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СБВЛТКЖ\ИССО_16.X\16.2\НОВАЯ_СХЕМА\НОВАЯ_ГЕОЛОГИЯ\НОВ_ГЕОЛОГИЯ\РАБОЧКА\прочность\ригели\оп_1, 6\НДМ\"/>
    </mc:Choice>
  </mc:AlternateContent>
  <xr:revisionPtr revIDLastSave="0" documentId="13_ncr:1_{9EB5B642-293D-4641-B6B1-98E17993CF8B}" xr6:coauthVersionLast="36" xr6:coauthVersionMax="36" xr10:uidLastSave="{00000000-0000-0000-0000-000000000000}"/>
  <bookViews>
    <workbookView xWindow="3345" yWindow="210" windowWidth="26070" windowHeight="15675" firstSheet="1" activeTab="3" xr2:uid="{00000000-000D-0000-FFFF-FFFF00000000}"/>
  </bookViews>
  <sheets>
    <sheet name="Batch" sheetId="5" state="hidden" r:id="rId1"/>
    <sheet name="Data" sheetId="4" r:id="rId2"/>
    <sheet name="Log" sheetId="2" state="hidden" r:id="rId3"/>
    <sheet name="Calculation" sheetId="1" r:id="rId4"/>
    <sheet name="Справка" sheetId="6" r:id="rId5"/>
  </sheets>
  <functionGroups builtInGroupCount="19"/>
  <definedNames>
    <definedName name="Eb">Data!$I$3:$I$13</definedName>
    <definedName name="eps_b2">Data!$S$8:$S$11</definedName>
    <definedName name="eps_sn" comment="Нормативные значения деформаций усадки">Data!$L$3:$L$13</definedName>
    <definedName name="mb_10">Data!$N$17:$N$22</definedName>
    <definedName name="mb_13">Data!$L$17:$L$18</definedName>
    <definedName name="mb_4">Data!$I$17:$I$18</definedName>
    <definedName name="mb_7">Data!$J$17:$J$18</definedName>
    <definedName name="mb_8">Data!$K$17:$K$19</definedName>
    <definedName name="R_арматуры">Data!$A$60:$J$74</definedName>
    <definedName name="Rb">Data!$B$3:$B$13</definedName>
    <definedName name="Rb_ser">Data!$D$3:$D$13</definedName>
    <definedName name="Rbt">Data!$C$3:$C$13</definedName>
    <definedName name="Rbt_ser">Data!$E$3:$E$13</definedName>
    <definedName name="solver_adj" localSheetId="3" hidden="1">Calculation!$BO$112:$BO$114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Calculation!$BO$112:$BO$114</definedName>
    <definedName name="solver_lhs2" localSheetId="3" hidden="1">Calculation!$BO$112:$BO$114</definedName>
    <definedName name="solver_lhs3" localSheetId="3" hidden="1">Calculation!#REF!</definedName>
    <definedName name="solver_lhs4" localSheetId="3" hidden="1">Calculation!#REF!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Calculation!$BW$110</definedName>
    <definedName name="solver_pre" localSheetId="3" hidden="1">0.01</definedName>
    <definedName name="solver_rbv" localSheetId="3" hidden="1">2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1</definedName>
    <definedName name="solver_rhs1" localSheetId="3" hidden="1">1</definedName>
    <definedName name="solver_rhs2" localSheetId="3" hidden="1">-1</definedName>
    <definedName name="solver_rhs3" localSheetId="3" hidden="1">0.01</definedName>
    <definedName name="solver_rhs4" localSheetId="3" hidden="1">0.01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0.01</definedName>
    <definedName name="solver_ver" localSheetId="3" hidden="1">3</definedName>
    <definedName name="Влажность">Data!$O$3:$O$5</definedName>
    <definedName name="диам_напряг." comment="Возможные диапазоны диаметров напрягаемой арматуры">Data!$I$27:$I$40</definedName>
    <definedName name="Класс_арматуры">Data!$A$60:$A$74</definedName>
    <definedName name="Класс_бетона">Data!$A$3:$A$13</definedName>
    <definedName name="напрягаемая" comment="Классы напрягаемой арматуры в соответствии со СНиП 2.05.03-84*">Data!$H$27:$H$34</definedName>
    <definedName name="ненапрягаемая">Data!$A$19:$A$22</definedName>
    <definedName name="Ползучесть">Data!$P$3:$Z$5</definedName>
    <definedName name="работа_эл.">Data!$O$8:$O$11</definedName>
  </definedNames>
  <calcPr calcId="191029"/>
</workbook>
</file>

<file path=xl/calcChain.xml><?xml version="1.0" encoding="utf-8"?>
<calcChain xmlns="http://schemas.openxmlformats.org/spreadsheetml/2006/main">
  <c r="AP17" i="1" l="1"/>
  <c r="AP9" i="1" l="1"/>
  <c r="AP8" i="1"/>
  <c r="AP10" i="1" l="1"/>
  <c r="CD11" i="1" l="1"/>
  <c r="M13" i="4"/>
  <c r="M12" i="4"/>
  <c r="M11" i="4"/>
  <c r="M10" i="4"/>
  <c r="M9" i="4"/>
  <c r="M8" i="4"/>
  <c r="M7" i="4"/>
  <c r="M6" i="4"/>
  <c r="M5" i="4"/>
  <c r="M4" i="4"/>
  <c r="M3" i="4"/>
  <c r="W28" i="4"/>
  <c r="CE16" i="1"/>
  <c r="CE14" i="1"/>
  <c r="CE15" i="1"/>
  <c r="CE13" i="1"/>
  <c r="CD17" i="1" l="1"/>
  <c r="BE13" i="1"/>
  <c r="AS43" i="1"/>
  <c r="BE9" i="1" l="1"/>
  <c r="R10010" i="1"/>
  <c r="R10009" i="1"/>
  <c r="R10008" i="1"/>
  <c r="R10007" i="1"/>
  <c r="R10006" i="1"/>
  <c r="R10005" i="1"/>
  <c r="R10004" i="1"/>
  <c r="R10003" i="1"/>
  <c r="R10002" i="1"/>
  <c r="R10001" i="1"/>
  <c r="R10000" i="1"/>
  <c r="R9999" i="1"/>
  <c r="R9998" i="1"/>
  <c r="R9997" i="1"/>
  <c r="R9996" i="1"/>
  <c r="R9995" i="1"/>
  <c r="R9994" i="1"/>
  <c r="R9993" i="1"/>
  <c r="R9992" i="1"/>
  <c r="R9991" i="1"/>
  <c r="R9990" i="1"/>
  <c r="R9989" i="1"/>
  <c r="R9988" i="1"/>
  <c r="R9987" i="1"/>
  <c r="R9986" i="1"/>
  <c r="R9985" i="1"/>
  <c r="R9984" i="1"/>
  <c r="R9983" i="1"/>
  <c r="R9982" i="1"/>
  <c r="R9981" i="1"/>
  <c r="R9980" i="1"/>
  <c r="R9979" i="1"/>
  <c r="R9978" i="1"/>
  <c r="R9977" i="1"/>
  <c r="R9976" i="1"/>
  <c r="R9975" i="1"/>
  <c r="R9974" i="1"/>
  <c r="R9973" i="1"/>
  <c r="R9972" i="1"/>
  <c r="R9971" i="1"/>
  <c r="R9970" i="1"/>
  <c r="R9969" i="1"/>
  <c r="R9968" i="1"/>
  <c r="R9967" i="1"/>
  <c r="R9966" i="1"/>
  <c r="R9965" i="1"/>
  <c r="R9964" i="1"/>
  <c r="R9963" i="1"/>
  <c r="R9962" i="1"/>
  <c r="R9961" i="1"/>
  <c r="R9960" i="1"/>
  <c r="R9959" i="1"/>
  <c r="R9958" i="1"/>
  <c r="R9957" i="1"/>
  <c r="R9956" i="1"/>
  <c r="R9955" i="1"/>
  <c r="R9954" i="1"/>
  <c r="R9953" i="1"/>
  <c r="R9952" i="1"/>
  <c r="R9951" i="1"/>
  <c r="R9950" i="1"/>
  <c r="R9949" i="1"/>
  <c r="R9948" i="1"/>
  <c r="R9947" i="1"/>
  <c r="R9946" i="1"/>
  <c r="R9945" i="1"/>
  <c r="R9944" i="1"/>
  <c r="R9943" i="1"/>
  <c r="R9942" i="1"/>
  <c r="R9941" i="1"/>
  <c r="R9940" i="1"/>
  <c r="R9939" i="1"/>
  <c r="R9938" i="1"/>
  <c r="R9937" i="1"/>
  <c r="R9936" i="1"/>
  <c r="R9935" i="1"/>
  <c r="R9934" i="1"/>
  <c r="R9933" i="1"/>
  <c r="R9932" i="1"/>
  <c r="R9931" i="1"/>
  <c r="R9930" i="1"/>
  <c r="R9929" i="1"/>
  <c r="R9928" i="1"/>
  <c r="R9927" i="1"/>
  <c r="R9926" i="1"/>
  <c r="R9925" i="1"/>
  <c r="R9924" i="1"/>
  <c r="R9923" i="1"/>
  <c r="R9922" i="1"/>
  <c r="R9921" i="1"/>
  <c r="R9920" i="1"/>
  <c r="R9919" i="1"/>
  <c r="R9918" i="1"/>
  <c r="R9917" i="1"/>
  <c r="R9916" i="1"/>
  <c r="R9915" i="1"/>
  <c r="R9914" i="1"/>
  <c r="R9913" i="1"/>
  <c r="R9912" i="1"/>
  <c r="R9911" i="1"/>
  <c r="R9910" i="1"/>
  <c r="R9909" i="1"/>
  <c r="R9908" i="1"/>
  <c r="R9907" i="1"/>
  <c r="R9906" i="1"/>
  <c r="R9905" i="1"/>
  <c r="R9904" i="1"/>
  <c r="R9903" i="1"/>
  <c r="R9902" i="1"/>
  <c r="R9901" i="1"/>
  <c r="R9900" i="1"/>
  <c r="R9899" i="1"/>
  <c r="R9898" i="1"/>
  <c r="R9897" i="1"/>
  <c r="R9896" i="1"/>
  <c r="R9895" i="1"/>
  <c r="R9894" i="1"/>
  <c r="R9893" i="1"/>
  <c r="R9892" i="1"/>
  <c r="R9891" i="1"/>
  <c r="R9890" i="1"/>
  <c r="R9889" i="1"/>
  <c r="R9888" i="1"/>
  <c r="R9887" i="1"/>
  <c r="R9886" i="1"/>
  <c r="R9885" i="1"/>
  <c r="R9884" i="1"/>
  <c r="R9883" i="1"/>
  <c r="R9882" i="1"/>
  <c r="R9881" i="1"/>
  <c r="R9880" i="1"/>
  <c r="R9879" i="1"/>
  <c r="R9878" i="1"/>
  <c r="R9877" i="1"/>
  <c r="R9876" i="1"/>
  <c r="R9875" i="1"/>
  <c r="R9874" i="1"/>
  <c r="R9873" i="1"/>
  <c r="R9872" i="1"/>
  <c r="R9871" i="1"/>
  <c r="R9870" i="1"/>
  <c r="R9869" i="1"/>
  <c r="R9868" i="1"/>
  <c r="R9867" i="1"/>
  <c r="R9866" i="1"/>
  <c r="R9865" i="1"/>
  <c r="R9864" i="1"/>
  <c r="R9863" i="1"/>
  <c r="R9862" i="1"/>
  <c r="R9861" i="1"/>
  <c r="R9860" i="1"/>
  <c r="R9859" i="1"/>
  <c r="R9858" i="1"/>
  <c r="R9857" i="1"/>
  <c r="R9856" i="1"/>
  <c r="R9855" i="1"/>
  <c r="R9854" i="1"/>
  <c r="R9853" i="1"/>
  <c r="R9852" i="1"/>
  <c r="R9851" i="1"/>
  <c r="R9850" i="1"/>
  <c r="R9849" i="1"/>
  <c r="R9848" i="1"/>
  <c r="R9847" i="1"/>
  <c r="R9846" i="1"/>
  <c r="R9845" i="1"/>
  <c r="R9844" i="1"/>
  <c r="R9843" i="1"/>
  <c r="R9842" i="1"/>
  <c r="R9841" i="1"/>
  <c r="R9840" i="1"/>
  <c r="R9839" i="1"/>
  <c r="R9838" i="1"/>
  <c r="R9837" i="1"/>
  <c r="R9836" i="1"/>
  <c r="R9835" i="1"/>
  <c r="R9834" i="1"/>
  <c r="R9833" i="1"/>
  <c r="R9832" i="1"/>
  <c r="R9831" i="1"/>
  <c r="R9830" i="1"/>
  <c r="R9829" i="1"/>
  <c r="R9828" i="1"/>
  <c r="R9827" i="1"/>
  <c r="R9826" i="1"/>
  <c r="R9825" i="1"/>
  <c r="R9824" i="1"/>
  <c r="R9823" i="1"/>
  <c r="R9822" i="1"/>
  <c r="R9821" i="1"/>
  <c r="R9820" i="1"/>
  <c r="R9819" i="1"/>
  <c r="R9818" i="1"/>
  <c r="R9817" i="1"/>
  <c r="R9816" i="1"/>
  <c r="R9815" i="1"/>
  <c r="R9814" i="1"/>
  <c r="R9813" i="1"/>
  <c r="R9812" i="1"/>
  <c r="R9811" i="1"/>
  <c r="R9810" i="1"/>
  <c r="R9809" i="1"/>
  <c r="R9808" i="1"/>
  <c r="R9807" i="1"/>
  <c r="R9806" i="1"/>
  <c r="R9805" i="1"/>
  <c r="R9804" i="1"/>
  <c r="R9803" i="1"/>
  <c r="R9802" i="1"/>
  <c r="R9801" i="1"/>
  <c r="R9800" i="1"/>
  <c r="R9799" i="1"/>
  <c r="R9798" i="1"/>
  <c r="R9797" i="1"/>
  <c r="R9796" i="1"/>
  <c r="R9795" i="1"/>
  <c r="R9794" i="1"/>
  <c r="R9793" i="1"/>
  <c r="R9792" i="1"/>
  <c r="R9791" i="1"/>
  <c r="R9790" i="1"/>
  <c r="R9789" i="1"/>
  <c r="R9788" i="1"/>
  <c r="R9787" i="1"/>
  <c r="R9786" i="1"/>
  <c r="R9785" i="1"/>
  <c r="R9784" i="1"/>
  <c r="R9783" i="1"/>
  <c r="R9782" i="1"/>
  <c r="R9781" i="1"/>
  <c r="R9780" i="1"/>
  <c r="R9779" i="1"/>
  <c r="R9778" i="1"/>
  <c r="R9777" i="1"/>
  <c r="R9776" i="1"/>
  <c r="R9775" i="1"/>
  <c r="R9774" i="1"/>
  <c r="R9773" i="1"/>
  <c r="R9772" i="1"/>
  <c r="R9771" i="1"/>
  <c r="R9770" i="1"/>
  <c r="R9769" i="1"/>
  <c r="R9768" i="1"/>
  <c r="R9767" i="1"/>
  <c r="R9766" i="1"/>
  <c r="R9765" i="1"/>
  <c r="R9764" i="1"/>
  <c r="R9763" i="1"/>
  <c r="R9762" i="1"/>
  <c r="R9761" i="1"/>
  <c r="R9760" i="1"/>
  <c r="R9759" i="1"/>
  <c r="R9758" i="1"/>
  <c r="R9757" i="1"/>
  <c r="R9756" i="1"/>
  <c r="R9755" i="1"/>
  <c r="R9754" i="1"/>
  <c r="R9753" i="1"/>
  <c r="R9752" i="1"/>
  <c r="R9751" i="1"/>
  <c r="R9750" i="1"/>
  <c r="R9749" i="1"/>
  <c r="R9748" i="1"/>
  <c r="R9747" i="1"/>
  <c r="R9746" i="1"/>
  <c r="R9745" i="1"/>
  <c r="R9744" i="1"/>
  <c r="R9743" i="1"/>
  <c r="R9742" i="1"/>
  <c r="R9741" i="1"/>
  <c r="R9740" i="1"/>
  <c r="R9739" i="1"/>
  <c r="R9738" i="1"/>
  <c r="R9737" i="1"/>
  <c r="R9736" i="1"/>
  <c r="R9735" i="1"/>
  <c r="R9734" i="1"/>
  <c r="R9733" i="1"/>
  <c r="R9732" i="1"/>
  <c r="R9731" i="1"/>
  <c r="R9730" i="1"/>
  <c r="R9729" i="1"/>
  <c r="R9728" i="1"/>
  <c r="R9727" i="1"/>
  <c r="R9726" i="1"/>
  <c r="R9725" i="1"/>
  <c r="R9724" i="1"/>
  <c r="R9723" i="1"/>
  <c r="R9722" i="1"/>
  <c r="R9721" i="1"/>
  <c r="R9720" i="1"/>
  <c r="R9719" i="1"/>
  <c r="R9718" i="1"/>
  <c r="R9717" i="1"/>
  <c r="R9716" i="1"/>
  <c r="R9715" i="1"/>
  <c r="R9714" i="1"/>
  <c r="R9713" i="1"/>
  <c r="R9712" i="1"/>
  <c r="R9711" i="1"/>
  <c r="R9710" i="1"/>
  <c r="R9709" i="1"/>
  <c r="R9708" i="1"/>
  <c r="R9707" i="1"/>
  <c r="R9706" i="1"/>
  <c r="R9705" i="1"/>
  <c r="R9704" i="1"/>
  <c r="R9703" i="1"/>
  <c r="R9702" i="1"/>
  <c r="R9701" i="1"/>
  <c r="R9700" i="1"/>
  <c r="R9699" i="1"/>
  <c r="R9698" i="1"/>
  <c r="R9697" i="1"/>
  <c r="R9696" i="1"/>
  <c r="R9695" i="1"/>
  <c r="R9694" i="1"/>
  <c r="R9693" i="1"/>
  <c r="R9692" i="1"/>
  <c r="R9691" i="1"/>
  <c r="R9690" i="1"/>
  <c r="R9689" i="1"/>
  <c r="R9688" i="1"/>
  <c r="R9687" i="1"/>
  <c r="R9686" i="1"/>
  <c r="R9685" i="1"/>
  <c r="R9684" i="1"/>
  <c r="R9683" i="1"/>
  <c r="R9682" i="1"/>
  <c r="R9681" i="1"/>
  <c r="R9680" i="1"/>
  <c r="R9679" i="1"/>
  <c r="R9678" i="1"/>
  <c r="R9677" i="1"/>
  <c r="R9676" i="1"/>
  <c r="R9675" i="1"/>
  <c r="R9674" i="1"/>
  <c r="R9673" i="1"/>
  <c r="R9672" i="1"/>
  <c r="R9671" i="1"/>
  <c r="R9670" i="1"/>
  <c r="R9669" i="1"/>
  <c r="R9668" i="1"/>
  <c r="R9667" i="1"/>
  <c r="R9666" i="1"/>
  <c r="R9665" i="1"/>
  <c r="R9664" i="1"/>
  <c r="R9663" i="1"/>
  <c r="R9662" i="1"/>
  <c r="R9661" i="1"/>
  <c r="R9660" i="1"/>
  <c r="R9659" i="1"/>
  <c r="R9658" i="1"/>
  <c r="R9657" i="1"/>
  <c r="R9656" i="1"/>
  <c r="R9655" i="1"/>
  <c r="R9654" i="1"/>
  <c r="R9653" i="1"/>
  <c r="R9652" i="1"/>
  <c r="R9651" i="1"/>
  <c r="R9650" i="1"/>
  <c r="R9649" i="1"/>
  <c r="R9648" i="1"/>
  <c r="R9647" i="1"/>
  <c r="R9646" i="1"/>
  <c r="R9645" i="1"/>
  <c r="R9644" i="1"/>
  <c r="R9643" i="1"/>
  <c r="R9642" i="1"/>
  <c r="R9641" i="1"/>
  <c r="R9640" i="1"/>
  <c r="R9639" i="1"/>
  <c r="R9638" i="1"/>
  <c r="R9637" i="1"/>
  <c r="R9636" i="1"/>
  <c r="R9635" i="1"/>
  <c r="R9634" i="1"/>
  <c r="R9633" i="1"/>
  <c r="R9632" i="1"/>
  <c r="R9631" i="1"/>
  <c r="R9630" i="1"/>
  <c r="R9629" i="1"/>
  <c r="R9628" i="1"/>
  <c r="R9627" i="1"/>
  <c r="R9626" i="1"/>
  <c r="R9625" i="1"/>
  <c r="R9624" i="1"/>
  <c r="R9623" i="1"/>
  <c r="R9622" i="1"/>
  <c r="R9621" i="1"/>
  <c r="R9620" i="1"/>
  <c r="R9619" i="1"/>
  <c r="R9618" i="1"/>
  <c r="R9617" i="1"/>
  <c r="R9616" i="1"/>
  <c r="R9615" i="1"/>
  <c r="R9614" i="1"/>
  <c r="R9613" i="1"/>
  <c r="R9612" i="1"/>
  <c r="R9611" i="1"/>
  <c r="R9610" i="1"/>
  <c r="R9609" i="1"/>
  <c r="R9608" i="1"/>
  <c r="R9607" i="1"/>
  <c r="R9606" i="1"/>
  <c r="R9605" i="1"/>
  <c r="R9604" i="1"/>
  <c r="R9603" i="1"/>
  <c r="R9602" i="1"/>
  <c r="R9601" i="1"/>
  <c r="R9600" i="1"/>
  <c r="R9599" i="1"/>
  <c r="R9598" i="1"/>
  <c r="R9597" i="1"/>
  <c r="R9596" i="1"/>
  <c r="R9595" i="1"/>
  <c r="R9594" i="1"/>
  <c r="R9593" i="1"/>
  <c r="R9592" i="1"/>
  <c r="R9591" i="1"/>
  <c r="R9590" i="1"/>
  <c r="R9589" i="1"/>
  <c r="R9588" i="1"/>
  <c r="R9587" i="1"/>
  <c r="R9586" i="1"/>
  <c r="R9585" i="1"/>
  <c r="R9584" i="1"/>
  <c r="R9583" i="1"/>
  <c r="R9582" i="1"/>
  <c r="R9581" i="1"/>
  <c r="R9580" i="1"/>
  <c r="R9579" i="1"/>
  <c r="R9578" i="1"/>
  <c r="R9577" i="1"/>
  <c r="R9576" i="1"/>
  <c r="R9575" i="1"/>
  <c r="R9574" i="1"/>
  <c r="R9573" i="1"/>
  <c r="R9572" i="1"/>
  <c r="R9571" i="1"/>
  <c r="R9570" i="1"/>
  <c r="R9569" i="1"/>
  <c r="R9568" i="1"/>
  <c r="R9567" i="1"/>
  <c r="R9566" i="1"/>
  <c r="R9565" i="1"/>
  <c r="R9564" i="1"/>
  <c r="R9563" i="1"/>
  <c r="R9562" i="1"/>
  <c r="R9561" i="1"/>
  <c r="R9560" i="1"/>
  <c r="R9559" i="1"/>
  <c r="R9558" i="1"/>
  <c r="R9557" i="1"/>
  <c r="R9556" i="1"/>
  <c r="R9555" i="1"/>
  <c r="R9554" i="1"/>
  <c r="R9553" i="1"/>
  <c r="R9552" i="1"/>
  <c r="R9551" i="1"/>
  <c r="R9550" i="1"/>
  <c r="R9549" i="1"/>
  <c r="R9548" i="1"/>
  <c r="R9547" i="1"/>
  <c r="R9546" i="1"/>
  <c r="R9545" i="1"/>
  <c r="R9544" i="1"/>
  <c r="R9543" i="1"/>
  <c r="R9542" i="1"/>
  <c r="R9541" i="1"/>
  <c r="R9540" i="1"/>
  <c r="R9539" i="1"/>
  <c r="R9538" i="1"/>
  <c r="R9537" i="1"/>
  <c r="R9536" i="1"/>
  <c r="R9535" i="1"/>
  <c r="R9534" i="1"/>
  <c r="R9533" i="1"/>
  <c r="R9532" i="1"/>
  <c r="R9531" i="1"/>
  <c r="R9530" i="1"/>
  <c r="R9529" i="1"/>
  <c r="R9528" i="1"/>
  <c r="R9527" i="1"/>
  <c r="R9526" i="1"/>
  <c r="R9525" i="1"/>
  <c r="R9524" i="1"/>
  <c r="R9523" i="1"/>
  <c r="R9522" i="1"/>
  <c r="R9521" i="1"/>
  <c r="R9520" i="1"/>
  <c r="R9519" i="1"/>
  <c r="R9518" i="1"/>
  <c r="R9517" i="1"/>
  <c r="R9516" i="1"/>
  <c r="R9515" i="1"/>
  <c r="R9514" i="1"/>
  <c r="R9513" i="1"/>
  <c r="R9512" i="1"/>
  <c r="R9511" i="1"/>
  <c r="R9510" i="1"/>
  <c r="R9509" i="1"/>
  <c r="R9508" i="1"/>
  <c r="R9507" i="1"/>
  <c r="R9506" i="1"/>
  <c r="R9505" i="1"/>
  <c r="R9504" i="1"/>
  <c r="R9503" i="1"/>
  <c r="R9502" i="1"/>
  <c r="R9501" i="1"/>
  <c r="R9500" i="1"/>
  <c r="R9499" i="1"/>
  <c r="R9498" i="1"/>
  <c r="R9497" i="1"/>
  <c r="R9496" i="1"/>
  <c r="R9495" i="1"/>
  <c r="R9494" i="1"/>
  <c r="R9493" i="1"/>
  <c r="R9492" i="1"/>
  <c r="R9491" i="1"/>
  <c r="R9490" i="1"/>
  <c r="R9489" i="1"/>
  <c r="R9488" i="1"/>
  <c r="R9487" i="1"/>
  <c r="R9486" i="1"/>
  <c r="R9485" i="1"/>
  <c r="R9484" i="1"/>
  <c r="R9483" i="1"/>
  <c r="R9482" i="1"/>
  <c r="R9481" i="1"/>
  <c r="R9480" i="1"/>
  <c r="R9479" i="1"/>
  <c r="R9478" i="1"/>
  <c r="R9477" i="1"/>
  <c r="R9476" i="1"/>
  <c r="R9475" i="1"/>
  <c r="R9474" i="1"/>
  <c r="R9473" i="1"/>
  <c r="R9472" i="1"/>
  <c r="R9471" i="1"/>
  <c r="R9470" i="1"/>
  <c r="R9469" i="1"/>
  <c r="R9468" i="1"/>
  <c r="R9467" i="1"/>
  <c r="R9466" i="1"/>
  <c r="R9465" i="1"/>
  <c r="R9464" i="1"/>
  <c r="R9463" i="1"/>
  <c r="R9462" i="1"/>
  <c r="R9461" i="1"/>
  <c r="R9460" i="1"/>
  <c r="R9459" i="1"/>
  <c r="R9458" i="1"/>
  <c r="R9457" i="1"/>
  <c r="R9456" i="1"/>
  <c r="R9455" i="1"/>
  <c r="R9454" i="1"/>
  <c r="R9453" i="1"/>
  <c r="R9452" i="1"/>
  <c r="R9451" i="1"/>
  <c r="R9450" i="1"/>
  <c r="R9449" i="1"/>
  <c r="R9448" i="1"/>
  <c r="R9447" i="1"/>
  <c r="R9446" i="1"/>
  <c r="R9445" i="1"/>
  <c r="R9444" i="1"/>
  <c r="R9443" i="1"/>
  <c r="R9442" i="1"/>
  <c r="R9441" i="1"/>
  <c r="R9440" i="1"/>
  <c r="R9439" i="1"/>
  <c r="R9438" i="1"/>
  <c r="R9437" i="1"/>
  <c r="R9436" i="1"/>
  <c r="R9435" i="1"/>
  <c r="R9434" i="1"/>
  <c r="R9433" i="1"/>
  <c r="R9432" i="1"/>
  <c r="R9431" i="1"/>
  <c r="R9430" i="1"/>
  <c r="R9429" i="1"/>
  <c r="R9428" i="1"/>
  <c r="R9427" i="1"/>
  <c r="R9426" i="1"/>
  <c r="R9425" i="1"/>
  <c r="R9424" i="1"/>
  <c r="R9423" i="1"/>
  <c r="R9422" i="1"/>
  <c r="R9421" i="1"/>
  <c r="R9420" i="1"/>
  <c r="R9419" i="1"/>
  <c r="R9418" i="1"/>
  <c r="R9417" i="1"/>
  <c r="R9416" i="1"/>
  <c r="R9415" i="1"/>
  <c r="R9414" i="1"/>
  <c r="R9413" i="1"/>
  <c r="R9412" i="1"/>
  <c r="R9411" i="1"/>
  <c r="R9410" i="1"/>
  <c r="R9409" i="1"/>
  <c r="R9408" i="1"/>
  <c r="R9407" i="1"/>
  <c r="R9406" i="1"/>
  <c r="R9405" i="1"/>
  <c r="R9404" i="1"/>
  <c r="R9403" i="1"/>
  <c r="R9402" i="1"/>
  <c r="R9401" i="1"/>
  <c r="R9400" i="1"/>
  <c r="R9399" i="1"/>
  <c r="R9398" i="1"/>
  <c r="R9397" i="1"/>
  <c r="R9396" i="1"/>
  <c r="R9395" i="1"/>
  <c r="R9394" i="1"/>
  <c r="R9393" i="1"/>
  <c r="R9392" i="1"/>
  <c r="R9391" i="1"/>
  <c r="R9390" i="1"/>
  <c r="R9389" i="1"/>
  <c r="R9388" i="1"/>
  <c r="R9387" i="1"/>
  <c r="R9386" i="1"/>
  <c r="R9385" i="1"/>
  <c r="R9384" i="1"/>
  <c r="R9383" i="1"/>
  <c r="R9382" i="1"/>
  <c r="R9381" i="1"/>
  <c r="R9380" i="1"/>
  <c r="R9379" i="1"/>
  <c r="R9378" i="1"/>
  <c r="R9377" i="1"/>
  <c r="R9376" i="1"/>
  <c r="R9375" i="1"/>
  <c r="R9374" i="1"/>
  <c r="R9373" i="1"/>
  <c r="R9372" i="1"/>
  <c r="R9371" i="1"/>
  <c r="R9370" i="1"/>
  <c r="R9369" i="1"/>
  <c r="R9368" i="1"/>
  <c r="R9367" i="1"/>
  <c r="R9366" i="1"/>
  <c r="R9365" i="1"/>
  <c r="R9364" i="1"/>
  <c r="R9363" i="1"/>
  <c r="R9362" i="1"/>
  <c r="R9361" i="1"/>
  <c r="R9360" i="1"/>
  <c r="R9359" i="1"/>
  <c r="R9358" i="1"/>
  <c r="R9357" i="1"/>
  <c r="R9356" i="1"/>
  <c r="R9355" i="1"/>
  <c r="R9354" i="1"/>
  <c r="R9353" i="1"/>
  <c r="R9352" i="1"/>
  <c r="R9351" i="1"/>
  <c r="R9350" i="1"/>
  <c r="R9349" i="1"/>
  <c r="R9348" i="1"/>
  <c r="R9347" i="1"/>
  <c r="R9346" i="1"/>
  <c r="R9345" i="1"/>
  <c r="R9344" i="1"/>
  <c r="R9343" i="1"/>
  <c r="R9342" i="1"/>
  <c r="R9341" i="1"/>
  <c r="R9340" i="1"/>
  <c r="R9339" i="1"/>
  <c r="R9338" i="1"/>
  <c r="R9337" i="1"/>
  <c r="R9336" i="1"/>
  <c r="R9335" i="1"/>
  <c r="R9334" i="1"/>
  <c r="R9333" i="1"/>
  <c r="R9332" i="1"/>
  <c r="R9331" i="1"/>
  <c r="R9330" i="1"/>
  <c r="R9329" i="1"/>
  <c r="R9328" i="1"/>
  <c r="R9327" i="1"/>
  <c r="R9326" i="1"/>
  <c r="R9325" i="1"/>
  <c r="R9324" i="1"/>
  <c r="R9323" i="1"/>
  <c r="R9322" i="1"/>
  <c r="R9321" i="1"/>
  <c r="R9320" i="1"/>
  <c r="R9319" i="1"/>
  <c r="R9318" i="1"/>
  <c r="R9317" i="1"/>
  <c r="R9316" i="1"/>
  <c r="R9315" i="1"/>
  <c r="R9314" i="1"/>
  <c r="R9313" i="1"/>
  <c r="R9312" i="1"/>
  <c r="R9311" i="1"/>
  <c r="R9310" i="1"/>
  <c r="R9309" i="1"/>
  <c r="R9308" i="1"/>
  <c r="R9307" i="1"/>
  <c r="R9306" i="1"/>
  <c r="R9305" i="1"/>
  <c r="R9304" i="1"/>
  <c r="R9303" i="1"/>
  <c r="R9302" i="1"/>
  <c r="R9301" i="1"/>
  <c r="R9300" i="1"/>
  <c r="R9299" i="1"/>
  <c r="R9298" i="1"/>
  <c r="R9297" i="1"/>
  <c r="R9296" i="1"/>
  <c r="R9295" i="1"/>
  <c r="R9294" i="1"/>
  <c r="R9293" i="1"/>
  <c r="R9292" i="1"/>
  <c r="R9291" i="1"/>
  <c r="R9290" i="1"/>
  <c r="R9289" i="1"/>
  <c r="R9288" i="1"/>
  <c r="R9287" i="1"/>
  <c r="R9286" i="1"/>
  <c r="R9285" i="1"/>
  <c r="R9284" i="1"/>
  <c r="R9283" i="1"/>
  <c r="R9282" i="1"/>
  <c r="R9281" i="1"/>
  <c r="R9280" i="1"/>
  <c r="R9279" i="1"/>
  <c r="R9278" i="1"/>
  <c r="R9277" i="1"/>
  <c r="R9276" i="1"/>
  <c r="R9275" i="1"/>
  <c r="R9274" i="1"/>
  <c r="R9273" i="1"/>
  <c r="R9272" i="1"/>
  <c r="R9271" i="1"/>
  <c r="R9270" i="1"/>
  <c r="R9269" i="1"/>
  <c r="R9268" i="1"/>
  <c r="R9267" i="1"/>
  <c r="R9266" i="1"/>
  <c r="R9265" i="1"/>
  <c r="R9264" i="1"/>
  <c r="R9263" i="1"/>
  <c r="R9262" i="1"/>
  <c r="R9261" i="1"/>
  <c r="R9260" i="1"/>
  <c r="R9259" i="1"/>
  <c r="R9258" i="1"/>
  <c r="R9257" i="1"/>
  <c r="R9256" i="1"/>
  <c r="R9255" i="1"/>
  <c r="R9254" i="1"/>
  <c r="R9253" i="1"/>
  <c r="R9252" i="1"/>
  <c r="R9251" i="1"/>
  <c r="R9250" i="1"/>
  <c r="R9249" i="1"/>
  <c r="R9248" i="1"/>
  <c r="R9247" i="1"/>
  <c r="R9246" i="1"/>
  <c r="R9245" i="1"/>
  <c r="R9244" i="1"/>
  <c r="R9243" i="1"/>
  <c r="R9242" i="1"/>
  <c r="R9241" i="1"/>
  <c r="R9240" i="1"/>
  <c r="R9239" i="1"/>
  <c r="R9238" i="1"/>
  <c r="R9237" i="1"/>
  <c r="R9236" i="1"/>
  <c r="R9235" i="1"/>
  <c r="R9234" i="1"/>
  <c r="R9233" i="1"/>
  <c r="R9232" i="1"/>
  <c r="R9231" i="1"/>
  <c r="R9230" i="1"/>
  <c r="R9229" i="1"/>
  <c r="R9228" i="1"/>
  <c r="R9227" i="1"/>
  <c r="R9226" i="1"/>
  <c r="R9225" i="1"/>
  <c r="R9224" i="1"/>
  <c r="R9223" i="1"/>
  <c r="R9222" i="1"/>
  <c r="R9221" i="1"/>
  <c r="R9220" i="1"/>
  <c r="R9219" i="1"/>
  <c r="R9218" i="1"/>
  <c r="R9217" i="1"/>
  <c r="R9216" i="1"/>
  <c r="R9215" i="1"/>
  <c r="R9214" i="1"/>
  <c r="R9213" i="1"/>
  <c r="R9212" i="1"/>
  <c r="R9211" i="1"/>
  <c r="R9210" i="1"/>
  <c r="R9209" i="1"/>
  <c r="R9208" i="1"/>
  <c r="R9207" i="1"/>
  <c r="R9206" i="1"/>
  <c r="R9205" i="1"/>
  <c r="R9204" i="1"/>
  <c r="R9203" i="1"/>
  <c r="R9202" i="1"/>
  <c r="R9201" i="1"/>
  <c r="R9200" i="1"/>
  <c r="R9199" i="1"/>
  <c r="R9198" i="1"/>
  <c r="R9197" i="1"/>
  <c r="R9196" i="1"/>
  <c r="R9195" i="1"/>
  <c r="R9194" i="1"/>
  <c r="R9193" i="1"/>
  <c r="R9192" i="1"/>
  <c r="R9191" i="1"/>
  <c r="R9190" i="1"/>
  <c r="R9189" i="1"/>
  <c r="R9188" i="1"/>
  <c r="R9187" i="1"/>
  <c r="R9186" i="1"/>
  <c r="R9185" i="1"/>
  <c r="R9184" i="1"/>
  <c r="R9183" i="1"/>
  <c r="R9182" i="1"/>
  <c r="R9181" i="1"/>
  <c r="R9180" i="1"/>
  <c r="R9179" i="1"/>
  <c r="R9178" i="1"/>
  <c r="R9177" i="1"/>
  <c r="R9176" i="1"/>
  <c r="R9175" i="1"/>
  <c r="R9174" i="1"/>
  <c r="R9173" i="1"/>
  <c r="R9172" i="1"/>
  <c r="R9171" i="1"/>
  <c r="R9170" i="1"/>
  <c r="R9169" i="1"/>
  <c r="R9168" i="1"/>
  <c r="R9167" i="1"/>
  <c r="R9166" i="1"/>
  <c r="R9165" i="1"/>
  <c r="R9164" i="1"/>
  <c r="R9163" i="1"/>
  <c r="R9162" i="1"/>
  <c r="R9161" i="1"/>
  <c r="R9160" i="1"/>
  <c r="R9159" i="1"/>
  <c r="R9158" i="1"/>
  <c r="R9157" i="1"/>
  <c r="R9156" i="1"/>
  <c r="R9155" i="1"/>
  <c r="R9154" i="1"/>
  <c r="R9153" i="1"/>
  <c r="R9152" i="1"/>
  <c r="R9151" i="1"/>
  <c r="R9150" i="1"/>
  <c r="R9149" i="1"/>
  <c r="R9148" i="1"/>
  <c r="R9147" i="1"/>
  <c r="R9146" i="1"/>
  <c r="R9145" i="1"/>
  <c r="R9144" i="1"/>
  <c r="R9143" i="1"/>
  <c r="R9142" i="1"/>
  <c r="R9141" i="1"/>
  <c r="R9140" i="1"/>
  <c r="R9139" i="1"/>
  <c r="R9138" i="1"/>
  <c r="R9137" i="1"/>
  <c r="R9136" i="1"/>
  <c r="R9135" i="1"/>
  <c r="R9134" i="1"/>
  <c r="R9133" i="1"/>
  <c r="R9132" i="1"/>
  <c r="R9131" i="1"/>
  <c r="R9130" i="1"/>
  <c r="R9129" i="1"/>
  <c r="R9128" i="1"/>
  <c r="R9127" i="1"/>
  <c r="R9126" i="1"/>
  <c r="R9125" i="1"/>
  <c r="R9124" i="1"/>
  <c r="R9123" i="1"/>
  <c r="R9122" i="1"/>
  <c r="R9121" i="1"/>
  <c r="R9120" i="1"/>
  <c r="R9119" i="1"/>
  <c r="R9118" i="1"/>
  <c r="R9117" i="1"/>
  <c r="R9116" i="1"/>
  <c r="R9115" i="1"/>
  <c r="R9114" i="1"/>
  <c r="R9113" i="1"/>
  <c r="R9112" i="1"/>
  <c r="R9111" i="1"/>
  <c r="R9110" i="1"/>
  <c r="R9109" i="1"/>
  <c r="R9108" i="1"/>
  <c r="R9107" i="1"/>
  <c r="R9106" i="1"/>
  <c r="R9105" i="1"/>
  <c r="R9104" i="1"/>
  <c r="R9103" i="1"/>
  <c r="R9102" i="1"/>
  <c r="R9101" i="1"/>
  <c r="R9100" i="1"/>
  <c r="R9099" i="1"/>
  <c r="R9098" i="1"/>
  <c r="R9097" i="1"/>
  <c r="R9096" i="1"/>
  <c r="R9095" i="1"/>
  <c r="R9094" i="1"/>
  <c r="R9093" i="1"/>
  <c r="R9092" i="1"/>
  <c r="R9091" i="1"/>
  <c r="R9090" i="1"/>
  <c r="R9089" i="1"/>
  <c r="R9088" i="1"/>
  <c r="R9087" i="1"/>
  <c r="R9086" i="1"/>
  <c r="R9085" i="1"/>
  <c r="R9084" i="1"/>
  <c r="R9083" i="1"/>
  <c r="R9082" i="1"/>
  <c r="R9081" i="1"/>
  <c r="R9080" i="1"/>
  <c r="R9079" i="1"/>
  <c r="R9078" i="1"/>
  <c r="R9077" i="1"/>
  <c r="R9076" i="1"/>
  <c r="R9075" i="1"/>
  <c r="R9074" i="1"/>
  <c r="R9073" i="1"/>
  <c r="R9072" i="1"/>
  <c r="R9071" i="1"/>
  <c r="R9070" i="1"/>
  <c r="R9069" i="1"/>
  <c r="R9068" i="1"/>
  <c r="R9067" i="1"/>
  <c r="R9066" i="1"/>
  <c r="R9065" i="1"/>
  <c r="R9064" i="1"/>
  <c r="R9063" i="1"/>
  <c r="R9062" i="1"/>
  <c r="R9061" i="1"/>
  <c r="R9060" i="1"/>
  <c r="R9059" i="1"/>
  <c r="R9058" i="1"/>
  <c r="R9057" i="1"/>
  <c r="R9056" i="1"/>
  <c r="R9055" i="1"/>
  <c r="R9054" i="1"/>
  <c r="R9053" i="1"/>
  <c r="R9052" i="1"/>
  <c r="R9051" i="1"/>
  <c r="R9050" i="1"/>
  <c r="R9049" i="1"/>
  <c r="R9048" i="1"/>
  <c r="R9047" i="1"/>
  <c r="R9046" i="1"/>
  <c r="R9045" i="1"/>
  <c r="R9044" i="1"/>
  <c r="R9043" i="1"/>
  <c r="R9042" i="1"/>
  <c r="R9041" i="1"/>
  <c r="R9040" i="1"/>
  <c r="R9039" i="1"/>
  <c r="R9038" i="1"/>
  <c r="R9037" i="1"/>
  <c r="R9036" i="1"/>
  <c r="R9035" i="1"/>
  <c r="R9034" i="1"/>
  <c r="R9033" i="1"/>
  <c r="R9032" i="1"/>
  <c r="R9031" i="1"/>
  <c r="R9030" i="1"/>
  <c r="R9029" i="1"/>
  <c r="R9028" i="1"/>
  <c r="R9027" i="1"/>
  <c r="R9026" i="1"/>
  <c r="R9025" i="1"/>
  <c r="R9024" i="1"/>
  <c r="R9023" i="1"/>
  <c r="R9022" i="1"/>
  <c r="R9021" i="1"/>
  <c r="R9020" i="1"/>
  <c r="R9019" i="1"/>
  <c r="R9018" i="1"/>
  <c r="R9017" i="1"/>
  <c r="R9016" i="1"/>
  <c r="R9015" i="1"/>
  <c r="R9014" i="1"/>
  <c r="R9013" i="1"/>
  <c r="R9012" i="1"/>
  <c r="R9011" i="1"/>
  <c r="R9010" i="1"/>
  <c r="R9009" i="1"/>
  <c r="R9008" i="1"/>
  <c r="R9007" i="1"/>
  <c r="R9006" i="1"/>
  <c r="R9005" i="1"/>
  <c r="R9004" i="1"/>
  <c r="R9003" i="1"/>
  <c r="R9002" i="1"/>
  <c r="R9001" i="1"/>
  <c r="R9000" i="1"/>
  <c r="R8999" i="1"/>
  <c r="R8998" i="1"/>
  <c r="R8997" i="1"/>
  <c r="R8996" i="1"/>
  <c r="R8995" i="1"/>
  <c r="R8994" i="1"/>
  <c r="R8993" i="1"/>
  <c r="R8992" i="1"/>
  <c r="R8991" i="1"/>
  <c r="R8990" i="1"/>
  <c r="R8989" i="1"/>
  <c r="R8988" i="1"/>
  <c r="R8987" i="1"/>
  <c r="R8986" i="1"/>
  <c r="R8985" i="1"/>
  <c r="R8984" i="1"/>
  <c r="R8983" i="1"/>
  <c r="R8982" i="1"/>
  <c r="R8981" i="1"/>
  <c r="R8980" i="1"/>
  <c r="R8979" i="1"/>
  <c r="R8978" i="1"/>
  <c r="R8977" i="1"/>
  <c r="R8976" i="1"/>
  <c r="R8975" i="1"/>
  <c r="R8974" i="1"/>
  <c r="R8973" i="1"/>
  <c r="R8972" i="1"/>
  <c r="R8971" i="1"/>
  <c r="R8970" i="1"/>
  <c r="R8969" i="1"/>
  <c r="R8968" i="1"/>
  <c r="R8967" i="1"/>
  <c r="R8966" i="1"/>
  <c r="R8965" i="1"/>
  <c r="R8964" i="1"/>
  <c r="R8963" i="1"/>
  <c r="R8962" i="1"/>
  <c r="R8961" i="1"/>
  <c r="R8960" i="1"/>
  <c r="R8959" i="1"/>
  <c r="R8958" i="1"/>
  <c r="R8957" i="1"/>
  <c r="R8956" i="1"/>
  <c r="R8955" i="1"/>
  <c r="R8954" i="1"/>
  <c r="R8953" i="1"/>
  <c r="R8952" i="1"/>
  <c r="R8951" i="1"/>
  <c r="R8950" i="1"/>
  <c r="R8949" i="1"/>
  <c r="R8948" i="1"/>
  <c r="R8947" i="1"/>
  <c r="R8946" i="1"/>
  <c r="R8945" i="1"/>
  <c r="R8944" i="1"/>
  <c r="R8943" i="1"/>
  <c r="R8942" i="1"/>
  <c r="R8941" i="1"/>
  <c r="R8940" i="1"/>
  <c r="R8939" i="1"/>
  <c r="R8938" i="1"/>
  <c r="R8937" i="1"/>
  <c r="R8936" i="1"/>
  <c r="R8935" i="1"/>
  <c r="R8934" i="1"/>
  <c r="R8933" i="1"/>
  <c r="R8932" i="1"/>
  <c r="R8931" i="1"/>
  <c r="R8930" i="1"/>
  <c r="R8929" i="1"/>
  <c r="R8928" i="1"/>
  <c r="R8927" i="1"/>
  <c r="R8926" i="1"/>
  <c r="R8925" i="1"/>
  <c r="R8924" i="1"/>
  <c r="R8923" i="1"/>
  <c r="R8922" i="1"/>
  <c r="R8921" i="1"/>
  <c r="R8920" i="1"/>
  <c r="R8919" i="1"/>
  <c r="R8918" i="1"/>
  <c r="R8917" i="1"/>
  <c r="R8916" i="1"/>
  <c r="R8915" i="1"/>
  <c r="R8914" i="1"/>
  <c r="R8913" i="1"/>
  <c r="R8912" i="1"/>
  <c r="R8911" i="1"/>
  <c r="R8910" i="1"/>
  <c r="R8909" i="1"/>
  <c r="R8908" i="1"/>
  <c r="R8907" i="1"/>
  <c r="R8906" i="1"/>
  <c r="R8905" i="1"/>
  <c r="R8904" i="1"/>
  <c r="R8903" i="1"/>
  <c r="R8902" i="1"/>
  <c r="R8901" i="1"/>
  <c r="R8900" i="1"/>
  <c r="R8899" i="1"/>
  <c r="R8898" i="1"/>
  <c r="R8897" i="1"/>
  <c r="R8896" i="1"/>
  <c r="R8895" i="1"/>
  <c r="R8894" i="1"/>
  <c r="R8893" i="1"/>
  <c r="R8892" i="1"/>
  <c r="R8891" i="1"/>
  <c r="R8890" i="1"/>
  <c r="R8889" i="1"/>
  <c r="R8888" i="1"/>
  <c r="R8887" i="1"/>
  <c r="R8886" i="1"/>
  <c r="R8885" i="1"/>
  <c r="R8884" i="1"/>
  <c r="R8883" i="1"/>
  <c r="R8882" i="1"/>
  <c r="R8881" i="1"/>
  <c r="R8880" i="1"/>
  <c r="R8879" i="1"/>
  <c r="R8878" i="1"/>
  <c r="R8877" i="1"/>
  <c r="R8876" i="1"/>
  <c r="R8875" i="1"/>
  <c r="R8874" i="1"/>
  <c r="R8873" i="1"/>
  <c r="R8872" i="1"/>
  <c r="R8871" i="1"/>
  <c r="R8870" i="1"/>
  <c r="R8869" i="1"/>
  <c r="R8868" i="1"/>
  <c r="R8867" i="1"/>
  <c r="R8866" i="1"/>
  <c r="R8865" i="1"/>
  <c r="R8864" i="1"/>
  <c r="R8863" i="1"/>
  <c r="R8862" i="1"/>
  <c r="R8861" i="1"/>
  <c r="R8860" i="1"/>
  <c r="R8859" i="1"/>
  <c r="R8858" i="1"/>
  <c r="R8857" i="1"/>
  <c r="R8856" i="1"/>
  <c r="R8855" i="1"/>
  <c r="R8854" i="1"/>
  <c r="R8853" i="1"/>
  <c r="R8852" i="1"/>
  <c r="R8851" i="1"/>
  <c r="R8850" i="1"/>
  <c r="R8849" i="1"/>
  <c r="R8848" i="1"/>
  <c r="R8847" i="1"/>
  <c r="R8846" i="1"/>
  <c r="R8845" i="1"/>
  <c r="R8844" i="1"/>
  <c r="R8843" i="1"/>
  <c r="R8842" i="1"/>
  <c r="R8841" i="1"/>
  <c r="R8840" i="1"/>
  <c r="R8839" i="1"/>
  <c r="R8838" i="1"/>
  <c r="R8837" i="1"/>
  <c r="R8836" i="1"/>
  <c r="R8835" i="1"/>
  <c r="R8834" i="1"/>
  <c r="R8833" i="1"/>
  <c r="R8832" i="1"/>
  <c r="R8831" i="1"/>
  <c r="R8830" i="1"/>
  <c r="R8829" i="1"/>
  <c r="R8828" i="1"/>
  <c r="R8827" i="1"/>
  <c r="R8826" i="1"/>
  <c r="R8825" i="1"/>
  <c r="R8824" i="1"/>
  <c r="R8823" i="1"/>
  <c r="R8822" i="1"/>
  <c r="R8821" i="1"/>
  <c r="R8820" i="1"/>
  <c r="R8819" i="1"/>
  <c r="R8818" i="1"/>
  <c r="R8817" i="1"/>
  <c r="R8816" i="1"/>
  <c r="R8815" i="1"/>
  <c r="R8814" i="1"/>
  <c r="R8813" i="1"/>
  <c r="R8812" i="1"/>
  <c r="R8811" i="1"/>
  <c r="R8810" i="1"/>
  <c r="R8809" i="1"/>
  <c r="R8808" i="1"/>
  <c r="R8807" i="1"/>
  <c r="R8806" i="1"/>
  <c r="R8805" i="1"/>
  <c r="R8804" i="1"/>
  <c r="R8803" i="1"/>
  <c r="R8802" i="1"/>
  <c r="R8801" i="1"/>
  <c r="R8800" i="1"/>
  <c r="R8799" i="1"/>
  <c r="R8798" i="1"/>
  <c r="R8797" i="1"/>
  <c r="R8796" i="1"/>
  <c r="R8795" i="1"/>
  <c r="R8794" i="1"/>
  <c r="R8793" i="1"/>
  <c r="R8792" i="1"/>
  <c r="R8791" i="1"/>
  <c r="R8790" i="1"/>
  <c r="R8789" i="1"/>
  <c r="R8788" i="1"/>
  <c r="R8787" i="1"/>
  <c r="R8786" i="1"/>
  <c r="R8785" i="1"/>
  <c r="R8784" i="1"/>
  <c r="R8783" i="1"/>
  <c r="R8782" i="1"/>
  <c r="R8781" i="1"/>
  <c r="R8780" i="1"/>
  <c r="R8779" i="1"/>
  <c r="R8778" i="1"/>
  <c r="R8777" i="1"/>
  <c r="R8776" i="1"/>
  <c r="R8775" i="1"/>
  <c r="R8774" i="1"/>
  <c r="R8773" i="1"/>
  <c r="R8772" i="1"/>
  <c r="R8771" i="1"/>
  <c r="R8770" i="1"/>
  <c r="R8769" i="1"/>
  <c r="R8768" i="1"/>
  <c r="R8767" i="1"/>
  <c r="R8766" i="1"/>
  <c r="R8765" i="1"/>
  <c r="R8764" i="1"/>
  <c r="R8763" i="1"/>
  <c r="R8762" i="1"/>
  <c r="R8761" i="1"/>
  <c r="R8760" i="1"/>
  <c r="R8759" i="1"/>
  <c r="R8758" i="1"/>
  <c r="R8757" i="1"/>
  <c r="R8756" i="1"/>
  <c r="R8755" i="1"/>
  <c r="R8754" i="1"/>
  <c r="R8753" i="1"/>
  <c r="R8752" i="1"/>
  <c r="R8751" i="1"/>
  <c r="R8750" i="1"/>
  <c r="R8749" i="1"/>
  <c r="R8748" i="1"/>
  <c r="R8747" i="1"/>
  <c r="R8746" i="1"/>
  <c r="R8745" i="1"/>
  <c r="R8744" i="1"/>
  <c r="R8743" i="1"/>
  <c r="R8742" i="1"/>
  <c r="R8741" i="1"/>
  <c r="R8740" i="1"/>
  <c r="R8739" i="1"/>
  <c r="R8738" i="1"/>
  <c r="R8737" i="1"/>
  <c r="R8736" i="1"/>
  <c r="R8735" i="1"/>
  <c r="R8734" i="1"/>
  <c r="R8733" i="1"/>
  <c r="R8732" i="1"/>
  <c r="R8731" i="1"/>
  <c r="R8730" i="1"/>
  <c r="R8729" i="1"/>
  <c r="R8728" i="1"/>
  <c r="R8727" i="1"/>
  <c r="R8726" i="1"/>
  <c r="R8725" i="1"/>
  <c r="R8724" i="1"/>
  <c r="R8723" i="1"/>
  <c r="R8722" i="1"/>
  <c r="R8721" i="1"/>
  <c r="R8720" i="1"/>
  <c r="R8719" i="1"/>
  <c r="R8718" i="1"/>
  <c r="R8717" i="1"/>
  <c r="R8716" i="1"/>
  <c r="R8715" i="1"/>
  <c r="R8714" i="1"/>
  <c r="R8713" i="1"/>
  <c r="R8712" i="1"/>
  <c r="R8711" i="1"/>
  <c r="R8710" i="1"/>
  <c r="R8709" i="1"/>
  <c r="R8708" i="1"/>
  <c r="R8707" i="1"/>
  <c r="R8706" i="1"/>
  <c r="R8705" i="1"/>
  <c r="R8704" i="1"/>
  <c r="R8703" i="1"/>
  <c r="R8702" i="1"/>
  <c r="R8701" i="1"/>
  <c r="R8700" i="1"/>
  <c r="R8699" i="1"/>
  <c r="R8698" i="1"/>
  <c r="R8697" i="1"/>
  <c r="R8696" i="1"/>
  <c r="R8695" i="1"/>
  <c r="R8694" i="1"/>
  <c r="R8693" i="1"/>
  <c r="R8692" i="1"/>
  <c r="R8691" i="1"/>
  <c r="R8690" i="1"/>
  <c r="R8689" i="1"/>
  <c r="R8688" i="1"/>
  <c r="R8687" i="1"/>
  <c r="R8686" i="1"/>
  <c r="R8685" i="1"/>
  <c r="R8684" i="1"/>
  <c r="R8683" i="1"/>
  <c r="R8682" i="1"/>
  <c r="R8681" i="1"/>
  <c r="R8680" i="1"/>
  <c r="R8679" i="1"/>
  <c r="R8678" i="1"/>
  <c r="R8677" i="1"/>
  <c r="R8676" i="1"/>
  <c r="R8675" i="1"/>
  <c r="R8674" i="1"/>
  <c r="R8673" i="1"/>
  <c r="R8672" i="1"/>
  <c r="R8671" i="1"/>
  <c r="R8670" i="1"/>
  <c r="R8669" i="1"/>
  <c r="R8668" i="1"/>
  <c r="R8667" i="1"/>
  <c r="R8666" i="1"/>
  <c r="R8665" i="1"/>
  <c r="R8664" i="1"/>
  <c r="R8663" i="1"/>
  <c r="R8662" i="1"/>
  <c r="R8661" i="1"/>
  <c r="R8660" i="1"/>
  <c r="R8659" i="1"/>
  <c r="R8658" i="1"/>
  <c r="R8657" i="1"/>
  <c r="R8656" i="1"/>
  <c r="R8655" i="1"/>
  <c r="R8654" i="1"/>
  <c r="R8653" i="1"/>
  <c r="R8652" i="1"/>
  <c r="R8651" i="1"/>
  <c r="R8650" i="1"/>
  <c r="R8649" i="1"/>
  <c r="R8648" i="1"/>
  <c r="R8647" i="1"/>
  <c r="R8646" i="1"/>
  <c r="R8645" i="1"/>
  <c r="R8644" i="1"/>
  <c r="R8643" i="1"/>
  <c r="R8642" i="1"/>
  <c r="R8641" i="1"/>
  <c r="R8640" i="1"/>
  <c r="R8639" i="1"/>
  <c r="R8638" i="1"/>
  <c r="R8637" i="1"/>
  <c r="R8636" i="1"/>
  <c r="R8635" i="1"/>
  <c r="R8634" i="1"/>
  <c r="R8633" i="1"/>
  <c r="R8632" i="1"/>
  <c r="R8631" i="1"/>
  <c r="R8630" i="1"/>
  <c r="R8629" i="1"/>
  <c r="R8628" i="1"/>
  <c r="R8627" i="1"/>
  <c r="R8626" i="1"/>
  <c r="R8625" i="1"/>
  <c r="R8624" i="1"/>
  <c r="R8623" i="1"/>
  <c r="R8622" i="1"/>
  <c r="R8621" i="1"/>
  <c r="R8620" i="1"/>
  <c r="R8619" i="1"/>
  <c r="R8618" i="1"/>
  <c r="R8617" i="1"/>
  <c r="R8616" i="1"/>
  <c r="R8615" i="1"/>
  <c r="R8614" i="1"/>
  <c r="R8613" i="1"/>
  <c r="R8612" i="1"/>
  <c r="R8611" i="1"/>
  <c r="R8610" i="1"/>
  <c r="R8609" i="1"/>
  <c r="R8608" i="1"/>
  <c r="R8607" i="1"/>
  <c r="R8606" i="1"/>
  <c r="R8605" i="1"/>
  <c r="R8604" i="1"/>
  <c r="R8603" i="1"/>
  <c r="R8602" i="1"/>
  <c r="R8601" i="1"/>
  <c r="R8600" i="1"/>
  <c r="R8599" i="1"/>
  <c r="R8598" i="1"/>
  <c r="R8597" i="1"/>
  <c r="R8596" i="1"/>
  <c r="R8595" i="1"/>
  <c r="R8594" i="1"/>
  <c r="R8593" i="1"/>
  <c r="R8592" i="1"/>
  <c r="R8591" i="1"/>
  <c r="R8590" i="1"/>
  <c r="R8589" i="1"/>
  <c r="R8588" i="1"/>
  <c r="R8587" i="1"/>
  <c r="R8586" i="1"/>
  <c r="R8585" i="1"/>
  <c r="R8584" i="1"/>
  <c r="R8583" i="1"/>
  <c r="R8582" i="1"/>
  <c r="R8581" i="1"/>
  <c r="R8580" i="1"/>
  <c r="R8579" i="1"/>
  <c r="R8578" i="1"/>
  <c r="R8577" i="1"/>
  <c r="R8576" i="1"/>
  <c r="R8575" i="1"/>
  <c r="R8574" i="1"/>
  <c r="R8573" i="1"/>
  <c r="R8572" i="1"/>
  <c r="R8571" i="1"/>
  <c r="R8570" i="1"/>
  <c r="R8569" i="1"/>
  <c r="R8568" i="1"/>
  <c r="R8567" i="1"/>
  <c r="R8566" i="1"/>
  <c r="R8565" i="1"/>
  <c r="R8564" i="1"/>
  <c r="R8563" i="1"/>
  <c r="R8562" i="1"/>
  <c r="R8561" i="1"/>
  <c r="R8560" i="1"/>
  <c r="R8559" i="1"/>
  <c r="R8558" i="1"/>
  <c r="R8557" i="1"/>
  <c r="R8556" i="1"/>
  <c r="R8555" i="1"/>
  <c r="R8554" i="1"/>
  <c r="R8553" i="1"/>
  <c r="R8552" i="1"/>
  <c r="R8551" i="1"/>
  <c r="R8550" i="1"/>
  <c r="R8549" i="1"/>
  <c r="R8548" i="1"/>
  <c r="R8547" i="1"/>
  <c r="R8546" i="1"/>
  <c r="R8545" i="1"/>
  <c r="R8544" i="1"/>
  <c r="R8543" i="1"/>
  <c r="R8542" i="1"/>
  <c r="R8541" i="1"/>
  <c r="R8540" i="1"/>
  <c r="R8539" i="1"/>
  <c r="R8538" i="1"/>
  <c r="R8537" i="1"/>
  <c r="R8536" i="1"/>
  <c r="R8535" i="1"/>
  <c r="R8534" i="1"/>
  <c r="R8533" i="1"/>
  <c r="R8532" i="1"/>
  <c r="R8531" i="1"/>
  <c r="R8530" i="1"/>
  <c r="R8529" i="1"/>
  <c r="R8528" i="1"/>
  <c r="R8527" i="1"/>
  <c r="R8526" i="1"/>
  <c r="R8525" i="1"/>
  <c r="R8524" i="1"/>
  <c r="R8523" i="1"/>
  <c r="R8522" i="1"/>
  <c r="R8521" i="1"/>
  <c r="R8520" i="1"/>
  <c r="R8519" i="1"/>
  <c r="R8518" i="1"/>
  <c r="R8517" i="1"/>
  <c r="R8516" i="1"/>
  <c r="R8515" i="1"/>
  <c r="R8514" i="1"/>
  <c r="R8513" i="1"/>
  <c r="R8512" i="1"/>
  <c r="R8511" i="1"/>
  <c r="R8510" i="1"/>
  <c r="R8509" i="1"/>
  <c r="R8508" i="1"/>
  <c r="R8507" i="1"/>
  <c r="R8506" i="1"/>
  <c r="R8505" i="1"/>
  <c r="R8504" i="1"/>
  <c r="R8503" i="1"/>
  <c r="R8502" i="1"/>
  <c r="R8501" i="1"/>
  <c r="R8500" i="1"/>
  <c r="R8499" i="1"/>
  <c r="R8498" i="1"/>
  <c r="R8497" i="1"/>
  <c r="R8496" i="1"/>
  <c r="R8495" i="1"/>
  <c r="R8494" i="1"/>
  <c r="R8493" i="1"/>
  <c r="R8492" i="1"/>
  <c r="R8491" i="1"/>
  <c r="R8490" i="1"/>
  <c r="R8489" i="1"/>
  <c r="R8488" i="1"/>
  <c r="R8487" i="1"/>
  <c r="R8486" i="1"/>
  <c r="R8485" i="1"/>
  <c r="R8484" i="1"/>
  <c r="R8483" i="1"/>
  <c r="R8482" i="1"/>
  <c r="R8481" i="1"/>
  <c r="R8480" i="1"/>
  <c r="R8479" i="1"/>
  <c r="R8478" i="1"/>
  <c r="R8477" i="1"/>
  <c r="R8476" i="1"/>
  <c r="R8475" i="1"/>
  <c r="R8474" i="1"/>
  <c r="R8473" i="1"/>
  <c r="R8472" i="1"/>
  <c r="R8471" i="1"/>
  <c r="R8470" i="1"/>
  <c r="R8469" i="1"/>
  <c r="R8468" i="1"/>
  <c r="R8467" i="1"/>
  <c r="R8466" i="1"/>
  <c r="R8465" i="1"/>
  <c r="R8464" i="1"/>
  <c r="R8463" i="1"/>
  <c r="R8462" i="1"/>
  <c r="R8461" i="1"/>
  <c r="R8460" i="1"/>
  <c r="R8459" i="1"/>
  <c r="R8458" i="1"/>
  <c r="R8457" i="1"/>
  <c r="R8456" i="1"/>
  <c r="R8455" i="1"/>
  <c r="R8454" i="1"/>
  <c r="R8453" i="1"/>
  <c r="R8452" i="1"/>
  <c r="R8451" i="1"/>
  <c r="R8450" i="1"/>
  <c r="R8449" i="1"/>
  <c r="R8448" i="1"/>
  <c r="R8447" i="1"/>
  <c r="R8446" i="1"/>
  <c r="R8445" i="1"/>
  <c r="R8444" i="1"/>
  <c r="R8443" i="1"/>
  <c r="R8442" i="1"/>
  <c r="R8441" i="1"/>
  <c r="R8440" i="1"/>
  <c r="R8439" i="1"/>
  <c r="R8438" i="1"/>
  <c r="R8437" i="1"/>
  <c r="R8436" i="1"/>
  <c r="R8435" i="1"/>
  <c r="R8434" i="1"/>
  <c r="R8433" i="1"/>
  <c r="R8432" i="1"/>
  <c r="R8431" i="1"/>
  <c r="R8430" i="1"/>
  <c r="R8429" i="1"/>
  <c r="R8428" i="1"/>
  <c r="R8427" i="1"/>
  <c r="R8426" i="1"/>
  <c r="R8425" i="1"/>
  <c r="R8424" i="1"/>
  <c r="R8423" i="1"/>
  <c r="R8422" i="1"/>
  <c r="R8421" i="1"/>
  <c r="R8420" i="1"/>
  <c r="R8419" i="1"/>
  <c r="R8418" i="1"/>
  <c r="R8417" i="1"/>
  <c r="R8416" i="1"/>
  <c r="R8415" i="1"/>
  <c r="R8414" i="1"/>
  <c r="R8413" i="1"/>
  <c r="R8412" i="1"/>
  <c r="R8411" i="1"/>
  <c r="R8410" i="1"/>
  <c r="R8409" i="1"/>
  <c r="R8408" i="1"/>
  <c r="R8407" i="1"/>
  <c r="R8406" i="1"/>
  <c r="R8405" i="1"/>
  <c r="R8404" i="1"/>
  <c r="R8403" i="1"/>
  <c r="R8402" i="1"/>
  <c r="R8401" i="1"/>
  <c r="R8400" i="1"/>
  <c r="R8399" i="1"/>
  <c r="R8398" i="1"/>
  <c r="R8397" i="1"/>
  <c r="R8396" i="1"/>
  <c r="R8395" i="1"/>
  <c r="R8394" i="1"/>
  <c r="R8393" i="1"/>
  <c r="R8392" i="1"/>
  <c r="R8391" i="1"/>
  <c r="R8390" i="1"/>
  <c r="R8389" i="1"/>
  <c r="R8388" i="1"/>
  <c r="R8387" i="1"/>
  <c r="R8386" i="1"/>
  <c r="R8385" i="1"/>
  <c r="R8384" i="1"/>
  <c r="R8383" i="1"/>
  <c r="R8382" i="1"/>
  <c r="R8381" i="1"/>
  <c r="R8380" i="1"/>
  <c r="R8379" i="1"/>
  <c r="R8378" i="1"/>
  <c r="R8377" i="1"/>
  <c r="R8376" i="1"/>
  <c r="R8375" i="1"/>
  <c r="R8374" i="1"/>
  <c r="R8373" i="1"/>
  <c r="R8372" i="1"/>
  <c r="R8371" i="1"/>
  <c r="R8370" i="1"/>
  <c r="R8369" i="1"/>
  <c r="R8368" i="1"/>
  <c r="R8367" i="1"/>
  <c r="R8366" i="1"/>
  <c r="R8365" i="1"/>
  <c r="R8364" i="1"/>
  <c r="R8363" i="1"/>
  <c r="R8362" i="1"/>
  <c r="R8361" i="1"/>
  <c r="R8360" i="1"/>
  <c r="R8359" i="1"/>
  <c r="R8358" i="1"/>
  <c r="R8357" i="1"/>
  <c r="R8356" i="1"/>
  <c r="R8355" i="1"/>
  <c r="R8354" i="1"/>
  <c r="R8353" i="1"/>
  <c r="R8352" i="1"/>
  <c r="R8351" i="1"/>
  <c r="R8350" i="1"/>
  <c r="R8349" i="1"/>
  <c r="R8348" i="1"/>
  <c r="R8347" i="1"/>
  <c r="R8346" i="1"/>
  <c r="R8345" i="1"/>
  <c r="R8344" i="1"/>
  <c r="R8343" i="1"/>
  <c r="R8342" i="1"/>
  <c r="R8341" i="1"/>
  <c r="R8340" i="1"/>
  <c r="R8339" i="1"/>
  <c r="R8338" i="1"/>
  <c r="R8337" i="1"/>
  <c r="R8336" i="1"/>
  <c r="R8335" i="1"/>
  <c r="R8334" i="1"/>
  <c r="R8333" i="1"/>
  <c r="R8332" i="1"/>
  <c r="R8331" i="1"/>
  <c r="R8330" i="1"/>
  <c r="R8329" i="1"/>
  <c r="R8328" i="1"/>
  <c r="R8327" i="1"/>
  <c r="R8326" i="1"/>
  <c r="R8325" i="1"/>
  <c r="R8324" i="1"/>
  <c r="R8323" i="1"/>
  <c r="R8322" i="1"/>
  <c r="R8321" i="1"/>
  <c r="R8320" i="1"/>
  <c r="R8319" i="1"/>
  <c r="R8318" i="1"/>
  <c r="R8317" i="1"/>
  <c r="R8316" i="1"/>
  <c r="R8315" i="1"/>
  <c r="R8314" i="1"/>
  <c r="R8313" i="1"/>
  <c r="R8312" i="1"/>
  <c r="R8311" i="1"/>
  <c r="R8310" i="1"/>
  <c r="R8309" i="1"/>
  <c r="R8308" i="1"/>
  <c r="R8307" i="1"/>
  <c r="R8306" i="1"/>
  <c r="R8305" i="1"/>
  <c r="R8304" i="1"/>
  <c r="R8303" i="1"/>
  <c r="R8302" i="1"/>
  <c r="R8301" i="1"/>
  <c r="R8300" i="1"/>
  <c r="R8299" i="1"/>
  <c r="R8298" i="1"/>
  <c r="R8297" i="1"/>
  <c r="R8296" i="1"/>
  <c r="R8295" i="1"/>
  <c r="R8294" i="1"/>
  <c r="R8293" i="1"/>
  <c r="R8292" i="1"/>
  <c r="R8291" i="1"/>
  <c r="R8290" i="1"/>
  <c r="R8289" i="1"/>
  <c r="R8288" i="1"/>
  <c r="R8287" i="1"/>
  <c r="R8286" i="1"/>
  <c r="R8285" i="1"/>
  <c r="R8284" i="1"/>
  <c r="R8283" i="1"/>
  <c r="R8282" i="1"/>
  <c r="R8281" i="1"/>
  <c r="R8280" i="1"/>
  <c r="R8279" i="1"/>
  <c r="R8278" i="1"/>
  <c r="R8277" i="1"/>
  <c r="R8276" i="1"/>
  <c r="R8275" i="1"/>
  <c r="R8274" i="1"/>
  <c r="R8273" i="1"/>
  <c r="R8272" i="1"/>
  <c r="R8271" i="1"/>
  <c r="R8270" i="1"/>
  <c r="R8269" i="1"/>
  <c r="R8268" i="1"/>
  <c r="R8267" i="1"/>
  <c r="R8266" i="1"/>
  <c r="R8265" i="1"/>
  <c r="R8264" i="1"/>
  <c r="R8263" i="1"/>
  <c r="R8262" i="1"/>
  <c r="R8261" i="1"/>
  <c r="R8260" i="1"/>
  <c r="R8259" i="1"/>
  <c r="R8258" i="1"/>
  <c r="R8257" i="1"/>
  <c r="R8256" i="1"/>
  <c r="R8255" i="1"/>
  <c r="R8254" i="1"/>
  <c r="R8253" i="1"/>
  <c r="R8252" i="1"/>
  <c r="R8251" i="1"/>
  <c r="R8250" i="1"/>
  <c r="R8249" i="1"/>
  <c r="R8248" i="1"/>
  <c r="R8247" i="1"/>
  <c r="R8246" i="1"/>
  <c r="R8245" i="1"/>
  <c r="R8244" i="1"/>
  <c r="R8243" i="1"/>
  <c r="R8242" i="1"/>
  <c r="R8241" i="1"/>
  <c r="R8240" i="1"/>
  <c r="R8239" i="1"/>
  <c r="R8238" i="1"/>
  <c r="R8237" i="1"/>
  <c r="R8236" i="1"/>
  <c r="R8235" i="1"/>
  <c r="R8234" i="1"/>
  <c r="R8233" i="1"/>
  <c r="R8232" i="1"/>
  <c r="R8231" i="1"/>
  <c r="R8230" i="1"/>
  <c r="R8229" i="1"/>
  <c r="R8228" i="1"/>
  <c r="R8227" i="1"/>
  <c r="R8226" i="1"/>
  <c r="R8225" i="1"/>
  <c r="R8224" i="1"/>
  <c r="R8223" i="1"/>
  <c r="R8222" i="1"/>
  <c r="R8221" i="1"/>
  <c r="R8220" i="1"/>
  <c r="R8219" i="1"/>
  <c r="R8218" i="1"/>
  <c r="R8217" i="1"/>
  <c r="R8216" i="1"/>
  <c r="R8215" i="1"/>
  <c r="R8214" i="1"/>
  <c r="R8213" i="1"/>
  <c r="R8212" i="1"/>
  <c r="R8211" i="1"/>
  <c r="R8210" i="1"/>
  <c r="R8209" i="1"/>
  <c r="R8208" i="1"/>
  <c r="R8207" i="1"/>
  <c r="R8206" i="1"/>
  <c r="R8205" i="1"/>
  <c r="R8204" i="1"/>
  <c r="R8203" i="1"/>
  <c r="R8202" i="1"/>
  <c r="R8201" i="1"/>
  <c r="R8200" i="1"/>
  <c r="R8199" i="1"/>
  <c r="R8198" i="1"/>
  <c r="R8197" i="1"/>
  <c r="R8196" i="1"/>
  <c r="R8195" i="1"/>
  <c r="R8194" i="1"/>
  <c r="R8193" i="1"/>
  <c r="R8192" i="1"/>
  <c r="R8191" i="1"/>
  <c r="R8190" i="1"/>
  <c r="R8189" i="1"/>
  <c r="R8188" i="1"/>
  <c r="R8187" i="1"/>
  <c r="R8186" i="1"/>
  <c r="R8185" i="1"/>
  <c r="R8184" i="1"/>
  <c r="R8183" i="1"/>
  <c r="R8182" i="1"/>
  <c r="R8181" i="1"/>
  <c r="R8180" i="1"/>
  <c r="R8179" i="1"/>
  <c r="R8178" i="1"/>
  <c r="R8177" i="1"/>
  <c r="R8176" i="1"/>
  <c r="R8175" i="1"/>
  <c r="R8174" i="1"/>
  <c r="R8173" i="1"/>
  <c r="R8172" i="1"/>
  <c r="R8171" i="1"/>
  <c r="R8170" i="1"/>
  <c r="R8169" i="1"/>
  <c r="R8168" i="1"/>
  <c r="R8167" i="1"/>
  <c r="R8166" i="1"/>
  <c r="R8165" i="1"/>
  <c r="R8164" i="1"/>
  <c r="R8163" i="1"/>
  <c r="R8162" i="1"/>
  <c r="R8161" i="1"/>
  <c r="R8160" i="1"/>
  <c r="R8159" i="1"/>
  <c r="R8158" i="1"/>
  <c r="R8157" i="1"/>
  <c r="R8156" i="1"/>
  <c r="R8155" i="1"/>
  <c r="R8154" i="1"/>
  <c r="R8153" i="1"/>
  <c r="R8152" i="1"/>
  <c r="R8151" i="1"/>
  <c r="R8150" i="1"/>
  <c r="R8149" i="1"/>
  <c r="R8148" i="1"/>
  <c r="R8147" i="1"/>
  <c r="R8146" i="1"/>
  <c r="R8145" i="1"/>
  <c r="R8144" i="1"/>
  <c r="R8143" i="1"/>
  <c r="R8142" i="1"/>
  <c r="R8141" i="1"/>
  <c r="R8140" i="1"/>
  <c r="R8139" i="1"/>
  <c r="R8138" i="1"/>
  <c r="R8137" i="1"/>
  <c r="R8136" i="1"/>
  <c r="R8135" i="1"/>
  <c r="R8134" i="1"/>
  <c r="R8133" i="1"/>
  <c r="R8132" i="1"/>
  <c r="R8131" i="1"/>
  <c r="R8130" i="1"/>
  <c r="R8129" i="1"/>
  <c r="R8128" i="1"/>
  <c r="R8127" i="1"/>
  <c r="R8126" i="1"/>
  <c r="R8125" i="1"/>
  <c r="R8124" i="1"/>
  <c r="R8123" i="1"/>
  <c r="R8122" i="1"/>
  <c r="R8121" i="1"/>
  <c r="R8120" i="1"/>
  <c r="R8119" i="1"/>
  <c r="R8118" i="1"/>
  <c r="R8117" i="1"/>
  <c r="R8116" i="1"/>
  <c r="R8115" i="1"/>
  <c r="R8114" i="1"/>
  <c r="R8113" i="1"/>
  <c r="R8112" i="1"/>
  <c r="R8111" i="1"/>
  <c r="R8110" i="1"/>
  <c r="R8109" i="1"/>
  <c r="R8108" i="1"/>
  <c r="R8107" i="1"/>
  <c r="R8106" i="1"/>
  <c r="R8105" i="1"/>
  <c r="R8104" i="1"/>
  <c r="R8103" i="1"/>
  <c r="R8102" i="1"/>
  <c r="R8101" i="1"/>
  <c r="R8100" i="1"/>
  <c r="R8099" i="1"/>
  <c r="R8098" i="1"/>
  <c r="R8097" i="1"/>
  <c r="R8096" i="1"/>
  <c r="R8095" i="1"/>
  <c r="R8094" i="1"/>
  <c r="R8093" i="1"/>
  <c r="R8092" i="1"/>
  <c r="R8091" i="1"/>
  <c r="R8090" i="1"/>
  <c r="R8089" i="1"/>
  <c r="R8088" i="1"/>
  <c r="R8087" i="1"/>
  <c r="R8086" i="1"/>
  <c r="R8085" i="1"/>
  <c r="R8084" i="1"/>
  <c r="R8083" i="1"/>
  <c r="R8082" i="1"/>
  <c r="R8081" i="1"/>
  <c r="R8080" i="1"/>
  <c r="R8079" i="1"/>
  <c r="R8078" i="1"/>
  <c r="R8077" i="1"/>
  <c r="R8076" i="1"/>
  <c r="R8075" i="1"/>
  <c r="R8074" i="1"/>
  <c r="R8073" i="1"/>
  <c r="R8072" i="1"/>
  <c r="R8071" i="1"/>
  <c r="R8070" i="1"/>
  <c r="R8069" i="1"/>
  <c r="R8068" i="1"/>
  <c r="R8067" i="1"/>
  <c r="R8066" i="1"/>
  <c r="R8065" i="1"/>
  <c r="R8064" i="1"/>
  <c r="R8063" i="1"/>
  <c r="R8062" i="1"/>
  <c r="R8061" i="1"/>
  <c r="R8060" i="1"/>
  <c r="R8059" i="1"/>
  <c r="R8058" i="1"/>
  <c r="R8057" i="1"/>
  <c r="R8056" i="1"/>
  <c r="R8055" i="1"/>
  <c r="R8054" i="1"/>
  <c r="R8053" i="1"/>
  <c r="R8052" i="1"/>
  <c r="R8051" i="1"/>
  <c r="R8050" i="1"/>
  <c r="R8049" i="1"/>
  <c r="R8048" i="1"/>
  <c r="R8047" i="1"/>
  <c r="R8046" i="1"/>
  <c r="R8045" i="1"/>
  <c r="R8044" i="1"/>
  <c r="R8043" i="1"/>
  <c r="R8042" i="1"/>
  <c r="R8041" i="1"/>
  <c r="R8040" i="1"/>
  <c r="R8039" i="1"/>
  <c r="R8038" i="1"/>
  <c r="R8037" i="1"/>
  <c r="R8036" i="1"/>
  <c r="R8035" i="1"/>
  <c r="R8034" i="1"/>
  <c r="R8033" i="1"/>
  <c r="R8032" i="1"/>
  <c r="R8031" i="1"/>
  <c r="R8030" i="1"/>
  <c r="R8029" i="1"/>
  <c r="R8028" i="1"/>
  <c r="R8027" i="1"/>
  <c r="R8026" i="1"/>
  <c r="R8025" i="1"/>
  <c r="R8024" i="1"/>
  <c r="R8023" i="1"/>
  <c r="R8022" i="1"/>
  <c r="R8021" i="1"/>
  <c r="R8020" i="1"/>
  <c r="R8019" i="1"/>
  <c r="R8018" i="1"/>
  <c r="R8017" i="1"/>
  <c r="R8016" i="1"/>
  <c r="R8015" i="1"/>
  <c r="R8014" i="1"/>
  <c r="R8013" i="1"/>
  <c r="R8012" i="1"/>
  <c r="R8011" i="1"/>
  <c r="R8010" i="1"/>
  <c r="R8009" i="1"/>
  <c r="R8008" i="1"/>
  <c r="R8007" i="1"/>
  <c r="R8006" i="1"/>
  <c r="R8005" i="1"/>
  <c r="R8004" i="1"/>
  <c r="R8003" i="1"/>
  <c r="R8002" i="1"/>
  <c r="R8001" i="1"/>
  <c r="R8000" i="1"/>
  <c r="R7999" i="1"/>
  <c r="R7998" i="1"/>
  <c r="R7997" i="1"/>
  <c r="R7996" i="1"/>
  <c r="R7995" i="1"/>
  <c r="R7994" i="1"/>
  <c r="R7993" i="1"/>
  <c r="R7992" i="1"/>
  <c r="R7991" i="1"/>
  <c r="R7990" i="1"/>
  <c r="R7989" i="1"/>
  <c r="R7988" i="1"/>
  <c r="R7987" i="1"/>
  <c r="R7986" i="1"/>
  <c r="R7985" i="1"/>
  <c r="R7984" i="1"/>
  <c r="R7983" i="1"/>
  <c r="R7982" i="1"/>
  <c r="R7981" i="1"/>
  <c r="R7980" i="1"/>
  <c r="R7979" i="1"/>
  <c r="R7978" i="1"/>
  <c r="R7977" i="1"/>
  <c r="R7976" i="1"/>
  <c r="R7975" i="1"/>
  <c r="R7974" i="1"/>
  <c r="R7973" i="1"/>
  <c r="R7972" i="1"/>
  <c r="R7971" i="1"/>
  <c r="R7970" i="1"/>
  <c r="R7969" i="1"/>
  <c r="R7968" i="1"/>
  <c r="R7967" i="1"/>
  <c r="R7966" i="1"/>
  <c r="R7965" i="1"/>
  <c r="R7964" i="1"/>
  <c r="R7963" i="1"/>
  <c r="R7962" i="1"/>
  <c r="R7961" i="1"/>
  <c r="R7960" i="1"/>
  <c r="R7959" i="1"/>
  <c r="R7958" i="1"/>
  <c r="R7957" i="1"/>
  <c r="R7956" i="1"/>
  <c r="R7955" i="1"/>
  <c r="R7954" i="1"/>
  <c r="R7953" i="1"/>
  <c r="R7952" i="1"/>
  <c r="R7951" i="1"/>
  <c r="R7950" i="1"/>
  <c r="R7949" i="1"/>
  <c r="R7948" i="1"/>
  <c r="R7947" i="1"/>
  <c r="R7946" i="1"/>
  <c r="R7945" i="1"/>
  <c r="R7944" i="1"/>
  <c r="R7943" i="1"/>
  <c r="R7942" i="1"/>
  <c r="R7941" i="1"/>
  <c r="R7940" i="1"/>
  <c r="R7939" i="1"/>
  <c r="R7938" i="1"/>
  <c r="R7937" i="1"/>
  <c r="R7936" i="1"/>
  <c r="R7935" i="1"/>
  <c r="R7934" i="1"/>
  <c r="R7933" i="1"/>
  <c r="R7932" i="1"/>
  <c r="R7931" i="1"/>
  <c r="R7930" i="1"/>
  <c r="R7929" i="1"/>
  <c r="R7928" i="1"/>
  <c r="R7927" i="1"/>
  <c r="R7926" i="1"/>
  <c r="R7925" i="1"/>
  <c r="R7924" i="1"/>
  <c r="R7923" i="1"/>
  <c r="R7922" i="1"/>
  <c r="R7921" i="1"/>
  <c r="R7920" i="1"/>
  <c r="R7919" i="1"/>
  <c r="R7918" i="1"/>
  <c r="R7917" i="1"/>
  <c r="R7916" i="1"/>
  <c r="R7915" i="1"/>
  <c r="R7914" i="1"/>
  <c r="R7913" i="1"/>
  <c r="R7912" i="1"/>
  <c r="R7911" i="1"/>
  <c r="R7910" i="1"/>
  <c r="R7909" i="1"/>
  <c r="R7908" i="1"/>
  <c r="R7907" i="1"/>
  <c r="R7906" i="1"/>
  <c r="R7905" i="1"/>
  <c r="R7904" i="1"/>
  <c r="R7903" i="1"/>
  <c r="R7902" i="1"/>
  <c r="R7901" i="1"/>
  <c r="R7900" i="1"/>
  <c r="R7899" i="1"/>
  <c r="R7898" i="1"/>
  <c r="R7897" i="1"/>
  <c r="R7896" i="1"/>
  <c r="R7895" i="1"/>
  <c r="R7894" i="1"/>
  <c r="R7893" i="1"/>
  <c r="R7892" i="1"/>
  <c r="R7891" i="1"/>
  <c r="R7890" i="1"/>
  <c r="R7889" i="1"/>
  <c r="R7888" i="1"/>
  <c r="R7887" i="1"/>
  <c r="R7886" i="1"/>
  <c r="R7885" i="1"/>
  <c r="R7884" i="1"/>
  <c r="R7883" i="1"/>
  <c r="R7882" i="1"/>
  <c r="R7881" i="1"/>
  <c r="R7880" i="1"/>
  <c r="R7879" i="1"/>
  <c r="R7878" i="1"/>
  <c r="R7877" i="1"/>
  <c r="R7876" i="1"/>
  <c r="R7875" i="1"/>
  <c r="R7874" i="1"/>
  <c r="R7873" i="1"/>
  <c r="R7872" i="1"/>
  <c r="R7871" i="1"/>
  <c r="R7870" i="1"/>
  <c r="R7869" i="1"/>
  <c r="R7868" i="1"/>
  <c r="R7867" i="1"/>
  <c r="R7866" i="1"/>
  <c r="R7865" i="1"/>
  <c r="R7864" i="1"/>
  <c r="R7863" i="1"/>
  <c r="R7862" i="1"/>
  <c r="R7861" i="1"/>
  <c r="R7860" i="1"/>
  <c r="R7859" i="1"/>
  <c r="R7858" i="1"/>
  <c r="R7857" i="1"/>
  <c r="R7856" i="1"/>
  <c r="R7855" i="1"/>
  <c r="R7854" i="1"/>
  <c r="R7853" i="1"/>
  <c r="R7852" i="1"/>
  <c r="R7851" i="1"/>
  <c r="R7850" i="1"/>
  <c r="R7849" i="1"/>
  <c r="R7848" i="1"/>
  <c r="R7847" i="1"/>
  <c r="R7846" i="1"/>
  <c r="R7845" i="1"/>
  <c r="R7844" i="1"/>
  <c r="R7843" i="1"/>
  <c r="R7842" i="1"/>
  <c r="R7841" i="1"/>
  <c r="R7840" i="1"/>
  <c r="R7839" i="1"/>
  <c r="R7838" i="1"/>
  <c r="R7837" i="1"/>
  <c r="R7836" i="1"/>
  <c r="R7835" i="1"/>
  <c r="R7834" i="1"/>
  <c r="R7833" i="1"/>
  <c r="R7832" i="1"/>
  <c r="R7831" i="1"/>
  <c r="R7830" i="1"/>
  <c r="R7829" i="1"/>
  <c r="R7828" i="1"/>
  <c r="R7827" i="1"/>
  <c r="R7826" i="1"/>
  <c r="R7825" i="1"/>
  <c r="R7824" i="1"/>
  <c r="R7823" i="1"/>
  <c r="R7822" i="1"/>
  <c r="R7821" i="1"/>
  <c r="R7820" i="1"/>
  <c r="R7819" i="1"/>
  <c r="R7818" i="1"/>
  <c r="R7817" i="1"/>
  <c r="R7816" i="1"/>
  <c r="R7815" i="1"/>
  <c r="R7814" i="1"/>
  <c r="R7813" i="1"/>
  <c r="R7812" i="1"/>
  <c r="R7811" i="1"/>
  <c r="R7810" i="1"/>
  <c r="R7809" i="1"/>
  <c r="R7808" i="1"/>
  <c r="R7807" i="1"/>
  <c r="R7806" i="1"/>
  <c r="R7805" i="1"/>
  <c r="R7804" i="1"/>
  <c r="R7803" i="1"/>
  <c r="R7802" i="1"/>
  <c r="R7801" i="1"/>
  <c r="R7800" i="1"/>
  <c r="R7799" i="1"/>
  <c r="R7798" i="1"/>
  <c r="R7797" i="1"/>
  <c r="R7796" i="1"/>
  <c r="R7795" i="1"/>
  <c r="R7794" i="1"/>
  <c r="R7793" i="1"/>
  <c r="R7792" i="1"/>
  <c r="R7791" i="1"/>
  <c r="R7790" i="1"/>
  <c r="R7789" i="1"/>
  <c r="R7788" i="1"/>
  <c r="R7787" i="1"/>
  <c r="R7786" i="1"/>
  <c r="R7785" i="1"/>
  <c r="R7784" i="1"/>
  <c r="R7783" i="1"/>
  <c r="R7782" i="1"/>
  <c r="R7781" i="1"/>
  <c r="R7780" i="1"/>
  <c r="R7779" i="1"/>
  <c r="R7778" i="1"/>
  <c r="R7777" i="1"/>
  <c r="R7776" i="1"/>
  <c r="R7775" i="1"/>
  <c r="R7774" i="1"/>
  <c r="R7773" i="1"/>
  <c r="R7772" i="1"/>
  <c r="R7771" i="1"/>
  <c r="R7770" i="1"/>
  <c r="R7769" i="1"/>
  <c r="R7768" i="1"/>
  <c r="R7767" i="1"/>
  <c r="R7766" i="1"/>
  <c r="R7765" i="1"/>
  <c r="R7764" i="1"/>
  <c r="R7763" i="1"/>
  <c r="R7762" i="1"/>
  <c r="R7761" i="1"/>
  <c r="R7760" i="1"/>
  <c r="R7759" i="1"/>
  <c r="R7758" i="1"/>
  <c r="R7757" i="1"/>
  <c r="R7756" i="1"/>
  <c r="R7755" i="1"/>
  <c r="R7754" i="1"/>
  <c r="R7753" i="1"/>
  <c r="R7752" i="1"/>
  <c r="R7751" i="1"/>
  <c r="R7750" i="1"/>
  <c r="R7749" i="1"/>
  <c r="R7748" i="1"/>
  <c r="R7747" i="1"/>
  <c r="R7746" i="1"/>
  <c r="R7745" i="1"/>
  <c r="R7744" i="1"/>
  <c r="R7743" i="1"/>
  <c r="R7742" i="1"/>
  <c r="R7741" i="1"/>
  <c r="R7740" i="1"/>
  <c r="R7739" i="1"/>
  <c r="R7738" i="1"/>
  <c r="R7737" i="1"/>
  <c r="R7736" i="1"/>
  <c r="R7735" i="1"/>
  <c r="R7734" i="1"/>
  <c r="R7733" i="1"/>
  <c r="R7732" i="1"/>
  <c r="R7731" i="1"/>
  <c r="R7730" i="1"/>
  <c r="R7729" i="1"/>
  <c r="R7728" i="1"/>
  <c r="R7727" i="1"/>
  <c r="R7726" i="1"/>
  <c r="R7725" i="1"/>
  <c r="R7724" i="1"/>
  <c r="R7723" i="1"/>
  <c r="R7722" i="1"/>
  <c r="R7721" i="1"/>
  <c r="R7720" i="1"/>
  <c r="R7719" i="1"/>
  <c r="R7718" i="1"/>
  <c r="R7717" i="1"/>
  <c r="R7716" i="1"/>
  <c r="R7715" i="1"/>
  <c r="R7714" i="1"/>
  <c r="R7713" i="1"/>
  <c r="R7712" i="1"/>
  <c r="R7711" i="1"/>
  <c r="R7710" i="1"/>
  <c r="R7709" i="1"/>
  <c r="R7708" i="1"/>
  <c r="R7707" i="1"/>
  <c r="R7706" i="1"/>
  <c r="R7705" i="1"/>
  <c r="R7704" i="1"/>
  <c r="R7703" i="1"/>
  <c r="R7702" i="1"/>
  <c r="R7701" i="1"/>
  <c r="R7700" i="1"/>
  <c r="R7699" i="1"/>
  <c r="R7698" i="1"/>
  <c r="R7697" i="1"/>
  <c r="R7696" i="1"/>
  <c r="R7695" i="1"/>
  <c r="R7694" i="1"/>
  <c r="R7693" i="1"/>
  <c r="R7692" i="1"/>
  <c r="R7691" i="1"/>
  <c r="R7690" i="1"/>
  <c r="R7689" i="1"/>
  <c r="R7688" i="1"/>
  <c r="R7687" i="1"/>
  <c r="R7686" i="1"/>
  <c r="R7685" i="1"/>
  <c r="R7684" i="1"/>
  <c r="R7683" i="1"/>
  <c r="R7682" i="1"/>
  <c r="R7681" i="1"/>
  <c r="R7680" i="1"/>
  <c r="R7679" i="1"/>
  <c r="R7678" i="1"/>
  <c r="R7677" i="1"/>
  <c r="R7676" i="1"/>
  <c r="R7675" i="1"/>
  <c r="R7674" i="1"/>
  <c r="R7673" i="1"/>
  <c r="R7672" i="1"/>
  <c r="R7671" i="1"/>
  <c r="R7670" i="1"/>
  <c r="R7669" i="1"/>
  <c r="R7668" i="1"/>
  <c r="R7667" i="1"/>
  <c r="R7666" i="1"/>
  <c r="R7665" i="1"/>
  <c r="R7664" i="1"/>
  <c r="R7663" i="1"/>
  <c r="R7662" i="1"/>
  <c r="R7661" i="1"/>
  <c r="R7660" i="1"/>
  <c r="R7659" i="1"/>
  <c r="R7658" i="1"/>
  <c r="R7657" i="1"/>
  <c r="R7656" i="1"/>
  <c r="R7655" i="1"/>
  <c r="R7654" i="1"/>
  <c r="R7653" i="1"/>
  <c r="R7652" i="1"/>
  <c r="R7651" i="1"/>
  <c r="R7650" i="1"/>
  <c r="R7649" i="1"/>
  <c r="R7648" i="1"/>
  <c r="R7647" i="1"/>
  <c r="R7646" i="1"/>
  <c r="R7645" i="1"/>
  <c r="R7644" i="1"/>
  <c r="R7643" i="1"/>
  <c r="R7642" i="1"/>
  <c r="R7641" i="1"/>
  <c r="R7640" i="1"/>
  <c r="R7639" i="1"/>
  <c r="R7638" i="1"/>
  <c r="R7637" i="1"/>
  <c r="R7636" i="1"/>
  <c r="R7635" i="1"/>
  <c r="R7634" i="1"/>
  <c r="R7633" i="1"/>
  <c r="R7632" i="1"/>
  <c r="R7631" i="1"/>
  <c r="R7630" i="1"/>
  <c r="R7629" i="1"/>
  <c r="R7628" i="1"/>
  <c r="R7627" i="1"/>
  <c r="R7626" i="1"/>
  <c r="R7625" i="1"/>
  <c r="R7624" i="1"/>
  <c r="R7623" i="1"/>
  <c r="R7622" i="1"/>
  <c r="R7621" i="1"/>
  <c r="R7620" i="1"/>
  <c r="R7619" i="1"/>
  <c r="R7618" i="1"/>
  <c r="R7617" i="1"/>
  <c r="R7616" i="1"/>
  <c r="R7615" i="1"/>
  <c r="R7614" i="1"/>
  <c r="R7613" i="1"/>
  <c r="R7612" i="1"/>
  <c r="R7611" i="1"/>
  <c r="R7610" i="1"/>
  <c r="R7609" i="1"/>
  <c r="R7608" i="1"/>
  <c r="R7607" i="1"/>
  <c r="R7606" i="1"/>
  <c r="R7605" i="1"/>
  <c r="R7604" i="1"/>
  <c r="R7603" i="1"/>
  <c r="R7602" i="1"/>
  <c r="R7601" i="1"/>
  <c r="R7600" i="1"/>
  <c r="R7599" i="1"/>
  <c r="R7598" i="1"/>
  <c r="R7597" i="1"/>
  <c r="R7596" i="1"/>
  <c r="R7595" i="1"/>
  <c r="R7594" i="1"/>
  <c r="R7593" i="1"/>
  <c r="R7592" i="1"/>
  <c r="R7591" i="1"/>
  <c r="R7590" i="1"/>
  <c r="R7589" i="1"/>
  <c r="R7588" i="1"/>
  <c r="R7587" i="1"/>
  <c r="R7586" i="1"/>
  <c r="R7585" i="1"/>
  <c r="R7584" i="1"/>
  <c r="R7583" i="1"/>
  <c r="R7582" i="1"/>
  <c r="R7581" i="1"/>
  <c r="R7580" i="1"/>
  <c r="R7579" i="1"/>
  <c r="R7578" i="1"/>
  <c r="R7577" i="1"/>
  <c r="R7576" i="1"/>
  <c r="R7575" i="1"/>
  <c r="R7574" i="1"/>
  <c r="R7573" i="1"/>
  <c r="R7572" i="1"/>
  <c r="R7571" i="1"/>
  <c r="R7570" i="1"/>
  <c r="R7569" i="1"/>
  <c r="R7568" i="1"/>
  <c r="R7567" i="1"/>
  <c r="R7566" i="1"/>
  <c r="R7565" i="1"/>
  <c r="R7564" i="1"/>
  <c r="R7563" i="1"/>
  <c r="R7562" i="1"/>
  <c r="R7561" i="1"/>
  <c r="R7560" i="1"/>
  <c r="R7559" i="1"/>
  <c r="R7558" i="1"/>
  <c r="R7557" i="1"/>
  <c r="R7556" i="1"/>
  <c r="R7555" i="1"/>
  <c r="R7554" i="1"/>
  <c r="R7553" i="1"/>
  <c r="R7552" i="1"/>
  <c r="R7551" i="1"/>
  <c r="R7550" i="1"/>
  <c r="R7549" i="1"/>
  <c r="R7548" i="1"/>
  <c r="R7547" i="1"/>
  <c r="R7546" i="1"/>
  <c r="R7545" i="1"/>
  <c r="R7544" i="1"/>
  <c r="R7543" i="1"/>
  <c r="R7542" i="1"/>
  <c r="R7541" i="1"/>
  <c r="R7540" i="1"/>
  <c r="R7539" i="1"/>
  <c r="R7538" i="1"/>
  <c r="R7537" i="1"/>
  <c r="R7536" i="1"/>
  <c r="R7535" i="1"/>
  <c r="R7534" i="1"/>
  <c r="R7533" i="1"/>
  <c r="R7532" i="1"/>
  <c r="R7531" i="1"/>
  <c r="R7530" i="1"/>
  <c r="R7529" i="1"/>
  <c r="R7528" i="1"/>
  <c r="R7527" i="1"/>
  <c r="R7526" i="1"/>
  <c r="R7525" i="1"/>
  <c r="R7524" i="1"/>
  <c r="R7523" i="1"/>
  <c r="R7522" i="1"/>
  <c r="R7521" i="1"/>
  <c r="R7520" i="1"/>
  <c r="R7519" i="1"/>
  <c r="R7518" i="1"/>
  <c r="R7517" i="1"/>
  <c r="R7516" i="1"/>
  <c r="R7515" i="1"/>
  <c r="R7514" i="1"/>
  <c r="R7513" i="1"/>
  <c r="R7512" i="1"/>
  <c r="R7511" i="1"/>
  <c r="R7510" i="1"/>
  <c r="R7509" i="1"/>
  <c r="R7508" i="1"/>
  <c r="R7507" i="1"/>
  <c r="R7506" i="1"/>
  <c r="R7505" i="1"/>
  <c r="R7504" i="1"/>
  <c r="R7503" i="1"/>
  <c r="R7502" i="1"/>
  <c r="R7501" i="1"/>
  <c r="R7500" i="1"/>
  <c r="R7499" i="1"/>
  <c r="R7498" i="1"/>
  <c r="R7497" i="1"/>
  <c r="R7496" i="1"/>
  <c r="R7495" i="1"/>
  <c r="R7494" i="1"/>
  <c r="R7493" i="1"/>
  <c r="R7492" i="1"/>
  <c r="R7491" i="1"/>
  <c r="R7490" i="1"/>
  <c r="R7489" i="1"/>
  <c r="R7488" i="1"/>
  <c r="R7487" i="1"/>
  <c r="R7486" i="1"/>
  <c r="R7485" i="1"/>
  <c r="R7484" i="1"/>
  <c r="R7483" i="1"/>
  <c r="R7482" i="1"/>
  <c r="R7481" i="1"/>
  <c r="R7480" i="1"/>
  <c r="R7479" i="1"/>
  <c r="R7478" i="1"/>
  <c r="R7477" i="1"/>
  <c r="R7476" i="1"/>
  <c r="R7475" i="1"/>
  <c r="R7474" i="1"/>
  <c r="R7473" i="1"/>
  <c r="R7472" i="1"/>
  <c r="R7471" i="1"/>
  <c r="R7470" i="1"/>
  <c r="R7469" i="1"/>
  <c r="R7468" i="1"/>
  <c r="R7467" i="1"/>
  <c r="R7466" i="1"/>
  <c r="R7465" i="1"/>
  <c r="R7464" i="1"/>
  <c r="R7463" i="1"/>
  <c r="R7462" i="1"/>
  <c r="R7461" i="1"/>
  <c r="R7460" i="1"/>
  <c r="R7459" i="1"/>
  <c r="R7458" i="1"/>
  <c r="R7457" i="1"/>
  <c r="R7456" i="1"/>
  <c r="R7455" i="1"/>
  <c r="R7454" i="1"/>
  <c r="R7453" i="1"/>
  <c r="R7452" i="1"/>
  <c r="R7451" i="1"/>
  <c r="R7450" i="1"/>
  <c r="R7449" i="1"/>
  <c r="R7448" i="1"/>
  <c r="R7447" i="1"/>
  <c r="R7446" i="1"/>
  <c r="R7445" i="1"/>
  <c r="R7444" i="1"/>
  <c r="R7443" i="1"/>
  <c r="R7442" i="1"/>
  <c r="R7441" i="1"/>
  <c r="R7440" i="1"/>
  <c r="R7439" i="1"/>
  <c r="R7438" i="1"/>
  <c r="R7437" i="1"/>
  <c r="R7436" i="1"/>
  <c r="R7435" i="1"/>
  <c r="R7434" i="1"/>
  <c r="R7433" i="1"/>
  <c r="R7432" i="1"/>
  <c r="R7431" i="1"/>
  <c r="R7430" i="1"/>
  <c r="R7429" i="1"/>
  <c r="R7428" i="1"/>
  <c r="R7427" i="1"/>
  <c r="R7426" i="1"/>
  <c r="R7425" i="1"/>
  <c r="R7424" i="1"/>
  <c r="R7423" i="1"/>
  <c r="R7422" i="1"/>
  <c r="R7421" i="1"/>
  <c r="R7420" i="1"/>
  <c r="R7419" i="1"/>
  <c r="R7418" i="1"/>
  <c r="R7417" i="1"/>
  <c r="R7416" i="1"/>
  <c r="R7415" i="1"/>
  <c r="R7414" i="1"/>
  <c r="R7413" i="1"/>
  <c r="R7412" i="1"/>
  <c r="R7411" i="1"/>
  <c r="R7410" i="1"/>
  <c r="R7409" i="1"/>
  <c r="R7408" i="1"/>
  <c r="R7407" i="1"/>
  <c r="R7406" i="1"/>
  <c r="R7405" i="1"/>
  <c r="R7404" i="1"/>
  <c r="R7403" i="1"/>
  <c r="R7402" i="1"/>
  <c r="R7401" i="1"/>
  <c r="R7400" i="1"/>
  <c r="R7399" i="1"/>
  <c r="R7398" i="1"/>
  <c r="R7397" i="1"/>
  <c r="R7396" i="1"/>
  <c r="R7395" i="1"/>
  <c r="R7394" i="1"/>
  <c r="R7393" i="1"/>
  <c r="R7392" i="1"/>
  <c r="R7391" i="1"/>
  <c r="R7390" i="1"/>
  <c r="R7389" i="1"/>
  <c r="R7388" i="1"/>
  <c r="R7387" i="1"/>
  <c r="R7386" i="1"/>
  <c r="R7385" i="1"/>
  <c r="R7384" i="1"/>
  <c r="R7383" i="1"/>
  <c r="R7382" i="1"/>
  <c r="R7381" i="1"/>
  <c r="R7380" i="1"/>
  <c r="R7379" i="1"/>
  <c r="R7378" i="1"/>
  <c r="R7377" i="1"/>
  <c r="R7376" i="1"/>
  <c r="R7375" i="1"/>
  <c r="R7374" i="1"/>
  <c r="R7373" i="1"/>
  <c r="R7372" i="1"/>
  <c r="R7371" i="1"/>
  <c r="R7370" i="1"/>
  <c r="R7369" i="1"/>
  <c r="R7368" i="1"/>
  <c r="R7367" i="1"/>
  <c r="R7366" i="1"/>
  <c r="R7365" i="1"/>
  <c r="R7364" i="1"/>
  <c r="R7363" i="1"/>
  <c r="R7362" i="1"/>
  <c r="R7361" i="1"/>
  <c r="R7360" i="1"/>
  <c r="R7359" i="1"/>
  <c r="R7358" i="1"/>
  <c r="R7357" i="1"/>
  <c r="R7356" i="1"/>
  <c r="R7355" i="1"/>
  <c r="R7354" i="1"/>
  <c r="R7353" i="1"/>
  <c r="R7352" i="1"/>
  <c r="R7351" i="1"/>
  <c r="R7350" i="1"/>
  <c r="R7349" i="1"/>
  <c r="R7348" i="1"/>
  <c r="R7347" i="1"/>
  <c r="R7346" i="1"/>
  <c r="R7345" i="1"/>
  <c r="R7344" i="1"/>
  <c r="R7343" i="1"/>
  <c r="R7342" i="1"/>
  <c r="R7341" i="1"/>
  <c r="R7340" i="1"/>
  <c r="R7339" i="1"/>
  <c r="R7338" i="1"/>
  <c r="R7337" i="1"/>
  <c r="R7336" i="1"/>
  <c r="R7335" i="1"/>
  <c r="R7334" i="1"/>
  <c r="R7333" i="1"/>
  <c r="R7332" i="1"/>
  <c r="R7331" i="1"/>
  <c r="R7330" i="1"/>
  <c r="R7329" i="1"/>
  <c r="R7328" i="1"/>
  <c r="R7327" i="1"/>
  <c r="R7326" i="1"/>
  <c r="R7325" i="1"/>
  <c r="R7324" i="1"/>
  <c r="R7323" i="1"/>
  <c r="R7322" i="1"/>
  <c r="R7321" i="1"/>
  <c r="R7320" i="1"/>
  <c r="R7319" i="1"/>
  <c r="R7318" i="1"/>
  <c r="R7317" i="1"/>
  <c r="R7316" i="1"/>
  <c r="R7315" i="1"/>
  <c r="R7314" i="1"/>
  <c r="R7313" i="1"/>
  <c r="R7312" i="1"/>
  <c r="R7311" i="1"/>
  <c r="R7310" i="1"/>
  <c r="R7309" i="1"/>
  <c r="R7308" i="1"/>
  <c r="R7307" i="1"/>
  <c r="R7306" i="1"/>
  <c r="R7305" i="1"/>
  <c r="R7304" i="1"/>
  <c r="R7303" i="1"/>
  <c r="R7302" i="1"/>
  <c r="R7301" i="1"/>
  <c r="R7300" i="1"/>
  <c r="R7299" i="1"/>
  <c r="R7298" i="1"/>
  <c r="R7297" i="1"/>
  <c r="R7296" i="1"/>
  <c r="R7295" i="1"/>
  <c r="R7294" i="1"/>
  <c r="R7293" i="1"/>
  <c r="R7292" i="1"/>
  <c r="R7291" i="1"/>
  <c r="R7290" i="1"/>
  <c r="R7289" i="1"/>
  <c r="R7288" i="1"/>
  <c r="R7287" i="1"/>
  <c r="R7286" i="1"/>
  <c r="R7285" i="1"/>
  <c r="R7284" i="1"/>
  <c r="R7283" i="1"/>
  <c r="R7282" i="1"/>
  <c r="R7281" i="1"/>
  <c r="R7280" i="1"/>
  <c r="R7279" i="1"/>
  <c r="R7278" i="1"/>
  <c r="R7277" i="1"/>
  <c r="R7276" i="1"/>
  <c r="R7275" i="1"/>
  <c r="R7274" i="1"/>
  <c r="R7273" i="1"/>
  <c r="R7272" i="1"/>
  <c r="R7271" i="1"/>
  <c r="R7270" i="1"/>
  <c r="R7269" i="1"/>
  <c r="R7268" i="1"/>
  <c r="R7267" i="1"/>
  <c r="R7266" i="1"/>
  <c r="R7265" i="1"/>
  <c r="R7264" i="1"/>
  <c r="R7263" i="1"/>
  <c r="R7262" i="1"/>
  <c r="R7261" i="1"/>
  <c r="R7260" i="1"/>
  <c r="R7259" i="1"/>
  <c r="R7258" i="1"/>
  <c r="R7257" i="1"/>
  <c r="R7256" i="1"/>
  <c r="R7255" i="1"/>
  <c r="R7254" i="1"/>
  <c r="R7253" i="1"/>
  <c r="R7252" i="1"/>
  <c r="R7251" i="1"/>
  <c r="R7250" i="1"/>
  <c r="R7249" i="1"/>
  <c r="R7248" i="1"/>
  <c r="R7247" i="1"/>
  <c r="R7246" i="1"/>
  <c r="R7245" i="1"/>
  <c r="R7244" i="1"/>
  <c r="R7243" i="1"/>
  <c r="R7242" i="1"/>
  <c r="R7241" i="1"/>
  <c r="R7240" i="1"/>
  <c r="R7239" i="1"/>
  <c r="R7238" i="1"/>
  <c r="R7237" i="1"/>
  <c r="R7236" i="1"/>
  <c r="R7235" i="1"/>
  <c r="R7234" i="1"/>
  <c r="R7233" i="1"/>
  <c r="R7232" i="1"/>
  <c r="R7231" i="1"/>
  <c r="R7230" i="1"/>
  <c r="R7229" i="1"/>
  <c r="R7228" i="1"/>
  <c r="R7227" i="1"/>
  <c r="R7226" i="1"/>
  <c r="R7225" i="1"/>
  <c r="R7224" i="1"/>
  <c r="R7223" i="1"/>
  <c r="R7222" i="1"/>
  <c r="R7221" i="1"/>
  <c r="R7220" i="1"/>
  <c r="R7219" i="1"/>
  <c r="R7218" i="1"/>
  <c r="R7217" i="1"/>
  <c r="R7216" i="1"/>
  <c r="R7215" i="1"/>
  <c r="R7214" i="1"/>
  <c r="R7213" i="1"/>
  <c r="R7212" i="1"/>
  <c r="R7211" i="1"/>
  <c r="R7210" i="1"/>
  <c r="R7209" i="1"/>
  <c r="R7208" i="1"/>
  <c r="R7207" i="1"/>
  <c r="R7206" i="1"/>
  <c r="R7205" i="1"/>
  <c r="R7204" i="1"/>
  <c r="R7203" i="1"/>
  <c r="R7202" i="1"/>
  <c r="R7201" i="1"/>
  <c r="R7200" i="1"/>
  <c r="R7199" i="1"/>
  <c r="R7198" i="1"/>
  <c r="R7197" i="1"/>
  <c r="R7196" i="1"/>
  <c r="R7195" i="1"/>
  <c r="R7194" i="1"/>
  <c r="R7193" i="1"/>
  <c r="R7192" i="1"/>
  <c r="R7191" i="1"/>
  <c r="R7190" i="1"/>
  <c r="R7189" i="1"/>
  <c r="R7188" i="1"/>
  <c r="R7187" i="1"/>
  <c r="R7186" i="1"/>
  <c r="R7185" i="1"/>
  <c r="R7184" i="1"/>
  <c r="R7183" i="1"/>
  <c r="R7182" i="1"/>
  <c r="R7181" i="1"/>
  <c r="R7180" i="1"/>
  <c r="R7179" i="1"/>
  <c r="R7178" i="1"/>
  <c r="R7177" i="1"/>
  <c r="R7176" i="1"/>
  <c r="R7175" i="1"/>
  <c r="R7174" i="1"/>
  <c r="R7173" i="1"/>
  <c r="R7172" i="1"/>
  <c r="R7171" i="1"/>
  <c r="R7170" i="1"/>
  <c r="R7169" i="1"/>
  <c r="R7168" i="1"/>
  <c r="R7167" i="1"/>
  <c r="R7166" i="1"/>
  <c r="R7165" i="1"/>
  <c r="R7164" i="1"/>
  <c r="R7163" i="1"/>
  <c r="R7162" i="1"/>
  <c r="R7161" i="1"/>
  <c r="R7160" i="1"/>
  <c r="R7159" i="1"/>
  <c r="R7158" i="1"/>
  <c r="R7157" i="1"/>
  <c r="R7156" i="1"/>
  <c r="R7155" i="1"/>
  <c r="R7154" i="1"/>
  <c r="R7153" i="1"/>
  <c r="R7152" i="1"/>
  <c r="R7151" i="1"/>
  <c r="R7150" i="1"/>
  <c r="R7149" i="1"/>
  <c r="R7148" i="1"/>
  <c r="R7147" i="1"/>
  <c r="R7146" i="1"/>
  <c r="R7145" i="1"/>
  <c r="R7144" i="1"/>
  <c r="R7143" i="1"/>
  <c r="R7142" i="1"/>
  <c r="R7141" i="1"/>
  <c r="R7140" i="1"/>
  <c r="R7139" i="1"/>
  <c r="R7138" i="1"/>
  <c r="R7137" i="1"/>
  <c r="R7136" i="1"/>
  <c r="R7135" i="1"/>
  <c r="R7134" i="1"/>
  <c r="R7133" i="1"/>
  <c r="R7132" i="1"/>
  <c r="R7131" i="1"/>
  <c r="R7130" i="1"/>
  <c r="R7129" i="1"/>
  <c r="R7128" i="1"/>
  <c r="R7127" i="1"/>
  <c r="R7126" i="1"/>
  <c r="R7125" i="1"/>
  <c r="R7124" i="1"/>
  <c r="R7123" i="1"/>
  <c r="R7122" i="1"/>
  <c r="R7121" i="1"/>
  <c r="R7120" i="1"/>
  <c r="R7119" i="1"/>
  <c r="R7118" i="1"/>
  <c r="R7117" i="1"/>
  <c r="R7116" i="1"/>
  <c r="R7115" i="1"/>
  <c r="R7114" i="1"/>
  <c r="R7113" i="1"/>
  <c r="R7112" i="1"/>
  <c r="R7111" i="1"/>
  <c r="R7110" i="1"/>
  <c r="R7109" i="1"/>
  <c r="R7108" i="1"/>
  <c r="R7107" i="1"/>
  <c r="R7106" i="1"/>
  <c r="R7105" i="1"/>
  <c r="R7104" i="1"/>
  <c r="R7103" i="1"/>
  <c r="R7102" i="1"/>
  <c r="R7101" i="1"/>
  <c r="R7100" i="1"/>
  <c r="R7099" i="1"/>
  <c r="R7098" i="1"/>
  <c r="R7097" i="1"/>
  <c r="R7096" i="1"/>
  <c r="R7095" i="1"/>
  <c r="R7094" i="1"/>
  <c r="R7093" i="1"/>
  <c r="R7092" i="1"/>
  <c r="R7091" i="1"/>
  <c r="R7090" i="1"/>
  <c r="R7089" i="1"/>
  <c r="R7088" i="1"/>
  <c r="R7087" i="1"/>
  <c r="R7086" i="1"/>
  <c r="R7085" i="1"/>
  <c r="R7084" i="1"/>
  <c r="R7083" i="1"/>
  <c r="R7082" i="1"/>
  <c r="R7081" i="1"/>
  <c r="R7080" i="1"/>
  <c r="R7079" i="1"/>
  <c r="R7078" i="1"/>
  <c r="R7077" i="1"/>
  <c r="R7076" i="1"/>
  <c r="R7075" i="1"/>
  <c r="R7074" i="1"/>
  <c r="R7073" i="1"/>
  <c r="R7072" i="1"/>
  <c r="R7071" i="1"/>
  <c r="R7070" i="1"/>
  <c r="R7069" i="1"/>
  <c r="R7068" i="1"/>
  <c r="R7067" i="1"/>
  <c r="R7066" i="1"/>
  <c r="R7065" i="1"/>
  <c r="R7064" i="1"/>
  <c r="R7063" i="1"/>
  <c r="R7062" i="1"/>
  <c r="R7061" i="1"/>
  <c r="R7060" i="1"/>
  <c r="R7059" i="1"/>
  <c r="R7058" i="1"/>
  <c r="R7057" i="1"/>
  <c r="R7056" i="1"/>
  <c r="R7055" i="1"/>
  <c r="R7054" i="1"/>
  <c r="R7053" i="1"/>
  <c r="R7052" i="1"/>
  <c r="R7051" i="1"/>
  <c r="R7050" i="1"/>
  <c r="R7049" i="1"/>
  <c r="R7048" i="1"/>
  <c r="R7047" i="1"/>
  <c r="R7046" i="1"/>
  <c r="R7045" i="1"/>
  <c r="R7044" i="1"/>
  <c r="R7043" i="1"/>
  <c r="R7042" i="1"/>
  <c r="R7041" i="1"/>
  <c r="R7040" i="1"/>
  <c r="R7039" i="1"/>
  <c r="R7038" i="1"/>
  <c r="R7037" i="1"/>
  <c r="R7036" i="1"/>
  <c r="R7035" i="1"/>
  <c r="R7034" i="1"/>
  <c r="R7033" i="1"/>
  <c r="R7032" i="1"/>
  <c r="R7031" i="1"/>
  <c r="R7030" i="1"/>
  <c r="R7029" i="1"/>
  <c r="R7028" i="1"/>
  <c r="R7027" i="1"/>
  <c r="R7026" i="1"/>
  <c r="R7025" i="1"/>
  <c r="R7024" i="1"/>
  <c r="R7023" i="1"/>
  <c r="R7022" i="1"/>
  <c r="R7021" i="1"/>
  <c r="R7020" i="1"/>
  <c r="R7019" i="1"/>
  <c r="R7018" i="1"/>
  <c r="R7017" i="1"/>
  <c r="R7016" i="1"/>
  <c r="R7015" i="1"/>
  <c r="R7014" i="1"/>
  <c r="R7013" i="1"/>
  <c r="R7012" i="1"/>
  <c r="R7011" i="1"/>
  <c r="R7010" i="1"/>
  <c r="R7009" i="1"/>
  <c r="R7008" i="1"/>
  <c r="R7007" i="1"/>
  <c r="R7006" i="1"/>
  <c r="R7005" i="1"/>
  <c r="R7004" i="1"/>
  <c r="R7003" i="1"/>
  <c r="R7002" i="1"/>
  <c r="R7001" i="1"/>
  <c r="R7000" i="1"/>
  <c r="R6999" i="1"/>
  <c r="R6998" i="1"/>
  <c r="R6997" i="1"/>
  <c r="R6996" i="1"/>
  <c r="R6995" i="1"/>
  <c r="R6994" i="1"/>
  <c r="R6993" i="1"/>
  <c r="R6992" i="1"/>
  <c r="R6991" i="1"/>
  <c r="R6990" i="1"/>
  <c r="R6989" i="1"/>
  <c r="R6988" i="1"/>
  <c r="R6987" i="1"/>
  <c r="R6986" i="1"/>
  <c r="R6985" i="1"/>
  <c r="R6984" i="1"/>
  <c r="R6983" i="1"/>
  <c r="R6982" i="1"/>
  <c r="R6981" i="1"/>
  <c r="R6980" i="1"/>
  <c r="R6979" i="1"/>
  <c r="R6978" i="1"/>
  <c r="R6977" i="1"/>
  <c r="R6976" i="1"/>
  <c r="R6975" i="1"/>
  <c r="R6974" i="1"/>
  <c r="R6973" i="1"/>
  <c r="R6972" i="1"/>
  <c r="R6971" i="1"/>
  <c r="R6970" i="1"/>
  <c r="R6969" i="1"/>
  <c r="R6968" i="1"/>
  <c r="R6967" i="1"/>
  <c r="R6966" i="1"/>
  <c r="R6965" i="1"/>
  <c r="R6964" i="1"/>
  <c r="R6963" i="1"/>
  <c r="R6962" i="1"/>
  <c r="R6961" i="1"/>
  <c r="R6960" i="1"/>
  <c r="R6959" i="1"/>
  <c r="R6958" i="1"/>
  <c r="R6957" i="1"/>
  <c r="R6956" i="1"/>
  <c r="R6955" i="1"/>
  <c r="R6954" i="1"/>
  <c r="R6953" i="1"/>
  <c r="R6952" i="1"/>
  <c r="R6951" i="1"/>
  <c r="R6950" i="1"/>
  <c r="R6949" i="1"/>
  <c r="R6948" i="1"/>
  <c r="R6947" i="1"/>
  <c r="R6946" i="1"/>
  <c r="R6945" i="1"/>
  <c r="R6944" i="1"/>
  <c r="R6943" i="1"/>
  <c r="R6942" i="1"/>
  <c r="R6941" i="1"/>
  <c r="R6940" i="1"/>
  <c r="R6939" i="1"/>
  <c r="R6938" i="1"/>
  <c r="R6937" i="1"/>
  <c r="R6936" i="1"/>
  <c r="R6935" i="1"/>
  <c r="R6934" i="1"/>
  <c r="R6933" i="1"/>
  <c r="R6932" i="1"/>
  <c r="R6931" i="1"/>
  <c r="R6930" i="1"/>
  <c r="R6929" i="1"/>
  <c r="R6928" i="1"/>
  <c r="R6927" i="1"/>
  <c r="R6926" i="1"/>
  <c r="R6925" i="1"/>
  <c r="R6924" i="1"/>
  <c r="R6923" i="1"/>
  <c r="R6922" i="1"/>
  <c r="R6921" i="1"/>
  <c r="R6920" i="1"/>
  <c r="R6919" i="1"/>
  <c r="R6918" i="1"/>
  <c r="R6917" i="1"/>
  <c r="R6916" i="1"/>
  <c r="R6915" i="1"/>
  <c r="R6914" i="1"/>
  <c r="R6913" i="1"/>
  <c r="R6912" i="1"/>
  <c r="R6911" i="1"/>
  <c r="R6910" i="1"/>
  <c r="R6909" i="1"/>
  <c r="R6908" i="1"/>
  <c r="R6907" i="1"/>
  <c r="R6906" i="1"/>
  <c r="R6905" i="1"/>
  <c r="R6904" i="1"/>
  <c r="R6903" i="1"/>
  <c r="R6902" i="1"/>
  <c r="R6901" i="1"/>
  <c r="R6900" i="1"/>
  <c r="R6899" i="1"/>
  <c r="R6898" i="1"/>
  <c r="R6897" i="1"/>
  <c r="R6896" i="1"/>
  <c r="R6895" i="1"/>
  <c r="R6894" i="1"/>
  <c r="R6893" i="1"/>
  <c r="R6892" i="1"/>
  <c r="R6891" i="1"/>
  <c r="R6890" i="1"/>
  <c r="R6889" i="1"/>
  <c r="R6888" i="1"/>
  <c r="R6887" i="1"/>
  <c r="R6886" i="1"/>
  <c r="R6885" i="1"/>
  <c r="R6884" i="1"/>
  <c r="R6883" i="1"/>
  <c r="R6882" i="1"/>
  <c r="R6881" i="1"/>
  <c r="R6880" i="1"/>
  <c r="R6879" i="1"/>
  <c r="R6878" i="1"/>
  <c r="R6877" i="1"/>
  <c r="R6876" i="1"/>
  <c r="R6875" i="1"/>
  <c r="R6874" i="1"/>
  <c r="R6873" i="1"/>
  <c r="R6872" i="1"/>
  <c r="R6871" i="1"/>
  <c r="R6870" i="1"/>
  <c r="R6869" i="1"/>
  <c r="R6868" i="1"/>
  <c r="R6867" i="1"/>
  <c r="R6866" i="1"/>
  <c r="R6865" i="1"/>
  <c r="R6864" i="1"/>
  <c r="R6863" i="1"/>
  <c r="R6862" i="1"/>
  <c r="R6861" i="1"/>
  <c r="R6860" i="1"/>
  <c r="R6859" i="1"/>
  <c r="R6858" i="1"/>
  <c r="R6857" i="1"/>
  <c r="R6856" i="1"/>
  <c r="R6855" i="1"/>
  <c r="R6854" i="1"/>
  <c r="R6853" i="1"/>
  <c r="R6852" i="1"/>
  <c r="R6851" i="1"/>
  <c r="R6850" i="1"/>
  <c r="R6849" i="1"/>
  <c r="R6848" i="1"/>
  <c r="R6847" i="1"/>
  <c r="R6846" i="1"/>
  <c r="R6845" i="1"/>
  <c r="R6844" i="1"/>
  <c r="R6843" i="1"/>
  <c r="R6842" i="1"/>
  <c r="R6841" i="1"/>
  <c r="R6840" i="1"/>
  <c r="R6839" i="1"/>
  <c r="R6838" i="1"/>
  <c r="R6837" i="1"/>
  <c r="R6836" i="1"/>
  <c r="R6835" i="1"/>
  <c r="R6834" i="1"/>
  <c r="R6833" i="1"/>
  <c r="R6832" i="1"/>
  <c r="R6831" i="1"/>
  <c r="R6830" i="1"/>
  <c r="R6829" i="1"/>
  <c r="R6828" i="1"/>
  <c r="R6827" i="1"/>
  <c r="R6826" i="1"/>
  <c r="R6825" i="1"/>
  <c r="R6824" i="1"/>
  <c r="R6823" i="1"/>
  <c r="R6822" i="1"/>
  <c r="R6821" i="1"/>
  <c r="R6820" i="1"/>
  <c r="R6819" i="1"/>
  <c r="R6818" i="1"/>
  <c r="R6817" i="1"/>
  <c r="R6816" i="1"/>
  <c r="R6815" i="1"/>
  <c r="R6814" i="1"/>
  <c r="R6813" i="1"/>
  <c r="R6812" i="1"/>
  <c r="R6811" i="1"/>
  <c r="R6810" i="1"/>
  <c r="R6809" i="1"/>
  <c r="R6808" i="1"/>
  <c r="R6807" i="1"/>
  <c r="R6806" i="1"/>
  <c r="R6805" i="1"/>
  <c r="R6804" i="1"/>
  <c r="R6803" i="1"/>
  <c r="R6802" i="1"/>
  <c r="R6801" i="1"/>
  <c r="R6800" i="1"/>
  <c r="R6799" i="1"/>
  <c r="R6798" i="1"/>
  <c r="R6797" i="1"/>
  <c r="R6796" i="1"/>
  <c r="R6795" i="1"/>
  <c r="R6794" i="1"/>
  <c r="R6793" i="1"/>
  <c r="R6792" i="1"/>
  <c r="R6791" i="1"/>
  <c r="R6790" i="1"/>
  <c r="R6789" i="1"/>
  <c r="R6788" i="1"/>
  <c r="R6787" i="1"/>
  <c r="R6786" i="1"/>
  <c r="R6785" i="1"/>
  <c r="R6784" i="1"/>
  <c r="R6783" i="1"/>
  <c r="R6782" i="1"/>
  <c r="R6781" i="1"/>
  <c r="R6780" i="1"/>
  <c r="R6779" i="1"/>
  <c r="R6778" i="1"/>
  <c r="R6777" i="1"/>
  <c r="R6776" i="1"/>
  <c r="R6775" i="1"/>
  <c r="R6774" i="1"/>
  <c r="R6773" i="1"/>
  <c r="R6772" i="1"/>
  <c r="R6771" i="1"/>
  <c r="R6770" i="1"/>
  <c r="R6769" i="1"/>
  <c r="R6768" i="1"/>
  <c r="R6767" i="1"/>
  <c r="R6766" i="1"/>
  <c r="R6765" i="1"/>
  <c r="R6764" i="1"/>
  <c r="R6763" i="1"/>
  <c r="R6762" i="1"/>
  <c r="R6761" i="1"/>
  <c r="R6760" i="1"/>
  <c r="R6759" i="1"/>
  <c r="R6758" i="1"/>
  <c r="R6757" i="1"/>
  <c r="R6756" i="1"/>
  <c r="R6755" i="1"/>
  <c r="R6754" i="1"/>
  <c r="R6753" i="1"/>
  <c r="R6752" i="1"/>
  <c r="R6751" i="1"/>
  <c r="R6750" i="1"/>
  <c r="R6749" i="1"/>
  <c r="R6748" i="1"/>
  <c r="R6747" i="1"/>
  <c r="R6746" i="1"/>
  <c r="R6745" i="1"/>
  <c r="R6744" i="1"/>
  <c r="R6743" i="1"/>
  <c r="R6742" i="1"/>
  <c r="R6741" i="1"/>
  <c r="R6740" i="1"/>
  <c r="R6739" i="1"/>
  <c r="R6738" i="1"/>
  <c r="R6737" i="1"/>
  <c r="R6736" i="1"/>
  <c r="R6735" i="1"/>
  <c r="R6734" i="1"/>
  <c r="R6733" i="1"/>
  <c r="R6732" i="1"/>
  <c r="R6731" i="1"/>
  <c r="R6730" i="1"/>
  <c r="R6729" i="1"/>
  <c r="R6728" i="1"/>
  <c r="R6727" i="1"/>
  <c r="R6726" i="1"/>
  <c r="R6725" i="1"/>
  <c r="R6724" i="1"/>
  <c r="R6723" i="1"/>
  <c r="R6722" i="1"/>
  <c r="R6721" i="1"/>
  <c r="R6720" i="1"/>
  <c r="R6719" i="1"/>
  <c r="R6718" i="1"/>
  <c r="R6717" i="1"/>
  <c r="R6716" i="1"/>
  <c r="R6715" i="1"/>
  <c r="R6714" i="1"/>
  <c r="R6713" i="1"/>
  <c r="R6712" i="1"/>
  <c r="R6711" i="1"/>
  <c r="R6710" i="1"/>
  <c r="R6709" i="1"/>
  <c r="R6708" i="1"/>
  <c r="R6707" i="1"/>
  <c r="R6706" i="1"/>
  <c r="R6705" i="1"/>
  <c r="R6704" i="1"/>
  <c r="R6703" i="1"/>
  <c r="R6702" i="1"/>
  <c r="R6701" i="1"/>
  <c r="R6700" i="1"/>
  <c r="R6699" i="1"/>
  <c r="R6698" i="1"/>
  <c r="R6697" i="1"/>
  <c r="R6696" i="1"/>
  <c r="R6695" i="1"/>
  <c r="R6694" i="1"/>
  <c r="R6693" i="1"/>
  <c r="R6692" i="1"/>
  <c r="R6691" i="1"/>
  <c r="R6690" i="1"/>
  <c r="R6689" i="1"/>
  <c r="R6688" i="1"/>
  <c r="R6687" i="1"/>
  <c r="R6686" i="1"/>
  <c r="R6685" i="1"/>
  <c r="R6684" i="1"/>
  <c r="R6683" i="1"/>
  <c r="R6682" i="1"/>
  <c r="R6681" i="1"/>
  <c r="R6680" i="1"/>
  <c r="R6679" i="1"/>
  <c r="R6678" i="1"/>
  <c r="R6677" i="1"/>
  <c r="R6676" i="1"/>
  <c r="R6675" i="1"/>
  <c r="R6674" i="1"/>
  <c r="R6673" i="1"/>
  <c r="R6672" i="1"/>
  <c r="R6671" i="1"/>
  <c r="R6670" i="1"/>
  <c r="R6669" i="1"/>
  <c r="R6668" i="1"/>
  <c r="R6667" i="1"/>
  <c r="R6666" i="1"/>
  <c r="R6665" i="1"/>
  <c r="R6664" i="1"/>
  <c r="R6663" i="1"/>
  <c r="R6662" i="1"/>
  <c r="R6661" i="1"/>
  <c r="R6660" i="1"/>
  <c r="R6659" i="1"/>
  <c r="R6658" i="1"/>
  <c r="R6657" i="1"/>
  <c r="R6656" i="1"/>
  <c r="R6655" i="1"/>
  <c r="R6654" i="1"/>
  <c r="R6653" i="1"/>
  <c r="R6652" i="1"/>
  <c r="R6651" i="1"/>
  <c r="R6650" i="1"/>
  <c r="R6649" i="1"/>
  <c r="R6648" i="1"/>
  <c r="R6647" i="1"/>
  <c r="R6646" i="1"/>
  <c r="R6645" i="1"/>
  <c r="R6644" i="1"/>
  <c r="R6643" i="1"/>
  <c r="R6642" i="1"/>
  <c r="R6641" i="1"/>
  <c r="R6640" i="1"/>
  <c r="R6639" i="1"/>
  <c r="R6638" i="1"/>
  <c r="R6637" i="1"/>
  <c r="R6636" i="1"/>
  <c r="R6635" i="1"/>
  <c r="R6634" i="1"/>
  <c r="R6633" i="1"/>
  <c r="R6632" i="1"/>
  <c r="R6631" i="1"/>
  <c r="R6630" i="1"/>
  <c r="R6629" i="1"/>
  <c r="R6628" i="1"/>
  <c r="R6627" i="1"/>
  <c r="R6626" i="1"/>
  <c r="R6625" i="1"/>
  <c r="R6624" i="1"/>
  <c r="R6623" i="1"/>
  <c r="R6622" i="1"/>
  <c r="R6621" i="1"/>
  <c r="R6620" i="1"/>
  <c r="R6619" i="1"/>
  <c r="R6618" i="1"/>
  <c r="R6617" i="1"/>
  <c r="R6616" i="1"/>
  <c r="R6615" i="1"/>
  <c r="R6614" i="1"/>
  <c r="R6613" i="1"/>
  <c r="R6612" i="1"/>
  <c r="R6611" i="1"/>
  <c r="R6610" i="1"/>
  <c r="R6609" i="1"/>
  <c r="R6608" i="1"/>
  <c r="R6607" i="1"/>
  <c r="R6606" i="1"/>
  <c r="R6605" i="1"/>
  <c r="R6604" i="1"/>
  <c r="R6603" i="1"/>
  <c r="R6602" i="1"/>
  <c r="R6601" i="1"/>
  <c r="R6600" i="1"/>
  <c r="R6599" i="1"/>
  <c r="R6598" i="1"/>
  <c r="R6597" i="1"/>
  <c r="R6596" i="1"/>
  <c r="R6595" i="1"/>
  <c r="R6594" i="1"/>
  <c r="R6593" i="1"/>
  <c r="R6592" i="1"/>
  <c r="R6591" i="1"/>
  <c r="R6590" i="1"/>
  <c r="R6589" i="1"/>
  <c r="R6588" i="1"/>
  <c r="R6587" i="1"/>
  <c r="R6586" i="1"/>
  <c r="R6585" i="1"/>
  <c r="R6584" i="1"/>
  <c r="R6583" i="1"/>
  <c r="R6582" i="1"/>
  <c r="R6581" i="1"/>
  <c r="R6580" i="1"/>
  <c r="R6579" i="1"/>
  <c r="R6578" i="1"/>
  <c r="R6577" i="1"/>
  <c r="R6576" i="1"/>
  <c r="R6575" i="1"/>
  <c r="R6574" i="1"/>
  <c r="R6573" i="1"/>
  <c r="R6572" i="1"/>
  <c r="R6571" i="1"/>
  <c r="R6570" i="1"/>
  <c r="R6569" i="1"/>
  <c r="R6568" i="1"/>
  <c r="R6567" i="1"/>
  <c r="R6566" i="1"/>
  <c r="R6565" i="1"/>
  <c r="R6564" i="1"/>
  <c r="R6563" i="1"/>
  <c r="R6562" i="1"/>
  <c r="R6561" i="1"/>
  <c r="R6560" i="1"/>
  <c r="R6559" i="1"/>
  <c r="R6558" i="1"/>
  <c r="R6557" i="1"/>
  <c r="R6556" i="1"/>
  <c r="R6555" i="1"/>
  <c r="R6554" i="1"/>
  <c r="R6553" i="1"/>
  <c r="R6552" i="1"/>
  <c r="R6551" i="1"/>
  <c r="R6550" i="1"/>
  <c r="R6549" i="1"/>
  <c r="R6548" i="1"/>
  <c r="R6547" i="1"/>
  <c r="R6546" i="1"/>
  <c r="R6545" i="1"/>
  <c r="R6544" i="1"/>
  <c r="R6543" i="1"/>
  <c r="R6542" i="1"/>
  <c r="R6541" i="1"/>
  <c r="R6540" i="1"/>
  <c r="R6539" i="1"/>
  <c r="R6538" i="1"/>
  <c r="R6537" i="1"/>
  <c r="R6536" i="1"/>
  <c r="R6535" i="1"/>
  <c r="R6534" i="1"/>
  <c r="R6533" i="1"/>
  <c r="R6532" i="1"/>
  <c r="R6531" i="1"/>
  <c r="R6530" i="1"/>
  <c r="R6529" i="1"/>
  <c r="R6528" i="1"/>
  <c r="R6527" i="1"/>
  <c r="R6526" i="1"/>
  <c r="R6525" i="1"/>
  <c r="R6524" i="1"/>
  <c r="R6523" i="1"/>
  <c r="R6522" i="1"/>
  <c r="R6521" i="1"/>
  <c r="R6520" i="1"/>
  <c r="R6519" i="1"/>
  <c r="R6518" i="1"/>
  <c r="R6517" i="1"/>
  <c r="R6516" i="1"/>
  <c r="R6515" i="1"/>
  <c r="R6514" i="1"/>
  <c r="R6513" i="1"/>
  <c r="R6512" i="1"/>
  <c r="R6511" i="1"/>
  <c r="R6510" i="1"/>
  <c r="R6509" i="1"/>
  <c r="R6508" i="1"/>
  <c r="R6507" i="1"/>
  <c r="R6506" i="1"/>
  <c r="R6505" i="1"/>
  <c r="R6504" i="1"/>
  <c r="R6503" i="1"/>
  <c r="R6502" i="1"/>
  <c r="R6501" i="1"/>
  <c r="R6500" i="1"/>
  <c r="R6499" i="1"/>
  <c r="R6498" i="1"/>
  <c r="R6497" i="1"/>
  <c r="R6496" i="1"/>
  <c r="R6495" i="1"/>
  <c r="R6494" i="1"/>
  <c r="R6493" i="1"/>
  <c r="R6492" i="1"/>
  <c r="R6491" i="1"/>
  <c r="R6490" i="1"/>
  <c r="R6489" i="1"/>
  <c r="R6488" i="1"/>
  <c r="R6487" i="1"/>
  <c r="R6486" i="1"/>
  <c r="R6485" i="1"/>
  <c r="R6484" i="1"/>
  <c r="R6483" i="1"/>
  <c r="R6482" i="1"/>
  <c r="R6481" i="1"/>
  <c r="R6480" i="1"/>
  <c r="R6479" i="1"/>
  <c r="R6478" i="1"/>
  <c r="R6477" i="1"/>
  <c r="R6476" i="1"/>
  <c r="R6475" i="1"/>
  <c r="R6474" i="1"/>
  <c r="R6473" i="1"/>
  <c r="R6472" i="1"/>
  <c r="R6471" i="1"/>
  <c r="R6470" i="1"/>
  <c r="R6469" i="1"/>
  <c r="R6468" i="1"/>
  <c r="R6467" i="1"/>
  <c r="R6466" i="1"/>
  <c r="R6465" i="1"/>
  <c r="R6464" i="1"/>
  <c r="R6463" i="1"/>
  <c r="R6462" i="1"/>
  <c r="R6461" i="1"/>
  <c r="R6460" i="1"/>
  <c r="R6459" i="1"/>
  <c r="R6458" i="1"/>
  <c r="R6457" i="1"/>
  <c r="R6456" i="1"/>
  <c r="R6455" i="1"/>
  <c r="R6454" i="1"/>
  <c r="R6453" i="1"/>
  <c r="R6452" i="1"/>
  <c r="R6451" i="1"/>
  <c r="R6450" i="1"/>
  <c r="R6449" i="1"/>
  <c r="R6448" i="1"/>
  <c r="R6447" i="1"/>
  <c r="R6446" i="1"/>
  <c r="R6445" i="1"/>
  <c r="R6444" i="1"/>
  <c r="R6443" i="1"/>
  <c r="R6442" i="1"/>
  <c r="R6441" i="1"/>
  <c r="R6440" i="1"/>
  <c r="R6439" i="1"/>
  <c r="R6438" i="1"/>
  <c r="R6437" i="1"/>
  <c r="R6436" i="1"/>
  <c r="R6435" i="1"/>
  <c r="R6434" i="1"/>
  <c r="R6433" i="1"/>
  <c r="R6432" i="1"/>
  <c r="R6431" i="1"/>
  <c r="R6430" i="1"/>
  <c r="R6429" i="1"/>
  <c r="R6428" i="1"/>
  <c r="R6427" i="1"/>
  <c r="R6426" i="1"/>
  <c r="R6425" i="1"/>
  <c r="R6424" i="1"/>
  <c r="R6423" i="1"/>
  <c r="R6422" i="1"/>
  <c r="R6421" i="1"/>
  <c r="R6420" i="1"/>
  <c r="R6419" i="1"/>
  <c r="R6418" i="1"/>
  <c r="R6417" i="1"/>
  <c r="R6416" i="1"/>
  <c r="R6415" i="1"/>
  <c r="R6414" i="1"/>
  <c r="R6413" i="1"/>
  <c r="R6412" i="1"/>
  <c r="R6411" i="1"/>
  <c r="R6410" i="1"/>
  <c r="R6409" i="1"/>
  <c r="R6408" i="1"/>
  <c r="R6407" i="1"/>
  <c r="R6406" i="1"/>
  <c r="R6405" i="1"/>
  <c r="R6404" i="1"/>
  <c r="R6403" i="1"/>
  <c r="R6402" i="1"/>
  <c r="R6401" i="1"/>
  <c r="R6400" i="1"/>
  <c r="R6399" i="1"/>
  <c r="R6398" i="1"/>
  <c r="R6397" i="1"/>
  <c r="R6396" i="1"/>
  <c r="R6395" i="1"/>
  <c r="R6394" i="1"/>
  <c r="R6393" i="1"/>
  <c r="R6392" i="1"/>
  <c r="R6391" i="1"/>
  <c r="R6390" i="1"/>
  <c r="R6389" i="1"/>
  <c r="R6388" i="1"/>
  <c r="R6387" i="1"/>
  <c r="R6386" i="1"/>
  <c r="R6385" i="1"/>
  <c r="R6384" i="1"/>
  <c r="R6383" i="1"/>
  <c r="R6382" i="1"/>
  <c r="R6381" i="1"/>
  <c r="R6380" i="1"/>
  <c r="R6379" i="1"/>
  <c r="R6378" i="1"/>
  <c r="R6377" i="1"/>
  <c r="R6376" i="1"/>
  <c r="R6375" i="1"/>
  <c r="R6374" i="1"/>
  <c r="R6373" i="1"/>
  <c r="R6372" i="1"/>
  <c r="R6371" i="1"/>
  <c r="R6370" i="1"/>
  <c r="R6369" i="1"/>
  <c r="R6368" i="1"/>
  <c r="R6367" i="1"/>
  <c r="R6366" i="1"/>
  <c r="R6365" i="1"/>
  <c r="R6364" i="1"/>
  <c r="R6363" i="1"/>
  <c r="R6362" i="1"/>
  <c r="R6361" i="1"/>
  <c r="R6360" i="1"/>
  <c r="R6359" i="1"/>
  <c r="R6358" i="1"/>
  <c r="R6357" i="1"/>
  <c r="R6356" i="1"/>
  <c r="R6355" i="1"/>
  <c r="R6354" i="1"/>
  <c r="R6353" i="1"/>
  <c r="R6352" i="1"/>
  <c r="R6351" i="1"/>
  <c r="R6350" i="1"/>
  <c r="R6349" i="1"/>
  <c r="R6348" i="1"/>
  <c r="R6347" i="1"/>
  <c r="R6346" i="1"/>
  <c r="R6345" i="1"/>
  <c r="R6344" i="1"/>
  <c r="R6343" i="1"/>
  <c r="R6342" i="1"/>
  <c r="R6341" i="1"/>
  <c r="R6340" i="1"/>
  <c r="R6339" i="1"/>
  <c r="R6338" i="1"/>
  <c r="R6337" i="1"/>
  <c r="R6336" i="1"/>
  <c r="R6335" i="1"/>
  <c r="R6334" i="1"/>
  <c r="R6333" i="1"/>
  <c r="R6332" i="1"/>
  <c r="R6331" i="1"/>
  <c r="R6330" i="1"/>
  <c r="R6329" i="1"/>
  <c r="R6328" i="1"/>
  <c r="R6327" i="1"/>
  <c r="R6326" i="1"/>
  <c r="R6325" i="1"/>
  <c r="R6324" i="1"/>
  <c r="R6323" i="1"/>
  <c r="R6322" i="1"/>
  <c r="R6321" i="1"/>
  <c r="R6320" i="1"/>
  <c r="R6319" i="1"/>
  <c r="R6318" i="1"/>
  <c r="R6317" i="1"/>
  <c r="R6316" i="1"/>
  <c r="R6315" i="1"/>
  <c r="R6314" i="1"/>
  <c r="R6313" i="1"/>
  <c r="R6312" i="1"/>
  <c r="R6311" i="1"/>
  <c r="R6310" i="1"/>
  <c r="R6309" i="1"/>
  <c r="R6308" i="1"/>
  <c r="R6307" i="1"/>
  <c r="R6306" i="1"/>
  <c r="R6305" i="1"/>
  <c r="R6304" i="1"/>
  <c r="R6303" i="1"/>
  <c r="R6302" i="1"/>
  <c r="R6301" i="1"/>
  <c r="R6300" i="1"/>
  <c r="R6299" i="1"/>
  <c r="R6298" i="1"/>
  <c r="R6297" i="1"/>
  <c r="R6296" i="1"/>
  <c r="R6295" i="1"/>
  <c r="R6294" i="1"/>
  <c r="R6293" i="1"/>
  <c r="R6292" i="1"/>
  <c r="R6291" i="1"/>
  <c r="R6290" i="1"/>
  <c r="R6289" i="1"/>
  <c r="R6288" i="1"/>
  <c r="R6287" i="1"/>
  <c r="R6286" i="1"/>
  <c r="R6285" i="1"/>
  <c r="R6284" i="1"/>
  <c r="R6283" i="1"/>
  <c r="R6282" i="1"/>
  <c r="R6281" i="1"/>
  <c r="R6280" i="1"/>
  <c r="R6279" i="1"/>
  <c r="R6278" i="1"/>
  <c r="R6277" i="1"/>
  <c r="R6276" i="1"/>
  <c r="R6275" i="1"/>
  <c r="R6274" i="1"/>
  <c r="R6273" i="1"/>
  <c r="R6272" i="1"/>
  <c r="R6271" i="1"/>
  <c r="R6270" i="1"/>
  <c r="R6269" i="1"/>
  <c r="R6268" i="1"/>
  <c r="R6267" i="1"/>
  <c r="R6266" i="1"/>
  <c r="R6265" i="1"/>
  <c r="R6264" i="1"/>
  <c r="R6263" i="1"/>
  <c r="R6262" i="1"/>
  <c r="R6261" i="1"/>
  <c r="R6260" i="1"/>
  <c r="R6259" i="1"/>
  <c r="R6258" i="1"/>
  <c r="R6257" i="1"/>
  <c r="R6256" i="1"/>
  <c r="R6255" i="1"/>
  <c r="R6254" i="1"/>
  <c r="R6253" i="1"/>
  <c r="R6252" i="1"/>
  <c r="R6251" i="1"/>
  <c r="R6250" i="1"/>
  <c r="R6249" i="1"/>
  <c r="R6248" i="1"/>
  <c r="R6247" i="1"/>
  <c r="R6246" i="1"/>
  <c r="R6245" i="1"/>
  <c r="R6244" i="1"/>
  <c r="R6243" i="1"/>
  <c r="R6242" i="1"/>
  <c r="R6241" i="1"/>
  <c r="R6240" i="1"/>
  <c r="R6239" i="1"/>
  <c r="R6238" i="1"/>
  <c r="R6237" i="1"/>
  <c r="R6236" i="1"/>
  <c r="R6235" i="1"/>
  <c r="R6234" i="1"/>
  <c r="R6233" i="1"/>
  <c r="R6232" i="1"/>
  <c r="R6231" i="1"/>
  <c r="R6230" i="1"/>
  <c r="R6229" i="1"/>
  <c r="R6228" i="1"/>
  <c r="R6227" i="1"/>
  <c r="R6226" i="1"/>
  <c r="R6225" i="1"/>
  <c r="R6224" i="1"/>
  <c r="R6223" i="1"/>
  <c r="R6222" i="1"/>
  <c r="R6221" i="1"/>
  <c r="R6220" i="1"/>
  <c r="R6219" i="1"/>
  <c r="R6218" i="1"/>
  <c r="R6217" i="1"/>
  <c r="R6216" i="1"/>
  <c r="R6215" i="1"/>
  <c r="R6214" i="1"/>
  <c r="R6213" i="1"/>
  <c r="R6212" i="1"/>
  <c r="R6211" i="1"/>
  <c r="R6210" i="1"/>
  <c r="R6209" i="1"/>
  <c r="R6208" i="1"/>
  <c r="R6207" i="1"/>
  <c r="R6206" i="1"/>
  <c r="R6205" i="1"/>
  <c r="R6204" i="1"/>
  <c r="R6203" i="1"/>
  <c r="R6202" i="1"/>
  <c r="R6201" i="1"/>
  <c r="R6200" i="1"/>
  <c r="R6199" i="1"/>
  <c r="R6198" i="1"/>
  <c r="R6197" i="1"/>
  <c r="R6196" i="1"/>
  <c r="R6195" i="1"/>
  <c r="R6194" i="1"/>
  <c r="R6193" i="1"/>
  <c r="R6192" i="1"/>
  <c r="R6191" i="1"/>
  <c r="R6190" i="1"/>
  <c r="R6189" i="1"/>
  <c r="R6188" i="1"/>
  <c r="R6187" i="1"/>
  <c r="R6186" i="1"/>
  <c r="R6185" i="1"/>
  <c r="R6184" i="1"/>
  <c r="R6183" i="1"/>
  <c r="R6182" i="1"/>
  <c r="R6181" i="1"/>
  <c r="R6180" i="1"/>
  <c r="R6179" i="1"/>
  <c r="R6178" i="1"/>
  <c r="R6177" i="1"/>
  <c r="R6176" i="1"/>
  <c r="R6175" i="1"/>
  <c r="R6174" i="1"/>
  <c r="R6173" i="1"/>
  <c r="R6172" i="1"/>
  <c r="R6171" i="1"/>
  <c r="R6170" i="1"/>
  <c r="R6169" i="1"/>
  <c r="R6168" i="1"/>
  <c r="R6167" i="1"/>
  <c r="R6166" i="1"/>
  <c r="R6165" i="1"/>
  <c r="R6164" i="1"/>
  <c r="R6163" i="1"/>
  <c r="R6162" i="1"/>
  <c r="R6161" i="1"/>
  <c r="R6160" i="1"/>
  <c r="R6159" i="1"/>
  <c r="R6158" i="1"/>
  <c r="R6157" i="1"/>
  <c r="R6156" i="1"/>
  <c r="R6155" i="1"/>
  <c r="R6154" i="1"/>
  <c r="R6153" i="1"/>
  <c r="R6152" i="1"/>
  <c r="R6151" i="1"/>
  <c r="R6150" i="1"/>
  <c r="R6149" i="1"/>
  <c r="R6148" i="1"/>
  <c r="R6147" i="1"/>
  <c r="R6146" i="1"/>
  <c r="R6145" i="1"/>
  <c r="R6144" i="1"/>
  <c r="R6143" i="1"/>
  <c r="R6142" i="1"/>
  <c r="R6141" i="1"/>
  <c r="R6140" i="1"/>
  <c r="R6139" i="1"/>
  <c r="R6138" i="1"/>
  <c r="R6137" i="1"/>
  <c r="R6136" i="1"/>
  <c r="R6135" i="1"/>
  <c r="R6134" i="1"/>
  <c r="R6133" i="1"/>
  <c r="R6132" i="1"/>
  <c r="R6131" i="1"/>
  <c r="R6130" i="1"/>
  <c r="R6129" i="1"/>
  <c r="R6128" i="1"/>
  <c r="R6127" i="1"/>
  <c r="R6126" i="1"/>
  <c r="R6125" i="1"/>
  <c r="R6124" i="1"/>
  <c r="R6123" i="1"/>
  <c r="R6122" i="1"/>
  <c r="R6121" i="1"/>
  <c r="R6120" i="1"/>
  <c r="R6119" i="1"/>
  <c r="R6118" i="1"/>
  <c r="R6117" i="1"/>
  <c r="R6116" i="1"/>
  <c r="R6115" i="1"/>
  <c r="R6114" i="1"/>
  <c r="R6113" i="1"/>
  <c r="R6112" i="1"/>
  <c r="R6111" i="1"/>
  <c r="R6110" i="1"/>
  <c r="R6109" i="1"/>
  <c r="R6108" i="1"/>
  <c r="R6107" i="1"/>
  <c r="R6106" i="1"/>
  <c r="R6105" i="1"/>
  <c r="R6104" i="1"/>
  <c r="R6103" i="1"/>
  <c r="R6102" i="1"/>
  <c r="R6101" i="1"/>
  <c r="R6100" i="1"/>
  <c r="R6099" i="1"/>
  <c r="R6098" i="1"/>
  <c r="R6097" i="1"/>
  <c r="R6096" i="1"/>
  <c r="R6095" i="1"/>
  <c r="R6094" i="1"/>
  <c r="R6093" i="1"/>
  <c r="R6092" i="1"/>
  <c r="R6091" i="1"/>
  <c r="R6090" i="1"/>
  <c r="R6089" i="1"/>
  <c r="R6088" i="1"/>
  <c r="R6087" i="1"/>
  <c r="R6086" i="1"/>
  <c r="R6085" i="1"/>
  <c r="R6084" i="1"/>
  <c r="R6083" i="1"/>
  <c r="R6082" i="1"/>
  <c r="R6081" i="1"/>
  <c r="R6080" i="1"/>
  <c r="R6079" i="1"/>
  <c r="R6078" i="1"/>
  <c r="R6077" i="1"/>
  <c r="R6076" i="1"/>
  <c r="R6075" i="1"/>
  <c r="R6074" i="1"/>
  <c r="R6073" i="1"/>
  <c r="R6072" i="1"/>
  <c r="R6071" i="1"/>
  <c r="R6070" i="1"/>
  <c r="R6069" i="1"/>
  <c r="R6068" i="1"/>
  <c r="R6067" i="1"/>
  <c r="R6066" i="1"/>
  <c r="R6065" i="1"/>
  <c r="R6064" i="1"/>
  <c r="R6063" i="1"/>
  <c r="R6062" i="1"/>
  <c r="R6061" i="1"/>
  <c r="R6060" i="1"/>
  <c r="R6059" i="1"/>
  <c r="R6058" i="1"/>
  <c r="R6057" i="1"/>
  <c r="R6056" i="1"/>
  <c r="R6055" i="1"/>
  <c r="R6054" i="1"/>
  <c r="R6053" i="1"/>
  <c r="R6052" i="1"/>
  <c r="R6051" i="1"/>
  <c r="R6050" i="1"/>
  <c r="R6049" i="1"/>
  <c r="R6048" i="1"/>
  <c r="R6047" i="1"/>
  <c r="R6046" i="1"/>
  <c r="R6045" i="1"/>
  <c r="R6044" i="1"/>
  <c r="R6043" i="1"/>
  <c r="R6042" i="1"/>
  <c r="R6041" i="1"/>
  <c r="R6040" i="1"/>
  <c r="R6039" i="1"/>
  <c r="R6038" i="1"/>
  <c r="R6037" i="1"/>
  <c r="R6036" i="1"/>
  <c r="R6035" i="1"/>
  <c r="R6034" i="1"/>
  <c r="R6033" i="1"/>
  <c r="R6032" i="1"/>
  <c r="R6031" i="1"/>
  <c r="R6030" i="1"/>
  <c r="R6029" i="1"/>
  <c r="R6028" i="1"/>
  <c r="R6027" i="1"/>
  <c r="R6026" i="1"/>
  <c r="R6025" i="1"/>
  <c r="R6024" i="1"/>
  <c r="R6023" i="1"/>
  <c r="R6022" i="1"/>
  <c r="R6021" i="1"/>
  <c r="R6020" i="1"/>
  <c r="R6019" i="1"/>
  <c r="R6018" i="1"/>
  <c r="R6017" i="1"/>
  <c r="R6016" i="1"/>
  <c r="R6015" i="1"/>
  <c r="R6014" i="1"/>
  <c r="R6013" i="1"/>
  <c r="R6012" i="1"/>
  <c r="R6011" i="1"/>
  <c r="R6010" i="1"/>
  <c r="R6009" i="1"/>
  <c r="R6008" i="1"/>
  <c r="R6007" i="1"/>
  <c r="R6006" i="1"/>
  <c r="R6005" i="1"/>
  <c r="R6004" i="1"/>
  <c r="R6003" i="1"/>
  <c r="R6002" i="1"/>
  <c r="R6001" i="1"/>
  <c r="R6000" i="1"/>
  <c r="R5999" i="1"/>
  <c r="R5998" i="1"/>
  <c r="R5997" i="1"/>
  <c r="R5996" i="1"/>
  <c r="R5995" i="1"/>
  <c r="R5994" i="1"/>
  <c r="R5993" i="1"/>
  <c r="R5992" i="1"/>
  <c r="R5991" i="1"/>
  <c r="R5990" i="1"/>
  <c r="R5989" i="1"/>
  <c r="R5988" i="1"/>
  <c r="R5987" i="1"/>
  <c r="R5986" i="1"/>
  <c r="R5985" i="1"/>
  <c r="R5984" i="1"/>
  <c r="R5983" i="1"/>
  <c r="R5982" i="1"/>
  <c r="R5981" i="1"/>
  <c r="R5980" i="1"/>
  <c r="R5979" i="1"/>
  <c r="R5978" i="1"/>
  <c r="R5977" i="1"/>
  <c r="R5976" i="1"/>
  <c r="R5975" i="1"/>
  <c r="R5974" i="1"/>
  <c r="R5973" i="1"/>
  <c r="R5972" i="1"/>
  <c r="R5971" i="1"/>
  <c r="R5970" i="1"/>
  <c r="R5969" i="1"/>
  <c r="R5968" i="1"/>
  <c r="R5967" i="1"/>
  <c r="R5966" i="1"/>
  <c r="R5965" i="1"/>
  <c r="R5964" i="1"/>
  <c r="R5963" i="1"/>
  <c r="R5962" i="1"/>
  <c r="R5961" i="1"/>
  <c r="R5960" i="1"/>
  <c r="R5959" i="1"/>
  <c r="R5958" i="1"/>
  <c r="R5957" i="1"/>
  <c r="R5956" i="1"/>
  <c r="R5955" i="1"/>
  <c r="R5954" i="1"/>
  <c r="R5953" i="1"/>
  <c r="R5952" i="1"/>
  <c r="R5951" i="1"/>
  <c r="R5950" i="1"/>
  <c r="R5949" i="1"/>
  <c r="R5948" i="1"/>
  <c r="R5947" i="1"/>
  <c r="R5946" i="1"/>
  <c r="R5945" i="1"/>
  <c r="R5944" i="1"/>
  <c r="R5943" i="1"/>
  <c r="R5942" i="1"/>
  <c r="R5941" i="1"/>
  <c r="R5940" i="1"/>
  <c r="R5939" i="1"/>
  <c r="R5938" i="1"/>
  <c r="R5937" i="1"/>
  <c r="R5936" i="1"/>
  <c r="R5935" i="1"/>
  <c r="R5934" i="1"/>
  <c r="R5933" i="1"/>
  <c r="R5932" i="1"/>
  <c r="R5931" i="1"/>
  <c r="R5930" i="1"/>
  <c r="R5929" i="1"/>
  <c r="R5928" i="1"/>
  <c r="R5927" i="1"/>
  <c r="R5926" i="1"/>
  <c r="R5925" i="1"/>
  <c r="R5924" i="1"/>
  <c r="R5923" i="1"/>
  <c r="R5922" i="1"/>
  <c r="R5921" i="1"/>
  <c r="R5920" i="1"/>
  <c r="R5919" i="1"/>
  <c r="R5918" i="1"/>
  <c r="R5917" i="1"/>
  <c r="R5916" i="1"/>
  <c r="R5915" i="1"/>
  <c r="R5914" i="1"/>
  <c r="R5913" i="1"/>
  <c r="R5912" i="1"/>
  <c r="R5911" i="1"/>
  <c r="R5910" i="1"/>
  <c r="R5909" i="1"/>
  <c r="R5908" i="1"/>
  <c r="R5907" i="1"/>
  <c r="R5906" i="1"/>
  <c r="R5905" i="1"/>
  <c r="R5904" i="1"/>
  <c r="R5903" i="1"/>
  <c r="R5902" i="1"/>
  <c r="R5901" i="1"/>
  <c r="R5900" i="1"/>
  <c r="R5899" i="1"/>
  <c r="R5898" i="1"/>
  <c r="R5897" i="1"/>
  <c r="R5896" i="1"/>
  <c r="R5895" i="1"/>
  <c r="R5894" i="1"/>
  <c r="R5893" i="1"/>
  <c r="R5892" i="1"/>
  <c r="R5891" i="1"/>
  <c r="R5890" i="1"/>
  <c r="R5889" i="1"/>
  <c r="R5888" i="1"/>
  <c r="R5887" i="1"/>
  <c r="R5886" i="1"/>
  <c r="R5885" i="1"/>
  <c r="R5884" i="1"/>
  <c r="R5883" i="1"/>
  <c r="R5882" i="1"/>
  <c r="R5881" i="1"/>
  <c r="R5880" i="1"/>
  <c r="R5879" i="1"/>
  <c r="R5878" i="1"/>
  <c r="R5877" i="1"/>
  <c r="R5876" i="1"/>
  <c r="R5875" i="1"/>
  <c r="R5874" i="1"/>
  <c r="R5873" i="1"/>
  <c r="R5872" i="1"/>
  <c r="R5871" i="1"/>
  <c r="R5870" i="1"/>
  <c r="R5869" i="1"/>
  <c r="R5868" i="1"/>
  <c r="R5867" i="1"/>
  <c r="R5866" i="1"/>
  <c r="R5865" i="1"/>
  <c r="R5864" i="1"/>
  <c r="R5863" i="1"/>
  <c r="R5862" i="1"/>
  <c r="R5861" i="1"/>
  <c r="R5860" i="1"/>
  <c r="R5859" i="1"/>
  <c r="R5858" i="1"/>
  <c r="R5857" i="1"/>
  <c r="R5856" i="1"/>
  <c r="R5855" i="1"/>
  <c r="R5854" i="1"/>
  <c r="R5853" i="1"/>
  <c r="R5852" i="1"/>
  <c r="R5851" i="1"/>
  <c r="R5850" i="1"/>
  <c r="R5849" i="1"/>
  <c r="R5848" i="1"/>
  <c r="R5847" i="1"/>
  <c r="R5846" i="1"/>
  <c r="R5845" i="1"/>
  <c r="R5844" i="1"/>
  <c r="R5843" i="1"/>
  <c r="R5842" i="1"/>
  <c r="R5841" i="1"/>
  <c r="R5840" i="1"/>
  <c r="R5839" i="1"/>
  <c r="R5838" i="1"/>
  <c r="R5837" i="1"/>
  <c r="R5836" i="1"/>
  <c r="R5835" i="1"/>
  <c r="R5834" i="1"/>
  <c r="R5833" i="1"/>
  <c r="R5832" i="1"/>
  <c r="R5831" i="1"/>
  <c r="R5830" i="1"/>
  <c r="R5829" i="1"/>
  <c r="R5828" i="1"/>
  <c r="R5827" i="1"/>
  <c r="R5826" i="1"/>
  <c r="R5825" i="1"/>
  <c r="R5824" i="1"/>
  <c r="R5823" i="1"/>
  <c r="R5822" i="1"/>
  <c r="R5821" i="1"/>
  <c r="R5820" i="1"/>
  <c r="R5819" i="1"/>
  <c r="R5818" i="1"/>
  <c r="R5817" i="1"/>
  <c r="R5816" i="1"/>
  <c r="R5815" i="1"/>
  <c r="R5814" i="1"/>
  <c r="R5813" i="1"/>
  <c r="R5812" i="1"/>
  <c r="R5811" i="1"/>
  <c r="R5810" i="1"/>
  <c r="R5809" i="1"/>
  <c r="R5808" i="1"/>
  <c r="R5807" i="1"/>
  <c r="R5806" i="1"/>
  <c r="R5805" i="1"/>
  <c r="R5804" i="1"/>
  <c r="R5803" i="1"/>
  <c r="R5802" i="1"/>
  <c r="R5801" i="1"/>
  <c r="R5800" i="1"/>
  <c r="R5799" i="1"/>
  <c r="R5798" i="1"/>
  <c r="R5797" i="1"/>
  <c r="R5796" i="1"/>
  <c r="R5795" i="1"/>
  <c r="R5794" i="1"/>
  <c r="R5793" i="1"/>
  <c r="R5792" i="1"/>
  <c r="R5791" i="1"/>
  <c r="R5790" i="1"/>
  <c r="R5789" i="1"/>
  <c r="R5788" i="1"/>
  <c r="R5787" i="1"/>
  <c r="R5786" i="1"/>
  <c r="R5785" i="1"/>
  <c r="R5784" i="1"/>
  <c r="R5783" i="1"/>
  <c r="R5782" i="1"/>
  <c r="R5781" i="1"/>
  <c r="R5780" i="1"/>
  <c r="R5779" i="1"/>
  <c r="R5778" i="1"/>
  <c r="R5777" i="1"/>
  <c r="R5776" i="1"/>
  <c r="R5775" i="1"/>
  <c r="R5774" i="1"/>
  <c r="R5773" i="1"/>
  <c r="R5772" i="1"/>
  <c r="R5771" i="1"/>
  <c r="R5770" i="1"/>
  <c r="R5769" i="1"/>
  <c r="R5768" i="1"/>
  <c r="R5767" i="1"/>
  <c r="R5766" i="1"/>
  <c r="R5765" i="1"/>
  <c r="R5764" i="1"/>
  <c r="R5763" i="1"/>
  <c r="R5762" i="1"/>
  <c r="R5761" i="1"/>
  <c r="R5760" i="1"/>
  <c r="R5759" i="1"/>
  <c r="R5758" i="1"/>
  <c r="R5757" i="1"/>
  <c r="R5756" i="1"/>
  <c r="R5755" i="1"/>
  <c r="R5754" i="1"/>
  <c r="R5753" i="1"/>
  <c r="R5752" i="1"/>
  <c r="R5751" i="1"/>
  <c r="R5750" i="1"/>
  <c r="R5749" i="1"/>
  <c r="R5748" i="1"/>
  <c r="R5747" i="1"/>
  <c r="R5746" i="1"/>
  <c r="R5745" i="1"/>
  <c r="R5744" i="1"/>
  <c r="R5743" i="1"/>
  <c r="R5742" i="1"/>
  <c r="R5741" i="1"/>
  <c r="R5740" i="1"/>
  <c r="R5739" i="1"/>
  <c r="R5738" i="1"/>
  <c r="R5737" i="1"/>
  <c r="R5736" i="1"/>
  <c r="R5735" i="1"/>
  <c r="R5734" i="1"/>
  <c r="R5733" i="1"/>
  <c r="R5732" i="1"/>
  <c r="R5731" i="1"/>
  <c r="R5730" i="1"/>
  <c r="R5729" i="1"/>
  <c r="R5728" i="1"/>
  <c r="R5727" i="1"/>
  <c r="R5726" i="1"/>
  <c r="R5725" i="1"/>
  <c r="R5724" i="1"/>
  <c r="R5723" i="1"/>
  <c r="R5722" i="1"/>
  <c r="R5721" i="1"/>
  <c r="R5720" i="1"/>
  <c r="R5719" i="1"/>
  <c r="R5718" i="1"/>
  <c r="R5717" i="1"/>
  <c r="R5716" i="1"/>
  <c r="R5715" i="1"/>
  <c r="R5714" i="1"/>
  <c r="R5713" i="1"/>
  <c r="R5712" i="1"/>
  <c r="R5711" i="1"/>
  <c r="R5710" i="1"/>
  <c r="R5709" i="1"/>
  <c r="R5708" i="1"/>
  <c r="R5707" i="1"/>
  <c r="R5706" i="1"/>
  <c r="R5705" i="1"/>
  <c r="R5704" i="1"/>
  <c r="R5703" i="1"/>
  <c r="R5702" i="1"/>
  <c r="R5701" i="1"/>
  <c r="R5700" i="1"/>
  <c r="R5699" i="1"/>
  <c r="R5698" i="1"/>
  <c r="R5697" i="1"/>
  <c r="R5696" i="1"/>
  <c r="R5695" i="1"/>
  <c r="R5694" i="1"/>
  <c r="R5693" i="1"/>
  <c r="R5692" i="1"/>
  <c r="R5691" i="1"/>
  <c r="R5690" i="1"/>
  <c r="R5689" i="1"/>
  <c r="R5688" i="1"/>
  <c r="R5687" i="1"/>
  <c r="R5686" i="1"/>
  <c r="R5685" i="1"/>
  <c r="R5684" i="1"/>
  <c r="R5683" i="1"/>
  <c r="R5682" i="1"/>
  <c r="R5681" i="1"/>
  <c r="R5680" i="1"/>
  <c r="R5679" i="1"/>
  <c r="R5678" i="1"/>
  <c r="R5677" i="1"/>
  <c r="R5676" i="1"/>
  <c r="R5675" i="1"/>
  <c r="R5674" i="1"/>
  <c r="R5673" i="1"/>
  <c r="R5672" i="1"/>
  <c r="R5671" i="1"/>
  <c r="R5670" i="1"/>
  <c r="R5669" i="1"/>
  <c r="R5668" i="1"/>
  <c r="R5667" i="1"/>
  <c r="R5666" i="1"/>
  <c r="R5665" i="1"/>
  <c r="R5664" i="1"/>
  <c r="R5663" i="1"/>
  <c r="R5662" i="1"/>
  <c r="R5661" i="1"/>
  <c r="R5660" i="1"/>
  <c r="R5659" i="1"/>
  <c r="R5658" i="1"/>
  <c r="R5657" i="1"/>
  <c r="R5656" i="1"/>
  <c r="R5655" i="1"/>
  <c r="R5654" i="1"/>
  <c r="R5653" i="1"/>
  <c r="R5652" i="1"/>
  <c r="R5651" i="1"/>
  <c r="R5650" i="1"/>
  <c r="R5649" i="1"/>
  <c r="R5648" i="1"/>
  <c r="R5647" i="1"/>
  <c r="R5646" i="1"/>
  <c r="R5645" i="1"/>
  <c r="R5644" i="1"/>
  <c r="R5643" i="1"/>
  <c r="R5642" i="1"/>
  <c r="R5641" i="1"/>
  <c r="R5640" i="1"/>
  <c r="R5639" i="1"/>
  <c r="R5638" i="1"/>
  <c r="R5637" i="1"/>
  <c r="R5636" i="1"/>
  <c r="R5635" i="1"/>
  <c r="R5634" i="1"/>
  <c r="R5633" i="1"/>
  <c r="R5632" i="1"/>
  <c r="R5631" i="1"/>
  <c r="R5630" i="1"/>
  <c r="R5629" i="1"/>
  <c r="R5628" i="1"/>
  <c r="R5627" i="1"/>
  <c r="R5626" i="1"/>
  <c r="R5625" i="1"/>
  <c r="R5624" i="1"/>
  <c r="R5623" i="1"/>
  <c r="R5622" i="1"/>
  <c r="R5621" i="1"/>
  <c r="R5620" i="1"/>
  <c r="R5619" i="1"/>
  <c r="R5618" i="1"/>
  <c r="R5617" i="1"/>
  <c r="R5616" i="1"/>
  <c r="R5615" i="1"/>
  <c r="R5614" i="1"/>
  <c r="R5613" i="1"/>
  <c r="R5612" i="1"/>
  <c r="R5611" i="1"/>
  <c r="R5610" i="1"/>
  <c r="R5609" i="1"/>
  <c r="R5608" i="1"/>
  <c r="R5607" i="1"/>
  <c r="R5606" i="1"/>
  <c r="R5605" i="1"/>
  <c r="R5604" i="1"/>
  <c r="R5603" i="1"/>
  <c r="R5602" i="1"/>
  <c r="R5601" i="1"/>
  <c r="R5600" i="1"/>
  <c r="R5599" i="1"/>
  <c r="R5598" i="1"/>
  <c r="R5597" i="1"/>
  <c r="R5596" i="1"/>
  <c r="R5595" i="1"/>
  <c r="R5594" i="1"/>
  <c r="R5593" i="1"/>
  <c r="R5592" i="1"/>
  <c r="R5591" i="1"/>
  <c r="R5590" i="1"/>
  <c r="R5589" i="1"/>
  <c r="R5588" i="1"/>
  <c r="R5587" i="1"/>
  <c r="R5586" i="1"/>
  <c r="R5585" i="1"/>
  <c r="R5584" i="1"/>
  <c r="R5583" i="1"/>
  <c r="R5582" i="1"/>
  <c r="R5581" i="1"/>
  <c r="R5580" i="1"/>
  <c r="R5579" i="1"/>
  <c r="R5578" i="1"/>
  <c r="R5577" i="1"/>
  <c r="R5576" i="1"/>
  <c r="R5575" i="1"/>
  <c r="R5574" i="1"/>
  <c r="R5573" i="1"/>
  <c r="R5572" i="1"/>
  <c r="R5571" i="1"/>
  <c r="R5570" i="1"/>
  <c r="R5569" i="1"/>
  <c r="R5568" i="1"/>
  <c r="R5567" i="1"/>
  <c r="R5566" i="1"/>
  <c r="R5565" i="1"/>
  <c r="R5564" i="1"/>
  <c r="R5563" i="1"/>
  <c r="R5562" i="1"/>
  <c r="R5561" i="1"/>
  <c r="R5560" i="1"/>
  <c r="R5559" i="1"/>
  <c r="R5558" i="1"/>
  <c r="R5557" i="1"/>
  <c r="R5556" i="1"/>
  <c r="R5555" i="1"/>
  <c r="R5554" i="1"/>
  <c r="R5553" i="1"/>
  <c r="R5552" i="1"/>
  <c r="R5551" i="1"/>
  <c r="R5550" i="1"/>
  <c r="R5549" i="1"/>
  <c r="R5548" i="1"/>
  <c r="R5547" i="1"/>
  <c r="R5546" i="1"/>
  <c r="R5545" i="1"/>
  <c r="R5544" i="1"/>
  <c r="R5543" i="1"/>
  <c r="R5542" i="1"/>
  <c r="R5541" i="1"/>
  <c r="R5540" i="1"/>
  <c r="R5539" i="1"/>
  <c r="R5538" i="1"/>
  <c r="R5537" i="1"/>
  <c r="R5536" i="1"/>
  <c r="R5535" i="1"/>
  <c r="R5534" i="1"/>
  <c r="R5533" i="1"/>
  <c r="R5532" i="1"/>
  <c r="R5531" i="1"/>
  <c r="R5530" i="1"/>
  <c r="R5529" i="1"/>
  <c r="R5528" i="1"/>
  <c r="R5527" i="1"/>
  <c r="R5526" i="1"/>
  <c r="R5525" i="1"/>
  <c r="R5524" i="1"/>
  <c r="R5523" i="1"/>
  <c r="R5522" i="1"/>
  <c r="R5521" i="1"/>
  <c r="R5520" i="1"/>
  <c r="R5519" i="1"/>
  <c r="R5518" i="1"/>
  <c r="R5517" i="1"/>
  <c r="R5516" i="1"/>
  <c r="R5515" i="1"/>
  <c r="R5514" i="1"/>
  <c r="R5513" i="1"/>
  <c r="R5512" i="1"/>
  <c r="R5511" i="1"/>
  <c r="R5510" i="1"/>
  <c r="R5509" i="1"/>
  <c r="R5508" i="1"/>
  <c r="R5507" i="1"/>
  <c r="R5506" i="1"/>
  <c r="R5505" i="1"/>
  <c r="R5504" i="1"/>
  <c r="R5503" i="1"/>
  <c r="R5502" i="1"/>
  <c r="R5501" i="1"/>
  <c r="R5500" i="1"/>
  <c r="R5499" i="1"/>
  <c r="R5498" i="1"/>
  <c r="R5497" i="1"/>
  <c r="R5496" i="1"/>
  <c r="R5495" i="1"/>
  <c r="R5494" i="1"/>
  <c r="R5493" i="1"/>
  <c r="R5492" i="1"/>
  <c r="R5491" i="1"/>
  <c r="R5490" i="1"/>
  <c r="R5489" i="1"/>
  <c r="R5488" i="1"/>
  <c r="R5487" i="1"/>
  <c r="R5486" i="1"/>
  <c r="R5485" i="1"/>
  <c r="R5484" i="1"/>
  <c r="R5483" i="1"/>
  <c r="R5482" i="1"/>
  <c r="R5481" i="1"/>
  <c r="R5480" i="1"/>
  <c r="R5479" i="1"/>
  <c r="R5478" i="1"/>
  <c r="R5477" i="1"/>
  <c r="R5476" i="1"/>
  <c r="R5475" i="1"/>
  <c r="R5474" i="1"/>
  <c r="R5473" i="1"/>
  <c r="R5472" i="1"/>
  <c r="R5471" i="1"/>
  <c r="R5470" i="1"/>
  <c r="R5469" i="1"/>
  <c r="R5468" i="1"/>
  <c r="R5467" i="1"/>
  <c r="R5466" i="1"/>
  <c r="R5465" i="1"/>
  <c r="R5464" i="1"/>
  <c r="R5463" i="1"/>
  <c r="R5462" i="1"/>
  <c r="R5461" i="1"/>
  <c r="R5460" i="1"/>
  <c r="R5459" i="1"/>
  <c r="R5458" i="1"/>
  <c r="R5457" i="1"/>
  <c r="R5456" i="1"/>
  <c r="R5455" i="1"/>
  <c r="R5454" i="1"/>
  <c r="R5453" i="1"/>
  <c r="R5452" i="1"/>
  <c r="R5451" i="1"/>
  <c r="R5450" i="1"/>
  <c r="R5449" i="1"/>
  <c r="R5448" i="1"/>
  <c r="R5447" i="1"/>
  <c r="R5446" i="1"/>
  <c r="R5445" i="1"/>
  <c r="R5444" i="1"/>
  <c r="R5443" i="1"/>
  <c r="R5442" i="1"/>
  <c r="R5441" i="1"/>
  <c r="R5440" i="1"/>
  <c r="R5439" i="1"/>
  <c r="R5438" i="1"/>
  <c r="R5437" i="1"/>
  <c r="R5436" i="1"/>
  <c r="R5435" i="1"/>
  <c r="R5434" i="1"/>
  <c r="R5433" i="1"/>
  <c r="R5432" i="1"/>
  <c r="R5431" i="1"/>
  <c r="R5430" i="1"/>
  <c r="R5429" i="1"/>
  <c r="R5428" i="1"/>
  <c r="R5427" i="1"/>
  <c r="R5426" i="1"/>
  <c r="R5425" i="1"/>
  <c r="R5424" i="1"/>
  <c r="R5423" i="1"/>
  <c r="R5422" i="1"/>
  <c r="R5421" i="1"/>
  <c r="R5420" i="1"/>
  <c r="R5419" i="1"/>
  <c r="R5418" i="1"/>
  <c r="R5417" i="1"/>
  <c r="R5416" i="1"/>
  <c r="R5415" i="1"/>
  <c r="R5414" i="1"/>
  <c r="R5413" i="1"/>
  <c r="R5412" i="1"/>
  <c r="R5411" i="1"/>
  <c r="R5410" i="1"/>
  <c r="R5409" i="1"/>
  <c r="R5408" i="1"/>
  <c r="R5407" i="1"/>
  <c r="R5406" i="1"/>
  <c r="R5405" i="1"/>
  <c r="R5404" i="1"/>
  <c r="R5403" i="1"/>
  <c r="R5402" i="1"/>
  <c r="R5401" i="1"/>
  <c r="R5400" i="1"/>
  <c r="R5399" i="1"/>
  <c r="R5398" i="1"/>
  <c r="R5397" i="1"/>
  <c r="R5396" i="1"/>
  <c r="R5395" i="1"/>
  <c r="R5394" i="1"/>
  <c r="R5393" i="1"/>
  <c r="R5392" i="1"/>
  <c r="R5391" i="1"/>
  <c r="R5390" i="1"/>
  <c r="R5389" i="1"/>
  <c r="R5388" i="1"/>
  <c r="R5387" i="1"/>
  <c r="R5386" i="1"/>
  <c r="R5385" i="1"/>
  <c r="R5384" i="1"/>
  <c r="R5383" i="1"/>
  <c r="R5382" i="1"/>
  <c r="R5381" i="1"/>
  <c r="R5380" i="1"/>
  <c r="R5379" i="1"/>
  <c r="R5378" i="1"/>
  <c r="R5377" i="1"/>
  <c r="R5376" i="1"/>
  <c r="R5375" i="1"/>
  <c r="R5374" i="1"/>
  <c r="R5373" i="1"/>
  <c r="R5372" i="1"/>
  <c r="R5371" i="1"/>
  <c r="R5370" i="1"/>
  <c r="R5369" i="1"/>
  <c r="R5368" i="1"/>
  <c r="R5367" i="1"/>
  <c r="R5366" i="1"/>
  <c r="R5365" i="1"/>
  <c r="R5364" i="1"/>
  <c r="R5363" i="1"/>
  <c r="R5362" i="1"/>
  <c r="R5361" i="1"/>
  <c r="R5360" i="1"/>
  <c r="R5359" i="1"/>
  <c r="R5358" i="1"/>
  <c r="R5357" i="1"/>
  <c r="R5356" i="1"/>
  <c r="R5355" i="1"/>
  <c r="R5354" i="1"/>
  <c r="R5353" i="1"/>
  <c r="R5352" i="1"/>
  <c r="R5351" i="1"/>
  <c r="R5350" i="1"/>
  <c r="R5349" i="1"/>
  <c r="R5348" i="1"/>
  <c r="R5347" i="1"/>
  <c r="R5346" i="1"/>
  <c r="R5345" i="1"/>
  <c r="R5344" i="1"/>
  <c r="R5343" i="1"/>
  <c r="R5342" i="1"/>
  <c r="R5341" i="1"/>
  <c r="R5340" i="1"/>
  <c r="R5339" i="1"/>
  <c r="R5338" i="1"/>
  <c r="R5337" i="1"/>
  <c r="R5336" i="1"/>
  <c r="R5335" i="1"/>
  <c r="R5334" i="1"/>
  <c r="R5333" i="1"/>
  <c r="R5332" i="1"/>
  <c r="R5331" i="1"/>
  <c r="R5330" i="1"/>
  <c r="R5329" i="1"/>
  <c r="R5328" i="1"/>
  <c r="R5327" i="1"/>
  <c r="R5326" i="1"/>
  <c r="R5325" i="1"/>
  <c r="R5324" i="1"/>
  <c r="R5323" i="1"/>
  <c r="R5322" i="1"/>
  <c r="R5321" i="1"/>
  <c r="R5320" i="1"/>
  <c r="R5319" i="1"/>
  <c r="R5318" i="1"/>
  <c r="R5317" i="1"/>
  <c r="R5316" i="1"/>
  <c r="R5315" i="1"/>
  <c r="R5314" i="1"/>
  <c r="R5313" i="1"/>
  <c r="R5312" i="1"/>
  <c r="R5311" i="1"/>
  <c r="R5310" i="1"/>
  <c r="R5309" i="1"/>
  <c r="R5308" i="1"/>
  <c r="R5307" i="1"/>
  <c r="R5306" i="1"/>
  <c r="R5305" i="1"/>
  <c r="R5304" i="1"/>
  <c r="R5303" i="1"/>
  <c r="R5302" i="1"/>
  <c r="R5301" i="1"/>
  <c r="R5300" i="1"/>
  <c r="R5299" i="1"/>
  <c r="R5298" i="1"/>
  <c r="R5297" i="1"/>
  <c r="R5296" i="1"/>
  <c r="R5295" i="1"/>
  <c r="R5294" i="1"/>
  <c r="R5293" i="1"/>
  <c r="R5292" i="1"/>
  <c r="R5291" i="1"/>
  <c r="R5290" i="1"/>
  <c r="R5289" i="1"/>
  <c r="R5288" i="1"/>
  <c r="R5287" i="1"/>
  <c r="R5286" i="1"/>
  <c r="R5285" i="1"/>
  <c r="R5284" i="1"/>
  <c r="R5283" i="1"/>
  <c r="R5282" i="1"/>
  <c r="R5281" i="1"/>
  <c r="R5280" i="1"/>
  <c r="R5279" i="1"/>
  <c r="R5278" i="1"/>
  <c r="R5277" i="1"/>
  <c r="R5276" i="1"/>
  <c r="R5275" i="1"/>
  <c r="R5274" i="1"/>
  <c r="R5273" i="1"/>
  <c r="R5272" i="1"/>
  <c r="R5271" i="1"/>
  <c r="R5270" i="1"/>
  <c r="R5269" i="1"/>
  <c r="R5268" i="1"/>
  <c r="R5267" i="1"/>
  <c r="R5266" i="1"/>
  <c r="R5265" i="1"/>
  <c r="R5264" i="1"/>
  <c r="R5263" i="1"/>
  <c r="R5262" i="1"/>
  <c r="R5261" i="1"/>
  <c r="R5260" i="1"/>
  <c r="R5259" i="1"/>
  <c r="R5258" i="1"/>
  <c r="R5257" i="1"/>
  <c r="R5256" i="1"/>
  <c r="R5255" i="1"/>
  <c r="R5254" i="1"/>
  <c r="R5253" i="1"/>
  <c r="R5252" i="1"/>
  <c r="R5251" i="1"/>
  <c r="R5250" i="1"/>
  <c r="R5249" i="1"/>
  <c r="R5248" i="1"/>
  <c r="R5247" i="1"/>
  <c r="R5246" i="1"/>
  <c r="R5245" i="1"/>
  <c r="R5244" i="1"/>
  <c r="R5243" i="1"/>
  <c r="R5242" i="1"/>
  <c r="R5241" i="1"/>
  <c r="R5240" i="1"/>
  <c r="R5239" i="1"/>
  <c r="R5238" i="1"/>
  <c r="R5237" i="1"/>
  <c r="R5236" i="1"/>
  <c r="R5235" i="1"/>
  <c r="R5234" i="1"/>
  <c r="R5233" i="1"/>
  <c r="R5232" i="1"/>
  <c r="R5231" i="1"/>
  <c r="R5230" i="1"/>
  <c r="R5229" i="1"/>
  <c r="R5228" i="1"/>
  <c r="R5227" i="1"/>
  <c r="R5226" i="1"/>
  <c r="R5225" i="1"/>
  <c r="R5224" i="1"/>
  <c r="R5223" i="1"/>
  <c r="R5222" i="1"/>
  <c r="R5221" i="1"/>
  <c r="R5220" i="1"/>
  <c r="R5219" i="1"/>
  <c r="R5218" i="1"/>
  <c r="R5217" i="1"/>
  <c r="R5216" i="1"/>
  <c r="R5215" i="1"/>
  <c r="R5214" i="1"/>
  <c r="R5213" i="1"/>
  <c r="R5212" i="1"/>
  <c r="R5211" i="1"/>
  <c r="R5210" i="1"/>
  <c r="R5209" i="1"/>
  <c r="R5208" i="1"/>
  <c r="R5207" i="1"/>
  <c r="R5206" i="1"/>
  <c r="R5205" i="1"/>
  <c r="R5204" i="1"/>
  <c r="R5203" i="1"/>
  <c r="R5202" i="1"/>
  <c r="R5201" i="1"/>
  <c r="R5200" i="1"/>
  <c r="R5199" i="1"/>
  <c r="R5198" i="1"/>
  <c r="R5197" i="1"/>
  <c r="R5196" i="1"/>
  <c r="R5195" i="1"/>
  <c r="R5194" i="1"/>
  <c r="R5193" i="1"/>
  <c r="R5192" i="1"/>
  <c r="R5191" i="1"/>
  <c r="R5190" i="1"/>
  <c r="R5189" i="1"/>
  <c r="R5188" i="1"/>
  <c r="R5187" i="1"/>
  <c r="R5186" i="1"/>
  <c r="R5185" i="1"/>
  <c r="R5184" i="1"/>
  <c r="R5183" i="1"/>
  <c r="R5182" i="1"/>
  <c r="R5181" i="1"/>
  <c r="R5180" i="1"/>
  <c r="R5179" i="1"/>
  <c r="R5178" i="1"/>
  <c r="R5177" i="1"/>
  <c r="R5176" i="1"/>
  <c r="R5175" i="1"/>
  <c r="R5174" i="1"/>
  <c r="R5173" i="1"/>
  <c r="R5172" i="1"/>
  <c r="R5171" i="1"/>
  <c r="R5170" i="1"/>
  <c r="R5169" i="1"/>
  <c r="R5168" i="1"/>
  <c r="R5167" i="1"/>
  <c r="R5166" i="1"/>
  <c r="R5165" i="1"/>
  <c r="R5164" i="1"/>
  <c r="R5163" i="1"/>
  <c r="R5162" i="1"/>
  <c r="R5161" i="1"/>
  <c r="R5160" i="1"/>
  <c r="R5159" i="1"/>
  <c r="R5158" i="1"/>
  <c r="R5157" i="1"/>
  <c r="R5156" i="1"/>
  <c r="R5155" i="1"/>
  <c r="R5154" i="1"/>
  <c r="R5153" i="1"/>
  <c r="R5152" i="1"/>
  <c r="R5151" i="1"/>
  <c r="R5150" i="1"/>
  <c r="R5149" i="1"/>
  <c r="R5148" i="1"/>
  <c r="R5147" i="1"/>
  <c r="R5146" i="1"/>
  <c r="R5145" i="1"/>
  <c r="R5144" i="1"/>
  <c r="R5143" i="1"/>
  <c r="R5142" i="1"/>
  <c r="R5141" i="1"/>
  <c r="R5140" i="1"/>
  <c r="R5139" i="1"/>
  <c r="R5138" i="1"/>
  <c r="R5137" i="1"/>
  <c r="R5136" i="1"/>
  <c r="R5135" i="1"/>
  <c r="R5134" i="1"/>
  <c r="R5133" i="1"/>
  <c r="R5132" i="1"/>
  <c r="R5131" i="1"/>
  <c r="R5130" i="1"/>
  <c r="R5129" i="1"/>
  <c r="R5128" i="1"/>
  <c r="R5127" i="1"/>
  <c r="R5126" i="1"/>
  <c r="R5125" i="1"/>
  <c r="R5124" i="1"/>
  <c r="R5123" i="1"/>
  <c r="R5122" i="1"/>
  <c r="R5121" i="1"/>
  <c r="R5120" i="1"/>
  <c r="R5119" i="1"/>
  <c r="R5118" i="1"/>
  <c r="R5117" i="1"/>
  <c r="R5116" i="1"/>
  <c r="R5115" i="1"/>
  <c r="R5114" i="1"/>
  <c r="R5113" i="1"/>
  <c r="R5112" i="1"/>
  <c r="R5111" i="1"/>
  <c r="R5110" i="1"/>
  <c r="R5109" i="1"/>
  <c r="R5108" i="1"/>
  <c r="R5107" i="1"/>
  <c r="R5106" i="1"/>
  <c r="R5105" i="1"/>
  <c r="R5104" i="1"/>
  <c r="R5103" i="1"/>
  <c r="R5102" i="1"/>
  <c r="R5101" i="1"/>
  <c r="R5100" i="1"/>
  <c r="R5099" i="1"/>
  <c r="R5098" i="1"/>
  <c r="R5097" i="1"/>
  <c r="R5096" i="1"/>
  <c r="R5095" i="1"/>
  <c r="R5094" i="1"/>
  <c r="R5093" i="1"/>
  <c r="R5092" i="1"/>
  <c r="R5091" i="1"/>
  <c r="R5090" i="1"/>
  <c r="R5089" i="1"/>
  <c r="R5088" i="1"/>
  <c r="R5087" i="1"/>
  <c r="R5086" i="1"/>
  <c r="R5085" i="1"/>
  <c r="R5084" i="1"/>
  <c r="R5083" i="1"/>
  <c r="R5082" i="1"/>
  <c r="R5081" i="1"/>
  <c r="R5080" i="1"/>
  <c r="R5079" i="1"/>
  <c r="R5078" i="1"/>
  <c r="R5077" i="1"/>
  <c r="R5076" i="1"/>
  <c r="R5075" i="1"/>
  <c r="R5074" i="1"/>
  <c r="R5073" i="1"/>
  <c r="R5072" i="1"/>
  <c r="R5071" i="1"/>
  <c r="R5070" i="1"/>
  <c r="R5069" i="1"/>
  <c r="R5068" i="1"/>
  <c r="R5067" i="1"/>
  <c r="R5066" i="1"/>
  <c r="R5065" i="1"/>
  <c r="R5064" i="1"/>
  <c r="R5063" i="1"/>
  <c r="R5062" i="1"/>
  <c r="R5061" i="1"/>
  <c r="R5060" i="1"/>
  <c r="R5059" i="1"/>
  <c r="R5058" i="1"/>
  <c r="R5057" i="1"/>
  <c r="R5056" i="1"/>
  <c r="R5055" i="1"/>
  <c r="R5054" i="1"/>
  <c r="R5053" i="1"/>
  <c r="R5052" i="1"/>
  <c r="R5051" i="1"/>
  <c r="R5050" i="1"/>
  <c r="R5049" i="1"/>
  <c r="R5048" i="1"/>
  <c r="R5047" i="1"/>
  <c r="R5046" i="1"/>
  <c r="R5045" i="1"/>
  <c r="R5044" i="1"/>
  <c r="R5043" i="1"/>
  <c r="R5042" i="1"/>
  <c r="R5041" i="1"/>
  <c r="R5040" i="1"/>
  <c r="R5039" i="1"/>
  <c r="R5038" i="1"/>
  <c r="R5037" i="1"/>
  <c r="R5036" i="1"/>
  <c r="R5035" i="1"/>
  <c r="R5034" i="1"/>
  <c r="R5033" i="1"/>
  <c r="R5032" i="1"/>
  <c r="R5031" i="1"/>
  <c r="R5030" i="1"/>
  <c r="R5029" i="1"/>
  <c r="R5028" i="1"/>
  <c r="R5027" i="1"/>
  <c r="R5026" i="1"/>
  <c r="R5025" i="1"/>
  <c r="R5024" i="1"/>
  <c r="R5023" i="1"/>
  <c r="R5022" i="1"/>
  <c r="R5021" i="1"/>
  <c r="R5020" i="1"/>
  <c r="R5019" i="1"/>
  <c r="R5018" i="1"/>
  <c r="R5017" i="1"/>
  <c r="R5016" i="1"/>
  <c r="R5015" i="1"/>
  <c r="R5014" i="1"/>
  <c r="R5013" i="1"/>
  <c r="R5012" i="1"/>
  <c r="R5011" i="1"/>
  <c r="R5010" i="1"/>
  <c r="R5009" i="1"/>
  <c r="R5008" i="1"/>
  <c r="R5007" i="1"/>
  <c r="R5006" i="1"/>
  <c r="R5005" i="1"/>
  <c r="R5004" i="1"/>
  <c r="R5003" i="1"/>
  <c r="R5002" i="1"/>
  <c r="R5001" i="1"/>
  <c r="R5000" i="1"/>
  <c r="R4999" i="1"/>
  <c r="R4998" i="1"/>
  <c r="R4997" i="1"/>
  <c r="R4996" i="1"/>
  <c r="R4995" i="1"/>
  <c r="R4994" i="1"/>
  <c r="R4993" i="1"/>
  <c r="R4992" i="1"/>
  <c r="R4991" i="1"/>
  <c r="R4990" i="1"/>
  <c r="R4989" i="1"/>
  <c r="R4988" i="1"/>
  <c r="R4987" i="1"/>
  <c r="R4986" i="1"/>
  <c r="R4985" i="1"/>
  <c r="R4984" i="1"/>
  <c r="R4983" i="1"/>
  <c r="R4982" i="1"/>
  <c r="R4981" i="1"/>
  <c r="R4980" i="1"/>
  <c r="R4979" i="1"/>
  <c r="R4978" i="1"/>
  <c r="R4977" i="1"/>
  <c r="R4976" i="1"/>
  <c r="R4975" i="1"/>
  <c r="R4974" i="1"/>
  <c r="R4973" i="1"/>
  <c r="R4972" i="1"/>
  <c r="R4971" i="1"/>
  <c r="R4970" i="1"/>
  <c r="R4969" i="1"/>
  <c r="R4968" i="1"/>
  <c r="R4967" i="1"/>
  <c r="R4966" i="1"/>
  <c r="R4965" i="1"/>
  <c r="R4964" i="1"/>
  <c r="R4963" i="1"/>
  <c r="R4962" i="1"/>
  <c r="R4961" i="1"/>
  <c r="R4960" i="1"/>
  <c r="R4959" i="1"/>
  <c r="R4958" i="1"/>
  <c r="R4957" i="1"/>
  <c r="R4956" i="1"/>
  <c r="R4955" i="1"/>
  <c r="R4954" i="1"/>
  <c r="R4953" i="1"/>
  <c r="R4952" i="1"/>
  <c r="R4951" i="1"/>
  <c r="R4950" i="1"/>
  <c r="R4949" i="1"/>
  <c r="R4948" i="1"/>
  <c r="R4947" i="1"/>
  <c r="R4946" i="1"/>
  <c r="R4945" i="1"/>
  <c r="R4944" i="1"/>
  <c r="R4943" i="1"/>
  <c r="R4942" i="1"/>
  <c r="R4941" i="1"/>
  <c r="R4940" i="1"/>
  <c r="R4939" i="1"/>
  <c r="R4938" i="1"/>
  <c r="R4937" i="1"/>
  <c r="R4936" i="1"/>
  <c r="R4935" i="1"/>
  <c r="R4934" i="1"/>
  <c r="R4933" i="1"/>
  <c r="R4932" i="1"/>
  <c r="R4931" i="1"/>
  <c r="R4930" i="1"/>
  <c r="R4929" i="1"/>
  <c r="R4928" i="1"/>
  <c r="R4927" i="1"/>
  <c r="R4926" i="1"/>
  <c r="R4925" i="1"/>
  <c r="R4924" i="1"/>
  <c r="R4923" i="1"/>
  <c r="R4922" i="1"/>
  <c r="R4921" i="1"/>
  <c r="R4920" i="1"/>
  <c r="R4919" i="1"/>
  <c r="R4918" i="1"/>
  <c r="R4917" i="1"/>
  <c r="R4916" i="1"/>
  <c r="R4915" i="1"/>
  <c r="R4914" i="1"/>
  <c r="R4913" i="1"/>
  <c r="R4912" i="1"/>
  <c r="R4911" i="1"/>
  <c r="R4910" i="1"/>
  <c r="R4909" i="1"/>
  <c r="R4908" i="1"/>
  <c r="R4907" i="1"/>
  <c r="R4906" i="1"/>
  <c r="R4905" i="1"/>
  <c r="R4904" i="1"/>
  <c r="R4903" i="1"/>
  <c r="R4902" i="1"/>
  <c r="R4901" i="1"/>
  <c r="R4900" i="1"/>
  <c r="R4899" i="1"/>
  <c r="R4898" i="1"/>
  <c r="R4897" i="1"/>
  <c r="R4896" i="1"/>
  <c r="R4895" i="1"/>
  <c r="R4894" i="1"/>
  <c r="R4893" i="1"/>
  <c r="R4892" i="1"/>
  <c r="R4891" i="1"/>
  <c r="R4890" i="1"/>
  <c r="R4889" i="1"/>
  <c r="R4888" i="1"/>
  <c r="R4887" i="1"/>
  <c r="R4886" i="1"/>
  <c r="R4885" i="1"/>
  <c r="R4884" i="1"/>
  <c r="R4883" i="1"/>
  <c r="R4882" i="1"/>
  <c r="R4881" i="1"/>
  <c r="R4880" i="1"/>
  <c r="R4879" i="1"/>
  <c r="R4878" i="1"/>
  <c r="R4877" i="1"/>
  <c r="R4876" i="1"/>
  <c r="R4875" i="1"/>
  <c r="R4874" i="1"/>
  <c r="R4873" i="1"/>
  <c r="R4872" i="1"/>
  <c r="R4871" i="1"/>
  <c r="R4870" i="1"/>
  <c r="R4869" i="1"/>
  <c r="R4868" i="1"/>
  <c r="R4867" i="1"/>
  <c r="R4866" i="1"/>
  <c r="R4865" i="1"/>
  <c r="R4864" i="1"/>
  <c r="R4863" i="1"/>
  <c r="R4862" i="1"/>
  <c r="R4861" i="1"/>
  <c r="R4860" i="1"/>
  <c r="R4859" i="1"/>
  <c r="R4858" i="1"/>
  <c r="R4857" i="1"/>
  <c r="R4856" i="1"/>
  <c r="R4855" i="1"/>
  <c r="R4854" i="1"/>
  <c r="R4853" i="1"/>
  <c r="R4852" i="1"/>
  <c r="R4851" i="1"/>
  <c r="R4850" i="1"/>
  <c r="R4849" i="1"/>
  <c r="R4848" i="1"/>
  <c r="R4847" i="1"/>
  <c r="R4846" i="1"/>
  <c r="R4845" i="1"/>
  <c r="R4844" i="1"/>
  <c r="R4843" i="1"/>
  <c r="R4842" i="1"/>
  <c r="R4841" i="1"/>
  <c r="R4840" i="1"/>
  <c r="R4839" i="1"/>
  <c r="R4838" i="1"/>
  <c r="R4837" i="1"/>
  <c r="R4836" i="1"/>
  <c r="R4835" i="1"/>
  <c r="R4834" i="1"/>
  <c r="R4833" i="1"/>
  <c r="R4832" i="1"/>
  <c r="R4831" i="1"/>
  <c r="R4830" i="1"/>
  <c r="R4829" i="1"/>
  <c r="R4828" i="1"/>
  <c r="R4827" i="1"/>
  <c r="R4826" i="1"/>
  <c r="R4825" i="1"/>
  <c r="R4824" i="1"/>
  <c r="R4823" i="1"/>
  <c r="R4822" i="1"/>
  <c r="R4821" i="1"/>
  <c r="R4820" i="1"/>
  <c r="R4819" i="1"/>
  <c r="R4818" i="1"/>
  <c r="R4817" i="1"/>
  <c r="R4816" i="1"/>
  <c r="R4815" i="1"/>
  <c r="R4814" i="1"/>
  <c r="R4813" i="1"/>
  <c r="R4812" i="1"/>
  <c r="R4811" i="1"/>
  <c r="R4810" i="1"/>
  <c r="R4809" i="1"/>
  <c r="R4808" i="1"/>
  <c r="R4807" i="1"/>
  <c r="R4806" i="1"/>
  <c r="R4805" i="1"/>
  <c r="R4804" i="1"/>
  <c r="R4803" i="1"/>
  <c r="R4802" i="1"/>
  <c r="R4801" i="1"/>
  <c r="R4800" i="1"/>
  <c r="R4799" i="1"/>
  <c r="R4798" i="1"/>
  <c r="R4797" i="1"/>
  <c r="R4796" i="1"/>
  <c r="R4795" i="1"/>
  <c r="R4794" i="1"/>
  <c r="R4793" i="1"/>
  <c r="R4792" i="1"/>
  <c r="R4791" i="1"/>
  <c r="R4790" i="1"/>
  <c r="R4789" i="1"/>
  <c r="R4788" i="1"/>
  <c r="R4787" i="1"/>
  <c r="R4786" i="1"/>
  <c r="R4785" i="1"/>
  <c r="R4784" i="1"/>
  <c r="R4783" i="1"/>
  <c r="R4782" i="1"/>
  <c r="R4781" i="1"/>
  <c r="R4780" i="1"/>
  <c r="R4779" i="1"/>
  <c r="R4778" i="1"/>
  <c r="R4777" i="1"/>
  <c r="R4776" i="1"/>
  <c r="R4775" i="1"/>
  <c r="R4774" i="1"/>
  <c r="R4773" i="1"/>
  <c r="R4772" i="1"/>
  <c r="R4771" i="1"/>
  <c r="R4770" i="1"/>
  <c r="R4769" i="1"/>
  <c r="R4768" i="1"/>
  <c r="R4767" i="1"/>
  <c r="R4766" i="1"/>
  <c r="R4765" i="1"/>
  <c r="R4764" i="1"/>
  <c r="R4763" i="1"/>
  <c r="R4762" i="1"/>
  <c r="R4761" i="1"/>
  <c r="R4760" i="1"/>
  <c r="R4759" i="1"/>
  <c r="R4758" i="1"/>
  <c r="R4757" i="1"/>
  <c r="R4756" i="1"/>
  <c r="R4755" i="1"/>
  <c r="R4754" i="1"/>
  <c r="R4753" i="1"/>
  <c r="R4752" i="1"/>
  <c r="R4751" i="1"/>
  <c r="R4750" i="1"/>
  <c r="R4749" i="1"/>
  <c r="R4748" i="1"/>
  <c r="R4747" i="1"/>
  <c r="R4746" i="1"/>
  <c r="R4745" i="1"/>
  <c r="R4744" i="1"/>
  <c r="R4743" i="1"/>
  <c r="R4742" i="1"/>
  <c r="R4741" i="1"/>
  <c r="R4740" i="1"/>
  <c r="R4739" i="1"/>
  <c r="R4738" i="1"/>
  <c r="R4737" i="1"/>
  <c r="R4736" i="1"/>
  <c r="R4735" i="1"/>
  <c r="R4734" i="1"/>
  <c r="R4733" i="1"/>
  <c r="R4732" i="1"/>
  <c r="R4731" i="1"/>
  <c r="R4730" i="1"/>
  <c r="R4729" i="1"/>
  <c r="R4728" i="1"/>
  <c r="R4727" i="1"/>
  <c r="R4726" i="1"/>
  <c r="R4725" i="1"/>
  <c r="R4724" i="1"/>
  <c r="R4723" i="1"/>
  <c r="R4722" i="1"/>
  <c r="R4721" i="1"/>
  <c r="R4720" i="1"/>
  <c r="R4719" i="1"/>
  <c r="R4718" i="1"/>
  <c r="R4717" i="1"/>
  <c r="R4716" i="1"/>
  <c r="R4715" i="1"/>
  <c r="R4714" i="1"/>
  <c r="R4713" i="1"/>
  <c r="R4712" i="1"/>
  <c r="R4711" i="1"/>
  <c r="R4710" i="1"/>
  <c r="R4709" i="1"/>
  <c r="R4708" i="1"/>
  <c r="R4707" i="1"/>
  <c r="R4706" i="1"/>
  <c r="R4705" i="1"/>
  <c r="R4704" i="1"/>
  <c r="R4703" i="1"/>
  <c r="R4702" i="1"/>
  <c r="R4701" i="1"/>
  <c r="R4700" i="1"/>
  <c r="R4699" i="1"/>
  <c r="R4698" i="1"/>
  <c r="R4697" i="1"/>
  <c r="R4696" i="1"/>
  <c r="R4695" i="1"/>
  <c r="R4694" i="1"/>
  <c r="R4693" i="1"/>
  <c r="R4692" i="1"/>
  <c r="R4691" i="1"/>
  <c r="R4690" i="1"/>
  <c r="R4689" i="1"/>
  <c r="R4688" i="1"/>
  <c r="R4687" i="1"/>
  <c r="R4686" i="1"/>
  <c r="R4685" i="1"/>
  <c r="R4684" i="1"/>
  <c r="R4683" i="1"/>
  <c r="R4682" i="1"/>
  <c r="R4681" i="1"/>
  <c r="R4680" i="1"/>
  <c r="R4679" i="1"/>
  <c r="R4678" i="1"/>
  <c r="R4677" i="1"/>
  <c r="R4676" i="1"/>
  <c r="R4675" i="1"/>
  <c r="R4674" i="1"/>
  <c r="R4673" i="1"/>
  <c r="R4672" i="1"/>
  <c r="R4671" i="1"/>
  <c r="R4670" i="1"/>
  <c r="R4669" i="1"/>
  <c r="R4668" i="1"/>
  <c r="R4667" i="1"/>
  <c r="R4666" i="1"/>
  <c r="R4665" i="1"/>
  <c r="R4664" i="1"/>
  <c r="R4663" i="1"/>
  <c r="R4662" i="1"/>
  <c r="R4661" i="1"/>
  <c r="R4660" i="1"/>
  <c r="R4659" i="1"/>
  <c r="R4658" i="1"/>
  <c r="R4657" i="1"/>
  <c r="R4656" i="1"/>
  <c r="R4655" i="1"/>
  <c r="R4654" i="1"/>
  <c r="R4653" i="1"/>
  <c r="R4652" i="1"/>
  <c r="R4651" i="1"/>
  <c r="R4650" i="1"/>
  <c r="R4649" i="1"/>
  <c r="R4648" i="1"/>
  <c r="R4647" i="1"/>
  <c r="R4646" i="1"/>
  <c r="R4645" i="1"/>
  <c r="R4644" i="1"/>
  <c r="R4643" i="1"/>
  <c r="R4642" i="1"/>
  <c r="R4641" i="1"/>
  <c r="R4640" i="1"/>
  <c r="R4639" i="1"/>
  <c r="R4638" i="1"/>
  <c r="R4637" i="1"/>
  <c r="R4636" i="1"/>
  <c r="R4635" i="1"/>
  <c r="R4634" i="1"/>
  <c r="R4633" i="1"/>
  <c r="R4632" i="1"/>
  <c r="R4631" i="1"/>
  <c r="R4630" i="1"/>
  <c r="R4629" i="1"/>
  <c r="R4628" i="1"/>
  <c r="R4627" i="1"/>
  <c r="R4626" i="1"/>
  <c r="R4625" i="1"/>
  <c r="R4624" i="1"/>
  <c r="R4623" i="1"/>
  <c r="R4622" i="1"/>
  <c r="R4621" i="1"/>
  <c r="R4620" i="1"/>
  <c r="R4619" i="1"/>
  <c r="R4618" i="1"/>
  <c r="R4617" i="1"/>
  <c r="R4616" i="1"/>
  <c r="R4615" i="1"/>
  <c r="R4614" i="1"/>
  <c r="R4613" i="1"/>
  <c r="R4612" i="1"/>
  <c r="R4611" i="1"/>
  <c r="R4610" i="1"/>
  <c r="R4609" i="1"/>
  <c r="R4608" i="1"/>
  <c r="R4607" i="1"/>
  <c r="R4606" i="1"/>
  <c r="R4605" i="1"/>
  <c r="R4604" i="1"/>
  <c r="R4603" i="1"/>
  <c r="R4602" i="1"/>
  <c r="R4601" i="1"/>
  <c r="R4600" i="1"/>
  <c r="R4599" i="1"/>
  <c r="R4598" i="1"/>
  <c r="R4597" i="1"/>
  <c r="R4596" i="1"/>
  <c r="R4595" i="1"/>
  <c r="R4594" i="1"/>
  <c r="R4593" i="1"/>
  <c r="R4592" i="1"/>
  <c r="R4591" i="1"/>
  <c r="R4590" i="1"/>
  <c r="R4589" i="1"/>
  <c r="R4588" i="1"/>
  <c r="R4587" i="1"/>
  <c r="R4586" i="1"/>
  <c r="R4585" i="1"/>
  <c r="R4584" i="1"/>
  <c r="R4583" i="1"/>
  <c r="R4582" i="1"/>
  <c r="R4581" i="1"/>
  <c r="R4580" i="1"/>
  <c r="R4579" i="1"/>
  <c r="R4578" i="1"/>
  <c r="R4577" i="1"/>
  <c r="R4576" i="1"/>
  <c r="R4575" i="1"/>
  <c r="R4574" i="1"/>
  <c r="R4573" i="1"/>
  <c r="R4572" i="1"/>
  <c r="R4571" i="1"/>
  <c r="R4570" i="1"/>
  <c r="R4569" i="1"/>
  <c r="R4568" i="1"/>
  <c r="R4567" i="1"/>
  <c r="R4566" i="1"/>
  <c r="R4565" i="1"/>
  <c r="R4564" i="1"/>
  <c r="R4563" i="1"/>
  <c r="R4562" i="1"/>
  <c r="R4561" i="1"/>
  <c r="R4560" i="1"/>
  <c r="R4559" i="1"/>
  <c r="R4558" i="1"/>
  <c r="R4557" i="1"/>
  <c r="R4556" i="1"/>
  <c r="R4555" i="1"/>
  <c r="R4554" i="1"/>
  <c r="R4553" i="1"/>
  <c r="R4552" i="1"/>
  <c r="R4551" i="1"/>
  <c r="R4550" i="1"/>
  <c r="R4549" i="1"/>
  <c r="R4548" i="1"/>
  <c r="R4547" i="1"/>
  <c r="R4546" i="1"/>
  <c r="R4545" i="1"/>
  <c r="R4544" i="1"/>
  <c r="R4543" i="1"/>
  <c r="R4542" i="1"/>
  <c r="R4541" i="1"/>
  <c r="R4540" i="1"/>
  <c r="R4539" i="1"/>
  <c r="R4538" i="1"/>
  <c r="R4537" i="1"/>
  <c r="R4536" i="1"/>
  <c r="R4535" i="1"/>
  <c r="R4534" i="1"/>
  <c r="R4533" i="1"/>
  <c r="R4532" i="1"/>
  <c r="R4531" i="1"/>
  <c r="R4530" i="1"/>
  <c r="R4529" i="1"/>
  <c r="R4528" i="1"/>
  <c r="R4527" i="1"/>
  <c r="R4526" i="1"/>
  <c r="R4525" i="1"/>
  <c r="R4524" i="1"/>
  <c r="R4523" i="1"/>
  <c r="R4522" i="1"/>
  <c r="R4521" i="1"/>
  <c r="R4520" i="1"/>
  <c r="R4519" i="1"/>
  <c r="R4518" i="1"/>
  <c r="R4517" i="1"/>
  <c r="R4516" i="1"/>
  <c r="R4515" i="1"/>
  <c r="R4514" i="1"/>
  <c r="R4513" i="1"/>
  <c r="R4512" i="1"/>
  <c r="R4511" i="1"/>
  <c r="R4510" i="1"/>
  <c r="R4509" i="1"/>
  <c r="R4508" i="1"/>
  <c r="R4507" i="1"/>
  <c r="R4506" i="1"/>
  <c r="R4505" i="1"/>
  <c r="R4504" i="1"/>
  <c r="R4503" i="1"/>
  <c r="R4502" i="1"/>
  <c r="R4501" i="1"/>
  <c r="R4500" i="1"/>
  <c r="R4499" i="1"/>
  <c r="R4498" i="1"/>
  <c r="R4497" i="1"/>
  <c r="R4496" i="1"/>
  <c r="R4495" i="1"/>
  <c r="R4494" i="1"/>
  <c r="R4493" i="1"/>
  <c r="R4492" i="1"/>
  <c r="R4491" i="1"/>
  <c r="R4490" i="1"/>
  <c r="R4489" i="1"/>
  <c r="R4488" i="1"/>
  <c r="R4487" i="1"/>
  <c r="R4486" i="1"/>
  <c r="R4485" i="1"/>
  <c r="R4484" i="1"/>
  <c r="R4483" i="1"/>
  <c r="R4482" i="1"/>
  <c r="R4481" i="1"/>
  <c r="R4480" i="1"/>
  <c r="R4479" i="1"/>
  <c r="R4478" i="1"/>
  <c r="R4477" i="1"/>
  <c r="R4476" i="1"/>
  <c r="R4475" i="1"/>
  <c r="R4474" i="1"/>
  <c r="R4473" i="1"/>
  <c r="R4472" i="1"/>
  <c r="R4471" i="1"/>
  <c r="R4470" i="1"/>
  <c r="R4469" i="1"/>
  <c r="R4468" i="1"/>
  <c r="R4467" i="1"/>
  <c r="R4466" i="1"/>
  <c r="R4465" i="1"/>
  <c r="R4464" i="1"/>
  <c r="R4463" i="1"/>
  <c r="R4462" i="1"/>
  <c r="R4461" i="1"/>
  <c r="R4460" i="1"/>
  <c r="R4459" i="1"/>
  <c r="R4458" i="1"/>
  <c r="R4457" i="1"/>
  <c r="R4456" i="1"/>
  <c r="R4455" i="1"/>
  <c r="R4454" i="1"/>
  <c r="R4453" i="1"/>
  <c r="R4452" i="1"/>
  <c r="R4451" i="1"/>
  <c r="R4450" i="1"/>
  <c r="R4449" i="1"/>
  <c r="R4448" i="1"/>
  <c r="R4447" i="1"/>
  <c r="R4446" i="1"/>
  <c r="R4445" i="1"/>
  <c r="R4444" i="1"/>
  <c r="R4443" i="1"/>
  <c r="R4442" i="1"/>
  <c r="R4441" i="1"/>
  <c r="R4440" i="1"/>
  <c r="R4439" i="1"/>
  <c r="R4438" i="1"/>
  <c r="R4437" i="1"/>
  <c r="R4436" i="1"/>
  <c r="R4435" i="1"/>
  <c r="R4434" i="1"/>
  <c r="R4433" i="1"/>
  <c r="R4432" i="1"/>
  <c r="R4431" i="1"/>
  <c r="R4430" i="1"/>
  <c r="R4429" i="1"/>
  <c r="R4428" i="1"/>
  <c r="R4427" i="1"/>
  <c r="R4426" i="1"/>
  <c r="R4425" i="1"/>
  <c r="R4424" i="1"/>
  <c r="R4423" i="1"/>
  <c r="R4422" i="1"/>
  <c r="R4421" i="1"/>
  <c r="R4420" i="1"/>
  <c r="R4419" i="1"/>
  <c r="R4418" i="1"/>
  <c r="R4417" i="1"/>
  <c r="R4416" i="1"/>
  <c r="R4415" i="1"/>
  <c r="R4414" i="1"/>
  <c r="R4413" i="1"/>
  <c r="R4412" i="1"/>
  <c r="R4411" i="1"/>
  <c r="R4410" i="1"/>
  <c r="R4409" i="1"/>
  <c r="R4408" i="1"/>
  <c r="R4407" i="1"/>
  <c r="R4406" i="1"/>
  <c r="R4405" i="1"/>
  <c r="R4404" i="1"/>
  <c r="R4403" i="1"/>
  <c r="R4402" i="1"/>
  <c r="R4401" i="1"/>
  <c r="R4400" i="1"/>
  <c r="R4399" i="1"/>
  <c r="R4398" i="1"/>
  <c r="R4397" i="1"/>
  <c r="R4396" i="1"/>
  <c r="R4395" i="1"/>
  <c r="R4394" i="1"/>
  <c r="R4393" i="1"/>
  <c r="R4392" i="1"/>
  <c r="R4391" i="1"/>
  <c r="R4390" i="1"/>
  <c r="R4389" i="1"/>
  <c r="R4388" i="1"/>
  <c r="R4387" i="1"/>
  <c r="R4386" i="1"/>
  <c r="R4385" i="1"/>
  <c r="R4384" i="1"/>
  <c r="R4383" i="1"/>
  <c r="R4382" i="1"/>
  <c r="R4381" i="1"/>
  <c r="R4380" i="1"/>
  <c r="R4379" i="1"/>
  <c r="R4378" i="1"/>
  <c r="R4377" i="1"/>
  <c r="R4376" i="1"/>
  <c r="R4375" i="1"/>
  <c r="R4374" i="1"/>
  <c r="R4373" i="1"/>
  <c r="R4372" i="1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R4323" i="1"/>
  <c r="R4322" i="1"/>
  <c r="R4321" i="1"/>
  <c r="R4320" i="1"/>
  <c r="R4319" i="1"/>
  <c r="R4318" i="1"/>
  <c r="R4317" i="1"/>
  <c r="R4316" i="1"/>
  <c r="R4315" i="1"/>
  <c r="R4314" i="1"/>
  <c r="R4313" i="1"/>
  <c r="R4312" i="1"/>
  <c r="R4311" i="1"/>
  <c r="R4310" i="1"/>
  <c r="R4309" i="1"/>
  <c r="R4308" i="1"/>
  <c r="R4307" i="1"/>
  <c r="R4306" i="1"/>
  <c r="R4305" i="1"/>
  <c r="R4304" i="1"/>
  <c r="R4303" i="1"/>
  <c r="R4302" i="1"/>
  <c r="R4301" i="1"/>
  <c r="R4300" i="1"/>
  <c r="R4299" i="1"/>
  <c r="R4298" i="1"/>
  <c r="R4297" i="1"/>
  <c r="R4296" i="1"/>
  <c r="R4295" i="1"/>
  <c r="R4294" i="1"/>
  <c r="R4293" i="1"/>
  <c r="R4292" i="1"/>
  <c r="R4291" i="1"/>
  <c r="R4290" i="1"/>
  <c r="R4289" i="1"/>
  <c r="R4288" i="1"/>
  <c r="R4287" i="1"/>
  <c r="R4286" i="1"/>
  <c r="R4285" i="1"/>
  <c r="R4284" i="1"/>
  <c r="R4283" i="1"/>
  <c r="R4282" i="1"/>
  <c r="R4281" i="1"/>
  <c r="R4280" i="1"/>
  <c r="R4279" i="1"/>
  <c r="R4278" i="1"/>
  <c r="R4277" i="1"/>
  <c r="R4276" i="1"/>
  <c r="R4275" i="1"/>
  <c r="R4274" i="1"/>
  <c r="R4273" i="1"/>
  <c r="R4272" i="1"/>
  <c r="R4271" i="1"/>
  <c r="R4270" i="1"/>
  <c r="R4269" i="1"/>
  <c r="R4268" i="1"/>
  <c r="R4267" i="1"/>
  <c r="R4266" i="1"/>
  <c r="R4265" i="1"/>
  <c r="R4264" i="1"/>
  <c r="R4263" i="1"/>
  <c r="R4262" i="1"/>
  <c r="R4261" i="1"/>
  <c r="R4260" i="1"/>
  <c r="R4259" i="1"/>
  <c r="R4258" i="1"/>
  <c r="R4257" i="1"/>
  <c r="R4256" i="1"/>
  <c r="R4255" i="1"/>
  <c r="R4254" i="1"/>
  <c r="R4253" i="1"/>
  <c r="R4252" i="1"/>
  <c r="R4251" i="1"/>
  <c r="R4250" i="1"/>
  <c r="R4249" i="1"/>
  <c r="R4248" i="1"/>
  <c r="R4247" i="1"/>
  <c r="R4246" i="1"/>
  <c r="R4245" i="1"/>
  <c r="R4244" i="1"/>
  <c r="R4243" i="1"/>
  <c r="R4242" i="1"/>
  <c r="R4241" i="1"/>
  <c r="R4240" i="1"/>
  <c r="R4239" i="1"/>
  <c r="R4238" i="1"/>
  <c r="R4237" i="1"/>
  <c r="R4236" i="1"/>
  <c r="R4235" i="1"/>
  <c r="R4234" i="1"/>
  <c r="R4233" i="1"/>
  <c r="R4232" i="1"/>
  <c r="R4231" i="1"/>
  <c r="R4230" i="1"/>
  <c r="R4229" i="1"/>
  <c r="R4228" i="1"/>
  <c r="R4227" i="1"/>
  <c r="R4226" i="1"/>
  <c r="R4225" i="1"/>
  <c r="R4224" i="1"/>
  <c r="R4223" i="1"/>
  <c r="R4222" i="1"/>
  <c r="R4221" i="1"/>
  <c r="R4220" i="1"/>
  <c r="R4219" i="1"/>
  <c r="R4218" i="1"/>
  <c r="R4217" i="1"/>
  <c r="R4216" i="1"/>
  <c r="R4215" i="1"/>
  <c r="R4214" i="1"/>
  <c r="R4213" i="1"/>
  <c r="R4212" i="1"/>
  <c r="R4211" i="1"/>
  <c r="R4210" i="1"/>
  <c r="R4209" i="1"/>
  <c r="R4208" i="1"/>
  <c r="R4207" i="1"/>
  <c r="R4206" i="1"/>
  <c r="R4205" i="1"/>
  <c r="R4204" i="1"/>
  <c r="R4203" i="1"/>
  <c r="R4202" i="1"/>
  <c r="R4201" i="1"/>
  <c r="R4200" i="1"/>
  <c r="R4199" i="1"/>
  <c r="R4198" i="1"/>
  <c r="R4197" i="1"/>
  <c r="R4196" i="1"/>
  <c r="R4195" i="1"/>
  <c r="R4194" i="1"/>
  <c r="R4193" i="1"/>
  <c r="R4192" i="1"/>
  <c r="R4191" i="1"/>
  <c r="R4190" i="1"/>
  <c r="R4189" i="1"/>
  <c r="R4188" i="1"/>
  <c r="R4187" i="1"/>
  <c r="R4186" i="1"/>
  <c r="R4185" i="1"/>
  <c r="R4184" i="1"/>
  <c r="R4183" i="1"/>
  <c r="R4182" i="1"/>
  <c r="R4181" i="1"/>
  <c r="R4180" i="1"/>
  <c r="R4179" i="1"/>
  <c r="R4178" i="1"/>
  <c r="R4177" i="1"/>
  <c r="R4176" i="1"/>
  <c r="R4175" i="1"/>
  <c r="R4174" i="1"/>
  <c r="R4173" i="1"/>
  <c r="R4172" i="1"/>
  <c r="R4171" i="1"/>
  <c r="R4170" i="1"/>
  <c r="R4169" i="1"/>
  <c r="R4168" i="1"/>
  <c r="R4167" i="1"/>
  <c r="R4166" i="1"/>
  <c r="R4165" i="1"/>
  <c r="R4164" i="1"/>
  <c r="R4163" i="1"/>
  <c r="R4162" i="1"/>
  <c r="R4161" i="1"/>
  <c r="R4160" i="1"/>
  <c r="R4159" i="1"/>
  <c r="R4158" i="1"/>
  <c r="R4157" i="1"/>
  <c r="R4156" i="1"/>
  <c r="R4155" i="1"/>
  <c r="R4154" i="1"/>
  <c r="R4153" i="1"/>
  <c r="R4152" i="1"/>
  <c r="R4151" i="1"/>
  <c r="R4150" i="1"/>
  <c r="R4149" i="1"/>
  <c r="R4148" i="1"/>
  <c r="R4147" i="1"/>
  <c r="R4146" i="1"/>
  <c r="R4145" i="1"/>
  <c r="R4144" i="1"/>
  <c r="R4143" i="1"/>
  <c r="R4142" i="1"/>
  <c r="R4141" i="1"/>
  <c r="R4140" i="1"/>
  <c r="R4139" i="1"/>
  <c r="R4138" i="1"/>
  <c r="R4137" i="1"/>
  <c r="R4136" i="1"/>
  <c r="R4135" i="1"/>
  <c r="R4134" i="1"/>
  <c r="R4133" i="1"/>
  <c r="R4132" i="1"/>
  <c r="R4131" i="1"/>
  <c r="R4130" i="1"/>
  <c r="R4129" i="1"/>
  <c r="R4128" i="1"/>
  <c r="R4127" i="1"/>
  <c r="R4126" i="1"/>
  <c r="R4125" i="1"/>
  <c r="R4124" i="1"/>
  <c r="R4123" i="1"/>
  <c r="R4122" i="1"/>
  <c r="R4121" i="1"/>
  <c r="R4120" i="1"/>
  <c r="R4119" i="1"/>
  <c r="R4118" i="1"/>
  <c r="R4117" i="1"/>
  <c r="R4116" i="1"/>
  <c r="R4115" i="1"/>
  <c r="R4114" i="1"/>
  <c r="R4113" i="1"/>
  <c r="R4112" i="1"/>
  <c r="R4111" i="1"/>
  <c r="R4110" i="1"/>
  <c r="R4109" i="1"/>
  <c r="R4108" i="1"/>
  <c r="R4107" i="1"/>
  <c r="R4106" i="1"/>
  <c r="R4105" i="1"/>
  <c r="R4104" i="1"/>
  <c r="R4103" i="1"/>
  <c r="R4102" i="1"/>
  <c r="R4101" i="1"/>
  <c r="R4100" i="1"/>
  <c r="R4099" i="1"/>
  <c r="R4098" i="1"/>
  <c r="R4097" i="1"/>
  <c r="R4096" i="1"/>
  <c r="R4095" i="1"/>
  <c r="R4094" i="1"/>
  <c r="R4093" i="1"/>
  <c r="R4092" i="1"/>
  <c r="R4091" i="1"/>
  <c r="R4090" i="1"/>
  <c r="R4089" i="1"/>
  <c r="R4088" i="1"/>
  <c r="R4087" i="1"/>
  <c r="R4086" i="1"/>
  <c r="R4085" i="1"/>
  <c r="R4084" i="1"/>
  <c r="R4083" i="1"/>
  <c r="R4082" i="1"/>
  <c r="R4081" i="1"/>
  <c r="R4080" i="1"/>
  <c r="R4079" i="1"/>
  <c r="R4078" i="1"/>
  <c r="R4077" i="1"/>
  <c r="R4076" i="1"/>
  <c r="R4075" i="1"/>
  <c r="R4074" i="1"/>
  <c r="R4073" i="1"/>
  <c r="R4072" i="1"/>
  <c r="R4071" i="1"/>
  <c r="R4070" i="1"/>
  <c r="R4069" i="1"/>
  <c r="R4068" i="1"/>
  <c r="R4067" i="1"/>
  <c r="R4066" i="1"/>
  <c r="R4065" i="1"/>
  <c r="R4064" i="1"/>
  <c r="R4063" i="1"/>
  <c r="R4062" i="1"/>
  <c r="R4061" i="1"/>
  <c r="R4060" i="1"/>
  <c r="R4059" i="1"/>
  <c r="R4058" i="1"/>
  <c r="R4057" i="1"/>
  <c r="R4056" i="1"/>
  <c r="R4055" i="1"/>
  <c r="R4054" i="1"/>
  <c r="R4053" i="1"/>
  <c r="R4052" i="1"/>
  <c r="R4051" i="1"/>
  <c r="R4050" i="1"/>
  <c r="R4049" i="1"/>
  <c r="R4048" i="1"/>
  <c r="R4047" i="1"/>
  <c r="R4046" i="1"/>
  <c r="R4045" i="1"/>
  <c r="R4044" i="1"/>
  <c r="R4043" i="1"/>
  <c r="R4042" i="1"/>
  <c r="R4041" i="1"/>
  <c r="R4040" i="1"/>
  <c r="R4039" i="1"/>
  <c r="R4038" i="1"/>
  <c r="R4037" i="1"/>
  <c r="R4036" i="1"/>
  <c r="R4035" i="1"/>
  <c r="R4034" i="1"/>
  <c r="R4033" i="1"/>
  <c r="R4032" i="1"/>
  <c r="R4031" i="1"/>
  <c r="R4030" i="1"/>
  <c r="R4029" i="1"/>
  <c r="R4028" i="1"/>
  <c r="R4027" i="1"/>
  <c r="R4026" i="1"/>
  <c r="R4025" i="1"/>
  <c r="R4024" i="1"/>
  <c r="R4023" i="1"/>
  <c r="R4022" i="1"/>
  <c r="R4021" i="1"/>
  <c r="R4020" i="1"/>
  <c r="R4019" i="1"/>
  <c r="R4018" i="1"/>
  <c r="R4017" i="1"/>
  <c r="R4016" i="1"/>
  <c r="R4015" i="1"/>
  <c r="R4014" i="1"/>
  <c r="R4013" i="1"/>
  <c r="R4012" i="1"/>
  <c r="R4011" i="1"/>
  <c r="R4010" i="1"/>
  <c r="R4009" i="1"/>
  <c r="R4008" i="1"/>
  <c r="R4007" i="1"/>
  <c r="R4006" i="1"/>
  <c r="R4005" i="1"/>
  <c r="R4004" i="1"/>
  <c r="R4003" i="1"/>
  <c r="R4002" i="1"/>
  <c r="R4001" i="1"/>
  <c r="R4000" i="1"/>
  <c r="R3999" i="1"/>
  <c r="R3998" i="1"/>
  <c r="R3997" i="1"/>
  <c r="R3996" i="1"/>
  <c r="R3995" i="1"/>
  <c r="R3994" i="1"/>
  <c r="R3993" i="1"/>
  <c r="R3992" i="1"/>
  <c r="R3991" i="1"/>
  <c r="R3990" i="1"/>
  <c r="R3989" i="1"/>
  <c r="R3988" i="1"/>
  <c r="R3987" i="1"/>
  <c r="R3986" i="1"/>
  <c r="R3985" i="1"/>
  <c r="R3984" i="1"/>
  <c r="R3983" i="1"/>
  <c r="R3982" i="1"/>
  <c r="R3981" i="1"/>
  <c r="R3980" i="1"/>
  <c r="R3979" i="1"/>
  <c r="R3978" i="1"/>
  <c r="R3977" i="1"/>
  <c r="R3976" i="1"/>
  <c r="R3975" i="1"/>
  <c r="R3974" i="1"/>
  <c r="R3973" i="1"/>
  <c r="R3972" i="1"/>
  <c r="R3971" i="1"/>
  <c r="R3970" i="1"/>
  <c r="R3969" i="1"/>
  <c r="R3968" i="1"/>
  <c r="R3967" i="1"/>
  <c r="R3966" i="1"/>
  <c r="R3965" i="1"/>
  <c r="R3964" i="1"/>
  <c r="R3963" i="1"/>
  <c r="R3962" i="1"/>
  <c r="R3961" i="1"/>
  <c r="R3960" i="1"/>
  <c r="R3959" i="1"/>
  <c r="R3958" i="1"/>
  <c r="R3957" i="1"/>
  <c r="R3956" i="1"/>
  <c r="R3955" i="1"/>
  <c r="R3954" i="1"/>
  <c r="R3953" i="1"/>
  <c r="R3952" i="1"/>
  <c r="R3951" i="1"/>
  <c r="R3950" i="1"/>
  <c r="R3949" i="1"/>
  <c r="R3948" i="1"/>
  <c r="R3947" i="1"/>
  <c r="R3946" i="1"/>
  <c r="R3945" i="1"/>
  <c r="R3944" i="1"/>
  <c r="R3943" i="1"/>
  <c r="R3942" i="1"/>
  <c r="R3941" i="1"/>
  <c r="R3940" i="1"/>
  <c r="R3939" i="1"/>
  <c r="R3938" i="1"/>
  <c r="R3937" i="1"/>
  <c r="R3936" i="1"/>
  <c r="R3935" i="1"/>
  <c r="R3934" i="1"/>
  <c r="R3933" i="1"/>
  <c r="R3932" i="1"/>
  <c r="R3931" i="1"/>
  <c r="R3930" i="1"/>
  <c r="R3929" i="1"/>
  <c r="R3928" i="1"/>
  <c r="R3927" i="1"/>
  <c r="R3926" i="1"/>
  <c r="R3925" i="1"/>
  <c r="R3924" i="1"/>
  <c r="R3923" i="1"/>
  <c r="R3922" i="1"/>
  <c r="R3921" i="1"/>
  <c r="R3920" i="1"/>
  <c r="R3919" i="1"/>
  <c r="R3918" i="1"/>
  <c r="R3917" i="1"/>
  <c r="R3916" i="1"/>
  <c r="R3915" i="1"/>
  <c r="R3914" i="1"/>
  <c r="R3913" i="1"/>
  <c r="R3912" i="1"/>
  <c r="R3911" i="1"/>
  <c r="R3910" i="1"/>
  <c r="R3909" i="1"/>
  <c r="R3908" i="1"/>
  <c r="R3907" i="1"/>
  <c r="R3906" i="1"/>
  <c r="R3905" i="1"/>
  <c r="R3904" i="1"/>
  <c r="R3903" i="1"/>
  <c r="R3902" i="1"/>
  <c r="R3901" i="1"/>
  <c r="R3900" i="1"/>
  <c r="R3899" i="1"/>
  <c r="R3898" i="1"/>
  <c r="R3897" i="1"/>
  <c r="R3896" i="1"/>
  <c r="R3895" i="1"/>
  <c r="R3894" i="1"/>
  <c r="R3893" i="1"/>
  <c r="R3892" i="1"/>
  <c r="R3891" i="1"/>
  <c r="R3890" i="1"/>
  <c r="R3889" i="1"/>
  <c r="R3888" i="1"/>
  <c r="R3887" i="1"/>
  <c r="R3886" i="1"/>
  <c r="R3885" i="1"/>
  <c r="R3884" i="1"/>
  <c r="R3883" i="1"/>
  <c r="R3882" i="1"/>
  <c r="R3881" i="1"/>
  <c r="R3880" i="1"/>
  <c r="R3879" i="1"/>
  <c r="R3878" i="1"/>
  <c r="R3877" i="1"/>
  <c r="R3876" i="1"/>
  <c r="R3875" i="1"/>
  <c r="R3874" i="1"/>
  <c r="R3873" i="1"/>
  <c r="R3872" i="1"/>
  <c r="R3871" i="1"/>
  <c r="R3870" i="1"/>
  <c r="R3869" i="1"/>
  <c r="R3868" i="1"/>
  <c r="R3867" i="1"/>
  <c r="R3866" i="1"/>
  <c r="R3865" i="1"/>
  <c r="R3864" i="1"/>
  <c r="R3863" i="1"/>
  <c r="R3862" i="1"/>
  <c r="R3861" i="1"/>
  <c r="R3860" i="1"/>
  <c r="R3859" i="1"/>
  <c r="R3858" i="1"/>
  <c r="R3857" i="1"/>
  <c r="R3856" i="1"/>
  <c r="R3855" i="1"/>
  <c r="R3854" i="1"/>
  <c r="R3853" i="1"/>
  <c r="R3852" i="1"/>
  <c r="R3851" i="1"/>
  <c r="R3850" i="1"/>
  <c r="R3849" i="1"/>
  <c r="R3848" i="1"/>
  <c r="R3847" i="1"/>
  <c r="R3846" i="1"/>
  <c r="R3845" i="1"/>
  <c r="R3844" i="1"/>
  <c r="R3843" i="1"/>
  <c r="R3842" i="1"/>
  <c r="R3841" i="1"/>
  <c r="R3840" i="1"/>
  <c r="R3839" i="1"/>
  <c r="R3838" i="1"/>
  <c r="R3837" i="1"/>
  <c r="R3836" i="1"/>
  <c r="R3835" i="1"/>
  <c r="R3834" i="1"/>
  <c r="R3833" i="1"/>
  <c r="R3832" i="1"/>
  <c r="R3831" i="1"/>
  <c r="R3830" i="1"/>
  <c r="R3829" i="1"/>
  <c r="R3828" i="1"/>
  <c r="R3827" i="1"/>
  <c r="R3826" i="1"/>
  <c r="R3825" i="1"/>
  <c r="R3824" i="1"/>
  <c r="R3823" i="1"/>
  <c r="R3822" i="1"/>
  <c r="R3821" i="1"/>
  <c r="R3820" i="1"/>
  <c r="R3819" i="1"/>
  <c r="R3818" i="1"/>
  <c r="R3817" i="1"/>
  <c r="R3816" i="1"/>
  <c r="R3815" i="1"/>
  <c r="R3814" i="1"/>
  <c r="R3813" i="1"/>
  <c r="R3812" i="1"/>
  <c r="R3811" i="1"/>
  <c r="R3810" i="1"/>
  <c r="R3809" i="1"/>
  <c r="R3808" i="1"/>
  <c r="R3807" i="1"/>
  <c r="R3806" i="1"/>
  <c r="R3805" i="1"/>
  <c r="R3804" i="1"/>
  <c r="R3803" i="1"/>
  <c r="R3802" i="1"/>
  <c r="R3801" i="1"/>
  <c r="R3800" i="1"/>
  <c r="R3799" i="1"/>
  <c r="R3798" i="1"/>
  <c r="R3797" i="1"/>
  <c r="R3796" i="1"/>
  <c r="R3795" i="1"/>
  <c r="R3794" i="1"/>
  <c r="R3793" i="1"/>
  <c r="R3792" i="1"/>
  <c r="R3791" i="1"/>
  <c r="R3790" i="1"/>
  <c r="R3789" i="1"/>
  <c r="R3788" i="1"/>
  <c r="R3787" i="1"/>
  <c r="R3786" i="1"/>
  <c r="R3785" i="1"/>
  <c r="R3784" i="1"/>
  <c r="R3783" i="1"/>
  <c r="R3782" i="1"/>
  <c r="R3781" i="1"/>
  <c r="R3780" i="1"/>
  <c r="R3779" i="1"/>
  <c r="R3778" i="1"/>
  <c r="R3777" i="1"/>
  <c r="R3776" i="1"/>
  <c r="R3775" i="1"/>
  <c r="R3774" i="1"/>
  <c r="R3773" i="1"/>
  <c r="R3772" i="1"/>
  <c r="R3771" i="1"/>
  <c r="R3770" i="1"/>
  <c r="R3769" i="1"/>
  <c r="R3768" i="1"/>
  <c r="R3767" i="1"/>
  <c r="R3766" i="1"/>
  <c r="R3765" i="1"/>
  <c r="R3764" i="1"/>
  <c r="R3763" i="1"/>
  <c r="R3762" i="1"/>
  <c r="R3761" i="1"/>
  <c r="R3760" i="1"/>
  <c r="R3759" i="1"/>
  <c r="R3758" i="1"/>
  <c r="R3757" i="1"/>
  <c r="R3756" i="1"/>
  <c r="R3755" i="1"/>
  <c r="R3754" i="1"/>
  <c r="R3753" i="1"/>
  <c r="R3752" i="1"/>
  <c r="R3751" i="1"/>
  <c r="R3750" i="1"/>
  <c r="R3749" i="1"/>
  <c r="R3748" i="1"/>
  <c r="R3747" i="1"/>
  <c r="R3746" i="1"/>
  <c r="R3745" i="1"/>
  <c r="R3744" i="1"/>
  <c r="R3743" i="1"/>
  <c r="R3742" i="1"/>
  <c r="R3741" i="1"/>
  <c r="R3740" i="1"/>
  <c r="R3739" i="1"/>
  <c r="R3738" i="1"/>
  <c r="R3737" i="1"/>
  <c r="R3736" i="1"/>
  <c r="R3735" i="1"/>
  <c r="R3734" i="1"/>
  <c r="R3733" i="1"/>
  <c r="R3732" i="1"/>
  <c r="R3731" i="1"/>
  <c r="R3730" i="1"/>
  <c r="R3729" i="1"/>
  <c r="R3728" i="1"/>
  <c r="R3727" i="1"/>
  <c r="R3726" i="1"/>
  <c r="R3725" i="1"/>
  <c r="R3724" i="1"/>
  <c r="R3723" i="1"/>
  <c r="R3722" i="1"/>
  <c r="R3721" i="1"/>
  <c r="R3720" i="1"/>
  <c r="R3719" i="1"/>
  <c r="R3718" i="1"/>
  <c r="R3717" i="1"/>
  <c r="R3716" i="1"/>
  <c r="R3715" i="1"/>
  <c r="R3714" i="1"/>
  <c r="R3713" i="1"/>
  <c r="R3712" i="1"/>
  <c r="R3711" i="1"/>
  <c r="R3710" i="1"/>
  <c r="R3709" i="1"/>
  <c r="R3708" i="1"/>
  <c r="R3707" i="1"/>
  <c r="R3706" i="1"/>
  <c r="R3705" i="1"/>
  <c r="R3704" i="1"/>
  <c r="R3703" i="1"/>
  <c r="R3702" i="1"/>
  <c r="R3701" i="1"/>
  <c r="R3700" i="1"/>
  <c r="R3699" i="1"/>
  <c r="R3698" i="1"/>
  <c r="R3697" i="1"/>
  <c r="R3696" i="1"/>
  <c r="R3695" i="1"/>
  <c r="R3694" i="1"/>
  <c r="R3693" i="1"/>
  <c r="R3692" i="1"/>
  <c r="R3691" i="1"/>
  <c r="R3690" i="1"/>
  <c r="R3689" i="1"/>
  <c r="R3688" i="1"/>
  <c r="R3687" i="1"/>
  <c r="R3686" i="1"/>
  <c r="R3685" i="1"/>
  <c r="R3684" i="1"/>
  <c r="R3683" i="1"/>
  <c r="R3682" i="1"/>
  <c r="R3681" i="1"/>
  <c r="R3680" i="1"/>
  <c r="R3679" i="1"/>
  <c r="R3678" i="1"/>
  <c r="R3677" i="1"/>
  <c r="R3676" i="1"/>
  <c r="R3675" i="1"/>
  <c r="R3674" i="1"/>
  <c r="R3673" i="1"/>
  <c r="R3672" i="1"/>
  <c r="R3671" i="1"/>
  <c r="R3670" i="1"/>
  <c r="R3669" i="1"/>
  <c r="R3668" i="1"/>
  <c r="R3667" i="1"/>
  <c r="R3666" i="1"/>
  <c r="R3665" i="1"/>
  <c r="R3664" i="1"/>
  <c r="R3663" i="1"/>
  <c r="R3662" i="1"/>
  <c r="R3661" i="1"/>
  <c r="R3660" i="1"/>
  <c r="R3659" i="1"/>
  <c r="R3658" i="1"/>
  <c r="R3657" i="1"/>
  <c r="R3656" i="1"/>
  <c r="R3655" i="1"/>
  <c r="R3654" i="1"/>
  <c r="R3653" i="1"/>
  <c r="R3652" i="1"/>
  <c r="R3651" i="1"/>
  <c r="R3650" i="1"/>
  <c r="R3649" i="1"/>
  <c r="R3648" i="1"/>
  <c r="R3647" i="1"/>
  <c r="R3646" i="1"/>
  <c r="R3645" i="1"/>
  <c r="R3644" i="1"/>
  <c r="R3643" i="1"/>
  <c r="R3642" i="1"/>
  <c r="R3641" i="1"/>
  <c r="R3640" i="1"/>
  <c r="R3639" i="1"/>
  <c r="R3638" i="1"/>
  <c r="R3637" i="1"/>
  <c r="R3636" i="1"/>
  <c r="R3635" i="1"/>
  <c r="R3634" i="1"/>
  <c r="R3633" i="1"/>
  <c r="R3632" i="1"/>
  <c r="R3631" i="1"/>
  <c r="R3630" i="1"/>
  <c r="R3629" i="1"/>
  <c r="R3628" i="1"/>
  <c r="R3627" i="1"/>
  <c r="R3626" i="1"/>
  <c r="R3625" i="1"/>
  <c r="R3624" i="1"/>
  <c r="R3623" i="1"/>
  <c r="R3622" i="1"/>
  <c r="R3621" i="1"/>
  <c r="R3620" i="1"/>
  <c r="R3619" i="1"/>
  <c r="R3618" i="1"/>
  <c r="R3617" i="1"/>
  <c r="R3616" i="1"/>
  <c r="R3615" i="1"/>
  <c r="R3614" i="1"/>
  <c r="R3613" i="1"/>
  <c r="R3612" i="1"/>
  <c r="R3611" i="1"/>
  <c r="R3610" i="1"/>
  <c r="R3609" i="1"/>
  <c r="R3608" i="1"/>
  <c r="R3607" i="1"/>
  <c r="R3606" i="1"/>
  <c r="R3605" i="1"/>
  <c r="R3604" i="1"/>
  <c r="R3603" i="1"/>
  <c r="R3602" i="1"/>
  <c r="R3601" i="1"/>
  <c r="R3600" i="1"/>
  <c r="R3599" i="1"/>
  <c r="R3598" i="1"/>
  <c r="R3597" i="1"/>
  <c r="R3596" i="1"/>
  <c r="R3595" i="1"/>
  <c r="R3594" i="1"/>
  <c r="R3593" i="1"/>
  <c r="R3592" i="1"/>
  <c r="R3591" i="1"/>
  <c r="R3590" i="1"/>
  <c r="R3589" i="1"/>
  <c r="R3588" i="1"/>
  <c r="R3587" i="1"/>
  <c r="R3586" i="1"/>
  <c r="R3585" i="1"/>
  <c r="R3584" i="1"/>
  <c r="R3583" i="1"/>
  <c r="R3582" i="1"/>
  <c r="R3581" i="1"/>
  <c r="R3580" i="1"/>
  <c r="R3579" i="1"/>
  <c r="R3578" i="1"/>
  <c r="R3577" i="1"/>
  <c r="R3576" i="1"/>
  <c r="R3575" i="1"/>
  <c r="R3574" i="1"/>
  <c r="R3573" i="1"/>
  <c r="R3572" i="1"/>
  <c r="R3571" i="1"/>
  <c r="R3570" i="1"/>
  <c r="R3569" i="1"/>
  <c r="R3568" i="1"/>
  <c r="R3567" i="1"/>
  <c r="R3566" i="1"/>
  <c r="R3565" i="1"/>
  <c r="R3564" i="1"/>
  <c r="R3563" i="1"/>
  <c r="R3562" i="1"/>
  <c r="R3561" i="1"/>
  <c r="R3560" i="1"/>
  <c r="R3559" i="1"/>
  <c r="R3558" i="1"/>
  <c r="R3557" i="1"/>
  <c r="R3556" i="1"/>
  <c r="R3555" i="1"/>
  <c r="R3554" i="1"/>
  <c r="R3553" i="1"/>
  <c r="R3552" i="1"/>
  <c r="R3551" i="1"/>
  <c r="R3550" i="1"/>
  <c r="R3549" i="1"/>
  <c r="R3548" i="1"/>
  <c r="R3547" i="1"/>
  <c r="R3546" i="1"/>
  <c r="R3545" i="1"/>
  <c r="R3544" i="1"/>
  <c r="R3543" i="1"/>
  <c r="R3542" i="1"/>
  <c r="R3541" i="1"/>
  <c r="R3540" i="1"/>
  <c r="R3539" i="1"/>
  <c r="R3538" i="1"/>
  <c r="R3537" i="1"/>
  <c r="R3536" i="1"/>
  <c r="R3535" i="1"/>
  <c r="R3534" i="1"/>
  <c r="R3533" i="1"/>
  <c r="R3532" i="1"/>
  <c r="R3531" i="1"/>
  <c r="R3530" i="1"/>
  <c r="R3529" i="1"/>
  <c r="R3528" i="1"/>
  <c r="R3527" i="1"/>
  <c r="R3526" i="1"/>
  <c r="R3525" i="1"/>
  <c r="R3524" i="1"/>
  <c r="R3523" i="1"/>
  <c r="R3522" i="1"/>
  <c r="R3521" i="1"/>
  <c r="R3520" i="1"/>
  <c r="R3519" i="1"/>
  <c r="R3518" i="1"/>
  <c r="R3517" i="1"/>
  <c r="R3516" i="1"/>
  <c r="R3515" i="1"/>
  <c r="R3514" i="1"/>
  <c r="R3513" i="1"/>
  <c r="R3512" i="1"/>
  <c r="R3511" i="1"/>
  <c r="R3510" i="1"/>
  <c r="R3509" i="1"/>
  <c r="R3508" i="1"/>
  <c r="R3507" i="1"/>
  <c r="R3506" i="1"/>
  <c r="R3505" i="1"/>
  <c r="R3504" i="1"/>
  <c r="R3503" i="1"/>
  <c r="R3502" i="1"/>
  <c r="R3501" i="1"/>
  <c r="R3500" i="1"/>
  <c r="R3499" i="1"/>
  <c r="R3498" i="1"/>
  <c r="R3497" i="1"/>
  <c r="R3496" i="1"/>
  <c r="R3495" i="1"/>
  <c r="R3494" i="1"/>
  <c r="R3493" i="1"/>
  <c r="R3492" i="1"/>
  <c r="R3491" i="1"/>
  <c r="R3490" i="1"/>
  <c r="R3489" i="1"/>
  <c r="R3488" i="1"/>
  <c r="R3487" i="1"/>
  <c r="R3486" i="1"/>
  <c r="R3485" i="1"/>
  <c r="R3484" i="1"/>
  <c r="R3483" i="1"/>
  <c r="R3482" i="1"/>
  <c r="R3481" i="1"/>
  <c r="R3480" i="1"/>
  <c r="R3479" i="1"/>
  <c r="R3478" i="1"/>
  <c r="R3477" i="1"/>
  <c r="R3476" i="1"/>
  <c r="R3475" i="1"/>
  <c r="R3474" i="1"/>
  <c r="R3473" i="1"/>
  <c r="R3472" i="1"/>
  <c r="R3471" i="1"/>
  <c r="R3470" i="1"/>
  <c r="R3469" i="1"/>
  <c r="R3468" i="1"/>
  <c r="R3467" i="1"/>
  <c r="R3466" i="1"/>
  <c r="R3465" i="1"/>
  <c r="R3464" i="1"/>
  <c r="R3463" i="1"/>
  <c r="R3462" i="1"/>
  <c r="R3461" i="1"/>
  <c r="R3460" i="1"/>
  <c r="R3459" i="1"/>
  <c r="R3458" i="1"/>
  <c r="R3457" i="1"/>
  <c r="R3456" i="1"/>
  <c r="R3455" i="1"/>
  <c r="R3454" i="1"/>
  <c r="R3453" i="1"/>
  <c r="R3452" i="1"/>
  <c r="R3451" i="1"/>
  <c r="R3450" i="1"/>
  <c r="R3449" i="1"/>
  <c r="R3448" i="1"/>
  <c r="R3447" i="1"/>
  <c r="R3446" i="1"/>
  <c r="R3445" i="1"/>
  <c r="R3444" i="1"/>
  <c r="R3443" i="1"/>
  <c r="R3442" i="1"/>
  <c r="R3441" i="1"/>
  <c r="R3440" i="1"/>
  <c r="R3439" i="1"/>
  <c r="R3438" i="1"/>
  <c r="R3437" i="1"/>
  <c r="R3436" i="1"/>
  <c r="R3435" i="1"/>
  <c r="R3434" i="1"/>
  <c r="R3433" i="1"/>
  <c r="R3432" i="1"/>
  <c r="R3431" i="1"/>
  <c r="R3430" i="1"/>
  <c r="R3429" i="1"/>
  <c r="R3428" i="1"/>
  <c r="R3427" i="1"/>
  <c r="R3426" i="1"/>
  <c r="R3425" i="1"/>
  <c r="R3424" i="1"/>
  <c r="R3423" i="1"/>
  <c r="R3422" i="1"/>
  <c r="R3421" i="1"/>
  <c r="R3420" i="1"/>
  <c r="R3419" i="1"/>
  <c r="R3418" i="1"/>
  <c r="R3417" i="1"/>
  <c r="R3416" i="1"/>
  <c r="R3415" i="1"/>
  <c r="R3414" i="1"/>
  <c r="R3413" i="1"/>
  <c r="R3412" i="1"/>
  <c r="R3411" i="1"/>
  <c r="R3410" i="1"/>
  <c r="R3409" i="1"/>
  <c r="R3408" i="1"/>
  <c r="R3407" i="1"/>
  <c r="R3406" i="1"/>
  <c r="R3405" i="1"/>
  <c r="R3404" i="1"/>
  <c r="R3403" i="1"/>
  <c r="R3402" i="1"/>
  <c r="R3401" i="1"/>
  <c r="R3400" i="1"/>
  <c r="R3399" i="1"/>
  <c r="R3398" i="1"/>
  <c r="R3397" i="1"/>
  <c r="R3396" i="1"/>
  <c r="R3395" i="1"/>
  <c r="R3394" i="1"/>
  <c r="R3393" i="1"/>
  <c r="R3392" i="1"/>
  <c r="R3391" i="1"/>
  <c r="R3390" i="1"/>
  <c r="R3389" i="1"/>
  <c r="R3388" i="1"/>
  <c r="R3387" i="1"/>
  <c r="R3386" i="1"/>
  <c r="R3385" i="1"/>
  <c r="R3384" i="1"/>
  <c r="R3383" i="1"/>
  <c r="R3382" i="1"/>
  <c r="R3381" i="1"/>
  <c r="R3380" i="1"/>
  <c r="R3379" i="1"/>
  <c r="R3378" i="1"/>
  <c r="R3377" i="1"/>
  <c r="R3376" i="1"/>
  <c r="R3375" i="1"/>
  <c r="R3374" i="1"/>
  <c r="R3373" i="1"/>
  <c r="R3372" i="1"/>
  <c r="R3371" i="1"/>
  <c r="R3370" i="1"/>
  <c r="R3369" i="1"/>
  <c r="R3368" i="1"/>
  <c r="R3367" i="1"/>
  <c r="R3366" i="1"/>
  <c r="R3365" i="1"/>
  <c r="R3364" i="1"/>
  <c r="R3363" i="1"/>
  <c r="R3362" i="1"/>
  <c r="R3361" i="1"/>
  <c r="R3360" i="1"/>
  <c r="R3359" i="1"/>
  <c r="R3358" i="1"/>
  <c r="R3357" i="1"/>
  <c r="R3356" i="1"/>
  <c r="R3355" i="1"/>
  <c r="R3354" i="1"/>
  <c r="R3353" i="1"/>
  <c r="R3352" i="1"/>
  <c r="R3351" i="1"/>
  <c r="R3350" i="1"/>
  <c r="R3349" i="1"/>
  <c r="R3348" i="1"/>
  <c r="R3347" i="1"/>
  <c r="R3346" i="1"/>
  <c r="R3345" i="1"/>
  <c r="R3344" i="1"/>
  <c r="R3343" i="1"/>
  <c r="R3342" i="1"/>
  <c r="R3341" i="1"/>
  <c r="R3340" i="1"/>
  <c r="R3339" i="1"/>
  <c r="R3338" i="1"/>
  <c r="R3337" i="1"/>
  <c r="R3336" i="1"/>
  <c r="R3335" i="1"/>
  <c r="R3334" i="1"/>
  <c r="R3333" i="1"/>
  <c r="R3332" i="1"/>
  <c r="R3331" i="1"/>
  <c r="R3330" i="1"/>
  <c r="R3329" i="1"/>
  <c r="R3328" i="1"/>
  <c r="R3327" i="1"/>
  <c r="R3326" i="1"/>
  <c r="R3325" i="1"/>
  <c r="R3324" i="1"/>
  <c r="R3323" i="1"/>
  <c r="R3322" i="1"/>
  <c r="R3321" i="1"/>
  <c r="R3320" i="1"/>
  <c r="R3319" i="1"/>
  <c r="R3318" i="1"/>
  <c r="R3317" i="1"/>
  <c r="R3316" i="1"/>
  <c r="R3315" i="1"/>
  <c r="R3314" i="1"/>
  <c r="R3313" i="1"/>
  <c r="R3312" i="1"/>
  <c r="R3311" i="1"/>
  <c r="R3310" i="1"/>
  <c r="R3309" i="1"/>
  <c r="R3308" i="1"/>
  <c r="R3307" i="1"/>
  <c r="R3306" i="1"/>
  <c r="R3305" i="1"/>
  <c r="R3304" i="1"/>
  <c r="R3303" i="1"/>
  <c r="R3302" i="1"/>
  <c r="R3301" i="1"/>
  <c r="R3300" i="1"/>
  <c r="R3299" i="1"/>
  <c r="R3298" i="1"/>
  <c r="R3297" i="1"/>
  <c r="R3296" i="1"/>
  <c r="R3295" i="1"/>
  <c r="R3294" i="1"/>
  <c r="R3293" i="1"/>
  <c r="R3292" i="1"/>
  <c r="R3291" i="1"/>
  <c r="R3290" i="1"/>
  <c r="R3289" i="1"/>
  <c r="R3288" i="1"/>
  <c r="R3287" i="1"/>
  <c r="R3286" i="1"/>
  <c r="R3285" i="1"/>
  <c r="R3284" i="1"/>
  <c r="R3283" i="1"/>
  <c r="R3282" i="1"/>
  <c r="R3281" i="1"/>
  <c r="R3280" i="1"/>
  <c r="R3279" i="1"/>
  <c r="R3278" i="1"/>
  <c r="R3277" i="1"/>
  <c r="R3276" i="1"/>
  <c r="R3275" i="1"/>
  <c r="R3274" i="1"/>
  <c r="R3273" i="1"/>
  <c r="R3272" i="1"/>
  <c r="R3271" i="1"/>
  <c r="R3270" i="1"/>
  <c r="R3269" i="1"/>
  <c r="R3268" i="1"/>
  <c r="R3267" i="1"/>
  <c r="R3266" i="1"/>
  <c r="R3265" i="1"/>
  <c r="R3264" i="1"/>
  <c r="R3263" i="1"/>
  <c r="R3262" i="1"/>
  <c r="R3261" i="1"/>
  <c r="R3260" i="1"/>
  <c r="R3259" i="1"/>
  <c r="R3258" i="1"/>
  <c r="R3257" i="1"/>
  <c r="R3256" i="1"/>
  <c r="R3255" i="1"/>
  <c r="R3254" i="1"/>
  <c r="R3253" i="1"/>
  <c r="R3252" i="1"/>
  <c r="R3251" i="1"/>
  <c r="R3250" i="1"/>
  <c r="R3249" i="1"/>
  <c r="R3248" i="1"/>
  <c r="R3247" i="1"/>
  <c r="R3246" i="1"/>
  <c r="R3245" i="1"/>
  <c r="R3244" i="1"/>
  <c r="R3243" i="1"/>
  <c r="R3242" i="1"/>
  <c r="R3241" i="1"/>
  <c r="R3240" i="1"/>
  <c r="R3239" i="1"/>
  <c r="R3238" i="1"/>
  <c r="R3237" i="1"/>
  <c r="R3236" i="1"/>
  <c r="R3235" i="1"/>
  <c r="R3234" i="1"/>
  <c r="R3233" i="1"/>
  <c r="R3232" i="1"/>
  <c r="R3231" i="1"/>
  <c r="R3230" i="1"/>
  <c r="R3229" i="1"/>
  <c r="R3228" i="1"/>
  <c r="R3227" i="1"/>
  <c r="R3226" i="1"/>
  <c r="R3225" i="1"/>
  <c r="R3224" i="1"/>
  <c r="R3223" i="1"/>
  <c r="R3222" i="1"/>
  <c r="R3221" i="1"/>
  <c r="R3220" i="1"/>
  <c r="R3219" i="1"/>
  <c r="R3218" i="1"/>
  <c r="R3217" i="1"/>
  <c r="R3216" i="1"/>
  <c r="R3215" i="1"/>
  <c r="R3214" i="1"/>
  <c r="R3213" i="1"/>
  <c r="R3212" i="1"/>
  <c r="R3211" i="1"/>
  <c r="R3210" i="1"/>
  <c r="R3209" i="1"/>
  <c r="R3208" i="1"/>
  <c r="R3207" i="1"/>
  <c r="R3206" i="1"/>
  <c r="R3205" i="1"/>
  <c r="R3204" i="1"/>
  <c r="R3203" i="1"/>
  <c r="R3202" i="1"/>
  <c r="R3201" i="1"/>
  <c r="R3200" i="1"/>
  <c r="R3199" i="1"/>
  <c r="R3198" i="1"/>
  <c r="R3197" i="1"/>
  <c r="R3196" i="1"/>
  <c r="R3195" i="1"/>
  <c r="R3194" i="1"/>
  <c r="R3193" i="1"/>
  <c r="R3192" i="1"/>
  <c r="R3191" i="1"/>
  <c r="R3190" i="1"/>
  <c r="R3189" i="1"/>
  <c r="R3188" i="1"/>
  <c r="R3187" i="1"/>
  <c r="R3186" i="1"/>
  <c r="R3185" i="1"/>
  <c r="R3184" i="1"/>
  <c r="R3183" i="1"/>
  <c r="R3182" i="1"/>
  <c r="R3181" i="1"/>
  <c r="R3180" i="1"/>
  <c r="R3179" i="1"/>
  <c r="R3178" i="1"/>
  <c r="R3177" i="1"/>
  <c r="R3176" i="1"/>
  <c r="R3175" i="1"/>
  <c r="R3174" i="1"/>
  <c r="R3173" i="1"/>
  <c r="R3172" i="1"/>
  <c r="R3171" i="1"/>
  <c r="R3170" i="1"/>
  <c r="R3169" i="1"/>
  <c r="R3168" i="1"/>
  <c r="R3167" i="1"/>
  <c r="R3166" i="1"/>
  <c r="R3165" i="1"/>
  <c r="R3164" i="1"/>
  <c r="R3163" i="1"/>
  <c r="R3162" i="1"/>
  <c r="R3161" i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5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19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77" i="1"/>
  <c r="R76" i="1"/>
  <c r="R75" i="1"/>
  <c r="Q10010" i="1"/>
  <c r="Q10009" i="1"/>
  <c r="Q10008" i="1"/>
  <c r="Q10007" i="1"/>
  <c r="Q10006" i="1"/>
  <c r="Q10005" i="1"/>
  <c r="Q10004" i="1"/>
  <c r="Q10003" i="1"/>
  <c r="Q10002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37" i="1"/>
  <c r="Q2536" i="1"/>
  <c r="Q2535" i="1"/>
  <c r="Q2534" i="1"/>
  <c r="Q2533" i="1"/>
  <c r="Q2532" i="1"/>
  <c r="Q2531" i="1"/>
  <c r="Q2530" i="1"/>
  <c r="Q2529" i="1"/>
  <c r="BE10" i="1" l="1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8" i="4"/>
  <c r="C29" i="4"/>
  <c r="C27" i="4"/>
  <c r="BE11" i="1" s="1"/>
  <c r="BE12" i="1" s="1"/>
  <c r="AF68" i="1"/>
  <c r="AF69" i="1"/>
  <c r="AD118" i="1" s="1"/>
  <c r="AF71" i="1"/>
  <c r="AF72" i="1" s="1"/>
  <c r="BC12" i="1" l="1"/>
  <c r="AD148" i="1"/>
  <c r="AD140" i="1"/>
  <c r="AD132" i="1"/>
  <c r="AD124" i="1"/>
  <c r="AD116" i="1"/>
  <c r="AD115" i="1"/>
  <c r="AD147" i="1"/>
  <c r="AD139" i="1"/>
  <c r="AD131" i="1"/>
  <c r="AD123" i="1"/>
  <c r="AD151" i="1"/>
  <c r="AD143" i="1"/>
  <c r="AD135" i="1"/>
  <c r="AD127" i="1"/>
  <c r="AD119" i="1"/>
  <c r="AD152" i="1"/>
  <c r="AD144" i="1"/>
  <c r="AD136" i="1"/>
  <c r="AD128" i="1"/>
  <c r="AD120" i="1"/>
  <c r="AD153" i="1"/>
  <c r="AD149" i="1"/>
  <c r="AD145" i="1"/>
  <c r="AD141" i="1"/>
  <c r="AD137" i="1"/>
  <c r="AD133" i="1"/>
  <c r="AD129" i="1"/>
  <c r="AD125" i="1"/>
  <c r="AD121" i="1"/>
  <c r="AD117" i="1"/>
  <c r="AD154" i="1"/>
  <c r="AD150" i="1"/>
  <c r="AD146" i="1"/>
  <c r="AD142" i="1"/>
  <c r="AD138" i="1"/>
  <c r="AD134" i="1"/>
  <c r="AD130" i="1"/>
  <c r="AD126" i="1"/>
  <c r="AD122" i="1"/>
  <c r="AU87" i="1" l="1"/>
  <c r="X10010" i="1"/>
  <c r="X10009" i="1"/>
  <c r="X10008" i="1"/>
  <c r="X10007" i="1"/>
  <c r="X10006" i="1"/>
  <c r="X10005" i="1"/>
  <c r="X10004" i="1"/>
  <c r="X10003" i="1"/>
  <c r="X10002" i="1"/>
  <c r="X10001" i="1"/>
  <c r="X10000" i="1"/>
  <c r="X9999" i="1"/>
  <c r="X9998" i="1"/>
  <c r="X9997" i="1"/>
  <c r="X9996" i="1"/>
  <c r="X9995" i="1"/>
  <c r="X9994" i="1"/>
  <c r="X9993" i="1"/>
  <c r="X9992" i="1"/>
  <c r="X9991" i="1"/>
  <c r="X9990" i="1"/>
  <c r="X9989" i="1"/>
  <c r="X9988" i="1"/>
  <c r="X9987" i="1"/>
  <c r="X9986" i="1"/>
  <c r="X9985" i="1"/>
  <c r="X9984" i="1"/>
  <c r="X9983" i="1"/>
  <c r="X9982" i="1"/>
  <c r="X9981" i="1"/>
  <c r="X9980" i="1"/>
  <c r="X9979" i="1"/>
  <c r="X9978" i="1"/>
  <c r="X9977" i="1"/>
  <c r="X9976" i="1"/>
  <c r="X9975" i="1"/>
  <c r="X9974" i="1"/>
  <c r="X9973" i="1"/>
  <c r="X9972" i="1"/>
  <c r="X9971" i="1"/>
  <c r="X9970" i="1"/>
  <c r="X9969" i="1"/>
  <c r="X9968" i="1"/>
  <c r="X9967" i="1"/>
  <c r="X9966" i="1"/>
  <c r="X9965" i="1"/>
  <c r="X9964" i="1"/>
  <c r="X9963" i="1"/>
  <c r="X9962" i="1"/>
  <c r="X9961" i="1"/>
  <c r="X9960" i="1"/>
  <c r="X9959" i="1"/>
  <c r="X9958" i="1"/>
  <c r="X9957" i="1"/>
  <c r="X9956" i="1"/>
  <c r="X9955" i="1"/>
  <c r="X9954" i="1"/>
  <c r="X9953" i="1"/>
  <c r="X9952" i="1"/>
  <c r="X9951" i="1"/>
  <c r="X9950" i="1"/>
  <c r="X9949" i="1"/>
  <c r="X9948" i="1"/>
  <c r="X9947" i="1"/>
  <c r="X9946" i="1"/>
  <c r="X9945" i="1"/>
  <c r="X9944" i="1"/>
  <c r="X9943" i="1"/>
  <c r="X9942" i="1"/>
  <c r="X9941" i="1"/>
  <c r="X9940" i="1"/>
  <c r="X9939" i="1"/>
  <c r="X9938" i="1"/>
  <c r="X9937" i="1"/>
  <c r="X9936" i="1"/>
  <c r="X9935" i="1"/>
  <c r="X9934" i="1"/>
  <c r="X9933" i="1"/>
  <c r="X9932" i="1"/>
  <c r="X9931" i="1"/>
  <c r="X9930" i="1"/>
  <c r="X9929" i="1"/>
  <c r="X9928" i="1"/>
  <c r="X9927" i="1"/>
  <c r="X9926" i="1"/>
  <c r="X9925" i="1"/>
  <c r="X9924" i="1"/>
  <c r="X9923" i="1"/>
  <c r="X9922" i="1"/>
  <c r="X9921" i="1"/>
  <c r="X9920" i="1"/>
  <c r="X9919" i="1"/>
  <c r="X9918" i="1"/>
  <c r="X9917" i="1"/>
  <c r="X9916" i="1"/>
  <c r="X9915" i="1"/>
  <c r="X9914" i="1"/>
  <c r="X9913" i="1"/>
  <c r="X9912" i="1"/>
  <c r="X9911" i="1"/>
  <c r="X9910" i="1"/>
  <c r="X9909" i="1"/>
  <c r="X9908" i="1"/>
  <c r="X9907" i="1"/>
  <c r="X9906" i="1"/>
  <c r="X9905" i="1"/>
  <c r="X9904" i="1"/>
  <c r="X9903" i="1"/>
  <c r="X9902" i="1"/>
  <c r="X9901" i="1"/>
  <c r="X9900" i="1"/>
  <c r="X9899" i="1"/>
  <c r="X9898" i="1"/>
  <c r="X9897" i="1"/>
  <c r="X9896" i="1"/>
  <c r="X9895" i="1"/>
  <c r="X9894" i="1"/>
  <c r="X9893" i="1"/>
  <c r="X9892" i="1"/>
  <c r="X9891" i="1"/>
  <c r="X9890" i="1"/>
  <c r="X9889" i="1"/>
  <c r="X9888" i="1"/>
  <c r="X9887" i="1"/>
  <c r="X9886" i="1"/>
  <c r="X9885" i="1"/>
  <c r="X9884" i="1"/>
  <c r="X9883" i="1"/>
  <c r="X9882" i="1"/>
  <c r="X9881" i="1"/>
  <c r="X9880" i="1"/>
  <c r="X9879" i="1"/>
  <c r="X9878" i="1"/>
  <c r="X9877" i="1"/>
  <c r="X9876" i="1"/>
  <c r="X9875" i="1"/>
  <c r="X9874" i="1"/>
  <c r="X9873" i="1"/>
  <c r="X9872" i="1"/>
  <c r="X9871" i="1"/>
  <c r="X9870" i="1"/>
  <c r="X9869" i="1"/>
  <c r="X9868" i="1"/>
  <c r="X9867" i="1"/>
  <c r="X9866" i="1"/>
  <c r="X9865" i="1"/>
  <c r="X9864" i="1"/>
  <c r="X9863" i="1"/>
  <c r="X9862" i="1"/>
  <c r="X9861" i="1"/>
  <c r="X9860" i="1"/>
  <c r="X9859" i="1"/>
  <c r="X9858" i="1"/>
  <c r="X9857" i="1"/>
  <c r="X9856" i="1"/>
  <c r="X9855" i="1"/>
  <c r="X9854" i="1"/>
  <c r="X9853" i="1"/>
  <c r="X9852" i="1"/>
  <c r="X9851" i="1"/>
  <c r="X9850" i="1"/>
  <c r="X9849" i="1"/>
  <c r="X9848" i="1"/>
  <c r="X9847" i="1"/>
  <c r="X9846" i="1"/>
  <c r="X9845" i="1"/>
  <c r="X9844" i="1"/>
  <c r="X9843" i="1"/>
  <c r="X9842" i="1"/>
  <c r="X9841" i="1"/>
  <c r="X9840" i="1"/>
  <c r="X9839" i="1"/>
  <c r="X9838" i="1"/>
  <c r="X9837" i="1"/>
  <c r="X9836" i="1"/>
  <c r="X9835" i="1"/>
  <c r="X9834" i="1"/>
  <c r="X9833" i="1"/>
  <c r="X9832" i="1"/>
  <c r="X9831" i="1"/>
  <c r="X9830" i="1"/>
  <c r="X9829" i="1"/>
  <c r="X9828" i="1"/>
  <c r="X9827" i="1"/>
  <c r="X9826" i="1"/>
  <c r="X9825" i="1"/>
  <c r="X9824" i="1"/>
  <c r="X9823" i="1"/>
  <c r="X9822" i="1"/>
  <c r="X9821" i="1"/>
  <c r="X9820" i="1"/>
  <c r="X9819" i="1"/>
  <c r="X9818" i="1"/>
  <c r="X9817" i="1"/>
  <c r="X9816" i="1"/>
  <c r="X9815" i="1"/>
  <c r="X9814" i="1"/>
  <c r="X9813" i="1"/>
  <c r="X9812" i="1"/>
  <c r="X9811" i="1"/>
  <c r="X9810" i="1"/>
  <c r="X9809" i="1"/>
  <c r="X9808" i="1"/>
  <c r="X9807" i="1"/>
  <c r="X9806" i="1"/>
  <c r="X9805" i="1"/>
  <c r="X9804" i="1"/>
  <c r="X9803" i="1"/>
  <c r="X9802" i="1"/>
  <c r="X9801" i="1"/>
  <c r="X9800" i="1"/>
  <c r="X9799" i="1"/>
  <c r="X9798" i="1"/>
  <c r="X9797" i="1"/>
  <c r="X9796" i="1"/>
  <c r="X9795" i="1"/>
  <c r="X9794" i="1"/>
  <c r="X9793" i="1"/>
  <c r="X9792" i="1"/>
  <c r="X9791" i="1"/>
  <c r="X9790" i="1"/>
  <c r="X9789" i="1"/>
  <c r="X9788" i="1"/>
  <c r="X9787" i="1"/>
  <c r="X9786" i="1"/>
  <c r="X9785" i="1"/>
  <c r="X9784" i="1"/>
  <c r="X9783" i="1"/>
  <c r="X9782" i="1"/>
  <c r="X9781" i="1"/>
  <c r="X9780" i="1"/>
  <c r="X9779" i="1"/>
  <c r="X9778" i="1"/>
  <c r="X9777" i="1"/>
  <c r="X9776" i="1"/>
  <c r="X9775" i="1"/>
  <c r="X9774" i="1"/>
  <c r="X9773" i="1"/>
  <c r="X9772" i="1"/>
  <c r="X9771" i="1"/>
  <c r="X9770" i="1"/>
  <c r="X9769" i="1"/>
  <c r="X9768" i="1"/>
  <c r="X9767" i="1"/>
  <c r="X9766" i="1"/>
  <c r="X9765" i="1"/>
  <c r="X9764" i="1"/>
  <c r="X9763" i="1"/>
  <c r="X9762" i="1"/>
  <c r="X9761" i="1"/>
  <c r="X9760" i="1"/>
  <c r="X9759" i="1"/>
  <c r="X9758" i="1"/>
  <c r="X9757" i="1"/>
  <c r="X9756" i="1"/>
  <c r="X9755" i="1"/>
  <c r="X9754" i="1"/>
  <c r="X9753" i="1"/>
  <c r="X9752" i="1"/>
  <c r="X9751" i="1"/>
  <c r="X9750" i="1"/>
  <c r="X9749" i="1"/>
  <c r="X9748" i="1"/>
  <c r="X9747" i="1"/>
  <c r="X9746" i="1"/>
  <c r="X9745" i="1"/>
  <c r="X9744" i="1"/>
  <c r="X9743" i="1"/>
  <c r="X9742" i="1"/>
  <c r="X9741" i="1"/>
  <c r="X9740" i="1"/>
  <c r="X9739" i="1"/>
  <c r="X9738" i="1"/>
  <c r="X9737" i="1"/>
  <c r="X9736" i="1"/>
  <c r="X9735" i="1"/>
  <c r="X9734" i="1"/>
  <c r="X9733" i="1"/>
  <c r="X9732" i="1"/>
  <c r="X9731" i="1"/>
  <c r="X9730" i="1"/>
  <c r="X9729" i="1"/>
  <c r="X9728" i="1"/>
  <c r="X9727" i="1"/>
  <c r="X9726" i="1"/>
  <c r="X9725" i="1"/>
  <c r="X9724" i="1"/>
  <c r="X9723" i="1"/>
  <c r="X9722" i="1"/>
  <c r="X9721" i="1"/>
  <c r="X9720" i="1"/>
  <c r="X9719" i="1"/>
  <c r="X9718" i="1"/>
  <c r="X9717" i="1"/>
  <c r="X9716" i="1"/>
  <c r="X9715" i="1"/>
  <c r="X9714" i="1"/>
  <c r="X9713" i="1"/>
  <c r="X9712" i="1"/>
  <c r="X9711" i="1"/>
  <c r="X9710" i="1"/>
  <c r="X9709" i="1"/>
  <c r="X9708" i="1"/>
  <c r="X9707" i="1"/>
  <c r="X9706" i="1"/>
  <c r="X9705" i="1"/>
  <c r="X9704" i="1"/>
  <c r="X9703" i="1"/>
  <c r="X9702" i="1"/>
  <c r="X9701" i="1"/>
  <c r="X9700" i="1"/>
  <c r="X9699" i="1"/>
  <c r="X9698" i="1"/>
  <c r="X9697" i="1"/>
  <c r="X9696" i="1"/>
  <c r="X9695" i="1"/>
  <c r="X9694" i="1"/>
  <c r="X9693" i="1"/>
  <c r="X9692" i="1"/>
  <c r="X9691" i="1"/>
  <c r="X9690" i="1"/>
  <c r="X9689" i="1"/>
  <c r="X9688" i="1"/>
  <c r="X9687" i="1"/>
  <c r="X9686" i="1"/>
  <c r="X9685" i="1"/>
  <c r="X9684" i="1"/>
  <c r="X9683" i="1"/>
  <c r="X9682" i="1"/>
  <c r="X9681" i="1"/>
  <c r="X9680" i="1"/>
  <c r="X9679" i="1"/>
  <c r="X9678" i="1"/>
  <c r="X9677" i="1"/>
  <c r="X9676" i="1"/>
  <c r="X9675" i="1"/>
  <c r="X9674" i="1"/>
  <c r="X9673" i="1"/>
  <c r="X9672" i="1"/>
  <c r="X9671" i="1"/>
  <c r="X9670" i="1"/>
  <c r="X9669" i="1"/>
  <c r="X9668" i="1"/>
  <c r="X9667" i="1"/>
  <c r="X9666" i="1"/>
  <c r="X9665" i="1"/>
  <c r="X9664" i="1"/>
  <c r="X9663" i="1"/>
  <c r="X9662" i="1"/>
  <c r="X9661" i="1"/>
  <c r="X9660" i="1"/>
  <c r="X9659" i="1"/>
  <c r="X9658" i="1"/>
  <c r="X9657" i="1"/>
  <c r="X9656" i="1"/>
  <c r="X9655" i="1"/>
  <c r="X9654" i="1"/>
  <c r="X9653" i="1"/>
  <c r="X9652" i="1"/>
  <c r="X9651" i="1"/>
  <c r="X9650" i="1"/>
  <c r="X9649" i="1"/>
  <c r="X9648" i="1"/>
  <c r="X9647" i="1"/>
  <c r="X9646" i="1"/>
  <c r="X9645" i="1"/>
  <c r="X9644" i="1"/>
  <c r="X9643" i="1"/>
  <c r="X9642" i="1"/>
  <c r="X9641" i="1"/>
  <c r="X9640" i="1"/>
  <c r="X9639" i="1"/>
  <c r="X9638" i="1"/>
  <c r="X9637" i="1"/>
  <c r="X9636" i="1"/>
  <c r="X9635" i="1"/>
  <c r="X9634" i="1"/>
  <c r="X9633" i="1"/>
  <c r="X9632" i="1"/>
  <c r="X9631" i="1"/>
  <c r="X9630" i="1"/>
  <c r="X9629" i="1"/>
  <c r="X9628" i="1"/>
  <c r="X9627" i="1"/>
  <c r="X9626" i="1"/>
  <c r="X9625" i="1"/>
  <c r="X9624" i="1"/>
  <c r="X9623" i="1"/>
  <c r="X9622" i="1"/>
  <c r="X9621" i="1"/>
  <c r="X9620" i="1"/>
  <c r="X9619" i="1"/>
  <c r="X9618" i="1"/>
  <c r="X9617" i="1"/>
  <c r="X9616" i="1"/>
  <c r="X9615" i="1"/>
  <c r="X9614" i="1"/>
  <c r="X9613" i="1"/>
  <c r="X9612" i="1"/>
  <c r="X9611" i="1"/>
  <c r="X9610" i="1"/>
  <c r="X9609" i="1"/>
  <c r="X9608" i="1"/>
  <c r="X9607" i="1"/>
  <c r="X9606" i="1"/>
  <c r="X9605" i="1"/>
  <c r="X9604" i="1"/>
  <c r="X9603" i="1"/>
  <c r="X9602" i="1"/>
  <c r="X9601" i="1"/>
  <c r="X9600" i="1"/>
  <c r="X9599" i="1"/>
  <c r="X9598" i="1"/>
  <c r="X9597" i="1"/>
  <c r="X9596" i="1"/>
  <c r="X9595" i="1"/>
  <c r="X9594" i="1"/>
  <c r="X9593" i="1"/>
  <c r="X9592" i="1"/>
  <c r="X9591" i="1"/>
  <c r="X9590" i="1"/>
  <c r="X9589" i="1"/>
  <c r="X9588" i="1"/>
  <c r="X9587" i="1"/>
  <c r="X9586" i="1"/>
  <c r="X9585" i="1"/>
  <c r="X9584" i="1"/>
  <c r="X9583" i="1"/>
  <c r="X9582" i="1"/>
  <c r="X9581" i="1"/>
  <c r="X9580" i="1"/>
  <c r="X9579" i="1"/>
  <c r="X9578" i="1"/>
  <c r="X9577" i="1"/>
  <c r="X9576" i="1"/>
  <c r="X9575" i="1"/>
  <c r="X9574" i="1"/>
  <c r="X9573" i="1"/>
  <c r="X9572" i="1"/>
  <c r="X9571" i="1"/>
  <c r="X9570" i="1"/>
  <c r="X9569" i="1"/>
  <c r="X9568" i="1"/>
  <c r="X9567" i="1"/>
  <c r="X9566" i="1"/>
  <c r="X9565" i="1"/>
  <c r="X9564" i="1"/>
  <c r="X9563" i="1"/>
  <c r="X9562" i="1"/>
  <c r="X9561" i="1"/>
  <c r="X9560" i="1"/>
  <c r="X9559" i="1"/>
  <c r="X9558" i="1"/>
  <c r="X9557" i="1"/>
  <c r="X9556" i="1"/>
  <c r="X9555" i="1"/>
  <c r="X9554" i="1"/>
  <c r="X9553" i="1"/>
  <c r="X9552" i="1"/>
  <c r="X9551" i="1"/>
  <c r="X9550" i="1"/>
  <c r="X9549" i="1"/>
  <c r="X9548" i="1"/>
  <c r="X9547" i="1"/>
  <c r="X9546" i="1"/>
  <c r="X9545" i="1"/>
  <c r="X9544" i="1"/>
  <c r="X9543" i="1"/>
  <c r="X9542" i="1"/>
  <c r="X9541" i="1"/>
  <c r="X9540" i="1"/>
  <c r="X9539" i="1"/>
  <c r="X9538" i="1"/>
  <c r="X9537" i="1"/>
  <c r="X9536" i="1"/>
  <c r="X9535" i="1"/>
  <c r="X9534" i="1"/>
  <c r="X9533" i="1"/>
  <c r="X9532" i="1"/>
  <c r="X9531" i="1"/>
  <c r="X9530" i="1"/>
  <c r="X9529" i="1"/>
  <c r="X9528" i="1"/>
  <c r="X9527" i="1"/>
  <c r="X9526" i="1"/>
  <c r="X9525" i="1"/>
  <c r="X9524" i="1"/>
  <c r="X9523" i="1"/>
  <c r="X9522" i="1"/>
  <c r="X9521" i="1"/>
  <c r="X9520" i="1"/>
  <c r="X9519" i="1"/>
  <c r="X9518" i="1"/>
  <c r="X9517" i="1"/>
  <c r="X9516" i="1"/>
  <c r="X9515" i="1"/>
  <c r="X9514" i="1"/>
  <c r="X9513" i="1"/>
  <c r="X9512" i="1"/>
  <c r="X9511" i="1"/>
  <c r="X9510" i="1"/>
  <c r="X9509" i="1"/>
  <c r="X9508" i="1"/>
  <c r="X9507" i="1"/>
  <c r="X9506" i="1"/>
  <c r="X9505" i="1"/>
  <c r="X9504" i="1"/>
  <c r="X9503" i="1"/>
  <c r="X9502" i="1"/>
  <c r="X9501" i="1"/>
  <c r="X9500" i="1"/>
  <c r="X9499" i="1"/>
  <c r="X9498" i="1"/>
  <c r="X9497" i="1"/>
  <c r="X9496" i="1"/>
  <c r="X9495" i="1"/>
  <c r="X9494" i="1"/>
  <c r="X9493" i="1"/>
  <c r="X9492" i="1"/>
  <c r="X9491" i="1"/>
  <c r="X9490" i="1"/>
  <c r="X9489" i="1"/>
  <c r="X9488" i="1"/>
  <c r="X9487" i="1"/>
  <c r="X9486" i="1"/>
  <c r="X9485" i="1"/>
  <c r="X9484" i="1"/>
  <c r="X9483" i="1"/>
  <c r="X9482" i="1"/>
  <c r="X9481" i="1"/>
  <c r="X9480" i="1"/>
  <c r="X9479" i="1"/>
  <c r="X9478" i="1"/>
  <c r="X9477" i="1"/>
  <c r="X9476" i="1"/>
  <c r="X9475" i="1"/>
  <c r="X9474" i="1"/>
  <c r="X9473" i="1"/>
  <c r="X9472" i="1"/>
  <c r="X9471" i="1"/>
  <c r="X9470" i="1"/>
  <c r="X9469" i="1"/>
  <c r="X9468" i="1"/>
  <c r="X9467" i="1"/>
  <c r="X9466" i="1"/>
  <c r="X9465" i="1"/>
  <c r="X9464" i="1"/>
  <c r="X9463" i="1"/>
  <c r="X9462" i="1"/>
  <c r="X9461" i="1"/>
  <c r="X9460" i="1"/>
  <c r="X9459" i="1"/>
  <c r="X9458" i="1"/>
  <c r="X9457" i="1"/>
  <c r="X9456" i="1"/>
  <c r="X9455" i="1"/>
  <c r="X9454" i="1"/>
  <c r="X9453" i="1"/>
  <c r="X9452" i="1"/>
  <c r="X9451" i="1"/>
  <c r="X9450" i="1"/>
  <c r="X9449" i="1"/>
  <c r="X9448" i="1"/>
  <c r="X9447" i="1"/>
  <c r="X9446" i="1"/>
  <c r="X9445" i="1"/>
  <c r="X9444" i="1"/>
  <c r="X9443" i="1"/>
  <c r="X9442" i="1"/>
  <c r="X9441" i="1"/>
  <c r="X9440" i="1"/>
  <c r="X9439" i="1"/>
  <c r="X9438" i="1"/>
  <c r="X9437" i="1"/>
  <c r="X9436" i="1"/>
  <c r="X9435" i="1"/>
  <c r="X9434" i="1"/>
  <c r="X9433" i="1"/>
  <c r="X9432" i="1"/>
  <c r="X9431" i="1"/>
  <c r="X9430" i="1"/>
  <c r="X9429" i="1"/>
  <c r="X9428" i="1"/>
  <c r="X9427" i="1"/>
  <c r="X9426" i="1"/>
  <c r="X9425" i="1"/>
  <c r="X9424" i="1"/>
  <c r="X9423" i="1"/>
  <c r="X9422" i="1"/>
  <c r="X9421" i="1"/>
  <c r="X9420" i="1"/>
  <c r="X9419" i="1"/>
  <c r="X9418" i="1"/>
  <c r="X9417" i="1"/>
  <c r="X9416" i="1"/>
  <c r="X9415" i="1"/>
  <c r="X9414" i="1"/>
  <c r="X9413" i="1"/>
  <c r="X9412" i="1"/>
  <c r="X9411" i="1"/>
  <c r="X9410" i="1"/>
  <c r="X9409" i="1"/>
  <c r="X9408" i="1"/>
  <c r="X9407" i="1"/>
  <c r="X9406" i="1"/>
  <c r="X9405" i="1"/>
  <c r="X9404" i="1"/>
  <c r="X9403" i="1"/>
  <c r="X9402" i="1"/>
  <c r="X9401" i="1"/>
  <c r="X9400" i="1"/>
  <c r="X9399" i="1"/>
  <c r="X9398" i="1"/>
  <c r="X9397" i="1"/>
  <c r="X9396" i="1"/>
  <c r="X9395" i="1"/>
  <c r="X9394" i="1"/>
  <c r="X9393" i="1"/>
  <c r="X9392" i="1"/>
  <c r="X9391" i="1"/>
  <c r="X9390" i="1"/>
  <c r="X9389" i="1"/>
  <c r="X9388" i="1"/>
  <c r="X9387" i="1"/>
  <c r="X9386" i="1"/>
  <c r="X9385" i="1"/>
  <c r="X9384" i="1"/>
  <c r="X9383" i="1"/>
  <c r="X9382" i="1"/>
  <c r="X9381" i="1"/>
  <c r="X9380" i="1"/>
  <c r="X9379" i="1"/>
  <c r="X9378" i="1"/>
  <c r="X9377" i="1"/>
  <c r="X9376" i="1"/>
  <c r="X9375" i="1"/>
  <c r="X9374" i="1"/>
  <c r="X9373" i="1"/>
  <c r="X9372" i="1"/>
  <c r="X9371" i="1"/>
  <c r="X9370" i="1"/>
  <c r="X9369" i="1"/>
  <c r="X9368" i="1"/>
  <c r="X9367" i="1"/>
  <c r="X9366" i="1"/>
  <c r="X9365" i="1"/>
  <c r="X9364" i="1"/>
  <c r="X9363" i="1"/>
  <c r="X9362" i="1"/>
  <c r="X9361" i="1"/>
  <c r="X9360" i="1"/>
  <c r="X9359" i="1"/>
  <c r="X9358" i="1"/>
  <c r="X9357" i="1"/>
  <c r="X9356" i="1"/>
  <c r="X9355" i="1"/>
  <c r="X9354" i="1"/>
  <c r="X9353" i="1"/>
  <c r="X9352" i="1"/>
  <c r="X9351" i="1"/>
  <c r="X9350" i="1"/>
  <c r="X9349" i="1"/>
  <c r="X9348" i="1"/>
  <c r="X9347" i="1"/>
  <c r="X9346" i="1"/>
  <c r="X9345" i="1"/>
  <c r="X9344" i="1"/>
  <c r="X9343" i="1"/>
  <c r="X9342" i="1"/>
  <c r="X9341" i="1"/>
  <c r="X9340" i="1"/>
  <c r="X9339" i="1"/>
  <c r="X9338" i="1"/>
  <c r="X9337" i="1"/>
  <c r="X9336" i="1"/>
  <c r="X9335" i="1"/>
  <c r="X9334" i="1"/>
  <c r="X9333" i="1"/>
  <c r="X9332" i="1"/>
  <c r="X9331" i="1"/>
  <c r="X9330" i="1"/>
  <c r="X9329" i="1"/>
  <c r="X9328" i="1"/>
  <c r="X9327" i="1"/>
  <c r="X9326" i="1"/>
  <c r="X9325" i="1"/>
  <c r="X9324" i="1"/>
  <c r="X9323" i="1"/>
  <c r="X9322" i="1"/>
  <c r="X9321" i="1"/>
  <c r="X9320" i="1"/>
  <c r="X9319" i="1"/>
  <c r="X9318" i="1"/>
  <c r="X9317" i="1"/>
  <c r="X9316" i="1"/>
  <c r="X9315" i="1"/>
  <c r="X9314" i="1"/>
  <c r="X9313" i="1"/>
  <c r="X9312" i="1"/>
  <c r="X9311" i="1"/>
  <c r="X9310" i="1"/>
  <c r="X9309" i="1"/>
  <c r="X9308" i="1"/>
  <c r="X9307" i="1"/>
  <c r="X9306" i="1"/>
  <c r="X9305" i="1"/>
  <c r="X9304" i="1"/>
  <c r="X9303" i="1"/>
  <c r="X9302" i="1"/>
  <c r="X9301" i="1"/>
  <c r="X9300" i="1"/>
  <c r="X9299" i="1"/>
  <c r="X9298" i="1"/>
  <c r="X9297" i="1"/>
  <c r="X9296" i="1"/>
  <c r="X9295" i="1"/>
  <c r="X9294" i="1"/>
  <c r="X9293" i="1"/>
  <c r="X9292" i="1"/>
  <c r="X9291" i="1"/>
  <c r="X9290" i="1"/>
  <c r="X9289" i="1"/>
  <c r="X9288" i="1"/>
  <c r="X9287" i="1"/>
  <c r="X9286" i="1"/>
  <c r="X9285" i="1"/>
  <c r="X9284" i="1"/>
  <c r="X9283" i="1"/>
  <c r="X9282" i="1"/>
  <c r="X9281" i="1"/>
  <c r="X9280" i="1"/>
  <c r="X9279" i="1"/>
  <c r="X9278" i="1"/>
  <c r="X9277" i="1"/>
  <c r="X9276" i="1"/>
  <c r="X9275" i="1"/>
  <c r="X9274" i="1"/>
  <c r="X9273" i="1"/>
  <c r="X9272" i="1"/>
  <c r="X9271" i="1"/>
  <c r="X9270" i="1"/>
  <c r="X9269" i="1"/>
  <c r="X9268" i="1"/>
  <c r="X9267" i="1"/>
  <c r="X9266" i="1"/>
  <c r="X9265" i="1"/>
  <c r="X9264" i="1"/>
  <c r="X9263" i="1"/>
  <c r="X9262" i="1"/>
  <c r="X9261" i="1"/>
  <c r="X9260" i="1"/>
  <c r="X9259" i="1"/>
  <c r="X9258" i="1"/>
  <c r="X9257" i="1"/>
  <c r="X9256" i="1"/>
  <c r="X9255" i="1"/>
  <c r="X9254" i="1"/>
  <c r="X9253" i="1"/>
  <c r="X9252" i="1"/>
  <c r="X9251" i="1"/>
  <c r="X9250" i="1"/>
  <c r="X9249" i="1"/>
  <c r="X9248" i="1"/>
  <c r="X9247" i="1"/>
  <c r="X9246" i="1"/>
  <c r="X9245" i="1"/>
  <c r="X9244" i="1"/>
  <c r="X9243" i="1"/>
  <c r="X9242" i="1"/>
  <c r="X9241" i="1"/>
  <c r="X9240" i="1"/>
  <c r="X9239" i="1"/>
  <c r="X9238" i="1"/>
  <c r="X9237" i="1"/>
  <c r="X9236" i="1"/>
  <c r="X9235" i="1"/>
  <c r="X9234" i="1"/>
  <c r="X9233" i="1"/>
  <c r="X9232" i="1"/>
  <c r="X9231" i="1"/>
  <c r="X9230" i="1"/>
  <c r="X9229" i="1"/>
  <c r="X9228" i="1"/>
  <c r="X9227" i="1"/>
  <c r="X9226" i="1"/>
  <c r="X9225" i="1"/>
  <c r="X9224" i="1"/>
  <c r="X9223" i="1"/>
  <c r="X9222" i="1"/>
  <c r="X9221" i="1"/>
  <c r="X9220" i="1"/>
  <c r="X9219" i="1"/>
  <c r="X9218" i="1"/>
  <c r="X9217" i="1"/>
  <c r="X9216" i="1"/>
  <c r="X9215" i="1"/>
  <c r="X9214" i="1"/>
  <c r="X9213" i="1"/>
  <c r="X9212" i="1"/>
  <c r="X9211" i="1"/>
  <c r="X9210" i="1"/>
  <c r="X9209" i="1"/>
  <c r="X9208" i="1"/>
  <c r="X9207" i="1"/>
  <c r="X9206" i="1"/>
  <c r="X9205" i="1"/>
  <c r="X9204" i="1"/>
  <c r="X9203" i="1"/>
  <c r="X9202" i="1"/>
  <c r="X9201" i="1"/>
  <c r="X9200" i="1"/>
  <c r="X9199" i="1"/>
  <c r="X9198" i="1"/>
  <c r="X9197" i="1"/>
  <c r="X9196" i="1"/>
  <c r="X9195" i="1"/>
  <c r="X9194" i="1"/>
  <c r="X9193" i="1"/>
  <c r="X9192" i="1"/>
  <c r="X9191" i="1"/>
  <c r="X9190" i="1"/>
  <c r="X9189" i="1"/>
  <c r="X9188" i="1"/>
  <c r="X9187" i="1"/>
  <c r="X9186" i="1"/>
  <c r="X9185" i="1"/>
  <c r="X9184" i="1"/>
  <c r="X9183" i="1"/>
  <c r="X9182" i="1"/>
  <c r="X9181" i="1"/>
  <c r="X9180" i="1"/>
  <c r="X9179" i="1"/>
  <c r="X9178" i="1"/>
  <c r="X9177" i="1"/>
  <c r="X9176" i="1"/>
  <c r="X9175" i="1"/>
  <c r="X9174" i="1"/>
  <c r="X9173" i="1"/>
  <c r="X9172" i="1"/>
  <c r="X9171" i="1"/>
  <c r="X9170" i="1"/>
  <c r="X9169" i="1"/>
  <c r="X9168" i="1"/>
  <c r="X9167" i="1"/>
  <c r="X9166" i="1"/>
  <c r="X9165" i="1"/>
  <c r="X9164" i="1"/>
  <c r="X9163" i="1"/>
  <c r="X9162" i="1"/>
  <c r="X9161" i="1"/>
  <c r="X9160" i="1"/>
  <c r="X9159" i="1"/>
  <c r="X9158" i="1"/>
  <c r="X9157" i="1"/>
  <c r="X9156" i="1"/>
  <c r="X9155" i="1"/>
  <c r="X9154" i="1"/>
  <c r="X9153" i="1"/>
  <c r="X9152" i="1"/>
  <c r="X9151" i="1"/>
  <c r="X9150" i="1"/>
  <c r="X9149" i="1"/>
  <c r="X9148" i="1"/>
  <c r="X9147" i="1"/>
  <c r="X9146" i="1"/>
  <c r="X9145" i="1"/>
  <c r="X9144" i="1"/>
  <c r="X9143" i="1"/>
  <c r="X9142" i="1"/>
  <c r="X9141" i="1"/>
  <c r="X9140" i="1"/>
  <c r="X9139" i="1"/>
  <c r="X9138" i="1"/>
  <c r="X9137" i="1"/>
  <c r="X9136" i="1"/>
  <c r="X9135" i="1"/>
  <c r="X9134" i="1"/>
  <c r="X9133" i="1"/>
  <c r="X9132" i="1"/>
  <c r="X9131" i="1"/>
  <c r="X9130" i="1"/>
  <c r="X9129" i="1"/>
  <c r="X9128" i="1"/>
  <c r="X9127" i="1"/>
  <c r="X9126" i="1"/>
  <c r="X9125" i="1"/>
  <c r="X9124" i="1"/>
  <c r="X9123" i="1"/>
  <c r="X9122" i="1"/>
  <c r="X9121" i="1"/>
  <c r="X9120" i="1"/>
  <c r="X9119" i="1"/>
  <c r="X9118" i="1"/>
  <c r="X9117" i="1"/>
  <c r="X9116" i="1"/>
  <c r="X9115" i="1"/>
  <c r="X9114" i="1"/>
  <c r="X9113" i="1"/>
  <c r="X9112" i="1"/>
  <c r="X9111" i="1"/>
  <c r="X9110" i="1"/>
  <c r="X9109" i="1"/>
  <c r="X9108" i="1"/>
  <c r="X9107" i="1"/>
  <c r="X9106" i="1"/>
  <c r="X9105" i="1"/>
  <c r="X9104" i="1"/>
  <c r="X9103" i="1"/>
  <c r="X9102" i="1"/>
  <c r="X9101" i="1"/>
  <c r="X9100" i="1"/>
  <c r="X9099" i="1"/>
  <c r="X9098" i="1"/>
  <c r="X9097" i="1"/>
  <c r="X9096" i="1"/>
  <c r="X9095" i="1"/>
  <c r="X9094" i="1"/>
  <c r="X9093" i="1"/>
  <c r="X9092" i="1"/>
  <c r="X9091" i="1"/>
  <c r="X9090" i="1"/>
  <c r="X9089" i="1"/>
  <c r="X9088" i="1"/>
  <c r="X9087" i="1"/>
  <c r="X9086" i="1"/>
  <c r="X9085" i="1"/>
  <c r="X9084" i="1"/>
  <c r="X9083" i="1"/>
  <c r="X9082" i="1"/>
  <c r="X9081" i="1"/>
  <c r="X9080" i="1"/>
  <c r="X9079" i="1"/>
  <c r="X9078" i="1"/>
  <c r="X9077" i="1"/>
  <c r="X9076" i="1"/>
  <c r="X9075" i="1"/>
  <c r="X9074" i="1"/>
  <c r="X9073" i="1"/>
  <c r="X9072" i="1"/>
  <c r="X9071" i="1"/>
  <c r="X9070" i="1"/>
  <c r="X9069" i="1"/>
  <c r="X9068" i="1"/>
  <c r="X9067" i="1"/>
  <c r="X9066" i="1"/>
  <c r="X9065" i="1"/>
  <c r="X9064" i="1"/>
  <c r="X9063" i="1"/>
  <c r="X9062" i="1"/>
  <c r="X9061" i="1"/>
  <c r="X9060" i="1"/>
  <c r="X9059" i="1"/>
  <c r="X9058" i="1"/>
  <c r="X9057" i="1"/>
  <c r="X9056" i="1"/>
  <c r="X9055" i="1"/>
  <c r="X9054" i="1"/>
  <c r="X9053" i="1"/>
  <c r="X9052" i="1"/>
  <c r="X9051" i="1"/>
  <c r="X9050" i="1"/>
  <c r="X9049" i="1"/>
  <c r="X9048" i="1"/>
  <c r="X9047" i="1"/>
  <c r="X9046" i="1"/>
  <c r="X9045" i="1"/>
  <c r="X9044" i="1"/>
  <c r="X9043" i="1"/>
  <c r="X9042" i="1"/>
  <c r="X9041" i="1"/>
  <c r="X9040" i="1"/>
  <c r="X9039" i="1"/>
  <c r="X9038" i="1"/>
  <c r="X9037" i="1"/>
  <c r="X9036" i="1"/>
  <c r="X9035" i="1"/>
  <c r="X9034" i="1"/>
  <c r="X9033" i="1"/>
  <c r="X9032" i="1"/>
  <c r="X9031" i="1"/>
  <c r="X9030" i="1"/>
  <c r="X9029" i="1"/>
  <c r="X9028" i="1"/>
  <c r="X9027" i="1"/>
  <c r="X9026" i="1"/>
  <c r="X9025" i="1"/>
  <c r="X9024" i="1"/>
  <c r="X9023" i="1"/>
  <c r="X9022" i="1"/>
  <c r="X9021" i="1"/>
  <c r="X9020" i="1"/>
  <c r="X9019" i="1"/>
  <c r="X9018" i="1"/>
  <c r="X9017" i="1"/>
  <c r="X9016" i="1"/>
  <c r="X9015" i="1"/>
  <c r="X9014" i="1"/>
  <c r="X9013" i="1"/>
  <c r="X9012" i="1"/>
  <c r="X9011" i="1"/>
  <c r="X9010" i="1"/>
  <c r="X9009" i="1"/>
  <c r="X9008" i="1"/>
  <c r="X9007" i="1"/>
  <c r="X9006" i="1"/>
  <c r="X9005" i="1"/>
  <c r="X9004" i="1"/>
  <c r="X9003" i="1"/>
  <c r="X9002" i="1"/>
  <c r="X9001" i="1"/>
  <c r="X9000" i="1"/>
  <c r="X8999" i="1"/>
  <c r="X8998" i="1"/>
  <c r="X8997" i="1"/>
  <c r="X8996" i="1"/>
  <c r="X8995" i="1"/>
  <c r="X8994" i="1"/>
  <c r="X8993" i="1"/>
  <c r="X8992" i="1"/>
  <c r="X8991" i="1"/>
  <c r="X8990" i="1"/>
  <c r="X8989" i="1"/>
  <c r="X8988" i="1"/>
  <c r="X8987" i="1"/>
  <c r="X8986" i="1"/>
  <c r="X8985" i="1"/>
  <c r="X8984" i="1"/>
  <c r="X8983" i="1"/>
  <c r="X8982" i="1"/>
  <c r="X8981" i="1"/>
  <c r="X8980" i="1"/>
  <c r="X8979" i="1"/>
  <c r="X8978" i="1"/>
  <c r="X8977" i="1"/>
  <c r="X8976" i="1"/>
  <c r="X8975" i="1"/>
  <c r="X8974" i="1"/>
  <c r="X8973" i="1"/>
  <c r="X8972" i="1"/>
  <c r="X8971" i="1"/>
  <c r="X8970" i="1"/>
  <c r="X8969" i="1"/>
  <c r="X8968" i="1"/>
  <c r="X8967" i="1"/>
  <c r="X8966" i="1"/>
  <c r="X8965" i="1"/>
  <c r="X8964" i="1"/>
  <c r="X8963" i="1"/>
  <c r="X8962" i="1"/>
  <c r="X8961" i="1"/>
  <c r="X8960" i="1"/>
  <c r="X8959" i="1"/>
  <c r="X8958" i="1"/>
  <c r="X8957" i="1"/>
  <c r="X8956" i="1"/>
  <c r="X8955" i="1"/>
  <c r="X8954" i="1"/>
  <c r="X8953" i="1"/>
  <c r="X8952" i="1"/>
  <c r="X8951" i="1"/>
  <c r="X8950" i="1"/>
  <c r="X8949" i="1"/>
  <c r="X8948" i="1"/>
  <c r="X8947" i="1"/>
  <c r="X8946" i="1"/>
  <c r="X8945" i="1"/>
  <c r="X8944" i="1"/>
  <c r="X8943" i="1"/>
  <c r="X8942" i="1"/>
  <c r="X8941" i="1"/>
  <c r="X8940" i="1"/>
  <c r="X8939" i="1"/>
  <c r="X8938" i="1"/>
  <c r="X8937" i="1"/>
  <c r="X8936" i="1"/>
  <c r="X8935" i="1"/>
  <c r="X8934" i="1"/>
  <c r="X8933" i="1"/>
  <c r="X8932" i="1"/>
  <c r="X8931" i="1"/>
  <c r="X8930" i="1"/>
  <c r="X8929" i="1"/>
  <c r="X8928" i="1"/>
  <c r="X8927" i="1"/>
  <c r="X8926" i="1"/>
  <c r="X8925" i="1"/>
  <c r="X8924" i="1"/>
  <c r="X8923" i="1"/>
  <c r="X8922" i="1"/>
  <c r="X8921" i="1"/>
  <c r="X8920" i="1"/>
  <c r="X8919" i="1"/>
  <c r="X8918" i="1"/>
  <c r="X8917" i="1"/>
  <c r="X8916" i="1"/>
  <c r="X8915" i="1"/>
  <c r="X8914" i="1"/>
  <c r="X8913" i="1"/>
  <c r="X8912" i="1"/>
  <c r="X8911" i="1"/>
  <c r="X8910" i="1"/>
  <c r="X8909" i="1"/>
  <c r="X8908" i="1"/>
  <c r="X8907" i="1"/>
  <c r="X8906" i="1"/>
  <c r="X8905" i="1"/>
  <c r="X8904" i="1"/>
  <c r="X8903" i="1"/>
  <c r="X8902" i="1"/>
  <c r="X8901" i="1"/>
  <c r="X8900" i="1"/>
  <c r="X8899" i="1"/>
  <c r="X8898" i="1"/>
  <c r="X8897" i="1"/>
  <c r="X8896" i="1"/>
  <c r="X8895" i="1"/>
  <c r="X8894" i="1"/>
  <c r="X8893" i="1"/>
  <c r="X8892" i="1"/>
  <c r="X8891" i="1"/>
  <c r="X8890" i="1"/>
  <c r="X8889" i="1"/>
  <c r="X8888" i="1"/>
  <c r="X8887" i="1"/>
  <c r="X8886" i="1"/>
  <c r="X8885" i="1"/>
  <c r="X8884" i="1"/>
  <c r="X8883" i="1"/>
  <c r="X8882" i="1"/>
  <c r="X8881" i="1"/>
  <c r="X8880" i="1"/>
  <c r="X8879" i="1"/>
  <c r="X8878" i="1"/>
  <c r="X8877" i="1"/>
  <c r="X8876" i="1"/>
  <c r="X8875" i="1"/>
  <c r="X8874" i="1"/>
  <c r="X8873" i="1"/>
  <c r="X8872" i="1"/>
  <c r="X8871" i="1"/>
  <c r="X8870" i="1"/>
  <c r="X8869" i="1"/>
  <c r="X8868" i="1"/>
  <c r="X8867" i="1"/>
  <c r="X8866" i="1"/>
  <c r="X8865" i="1"/>
  <c r="X8864" i="1"/>
  <c r="X8863" i="1"/>
  <c r="X8862" i="1"/>
  <c r="X8861" i="1"/>
  <c r="X8860" i="1"/>
  <c r="X8859" i="1"/>
  <c r="X8858" i="1"/>
  <c r="X8857" i="1"/>
  <c r="X8856" i="1"/>
  <c r="X8855" i="1"/>
  <c r="X8854" i="1"/>
  <c r="X8853" i="1"/>
  <c r="X8852" i="1"/>
  <c r="X8851" i="1"/>
  <c r="X8850" i="1"/>
  <c r="X8849" i="1"/>
  <c r="X8848" i="1"/>
  <c r="X8847" i="1"/>
  <c r="X8846" i="1"/>
  <c r="X8845" i="1"/>
  <c r="X8844" i="1"/>
  <c r="X8843" i="1"/>
  <c r="X8842" i="1"/>
  <c r="X8841" i="1"/>
  <c r="X8840" i="1"/>
  <c r="X8839" i="1"/>
  <c r="X8838" i="1"/>
  <c r="X8837" i="1"/>
  <c r="X8836" i="1"/>
  <c r="X8835" i="1"/>
  <c r="X8834" i="1"/>
  <c r="X8833" i="1"/>
  <c r="X8832" i="1"/>
  <c r="X8831" i="1"/>
  <c r="X8830" i="1"/>
  <c r="X8829" i="1"/>
  <c r="X8828" i="1"/>
  <c r="X8827" i="1"/>
  <c r="X8826" i="1"/>
  <c r="X8825" i="1"/>
  <c r="X8824" i="1"/>
  <c r="X8823" i="1"/>
  <c r="X8822" i="1"/>
  <c r="X8821" i="1"/>
  <c r="X8820" i="1"/>
  <c r="X8819" i="1"/>
  <c r="X8818" i="1"/>
  <c r="X8817" i="1"/>
  <c r="X8816" i="1"/>
  <c r="X8815" i="1"/>
  <c r="X8814" i="1"/>
  <c r="X8813" i="1"/>
  <c r="X8812" i="1"/>
  <c r="X8811" i="1"/>
  <c r="X8810" i="1"/>
  <c r="X8809" i="1"/>
  <c r="X8808" i="1"/>
  <c r="X8807" i="1"/>
  <c r="X8806" i="1"/>
  <c r="X8805" i="1"/>
  <c r="X8804" i="1"/>
  <c r="X8803" i="1"/>
  <c r="X8802" i="1"/>
  <c r="X8801" i="1"/>
  <c r="X8800" i="1"/>
  <c r="X8799" i="1"/>
  <c r="X8798" i="1"/>
  <c r="X8797" i="1"/>
  <c r="X8796" i="1"/>
  <c r="X8795" i="1"/>
  <c r="X8794" i="1"/>
  <c r="X8793" i="1"/>
  <c r="X8792" i="1"/>
  <c r="X8791" i="1"/>
  <c r="X8790" i="1"/>
  <c r="X8789" i="1"/>
  <c r="X8788" i="1"/>
  <c r="X8787" i="1"/>
  <c r="X8786" i="1"/>
  <c r="X8785" i="1"/>
  <c r="X8784" i="1"/>
  <c r="X8783" i="1"/>
  <c r="X8782" i="1"/>
  <c r="X8781" i="1"/>
  <c r="X8780" i="1"/>
  <c r="X8779" i="1"/>
  <c r="X8778" i="1"/>
  <c r="X8777" i="1"/>
  <c r="X8776" i="1"/>
  <c r="X8775" i="1"/>
  <c r="X8774" i="1"/>
  <c r="X8773" i="1"/>
  <c r="X8772" i="1"/>
  <c r="X8771" i="1"/>
  <c r="X8770" i="1"/>
  <c r="X8769" i="1"/>
  <c r="X8768" i="1"/>
  <c r="X8767" i="1"/>
  <c r="X8766" i="1"/>
  <c r="X8765" i="1"/>
  <c r="X8764" i="1"/>
  <c r="X8763" i="1"/>
  <c r="X8762" i="1"/>
  <c r="X8761" i="1"/>
  <c r="X8760" i="1"/>
  <c r="X8759" i="1"/>
  <c r="X8758" i="1"/>
  <c r="X8757" i="1"/>
  <c r="X8756" i="1"/>
  <c r="X8755" i="1"/>
  <c r="X8754" i="1"/>
  <c r="X8753" i="1"/>
  <c r="X8752" i="1"/>
  <c r="X8751" i="1"/>
  <c r="X8750" i="1"/>
  <c r="X8749" i="1"/>
  <c r="X8748" i="1"/>
  <c r="X8747" i="1"/>
  <c r="X8746" i="1"/>
  <c r="X8745" i="1"/>
  <c r="X8744" i="1"/>
  <c r="X8743" i="1"/>
  <c r="X8742" i="1"/>
  <c r="X8741" i="1"/>
  <c r="X8740" i="1"/>
  <c r="X8739" i="1"/>
  <c r="X8738" i="1"/>
  <c r="X8737" i="1"/>
  <c r="X8736" i="1"/>
  <c r="X8735" i="1"/>
  <c r="X8734" i="1"/>
  <c r="X8733" i="1"/>
  <c r="X8732" i="1"/>
  <c r="X8731" i="1"/>
  <c r="X8730" i="1"/>
  <c r="X8729" i="1"/>
  <c r="X8728" i="1"/>
  <c r="X8727" i="1"/>
  <c r="X8726" i="1"/>
  <c r="X8725" i="1"/>
  <c r="X8724" i="1"/>
  <c r="X8723" i="1"/>
  <c r="X8722" i="1"/>
  <c r="X8721" i="1"/>
  <c r="X8720" i="1"/>
  <c r="X8719" i="1"/>
  <c r="X8718" i="1"/>
  <c r="X8717" i="1"/>
  <c r="X8716" i="1"/>
  <c r="X8715" i="1"/>
  <c r="X8714" i="1"/>
  <c r="X8713" i="1"/>
  <c r="X8712" i="1"/>
  <c r="X8711" i="1"/>
  <c r="X8710" i="1"/>
  <c r="X8709" i="1"/>
  <c r="X8708" i="1"/>
  <c r="X8707" i="1"/>
  <c r="X8706" i="1"/>
  <c r="X8705" i="1"/>
  <c r="X8704" i="1"/>
  <c r="X8703" i="1"/>
  <c r="X8702" i="1"/>
  <c r="X8701" i="1"/>
  <c r="X8700" i="1"/>
  <c r="X8699" i="1"/>
  <c r="X8698" i="1"/>
  <c r="X8697" i="1"/>
  <c r="X8696" i="1"/>
  <c r="X8695" i="1"/>
  <c r="X8694" i="1"/>
  <c r="X8693" i="1"/>
  <c r="X8692" i="1"/>
  <c r="X8691" i="1"/>
  <c r="X8690" i="1"/>
  <c r="X8689" i="1"/>
  <c r="X8688" i="1"/>
  <c r="X8687" i="1"/>
  <c r="X8686" i="1"/>
  <c r="X8685" i="1"/>
  <c r="X8684" i="1"/>
  <c r="X8683" i="1"/>
  <c r="X8682" i="1"/>
  <c r="X8681" i="1"/>
  <c r="X8680" i="1"/>
  <c r="X8679" i="1"/>
  <c r="X8678" i="1"/>
  <c r="X8677" i="1"/>
  <c r="X8676" i="1"/>
  <c r="X8675" i="1"/>
  <c r="X8674" i="1"/>
  <c r="X8673" i="1"/>
  <c r="X8672" i="1"/>
  <c r="X8671" i="1"/>
  <c r="X8670" i="1"/>
  <c r="X8669" i="1"/>
  <c r="X8668" i="1"/>
  <c r="X8667" i="1"/>
  <c r="X8666" i="1"/>
  <c r="X8665" i="1"/>
  <c r="X8664" i="1"/>
  <c r="X8663" i="1"/>
  <c r="X8662" i="1"/>
  <c r="X8661" i="1"/>
  <c r="X8660" i="1"/>
  <c r="X8659" i="1"/>
  <c r="X8658" i="1"/>
  <c r="X8657" i="1"/>
  <c r="X8656" i="1"/>
  <c r="X8655" i="1"/>
  <c r="X8654" i="1"/>
  <c r="X8653" i="1"/>
  <c r="X8652" i="1"/>
  <c r="X8651" i="1"/>
  <c r="X8650" i="1"/>
  <c r="X8649" i="1"/>
  <c r="X8648" i="1"/>
  <c r="X8647" i="1"/>
  <c r="X8646" i="1"/>
  <c r="X8645" i="1"/>
  <c r="X8644" i="1"/>
  <c r="X8643" i="1"/>
  <c r="X8642" i="1"/>
  <c r="X8641" i="1"/>
  <c r="X8640" i="1"/>
  <c r="X8639" i="1"/>
  <c r="X8638" i="1"/>
  <c r="X8637" i="1"/>
  <c r="X8636" i="1"/>
  <c r="X8635" i="1"/>
  <c r="X8634" i="1"/>
  <c r="X8633" i="1"/>
  <c r="X8632" i="1"/>
  <c r="X8631" i="1"/>
  <c r="X8630" i="1"/>
  <c r="X8629" i="1"/>
  <c r="X8628" i="1"/>
  <c r="X8627" i="1"/>
  <c r="X8626" i="1"/>
  <c r="X8625" i="1"/>
  <c r="X8624" i="1"/>
  <c r="X8623" i="1"/>
  <c r="X8622" i="1"/>
  <c r="X8621" i="1"/>
  <c r="X8620" i="1"/>
  <c r="X8619" i="1"/>
  <c r="X8618" i="1"/>
  <c r="X8617" i="1"/>
  <c r="X8616" i="1"/>
  <c r="X8615" i="1"/>
  <c r="X8614" i="1"/>
  <c r="X8613" i="1"/>
  <c r="X8612" i="1"/>
  <c r="X8611" i="1"/>
  <c r="X8610" i="1"/>
  <c r="X8609" i="1"/>
  <c r="X8608" i="1"/>
  <c r="X8607" i="1"/>
  <c r="X8606" i="1"/>
  <c r="X8605" i="1"/>
  <c r="X8604" i="1"/>
  <c r="X8603" i="1"/>
  <c r="X8602" i="1"/>
  <c r="X8601" i="1"/>
  <c r="X8600" i="1"/>
  <c r="X8599" i="1"/>
  <c r="X8598" i="1"/>
  <c r="X8597" i="1"/>
  <c r="X8596" i="1"/>
  <c r="X8595" i="1"/>
  <c r="X8594" i="1"/>
  <c r="X8593" i="1"/>
  <c r="X8592" i="1"/>
  <c r="X8591" i="1"/>
  <c r="X8590" i="1"/>
  <c r="X8589" i="1"/>
  <c r="X8588" i="1"/>
  <c r="X8587" i="1"/>
  <c r="X8586" i="1"/>
  <c r="X8585" i="1"/>
  <c r="X8584" i="1"/>
  <c r="X8583" i="1"/>
  <c r="X8582" i="1"/>
  <c r="X8581" i="1"/>
  <c r="X8580" i="1"/>
  <c r="X8579" i="1"/>
  <c r="X8578" i="1"/>
  <c r="X8577" i="1"/>
  <c r="X8576" i="1"/>
  <c r="X8575" i="1"/>
  <c r="X8574" i="1"/>
  <c r="X8573" i="1"/>
  <c r="X8572" i="1"/>
  <c r="X8571" i="1"/>
  <c r="X8570" i="1"/>
  <c r="X8569" i="1"/>
  <c r="X8568" i="1"/>
  <c r="X8567" i="1"/>
  <c r="X8566" i="1"/>
  <c r="X8565" i="1"/>
  <c r="X8564" i="1"/>
  <c r="X8563" i="1"/>
  <c r="X8562" i="1"/>
  <c r="X8561" i="1"/>
  <c r="X8560" i="1"/>
  <c r="X8559" i="1"/>
  <c r="X8558" i="1"/>
  <c r="X8557" i="1"/>
  <c r="X8556" i="1"/>
  <c r="X8555" i="1"/>
  <c r="X8554" i="1"/>
  <c r="X8553" i="1"/>
  <c r="X8552" i="1"/>
  <c r="X8551" i="1"/>
  <c r="X8550" i="1"/>
  <c r="X8549" i="1"/>
  <c r="X8548" i="1"/>
  <c r="X8547" i="1"/>
  <c r="X8546" i="1"/>
  <c r="X8545" i="1"/>
  <c r="X8544" i="1"/>
  <c r="X8543" i="1"/>
  <c r="X8542" i="1"/>
  <c r="X8541" i="1"/>
  <c r="X8540" i="1"/>
  <c r="X8539" i="1"/>
  <c r="X8538" i="1"/>
  <c r="X8537" i="1"/>
  <c r="X8536" i="1"/>
  <c r="X8535" i="1"/>
  <c r="X8534" i="1"/>
  <c r="X8533" i="1"/>
  <c r="X8532" i="1"/>
  <c r="X8531" i="1"/>
  <c r="X8530" i="1"/>
  <c r="X8529" i="1"/>
  <c r="X8528" i="1"/>
  <c r="X8527" i="1"/>
  <c r="X8526" i="1"/>
  <c r="X8525" i="1"/>
  <c r="X8524" i="1"/>
  <c r="X8523" i="1"/>
  <c r="X8522" i="1"/>
  <c r="X8521" i="1"/>
  <c r="X8520" i="1"/>
  <c r="X8519" i="1"/>
  <c r="X8518" i="1"/>
  <c r="X8517" i="1"/>
  <c r="X8516" i="1"/>
  <c r="X8515" i="1"/>
  <c r="X8514" i="1"/>
  <c r="X8513" i="1"/>
  <c r="X8512" i="1"/>
  <c r="X8511" i="1"/>
  <c r="X8510" i="1"/>
  <c r="X8509" i="1"/>
  <c r="X8508" i="1"/>
  <c r="X8507" i="1"/>
  <c r="X8506" i="1"/>
  <c r="X8505" i="1"/>
  <c r="X8504" i="1"/>
  <c r="X8503" i="1"/>
  <c r="X8502" i="1"/>
  <c r="X8501" i="1"/>
  <c r="X8500" i="1"/>
  <c r="X8499" i="1"/>
  <c r="X8498" i="1"/>
  <c r="X8497" i="1"/>
  <c r="X8496" i="1"/>
  <c r="X8495" i="1"/>
  <c r="X8494" i="1"/>
  <c r="X8493" i="1"/>
  <c r="X8492" i="1"/>
  <c r="X8491" i="1"/>
  <c r="X8490" i="1"/>
  <c r="X8489" i="1"/>
  <c r="X8488" i="1"/>
  <c r="X8487" i="1"/>
  <c r="X8486" i="1"/>
  <c r="X8485" i="1"/>
  <c r="X8484" i="1"/>
  <c r="X8483" i="1"/>
  <c r="X8482" i="1"/>
  <c r="X8481" i="1"/>
  <c r="X8480" i="1"/>
  <c r="X8479" i="1"/>
  <c r="X8478" i="1"/>
  <c r="X8477" i="1"/>
  <c r="X8476" i="1"/>
  <c r="X8475" i="1"/>
  <c r="X8474" i="1"/>
  <c r="X8473" i="1"/>
  <c r="X8472" i="1"/>
  <c r="X8471" i="1"/>
  <c r="X8470" i="1"/>
  <c r="X8469" i="1"/>
  <c r="X8468" i="1"/>
  <c r="X8467" i="1"/>
  <c r="X8466" i="1"/>
  <c r="X8465" i="1"/>
  <c r="X8464" i="1"/>
  <c r="X8463" i="1"/>
  <c r="X8462" i="1"/>
  <c r="X8461" i="1"/>
  <c r="X8460" i="1"/>
  <c r="X8459" i="1"/>
  <c r="X8458" i="1"/>
  <c r="X8457" i="1"/>
  <c r="X8456" i="1"/>
  <c r="X8455" i="1"/>
  <c r="X8454" i="1"/>
  <c r="X8453" i="1"/>
  <c r="X8452" i="1"/>
  <c r="X8451" i="1"/>
  <c r="X8450" i="1"/>
  <c r="X8449" i="1"/>
  <c r="X8448" i="1"/>
  <c r="X8447" i="1"/>
  <c r="X8446" i="1"/>
  <c r="X8445" i="1"/>
  <c r="X8444" i="1"/>
  <c r="X8443" i="1"/>
  <c r="X8442" i="1"/>
  <c r="X8441" i="1"/>
  <c r="X8440" i="1"/>
  <c r="X8439" i="1"/>
  <c r="X8438" i="1"/>
  <c r="X8437" i="1"/>
  <c r="X8436" i="1"/>
  <c r="X8435" i="1"/>
  <c r="X8434" i="1"/>
  <c r="X8433" i="1"/>
  <c r="X8432" i="1"/>
  <c r="X8431" i="1"/>
  <c r="X8430" i="1"/>
  <c r="X8429" i="1"/>
  <c r="X8428" i="1"/>
  <c r="X8427" i="1"/>
  <c r="X8426" i="1"/>
  <c r="X8425" i="1"/>
  <c r="X8424" i="1"/>
  <c r="X8423" i="1"/>
  <c r="X8422" i="1"/>
  <c r="X8421" i="1"/>
  <c r="X8420" i="1"/>
  <c r="X8419" i="1"/>
  <c r="X8418" i="1"/>
  <c r="X8417" i="1"/>
  <c r="X8416" i="1"/>
  <c r="X8415" i="1"/>
  <c r="X8414" i="1"/>
  <c r="X8413" i="1"/>
  <c r="X8412" i="1"/>
  <c r="X8411" i="1"/>
  <c r="X8410" i="1"/>
  <c r="X8409" i="1"/>
  <c r="X8408" i="1"/>
  <c r="X8407" i="1"/>
  <c r="X8406" i="1"/>
  <c r="X8405" i="1"/>
  <c r="X8404" i="1"/>
  <c r="X8403" i="1"/>
  <c r="X8402" i="1"/>
  <c r="X8401" i="1"/>
  <c r="X8400" i="1"/>
  <c r="X8399" i="1"/>
  <c r="X8398" i="1"/>
  <c r="X8397" i="1"/>
  <c r="X8396" i="1"/>
  <c r="X8395" i="1"/>
  <c r="X8394" i="1"/>
  <c r="X8393" i="1"/>
  <c r="X8392" i="1"/>
  <c r="X8391" i="1"/>
  <c r="X8390" i="1"/>
  <c r="X8389" i="1"/>
  <c r="X8388" i="1"/>
  <c r="X8387" i="1"/>
  <c r="X8386" i="1"/>
  <c r="X8385" i="1"/>
  <c r="X8384" i="1"/>
  <c r="X8383" i="1"/>
  <c r="X8382" i="1"/>
  <c r="X8381" i="1"/>
  <c r="X8380" i="1"/>
  <c r="X8379" i="1"/>
  <c r="X8378" i="1"/>
  <c r="X8377" i="1"/>
  <c r="X8376" i="1"/>
  <c r="X8375" i="1"/>
  <c r="X8374" i="1"/>
  <c r="X8373" i="1"/>
  <c r="X8372" i="1"/>
  <c r="X8371" i="1"/>
  <c r="X8370" i="1"/>
  <c r="X8369" i="1"/>
  <c r="X8368" i="1"/>
  <c r="X8367" i="1"/>
  <c r="X8366" i="1"/>
  <c r="X8365" i="1"/>
  <c r="X8364" i="1"/>
  <c r="X8363" i="1"/>
  <c r="X8362" i="1"/>
  <c r="X8361" i="1"/>
  <c r="X8360" i="1"/>
  <c r="X8359" i="1"/>
  <c r="X8358" i="1"/>
  <c r="X8357" i="1"/>
  <c r="X8356" i="1"/>
  <c r="X8355" i="1"/>
  <c r="X8354" i="1"/>
  <c r="X8353" i="1"/>
  <c r="X8352" i="1"/>
  <c r="X8351" i="1"/>
  <c r="X8350" i="1"/>
  <c r="X8349" i="1"/>
  <c r="X8348" i="1"/>
  <c r="X8347" i="1"/>
  <c r="X8346" i="1"/>
  <c r="X8345" i="1"/>
  <c r="X8344" i="1"/>
  <c r="X8343" i="1"/>
  <c r="X8342" i="1"/>
  <c r="X8341" i="1"/>
  <c r="X8340" i="1"/>
  <c r="X8339" i="1"/>
  <c r="X8338" i="1"/>
  <c r="X8337" i="1"/>
  <c r="X8336" i="1"/>
  <c r="X8335" i="1"/>
  <c r="X8334" i="1"/>
  <c r="X8333" i="1"/>
  <c r="X8332" i="1"/>
  <c r="X8331" i="1"/>
  <c r="X8330" i="1"/>
  <c r="X8329" i="1"/>
  <c r="X8328" i="1"/>
  <c r="X8327" i="1"/>
  <c r="X8326" i="1"/>
  <c r="X8325" i="1"/>
  <c r="X8324" i="1"/>
  <c r="X8323" i="1"/>
  <c r="X8322" i="1"/>
  <c r="X8321" i="1"/>
  <c r="X8320" i="1"/>
  <c r="X8319" i="1"/>
  <c r="X8318" i="1"/>
  <c r="X8317" i="1"/>
  <c r="X8316" i="1"/>
  <c r="X8315" i="1"/>
  <c r="X8314" i="1"/>
  <c r="X8313" i="1"/>
  <c r="X8312" i="1"/>
  <c r="X8311" i="1"/>
  <c r="X8310" i="1"/>
  <c r="X8309" i="1"/>
  <c r="X8308" i="1"/>
  <c r="X8307" i="1"/>
  <c r="X8306" i="1"/>
  <c r="X8305" i="1"/>
  <c r="X8304" i="1"/>
  <c r="X8303" i="1"/>
  <c r="X8302" i="1"/>
  <c r="X8301" i="1"/>
  <c r="X8300" i="1"/>
  <c r="X8299" i="1"/>
  <c r="X8298" i="1"/>
  <c r="X8297" i="1"/>
  <c r="X8296" i="1"/>
  <c r="X8295" i="1"/>
  <c r="X8294" i="1"/>
  <c r="X8293" i="1"/>
  <c r="X8292" i="1"/>
  <c r="X8291" i="1"/>
  <c r="X8290" i="1"/>
  <c r="X8289" i="1"/>
  <c r="X8288" i="1"/>
  <c r="X8287" i="1"/>
  <c r="X8286" i="1"/>
  <c r="X8285" i="1"/>
  <c r="X8284" i="1"/>
  <c r="X8283" i="1"/>
  <c r="X8282" i="1"/>
  <c r="X8281" i="1"/>
  <c r="X8280" i="1"/>
  <c r="X8279" i="1"/>
  <c r="X8278" i="1"/>
  <c r="X8277" i="1"/>
  <c r="X8276" i="1"/>
  <c r="X8275" i="1"/>
  <c r="X8274" i="1"/>
  <c r="X8273" i="1"/>
  <c r="X8272" i="1"/>
  <c r="X8271" i="1"/>
  <c r="X8270" i="1"/>
  <c r="X8269" i="1"/>
  <c r="X8268" i="1"/>
  <c r="X8267" i="1"/>
  <c r="X8266" i="1"/>
  <c r="X8265" i="1"/>
  <c r="X8264" i="1"/>
  <c r="X8263" i="1"/>
  <c r="X8262" i="1"/>
  <c r="X8261" i="1"/>
  <c r="X8260" i="1"/>
  <c r="X8259" i="1"/>
  <c r="X8258" i="1"/>
  <c r="X8257" i="1"/>
  <c r="X8256" i="1"/>
  <c r="X8255" i="1"/>
  <c r="X8254" i="1"/>
  <c r="X8253" i="1"/>
  <c r="X8252" i="1"/>
  <c r="X8251" i="1"/>
  <c r="X8250" i="1"/>
  <c r="X8249" i="1"/>
  <c r="X8248" i="1"/>
  <c r="X8247" i="1"/>
  <c r="X8246" i="1"/>
  <c r="X8245" i="1"/>
  <c r="X8244" i="1"/>
  <c r="X8243" i="1"/>
  <c r="X8242" i="1"/>
  <c r="X8241" i="1"/>
  <c r="X8240" i="1"/>
  <c r="X8239" i="1"/>
  <c r="X8238" i="1"/>
  <c r="X8237" i="1"/>
  <c r="X8236" i="1"/>
  <c r="X8235" i="1"/>
  <c r="X8234" i="1"/>
  <c r="X8233" i="1"/>
  <c r="X8232" i="1"/>
  <c r="X8231" i="1"/>
  <c r="X8230" i="1"/>
  <c r="X8229" i="1"/>
  <c r="X8228" i="1"/>
  <c r="X8227" i="1"/>
  <c r="X8226" i="1"/>
  <c r="X8225" i="1"/>
  <c r="X8224" i="1"/>
  <c r="X8223" i="1"/>
  <c r="X8222" i="1"/>
  <c r="X8221" i="1"/>
  <c r="X8220" i="1"/>
  <c r="X8219" i="1"/>
  <c r="X8218" i="1"/>
  <c r="X8217" i="1"/>
  <c r="X8216" i="1"/>
  <c r="X8215" i="1"/>
  <c r="X8214" i="1"/>
  <c r="X8213" i="1"/>
  <c r="X8212" i="1"/>
  <c r="X8211" i="1"/>
  <c r="X8210" i="1"/>
  <c r="X8209" i="1"/>
  <c r="X8208" i="1"/>
  <c r="X8207" i="1"/>
  <c r="X8206" i="1"/>
  <c r="X8205" i="1"/>
  <c r="X8204" i="1"/>
  <c r="X8203" i="1"/>
  <c r="X8202" i="1"/>
  <c r="X8201" i="1"/>
  <c r="X8200" i="1"/>
  <c r="X8199" i="1"/>
  <c r="X8198" i="1"/>
  <c r="X8197" i="1"/>
  <c r="X8196" i="1"/>
  <c r="X8195" i="1"/>
  <c r="X8194" i="1"/>
  <c r="X8193" i="1"/>
  <c r="X8192" i="1"/>
  <c r="X8191" i="1"/>
  <c r="X8190" i="1"/>
  <c r="X8189" i="1"/>
  <c r="X8188" i="1"/>
  <c r="X8187" i="1"/>
  <c r="X8186" i="1"/>
  <c r="X8185" i="1"/>
  <c r="X8184" i="1"/>
  <c r="X8183" i="1"/>
  <c r="X8182" i="1"/>
  <c r="X8181" i="1"/>
  <c r="X8180" i="1"/>
  <c r="X8179" i="1"/>
  <c r="X8178" i="1"/>
  <c r="X8177" i="1"/>
  <c r="X8176" i="1"/>
  <c r="X8175" i="1"/>
  <c r="X8174" i="1"/>
  <c r="X8173" i="1"/>
  <c r="X8172" i="1"/>
  <c r="X8171" i="1"/>
  <c r="X8170" i="1"/>
  <c r="X8169" i="1"/>
  <c r="X8168" i="1"/>
  <c r="X8167" i="1"/>
  <c r="X8166" i="1"/>
  <c r="X8165" i="1"/>
  <c r="X8164" i="1"/>
  <c r="X8163" i="1"/>
  <c r="X8162" i="1"/>
  <c r="X8161" i="1"/>
  <c r="X8160" i="1"/>
  <c r="X8159" i="1"/>
  <c r="X8158" i="1"/>
  <c r="X8157" i="1"/>
  <c r="X8156" i="1"/>
  <c r="X8155" i="1"/>
  <c r="X8154" i="1"/>
  <c r="X8153" i="1"/>
  <c r="X8152" i="1"/>
  <c r="X8151" i="1"/>
  <c r="X8150" i="1"/>
  <c r="X8149" i="1"/>
  <c r="X8148" i="1"/>
  <c r="X8147" i="1"/>
  <c r="X8146" i="1"/>
  <c r="X8145" i="1"/>
  <c r="X8144" i="1"/>
  <c r="X8143" i="1"/>
  <c r="X8142" i="1"/>
  <c r="X8141" i="1"/>
  <c r="X8140" i="1"/>
  <c r="X8139" i="1"/>
  <c r="X8138" i="1"/>
  <c r="X8137" i="1"/>
  <c r="X8136" i="1"/>
  <c r="X8135" i="1"/>
  <c r="X8134" i="1"/>
  <c r="X8133" i="1"/>
  <c r="X8132" i="1"/>
  <c r="X8131" i="1"/>
  <c r="X8130" i="1"/>
  <c r="X8129" i="1"/>
  <c r="X8128" i="1"/>
  <c r="X8127" i="1"/>
  <c r="X8126" i="1"/>
  <c r="X8125" i="1"/>
  <c r="X8124" i="1"/>
  <c r="X8123" i="1"/>
  <c r="X8122" i="1"/>
  <c r="X8121" i="1"/>
  <c r="X8120" i="1"/>
  <c r="X8119" i="1"/>
  <c r="X8118" i="1"/>
  <c r="X8117" i="1"/>
  <c r="X8116" i="1"/>
  <c r="X8115" i="1"/>
  <c r="X8114" i="1"/>
  <c r="X8113" i="1"/>
  <c r="X8112" i="1"/>
  <c r="X8111" i="1"/>
  <c r="X8110" i="1"/>
  <c r="X8109" i="1"/>
  <c r="X8108" i="1"/>
  <c r="X8107" i="1"/>
  <c r="X8106" i="1"/>
  <c r="X8105" i="1"/>
  <c r="X8104" i="1"/>
  <c r="X8103" i="1"/>
  <c r="X8102" i="1"/>
  <c r="X8101" i="1"/>
  <c r="X8100" i="1"/>
  <c r="X8099" i="1"/>
  <c r="X8098" i="1"/>
  <c r="X8097" i="1"/>
  <c r="X8096" i="1"/>
  <c r="X8095" i="1"/>
  <c r="X8094" i="1"/>
  <c r="X8093" i="1"/>
  <c r="X8092" i="1"/>
  <c r="X8091" i="1"/>
  <c r="X8090" i="1"/>
  <c r="X8089" i="1"/>
  <c r="X8088" i="1"/>
  <c r="X8087" i="1"/>
  <c r="X8086" i="1"/>
  <c r="X8085" i="1"/>
  <c r="X8084" i="1"/>
  <c r="X8083" i="1"/>
  <c r="X8082" i="1"/>
  <c r="X8081" i="1"/>
  <c r="X8080" i="1"/>
  <c r="X8079" i="1"/>
  <c r="X8078" i="1"/>
  <c r="X8077" i="1"/>
  <c r="X8076" i="1"/>
  <c r="X8075" i="1"/>
  <c r="X8074" i="1"/>
  <c r="X8073" i="1"/>
  <c r="X8072" i="1"/>
  <c r="X8071" i="1"/>
  <c r="X8070" i="1"/>
  <c r="X8069" i="1"/>
  <c r="X8068" i="1"/>
  <c r="X8067" i="1"/>
  <c r="X8066" i="1"/>
  <c r="X8065" i="1"/>
  <c r="X8064" i="1"/>
  <c r="X8063" i="1"/>
  <c r="X8062" i="1"/>
  <c r="X8061" i="1"/>
  <c r="X8060" i="1"/>
  <c r="X8059" i="1"/>
  <c r="X8058" i="1"/>
  <c r="X8057" i="1"/>
  <c r="X8056" i="1"/>
  <c r="X8055" i="1"/>
  <c r="X8054" i="1"/>
  <c r="X8053" i="1"/>
  <c r="X8052" i="1"/>
  <c r="X8051" i="1"/>
  <c r="X8050" i="1"/>
  <c r="X8049" i="1"/>
  <c r="X8048" i="1"/>
  <c r="X8047" i="1"/>
  <c r="X8046" i="1"/>
  <c r="X8045" i="1"/>
  <c r="X8044" i="1"/>
  <c r="X8043" i="1"/>
  <c r="X8042" i="1"/>
  <c r="X8041" i="1"/>
  <c r="X8040" i="1"/>
  <c r="X8039" i="1"/>
  <c r="X8038" i="1"/>
  <c r="X8037" i="1"/>
  <c r="X8036" i="1"/>
  <c r="X8035" i="1"/>
  <c r="X8034" i="1"/>
  <c r="X8033" i="1"/>
  <c r="X8032" i="1"/>
  <c r="X8031" i="1"/>
  <c r="X8030" i="1"/>
  <c r="X8029" i="1"/>
  <c r="X8028" i="1"/>
  <c r="X8027" i="1"/>
  <c r="X8026" i="1"/>
  <c r="X8025" i="1"/>
  <c r="X8024" i="1"/>
  <c r="X8023" i="1"/>
  <c r="X8022" i="1"/>
  <c r="X8021" i="1"/>
  <c r="X8020" i="1"/>
  <c r="X8019" i="1"/>
  <c r="X8018" i="1"/>
  <c r="X8017" i="1"/>
  <c r="X8016" i="1"/>
  <c r="X8015" i="1"/>
  <c r="X8014" i="1"/>
  <c r="X8013" i="1"/>
  <c r="X8012" i="1"/>
  <c r="X8011" i="1"/>
  <c r="X8010" i="1"/>
  <c r="X8009" i="1"/>
  <c r="X8008" i="1"/>
  <c r="X8007" i="1"/>
  <c r="X8006" i="1"/>
  <c r="X8005" i="1"/>
  <c r="X8004" i="1"/>
  <c r="X8003" i="1"/>
  <c r="X8002" i="1"/>
  <c r="X8001" i="1"/>
  <c r="X8000" i="1"/>
  <c r="X7999" i="1"/>
  <c r="X7998" i="1"/>
  <c r="X7997" i="1"/>
  <c r="X7996" i="1"/>
  <c r="X7995" i="1"/>
  <c r="X7994" i="1"/>
  <c r="X7993" i="1"/>
  <c r="X7992" i="1"/>
  <c r="X7991" i="1"/>
  <c r="X7990" i="1"/>
  <c r="X7989" i="1"/>
  <c r="X7988" i="1"/>
  <c r="X7987" i="1"/>
  <c r="X7986" i="1"/>
  <c r="X7985" i="1"/>
  <c r="X7984" i="1"/>
  <c r="X7983" i="1"/>
  <c r="X7982" i="1"/>
  <c r="X7981" i="1"/>
  <c r="X7980" i="1"/>
  <c r="X7979" i="1"/>
  <c r="X7978" i="1"/>
  <c r="X7977" i="1"/>
  <c r="X7976" i="1"/>
  <c r="X7975" i="1"/>
  <c r="X7974" i="1"/>
  <c r="X7973" i="1"/>
  <c r="X7972" i="1"/>
  <c r="X7971" i="1"/>
  <c r="X7970" i="1"/>
  <c r="X7969" i="1"/>
  <c r="X7968" i="1"/>
  <c r="X7967" i="1"/>
  <c r="X7966" i="1"/>
  <c r="X7965" i="1"/>
  <c r="X7964" i="1"/>
  <c r="X7963" i="1"/>
  <c r="X7962" i="1"/>
  <c r="X7961" i="1"/>
  <c r="X7960" i="1"/>
  <c r="X7959" i="1"/>
  <c r="X7958" i="1"/>
  <c r="X7957" i="1"/>
  <c r="X7956" i="1"/>
  <c r="X7955" i="1"/>
  <c r="X7954" i="1"/>
  <c r="X7953" i="1"/>
  <c r="X7952" i="1"/>
  <c r="X7951" i="1"/>
  <c r="X7950" i="1"/>
  <c r="X7949" i="1"/>
  <c r="X7948" i="1"/>
  <c r="X7947" i="1"/>
  <c r="X7946" i="1"/>
  <c r="X7945" i="1"/>
  <c r="X7944" i="1"/>
  <c r="X7943" i="1"/>
  <c r="X7942" i="1"/>
  <c r="X7941" i="1"/>
  <c r="X7940" i="1"/>
  <c r="X7939" i="1"/>
  <c r="X7938" i="1"/>
  <c r="X7937" i="1"/>
  <c r="X7936" i="1"/>
  <c r="X7935" i="1"/>
  <c r="X7934" i="1"/>
  <c r="X7933" i="1"/>
  <c r="X7932" i="1"/>
  <c r="X7931" i="1"/>
  <c r="X7930" i="1"/>
  <c r="X7929" i="1"/>
  <c r="X7928" i="1"/>
  <c r="X7927" i="1"/>
  <c r="X7926" i="1"/>
  <c r="X7925" i="1"/>
  <c r="X7924" i="1"/>
  <c r="X7923" i="1"/>
  <c r="X7922" i="1"/>
  <c r="X7921" i="1"/>
  <c r="X7920" i="1"/>
  <c r="X7919" i="1"/>
  <c r="X7918" i="1"/>
  <c r="X7917" i="1"/>
  <c r="X7916" i="1"/>
  <c r="X7915" i="1"/>
  <c r="X7914" i="1"/>
  <c r="X7913" i="1"/>
  <c r="X7912" i="1"/>
  <c r="X7911" i="1"/>
  <c r="X7910" i="1"/>
  <c r="X7909" i="1"/>
  <c r="X7908" i="1"/>
  <c r="X7907" i="1"/>
  <c r="X7906" i="1"/>
  <c r="X7905" i="1"/>
  <c r="X7904" i="1"/>
  <c r="X7903" i="1"/>
  <c r="X7902" i="1"/>
  <c r="X7901" i="1"/>
  <c r="X7900" i="1"/>
  <c r="X7899" i="1"/>
  <c r="X7898" i="1"/>
  <c r="X7897" i="1"/>
  <c r="X7896" i="1"/>
  <c r="X7895" i="1"/>
  <c r="X7894" i="1"/>
  <c r="X7893" i="1"/>
  <c r="X7892" i="1"/>
  <c r="X7891" i="1"/>
  <c r="X7890" i="1"/>
  <c r="X7889" i="1"/>
  <c r="X7888" i="1"/>
  <c r="X7887" i="1"/>
  <c r="X7886" i="1"/>
  <c r="X7885" i="1"/>
  <c r="X7884" i="1"/>
  <c r="X7883" i="1"/>
  <c r="X7882" i="1"/>
  <c r="X7881" i="1"/>
  <c r="X7880" i="1"/>
  <c r="X7879" i="1"/>
  <c r="X7878" i="1"/>
  <c r="X7877" i="1"/>
  <c r="X7876" i="1"/>
  <c r="X7875" i="1"/>
  <c r="X7874" i="1"/>
  <c r="X7873" i="1"/>
  <c r="X7872" i="1"/>
  <c r="X7871" i="1"/>
  <c r="X7870" i="1"/>
  <c r="X7869" i="1"/>
  <c r="X7868" i="1"/>
  <c r="X7867" i="1"/>
  <c r="X7866" i="1"/>
  <c r="X7865" i="1"/>
  <c r="X7864" i="1"/>
  <c r="X7863" i="1"/>
  <c r="X7862" i="1"/>
  <c r="X7861" i="1"/>
  <c r="X7860" i="1"/>
  <c r="X7859" i="1"/>
  <c r="X7858" i="1"/>
  <c r="X7857" i="1"/>
  <c r="X7856" i="1"/>
  <c r="X7855" i="1"/>
  <c r="X7854" i="1"/>
  <c r="X7853" i="1"/>
  <c r="X7852" i="1"/>
  <c r="X7851" i="1"/>
  <c r="X7850" i="1"/>
  <c r="X7849" i="1"/>
  <c r="X7848" i="1"/>
  <c r="X7847" i="1"/>
  <c r="X7846" i="1"/>
  <c r="X7845" i="1"/>
  <c r="X7844" i="1"/>
  <c r="X7843" i="1"/>
  <c r="X7842" i="1"/>
  <c r="X7841" i="1"/>
  <c r="X7840" i="1"/>
  <c r="X7839" i="1"/>
  <c r="X7838" i="1"/>
  <c r="X7837" i="1"/>
  <c r="X7836" i="1"/>
  <c r="X7835" i="1"/>
  <c r="X7834" i="1"/>
  <c r="X7833" i="1"/>
  <c r="X7832" i="1"/>
  <c r="X7831" i="1"/>
  <c r="X7830" i="1"/>
  <c r="X7829" i="1"/>
  <c r="X7828" i="1"/>
  <c r="X7827" i="1"/>
  <c r="X7826" i="1"/>
  <c r="X7825" i="1"/>
  <c r="X7824" i="1"/>
  <c r="X7823" i="1"/>
  <c r="X7822" i="1"/>
  <c r="X7821" i="1"/>
  <c r="X7820" i="1"/>
  <c r="X7819" i="1"/>
  <c r="X7818" i="1"/>
  <c r="X7817" i="1"/>
  <c r="X7816" i="1"/>
  <c r="X7815" i="1"/>
  <c r="X7814" i="1"/>
  <c r="X7813" i="1"/>
  <c r="X7812" i="1"/>
  <c r="X7811" i="1"/>
  <c r="X7810" i="1"/>
  <c r="X7809" i="1"/>
  <c r="X7808" i="1"/>
  <c r="X7807" i="1"/>
  <c r="X7806" i="1"/>
  <c r="X7805" i="1"/>
  <c r="X7804" i="1"/>
  <c r="X7803" i="1"/>
  <c r="X7802" i="1"/>
  <c r="X7801" i="1"/>
  <c r="X7800" i="1"/>
  <c r="X7799" i="1"/>
  <c r="X7798" i="1"/>
  <c r="X7797" i="1"/>
  <c r="X7796" i="1"/>
  <c r="X7795" i="1"/>
  <c r="X7794" i="1"/>
  <c r="X7793" i="1"/>
  <c r="X7792" i="1"/>
  <c r="X7791" i="1"/>
  <c r="X7790" i="1"/>
  <c r="X7789" i="1"/>
  <c r="X7788" i="1"/>
  <c r="X7787" i="1"/>
  <c r="X7786" i="1"/>
  <c r="X7785" i="1"/>
  <c r="X7784" i="1"/>
  <c r="X7783" i="1"/>
  <c r="X7782" i="1"/>
  <c r="X7781" i="1"/>
  <c r="X7780" i="1"/>
  <c r="X7779" i="1"/>
  <c r="X7778" i="1"/>
  <c r="X7777" i="1"/>
  <c r="X7776" i="1"/>
  <c r="X7775" i="1"/>
  <c r="X7774" i="1"/>
  <c r="X7773" i="1"/>
  <c r="X7772" i="1"/>
  <c r="X7771" i="1"/>
  <c r="X7770" i="1"/>
  <c r="X7769" i="1"/>
  <c r="X7768" i="1"/>
  <c r="X7767" i="1"/>
  <c r="X7766" i="1"/>
  <c r="X7765" i="1"/>
  <c r="X7764" i="1"/>
  <c r="X7763" i="1"/>
  <c r="X7762" i="1"/>
  <c r="X7761" i="1"/>
  <c r="X7760" i="1"/>
  <c r="X7759" i="1"/>
  <c r="X7758" i="1"/>
  <c r="X7757" i="1"/>
  <c r="X7756" i="1"/>
  <c r="X7755" i="1"/>
  <c r="X7754" i="1"/>
  <c r="X7753" i="1"/>
  <c r="X7752" i="1"/>
  <c r="X7751" i="1"/>
  <c r="X7750" i="1"/>
  <c r="X7749" i="1"/>
  <c r="X7748" i="1"/>
  <c r="X7747" i="1"/>
  <c r="X7746" i="1"/>
  <c r="X7745" i="1"/>
  <c r="X7744" i="1"/>
  <c r="X7743" i="1"/>
  <c r="X7742" i="1"/>
  <c r="X7741" i="1"/>
  <c r="X7740" i="1"/>
  <c r="X7739" i="1"/>
  <c r="X7738" i="1"/>
  <c r="X7737" i="1"/>
  <c r="X7736" i="1"/>
  <c r="X7735" i="1"/>
  <c r="X7734" i="1"/>
  <c r="X7733" i="1"/>
  <c r="X7732" i="1"/>
  <c r="X7731" i="1"/>
  <c r="X7730" i="1"/>
  <c r="X7729" i="1"/>
  <c r="X7728" i="1"/>
  <c r="X7727" i="1"/>
  <c r="X7726" i="1"/>
  <c r="X7725" i="1"/>
  <c r="X7724" i="1"/>
  <c r="X7723" i="1"/>
  <c r="X7722" i="1"/>
  <c r="X7721" i="1"/>
  <c r="X7720" i="1"/>
  <c r="X7719" i="1"/>
  <c r="X7718" i="1"/>
  <c r="X7717" i="1"/>
  <c r="X7716" i="1"/>
  <c r="X7715" i="1"/>
  <c r="X7714" i="1"/>
  <c r="X7713" i="1"/>
  <c r="X7712" i="1"/>
  <c r="X7711" i="1"/>
  <c r="X7710" i="1"/>
  <c r="X7709" i="1"/>
  <c r="X7708" i="1"/>
  <c r="X7707" i="1"/>
  <c r="X7706" i="1"/>
  <c r="X7705" i="1"/>
  <c r="X7704" i="1"/>
  <c r="X7703" i="1"/>
  <c r="X7702" i="1"/>
  <c r="X7701" i="1"/>
  <c r="X7700" i="1"/>
  <c r="X7699" i="1"/>
  <c r="X7698" i="1"/>
  <c r="X7697" i="1"/>
  <c r="X7696" i="1"/>
  <c r="X7695" i="1"/>
  <c r="X7694" i="1"/>
  <c r="X7693" i="1"/>
  <c r="X7692" i="1"/>
  <c r="X7691" i="1"/>
  <c r="X7690" i="1"/>
  <c r="X7689" i="1"/>
  <c r="X7688" i="1"/>
  <c r="X7687" i="1"/>
  <c r="X7686" i="1"/>
  <c r="X7685" i="1"/>
  <c r="X7684" i="1"/>
  <c r="X7683" i="1"/>
  <c r="X7682" i="1"/>
  <c r="X7681" i="1"/>
  <c r="X7680" i="1"/>
  <c r="X7679" i="1"/>
  <c r="X7678" i="1"/>
  <c r="X7677" i="1"/>
  <c r="X7676" i="1"/>
  <c r="X7675" i="1"/>
  <c r="X7674" i="1"/>
  <c r="X7673" i="1"/>
  <c r="X7672" i="1"/>
  <c r="X7671" i="1"/>
  <c r="X7670" i="1"/>
  <c r="X7669" i="1"/>
  <c r="X7668" i="1"/>
  <c r="X7667" i="1"/>
  <c r="X7666" i="1"/>
  <c r="X7665" i="1"/>
  <c r="X7664" i="1"/>
  <c r="X7663" i="1"/>
  <c r="X7662" i="1"/>
  <c r="X7661" i="1"/>
  <c r="X7660" i="1"/>
  <c r="X7659" i="1"/>
  <c r="X7658" i="1"/>
  <c r="X7657" i="1"/>
  <c r="X7656" i="1"/>
  <c r="X7655" i="1"/>
  <c r="X7654" i="1"/>
  <c r="X7653" i="1"/>
  <c r="X7652" i="1"/>
  <c r="X7651" i="1"/>
  <c r="X7650" i="1"/>
  <c r="X7649" i="1"/>
  <c r="X7648" i="1"/>
  <c r="X7647" i="1"/>
  <c r="X7646" i="1"/>
  <c r="X7645" i="1"/>
  <c r="X7644" i="1"/>
  <c r="X7643" i="1"/>
  <c r="X7642" i="1"/>
  <c r="X7641" i="1"/>
  <c r="X7640" i="1"/>
  <c r="X7639" i="1"/>
  <c r="X7638" i="1"/>
  <c r="X7637" i="1"/>
  <c r="X7636" i="1"/>
  <c r="X7635" i="1"/>
  <c r="X7634" i="1"/>
  <c r="X7633" i="1"/>
  <c r="X7632" i="1"/>
  <c r="X7631" i="1"/>
  <c r="X7630" i="1"/>
  <c r="X7629" i="1"/>
  <c r="X7628" i="1"/>
  <c r="X7627" i="1"/>
  <c r="X7626" i="1"/>
  <c r="X7625" i="1"/>
  <c r="X7624" i="1"/>
  <c r="X7623" i="1"/>
  <c r="X7622" i="1"/>
  <c r="X7621" i="1"/>
  <c r="X7620" i="1"/>
  <c r="X7619" i="1"/>
  <c r="X7618" i="1"/>
  <c r="X7617" i="1"/>
  <c r="X7616" i="1"/>
  <c r="X7615" i="1"/>
  <c r="X7614" i="1"/>
  <c r="X7613" i="1"/>
  <c r="X7612" i="1"/>
  <c r="X7611" i="1"/>
  <c r="X7610" i="1"/>
  <c r="X7609" i="1"/>
  <c r="X7608" i="1"/>
  <c r="X7607" i="1"/>
  <c r="X7606" i="1"/>
  <c r="X7605" i="1"/>
  <c r="X7604" i="1"/>
  <c r="X7603" i="1"/>
  <c r="X7602" i="1"/>
  <c r="X7601" i="1"/>
  <c r="X7600" i="1"/>
  <c r="X7599" i="1"/>
  <c r="X7598" i="1"/>
  <c r="X7597" i="1"/>
  <c r="X7596" i="1"/>
  <c r="X7595" i="1"/>
  <c r="X7594" i="1"/>
  <c r="X7593" i="1"/>
  <c r="X7592" i="1"/>
  <c r="X7591" i="1"/>
  <c r="X7590" i="1"/>
  <c r="X7589" i="1"/>
  <c r="X7588" i="1"/>
  <c r="X7587" i="1"/>
  <c r="X7586" i="1"/>
  <c r="X7585" i="1"/>
  <c r="X7584" i="1"/>
  <c r="X7583" i="1"/>
  <c r="X7582" i="1"/>
  <c r="X7581" i="1"/>
  <c r="X7580" i="1"/>
  <c r="X7579" i="1"/>
  <c r="X7578" i="1"/>
  <c r="X7577" i="1"/>
  <c r="X7576" i="1"/>
  <c r="X7575" i="1"/>
  <c r="X7574" i="1"/>
  <c r="X7573" i="1"/>
  <c r="X7572" i="1"/>
  <c r="X7571" i="1"/>
  <c r="X7570" i="1"/>
  <c r="X7569" i="1"/>
  <c r="X7568" i="1"/>
  <c r="X7567" i="1"/>
  <c r="X7566" i="1"/>
  <c r="X7565" i="1"/>
  <c r="X7564" i="1"/>
  <c r="X7563" i="1"/>
  <c r="X7562" i="1"/>
  <c r="X7561" i="1"/>
  <c r="X7560" i="1"/>
  <c r="X7559" i="1"/>
  <c r="X7558" i="1"/>
  <c r="X7557" i="1"/>
  <c r="X7556" i="1"/>
  <c r="X7555" i="1"/>
  <c r="X7554" i="1"/>
  <c r="X7553" i="1"/>
  <c r="X7552" i="1"/>
  <c r="X7551" i="1"/>
  <c r="X7550" i="1"/>
  <c r="X7549" i="1"/>
  <c r="X7548" i="1"/>
  <c r="X7547" i="1"/>
  <c r="X7546" i="1"/>
  <c r="X7545" i="1"/>
  <c r="X7544" i="1"/>
  <c r="X7543" i="1"/>
  <c r="X7542" i="1"/>
  <c r="X7541" i="1"/>
  <c r="X7540" i="1"/>
  <c r="X7539" i="1"/>
  <c r="X7538" i="1"/>
  <c r="X7537" i="1"/>
  <c r="X7536" i="1"/>
  <c r="X7535" i="1"/>
  <c r="X7534" i="1"/>
  <c r="X7533" i="1"/>
  <c r="X7532" i="1"/>
  <c r="X7531" i="1"/>
  <c r="X7530" i="1"/>
  <c r="X7529" i="1"/>
  <c r="X7528" i="1"/>
  <c r="X7527" i="1"/>
  <c r="X7526" i="1"/>
  <c r="X7525" i="1"/>
  <c r="X7524" i="1"/>
  <c r="X7523" i="1"/>
  <c r="X7522" i="1"/>
  <c r="X7521" i="1"/>
  <c r="X7520" i="1"/>
  <c r="X7519" i="1"/>
  <c r="X7518" i="1"/>
  <c r="X7517" i="1"/>
  <c r="X7516" i="1"/>
  <c r="X7515" i="1"/>
  <c r="X7514" i="1"/>
  <c r="X7513" i="1"/>
  <c r="X7512" i="1"/>
  <c r="X7511" i="1"/>
  <c r="X7510" i="1"/>
  <c r="X7509" i="1"/>
  <c r="X7508" i="1"/>
  <c r="X7507" i="1"/>
  <c r="X7506" i="1"/>
  <c r="X7505" i="1"/>
  <c r="X7504" i="1"/>
  <c r="X7503" i="1"/>
  <c r="X7502" i="1"/>
  <c r="X7501" i="1"/>
  <c r="X7500" i="1"/>
  <c r="X7499" i="1"/>
  <c r="X7498" i="1"/>
  <c r="X7497" i="1"/>
  <c r="X7496" i="1"/>
  <c r="X7495" i="1"/>
  <c r="X7494" i="1"/>
  <c r="X7493" i="1"/>
  <c r="X7492" i="1"/>
  <c r="X7491" i="1"/>
  <c r="X7490" i="1"/>
  <c r="X7489" i="1"/>
  <c r="X7488" i="1"/>
  <c r="X7487" i="1"/>
  <c r="X7486" i="1"/>
  <c r="X7485" i="1"/>
  <c r="X7484" i="1"/>
  <c r="X7483" i="1"/>
  <c r="X7482" i="1"/>
  <c r="X7481" i="1"/>
  <c r="X7480" i="1"/>
  <c r="X7479" i="1"/>
  <c r="X7478" i="1"/>
  <c r="X7477" i="1"/>
  <c r="X7476" i="1"/>
  <c r="X7475" i="1"/>
  <c r="X7474" i="1"/>
  <c r="X7473" i="1"/>
  <c r="X7472" i="1"/>
  <c r="X7471" i="1"/>
  <c r="X7470" i="1"/>
  <c r="X7469" i="1"/>
  <c r="X7468" i="1"/>
  <c r="X7467" i="1"/>
  <c r="X7466" i="1"/>
  <c r="X7465" i="1"/>
  <c r="X7464" i="1"/>
  <c r="X7463" i="1"/>
  <c r="X7462" i="1"/>
  <c r="X7461" i="1"/>
  <c r="X7460" i="1"/>
  <c r="X7459" i="1"/>
  <c r="X7458" i="1"/>
  <c r="X7457" i="1"/>
  <c r="X7456" i="1"/>
  <c r="X7455" i="1"/>
  <c r="X7454" i="1"/>
  <c r="X7453" i="1"/>
  <c r="X7452" i="1"/>
  <c r="X7451" i="1"/>
  <c r="X7450" i="1"/>
  <c r="X7449" i="1"/>
  <c r="X7448" i="1"/>
  <c r="X7447" i="1"/>
  <c r="X7446" i="1"/>
  <c r="X7445" i="1"/>
  <c r="X7444" i="1"/>
  <c r="X7443" i="1"/>
  <c r="X7442" i="1"/>
  <c r="X7441" i="1"/>
  <c r="X7440" i="1"/>
  <c r="X7439" i="1"/>
  <c r="X7438" i="1"/>
  <c r="X7437" i="1"/>
  <c r="X7436" i="1"/>
  <c r="X7435" i="1"/>
  <c r="X7434" i="1"/>
  <c r="X7433" i="1"/>
  <c r="X7432" i="1"/>
  <c r="X7431" i="1"/>
  <c r="X7430" i="1"/>
  <c r="X7429" i="1"/>
  <c r="X7428" i="1"/>
  <c r="X7427" i="1"/>
  <c r="X7426" i="1"/>
  <c r="X7425" i="1"/>
  <c r="X7424" i="1"/>
  <c r="X7423" i="1"/>
  <c r="X7422" i="1"/>
  <c r="X7421" i="1"/>
  <c r="X7420" i="1"/>
  <c r="X7419" i="1"/>
  <c r="X7418" i="1"/>
  <c r="X7417" i="1"/>
  <c r="X7416" i="1"/>
  <c r="X7415" i="1"/>
  <c r="X7414" i="1"/>
  <c r="X7413" i="1"/>
  <c r="X7412" i="1"/>
  <c r="X7411" i="1"/>
  <c r="X7410" i="1"/>
  <c r="X7409" i="1"/>
  <c r="X7408" i="1"/>
  <c r="X7407" i="1"/>
  <c r="X7406" i="1"/>
  <c r="X7405" i="1"/>
  <c r="X7404" i="1"/>
  <c r="X7403" i="1"/>
  <c r="X7402" i="1"/>
  <c r="X7401" i="1"/>
  <c r="X7400" i="1"/>
  <c r="X7399" i="1"/>
  <c r="X7398" i="1"/>
  <c r="X7397" i="1"/>
  <c r="X7396" i="1"/>
  <c r="X7395" i="1"/>
  <c r="X7394" i="1"/>
  <c r="X7393" i="1"/>
  <c r="X7392" i="1"/>
  <c r="X7391" i="1"/>
  <c r="X7390" i="1"/>
  <c r="X7389" i="1"/>
  <c r="X7388" i="1"/>
  <c r="X7387" i="1"/>
  <c r="X7386" i="1"/>
  <c r="X7385" i="1"/>
  <c r="X7384" i="1"/>
  <c r="X7383" i="1"/>
  <c r="X7382" i="1"/>
  <c r="X7381" i="1"/>
  <c r="X7380" i="1"/>
  <c r="X7379" i="1"/>
  <c r="X7378" i="1"/>
  <c r="X7377" i="1"/>
  <c r="X7376" i="1"/>
  <c r="X7375" i="1"/>
  <c r="X7374" i="1"/>
  <c r="X7373" i="1"/>
  <c r="X7372" i="1"/>
  <c r="X7371" i="1"/>
  <c r="X7370" i="1"/>
  <c r="X7369" i="1"/>
  <c r="X7368" i="1"/>
  <c r="X7367" i="1"/>
  <c r="X7366" i="1"/>
  <c r="X7365" i="1"/>
  <c r="X7364" i="1"/>
  <c r="X7363" i="1"/>
  <c r="X7362" i="1"/>
  <c r="X7361" i="1"/>
  <c r="X7360" i="1"/>
  <c r="X7359" i="1"/>
  <c r="X7358" i="1"/>
  <c r="X7357" i="1"/>
  <c r="X7356" i="1"/>
  <c r="X7355" i="1"/>
  <c r="X7354" i="1"/>
  <c r="X7353" i="1"/>
  <c r="X7352" i="1"/>
  <c r="X7351" i="1"/>
  <c r="X7350" i="1"/>
  <c r="X7349" i="1"/>
  <c r="X7348" i="1"/>
  <c r="X7347" i="1"/>
  <c r="X7346" i="1"/>
  <c r="X7345" i="1"/>
  <c r="X7344" i="1"/>
  <c r="X7343" i="1"/>
  <c r="X7342" i="1"/>
  <c r="X7341" i="1"/>
  <c r="X7340" i="1"/>
  <c r="X7339" i="1"/>
  <c r="X7338" i="1"/>
  <c r="X7337" i="1"/>
  <c r="X7336" i="1"/>
  <c r="X7335" i="1"/>
  <c r="X7334" i="1"/>
  <c r="X7333" i="1"/>
  <c r="X7332" i="1"/>
  <c r="X7331" i="1"/>
  <c r="X7330" i="1"/>
  <c r="X7329" i="1"/>
  <c r="X7328" i="1"/>
  <c r="X7327" i="1"/>
  <c r="X7326" i="1"/>
  <c r="X7325" i="1"/>
  <c r="X7324" i="1"/>
  <c r="X7323" i="1"/>
  <c r="X7322" i="1"/>
  <c r="X7321" i="1"/>
  <c r="X7320" i="1"/>
  <c r="X7319" i="1"/>
  <c r="X7318" i="1"/>
  <c r="X7317" i="1"/>
  <c r="X7316" i="1"/>
  <c r="X7315" i="1"/>
  <c r="X7314" i="1"/>
  <c r="X7313" i="1"/>
  <c r="X7312" i="1"/>
  <c r="X7311" i="1"/>
  <c r="X7310" i="1"/>
  <c r="X7309" i="1"/>
  <c r="X7308" i="1"/>
  <c r="X7307" i="1"/>
  <c r="X7306" i="1"/>
  <c r="X7305" i="1"/>
  <c r="X7304" i="1"/>
  <c r="X7303" i="1"/>
  <c r="X7302" i="1"/>
  <c r="X7301" i="1"/>
  <c r="X7300" i="1"/>
  <c r="X7299" i="1"/>
  <c r="X7298" i="1"/>
  <c r="X7297" i="1"/>
  <c r="X7296" i="1"/>
  <c r="X7295" i="1"/>
  <c r="X7294" i="1"/>
  <c r="X7293" i="1"/>
  <c r="X7292" i="1"/>
  <c r="X7291" i="1"/>
  <c r="X7290" i="1"/>
  <c r="X7289" i="1"/>
  <c r="X7288" i="1"/>
  <c r="X7287" i="1"/>
  <c r="X7286" i="1"/>
  <c r="X7285" i="1"/>
  <c r="X7284" i="1"/>
  <c r="X7283" i="1"/>
  <c r="X7282" i="1"/>
  <c r="X7281" i="1"/>
  <c r="X7280" i="1"/>
  <c r="X7279" i="1"/>
  <c r="X7278" i="1"/>
  <c r="X7277" i="1"/>
  <c r="X7276" i="1"/>
  <c r="X7275" i="1"/>
  <c r="X7274" i="1"/>
  <c r="X7273" i="1"/>
  <c r="X7272" i="1"/>
  <c r="X7271" i="1"/>
  <c r="X7270" i="1"/>
  <c r="X7269" i="1"/>
  <c r="X7268" i="1"/>
  <c r="X7267" i="1"/>
  <c r="X7266" i="1"/>
  <c r="X7265" i="1"/>
  <c r="X7264" i="1"/>
  <c r="X7263" i="1"/>
  <c r="X7262" i="1"/>
  <c r="X7261" i="1"/>
  <c r="X7260" i="1"/>
  <c r="X7259" i="1"/>
  <c r="X7258" i="1"/>
  <c r="X7257" i="1"/>
  <c r="X7256" i="1"/>
  <c r="X7255" i="1"/>
  <c r="X7254" i="1"/>
  <c r="X7253" i="1"/>
  <c r="X7252" i="1"/>
  <c r="X7251" i="1"/>
  <c r="X7250" i="1"/>
  <c r="X7249" i="1"/>
  <c r="X7248" i="1"/>
  <c r="X7247" i="1"/>
  <c r="X7246" i="1"/>
  <c r="X7245" i="1"/>
  <c r="X7244" i="1"/>
  <c r="X7243" i="1"/>
  <c r="X7242" i="1"/>
  <c r="X7241" i="1"/>
  <c r="X7240" i="1"/>
  <c r="X7239" i="1"/>
  <c r="X7238" i="1"/>
  <c r="X7237" i="1"/>
  <c r="X7236" i="1"/>
  <c r="X7235" i="1"/>
  <c r="X7234" i="1"/>
  <c r="X7233" i="1"/>
  <c r="X7232" i="1"/>
  <c r="X7231" i="1"/>
  <c r="X7230" i="1"/>
  <c r="X7229" i="1"/>
  <c r="X7228" i="1"/>
  <c r="X7227" i="1"/>
  <c r="X7226" i="1"/>
  <c r="X7225" i="1"/>
  <c r="X7224" i="1"/>
  <c r="X7223" i="1"/>
  <c r="X7222" i="1"/>
  <c r="X7221" i="1"/>
  <c r="X7220" i="1"/>
  <c r="X7219" i="1"/>
  <c r="X7218" i="1"/>
  <c r="X7217" i="1"/>
  <c r="X7216" i="1"/>
  <c r="X7215" i="1"/>
  <c r="X7214" i="1"/>
  <c r="X7213" i="1"/>
  <c r="X7212" i="1"/>
  <c r="X7211" i="1"/>
  <c r="X7210" i="1"/>
  <c r="X7209" i="1"/>
  <c r="X7208" i="1"/>
  <c r="X7207" i="1"/>
  <c r="X7206" i="1"/>
  <c r="X7205" i="1"/>
  <c r="X7204" i="1"/>
  <c r="X7203" i="1"/>
  <c r="X7202" i="1"/>
  <c r="X7201" i="1"/>
  <c r="X7200" i="1"/>
  <c r="X7199" i="1"/>
  <c r="X7198" i="1"/>
  <c r="X7197" i="1"/>
  <c r="X7196" i="1"/>
  <c r="X7195" i="1"/>
  <c r="X7194" i="1"/>
  <c r="X7193" i="1"/>
  <c r="X7192" i="1"/>
  <c r="X7191" i="1"/>
  <c r="X7190" i="1"/>
  <c r="X7189" i="1"/>
  <c r="X7188" i="1"/>
  <c r="X7187" i="1"/>
  <c r="X7186" i="1"/>
  <c r="X7185" i="1"/>
  <c r="X7184" i="1"/>
  <c r="X7183" i="1"/>
  <c r="X7182" i="1"/>
  <c r="X7181" i="1"/>
  <c r="X7180" i="1"/>
  <c r="X7179" i="1"/>
  <c r="X7178" i="1"/>
  <c r="X7177" i="1"/>
  <c r="X7176" i="1"/>
  <c r="X7175" i="1"/>
  <c r="X7174" i="1"/>
  <c r="X7173" i="1"/>
  <c r="X7172" i="1"/>
  <c r="X7171" i="1"/>
  <c r="X7170" i="1"/>
  <c r="X7169" i="1"/>
  <c r="X7168" i="1"/>
  <c r="X7167" i="1"/>
  <c r="X7166" i="1"/>
  <c r="X7165" i="1"/>
  <c r="X7164" i="1"/>
  <c r="X7163" i="1"/>
  <c r="X7162" i="1"/>
  <c r="X7161" i="1"/>
  <c r="X7160" i="1"/>
  <c r="X7159" i="1"/>
  <c r="X7158" i="1"/>
  <c r="X7157" i="1"/>
  <c r="X7156" i="1"/>
  <c r="X7155" i="1"/>
  <c r="X7154" i="1"/>
  <c r="X7153" i="1"/>
  <c r="X7152" i="1"/>
  <c r="X7151" i="1"/>
  <c r="X7150" i="1"/>
  <c r="X7149" i="1"/>
  <c r="X7148" i="1"/>
  <c r="X7147" i="1"/>
  <c r="X7146" i="1"/>
  <c r="X7145" i="1"/>
  <c r="X7144" i="1"/>
  <c r="X7143" i="1"/>
  <c r="X7142" i="1"/>
  <c r="X7141" i="1"/>
  <c r="X7140" i="1"/>
  <c r="X7139" i="1"/>
  <c r="X7138" i="1"/>
  <c r="X7137" i="1"/>
  <c r="X7136" i="1"/>
  <c r="X7135" i="1"/>
  <c r="X7134" i="1"/>
  <c r="X7133" i="1"/>
  <c r="X7132" i="1"/>
  <c r="X7131" i="1"/>
  <c r="X7130" i="1"/>
  <c r="X7129" i="1"/>
  <c r="X7128" i="1"/>
  <c r="X7127" i="1"/>
  <c r="X7126" i="1"/>
  <c r="X7125" i="1"/>
  <c r="X7124" i="1"/>
  <c r="X7123" i="1"/>
  <c r="X7122" i="1"/>
  <c r="X7121" i="1"/>
  <c r="X7120" i="1"/>
  <c r="X7119" i="1"/>
  <c r="X7118" i="1"/>
  <c r="X7117" i="1"/>
  <c r="X7116" i="1"/>
  <c r="X7115" i="1"/>
  <c r="X7114" i="1"/>
  <c r="X7113" i="1"/>
  <c r="X7112" i="1"/>
  <c r="X7111" i="1"/>
  <c r="X7110" i="1"/>
  <c r="X7109" i="1"/>
  <c r="X7108" i="1"/>
  <c r="X7107" i="1"/>
  <c r="X7106" i="1"/>
  <c r="X7105" i="1"/>
  <c r="X7104" i="1"/>
  <c r="X7103" i="1"/>
  <c r="X7102" i="1"/>
  <c r="X7101" i="1"/>
  <c r="X7100" i="1"/>
  <c r="X7099" i="1"/>
  <c r="X7098" i="1"/>
  <c r="X7097" i="1"/>
  <c r="X7096" i="1"/>
  <c r="X7095" i="1"/>
  <c r="X7094" i="1"/>
  <c r="X7093" i="1"/>
  <c r="X7092" i="1"/>
  <c r="X7091" i="1"/>
  <c r="X7090" i="1"/>
  <c r="X7089" i="1"/>
  <c r="X7088" i="1"/>
  <c r="X7087" i="1"/>
  <c r="X7086" i="1"/>
  <c r="X7085" i="1"/>
  <c r="X7084" i="1"/>
  <c r="X7083" i="1"/>
  <c r="X7082" i="1"/>
  <c r="X7081" i="1"/>
  <c r="X7080" i="1"/>
  <c r="X7079" i="1"/>
  <c r="X7078" i="1"/>
  <c r="X7077" i="1"/>
  <c r="X7076" i="1"/>
  <c r="X7075" i="1"/>
  <c r="X7074" i="1"/>
  <c r="X7073" i="1"/>
  <c r="X7072" i="1"/>
  <c r="X7071" i="1"/>
  <c r="X7070" i="1"/>
  <c r="X7069" i="1"/>
  <c r="X7068" i="1"/>
  <c r="X7067" i="1"/>
  <c r="X7066" i="1"/>
  <c r="X7065" i="1"/>
  <c r="X7064" i="1"/>
  <c r="X7063" i="1"/>
  <c r="X7062" i="1"/>
  <c r="X7061" i="1"/>
  <c r="X7060" i="1"/>
  <c r="X7059" i="1"/>
  <c r="X7058" i="1"/>
  <c r="X7057" i="1"/>
  <c r="X7056" i="1"/>
  <c r="X7055" i="1"/>
  <c r="X7054" i="1"/>
  <c r="X7053" i="1"/>
  <c r="X7052" i="1"/>
  <c r="X7051" i="1"/>
  <c r="X7050" i="1"/>
  <c r="X7049" i="1"/>
  <c r="X7048" i="1"/>
  <c r="X7047" i="1"/>
  <c r="X7046" i="1"/>
  <c r="X7045" i="1"/>
  <c r="X7044" i="1"/>
  <c r="X7043" i="1"/>
  <c r="X7042" i="1"/>
  <c r="X7041" i="1"/>
  <c r="X7040" i="1"/>
  <c r="X7039" i="1"/>
  <c r="X7038" i="1"/>
  <c r="X7037" i="1"/>
  <c r="X7036" i="1"/>
  <c r="X7035" i="1"/>
  <c r="X7034" i="1"/>
  <c r="X7033" i="1"/>
  <c r="X7032" i="1"/>
  <c r="X7031" i="1"/>
  <c r="X7030" i="1"/>
  <c r="X7029" i="1"/>
  <c r="X7028" i="1"/>
  <c r="X7027" i="1"/>
  <c r="X7026" i="1"/>
  <c r="X7025" i="1"/>
  <c r="X7024" i="1"/>
  <c r="X7023" i="1"/>
  <c r="X7022" i="1"/>
  <c r="X7021" i="1"/>
  <c r="X7020" i="1"/>
  <c r="X7019" i="1"/>
  <c r="X7018" i="1"/>
  <c r="X7017" i="1"/>
  <c r="X7016" i="1"/>
  <c r="X7015" i="1"/>
  <c r="X7014" i="1"/>
  <c r="X7013" i="1"/>
  <c r="X7012" i="1"/>
  <c r="X7011" i="1"/>
  <c r="X7010" i="1"/>
  <c r="X7009" i="1"/>
  <c r="X7008" i="1"/>
  <c r="X7007" i="1"/>
  <c r="X7006" i="1"/>
  <c r="X7005" i="1"/>
  <c r="X7004" i="1"/>
  <c r="X7003" i="1"/>
  <c r="X7002" i="1"/>
  <c r="X7001" i="1"/>
  <c r="X7000" i="1"/>
  <c r="X6999" i="1"/>
  <c r="X6998" i="1"/>
  <c r="X6997" i="1"/>
  <c r="X6996" i="1"/>
  <c r="X6995" i="1"/>
  <c r="X6994" i="1"/>
  <c r="X6993" i="1"/>
  <c r="X6992" i="1"/>
  <c r="X6991" i="1"/>
  <c r="X6990" i="1"/>
  <c r="X6989" i="1"/>
  <c r="X6988" i="1"/>
  <c r="X6987" i="1"/>
  <c r="X6986" i="1"/>
  <c r="X6985" i="1"/>
  <c r="X6984" i="1"/>
  <c r="X6983" i="1"/>
  <c r="X6982" i="1"/>
  <c r="X6981" i="1"/>
  <c r="X6980" i="1"/>
  <c r="X6979" i="1"/>
  <c r="X6978" i="1"/>
  <c r="X6977" i="1"/>
  <c r="X6976" i="1"/>
  <c r="X6975" i="1"/>
  <c r="X6974" i="1"/>
  <c r="X6973" i="1"/>
  <c r="X6972" i="1"/>
  <c r="X6971" i="1"/>
  <c r="X6970" i="1"/>
  <c r="X6969" i="1"/>
  <c r="X6968" i="1"/>
  <c r="X6967" i="1"/>
  <c r="X6966" i="1"/>
  <c r="X6965" i="1"/>
  <c r="X6964" i="1"/>
  <c r="X6963" i="1"/>
  <c r="X6962" i="1"/>
  <c r="X6961" i="1"/>
  <c r="X6960" i="1"/>
  <c r="X6959" i="1"/>
  <c r="X6958" i="1"/>
  <c r="X6957" i="1"/>
  <c r="X6956" i="1"/>
  <c r="X6955" i="1"/>
  <c r="X6954" i="1"/>
  <c r="X6953" i="1"/>
  <c r="X6952" i="1"/>
  <c r="X6951" i="1"/>
  <c r="X6950" i="1"/>
  <c r="X6949" i="1"/>
  <c r="X6948" i="1"/>
  <c r="X6947" i="1"/>
  <c r="X6946" i="1"/>
  <c r="X6945" i="1"/>
  <c r="X6944" i="1"/>
  <c r="X6943" i="1"/>
  <c r="X6942" i="1"/>
  <c r="X6941" i="1"/>
  <c r="X6940" i="1"/>
  <c r="X6939" i="1"/>
  <c r="X6938" i="1"/>
  <c r="X6937" i="1"/>
  <c r="X6936" i="1"/>
  <c r="X6935" i="1"/>
  <c r="X6934" i="1"/>
  <c r="X6933" i="1"/>
  <c r="X6932" i="1"/>
  <c r="X6931" i="1"/>
  <c r="X6930" i="1"/>
  <c r="X6929" i="1"/>
  <c r="X6928" i="1"/>
  <c r="X6927" i="1"/>
  <c r="X6926" i="1"/>
  <c r="X6925" i="1"/>
  <c r="X6924" i="1"/>
  <c r="X6923" i="1"/>
  <c r="X6922" i="1"/>
  <c r="X6921" i="1"/>
  <c r="X6920" i="1"/>
  <c r="X6919" i="1"/>
  <c r="X6918" i="1"/>
  <c r="X6917" i="1"/>
  <c r="X6916" i="1"/>
  <c r="X6915" i="1"/>
  <c r="X6914" i="1"/>
  <c r="X6913" i="1"/>
  <c r="X6912" i="1"/>
  <c r="X6911" i="1"/>
  <c r="X6910" i="1"/>
  <c r="X6909" i="1"/>
  <c r="X6908" i="1"/>
  <c r="X6907" i="1"/>
  <c r="X6906" i="1"/>
  <c r="X6905" i="1"/>
  <c r="X6904" i="1"/>
  <c r="X6903" i="1"/>
  <c r="X6902" i="1"/>
  <c r="X6901" i="1"/>
  <c r="X6900" i="1"/>
  <c r="X6899" i="1"/>
  <c r="X6898" i="1"/>
  <c r="X6897" i="1"/>
  <c r="X6896" i="1"/>
  <c r="X6895" i="1"/>
  <c r="X6894" i="1"/>
  <c r="X6893" i="1"/>
  <c r="X6892" i="1"/>
  <c r="X6891" i="1"/>
  <c r="X6890" i="1"/>
  <c r="X6889" i="1"/>
  <c r="X6888" i="1"/>
  <c r="X6887" i="1"/>
  <c r="X6886" i="1"/>
  <c r="X6885" i="1"/>
  <c r="X6884" i="1"/>
  <c r="X6883" i="1"/>
  <c r="X6882" i="1"/>
  <c r="X6881" i="1"/>
  <c r="X6880" i="1"/>
  <c r="X6879" i="1"/>
  <c r="X6878" i="1"/>
  <c r="X6877" i="1"/>
  <c r="X6876" i="1"/>
  <c r="X6875" i="1"/>
  <c r="X6874" i="1"/>
  <c r="X6873" i="1"/>
  <c r="X6872" i="1"/>
  <c r="X6871" i="1"/>
  <c r="X6870" i="1"/>
  <c r="X6869" i="1"/>
  <c r="X6868" i="1"/>
  <c r="X6867" i="1"/>
  <c r="X6866" i="1"/>
  <c r="X6865" i="1"/>
  <c r="X6864" i="1"/>
  <c r="X6863" i="1"/>
  <c r="X6862" i="1"/>
  <c r="X6861" i="1"/>
  <c r="X6860" i="1"/>
  <c r="X6859" i="1"/>
  <c r="X6858" i="1"/>
  <c r="X6857" i="1"/>
  <c r="X6856" i="1"/>
  <c r="X6855" i="1"/>
  <c r="X6854" i="1"/>
  <c r="X6853" i="1"/>
  <c r="X6852" i="1"/>
  <c r="X6851" i="1"/>
  <c r="X6850" i="1"/>
  <c r="X6849" i="1"/>
  <c r="X6848" i="1"/>
  <c r="X6847" i="1"/>
  <c r="X6846" i="1"/>
  <c r="X6845" i="1"/>
  <c r="X6844" i="1"/>
  <c r="X6843" i="1"/>
  <c r="X6842" i="1"/>
  <c r="X6841" i="1"/>
  <c r="X6840" i="1"/>
  <c r="X6839" i="1"/>
  <c r="X6838" i="1"/>
  <c r="X6837" i="1"/>
  <c r="X6836" i="1"/>
  <c r="X6835" i="1"/>
  <c r="X6834" i="1"/>
  <c r="X6833" i="1"/>
  <c r="X6832" i="1"/>
  <c r="X6831" i="1"/>
  <c r="X6830" i="1"/>
  <c r="X6829" i="1"/>
  <c r="X6828" i="1"/>
  <c r="X6827" i="1"/>
  <c r="X6826" i="1"/>
  <c r="X6825" i="1"/>
  <c r="X6824" i="1"/>
  <c r="X6823" i="1"/>
  <c r="X6822" i="1"/>
  <c r="X6821" i="1"/>
  <c r="X6820" i="1"/>
  <c r="X6819" i="1"/>
  <c r="X6818" i="1"/>
  <c r="X6817" i="1"/>
  <c r="X6816" i="1"/>
  <c r="X6815" i="1"/>
  <c r="X6814" i="1"/>
  <c r="X6813" i="1"/>
  <c r="X6812" i="1"/>
  <c r="X6811" i="1"/>
  <c r="X6810" i="1"/>
  <c r="X6809" i="1"/>
  <c r="X6808" i="1"/>
  <c r="X6807" i="1"/>
  <c r="X6806" i="1"/>
  <c r="X6805" i="1"/>
  <c r="X6804" i="1"/>
  <c r="X6803" i="1"/>
  <c r="X6802" i="1"/>
  <c r="X6801" i="1"/>
  <c r="X6800" i="1"/>
  <c r="X6799" i="1"/>
  <c r="X6798" i="1"/>
  <c r="X6797" i="1"/>
  <c r="X6796" i="1"/>
  <c r="X6795" i="1"/>
  <c r="X6794" i="1"/>
  <c r="X6793" i="1"/>
  <c r="X6792" i="1"/>
  <c r="X6791" i="1"/>
  <c r="X6790" i="1"/>
  <c r="X6789" i="1"/>
  <c r="X6788" i="1"/>
  <c r="X6787" i="1"/>
  <c r="X6786" i="1"/>
  <c r="X6785" i="1"/>
  <c r="X6784" i="1"/>
  <c r="X6783" i="1"/>
  <c r="X6782" i="1"/>
  <c r="X6781" i="1"/>
  <c r="X6780" i="1"/>
  <c r="X6779" i="1"/>
  <c r="X6778" i="1"/>
  <c r="X6777" i="1"/>
  <c r="X6776" i="1"/>
  <c r="X6775" i="1"/>
  <c r="X6774" i="1"/>
  <c r="X6773" i="1"/>
  <c r="X6772" i="1"/>
  <c r="X6771" i="1"/>
  <c r="X6770" i="1"/>
  <c r="X6769" i="1"/>
  <c r="X6768" i="1"/>
  <c r="X6767" i="1"/>
  <c r="X6766" i="1"/>
  <c r="X6765" i="1"/>
  <c r="X6764" i="1"/>
  <c r="X6763" i="1"/>
  <c r="X6762" i="1"/>
  <c r="X6761" i="1"/>
  <c r="X6760" i="1"/>
  <c r="X6759" i="1"/>
  <c r="X6758" i="1"/>
  <c r="X6757" i="1"/>
  <c r="X6756" i="1"/>
  <c r="X6755" i="1"/>
  <c r="X6754" i="1"/>
  <c r="X6753" i="1"/>
  <c r="X6752" i="1"/>
  <c r="X6751" i="1"/>
  <c r="X6750" i="1"/>
  <c r="X6749" i="1"/>
  <c r="X6748" i="1"/>
  <c r="X6747" i="1"/>
  <c r="X6746" i="1"/>
  <c r="X6745" i="1"/>
  <c r="X6744" i="1"/>
  <c r="X6743" i="1"/>
  <c r="X6742" i="1"/>
  <c r="X6741" i="1"/>
  <c r="X6740" i="1"/>
  <c r="X6739" i="1"/>
  <c r="X6738" i="1"/>
  <c r="X6737" i="1"/>
  <c r="X6736" i="1"/>
  <c r="X6735" i="1"/>
  <c r="X6734" i="1"/>
  <c r="X6733" i="1"/>
  <c r="X6732" i="1"/>
  <c r="X6731" i="1"/>
  <c r="X6730" i="1"/>
  <c r="X6729" i="1"/>
  <c r="X6728" i="1"/>
  <c r="X6727" i="1"/>
  <c r="X6726" i="1"/>
  <c r="X6725" i="1"/>
  <c r="X6724" i="1"/>
  <c r="X6723" i="1"/>
  <c r="X6722" i="1"/>
  <c r="X6721" i="1"/>
  <c r="X6720" i="1"/>
  <c r="X6719" i="1"/>
  <c r="X6718" i="1"/>
  <c r="X6717" i="1"/>
  <c r="X6716" i="1"/>
  <c r="X6715" i="1"/>
  <c r="X6714" i="1"/>
  <c r="X6713" i="1"/>
  <c r="X6712" i="1"/>
  <c r="X6711" i="1"/>
  <c r="X6710" i="1"/>
  <c r="X6709" i="1"/>
  <c r="X6708" i="1"/>
  <c r="X6707" i="1"/>
  <c r="X6706" i="1"/>
  <c r="X6705" i="1"/>
  <c r="X6704" i="1"/>
  <c r="X6703" i="1"/>
  <c r="X6702" i="1"/>
  <c r="X6701" i="1"/>
  <c r="X6700" i="1"/>
  <c r="X6699" i="1"/>
  <c r="X6698" i="1"/>
  <c r="X6697" i="1"/>
  <c r="X6696" i="1"/>
  <c r="X6695" i="1"/>
  <c r="X6694" i="1"/>
  <c r="X6693" i="1"/>
  <c r="X6692" i="1"/>
  <c r="X6691" i="1"/>
  <c r="X6690" i="1"/>
  <c r="X6689" i="1"/>
  <c r="X6688" i="1"/>
  <c r="X6687" i="1"/>
  <c r="X6686" i="1"/>
  <c r="X6685" i="1"/>
  <c r="X6684" i="1"/>
  <c r="X6683" i="1"/>
  <c r="X6682" i="1"/>
  <c r="X6681" i="1"/>
  <c r="X6680" i="1"/>
  <c r="X6679" i="1"/>
  <c r="X6678" i="1"/>
  <c r="X6677" i="1"/>
  <c r="X6676" i="1"/>
  <c r="X6675" i="1"/>
  <c r="X6674" i="1"/>
  <c r="X6673" i="1"/>
  <c r="X6672" i="1"/>
  <c r="X6671" i="1"/>
  <c r="X6670" i="1"/>
  <c r="X6669" i="1"/>
  <c r="X6668" i="1"/>
  <c r="X6667" i="1"/>
  <c r="X6666" i="1"/>
  <c r="X6665" i="1"/>
  <c r="X6664" i="1"/>
  <c r="X6663" i="1"/>
  <c r="X6662" i="1"/>
  <c r="X6661" i="1"/>
  <c r="X6660" i="1"/>
  <c r="X6659" i="1"/>
  <c r="X6658" i="1"/>
  <c r="X6657" i="1"/>
  <c r="X6656" i="1"/>
  <c r="X6655" i="1"/>
  <c r="X6654" i="1"/>
  <c r="X6653" i="1"/>
  <c r="X6652" i="1"/>
  <c r="X6651" i="1"/>
  <c r="X6650" i="1"/>
  <c r="X6649" i="1"/>
  <c r="X6648" i="1"/>
  <c r="X6647" i="1"/>
  <c r="X6646" i="1"/>
  <c r="X6645" i="1"/>
  <c r="X6644" i="1"/>
  <c r="X6643" i="1"/>
  <c r="X6642" i="1"/>
  <c r="X6641" i="1"/>
  <c r="X6640" i="1"/>
  <c r="X6639" i="1"/>
  <c r="X6638" i="1"/>
  <c r="X6637" i="1"/>
  <c r="X6636" i="1"/>
  <c r="X6635" i="1"/>
  <c r="X6634" i="1"/>
  <c r="X6633" i="1"/>
  <c r="X6632" i="1"/>
  <c r="X6631" i="1"/>
  <c r="X6630" i="1"/>
  <c r="X6629" i="1"/>
  <c r="X6628" i="1"/>
  <c r="X6627" i="1"/>
  <c r="X6626" i="1"/>
  <c r="X6625" i="1"/>
  <c r="X6624" i="1"/>
  <c r="X6623" i="1"/>
  <c r="X6622" i="1"/>
  <c r="X6621" i="1"/>
  <c r="X6620" i="1"/>
  <c r="X6619" i="1"/>
  <c r="X6618" i="1"/>
  <c r="X6617" i="1"/>
  <c r="X6616" i="1"/>
  <c r="X6615" i="1"/>
  <c r="X6614" i="1"/>
  <c r="X6613" i="1"/>
  <c r="X6612" i="1"/>
  <c r="X6611" i="1"/>
  <c r="X6610" i="1"/>
  <c r="X6609" i="1"/>
  <c r="X6608" i="1"/>
  <c r="X6607" i="1"/>
  <c r="X6606" i="1"/>
  <c r="X6605" i="1"/>
  <c r="X6604" i="1"/>
  <c r="X6603" i="1"/>
  <c r="X6602" i="1"/>
  <c r="X6601" i="1"/>
  <c r="X6600" i="1"/>
  <c r="X6599" i="1"/>
  <c r="X6598" i="1"/>
  <c r="X6597" i="1"/>
  <c r="X6596" i="1"/>
  <c r="X6595" i="1"/>
  <c r="X6594" i="1"/>
  <c r="X6593" i="1"/>
  <c r="X6592" i="1"/>
  <c r="X6591" i="1"/>
  <c r="X6590" i="1"/>
  <c r="X6589" i="1"/>
  <c r="X6588" i="1"/>
  <c r="X6587" i="1"/>
  <c r="X6586" i="1"/>
  <c r="X6585" i="1"/>
  <c r="X6584" i="1"/>
  <c r="X6583" i="1"/>
  <c r="X6582" i="1"/>
  <c r="X6581" i="1"/>
  <c r="X6580" i="1"/>
  <c r="X6579" i="1"/>
  <c r="X6578" i="1"/>
  <c r="X6577" i="1"/>
  <c r="X6576" i="1"/>
  <c r="X6575" i="1"/>
  <c r="X6574" i="1"/>
  <c r="X6573" i="1"/>
  <c r="X6572" i="1"/>
  <c r="X6571" i="1"/>
  <c r="X6570" i="1"/>
  <c r="X6569" i="1"/>
  <c r="X6568" i="1"/>
  <c r="X6567" i="1"/>
  <c r="X6566" i="1"/>
  <c r="X6565" i="1"/>
  <c r="X6564" i="1"/>
  <c r="X6563" i="1"/>
  <c r="X6562" i="1"/>
  <c r="X6561" i="1"/>
  <c r="X6560" i="1"/>
  <c r="X6559" i="1"/>
  <c r="X6558" i="1"/>
  <c r="X6557" i="1"/>
  <c r="X6556" i="1"/>
  <c r="X6555" i="1"/>
  <c r="X6554" i="1"/>
  <c r="X6553" i="1"/>
  <c r="X6552" i="1"/>
  <c r="X6551" i="1"/>
  <c r="X6550" i="1"/>
  <c r="X6549" i="1"/>
  <c r="X6548" i="1"/>
  <c r="X6547" i="1"/>
  <c r="X6546" i="1"/>
  <c r="X6545" i="1"/>
  <c r="X6544" i="1"/>
  <c r="X6543" i="1"/>
  <c r="X6542" i="1"/>
  <c r="X6541" i="1"/>
  <c r="X6540" i="1"/>
  <c r="X6539" i="1"/>
  <c r="X6538" i="1"/>
  <c r="X6537" i="1"/>
  <c r="X6536" i="1"/>
  <c r="X6535" i="1"/>
  <c r="X6534" i="1"/>
  <c r="X6533" i="1"/>
  <c r="X6532" i="1"/>
  <c r="X6531" i="1"/>
  <c r="X6530" i="1"/>
  <c r="X6529" i="1"/>
  <c r="X6528" i="1"/>
  <c r="X6527" i="1"/>
  <c r="X6526" i="1"/>
  <c r="X6525" i="1"/>
  <c r="X6524" i="1"/>
  <c r="X6523" i="1"/>
  <c r="X6522" i="1"/>
  <c r="X6521" i="1"/>
  <c r="X6520" i="1"/>
  <c r="X6519" i="1"/>
  <c r="X6518" i="1"/>
  <c r="X6517" i="1"/>
  <c r="X6516" i="1"/>
  <c r="X6515" i="1"/>
  <c r="X6514" i="1"/>
  <c r="X6513" i="1"/>
  <c r="X6512" i="1"/>
  <c r="X6511" i="1"/>
  <c r="X6510" i="1"/>
  <c r="X6509" i="1"/>
  <c r="X6508" i="1"/>
  <c r="X6507" i="1"/>
  <c r="X6506" i="1"/>
  <c r="X6505" i="1"/>
  <c r="X6504" i="1"/>
  <c r="X6503" i="1"/>
  <c r="X6502" i="1"/>
  <c r="X6501" i="1"/>
  <c r="X6500" i="1"/>
  <c r="X6499" i="1"/>
  <c r="X6498" i="1"/>
  <c r="X6497" i="1"/>
  <c r="X6496" i="1"/>
  <c r="X6495" i="1"/>
  <c r="X6494" i="1"/>
  <c r="X6493" i="1"/>
  <c r="X6492" i="1"/>
  <c r="X6491" i="1"/>
  <c r="X6490" i="1"/>
  <c r="X6489" i="1"/>
  <c r="X6488" i="1"/>
  <c r="X6487" i="1"/>
  <c r="X6486" i="1"/>
  <c r="X6485" i="1"/>
  <c r="X6484" i="1"/>
  <c r="X6483" i="1"/>
  <c r="X6482" i="1"/>
  <c r="X6481" i="1"/>
  <c r="X6480" i="1"/>
  <c r="X6479" i="1"/>
  <c r="X6478" i="1"/>
  <c r="X6477" i="1"/>
  <c r="X6476" i="1"/>
  <c r="X6475" i="1"/>
  <c r="X6474" i="1"/>
  <c r="X6473" i="1"/>
  <c r="X6472" i="1"/>
  <c r="X6471" i="1"/>
  <c r="X6470" i="1"/>
  <c r="X6469" i="1"/>
  <c r="X6468" i="1"/>
  <c r="X6467" i="1"/>
  <c r="X6466" i="1"/>
  <c r="X6465" i="1"/>
  <c r="X6464" i="1"/>
  <c r="X6463" i="1"/>
  <c r="X6462" i="1"/>
  <c r="X6461" i="1"/>
  <c r="X6460" i="1"/>
  <c r="X6459" i="1"/>
  <c r="X6458" i="1"/>
  <c r="X6457" i="1"/>
  <c r="X6456" i="1"/>
  <c r="X6455" i="1"/>
  <c r="X6454" i="1"/>
  <c r="X6453" i="1"/>
  <c r="X6452" i="1"/>
  <c r="X6451" i="1"/>
  <c r="X6450" i="1"/>
  <c r="X6449" i="1"/>
  <c r="X6448" i="1"/>
  <c r="X6447" i="1"/>
  <c r="X6446" i="1"/>
  <c r="X6445" i="1"/>
  <c r="X6444" i="1"/>
  <c r="X6443" i="1"/>
  <c r="X6442" i="1"/>
  <c r="X6441" i="1"/>
  <c r="X6440" i="1"/>
  <c r="X6439" i="1"/>
  <c r="X6438" i="1"/>
  <c r="X6437" i="1"/>
  <c r="X6436" i="1"/>
  <c r="X6435" i="1"/>
  <c r="X6434" i="1"/>
  <c r="X6433" i="1"/>
  <c r="X6432" i="1"/>
  <c r="X6431" i="1"/>
  <c r="X6430" i="1"/>
  <c r="X6429" i="1"/>
  <c r="X6428" i="1"/>
  <c r="X6427" i="1"/>
  <c r="X6426" i="1"/>
  <c r="X6425" i="1"/>
  <c r="X6424" i="1"/>
  <c r="X6423" i="1"/>
  <c r="X6422" i="1"/>
  <c r="X6421" i="1"/>
  <c r="X6420" i="1"/>
  <c r="X6419" i="1"/>
  <c r="X6418" i="1"/>
  <c r="X6417" i="1"/>
  <c r="X6416" i="1"/>
  <c r="X6415" i="1"/>
  <c r="X6414" i="1"/>
  <c r="X6413" i="1"/>
  <c r="X6412" i="1"/>
  <c r="X6411" i="1"/>
  <c r="X6410" i="1"/>
  <c r="X6409" i="1"/>
  <c r="X6408" i="1"/>
  <c r="X6407" i="1"/>
  <c r="X6406" i="1"/>
  <c r="X6405" i="1"/>
  <c r="X6404" i="1"/>
  <c r="X6403" i="1"/>
  <c r="X6402" i="1"/>
  <c r="X6401" i="1"/>
  <c r="X6400" i="1"/>
  <c r="X6399" i="1"/>
  <c r="X6398" i="1"/>
  <c r="X6397" i="1"/>
  <c r="X6396" i="1"/>
  <c r="X6395" i="1"/>
  <c r="X6394" i="1"/>
  <c r="X6393" i="1"/>
  <c r="X6392" i="1"/>
  <c r="X6391" i="1"/>
  <c r="X6390" i="1"/>
  <c r="X6389" i="1"/>
  <c r="X6388" i="1"/>
  <c r="X6387" i="1"/>
  <c r="X6386" i="1"/>
  <c r="X6385" i="1"/>
  <c r="X6384" i="1"/>
  <c r="X6383" i="1"/>
  <c r="X6382" i="1"/>
  <c r="X6381" i="1"/>
  <c r="X6380" i="1"/>
  <c r="X6379" i="1"/>
  <c r="X6378" i="1"/>
  <c r="X6377" i="1"/>
  <c r="X6376" i="1"/>
  <c r="X6375" i="1"/>
  <c r="X6374" i="1"/>
  <c r="X6373" i="1"/>
  <c r="X6372" i="1"/>
  <c r="X6371" i="1"/>
  <c r="X6370" i="1"/>
  <c r="X6369" i="1"/>
  <c r="X6368" i="1"/>
  <c r="X6367" i="1"/>
  <c r="X6366" i="1"/>
  <c r="X6365" i="1"/>
  <c r="X6364" i="1"/>
  <c r="X6363" i="1"/>
  <c r="X6362" i="1"/>
  <c r="X6361" i="1"/>
  <c r="X6360" i="1"/>
  <c r="X6359" i="1"/>
  <c r="X6358" i="1"/>
  <c r="X6357" i="1"/>
  <c r="X6356" i="1"/>
  <c r="X6355" i="1"/>
  <c r="X6354" i="1"/>
  <c r="X6353" i="1"/>
  <c r="X6352" i="1"/>
  <c r="X6351" i="1"/>
  <c r="X6350" i="1"/>
  <c r="X6349" i="1"/>
  <c r="X6348" i="1"/>
  <c r="X6347" i="1"/>
  <c r="X6346" i="1"/>
  <c r="X6345" i="1"/>
  <c r="X6344" i="1"/>
  <c r="X6343" i="1"/>
  <c r="X6342" i="1"/>
  <c r="X6341" i="1"/>
  <c r="X6340" i="1"/>
  <c r="X6339" i="1"/>
  <c r="X6338" i="1"/>
  <c r="X6337" i="1"/>
  <c r="X6336" i="1"/>
  <c r="X6335" i="1"/>
  <c r="X6334" i="1"/>
  <c r="X6333" i="1"/>
  <c r="X6332" i="1"/>
  <c r="X6331" i="1"/>
  <c r="X6330" i="1"/>
  <c r="X6329" i="1"/>
  <c r="X6328" i="1"/>
  <c r="X6327" i="1"/>
  <c r="X6326" i="1"/>
  <c r="X6325" i="1"/>
  <c r="X6324" i="1"/>
  <c r="X6323" i="1"/>
  <c r="X6322" i="1"/>
  <c r="X6321" i="1"/>
  <c r="X6320" i="1"/>
  <c r="X6319" i="1"/>
  <c r="X6318" i="1"/>
  <c r="X6317" i="1"/>
  <c r="X6316" i="1"/>
  <c r="X6315" i="1"/>
  <c r="X6314" i="1"/>
  <c r="X6313" i="1"/>
  <c r="X6312" i="1"/>
  <c r="X6311" i="1"/>
  <c r="X6310" i="1"/>
  <c r="X6309" i="1"/>
  <c r="X6308" i="1"/>
  <c r="X6307" i="1"/>
  <c r="X6306" i="1"/>
  <c r="X6305" i="1"/>
  <c r="X6304" i="1"/>
  <c r="X6303" i="1"/>
  <c r="X6302" i="1"/>
  <c r="X6301" i="1"/>
  <c r="X6300" i="1"/>
  <c r="X6299" i="1"/>
  <c r="X6298" i="1"/>
  <c r="X6297" i="1"/>
  <c r="X6296" i="1"/>
  <c r="X6295" i="1"/>
  <c r="X6294" i="1"/>
  <c r="X6293" i="1"/>
  <c r="X6292" i="1"/>
  <c r="X6291" i="1"/>
  <c r="X6290" i="1"/>
  <c r="X6289" i="1"/>
  <c r="X6288" i="1"/>
  <c r="X6287" i="1"/>
  <c r="X6286" i="1"/>
  <c r="X6285" i="1"/>
  <c r="X6284" i="1"/>
  <c r="X6283" i="1"/>
  <c r="X6282" i="1"/>
  <c r="X6281" i="1"/>
  <c r="X6280" i="1"/>
  <c r="X6279" i="1"/>
  <c r="X6278" i="1"/>
  <c r="X6277" i="1"/>
  <c r="X6276" i="1"/>
  <c r="X6275" i="1"/>
  <c r="X6274" i="1"/>
  <c r="X6273" i="1"/>
  <c r="X6272" i="1"/>
  <c r="X6271" i="1"/>
  <c r="X6270" i="1"/>
  <c r="X6269" i="1"/>
  <c r="X6268" i="1"/>
  <c r="X6267" i="1"/>
  <c r="X6266" i="1"/>
  <c r="X6265" i="1"/>
  <c r="X6264" i="1"/>
  <c r="X6263" i="1"/>
  <c r="X6262" i="1"/>
  <c r="X6261" i="1"/>
  <c r="X6260" i="1"/>
  <c r="X6259" i="1"/>
  <c r="X6258" i="1"/>
  <c r="X6257" i="1"/>
  <c r="X6256" i="1"/>
  <c r="X6255" i="1"/>
  <c r="X6254" i="1"/>
  <c r="X6253" i="1"/>
  <c r="X6252" i="1"/>
  <c r="X6251" i="1"/>
  <c r="X6250" i="1"/>
  <c r="X6249" i="1"/>
  <c r="X6248" i="1"/>
  <c r="X6247" i="1"/>
  <c r="X6246" i="1"/>
  <c r="X6245" i="1"/>
  <c r="X6244" i="1"/>
  <c r="X6243" i="1"/>
  <c r="X6242" i="1"/>
  <c r="X6241" i="1"/>
  <c r="X6240" i="1"/>
  <c r="X6239" i="1"/>
  <c r="X6238" i="1"/>
  <c r="X6237" i="1"/>
  <c r="X6236" i="1"/>
  <c r="X6235" i="1"/>
  <c r="X6234" i="1"/>
  <c r="X6233" i="1"/>
  <c r="X6232" i="1"/>
  <c r="X6231" i="1"/>
  <c r="X6230" i="1"/>
  <c r="X6229" i="1"/>
  <c r="X6228" i="1"/>
  <c r="X6227" i="1"/>
  <c r="X6226" i="1"/>
  <c r="X6225" i="1"/>
  <c r="X6224" i="1"/>
  <c r="X6223" i="1"/>
  <c r="X6222" i="1"/>
  <c r="X6221" i="1"/>
  <c r="X6220" i="1"/>
  <c r="X6219" i="1"/>
  <c r="X6218" i="1"/>
  <c r="X6217" i="1"/>
  <c r="X6216" i="1"/>
  <c r="X6215" i="1"/>
  <c r="X6214" i="1"/>
  <c r="X6213" i="1"/>
  <c r="X6212" i="1"/>
  <c r="X6211" i="1"/>
  <c r="X6210" i="1"/>
  <c r="X6209" i="1"/>
  <c r="X6208" i="1"/>
  <c r="X6207" i="1"/>
  <c r="X6206" i="1"/>
  <c r="X6205" i="1"/>
  <c r="X6204" i="1"/>
  <c r="X6203" i="1"/>
  <c r="X6202" i="1"/>
  <c r="X6201" i="1"/>
  <c r="X6200" i="1"/>
  <c r="X6199" i="1"/>
  <c r="X6198" i="1"/>
  <c r="X6197" i="1"/>
  <c r="X6196" i="1"/>
  <c r="X6195" i="1"/>
  <c r="X6194" i="1"/>
  <c r="X6193" i="1"/>
  <c r="X6192" i="1"/>
  <c r="X6191" i="1"/>
  <c r="X6190" i="1"/>
  <c r="X6189" i="1"/>
  <c r="X6188" i="1"/>
  <c r="X6187" i="1"/>
  <c r="X6186" i="1"/>
  <c r="X6185" i="1"/>
  <c r="X6184" i="1"/>
  <c r="X6183" i="1"/>
  <c r="X6182" i="1"/>
  <c r="X6181" i="1"/>
  <c r="X6180" i="1"/>
  <c r="X6179" i="1"/>
  <c r="X6178" i="1"/>
  <c r="X6177" i="1"/>
  <c r="X6176" i="1"/>
  <c r="X6175" i="1"/>
  <c r="X6174" i="1"/>
  <c r="X6173" i="1"/>
  <c r="X6172" i="1"/>
  <c r="X6171" i="1"/>
  <c r="X6170" i="1"/>
  <c r="X6169" i="1"/>
  <c r="X6168" i="1"/>
  <c r="X6167" i="1"/>
  <c r="X6166" i="1"/>
  <c r="X6165" i="1"/>
  <c r="X6164" i="1"/>
  <c r="X6163" i="1"/>
  <c r="X6162" i="1"/>
  <c r="X6161" i="1"/>
  <c r="X6160" i="1"/>
  <c r="X6159" i="1"/>
  <c r="X6158" i="1"/>
  <c r="X6157" i="1"/>
  <c r="X6156" i="1"/>
  <c r="X6155" i="1"/>
  <c r="X6154" i="1"/>
  <c r="X6153" i="1"/>
  <c r="X6152" i="1"/>
  <c r="X6151" i="1"/>
  <c r="X6150" i="1"/>
  <c r="X6149" i="1"/>
  <c r="X6148" i="1"/>
  <c r="X6147" i="1"/>
  <c r="X6146" i="1"/>
  <c r="X6145" i="1"/>
  <c r="X6144" i="1"/>
  <c r="X6143" i="1"/>
  <c r="X6142" i="1"/>
  <c r="X6141" i="1"/>
  <c r="X6140" i="1"/>
  <c r="X6139" i="1"/>
  <c r="X6138" i="1"/>
  <c r="X6137" i="1"/>
  <c r="X6136" i="1"/>
  <c r="X6135" i="1"/>
  <c r="X6134" i="1"/>
  <c r="X6133" i="1"/>
  <c r="X6132" i="1"/>
  <c r="X6131" i="1"/>
  <c r="X6130" i="1"/>
  <c r="X6129" i="1"/>
  <c r="X6128" i="1"/>
  <c r="X6127" i="1"/>
  <c r="X6126" i="1"/>
  <c r="X6125" i="1"/>
  <c r="X6124" i="1"/>
  <c r="X6123" i="1"/>
  <c r="X6122" i="1"/>
  <c r="X6121" i="1"/>
  <c r="X6120" i="1"/>
  <c r="X6119" i="1"/>
  <c r="X6118" i="1"/>
  <c r="X6117" i="1"/>
  <c r="X6116" i="1"/>
  <c r="X6115" i="1"/>
  <c r="X6114" i="1"/>
  <c r="X6113" i="1"/>
  <c r="X6112" i="1"/>
  <c r="X6111" i="1"/>
  <c r="X6110" i="1"/>
  <c r="X6109" i="1"/>
  <c r="X6108" i="1"/>
  <c r="X6107" i="1"/>
  <c r="X6106" i="1"/>
  <c r="X6105" i="1"/>
  <c r="X6104" i="1"/>
  <c r="X6103" i="1"/>
  <c r="X6102" i="1"/>
  <c r="X6101" i="1"/>
  <c r="X6100" i="1"/>
  <c r="X6099" i="1"/>
  <c r="X6098" i="1"/>
  <c r="X6097" i="1"/>
  <c r="X6096" i="1"/>
  <c r="X6095" i="1"/>
  <c r="X6094" i="1"/>
  <c r="X6093" i="1"/>
  <c r="X6092" i="1"/>
  <c r="X6091" i="1"/>
  <c r="X6090" i="1"/>
  <c r="X6089" i="1"/>
  <c r="X6088" i="1"/>
  <c r="X6087" i="1"/>
  <c r="X6086" i="1"/>
  <c r="X6085" i="1"/>
  <c r="X6084" i="1"/>
  <c r="X6083" i="1"/>
  <c r="X6082" i="1"/>
  <c r="X6081" i="1"/>
  <c r="X6080" i="1"/>
  <c r="X6079" i="1"/>
  <c r="X6078" i="1"/>
  <c r="X6077" i="1"/>
  <c r="X6076" i="1"/>
  <c r="X6075" i="1"/>
  <c r="X6074" i="1"/>
  <c r="X6073" i="1"/>
  <c r="X6072" i="1"/>
  <c r="X6071" i="1"/>
  <c r="X6070" i="1"/>
  <c r="X6069" i="1"/>
  <c r="X6068" i="1"/>
  <c r="X6067" i="1"/>
  <c r="X6066" i="1"/>
  <c r="X6065" i="1"/>
  <c r="X6064" i="1"/>
  <c r="X6063" i="1"/>
  <c r="X6062" i="1"/>
  <c r="X6061" i="1"/>
  <c r="X6060" i="1"/>
  <c r="X6059" i="1"/>
  <c r="X6058" i="1"/>
  <c r="X6057" i="1"/>
  <c r="X6056" i="1"/>
  <c r="X6055" i="1"/>
  <c r="X6054" i="1"/>
  <c r="X6053" i="1"/>
  <c r="X6052" i="1"/>
  <c r="X6051" i="1"/>
  <c r="X6050" i="1"/>
  <c r="X6049" i="1"/>
  <c r="X6048" i="1"/>
  <c r="X6047" i="1"/>
  <c r="X6046" i="1"/>
  <c r="X6045" i="1"/>
  <c r="X6044" i="1"/>
  <c r="X6043" i="1"/>
  <c r="X6042" i="1"/>
  <c r="X6041" i="1"/>
  <c r="X6040" i="1"/>
  <c r="X6039" i="1"/>
  <c r="X6038" i="1"/>
  <c r="X6037" i="1"/>
  <c r="X6036" i="1"/>
  <c r="X6035" i="1"/>
  <c r="X6034" i="1"/>
  <c r="X6033" i="1"/>
  <c r="X6032" i="1"/>
  <c r="X6031" i="1"/>
  <c r="X6030" i="1"/>
  <c r="X6029" i="1"/>
  <c r="X6028" i="1"/>
  <c r="X6027" i="1"/>
  <c r="X6026" i="1"/>
  <c r="X6025" i="1"/>
  <c r="X6024" i="1"/>
  <c r="X6023" i="1"/>
  <c r="X6022" i="1"/>
  <c r="X6021" i="1"/>
  <c r="X6020" i="1"/>
  <c r="X6019" i="1"/>
  <c r="X6018" i="1"/>
  <c r="X6017" i="1"/>
  <c r="X6016" i="1"/>
  <c r="X6015" i="1"/>
  <c r="X6014" i="1"/>
  <c r="X6013" i="1"/>
  <c r="X6012" i="1"/>
  <c r="X6011" i="1"/>
  <c r="X6010" i="1"/>
  <c r="X6009" i="1"/>
  <c r="X6008" i="1"/>
  <c r="X6007" i="1"/>
  <c r="X6006" i="1"/>
  <c r="X6005" i="1"/>
  <c r="X6004" i="1"/>
  <c r="X6003" i="1"/>
  <c r="X6002" i="1"/>
  <c r="X6001" i="1"/>
  <c r="X6000" i="1"/>
  <c r="X5999" i="1"/>
  <c r="X5998" i="1"/>
  <c r="X5997" i="1"/>
  <c r="X5996" i="1"/>
  <c r="X5995" i="1"/>
  <c r="X5994" i="1"/>
  <c r="X5993" i="1"/>
  <c r="X5992" i="1"/>
  <c r="X5991" i="1"/>
  <c r="X5990" i="1"/>
  <c r="X5989" i="1"/>
  <c r="X5988" i="1"/>
  <c r="X5987" i="1"/>
  <c r="X5986" i="1"/>
  <c r="X5985" i="1"/>
  <c r="X5984" i="1"/>
  <c r="X5983" i="1"/>
  <c r="X5982" i="1"/>
  <c r="X5981" i="1"/>
  <c r="X5980" i="1"/>
  <c r="X5979" i="1"/>
  <c r="X5978" i="1"/>
  <c r="X5977" i="1"/>
  <c r="X5976" i="1"/>
  <c r="X5975" i="1"/>
  <c r="X5974" i="1"/>
  <c r="X5973" i="1"/>
  <c r="X5972" i="1"/>
  <c r="X5971" i="1"/>
  <c r="X5970" i="1"/>
  <c r="X5969" i="1"/>
  <c r="X5968" i="1"/>
  <c r="X5967" i="1"/>
  <c r="X5966" i="1"/>
  <c r="X5965" i="1"/>
  <c r="X5964" i="1"/>
  <c r="X5963" i="1"/>
  <c r="X5962" i="1"/>
  <c r="X5961" i="1"/>
  <c r="X5960" i="1"/>
  <c r="X5959" i="1"/>
  <c r="X5958" i="1"/>
  <c r="X5957" i="1"/>
  <c r="X5956" i="1"/>
  <c r="X5955" i="1"/>
  <c r="X5954" i="1"/>
  <c r="X5953" i="1"/>
  <c r="X5952" i="1"/>
  <c r="X5951" i="1"/>
  <c r="X5950" i="1"/>
  <c r="X5949" i="1"/>
  <c r="X5948" i="1"/>
  <c r="X5947" i="1"/>
  <c r="X5946" i="1"/>
  <c r="X5945" i="1"/>
  <c r="X5944" i="1"/>
  <c r="X5943" i="1"/>
  <c r="X5942" i="1"/>
  <c r="X5941" i="1"/>
  <c r="X5940" i="1"/>
  <c r="X5939" i="1"/>
  <c r="X5938" i="1"/>
  <c r="X5937" i="1"/>
  <c r="X5936" i="1"/>
  <c r="X5935" i="1"/>
  <c r="X5934" i="1"/>
  <c r="X5933" i="1"/>
  <c r="X5932" i="1"/>
  <c r="X5931" i="1"/>
  <c r="X5930" i="1"/>
  <c r="X5929" i="1"/>
  <c r="X5928" i="1"/>
  <c r="X5927" i="1"/>
  <c r="X5926" i="1"/>
  <c r="X5925" i="1"/>
  <c r="X5924" i="1"/>
  <c r="X5923" i="1"/>
  <c r="X5922" i="1"/>
  <c r="X5921" i="1"/>
  <c r="X5920" i="1"/>
  <c r="X5919" i="1"/>
  <c r="X5918" i="1"/>
  <c r="X5917" i="1"/>
  <c r="X5916" i="1"/>
  <c r="X5915" i="1"/>
  <c r="X5914" i="1"/>
  <c r="X5913" i="1"/>
  <c r="X5912" i="1"/>
  <c r="X5911" i="1"/>
  <c r="X5910" i="1"/>
  <c r="X5909" i="1"/>
  <c r="X5908" i="1"/>
  <c r="X5907" i="1"/>
  <c r="X5906" i="1"/>
  <c r="X5905" i="1"/>
  <c r="X5904" i="1"/>
  <c r="X5903" i="1"/>
  <c r="X5902" i="1"/>
  <c r="X5901" i="1"/>
  <c r="X5900" i="1"/>
  <c r="X5899" i="1"/>
  <c r="X5898" i="1"/>
  <c r="X5897" i="1"/>
  <c r="X5896" i="1"/>
  <c r="X5895" i="1"/>
  <c r="X5894" i="1"/>
  <c r="X5893" i="1"/>
  <c r="X5892" i="1"/>
  <c r="X5891" i="1"/>
  <c r="X5890" i="1"/>
  <c r="X5889" i="1"/>
  <c r="X5888" i="1"/>
  <c r="X5887" i="1"/>
  <c r="X5886" i="1"/>
  <c r="X5885" i="1"/>
  <c r="X5884" i="1"/>
  <c r="X5883" i="1"/>
  <c r="X5882" i="1"/>
  <c r="X5881" i="1"/>
  <c r="X5880" i="1"/>
  <c r="X5879" i="1"/>
  <c r="X5878" i="1"/>
  <c r="X5877" i="1"/>
  <c r="X5876" i="1"/>
  <c r="X5875" i="1"/>
  <c r="X5874" i="1"/>
  <c r="X5873" i="1"/>
  <c r="X5872" i="1"/>
  <c r="X5871" i="1"/>
  <c r="X5870" i="1"/>
  <c r="X5869" i="1"/>
  <c r="X5868" i="1"/>
  <c r="X5867" i="1"/>
  <c r="X5866" i="1"/>
  <c r="X5865" i="1"/>
  <c r="X5864" i="1"/>
  <c r="X5863" i="1"/>
  <c r="X5862" i="1"/>
  <c r="X5861" i="1"/>
  <c r="X5860" i="1"/>
  <c r="X5859" i="1"/>
  <c r="X5858" i="1"/>
  <c r="X5857" i="1"/>
  <c r="X5856" i="1"/>
  <c r="X5855" i="1"/>
  <c r="X5854" i="1"/>
  <c r="X5853" i="1"/>
  <c r="X5852" i="1"/>
  <c r="X5851" i="1"/>
  <c r="X5850" i="1"/>
  <c r="X5849" i="1"/>
  <c r="X5848" i="1"/>
  <c r="X5847" i="1"/>
  <c r="X5846" i="1"/>
  <c r="X5845" i="1"/>
  <c r="X5844" i="1"/>
  <c r="X5843" i="1"/>
  <c r="X5842" i="1"/>
  <c r="X5841" i="1"/>
  <c r="X5840" i="1"/>
  <c r="X5839" i="1"/>
  <c r="X5838" i="1"/>
  <c r="X5837" i="1"/>
  <c r="X5836" i="1"/>
  <c r="X5835" i="1"/>
  <c r="X5834" i="1"/>
  <c r="X5833" i="1"/>
  <c r="X5832" i="1"/>
  <c r="X5831" i="1"/>
  <c r="X5830" i="1"/>
  <c r="X5829" i="1"/>
  <c r="X5828" i="1"/>
  <c r="X5827" i="1"/>
  <c r="X5826" i="1"/>
  <c r="X5825" i="1"/>
  <c r="X5824" i="1"/>
  <c r="X5823" i="1"/>
  <c r="X5822" i="1"/>
  <c r="X5821" i="1"/>
  <c r="X5820" i="1"/>
  <c r="X5819" i="1"/>
  <c r="X5818" i="1"/>
  <c r="X5817" i="1"/>
  <c r="X5816" i="1"/>
  <c r="X5815" i="1"/>
  <c r="X5814" i="1"/>
  <c r="X5813" i="1"/>
  <c r="X5812" i="1"/>
  <c r="X5811" i="1"/>
  <c r="X5810" i="1"/>
  <c r="X5809" i="1"/>
  <c r="X5808" i="1"/>
  <c r="X5807" i="1"/>
  <c r="X5806" i="1"/>
  <c r="X5805" i="1"/>
  <c r="X5804" i="1"/>
  <c r="X5803" i="1"/>
  <c r="X5802" i="1"/>
  <c r="X5801" i="1"/>
  <c r="X5800" i="1"/>
  <c r="X5799" i="1"/>
  <c r="X5798" i="1"/>
  <c r="X5797" i="1"/>
  <c r="X5796" i="1"/>
  <c r="X5795" i="1"/>
  <c r="X5794" i="1"/>
  <c r="X5793" i="1"/>
  <c r="X5792" i="1"/>
  <c r="X5791" i="1"/>
  <c r="X5790" i="1"/>
  <c r="X5789" i="1"/>
  <c r="X5788" i="1"/>
  <c r="X5787" i="1"/>
  <c r="X5786" i="1"/>
  <c r="X5785" i="1"/>
  <c r="X5784" i="1"/>
  <c r="X5783" i="1"/>
  <c r="X5782" i="1"/>
  <c r="X5781" i="1"/>
  <c r="X5780" i="1"/>
  <c r="X5779" i="1"/>
  <c r="X5778" i="1"/>
  <c r="X5777" i="1"/>
  <c r="X5776" i="1"/>
  <c r="X5775" i="1"/>
  <c r="X5774" i="1"/>
  <c r="X5773" i="1"/>
  <c r="X5772" i="1"/>
  <c r="X5771" i="1"/>
  <c r="X5770" i="1"/>
  <c r="X5769" i="1"/>
  <c r="X5768" i="1"/>
  <c r="X5767" i="1"/>
  <c r="X5766" i="1"/>
  <c r="X5765" i="1"/>
  <c r="X5764" i="1"/>
  <c r="X5763" i="1"/>
  <c r="X5762" i="1"/>
  <c r="X5761" i="1"/>
  <c r="X5760" i="1"/>
  <c r="X5759" i="1"/>
  <c r="X5758" i="1"/>
  <c r="X5757" i="1"/>
  <c r="X5756" i="1"/>
  <c r="X5755" i="1"/>
  <c r="X5754" i="1"/>
  <c r="X5753" i="1"/>
  <c r="X5752" i="1"/>
  <c r="X5751" i="1"/>
  <c r="X5750" i="1"/>
  <c r="X5749" i="1"/>
  <c r="X5748" i="1"/>
  <c r="X5747" i="1"/>
  <c r="X5746" i="1"/>
  <c r="X5745" i="1"/>
  <c r="X5744" i="1"/>
  <c r="X5743" i="1"/>
  <c r="X5742" i="1"/>
  <c r="X5741" i="1"/>
  <c r="X5740" i="1"/>
  <c r="X5739" i="1"/>
  <c r="X5738" i="1"/>
  <c r="X5737" i="1"/>
  <c r="X5736" i="1"/>
  <c r="X5735" i="1"/>
  <c r="X5734" i="1"/>
  <c r="X5733" i="1"/>
  <c r="X5732" i="1"/>
  <c r="X5731" i="1"/>
  <c r="X5730" i="1"/>
  <c r="X5729" i="1"/>
  <c r="X5728" i="1"/>
  <c r="X5727" i="1"/>
  <c r="X5726" i="1"/>
  <c r="X5725" i="1"/>
  <c r="X5724" i="1"/>
  <c r="X5723" i="1"/>
  <c r="X5722" i="1"/>
  <c r="X5721" i="1"/>
  <c r="X5720" i="1"/>
  <c r="X5719" i="1"/>
  <c r="X5718" i="1"/>
  <c r="X5717" i="1"/>
  <c r="X5716" i="1"/>
  <c r="X5715" i="1"/>
  <c r="X5714" i="1"/>
  <c r="X5713" i="1"/>
  <c r="X5712" i="1"/>
  <c r="X5711" i="1"/>
  <c r="X5710" i="1"/>
  <c r="X5709" i="1"/>
  <c r="X5708" i="1"/>
  <c r="X5707" i="1"/>
  <c r="X5706" i="1"/>
  <c r="X5705" i="1"/>
  <c r="X5704" i="1"/>
  <c r="X5703" i="1"/>
  <c r="X5702" i="1"/>
  <c r="X5701" i="1"/>
  <c r="X5700" i="1"/>
  <c r="X5699" i="1"/>
  <c r="X5698" i="1"/>
  <c r="X5697" i="1"/>
  <c r="X5696" i="1"/>
  <c r="X5695" i="1"/>
  <c r="X5694" i="1"/>
  <c r="X5693" i="1"/>
  <c r="X5692" i="1"/>
  <c r="X5691" i="1"/>
  <c r="X5690" i="1"/>
  <c r="X5689" i="1"/>
  <c r="X5688" i="1"/>
  <c r="X5687" i="1"/>
  <c r="X5686" i="1"/>
  <c r="X5685" i="1"/>
  <c r="X5684" i="1"/>
  <c r="X5683" i="1"/>
  <c r="X5682" i="1"/>
  <c r="X5681" i="1"/>
  <c r="X5680" i="1"/>
  <c r="X5679" i="1"/>
  <c r="X5678" i="1"/>
  <c r="X5677" i="1"/>
  <c r="X5676" i="1"/>
  <c r="X5675" i="1"/>
  <c r="X5674" i="1"/>
  <c r="X5673" i="1"/>
  <c r="X5672" i="1"/>
  <c r="X5671" i="1"/>
  <c r="X5670" i="1"/>
  <c r="X5669" i="1"/>
  <c r="X5668" i="1"/>
  <c r="X5667" i="1"/>
  <c r="X5666" i="1"/>
  <c r="X5665" i="1"/>
  <c r="X5664" i="1"/>
  <c r="X5663" i="1"/>
  <c r="X5662" i="1"/>
  <c r="X5661" i="1"/>
  <c r="X5660" i="1"/>
  <c r="X5659" i="1"/>
  <c r="X5658" i="1"/>
  <c r="X5657" i="1"/>
  <c r="X5656" i="1"/>
  <c r="X5655" i="1"/>
  <c r="X5654" i="1"/>
  <c r="X5653" i="1"/>
  <c r="X5652" i="1"/>
  <c r="X5651" i="1"/>
  <c r="X5650" i="1"/>
  <c r="X5649" i="1"/>
  <c r="X5648" i="1"/>
  <c r="X5647" i="1"/>
  <c r="X5646" i="1"/>
  <c r="X5645" i="1"/>
  <c r="X5644" i="1"/>
  <c r="X5643" i="1"/>
  <c r="X5642" i="1"/>
  <c r="X5641" i="1"/>
  <c r="X5640" i="1"/>
  <c r="X5639" i="1"/>
  <c r="X5638" i="1"/>
  <c r="X5637" i="1"/>
  <c r="X5636" i="1"/>
  <c r="X5635" i="1"/>
  <c r="X5634" i="1"/>
  <c r="X5633" i="1"/>
  <c r="X5632" i="1"/>
  <c r="X5631" i="1"/>
  <c r="X5630" i="1"/>
  <c r="X5629" i="1"/>
  <c r="X5628" i="1"/>
  <c r="X5627" i="1"/>
  <c r="X5626" i="1"/>
  <c r="X5625" i="1"/>
  <c r="X5624" i="1"/>
  <c r="X5623" i="1"/>
  <c r="X5622" i="1"/>
  <c r="X5621" i="1"/>
  <c r="X5620" i="1"/>
  <c r="X5619" i="1"/>
  <c r="X5618" i="1"/>
  <c r="X5617" i="1"/>
  <c r="X5616" i="1"/>
  <c r="X5615" i="1"/>
  <c r="X5614" i="1"/>
  <c r="X5613" i="1"/>
  <c r="X5612" i="1"/>
  <c r="X5611" i="1"/>
  <c r="X5610" i="1"/>
  <c r="X5609" i="1"/>
  <c r="X5608" i="1"/>
  <c r="X5607" i="1"/>
  <c r="X5606" i="1"/>
  <c r="X5605" i="1"/>
  <c r="X5604" i="1"/>
  <c r="X5603" i="1"/>
  <c r="X5602" i="1"/>
  <c r="X5601" i="1"/>
  <c r="X5600" i="1"/>
  <c r="X5599" i="1"/>
  <c r="X5598" i="1"/>
  <c r="X5597" i="1"/>
  <c r="X5596" i="1"/>
  <c r="X5595" i="1"/>
  <c r="X5594" i="1"/>
  <c r="X5593" i="1"/>
  <c r="X5592" i="1"/>
  <c r="X5591" i="1"/>
  <c r="X5590" i="1"/>
  <c r="X5589" i="1"/>
  <c r="X5588" i="1"/>
  <c r="X5587" i="1"/>
  <c r="X5586" i="1"/>
  <c r="X5585" i="1"/>
  <c r="X5584" i="1"/>
  <c r="X5583" i="1"/>
  <c r="X5582" i="1"/>
  <c r="X5581" i="1"/>
  <c r="X5580" i="1"/>
  <c r="X5579" i="1"/>
  <c r="X5578" i="1"/>
  <c r="X5577" i="1"/>
  <c r="X5576" i="1"/>
  <c r="X5575" i="1"/>
  <c r="X5574" i="1"/>
  <c r="X5573" i="1"/>
  <c r="X5572" i="1"/>
  <c r="X5571" i="1"/>
  <c r="X5570" i="1"/>
  <c r="X5569" i="1"/>
  <c r="X5568" i="1"/>
  <c r="X5567" i="1"/>
  <c r="X5566" i="1"/>
  <c r="X5565" i="1"/>
  <c r="X5564" i="1"/>
  <c r="X5563" i="1"/>
  <c r="X5562" i="1"/>
  <c r="X5561" i="1"/>
  <c r="X5560" i="1"/>
  <c r="X5559" i="1"/>
  <c r="X5558" i="1"/>
  <c r="X5557" i="1"/>
  <c r="X5556" i="1"/>
  <c r="X5555" i="1"/>
  <c r="X5554" i="1"/>
  <c r="X5553" i="1"/>
  <c r="X5552" i="1"/>
  <c r="X5551" i="1"/>
  <c r="X5550" i="1"/>
  <c r="X5549" i="1"/>
  <c r="X5548" i="1"/>
  <c r="X5547" i="1"/>
  <c r="X5546" i="1"/>
  <c r="X5545" i="1"/>
  <c r="X5544" i="1"/>
  <c r="X5543" i="1"/>
  <c r="X5542" i="1"/>
  <c r="X5541" i="1"/>
  <c r="X5540" i="1"/>
  <c r="X5539" i="1"/>
  <c r="X5538" i="1"/>
  <c r="X5537" i="1"/>
  <c r="X5536" i="1"/>
  <c r="X5535" i="1"/>
  <c r="X5534" i="1"/>
  <c r="X5533" i="1"/>
  <c r="X5532" i="1"/>
  <c r="X5531" i="1"/>
  <c r="X5530" i="1"/>
  <c r="X5529" i="1"/>
  <c r="X5528" i="1"/>
  <c r="X5527" i="1"/>
  <c r="X5526" i="1"/>
  <c r="X5525" i="1"/>
  <c r="X5524" i="1"/>
  <c r="X5523" i="1"/>
  <c r="X5522" i="1"/>
  <c r="X5521" i="1"/>
  <c r="X5520" i="1"/>
  <c r="X5519" i="1"/>
  <c r="X5518" i="1"/>
  <c r="X5517" i="1"/>
  <c r="X5516" i="1"/>
  <c r="X5515" i="1"/>
  <c r="X5514" i="1"/>
  <c r="X5513" i="1"/>
  <c r="X5512" i="1"/>
  <c r="X5511" i="1"/>
  <c r="X5510" i="1"/>
  <c r="X5509" i="1"/>
  <c r="X5508" i="1"/>
  <c r="X5507" i="1"/>
  <c r="X5506" i="1"/>
  <c r="X5505" i="1"/>
  <c r="X5504" i="1"/>
  <c r="X5503" i="1"/>
  <c r="X5502" i="1"/>
  <c r="X5501" i="1"/>
  <c r="X5500" i="1"/>
  <c r="X5499" i="1"/>
  <c r="X5498" i="1"/>
  <c r="X5497" i="1"/>
  <c r="X5496" i="1"/>
  <c r="X5495" i="1"/>
  <c r="X5494" i="1"/>
  <c r="X5493" i="1"/>
  <c r="X5492" i="1"/>
  <c r="X5491" i="1"/>
  <c r="X5490" i="1"/>
  <c r="X5489" i="1"/>
  <c r="X5488" i="1"/>
  <c r="X5487" i="1"/>
  <c r="X5486" i="1"/>
  <c r="X5485" i="1"/>
  <c r="X5484" i="1"/>
  <c r="X5483" i="1"/>
  <c r="X5482" i="1"/>
  <c r="X5481" i="1"/>
  <c r="X5480" i="1"/>
  <c r="X5479" i="1"/>
  <c r="X5478" i="1"/>
  <c r="X5477" i="1"/>
  <c r="X5476" i="1"/>
  <c r="X5475" i="1"/>
  <c r="X5474" i="1"/>
  <c r="X5473" i="1"/>
  <c r="X5472" i="1"/>
  <c r="X5471" i="1"/>
  <c r="X5470" i="1"/>
  <c r="X5469" i="1"/>
  <c r="X5468" i="1"/>
  <c r="X5467" i="1"/>
  <c r="X5466" i="1"/>
  <c r="X5465" i="1"/>
  <c r="X5464" i="1"/>
  <c r="X5463" i="1"/>
  <c r="X5462" i="1"/>
  <c r="X5461" i="1"/>
  <c r="X5460" i="1"/>
  <c r="X5459" i="1"/>
  <c r="X5458" i="1"/>
  <c r="X5457" i="1"/>
  <c r="X5456" i="1"/>
  <c r="X5455" i="1"/>
  <c r="X5454" i="1"/>
  <c r="X5453" i="1"/>
  <c r="X5452" i="1"/>
  <c r="X5451" i="1"/>
  <c r="X5450" i="1"/>
  <c r="X5449" i="1"/>
  <c r="X5448" i="1"/>
  <c r="X5447" i="1"/>
  <c r="X5446" i="1"/>
  <c r="X5445" i="1"/>
  <c r="X5444" i="1"/>
  <c r="X5443" i="1"/>
  <c r="X5442" i="1"/>
  <c r="X5441" i="1"/>
  <c r="X5440" i="1"/>
  <c r="X5439" i="1"/>
  <c r="X5438" i="1"/>
  <c r="X5437" i="1"/>
  <c r="X5436" i="1"/>
  <c r="X5435" i="1"/>
  <c r="X5434" i="1"/>
  <c r="X5433" i="1"/>
  <c r="X5432" i="1"/>
  <c r="X5431" i="1"/>
  <c r="X5430" i="1"/>
  <c r="X5429" i="1"/>
  <c r="X5428" i="1"/>
  <c r="X5427" i="1"/>
  <c r="X5426" i="1"/>
  <c r="X5425" i="1"/>
  <c r="X5424" i="1"/>
  <c r="X5423" i="1"/>
  <c r="X5422" i="1"/>
  <c r="X5421" i="1"/>
  <c r="X5420" i="1"/>
  <c r="X5419" i="1"/>
  <c r="X5418" i="1"/>
  <c r="X5417" i="1"/>
  <c r="X5416" i="1"/>
  <c r="X5415" i="1"/>
  <c r="X5414" i="1"/>
  <c r="X5413" i="1"/>
  <c r="X5412" i="1"/>
  <c r="X5411" i="1"/>
  <c r="X5410" i="1"/>
  <c r="X5409" i="1"/>
  <c r="X5408" i="1"/>
  <c r="X5407" i="1"/>
  <c r="X5406" i="1"/>
  <c r="X5405" i="1"/>
  <c r="X5404" i="1"/>
  <c r="X5403" i="1"/>
  <c r="X5402" i="1"/>
  <c r="X5401" i="1"/>
  <c r="X5400" i="1"/>
  <c r="X5399" i="1"/>
  <c r="X5398" i="1"/>
  <c r="X5397" i="1"/>
  <c r="X5396" i="1"/>
  <c r="X5395" i="1"/>
  <c r="X5394" i="1"/>
  <c r="X5393" i="1"/>
  <c r="X5392" i="1"/>
  <c r="X5391" i="1"/>
  <c r="X5390" i="1"/>
  <c r="X5389" i="1"/>
  <c r="X5388" i="1"/>
  <c r="X5387" i="1"/>
  <c r="X5386" i="1"/>
  <c r="X5385" i="1"/>
  <c r="X5384" i="1"/>
  <c r="X5383" i="1"/>
  <c r="X5382" i="1"/>
  <c r="X5381" i="1"/>
  <c r="X5380" i="1"/>
  <c r="X5379" i="1"/>
  <c r="X5378" i="1"/>
  <c r="X5377" i="1"/>
  <c r="X5376" i="1"/>
  <c r="X5375" i="1"/>
  <c r="X5374" i="1"/>
  <c r="X5373" i="1"/>
  <c r="X5372" i="1"/>
  <c r="X5371" i="1"/>
  <c r="X5370" i="1"/>
  <c r="X5369" i="1"/>
  <c r="X5368" i="1"/>
  <c r="X5367" i="1"/>
  <c r="X5366" i="1"/>
  <c r="X5365" i="1"/>
  <c r="X5364" i="1"/>
  <c r="X5363" i="1"/>
  <c r="X5362" i="1"/>
  <c r="X5361" i="1"/>
  <c r="X5360" i="1"/>
  <c r="X5359" i="1"/>
  <c r="X5358" i="1"/>
  <c r="X5357" i="1"/>
  <c r="X5356" i="1"/>
  <c r="X5355" i="1"/>
  <c r="X5354" i="1"/>
  <c r="X5353" i="1"/>
  <c r="X5352" i="1"/>
  <c r="X5351" i="1"/>
  <c r="X5350" i="1"/>
  <c r="X5349" i="1"/>
  <c r="X5348" i="1"/>
  <c r="X5347" i="1"/>
  <c r="X5346" i="1"/>
  <c r="X5345" i="1"/>
  <c r="X5344" i="1"/>
  <c r="X5343" i="1"/>
  <c r="X5342" i="1"/>
  <c r="X5341" i="1"/>
  <c r="X5340" i="1"/>
  <c r="X5339" i="1"/>
  <c r="X5338" i="1"/>
  <c r="X5337" i="1"/>
  <c r="X5336" i="1"/>
  <c r="X5335" i="1"/>
  <c r="X5334" i="1"/>
  <c r="X5333" i="1"/>
  <c r="X5332" i="1"/>
  <c r="X5331" i="1"/>
  <c r="X5330" i="1"/>
  <c r="X5329" i="1"/>
  <c r="X5328" i="1"/>
  <c r="X5327" i="1"/>
  <c r="X5326" i="1"/>
  <c r="X5325" i="1"/>
  <c r="X5324" i="1"/>
  <c r="X5323" i="1"/>
  <c r="X5322" i="1"/>
  <c r="X5321" i="1"/>
  <c r="X5320" i="1"/>
  <c r="X5319" i="1"/>
  <c r="X5318" i="1"/>
  <c r="X5317" i="1"/>
  <c r="X5316" i="1"/>
  <c r="X5315" i="1"/>
  <c r="X5314" i="1"/>
  <c r="X5313" i="1"/>
  <c r="X5312" i="1"/>
  <c r="X5311" i="1"/>
  <c r="X5310" i="1"/>
  <c r="X5309" i="1"/>
  <c r="X5308" i="1"/>
  <c r="X5307" i="1"/>
  <c r="X5306" i="1"/>
  <c r="X5305" i="1"/>
  <c r="X5304" i="1"/>
  <c r="X5303" i="1"/>
  <c r="X5302" i="1"/>
  <c r="X5301" i="1"/>
  <c r="X5300" i="1"/>
  <c r="X5299" i="1"/>
  <c r="X5298" i="1"/>
  <c r="X5297" i="1"/>
  <c r="X5296" i="1"/>
  <c r="X5295" i="1"/>
  <c r="X5294" i="1"/>
  <c r="X5293" i="1"/>
  <c r="X5292" i="1"/>
  <c r="X5291" i="1"/>
  <c r="X5290" i="1"/>
  <c r="X5289" i="1"/>
  <c r="X5288" i="1"/>
  <c r="X5287" i="1"/>
  <c r="X5286" i="1"/>
  <c r="X5285" i="1"/>
  <c r="X5284" i="1"/>
  <c r="X5283" i="1"/>
  <c r="X5282" i="1"/>
  <c r="X5281" i="1"/>
  <c r="X5280" i="1"/>
  <c r="X5279" i="1"/>
  <c r="X5278" i="1"/>
  <c r="X5277" i="1"/>
  <c r="X5276" i="1"/>
  <c r="X5275" i="1"/>
  <c r="X5274" i="1"/>
  <c r="X5273" i="1"/>
  <c r="X5272" i="1"/>
  <c r="X5271" i="1"/>
  <c r="X5270" i="1"/>
  <c r="X5269" i="1"/>
  <c r="X5268" i="1"/>
  <c r="X5267" i="1"/>
  <c r="X5266" i="1"/>
  <c r="X5265" i="1"/>
  <c r="X5264" i="1"/>
  <c r="X5263" i="1"/>
  <c r="X5262" i="1"/>
  <c r="X5261" i="1"/>
  <c r="X5260" i="1"/>
  <c r="X5259" i="1"/>
  <c r="X5258" i="1"/>
  <c r="X5257" i="1"/>
  <c r="X5256" i="1"/>
  <c r="X5255" i="1"/>
  <c r="X5254" i="1"/>
  <c r="X5253" i="1"/>
  <c r="X5252" i="1"/>
  <c r="X5251" i="1"/>
  <c r="X5250" i="1"/>
  <c r="X5249" i="1"/>
  <c r="X5248" i="1"/>
  <c r="X5247" i="1"/>
  <c r="X5246" i="1"/>
  <c r="X5245" i="1"/>
  <c r="X5244" i="1"/>
  <c r="X5243" i="1"/>
  <c r="X5242" i="1"/>
  <c r="X5241" i="1"/>
  <c r="X5240" i="1"/>
  <c r="X5239" i="1"/>
  <c r="X5238" i="1"/>
  <c r="X5237" i="1"/>
  <c r="X5236" i="1"/>
  <c r="X5235" i="1"/>
  <c r="X5234" i="1"/>
  <c r="X5233" i="1"/>
  <c r="X5232" i="1"/>
  <c r="X5231" i="1"/>
  <c r="X5230" i="1"/>
  <c r="X5229" i="1"/>
  <c r="X5228" i="1"/>
  <c r="X5227" i="1"/>
  <c r="X5226" i="1"/>
  <c r="X5225" i="1"/>
  <c r="X5224" i="1"/>
  <c r="X5223" i="1"/>
  <c r="X5222" i="1"/>
  <c r="X5221" i="1"/>
  <c r="X5220" i="1"/>
  <c r="X5219" i="1"/>
  <c r="X5218" i="1"/>
  <c r="X5217" i="1"/>
  <c r="X5216" i="1"/>
  <c r="X5215" i="1"/>
  <c r="X5214" i="1"/>
  <c r="X5213" i="1"/>
  <c r="X5212" i="1"/>
  <c r="X5211" i="1"/>
  <c r="X5210" i="1"/>
  <c r="X5209" i="1"/>
  <c r="X5208" i="1"/>
  <c r="X5207" i="1"/>
  <c r="X5206" i="1"/>
  <c r="X5205" i="1"/>
  <c r="X5204" i="1"/>
  <c r="X5203" i="1"/>
  <c r="X5202" i="1"/>
  <c r="X5201" i="1"/>
  <c r="X5200" i="1"/>
  <c r="X5199" i="1"/>
  <c r="X5198" i="1"/>
  <c r="X5197" i="1"/>
  <c r="X5196" i="1"/>
  <c r="X5195" i="1"/>
  <c r="X5194" i="1"/>
  <c r="X5193" i="1"/>
  <c r="X5192" i="1"/>
  <c r="X5191" i="1"/>
  <c r="X5190" i="1"/>
  <c r="X5189" i="1"/>
  <c r="X5188" i="1"/>
  <c r="X5187" i="1"/>
  <c r="X5186" i="1"/>
  <c r="X5185" i="1"/>
  <c r="X5184" i="1"/>
  <c r="X5183" i="1"/>
  <c r="X5182" i="1"/>
  <c r="X5181" i="1"/>
  <c r="X5180" i="1"/>
  <c r="X5179" i="1"/>
  <c r="X5178" i="1"/>
  <c r="X5177" i="1"/>
  <c r="X5176" i="1"/>
  <c r="X5175" i="1"/>
  <c r="X5174" i="1"/>
  <c r="X5173" i="1"/>
  <c r="X5172" i="1"/>
  <c r="X5171" i="1"/>
  <c r="X5170" i="1"/>
  <c r="X5169" i="1"/>
  <c r="X5168" i="1"/>
  <c r="X5167" i="1"/>
  <c r="X5166" i="1"/>
  <c r="X5165" i="1"/>
  <c r="X5164" i="1"/>
  <c r="X5163" i="1"/>
  <c r="X5162" i="1"/>
  <c r="X5161" i="1"/>
  <c r="X5160" i="1"/>
  <c r="X5159" i="1"/>
  <c r="X5158" i="1"/>
  <c r="X5157" i="1"/>
  <c r="X5156" i="1"/>
  <c r="X5155" i="1"/>
  <c r="X5154" i="1"/>
  <c r="X5153" i="1"/>
  <c r="X5152" i="1"/>
  <c r="X5151" i="1"/>
  <c r="X5150" i="1"/>
  <c r="X5149" i="1"/>
  <c r="X5148" i="1"/>
  <c r="X5147" i="1"/>
  <c r="X5146" i="1"/>
  <c r="X5145" i="1"/>
  <c r="X5144" i="1"/>
  <c r="X5143" i="1"/>
  <c r="X5142" i="1"/>
  <c r="X5141" i="1"/>
  <c r="X5140" i="1"/>
  <c r="X5139" i="1"/>
  <c r="X5138" i="1"/>
  <c r="X5137" i="1"/>
  <c r="X5136" i="1"/>
  <c r="X5135" i="1"/>
  <c r="X5134" i="1"/>
  <c r="X5133" i="1"/>
  <c r="X5132" i="1"/>
  <c r="X5131" i="1"/>
  <c r="X5130" i="1"/>
  <c r="X5129" i="1"/>
  <c r="X5128" i="1"/>
  <c r="X5127" i="1"/>
  <c r="X5126" i="1"/>
  <c r="X5125" i="1"/>
  <c r="X5124" i="1"/>
  <c r="X5123" i="1"/>
  <c r="X5122" i="1"/>
  <c r="X5121" i="1"/>
  <c r="X5120" i="1"/>
  <c r="X5119" i="1"/>
  <c r="X5118" i="1"/>
  <c r="X5117" i="1"/>
  <c r="X5116" i="1"/>
  <c r="X5115" i="1"/>
  <c r="X5114" i="1"/>
  <c r="X5113" i="1"/>
  <c r="X5112" i="1"/>
  <c r="X5111" i="1"/>
  <c r="X5110" i="1"/>
  <c r="X5109" i="1"/>
  <c r="X5108" i="1"/>
  <c r="X5107" i="1"/>
  <c r="X5106" i="1"/>
  <c r="X5105" i="1"/>
  <c r="X5104" i="1"/>
  <c r="X5103" i="1"/>
  <c r="X5102" i="1"/>
  <c r="X5101" i="1"/>
  <c r="X5100" i="1"/>
  <c r="X5099" i="1"/>
  <c r="X5098" i="1"/>
  <c r="X5097" i="1"/>
  <c r="X5096" i="1"/>
  <c r="X5095" i="1"/>
  <c r="X5094" i="1"/>
  <c r="X5093" i="1"/>
  <c r="X5092" i="1"/>
  <c r="X5091" i="1"/>
  <c r="X5090" i="1"/>
  <c r="X5089" i="1"/>
  <c r="X5088" i="1"/>
  <c r="X5087" i="1"/>
  <c r="X5086" i="1"/>
  <c r="X5085" i="1"/>
  <c r="X5084" i="1"/>
  <c r="X5083" i="1"/>
  <c r="X5082" i="1"/>
  <c r="X5081" i="1"/>
  <c r="X5080" i="1"/>
  <c r="X5079" i="1"/>
  <c r="X5078" i="1"/>
  <c r="X5077" i="1"/>
  <c r="X5076" i="1"/>
  <c r="X5075" i="1"/>
  <c r="X5074" i="1"/>
  <c r="X5073" i="1"/>
  <c r="X5072" i="1"/>
  <c r="X5071" i="1"/>
  <c r="X5070" i="1"/>
  <c r="X5069" i="1"/>
  <c r="X5068" i="1"/>
  <c r="X5067" i="1"/>
  <c r="X5066" i="1"/>
  <c r="X5065" i="1"/>
  <c r="X5064" i="1"/>
  <c r="X5063" i="1"/>
  <c r="X5062" i="1"/>
  <c r="X5061" i="1"/>
  <c r="X5060" i="1"/>
  <c r="X5059" i="1"/>
  <c r="X5058" i="1"/>
  <c r="X5057" i="1"/>
  <c r="X5056" i="1"/>
  <c r="X5055" i="1"/>
  <c r="X5054" i="1"/>
  <c r="X5053" i="1"/>
  <c r="X5052" i="1"/>
  <c r="X5051" i="1"/>
  <c r="X5050" i="1"/>
  <c r="X5049" i="1"/>
  <c r="X5048" i="1"/>
  <c r="X5047" i="1"/>
  <c r="X5046" i="1"/>
  <c r="X5045" i="1"/>
  <c r="X5044" i="1"/>
  <c r="X5043" i="1"/>
  <c r="X5042" i="1"/>
  <c r="X5041" i="1"/>
  <c r="X5040" i="1"/>
  <c r="X5039" i="1"/>
  <c r="X5038" i="1"/>
  <c r="X5037" i="1"/>
  <c r="X5036" i="1"/>
  <c r="X5035" i="1"/>
  <c r="X5034" i="1"/>
  <c r="X5033" i="1"/>
  <c r="X5032" i="1"/>
  <c r="X5031" i="1"/>
  <c r="X5030" i="1"/>
  <c r="X5029" i="1"/>
  <c r="X5028" i="1"/>
  <c r="X5027" i="1"/>
  <c r="X5026" i="1"/>
  <c r="X5025" i="1"/>
  <c r="X5024" i="1"/>
  <c r="X5023" i="1"/>
  <c r="X5022" i="1"/>
  <c r="X5021" i="1"/>
  <c r="X5020" i="1"/>
  <c r="X5019" i="1"/>
  <c r="X5018" i="1"/>
  <c r="X5017" i="1"/>
  <c r="X5016" i="1"/>
  <c r="X5015" i="1"/>
  <c r="X5014" i="1"/>
  <c r="X5013" i="1"/>
  <c r="X5012" i="1"/>
  <c r="X5011" i="1"/>
  <c r="X5010" i="1"/>
  <c r="X5009" i="1"/>
  <c r="X5008" i="1"/>
  <c r="X5007" i="1"/>
  <c r="X5006" i="1"/>
  <c r="X5005" i="1"/>
  <c r="X5004" i="1"/>
  <c r="X5003" i="1"/>
  <c r="X5002" i="1"/>
  <c r="X5001" i="1"/>
  <c r="X5000" i="1"/>
  <c r="X4999" i="1"/>
  <c r="X4998" i="1"/>
  <c r="X4997" i="1"/>
  <c r="X4996" i="1"/>
  <c r="X4995" i="1"/>
  <c r="X4994" i="1"/>
  <c r="X4993" i="1"/>
  <c r="X4992" i="1"/>
  <c r="X4991" i="1"/>
  <c r="X4990" i="1"/>
  <c r="X4989" i="1"/>
  <c r="X4988" i="1"/>
  <c r="X4987" i="1"/>
  <c r="X4986" i="1"/>
  <c r="X4985" i="1"/>
  <c r="X4984" i="1"/>
  <c r="X4983" i="1"/>
  <c r="X4982" i="1"/>
  <c r="X4981" i="1"/>
  <c r="X4980" i="1"/>
  <c r="X4979" i="1"/>
  <c r="X4978" i="1"/>
  <c r="X4977" i="1"/>
  <c r="X4976" i="1"/>
  <c r="X4975" i="1"/>
  <c r="X4974" i="1"/>
  <c r="X4973" i="1"/>
  <c r="X4972" i="1"/>
  <c r="X4971" i="1"/>
  <c r="X4970" i="1"/>
  <c r="X4969" i="1"/>
  <c r="X4968" i="1"/>
  <c r="X4967" i="1"/>
  <c r="X4966" i="1"/>
  <c r="X4965" i="1"/>
  <c r="X4964" i="1"/>
  <c r="X4963" i="1"/>
  <c r="X4962" i="1"/>
  <c r="X4961" i="1"/>
  <c r="X4960" i="1"/>
  <c r="X4959" i="1"/>
  <c r="X4958" i="1"/>
  <c r="X4957" i="1"/>
  <c r="X4956" i="1"/>
  <c r="X4955" i="1"/>
  <c r="X4954" i="1"/>
  <c r="X4953" i="1"/>
  <c r="X4952" i="1"/>
  <c r="X4951" i="1"/>
  <c r="X4950" i="1"/>
  <c r="X4949" i="1"/>
  <c r="X4948" i="1"/>
  <c r="X4947" i="1"/>
  <c r="X4946" i="1"/>
  <c r="X4945" i="1"/>
  <c r="X4944" i="1"/>
  <c r="X4943" i="1"/>
  <c r="X4942" i="1"/>
  <c r="X4941" i="1"/>
  <c r="X4940" i="1"/>
  <c r="X4939" i="1"/>
  <c r="X4938" i="1"/>
  <c r="X4937" i="1"/>
  <c r="X4936" i="1"/>
  <c r="X4935" i="1"/>
  <c r="X4934" i="1"/>
  <c r="X4933" i="1"/>
  <c r="X4932" i="1"/>
  <c r="X4931" i="1"/>
  <c r="X4930" i="1"/>
  <c r="X4929" i="1"/>
  <c r="X4928" i="1"/>
  <c r="X4927" i="1"/>
  <c r="X4926" i="1"/>
  <c r="X4925" i="1"/>
  <c r="X4924" i="1"/>
  <c r="X4923" i="1"/>
  <c r="X4922" i="1"/>
  <c r="X4921" i="1"/>
  <c r="X4920" i="1"/>
  <c r="X4919" i="1"/>
  <c r="X4918" i="1"/>
  <c r="X4917" i="1"/>
  <c r="X4916" i="1"/>
  <c r="X4915" i="1"/>
  <c r="X4914" i="1"/>
  <c r="X4913" i="1"/>
  <c r="X4912" i="1"/>
  <c r="X4911" i="1"/>
  <c r="X4910" i="1"/>
  <c r="X4909" i="1"/>
  <c r="X4908" i="1"/>
  <c r="X4907" i="1"/>
  <c r="X4906" i="1"/>
  <c r="X4905" i="1"/>
  <c r="X4904" i="1"/>
  <c r="X4903" i="1"/>
  <c r="X4902" i="1"/>
  <c r="X4901" i="1"/>
  <c r="X4900" i="1"/>
  <c r="X4899" i="1"/>
  <c r="X4898" i="1"/>
  <c r="X4897" i="1"/>
  <c r="X4896" i="1"/>
  <c r="X4895" i="1"/>
  <c r="X4894" i="1"/>
  <c r="X4893" i="1"/>
  <c r="X4892" i="1"/>
  <c r="X4891" i="1"/>
  <c r="X4890" i="1"/>
  <c r="X4889" i="1"/>
  <c r="X4888" i="1"/>
  <c r="X4887" i="1"/>
  <c r="X4886" i="1"/>
  <c r="X4885" i="1"/>
  <c r="X4884" i="1"/>
  <c r="X4883" i="1"/>
  <c r="X4882" i="1"/>
  <c r="X4881" i="1"/>
  <c r="X4880" i="1"/>
  <c r="X4879" i="1"/>
  <c r="X4878" i="1"/>
  <c r="X4877" i="1"/>
  <c r="X4876" i="1"/>
  <c r="X4875" i="1"/>
  <c r="X4874" i="1"/>
  <c r="X4873" i="1"/>
  <c r="X4872" i="1"/>
  <c r="X4871" i="1"/>
  <c r="X4870" i="1"/>
  <c r="X4869" i="1"/>
  <c r="X4868" i="1"/>
  <c r="X4867" i="1"/>
  <c r="X4866" i="1"/>
  <c r="X4865" i="1"/>
  <c r="X4864" i="1"/>
  <c r="X4863" i="1"/>
  <c r="X4862" i="1"/>
  <c r="X4861" i="1"/>
  <c r="X4860" i="1"/>
  <c r="X4859" i="1"/>
  <c r="X4858" i="1"/>
  <c r="X4857" i="1"/>
  <c r="X4856" i="1"/>
  <c r="X4855" i="1"/>
  <c r="X4854" i="1"/>
  <c r="X4853" i="1"/>
  <c r="X4852" i="1"/>
  <c r="X4851" i="1"/>
  <c r="X4850" i="1"/>
  <c r="X4849" i="1"/>
  <c r="X4848" i="1"/>
  <c r="X4847" i="1"/>
  <c r="X4846" i="1"/>
  <c r="X4845" i="1"/>
  <c r="X4844" i="1"/>
  <c r="X4843" i="1"/>
  <c r="X4842" i="1"/>
  <c r="X4841" i="1"/>
  <c r="X4840" i="1"/>
  <c r="X4839" i="1"/>
  <c r="X4838" i="1"/>
  <c r="X4837" i="1"/>
  <c r="X4836" i="1"/>
  <c r="X4835" i="1"/>
  <c r="X4834" i="1"/>
  <c r="X4833" i="1"/>
  <c r="X4832" i="1"/>
  <c r="X4831" i="1"/>
  <c r="X4830" i="1"/>
  <c r="X4829" i="1"/>
  <c r="X4828" i="1"/>
  <c r="X4827" i="1"/>
  <c r="X4826" i="1"/>
  <c r="X4825" i="1"/>
  <c r="X4824" i="1"/>
  <c r="X4823" i="1"/>
  <c r="X4822" i="1"/>
  <c r="X4821" i="1"/>
  <c r="X4820" i="1"/>
  <c r="X4819" i="1"/>
  <c r="X4818" i="1"/>
  <c r="X4817" i="1"/>
  <c r="X4816" i="1"/>
  <c r="X4815" i="1"/>
  <c r="X4814" i="1"/>
  <c r="X4813" i="1"/>
  <c r="X4812" i="1"/>
  <c r="X4811" i="1"/>
  <c r="X4810" i="1"/>
  <c r="X4809" i="1"/>
  <c r="X4808" i="1"/>
  <c r="X4807" i="1"/>
  <c r="X4806" i="1"/>
  <c r="X4805" i="1"/>
  <c r="X4804" i="1"/>
  <c r="X4803" i="1"/>
  <c r="X4802" i="1"/>
  <c r="X4801" i="1"/>
  <c r="X4800" i="1"/>
  <c r="X4799" i="1"/>
  <c r="X4798" i="1"/>
  <c r="X4797" i="1"/>
  <c r="X4796" i="1"/>
  <c r="X4795" i="1"/>
  <c r="X4794" i="1"/>
  <c r="X4793" i="1"/>
  <c r="X4792" i="1"/>
  <c r="X4791" i="1"/>
  <c r="X4790" i="1"/>
  <c r="X4789" i="1"/>
  <c r="X4788" i="1"/>
  <c r="X4787" i="1"/>
  <c r="X4786" i="1"/>
  <c r="X4785" i="1"/>
  <c r="X4784" i="1"/>
  <c r="X4783" i="1"/>
  <c r="X4782" i="1"/>
  <c r="X4781" i="1"/>
  <c r="X4780" i="1"/>
  <c r="X4779" i="1"/>
  <c r="X4778" i="1"/>
  <c r="X4777" i="1"/>
  <c r="X4776" i="1"/>
  <c r="X4775" i="1"/>
  <c r="X4774" i="1"/>
  <c r="X4773" i="1"/>
  <c r="X4772" i="1"/>
  <c r="X4771" i="1"/>
  <c r="X4770" i="1"/>
  <c r="X4769" i="1"/>
  <c r="X4768" i="1"/>
  <c r="X4767" i="1"/>
  <c r="X4766" i="1"/>
  <c r="X4765" i="1"/>
  <c r="X4764" i="1"/>
  <c r="X4763" i="1"/>
  <c r="X4762" i="1"/>
  <c r="X4761" i="1"/>
  <c r="X4760" i="1"/>
  <c r="X4759" i="1"/>
  <c r="X4758" i="1"/>
  <c r="X4757" i="1"/>
  <c r="X4756" i="1"/>
  <c r="X4755" i="1"/>
  <c r="X4754" i="1"/>
  <c r="X4753" i="1"/>
  <c r="X4752" i="1"/>
  <c r="X4751" i="1"/>
  <c r="X4750" i="1"/>
  <c r="X4749" i="1"/>
  <c r="X4748" i="1"/>
  <c r="X4747" i="1"/>
  <c r="X4746" i="1"/>
  <c r="X4745" i="1"/>
  <c r="X4744" i="1"/>
  <c r="X4743" i="1"/>
  <c r="X4742" i="1"/>
  <c r="X4741" i="1"/>
  <c r="X4740" i="1"/>
  <c r="X4739" i="1"/>
  <c r="X4738" i="1"/>
  <c r="X4737" i="1"/>
  <c r="X4736" i="1"/>
  <c r="X4735" i="1"/>
  <c r="X4734" i="1"/>
  <c r="X4733" i="1"/>
  <c r="X4732" i="1"/>
  <c r="X4731" i="1"/>
  <c r="X4730" i="1"/>
  <c r="X4729" i="1"/>
  <c r="X4728" i="1"/>
  <c r="X4727" i="1"/>
  <c r="X4726" i="1"/>
  <c r="X4725" i="1"/>
  <c r="X4724" i="1"/>
  <c r="X4723" i="1"/>
  <c r="X4722" i="1"/>
  <c r="X4721" i="1"/>
  <c r="X4720" i="1"/>
  <c r="X4719" i="1"/>
  <c r="X4718" i="1"/>
  <c r="X4717" i="1"/>
  <c r="X4716" i="1"/>
  <c r="X4715" i="1"/>
  <c r="X4714" i="1"/>
  <c r="X4713" i="1"/>
  <c r="X4712" i="1"/>
  <c r="X4711" i="1"/>
  <c r="X4710" i="1"/>
  <c r="X4709" i="1"/>
  <c r="X4708" i="1"/>
  <c r="X4707" i="1"/>
  <c r="X4706" i="1"/>
  <c r="X4705" i="1"/>
  <c r="X4704" i="1"/>
  <c r="X4703" i="1"/>
  <c r="X4702" i="1"/>
  <c r="X4701" i="1"/>
  <c r="X4700" i="1"/>
  <c r="X4699" i="1"/>
  <c r="X4698" i="1"/>
  <c r="X4697" i="1"/>
  <c r="X4696" i="1"/>
  <c r="X4695" i="1"/>
  <c r="X4694" i="1"/>
  <c r="X4693" i="1"/>
  <c r="X4692" i="1"/>
  <c r="X4691" i="1"/>
  <c r="X4690" i="1"/>
  <c r="X4689" i="1"/>
  <c r="X4688" i="1"/>
  <c r="X4687" i="1"/>
  <c r="X4686" i="1"/>
  <c r="X4685" i="1"/>
  <c r="X4684" i="1"/>
  <c r="X4683" i="1"/>
  <c r="X4682" i="1"/>
  <c r="X4681" i="1"/>
  <c r="X4680" i="1"/>
  <c r="X4679" i="1"/>
  <c r="X4678" i="1"/>
  <c r="X4677" i="1"/>
  <c r="X4676" i="1"/>
  <c r="X4675" i="1"/>
  <c r="X4674" i="1"/>
  <c r="X4673" i="1"/>
  <c r="X4672" i="1"/>
  <c r="X4671" i="1"/>
  <c r="X4670" i="1"/>
  <c r="X4669" i="1"/>
  <c r="X4668" i="1"/>
  <c r="X4667" i="1"/>
  <c r="X4666" i="1"/>
  <c r="X4665" i="1"/>
  <c r="X4664" i="1"/>
  <c r="X4663" i="1"/>
  <c r="X4662" i="1"/>
  <c r="X4661" i="1"/>
  <c r="X4660" i="1"/>
  <c r="X4659" i="1"/>
  <c r="X4658" i="1"/>
  <c r="X4657" i="1"/>
  <c r="X4656" i="1"/>
  <c r="X4655" i="1"/>
  <c r="X4654" i="1"/>
  <c r="X4653" i="1"/>
  <c r="X4652" i="1"/>
  <c r="X4651" i="1"/>
  <c r="X4650" i="1"/>
  <c r="X4649" i="1"/>
  <c r="X4648" i="1"/>
  <c r="X4647" i="1"/>
  <c r="X4646" i="1"/>
  <c r="X4645" i="1"/>
  <c r="X4644" i="1"/>
  <c r="X4643" i="1"/>
  <c r="X4642" i="1"/>
  <c r="X4641" i="1"/>
  <c r="X4640" i="1"/>
  <c r="X4639" i="1"/>
  <c r="X4638" i="1"/>
  <c r="X4637" i="1"/>
  <c r="X4636" i="1"/>
  <c r="X4635" i="1"/>
  <c r="X4634" i="1"/>
  <c r="X4633" i="1"/>
  <c r="X4632" i="1"/>
  <c r="X4631" i="1"/>
  <c r="X4630" i="1"/>
  <c r="X4629" i="1"/>
  <c r="X4628" i="1"/>
  <c r="X4627" i="1"/>
  <c r="X4626" i="1"/>
  <c r="X4625" i="1"/>
  <c r="X4624" i="1"/>
  <c r="X4623" i="1"/>
  <c r="X4622" i="1"/>
  <c r="X4621" i="1"/>
  <c r="X4620" i="1"/>
  <c r="X4619" i="1"/>
  <c r="X4618" i="1"/>
  <c r="X4617" i="1"/>
  <c r="X4616" i="1"/>
  <c r="X4615" i="1"/>
  <c r="X4614" i="1"/>
  <c r="X4613" i="1"/>
  <c r="X4612" i="1"/>
  <c r="X4611" i="1"/>
  <c r="X4610" i="1"/>
  <c r="X4609" i="1"/>
  <c r="X4608" i="1"/>
  <c r="X4607" i="1"/>
  <c r="X4606" i="1"/>
  <c r="X4605" i="1"/>
  <c r="X4604" i="1"/>
  <c r="X4603" i="1"/>
  <c r="X4602" i="1"/>
  <c r="X4601" i="1"/>
  <c r="X4600" i="1"/>
  <c r="X4599" i="1"/>
  <c r="X4598" i="1"/>
  <c r="X4597" i="1"/>
  <c r="X4596" i="1"/>
  <c r="X4595" i="1"/>
  <c r="X4594" i="1"/>
  <c r="X4593" i="1"/>
  <c r="X4592" i="1"/>
  <c r="X4591" i="1"/>
  <c r="X4590" i="1"/>
  <c r="X4589" i="1"/>
  <c r="X4588" i="1"/>
  <c r="X4587" i="1"/>
  <c r="X4586" i="1"/>
  <c r="X4585" i="1"/>
  <c r="X4584" i="1"/>
  <c r="X4583" i="1"/>
  <c r="X4582" i="1"/>
  <c r="X4581" i="1"/>
  <c r="X4580" i="1"/>
  <c r="X4579" i="1"/>
  <c r="X4578" i="1"/>
  <c r="X4577" i="1"/>
  <c r="X4576" i="1"/>
  <c r="X4575" i="1"/>
  <c r="X4574" i="1"/>
  <c r="X4573" i="1"/>
  <c r="X4572" i="1"/>
  <c r="X4571" i="1"/>
  <c r="X4570" i="1"/>
  <c r="X4569" i="1"/>
  <c r="X4568" i="1"/>
  <c r="X4567" i="1"/>
  <c r="X4566" i="1"/>
  <c r="X4565" i="1"/>
  <c r="X4564" i="1"/>
  <c r="X4563" i="1"/>
  <c r="X4562" i="1"/>
  <c r="X4561" i="1"/>
  <c r="X4560" i="1"/>
  <c r="X4559" i="1"/>
  <c r="X4558" i="1"/>
  <c r="X4557" i="1"/>
  <c r="X4556" i="1"/>
  <c r="X4555" i="1"/>
  <c r="X4554" i="1"/>
  <c r="X4553" i="1"/>
  <c r="X4552" i="1"/>
  <c r="X4551" i="1"/>
  <c r="X4550" i="1"/>
  <c r="X4549" i="1"/>
  <c r="X4548" i="1"/>
  <c r="X4547" i="1"/>
  <c r="X4546" i="1"/>
  <c r="X4545" i="1"/>
  <c r="X4544" i="1"/>
  <c r="X4543" i="1"/>
  <c r="X4542" i="1"/>
  <c r="X4541" i="1"/>
  <c r="X4540" i="1"/>
  <c r="X4539" i="1"/>
  <c r="X4538" i="1"/>
  <c r="X4537" i="1"/>
  <c r="X4536" i="1"/>
  <c r="X4535" i="1"/>
  <c r="X4534" i="1"/>
  <c r="X4533" i="1"/>
  <c r="X4532" i="1"/>
  <c r="X4531" i="1"/>
  <c r="X4530" i="1"/>
  <c r="X4529" i="1"/>
  <c r="X4528" i="1"/>
  <c r="X4527" i="1"/>
  <c r="X4526" i="1"/>
  <c r="X4525" i="1"/>
  <c r="X4524" i="1"/>
  <c r="X4523" i="1"/>
  <c r="X4522" i="1"/>
  <c r="X4521" i="1"/>
  <c r="X4520" i="1"/>
  <c r="X4519" i="1"/>
  <c r="X4518" i="1"/>
  <c r="X4517" i="1"/>
  <c r="X4516" i="1"/>
  <c r="X4515" i="1"/>
  <c r="X4514" i="1"/>
  <c r="X4513" i="1"/>
  <c r="X4512" i="1"/>
  <c r="X4511" i="1"/>
  <c r="X4510" i="1"/>
  <c r="X4509" i="1"/>
  <c r="X4508" i="1"/>
  <c r="X4507" i="1"/>
  <c r="X4506" i="1"/>
  <c r="X4505" i="1"/>
  <c r="X4504" i="1"/>
  <c r="X4503" i="1"/>
  <c r="X4502" i="1"/>
  <c r="X4501" i="1"/>
  <c r="X4500" i="1"/>
  <c r="X4499" i="1"/>
  <c r="X4498" i="1"/>
  <c r="X4497" i="1"/>
  <c r="X4496" i="1"/>
  <c r="X4495" i="1"/>
  <c r="X4494" i="1"/>
  <c r="X4493" i="1"/>
  <c r="X4492" i="1"/>
  <c r="X4491" i="1"/>
  <c r="X4490" i="1"/>
  <c r="X4489" i="1"/>
  <c r="X4488" i="1"/>
  <c r="X4487" i="1"/>
  <c r="X4486" i="1"/>
  <c r="X4485" i="1"/>
  <c r="X4484" i="1"/>
  <c r="X4483" i="1"/>
  <c r="X4482" i="1"/>
  <c r="X4481" i="1"/>
  <c r="X4480" i="1"/>
  <c r="X4479" i="1"/>
  <c r="X4478" i="1"/>
  <c r="X4477" i="1"/>
  <c r="X4476" i="1"/>
  <c r="X4475" i="1"/>
  <c r="X4474" i="1"/>
  <c r="X4473" i="1"/>
  <c r="X4472" i="1"/>
  <c r="X4471" i="1"/>
  <c r="X4470" i="1"/>
  <c r="X4469" i="1"/>
  <c r="X4468" i="1"/>
  <c r="X4467" i="1"/>
  <c r="X4466" i="1"/>
  <c r="X4465" i="1"/>
  <c r="X4464" i="1"/>
  <c r="X4463" i="1"/>
  <c r="X4462" i="1"/>
  <c r="X4461" i="1"/>
  <c r="X4460" i="1"/>
  <c r="X4459" i="1"/>
  <c r="X4458" i="1"/>
  <c r="X4457" i="1"/>
  <c r="X4456" i="1"/>
  <c r="X4455" i="1"/>
  <c r="X4454" i="1"/>
  <c r="X4453" i="1"/>
  <c r="X4452" i="1"/>
  <c r="X4451" i="1"/>
  <c r="X4450" i="1"/>
  <c r="X4449" i="1"/>
  <c r="X4448" i="1"/>
  <c r="X4447" i="1"/>
  <c r="X4446" i="1"/>
  <c r="X4445" i="1"/>
  <c r="X4444" i="1"/>
  <c r="X4443" i="1"/>
  <c r="X4442" i="1"/>
  <c r="X4441" i="1"/>
  <c r="X4440" i="1"/>
  <c r="X4439" i="1"/>
  <c r="X4438" i="1"/>
  <c r="X4437" i="1"/>
  <c r="X4436" i="1"/>
  <c r="X4435" i="1"/>
  <c r="X4434" i="1"/>
  <c r="X4433" i="1"/>
  <c r="X4432" i="1"/>
  <c r="X4431" i="1"/>
  <c r="X4430" i="1"/>
  <c r="X4429" i="1"/>
  <c r="X4428" i="1"/>
  <c r="X4427" i="1"/>
  <c r="X4426" i="1"/>
  <c r="X4425" i="1"/>
  <c r="X4424" i="1"/>
  <c r="X4423" i="1"/>
  <c r="X4422" i="1"/>
  <c r="X4421" i="1"/>
  <c r="X4420" i="1"/>
  <c r="X4419" i="1"/>
  <c r="X4418" i="1"/>
  <c r="X4417" i="1"/>
  <c r="X4416" i="1"/>
  <c r="X4415" i="1"/>
  <c r="X4414" i="1"/>
  <c r="X4413" i="1"/>
  <c r="X4412" i="1"/>
  <c r="X4411" i="1"/>
  <c r="X4410" i="1"/>
  <c r="X4409" i="1"/>
  <c r="X4408" i="1"/>
  <c r="X4407" i="1"/>
  <c r="X4406" i="1"/>
  <c r="X4405" i="1"/>
  <c r="X4404" i="1"/>
  <c r="X4403" i="1"/>
  <c r="X4402" i="1"/>
  <c r="X4401" i="1"/>
  <c r="X4400" i="1"/>
  <c r="X4399" i="1"/>
  <c r="X4398" i="1"/>
  <c r="X4397" i="1"/>
  <c r="X4396" i="1"/>
  <c r="X4395" i="1"/>
  <c r="X4394" i="1"/>
  <c r="X4393" i="1"/>
  <c r="X4392" i="1"/>
  <c r="X4391" i="1"/>
  <c r="X4390" i="1"/>
  <c r="X4389" i="1"/>
  <c r="X4388" i="1"/>
  <c r="X4387" i="1"/>
  <c r="X4386" i="1"/>
  <c r="X4385" i="1"/>
  <c r="X4384" i="1"/>
  <c r="X4383" i="1"/>
  <c r="X4382" i="1"/>
  <c r="X4381" i="1"/>
  <c r="X4380" i="1"/>
  <c r="X4379" i="1"/>
  <c r="X4378" i="1"/>
  <c r="X4377" i="1"/>
  <c r="X4376" i="1"/>
  <c r="X4375" i="1"/>
  <c r="X4374" i="1"/>
  <c r="X4373" i="1"/>
  <c r="X4372" i="1"/>
  <c r="X4371" i="1"/>
  <c r="X4370" i="1"/>
  <c r="X4369" i="1"/>
  <c r="X4368" i="1"/>
  <c r="X4367" i="1"/>
  <c r="X4366" i="1"/>
  <c r="X4365" i="1"/>
  <c r="X4364" i="1"/>
  <c r="X4363" i="1"/>
  <c r="X4362" i="1"/>
  <c r="X4361" i="1"/>
  <c r="X4360" i="1"/>
  <c r="X4359" i="1"/>
  <c r="X4358" i="1"/>
  <c r="X4357" i="1"/>
  <c r="X4356" i="1"/>
  <c r="X4355" i="1"/>
  <c r="X4354" i="1"/>
  <c r="X4353" i="1"/>
  <c r="X4352" i="1"/>
  <c r="X4351" i="1"/>
  <c r="X4350" i="1"/>
  <c r="X4349" i="1"/>
  <c r="X4348" i="1"/>
  <c r="X4347" i="1"/>
  <c r="X4346" i="1"/>
  <c r="X4345" i="1"/>
  <c r="X4344" i="1"/>
  <c r="X4343" i="1"/>
  <c r="X4342" i="1"/>
  <c r="X4341" i="1"/>
  <c r="X4340" i="1"/>
  <c r="X4339" i="1"/>
  <c r="X4338" i="1"/>
  <c r="X4337" i="1"/>
  <c r="X4336" i="1"/>
  <c r="X4335" i="1"/>
  <c r="X4334" i="1"/>
  <c r="X4333" i="1"/>
  <c r="X4332" i="1"/>
  <c r="X4331" i="1"/>
  <c r="X4330" i="1"/>
  <c r="X4329" i="1"/>
  <c r="X4328" i="1"/>
  <c r="X4327" i="1"/>
  <c r="X4326" i="1"/>
  <c r="X4325" i="1"/>
  <c r="X4324" i="1"/>
  <c r="X4323" i="1"/>
  <c r="X4322" i="1"/>
  <c r="X4321" i="1"/>
  <c r="X4320" i="1"/>
  <c r="X4319" i="1"/>
  <c r="X4318" i="1"/>
  <c r="X4317" i="1"/>
  <c r="X4316" i="1"/>
  <c r="X4315" i="1"/>
  <c r="X4314" i="1"/>
  <c r="X4313" i="1"/>
  <c r="X4312" i="1"/>
  <c r="X4311" i="1"/>
  <c r="X4310" i="1"/>
  <c r="X4309" i="1"/>
  <c r="X4308" i="1"/>
  <c r="X4307" i="1"/>
  <c r="X4306" i="1"/>
  <c r="X4305" i="1"/>
  <c r="X4304" i="1"/>
  <c r="X4303" i="1"/>
  <c r="X4302" i="1"/>
  <c r="X4301" i="1"/>
  <c r="X4300" i="1"/>
  <c r="X4299" i="1"/>
  <c r="X4298" i="1"/>
  <c r="X4297" i="1"/>
  <c r="X4296" i="1"/>
  <c r="X4295" i="1"/>
  <c r="X4294" i="1"/>
  <c r="X4293" i="1"/>
  <c r="X4292" i="1"/>
  <c r="X4291" i="1"/>
  <c r="X4290" i="1"/>
  <c r="X4289" i="1"/>
  <c r="X4288" i="1"/>
  <c r="X4287" i="1"/>
  <c r="X4286" i="1"/>
  <c r="X4285" i="1"/>
  <c r="X4284" i="1"/>
  <c r="X4283" i="1"/>
  <c r="X4282" i="1"/>
  <c r="X4281" i="1"/>
  <c r="X4280" i="1"/>
  <c r="X4279" i="1"/>
  <c r="X4278" i="1"/>
  <c r="X4277" i="1"/>
  <c r="X4276" i="1"/>
  <c r="X4275" i="1"/>
  <c r="X4274" i="1"/>
  <c r="X4273" i="1"/>
  <c r="X4272" i="1"/>
  <c r="X4271" i="1"/>
  <c r="X4270" i="1"/>
  <c r="X4269" i="1"/>
  <c r="X4268" i="1"/>
  <c r="X4267" i="1"/>
  <c r="X4266" i="1"/>
  <c r="X4265" i="1"/>
  <c r="X4264" i="1"/>
  <c r="X4263" i="1"/>
  <c r="X4262" i="1"/>
  <c r="X4261" i="1"/>
  <c r="X4260" i="1"/>
  <c r="X4259" i="1"/>
  <c r="X4258" i="1"/>
  <c r="X4257" i="1"/>
  <c r="X4256" i="1"/>
  <c r="X4255" i="1"/>
  <c r="X4254" i="1"/>
  <c r="X4253" i="1"/>
  <c r="X4252" i="1"/>
  <c r="X4251" i="1"/>
  <c r="X4250" i="1"/>
  <c r="X4249" i="1"/>
  <c r="X4248" i="1"/>
  <c r="X4247" i="1"/>
  <c r="X4246" i="1"/>
  <c r="X4245" i="1"/>
  <c r="X4244" i="1"/>
  <c r="X4243" i="1"/>
  <c r="X4242" i="1"/>
  <c r="X4241" i="1"/>
  <c r="X4240" i="1"/>
  <c r="X4239" i="1"/>
  <c r="X4238" i="1"/>
  <c r="X4237" i="1"/>
  <c r="X4236" i="1"/>
  <c r="X4235" i="1"/>
  <c r="X4234" i="1"/>
  <c r="X4233" i="1"/>
  <c r="X4232" i="1"/>
  <c r="X4231" i="1"/>
  <c r="X4230" i="1"/>
  <c r="X4229" i="1"/>
  <c r="X4228" i="1"/>
  <c r="X4227" i="1"/>
  <c r="X4226" i="1"/>
  <c r="X4225" i="1"/>
  <c r="X4224" i="1"/>
  <c r="X4223" i="1"/>
  <c r="X4222" i="1"/>
  <c r="X4221" i="1"/>
  <c r="X4220" i="1"/>
  <c r="X4219" i="1"/>
  <c r="X4218" i="1"/>
  <c r="X4217" i="1"/>
  <c r="X4216" i="1"/>
  <c r="X4215" i="1"/>
  <c r="X4214" i="1"/>
  <c r="X4213" i="1"/>
  <c r="X4212" i="1"/>
  <c r="X4211" i="1"/>
  <c r="X4210" i="1"/>
  <c r="X4209" i="1"/>
  <c r="X4208" i="1"/>
  <c r="X4207" i="1"/>
  <c r="X4206" i="1"/>
  <c r="X4205" i="1"/>
  <c r="X4204" i="1"/>
  <c r="X4203" i="1"/>
  <c r="X4202" i="1"/>
  <c r="X4201" i="1"/>
  <c r="X4200" i="1"/>
  <c r="X4199" i="1"/>
  <c r="X4198" i="1"/>
  <c r="X4197" i="1"/>
  <c r="X4196" i="1"/>
  <c r="X4195" i="1"/>
  <c r="X4194" i="1"/>
  <c r="X4193" i="1"/>
  <c r="X4192" i="1"/>
  <c r="X4191" i="1"/>
  <c r="X4190" i="1"/>
  <c r="X4189" i="1"/>
  <c r="X4188" i="1"/>
  <c r="X4187" i="1"/>
  <c r="X4186" i="1"/>
  <c r="X4185" i="1"/>
  <c r="X4184" i="1"/>
  <c r="X4183" i="1"/>
  <c r="X4182" i="1"/>
  <c r="X4181" i="1"/>
  <c r="X4180" i="1"/>
  <c r="X4179" i="1"/>
  <c r="X4178" i="1"/>
  <c r="X4177" i="1"/>
  <c r="X4176" i="1"/>
  <c r="X4175" i="1"/>
  <c r="X4174" i="1"/>
  <c r="X4173" i="1"/>
  <c r="X4172" i="1"/>
  <c r="X4171" i="1"/>
  <c r="X4170" i="1"/>
  <c r="X4169" i="1"/>
  <c r="X4168" i="1"/>
  <c r="X4167" i="1"/>
  <c r="X4166" i="1"/>
  <c r="X4165" i="1"/>
  <c r="X4164" i="1"/>
  <c r="X4163" i="1"/>
  <c r="X4162" i="1"/>
  <c r="X4161" i="1"/>
  <c r="X4160" i="1"/>
  <c r="X4159" i="1"/>
  <c r="X4158" i="1"/>
  <c r="X4157" i="1"/>
  <c r="X4156" i="1"/>
  <c r="X4155" i="1"/>
  <c r="X4154" i="1"/>
  <c r="X4153" i="1"/>
  <c r="X4152" i="1"/>
  <c r="X4151" i="1"/>
  <c r="X4150" i="1"/>
  <c r="X4149" i="1"/>
  <c r="X4148" i="1"/>
  <c r="X4147" i="1"/>
  <c r="X4146" i="1"/>
  <c r="X4145" i="1"/>
  <c r="X4144" i="1"/>
  <c r="X4143" i="1"/>
  <c r="X4142" i="1"/>
  <c r="X4141" i="1"/>
  <c r="X4140" i="1"/>
  <c r="X4139" i="1"/>
  <c r="X4138" i="1"/>
  <c r="X4137" i="1"/>
  <c r="X4136" i="1"/>
  <c r="X4135" i="1"/>
  <c r="X4134" i="1"/>
  <c r="X4133" i="1"/>
  <c r="X4132" i="1"/>
  <c r="X4131" i="1"/>
  <c r="X4130" i="1"/>
  <c r="X4129" i="1"/>
  <c r="X4128" i="1"/>
  <c r="X4127" i="1"/>
  <c r="X4126" i="1"/>
  <c r="X4125" i="1"/>
  <c r="X4124" i="1"/>
  <c r="X4123" i="1"/>
  <c r="X4122" i="1"/>
  <c r="X4121" i="1"/>
  <c r="X4120" i="1"/>
  <c r="X4119" i="1"/>
  <c r="X4118" i="1"/>
  <c r="X4117" i="1"/>
  <c r="X4116" i="1"/>
  <c r="X4115" i="1"/>
  <c r="X4114" i="1"/>
  <c r="X4113" i="1"/>
  <c r="X4112" i="1"/>
  <c r="X4111" i="1"/>
  <c r="X4110" i="1"/>
  <c r="X4109" i="1"/>
  <c r="X4108" i="1"/>
  <c r="X4107" i="1"/>
  <c r="X4106" i="1"/>
  <c r="X4105" i="1"/>
  <c r="X4104" i="1"/>
  <c r="X4103" i="1"/>
  <c r="X4102" i="1"/>
  <c r="X4101" i="1"/>
  <c r="X4100" i="1"/>
  <c r="X4099" i="1"/>
  <c r="X4098" i="1"/>
  <c r="X4097" i="1"/>
  <c r="X4096" i="1"/>
  <c r="X4095" i="1"/>
  <c r="X4094" i="1"/>
  <c r="X4093" i="1"/>
  <c r="X4092" i="1"/>
  <c r="X4091" i="1"/>
  <c r="X4090" i="1"/>
  <c r="X4089" i="1"/>
  <c r="X4088" i="1"/>
  <c r="X4087" i="1"/>
  <c r="X4086" i="1"/>
  <c r="X4085" i="1"/>
  <c r="X4084" i="1"/>
  <c r="X4083" i="1"/>
  <c r="X4082" i="1"/>
  <c r="X4081" i="1"/>
  <c r="X4080" i="1"/>
  <c r="X4079" i="1"/>
  <c r="X4078" i="1"/>
  <c r="X4077" i="1"/>
  <c r="X4076" i="1"/>
  <c r="X4075" i="1"/>
  <c r="X4074" i="1"/>
  <c r="X4073" i="1"/>
  <c r="X4072" i="1"/>
  <c r="X4071" i="1"/>
  <c r="X4070" i="1"/>
  <c r="X4069" i="1"/>
  <c r="X4068" i="1"/>
  <c r="X4067" i="1"/>
  <c r="X4066" i="1"/>
  <c r="X4065" i="1"/>
  <c r="X4064" i="1"/>
  <c r="X4063" i="1"/>
  <c r="X4062" i="1"/>
  <c r="X4061" i="1"/>
  <c r="X4060" i="1"/>
  <c r="X4059" i="1"/>
  <c r="X4058" i="1"/>
  <c r="X4057" i="1"/>
  <c r="X4056" i="1"/>
  <c r="X4055" i="1"/>
  <c r="X4054" i="1"/>
  <c r="X4053" i="1"/>
  <c r="X4052" i="1"/>
  <c r="X4051" i="1"/>
  <c r="X4050" i="1"/>
  <c r="X4049" i="1"/>
  <c r="X4048" i="1"/>
  <c r="X4047" i="1"/>
  <c r="X4046" i="1"/>
  <c r="X4045" i="1"/>
  <c r="X4044" i="1"/>
  <c r="X4043" i="1"/>
  <c r="X4042" i="1"/>
  <c r="X4041" i="1"/>
  <c r="X4040" i="1"/>
  <c r="X4039" i="1"/>
  <c r="X4038" i="1"/>
  <c r="X4037" i="1"/>
  <c r="X4036" i="1"/>
  <c r="X4035" i="1"/>
  <c r="X4034" i="1"/>
  <c r="X4033" i="1"/>
  <c r="X4032" i="1"/>
  <c r="X4031" i="1"/>
  <c r="X4030" i="1"/>
  <c r="X4029" i="1"/>
  <c r="X4028" i="1"/>
  <c r="X4027" i="1"/>
  <c r="X4026" i="1"/>
  <c r="X4025" i="1"/>
  <c r="X4024" i="1"/>
  <c r="X4023" i="1"/>
  <c r="X4022" i="1"/>
  <c r="X4021" i="1"/>
  <c r="X4020" i="1"/>
  <c r="X4019" i="1"/>
  <c r="X4018" i="1"/>
  <c r="X4017" i="1"/>
  <c r="X4016" i="1"/>
  <c r="X4015" i="1"/>
  <c r="X4014" i="1"/>
  <c r="X4013" i="1"/>
  <c r="X4012" i="1"/>
  <c r="X4011" i="1"/>
  <c r="X4010" i="1"/>
  <c r="X4009" i="1"/>
  <c r="X4008" i="1"/>
  <c r="X4007" i="1"/>
  <c r="X4006" i="1"/>
  <c r="X4005" i="1"/>
  <c r="X4004" i="1"/>
  <c r="X4003" i="1"/>
  <c r="X4002" i="1"/>
  <c r="X4001" i="1"/>
  <c r="X4000" i="1"/>
  <c r="X3999" i="1"/>
  <c r="X3998" i="1"/>
  <c r="X3997" i="1"/>
  <c r="X3996" i="1"/>
  <c r="X3995" i="1"/>
  <c r="X3994" i="1"/>
  <c r="X3993" i="1"/>
  <c r="X3992" i="1"/>
  <c r="X3991" i="1"/>
  <c r="X3990" i="1"/>
  <c r="X3989" i="1"/>
  <c r="X3988" i="1"/>
  <c r="X3987" i="1"/>
  <c r="X3986" i="1"/>
  <c r="X3985" i="1"/>
  <c r="X3984" i="1"/>
  <c r="X3983" i="1"/>
  <c r="X3982" i="1"/>
  <c r="X3981" i="1"/>
  <c r="X3980" i="1"/>
  <c r="X3979" i="1"/>
  <c r="X3978" i="1"/>
  <c r="X3977" i="1"/>
  <c r="X3976" i="1"/>
  <c r="X3975" i="1"/>
  <c r="X3974" i="1"/>
  <c r="X3973" i="1"/>
  <c r="X3972" i="1"/>
  <c r="X3971" i="1"/>
  <c r="X3970" i="1"/>
  <c r="X3969" i="1"/>
  <c r="X3968" i="1"/>
  <c r="X3967" i="1"/>
  <c r="X3966" i="1"/>
  <c r="X3965" i="1"/>
  <c r="X3964" i="1"/>
  <c r="X3963" i="1"/>
  <c r="X3962" i="1"/>
  <c r="X3961" i="1"/>
  <c r="X3960" i="1"/>
  <c r="X3959" i="1"/>
  <c r="X3958" i="1"/>
  <c r="X3957" i="1"/>
  <c r="X3956" i="1"/>
  <c r="X3955" i="1"/>
  <c r="X3954" i="1"/>
  <c r="X3953" i="1"/>
  <c r="X3952" i="1"/>
  <c r="X3951" i="1"/>
  <c r="X3950" i="1"/>
  <c r="X3949" i="1"/>
  <c r="X3948" i="1"/>
  <c r="X3947" i="1"/>
  <c r="X3946" i="1"/>
  <c r="X3945" i="1"/>
  <c r="X3944" i="1"/>
  <c r="X3943" i="1"/>
  <c r="X3942" i="1"/>
  <c r="X3941" i="1"/>
  <c r="X3940" i="1"/>
  <c r="X3939" i="1"/>
  <c r="X3938" i="1"/>
  <c r="X3937" i="1"/>
  <c r="X3936" i="1"/>
  <c r="X3935" i="1"/>
  <c r="X3934" i="1"/>
  <c r="X3933" i="1"/>
  <c r="X3932" i="1"/>
  <c r="X3931" i="1"/>
  <c r="X3930" i="1"/>
  <c r="X3929" i="1"/>
  <c r="X3928" i="1"/>
  <c r="X3927" i="1"/>
  <c r="X3926" i="1"/>
  <c r="X3925" i="1"/>
  <c r="X3924" i="1"/>
  <c r="X3923" i="1"/>
  <c r="X3922" i="1"/>
  <c r="X3921" i="1"/>
  <c r="X3920" i="1"/>
  <c r="X3919" i="1"/>
  <c r="X3918" i="1"/>
  <c r="X3917" i="1"/>
  <c r="X3916" i="1"/>
  <c r="X3915" i="1"/>
  <c r="X3914" i="1"/>
  <c r="X3913" i="1"/>
  <c r="X3912" i="1"/>
  <c r="X3911" i="1"/>
  <c r="X3910" i="1"/>
  <c r="X3909" i="1"/>
  <c r="X3908" i="1"/>
  <c r="X3907" i="1"/>
  <c r="X3906" i="1"/>
  <c r="X3905" i="1"/>
  <c r="X3904" i="1"/>
  <c r="X3903" i="1"/>
  <c r="X3902" i="1"/>
  <c r="X3901" i="1"/>
  <c r="X3900" i="1"/>
  <c r="X3899" i="1"/>
  <c r="X3898" i="1"/>
  <c r="X3897" i="1"/>
  <c r="X3896" i="1"/>
  <c r="X3895" i="1"/>
  <c r="X3894" i="1"/>
  <c r="X3893" i="1"/>
  <c r="X3892" i="1"/>
  <c r="X3891" i="1"/>
  <c r="X3890" i="1"/>
  <c r="X3889" i="1"/>
  <c r="X3888" i="1"/>
  <c r="X3887" i="1"/>
  <c r="X3886" i="1"/>
  <c r="X3885" i="1"/>
  <c r="X3884" i="1"/>
  <c r="X3883" i="1"/>
  <c r="X3882" i="1"/>
  <c r="X3881" i="1"/>
  <c r="X3880" i="1"/>
  <c r="X3879" i="1"/>
  <c r="X3878" i="1"/>
  <c r="X3877" i="1"/>
  <c r="X3876" i="1"/>
  <c r="X3875" i="1"/>
  <c r="X3874" i="1"/>
  <c r="X3873" i="1"/>
  <c r="X3872" i="1"/>
  <c r="X3871" i="1"/>
  <c r="X3870" i="1"/>
  <c r="X3869" i="1"/>
  <c r="X3868" i="1"/>
  <c r="X3867" i="1"/>
  <c r="X3866" i="1"/>
  <c r="X3865" i="1"/>
  <c r="X3864" i="1"/>
  <c r="X3863" i="1"/>
  <c r="X3862" i="1"/>
  <c r="X3861" i="1"/>
  <c r="X3860" i="1"/>
  <c r="X3859" i="1"/>
  <c r="X3858" i="1"/>
  <c r="X3857" i="1"/>
  <c r="X3856" i="1"/>
  <c r="X3855" i="1"/>
  <c r="X3854" i="1"/>
  <c r="X3853" i="1"/>
  <c r="X3852" i="1"/>
  <c r="X3851" i="1"/>
  <c r="X3850" i="1"/>
  <c r="X3849" i="1"/>
  <c r="X3848" i="1"/>
  <c r="X3847" i="1"/>
  <c r="X3846" i="1"/>
  <c r="X3845" i="1"/>
  <c r="X3844" i="1"/>
  <c r="X3843" i="1"/>
  <c r="X3842" i="1"/>
  <c r="X3841" i="1"/>
  <c r="X3840" i="1"/>
  <c r="X3839" i="1"/>
  <c r="X3838" i="1"/>
  <c r="X3837" i="1"/>
  <c r="X3836" i="1"/>
  <c r="X3835" i="1"/>
  <c r="X3834" i="1"/>
  <c r="X3833" i="1"/>
  <c r="X3832" i="1"/>
  <c r="X3831" i="1"/>
  <c r="X3830" i="1"/>
  <c r="X3829" i="1"/>
  <c r="X3828" i="1"/>
  <c r="X3827" i="1"/>
  <c r="X3826" i="1"/>
  <c r="X3825" i="1"/>
  <c r="X3824" i="1"/>
  <c r="X3823" i="1"/>
  <c r="X3822" i="1"/>
  <c r="X3821" i="1"/>
  <c r="X3820" i="1"/>
  <c r="X3819" i="1"/>
  <c r="X3818" i="1"/>
  <c r="X3817" i="1"/>
  <c r="X3816" i="1"/>
  <c r="X3815" i="1"/>
  <c r="X3814" i="1"/>
  <c r="X3813" i="1"/>
  <c r="X3812" i="1"/>
  <c r="X3811" i="1"/>
  <c r="X3810" i="1"/>
  <c r="X3809" i="1"/>
  <c r="X3808" i="1"/>
  <c r="X3807" i="1"/>
  <c r="X3806" i="1"/>
  <c r="X3805" i="1"/>
  <c r="X3804" i="1"/>
  <c r="X3803" i="1"/>
  <c r="X3802" i="1"/>
  <c r="X3801" i="1"/>
  <c r="X3800" i="1"/>
  <c r="X3799" i="1"/>
  <c r="X3798" i="1"/>
  <c r="X3797" i="1"/>
  <c r="X3796" i="1"/>
  <c r="X3795" i="1"/>
  <c r="X3794" i="1"/>
  <c r="X3793" i="1"/>
  <c r="X3792" i="1"/>
  <c r="X3791" i="1"/>
  <c r="X3790" i="1"/>
  <c r="X3789" i="1"/>
  <c r="X3788" i="1"/>
  <c r="X3787" i="1"/>
  <c r="X3786" i="1"/>
  <c r="X3785" i="1"/>
  <c r="X3784" i="1"/>
  <c r="X3783" i="1"/>
  <c r="X3782" i="1"/>
  <c r="X3781" i="1"/>
  <c r="X3780" i="1"/>
  <c r="X3779" i="1"/>
  <c r="X3778" i="1"/>
  <c r="X3777" i="1"/>
  <c r="X3776" i="1"/>
  <c r="X3775" i="1"/>
  <c r="X3774" i="1"/>
  <c r="X3773" i="1"/>
  <c r="X3772" i="1"/>
  <c r="X3771" i="1"/>
  <c r="X3770" i="1"/>
  <c r="X3769" i="1"/>
  <c r="X3768" i="1"/>
  <c r="X3767" i="1"/>
  <c r="X3766" i="1"/>
  <c r="X3765" i="1"/>
  <c r="X3764" i="1"/>
  <c r="X3763" i="1"/>
  <c r="X3762" i="1"/>
  <c r="X3761" i="1"/>
  <c r="X3760" i="1"/>
  <c r="X3759" i="1"/>
  <c r="X3758" i="1"/>
  <c r="X3757" i="1"/>
  <c r="X3756" i="1"/>
  <c r="X3755" i="1"/>
  <c r="X3754" i="1"/>
  <c r="X3753" i="1"/>
  <c r="X3752" i="1"/>
  <c r="X3751" i="1"/>
  <c r="X3750" i="1"/>
  <c r="X3749" i="1"/>
  <c r="X3748" i="1"/>
  <c r="X3747" i="1"/>
  <c r="X3746" i="1"/>
  <c r="X3745" i="1"/>
  <c r="X3744" i="1"/>
  <c r="X3743" i="1"/>
  <c r="X3742" i="1"/>
  <c r="X3741" i="1"/>
  <c r="X3740" i="1"/>
  <c r="X3739" i="1"/>
  <c r="X3738" i="1"/>
  <c r="X3737" i="1"/>
  <c r="X3736" i="1"/>
  <c r="X3735" i="1"/>
  <c r="X3734" i="1"/>
  <c r="X3733" i="1"/>
  <c r="X3732" i="1"/>
  <c r="X3731" i="1"/>
  <c r="X3730" i="1"/>
  <c r="X3729" i="1"/>
  <c r="X3728" i="1"/>
  <c r="X3727" i="1"/>
  <c r="X3726" i="1"/>
  <c r="X3725" i="1"/>
  <c r="X3724" i="1"/>
  <c r="X3723" i="1"/>
  <c r="X3722" i="1"/>
  <c r="X3721" i="1"/>
  <c r="X3720" i="1"/>
  <c r="X3719" i="1"/>
  <c r="X3718" i="1"/>
  <c r="X3717" i="1"/>
  <c r="X3716" i="1"/>
  <c r="X3715" i="1"/>
  <c r="X3714" i="1"/>
  <c r="X3713" i="1"/>
  <c r="X3712" i="1"/>
  <c r="X3711" i="1"/>
  <c r="X3710" i="1"/>
  <c r="X3709" i="1"/>
  <c r="X3708" i="1"/>
  <c r="X3707" i="1"/>
  <c r="X3706" i="1"/>
  <c r="X3705" i="1"/>
  <c r="X3704" i="1"/>
  <c r="X3703" i="1"/>
  <c r="X3702" i="1"/>
  <c r="X3701" i="1"/>
  <c r="X3700" i="1"/>
  <c r="X3699" i="1"/>
  <c r="X3698" i="1"/>
  <c r="X3697" i="1"/>
  <c r="X3696" i="1"/>
  <c r="X3695" i="1"/>
  <c r="X3694" i="1"/>
  <c r="X3693" i="1"/>
  <c r="X3692" i="1"/>
  <c r="X3691" i="1"/>
  <c r="X3690" i="1"/>
  <c r="X3689" i="1"/>
  <c r="X3688" i="1"/>
  <c r="X3687" i="1"/>
  <c r="X3686" i="1"/>
  <c r="X3685" i="1"/>
  <c r="X3684" i="1"/>
  <c r="X3683" i="1"/>
  <c r="X3682" i="1"/>
  <c r="X3681" i="1"/>
  <c r="X3680" i="1"/>
  <c r="X3679" i="1"/>
  <c r="X3678" i="1"/>
  <c r="X3677" i="1"/>
  <c r="X3676" i="1"/>
  <c r="X3675" i="1"/>
  <c r="X3674" i="1"/>
  <c r="X3673" i="1"/>
  <c r="X3672" i="1"/>
  <c r="X3671" i="1"/>
  <c r="X3670" i="1"/>
  <c r="X3669" i="1"/>
  <c r="X3668" i="1"/>
  <c r="X3667" i="1"/>
  <c r="X3666" i="1"/>
  <c r="X3665" i="1"/>
  <c r="X3664" i="1"/>
  <c r="X3663" i="1"/>
  <c r="X3662" i="1"/>
  <c r="X3661" i="1"/>
  <c r="X3660" i="1"/>
  <c r="X3659" i="1"/>
  <c r="X3658" i="1"/>
  <c r="X3657" i="1"/>
  <c r="X3656" i="1"/>
  <c r="X3655" i="1"/>
  <c r="X3654" i="1"/>
  <c r="X3653" i="1"/>
  <c r="X3652" i="1"/>
  <c r="X3651" i="1"/>
  <c r="X3650" i="1"/>
  <c r="X3649" i="1"/>
  <c r="X3648" i="1"/>
  <c r="X3647" i="1"/>
  <c r="X3646" i="1"/>
  <c r="X3645" i="1"/>
  <c r="X3644" i="1"/>
  <c r="X3643" i="1"/>
  <c r="X3642" i="1"/>
  <c r="X3641" i="1"/>
  <c r="X3640" i="1"/>
  <c r="X3639" i="1"/>
  <c r="X3638" i="1"/>
  <c r="X3637" i="1"/>
  <c r="X3636" i="1"/>
  <c r="X3635" i="1"/>
  <c r="X3634" i="1"/>
  <c r="X3633" i="1"/>
  <c r="X3632" i="1"/>
  <c r="X3631" i="1"/>
  <c r="X3630" i="1"/>
  <c r="X3629" i="1"/>
  <c r="X3628" i="1"/>
  <c r="X3627" i="1"/>
  <c r="X3626" i="1"/>
  <c r="X3625" i="1"/>
  <c r="X3624" i="1"/>
  <c r="X3623" i="1"/>
  <c r="X3622" i="1"/>
  <c r="X3621" i="1"/>
  <c r="X3620" i="1"/>
  <c r="X3619" i="1"/>
  <c r="X3618" i="1"/>
  <c r="X3617" i="1"/>
  <c r="X3616" i="1"/>
  <c r="X3615" i="1"/>
  <c r="X3614" i="1"/>
  <c r="X3613" i="1"/>
  <c r="X3612" i="1"/>
  <c r="X3611" i="1"/>
  <c r="X3610" i="1"/>
  <c r="X3609" i="1"/>
  <c r="X3608" i="1"/>
  <c r="X3607" i="1"/>
  <c r="X3606" i="1"/>
  <c r="X3605" i="1"/>
  <c r="X3604" i="1"/>
  <c r="X3603" i="1"/>
  <c r="X3602" i="1"/>
  <c r="X3601" i="1"/>
  <c r="X3600" i="1"/>
  <c r="X3599" i="1"/>
  <c r="X3598" i="1"/>
  <c r="X3597" i="1"/>
  <c r="X3596" i="1"/>
  <c r="X3595" i="1"/>
  <c r="X3594" i="1"/>
  <c r="X3593" i="1"/>
  <c r="X3592" i="1"/>
  <c r="X3591" i="1"/>
  <c r="X3590" i="1"/>
  <c r="X3589" i="1"/>
  <c r="X3588" i="1"/>
  <c r="X3587" i="1"/>
  <c r="X3586" i="1"/>
  <c r="X3585" i="1"/>
  <c r="X3584" i="1"/>
  <c r="X3583" i="1"/>
  <c r="X3582" i="1"/>
  <c r="X3581" i="1"/>
  <c r="X3580" i="1"/>
  <c r="X3579" i="1"/>
  <c r="X3578" i="1"/>
  <c r="X3577" i="1"/>
  <c r="X3576" i="1"/>
  <c r="X3575" i="1"/>
  <c r="X3574" i="1"/>
  <c r="X3573" i="1"/>
  <c r="X3572" i="1"/>
  <c r="X3571" i="1"/>
  <c r="X3570" i="1"/>
  <c r="X3569" i="1"/>
  <c r="X3568" i="1"/>
  <c r="X3567" i="1"/>
  <c r="X3566" i="1"/>
  <c r="X3565" i="1"/>
  <c r="X3564" i="1"/>
  <c r="X3563" i="1"/>
  <c r="X3562" i="1"/>
  <c r="X3561" i="1"/>
  <c r="X3560" i="1"/>
  <c r="X3559" i="1"/>
  <c r="X3558" i="1"/>
  <c r="X3557" i="1"/>
  <c r="X3556" i="1"/>
  <c r="X3555" i="1"/>
  <c r="X3554" i="1"/>
  <c r="X3553" i="1"/>
  <c r="X3552" i="1"/>
  <c r="X3551" i="1"/>
  <c r="X3550" i="1"/>
  <c r="X3549" i="1"/>
  <c r="X3548" i="1"/>
  <c r="X3547" i="1"/>
  <c r="X3546" i="1"/>
  <c r="X3545" i="1"/>
  <c r="X3544" i="1"/>
  <c r="X3543" i="1"/>
  <c r="X3542" i="1"/>
  <c r="X3541" i="1"/>
  <c r="X3540" i="1"/>
  <c r="X3539" i="1"/>
  <c r="X3538" i="1"/>
  <c r="X3537" i="1"/>
  <c r="X3536" i="1"/>
  <c r="X3535" i="1"/>
  <c r="X3534" i="1"/>
  <c r="X3533" i="1"/>
  <c r="X3532" i="1"/>
  <c r="X3531" i="1"/>
  <c r="X3530" i="1"/>
  <c r="X3529" i="1"/>
  <c r="X3528" i="1"/>
  <c r="X3527" i="1"/>
  <c r="X3526" i="1"/>
  <c r="X3525" i="1"/>
  <c r="X3524" i="1"/>
  <c r="X3523" i="1"/>
  <c r="X3522" i="1"/>
  <c r="X3521" i="1"/>
  <c r="X3520" i="1"/>
  <c r="X3519" i="1"/>
  <c r="X3518" i="1"/>
  <c r="X3517" i="1"/>
  <c r="X3516" i="1"/>
  <c r="X3515" i="1"/>
  <c r="X3514" i="1"/>
  <c r="X3513" i="1"/>
  <c r="X3512" i="1"/>
  <c r="X3511" i="1"/>
  <c r="X3510" i="1"/>
  <c r="X3509" i="1"/>
  <c r="X3508" i="1"/>
  <c r="X3507" i="1"/>
  <c r="X3506" i="1"/>
  <c r="X3505" i="1"/>
  <c r="X3504" i="1"/>
  <c r="X3503" i="1"/>
  <c r="X3502" i="1"/>
  <c r="X3501" i="1"/>
  <c r="X3500" i="1"/>
  <c r="X3499" i="1"/>
  <c r="X3498" i="1"/>
  <c r="X3497" i="1"/>
  <c r="X3496" i="1"/>
  <c r="X3495" i="1"/>
  <c r="X3494" i="1"/>
  <c r="X3493" i="1"/>
  <c r="X3492" i="1"/>
  <c r="X3491" i="1"/>
  <c r="X3490" i="1"/>
  <c r="X3489" i="1"/>
  <c r="X3488" i="1"/>
  <c r="X3487" i="1"/>
  <c r="X3486" i="1"/>
  <c r="X3485" i="1"/>
  <c r="X3484" i="1"/>
  <c r="X3483" i="1"/>
  <c r="X3482" i="1"/>
  <c r="X3481" i="1"/>
  <c r="X3480" i="1"/>
  <c r="X3479" i="1"/>
  <c r="X3478" i="1"/>
  <c r="X3477" i="1"/>
  <c r="X3476" i="1"/>
  <c r="X3475" i="1"/>
  <c r="X3474" i="1"/>
  <c r="X3473" i="1"/>
  <c r="X3472" i="1"/>
  <c r="X3471" i="1"/>
  <c r="X3470" i="1"/>
  <c r="X3469" i="1"/>
  <c r="X3468" i="1"/>
  <c r="X3467" i="1"/>
  <c r="X3466" i="1"/>
  <c r="X3465" i="1"/>
  <c r="X3464" i="1"/>
  <c r="X3463" i="1"/>
  <c r="X3462" i="1"/>
  <c r="X3461" i="1"/>
  <c r="X3460" i="1"/>
  <c r="X3459" i="1"/>
  <c r="X3458" i="1"/>
  <c r="X3457" i="1"/>
  <c r="X3456" i="1"/>
  <c r="X3455" i="1"/>
  <c r="X3454" i="1"/>
  <c r="X3453" i="1"/>
  <c r="X3452" i="1"/>
  <c r="X3451" i="1"/>
  <c r="X3450" i="1"/>
  <c r="X3449" i="1"/>
  <c r="X3448" i="1"/>
  <c r="X3447" i="1"/>
  <c r="X3446" i="1"/>
  <c r="X3445" i="1"/>
  <c r="X3444" i="1"/>
  <c r="X3443" i="1"/>
  <c r="X3442" i="1"/>
  <c r="X3441" i="1"/>
  <c r="X3440" i="1"/>
  <c r="X3439" i="1"/>
  <c r="X3438" i="1"/>
  <c r="X3437" i="1"/>
  <c r="X3436" i="1"/>
  <c r="X3435" i="1"/>
  <c r="X3434" i="1"/>
  <c r="X3433" i="1"/>
  <c r="X3432" i="1"/>
  <c r="X3431" i="1"/>
  <c r="X3430" i="1"/>
  <c r="X3429" i="1"/>
  <c r="X3428" i="1"/>
  <c r="X3427" i="1"/>
  <c r="X3426" i="1"/>
  <c r="X3425" i="1"/>
  <c r="X3424" i="1"/>
  <c r="X3423" i="1"/>
  <c r="X3422" i="1"/>
  <c r="X3421" i="1"/>
  <c r="X3420" i="1"/>
  <c r="X3419" i="1"/>
  <c r="X3418" i="1"/>
  <c r="X3417" i="1"/>
  <c r="X3416" i="1"/>
  <c r="X3415" i="1"/>
  <c r="X3414" i="1"/>
  <c r="X3413" i="1"/>
  <c r="X3412" i="1"/>
  <c r="X3411" i="1"/>
  <c r="X3410" i="1"/>
  <c r="X3409" i="1"/>
  <c r="X3408" i="1"/>
  <c r="X3407" i="1"/>
  <c r="X3406" i="1"/>
  <c r="X3405" i="1"/>
  <c r="X3404" i="1"/>
  <c r="X3403" i="1"/>
  <c r="X3402" i="1"/>
  <c r="X3401" i="1"/>
  <c r="X3400" i="1"/>
  <c r="X3399" i="1"/>
  <c r="X3398" i="1"/>
  <c r="X3397" i="1"/>
  <c r="X3396" i="1"/>
  <c r="X3395" i="1"/>
  <c r="X3394" i="1"/>
  <c r="X3393" i="1"/>
  <c r="X3392" i="1"/>
  <c r="X3391" i="1"/>
  <c r="X3390" i="1"/>
  <c r="X3389" i="1"/>
  <c r="X3388" i="1"/>
  <c r="X3387" i="1"/>
  <c r="X3386" i="1"/>
  <c r="X3385" i="1"/>
  <c r="X3384" i="1"/>
  <c r="X3383" i="1"/>
  <c r="X3382" i="1"/>
  <c r="X3381" i="1"/>
  <c r="X3380" i="1"/>
  <c r="X3379" i="1"/>
  <c r="X3378" i="1"/>
  <c r="X3377" i="1"/>
  <c r="X3376" i="1"/>
  <c r="X3375" i="1"/>
  <c r="X3374" i="1"/>
  <c r="X3373" i="1"/>
  <c r="X3372" i="1"/>
  <c r="X3371" i="1"/>
  <c r="X3370" i="1"/>
  <c r="X3369" i="1"/>
  <c r="X3368" i="1"/>
  <c r="X3367" i="1"/>
  <c r="X3366" i="1"/>
  <c r="X3365" i="1"/>
  <c r="X3364" i="1"/>
  <c r="X3363" i="1"/>
  <c r="X3362" i="1"/>
  <c r="X3361" i="1"/>
  <c r="X3360" i="1"/>
  <c r="X3359" i="1"/>
  <c r="X3358" i="1"/>
  <c r="X3357" i="1"/>
  <c r="X3356" i="1"/>
  <c r="X3355" i="1"/>
  <c r="X3354" i="1"/>
  <c r="X3353" i="1"/>
  <c r="X3352" i="1"/>
  <c r="X3351" i="1"/>
  <c r="X3350" i="1"/>
  <c r="X3349" i="1"/>
  <c r="X3348" i="1"/>
  <c r="X3347" i="1"/>
  <c r="X3346" i="1"/>
  <c r="X3345" i="1"/>
  <c r="X3344" i="1"/>
  <c r="X3343" i="1"/>
  <c r="X3342" i="1"/>
  <c r="X3341" i="1"/>
  <c r="X3340" i="1"/>
  <c r="X3339" i="1"/>
  <c r="X3338" i="1"/>
  <c r="X3337" i="1"/>
  <c r="X3336" i="1"/>
  <c r="X3335" i="1"/>
  <c r="X3334" i="1"/>
  <c r="X3333" i="1"/>
  <c r="X3332" i="1"/>
  <c r="X3331" i="1"/>
  <c r="X3330" i="1"/>
  <c r="X3329" i="1"/>
  <c r="X3328" i="1"/>
  <c r="X3327" i="1"/>
  <c r="X3326" i="1"/>
  <c r="X3325" i="1"/>
  <c r="X3324" i="1"/>
  <c r="X3323" i="1"/>
  <c r="X3322" i="1"/>
  <c r="X3321" i="1"/>
  <c r="X3320" i="1"/>
  <c r="X3319" i="1"/>
  <c r="X3318" i="1"/>
  <c r="X3317" i="1"/>
  <c r="X3316" i="1"/>
  <c r="X3315" i="1"/>
  <c r="X3314" i="1"/>
  <c r="X3313" i="1"/>
  <c r="X3312" i="1"/>
  <c r="X3311" i="1"/>
  <c r="X3310" i="1"/>
  <c r="X3309" i="1"/>
  <c r="X3308" i="1"/>
  <c r="X3307" i="1"/>
  <c r="X3306" i="1"/>
  <c r="X3305" i="1"/>
  <c r="X3304" i="1"/>
  <c r="X3303" i="1"/>
  <c r="X3302" i="1"/>
  <c r="X3301" i="1"/>
  <c r="X3300" i="1"/>
  <c r="X3299" i="1"/>
  <c r="X3298" i="1"/>
  <c r="X3297" i="1"/>
  <c r="X3296" i="1"/>
  <c r="X3295" i="1"/>
  <c r="X3294" i="1"/>
  <c r="X3293" i="1"/>
  <c r="X3292" i="1"/>
  <c r="X3291" i="1"/>
  <c r="X3290" i="1"/>
  <c r="X3289" i="1"/>
  <c r="X3288" i="1"/>
  <c r="X3287" i="1"/>
  <c r="X3286" i="1"/>
  <c r="X3285" i="1"/>
  <c r="X3284" i="1"/>
  <c r="X3283" i="1"/>
  <c r="X3282" i="1"/>
  <c r="X3281" i="1"/>
  <c r="X3280" i="1"/>
  <c r="X3279" i="1"/>
  <c r="X3278" i="1"/>
  <c r="X3277" i="1"/>
  <c r="X3276" i="1"/>
  <c r="X3275" i="1"/>
  <c r="X3274" i="1"/>
  <c r="X3273" i="1"/>
  <c r="X3272" i="1"/>
  <c r="X3271" i="1"/>
  <c r="X3270" i="1"/>
  <c r="X3269" i="1"/>
  <c r="X3268" i="1"/>
  <c r="X3267" i="1"/>
  <c r="X3266" i="1"/>
  <c r="X3265" i="1"/>
  <c r="X3264" i="1"/>
  <c r="X3263" i="1"/>
  <c r="X3262" i="1"/>
  <c r="X3261" i="1"/>
  <c r="X3260" i="1"/>
  <c r="X3259" i="1"/>
  <c r="X3258" i="1"/>
  <c r="X3257" i="1"/>
  <c r="X3256" i="1"/>
  <c r="X3255" i="1"/>
  <c r="X3254" i="1"/>
  <c r="X3253" i="1"/>
  <c r="X3252" i="1"/>
  <c r="X3251" i="1"/>
  <c r="X3250" i="1"/>
  <c r="X3249" i="1"/>
  <c r="X3248" i="1"/>
  <c r="X3247" i="1"/>
  <c r="X3246" i="1"/>
  <c r="X3245" i="1"/>
  <c r="X3244" i="1"/>
  <c r="X3243" i="1"/>
  <c r="X3242" i="1"/>
  <c r="X3241" i="1"/>
  <c r="X3240" i="1"/>
  <c r="X3239" i="1"/>
  <c r="X3238" i="1"/>
  <c r="X3237" i="1"/>
  <c r="X3236" i="1"/>
  <c r="X3235" i="1"/>
  <c r="X3234" i="1"/>
  <c r="X3233" i="1"/>
  <c r="X3232" i="1"/>
  <c r="X3231" i="1"/>
  <c r="X3230" i="1"/>
  <c r="X3229" i="1"/>
  <c r="X3228" i="1"/>
  <c r="X3227" i="1"/>
  <c r="X3226" i="1"/>
  <c r="X3225" i="1"/>
  <c r="X3224" i="1"/>
  <c r="X3223" i="1"/>
  <c r="X3222" i="1"/>
  <c r="X3221" i="1"/>
  <c r="X3220" i="1"/>
  <c r="X3219" i="1"/>
  <c r="X3218" i="1"/>
  <c r="X3217" i="1"/>
  <c r="X3216" i="1"/>
  <c r="X3215" i="1"/>
  <c r="X3214" i="1"/>
  <c r="X3213" i="1"/>
  <c r="X3212" i="1"/>
  <c r="X3211" i="1"/>
  <c r="X3210" i="1"/>
  <c r="X3209" i="1"/>
  <c r="X3208" i="1"/>
  <c r="X3207" i="1"/>
  <c r="X3206" i="1"/>
  <c r="X3205" i="1"/>
  <c r="X3204" i="1"/>
  <c r="X3203" i="1"/>
  <c r="X3202" i="1"/>
  <c r="X3201" i="1"/>
  <c r="X3200" i="1"/>
  <c r="X3199" i="1"/>
  <c r="X3198" i="1"/>
  <c r="X3197" i="1"/>
  <c r="X3196" i="1"/>
  <c r="X3195" i="1"/>
  <c r="X3194" i="1"/>
  <c r="X3193" i="1"/>
  <c r="X3192" i="1"/>
  <c r="X3191" i="1"/>
  <c r="X3190" i="1"/>
  <c r="X3189" i="1"/>
  <c r="X3188" i="1"/>
  <c r="X3187" i="1"/>
  <c r="X3186" i="1"/>
  <c r="X3185" i="1"/>
  <c r="X3184" i="1"/>
  <c r="X3183" i="1"/>
  <c r="X3182" i="1"/>
  <c r="X3181" i="1"/>
  <c r="X3180" i="1"/>
  <c r="X3179" i="1"/>
  <c r="X3178" i="1"/>
  <c r="X3177" i="1"/>
  <c r="X3176" i="1"/>
  <c r="X3175" i="1"/>
  <c r="X3174" i="1"/>
  <c r="X3173" i="1"/>
  <c r="X3172" i="1"/>
  <c r="X3171" i="1"/>
  <c r="X3170" i="1"/>
  <c r="X3169" i="1"/>
  <c r="X3168" i="1"/>
  <c r="X3167" i="1"/>
  <c r="X3166" i="1"/>
  <c r="X3165" i="1"/>
  <c r="X3164" i="1"/>
  <c r="X3163" i="1"/>
  <c r="X3162" i="1"/>
  <c r="X3161" i="1"/>
  <c r="X3160" i="1"/>
  <c r="X3159" i="1"/>
  <c r="X3158" i="1"/>
  <c r="X3157" i="1"/>
  <c r="X3156" i="1"/>
  <c r="X3155" i="1"/>
  <c r="X3154" i="1"/>
  <c r="X3153" i="1"/>
  <c r="X3152" i="1"/>
  <c r="X3151" i="1"/>
  <c r="X3150" i="1"/>
  <c r="X3149" i="1"/>
  <c r="X3148" i="1"/>
  <c r="X3147" i="1"/>
  <c r="X3146" i="1"/>
  <c r="X3145" i="1"/>
  <c r="X3144" i="1"/>
  <c r="X3143" i="1"/>
  <c r="X3142" i="1"/>
  <c r="X3141" i="1"/>
  <c r="X3140" i="1"/>
  <c r="X3139" i="1"/>
  <c r="X3138" i="1"/>
  <c r="X3137" i="1"/>
  <c r="X3136" i="1"/>
  <c r="X3135" i="1"/>
  <c r="X3134" i="1"/>
  <c r="X3133" i="1"/>
  <c r="X3132" i="1"/>
  <c r="X3131" i="1"/>
  <c r="X3130" i="1"/>
  <c r="X3129" i="1"/>
  <c r="X3128" i="1"/>
  <c r="X3127" i="1"/>
  <c r="X3126" i="1"/>
  <c r="X3125" i="1"/>
  <c r="X3124" i="1"/>
  <c r="X3123" i="1"/>
  <c r="X3122" i="1"/>
  <c r="X3121" i="1"/>
  <c r="X3120" i="1"/>
  <c r="X3119" i="1"/>
  <c r="X3118" i="1"/>
  <c r="X3117" i="1"/>
  <c r="X3116" i="1"/>
  <c r="X3115" i="1"/>
  <c r="X3114" i="1"/>
  <c r="X3113" i="1"/>
  <c r="X3112" i="1"/>
  <c r="X3111" i="1"/>
  <c r="X3110" i="1"/>
  <c r="X3109" i="1"/>
  <c r="X3108" i="1"/>
  <c r="X3107" i="1"/>
  <c r="X3106" i="1"/>
  <c r="X3105" i="1"/>
  <c r="X3104" i="1"/>
  <c r="X3103" i="1"/>
  <c r="X3102" i="1"/>
  <c r="X3101" i="1"/>
  <c r="X3100" i="1"/>
  <c r="X3099" i="1"/>
  <c r="X3098" i="1"/>
  <c r="X3097" i="1"/>
  <c r="X3096" i="1"/>
  <c r="X3095" i="1"/>
  <c r="X3094" i="1"/>
  <c r="X3093" i="1"/>
  <c r="X3092" i="1"/>
  <c r="X3091" i="1"/>
  <c r="X3090" i="1"/>
  <c r="X3089" i="1"/>
  <c r="X3088" i="1"/>
  <c r="X3087" i="1"/>
  <c r="X3086" i="1"/>
  <c r="X3085" i="1"/>
  <c r="X3084" i="1"/>
  <c r="X3083" i="1"/>
  <c r="X3082" i="1"/>
  <c r="X3081" i="1"/>
  <c r="X3080" i="1"/>
  <c r="X3079" i="1"/>
  <c r="X3078" i="1"/>
  <c r="X3077" i="1"/>
  <c r="X3076" i="1"/>
  <c r="X3075" i="1"/>
  <c r="X3074" i="1"/>
  <c r="X3073" i="1"/>
  <c r="X3072" i="1"/>
  <c r="X3071" i="1"/>
  <c r="X3070" i="1"/>
  <c r="X3069" i="1"/>
  <c r="X3068" i="1"/>
  <c r="X3067" i="1"/>
  <c r="X3066" i="1"/>
  <c r="X3065" i="1"/>
  <c r="X3064" i="1"/>
  <c r="X3063" i="1"/>
  <c r="X3062" i="1"/>
  <c r="X3061" i="1"/>
  <c r="X3060" i="1"/>
  <c r="X3059" i="1"/>
  <c r="X3058" i="1"/>
  <c r="X3057" i="1"/>
  <c r="X3056" i="1"/>
  <c r="X3055" i="1"/>
  <c r="X3054" i="1"/>
  <c r="X3053" i="1"/>
  <c r="X3052" i="1"/>
  <c r="X3051" i="1"/>
  <c r="X3050" i="1"/>
  <c r="X3049" i="1"/>
  <c r="X3048" i="1"/>
  <c r="X3047" i="1"/>
  <c r="X3046" i="1"/>
  <c r="X3045" i="1"/>
  <c r="X3044" i="1"/>
  <c r="X3043" i="1"/>
  <c r="X3042" i="1"/>
  <c r="X3041" i="1"/>
  <c r="X3040" i="1"/>
  <c r="X3039" i="1"/>
  <c r="X3038" i="1"/>
  <c r="X3037" i="1"/>
  <c r="X3036" i="1"/>
  <c r="X3035" i="1"/>
  <c r="X3034" i="1"/>
  <c r="X3033" i="1"/>
  <c r="X3032" i="1"/>
  <c r="X3031" i="1"/>
  <c r="X3030" i="1"/>
  <c r="X3029" i="1"/>
  <c r="X3028" i="1"/>
  <c r="X3027" i="1"/>
  <c r="X3026" i="1"/>
  <c r="X3025" i="1"/>
  <c r="X3024" i="1"/>
  <c r="X3023" i="1"/>
  <c r="X3022" i="1"/>
  <c r="X3021" i="1"/>
  <c r="X3020" i="1"/>
  <c r="X3019" i="1"/>
  <c r="X3018" i="1"/>
  <c r="X3017" i="1"/>
  <c r="X3016" i="1"/>
  <c r="X3015" i="1"/>
  <c r="X3014" i="1"/>
  <c r="X3013" i="1"/>
  <c r="X3012" i="1"/>
  <c r="X3011" i="1"/>
  <c r="X3010" i="1"/>
  <c r="X3009" i="1"/>
  <c r="X3008" i="1"/>
  <c r="X3007" i="1"/>
  <c r="X3006" i="1"/>
  <c r="X3005" i="1"/>
  <c r="X3004" i="1"/>
  <c r="X3003" i="1"/>
  <c r="X3002" i="1"/>
  <c r="X3001" i="1"/>
  <c r="X3000" i="1"/>
  <c r="X2999" i="1"/>
  <c r="X2998" i="1"/>
  <c r="X2997" i="1"/>
  <c r="X2996" i="1"/>
  <c r="X2995" i="1"/>
  <c r="X2994" i="1"/>
  <c r="X2993" i="1"/>
  <c r="X2992" i="1"/>
  <c r="X2991" i="1"/>
  <c r="X2990" i="1"/>
  <c r="X2989" i="1"/>
  <c r="X2988" i="1"/>
  <c r="X2987" i="1"/>
  <c r="X2986" i="1"/>
  <c r="X2985" i="1"/>
  <c r="X2984" i="1"/>
  <c r="X2983" i="1"/>
  <c r="X2982" i="1"/>
  <c r="X2981" i="1"/>
  <c r="X2980" i="1"/>
  <c r="X2979" i="1"/>
  <c r="X2978" i="1"/>
  <c r="X2977" i="1"/>
  <c r="X2976" i="1"/>
  <c r="X2975" i="1"/>
  <c r="X2974" i="1"/>
  <c r="X2973" i="1"/>
  <c r="X2972" i="1"/>
  <c r="X2971" i="1"/>
  <c r="X2970" i="1"/>
  <c r="X2969" i="1"/>
  <c r="X2968" i="1"/>
  <c r="X2967" i="1"/>
  <c r="X2966" i="1"/>
  <c r="X2965" i="1"/>
  <c r="X2964" i="1"/>
  <c r="X2963" i="1"/>
  <c r="X2962" i="1"/>
  <c r="X2961" i="1"/>
  <c r="X2960" i="1"/>
  <c r="X2959" i="1"/>
  <c r="X2958" i="1"/>
  <c r="X2957" i="1"/>
  <c r="X2956" i="1"/>
  <c r="X2955" i="1"/>
  <c r="X2954" i="1"/>
  <c r="X2953" i="1"/>
  <c r="X2952" i="1"/>
  <c r="X2951" i="1"/>
  <c r="X2950" i="1"/>
  <c r="X2949" i="1"/>
  <c r="X2948" i="1"/>
  <c r="X2947" i="1"/>
  <c r="X2946" i="1"/>
  <c r="X2945" i="1"/>
  <c r="X2944" i="1"/>
  <c r="X2943" i="1"/>
  <c r="X2942" i="1"/>
  <c r="X2941" i="1"/>
  <c r="X2940" i="1"/>
  <c r="X2939" i="1"/>
  <c r="X2938" i="1"/>
  <c r="X2937" i="1"/>
  <c r="X2936" i="1"/>
  <c r="X2935" i="1"/>
  <c r="X2934" i="1"/>
  <c r="X2933" i="1"/>
  <c r="X2932" i="1"/>
  <c r="X2931" i="1"/>
  <c r="X2930" i="1"/>
  <c r="X2929" i="1"/>
  <c r="X2928" i="1"/>
  <c r="X2927" i="1"/>
  <c r="X2926" i="1"/>
  <c r="X2925" i="1"/>
  <c r="X2924" i="1"/>
  <c r="X2923" i="1"/>
  <c r="X2922" i="1"/>
  <c r="X2921" i="1"/>
  <c r="X2920" i="1"/>
  <c r="X2919" i="1"/>
  <c r="X2918" i="1"/>
  <c r="X2917" i="1"/>
  <c r="X2916" i="1"/>
  <c r="X2915" i="1"/>
  <c r="X2914" i="1"/>
  <c r="X2913" i="1"/>
  <c r="X2912" i="1"/>
  <c r="X2911" i="1"/>
  <c r="X2910" i="1"/>
  <c r="X2909" i="1"/>
  <c r="X2908" i="1"/>
  <c r="X2907" i="1"/>
  <c r="X2906" i="1"/>
  <c r="X2905" i="1"/>
  <c r="X2904" i="1"/>
  <c r="X2903" i="1"/>
  <c r="X2902" i="1"/>
  <c r="X2901" i="1"/>
  <c r="X2900" i="1"/>
  <c r="X2899" i="1"/>
  <c r="X2898" i="1"/>
  <c r="X2897" i="1"/>
  <c r="X2896" i="1"/>
  <c r="X2895" i="1"/>
  <c r="X2894" i="1"/>
  <c r="X2893" i="1"/>
  <c r="X2892" i="1"/>
  <c r="X2891" i="1"/>
  <c r="X2890" i="1"/>
  <c r="X2889" i="1"/>
  <c r="X2888" i="1"/>
  <c r="X2887" i="1"/>
  <c r="X2886" i="1"/>
  <c r="X2885" i="1"/>
  <c r="X2884" i="1"/>
  <c r="X2883" i="1"/>
  <c r="X2882" i="1"/>
  <c r="X2881" i="1"/>
  <c r="X2880" i="1"/>
  <c r="X2879" i="1"/>
  <c r="X2878" i="1"/>
  <c r="X2877" i="1"/>
  <c r="X2876" i="1"/>
  <c r="X2875" i="1"/>
  <c r="X2874" i="1"/>
  <c r="X2873" i="1"/>
  <c r="X2872" i="1"/>
  <c r="X2871" i="1"/>
  <c r="X2870" i="1"/>
  <c r="X2869" i="1"/>
  <c r="X2868" i="1"/>
  <c r="X2867" i="1"/>
  <c r="X2866" i="1"/>
  <c r="X2865" i="1"/>
  <c r="X2864" i="1"/>
  <c r="X2863" i="1"/>
  <c r="X2862" i="1"/>
  <c r="X2861" i="1"/>
  <c r="X2860" i="1"/>
  <c r="X2859" i="1"/>
  <c r="X2858" i="1"/>
  <c r="X2857" i="1"/>
  <c r="X2856" i="1"/>
  <c r="X2855" i="1"/>
  <c r="X2854" i="1"/>
  <c r="X2853" i="1"/>
  <c r="X2852" i="1"/>
  <c r="X2851" i="1"/>
  <c r="X2850" i="1"/>
  <c r="X2849" i="1"/>
  <c r="X2848" i="1"/>
  <c r="X2847" i="1"/>
  <c r="X2846" i="1"/>
  <c r="X2845" i="1"/>
  <c r="X2844" i="1"/>
  <c r="X2843" i="1"/>
  <c r="X2842" i="1"/>
  <c r="X2841" i="1"/>
  <c r="X2840" i="1"/>
  <c r="X2839" i="1"/>
  <c r="X2838" i="1"/>
  <c r="X2837" i="1"/>
  <c r="X2836" i="1"/>
  <c r="X2835" i="1"/>
  <c r="X2834" i="1"/>
  <c r="X2833" i="1"/>
  <c r="X2832" i="1"/>
  <c r="X2831" i="1"/>
  <c r="X2830" i="1"/>
  <c r="X2829" i="1"/>
  <c r="X2828" i="1"/>
  <c r="X2827" i="1"/>
  <c r="X2826" i="1"/>
  <c r="X2825" i="1"/>
  <c r="X2824" i="1"/>
  <c r="X2823" i="1"/>
  <c r="X2822" i="1"/>
  <c r="X2821" i="1"/>
  <c r="X2820" i="1"/>
  <c r="X2819" i="1"/>
  <c r="X2818" i="1"/>
  <c r="X2817" i="1"/>
  <c r="X2816" i="1"/>
  <c r="X2815" i="1"/>
  <c r="X2814" i="1"/>
  <c r="X2813" i="1"/>
  <c r="X2812" i="1"/>
  <c r="X2811" i="1"/>
  <c r="X2810" i="1"/>
  <c r="X2809" i="1"/>
  <c r="X2808" i="1"/>
  <c r="X2807" i="1"/>
  <c r="X2806" i="1"/>
  <c r="X2805" i="1"/>
  <c r="X2804" i="1"/>
  <c r="X2803" i="1"/>
  <c r="X2802" i="1"/>
  <c r="X2801" i="1"/>
  <c r="X2800" i="1"/>
  <c r="X2799" i="1"/>
  <c r="X2798" i="1"/>
  <c r="X2797" i="1"/>
  <c r="X2796" i="1"/>
  <c r="X2795" i="1"/>
  <c r="X2794" i="1"/>
  <c r="X2793" i="1"/>
  <c r="X2792" i="1"/>
  <c r="X2791" i="1"/>
  <c r="X2790" i="1"/>
  <c r="X2789" i="1"/>
  <c r="X2788" i="1"/>
  <c r="X2787" i="1"/>
  <c r="X2786" i="1"/>
  <c r="X2785" i="1"/>
  <c r="X2784" i="1"/>
  <c r="X2783" i="1"/>
  <c r="X2782" i="1"/>
  <c r="X2781" i="1"/>
  <c r="X2780" i="1"/>
  <c r="X2779" i="1"/>
  <c r="X2778" i="1"/>
  <c r="X2777" i="1"/>
  <c r="X2776" i="1"/>
  <c r="X2775" i="1"/>
  <c r="X2774" i="1"/>
  <c r="X2773" i="1"/>
  <c r="X2772" i="1"/>
  <c r="X2771" i="1"/>
  <c r="X2770" i="1"/>
  <c r="X2769" i="1"/>
  <c r="X2768" i="1"/>
  <c r="X2767" i="1"/>
  <c r="X2766" i="1"/>
  <c r="X2765" i="1"/>
  <c r="X2764" i="1"/>
  <c r="X2763" i="1"/>
  <c r="X2762" i="1"/>
  <c r="X2761" i="1"/>
  <c r="X2760" i="1"/>
  <c r="X2759" i="1"/>
  <c r="X2758" i="1"/>
  <c r="X2757" i="1"/>
  <c r="X2756" i="1"/>
  <c r="X2755" i="1"/>
  <c r="X2754" i="1"/>
  <c r="X2753" i="1"/>
  <c r="X2752" i="1"/>
  <c r="X2751" i="1"/>
  <c r="X2750" i="1"/>
  <c r="X2749" i="1"/>
  <c r="X2748" i="1"/>
  <c r="X2747" i="1"/>
  <c r="X2746" i="1"/>
  <c r="X2745" i="1"/>
  <c r="X2744" i="1"/>
  <c r="X2743" i="1"/>
  <c r="X2742" i="1"/>
  <c r="X2741" i="1"/>
  <c r="X2740" i="1"/>
  <c r="X2739" i="1"/>
  <c r="X2738" i="1"/>
  <c r="X2737" i="1"/>
  <c r="X2736" i="1"/>
  <c r="X2735" i="1"/>
  <c r="X2734" i="1"/>
  <c r="X2733" i="1"/>
  <c r="X2732" i="1"/>
  <c r="X2731" i="1"/>
  <c r="X2730" i="1"/>
  <c r="X2729" i="1"/>
  <c r="X2728" i="1"/>
  <c r="X2727" i="1"/>
  <c r="X2726" i="1"/>
  <c r="X2725" i="1"/>
  <c r="X2724" i="1"/>
  <c r="X2723" i="1"/>
  <c r="X2722" i="1"/>
  <c r="X2721" i="1"/>
  <c r="X2720" i="1"/>
  <c r="X2719" i="1"/>
  <c r="X2718" i="1"/>
  <c r="X2717" i="1"/>
  <c r="X2716" i="1"/>
  <c r="X2715" i="1"/>
  <c r="X2714" i="1"/>
  <c r="X2713" i="1"/>
  <c r="X2712" i="1"/>
  <c r="X2711" i="1"/>
  <c r="X2710" i="1"/>
  <c r="X2709" i="1"/>
  <c r="X2708" i="1"/>
  <c r="X2707" i="1"/>
  <c r="X2706" i="1"/>
  <c r="X2705" i="1"/>
  <c r="X2704" i="1"/>
  <c r="X2703" i="1"/>
  <c r="X2702" i="1"/>
  <c r="X2701" i="1"/>
  <c r="X2700" i="1"/>
  <c r="X2699" i="1"/>
  <c r="X2698" i="1"/>
  <c r="X2697" i="1"/>
  <c r="X2696" i="1"/>
  <c r="X2695" i="1"/>
  <c r="X2694" i="1"/>
  <c r="X2693" i="1"/>
  <c r="X2692" i="1"/>
  <c r="X2691" i="1"/>
  <c r="X2690" i="1"/>
  <c r="X2689" i="1"/>
  <c r="X2688" i="1"/>
  <c r="X2687" i="1"/>
  <c r="X2686" i="1"/>
  <c r="X2685" i="1"/>
  <c r="X2684" i="1"/>
  <c r="X2683" i="1"/>
  <c r="X2682" i="1"/>
  <c r="X2681" i="1"/>
  <c r="X2680" i="1"/>
  <c r="X2679" i="1"/>
  <c r="X2678" i="1"/>
  <c r="X2677" i="1"/>
  <c r="X2676" i="1"/>
  <c r="X2675" i="1"/>
  <c r="X2674" i="1"/>
  <c r="X2673" i="1"/>
  <c r="X2672" i="1"/>
  <c r="X2671" i="1"/>
  <c r="X2670" i="1"/>
  <c r="X2669" i="1"/>
  <c r="X2668" i="1"/>
  <c r="X2667" i="1"/>
  <c r="X2666" i="1"/>
  <c r="X2665" i="1"/>
  <c r="X2664" i="1"/>
  <c r="X2663" i="1"/>
  <c r="X2662" i="1"/>
  <c r="X2661" i="1"/>
  <c r="X2660" i="1"/>
  <c r="X2659" i="1"/>
  <c r="X2658" i="1"/>
  <c r="X2657" i="1"/>
  <c r="X2656" i="1"/>
  <c r="X2655" i="1"/>
  <c r="X2654" i="1"/>
  <c r="X2653" i="1"/>
  <c r="X2652" i="1"/>
  <c r="X2651" i="1"/>
  <c r="X2650" i="1"/>
  <c r="X2649" i="1"/>
  <c r="X2648" i="1"/>
  <c r="X2647" i="1"/>
  <c r="X2646" i="1"/>
  <c r="X2645" i="1"/>
  <c r="X2644" i="1"/>
  <c r="X2643" i="1"/>
  <c r="X2642" i="1"/>
  <c r="X2641" i="1"/>
  <c r="X2640" i="1"/>
  <c r="X2639" i="1"/>
  <c r="X2638" i="1"/>
  <c r="X2637" i="1"/>
  <c r="X2636" i="1"/>
  <c r="X2635" i="1"/>
  <c r="X2634" i="1"/>
  <c r="X2633" i="1"/>
  <c r="X2632" i="1"/>
  <c r="X2631" i="1"/>
  <c r="X2630" i="1"/>
  <c r="X2629" i="1"/>
  <c r="X2628" i="1"/>
  <c r="X2627" i="1"/>
  <c r="X2626" i="1"/>
  <c r="X2625" i="1"/>
  <c r="X2624" i="1"/>
  <c r="X2623" i="1"/>
  <c r="X2622" i="1"/>
  <c r="X2621" i="1"/>
  <c r="X2620" i="1"/>
  <c r="AI43" i="1"/>
  <c r="AI42" i="1"/>
  <c r="AI24" i="1" l="1"/>
  <c r="AI23" i="1" l="1"/>
  <c r="AU90" i="1"/>
  <c r="AU89" i="1"/>
  <c r="AR10" i="1" l="1"/>
  <c r="I10010" i="1" l="1"/>
  <c r="I10009" i="1"/>
  <c r="I10008" i="1"/>
  <c r="I10007" i="1"/>
  <c r="I10006" i="1"/>
  <c r="I10005" i="1"/>
  <c r="I10004" i="1"/>
  <c r="I10003" i="1"/>
  <c r="I10002" i="1"/>
  <c r="I10001" i="1"/>
  <c r="I10000" i="1"/>
  <c r="I9999" i="1"/>
  <c r="I9998" i="1"/>
  <c r="I9997" i="1"/>
  <c r="I9996" i="1"/>
  <c r="I9995" i="1"/>
  <c r="I9994" i="1"/>
  <c r="I9993" i="1"/>
  <c r="I9992" i="1"/>
  <c r="I9991" i="1"/>
  <c r="I9990" i="1"/>
  <c r="I9989" i="1"/>
  <c r="I9988" i="1"/>
  <c r="I9987" i="1"/>
  <c r="I9986" i="1"/>
  <c r="I9985" i="1"/>
  <c r="I9984" i="1"/>
  <c r="I9983" i="1"/>
  <c r="I9982" i="1"/>
  <c r="I9981" i="1"/>
  <c r="I9980" i="1"/>
  <c r="I9979" i="1"/>
  <c r="I9978" i="1"/>
  <c r="I9977" i="1"/>
  <c r="I9976" i="1"/>
  <c r="I9975" i="1"/>
  <c r="I9974" i="1"/>
  <c r="I9973" i="1"/>
  <c r="I9972" i="1"/>
  <c r="I9971" i="1"/>
  <c r="I9970" i="1"/>
  <c r="I9969" i="1"/>
  <c r="I9968" i="1"/>
  <c r="I9967" i="1"/>
  <c r="I9966" i="1"/>
  <c r="I9965" i="1"/>
  <c r="I9964" i="1"/>
  <c r="I9963" i="1"/>
  <c r="I9962" i="1"/>
  <c r="I9961" i="1"/>
  <c r="I9960" i="1"/>
  <c r="I9959" i="1"/>
  <c r="I9958" i="1"/>
  <c r="I9957" i="1"/>
  <c r="I9956" i="1"/>
  <c r="I9955" i="1"/>
  <c r="I9954" i="1"/>
  <c r="I9953" i="1"/>
  <c r="I9952" i="1"/>
  <c r="I9951" i="1"/>
  <c r="I9950" i="1"/>
  <c r="I9949" i="1"/>
  <c r="I9948" i="1"/>
  <c r="I9947" i="1"/>
  <c r="I9946" i="1"/>
  <c r="I9945" i="1"/>
  <c r="I9944" i="1"/>
  <c r="I9943" i="1"/>
  <c r="I9942" i="1"/>
  <c r="I9941" i="1"/>
  <c r="I9940" i="1"/>
  <c r="I9939" i="1"/>
  <c r="I9938" i="1"/>
  <c r="I9937" i="1"/>
  <c r="I9936" i="1"/>
  <c r="I9935" i="1"/>
  <c r="I9934" i="1"/>
  <c r="I9933" i="1"/>
  <c r="I9932" i="1"/>
  <c r="I9931" i="1"/>
  <c r="I9930" i="1"/>
  <c r="I9929" i="1"/>
  <c r="I9928" i="1"/>
  <c r="I9927" i="1"/>
  <c r="I9926" i="1"/>
  <c r="I9925" i="1"/>
  <c r="I9924" i="1"/>
  <c r="I9923" i="1"/>
  <c r="I9922" i="1"/>
  <c r="I9921" i="1"/>
  <c r="I9920" i="1"/>
  <c r="I9919" i="1"/>
  <c r="I9918" i="1"/>
  <c r="I9917" i="1"/>
  <c r="I9916" i="1"/>
  <c r="I9915" i="1"/>
  <c r="I9914" i="1"/>
  <c r="I9913" i="1"/>
  <c r="I9912" i="1"/>
  <c r="I9911" i="1"/>
  <c r="I9910" i="1"/>
  <c r="I9909" i="1"/>
  <c r="I9908" i="1"/>
  <c r="I9907" i="1"/>
  <c r="I9906" i="1"/>
  <c r="I9905" i="1"/>
  <c r="I9904" i="1"/>
  <c r="I9903" i="1"/>
  <c r="I9902" i="1"/>
  <c r="I9901" i="1"/>
  <c r="I9900" i="1"/>
  <c r="I9899" i="1"/>
  <c r="I9898" i="1"/>
  <c r="I9897" i="1"/>
  <c r="I9896" i="1"/>
  <c r="I9895" i="1"/>
  <c r="I9894" i="1"/>
  <c r="I9893" i="1"/>
  <c r="I9892" i="1"/>
  <c r="I9891" i="1"/>
  <c r="I9890" i="1"/>
  <c r="I9889" i="1"/>
  <c r="I9888" i="1"/>
  <c r="I9887" i="1"/>
  <c r="I9886" i="1"/>
  <c r="I9885" i="1"/>
  <c r="I9884" i="1"/>
  <c r="I9883" i="1"/>
  <c r="I9882" i="1"/>
  <c r="I9881" i="1"/>
  <c r="I9880" i="1"/>
  <c r="I9879" i="1"/>
  <c r="I9878" i="1"/>
  <c r="I9877" i="1"/>
  <c r="I9876" i="1"/>
  <c r="I9875" i="1"/>
  <c r="I9874" i="1"/>
  <c r="I9873" i="1"/>
  <c r="I9872" i="1"/>
  <c r="I9871" i="1"/>
  <c r="I9870" i="1"/>
  <c r="I9869" i="1"/>
  <c r="I9868" i="1"/>
  <c r="I9867" i="1"/>
  <c r="I9866" i="1"/>
  <c r="I9865" i="1"/>
  <c r="I9864" i="1"/>
  <c r="I9863" i="1"/>
  <c r="I9862" i="1"/>
  <c r="I9861" i="1"/>
  <c r="I9860" i="1"/>
  <c r="I9859" i="1"/>
  <c r="I9858" i="1"/>
  <c r="I9857" i="1"/>
  <c r="I9856" i="1"/>
  <c r="I9855" i="1"/>
  <c r="I9854" i="1"/>
  <c r="I9853" i="1"/>
  <c r="I9852" i="1"/>
  <c r="I9851" i="1"/>
  <c r="I9850" i="1"/>
  <c r="I9849" i="1"/>
  <c r="I9848" i="1"/>
  <c r="I9847" i="1"/>
  <c r="I9846" i="1"/>
  <c r="I9845" i="1"/>
  <c r="I9844" i="1"/>
  <c r="I9843" i="1"/>
  <c r="I9842" i="1"/>
  <c r="I9841" i="1"/>
  <c r="I9840" i="1"/>
  <c r="I9839" i="1"/>
  <c r="I9838" i="1"/>
  <c r="I9837" i="1"/>
  <c r="I9836" i="1"/>
  <c r="I9835" i="1"/>
  <c r="I9834" i="1"/>
  <c r="I9833" i="1"/>
  <c r="I9832" i="1"/>
  <c r="I9831" i="1"/>
  <c r="I9830" i="1"/>
  <c r="I9829" i="1"/>
  <c r="I9828" i="1"/>
  <c r="I9827" i="1"/>
  <c r="I9826" i="1"/>
  <c r="I9825" i="1"/>
  <c r="I9824" i="1"/>
  <c r="I9823" i="1"/>
  <c r="I9822" i="1"/>
  <c r="I9821" i="1"/>
  <c r="I9820" i="1"/>
  <c r="I9819" i="1"/>
  <c r="I9818" i="1"/>
  <c r="I9817" i="1"/>
  <c r="I9816" i="1"/>
  <c r="I9815" i="1"/>
  <c r="I9814" i="1"/>
  <c r="I9813" i="1"/>
  <c r="I9812" i="1"/>
  <c r="I9811" i="1"/>
  <c r="I9810" i="1"/>
  <c r="I9809" i="1"/>
  <c r="I9808" i="1"/>
  <c r="I9807" i="1"/>
  <c r="I9806" i="1"/>
  <c r="I9805" i="1"/>
  <c r="I9804" i="1"/>
  <c r="I9803" i="1"/>
  <c r="I9802" i="1"/>
  <c r="I9801" i="1"/>
  <c r="I9800" i="1"/>
  <c r="I9799" i="1"/>
  <c r="I9798" i="1"/>
  <c r="I9797" i="1"/>
  <c r="I9796" i="1"/>
  <c r="I9795" i="1"/>
  <c r="I9794" i="1"/>
  <c r="I9793" i="1"/>
  <c r="I9792" i="1"/>
  <c r="I9791" i="1"/>
  <c r="I9790" i="1"/>
  <c r="I9789" i="1"/>
  <c r="I9788" i="1"/>
  <c r="I9787" i="1"/>
  <c r="I9786" i="1"/>
  <c r="I9785" i="1"/>
  <c r="I9784" i="1"/>
  <c r="I9783" i="1"/>
  <c r="I9782" i="1"/>
  <c r="I9781" i="1"/>
  <c r="I9780" i="1"/>
  <c r="I9779" i="1"/>
  <c r="I9778" i="1"/>
  <c r="I9777" i="1"/>
  <c r="I9776" i="1"/>
  <c r="I9775" i="1"/>
  <c r="I9774" i="1"/>
  <c r="I9773" i="1"/>
  <c r="I9772" i="1"/>
  <c r="I9771" i="1"/>
  <c r="I9770" i="1"/>
  <c r="I9769" i="1"/>
  <c r="I9768" i="1"/>
  <c r="I9767" i="1"/>
  <c r="I9766" i="1"/>
  <c r="I9765" i="1"/>
  <c r="I9764" i="1"/>
  <c r="I9763" i="1"/>
  <c r="I9762" i="1"/>
  <c r="I9761" i="1"/>
  <c r="I9760" i="1"/>
  <c r="I9759" i="1"/>
  <c r="I9758" i="1"/>
  <c r="I9757" i="1"/>
  <c r="I9756" i="1"/>
  <c r="I9755" i="1"/>
  <c r="I9754" i="1"/>
  <c r="I9753" i="1"/>
  <c r="I9752" i="1"/>
  <c r="I9751" i="1"/>
  <c r="I9750" i="1"/>
  <c r="I9749" i="1"/>
  <c r="I9748" i="1"/>
  <c r="I9747" i="1"/>
  <c r="I9746" i="1"/>
  <c r="I9745" i="1"/>
  <c r="I9744" i="1"/>
  <c r="I9743" i="1"/>
  <c r="I9742" i="1"/>
  <c r="I9741" i="1"/>
  <c r="I9740" i="1"/>
  <c r="I9739" i="1"/>
  <c r="I9738" i="1"/>
  <c r="I9737" i="1"/>
  <c r="I9736" i="1"/>
  <c r="I9735" i="1"/>
  <c r="I9734" i="1"/>
  <c r="I9733" i="1"/>
  <c r="I9732" i="1"/>
  <c r="I9731" i="1"/>
  <c r="I9730" i="1"/>
  <c r="I9729" i="1"/>
  <c r="I9728" i="1"/>
  <c r="I9727" i="1"/>
  <c r="I9726" i="1"/>
  <c r="I9725" i="1"/>
  <c r="I9724" i="1"/>
  <c r="I9723" i="1"/>
  <c r="I9722" i="1"/>
  <c r="I9721" i="1"/>
  <c r="I9720" i="1"/>
  <c r="I9719" i="1"/>
  <c r="I9718" i="1"/>
  <c r="I9717" i="1"/>
  <c r="I9716" i="1"/>
  <c r="I9715" i="1"/>
  <c r="I9714" i="1"/>
  <c r="I9713" i="1"/>
  <c r="I9712" i="1"/>
  <c r="I9711" i="1"/>
  <c r="I9710" i="1"/>
  <c r="I9709" i="1"/>
  <c r="I9708" i="1"/>
  <c r="I9707" i="1"/>
  <c r="I9706" i="1"/>
  <c r="I9705" i="1"/>
  <c r="I9704" i="1"/>
  <c r="I9703" i="1"/>
  <c r="I9702" i="1"/>
  <c r="I9701" i="1"/>
  <c r="I9700" i="1"/>
  <c r="I9699" i="1"/>
  <c r="I9698" i="1"/>
  <c r="I9697" i="1"/>
  <c r="I9696" i="1"/>
  <c r="I9695" i="1"/>
  <c r="I9694" i="1"/>
  <c r="I9693" i="1"/>
  <c r="I9692" i="1"/>
  <c r="I9691" i="1"/>
  <c r="I9690" i="1"/>
  <c r="I9689" i="1"/>
  <c r="I9688" i="1"/>
  <c r="I9687" i="1"/>
  <c r="I9686" i="1"/>
  <c r="I9685" i="1"/>
  <c r="I9684" i="1"/>
  <c r="I9683" i="1"/>
  <c r="I9682" i="1"/>
  <c r="I9681" i="1"/>
  <c r="I9680" i="1"/>
  <c r="I9679" i="1"/>
  <c r="I9678" i="1"/>
  <c r="I9677" i="1"/>
  <c r="I9676" i="1"/>
  <c r="I9675" i="1"/>
  <c r="I9674" i="1"/>
  <c r="I9673" i="1"/>
  <c r="I9672" i="1"/>
  <c r="I9671" i="1"/>
  <c r="I9670" i="1"/>
  <c r="I9669" i="1"/>
  <c r="I9668" i="1"/>
  <c r="I9667" i="1"/>
  <c r="I9666" i="1"/>
  <c r="I9665" i="1"/>
  <c r="I9664" i="1"/>
  <c r="I9663" i="1"/>
  <c r="I9662" i="1"/>
  <c r="I9661" i="1"/>
  <c r="I9660" i="1"/>
  <c r="I9659" i="1"/>
  <c r="I9658" i="1"/>
  <c r="I9657" i="1"/>
  <c r="I9656" i="1"/>
  <c r="I9655" i="1"/>
  <c r="I9654" i="1"/>
  <c r="I9653" i="1"/>
  <c r="I9652" i="1"/>
  <c r="I9651" i="1"/>
  <c r="I9650" i="1"/>
  <c r="I9649" i="1"/>
  <c r="I9648" i="1"/>
  <c r="I9647" i="1"/>
  <c r="I9646" i="1"/>
  <c r="I9645" i="1"/>
  <c r="I9644" i="1"/>
  <c r="I9643" i="1"/>
  <c r="I9642" i="1"/>
  <c r="I9641" i="1"/>
  <c r="I9640" i="1"/>
  <c r="I9639" i="1"/>
  <c r="I9638" i="1"/>
  <c r="I9637" i="1"/>
  <c r="I9636" i="1"/>
  <c r="I9635" i="1"/>
  <c r="I9634" i="1"/>
  <c r="I9633" i="1"/>
  <c r="I9632" i="1"/>
  <c r="I9631" i="1"/>
  <c r="I9630" i="1"/>
  <c r="I9629" i="1"/>
  <c r="I9628" i="1"/>
  <c r="I9627" i="1"/>
  <c r="I9626" i="1"/>
  <c r="I9625" i="1"/>
  <c r="I9624" i="1"/>
  <c r="I9623" i="1"/>
  <c r="I9622" i="1"/>
  <c r="I9621" i="1"/>
  <c r="I9620" i="1"/>
  <c r="I9619" i="1"/>
  <c r="I9618" i="1"/>
  <c r="I9617" i="1"/>
  <c r="I9616" i="1"/>
  <c r="I9615" i="1"/>
  <c r="I9614" i="1"/>
  <c r="I9613" i="1"/>
  <c r="I9612" i="1"/>
  <c r="I9611" i="1"/>
  <c r="I9610" i="1"/>
  <c r="I9609" i="1"/>
  <c r="I9608" i="1"/>
  <c r="I9607" i="1"/>
  <c r="I9606" i="1"/>
  <c r="I9605" i="1"/>
  <c r="I9604" i="1"/>
  <c r="I9603" i="1"/>
  <c r="I9602" i="1"/>
  <c r="I9601" i="1"/>
  <c r="I9600" i="1"/>
  <c r="I9599" i="1"/>
  <c r="I9598" i="1"/>
  <c r="I9597" i="1"/>
  <c r="I9596" i="1"/>
  <c r="I9595" i="1"/>
  <c r="I9594" i="1"/>
  <c r="I9593" i="1"/>
  <c r="I9592" i="1"/>
  <c r="I9591" i="1"/>
  <c r="I9590" i="1"/>
  <c r="I9589" i="1"/>
  <c r="I9588" i="1"/>
  <c r="I9587" i="1"/>
  <c r="I9586" i="1"/>
  <c r="I9585" i="1"/>
  <c r="I9584" i="1"/>
  <c r="I9583" i="1"/>
  <c r="I9582" i="1"/>
  <c r="I9581" i="1"/>
  <c r="I9580" i="1"/>
  <c r="I9579" i="1"/>
  <c r="I9578" i="1"/>
  <c r="I9577" i="1"/>
  <c r="I9576" i="1"/>
  <c r="I9575" i="1"/>
  <c r="I9574" i="1"/>
  <c r="I9573" i="1"/>
  <c r="I9572" i="1"/>
  <c r="I9571" i="1"/>
  <c r="I9570" i="1"/>
  <c r="I9569" i="1"/>
  <c r="I9568" i="1"/>
  <c r="I9567" i="1"/>
  <c r="I9566" i="1"/>
  <c r="I9565" i="1"/>
  <c r="I9564" i="1"/>
  <c r="I9563" i="1"/>
  <c r="I9562" i="1"/>
  <c r="I9561" i="1"/>
  <c r="I9560" i="1"/>
  <c r="I9559" i="1"/>
  <c r="I9558" i="1"/>
  <c r="I9557" i="1"/>
  <c r="I9556" i="1"/>
  <c r="I9555" i="1"/>
  <c r="I9554" i="1"/>
  <c r="I9553" i="1"/>
  <c r="I9552" i="1"/>
  <c r="I9551" i="1"/>
  <c r="I9550" i="1"/>
  <c r="I9549" i="1"/>
  <c r="I9548" i="1"/>
  <c r="I9547" i="1"/>
  <c r="I9546" i="1"/>
  <c r="I9545" i="1"/>
  <c r="I9544" i="1"/>
  <c r="I9543" i="1"/>
  <c r="I9542" i="1"/>
  <c r="I9541" i="1"/>
  <c r="I9540" i="1"/>
  <c r="I9539" i="1"/>
  <c r="I9538" i="1"/>
  <c r="I9537" i="1"/>
  <c r="I9536" i="1"/>
  <c r="I9535" i="1"/>
  <c r="I9534" i="1"/>
  <c r="I9533" i="1"/>
  <c r="I9532" i="1"/>
  <c r="I9531" i="1"/>
  <c r="I9530" i="1"/>
  <c r="I9529" i="1"/>
  <c r="I9528" i="1"/>
  <c r="I9527" i="1"/>
  <c r="I9526" i="1"/>
  <c r="I9525" i="1"/>
  <c r="I9524" i="1"/>
  <c r="I9523" i="1"/>
  <c r="I9522" i="1"/>
  <c r="I9521" i="1"/>
  <c r="I9520" i="1"/>
  <c r="I9519" i="1"/>
  <c r="I9518" i="1"/>
  <c r="I9517" i="1"/>
  <c r="I9516" i="1"/>
  <c r="I9515" i="1"/>
  <c r="I9514" i="1"/>
  <c r="I9513" i="1"/>
  <c r="I9512" i="1"/>
  <c r="I9511" i="1"/>
  <c r="I9510" i="1"/>
  <c r="I9509" i="1"/>
  <c r="I9508" i="1"/>
  <c r="I9507" i="1"/>
  <c r="I9506" i="1"/>
  <c r="I9505" i="1"/>
  <c r="I9504" i="1"/>
  <c r="I9503" i="1"/>
  <c r="I9502" i="1"/>
  <c r="I9501" i="1"/>
  <c r="I9500" i="1"/>
  <c r="I9499" i="1"/>
  <c r="I9498" i="1"/>
  <c r="I9497" i="1"/>
  <c r="I9496" i="1"/>
  <c r="I9495" i="1"/>
  <c r="I9494" i="1"/>
  <c r="I9493" i="1"/>
  <c r="I9492" i="1"/>
  <c r="I9491" i="1"/>
  <c r="I9490" i="1"/>
  <c r="I9489" i="1"/>
  <c r="I9488" i="1"/>
  <c r="I9487" i="1"/>
  <c r="I9486" i="1"/>
  <c r="I9485" i="1"/>
  <c r="I9484" i="1"/>
  <c r="I9483" i="1"/>
  <c r="I9482" i="1"/>
  <c r="I9481" i="1"/>
  <c r="I9480" i="1"/>
  <c r="I9479" i="1"/>
  <c r="I9478" i="1"/>
  <c r="I9477" i="1"/>
  <c r="I9476" i="1"/>
  <c r="I9475" i="1"/>
  <c r="I9474" i="1"/>
  <c r="I9473" i="1"/>
  <c r="I9472" i="1"/>
  <c r="I9471" i="1"/>
  <c r="I9470" i="1"/>
  <c r="I9469" i="1"/>
  <c r="I9468" i="1"/>
  <c r="I9467" i="1"/>
  <c r="I9466" i="1"/>
  <c r="I9465" i="1"/>
  <c r="I9464" i="1"/>
  <c r="I9463" i="1"/>
  <c r="I9462" i="1"/>
  <c r="I9461" i="1"/>
  <c r="I9460" i="1"/>
  <c r="I9459" i="1"/>
  <c r="I9458" i="1"/>
  <c r="I9457" i="1"/>
  <c r="I9456" i="1"/>
  <c r="I9455" i="1"/>
  <c r="I9454" i="1"/>
  <c r="I9453" i="1"/>
  <c r="I9452" i="1"/>
  <c r="I9451" i="1"/>
  <c r="I9450" i="1"/>
  <c r="I9449" i="1"/>
  <c r="I9448" i="1"/>
  <c r="I9447" i="1"/>
  <c r="I9446" i="1"/>
  <c r="I9445" i="1"/>
  <c r="I9444" i="1"/>
  <c r="I9443" i="1"/>
  <c r="I9442" i="1"/>
  <c r="I9441" i="1"/>
  <c r="I9440" i="1"/>
  <c r="I9439" i="1"/>
  <c r="I9438" i="1"/>
  <c r="I9437" i="1"/>
  <c r="I9436" i="1"/>
  <c r="I9435" i="1"/>
  <c r="I9434" i="1"/>
  <c r="I9433" i="1"/>
  <c r="I9432" i="1"/>
  <c r="I9431" i="1"/>
  <c r="I9430" i="1"/>
  <c r="I9429" i="1"/>
  <c r="I9428" i="1"/>
  <c r="I9427" i="1"/>
  <c r="I9426" i="1"/>
  <c r="I9425" i="1"/>
  <c r="I9424" i="1"/>
  <c r="I9423" i="1"/>
  <c r="I9422" i="1"/>
  <c r="I9421" i="1"/>
  <c r="I9420" i="1"/>
  <c r="I9419" i="1"/>
  <c r="I9418" i="1"/>
  <c r="I9417" i="1"/>
  <c r="I9416" i="1"/>
  <c r="I9415" i="1"/>
  <c r="I9414" i="1"/>
  <c r="I9413" i="1"/>
  <c r="I9412" i="1"/>
  <c r="I9411" i="1"/>
  <c r="I9410" i="1"/>
  <c r="I9409" i="1"/>
  <c r="I9408" i="1"/>
  <c r="I9407" i="1"/>
  <c r="I9406" i="1"/>
  <c r="I9405" i="1"/>
  <c r="I9404" i="1"/>
  <c r="I9403" i="1"/>
  <c r="I9402" i="1"/>
  <c r="I9401" i="1"/>
  <c r="I9400" i="1"/>
  <c r="I9399" i="1"/>
  <c r="I9398" i="1"/>
  <c r="I9397" i="1"/>
  <c r="I9396" i="1"/>
  <c r="I9395" i="1"/>
  <c r="I9394" i="1"/>
  <c r="I9393" i="1"/>
  <c r="I9392" i="1"/>
  <c r="I9391" i="1"/>
  <c r="I9390" i="1"/>
  <c r="I9389" i="1"/>
  <c r="I9388" i="1"/>
  <c r="I9387" i="1"/>
  <c r="I9386" i="1"/>
  <c r="I9385" i="1"/>
  <c r="I9384" i="1"/>
  <c r="I9383" i="1"/>
  <c r="I9382" i="1"/>
  <c r="I9381" i="1"/>
  <c r="I9380" i="1"/>
  <c r="I9379" i="1"/>
  <c r="I9378" i="1"/>
  <c r="I9377" i="1"/>
  <c r="I9376" i="1"/>
  <c r="I9375" i="1"/>
  <c r="I9374" i="1"/>
  <c r="I9373" i="1"/>
  <c r="I9372" i="1"/>
  <c r="I9371" i="1"/>
  <c r="I9370" i="1"/>
  <c r="I9369" i="1"/>
  <c r="I9368" i="1"/>
  <c r="I9367" i="1"/>
  <c r="I9366" i="1"/>
  <c r="I9365" i="1"/>
  <c r="I9364" i="1"/>
  <c r="I9363" i="1"/>
  <c r="I9362" i="1"/>
  <c r="I9361" i="1"/>
  <c r="I9360" i="1"/>
  <c r="I9359" i="1"/>
  <c r="I9358" i="1"/>
  <c r="I9357" i="1"/>
  <c r="I9356" i="1"/>
  <c r="I9355" i="1"/>
  <c r="I9354" i="1"/>
  <c r="I9353" i="1"/>
  <c r="I9352" i="1"/>
  <c r="I9351" i="1"/>
  <c r="I9350" i="1"/>
  <c r="I9349" i="1"/>
  <c r="I9348" i="1"/>
  <c r="I9347" i="1"/>
  <c r="I9346" i="1"/>
  <c r="I9345" i="1"/>
  <c r="I9344" i="1"/>
  <c r="I9343" i="1"/>
  <c r="I9342" i="1"/>
  <c r="I9341" i="1"/>
  <c r="I9340" i="1"/>
  <c r="I9339" i="1"/>
  <c r="I9338" i="1"/>
  <c r="I9337" i="1"/>
  <c r="I9336" i="1"/>
  <c r="I9335" i="1"/>
  <c r="I9334" i="1"/>
  <c r="I9333" i="1"/>
  <c r="I9332" i="1"/>
  <c r="I9331" i="1"/>
  <c r="I9330" i="1"/>
  <c r="I9329" i="1"/>
  <c r="I9328" i="1"/>
  <c r="I9327" i="1"/>
  <c r="I9326" i="1"/>
  <c r="I9325" i="1"/>
  <c r="I9324" i="1"/>
  <c r="I9323" i="1"/>
  <c r="I9322" i="1"/>
  <c r="I9321" i="1"/>
  <c r="I9320" i="1"/>
  <c r="I9319" i="1"/>
  <c r="I9318" i="1"/>
  <c r="I9317" i="1"/>
  <c r="I9316" i="1"/>
  <c r="I9315" i="1"/>
  <c r="I9314" i="1"/>
  <c r="I9313" i="1"/>
  <c r="I9312" i="1"/>
  <c r="I9311" i="1"/>
  <c r="I9310" i="1"/>
  <c r="I9309" i="1"/>
  <c r="I9308" i="1"/>
  <c r="I9307" i="1"/>
  <c r="I9306" i="1"/>
  <c r="I9305" i="1"/>
  <c r="I9304" i="1"/>
  <c r="I9303" i="1"/>
  <c r="I9302" i="1"/>
  <c r="I9301" i="1"/>
  <c r="I9300" i="1"/>
  <c r="I9299" i="1"/>
  <c r="I9298" i="1"/>
  <c r="I9297" i="1"/>
  <c r="I9296" i="1"/>
  <c r="I9295" i="1"/>
  <c r="I9294" i="1"/>
  <c r="I9293" i="1"/>
  <c r="I9292" i="1"/>
  <c r="I9291" i="1"/>
  <c r="I9290" i="1"/>
  <c r="I9289" i="1"/>
  <c r="I9288" i="1"/>
  <c r="I9287" i="1"/>
  <c r="I9286" i="1"/>
  <c r="I9285" i="1"/>
  <c r="I9284" i="1"/>
  <c r="I9283" i="1"/>
  <c r="I9282" i="1"/>
  <c r="I9281" i="1"/>
  <c r="I9280" i="1"/>
  <c r="I9279" i="1"/>
  <c r="I9278" i="1"/>
  <c r="I9277" i="1"/>
  <c r="I9276" i="1"/>
  <c r="I9275" i="1"/>
  <c r="I9274" i="1"/>
  <c r="I9273" i="1"/>
  <c r="I9272" i="1"/>
  <c r="I9271" i="1"/>
  <c r="I9270" i="1"/>
  <c r="I9269" i="1"/>
  <c r="I9268" i="1"/>
  <c r="I9267" i="1"/>
  <c r="I9266" i="1"/>
  <c r="I9265" i="1"/>
  <c r="I9264" i="1"/>
  <c r="I9263" i="1"/>
  <c r="I9262" i="1"/>
  <c r="I9261" i="1"/>
  <c r="I9260" i="1"/>
  <c r="I9259" i="1"/>
  <c r="I9258" i="1"/>
  <c r="I9257" i="1"/>
  <c r="I9256" i="1"/>
  <c r="I9255" i="1"/>
  <c r="I9254" i="1"/>
  <c r="I9253" i="1"/>
  <c r="I9252" i="1"/>
  <c r="I9251" i="1"/>
  <c r="I9250" i="1"/>
  <c r="I9249" i="1"/>
  <c r="I9248" i="1"/>
  <c r="I9247" i="1"/>
  <c r="I9246" i="1"/>
  <c r="I9245" i="1"/>
  <c r="I9244" i="1"/>
  <c r="I9243" i="1"/>
  <c r="I9242" i="1"/>
  <c r="I9241" i="1"/>
  <c r="I9240" i="1"/>
  <c r="I9239" i="1"/>
  <c r="I9238" i="1"/>
  <c r="I9237" i="1"/>
  <c r="I9236" i="1"/>
  <c r="I9235" i="1"/>
  <c r="I9234" i="1"/>
  <c r="I9233" i="1"/>
  <c r="I9232" i="1"/>
  <c r="I9231" i="1"/>
  <c r="I9230" i="1"/>
  <c r="I9229" i="1"/>
  <c r="I9228" i="1"/>
  <c r="I9227" i="1"/>
  <c r="I9226" i="1"/>
  <c r="I9225" i="1"/>
  <c r="I9224" i="1"/>
  <c r="I9223" i="1"/>
  <c r="I9222" i="1"/>
  <c r="I9221" i="1"/>
  <c r="I9220" i="1"/>
  <c r="I9219" i="1"/>
  <c r="I9218" i="1"/>
  <c r="I9217" i="1"/>
  <c r="I9216" i="1"/>
  <c r="I9215" i="1"/>
  <c r="I9214" i="1"/>
  <c r="I9213" i="1"/>
  <c r="I9212" i="1"/>
  <c r="I9211" i="1"/>
  <c r="I9210" i="1"/>
  <c r="I9209" i="1"/>
  <c r="I9208" i="1"/>
  <c r="I9207" i="1"/>
  <c r="I9206" i="1"/>
  <c r="I9205" i="1"/>
  <c r="I9204" i="1"/>
  <c r="I9203" i="1"/>
  <c r="I9202" i="1"/>
  <c r="I9201" i="1"/>
  <c r="I9200" i="1"/>
  <c r="I9199" i="1"/>
  <c r="I9198" i="1"/>
  <c r="I9197" i="1"/>
  <c r="I9196" i="1"/>
  <c r="I9195" i="1"/>
  <c r="I9194" i="1"/>
  <c r="I9193" i="1"/>
  <c r="I9192" i="1"/>
  <c r="I9191" i="1"/>
  <c r="I9190" i="1"/>
  <c r="I9189" i="1"/>
  <c r="I9188" i="1"/>
  <c r="I9187" i="1"/>
  <c r="I9186" i="1"/>
  <c r="I9185" i="1"/>
  <c r="I9184" i="1"/>
  <c r="I9183" i="1"/>
  <c r="I9182" i="1"/>
  <c r="I9181" i="1"/>
  <c r="I9180" i="1"/>
  <c r="I9179" i="1"/>
  <c r="I9178" i="1"/>
  <c r="I9177" i="1"/>
  <c r="I9176" i="1"/>
  <c r="I9175" i="1"/>
  <c r="I9174" i="1"/>
  <c r="I9173" i="1"/>
  <c r="I9172" i="1"/>
  <c r="I9171" i="1"/>
  <c r="I9170" i="1"/>
  <c r="I9169" i="1"/>
  <c r="I9168" i="1"/>
  <c r="I9167" i="1"/>
  <c r="I9166" i="1"/>
  <c r="I9165" i="1"/>
  <c r="I9164" i="1"/>
  <c r="I9163" i="1"/>
  <c r="I9162" i="1"/>
  <c r="I9161" i="1"/>
  <c r="I9160" i="1"/>
  <c r="I9159" i="1"/>
  <c r="I9158" i="1"/>
  <c r="I9157" i="1"/>
  <c r="I9156" i="1"/>
  <c r="I9155" i="1"/>
  <c r="I9154" i="1"/>
  <c r="I9153" i="1"/>
  <c r="I9152" i="1"/>
  <c r="I9151" i="1"/>
  <c r="I9150" i="1"/>
  <c r="I9149" i="1"/>
  <c r="I9148" i="1"/>
  <c r="I9147" i="1"/>
  <c r="I9146" i="1"/>
  <c r="I9145" i="1"/>
  <c r="I9144" i="1"/>
  <c r="I9143" i="1"/>
  <c r="I9142" i="1"/>
  <c r="I9141" i="1"/>
  <c r="I9140" i="1"/>
  <c r="I9139" i="1"/>
  <c r="I9138" i="1"/>
  <c r="I9137" i="1"/>
  <c r="I9136" i="1"/>
  <c r="I9135" i="1"/>
  <c r="I9134" i="1"/>
  <c r="I9133" i="1"/>
  <c r="I9132" i="1"/>
  <c r="I9131" i="1"/>
  <c r="I9130" i="1"/>
  <c r="I9129" i="1"/>
  <c r="I9128" i="1"/>
  <c r="I9127" i="1"/>
  <c r="I9126" i="1"/>
  <c r="I9125" i="1"/>
  <c r="I9124" i="1"/>
  <c r="I9123" i="1"/>
  <c r="I9122" i="1"/>
  <c r="I9121" i="1"/>
  <c r="I9120" i="1"/>
  <c r="I9119" i="1"/>
  <c r="I9118" i="1"/>
  <c r="I9117" i="1"/>
  <c r="I9116" i="1"/>
  <c r="I9115" i="1"/>
  <c r="I9114" i="1"/>
  <c r="I9113" i="1"/>
  <c r="I9112" i="1"/>
  <c r="I9111" i="1"/>
  <c r="I9110" i="1"/>
  <c r="I9109" i="1"/>
  <c r="I9108" i="1"/>
  <c r="I9107" i="1"/>
  <c r="I9106" i="1"/>
  <c r="I9105" i="1"/>
  <c r="I9104" i="1"/>
  <c r="I9103" i="1"/>
  <c r="I9102" i="1"/>
  <c r="I9101" i="1"/>
  <c r="I9100" i="1"/>
  <c r="I9099" i="1"/>
  <c r="I9098" i="1"/>
  <c r="I9097" i="1"/>
  <c r="I9096" i="1"/>
  <c r="I9095" i="1"/>
  <c r="I9094" i="1"/>
  <c r="I9093" i="1"/>
  <c r="I9092" i="1"/>
  <c r="I9091" i="1"/>
  <c r="I9090" i="1"/>
  <c r="I9089" i="1"/>
  <c r="I9088" i="1"/>
  <c r="I9087" i="1"/>
  <c r="I9086" i="1"/>
  <c r="I9085" i="1"/>
  <c r="I9084" i="1"/>
  <c r="I9083" i="1"/>
  <c r="I9082" i="1"/>
  <c r="I9081" i="1"/>
  <c r="I9080" i="1"/>
  <c r="I9079" i="1"/>
  <c r="I9078" i="1"/>
  <c r="I9077" i="1"/>
  <c r="I9076" i="1"/>
  <c r="I9075" i="1"/>
  <c r="I9074" i="1"/>
  <c r="I9073" i="1"/>
  <c r="I9072" i="1"/>
  <c r="I9071" i="1"/>
  <c r="I9070" i="1"/>
  <c r="I9069" i="1"/>
  <c r="I9068" i="1"/>
  <c r="I9067" i="1"/>
  <c r="I9066" i="1"/>
  <c r="I9065" i="1"/>
  <c r="I9064" i="1"/>
  <c r="I9063" i="1"/>
  <c r="I9062" i="1"/>
  <c r="I9061" i="1"/>
  <c r="I9060" i="1"/>
  <c r="I9059" i="1"/>
  <c r="I9058" i="1"/>
  <c r="I9057" i="1"/>
  <c r="I9056" i="1"/>
  <c r="I9055" i="1"/>
  <c r="I9054" i="1"/>
  <c r="I9053" i="1"/>
  <c r="I9052" i="1"/>
  <c r="I9051" i="1"/>
  <c r="I9050" i="1"/>
  <c r="I9049" i="1"/>
  <c r="I9048" i="1"/>
  <c r="I9047" i="1"/>
  <c r="I9046" i="1"/>
  <c r="I9045" i="1"/>
  <c r="I9044" i="1"/>
  <c r="I9043" i="1"/>
  <c r="I9042" i="1"/>
  <c r="I9041" i="1"/>
  <c r="I9040" i="1"/>
  <c r="I9039" i="1"/>
  <c r="I9038" i="1"/>
  <c r="I9037" i="1"/>
  <c r="I9036" i="1"/>
  <c r="I9035" i="1"/>
  <c r="I9034" i="1"/>
  <c r="I9033" i="1"/>
  <c r="I9032" i="1"/>
  <c r="I9031" i="1"/>
  <c r="I9030" i="1"/>
  <c r="I9029" i="1"/>
  <c r="I9028" i="1"/>
  <c r="I9027" i="1"/>
  <c r="I9026" i="1"/>
  <c r="I9025" i="1"/>
  <c r="I9024" i="1"/>
  <c r="I9023" i="1"/>
  <c r="I9022" i="1"/>
  <c r="I9021" i="1"/>
  <c r="I9020" i="1"/>
  <c r="I9019" i="1"/>
  <c r="I9018" i="1"/>
  <c r="I9017" i="1"/>
  <c r="I9016" i="1"/>
  <c r="I9015" i="1"/>
  <c r="I9014" i="1"/>
  <c r="I9013" i="1"/>
  <c r="I9012" i="1"/>
  <c r="I9011" i="1"/>
  <c r="I9010" i="1"/>
  <c r="I9009" i="1"/>
  <c r="I9008" i="1"/>
  <c r="I9007" i="1"/>
  <c r="I9006" i="1"/>
  <c r="I9005" i="1"/>
  <c r="I9004" i="1"/>
  <c r="I9003" i="1"/>
  <c r="I9002" i="1"/>
  <c r="I9001" i="1"/>
  <c r="I9000" i="1"/>
  <c r="I8999" i="1"/>
  <c r="I8998" i="1"/>
  <c r="I8997" i="1"/>
  <c r="I8996" i="1"/>
  <c r="I8995" i="1"/>
  <c r="I8994" i="1"/>
  <c r="I8993" i="1"/>
  <c r="I8992" i="1"/>
  <c r="I8991" i="1"/>
  <c r="I8990" i="1"/>
  <c r="I8989" i="1"/>
  <c r="I8988" i="1"/>
  <c r="I8987" i="1"/>
  <c r="I8986" i="1"/>
  <c r="I8985" i="1"/>
  <c r="I8984" i="1"/>
  <c r="I8983" i="1"/>
  <c r="I8982" i="1"/>
  <c r="I8981" i="1"/>
  <c r="I8980" i="1"/>
  <c r="I8979" i="1"/>
  <c r="I8978" i="1"/>
  <c r="I8977" i="1"/>
  <c r="I8976" i="1"/>
  <c r="I8975" i="1"/>
  <c r="I8974" i="1"/>
  <c r="I8973" i="1"/>
  <c r="I8972" i="1"/>
  <c r="I8971" i="1"/>
  <c r="I8970" i="1"/>
  <c r="I8969" i="1"/>
  <c r="I8968" i="1"/>
  <c r="I8967" i="1"/>
  <c r="I8966" i="1"/>
  <c r="I8965" i="1"/>
  <c r="I8964" i="1"/>
  <c r="I8963" i="1"/>
  <c r="I8962" i="1"/>
  <c r="I8961" i="1"/>
  <c r="I8960" i="1"/>
  <c r="I8959" i="1"/>
  <c r="I8958" i="1"/>
  <c r="I8957" i="1"/>
  <c r="I8956" i="1"/>
  <c r="I8955" i="1"/>
  <c r="I8954" i="1"/>
  <c r="I8953" i="1"/>
  <c r="I8952" i="1"/>
  <c r="I8951" i="1"/>
  <c r="I8950" i="1"/>
  <c r="I8949" i="1"/>
  <c r="I8948" i="1"/>
  <c r="I8947" i="1"/>
  <c r="I8946" i="1"/>
  <c r="I8945" i="1"/>
  <c r="I8944" i="1"/>
  <c r="I8943" i="1"/>
  <c r="I8942" i="1"/>
  <c r="I8941" i="1"/>
  <c r="I8940" i="1"/>
  <c r="I8939" i="1"/>
  <c r="I8938" i="1"/>
  <c r="I8937" i="1"/>
  <c r="I8936" i="1"/>
  <c r="I8935" i="1"/>
  <c r="I8934" i="1"/>
  <c r="I8933" i="1"/>
  <c r="I8932" i="1"/>
  <c r="I8931" i="1"/>
  <c r="I8930" i="1"/>
  <c r="I8929" i="1"/>
  <c r="I8928" i="1"/>
  <c r="I8927" i="1"/>
  <c r="I8926" i="1"/>
  <c r="I8925" i="1"/>
  <c r="I8924" i="1"/>
  <c r="I8923" i="1"/>
  <c r="I8922" i="1"/>
  <c r="I8921" i="1"/>
  <c r="I8920" i="1"/>
  <c r="I8919" i="1"/>
  <c r="I8918" i="1"/>
  <c r="I8917" i="1"/>
  <c r="I8916" i="1"/>
  <c r="I8915" i="1"/>
  <c r="I8914" i="1"/>
  <c r="I8913" i="1"/>
  <c r="I8912" i="1"/>
  <c r="I8911" i="1"/>
  <c r="I8910" i="1"/>
  <c r="I8909" i="1"/>
  <c r="I8908" i="1"/>
  <c r="I8907" i="1"/>
  <c r="I8906" i="1"/>
  <c r="I8905" i="1"/>
  <c r="I8904" i="1"/>
  <c r="I8903" i="1"/>
  <c r="I8902" i="1"/>
  <c r="I8901" i="1"/>
  <c r="I8900" i="1"/>
  <c r="I8899" i="1"/>
  <c r="I8898" i="1"/>
  <c r="I8897" i="1"/>
  <c r="I8896" i="1"/>
  <c r="I8895" i="1"/>
  <c r="I8894" i="1"/>
  <c r="I8893" i="1"/>
  <c r="I8892" i="1"/>
  <c r="I8891" i="1"/>
  <c r="I8890" i="1"/>
  <c r="I8889" i="1"/>
  <c r="I8888" i="1"/>
  <c r="I8887" i="1"/>
  <c r="I8886" i="1"/>
  <c r="I8885" i="1"/>
  <c r="I8884" i="1"/>
  <c r="I8883" i="1"/>
  <c r="I8882" i="1"/>
  <c r="I8881" i="1"/>
  <c r="I8880" i="1"/>
  <c r="I8879" i="1"/>
  <c r="I8878" i="1"/>
  <c r="I8877" i="1"/>
  <c r="I8876" i="1"/>
  <c r="I8875" i="1"/>
  <c r="I8874" i="1"/>
  <c r="I8873" i="1"/>
  <c r="I8872" i="1"/>
  <c r="I8871" i="1"/>
  <c r="I8870" i="1"/>
  <c r="I8869" i="1"/>
  <c r="I8868" i="1"/>
  <c r="I8867" i="1"/>
  <c r="I8866" i="1"/>
  <c r="I8865" i="1"/>
  <c r="I8864" i="1"/>
  <c r="I8863" i="1"/>
  <c r="I8862" i="1"/>
  <c r="I8861" i="1"/>
  <c r="I8860" i="1"/>
  <c r="I8859" i="1"/>
  <c r="I8858" i="1"/>
  <c r="I8857" i="1"/>
  <c r="I8856" i="1"/>
  <c r="I8855" i="1"/>
  <c r="I8854" i="1"/>
  <c r="I8853" i="1"/>
  <c r="I8852" i="1"/>
  <c r="I8851" i="1"/>
  <c r="I8850" i="1"/>
  <c r="I8849" i="1"/>
  <c r="I8848" i="1"/>
  <c r="I8847" i="1"/>
  <c r="I8846" i="1"/>
  <c r="I8845" i="1"/>
  <c r="I8844" i="1"/>
  <c r="I8843" i="1"/>
  <c r="I8842" i="1"/>
  <c r="I8841" i="1"/>
  <c r="I8840" i="1"/>
  <c r="I8839" i="1"/>
  <c r="I8838" i="1"/>
  <c r="I8837" i="1"/>
  <c r="I8836" i="1"/>
  <c r="I8835" i="1"/>
  <c r="I8834" i="1"/>
  <c r="I8833" i="1"/>
  <c r="I8832" i="1"/>
  <c r="I8831" i="1"/>
  <c r="I8830" i="1"/>
  <c r="I8829" i="1"/>
  <c r="I8828" i="1"/>
  <c r="I8827" i="1"/>
  <c r="I8826" i="1"/>
  <c r="I8825" i="1"/>
  <c r="I8824" i="1"/>
  <c r="I8823" i="1"/>
  <c r="I8822" i="1"/>
  <c r="I8821" i="1"/>
  <c r="I8820" i="1"/>
  <c r="I8819" i="1"/>
  <c r="I8818" i="1"/>
  <c r="I8817" i="1"/>
  <c r="I8816" i="1"/>
  <c r="I8815" i="1"/>
  <c r="I8814" i="1"/>
  <c r="I8813" i="1"/>
  <c r="I8812" i="1"/>
  <c r="I8811" i="1"/>
  <c r="I8810" i="1"/>
  <c r="I8809" i="1"/>
  <c r="I8808" i="1"/>
  <c r="I8807" i="1"/>
  <c r="I8806" i="1"/>
  <c r="I8805" i="1"/>
  <c r="I8804" i="1"/>
  <c r="I8803" i="1"/>
  <c r="I8802" i="1"/>
  <c r="I8801" i="1"/>
  <c r="I8800" i="1"/>
  <c r="I8799" i="1"/>
  <c r="I8798" i="1"/>
  <c r="I8797" i="1"/>
  <c r="I8796" i="1"/>
  <c r="I8795" i="1"/>
  <c r="I8794" i="1"/>
  <c r="I8793" i="1"/>
  <c r="I8792" i="1"/>
  <c r="I8791" i="1"/>
  <c r="I8790" i="1"/>
  <c r="I8789" i="1"/>
  <c r="I8788" i="1"/>
  <c r="I8787" i="1"/>
  <c r="I8786" i="1"/>
  <c r="I8785" i="1"/>
  <c r="I8784" i="1"/>
  <c r="I8783" i="1"/>
  <c r="I8782" i="1"/>
  <c r="I8781" i="1"/>
  <c r="I8780" i="1"/>
  <c r="I8779" i="1"/>
  <c r="I8778" i="1"/>
  <c r="I8777" i="1"/>
  <c r="I8776" i="1"/>
  <c r="I8775" i="1"/>
  <c r="I8774" i="1"/>
  <c r="I8773" i="1"/>
  <c r="I8772" i="1"/>
  <c r="I8771" i="1"/>
  <c r="I8770" i="1"/>
  <c r="I8769" i="1"/>
  <c r="I8768" i="1"/>
  <c r="I8767" i="1"/>
  <c r="I8766" i="1"/>
  <c r="I8765" i="1"/>
  <c r="I8764" i="1"/>
  <c r="I8763" i="1"/>
  <c r="I8762" i="1"/>
  <c r="I8761" i="1"/>
  <c r="I8760" i="1"/>
  <c r="I8759" i="1"/>
  <c r="I8758" i="1"/>
  <c r="I8757" i="1"/>
  <c r="I8756" i="1"/>
  <c r="I8755" i="1"/>
  <c r="I8754" i="1"/>
  <c r="I8753" i="1"/>
  <c r="I8752" i="1"/>
  <c r="I8751" i="1"/>
  <c r="I8750" i="1"/>
  <c r="I8749" i="1"/>
  <c r="I8748" i="1"/>
  <c r="I8747" i="1"/>
  <c r="I8746" i="1"/>
  <c r="I8745" i="1"/>
  <c r="I8744" i="1"/>
  <c r="I8743" i="1"/>
  <c r="I8742" i="1"/>
  <c r="I8741" i="1"/>
  <c r="I8740" i="1"/>
  <c r="I8739" i="1"/>
  <c r="I8738" i="1"/>
  <c r="I8737" i="1"/>
  <c r="I8736" i="1"/>
  <c r="I8735" i="1"/>
  <c r="I8734" i="1"/>
  <c r="I8733" i="1"/>
  <c r="I8732" i="1"/>
  <c r="I8731" i="1"/>
  <c r="I8730" i="1"/>
  <c r="I8729" i="1"/>
  <c r="I8728" i="1"/>
  <c r="I8727" i="1"/>
  <c r="I8726" i="1"/>
  <c r="I8725" i="1"/>
  <c r="I8724" i="1"/>
  <c r="I8723" i="1"/>
  <c r="I8722" i="1"/>
  <c r="I8721" i="1"/>
  <c r="I8720" i="1"/>
  <c r="I8719" i="1"/>
  <c r="I8718" i="1"/>
  <c r="I8717" i="1"/>
  <c r="I8716" i="1"/>
  <c r="I8715" i="1"/>
  <c r="I8714" i="1"/>
  <c r="I8713" i="1"/>
  <c r="I8712" i="1"/>
  <c r="I8711" i="1"/>
  <c r="I8710" i="1"/>
  <c r="I8709" i="1"/>
  <c r="I8708" i="1"/>
  <c r="I8707" i="1"/>
  <c r="I8706" i="1"/>
  <c r="I8705" i="1"/>
  <c r="I8704" i="1"/>
  <c r="I8703" i="1"/>
  <c r="I8702" i="1"/>
  <c r="I8701" i="1"/>
  <c r="I8700" i="1"/>
  <c r="I8699" i="1"/>
  <c r="I8698" i="1"/>
  <c r="I8697" i="1"/>
  <c r="I8696" i="1"/>
  <c r="I8695" i="1"/>
  <c r="I8694" i="1"/>
  <c r="I8693" i="1"/>
  <c r="I8692" i="1"/>
  <c r="I8691" i="1"/>
  <c r="I8690" i="1"/>
  <c r="I8689" i="1"/>
  <c r="I8688" i="1"/>
  <c r="I8687" i="1"/>
  <c r="I8686" i="1"/>
  <c r="I8685" i="1"/>
  <c r="I8684" i="1"/>
  <c r="I8683" i="1"/>
  <c r="I8682" i="1"/>
  <c r="I8681" i="1"/>
  <c r="I8680" i="1"/>
  <c r="I8679" i="1"/>
  <c r="I8678" i="1"/>
  <c r="I8677" i="1"/>
  <c r="I8676" i="1"/>
  <c r="I8675" i="1"/>
  <c r="I8674" i="1"/>
  <c r="I8673" i="1"/>
  <c r="I8672" i="1"/>
  <c r="I8671" i="1"/>
  <c r="I8670" i="1"/>
  <c r="I8669" i="1"/>
  <c r="I8668" i="1"/>
  <c r="I8667" i="1"/>
  <c r="I8666" i="1"/>
  <c r="I8665" i="1"/>
  <c r="I8664" i="1"/>
  <c r="I8663" i="1"/>
  <c r="I8662" i="1"/>
  <c r="I8661" i="1"/>
  <c r="I8660" i="1"/>
  <c r="I8659" i="1"/>
  <c r="I8658" i="1"/>
  <c r="I8657" i="1"/>
  <c r="I8656" i="1"/>
  <c r="I8655" i="1"/>
  <c r="I8654" i="1"/>
  <c r="I8653" i="1"/>
  <c r="I8652" i="1"/>
  <c r="I8651" i="1"/>
  <c r="I8650" i="1"/>
  <c r="I8649" i="1"/>
  <c r="I8648" i="1"/>
  <c r="I8647" i="1"/>
  <c r="I8646" i="1"/>
  <c r="I8645" i="1"/>
  <c r="I8644" i="1"/>
  <c r="I8643" i="1"/>
  <c r="I8642" i="1"/>
  <c r="I8641" i="1"/>
  <c r="I8640" i="1"/>
  <c r="I8639" i="1"/>
  <c r="I8638" i="1"/>
  <c r="I8637" i="1"/>
  <c r="I8636" i="1"/>
  <c r="I8635" i="1"/>
  <c r="I8634" i="1"/>
  <c r="I8633" i="1"/>
  <c r="I8632" i="1"/>
  <c r="I8631" i="1"/>
  <c r="I8630" i="1"/>
  <c r="I8629" i="1"/>
  <c r="I8628" i="1"/>
  <c r="I8627" i="1"/>
  <c r="I8626" i="1"/>
  <c r="I8625" i="1"/>
  <c r="I8624" i="1"/>
  <c r="I8623" i="1"/>
  <c r="I8622" i="1"/>
  <c r="I8621" i="1"/>
  <c r="I8620" i="1"/>
  <c r="I8619" i="1"/>
  <c r="I8618" i="1"/>
  <c r="I8617" i="1"/>
  <c r="I8616" i="1"/>
  <c r="I8615" i="1"/>
  <c r="I8614" i="1"/>
  <c r="I8613" i="1"/>
  <c r="I8612" i="1"/>
  <c r="I8611" i="1"/>
  <c r="I8610" i="1"/>
  <c r="I8609" i="1"/>
  <c r="I8608" i="1"/>
  <c r="I8607" i="1"/>
  <c r="I8606" i="1"/>
  <c r="I8605" i="1"/>
  <c r="I8604" i="1"/>
  <c r="I8603" i="1"/>
  <c r="I8602" i="1"/>
  <c r="I8601" i="1"/>
  <c r="I8600" i="1"/>
  <c r="I8599" i="1"/>
  <c r="I8598" i="1"/>
  <c r="I8597" i="1"/>
  <c r="I8596" i="1"/>
  <c r="I8595" i="1"/>
  <c r="I8594" i="1"/>
  <c r="I8593" i="1"/>
  <c r="I8592" i="1"/>
  <c r="I8591" i="1"/>
  <c r="I8590" i="1"/>
  <c r="I8589" i="1"/>
  <c r="I8588" i="1"/>
  <c r="I8587" i="1"/>
  <c r="I8586" i="1"/>
  <c r="I8585" i="1"/>
  <c r="I8584" i="1"/>
  <c r="I8583" i="1"/>
  <c r="I8582" i="1"/>
  <c r="I8581" i="1"/>
  <c r="I8580" i="1"/>
  <c r="I8579" i="1"/>
  <c r="I8578" i="1"/>
  <c r="I8577" i="1"/>
  <c r="I8576" i="1"/>
  <c r="I8575" i="1"/>
  <c r="I8574" i="1"/>
  <c r="I8573" i="1"/>
  <c r="I8572" i="1"/>
  <c r="I8571" i="1"/>
  <c r="I8570" i="1"/>
  <c r="I8569" i="1"/>
  <c r="I8568" i="1"/>
  <c r="I8567" i="1"/>
  <c r="I8566" i="1"/>
  <c r="I8565" i="1"/>
  <c r="I8564" i="1"/>
  <c r="I8563" i="1"/>
  <c r="I8562" i="1"/>
  <c r="I8561" i="1"/>
  <c r="I8560" i="1"/>
  <c r="I8559" i="1"/>
  <c r="I8558" i="1"/>
  <c r="I8557" i="1"/>
  <c r="I8556" i="1"/>
  <c r="I8555" i="1"/>
  <c r="I8554" i="1"/>
  <c r="I8553" i="1"/>
  <c r="I8552" i="1"/>
  <c r="I8551" i="1"/>
  <c r="I8550" i="1"/>
  <c r="I8549" i="1"/>
  <c r="I8548" i="1"/>
  <c r="I8547" i="1"/>
  <c r="I8546" i="1"/>
  <c r="I8545" i="1"/>
  <c r="I8544" i="1"/>
  <c r="I8543" i="1"/>
  <c r="I8542" i="1"/>
  <c r="I8541" i="1"/>
  <c r="I8540" i="1"/>
  <c r="I8539" i="1"/>
  <c r="I8538" i="1"/>
  <c r="I8537" i="1"/>
  <c r="I8536" i="1"/>
  <c r="I8535" i="1"/>
  <c r="I8534" i="1"/>
  <c r="I8533" i="1"/>
  <c r="I8532" i="1"/>
  <c r="I8531" i="1"/>
  <c r="I8530" i="1"/>
  <c r="I8529" i="1"/>
  <c r="I8528" i="1"/>
  <c r="I8527" i="1"/>
  <c r="I8526" i="1"/>
  <c r="I8525" i="1"/>
  <c r="I8524" i="1"/>
  <c r="I8523" i="1"/>
  <c r="I8522" i="1"/>
  <c r="I8521" i="1"/>
  <c r="I8520" i="1"/>
  <c r="I8519" i="1"/>
  <c r="I8518" i="1"/>
  <c r="I8517" i="1"/>
  <c r="I8516" i="1"/>
  <c r="I8515" i="1"/>
  <c r="I8514" i="1"/>
  <c r="I8513" i="1"/>
  <c r="I8512" i="1"/>
  <c r="I8511" i="1"/>
  <c r="I8510" i="1"/>
  <c r="I8509" i="1"/>
  <c r="I8508" i="1"/>
  <c r="I8507" i="1"/>
  <c r="I8506" i="1"/>
  <c r="I8505" i="1"/>
  <c r="I8504" i="1"/>
  <c r="I8503" i="1"/>
  <c r="I8502" i="1"/>
  <c r="I8501" i="1"/>
  <c r="I8500" i="1"/>
  <c r="I8499" i="1"/>
  <c r="I8498" i="1"/>
  <c r="I8497" i="1"/>
  <c r="I8496" i="1"/>
  <c r="I8495" i="1"/>
  <c r="I8494" i="1"/>
  <c r="I8493" i="1"/>
  <c r="I8492" i="1"/>
  <c r="I8491" i="1"/>
  <c r="I8490" i="1"/>
  <c r="I8489" i="1"/>
  <c r="I8488" i="1"/>
  <c r="I8487" i="1"/>
  <c r="I8486" i="1"/>
  <c r="I8485" i="1"/>
  <c r="I8484" i="1"/>
  <c r="I8483" i="1"/>
  <c r="I8482" i="1"/>
  <c r="I8481" i="1"/>
  <c r="I8480" i="1"/>
  <c r="I8479" i="1"/>
  <c r="I8478" i="1"/>
  <c r="I8477" i="1"/>
  <c r="I8476" i="1"/>
  <c r="I8475" i="1"/>
  <c r="I8474" i="1"/>
  <c r="I8473" i="1"/>
  <c r="I8472" i="1"/>
  <c r="I8471" i="1"/>
  <c r="I8470" i="1"/>
  <c r="I8469" i="1"/>
  <c r="I8468" i="1"/>
  <c r="I8467" i="1"/>
  <c r="I8466" i="1"/>
  <c r="I8465" i="1"/>
  <c r="I8464" i="1"/>
  <c r="I8463" i="1"/>
  <c r="I8462" i="1"/>
  <c r="I8461" i="1"/>
  <c r="I8460" i="1"/>
  <c r="I8459" i="1"/>
  <c r="I8458" i="1"/>
  <c r="I8457" i="1"/>
  <c r="I8456" i="1"/>
  <c r="I8455" i="1"/>
  <c r="I8454" i="1"/>
  <c r="I8453" i="1"/>
  <c r="I8452" i="1"/>
  <c r="I8451" i="1"/>
  <c r="I8450" i="1"/>
  <c r="I8449" i="1"/>
  <c r="I8448" i="1"/>
  <c r="I8447" i="1"/>
  <c r="I8446" i="1"/>
  <c r="I8445" i="1"/>
  <c r="I8444" i="1"/>
  <c r="I8443" i="1"/>
  <c r="I8442" i="1"/>
  <c r="I8441" i="1"/>
  <c r="I8440" i="1"/>
  <c r="I8439" i="1"/>
  <c r="I8438" i="1"/>
  <c r="I8437" i="1"/>
  <c r="I8436" i="1"/>
  <c r="I8435" i="1"/>
  <c r="I8434" i="1"/>
  <c r="I8433" i="1"/>
  <c r="I8432" i="1"/>
  <c r="I8431" i="1"/>
  <c r="I8430" i="1"/>
  <c r="I8429" i="1"/>
  <c r="I8428" i="1"/>
  <c r="I8427" i="1"/>
  <c r="I8426" i="1"/>
  <c r="I8425" i="1"/>
  <c r="I8424" i="1"/>
  <c r="I8423" i="1"/>
  <c r="I8422" i="1"/>
  <c r="I8421" i="1"/>
  <c r="I8420" i="1"/>
  <c r="I8419" i="1"/>
  <c r="I8418" i="1"/>
  <c r="I8417" i="1"/>
  <c r="I8416" i="1"/>
  <c r="I8415" i="1"/>
  <c r="I8414" i="1"/>
  <c r="I8413" i="1"/>
  <c r="I8412" i="1"/>
  <c r="I8411" i="1"/>
  <c r="I8410" i="1"/>
  <c r="I8409" i="1"/>
  <c r="I8408" i="1"/>
  <c r="I8407" i="1"/>
  <c r="I8406" i="1"/>
  <c r="I8405" i="1"/>
  <c r="I8404" i="1"/>
  <c r="I8403" i="1"/>
  <c r="I8402" i="1"/>
  <c r="I8401" i="1"/>
  <c r="I8400" i="1"/>
  <c r="I8399" i="1"/>
  <c r="I8398" i="1"/>
  <c r="I8397" i="1"/>
  <c r="I8396" i="1"/>
  <c r="I8395" i="1"/>
  <c r="I8394" i="1"/>
  <c r="I8393" i="1"/>
  <c r="I8392" i="1"/>
  <c r="I8391" i="1"/>
  <c r="I8390" i="1"/>
  <c r="I8389" i="1"/>
  <c r="I8388" i="1"/>
  <c r="I8387" i="1"/>
  <c r="I8386" i="1"/>
  <c r="I8385" i="1"/>
  <c r="I8384" i="1"/>
  <c r="I8383" i="1"/>
  <c r="I8382" i="1"/>
  <c r="I8381" i="1"/>
  <c r="I8380" i="1"/>
  <c r="I8379" i="1"/>
  <c r="I8378" i="1"/>
  <c r="I8377" i="1"/>
  <c r="I8376" i="1"/>
  <c r="I8375" i="1"/>
  <c r="I8374" i="1"/>
  <c r="I8373" i="1"/>
  <c r="I8372" i="1"/>
  <c r="I8371" i="1"/>
  <c r="I8370" i="1"/>
  <c r="I8369" i="1"/>
  <c r="I8368" i="1"/>
  <c r="I8367" i="1"/>
  <c r="I8366" i="1"/>
  <c r="I8365" i="1"/>
  <c r="I8364" i="1"/>
  <c r="I8363" i="1"/>
  <c r="I8362" i="1"/>
  <c r="I8361" i="1"/>
  <c r="I8360" i="1"/>
  <c r="I8359" i="1"/>
  <c r="I8358" i="1"/>
  <c r="I8357" i="1"/>
  <c r="I8356" i="1"/>
  <c r="I8355" i="1"/>
  <c r="I8354" i="1"/>
  <c r="I8353" i="1"/>
  <c r="I8352" i="1"/>
  <c r="I8351" i="1"/>
  <c r="I8350" i="1"/>
  <c r="I8349" i="1"/>
  <c r="I8348" i="1"/>
  <c r="I8347" i="1"/>
  <c r="I8346" i="1"/>
  <c r="I8345" i="1"/>
  <c r="I8344" i="1"/>
  <c r="I8343" i="1"/>
  <c r="I8342" i="1"/>
  <c r="I8341" i="1"/>
  <c r="I8340" i="1"/>
  <c r="I8339" i="1"/>
  <c r="I8338" i="1"/>
  <c r="I8337" i="1"/>
  <c r="I8336" i="1"/>
  <c r="I8335" i="1"/>
  <c r="I8334" i="1"/>
  <c r="I8333" i="1"/>
  <c r="I8332" i="1"/>
  <c r="I8331" i="1"/>
  <c r="I8330" i="1"/>
  <c r="I8329" i="1"/>
  <c r="I8328" i="1"/>
  <c r="I8327" i="1"/>
  <c r="I8326" i="1"/>
  <c r="I8325" i="1"/>
  <c r="I8324" i="1"/>
  <c r="I8323" i="1"/>
  <c r="I8322" i="1"/>
  <c r="I8321" i="1"/>
  <c r="I8320" i="1"/>
  <c r="I8319" i="1"/>
  <c r="I8318" i="1"/>
  <c r="I8317" i="1"/>
  <c r="I8316" i="1"/>
  <c r="I8315" i="1"/>
  <c r="I8314" i="1"/>
  <c r="I8313" i="1"/>
  <c r="I8312" i="1"/>
  <c r="I8311" i="1"/>
  <c r="I8310" i="1"/>
  <c r="I8309" i="1"/>
  <c r="I8308" i="1"/>
  <c r="I8307" i="1"/>
  <c r="I8306" i="1"/>
  <c r="I8305" i="1"/>
  <c r="I8304" i="1"/>
  <c r="I8303" i="1"/>
  <c r="I8302" i="1"/>
  <c r="I8301" i="1"/>
  <c r="I8300" i="1"/>
  <c r="I8299" i="1"/>
  <c r="I8298" i="1"/>
  <c r="I8297" i="1"/>
  <c r="I8296" i="1"/>
  <c r="I8295" i="1"/>
  <c r="I8294" i="1"/>
  <c r="I8293" i="1"/>
  <c r="I8292" i="1"/>
  <c r="I8291" i="1"/>
  <c r="I8290" i="1"/>
  <c r="I8289" i="1"/>
  <c r="I8288" i="1"/>
  <c r="I8287" i="1"/>
  <c r="I8286" i="1"/>
  <c r="I8285" i="1"/>
  <c r="I8284" i="1"/>
  <c r="I8283" i="1"/>
  <c r="I8282" i="1"/>
  <c r="I8281" i="1"/>
  <c r="I8280" i="1"/>
  <c r="I8279" i="1"/>
  <c r="I8278" i="1"/>
  <c r="I8277" i="1"/>
  <c r="I8276" i="1"/>
  <c r="I8275" i="1"/>
  <c r="I8274" i="1"/>
  <c r="I8273" i="1"/>
  <c r="I8272" i="1"/>
  <c r="I8271" i="1"/>
  <c r="I8270" i="1"/>
  <c r="I8269" i="1"/>
  <c r="I8268" i="1"/>
  <c r="I8267" i="1"/>
  <c r="I8266" i="1"/>
  <c r="I8265" i="1"/>
  <c r="I8264" i="1"/>
  <c r="I8263" i="1"/>
  <c r="I8262" i="1"/>
  <c r="I8261" i="1"/>
  <c r="I8260" i="1"/>
  <c r="I8259" i="1"/>
  <c r="I8258" i="1"/>
  <c r="I8257" i="1"/>
  <c r="I8256" i="1"/>
  <c r="I8255" i="1"/>
  <c r="I8254" i="1"/>
  <c r="I8253" i="1"/>
  <c r="I8252" i="1"/>
  <c r="I8251" i="1"/>
  <c r="I8250" i="1"/>
  <c r="I8249" i="1"/>
  <c r="I8248" i="1"/>
  <c r="I8247" i="1"/>
  <c r="I8246" i="1"/>
  <c r="I8245" i="1"/>
  <c r="I8244" i="1"/>
  <c r="I8243" i="1"/>
  <c r="I8242" i="1"/>
  <c r="I8241" i="1"/>
  <c r="I8240" i="1"/>
  <c r="I8239" i="1"/>
  <c r="I8238" i="1"/>
  <c r="I8237" i="1"/>
  <c r="I8236" i="1"/>
  <c r="I8235" i="1"/>
  <c r="I8234" i="1"/>
  <c r="I8233" i="1"/>
  <c r="I8232" i="1"/>
  <c r="I8231" i="1"/>
  <c r="I8230" i="1"/>
  <c r="I8229" i="1"/>
  <c r="I8228" i="1"/>
  <c r="I8227" i="1"/>
  <c r="I8226" i="1"/>
  <c r="I8225" i="1"/>
  <c r="I8224" i="1"/>
  <c r="I8223" i="1"/>
  <c r="I8222" i="1"/>
  <c r="I8221" i="1"/>
  <c r="I8220" i="1"/>
  <c r="I8219" i="1"/>
  <c r="I8218" i="1"/>
  <c r="I8217" i="1"/>
  <c r="I8216" i="1"/>
  <c r="I8215" i="1"/>
  <c r="I8214" i="1"/>
  <c r="I8213" i="1"/>
  <c r="I8212" i="1"/>
  <c r="I8211" i="1"/>
  <c r="I8210" i="1"/>
  <c r="I8209" i="1"/>
  <c r="I8208" i="1"/>
  <c r="I8207" i="1"/>
  <c r="I8206" i="1"/>
  <c r="I8205" i="1"/>
  <c r="I8204" i="1"/>
  <c r="I8203" i="1"/>
  <c r="I8202" i="1"/>
  <c r="I8201" i="1"/>
  <c r="I8200" i="1"/>
  <c r="I8199" i="1"/>
  <c r="I8198" i="1"/>
  <c r="I8197" i="1"/>
  <c r="I8196" i="1"/>
  <c r="I8195" i="1"/>
  <c r="I8194" i="1"/>
  <c r="I8193" i="1"/>
  <c r="I8192" i="1"/>
  <c r="I8191" i="1"/>
  <c r="I8190" i="1"/>
  <c r="I8189" i="1"/>
  <c r="I8188" i="1"/>
  <c r="I8187" i="1"/>
  <c r="I8186" i="1"/>
  <c r="I8185" i="1"/>
  <c r="I8184" i="1"/>
  <c r="I8183" i="1"/>
  <c r="I8182" i="1"/>
  <c r="I8181" i="1"/>
  <c r="I8180" i="1"/>
  <c r="I8179" i="1"/>
  <c r="I8178" i="1"/>
  <c r="I8177" i="1"/>
  <c r="I8176" i="1"/>
  <c r="I8175" i="1"/>
  <c r="I8174" i="1"/>
  <c r="I8173" i="1"/>
  <c r="I8172" i="1"/>
  <c r="I8171" i="1"/>
  <c r="I8170" i="1"/>
  <c r="I8169" i="1"/>
  <c r="I8168" i="1"/>
  <c r="I8167" i="1"/>
  <c r="I8166" i="1"/>
  <c r="I8165" i="1"/>
  <c r="I8164" i="1"/>
  <c r="I8163" i="1"/>
  <c r="I8162" i="1"/>
  <c r="I8161" i="1"/>
  <c r="I8160" i="1"/>
  <c r="I8159" i="1"/>
  <c r="I8158" i="1"/>
  <c r="I8157" i="1"/>
  <c r="I8156" i="1"/>
  <c r="I8155" i="1"/>
  <c r="I8154" i="1"/>
  <c r="I8153" i="1"/>
  <c r="I8152" i="1"/>
  <c r="I8151" i="1"/>
  <c r="I8150" i="1"/>
  <c r="I8149" i="1"/>
  <c r="I8148" i="1"/>
  <c r="I8147" i="1"/>
  <c r="I8146" i="1"/>
  <c r="I8145" i="1"/>
  <c r="I8144" i="1"/>
  <c r="I8143" i="1"/>
  <c r="I8142" i="1"/>
  <c r="I8141" i="1"/>
  <c r="I8140" i="1"/>
  <c r="I8139" i="1"/>
  <c r="I8138" i="1"/>
  <c r="I8137" i="1"/>
  <c r="I8136" i="1"/>
  <c r="I8135" i="1"/>
  <c r="I8134" i="1"/>
  <c r="I8133" i="1"/>
  <c r="I8132" i="1"/>
  <c r="I8131" i="1"/>
  <c r="I8130" i="1"/>
  <c r="I8129" i="1"/>
  <c r="I8128" i="1"/>
  <c r="I8127" i="1"/>
  <c r="I8126" i="1"/>
  <c r="I8125" i="1"/>
  <c r="I8124" i="1"/>
  <c r="I8123" i="1"/>
  <c r="I8122" i="1"/>
  <c r="I8121" i="1"/>
  <c r="I8120" i="1"/>
  <c r="I8119" i="1"/>
  <c r="I8118" i="1"/>
  <c r="I8117" i="1"/>
  <c r="I8116" i="1"/>
  <c r="I8115" i="1"/>
  <c r="I8114" i="1"/>
  <c r="I8113" i="1"/>
  <c r="I8112" i="1"/>
  <c r="I8111" i="1"/>
  <c r="I8110" i="1"/>
  <c r="I8109" i="1"/>
  <c r="I8108" i="1"/>
  <c r="I8107" i="1"/>
  <c r="I8106" i="1"/>
  <c r="I8105" i="1"/>
  <c r="I8104" i="1"/>
  <c r="I8103" i="1"/>
  <c r="I8102" i="1"/>
  <c r="I8101" i="1"/>
  <c r="I8100" i="1"/>
  <c r="I8099" i="1"/>
  <c r="I8098" i="1"/>
  <c r="I8097" i="1"/>
  <c r="I8096" i="1"/>
  <c r="I8095" i="1"/>
  <c r="I8094" i="1"/>
  <c r="I8093" i="1"/>
  <c r="I8092" i="1"/>
  <c r="I8091" i="1"/>
  <c r="I8090" i="1"/>
  <c r="I8089" i="1"/>
  <c r="I8088" i="1"/>
  <c r="I8087" i="1"/>
  <c r="I8086" i="1"/>
  <c r="I8085" i="1"/>
  <c r="I8084" i="1"/>
  <c r="I8083" i="1"/>
  <c r="I8082" i="1"/>
  <c r="I8081" i="1"/>
  <c r="I8080" i="1"/>
  <c r="I8079" i="1"/>
  <c r="I8078" i="1"/>
  <c r="I8077" i="1"/>
  <c r="I8076" i="1"/>
  <c r="I8075" i="1"/>
  <c r="I8074" i="1"/>
  <c r="I8073" i="1"/>
  <c r="I8072" i="1"/>
  <c r="I8071" i="1"/>
  <c r="I8070" i="1"/>
  <c r="I8069" i="1"/>
  <c r="I8068" i="1"/>
  <c r="I8067" i="1"/>
  <c r="I8066" i="1"/>
  <c r="I8065" i="1"/>
  <c r="I8064" i="1"/>
  <c r="I8063" i="1"/>
  <c r="I8062" i="1"/>
  <c r="I8061" i="1"/>
  <c r="I8060" i="1"/>
  <c r="I8059" i="1"/>
  <c r="I8058" i="1"/>
  <c r="I8057" i="1"/>
  <c r="I8056" i="1"/>
  <c r="I8055" i="1"/>
  <c r="I8054" i="1"/>
  <c r="I8053" i="1"/>
  <c r="I8052" i="1"/>
  <c r="I8051" i="1"/>
  <c r="I8050" i="1"/>
  <c r="I8049" i="1"/>
  <c r="I8048" i="1"/>
  <c r="I8047" i="1"/>
  <c r="I8046" i="1"/>
  <c r="I8045" i="1"/>
  <c r="I8044" i="1"/>
  <c r="I8043" i="1"/>
  <c r="I8042" i="1"/>
  <c r="I8041" i="1"/>
  <c r="I8040" i="1"/>
  <c r="I8039" i="1"/>
  <c r="I8038" i="1"/>
  <c r="I8037" i="1"/>
  <c r="I8036" i="1"/>
  <c r="I8035" i="1"/>
  <c r="I8034" i="1"/>
  <c r="I8033" i="1"/>
  <c r="I8032" i="1"/>
  <c r="I8031" i="1"/>
  <c r="I8030" i="1"/>
  <c r="I8029" i="1"/>
  <c r="I8028" i="1"/>
  <c r="I8027" i="1"/>
  <c r="I8026" i="1"/>
  <c r="I8025" i="1"/>
  <c r="I8024" i="1"/>
  <c r="I8023" i="1"/>
  <c r="I8022" i="1"/>
  <c r="I8021" i="1"/>
  <c r="I8020" i="1"/>
  <c r="I8019" i="1"/>
  <c r="I8018" i="1"/>
  <c r="I8017" i="1"/>
  <c r="I8016" i="1"/>
  <c r="I8015" i="1"/>
  <c r="I8014" i="1"/>
  <c r="I8013" i="1"/>
  <c r="I8012" i="1"/>
  <c r="I8011" i="1"/>
  <c r="I8010" i="1"/>
  <c r="I8009" i="1"/>
  <c r="I8008" i="1"/>
  <c r="I8007" i="1"/>
  <c r="I8006" i="1"/>
  <c r="I8005" i="1"/>
  <c r="I8004" i="1"/>
  <c r="I8003" i="1"/>
  <c r="I8002" i="1"/>
  <c r="I8001" i="1"/>
  <c r="I8000" i="1"/>
  <c r="I7999" i="1"/>
  <c r="I7998" i="1"/>
  <c r="I7997" i="1"/>
  <c r="I7996" i="1"/>
  <c r="I7995" i="1"/>
  <c r="I7994" i="1"/>
  <c r="I7993" i="1"/>
  <c r="I7992" i="1"/>
  <c r="I7991" i="1"/>
  <c r="I7990" i="1"/>
  <c r="I7989" i="1"/>
  <c r="I7988" i="1"/>
  <c r="I7987" i="1"/>
  <c r="I7986" i="1"/>
  <c r="I7985" i="1"/>
  <c r="I7984" i="1"/>
  <c r="I7983" i="1"/>
  <c r="I7982" i="1"/>
  <c r="I7981" i="1"/>
  <c r="I7980" i="1"/>
  <c r="I7979" i="1"/>
  <c r="I7978" i="1"/>
  <c r="I7977" i="1"/>
  <c r="I7976" i="1"/>
  <c r="I7975" i="1"/>
  <c r="I7974" i="1"/>
  <c r="I7973" i="1"/>
  <c r="I7972" i="1"/>
  <c r="I7971" i="1"/>
  <c r="I7970" i="1"/>
  <c r="I7969" i="1"/>
  <c r="I7968" i="1"/>
  <c r="I7967" i="1"/>
  <c r="I7966" i="1"/>
  <c r="I7965" i="1"/>
  <c r="I7964" i="1"/>
  <c r="I7963" i="1"/>
  <c r="I7962" i="1"/>
  <c r="I7961" i="1"/>
  <c r="I7960" i="1"/>
  <c r="I7959" i="1"/>
  <c r="I7958" i="1"/>
  <c r="I7957" i="1"/>
  <c r="I7956" i="1"/>
  <c r="I7955" i="1"/>
  <c r="I7954" i="1"/>
  <c r="I7953" i="1"/>
  <c r="I7952" i="1"/>
  <c r="I7951" i="1"/>
  <c r="I7950" i="1"/>
  <c r="I7949" i="1"/>
  <c r="I7948" i="1"/>
  <c r="I7947" i="1"/>
  <c r="I7946" i="1"/>
  <c r="I7945" i="1"/>
  <c r="I7944" i="1"/>
  <c r="I7943" i="1"/>
  <c r="I7942" i="1"/>
  <c r="I7941" i="1"/>
  <c r="I7940" i="1"/>
  <c r="I7939" i="1"/>
  <c r="I7938" i="1"/>
  <c r="I7937" i="1"/>
  <c r="I7936" i="1"/>
  <c r="I7935" i="1"/>
  <c r="I7934" i="1"/>
  <c r="I7933" i="1"/>
  <c r="I7932" i="1"/>
  <c r="I7931" i="1"/>
  <c r="I7930" i="1"/>
  <c r="I7929" i="1"/>
  <c r="I7928" i="1"/>
  <c r="I7927" i="1"/>
  <c r="I7926" i="1"/>
  <c r="I7925" i="1"/>
  <c r="I7924" i="1"/>
  <c r="I7923" i="1"/>
  <c r="I7922" i="1"/>
  <c r="I7921" i="1"/>
  <c r="I7920" i="1"/>
  <c r="I7919" i="1"/>
  <c r="I7918" i="1"/>
  <c r="I7917" i="1"/>
  <c r="I7916" i="1"/>
  <c r="I7915" i="1"/>
  <c r="I7914" i="1"/>
  <c r="I7913" i="1"/>
  <c r="I7912" i="1"/>
  <c r="I7911" i="1"/>
  <c r="I7910" i="1"/>
  <c r="I7909" i="1"/>
  <c r="I7908" i="1"/>
  <c r="I7907" i="1"/>
  <c r="I7906" i="1"/>
  <c r="I7905" i="1"/>
  <c r="I7904" i="1"/>
  <c r="I7903" i="1"/>
  <c r="I7902" i="1"/>
  <c r="I7901" i="1"/>
  <c r="I7900" i="1"/>
  <c r="I7899" i="1"/>
  <c r="I7898" i="1"/>
  <c r="I7897" i="1"/>
  <c r="I7896" i="1"/>
  <c r="I7895" i="1"/>
  <c r="I7894" i="1"/>
  <c r="I7893" i="1"/>
  <c r="I7892" i="1"/>
  <c r="I7891" i="1"/>
  <c r="I7890" i="1"/>
  <c r="I7889" i="1"/>
  <c r="I7888" i="1"/>
  <c r="I7887" i="1"/>
  <c r="I7886" i="1"/>
  <c r="I7885" i="1"/>
  <c r="I7884" i="1"/>
  <c r="I7883" i="1"/>
  <c r="I7882" i="1"/>
  <c r="I7881" i="1"/>
  <c r="I7880" i="1"/>
  <c r="I7879" i="1"/>
  <c r="I7878" i="1"/>
  <c r="I7877" i="1"/>
  <c r="I7876" i="1"/>
  <c r="I7875" i="1"/>
  <c r="I7874" i="1"/>
  <c r="I7873" i="1"/>
  <c r="I7872" i="1"/>
  <c r="I7871" i="1"/>
  <c r="I7870" i="1"/>
  <c r="I7869" i="1"/>
  <c r="I7868" i="1"/>
  <c r="I7867" i="1"/>
  <c r="I7866" i="1"/>
  <c r="I7865" i="1"/>
  <c r="I7864" i="1"/>
  <c r="I7863" i="1"/>
  <c r="I7862" i="1"/>
  <c r="I7861" i="1"/>
  <c r="I7860" i="1"/>
  <c r="I7859" i="1"/>
  <c r="I7858" i="1"/>
  <c r="I7857" i="1"/>
  <c r="I7856" i="1"/>
  <c r="I7855" i="1"/>
  <c r="I7854" i="1"/>
  <c r="I7853" i="1"/>
  <c r="I7852" i="1"/>
  <c r="I7851" i="1"/>
  <c r="I7850" i="1"/>
  <c r="I7849" i="1"/>
  <c r="I7848" i="1"/>
  <c r="I7847" i="1"/>
  <c r="I7846" i="1"/>
  <c r="I7845" i="1"/>
  <c r="I7844" i="1"/>
  <c r="I7843" i="1"/>
  <c r="I7842" i="1"/>
  <c r="I7841" i="1"/>
  <c r="I7840" i="1"/>
  <c r="I7839" i="1"/>
  <c r="I7838" i="1"/>
  <c r="I7837" i="1"/>
  <c r="I7836" i="1"/>
  <c r="I7835" i="1"/>
  <c r="I7834" i="1"/>
  <c r="I7833" i="1"/>
  <c r="I7832" i="1"/>
  <c r="I7831" i="1"/>
  <c r="I7830" i="1"/>
  <c r="I7829" i="1"/>
  <c r="I7828" i="1"/>
  <c r="I7827" i="1"/>
  <c r="I7826" i="1"/>
  <c r="I7825" i="1"/>
  <c r="I7824" i="1"/>
  <c r="I7823" i="1"/>
  <c r="I7822" i="1"/>
  <c r="I7821" i="1"/>
  <c r="I7820" i="1"/>
  <c r="I7819" i="1"/>
  <c r="I7818" i="1"/>
  <c r="I7817" i="1"/>
  <c r="I7816" i="1"/>
  <c r="I7815" i="1"/>
  <c r="I7814" i="1"/>
  <c r="I7813" i="1"/>
  <c r="I7812" i="1"/>
  <c r="I7811" i="1"/>
  <c r="I7810" i="1"/>
  <c r="I7809" i="1"/>
  <c r="I7808" i="1"/>
  <c r="I7807" i="1"/>
  <c r="I7806" i="1"/>
  <c r="I7805" i="1"/>
  <c r="I7804" i="1"/>
  <c r="I7803" i="1"/>
  <c r="I7802" i="1"/>
  <c r="I7801" i="1"/>
  <c r="I7800" i="1"/>
  <c r="I7799" i="1"/>
  <c r="I7798" i="1"/>
  <c r="I7797" i="1"/>
  <c r="I7796" i="1"/>
  <c r="I7795" i="1"/>
  <c r="I7794" i="1"/>
  <c r="I7793" i="1"/>
  <c r="I7792" i="1"/>
  <c r="I7791" i="1"/>
  <c r="I7790" i="1"/>
  <c r="I7789" i="1"/>
  <c r="I7788" i="1"/>
  <c r="I7787" i="1"/>
  <c r="I7786" i="1"/>
  <c r="I7785" i="1"/>
  <c r="I7784" i="1"/>
  <c r="I7783" i="1"/>
  <c r="I7782" i="1"/>
  <c r="I7781" i="1"/>
  <c r="I7780" i="1"/>
  <c r="I7779" i="1"/>
  <c r="I7778" i="1"/>
  <c r="I7777" i="1"/>
  <c r="I7776" i="1"/>
  <c r="I7775" i="1"/>
  <c r="I7774" i="1"/>
  <c r="I7773" i="1"/>
  <c r="I7772" i="1"/>
  <c r="I7771" i="1"/>
  <c r="I7770" i="1"/>
  <c r="I7769" i="1"/>
  <c r="I7768" i="1"/>
  <c r="I7767" i="1"/>
  <c r="I7766" i="1"/>
  <c r="I7765" i="1"/>
  <c r="I7764" i="1"/>
  <c r="I7763" i="1"/>
  <c r="I7762" i="1"/>
  <c r="I7761" i="1"/>
  <c r="I7760" i="1"/>
  <c r="I7759" i="1"/>
  <c r="I7758" i="1"/>
  <c r="I7757" i="1"/>
  <c r="I7756" i="1"/>
  <c r="I7755" i="1"/>
  <c r="I7754" i="1"/>
  <c r="I7753" i="1"/>
  <c r="I7752" i="1"/>
  <c r="I7751" i="1"/>
  <c r="I7750" i="1"/>
  <c r="I7749" i="1"/>
  <c r="I7748" i="1"/>
  <c r="I7747" i="1"/>
  <c r="I7746" i="1"/>
  <c r="I7745" i="1"/>
  <c r="I7744" i="1"/>
  <c r="I7743" i="1"/>
  <c r="I7742" i="1"/>
  <c r="I7741" i="1"/>
  <c r="I7740" i="1"/>
  <c r="I7739" i="1"/>
  <c r="I7738" i="1"/>
  <c r="I7737" i="1"/>
  <c r="I7736" i="1"/>
  <c r="I7735" i="1"/>
  <c r="I7734" i="1"/>
  <c r="I7733" i="1"/>
  <c r="I7732" i="1"/>
  <c r="I7731" i="1"/>
  <c r="I7730" i="1"/>
  <c r="I7729" i="1"/>
  <c r="I7728" i="1"/>
  <c r="I7727" i="1"/>
  <c r="I7726" i="1"/>
  <c r="I7725" i="1"/>
  <c r="I7724" i="1"/>
  <c r="I7723" i="1"/>
  <c r="I7722" i="1"/>
  <c r="I7721" i="1"/>
  <c r="I7720" i="1"/>
  <c r="I7719" i="1"/>
  <c r="I7718" i="1"/>
  <c r="I7717" i="1"/>
  <c r="I7716" i="1"/>
  <c r="I7715" i="1"/>
  <c r="I7714" i="1"/>
  <c r="I7713" i="1"/>
  <c r="I7712" i="1"/>
  <c r="I7711" i="1"/>
  <c r="I7710" i="1"/>
  <c r="I7709" i="1"/>
  <c r="I7708" i="1"/>
  <c r="I7707" i="1"/>
  <c r="I7706" i="1"/>
  <c r="I7705" i="1"/>
  <c r="I7704" i="1"/>
  <c r="I7703" i="1"/>
  <c r="I7702" i="1"/>
  <c r="I7701" i="1"/>
  <c r="I7700" i="1"/>
  <c r="I7699" i="1"/>
  <c r="I7698" i="1"/>
  <c r="I7697" i="1"/>
  <c r="I7696" i="1"/>
  <c r="I7695" i="1"/>
  <c r="I7694" i="1"/>
  <c r="I7693" i="1"/>
  <c r="I7692" i="1"/>
  <c r="I7691" i="1"/>
  <c r="I7690" i="1"/>
  <c r="I7689" i="1"/>
  <c r="I7688" i="1"/>
  <c r="I7687" i="1"/>
  <c r="I7686" i="1"/>
  <c r="I7685" i="1"/>
  <c r="I7684" i="1"/>
  <c r="I7683" i="1"/>
  <c r="I7682" i="1"/>
  <c r="I7681" i="1"/>
  <c r="I7680" i="1"/>
  <c r="I7679" i="1"/>
  <c r="I7678" i="1"/>
  <c r="I7677" i="1"/>
  <c r="I7676" i="1"/>
  <c r="I7675" i="1"/>
  <c r="I7674" i="1"/>
  <c r="I7673" i="1"/>
  <c r="I7672" i="1"/>
  <c r="I7671" i="1"/>
  <c r="I7670" i="1"/>
  <c r="I7669" i="1"/>
  <c r="I7668" i="1"/>
  <c r="I7667" i="1"/>
  <c r="I7666" i="1"/>
  <c r="I7665" i="1"/>
  <c r="I7664" i="1"/>
  <c r="I7663" i="1"/>
  <c r="I7662" i="1"/>
  <c r="I7661" i="1"/>
  <c r="I7660" i="1"/>
  <c r="I7659" i="1"/>
  <c r="I7658" i="1"/>
  <c r="I7657" i="1"/>
  <c r="I7656" i="1"/>
  <c r="I7655" i="1"/>
  <c r="I7654" i="1"/>
  <c r="I7653" i="1"/>
  <c r="I7652" i="1"/>
  <c r="I7651" i="1"/>
  <c r="I7650" i="1"/>
  <c r="I7649" i="1"/>
  <c r="I7648" i="1"/>
  <c r="I7647" i="1"/>
  <c r="I7646" i="1"/>
  <c r="I7645" i="1"/>
  <c r="I7644" i="1"/>
  <c r="I7643" i="1"/>
  <c r="I7642" i="1"/>
  <c r="I7641" i="1"/>
  <c r="I7640" i="1"/>
  <c r="I7639" i="1"/>
  <c r="I7638" i="1"/>
  <c r="I7637" i="1"/>
  <c r="I7636" i="1"/>
  <c r="I7635" i="1"/>
  <c r="I7634" i="1"/>
  <c r="I7633" i="1"/>
  <c r="I7632" i="1"/>
  <c r="I7631" i="1"/>
  <c r="I7630" i="1"/>
  <c r="I7629" i="1"/>
  <c r="I7628" i="1"/>
  <c r="I7627" i="1"/>
  <c r="I7626" i="1"/>
  <c r="I7625" i="1"/>
  <c r="I7624" i="1"/>
  <c r="I7623" i="1"/>
  <c r="I7622" i="1"/>
  <c r="I7621" i="1"/>
  <c r="I7620" i="1"/>
  <c r="I7619" i="1"/>
  <c r="I7618" i="1"/>
  <c r="I7617" i="1"/>
  <c r="I7616" i="1"/>
  <c r="I7615" i="1"/>
  <c r="I7614" i="1"/>
  <c r="I7613" i="1"/>
  <c r="I7612" i="1"/>
  <c r="I7611" i="1"/>
  <c r="I7610" i="1"/>
  <c r="I7609" i="1"/>
  <c r="I7608" i="1"/>
  <c r="I7607" i="1"/>
  <c r="I7606" i="1"/>
  <c r="I7605" i="1"/>
  <c r="I7604" i="1"/>
  <c r="I7603" i="1"/>
  <c r="I7602" i="1"/>
  <c r="I7601" i="1"/>
  <c r="I7600" i="1"/>
  <c r="I7599" i="1"/>
  <c r="I7598" i="1"/>
  <c r="I7597" i="1"/>
  <c r="I7596" i="1"/>
  <c r="I7595" i="1"/>
  <c r="I7594" i="1"/>
  <c r="I7593" i="1"/>
  <c r="I7592" i="1"/>
  <c r="I7591" i="1"/>
  <c r="I7590" i="1"/>
  <c r="I7589" i="1"/>
  <c r="I7588" i="1"/>
  <c r="I7587" i="1"/>
  <c r="I7586" i="1"/>
  <c r="I7585" i="1"/>
  <c r="I7584" i="1"/>
  <c r="I7583" i="1"/>
  <c r="I7582" i="1"/>
  <c r="I7581" i="1"/>
  <c r="I7580" i="1"/>
  <c r="I7579" i="1"/>
  <c r="I7578" i="1"/>
  <c r="I7577" i="1"/>
  <c r="I7576" i="1"/>
  <c r="I7575" i="1"/>
  <c r="I7574" i="1"/>
  <c r="I7573" i="1"/>
  <c r="I7572" i="1"/>
  <c r="I7571" i="1"/>
  <c r="I7570" i="1"/>
  <c r="I7569" i="1"/>
  <c r="I7568" i="1"/>
  <c r="I7567" i="1"/>
  <c r="I7566" i="1"/>
  <c r="I7565" i="1"/>
  <c r="I7564" i="1"/>
  <c r="I7563" i="1"/>
  <c r="I7562" i="1"/>
  <c r="I7561" i="1"/>
  <c r="I7560" i="1"/>
  <c r="I7559" i="1"/>
  <c r="I7558" i="1"/>
  <c r="I7557" i="1"/>
  <c r="I7556" i="1"/>
  <c r="I7555" i="1"/>
  <c r="I7554" i="1"/>
  <c r="I7553" i="1"/>
  <c r="I7552" i="1"/>
  <c r="I7551" i="1"/>
  <c r="I7550" i="1"/>
  <c r="I7549" i="1"/>
  <c r="I7548" i="1"/>
  <c r="I7547" i="1"/>
  <c r="I7546" i="1"/>
  <c r="I7545" i="1"/>
  <c r="I7544" i="1"/>
  <c r="I7543" i="1"/>
  <c r="I7542" i="1"/>
  <c r="I7541" i="1"/>
  <c r="I7540" i="1"/>
  <c r="I7539" i="1"/>
  <c r="I7538" i="1"/>
  <c r="I7537" i="1"/>
  <c r="I7536" i="1"/>
  <c r="I7535" i="1"/>
  <c r="I7534" i="1"/>
  <c r="I7533" i="1"/>
  <c r="I7532" i="1"/>
  <c r="I7531" i="1"/>
  <c r="I7530" i="1"/>
  <c r="I7529" i="1"/>
  <c r="I7528" i="1"/>
  <c r="I7527" i="1"/>
  <c r="I7526" i="1"/>
  <c r="I7525" i="1"/>
  <c r="I7524" i="1"/>
  <c r="I7523" i="1"/>
  <c r="I7522" i="1"/>
  <c r="I7521" i="1"/>
  <c r="I7520" i="1"/>
  <c r="I7519" i="1"/>
  <c r="I7518" i="1"/>
  <c r="I7517" i="1"/>
  <c r="I7516" i="1"/>
  <c r="I7515" i="1"/>
  <c r="I7514" i="1"/>
  <c r="I7513" i="1"/>
  <c r="I7512" i="1"/>
  <c r="I7511" i="1"/>
  <c r="I7510" i="1"/>
  <c r="I7509" i="1"/>
  <c r="I7508" i="1"/>
  <c r="I7507" i="1"/>
  <c r="I7506" i="1"/>
  <c r="I7505" i="1"/>
  <c r="I7504" i="1"/>
  <c r="I7503" i="1"/>
  <c r="I7502" i="1"/>
  <c r="I7501" i="1"/>
  <c r="I7500" i="1"/>
  <c r="I7499" i="1"/>
  <c r="I7498" i="1"/>
  <c r="I7497" i="1"/>
  <c r="I7496" i="1"/>
  <c r="I7495" i="1"/>
  <c r="I7494" i="1"/>
  <c r="I7493" i="1"/>
  <c r="I7492" i="1"/>
  <c r="I7491" i="1"/>
  <c r="I7490" i="1"/>
  <c r="I7489" i="1"/>
  <c r="I7488" i="1"/>
  <c r="I7487" i="1"/>
  <c r="I7486" i="1"/>
  <c r="I7485" i="1"/>
  <c r="I7484" i="1"/>
  <c r="I7483" i="1"/>
  <c r="I7482" i="1"/>
  <c r="I7481" i="1"/>
  <c r="I7480" i="1"/>
  <c r="I7479" i="1"/>
  <c r="I7478" i="1"/>
  <c r="I7477" i="1"/>
  <c r="I7476" i="1"/>
  <c r="I7475" i="1"/>
  <c r="I7474" i="1"/>
  <c r="I7473" i="1"/>
  <c r="I7472" i="1"/>
  <c r="I7471" i="1"/>
  <c r="I7470" i="1"/>
  <c r="I7469" i="1"/>
  <c r="I7468" i="1"/>
  <c r="I7467" i="1"/>
  <c r="I7466" i="1"/>
  <c r="I7465" i="1"/>
  <c r="I7464" i="1"/>
  <c r="I7463" i="1"/>
  <c r="I7462" i="1"/>
  <c r="I7461" i="1"/>
  <c r="I7460" i="1"/>
  <c r="I7459" i="1"/>
  <c r="I7458" i="1"/>
  <c r="I7457" i="1"/>
  <c r="I7456" i="1"/>
  <c r="I7455" i="1"/>
  <c r="I7454" i="1"/>
  <c r="I7453" i="1"/>
  <c r="I7452" i="1"/>
  <c r="I7451" i="1"/>
  <c r="I7450" i="1"/>
  <c r="I7449" i="1"/>
  <c r="I7448" i="1"/>
  <c r="I7447" i="1"/>
  <c r="I7446" i="1"/>
  <c r="I7445" i="1"/>
  <c r="I7444" i="1"/>
  <c r="I7443" i="1"/>
  <c r="I7442" i="1"/>
  <c r="I7441" i="1"/>
  <c r="I7440" i="1"/>
  <c r="I7439" i="1"/>
  <c r="I7438" i="1"/>
  <c r="I7437" i="1"/>
  <c r="I7436" i="1"/>
  <c r="I7435" i="1"/>
  <c r="I7434" i="1"/>
  <c r="I7433" i="1"/>
  <c r="I7432" i="1"/>
  <c r="I7431" i="1"/>
  <c r="I7430" i="1"/>
  <c r="I7429" i="1"/>
  <c r="I7428" i="1"/>
  <c r="I7427" i="1"/>
  <c r="I7426" i="1"/>
  <c r="I7425" i="1"/>
  <c r="I7424" i="1"/>
  <c r="I7423" i="1"/>
  <c r="I7422" i="1"/>
  <c r="I7421" i="1"/>
  <c r="I7420" i="1"/>
  <c r="I7419" i="1"/>
  <c r="I7418" i="1"/>
  <c r="I7417" i="1"/>
  <c r="I7416" i="1"/>
  <c r="I7415" i="1"/>
  <c r="I7414" i="1"/>
  <c r="I7413" i="1"/>
  <c r="I7412" i="1"/>
  <c r="I7411" i="1"/>
  <c r="I7410" i="1"/>
  <c r="I7409" i="1"/>
  <c r="I7408" i="1"/>
  <c r="I7407" i="1"/>
  <c r="I7406" i="1"/>
  <c r="I7405" i="1"/>
  <c r="I7404" i="1"/>
  <c r="I7403" i="1"/>
  <c r="I7402" i="1"/>
  <c r="I7401" i="1"/>
  <c r="I7400" i="1"/>
  <c r="I7399" i="1"/>
  <c r="I7398" i="1"/>
  <c r="I7397" i="1"/>
  <c r="I7396" i="1"/>
  <c r="I7395" i="1"/>
  <c r="I7394" i="1"/>
  <c r="I7393" i="1"/>
  <c r="I7392" i="1"/>
  <c r="I7391" i="1"/>
  <c r="I7390" i="1"/>
  <c r="I7389" i="1"/>
  <c r="I7388" i="1"/>
  <c r="I7387" i="1"/>
  <c r="I7386" i="1"/>
  <c r="I7385" i="1"/>
  <c r="I7384" i="1"/>
  <c r="I7383" i="1"/>
  <c r="I7382" i="1"/>
  <c r="I7381" i="1"/>
  <c r="I7380" i="1"/>
  <c r="I7379" i="1"/>
  <c r="I7378" i="1"/>
  <c r="I7377" i="1"/>
  <c r="I7376" i="1"/>
  <c r="I7375" i="1"/>
  <c r="I7374" i="1"/>
  <c r="I7373" i="1"/>
  <c r="I7372" i="1"/>
  <c r="I7371" i="1"/>
  <c r="I7370" i="1"/>
  <c r="I7369" i="1"/>
  <c r="I7368" i="1"/>
  <c r="I7367" i="1"/>
  <c r="I7366" i="1"/>
  <c r="I7365" i="1"/>
  <c r="I7364" i="1"/>
  <c r="I7363" i="1"/>
  <c r="I7362" i="1"/>
  <c r="I7361" i="1"/>
  <c r="I7360" i="1"/>
  <c r="I7359" i="1"/>
  <c r="I7358" i="1"/>
  <c r="I7357" i="1"/>
  <c r="I7356" i="1"/>
  <c r="I7355" i="1"/>
  <c r="I7354" i="1"/>
  <c r="I7353" i="1"/>
  <c r="I7352" i="1"/>
  <c r="I7351" i="1"/>
  <c r="I7350" i="1"/>
  <c r="I7349" i="1"/>
  <c r="I7348" i="1"/>
  <c r="I7347" i="1"/>
  <c r="I7346" i="1"/>
  <c r="I7345" i="1"/>
  <c r="I7344" i="1"/>
  <c r="I7343" i="1"/>
  <c r="I7342" i="1"/>
  <c r="I7341" i="1"/>
  <c r="I7340" i="1"/>
  <c r="I7339" i="1"/>
  <c r="I7338" i="1"/>
  <c r="I7337" i="1"/>
  <c r="I7336" i="1"/>
  <c r="I7335" i="1"/>
  <c r="I7334" i="1"/>
  <c r="I7333" i="1"/>
  <c r="I7332" i="1"/>
  <c r="I7331" i="1"/>
  <c r="I7330" i="1"/>
  <c r="I7329" i="1"/>
  <c r="I7328" i="1"/>
  <c r="I7327" i="1"/>
  <c r="I7326" i="1"/>
  <c r="I7325" i="1"/>
  <c r="I7324" i="1"/>
  <c r="I7323" i="1"/>
  <c r="I7322" i="1"/>
  <c r="I7321" i="1"/>
  <c r="I7320" i="1"/>
  <c r="I7319" i="1"/>
  <c r="I7318" i="1"/>
  <c r="I7317" i="1"/>
  <c r="I7316" i="1"/>
  <c r="I7315" i="1"/>
  <c r="I7314" i="1"/>
  <c r="I7313" i="1"/>
  <c r="I7312" i="1"/>
  <c r="I7311" i="1"/>
  <c r="I7310" i="1"/>
  <c r="I7309" i="1"/>
  <c r="I7308" i="1"/>
  <c r="I7307" i="1"/>
  <c r="I7306" i="1"/>
  <c r="I7305" i="1"/>
  <c r="I7304" i="1"/>
  <c r="I7303" i="1"/>
  <c r="I7302" i="1"/>
  <c r="I7301" i="1"/>
  <c r="I7300" i="1"/>
  <c r="I7299" i="1"/>
  <c r="I7298" i="1"/>
  <c r="I7297" i="1"/>
  <c r="I7296" i="1"/>
  <c r="I7295" i="1"/>
  <c r="I7294" i="1"/>
  <c r="I7293" i="1"/>
  <c r="I7292" i="1"/>
  <c r="I7291" i="1"/>
  <c r="I7290" i="1"/>
  <c r="I7289" i="1"/>
  <c r="I7288" i="1"/>
  <c r="I7287" i="1"/>
  <c r="I7286" i="1"/>
  <c r="I7285" i="1"/>
  <c r="I7284" i="1"/>
  <c r="I7283" i="1"/>
  <c r="I7282" i="1"/>
  <c r="I7281" i="1"/>
  <c r="I7280" i="1"/>
  <c r="I7279" i="1"/>
  <c r="I7278" i="1"/>
  <c r="I7277" i="1"/>
  <c r="I7276" i="1"/>
  <c r="I7275" i="1"/>
  <c r="I7274" i="1"/>
  <c r="I7273" i="1"/>
  <c r="I7272" i="1"/>
  <c r="I7271" i="1"/>
  <c r="I7270" i="1"/>
  <c r="I7269" i="1"/>
  <c r="I7268" i="1"/>
  <c r="I7267" i="1"/>
  <c r="I7266" i="1"/>
  <c r="I7265" i="1"/>
  <c r="I7264" i="1"/>
  <c r="I7263" i="1"/>
  <c r="I7262" i="1"/>
  <c r="I7261" i="1"/>
  <c r="I7260" i="1"/>
  <c r="I7259" i="1"/>
  <c r="I7258" i="1"/>
  <c r="I7257" i="1"/>
  <c r="I7256" i="1"/>
  <c r="I7255" i="1"/>
  <c r="I7254" i="1"/>
  <c r="I7253" i="1"/>
  <c r="I7252" i="1"/>
  <c r="I7251" i="1"/>
  <c r="I7250" i="1"/>
  <c r="I7249" i="1"/>
  <c r="I7248" i="1"/>
  <c r="I7247" i="1"/>
  <c r="I7246" i="1"/>
  <c r="I7245" i="1"/>
  <c r="I7244" i="1"/>
  <c r="I7243" i="1"/>
  <c r="I7242" i="1"/>
  <c r="I7241" i="1"/>
  <c r="I7240" i="1"/>
  <c r="I7239" i="1"/>
  <c r="I7238" i="1"/>
  <c r="I7237" i="1"/>
  <c r="I7236" i="1"/>
  <c r="I7235" i="1"/>
  <c r="I7234" i="1"/>
  <c r="I7233" i="1"/>
  <c r="I7232" i="1"/>
  <c r="I7231" i="1"/>
  <c r="I7230" i="1"/>
  <c r="I7229" i="1"/>
  <c r="I7228" i="1"/>
  <c r="I7227" i="1"/>
  <c r="I7226" i="1"/>
  <c r="I7225" i="1"/>
  <c r="I7224" i="1"/>
  <c r="I7223" i="1"/>
  <c r="I7222" i="1"/>
  <c r="I7221" i="1"/>
  <c r="I7220" i="1"/>
  <c r="I7219" i="1"/>
  <c r="I7218" i="1"/>
  <c r="I7217" i="1"/>
  <c r="I7216" i="1"/>
  <c r="I7215" i="1"/>
  <c r="I7214" i="1"/>
  <c r="I7213" i="1"/>
  <c r="I7212" i="1"/>
  <c r="I7211" i="1"/>
  <c r="I7210" i="1"/>
  <c r="I7209" i="1"/>
  <c r="I7208" i="1"/>
  <c r="I7207" i="1"/>
  <c r="I7206" i="1"/>
  <c r="I7205" i="1"/>
  <c r="I7204" i="1"/>
  <c r="I7203" i="1"/>
  <c r="I7202" i="1"/>
  <c r="I7201" i="1"/>
  <c r="I7200" i="1"/>
  <c r="I7199" i="1"/>
  <c r="I7198" i="1"/>
  <c r="I7197" i="1"/>
  <c r="I7196" i="1"/>
  <c r="I7195" i="1"/>
  <c r="I7194" i="1"/>
  <c r="I7193" i="1"/>
  <c r="I7192" i="1"/>
  <c r="I7191" i="1"/>
  <c r="I7190" i="1"/>
  <c r="I7189" i="1"/>
  <c r="I7188" i="1"/>
  <c r="I7187" i="1"/>
  <c r="I7186" i="1"/>
  <c r="I7185" i="1"/>
  <c r="I7184" i="1"/>
  <c r="I7183" i="1"/>
  <c r="I7182" i="1"/>
  <c r="I7181" i="1"/>
  <c r="I7180" i="1"/>
  <c r="I7179" i="1"/>
  <c r="I7178" i="1"/>
  <c r="I7177" i="1"/>
  <c r="I7176" i="1"/>
  <c r="I7175" i="1"/>
  <c r="I7174" i="1"/>
  <c r="I7173" i="1"/>
  <c r="I7172" i="1"/>
  <c r="I7171" i="1"/>
  <c r="I7170" i="1"/>
  <c r="I7169" i="1"/>
  <c r="I7168" i="1"/>
  <c r="I7167" i="1"/>
  <c r="I7166" i="1"/>
  <c r="I7165" i="1"/>
  <c r="I7164" i="1"/>
  <c r="I7163" i="1"/>
  <c r="I7162" i="1"/>
  <c r="I7161" i="1"/>
  <c r="I7160" i="1"/>
  <c r="I7159" i="1"/>
  <c r="I7158" i="1"/>
  <c r="I7157" i="1"/>
  <c r="I7156" i="1"/>
  <c r="I7155" i="1"/>
  <c r="I7154" i="1"/>
  <c r="I7153" i="1"/>
  <c r="I7152" i="1"/>
  <c r="I7151" i="1"/>
  <c r="I7150" i="1"/>
  <c r="I7149" i="1"/>
  <c r="I7148" i="1"/>
  <c r="I7147" i="1"/>
  <c r="I7146" i="1"/>
  <c r="I7145" i="1"/>
  <c r="I7144" i="1"/>
  <c r="I7143" i="1"/>
  <c r="I7142" i="1"/>
  <c r="I7141" i="1"/>
  <c r="I7140" i="1"/>
  <c r="I7139" i="1"/>
  <c r="I7138" i="1"/>
  <c r="I7137" i="1"/>
  <c r="I7136" i="1"/>
  <c r="I7135" i="1"/>
  <c r="I7134" i="1"/>
  <c r="I7133" i="1"/>
  <c r="I7132" i="1"/>
  <c r="I7131" i="1"/>
  <c r="I7130" i="1"/>
  <c r="I7129" i="1"/>
  <c r="I7128" i="1"/>
  <c r="I7127" i="1"/>
  <c r="I7126" i="1"/>
  <c r="I7125" i="1"/>
  <c r="I7124" i="1"/>
  <c r="I7123" i="1"/>
  <c r="I7122" i="1"/>
  <c r="I7121" i="1"/>
  <c r="I7120" i="1"/>
  <c r="I7119" i="1"/>
  <c r="I7118" i="1"/>
  <c r="I7117" i="1"/>
  <c r="I7116" i="1"/>
  <c r="I7115" i="1"/>
  <c r="I7114" i="1"/>
  <c r="I7113" i="1"/>
  <c r="I7112" i="1"/>
  <c r="I7111" i="1"/>
  <c r="I7110" i="1"/>
  <c r="I7109" i="1"/>
  <c r="I7108" i="1"/>
  <c r="I7107" i="1"/>
  <c r="I7106" i="1"/>
  <c r="I7105" i="1"/>
  <c r="I7104" i="1"/>
  <c r="I7103" i="1"/>
  <c r="I7102" i="1"/>
  <c r="I7101" i="1"/>
  <c r="I7100" i="1"/>
  <c r="I7099" i="1"/>
  <c r="I7098" i="1"/>
  <c r="I7097" i="1"/>
  <c r="I7096" i="1"/>
  <c r="I7095" i="1"/>
  <c r="I7094" i="1"/>
  <c r="I7093" i="1"/>
  <c r="I7092" i="1"/>
  <c r="I7091" i="1"/>
  <c r="I7090" i="1"/>
  <c r="I7089" i="1"/>
  <c r="I7088" i="1"/>
  <c r="I7087" i="1"/>
  <c r="I7086" i="1"/>
  <c r="I7085" i="1"/>
  <c r="I7084" i="1"/>
  <c r="I7083" i="1"/>
  <c r="I7082" i="1"/>
  <c r="I7081" i="1"/>
  <c r="I7080" i="1"/>
  <c r="I7079" i="1"/>
  <c r="I7078" i="1"/>
  <c r="I7077" i="1"/>
  <c r="I7076" i="1"/>
  <c r="I7075" i="1"/>
  <c r="I7074" i="1"/>
  <c r="I7073" i="1"/>
  <c r="I7072" i="1"/>
  <c r="I7071" i="1"/>
  <c r="I7070" i="1"/>
  <c r="I7069" i="1"/>
  <c r="I7068" i="1"/>
  <c r="I7067" i="1"/>
  <c r="I7066" i="1"/>
  <c r="I7065" i="1"/>
  <c r="I7064" i="1"/>
  <c r="I7063" i="1"/>
  <c r="I7062" i="1"/>
  <c r="I7061" i="1"/>
  <c r="I7060" i="1"/>
  <c r="I7059" i="1"/>
  <c r="I7058" i="1"/>
  <c r="I7057" i="1"/>
  <c r="I7056" i="1"/>
  <c r="I7055" i="1"/>
  <c r="I7054" i="1"/>
  <c r="I7053" i="1"/>
  <c r="I7052" i="1"/>
  <c r="I7051" i="1"/>
  <c r="I7050" i="1"/>
  <c r="I7049" i="1"/>
  <c r="I7048" i="1"/>
  <c r="I7047" i="1"/>
  <c r="I7046" i="1"/>
  <c r="I7045" i="1"/>
  <c r="I7044" i="1"/>
  <c r="I7043" i="1"/>
  <c r="I7042" i="1"/>
  <c r="I7041" i="1"/>
  <c r="I7040" i="1"/>
  <c r="I7039" i="1"/>
  <c r="I7038" i="1"/>
  <c r="I7037" i="1"/>
  <c r="I7036" i="1"/>
  <c r="I7035" i="1"/>
  <c r="I7034" i="1"/>
  <c r="I7033" i="1"/>
  <c r="I7032" i="1"/>
  <c r="I7031" i="1"/>
  <c r="I7030" i="1"/>
  <c r="I7029" i="1"/>
  <c r="I7028" i="1"/>
  <c r="I7027" i="1"/>
  <c r="I7026" i="1"/>
  <c r="I7025" i="1"/>
  <c r="I7024" i="1"/>
  <c r="I7023" i="1"/>
  <c r="I7022" i="1"/>
  <c r="I7021" i="1"/>
  <c r="I7020" i="1"/>
  <c r="I7019" i="1"/>
  <c r="I7018" i="1"/>
  <c r="I7017" i="1"/>
  <c r="I7016" i="1"/>
  <c r="I7015" i="1"/>
  <c r="I7014" i="1"/>
  <c r="I7013" i="1"/>
  <c r="I7012" i="1"/>
  <c r="I7011" i="1"/>
  <c r="I7010" i="1"/>
  <c r="I7009" i="1"/>
  <c r="I7008" i="1"/>
  <c r="I7007" i="1"/>
  <c r="I7006" i="1"/>
  <c r="I7005" i="1"/>
  <c r="I7004" i="1"/>
  <c r="I7003" i="1"/>
  <c r="I7002" i="1"/>
  <c r="I7001" i="1"/>
  <c r="I7000" i="1"/>
  <c r="I6999" i="1"/>
  <c r="I6998" i="1"/>
  <c r="I6997" i="1"/>
  <c r="I6996" i="1"/>
  <c r="I6995" i="1"/>
  <c r="I6994" i="1"/>
  <c r="I6993" i="1"/>
  <c r="I6992" i="1"/>
  <c r="I6991" i="1"/>
  <c r="I6990" i="1"/>
  <c r="I6989" i="1"/>
  <c r="I6988" i="1"/>
  <c r="I6987" i="1"/>
  <c r="I6986" i="1"/>
  <c r="I6985" i="1"/>
  <c r="I6984" i="1"/>
  <c r="I6983" i="1"/>
  <c r="I6982" i="1"/>
  <c r="I6981" i="1"/>
  <c r="I6980" i="1"/>
  <c r="I6979" i="1"/>
  <c r="I6978" i="1"/>
  <c r="I6977" i="1"/>
  <c r="I6976" i="1"/>
  <c r="I6975" i="1"/>
  <c r="I6974" i="1"/>
  <c r="I6973" i="1"/>
  <c r="I6972" i="1"/>
  <c r="I6971" i="1"/>
  <c r="I6970" i="1"/>
  <c r="I6969" i="1"/>
  <c r="I6968" i="1"/>
  <c r="I6967" i="1"/>
  <c r="I6966" i="1"/>
  <c r="I6965" i="1"/>
  <c r="I6964" i="1"/>
  <c r="I6963" i="1"/>
  <c r="I6962" i="1"/>
  <c r="I6961" i="1"/>
  <c r="I6960" i="1"/>
  <c r="I6959" i="1"/>
  <c r="I6958" i="1"/>
  <c r="I6957" i="1"/>
  <c r="I6956" i="1"/>
  <c r="I6955" i="1"/>
  <c r="I6954" i="1"/>
  <c r="I6953" i="1"/>
  <c r="I6952" i="1"/>
  <c r="I6951" i="1"/>
  <c r="I6950" i="1"/>
  <c r="I6949" i="1"/>
  <c r="I6948" i="1"/>
  <c r="I6947" i="1"/>
  <c r="I6946" i="1"/>
  <c r="I6945" i="1"/>
  <c r="I6944" i="1"/>
  <c r="I6943" i="1"/>
  <c r="I6942" i="1"/>
  <c r="I6941" i="1"/>
  <c r="I6940" i="1"/>
  <c r="I6939" i="1"/>
  <c r="I6938" i="1"/>
  <c r="I6937" i="1"/>
  <c r="I6936" i="1"/>
  <c r="I6935" i="1"/>
  <c r="I6934" i="1"/>
  <c r="I6933" i="1"/>
  <c r="I6932" i="1"/>
  <c r="I6931" i="1"/>
  <c r="I6930" i="1"/>
  <c r="I6929" i="1"/>
  <c r="I6928" i="1"/>
  <c r="I6927" i="1"/>
  <c r="I6926" i="1"/>
  <c r="I6925" i="1"/>
  <c r="I6924" i="1"/>
  <c r="I6923" i="1"/>
  <c r="I6922" i="1"/>
  <c r="I6921" i="1"/>
  <c r="I6920" i="1"/>
  <c r="I6919" i="1"/>
  <c r="I6918" i="1"/>
  <c r="I6917" i="1"/>
  <c r="I6916" i="1"/>
  <c r="I6915" i="1"/>
  <c r="I6914" i="1"/>
  <c r="I6913" i="1"/>
  <c r="I6912" i="1"/>
  <c r="I6911" i="1"/>
  <c r="I6910" i="1"/>
  <c r="I6909" i="1"/>
  <c r="I6908" i="1"/>
  <c r="I6907" i="1"/>
  <c r="I6906" i="1"/>
  <c r="I6905" i="1"/>
  <c r="I6904" i="1"/>
  <c r="I6903" i="1"/>
  <c r="I6902" i="1"/>
  <c r="I6901" i="1"/>
  <c r="I6900" i="1"/>
  <c r="I6899" i="1"/>
  <c r="I6898" i="1"/>
  <c r="I6897" i="1"/>
  <c r="I6896" i="1"/>
  <c r="I6895" i="1"/>
  <c r="I6894" i="1"/>
  <c r="I6893" i="1"/>
  <c r="I6892" i="1"/>
  <c r="I6891" i="1"/>
  <c r="I6890" i="1"/>
  <c r="I6889" i="1"/>
  <c r="I6888" i="1"/>
  <c r="I6887" i="1"/>
  <c r="I6886" i="1"/>
  <c r="I6885" i="1"/>
  <c r="I6884" i="1"/>
  <c r="I6883" i="1"/>
  <c r="I6882" i="1"/>
  <c r="I6881" i="1"/>
  <c r="I6880" i="1"/>
  <c r="I6879" i="1"/>
  <c r="I6878" i="1"/>
  <c r="I6877" i="1"/>
  <c r="I6876" i="1"/>
  <c r="I6875" i="1"/>
  <c r="I6874" i="1"/>
  <c r="I6873" i="1"/>
  <c r="I6872" i="1"/>
  <c r="I6871" i="1"/>
  <c r="I6870" i="1"/>
  <c r="I6869" i="1"/>
  <c r="I6868" i="1"/>
  <c r="I6867" i="1"/>
  <c r="I6866" i="1"/>
  <c r="I6865" i="1"/>
  <c r="I6864" i="1"/>
  <c r="I6863" i="1"/>
  <c r="I6862" i="1"/>
  <c r="I6861" i="1"/>
  <c r="I6860" i="1"/>
  <c r="I6859" i="1"/>
  <c r="I6858" i="1"/>
  <c r="I6857" i="1"/>
  <c r="I6856" i="1"/>
  <c r="I6855" i="1"/>
  <c r="I6854" i="1"/>
  <c r="I6853" i="1"/>
  <c r="I6852" i="1"/>
  <c r="I6851" i="1"/>
  <c r="I6850" i="1"/>
  <c r="I6849" i="1"/>
  <c r="I6848" i="1"/>
  <c r="I6847" i="1"/>
  <c r="I6846" i="1"/>
  <c r="I6845" i="1"/>
  <c r="I6844" i="1"/>
  <c r="I6843" i="1"/>
  <c r="I6842" i="1"/>
  <c r="I6841" i="1"/>
  <c r="I6840" i="1"/>
  <c r="I6839" i="1"/>
  <c r="I6838" i="1"/>
  <c r="I6837" i="1"/>
  <c r="I6836" i="1"/>
  <c r="I6835" i="1"/>
  <c r="I6834" i="1"/>
  <c r="I6833" i="1"/>
  <c r="I6832" i="1"/>
  <c r="I6831" i="1"/>
  <c r="I6830" i="1"/>
  <c r="I6829" i="1"/>
  <c r="I6828" i="1"/>
  <c r="I6827" i="1"/>
  <c r="I6826" i="1"/>
  <c r="I6825" i="1"/>
  <c r="I6824" i="1"/>
  <c r="I6823" i="1"/>
  <c r="I6822" i="1"/>
  <c r="I6821" i="1"/>
  <c r="I6820" i="1"/>
  <c r="I6819" i="1"/>
  <c r="I6818" i="1"/>
  <c r="I6817" i="1"/>
  <c r="I6816" i="1"/>
  <c r="I6815" i="1"/>
  <c r="I6814" i="1"/>
  <c r="I6813" i="1"/>
  <c r="I6812" i="1"/>
  <c r="I6811" i="1"/>
  <c r="I6810" i="1"/>
  <c r="I6809" i="1"/>
  <c r="I6808" i="1"/>
  <c r="I6807" i="1"/>
  <c r="I6806" i="1"/>
  <c r="I6805" i="1"/>
  <c r="I6804" i="1"/>
  <c r="I6803" i="1"/>
  <c r="I6802" i="1"/>
  <c r="I6801" i="1"/>
  <c r="I6800" i="1"/>
  <c r="I6799" i="1"/>
  <c r="I6798" i="1"/>
  <c r="I6797" i="1"/>
  <c r="I6796" i="1"/>
  <c r="I6795" i="1"/>
  <c r="I6794" i="1"/>
  <c r="I6793" i="1"/>
  <c r="I6792" i="1"/>
  <c r="I6791" i="1"/>
  <c r="I6790" i="1"/>
  <c r="I6789" i="1"/>
  <c r="I6788" i="1"/>
  <c r="I6787" i="1"/>
  <c r="I6786" i="1"/>
  <c r="I6785" i="1"/>
  <c r="I6784" i="1"/>
  <c r="I6783" i="1"/>
  <c r="I6782" i="1"/>
  <c r="I6781" i="1"/>
  <c r="I6780" i="1"/>
  <c r="I6779" i="1"/>
  <c r="I6778" i="1"/>
  <c r="I6777" i="1"/>
  <c r="I6776" i="1"/>
  <c r="I6775" i="1"/>
  <c r="I6774" i="1"/>
  <c r="I6773" i="1"/>
  <c r="I6772" i="1"/>
  <c r="I6771" i="1"/>
  <c r="I6770" i="1"/>
  <c r="I6769" i="1"/>
  <c r="I6768" i="1"/>
  <c r="I6767" i="1"/>
  <c r="I6766" i="1"/>
  <c r="I6765" i="1"/>
  <c r="I6764" i="1"/>
  <c r="I6763" i="1"/>
  <c r="I6762" i="1"/>
  <c r="I6761" i="1"/>
  <c r="I6760" i="1"/>
  <c r="I6759" i="1"/>
  <c r="I6758" i="1"/>
  <c r="I6757" i="1"/>
  <c r="I6756" i="1"/>
  <c r="I6755" i="1"/>
  <c r="I6754" i="1"/>
  <c r="I6753" i="1"/>
  <c r="I6752" i="1"/>
  <c r="I6751" i="1"/>
  <c r="I6750" i="1"/>
  <c r="I6749" i="1"/>
  <c r="I6748" i="1"/>
  <c r="I6747" i="1"/>
  <c r="I6746" i="1"/>
  <c r="I6745" i="1"/>
  <c r="I6744" i="1"/>
  <c r="I6743" i="1"/>
  <c r="I6742" i="1"/>
  <c r="I6741" i="1"/>
  <c r="I6740" i="1"/>
  <c r="I6739" i="1"/>
  <c r="I6738" i="1"/>
  <c r="I6737" i="1"/>
  <c r="I6736" i="1"/>
  <c r="I6735" i="1"/>
  <c r="I6734" i="1"/>
  <c r="I6733" i="1"/>
  <c r="I6732" i="1"/>
  <c r="I6731" i="1"/>
  <c r="I6730" i="1"/>
  <c r="I6729" i="1"/>
  <c r="I6728" i="1"/>
  <c r="I6727" i="1"/>
  <c r="I6726" i="1"/>
  <c r="I6725" i="1"/>
  <c r="I6724" i="1"/>
  <c r="I6723" i="1"/>
  <c r="I6722" i="1"/>
  <c r="I6721" i="1"/>
  <c r="I6720" i="1"/>
  <c r="I6719" i="1"/>
  <c r="I6718" i="1"/>
  <c r="I6717" i="1"/>
  <c r="I6716" i="1"/>
  <c r="I6715" i="1"/>
  <c r="I6714" i="1"/>
  <c r="I6713" i="1"/>
  <c r="I6712" i="1"/>
  <c r="I6711" i="1"/>
  <c r="I6710" i="1"/>
  <c r="I6709" i="1"/>
  <c r="I6708" i="1"/>
  <c r="I6707" i="1"/>
  <c r="I6706" i="1"/>
  <c r="I6705" i="1"/>
  <c r="I6704" i="1"/>
  <c r="I6703" i="1"/>
  <c r="I6702" i="1"/>
  <c r="I6701" i="1"/>
  <c r="I6700" i="1"/>
  <c r="I6699" i="1"/>
  <c r="I6698" i="1"/>
  <c r="I6697" i="1"/>
  <c r="I6696" i="1"/>
  <c r="I6695" i="1"/>
  <c r="I6694" i="1"/>
  <c r="I6693" i="1"/>
  <c r="I6692" i="1"/>
  <c r="I6691" i="1"/>
  <c r="I6690" i="1"/>
  <c r="I6689" i="1"/>
  <c r="I6688" i="1"/>
  <c r="I6687" i="1"/>
  <c r="I6686" i="1"/>
  <c r="I6685" i="1"/>
  <c r="I6684" i="1"/>
  <c r="I6683" i="1"/>
  <c r="I6682" i="1"/>
  <c r="I6681" i="1"/>
  <c r="I6680" i="1"/>
  <c r="I6679" i="1"/>
  <c r="I6678" i="1"/>
  <c r="I6677" i="1"/>
  <c r="I6676" i="1"/>
  <c r="I6675" i="1"/>
  <c r="I6674" i="1"/>
  <c r="I6673" i="1"/>
  <c r="I6672" i="1"/>
  <c r="I6671" i="1"/>
  <c r="I6670" i="1"/>
  <c r="I6669" i="1"/>
  <c r="I6668" i="1"/>
  <c r="I6667" i="1"/>
  <c r="I6666" i="1"/>
  <c r="I6665" i="1"/>
  <c r="I6664" i="1"/>
  <c r="I6663" i="1"/>
  <c r="I6662" i="1"/>
  <c r="I6661" i="1"/>
  <c r="I6660" i="1"/>
  <c r="I6659" i="1"/>
  <c r="I6658" i="1"/>
  <c r="I6657" i="1"/>
  <c r="I6656" i="1"/>
  <c r="I6655" i="1"/>
  <c r="I6654" i="1"/>
  <c r="I6653" i="1"/>
  <c r="I6652" i="1"/>
  <c r="I6651" i="1"/>
  <c r="I6650" i="1"/>
  <c r="I6649" i="1"/>
  <c r="I6648" i="1"/>
  <c r="I6647" i="1"/>
  <c r="I6646" i="1"/>
  <c r="I6645" i="1"/>
  <c r="I6644" i="1"/>
  <c r="I6643" i="1"/>
  <c r="I6642" i="1"/>
  <c r="I6641" i="1"/>
  <c r="I6640" i="1"/>
  <c r="I6639" i="1"/>
  <c r="I6638" i="1"/>
  <c r="I6637" i="1"/>
  <c r="I6636" i="1"/>
  <c r="I6635" i="1"/>
  <c r="I6634" i="1"/>
  <c r="I6633" i="1"/>
  <c r="I6632" i="1"/>
  <c r="I6631" i="1"/>
  <c r="I6630" i="1"/>
  <c r="I6629" i="1"/>
  <c r="I6628" i="1"/>
  <c r="I6627" i="1"/>
  <c r="I6626" i="1"/>
  <c r="I6625" i="1"/>
  <c r="I6624" i="1"/>
  <c r="I6623" i="1"/>
  <c r="I6622" i="1"/>
  <c r="I6621" i="1"/>
  <c r="I6620" i="1"/>
  <c r="I6619" i="1"/>
  <c r="I6618" i="1"/>
  <c r="I6617" i="1"/>
  <c r="I6616" i="1"/>
  <c r="I6615" i="1"/>
  <c r="I6614" i="1"/>
  <c r="I6613" i="1"/>
  <c r="I6612" i="1"/>
  <c r="I6611" i="1"/>
  <c r="I6610" i="1"/>
  <c r="I6609" i="1"/>
  <c r="I6608" i="1"/>
  <c r="I6607" i="1"/>
  <c r="I6606" i="1"/>
  <c r="I6605" i="1"/>
  <c r="I6604" i="1"/>
  <c r="I6603" i="1"/>
  <c r="I6602" i="1"/>
  <c r="I6601" i="1"/>
  <c r="I6600" i="1"/>
  <c r="I6599" i="1"/>
  <c r="I6598" i="1"/>
  <c r="I6597" i="1"/>
  <c r="I6596" i="1"/>
  <c r="I6595" i="1"/>
  <c r="I6594" i="1"/>
  <c r="I6593" i="1"/>
  <c r="I6592" i="1"/>
  <c r="I6591" i="1"/>
  <c r="I6590" i="1"/>
  <c r="I6589" i="1"/>
  <c r="I6588" i="1"/>
  <c r="I6587" i="1"/>
  <c r="I6586" i="1"/>
  <c r="I6585" i="1"/>
  <c r="I6584" i="1"/>
  <c r="I6583" i="1"/>
  <c r="I6582" i="1"/>
  <c r="I6581" i="1"/>
  <c r="I6580" i="1"/>
  <c r="I6579" i="1"/>
  <c r="I6578" i="1"/>
  <c r="I6577" i="1"/>
  <c r="I6576" i="1"/>
  <c r="I6575" i="1"/>
  <c r="I6574" i="1"/>
  <c r="I6573" i="1"/>
  <c r="I6572" i="1"/>
  <c r="I6571" i="1"/>
  <c r="I6570" i="1"/>
  <c r="I6569" i="1"/>
  <c r="I6568" i="1"/>
  <c r="I6567" i="1"/>
  <c r="I6566" i="1"/>
  <c r="I6565" i="1"/>
  <c r="I6564" i="1"/>
  <c r="I6563" i="1"/>
  <c r="I6562" i="1"/>
  <c r="I6561" i="1"/>
  <c r="I6560" i="1"/>
  <c r="I6559" i="1"/>
  <c r="I6558" i="1"/>
  <c r="I6557" i="1"/>
  <c r="I6556" i="1"/>
  <c r="I6555" i="1"/>
  <c r="I6554" i="1"/>
  <c r="I6553" i="1"/>
  <c r="I6552" i="1"/>
  <c r="I6551" i="1"/>
  <c r="I6550" i="1"/>
  <c r="I6549" i="1"/>
  <c r="I6548" i="1"/>
  <c r="I6547" i="1"/>
  <c r="I6546" i="1"/>
  <c r="I6545" i="1"/>
  <c r="I6544" i="1"/>
  <c r="I6543" i="1"/>
  <c r="I6542" i="1"/>
  <c r="I6541" i="1"/>
  <c r="I6540" i="1"/>
  <c r="I6539" i="1"/>
  <c r="I6538" i="1"/>
  <c r="I6537" i="1"/>
  <c r="I6536" i="1"/>
  <c r="I6535" i="1"/>
  <c r="I6534" i="1"/>
  <c r="I6533" i="1"/>
  <c r="I6532" i="1"/>
  <c r="I6531" i="1"/>
  <c r="I6530" i="1"/>
  <c r="I6529" i="1"/>
  <c r="I6528" i="1"/>
  <c r="I6527" i="1"/>
  <c r="I6526" i="1"/>
  <c r="I6525" i="1"/>
  <c r="I6524" i="1"/>
  <c r="I6523" i="1"/>
  <c r="I6522" i="1"/>
  <c r="I6521" i="1"/>
  <c r="I6520" i="1"/>
  <c r="I6519" i="1"/>
  <c r="I6518" i="1"/>
  <c r="I6517" i="1"/>
  <c r="I6516" i="1"/>
  <c r="I6515" i="1"/>
  <c r="I6514" i="1"/>
  <c r="I6513" i="1"/>
  <c r="I6512" i="1"/>
  <c r="I6511" i="1"/>
  <c r="I6510" i="1"/>
  <c r="I6509" i="1"/>
  <c r="I6508" i="1"/>
  <c r="I6507" i="1"/>
  <c r="I6506" i="1"/>
  <c r="I6505" i="1"/>
  <c r="I6504" i="1"/>
  <c r="I6503" i="1"/>
  <c r="I6502" i="1"/>
  <c r="I6501" i="1"/>
  <c r="I6500" i="1"/>
  <c r="I6499" i="1"/>
  <c r="I6498" i="1"/>
  <c r="I6497" i="1"/>
  <c r="I6496" i="1"/>
  <c r="I6495" i="1"/>
  <c r="I6494" i="1"/>
  <c r="I6493" i="1"/>
  <c r="I6492" i="1"/>
  <c r="I6491" i="1"/>
  <c r="I6490" i="1"/>
  <c r="I6489" i="1"/>
  <c r="I6488" i="1"/>
  <c r="I6487" i="1"/>
  <c r="I6486" i="1"/>
  <c r="I6485" i="1"/>
  <c r="I6484" i="1"/>
  <c r="I6483" i="1"/>
  <c r="I6482" i="1"/>
  <c r="I6481" i="1"/>
  <c r="I6480" i="1"/>
  <c r="I6479" i="1"/>
  <c r="I6478" i="1"/>
  <c r="I6477" i="1"/>
  <c r="I6476" i="1"/>
  <c r="I6475" i="1"/>
  <c r="I6474" i="1"/>
  <c r="I6473" i="1"/>
  <c r="I6472" i="1"/>
  <c r="I6471" i="1"/>
  <c r="I6470" i="1"/>
  <c r="I6469" i="1"/>
  <c r="I6468" i="1"/>
  <c r="I6467" i="1"/>
  <c r="I6466" i="1"/>
  <c r="I6465" i="1"/>
  <c r="I6464" i="1"/>
  <c r="I6463" i="1"/>
  <c r="I6462" i="1"/>
  <c r="I6461" i="1"/>
  <c r="I6460" i="1"/>
  <c r="I6459" i="1"/>
  <c r="I6458" i="1"/>
  <c r="I6457" i="1"/>
  <c r="I6456" i="1"/>
  <c r="I6455" i="1"/>
  <c r="I6454" i="1"/>
  <c r="I6453" i="1"/>
  <c r="I6452" i="1"/>
  <c r="I6451" i="1"/>
  <c r="I6450" i="1"/>
  <c r="I6449" i="1"/>
  <c r="I6448" i="1"/>
  <c r="I6447" i="1"/>
  <c r="I6446" i="1"/>
  <c r="I6445" i="1"/>
  <c r="I6444" i="1"/>
  <c r="I6443" i="1"/>
  <c r="I6442" i="1"/>
  <c r="I6441" i="1"/>
  <c r="I6440" i="1"/>
  <c r="I6439" i="1"/>
  <c r="I6438" i="1"/>
  <c r="I6437" i="1"/>
  <c r="I6436" i="1"/>
  <c r="I6435" i="1"/>
  <c r="I6434" i="1"/>
  <c r="I6433" i="1"/>
  <c r="I6432" i="1"/>
  <c r="I6431" i="1"/>
  <c r="I6430" i="1"/>
  <c r="I6429" i="1"/>
  <c r="I6428" i="1"/>
  <c r="I6427" i="1"/>
  <c r="I6426" i="1"/>
  <c r="I6425" i="1"/>
  <c r="I6424" i="1"/>
  <c r="I6423" i="1"/>
  <c r="I6422" i="1"/>
  <c r="I6421" i="1"/>
  <c r="I6420" i="1"/>
  <c r="I6419" i="1"/>
  <c r="I6418" i="1"/>
  <c r="I6417" i="1"/>
  <c r="I6416" i="1"/>
  <c r="I6415" i="1"/>
  <c r="I6414" i="1"/>
  <c r="I6413" i="1"/>
  <c r="I6412" i="1"/>
  <c r="I6411" i="1"/>
  <c r="I6410" i="1"/>
  <c r="I6409" i="1"/>
  <c r="I6408" i="1"/>
  <c r="I6407" i="1"/>
  <c r="I6406" i="1"/>
  <c r="I6405" i="1"/>
  <c r="I6404" i="1"/>
  <c r="I6403" i="1"/>
  <c r="I6402" i="1"/>
  <c r="I6401" i="1"/>
  <c r="I6400" i="1"/>
  <c r="I6399" i="1"/>
  <c r="I6398" i="1"/>
  <c r="I6397" i="1"/>
  <c r="I6396" i="1"/>
  <c r="I6395" i="1"/>
  <c r="I6394" i="1"/>
  <c r="I6393" i="1"/>
  <c r="I6392" i="1"/>
  <c r="I6391" i="1"/>
  <c r="I6390" i="1"/>
  <c r="I6389" i="1"/>
  <c r="I6388" i="1"/>
  <c r="I6387" i="1"/>
  <c r="I6386" i="1"/>
  <c r="I6385" i="1"/>
  <c r="I6384" i="1"/>
  <c r="I6383" i="1"/>
  <c r="I6382" i="1"/>
  <c r="I6381" i="1"/>
  <c r="I6380" i="1"/>
  <c r="I6379" i="1"/>
  <c r="I6378" i="1"/>
  <c r="I6377" i="1"/>
  <c r="I6376" i="1"/>
  <c r="I6375" i="1"/>
  <c r="I6374" i="1"/>
  <c r="I6373" i="1"/>
  <c r="I6372" i="1"/>
  <c r="I6371" i="1"/>
  <c r="I6370" i="1"/>
  <c r="I6369" i="1"/>
  <c r="I6368" i="1"/>
  <c r="I6367" i="1"/>
  <c r="I6366" i="1"/>
  <c r="I6365" i="1"/>
  <c r="I6364" i="1"/>
  <c r="I6363" i="1"/>
  <c r="I6362" i="1"/>
  <c r="I6361" i="1"/>
  <c r="I6360" i="1"/>
  <c r="I6359" i="1"/>
  <c r="I6358" i="1"/>
  <c r="I6357" i="1"/>
  <c r="I6356" i="1"/>
  <c r="I6355" i="1"/>
  <c r="I6354" i="1"/>
  <c r="I6353" i="1"/>
  <c r="I6352" i="1"/>
  <c r="I6351" i="1"/>
  <c r="I6350" i="1"/>
  <c r="I6349" i="1"/>
  <c r="I6348" i="1"/>
  <c r="I6347" i="1"/>
  <c r="I6346" i="1"/>
  <c r="I6345" i="1"/>
  <c r="I6344" i="1"/>
  <c r="I6343" i="1"/>
  <c r="I6342" i="1"/>
  <c r="I6341" i="1"/>
  <c r="I6340" i="1"/>
  <c r="I6339" i="1"/>
  <c r="I6338" i="1"/>
  <c r="I6337" i="1"/>
  <c r="I6336" i="1"/>
  <c r="I6335" i="1"/>
  <c r="I6334" i="1"/>
  <c r="I6333" i="1"/>
  <c r="I6332" i="1"/>
  <c r="I6331" i="1"/>
  <c r="I6330" i="1"/>
  <c r="I6329" i="1"/>
  <c r="I6328" i="1"/>
  <c r="I6327" i="1"/>
  <c r="I6326" i="1"/>
  <c r="I6325" i="1"/>
  <c r="I6324" i="1"/>
  <c r="I6323" i="1"/>
  <c r="I6322" i="1"/>
  <c r="I6321" i="1"/>
  <c r="I6320" i="1"/>
  <c r="I6319" i="1"/>
  <c r="I6318" i="1"/>
  <c r="I6317" i="1"/>
  <c r="I6316" i="1"/>
  <c r="I6315" i="1"/>
  <c r="I6314" i="1"/>
  <c r="I6313" i="1"/>
  <c r="I6312" i="1"/>
  <c r="I6311" i="1"/>
  <c r="I6310" i="1"/>
  <c r="I6309" i="1"/>
  <c r="I6308" i="1"/>
  <c r="I6307" i="1"/>
  <c r="I6306" i="1"/>
  <c r="I6305" i="1"/>
  <c r="I6304" i="1"/>
  <c r="I6303" i="1"/>
  <c r="I6302" i="1"/>
  <c r="I6301" i="1"/>
  <c r="I6300" i="1"/>
  <c r="I6299" i="1"/>
  <c r="I6298" i="1"/>
  <c r="I6297" i="1"/>
  <c r="I6296" i="1"/>
  <c r="I6295" i="1"/>
  <c r="I6294" i="1"/>
  <c r="I6293" i="1"/>
  <c r="I6292" i="1"/>
  <c r="I6291" i="1"/>
  <c r="I6290" i="1"/>
  <c r="I6289" i="1"/>
  <c r="I6288" i="1"/>
  <c r="I6287" i="1"/>
  <c r="I6286" i="1"/>
  <c r="I6285" i="1"/>
  <c r="I6284" i="1"/>
  <c r="I6283" i="1"/>
  <c r="I6282" i="1"/>
  <c r="I6281" i="1"/>
  <c r="I6280" i="1"/>
  <c r="I6279" i="1"/>
  <c r="I6278" i="1"/>
  <c r="I6277" i="1"/>
  <c r="I6276" i="1"/>
  <c r="I6275" i="1"/>
  <c r="I6274" i="1"/>
  <c r="I6273" i="1"/>
  <c r="I6272" i="1"/>
  <c r="I6271" i="1"/>
  <c r="I6270" i="1"/>
  <c r="I6269" i="1"/>
  <c r="I6268" i="1"/>
  <c r="I6267" i="1"/>
  <c r="I6266" i="1"/>
  <c r="I6265" i="1"/>
  <c r="I6264" i="1"/>
  <c r="I6263" i="1"/>
  <c r="I6262" i="1"/>
  <c r="I6261" i="1"/>
  <c r="I6260" i="1"/>
  <c r="I6259" i="1"/>
  <c r="I6258" i="1"/>
  <c r="I6257" i="1"/>
  <c r="I6256" i="1"/>
  <c r="I6255" i="1"/>
  <c r="I6254" i="1"/>
  <c r="I6253" i="1"/>
  <c r="I6252" i="1"/>
  <c r="I6251" i="1"/>
  <c r="I6250" i="1"/>
  <c r="I6249" i="1"/>
  <c r="I6248" i="1"/>
  <c r="I6247" i="1"/>
  <c r="I6246" i="1"/>
  <c r="I6245" i="1"/>
  <c r="I6244" i="1"/>
  <c r="I6243" i="1"/>
  <c r="I6242" i="1"/>
  <c r="I6241" i="1"/>
  <c r="I6240" i="1"/>
  <c r="I6239" i="1"/>
  <c r="I6238" i="1"/>
  <c r="I6237" i="1"/>
  <c r="I6236" i="1"/>
  <c r="I6235" i="1"/>
  <c r="I6234" i="1"/>
  <c r="I6233" i="1"/>
  <c r="I6232" i="1"/>
  <c r="I6231" i="1"/>
  <c r="I6230" i="1"/>
  <c r="I6229" i="1"/>
  <c r="I6228" i="1"/>
  <c r="I6227" i="1"/>
  <c r="I6226" i="1"/>
  <c r="I6225" i="1"/>
  <c r="I6224" i="1"/>
  <c r="I6223" i="1"/>
  <c r="I6222" i="1"/>
  <c r="I6221" i="1"/>
  <c r="I6220" i="1"/>
  <c r="I6219" i="1"/>
  <c r="I6218" i="1"/>
  <c r="I6217" i="1"/>
  <c r="I6216" i="1"/>
  <c r="I6215" i="1"/>
  <c r="I6214" i="1"/>
  <c r="I6213" i="1"/>
  <c r="I6212" i="1"/>
  <c r="I6211" i="1"/>
  <c r="I6210" i="1"/>
  <c r="I6209" i="1"/>
  <c r="I6208" i="1"/>
  <c r="I6207" i="1"/>
  <c r="I6206" i="1"/>
  <c r="I6205" i="1"/>
  <c r="I6204" i="1"/>
  <c r="I6203" i="1"/>
  <c r="I6202" i="1"/>
  <c r="I6201" i="1"/>
  <c r="I6200" i="1"/>
  <c r="I6199" i="1"/>
  <c r="I6198" i="1"/>
  <c r="I6197" i="1"/>
  <c r="I6196" i="1"/>
  <c r="I6195" i="1"/>
  <c r="I6194" i="1"/>
  <c r="I6193" i="1"/>
  <c r="I6192" i="1"/>
  <c r="I6191" i="1"/>
  <c r="I6190" i="1"/>
  <c r="I6189" i="1"/>
  <c r="I6188" i="1"/>
  <c r="I6187" i="1"/>
  <c r="I6186" i="1"/>
  <c r="I6185" i="1"/>
  <c r="I6184" i="1"/>
  <c r="I6183" i="1"/>
  <c r="I6182" i="1"/>
  <c r="I6181" i="1"/>
  <c r="I6180" i="1"/>
  <c r="I6179" i="1"/>
  <c r="I6178" i="1"/>
  <c r="I6177" i="1"/>
  <c r="I6176" i="1"/>
  <c r="I6175" i="1"/>
  <c r="I6174" i="1"/>
  <c r="I6173" i="1"/>
  <c r="I6172" i="1"/>
  <c r="I6171" i="1"/>
  <c r="I6170" i="1"/>
  <c r="I6169" i="1"/>
  <c r="I6168" i="1"/>
  <c r="I6167" i="1"/>
  <c r="I6166" i="1"/>
  <c r="I6165" i="1"/>
  <c r="I6164" i="1"/>
  <c r="I6163" i="1"/>
  <c r="I6162" i="1"/>
  <c r="I6161" i="1"/>
  <c r="I6160" i="1"/>
  <c r="I6159" i="1"/>
  <c r="I6158" i="1"/>
  <c r="I6157" i="1"/>
  <c r="I6156" i="1"/>
  <c r="I6155" i="1"/>
  <c r="I6154" i="1"/>
  <c r="I6153" i="1"/>
  <c r="I6152" i="1"/>
  <c r="I6151" i="1"/>
  <c r="I6150" i="1"/>
  <c r="I6149" i="1"/>
  <c r="I6148" i="1"/>
  <c r="I6147" i="1"/>
  <c r="I6146" i="1"/>
  <c r="I6145" i="1"/>
  <c r="I6144" i="1"/>
  <c r="I6143" i="1"/>
  <c r="I6142" i="1"/>
  <c r="I6141" i="1"/>
  <c r="I6140" i="1"/>
  <c r="I6139" i="1"/>
  <c r="I6138" i="1"/>
  <c r="I6137" i="1"/>
  <c r="I6136" i="1"/>
  <c r="I6135" i="1"/>
  <c r="I6134" i="1"/>
  <c r="I6133" i="1"/>
  <c r="I6132" i="1"/>
  <c r="I6131" i="1"/>
  <c r="I6130" i="1"/>
  <c r="I6129" i="1"/>
  <c r="I6128" i="1"/>
  <c r="I6127" i="1"/>
  <c r="I6126" i="1"/>
  <c r="I6125" i="1"/>
  <c r="I6124" i="1"/>
  <c r="I6123" i="1"/>
  <c r="I6122" i="1"/>
  <c r="I6121" i="1"/>
  <c r="I6120" i="1"/>
  <c r="I6119" i="1"/>
  <c r="I6118" i="1"/>
  <c r="I6117" i="1"/>
  <c r="I6116" i="1"/>
  <c r="I6115" i="1"/>
  <c r="I6114" i="1"/>
  <c r="I6113" i="1"/>
  <c r="I6112" i="1"/>
  <c r="I6111" i="1"/>
  <c r="I6110" i="1"/>
  <c r="I6109" i="1"/>
  <c r="I6108" i="1"/>
  <c r="I6107" i="1"/>
  <c r="I6106" i="1"/>
  <c r="I6105" i="1"/>
  <c r="I6104" i="1"/>
  <c r="I6103" i="1"/>
  <c r="I6102" i="1"/>
  <c r="I6101" i="1"/>
  <c r="I6100" i="1"/>
  <c r="I6099" i="1"/>
  <c r="I6098" i="1"/>
  <c r="I6097" i="1"/>
  <c r="I6096" i="1"/>
  <c r="I6095" i="1"/>
  <c r="I6094" i="1"/>
  <c r="I6093" i="1"/>
  <c r="I6092" i="1"/>
  <c r="I6091" i="1"/>
  <c r="I6090" i="1"/>
  <c r="I6089" i="1"/>
  <c r="I6088" i="1"/>
  <c r="I6087" i="1"/>
  <c r="I6086" i="1"/>
  <c r="I6085" i="1"/>
  <c r="I6084" i="1"/>
  <c r="I6083" i="1"/>
  <c r="I6082" i="1"/>
  <c r="I6081" i="1"/>
  <c r="I6080" i="1"/>
  <c r="I6079" i="1"/>
  <c r="I6078" i="1"/>
  <c r="I6077" i="1"/>
  <c r="I6076" i="1"/>
  <c r="I6075" i="1"/>
  <c r="I6074" i="1"/>
  <c r="I6073" i="1"/>
  <c r="I6072" i="1"/>
  <c r="I6071" i="1"/>
  <c r="I6070" i="1"/>
  <c r="I6069" i="1"/>
  <c r="I6068" i="1"/>
  <c r="I6067" i="1"/>
  <c r="I6066" i="1"/>
  <c r="I6065" i="1"/>
  <c r="I6064" i="1"/>
  <c r="I6063" i="1"/>
  <c r="I6062" i="1"/>
  <c r="I6061" i="1"/>
  <c r="I6060" i="1"/>
  <c r="I6059" i="1"/>
  <c r="I6058" i="1"/>
  <c r="I6057" i="1"/>
  <c r="I6056" i="1"/>
  <c r="I6055" i="1"/>
  <c r="I6054" i="1"/>
  <c r="I6053" i="1"/>
  <c r="I6052" i="1"/>
  <c r="I6051" i="1"/>
  <c r="I6050" i="1"/>
  <c r="I6049" i="1"/>
  <c r="I6048" i="1"/>
  <c r="I6047" i="1"/>
  <c r="I6046" i="1"/>
  <c r="I6045" i="1"/>
  <c r="I6044" i="1"/>
  <c r="I6043" i="1"/>
  <c r="I6042" i="1"/>
  <c r="I6041" i="1"/>
  <c r="I6040" i="1"/>
  <c r="I6039" i="1"/>
  <c r="I6038" i="1"/>
  <c r="I6037" i="1"/>
  <c r="I6036" i="1"/>
  <c r="I6035" i="1"/>
  <c r="I6034" i="1"/>
  <c r="I6033" i="1"/>
  <c r="I6032" i="1"/>
  <c r="I6031" i="1"/>
  <c r="I6030" i="1"/>
  <c r="I6029" i="1"/>
  <c r="I6028" i="1"/>
  <c r="I6027" i="1"/>
  <c r="I6026" i="1"/>
  <c r="I6025" i="1"/>
  <c r="I6024" i="1"/>
  <c r="I6023" i="1"/>
  <c r="I6022" i="1"/>
  <c r="I6021" i="1"/>
  <c r="I6020" i="1"/>
  <c r="I6019" i="1"/>
  <c r="I6018" i="1"/>
  <c r="I6017" i="1"/>
  <c r="I6016" i="1"/>
  <c r="I6015" i="1"/>
  <c r="I6014" i="1"/>
  <c r="I6013" i="1"/>
  <c r="I6012" i="1"/>
  <c r="I6011" i="1"/>
  <c r="I6010" i="1"/>
  <c r="I6009" i="1"/>
  <c r="I6008" i="1"/>
  <c r="I6007" i="1"/>
  <c r="I6006" i="1"/>
  <c r="I6005" i="1"/>
  <c r="I6004" i="1"/>
  <c r="I6003" i="1"/>
  <c r="I6002" i="1"/>
  <c r="I6001" i="1"/>
  <c r="I6000" i="1"/>
  <c r="I5999" i="1"/>
  <c r="I5998" i="1"/>
  <c r="I5997" i="1"/>
  <c r="I5996" i="1"/>
  <c r="I5995" i="1"/>
  <c r="I5994" i="1"/>
  <c r="I5993" i="1"/>
  <c r="I5992" i="1"/>
  <c r="I5991" i="1"/>
  <c r="I5990" i="1"/>
  <c r="I5989" i="1"/>
  <c r="I5988" i="1"/>
  <c r="I5987" i="1"/>
  <c r="I5986" i="1"/>
  <c r="I5985" i="1"/>
  <c r="I5984" i="1"/>
  <c r="I5983" i="1"/>
  <c r="I5982" i="1"/>
  <c r="I5981" i="1"/>
  <c r="I5980" i="1"/>
  <c r="I5979" i="1"/>
  <c r="I5978" i="1"/>
  <c r="I5977" i="1"/>
  <c r="I5976" i="1"/>
  <c r="I5975" i="1"/>
  <c r="I5974" i="1"/>
  <c r="I5973" i="1"/>
  <c r="I5972" i="1"/>
  <c r="I5971" i="1"/>
  <c r="I5970" i="1"/>
  <c r="I5969" i="1"/>
  <c r="I5968" i="1"/>
  <c r="I5967" i="1"/>
  <c r="I5966" i="1"/>
  <c r="I5965" i="1"/>
  <c r="I5964" i="1"/>
  <c r="I5963" i="1"/>
  <c r="I5962" i="1"/>
  <c r="I5961" i="1"/>
  <c r="I5960" i="1"/>
  <c r="I5959" i="1"/>
  <c r="I5958" i="1"/>
  <c r="I5957" i="1"/>
  <c r="I5956" i="1"/>
  <c r="I5955" i="1"/>
  <c r="I5954" i="1"/>
  <c r="I5953" i="1"/>
  <c r="I5952" i="1"/>
  <c r="I5951" i="1"/>
  <c r="I5950" i="1"/>
  <c r="I5949" i="1"/>
  <c r="I5948" i="1"/>
  <c r="I5947" i="1"/>
  <c r="I5946" i="1"/>
  <c r="I5945" i="1"/>
  <c r="I5944" i="1"/>
  <c r="I5943" i="1"/>
  <c r="I5942" i="1"/>
  <c r="I5941" i="1"/>
  <c r="I5940" i="1"/>
  <c r="I5939" i="1"/>
  <c r="I5938" i="1"/>
  <c r="I5937" i="1"/>
  <c r="I5936" i="1"/>
  <c r="I5935" i="1"/>
  <c r="I5934" i="1"/>
  <c r="I5933" i="1"/>
  <c r="I5932" i="1"/>
  <c r="I5931" i="1"/>
  <c r="I5930" i="1"/>
  <c r="I5929" i="1"/>
  <c r="I5928" i="1"/>
  <c r="I5927" i="1"/>
  <c r="I5926" i="1"/>
  <c r="I5925" i="1"/>
  <c r="I5924" i="1"/>
  <c r="I5923" i="1"/>
  <c r="I5922" i="1"/>
  <c r="I5921" i="1"/>
  <c r="I5920" i="1"/>
  <c r="I5919" i="1"/>
  <c r="I5918" i="1"/>
  <c r="I5917" i="1"/>
  <c r="I5916" i="1"/>
  <c r="I5915" i="1"/>
  <c r="I5914" i="1"/>
  <c r="I5913" i="1"/>
  <c r="I5912" i="1"/>
  <c r="I5911" i="1"/>
  <c r="I5910" i="1"/>
  <c r="I5909" i="1"/>
  <c r="I5908" i="1"/>
  <c r="I5907" i="1"/>
  <c r="I5906" i="1"/>
  <c r="I5905" i="1"/>
  <c r="I5904" i="1"/>
  <c r="I5903" i="1"/>
  <c r="I5902" i="1"/>
  <c r="I5901" i="1"/>
  <c r="I5900" i="1"/>
  <c r="I5899" i="1"/>
  <c r="I5898" i="1"/>
  <c r="I5897" i="1"/>
  <c r="I5896" i="1"/>
  <c r="I5895" i="1"/>
  <c r="I5894" i="1"/>
  <c r="I5893" i="1"/>
  <c r="I5892" i="1"/>
  <c r="I5891" i="1"/>
  <c r="I5890" i="1"/>
  <c r="I5889" i="1"/>
  <c r="I5888" i="1"/>
  <c r="I5887" i="1"/>
  <c r="I5886" i="1"/>
  <c r="I5885" i="1"/>
  <c r="I5884" i="1"/>
  <c r="I5883" i="1"/>
  <c r="I5882" i="1"/>
  <c r="I5881" i="1"/>
  <c r="I5880" i="1"/>
  <c r="I5879" i="1"/>
  <c r="I5878" i="1"/>
  <c r="I5877" i="1"/>
  <c r="I5876" i="1"/>
  <c r="I5875" i="1"/>
  <c r="I5874" i="1"/>
  <c r="I5873" i="1"/>
  <c r="I5872" i="1"/>
  <c r="I5871" i="1"/>
  <c r="I5870" i="1"/>
  <c r="I5869" i="1"/>
  <c r="I5868" i="1"/>
  <c r="I5867" i="1"/>
  <c r="I5866" i="1"/>
  <c r="I5865" i="1"/>
  <c r="I5864" i="1"/>
  <c r="I5863" i="1"/>
  <c r="I5862" i="1"/>
  <c r="I5861" i="1"/>
  <c r="I5860" i="1"/>
  <c r="I5859" i="1"/>
  <c r="I5858" i="1"/>
  <c r="I5857" i="1"/>
  <c r="I5856" i="1"/>
  <c r="I5855" i="1"/>
  <c r="I5854" i="1"/>
  <c r="I5853" i="1"/>
  <c r="I5852" i="1"/>
  <c r="I5851" i="1"/>
  <c r="I5850" i="1"/>
  <c r="I5849" i="1"/>
  <c r="I5848" i="1"/>
  <c r="I5847" i="1"/>
  <c r="I5846" i="1"/>
  <c r="I5845" i="1"/>
  <c r="I5844" i="1"/>
  <c r="I5843" i="1"/>
  <c r="I5842" i="1"/>
  <c r="I5841" i="1"/>
  <c r="I5840" i="1"/>
  <c r="I5839" i="1"/>
  <c r="I5838" i="1"/>
  <c r="I5837" i="1"/>
  <c r="I5836" i="1"/>
  <c r="I5835" i="1"/>
  <c r="I5834" i="1"/>
  <c r="I5833" i="1"/>
  <c r="I5832" i="1"/>
  <c r="I5831" i="1"/>
  <c r="I5830" i="1"/>
  <c r="I5829" i="1"/>
  <c r="I5828" i="1"/>
  <c r="I5827" i="1"/>
  <c r="I5826" i="1"/>
  <c r="I5825" i="1"/>
  <c r="I5824" i="1"/>
  <c r="I5823" i="1"/>
  <c r="I5822" i="1"/>
  <c r="I5821" i="1"/>
  <c r="I5820" i="1"/>
  <c r="I5819" i="1"/>
  <c r="I5818" i="1"/>
  <c r="I5817" i="1"/>
  <c r="I5816" i="1"/>
  <c r="I5815" i="1"/>
  <c r="I5814" i="1"/>
  <c r="I5813" i="1"/>
  <c r="I5812" i="1"/>
  <c r="I5811" i="1"/>
  <c r="I5810" i="1"/>
  <c r="I5809" i="1"/>
  <c r="I5808" i="1"/>
  <c r="I5807" i="1"/>
  <c r="I5806" i="1"/>
  <c r="I5805" i="1"/>
  <c r="I5804" i="1"/>
  <c r="I5803" i="1"/>
  <c r="I5802" i="1"/>
  <c r="I5801" i="1"/>
  <c r="I5800" i="1"/>
  <c r="I5799" i="1"/>
  <c r="I5798" i="1"/>
  <c r="I5797" i="1"/>
  <c r="I5796" i="1"/>
  <c r="I5795" i="1"/>
  <c r="I5794" i="1"/>
  <c r="I5793" i="1"/>
  <c r="I5792" i="1"/>
  <c r="I5791" i="1"/>
  <c r="I5790" i="1"/>
  <c r="I5789" i="1"/>
  <c r="I5788" i="1"/>
  <c r="I5787" i="1"/>
  <c r="I5786" i="1"/>
  <c r="I5785" i="1"/>
  <c r="I5784" i="1"/>
  <c r="I5783" i="1"/>
  <c r="I5782" i="1"/>
  <c r="I5781" i="1"/>
  <c r="I5780" i="1"/>
  <c r="I5779" i="1"/>
  <c r="I5778" i="1"/>
  <c r="I5777" i="1"/>
  <c r="I5776" i="1"/>
  <c r="I5775" i="1"/>
  <c r="I5774" i="1"/>
  <c r="I5773" i="1"/>
  <c r="I5772" i="1"/>
  <c r="I5771" i="1"/>
  <c r="I5770" i="1"/>
  <c r="I5769" i="1"/>
  <c r="I5768" i="1"/>
  <c r="I5767" i="1"/>
  <c r="I5766" i="1"/>
  <c r="I5765" i="1"/>
  <c r="I5764" i="1"/>
  <c r="I5763" i="1"/>
  <c r="I5762" i="1"/>
  <c r="I5761" i="1"/>
  <c r="I5760" i="1"/>
  <c r="I5759" i="1"/>
  <c r="I5758" i="1"/>
  <c r="I5757" i="1"/>
  <c r="I5756" i="1"/>
  <c r="I5755" i="1"/>
  <c r="I5754" i="1"/>
  <c r="I5753" i="1"/>
  <c r="I5752" i="1"/>
  <c r="I5751" i="1"/>
  <c r="I5750" i="1"/>
  <c r="I5749" i="1"/>
  <c r="I5748" i="1"/>
  <c r="I5747" i="1"/>
  <c r="I5746" i="1"/>
  <c r="I5745" i="1"/>
  <c r="I5744" i="1"/>
  <c r="I5743" i="1"/>
  <c r="I5742" i="1"/>
  <c r="I5741" i="1"/>
  <c r="I5740" i="1"/>
  <c r="I5739" i="1"/>
  <c r="I5738" i="1"/>
  <c r="I5737" i="1"/>
  <c r="I5736" i="1"/>
  <c r="I5735" i="1"/>
  <c r="I5734" i="1"/>
  <c r="I5733" i="1"/>
  <c r="I5732" i="1"/>
  <c r="I5731" i="1"/>
  <c r="I5730" i="1"/>
  <c r="I5729" i="1"/>
  <c r="I5728" i="1"/>
  <c r="I5727" i="1"/>
  <c r="I5726" i="1"/>
  <c r="I5725" i="1"/>
  <c r="I5724" i="1"/>
  <c r="I5723" i="1"/>
  <c r="I5722" i="1"/>
  <c r="I5721" i="1"/>
  <c r="I5720" i="1"/>
  <c r="I5719" i="1"/>
  <c r="I5718" i="1"/>
  <c r="I5717" i="1"/>
  <c r="I5716" i="1"/>
  <c r="I5715" i="1"/>
  <c r="I5714" i="1"/>
  <c r="I5713" i="1"/>
  <c r="I5712" i="1"/>
  <c r="I5711" i="1"/>
  <c r="I5710" i="1"/>
  <c r="I5709" i="1"/>
  <c r="I5708" i="1"/>
  <c r="I5707" i="1"/>
  <c r="I5706" i="1"/>
  <c r="I5705" i="1"/>
  <c r="I5704" i="1"/>
  <c r="I5703" i="1"/>
  <c r="I5702" i="1"/>
  <c r="I5701" i="1"/>
  <c r="I5700" i="1"/>
  <c r="I5699" i="1"/>
  <c r="I5698" i="1"/>
  <c r="I5697" i="1"/>
  <c r="I5696" i="1"/>
  <c r="I5695" i="1"/>
  <c r="I5694" i="1"/>
  <c r="I5693" i="1"/>
  <c r="I5692" i="1"/>
  <c r="I5691" i="1"/>
  <c r="I5690" i="1"/>
  <c r="I5689" i="1"/>
  <c r="I5688" i="1"/>
  <c r="I5687" i="1"/>
  <c r="I5686" i="1"/>
  <c r="I5685" i="1"/>
  <c r="I5684" i="1"/>
  <c r="I5683" i="1"/>
  <c r="I5682" i="1"/>
  <c r="I5681" i="1"/>
  <c r="I5680" i="1"/>
  <c r="I5679" i="1"/>
  <c r="I5678" i="1"/>
  <c r="I5677" i="1"/>
  <c r="I5676" i="1"/>
  <c r="I5675" i="1"/>
  <c r="I5674" i="1"/>
  <c r="I5673" i="1"/>
  <c r="I5672" i="1"/>
  <c r="I5671" i="1"/>
  <c r="I5670" i="1"/>
  <c r="I5669" i="1"/>
  <c r="I5668" i="1"/>
  <c r="I5667" i="1"/>
  <c r="I5666" i="1"/>
  <c r="I5665" i="1"/>
  <c r="I5664" i="1"/>
  <c r="I5663" i="1"/>
  <c r="I5662" i="1"/>
  <c r="I5661" i="1"/>
  <c r="I5660" i="1"/>
  <c r="I5659" i="1"/>
  <c r="I5658" i="1"/>
  <c r="I5657" i="1"/>
  <c r="I5656" i="1"/>
  <c r="I5655" i="1"/>
  <c r="I5654" i="1"/>
  <c r="I5653" i="1"/>
  <c r="I5652" i="1"/>
  <c r="I5651" i="1"/>
  <c r="I5650" i="1"/>
  <c r="I5649" i="1"/>
  <c r="I5648" i="1"/>
  <c r="I5647" i="1"/>
  <c r="I5646" i="1"/>
  <c r="I5645" i="1"/>
  <c r="I5644" i="1"/>
  <c r="I5643" i="1"/>
  <c r="I5642" i="1"/>
  <c r="I5641" i="1"/>
  <c r="I5640" i="1"/>
  <c r="I5639" i="1"/>
  <c r="I5638" i="1"/>
  <c r="I5637" i="1"/>
  <c r="I5636" i="1"/>
  <c r="I5635" i="1"/>
  <c r="I5634" i="1"/>
  <c r="I5633" i="1"/>
  <c r="I5632" i="1"/>
  <c r="I5631" i="1"/>
  <c r="I5630" i="1"/>
  <c r="I5629" i="1"/>
  <c r="I5628" i="1"/>
  <c r="I5627" i="1"/>
  <c r="I5626" i="1"/>
  <c r="I5625" i="1"/>
  <c r="I5624" i="1"/>
  <c r="I5623" i="1"/>
  <c r="I5622" i="1"/>
  <c r="I5621" i="1"/>
  <c r="I5620" i="1"/>
  <c r="I5619" i="1"/>
  <c r="I5618" i="1"/>
  <c r="I5617" i="1"/>
  <c r="I5616" i="1"/>
  <c r="I5615" i="1"/>
  <c r="I5614" i="1"/>
  <c r="I5613" i="1"/>
  <c r="I5612" i="1"/>
  <c r="I5611" i="1"/>
  <c r="I5610" i="1"/>
  <c r="I5609" i="1"/>
  <c r="I5608" i="1"/>
  <c r="I5607" i="1"/>
  <c r="I5606" i="1"/>
  <c r="I5605" i="1"/>
  <c r="I5604" i="1"/>
  <c r="I5603" i="1"/>
  <c r="I5602" i="1"/>
  <c r="I5601" i="1"/>
  <c r="I5600" i="1"/>
  <c r="I5599" i="1"/>
  <c r="I5598" i="1"/>
  <c r="I5597" i="1"/>
  <c r="I5596" i="1"/>
  <c r="I5595" i="1"/>
  <c r="I5594" i="1"/>
  <c r="I5593" i="1"/>
  <c r="I5592" i="1"/>
  <c r="I5591" i="1"/>
  <c r="I5590" i="1"/>
  <c r="I5589" i="1"/>
  <c r="I5588" i="1"/>
  <c r="I5587" i="1"/>
  <c r="I5586" i="1"/>
  <c r="I5585" i="1"/>
  <c r="I5584" i="1"/>
  <c r="I5583" i="1"/>
  <c r="I5582" i="1"/>
  <c r="I5581" i="1"/>
  <c r="I5580" i="1"/>
  <c r="I5579" i="1"/>
  <c r="I5578" i="1"/>
  <c r="I5577" i="1"/>
  <c r="I5576" i="1"/>
  <c r="I5575" i="1"/>
  <c r="I5574" i="1"/>
  <c r="I5573" i="1"/>
  <c r="I5572" i="1"/>
  <c r="I5571" i="1"/>
  <c r="I5570" i="1"/>
  <c r="I5569" i="1"/>
  <c r="I5568" i="1"/>
  <c r="I5567" i="1"/>
  <c r="I5566" i="1"/>
  <c r="I5565" i="1"/>
  <c r="I5564" i="1"/>
  <c r="I5563" i="1"/>
  <c r="I5562" i="1"/>
  <c r="I5561" i="1"/>
  <c r="I5560" i="1"/>
  <c r="I5559" i="1"/>
  <c r="I5558" i="1"/>
  <c r="I5557" i="1"/>
  <c r="I5556" i="1"/>
  <c r="I5555" i="1"/>
  <c r="I5554" i="1"/>
  <c r="I5553" i="1"/>
  <c r="I5552" i="1"/>
  <c r="I5551" i="1"/>
  <c r="I5550" i="1"/>
  <c r="I5549" i="1"/>
  <c r="I5548" i="1"/>
  <c r="I5547" i="1"/>
  <c r="I5546" i="1"/>
  <c r="I5545" i="1"/>
  <c r="I5544" i="1"/>
  <c r="I5543" i="1"/>
  <c r="I5542" i="1"/>
  <c r="I5541" i="1"/>
  <c r="I5540" i="1"/>
  <c r="I5539" i="1"/>
  <c r="I5538" i="1"/>
  <c r="I5537" i="1"/>
  <c r="I5536" i="1"/>
  <c r="I5535" i="1"/>
  <c r="I5534" i="1"/>
  <c r="I5533" i="1"/>
  <c r="I5532" i="1"/>
  <c r="I5531" i="1"/>
  <c r="I5530" i="1"/>
  <c r="I5529" i="1"/>
  <c r="I5528" i="1"/>
  <c r="I5527" i="1"/>
  <c r="I5526" i="1"/>
  <c r="I5525" i="1"/>
  <c r="I5524" i="1"/>
  <c r="I5523" i="1"/>
  <c r="I5522" i="1"/>
  <c r="I5521" i="1"/>
  <c r="I5520" i="1"/>
  <c r="I5519" i="1"/>
  <c r="I5518" i="1"/>
  <c r="I5517" i="1"/>
  <c r="I5516" i="1"/>
  <c r="I5515" i="1"/>
  <c r="I5514" i="1"/>
  <c r="I5513" i="1"/>
  <c r="I5512" i="1"/>
  <c r="I5511" i="1"/>
  <c r="I5510" i="1"/>
  <c r="I5509" i="1"/>
  <c r="I5508" i="1"/>
  <c r="I5507" i="1"/>
  <c r="I5506" i="1"/>
  <c r="I5505" i="1"/>
  <c r="I5504" i="1"/>
  <c r="I5503" i="1"/>
  <c r="I5502" i="1"/>
  <c r="I5501" i="1"/>
  <c r="I5500" i="1"/>
  <c r="I5499" i="1"/>
  <c r="I5498" i="1"/>
  <c r="I5497" i="1"/>
  <c r="I5496" i="1"/>
  <c r="I5495" i="1"/>
  <c r="I5494" i="1"/>
  <c r="I5493" i="1"/>
  <c r="I5492" i="1"/>
  <c r="I5491" i="1"/>
  <c r="I5490" i="1"/>
  <c r="I5489" i="1"/>
  <c r="I5488" i="1"/>
  <c r="I5487" i="1"/>
  <c r="I5486" i="1"/>
  <c r="I5485" i="1"/>
  <c r="I5484" i="1"/>
  <c r="I5483" i="1"/>
  <c r="I5482" i="1"/>
  <c r="I5481" i="1"/>
  <c r="I5480" i="1"/>
  <c r="I5479" i="1"/>
  <c r="I5478" i="1"/>
  <c r="I5477" i="1"/>
  <c r="I5476" i="1"/>
  <c r="I5475" i="1"/>
  <c r="I5474" i="1"/>
  <c r="I5473" i="1"/>
  <c r="I5472" i="1"/>
  <c r="I5471" i="1"/>
  <c r="I5470" i="1"/>
  <c r="I5469" i="1"/>
  <c r="I5468" i="1"/>
  <c r="I5467" i="1"/>
  <c r="I5466" i="1"/>
  <c r="I5465" i="1"/>
  <c r="I5464" i="1"/>
  <c r="I5463" i="1"/>
  <c r="I5462" i="1"/>
  <c r="I5461" i="1"/>
  <c r="I5460" i="1"/>
  <c r="I5459" i="1"/>
  <c r="I5458" i="1"/>
  <c r="I5457" i="1"/>
  <c r="I5456" i="1"/>
  <c r="I5455" i="1"/>
  <c r="I5454" i="1"/>
  <c r="I5453" i="1"/>
  <c r="I5452" i="1"/>
  <c r="I5451" i="1"/>
  <c r="I5450" i="1"/>
  <c r="I5449" i="1"/>
  <c r="I5448" i="1"/>
  <c r="I5447" i="1"/>
  <c r="I5446" i="1"/>
  <c r="I5445" i="1"/>
  <c r="I5444" i="1"/>
  <c r="I5443" i="1"/>
  <c r="I5442" i="1"/>
  <c r="I5441" i="1"/>
  <c r="I5440" i="1"/>
  <c r="I5439" i="1"/>
  <c r="I5438" i="1"/>
  <c r="I5437" i="1"/>
  <c r="I5436" i="1"/>
  <c r="I5435" i="1"/>
  <c r="I5434" i="1"/>
  <c r="I5433" i="1"/>
  <c r="I5432" i="1"/>
  <c r="I5431" i="1"/>
  <c r="I5430" i="1"/>
  <c r="I5429" i="1"/>
  <c r="I5428" i="1"/>
  <c r="I5427" i="1"/>
  <c r="I5426" i="1"/>
  <c r="I5425" i="1"/>
  <c r="I5424" i="1"/>
  <c r="I5423" i="1"/>
  <c r="I5422" i="1"/>
  <c r="I5421" i="1"/>
  <c r="I5420" i="1"/>
  <c r="I5419" i="1"/>
  <c r="I5418" i="1"/>
  <c r="I5417" i="1"/>
  <c r="I5416" i="1"/>
  <c r="I5415" i="1"/>
  <c r="I5414" i="1"/>
  <c r="I5413" i="1"/>
  <c r="I5412" i="1"/>
  <c r="I5411" i="1"/>
  <c r="I5410" i="1"/>
  <c r="I5409" i="1"/>
  <c r="I5408" i="1"/>
  <c r="I5407" i="1"/>
  <c r="I5406" i="1"/>
  <c r="I5405" i="1"/>
  <c r="I5404" i="1"/>
  <c r="I5403" i="1"/>
  <c r="I5402" i="1"/>
  <c r="I5401" i="1"/>
  <c r="I5400" i="1"/>
  <c r="I5399" i="1"/>
  <c r="I5398" i="1"/>
  <c r="I5397" i="1"/>
  <c r="I5396" i="1"/>
  <c r="I5395" i="1"/>
  <c r="I5394" i="1"/>
  <c r="I5393" i="1"/>
  <c r="I5392" i="1"/>
  <c r="I5391" i="1"/>
  <c r="I5390" i="1"/>
  <c r="I5389" i="1"/>
  <c r="I5388" i="1"/>
  <c r="I5387" i="1"/>
  <c r="I5386" i="1"/>
  <c r="I5385" i="1"/>
  <c r="I5384" i="1"/>
  <c r="I5383" i="1"/>
  <c r="I5382" i="1"/>
  <c r="I5381" i="1"/>
  <c r="I5380" i="1"/>
  <c r="I5379" i="1"/>
  <c r="I5378" i="1"/>
  <c r="I5377" i="1"/>
  <c r="I5376" i="1"/>
  <c r="I5375" i="1"/>
  <c r="I5374" i="1"/>
  <c r="I5373" i="1"/>
  <c r="I5372" i="1"/>
  <c r="I5371" i="1"/>
  <c r="I5370" i="1"/>
  <c r="I5369" i="1"/>
  <c r="I5368" i="1"/>
  <c r="I5367" i="1"/>
  <c r="I5366" i="1"/>
  <c r="I5365" i="1"/>
  <c r="I5364" i="1"/>
  <c r="I5363" i="1"/>
  <c r="I5362" i="1"/>
  <c r="I5361" i="1"/>
  <c r="I5360" i="1"/>
  <c r="I5359" i="1"/>
  <c r="I5358" i="1"/>
  <c r="I5357" i="1"/>
  <c r="I5356" i="1"/>
  <c r="I5355" i="1"/>
  <c r="I5354" i="1"/>
  <c r="I5353" i="1"/>
  <c r="I5352" i="1"/>
  <c r="I5351" i="1"/>
  <c r="I5350" i="1"/>
  <c r="I5349" i="1"/>
  <c r="I5348" i="1"/>
  <c r="I5347" i="1"/>
  <c r="I5346" i="1"/>
  <c r="I5345" i="1"/>
  <c r="I5344" i="1"/>
  <c r="I5343" i="1"/>
  <c r="I5342" i="1"/>
  <c r="I5341" i="1"/>
  <c r="I5340" i="1"/>
  <c r="I5339" i="1"/>
  <c r="I5338" i="1"/>
  <c r="I5337" i="1"/>
  <c r="I5336" i="1"/>
  <c r="I5335" i="1"/>
  <c r="I5334" i="1"/>
  <c r="I5333" i="1"/>
  <c r="I5332" i="1"/>
  <c r="I5331" i="1"/>
  <c r="I5330" i="1"/>
  <c r="I5329" i="1"/>
  <c r="I5328" i="1"/>
  <c r="I5327" i="1"/>
  <c r="I5326" i="1"/>
  <c r="I5325" i="1"/>
  <c r="I5324" i="1"/>
  <c r="I5323" i="1"/>
  <c r="I5322" i="1"/>
  <c r="I5321" i="1"/>
  <c r="I5320" i="1"/>
  <c r="I5319" i="1"/>
  <c r="I5318" i="1"/>
  <c r="I5317" i="1"/>
  <c r="I5316" i="1"/>
  <c r="I5315" i="1"/>
  <c r="I5314" i="1"/>
  <c r="I5313" i="1"/>
  <c r="I5312" i="1"/>
  <c r="I5311" i="1"/>
  <c r="I5310" i="1"/>
  <c r="I5309" i="1"/>
  <c r="I5308" i="1"/>
  <c r="I5307" i="1"/>
  <c r="I5306" i="1"/>
  <c r="I5305" i="1"/>
  <c r="I5304" i="1"/>
  <c r="I5303" i="1"/>
  <c r="I5302" i="1"/>
  <c r="I5301" i="1"/>
  <c r="I5300" i="1"/>
  <c r="I5299" i="1"/>
  <c r="I5298" i="1"/>
  <c r="I5297" i="1"/>
  <c r="I5296" i="1"/>
  <c r="I5295" i="1"/>
  <c r="I5294" i="1"/>
  <c r="I5293" i="1"/>
  <c r="I5292" i="1"/>
  <c r="I5291" i="1"/>
  <c r="I5290" i="1"/>
  <c r="I5289" i="1"/>
  <c r="I5288" i="1"/>
  <c r="I5287" i="1"/>
  <c r="I5286" i="1"/>
  <c r="I5285" i="1"/>
  <c r="I5284" i="1"/>
  <c r="I5283" i="1"/>
  <c r="I5282" i="1"/>
  <c r="I5281" i="1"/>
  <c r="I5280" i="1"/>
  <c r="I5279" i="1"/>
  <c r="I5278" i="1"/>
  <c r="I5277" i="1"/>
  <c r="I5276" i="1"/>
  <c r="I5275" i="1"/>
  <c r="I5274" i="1"/>
  <c r="I5273" i="1"/>
  <c r="I5272" i="1"/>
  <c r="I5271" i="1"/>
  <c r="I5270" i="1"/>
  <c r="I5269" i="1"/>
  <c r="I5268" i="1"/>
  <c r="I5267" i="1"/>
  <c r="I5266" i="1"/>
  <c r="I5265" i="1"/>
  <c r="I5264" i="1"/>
  <c r="I5263" i="1"/>
  <c r="I5262" i="1"/>
  <c r="I5261" i="1"/>
  <c r="I5260" i="1"/>
  <c r="I5259" i="1"/>
  <c r="I5258" i="1"/>
  <c r="I5257" i="1"/>
  <c r="I5256" i="1"/>
  <c r="I5255" i="1"/>
  <c r="I5254" i="1"/>
  <c r="I5253" i="1"/>
  <c r="I5252" i="1"/>
  <c r="I5251" i="1"/>
  <c r="I5250" i="1"/>
  <c r="I5249" i="1"/>
  <c r="I5248" i="1"/>
  <c r="I5247" i="1"/>
  <c r="I5246" i="1"/>
  <c r="I5245" i="1"/>
  <c r="I5244" i="1"/>
  <c r="I5243" i="1"/>
  <c r="I5242" i="1"/>
  <c r="I5241" i="1"/>
  <c r="I5240" i="1"/>
  <c r="I5239" i="1"/>
  <c r="I5238" i="1"/>
  <c r="I5237" i="1"/>
  <c r="I5236" i="1"/>
  <c r="I5235" i="1"/>
  <c r="I5234" i="1"/>
  <c r="I5233" i="1"/>
  <c r="I5232" i="1"/>
  <c r="I5231" i="1"/>
  <c r="I5230" i="1"/>
  <c r="I5229" i="1"/>
  <c r="I5228" i="1"/>
  <c r="I5227" i="1"/>
  <c r="I5226" i="1"/>
  <c r="I5225" i="1"/>
  <c r="I5224" i="1"/>
  <c r="I5223" i="1"/>
  <c r="I5222" i="1"/>
  <c r="I5221" i="1"/>
  <c r="I5220" i="1"/>
  <c r="I5219" i="1"/>
  <c r="I5218" i="1"/>
  <c r="I5217" i="1"/>
  <c r="I5216" i="1"/>
  <c r="I5215" i="1"/>
  <c r="I5214" i="1"/>
  <c r="I5213" i="1"/>
  <c r="I5212" i="1"/>
  <c r="I5211" i="1"/>
  <c r="I5210" i="1"/>
  <c r="I5209" i="1"/>
  <c r="I5208" i="1"/>
  <c r="I5207" i="1"/>
  <c r="I5206" i="1"/>
  <c r="I5205" i="1"/>
  <c r="I5204" i="1"/>
  <c r="I5203" i="1"/>
  <c r="I5202" i="1"/>
  <c r="I5201" i="1"/>
  <c r="I5200" i="1"/>
  <c r="I5199" i="1"/>
  <c r="I5198" i="1"/>
  <c r="I5197" i="1"/>
  <c r="I5196" i="1"/>
  <c r="I5195" i="1"/>
  <c r="I5194" i="1"/>
  <c r="I5193" i="1"/>
  <c r="I5192" i="1"/>
  <c r="I5191" i="1"/>
  <c r="I5190" i="1"/>
  <c r="I5189" i="1"/>
  <c r="I5188" i="1"/>
  <c r="I5187" i="1"/>
  <c r="I5186" i="1"/>
  <c r="I5185" i="1"/>
  <c r="I5184" i="1"/>
  <c r="I5183" i="1"/>
  <c r="I5182" i="1"/>
  <c r="I5181" i="1"/>
  <c r="I5180" i="1"/>
  <c r="I5179" i="1"/>
  <c r="I5178" i="1"/>
  <c r="I5177" i="1"/>
  <c r="I5176" i="1"/>
  <c r="I5175" i="1"/>
  <c r="I5174" i="1"/>
  <c r="I5173" i="1"/>
  <c r="I5172" i="1"/>
  <c r="I5171" i="1"/>
  <c r="I5170" i="1"/>
  <c r="I5169" i="1"/>
  <c r="I5168" i="1"/>
  <c r="I5167" i="1"/>
  <c r="I5166" i="1"/>
  <c r="I5165" i="1"/>
  <c r="I5164" i="1"/>
  <c r="I5163" i="1"/>
  <c r="I5162" i="1"/>
  <c r="I5161" i="1"/>
  <c r="I5160" i="1"/>
  <c r="I5159" i="1"/>
  <c r="I5158" i="1"/>
  <c r="I5157" i="1"/>
  <c r="I5156" i="1"/>
  <c r="I5155" i="1"/>
  <c r="I5154" i="1"/>
  <c r="I5153" i="1"/>
  <c r="I5152" i="1"/>
  <c r="I5151" i="1"/>
  <c r="I5150" i="1"/>
  <c r="I5149" i="1"/>
  <c r="I5148" i="1"/>
  <c r="I5147" i="1"/>
  <c r="I5146" i="1"/>
  <c r="I5145" i="1"/>
  <c r="I5144" i="1"/>
  <c r="I5143" i="1"/>
  <c r="I5142" i="1"/>
  <c r="I5141" i="1"/>
  <c r="I5140" i="1"/>
  <c r="I5139" i="1"/>
  <c r="I5138" i="1"/>
  <c r="I5137" i="1"/>
  <c r="I5136" i="1"/>
  <c r="I5135" i="1"/>
  <c r="I5134" i="1"/>
  <c r="I5133" i="1"/>
  <c r="I5132" i="1"/>
  <c r="I5131" i="1"/>
  <c r="I5130" i="1"/>
  <c r="I5129" i="1"/>
  <c r="I5128" i="1"/>
  <c r="I5127" i="1"/>
  <c r="I5126" i="1"/>
  <c r="I5125" i="1"/>
  <c r="I5124" i="1"/>
  <c r="I5123" i="1"/>
  <c r="I5122" i="1"/>
  <c r="I5121" i="1"/>
  <c r="I5120" i="1"/>
  <c r="I5119" i="1"/>
  <c r="I5118" i="1"/>
  <c r="I5117" i="1"/>
  <c r="I5116" i="1"/>
  <c r="I5115" i="1"/>
  <c r="I5114" i="1"/>
  <c r="I5113" i="1"/>
  <c r="I5112" i="1"/>
  <c r="I5111" i="1"/>
  <c r="I5110" i="1"/>
  <c r="I5109" i="1"/>
  <c r="I5108" i="1"/>
  <c r="I5107" i="1"/>
  <c r="I5106" i="1"/>
  <c r="I5105" i="1"/>
  <c r="I5104" i="1"/>
  <c r="I5103" i="1"/>
  <c r="I5102" i="1"/>
  <c r="I5101" i="1"/>
  <c r="I5100" i="1"/>
  <c r="I5099" i="1"/>
  <c r="I5098" i="1"/>
  <c r="I5097" i="1"/>
  <c r="I5096" i="1"/>
  <c r="I5095" i="1"/>
  <c r="I5094" i="1"/>
  <c r="I5093" i="1"/>
  <c r="I5092" i="1"/>
  <c r="I5091" i="1"/>
  <c r="I5090" i="1"/>
  <c r="I5089" i="1"/>
  <c r="I5088" i="1"/>
  <c r="I5087" i="1"/>
  <c r="I5086" i="1"/>
  <c r="I5085" i="1"/>
  <c r="I5084" i="1"/>
  <c r="I5083" i="1"/>
  <c r="I5082" i="1"/>
  <c r="I5081" i="1"/>
  <c r="I5080" i="1"/>
  <c r="I5079" i="1"/>
  <c r="I5078" i="1"/>
  <c r="I5077" i="1"/>
  <c r="I5076" i="1"/>
  <c r="I5075" i="1"/>
  <c r="I5074" i="1"/>
  <c r="I5073" i="1"/>
  <c r="I5072" i="1"/>
  <c r="I5071" i="1"/>
  <c r="I5070" i="1"/>
  <c r="I5069" i="1"/>
  <c r="I5068" i="1"/>
  <c r="I5067" i="1"/>
  <c r="I5066" i="1"/>
  <c r="I5065" i="1"/>
  <c r="I5064" i="1"/>
  <c r="I5063" i="1"/>
  <c r="I5062" i="1"/>
  <c r="I5061" i="1"/>
  <c r="I5060" i="1"/>
  <c r="I5059" i="1"/>
  <c r="I5058" i="1"/>
  <c r="I5057" i="1"/>
  <c r="I5056" i="1"/>
  <c r="I5055" i="1"/>
  <c r="I5054" i="1"/>
  <c r="I5053" i="1"/>
  <c r="I5052" i="1"/>
  <c r="I5051" i="1"/>
  <c r="I5050" i="1"/>
  <c r="I5049" i="1"/>
  <c r="I5048" i="1"/>
  <c r="I5047" i="1"/>
  <c r="I5046" i="1"/>
  <c r="I5045" i="1"/>
  <c r="I5044" i="1"/>
  <c r="I5043" i="1"/>
  <c r="I5042" i="1"/>
  <c r="I5041" i="1"/>
  <c r="I5040" i="1"/>
  <c r="I5039" i="1"/>
  <c r="I5038" i="1"/>
  <c r="I5037" i="1"/>
  <c r="I5036" i="1"/>
  <c r="I5035" i="1"/>
  <c r="I5034" i="1"/>
  <c r="I5033" i="1"/>
  <c r="I5032" i="1"/>
  <c r="I5031" i="1"/>
  <c r="I5030" i="1"/>
  <c r="I5029" i="1"/>
  <c r="I5028" i="1"/>
  <c r="I5027" i="1"/>
  <c r="I5026" i="1"/>
  <c r="I5025" i="1"/>
  <c r="I5024" i="1"/>
  <c r="I5023" i="1"/>
  <c r="I5022" i="1"/>
  <c r="I5021" i="1"/>
  <c r="I5020" i="1"/>
  <c r="I5019" i="1"/>
  <c r="I5018" i="1"/>
  <c r="I5017" i="1"/>
  <c r="I5016" i="1"/>
  <c r="I5015" i="1"/>
  <c r="I5014" i="1"/>
  <c r="I5013" i="1"/>
  <c r="I5012" i="1"/>
  <c r="I5011" i="1"/>
  <c r="I5010" i="1"/>
  <c r="I5009" i="1"/>
  <c r="I5008" i="1"/>
  <c r="I5007" i="1"/>
  <c r="I5006" i="1"/>
  <c r="I5005" i="1"/>
  <c r="I5004" i="1"/>
  <c r="I5003" i="1"/>
  <c r="I5002" i="1"/>
  <c r="I5001" i="1"/>
  <c r="I5000" i="1"/>
  <c r="I4999" i="1"/>
  <c r="I4998" i="1"/>
  <c r="I4997" i="1"/>
  <c r="I4996" i="1"/>
  <c r="I4995" i="1"/>
  <c r="I4994" i="1"/>
  <c r="I4993" i="1"/>
  <c r="I4992" i="1"/>
  <c r="I4991" i="1"/>
  <c r="I4990" i="1"/>
  <c r="I4989" i="1"/>
  <c r="I4988" i="1"/>
  <c r="I4987" i="1"/>
  <c r="I4986" i="1"/>
  <c r="I4985" i="1"/>
  <c r="I4984" i="1"/>
  <c r="I4983" i="1"/>
  <c r="I4982" i="1"/>
  <c r="I4981" i="1"/>
  <c r="I4980" i="1"/>
  <c r="I4979" i="1"/>
  <c r="I4978" i="1"/>
  <c r="I4977" i="1"/>
  <c r="I4976" i="1"/>
  <c r="I4975" i="1"/>
  <c r="I4974" i="1"/>
  <c r="I4973" i="1"/>
  <c r="I4972" i="1"/>
  <c r="I4971" i="1"/>
  <c r="I4970" i="1"/>
  <c r="I4969" i="1"/>
  <c r="I4968" i="1"/>
  <c r="I4967" i="1"/>
  <c r="I4966" i="1"/>
  <c r="I4965" i="1"/>
  <c r="I4964" i="1"/>
  <c r="I4963" i="1"/>
  <c r="I4962" i="1"/>
  <c r="I4961" i="1"/>
  <c r="I4960" i="1"/>
  <c r="I4959" i="1"/>
  <c r="I4958" i="1"/>
  <c r="I4957" i="1"/>
  <c r="I4956" i="1"/>
  <c r="I4955" i="1"/>
  <c r="I4954" i="1"/>
  <c r="I4953" i="1"/>
  <c r="I4952" i="1"/>
  <c r="I4951" i="1"/>
  <c r="I4950" i="1"/>
  <c r="I4949" i="1"/>
  <c r="I4948" i="1"/>
  <c r="I4947" i="1"/>
  <c r="I4946" i="1"/>
  <c r="I4945" i="1"/>
  <c r="I4944" i="1"/>
  <c r="I4943" i="1"/>
  <c r="I4942" i="1"/>
  <c r="I4941" i="1"/>
  <c r="I4940" i="1"/>
  <c r="I4939" i="1"/>
  <c r="I4938" i="1"/>
  <c r="I4937" i="1"/>
  <c r="I4936" i="1"/>
  <c r="I4935" i="1"/>
  <c r="I4934" i="1"/>
  <c r="I4933" i="1"/>
  <c r="I4932" i="1"/>
  <c r="I4931" i="1"/>
  <c r="I4930" i="1"/>
  <c r="I4929" i="1"/>
  <c r="I4928" i="1"/>
  <c r="I4927" i="1"/>
  <c r="I4926" i="1"/>
  <c r="I4925" i="1"/>
  <c r="I4924" i="1"/>
  <c r="I4923" i="1"/>
  <c r="I4922" i="1"/>
  <c r="I4921" i="1"/>
  <c r="I4920" i="1"/>
  <c r="I4919" i="1"/>
  <c r="I4918" i="1"/>
  <c r="I4917" i="1"/>
  <c r="I4916" i="1"/>
  <c r="I4915" i="1"/>
  <c r="I4914" i="1"/>
  <c r="I4913" i="1"/>
  <c r="I4912" i="1"/>
  <c r="I4911" i="1"/>
  <c r="I4910" i="1"/>
  <c r="I4909" i="1"/>
  <c r="I4908" i="1"/>
  <c r="I4907" i="1"/>
  <c r="I4906" i="1"/>
  <c r="I4905" i="1"/>
  <c r="I4904" i="1"/>
  <c r="I4903" i="1"/>
  <c r="I4902" i="1"/>
  <c r="I4901" i="1"/>
  <c r="I4900" i="1"/>
  <c r="I4899" i="1"/>
  <c r="I4898" i="1"/>
  <c r="I4897" i="1"/>
  <c r="I4896" i="1"/>
  <c r="I4895" i="1"/>
  <c r="I4894" i="1"/>
  <c r="I4893" i="1"/>
  <c r="I4892" i="1"/>
  <c r="I4891" i="1"/>
  <c r="I4890" i="1"/>
  <c r="I4889" i="1"/>
  <c r="I4888" i="1"/>
  <c r="I4887" i="1"/>
  <c r="I4886" i="1"/>
  <c r="I4885" i="1"/>
  <c r="I4884" i="1"/>
  <c r="I4883" i="1"/>
  <c r="I4882" i="1"/>
  <c r="I4881" i="1"/>
  <c r="I4880" i="1"/>
  <c r="I4879" i="1"/>
  <c r="I4878" i="1"/>
  <c r="I4877" i="1"/>
  <c r="I4876" i="1"/>
  <c r="I4875" i="1"/>
  <c r="I4874" i="1"/>
  <c r="I4873" i="1"/>
  <c r="I4872" i="1"/>
  <c r="I4871" i="1"/>
  <c r="I4870" i="1"/>
  <c r="I4869" i="1"/>
  <c r="I4868" i="1"/>
  <c r="I4867" i="1"/>
  <c r="I4866" i="1"/>
  <c r="I4865" i="1"/>
  <c r="I4864" i="1"/>
  <c r="I4863" i="1"/>
  <c r="I4862" i="1"/>
  <c r="I4861" i="1"/>
  <c r="I4860" i="1"/>
  <c r="I4859" i="1"/>
  <c r="I4858" i="1"/>
  <c r="I4857" i="1"/>
  <c r="I4856" i="1"/>
  <c r="I4855" i="1"/>
  <c r="I4854" i="1"/>
  <c r="I4853" i="1"/>
  <c r="I4852" i="1"/>
  <c r="I4851" i="1"/>
  <c r="I4850" i="1"/>
  <c r="I4849" i="1"/>
  <c r="I4848" i="1"/>
  <c r="I4847" i="1"/>
  <c r="I4846" i="1"/>
  <c r="I4845" i="1"/>
  <c r="I4844" i="1"/>
  <c r="I4843" i="1"/>
  <c r="I4842" i="1"/>
  <c r="I4841" i="1"/>
  <c r="I4840" i="1"/>
  <c r="I4839" i="1"/>
  <c r="I4838" i="1"/>
  <c r="I4837" i="1"/>
  <c r="I4836" i="1"/>
  <c r="I4835" i="1"/>
  <c r="I4834" i="1"/>
  <c r="I4833" i="1"/>
  <c r="I4832" i="1"/>
  <c r="I4831" i="1"/>
  <c r="I4830" i="1"/>
  <c r="I4829" i="1"/>
  <c r="I4828" i="1"/>
  <c r="I4827" i="1"/>
  <c r="I4826" i="1"/>
  <c r="I4825" i="1"/>
  <c r="I4824" i="1"/>
  <c r="I4823" i="1"/>
  <c r="I4822" i="1"/>
  <c r="I4821" i="1"/>
  <c r="I4820" i="1"/>
  <c r="I4819" i="1"/>
  <c r="I4818" i="1"/>
  <c r="I4817" i="1"/>
  <c r="I4816" i="1"/>
  <c r="I4815" i="1"/>
  <c r="I4814" i="1"/>
  <c r="I4813" i="1"/>
  <c r="I4812" i="1"/>
  <c r="I4811" i="1"/>
  <c r="I4810" i="1"/>
  <c r="I4809" i="1"/>
  <c r="I4808" i="1"/>
  <c r="I4807" i="1"/>
  <c r="I4806" i="1"/>
  <c r="I4805" i="1"/>
  <c r="I4804" i="1"/>
  <c r="I4803" i="1"/>
  <c r="I4802" i="1"/>
  <c r="I4801" i="1"/>
  <c r="I4800" i="1"/>
  <c r="I4799" i="1"/>
  <c r="I4798" i="1"/>
  <c r="I4797" i="1"/>
  <c r="I4796" i="1"/>
  <c r="I4795" i="1"/>
  <c r="I4794" i="1"/>
  <c r="I4793" i="1"/>
  <c r="I4792" i="1"/>
  <c r="I4791" i="1"/>
  <c r="I4790" i="1"/>
  <c r="I4789" i="1"/>
  <c r="I4788" i="1"/>
  <c r="I4787" i="1"/>
  <c r="I4786" i="1"/>
  <c r="I4785" i="1"/>
  <c r="I4784" i="1"/>
  <c r="I4783" i="1"/>
  <c r="I4782" i="1"/>
  <c r="I4781" i="1"/>
  <c r="I4780" i="1"/>
  <c r="I4779" i="1"/>
  <c r="I4778" i="1"/>
  <c r="I4777" i="1"/>
  <c r="I4776" i="1"/>
  <c r="I4775" i="1"/>
  <c r="I4774" i="1"/>
  <c r="I4773" i="1"/>
  <c r="I4772" i="1"/>
  <c r="I4771" i="1"/>
  <c r="I4770" i="1"/>
  <c r="I4769" i="1"/>
  <c r="I4768" i="1"/>
  <c r="I4767" i="1"/>
  <c r="I4766" i="1"/>
  <c r="I4765" i="1"/>
  <c r="I4764" i="1"/>
  <c r="I4763" i="1"/>
  <c r="I4762" i="1"/>
  <c r="I4761" i="1"/>
  <c r="I4760" i="1"/>
  <c r="I4759" i="1"/>
  <c r="I4758" i="1"/>
  <c r="I4757" i="1"/>
  <c r="I4756" i="1"/>
  <c r="I4755" i="1"/>
  <c r="I4754" i="1"/>
  <c r="I4753" i="1"/>
  <c r="I4752" i="1"/>
  <c r="I4751" i="1"/>
  <c r="I4750" i="1"/>
  <c r="I4749" i="1"/>
  <c r="I4748" i="1"/>
  <c r="I4747" i="1"/>
  <c r="I4746" i="1"/>
  <c r="I4745" i="1"/>
  <c r="I4744" i="1"/>
  <c r="I4743" i="1"/>
  <c r="I4742" i="1"/>
  <c r="I4741" i="1"/>
  <c r="I4740" i="1"/>
  <c r="I4739" i="1"/>
  <c r="I4738" i="1"/>
  <c r="I4737" i="1"/>
  <c r="I4736" i="1"/>
  <c r="I4735" i="1"/>
  <c r="I4734" i="1"/>
  <c r="I4733" i="1"/>
  <c r="I4732" i="1"/>
  <c r="I4731" i="1"/>
  <c r="I4730" i="1"/>
  <c r="I4729" i="1"/>
  <c r="I4728" i="1"/>
  <c r="I4727" i="1"/>
  <c r="I4726" i="1"/>
  <c r="I4725" i="1"/>
  <c r="I4724" i="1"/>
  <c r="I4723" i="1"/>
  <c r="I4722" i="1"/>
  <c r="I4721" i="1"/>
  <c r="I4720" i="1"/>
  <c r="I4719" i="1"/>
  <c r="I4718" i="1"/>
  <c r="I4717" i="1"/>
  <c r="I4716" i="1"/>
  <c r="I4715" i="1"/>
  <c r="I4714" i="1"/>
  <c r="I4713" i="1"/>
  <c r="I4712" i="1"/>
  <c r="I4711" i="1"/>
  <c r="I4710" i="1"/>
  <c r="I4709" i="1"/>
  <c r="I4708" i="1"/>
  <c r="I4707" i="1"/>
  <c r="I4706" i="1"/>
  <c r="I4705" i="1"/>
  <c r="I4704" i="1"/>
  <c r="I4703" i="1"/>
  <c r="I4702" i="1"/>
  <c r="I4701" i="1"/>
  <c r="I4700" i="1"/>
  <c r="I4699" i="1"/>
  <c r="I4698" i="1"/>
  <c r="I4697" i="1"/>
  <c r="I4696" i="1"/>
  <c r="I4695" i="1"/>
  <c r="I4694" i="1"/>
  <c r="I4693" i="1"/>
  <c r="I4692" i="1"/>
  <c r="I4691" i="1"/>
  <c r="I4690" i="1"/>
  <c r="I4689" i="1"/>
  <c r="I4688" i="1"/>
  <c r="I4687" i="1"/>
  <c r="I4686" i="1"/>
  <c r="I4685" i="1"/>
  <c r="I4684" i="1"/>
  <c r="I4683" i="1"/>
  <c r="I4682" i="1"/>
  <c r="I4681" i="1"/>
  <c r="I4680" i="1"/>
  <c r="I4679" i="1"/>
  <c r="I4678" i="1"/>
  <c r="I4677" i="1"/>
  <c r="I4676" i="1"/>
  <c r="I4675" i="1"/>
  <c r="I4674" i="1"/>
  <c r="I4673" i="1"/>
  <c r="I4672" i="1"/>
  <c r="I4671" i="1"/>
  <c r="I4670" i="1"/>
  <c r="I4669" i="1"/>
  <c r="I4668" i="1"/>
  <c r="I4667" i="1"/>
  <c r="I4666" i="1"/>
  <c r="I4665" i="1"/>
  <c r="I4664" i="1"/>
  <c r="I4663" i="1"/>
  <c r="I4662" i="1"/>
  <c r="I4661" i="1"/>
  <c r="I4660" i="1"/>
  <c r="I4659" i="1"/>
  <c r="I4658" i="1"/>
  <c r="I4657" i="1"/>
  <c r="I4656" i="1"/>
  <c r="I4655" i="1"/>
  <c r="I4654" i="1"/>
  <c r="I4653" i="1"/>
  <c r="I4652" i="1"/>
  <c r="I4651" i="1"/>
  <c r="I4650" i="1"/>
  <c r="I4649" i="1"/>
  <c r="I4648" i="1"/>
  <c r="I4647" i="1"/>
  <c r="I4646" i="1"/>
  <c r="I4645" i="1"/>
  <c r="I4644" i="1"/>
  <c r="I4643" i="1"/>
  <c r="I4642" i="1"/>
  <c r="I4641" i="1"/>
  <c r="I4640" i="1"/>
  <c r="I4639" i="1"/>
  <c r="I4638" i="1"/>
  <c r="I4637" i="1"/>
  <c r="I4636" i="1"/>
  <c r="I4635" i="1"/>
  <c r="I4634" i="1"/>
  <c r="I4633" i="1"/>
  <c r="I4632" i="1"/>
  <c r="I4631" i="1"/>
  <c r="I4630" i="1"/>
  <c r="I4629" i="1"/>
  <c r="I4628" i="1"/>
  <c r="I4627" i="1"/>
  <c r="I4626" i="1"/>
  <c r="I4625" i="1"/>
  <c r="I4624" i="1"/>
  <c r="I4623" i="1"/>
  <c r="I4622" i="1"/>
  <c r="I4621" i="1"/>
  <c r="I4620" i="1"/>
  <c r="I4619" i="1"/>
  <c r="I4618" i="1"/>
  <c r="I4617" i="1"/>
  <c r="I4616" i="1"/>
  <c r="I4615" i="1"/>
  <c r="I4614" i="1"/>
  <c r="I4613" i="1"/>
  <c r="I4612" i="1"/>
  <c r="I4611" i="1"/>
  <c r="I4610" i="1"/>
  <c r="I4609" i="1"/>
  <c r="I4608" i="1"/>
  <c r="I4607" i="1"/>
  <c r="I4606" i="1"/>
  <c r="I4605" i="1"/>
  <c r="I4604" i="1"/>
  <c r="I4603" i="1"/>
  <c r="I4602" i="1"/>
  <c r="I4601" i="1"/>
  <c r="I4600" i="1"/>
  <c r="I4599" i="1"/>
  <c r="I4598" i="1"/>
  <c r="I4597" i="1"/>
  <c r="I4596" i="1"/>
  <c r="I4595" i="1"/>
  <c r="I4594" i="1"/>
  <c r="I4593" i="1"/>
  <c r="I4592" i="1"/>
  <c r="I4591" i="1"/>
  <c r="I4590" i="1"/>
  <c r="I4589" i="1"/>
  <c r="I4588" i="1"/>
  <c r="I4587" i="1"/>
  <c r="I4586" i="1"/>
  <c r="I4585" i="1"/>
  <c r="I4584" i="1"/>
  <c r="I4583" i="1"/>
  <c r="I4582" i="1"/>
  <c r="I4581" i="1"/>
  <c r="I4580" i="1"/>
  <c r="I4579" i="1"/>
  <c r="I4578" i="1"/>
  <c r="I4577" i="1"/>
  <c r="I4576" i="1"/>
  <c r="I4575" i="1"/>
  <c r="I4574" i="1"/>
  <c r="I4573" i="1"/>
  <c r="I4572" i="1"/>
  <c r="I4571" i="1"/>
  <c r="I4570" i="1"/>
  <c r="I4569" i="1"/>
  <c r="I4568" i="1"/>
  <c r="I4567" i="1"/>
  <c r="I4566" i="1"/>
  <c r="I4565" i="1"/>
  <c r="I4564" i="1"/>
  <c r="I4563" i="1"/>
  <c r="I4562" i="1"/>
  <c r="I4561" i="1"/>
  <c r="I4560" i="1"/>
  <c r="I4559" i="1"/>
  <c r="I4558" i="1"/>
  <c r="I4557" i="1"/>
  <c r="I4556" i="1"/>
  <c r="I4555" i="1"/>
  <c r="I4554" i="1"/>
  <c r="I4553" i="1"/>
  <c r="I4552" i="1"/>
  <c r="I4551" i="1"/>
  <c r="I4550" i="1"/>
  <c r="I4549" i="1"/>
  <c r="I4548" i="1"/>
  <c r="I4547" i="1"/>
  <c r="I4546" i="1"/>
  <c r="I4545" i="1"/>
  <c r="I4544" i="1"/>
  <c r="I4543" i="1"/>
  <c r="I4542" i="1"/>
  <c r="I4541" i="1"/>
  <c r="I4540" i="1"/>
  <c r="I4539" i="1"/>
  <c r="I4538" i="1"/>
  <c r="I4537" i="1"/>
  <c r="I4536" i="1"/>
  <c r="I4535" i="1"/>
  <c r="I4534" i="1"/>
  <c r="I4533" i="1"/>
  <c r="I4532" i="1"/>
  <c r="I4531" i="1"/>
  <c r="I4530" i="1"/>
  <c r="I4529" i="1"/>
  <c r="I4528" i="1"/>
  <c r="I4527" i="1"/>
  <c r="I4526" i="1"/>
  <c r="I4525" i="1"/>
  <c r="I4524" i="1"/>
  <c r="I4523" i="1"/>
  <c r="I4522" i="1"/>
  <c r="I4521" i="1"/>
  <c r="I4520" i="1"/>
  <c r="I4519" i="1"/>
  <c r="I4518" i="1"/>
  <c r="I4517" i="1"/>
  <c r="I4516" i="1"/>
  <c r="I4515" i="1"/>
  <c r="I4514" i="1"/>
  <c r="I4513" i="1"/>
  <c r="I4512" i="1"/>
  <c r="I4511" i="1"/>
  <c r="I4510" i="1"/>
  <c r="I4509" i="1"/>
  <c r="I4508" i="1"/>
  <c r="I4507" i="1"/>
  <c r="I4506" i="1"/>
  <c r="I4505" i="1"/>
  <c r="I4504" i="1"/>
  <c r="I4503" i="1"/>
  <c r="I4502" i="1"/>
  <c r="I4501" i="1"/>
  <c r="I4500" i="1"/>
  <c r="I4499" i="1"/>
  <c r="I4498" i="1"/>
  <c r="I4497" i="1"/>
  <c r="I4496" i="1"/>
  <c r="I4495" i="1"/>
  <c r="I4494" i="1"/>
  <c r="I4493" i="1"/>
  <c r="I4492" i="1"/>
  <c r="I4491" i="1"/>
  <c r="I4490" i="1"/>
  <c r="I4489" i="1"/>
  <c r="I4488" i="1"/>
  <c r="I4487" i="1"/>
  <c r="I4486" i="1"/>
  <c r="I4485" i="1"/>
  <c r="I4484" i="1"/>
  <c r="I4483" i="1"/>
  <c r="I4482" i="1"/>
  <c r="I4481" i="1"/>
  <c r="I4480" i="1"/>
  <c r="I4479" i="1"/>
  <c r="I4478" i="1"/>
  <c r="I4477" i="1"/>
  <c r="I4476" i="1"/>
  <c r="I4475" i="1"/>
  <c r="I4474" i="1"/>
  <c r="I4473" i="1"/>
  <c r="I4472" i="1"/>
  <c r="I4471" i="1"/>
  <c r="I4470" i="1"/>
  <c r="I4469" i="1"/>
  <c r="I4468" i="1"/>
  <c r="I4467" i="1"/>
  <c r="I4466" i="1"/>
  <c r="I4465" i="1"/>
  <c r="I4464" i="1"/>
  <c r="I4463" i="1"/>
  <c r="I4462" i="1"/>
  <c r="I4461" i="1"/>
  <c r="I4460" i="1"/>
  <c r="I4459" i="1"/>
  <c r="I4458" i="1"/>
  <c r="I4457" i="1"/>
  <c r="I4456" i="1"/>
  <c r="I4455" i="1"/>
  <c r="I4454" i="1"/>
  <c r="I4453" i="1"/>
  <c r="I4452" i="1"/>
  <c r="I4451" i="1"/>
  <c r="I4450" i="1"/>
  <c r="I4449" i="1"/>
  <c r="I4448" i="1"/>
  <c r="I4447" i="1"/>
  <c r="I4446" i="1"/>
  <c r="I4445" i="1"/>
  <c r="I4444" i="1"/>
  <c r="I4443" i="1"/>
  <c r="I4442" i="1"/>
  <c r="I4441" i="1"/>
  <c r="I4440" i="1"/>
  <c r="I4439" i="1"/>
  <c r="I4438" i="1"/>
  <c r="I4437" i="1"/>
  <c r="I4436" i="1"/>
  <c r="I4435" i="1"/>
  <c r="I4434" i="1"/>
  <c r="I4433" i="1"/>
  <c r="I4432" i="1"/>
  <c r="I4431" i="1"/>
  <c r="I4430" i="1"/>
  <c r="I4429" i="1"/>
  <c r="I4428" i="1"/>
  <c r="I4427" i="1"/>
  <c r="I4426" i="1"/>
  <c r="I4425" i="1"/>
  <c r="I4424" i="1"/>
  <c r="I4423" i="1"/>
  <c r="I4422" i="1"/>
  <c r="I4421" i="1"/>
  <c r="I4420" i="1"/>
  <c r="I4419" i="1"/>
  <c r="I4418" i="1"/>
  <c r="I4417" i="1"/>
  <c r="I4416" i="1"/>
  <c r="I4415" i="1"/>
  <c r="I4414" i="1"/>
  <c r="I4413" i="1"/>
  <c r="I4412" i="1"/>
  <c r="I4411" i="1"/>
  <c r="I4410" i="1"/>
  <c r="I4409" i="1"/>
  <c r="I4408" i="1"/>
  <c r="I4407" i="1"/>
  <c r="I4406" i="1"/>
  <c r="I4405" i="1"/>
  <c r="I4404" i="1"/>
  <c r="I4403" i="1"/>
  <c r="I4402" i="1"/>
  <c r="I4401" i="1"/>
  <c r="I4400" i="1"/>
  <c r="I4399" i="1"/>
  <c r="I4398" i="1"/>
  <c r="I4397" i="1"/>
  <c r="I4396" i="1"/>
  <c r="I4395" i="1"/>
  <c r="I4394" i="1"/>
  <c r="I4393" i="1"/>
  <c r="I4392" i="1"/>
  <c r="I4391" i="1"/>
  <c r="I4390" i="1"/>
  <c r="I4389" i="1"/>
  <c r="I4388" i="1"/>
  <c r="I4387" i="1"/>
  <c r="I4386" i="1"/>
  <c r="I4385" i="1"/>
  <c r="I4384" i="1"/>
  <c r="I4383" i="1"/>
  <c r="I4382" i="1"/>
  <c r="I4381" i="1"/>
  <c r="I4380" i="1"/>
  <c r="I4379" i="1"/>
  <c r="I4378" i="1"/>
  <c r="I4377" i="1"/>
  <c r="I4376" i="1"/>
  <c r="I4375" i="1"/>
  <c r="I4374" i="1"/>
  <c r="I4373" i="1"/>
  <c r="I4372" i="1"/>
  <c r="I4371" i="1"/>
  <c r="I4370" i="1"/>
  <c r="I4369" i="1"/>
  <c r="I4368" i="1"/>
  <c r="I4367" i="1"/>
  <c r="I4366" i="1"/>
  <c r="I4365" i="1"/>
  <c r="I4364" i="1"/>
  <c r="I4363" i="1"/>
  <c r="I4362" i="1"/>
  <c r="I4361" i="1"/>
  <c r="I4360" i="1"/>
  <c r="I4359" i="1"/>
  <c r="I4358" i="1"/>
  <c r="I4357" i="1"/>
  <c r="I4356" i="1"/>
  <c r="I4355" i="1"/>
  <c r="I4354" i="1"/>
  <c r="I4353" i="1"/>
  <c r="I4352" i="1"/>
  <c r="I4351" i="1"/>
  <c r="I4350" i="1"/>
  <c r="I4349" i="1"/>
  <c r="I4348" i="1"/>
  <c r="I4347" i="1"/>
  <c r="I4346" i="1"/>
  <c r="I4345" i="1"/>
  <c r="I4344" i="1"/>
  <c r="I4343" i="1"/>
  <c r="I4342" i="1"/>
  <c r="I4341" i="1"/>
  <c r="I4340" i="1"/>
  <c r="I4339" i="1"/>
  <c r="I4338" i="1"/>
  <c r="I4337" i="1"/>
  <c r="I4336" i="1"/>
  <c r="I4335" i="1"/>
  <c r="I4334" i="1"/>
  <c r="I4333" i="1"/>
  <c r="I4332" i="1"/>
  <c r="I4331" i="1"/>
  <c r="I4330" i="1"/>
  <c r="I4329" i="1"/>
  <c r="I4328" i="1"/>
  <c r="I4327" i="1"/>
  <c r="I4326" i="1"/>
  <c r="I4325" i="1"/>
  <c r="I4324" i="1"/>
  <c r="I4323" i="1"/>
  <c r="I4322" i="1"/>
  <c r="I4321" i="1"/>
  <c r="I4320" i="1"/>
  <c r="I4319" i="1"/>
  <c r="I4318" i="1"/>
  <c r="I4317" i="1"/>
  <c r="I4316" i="1"/>
  <c r="I4315" i="1"/>
  <c r="I4314" i="1"/>
  <c r="I4313" i="1"/>
  <c r="I4312" i="1"/>
  <c r="I4311" i="1"/>
  <c r="I4310" i="1"/>
  <c r="I4309" i="1"/>
  <c r="I4308" i="1"/>
  <c r="I4307" i="1"/>
  <c r="I4306" i="1"/>
  <c r="I4305" i="1"/>
  <c r="I4304" i="1"/>
  <c r="I4303" i="1"/>
  <c r="I4302" i="1"/>
  <c r="I4301" i="1"/>
  <c r="I4300" i="1"/>
  <c r="I4299" i="1"/>
  <c r="I4298" i="1"/>
  <c r="I4297" i="1"/>
  <c r="I4296" i="1"/>
  <c r="I4295" i="1"/>
  <c r="I4294" i="1"/>
  <c r="I4293" i="1"/>
  <c r="I4292" i="1"/>
  <c r="I4291" i="1"/>
  <c r="I4290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I4269" i="1"/>
  <c r="I4268" i="1"/>
  <c r="I4267" i="1"/>
  <c r="I4266" i="1"/>
  <c r="I4265" i="1"/>
  <c r="I4264" i="1"/>
  <c r="I4263" i="1"/>
  <c r="I4262" i="1"/>
  <c r="I4261" i="1"/>
  <c r="I4260" i="1"/>
  <c r="I4259" i="1"/>
  <c r="I4258" i="1"/>
  <c r="I4257" i="1"/>
  <c r="I4256" i="1"/>
  <c r="I4255" i="1"/>
  <c r="I4254" i="1"/>
  <c r="I4253" i="1"/>
  <c r="I4252" i="1"/>
  <c r="I4251" i="1"/>
  <c r="I4250" i="1"/>
  <c r="I4249" i="1"/>
  <c r="I4248" i="1"/>
  <c r="I4247" i="1"/>
  <c r="I4246" i="1"/>
  <c r="I4245" i="1"/>
  <c r="I4244" i="1"/>
  <c r="I4243" i="1"/>
  <c r="I4242" i="1"/>
  <c r="I4241" i="1"/>
  <c r="I4240" i="1"/>
  <c r="I4239" i="1"/>
  <c r="I4238" i="1"/>
  <c r="I4237" i="1"/>
  <c r="I4236" i="1"/>
  <c r="I4235" i="1"/>
  <c r="I4234" i="1"/>
  <c r="I4233" i="1"/>
  <c r="I4232" i="1"/>
  <c r="I4231" i="1"/>
  <c r="I4230" i="1"/>
  <c r="I4229" i="1"/>
  <c r="I4228" i="1"/>
  <c r="I4227" i="1"/>
  <c r="I4226" i="1"/>
  <c r="I4225" i="1"/>
  <c r="I4224" i="1"/>
  <c r="I4223" i="1"/>
  <c r="I4222" i="1"/>
  <c r="I4221" i="1"/>
  <c r="I4220" i="1"/>
  <c r="I4219" i="1"/>
  <c r="I4218" i="1"/>
  <c r="I4217" i="1"/>
  <c r="I4216" i="1"/>
  <c r="I4215" i="1"/>
  <c r="I4214" i="1"/>
  <c r="I4213" i="1"/>
  <c r="I4212" i="1"/>
  <c r="I4211" i="1"/>
  <c r="I4210" i="1"/>
  <c r="I4209" i="1"/>
  <c r="I4208" i="1"/>
  <c r="I4207" i="1"/>
  <c r="I4206" i="1"/>
  <c r="I4205" i="1"/>
  <c r="I4204" i="1"/>
  <c r="I4203" i="1"/>
  <c r="I4202" i="1"/>
  <c r="I4201" i="1"/>
  <c r="I4200" i="1"/>
  <c r="I4199" i="1"/>
  <c r="I4198" i="1"/>
  <c r="I4197" i="1"/>
  <c r="I4196" i="1"/>
  <c r="I4195" i="1"/>
  <c r="I4194" i="1"/>
  <c r="I4193" i="1"/>
  <c r="I4192" i="1"/>
  <c r="I4191" i="1"/>
  <c r="I4190" i="1"/>
  <c r="I4189" i="1"/>
  <c r="I4188" i="1"/>
  <c r="I4187" i="1"/>
  <c r="I4186" i="1"/>
  <c r="I4185" i="1"/>
  <c r="I4184" i="1"/>
  <c r="I4183" i="1"/>
  <c r="I4182" i="1"/>
  <c r="I4181" i="1"/>
  <c r="I4180" i="1"/>
  <c r="I4179" i="1"/>
  <c r="I4178" i="1"/>
  <c r="I4177" i="1"/>
  <c r="I4176" i="1"/>
  <c r="I4175" i="1"/>
  <c r="I4174" i="1"/>
  <c r="I4173" i="1"/>
  <c r="I4172" i="1"/>
  <c r="I4171" i="1"/>
  <c r="I4170" i="1"/>
  <c r="I4169" i="1"/>
  <c r="I4168" i="1"/>
  <c r="I4167" i="1"/>
  <c r="I4166" i="1"/>
  <c r="I4165" i="1"/>
  <c r="I4164" i="1"/>
  <c r="I4163" i="1"/>
  <c r="I4162" i="1"/>
  <c r="I4161" i="1"/>
  <c r="I4160" i="1"/>
  <c r="I4159" i="1"/>
  <c r="I4158" i="1"/>
  <c r="I4157" i="1"/>
  <c r="I4156" i="1"/>
  <c r="I4155" i="1"/>
  <c r="I4154" i="1"/>
  <c r="I4153" i="1"/>
  <c r="I4152" i="1"/>
  <c r="I4151" i="1"/>
  <c r="I4150" i="1"/>
  <c r="I4149" i="1"/>
  <c r="I4148" i="1"/>
  <c r="I4147" i="1"/>
  <c r="I4146" i="1"/>
  <c r="I4145" i="1"/>
  <c r="I4144" i="1"/>
  <c r="I4143" i="1"/>
  <c r="I4142" i="1"/>
  <c r="I4141" i="1"/>
  <c r="I4140" i="1"/>
  <c r="I4139" i="1"/>
  <c r="I4138" i="1"/>
  <c r="I4137" i="1"/>
  <c r="I4136" i="1"/>
  <c r="I4135" i="1"/>
  <c r="I4134" i="1"/>
  <c r="I4133" i="1"/>
  <c r="I4132" i="1"/>
  <c r="I4131" i="1"/>
  <c r="I4130" i="1"/>
  <c r="I4129" i="1"/>
  <c r="I4128" i="1"/>
  <c r="I4127" i="1"/>
  <c r="I4126" i="1"/>
  <c r="I4125" i="1"/>
  <c r="I4124" i="1"/>
  <c r="I4123" i="1"/>
  <c r="I4122" i="1"/>
  <c r="I4121" i="1"/>
  <c r="I4120" i="1"/>
  <c r="I4119" i="1"/>
  <c r="I4118" i="1"/>
  <c r="I4117" i="1"/>
  <c r="I4116" i="1"/>
  <c r="I4115" i="1"/>
  <c r="I4114" i="1"/>
  <c r="I4113" i="1"/>
  <c r="I4112" i="1"/>
  <c r="I4111" i="1"/>
  <c r="I4110" i="1"/>
  <c r="I4109" i="1"/>
  <c r="I4108" i="1"/>
  <c r="I4107" i="1"/>
  <c r="I4106" i="1"/>
  <c r="I4105" i="1"/>
  <c r="I4104" i="1"/>
  <c r="I4103" i="1"/>
  <c r="I4102" i="1"/>
  <c r="I4101" i="1"/>
  <c r="I4100" i="1"/>
  <c r="I4099" i="1"/>
  <c r="I4098" i="1"/>
  <c r="I4097" i="1"/>
  <c r="I4096" i="1"/>
  <c r="I4095" i="1"/>
  <c r="I4094" i="1"/>
  <c r="I4093" i="1"/>
  <c r="I4092" i="1"/>
  <c r="I4091" i="1"/>
  <c r="I4090" i="1"/>
  <c r="I4089" i="1"/>
  <c r="I4088" i="1"/>
  <c r="I4087" i="1"/>
  <c r="I4086" i="1"/>
  <c r="I4085" i="1"/>
  <c r="I4084" i="1"/>
  <c r="I4083" i="1"/>
  <c r="I4082" i="1"/>
  <c r="I4081" i="1"/>
  <c r="I4080" i="1"/>
  <c r="I4079" i="1"/>
  <c r="I4078" i="1"/>
  <c r="I4077" i="1"/>
  <c r="I4076" i="1"/>
  <c r="I4075" i="1"/>
  <c r="I4074" i="1"/>
  <c r="I4073" i="1"/>
  <c r="I4072" i="1"/>
  <c r="I4071" i="1"/>
  <c r="I4070" i="1"/>
  <c r="I4069" i="1"/>
  <c r="I4068" i="1"/>
  <c r="I4067" i="1"/>
  <c r="I4066" i="1"/>
  <c r="I4065" i="1"/>
  <c r="I4064" i="1"/>
  <c r="I4063" i="1"/>
  <c r="I4062" i="1"/>
  <c r="I4061" i="1"/>
  <c r="I4060" i="1"/>
  <c r="I4059" i="1"/>
  <c r="I4058" i="1"/>
  <c r="I4057" i="1"/>
  <c r="I4056" i="1"/>
  <c r="I4055" i="1"/>
  <c r="I4054" i="1"/>
  <c r="I4053" i="1"/>
  <c r="I4052" i="1"/>
  <c r="I4051" i="1"/>
  <c r="I4050" i="1"/>
  <c r="I4049" i="1"/>
  <c r="I4048" i="1"/>
  <c r="I4047" i="1"/>
  <c r="I4046" i="1"/>
  <c r="I4045" i="1"/>
  <c r="I4044" i="1"/>
  <c r="I4043" i="1"/>
  <c r="I4042" i="1"/>
  <c r="I4041" i="1"/>
  <c r="I4040" i="1"/>
  <c r="I4039" i="1"/>
  <c r="I4038" i="1"/>
  <c r="I4037" i="1"/>
  <c r="I4036" i="1"/>
  <c r="I4035" i="1"/>
  <c r="I4034" i="1"/>
  <c r="I4033" i="1"/>
  <c r="I4032" i="1"/>
  <c r="I4031" i="1"/>
  <c r="I4030" i="1"/>
  <c r="I4029" i="1"/>
  <c r="I4028" i="1"/>
  <c r="I4027" i="1"/>
  <c r="I4026" i="1"/>
  <c r="I4025" i="1"/>
  <c r="I4024" i="1"/>
  <c r="I4023" i="1"/>
  <c r="I4022" i="1"/>
  <c r="I4021" i="1"/>
  <c r="I4020" i="1"/>
  <c r="I4019" i="1"/>
  <c r="I4018" i="1"/>
  <c r="I4017" i="1"/>
  <c r="I4016" i="1"/>
  <c r="I4015" i="1"/>
  <c r="I4014" i="1"/>
  <c r="I4013" i="1"/>
  <c r="I4012" i="1"/>
  <c r="I4011" i="1"/>
  <c r="I4010" i="1"/>
  <c r="I4009" i="1"/>
  <c r="I4008" i="1"/>
  <c r="I4007" i="1"/>
  <c r="I4006" i="1"/>
  <c r="I4005" i="1"/>
  <c r="I4004" i="1"/>
  <c r="I4003" i="1"/>
  <c r="I4002" i="1"/>
  <c r="I4001" i="1"/>
  <c r="I4000" i="1"/>
  <c r="I3999" i="1"/>
  <c r="I3998" i="1"/>
  <c r="I3997" i="1"/>
  <c r="I3996" i="1"/>
  <c r="I3995" i="1"/>
  <c r="I3994" i="1"/>
  <c r="I3993" i="1"/>
  <c r="I3992" i="1"/>
  <c r="I3991" i="1"/>
  <c r="I3990" i="1"/>
  <c r="I3989" i="1"/>
  <c r="I3988" i="1"/>
  <c r="I3987" i="1"/>
  <c r="I3986" i="1"/>
  <c r="I3985" i="1"/>
  <c r="I3984" i="1"/>
  <c r="I3983" i="1"/>
  <c r="I3982" i="1"/>
  <c r="I3981" i="1"/>
  <c r="I3980" i="1"/>
  <c r="I3979" i="1"/>
  <c r="I3978" i="1"/>
  <c r="I3977" i="1"/>
  <c r="I3976" i="1"/>
  <c r="I3975" i="1"/>
  <c r="I3974" i="1"/>
  <c r="I3973" i="1"/>
  <c r="I3972" i="1"/>
  <c r="I3971" i="1"/>
  <c r="I3970" i="1"/>
  <c r="I3969" i="1"/>
  <c r="I3968" i="1"/>
  <c r="I3967" i="1"/>
  <c r="I3966" i="1"/>
  <c r="I3965" i="1"/>
  <c r="I3964" i="1"/>
  <c r="I3963" i="1"/>
  <c r="I3962" i="1"/>
  <c r="I3961" i="1"/>
  <c r="I3960" i="1"/>
  <c r="I3959" i="1"/>
  <c r="I3958" i="1"/>
  <c r="I3957" i="1"/>
  <c r="I3956" i="1"/>
  <c r="I3955" i="1"/>
  <c r="I3954" i="1"/>
  <c r="I3953" i="1"/>
  <c r="I3952" i="1"/>
  <c r="I3951" i="1"/>
  <c r="I3950" i="1"/>
  <c r="I3949" i="1"/>
  <c r="I3948" i="1"/>
  <c r="I3947" i="1"/>
  <c r="I3946" i="1"/>
  <c r="I3945" i="1"/>
  <c r="I3944" i="1"/>
  <c r="I3943" i="1"/>
  <c r="I3942" i="1"/>
  <c r="I3941" i="1"/>
  <c r="I3940" i="1"/>
  <c r="I3939" i="1"/>
  <c r="I3938" i="1"/>
  <c r="I3937" i="1"/>
  <c r="I3936" i="1"/>
  <c r="I3935" i="1"/>
  <c r="I3934" i="1"/>
  <c r="I3933" i="1"/>
  <c r="I3932" i="1"/>
  <c r="I3931" i="1"/>
  <c r="I3930" i="1"/>
  <c r="I3929" i="1"/>
  <c r="I3928" i="1"/>
  <c r="I3927" i="1"/>
  <c r="I3926" i="1"/>
  <c r="I3925" i="1"/>
  <c r="I3924" i="1"/>
  <c r="I3923" i="1"/>
  <c r="I3922" i="1"/>
  <c r="I3921" i="1"/>
  <c r="I3920" i="1"/>
  <c r="I3919" i="1"/>
  <c r="I3918" i="1"/>
  <c r="I3917" i="1"/>
  <c r="I3916" i="1"/>
  <c r="I3915" i="1"/>
  <c r="I3914" i="1"/>
  <c r="I3913" i="1"/>
  <c r="I3912" i="1"/>
  <c r="I3911" i="1"/>
  <c r="I3910" i="1"/>
  <c r="I3909" i="1"/>
  <c r="I3908" i="1"/>
  <c r="I3907" i="1"/>
  <c r="I3906" i="1"/>
  <c r="I3905" i="1"/>
  <c r="I3904" i="1"/>
  <c r="I3903" i="1"/>
  <c r="I3902" i="1"/>
  <c r="I3901" i="1"/>
  <c r="I3900" i="1"/>
  <c r="I3899" i="1"/>
  <c r="I3898" i="1"/>
  <c r="I3897" i="1"/>
  <c r="I3896" i="1"/>
  <c r="I3895" i="1"/>
  <c r="I3894" i="1"/>
  <c r="I3893" i="1"/>
  <c r="I3892" i="1"/>
  <c r="I3891" i="1"/>
  <c r="I3890" i="1"/>
  <c r="I3889" i="1"/>
  <c r="I3888" i="1"/>
  <c r="I3887" i="1"/>
  <c r="I3886" i="1"/>
  <c r="I3885" i="1"/>
  <c r="I3884" i="1"/>
  <c r="I3883" i="1"/>
  <c r="I3882" i="1"/>
  <c r="I3881" i="1"/>
  <c r="I3880" i="1"/>
  <c r="I3879" i="1"/>
  <c r="I3878" i="1"/>
  <c r="I3877" i="1"/>
  <c r="I3876" i="1"/>
  <c r="I3875" i="1"/>
  <c r="I3874" i="1"/>
  <c r="I3873" i="1"/>
  <c r="I3872" i="1"/>
  <c r="I3871" i="1"/>
  <c r="I3870" i="1"/>
  <c r="I3869" i="1"/>
  <c r="I3868" i="1"/>
  <c r="I3867" i="1"/>
  <c r="I3866" i="1"/>
  <c r="I3865" i="1"/>
  <c r="I3864" i="1"/>
  <c r="I3863" i="1"/>
  <c r="I3862" i="1"/>
  <c r="I3861" i="1"/>
  <c r="I3860" i="1"/>
  <c r="I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I3842" i="1"/>
  <c r="I3841" i="1"/>
  <c r="I3840" i="1"/>
  <c r="I3839" i="1"/>
  <c r="I3838" i="1"/>
  <c r="I3837" i="1"/>
  <c r="I3836" i="1"/>
  <c r="I3835" i="1"/>
  <c r="I3834" i="1"/>
  <c r="I3833" i="1"/>
  <c r="I3832" i="1"/>
  <c r="I3831" i="1"/>
  <c r="I3830" i="1"/>
  <c r="I3829" i="1"/>
  <c r="I3828" i="1"/>
  <c r="I3827" i="1"/>
  <c r="I3826" i="1"/>
  <c r="I3825" i="1"/>
  <c r="I3824" i="1"/>
  <c r="I3823" i="1"/>
  <c r="I3822" i="1"/>
  <c r="I3821" i="1"/>
  <c r="I3820" i="1"/>
  <c r="I3819" i="1"/>
  <c r="I3818" i="1"/>
  <c r="I3817" i="1"/>
  <c r="I3816" i="1"/>
  <c r="I3815" i="1"/>
  <c r="I3814" i="1"/>
  <c r="I3813" i="1"/>
  <c r="I3812" i="1"/>
  <c r="I3811" i="1"/>
  <c r="I3810" i="1"/>
  <c r="I3809" i="1"/>
  <c r="I3808" i="1"/>
  <c r="I3807" i="1"/>
  <c r="I3806" i="1"/>
  <c r="I3805" i="1"/>
  <c r="I3804" i="1"/>
  <c r="I3803" i="1"/>
  <c r="I3802" i="1"/>
  <c r="I3801" i="1"/>
  <c r="I3800" i="1"/>
  <c r="I3799" i="1"/>
  <c r="I3798" i="1"/>
  <c r="I3797" i="1"/>
  <c r="I3796" i="1"/>
  <c r="I3795" i="1"/>
  <c r="I3794" i="1"/>
  <c r="I3793" i="1"/>
  <c r="I3792" i="1"/>
  <c r="I3791" i="1"/>
  <c r="I3790" i="1"/>
  <c r="I3789" i="1"/>
  <c r="I3788" i="1"/>
  <c r="I3787" i="1"/>
  <c r="I3786" i="1"/>
  <c r="I3785" i="1"/>
  <c r="I3784" i="1"/>
  <c r="I3783" i="1"/>
  <c r="I3782" i="1"/>
  <c r="I3781" i="1"/>
  <c r="I3780" i="1"/>
  <c r="I3779" i="1"/>
  <c r="I3778" i="1"/>
  <c r="I3777" i="1"/>
  <c r="I3776" i="1"/>
  <c r="I3775" i="1"/>
  <c r="I3774" i="1"/>
  <c r="I3773" i="1"/>
  <c r="I3772" i="1"/>
  <c r="I3771" i="1"/>
  <c r="I3770" i="1"/>
  <c r="I3769" i="1"/>
  <c r="I3768" i="1"/>
  <c r="I3767" i="1"/>
  <c r="I3766" i="1"/>
  <c r="I3765" i="1"/>
  <c r="I3764" i="1"/>
  <c r="I3763" i="1"/>
  <c r="I3762" i="1"/>
  <c r="I3761" i="1"/>
  <c r="I3760" i="1"/>
  <c r="I3759" i="1"/>
  <c r="I3758" i="1"/>
  <c r="I3757" i="1"/>
  <c r="I3756" i="1"/>
  <c r="I3755" i="1"/>
  <c r="I3754" i="1"/>
  <c r="I3753" i="1"/>
  <c r="I3752" i="1"/>
  <c r="I3751" i="1"/>
  <c r="I3750" i="1"/>
  <c r="I3749" i="1"/>
  <c r="I3748" i="1"/>
  <c r="I3747" i="1"/>
  <c r="I3746" i="1"/>
  <c r="I3745" i="1"/>
  <c r="I3744" i="1"/>
  <c r="I3743" i="1"/>
  <c r="I3742" i="1"/>
  <c r="I3741" i="1"/>
  <c r="I3740" i="1"/>
  <c r="I3739" i="1"/>
  <c r="I3738" i="1"/>
  <c r="I3737" i="1"/>
  <c r="I3736" i="1"/>
  <c r="I3735" i="1"/>
  <c r="I3734" i="1"/>
  <c r="I3733" i="1"/>
  <c r="I3732" i="1"/>
  <c r="I3731" i="1"/>
  <c r="I3730" i="1"/>
  <c r="I3729" i="1"/>
  <c r="I3728" i="1"/>
  <c r="I3727" i="1"/>
  <c r="I3726" i="1"/>
  <c r="I3725" i="1"/>
  <c r="I3724" i="1"/>
  <c r="I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I3699" i="1"/>
  <c r="I3698" i="1"/>
  <c r="I3697" i="1"/>
  <c r="I3696" i="1"/>
  <c r="I3695" i="1"/>
  <c r="I3694" i="1"/>
  <c r="I3693" i="1"/>
  <c r="I3692" i="1"/>
  <c r="I3691" i="1"/>
  <c r="I3690" i="1"/>
  <c r="I3689" i="1"/>
  <c r="I3688" i="1"/>
  <c r="I3687" i="1"/>
  <c r="I3686" i="1"/>
  <c r="I3685" i="1"/>
  <c r="I3684" i="1"/>
  <c r="I3683" i="1"/>
  <c r="I3682" i="1"/>
  <c r="I3681" i="1"/>
  <c r="I3680" i="1"/>
  <c r="I3679" i="1"/>
  <c r="I3678" i="1"/>
  <c r="I3677" i="1"/>
  <c r="I3676" i="1"/>
  <c r="I3675" i="1"/>
  <c r="I3674" i="1"/>
  <c r="I3673" i="1"/>
  <c r="I3672" i="1"/>
  <c r="I3671" i="1"/>
  <c r="I3670" i="1"/>
  <c r="I3669" i="1"/>
  <c r="I3668" i="1"/>
  <c r="I3667" i="1"/>
  <c r="I3666" i="1"/>
  <c r="I3665" i="1"/>
  <c r="I3664" i="1"/>
  <c r="I3663" i="1"/>
  <c r="I3662" i="1"/>
  <c r="I3661" i="1"/>
  <c r="I3660" i="1"/>
  <c r="I3659" i="1"/>
  <c r="I3658" i="1"/>
  <c r="I3657" i="1"/>
  <c r="I3656" i="1"/>
  <c r="I3655" i="1"/>
  <c r="I3654" i="1"/>
  <c r="I3653" i="1"/>
  <c r="I3652" i="1"/>
  <c r="I3651" i="1"/>
  <c r="I3650" i="1"/>
  <c r="I3649" i="1"/>
  <c r="I3648" i="1"/>
  <c r="I3647" i="1"/>
  <c r="I3646" i="1"/>
  <c r="I3645" i="1"/>
  <c r="I3644" i="1"/>
  <c r="I3643" i="1"/>
  <c r="I3642" i="1"/>
  <c r="I3641" i="1"/>
  <c r="I3640" i="1"/>
  <c r="I3639" i="1"/>
  <c r="I3638" i="1"/>
  <c r="I3637" i="1"/>
  <c r="I3636" i="1"/>
  <c r="I3635" i="1"/>
  <c r="I3634" i="1"/>
  <c r="I3633" i="1"/>
  <c r="I3632" i="1"/>
  <c r="I3631" i="1"/>
  <c r="I3630" i="1"/>
  <c r="I3629" i="1"/>
  <c r="I3628" i="1"/>
  <c r="I3627" i="1"/>
  <c r="I3626" i="1"/>
  <c r="I3625" i="1"/>
  <c r="I3624" i="1"/>
  <c r="I3623" i="1"/>
  <c r="I3622" i="1"/>
  <c r="I3621" i="1"/>
  <c r="I3620" i="1"/>
  <c r="I3619" i="1"/>
  <c r="I3618" i="1"/>
  <c r="I3617" i="1"/>
  <c r="I3616" i="1"/>
  <c r="I3615" i="1"/>
  <c r="I3614" i="1"/>
  <c r="I3613" i="1"/>
  <c r="I3612" i="1"/>
  <c r="I3611" i="1"/>
  <c r="I3610" i="1"/>
  <c r="I3609" i="1"/>
  <c r="I3608" i="1"/>
  <c r="I3607" i="1"/>
  <c r="I3606" i="1"/>
  <c r="I3605" i="1"/>
  <c r="I3604" i="1"/>
  <c r="I3603" i="1"/>
  <c r="I3602" i="1"/>
  <c r="I3601" i="1"/>
  <c r="I3600" i="1"/>
  <c r="I3599" i="1"/>
  <c r="I3598" i="1"/>
  <c r="I3597" i="1"/>
  <c r="I3596" i="1"/>
  <c r="I3595" i="1"/>
  <c r="I3594" i="1"/>
  <c r="I3593" i="1"/>
  <c r="I3592" i="1"/>
  <c r="I3591" i="1"/>
  <c r="I3590" i="1"/>
  <c r="I3589" i="1"/>
  <c r="I3588" i="1"/>
  <c r="I3587" i="1"/>
  <c r="I3586" i="1"/>
  <c r="I3585" i="1"/>
  <c r="I3584" i="1"/>
  <c r="I3583" i="1"/>
  <c r="I3582" i="1"/>
  <c r="I3581" i="1"/>
  <c r="I3580" i="1"/>
  <c r="I3579" i="1"/>
  <c r="I3578" i="1"/>
  <c r="I3577" i="1"/>
  <c r="I3576" i="1"/>
  <c r="I3575" i="1"/>
  <c r="I3574" i="1"/>
  <c r="I3573" i="1"/>
  <c r="I3572" i="1"/>
  <c r="I3571" i="1"/>
  <c r="I3570" i="1"/>
  <c r="I3569" i="1"/>
  <c r="I3568" i="1"/>
  <c r="I3567" i="1"/>
  <c r="I3566" i="1"/>
  <c r="I3565" i="1"/>
  <c r="I3564" i="1"/>
  <c r="I3563" i="1"/>
  <c r="I3562" i="1"/>
  <c r="I3561" i="1"/>
  <c r="I3560" i="1"/>
  <c r="I3559" i="1"/>
  <c r="I3558" i="1"/>
  <c r="I3557" i="1"/>
  <c r="I3556" i="1"/>
  <c r="I3555" i="1"/>
  <c r="I3554" i="1"/>
  <c r="I3553" i="1"/>
  <c r="I3552" i="1"/>
  <c r="I3551" i="1"/>
  <c r="I3550" i="1"/>
  <c r="I3549" i="1"/>
  <c r="I3548" i="1"/>
  <c r="I3547" i="1"/>
  <c r="I3546" i="1"/>
  <c r="I3545" i="1"/>
  <c r="I3544" i="1"/>
  <c r="I3543" i="1"/>
  <c r="I3542" i="1"/>
  <c r="I3541" i="1"/>
  <c r="I3540" i="1"/>
  <c r="I3539" i="1"/>
  <c r="I3538" i="1"/>
  <c r="I3537" i="1"/>
  <c r="I3536" i="1"/>
  <c r="I3535" i="1"/>
  <c r="I3534" i="1"/>
  <c r="I3533" i="1"/>
  <c r="I3532" i="1"/>
  <c r="I3531" i="1"/>
  <c r="I3530" i="1"/>
  <c r="I3529" i="1"/>
  <c r="I3528" i="1"/>
  <c r="I3527" i="1"/>
  <c r="I3526" i="1"/>
  <c r="I3525" i="1"/>
  <c r="I3524" i="1"/>
  <c r="I3523" i="1"/>
  <c r="I3522" i="1"/>
  <c r="I3521" i="1"/>
  <c r="I3520" i="1"/>
  <c r="I3519" i="1"/>
  <c r="I3518" i="1"/>
  <c r="I3517" i="1"/>
  <c r="I3516" i="1"/>
  <c r="I3515" i="1"/>
  <c r="I3514" i="1"/>
  <c r="I3513" i="1"/>
  <c r="I3512" i="1"/>
  <c r="I3511" i="1"/>
  <c r="I3510" i="1"/>
  <c r="I3509" i="1"/>
  <c r="I3508" i="1"/>
  <c r="I3507" i="1"/>
  <c r="I3506" i="1"/>
  <c r="I3505" i="1"/>
  <c r="I3504" i="1"/>
  <c r="I3503" i="1"/>
  <c r="I3502" i="1"/>
  <c r="I3501" i="1"/>
  <c r="I3500" i="1"/>
  <c r="I3499" i="1"/>
  <c r="I3498" i="1"/>
  <c r="I3497" i="1"/>
  <c r="I3496" i="1"/>
  <c r="I3495" i="1"/>
  <c r="I3494" i="1"/>
  <c r="I3493" i="1"/>
  <c r="I3492" i="1"/>
  <c r="I3491" i="1"/>
  <c r="I3490" i="1"/>
  <c r="I3489" i="1"/>
  <c r="I3488" i="1"/>
  <c r="I3487" i="1"/>
  <c r="I3486" i="1"/>
  <c r="I3485" i="1"/>
  <c r="I3484" i="1"/>
  <c r="I3483" i="1"/>
  <c r="I3482" i="1"/>
  <c r="I3481" i="1"/>
  <c r="I3480" i="1"/>
  <c r="I3479" i="1"/>
  <c r="I3478" i="1"/>
  <c r="I3477" i="1"/>
  <c r="I3476" i="1"/>
  <c r="I3475" i="1"/>
  <c r="I3474" i="1"/>
  <c r="I3473" i="1"/>
  <c r="I3472" i="1"/>
  <c r="I3471" i="1"/>
  <c r="I3470" i="1"/>
  <c r="I3469" i="1"/>
  <c r="I3468" i="1"/>
  <c r="I3467" i="1"/>
  <c r="I3466" i="1"/>
  <c r="I3465" i="1"/>
  <c r="I3464" i="1"/>
  <c r="I3463" i="1"/>
  <c r="I3462" i="1"/>
  <c r="I3461" i="1"/>
  <c r="I3460" i="1"/>
  <c r="I3459" i="1"/>
  <c r="I3458" i="1"/>
  <c r="I3457" i="1"/>
  <c r="I3456" i="1"/>
  <c r="I3455" i="1"/>
  <c r="I3454" i="1"/>
  <c r="I3453" i="1"/>
  <c r="I3452" i="1"/>
  <c r="I3451" i="1"/>
  <c r="I3450" i="1"/>
  <c r="I3449" i="1"/>
  <c r="I3448" i="1"/>
  <c r="I3447" i="1"/>
  <c r="I3446" i="1"/>
  <c r="I3445" i="1"/>
  <c r="I3444" i="1"/>
  <c r="I3443" i="1"/>
  <c r="I3442" i="1"/>
  <c r="I3441" i="1"/>
  <c r="I3440" i="1"/>
  <c r="I3439" i="1"/>
  <c r="I3438" i="1"/>
  <c r="I3437" i="1"/>
  <c r="I3436" i="1"/>
  <c r="I3435" i="1"/>
  <c r="I3434" i="1"/>
  <c r="I3433" i="1"/>
  <c r="I3432" i="1"/>
  <c r="I3431" i="1"/>
  <c r="I3430" i="1"/>
  <c r="I3429" i="1"/>
  <c r="I3428" i="1"/>
  <c r="I3427" i="1"/>
  <c r="I3426" i="1"/>
  <c r="I3425" i="1"/>
  <c r="I3424" i="1"/>
  <c r="I3423" i="1"/>
  <c r="I3422" i="1"/>
  <c r="I3421" i="1"/>
  <c r="I3420" i="1"/>
  <c r="I3419" i="1"/>
  <c r="I3418" i="1"/>
  <c r="I3417" i="1"/>
  <c r="I3416" i="1"/>
  <c r="I3415" i="1"/>
  <c r="I3414" i="1"/>
  <c r="I3413" i="1"/>
  <c r="I3412" i="1"/>
  <c r="I3411" i="1"/>
  <c r="I3410" i="1"/>
  <c r="I3409" i="1"/>
  <c r="I3408" i="1"/>
  <c r="I3407" i="1"/>
  <c r="I3406" i="1"/>
  <c r="I3405" i="1"/>
  <c r="I3404" i="1"/>
  <c r="I3403" i="1"/>
  <c r="I3402" i="1"/>
  <c r="I3401" i="1"/>
  <c r="I3400" i="1"/>
  <c r="I3399" i="1"/>
  <c r="I3398" i="1"/>
  <c r="I3397" i="1"/>
  <c r="I3396" i="1"/>
  <c r="I3395" i="1"/>
  <c r="I3394" i="1"/>
  <c r="I3393" i="1"/>
  <c r="I3392" i="1"/>
  <c r="I3391" i="1"/>
  <c r="I3390" i="1"/>
  <c r="I3389" i="1"/>
  <c r="I3388" i="1"/>
  <c r="I3387" i="1"/>
  <c r="I3386" i="1"/>
  <c r="I3385" i="1"/>
  <c r="I3384" i="1"/>
  <c r="I3383" i="1"/>
  <c r="I3382" i="1"/>
  <c r="I3381" i="1"/>
  <c r="I3380" i="1"/>
  <c r="I3379" i="1"/>
  <c r="I3378" i="1"/>
  <c r="I3377" i="1"/>
  <c r="I3376" i="1"/>
  <c r="I3375" i="1"/>
  <c r="I3374" i="1"/>
  <c r="I3373" i="1"/>
  <c r="I3372" i="1"/>
  <c r="I3371" i="1"/>
  <c r="I3370" i="1"/>
  <c r="I3369" i="1"/>
  <c r="I3368" i="1"/>
  <c r="I3367" i="1"/>
  <c r="I3366" i="1"/>
  <c r="I3365" i="1"/>
  <c r="I3364" i="1"/>
  <c r="I3363" i="1"/>
  <c r="I3362" i="1"/>
  <c r="I3361" i="1"/>
  <c r="I3360" i="1"/>
  <c r="I3359" i="1"/>
  <c r="I3358" i="1"/>
  <c r="I3357" i="1"/>
  <c r="I3356" i="1"/>
  <c r="I3355" i="1"/>
  <c r="I3354" i="1"/>
  <c r="I3353" i="1"/>
  <c r="I3352" i="1"/>
  <c r="I3351" i="1"/>
  <c r="I3350" i="1"/>
  <c r="I3349" i="1"/>
  <c r="I3348" i="1"/>
  <c r="I3347" i="1"/>
  <c r="I3346" i="1"/>
  <c r="I3345" i="1"/>
  <c r="I3344" i="1"/>
  <c r="I3343" i="1"/>
  <c r="I3342" i="1"/>
  <c r="I3341" i="1"/>
  <c r="I3340" i="1"/>
  <c r="I3339" i="1"/>
  <c r="I3338" i="1"/>
  <c r="I3337" i="1"/>
  <c r="I3336" i="1"/>
  <c r="I3335" i="1"/>
  <c r="I3334" i="1"/>
  <c r="I3333" i="1"/>
  <c r="I3332" i="1"/>
  <c r="I3331" i="1"/>
  <c r="I3330" i="1"/>
  <c r="I3329" i="1"/>
  <c r="I3328" i="1"/>
  <c r="I3327" i="1"/>
  <c r="I3326" i="1"/>
  <c r="I3325" i="1"/>
  <c r="I3324" i="1"/>
  <c r="I3323" i="1"/>
  <c r="I3322" i="1"/>
  <c r="I3321" i="1"/>
  <c r="I3320" i="1"/>
  <c r="I3319" i="1"/>
  <c r="I3318" i="1"/>
  <c r="I3317" i="1"/>
  <c r="I3316" i="1"/>
  <c r="I3315" i="1"/>
  <c r="I3314" i="1"/>
  <c r="I3313" i="1"/>
  <c r="I3312" i="1"/>
  <c r="I3311" i="1"/>
  <c r="I3310" i="1"/>
  <c r="I3309" i="1"/>
  <c r="I3308" i="1"/>
  <c r="I3307" i="1"/>
  <c r="I3306" i="1"/>
  <c r="I3305" i="1"/>
  <c r="I3304" i="1"/>
  <c r="I3303" i="1"/>
  <c r="I3302" i="1"/>
  <c r="I3301" i="1"/>
  <c r="I3300" i="1"/>
  <c r="I3299" i="1"/>
  <c r="I3298" i="1"/>
  <c r="I3297" i="1"/>
  <c r="I3296" i="1"/>
  <c r="I3295" i="1"/>
  <c r="I3294" i="1"/>
  <c r="I3293" i="1"/>
  <c r="I3292" i="1"/>
  <c r="I3291" i="1"/>
  <c r="I3290" i="1"/>
  <c r="I3289" i="1"/>
  <c r="I3288" i="1"/>
  <c r="I3287" i="1"/>
  <c r="I3286" i="1"/>
  <c r="I3285" i="1"/>
  <c r="I3284" i="1"/>
  <c r="I3283" i="1"/>
  <c r="I3282" i="1"/>
  <c r="I3281" i="1"/>
  <c r="I3280" i="1"/>
  <c r="I3279" i="1"/>
  <c r="I3278" i="1"/>
  <c r="I3277" i="1"/>
  <c r="I3276" i="1"/>
  <c r="I3275" i="1"/>
  <c r="I3274" i="1"/>
  <c r="I3273" i="1"/>
  <c r="I3272" i="1"/>
  <c r="I3271" i="1"/>
  <c r="I3270" i="1"/>
  <c r="I3269" i="1"/>
  <c r="I3268" i="1"/>
  <c r="I3267" i="1"/>
  <c r="I3266" i="1"/>
  <c r="I3265" i="1"/>
  <c r="I3264" i="1"/>
  <c r="I3263" i="1"/>
  <c r="I3262" i="1"/>
  <c r="I3261" i="1"/>
  <c r="I3260" i="1"/>
  <c r="I3259" i="1"/>
  <c r="I3258" i="1"/>
  <c r="I3257" i="1"/>
  <c r="I3256" i="1"/>
  <c r="I3255" i="1"/>
  <c r="I3254" i="1"/>
  <c r="I3253" i="1"/>
  <c r="I3252" i="1"/>
  <c r="I3251" i="1"/>
  <c r="I3250" i="1"/>
  <c r="I3249" i="1"/>
  <c r="I3248" i="1"/>
  <c r="I3247" i="1"/>
  <c r="I3246" i="1"/>
  <c r="I3245" i="1"/>
  <c r="I3244" i="1"/>
  <c r="I3243" i="1"/>
  <c r="I3242" i="1"/>
  <c r="I3241" i="1"/>
  <c r="I3240" i="1"/>
  <c r="I3239" i="1"/>
  <c r="I3238" i="1"/>
  <c r="I3237" i="1"/>
  <c r="I3236" i="1"/>
  <c r="I3235" i="1"/>
  <c r="I3234" i="1"/>
  <c r="I3233" i="1"/>
  <c r="I3232" i="1"/>
  <c r="I3231" i="1"/>
  <c r="I3230" i="1"/>
  <c r="I3229" i="1"/>
  <c r="I3228" i="1"/>
  <c r="I3227" i="1"/>
  <c r="I3226" i="1"/>
  <c r="I3225" i="1"/>
  <c r="I3224" i="1"/>
  <c r="I3223" i="1"/>
  <c r="I3222" i="1"/>
  <c r="I3221" i="1"/>
  <c r="I3220" i="1"/>
  <c r="I3219" i="1"/>
  <c r="I3218" i="1"/>
  <c r="I3217" i="1"/>
  <c r="I3216" i="1"/>
  <c r="I3215" i="1"/>
  <c r="I3214" i="1"/>
  <c r="I3213" i="1"/>
  <c r="I3212" i="1"/>
  <c r="I3211" i="1"/>
  <c r="I3210" i="1"/>
  <c r="I3209" i="1"/>
  <c r="I3208" i="1"/>
  <c r="I3207" i="1"/>
  <c r="I3206" i="1"/>
  <c r="I3205" i="1"/>
  <c r="I3204" i="1"/>
  <c r="I3203" i="1"/>
  <c r="I3202" i="1"/>
  <c r="I3201" i="1"/>
  <c r="I3200" i="1"/>
  <c r="I3199" i="1"/>
  <c r="I3198" i="1"/>
  <c r="I3197" i="1"/>
  <c r="I3196" i="1"/>
  <c r="I3195" i="1"/>
  <c r="I3194" i="1"/>
  <c r="I3193" i="1"/>
  <c r="I3192" i="1"/>
  <c r="I3191" i="1"/>
  <c r="I3190" i="1"/>
  <c r="I3189" i="1"/>
  <c r="I3188" i="1"/>
  <c r="I3187" i="1"/>
  <c r="I3186" i="1"/>
  <c r="I3185" i="1"/>
  <c r="I3184" i="1"/>
  <c r="I3183" i="1"/>
  <c r="I3182" i="1"/>
  <c r="I3181" i="1"/>
  <c r="I3180" i="1"/>
  <c r="I3179" i="1"/>
  <c r="I3178" i="1"/>
  <c r="I3177" i="1"/>
  <c r="I3176" i="1"/>
  <c r="I3175" i="1"/>
  <c r="I3174" i="1"/>
  <c r="I3173" i="1"/>
  <c r="I3172" i="1"/>
  <c r="I3171" i="1"/>
  <c r="I3170" i="1"/>
  <c r="I3169" i="1"/>
  <c r="I3168" i="1"/>
  <c r="I3167" i="1"/>
  <c r="I3166" i="1"/>
  <c r="I3165" i="1"/>
  <c r="I3164" i="1"/>
  <c r="I3163" i="1"/>
  <c r="I3162" i="1"/>
  <c r="I3161" i="1"/>
  <c r="I3160" i="1"/>
  <c r="I3159" i="1"/>
  <c r="I3158" i="1"/>
  <c r="I3157" i="1"/>
  <c r="I3156" i="1"/>
  <c r="I3155" i="1"/>
  <c r="I3154" i="1"/>
  <c r="I3153" i="1"/>
  <c r="I3152" i="1"/>
  <c r="I3151" i="1"/>
  <c r="I3150" i="1"/>
  <c r="I3149" i="1"/>
  <c r="I3148" i="1"/>
  <c r="I3147" i="1"/>
  <c r="I3146" i="1"/>
  <c r="I3145" i="1"/>
  <c r="I3144" i="1"/>
  <c r="I3143" i="1"/>
  <c r="I3142" i="1"/>
  <c r="I3141" i="1"/>
  <c r="I3140" i="1"/>
  <c r="I3139" i="1"/>
  <c r="I3138" i="1"/>
  <c r="I3137" i="1"/>
  <c r="I3136" i="1"/>
  <c r="I3135" i="1"/>
  <c r="I3134" i="1"/>
  <c r="I3133" i="1"/>
  <c r="I3132" i="1"/>
  <c r="I3131" i="1"/>
  <c r="I3130" i="1"/>
  <c r="I3129" i="1"/>
  <c r="I3128" i="1"/>
  <c r="I3127" i="1"/>
  <c r="I3126" i="1"/>
  <c r="I3125" i="1"/>
  <c r="I3124" i="1"/>
  <c r="I3123" i="1"/>
  <c r="I3122" i="1"/>
  <c r="I3121" i="1"/>
  <c r="I3120" i="1"/>
  <c r="I3119" i="1"/>
  <c r="I3118" i="1"/>
  <c r="I3117" i="1"/>
  <c r="I3116" i="1"/>
  <c r="I3115" i="1"/>
  <c r="I3114" i="1"/>
  <c r="I3113" i="1"/>
  <c r="I3112" i="1"/>
  <c r="I3111" i="1"/>
  <c r="I3110" i="1"/>
  <c r="I3109" i="1"/>
  <c r="I3108" i="1"/>
  <c r="I3107" i="1"/>
  <c r="I3106" i="1"/>
  <c r="I3105" i="1"/>
  <c r="I3104" i="1"/>
  <c r="I3103" i="1"/>
  <c r="I3102" i="1"/>
  <c r="I3101" i="1"/>
  <c r="I3100" i="1"/>
  <c r="I3099" i="1"/>
  <c r="I3098" i="1"/>
  <c r="I3097" i="1"/>
  <c r="I3096" i="1"/>
  <c r="I3095" i="1"/>
  <c r="I3094" i="1"/>
  <c r="I3093" i="1"/>
  <c r="I3092" i="1"/>
  <c r="I3091" i="1"/>
  <c r="I3090" i="1"/>
  <c r="I3089" i="1"/>
  <c r="I3088" i="1"/>
  <c r="I3087" i="1"/>
  <c r="I3086" i="1"/>
  <c r="I3085" i="1"/>
  <c r="I3084" i="1"/>
  <c r="I3083" i="1"/>
  <c r="I3082" i="1"/>
  <c r="I3081" i="1"/>
  <c r="I3080" i="1"/>
  <c r="I3079" i="1"/>
  <c r="I3078" i="1"/>
  <c r="I3077" i="1"/>
  <c r="I3076" i="1"/>
  <c r="I3075" i="1"/>
  <c r="I3074" i="1"/>
  <c r="I3073" i="1"/>
  <c r="I3072" i="1"/>
  <c r="I3071" i="1"/>
  <c r="I3070" i="1"/>
  <c r="I3069" i="1"/>
  <c r="I3068" i="1"/>
  <c r="I3067" i="1"/>
  <c r="I3066" i="1"/>
  <c r="I3065" i="1"/>
  <c r="I3064" i="1"/>
  <c r="I3063" i="1"/>
  <c r="I3062" i="1"/>
  <c r="I3061" i="1"/>
  <c r="I3060" i="1"/>
  <c r="I3059" i="1"/>
  <c r="I3058" i="1"/>
  <c r="I3057" i="1"/>
  <c r="I3056" i="1"/>
  <c r="I3055" i="1"/>
  <c r="I3054" i="1"/>
  <c r="I3053" i="1"/>
  <c r="I3052" i="1"/>
  <c r="I3051" i="1"/>
  <c r="I3050" i="1"/>
  <c r="I3049" i="1"/>
  <c r="I3048" i="1"/>
  <c r="I3047" i="1"/>
  <c r="I3046" i="1"/>
  <c r="I3045" i="1"/>
  <c r="I3044" i="1"/>
  <c r="I3043" i="1"/>
  <c r="I3042" i="1"/>
  <c r="I3041" i="1"/>
  <c r="I3040" i="1"/>
  <c r="I3039" i="1"/>
  <c r="I3038" i="1"/>
  <c r="I3037" i="1"/>
  <c r="I3036" i="1"/>
  <c r="I3035" i="1"/>
  <c r="I3034" i="1"/>
  <c r="I3033" i="1"/>
  <c r="I3032" i="1"/>
  <c r="I3031" i="1"/>
  <c r="I3030" i="1"/>
  <c r="I3029" i="1"/>
  <c r="I3028" i="1"/>
  <c r="I3027" i="1"/>
  <c r="I3026" i="1"/>
  <c r="I3025" i="1"/>
  <c r="I3024" i="1"/>
  <c r="I3023" i="1"/>
  <c r="I3022" i="1"/>
  <c r="I3021" i="1"/>
  <c r="I3020" i="1"/>
  <c r="I3019" i="1"/>
  <c r="I3018" i="1"/>
  <c r="I3017" i="1"/>
  <c r="I3016" i="1"/>
  <c r="I3015" i="1"/>
  <c r="I3014" i="1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37" i="1"/>
  <c r="I2536" i="1"/>
  <c r="I2535" i="1"/>
  <c r="I2534" i="1"/>
  <c r="I2533" i="1"/>
  <c r="I2532" i="1"/>
  <c r="I2531" i="1"/>
  <c r="I2530" i="1"/>
  <c r="I2529" i="1"/>
  <c r="L10010" i="1"/>
  <c r="K10010" i="1"/>
  <c r="J10010" i="1"/>
  <c r="L10009" i="1"/>
  <c r="K10009" i="1"/>
  <c r="J10009" i="1"/>
  <c r="L10008" i="1"/>
  <c r="K10008" i="1"/>
  <c r="J10008" i="1"/>
  <c r="L10007" i="1"/>
  <c r="K10007" i="1"/>
  <c r="J10007" i="1"/>
  <c r="L10006" i="1"/>
  <c r="K10006" i="1"/>
  <c r="J10006" i="1"/>
  <c r="L10005" i="1"/>
  <c r="K10005" i="1"/>
  <c r="J10005" i="1"/>
  <c r="L10004" i="1"/>
  <c r="K10004" i="1"/>
  <c r="J10004" i="1"/>
  <c r="L10003" i="1"/>
  <c r="K10003" i="1"/>
  <c r="J10003" i="1"/>
  <c r="L10002" i="1"/>
  <c r="K10002" i="1"/>
  <c r="J10002" i="1"/>
  <c r="L10001" i="1"/>
  <c r="K10001" i="1"/>
  <c r="J10001" i="1"/>
  <c r="L10000" i="1"/>
  <c r="K10000" i="1"/>
  <c r="J10000" i="1"/>
  <c r="L9999" i="1"/>
  <c r="K9999" i="1"/>
  <c r="J9999" i="1"/>
  <c r="L9998" i="1"/>
  <c r="K9998" i="1"/>
  <c r="J9998" i="1"/>
  <c r="L9997" i="1"/>
  <c r="K9997" i="1"/>
  <c r="J9997" i="1"/>
  <c r="L9996" i="1"/>
  <c r="K9996" i="1"/>
  <c r="J9996" i="1"/>
  <c r="L9995" i="1"/>
  <c r="K9995" i="1"/>
  <c r="J9995" i="1"/>
  <c r="L9994" i="1"/>
  <c r="K9994" i="1"/>
  <c r="J9994" i="1"/>
  <c r="L9993" i="1"/>
  <c r="K9993" i="1"/>
  <c r="J9993" i="1"/>
  <c r="L9992" i="1"/>
  <c r="K9992" i="1"/>
  <c r="J9992" i="1"/>
  <c r="L9991" i="1"/>
  <c r="K9991" i="1"/>
  <c r="J9991" i="1"/>
  <c r="L9990" i="1"/>
  <c r="K9990" i="1"/>
  <c r="J9990" i="1"/>
  <c r="L9989" i="1"/>
  <c r="K9989" i="1"/>
  <c r="J9989" i="1"/>
  <c r="L9988" i="1"/>
  <c r="K9988" i="1"/>
  <c r="J9988" i="1"/>
  <c r="L9987" i="1"/>
  <c r="K9987" i="1"/>
  <c r="J9987" i="1"/>
  <c r="L9986" i="1"/>
  <c r="K9986" i="1"/>
  <c r="J9986" i="1"/>
  <c r="L9985" i="1"/>
  <c r="K9985" i="1"/>
  <c r="J9985" i="1"/>
  <c r="L9984" i="1"/>
  <c r="K9984" i="1"/>
  <c r="J9984" i="1"/>
  <c r="L9983" i="1"/>
  <c r="K9983" i="1"/>
  <c r="J9983" i="1"/>
  <c r="L9982" i="1"/>
  <c r="K9982" i="1"/>
  <c r="J9982" i="1"/>
  <c r="L9981" i="1"/>
  <c r="K9981" i="1"/>
  <c r="J9981" i="1"/>
  <c r="L9980" i="1"/>
  <c r="K9980" i="1"/>
  <c r="J9980" i="1"/>
  <c r="L9979" i="1"/>
  <c r="K9979" i="1"/>
  <c r="J9979" i="1"/>
  <c r="L9978" i="1"/>
  <c r="K9978" i="1"/>
  <c r="J9978" i="1"/>
  <c r="L9977" i="1"/>
  <c r="K9977" i="1"/>
  <c r="J9977" i="1"/>
  <c r="L9976" i="1"/>
  <c r="K9976" i="1"/>
  <c r="J9976" i="1"/>
  <c r="L9975" i="1"/>
  <c r="K9975" i="1"/>
  <c r="J9975" i="1"/>
  <c r="L9974" i="1"/>
  <c r="K9974" i="1"/>
  <c r="J9974" i="1"/>
  <c r="L9973" i="1"/>
  <c r="K9973" i="1"/>
  <c r="J9973" i="1"/>
  <c r="L9972" i="1"/>
  <c r="K9972" i="1"/>
  <c r="J9972" i="1"/>
  <c r="L9971" i="1"/>
  <c r="K9971" i="1"/>
  <c r="J9971" i="1"/>
  <c r="L9970" i="1"/>
  <c r="K9970" i="1"/>
  <c r="J9970" i="1"/>
  <c r="L9969" i="1"/>
  <c r="K9969" i="1"/>
  <c r="J9969" i="1"/>
  <c r="L9968" i="1"/>
  <c r="K9968" i="1"/>
  <c r="J9968" i="1"/>
  <c r="L9967" i="1"/>
  <c r="K9967" i="1"/>
  <c r="J9967" i="1"/>
  <c r="L9966" i="1"/>
  <c r="K9966" i="1"/>
  <c r="J9966" i="1"/>
  <c r="L9965" i="1"/>
  <c r="K9965" i="1"/>
  <c r="J9965" i="1"/>
  <c r="L9964" i="1"/>
  <c r="K9964" i="1"/>
  <c r="J9964" i="1"/>
  <c r="L9963" i="1"/>
  <c r="K9963" i="1"/>
  <c r="J9963" i="1"/>
  <c r="L9962" i="1"/>
  <c r="K9962" i="1"/>
  <c r="J9962" i="1"/>
  <c r="L9961" i="1"/>
  <c r="K9961" i="1"/>
  <c r="J9961" i="1"/>
  <c r="L9960" i="1"/>
  <c r="K9960" i="1"/>
  <c r="J9960" i="1"/>
  <c r="L9959" i="1"/>
  <c r="K9959" i="1"/>
  <c r="J9959" i="1"/>
  <c r="L9958" i="1"/>
  <c r="K9958" i="1"/>
  <c r="J9958" i="1"/>
  <c r="L9957" i="1"/>
  <c r="K9957" i="1"/>
  <c r="J9957" i="1"/>
  <c r="L9956" i="1"/>
  <c r="K9956" i="1"/>
  <c r="J9956" i="1"/>
  <c r="L9955" i="1"/>
  <c r="K9955" i="1"/>
  <c r="J9955" i="1"/>
  <c r="L9954" i="1"/>
  <c r="K9954" i="1"/>
  <c r="J9954" i="1"/>
  <c r="L9953" i="1"/>
  <c r="K9953" i="1"/>
  <c r="J9953" i="1"/>
  <c r="L9952" i="1"/>
  <c r="K9952" i="1"/>
  <c r="J9952" i="1"/>
  <c r="L9951" i="1"/>
  <c r="K9951" i="1"/>
  <c r="J9951" i="1"/>
  <c r="L9950" i="1"/>
  <c r="K9950" i="1"/>
  <c r="J9950" i="1"/>
  <c r="L9949" i="1"/>
  <c r="K9949" i="1"/>
  <c r="J9949" i="1"/>
  <c r="L9948" i="1"/>
  <c r="K9948" i="1"/>
  <c r="J9948" i="1"/>
  <c r="L9947" i="1"/>
  <c r="K9947" i="1"/>
  <c r="J9947" i="1"/>
  <c r="L9946" i="1"/>
  <c r="K9946" i="1"/>
  <c r="J9946" i="1"/>
  <c r="L9945" i="1"/>
  <c r="K9945" i="1"/>
  <c r="J9945" i="1"/>
  <c r="L9944" i="1"/>
  <c r="K9944" i="1"/>
  <c r="J9944" i="1"/>
  <c r="L9943" i="1"/>
  <c r="K9943" i="1"/>
  <c r="J9943" i="1"/>
  <c r="L9942" i="1"/>
  <c r="K9942" i="1"/>
  <c r="J9942" i="1"/>
  <c r="L9941" i="1"/>
  <c r="K9941" i="1"/>
  <c r="J9941" i="1"/>
  <c r="L9940" i="1"/>
  <c r="K9940" i="1"/>
  <c r="J9940" i="1"/>
  <c r="L9939" i="1"/>
  <c r="K9939" i="1"/>
  <c r="J9939" i="1"/>
  <c r="L9938" i="1"/>
  <c r="K9938" i="1"/>
  <c r="J9938" i="1"/>
  <c r="L9937" i="1"/>
  <c r="K9937" i="1"/>
  <c r="J9937" i="1"/>
  <c r="L9936" i="1"/>
  <c r="K9936" i="1"/>
  <c r="J9936" i="1"/>
  <c r="L9935" i="1"/>
  <c r="K9935" i="1"/>
  <c r="J9935" i="1"/>
  <c r="L9934" i="1"/>
  <c r="K9934" i="1"/>
  <c r="J9934" i="1"/>
  <c r="L9933" i="1"/>
  <c r="K9933" i="1"/>
  <c r="J9933" i="1"/>
  <c r="L9932" i="1"/>
  <c r="K9932" i="1"/>
  <c r="J9932" i="1"/>
  <c r="L9931" i="1"/>
  <c r="K9931" i="1"/>
  <c r="J9931" i="1"/>
  <c r="L9930" i="1"/>
  <c r="K9930" i="1"/>
  <c r="J9930" i="1"/>
  <c r="L9929" i="1"/>
  <c r="K9929" i="1"/>
  <c r="J9929" i="1"/>
  <c r="L9928" i="1"/>
  <c r="K9928" i="1"/>
  <c r="J9928" i="1"/>
  <c r="L9927" i="1"/>
  <c r="K9927" i="1"/>
  <c r="J9927" i="1"/>
  <c r="L9926" i="1"/>
  <c r="K9926" i="1"/>
  <c r="J9926" i="1"/>
  <c r="L9925" i="1"/>
  <c r="K9925" i="1"/>
  <c r="J9925" i="1"/>
  <c r="L9924" i="1"/>
  <c r="K9924" i="1"/>
  <c r="J9924" i="1"/>
  <c r="L9923" i="1"/>
  <c r="K9923" i="1"/>
  <c r="J9923" i="1"/>
  <c r="L9922" i="1"/>
  <c r="K9922" i="1"/>
  <c r="J9922" i="1"/>
  <c r="L9921" i="1"/>
  <c r="K9921" i="1"/>
  <c r="J9921" i="1"/>
  <c r="L9920" i="1"/>
  <c r="K9920" i="1"/>
  <c r="J9920" i="1"/>
  <c r="L9919" i="1"/>
  <c r="K9919" i="1"/>
  <c r="J9919" i="1"/>
  <c r="L9918" i="1"/>
  <c r="K9918" i="1"/>
  <c r="J9918" i="1"/>
  <c r="L9917" i="1"/>
  <c r="K9917" i="1"/>
  <c r="J9917" i="1"/>
  <c r="L9916" i="1"/>
  <c r="K9916" i="1"/>
  <c r="J9916" i="1"/>
  <c r="L9915" i="1"/>
  <c r="K9915" i="1"/>
  <c r="J9915" i="1"/>
  <c r="L9914" i="1"/>
  <c r="K9914" i="1"/>
  <c r="J9914" i="1"/>
  <c r="L9913" i="1"/>
  <c r="K9913" i="1"/>
  <c r="J9913" i="1"/>
  <c r="L9912" i="1"/>
  <c r="K9912" i="1"/>
  <c r="J9912" i="1"/>
  <c r="L9911" i="1"/>
  <c r="K9911" i="1"/>
  <c r="J9911" i="1"/>
  <c r="L9910" i="1"/>
  <c r="K9910" i="1"/>
  <c r="J9910" i="1"/>
  <c r="L9909" i="1"/>
  <c r="K9909" i="1"/>
  <c r="J9909" i="1"/>
  <c r="L9908" i="1"/>
  <c r="K9908" i="1"/>
  <c r="J9908" i="1"/>
  <c r="L9907" i="1"/>
  <c r="K9907" i="1"/>
  <c r="J9907" i="1"/>
  <c r="L9906" i="1"/>
  <c r="K9906" i="1"/>
  <c r="J9906" i="1"/>
  <c r="L9905" i="1"/>
  <c r="K9905" i="1"/>
  <c r="J9905" i="1"/>
  <c r="L9904" i="1"/>
  <c r="K9904" i="1"/>
  <c r="J9904" i="1"/>
  <c r="L9903" i="1"/>
  <c r="K9903" i="1"/>
  <c r="J9903" i="1"/>
  <c r="L9902" i="1"/>
  <c r="K9902" i="1"/>
  <c r="J9902" i="1"/>
  <c r="L9901" i="1"/>
  <c r="K9901" i="1"/>
  <c r="J9901" i="1"/>
  <c r="L9900" i="1"/>
  <c r="K9900" i="1"/>
  <c r="J9900" i="1"/>
  <c r="L9899" i="1"/>
  <c r="K9899" i="1"/>
  <c r="J9899" i="1"/>
  <c r="L9898" i="1"/>
  <c r="K9898" i="1"/>
  <c r="J9898" i="1"/>
  <c r="L9897" i="1"/>
  <c r="K9897" i="1"/>
  <c r="J9897" i="1"/>
  <c r="L9896" i="1"/>
  <c r="K9896" i="1"/>
  <c r="J9896" i="1"/>
  <c r="L9895" i="1"/>
  <c r="K9895" i="1"/>
  <c r="J9895" i="1"/>
  <c r="L9894" i="1"/>
  <c r="K9894" i="1"/>
  <c r="J9894" i="1"/>
  <c r="L9893" i="1"/>
  <c r="K9893" i="1"/>
  <c r="J9893" i="1"/>
  <c r="L9892" i="1"/>
  <c r="K9892" i="1"/>
  <c r="J9892" i="1"/>
  <c r="L9891" i="1"/>
  <c r="K9891" i="1"/>
  <c r="J9891" i="1"/>
  <c r="L9890" i="1"/>
  <c r="K9890" i="1"/>
  <c r="J9890" i="1"/>
  <c r="L9889" i="1"/>
  <c r="K9889" i="1"/>
  <c r="J9889" i="1"/>
  <c r="L9888" i="1"/>
  <c r="K9888" i="1"/>
  <c r="J9888" i="1"/>
  <c r="L9887" i="1"/>
  <c r="K9887" i="1"/>
  <c r="J9887" i="1"/>
  <c r="L9886" i="1"/>
  <c r="K9886" i="1"/>
  <c r="J9886" i="1"/>
  <c r="L9885" i="1"/>
  <c r="K9885" i="1"/>
  <c r="J9885" i="1"/>
  <c r="L9884" i="1"/>
  <c r="K9884" i="1"/>
  <c r="J9884" i="1"/>
  <c r="L9883" i="1"/>
  <c r="K9883" i="1"/>
  <c r="J9883" i="1"/>
  <c r="L9882" i="1"/>
  <c r="K9882" i="1"/>
  <c r="J9882" i="1"/>
  <c r="L9881" i="1"/>
  <c r="K9881" i="1"/>
  <c r="J9881" i="1"/>
  <c r="L9880" i="1"/>
  <c r="K9880" i="1"/>
  <c r="J9880" i="1"/>
  <c r="L9879" i="1"/>
  <c r="K9879" i="1"/>
  <c r="J9879" i="1"/>
  <c r="L9878" i="1"/>
  <c r="K9878" i="1"/>
  <c r="J9878" i="1"/>
  <c r="L9877" i="1"/>
  <c r="K9877" i="1"/>
  <c r="J9877" i="1"/>
  <c r="L9876" i="1"/>
  <c r="K9876" i="1"/>
  <c r="J9876" i="1"/>
  <c r="L9875" i="1"/>
  <c r="K9875" i="1"/>
  <c r="J9875" i="1"/>
  <c r="L9874" i="1"/>
  <c r="K9874" i="1"/>
  <c r="J9874" i="1"/>
  <c r="L9873" i="1"/>
  <c r="K9873" i="1"/>
  <c r="J9873" i="1"/>
  <c r="L9872" i="1"/>
  <c r="K9872" i="1"/>
  <c r="J9872" i="1"/>
  <c r="L9871" i="1"/>
  <c r="K9871" i="1"/>
  <c r="J9871" i="1"/>
  <c r="L9870" i="1"/>
  <c r="K9870" i="1"/>
  <c r="J9870" i="1"/>
  <c r="L9869" i="1"/>
  <c r="K9869" i="1"/>
  <c r="J9869" i="1"/>
  <c r="L9868" i="1"/>
  <c r="K9868" i="1"/>
  <c r="J9868" i="1"/>
  <c r="L9867" i="1"/>
  <c r="K9867" i="1"/>
  <c r="J9867" i="1"/>
  <c r="L9866" i="1"/>
  <c r="K9866" i="1"/>
  <c r="J9866" i="1"/>
  <c r="L9865" i="1"/>
  <c r="K9865" i="1"/>
  <c r="J9865" i="1"/>
  <c r="L9864" i="1"/>
  <c r="K9864" i="1"/>
  <c r="J9864" i="1"/>
  <c r="L9863" i="1"/>
  <c r="K9863" i="1"/>
  <c r="J9863" i="1"/>
  <c r="L9862" i="1"/>
  <c r="K9862" i="1"/>
  <c r="J9862" i="1"/>
  <c r="L9861" i="1"/>
  <c r="K9861" i="1"/>
  <c r="J9861" i="1"/>
  <c r="L9860" i="1"/>
  <c r="K9860" i="1"/>
  <c r="J9860" i="1"/>
  <c r="L9859" i="1"/>
  <c r="K9859" i="1"/>
  <c r="J9859" i="1"/>
  <c r="L9858" i="1"/>
  <c r="K9858" i="1"/>
  <c r="J9858" i="1"/>
  <c r="L9857" i="1"/>
  <c r="K9857" i="1"/>
  <c r="J9857" i="1"/>
  <c r="L9856" i="1"/>
  <c r="K9856" i="1"/>
  <c r="J9856" i="1"/>
  <c r="L9855" i="1"/>
  <c r="K9855" i="1"/>
  <c r="J9855" i="1"/>
  <c r="L9854" i="1"/>
  <c r="K9854" i="1"/>
  <c r="J9854" i="1"/>
  <c r="L9853" i="1"/>
  <c r="K9853" i="1"/>
  <c r="J9853" i="1"/>
  <c r="L9852" i="1"/>
  <c r="K9852" i="1"/>
  <c r="J9852" i="1"/>
  <c r="L9851" i="1"/>
  <c r="K9851" i="1"/>
  <c r="J9851" i="1"/>
  <c r="L9850" i="1"/>
  <c r="K9850" i="1"/>
  <c r="J9850" i="1"/>
  <c r="L9849" i="1"/>
  <c r="K9849" i="1"/>
  <c r="J9849" i="1"/>
  <c r="L9848" i="1"/>
  <c r="K9848" i="1"/>
  <c r="J9848" i="1"/>
  <c r="L9847" i="1"/>
  <c r="K9847" i="1"/>
  <c r="J9847" i="1"/>
  <c r="L9846" i="1"/>
  <c r="K9846" i="1"/>
  <c r="J9846" i="1"/>
  <c r="L9845" i="1"/>
  <c r="K9845" i="1"/>
  <c r="J9845" i="1"/>
  <c r="L9844" i="1"/>
  <c r="K9844" i="1"/>
  <c r="J9844" i="1"/>
  <c r="L9843" i="1"/>
  <c r="K9843" i="1"/>
  <c r="J9843" i="1"/>
  <c r="L9842" i="1"/>
  <c r="K9842" i="1"/>
  <c r="J9842" i="1"/>
  <c r="L9841" i="1"/>
  <c r="K9841" i="1"/>
  <c r="J9841" i="1"/>
  <c r="L9840" i="1"/>
  <c r="K9840" i="1"/>
  <c r="J9840" i="1"/>
  <c r="L9839" i="1"/>
  <c r="K9839" i="1"/>
  <c r="J9839" i="1"/>
  <c r="L9838" i="1"/>
  <c r="K9838" i="1"/>
  <c r="J9838" i="1"/>
  <c r="L9837" i="1"/>
  <c r="K9837" i="1"/>
  <c r="J9837" i="1"/>
  <c r="L9836" i="1"/>
  <c r="K9836" i="1"/>
  <c r="J9836" i="1"/>
  <c r="L9835" i="1"/>
  <c r="K9835" i="1"/>
  <c r="J9835" i="1"/>
  <c r="L9834" i="1"/>
  <c r="K9834" i="1"/>
  <c r="J9834" i="1"/>
  <c r="L9833" i="1"/>
  <c r="K9833" i="1"/>
  <c r="J9833" i="1"/>
  <c r="L9832" i="1"/>
  <c r="K9832" i="1"/>
  <c r="J9832" i="1"/>
  <c r="L9831" i="1"/>
  <c r="K9831" i="1"/>
  <c r="J9831" i="1"/>
  <c r="L9830" i="1"/>
  <c r="K9830" i="1"/>
  <c r="J9830" i="1"/>
  <c r="L9829" i="1"/>
  <c r="K9829" i="1"/>
  <c r="J9829" i="1"/>
  <c r="L9828" i="1"/>
  <c r="K9828" i="1"/>
  <c r="J9828" i="1"/>
  <c r="L9827" i="1"/>
  <c r="K9827" i="1"/>
  <c r="J9827" i="1"/>
  <c r="L9826" i="1"/>
  <c r="K9826" i="1"/>
  <c r="J9826" i="1"/>
  <c r="L9825" i="1"/>
  <c r="K9825" i="1"/>
  <c r="J9825" i="1"/>
  <c r="L9824" i="1"/>
  <c r="K9824" i="1"/>
  <c r="J9824" i="1"/>
  <c r="L9823" i="1"/>
  <c r="K9823" i="1"/>
  <c r="J9823" i="1"/>
  <c r="L9822" i="1"/>
  <c r="K9822" i="1"/>
  <c r="J9822" i="1"/>
  <c r="L9821" i="1"/>
  <c r="K9821" i="1"/>
  <c r="J9821" i="1"/>
  <c r="L9820" i="1"/>
  <c r="K9820" i="1"/>
  <c r="J9820" i="1"/>
  <c r="L9819" i="1"/>
  <c r="K9819" i="1"/>
  <c r="J9819" i="1"/>
  <c r="L9818" i="1"/>
  <c r="K9818" i="1"/>
  <c r="J9818" i="1"/>
  <c r="L9817" i="1"/>
  <c r="K9817" i="1"/>
  <c r="J9817" i="1"/>
  <c r="L9816" i="1"/>
  <c r="K9816" i="1"/>
  <c r="J9816" i="1"/>
  <c r="L9815" i="1"/>
  <c r="K9815" i="1"/>
  <c r="J9815" i="1"/>
  <c r="L9814" i="1"/>
  <c r="K9814" i="1"/>
  <c r="J9814" i="1"/>
  <c r="L9813" i="1"/>
  <c r="K9813" i="1"/>
  <c r="J9813" i="1"/>
  <c r="L9812" i="1"/>
  <c r="K9812" i="1"/>
  <c r="J9812" i="1"/>
  <c r="L9811" i="1"/>
  <c r="K9811" i="1"/>
  <c r="J9811" i="1"/>
  <c r="L9810" i="1"/>
  <c r="K9810" i="1"/>
  <c r="J9810" i="1"/>
  <c r="L9809" i="1"/>
  <c r="K9809" i="1"/>
  <c r="J9809" i="1"/>
  <c r="L9808" i="1"/>
  <c r="K9808" i="1"/>
  <c r="J9808" i="1"/>
  <c r="L9807" i="1"/>
  <c r="K9807" i="1"/>
  <c r="J9807" i="1"/>
  <c r="L9806" i="1"/>
  <c r="K9806" i="1"/>
  <c r="J9806" i="1"/>
  <c r="L9805" i="1"/>
  <c r="K9805" i="1"/>
  <c r="J9805" i="1"/>
  <c r="L9804" i="1"/>
  <c r="K9804" i="1"/>
  <c r="J9804" i="1"/>
  <c r="L9803" i="1"/>
  <c r="K9803" i="1"/>
  <c r="J9803" i="1"/>
  <c r="L9802" i="1"/>
  <c r="K9802" i="1"/>
  <c r="J9802" i="1"/>
  <c r="L9801" i="1"/>
  <c r="K9801" i="1"/>
  <c r="J9801" i="1"/>
  <c r="L9800" i="1"/>
  <c r="K9800" i="1"/>
  <c r="J9800" i="1"/>
  <c r="L9799" i="1"/>
  <c r="K9799" i="1"/>
  <c r="J9799" i="1"/>
  <c r="L9798" i="1"/>
  <c r="K9798" i="1"/>
  <c r="J9798" i="1"/>
  <c r="L9797" i="1"/>
  <c r="K9797" i="1"/>
  <c r="J9797" i="1"/>
  <c r="L9796" i="1"/>
  <c r="K9796" i="1"/>
  <c r="J9796" i="1"/>
  <c r="L9795" i="1"/>
  <c r="K9795" i="1"/>
  <c r="J9795" i="1"/>
  <c r="L9794" i="1"/>
  <c r="K9794" i="1"/>
  <c r="J9794" i="1"/>
  <c r="L9793" i="1"/>
  <c r="K9793" i="1"/>
  <c r="J9793" i="1"/>
  <c r="L9792" i="1"/>
  <c r="K9792" i="1"/>
  <c r="J9792" i="1"/>
  <c r="L9791" i="1"/>
  <c r="K9791" i="1"/>
  <c r="J9791" i="1"/>
  <c r="L9790" i="1"/>
  <c r="K9790" i="1"/>
  <c r="J9790" i="1"/>
  <c r="L9789" i="1"/>
  <c r="K9789" i="1"/>
  <c r="J9789" i="1"/>
  <c r="L9788" i="1"/>
  <c r="K9788" i="1"/>
  <c r="J9788" i="1"/>
  <c r="L9787" i="1"/>
  <c r="K9787" i="1"/>
  <c r="J9787" i="1"/>
  <c r="L9786" i="1"/>
  <c r="K9786" i="1"/>
  <c r="J9786" i="1"/>
  <c r="L9785" i="1"/>
  <c r="K9785" i="1"/>
  <c r="J9785" i="1"/>
  <c r="L9784" i="1"/>
  <c r="K9784" i="1"/>
  <c r="J9784" i="1"/>
  <c r="L9783" i="1"/>
  <c r="K9783" i="1"/>
  <c r="J9783" i="1"/>
  <c r="L9782" i="1"/>
  <c r="K9782" i="1"/>
  <c r="J9782" i="1"/>
  <c r="L9781" i="1"/>
  <c r="K9781" i="1"/>
  <c r="J9781" i="1"/>
  <c r="L9780" i="1"/>
  <c r="K9780" i="1"/>
  <c r="J9780" i="1"/>
  <c r="L9779" i="1"/>
  <c r="K9779" i="1"/>
  <c r="J9779" i="1"/>
  <c r="L9778" i="1"/>
  <c r="K9778" i="1"/>
  <c r="J9778" i="1"/>
  <c r="L9777" i="1"/>
  <c r="K9777" i="1"/>
  <c r="J9777" i="1"/>
  <c r="L9776" i="1"/>
  <c r="K9776" i="1"/>
  <c r="J9776" i="1"/>
  <c r="L9775" i="1"/>
  <c r="K9775" i="1"/>
  <c r="J9775" i="1"/>
  <c r="L9774" i="1"/>
  <c r="K9774" i="1"/>
  <c r="J9774" i="1"/>
  <c r="L9773" i="1"/>
  <c r="K9773" i="1"/>
  <c r="J9773" i="1"/>
  <c r="L9772" i="1"/>
  <c r="K9772" i="1"/>
  <c r="J9772" i="1"/>
  <c r="L9771" i="1"/>
  <c r="K9771" i="1"/>
  <c r="J9771" i="1"/>
  <c r="L9770" i="1"/>
  <c r="K9770" i="1"/>
  <c r="J9770" i="1"/>
  <c r="L9769" i="1"/>
  <c r="K9769" i="1"/>
  <c r="J9769" i="1"/>
  <c r="L9768" i="1"/>
  <c r="K9768" i="1"/>
  <c r="J9768" i="1"/>
  <c r="L9767" i="1"/>
  <c r="K9767" i="1"/>
  <c r="J9767" i="1"/>
  <c r="L9766" i="1"/>
  <c r="K9766" i="1"/>
  <c r="J9766" i="1"/>
  <c r="L9765" i="1"/>
  <c r="K9765" i="1"/>
  <c r="J9765" i="1"/>
  <c r="L9764" i="1"/>
  <c r="K9764" i="1"/>
  <c r="J9764" i="1"/>
  <c r="L9763" i="1"/>
  <c r="K9763" i="1"/>
  <c r="J9763" i="1"/>
  <c r="L9762" i="1"/>
  <c r="K9762" i="1"/>
  <c r="J9762" i="1"/>
  <c r="L9761" i="1"/>
  <c r="K9761" i="1"/>
  <c r="J9761" i="1"/>
  <c r="L9760" i="1"/>
  <c r="K9760" i="1"/>
  <c r="J9760" i="1"/>
  <c r="L9759" i="1"/>
  <c r="K9759" i="1"/>
  <c r="J9759" i="1"/>
  <c r="L9758" i="1"/>
  <c r="K9758" i="1"/>
  <c r="J9758" i="1"/>
  <c r="L9757" i="1"/>
  <c r="K9757" i="1"/>
  <c r="J9757" i="1"/>
  <c r="L9756" i="1"/>
  <c r="K9756" i="1"/>
  <c r="J9756" i="1"/>
  <c r="L9755" i="1"/>
  <c r="K9755" i="1"/>
  <c r="J9755" i="1"/>
  <c r="L9754" i="1"/>
  <c r="K9754" i="1"/>
  <c r="J9754" i="1"/>
  <c r="L9753" i="1"/>
  <c r="K9753" i="1"/>
  <c r="J9753" i="1"/>
  <c r="L9752" i="1"/>
  <c r="K9752" i="1"/>
  <c r="J9752" i="1"/>
  <c r="L9751" i="1"/>
  <c r="K9751" i="1"/>
  <c r="J9751" i="1"/>
  <c r="L9750" i="1"/>
  <c r="K9750" i="1"/>
  <c r="J9750" i="1"/>
  <c r="L9749" i="1"/>
  <c r="K9749" i="1"/>
  <c r="J9749" i="1"/>
  <c r="L9748" i="1"/>
  <c r="K9748" i="1"/>
  <c r="J9748" i="1"/>
  <c r="L9747" i="1"/>
  <c r="K9747" i="1"/>
  <c r="J9747" i="1"/>
  <c r="L9746" i="1"/>
  <c r="K9746" i="1"/>
  <c r="J9746" i="1"/>
  <c r="L9745" i="1"/>
  <c r="K9745" i="1"/>
  <c r="J9745" i="1"/>
  <c r="L9744" i="1"/>
  <c r="K9744" i="1"/>
  <c r="J9744" i="1"/>
  <c r="L9743" i="1"/>
  <c r="K9743" i="1"/>
  <c r="J9743" i="1"/>
  <c r="L9742" i="1"/>
  <c r="K9742" i="1"/>
  <c r="J9742" i="1"/>
  <c r="L9741" i="1"/>
  <c r="K9741" i="1"/>
  <c r="J9741" i="1"/>
  <c r="L9740" i="1"/>
  <c r="K9740" i="1"/>
  <c r="J9740" i="1"/>
  <c r="L9739" i="1"/>
  <c r="K9739" i="1"/>
  <c r="J9739" i="1"/>
  <c r="L9738" i="1"/>
  <c r="K9738" i="1"/>
  <c r="J9738" i="1"/>
  <c r="L9737" i="1"/>
  <c r="K9737" i="1"/>
  <c r="J9737" i="1"/>
  <c r="L9736" i="1"/>
  <c r="K9736" i="1"/>
  <c r="J9736" i="1"/>
  <c r="L9735" i="1"/>
  <c r="K9735" i="1"/>
  <c r="J9735" i="1"/>
  <c r="L9734" i="1"/>
  <c r="K9734" i="1"/>
  <c r="J9734" i="1"/>
  <c r="L9733" i="1"/>
  <c r="K9733" i="1"/>
  <c r="J9733" i="1"/>
  <c r="L9732" i="1"/>
  <c r="K9732" i="1"/>
  <c r="J9732" i="1"/>
  <c r="L9731" i="1"/>
  <c r="K9731" i="1"/>
  <c r="J9731" i="1"/>
  <c r="L9730" i="1"/>
  <c r="K9730" i="1"/>
  <c r="J9730" i="1"/>
  <c r="L9729" i="1"/>
  <c r="K9729" i="1"/>
  <c r="J9729" i="1"/>
  <c r="L9728" i="1"/>
  <c r="K9728" i="1"/>
  <c r="J9728" i="1"/>
  <c r="L9727" i="1"/>
  <c r="K9727" i="1"/>
  <c r="J9727" i="1"/>
  <c r="L9726" i="1"/>
  <c r="K9726" i="1"/>
  <c r="J9726" i="1"/>
  <c r="L9725" i="1"/>
  <c r="K9725" i="1"/>
  <c r="J9725" i="1"/>
  <c r="L9724" i="1"/>
  <c r="K9724" i="1"/>
  <c r="J9724" i="1"/>
  <c r="L9723" i="1"/>
  <c r="K9723" i="1"/>
  <c r="J9723" i="1"/>
  <c r="L9722" i="1"/>
  <c r="K9722" i="1"/>
  <c r="J9722" i="1"/>
  <c r="L9721" i="1"/>
  <c r="K9721" i="1"/>
  <c r="J9721" i="1"/>
  <c r="L9720" i="1"/>
  <c r="K9720" i="1"/>
  <c r="J9720" i="1"/>
  <c r="L9719" i="1"/>
  <c r="K9719" i="1"/>
  <c r="J9719" i="1"/>
  <c r="L9718" i="1"/>
  <c r="K9718" i="1"/>
  <c r="J9718" i="1"/>
  <c r="L9717" i="1"/>
  <c r="K9717" i="1"/>
  <c r="J9717" i="1"/>
  <c r="L9716" i="1"/>
  <c r="K9716" i="1"/>
  <c r="J9716" i="1"/>
  <c r="L9715" i="1"/>
  <c r="K9715" i="1"/>
  <c r="J9715" i="1"/>
  <c r="L9714" i="1"/>
  <c r="K9714" i="1"/>
  <c r="J9714" i="1"/>
  <c r="L9713" i="1"/>
  <c r="K9713" i="1"/>
  <c r="J9713" i="1"/>
  <c r="L9712" i="1"/>
  <c r="K9712" i="1"/>
  <c r="J9712" i="1"/>
  <c r="L9711" i="1"/>
  <c r="K9711" i="1"/>
  <c r="J9711" i="1"/>
  <c r="L9710" i="1"/>
  <c r="K9710" i="1"/>
  <c r="J9710" i="1"/>
  <c r="L9709" i="1"/>
  <c r="K9709" i="1"/>
  <c r="J9709" i="1"/>
  <c r="L9708" i="1"/>
  <c r="K9708" i="1"/>
  <c r="J9708" i="1"/>
  <c r="L9707" i="1"/>
  <c r="K9707" i="1"/>
  <c r="J9707" i="1"/>
  <c r="L9706" i="1"/>
  <c r="K9706" i="1"/>
  <c r="J9706" i="1"/>
  <c r="L9705" i="1"/>
  <c r="K9705" i="1"/>
  <c r="J9705" i="1"/>
  <c r="L9704" i="1"/>
  <c r="K9704" i="1"/>
  <c r="J9704" i="1"/>
  <c r="L9703" i="1"/>
  <c r="K9703" i="1"/>
  <c r="J9703" i="1"/>
  <c r="L9702" i="1"/>
  <c r="K9702" i="1"/>
  <c r="J9702" i="1"/>
  <c r="L9701" i="1"/>
  <c r="K9701" i="1"/>
  <c r="J9701" i="1"/>
  <c r="L9700" i="1"/>
  <c r="K9700" i="1"/>
  <c r="J9700" i="1"/>
  <c r="L9699" i="1"/>
  <c r="K9699" i="1"/>
  <c r="J9699" i="1"/>
  <c r="L9698" i="1"/>
  <c r="K9698" i="1"/>
  <c r="J9698" i="1"/>
  <c r="L9697" i="1"/>
  <c r="K9697" i="1"/>
  <c r="J9697" i="1"/>
  <c r="L9696" i="1"/>
  <c r="K9696" i="1"/>
  <c r="J9696" i="1"/>
  <c r="L9695" i="1"/>
  <c r="K9695" i="1"/>
  <c r="J9695" i="1"/>
  <c r="L9694" i="1"/>
  <c r="K9694" i="1"/>
  <c r="J9694" i="1"/>
  <c r="L9693" i="1"/>
  <c r="K9693" i="1"/>
  <c r="J9693" i="1"/>
  <c r="L9692" i="1"/>
  <c r="K9692" i="1"/>
  <c r="J9692" i="1"/>
  <c r="L9691" i="1"/>
  <c r="K9691" i="1"/>
  <c r="J9691" i="1"/>
  <c r="L9690" i="1"/>
  <c r="K9690" i="1"/>
  <c r="J9690" i="1"/>
  <c r="L9689" i="1"/>
  <c r="K9689" i="1"/>
  <c r="J9689" i="1"/>
  <c r="L9688" i="1"/>
  <c r="K9688" i="1"/>
  <c r="J9688" i="1"/>
  <c r="L9687" i="1"/>
  <c r="K9687" i="1"/>
  <c r="J9687" i="1"/>
  <c r="L9686" i="1"/>
  <c r="K9686" i="1"/>
  <c r="J9686" i="1"/>
  <c r="L9685" i="1"/>
  <c r="K9685" i="1"/>
  <c r="J9685" i="1"/>
  <c r="L9684" i="1"/>
  <c r="K9684" i="1"/>
  <c r="J9684" i="1"/>
  <c r="L9683" i="1"/>
  <c r="K9683" i="1"/>
  <c r="J9683" i="1"/>
  <c r="L9682" i="1"/>
  <c r="K9682" i="1"/>
  <c r="J9682" i="1"/>
  <c r="L9681" i="1"/>
  <c r="K9681" i="1"/>
  <c r="J9681" i="1"/>
  <c r="L9680" i="1"/>
  <c r="K9680" i="1"/>
  <c r="J9680" i="1"/>
  <c r="L9679" i="1"/>
  <c r="K9679" i="1"/>
  <c r="J9679" i="1"/>
  <c r="L9678" i="1"/>
  <c r="K9678" i="1"/>
  <c r="J9678" i="1"/>
  <c r="L9677" i="1"/>
  <c r="K9677" i="1"/>
  <c r="J9677" i="1"/>
  <c r="L9676" i="1"/>
  <c r="K9676" i="1"/>
  <c r="J9676" i="1"/>
  <c r="L9675" i="1"/>
  <c r="K9675" i="1"/>
  <c r="J9675" i="1"/>
  <c r="L9674" i="1"/>
  <c r="K9674" i="1"/>
  <c r="J9674" i="1"/>
  <c r="L9673" i="1"/>
  <c r="K9673" i="1"/>
  <c r="J9673" i="1"/>
  <c r="L9672" i="1"/>
  <c r="K9672" i="1"/>
  <c r="J9672" i="1"/>
  <c r="L9671" i="1"/>
  <c r="K9671" i="1"/>
  <c r="J9671" i="1"/>
  <c r="L9670" i="1"/>
  <c r="K9670" i="1"/>
  <c r="J9670" i="1"/>
  <c r="L9669" i="1"/>
  <c r="K9669" i="1"/>
  <c r="J9669" i="1"/>
  <c r="L9668" i="1"/>
  <c r="K9668" i="1"/>
  <c r="J9668" i="1"/>
  <c r="L9667" i="1"/>
  <c r="K9667" i="1"/>
  <c r="J9667" i="1"/>
  <c r="L9666" i="1"/>
  <c r="K9666" i="1"/>
  <c r="J9666" i="1"/>
  <c r="L9665" i="1"/>
  <c r="K9665" i="1"/>
  <c r="J9665" i="1"/>
  <c r="L9664" i="1"/>
  <c r="K9664" i="1"/>
  <c r="J9664" i="1"/>
  <c r="L9663" i="1"/>
  <c r="K9663" i="1"/>
  <c r="J9663" i="1"/>
  <c r="L9662" i="1"/>
  <c r="K9662" i="1"/>
  <c r="J9662" i="1"/>
  <c r="L9661" i="1"/>
  <c r="K9661" i="1"/>
  <c r="J9661" i="1"/>
  <c r="L9660" i="1"/>
  <c r="K9660" i="1"/>
  <c r="J9660" i="1"/>
  <c r="L9659" i="1"/>
  <c r="K9659" i="1"/>
  <c r="J9659" i="1"/>
  <c r="L9658" i="1"/>
  <c r="K9658" i="1"/>
  <c r="J9658" i="1"/>
  <c r="L9657" i="1"/>
  <c r="K9657" i="1"/>
  <c r="J9657" i="1"/>
  <c r="L9656" i="1"/>
  <c r="K9656" i="1"/>
  <c r="J9656" i="1"/>
  <c r="L9655" i="1"/>
  <c r="K9655" i="1"/>
  <c r="J9655" i="1"/>
  <c r="L9654" i="1"/>
  <c r="K9654" i="1"/>
  <c r="J9654" i="1"/>
  <c r="L9653" i="1"/>
  <c r="K9653" i="1"/>
  <c r="J9653" i="1"/>
  <c r="L9652" i="1"/>
  <c r="K9652" i="1"/>
  <c r="J9652" i="1"/>
  <c r="L9651" i="1"/>
  <c r="K9651" i="1"/>
  <c r="J9651" i="1"/>
  <c r="L9650" i="1"/>
  <c r="K9650" i="1"/>
  <c r="J9650" i="1"/>
  <c r="L9649" i="1"/>
  <c r="K9649" i="1"/>
  <c r="J9649" i="1"/>
  <c r="L9648" i="1"/>
  <c r="K9648" i="1"/>
  <c r="J9648" i="1"/>
  <c r="L9647" i="1"/>
  <c r="K9647" i="1"/>
  <c r="J9647" i="1"/>
  <c r="L9646" i="1"/>
  <c r="K9646" i="1"/>
  <c r="J9646" i="1"/>
  <c r="L9645" i="1"/>
  <c r="K9645" i="1"/>
  <c r="J9645" i="1"/>
  <c r="L9644" i="1"/>
  <c r="K9644" i="1"/>
  <c r="J9644" i="1"/>
  <c r="L9643" i="1"/>
  <c r="K9643" i="1"/>
  <c r="J9643" i="1"/>
  <c r="L9642" i="1"/>
  <c r="K9642" i="1"/>
  <c r="J9642" i="1"/>
  <c r="L9641" i="1"/>
  <c r="K9641" i="1"/>
  <c r="J9641" i="1"/>
  <c r="L9640" i="1"/>
  <c r="K9640" i="1"/>
  <c r="J9640" i="1"/>
  <c r="L9639" i="1"/>
  <c r="K9639" i="1"/>
  <c r="J9639" i="1"/>
  <c r="L9638" i="1"/>
  <c r="K9638" i="1"/>
  <c r="J9638" i="1"/>
  <c r="L9637" i="1"/>
  <c r="K9637" i="1"/>
  <c r="J9637" i="1"/>
  <c r="L9636" i="1"/>
  <c r="K9636" i="1"/>
  <c r="J9636" i="1"/>
  <c r="L9635" i="1"/>
  <c r="K9635" i="1"/>
  <c r="J9635" i="1"/>
  <c r="L9634" i="1"/>
  <c r="K9634" i="1"/>
  <c r="J9634" i="1"/>
  <c r="L9633" i="1"/>
  <c r="K9633" i="1"/>
  <c r="J9633" i="1"/>
  <c r="L9632" i="1"/>
  <c r="K9632" i="1"/>
  <c r="J9632" i="1"/>
  <c r="L9631" i="1"/>
  <c r="K9631" i="1"/>
  <c r="J9631" i="1"/>
  <c r="L9630" i="1"/>
  <c r="K9630" i="1"/>
  <c r="J9630" i="1"/>
  <c r="L9629" i="1"/>
  <c r="K9629" i="1"/>
  <c r="J9629" i="1"/>
  <c r="L9628" i="1"/>
  <c r="K9628" i="1"/>
  <c r="J9628" i="1"/>
  <c r="L9627" i="1"/>
  <c r="K9627" i="1"/>
  <c r="J9627" i="1"/>
  <c r="L9626" i="1"/>
  <c r="K9626" i="1"/>
  <c r="J9626" i="1"/>
  <c r="L9625" i="1"/>
  <c r="K9625" i="1"/>
  <c r="J9625" i="1"/>
  <c r="L9624" i="1"/>
  <c r="K9624" i="1"/>
  <c r="J9624" i="1"/>
  <c r="L9623" i="1"/>
  <c r="K9623" i="1"/>
  <c r="J9623" i="1"/>
  <c r="L9622" i="1"/>
  <c r="K9622" i="1"/>
  <c r="J9622" i="1"/>
  <c r="L9621" i="1"/>
  <c r="K9621" i="1"/>
  <c r="J9621" i="1"/>
  <c r="L9620" i="1"/>
  <c r="K9620" i="1"/>
  <c r="J9620" i="1"/>
  <c r="L9619" i="1"/>
  <c r="K9619" i="1"/>
  <c r="J9619" i="1"/>
  <c r="L9618" i="1"/>
  <c r="K9618" i="1"/>
  <c r="J9618" i="1"/>
  <c r="L9617" i="1"/>
  <c r="K9617" i="1"/>
  <c r="J9617" i="1"/>
  <c r="L9616" i="1"/>
  <c r="K9616" i="1"/>
  <c r="J9616" i="1"/>
  <c r="L9615" i="1"/>
  <c r="K9615" i="1"/>
  <c r="J9615" i="1"/>
  <c r="L9614" i="1"/>
  <c r="K9614" i="1"/>
  <c r="J9614" i="1"/>
  <c r="L9613" i="1"/>
  <c r="K9613" i="1"/>
  <c r="J9613" i="1"/>
  <c r="L9612" i="1"/>
  <c r="K9612" i="1"/>
  <c r="J9612" i="1"/>
  <c r="L9611" i="1"/>
  <c r="K9611" i="1"/>
  <c r="J9611" i="1"/>
  <c r="L9610" i="1"/>
  <c r="K9610" i="1"/>
  <c r="J9610" i="1"/>
  <c r="L9609" i="1"/>
  <c r="K9609" i="1"/>
  <c r="J9609" i="1"/>
  <c r="L9608" i="1"/>
  <c r="K9608" i="1"/>
  <c r="J9608" i="1"/>
  <c r="L9607" i="1"/>
  <c r="K9607" i="1"/>
  <c r="J9607" i="1"/>
  <c r="L9606" i="1"/>
  <c r="K9606" i="1"/>
  <c r="J9606" i="1"/>
  <c r="L9605" i="1"/>
  <c r="K9605" i="1"/>
  <c r="J9605" i="1"/>
  <c r="L9604" i="1"/>
  <c r="K9604" i="1"/>
  <c r="J9604" i="1"/>
  <c r="L9603" i="1"/>
  <c r="K9603" i="1"/>
  <c r="J9603" i="1"/>
  <c r="L9602" i="1"/>
  <c r="K9602" i="1"/>
  <c r="J9602" i="1"/>
  <c r="L9601" i="1"/>
  <c r="K9601" i="1"/>
  <c r="J9601" i="1"/>
  <c r="L9600" i="1"/>
  <c r="K9600" i="1"/>
  <c r="J9600" i="1"/>
  <c r="L9599" i="1"/>
  <c r="K9599" i="1"/>
  <c r="J9599" i="1"/>
  <c r="L9598" i="1"/>
  <c r="K9598" i="1"/>
  <c r="J9598" i="1"/>
  <c r="L9597" i="1"/>
  <c r="K9597" i="1"/>
  <c r="J9597" i="1"/>
  <c r="L9596" i="1"/>
  <c r="K9596" i="1"/>
  <c r="J9596" i="1"/>
  <c r="L9595" i="1"/>
  <c r="K9595" i="1"/>
  <c r="J9595" i="1"/>
  <c r="L9594" i="1"/>
  <c r="K9594" i="1"/>
  <c r="J9594" i="1"/>
  <c r="L9593" i="1"/>
  <c r="K9593" i="1"/>
  <c r="J9593" i="1"/>
  <c r="L9592" i="1"/>
  <c r="K9592" i="1"/>
  <c r="J9592" i="1"/>
  <c r="L9591" i="1"/>
  <c r="K9591" i="1"/>
  <c r="J9591" i="1"/>
  <c r="L9590" i="1"/>
  <c r="K9590" i="1"/>
  <c r="J9590" i="1"/>
  <c r="L9589" i="1"/>
  <c r="K9589" i="1"/>
  <c r="J9589" i="1"/>
  <c r="L9588" i="1"/>
  <c r="K9588" i="1"/>
  <c r="J9588" i="1"/>
  <c r="L9587" i="1"/>
  <c r="K9587" i="1"/>
  <c r="J9587" i="1"/>
  <c r="L9586" i="1"/>
  <c r="K9586" i="1"/>
  <c r="J9586" i="1"/>
  <c r="L9585" i="1"/>
  <c r="K9585" i="1"/>
  <c r="J9585" i="1"/>
  <c r="L9584" i="1"/>
  <c r="K9584" i="1"/>
  <c r="J9584" i="1"/>
  <c r="L9583" i="1"/>
  <c r="K9583" i="1"/>
  <c r="J9583" i="1"/>
  <c r="L9582" i="1"/>
  <c r="K9582" i="1"/>
  <c r="J9582" i="1"/>
  <c r="L9581" i="1"/>
  <c r="K9581" i="1"/>
  <c r="J9581" i="1"/>
  <c r="L9580" i="1"/>
  <c r="K9580" i="1"/>
  <c r="J9580" i="1"/>
  <c r="L9579" i="1"/>
  <c r="K9579" i="1"/>
  <c r="J9579" i="1"/>
  <c r="L9578" i="1"/>
  <c r="K9578" i="1"/>
  <c r="J9578" i="1"/>
  <c r="L9577" i="1"/>
  <c r="K9577" i="1"/>
  <c r="J9577" i="1"/>
  <c r="L9576" i="1"/>
  <c r="K9576" i="1"/>
  <c r="J9576" i="1"/>
  <c r="L9575" i="1"/>
  <c r="K9575" i="1"/>
  <c r="J9575" i="1"/>
  <c r="L9574" i="1"/>
  <c r="K9574" i="1"/>
  <c r="J9574" i="1"/>
  <c r="L9573" i="1"/>
  <c r="K9573" i="1"/>
  <c r="J9573" i="1"/>
  <c r="L9572" i="1"/>
  <c r="K9572" i="1"/>
  <c r="J9572" i="1"/>
  <c r="L9571" i="1"/>
  <c r="K9571" i="1"/>
  <c r="J9571" i="1"/>
  <c r="L9570" i="1"/>
  <c r="K9570" i="1"/>
  <c r="J9570" i="1"/>
  <c r="L9569" i="1"/>
  <c r="K9569" i="1"/>
  <c r="J9569" i="1"/>
  <c r="L9568" i="1"/>
  <c r="K9568" i="1"/>
  <c r="J9568" i="1"/>
  <c r="L9567" i="1"/>
  <c r="K9567" i="1"/>
  <c r="J9567" i="1"/>
  <c r="L9566" i="1"/>
  <c r="K9566" i="1"/>
  <c r="J9566" i="1"/>
  <c r="L9565" i="1"/>
  <c r="K9565" i="1"/>
  <c r="J9565" i="1"/>
  <c r="L9564" i="1"/>
  <c r="K9564" i="1"/>
  <c r="J9564" i="1"/>
  <c r="L9563" i="1"/>
  <c r="K9563" i="1"/>
  <c r="J9563" i="1"/>
  <c r="L9562" i="1"/>
  <c r="K9562" i="1"/>
  <c r="J9562" i="1"/>
  <c r="L9561" i="1"/>
  <c r="K9561" i="1"/>
  <c r="J9561" i="1"/>
  <c r="L9560" i="1"/>
  <c r="K9560" i="1"/>
  <c r="J9560" i="1"/>
  <c r="L9559" i="1"/>
  <c r="K9559" i="1"/>
  <c r="J9559" i="1"/>
  <c r="L9558" i="1"/>
  <c r="K9558" i="1"/>
  <c r="J9558" i="1"/>
  <c r="L9557" i="1"/>
  <c r="K9557" i="1"/>
  <c r="J9557" i="1"/>
  <c r="L9556" i="1"/>
  <c r="K9556" i="1"/>
  <c r="J9556" i="1"/>
  <c r="L9555" i="1"/>
  <c r="K9555" i="1"/>
  <c r="J9555" i="1"/>
  <c r="L9554" i="1"/>
  <c r="K9554" i="1"/>
  <c r="J9554" i="1"/>
  <c r="L9553" i="1"/>
  <c r="K9553" i="1"/>
  <c r="J9553" i="1"/>
  <c r="L9552" i="1"/>
  <c r="K9552" i="1"/>
  <c r="J9552" i="1"/>
  <c r="L9551" i="1"/>
  <c r="K9551" i="1"/>
  <c r="J9551" i="1"/>
  <c r="L9550" i="1"/>
  <c r="K9550" i="1"/>
  <c r="J9550" i="1"/>
  <c r="L9549" i="1"/>
  <c r="K9549" i="1"/>
  <c r="J9549" i="1"/>
  <c r="L9548" i="1"/>
  <c r="K9548" i="1"/>
  <c r="J9548" i="1"/>
  <c r="L9547" i="1"/>
  <c r="K9547" i="1"/>
  <c r="J9547" i="1"/>
  <c r="L9546" i="1"/>
  <c r="K9546" i="1"/>
  <c r="J9546" i="1"/>
  <c r="L9545" i="1"/>
  <c r="K9545" i="1"/>
  <c r="J9545" i="1"/>
  <c r="L9544" i="1"/>
  <c r="K9544" i="1"/>
  <c r="J9544" i="1"/>
  <c r="L9543" i="1"/>
  <c r="K9543" i="1"/>
  <c r="J9543" i="1"/>
  <c r="L9542" i="1"/>
  <c r="K9542" i="1"/>
  <c r="J9542" i="1"/>
  <c r="L9541" i="1"/>
  <c r="K9541" i="1"/>
  <c r="J9541" i="1"/>
  <c r="L9540" i="1"/>
  <c r="K9540" i="1"/>
  <c r="J9540" i="1"/>
  <c r="L9539" i="1"/>
  <c r="K9539" i="1"/>
  <c r="J9539" i="1"/>
  <c r="L9538" i="1"/>
  <c r="K9538" i="1"/>
  <c r="J9538" i="1"/>
  <c r="L9537" i="1"/>
  <c r="K9537" i="1"/>
  <c r="J9537" i="1"/>
  <c r="L9536" i="1"/>
  <c r="K9536" i="1"/>
  <c r="J9536" i="1"/>
  <c r="L9535" i="1"/>
  <c r="K9535" i="1"/>
  <c r="J9535" i="1"/>
  <c r="L9534" i="1"/>
  <c r="K9534" i="1"/>
  <c r="J9534" i="1"/>
  <c r="L9533" i="1"/>
  <c r="K9533" i="1"/>
  <c r="J9533" i="1"/>
  <c r="L9532" i="1"/>
  <c r="K9532" i="1"/>
  <c r="J9532" i="1"/>
  <c r="L9531" i="1"/>
  <c r="K9531" i="1"/>
  <c r="J9531" i="1"/>
  <c r="L9530" i="1"/>
  <c r="K9530" i="1"/>
  <c r="J9530" i="1"/>
  <c r="L9529" i="1"/>
  <c r="K9529" i="1"/>
  <c r="J9529" i="1"/>
  <c r="L9528" i="1"/>
  <c r="K9528" i="1"/>
  <c r="J9528" i="1"/>
  <c r="L9527" i="1"/>
  <c r="K9527" i="1"/>
  <c r="J9527" i="1"/>
  <c r="L9526" i="1"/>
  <c r="K9526" i="1"/>
  <c r="J9526" i="1"/>
  <c r="L9525" i="1"/>
  <c r="K9525" i="1"/>
  <c r="J9525" i="1"/>
  <c r="L9524" i="1"/>
  <c r="K9524" i="1"/>
  <c r="J9524" i="1"/>
  <c r="L9523" i="1"/>
  <c r="K9523" i="1"/>
  <c r="J9523" i="1"/>
  <c r="L9522" i="1"/>
  <c r="K9522" i="1"/>
  <c r="J9522" i="1"/>
  <c r="L9521" i="1"/>
  <c r="K9521" i="1"/>
  <c r="J9521" i="1"/>
  <c r="L9520" i="1"/>
  <c r="K9520" i="1"/>
  <c r="J9520" i="1"/>
  <c r="L9519" i="1"/>
  <c r="K9519" i="1"/>
  <c r="J9519" i="1"/>
  <c r="L9518" i="1"/>
  <c r="K9518" i="1"/>
  <c r="J9518" i="1"/>
  <c r="L9517" i="1"/>
  <c r="K9517" i="1"/>
  <c r="J9517" i="1"/>
  <c r="L9516" i="1"/>
  <c r="K9516" i="1"/>
  <c r="J9516" i="1"/>
  <c r="L9515" i="1"/>
  <c r="K9515" i="1"/>
  <c r="J9515" i="1"/>
  <c r="L9514" i="1"/>
  <c r="K9514" i="1"/>
  <c r="J9514" i="1"/>
  <c r="L9513" i="1"/>
  <c r="K9513" i="1"/>
  <c r="J9513" i="1"/>
  <c r="L9512" i="1"/>
  <c r="K9512" i="1"/>
  <c r="J9512" i="1"/>
  <c r="L9511" i="1"/>
  <c r="K9511" i="1"/>
  <c r="J9511" i="1"/>
  <c r="L9510" i="1"/>
  <c r="K9510" i="1"/>
  <c r="J9510" i="1"/>
  <c r="L9509" i="1"/>
  <c r="K9509" i="1"/>
  <c r="J9509" i="1"/>
  <c r="L9508" i="1"/>
  <c r="K9508" i="1"/>
  <c r="J9508" i="1"/>
  <c r="L9507" i="1"/>
  <c r="K9507" i="1"/>
  <c r="J9507" i="1"/>
  <c r="L9506" i="1"/>
  <c r="K9506" i="1"/>
  <c r="J9506" i="1"/>
  <c r="L9505" i="1"/>
  <c r="K9505" i="1"/>
  <c r="J9505" i="1"/>
  <c r="L9504" i="1"/>
  <c r="K9504" i="1"/>
  <c r="J9504" i="1"/>
  <c r="L9503" i="1"/>
  <c r="K9503" i="1"/>
  <c r="J9503" i="1"/>
  <c r="L9502" i="1"/>
  <c r="K9502" i="1"/>
  <c r="J9502" i="1"/>
  <c r="L9501" i="1"/>
  <c r="K9501" i="1"/>
  <c r="J9501" i="1"/>
  <c r="L9500" i="1"/>
  <c r="K9500" i="1"/>
  <c r="J9500" i="1"/>
  <c r="L9499" i="1"/>
  <c r="K9499" i="1"/>
  <c r="J9499" i="1"/>
  <c r="L9498" i="1"/>
  <c r="K9498" i="1"/>
  <c r="J9498" i="1"/>
  <c r="L9497" i="1"/>
  <c r="K9497" i="1"/>
  <c r="J9497" i="1"/>
  <c r="L9496" i="1"/>
  <c r="K9496" i="1"/>
  <c r="J9496" i="1"/>
  <c r="L9495" i="1"/>
  <c r="K9495" i="1"/>
  <c r="J9495" i="1"/>
  <c r="L9494" i="1"/>
  <c r="K9494" i="1"/>
  <c r="J9494" i="1"/>
  <c r="L9493" i="1"/>
  <c r="K9493" i="1"/>
  <c r="J9493" i="1"/>
  <c r="L9492" i="1"/>
  <c r="K9492" i="1"/>
  <c r="J9492" i="1"/>
  <c r="L9491" i="1"/>
  <c r="K9491" i="1"/>
  <c r="J9491" i="1"/>
  <c r="L9490" i="1"/>
  <c r="K9490" i="1"/>
  <c r="J9490" i="1"/>
  <c r="L9489" i="1"/>
  <c r="K9489" i="1"/>
  <c r="J9489" i="1"/>
  <c r="L9488" i="1"/>
  <c r="K9488" i="1"/>
  <c r="J9488" i="1"/>
  <c r="L9487" i="1"/>
  <c r="K9487" i="1"/>
  <c r="J9487" i="1"/>
  <c r="L9486" i="1"/>
  <c r="K9486" i="1"/>
  <c r="J9486" i="1"/>
  <c r="L9485" i="1"/>
  <c r="K9485" i="1"/>
  <c r="J9485" i="1"/>
  <c r="L9484" i="1"/>
  <c r="K9484" i="1"/>
  <c r="J9484" i="1"/>
  <c r="L9483" i="1"/>
  <c r="K9483" i="1"/>
  <c r="J9483" i="1"/>
  <c r="L9482" i="1"/>
  <c r="K9482" i="1"/>
  <c r="J9482" i="1"/>
  <c r="L9481" i="1"/>
  <c r="K9481" i="1"/>
  <c r="J9481" i="1"/>
  <c r="L9480" i="1"/>
  <c r="K9480" i="1"/>
  <c r="J9480" i="1"/>
  <c r="L9479" i="1"/>
  <c r="K9479" i="1"/>
  <c r="J9479" i="1"/>
  <c r="L9478" i="1"/>
  <c r="K9478" i="1"/>
  <c r="J9478" i="1"/>
  <c r="L9477" i="1"/>
  <c r="K9477" i="1"/>
  <c r="J9477" i="1"/>
  <c r="L9476" i="1"/>
  <c r="K9476" i="1"/>
  <c r="J9476" i="1"/>
  <c r="L9475" i="1"/>
  <c r="K9475" i="1"/>
  <c r="J9475" i="1"/>
  <c r="L9474" i="1"/>
  <c r="K9474" i="1"/>
  <c r="J9474" i="1"/>
  <c r="L9473" i="1"/>
  <c r="K9473" i="1"/>
  <c r="J9473" i="1"/>
  <c r="L9472" i="1"/>
  <c r="K9472" i="1"/>
  <c r="J9472" i="1"/>
  <c r="L9471" i="1"/>
  <c r="K9471" i="1"/>
  <c r="J9471" i="1"/>
  <c r="L9470" i="1"/>
  <c r="K9470" i="1"/>
  <c r="J9470" i="1"/>
  <c r="L9469" i="1"/>
  <c r="K9469" i="1"/>
  <c r="J9469" i="1"/>
  <c r="L9468" i="1"/>
  <c r="K9468" i="1"/>
  <c r="J9468" i="1"/>
  <c r="L9467" i="1"/>
  <c r="K9467" i="1"/>
  <c r="J9467" i="1"/>
  <c r="L9466" i="1"/>
  <c r="K9466" i="1"/>
  <c r="J9466" i="1"/>
  <c r="L9465" i="1"/>
  <c r="K9465" i="1"/>
  <c r="J9465" i="1"/>
  <c r="L9464" i="1"/>
  <c r="K9464" i="1"/>
  <c r="J9464" i="1"/>
  <c r="L9463" i="1"/>
  <c r="K9463" i="1"/>
  <c r="J9463" i="1"/>
  <c r="L9462" i="1"/>
  <c r="K9462" i="1"/>
  <c r="J9462" i="1"/>
  <c r="L9461" i="1"/>
  <c r="K9461" i="1"/>
  <c r="J9461" i="1"/>
  <c r="L9460" i="1"/>
  <c r="K9460" i="1"/>
  <c r="J9460" i="1"/>
  <c r="L9459" i="1"/>
  <c r="K9459" i="1"/>
  <c r="J9459" i="1"/>
  <c r="L9458" i="1"/>
  <c r="K9458" i="1"/>
  <c r="J9458" i="1"/>
  <c r="L9457" i="1"/>
  <c r="K9457" i="1"/>
  <c r="J9457" i="1"/>
  <c r="L9456" i="1"/>
  <c r="K9456" i="1"/>
  <c r="J9456" i="1"/>
  <c r="L9455" i="1"/>
  <c r="K9455" i="1"/>
  <c r="J9455" i="1"/>
  <c r="L9454" i="1"/>
  <c r="K9454" i="1"/>
  <c r="J9454" i="1"/>
  <c r="L9453" i="1"/>
  <c r="K9453" i="1"/>
  <c r="J9453" i="1"/>
  <c r="L9452" i="1"/>
  <c r="K9452" i="1"/>
  <c r="J9452" i="1"/>
  <c r="L9451" i="1"/>
  <c r="K9451" i="1"/>
  <c r="J9451" i="1"/>
  <c r="L9450" i="1"/>
  <c r="K9450" i="1"/>
  <c r="J9450" i="1"/>
  <c r="L9449" i="1"/>
  <c r="K9449" i="1"/>
  <c r="J9449" i="1"/>
  <c r="L9448" i="1"/>
  <c r="K9448" i="1"/>
  <c r="J9448" i="1"/>
  <c r="L9447" i="1"/>
  <c r="K9447" i="1"/>
  <c r="J9447" i="1"/>
  <c r="L9446" i="1"/>
  <c r="K9446" i="1"/>
  <c r="J9446" i="1"/>
  <c r="L9445" i="1"/>
  <c r="K9445" i="1"/>
  <c r="J9445" i="1"/>
  <c r="L9444" i="1"/>
  <c r="K9444" i="1"/>
  <c r="J9444" i="1"/>
  <c r="L9443" i="1"/>
  <c r="K9443" i="1"/>
  <c r="J9443" i="1"/>
  <c r="L9442" i="1"/>
  <c r="K9442" i="1"/>
  <c r="J9442" i="1"/>
  <c r="L9441" i="1"/>
  <c r="K9441" i="1"/>
  <c r="J9441" i="1"/>
  <c r="L9440" i="1"/>
  <c r="K9440" i="1"/>
  <c r="J9440" i="1"/>
  <c r="L9439" i="1"/>
  <c r="K9439" i="1"/>
  <c r="J9439" i="1"/>
  <c r="L9438" i="1"/>
  <c r="K9438" i="1"/>
  <c r="J9438" i="1"/>
  <c r="L9437" i="1"/>
  <c r="K9437" i="1"/>
  <c r="J9437" i="1"/>
  <c r="L9436" i="1"/>
  <c r="K9436" i="1"/>
  <c r="J9436" i="1"/>
  <c r="L9435" i="1"/>
  <c r="K9435" i="1"/>
  <c r="J9435" i="1"/>
  <c r="L9434" i="1"/>
  <c r="K9434" i="1"/>
  <c r="J9434" i="1"/>
  <c r="L9433" i="1"/>
  <c r="K9433" i="1"/>
  <c r="J9433" i="1"/>
  <c r="L9432" i="1"/>
  <c r="K9432" i="1"/>
  <c r="J9432" i="1"/>
  <c r="L9431" i="1"/>
  <c r="K9431" i="1"/>
  <c r="J9431" i="1"/>
  <c r="L9430" i="1"/>
  <c r="K9430" i="1"/>
  <c r="J9430" i="1"/>
  <c r="L9429" i="1"/>
  <c r="K9429" i="1"/>
  <c r="J9429" i="1"/>
  <c r="L9428" i="1"/>
  <c r="K9428" i="1"/>
  <c r="J9428" i="1"/>
  <c r="L9427" i="1"/>
  <c r="K9427" i="1"/>
  <c r="J9427" i="1"/>
  <c r="L9426" i="1"/>
  <c r="K9426" i="1"/>
  <c r="J9426" i="1"/>
  <c r="L9425" i="1"/>
  <c r="K9425" i="1"/>
  <c r="J9425" i="1"/>
  <c r="L9424" i="1"/>
  <c r="K9424" i="1"/>
  <c r="J9424" i="1"/>
  <c r="L9423" i="1"/>
  <c r="K9423" i="1"/>
  <c r="J9423" i="1"/>
  <c r="L9422" i="1"/>
  <c r="K9422" i="1"/>
  <c r="J9422" i="1"/>
  <c r="L9421" i="1"/>
  <c r="K9421" i="1"/>
  <c r="J9421" i="1"/>
  <c r="L9420" i="1"/>
  <c r="K9420" i="1"/>
  <c r="J9420" i="1"/>
  <c r="L9419" i="1"/>
  <c r="K9419" i="1"/>
  <c r="J9419" i="1"/>
  <c r="L9418" i="1"/>
  <c r="K9418" i="1"/>
  <c r="J9418" i="1"/>
  <c r="L9417" i="1"/>
  <c r="K9417" i="1"/>
  <c r="J9417" i="1"/>
  <c r="L9416" i="1"/>
  <c r="K9416" i="1"/>
  <c r="J9416" i="1"/>
  <c r="L9415" i="1"/>
  <c r="K9415" i="1"/>
  <c r="J9415" i="1"/>
  <c r="L9414" i="1"/>
  <c r="K9414" i="1"/>
  <c r="J9414" i="1"/>
  <c r="L9413" i="1"/>
  <c r="K9413" i="1"/>
  <c r="J9413" i="1"/>
  <c r="L9412" i="1"/>
  <c r="K9412" i="1"/>
  <c r="J9412" i="1"/>
  <c r="L9411" i="1"/>
  <c r="K9411" i="1"/>
  <c r="J9411" i="1"/>
  <c r="L9410" i="1"/>
  <c r="K9410" i="1"/>
  <c r="J9410" i="1"/>
  <c r="L9409" i="1"/>
  <c r="K9409" i="1"/>
  <c r="J9409" i="1"/>
  <c r="L9408" i="1"/>
  <c r="K9408" i="1"/>
  <c r="J9408" i="1"/>
  <c r="L9407" i="1"/>
  <c r="K9407" i="1"/>
  <c r="J9407" i="1"/>
  <c r="L9406" i="1"/>
  <c r="K9406" i="1"/>
  <c r="J9406" i="1"/>
  <c r="L9405" i="1"/>
  <c r="K9405" i="1"/>
  <c r="J9405" i="1"/>
  <c r="L9404" i="1"/>
  <c r="K9404" i="1"/>
  <c r="J9404" i="1"/>
  <c r="L9403" i="1"/>
  <c r="K9403" i="1"/>
  <c r="J9403" i="1"/>
  <c r="L9402" i="1"/>
  <c r="K9402" i="1"/>
  <c r="J9402" i="1"/>
  <c r="L9401" i="1"/>
  <c r="K9401" i="1"/>
  <c r="J9401" i="1"/>
  <c r="L9400" i="1"/>
  <c r="K9400" i="1"/>
  <c r="J9400" i="1"/>
  <c r="L9399" i="1"/>
  <c r="K9399" i="1"/>
  <c r="J9399" i="1"/>
  <c r="L9398" i="1"/>
  <c r="K9398" i="1"/>
  <c r="J9398" i="1"/>
  <c r="L9397" i="1"/>
  <c r="K9397" i="1"/>
  <c r="J9397" i="1"/>
  <c r="L9396" i="1"/>
  <c r="K9396" i="1"/>
  <c r="J9396" i="1"/>
  <c r="L9395" i="1"/>
  <c r="K9395" i="1"/>
  <c r="J9395" i="1"/>
  <c r="L9394" i="1"/>
  <c r="K9394" i="1"/>
  <c r="J9394" i="1"/>
  <c r="L9393" i="1"/>
  <c r="K9393" i="1"/>
  <c r="J9393" i="1"/>
  <c r="L9392" i="1"/>
  <c r="K9392" i="1"/>
  <c r="J9392" i="1"/>
  <c r="L9391" i="1"/>
  <c r="K9391" i="1"/>
  <c r="J9391" i="1"/>
  <c r="L9390" i="1"/>
  <c r="K9390" i="1"/>
  <c r="J9390" i="1"/>
  <c r="L9389" i="1"/>
  <c r="K9389" i="1"/>
  <c r="J9389" i="1"/>
  <c r="L9388" i="1"/>
  <c r="K9388" i="1"/>
  <c r="J9388" i="1"/>
  <c r="L9387" i="1"/>
  <c r="K9387" i="1"/>
  <c r="J9387" i="1"/>
  <c r="L9386" i="1"/>
  <c r="K9386" i="1"/>
  <c r="J9386" i="1"/>
  <c r="L9385" i="1"/>
  <c r="K9385" i="1"/>
  <c r="J9385" i="1"/>
  <c r="L9384" i="1"/>
  <c r="K9384" i="1"/>
  <c r="J9384" i="1"/>
  <c r="L9383" i="1"/>
  <c r="K9383" i="1"/>
  <c r="J9383" i="1"/>
  <c r="L9382" i="1"/>
  <c r="K9382" i="1"/>
  <c r="J9382" i="1"/>
  <c r="L9381" i="1"/>
  <c r="K9381" i="1"/>
  <c r="J9381" i="1"/>
  <c r="L9380" i="1"/>
  <c r="K9380" i="1"/>
  <c r="J9380" i="1"/>
  <c r="L9379" i="1"/>
  <c r="K9379" i="1"/>
  <c r="J9379" i="1"/>
  <c r="L9378" i="1"/>
  <c r="K9378" i="1"/>
  <c r="J9378" i="1"/>
  <c r="L9377" i="1"/>
  <c r="K9377" i="1"/>
  <c r="J9377" i="1"/>
  <c r="L9376" i="1"/>
  <c r="K9376" i="1"/>
  <c r="J9376" i="1"/>
  <c r="L9375" i="1"/>
  <c r="K9375" i="1"/>
  <c r="J9375" i="1"/>
  <c r="L9374" i="1"/>
  <c r="K9374" i="1"/>
  <c r="J9374" i="1"/>
  <c r="L9373" i="1"/>
  <c r="K9373" i="1"/>
  <c r="J9373" i="1"/>
  <c r="L9372" i="1"/>
  <c r="K9372" i="1"/>
  <c r="J9372" i="1"/>
  <c r="L9371" i="1"/>
  <c r="K9371" i="1"/>
  <c r="J9371" i="1"/>
  <c r="L9370" i="1"/>
  <c r="K9370" i="1"/>
  <c r="J9370" i="1"/>
  <c r="L9369" i="1"/>
  <c r="K9369" i="1"/>
  <c r="J9369" i="1"/>
  <c r="L9368" i="1"/>
  <c r="K9368" i="1"/>
  <c r="J9368" i="1"/>
  <c r="L9367" i="1"/>
  <c r="K9367" i="1"/>
  <c r="J9367" i="1"/>
  <c r="L9366" i="1"/>
  <c r="K9366" i="1"/>
  <c r="J9366" i="1"/>
  <c r="L9365" i="1"/>
  <c r="K9365" i="1"/>
  <c r="J9365" i="1"/>
  <c r="L9364" i="1"/>
  <c r="K9364" i="1"/>
  <c r="J9364" i="1"/>
  <c r="L9363" i="1"/>
  <c r="K9363" i="1"/>
  <c r="J9363" i="1"/>
  <c r="L9362" i="1"/>
  <c r="K9362" i="1"/>
  <c r="J9362" i="1"/>
  <c r="L9361" i="1"/>
  <c r="K9361" i="1"/>
  <c r="J9361" i="1"/>
  <c r="L9360" i="1"/>
  <c r="K9360" i="1"/>
  <c r="J9360" i="1"/>
  <c r="L9359" i="1"/>
  <c r="K9359" i="1"/>
  <c r="J9359" i="1"/>
  <c r="L9358" i="1"/>
  <c r="K9358" i="1"/>
  <c r="J9358" i="1"/>
  <c r="L9357" i="1"/>
  <c r="K9357" i="1"/>
  <c r="J9357" i="1"/>
  <c r="L9356" i="1"/>
  <c r="K9356" i="1"/>
  <c r="J9356" i="1"/>
  <c r="L9355" i="1"/>
  <c r="K9355" i="1"/>
  <c r="J9355" i="1"/>
  <c r="L9354" i="1"/>
  <c r="K9354" i="1"/>
  <c r="J9354" i="1"/>
  <c r="L9353" i="1"/>
  <c r="K9353" i="1"/>
  <c r="J9353" i="1"/>
  <c r="L9352" i="1"/>
  <c r="K9352" i="1"/>
  <c r="J9352" i="1"/>
  <c r="L9351" i="1"/>
  <c r="K9351" i="1"/>
  <c r="J9351" i="1"/>
  <c r="L9350" i="1"/>
  <c r="K9350" i="1"/>
  <c r="J9350" i="1"/>
  <c r="L9349" i="1"/>
  <c r="K9349" i="1"/>
  <c r="J9349" i="1"/>
  <c r="L9348" i="1"/>
  <c r="K9348" i="1"/>
  <c r="J9348" i="1"/>
  <c r="L9347" i="1"/>
  <c r="K9347" i="1"/>
  <c r="J9347" i="1"/>
  <c r="L9346" i="1"/>
  <c r="K9346" i="1"/>
  <c r="J9346" i="1"/>
  <c r="L9345" i="1"/>
  <c r="K9345" i="1"/>
  <c r="J9345" i="1"/>
  <c r="L9344" i="1"/>
  <c r="K9344" i="1"/>
  <c r="J9344" i="1"/>
  <c r="L9343" i="1"/>
  <c r="K9343" i="1"/>
  <c r="J9343" i="1"/>
  <c r="L9342" i="1"/>
  <c r="K9342" i="1"/>
  <c r="J9342" i="1"/>
  <c r="L9341" i="1"/>
  <c r="K9341" i="1"/>
  <c r="J9341" i="1"/>
  <c r="L9340" i="1"/>
  <c r="K9340" i="1"/>
  <c r="J9340" i="1"/>
  <c r="L9339" i="1"/>
  <c r="K9339" i="1"/>
  <c r="J9339" i="1"/>
  <c r="L9338" i="1"/>
  <c r="K9338" i="1"/>
  <c r="J9338" i="1"/>
  <c r="L9337" i="1"/>
  <c r="K9337" i="1"/>
  <c r="J9337" i="1"/>
  <c r="L9336" i="1"/>
  <c r="K9336" i="1"/>
  <c r="J9336" i="1"/>
  <c r="L9335" i="1"/>
  <c r="K9335" i="1"/>
  <c r="J9335" i="1"/>
  <c r="L9334" i="1"/>
  <c r="K9334" i="1"/>
  <c r="J9334" i="1"/>
  <c r="L9333" i="1"/>
  <c r="K9333" i="1"/>
  <c r="J9333" i="1"/>
  <c r="L9332" i="1"/>
  <c r="K9332" i="1"/>
  <c r="J9332" i="1"/>
  <c r="L9331" i="1"/>
  <c r="K9331" i="1"/>
  <c r="J9331" i="1"/>
  <c r="L9330" i="1"/>
  <c r="K9330" i="1"/>
  <c r="J9330" i="1"/>
  <c r="L9329" i="1"/>
  <c r="K9329" i="1"/>
  <c r="J9329" i="1"/>
  <c r="L9328" i="1"/>
  <c r="K9328" i="1"/>
  <c r="J9328" i="1"/>
  <c r="L9327" i="1"/>
  <c r="K9327" i="1"/>
  <c r="J9327" i="1"/>
  <c r="L9326" i="1"/>
  <c r="K9326" i="1"/>
  <c r="J9326" i="1"/>
  <c r="L9325" i="1"/>
  <c r="K9325" i="1"/>
  <c r="J9325" i="1"/>
  <c r="L9324" i="1"/>
  <c r="K9324" i="1"/>
  <c r="J9324" i="1"/>
  <c r="L9323" i="1"/>
  <c r="K9323" i="1"/>
  <c r="J9323" i="1"/>
  <c r="L9322" i="1"/>
  <c r="K9322" i="1"/>
  <c r="J9322" i="1"/>
  <c r="L9321" i="1"/>
  <c r="K9321" i="1"/>
  <c r="J9321" i="1"/>
  <c r="L9320" i="1"/>
  <c r="K9320" i="1"/>
  <c r="J9320" i="1"/>
  <c r="L9319" i="1"/>
  <c r="K9319" i="1"/>
  <c r="J9319" i="1"/>
  <c r="L9318" i="1"/>
  <c r="K9318" i="1"/>
  <c r="J9318" i="1"/>
  <c r="L9317" i="1"/>
  <c r="K9317" i="1"/>
  <c r="J9317" i="1"/>
  <c r="L9316" i="1"/>
  <c r="K9316" i="1"/>
  <c r="J9316" i="1"/>
  <c r="L9315" i="1"/>
  <c r="K9315" i="1"/>
  <c r="J9315" i="1"/>
  <c r="L9314" i="1"/>
  <c r="K9314" i="1"/>
  <c r="J9314" i="1"/>
  <c r="L9313" i="1"/>
  <c r="K9313" i="1"/>
  <c r="J9313" i="1"/>
  <c r="L9312" i="1"/>
  <c r="K9312" i="1"/>
  <c r="J9312" i="1"/>
  <c r="L9311" i="1"/>
  <c r="K9311" i="1"/>
  <c r="J9311" i="1"/>
  <c r="L9310" i="1"/>
  <c r="K9310" i="1"/>
  <c r="J9310" i="1"/>
  <c r="L9309" i="1"/>
  <c r="K9309" i="1"/>
  <c r="J9309" i="1"/>
  <c r="L9308" i="1"/>
  <c r="K9308" i="1"/>
  <c r="J9308" i="1"/>
  <c r="L9307" i="1"/>
  <c r="K9307" i="1"/>
  <c r="J9307" i="1"/>
  <c r="L9306" i="1"/>
  <c r="K9306" i="1"/>
  <c r="J9306" i="1"/>
  <c r="L9305" i="1"/>
  <c r="K9305" i="1"/>
  <c r="J9305" i="1"/>
  <c r="L9304" i="1"/>
  <c r="K9304" i="1"/>
  <c r="J9304" i="1"/>
  <c r="L9303" i="1"/>
  <c r="K9303" i="1"/>
  <c r="J9303" i="1"/>
  <c r="L9302" i="1"/>
  <c r="K9302" i="1"/>
  <c r="J9302" i="1"/>
  <c r="L9301" i="1"/>
  <c r="K9301" i="1"/>
  <c r="J9301" i="1"/>
  <c r="L9300" i="1"/>
  <c r="K9300" i="1"/>
  <c r="J9300" i="1"/>
  <c r="L9299" i="1"/>
  <c r="K9299" i="1"/>
  <c r="J9299" i="1"/>
  <c r="L9298" i="1"/>
  <c r="K9298" i="1"/>
  <c r="J9298" i="1"/>
  <c r="L9297" i="1"/>
  <c r="K9297" i="1"/>
  <c r="J9297" i="1"/>
  <c r="L9296" i="1"/>
  <c r="K9296" i="1"/>
  <c r="J9296" i="1"/>
  <c r="L9295" i="1"/>
  <c r="K9295" i="1"/>
  <c r="J9295" i="1"/>
  <c r="L9294" i="1"/>
  <c r="K9294" i="1"/>
  <c r="J9294" i="1"/>
  <c r="L9293" i="1"/>
  <c r="K9293" i="1"/>
  <c r="J9293" i="1"/>
  <c r="L9292" i="1"/>
  <c r="K9292" i="1"/>
  <c r="J9292" i="1"/>
  <c r="L9291" i="1"/>
  <c r="K9291" i="1"/>
  <c r="J9291" i="1"/>
  <c r="L9290" i="1"/>
  <c r="K9290" i="1"/>
  <c r="J9290" i="1"/>
  <c r="L9289" i="1"/>
  <c r="K9289" i="1"/>
  <c r="J9289" i="1"/>
  <c r="L9288" i="1"/>
  <c r="K9288" i="1"/>
  <c r="J9288" i="1"/>
  <c r="L9287" i="1"/>
  <c r="K9287" i="1"/>
  <c r="J9287" i="1"/>
  <c r="L9286" i="1"/>
  <c r="K9286" i="1"/>
  <c r="J9286" i="1"/>
  <c r="L9285" i="1"/>
  <c r="K9285" i="1"/>
  <c r="J9285" i="1"/>
  <c r="L9284" i="1"/>
  <c r="K9284" i="1"/>
  <c r="J9284" i="1"/>
  <c r="L9283" i="1"/>
  <c r="K9283" i="1"/>
  <c r="J9283" i="1"/>
  <c r="L9282" i="1"/>
  <c r="K9282" i="1"/>
  <c r="J9282" i="1"/>
  <c r="L9281" i="1"/>
  <c r="K9281" i="1"/>
  <c r="J9281" i="1"/>
  <c r="L9280" i="1"/>
  <c r="K9280" i="1"/>
  <c r="J9280" i="1"/>
  <c r="L9279" i="1"/>
  <c r="K9279" i="1"/>
  <c r="J9279" i="1"/>
  <c r="L9278" i="1"/>
  <c r="K9278" i="1"/>
  <c r="J9278" i="1"/>
  <c r="L9277" i="1"/>
  <c r="K9277" i="1"/>
  <c r="J9277" i="1"/>
  <c r="L9276" i="1"/>
  <c r="K9276" i="1"/>
  <c r="J9276" i="1"/>
  <c r="L9275" i="1"/>
  <c r="K9275" i="1"/>
  <c r="J9275" i="1"/>
  <c r="L9274" i="1"/>
  <c r="K9274" i="1"/>
  <c r="J9274" i="1"/>
  <c r="L9273" i="1"/>
  <c r="K9273" i="1"/>
  <c r="J9273" i="1"/>
  <c r="L9272" i="1"/>
  <c r="K9272" i="1"/>
  <c r="J9272" i="1"/>
  <c r="L9271" i="1"/>
  <c r="K9271" i="1"/>
  <c r="J9271" i="1"/>
  <c r="L9270" i="1"/>
  <c r="K9270" i="1"/>
  <c r="J9270" i="1"/>
  <c r="L9269" i="1"/>
  <c r="K9269" i="1"/>
  <c r="J9269" i="1"/>
  <c r="L9268" i="1"/>
  <c r="K9268" i="1"/>
  <c r="J9268" i="1"/>
  <c r="L9267" i="1"/>
  <c r="K9267" i="1"/>
  <c r="J9267" i="1"/>
  <c r="L9266" i="1"/>
  <c r="K9266" i="1"/>
  <c r="J9266" i="1"/>
  <c r="L9265" i="1"/>
  <c r="K9265" i="1"/>
  <c r="J9265" i="1"/>
  <c r="L9264" i="1"/>
  <c r="K9264" i="1"/>
  <c r="J9264" i="1"/>
  <c r="L9263" i="1"/>
  <c r="K9263" i="1"/>
  <c r="J9263" i="1"/>
  <c r="L9262" i="1"/>
  <c r="K9262" i="1"/>
  <c r="J9262" i="1"/>
  <c r="L9261" i="1"/>
  <c r="K9261" i="1"/>
  <c r="J9261" i="1"/>
  <c r="L9260" i="1"/>
  <c r="K9260" i="1"/>
  <c r="J9260" i="1"/>
  <c r="L9259" i="1"/>
  <c r="K9259" i="1"/>
  <c r="J9259" i="1"/>
  <c r="L9258" i="1"/>
  <c r="K9258" i="1"/>
  <c r="J9258" i="1"/>
  <c r="L9257" i="1"/>
  <c r="K9257" i="1"/>
  <c r="J9257" i="1"/>
  <c r="L9256" i="1"/>
  <c r="K9256" i="1"/>
  <c r="J9256" i="1"/>
  <c r="L9255" i="1"/>
  <c r="K9255" i="1"/>
  <c r="J9255" i="1"/>
  <c r="L9254" i="1"/>
  <c r="K9254" i="1"/>
  <c r="J9254" i="1"/>
  <c r="L9253" i="1"/>
  <c r="K9253" i="1"/>
  <c r="J9253" i="1"/>
  <c r="L9252" i="1"/>
  <c r="K9252" i="1"/>
  <c r="J9252" i="1"/>
  <c r="L9251" i="1"/>
  <c r="K9251" i="1"/>
  <c r="J9251" i="1"/>
  <c r="L9250" i="1"/>
  <c r="K9250" i="1"/>
  <c r="J9250" i="1"/>
  <c r="L9249" i="1"/>
  <c r="K9249" i="1"/>
  <c r="J9249" i="1"/>
  <c r="L9248" i="1"/>
  <c r="K9248" i="1"/>
  <c r="J9248" i="1"/>
  <c r="L9247" i="1"/>
  <c r="K9247" i="1"/>
  <c r="J9247" i="1"/>
  <c r="L9246" i="1"/>
  <c r="K9246" i="1"/>
  <c r="J9246" i="1"/>
  <c r="L9245" i="1"/>
  <c r="K9245" i="1"/>
  <c r="J9245" i="1"/>
  <c r="L9244" i="1"/>
  <c r="K9244" i="1"/>
  <c r="J9244" i="1"/>
  <c r="L9243" i="1"/>
  <c r="K9243" i="1"/>
  <c r="J9243" i="1"/>
  <c r="L9242" i="1"/>
  <c r="K9242" i="1"/>
  <c r="J9242" i="1"/>
  <c r="L9241" i="1"/>
  <c r="K9241" i="1"/>
  <c r="J9241" i="1"/>
  <c r="L9240" i="1"/>
  <c r="K9240" i="1"/>
  <c r="J9240" i="1"/>
  <c r="L9239" i="1"/>
  <c r="K9239" i="1"/>
  <c r="J9239" i="1"/>
  <c r="L9238" i="1"/>
  <c r="K9238" i="1"/>
  <c r="J9238" i="1"/>
  <c r="L9237" i="1"/>
  <c r="K9237" i="1"/>
  <c r="J9237" i="1"/>
  <c r="L9236" i="1"/>
  <c r="K9236" i="1"/>
  <c r="J9236" i="1"/>
  <c r="L9235" i="1"/>
  <c r="K9235" i="1"/>
  <c r="J9235" i="1"/>
  <c r="L9234" i="1"/>
  <c r="K9234" i="1"/>
  <c r="J9234" i="1"/>
  <c r="L9233" i="1"/>
  <c r="K9233" i="1"/>
  <c r="J9233" i="1"/>
  <c r="L9232" i="1"/>
  <c r="K9232" i="1"/>
  <c r="J9232" i="1"/>
  <c r="L9231" i="1"/>
  <c r="K9231" i="1"/>
  <c r="J9231" i="1"/>
  <c r="L9230" i="1"/>
  <c r="K9230" i="1"/>
  <c r="J9230" i="1"/>
  <c r="L9229" i="1"/>
  <c r="K9229" i="1"/>
  <c r="J9229" i="1"/>
  <c r="L9228" i="1"/>
  <c r="K9228" i="1"/>
  <c r="J9228" i="1"/>
  <c r="L9227" i="1"/>
  <c r="K9227" i="1"/>
  <c r="J9227" i="1"/>
  <c r="L9226" i="1"/>
  <c r="K9226" i="1"/>
  <c r="J9226" i="1"/>
  <c r="L9225" i="1"/>
  <c r="K9225" i="1"/>
  <c r="J9225" i="1"/>
  <c r="L9224" i="1"/>
  <c r="K9224" i="1"/>
  <c r="J9224" i="1"/>
  <c r="L9223" i="1"/>
  <c r="K9223" i="1"/>
  <c r="J9223" i="1"/>
  <c r="L9222" i="1"/>
  <c r="K9222" i="1"/>
  <c r="J9222" i="1"/>
  <c r="L9221" i="1"/>
  <c r="K9221" i="1"/>
  <c r="J9221" i="1"/>
  <c r="L9220" i="1"/>
  <c r="K9220" i="1"/>
  <c r="J9220" i="1"/>
  <c r="L9219" i="1"/>
  <c r="K9219" i="1"/>
  <c r="J9219" i="1"/>
  <c r="L9218" i="1"/>
  <c r="K9218" i="1"/>
  <c r="J9218" i="1"/>
  <c r="L9217" i="1"/>
  <c r="K9217" i="1"/>
  <c r="J9217" i="1"/>
  <c r="L9216" i="1"/>
  <c r="K9216" i="1"/>
  <c r="J9216" i="1"/>
  <c r="L9215" i="1"/>
  <c r="K9215" i="1"/>
  <c r="J9215" i="1"/>
  <c r="L9214" i="1"/>
  <c r="K9214" i="1"/>
  <c r="J9214" i="1"/>
  <c r="L9213" i="1"/>
  <c r="K9213" i="1"/>
  <c r="J9213" i="1"/>
  <c r="L9212" i="1"/>
  <c r="K9212" i="1"/>
  <c r="J9212" i="1"/>
  <c r="L9211" i="1"/>
  <c r="K9211" i="1"/>
  <c r="J9211" i="1"/>
  <c r="L9210" i="1"/>
  <c r="K9210" i="1"/>
  <c r="J9210" i="1"/>
  <c r="L9209" i="1"/>
  <c r="K9209" i="1"/>
  <c r="J9209" i="1"/>
  <c r="L9208" i="1"/>
  <c r="K9208" i="1"/>
  <c r="J9208" i="1"/>
  <c r="L9207" i="1"/>
  <c r="K9207" i="1"/>
  <c r="J9207" i="1"/>
  <c r="L9206" i="1"/>
  <c r="K9206" i="1"/>
  <c r="J9206" i="1"/>
  <c r="L9205" i="1"/>
  <c r="K9205" i="1"/>
  <c r="J9205" i="1"/>
  <c r="L9204" i="1"/>
  <c r="K9204" i="1"/>
  <c r="J9204" i="1"/>
  <c r="L9203" i="1"/>
  <c r="K9203" i="1"/>
  <c r="J9203" i="1"/>
  <c r="L9202" i="1"/>
  <c r="K9202" i="1"/>
  <c r="J9202" i="1"/>
  <c r="L9201" i="1"/>
  <c r="K9201" i="1"/>
  <c r="J9201" i="1"/>
  <c r="L9200" i="1"/>
  <c r="K9200" i="1"/>
  <c r="J9200" i="1"/>
  <c r="L9199" i="1"/>
  <c r="K9199" i="1"/>
  <c r="J9199" i="1"/>
  <c r="L9198" i="1"/>
  <c r="K9198" i="1"/>
  <c r="J9198" i="1"/>
  <c r="L9197" i="1"/>
  <c r="K9197" i="1"/>
  <c r="J9197" i="1"/>
  <c r="L9196" i="1"/>
  <c r="K9196" i="1"/>
  <c r="J9196" i="1"/>
  <c r="L9195" i="1"/>
  <c r="K9195" i="1"/>
  <c r="J9195" i="1"/>
  <c r="L9194" i="1"/>
  <c r="K9194" i="1"/>
  <c r="J9194" i="1"/>
  <c r="L9193" i="1"/>
  <c r="K9193" i="1"/>
  <c r="J9193" i="1"/>
  <c r="L9192" i="1"/>
  <c r="K9192" i="1"/>
  <c r="J9192" i="1"/>
  <c r="L9191" i="1"/>
  <c r="K9191" i="1"/>
  <c r="J9191" i="1"/>
  <c r="L9190" i="1"/>
  <c r="K9190" i="1"/>
  <c r="J9190" i="1"/>
  <c r="L9189" i="1"/>
  <c r="K9189" i="1"/>
  <c r="J9189" i="1"/>
  <c r="L9188" i="1"/>
  <c r="K9188" i="1"/>
  <c r="J9188" i="1"/>
  <c r="L9187" i="1"/>
  <c r="K9187" i="1"/>
  <c r="J9187" i="1"/>
  <c r="L9186" i="1"/>
  <c r="K9186" i="1"/>
  <c r="J9186" i="1"/>
  <c r="L9185" i="1"/>
  <c r="K9185" i="1"/>
  <c r="J9185" i="1"/>
  <c r="L9184" i="1"/>
  <c r="K9184" i="1"/>
  <c r="J9184" i="1"/>
  <c r="L9183" i="1"/>
  <c r="K9183" i="1"/>
  <c r="J9183" i="1"/>
  <c r="L9182" i="1"/>
  <c r="K9182" i="1"/>
  <c r="J9182" i="1"/>
  <c r="L9181" i="1"/>
  <c r="K9181" i="1"/>
  <c r="J9181" i="1"/>
  <c r="L9180" i="1"/>
  <c r="K9180" i="1"/>
  <c r="J9180" i="1"/>
  <c r="L9179" i="1"/>
  <c r="K9179" i="1"/>
  <c r="J9179" i="1"/>
  <c r="L9178" i="1"/>
  <c r="K9178" i="1"/>
  <c r="J9178" i="1"/>
  <c r="L9177" i="1"/>
  <c r="K9177" i="1"/>
  <c r="J9177" i="1"/>
  <c r="L9176" i="1"/>
  <c r="K9176" i="1"/>
  <c r="J9176" i="1"/>
  <c r="L9175" i="1"/>
  <c r="K9175" i="1"/>
  <c r="J9175" i="1"/>
  <c r="L9174" i="1"/>
  <c r="K9174" i="1"/>
  <c r="J9174" i="1"/>
  <c r="L9173" i="1"/>
  <c r="K9173" i="1"/>
  <c r="J9173" i="1"/>
  <c r="L9172" i="1"/>
  <c r="K9172" i="1"/>
  <c r="J9172" i="1"/>
  <c r="L9171" i="1"/>
  <c r="K9171" i="1"/>
  <c r="J9171" i="1"/>
  <c r="L9170" i="1"/>
  <c r="K9170" i="1"/>
  <c r="J9170" i="1"/>
  <c r="L9169" i="1"/>
  <c r="K9169" i="1"/>
  <c r="J9169" i="1"/>
  <c r="L9168" i="1"/>
  <c r="K9168" i="1"/>
  <c r="J9168" i="1"/>
  <c r="L9167" i="1"/>
  <c r="K9167" i="1"/>
  <c r="J9167" i="1"/>
  <c r="L9166" i="1"/>
  <c r="K9166" i="1"/>
  <c r="J9166" i="1"/>
  <c r="L9165" i="1"/>
  <c r="K9165" i="1"/>
  <c r="J9165" i="1"/>
  <c r="L9164" i="1"/>
  <c r="K9164" i="1"/>
  <c r="J9164" i="1"/>
  <c r="L9163" i="1"/>
  <c r="K9163" i="1"/>
  <c r="J9163" i="1"/>
  <c r="L9162" i="1"/>
  <c r="K9162" i="1"/>
  <c r="J9162" i="1"/>
  <c r="L9161" i="1"/>
  <c r="K9161" i="1"/>
  <c r="J9161" i="1"/>
  <c r="L9160" i="1"/>
  <c r="K9160" i="1"/>
  <c r="J9160" i="1"/>
  <c r="L9159" i="1"/>
  <c r="K9159" i="1"/>
  <c r="J9159" i="1"/>
  <c r="L9158" i="1"/>
  <c r="K9158" i="1"/>
  <c r="J9158" i="1"/>
  <c r="L9157" i="1"/>
  <c r="K9157" i="1"/>
  <c r="J9157" i="1"/>
  <c r="L9156" i="1"/>
  <c r="K9156" i="1"/>
  <c r="J9156" i="1"/>
  <c r="L9155" i="1"/>
  <c r="K9155" i="1"/>
  <c r="J9155" i="1"/>
  <c r="L9154" i="1"/>
  <c r="K9154" i="1"/>
  <c r="J9154" i="1"/>
  <c r="L9153" i="1"/>
  <c r="K9153" i="1"/>
  <c r="J9153" i="1"/>
  <c r="L9152" i="1"/>
  <c r="K9152" i="1"/>
  <c r="J9152" i="1"/>
  <c r="L9151" i="1"/>
  <c r="K9151" i="1"/>
  <c r="J9151" i="1"/>
  <c r="L9150" i="1"/>
  <c r="K9150" i="1"/>
  <c r="J9150" i="1"/>
  <c r="L9149" i="1"/>
  <c r="K9149" i="1"/>
  <c r="J9149" i="1"/>
  <c r="L9148" i="1"/>
  <c r="K9148" i="1"/>
  <c r="J9148" i="1"/>
  <c r="L9147" i="1"/>
  <c r="K9147" i="1"/>
  <c r="J9147" i="1"/>
  <c r="L9146" i="1"/>
  <c r="K9146" i="1"/>
  <c r="J9146" i="1"/>
  <c r="L9145" i="1"/>
  <c r="K9145" i="1"/>
  <c r="J9145" i="1"/>
  <c r="L9144" i="1"/>
  <c r="K9144" i="1"/>
  <c r="J9144" i="1"/>
  <c r="L9143" i="1"/>
  <c r="K9143" i="1"/>
  <c r="J9143" i="1"/>
  <c r="L9142" i="1"/>
  <c r="K9142" i="1"/>
  <c r="J9142" i="1"/>
  <c r="L9141" i="1"/>
  <c r="K9141" i="1"/>
  <c r="J9141" i="1"/>
  <c r="L9140" i="1"/>
  <c r="K9140" i="1"/>
  <c r="J9140" i="1"/>
  <c r="L9139" i="1"/>
  <c r="K9139" i="1"/>
  <c r="J9139" i="1"/>
  <c r="L9138" i="1"/>
  <c r="K9138" i="1"/>
  <c r="J9138" i="1"/>
  <c r="L9137" i="1"/>
  <c r="K9137" i="1"/>
  <c r="J9137" i="1"/>
  <c r="L9136" i="1"/>
  <c r="K9136" i="1"/>
  <c r="J9136" i="1"/>
  <c r="L9135" i="1"/>
  <c r="K9135" i="1"/>
  <c r="J9135" i="1"/>
  <c r="L9134" i="1"/>
  <c r="K9134" i="1"/>
  <c r="J9134" i="1"/>
  <c r="L9133" i="1"/>
  <c r="K9133" i="1"/>
  <c r="J9133" i="1"/>
  <c r="L9132" i="1"/>
  <c r="K9132" i="1"/>
  <c r="J9132" i="1"/>
  <c r="L9131" i="1"/>
  <c r="K9131" i="1"/>
  <c r="J9131" i="1"/>
  <c r="L9130" i="1"/>
  <c r="K9130" i="1"/>
  <c r="J9130" i="1"/>
  <c r="L9129" i="1"/>
  <c r="K9129" i="1"/>
  <c r="J9129" i="1"/>
  <c r="L9128" i="1"/>
  <c r="K9128" i="1"/>
  <c r="J9128" i="1"/>
  <c r="L9127" i="1"/>
  <c r="K9127" i="1"/>
  <c r="J9127" i="1"/>
  <c r="L9126" i="1"/>
  <c r="K9126" i="1"/>
  <c r="J9126" i="1"/>
  <c r="L9125" i="1"/>
  <c r="K9125" i="1"/>
  <c r="J9125" i="1"/>
  <c r="L9124" i="1"/>
  <c r="K9124" i="1"/>
  <c r="J9124" i="1"/>
  <c r="L9123" i="1"/>
  <c r="K9123" i="1"/>
  <c r="J9123" i="1"/>
  <c r="L9122" i="1"/>
  <c r="K9122" i="1"/>
  <c r="J9122" i="1"/>
  <c r="L9121" i="1"/>
  <c r="K9121" i="1"/>
  <c r="J9121" i="1"/>
  <c r="L9120" i="1"/>
  <c r="K9120" i="1"/>
  <c r="J9120" i="1"/>
  <c r="L9119" i="1"/>
  <c r="K9119" i="1"/>
  <c r="J9119" i="1"/>
  <c r="L9118" i="1"/>
  <c r="K9118" i="1"/>
  <c r="J9118" i="1"/>
  <c r="L9117" i="1"/>
  <c r="K9117" i="1"/>
  <c r="J9117" i="1"/>
  <c r="L9116" i="1"/>
  <c r="K9116" i="1"/>
  <c r="J9116" i="1"/>
  <c r="L9115" i="1"/>
  <c r="K9115" i="1"/>
  <c r="J9115" i="1"/>
  <c r="L9114" i="1"/>
  <c r="K9114" i="1"/>
  <c r="J9114" i="1"/>
  <c r="L9113" i="1"/>
  <c r="K9113" i="1"/>
  <c r="J9113" i="1"/>
  <c r="L9112" i="1"/>
  <c r="K9112" i="1"/>
  <c r="J9112" i="1"/>
  <c r="L9111" i="1"/>
  <c r="K9111" i="1"/>
  <c r="J9111" i="1"/>
  <c r="L9110" i="1"/>
  <c r="K9110" i="1"/>
  <c r="J9110" i="1"/>
  <c r="L9109" i="1"/>
  <c r="K9109" i="1"/>
  <c r="J9109" i="1"/>
  <c r="L9108" i="1"/>
  <c r="K9108" i="1"/>
  <c r="J9108" i="1"/>
  <c r="L9107" i="1"/>
  <c r="K9107" i="1"/>
  <c r="J9107" i="1"/>
  <c r="L9106" i="1"/>
  <c r="K9106" i="1"/>
  <c r="J9106" i="1"/>
  <c r="L9105" i="1"/>
  <c r="K9105" i="1"/>
  <c r="J9105" i="1"/>
  <c r="L9104" i="1"/>
  <c r="K9104" i="1"/>
  <c r="J9104" i="1"/>
  <c r="L9103" i="1"/>
  <c r="K9103" i="1"/>
  <c r="J9103" i="1"/>
  <c r="L9102" i="1"/>
  <c r="K9102" i="1"/>
  <c r="J9102" i="1"/>
  <c r="L9101" i="1"/>
  <c r="K9101" i="1"/>
  <c r="J9101" i="1"/>
  <c r="L9100" i="1"/>
  <c r="K9100" i="1"/>
  <c r="J9100" i="1"/>
  <c r="L9099" i="1"/>
  <c r="K9099" i="1"/>
  <c r="J9099" i="1"/>
  <c r="L9098" i="1"/>
  <c r="K9098" i="1"/>
  <c r="J9098" i="1"/>
  <c r="L9097" i="1"/>
  <c r="K9097" i="1"/>
  <c r="J9097" i="1"/>
  <c r="L9096" i="1"/>
  <c r="K9096" i="1"/>
  <c r="J9096" i="1"/>
  <c r="L9095" i="1"/>
  <c r="K9095" i="1"/>
  <c r="J9095" i="1"/>
  <c r="L9094" i="1"/>
  <c r="K9094" i="1"/>
  <c r="J9094" i="1"/>
  <c r="L9093" i="1"/>
  <c r="K9093" i="1"/>
  <c r="J9093" i="1"/>
  <c r="L9092" i="1"/>
  <c r="K9092" i="1"/>
  <c r="J9092" i="1"/>
  <c r="L9091" i="1"/>
  <c r="K9091" i="1"/>
  <c r="J9091" i="1"/>
  <c r="L9090" i="1"/>
  <c r="K9090" i="1"/>
  <c r="J9090" i="1"/>
  <c r="L9089" i="1"/>
  <c r="K9089" i="1"/>
  <c r="J9089" i="1"/>
  <c r="L9088" i="1"/>
  <c r="K9088" i="1"/>
  <c r="J9088" i="1"/>
  <c r="L9087" i="1"/>
  <c r="K9087" i="1"/>
  <c r="J9087" i="1"/>
  <c r="L9086" i="1"/>
  <c r="K9086" i="1"/>
  <c r="J9086" i="1"/>
  <c r="L9085" i="1"/>
  <c r="K9085" i="1"/>
  <c r="J9085" i="1"/>
  <c r="L9084" i="1"/>
  <c r="K9084" i="1"/>
  <c r="J9084" i="1"/>
  <c r="L9083" i="1"/>
  <c r="K9083" i="1"/>
  <c r="J9083" i="1"/>
  <c r="L9082" i="1"/>
  <c r="K9082" i="1"/>
  <c r="J9082" i="1"/>
  <c r="L9081" i="1"/>
  <c r="K9081" i="1"/>
  <c r="J9081" i="1"/>
  <c r="L9080" i="1"/>
  <c r="K9080" i="1"/>
  <c r="J9080" i="1"/>
  <c r="L9079" i="1"/>
  <c r="K9079" i="1"/>
  <c r="J9079" i="1"/>
  <c r="L9078" i="1"/>
  <c r="K9078" i="1"/>
  <c r="J9078" i="1"/>
  <c r="L9077" i="1"/>
  <c r="K9077" i="1"/>
  <c r="J9077" i="1"/>
  <c r="L9076" i="1"/>
  <c r="K9076" i="1"/>
  <c r="J9076" i="1"/>
  <c r="L9075" i="1"/>
  <c r="K9075" i="1"/>
  <c r="J9075" i="1"/>
  <c r="L9074" i="1"/>
  <c r="K9074" i="1"/>
  <c r="J9074" i="1"/>
  <c r="L9073" i="1"/>
  <c r="K9073" i="1"/>
  <c r="J9073" i="1"/>
  <c r="L9072" i="1"/>
  <c r="K9072" i="1"/>
  <c r="J9072" i="1"/>
  <c r="L9071" i="1"/>
  <c r="K9071" i="1"/>
  <c r="J9071" i="1"/>
  <c r="L9070" i="1"/>
  <c r="K9070" i="1"/>
  <c r="J9070" i="1"/>
  <c r="L9069" i="1"/>
  <c r="K9069" i="1"/>
  <c r="J9069" i="1"/>
  <c r="L9068" i="1"/>
  <c r="K9068" i="1"/>
  <c r="J9068" i="1"/>
  <c r="L9067" i="1"/>
  <c r="K9067" i="1"/>
  <c r="J9067" i="1"/>
  <c r="L9066" i="1"/>
  <c r="K9066" i="1"/>
  <c r="J9066" i="1"/>
  <c r="L9065" i="1"/>
  <c r="K9065" i="1"/>
  <c r="J9065" i="1"/>
  <c r="L9064" i="1"/>
  <c r="K9064" i="1"/>
  <c r="J9064" i="1"/>
  <c r="L9063" i="1"/>
  <c r="K9063" i="1"/>
  <c r="J9063" i="1"/>
  <c r="L9062" i="1"/>
  <c r="K9062" i="1"/>
  <c r="J9062" i="1"/>
  <c r="L9061" i="1"/>
  <c r="K9061" i="1"/>
  <c r="J9061" i="1"/>
  <c r="L9060" i="1"/>
  <c r="K9060" i="1"/>
  <c r="J9060" i="1"/>
  <c r="L9059" i="1"/>
  <c r="K9059" i="1"/>
  <c r="J9059" i="1"/>
  <c r="L9058" i="1"/>
  <c r="K9058" i="1"/>
  <c r="J9058" i="1"/>
  <c r="L9057" i="1"/>
  <c r="K9057" i="1"/>
  <c r="J9057" i="1"/>
  <c r="L9056" i="1"/>
  <c r="K9056" i="1"/>
  <c r="J9056" i="1"/>
  <c r="L9055" i="1"/>
  <c r="K9055" i="1"/>
  <c r="J9055" i="1"/>
  <c r="L9054" i="1"/>
  <c r="K9054" i="1"/>
  <c r="J9054" i="1"/>
  <c r="L9053" i="1"/>
  <c r="K9053" i="1"/>
  <c r="J9053" i="1"/>
  <c r="L9052" i="1"/>
  <c r="K9052" i="1"/>
  <c r="J9052" i="1"/>
  <c r="L9051" i="1"/>
  <c r="K9051" i="1"/>
  <c r="J9051" i="1"/>
  <c r="L9050" i="1"/>
  <c r="K9050" i="1"/>
  <c r="J9050" i="1"/>
  <c r="L9049" i="1"/>
  <c r="K9049" i="1"/>
  <c r="J9049" i="1"/>
  <c r="L9048" i="1"/>
  <c r="K9048" i="1"/>
  <c r="J9048" i="1"/>
  <c r="L9047" i="1"/>
  <c r="K9047" i="1"/>
  <c r="J9047" i="1"/>
  <c r="L9046" i="1"/>
  <c r="K9046" i="1"/>
  <c r="J9046" i="1"/>
  <c r="L9045" i="1"/>
  <c r="K9045" i="1"/>
  <c r="J9045" i="1"/>
  <c r="L9044" i="1"/>
  <c r="K9044" i="1"/>
  <c r="J9044" i="1"/>
  <c r="L9043" i="1"/>
  <c r="K9043" i="1"/>
  <c r="J9043" i="1"/>
  <c r="L9042" i="1"/>
  <c r="K9042" i="1"/>
  <c r="J9042" i="1"/>
  <c r="L9041" i="1"/>
  <c r="K9041" i="1"/>
  <c r="J9041" i="1"/>
  <c r="L9040" i="1"/>
  <c r="K9040" i="1"/>
  <c r="J9040" i="1"/>
  <c r="L9039" i="1"/>
  <c r="K9039" i="1"/>
  <c r="J9039" i="1"/>
  <c r="L9038" i="1"/>
  <c r="K9038" i="1"/>
  <c r="J9038" i="1"/>
  <c r="L9037" i="1"/>
  <c r="K9037" i="1"/>
  <c r="J9037" i="1"/>
  <c r="L9036" i="1"/>
  <c r="K9036" i="1"/>
  <c r="J9036" i="1"/>
  <c r="L9035" i="1"/>
  <c r="K9035" i="1"/>
  <c r="J9035" i="1"/>
  <c r="L9034" i="1"/>
  <c r="K9034" i="1"/>
  <c r="J9034" i="1"/>
  <c r="L9033" i="1"/>
  <c r="K9033" i="1"/>
  <c r="J9033" i="1"/>
  <c r="L9032" i="1"/>
  <c r="K9032" i="1"/>
  <c r="J9032" i="1"/>
  <c r="L9031" i="1"/>
  <c r="K9031" i="1"/>
  <c r="J9031" i="1"/>
  <c r="L9030" i="1"/>
  <c r="K9030" i="1"/>
  <c r="J9030" i="1"/>
  <c r="L9029" i="1"/>
  <c r="K9029" i="1"/>
  <c r="J9029" i="1"/>
  <c r="L9028" i="1"/>
  <c r="K9028" i="1"/>
  <c r="J9028" i="1"/>
  <c r="L9027" i="1"/>
  <c r="K9027" i="1"/>
  <c r="J9027" i="1"/>
  <c r="L9026" i="1"/>
  <c r="K9026" i="1"/>
  <c r="J9026" i="1"/>
  <c r="L9025" i="1"/>
  <c r="K9025" i="1"/>
  <c r="J9025" i="1"/>
  <c r="L9024" i="1"/>
  <c r="K9024" i="1"/>
  <c r="J9024" i="1"/>
  <c r="L9023" i="1"/>
  <c r="K9023" i="1"/>
  <c r="J9023" i="1"/>
  <c r="L9022" i="1"/>
  <c r="K9022" i="1"/>
  <c r="J9022" i="1"/>
  <c r="L9021" i="1"/>
  <c r="K9021" i="1"/>
  <c r="J9021" i="1"/>
  <c r="L9020" i="1"/>
  <c r="K9020" i="1"/>
  <c r="J9020" i="1"/>
  <c r="L9019" i="1"/>
  <c r="K9019" i="1"/>
  <c r="J9019" i="1"/>
  <c r="L9018" i="1"/>
  <c r="K9018" i="1"/>
  <c r="J9018" i="1"/>
  <c r="L9017" i="1"/>
  <c r="K9017" i="1"/>
  <c r="J9017" i="1"/>
  <c r="L9016" i="1"/>
  <c r="K9016" i="1"/>
  <c r="J9016" i="1"/>
  <c r="L9015" i="1"/>
  <c r="K9015" i="1"/>
  <c r="J9015" i="1"/>
  <c r="L9014" i="1"/>
  <c r="K9014" i="1"/>
  <c r="J9014" i="1"/>
  <c r="L9013" i="1"/>
  <c r="K9013" i="1"/>
  <c r="J9013" i="1"/>
  <c r="L9012" i="1"/>
  <c r="K9012" i="1"/>
  <c r="J9012" i="1"/>
  <c r="L9011" i="1"/>
  <c r="K9011" i="1"/>
  <c r="J9011" i="1"/>
  <c r="L9010" i="1"/>
  <c r="K9010" i="1"/>
  <c r="J9010" i="1"/>
  <c r="L9009" i="1"/>
  <c r="K9009" i="1"/>
  <c r="J9009" i="1"/>
  <c r="L9008" i="1"/>
  <c r="K9008" i="1"/>
  <c r="J9008" i="1"/>
  <c r="L9007" i="1"/>
  <c r="K9007" i="1"/>
  <c r="J9007" i="1"/>
  <c r="L9006" i="1"/>
  <c r="K9006" i="1"/>
  <c r="J9006" i="1"/>
  <c r="L9005" i="1"/>
  <c r="K9005" i="1"/>
  <c r="J9005" i="1"/>
  <c r="L9004" i="1"/>
  <c r="K9004" i="1"/>
  <c r="J9004" i="1"/>
  <c r="L9003" i="1"/>
  <c r="K9003" i="1"/>
  <c r="J9003" i="1"/>
  <c r="L9002" i="1"/>
  <c r="K9002" i="1"/>
  <c r="J9002" i="1"/>
  <c r="L9001" i="1"/>
  <c r="K9001" i="1"/>
  <c r="J9001" i="1"/>
  <c r="L9000" i="1"/>
  <c r="K9000" i="1"/>
  <c r="J9000" i="1"/>
  <c r="L8999" i="1"/>
  <c r="K8999" i="1"/>
  <c r="J8999" i="1"/>
  <c r="L8998" i="1"/>
  <c r="K8998" i="1"/>
  <c r="J8998" i="1"/>
  <c r="L8997" i="1"/>
  <c r="K8997" i="1"/>
  <c r="J8997" i="1"/>
  <c r="L8996" i="1"/>
  <c r="K8996" i="1"/>
  <c r="J8996" i="1"/>
  <c r="L8995" i="1"/>
  <c r="K8995" i="1"/>
  <c r="J8995" i="1"/>
  <c r="L8994" i="1"/>
  <c r="K8994" i="1"/>
  <c r="J8994" i="1"/>
  <c r="L8993" i="1"/>
  <c r="K8993" i="1"/>
  <c r="J8993" i="1"/>
  <c r="L8992" i="1"/>
  <c r="K8992" i="1"/>
  <c r="J8992" i="1"/>
  <c r="L8991" i="1"/>
  <c r="K8991" i="1"/>
  <c r="J8991" i="1"/>
  <c r="L8990" i="1"/>
  <c r="K8990" i="1"/>
  <c r="J8990" i="1"/>
  <c r="L8989" i="1"/>
  <c r="K8989" i="1"/>
  <c r="J8989" i="1"/>
  <c r="L8988" i="1"/>
  <c r="K8988" i="1"/>
  <c r="J8988" i="1"/>
  <c r="L8987" i="1"/>
  <c r="K8987" i="1"/>
  <c r="J8987" i="1"/>
  <c r="L8986" i="1"/>
  <c r="K8986" i="1"/>
  <c r="J8986" i="1"/>
  <c r="L8985" i="1"/>
  <c r="K8985" i="1"/>
  <c r="J8985" i="1"/>
  <c r="L8984" i="1"/>
  <c r="K8984" i="1"/>
  <c r="J8984" i="1"/>
  <c r="L8983" i="1"/>
  <c r="K8983" i="1"/>
  <c r="J8983" i="1"/>
  <c r="L8982" i="1"/>
  <c r="K8982" i="1"/>
  <c r="J8982" i="1"/>
  <c r="L8981" i="1"/>
  <c r="K8981" i="1"/>
  <c r="J8981" i="1"/>
  <c r="L8980" i="1"/>
  <c r="K8980" i="1"/>
  <c r="J8980" i="1"/>
  <c r="L8979" i="1"/>
  <c r="K8979" i="1"/>
  <c r="J8979" i="1"/>
  <c r="L8978" i="1"/>
  <c r="K8978" i="1"/>
  <c r="J8978" i="1"/>
  <c r="L8977" i="1"/>
  <c r="K8977" i="1"/>
  <c r="J8977" i="1"/>
  <c r="L8976" i="1"/>
  <c r="K8976" i="1"/>
  <c r="J8976" i="1"/>
  <c r="L8975" i="1"/>
  <c r="K8975" i="1"/>
  <c r="J8975" i="1"/>
  <c r="L8974" i="1"/>
  <c r="K8974" i="1"/>
  <c r="J8974" i="1"/>
  <c r="L8973" i="1"/>
  <c r="K8973" i="1"/>
  <c r="J8973" i="1"/>
  <c r="L8972" i="1"/>
  <c r="K8972" i="1"/>
  <c r="J8972" i="1"/>
  <c r="L8971" i="1"/>
  <c r="K8971" i="1"/>
  <c r="J8971" i="1"/>
  <c r="L8970" i="1"/>
  <c r="K8970" i="1"/>
  <c r="J8970" i="1"/>
  <c r="L8969" i="1"/>
  <c r="K8969" i="1"/>
  <c r="J8969" i="1"/>
  <c r="L8968" i="1"/>
  <c r="K8968" i="1"/>
  <c r="J8968" i="1"/>
  <c r="L8967" i="1"/>
  <c r="K8967" i="1"/>
  <c r="J8967" i="1"/>
  <c r="L8966" i="1"/>
  <c r="K8966" i="1"/>
  <c r="J8966" i="1"/>
  <c r="L8965" i="1"/>
  <c r="K8965" i="1"/>
  <c r="J8965" i="1"/>
  <c r="L8964" i="1"/>
  <c r="K8964" i="1"/>
  <c r="J8964" i="1"/>
  <c r="L8963" i="1"/>
  <c r="K8963" i="1"/>
  <c r="J8963" i="1"/>
  <c r="L8962" i="1"/>
  <c r="K8962" i="1"/>
  <c r="J8962" i="1"/>
  <c r="L8961" i="1"/>
  <c r="K8961" i="1"/>
  <c r="J8961" i="1"/>
  <c r="L8960" i="1"/>
  <c r="K8960" i="1"/>
  <c r="J8960" i="1"/>
  <c r="L8959" i="1"/>
  <c r="K8959" i="1"/>
  <c r="J8959" i="1"/>
  <c r="L8958" i="1"/>
  <c r="K8958" i="1"/>
  <c r="J8958" i="1"/>
  <c r="L8957" i="1"/>
  <c r="K8957" i="1"/>
  <c r="J8957" i="1"/>
  <c r="L8956" i="1"/>
  <c r="K8956" i="1"/>
  <c r="J8956" i="1"/>
  <c r="L8955" i="1"/>
  <c r="K8955" i="1"/>
  <c r="J8955" i="1"/>
  <c r="L8954" i="1"/>
  <c r="K8954" i="1"/>
  <c r="J8954" i="1"/>
  <c r="L8953" i="1"/>
  <c r="K8953" i="1"/>
  <c r="J8953" i="1"/>
  <c r="L8952" i="1"/>
  <c r="K8952" i="1"/>
  <c r="J8952" i="1"/>
  <c r="L8951" i="1"/>
  <c r="K8951" i="1"/>
  <c r="J8951" i="1"/>
  <c r="L8950" i="1"/>
  <c r="K8950" i="1"/>
  <c r="J8950" i="1"/>
  <c r="L8949" i="1"/>
  <c r="K8949" i="1"/>
  <c r="J8949" i="1"/>
  <c r="L8948" i="1"/>
  <c r="K8948" i="1"/>
  <c r="J8948" i="1"/>
  <c r="L8947" i="1"/>
  <c r="K8947" i="1"/>
  <c r="J8947" i="1"/>
  <c r="L8946" i="1"/>
  <c r="K8946" i="1"/>
  <c r="J8946" i="1"/>
  <c r="L8945" i="1"/>
  <c r="K8945" i="1"/>
  <c r="J8945" i="1"/>
  <c r="L8944" i="1"/>
  <c r="K8944" i="1"/>
  <c r="J8944" i="1"/>
  <c r="L8943" i="1"/>
  <c r="K8943" i="1"/>
  <c r="J8943" i="1"/>
  <c r="L8942" i="1"/>
  <c r="K8942" i="1"/>
  <c r="J8942" i="1"/>
  <c r="L8941" i="1"/>
  <c r="K8941" i="1"/>
  <c r="J8941" i="1"/>
  <c r="L8940" i="1"/>
  <c r="K8940" i="1"/>
  <c r="J8940" i="1"/>
  <c r="L8939" i="1"/>
  <c r="K8939" i="1"/>
  <c r="J8939" i="1"/>
  <c r="L8938" i="1"/>
  <c r="K8938" i="1"/>
  <c r="J8938" i="1"/>
  <c r="L8937" i="1"/>
  <c r="K8937" i="1"/>
  <c r="J8937" i="1"/>
  <c r="L8936" i="1"/>
  <c r="K8936" i="1"/>
  <c r="J8936" i="1"/>
  <c r="L8935" i="1"/>
  <c r="K8935" i="1"/>
  <c r="J8935" i="1"/>
  <c r="L8934" i="1"/>
  <c r="K8934" i="1"/>
  <c r="J8934" i="1"/>
  <c r="L8933" i="1"/>
  <c r="K8933" i="1"/>
  <c r="J8933" i="1"/>
  <c r="L8932" i="1"/>
  <c r="K8932" i="1"/>
  <c r="J8932" i="1"/>
  <c r="L8931" i="1"/>
  <c r="K8931" i="1"/>
  <c r="J8931" i="1"/>
  <c r="L8930" i="1"/>
  <c r="K8930" i="1"/>
  <c r="J8930" i="1"/>
  <c r="L8929" i="1"/>
  <c r="K8929" i="1"/>
  <c r="J8929" i="1"/>
  <c r="L8928" i="1"/>
  <c r="K8928" i="1"/>
  <c r="J8928" i="1"/>
  <c r="L8927" i="1"/>
  <c r="K8927" i="1"/>
  <c r="J8927" i="1"/>
  <c r="L8926" i="1"/>
  <c r="K8926" i="1"/>
  <c r="J8926" i="1"/>
  <c r="L8925" i="1"/>
  <c r="K8925" i="1"/>
  <c r="J8925" i="1"/>
  <c r="L8924" i="1"/>
  <c r="K8924" i="1"/>
  <c r="J8924" i="1"/>
  <c r="L8923" i="1"/>
  <c r="K8923" i="1"/>
  <c r="J8923" i="1"/>
  <c r="L8922" i="1"/>
  <c r="K8922" i="1"/>
  <c r="J8922" i="1"/>
  <c r="L8921" i="1"/>
  <c r="K8921" i="1"/>
  <c r="J8921" i="1"/>
  <c r="L8920" i="1"/>
  <c r="K8920" i="1"/>
  <c r="J8920" i="1"/>
  <c r="L8919" i="1"/>
  <c r="K8919" i="1"/>
  <c r="J8919" i="1"/>
  <c r="L8918" i="1"/>
  <c r="K8918" i="1"/>
  <c r="J8918" i="1"/>
  <c r="L8917" i="1"/>
  <c r="K8917" i="1"/>
  <c r="J8917" i="1"/>
  <c r="L8916" i="1"/>
  <c r="K8916" i="1"/>
  <c r="J8916" i="1"/>
  <c r="L8915" i="1"/>
  <c r="K8915" i="1"/>
  <c r="J8915" i="1"/>
  <c r="L8914" i="1"/>
  <c r="K8914" i="1"/>
  <c r="J8914" i="1"/>
  <c r="L8913" i="1"/>
  <c r="K8913" i="1"/>
  <c r="J8913" i="1"/>
  <c r="L8912" i="1"/>
  <c r="K8912" i="1"/>
  <c r="J8912" i="1"/>
  <c r="L8911" i="1"/>
  <c r="K8911" i="1"/>
  <c r="J8911" i="1"/>
  <c r="L8910" i="1"/>
  <c r="K8910" i="1"/>
  <c r="J8910" i="1"/>
  <c r="L8909" i="1"/>
  <c r="K8909" i="1"/>
  <c r="J8909" i="1"/>
  <c r="L8908" i="1"/>
  <c r="K8908" i="1"/>
  <c r="J8908" i="1"/>
  <c r="L8907" i="1"/>
  <c r="K8907" i="1"/>
  <c r="J8907" i="1"/>
  <c r="L8906" i="1"/>
  <c r="K8906" i="1"/>
  <c r="J8906" i="1"/>
  <c r="L8905" i="1"/>
  <c r="K8905" i="1"/>
  <c r="J8905" i="1"/>
  <c r="L8904" i="1"/>
  <c r="K8904" i="1"/>
  <c r="J8904" i="1"/>
  <c r="L8903" i="1"/>
  <c r="K8903" i="1"/>
  <c r="J8903" i="1"/>
  <c r="L8902" i="1"/>
  <c r="K8902" i="1"/>
  <c r="J8902" i="1"/>
  <c r="L8901" i="1"/>
  <c r="K8901" i="1"/>
  <c r="J8901" i="1"/>
  <c r="L8900" i="1"/>
  <c r="K8900" i="1"/>
  <c r="J8900" i="1"/>
  <c r="L8899" i="1"/>
  <c r="K8899" i="1"/>
  <c r="J8899" i="1"/>
  <c r="L8898" i="1"/>
  <c r="K8898" i="1"/>
  <c r="J8898" i="1"/>
  <c r="L8897" i="1"/>
  <c r="K8897" i="1"/>
  <c r="J8897" i="1"/>
  <c r="L8896" i="1"/>
  <c r="K8896" i="1"/>
  <c r="J8896" i="1"/>
  <c r="L8895" i="1"/>
  <c r="K8895" i="1"/>
  <c r="J8895" i="1"/>
  <c r="L8894" i="1"/>
  <c r="K8894" i="1"/>
  <c r="J8894" i="1"/>
  <c r="L8893" i="1"/>
  <c r="K8893" i="1"/>
  <c r="J8893" i="1"/>
  <c r="L8892" i="1"/>
  <c r="K8892" i="1"/>
  <c r="J8892" i="1"/>
  <c r="L8891" i="1"/>
  <c r="K8891" i="1"/>
  <c r="J8891" i="1"/>
  <c r="L8890" i="1"/>
  <c r="K8890" i="1"/>
  <c r="J8890" i="1"/>
  <c r="L8889" i="1"/>
  <c r="K8889" i="1"/>
  <c r="J8889" i="1"/>
  <c r="L8888" i="1"/>
  <c r="K8888" i="1"/>
  <c r="J8888" i="1"/>
  <c r="L8887" i="1"/>
  <c r="K8887" i="1"/>
  <c r="J8887" i="1"/>
  <c r="L8886" i="1"/>
  <c r="K8886" i="1"/>
  <c r="J8886" i="1"/>
  <c r="L8885" i="1"/>
  <c r="K8885" i="1"/>
  <c r="J8885" i="1"/>
  <c r="L8884" i="1"/>
  <c r="K8884" i="1"/>
  <c r="J8884" i="1"/>
  <c r="L8883" i="1"/>
  <c r="K8883" i="1"/>
  <c r="J8883" i="1"/>
  <c r="L8882" i="1"/>
  <c r="K8882" i="1"/>
  <c r="J8882" i="1"/>
  <c r="L8881" i="1"/>
  <c r="K8881" i="1"/>
  <c r="J8881" i="1"/>
  <c r="L8880" i="1"/>
  <c r="K8880" i="1"/>
  <c r="J8880" i="1"/>
  <c r="L8879" i="1"/>
  <c r="K8879" i="1"/>
  <c r="J8879" i="1"/>
  <c r="L8878" i="1"/>
  <c r="K8878" i="1"/>
  <c r="J8878" i="1"/>
  <c r="L8877" i="1"/>
  <c r="K8877" i="1"/>
  <c r="J8877" i="1"/>
  <c r="L8876" i="1"/>
  <c r="K8876" i="1"/>
  <c r="J8876" i="1"/>
  <c r="L8875" i="1"/>
  <c r="K8875" i="1"/>
  <c r="J8875" i="1"/>
  <c r="L8874" i="1"/>
  <c r="K8874" i="1"/>
  <c r="J8874" i="1"/>
  <c r="L8873" i="1"/>
  <c r="K8873" i="1"/>
  <c r="J8873" i="1"/>
  <c r="L8872" i="1"/>
  <c r="K8872" i="1"/>
  <c r="J8872" i="1"/>
  <c r="L8871" i="1"/>
  <c r="K8871" i="1"/>
  <c r="J8871" i="1"/>
  <c r="L8870" i="1"/>
  <c r="K8870" i="1"/>
  <c r="J8870" i="1"/>
  <c r="L8869" i="1"/>
  <c r="K8869" i="1"/>
  <c r="J8869" i="1"/>
  <c r="L8868" i="1"/>
  <c r="K8868" i="1"/>
  <c r="J8868" i="1"/>
  <c r="L8867" i="1"/>
  <c r="K8867" i="1"/>
  <c r="J8867" i="1"/>
  <c r="L8866" i="1"/>
  <c r="K8866" i="1"/>
  <c r="J8866" i="1"/>
  <c r="L8865" i="1"/>
  <c r="K8865" i="1"/>
  <c r="J8865" i="1"/>
  <c r="L8864" i="1"/>
  <c r="K8864" i="1"/>
  <c r="J8864" i="1"/>
  <c r="L8863" i="1"/>
  <c r="K8863" i="1"/>
  <c r="J8863" i="1"/>
  <c r="L8862" i="1"/>
  <c r="K8862" i="1"/>
  <c r="J8862" i="1"/>
  <c r="L8861" i="1"/>
  <c r="K8861" i="1"/>
  <c r="J8861" i="1"/>
  <c r="L8860" i="1"/>
  <c r="K8860" i="1"/>
  <c r="J8860" i="1"/>
  <c r="L8859" i="1"/>
  <c r="K8859" i="1"/>
  <c r="J8859" i="1"/>
  <c r="L8858" i="1"/>
  <c r="K8858" i="1"/>
  <c r="J8858" i="1"/>
  <c r="L8857" i="1"/>
  <c r="K8857" i="1"/>
  <c r="J8857" i="1"/>
  <c r="L8856" i="1"/>
  <c r="K8856" i="1"/>
  <c r="J8856" i="1"/>
  <c r="L8855" i="1"/>
  <c r="K8855" i="1"/>
  <c r="J8855" i="1"/>
  <c r="L8854" i="1"/>
  <c r="K8854" i="1"/>
  <c r="J8854" i="1"/>
  <c r="L8853" i="1"/>
  <c r="K8853" i="1"/>
  <c r="J8853" i="1"/>
  <c r="L8852" i="1"/>
  <c r="K8852" i="1"/>
  <c r="J8852" i="1"/>
  <c r="L8851" i="1"/>
  <c r="K8851" i="1"/>
  <c r="J8851" i="1"/>
  <c r="L8850" i="1"/>
  <c r="K8850" i="1"/>
  <c r="J8850" i="1"/>
  <c r="L8849" i="1"/>
  <c r="K8849" i="1"/>
  <c r="J8849" i="1"/>
  <c r="L8848" i="1"/>
  <c r="K8848" i="1"/>
  <c r="J8848" i="1"/>
  <c r="L8847" i="1"/>
  <c r="K8847" i="1"/>
  <c r="J8847" i="1"/>
  <c r="L8846" i="1"/>
  <c r="K8846" i="1"/>
  <c r="J8846" i="1"/>
  <c r="L8845" i="1"/>
  <c r="K8845" i="1"/>
  <c r="J8845" i="1"/>
  <c r="L8844" i="1"/>
  <c r="K8844" i="1"/>
  <c r="J8844" i="1"/>
  <c r="L8843" i="1"/>
  <c r="K8843" i="1"/>
  <c r="J8843" i="1"/>
  <c r="L8842" i="1"/>
  <c r="K8842" i="1"/>
  <c r="J8842" i="1"/>
  <c r="L8841" i="1"/>
  <c r="K8841" i="1"/>
  <c r="J8841" i="1"/>
  <c r="L8840" i="1"/>
  <c r="K8840" i="1"/>
  <c r="J8840" i="1"/>
  <c r="L8839" i="1"/>
  <c r="K8839" i="1"/>
  <c r="J8839" i="1"/>
  <c r="L8838" i="1"/>
  <c r="K8838" i="1"/>
  <c r="J8838" i="1"/>
  <c r="L8837" i="1"/>
  <c r="K8837" i="1"/>
  <c r="J8837" i="1"/>
  <c r="L8836" i="1"/>
  <c r="K8836" i="1"/>
  <c r="J8836" i="1"/>
  <c r="L8835" i="1"/>
  <c r="K8835" i="1"/>
  <c r="J8835" i="1"/>
  <c r="L8834" i="1"/>
  <c r="K8834" i="1"/>
  <c r="J8834" i="1"/>
  <c r="L8833" i="1"/>
  <c r="K8833" i="1"/>
  <c r="J8833" i="1"/>
  <c r="L8832" i="1"/>
  <c r="K8832" i="1"/>
  <c r="J8832" i="1"/>
  <c r="L8831" i="1"/>
  <c r="K8831" i="1"/>
  <c r="J8831" i="1"/>
  <c r="L8830" i="1"/>
  <c r="K8830" i="1"/>
  <c r="J8830" i="1"/>
  <c r="L8829" i="1"/>
  <c r="K8829" i="1"/>
  <c r="J8829" i="1"/>
  <c r="L8828" i="1"/>
  <c r="K8828" i="1"/>
  <c r="J8828" i="1"/>
  <c r="L8827" i="1"/>
  <c r="K8827" i="1"/>
  <c r="J8827" i="1"/>
  <c r="L8826" i="1"/>
  <c r="K8826" i="1"/>
  <c r="J8826" i="1"/>
  <c r="L8825" i="1"/>
  <c r="K8825" i="1"/>
  <c r="J8825" i="1"/>
  <c r="L8824" i="1"/>
  <c r="K8824" i="1"/>
  <c r="J8824" i="1"/>
  <c r="L8823" i="1"/>
  <c r="K8823" i="1"/>
  <c r="J8823" i="1"/>
  <c r="L8822" i="1"/>
  <c r="K8822" i="1"/>
  <c r="J8822" i="1"/>
  <c r="L8821" i="1"/>
  <c r="K8821" i="1"/>
  <c r="J8821" i="1"/>
  <c r="L8820" i="1"/>
  <c r="K8820" i="1"/>
  <c r="J8820" i="1"/>
  <c r="L8819" i="1"/>
  <c r="K8819" i="1"/>
  <c r="J8819" i="1"/>
  <c r="L8818" i="1"/>
  <c r="K8818" i="1"/>
  <c r="J8818" i="1"/>
  <c r="L8817" i="1"/>
  <c r="K8817" i="1"/>
  <c r="J8817" i="1"/>
  <c r="L8816" i="1"/>
  <c r="K8816" i="1"/>
  <c r="J8816" i="1"/>
  <c r="L8815" i="1"/>
  <c r="K8815" i="1"/>
  <c r="J8815" i="1"/>
  <c r="L8814" i="1"/>
  <c r="K8814" i="1"/>
  <c r="J8814" i="1"/>
  <c r="L8813" i="1"/>
  <c r="K8813" i="1"/>
  <c r="J8813" i="1"/>
  <c r="L8812" i="1"/>
  <c r="K8812" i="1"/>
  <c r="J8812" i="1"/>
  <c r="L8811" i="1"/>
  <c r="K8811" i="1"/>
  <c r="J8811" i="1"/>
  <c r="L8810" i="1"/>
  <c r="K8810" i="1"/>
  <c r="J8810" i="1"/>
  <c r="L8809" i="1"/>
  <c r="K8809" i="1"/>
  <c r="J8809" i="1"/>
  <c r="L8808" i="1"/>
  <c r="K8808" i="1"/>
  <c r="J8808" i="1"/>
  <c r="L8807" i="1"/>
  <c r="K8807" i="1"/>
  <c r="J8807" i="1"/>
  <c r="L8806" i="1"/>
  <c r="K8806" i="1"/>
  <c r="J8806" i="1"/>
  <c r="L8805" i="1"/>
  <c r="K8805" i="1"/>
  <c r="J8805" i="1"/>
  <c r="L8804" i="1"/>
  <c r="K8804" i="1"/>
  <c r="J8804" i="1"/>
  <c r="L8803" i="1"/>
  <c r="K8803" i="1"/>
  <c r="J8803" i="1"/>
  <c r="L8802" i="1"/>
  <c r="K8802" i="1"/>
  <c r="J8802" i="1"/>
  <c r="L8801" i="1"/>
  <c r="K8801" i="1"/>
  <c r="J8801" i="1"/>
  <c r="L8800" i="1"/>
  <c r="K8800" i="1"/>
  <c r="J8800" i="1"/>
  <c r="L8799" i="1"/>
  <c r="K8799" i="1"/>
  <c r="J8799" i="1"/>
  <c r="L8798" i="1"/>
  <c r="K8798" i="1"/>
  <c r="J8798" i="1"/>
  <c r="L8797" i="1"/>
  <c r="K8797" i="1"/>
  <c r="J8797" i="1"/>
  <c r="L8796" i="1"/>
  <c r="K8796" i="1"/>
  <c r="J8796" i="1"/>
  <c r="L8795" i="1"/>
  <c r="K8795" i="1"/>
  <c r="J8795" i="1"/>
  <c r="L8794" i="1"/>
  <c r="K8794" i="1"/>
  <c r="J8794" i="1"/>
  <c r="L8793" i="1"/>
  <c r="K8793" i="1"/>
  <c r="J8793" i="1"/>
  <c r="L8792" i="1"/>
  <c r="K8792" i="1"/>
  <c r="J8792" i="1"/>
  <c r="L8791" i="1"/>
  <c r="K8791" i="1"/>
  <c r="J8791" i="1"/>
  <c r="L8790" i="1"/>
  <c r="K8790" i="1"/>
  <c r="J8790" i="1"/>
  <c r="L8789" i="1"/>
  <c r="K8789" i="1"/>
  <c r="J8789" i="1"/>
  <c r="L8788" i="1"/>
  <c r="K8788" i="1"/>
  <c r="J8788" i="1"/>
  <c r="L8787" i="1"/>
  <c r="K8787" i="1"/>
  <c r="J8787" i="1"/>
  <c r="L8786" i="1"/>
  <c r="K8786" i="1"/>
  <c r="J8786" i="1"/>
  <c r="L8785" i="1"/>
  <c r="K8785" i="1"/>
  <c r="J8785" i="1"/>
  <c r="L8784" i="1"/>
  <c r="K8784" i="1"/>
  <c r="J8784" i="1"/>
  <c r="L8783" i="1"/>
  <c r="K8783" i="1"/>
  <c r="J8783" i="1"/>
  <c r="L8782" i="1"/>
  <c r="K8782" i="1"/>
  <c r="J8782" i="1"/>
  <c r="L8781" i="1"/>
  <c r="K8781" i="1"/>
  <c r="J8781" i="1"/>
  <c r="L8780" i="1"/>
  <c r="K8780" i="1"/>
  <c r="J8780" i="1"/>
  <c r="L8779" i="1"/>
  <c r="K8779" i="1"/>
  <c r="J8779" i="1"/>
  <c r="L8778" i="1"/>
  <c r="K8778" i="1"/>
  <c r="J8778" i="1"/>
  <c r="L8777" i="1"/>
  <c r="K8777" i="1"/>
  <c r="J8777" i="1"/>
  <c r="L8776" i="1"/>
  <c r="K8776" i="1"/>
  <c r="J8776" i="1"/>
  <c r="L8775" i="1"/>
  <c r="K8775" i="1"/>
  <c r="J8775" i="1"/>
  <c r="L8774" i="1"/>
  <c r="K8774" i="1"/>
  <c r="J8774" i="1"/>
  <c r="L8773" i="1"/>
  <c r="K8773" i="1"/>
  <c r="J8773" i="1"/>
  <c r="L8772" i="1"/>
  <c r="K8772" i="1"/>
  <c r="J8772" i="1"/>
  <c r="L8771" i="1"/>
  <c r="K8771" i="1"/>
  <c r="J8771" i="1"/>
  <c r="L8770" i="1"/>
  <c r="K8770" i="1"/>
  <c r="J8770" i="1"/>
  <c r="L8769" i="1"/>
  <c r="K8769" i="1"/>
  <c r="J8769" i="1"/>
  <c r="L8768" i="1"/>
  <c r="K8768" i="1"/>
  <c r="J8768" i="1"/>
  <c r="L8767" i="1"/>
  <c r="K8767" i="1"/>
  <c r="J8767" i="1"/>
  <c r="L8766" i="1"/>
  <c r="K8766" i="1"/>
  <c r="J8766" i="1"/>
  <c r="L8765" i="1"/>
  <c r="K8765" i="1"/>
  <c r="J8765" i="1"/>
  <c r="L8764" i="1"/>
  <c r="K8764" i="1"/>
  <c r="J8764" i="1"/>
  <c r="L8763" i="1"/>
  <c r="K8763" i="1"/>
  <c r="J8763" i="1"/>
  <c r="L8762" i="1"/>
  <c r="K8762" i="1"/>
  <c r="J8762" i="1"/>
  <c r="L8761" i="1"/>
  <c r="K8761" i="1"/>
  <c r="J8761" i="1"/>
  <c r="L8760" i="1"/>
  <c r="K8760" i="1"/>
  <c r="J8760" i="1"/>
  <c r="L8759" i="1"/>
  <c r="K8759" i="1"/>
  <c r="J8759" i="1"/>
  <c r="L8758" i="1"/>
  <c r="K8758" i="1"/>
  <c r="J8758" i="1"/>
  <c r="L8757" i="1"/>
  <c r="K8757" i="1"/>
  <c r="J8757" i="1"/>
  <c r="L8756" i="1"/>
  <c r="K8756" i="1"/>
  <c r="J8756" i="1"/>
  <c r="L8755" i="1"/>
  <c r="K8755" i="1"/>
  <c r="J8755" i="1"/>
  <c r="L8754" i="1"/>
  <c r="K8754" i="1"/>
  <c r="J8754" i="1"/>
  <c r="L8753" i="1"/>
  <c r="K8753" i="1"/>
  <c r="J8753" i="1"/>
  <c r="L8752" i="1"/>
  <c r="K8752" i="1"/>
  <c r="J8752" i="1"/>
  <c r="L8751" i="1"/>
  <c r="K8751" i="1"/>
  <c r="J8751" i="1"/>
  <c r="L8750" i="1"/>
  <c r="K8750" i="1"/>
  <c r="J8750" i="1"/>
  <c r="L8749" i="1"/>
  <c r="K8749" i="1"/>
  <c r="J8749" i="1"/>
  <c r="L8748" i="1"/>
  <c r="K8748" i="1"/>
  <c r="J8748" i="1"/>
  <c r="L8747" i="1"/>
  <c r="K8747" i="1"/>
  <c r="J8747" i="1"/>
  <c r="L8746" i="1"/>
  <c r="K8746" i="1"/>
  <c r="J8746" i="1"/>
  <c r="L8745" i="1"/>
  <c r="K8745" i="1"/>
  <c r="J8745" i="1"/>
  <c r="L8744" i="1"/>
  <c r="K8744" i="1"/>
  <c r="J8744" i="1"/>
  <c r="L8743" i="1"/>
  <c r="K8743" i="1"/>
  <c r="J8743" i="1"/>
  <c r="L8742" i="1"/>
  <c r="K8742" i="1"/>
  <c r="J8742" i="1"/>
  <c r="L8741" i="1"/>
  <c r="K8741" i="1"/>
  <c r="J8741" i="1"/>
  <c r="L8740" i="1"/>
  <c r="K8740" i="1"/>
  <c r="J8740" i="1"/>
  <c r="L8739" i="1"/>
  <c r="K8739" i="1"/>
  <c r="J8739" i="1"/>
  <c r="L8738" i="1"/>
  <c r="K8738" i="1"/>
  <c r="J8738" i="1"/>
  <c r="L8737" i="1"/>
  <c r="K8737" i="1"/>
  <c r="J8737" i="1"/>
  <c r="L8736" i="1"/>
  <c r="K8736" i="1"/>
  <c r="J8736" i="1"/>
  <c r="L8735" i="1"/>
  <c r="K8735" i="1"/>
  <c r="J8735" i="1"/>
  <c r="L8734" i="1"/>
  <c r="K8734" i="1"/>
  <c r="J8734" i="1"/>
  <c r="L8733" i="1"/>
  <c r="K8733" i="1"/>
  <c r="J8733" i="1"/>
  <c r="L8732" i="1"/>
  <c r="K8732" i="1"/>
  <c r="J8732" i="1"/>
  <c r="L8731" i="1"/>
  <c r="K8731" i="1"/>
  <c r="J8731" i="1"/>
  <c r="L8730" i="1"/>
  <c r="K8730" i="1"/>
  <c r="J8730" i="1"/>
  <c r="L8729" i="1"/>
  <c r="K8729" i="1"/>
  <c r="J8729" i="1"/>
  <c r="L8728" i="1"/>
  <c r="K8728" i="1"/>
  <c r="J8728" i="1"/>
  <c r="L8727" i="1"/>
  <c r="K8727" i="1"/>
  <c r="J8727" i="1"/>
  <c r="L8726" i="1"/>
  <c r="K8726" i="1"/>
  <c r="J8726" i="1"/>
  <c r="L8725" i="1"/>
  <c r="K8725" i="1"/>
  <c r="J8725" i="1"/>
  <c r="L8724" i="1"/>
  <c r="K8724" i="1"/>
  <c r="J8724" i="1"/>
  <c r="L8723" i="1"/>
  <c r="K8723" i="1"/>
  <c r="J8723" i="1"/>
  <c r="L8722" i="1"/>
  <c r="K8722" i="1"/>
  <c r="J8722" i="1"/>
  <c r="L8721" i="1"/>
  <c r="K8721" i="1"/>
  <c r="J8721" i="1"/>
  <c r="L8720" i="1"/>
  <c r="K8720" i="1"/>
  <c r="J8720" i="1"/>
  <c r="L8719" i="1"/>
  <c r="K8719" i="1"/>
  <c r="J8719" i="1"/>
  <c r="L8718" i="1"/>
  <c r="K8718" i="1"/>
  <c r="J8718" i="1"/>
  <c r="L8717" i="1"/>
  <c r="K8717" i="1"/>
  <c r="J8717" i="1"/>
  <c r="L8716" i="1"/>
  <c r="K8716" i="1"/>
  <c r="J8716" i="1"/>
  <c r="L8715" i="1"/>
  <c r="K8715" i="1"/>
  <c r="J8715" i="1"/>
  <c r="L8714" i="1"/>
  <c r="K8714" i="1"/>
  <c r="J8714" i="1"/>
  <c r="L8713" i="1"/>
  <c r="K8713" i="1"/>
  <c r="J8713" i="1"/>
  <c r="L8712" i="1"/>
  <c r="K8712" i="1"/>
  <c r="J8712" i="1"/>
  <c r="L8711" i="1"/>
  <c r="K8711" i="1"/>
  <c r="J8711" i="1"/>
  <c r="L8710" i="1"/>
  <c r="K8710" i="1"/>
  <c r="J8710" i="1"/>
  <c r="L8709" i="1"/>
  <c r="K8709" i="1"/>
  <c r="J8709" i="1"/>
  <c r="L8708" i="1"/>
  <c r="K8708" i="1"/>
  <c r="J8708" i="1"/>
  <c r="L8707" i="1"/>
  <c r="K8707" i="1"/>
  <c r="J8707" i="1"/>
  <c r="L8706" i="1"/>
  <c r="K8706" i="1"/>
  <c r="J8706" i="1"/>
  <c r="L8705" i="1"/>
  <c r="K8705" i="1"/>
  <c r="J8705" i="1"/>
  <c r="L8704" i="1"/>
  <c r="K8704" i="1"/>
  <c r="J8704" i="1"/>
  <c r="L8703" i="1"/>
  <c r="K8703" i="1"/>
  <c r="J8703" i="1"/>
  <c r="L8702" i="1"/>
  <c r="K8702" i="1"/>
  <c r="J8702" i="1"/>
  <c r="L8701" i="1"/>
  <c r="K8701" i="1"/>
  <c r="J8701" i="1"/>
  <c r="L8700" i="1"/>
  <c r="K8700" i="1"/>
  <c r="J8700" i="1"/>
  <c r="L8699" i="1"/>
  <c r="K8699" i="1"/>
  <c r="J8699" i="1"/>
  <c r="L8698" i="1"/>
  <c r="K8698" i="1"/>
  <c r="J8698" i="1"/>
  <c r="L8697" i="1"/>
  <c r="K8697" i="1"/>
  <c r="J8697" i="1"/>
  <c r="L8696" i="1"/>
  <c r="K8696" i="1"/>
  <c r="J8696" i="1"/>
  <c r="L8695" i="1"/>
  <c r="K8695" i="1"/>
  <c r="J8695" i="1"/>
  <c r="L8694" i="1"/>
  <c r="K8694" i="1"/>
  <c r="J8694" i="1"/>
  <c r="L8693" i="1"/>
  <c r="K8693" i="1"/>
  <c r="J8693" i="1"/>
  <c r="L8692" i="1"/>
  <c r="K8692" i="1"/>
  <c r="J8692" i="1"/>
  <c r="L8691" i="1"/>
  <c r="K8691" i="1"/>
  <c r="J8691" i="1"/>
  <c r="L8690" i="1"/>
  <c r="K8690" i="1"/>
  <c r="J8690" i="1"/>
  <c r="L8689" i="1"/>
  <c r="K8689" i="1"/>
  <c r="J8689" i="1"/>
  <c r="L8688" i="1"/>
  <c r="K8688" i="1"/>
  <c r="J8688" i="1"/>
  <c r="L8687" i="1"/>
  <c r="K8687" i="1"/>
  <c r="J8687" i="1"/>
  <c r="L8686" i="1"/>
  <c r="K8686" i="1"/>
  <c r="J8686" i="1"/>
  <c r="L8685" i="1"/>
  <c r="K8685" i="1"/>
  <c r="J8685" i="1"/>
  <c r="L8684" i="1"/>
  <c r="K8684" i="1"/>
  <c r="J8684" i="1"/>
  <c r="L8683" i="1"/>
  <c r="K8683" i="1"/>
  <c r="J8683" i="1"/>
  <c r="L8682" i="1"/>
  <c r="K8682" i="1"/>
  <c r="J8682" i="1"/>
  <c r="L8681" i="1"/>
  <c r="K8681" i="1"/>
  <c r="J8681" i="1"/>
  <c r="L8680" i="1"/>
  <c r="K8680" i="1"/>
  <c r="J8680" i="1"/>
  <c r="L8679" i="1"/>
  <c r="K8679" i="1"/>
  <c r="J8679" i="1"/>
  <c r="L8678" i="1"/>
  <c r="K8678" i="1"/>
  <c r="J8678" i="1"/>
  <c r="L8677" i="1"/>
  <c r="K8677" i="1"/>
  <c r="J8677" i="1"/>
  <c r="L8676" i="1"/>
  <c r="K8676" i="1"/>
  <c r="J8676" i="1"/>
  <c r="L8675" i="1"/>
  <c r="K8675" i="1"/>
  <c r="J8675" i="1"/>
  <c r="L8674" i="1"/>
  <c r="K8674" i="1"/>
  <c r="J8674" i="1"/>
  <c r="L8673" i="1"/>
  <c r="K8673" i="1"/>
  <c r="J8673" i="1"/>
  <c r="L8672" i="1"/>
  <c r="K8672" i="1"/>
  <c r="J8672" i="1"/>
  <c r="L8671" i="1"/>
  <c r="K8671" i="1"/>
  <c r="J8671" i="1"/>
  <c r="L8670" i="1"/>
  <c r="K8670" i="1"/>
  <c r="J8670" i="1"/>
  <c r="L8669" i="1"/>
  <c r="K8669" i="1"/>
  <c r="J8669" i="1"/>
  <c r="L8668" i="1"/>
  <c r="K8668" i="1"/>
  <c r="J8668" i="1"/>
  <c r="L8667" i="1"/>
  <c r="K8667" i="1"/>
  <c r="J8667" i="1"/>
  <c r="L8666" i="1"/>
  <c r="K8666" i="1"/>
  <c r="J8666" i="1"/>
  <c r="L8665" i="1"/>
  <c r="K8665" i="1"/>
  <c r="J8665" i="1"/>
  <c r="L8664" i="1"/>
  <c r="K8664" i="1"/>
  <c r="J8664" i="1"/>
  <c r="L8663" i="1"/>
  <c r="K8663" i="1"/>
  <c r="J8663" i="1"/>
  <c r="L8662" i="1"/>
  <c r="K8662" i="1"/>
  <c r="J8662" i="1"/>
  <c r="L8661" i="1"/>
  <c r="K8661" i="1"/>
  <c r="J8661" i="1"/>
  <c r="L8660" i="1"/>
  <c r="K8660" i="1"/>
  <c r="J8660" i="1"/>
  <c r="L8659" i="1"/>
  <c r="K8659" i="1"/>
  <c r="J8659" i="1"/>
  <c r="L8658" i="1"/>
  <c r="K8658" i="1"/>
  <c r="J8658" i="1"/>
  <c r="L8657" i="1"/>
  <c r="K8657" i="1"/>
  <c r="J8657" i="1"/>
  <c r="L8656" i="1"/>
  <c r="K8656" i="1"/>
  <c r="J8656" i="1"/>
  <c r="L8655" i="1"/>
  <c r="K8655" i="1"/>
  <c r="J8655" i="1"/>
  <c r="L8654" i="1"/>
  <c r="K8654" i="1"/>
  <c r="J8654" i="1"/>
  <c r="L8653" i="1"/>
  <c r="K8653" i="1"/>
  <c r="J8653" i="1"/>
  <c r="L8652" i="1"/>
  <c r="K8652" i="1"/>
  <c r="J8652" i="1"/>
  <c r="L8651" i="1"/>
  <c r="K8651" i="1"/>
  <c r="J8651" i="1"/>
  <c r="L8650" i="1"/>
  <c r="K8650" i="1"/>
  <c r="J8650" i="1"/>
  <c r="L8649" i="1"/>
  <c r="K8649" i="1"/>
  <c r="J8649" i="1"/>
  <c r="L8648" i="1"/>
  <c r="K8648" i="1"/>
  <c r="J8648" i="1"/>
  <c r="L8647" i="1"/>
  <c r="K8647" i="1"/>
  <c r="J8647" i="1"/>
  <c r="L8646" i="1"/>
  <c r="K8646" i="1"/>
  <c r="J8646" i="1"/>
  <c r="L8645" i="1"/>
  <c r="K8645" i="1"/>
  <c r="J8645" i="1"/>
  <c r="L8644" i="1"/>
  <c r="K8644" i="1"/>
  <c r="J8644" i="1"/>
  <c r="L8643" i="1"/>
  <c r="K8643" i="1"/>
  <c r="J8643" i="1"/>
  <c r="L8642" i="1"/>
  <c r="K8642" i="1"/>
  <c r="J8642" i="1"/>
  <c r="L8641" i="1"/>
  <c r="K8641" i="1"/>
  <c r="J8641" i="1"/>
  <c r="L8640" i="1"/>
  <c r="K8640" i="1"/>
  <c r="J8640" i="1"/>
  <c r="L8639" i="1"/>
  <c r="K8639" i="1"/>
  <c r="J8639" i="1"/>
  <c r="L8638" i="1"/>
  <c r="K8638" i="1"/>
  <c r="J8638" i="1"/>
  <c r="L8637" i="1"/>
  <c r="K8637" i="1"/>
  <c r="J8637" i="1"/>
  <c r="L8636" i="1"/>
  <c r="K8636" i="1"/>
  <c r="J8636" i="1"/>
  <c r="L8635" i="1"/>
  <c r="K8635" i="1"/>
  <c r="J8635" i="1"/>
  <c r="L8634" i="1"/>
  <c r="K8634" i="1"/>
  <c r="J8634" i="1"/>
  <c r="L8633" i="1"/>
  <c r="K8633" i="1"/>
  <c r="J8633" i="1"/>
  <c r="L8632" i="1"/>
  <c r="K8632" i="1"/>
  <c r="J8632" i="1"/>
  <c r="L8631" i="1"/>
  <c r="K8631" i="1"/>
  <c r="J8631" i="1"/>
  <c r="L8630" i="1"/>
  <c r="K8630" i="1"/>
  <c r="J8630" i="1"/>
  <c r="L8629" i="1"/>
  <c r="K8629" i="1"/>
  <c r="J8629" i="1"/>
  <c r="L8628" i="1"/>
  <c r="K8628" i="1"/>
  <c r="J8628" i="1"/>
  <c r="L8627" i="1"/>
  <c r="K8627" i="1"/>
  <c r="J8627" i="1"/>
  <c r="L8626" i="1"/>
  <c r="K8626" i="1"/>
  <c r="J8626" i="1"/>
  <c r="L8625" i="1"/>
  <c r="K8625" i="1"/>
  <c r="J8625" i="1"/>
  <c r="L8624" i="1"/>
  <c r="K8624" i="1"/>
  <c r="J8624" i="1"/>
  <c r="L8623" i="1"/>
  <c r="K8623" i="1"/>
  <c r="J8623" i="1"/>
  <c r="L8622" i="1"/>
  <c r="K8622" i="1"/>
  <c r="J8622" i="1"/>
  <c r="L8621" i="1"/>
  <c r="K8621" i="1"/>
  <c r="J8621" i="1"/>
  <c r="L8620" i="1"/>
  <c r="K8620" i="1"/>
  <c r="J8620" i="1"/>
  <c r="L8619" i="1"/>
  <c r="K8619" i="1"/>
  <c r="J8619" i="1"/>
  <c r="L8618" i="1"/>
  <c r="K8618" i="1"/>
  <c r="J8618" i="1"/>
  <c r="L8617" i="1"/>
  <c r="K8617" i="1"/>
  <c r="J8617" i="1"/>
  <c r="L8616" i="1"/>
  <c r="K8616" i="1"/>
  <c r="J8616" i="1"/>
  <c r="L8615" i="1"/>
  <c r="K8615" i="1"/>
  <c r="J8615" i="1"/>
  <c r="L8614" i="1"/>
  <c r="K8614" i="1"/>
  <c r="J8614" i="1"/>
  <c r="L8613" i="1"/>
  <c r="K8613" i="1"/>
  <c r="J8613" i="1"/>
  <c r="L8612" i="1"/>
  <c r="K8612" i="1"/>
  <c r="J8612" i="1"/>
  <c r="L8611" i="1"/>
  <c r="K8611" i="1"/>
  <c r="J8611" i="1"/>
  <c r="L8610" i="1"/>
  <c r="K8610" i="1"/>
  <c r="J8610" i="1"/>
  <c r="L8609" i="1"/>
  <c r="K8609" i="1"/>
  <c r="J8609" i="1"/>
  <c r="L8608" i="1"/>
  <c r="K8608" i="1"/>
  <c r="J8608" i="1"/>
  <c r="L8607" i="1"/>
  <c r="K8607" i="1"/>
  <c r="J8607" i="1"/>
  <c r="L8606" i="1"/>
  <c r="K8606" i="1"/>
  <c r="J8606" i="1"/>
  <c r="L8605" i="1"/>
  <c r="K8605" i="1"/>
  <c r="J8605" i="1"/>
  <c r="L8604" i="1"/>
  <c r="K8604" i="1"/>
  <c r="J8604" i="1"/>
  <c r="L8603" i="1"/>
  <c r="K8603" i="1"/>
  <c r="J8603" i="1"/>
  <c r="L8602" i="1"/>
  <c r="K8602" i="1"/>
  <c r="J8602" i="1"/>
  <c r="L8601" i="1"/>
  <c r="K8601" i="1"/>
  <c r="J8601" i="1"/>
  <c r="L8600" i="1"/>
  <c r="K8600" i="1"/>
  <c r="J8600" i="1"/>
  <c r="L8599" i="1"/>
  <c r="K8599" i="1"/>
  <c r="J8599" i="1"/>
  <c r="L8598" i="1"/>
  <c r="K8598" i="1"/>
  <c r="J8598" i="1"/>
  <c r="L8597" i="1"/>
  <c r="K8597" i="1"/>
  <c r="J8597" i="1"/>
  <c r="L8596" i="1"/>
  <c r="K8596" i="1"/>
  <c r="J8596" i="1"/>
  <c r="L8595" i="1"/>
  <c r="K8595" i="1"/>
  <c r="J8595" i="1"/>
  <c r="L8594" i="1"/>
  <c r="K8594" i="1"/>
  <c r="J8594" i="1"/>
  <c r="L8593" i="1"/>
  <c r="K8593" i="1"/>
  <c r="J8593" i="1"/>
  <c r="L8592" i="1"/>
  <c r="K8592" i="1"/>
  <c r="J8592" i="1"/>
  <c r="L8591" i="1"/>
  <c r="K8591" i="1"/>
  <c r="J8591" i="1"/>
  <c r="L8590" i="1"/>
  <c r="K8590" i="1"/>
  <c r="J8590" i="1"/>
  <c r="L8589" i="1"/>
  <c r="K8589" i="1"/>
  <c r="J8589" i="1"/>
  <c r="L8588" i="1"/>
  <c r="K8588" i="1"/>
  <c r="J8588" i="1"/>
  <c r="L8587" i="1"/>
  <c r="K8587" i="1"/>
  <c r="J8587" i="1"/>
  <c r="L8586" i="1"/>
  <c r="K8586" i="1"/>
  <c r="J8586" i="1"/>
  <c r="L8585" i="1"/>
  <c r="K8585" i="1"/>
  <c r="J8585" i="1"/>
  <c r="L8584" i="1"/>
  <c r="K8584" i="1"/>
  <c r="J8584" i="1"/>
  <c r="L8583" i="1"/>
  <c r="K8583" i="1"/>
  <c r="J8583" i="1"/>
  <c r="L8582" i="1"/>
  <c r="K8582" i="1"/>
  <c r="J8582" i="1"/>
  <c r="L8581" i="1"/>
  <c r="K8581" i="1"/>
  <c r="J8581" i="1"/>
  <c r="L8580" i="1"/>
  <c r="K8580" i="1"/>
  <c r="J8580" i="1"/>
  <c r="L8579" i="1"/>
  <c r="K8579" i="1"/>
  <c r="J8579" i="1"/>
  <c r="L8578" i="1"/>
  <c r="K8578" i="1"/>
  <c r="J8578" i="1"/>
  <c r="L8577" i="1"/>
  <c r="K8577" i="1"/>
  <c r="J8577" i="1"/>
  <c r="L8576" i="1"/>
  <c r="K8576" i="1"/>
  <c r="J8576" i="1"/>
  <c r="L8575" i="1"/>
  <c r="K8575" i="1"/>
  <c r="J8575" i="1"/>
  <c r="L8574" i="1"/>
  <c r="K8574" i="1"/>
  <c r="J8574" i="1"/>
  <c r="L8573" i="1"/>
  <c r="K8573" i="1"/>
  <c r="J8573" i="1"/>
  <c r="L8572" i="1"/>
  <c r="K8572" i="1"/>
  <c r="J8572" i="1"/>
  <c r="L8571" i="1"/>
  <c r="K8571" i="1"/>
  <c r="J8571" i="1"/>
  <c r="L8570" i="1"/>
  <c r="K8570" i="1"/>
  <c r="J8570" i="1"/>
  <c r="L8569" i="1"/>
  <c r="K8569" i="1"/>
  <c r="J8569" i="1"/>
  <c r="L8568" i="1"/>
  <c r="K8568" i="1"/>
  <c r="J8568" i="1"/>
  <c r="L8567" i="1"/>
  <c r="K8567" i="1"/>
  <c r="J8567" i="1"/>
  <c r="L8566" i="1"/>
  <c r="K8566" i="1"/>
  <c r="J8566" i="1"/>
  <c r="L8565" i="1"/>
  <c r="K8565" i="1"/>
  <c r="J8565" i="1"/>
  <c r="L8564" i="1"/>
  <c r="K8564" i="1"/>
  <c r="J8564" i="1"/>
  <c r="L8563" i="1"/>
  <c r="K8563" i="1"/>
  <c r="J8563" i="1"/>
  <c r="L8562" i="1"/>
  <c r="K8562" i="1"/>
  <c r="J8562" i="1"/>
  <c r="L8561" i="1"/>
  <c r="K8561" i="1"/>
  <c r="J8561" i="1"/>
  <c r="L8560" i="1"/>
  <c r="K8560" i="1"/>
  <c r="J8560" i="1"/>
  <c r="L8559" i="1"/>
  <c r="K8559" i="1"/>
  <c r="J8559" i="1"/>
  <c r="L8558" i="1"/>
  <c r="K8558" i="1"/>
  <c r="J8558" i="1"/>
  <c r="L8557" i="1"/>
  <c r="K8557" i="1"/>
  <c r="J8557" i="1"/>
  <c r="L8556" i="1"/>
  <c r="K8556" i="1"/>
  <c r="J8556" i="1"/>
  <c r="L8555" i="1"/>
  <c r="K8555" i="1"/>
  <c r="J8555" i="1"/>
  <c r="L8554" i="1"/>
  <c r="K8554" i="1"/>
  <c r="J8554" i="1"/>
  <c r="L8553" i="1"/>
  <c r="K8553" i="1"/>
  <c r="J8553" i="1"/>
  <c r="L8552" i="1"/>
  <c r="K8552" i="1"/>
  <c r="J8552" i="1"/>
  <c r="L8551" i="1"/>
  <c r="K8551" i="1"/>
  <c r="J8551" i="1"/>
  <c r="L8550" i="1"/>
  <c r="K8550" i="1"/>
  <c r="J8550" i="1"/>
  <c r="L8549" i="1"/>
  <c r="K8549" i="1"/>
  <c r="J8549" i="1"/>
  <c r="L8548" i="1"/>
  <c r="K8548" i="1"/>
  <c r="J8548" i="1"/>
  <c r="L8547" i="1"/>
  <c r="K8547" i="1"/>
  <c r="J8547" i="1"/>
  <c r="L8546" i="1"/>
  <c r="K8546" i="1"/>
  <c r="J8546" i="1"/>
  <c r="L8545" i="1"/>
  <c r="K8545" i="1"/>
  <c r="J8545" i="1"/>
  <c r="L8544" i="1"/>
  <c r="K8544" i="1"/>
  <c r="J8544" i="1"/>
  <c r="L8543" i="1"/>
  <c r="K8543" i="1"/>
  <c r="J8543" i="1"/>
  <c r="L8542" i="1"/>
  <c r="K8542" i="1"/>
  <c r="J8542" i="1"/>
  <c r="L8541" i="1"/>
  <c r="K8541" i="1"/>
  <c r="J8541" i="1"/>
  <c r="L8540" i="1"/>
  <c r="K8540" i="1"/>
  <c r="J8540" i="1"/>
  <c r="L8539" i="1"/>
  <c r="K8539" i="1"/>
  <c r="J8539" i="1"/>
  <c r="L8538" i="1"/>
  <c r="K8538" i="1"/>
  <c r="J8538" i="1"/>
  <c r="L8537" i="1"/>
  <c r="K8537" i="1"/>
  <c r="J8537" i="1"/>
  <c r="L8536" i="1"/>
  <c r="K8536" i="1"/>
  <c r="J8536" i="1"/>
  <c r="L8535" i="1"/>
  <c r="K8535" i="1"/>
  <c r="J8535" i="1"/>
  <c r="L8534" i="1"/>
  <c r="K8534" i="1"/>
  <c r="J8534" i="1"/>
  <c r="L8533" i="1"/>
  <c r="K8533" i="1"/>
  <c r="J8533" i="1"/>
  <c r="L8532" i="1"/>
  <c r="K8532" i="1"/>
  <c r="J8532" i="1"/>
  <c r="L8531" i="1"/>
  <c r="K8531" i="1"/>
  <c r="J8531" i="1"/>
  <c r="L8530" i="1"/>
  <c r="K8530" i="1"/>
  <c r="J8530" i="1"/>
  <c r="L8529" i="1"/>
  <c r="K8529" i="1"/>
  <c r="J8529" i="1"/>
  <c r="L8528" i="1"/>
  <c r="K8528" i="1"/>
  <c r="J8528" i="1"/>
  <c r="L8527" i="1"/>
  <c r="K8527" i="1"/>
  <c r="J8527" i="1"/>
  <c r="L8526" i="1"/>
  <c r="K8526" i="1"/>
  <c r="J8526" i="1"/>
  <c r="L8525" i="1"/>
  <c r="K8525" i="1"/>
  <c r="J8525" i="1"/>
  <c r="L8524" i="1"/>
  <c r="K8524" i="1"/>
  <c r="J8524" i="1"/>
  <c r="L8523" i="1"/>
  <c r="K8523" i="1"/>
  <c r="J8523" i="1"/>
  <c r="L8522" i="1"/>
  <c r="K8522" i="1"/>
  <c r="J8522" i="1"/>
  <c r="L8521" i="1"/>
  <c r="K8521" i="1"/>
  <c r="J8521" i="1"/>
  <c r="L8520" i="1"/>
  <c r="K8520" i="1"/>
  <c r="J8520" i="1"/>
  <c r="L8519" i="1"/>
  <c r="K8519" i="1"/>
  <c r="J8519" i="1"/>
  <c r="L8518" i="1"/>
  <c r="K8518" i="1"/>
  <c r="J8518" i="1"/>
  <c r="L8517" i="1"/>
  <c r="K8517" i="1"/>
  <c r="J8517" i="1"/>
  <c r="L8516" i="1"/>
  <c r="K8516" i="1"/>
  <c r="J8516" i="1"/>
  <c r="L8515" i="1"/>
  <c r="K8515" i="1"/>
  <c r="J8515" i="1"/>
  <c r="L8514" i="1"/>
  <c r="K8514" i="1"/>
  <c r="J8514" i="1"/>
  <c r="L8513" i="1"/>
  <c r="K8513" i="1"/>
  <c r="J8513" i="1"/>
  <c r="L8512" i="1"/>
  <c r="K8512" i="1"/>
  <c r="J8512" i="1"/>
  <c r="L8511" i="1"/>
  <c r="K8511" i="1"/>
  <c r="J8511" i="1"/>
  <c r="L8510" i="1"/>
  <c r="K8510" i="1"/>
  <c r="J8510" i="1"/>
  <c r="L8509" i="1"/>
  <c r="K8509" i="1"/>
  <c r="J8509" i="1"/>
  <c r="L8508" i="1"/>
  <c r="K8508" i="1"/>
  <c r="J8508" i="1"/>
  <c r="L8507" i="1"/>
  <c r="K8507" i="1"/>
  <c r="J8507" i="1"/>
  <c r="L8506" i="1"/>
  <c r="K8506" i="1"/>
  <c r="J8506" i="1"/>
  <c r="L8505" i="1"/>
  <c r="K8505" i="1"/>
  <c r="J8505" i="1"/>
  <c r="L8504" i="1"/>
  <c r="K8504" i="1"/>
  <c r="J8504" i="1"/>
  <c r="L8503" i="1"/>
  <c r="K8503" i="1"/>
  <c r="J8503" i="1"/>
  <c r="L8502" i="1"/>
  <c r="K8502" i="1"/>
  <c r="J8502" i="1"/>
  <c r="L8501" i="1"/>
  <c r="K8501" i="1"/>
  <c r="J8501" i="1"/>
  <c r="L8500" i="1"/>
  <c r="K8500" i="1"/>
  <c r="J8500" i="1"/>
  <c r="L8499" i="1"/>
  <c r="K8499" i="1"/>
  <c r="J8499" i="1"/>
  <c r="L8498" i="1"/>
  <c r="K8498" i="1"/>
  <c r="J8498" i="1"/>
  <c r="L8497" i="1"/>
  <c r="K8497" i="1"/>
  <c r="J8497" i="1"/>
  <c r="L8496" i="1"/>
  <c r="K8496" i="1"/>
  <c r="J8496" i="1"/>
  <c r="L8495" i="1"/>
  <c r="K8495" i="1"/>
  <c r="J8495" i="1"/>
  <c r="L8494" i="1"/>
  <c r="K8494" i="1"/>
  <c r="J8494" i="1"/>
  <c r="L8493" i="1"/>
  <c r="K8493" i="1"/>
  <c r="J8493" i="1"/>
  <c r="L8492" i="1"/>
  <c r="K8492" i="1"/>
  <c r="J8492" i="1"/>
  <c r="L8491" i="1"/>
  <c r="K8491" i="1"/>
  <c r="J8491" i="1"/>
  <c r="L8490" i="1"/>
  <c r="K8490" i="1"/>
  <c r="J8490" i="1"/>
  <c r="L8489" i="1"/>
  <c r="K8489" i="1"/>
  <c r="J8489" i="1"/>
  <c r="L8488" i="1"/>
  <c r="K8488" i="1"/>
  <c r="J8488" i="1"/>
  <c r="L8487" i="1"/>
  <c r="K8487" i="1"/>
  <c r="J8487" i="1"/>
  <c r="L8486" i="1"/>
  <c r="K8486" i="1"/>
  <c r="J8486" i="1"/>
  <c r="L8485" i="1"/>
  <c r="K8485" i="1"/>
  <c r="J8485" i="1"/>
  <c r="L8484" i="1"/>
  <c r="K8484" i="1"/>
  <c r="J8484" i="1"/>
  <c r="L8483" i="1"/>
  <c r="K8483" i="1"/>
  <c r="J8483" i="1"/>
  <c r="L8482" i="1"/>
  <c r="K8482" i="1"/>
  <c r="J8482" i="1"/>
  <c r="L8481" i="1"/>
  <c r="K8481" i="1"/>
  <c r="J8481" i="1"/>
  <c r="L8480" i="1"/>
  <c r="K8480" i="1"/>
  <c r="J8480" i="1"/>
  <c r="L8479" i="1"/>
  <c r="K8479" i="1"/>
  <c r="J8479" i="1"/>
  <c r="L8478" i="1"/>
  <c r="K8478" i="1"/>
  <c r="J8478" i="1"/>
  <c r="L8477" i="1"/>
  <c r="K8477" i="1"/>
  <c r="J8477" i="1"/>
  <c r="L8476" i="1"/>
  <c r="K8476" i="1"/>
  <c r="J8476" i="1"/>
  <c r="L8475" i="1"/>
  <c r="K8475" i="1"/>
  <c r="J8475" i="1"/>
  <c r="L8474" i="1"/>
  <c r="K8474" i="1"/>
  <c r="J8474" i="1"/>
  <c r="L8473" i="1"/>
  <c r="K8473" i="1"/>
  <c r="J8473" i="1"/>
  <c r="L8472" i="1"/>
  <c r="K8472" i="1"/>
  <c r="J8472" i="1"/>
  <c r="L8471" i="1"/>
  <c r="K8471" i="1"/>
  <c r="J8471" i="1"/>
  <c r="L8470" i="1"/>
  <c r="K8470" i="1"/>
  <c r="J8470" i="1"/>
  <c r="L8469" i="1"/>
  <c r="K8469" i="1"/>
  <c r="J8469" i="1"/>
  <c r="L8468" i="1"/>
  <c r="K8468" i="1"/>
  <c r="J8468" i="1"/>
  <c r="L8467" i="1"/>
  <c r="K8467" i="1"/>
  <c r="J8467" i="1"/>
  <c r="L8466" i="1"/>
  <c r="K8466" i="1"/>
  <c r="J8466" i="1"/>
  <c r="L8465" i="1"/>
  <c r="K8465" i="1"/>
  <c r="J8465" i="1"/>
  <c r="L8464" i="1"/>
  <c r="K8464" i="1"/>
  <c r="J8464" i="1"/>
  <c r="L8463" i="1"/>
  <c r="K8463" i="1"/>
  <c r="J8463" i="1"/>
  <c r="L8462" i="1"/>
  <c r="K8462" i="1"/>
  <c r="J8462" i="1"/>
  <c r="L8461" i="1"/>
  <c r="K8461" i="1"/>
  <c r="J8461" i="1"/>
  <c r="L8460" i="1"/>
  <c r="K8460" i="1"/>
  <c r="J8460" i="1"/>
  <c r="L8459" i="1"/>
  <c r="K8459" i="1"/>
  <c r="J8459" i="1"/>
  <c r="L8458" i="1"/>
  <c r="K8458" i="1"/>
  <c r="J8458" i="1"/>
  <c r="L8457" i="1"/>
  <c r="K8457" i="1"/>
  <c r="J8457" i="1"/>
  <c r="L8456" i="1"/>
  <c r="K8456" i="1"/>
  <c r="J8456" i="1"/>
  <c r="L8455" i="1"/>
  <c r="K8455" i="1"/>
  <c r="J8455" i="1"/>
  <c r="L8454" i="1"/>
  <c r="K8454" i="1"/>
  <c r="J8454" i="1"/>
  <c r="L8453" i="1"/>
  <c r="K8453" i="1"/>
  <c r="J8453" i="1"/>
  <c r="L8452" i="1"/>
  <c r="K8452" i="1"/>
  <c r="J8452" i="1"/>
  <c r="L8451" i="1"/>
  <c r="K8451" i="1"/>
  <c r="J8451" i="1"/>
  <c r="L8450" i="1"/>
  <c r="K8450" i="1"/>
  <c r="J8450" i="1"/>
  <c r="L8449" i="1"/>
  <c r="K8449" i="1"/>
  <c r="J8449" i="1"/>
  <c r="L8448" i="1"/>
  <c r="K8448" i="1"/>
  <c r="J8448" i="1"/>
  <c r="L8447" i="1"/>
  <c r="K8447" i="1"/>
  <c r="J8447" i="1"/>
  <c r="L8446" i="1"/>
  <c r="K8446" i="1"/>
  <c r="J8446" i="1"/>
  <c r="L8445" i="1"/>
  <c r="K8445" i="1"/>
  <c r="J8445" i="1"/>
  <c r="L8444" i="1"/>
  <c r="K8444" i="1"/>
  <c r="J8444" i="1"/>
  <c r="L8443" i="1"/>
  <c r="K8443" i="1"/>
  <c r="J8443" i="1"/>
  <c r="L8442" i="1"/>
  <c r="K8442" i="1"/>
  <c r="J8442" i="1"/>
  <c r="L8441" i="1"/>
  <c r="K8441" i="1"/>
  <c r="J8441" i="1"/>
  <c r="L8440" i="1"/>
  <c r="K8440" i="1"/>
  <c r="J8440" i="1"/>
  <c r="L8439" i="1"/>
  <c r="K8439" i="1"/>
  <c r="J8439" i="1"/>
  <c r="L8438" i="1"/>
  <c r="K8438" i="1"/>
  <c r="J8438" i="1"/>
  <c r="L8437" i="1"/>
  <c r="K8437" i="1"/>
  <c r="J8437" i="1"/>
  <c r="L8436" i="1"/>
  <c r="K8436" i="1"/>
  <c r="J8436" i="1"/>
  <c r="L8435" i="1"/>
  <c r="K8435" i="1"/>
  <c r="J8435" i="1"/>
  <c r="L8434" i="1"/>
  <c r="K8434" i="1"/>
  <c r="J8434" i="1"/>
  <c r="L8433" i="1"/>
  <c r="K8433" i="1"/>
  <c r="J8433" i="1"/>
  <c r="L8432" i="1"/>
  <c r="K8432" i="1"/>
  <c r="J8432" i="1"/>
  <c r="L8431" i="1"/>
  <c r="K8431" i="1"/>
  <c r="J8431" i="1"/>
  <c r="L8430" i="1"/>
  <c r="K8430" i="1"/>
  <c r="J8430" i="1"/>
  <c r="L8429" i="1"/>
  <c r="K8429" i="1"/>
  <c r="J8429" i="1"/>
  <c r="L8428" i="1"/>
  <c r="K8428" i="1"/>
  <c r="J8428" i="1"/>
  <c r="L8427" i="1"/>
  <c r="K8427" i="1"/>
  <c r="J8427" i="1"/>
  <c r="L8426" i="1"/>
  <c r="K8426" i="1"/>
  <c r="J8426" i="1"/>
  <c r="L8425" i="1"/>
  <c r="K8425" i="1"/>
  <c r="J8425" i="1"/>
  <c r="L8424" i="1"/>
  <c r="K8424" i="1"/>
  <c r="J8424" i="1"/>
  <c r="L8423" i="1"/>
  <c r="K8423" i="1"/>
  <c r="J8423" i="1"/>
  <c r="L8422" i="1"/>
  <c r="K8422" i="1"/>
  <c r="J8422" i="1"/>
  <c r="L8421" i="1"/>
  <c r="K8421" i="1"/>
  <c r="J8421" i="1"/>
  <c r="L8420" i="1"/>
  <c r="K8420" i="1"/>
  <c r="J8420" i="1"/>
  <c r="L8419" i="1"/>
  <c r="K8419" i="1"/>
  <c r="J8419" i="1"/>
  <c r="L8418" i="1"/>
  <c r="K8418" i="1"/>
  <c r="J8418" i="1"/>
  <c r="L8417" i="1"/>
  <c r="K8417" i="1"/>
  <c r="J8417" i="1"/>
  <c r="L8416" i="1"/>
  <c r="K8416" i="1"/>
  <c r="J8416" i="1"/>
  <c r="L8415" i="1"/>
  <c r="K8415" i="1"/>
  <c r="J8415" i="1"/>
  <c r="L8414" i="1"/>
  <c r="K8414" i="1"/>
  <c r="J8414" i="1"/>
  <c r="L8413" i="1"/>
  <c r="K8413" i="1"/>
  <c r="J8413" i="1"/>
  <c r="L8412" i="1"/>
  <c r="K8412" i="1"/>
  <c r="J8412" i="1"/>
  <c r="L8411" i="1"/>
  <c r="K8411" i="1"/>
  <c r="J8411" i="1"/>
  <c r="L8410" i="1"/>
  <c r="K8410" i="1"/>
  <c r="J8410" i="1"/>
  <c r="L8409" i="1"/>
  <c r="K8409" i="1"/>
  <c r="J8409" i="1"/>
  <c r="L8408" i="1"/>
  <c r="K8408" i="1"/>
  <c r="J8408" i="1"/>
  <c r="L8407" i="1"/>
  <c r="K8407" i="1"/>
  <c r="J8407" i="1"/>
  <c r="L8406" i="1"/>
  <c r="K8406" i="1"/>
  <c r="J8406" i="1"/>
  <c r="L8405" i="1"/>
  <c r="K8405" i="1"/>
  <c r="J8405" i="1"/>
  <c r="L8404" i="1"/>
  <c r="K8404" i="1"/>
  <c r="J8404" i="1"/>
  <c r="L8403" i="1"/>
  <c r="K8403" i="1"/>
  <c r="J8403" i="1"/>
  <c r="L8402" i="1"/>
  <c r="K8402" i="1"/>
  <c r="J8402" i="1"/>
  <c r="L8401" i="1"/>
  <c r="K8401" i="1"/>
  <c r="J8401" i="1"/>
  <c r="L8400" i="1"/>
  <c r="K8400" i="1"/>
  <c r="J8400" i="1"/>
  <c r="L8399" i="1"/>
  <c r="K8399" i="1"/>
  <c r="J8399" i="1"/>
  <c r="L8398" i="1"/>
  <c r="K8398" i="1"/>
  <c r="J8398" i="1"/>
  <c r="L8397" i="1"/>
  <c r="K8397" i="1"/>
  <c r="J8397" i="1"/>
  <c r="L8396" i="1"/>
  <c r="K8396" i="1"/>
  <c r="J8396" i="1"/>
  <c r="L8395" i="1"/>
  <c r="K8395" i="1"/>
  <c r="J8395" i="1"/>
  <c r="L8394" i="1"/>
  <c r="K8394" i="1"/>
  <c r="J8394" i="1"/>
  <c r="L8393" i="1"/>
  <c r="K8393" i="1"/>
  <c r="J8393" i="1"/>
  <c r="L8392" i="1"/>
  <c r="K8392" i="1"/>
  <c r="J8392" i="1"/>
  <c r="L8391" i="1"/>
  <c r="K8391" i="1"/>
  <c r="J8391" i="1"/>
  <c r="L8390" i="1"/>
  <c r="K8390" i="1"/>
  <c r="J8390" i="1"/>
  <c r="L8389" i="1"/>
  <c r="K8389" i="1"/>
  <c r="J8389" i="1"/>
  <c r="L8388" i="1"/>
  <c r="K8388" i="1"/>
  <c r="J8388" i="1"/>
  <c r="L8387" i="1"/>
  <c r="K8387" i="1"/>
  <c r="J8387" i="1"/>
  <c r="L8386" i="1"/>
  <c r="K8386" i="1"/>
  <c r="J8386" i="1"/>
  <c r="L8385" i="1"/>
  <c r="K8385" i="1"/>
  <c r="J8385" i="1"/>
  <c r="L8384" i="1"/>
  <c r="K8384" i="1"/>
  <c r="J8384" i="1"/>
  <c r="L8383" i="1"/>
  <c r="K8383" i="1"/>
  <c r="J8383" i="1"/>
  <c r="L8382" i="1"/>
  <c r="K8382" i="1"/>
  <c r="J8382" i="1"/>
  <c r="L8381" i="1"/>
  <c r="K8381" i="1"/>
  <c r="J8381" i="1"/>
  <c r="L8380" i="1"/>
  <c r="K8380" i="1"/>
  <c r="J8380" i="1"/>
  <c r="L8379" i="1"/>
  <c r="K8379" i="1"/>
  <c r="J8379" i="1"/>
  <c r="L8378" i="1"/>
  <c r="K8378" i="1"/>
  <c r="J8378" i="1"/>
  <c r="L8377" i="1"/>
  <c r="K8377" i="1"/>
  <c r="J8377" i="1"/>
  <c r="L8376" i="1"/>
  <c r="K8376" i="1"/>
  <c r="J8376" i="1"/>
  <c r="L8375" i="1"/>
  <c r="K8375" i="1"/>
  <c r="J8375" i="1"/>
  <c r="L8374" i="1"/>
  <c r="K8374" i="1"/>
  <c r="J8374" i="1"/>
  <c r="L8373" i="1"/>
  <c r="K8373" i="1"/>
  <c r="J8373" i="1"/>
  <c r="L8372" i="1"/>
  <c r="K8372" i="1"/>
  <c r="J8372" i="1"/>
  <c r="L8371" i="1"/>
  <c r="K8371" i="1"/>
  <c r="J8371" i="1"/>
  <c r="L8370" i="1"/>
  <c r="K8370" i="1"/>
  <c r="J8370" i="1"/>
  <c r="L8369" i="1"/>
  <c r="K8369" i="1"/>
  <c r="J8369" i="1"/>
  <c r="L8368" i="1"/>
  <c r="K8368" i="1"/>
  <c r="J8368" i="1"/>
  <c r="L8367" i="1"/>
  <c r="K8367" i="1"/>
  <c r="J8367" i="1"/>
  <c r="L8366" i="1"/>
  <c r="K8366" i="1"/>
  <c r="J8366" i="1"/>
  <c r="L8365" i="1"/>
  <c r="K8365" i="1"/>
  <c r="J8365" i="1"/>
  <c r="L8364" i="1"/>
  <c r="K8364" i="1"/>
  <c r="J8364" i="1"/>
  <c r="L8363" i="1"/>
  <c r="K8363" i="1"/>
  <c r="J8363" i="1"/>
  <c r="L8362" i="1"/>
  <c r="K8362" i="1"/>
  <c r="J8362" i="1"/>
  <c r="L8361" i="1"/>
  <c r="K8361" i="1"/>
  <c r="J8361" i="1"/>
  <c r="L8360" i="1"/>
  <c r="K8360" i="1"/>
  <c r="J8360" i="1"/>
  <c r="L8359" i="1"/>
  <c r="K8359" i="1"/>
  <c r="J8359" i="1"/>
  <c r="L8358" i="1"/>
  <c r="K8358" i="1"/>
  <c r="J8358" i="1"/>
  <c r="L8357" i="1"/>
  <c r="K8357" i="1"/>
  <c r="J8357" i="1"/>
  <c r="L8356" i="1"/>
  <c r="K8356" i="1"/>
  <c r="J8356" i="1"/>
  <c r="L8355" i="1"/>
  <c r="K8355" i="1"/>
  <c r="J8355" i="1"/>
  <c r="L8354" i="1"/>
  <c r="K8354" i="1"/>
  <c r="J8354" i="1"/>
  <c r="L8353" i="1"/>
  <c r="K8353" i="1"/>
  <c r="J8353" i="1"/>
  <c r="L8352" i="1"/>
  <c r="K8352" i="1"/>
  <c r="J8352" i="1"/>
  <c r="L8351" i="1"/>
  <c r="K8351" i="1"/>
  <c r="J8351" i="1"/>
  <c r="L8350" i="1"/>
  <c r="K8350" i="1"/>
  <c r="J8350" i="1"/>
  <c r="L8349" i="1"/>
  <c r="K8349" i="1"/>
  <c r="J8349" i="1"/>
  <c r="L8348" i="1"/>
  <c r="K8348" i="1"/>
  <c r="J8348" i="1"/>
  <c r="L8347" i="1"/>
  <c r="K8347" i="1"/>
  <c r="J8347" i="1"/>
  <c r="L8346" i="1"/>
  <c r="K8346" i="1"/>
  <c r="J8346" i="1"/>
  <c r="L8345" i="1"/>
  <c r="K8345" i="1"/>
  <c r="J8345" i="1"/>
  <c r="L8344" i="1"/>
  <c r="K8344" i="1"/>
  <c r="J8344" i="1"/>
  <c r="L8343" i="1"/>
  <c r="K8343" i="1"/>
  <c r="J8343" i="1"/>
  <c r="L8342" i="1"/>
  <c r="K8342" i="1"/>
  <c r="J8342" i="1"/>
  <c r="L8341" i="1"/>
  <c r="K8341" i="1"/>
  <c r="J8341" i="1"/>
  <c r="L8340" i="1"/>
  <c r="K8340" i="1"/>
  <c r="J8340" i="1"/>
  <c r="L8339" i="1"/>
  <c r="K8339" i="1"/>
  <c r="J8339" i="1"/>
  <c r="L8338" i="1"/>
  <c r="K8338" i="1"/>
  <c r="J8338" i="1"/>
  <c r="L8337" i="1"/>
  <c r="K8337" i="1"/>
  <c r="J8337" i="1"/>
  <c r="L8336" i="1"/>
  <c r="K8336" i="1"/>
  <c r="J8336" i="1"/>
  <c r="L8335" i="1"/>
  <c r="K8335" i="1"/>
  <c r="J8335" i="1"/>
  <c r="L8334" i="1"/>
  <c r="K8334" i="1"/>
  <c r="J8334" i="1"/>
  <c r="L8333" i="1"/>
  <c r="K8333" i="1"/>
  <c r="J8333" i="1"/>
  <c r="L8332" i="1"/>
  <c r="K8332" i="1"/>
  <c r="J8332" i="1"/>
  <c r="L8331" i="1"/>
  <c r="K8331" i="1"/>
  <c r="J8331" i="1"/>
  <c r="L8330" i="1"/>
  <c r="K8330" i="1"/>
  <c r="J8330" i="1"/>
  <c r="L8329" i="1"/>
  <c r="K8329" i="1"/>
  <c r="J8329" i="1"/>
  <c r="L8328" i="1"/>
  <c r="K8328" i="1"/>
  <c r="J8328" i="1"/>
  <c r="L8327" i="1"/>
  <c r="K8327" i="1"/>
  <c r="J8327" i="1"/>
  <c r="L8326" i="1"/>
  <c r="K8326" i="1"/>
  <c r="J8326" i="1"/>
  <c r="L8325" i="1"/>
  <c r="K8325" i="1"/>
  <c r="J8325" i="1"/>
  <c r="L8324" i="1"/>
  <c r="K8324" i="1"/>
  <c r="J8324" i="1"/>
  <c r="L8323" i="1"/>
  <c r="K8323" i="1"/>
  <c r="J8323" i="1"/>
  <c r="L8322" i="1"/>
  <c r="K8322" i="1"/>
  <c r="J8322" i="1"/>
  <c r="L8321" i="1"/>
  <c r="K8321" i="1"/>
  <c r="J8321" i="1"/>
  <c r="L8320" i="1"/>
  <c r="K8320" i="1"/>
  <c r="J8320" i="1"/>
  <c r="L8319" i="1"/>
  <c r="K8319" i="1"/>
  <c r="J8319" i="1"/>
  <c r="L8318" i="1"/>
  <c r="K8318" i="1"/>
  <c r="J8318" i="1"/>
  <c r="L8317" i="1"/>
  <c r="K8317" i="1"/>
  <c r="J8317" i="1"/>
  <c r="L8316" i="1"/>
  <c r="K8316" i="1"/>
  <c r="J8316" i="1"/>
  <c r="L8315" i="1"/>
  <c r="K8315" i="1"/>
  <c r="J8315" i="1"/>
  <c r="L8314" i="1"/>
  <c r="K8314" i="1"/>
  <c r="J8314" i="1"/>
  <c r="L8313" i="1"/>
  <c r="K8313" i="1"/>
  <c r="J8313" i="1"/>
  <c r="L8312" i="1"/>
  <c r="K8312" i="1"/>
  <c r="J8312" i="1"/>
  <c r="L8311" i="1"/>
  <c r="K8311" i="1"/>
  <c r="J8311" i="1"/>
  <c r="L8310" i="1"/>
  <c r="K8310" i="1"/>
  <c r="J8310" i="1"/>
  <c r="L8309" i="1"/>
  <c r="K8309" i="1"/>
  <c r="J8309" i="1"/>
  <c r="L8308" i="1"/>
  <c r="K8308" i="1"/>
  <c r="J8308" i="1"/>
  <c r="L8307" i="1"/>
  <c r="K8307" i="1"/>
  <c r="J8307" i="1"/>
  <c r="L8306" i="1"/>
  <c r="K8306" i="1"/>
  <c r="J8306" i="1"/>
  <c r="L8305" i="1"/>
  <c r="K8305" i="1"/>
  <c r="J8305" i="1"/>
  <c r="L8304" i="1"/>
  <c r="K8304" i="1"/>
  <c r="J8304" i="1"/>
  <c r="L8303" i="1"/>
  <c r="K8303" i="1"/>
  <c r="J8303" i="1"/>
  <c r="L8302" i="1"/>
  <c r="K8302" i="1"/>
  <c r="J8302" i="1"/>
  <c r="L8301" i="1"/>
  <c r="K8301" i="1"/>
  <c r="J8301" i="1"/>
  <c r="L8300" i="1"/>
  <c r="K8300" i="1"/>
  <c r="J8300" i="1"/>
  <c r="L8299" i="1"/>
  <c r="K8299" i="1"/>
  <c r="J8299" i="1"/>
  <c r="L8298" i="1"/>
  <c r="K8298" i="1"/>
  <c r="J8298" i="1"/>
  <c r="L8297" i="1"/>
  <c r="K8297" i="1"/>
  <c r="J8297" i="1"/>
  <c r="L8296" i="1"/>
  <c r="K8296" i="1"/>
  <c r="J8296" i="1"/>
  <c r="L8295" i="1"/>
  <c r="K8295" i="1"/>
  <c r="J8295" i="1"/>
  <c r="L8294" i="1"/>
  <c r="K8294" i="1"/>
  <c r="J8294" i="1"/>
  <c r="L8293" i="1"/>
  <c r="K8293" i="1"/>
  <c r="J8293" i="1"/>
  <c r="L8292" i="1"/>
  <c r="K8292" i="1"/>
  <c r="J8292" i="1"/>
  <c r="L8291" i="1"/>
  <c r="K8291" i="1"/>
  <c r="J8291" i="1"/>
  <c r="L8290" i="1"/>
  <c r="K8290" i="1"/>
  <c r="J8290" i="1"/>
  <c r="L8289" i="1"/>
  <c r="K8289" i="1"/>
  <c r="J8289" i="1"/>
  <c r="L8288" i="1"/>
  <c r="K8288" i="1"/>
  <c r="J8288" i="1"/>
  <c r="L8287" i="1"/>
  <c r="K8287" i="1"/>
  <c r="J8287" i="1"/>
  <c r="L8286" i="1"/>
  <c r="K8286" i="1"/>
  <c r="J8286" i="1"/>
  <c r="L8285" i="1"/>
  <c r="K8285" i="1"/>
  <c r="J8285" i="1"/>
  <c r="L8284" i="1"/>
  <c r="K8284" i="1"/>
  <c r="J8284" i="1"/>
  <c r="L8283" i="1"/>
  <c r="K8283" i="1"/>
  <c r="J8283" i="1"/>
  <c r="L8282" i="1"/>
  <c r="K8282" i="1"/>
  <c r="J8282" i="1"/>
  <c r="L8281" i="1"/>
  <c r="K8281" i="1"/>
  <c r="J8281" i="1"/>
  <c r="L8280" i="1"/>
  <c r="K8280" i="1"/>
  <c r="J8280" i="1"/>
  <c r="L8279" i="1"/>
  <c r="K8279" i="1"/>
  <c r="J8279" i="1"/>
  <c r="L8278" i="1"/>
  <c r="K8278" i="1"/>
  <c r="J8278" i="1"/>
  <c r="L8277" i="1"/>
  <c r="K8277" i="1"/>
  <c r="J8277" i="1"/>
  <c r="L8276" i="1"/>
  <c r="K8276" i="1"/>
  <c r="J8276" i="1"/>
  <c r="L8275" i="1"/>
  <c r="K8275" i="1"/>
  <c r="J8275" i="1"/>
  <c r="L8274" i="1"/>
  <c r="K8274" i="1"/>
  <c r="J8274" i="1"/>
  <c r="L8273" i="1"/>
  <c r="K8273" i="1"/>
  <c r="J8273" i="1"/>
  <c r="L8272" i="1"/>
  <c r="K8272" i="1"/>
  <c r="J8272" i="1"/>
  <c r="L8271" i="1"/>
  <c r="K8271" i="1"/>
  <c r="J8271" i="1"/>
  <c r="L8270" i="1"/>
  <c r="K8270" i="1"/>
  <c r="J8270" i="1"/>
  <c r="L8269" i="1"/>
  <c r="K8269" i="1"/>
  <c r="J8269" i="1"/>
  <c r="L8268" i="1"/>
  <c r="K8268" i="1"/>
  <c r="J8268" i="1"/>
  <c r="L8267" i="1"/>
  <c r="K8267" i="1"/>
  <c r="J8267" i="1"/>
  <c r="L8266" i="1"/>
  <c r="K8266" i="1"/>
  <c r="J8266" i="1"/>
  <c r="L8265" i="1"/>
  <c r="K8265" i="1"/>
  <c r="J8265" i="1"/>
  <c r="L8264" i="1"/>
  <c r="K8264" i="1"/>
  <c r="J8264" i="1"/>
  <c r="L8263" i="1"/>
  <c r="K8263" i="1"/>
  <c r="J8263" i="1"/>
  <c r="L8262" i="1"/>
  <c r="K8262" i="1"/>
  <c r="J8262" i="1"/>
  <c r="L8261" i="1"/>
  <c r="K8261" i="1"/>
  <c r="J8261" i="1"/>
  <c r="L8260" i="1"/>
  <c r="K8260" i="1"/>
  <c r="J8260" i="1"/>
  <c r="L8259" i="1"/>
  <c r="K8259" i="1"/>
  <c r="J8259" i="1"/>
  <c r="L8258" i="1"/>
  <c r="K8258" i="1"/>
  <c r="J8258" i="1"/>
  <c r="L8257" i="1"/>
  <c r="K8257" i="1"/>
  <c r="J8257" i="1"/>
  <c r="L8256" i="1"/>
  <c r="K8256" i="1"/>
  <c r="J8256" i="1"/>
  <c r="L8255" i="1"/>
  <c r="K8255" i="1"/>
  <c r="J8255" i="1"/>
  <c r="L8254" i="1"/>
  <c r="K8254" i="1"/>
  <c r="J8254" i="1"/>
  <c r="L8253" i="1"/>
  <c r="K8253" i="1"/>
  <c r="J8253" i="1"/>
  <c r="L8252" i="1"/>
  <c r="K8252" i="1"/>
  <c r="J8252" i="1"/>
  <c r="L8251" i="1"/>
  <c r="K8251" i="1"/>
  <c r="J8251" i="1"/>
  <c r="L8250" i="1"/>
  <c r="K8250" i="1"/>
  <c r="J8250" i="1"/>
  <c r="L8249" i="1"/>
  <c r="K8249" i="1"/>
  <c r="J8249" i="1"/>
  <c r="L8248" i="1"/>
  <c r="K8248" i="1"/>
  <c r="J8248" i="1"/>
  <c r="L8247" i="1"/>
  <c r="K8247" i="1"/>
  <c r="J8247" i="1"/>
  <c r="L8246" i="1"/>
  <c r="K8246" i="1"/>
  <c r="J8246" i="1"/>
  <c r="L8245" i="1"/>
  <c r="K8245" i="1"/>
  <c r="J8245" i="1"/>
  <c r="L8244" i="1"/>
  <c r="K8244" i="1"/>
  <c r="J8244" i="1"/>
  <c r="L8243" i="1"/>
  <c r="K8243" i="1"/>
  <c r="J8243" i="1"/>
  <c r="L8242" i="1"/>
  <c r="K8242" i="1"/>
  <c r="J8242" i="1"/>
  <c r="L8241" i="1"/>
  <c r="K8241" i="1"/>
  <c r="J8241" i="1"/>
  <c r="L8240" i="1"/>
  <c r="K8240" i="1"/>
  <c r="J8240" i="1"/>
  <c r="L8239" i="1"/>
  <c r="K8239" i="1"/>
  <c r="J8239" i="1"/>
  <c r="L8238" i="1"/>
  <c r="K8238" i="1"/>
  <c r="J8238" i="1"/>
  <c r="L8237" i="1"/>
  <c r="K8237" i="1"/>
  <c r="J8237" i="1"/>
  <c r="L8236" i="1"/>
  <c r="K8236" i="1"/>
  <c r="J8236" i="1"/>
  <c r="L8235" i="1"/>
  <c r="K8235" i="1"/>
  <c r="J8235" i="1"/>
  <c r="L8234" i="1"/>
  <c r="K8234" i="1"/>
  <c r="J8234" i="1"/>
  <c r="L8233" i="1"/>
  <c r="K8233" i="1"/>
  <c r="J8233" i="1"/>
  <c r="L8232" i="1"/>
  <c r="K8232" i="1"/>
  <c r="J8232" i="1"/>
  <c r="L8231" i="1"/>
  <c r="K8231" i="1"/>
  <c r="J8231" i="1"/>
  <c r="L8230" i="1"/>
  <c r="K8230" i="1"/>
  <c r="J8230" i="1"/>
  <c r="L8229" i="1"/>
  <c r="K8229" i="1"/>
  <c r="J8229" i="1"/>
  <c r="L8228" i="1"/>
  <c r="K8228" i="1"/>
  <c r="J8228" i="1"/>
  <c r="L8227" i="1"/>
  <c r="K8227" i="1"/>
  <c r="J8227" i="1"/>
  <c r="L8226" i="1"/>
  <c r="K8226" i="1"/>
  <c r="J8226" i="1"/>
  <c r="L8225" i="1"/>
  <c r="K8225" i="1"/>
  <c r="J8225" i="1"/>
  <c r="L8224" i="1"/>
  <c r="K8224" i="1"/>
  <c r="J8224" i="1"/>
  <c r="L8223" i="1"/>
  <c r="K8223" i="1"/>
  <c r="J8223" i="1"/>
  <c r="L8222" i="1"/>
  <c r="K8222" i="1"/>
  <c r="J8222" i="1"/>
  <c r="L8221" i="1"/>
  <c r="K8221" i="1"/>
  <c r="J8221" i="1"/>
  <c r="L8220" i="1"/>
  <c r="K8220" i="1"/>
  <c r="J8220" i="1"/>
  <c r="L8219" i="1"/>
  <c r="K8219" i="1"/>
  <c r="J8219" i="1"/>
  <c r="L8218" i="1"/>
  <c r="K8218" i="1"/>
  <c r="J8218" i="1"/>
  <c r="L8217" i="1"/>
  <c r="K8217" i="1"/>
  <c r="J8217" i="1"/>
  <c r="L8216" i="1"/>
  <c r="K8216" i="1"/>
  <c r="J8216" i="1"/>
  <c r="L8215" i="1"/>
  <c r="K8215" i="1"/>
  <c r="J8215" i="1"/>
  <c r="L8214" i="1"/>
  <c r="K8214" i="1"/>
  <c r="J8214" i="1"/>
  <c r="L8213" i="1"/>
  <c r="K8213" i="1"/>
  <c r="J8213" i="1"/>
  <c r="L8212" i="1"/>
  <c r="K8212" i="1"/>
  <c r="J8212" i="1"/>
  <c r="L8211" i="1"/>
  <c r="K8211" i="1"/>
  <c r="J8211" i="1"/>
  <c r="L8210" i="1"/>
  <c r="K8210" i="1"/>
  <c r="J8210" i="1"/>
  <c r="L8209" i="1"/>
  <c r="K8209" i="1"/>
  <c r="J8209" i="1"/>
  <c r="L8208" i="1"/>
  <c r="K8208" i="1"/>
  <c r="J8208" i="1"/>
  <c r="L8207" i="1"/>
  <c r="K8207" i="1"/>
  <c r="J8207" i="1"/>
  <c r="L8206" i="1"/>
  <c r="K8206" i="1"/>
  <c r="J8206" i="1"/>
  <c r="L8205" i="1"/>
  <c r="K8205" i="1"/>
  <c r="J8205" i="1"/>
  <c r="L8204" i="1"/>
  <c r="K8204" i="1"/>
  <c r="J8204" i="1"/>
  <c r="L8203" i="1"/>
  <c r="K8203" i="1"/>
  <c r="J8203" i="1"/>
  <c r="L8202" i="1"/>
  <c r="K8202" i="1"/>
  <c r="J8202" i="1"/>
  <c r="L8201" i="1"/>
  <c r="K8201" i="1"/>
  <c r="J8201" i="1"/>
  <c r="L8200" i="1"/>
  <c r="K8200" i="1"/>
  <c r="J8200" i="1"/>
  <c r="L8199" i="1"/>
  <c r="K8199" i="1"/>
  <c r="J8199" i="1"/>
  <c r="L8198" i="1"/>
  <c r="K8198" i="1"/>
  <c r="J8198" i="1"/>
  <c r="L8197" i="1"/>
  <c r="K8197" i="1"/>
  <c r="J8197" i="1"/>
  <c r="L8196" i="1"/>
  <c r="K8196" i="1"/>
  <c r="J8196" i="1"/>
  <c r="L8195" i="1"/>
  <c r="K8195" i="1"/>
  <c r="J8195" i="1"/>
  <c r="L8194" i="1"/>
  <c r="K8194" i="1"/>
  <c r="J8194" i="1"/>
  <c r="L8193" i="1"/>
  <c r="K8193" i="1"/>
  <c r="J8193" i="1"/>
  <c r="L8192" i="1"/>
  <c r="K8192" i="1"/>
  <c r="J8192" i="1"/>
  <c r="L8191" i="1"/>
  <c r="K8191" i="1"/>
  <c r="J8191" i="1"/>
  <c r="L8190" i="1"/>
  <c r="K8190" i="1"/>
  <c r="J8190" i="1"/>
  <c r="L8189" i="1"/>
  <c r="K8189" i="1"/>
  <c r="J8189" i="1"/>
  <c r="L8188" i="1"/>
  <c r="K8188" i="1"/>
  <c r="J8188" i="1"/>
  <c r="L8187" i="1"/>
  <c r="K8187" i="1"/>
  <c r="J8187" i="1"/>
  <c r="L8186" i="1"/>
  <c r="K8186" i="1"/>
  <c r="J8186" i="1"/>
  <c r="L8185" i="1"/>
  <c r="K8185" i="1"/>
  <c r="J8185" i="1"/>
  <c r="L8184" i="1"/>
  <c r="K8184" i="1"/>
  <c r="J8184" i="1"/>
  <c r="L8183" i="1"/>
  <c r="K8183" i="1"/>
  <c r="J8183" i="1"/>
  <c r="L8182" i="1"/>
  <c r="K8182" i="1"/>
  <c r="J8182" i="1"/>
  <c r="L8181" i="1"/>
  <c r="K8181" i="1"/>
  <c r="J8181" i="1"/>
  <c r="L8180" i="1"/>
  <c r="K8180" i="1"/>
  <c r="J8180" i="1"/>
  <c r="L8179" i="1"/>
  <c r="K8179" i="1"/>
  <c r="J8179" i="1"/>
  <c r="L8178" i="1"/>
  <c r="K8178" i="1"/>
  <c r="J8178" i="1"/>
  <c r="L8177" i="1"/>
  <c r="K8177" i="1"/>
  <c r="J8177" i="1"/>
  <c r="L8176" i="1"/>
  <c r="K8176" i="1"/>
  <c r="J8176" i="1"/>
  <c r="L8175" i="1"/>
  <c r="K8175" i="1"/>
  <c r="J8175" i="1"/>
  <c r="L8174" i="1"/>
  <c r="K8174" i="1"/>
  <c r="J8174" i="1"/>
  <c r="L8173" i="1"/>
  <c r="K8173" i="1"/>
  <c r="J8173" i="1"/>
  <c r="L8172" i="1"/>
  <c r="K8172" i="1"/>
  <c r="J8172" i="1"/>
  <c r="L8171" i="1"/>
  <c r="K8171" i="1"/>
  <c r="J8171" i="1"/>
  <c r="L8170" i="1"/>
  <c r="K8170" i="1"/>
  <c r="J8170" i="1"/>
  <c r="L8169" i="1"/>
  <c r="K8169" i="1"/>
  <c r="J8169" i="1"/>
  <c r="L8168" i="1"/>
  <c r="K8168" i="1"/>
  <c r="J8168" i="1"/>
  <c r="L8167" i="1"/>
  <c r="K8167" i="1"/>
  <c r="J8167" i="1"/>
  <c r="L8166" i="1"/>
  <c r="K8166" i="1"/>
  <c r="J8166" i="1"/>
  <c r="L8165" i="1"/>
  <c r="K8165" i="1"/>
  <c r="J8165" i="1"/>
  <c r="L8164" i="1"/>
  <c r="K8164" i="1"/>
  <c r="J8164" i="1"/>
  <c r="L8163" i="1"/>
  <c r="K8163" i="1"/>
  <c r="J8163" i="1"/>
  <c r="L8162" i="1"/>
  <c r="K8162" i="1"/>
  <c r="J8162" i="1"/>
  <c r="L8161" i="1"/>
  <c r="K8161" i="1"/>
  <c r="J8161" i="1"/>
  <c r="L8160" i="1"/>
  <c r="K8160" i="1"/>
  <c r="J8160" i="1"/>
  <c r="L8159" i="1"/>
  <c r="K8159" i="1"/>
  <c r="J8159" i="1"/>
  <c r="L8158" i="1"/>
  <c r="K8158" i="1"/>
  <c r="J8158" i="1"/>
  <c r="L8157" i="1"/>
  <c r="K8157" i="1"/>
  <c r="J8157" i="1"/>
  <c r="L8156" i="1"/>
  <c r="K8156" i="1"/>
  <c r="J8156" i="1"/>
  <c r="L8155" i="1"/>
  <c r="K8155" i="1"/>
  <c r="J8155" i="1"/>
  <c r="L8154" i="1"/>
  <c r="K8154" i="1"/>
  <c r="J8154" i="1"/>
  <c r="L8153" i="1"/>
  <c r="K8153" i="1"/>
  <c r="J8153" i="1"/>
  <c r="L8152" i="1"/>
  <c r="K8152" i="1"/>
  <c r="J8152" i="1"/>
  <c r="L8151" i="1"/>
  <c r="K8151" i="1"/>
  <c r="J8151" i="1"/>
  <c r="L8150" i="1"/>
  <c r="K8150" i="1"/>
  <c r="J8150" i="1"/>
  <c r="L8149" i="1"/>
  <c r="K8149" i="1"/>
  <c r="J8149" i="1"/>
  <c r="L8148" i="1"/>
  <c r="K8148" i="1"/>
  <c r="J8148" i="1"/>
  <c r="L8147" i="1"/>
  <c r="K8147" i="1"/>
  <c r="J8147" i="1"/>
  <c r="L8146" i="1"/>
  <c r="K8146" i="1"/>
  <c r="J8146" i="1"/>
  <c r="L8145" i="1"/>
  <c r="K8145" i="1"/>
  <c r="J8145" i="1"/>
  <c r="L8144" i="1"/>
  <c r="K8144" i="1"/>
  <c r="J8144" i="1"/>
  <c r="L8143" i="1"/>
  <c r="K8143" i="1"/>
  <c r="J8143" i="1"/>
  <c r="L8142" i="1"/>
  <c r="K8142" i="1"/>
  <c r="J8142" i="1"/>
  <c r="L8141" i="1"/>
  <c r="K8141" i="1"/>
  <c r="J8141" i="1"/>
  <c r="L8140" i="1"/>
  <c r="K8140" i="1"/>
  <c r="J8140" i="1"/>
  <c r="L8139" i="1"/>
  <c r="K8139" i="1"/>
  <c r="J8139" i="1"/>
  <c r="L8138" i="1"/>
  <c r="K8138" i="1"/>
  <c r="J8138" i="1"/>
  <c r="L8137" i="1"/>
  <c r="K8137" i="1"/>
  <c r="J8137" i="1"/>
  <c r="L8136" i="1"/>
  <c r="K8136" i="1"/>
  <c r="J8136" i="1"/>
  <c r="L8135" i="1"/>
  <c r="K8135" i="1"/>
  <c r="J8135" i="1"/>
  <c r="L8134" i="1"/>
  <c r="K8134" i="1"/>
  <c r="J8134" i="1"/>
  <c r="L8133" i="1"/>
  <c r="K8133" i="1"/>
  <c r="J8133" i="1"/>
  <c r="L8132" i="1"/>
  <c r="K8132" i="1"/>
  <c r="J8132" i="1"/>
  <c r="L8131" i="1"/>
  <c r="K8131" i="1"/>
  <c r="J8131" i="1"/>
  <c r="L8130" i="1"/>
  <c r="K8130" i="1"/>
  <c r="J8130" i="1"/>
  <c r="L8129" i="1"/>
  <c r="K8129" i="1"/>
  <c r="J8129" i="1"/>
  <c r="L8128" i="1"/>
  <c r="K8128" i="1"/>
  <c r="J8128" i="1"/>
  <c r="L8127" i="1"/>
  <c r="K8127" i="1"/>
  <c r="J8127" i="1"/>
  <c r="L8126" i="1"/>
  <c r="K8126" i="1"/>
  <c r="J8126" i="1"/>
  <c r="L8125" i="1"/>
  <c r="K8125" i="1"/>
  <c r="J8125" i="1"/>
  <c r="L8124" i="1"/>
  <c r="K8124" i="1"/>
  <c r="J8124" i="1"/>
  <c r="L8123" i="1"/>
  <c r="K8123" i="1"/>
  <c r="J8123" i="1"/>
  <c r="L8122" i="1"/>
  <c r="K8122" i="1"/>
  <c r="J8122" i="1"/>
  <c r="L8121" i="1"/>
  <c r="K8121" i="1"/>
  <c r="J8121" i="1"/>
  <c r="L8120" i="1"/>
  <c r="K8120" i="1"/>
  <c r="J8120" i="1"/>
  <c r="L8119" i="1"/>
  <c r="K8119" i="1"/>
  <c r="J8119" i="1"/>
  <c r="L8118" i="1"/>
  <c r="K8118" i="1"/>
  <c r="J8118" i="1"/>
  <c r="L8117" i="1"/>
  <c r="K8117" i="1"/>
  <c r="J8117" i="1"/>
  <c r="L8116" i="1"/>
  <c r="K8116" i="1"/>
  <c r="J8116" i="1"/>
  <c r="L8115" i="1"/>
  <c r="K8115" i="1"/>
  <c r="J8115" i="1"/>
  <c r="L8114" i="1"/>
  <c r="K8114" i="1"/>
  <c r="J8114" i="1"/>
  <c r="L8113" i="1"/>
  <c r="K8113" i="1"/>
  <c r="J8113" i="1"/>
  <c r="L8112" i="1"/>
  <c r="K8112" i="1"/>
  <c r="J8112" i="1"/>
  <c r="L8111" i="1"/>
  <c r="K8111" i="1"/>
  <c r="J8111" i="1"/>
  <c r="L8110" i="1"/>
  <c r="K8110" i="1"/>
  <c r="J8110" i="1"/>
  <c r="L8109" i="1"/>
  <c r="K8109" i="1"/>
  <c r="J8109" i="1"/>
  <c r="L8108" i="1"/>
  <c r="K8108" i="1"/>
  <c r="J8108" i="1"/>
  <c r="L8107" i="1"/>
  <c r="K8107" i="1"/>
  <c r="J8107" i="1"/>
  <c r="L8106" i="1"/>
  <c r="K8106" i="1"/>
  <c r="J8106" i="1"/>
  <c r="L8105" i="1"/>
  <c r="K8105" i="1"/>
  <c r="J8105" i="1"/>
  <c r="L8104" i="1"/>
  <c r="K8104" i="1"/>
  <c r="J8104" i="1"/>
  <c r="L8103" i="1"/>
  <c r="K8103" i="1"/>
  <c r="J8103" i="1"/>
  <c r="L8102" i="1"/>
  <c r="K8102" i="1"/>
  <c r="J8102" i="1"/>
  <c r="L8101" i="1"/>
  <c r="K8101" i="1"/>
  <c r="J8101" i="1"/>
  <c r="L8100" i="1"/>
  <c r="K8100" i="1"/>
  <c r="J8100" i="1"/>
  <c r="L8099" i="1"/>
  <c r="K8099" i="1"/>
  <c r="J8099" i="1"/>
  <c r="L8098" i="1"/>
  <c r="K8098" i="1"/>
  <c r="J8098" i="1"/>
  <c r="L8097" i="1"/>
  <c r="K8097" i="1"/>
  <c r="J8097" i="1"/>
  <c r="L8096" i="1"/>
  <c r="K8096" i="1"/>
  <c r="J8096" i="1"/>
  <c r="L8095" i="1"/>
  <c r="K8095" i="1"/>
  <c r="J8095" i="1"/>
  <c r="L8094" i="1"/>
  <c r="K8094" i="1"/>
  <c r="J8094" i="1"/>
  <c r="L8093" i="1"/>
  <c r="K8093" i="1"/>
  <c r="J8093" i="1"/>
  <c r="L8092" i="1"/>
  <c r="K8092" i="1"/>
  <c r="J8092" i="1"/>
  <c r="L8091" i="1"/>
  <c r="K8091" i="1"/>
  <c r="J8091" i="1"/>
  <c r="L8090" i="1"/>
  <c r="K8090" i="1"/>
  <c r="J8090" i="1"/>
  <c r="L8089" i="1"/>
  <c r="K8089" i="1"/>
  <c r="J8089" i="1"/>
  <c r="L8088" i="1"/>
  <c r="K8088" i="1"/>
  <c r="J8088" i="1"/>
  <c r="L8087" i="1"/>
  <c r="K8087" i="1"/>
  <c r="J8087" i="1"/>
  <c r="L8086" i="1"/>
  <c r="K8086" i="1"/>
  <c r="J8086" i="1"/>
  <c r="L8085" i="1"/>
  <c r="K8085" i="1"/>
  <c r="J8085" i="1"/>
  <c r="L8084" i="1"/>
  <c r="K8084" i="1"/>
  <c r="J8084" i="1"/>
  <c r="L8083" i="1"/>
  <c r="K8083" i="1"/>
  <c r="J8083" i="1"/>
  <c r="L8082" i="1"/>
  <c r="K8082" i="1"/>
  <c r="J8082" i="1"/>
  <c r="L8081" i="1"/>
  <c r="K8081" i="1"/>
  <c r="J8081" i="1"/>
  <c r="L8080" i="1"/>
  <c r="K8080" i="1"/>
  <c r="J8080" i="1"/>
  <c r="L8079" i="1"/>
  <c r="K8079" i="1"/>
  <c r="J8079" i="1"/>
  <c r="L8078" i="1"/>
  <c r="K8078" i="1"/>
  <c r="J8078" i="1"/>
  <c r="L8077" i="1"/>
  <c r="K8077" i="1"/>
  <c r="J8077" i="1"/>
  <c r="L8076" i="1"/>
  <c r="K8076" i="1"/>
  <c r="J8076" i="1"/>
  <c r="L8075" i="1"/>
  <c r="K8075" i="1"/>
  <c r="J8075" i="1"/>
  <c r="L8074" i="1"/>
  <c r="K8074" i="1"/>
  <c r="J8074" i="1"/>
  <c r="L8073" i="1"/>
  <c r="K8073" i="1"/>
  <c r="J8073" i="1"/>
  <c r="L8072" i="1"/>
  <c r="K8072" i="1"/>
  <c r="J8072" i="1"/>
  <c r="L8071" i="1"/>
  <c r="K8071" i="1"/>
  <c r="J8071" i="1"/>
  <c r="L8070" i="1"/>
  <c r="K8070" i="1"/>
  <c r="J8070" i="1"/>
  <c r="L8069" i="1"/>
  <c r="K8069" i="1"/>
  <c r="J8069" i="1"/>
  <c r="L8068" i="1"/>
  <c r="K8068" i="1"/>
  <c r="J8068" i="1"/>
  <c r="L8067" i="1"/>
  <c r="K8067" i="1"/>
  <c r="J8067" i="1"/>
  <c r="L8066" i="1"/>
  <c r="K8066" i="1"/>
  <c r="J8066" i="1"/>
  <c r="L8065" i="1"/>
  <c r="K8065" i="1"/>
  <c r="J8065" i="1"/>
  <c r="L8064" i="1"/>
  <c r="K8064" i="1"/>
  <c r="J8064" i="1"/>
  <c r="L8063" i="1"/>
  <c r="K8063" i="1"/>
  <c r="J8063" i="1"/>
  <c r="L8062" i="1"/>
  <c r="K8062" i="1"/>
  <c r="J8062" i="1"/>
  <c r="L8061" i="1"/>
  <c r="K8061" i="1"/>
  <c r="J8061" i="1"/>
  <c r="L8060" i="1"/>
  <c r="K8060" i="1"/>
  <c r="J8060" i="1"/>
  <c r="L8059" i="1"/>
  <c r="K8059" i="1"/>
  <c r="J8059" i="1"/>
  <c r="L8058" i="1"/>
  <c r="K8058" i="1"/>
  <c r="J8058" i="1"/>
  <c r="L8057" i="1"/>
  <c r="K8057" i="1"/>
  <c r="J8057" i="1"/>
  <c r="L8056" i="1"/>
  <c r="K8056" i="1"/>
  <c r="J8056" i="1"/>
  <c r="L8055" i="1"/>
  <c r="K8055" i="1"/>
  <c r="J8055" i="1"/>
  <c r="L8054" i="1"/>
  <c r="K8054" i="1"/>
  <c r="J8054" i="1"/>
  <c r="L8053" i="1"/>
  <c r="K8053" i="1"/>
  <c r="J8053" i="1"/>
  <c r="L8052" i="1"/>
  <c r="K8052" i="1"/>
  <c r="J8052" i="1"/>
  <c r="L8051" i="1"/>
  <c r="K8051" i="1"/>
  <c r="J8051" i="1"/>
  <c r="L8050" i="1"/>
  <c r="K8050" i="1"/>
  <c r="J8050" i="1"/>
  <c r="L8049" i="1"/>
  <c r="K8049" i="1"/>
  <c r="J8049" i="1"/>
  <c r="L8048" i="1"/>
  <c r="K8048" i="1"/>
  <c r="J8048" i="1"/>
  <c r="L8047" i="1"/>
  <c r="K8047" i="1"/>
  <c r="J8047" i="1"/>
  <c r="L8046" i="1"/>
  <c r="K8046" i="1"/>
  <c r="J8046" i="1"/>
  <c r="L8045" i="1"/>
  <c r="K8045" i="1"/>
  <c r="J8045" i="1"/>
  <c r="L8044" i="1"/>
  <c r="K8044" i="1"/>
  <c r="J8044" i="1"/>
  <c r="L8043" i="1"/>
  <c r="K8043" i="1"/>
  <c r="J8043" i="1"/>
  <c r="L8042" i="1"/>
  <c r="K8042" i="1"/>
  <c r="J8042" i="1"/>
  <c r="L8041" i="1"/>
  <c r="K8041" i="1"/>
  <c r="J8041" i="1"/>
  <c r="L8040" i="1"/>
  <c r="K8040" i="1"/>
  <c r="J8040" i="1"/>
  <c r="L8039" i="1"/>
  <c r="K8039" i="1"/>
  <c r="J8039" i="1"/>
  <c r="L8038" i="1"/>
  <c r="K8038" i="1"/>
  <c r="J8038" i="1"/>
  <c r="L8037" i="1"/>
  <c r="K8037" i="1"/>
  <c r="J8037" i="1"/>
  <c r="L8036" i="1"/>
  <c r="K8036" i="1"/>
  <c r="J8036" i="1"/>
  <c r="L8035" i="1"/>
  <c r="K8035" i="1"/>
  <c r="J8035" i="1"/>
  <c r="L8034" i="1"/>
  <c r="K8034" i="1"/>
  <c r="J8034" i="1"/>
  <c r="L8033" i="1"/>
  <c r="K8033" i="1"/>
  <c r="J8033" i="1"/>
  <c r="L8032" i="1"/>
  <c r="K8032" i="1"/>
  <c r="J8032" i="1"/>
  <c r="L8031" i="1"/>
  <c r="K8031" i="1"/>
  <c r="J8031" i="1"/>
  <c r="L8030" i="1"/>
  <c r="K8030" i="1"/>
  <c r="J8030" i="1"/>
  <c r="L8029" i="1"/>
  <c r="K8029" i="1"/>
  <c r="J8029" i="1"/>
  <c r="L8028" i="1"/>
  <c r="K8028" i="1"/>
  <c r="J8028" i="1"/>
  <c r="L8027" i="1"/>
  <c r="K8027" i="1"/>
  <c r="J8027" i="1"/>
  <c r="L8026" i="1"/>
  <c r="K8026" i="1"/>
  <c r="J8026" i="1"/>
  <c r="L8025" i="1"/>
  <c r="K8025" i="1"/>
  <c r="J8025" i="1"/>
  <c r="L8024" i="1"/>
  <c r="K8024" i="1"/>
  <c r="J8024" i="1"/>
  <c r="L8023" i="1"/>
  <c r="K8023" i="1"/>
  <c r="J8023" i="1"/>
  <c r="L8022" i="1"/>
  <c r="K8022" i="1"/>
  <c r="J8022" i="1"/>
  <c r="L8021" i="1"/>
  <c r="K8021" i="1"/>
  <c r="J8021" i="1"/>
  <c r="L8020" i="1"/>
  <c r="K8020" i="1"/>
  <c r="J8020" i="1"/>
  <c r="L8019" i="1"/>
  <c r="K8019" i="1"/>
  <c r="J8019" i="1"/>
  <c r="L8018" i="1"/>
  <c r="K8018" i="1"/>
  <c r="J8018" i="1"/>
  <c r="L8017" i="1"/>
  <c r="K8017" i="1"/>
  <c r="J8017" i="1"/>
  <c r="L8016" i="1"/>
  <c r="K8016" i="1"/>
  <c r="J8016" i="1"/>
  <c r="L8015" i="1"/>
  <c r="K8015" i="1"/>
  <c r="J8015" i="1"/>
  <c r="L8014" i="1"/>
  <c r="K8014" i="1"/>
  <c r="J8014" i="1"/>
  <c r="L8013" i="1"/>
  <c r="K8013" i="1"/>
  <c r="J8013" i="1"/>
  <c r="L8012" i="1"/>
  <c r="K8012" i="1"/>
  <c r="J8012" i="1"/>
  <c r="L8011" i="1"/>
  <c r="K8011" i="1"/>
  <c r="J8011" i="1"/>
  <c r="L8010" i="1"/>
  <c r="K8010" i="1"/>
  <c r="J8010" i="1"/>
  <c r="L8009" i="1"/>
  <c r="K8009" i="1"/>
  <c r="J8009" i="1"/>
  <c r="L8008" i="1"/>
  <c r="K8008" i="1"/>
  <c r="J8008" i="1"/>
  <c r="L8007" i="1"/>
  <c r="K8007" i="1"/>
  <c r="J8007" i="1"/>
  <c r="L8006" i="1"/>
  <c r="K8006" i="1"/>
  <c r="J8006" i="1"/>
  <c r="L8005" i="1"/>
  <c r="K8005" i="1"/>
  <c r="J8005" i="1"/>
  <c r="L8004" i="1"/>
  <c r="K8004" i="1"/>
  <c r="J8004" i="1"/>
  <c r="L8003" i="1"/>
  <c r="K8003" i="1"/>
  <c r="J8003" i="1"/>
  <c r="L8002" i="1"/>
  <c r="K8002" i="1"/>
  <c r="J8002" i="1"/>
  <c r="L8001" i="1"/>
  <c r="K8001" i="1"/>
  <c r="J8001" i="1"/>
  <c r="L8000" i="1"/>
  <c r="K8000" i="1"/>
  <c r="J8000" i="1"/>
  <c r="L7999" i="1"/>
  <c r="K7999" i="1"/>
  <c r="J7999" i="1"/>
  <c r="L7998" i="1"/>
  <c r="K7998" i="1"/>
  <c r="J7998" i="1"/>
  <c r="L7997" i="1"/>
  <c r="K7997" i="1"/>
  <c r="J7997" i="1"/>
  <c r="L7996" i="1"/>
  <c r="K7996" i="1"/>
  <c r="J7996" i="1"/>
  <c r="L7995" i="1"/>
  <c r="K7995" i="1"/>
  <c r="J7995" i="1"/>
  <c r="L7994" i="1"/>
  <c r="K7994" i="1"/>
  <c r="J7994" i="1"/>
  <c r="L7993" i="1"/>
  <c r="K7993" i="1"/>
  <c r="J7993" i="1"/>
  <c r="L7992" i="1"/>
  <c r="K7992" i="1"/>
  <c r="J7992" i="1"/>
  <c r="L7991" i="1"/>
  <c r="K7991" i="1"/>
  <c r="J7991" i="1"/>
  <c r="L7990" i="1"/>
  <c r="K7990" i="1"/>
  <c r="J7990" i="1"/>
  <c r="L7989" i="1"/>
  <c r="K7989" i="1"/>
  <c r="J7989" i="1"/>
  <c r="L7988" i="1"/>
  <c r="K7988" i="1"/>
  <c r="J7988" i="1"/>
  <c r="L7987" i="1"/>
  <c r="K7987" i="1"/>
  <c r="J7987" i="1"/>
  <c r="L7986" i="1"/>
  <c r="K7986" i="1"/>
  <c r="J7986" i="1"/>
  <c r="L7985" i="1"/>
  <c r="K7985" i="1"/>
  <c r="J7985" i="1"/>
  <c r="L7984" i="1"/>
  <c r="K7984" i="1"/>
  <c r="J7984" i="1"/>
  <c r="L7983" i="1"/>
  <c r="K7983" i="1"/>
  <c r="J7983" i="1"/>
  <c r="L7982" i="1"/>
  <c r="K7982" i="1"/>
  <c r="J7982" i="1"/>
  <c r="L7981" i="1"/>
  <c r="K7981" i="1"/>
  <c r="J7981" i="1"/>
  <c r="L7980" i="1"/>
  <c r="K7980" i="1"/>
  <c r="J7980" i="1"/>
  <c r="L7979" i="1"/>
  <c r="K7979" i="1"/>
  <c r="J7979" i="1"/>
  <c r="L7978" i="1"/>
  <c r="K7978" i="1"/>
  <c r="J7978" i="1"/>
  <c r="L7977" i="1"/>
  <c r="K7977" i="1"/>
  <c r="J7977" i="1"/>
  <c r="L7976" i="1"/>
  <c r="K7976" i="1"/>
  <c r="J7976" i="1"/>
  <c r="L7975" i="1"/>
  <c r="K7975" i="1"/>
  <c r="J7975" i="1"/>
  <c r="L7974" i="1"/>
  <c r="K7974" i="1"/>
  <c r="J7974" i="1"/>
  <c r="L7973" i="1"/>
  <c r="K7973" i="1"/>
  <c r="J7973" i="1"/>
  <c r="L7972" i="1"/>
  <c r="K7972" i="1"/>
  <c r="J7972" i="1"/>
  <c r="L7971" i="1"/>
  <c r="K7971" i="1"/>
  <c r="J7971" i="1"/>
  <c r="L7970" i="1"/>
  <c r="K7970" i="1"/>
  <c r="J7970" i="1"/>
  <c r="L7969" i="1"/>
  <c r="K7969" i="1"/>
  <c r="J7969" i="1"/>
  <c r="L7968" i="1"/>
  <c r="K7968" i="1"/>
  <c r="J7968" i="1"/>
  <c r="L7967" i="1"/>
  <c r="K7967" i="1"/>
  <c r="J7967" i="1"/>
  <c r="L7966" i="1"/>
  <c r="K7966" i="1"/>
  <c r="J7966" i="1"/>
  <c r="L7965" i="1"/>
  <c r="K7965" i="1"/>
  <c r="J7965" i="1"/>
  <c r="L7964" i="1"/>
  <c r="K7964" i="1"/>
  <c r="J7964" i="1"/>
  <c r="L7963" i="1"/>
  <c r="K7963" i="1"/>
  <c r="J7963" i="1"/>
  <c r="L7962" i="1"/>
  <c r="K7962" i="1"/>
  <c r="J7962" i="1"/>
  <c r="L7961" i="1"/>
  <c r="K7961" i="1"/>
  <c r="J7961" i="1"/>
  <c r="L7960" i="1"/>
  <c r="K7960" i="1"/>
  <c r="J7960" i="1"/>
  <c r="L7959" i="1"/>
  <c r="K7959" i="1"/>
  <c r="J7959" i="1"/>
  <c r="L7958" i="1"/>
  <c r="K7958" i="1"/>
  <c r="J7958" i="1"/>
  <c r="L7957" i="1"/>
  <c r="K7957" i="1"/>
  <c r="J7957" i="1"/>
  <c r="L7956" i="1"/>
  <c r="K7956" i="1"/>
  <c r="J7956" i="1"/>
  <c r="L7955" i="1"/>
  <c r="K7955" i="1"/>
  <c r="J7955" i="1"/>
  <c r="L7954" i="1"/>
  <c r="K7954" i="1"/>
  <c r="J7954" i="1"/>
  <c r="L7953" i="1"/>
  <c r="K7953" i="1"/>
  <c r="J7953" i="1"/>
  <c r="L7952" i="1"/>
  <c r="K7952" i="1"/>
  <c r="J7952" i="1"/>
  <c r="L7951" i="1"/>
  <c r="K7951" i="1"/>
  <c r="J7951" i="1"/>
  <c r="L7950" i="1"/>
  <c r="K7950" i="1"/>
  <c r="J7950" i="1"/>
  <c r="L7949" i="1"/>
  <c r="K7949" i="1"/>
  <c r="J7949" i="1"/>
  <c r="L7948" i="1"/>
  <c r="K7948" i="1"/>
  <c r="J7948" i="1"/>
  <c r="L7947" i="1"/>
  <c r="K7947" i="1"/>
  <c r="J7947" i="1"/>
  <c r="L7946" i="1"/>
  <c r="K7946" i="1"/>
  <c r="J7946" i="1"/>
  <c r="L7945" i="1"/>
  <c r="K7945" i="1"/>
  <c r="J7945" i="1"/>
  <c r="L7944" i="1"/>
  <c r="K7944" i="1"/>
  <c r="J7944" i="1"/>
  <c r="L7943" i="1"/>
  <c r="K7943" i="1"/>
  <c r="J7943" i="1"/>
  <c r="L7942" i="1"/>
  <c r="K7942" i="1"/>
  <c r="J7942" i="1"/>
  <c r="L7941" i="1"/>
  <c r="K7941" i="1"/>
  <c r="J7941" i="1"/>
  <c r="L7940" i="1"/>
  <c r="K7940" i="1"/>
  <c r="J7940" i="1"/>
  <c r="L7939" i="1"/>
  <c r="K7939" i="1"/>
  <c r="J7939" i="1"/>
  <c r="L7938" i="1"/>
  <c r="K7938" i="1"/>
  <c r="J7938" i="1"/>
  <c r="L7937" i="1"/>
  <c r="K7937" i="1"/>
  <c r="J7937" i="1"/>
  <c r="L7936" i="1"/>
  <c r="K7936" i="1"/>
  <c r="J7936" i="1"/>
  <c r="L7935" i="1"/>
  <c r="K7935" i="1"/>
  <c r="J7935" i="1"/>
  <c r="L7934" i="1"/>
  <c r="K7934" i="1"/>
  <c r="J7934" i="1"/>
  <c r="L7933" i="1"/>
  <c r="K7933" i="1"/>
  <c r="J7933" i="1"/>
  <c r="L7932" i="1"/>
  <c r="K7932" i="1"/>
  <c r="J7932" i="1"/>
  <c r="L7931" i="1"/>
  <c r="K7931" i="1"/>
  <c r="J7931" i="1"/>
  <c r="L7930" i="1"/>
  <c r="K7930" i="1"/>
  <c r="J7930" i="1"/>
  <c r="L7929" i="1"/>
  <c r="K7929" i="1"/>
  <c r="J7929" i="1"/>
  <c r="L7928" i="1"/>
  <c r="K7928" i="1"/>
  <c r="J7928" i="1"/>
  <c r="L7927" i="1"/>
  <c r="K7927" i="1"/>
  <c r="J7927" i="1"/>
  <c r="L7926" i="1"/>
  <c r="K7926" i="1"/>
  <c r="J7926" i="1"/>
  <c r="L7925" i="1"/>
  <c r="K7925" i="1"/>
  <c r="J7925" i="1"/>
  <c r="L7924" i="1"/>
  <c r="K7924" i="1"/>
  <c r="J7924" i="1"/>
  <c r="L7923" i="1"/>
  <c r="K7923" i="1"/>
  <c r="J7923" i="1"/>
  <c r="L7922" i="1"/>
  <c r="K7922" i="1"/>
  <c r="J7922" i="1"/>
  <c r="L7921" i="1"/>
  <c r="K7921" i="1"/>
  <c r="J7921" i="1"/>
  <c r="L7920" i="1"/>
  <c r="K7920" i="1"/>
  <c r="J7920" i="1"/>
  <c r="L7919" i="1"/>
  <c r="K7919" i="1"/>
  <c r="J7919" i="1"/>
  <c r="L7918" i="1"/>
  <c r="K7918" i="1"/>
  <c r="J7918" i="1"/>
  <c r="L7917" i="1"/>
  <c r="K7917" i="1"/>
  <c r="J7917" i="1"/>
  <c r="L7916" i="1"/>
  <c r="K7916" i="1"/>
  <c r="J7916" i="1"/>
  <c r="L7915" i="1"/>
  <c r="K7915" i="1"/>
  <c r="J7915" i="1"/>
  <c r="L7914" i="1"/>
  <c r="K7914" i="1"/>
  <c r="J7914" i="1"/>
  <c r="L7913" i="1"/>
  <c r="K7913" i="1"/>
  <c r="J7913" i="1"/>
  <c r="L7912" i="1"/>
  <c r="K7912" i="1"/>
  <c r="J7912" i="1"/>
  <c r="L7911" i="1"/>
  <c r="K7911" i="1"/>
  <c r="J7911" i="1"/>
  <c r="L7910" i="1"/>
  <c r="K7910" i="1"/>
  <c r="J7910" i="1"/>
  <c r="L7909" i="1"/>
  <c r="K7909" i="1"/>
  <c r="J7909" i="1"/>
  <c r="L7908" i="1"/>
  <c r="K7908" i="1"/>
  <c r="J7908" i="1"/>
  <c r="L7907" i="1"/>
  <c r="K7907" i="1"/>
  <c r="J7907" i="1"/>
  <c r="L7906" i="1"/>
  <c r="K7906" i="1"/>
  <c r="J7906" i="1"/>
  <c r="L7905" i="1"/>
  <c r="K7905" i="1"/>
  <c r="J7905" i="1"/>
  <c r="L7904" i="1"/>
  <c r="K7904" i="1"/>
  <c r="J7904" i="1"/>
  <c r="L7903" i="1"/>
  <c r="K7903" i="1"/>
  <c r="J7903" i="1"/>
  <c r="L7902" i="1"/>
  <c r="K7902" i="1"/>
  <c r="J7902" i="1"/>
  <c r="L7901" i="1"/>
  <c r="K7901" i="1"/>
  <c r="J7901" i="1"/>
  <c r="L7900" i="1"/>
  <c r="K7900" i="1"/>
  <c r="J7900" i="1"/>
  <c r="L7899" i="1"/>
  <c r="K7899" i="1"/>
  <c r="J7899" i="1"/>
  <c r="L7898" i="1"/>
  <c r="K7898" i="1"/>
  <c r="J7898" i="1"/>
  <c r="L7897" i="1"/>
  <c r="K7897" i="1"/>
  <c r="J7897" i="1"/>
  <c r="L7896" i="1"/>
  <c r="K7896" i="1"/>
  <c r="J7896" i="1"/>
  <c r="L7895" i="1"/>
  <c r="K7895" i="1"/>
  <c r="J7895" i="1"/>
  <c r="L7894" i="1"/>
  <c r="K7894" i="1"/>
  <c r="J7894" i="1"/>
  <c r="L7893" i="1"/>
  <c r="K7893" i="1"/>
  <c r="J7893" i="1"/>
  <c r="L7892" i="1"/>
  <c r="K7892" i="1"/>
  <c r="J7892" i="1"/>
  <c r="L7891" i="1"/>
  <c r="K7891" i="1"/>
  <c r="J7891" i="1"/>
  <c r="L7890" i="1"/>
  <c r="K7890" i="1"/>
  <c r="J7890" i="1"/>
  <c r="L7889" i="1"/>
  <c r="K7889" i="1"/>
  <c r="J7889" i="1"/>
  <c r="L7888" i="1"/>
  <c r="K7888" i="1"/>
  <c r="J7888" i="1"/>
  <c r="L7887" i="1"/>
  <c r="K7887" i="1"/>
  <c r="J7887" i="1"/>
  <c r="L7886" i="1"/>
  <c r="K7886" i="1"/>
  <c r="J7886" i="1"/>
  <c r="L7885" i="1"/>
  <c r="K7885" i="1"/>
  <c r="J7885" i="1"/>
  <c r="L7884" i="1"/>
  <c r="K7884" i="1"/>
  <c r="J7884" i="1"/>
  <c r="L7883" i="1"/>
  <c r="K7883" i="1"/>
  <c r="J7883" i="1"/>
  <c r="L7882" i="1"/>
  <c r="K7882" i="1"/>
  <c r="J7882" i="1"/>
  <c r="L7881" i="1"/>
  <c r="K7881" i="1"/>
  <c r="J7881" i="1"/>
  <c r="L7880" i="1"/>
  <c r="K7880" i="1"/>
  <c r="J7880" i="1"/>
  <c r="L7879" i="1"/>
  <c r="K7879" i="1"/>
  <c r="J7879" i="1"/>
  <c r="L7878" i="1"/>
  <c r="K7878" i="1"/>
  <c r="J7878" i="1"/>
  <c r="L7877" i="1"/>
  <c r="K7877" i="1"/>
  <c r="J7877" i="1"/>
  <c r="L7876" i="1"/>
  <c r="K7876" i="1"/>
  <c r="J7876" i="1"/>
  <c r="L7875" i="1"/>
  <c r="K7875" i="1"/>
  <c r="J7875" i="1"/>
  <c r="L7874" i="1"/>
  <c r="K7874" i="1"/>
  <c r="J7874" i="1"/>
  <c r="L7873" i="1"/>
  <c r="K7873" i="1"/>
  <c r="J7873" i="1"/>
  <c r="L7872" i="1"/>
  <c r="K7872" i="1"/>
  <c r="J7872" i="1"/>
  <c r="L7871" i="1"/>
  <c r="K7871" i="1"/>
  <c r="J7871" i="1"/>
  <c r="L7870" i="1"/>
  <c r="K7870" i="1"/>
  <c r="J7870" i="1"/>
  <c r="L7869" i="1"/>
  <c r="K7869" i="1"/>
  <c r="J7869" i="1"/>
  <c r="L7868" i="1"/>
  <c r="K7868" i="1"/>
  <c r="J7868" i="1"/>
  <c r="L7867" i="1"/>
  <c r="K7867" i="1"/>
  <c r="J7867" i="1"/>
  <c r="L7866" i="1"/>
  <c r="K7866" i="1"/>
  <c r="J7866" i="1"/>
  <c r="L7865" i="1"/>
  <c r="K7865" i="1"/>
  <c r="J7865" i="1"/>
  <c r="L7864" i="1"/>
  <c r="K7864" i="1"/>
  <c r="J7864" i="1"/>
  <c r="L7863" i="1"/>
  <c r="K7863" i="1"/>
  <c r="J7863" i="1"/>
  <c r="L7862" i="1"/>
  <c r="K7862" i="1"/>
  <c r="J7862" i="1"/>
  <c r="L7861" i="1"/>
  <c r="K7861" i="1"/>
  <c r="J7861" i="1"/>
  <c r="L7860" i="1"/>
  <c r="K7860" i="1"/>
  <c r="J7860" i="1"/>
  <c r="L7859" i="1"/>
  <c r="K7859" i="1"/>
  <c r="J7859" i="1"/>
  <c r="L7858" i="1"/>
  <c r="K7858" i="1"/>
  <c r="J7858" i="1"/>
  <c r="L7857" i="1"/>
  <c r="K7857" i="1"/>
  <c r="J7857" i="1"/>
  <c r="L7856" i="1"/>
  <c r="K7856" i="1"/>
  <c r="J7856" i="1"/>
  <c r="L7855" i="1"/>
  <c r="K7855" i="1"/>
  <c r="J7855" i="1"/>
  <c r="L7854" i="1"/>
  <c r="K7854" i="1"/>
  <c r="J7854" i="1"/>
  <c r="L7853" i="1"/>
  <c r="K7853" i="1"/>
  <c r="J7853" i="1"/>
  <c r="L7852" i="1"/>
  <c r="K7852" i="1"/>
  <c r="J7852" i="1"/>
  <c r="L7851" i="1"/>
  <c r="K7851" i="1"/>
  <c r="J7851" i="1"/>
  <c r="L7850" i="1"/>
  <c r="K7850" i="1"/>
  <c r="J7850" i="1"/>
  <c r="L7849" i="1"/>
  <c r="K7849" i="1"/>
  <c r="J7849" i="1"/>
  <c r="L7848" i="1"/>
  <c r="K7848" i="1"/>
  <c r="J7848" i="1"/>
  <c r="L7847" i="1"/>
  <c r="K7847" i="1"/>
  <c r="J7847" i="1"/>
  <c r="L7846" i="1"/>
  <c r="K7846" i="1"/>
  <c r="J7846" i="1"/>
  <c r="L7845" i="1"/>
  <c r="K7845" i="1"/>
  <c r="J7845" i="1"/>
  <c r="L7844" i="1"/>
  <c r="K7844" i="1"/>
  <c r="J7844" i="1"/>
  <c r="L7843" i="1"/>
  <c r="K7843" i="1"/>
  <c r="J7843" i="1"/>
  <c r="L7842" i="1"/>
  <c r="K7842" i="1"/>
  <c r="J7842" i="1"/>
  <c r="L7841" i="1"/>
  <c r="K7841" i="1"/>
  <c r="J7841" i="1"/>
  <c r="L7840" i="1"/>
  <c r="K7840" i="1"/>
  <c r="J7840" i="1"/>
  <c r="L7839" i="1"/>
  <c r="K7839" i="1"/>
  <c r="J7839" i="1"/>
  <c r="L7838" i="1"/>
  <c r="K7838" i="1"/>
  <c r="J7838" i="1"/>
  <c r="L7837" i="1"/>
  <c r="K7837" i="1"/>
  <c r="J7837" i="1"/>
  <c r="L7836" i="1"/>
  <c r="K7836" i="1"/>
  <c r="J7836" i="1"/>
  <c r="L7835" i="1"/>
  <c r="K7835" i="1"/>
  <c r="J7835" i="1"/>
  <c r="L7834" i="1"/>
  <c r="K7834" i="1"/>
  <c r="J7834" i="1"/>
  <c r="L7833" i="1"/>
  <c r="K7833" i="1"/>
  <c r="J7833" i="1"/>
  <c r="L7832" i="1"/>
  <c r="K7832" i="1"/>
  <c r="J7832" i="1"/>
  <c r="L7831" i="1"/>
  <c r="K7831" i="1"/>
  <c r="J7831" i="1"/>
  <c r="L7830" i="1"/>
  <c r="K7830" i="1"/>
  <c r="J7830" i="1"/>
  <c r="L7829" i="1"/>
  <c r="K7829" i="1"/>
  <c r="J7829" i="1"/>
  <c r="L7828" i="1"/>
  <c r="K7828" i="1"/>
  <c r="J7828" i="1"/>
  <c r="L7827" i="1"/>
  <c r="K7827" i="1"/>
  <c r="J7827" i="1"/>
  <c r="L7826" i="1"/>
  <c r="K7826" i="1"/>
  <c r="J7826" i="1"/>
  <c r="L7825" i="1"/>
  <c r="K7825" i="1"/>
  <c r="J7825" i="1"/>
  <c r="L7824" i="1"/>
  <c r="K7824" i="1"/>
  <c r="J7824" i="1"/>
  <c r="L7823" i="1"/>
  <c r="K7823" i="1"/>
  <c r="J7823" i="1"/>
  <c r="L7822" i="1"/>
  <c r="K7822" i="1"/>
  <c r="J7822" i="1"/>
  <c r="L7821" i="1"/>
  <c r="K7821" i="1"/>
  <c r="J7821" i="1"/>
  <c r="L7820" i="1"/>
  <c r="K7820" i="1"/>
  <c r="J7820" i="1"/>
  <c r="L7819" i="1"/>
  <c r="K7819" i="1"/>
  <c r="J7819" i="1"/>
  <c r="L7818" i="1"/>
  <c r="K7818" i="1"/>
  <c r="J7818" i="1"/>
  <c r="L7817" i="1"/>
  <c r="K7817" i="1"/>
  <c r="J7817" i="1"/>
  <c r="L7816" i="1"/>
  <c r="K7816" i="1"/>
  <c r="J7816" i="1"/>
  <c r="L7815" i="1"/>
  <c r="K7815" i="1"/>
  <c r="J7815" i="1"/>
  <c r="L7814" i="1"/>
  <c r="K7814" i="1"/>
  <c r="J7814" i="1"/>
  <c r="L7813" i="1"/>
  <c r="K7813" i="1"/>
  <c r="J7813" i="1"/>
  <c r="L7812" i="1"/>
  <c r="K7812" i="1"/>
  <c r="J7812" i="1"/>
  <c r="L7811" i="1"/>
  <c r="K7811" i="1"/>
  <c r="J7811" i="1"/>
  <c r="L7810" i="1"/>
  <c r="K7810" i="1"/>
  <c r="J7810" i="1"/>
  <c r="L7809" i="1"/>
  <c r="K7809" i="1"/>
  <c r="J7809" i="1"/>
  <c r="L7808" i="1"/>
  <c r="K7808" i="1"/>
  <c r="J7808" i="1"/>
  <c r="L7807" i="1"/>
  <c r="K7807" i="1"/>
  <c r="J7807" i="1"/>
  <c r="L7806" i="1"/>
  <c r="K7806" i="1"/>
  <c r="J7806" i="1"/>
  <c r="L7805" i="1"/>
  <c r="K7805" i="1"/>
  <c r="J7805" i="1"/>
  <c r="L7804" i="1"/>
  <c r="K7804" i="1"/>
  <c r="J7804" i="1"/>
  <c r="L7803" i="1"/>
  <c r="K7803" i="1"/>
  <c r="J7803" i="1"/>
  <c r="L7802" i="1"/>
  <c r="K7802" i="1"/>
  <c r="J7802" i="1"/>
  <c r="L7801" i="1"/>
  <c r="K7801" i="1"/>
  <c r="J7801" i="1"/>
  <c r="L7800" i="1"/>
  <c r="K7800" i="1"/>
  <c r="J7800" i="1"/>
  <c r="L7799" i="1"/>
  <c r="K7799" i="1"/>
  <c r="J7799" i="1"/>
  <c r="L7798" i="1"/>
  <c r="K7798" i="1"/>
  <c r="J7798" i="1"/>
  <c r="L7797" i="1"/>
  <c r="K7797" i="1"/>
  <c r="J7797" i="1"/>
  <c r="L7796" i="1"/>
  <c r="K7796" i="1"/>
  <c r="J7796" i="1"/>
  <c r="L7795" i="1"/>
  <c r="K7795" i="1"/>
  <c r="J7795" i="1"/>
  <c r="L7794" i="1"/>
  <c r="K7794" i="1"/>
  <c r="J7794" i="1"/>
  <c r="L7793" i="1"/>
  <c r="K7793" i="1"/>
  <c r="J7793" i="1"/>
  <c r="L7792" i="1"/>
  <c r="K7792" i="1"/>
  <c r="J7792" i="1"/>
  <c r="L7791" i="1"/>
  <c r="K7791" i="1"/>
  <c r="J7791" i="1"/>
  <c r="L7790" i="1"/>
  <c r="K7790" i="1"/>
  <c r="J7790" i="1"/>
  <c r="L7789" i="1"/>
  <c r="K7789" i="1"/>
  <c r="J7789" i="1"/>
  <c r="L7788" i="1"/>
  <c r="K7788" i="1"/>
  <c r="J7788" i="1"/>
  <c r="L7787" i="1"/>
  <c r="K7787" i="1"/>
  <c r="J7787" i="1"/>
  <c r="L7786" i="1"/>
  <c r="K7786" i="1"/>
  <c r="J7786" i="1"/>
  <c r="L7785" i="1"/>
  <c r="K7785" i="1"/>
  <c r="J7785" i="1"/>
  <c r="L7784" i="1"/>
  <c r="K7784" i="1"/>
  <c r="J7784" i="1"/>
  <c r="L7783" i="1"/>
  <c r="K7783" i="1"/>
  <c r="J7783" i="1"/>
  <c r="L7782" i="1"/>
  <c r="K7782" i="1"/>
  <c r="J7782" i="1"/>
  <c r="L7781" i="1"/>
  <c r="K7781" i="1"/>
  <c r="J7781" i="1"/>
  <c r="L7780" i="1"/>
  <c r="K7780" i="1"/>
  <c r="J7780" i="1"/>
  <c r="L7779" i="1"/>
  <c r="K7779" i="1"/>
  <c r="J7779" i="1"/>
  <c r="L7778" i="1"/>
  <c r="K7778" i="1"/>
  <c r="J7778" i="1"/>
  <c r="L7777" i="1"/>
  <c r="K7777" i="1"/>
  <c r="J7777" i="1"/>
  <c r="L7776" i="1"/>
  <c r="K7776" i="1"/>
  <c r="J7776" i="1"/>
  <c r="L7775" i="1"/>
  <c r="K7775" i="1"/>
  <c r="J7775" i="1"/>
  <c r="L7774" i="1"/>
  <c r="K7774" i="1"/>
  <c r="J7774" i="1"/>
  <c r="L7773" i="1"/>
  <c r="K7773" i="1"/>
  <c r="J7773" i="1"/>
  <c r="L7772" i="1"/>
  <c r="K7772" i="1"/>
  <c r="J7772" i="1"/>
  <c r="L7771" i="1"/>
  <c r="K7771" i="1"/>
  <c r="J7771" i="1"/>
  <c r="L7770" i="1"/>
  <c r="K7770" i="1"/>
  <c r="J7770" i="1"/>
  <c r="L7769" i="1"/>
  <c r="K7769" i="1"/>
  <c r="J7769" i="1"/>
  <c r="L7768" i="1"/>
  <c r="K7768" i="1"/>
  <c r="J7768" i="1"/>
  <c r="L7767" i="1"/>
  <c r="K7767" i="1"/>
  <c r="J7767" i="1"/>
  <c r="L7766" i="1"/>
  <c r="K7766" i="1"/>
  <c r="J7766" i="1"/>
  <c r="L7765" i="1"/>
  <c r="K7765" i="1"/>
  <c r="J7765" i="1"/>
  <c r="L7764" i="1"/>
  <c r="K7764" i="1"/>
  <c r="J7764" i="1"/>
  <c r="L7763" i="1"/>
  <c r="K7763" i="1"/>
  <c r="J7763" i="1"/>
  <c r="L7762" i="1"/>
  <c r="K7762" i="1"/>
  <c r="J7762" i="1"/>
  <c r="L7761" i="1"/>
  <c r="K7761" i="1"/>
  <c r="J7761" i="1"/>
  <c r="L7760" i="1"/>
  <c r="K7760" i="1"/>
  <c r="J7760" i="1"/>
  <c r="L7759" i="1"/>
  <c r="K7759" i="1"/>
  <c r="J7759" i="1"/>
  <c r="L7758" i="1"/>
  <c r="K7758" i="1"/>
  <c r="J7758" i="1"/>
  <c r="L7757" i="1"/>
  <c r="K7757" i="1"/>
  <c r="J7757" i="1"/>
  <c r="L7756" i="1"/>
  <c r="K7756" i="1"/>
  <c r="J7756" i="1"/>
  <c r="L7755" i="1"/>
  <c r="K7755" i="1"/>
  <c r="J7755" i="1"/>
  <c r="L7754" i="1"/>
  <c r="K7754" i="1"/>
  <c r="J7754" i="1"/>
  <c r="L7753" i="1"/>
  <c r="K7753" i="1"/>
  <c r="J7753" i="1"/>
  <c r="L7752" i="1"/>
  <c r="K7752" i="1"/>
  <c r="J7752" i="1"/>
  <c r="L7751" i="1"/>
  <c r="K7751" i="1"/>
  <c r="J7751" i="1"/>
  <c r="L7750" i="1"/>
  <c r="K7750" i="1"/>
  <c r="J7750" i="1"/>
  <c r="L7749" i="1"/>
  <c r="K7749" i="1"/>
  <c r="J7749" i="1"/>
  <c r="L7748" i="1"/>
  <c r="K7748" i="1"/>
  <c r="J7748" i="1"/>
  <c r="L7747" i="1"/>
  <c r="K7747" i="1"/>
  <c r="J7747" i="1"/>
  <c r="L7746" i="1"/>
  <c r="K7746" i="1"/>
  <c r="J7746" i="1"/>
  <c r="L7745" i="1"/>
  <c r="K7745" i="1"/>
  <c r="J7745" i="1"/>
  <c r="L7744" i="1"/>
  <c r="K7744" i="1"/>
  <c r="J7744" i="1"/>
  <c r="L7743" i="1"/>
  <c r="K7743" i="1"/>
  <c r="J7743" i="1"/>
  <c r="L7742" i="1"/>
  <c r="K7742" i="1"/>
  <c r="J7742" i="1"/>
  <c r="L7741" i="1"/>
  <c r="K7741" i="1"/>
  <c r="J7741" i="1"/>
  <c r="L7740" i="1"/>
  <c r="K7740" i="1"/>
  <c r="J7740" i="1"/>
  <c r="L7739" i="1"/>
  <c r="K7739" i="1"/>
  <c r="J7739" i="1"/>
  <c r="L7738" i="1"/>
  <c r="K7738" i="1"/>
  <c r="J7738" i="1"/>
  <c r="L7737" i="1"/>
  <c r="K7737" i="1"/>
  <c r="J7737" i="1"/>
  <c r="L7736" i="1"/>
  <c r="K7736" i="1"/>
  <c r="J7736" i="1"/>
  <c r="L7735" i="1"/>
  <c r="K7735" i="1"/>
  <c r="J7735" i="1"/>
  <c r="L7734" i="1"/>
  <c r="K7734" i="1"/>
  <c r="J7734" i="1"/>
  <c r="L7733" i="1"/>
  <c r="K7733" i="1"/>
  <c r="J7733" i="1"/>
  <c r="L7732" i="1"/>
  <c r="K7732" i="1"/>
  <c r="J7732" i="1"/>
  <c r="L7731" i="1"/>
  <c r="K7731" i="1"/>
  <c r="J7731" i="1"/>
  <c r="L7730" i="1"/>
  <c r="K7730" i="1"/>
  <c r="J7730" i="1"/>
  <c r="L7729" i="1"/>
  <c r="K7729" i="1"/>
  <c r="J7729" i="1"/>
  <c r="L7728" i="1"/>
  <c r="K7728" i="1"/>
  <c r="J7728" i="1"/>
  <c r="L7727" i="1"/>
  <c r="K7727" i="1"/>
  <c r="J7727" i="1"/>
  <c r="L7726" i="1"/>
  <c r="K7726" i="1"/>
  <c r="J7726" i="1"/>
  <c r="L7725" i="1"/>
  <c r="K7725" i="1"/>
  <c r="J7725" i="1"/>
  <c r="L7724" i="1"/>
  <c r="K7724" i="1"/>
  <c r="J7724" i="1"/>
  <c r="L7723" i="1"/>
  <c r="K7723" i="1"/>
  <c r="J7723" i="1"/>
  <c r="L7722" i="1"/>
  <c r="K7722" i="1"/>
  <c r="J7722" i="1"/>
  <c r="L7721" i="1"/>
  <c r="K7721" i="1"/>
  <c r="J7721" i="1"/>
  <c r="L7720" i="1"/>
  <c r="K7720" i="1"/>
  <c r="J7720" i="1"/>
  <c r="L7719" i="1"/>
  <c r="K7719" i="1"/>
  <c r="J7719" i="1"/>
  <c r="L7718" i="1"/>
  <c r="K7718" i="1"/>
  <c r="J7718" i="1"/>
  <c r="L7717" i="1"/>
  <c r="K7717" i="1"/>
  <c r="J7717" i="1"/>
  <c r="L7716" i="1"/>
  <c r="K7716" i="1"/>
  <c r="J7716" i="1"/>
  <c r="L7715" i="1"/>
  <c r="K7715" i="1"/>
  <c r="J7715" i="1"/>
  <c r="L7714" i="1"/>
  <c r="K7714" i="1"/>
  <c r="J7714" i="1"/>
  <c r="L7713" i="1"/>
  <c r="K7713" i="1"/>
  <c r="J7713" i="1"/>
  <c r="L7712" i="1"/>
  <c r="K7712" i="1"/>
  <c r="J7712" i="1"/>
  <c r="L7711" i="1"/>
  <c r="K7711" i="1"/>
  <c r="J7711" i="1"/>
  <c r="L7710" i="1"/>
  <c r="K7710" i="1"/>
  <c r="J7710" i="1"/>
  <c r="L7709" i="1"/>
  <c r="K7709" i="1"/>
  <c r="J7709" i="1"/>
  <c r="L7708" i="1"/>
  <c r="K7708" i="1"/>
  <c r="J7708" i="1"/>
  <c r="L7707" i="1"/>
  <c r="K7707" i="1"/>
  <c r="J7707" i="1"/>
  <c r="L7706" i="1"/>
  <c r="K7706" i="1"/>
  <c r="J7706" i="1"/>
  <c r="L7705" i="1"/>
  <c r="K7705" i="1"/>
  <c r="J7705" i="1"/>
  <c r="L7704" i="1"/>
  <c r="K7704" i="1"/>
  <c r="J7704" i="1"/>
  <c r="L7703" i="1"/>
  <c r="K7703" i="1"/>
  <c r="J7703" i="1"/>
  <c r="L7702" i="1"/>
  <c r="K7702" i="1"/>
  <c r="J7702" i="1"/>
  <c r="L7701" i="1"/>
  <c r="K7701" i="1"/>
  <c r="J7701" i="1"/>
  <c r="L7700" i="1"/>
  <c r="K7700" i="1"/>
  <c r="J7700" i="1"/>
  <c r="L7699" i="1"/>
  <c r="K7699" i="1"/>
  <c r="J7699" i="1"/>
  <c r="L7698" i="1"/>
  <c r="K7698" i="1"/>
  <c r="J7698" i="1"/>
  <c r="L7697" i="1"/>
  <c r="K7697" i="1"/>
  <c r="J7697" i="1"/>
  <c r="L7696" i="1"/>
  <c r="K7696" i="1"/>
  <c r="J7696" i="1"/>
  <c r="L7695" i="1"/>
  <c r="K7695" i="1"/>
  <c r="J7695" i="1"/>
  <c r="L7694" i="1"/>
  <c r="K7694" i="1"/>
  <c r="J7694" i="1"/>
  <c r="L7693" i="1"/>
  <c r="K7693" i="1"/>
  <c r="J7693" i="1"/>
  <c r="L7692" i="1"/>
  <c r="K7692" i="1"/>
  <c r="J7692" i="1"/>
  <c r="L7691" i="1"/>
  <c r="K7691" i="1"/>
  <c r="J7691" i="1"/>
  <c r="L7690" i="1"/>
  <c r="K7690" i="1"/>
  <c r="J7690" i="1"/>
  <c r="L7689" i="1"/>
  <c r="K7689" i="1"/>
  <c r="J7689" i="1"/>
  <c r="L7688" i="1"/>
  <c r="K7688" i="1"/>
  <c r="J7688" i="1"/>
  <c r="L7687" i="1"/>
  <c r="K7687" i="1"/>
  <c r="J7687" i="1"/>
  <c r="L7686" i="1"/>
  <c r="K7686" i="1"/>
  <c r="J7686" i="1"/>
  <c r="L7685" i="1"/>
  <c r="K7685" i="1"/>
  <c r="J7685" i="1"/>
  <c r="L7684" i="1"/>
  <c r="K7684" i="1"/>
  <c r="J7684" i="1"/>
  <c r="L7683" i="1"/>
  <c r="K7683" i="1"/>
  <c r="J7683" i="1"/>
  <c r="L7682" i="1"/>
  <c r="K7682" i="1"/>
  <c r="J7682" i="1"/>
  <c r="L7681" i="1"/>
  <c r="K7681" i="1"/>
  <c r="J7681" i="1"/>
  <c r="L7680" i="1"/>
  <c r="K7680" i="1"/>
  <c r="J7680" i="1"/>
  <c r="L7679" i="1"/>
  <c r="K7679" i="1"/>
  <c r="J7679" i="1"/>
  <c r="L7678" i="1"/>
  <c r="K7678" i="1"/>
  <c r="J7678" i="1"/>
  <c r="L7677" i="1"/>
  <c r="K7677" i="1"/>
  <c r="J7677" i="1"/>
  <c r="L7676" i="1"/>
  <c r="K7676" i="1"/>
  <c r="J7676" i="1"/>
  <c r="L7675" i="1"/>
  <c r="K7675" i="1"/>
  <c r="J7675" i="1"/>
  <c r="L7674" i="1"/>
  <c r="K7674" i="1"/>
  <c r="J7674" i="1"/>
  <c r="L7673" i="1"/>
  <c r="K7673" i="1"/>
  <c r="J7673" i="1"/>
  <c r="L7672" i="1"/>
  <c r="K7672" i="1"/>
  <c r="J7672" i="1"/>
  <c r="L7671" i="1"/>
  <c r="K7671" i="1"/>
  <c r="J7671" i="1"/>
  <c r="L7670" i="1"/>
  <c r="K7670" i="1"/>
  <c r="J7670" i="1"/>
  <c r="L7669" i="1"/>
  <c r="K7669" i="1"/>
  <c r="J7669" i="1"/>
  <c r="L7668" i="1"/>
  <c r="K7668" i="1"/>
  <c r="J7668" i="1"/>
  <c r="L7667" i="1"/>
  <c r="K7667" i="1"/>
  <c r="J7667" i="1"/>
  <c r="L7666" i="1"/>
  <c r="K7666" i="1"/>
  <c r="J7666" i="1"/>
  <c r="L7665" i="1"/>
  <c r="K7665" i="1"/>
  <c r="J7665" i="1"/>
  <c r="L7664" i="1"/>
  <c r="K7664" i="1"/>
  <c r="J7664" i="1"/>
  <c r="L7663" i="1"/>
  <c r="K7663" i="1"/>
  <c r="J7663" i="1"/>
  <c r="L7662" i="1"/>
  <c r="K7662" i="1"/>
  <c r="J7662" i="1"/>
  <c r="L7661" i="1"/>
  <c r="K7661" i="1"/>
  <c r="J7661" i="1"/>
  <c r="L7660" i="1"/>
  <c r="K7660" i="1"/>
  <c r="J7660" i="1"/>
  <c r="L7659" i="1"/>
  <c r="K7659" i="1"/>
  <c r="J7659" i="1"/>
  <c r="L7658" i="1"/>
  <c r="K7658" i="1"/>
  <c r="J7658" i="1"/>
  <c r="L7657" i="1"/>
  <c r="K7657" i="1"/>
  <c r="J7657" i="1"/>
  <c r="L7656" i="1"/>
  <c r="K7656" i="1"/>
  <c r="J7656" i="1"/>
  <c r="L7655" i="1"/>
  <c r="K7655" i="1"/>
  <c r="J7655" i="1"/>
  <c r="L7654" i="1"/>
  <c r="K7654" i="1"/>
  <c r="J7654" i="1"/>
  <c r="L7653" i="1"/>
  <c r="K7653" i="1"/>
  <c r="J7653" i="1"/>
  <c r="L7652" i="1"/>
  <c r="K7652" i="1"/>
  <c r="J7652" i="1"/>
  <c r="L7651" i="1"/>
  <c r="K7651" i="1"/>
  <c r="J7651" i="1"/>
  <c r="L7650" i="1"/>
  <c r="K7650" i="1"/>
  <c r="J7650" i="1"/>
  <c r="L7649" i="1"/>
  <c r="K7649" i="1"/>
  <c r="J7649" i="1"/>
  <c r="L7648" i="1"/>
  <c r="K7648" i="1"/>
  <c r="J7648" i="1"/>
  <c r="L7647" i="1"/>
  <c r="K7647" i="1"/>
  <c r="J7647" i="1"/>
  <c r="L7646" i="1"/>
  <c r="K7646" i="1"/>
  <c r="J7646" i="1"/>
  <c r="L7645" i="1"/>
  <c r="K7645" i="1"/>
  <c r="J7645" i="1"/>
  <c r="L7644" i="1"/>
  <c r="K7644" i="1"/>
  <c r="J7644" i="1"/>
  <c r="L7643" i="1"/>
  <c r="K7643" i="1"/>
  <c r="J7643" i="1"/>
  <c r="L7642" i="1"/>
  <c r="K7642" i="1"/>
  <c r="J7642" i="1"/>
  <c r="L7641" i="1"/>
  <c r="K7641" i="1"/>
  <c r="J7641" i="1"/>
  <c r="L7640" i="1"/>
  <c r="K7640" i="1"/>
  <c r="J7640" i="1"/>
  <c r="L7639" i="1"/>
  <c r="K7639" i="1"/>
  <c r="J7639" i="1"/>
  <c r="L7638" i="1"/>
  <c r="K7638" i="1"/>
  <c r="J7638" i="1"/>
  <c r="L7637" i="1"/>
  <c r="K7637" i="1"/>
  <c r="J7637" i="1"/>
  <c r="L7636" i="1"/>
  <c r="K7636" i="1"/>
  <c r="J7636" i="1"/>
  <c r="L7635" i="1"/>
  <c r="K7635" i="1"/>
  <c r="J7635" i="1"/>
  <c r="L7634" i="1"/>
  <c r="K7634" i="1"/>
  <c r="J7634" i="1"/>
  <c r="L7633" i="1"/>
  <c r="K7633" i="1"/>
  <c r="J7633" i="1"/>
  <c r="L7632" i="1"/>
  <c r="K7632" i="1"/>
  <c r="J7632" i="1"/>
  <c r="L7631" i="1"/>
  <c r="K7631" i="1"/>
  <c r="J7631" i="1"/>
  <c r="L7630" i="1"/>
  <c r="K7630" i="1"/>
  <c r="J7630" i="1"/>
  <c r="L7629" i="1"/>
  <c r="K7629" i="1"/>
  <c r="J7629" i="1"/>
  <c r="L7628" i="1"/>
  <c r="K7628" i="1"/>
  <c r="J7628" i="1"/>
  <c r="L7627" i="1"/>
  <c r="K7627" i="1"/>
  <c r="J7627" i="1"/>
  <c r="L7626" i="1"/>
  <c r="K7626" i="1"/>
  <c r="J7626" i="1"/>
  <c r="L7625" i="1"/>
  <c r="K7625" i="1"/>
  <c r="J7625" i="1"/>
  <c r="L7624" i="1"/>
  <c r="K7624" i="1"/>
  <c r="J7624" i="1"/>
  <c r="L7623" i="1"/>
  <c r="K7623" i="1"/>
  <c r="J7623" i="1"/>
  <c r="L7622" i="1"/>
  <c r="K7622" i="1"/>
  <c r="J7622" i="1"/>
  <c r="L7621" i="1"/>
  <c r="K7621" i="1"/>
  <c r="J7621" i="1"/>
  <c r="L7620" i="1"/>
  <c r="K7620" i="1"/>
  <c r="J7620" i="1"/>
  <c r="L7619" i="1"/>
  <c r="K7619" i="1"/>
  <c r="J7619" i="1"/>
  <c r="L7618" i="1"/>
  <c r="K7618" i="1"/>
  <c r="J7618" i="1"/>
  <c r="L7617" i="1"/>
  <c r="K7617" i="1"/>
  <c r="J7617" i="1"/>
  <c r="L7616" i="1"/>
  <c r="K7616" i="1"/>
  <c r="J7616" i="1"/>
  <c r="L7615" i="1"/>
  <c r="K7615" i="1"/>
  <c r="J7615" i="1"/>
  <c r="L7614" i="1"/>
  <c r="K7614" i="1"/>
  <c r="J7614" i="1"/>
  <c r="L7613" i="1"/>
  <c r="K7613" i="1"/>
  <c r="J7613" i="1"/>
  <c r="L7612" i="1"/>
  <c r="K7612" i="1"/>
  <c r="J7612" i="1"/>
  <c r="L7611" i="1"/>
  <c r="K7611" i="1"/>
  <c r="J7611" i="1"/>
  <c r="L7610" i="1"/>
  <c r="K7610" i="1"/>
  <c r="J7610" i="1"/>
  <c r="L7609" i="1"/>
  <c r="K7609" i="1"/>
  <c r="J7609" i="1"/>
  <c r="L7608" i="1"/>
  <c r="K7608" i="1"/>
  <c r="J7608" i="1"/>
  <c r="L7607" i="1"/>
  <c r="K7607" i="1"/>
  <c r="J7607" i="1"/>
  <c r="L7606" i="1"/>
  <c r="K7606" i="1"/>
  <c r="J7606" i="1"/>
  <c r="L7605" i="1"/>
  <c r="K7605" i="1"/>
  <c r="J7605" i="1"/>
  <c r="L7604" i="1"/>
  <c r="K7604" i="1"/>
  <c r="J7604" i="1"/>
  <c r="L7603" i="1"/>
  <c r="K7603" i="1"/>
  <c r="J7603" i="1"/>
  <c r="L7602" i="1"/>
  <c r="K7602" i="1"/>
  <c r="J7602" i="1"/>
  <c r="L7601" i="1"/>
  <c r="K7601" i="1"/>
  <c r="J7601" i="1"/>
  <c r="L7600" i="1"/>
  <c r="K7600" i="1"/>
  <c r="J7600" i="1"/>
  <c r="L7599" i="1"/>
  <c r="K7599" i="1"/>
  <c r="J7599" i="1"/>
  <c r="L7598" i="1"/>
  <c r="K7598" i="1"/>
  <c r="J7598" i="1"/>
  <c r="L7597" i="1"/>
  <c r="K7597" i="1"/>
  <c r="J7597" i="1"/>
  <c r="L7596" i="1"/>
  <c r="K7596" i="1"/>
  <c r="J7596" i="1"/>
  <c r="L7595" i="1"/>
  <c r="K7595" i="1"/>
  <c r="J7595" i="1"/>
  <c r="L7594" i="1"/>
  <c r="K7594" i="1"/>
  <c r="J7594" i="1"/>
  <c r="L7593" i="1"/>
  <c r="K7593" i="1"/>
  <c r="J7593" i="1"/>
  <c r="L7592" i="1"/>
  <c r="K7592" i="1"/>
  <c r="J7592" i="1"/>
  <c r="L7591" i="1"/>
  <c r="K7591" i="1"/>
  <c r="J7591" i="1"/>
  <c r="L7590" i="1"/>
  <c r="K7590" i="1"/>
  <c r="J7590" i="1"/>
  <c r="L7589" i="1"/>
  <c r="K7589" i="1"/>
  <c r="J7589" i="1"/>
  <c r="L7588" i="1"/>
  <c r="K7588" i="1"/>
  <c r="J7588" i="1"/>
  <c r="L7587" i="1"/>
  <c r="K7587" i="1"/>
  <c r="J7587" i="1"/>
  <c r="L7586" i="1"/>
  <c r="K7586" i="1"/>
  <c r="J7586" i="1"/>
  <c r="L7585" i="1"/>
  <c r="K7585" i="1"/>
  <c r="J7585" i="1"/>
  <c r="L7584" i="1"/>
  <c r="K7584" i="1"/>
  <c r="J7584" i="1"/>
  <c r="L7583" i="1"/>
  <c r="K7583" i="1"/>
  <c r="J7583" i="1"/>
  <c r="L7582" i="1"/>
  <c r="K7582" i="1"/>
  <c r="J7582" i="1"/>
  <c r="L7581" i="1"/>
  <c r="K7581" i="1"/>
  <c r="J7581" i="1"/>
  <c r="L7580" i="1"/>
  <c r="K7580" i="1"/>
  <c r="J7580" i="1"/>
  <c r="L7579" i="1"/>
  <c r="K7579" i="1"/>
  <c r="J7579" i="1"/>
  <c r="L7578" i="1"/>
  <c r="K7578" i="1"/>
  <c r="J7578" i="1"/>
  <c r="L7577" i="1"/>
  <c r="K7577" i="1"/>
  <c r="J7577" i="1"/>
  <c r="L7576" i="1"/>
  <c r="K7576" i="1"/>
  <c r="J7576" i="1"/>
  <c r="L7575" i="1"/>
  <c r="K7575" i="1"/>
  <c r="J7575" i="1"/>
  <c r="L7574" i="1"/>
  <c r="K7574" i="1"/>
  <c r="J7574" i="1"/>
  <c r="L7573" i="1"/>
  <c r="K7573" i="1"/>
  <c r="J7573" i="1"/>
  <c r="L7572" i="1"/>
  <c r="K7572" i="1"/>
  <c r="J7572" i="1"/>
  <c r="L7571" i="1"/>
  <c r="K7571" i="1"/>
  <c r="J7571" i="1"/>
  <c r="L7570" i="1"/>
  <c r="K7570" i="1"/>
  <c r="J7570" i="1"/>
  <c r="L7569" i="1"/>
  <c r="K7569" i="1"/>
  <c r="J7569" i="1"/>
  <c r="L7568" i="1"/>
  <c r="K7568" i="1"/>
  <c r="J7568" i="1"/>
  <c r="L7567" i="1"/>
  <c r="K7567" i="1"/>
  <c r="J7567" i="1"/>
  <c r="L7566" i="1"/>
  <c r="K7566" i="1"/>
  <c r="J7566" i="1"/>
  <c r="L7565" i="1"/>
  <c r="K7565" i="1"/>
  <c r="J7565" i="1"/>
  <c r="L7564" i="1"/>
  <c r="K7564" i="1"/>
  <c r="J7564" i="1"/>
  <c r="L7563" i="1"/>
  <c r="K7563" i="1"/>
  <c r="J7563" i="1"/>
  <c r="L7562" i="1"/>
  <c r="K7562" i="1"/>
  <c r="J7562" i="1"/>
  <c r="L7561" i="1"/>
  <c r="K7561" i="1"/>
  <c r="J7561" i="1"/>
  <c r="L7560" i="1"/>
  <c r="K7560" i="1"/>
  <c r="J7560" i="1"/>
  <c r="L7559" i="1"/>
  <c r="K7559" i="1"/>
  <c r="J7559" i="1"/>
  <c r="L7558" i="1"/>
  <c r="K7558" i="1"/>
  <c r="J7558" i="1"/>
  <c r="L7557" i="1"/>
  <c r="K7557" i="1"/>
  <c r="J7557" i="1"/>
  <c r="L7556" i="1"/>
  <c r="K7556" i="1"/>
  <c r="J7556" i="1"/>
  <c r="L7555" i="1"/>
  <c r="K7555" i="1"/>
  <c r="J7555" i="1"/>
  <c r="L7554" i="1"/>
  <c r="K7554" i="1"/>
  <c r="J7554" i="1"/>
  <c r="L7553" i="1"/>
  <c r="K7553" i="1"/>
  <c r="J7553" i="1"/>
  <c r="L7552" i="1"/>
  <c r="K7552" i="1"/>
  <c r="J7552" i="1"/>
  <c r="L7551" i="1"/>
  <c r="K7551" i="1"/>
  <c r="J7551" i="1"/>
  <c r="L7550" i="1"/>
  <c r="K7550" i="1"/>
  <c r="J7550" i="1"/>
  <c r="L7549" i="1"/>
  <c r="K7549" i="1"/>
  <c r="J7549" i="1"/>
  <c r="L7548" i="1"/>
  <c r="K7548" i="1"/>
  <c r="J7548" i="1"/>
  <c r="L7547" i="1"/>
  <c r="K7547" i="1"/>
  <c r="J7547" i="1"/>
  <c r="L7546" i="1"/>
  <c r="K7546" i="1"/>
  <c r="J7546" i="1"/>
  <c r="L7545" i="1"/>
  <c r="K7545" i="1"/>
  <c r="J7545" i="1"/>
  <c r="L7544" i="1"/>
  <c r="K7544" i="1"/>
  <c r="J7544" i="1"/>
  <c r="L7543" i="1"/>
  <c r="K7543" i="1"/>
  <c r="J7543" i="1"/>
  <c r="L7542" i="1"/>
  <c r="K7542" i="1"/>
  <c r="J7542" i="1"/>
  <c r="L7541" i="1"/>
  <c r="K7541" i="1"/>
  <c r="J7541" i="1"/>
  <c r="L7540" i="1"/>
  <c r="K7540" i="1"/>
  <c r="J7540" i="1"/>
  <c r="L7539" i="1"/>
  <c r="K7539" i="1"/>
  <c r="J7539" i="1"/>
  <c r="L7538" i="1"/>
  <c r="K7538" i="1"/>
  <c r="J7538" i="1"/>
  <c r="L7537" i="1"/>
  <c r="K7537" i="1"/>
  <c r="J7537" i="1"/>
  <c r="L7536" i="1"/>
  <c r="K7536" i="1"/>
  <c r="J7536" i="1"/>
  <c r="L7535" i="1"/>
  <c r="K7535" i="1"/>
  <c r="J7535" i="1"/>
  <c r="L7534" i="1"/>
  <c r="K7534" i="1"/>
  <c r="J7534" i="1"/>
  <c r="L7533" i="1"/>
  <c r="K7533" i="1"/>
  <c r="J7533" i="1"/>
  <c r="L7532" i="1"/>
  <c r="K7532" i="1"/>
  <c r="J7532" i="1"/>
  <c r="L7531" i="1"/>
  <c r="K7531" i="1"/>
  <c r="J7531" i="1"/>
  <c r="L7530" i="1"/>
  <c r="K7530" i="1"/>
  <c r="J7530" i="1"/>
  <c r="L7529" i="1"/>
  <c r="K7529" i="1"/>
  <c r="J7529" i="1"/>
  <c r="L7528" i="1"/>
  <c r="K7528" i="1"/>
  <c r="J7528" i="1"/>
  <c r="L7527" i="1"/>
  <c r="K7527" i="1"/>
  <c r="J7527" i="1"/>
  <c r="L7526" i="1"/>
  <c r="K7526" i="1"/>
  <c r="J7526" i="1"/>
  <c r="L7525" i="1"/>
  <c r="K7525" i="1"/>
  <c r="J7525" i="1"/>
  <c r="L7524" i="1"/>
  <c r="K7524" i="1"/>
  <c r="J7524" i="1"/>
  <c r="L7523" i="1"/>
  <c r="K7523" i="1"/>
  <c r="J7523" i="1"/>
  <c r="L7522" i="1"/>
  <c r="K7522" i="1"/>
  <c r="J7522" i="1"/>
  <c r="L7521" i="1"/>
  <c r="K7521" i="1"/>
  <c r="J7521" i="1"/>
  <c r="L7520" i="1"/>
  <c r="K7520" i="1"/>
  <c r="J7520" i="1"/>
  <c r="L7519" i="1"/>
  <c r="K7519" i="1"/>
  <c r="J7519" i="1"/>
  <c r="L7518" i="1"/>
  <c r="K7518" i="1"/>
  <c r="J7518" i="1"/>
  <c r="L7517" i="1"/>
  <c r="K7517" i="1"/>
  <c r="J7517" i="1"/>
  <c r="L7516" i="1"/>
  <c r="K7516" i="1"/>
  <c r="J7516" i="1"/>
  <c r="L7515" i="1"/>
  <c r="K7515" i="1"/>
  <c r="J7515" i="1"/>
  <c r="L7514" i="1"/>
  <c r="K7514" i="1"/>
  <c r="J7514" i="1"/>
  <c r="L7513" i="1"/>
  <c r="K7513" i="1"/>
  <c r="J7513" i="1"/>
  <c r="L7512" i="1"/>
  <c r="K7512" i="1"/>
  <c r="J7512" i="1"/>
  <c r="L7511" i="1"/>
  <c r="K7511" i="1"/>
  <c r="J7511" i="1"/>
  <c r="L7510" i="1"/>
  <c r="K7510" i="1"/>
  <c r="J7510" i="1"/>
  <c r="L7509" i="1"/>
  <c r="K7509" i="1"/>
  <c r="J7509" i="1"/>
  <c r="L7508" i="1"/>
  <c r="K7508" i="1"/>
  <c r="J7508" i="1"/>
  <c r="L7507" i="1"/>
  <c r="K7507" i="1"/>
  <c r="J7507" i="1"/>
  <c r="L7506" i="1"/>
  <c r="K7506" i="1"/>
  <c r="J7506" i="1"/>
  <c r="L7505" i="1"/>
  <c r="K7505" i="1"/>
  <c r="J7505" i="1"/>
  <c r="L7504" i="1"/>
  <c r="K7504" i="1"/>
  <c r="J7504" i="1"/>
  <c r="L7503" i="1"/>
  <c r="K7503" i="1"/>
  <c r="J7503" i="1"/>
  <c r="L7502" i="1"/>
  <c r="K7502" i="1"/>
  <c r="J7502" i="1"/>
  <c r="L7501" i="1"/>
  <c r="K7501" i="1"/>
  <c r="J7501" i="1"/>
  <c r="L7500" i="1"/>
  <c r="K7500" i="1"/>
  <c r="J7500" i="1"/>
  <c r="L7499" i="1"/>
  <c r="K7499" i="1"/>
  <c r="J7499" i="1"/>
  <c r="L7498" i="1"/>
  <c r="K7498" i="1"/>
  <c r="J7498" i="1"/>
  <c r="L7497" i="1"/>
  <c r="K7497" i="1"/>
  <c r="J7497" i="1"/>
  <c r="L7496" i="1"/>
  <c r="K7496" i="1"/>
  <c r="J7496" i="1"/>
  <c r="L7495" i="1"/>
  <c r="K7495" i="1"/>
  <c r="J7495" i="1"/>
  <c r="L7494" i="1"/>
  <c r="K7494" i="1"/>
  <c r="J7494" i="1"/>
  <c r="L7493" i="1"/>
  <c r="K7493" i="1"/>
  <c r="J7493" i="1"/>
  <c r="L7492" i="1"/>
  <c r="K7492" i="1"/>
  <c r="J7492" i="1"/>
  <c r="L7491" i="1"/>
  <c r="K7491" i="1"/>
  <c r="J7491" i="1"/>
  <c r="L7490" i="1"/>
  <c r="K7490" i="1"/>
  <c r="J7490" i="1"/>
  <c r="L7489" i="1"/>
  <c r="K7489" i="1"/>
  <c r="J7489" i="1"/>
  <c r="L7488" i="1"/>
  <c r="K7488" i="1"/>
  <c r="J7488" i="1"/>
  <c r="L7487" i="1"/>
  <c r="K7487" i="1"/>
  <c r="J7487" i="1"/>
  <c r="L7486" i="1"/>
  <c r="K7486" i="1"/>
  <c r="J7486" i="1"/>
  <c r="L7485" i="1"/>
  <c r="K7485" i="1"/>
  <c r="J7485" i="1"/>
  <c r="L7484" i="1"/>
  <c r="K7484" i="1"/>
  <c r="J7484" i="1"/>
  <c r="L7483" i="1"/>
  <c r="K7483" i="1"/>
  <c r="J7483" i="1"/>
  <c r="L7482" i="1"/>
  <c r="K7482" i="1"/>
  <c r="J7482" i="1"/>
  <c r="L7481" i="1"/>
  <c r="K7481" i="1"/>
  <c r="J7481" i="1"/>
  <c r="L7480" i="1"/>
  <c r="K7480" i="1"/>
  <c r="J7480" i="1"/>
  <c r="L7479" i="1"/>
  <c r="K7479" i="1"/>
  <c r="J7479" i="1"/>
  <c r="L7478" i="1"/>
  <c r="K7478" i="1"/>
  <c r="J7478" i="1"/>
  <c r="L7477" i="1"/>
  <c r="K7477" i="1"/>
  <c r="J7477" i="1"/>
  <c r="L7476" i="1"/>
  <c r="K7476" i="1"/>
  <c r="J7476" i="1"/>
  <c r="L7475" i="1"/>
  <c r="K7475" i="1"/>
  <c r="J7475" i="1"/>
  <c r="L7474" i="1"/>
  <c r="K7474" i="1"/>
  <c r="J7474" i="1"/>
  <c r="L7473" i="1"/>
  <c r="K7473" i="1"/>
  <c r="J7473" i="1"/>
  <c r="L7472" i="1"/>
  <c r="K7472" i="1"/>
  <c r="J7472" i="1"/>
  <c r="L7471" i="1"/>
  <c r="K7471" i="1"/>
  <c r="J7471" i="1"/>
  <c r="L7470" i="1"/>
  <c r="K7470" i="1"/>
  <c r="J7470" i="1"/>
  <c r="L7469" i="1"/>
  <c r="K7469" i="1"/>
  <c r="J7469" i="1"/>
  <c r="L7468" i="1"/>
  <c r="K7468" i="1"/>
  <c r="J7468" i="1"/>
  <c r="L7467" i="1"/>
  <c r="K7467" i="1"/>
  <c r="J7467" i="1"/>
  <c r="L7466" i="1"/>
  <c r="K7466" i="1"/>
  <c r="J7466" i="1"/>
  <c r="L7465" i="1"/>
  <c r="K7465" i="1"/>
  <c r="J7465" i="1"/>
  <c r="L7464" i="1"/>
  <c r="K7464" i="1"/>
  <c r="J7464" i="1"/>
  <c r="L7463" i="1"/>
  <c r="K7463" i="1"/>
  <c r="J7463" i="1"/>
  <c r="L7462" i="1"/>
  <c r="K7462" i="1"/>
  <c r="J7462" i="1"/>
  <c r="L7461" i="1"/>
  <c r="K7461" i="1"/>
  <c r="J7461" i="1"/>
  <c r="L7460" i="1"/>
  <c r="K7460" i="1"/>
  <c r="J7460" i="1"/>
  <c r="L7459" i="1"/>
  <c r="K7459" i="1"/>
  <c r="J7459" i="1"/>
  <c r="L7458" i="1"/>
  <c r="K7458" i="1"/>
  <c r="J7458" i="1"/>
  <c r="L7457" i="1"/>
  <c r="K7457" i="1"/>
  <c r="J7457" i="1"/>
  <c r="L7456" i="1"/>
  <c r="K7456" i="1"/>
  <c r="J7456" i="1"/>
  <c r="L7455" i="1"/>
  <c r="K7455" i="1"/>
  <c r="J7455" i="1"/>
  <c r="L7454" i="1"/>
  <c r="K7454" i="1"/>
  <c r="J7454" i="1"/>
  <c r="L7453" i="1"/>
  <c r="K7453" i="1"/>
  <c r="J7453" i="1"/>
  <c r="L7452" i="1"/>
  <c r="K7452" i="1"/>
  <c r="J7452" i="1"/>
  <c r="L7451" i="1"/>
  <c r="K7451" i="1"/>
  <c r="J7451" i="1"/>
  <c r="L7450" i="1"/>
  <c r="K7450" i="1"/>
  <c r="J7450" i="1"/>
  <c r="L7449" i="1"/>
  <c r="K7449" i="1"/>
  <c r="J7449" i="1"/>
  <c r="L7448" i="1"/>
  <c r="K7448" i="1"/>
  <c r="J7448" i="1"/>
  <c r="L7447" i="1"/>
  <c r="K7447" i="1"/>
  <c r="J7447" i="1"/>
  <c r="L7446" i="1"/>
  <c r="K7446" i="1"/>
  <c r="J7446" i="1"/>
  <c r="L7445" i="1"/>
  <c r="K7445" i="1"/>
  <c r="J7445" i="1"/>
  <c r="L7444" i="1"/>
  <c r="K7444" i="1"/>
  <c r="J7444" i="1"/>
  <c r="L7443" i="1"/>
  <c r="K7443" i="1"/>
  <c r="J7443" i="1"/>
  <c r="L7442" i="1"/>
  <c r="K7442" i="1"/>
  <c r="J7442" i="1"/>
  <c r="L7441" i="1"/>
  <c r="K7441" i="1"/>
  <c r="J7441" i="1"/>
  <c r="L7440" i="1"/>
  <c r="K7440" i="1"/>
  <c r="J7440" i="1"/>
  <c r="L7439" i="1"/>
  <c r="K7439" i="1"/>
  <c r="J7439" i="1"/>
  <c r="L7438" i="1"/>
  <c r="K7438" i="1"/>
  <c r="J7438" i="1"/>
  <c r="L7437" i="1"/>
  <c r="K7437" i="1"/>
  <c r="J7437" i="1"/>
  <c r="L7436" i="1"/>
  <c r="K7436" i="1"/>
  <c r="J7436" i="1"/>
  <c r="L7435" i="1"/>
  <c r="K7435" i="1"/>
  <c r="J7435" i="1"/>
  <c r="L7434" i="1"/>
  <c r="K7434" i="1"/>
  <c r="J7434" i="1"/>
  <c r="L7433" i="1"/>
  <c r="K7433" i="1"/>
  <c r="J7433" i="1"/>
  <c r="L7432" i="1"/>
  <c r="K7432" i="1"/>
  <c r="J7432" i="1"/>
  <c r="L7431" i="1"/>
  <c r="K7431" i="1"/>
  <c r="J7431" i="1"/>
  <c r="L7430" i="1"/>
  <c r="K7430" i="1"/>
  <c r="J7430" i="1"/>
  <c r="L7429" i="1"/>
  <c r="K7429" i="1"/>
  <c r="J7429" i="1"/>
  <c r="L7428" i="1"/>
  <c r="K7428" i="1"/>
  <c r="J7428" i="1"/>
  <c r="L7427" i="1"/>
  <c r="K7427" i="1"/>
  <c r="J7427" i="1"/>
  <c r="L7426" i="1"/>
  <c r="K7426" i="1"/>
  <c r="J7426" i="1"/>
  <c r="L7425" i="1"/>
  <c r="K7425" i="1"/>
  <c r="J7425" i="1"/>
  <c r="L7424" i="1"/>
  <c r="K7424" i="1"/>
  <c r="J7424" i="1"/>
  <c r="L7423" i="1"/>
  <c r="K7423" i="1"/>
  <c r="J7423" i="1"/>
  <c r="L7422" i="1"/>
  <c r="K7422" i="1"/>
  <c r="J7422" i="1"/>
  <c r="L7421" i="1"/>
  <c r="K7421" i="1"/>
  <c r="J7421" i="1"/>
  <c r="L7420" i="1"/>
  <c r="K7420" i="1"/>
  <c r="J7420" i="1"/>
  <c r="L7419" i="1"/>
  <c r="K7419" i="1"/>
  <c r="J7419" i="1"/>
  <c r="L7418" i="1"/>
  <c r="K7418" i="1"/>
  <c r="J7418" i="1"/>
  <c r="L7417" i="1"/>
  <c r="K7417" i="1"/>
  <c r="J7417" i="1"/>
  <c r="L7416" i="1"/>
  <c r="K7416" i="1"/>
  <c r="J7416" i="1"/>
  <c r="L7415" i="1"/>
  <c r="K7415" i="1"/>
  <c r="J7415" i="1"/>
  <c r="L7414" i="1"/>
  <c r="K7414" i="1"/>
  <c r="J7414" i="1"/>
  <c r="L7413" i="1"/>
  <c r="K7413" i="1"/>
  <c r="J7413" i="1"/>
  <c r="L7412" i="1"/>
  <c r="K7412" i="1"/>
  <c r="J7412" i="1"/>
  <c r="L7411" i="1"/>
  <c r="K7411" i="1"/>
  <c r="J7411" i="1"/>
  <c r="L7410" i="1"/>
  <c r="K7410" i="1"/>
  <c r="J7410" i="1"/>
  <c r="L7409" i="1"/>
  <c r="K7409" i="1"/>
  <c r="J7409" i="1"/>
  <c r="L7408" i="1"/>
  <c r="K7408" i="1"/>
  <c r="J7408" i="1"/>
  <c r="L7407" i="1"/>
  <c r="K7407" i="1"/>
  <c r="J7407" i="1"/>
  <c r="L7406" i="1"/>
  <c r="K7406" i="1"/>
  <c r="J7406" i="1"/>
  <c r="L7405" i="1"/>
  <c r="K7405" i="1"/>
  <c r="J7405" i="1"/>
  <c r="L7404" i="1"/>
  <c r="K7404" i="1"/>
  <c r="J7404" i="1"/>
  <c r="L7403" i="1"/>
  <c r="K7403" i="1"/>
  <c r="J7403" i="1"/>
  <c r="L7402" i="1"/>
  <c r="K7402" i="1"/>
  <c r="J7402" i="1"/>
  <c r="L7401" i="1"/>
  <c r="K7401" i="1"/>
  <c r="J7401" i="1"/>
  <c r="L7400" i="1"/>
  <c r="K7400" i="1"/>
  <c r="J7400" i="1"/>
  <c r="L7399" i="1"/>
  <c r="K7399" i="1"/>
  <c r="J7399" i="1"/>
  <c r="L7398" i="1"/>
  <c r="K7398" i="1"/>
  <c r="J7398" i="1"/>
  <c r="L7397" i="1"/>
  <c r="K7397" i="1"/>
  <c r="J7397" i="1"/>
  <c r="L7396" i="1"/>
  <c r="K7396" i="1"/>
  <c r="J7396" i="1"/>
  <c r="L7395" i="1"/>
  <c r="K7395" i="1"/>
  <c r="J7395" i="1"/>
  <c r="L7394" i="1"/>
  <c r="K7394" i="1"/>
  <c r="J7394" i="1"/>
  <c r="L7393" i="1"/>
  <c r="K7393" i="1"/>
  <c r="J7393" i="1"/>
  <c r="L7392" i="1"/>
  <c r="K7392" i="1"/>
  <c r="J7392" i="1"/>
  <c r="L7391" i="1"/>
  <c r="K7391" i="1"/>
  <c r="J7391" i="1"/>
  <c r="L7390" i="1"/>
  <c r="K7390" i="1"/>
  <c r="J7390" i="1"/>
  <c r="L7389" i="1"/>
  <c r="K7389" i="1"/>
  <c r="J7389" i="1"/>
  <c r="L7388" i="1"/>
  <c r="K7388" i="1"/>
  <c r="J7388" i="1"/>
  <c r="L7387" i="1"/>
  <c r="K7387" i="1"/>
  <c r="J7387" i="1"/>
  <c r="L7386" i="1"/>
  <c r="K7386" i="1"/>
  <c r="J7386" i="1"/>
  <c r="L7385" i="1"/>
  <c r="K7385" i="1"/>
  <c r="J7385" i="1"/>
  <c r="L7384" i="1"/>
  <c r="K7384" i="1"/>
  <c r="J7384" i="1"/>
  <c r="L7383" i="1"/>
  <c r="K7383" i="1"/>
  <c r="J7383" i="1"/>
  <c r="L7382" i="1"/>
  <c r="K7382" i="1"/>
  <c r="J7382" i="1"/>
  <c r="L7381" i="1"/>
  <c r="K7381" i="1"/>
  <c r="J7381" i="1"/>
  <c r="L7380" i="1"/>
  <c r="K7380" i="1"/>
  <c r="J7380" i="1"/>
  <c r="L7379" i="1"/>
  <c r="K7379" i="1"/>
  <c r="J7379" i="1"/>
  <c r="L7378" i="1"/>
  <c r="K7378" i="1"/>
  <c r="J7378" i="1"/>
  <c r="L7377" i="1"/>
  <c r="K7377" i="1"/>
  <c r="J7377" i="1"/>
  <c r="L7376" i="1"/>
  <c r="K7376" i="1"/>
  <c r="J7376" i="1"/>
  <c r="L7375" i="1"/>
  <c r="K7375" i="1"/>
  <c r="J7375" i="1"/>
  <c r="L7374" i="1"/>
  <c r="K7374" i="1"/>
  <c r="J7374" i="1"/>
  <c r="L7373" i="1"/>
  <c r="K7373" i="1"/>
  <c r="J7373" i="1"/>
  <c r="L7372" i="1"/>
  <c r="K7372" i="1"/>
  <c r="J7372" i="1"/>
  <c r="L7371" i="1"/>
  <c r="K7371" i="1"/>
  <c r="J7371" i="1"/>
  <c r="L7370" i="1"/>
  <c r="K7370" i="1"/>
  <c r="J7370" i="1"/>
  <c r="L7369" i="1"/>
  <c r="K7369" i="1"/>
  <c r="J7369" i="1"/>
  <c r="L7368" i="1"/>
  <c r="K7368" i="1"/>
  <c r="J7368" i="1"/>
  <c r="L7367" i="1"/>
  <c r="K7367" i="1"/>
  <c r="J7367" i="1"/>
  <c r="L7366" i="1"/>
  <c r="K7366" i="1"/>
  <c r="J7366" i="1"/>
  <c r="L7365" i="1"/>
  <c r="K7365" i="1"/>
  <c r="J7365" i="1"/>
  <c r="L7364" i="1"/>
  <c r="K7364" i="1"/>
  <c r="J7364" i="1"/>
  <c r="L7363" i="1"/>
  <c r="K7363" i="1"/>
  <c r="J7363" i="1"/>
  <c r="L7362" i="1"/>
  <c r="K7362" i="1"/>
  <c r="J7362" i="1"/>
  <c r="L7361" i="1"/>
  <c r="K7361" i="1"/>
  <c r="J7361" i="1"/>
  <c r="L7360" i="1"/>
  <c r="K7360" i="1"/>
  <c r="J7360" i="1"/>
  <c r="L7359" i="1"/>
  <c r="K7359" i="1"/>
  <c r="J7359" i="1"/>
  <c r="L7358" i="1"/>
  <c r="K7358" i="1"/>
  <c r="J7358" i="1"/>
  <c r="L7357" i="1"/>
  <c r="K7357" i="1"/>
  <c r="J7357" i="1"/>
  <c r="L7356" i="1"/>
  <c r="K7356" i="1"/>
  <c r="J7356" i="1"/>
  <c r="L7355" i="1"/>
  <c r="K7355" i="1"/>
  <c r="J7355" i="1"/>
  <c r="L7354" i="1"/>
  <c r="K7354" i="1"/>
  <c r="J7354" i="1"/>
  <c r="L7353" i="1"/>
  <c r="K7353" i="1"/>
  <c r="J7353" i="1"/>
  <c r="L7352" i="1"/>
  <c r="K7352" i="1"/>
  <c r="J7352" i="1"/>
  <c r="L7351" i="1"/>
  <c r="K7351" i="1"/>
  <c r="J7351" i="1"/>
  <c r="L7350" i="1"/>
  <c r="K7350" i="1"/>
  <c r="J7350" i="1"/>
  <c r="L7349" i="1"/>
  <c r="K7349" i="1"/>
  <c r="J7349" i="1"/>
  <c r="L7348" i="1"/>
  <c r="K7348" i="1"/>
  <c r="J7348" i="1"/>
  <c r="L7347" i="1"/>
  <c r="K7347" i="1"/>
  <c r="J7347" i="1"/>
  <c r="L7346" i="1"/>
  <c r="K7346" i="1"/>
  <c r="J7346" i="1"/>
  <c r="L7345" i="1"/>
  <c r="K7345" i="1"/>
  <c r="J7345" i="1"/>
  <c r="L7344" i="1"/>
  <c r="K7344" i="1"/>
  <c r="J7344" i="1"/>
  <c r="L7343" i="1"/>
  <c r="K7343" i="1"/>
  <c r="J7343" i="1"/>
  <c r="L7342" i="1"/>
  <c r="K7342" i="1"/>
  <c r="J7342" i="1"/>
  <c r="L7341" i="1"/>
  <c r="K7341" i="1"/>
  <c r="J7341" i="1"/>
  <c r="L7340" i="1"/>
  <c r="K7340" i="1"/>
  <c r="J7340" i="1"/>
  <c r="L7339" i="1"/>
  <c r="K7339" i="1"/>
  <c r="J7339" i="1"/>
  <c r="L7338" i="1"/>
  <c r="K7338" i="1"/>
  <c r="J7338" i="1"/>
  <c r="L7337" i="1"/>
  <c r="K7337" i="1"/>
  <c r="J7337" i="1"/>
  <c r="L7336" i="1"/>
  <c r="K7336" i="1"/>
  <c r="J7336" i="1"/>
  <c r="L7335" i="1"/>
  <c r="K7335" i="1"/>
  <c r="J7335" i="1"/>
  <c r="L7334" i="1"/>
  <c r="K7334" i="1"/>
  <c r="J7334" i="1"/>
  <c r="L7333" i="1"/>
  <c r="K7333" i="1"/>
  <c r="J7333" i="1"/>
  <c r="L7332" i="1"/>
  <c r="K7332" i="1"/>
  <c r="J7332" i="1"/>
  <c r="L7331" i="1"/>
  <c r="K7331" i="1"/>
  <c r="J7331" i="1"/>
  <c r="L7330" i="1"/>
  <c r="K7330" i="1"/>
  <c r="J7330" i="1"/>
  <c r="L7329" i="1"/>
  <c r="K7329" i="1"/>
  <c r="J7329" i="1"/>
  <c r="L7328" i="1"/>
  <c r="K7328" i="1"/>
  <c r="J7328" i="1"/>
  <c r="L7327" i="1"/>
  <c r="K7327" i="1"/>
  <c r="J7327" i="1"/>
  <c r="L7326" i="1"/>
  <c r="K7326" i="1"/>
  <c r="J7326" i="1"/>
  <c r="L7325" i="1"/>
  <c r="K7325" i="1"/>
  <c r="J7325" i="1"/>
  <c r="L7324" i="1"/>
  <c r="K7324" i="1"/>
  <c r="J7324" i="1"/>
  <c r="L7323" i="1"/>
  <c r="K7323" i="1"/>
  <c r="J7323" i="1"/>
  <c r="L7322" i="1"/>
  <c r="K7322" i="1"/>
  <c r="J7322" i="1"/>
  <c r="L7321" i="1"/>
  <c r="K7321" i="1"/>
  <c r="J7321" i="1"/>
  <c r="L7320" i="1"/>
  <c r="K7320" i="1"/>
  <c r="J7320" i="1"/>
  <c r="L7319" i="1"/>
  <c r="K7319" i="1"/>
  <c r="J7319" i="1"/>
  <c r="L7318" i="1"/>
  <c r="K7318" i="1"/>
  <c r="J7318" i="1"/>
  <c r="L7317" i="1"/>
  <c r="K7317" i="1"/>
  <c r="J7317" i="1"/>
  <c r="L7316" i="1"/>
  <c r="K7316" i="1"/>
  <c r="J7316" i="1"/>
  <c r="L7315" i="1"/>
  <c r="K7315" i="1"/>
  <c r="J7315" i="1"/>
  <c r="L7314" i="1"/>
  <c r="K7314" i="1"/>
  <c r="J7314" i="1"/>
  <c r="L7313" i="1"/>
  <c r="K7313" i="1"/>
  <c r="J7313" i="1"/>
  <c r="L7312" i="1"/>
  <c r="K7312" i="1"/>
  <c r="J7312" i="1"/>
  <c r="L7311" i="1"/>
  <c r="K7311" i="1"/>
  <c r="J7311" i="1"/>
  <c r="L7310" i="1"/>
  <c r="K7310" i="1"/>
  <c r="J7310" i="1"/>
  <c r="L7309" i="1"/>
  <c r="K7309" i="1"/>
  <c r="J7309" i="1"/>
  <c r="L7308" i="1"/>
  <c r="K7308" i="1"/>
  <c r="J7308" i="1"/>
  <c r="L7307" i="1"/>
  <c r="K7307" i="1"/>
  <c r="J7307" i="1"/>
  <c r="L7306" i="1"/>
  <c r="K7306" i="1"/>
  <c r="J7306" i="1"/>
  <c r="L7305" i="1"/>
  <c r="K7305" i="1"/>
  <c r="J7305" i="1"/>
  <c r="L7304" i="1"/>
  <c r="K7304" i="1"/>
  <c r="J7304" i="1"/>
  <c r="L7303" i="1"/>
  <c r="K7303" i="1"/>
  <c r="J7303" i="1"/>
  <c r="L7302" i="1"/>
  <c r="K7302" i="1"/>
  <c r="J7302" i="1"/>
  <c r="L7301" i="1"/>
  <c r="K7301" i="1"/>
  <c r="J7301" i="1"/>
  <c r="L7300" i="1"/>
  <c r="K7300" i="1"/>
  <c r="J7300" i="1"/>
  <c r="L7299" i="1"/>
  <c r="K7299" i="1"/>
  <c r="J7299" i="1"/>
  <c r="L7298" i="1"/>
  <c r="K7298" i="1"/>
  <c r="J7298" i="1"/>
  <c r="L7297" i="1"/>
  <c r="K7297" i="1"/>
  <c r="J7297" i="1"/>
  <c r="L7296" i="1"/>
  <c r="K7296" i="1"/>
  <c r="J7296" i="1"/>
  <c r="L7295" i="1"/>
  <c r="K7295" i="1"/>
  <c r="J7295" i="1"/>
  <c r="L7294" i="1"/>
  <c r="K7294" i="1"/>
  <c r="J7294" i="1"/>
  <c r="L7293" i="1"/>
  <c r="K7293" i="1"/>
  <c r="J7293" i="1"/>
  <c r="L7292" i="1"/>
  <c r="K7292" i="1"/>
  <c r="J7292" i="1"/>
  <c r="L7291" i="1"/>
  <c r="K7291" i="1"/>
  <c r="J7291" i="1"/>
  <c r="L7290" i="1"/>
  <c r="K7290" i="1"/>
  <c r="J7290" i="1"/>
  <c r="L7289" i="1"/>
  <c r="K7289" i="1"/>
  <c r="J7289" i="1"/>
  <c r="L7288" i="1"/>
  <c r="K7288" i="1"/>
  <c r="J7288" i="1"/>
  <c r="L7287" i="1"/>
  <c r="K7287" i="1"/>
  <c r="J7287" i="1"/>
  <c r="L7286" i="1"/>
  <c r="K7286" i="1"/>
  <c r="J7286" i="1"/>
  <c r="L7285" i="1"/>
  <c r="K7285" i="1"/>
  <c r="J7285" i="1"/>
  <c r="L7284" i="1"/>
  <c r="K7284" i="1"/>
  <c r="J7284" i="1"/>
  <c r="L7283" i="1"/>
  <c r="K7283" i="1"/>
  <c r="J7283" i="1"/>
  <c r="L7282" i="1"/>
  <c r="K7282" i="1"/>
  <c r="J7282" i="1"/>
  <c r="L7281" i="1"/>
  <c r="K7281" i="1"/>
  <c r="J7281" i="1"/>
  <c r="L7280" i="1"/>
  <c r="K7280" i="1"/>
  <c r="J7280" i="1"/>
  <c r="L7279" i="1"/>
  <c r="K7279" i="1"/>
  <c r="J7279" i="1"/>
  <c r="L7278" i="1"/>
  <c r="K7278" i="1"/>
  <c r="J7278" i="1"/>
  <c r="L7277" i="1"/>
  <c r="K7277" i="1"/>
  <c r="J7277" i="1"/>
  <c r="L7276" i="1"/>
  <c r="K7276" i="1"/>
  <c r="J7276" i="1"/>
  <c r="L7275" i="1"/>
  <c r="K7275" i="1"/>
  <c r="J7275" i="1"/>
  <c r="L7274" i="1"/>
  <c r="K7274" i="1"/>
  <c r="J7274" i="1"/>
  <c r="L7273" i="1"/>
  <c r="K7273" i="1"/>
  <c r="J7273" i="1"/>
  <c r="L7272" i="1"/>
  <c r="K7272" i="1"/>
  <c r="J7272" i="1"/>
  <c r="L7271" i="1"/>
  <c r="K7271" i="1"/>
  <c r="J7271" i="1"/>
  <c r="L7270" i="1"/>
  <c r="K7270" i="1"/>
  <c r="J7270" i="1"/>
  <c r="L7269" i="1"/>
  <c r="K7269" i="1"/>
  <c r="J7269" i="1"/>
  <c r="L7268" i="1"/>
  <c r="K7268" i="1"/>
  <c r="J7268" i="1"/>
  <c r="L7267" i="1"/>
  <c r="K7267" i="1"/>
  <c r="J7267" i="1"/>
  <c r="L7266" i="1"/>
  <c r="K7266" i="1"/>
  <c r="J7266" i="1"/>
  <c r="L7265" i="1"/>
  <c r="K7265" i="1"/>
  <c r="J7265" i="1"/>
  <c r="L7264" i="1"/>
  <c r="K7264" i="1"/>
  <c r="J7264" i="1"/>
  <c r="L7263" i="1"/>
  <c r="K7263" i="1"/>
  <c r="J7263" i="1"/>
  <c r="L7262" i="1"/>
  <c r="K7262" i="1"/>
  <c r="J7262" i="1"/>
  <c r="L7261" i="1"/>
  <c r="K7261" i="1"/>
  <c r="J7261" i="1"/>
  <c r="L7260" i="1"/>
  <c r="K7260" i="1"/>
  <c r="J7260" i="1"/>
  <c r="L7259" i="1"/>
  <c r="K7259" i="1"/>
  <c r="J7259" i="1"/>
  <c r="L7258" i="1"/>
  <c r="K7258" i="1"/>
  <c r="J7258" i="1"/>
  <c r="L7257" i="1"/>
  <c r="K7257" i="1"/>
  <c r="J7257" i="1"/>
  <c r="L7256" i="1"/>
  <c r="K7256" i="1"/>
  <c r="J7256" i="1"/>
  <c r="L7255" i="1"/>
  <c r="K7255" i="1"/>
  <c r="J7255" i="1"/>
  <c r="L7254" i="1"/>
  <c r="K7254" i="1"/>
  <c r="J7254" i="1"/>
  <c r="L7253" i="1"/>
  <c r="K7253" i="1"/>
  <c r="J7253" i="1"/>
  <c r="L7252" i="1"/>
  <c r="K7252" i="1"/>
  <c r="J7252" i="1"/>
  <c r="L7251" i="1"/>
  <c r="K7251" i="1"/>
  <c r="J7251" i="1"/>
  <c r="L7250" i="1"/>
  <c r="K7250" i="1"/>
  <c r="J7250" i="1"/>
  <c r="L7249" i="1"/>
  <c r="K7249" i="1"/>
  <c r="J7249" i="1"/>
  <c r="L7248" i="1"/>
  <c r="K7248" i="1"/>
  <c r="J7248" i="1"/>
  <c r="L7247" i="1"/>
  <c r="K7247" i="1"/>
  <c r="J7247" i="1"/>
  <c r="L7246" i="1"/>
  <c r="K7246" i="1"/>
  <c r="J7246" i="1"/>
  <c r="L7245" i="1"/>
  <c r="K7245" i="1"/>
  <c r="J7245" i="1"/>
  <c r="L7244" i="1"/>
  <c r="K7244" i="1"/>
  <c r="J7244" i="1"/>
  <c r="L7243" i="1"/>
  <c r="K7243" i="1"/>
  <c r="J7243" i="1"/>
  <c r="L7242" i="1"/>
  <c r="K7242" i="1"/>
  <c r="J7242" i="1"/>
  <c r="L7241" i="1"/>
  <c r="K7241" i="1"/>
  <c r="J7241" i="1"/>
  <c r="L7240" i="1"/>
  <c r="K7240" i="1"/>
  <c r="J7240" i="1"/>
  <c r="L7239" i="1"/>
  <c r="K7239" i="1"/>
  <c r="J7239" i="1"/>
  <c r="L7238" i="1"/>
  <c r="K7238" i="1"/>
  <c r="J7238" i="1"/>
  <c r="L7237" i="1"/>
  <c r="K7237" i="1"/>
  <c r="J7237" i="1"/>
  <c r="L7236" i="1"/>
  <c r="K7236" i="1"/>
  <c r="J7236" i="1"/>
  <c r="L7235" i="1"/>
  <c r="K7235" i="1"/>
  <c r="J7235" i="1"/>
  <c r="L7234" i="1"/>
  <c r="K7234" i="1"/>
  <c r="J7234" i="1"/>
  <c r="L7233" i="1"/>
  <c r="K7233" i="1"/>
  <c r="J7233" i="1"/>
  <c r="L7232" i="1"/>
  <c r="K7232" i="1"/>
  <c r="J7232" i="1"/>
  <c r="L7231" i="1"/>
  <c r="K7231" i="1"/>
  <c r="J7231" i="1"/>
  <c r="L7230" i="1"/>
  <c r="K7230" i="1"/>
  <c r="J7230" i="1"/>
  <c r="L7229" i="1"/>
  <c r="K7229" i="1"/>
  <c r="J7229" i="1"/>
  <c r="L7228" i="1"/>
  <c r="K7228" i="1"/>
  <c r="J7228" i="1"/>
  <c r="L7227" i="1"/>
  <c r="K7227" i="1"/>
  <c r="J7227" i="1"/>
  <c r="L7226" i="1"/>
  <c r="K7226" i="1"/>
  <c r="J7226" i="1"/>
  <c r="L7225" i="1"/>
  <c r="K7225" i="1"/>
  <c r="J7225" i="1"/>
  <c r="L7224" i="1"/>
  <c r="K7224" i="1"/>
  <c r="J7224" i="1"/>
  <c r="L7223" i="1"/>
  <c r="K7223" i="1"/>
  <c r="J7223" i="1"/>
  <c r="L7222" i="1"/>
  <c r="K7222" i="1"/>
  <c r="J7222" i="1"/>
  <c r="L7221" i="1"/>
  <c r="K7221" i="1"/>
  <c r="J7221" i="1"/>
  <c r="L7220" i="1"/>
  <c r="K7220" i="1"/>
  <c r="J7220" i="1"/>
  <c r="L7219" i="1"/>
  <c r="K7219" i="1"/>
  <c r="J7219" i="1"/>
  <c r="L7218" i="1"/>
  <c r="K7218" i="1"/>
  <c r="J7218" i="1"/>
  <c r="L7217" i="1"/>
  <c r="K7217" i="1"/>
  <c r="J7217" i="1"/>
  <c r="L7216" i="1"/>
  <c r="K7216" i="1"/>
  <c r="J7216" i="1"/>
  <c r="L7215" i="1"/>
  <c r="K7215" i="1"/>
  <c r="J7215" i="1"/>
  <c r="L7214" i="1"/>
  <c r="K7214" i="1"/>
  <c r="J7214" i="1"/>
  <c r="L7213" i="1"/>
  <c r="K7213" i="1"/>
  <c r="J7213" i="1"/>
  <c r="L7212" i="1"/>
  <c r="K7212" i="1"/>
  <c r="J7212" i="1"/>
  <c r="L7211" i="1"/>
  <c r="K7211" i="1"/>
  <c r="J7211" i="1"/>
  <c r="L7210" i="1"/>
  <c r="K7210" i="1"/>
  <c r="J7210" i="1"/>
  <c r="L7209" i="1"/>
  <c r="K7209" i="1"/>
  <c r="J7209" i="1"/>
  <c r="L7208" i="1"/>
  <c r="K7208" i="1"/>
  <c r="J7208" i="1"/>
  <c r="L7207" i="1"/>
  <c r="K7207" i="1"/>
  <c r="J7207" i="1"/>
  <c r="L7206" i="1"/>
  <c r="K7206" i="1"/>
  <c r="J7206" i="1"/>
  <c r="L7205" i="1"/>
  <c r="K7205" i="1"/>
  <c r="J7205" i="1"/>
  <c r="L7204" i="1"/>
  <c r="K7204" i="1"/>
  <c r="J7204" i="1"/>
  <c r="L7203" i="1"/>
  <c r="K7203" i="1"/>
  <c r="J7203" i="1"/>
  <c r="L7202" i="1"/>
  <c r="K7202" i="1"/>
  <c r="J7202" i="1"/>
  <c r="L7201" i="1"/>
  <c r="K7201" i="1"/>
  <c r="J7201" i="1"/>
  <c r="L7200" i="1"/>
  <c r="K7200" i="1"/>
  <c r="J7200" i="1"/>
  <c r="L7199" i="1"/>
  <c r="K7199" i="1"/>
  <c r="J7199" i="1"/>
  <c r="L7198" i="1"/>
  <c r="K7198" i="1"/>
  <c r="J7198" i="1"/>
  <c r="L7197" i="1"/>
  <c r="K7197" i="1"/>
  <c r="J7197" i="1"/>
  <c r="L7196" i="1"/>
  <c r="K7196" i="1"/>
  <c r="J7196" i="1"/>
  <c r="L7195" i="1"/>
  <c r="K7195" i="1"/>
  <c r="J7195" i="1"/>
  <c r="L7194" i="1"/>
  <c r="K7194" i="1"/>
  <c r="J7194" i="1"/>
  <c r="L7193" i="1"/>
  <c r="K7193" i="1"/>
  <c r="J7193" i="1"/>
  <c r="L7192" i="1"/>
  <c r="K7192" i="1"/>
  <c r="J7192" i="1"/>
  <c r="L7191" i="1"/>
  <c r="K7191" i="1"/>
  <c r="J7191" i="1"/>
  <c r="L7190" i="1"/>
  <c r="K7190" i="1"/>
  <c r="J7190" i="1"/>
  <c r="L7189" i="1"/>
  <c r="K7189" i="1"/>
  <c r="J7189" i="1"/>
  <c r="L7188" i="1"/>
  <c r="K7188" i="1"/>
  <c r="J7188" i="1"/>
  <c r="L7187" i="1"/>
  <c r="K7187" i="1"/>
  <c r="J7187" i="1"/>
  <c r="L7186" i="1"/>
  <c r="K7186" i="1"/>
  <c r="J7186" i="1"/>
  <c r="L7185" i="1"/>
  <c r="K7185" i="1"/>
  <c r="J7185" i="1"/>
  <c r="L7184" i="1"/>
  <c r="K7184" i="1"/>
  <c r="J7184" i="1"/>
  <c r="L7183" i="1"/>
  <c r="K7183" i="1"/>
  <c r="J7183" i="1"/>
  <c r="L7182" i="1"/>
  <c r="K7182" i="1"/>
  <c r="J7182" i="1"/>
  <c r="L7181" i="1"/>
  <c r="K7181" i="1"/>
  <c r="J7181" i="1"/>
  <c r="L7180" i="1"/>
  <c r="K7180" i="1"/>
  <c r="J7180" i="1"/>
  <c r="L7179" i="1"/>
  <c r="K7179" i="1"/>
  <c r="J7179" i="1"/>
  <c r="L7178" i="1"/>
  <c r="K7178" i="1"/>
  <c r="J7178" i="1"/>
  <c r="L7177" i="1"/>
  <c r="K7177" i="1"/>
  <c r="J7177" i="1"/>
  <c r="L7176" i="1"/>
  <c r="K7176" i="1"/>
  <c r="J7176" i="1"/>
  <c r="L7175" i="1"/>
  <c r="K7175" i="1"/>
  <c r="J7175" i="1"/>
  <c r="L7174" i="1"/>
  <c r="K7174" i="1"/>
  <c r="J7174" i="1"/>
  <c r="L7173" i="1"/>
  <c r="K7173" i="1"/>
  <c r="J7173" i="1"/>
  <c r="L7172" i="1"/>
  <c r="K7172" i="1"/>
  <c r="J7172" i="1"/>
  <c r="L7171" i="1"/>
  <c r="K7171" i="1"/>
  <c r="J7171" i="1"/>
  <c r="L7170" i="1"/>
  <c r="K7170" i="1"/>
  <c r="J7170" i="1"/>
  <c r="L7169" i="1"/>
  <c r="K7169" i="1"/>
  <c r="J7169" i="1"/>
  <c r="L7168" i="1"/>
  <c r="K7168" i="1"/>
  <c r="J7168" i="1"/>
  <c r="L7167" i="1"/>
  <c r="K7167" i="1"/>
  <c r="J7167" i="1"/>
  <c r="L7166" i="1"/>
  <c r="K7166" i="1"/>
  <c r="J7166" i="1"/>
  <c r="L7165" i="1"/>
  <c r="K7165" i="1"/>
  <c r="J7165" i="1"/>
  <c r="L7164" i="1"/>
  <c r="K7164" i="1"/>
  <c r="J7164" i="1"/>
  <c r="L7163" i="1"/>
  <c r="K7163" i="1"/>
  <c r="J7163" i="1"/>
  <c r="L7162" i="1"/>
  <c r="K7162" i="1"/>
  <c r="J7162" i="1"/>
  <c r="L7161" i="1"/>
  <c r="K7161" i="1"/>
  <c r="J7161" i="1"/>
  <c r="L7160" i="1"/>
  <c r="K7160" i="1"/>
  <c r="J7160" i="1"/>
  <c r="L7159" i="1"/>
  <c r="K7159" i="1"/>
  <c r="J7159" i="1"/>
  <c r="L7158" i="1"/>
  <c r="K7158" i="1"/>
  <c r="J7158" i="1"/>
  <c r="L7157" i="1"/>
  <c r="K7157" i="1"/>
  <c r="J7157" i="1"/>
  <c r="L7156" i="1"/>
  <c r="K7156" i="1"/>
  <c r="J7156" i="1"/>
  <c r="L7155" i="1"/>
  <c r="K7155" i="1"/>
  <c r="J7155" i="1"/>
  <c r="L7154" i="1"/>
  <c r="K7154" i="1"/>
  <c r="J7154" i="1"/>
  <c r="L7153" i="1"/>
  <c r="K7153" i="1"/>
  <c r="J7153" i="1"/>
  <c r="L7152" i="1"/>
  <c r="K7152" i="1"/>
  <c r="J7152" i="1"/>
  <c r="L7151" i="1"/>
  <c r="K7151" i="1"/>
  <c r="J7151" i="1"/>
  <c r="L7150" i="1"/>
  <c r="K7150" i="1"/>
  <c r="J7150" i="1"/>
  <c r="L7149" i="1"/>
  <c r="K7149" i="1"/>
  <c r="J7149" i="1"/>
  <c r="L7148" i="1"/>
  <c r="K7148" i="1"/>
  <c r="J7148" i="1"/>
  <c r="L7147" i="1"/>
  <c r="K7147" i="1"/>
  <c r="J7147" i="1"/>
  <c r="L7146" i="1"/>
  <c r="K7146" i="1"/>
  <c r="J7146" i="1"/>
  <c r="L7145" i="1"/>
  <c r="K7145" i="1"/>
  <c r="J7145" i="1"/>
  <c r="L7144" i="1"/>
  <c r="K7144" i="1"/>
  <c r="J7144" i="1"/>
  <c r="L7143" i="1"/>
  <c r="K7143" i="1"/>
  <c r="J7143" i="1"/>
  <c r="L7142" i="1"/>
  <c r="K7142" i="1"/>
  <c r="J7142" i="1"/>
  <c r="L7141" i="1"/>
  <c r="K7141" i="1"/>
  <c r="J7141" i="1"/>
  <c r="L7140" i="1"/>
  <c r="K7140" i="1"/>
  <c r="J7140" i="1"/>
  <c r="L7139" i="1"/>
  <c r="K7139" i="1"/>
  <c r="J7139" i="1"/>
  <c r="L7138" i="1"/>
  <c r="K7138" i="1"/>
  <c r="J7138" i="1"/>
  <c r="L7137" i="1"/>
  <c r="K7137" i="1"/>
  <c r="J7137" i="1"/>
  <c r="L7136" i="1"/>
  <c r="K7136" i="1"/>
  <c r="J7136" i="1"/>
  <c r="L7135" i="1"/>
  <c r="K7135" i="1"/>
  <c r="J7135" i="1"/>
  <c r="L7134" i="1"/>
  <c r="K7134" i="1"/>
  <c r="J7134" i="1"/>
  <c r="L7133" i="1"/>
  <c r="K7133" i="1"/>
  <c r="J7133" i="1"/>
  <c r="L7132" i="1"/>
  <c r="K7132" i="1"/>
  <c r="J7132" i="1"/>
  <c r="L7131" i="1"/>
  <c r="K7131" i="1"/>
  <c r="J7131" i="1"/>
  <c r="L7130" i="1"/>
  <c r="K7130" i="1"/>
  <c r="J7130" i="1"/>
  <c r="L7129" i="1"/>
  <c r="K7129" i="1"/>
  <c r="J7129" i="1"/>
  <c r="L7128" i="1"/>
  <c r="K7128" i="1"/>
  <c r="J7128" i="1"/>
  <c r="L7127" i="1"/>
  <c r="K7127" i="1"/>
  <c r="J7127" i="1"/>
  <c r="L7126" i="1"/>
  <c r="K7126" i="1"/>
  <c r="J7126" i="1"/>
  <c r="L7125" i="1"/>
  <c r="K7125" i="1"/>
  <c r="J7125" i="1"/>
  <c r="L7124" i="1"/>
  <c r="K7124" i="1"/>
  <c r="J7124" i="1"/>
  <c r="L7123" i="1"/>
  <c r="K7123" i="1"/>
  <c r="J7123" i="1"/>
  <c r="L7122" i="1"/>
  <c r="K7122" i="1"/>
  <c r="J7122" i="1"/>
  <c r="L7121" i="1"/>
  <c r="K7121" i="1"/>
  <c r="J7121" i="1"/>
  <c r="L7120" i="1"/>
  <c r="K7120" i="1"/>
  <c r="J7120" i="1"/>
  <c r="L7119" i="1"/>
  <c r="K7119" i="1"/>
  <c r="J7119" i="1"/>
  <c r="L7118" i="1"/>
  <c r="K7118" i="1"/>
  <c r="J7118" i="1"/>
  <c r="L7117" i="1"/>
  <c r="K7117" i="1"/>
  <c r="J7117" i="1"/>
  <c r="L7116" i="1"/>
  <c r="K7116" i="1"/>
  <c r="J7116" i="1"/>
  <c r="L7115" i="1"/>
  <c r="K7115" i="1"/>
  <c r="J7115" i="1"/>
  <c r="L7114" i="1"/>
  <c r="K7114" i="1"/>
  <c r="J7114" i="1"/>
  <c r="L7113" i="1"/>
  <c r="K7113" i="1"/>
  <c r="J7113" i="1"/>
  <c r="L7112" i="1"/>
  <c r="K7112" i="1"/>
  <c r="J7112" i="1"/>
  <c r="L7111" i="1"/>
  <c r="K7111" i="1"/>
  <c r="J7111" i="1"/>
  <c r="L7110" i="1"/>
  <c r="K7110" i="1"/>
  <c r="J7110" i="1"/>
  <c r="L7109" i="1"/>
  <c r="K7109" i="1"/>
  <c r="J7109" i="1"/>
  <c r="L7108" i="1"/>
  <c r="K7108" i="1"/>
  <c r="J7108" i="1"/>
  <c r="L7107" i="1"/>
  <c r="K7107" i="1"/>
  <c r="J7107" i="1"/>
  <c r="L7106" i="1"/>
  <c r="K7106" i="1"/>
  <c r="J7106" i="1"/>
  <c r="L7105" i="1"/>
  <c r="K7105" i="1"/>
  <c r="J7105" i="1"/>
  <c r="L7104" i="1"/>
  <c r="K7104" i="1"/>
  <c r="J7104" i="1"/>
  <c r="L7103" i="1"/>
  <c r="K7103" i="1"/>
  <c r="J7103" i="1"/>
  <c r="L7102" i="1"/>
  <c r="K7102" i="1"/>
  <c r="J7102" i="1"/>
  <c r="L7101" i="1"/>
  <c r="K7101" i="1"/>
  <c r="J7101" i="1"/>
  <c r="L7100" i="1"/>
  <c r="K7100" i="1"/>
  <c r="J7100" i="1"/>
  <c r="L7099" i="1"/>
  <c r="K7099" i="1"/>
  <c r="J7099" i="1"/>
  <c r="L7098" i="1"/>
  <c r="K7098" i="1"/>
  <c r="J7098" i="1"/>
  <c r="L7097" i="1"/>
  <c r="K7097" i="1"/>
  <c r="J7097" i="1"/>
  <c r="L7096" i="1"/>
  <c r="K7096" i="1"/>
  <c r="J7096" i="1"/>
  <c r="L7095" i="1"/>
  <c r="K7095" i="1"/>
  <c r="J7095" i="1"/>
  <c r="L7094" i="1"/>
  <c r="K7094" i="1"/>
  <c r="J7094" i="1"/>
  <c r="L7093" i="1"/>
  <c r="K7093" i="1"/>
  <c r="J7093" i="1"/>
  <c r="L7092" i="1"/>
  <c r="K7092" i="1"/>
  <c r="J7092" i="1"/>
  <c r="L7091" i="1"/>
  <c r="K7091" i="1"/>
  <c r="J7091" i="1"/>
  <c r="L7090" i="1"/>
  <c r="K7090" i="1"/>
  <c r="J7090" i="1"/>
  <c r="L7089" i="1"/>
  <c r="K7089" i="1"/>
  <c r="J7089" i="1"/>
  <c r="L7088" i="1"/>
  <c r="K7088" i="1"/>
  <c r="J7088" i="1"/>
  <c r="L7087" i="1"/>
  <c r="K7087" i="1"/>
  <c r="J7087" i="1"/>
  <c r="L7086" i="1"/>
  <c r="K7086" i="1"/>
  <c r="J7086" i="1"/>
  <c r="L7085" i="1"/>
  <c r="K7085" i="1"/>
  <c r="J7085" i="1"/>
  <c r="L7084" i="1"/>
  <c r="K7084" i="1"/>
  <c r="J7084" i="1"/>
  <c r="L7083" i="1"/>
  <c r="K7083" i="1"/>
  <c r="J7083" i="1"/>
  <c r="L7082" i="1"/>
  <c r="K7082" i="1"/>
  <c r="J7082" i="1"/>
  <c r="L7081" i="1"/>
  <c r="K7081" i="1"/>
  <c r="J7081" i="1"/>
  <c r="L7080" i="1"/>
  <c r="K7080" i="1"/>
  <c r="J7080" i="1"/>
  <c r="L7079" i="1"/>
  <c r="K7079" i="1"/>
  <c r="J7079" i="1"/>
  <c r="L7078" i="1"/>
  <c r="K7078" i="1"/>
  <c r="J7078" i="1"/>
  <c r="L7077" i="1"/>
  <c r="K7077" i="1"/>
  <c r="J7077" i="1"/>
  <c r="L7076" i="1"/>
  <c r="K7076" i="1"/>
  <c r="J7076" i="1"/>
  <c r="L7075" i="1"/>
  <c r="K7075" i="1"/>
  <c r="J7075" i="1"/>
  <c r="L7074" i="1"/>
  <c r="K7074" i="1"/>
  <c r="J7074" i="1"/>
  <c r="L7073" i="1"/>
  <c r="K7073" i="1"/>
  <c r="J7073" i="1"/>
  <c r="L7072" i="1"/>
  <c r="K7072" i="1"/>
  <c r="J7072" i="1"/>
  <c r="L7071" i="1"/>
  <c r="K7071" i="1"/>
  <c r="J7071" i="1"/>
  <c r="L7070" i="1"/>
  <c r="K7070" i="1"/>
  <c r="J7070" i="1"/>
  <c r="L7069" i="1"/>
  <c r="K7069" i="1"/>
  <c r="J7069" i="1"/>
  <c r="L7068" i="1"/>
  <c r="K7068" i="1"/>
  <c r="J7068" i="1"/>
  <c r="L7067" i="1"/>
  <c r="K7067" i="1"/>
  <c r="J7067" i="1"/>
  <c r="L7066" i="1"/>
  <c r="K7066" i="1"/>
  <c r="J7066" i="1"/>
  <c r="L7065" i="1"/>
  <c r="K7065" i="1"/>
  <c r="J7065" i="1"/>
  <c r="L7064" i="1"/>
  <c r="K7064" i="1"/>
  <c r="J7064" i="1"/>
  <c r="L7063" i="1"/>
  <c r="K7063" i="1"/>
  <c r="J7063" i="1"/>
  <c r="L7062" i="1"/>
  <c r="K7062" i="1"/>
  <c r="J7062" i="1"/>
  <c r="L7061" i="1"/>
  <c r="K7061" i="1"/>
  <c r="J7061" i="1"/>
  <c r="L7060" i="1"/>
  <c r="K7060" i="1"/>
  <c r="J7060" i="1"/>
  <c r="L7059" i="1"/>
  <c r="K7059" i="1"/>
  <c r="J7059" i="1"/>
  <c r="L7058" i="1"/>
  <c r="K7058" i="1"/>
  <c r="J7058" i="1"/>
  <c r="L7057" i="1"/>
  <c r="K7057" i="1"/>
  <c r="J7057" i="1"/>
  <c r="L7056" i="1"/>
  <c r="K7056" i="1"/>
  <c r="J7056" i="1"/>
  <c r="L7055" i="1"/>
  <c r="K7055" i="1"/>
  <c r="J7055" i="1"/>
  <c r="L7054" i="1"/>
  <c r="K7054" i="1"/>
  <c r="J7054" i="1"/>
  <c r="L7053" i="1"/>
  <c r="K7053" i="1"/>
  <c r="J7053" i="1"/>
  <c r="L7052" i="1"/>
  <c r="K7052" i="1"/>
  <c r="J7052" i="1"/>
  <c r="L7051" i="1"/>
  <c r="K7051" i="1"/>
  <c r="J7051" i="1"/>
  <c r="L7050" i="1"/>
  <c r="K7050" i="1"/>
  <c r="J7050" i="1"/>
  <c r="L7049" i="1"/>
  <c r="K7049" i="1"/>
  <c r="J7049" i="1"/>
  <c r="L7048" i="1"/>
  <c r="K7048" i="1"/>
  <c r="J7048" i="1"/>
  <c r="L7047" i="1"/>
  <c r="K7047" i="1"/>
  <c r="J7047" i="1"/>
  <c r="L7046" i="1"/>
  <c r="K7046" i="1"/>
  <c r="J7046" i="1"/>
  <c r="L7045" i="1"/>
  <c r="K7045" i="1"/>
  <c r="J7045" i="1"/>
  <c r="L7044" i="1"/>
  <c r="K7044" i="1"/>
  <c r="J7044" i="1"/>
  <c r="L7043" i="1"/>
  <c r="K7043" i="1"/>
  <c r="J7043" i="1"/>
  <c r="L7042" i="1"/>
  <c r="K7042" i="1"/>
  <c r="J7042" i="1"/>
  <c r="L7041" i="1"/>
  <c r="K7041" i="1"/>
  <c r="J7041" i="1"/>
  <c r="L7040" i="1"/>
  <c r="K7040" i="1"/>
  <c r="J7040" i="1"/>
  <c r="L7039" i="1"/>
  <c r="K7039" i="1"/>
  <c r="J7039" i="1"/>
  <c r="L7038" i="1"/>
  <c r="K7038" i="1"/>
  <c r="J7038" i="1"/>
  <c r="L7037" i="1"/>
  <c r="K7037" i="1"/>
  <c r="J7037" i="1"/>
  <c r="L7036" i="1"/>
  <c r="K7036" i="1"/>
  <c r="J7036" i="1"/>
  <c r="L7035" i="1"/>
  <c r="K7035" i="1"/>
  <c r="J7035" i="1"/>
  <c r="L7034" i="1"/>
  <c r="K7034" i="1"/>
  <c r="J7034" i="1"/>
  <c r="L7033" i="1"/>
  <c r="K7033" i="1"/>
  <c r="J7033" i="1"/>
  <c r="L7032" i="1"/>
  <c r="K7032" i="1"/>
  <c r="J7032" i="1"/>
  <c r="L7031" i="1"/>
  <c r="K7031" i="1"/>
  <c r="J7031" i="1"/>
  <c r="L7030" i="1"/>
  <c r="K7030" i="1"/>
  <c r="J7030" i="1"/>
  <c r="L7029" i="1"/>
  <c r="K7029" i="1"/>
  <c r="J7029" i="1"/>
  <c r="L7028" i="1"/>
  <c r="K7028" i="1"/>
  <c r="J7028" i="1"/>
  <c r="L7027" i="1"/>
  <c r="K7027" i="1"/>
  <c r="J7027" i="1"/>
  <c r="L7026" i="1"/>
  <c r="K7026" i="1"/>
  <c r="J7026" i="1"/>
  <c r="L7025" i="1"/>
  <c r="K7025" i="1"/>
  <c r="J7025" i="1"/>
  <c r="L7024" i="1"/>
  <c r="K7024" i="1"/>
  <c r="J7024" i="1"/>
  <c r="L7023" i="1"/>
  <c r="K7023" i="1"/>
  <c r="J7023" i="1"/>
  <c r="L7022" i="1"/>
  <c r="K7022" i="1"/>
  <c r="J7022" i="1"/>
  <c r="L7021" i="1"/>
  <c r="K7021" i="1"/>
  <c r="J7021" i="1"/>
  <c r="L7020" i="1"/>
  <c r="K7020" i="1"/>
  <c r="J7020" i="1"/>
  <c r="L7019" i="1"/>
  <c r="K7019" i="1"/>
  <c r="J7019" i="1"/>
  <c r="L7018" i="1"/>
  <c r="K7018" i="1"/>
  <c r="J7018" i="1"/>
  <c r="L7017" i="1"/>
  <c r="K7017" i="1"/>
  <c r="J7017" i="1"/>
  <c r="L7016" i="1"/>
  <c r="K7016" i="1"/>
  <c r="J7016" i="1"/>
  <c r="L7015" i="1"/>
  <c r="K7015" i="1"/>
  <c r="J7015" i="1"/>
  <c r="L7014" i="1"/>
  <c r="K7014" i="1"/>
  <c r="J7014" i="1"/>
  <c r="L7013" i="1"/>
  <c r="K7013" i="1"/>
  <c r="J7013" i="1"/>
  <c r="L7012" i="1"/>
  <c r="K7012" i="1"/>
  <c r="J7012" i="1"/>
  <c r="L7011" i="1"/>
  <c r="K7011" i="1"/>
  <c r="J7011" i="1"/>
  <c r="L7010" i="1"/>
  <c r="K7010" i="1"/>
  <c r="J7010" i="1"/>
  <c r="L7009" i="1"/>
  <c r="K7009" i="1"/>
  <c r="J7009" i="1"/>
  <c r="L7008" i="1"/>
  <c r="K7008" i="1"/>
  <c r="J7008" i="1"/>
  <c r="L7007" i="1"/>
  <c r="K7007" i="1"/>
  <c r="J7007" i="1"/>
  <c r="L7006" i="1"/>
  <c r="K7006" i="1"/>
  <c r="J7006" i="1"/>
  <c r="L7005" i="1"/>
  <c r="K7005" i="1"/>
  <c r="J7005" i="1"/>
  <c r="L7004" i="1"/>
  <c r="K7004" i="1"/>
  <c r="J7004" i="1"/>
  <c r="L7003" i="1"/>
  <c r="K7003" i="1"/>
  <c r="J7003" i="1"/>
  <c r="L7002" i="1"/>
  <c r="K7002" i="1"/>
  <c r="J7002" i="1"/>
  <c r="L7001" i="1"/>
  <c r="K7001" i="1"/>
  <c r="J7001" i="1"/>
  <c r="L7000" i="1"/>
  <c r="K7000" i="1"/>
  <c r="J7000" i="1"/>
  <c r="L6999" i="1"/>
  <c r="K6999" i="1"/>
  <c r="J6999" i="1"/>
  <c r="L6998" i="1"/>
  <c r="K6998" i="1"/>
  <c r="J6998" i="1"/>
  <c r="L6997" i="1"/>
  <c r="K6997" i="1"/>
  <c r="J6997" i="1"/>
  <c r="L6996" i="1"/>
  <c r="K6996" i="1"/>
  <c r="J6996" i="1"/>
  <c r="L6995" i="1"/>
  <c r="K6995" i="1"/>
  <c r="J6995" i="1"/>
  <c r="L6994" i="1"/>
  <c r="K6994" i="1"/>
  <c r="J6994" i="1"/>
  <c r="L6993" i="1"/>
  <c r="K6993" i="1"/>
  <c r="J6993" i="1"/>
  <c r="L6992" i="1"/>
  <c r="K6992" i="1"/>
  <c r="J6992" i="1"/>
  <c r="L6991" i="1"/>
  <c r="K6991" i="1"/>
  <c r="J6991" i="1"/>
  <c r="L6990" i="1"/>
  <c r="K6990" i="1"/>
  <c r="J6990" i="1"/>
  <c r="L6989" i="1"/>
  <c r="K6989" i="1"/>
  <c r="J6989" i="1"/>
  <c r="L6988" i="1"/>
  <c r="K6988" i="1"/>
  <c r="J6988" i="1"/>
  <c r="L6987" i="1"/>
  <c r="K6987" i="1"/>
  <c r="J6987" i="1"/>
  <c r="L6986" i="1"/>
  <c r="K6986" i="1"/>
  <c r="J6986" i="1"/>
  <c r="L6985" i="1"/>
  <c r="K6985" i="1"/>
  <c r="J6985" i="1"/>
  <c r="L6984" i="1"/>
  <c r="K6984" i="1"/>
  <c r="J6984" i="1"/>
  <c r="L6983" i="1"/>
  <c r="K6983" i="1"/>
  <c r="J6983" i="1"/>
  <c r="L6982" i="1"/>
  <c r="K6982" i="1"/>
  <c r="J6982" i="1"/>
  <c r="L6981" i="1"/>
  <c r="K6981" i="1"/>
  <c r="J6981" i="1"/>
  <c r="L6980" i="1"/>
  <c r="K6980" i="1"/>
  <c r="J6980" i="1"/>
  <c r="L6979" i="1"/>
  <c r="K6979" i="1"/>
  <c r="J6979" i="1"/>
  <c r="L6978" i="1"/>
  <c r="K6978" i="1"/>
  <c r="J6978" i="1"/>
  <c r="L6977" i="1"/>
  <c r="K6977" i="1"/>
  <c r="J6977" i="1"/>
  <c r="L6976" i="1"/>
  <c r="K6976" i="1"/>
  <c r="J6976" i="1"/>
  <c r="L6975" i="1"/>
  <c r="K6975" i="1"/>
  <c r="J6975" i="1"/>
  <c r="L6974" i="1"/>
  <c r="K6974" i="1"/>
  <c r="J6974" i="1"/>
  <c r="L6973" i="1"/>
  <c r="K6973" i="1"/>
  <c r="J6973" i="1"/>
  <c r="L6972" i="1"/>
  <c r="K6972" i="1"/>
  <c r="J6972" i="1"/>
  <c r="L6971" i="1"/>
  <c r="K6971" i="1"/>
  <c r="J6971" i="1"/>
  <c r="L6970" i="1"/>
  <c r="K6970" i="1"/>
  <c r="J6970" i="1"/>
  <c r="L6969" i="1"/>
  <c r="K6969" i="1"/>
  <c r="J6969" i="1"/>
  <c r="L6968" i="1"/>
  <c r="K6968" i="1"/>
  <c r="J6968" i="1"/>
  <c r="L6967" i="1"/>
  <c r="K6967" i="1"/>
  <c r="J6967" i="1"/>
  <c r="L6966" i="1"/>
  <c r="K6966" i="1"/>
  <c r="J6966" i="1"/>
  <c r="L6965" i="1"/>
  <c r="K6965" i="1"/>
  <c r="J6965" i="1"/>
  <c r="L6964" i="1"/>
  <c r="K6964" i="1"/>
  <c r="J6964" i="1"/>
  <c r="L6963" i="1"/>
  <c r="K6963" i="1"/>
  <c r="J6963" i="1"/>
  <c r="L6962" i="1"/>
  <c r="K6962" i="1"/>
  <c r="J6962" i="1"/>
  <c r="L6961" i="1"/>
  <c r="K6961" i="1"/>
  <c r="J6961" i="1"/>
  <c r="L6960" i="1"/>
  <c r="K6960" i="1"/>
  <c r="J6960" i="1"/>
  <c r="L6959" i="1"/>
  <c r="K6959" i="1"/>
  <c r="J6959" i="1"/>
  <c r="L6958" i="1"/>
  <c r="K6958" i="1"/>
  <c r="J6958" i="1"/>
  <c r="L6957" i="1"/>
  <c r="K6957" i="1"/>
  <c r="J6957" i="1"/>
  <c r="L6956" i="1"/>
  <c r="K6956" i="1"/>
  <c r="J6956" i="1"/>
  <c r="L6955" i="1"/>
  <c r="K6955" i="1"/>
  <c r="J6955" i="1"/>
  <c r="L6954" i="1"/>
  <c r="K6954" i="1"/>
  <c r="J6954" i="1"/>
  <c r="L6953" i="1"/>
  <c r="K6953" i="1"/>
  <c r="J6953" i="1"/>
  <c r="L6952" i="1"/>
  <c r="K6952" i="1"/>
  <c r="J6952" i="1"/>
  <c r="L6951" i="1"/>
  <c r="K6951" i="1"/>
  <c r="J6951" i="1"/>
  <c r="L6950" i="1"/>
  <c r="K6950" i="1"/>
  <c r="J6950" i="1"/>
  <c r="L6949" i="1"/>
  <c r="K6949" i="1"/>
  <c r="J6949" i="1"/>
  <c r="L6948" i="1"/>
  <c r="K6948" i="1"/>
  <c r="J6948" i="1"/>
  <c r="L6947" i="1"/>
  <c r="K6947" i="1"/>
  <c r="J6947" i="1"/>
  <c r="L6946" i="1"/>
  <c r="K6946" i="1"/>
  <c r="J6946" i="1"/>
  <c r="L6945" i="1"/>
  <c r="K6945" i="1"/>
  <c r="J6945" i="1"/>
  <c r="L6944" i="1"/>
  <c r="K6944" i="1"/>
  <c r="J6944" i="1"/>
  <c r="L6943" i="1"/>
  <c r="K6943" i="1"/>
  <c r="J6943" i="1"/>
  <c r="L6942" i="1"/>
  <c r="K6942" i="1"/>
  <c r="J6942" i="1"/>
  <c r="L6941" i="1"/>
  <c r="K6941" i="1"/>
  <c r="J6941" i="1"/>
  <c r="L6940" i="1"/>
  <c r="K6940" i="1"/>
  <c r="J6940" i="1"/>
  <c r="L6939" i="1"/>
  <c r="K6939" i="1"/>
  <c r="J6939" i="1"/>
  <c r="L6938" i="1"/>
  <c r="K6938" i="1"/>
  <c r="J6938" i="1"/>
  <c r="L6937" i="1"/>
  <c r="K6937" i="1"/>
  <c r="J6937" i="1"/>
  <c r="L6936" i="1"/>
  <c r="K6936" i="1"/>
  <c r="J6936" i="1"/>
  <c r="L6935" i="1"/>
  <c r="K6935" i="1"/>
  <c r="J6935" i="1"/>
  <c r="L6934" i="1"/>
  <c r="K6934" i="1"/>
  <c r="J6934" i="1"/>
  <c r="L6933" i="1"/>
  <c r="K6933" i="1"/>
  <c r="J6933" i="1"/>
  <c r="L6932" i="1"/>
  <c r="K6932" i="1"/>
  <c r="J6932" i="1"/>
  <c r="L6931" i="1"/>
  <c r="K6931" i="1"/>
  <c r="J6931" i="1"/>
  <c r="L6930" i="1"/>
  <c r="K6930" i="1"/>
  <c r="J6930" i="1"/>
  <c r="L6929" i="1"/>
  <c r="K6929" i="1"/>
  <c r="J6929" i="1"/>
  <c r="L6928" i="1"/>
  <c r="K6928" i="1"/>
  <c r="J6928" i="1"/>
  <c r="L6927" i="1"/>
  <c r="K6927" i="1"/>
  <c r="J6927" i="1"/>
  <c r="L6926" i="1"/>
  <c r="K6926" i="1"/>
  <c r="J6926" i="1"/>
  <c r="L6925" i="1"/>
  <c r="K6925" i="1"/>
  <c r="J6925" i="1"/>
  <c r="L6924" i="1"/>
  <c r="K6924" i="1"/>
  <c r="J6924" i="1"/>
  <c r="L6923" i="1"/>
  <c r="K6923" i="1"/>
  <c r="J6923" i="1"/>
  <c r="L6922" i="1"/>
  <c r="K6922" i="1"/>
  <c r="J6922" i="1"/>
  <c r="L6921" i="1"/>
  <c r="K6921" i="1"/>
  <c r="J6921" i="1"/>
  <c r="L6920" i="1"/>
  <c r="K6920" i="1"/>
  <c r="J6920" i="1"/>
  <c r="L6919" i="1"/>
  <c r="K6919" i="1"/>
  <c r="J6919" i="1"/>
  <c r="L6918" i="1"/>
  <c r="K6918" i="1"/>
  <c r="J6918" i="1"/>
  <c r="L6917" i="1"/>
  <c r="K6917" i="1"/>
  <c r="J6917" i="1"/>
  <c r="L6916" i="1"/>
  <c r="K6916" i="1"/>
  <c r="J6916" i="1"/>
  <c r="L6915" i="1"/>
  <c r="K6915" i="1"/>
  <c r="J6915" i="1"/>
  <c r="L6914" i="1"/>
  <c r="K6914" i="1"/>
  <c r="J6914" i="1"/>
  <c r="L6913" i="1"/>
  <c r="K6913" i="1"/>
  <c r="J6913" i="1"/>
  <c r="L6912" i="1"/>
  <c r="K6912" i="1"/>
  <c r="J6912" i="1"/>
  <c r="L6911" i="1"/>
  <c r="K6911" i="1"/>
  <c r="J6911" i="1"/>
  <c r="L6910" i="1"/>
  <c r="K6910" i="1"/>
  <c r="J6910" i="1"/>
  <c r="L6909" i="1"/>
  <c r="K6909" i="1"/>
  <c r="J6909" i="1"/>
  <c r="L6908" i="1"/>
  <c r="K6908" i="1"/>
  <c r="J6908" i="1"/>
  <c r="L6907" i="1"/>
  <c r="K6907" i="1"/>
  <c r="J6907" i="1"/>
  <c r="L6906" i="1"/>
  <c r="K6906" i="1"/>
  <c r="J6906" i="1"/>
  <c r="L6905" i="1"/>
  <c r="K6905" i="1"/>
  <c r="J6905" i="1"/>
  <c r="L6904" i="1"/>
  <c r="K6904" i="1"/>
  <c r="J6904" i="1"/>
  <c r="L6903" i="1"/>
  <c r="K6903" i="1"/>
  <c r="J6903" i="1"/>
  <c r="L6902" i="1"/>
  <c r="K6902" i="1"/>
  <c r="J6902" i="1"/>
  <c r="L6901" i="1"/>
  <c r="K6901" i="1"/>
  <c r="J6901" i="1"/>
  <c r="L6900" i="1"/>
  <c r="K6900" i="1"/>
  <c r="J6900" i="1"/>
  <c r="L6899" i="1"/>
  <c r="K6899" i="1"/>
  <c r="J6899" i="1"/>
  <c r="L6898" i="1"/>
  <c r="K6898" i="1"/>
  <c r="J6898" i="1"/>
  <c r="L6897" i="1"/>
  <c r="K6897" i="1"/>
  <c r="J6897" i="1"/>
  <c r="L6896" i="1"/>
  <c r="K6896" i="1"/>
  <c r="J6896" i="1"/>
  <c r="L6895" i="1"/>
  <c r="K6895" i="1"/>
  <c r="J6895" i="1"/>
  <c r="L6894" i="1"/>
  <c r="K6894" i="1"/>
  <c r="J6894" i="1"/>
  <c r="L6893" i="1"/>
  <c r="K6893" i="1"/>
  <c r="J6893" i="1"/>
  <c r="L6892" i="1"/>
  <c r="K6892" i="1"/>
  <c r="J6892" i="1"/>
  <c r="L6891" i="1"/>
  <c r="K6891" i="1"/>
  <c r="J6891" i="1"/>
  <c r="L6890" i="1"/>
  <c r="K6890" i="1"/>
  <c r="J6890" i="1"/>
  <c r="L6889" i="1"/>
  <c r="K6889" i="1"/>
  <c r="J6889" i="1"/>
  <c r="L6888" i="1"/>
  <c r="K6888" i="1"/>
  <c r="J6888" i="1"/>
  <c r="L6887" i="1"/>
  <c r="K6887" i="1"/>
  <c r="J6887" i="1"/>
  <c r="L6886" i="1"/>
  <c r="K6886" i="1"/>
  <c r="J6886" i="1"/>
  <c r="L6885" i="1"/>
  <c r="K6885" i="1"/>
  <c r="J6885" i="1"/>
  <c r="L6884" i="1"/>
  <c r="K6884" i="1"/>
  <c r="J6884" i="1"/>
  <c r="L6883" i="1"/>
  <c r="K6883" i="1"/>
  <c r="J6883" i="1"/>
  <c r="L6882" i="1"/>
  <c r="K6882" i="1"/>
  <c r="J6882" i="1"/>
  <c r="L6881" i="1"/>
  <c r="K6881" i="1"/>
  <c r="J6881" i="1"/>
  <c r="L6880" i="1"/>
  <c r="K6880" i="1"/>
  <c r="J6880" i="1"/>
  <c r="L6879" i="1"/>
  <c r="K6879" i="1"/>
  <c r="J6879" i="1"/>
  <c r="L6878" i="1"/>
  <c r="K6878" i="1"/>
  <c r="J6878" i="1"/>
  <c r="L6877" i="1"/>
  <c r="K6877" i="1"/>
  <c r="J6877" i="1"/>
  <c r="L6876" i="1"/>
  <c r="K6876" i="1"/>
  <c r="J6876" i="1"/>
  <c r="L6875" i="1"/>
  <c r="K6875" i="1"/>
  <c r="J6875" i="1"/>
  <c r="L6874" i="1"/>
  <c r="K6874" i="1"/>
  <c r="J6874" i="1"/>
  <c r="L6873" i="1"/>
  <c r="K6873" i="1"/>
  <c r="J6873" i="1"/>
  <c r="L6872" i="1"/>
  <c r="K6872" i="1"/>
  <c r="J6872" i="1"/>
  <c r="L6871" i="1"/>
  <c r="K6871" i="1"/>
  <c r="J6871" i="1"/>
  <c r="L6870" i="1"/>
  <c r="K6870" i="1"/>
  <c r="J6870" i="1"/>
  <c r="L6869" i="1"/>
  <c r="K6869" i="1"/>
  <c r="J6869" i="1"/>
  <c r="L6868" i="1"/>
  <c r="K6868" i="1"/>
  <c r="J6868" i="1"/>
  <c r="L6867" i="1"/>
  <c r="K6867" i="1"/>
  <c r="J6867" i="1"/>
  <c r="L6866" i="1"/>
  <c r="K6866" i="1"/>
  <c r="J6866" i="1"/>
  <c r="L6865" i="1"/>
  <c r="K6865" i="1"/>
  <c r="J6865" i="1"/>
  <c r="L6864" i="1"/>
  <c r="K6864" i="1"/>
  <c r="J6864" i="1"/>
  <c r="L6863" i="1"/>
  <c r="K6863" i="1"/>
  <c r="J6863" i="1"/>
  <c r="L6862" i="1"/>
  <c r="K6862" i="1"/>
  <c r="J6862" i="1"/>
  <c r="L6861" i="1"/>
  <c r="K6861" i="1"/>
  <c r="J6861" i="1"/>
  <c r="L6860" i="1"/>
  <c r="K6860" i="1"/>
  <c r="J6860" i="1"/>
  <c r="L6859" i="1"/>
  <c r="K6859" i="1"/>
  <c r="J6859" i="1"/>
  <c r="L6858" i="1"/>
  <c r="K6858" i="1"/>
  <c r="J6858" i="1"/>
  <c r="L6857" i="1"/>
  <c r="K6857" i="1"/>
  <c r="J6857" i="1"/>
  <c r="L6856" i="1"/>
  <c r="K6856" i="1"/>
  <c r="J6856" i="1"/>
  <c r="L6855" i="1"/>
  <c r="K6855" i="1"/>
  <c r="J6855" i="1"/>
  <c r="L6854" i="1"/>
  <c r="K6854" i="1"/>
  <c r="J6854" i="1"/>
  <c r="L6853" i="1"/>
  <c r="K6853" i="1"/>
  <c r="J6853" i="1"/>
  <c r="L6852" i="1"/>
  <c r="K6852" i="1"/>
  <c r="J6852" i="1"/>
  <c r="L6851" i="1"/>
  <c r="K6851" i="1"/>
  <c r="J6851" i="1"/>
  <c r="L6850" i="1"/>
  <c r="K6850" i="1"/>
  <c r="J6850" i="1"/>
  <c r="L6849" i="1"/>
  <c r="K6849" i="1"/>
  <c r="J6849" i="1"/>
  <c r="L6848" i="1"/>
  <c r="K6848" i="1"/>
  <c r="J6848" i="1"/>
  <c r="L6847" i="1"/>
  <c r="K6847" i="1"/>
  <c r="J6847" i="1"/>
  <c r="L6846" i="1"/>
  <c r="K6846" i="1"/>
  <c r="J6846" i="1"/>
  <c r="L6845" i="1"/>
  <c r="K6845" i="1"/>
  <c r="J6845" i="1"/>
  <c r="L6844" i="1"/>
  <c r="K6844" i="1"/>
  <c r="J6844" i="1"/>
  <c r="L6843" i="1"/>
  <c r="K6843" i="1"/>
  <c r="J6843" i="1"/>
  <c r="L6842" i="1"/>
  <c r="K6842" i="1"/>
  <c r="J6842" i="1"/>
  <c r="L6841" i="1"/>
  <c r="K6841" i="1"/>
  <c r="J6841" i="1"/>
  <c r="L6840" i="1"/>
  <c r="K6840" i="1"/>
  <c r="J6840" i="1"/>
  <c r="L6839" i="1"/>
  <c r="K6839" i="1"/>
  <c r="J6839" i="1"/>
  <c r="L6838" i="1"/>
  <c r="K6838" i="1"/>
  <c r="J6838" i="1"/>
  <c r="L6837" i="1"/>
  <c r="K6837" i="1"/>
  <c r="J6837" i="1"/>
  <c r="L6836" i="1"/>
  <c r="K6836" i="1"/>
  <c r="J6836" i="1"/>
  <c r="L6835" i="1"/>
  <c r="K6835" i="1"/>
  <c r="J6835" i="1"/>
  <c r="L6834" i="1"/>
  <c r="K6834" i="1"/>
  <c r="J6834" i="1"/>
  <c r="L6833" i="1"/>
  <c r="K6833" i="1"/>
  <c r="J6833" i="1"/>
  <c r="L6832" i="1"/>
  <c r="K6832" i="1"/>
  <c r="J6832" i="1"/>
  <c r="L6831" i="1"/>
  <c r="K6831" i="1"/>
  <c r="J6831" i="1"/>
  <c r="L6830" i="1"/>
  <c r="K6830" i="1"/>
  <c r="J6830" i="1"/>
  <c r="L6829" i="1"/>
  <c r="K6829" i="1"/>
  <c r="J6829" i="1"/>
  <c r="L6828" i="1"/>
  <c r="K6828" i="1"/>
  <c r="J6828" i="1"/>
  <c r="L6827" i="1"/>
  <c r="K6827" i="1"/>
  <c r="J6827" i="1"/>
  <c r="L6826" i="1"/>
  <c r="K6826" i="1"/>
  <c r="J6826" i="1"/>
  <c r="L6825" i="1"/>
  <c r="K6825" i="1"/>
  <c r="J6825" i="1"/>
  <c r="L6824" i="1"/>
  <c r="K6824" i="1"/>
  <c r="J6824" i="1"/>
  <c r="L6823" i="1"/>
  <c r="K6823" i="1"/>
  <c r="J6823" i="1"/>
  <c r="L6822" i="1"/>
  <c r="K6822" i="1"/>
  <c r="J6822" i="1"/>
  <c r="L6821" i="1"/>
  <c r="K6821" i="1"/>
  <c r="J6821" i="1"/>
  <c r="L6820" i="1"/>
  <c r="K6820" i="1"/>
  <c r="J6820" i="1"/>
  <c r="L6819" i="1"/>
  <c r="K6819" i="1"/>
  <c r="J6819" i="1"/>
  <c r="L6818" i="1"/>
  <c r="K6818" i="1"/>
  <c r="J6818" i="1"/>
  <c r="L6817" i="1"/>
  <c r="K6817" i="1"/>
  <c r="J6817" i="1"/>
  <c r="L6816" i="1"/>
  <c r="K6816" i="1"/>
  <c r="J6816" i="1"/>
  <c r="L6815" i="1"/>
  <c r="K6815" i="1"/>
  <c r="J6815" i="1"/>
  <c r="L6814" i="1"/>
  <c r="K6814" i="1"/>
  <c r="J6814" i="1"/>
  <c r="L6813" i="1"/>
  <c r="K6813" i="1"/>
  <c r="J6813" i="1"/>
  <c r="L6812" i="1"/>
  <c r="K6812" i="1"/>
  <c r="J6812" i="1"/>
  <c r="L6811" i="1"/>
  <c r="K6811" i="1"/>
  <c r="J6811" i="1"/>
  <c r="L6810" i="1"/>
  <c r="K6810" i="1"/>
  <c r="J6810" i="1"/>
  <c r="L6809" i="1"/>
  <c r="K6809" i="1"/>
  <c r="J6809" i="1"/>
  <c r="L6808" i="1"/>
  <c r="K6808" i="1"/>
  <c r="J6808" i="1"/>
  <c r="L6807" i="1"/>
  <c r="K6807" i="1"/>
  <c r="J6807" i="1"/>
  <c r="L6806" i="1"/>
  <c r="K6806" i="1"/>
  <c r="J6806" i="1"/>
  <c r="L6805" i="1"/>
  <c r="K6805" i="1"/>
  <c r="J6805" i="1"/>
  <c r="L6804" i="1"/>
  <c r="K6804" i="1"/>
  <c r="J6804" i="1"/>
  <c r="L6803" i="1"/>
  <c r="K6803" i="1"/>
  <c r="J6803" i="1"/>
  <c r="L6802" i="1"/>
  <c r="K6802" i="1"/>
  <c r="J6802" i="1"/>
  <c r="L6801" i="1"/>
  <c r="K6801" i="1"/>
  <c r="J6801" i="1"/>
  <c r="L6800" i="1"/>
  <c r="K6800" i="1"/>
  <c r="J6800" i="1"/>
  <c r="L6799" i="1"/>
  <c r="K6799" i="1"/>
  <c r="J6799" i="1"/>
  <c r="L6798" i="1"/>
  <c r="K6798" i="1"/>
  <c r="J6798" i="1"/>
  <c r="L6797" i="1"/>
  <c r="K6797" i="1"/>
  <c r="J6797" i="1"/>
  <c r="L6796" i="1"/>
  <c r="K6796" i="1"/>
  <c r="J6796" i="1"/>
  <c r="L6795" i="1"/>
  <c r="K6795" i="1"/>
  <c r="J6795" i="1"/>
  <c r="L6794" i="1"/>
  <c r="K6794" i="1"/>
  <c r="J6794" i="1"/>
  <c r="L6793" i="1"/>
  <c r="K6793" i="1"/>
  <c r="J6793" i="1"/>
  <c r="L6792" i="1"/>
  <c r="K6792" i="1"/>
  <c r="J6792" i="1"/>
  <c r="L6791" i="1"/>
  <c r="K6791" i="1"/>
  <c r="J6791" i="1"/>
  <c r="L6790" i="1"/>
  <c r="K6790" i="1"/>
  <c r="J6790" i="1"/>
  <c r="L6789" i="1"/>
  <c r="K6789" i="1"/>
  <c r="J6789" i="1"/>
  <c r="L6788" i="1"/>
  <c r="K6788" i="1"/>
  <c r="J6788" i="1"/>
  <c r="L6787" i="1"/>
  <c r="K6787" i="1"/>
  <c r="J6787" i="1"/>
  <c r="L6786" i="1"/>
  <c r="K6786" i="1"/>
  <c r="J6786" i="1"/>
  <c r="L6785" i="1"/>
  <c r="K6785" i="1"/>
  <c r="J6785" i="1"/>
  <c r="L6784" i="1"/>
  <c r="K6784" i="1"/>
  <c r="J6784" i="1"/>
  <c r="L6783" i="1"/>
  <c r="K6783" i="1"/>
  <c r="J6783" i="1"/>
  <c r="L6782" i="1"/>
  <c r="K6782" i="1"/>
  <c r="J6782" i="1"/>
  <c r="L6781" i="1"/>
  <c r="K6781" i="1"/>
  <c r="J6781" i="1"/>
  <c r="L6780" i="1"/>
  <c r="K6780" i="1"/>
  <c r="J6780" i="1"/>
  <c r="L6779" i="1"/>
  <c r="K6779" i="1"/>
  <c r="J6779" i="1"/>
  <c r="L6778" i="1"/>
  <c r="K6778" i="1"/>
  <c r="J6778" i="1"/>
  <c r="L6777" i="1"/>
  <c r="K6777" i="1"/>
  <c r="J6777" i="1"/>
  <c r="L6776" i="1"/>
  <c r="K6776" i="1"/>
  <c r="J6776" i="1"/>
  <c r="L6775" i="1"/>
  <c r="K6775" i="1"/>
  <c r="J6775" i="1"/>
  <c r="L6774" i="1"/>
  <c r="K6774" i="1"/>
  <c r="J6774" i="1"/>
  <c r="L6773" i="1"/>
  <c r="K6773" i="1"/>
  <c r="J6773" i="1"/>
  <c r="L6772" i="1"/>
  <c r="K6772" i="1"/>
  <c r="J6772" i="1"/>
  <c r="L6771" i="1"/>
  <c r="K6771" i="1"/>
  <c r="J6771" i="1"/>
  <c r="L6770" i="1"/>
  <c r="K6770" i="1"/>
  <c r="J6770" i="1"/>
  <c r="L6769" i="1"/>
  <c r="K6769" i="1"/>
  <c r="J6769" i="1"/>
  <c r="L6768" i="1"/>
  <c r="K6768" i="1"/>
  <c r="J6768" i="1"/>
  <c r="L6767" i="1"/>
  <c r="K6767" i="1"/>
  <c r="J6767" i="1"/>
  <c r="L6766" i="1"/>
  <c r="K6766" i="1"/>
  <c r="J6766" i="1"/>
  <c r="L6765" i="1"/>
  <c r="K6765" i="1"/>
  <c r="J6765" i="1"/>
  <c r="L6764" i="1"/>
  <c r="K6764" i="1"/>
  <c r="J6764" i="1"/>
  <c r="L6763" i="1"/>
  <c r="K6763" i="1"/>
  <c r="J6763" i="1"/>
  <c r="L6762" i="1"/>
  <c r="K6762" i="1"/>
  <c r="J6762" i="1"/>
  <c r="L6761" i="1"/>
  <c r="K6761" i="1"/>
  <c r="J6761" i="1"/>
  <c r="L6760" i="1"/>
  <c r="K6760" i="1"/>
  <c r="J6760" i="1"/>
  <c r="L6759" i="1"/>
  <c r="K6759" i="1"/>
  <c r="J6759" i="1"/>
  <c r="L6758" i="1"/>
  <c r="K6758" i="1"/>
  <c r="J6758" i="1"/>
  <c r="L6757" i="1"/>
  <c r="K6757" i="1"/>
  <c r="J6757" i="1"/>
  <c r="L6756" i="1"/>
  <c r="K6756" i="1"/>
  <c r="J6756" i="1"/>
  <c r="L6755" i="1"/>
  <c r="K6755" i="1"/>
  <c r="J6755" i="1"/>
  <c r="L6754" i="1"/>
  <c r="K6754" i="1"/>
  <c r="J6754" i="1"/>
  <c r="L6753" i="1"/>
  <c r="K6753" i="1"/>
  <c r="J6753" i="1"/>
  <c r="L6752" i="1"/>
  <c r="K6752" i="1"/>
  <c r="J6752" i="1"/>
  <c r="L6751" i="1"/>
  <c r="K6751" i="1"/>
  <c r="J6751" i="1"/>
  <c r="L6750" i="1"/>
  <c r="K6750" i="1"/>
  <c r="J6750" i="1"/>
  <c r="L6749" i="1"/>
  <c r="K6749" i="1"/>
  <c r="J6749" i="1"/>
  <c r="L6748" i="1"/>
  <c r="K6748" i="1"/>
  <c r="J6748" i="1"/>
  <c r="L6747" i="1"/>
  <c r="K6747" i="1"/>
  <c r="J6747" i="1"/>
  <c r="L6746" i="1"/>
  <c r="K6746" i="1"/>
  <c r="J6746" i="1"/>
  <c r="L6745" i="1"/>
  <c r="K6745" i="1"/>
  <c r="J6745" i="1"/>
  <c r="L6744" i="1"/>
  <c r="K6744" i="1"/>
  <c r="J6744" i="1"/>
  <c r="L6743" i="1"/>
  <c r="K6743" i="1"/>
  <c r="J6743" i="1"/>
  <c r="L6742" i="1"/>
  <c r="K6742" i="1"/>
  <c r="J6742" i="1"/>
  <c r="L6741" i="1"/>
  <c r="K6741" i="1"/>
  <c r="J6741" i="1"/>
  <c r="L6740" i="1"/>
  <c r="K6740" i="1"/>
  <c r="J6740" i="1"/>
  <c r="L6739" i="1"/>
  <c r="K6739" i="1"/>
  <c r="J6739" i="1"/>
  <c r="L6738" i="1"/>
  <c r="K6738" i="1"/>
  <c r="J6738" i="1"/>
  <c r="L6737" i="1"/>
  <c r="K6737" i="1"/>
  <c r="J6737" i="1"/>
  <c r="L6736" i="1"/>
  <c r="K6736" i="1"/>
  <c r="J6736" i="1"/>
  <c r="L6735" i="1"/>
  <c r="K6735" i="1"/>
  <c r="J6735" i="1"/>
  <c r="L6734" i="1"/>
  <c r="K6734" i="1"/>
  <c r="J6734" i="1"/>
  <c r="L6733" i="1"/>
  <c r="K6733" i="1"/>
  <c r="J6733" i="1"/>
  <c r="L6732" i="1"/>
  <c r="K6732" i="1"/>
  <c r="J6732" i="1"/>
  <c r="L6731" i="1"/>
  <c r="K6731" i="1"/>
  <c r="J6731" i="1"/>
  <c r="L6730" i="1"/>
  <c r="K6730" i="1"/>
  <c r="J6730" i="1"/>
  <c r="L6729" i="1"/>
  <c r="K6729" i="1"/>
  <c r="J6729" i="1"/>
  <c r="L6728" i="1"/>
  <c r="K6728" i="1"/>
  <c r="J6728" i="1"/>
  <c r="L6727" i="1"/>
  <c r="K6727" i="1"/>
  <c r="J6727" i="1"/>
  <c r="L6726" i="1"/>
  <c r="K6726" i="1"/>
  <c r="J6726" i="1"/>
  <c r="L6725" i="1"/>
  <c r="K6725" i="1"/>
  <c r="J6725" i="1"/>
  <c r="L6724" i="1"/>
  <c r="K6724" i="1"/>
  <c r="J6724" i="1"/>
  <c r="L6723" i="1"/>
  <c r="K6723" i="1"/>
  <c r="J6723" i="1"/>
  <c r="L6722" i="1"/>
  <c r="K6722" i="1"/>
  <c r="J6722" i="1"/>
  <c r="L6721" i="1"/>
  <c r="K6721" i="1"/>
  <c r="J6721" i="1"/>
  <c r="L6720" i="1"/>
  <c r="K6720" i="1"/>
  <c r="J6720" i="1"/>
  <c r="L6719" i="1"/>
  <c r="K6719" i="1"/>
  <c r="J6719" i="1"/>
  <c r="L6718" i="1"/>
  <c r="K6718" i="1"/>
  <c r="J6718" i="1"/>
  <c r="L6717" i="1"/>
  <c r="K6717" i="1"/>
  <c r="J6717" i="1"/>
  <c r="L6716" i="1"/>
  <c r="K6716" i="1"/>
  <c r="J6716" i="1"/>
  <c r="L6715" i="1"/>
  <c r="K6715" i="1"/>
  <c r="J6715" i="1"/>
  <c r="L6714" i="1"/>
  <c r="K6714" i="1"/>
  <c r="J6714" i="1"/>
  <c r="L6713" i="1"/>
  <c r="K6713" i="1"/>
  <c r="J6713" i="1"/>
  <c r="L6712" i="1"/>
  <c r="K6712" i="1"/>
  <c r="J6712" i="1"/>
  <c r="L6711" i="1"/>
  <c r="K6711" i="1"/>
  <c r="J6711" i="1"/>
  <c r="L6710" i="1"/>
  <c r="K6710" i="1"/>
  <c r="J6710" i="1"/>
  <c r="L6709" i="1"/>
  <c r="K6709" i="1"/>
  <c r="J6709" i="1"/>
  <c r="L6708" i="1"/>
  <c r="K6708" i="1"/>
  <c r="J6708" i="1"/>
  <c r="L6707" i="1"/>
  <c r="K6707" i="1"/>
  <c r="J6707" i="1"/>
  <c r="L6706" i="1"/>
  <c r="K6706" i="1"/>
  <c r="J6706" i="1"/>
  <c r="L6705" i="1"/>
  <c r="K6705" i="1"/>
  <c r="J6705" i="1"/>
  <c r="L6704" i="1"/>
  <c r="K6704" i="1"/>
  <c r="J6704" i="1"/>
  <c r="L6703" i="1"/>
  <c r="K6703" i="1"/>
  <c r="J6703" i="1"/>
  <c r="L6702" i="1"/>
  <c r="K6702" i="1"/>
  <c r="J6702" i="1"/>
  <c r="L6701" i="1"/>
  <c r="K6701" i="1"/>
  <c r="J6701" i="1"/>
  <c r="L6700" i="1"/>
  <c r="K6700" i="1"/>
  <c r="J6700" i="1"/>
  <c r="L6699" i="1"/>
  <c r="K6699" i="1"/>
  <c r="J6699" i="1"/>
  <c r="L6698" i="1"/>
  <c r="K6698" i="1"/>
  <c r="J6698" i="1"/>
  <c r="L6697" i="1"/>
  <c r="K6697" i="1"/>
  <c r="J6697" i="1"/>
  <c r="L6696" i="1"/>
  <c r="K6696" i="1"/>
  <c r="J6696" i="1"/>
  <c r="L6695" i="1"/>
  <c r="K6695" i="1"/>
  <c r="J6695" i="1"/>
  <c r="L6694" i="1"/>
  <c r="K6694" i="1"/>
  <c r="J6694" i="1"/>
  <c r="L6693" i="1"/>
  <c r="K6693" i="1"/>
  <c r="J6693" i="1"/>
  <c r="L6692" i="1"/>
  <c r="K6692" i="1"/>
  <c r="J6692" i="1"/>
  <c r="L6691" i="1"/>
  <c r="K6691" i="1"/>
  <c r="J6691" i="1"/>
  <c r="L6690" i="1"/>
  <c r="K6690" i="1"/>
  <c r="J6690" i="1"/>
  <c r="L6689" i="1"/>
  <c r="K6689" i="1"/>
  <c r="J6689" i="1"/>
  <c r="L6688" i="1"/>
  <c r="K6688" i="1"/>
  <c r="J6688" i="1"/>
  <c r="L6687" i="1"/>
  <c r="K6687" i="1"/>
  <c r="J6687" i="1"/>
  <c r="L6686" i="1"/>
  <c r="K6686" i="1"/>
  <c r="J6686" i="1"/>
  <c r="L6685" i="1"/>
  <c r="K6685" i="1"/>
  <c r="J6685" i="1"/>
  <c r="L6684" i="1"/>
  <c r="K6684" i="1"/>
  <c r="J6684" i="1"/>
  <c r="L6683" i="1"/>
  <c r="K6683" i="1"/>
  <c r="J6683" i="1"/>
  <c r="L6682" i="1"/>
  <c r="K6682" i="1"/>
  <c r="J6682" i="1"/>
  <c r="L6681" i="1"/>
  <c r="K6681" i="1"/>
  <c r="J6681" i="1"/>
  <c r="L6680" i="1"/>
  <c r="K6680" i="1"/>
  <c r="J6680" i="1"/>
  <c r="L6679" i="1"/>
  <c r="K6679" i="1"/>
  <c r="J6679" i="1"/>
  <c r="L6678" i="1"/>
  <c r="K6678" i="1"/>
  <c r="J6678" i="1"/>
  <c r="L6677" i="1"/>
  <c r="K6677" i="1"/>
  <c r="J6677" i="1"/>
  <c r="L6676" i="1"/>
  <c r="K6676" i="1"/>
  <c r="J6676" i="1"/>
  <c r="L6675" i="1"/>
  <c r="K6675" i="1"/>
  <c r="J6675" i="1"/>
  <c r="L6674" i="1"/>
  <c r="K6674" i="1"/>
  <c r="J6674" i="1"/>
  <c r="L6673" i="1"/>
  <c r="K6673" i="1"/>
  <c r="J6673" i="1"/>
  <c r="L6672" i="1"/>
  <c r="K6672" i="1"/>
  <c r="J6672" i="1"/>
  <c r="L6671" i="1"/>
  <c r="K6671" i="1"/>
  <c r="J6671" i="1"/>
  <c r="L6670" i="1"/>
  <c r="K6670" i="1"/>
  <c r="J6670" i="1"/>
  <c r="L6669" i="1"/>
  <c r="K6669" i="1"/>
  <c r="J6669" i="1"/>
  <c r="L6668" i="1"/>
  <c r="K6668" i="1"/>
  <c r="J6668" i="1"/>
  <c r="L6667" i="1"/>
  <c r="K6667" i="1"/>
  <c r="J6667" i="1"/>
  <c r="L6666" i="1"/>
  <c r="K6666" i="1"/>
  <c r="J6666" i="1"/>
  <c r="L6665" i="1"/>
  <c r="K6665" i="1"/>
  <c r="J6665" i="1"/>
  <c r="L6664" i="1"/>
  <c r="K6664" i="1"/>
  <c r="J6664" i="1"/>
  <c r="L6663" i="1"/>
  <c r="K6663" i="1"/>
  <c r="J6663" i="1"/>
  <c r="L6662" i="1"/>
  <c r="K6662" i="1"/>
  <c r="J6662" i="1"/>
  <c r="L6661" i="1"/>
  <c r="K6661" i="1"/>
  <c r="J6661" i="1"/>
  <c r="L6660" i="1"/>
  <c r="K6660" i="1"/>
  <c r="J6660" i="1"/>
  <c r="L6659" i="1"/>
  <c r="K6659" i="1"/>
  <c r="J6659" i="1"/>
  <c r="L6658" i="1"/>
  <c r="K6658" i="1"/>
  <c r="J6658" i="1"/>
  <c r="L6657" i="1"/>
  <c r="K6657" i="1"/>
  <c r="J6657" i="1"/>
  <c r="L6656" i="1"/>
  <c r="K6656" i="1"/>
  <c r="J6656" i="1"/>
  <c r="L6655" i="1"/>
  <c r="K6655" i="1"/>
  <c r="J6655" i="1"/>
  <c r="L6654" i="1"/>
  <c r="K6654" i="1"/>
  <c r="J6654" i="1"/>
  <c r="L6653" i="1"/>
  <c r="K6653" i="1"/>
  <c r="J6653" i="1"/>
  <c r="L6652" i="1"/>
  <c r="K6652" i="1"/>
  <c r="J6652" i="1"/>
  <c r="L6651" i="1"/>
  <c r="K6651" i="1"/>
  <c r="J6651" i="1"/>
  <c r="L6650" i="1"/>
  <c r="K6650" i="1"/>
  <c r="J6650" i="1"/>
  <c r="L6649" i="1"/>
  <c r="K6649" i="1"/>
  <c r="J6649" i="1"/>
  <c r="L6648" i="1"/>
  <c r="K6648" i="1"/>
  <c r="J6648" i="1"/>
  <c r="L6647" i="1"/>
  <c r="K6647" i="1"/>
  <c r="J6647" i="1"/>
  <c r="L6646" i="1"/>
  <c r="K6646" i="1"/>
  <c r="J6646" i="1"/>
  <c r="L6645" i="1"/>
  <c r="K6645" i="1"/>
  <c r="J6645" i="1"/>
  <c r="L6644" i="1"/>
  <c r="K6644" i="1"/>
  <c r="J6644" i="1"/>
  <c r="L6643" i="1"/>
  <c r="K6643" i="1"/>
  <c r="J6643" i="1"/>
  <c r="L6642" i="1"/>
  <c r="K6642" i="1"/>
  <c r="J6642" i="1"/>
  <c r="L6641" i="1"/>
  <c r="K6641" i="1"/>
  <c r="J6641" i="1"/>
  <c r="L6640" i="1"/>
  <c r="K6640" i="1"/>
  <c r="J6640" i="1"/>
  <c r="L6639" i="1"/>
  <c r="K6639" i="1"/>
  <c r="J6639" i="1"/>
  <c r="L6638" i="1"/>
  <c r="K6638" i="1"/>
  <c r="J6638" i="1"/>
  <c r="L6637" i="1"/>
  <c r="K6637" i="1"/>
  <c r="J6637" i="1"/>
  <c r="L6636" i="1"/>
  <c r="K6636" i="1"/>
  <c r="J6636" i="1"/>
  <c r="L6635" i="1"/>
  <c r="K6635" i="1"/>
  <c r="J6635" i="1"/>
  <c r="L6634" i="1"/>
  <c r="K6634" i="1"/>
  <c r="J6634" i="1"/>
  <c r="L6633" i="1"/>
  <c r="K6633" i="1"/>
  <c r="J6633" i="1"/>
  <c r="L6632" i="1"/>
  <c r="K6632" i="1"/>
  <c r="J6632" i="1"/>
  <c r="L6631" i="1"/>
  <c r="K6631" i="1"/>
  <c r="J6631" i="1"/>
  <c r="L6630" i="1"/>
  <c r="K6630" i="1"/>
  <c r="J6630" i="1"/>
  <c r="L6629" i="1"/>
  <c r="K6629" i="1"/>
  <c r="J6629" i="1"/>
  <c r="L6628" i="1"/>
  <c r="K6628" i="1"/>
  <c r="J6628" i="1"/>
  <c r="L6627" i="1"/>
  <c r="K6627" i="1"/>
  <c r="J6627" i="1"/>
  <c r="L6626" i="1"/>
  <c r="K6626" i="1"/>
  <c r="J6626" i="1"/>
  <c r="L6625" i="1"/>
  <c r="K6625" i="1"/>
  <c r="J6625" i="1"/>
  <c r="L6624" i="1"/>
  <c r="K6624" i="1"/>
  <c r="J6624" i="1"/>
  <c r="L6623" i="1"/>
  <c r="K6623" i="1"/>
  <c r="J6623" i="1"/>
  <c r="L6622" i="1"/>
  <c r="K6622" i="1"/>
  <c r="J6622" i="1"/>
  <c r="L6621" i="1"/>
  <c r="K6621" i="1"/>
  <c r="J6621" i="1"/>
  <c r="L6620" i="1"/>
  <c r="K6620" i="1"/>
  <c r="J6620" i="1"/>
  <c r="L6619" i="1"/>
  <c r="K6619" i="1"/>
  <c r="J6619" i="1"/>
  <c r="L6618" i="1"/>
  <c r="K6618" i="1"/>
  <c r="J6618" i="1"/>
  <c r="L6617" i="1"/>
  <c r="K6617" i="1"/>
  <c r="J6617" i="1"/>
  <c r="L6616" i="1"/>
  <c r="K6616" i="1"/>
  <c r="J6616" i="1"/>
  <c r="L6615" i="1"/>
  <c r="K6615" i="1"/>
  <c r="J6615" i="1"/>
  <c r="L6614" i="1"/>
  <c r="K6614" i="1"/>
  <c r="J6614" i="1"/>
  <c r="L6613" i="1"/>
  <c r="K6613" i="1"/>
  <c r="J6613" i="1"/>
  <c r="L6612" i="1"/>
  <c r="K6612" i="1"/>
  <c r="J6612" i="1"/>
  <c r="L6611" i="1"/>
  <c r="K6611" i="1"/>
  <c r="J6611" i="1"/>
  <c r="L6610" i="1"/>
  <c r="K6610" i="1"/>
  <c r="J6610" i="1"/>
  <c r="L6609" i="1"/>
  <c r="K6609" i="1"/>
  <c r="J6609" i="1"/>
  <c r="L6608" i="1"/>
  <c r="K6608" i="1"/>
  <c r="J6608" i="1"/>
  <c r="L6607" i="1"/>
  <c r="K6607" i="1"/>
  <c r="J6607" i="1"/>
  <c r="L6606" i="1"/>
  <c r="K6606" i="1"/>
  <c r="J6606" i="1"/>
  <c r="L6605" i="1"/>
  <c r="K6605" i="1"/>
  <c r="J6605" i="1"/>
  <c r="L6604" i="1"/>
  <c r="K6604" i="1"/>
  <c r="J6604" i="1"/>
  <c r="L6603" i="1"/>
  <c r="K6603" i="1"/>
  <c r="J6603" i="1"/>
  <c r="L6602" i="1"/>
  <c r="K6602" i="1"/>
  <c r="J6602" i="1"/>
  <c r="L6601" i="1"/>
  <c r="K6601" i="1"/>
  <c r="J6601" i="1"/>
  <c r="L6600" i="1"/>
  <c r="K6600" i="1"/>
  <c r="J6600" i="1"/>
  <c r="L6599" i="1"/>
  <c r="K6599" i="1"/>
  <c r="J6599" i="1"/>
  <c r="L6598" i="1"/>
  <c r="K6598" i="1"/>
  <c r="J6598" i="1"/>
  <c r="L6597" i="1"/>
  <c r="K6597" i="1"/>
  <c r="J6597" i="1"/>
  <c r="L6596" i="1"/>
  <c r="K6596" i="1"/>
  <c r="J6596" i="1"/>
  <c r="L6595" i="1"/>
  <c r="K6595" i="1"/>
  <c r="J6595" i="1"/>
  <c r="L6594" i="1"/>
  <c r="K6594" i="1"/>
  <c r="J6594" i="1"/>
  <c r="L6593" i="1"/>
  <c r="K6593" i="1"/>
  <c r="J6593" i="1"/>
  <c r="L6592" i="1"/>
  <c r="K6592" i="1"/>
  <c r="J6592" i="1"/>
  <c r="L6591" i="1"/>
  <c r="K6591" i="1"/>
  <c r="J6591" i="1"/>
  <c r="L6590" i="1"/>
  <c r="K6590" i="1"/>
  <c r="J6590" i="1"/>
  <c r="L6589" i="1"/>
  <c r="K6589" i="1"/>
  <c r="J6589" i="1"/>
  <c r="L6588" i="1"/>
  <c r="K6588" i="1"/>
  <c r="J6588" i="1"/>
  <c r="L6587" i="1"/>
  <c r="K6587" i="1"/>
  <c r="J6587" i="1"/>
  <c r="L6586" i="1"/>
  <c r="K6586" i="1"/>
  <c r="J6586" i="1"/>
  <c r="L6585" i="1"/>
  <c r="K6585" i="1"/>
  <c r="J6585" i="1"/>
  <c r="L6584" i="1"/>
  <c r="K6584" i="1"/>
  <c r="J6584" i="1"/>
  <c r="L6583" i="1"/>
  <c r="K6583" i="1"/>
  <c r="J6583" i="1"/>
  <c r="L6582" i="1"/>
  <c r="K6582" i="1"/>
  <c r="J6582" i="1"/>
  <c r="L6581" i="1"/>
  <c r="K6581" i="1"/>
  <c r="J6581" i="1"/>
  <c r="L6580" i="1"/>
  <c r="K6580" i="1"/>
  <c r="J6580" i="1"/>
  <c r="L6579" i="1"/>
  <c r="K6579" i="1"/>
  <c r="J6579" i="1"/>
  <c r="L6578" i="1"/>
  <c r="K6578" i="1"/>
  <c r="J6578" i="1"/>
  <c r="L6577" i="1"/>
  <c r="K6577" i="1"/>
  <c r="J6577" i="1"/>
  <c r="L6576" i="1"/>
  <c r="K6576" i="1"/>
  <c r="J6576" i="1"/>
  <c r="L6575" i="1"/>
  <c r="K6575" i="1"/>
  <c r="J6575" i="1"/>
  <c r="L6574" i="1"/>
  <c r="K6574" i="1"/>
  <c r="J6574" i="1"/>
  <c r="L6573" i="1"/>
  <c r="K6573" i="1"/>
  <c r="J6573" i="1"/>
  <c r="L6572" i="1"/>
  <c r="K6572" i="1"/>
  <c r="J6572" i="1"/>
  <c r="L6571" i="1"/>
  <c r="K6571" i="1"/>
  <c r="J6571" i="1"/>
  <c r="L6570" i="1"/>
  <c r="K6570" i="1"/>
  <c r="J6570" i="1"/>
  <c r="L6569" i="1"/>
  <c r="K6569" i="1"/>
  <c r="J6569" i="1"/>
  <c r="L6568" i="1"/>
  <c r="K6568" i="1"/>
  <c r="J6568" i="1"/>
  <c r="L6567" i="1"/>
  <c r="K6567" i="1"/>
  <c r="J6567" i="1"/>
  <c r="L6566" i="1"/>
  <c r="K6566" i="1"/>
  <c r="J6566" i="1"/>
  <c r="L6565" i="1"/>
  <c r="K6565" i="1"/>
  <c r="J6565" i="1"/>
  <c r="L6564" i="1"/>
  <c r="K6564" i="1"/>
  <c r="J6564" i="1"/>
  <c r="L6563" i="1"/>
  <c r="K6563" i="1"/>
  <c r="J6563" i="1"/>
  <c r="L6562" i="1"/>
  <c r="K6562" i="1"/>
  <c r="J6562" i="1"/>
  <c r="L6561" i="1"/>
  <c r="K6561" i="1"/>
  <c r="J6561" i="1"/>
  <c r="L6560" i="1"/>
  <c r="K6560" i="1"/>
  <c r="J6560" i="1"/>
  <c r="L6559" i="1"/>
  <c r="K6559" i="1"/>
  <c r="J6559" i="1"/>
  <c r="L6558" i="1"/>
  <c r="K6558" i="1"/>
  <c r="J6558" i="1"/>
  <c r="L6557" i="1"/>
  <c r="K6557" i="1"/>
  <c r="J6557" i="1"/>
  <c r="L6556" i="1"/>
  <c r="K6556" i="1"/>
  <c r="J6556" i="1"/>
  <c r="L6555" i="1"/>
  <c r="K6555" i="1"/>
  <c r="J6555" i="1"/>
  <c r="L6554" i="1"/>
  <c r="K6554" i="1"/>
  <c r="J6554" i="1"/>
  <c r="L6553" i="1"/>
  <c r="K6553" i="1"/>
  <c r="J6553" i="1"/>
  <c r="L6552" i="1"/>
  <c r="K6552" i="1"/>
  <c r="J6552" i="1"/>
  <c r="L6551" i="1"/>
  <c r="K6551" i="1"/>
  <c r="J6551" i="1"/>
  <c r="L6550" i="1"/>
  <c r="K6550" i="1"/>
  <c r="J6550" i="1"/>
  <c r="L6549" i="1"/>
  <c r="K6549" i="1"/>
  <c r="J6549" i="1"/>
  <c r="L6548" i="1"/>
  <c r="K6548" i="1"/>
  <c r="J6548" i="1"/>
  <c r="L6547" i="1"/>
  <c r="K6547" i="1"/>
  <c r="J6547" i="1"/>
  <c r="L6546" i="1"/>
  <c r="K6546" i="1"/>
  <c r="J6546" i="1"/>
  <c r="L6545" i="1"/>
  <c r="K6545" i="1"/>
  <c r="J6545" i="1"/>
  <c r="L6544" i="1"/>
  <c r="K6544" i="1"/>
  <c r="J6544" i="1"/>
  <c r="L6543" i="1"/>
  <c r="K6543" i="1"/>
  <c r="J6543" i="1"/>
  <c r="L6542" i="1"/>
  <c r="K6542" i="1"/>
  <c r="J6542" i="1"/>
  <c r="L6541" i="1"/>
  <c r="K6541" i="1"/>
  <c r="J6541" i="1"/>
  <c r="L6540" i="1"/>
  <c r="K6540" i="1"/>
  <c r="J6540" i="1"/>
  <c r="L6539" i="1"/>
  <c r="K6539" i="1"/>
  <c r="J6539" i="1"/>
  <c r="L6538" i="1"/>
  <c r="K6538" i="1"/>
  <c r="J6538" i="1"/>
  <c r="L6537" i="1"/>
  <c r="K6537" i="1"/>
  <c r="J6537" i="1"/>
  <c r="L6536" i="1"/>
  <c r="K6536" i="1"/>
  <c r="J6536" i="1"/>
  <c r="L6535" i="1"/>
  <c r="K6535" i="1"/>
  <c r="J6535" i="1"/>
  <c r="L6534" i="1"/>
  <c r="K6534" i="1"/>
  <c r="J6534" i="1"/>
  <c r="L6533" i="1"/>
  <c r="K6533" i="1"/>
  <c r="J6533" i="1"/>
  <c r="L6532" i="1"/>
  <c r="K6532" i="1"/>
  <c r="J6532" i="1"/>
  <c r="L6531" i="1"/>
  <c r="K6531" i="1"/>
  <c r="J6531" i="1"/>
  <c r="L6530" i="1"/>
  <c r="K6530" i="1"/>
  <c r="J6530" i="1"/>
  <c r="L6529" i="1"/>
  <c r="K6529" i="1"/>
  <c r="J6529" i="1"/>
  <c r="L6528" i="1"/>
  <c r="K6528" i="1"/>
  <c r="J6528" i="1"/>
  <c r="L6527" i="1"/>
  <c r="K6527" i="1"/>
  <c r="J6527" i="1"/>
  <c r="L6526" i="1"/>
  <c r="K6526" i="1"/>
  <c r="J6526" i="1"/>
  <c r="L6525" i="1"/>
  <c r="K6525" i="1"/>
  <c r="J6525" i="1"/>
  <c r="L6524" i="1"/>
  <c r="K6524" i="1"/>
  <c r="J6524" i="1"/>
  <c r="L6523" i="1"/>
  <c r="K6523" i="1"/>
  <c r="J6523" i="1"/>
  <c r="L6522" i="1"/>
  <c r="K6522" i="1"/>
  <c r="J6522" i="1"/>
  <c r="L6521" i="1"/>
  <c r="K6521" i="1"/>
  <c r="J6521" i="1"/>
  <c r="L6520" i="1"/>
  <c r="K6520" i="1"/>
  <c r="J6520" i="1"/>
  <c r="L6519" i="1"/>
  <c r="K6519" i="1"/>
  <c r="J6519" i="1"/>
  <c r="L6518" i="1"/>
  <c r="K6518" i="1"/>
  <c r="J6518" i="1"/>
  <c r="L6517" i="1"/>
  <c r="K6517" i="1"/>
  <c r="J6517" i="1"/>
  <c r="L6516" i="1"/>
  <c r="K6516" i="1"/>
  <c r="J6516" i="1"/>
  <c r="L6515" i="1"/>
  <c r="K6515" i="1"/>
  <c r="J6515" i="1"/>
  <c r="L6514" i="1"/>
  <c r="K6514" i="1"/>
  <c r="J6514" i="1"/>
  <c r="L6513" i="1"/>
  <c r="K6513" i="1"/>
  <c r="J6513" i="1"/>
  <c r="L6512" i="1"/>
  <c r="K6512" i="1"/>
  <c r="J6512" i="1"/>
  <c r="L6511" i="1"/>
  <c r="K6511" i="1"/>
  <c r="J6511" i="1"/>
  <c r="L6510" i="1"/>
  <c r="K6510" i="1"/>
  <c r="J6510" i="1"/>
  <c r="L6509" i="1"/>
  <c r="K6509" i="1"/>
  <c r="J6509" i="1"/>
  <c r="L6508" i="1"/>
  <c r="K6508" i="1"/>
  <c r="J6508" i="1"/>
  <c r="L6507" i="1"/>
  <c r="K6507" i="1"/>
  <c r="J6507" i="1"/>
  <c r="L6506" i="1"/>
  <c r="K6506" i="1"/>
  <c r="J6506" i="1"/>
  <c r="L6505" i="1"/>
  <c r="K6505" i="1"/>
  <c r="J6505" i="1"/>
  <c r="L6504" i="1"/>
  <c r="K6504" i="1"/>
  <c r="J6504" i="1"/>
  <c r="L6503" i="1"/>
  <c r="K6503" i="1"/>
  <c r="J6503" i="1"/>
  <c r="L6502" i="1"/>
  <c r="K6502" i="1"/>
  <c r="J6502" i="1"/>
  <c r="L6501" i="1"/>
  <c r="K6501" i="1"/>
  <c r="J6501" i="1"/>
  <c r="L6500" i="1"/>
  <c r="K6500" i="1"/>
  <c r="J6500" i="1"/>
  <c r="L6499" i="1"/>
  <c r="K6499" i="1"/>
  <c r="J6499" i="1"/>
  <c r="L6498" i="1"/>
  <c r="K6498" i="1"/>
  <c r="J6498" i="1"/>
  <c r="L6497" i="1"/>
  <c r="K6497" i="1"/>
  <c r="J6497" i="1"/>
  <c r="L6496" i="1"/>
  <c r="K6496" i="1"/>
  <c r="J6496" i="1"/>
  <c r="L6495" i="1"/>
  <c r="K6495" i="1"/>
  <c r="J6495" i="1"/>
  <c r="L6494" i="1"/>
  <c r="K6494" i="1"/>
  <c r="J6494" i="1"/>
  <c r="L6493" i="1"/>
  <c r="K6493" i="1"/>
  <c r="J6493" i="1"/>
  <c r="L6492" i="1"/>
  <c r="K6492" i="1"/>
  <c r="J6492" i="1"/>
  <c r="L6491" i="1"/>
  <c r="K6491" i="1"/>
  <c r="J6491" i="1"/>
  <c r="L6490" i="1"/>
  <c r="K6490" i="1"/>
  <c r="J6490" i="1"/>
  <c r="L6489" i="1"/>
  <c r="K6489" i="1"/>
  <c r="J6489" i="1"/>
  <c r="L6488" i="1"/>
  <c r="K6488" i="1"/>
  <c r="J6488" i="1"/>
  <c r="L6487" i="1"/>
  <c r="K6487" i="1"/>
  <c r="J6487" i="1"/>
  <c r="L6486" i="1"/>
  <c r="K6486" i="1"/>
  <c r="J6486" i="1"/>
  <c r="L6485" i="1"/>
  <c r="K6485" i="1"/>
  <c r="J6485" i="1"/>
  <c r="L6484" i="1"/>
  <c r="K6484" i="1"/>
  <c r="J6484" i="1"/>
  <c r="L6483" i="1"/>
  <c r="K6483" i="1"/>
  <c r="J6483" i="1"/>
  <c r="L6482" i="1"/>
  <c r="K6482" i="1"/>
  <c r="J6482" i="1"/>
  <c r="L6481" i="1"/>
  <c r="K6481" i="1"/>
  <c r="J6481" i="1"/>
  <c r="L6480" i="1"/>
  <c r="K6480" i="1"/>
  <c r="J6480" i="1"/>
  <c r="L6479" i="1"/>
  <c r="K6479" i="1"/>
  <c r="J6479" i="1"/>
  <c r="L6478" i="1"/>
  <c r="K6478" i="1"/>
  <c r="J6478" i="1"/>
  <c r="L6477" i="1"/>
  <c r="K6477" i="1"/>
  <c r="J6477" i="1"/>
  <c r="L6476" i="1"/>
  <c r="K6476" i="1"/>
  <c r="J6476" i="1"/>
  <c r="L6475" i="1"/>
  <c r="K6475" i="1"/>
  <c r="J6475" i="1"/>
  <c r="L6474" i="1"/>
  <c r="K6474" i="1"/>
  <c r="J6474" i="1"/>
  <c r="L6473" i="1"/>
  <c r="K6473" i="1"/>
  <c r="J6473" i="1"/>
  <c r="L6472" i="1"/>
  <c r="K6472" i="1"/>
  <c r="J6472" i="1"/>
  <c r="L6471" i="1"/>
  <c r="K6471" i="1"/>
  <c r="J6471" i="1"/>
  <c r="L6470" i="1"/>
  <c r="K6470" i="1"/>
  <c r="J6470" i="1"/>
  <c r="L6469" i="1"/>
  <c r="K6469" i="1"/>
  <c r="J6469" i="1"/>
  <c r="L6468" i="1"/>
  <c r="K6468" i="1"/>
  <c r="J6468" i="1"/>
  <c r="L6467" i="1"/>
  <c r="K6467" i="1"/>
  <c r="J6467" i="1"/>
  <c r="L6466" i="1"/>
  <c r="K6466" i="1"/>
  <c r="J6466" i="1"/>
  <c r="L6465" i="1"/>
  <c r="K6465" i="1"/>
  <c r="J6465" i="1"/>
  <c r="L6464" i="1"/>
  <c r="K6464" i="1"/>
  <c r="J6464" i="1"/>
  <c r="L6463" i="1"/>
  <c r="K6463" i="1"/>
  <c r="J6463" i="1"/>
  <c r="L6462" i="1"/>
  <c r="K6462" i="1"/>
  <c r="J6462" i="1"/>
  <c r="L6461" i="1"/>
  <c r="K6461" i="1"/>
  <c r="J6461" i="1"/>
  <c r="L6460" i="1"/>
  <c r="K6460" i="1"/>
  <c r="J6460" i="1"/>
  <c r="L6459" i="1"/>
  <c r="K6459" i="1"/>
  <c r="J6459" i="1"/>
  <c r="L6458" i="1"/>
  <c r="K6458" i="1"/>
  <c r="J6458" i="1"/>
  <c r="L6457" i="1"/>
  <c r="K6457" i="1"/>
  <c r="J6457" i="1"/>
  <c r="L6456" i="1"/>
  <c r="K6456" i="1"/>
  <c r="J6456" i="1"/>
  <c r="L6455" i="1"/>
  <c r="K6455" i="1"/>
  <c r="J6455" i="1"/>
  <c r="L6454" i="1"/>
  <c r="K6454" i="1"/>
  <c r="J6454" i="1"/>
  <c r="L6453" i="1"/>
  <c r="K6453" i="1"/>
  <c r="J6453" i="1"/>
  <c r="L6452" i="1"/>
  <c r="K6452" i="1"/>
  <c r="J6452" i="1"/>
  <c r="L6451" i="1"/>
  <c r="K6451" i="1"/>
  <c r="J6451" i="1"/>
  <c r="L6450" i="1"/>
  <c r="K6450" i="1"/>
  <c r="J6450" i="1"/>
  <c r="L6449" i="1"/>
  <c r="K6449" i="1"/>
  <c r="J6449" i="1"/>
  <c r="L6448" i="1"/>
  <c r="K6448" i="1"/>
  <c r="J6448" i="1"/>
  <c r="L6447" i="1"/>
  <c r="K6447" i="1"/>
  <c r="J6447" i="1"/>
  <c r="L6446" i="1"/>
  <c r="K6446" i="1"/>
  <c r="J6446" i="1"/>
  <c r="L6445" i="1"/>
  <c r="K6445" i="1"/>
  <c r="J6445" i="1"/>
  <c r="L6444" i="1"/>
  <c r="K6444" i="1"/>
  <c r="J6444" i="1"/>
  <c r="L6443" i="1"/>
  <c r="K6443" i="1"/>
  <c r="J6443" i="1"/>
  <c r="L6442" i="1"/>
  <c r="K6442" i="1"/>
  <c r="J6442" i="1"/>
  <c r="L6441" i="1"/>
  <c r="K6441" i="1"/>
  <c r="J6441" i="1"/>
  <c r="L6440" i="1"/>
  <c r="K6440" i="1"/>
  <c r="J6440" i="1"/>
  <c r="L6439" i="1"/>
  <c r="K6439" i="1"/>
  <c r="J6439" i="1"/>
  <c r="L6438" i="1"/>
  <c r="K6438" i="1"/>
  <c r="J6438" i="1"/>
  <c r="L6437" i="1"/>
  <c r="K6437" i="1"/>
  <c r="J6437" i="1"/>
  <c r="L6436" i="1"/>
  <c r="K6436" i="1"/>
  <c r="J6436" i="1"/>
  <c r="L6435" i="1"/>
  <c r="K6435" i="1"/>
  <c r="J6435" i="1"/>
  <c r="L6434" i="1"/>
  <c r="K6434" i="1"/>
  <c r="J6434" i="1"/>
  <c r="L6433" i="1"/>
  <c r="K6433" i="1"/>
  <c r="J6433" i="1"/>
  <c r="L6432" i="1"/>
  <c r="K6432" i="1"/>
  <c r="J6432" i="1"/>
  <c r="L6431" i="1"/>
  <c r="K6431" i="1"/>
  <c r="J6431" i="1"/>
  <c r="L6430" i="1"/>
  <c r="K6430" i="1"/>
  <c r="J6430" i="1"/>
  <c r="L6429" i="1"/>
  <c r="K6429" i="1"/>
  <c r="J6429" i="1"/>
  <c r="L6428" i="1"/>
  <c r="K6428" i="1"/>
  <c r="J6428" i="1"/>
  <c r="L6427" i="1"/>
  <c r="K6427" i="1"/>
  <c r="J6427" i="1"/>
  <c r="L6426" i="1"/>
  <c r="K6426" i="1"/>
  <c r="J6426" i="1"/>
  <c r="L6425" i="1"/>
  <c r="K6425" i="1"/>
  <c r="J6425" i="1"/>
  <c r="L6424" i="1"/>
  <c r="K6424" i="1"/>
  <c r="J6424" i="1"/>
  <c r="L6423" i="1"/>
  <c r="K6423" i="1"/>
  <c r="J6423" i="1"/>
  <c r="L6422" i="1"/>
  <c r="K6422" i="1"/>
  <c r="J6422" i="1"/>
  <c r="L6421" i="1"/>
  <c r="K6421" i="1"/>
  <c r="J6421" i="1"/>
  <c r="L6420" i="1"/>
  <c r="K6420" i="1"/>
  <c r="J6420" i="1"/>
  <c r="L6419" i="1"/>
  <c r="K6419" i="1"/>
  <c r="J6419" i="1"/>
  <c r="L6418" i="1"/>
  <c r="K6418" i="1"/>
  <c r="J6418" i="1"/>
  <c r="L6417" i="1"/>
  <c r="K6417" i="1"/>
  <c r="J6417" i="1"/>
  <c r="L6416" i="1"/>
  <c r="K6416" i="1"/>
  <c r="J6416" i="1"/>
  <c r="L6415" i="1"/>
  <c r="K6415" i="1"/>
  <c r="J6415" i="1"/>
  <c r="L6414" i="1"/>
  <c r="K6414" i="1"/>
  <c r="J6414" i="1"/>
  <c r="L6413" i="1"/>
  <c r="K6413" i="1"/>
  <c r="J6413" i="1"/>
  <c r="L6412" i="1"/>
  <c r="K6412" i="1"/>
  <c r="J6412" i="1"/>
  <c r="L6411" i="1"/>
  <c r="K6411" i="1"/>
  <c r="J6411" i="1"/>
  <c r="L6410" i="1"/>
  <c r="K6410" i="1"/>
  <c r="J6410" i="1"/>
  <c r="L6409" i="1"/>
  <c r="K6409" i="1"/>
  <c r="J6409" i="1"/>
  <c r="L6408" i="1"/>
  <c r="K6408" i="1"/>
  <c r="J6408" i="1"/>
  <c r="L6407" i="1"/>
  <c r="K6407" i="1"/>
  <c r="J6407" i="1"/>
  <c r="L6406" i="1"/>
  <c r="K6406" i="1"/>
  <c r="J6406" i="1"/>
  <c r="L6405" i="1"/>
  <c r="K6405" i="1"/>
  <c r="J6405" i="1"/>
  <c r="L6404" i="1"/>
  <c r="K6404" i="1"/>
  <c r="J6404" i="1"/>
  <c r="L6403" i="1"/>
  <c r="K6403" i="1"/>
  <c r="J6403" i="1"/>
  <c r="L6402" i="1"/>
  <c r="K6402" i="1"/>
  <c r="J6402" i="1"/>
  <c r="L6401" i="1"/>
  <c r="K6401" i="1"/>
  <c r="J6401" i="1"/>
  <c r="L6400" i="1"/>
  <c r="K6400" i="1"/>
  <c r="J6400" i="1"/>
  <c r="L6399" i="1"/>
  <c r="K6399" i="1"/>
  <c r="J6399" i="1"/>
  <c r="L6398" i="1"/>
  <c r="K6398" i="1"/>
  <c r="J6398" i="1"/>
  <c r="L6397" i="1"/>
  <c r="K6397" i="1"/>
  <c r="J6397" i="1"/>
  <c r="L6396" i="1"/>
  <c r="K6396" i="1"/>
  <c r="J6396" i="1"/>
  <c r="L6395" i="1"/>
  <c r="K6395" i="1"/>
  <c r="J6395" i="1"/>
  <c r="L6394" i="1"/>
  <c r="K6394" i="1"/>
  <c r="J6394" i="1"/>
  <c r="L6393" i="1"/>
  <c r="K6393" i="1"/>
  <c r="J6393" i="1"/>
  <c r="L6392" i="1"/>
  <c r="K6392" i="1"/>
  <c r="J6392" i="1"/>
  <c r="L6391" i="1"/>
  <c r="K6391" i="1"/>
  <c r="J6391" i="1"/>
  <c r="L6390" i="1"/>
  <c r="K6390" i="1"/>
  <c r="J6390" i="1"/>
  <c r="L6389" i="1"/>
  <c r="K6389" i="1"/>
  <c r="J6389" i="1"/>
  <c r="L6388" i="1"/>
  <c r="K6388" i="1"/>
  <c r="J6388" i="1"/>
  <c r="L6387" i="1"/>
  <c r="K6387" i="1"/>
  <c r="J6387" i="1"/>
  <c r="L6386" i="1"/>
  <c r="K6386" i="1"/>
  <c r="J6386" i="1"/>
  <c r="L6385" i="1"/>
  <c r="K6385" i="1"/>
  <c r="J6385" i="1"/>
  <c r="L6384" i="1"/>
  <c r="K6384" i="1"/>
  <c r="J6384" i="1"/>
  <c r="L6383" i="1"/>
  <c r="K6383" i="1"/>
  <c r="J6383" i="1"/>
  <c r="L6382" i="1"/>
  <c r="K6382" i="1"/>
  <c r="J6382" i="1"/>
  <c r="L6381" i="1"/>
  <c r="K6381" i="1"/>
  <c r="J6381" i="1"/>
  <c r="L6380" i="1"/>
  <c r="K6380" i="1"/>
  <c r="J6380" i="1"/>
  <c r="L6379" i="1"/>
  <c r="K6379" i="1"/>
  <c r="J6379" i="1"/>
  <c r="L6378" i="1"/>
  <c r="K6378" i="1"/>
  <c r="J6378" i="1"/>
  <c r="L6377" i="1"/>
  <c r="K6377" i="1"/>
  <c r="J6377" i="1"/>
  <c r="L6376" i="1"/>
  <c r="K6376" i="1"/>
  <c r="J6376" i="1"/>
  <c r="L6375" i="1"/>
  <c r="K6375" i="1"/>
  <c r="J6375" i="1"/>
  <c r="L6374" i="1"/>
  <c r="K6374" i="1"/>
  <c r="J6374" i="1"/>
  <c r="L6373" i="1"/>
  <c r="K6373" i="1"/>
  <c r="J6373" i="1"/>
  <c r="L6372" i="1"/>
  <c r="K6372" i="1"/>
  <c r="J6372" i="1"/>
  <c r="L6371" i="1"/>
  <c r="K6371" i="1"/>
  <c r="J6371" i="1"/>
  <c r="L6370" i="1"/>
  <c r="K6370" i="1"/>
  <c r="J6370" i="1"/>
  <c r="L6369" i="1"/>
  <c r="K6369" i="1"/>
  <c r="J6369" i="1"/>
  <c r="L6368" i="1"/>
  <c r="K6368" i="1"/>
  <c r="J6368" i="1"/>
  <c r="L6367" i="1"/>
  <c r="K6367" i="1"/>
  <c r="J6367" i="1"/>
  <c r="L6366" i="1"/>
  <c r="K6366" i="1"/>
  <c r="J6366" i="1"/>
  <c r="L6365" i="1"/>
  <c r="K6365" i="1"/>
  <c r="J6365" i="1"/>
  <c r="L6364" i="1"/>
  <c r="K6364" i="1"/>
  <c r="J6364" i="1"/>
  <c r="L6363" i="1"/>
  <c r="K6363" i="1"/>
  <c r="J6363" i="1"/>
  <c r="L6362" i="1"/>
  <c r="K6362" i="1"/>
  <c r="J6362" i="1"/>
  <c r="L6361" i="1"/>
  <c r="K6361" i="1"/>
  <c r="J6361" i="1"/>
  <c r="L6360" i="1"/>
  <c r="K6360" i="1"/>
  <c r="J6360" i="1"/>
  <c r="L6359" i="1"/>
  <c r="K6359" i="1"/>
  <c r="J6359" i="1"/>
  <c r="L6358" i="1"/>
  <c r="K6358" i="1"/>
  <c r="J6358" i="1"/>
  <c r="L6357" i="1"/>
  <c r="K6357" i="1"/>
  <c r="J6357" i="1"/>
  <c r="L6356" i="1"/>
  <c r="K6356" i="1"/>
  <c r="J6356" i="1"/>
  <c r="L6355" i="1"/>
  <c r="K6355" i="1"/>
  <c r="J6355" i="1"/>
  <c r="L6354" i="1"/>
  <c r="K6354" i="1"/>
  <c r="J6354" i="1"/>
  <c r="L6353" i="1"/>
  <c r="K6353" i="1"/>
  <c r="J6353" i="1"/>
  <c r="L6352" i="1"/>
  <c r="K6352" i="1"/>
  <c r="J6352" i="1"/>
  <c r="L6351" i="1"/>
  <c r="K6351" i="1"/>
  <c r="J6351" i="1"/>
  <c r="L6350" i="1"/>
  <c r="K6350" i="1"/>
  <c r="J6350" i="1"/>
  <c r="L6349" i="1"/>
  <c r="K6349" i="1"/>
  <c r="J6349" i="1"/>
  <c r="L6348" i="1"/>
  <c r="K6348" i="1"/>
  <c r="J6348" i="1"/>
  <c r="L6347" i="1"/>
  <c r="K6347" i="1"/>
  <c r="J6347" i="1"/>
  <c r="L6346" i="1"/>
  <c r="K6346" i="1"/>
  <c r="J6346" i="1"/>
  <c r="L6345" i="1"/>
  <c r="K6345" i="1"/>
  <c r="J6345" i="1"/>
  <c r="L6344" i="1"/>
  <c r="K6344" i="1"/>
  <c r="J6344" i="1"/>
  <c r="L6343" i="1"/>
  <c r="K6343" i="1"/>
  <c r="J6343" i="1"/>
  <c r="L6342" i="1"/>
  <c r="K6342" i="1"/>
  <c r="J6342" i="1"/>
  <c r="L6341" i="1"/>
  <c r="K6341" i="1"/>
  <c r="J6341" i="1"/>
  <c r="L6340" i="1"/>
  <c r="K6340" i="1"/>
  <c r="J6340" i="1"/>
  <c r="L6339" i="1"/>
  <c r="K6339" i="1"/>
  <c r="J6339" i="1"/>
  <c r="L6338" i="1"/>
  <c r="K6338" i="1"/>
  <c r="J6338" i="1"/>
  <c r="L6337" i="1"/>
  <c r="K6337" i="1"/>
  <c r="J6337" i="1"/>
  <c r="L6336" i="1"/>
  <c r="K6336" i="1"/>
  <c r="J6336" i="1"/>
  <c r="L6335" i="1"/>
  <c r="K6335" i="1"/>
  <c r="J6335" i="1"/>
  <c r="L6334" i="1"/>
  <c r="K6334" i="1"/>
  <c r="J6334" i="1"/>
  <c r="L6333" i="1"/>
  <c r="K6333" i="1"/>
  <c r="J6333" i="1"/>
  <c r="L6332" i="1"/>
  <c r="K6332" i="1"/>
  <c r="J6332" i="1"/>
  <c r="L6331" i="1"/>
  <c r="K6331" i="1"/>
  <c r="J6331" i="1"/>
  <c r="L6330" i="1"/>
  <c r="K6330" i="1"/>
  <c r="J6330" i="1"/>
  <c r="L6329" i="1"/>
  <c r="K6329" i="1"/>
  <c r="J6329" i="1"/>
  <c r="L6328" i="1"/>
  <c r="K6328" i="1"/>
  <c r="J6328" i="1"/>
  <c r="L6327" i="1"/>
  <c r="K6327" i="1"/>
  <c r="J6327" i="1"/>
  <c r="L6326" i="1"/>
  <c r="K6326" i="1"/>
  <c r="J6326" i="1"/>
  <c r="L6325" i="1"/>
  <c r="K6325" i="1"/>
  <c r="J6325" i="1"/>
  <c r="L6324" i="1"/>
  <c r="K6324" i="1"/>
  <c r="J6324" i="1"/>
  <c r="L6323" i="1"/>
  <c r="K6323" i="1"/>
  <c r="J6323" i="1"/>
  <c r="L6322" i="1"/>
  <c r="K6322" i="1"/>
  <c r="J6322" i="1"/>
  <c r="L6321" i="1"/>
  <c r="K6321" i="1"/>
  <c r="J6321" i="1"/>
  <c r="L6320" i="1"/>
  <c r="K6320" i="1"/>
  <c r="J6320" i="1"/>
  <c r="L6319" i="1"/>
  <c r="K6319" i="1"/>
  <c r="J6319" i="1"/>
  <c r="L6318" i="1"/>
  <c r="K6318" i="1"/>
  <c r="J6318" i="1"/>
  <c r="L6317" i="1"/>
  <c r="K6317" i="1"/>
  <c r="J6317" i="1"/>
  <c r="L6316" i="1"/>
  <c r="K6316" i="1"/>
  <c r="J6316" i="1"/>
  <c r="L6315" i="1"/>
  <c r="K6315" i="1"/>
  <c r="J6315" i="1"/>
  <c r="L6314" i="1"/>
  <c r="K6314" i="1"/>
  <c r="J6314" i="1"/>
  <c r="L6313" i="1"/>
  <c r="K6313" i="1"/>
  <c r="J6313" i="1"/>
  <c r="L6312" i="1"/>
  <c r="K6312" i="1"/>
  <c r="J6312" i="1"/>
  <c r="L6311" i="1"/>
  <c r="K6311" i="1"/>
  <c r="J6311" i="1"/>
  <c r="L6310" i="1"/>
  <c r="K6310" i="1"/>
  <c r="J6310" i="1"/>
  <c r="L6309" i="1"/>
  <c r="K6309" i="1"/>
  <c r="J6309" i="1"/>
  <c r="L6308" i="1"/>
  <c r="K6308" i="1"/>
  <c r="J6308" i="1"/>
  <c r="L6307" i="1"/>
  <c r="K6307" i="1"/>
  <c r="J6307" i="1"/>
  <c r="L6306" i="1"/>
  <c r="K6306" i="1"/>
  <c r="J6306" i="1"/>
  <c r="L6305" i="1"/>
  <c r="K6305" i="1"/>
  <c r="J6305" i="1"/>
  <c r="L6304" i="1"/>
  <c r="K6304" i="1"/>
  <c r="J6304" i="1"/>
  <c r="L6303" i="1"/>
  <c r="K6303" i="1"/>
  <c r="J6303" i="1"/>
  <c r="L6302" i="1"/>
  <c r="K6302" i="1"/>
  <c r="J6302" i="1"/>
  <c r="L6301" i="1"/>
  <c r="K6301" i="1"/>
  <c r="J6301" i="1"/>
  <c r="L6300" i="1"/>
  <c r="K6300" i="1"/>
  <c r="J6300" i="1"/>
  <c r="L6299" i="1"/>
  <c r="K6299" i="1"/>
  <c r="J6299" i="1"/>
  <c r="L6298" i="1"/>
  <c r="K6298" i="1"/>
  <c r="J6298" i="1"/>
  <c r="L6297" i="1"/>
  <c r="K6297" i="1"/>
  <c r="J6297" i="1"/>
  <c r="L6296" i="1"/>
  <c r="K6296" i="1"/>
  <c r="J6296" i="1"/>
  <c r="L6295" i="1"/>
  <c r="K6295" i="1"/>
  <c r="J6295" i="1"/>
  <c r="L6294" i="1"/>
  <c r="K6294" i="1"/>
  <c r="J6294" i="1"/>
  <c r="L6293" i="1"/>
  <c r="K6293" i="1"/>
  <c r="J6293" i="1"/>
  <c r="L6292" i="1"/>
  <c r="K6292" i="1"/>
  <c r="J6292" i="1"/>
  <c r="L6291" i="1"/>
  <c r="K6291" i="1"/>
  <c r="J6291" i="1"/>
  <c r="L6290" i="1"/>
  <c r="K6290" i="1"/>
  <c r="J6290" i="1"/>
  <c r="L6289" i="1"/>
  <c r="K6289" i="1"/>
  <c r="J6289" i="1"/>
  <c r="L6288" i="1"/>
  <c r="K6288" i="1"/>
  <c r="J6288" i="1"/>
  <c r="L6287" i="1"/>
  <c r="K6287" i="1"/>
  <c r="J6287" i="1"/>
  <c r="L6286" i="1"/>
  <c r="K6286" i="1"/>
  <c r="J6286" i="1"/>
  <c r="L6285" i="1"/>
  <c r="K6285" i="1"/>
  <c r="J6285" i="1"/>
  <c r="L6284" i="1"/>
  <c r="K6284" i="1"/>
  <c r="J6284" i="1"/>
  <c r="L6283" i="1"/>
  <c r="K6283" i="1"/>
  <c r="J6283" i="1"/>
  <c r="L6282" i="1"/>
  <c r="K6282" i="1"/>
  <c r="J6282" i="1"/>
  <c r="L6281" i="1"/>
  <c r="K6281" i="1"/>
  <c r="J6281" i="1"/>
  <c r="L6280" i="1"/>
  <c r="K6280" i="1"/>
  <c r="J6280" i="1"/>
  <c r="L6279" i="1"/>
  <c r="K6279" i="1"/>
  <c r="J6279" i="1"/>
  <c r="L6278" i="1"/>
  <c r="K6278" i="1"/>
  <c r="J6278" i="1"/>
  <c r="L6277" i="1"/>
  <c r="K6277" i="1"/>
  <c r="J6277" i="1"/>
  <c r="L6276" i="1"/>
  <c r="K6276" i="1"/>
  <c r="J6276" i="1"/>
  <c r="L6275" i="1"/>
  <c r="K6275" i="1"/>
  <c r="J6275" i="1"/>
  <c r="L6274" i="1"/>
  <c r="K6274" i="1"/>
  <c r="J6274" i="1"/>
  <c r="L6273" i="1"/>
  <c r="K6273" i="1"/>
  <c r="J6273" i="1"/>
  <c r="L6272" i="1"/>
  <c r="K6272" i="1"/>
  <c r="J6272" i="1"/>
  <c r="L6271" i="1"/>
  <c r="K6271" i="1"/>
  <c r="J6271" i="1"/>
  <c r="L6270" i="1"/>
  <c r="K6270" i="1"/>
  <c r="J6270" i="1"/>
  <c r="L6269" i="1"/>
  <c r="K6269" i="1"/>
  <c r="J6269" i="1"/>
  <c r="L6268" i="1"/>
  <c r="K6268" i="1"/>
  <c r="J6268" i="1"/>
  <c r="L6267" i="1"/>
  <c r="K6267" i="1"/>
  <c r="J6267" i="1"/>
  <c r="L6266" i="1"/>
  <c r="K6266" i="1"/>
  <c r="J6266" i="1"/>
  <c r="L6265" i="1"/>
  <c r="K6265" i="1"/>
  <c r="J6265" i="1"/>
  <c r="L6264" i="1"/>
  <c r="K6264" i="1"/>
  <c r="J6264" i="1"/>
  <c r="L6263" i="1"/>
  <c r="K6263" i="1"/>
  <c r="J6263" i="1"/>
  <c r="L6262" i="1"/>
  <c r="K6262" i="1"/>
  <c r="J6262" i="1"/>
  <c r="L6261" i="1"/>
  <c r="K6261" i="1"/>
  <c r="J6261" i="1"/>
  <c r="L6260" i="1"/>
  <c r="K6260" i="1"/>
  <c r="J6260" i="1"/>
  <c r="L6259" i="1"/>
  <c r="K6259" i="1"/>
  <c r="J6259" i="1"/>
  <c r="L6258" i="1"/>
  <c r="K6258" i="1"/>
  <c r="J6258" i="1"/>
  <c r="L6257" i="1"/>
  <c r="K6257" i="1"/>
  <c r="J6257" i="1"/>
  <c r="L6256" i="1"/>
  <c r="K6256" i="1"/>
  <c r="J6256" i="1"/>
  <c r="L6255" i="1"/>
  <c r="K6255" i="1"/>
  <c r="J6255" i="1"/>
  <c r="L6254" i="1"/>
  <c r="K6254" i="1"/>
  <c r="J6254" i="1"/>
  <c r="L6253" i="1"/>
  <c r="K6253" i="1"/>
  <c r="J6253" i="1"/>
  <c r="L6252" i="1"/>
  <c r="K6252" i="1"/>
  <c r="J6252" i="1"/>
  <c r="L6251" i="1"/>
  <c r="K6251" i="1"/>
  <c r="J6251" i="1"/>
  <c r="L6250" i="1"/>
  <c r="K6250" i="1"/>
  <c r="J6250" i="1"/>
  <c r="L6249" i="1"/>
  <c r="K6249" i="1"/>
  <c r="J6249" i="1"/>
  <c r="L6248" i="1"/>
  <c r="K6248" i="1"/>
  <c r="J6248" i="1"/>
  <c r="L6247" i="1"/>
  <c r="K6247" i="1"/>
  <c r="J6247" i="1"/>
  <c r="L6246" i="1"/>
  <c r="K6246" i="1"/>
  <c r="J6246" i="1"/>
  <c r="L6245" i="1"/>
  <c r="K6245" i="1"/>
  <c r="J6245" i="1"/>
  <c r="L6244" i="1"/>
  <c r="K6244" i="1"/>
  <c r="J6244" i="1"/>
  <c r="L6243" i="1"/>
  <c r="K6243" i="1"/>
  <c r="J6243" i="1"/>
  <c r="L6242" i="1"/>
  <c r="K6242" i="1"/>
  <c r="J6242" i="1"/>
  <c r="L6241" i="1"/>
  <c r="K6241" i="1"/>
  <c r="J6241" i="1"/>
  <c r="L6240" i="1"/>
  <c r="K6240" i="1"/>
  <c r="J6240" i="1"/>
  <c r="L6239" i="1"/>
  <c r="K6239" i="1"/>
  <c r="J6239" i="1"/>
  <c r="L6238" i="1"/>
  <c r="K6238" i="1"/>
  <c r="J6238" i="1"/>
  <c r="L6237" i="1"/>
  <c r="K6237" i="1"/>
  <c r="J6237" i="1"/>
  <c r="L6236" i="1"/>
  <c r="K6236" i="1"/>
  <c r="J6236" i="1"/>
  <c r="L6235" i="1"/>
  <c r="K6235" i="1"/>
  <c r="J6235" i="1"/>
  <c r="L6234" i="1"/>
  <c r="K6234" i="1"/>
  <c r="J6234" i="1"/>
  <c r="L6233" i="1"/>
  <c r="K6233" i="1"/>
  <c r="J6233" i="1"/>
  <c r="L6232" i="1"/>
  <c r="K6232" i="1"/>
  <c r="J6232" i="1"/>
  <c r="L6231" i="1"/>
  <c r="K6231" i="1"/>
  <c r="J6231" i="1"/>
  <c r="L6230" i="1"/>
  <c r="K6230" i="1"/>
  <c r="J6230" i="1"/>
  <c r="L6229" i="1"/>
  <c r="K6229" i="1"/>
  <c r="J6229" i="1"/>
  <c r="L6228" i="1"/>
  <c r="K6228" i="1"/>
  <c r="J6228" i="1"/>
  <c r="L6227" i="1"/>
  <c r="K6227" i="1"/>
  <c r="J6227" i="1"/>
  <c r="L6226" i="1"/>
  <c r="K6226" i="1"/>
  <c r="J6226" i="1"/>
  <c r="L6225" i="1"/>
  <c r="K6225" i="1"/>
  <c r="J6225" i="1"/>
  <c r="L6224" i="1"/>
  <c r="K6224" i="1"/>
  <c r="J6224" i="1"/>
  <c r="L6223" i="1"/>
  <c r="K6223" i="1"/>
  <c r="J6223" i="1"/>
  <c r="L6222" i="1"/>
  <c r="K6222" i="1"/>
  <c r="J6222" i="1"/>
  <c r="L6221" i="1"/>
  <c r="K6221" i="1"/>
  <c r="J6221" i="1"/>
  <c r="L6220" i="1"/>
  <c r="K6220" i="1"/>
  <c r="J6220" i="1"/>
  <c r="L6219" i="1"/>
  <c r="K6219" i="1"/>
  <c r="J6219" i="1"/>
  <c r="L6218" i="1"/>
  <c r="K6218" i="1"/>
  <c r="J6218" i="1"/>
  <c r="L6217" i="1"/>
  <c r="K6217" i="1"/>
  <c r="J6217" i="1"/>
  <c r="L6216" i="1"/>
  <c r="K6216" i="1"/>
  <c r="J6216" i="1"/>
  <c r="L6215" i="1"/>
  <c r="K6215" i="1"/>
  <c r="J6215" i="1"/>
  <c r="L6214" i="1"/>
  <c r="K6214" i="1"/>
  <c r="J6214" i="1"/>
  <c r="L6213" i="1"/>
  <c r="K6213" i="1"/>
  <c r="J6213" i="1"/>
  <c r="L6212" i="1"/>
  <c r="K6212" i="1"/>
  <c r="J6212" i="1"/>
  <c r="L6211" i="1"/>
  <c r="K6211" i="1"/>
  <c r="J6211" i="1"/>
  <c r="L6210" i="1"/>
  <c r="K6210" i="1"/>
  <c r="J6210" i="1"/>
  <c r="L6209" i="1"/>
  <c r="K6209" i="1"/>
  <c r="J6209" i="1"/>
  <c r="L6208" i="1"/>
  <c r="K6208" i="1"/>
  <c r="J6208" i="1"/>
  <c r="L6207" i="1"/>
  <c r="K6207" i="1"/>
  <c r="J6207" i="1"/>
  <c r="L6206" i="1"/>
  <c r="K6206" i="1"/>
  <c r="J6206" i="1"/>
  <c r="L6205" i="1"/>
  <c r="K6205" i="1"/>
  <c r="J6205" i="1"/>
  <c r="L6204" i="1"/>
  <c r="K6204" i="1"/>
  <c r="J6204" i="1"/>
  <c r="L6203" i="1"/>
  <c r="K6203" i="1"/>
  <c r="J6203" i="1"/>
  <c r="L6202" i="1"/>
  <c r="K6202" i="1"/>
  <c r="J6202" i="1"/>
  <c r="L6201" i="1"/>
  <c r="K6201" i="1"/>
  <c r="J6201" i="1"/>
  <c r="L6200" i="1"/>
  <c r="K6200" i="1"/>
  <c r="J6200" i="1"/>
  <c r="L6199" i="1"/>
  <c r="K6199" i="1"/>
  <c r="J6199" i="1"/>
  <c r="L6198" i="1"/>
  <c r="K6198" i="1"/>
  <c r="J6198" i="1"/>
  <c r="L6197" i="1"/>
  <c r="K6197" i="1"/>
  <c r="J6197" i="1"/>
  <c r="L6196" i="1"/>
  <c r="K6196" i="1"/>
  <c r="J6196" i="1"/>
  <c r="L6195" i="1"/>
  <c r="K6195" i="1"/>
  <c r="J6195" i="1"/>
  <c r="L6194" i="1"/>
  <c r="K6194" i="1"/>
  <c r="J6194" i="1"/>
  <c r="L6193" i="1"/>
  <c r="K6193" i="1"/>
  <c r="J6193" i="1"/>
  <c r="L6192" i="1"/>
  <c r="K6192" i="1"/>
  <c r="J6192" i="1"/>
  <c r="L6191" i="1"/>
  <c r="K6191" i="1"/>
  <c r="J6191" i="1"/>
  <c r="L6190" i="1"/>
  <c r="K6190" i="1"/>
  <c r="J6190" i="1"/>
  <c r="L6189" i="1"/>
  <c r="K6189" i="1"/>
  <c r="J6189" i="1"/>
  <c r="L6188" i="1"/>
  <c r="K6188" i="1"/>
  <c r="J6188" i="1"/>
  <c r="L6187" i="1"/>
  <c r="K6187" i="1"/>
  <c r="J6187" i="1"/>
  <c r="L6186" i="1"/>
  <c r="K6186" i="1"/>
  <c r="J6186" i="1"/>
  <c r="L6185" i="1"/>
  <c r="K6185" i="1"/>
  <c r="J6185" i="1"/>
  <c r="L6184" i="1"/>
  <c r="K6184" i="1"/>
  <c r="J6184" i="1"/>
  <c r="L6183" i="1"/>
  <c r="K6183" i="1"/>
  <c r="J6183" i="1"/>
  <c r="L6182" i="1"/>
  <c r="K6182" i="1"/>
  <c r="J6182" i="1"/>
  <c r="L6181" i="1"/>
  <c r="K6181" i="1"/>
  <c r="J6181" i="1"/>
  <c r="L6180" i="1"/>
  <c r="K6180" i="1"/>
  <c r="J6180" i="1"/>
  <c r="L6179" i="1"/>
  <c r="K6179" i="1"/>
  <c r="J6179" i="1"/>
  <c r="L6178" i="1"/>
  <c r="K6178" i="1"/>
  <c r="J6178" i="1"/>
  <c r="L6177" i="1"/>
  <c r="K6177" i="1"/>
  <c r="J6177" i="1"/>
  <c r="L6176" i="1"/>
  <c r="K6176" i="1"/>
  <c r="J6176" i="1"/>
  <c r="L6175" i="1"/>
  <c r="K6175" i="1"/>
  <c r="J6175" i="1"/>
  <c r="L6174" i="1"/>
  <c r="K6174" i="1"/>
  <c r="J6174" i="1"/>
  <c r="L6173" i="1"/>
  <c r="K6173" i="1"/>
  <c r="J6173" i="1"/>
  <c r="L6172" i="1"/>
  <c r="K6172" i="1"/>
  <c r="J6172" i="1"/>
  <c r="L6171" i="1"/>
  <c r="K6171" i="1"/>
  <c r="J6171" i="1"/>
  <c r="L6170" i="1"/>
  <c r="K6170" i="1"/>
  <c r="J6170" i="1"/>
  <c r="L6169" i="1"/>
  <c r="K6169" i="1"/>
  <c r="J6169" i="1"/>
  <c r="L6168" i="1"/>
  <c r="K6168" i="1"/>
  <c r="J6168" i="1"/>
  <c r="L6167" i="1"/>
  <c r="K6167" i="1"/>
  <c r="J6167" i="1"/>
  <c r="L6166" i="1"/>
  <c r="K6166" i="1"/>
  <c r="J6166" i="1"/>
  <c r="L6165" i="1"/>
  <c r="K6165" i="1"/>
  <c r="J6165" i="1"/>
  <c r="L6164" i="1"/>
  <c r="K6164" i="1"/>
  <c r="J6164" i="1"/>
  <c r="L6163" i="1"/>
  <c r="K6163" i="1"/>
  <c r="J6163" i="1"/>
  <c r="L6162" i="1"/>
  <c r="K6162" i="1"/>
  <c r="J6162" i="1"/>
  <c r="L6161" i="1"/>
  <c r="K6161" i="1"/>
  <c r="J6161" i="1"/>
  <c r="L6160" i="1"/>
  <c r="K6160" i="1"/>
  <c r="J6160" i="1"/>
  <c r="L6159" i="1"/>
  <c r="K6159" i="1"/>
  <c r="J6159" i="1"/>
  <c r="L6158" i="1"/>
  <c r="K6158" i="1"/>
  <c r="J6158" i="1"/>
  <c r="L6157" i="1"/>
  <c r="K6157" i="1"/>
  <c r="J6157" i="1"/>
  <c r="L6156" i="1"/>
  <c r="K6156" i="1"/>
  <c r="J6156" i="1"/>
  <c r="L6155" i="1"/>
  <c r="K6155" i="1"/>
  <c r="J6155" i="1"/>
  <c r="L6154" i="1"/>
  <c r="K6154" i="1"/>
  <c r="J6154" i="1"/>
  <c r="L6153" i="1"/>
  <c r="K6153" i="1"/>
  <c r="J6153" i="1"/>
  <c r="L6152" i="1"/>
  <c r="K6152" i="1"/>
  <c r="J6152" i="1"/>
  <c r="L6151" i="1"/>
  <c r="K6151" i="1"/>
  <c r="J6151" i="1"/>
  <c r="L6150" i="1"/>
  <c r="K6150" i="1"/>
  <c r="J6150" i="1"/>
  <c r="L6149" i="1"/>
  <c r="K6149" i="1"/>
  <c r="J6149" i="1"/>
  <c r="L6148" i="1"/>
  <c r="K6148" i="1"/>
  <c r="J6148" i="1"/>
  <c r="L6147" i="1"/>
  <c r="K6147" i="1"/>
  <c r="J6147" i="1"/>
  <c r="L6146" i="1"/>
  <c r="K6146" i="1"/>
  <c r="J6146" i="1"/>
  <c r="L6145" i="1"/>
  <c r="K6145" i="1"/>
  <c r="J6145" i="1"/>
  <c r="L6144" i="1"/>
  <c r="K6144" i="1"/>
  <c r="J6144" i="1"/>
  <c r="L6143" i="1"/>
  <c r="K6143" i="1"/>
  <c r="J6143" i="1"/>
  <c r="L6142" i="1"/>
  <c r="K6142" i="1"/>
  <c r="J6142" i="1"/>
  <c r="L6141" i="1"/>
  <c r="K6141" i="1"/>
  <c r="J6141" i="1"/>
  <c r="L6140" i="1"/>
  <c r="K6140" i="1"/>
  <c r="J6140" i="1"/>
  <c r="L6139" i="1"/>
  <c r="K6139" i="1"/>
  <c r="J6139" i="1"/>
  <c r="L6138" i="1"/>
  <c r="K6138" i="1"/>
  <c r="J6138" i="1"/>
  <c r="L6137" i="1"/>
  <c r="K6137" i="1"/>
  <c r="J6137" i="1"/>
  <c r="L6136" i="1"/>
  <c r="K6136" i="1"/>
  <c r="J6136" i="1"/>
  <c r="L6135" i="1"/>
  <c r="K6135" i="1"/>
  <c r="J6135" i="1"/>
  <c r="L6134" i="1"/>
  <c r="K6134" i="1"/>
  <c r="J6134" i="1"/>
  <c r="L6133" i="1"/>
  <c r="K6133" i="1"/>
  <c r="J6133" i="1"/>
  <c r="L6132" i="1"/>
  <c r="K6132" i="1"/>
  <c r="J6132" i="1"/>
  <c r="L6131" i="1"/>
  <c r="K6131" i="1"/>
  <c r="J6131" i="1"/>
  <c r="L6130" i="1"/>
  <c r="K6130" i="1"/>
  <c r="J6130" i="1"/>
  <c r="L6129" i="1"/>
  <c r="K6129" i="1"/>
  <c r="J6129" i="1"/>
  <c r="L6128" i="1"/>
  <c r="K6128" i="1"/>
  <c r="J6128" i="1"/>
  <c r="L6127" i="1"/>
  <c r="K6127" i="1"/>
  <c r="J6127" i="1"/>
  <c r="L6126" i="1"/>
  <c r="K6126" i="1"/>
  <c r="J6126" i="1"/>
  <c r="L6125" i="1"/>
  <c r="K6125" i="1"/>
  <c r="J6125" i="1"/>
  <c r="L6124" i="1"/>
  <c r="K6124" i="1"/>
  <c r="J6124" i="1"/>
  <c r="L6123" i="1"/>
  <c r="K6123" i="1"/>
  <c r="J6123" i="1"/>
  <c r="L6122" i="1"/>
  <c r="K6122" i="1"/>
  <c r="J6122" i="1"/>
  <c r="L6121" i="1"/>
  <c r="K6121" i="1"/>
  <c r="J6121" i="1"/>
  <c r="L6120" i="1"/>
  <c r="K6120" i="1"/>
  <c r="J6120" i="1"/>
  <c r="L6119" i="1"/>
  <c r="K6119" i="1"/>
  <c r="J6119" i="1"/>
  <c r="L6118" i="1"/>
  <c r="K6118" i="1"/>
  <c r="J6118" i="1"/>
  <c r="L6117" i="1"/>
  <c r="K6117" i="1"/>
  <c r="J6117" i="1"/>
  <c r="L6116" i="1"/>
  <c r="K6116" i="1"/>
  <c r="J6116" i="1"/>
  <c r="L6115" i="1"/>
  <c r="K6115" i="1"/>
  <c r="J6115" i="1"/>
  <c r="L6114" i="1"/>
  <c r="K6114" i="1"/>
  <c r="J6114" i="1"/>
  <c r="L6113" i="1"/>
  <c r="K6113" i="1"/>
  <c r="J6113" i="1"/>
  <c r="L6112" i="1"/>
  <c r="K6112" i="1"/>
  <c r="J6112" i="1"/>
  <c r="L6111" i="1"/>
  <c r="K6111" i="1"/>
  <c r="J6111" i="1"/>
  <c r="L6110" i="1"/>
  <c r="K6110" i="1"/>
  <c r="J6110" i="1"/>
  <c r="L6109" i="1"/>
  <c r="K6109" i="1"/>
  <c r="J6109" i="1"/>
  <c r="L6108" i="1"/>
  <c r="K6108" i="1"/>
  <c r="J6108" i="1"/>
  <c r="L6107" i="1"/>
  <c r="K6107" i="1"/>
  <c r="J6107" i="1"/>
  <c r="L6106" i="1"/>
  <c r="K6106" i="1"/>
  <c r="J6106" i="1"/>
  <c r="L6105" i="1"/>
  <c r="K6105" i="1"/>
  <c r="J6105" i="1"/>
  <c r="L6104" i="1"/>
  <c r="K6104" i="1"/>
  <c r="J6104" i="1"/>
  <c r="L6103" i="1"/>
  <c r="K6103" i="1"/>
  <c r="J6103" i="1"/>
  <c r="L6102" i="1"/>
  <c r="K6102" i="1"/>
  <c r="J6102" i="1"/>
  <c r="L6101" i="1"/>
  <c r="K6101" i="1"/>
  <c r="J6101" i="1"/>
  <c r="L6100" i="1"/>
  <c r="K6100" i="1"/>
  <c r="J6100" i="1"/>
  <c r="L6099" i="1"/>
  <c r="K6099" i="1"/>
  <c r="J6099" i="1"/>
  <c r="L6098" i="1"/>
  <c r="K6098" i="1"/>
  <c r="J6098" i="1"/>
  <c r="L6097" i="1"/>
  <c r="K6097" i="1"/>
  <c r="J6097" i="1"/>
  <c r="L6096" i="1"/>
  <c r="K6096" i="1"/>
  <c r="J6096" i="1"/>
  <c r="L6095" i="1"/>
  <c r="K6095" i="1"/>
  <c r="J6095" i="1"/>
  <c r="L6094" i="1"/>
  <c r="K6094" i="1"/>
  <c r="J6094" i="1"/>
  <c r="L6093" i="1"/>
  <c r="K6093" i="1"/>
  <c r="J6093" i="1"/>
  <c r="L6092" i="1"/>
  <c r="K6092" i="1"/>
  <c r="J6092" i="1"/>
  <c r="L6091" i="1"/>
  <c r="K6091" i="1"/>
  <c r="J6091" i="1"/>
  <c r="L6090" i="1"/>
  <c r="K6090" i="1"/>
  <c r="J6090" i="1"/>
  <c r="L6089" i="1"/>
  <c r="K6089" i="1"/>
  <c r="J6089" i="1"/>
  <c r="L6088" i="1"/>
  <c r="K6088" i="1"/>
  <c r="J6088" i="1"/>
  <c r="L6087" i="1"/>
  <c r="K6087" i="1"/>
  <c r="J6087" i="1"/>
  <c r="L6086" i="1"/>
  <c r="K6086" i="1"/>
  <c r="J6086" i="1"/>
  <c r="L6085" i="1"/>
  <c r="K6085" i="1"/>
  <c r="J6085" i="1"/>
  <c r="L6084" i="1"/>
  <c r="K6084" i="1"/>
  <c r="J6084" i="1"/>
  <c r="L6083" i="1"/>
  <c r="K6083" i="1"/>
  <c r="J6083" i="1"/>
  <c r="L6082" i="1"/>
  <c r="K6082" i="1"/>
  <c r="J6082" i="1"/>
  <c r="L6081" i="1"/>
  <c r="K6081" i="1"/>
  <c r="J6081" i="1"/>
  <c r="L6080" i="1"/>
  <c r="K6080" i="1"/>
  <c r="J6080" i="1"/>
  <c r="L6079" i="1"/>
  <c r="K6079" i="1"/>
  <c r="J6079" i="1"/>
  <c r="L6078" i="1"/>
  <c r="K6078" i="1"/>
  <c r="J6078" i="1"/>
  <c r="L6077" i="1"/>
  <c r="K6077" i="1"/>
  <c r="J6077" i="1"/>
  <c r="L6076" i="1"/>
  <c r="K6076" i="1"/>
  <c r="J6076" i="1"/>
  <c r="L6075" i="1"/>
  <c r="K6075" i="1"/>
  <c r="J6075" i="1"/>
  <c r="L6074" i="1"/>
  <c r="K6074" i="1"/>
  <c r="J6074" i="1"/>
  <c r="L6073" i="1"/>
  <c r="K6073" i="1"/>
  <c r="J6073" i="1"/>
  <c r="L6072" i="1"/>
  <c r="K6072" i="1"/>
  <c r="J6072" i="1"/>
  <c r="L6071" i="1"/>
  <c r="K6071" i="1"/>
  <c r="J6071" i="1"/>
  <c r="L6070" i="1"/>
  <c r="K6070" i="1"/>
  <c r="J6070" i="1"/>
  <c r="L6069" i="1"/>
  <c r="K6069" i="1"/>
  <c r="J6069" i="1"/>
  <c r="L6068" i="1"/>
  <c r="K6068" i="1"/>
  <c r="J6068" i="1"/>
  <c r="L6067" i="1"/>
  <c r="K6067" i="1"/>
  <c r="J6067" i="1"/>
  <c r="L6066" i="1"/>
  <c r="K6066" i="1"/>
  <c r="J6066" i="1"/>
  <c r="L6065" i="1"/>
  <c r="K6065" i="1"/>
  <c r="J6065" i="1"/>
  <c r="L6064" i="1"/>
  <c r="K6064" i="1"/>
  <c r="J6064" i="1"/>
  <c r="L6063" i="1"/>
  <c r="K6063" i="1"/>
  <c r="J6063" i="1"/>
  <c r="L6062" i="1"/>
  <c r="K6062" i="1"/>
  <c r="J6062" i="1"/>
  <c r="L6061" i="1"/>
  <c r="K6061" i="1"/>
  <c r="J6061" i="1"/>
  <c r="L6060" i="1"/>
  <c r="K6060" i="1"/>
  <c r="J6060" i="1"/>
  <c r="L6059" i="1"/>
  <c r="K6059" i="1"/>
  <c r="J6059" i="1"/>
  <c r="L6058" i="1"/>
  <c r="K6058" i="1"/>
  <c r="J6058" i="1"/>
  <c r="L6057" i="1"/>
  <c r="K6057" i="1"/>
  <c r="J6057" i="1"/>
  <c r="L6056" i="1"/>
  <c r="K6056" i="1"/>
  <c r="J6056" i="1"/>
  <c r="L6055" i="1"/>
  <c r="K6055" i="1"/>
  <c r="J6055" i="1"/>
  <c r="L6054" i="1"/>
  <c r="K6054" i="1"/>
  <c r="J6054" i="1"/>
  <c r="L6053" i="1"/>
  <c r="K6053" i="1"/>
  <c r="J6053" i="1"/>
  <c r="L6052" i="1"/>
  <c r="K6052" i="1"/>
  <c r="J6052" i="1"/>
  <c r="L6051" i="1"/>
  <c r="K6051" i="1"/>
  <c r="J6051" i="1"/>
  <c r="L6050" i="1"/>
  <c r="K6050" i="1"/>
  <c r="J6050" i="1"/>
  <c r="L6049" i="1"/>
  <c r="K6049" i="1"/>
  <c r="J6049" i="1"/>
  <c r="L6048" i="1"/>
  <c r="K6048" i="1"/>
  <c r="J6048" i="1"/>
  <c r="L6047" i="1"/>
  <c r="K6047" i="1"/>
  <c r="J6047" i="1"/>
  <c r="L6046" i="1"/>
  <c r="K6046" i="1"/>
  <c r="J6046" i="1"/>
  <c r="L6045" i="1"/>
  <c r="K6045" i="1"/>
  <c r="J6045" i="1"/>
  <c r="L6044" i="1"/>
  <c r="K6044" i="1"/>
  <c r="J6044" i="1"/>
  <c r="L6043" i="1"/>
  <c r="K6043" i="1"/>
  <c r="J6043" i="1"/>
  <c r="L6042" i="1"/>
  <c r="K6042" i="1"/>
  <c r="J6042" i="1"/>
  <c r="L6041" i="1"/>
  <c r="K6041" i="1"/>
  <c r="J6041" i="1"/>
  <c r="L6040" i="1"/>
  <c r="K6040" i="1"/>
  <c r="J6040" i="1"/>
  <c r="L6039" i="1"/>
  <c r="K6039" i="1"/>
  <c r="J6039" i="1"/>
  <c r="L6038" i="1"/>
  <c r="K6038" i="1"/>
  <c r="J6038" i="1"/>
  <c r="L6037" i="1"/>
  <c r="K6037" i="1"/>
  <c r="J6037" i="1"/>
  <c r="L6036" i="1"/>
  <c r="K6036" i="1"/>
  <c r="J6036" i="1"/>
  <c r="L6035" i="1"/>
  <c r="K6035" i="1"/>
  <c r="J6035" i="1"/>
  <c r="L6034" i="1"/>
  <c r="K6034" i="1"/>
  <c r="J6034" i="1"/>
  <c r="L6033" i="1"/>
  <c r="K6033" i="1"/>
  <c r="J6033" i="1"/>
  <c r="L6032" i="1"/>
  <c r="K6032" i="1"/>
  <c r="J6032" i="1"/>
  <c r="L6031" i="1"/>
  <c r="K6031" i="1"/>
  <c r="J6031" i="1"/>
  <c r="L6030" i="1"/>
  <c r="K6030" i="1"/>
  <c r="J6030" i="1"/>
  <c r="L6029" i="1"/>
  <c r="K6029" i="1"/>
  <c r="J6029" i="1"/>
  <c r="L6028" i="1"/>
  <c r="K6028" i="1"/>
  <c r="J6028" i="1"/>
  <c r="L6027" i="1"/>
  <c r="K6027" i="1"/>
  <c r="J6027" i="1"/>
  <c r="L6026" i="1"/>
  <c r="K6026" i="1"/>
  <c r="J6026" i="1"/>
  <c r="L6025" i="1"/>
  <c r="K6025" i="1"/>
  <c r="J6025" i="1"/>
  <c r="L6024" i="1"/>
  <c r="K6024" i="1"/>
  <c r="J6024" i="1"/>
  <c r="L6023" i="1"/>
  <c r="K6023" i="1"/>
  <c r="J6023" i="1"/>
  <c r="L6022" i="1"/>
  <c r="K6022" i="1"/>
  <c r="J6022" i="1"/>
  <c r="L6021" i="1"/>
  <c r="K6021" i="1"/>
  <c r="J6021" i="1"/>
  <c r="L6020" i="1"/>
  <c r="K6020" i="1"/>
  <c r="J6020" i="1"/>
  <c r="L6019" i="1"/>
  <c r="K6019" i="1"/>
  <c r="J6019" i="1"/>
  <c r="L6018" i="1"/>
  <c r="K6018" i="1"/>
  <c r="J6018" i="1"/>
  <c r="L6017" i="1"/>
  <c r="K6017" i="1"/>
  <c r="J6017" i="1"/>
  <c r="L6016" i="1"/>
  <c r="K6016" i="1"/>
  <c r="J6016" i="1"/>
  <c r="L6015" i="1"/>
  <c r="K6015" i="1"/>
  <c r="J6015" i="1"/>
  <c r="L6014" i="1"/>
  <c r="K6014" i="1"/>
  <c r="J6014" i="1"/>
  <c r="L6013" i="1"/>
  <c r="K6013" i="1"/>
  <c r="J6013" i="1"/>
  <c r="L6012" i="1"/>
  <c r="K6012" i="1"/>
  <c r="J6012" i="1"/>
  <c r="L6011" i="1"/>
  <c r="K6011" i="1"/>
  <c r="J6011" i="1"/>
  <c r="L6010" i="1"/>
  <c r="K6010" i="1"/>
  <c r="J6010" i="1"/>
  <c r="L6009" i="1"/>
  <c r="K6009" i="1"/>
  <c r="J6009" i="1"/>
  <c r="L6008" i="1"/>
  <c r="K6008" i="1"/>
  <c r="J6008" i="1"/>
  <c r="L6007" i="1"/>
  <c r="K6007" i="1"/>
  <c r="J6007" i="1"/>
  <c r="L6006" i="1"/>
  <c r="K6006" i="1"/>
  <c r="J6006" i="1"/>
  <c r="L6005" i="1"/>
  <c r="K6005" i="1"/>
  <c r="J6005" i="1"/>
  <c r="L6004" i="1"/>
  <c r="K6004" i="1"/>
  <c r="J6004" i="1"/>
  <c r="L6003" i="1"/>
  <c r="K6003" i="1"/>
  <c r="J6003" i="1"/>
  <c r="L6002" i="1"/>
  <c r="K6002" i="1"/>
  <c r="J6002" i="1"/>
  <c r="L6001" i="1"/>
  <c r="K6001" i="1"/>
  <c r="J6001" i="1"/>
  <c r="L6000" i="1"/>
  <c r="K6000" i="1"/>
  <c r="J6000" i="1"/>
  <c r="L5999" i="1"/>
  <c r="K5999" i="1"/>
  <c r="J5999" i="1"/>
  <c r="L5998" i="1"/>
  <c r="K5998" i="1"/>
  <c r="J5998" i="1"/>
  <c r="L5997" i="1"/>
  <c r="K5997" i="1"/>
  <c r="J5997" i="1"/>
  <c r="L5996" i="1"/>
  <c r="K5996" i="1"/>
  <c r="J5996" i="1"/>
  <c r="L5995" i="1"/>
  <c r="K5995" i="1"/>
  <c r="J5995" i="1"/>
  <c r="L5994" i="1"/>
  <c r="K5994" i="1"/>
  <c r="J5994" i="1"/>
  <c r="L5993" i="1"/>
  <c r="K5993" i="1"/>
  <c r="J5993" i="1"/>
  <c r="L5992" i="1"/>
  <c r="K5992" i="1"/>
  <c r="J5992" i="1"/>
  <c r="L5991" i="1"/>
  <c r="K5991" i="1"/>
  <c r="J5991" i="1"/>
  <c r="L5990" i="1"/>
  <c r="K5990" i="1"/>
  <c r="J5990" i="1"/>
  <c r="L5989" i="1"/>
  <c r="K5989" i="1"/>
  <c r="J5989" i="1"/>
  <c r="L5988" i="1"/>
  <c r="K5988" i="1"/>
  <c r="J5988" i="1"/>
  <c r="L5987" i="1"/>
  <c r="K5987" i="1"/>
  <c r="J5987" i="1"/>
  <c r="L5986" i="1"/>
  <c r="K5986" i="1"/>
  <c r="J5986" i="1"/>
  <c r="L5985" i="1"/>
  <c r="K5985" i="1"/>
  <c r="J5985" i="1"/>
  <c r="L5984" i="1"/>
  <c r="K5984" i="1"/>
  <c r="J5984" i="1"/>
  <c r="L5983" i="1"/>
  <c r="K5983" i="1"/>
  <c r="J5983" i="1"/>
  <c r="L5982" i="1"/>
  <c r="K5982" i="1"/>
  <c r="J5982" i="1"/>
  <c r="L5981" i="1"/>
  <c r="K5981" i="1"/>
  <c r="J5981" i="1"/>
  <c r="L5980" i="1"/>
  <c r="K5980" i="1"/>
  <c r="J5980" i="1"/>
  <c r="L5979" i="1"/>
  <c r="K5979" i="1"/>
  <c r="J5979" i="1"/>
  <c r="L5978" i="1"/>
  <c r="K5978" i="1"/>
  <c r="J5978" i="1"/>
  <c r="L5977" i="1"/>
  <c r="K5977" i="1"/>
  <c r="J5977" i="1"/>
  <c r="L5976" i="1"/>
  <c r="K5976" i="1"/>
  <c r="J5976" i="1"/>
  <c r="L5975" i="1"/>
  <c r="K5975" i="1"/>
  <c r="J5975" i="1"/>
  <c r="L5974" i="1"/>
  <c r="K5974" i="1"/>
  <c r="J5974" i="1"/>
  <c r="L5973" i="1"/>
  <c r="K5973" i="1"/>
  <c r="J5973" i="1"/>
  <c r="L5972" i="1"/>
  <c r="K5972" i="1"/>
  <c r="J5972" i="1"/>
  <c r="L5971" i="1"/>
  <c r="K5971" i="1"/>
  <c r="J5971" i="1"/>
  <c r="L5970" i="1"/>
  <c r="K5970" i="1"/>
  <c r="J5970" i="1"/>
  <c r="L5969" i="1"/>
  <c r="K5969" i="1"/>
  <c r="J5969" i="1"/>
  <c r="L5968" i="1"/>
  <c r="K5968" i="1"/>
  <c r="J5968" i="1"/>
  <c r="L5967" i="1"/>
  <c r="K5967" i="1"/>
  <c r="J5967" i="1"/>
  <c r="L5966" i="1"/>
  <c r="K5966" i="1"/>
  <c r="J5966" i="1"/>
  <c r="L5965" i="1"/>
  <c r="K5965" i="1"/>
  <c r="J5965" i="1"/>
  <c r="L5964" i="1"/>
  <c r="K5964" i="1"/>
  <c r="J5964" i="1"/>
  <c r="L5963" i="1"/>
  <c r="K5963" i="1"/>
  <c r="J5963" i="1"/>
  <c r="L5962" i="1"/>
  <c r="K5962" i="1"/>
  <c r="J5962" i="1"/>
  <c r="L5961" i="1"/>
  <c r="K5961" i="1"/>
  <c r="J5961" i="1"/>
  <c r="L5960" i="1"/>
  <c r="K5960" i="1"/>
  <c r="J5960" i="1"/>
  <c r="L5959" i="1"/>
  <c r="K5959" i="1"/>
  <c r="J5959" i="1"/>
  <c r="L5958" i="1"/>
  <c r="K5958" i="1"/>
  <c r="J5958" i="1"/>
  <c r="L5957" i="1"/>
  <c r="K5957" i="1"/>
  <c r="J5957" i="1"/>
  <c r="L5956" i="1"/>
  <c r="K5956" i="1"/>
  <c r="J5956" i="1"/>
  <c r="L5955" i="1"/>
  <c r="K5955" i="1"/>
  <c r="J5955" i="1"/>
  <c r="L5954" i="1"/>
  <c r="K5954" i="1"/>
  <c r="J5954" i="1"/>
  <c r="L5953" i="1"/>
  <c r="K5953" i="1"/>
  <c r="J5953" i="1"/>
  <c r="L5952" i="1"/>
  <c r="K5952" i="1"/>
  <c r="J5952" i="1"/>
  <c r="L5951" i="1"/>
  <c r="K5951" i="1"/>
  <c r="J5951" i="1"/>
  <c r="L5950" i="1"/>
  <c r="K5950" i="1"/>
  <c r="J5950" i="1"/>
  <c r="L5949" i="1"/>
  <c r="K5949" i="1"/>
  <c r="J5949" i="1"/>
  <c r="L5948" i="1"/>
  <c r="K5948" i="1"/>
  <c r="J5948" i="1"/>
  <c r="L5947" i="1"/>
  <c r="K5947" i="1"/>
  <c r="J5947" i="1"/>
  <c r="L5946" i="1"/>
  <c r="K5946" i="1"/>
  <c r="J5946" i="1"/>
  <c r="L5945" i="1"/>
  <c r="K5945" i="1"/>
  <c r="J5945" i="1"/>
  <c r="L5944" i="1"/>
  <c r="K5944" i="1"/>
  <c r="J5944" i="1"/>
  <c r="L5943" i="1"/>
  <c r="K5943" i="1"/>
  <c r="J5943" i="1"/>
  <c r="L5942" i="1"/>
  <c r="K5942" i="1"/>
  <c r="J5942" i="1"/>
  <c r="L5941" i="1"/>
  <c r="K5941" i="1"/>
  <c r="J5941" i="1"/>
  <c r="L5940" i="1"/>
  <c r="K5940" i="1"/>
  <c r="J5940" i="1"/>
  <c r="L5939" i="1"/>
  <c r="K5939" i="1"/>
  <c r="J5939" i="1"/>
  <c r="L5938" i="1"/>
  <c r="K5938" i="1"/>
  <c r="J5938" i="1"/>
  <c r="L5937" i="1"/>
  <c r="K5937" i="1"/>
  <c r="J5937" i="1"/>
  <c r="L5936" i="1"/>
  <c r="K5936" i="1"/>
  <c r="J5936" i="1"/>
  <c r="L5935" i="1"/>
  <c r="K5935" i="1"/>
  <c r="J5935" i="1"/>
  <c r="L5934" i="1"/>
  <c r="K5934" i="1"/>
  <c r="J5934" i="1"/>
  <c r="L5933" i="1"/>
  <c r="K5933" i="1"/>
  <c r="J5933" i="1"/>
  <c r="L5932" i="1"/>
  <c r="K5932" i="1"/>
  <c r="J5932" i="1"/>
  <c r="L5931" i="1"/>
  <c r="K5931" i="1"/>
  <c r="J5931" i="1"/>
  <c r="L5930" i="1"/>
  <c r="K5930" i="1"/>
  <c r="J5930" i="1"/>
  <c r="L5929" i="1"/>
  <c r="K5929" i="1"/>
  <c r="J5929" i="1"/>
  <c r="L5928" i="1"/>
  <c r="K5928" i="1"/>
  <c r="J5928" i="1"/>
  <c r="L5927" i="1"/>
  <c r="K5927" i="1"/>
  <c r="J5927" i="1"/>
  <c r="L5926" i="1"/>
  <c r="K5926" i="1"/>
  <c r="J5926" i="1"/>
  <c r="L5925" i="1"/>
  <c r="K5925" i="1"/>
  <c r="J5925" i="1"/>
  <c r="L5924" i="1"/>
  <c r="K5924" i="1"/>
  <c r="J5924" i="1"/>
  <c r="L5923" i="1"/>
  <c r="K5923" i="1"/>
  <c r="J5923" i="1"/>
  <c r="L5922" i="1"/>
  <c r="K5922" i="1"/>
  <c r="J5922" i="1"/>
  <c r="L5921" i="1"/>
  <c r="K5921" i="1"/>
  <c r="J5921" i="1"/>
  <c r="L5920" i="1"/>
  <c r="K5920" i="1"/>
  <c r="J5920" i="1"/>
  <c r="L5919" i="1"/>
  <c r="K5919" i="1"/>
  <c r="J5919" i="1"/>
  <c r="L5918" i="1"/>
  <c r="K5918" i="1"/>
  <c r="J5918" i="1"/>
  <c r="L5917" i="1"/>
  <c r="K5917" i="1"/>
  <c r="J5917" i="1"/>
  <c r="L5916" i="1"/>
  <c r="K5916" i="1"/>
  <c r="J5916" i="1"/>
  <c r="L5915" i="1"/>
  <c r="K5915" i="1"/>
  <c r="J5915" i="1"/>
  <c r="L5914" i="1"/>
  <c r="K5914" i="1"/>
  <c r="J5914" i="1"/>
  <c r="L5913" i="1"/>
  <c r="K5913" i="1"/>
  <c r="J5913" i="1"/>
  <c r="L5912" i="1"/>
  <c r="K5912" i="1"/>
  <c r="J5912" i="1"/>
  <c r="L5911" i="1"/>
  <c r="K5911" i="1"/>
  <c r="J5911" i="1"/>
  <c r="L5910" i="1"/>
  <c r="K5910" i="1"/>
  <c r="J5910" i="1"/>
  <c r="L5909" i="1"/>
  <c r="K5909" i="1"/>
  <c r="J5909" i="1"/>
  <c r="L5908" i="1"/>
  <c r="K5908" i="1"/>
  <c r="J5908" i="1"/>
  <c r="L5907" i="1"/>
  <c r="K5907" i="1"/>
  <c r="J5907" i="1"/>
  <c r="L5906" i="1"/>
  <c r="K5906" i="1"/>
  <c r="J5906" i="1"/>
  <c r="L5905" i="1"/>
  <c r="K5905" i="1"/>
  <c r="J5905" i="1"/>
  <c r="L5904" i="1"/>
  <c r="K5904" i="1"/>
  <c r="J5904" i="1"/>
  <c r="L5903" i="1"/>
  <c r="K5903" i="1"/>
  <c r="J5903" i="1"/>
  <c r="L5902" i="1"/>
  <c r="K5902" i="1"/>
  <c r="J5902" i="1"/>
  <c r="L5901" i="1"/>
  <c r="K5901" i="1"/>
  <c r="J5901" i="1"/>
  <c r="L5900" i="1"/>
  <c r="K5900" i="1"/>
  <c r="J5900" i="1"/>
  <c r="L5899" i="1"/>
  <c r="K5899" i="1"/>
  <c r="J5899" i="1"/>
  <c r="L5898" i="1"/>
  <c r="K5898" i="1"/>
  <c r="J5898" i="1"/>
  <c r="L5897" i="1"/>
  <c r="K5897" i="1"/>
  <c r="J5897" i="1"/>
  <c r="L5896" i="1"/>
  <c r="K5896" i="1"/>
  <c r="J5896" i="1"/>
  <c r="L5895" i="1"/>
  <c r="K5895" i="1"/>
  <c r="J5895" i="1"/>
  <c r="L5894" i="1"/>
  <c r="K5894" i="1"/>
  <c r="J5894" i="1"/>
  <c r="L5893" i="1"/>
  <c r="K5893" i="1"/>
  <c r="J5893" i="1"/>
  <c r="L5892" i="1"/>
  <c r="K5892" i="1"/>
  <c r="J5892" i="1"/>
  <c r="L5891" i="1"/>
  <c r="K5891" i="1"/>
  <c r="J5891" i="1"/>
  <c r="L5890" i="1"/>
  <c r="K5890" i="1"/>
  <c r="J5890" i="1"/>
  <c r="L5889" i="1"/>
  <c r="K5889" i="1"/>
  <c r="J5889" i="1"/>
  <c r="L5888" i="1"/>
  <c r="K5888" i="1"/>
  <c r="J5888" i="1"/>
  <c r="L5887" i="1"/>
  <c r="K5887" i="1"/>
  <c r="J5887" i="1"/>
  <c r="L5886" i="1"/>
  <c r="K5886" i="1"/>
  <c r="J5886" i="1"/>
  <c r="L5885" i="1"/>
  <c r="K5885" i="1"/>
  <c r="J5885" i="1"/>
  <c r="L5884" i="1"/>
  <c r="K5884" i="1"/>
  <c r="J5884" i="1"/>
  <c r="L5883" i="1"/>
  <c r="K5883" i="1"/>
  <c r="J5883" i="1"/>
  <c r="L5882" i="1"/>
  <c r="K5882" i="1"/>
  <c r="J5882" i="1"/>
  <c r="L5881" i="1"/>
  <c r="K5881" i="1"/>
  <c r="J5881" i="1"/>
  <c r="L5880" i="1"/>
  <c r="K5880" i="1"/>
  <c r="J5880" i="1"/>
  <c r="L5879" i="1"/>
  <c r="K5879" i="1"/>
  <c r="J5879" i="1"/>
  <c r="L5878" i="1"/>
  <c r="K5878" i="1"/>
  <c r="J5878" i="1"/>
  <c r="L5877" i="1"/>
  <c r="K5877" i="1"/>
  <c r="J5877" i="1"/>
  <c r="L5876" i="1"/>
  <c r="K5876" i="1"/>
  <c r="J5876" i="1"/>
  <c r="L5875" i="1"/>
  <c r="K5875" i="1"/>
  <c r="J5875" i="1"/>
  <c r="L5874" i="1"/>
  <c r="K5874" i="1"/>
  <c r="J5874" i="1"/>
  <c r="L5873" i="1"/>
  <c r="K5873" i="1"/>
  <c r="J5873" i="1"/>
  <c r="L5872" i="1"/>
  <c r="K5872" i="1"/>
  <c r="J5872" i="1"/>
  <c r="L5871" i="1"/>
  <c r="K5871" i="1"/>
  <c r="J5871" i="1"/>
  <c r="L5870" i="1"/>
  <c r="K5870" i="1"/>
  <c r="J5870" i="1"/>
  <c r="L5869" i="1"/>
  <c r="K5869" i="1"/>
  <c r="J5869" i="1"/>
  <c r="L5868" i="1"/>
  <c r="K5868" i="1"/>
  <c r="J5868" i="1"/>
  <c r="L5867" i="1"/>
  <c r="K5867" i="1"/>
  <c r="J5867" i="1"/>
  <c r="L5866" i="1"/>
  <c r="K5866" i="1"/>
  <c r="J5866" i="1"/>
  <c r="L5865" i="1"/>
  <c r="K5865" i="1"/>
  <c r="J5865" i="1"/>
  <c r="L5864" i="1"/>
  <c r="K5864" i="1"/>
  <c r="J5864" i="1"/>
  <c r="L5863" i="1"/>
  <c r="K5863" i="1"/>
  <c r="J5863" i="1"/>
  <c r="L5862" i="1"/>
  <c r="K5862" i="1"/>
  <c r="J5862" i="1"/>
  <c r="L5861" i="1"/>
  <c r="K5861" i="1"/>
  <c r="J5861" i="1"/>
  <c r="L5860" i="1"/>
  <c r="K5860" i="1"/>
  <c r="J5860" i="1"/>
  <c r="L5859" i="1"/>
  <c r="K5859" i="1"/>
  <c r="J5859" i="1"/>
  <c r="L5858" i="1"/>
  <c r="K5858" i="1"/>
  <c r="J5858" i="1"/>
  <c r="L5857" i="1"/>
  <c r="K5857" i="1"/>
  <c r="J5857" i="1"/>
  <c r="L5856" i="1"/>
  <c r="K5856" i="1"/>
  <c r="J5856" i="1"/>
  <c r="L5855" i="1"/>
  <c r="K5855" i="1"/>
  <c r="J5855" i="1"/>
  <c r="L5854" i="1"/>
  <c r="K5854" i="1"/>
  <c r="J5854" i="1"/>
  <c r="L5853" i="1"/>
  <c r="K5853" i="1"/>
  <c r="J5853" i="1"/>
  <c r="L5852" i="1"/>
  <c r="K5852" i="1"/>
  <c r="J5852" i="1"/>
  <c r="L5851" i="1"/>
  <c r="K5851" i="1"/>
  <c r="J5851" i="1"/>
  <c r="L5850" i="1"/>
  <c r="K5850" i="1"/>
  <c r="J5850" i="1"/>
  <c r="L5849" i="1"/>
  <c r="K5849" i="1"/>
  <c r="J5849" i="1"/>
  <c r="L5848" i="1"/>
  <c r="K5848" i="1"/>
  <c r="J5848" i="1"/>
  <c r="L5847" i="1"/>
  <c r="K5847" i="1"/>
  <c r="J5847" i="1"/>
  <c r="L5846" i="1"/>
  <c r="K5846" i="1"/>
  <c r="J5846" i="1"/>
  <c r="L5845" i="1"/>
  <c r="K5845" i="1"/>
  <c r="J5845" i="1"/>
  <c r="L5844" i="1"/>
  <c r="K5844" i="1"/>
  <c r="J5844" i="1"/>
  <c r="L5843" i="1"/>
  <c r="K5843" i="1"/>
  <c r="J5843" i="1"/>
  <c r="L5842" i="1"/>
  <c r="K5842" i="1"/>
  <c r="J5842" i="1"/>
  <c r="L5841" i="1"/>
  <c r="K5841" i="1"/>
  <c r="J5841" i="1"/>
  <c r="L5840" i="1"/>
  <c r="K5840" i="1"/>
  <c r="J5840" i="1"/>
  <c r="L5839" i="1"/>
  <c r="K5839" i="1"/>
  <c r="J5839" i="1"/>
  <c r="L5838" i="1"/>
  <c r="K5838" i="1"/>
  <c r="J5838" i="1"/>
  <c r="L5837" i="1"/>
  <c r="K5837" i="1"/>
  <c r="J5837" i="1"/>
  <c r="L5836" i="1"/>
  <c r="K5836" i="1"/>
  <c r="J5836" i="1"/>
  <c r="L5835" i="1"/>
  <c r="K5835" i="1"/>
  <c r="J5835" i="1"/>
  <c r="L5834" i="1"/>
  <c r="K5834" i="1"/>
  <c r="J5834" i="1"/>
  <c r="L5833" i="1"/>
  <c r="K5833" i="1"/>
  <c r="J5833" i="1"/>
  <c r="L5832" i="1"/>
  <c r="K5832" i="1"/>
  <c r="J5832" i="1"/>
  <c r="L5831" i="1"/>
  <c r="K5831" i="1"/>
  <c r="J5831" i="1"/>
  <c r="L5830" i="1"/>
  <c r="K5830" i="1"/>
  <c r="J5830" i="1"/>
  <c r="L5829" i="1"/>
  <c r="K5829" i="1"/>
  <c r="J5829" i="1"/>
  <c r="L5828" i="1"/>
  <c r="K5828" i="1"/>
  <c r="J5828" i="1"/>
  <c r="L5827" i="1"/>
  <c r="K5827" i="1"/>
  <c r="J5827" i="1"/>
  <c r="L5826" i="1"/>
  <c r="K5826" i="1"/>
  <c r="J5826" i="1"/>
  <c r="L5825" i="1"/>
  <c r="K5825" i="1"/>
  <c r="J5825" i="1"/>
  <c r="L5824" i="1"/>
  <c r="K5824" i="1"/>
  <c r="J5824" i="1"/>
  <c r="L5823" i="1"/>
  <c r="K5823" i="1"/>
  <c r="J5823" i="1"/>
  <c r="L5822" i="1"/>
  <c r="K5822" i="1"/>
  <c r="J5822" i="1"/>
  <c r="L5821" i="1"/>
  <c r="K5821" i="1"/>
  <c r="J5821" i="1"/>
  <c r="L5820" i="1"/>
  <c r="K5820" i="1"/>
  <c r="J5820" i="1"/>
  <c r="L5819" i="1"/>
  <c r="K5819" i="1"/>
  <c r="J5819" i="1"/>
  <c r="L5818" i="1"/>
  <c r="K5818" i="1"/>
  <c r="J5818" i="1"/>
  <c r="L5817" i="1"/>
  <c r="K5817" i="1"/>
  <c r="J5817" i="1"/>
  <c r="L5816" i="1"/>
  <c r="K5816" i="1"/>
  <c r="J5816" i="1"/>
  <c r="L5815" i="1"/>
  <c r="K5815" i="1"/>
  <c r="J5815" i="1"/>
  <c r="L5814" i="1"/>
  <c r="K5814" i="1"/>
  <c r="J5814" i="1"/>
  <c r="L5813" i="1"/>
  <c r="K5813" i="1"/>
  <c r="J5813" i="1"/>
  <c r="L5812" i="1"/>
  <c r="K5812" i="1"/>
  <c r="J5812" i="1"/>
  <c r="L5811" i="1"/>
  <c r="K5811" i="1"/>
  <c r="J5811" i="1"/>
  <c r="L5810" i="1"/>
  <c r="K5810" i="1"/>
  <c r="J5810" i="1"/>
  <c r="L5809" i="1"/>
  <c r="K5809" i="1"/>
  <c r="J5809" i="1"/>
  <c r="L5808" i="1"/>
  <c r="K5808" i="1"/>
  <c r="J5808" i="1"/>
  <c r="L5807" i="1"/>
  <c r="K5807" i="1"/>
  <c r="J5807" i="1"/>
  <c r="L5806" i="1"/>
  <c r="K5806" i="1"/>
  <c r="J5806" i="1"/>
  <c r="L5805" i="1"/>
  <c r="K5805" i="1"/>
  <c r="J5805" i="1"/>
  <c r="L5804" i="1"/>
  <c r="K5804" i="1"/>
  <c r="J5804" i="1"/>
  <c r="L5803" i="1"/>
  <c r="K5803" i="1"/>
  <c r="J5803" i="1"/>
  <c r="L5802" i="1"/>
  <c r="K5802" i="1"/>
  <c r="J5802" i="1"/>
  <c r="L5801" i="1"/>
  <c r="K5801" i="1"/>
  <c r="J5801" i="1"/>
  <c r="L5800" i="1"/>
  <c r="K5800" i="1"/>
  <c r="J5800" i="1"/>
  <c r="L5799" i="1"/>
  <c r="K5799" i="1"/>
  <c r="J5799" i="1"/>
  <c r="L5798" i="1"/>
  <c r="K5798" i="1"/>
  <c r="J5798" i="1"/>
  <c r="L5797" i="1"/>
  <c r="K5797" i="1"/>
  <c r="J5797" i="1"/>
  <c r="L5796" i="1"/>
  <c r="K5796" i="1"/>
  <c r="J5796" i="1"/>
  <c r="L5795" i="1"/>
  <c r="K5795" i="1"/>
  <c r="J5795" i="1"/>
  <c r="L5794" i="1"/>
  <c r="K5794" i="1"/>
  <c r="J5794" i="1"/>
  <c r="L5793" i="1"/>
  <c r="K5793" i="1"/>
  <c r="J5793" i="1"/>
  <c r="L5792" i="1"/>
  <c r="K5792" i="1"/>
  <c r="J5792" i="1"/>
  <c r="L5791" i="1"/>
  <c r="K5791" i="1"/>
  <c r="J5791" i="1"/>
  <c r="L5790" i="1"/>
  <c r="K5790" i="1"/>
  <c r="J5790" i="1"/>
  <c r="L5789" i="1"/>
  <c r="K5789" i="1"/>
  <c r="J5789" i="1"/>
  <c r="L5788" i="1"/>
  <c r="K5788" i="1"/>
  <c r="J5788" i="1"/>
  <c r="L5787" i="1"/>
  <c r="K5787" i="1"/>
  <c r="J5787" i="1"/>
  <c r="L5786" i="1"/>
  <c r="K5786" i="1"/>
  <c r="J5786" i="1"/>
  <c r="L5785" i="1"/>
  <c r="K5785" i="1"/>
  <c r="J5785" i="1"/>
  <c r="L5784" i="1"/>
  <c r="K5784" i="1"/>
  <c r="J5784" i="1"/>
  <c r="L5783" i="1"/>
  <c r="K5783" i="1"/>
  <c r="J5783" i="1"/>
  <c r="L5782" i="1"/>
  <c r="K5782" i="1"/>
  <c r="J5782" i="1"/>
  <c r="L5781" i="1"/>
  <c r="K5781" i="1"/>
  <c r="J5781" i="1"/>
  <c r="L5780" i="1"/>
  <c r="K5780" i="1"/>
  <c r="J5780" i="1"/>
  <c r="L5779" i="1"/>
  <c r="K5779" i="1"/>
  <c r="J5779" i="1"/>
  <c r="L5778" i="1"/>
  <c r="K5778" i="1"/>
  <c r="J5778" i="1"/>
  <c r="L5777" i="1"/>
  <c r="K5777" i="1"/>
  <c r="J5777" i="1"/>
  <c r="L5776" i="1"/>
  <c r="K5776" i="1"/>
  <c r="J5776" i="1"/>
  <c r="L5775" i="1"/>
  <c r="K5775" i="1"/>
  <c r="J5775" i="1"/>
  <c r="L5774" i="1"/>
  <c r="K5774" i="1"/>
  <c r="J5774" i="1"/>
  <c r="L5773" i="1"/>
  <c r="K5773" i="1"/>
  <c r="J5773" i="1"/>
  <c r="L5772" i="1"/>
  <c r="K5772" i="1"/>
  <c r="J5772" i="1"/>
  <c r="L5771" i="1"/>
  <c r="K5771" i="1"/>
  <c r="J5771" i="1"/>
  <c r="L5770" i="1"/>
  <c r="K5770" i="1"/>
  <c r="J5770" i="1"/>
  <c r="L5769" i="1"/>
  <c r="K5769" i="1"/>
  <c r="J5769" i="1"/>
  <c r="L5768" i="1"/>
  <c r="K5768" i="1"/>
  <c r="J5768" i="1"/>
  <c r="L5767" i="1"/>
  <c r="K5767" i="1"/>
  <c r="J5767" i="1"/>
  <c r="L5766" i="1"/>
  <c r="K5766" i="1"/>
  <c r="J5766" i="1"/>
  <c r="L5765" i="1"/>
  <c r="K5765" i="1"/>
  <c r="J5765" i="1"/>
  <c r="L5764" i="1"/>
  <c r="K5764" i="1"/>
  <c r="J5764" i="1"/>
  <c r="L5763" i="1"/>
  <c r="K5763" i="1"/>
  <c r="J5763" i="1"/>
  <c r="L5762" i="1"/>
  <c r="K5762" i="1"/>
  <c r="J5762" i="1"/>
  <c r="L5761" i="1"/>
  <c r="K5761" i="1"/>
  <c r="J5761" i="1"/>
  <c r="L5760" i="1"/>
  <c r="K5760" i="1"/>
  <c r="J5760" i="1"/>
  <c r="L5759" i="1"/>
  <c r="K5759" i="1"/>
  <c r="J5759" i="1"/>
  <c r="L5758" i="1"/>
  <c r="K5758" i="1"/>
  <c r="J5758" i="1"/>
  <c r="L5757" i="1"/>
  <c r="K5757" i="1"/>
  <c r="J5757" i="1"/>
  <c r="L5756" i="1"/>
  <c r="K5756" i="1"/>
  <c r="J5756" i="1"/>
  <c r="L5755" i="1"/>
  <c r="K5755" i="1"/>
  <c r="J5755" i="1"/>
  <c r="L5754" i="1"/>
  <c r="K5754" i="1"/>
  <c r="J5754" i="1"/>
  <c r="L5753" i="1"/>
  <c r="K5753" i="1"/>
  <c r="J5753" i="1"/>
  <c r="L5752" i="1"/>
  <c r="K5752" i="1"/>
  <c r="J5752" i="1"/>
  <c r="L5751" i="1"/>
  <c r="K5751" i="1"/>
  <c r="J5751" i="1"/>
  <c r="L5750" i="1"/>
  <c r="K5750" i="1"/>
  <c r="J5750" i="1"/>
  <c r="L5749" i="1"/>
  <c r="K5749" i="1"/>
  <c r="J5749" i="1"/>
  <c r="L5748" i="1"/>
  <c r="K5748" i="1"/>
  <c r="J5748" i="1"/>
  <c r="L5747" i="1"/>
  <c r="K5747" i="1"/>
  <c r="J5747" i="1"/>
  <c r="L5746" i="1"/>
  <c r="K5746" i="1"/>
  <c r="J5746" i="1"/>
  <c r="L5745" i="1"/>
  <c r="K5745" i="1"/>
  <c r="J5745" i="1"/>
  <c r="L5744" i="1"/>
  <c r="K5744" i="1"/>
  <c r="J5744" i="1"/>
  <c r="L5743" i="1"/>
  <c r="K5743" i="1"/>
  <c r="J5743" i="1"/>
  <c r="L5742" i="1"/>
  <c r="K5742" i="1"/>
  <c r="J5742" i="1"/>
  <c r="L5741" i="1"/>
  <c r="K5741" i="1"/>
  <c r="J5741" i="1"/>
  <c r="L5740" i="1"/>
  <c r="K5740" i="1"/>
  <c r="J5740" i="1"/>
  <c r="L5739" i="1"/>
  <c r="K5739" i="1"/>
  <c r="J5739" i="1"/>
  <c r="L5738" i="1"/>
  <c r="K5738" i="1"/>
  <c r="J5738" i="1"/>
  <c r="L5737" i="1"/>
  <c r="K5737" i="1"/>
  <c r="J5737" i="1"/>
  <c r="L5736" i="1"/>
  <c r="K5736" i="1"/>
  <c r="J5736" i="1"/>
  <c r="L5735" i="1"/>
  <c r="K5735" i="1"/>
  <c r="J5735" i="1"/>
  <c r="L5734" i="1"/>
  <c r="K5734" i="1"/>
  <c r="J5734" i="1"/>
  <c r="L5733" i="1"/>
  <c r="K5733" i="1"/>
  <c r="J5733" i="1"/>
  <c r="L5732" i="1"/>
  <c r="K5732" i="1"/>
  <c r="J5732" i="1"/>
  <c r="L5731" i="1"/>
  <c r="K5731" i="1"/>
  <c r="J5731" i="1"/>
  <c r="L5730" i="1"/>
  <c r="K5730" i="1"/>
  <c r="J5730" i="1"/>
  <c r="L5729" i="1"/>
  <c r="K5729" i="1"/>
  <c r="J5729" i="1"/>
  <c r="L5728" i="1"/>
  <c r="K5728" i="1"/>
  <c r="J5728" i="1"/>
  <c r="L5727" i="1"/>
  <c r="K5727" i="1"/>
  <c r="J5727" i="1"/>
  <c r="L5726" i="1"/>
  <c r="K5726" i="1"/>
  <c r="J5726" i="1"/>
  <c r="L5725" i="1"/>
  <c r="K5725" i="1"/>
  <c r="J5725" i="1"/>
  <c r="L5724" i="1"/>
  <c r="K5724" i="1"/>
  <c r="J5724" i="1"/>
  <c r="L5723" i="1"/>
  <c r="K5723" i="1"/>
  <c r="J5723" i="1"/>
  <c r="L5722" i="1"/>
  <c r="K5722" i="1"/>
  <c r="J5722" i="1"/>
  <c r="L5721" i="1"/>
  <c r="K5721" i="1"/>
  <c r="J5721" i="1"/>
  <c r="L5720" i="1"/>
  <c r="K5720" i="1"/>
  <c r="J5720" i="1"/>
  <c r="L5719" i="1"/>
  <c r="K5719" i="1"/>
  <c r="J5719" i="1"/>
  <c r="L5718" i="1"/>
  <c r="K5718" i="1"/>
  <c r="J5718" i="1"/>
  <c r="L5717" i="1"/>
  <c r="K5717" i="1"/>
  <c r="J5717" i="1"/>
  <c r="L5716" i="1"/>
  <c r="K5716" i="1"/>
  <c r="J5716" i="1"/>
  <c r="L5715" i="1"/>
  <c r="K5715" i="1"/>
  <c r="J5715" i="1"/>
  <c r="L5714" i="1"/>
  <c r="K5714" i="1"/>
  <c r="J5714" i="1"/>
  <c r="L5713" i="1"/>
  <c r="K5713" i="1"/>
  <c r="J5713" i="1"/>
  <c r="L5712" i="1"/>
  <c r="K5712" i="1"/>
  <c r="J5712" i="1"/>
  <c r="L5711" i="1"/>
  <c r="K5711" i="1"/>
  <c r="J5711" i="1"/>
  <c r="L5710" i="1"/>
  <c r="K5710" i="1"/>
  <c r="J5710" i="1"/>
  <c r="L5709" i="1"/>
  <c r="K5709" i="1"/>
  <c r="J5709" i="1"/>
  <c r="L5708" i="1"/>
  <c r="K5708" i="1"/>
  <c r="J5708" i="1"/>
  <c r="L5707" i="1"/>
  <c r="K5707" i="1"/>
  <c r="J5707" i="1"/>
  <c r="L5706" i="1"/>
  <c r="K5706" i="1"/>
  <c r="J5706" i="1"/>
  <c r="L5705" i="1"/>
  <c r="K5705" i="1"/>
  <c r="J5705" i="1"/>
  <c r="L5704" i="1"/>
  <c r="K5704" i="1"/>
  <c r="J5704" i="1"/>
  <c r="L5703" i="1"/>
  <c r="K5703" i="1"/>
  <c r="J5703" i="1"/>
  <c r="L5702" i="1"/>
  <c r="K5702" i="1"/>
  <c r="J5702" i="1"/>
  <c r="L5701" i="1"/>
  <c r="K5701" i="1"/>
  <c r="J5701" i="1"/>
  <c r="L5700" i="1"/>
  <c r="K5700" i="1"/>
  <c r="J5700" i="1"/>
  <c r="L5699" i="1"/>
  <c r="K5699" i="1"/>
  <c r="J5699" i="1"/>
  <c r="L5698" i="1"/>
  <c r="K5698" i="1"/>
  <c r="J5698" i="1"/>
  <c r="L5697" i="1"/>
  <c r="K5697" i="1"/>
  <c r="J5697" i="1"/>
  <c r="L5696" i="1"/>
  <c r="K5696" i="1"/>
  <c r="J5696" i="1"/>
  <c r="L5695" i="1"/>
  <c r="K5695" i="1"/>
  <c r="J5695" i="1"/>
  <c r="L5694" i="1"/>
  <c r="K5694" i="1"/>
  <c r="J5694" i="1"/>
  <c r="L5693" i="1"/>
  <c r="K5693" i="1"/>
  <c r="J5693" i="1"/>
  <c r="L5692" i="1"/>
  <c r="K5692" i="1"/>
  <c r="J5692" i="1"/>
  <c r="L5691" i="1"/>
  <c r="K5691" i="1"/>
  <c r="J5691" i="1"/>
  <c r="L5690" i="1"/>
  <c r="K5690" i="1"/>
  <c r="J5690" i="1"/>
  <c r="L5689" i="1"/>
  <c r="K5689" i="1"/>
  <c r="J5689" i="1"/>
  <c r="L5688" i="1"/>
  <c r="K5688" i="1"/>
  <c r="J5688" i="1"/>
  <c r="L5687" i="1"/>
  <c r="K5687" i="1"/>
  <c r="J5687" i="1"/>
  <c r="L5686" i="1"/>
  <c r="K5686" i="1"/>
  <c r="J5686" i="1"/>
  <c r="L5685" i="1"/>
  <c r="K5685" i="1"/>
  <c r="J5685" i="1"/>
  <c r="L5684" i="1"/>
  <c r="K5684" i="1"/>
  <c r="J5684" i="1"/>
  <c r="L5683" i="1"/>
  <c r="K5683" i="1"/>
  <c r="J5683" i="1"/>
  <c r="L5682" i="1"/>
  <c r="K5682" i="1"/>
  <c r="J5682" i="1"/>
  <c r="L5681" i="1"/>
  <c r="K5681" i="1"/>
  <c r="J5681" i="1"/>
  <c r="L5680" i="1"/>
  <c r="K5680" i="1"/>
  <c r="J5680" i="1"/>
  <c r="L5679" i="1"/>
  <c r="K5679" i="1"/>
  <c r="J5679" i="1"/>
  <c r="L5678" i="1"/>
  <c r="K5678" i="1"/>
  <c r="J5678" i="1"/>
  <c r="L5677" i="1"/>
  <c r="K5677" i="1"/>
  <c r="J5677" i="1"/>
  <c r="L5676" i="1"/>
  <c r="K5676" i="1"/>
  <c r="J5676" i="1"/>
  <c r="L5675" i="1"/>
  <c r="K5675" i="1"/>
  <c r="J5675" i="1"/>
  <c r="L5674" i="1"/>
  <c r="K5674" i="1"/>
  <c r="J5674" i="1"/>
  <c r="L5673" i="1"/>
  <c r="K5673" i="1"/>
  <c r="J5673" i="1"/>
  <c r="L5672" i="1"/>
  <c r="K5672" i="1"/>
  <c r="J5672" i="1"/>
  <c r="L5671" i="1"/>
  <c r="K5671" i="1"/>
  <c r="J5671" i="1"/>
  <c r="L5670" i="1"/>
  <c r="K5670" i="1"/>
  <c r="J5670" i="1"/>
  <c r="L5669" i="1"/>
  <c r="K5669" i="1"/>
  <c r="J5669" i="1"/>
  <c r="L5668" i="1"/>
  <c r="K5668" i="1"/>
  <c r="J5668" i="1"/>
  <c r="L5667" i="1"/>
  <c r="K5667" i="1"/>
  <c r="J5667" i="1"/>
  <c r="L5666" i="1"/>
  <c r="K5666" i="1"/>
  <c r="J5666" i="1"/>
  <c r="L5665" i="1"/>
  <c r="K5665" i="1"/>
  <c r="J5665" i="1"/>
  <c r="L5664" i="1"/>
  <c r="K5664" i="1"/>
  <c r="J5664" i="1"/>
  <c r="L5663" i="1"/>
  <c r="K5663" i="1"/>
  <c r="J5663" i="1"/>
  <c r="L5662" i="1"/>
  <c r="K5662" i="1"/>
  <c r="J5662" i="1"/>
  <c r="L5661" i="1"/>
  <c r="K5661" i="1"/>
  <c r="J5661" i="1"/>
  <c r="L5660" i="1"/>
  <c r="K5660" i="1"/>
  <c r="J5660" i="1"/>
  <c r="L5659" i="1"/>
  <c r="K5659" i="1"/>
  <c r="J5659" i="1"/>
  <c r="L5658" i="1"/>
  <c r="K5658" i="1"/>
  <c r="J5658" i="1"/>
  <c r="L5657" i="1"/>
  <c r="K5657" i="1"/>
  <c r="J5657" i="1"/>
  <c r="L5656" i="1"/>
  <c r="K5656" i="1"/>
  <c r="J5656" i="1"/>
  <c r="L5655" i="1"/>
  <c r="K5655" i="1"/>
  <c r="J5655" i="1"/>
  <c r="L5654" i="1"/>
  <c r="K5654" i="1"/>
  <c r="J5654" i="1"/>
  <c r="L5653" i="1"/>
  <c r="K5653" i="1"/>
  <c r="J5653" i="1"/>
  <c r="L5652" i="1"/>
  <c r="K5652" i="1"/>
  <c r="J5652" i="1"/>
  <c r="L5651" i="1"/>
  <c r="K5651" i="1"/>
  <c r="J5651" i="1"/>
  <c r="L5650" i="1"/>
  <c r="K5650" i="1"/>
  <c r="J5650" i="1"/>
  <c r="L5649" i="1"/>
  <c r="K5649" i="1"/>
  <c r="J5649" i="1"/>
  <c r="L5648" i="1"/>
  <c r="K5648" i="1"/>
  <c r="J5648" i="1"/>
  <c r="L5647" i="1"/>
  <c r="K5647" i="1"/>
  <c r="J5647" i="1"/>
  <c r="L5646" i="1"/>
  <c r="K5646" i="1"/>
  <c r="J5646" i="1"/>
  <c r="L5645" i="1"/>
  <c r="K5645" i="1"/>
  <c r="J5645" i="1"/>
  <c r="L5644" i="1"/>
  <c r="K5644" i="1"/>
  <c r="J5644" i="1"/>
  <c r="L5643" i="1"/>
  <c r="K5643" i="1"/>
  <c r="J5643" i="1"/>
  <c r="L5642" i="1"/>
  <c r="K5642" i="1"/>
  <c r="J5642" i="1"/>
  <c r="L5641" i="1"/>
  <c r="K5641" i="1"/>
  <c r="J5641" i="1"/>
  <c r="L5640" i="1"/>
  <c r="K5640" i="1"/>
  <c r="J5640" i="1"/>
  <c r="L5639" i="1"/>
  <c r="K5639" i="1"/>
  <c r="J5639" i="1"/>
  <c r="L5638" i="1"/>
  <c r="K5638" i="1"/>
  <c r="J5638" i="1"/>
  <c r="L5637" i="1"/>
  <c r="K5637" i="1"/>
  <c r="J5637" i="1"/>
  <c r="L5636" i="1"/>
  <c r="K5636" i="1"/>
  <c r="J5636" i="1"/>
  <c r="L5635" i="1"/>
  <c r="K5635" i="1"/>
  <c r="J5635" i="1"/>
  <c r="L5634" i="1"/>
  <c r="K5634" i="1"/>
  <c r="J5634" i="1"/>
  <c r="L5633" i="1"/>
  <c r="K5633" i="1"/>
  <c r="J5633" i="1"/>
  <c r="L5632" i="1"/>
  <c r="K5632" i="1"/>
  <c r="J5632" i="1"/>
  <c r="L5631" i="1"/>
  <c r="K5631" i="1"/>
  <c r="J5631" i="1"/>
  <c r="L5630" i="1"/>
  <c r="K5630" i="1"/>
  <c r="J5630" i="1"/>
  <c r="L5629" i="1"/>
  <c r="K5629" i="1"/>
  <c r="J5629" i="1"/>
  <c r="L5628" i="1"/>
  <c r="K5628" i="1"/>
  <c r="J5628" i="1"/>
  <c r="L5627" i="1"/>
  <c r="K5627" i="1"/>
  <c r="J5627" i="1"/>
  <c r="L5626" i="1"/>
  <c r="K5626" i="1"/>
  <c r="J5626" i="1"/>
  <c r="L5625" i="1"/>
  <c r="K5625" i="1"/>
  <c r="J5625" i="1"/>
  <c r="L5624" i="1"/>
  <c r="K5624" i="1"/>
  <c r="J5624" i="1"/>
  <c r="L5623" i="1"/>
  <c r="K5623" i="1"/>
  <c r="J5623" i="1"/>
  <c r="L5622" i="1"/>
  <c r="K5622" i="1"/>
  <c r="J5622" i="1"/>
  <c r="L5621" i="1"/>
  <c r="K5621" i="1"/>
  <c r="J5621" i="1"/>
  <c r="L5620" i="1"/>
  <c r="K5620" i="1"/>
  <c r="J5620" i="1"/>
  <c r="L5619" i="1"/>
  <c r="K5619" i="1"/>
  <c r="J5619" i="1"/>
  <c r="L5618" i="1"/>
  <c r="K5618" i="1"/>
  <c r="J5618" i="1"/>
  <c r="L5617" i="1"/>
  <c r="K5617" i="1"/>
  <c r="J5617" i="1"/>
  <c r="L5616" i="1"/>
  <c r="K5616" i="1"/>
  <c r="J5616" i="1"/>
  <c r="L5615" i="1"/>
  <c r="K5615" i="1"/>
  <c r="J5615" i="1"/>
  <c r="L5614" i="1"/>
  <c r="K5614" i="1"/>
  <c r="J5614" i="1"/>
  <c r="L5613" i="1"/>
  <c r="K5613" i="1"/>
  <c r="J5613" i="1"/>
  <c r="L5612" i="1"/>
  <c r="K5612" i="1"/>
  <c r="J5612" i="1"/>
  <c r="L5611" i="1"/>
  <c r="K5611" i="1"/>
  <c r="J5611" i="1"/>
  <c r="L5610" i="1"/>
  <c r="K5610" i="1"/>
  <c r="J5610" i="1"/>
  <c r="L5609" i="1"/>
  <c r="K5609" i="1"/>
  <c r="J5609" i="1"/>
  <c r="L5608" i="1"/>
  <c r="K5608" i="1"/>
  <c r="J5608" i="1"/>
  <c r="L5607" i="1"/>
  <c r="K5607" i="1"/>
  <c r="J5607" i="1"/>
  <c r="L5606" i="1"/>
  <c r="K5606" i="1"/>
  <c r="J5606" i="1"/>
  <c r="L5605" i="1"/>
  <c r="K5605" i="1"/>
  <c r="J5605" i="1"/>
  <c r="L5604" i="1"/>
  <c r="K5604" i="1"/>
  <c r="J5604" i="1"/>
  <c r="L5603" i="1"/>
  <c r="K5603" i="1"/>
  <c r="J5603" i="1"/>
  <c r="L5602" i="1"/>
  <c r="K5602" i="1"/>
  <c r="J5602" i="1"/>
  <c r="L5601" i="1"/>
  <c r="K5601" i="1"/>
  <c r="J5601" i="1"/>
  <c r="L5600" i="1"/>
  <c r="K5600" i="1"/>
  <c r="J5600" i="1"/>
  <c r="L5599" i="1"/>
  <c r="K5599" i="1"/>
  <c r="J5599" i="1"/>
  <c r="L5598" i="1"/>
  <c r="K5598" i="1"/>
  <c r="J5598" i="1"/>
  <c r="L5597" i="1"/>
  <c r="K5597" i="1"/>
  <c r="J5597" i="1"/>
  <c r="L5596" i="1"/>
  <c r="K5596" i="1"/>
  <c r="J5596" i="1"/>
  <c r="L5595" i="1"/>
  <c r="K5595" i="1"/>
  <c r="J5595" i="1"/>
  <c r="L5594" i="1"/>
  <c r="K5594" i="1"/>
  <c r="J5594" i="1"/>
  <c r="L5593" i="1"/>
  <c r="K5593" i="1"/>
  <c r="J5593" i="1"/>
  <c r="L5592" i="1"/>
  <c r="K5592" i="1"/>
  <c r="J5592" i="1"/>
  <c r="L5591" i="1"/>
  <c r="K5591" i="1"/>
  <c r="J5591" i="1"/>
  <c r="L5590" i="1"/>
  <c r="K5590" i="1"/>
  <c r="J5590" i="1"/>
  <c r="L5589" i="1"/>
  <c r="K5589" i="1"/>
  <c r="J5589" i="1"/>
  <c r="L5588" i="1"/>
  <c r="K5588" i="1"/>
  <c r="J5588" i="1"/>
  <c r="L5587" i="1"/>
  <c r="K5587" i="1"/>
  <c r="J5587" i="1"/>
  <c r="L5586" i="1"/>
  <c r="K5586" i="1"/>
  <c r="J5586" i="1"/>
  <c r="L5585" i="1"/>
  <c r="K5585" i="1"/>
  <c r="J5585" i="1"/>
  <c r="L5584" i="1"/>
  <c r="K5584" i="1"/>
  <c r="J5584" i="1"/>
  <c r="L5583" i="1"/>
  <c r="K5583" i="1"/>
  <c r="J5583" i="1"/>
  <c r="L5582" i="1"/>
  <c r="K5582" i="1"/>
  <c r="J5582" i="1"/>
  <c r="L5581" i="1"/>
  <c r="K5581" i="1"/>
  <c r="J5581" i="1"/>
  <c r="L5580" i="1"/>
  <c r="K5580" i="1"/>
  <c r="J5580" i="1"/>
  <c r="L5579" i="1"/>
  <c r="K5579" i="1"/>
  <c r="J5579" i="1"/>
  <c r="L5578" i="1"/>
  <c r="K5578" i="1"/>
  <c r="J5578" i="1"/>
  <c r="L5577" i="1"/>
  <c r="K5577" i="1"/>
  <c r="J5577" i="1"/>
  <c r="L5576" i="1"/>
  <c r="K5576" i="1"/>
  <c r="J5576" i="1"/>
  <c r="L5575" i="1"/>
  <c r="K5575" i="1"/>
  <c r="J5575" i="1"/>
  <c r="L5574" i="1"/>
  <c r="K5574" i="1"/>
  <c r="J5574" i="1"/>
  <c r="L5573" i="1"/>
  <c r="K5573" i="1"/>
  <c r="J5573" i="1"/>
  <c r="L5572" i="1"/>
  <c r="K5572" i="1"/>
  <c r="J5572" i="1"/>
  <c r="L5571" i="1"/>
  <c r="K5571" i="1"/>
  <c r="J5571" i="1"/>
  <c r="L5570" i="1"/>
  <c r="K5570" i="1"/>
  <c r="J5570" i="1"/>
  <c r="L5569" i="1"/>
  <c r="K5569" i="1"/>
  <c r="J5569" i="1"/>
  <c r="L5568" i="1"/>
  <c r="K5568" i="1"/>
  <c r="J5568" i="1"/>
  <c r="L5567" i="1"/>
  <c r="K5567" i="1"/>
  <c r="J5567" i="1"/>
  <c r="L5566" i="1"/>
  <c r="K5566" i="1"/>
  <c r="J5566" i="1"/>
  <c r="L5565" i="1"/>
  <c r="K5565" i="1"/>
  <c r="J5565" i="1"/>
  <c r="L5564" i="1"/>
  <c r="K5564" i="1"/>
  <c r="J5564" i="1"/>
  <c r="L5563" i="1"/>
  <c r="K5563" i="1"/>
  <c r="J5563" i="1"/>
  <c r="L5562" i="1"/>
  <c r="K5562" i="1"/>
  <c r="J5562" i="1"/>
  <c r="L5561" i="1"/>
  <c r="K5561" i="1"/>
  <c r="J5561" i="1"/>
  <c r="L5560" i="1"/>
  <c r="K5560" i="1"/>
  <c r="J5560" i="1"/>
  <c r="L5559" i="1"/>
  <c r="K5559" i="1"/>
  <c r="J5559" i="1"/>
  <c r="L5558" i="1"/>
  <c r="K5558" i="1"/>
  <c r="J5558" i="1"/>
  <c r="L5557" i="1"/>
  <c r="K5557" i="1"/>
  <c r="J5557" i="1"/>
  <c r="L5556" i="1"/>
  <c r="K5556" i="1"/>
  <c r="J5556" i="1"/>
  <c r="L5555" i="1"/>
  <c r="K5555" i="1"/>
  <c r="J5555" i="1"/>
  <c r="L5554" i="1"/>
  <c r="K5554" i="1"/>
  <c r="J5554" i="1"/>
  <c r="L5553" i="1"/>
  <c r="K5553" i="1"/>
  <c r="J5553" i="1"/>
  <c r="L5552" i="1"/>
  <c r="K5552" i="1"/>
  <c r="J5552" i="1"/>
  <c r="L5551" i="1"/>
  <c r="K5551" i="1"/>
  <c r="J5551" i="1"/>
  <c r="L5550" i="1"/>
  <c r="K5550" i="1"/>
  <c r="J5550" i="1"/>
  <c r="L5549" i="1"/>
  <c r="K5549" i="1"/>
  <c r="J5549" i="1"/>
  <c r="L5548" i="1"/>
  <c r="K5548" i="1"/>
  <c r="J5548" i="1"/>
  <c r="L5547" i="1"/>
  <c r="K5547" i="1"/>
  <c r="J5547" i="1"/>
  <c r="L5546" i="1"/>
  <c r="K5546" i="1"/>
  <c r="J5546" i="1"/>
  <c r="L5545" i="1"/>
  <c r="K5545" i="1"/>
  <c r="J5545" i="1"/>
  <c r="L5544" i="1"/>
  <c r="K5544" i="1"/>
  <c r="J5544" i="1"/>
  <c r="L5543" i="1"/>
  <c r="K5543" i="1"/>
  <c r="J5543" i="1"/>
  <c r="L5542" i="1"/>
  <c r="K5542" i="1"/>
  <c r="J5542" i="1"/>
  <c r="L5541" i="1"/>
  <c r="K5541" i="1"/>
  <c r="J5541" i="1"/>
  <c r="L5540" i="1"/>
  <c r="K5540" i="1"/>
  <c r="J5540" i="1"/>
  <c r="L5539" i="1"/>
  <c r="K5539" i="1"/>
  <c r="J5539" i="1"/>
  <c r="L5538" i="1"/>
  <c r="K5538" i="1"/>
  <c r="J5538" i="1"/>
  <c r="L5537" i="1"/>
  <c r="K5537" i="1"/>
  <c r="J5537" i="1"/>
  <c r="L5536" i="1"/>
  <c r="K5536" i="1"/>
  <c r="J5536" i="1"/>
  <c r="L5535" i="1"/>
  <c r="K5535" i="1"/>
  <c r="J5535" i="1"/>
  <c r="L5534" i="1"/>
  <c r="K5534" i="1"/>
  <c r="J5534" i="1"/>
  <c r="L5533" i="1"/>
  <c r="K5533" i="1"/>
  <c r="J5533" i="1"/>
  <c r="L5532" i="1"/>
  <c r="K5532" i="1"/>
  <c r="J5532" i="1"/>
  <c r="L5531" i="1"/>
  <c r="K5531" i="1"/>
  <c r="J5531" i="1"/>
  <c r="L5530" i="1"/>
  <c r="K5530" i="1"/>
  <c r="J5530" i="1"/>
  <c r="L5529" i="1"/>
  <c r="K5529" i="1"/>
  <c r="J5529" i="1"/>
  <c r="L5528" i="1"/>
  <c r="K5528" i="1"/>
  <c r="J5528" i="1"/>
  <c r="L5527" i="1"/>
  <c r="K5527" i="1"/>
  <c r="J5527" i="1"/>
  <c r="L5526" i="1"/>
  <c r="K5526" i="1"/>
  <c r="J5526" i="1"/>
  <c r="L5525" i="1"/>
  <c r="K5525" i="1"/>
  <c r="J5525" i="1"/>
  <c r="L5524" i="1"/>
  <c r="K5524" i="1"/>
  <c r="J5524" i="1"/>
  <c r="L5523" i="1"/>
  <c r="K5523" i="1"/>
  <c r="J5523" i="1"/>
  <c r="L5522" i="1"/>
  <c r="K5522" i="1"/>
  <c r="J5522" i="1"/>
  <c r="L5521" i="1"/>
  <c r="K5521" i="1"/>
  <c r="J5521" i="1"/>
  <c r="L5520" i="1"/>
  <c r="K5520" i="1"/>
  <c r="J5520" i="1"/>
  <c r="L5519" i="1"/>
  <c r="K5519" i="1"/>
  <c r="J5519" i="1"/>
  <c r="L5518" i="1"/>
  <c r="K5518" i="1"/>
  <c r="J5518" i="1"/>
  <c r="L5517" i="1"/>
  <c r="K5517" i="1"/>
  <c r="J5517" i="1"/>
  <c r="L5516" i="1"/>
  <c r="K5516" i="1"/>
  <c r="J5516" i="1"/>
  <c r="L5515" i="1"/>
  <c r="K5515" i="1"/>
  <c r="J5515" i="1"/>
  <c r="L5514" i="1"/>
  <c r="K5514" i="1"/>
  <c r="J5514" i="1"/>
  <c r="L5513" i="1"/>
  <c r="K5513" i="1"/>
  <c r="J5513" i="1"/>
  <c r="L5512" i="1"/>
  <c r="K5512" i="1"/>
  <c r="J5512" i="1"/>
  <c r="L5511" i="1"/>
  <c r="K5511" i="1"/>
  <c r="J5511" i="1"/>
  <c r="L5510" i="1"/>
  <c r="K5510" i="1"/>
  <c r="J5510" i="1"/>
  <c r="L5509" i="1"/>
  <c r="K5509" i="1"/>
  <c r="J5509" i="1"/>
  <c r="L5508" i="1"/>
  <c r="K5508" i="1"/>
  <c r="J5508" i="1"/>
  <c r="L5507" i="1"/>
  <c r="K5507" i="1"/>
  <c r="J5507" i="1"/>
  <c r="L5506" i="1"/>
  <c r="K5506" i="1"/>
  <c r="J5506" i="1"/>
  <c r="L5505" i="1"/>
  <c r="K5505" i="1"/>
  <c r="J5505" i="1"/>
  <c r="L5504" i="1"/>
  <c r="K5504" i="1"/>
  <c r="J5504" i="1"/>
  <c r="L5503" i="1"/>
  <c r="K5503" i="1"/>
  <c r="J5503" i="1"/>
  <c r="L5502" i="1"/>
  <c r="K5502" i="1"/>
  <c r="J5502" i="1"/>
  <c r="L5501" i="1"/>
  <c r="K5501" i="1"/>
  <c r="J5501" i="1"/>
  <c r="L5500" i="1"/>
  <c r="K5500" i="1"/>
  <c r="J5500" i="1"/>
  <c r="L5499" i="1"/>
  <c r="K5499" i="1"/>
  <c r="J5499" i="1"/>
  <c r="L5498" i="1"/>
  <c r="K5498" i="1"/>
  <c r="J5498" i="1"/>
  <c r="L5497" i="1"/>
  <c r="K5497" i="1"/>
  <c r="J5497" i="1"/>
  <c r="L5496" i="1"/>
  <c r="K5496" i="1"/>
  <c r="J5496" i="1"/>
  <c r="L5495" i="1"/>
  <c r="K5495" i="1"/>
  <c r="J5495" i="1"/>
  <c r="L5494" i="1"/>
  <c r="K5494" i="1"/>
  <c r="J5494" i="1"/>
  <c r="L5493" i="1"/>
  <c r="K5493" i="1"/>
  <c r="J5493" i="1"/>
  <c r="L5492" i="1"/>
  <c r="K5492" i="1"/>
  <c r="J5492" i="1"/>
  <c r="L5491" i="1"/>
  <c r="K5491" i="1"/>
  <c r="J5491" i="1"/>
  <c r="L5490" i="1"/>
  <c r="K5490" i="1"/>
  <c r="J5490" i="1"/>
  <c r="L5489" i="1"/>
  <c r="K5489" i="1"/>
  <c r="J5489" i="1"/>
  <c r="L5488" i="1"/>
  <c r="K5488" i="1"/>
  <c r="J5488" i="1"/>
  <c r="L5487" i="1"/>
  <c r="K5487" i="1"/>
  <c r="J5487" i="1"/>
  <c r="L5486" i="1"/>
  <c r="K5486" i="1"/>
  <c r="J5486" i="1"/>
  <c r="L5485" i="1"/>
  <c r="K5485" i="1"/>
  <c r="J5485" i="1"/>
  <c r="L5484" i="1"/>
  <c r="K5484" i="1"/>
  <c r="J5484" i="1"/>
  <c r="L5483" i="1"/>
  <c r="K5483" i="1"/>
  <c r="J5483" i="1"/>
  <c r="L5482" i="1"/>
  <c r="K5482" i="1"/>
  <c r="J5482" i="1"/>
  <c r="L5481" i="1"/>
  <c r="K5481" i="1"/>
  <c r="J5481" i="1"/>
  <c r="L5480" i="1"/>
  <c r="K5480" i="1"/>
  <c r="J5480" i="1"/>
  <c r="L5479" i="1"/>
  <c r="K5479" i="1"/>
  <c r="J5479" i="1"/>
  <c r="L5478" i="1"/>
  <c r="K5478" i="1"/>
  <c r="J5478" i="1"/>
  <c r="L5477" i="1"/>
  <c r="K5477" i="1"/>
  <c r="J5477" i="1"/>
  <c r="L5476" i="1"/>
  <c r="K5476" i="1"/>
  <c r="J5476" i="1"/>
  <c r="L5475" i="1"/>
  <c r="K5475" i="1"/>
  <c r="J5475" i="1"/>
  <c r="L5474" i="1"/>
  <c r="K5474" i="1"/>
  <c r="J5474" i="1"/>
  <c r="L5473" i="1"/>
  <c r="K5473" i="1"/>
  <c r="J5473" i="1"/>
  <c r="L5472" i="1"/>
  <c r="K5472" i="1"/>
  <c r="J5472" i="1"/>
  <c r="L5471" i="1"/>
  <c r="K5471" i="1"/>
  <c r="J5471" i="1"/>
  <c r="L5470" i="1"/>
  <c r="K5470" i="1"/>
  <c r="J5470" i="1"/>
  <c r="L5469" i="1"/>
  <c r="K5469" i="1"/>
  <c r="J5469" i="1"/>
  <c r="L5468" i="1"/>
  <c r="K5468" i="1"/>
  <c r="J5468" i="1"/>
  <c r="L5467" i="1"/>
  <c r="K5467" i="1"/>
  <c r="J5467" i="1"/>
  <c r="L5466" i="1"/>
  <c r="K5466" i="1"/>
  <c r="J5466" i="1"/>
  <c r="L5465" i="1"/>
  <c r="K5465" i="1"/>
  <c r="J5465" i="1"/>
  <c r="L5464" i="1"/>
  <c r="K5464" i="1"/>
  <c r="J5464" i="1"/>
  <c r="L5463" i="1"/>
  <c r="K5463" i="1"/>
  <c r="J5463" i="1"/>
  <c r="L5462" i="1"/>
  <c r="K5462" i="1"/>
  <c r="J5462" i="1"/>
  <c r="L5461" i="1"/>
  <c r="K5461" i="1"/>
  <c r="J5461" i="1"/>
  <c r="L5460" i="1"/>
  <c r="K5460" i="1"/>
  <c r="J5460" i="1"/>
  <c r="L5459" i="1"/>
  <c r="K5459" i="1"/>
  <c r="J5459" i="1"/>
  <c r="L5458" i="1"/>
  <c r="K5458" i="1"/>
  <c r="J5458" i="1"/>
  <c r="L5457" i="1"/>
  <c r="K5457" i="1"/>
  <c r="J5457" i="1"/>
  <c r="L5456" i="1"/>
  <c r="K5456" i="1"/>
  <c r="J5456" i="1"/>
  <c r="L5455" i="1"/>
  <c r="K5455" i="1"/>
  <c r="J5455" i="1"/>
  <c r="L5454" i="1"/>
  <c r="K5454" i="1"/>
  <c r="J5454" i="1"/>
  <c r="L5453" i="1"/>
  <c r="K5453" i="1"/>
  <c r="J5453" i="1"/>
  <c r="L5452" i="1"/>
  <c r="K5452" i="1"/>
  <c r="J5452" i="1"/>
  <c r="L5451" i="1"/>
  <c r="K5451" i="1"/>
  <c r="J5451" i="1"/>
  <c r="L5450" i="1"/>
  <c r="K5450" i="1"/>
  <c r="J5450" i="1"/>
  <c r="L5449" i="1"/>
  <c r="K5449" i="1"/>
  <c r="J5449" i="1"/>
  <c r="L5448" i="1"/>
  <c r="K5448" i="1"/>
  <c r="J5448" i="1"/>
  <c r="L5447" i="1"/>
  <c r="K5447" i="1"/>
  <c r="J5447" i="1"/>
  <c r="L5446" i="1"/>
  <c r="K5446" i="1"/>
  <c r="J5446" i="1"/>
  <c r="L5445" i="1"/>
  <c r="K5445" i="1"/>
  <c r="J5445" i="1"/>
  <c r="L5444" i="1"/>
  <c r="K5444" i="1"/>
  <c r="J5444" i="1"/>
  <c r="L5443" i="1"/>
  <c r="K5443" i="1"/>
  <c r="J5443" i="1"/>
  <c r="L5442" i="1"/>
  <c r="K5442" i="1"/>
  <c r="J5442" i="1"/>
  <c r="L5441" i="1"/>
  <c r="K5441" i="1"/>
  <c r="J5441" i="1"/>
  <c r="L5440" i="1"/>
  <c r="K5440" i="1"/>
  <c r="J5440" i="1"/>
  <c r="L5439" i="1"/>
  <c r="K5439" i="1"/>
  <c r="J5439" i="1"/>
  <c r="L5438" i="1"/>
  <c r="K5438" i="1"/>
  <c r="J5438" i="1"/>
  <c r="L5437" i="1"/>
  <c r="K5437" i="1"/>
  <c r="J5437" i="1"/>
  <c r="L5436" i="1"/>
  <c r="K5436" i="1"/>
  <c r="J5436" i="1"/>
  <c r="L5435" i="1"/>
  <c r="K5435" i="1"/>
  <c r="J5435" i="1"/>
  <c r="L5434" i="1"/>
  <c r="K5434" i="1"/>
  <c r="J5434" i="1"/>
  <c r="L5433" i="1"/>
  <c r="K5433" i="1"/>
  <c r="J5433" i="1"/>
  <c r="L5432" i="1"/>
  <c r="K5432" i="1"/>
  <c r="J5432" i="1"/>
  <c r="L5431" i="1"/>
  <c r="K5431" i="1"/>
  <c r="J5431" i="1"/>
  <c r="L5430" i="1"/>
  <c r="K5430" i="1"/>
  <c r="J5430" i="1"/>
  <c r="L5429" i="1"/>
  <c r="K5429" i="1"/>
  <c r="J5429" i="1"/>
  <c r="L5428" i="1"/>
  <c r="K5428" i="1"/>
  <c r="J5428" i="1"/>
  <c r="L5427" i="1"/>
  <c r="K5427" i="1"/>
  <c r="J5427" i="1"/>
  <c r="L5426" i="1"/>
  <c r="K5426" i="1"/>
  <c r="J5426" i="1"/>
  <c r="L5425" i="1"/>
  <c r="K5425" i="1"/>
  <c r="J5425" i="1"/>
  <c r="L5424" i="1"/>
  <c r="K5424" i="1"/>
  <c r="J5424" i="1"/>
  <c r="L5423" i="1"/>
  <c r="K5423" i="1"/>
  <c r="J5423" i="1"/>
  <c r="L5422" i="1"/>
  <c r="K5422" i="1"/>
  <c r="J5422" i="1"/>
  <c r="L5421" i="1"/>
  <c r="K5421" i="1"/>
  <c r="J5421" i="1"/>
  <c r="L5420" i="1"/>
  <c r="K5420" i="1"/>
  <c r="J5420" i="1"/>
  <c r="L5419" i="1"/>
  <c r="K5419" i="1"/>
  <c r="J5419" i="1"/>
  <c r="L5418" i="1"/>
  <c r="K5418" i="1"/>
  <c r="J5418" i="1"/>
  <c r="L5417" i="1"/>
  <c r="K5417" i="1"/>
  <c r="J5417" i="1"/>
  <c r="L5416" i="1"/>
  <c r="K5416" i="1"/>
  <c r="J5416" i="1"/>
  <c r="L5415" i="1"/>
  <c r="K5415" i="1"/>
  <c r="J5415" i="1"/>
  <c r="L5414" i="1"/>
  <c r="K5414" i="1"/>
  <c r="J5414" i="1"/>
  <c r="L5413" i="1"/>
  <c r="K5413" i="1"/>
  <c r="J5413" i="1"/>
  <c r="L5412" i="1"/>
  <c r="K5412" i="1"/>
  <c r="J5412" i="1"/>
  <c r="L5411" i="1"/>
  <c r="K5411" i="1"/>
  <c r="J5411" i="1"/>
  <c r="L5410" i="1"/>
  <c r="K5410" i="1"/>
  <c r="J5410" i="1"/>
  <c r="L5409" i="1"/>
  <c r="K5409" i="1"/>
  <c r="J5409" i="1"/>
  <c r="L5408" i="1"/>
  <c r="K5408" i="1"/>
  <c r="J5408" i="1"/>
  <c r="L5407" i="1"/>
  <c r="K5407" i="1"/>
  <c r="J5407" i="1"/>
  <c r="L5406" i="1"/>
  <c r="K5406" i="1"/>
  <c r="J5406" i="1"/>
  <c r="L5405" i="1"/>
  <c r="K5405" i="1"/>
  <c r="J5405" i="1"/>
  <c r="L5404" i="1"/>
  <c r="K5404" i="1"/>
  <c r="J5404" i="1"/>
  <c r="L5403" i="1"/>
  <c r="K5403" i="1"/>
  <c r="J5403" i="1"/>
  <c r="L5402" i="1"/>
  <c r="K5402" i="1"/>
  <c r="J5402" i="1"/>
  <c r="L5401" i="1"/>
  <c r="K5401" i="1"/>
  <c r="J5401" i="1"/>
  <c r="L5400" i="1"/>
  <c r="K5400" i="1"/>
  <c r="J5400" i="1"/>
  <c r="L5399" i="1"/>
  <c r="K5399" i="1"/>
  <c r="J5399" i="1"/>
  <c r="L5398" i="1"/>
  <c r="K5398" i="1"/>
  <c r="J5398" i="1"/>
  <c r="L5397" i="1"/>
  <c r="K5397" i="1"/>
  <c r="J5397" i="1"/>
  <c r="L5396" i="1"/>
  <c r="K5396" i="1"/>
  <c r="J5396" i="1"/>
  <c r="L5395" i="1"/>
  <c r="K5395" i="1"/>
  <c r="J5395" i="1"/>
  <c r="L5394" i="1"/>
  <c r="K5394" i="1"/>
  <c r="J5394" i="1"/>
  <c r="L5393" i="1"/>
  <c r="K5393" i="1"/>
  <c r="J5393" i="1"/>
  <c r="L5392" i="1"/>
  <c r="K5392" i="1"/>
  <c r="J5392" i="1"/>
  <c r="L5391" i="1"/>
  <c r="K5391" i="1"/>
  <c r="J5391" i="1"/>
  <c r="L5390" i="1"/>
  <c r="K5390" i="1"/>
  <c r="J5390" i="1"/>
  <c r="L5389" i="1"/>
  <c r="K5389" i="1"/>
  <c r="J5389" i="1"/>
  <c r="L5388" i="1"/>
  <c r="K5388" i="1"/>
  <c r="J5388" i="1"/>
  <c r="L5387" i="1"/>
  <c r="K5387" i="1"/>
  <c r="J5387" i="1"/>
  <c r="L5386" i="1"/>
  <c r="K5386" i="1"/>
  <c r="J5386" i="1"/>
  <c r="L5385" i="1"/>
  <c r="K5385" i="1"/>
  <c r="J5385" i="1"/>
  <c r="L5384" i="1"/>
  <c r="K5384" i="1"/>
  <c r="J5384" i="1"/>
  <c r="L5383" i="1"/>
  <c r="K5383" i="1"/>
  <c r="J5383" i="1"/>
  <c r="L5382" i="1"/>
  <c r="K5382" i="1"/>
  <c r="J5382" i="1"/>
  <c r="L5381" i="1"/>
  <c r="K5381" i="1"/>
  <c r="J5381" i="1"/>
  <c r="L5380" i="1"/>
  <c r="K5380" i="1"/>
  <c r="J5380" i="1"/>
  <c r="L5379" i="1"/>
  <c r="K5379" i="1"/>
  <c r="J5379" i="1"/>
  <c r="L5378" i="1"/>
  <c r="K5378" i="1"/>
  <c r="J5378" i="1"/>
  <c r="L5377" i="1"/>
  <c r="K5377" i="1"/>
  <c r="J5377" i="1"/>
  <c r="L5376" i="1"/>
  <c r="K5376" i="1"/>
  <c r="J5376" i="1"/>
  <c r="L5375" i="1"/>
  <c r="K5375" i="1"/>
  <c r="J5375" i="1"/>
  <c r="L5374" i="1"/>
  <c r="K5374" i="1"/>
  <c r="J5374" i="1"/>
  <c r="L5373" i="1"/>
  <c r="K5373" i="1"/>
  <c r="J5373" i="1"/>
  <c r="L5372" i="1"/>
  <c r="K5372" i="1"/>
  <c r="J5372" i="1"/>
  <c r="L5371" i="1"/>
  <c r="K5371" i="1"/>
  <c r="J5371" i="1"/>
  <c r="L5370" i="1"/>
  <c r="K5370" i="1"/>
  <c r="J5370" i="1"/>
  <c r="L5369" i="1"/>
  <c r="K5369" i="1"/>
  <c r="J5369" i="1"/>
  <c r="L5368" i="1"/>
  <c r="K5368" i="1"/>
  <c r="J5368" i="1"/>
  <c r="L5367" i="1"/>
  <c r="K5367" i="1"/>
  <c r="J5367" i="1"/>
  <c r="L5366" i="1"/>
  <c r="K5366" i="1"/>
  <c r="J5366" i="1"/>
  <c r="L5365" i="1"/>
  <c r="K5365" i="1"/>
  <c r="J5365" i="1"/>
  <c r="L5364" i="1"/>
  <c r="K5364" i="1"/>
  <c r="J5364" i="1"/>
  <c r="L5363" i="1"/>
  <c r="K5363" i="1"/>
  <c r="J5363" i="1"/>
  <c r="L5362" i="1"/>
  <c r="K5362" i="1"/>
  <c r="J5362" i="1"/>
  <c r="L5361" i="1"/>
  <c r="K5361" i="1"/>
  <c r="J5361" i="1"/>
  <c r="L5360" i="1"/>
  <c r="K5360" i="1"/>
  <c r="J5360" i="1"/>
  <c r="L5359" i="1"/>
  <c r="K5359" i="1"/>
  <c r="J5359" i="1"/>
  <c r="L5358" i="1"/>
  <c r="K5358" i="1"/>
  <c r="J5358" i="1"/>
  <c r="L5357" i="1"/>
  <c r="K5357" i="1"/>
  <c r="J5357" i="1"/>
  <c r="L5356" i="1"/>
  <c r="K5356" i="1"/>
  <c r="J5356" i="1"/>
  <c r="L5355" i="1"/>
  <c r="K5355" i="1"/>
  <c r="J5355" i="1"/>
  <c r="L5354" i="1"/>
  <c r="K5354" i="1"/>
  <c r="J5354" i="1"/>
  <c r="L5353" i="1"/>
  <c r="K5353" i="1"/>
  <c r="J5353" i="1"/>
  <c r="L5352" i="1"/>
  <c r="K5352" i="1"/>
  <c r="J5352" i="1"/>
  <c r="L5351" i="1"/>
  <c r="K5351" i="1"/>
  <c r="J5351" i="1"/>
  <c r="L5350" i="1"/>
  <c r="K5350" i="1"/>
  <c r="J5350" i="1"/>
  <c r="L5349" i="1"/>
  <c r="K5349" i="1"/>
  <c r="J5349" i="1"/>
  <c r="L5348" i="1"/>
  <c r="K5348" i="1"/>
  <c r="J5348" i="1"/>
  <c r="L5347" i="1"/>
  <c r="K5347" i="1"/>
  <c r="J5347" i="1"/>
  <c r="L5346" i="1"/>
  <c r="K5346" i="1"/>
  <c r="J5346" i="1"/>
  <c r="L5345" i="1"/>
  <c r="K5345" i="1"/>
  <c r="J5345" i="1"/>
  <c r="L5344" i="1"/>
  <c r="K5344" i="1"/>
  <c r="J5344" i="1"/>
  <c r="L5343" i="1"/>
  <c r="K5343" i="1"/>
  <c r="J5343" i="1"/>
  <c r="L5342" i="1"/>
  <c r="K5342" i="1"/>
  <c r="J5342" i="1"/>
  <c r="L5341" i="1"/>
  <c r="K5341" i="1"/>
  <c r="J5341" i="1"/>
  <c r="L5340" i="1"/>
  <c r="K5340" i="1"/>
  <c r="J5340" i="1"/>
  <c r="L5339" i="1"/>
  <c r="K5339" i="1"/>
  <c r="J5339" i="1"/>
  <c r="L5338" i="1"/>
  <c r="K5338" i="1"/>
  <c r="J5338" i="1"/>
  <c r="L5337" i="1"/>
  <c r="K5337" i="1"/>
  <c r="J5337" i="1"/>
  <c r="L5336" i="1"/>
  <c r="K5336" i="1"/>
  <c r="J5336" i="1"/>
  <c r="L5335" i="1"/>
  <c r="K5335" i="1"/>
  <c r="J5335" i="1"/>
  <c r="L5334" i="1"/>
  <c r="K5334" i="1"/>
  <c r="J5334" i="1"/>
  <c r="L5333" i="1"/>
  <c r="K5333" i="1"/>
  <c r="J5333" i="1"/>
  <c r="L5332" i="1"/>
  <c r="K5332" i="1"/>
  <c r="J5332" i="1"/>
  <c r="L5331" i="1"/>
  <c r="K5331" i="1"/>
  <c r="J5331" i="1"/>
  <c r="L5330" i="1"/>
  <c r="K5330" i="1"/>
  <c r="J5330" i="1"/>
  <c r="L5329" i="1"/>
  <c r="K5329" i="1"/>
  <c r="J5329" i="1"/>
  <c r="L5328" i="1"/>
  <c r="K5328" i="1"/>
  <c r="J5328" i="1"/>
  <c r="L5327" i="1"/>
  <c r="K5327" i="1"/>
  <c r="J5327" i="1"/>
  <c r="L5326" i="1"/>
  <c r="K5326" i="1"/>
  <c r="J5326" i="1"/>
  <c r="L5325" i="1"/>
  <c r="K5325" i="1"/>
  <c r="J5325" i="1"/>
  <c r="L5324" i="1"/>
  <c r="K5324" i="1"/>
  <c r="J5324" i="1"/>
  <c r="L5323" i="1"/>
  <c r="K5323" i="1"/>
  <c r="J5323" i="1"/>
  <c r="L5322" i="1"/>
  <c r="K5322" i="1"/>
  <c r="J5322" i="1"/>
  <c r="L5321" i="1"/>
  <c r="K5321" i="1"/>
  <c r="J5321" i="1"/>
  <c r="L5320" i="1"/>
  <c r="K5320" i="1"/>
  <c r="J5320" i="1"/>
  <c r="L5319" i="1"/>
  <c r="K5319" i="1"/>
  <c r="J5319" i="1"/>
  <c r="L5318" i="1"/>
  <c r="K5318" i="1"/>
  <c r="J5318" i="1"/>
  <c r="L5317" i="1"/>
  <c r="K5317" i="1"/>
  <c r="J5317" i="1"/>
  <c r="L5316" i="1"/>
  <c r="K5316" i="1"/>
  <c r="J5316" i="1"/>
  <c r="L5315" i="1"/>
  <c r="K5315" i="1"/>
  <c r="J5315" i="1"/>
  <c r="L5314" i="1"/>
  <c r="K5314" i="1"/>
  <c r="J5314" i="1"/>
  <c r="L5313" i="1"/>
  <c r="K5313" i="1"/>
  <c r="J5313" i="1"/>
  <c r="L5312" i="1"/>
  <c r="K5312" i="1"/>
  <c r="J5312" i="1"/>
  <c r="L5311" i="1"/>
  <c r="K5311" i="1"/>
  <c r="J5311" i="1"/>
  <c r="L5310" i="1"/>
  <c r="K5310" i="1"/>
  <c r="J5310" i="1"/>
  <c r="L5309" i="1"/>
  <c r="K5309" i="1"/>
  <c r="J5309" i="1"/>
  <c r="L5308" i="1"/>
  <c r="K5308" i="1"/>
  <c r="J5308" i="1"/>
  <c r="L5307" i="1"/>
  <c r="K5307" i="1"/>
  <c r="J5307" i="1"/>
  <c r="L5306" i="1"/>
  <c r="K5306" i="1"/>
  <c r="J5306" i="1"/>
  <c r="L5305" i="1"/>
  <c r="K5305" i="1"/>
  <c r="J5305" i="1"/>
  <c r="L5304" i="1"/>
  <c r="K5304" i="1"/>
  <c r="J5304" i="1"/>
  <c r="L5303" i="1"/>
  <c r="K5303" i="1"/>
  <c r="J5303" i="1"/>
  <c r="L5302" i="1"/>
  <c r="K5302" i="1"/>
  <c r="J5302" i="1"/>
  <c r="L5301" i="1"/>
  <c r="K5301" i="1"/>
  <c r="J5301" i="1"/>
  <c r="L5300" i="1"/>
  <c r="K5300" i="1"/>
  <c r="J5300" i="1"/>
  <c r="L5299" i="1"/>
  <c r="K5299" i="1"/>
  <c r="J5299" i="1"/>
  <c r="L5298" i="1"/>
  <c r="K5298" i="1"/>
  <c r="J5298" i="1"/>
  <c r="L5297" i="1"/>
  <c r="K5297" i="1"/>
  <c r="J5297" i="1"/>
  <c r="L5296" i="1"/>
  <c r="K5296" i="1"/>
  <c r="J5296" i="1"/>
  <c r="L5295" i="1"/>
  <c r="K5295" i="1"/>
  <c r="J5295" i="1"/>
  <c r="L5294" i="1"/>
  <c r="K5294" i="1"/>
  <c r="J5294" i="1"/>
  <c r="L5293" i="1"/>
  <c r="K5293" i="1"/>
  <c r="J5293" i="1"/>
  <c r="L5292" i="1"/>
  <c r="K5292" i="1"/>
  <c r="J5292" i="1"/>
  <c r="L5291" i="1"/>
  <c r="K5291" i="1"/>
  <c r="J5291" i="1"/>
  <c r="L5290" i="1"/>
  <c r="K5290" i="1"/>
  <c r="J5290" i="1"/>
  <c r="L5289" i="1"/>
  <c r="K5289" i="1"/>
  <c r="J5289" i="1"/>
  <c r="L5288" i="1"/>
  <c r="K5288" i="1"/>
  <c r="J5288" i="1"/>
  <c r="L5287" i="1"/>
  <c r="K5287" i="1"/>
  <c r="J5287" i="1"/>
  <c r="L5286" i="1"/>
  <c r="K5286" i="1"/>
  <c r="J5286" i="1"/>
  <c r="L5285" i="1"/>
  <c r="K5285" i="1"/>
  <c r="J5285" i="1"/>
  <c r="L5284" i="1"/>
  <c r="K5284" i="1"/>
  <c r="J5284" i="1"/>
  <c r="L5283" i="1"/>
  <c r="K5283" i="1"/>
  <c r="J5283" i="1"/>
  <c r="L5282" i="1"/>
  <c r="K5282" i="1"/>
  <c r="J5282" i="1"/>
  <c r="L5281" i="1"/>
  <c r="K5281" i="1"/>
  <c r="J5281" i="1"/>
  <c r="L5280" i="1"/>
  <c r="K5280" i="1"/>
  <c r="J5280" i="1"/>
  <c r="L5279" i="1"/>
  <c r="K5279" i="1"/>
  <c r="J5279" i="1"/>
  <c r="L5278" i="1"/>
  <c r="K5278" i="1"/>
  <c r="J5278" i="1"/>
  <c r="L5277" i="1"/>
  <c r="K5277" i="1"/>
  <c r="J5277" i="1"/>
  <c r="L5276" i="1"/>
  <c r="K5276" i="1"/>
  <c r="J5276" i="1"/>
  <c r="L5275" i="1"/>
  <c r="K5275" i="1"/>
  <c r="J5275" i="1"/>
  <c r="L5274" i="1"/>
  <c r="K5274" i="1"/>
  <c r="J5274" i="1"/>
  <c r="L5273" i="1"/>
  <c r="K5273" i="1"/>
  <c r="J5273" i="1"/>
  <c r="L5272" i="1"/>
  <c r="K5272" i="1"/>
  <c r="J5272" i="1"/>
  <c r="L5271" i="1"/>
  <c r="K5271" i="1"/>
  <c r="J5271" i="1"/>
  <c r="L5270" i="1"/>
  <c r="K5270" i="1"/>
  <c r="J5270" i="1"/>
  <c r="L5269" i="1"/>
  <c r="K5269" i="1"/>
  <c r="J5269" i="1"/>
  <c r="L5268" i="1"/>
  <c r="K5268" i="1"/>
  <c r="J5268" i="1"/>
  <c r="L5267" i="1"/>
  <c r="K5267" i="1"/>
  <c r="J5267" i="1"/>
  <c r="L5266" i="1"/>
  <c r="K5266" i="1"/>
  <c r="J5266" i="1"/>
  <c r="L5265" i="1"/>
  <c r="K5265" i="1"/>
  <c r="J5265" i="1"/>
  <c r="L5264" i="1"/>
  <c r="K5264" i="1"/>
  <c r="J5264" i="1"/>
  <c r="L5263" i="1"/>
  <c r="K5263" i="1"/>
  <c r="J5263" i="1"/>
  <c r="L5262" i="1"/>
  <c r="K5262" i="1"/>
  <c r="J5262" i="1"/>
  <c r="L5261" i="1"/>
  <c r="K5261" i="1"/>
  <c r="J5261" i="1"/>
  <c r="L5260" i="1"/>
  <c r="K5260" i="1"/>
  <c r="J5260" i="1"/>
  <c r="L5259" i="1"/>
  <c r="K5259" i="1"/>
  <c r="J5259" i="1"/>
  <c r="L5258" i="1"/>
  <c r="K5258" i="1"/>
  <c r="J5258" i="1"/>
  <c r="L5257" i="1"/>
  <c r="K5257" i="1"/>
  <c r="J5257" i="1"/>
  <c r="L5256" i="1"/>
  <c r="K5256" i="1"/>
  <c r="J5256" i="1"/>
  <c r="L5255" i="1"/>
  <c r="K5255" i="1"/>
  <c r="J5255" i="1"/>
  <c r="L5254" i="1"/>
  <c r="K5254" i="1"/>
  <c r="J5254" i="1"/>
  <c r="L5253" i="1"/>
  <c r="K5253" i="1"/>
  <c r="J5253" i="1"/>
  <c r="L5252" i="1"/>
  <c r="K5252" i="1"/>
  <c r="J5252" i="1"/>
  <c r="L5251" i="1"/>
  <c r="K5251" i="1"/>
  <c r="J5251" i="1"/>
  <c r="L5250" i="1"/>
  <c r="K5250" i="1"/>
  <c r="J5250" i="1"/>
  <c r="L5249" i="1"/>
  <c r="K5249" i="1"/>
  <c r="J5249" i="1"/>
  <c r="L5248" i="1"/>
  <c r="K5248" i="1"/>
  <c r="J5248" i="1"/>
  <c r="L5247" i="1"/>
  <c r="K5247" i="1"/>
  <c r="J5247" i="1"/>
  <c r="L5246" i="1"/>
  <c r="K5246" i="1"/>
  <c r="J5246" i="1"/>
  <c r="L5245" i="1"/>
  <c r="K5245" i="1"/>
  <c r="J5245" i="1"/>
  <c r="L5244" i="1"/>
  <c r="K5244" i="1"/>
  <c r="J5244" i="1"/>
  <c r="L5243" i="1"/>
  <c r="K5243" i="1"/>
  <c r="J5243" i="1"/>
  <c r="L5242" i="1"/>
  <c r="K5242" i="1"/>
  <c r="J5242" i="1"/>
  <c r="L5241" i="1"/>
  <c r="K5241" i="1"/>
  <c r="J5241" i="1"/>
  <c r="L5240" i="1"/>
  <c r="K5240" i="1"/>
  <c r="J5240" i="1"/>
  <c r="L5239" i="1"/>
  <c r="K5239" i="1"/>
  <c r="J5239" i="1"/>
  <c r="L5238" i="1"/>
  <c r="K5238" i="1"/>
  <c r="J5238" i="1"/>
  <c r="L5237" i="1"/>
  <c r="K5237" i="1"/>
  <c r="J5237" i="1"/>
  <c r="L5236" i="1"/>
  <c r="K5236" i="1"/>
  <c r="J5236" i="1"/>
  <c r="L5235" i="1"/>
  <c r="K5235" i="1"/>
  <c r="J5235" i="1"/>
  <c r="L5234" i="1"/>
  <c r="K5234" i="1"/>
  <c r="J5234" i="1"/>
  <c r="L5233" i="1"/>
  <c r="K5233" i="1"/>
  <c r="J5233" i="1"/>
  <c r="L5232" i="1"/>
  <c r="K5232" i="1"/>
  <c r="J5232" i="1"/>
  <c r="L5231" i="1"/>
  <c r="K5231" i="1"/>
  <c r="J5231" i="1"/>
  <c r="L5230" i="1"/>
  <c r="K5230" i="1"/>
  <c r="J5230" i="1"/>
  <c r="L5229" i="1"/>
  <c r="K5229" i="1"/>
  <c r="J5229" i="1"/>
  <c r="L5228" i="1"/>
  <c r="K5228" i="1"/>
  <c r="J5228" i="1"/>
  <c r="L5227" i="1"/>
  <c r="K5227" i="1"/>
  <c r="J5227" i="1"/>
  <c r="L5226" i="1"/>
  <c r="K5226" i="1"/>
  <c r="J5226" i="1"/>
  <c r="L5225" i="1"/>
  <c r="K5225" i="1"/>
  <c r="J5225" i="1"/>
  <c r="L5224" i="1"/>
  <c r="K5224" i="1"/>
  <c r="J5224" i="1"/>
  <c r="L5223" i="1"/>
  <c r="K5223" i="1"/>
  <c r="J5223" i="1"/>
  <c r="L5222" i="1"/>
  <c r="K5222" i="1"/>
  <c r="J5222" i="1"/>
  <c r="L5221" i="1"/>
  <c r="K5221" i="1"/>
  <c r="J5221" i="1"/>
  <c r="L5220" i="1"/>
  <c r="K5220" i="1"/>
  <c r="J5220" i="1"/>
  <c r="L5219" i="1"/>
  <c r="K5219" i="1"/>
  <c r="J5219" i="1"/>
  <c r="L5218" i="1"/>
  <c r="K5218" i="1"/>
  <c r="J5218" i="1"/>
  <c r="L5217" i="1"/>
  <c r="K5217" i="1"/>
  <c r="J5217" i="1"/>
  <c r="L5216" i="1"/>
  <c r="K5216" i="1"/>
  <c r="J5216" i="1"/>
  <c r="L5215" i="1"/>
  <c r="K5215" i="1"/>
  <c r="J5215" i="1"/>
  <c r="L5214" i="1"/>
  <c r="K5214" i="1"/>
  <c r="J5214" i="1"/>
  <c r="L5213" i="1"/>
  <c r="K5213" i="1"/>
  <c r="J5213" i="1"/>
  <c r="L5212" i="1"/>
  <c r="K5212" i="1"/>
  <c r="J5212" i="1"/>
  <c r="L5211" i="1"/>
  <c r="K5211" i="1"/>
  <c r="J5211" i="1"/>
  <c r="L5210" i="1"/>
  <c r="K5210" i="1"/>
  <c r="J5210" i="1"/>
  <c r="L5209" i="1"/>
  <c r="K5209" i="1"/>
  <c r="J5209" i="1"/>
  <c r="L5208" i="1"/>
  <c r="K5208" i="1"/>
  <c r="J5208" i="1"/>
  <c r="L5207" i="1"/>
  <c r="K5207" i="1"/>
  <c r="J5207" i="1"/>
  <c r="L5206" i="1"/>
  <c r="K5206" i="1"/>
  <c r="J5206" i="1"/>
  <c r="L5205" i="1"/>
  <c r="K5205" i="1"/>
  <c r="J5205" i="1"/>
  <c r="L5204" i="1"/>
  <c r="K5204" i="1"/>
  <c r="J5204" i="1"/>
  <c r="L5203" i="1"/>
  <c r="K5203" i="1"/>
  <c r="J5203" i="1"/>
  <c r="L5202" i="1"/>
  <c r="K5202" i="1"/>
  <c r="J5202" i="1"/>
  <c r="L5201" i="1"/>
  <c r="K5201" i="1"/>
  <c r="J5201" i="1"/>
  <c r="L5200" i="1"/>
  <c r="K5200" i="1"/>
  <c r="J5200" i="1"/>
  <c r="L5199" i="1"/>
  <c r="K5199" i="1"/>
  <c r="J5199" i="1"/>
  <c r="L5198" i="1"/>
  <c r="K5198" i="1"/>
  <c r="J5198" i="1"/>
  <c r="L5197" i="1"/>
  <c r="K5197" i="1"/>
  <c r="J5197" i="1"/>
  <c r="L5196" i="1"/>
  <c r="K5196" i="1"/>
  <c r="J5196" i="1"/>
  <c r="L5195" i="1"/>
  <c r="K5195" i="1"/>
  <c r="J5195" i="1"/>
  <c r="L5194" i="1"/>
  <c r="K5194" i="1"/>
  <c r="J5194" i="1"/>
  <c r="L5193" i="1"/>
  <c r="K5193" i="1"/>
  <c r="J5193" i="1"/>
  <c r="L5192" i="1"/>
  <c r="K5192" i="1"/>
  <c r="J5192" i="1"/>
  <c r="L5191" i="1"/>
  <c r="K5191" i="1"/>
  <c r="J5191" i="1"/>
  <c r="L5190" i="1"/>
  <c r="K5190" i="1"/>
  <c r="J5190" i="1"/>
  <c r="L5189" i="1"/>
  <c r="K5189" i="1"/>
  <c r="J5189" i="1"/>
  <c r="L5188" i="1"/>
  <c r="K5188" i="1"/>
  <c r="J5188" i="1"/>
  <c r="L5187" i="1"/>
  <c r="K5187" i="1"/>
  <c r="J5187" i="1"/>
  <c r="L5186" i="1"/>
  <c r="K5186" i="1"/>
  <c r="J5186" i="1"/>
  <c r="L5185" i="1"/>
  <c r="K5185" i="1"/>
  <c r="J5185" i="1"/>
  <c r="L5184" i="1"/>
  <c r="K5184" i="1"/>
  <c r="J5184" i="1"/>
  <c r="L5183" i="1"/>
  <c r="K5183" i="1"/>
  <c r="J5183" i="1"/>
  <c r="L5182" i="1"/>
  <c r="K5182" i="1"/>
  <c r="J5182" i="1"/>
  <c r="L5181" i="1"/>
  <c r="K5181" i="1"/>
  <c r="J5181" i="1"/>
  <c r="L5180" i="1"/>
  <c r="K5180" i="1"/>
  <c r="J5180" i="1"/>
  <c r="L5179" i="1"/>
  <c r="K5179" i="1"/>
  <c r="J5179" i="1"/>
  <c r="L5178" i="1"/>
  <c r="K5178" i="1"/>
  <c r="J5178" i="1"/>
  <c r="L5177" i="1"/>
  <c r="K5177" i="1"/>
  <c r="J5177" i="1"/>
  <c r="L5176" i="1"/>
  <c r="K5176" i="1"/>
  <c r="J5176" i="1"/>
  <c r="L5175" i="1"/>
  <c r="K5175" i="1"/>
  <c r="J5175" i="1"/>
  <c r="L5174" i="1"/>
  <c r="K5174" i="1"/>
  <c r="J5174" i="1"/>
  <c r="L5173" i="1"/>
  <c r="K5173" i="1"/>
  <c r="J5173" i="1"/>
  <c r="L5172" i="1"/>
  <c r="K5172" i="1"/>
  <c r="J5172" i="1"/>
  <c r="L5171" i="1"/>
  <c r="K5171" i="1"/>
  <c r="J5171" i="1"/>
  <c r="L5170" i="1"/>
  <c r="K5170" i="1"/>
  <c r="J5170" i="1"/>
  <c r="L5169" i="1"/>
  <c r="K5169" i="1"/>
  <c r="J5169" i="1"/>
  <c r="L5168" i="1"/>
  <c r="K5168" i="1"/>
  <c r="J5168" i="1"/>
  <c r="L5167" i="1"/>
  <c r="K5167" i="1"/>
  <c r="J5167" i="1"/>
  <c r="L5166" i="1"/>
  <c r="K5166" i="1"/>
  <c r="J5166" i="1"/>
  <c r="L5165" i="1"/>
  <c r="K5165" i="1"/>
  <c r="J5165" i="1"/>
  <c r="L5164" i="1"/>
  <c r="K5164" i="1"/>
  <c r="J5164" i="1"/>
  <c r="L5163" i="1"/>
  <c r="K5163" i="1"/>
  <c r="J5163" i="1"/>
  <c r="L5162" i="1"/>
  <c r="K5162" i="1"/>
  <c r="J5162" i="1"/>
  <c r="L5161" i="1"/>
  <c r="K5161" i="1"/>
  <c r="J5161" i="1"/>
  <c r="L5160" i="1"/>
  <c r="K5160" i="1"/>
  <c r="J5160" i="1"/>
  <c r="L5159" i="1"/>
  <c r="K5159" i="1"/>
  <c r="J5159" i="1"/>
  <c r="L5158" i="1"/>
  <c r="K5158" i="1"/>
  <c r="J5158" i="1"/>
  <c r="L5157" i="1"/>
  <c r="K5157" i="1"/>
  <c r="J5157" i="1"/>
  <c r="L5156" i="1"/>
  <c r="K5156" i="1"/>
  <c r="J5156" i="1"/>
  <c r="L5155" i="1"/>
  <c r="K5155" i="1"/>
  <c r="J5155" i="1"/>
  <c r="L5154" i="1"/>
  <c r="K5154" i="1"/>
  <c r="J5154" i="1"/>
  <c r="L5153" i="1"/>
  <c r="K5153" i="1"/>
  <c r="J5153" i="1"/>
  <c r="L5152" i="1"/>
  <c r="K5152" i="1"/>
  <c r="J5152" i="1"/>
  <c r="L5151" i="1"/>
  <c r="K5151" i="1"/>
  <c r="J5151" i="1"/>
  <c r="L5150" i="1"/>
  <c r="K5150" i="1"/>
  <c r="J5150" i="1"/>
  <c r="L5149" i="1"/>
  <c r="K5149" i="1"/>
  <c r="J5149" i="1"/>
  <c r="L5148" i="1"/>
  <c r="K5148" i="1"/>
  <c r="J5148" i="1"/>
  <c r="L5147" i="1"/>
  <c r="K5147" i="1"/>
  <c r="J5147" i="1"/>
  <c r="L5146" i="1"/>
  <c r="K5146" i="1"/>
  <c r="J5146" i="1"/>
  <c r="L5145" i="1"/>
  <c r="K5145" i="1"/>
  <c r="J5145" i="1"/>
  <c r="L5144" i="1"/>
  <c r="K5144" i="1"/>
  <c r="J5144" i="1"/>
  <c r="L5143" i="1"/>
  <c r="K5143" i="1"/>
  <c r="J5143" i="1"/>
  <c r="L5142" i="1"/>
  <c r="K5142" i="1"/>
  <c r="J5142" i="1"/>
  <c r="L5141" i="1"/>
  <c r="K5141" i="1"/>
  <c r="J5141" i="1"/>
  <c r="L5140" i="1"/>
  <c r="K5140" i="1"/>
  <c r="J5140" i="1"/>
  <c r="L5139" i="1"/>
  <c r="K5139" i="1"/>
  <c r="J5139" i="1"/>
  <c r="L5138" i="1"/>
  <c r="K5138" i="1"/>
  <c r="J5138" i="1"/>
  <c r="L5137" i="1"/>
  <c r="K5137" i="1"/>
  <c r="J5137" i="1"/>
  <c r="L5136" i="1"/>
  <c r="K5136" i="1"/>
  <c r="J5136" i="1"/>
  <c r="L5135" i="1"/>
  <c r="K5135" i="1"/>
  <c r="J5135" i="1"/>
  <c r="L5134" i="1"/>
  <c r="K5134" i="1"/>
  <c r="J5134" i="1"/>
  <c r="L5133" i="1"/>
  <c r="K5133" i="1"/>
  <c r="J5133" i="1"/>
  <c r="L5132" i="1"/>
  <c r="K5132" i="1"/>
  <c r="J5132" i="1"/>
  <c r="L5131" i="1"/>
  <c r="K5131" i="1"/>
  <c r="J5131" i="1"/>
  <c r="L5130" i="1"/>
  <c r="K5130" i="1"/>
  <c r="J5130" i="1"/>
  <c r="L5129" i="1"/>
  <c r="K5129" i="1"/>
  <c r="J5129" i="1"/>
  <c r="L5128" i="1"/>
  <c r="K5128" i="1"/>
  <c r="J5128" i="1"/>
  <c r="L5127" i="1"/>
  <c r="K5127" i="1"/>
  <c r="J5127" i="1"/>
  <c r="L5126" i="1"/>
  <c r="K5126" i="1"/>
  <c r="J5126" i="1"/>
  <c r="L5125" i="1"/>
  <c r="K5125" i="1"/>
  <c r="J5125" i="1"/>
  <c r="L5124" i="1"/>
  <c r="K5124" i="1"/>
  <c r="J5124" i="1"/>
  <c r="L5123" i="1"/>
  <c r="K5123" i="1"/>
  <c r="J5123" i="1"/>
  <c r="L5122" i="1"/>
  <c r="K5122" i="1"/>
  <c r="J5122" i="1"/>
  <c r="L5121" i="1"/>
  <c r="K5121" i="1"/>
  <c r="J5121" i="1"/>
  <c r="L5120" i="1"/>
  <c r="K5120" i="1"/>
  <c r="J5120" i="1"/>
  <c r="L5119" i="1"/>
  <c r="K5119" i="1"/>
  <c r="J5119" i="1"/>
  <c r="L5118" i="1"/>
  <c r="K5118" i="1"/>
  <c r="J5118" i="1"/>
  <c r="L5117" i="1"/>
  <c r="K5117" i="1"/>
  <c r="J5117" i="1"/>
  <c r="L5116" i="1"/>
  <c r="K5116" i="1"/>
  <c r="J5116" i="1"/>
  <c r="L5115" i="1"/>
  <c r="K5115" i="1"/>
  <c r="J5115" i="1"/>
  <c r="L5114" i="1"/>
  <c r="K5114" i="1"/>
  <c r="J5114" i="1"/>
  <c r="L5113" i="1"/>
  <c r="K5113" i="1"/>
  <c r="J5113" i="1"/>
  <c r="L5112" i="1"/>
  <c r="K5112" i="1"/>
  <c r="J5112" i="1"/>
  <c r="L5111" i="1"/>
  <c r="K5111" i="1"/>
  <c r="J5111" i="1"/>
  <c r="L5110" i="1"/>
  <c r="K5110" i="1"/>
  <c r="J5110" i="1"/>
  <c r="L5109" i="1"/>
  <c r="K5109" i="1"/>
  <c r="J5109" i="1"/>
  <c r="L5108" i="1"/>
  <c r="K5108" i="1"/>
  <c r="J5108" i="1"/>
  <c r="L5107" i="1"/>
  <c r="K5107" i="1"/>
  <c r="J5107" i="1"/>
  <c r="L5106" i="1"/>
  <c r="K5106" i="1"/>
  <c r="J5106" i="1"/>
  <c r="L5105" i="1"/>
  <c r="K5105" i="1"/>
  <c r="J5105" i="1"/>
  <c r="L5104" i="1"/>
  <c r="K5104" i="1"/>
  <c r="J5104" i="1"/>
  <c r="L5103" i="1"/>
  <c r="K5103" i="1"/>
  <c r="J5103" i="1"/>
  <c r="L5102" i="1"/>
  <c r="K5102" i="1"/>
  <c r="J5102" i="1"/>
  <c r="L5101" i="1"/>
  <c r="K5101" i="1"/>
  <c r="J5101" i="1"/>
  <c r="L5100" i="1"/>
  <c r="K5100" i="1"/>
  <c r="J5100" i="1"/>
  <c r="L5099" i="1"/>
  <c r="K5099" i="1"/>
  <c r="J5099" i="1"/>
  <c r="L5098" i="1"/>
  <c r="K5098" i="1"/>
  <c r="J5098" i="1"/>
  <c r="L5097" i="1"/>
  <c r="K5097" i="1"/>
  <c r="J5097" i="1"/>
  <c r="L5096" i="1"/>
  <c r="K5096" i="1"/>
  <c r="J5096" i="1"/>
  <c r="L5095" i="1"/>
  <c r="K5095" i="1"/>
  <c r="J5095" i="1"/>
  <c r="L5094" i="1"/>
  <c r="K5094" i="1"/>
  <c r="J5094" i="1"/>
  <c r="L5093" i="1"/>
  <c r="K5093" i="1"/>
  <c r="J5093" i="1"/>
  <c r="L5092" i="1"/>
  <c r="K5092" i="1"/>
  <c r="J5092" i="1"/>
  <c r="L5091" i="1"/>
  <c r="K5091" i="1"/>
  <c r="J5091" i="1"/>
  <c r="L5090" i="1"/>
  <c r="K5090" i="1"/>
  <c r="J5090" i="1"/>
  <c r="L5089" i="1"/>
  <c r="K5089" i="1"/>
  <c r="J5089" i="1"/>
  <c r="L5088" i="1"/>
  <c r="K5088" i="1"/>
  <c r="J5088" i="1"/>
  <c r="L5087" i="1"/>
  <c r="K5087" i="1"/>
  <c r="J5087" i="1"/>
  <c r="L5086" i="1"/>
  <c r="K5086" i="1"/>
  <c r="J5086" i="1"/>
  <c r="L5085" i="1"/>
  <c r="K5085" i="1"/>
  <c r="J5085" i="1"/>
  <c r="L5084" i="1"/>
  <c r="K5084" i="1"/>
  <c r="J5084" i="1"/>
  <c r="L5083" i="1"/>
  <c r="K5083" i="1"/>
  <c r="J5083" i="1"/>
  <c r="L5082" i="1"/>
  <c r="K5082" i="1"/>
  <c r="J5082" i="1"/>
  <c r="L5081" i="1"/>
  <c r="K5081" i="1"/>
  <c r="J5081" i="1"/>
  <c r="L5080" i="1"/>
  <c r="K5080" i="1"/>
  <c r="J5080" i="1"/>
  <c r="L5079" i="1"/>
  <c r="K5079" i="1"/>
  <c r="J5079" i="1"/>
  <c r="L5078" i="1"/>
  <c r="K5078" i="1"/>
  <c r="J5078" i="1"/>
  <c r="L5077" i="1"/>
  <c r="K5077" i="1"/>
  <c r="J5077" i="1"/>
  <c r="L5076" i="1"/>
  <c r="K5076" i="1"/>
  <c r="J5076" i="1"/>
  <c r="L5075" i="1"/>
  <c r="K5075" i="1"/>
  <c r="J5075" i="1"/>
  <c r="L5074" i="1"/>
  <c r="K5074" i="1"/>
  <c r="J5074" i="1"/>
  <c r="L5073" i="1"/>
  <c r="K5073" i="1"/>
  <c r="J5073" i="1"/>
  <c r="L5072" i="1"/>
  <c r="K5072" i="1"/>
  <c r="J5072" i="1"/>
  <c r="L5071" i="1"/>
  <c r="K5071" i="1"/>
  <c r="J5071" i="1"/>
  <c r="L5070" i="1"/>
  <c r="K5070" i="1"/>
  <c r="J5070" i="1"/>
  <c r="L5069" i="1"/>
  <c r="K5069" i="1"/>
  <c r="J5069" i="1"/>
  <c r="L5068" i="1"/>
  <c r="K5068" i="1"/>
  <c r="J5068" i="1"/>
  <c r="L5067" i="1"/>
  <c r="K5067" i="1"/>
  <c r="J5067" i="1"/>
  <c r="L5066" i="1"/>
  <c r="K5066" i="1"/>
  <c r="J5066" i="1"/>
  <c r="L5065" i="1"/>
  <c r="K5065" i="1"/>
  <c r="J5065" i="1"/>
  <c r="L5064" i="1"/>
  <c r="K5064" i="1"/>
  <c r="J5064" i="1"/>
  <c r="L5063" i="1"/>
  <c r="K5063" i="1"/>
  <c r="J5063" i="1"/>
  <c r="L5062" i="1"/>
  <c r="K5062" i="1"/>
  <c r="J5062" i="1"/>
  <c r="L5061" i="1"/>
  <c r="K5061" i="1"/>
  <c r="J5061" i="1"/>
  <c r="L5060" i="1"/>
  <c r="K5060" i="1"/>
  <c r="J5060" i="1"/>
  <c r="L5059" i="1"/>
  <c r="K5059" i="1"/>
  <c r="J5059" i="1"/>
  <c r="L5058" i="1"/>
  <c r="K5058" i="1"/>
  <c r="J5058" i="1"/>
  <c r="L5057" i="1"/>
  <c r="K5057" i="1"/>
  <c r="J5057" i="1"/>
  <c r="L5056" i="1"/>
  <c r="K5056" i="1"/>
  <c r="J5056" i="1"/>
  <c r="L5055" i="1"/>
  <c r="K5055" i="1"/>
  <c r="J5055" i="1"/>
  <c r="L5054" i="1"/>
  <c r="K5054" i="1"/>
  <c r="J5054" i="1"/>
  <c r="L5053" i="1"/>
  <c r="K5053" i="1"/>
  <c r="J5053" i="1"/>
  <c r="L5052" i="1"/>
  <c r="K5052" i="1"/>
  <c r="J5052" i="1"/>
  <c r="L5051" i="1"/>
  <c r="K5051" i="1"/>
  <c r="J5051" i="1"/>
  <c r="L5050" i="1"/>
  <c r="K5050" i="1"/>
  <c r="J5050" i="1"/>
  <c r="L5049" i="1"/>
  <c r="K5049" i="1"/>
  <c r="J5049" i="1"/>
  <c r="L5048" i="1"/>
  <c r="K5048" i="1"/>
  <c r="J5048" i="1"/>
  <c r="L5047" i="1"/>
  <c r="K5047" i="1"/>
  <c r="J5047" i="1"/>
  <c r="L5046" i="1"/>
  <c r="K5046" i="1"/>
  <c r="J5046" i="1"/>
  <c r="L5045" i="1"/>
  <c r="K5045" i="1"/>
  <c r="J5045" i="1"/>
  <c r="L5044" i="1"/>
  <c r="K5044" i="1"/>
  <c r="J5044" i="1"/>
  <c r="L5043" i="1"/>
  <c r="K5043" i="1"/>
  <c r="J5043" i="1"/>
  <c r="L5042" i="1"/>
  <c r="K5042" i="1"/>
  <c r="J5042" i="1"/>
  <c r="L5041" i="1"/>
  <c r="K5041" i="1"/>
  <c r="J5041" i="1"/>
  <c r="L5040" i="1"/>
  <c r="K5040" i="1"/>
  <c r="J5040" i="1"/>
  <c r="L5039" i="1"/>
  <c r="K5039" i="1"/>
  <c r="J5039" i="1"/>
  <c r="L5038" i="1"/>
  <c r="K5038" i="1"/>
  <c r="J5038" i="1"/>
  <c r="L5037" i="1"/>
  <c r="K5037" i="1"/>
  <c r="J5037" i="1"/>
  <c r="L5036" i="1"/>
  <c r="K5036" i="1"/>
  <c r="J5036" i="1"/>
  <c r="L5035" i="1"/>
  <c r="K5035" i="1"/>
  <c r="J5035" i="1"/>
  <c r="L5034" i="1"/>
  <c r="K5034" i="1"/>
  <c r="J5034" i="1"/>
  <c r="L5033" i="1"/>
  <c r="K5033" i="1"/>
  <c r="J5033" i="1"/>
  <c r="L5032" i="1"/>
  <c r="K5032" i="1"/>
  <c r="J5032" i="1"/>
  <c r="L5031" i="1"/>
  <c r="K5031" i="1"/>
  <c r="J5031" i="1"/>
  <c r="L5030" i="1"/>
  <c r="K5030" i="1"/>
  <c r="J5030" i="1"/>
  <c r="L5029" i="1"/>
  <c r="K5029" i="1"/>
  <c r="J5029" i="1"/>
  <c r="L5028" i="1"/>
  <c r="K5028" i="1"/>
  <c r="J5028" i="1"/>
  <c r="L5027" i="1"/>
  <c r="K5027" i="1"/>
  <c r="J5027" i="1"/>
  <c r="L5026" i="1"/>
  <c r="K5026" i="1"/>
  <c r="J5026" i="1"/>
  <c r="L5025" i="1"/>
  <c r="K5025" i="1"/>
  <c r="J5025" i="1"/>
  <c r="L5024" i="1"/>
  <c r="K5024" i="1"/>
  <c r="J5024" i="1"/>
  <c r="L5023" i="1"/>
  <c r="K5023" i="1"/>
  <c r="J5023" i="1"/>
  <c r="L5022" i="1"/>
  <c r="K5022" i="1"/>
  <c r="J5022" i="1"/>
  <c r="L5021" i="1"/>
  <c r="K5021" i="1"/>
  <c r="J5021" i="1"/>
  <c r="L5020" i="1"/>
  <c r="K5020" i="1"/>
  <c r="J5020" i="1"/>
  <c r="L5019" i="1"/>
  <c r="K5019" i="1"/>
  <c r="J5019" i="1"/>
  <c r="L5018" i="1"/>
  <c r="K5018" i="1"/>
  <c r="J5018" i="1"/>
  <c r="L5017" i="1"/>
  <c r="K5017" i="1"/>
  <c r="J5017" i="1"/>
  <c r="L5016" i="1"/>
  <c r="K5016" i="1"/>
  <c r="J5016" i="1"/>
  <c r="L5015" i="1"/>
  <c r="K5015" i="1"/>
  <c r="J5015" i="1"/>
  <c r="L5014" i="1"/>
  <c r="K5014" i="1"/>
  <c r="J5014" i="1"/>
  <c r="L5013" i="1"/>
  <c r="K5013" i="1"/>
  <c r="J5013" i="1"/>
  <c r="L5012" i="1"/>
  <c r="K5012" i="1"/>
  <c r="J5012" i="1"/>
  <c r="L5011" i="1"/>
  <c r="K5011" i="1"/>
  <c r="J5011" i="1"/>
  <c r="L5010" i="1"/>
  <c r="K5010" i="1"/>
  <c r="J5010" i="1"/>
  <c r="L5009" i="1"/>
  <c r="K5009" i="1"/>
  <c r="J5009" i="1"/>
  <c r="L5008" i="1"/>
  <c r="K5008" i="1"/>
  <c r="J5008" i="1"/>
  <c r="L5007" i="1"/>
  <c r="K5007" i="1"/>
  <c r="J5007" i="1"/>
  <c r="L5006" i="1"/>
  <c r="K5006" i="1"/>
  <c r="J5006" i="1"/>
  <c r="L5005" i="1"/>
  <c r="K5005" i="1"/>
  <c r="J5005" i="1"/>
  <c r="L5004" i="1"/>
  <c r="K5004" i="1"/>
  <c r="J5004" i="1"/>
  <c r="L5003" i="1"/>
  <c r="K5003" i="1"/>
  <c r="J5003" i="1"/>
  <c r="L5002" i="1"/>
  <c r="K5002" i="1"/>
  <c r="J5002" i="1"/>
  <c r="L5001" i="1"/>
  <c r="K5001" i="1"/>
  <c r="J5001" i="1"/>
  <c r="L5000" i="1"/>
  <c r="K5000" i="1"/>
  <c r="J5000" i="1"/>
  <c r="L4999" i="1"/>
  <c r="K4999" i="1"/>
  <c r="J4999" i="1"/>
  <c r="L4998" i="1"/>
  <c r="K4998" i="1"/>
  <c r="J4998" i="1"/>
  <c r="L4997" i="1"/>
  <c r="K4997" i="1"/>
  <c r="J4997" i="1"/>
  <c r="L4996" i="1"/>
  <c r="K4996" i="1"/>
  <c r="J4996" i="1"/>
  <c r="L4995" i="1"/>
  <c r="K4995" i="1"/>
  <c r="J4995" i="1"/>
  <c r="L4994" i="1"/>
  <c r="K4994" i="1"/>
  <c r="J4994" i="1"/>
  <c r="L4993" i="1"/>
  <c r="K4993" i="1"/>
  <c r="J4993" i="1"/>
  <c r="L4992" i="1"/>
  <c r="K4992" i="1"/>
  <c r="J4992" i="1"/>
  <c r="L4991" i="1"/>
  <c r="K4991" i="1"/>
  <c r="J4991" i="1"/>
  <c r="L4990" i="1"/>
  <c r="K4990" i="1"/>
  <c r="J4990" i="1"/>
  <c r="L4989" i="1"/>
  <c r="K4989" i="1"/>
  <c r="J4989" i="1"/>
  <c r="L4988" i="1"/>
  <c r="K4988" i="1"/>
  <c r="J4988" i="1"/>
  <c r="L4987" i="1"/>
  <c r="K4987" i="1"/>
  <c r="J4987" i="1"/>
  <c r="L4986" i="1"/>
  <c r="K4986" i="1"/>
  <c r="J4986" i="1"/>
  <c r="L4985" i="1"/>
  <c r="K4985" i="1"/>
  <c r="J4985" i="1"/>
  <c r="L4984" i="1"/>
  <c r="K4984" i="1"/>
  <c r="J4984" i="1"/>
  <c r="L4983" i="1"/>
  <c r="K4983" i="1"/>
  <c r="J4983" i="1"/>
  <c r="L4982" i="1"/>
  <c r="K4982" i="1"/>
  <c r="J4982" i="1"/>
  <c r="L4981" i="1"/>
  <c r="K4981" i="1"/>
  <c r="J4981" i="1"/>
  <c r="L4980" i="1"/>
  <c r="K4980" i="1"/>
  <c r="J4980" i="1"/>
  <c r="L4979" i="1"/>
  <c r="K4979" i="1"/>
  <c r="J4979" i="1"/>
  <c r="L4978" i="1"/>
  <c r="K4978" i="1"/>
  <c r="J4978" i="1"/>
  <c r="L4977" i="1"/>
  <c r="K4977" i="1"/>
  <c r="J4977" i="1"/>
  <c r="L4976" i="1"/>
  <c r="K4976" i="1"/>
  <c r="J4976" i="1"/>
  <c r="L4975" i="1"/>
  <c r="K4975" i="1"/>
  <c r="J4975" i="1"/>
  <c r="L4974" i="1"/>
  <c r="K4974" i="1"/>
  <c r="J4974" i="1"/>
  <c r="L4973" i="1"/>
  <c r="K4973" i="1"/>
  <c r="J4973" i="1"/>
  <c r="L4972" i="1"/>
  <c r="K4972" i="1"/>
  <c r="J4972" i="1"/>
  <c r="L4971" i="1"/>
  <c r="K4971" i="1"/>
  <c r="J4971" i="1"/>
  <c r="L4970" i="1"/>
  <c r="K4970" i="1"/>
  <c r="J4970" i="1"/>
  <c r="L4969" i="1"/>
  <c r="K4969" i="1"/>
  <c r="J4969" i="1"/>
  <c r="L4968" i="1"/>
  <c r="K4968" i="1"/>
  <c r="J4968" i="1"/>
  <c r="L4967" i="1"/>
  <c r="K4967" i="1"/>
  <c r="J4967" i="1"/>
  <c r="L4966" i="1"/>
  <c r="K4966" i="1"/>
  <c r="J4966" i="1"/>
  <c r="L4965" i="1"/>
  <c r="K4965" i="1"/>
  <c r="J4965" i="1"/>
  <c r="L4964" i="1"/>
  <c r="K4964" i="1"/>
  <c r="J4964" i="1"/>
  <c r="L4963" i="1"/>
  <c r="K4963" i="1"/>
  <c r="J4963" i="1"/>
  <c r="L4962" i="1"/>
  <c r="K4962" i="1"/>
  <c r="J4962" i="1"/>
  <c r="L4961" i="1"/>
  <c r="K4961" i="1"/>
  <c r="J4961" i="1"/>
  <c r="L4960" i="1"/>
  <c r="K4960" i="1"/>
  <c r="J4960" i="1"/>
  <c r="L4959" i="1"/>
  <c r="K4959" i="1"/>
  <c r="J4959" i="1"/>
  <c r="L4958" i="1"/>
  <c r="K4958" i="1"/>
  <c r="J4958" i="1"/>
  <c r="L4957" i="1"/>
  <c r="K4957" i="1"/>
  <c r="J4957" i="1"/>
  <c r="L4956" i="1"/>
  <c r="K4956" i="1"/>
  <c r="J4956" i="1"/>
  <c r="L4955" i="1"/>
  <c r="K4955" i="1"/>
  <c r="J4955" i="1"/>
  <c r="L4954" i="1"/>
  <c r="K4954" i="1"/>
  <c r="J4954" i="1"/>
  <c r="L4953" i="1"/>
  <c r="K4953" i="1"/>
  <c r="J4953" i="1"/>
  <c r="L4952" i="1"/>
  <c r="K4952" i="1"/>
  <c r="J4952" i="1"/>
  <c r="L4951" i="1"/>
  <c r="K4951" i="1"/>
  <c r="J4951" i="1"/>
  <c r="L4950" i="1"/>
  <c r="K4950" i="1"/>
  <c r="J4950" i="1"/>
  <c r="L4949" i="1"/>
  <c r="K4949" i="1"/>
  <c r="J4949" i="1"/>
  <c r="L4948" i="1"/>
  <c r="K4948" i="1"/>
  <c r="J4948" i="1"/>
  <c r="L4947" i="1"/>
  <c r="K4947" i="1"/>
  <c r="J4947" i="1"/>
  <c r="L4946" i="1"/>
  <c r="K4946" i="1"/>
  <c r="J4946" i="1"/>
  <c r="L4945" i="1"/>
  <c r="K4945" i="1"/>
  <c r="J4945" i="1"/>
  <c r="L4944" i="1"/>
  <c r="K4944" i="1"/>
  <c r="J4944" i="1"/>
  <c r="L4943" i="1"/>
  <c r="K4943" i="1"/>
  <c r="J4943" i="1"/>
  <c r="L4942" i="1"/>
  <c r="K4942" i="1"/>
  <c r="J4942" i="1"/>
  <c r="L4941" i="1"/>
  <c r="K4941" i="1"/>
  <c r="J4941" i="1"/>
  <c r="L4940" i="1"/>
  <c r="K4940" i="1"/>
  <c r="J4940" i="1"/>
  <c r="L4939" i="1"/>
  <c r="K4939" i="1"/>
  <c r="J4939" i="1"/>
  <c r="L4938" i="1"/>
  <c r="K4938" i="1"/>
  <c r="J4938" i="1"/>
  <c r="L4937" i="1"/>
  <c r="K4937" i="1"/>
  <c r="J4937" i="1"/>
  <c r="L4936" i="1"/>
  <c r="K4936" i="1"/>
  <c r="J4936" i="1"/>
  <c r="L4935" i="1"/>
  <c r="K4935" i="1"/>
  <c r="J4935" i="1"/>
  <c r="L4934" i="1"/>
  <c r="K4934" i="1"/>
  <c r="J4934" i="1"/>
  <c r="L4933" i="1"/>
  <c r="K4933" i="1"/>
  <c r="J4933" i="1"/>
  <c r="L4932" i="1"/>
  <c r="K4932" i="1"/>
  <c r="J4932" i="1"/>
  <c r="L4931" i="1"/>
  <c r="K4931" i="1"/>
  <c r="J4931" i="1"/>
  <c r="L4930" i="1"/>
  <c r="K4930" i="1"/>
  <c r="J4930" i="1"/>
  <c r="L4929" i="1"/>
  <c r="K4929" i="1"/>
  <c r="J4929" i="1"/>
  <c r="L4928" i="1"/>
  <c r="K4928" i="1"/>
  <c r="J4928" i="1"/>
  <c r="L4927" i="1"/>
  <c r="K4927" i="1"/>
  <c r="J4927" i="1"/>
  <c r="L4926" i="1"/>
  <c r="K4926" i="1"/>
  <c r="J4926" i="1"/>
  <c r="L4925" i="1"/>
  <c r="K4925" i="1"/>
  <c r="J4925" i="1"/>
  <c r="L4924" i="1"/>
  <c r="K4924" i="1"/>
  <c r="J4924" i="1"/>
  <c r="L4923" i="1"/>
  <c r="K4923" i="1"/>
  <c r="J4923" i="1"/>
  <c r="L4922" i="1"/>
  <c r="K4922" i="1"/>
  <c r="J4922" i="1"/>
  <c r="L4921" i="1"/>
  <c r="K4921" i="1"/>
  <c r="J4921" i="1"/>
  <c r="L4920" i="1"/>
  <c r="K4920" i="1"/>
  <c r="J4920" i="1"/>
  <c r="L4919" i="1"/>
  <c r="K4919" i="1"/>
  <c r="J4919" i="1"/>
  <c r="L4918" i="1"/>
  <c r="K4918" i="1"/>
  <c r="J4918" i="1"/>
  <c r="L4917" i="1"/>
  <c r="K4917" i="1"/>
  <c r="J4917" i="1"/>
  <c r="L4916" i="1"/>
  <c r="K4916" i="1"/>
  <c r="J4916" i="1"/>
  <c r="L4915" i="1"/>
  <c r="K4915" i="1"/>
  <c r="J4915" i="1"/>
  <c r="L4914" i="1"/>
  <c r="K4914" i="1"/>
  <c r="J4914" i="1"/>
  <c r="L4913" i="1"/>
  <c r="K4913" i="1"/>
  <c r="J4913" i="1"/>
  <c r="L4912" i="1"/>
  <c r="K4912" i="1"/>
  <c r="J4912" i="1"/>
  <c r="L4911" i="1"/>
  <c r="K4911" i="1"/>
  <c r="J4911" i="1"/>
  <c r="L4910" i="1"/>
  <c r="K4910" i="1"/>
  <c r="J4910" i="1"/>
  <c r="L4909" i="1"/>
  <c r="K4909" i="1"/>
  <c r="J4909" i="1"/>
  <c r="L4908" i="1"/>
  <c r="K4908" i="1"/>
  <c r="J4908" i="1"/>
  <c r="L4907" i="1"/>
  <c r="K4907" i="1"/>
  <c r="J4907" i="1"/>
  <c r="L4906" i="1"/>
  <c r="K4906" i="1"/>
  <c r="J4906" i="1"/>
  <c r="L4905" i="1"/>
  <c r="K4905" i="1"/>
  <c r="J4905" i="1"/>
  <c r="L4904" i="1"/>
  <c r="K4904" i="1"/>
  <c r="J4904" i="1"/>
  <c r="L4903" i="1"/>
  <c r="K4903" i="1"/>
  <c r="J4903" i="1"/>
  <c r="L4902" i="1"/>
  <c r="K4902" i="1"/>
  <c r="J4902" i="1"/>
  <c r="L4901" i="1"/>
  <c r="K4901" i="1"/>
  <c r="J4901" i="1"/>
  <c r="L4900" i="1"/>
  <c r="K4900" i="1"/>
  <c r="J4900" i="1"/>
  <c r="L4899" i="1"/>
  <c r="K4899" i="1"/>
  <c r="J4899" i="1"/>
  <c r="L4898" i="1"/>
  <c r="K4898" i="1"/>
  <c r="J4898" i="1"/>
  <c r="L4897" i="1"/>
  <c r="K4897" i="1"/>
  <c r="J4897" i="1"/>
  <c r="L4896" i="1"/>
  <c r="K4896" i="1"/>
  <c r="J4896" i="1"/>
  <c r="L4895" i="1"/>
  <c r="K4895" i="1"/>
  <c r="J4895" i="1"/>
  <c r="L4894" i="1"/>
  <c r="K4894" i="1"/>
  <c r="J4894" i="1"/>
  <c r="L4893" i="1"/>
  <c r="K4893" i="1"/>
  <c r="J4893" i="1"/>
  <c r="L4892" i="1"/>
  <c r="K4892" i="1"/>
  <c r="J4892" i="1"/>
  <c r="L4891" i="1"/>
  <c r="K4891" i="1"/>
  <c r="J4891" i="1"/>
  <c r="L4890" i="1"/>
  <c r="K4890" i="1"/>
  <c r="J4890" i="1"/>
  <c r="L4889" i="1"/>
  <c r="K4889" i="1"/>
  <c r="J4889" i="1"/>
  <c r="L4888" i="1"/>
  <c r="K4888" i="1"/>
  <c r="J4888" i="1"/>
  <c r="L4887" i="1"/>
  <c r="K4887" i="1"/>
  <c r="J4887" i="1"/>
  <c r="L4886" i="1"/>
  <c r="K4886" i="1"/>
  <c r="J4886" i="1"/>
  <c r="L4885" i="1"/>
  <c r="K4885" i="1"/>
  <c r="J4885" i="1"/>
  <c r="L4884" i="1"/>
  <c r="K4884" i="1"/>
  <c r="J4884" i="1"/>
  <c r="L4883" i="1"/>
  <c r="K4883" i="1"/>
  <c r="J4883" i="1"/>
  <c r="L4882" i="1"/>
  <c r="K4882" i="1"/>
  <c r="J4882" i="1"/>
  <c r="L4881" i="1"/>
  <c r="K4881" i="1"/>
  <c r="J4881" i="1"/>
  <c r="L4880" i="1"/>
  <c r="K4880" i="1"/>
  <c r="J4880" i="1"/>
  <c r="L4879" i="1"/>
  <c r="K4879" i="1"/>
  <c r="J4879" i="1"/>
  <c r="L4878" i="1"/>
  <c r="K4878" i="1"/>
  <c r="J4878" i="1"/>
  <c r="L4877" i="1"/>
  <c r="K4877" i="1"/>
  <c r="J4877" i="1"/>
  <c r="L4876" i="1"/>
  <c r="K4876" i="1"/>
  <c r="J4876" i="1"/>
  <c r="L4875" i="1"/>
  <c r="K4875" i="1"/>
  <c r="J4875" i="1"/>
  <c r="L4874" i="1"/>
  <c r="K4874" i="1"/>
  <c r="J4874" i="1"/>
  <c r="L4873" i="1"/>
  <c r="K4873" i="1"/>
  <c r="J4873" i="1"/>
  <c r="L4872" i="1"/>
  <c r="K4872" i="1"/>
  <c r="J4872" i="1"/>
  <c r="L4871" i="1"/>
  <c r="K4871" i="1"/>
  <c r="J4871" i="1"/>
  <c r="L4870" i="1"/>
  <c r="K4870" i="1"/>
  <c r="J4870" i="1"/>
  <c r="L4869" i="1"/>
  <c r="K4869" i="1"/>
  <c r="J4869" i="1"/>
  <c r="L4868" i="1"/>
  <c r="K4868" i="1"/>
  <c r="J4868" i="1"/>
  <c r="L4867" i="1"/>
  <c r="K4867" i="1"/>
  <c r="J4867" i="1"/>
  <c r="L4866" i="1"/>
  <c r="K4866" i="1"/>
  <c r="J4866" i="1"/>
  <c r="L4865" i="1"/>
  <c r="K4865" i="1"/>
  <c r="J4865" i="1"/>
  <c r="L4864" i="1"/>
  <c r="K4864" i="1"/>
  <c r="J4864" i="1"/>
  <c r="L4863" i="1"/>
  <c r="K4863" i="1"/>
  <c r="J4863" i="1"/>
  <c r="L4862" i="1"/>
  <c r="K4862" i="1"/>
  <c r="J4862" i="1"/>
  <c r="L4861" i="1"/>
  <c r="K4861" i="1"/>
  <c r="J4861" i="1"/>
  <c r="L4860" i="1"/>
  <c r="K4860" i="1"/>
  <c r="J4860" i="1"/>
  <c r="L4859" i="1"/>
  <c r="K4859" i="1"/>
  <c r="J4859" i="1"/>
  <c r="L4858" i="1"/>
  <c r="K4858" i="1"/>
  <c r="J4858" i="1"/>
  <c r="L4857" i="1"/>
  <c r="K4857" i="1"/>
  <c r="J4857" i="1"/>
  <c r="L4856" i="1"/>
  <c r="K4856" i="1"/>
  <c r="J4856" i="1"/>
  <c r="L4855" i="1"/>
  <c r="K4855" i="1"/>
  <c r="J4855" i="1"/>
  <c r="L4854" i="1"/>
  <c r="K4854" i="1"/>
  <c r="J4854" i="1"/>
  <c r="L4853" i="1"/>
  <c r="K4853" i="1"/>
  <c r="J4853" i="1"/>
  <c r="L4852" i="1"/>
  <c r="K4852" i="1"/>
  <c r="J4852" i="1"/>
  <c r="L4851" i="1"/>
  <c r="K4851" i="1"/>
  <c r="J4851" i="1"/>
  <c r="L4850" i="1"/>
  <c r="K4850" i="1"/>
  <c r="J4850" i="1"/>
  <c r="L4849" i="1"/>
  <c r="K4849" i="1"/>
  <c r="J4849" i="1"/>
  <c r="L4848" i="1"/>
  <c r="K4848" i="1"/>
  <c r="J4848" i="1"/>
  <c r="L4847" i="1"/>
  <c r="K4847" i="1"/>
  <c r="J4847" i="1"/>
  <c r="L4846" i="1"/>
  <c r="K4846" i="1"/>
  <c r="J4846" i="1"/>
  <c r="L4845" i="1"/>
  <c r="K4845" i="1"/>
  <c r="J4845" i="1"/>
  <c r="L4844" i="1"/>
  <c r="K4844" i="1"/>
  <c r="J4844" i="1"/>
  <c r="L4843" i="1"/>
  <c r="K4843" i="1"/>
  <c r="J4843" i="1"/>
  <c r="L4842" i="1"/>
  <c r="K4842" i="1"/>
  <c r="J4842" i="1"/>
  <c r="L4841" i="1"/>
  <c r="K4841" i="1"/>
  <c r="J4841" i="1"/>
  <c r="L4840" i="1"/>
  <c r="K4840" i="1"/>
  <c r="J4840" i="1"/>
  <c r="L4839" i="1"/>
  <c r="K4839" i="1"/>
  <c r="J4839" i="1"/>
  <c r="L4838" i="1"/>
  <c r="K4838" i="1"/>
  <c r="J4838" i="1"/>
  <c r="L4837" i="1"/>
  <c r="K4837" i="1"/>
  <c r="J4837" i="1"/>
  <c r="L4836" i="1"/>
  <c r="K4836" i="1"/>
  <c r="J4836" i="1"/>
  <c r="L4835" i="1"/>
  <c r="K4835" i="1"/>
  <c r="J4835" i="1"/>
  <c r="L4834" i="1"/>
  <c r="K4834" i="1"/>
  <c r="J4834" i="1"/>
  <c r="L4833" i="1"/>
  <c r="K4833" i="1"/>
  <c r="J4833" i="1"/>
  <c r="L4832" i="1"/>
  <c r="K4832" i="1"/>
  <c r="J4832" i="1"/>
  <c r="L4831" i="1"/>
  <c r="K4831" i="1"/>
  <c r="J4831" i="1"/>
  <c r="L4830" i="1"/>
  <c r="K4830" i="1"/>
  <c r="J4830" i="1"/>
  <c r="L4829" i="1"/>
  <c r="K4829" i="1"/>
  <c r="J4829" i="1"/>
  <c r="L4828" i="1"/>
  <c r="K4828" i="1"/>
  <c r="J4828" i="1"/>
  <c r="L4827" i="1"/>
  <c r="K4827" i="1"/>
  <c r="J4827" i="1"/>
  <c r="L4826" i="1"/>
  <c r="K4826" i="1"/>
  <c r="J4826" i="1"/>
  <c r="L4825" i="1"/>
  <c r="K4825" i="1"/>
  <c r="J4825" i="1"/>
  <c r="L4824" i="1"/>
  <c r="K4824" i="1"/>
  <c r="J4824" i="1"/>
  <c r="L4823" i="1"/>
  <c r="K4823" i="1"/>
  <c r="J4823" i="1"/>
  <c r="L4822" i="1"/>
  <c r="K4822" i="1"/>
  <c r="J4822" i="1"/>
  <c r="L4821" i="1"/>
  <c r="K4821" i="1"/>
  <c r="J4821" i="1"/>
  <c r="L4820" i="1"/>
  <c r="K4820" i="1"/>
  <c r="J4820" i="1"/>
  <c r="L4819" i="1"/>
  <c r="K4819" i="1"/>
  <c r="J4819" i="1"/>
  <c r="L4818" i="1"/>
  <c r="K4818" i="1"/>
  <c r="J4818" i="1"/>
  <c r="L4817" i="1"/>
  <c r="K4817" i="1"/>
  <c r="J4817" i="1"/>
  <c r="L4816" i="1"/>
  <c r="K4816" i="1"/>
  <c r="J4816" i="1"/>
  <c r="L4815" i="1"/>
  <c r="K4815" i="1"/>
  <c r="J4815" i="1"/>
  <c r="L4814" i="1"/>
  <c r="K4814" i="1"/>
  <c r="J4814" i="1"/>
  <c r="L4813" i="1"/>
  <c r="K4813" i="1"/>
  <c r="J4813" i="1"/>
  <c r="L4812" i="1"/>
  <c r="K4812" i="1"/>
  <c r="J4812" i="1"/>
  <c r="L4811" i="1"/>
  <c r="K4811" i="1"/>
  <c r="J4811" i="1"/>
  <c r="L4810" i="1"/>
  <c r="K4810" i="1"/>
  <c r="J4810" i="1"/>
  <c r="L4809" i="1"/>
  <c r="K4809" i="1"/>
  <c r="J4809" i="1"/>
  <c r="L4808" i="1"/>
  <c r="K4808" i="1"/>
  <c r="J4808" i="1"/>
  <c r="L4807" i="1"/>
  <c r="K4807" i="1"/>
  <c r="J4807" i="1"/>
  <c r="L4806" i="1"/>
  <c r="K4806" i="1"/>
  <c r="J4806" i="1"/>
  <c r="L4805" i="1"/>
  <c r="K4805" i="1"/>
  <c r="J4805" i="1"/>
  <c r="L4804" i="1"/>
  <c r="K4804" i="1"/>
  <c r="J4804" i="1"/>
  <c r="L4803" i="1"/>
  <c r="K4803" i="1"/>
  <c r="J4803" i="1"/>
  <c r="L4802" i="1"/>
  <c r="K4802" i="1"/>
  <c r="J4802" i="1"/>
  <c r="L4801" i="1"/>
  <c r="K4801" i="1"/>
  <c r="J4801" i="1"/>
  <c r="L4800" i="1"/>
  <c r="K4800" i="1"/>
  <c r="J4800" i="1"/>
  <c r="L4799" i="1"/>
  <c r="K4799" i="1"/>
  <c r="J4799" i="1"/>
  <c r="L4798" i="1"/>
  <c r="K4798" i="1"/>
  <c r="J4798" i="1"/>
  <c r="L4797" i="1"/>
  <c r="K4797" i="1"/>
  <c r="J4797" i="1"/>
  <c r="L4796" i="1"/>
  <c r="K4796" i="1"/>
  <c r="J4796" i="1"/>
  <c r="L4795" i="1"/>
  <c r="K4795" i="1"/>
  <c r="J4795" i="1"/>
  <c r="L4794" i="1"/>
  <c r="K4794" i="1"/>
  <c r="J4794" i="1"/>
  <c r="L4793" i="1"/>
  <c r="K4793" i="1"/>
  <c r="J4793" i="1"/>
  <c r="L4792" i="1"/>
  <c r="K4792" i="1"/>
  <c r="J4792" i="1"/>
  <c r="L4791" i="1"/>
  <c r="K4791" i="1"/>
  <c r="J4791" i="1"/>
  <c r="L4790" i="1"/>
  <c r="K4790" i="1"/>
  <c r="J4790" i="1"/>
  <c r="L4789" i="1"/>
  <c r="K4789" i="1"/>
  <c r="J4789" i="1"/>
  <c r="L4788" i="1"/>
  <c r="K4788" i="1"/>
  <c r="J4788" i="1"/>
  <c r="L4787" i="1"/>
  <c r="K4787" i="1"/>
  <c r="J4787" i="1"/>
  <c r="L4786" i="1"/>
  <c r="K4786" i="1"/>
  <c r="J4786" i="1"/>
  <c r="L4785" i="1"/>
  <c r="K4785" i="1"/>
  <c r="J4785" i="1"/>
  <c r="L4784" i="1"/>
  <c r="K4784" i="1"/>
  <c r="J4784" i="1"/>
  <c r="L4783" i="1"/>
  <c r="K4783" i="1"/>
  <c r="J4783" i="1"/>
  <c r="L4782" i="1"/>
  <c r="K4782" i="1"/>
  <c r="J4782" i="1"/>
  <c r="L4781" i="1"/>
  <c r="K4781" i="1"/>
  <c r="J4781" i="1"/>
  <c r="L4780" i="1"/>
  <c r="K4780" i="1"/>
  <c r="J4780" i="1"/>
  <c r="L4779" i="1"/>
  <c r="K4779" i="1"/>
  <c r="J4779" i="1"/>
  <c r="L4778" i="1"/>
  <c r="K4778" i="1"/>
  <c r="J4778" i="1"/>
  <c r="L4777" i="1"/>
  <c r="K4777" i="1"/>
  <c r="J4777" i="1"/>
  <c r="L4776" i="1"/>
  <c r="K4776" i="1"/>
  <c r="J4776" i="1"/>
  <c r="L4775" i="1"/>
  <c r="K4775" i="1"/>
  <c r="J4775" i="1"/>
  <c r="L4774" i="1"/>
  <c r="K4774" i="1"/>
  <c r="J4774" i="1"/>
  <c r="L4773" i="1"/>
  <c r="K4773" i="1"/>
  <c r="J4773" i="1"/>
  <c r="L4772" i="1"/>
  <c r="K4772" i="1"/>
  <c r="J4772" i="1"/>
  <c r="L4771" i="1"/>
  <c r="K4771" i="1"/>
  <c r="J4771" i="1"/>
  <c r="L4770" i="1"/>
  <c r="K4770" i="1"/>
  <c r="J4770" i="1"/>
  <c r="L4769" i="1"/>
  <c r="K4769" i="1"/>
  <c r="J4769" i="1"/>
  <c r="L4768" i="1"/>
  <c r="K4768" i="1"/>
  <c r="J4768" i="1"/>
  <c r="L4767" i="1"/>
  <c r="K4767" i="1"/>
  <c r="J4767" i="1"/>
  <c r="L4766" i="1"/>
  <c r="K4766" i="1"/>
  <c r="J4766" i="1"/>
  <c r="L4765" i="1"/>
  <c r="K4765" i="1"/>
  <c r="J4765" i="1"/>
  <c r="L4764" i="1"/>
  <c r="K4764" i="1"/>
  <c r="J4764" i="1"/>
  <c r="L4763" i="1"/>
  <c r="K4763" i="1"/>
  <c r="J4763" i="1"/>
  <c r="L4762" i="1"/>
  <c r="K4762" i="1"/>
  <c r="J4762" i="1"/>
  <c r="L4761" i="1"/>
  <c r="K4761" i="1"/>
  <c r="J4761" i="1"/>
  <c r="L4760" i="1"/>
  <c r="K4760" i="1"/>
  <c r="J4760" i="1"/>
  <c r="L4759" i="1"/>
  <c r="K4759" i="1"/>
  <c r="J4759" i="1"/>
  <c r="L4758" i="1"/>
  <c r="K4758" i="1"/>
  <c r="J4758" i="1"/>
  <c r="L4757" i="1"/>
  <c r="K4757" i="1"/>
  <c r="J4757" i="1"/>
  <c r="L4756" i="1"/>
  <c r="K4756" i="1"/>
  <c r="J4756" i="1"/>
  <c r="L4755" i="1"/>
  <c r="K4755" i="1"/>
  <c r="J4755" i="1"/>
  <c r="L4754" i="1"/>
  <c r="K4754" i="1"/>
  <c r="J4754" i="1"/>
  <c r="L4753" i="1"/>
  <c r="K4753" i="1"/>
  <c r="J4753" i="1"/>
  <c r="L4752" i="1"/>
  <c r="K4752" i="1"/>
  <c r="J4752" i="1"/>
  <c r="L4751" i="1"/>
  <c r="K4751" i="1"/>
  <c r="J4751" i="1"/>
  <c r="L4750" i="1"/>
  <c r="K4750" i="1"/>
  <c r="J4750" i="1"/>
  <c r="L4749" i="1"/>
  <c r="K4749" i="1"/>
  <c r="J4749" i="1"/>
  <c r="L4748" i="1"/>
  <c r="K4748" i="1"/>
  <c r="J4748" i="1"/>
  <c r="L4747" i="1"/>
  <c r="K4747" i="1"/>
  <c r="J4747" i="1"/>
  <c r="L4746" i="1"/>
  <c r="K4746" i="1"/>
  <c r="J4746" i="1"/>
  <c r="L4745" i="1"/>
  <c r="K4745" i="1"/>
  <c r="J4745" i="1"/>
  <c r="L4744" i="1"/>
  <c r="K4744" i="1"/>
  <c r="J4744" i="1"/>
  <c r="L4743" i="1"/>
  <c r="K4743" i="1"/>
  <c r="J4743" i="1"/>
  <c r="L4742" i="1"/>
  <c r="K4742" i="1"/>
  <c r="J4742" i="1"/>
  <c r="L4741" i="1"/>
  <c r="K4741" i="1"/>
  <c r="J4741" i="1"/>
  <c r="L4740" i="1"/>
  <c r="K4740" i="1"/>
  <c r="J4740" i="1"/>
  <c r="L4739" i="1"/>
  <c r="K4739" i="1"/>
  <c r="J4739" i="1"/>
  <c r="L4738" i="1"/>
  <c r="K4738" i="1"/>
  <c r="J4738" i="1"/>
  <c r="L4737" i="1"/>
  <c r="K4737" i="1"/>
  <c r="J4737" i="1"/>
  <c r="L4736" i="1"/>
  <c r="K4736" i="1"/>
  <c r="J4736" i="1"/>
  <c r="L4735" i="1"/>
  <c r="K4735" i="1"/>
  <c r="J4735" i="1"/>
  <c r="L4734" i="1"/>
  <c r="K4734" i="1"/>
  <c r="J4734" i="1"/>
  <c r="L4733" i="1"/>
  <c r="K4733" i="1"/>
  <c r="J4733" i="1"/>
  <c r="L4732" i="1"/>
  <c r="K4732" i="1"/>
  <c r="J4732" i="1"/>
  <c r="L4731" i="1"/>
  <c r="K4731" i="1"/>
  <c r="J4731" i="1"/>
  <c r="L4730" i="1"/>
  <c r="K4730" i="1"/>
  <c r="J4730" i="1"/>
  <c r="L4729" i="1"/>
  <c r="K4729" i="1"/>
  <c r="J4729" i="1"/>
  <c r="L4728" i="1"/>
  <c r="K4728" i="1"/>
  <c r="J4728" i="1"/>
  <c r="L4727" i="1"/>
  <c r="K4727" i="1"/>
  <c r="J4727" i="1"/>
  <c r="L4726" i="1"/>
  <c r="K4726" i="1"/>
  <c r="J4726" i="1"/>
  <c r="L4725" i="1"/>
  <c r="K4725" i="1"/>
  <c r="J4725" i="1"/>
  <c r="L4724" i="1"/>
  <c r="K4724" i="1"/>
  <c r="J4724" i="1"/>
  <c r="L4723" i="1"/>
  <c r="K4723" i="1"/>
  <c r="J4723" i="1"/>
  <c r="L4722" i="1"/>
  <c r="K4722" i="1"/>
  <c r="J4722" i="1"/>
  <c r="L4721" i="1"/>
  <c r="K4721" i="1"/>
  <c r="J4721" i="1"/>
  <c r="L4720" i="1"/>
  <c r="K4720" i="1"/>
  <c r="J4720" i="1"/>
  <c r="L4719" i="1"/>
  <c r="K4719" i="1"/>
  <c r="J4719" i="1"/>
  <c r="L4718" i="1"/>
  <c r="K4718" i="1"/>
  <c r="J4718" i="1"/>
  <c r="L4717" i="1"/>
  <c r="K4717" i="1"/>
  <c r="J4717" i="1"/>
  <c r="L4716" i="1"/>
  <c r="K4716" i="1"/>
  <c r="J4716" i="1"/>
  <c r="L4715" i="1"/>
  <c r="K4715" i="1"/>
  <c r="J4715" i="1"/>
  <c r="L4714" i="1"/>
  <c r="K4714" i="1"/>
  <c r="J4714" i="1"/>
  <c r="L4713" i="1"/>
  <c r="K4713" i="1"/>
  <c r="J4713" i="1"/>
  <c r="L4712" i="1"/>
  <c r="K4712" i="1"/>
  <c r="J4712" i="1"/>
  <c r="L4711" i="1"/>
  <c r="K4711" i="1"/>
  <c r="J4711" i="1"/>
  <c r="L4710" i="1"/>
  <c r="K4710" i="1"/>
  <c r="J4710" i="1"/>
  <c r="L4709" i="1"/>
  <c r="K4709" i="1"/>
  <c r="J4709" i="1"/>
  <c r="L4708" i="1"/>
  <c r="K4708" i="1"/>
  <c r="J4708" i="1"/>
  <c r="L4707" i="1"/>
  <c r="K4707" i="1"/>
  <c r="J4707" i="1"/>
  <c r="L4706" i="1"/>
  <c r="K4706" i="1"/>
  <c r="J4706" i="1"/>
  <c r="L4705" i="1"/>
  <c r="K4705" i="1"/>
  <c r="J4705" i="1"/>
  <c r="L4704" i="1"/>
  <c r="K4704" i="1"/>
  <c r="J4704" i="1"/>
  <c r="L4703" i="1"/>
  <c r="K4703" i="1"/>
  <c r="J4703" i="1"/>
  <c r="L4702" i="1"/>
  <c r="K4702" i="1"/>
  <c r="J4702" i="1"/>
  <c r="L4701" i="1"/>
  <c r="K4701" i="1"/>
  <c r="J4701" i="1"/>
  <c r="L4700" i="1"/>
  <c r="K4700" i="1"/>
  <c r="J4700" i="1"/>
  <c r="L4699" i="1"/>
  <c r="K4699" i="1"/>
  <c r="J4699" i="1"/>
  <c r="L4698" i="1"/>
  <c r="K4698" i="1"/>
  <c r="J4698" i="1"/>
  <c r="L4697" i="1"/>
  <c r="K4697" i="1"/>
  <c r="J4697" i="1"/>
  <c r="L4696" i="1"/>
  <c r="K4696" i="1"/>
  <c r="J4696" i="1"/>
  <c r="L4695" i="1"/>
  <c r="K4695" i="1"/>
  <c r="J4695" i="1"/>
  <c r="L4694" i="1"/>
  <c r="K4694" i="1"/>
  <c r="J4694" i="1"/>
  <c r="L4693" i="1"/>
  <c r="K4693" i="1"/>
  <c r="J4693" i="1"/>
  <c r="L4692" i="1"/>
  <c r="K4692" i="1"/>
  <c r="J4692" i="1"/>
  <c r="L4691" i="1"/>
  <c r="K4691" i="1"/>
  <c r="J4691" i="1"/>
  <c r="L4690" i="1"/>
  <c r="K4690" i="1"/>
  <c r="J4690" i="1"/>
  <c r="L4689" i="1"/>
  <c r="K4689" i="1"/>
  <c r="J4689" i="1"/>
  <c r="L4688" i="1"/>
  <c r="K4688" i="1"/>
  <c r="J4688" i="1"/>
  <c r="L4687" i="1"/>
  <c r="K4687" i="1"/>
  <c r="J4687" i="1"/>
  <c r="L4686" i="1"/>
  <c r="K4686" i="1"/>
  <c r="J4686" i="1"/>
  <c r="L4685" i="1"/>
  <c r="K4685" i="1"/>
  <c r="J4685" i="1"/>
  <c r="L4684" i="1"/>
  <c r="K4684" i="1"/>
  <c r="J4684" i="1"/>
  <c r="L4683" i="1"/>
  <c r="K4683" i="1"/>
  <c r="J4683" i="1"/>
  <c r="L4682" i="1"/>
  <c r="K4682" i="1"/>
  <c r="J4682" i="1"/>
  <c r="L4681" i="1"/>
  <c r="K4681" i="1"/>
  <c r="J4681" i="1"/>
  <c r="L4680" i="1"/>
  <c r="K4680" i="1"/>
  <c r="J4680" i="1"/>
  <c r="L4679" i="1"/>
  <c r="K4679" i="1"/>
  <c r="J4679" i="1"/>
  <c r="L4678" i="1"/>
  <c r="K4678" i="1"/>
  <c r="J4678" i="1"/>
  <c r="L4677" i="1"/>
  <c r="K4677" i="1"/>
  <c r="J4677" i="1"/>
  <c r="L4676" i="1"/>
  <c r="K4676" i="1"/>
  <c r="J4676" i="1"/>
  <c r="L4675" i="1"/>
  <c r="K4675" i="1"/>
  <c r="J4675" i="1"/>
  <c r="L4674" i="1"/>
  <c r="K4674" i="1"/>
  <c r="J4674" i="1"/>
  <c r="L4673" i="1"/>
  <c r="K4673" i="1"/>
  <c r="J4673" i="1"/>
  <c r="L4672" i="1"/>
  <c r="K4672" i="1"/>
  <c r="J4672" i="1"/>
  <c r="L4671" i="1"/>
  <c r="K4671" i="1"/>
  <c r="J4671" i="1"/>
  <c r="L4670" i="1"/>
  <c r="K4670" i="1"/>
  <c r="J4670" i="1"/>
  <c r="L4669" i="1"/>
  <c r="K4669" i="1"/>
  <c r="J4669" i="1"/>
  <c r="L4668" i="1"/>
  <c r="K4668" i="1"/>
  <c r="J4668" i="1"/>
  <c r="L4667" i="1"/>
  <c r="K4667" i="1"/>
  <c r="J4667" i="1"/>
  <c r="L4666" i="1"/>
  <c r="K4666" i="1"/>
  <c r="J4666" i="1"/>
  <c r="L4665" i="1"/>
  <c r="K4665" i="1"/>
  <c r="J4665" i="1"/>
  <c r="L4664" i="1"/>
  <c r="K4664" i="1"/>
  <c r="J4664" i="1"/>
  <c r="L4663" i="1"/>
  <c r="K4663" i="1"/>
  <c r="J4663" i="1"/>
  <c r="L4662" i="1"/>
  <c r="K4662" i="1"/>
  <c r="J4662" i="1"/>
  <c r="L4661" i="1"/>
  <c r="K4661" i="1"/>
  <c r="J4661" i="1"/>
  <c r="L4660" i="1"/>
  <c r="K4660" i="1"/>
  <c r="J4660" i="1"/>
  <c r="L4659" i="1"/>
  <c r="K4659" i="1"/>
  <c r="J4659" i="1"/>
  <c r="L4658" i="1"/>
  <c r="K4658" i="1"/>
  <c r="J4658" i="1"/>
  <c r="L4657" i="1"/>
  <c r="K4657" i="1"/>
  <c r="J4657" i="1"/>
  <c r="L4656" i="1"/>
  <c r="K4656" i="1"/>
  <c r="J4656" i="1"/>
  <c r="L4655" i="1"/>
  <c r="K4655" i="1"/>
  <c r="J4655" i="1"/>
  <c r="L4654" i="1"/>
  <c r="K4654" i="1"/>
  <c r="J4654" i="1"/>
  <c r="L4653" i="1"/>
  <c r="K4653" i="1"/>
  <c r="J4653" i="1"/>
  <c r="L4652" i="1"/>
  <c r="K4652" i="1"/>
  <c r="J4652" i="1"/>
  <c r="L4651" i="1"/>
  <c r="K4651" i="1"/>
  <c r="J4651" i="1"/>
  <c r="L4650" i="1"/>
  <c r="K4650" i="1"/>
  <c r="J4650" i="1"/>
  <c r="L4649" i="1"/>
  <c r="K4649" i="1"/>
  <c r="J4649" i="1"/>
  <c r="L4648" i="1"/>
  <c r="K4648" i="1"/>
  <c r="J4648" i="1"/>
  <c r="L4647" i="1"/>
  <c r="K4647" i="1"/>
  <c r="J4647" i="1"/>
  <c r="L4646" i="1"/>
  <c r="K4646" i="1"/>
  <c r="J4646" i="1"/>
  <c r="L4645" i="1"/>
  <c r="K4645" i="1"/>
  <c r="J4645" i="1"/>
  <c r="L4644" i="1"/>
  <c r="K4644" i="1"/>
  <c r="J4644" i="1"/>
  <c r="L4643" i="1"/>
  <c r="K4643" i="1"/>
  <c r="J4643" i="1"/>
  <c r="L4642" i="1"/>
  <c r="K4642" i="1"/>
  <c r="J4642" i="1"/>
  <c r="L4641" i="1"/>
  <c r="K4641" i="1"/>
  <c r="J4641" i="1"/>
  <c r="L4640" i="1"/>
  <c r="K4640" i="1"/>
  <c r="J4640" i="1"/>
  <c r="L4639" i="1"/>
  <c r="K4639" i="1"/>
  <c r="J4639" i="1"/>
  <c r="L4638" i="1"/>
  <c r="K4638" i="1"/>
  <c r="J4638" i="1"/>
  <c r="L4637" i="1"/>
  <c r="K4637" i="1"/>
  <c r="J4637" i="1"/>
  <c r="L4636" i="1"/>
  <c r="K4636" i="1"/>
  <c r="J4636" i="1"/>
  <c r="L4635" i="1"/>
  <c r="K4635" i="1"/>
  <c r="J4635" i="1"/>
  <c r="L4634" i="1"/>
  <c r="K4634" i="1"/>
  <c r="J4634" i="1"/>
  <c r="L4633" i="1"/>
  <c r="K4633" i="1"/>
  <c r="J4633" i="1"/>
  <c r="L4632" i="1"/>
  <c r="K4632" i="1"/>
  <c r="J4632" i="1"/>
  <c r="L4631" i="1"/>
  <c r="K4631" i="1"/>
  <c r="J4631" i="1"/>
  <c r="L4630" i="1"/>
  <c r="K4630" i="1"/>
  <c r="J4630" i="1"/>
  <c r="L4629" i="1"/>
  <c r="K4629" i="1"/>
  <c r="J4629" i="1"/>
  <c r="L4628" i="1"/>
  <c r="K4628" i="1"/>
  <c r="J4628" i="1"/>
  <c r="L4627" i="1"/>
  <c r="K4627" i="1"/>
  <c r="J4627" i="1"/>
  <c r="L4626" i="1"/>
  <c r="K4626" i="1"/>
  <c r="J4626" i="1"/>
  <c r="L4625" i="1"/>
  <c r="K4625" i="1"/>
  <c r="J4625" i="1"/>
  <c r="L4624" i="1"/>
  <c r="K4624" i="1"/>
  <c r="J4624" i="1"/>
  <c r="L4623" i="1"/>
  <c r="K4623" i="1"/>
  <c r="J4623" i="1"/>
  <c r="L4622" i="1"/>
  <c r="K4622" i="1"/>
  <c r="J4622" i="1"/>
  <c r="L4621" i="1"/>
  <c r="K4621" i="1"/>
  <c r="J4621" i="1"/>
  <c r="L4620" i="1"/>
  <c r="K4620" i="1"/>
  <c r="J4620" i="1"/>
  <c r="L4619" i="1"/>
  <c r="K4619" i="1"/>
  <c r="J4619" i="1"/>
  <c r="L4618" i="1"/>
  <c r="K4618" i="1"/>
  <c r="J4618" i="1"/>
  <c r="L4617" i="1"/>
  <c r="K4617" i="1"/>
  <c r="J4617" i="1"/>
  <c r="L4616" i="1"/>
  <c r="K4616" i="1"/>
  <c r="J4616" i="1"/>
  <c r="L4615" i="1"/>
  <c r="K4615" i="1"/>
  <c r="J4615" i="1"/>
  <c r="L4614" i="1"/>
  <c r="K4614" i="1"/>
  <c r="J4614" i="1"/>
  <c r="L4613" i="1"/>
  <c r="K4613" i="1"/>
  <c r="J4613" i="1"/>
  <c r="L4612" i="1"/>
  <c r="K4612" i="1"/>
  <c r="J4612" i="1"/>
  <c r="L4611" i="1"/>
  <c r="K4611" i="1"/>
  <c r="J4611" i="1"/>
  <c r="L4610" i="1"/>
  <c r="K4610" i="1"/>
  <c r="J4610" i="1"/>
  <c r="L4609" i="1"/>
  <c r="K4609" i="1"/>
  <c r="J4609" i="1"/>
  <c r="L4608" i="1"/>
  <c r="K4608" i="1"/>
  <c r="J4608" i="1"/>
  <c r="L4607" i="1"/>
  <c r="K4607" i="1"/>
  <c r="J4607" i="1"/>
  <c r="L4606" i="1"/>
  <c r="K4606" i="1"/>
  <c r="J4606" i="1"/>
  <c r="L4605" i="1"/>
  <c r="K4605" i="1"/>
  <c r="J4605" i="1"/>
  <c r="L4604" i="1"/>
  <c r="K4604" i="1"/>
  <c r="J4604" i="1"/>
  <c r="L4603" i="1"/>
  <c r="K4603" i="1"/>
  <c r="J4603" i="1"/>
  <c r="L4602" i="1"/>
  <c r="K4602" i="1"/>
  <c r="J4602" i="1"/>
  <c r="L4601" i="1"/>
  <c r="K4601" i="1"/>
  <c r="J4601" i="1"/>
  <c r="L4600" i="1"/>
  <c r="K4600" i="1"/>
  <c r="J4600" i="1"/>
  <c r="L4599" i="1"/>
  <c r="K4599" i="1"/>
  <c r="J4599" i="1"/>
  <c r="L4598" i="1"/>
  <c r="K4598" i="1"/>
  <c r="J4598" i="1"/>
  <c r="L4597" i="1"/>
  <c r="K4597" i="1"/>
  <c r="J4597" i="1"/>
  <c r="L4596" i="1"/>
  <c r="K4596" i="1"/>
  <c r="J4596" i="1"/>
  <c r="L4595" i="1"/>
  <c r="K4595" i="1"/>
  <c r="J4595" i="1"/>
  <c r="L4594" i="1"/>
  <c r="K4594" i="1"/>
  <c r="J4594" i="1"/>
  <c r="L4593" i="1"/>
  <c r="K4593" i="1"/>
  <c r="J4593" i="1"/>
  <c r="L4592" i="1"/>
  <c r="K4592" i="1"/>
  <c r="J4592" i="1"/>
  <c r="L4591" i="1"/>
  <c r="K4591" i="1"/>
  <c r="J4591" i="1"/>
  <c r="L4590" i="1"/>
  <c r="K4590" i="1"/>
  <c r="J4590" i="1"/>
  <c r="L4589" i="1"/>
  <c r="K4589" i="1"/>
  <c r="J4589" i="1"/>
  <c r="L4588" i="1"/>
  <c r="K4588" i="1"/>
  <c r="J4588" i="1"/>
  <c r="L4587" i="1"/>
  <c r="K4587" i="1"/>
  <c r="J4587" i="1"/>
  <c r="L4586" i="1"/>
  <c r="K4586" i="1"/>
  <c r="J4586" i="1"/>
  <c r="L4585" i="1"/>
  <c r="K4585" i="1"/>
  <c r="J4585" i="1"/>
  <c r="L4584" i="1"/>
  <c r="K4584" i="1"/>
  <c r="J4584" i="1"/>
  <c r="L4583" i="1"/>
  <c r="K4583" i="1"/>
  <c r="J4583" i="1"/>
  <c r="L4582" i="1"/>
  <c r="K4582" i="1"/>
  <c r="J4582" i="1"/>
  <c r="L4581" i="1"/>
  <c r="K4581" i="1"/>
  <c r="J4581" i="1"/>
  <c r="L4580" i="1"/>
  <c r="K4580" i="1"/>
  <c r="J4580" i="1"/>
  <c r="L4579" i="1"/>
  <c r="K4579" i="1"/>
  <c r="J4579" i="1"/>
  <c r="L4578" i="1"/>
  <c r="K4578" i="1"/>
  <c r="J4578" i="1"/>
  <c r="L4577" i="1"/>
  <c r="K4577" i="1"/>
  <c r="J4577" i="1"/>
  <c r="L4576" i="1"/>
  <c r="K4576" i="1"/>
  <c r="J4576" i="1"/>
  <c r="L4575" i="1"/>
  <c r="K4575" i="1"/>
  <c r="J4575" i="1"/>
  <c r="L4574" i="1"/>
  <c r="K4574" i="1"/>
  <c r="J4574" i="1"/>
  <c r="L4573" i="1"/>
  <c r="K4573" i="1"/>
  <c r="J4573" i="1"/>
  <c r="L4572" i="1"/>
  <c r="K4572" i="1"/>
  <c r="J4572" i="1"/>
  <c r="L4571" i="1"/>
  <c r="K4571" i="1"/>
  <c r="J4571" i="1"/>
  <c r="L4570" i="1"/>
  <c r="K4570" i="1"/>
  <c r="J4570" i="1"/>
  <c r="L4569" i="1"/>
  <c r="K4569" i="1"/>
  <c r="J4569" i="1"/>
  <c r="L4568" i="1"/>
  <c r="K4568" i="1"/>
  <c r="J4568" i="1"/>
  <c r="L4567" i="1"/>
  <c r="K4567" i="1"/>
  <c r="J4567" i="1"/>
  <c r="L4566" i="1"/>
  <c r="K4566" i="1"/>
  <c r="J4566" i="1"/>
  <c r="L4565" i="1"/>
  <c r="K4565" i="1"/>
  <c r="J4565" i="1"/>
  <c r="L4564" i="1"/>
  <c r="K4564" i="1"/>
  <c r="J4564" i="1"/>
  <c r="L4563" i="1"/>
  <c r="K4563" i="1"/>
  <c r="J4563" i="1"/>
  <c r="L4562" i="1"/>
  <c r="K4562" i="1"/>
  <c r="J4562" i="1"/>
  <c r="L4561" i="1"/>
  <c r="K4561" i="1"/>
  <c r="J4561" i="1"/>
  <c r="L4560" i="1"/>
  <c r="K4560" i="1"/>
  <c r="J4560" i="1"/>
  <c r="L4559" i="1"/>
  <c r="K4559" i="1"/>
  <c r="J4559" i="1"/>
  <c r="L4558" i="1"/>
  <c r="K4558" i="1"/>
  <c r="J4558" i="1"/>
  <c r="L4557" i="1"/>
  <c r="K4557" i="1"/>
  <c r="J4557" i="1"/>
  <c r="L4556" i="1"/>
  <c r="K4556" i="1"/>
  <c r="J4556" i="1"/>
  <c r="L4555" i="1"/>
  <c r="K4555" i="1"/>
  <c r="J4555" i="1"/>
  <c r="L4554" i="1"/>
  <c r="K4554" i="1"/>
  <c r="J4554" i="1"/>
  <c r="L4553" i="1"/>
  <c r="K4553" i="1"/>
  <c r="J4553" i="1"/>
  <c r="L4552" i="1"/>
  <c r="K4552" i="1"/>
  <c r="J4552" i="1"/>
  <c r="L4551" i="1"/>
  <c r="K4551" i="1"/>
  <c r="J4551" i="1"/>
  <c r="L4550" i="1"/>
  <c r="K4550" i="1"/>
  <c r="J4550" i="1"/>
  <c r="L4549" i="1"/>
  <c r="K4549" i="1"/>
  <c r="J4549" i="1"/>
  <c r="L4548" i="1"/>
  <c r="K4548" i="1"/>
  <c r="J4548" i="1"/>
  <c r="L4547" i="1"/>
  <c r="K4547" i="1"/>
  <c r="J4547" i="1"/>
  <c r="L4546" i="1"/>
  <c r="K4546" i="1"/>
  <c r="J4546" i="1"/>
  <c r="L4545" i="1"/>
  <c r="K4545" i="1"/>
  <c r="J4545" i="1"/>
  <c r="L4544" i="1"/>
  <c r="K4544" i="1"/>
  <c r="J4544" i="1"/>
  <c r="L4543" i="1"/>
  <c r="K4543" i="1"/>
  <c r="J4543" i="1"/>
  <c r="L4542" i="1"/>
  <c r="K4542" i="1"/>
  <c r="J4542" i="1"/>
  <c r="L4541" i="1"/>
  <c r="K4541" i="1"/>
  <c r="J4541" i="1"/>
  <c r="L4540" i="1"/>
  <c r="K4540" i="1"/>
  <c r="J4540" i="1"/>
  <c r="L4539" i="1"/>
  <c r="K4539" i="1"/>
  <c r="J4539" i="1"/>
  <c r="L4538" i="1"/>
  <c r="K4538" i="1"/>
  <c r="J4538" i="1"/>
  <c r="L4537" i="1"/>
  <c r="K4537" i="1"/>
  <c r="J4537" i="1"/>
  <c r="L4536" i="1"/>
  <c r="K4536" i="1"/>
  <c r="J4536" i="1"/>
  <c r="L4535" i="1"/>
  <c r="K4535" i="1"/>
  <c r="J4535" i="1"/>
  <c r="L4534" i="1"/>
  <c r="K4534" i="1"/>
  <c r="J4534" i="1"/>
  <c r="L4533" i="1"/>
  <c r="K4533" i="1"/>
  <c r="J4533" i="1"/>
  <c r="L4532" i="1"/>
  <c r="K4532" i="1"/>
  <c r="J4532" i="1"/>
  <c r="L4531" i="1"/>
  <c r="K4531" i="1"/>
  <c r="J4531" i="1"/>
  <c r="L4530" i="1"/>
  <c r="K4530" i="1"/>
  <c r="J4530" i="1"/>
  <c r="L4529" i="1"/>
  <c r="K4529" i="1"/>
  <c r="J4529" i="1"/>
  <c r="L4528" i="1"/>
  <c r="K4528" i="1"/>
  <c r="J4528" i="1"/>
  <c r="L4527" i="1"/>
  <c r="K4527" i="1"/>
  <c r="J4527" i="1"/>
  <c r="L4526" i="1"/>
  <c r="K4526" i="1"/>
  <c r="J4526" i="1"/>
  <c r="L4525" i="1"/>
  <c r="K4525" i="1"/>
  <c r="J4525" i="1"/>
  <c r="L4524" i="1"/>
  <c r="K4524" i="1"/>
  <c r="J4524" i="1"/>
  <c r="L4523" i="1"/>
  <c r="K4523" i="1"/>
  <c r="J4523" i="1"/>
  <c r="L4522" i="1"/>
  <c r="K4522" i="1"/>
  <c r="J4522" i="1"/>
  <c r="L4521" i="1"/>
  <c r="K4521" i="1"/>
  <c r="J4521" i="1"/>
  <c r="L4520" i="1"/>
  <c r="K4520" i="1"/>
  <c r="J4520" i="1"/>
  <c r="L4519" i="1"/>
  <c r="K4519" i="1"/>
  <c r="J4519" i="1"/>
  <c r="L4518" i="1"/>
  <c r="K4518" i="1"/>
  <c r="J4518" i="1"/>
  <c r="L4517" i="1"/>
  <c r="K4517" i="1"/>
  <c r="J4517" i="1"/>
  <c r="L4516" i="1"/>
  <c r="K4516" i="1"/>
  <c r="J4516" i="1"/>
  <c r="L4515" i="1"/>
  <c r="K4515" i="1"/>
  <c r="J4515" i="1"/>
  <c r="L4514" i="1"/>
  <c r="K4514" i="1"/>
  <c r="J4514" i="1"/>
  <c r="L4513" i="1"/>
  <c r="K4513" i="1"/>
  <c r="J4513" i="1"/>
  <c r="L4512" i="1"/>
  <c r="K4512" i="1"/>
  <c r="J4512" i="1"/>
  <c r="L4511" i="1"/>
  <c r="K4511" i="1"/>
  <c r="J4511" i="1"/>
  <c r="L4510" i="1"/>
  <c r="K4510" i="1"/>
  <c r="J4510" i="1"/>
  <c r="L4509" i="1"/>
  <c r="K4509" i="1"/>
  <c r="J4509" i="1"/>
  <c r="L4508" i="1"/>
  <c r="K4508" i="1"/>
  <c r="J4508" i="1"/>
  <c r="L4507" i="1"/>
  <c r="K4507" i="1"/>
  <c r="J4507" i="1"/>
  <c r="L4506" i="1"/>
  <c r="K4506" i="1"/>
  <c r="J4506" i="1"/>
  <c r="L4505" i="1"/>
  <c r="K4505" i="1"/>
  <c r="J4505" i="1"/>
  <c r="L4504" i="1"/>
  <c r="K4504" i="1"/>
  <c r="J4504" i="1"/>
  <c r="L4503" i="1"/>
  <c r="K4503" i="1"/>
  <c r="J4503" i="1"/>
  <c r="L4502" i="1"/>
  <c r="K4502" i="1"/>
  <c r="J4502" i="1"/>
  <c r="L4501" i="1"/>
  <c r="K4501" i="1"/>
  <c r="J4501" i="1"/>
  <c r="L4500" i="1"/>
  <c r="K4500" i="1"/>
  <c r="J4500" i="1"/>
  <c r="L4499" i="1"/>
  <c r="K4499" i="1"/>
  <c r="J4499" i="1"/>
  <c r="L4498" i="1"/>
  <c r="K4498" i="1"/>
  <c r="J4498" i="1"/>
  <c r="L4497" i="1"/>
  <c r="K4497" i="1"/>
  <c r="J4497" i="1"/>
  <c r="L4496" i="1"/>
  <c r="K4496" i="1"/>
  <c r="J4496" i="1"/>
  <c r="L4495" i="1"/>
  <c r="K4495" i="1"/>
  <c r="J4495" i="1"/>
  <c r="L4494" i="1"/>
  <c r="K4494" i="1"/>
  <c r="J4494" i="1"/>
  <c r="L4493" i="1"/>
  <c r="K4493" i="1"/>
  <c r="J4493" i="1"/>
  <c r="L4492" i="1"/>
  <c r="K4492" i="1"/>
  <c r="J4492" i="1"/>
  <c r="L4491" i="1"/>
  <c r="K4491" i="1"/>
  <c r="J4491" i="1"/>
  <c r="L4490" i="1"/>
  <c r="K4490" i="1"/>
  <c r="J4490" i="1"/>
  <c r="L4489" i="1"/>
  <c r="K4489" i="1"/>
  <c r="J4489" i="1"/>
  <c r="L4488" i="1"/>
  <c r="K4488" i="1"/>
  <c r="J4488" i="1"/>
  <c r="L4487" i="1"/>
  <c r="K4487" i="1"/>
  <c r="J4487" i="1"/>
  <c r="L4486" i="1"/>
  <c r="K4486" i="1"/>
  <c r="J4486" i="1"/>
  <c r="L4485" i="1"/>
  <c r="K4485" i="1"/>
  <c r="J4485" i="1"/>
  <c r="L4484" i="1"/>
  <c r="K4484" i="1"/>
  <c r="J4484" i="1"/>
  <c r="L4483" i="1"/>
  <c r="K4483" i="1"/>
  <c r="J4483" i="1"/>
  <c r="L4482" i="1"/>
  <c r="K4482" i="1"/>
  <c r="J4482" i="1"/>
  <c r="L4481" i="1"/>
  <c r="K4481" i="1"/>
  <c r="J4481" i="1"/>
  <c r="L4480" i="1"/>
  <c r="K4480" i="1"/>
  <c r="J4480" i="1"/>
  <c r="L4479" i="1"/>
  <c r="K4479" i="1"/>
  <c r="J4479" i="1"/>
  <c r="L4478" i="1"/>
  <c r="K4478" i="1"/>
  <c r="J4478" i="1"/>
  <c r="L4477" i="1"/>
  <c r="K4477" i="1"/>
  <c r="J4477" i="1"/>
  <c r="L4476" i="1"/>
  <c r="K4476" i="1"/>
  <c r="J4476" i="1"/>
  <c r="L4475" i="1"/>
  <c r="K4475" i="1"/>
  <c r="J4475" i="1"/>
  <c r="L4474" i="1"/>
  <c r="K4474" i="1"/>
  <c r="J4474" i="1"/>
  <c r="L4473" i="1"/>
  <c r="K4473" i="1"/>
  <c r="J4473" i="1"/>
  <c r="L4472" i="1"/>
  <c r="K4472" i="1"/>
  <c r="J4472" i="1"/>
  <c r="L4471" i="1"/>
  <c r="K4471" i="1"/>
  <c r="J4471" i="1"/>
  <c r="L4470" i="1"/>
  <c r="K4470" i="1"/>
  <c r="J4470" i="1"/>
  <c r="L4469" i="1"/>
  <c r="K4469" i="1"/>
  <c r="J4469" i="1"/>
  <c r="L4468" i="1"/>
  <c r="K4468" i="1"/>
  <c r="J4468" i="1"/>
  <c r="L4467" i="1"/>
  <c r="K4467" i="1"/>
  <c r="J4467" i="1"/>
  <c r="L4466" i="1"/>
  <c r="K4466" i="1"/>
  <c r="J4466" i="1"/>
  <c r="L4465" i="1"/>
  <c r="K4465" i="1"/>
  <c r="J4465" i="1"/>
  <c r="L4464" i="1"/>
  <c r="K4464" i="1"/>
  <c r="J4464" i="1"/>
  <c r="L4463" i="1"/>
  <c r="K4463" i="1"/>
  <c r="J4463" i="1"/>
  <c r="L4462" i="1"/>
  <c r="K4462" i="1"/>
  <c r="J4462" i="1"/>
  <c r="L4461" i="1"/>
  <c r="K4461" i="1"/>
  <c r="J4461" i="1"/>
  <c r="L4460" i="1"/>
  <c r="K4460" i="1"/>
  <c r="J4460" i="1"/>
  <c r="L4459" i="1"/>
  <c r="K4459" i="1"/>
  <c r="J4459" i="1"/>
  <c r="L4458" i="1"/>
  <c r="K4458" i="1"/>
  <c r="J4458" i="1"/>
  <c r="L4457" i="1"/>
  <c r="K4457" i="1"/>
  <c r="J4457" i="1"/>
  <c r="L4456" i="1"/>
  <c r="K4456" i="1"/>
  <c r="J4456" i="1"/>
  <c r="L4455" i="1"/>
  <c r="K4455" i="1"/>
  <c r="J4455" i="1"/>
  <c r="L4454" i="1"/>
  <c r="K4454" i="1"/>
  <c r="J4454" i="1"/>
  <c r="L4453" i="1"/>
  <c r="K4453" i="1"/>
  <c r="J4453" i="1"/>
  <c r="L4452" i="1"/>
  <c r="K4452" i="1"/>
  <c r="J4452" i="1"/>
  <c r="L4451" i="1"/>
  <c r="K4451" i="1"/>
  <c r="J4451" i="1"/>
  <c r="L4450" i="1"/>
  <c r="K4450" i="1"/>
  <c r="J4450" i="1"/>
  <c r="L4449" i="1"/>
  <c r="K4449" i="1"/>
  <c r="J4449" i="1"/>
  <c r="L4448" i="1"/>
  <c r="K4448" i="1"/>
  <c r="J4448" i="1"/>
  <c r="L4447" i="1"/>
  <c r="K4447" i="1"/>
  <c r="J4447" i="1"/>
  <c r="L4446" i="1"/>
  <c r="K4446" i="1"/>
  <c r="J4446" i="1"/>
  <c r="L4445" i="1"/>
  <c r="K4445" i="1"/>
  <c r="J4445" i="1"/>
  <c r="L4444" i="1"/>
  <c r="K4444" i="1"/>
  <c r="J4444" i="1"/>
  <c r="L4443" i="1"/>
  <c r="K4443" i="1"/>
  <c r="J4443" i="1"/>
  <c r="L4442" i="1"/>
  <c r="K4442" i="1"/>
  <c r="J4442" i="1"/>
  <c r="L4441" i="1"/>
  <c r="K4441" i="1"/>
  <c r="J4441" i="1"/>
  <c r="L4440" i="1"/>
  <c r="K4440" i="1"/>
  <c r="J4440" i="1"/>
  <c r="L4439" i="1"/>
  <c r="K4439" i="1"/>
  <c r="J4439" i="1"/>
  <c r="L4438" i="1"/>
  <c r="K4438" i="1"/>
  <c r="J4438" i="1"/>
  <c r="L4437" i="1"/>
  <c r="K4437" i="1"/>
  <c r="J4437" i="1"/>
  <c r="L4436" i="1"/>
  <c r="K4436" i="1"/>
  <c r="J4436" i="1"/>
  <c r="L4435" i="1"/>
  <c r="K4435" i="1"/>
  <c r="J4435" i="1"/>
  <c r="L4434" i="1"/>
  <c r="K4434" i="1"/>
  <c r="J4434" i="1"/>
  <c r="L4433" i="1"/>
  <c r="K4433" i="1"/>
  <c r="J4433" i="1"/>
  <c r="L4432" i="1"/>
  <c r="K4432" i="1"/>
  <c r="J4432" i="1"/>
  <c r="L4431" i="1"/>
  <c r="K4431" i="1"/>
  <c r="J4431" i="1"/>
  <c r="L4430" i="1"/>
  <c r="K4430" i="1"/>
  <c r="J4430" i="1"/>
  <c r="L4429" i="1"/>
  <c r="K4429" i="1"/>
  <c r="J4429" i="1"/>
  <c r="L4428" i="1"/>
  <c r="K4428" i="1"/>
  <c r="J4428" i="1"/>
  <c r="L4427" i="1"/>
  <c r="K4427" i="1"/>
  <c r="J4427" i="1"/>
  <c r="L4426" i="1"/>
  <c r="K4426" i="1"/>
  <c r="J4426" i="1"/>
  <c r="L4425" i="1"/>
  <c r="K4425" i="1"/>
  <c r="J4425" i="1"/>
  <c r="L4424" i="1"/>
  <c r="K4424" i="1"/>
  <c r="J4424" i="1"/>
  <c r="L4423" i="1"/>
  <c r="K4423" i="1"/>
  <c r="J4423" i="1"/>
  <c r="L4422" i="1"/>
  <c r="K4422" i="1"/>
  <c r="J4422" i="1"/>
  <c r="L4421" i="1"/>
  <c r="K4421" i="1"/>
  <c r="J4421" i="1"/>
  <c r="L4420" i="1"/>
  <c r="K4420" i="1"/>
  <c r="J4420" i="1"/>
  <c r="L4419" i="1"/>
  <c r="K4419" i="1"/>
  <c r="J4419" i="1"/>
  <c r="L4418" i="1"/>
  <c r="K4418" i="1"/>
  <c r="J4418" i="1"/>
  <c r="L4417" i="1"/>
  <c r="K4417" i="1"/>
  <c r="J4417" i="1"/>
  <c r="L4416" i="1"/>
  <c r="K4416" i="1"/>
  <c r="J4416" i="1"/>
  <c r="L4415" i="1"/>
  <c r="K4415" i="1"/>
  <c r="J4415" i="1"/>
  <c r="L4414" i="1"/>
  <c r="K4414" i="1"/>
  <c r="J4414" i="1"/>
  <c r="L4413" i="1"/>
  <c r="K4413" i="1"/>
  <c r="J4413" i="1"/>
  <c r="L4412" i="1"/>
  <c r="K4412" i="1"/>
  <c r="J4412" i="1"/>
  <c r="L4411" i="1"/>
  <c r="K4411" i="1"/>
  <c r="J4411" i="1"/>
  <c r="L4410" i="1"/>
  <c r="K4410" i="1"/>
  <c r="J4410" i="1"/>
  <c r="L4409" i="1"/>
  <c r="K4409" i="1"/>
  <c r="J4409" i="1"/>
  <c r="L4408" i="1"/>
  <c r="K4408" i="1"/>
  <c r="J4408" i="1"/>
  <c r="L4407" i="1"/>
  <c r="K4407" i="1"/>
  <c r="J4407" i="1"/>
  <c r="L4406" i="1"/>
  <c r="K4406" i="1"/>
  <c r="J4406" i="1"/>
  <c r="L4405" i="1"/>
  <c r="K4405" i="1"/>
  <c r="J4405" i="1"/>
  <c r="L4404" i="1"/>
  <c r="K4404" i="1"/>
  <c r="J4404" i="1"/>
  <c r="L4403" i="1"/>
  <c r="K4403" i="1"/>
  <c r="J4403" i="1"/>
  <c r="L4402" i="1"/>
  <c r="K4402" i="1"/>
  <c r="J4402" i="1"/>
  <c r="L4401" i="1"/>
  <c r="K4401" i="1"/>
  <c r="J4401" i="1"/>
  <c r="L4400" i="1"/>
  <c r="K4400" i="1"/>
  <c r="J4400" i="1"/>
  <c r="L4399" i="1"/>
  <c r="K4399" i="1"/>
  <c r="J4399" i="1"/>
  <c r="L4398" i="1"/>
  <c r="K4398" i="1"/>
  <c r="J4398" i="1"/>
  <c r="L4397" i="1"/>
  <c r="K4397" i="1"/>
  <c r="J4397" i="1"/>
  <c r="L4396" i="1"/>
  <c r="K4396" i="1"/>
  <c r="J4396" i="1"/>
  <c r="L4395" i="1"/>
  <c r="K4395" i="1"/>
  <c r="J4395" i="1"/>
  <c r="L4394" i="1"/>
  <c r="K4394" i="1"/>
  <c r="J4394" i="1"/>
  <c r="L4393" i="1"/>
  <c r="K4393" i="1"/>
  <c r="J4393" i="1"/>
  <c r="L4392" i="1"/>
  <c r="K4392" i="1"/>
  <c r="J4392" i="1"/>
  <c r="L4391" i="1"/>
  <c r="K4391" i="1"/>
  <c r="J4391" i="1"/>
  <c r="L4390" i="1"/>
  <c r="K4390" i="1"/>
  <c r="J4390" i="1"/>
  <c r="L4389" i="1"/>
  <c r="K4389" i="1"/>
  <c r="J4389" i="1"/>
  <c r="L4388" i="1"/>
  <c r="K4388" i="1"/>
  <c r="J4388" i="1"/>
  <c r="L4387" i="1"/>
  <c r="K4387" i="1"/>
  <c r="J4387" i="1"/>
  <c r="L4386" i="1"/>
  <c r="K4386" i="1"/>
  <c r="J4386" i="1"/>
  <c r="L4385" i="1"/>
  <c r="K4385" i="1"/>
  <c r="J4385" i="1"/>
  <c r="L4384" i="1"/>
  <c r="K4384" i="1"/>
  <c r="J4384" i="1"/>
  <c r="L4383" i="1"/>
  <c r="K4383" i="1"/>
  <c r="J4383" i="1"/>
  <c r="L4382" i="1"/>
  <c r="K4382" i="1"/>
  <c r="J4382" i="1"/>
  <c r="L4381" i="1"/>
  <c r="K4381" i="1"/>
  <c r="J4381" i="1"/>
  <c r="L4380" i="1"/>
  <c r="K4380" i="1"/>
  <c r="J4380" i="1"/>
  <c r="L4379" i="1"/>
  <c r="K4379" i="1"/>
  <c r="J4379" i="1"/>
  <c r="L4378" i="1"/>
  <c r="K4378" i="1"/>
  <c r="J4378" i="1"/>
  <c r="L4377" i="1"/>
  <c r="K4377" i="1"/>
  <c r="J4377" i="1"/>
  <c r="L4376" i="1"/>
  <c r="K4376" i="1"/>
  <c r="J4376" i="1"/>
  <c r="L4375" i="1"/>
  <c r="K4375" i="1"/>
  <c r="J4375" i="1"/>
  <c r="L4374" i="1"/>
  <c r="K4374" i="1"/>
  <c r="J4374" i="1"/>
  <c r="L4373" i="1"/>
  <c r="K4373" i="1"/>
  <c r="J4373" i="1"/>
  <c r="L4372" i="1"/>
  <c r="K4372" i="1"/>
  <c r="J4372" i="1"/>
  <c r="L4371" i="1"/>
  <c r="K4371" i="1"/>
  <c r="J4371" i="1"/>
  <c r="L4370" i="1"/>
  <c r="K4370" i="1"/>
  <c r="J4370" i="1"/>
  <c r="L4369" i="1"/>
  <c r="K4369" i="1"/>
  <c r="J4369" i="1"/>
  <c r="L4368" i="1"/>
  <c r="K4368" i="1"/>
  <c r="J4368" i="1"/>
  <c r="L4367" i="1"/>
  <c r="K4367" i="1"/>
  <c r="J4367" i="1"/>
  <c r="L4366" i="1"/>
  <c r="K4366" i="1"/>
  <c r="J4366" i="1"/>
  <c r="L4365" i="1"/>
  <c r="K4365" i="1"/>
  <c r="J4365" i="1"/>
  <c r="L4364" i="1"/>
  <c r="K4364" i="1"/>
  <c r="J4364" i="1"/>
  <c r="L4363" i="1"/>
  <c r="K4363" i="1"/>
  <c r="J4363" i="1"/>
  <c r="L4362" i="1"/>
  <c r="K4362" i="1"/>
  <c r="J4362" i="1"/>
  <c r="L4361" i="1"/>
  <c r="K4361" i="1"/>
  <c r="J4361" i="1"/>
  <c r="L4360" i="1"/>
  <c r="K4360" i="1"/>
  <c r="J4360" i="1"/>
  <c r="L4359" i="1"/>
  <c r="K4359" i="1"/>
  <c r="J4359" i="1"/>
  <c r="L4358" i="1"/>
  <c r="K4358" i="1"/>
  <c r="J4358" i="1"/>
  <c r="L4357" i="1"/>
  <c r="K4357" i="1"/>
  <c r="J4357" i="1"/>
  <c r="L4356" i="1"/>
  <c r="K4356" i="1"/>
  <c r="J4356" i="1"/>
  <c r="L4355" i="1"/>
  <c r="K4355" i="1"/>
  <c r="J4355" i="1"/>
  <c r="L4354" i="1"/>
  <c r="K4354" i="1"/>
  <c r="J4354" i="1"/>
  <c r="L4353" i="1"/>
  <c r="K4353" i="1"/>
  <c r="J4353" i="1"/>
  <c r="L4352" i="1"/>
  <c r="K4352" i="1"/>
  <c r="J4352" i="1"/>
  <c r="L4351" i="1"/>
  <c r="K4351" i="1"/>
  <c r="J4351" i="1"/>
  <c r="L4350" i="1"/>
  <c r="K4350" i="1"/>
  <c r="J4350" i="1"/>
  <c r="L4349" i="1"/>
  <c r="K4349" i="1"/>
  <c r="J4349" i="1"/>
  <c r="L4348" i="1"/>
  <c r="K4348" i="1"/>
  <c r="J4348" i="1"/>
  <c r="L4347" i="1"/>
  <c r="K4347" i="1"/>
  <c r="J4347" i="1"/>
  <c r="L4346" i="1"/>
  <c r="K4346" i="1"/>
  <c r="J4346" i="1"/>
  <c r="L4345" i="1"/>
  <c r="K4345" i="1"/>
  <c r="J4345" i="1"/>
  <c r="L4344" i="1"/>
  <c r="K4344" i="1"/>
  <c r="J4344" i="1"/>
  <c r="L4343" i="1"/>
  <c r="K4343" i="1"/>
  <c r="J4343" i="1"/>
  <c r="L4342" i="1"/>
  <c r="K4342" i="1"/>
  <c r="J4342" i="1"/>
  <c r="L4341" i="1"/>
  <c r="K4341" i="1"/>
  <c r="J4341" i="1"/>
  <c r="L4340" i="1"/>
  <c r="K4340" i="1"/>
  <c r="J4340" i="1"/>
  <c r="L4339" i="1"/>
  <c r="K4339" i="1"/>
  <c r="J4339" i="1"/>
  <c r="L4338" i="1"/>
  <c r="K4338" i="1"/>
  <c r="J4338" i="1"/>
  <c r="L4337" i="1"/>
  <c r="K4337" i="1"/>
  <c r="J4337" i="1"/>
  <c r="L4336" i="1"/>
  <c r="K4336" i="1"/>
  <c r="J4336" i="1"/>
  <c r="L4335" i="1"/>
  <c r="K4335" i="1"/>
  <c r="J4335" i="1"/>
  <c r="L4334" i="1"/>
  <c r="K4334" i="1"/>
  <c r="J4334" i="1"/>
  <c r="L4333" i="1"/>
  <c r="K4333" i="1"/>
  <c r="J4333" i="1"/>
  <c r="L4332" i="1"/>
  <c r="K4332" i="1"/>
  <c r="J4332" i="1"/>
  <c r="L4331" i="1"/>
  <c r="K4331" i="1"/>
  <c r="J4331" i="1"/>
  <c r="L4330" i="1"/>
  <c r="K4330" i="1"/>
  <c r="J4330" i="1"/>
  <c r="L4329" i="1"/>
  <c r="K4329" i="1"/>
  <c r="J4329" i="1"/>
  <c r="L4328" i="1"/>
  <c r="K4328" i="1"/>
  <c r="J4328" i="1"/>
  <c r="L4327" i="1"/>
  <c r="K4327" i="1"/>
  <c r="J4327" i="1"/>
  <c r="L4326" i="1"/>
  <c r="K4326" i="1"/>
  <c r="J4326" i="1"/>
  <c r="L4325" i="1"/>
  <c r="K4325" i="1"/>
  <c r="J4325" i="1"/>
  <c r="L4324" i="1"/>
  <c r="K4324" i="1"/>
  <c r="J4324" i="1"/>
  <c r="L4323" i="1"/>
  <c r="K4323" i="1"/>
  <c r="J4323" i="1"/>
  <c r="L4322" i="1"/>
  <c r="K4322" i="1"/>
  <c r="J4322" i="1"/>
  <c r="L4321" i="1"/>
  <c r="K4321" i="1"/>
  <c r="J4321" i="1"/>
  <c r="L4320" i="1"/>
  <c r="K4320" i="1"/>
  <c r="J4320" i="1"/>
  <c r="L4319" i="1"/>
  <c r="K4319" i="1"/>
  <c r="J4319" i="1"/>
  <c r="L4318" i="1"/>
  <c r="K4318" i="1"/>
  <c r="J4318" i="1"/>
  <c r="L4317" i="1"/>
  <c r="K4317" i="1"/>
  <c r="J4317" i="1"/>
  <c r="L4316" i="1"/>
  <c r="K4316" i="1"/>
  <c r="J4316" i="1"/>
  <c r="L4315" i="1"/>
  <c r="K4315" i="1"/>
  <c r="J4315" i="1"/>
  <c r="L4314" i="1"/>
  <c r="K4314" i="1"/>
  <c r="J4314" i="1"/>
  <c r="L4313" i="1"/>
  <c r="K4313" i="1"/>
  <c r="J4313" i="1"/>
  <c r="L4312" i="1"/>
  <c r="K4312" i="1"/>
  <c r="J4312" i="1"/>
  <c r="L4311" i="1"/>
  <c r="K4311" i="1"/>
  <c r="J4311" i="1"/>
  <c r="L4310" i="1"/>
  <c r="K4310" i="1"/>
  <c r="J4310" i="1"/>
  <c r="L4309" i="1"/>
  <c r="K4309" i="1"/>
  <c r="J4309" i="1"/>
  <c r="L4308" i="1"/>
  <c r="K4308" i="1"/>
  <c r="J4308" i="1"/>
  <c r="L4307" i="1"/>
  <c r="K4307" i="1"/>
  <c r="J4307" i="1"/>
  <c r="L4306" i="1"/>
  <c r="K4306" i="1"/>
  <c r="J4306" i="1"/>
  <c r="L4305" i="1"/>
  <c r="K4305" i="1"/>
  <c r="J4305" i="1"/>
  <c r="L4304" i="1"/>
  <c r="K4304" i="1"/>
  <c r="J4304" i="1"/>
  <c r="L4303" i="1"/>
  <c r="K4303" i="1"/>
  <c r="J4303" i="1"/>
  <c r="L4302" i="1"/>
  <c r="K4302" i="1"/>
  <c r="J4302" i="1"/>
  <c r="L4301" i="1"/>
  <c r="K4301" i="1"/>
  <c r="J4301" i="1"/>
  <c r="L4300" i="1"/>
  <c r="K4300" i="1"/>
  <c r="J4300" i="1"/>
  <c r="L4299" i="1"/>
  <c r="K4299" i="1"/>
  <c r="J4299" i="1"/>
  <c r="L4298" i="1"/>
  <c r="K4298" i="1"/>
  <c r="J4298" i="1"/>
  <c r="L4297" i="1"/>
  <c r="K4297" i="1"/>
  <c r="J4297" i="1"/>
  <c r="L4296" i="1"/>
  <c r="K4296" i="1"/>
  <c r="J4296" i="1"/>
  <c r="L4295" i="1"/>
  <c r="K4295" i="1"/>
  <c r="J4295" i="1"/>
  <c r="L4294" i="1"/>
  <c r="K4294" i="1"/>
  <c r="J4294" i="1"/>
  <c r="L4293" i="1"/>
  <c r="K4293" i="1"/>
  <c r="J4293" i="1"/>
  <c r="L4292" i="1"/>
  <c r="K4292" i="1"/>
  <c r="J4292" i="1"/>
  <c r="L4291" i="1"/>
  <c r="K4291" i="1"/>
  <c r="J4291" i="1"/>
  <c r="L4290" i="1"/>
  <c r="K4290" i="1"/>
  <c r="J4290" i="1"/>
  <c r="L4289" i="1"/>
  <c r="K4289" i="1"/>
  <c r="J4289" i="1"/>
  <c r="L4288" i="1"/>
  <c r="K4288" i="1"/>
  <c r="J4288" i="1"/>
  <c r="L4287" i="1"/>
  <c r="K4287" i="1"/>
  <c r="J4287" i="1"/>
  <c r="L4286" i="1"/>
  <c r="K4286" i="1"/>
  <c r="J4286" i="1"/>
  <c r="L4285" i="1"/>
  <c r="K4285" i="1"/>
  <c r="J4285" i="1"/>
  <c r="L4284" i="1"/>
  <c r="K4284" i="1"/>
  <c r="J4284" i="1"/>
  <c r="L4283" i="1"/>
  <c r="K4283" i="1"/>
  <c r="J4283" i="1"/>
  <c r="L4282" i="1"/>
  <c r="K4282" i="1"/>
  <c r="J4282" i="1"/>
  <c r="L4281" i="1"/>
  <c r="K4281" i="1"/>
  <c r="J4281" i="1"/>
  <c r="L4280" i="1"/>
  <c r="K4280" i="1"/>
  <c r="J4280" i="1"/>
  <c r="L4279" i="1"/>
  <c r="K4279" i="1"/>
  <c r="J4279" i="1"/>
  <c r="L4278" i="1"/>
  <c r="K4278" i="1"/>
  <c r="J4278" i="1"/>
  <c r="L4277" i="1"/>
  <c r="K4277" i="1"/>
  <c r="J4277" i="1"/>
  <c r="L4276" i="1"/>
  <c r="K4276" i="1"/>
  <c r="J4276" i="1"/>
  <c r="L4275" i="1"/>
  <c r="K4275" i="1"/>
  <c r="J4275" i="1"/>
  <c r="L4274" i="1"/>
  <c r="K4274" i="1"/>
  <c r="J4274" i="1"/>
  <c r="L4273" i="1"/>
  <c r="K4273" i="1"/>
  <c r="J4273" i="1"/>
  <c r="L4272" i="1"/>
  <c r="K4272" i="1"/>
  <c r="J4272" i="1"/>
  <c r="L4271" i="1"/>
  <c r="K4271" i="1"/>
  <c r="J4271" i="1"/>
  <c r="L4270" i="1"/>
  <c r="K4270" i="1"/>
  <c r="J4270" i="1"/>
  <c r="L4269" i="1"/>
  <c r="K4269" i="1"/>
  <c r="J4269" i="1"/>
  <c r="L4268" i="1"/>
  <c r="K4268" i="1"/>
  <c r="J4268" i="1"/>
  <c r="L4267" i="1"/>
  <c r="K4267" i="1"/>
  <c r="J4267" i="1"/>
  <c r="L4266" i="1"/>
  <c r="K4266" i="1"/>
  <c r="J4266" i="1"/>
  <c r="L4265" i="1"/>
  <c r="K4265" i="1"/>
  <c r="J4265" i="1"/>
  <c r="L4264" i="1"/>
  <c r="K4264" i="1"/>
  <c r="J4264" i="1"/>
  <c r="L4263" i="1"/>
  <c r="K4263" i="1"/>
  <c r="J4263" i="1"/>
  <c r="L4262" i="1"/>
  <c r="K4262" i="1"/>
  <c r="J4262" i="1"/>
  <c r="L4261" i="1"/>
  <c r="K4261" i="1"/>
  <c r="J4261" i="1"/>
  <c r="L4260" i="1"/>
  <c r="K4260" i="1"/>
  <c r="J4260" i="1"/>
  <c r="L4259" i="1"/>
  <c r="K4259" i="1"/>
  <c r="J4259" i="1"/>
  <c r="L4258" i="1"/>
  <c r="K4258" i="1"/>
  <c r="J4258" i="1"/>
  <c r="L4257" i="1"/>
  <c r="K4257" i="1"/>
  <c r="J4257" i="1"/>
  <c r="L4256" i="1"/>
  <c r="K4256" i="1"/>
  <c r="J4256" i="1"/>
  <c r="L4255" i="1"/>
  <c r="K4255" i="1"/>
  <c r="J4255" i="1"/>
  <c r="L4254" i="1"/>
  <c r="K4254" i="1"/>
  <c r="J4254" i="1"/>
  <c r="L4253" i="1"/>
  <c r="K4253" i="1"/>
  <c r="J4253" i="1"/>
  <c r="L4252" i="1"/>
  <c r="K4252" i="1"/>
  <c r="J4252" i="1"/>
  <c r="L4251" i="1"/>
  <c r="K4251" i="1"/>
  <c r="J4251" i="1"/>
  <c r="L4250" i="1"/>
  <c r="K4250" i="1"/>
  <c r="J4250" i="1"/>
  <c r="L4249" i="1"/>
  <c r="K4249" i="1"/>
  <c r="J4249" i="1"/>
  <c r="L4248" i="1"/>
  <c r="K4248" i="1"/>
  <c r="J4248" i="1"/>
  <c r="L4247" i="1"/>
  <c r="K4247" i="1"/>
  <c r="J4247" i="1"/>
  <c r="L4246" i="1"/>
  <c r="K4246" i="1"/>
  <c r="J4246" i="1"/>
  <c r="L4245" i="1"/>
  <c r="K4245" i="1"/>
  <c r="J4245" i="1"/>
  <c r="L4244" i="1"/>
  <c r="K4244" i="1"/>
  <c r="J4244" i="1"/>
  <c r="L4243" i="1"/>
  <c r="K4243" i="1"/>
  <c r="J4243" i="1"/>
  <c r="L4242" i="1"/>
  <c r="K4242" i="1"/>
  <c r="J4242" i="1"/>
  <c r="L4241" i="1"/>
  <c r="K4241" i="1"/>
  <c r="J4241" i="1"/>
  <c r="L4240" i="1"/>
  <c r="K4240" i="1"/>
  <c r="J4240" i="1"/>
  <c r="L4239" i="1"/>
  <c r="K4239" i="1"/>
  <c r="J4239" i="1"/>
  <c r="L4238" i="1"/>
  <c r="K4238" i="1"/>
  <c r="J4238" i="1"/>
  <c r="L4237" i="1"/>
  <c r="K4237" i="1"/>
  <c r="J4237" i="1"/>
  <c r="L4236" i="1"/>
  <c r="K4236" i="1"/>
  <c r="J4236" i="1"/>
  <c r="L4235" i="1"/>
  <c r="K4235" i="1"/>
  <c r="J4235" i="1"/>
  <c r="L4234" i="1"/>
  <c r="K4234" i="1"/>
  <c r="J4234" i="1"/>
  <c r="L4233" i="1"/>
  <c r="K4233" i="1"/>
  <c r="J4233" i="1"/>
  <c r="L4232" i="1"/>
  <c r="K4232" i="1"/>
  <c r="J4232" i="1"/>
  <c r="L4231" i="1"/>
  <c r="K4231" i="1"/>
  <c r="J4231" i="1"/>
  <c r="L4230" i="1"/>
  <c r="K4230" i="1"/>
  <c r="J4230" i="1"/>
  <c r="L4229" i="1"/>
  <c r="K4229" i="1"/>
  <c r="J4229" i="1"/>
  <c r="L4228" i="1"/>
  <c r="K4228" i="1"/>
  <c r="J4228" i="1"/>
  <c r="L4227" i="1"/>
  <c r="K4227" i="1"/>
  <c r="J4227" i="1"/>
  <c r="L4226" i="1"/>
  <c r="K4226" i="1"/>
  <c r="J4226" i="1"/>
  <c r="L4225" i="1"/>
  <c r="K4225" i="1"/>
  <c r="J4225" i="1"/>
  <c r="L4224" i="1"/>
  <c r="K4224" i="1"/>
  <c r="J4224" i="1"/>
  <c r="L4223" i="1"/>
  <c r="K4223" i="1"/>
  <c r="J4223" i="1"/>
  <c r="L4222" i="1"/>
  <c r="K4222" i="1"/>
  <c r="J4222" i="1"/>
  <c r="L4221" i="1"/>
  <c r="K4221" i="1"/>
  <c r="J4221" i="1"/>
  <c r="L4220" i="1"/>
  <c r="K4220" i="1"/>
  <c r="J4220" i="1"/>
  <c r="L4219" i="1"/>
  <c r="K4219" i="1"/>
  <c r="J4219" i="1"/>
  <c r="L4218" i="1"/>
  <c r="K4218" i="1"/>
  <c r="J4218" i="1"/>
  <c r="L4217" i="1"/>
  <c r="K4217" i="1"/>
  <c r="J4217" i="1"/>
  <c r="L4216" i="1"/>
  <c r="K4216" i="1"/>
  <c r="J4216" i="1"/>
  <c r="L4215" i="1"/>
  <c r="K4215" i="1"/>
  <c r="J4215" i="1"/>
  <c r="L4214" i="1"/>
  <c r="K4214" i="1"/>
  <c r="J4214" i="1"/>
  <c r="L4213" i="1"/>
  <c r="K4213" i="1"/>
  <c r="J4213" i="1"/>
  <c r="L4212" i="1"/>
  <c r="K4212" i="1"/>
  <c r="J4212" i="1"/>
  <c r="L4211" i="1"/>
  <c r="K4211" i="1"/>
  <c r="J4211" i="1"/>
  <c r="L4210" i="1"/>
  <c r="K4210" i="1"/>
  <c r="J4210" i="1"/>
  <c r="L4209" i="1"/>
  <c r="K4209" i="1"/>
  <c r="J4209" i="1"/>
  <c r="L4208" i="1"/>
  <c r="K4208" i="1"/>
  <c r="J4208" i="1"/>
  <c r="L4207" i="1"/>
  <c r="K4207" i="1"/>
  <c r="J4207" i="1"/>
  <c r="L4206" i="1"/>
  <c r="K4206" i="1"/>
  <c r="J4206" i="1"/>
  <c r="L4205" i="1"/>
  <c r="K4205" i="1"/>
  <c r="J4205" i="1"/>
  <c r="L4204" i="1"/>
  <c r="K4204" i="1"/>
  <c r="J4204" i="1"/>
  <c r="L4203" i="1"/>
  <c r="K4203" i="1"/>
  <c r="J4203" i="1"/>
  <c r="L4202" i="1"/>
  <c r="K4202" i="1"/>
  <c r="J4202" i="1"/>
  <c r="L4201" i="1"/>
  <c r="K4201" i="1"/>
  <c r="J4201" i="1"/>
  <c r="L4200" i="1"/>
  <c r="K4200" i="1"/>
  <c r="J4200" i="1"/>
  <c r="L4199" i="1"/>
  <c r="K4199" i="1"/>
  <c r="J4199" i="1"/>
  <c r="L4198" i="1"/>
  <c r="K4198" i="1"/>
  <c r="J4198" i="1"/>
  <c r="L4197" i="1"/>
  <c r="K4197" i="1"/>
  <c r="J4197" i="1"/>
  <c r="L4196" i="1"/>
  <c r="K4196" i="1"/>
  <c r="J4196" i="1"/>
  <c r="L4195" i="1"/>
  <c r="K4195" i="1"/>
  <c r="J4195" i="1"/>
  <c r="L4194" i="1"/>
  <c r="K4194" i="1"/>
  <c r="J4194" i="1"/>
  <c r="L4193" i="1"/>
  <c r="K4193" i="1"/>
  <c r="J4193" i="1"/>
  <c r="L4192" i="1"/>
  <c r="K4192" i="1"/>
  <c r="J4192" i="1"/>
  <c r="L4191" i="1"/>
  <c r="K4191" i="1"/>
  <c r="J4191" i="1"/>
  <c r="L4190" i="1"/>
  <c r="K4190" i="1"/>
  <c r="J4190" i="1"/>
  <c r="L4189" i="1"/>
  <c r="K4189" i="1"/>
  <c r="J4189" i="1"/>
  <c r="L4188" i="1"/>
  <c r="K4188" i="1"/>
  <c r="J4188" i="1"/>
  <c r="L4187" i="1"/>
  <c r="K4187" i="1"/>
  <c r="J4187" i="1"/>
  <c r="L4186" i="1"/>
  <c r="K4186" i="1"/>
  <c r="J4186" i="1"/>
  <c r="L4185" i="1"/>
  <c r="K4185" i="1"/>
  <c r="J4185" i="1"/>
  <c r="L4184" i="1"/>
  <c r="K4184" i="1"/>
  <c r="J4184" i="1"/>
  <c r="L4183" i="1"/>
  <c r="K4183" i="1"/>
  <c r="J4183" i="1"/>
  <c r="L4182" i="1"/>
  <c r="K4182" i="1"/>
  <c r="J4182" i="1"/>
  <c r="L4181" i="1"/>
  <c r="K4181" i="1"/>
  <c r="J4181" i="1"/>
  <c r="L4180" i="1"/>
  <c r="K4180" i="1"/>
  <c r="J4180" i="1"/>
  <c r="L4179" i="1"/>
  <c r="K4179" i="1"/>
  <c r="J4179" i="1"/>
  <c r="L4178" i="1"/>
  <c r="K4178" i="1"/>
  <c r="J4178" i="1"/>
  <c r="L4177" i="1"/>
  <c r="K4177" i="1"/>
  <c r="J4177" i="1"/>
  <c r="L4176" i="1"/>
  <c r="K4176" i="1"/>
  <c r="J4176" i="1"/>
  <c r="L4175" i="1"/>
  <c r="K4175" i="1"/>
  <c r="J4175" i="1"/>
  <c r="L4174" i="1"/>
  <c r="K4174" i="1"/>
  <c r="J4174" i="1"/>
  <c r="L4173" i="1"/>
  <c r="K4173" i="1"/>
  <c r="J4173" i="1"/>
  <c r="L4172" i="1"/>
  <c r="K4172" i="1"/>
  <c r="J4172" i="1"/>
  <c r="L4171" i="1"/>
  <c r="K4171" i="1"/>
  <c r="J4171" i="1"/>
  <c r="L4170" i="1"/>
  <c r="K4170" i="1"/>
  <c r="J4170" i="1"/>
  <c r="L4169" i="1"/>
  <c r="K4169" i="1"/>
  <c r="J4169" i="1"/>
  <c r="L4168" i="1"/>
  <c r="K4168" i="1"/>
  <c r="J4168" i="1"/>
  <c r="L4167" i="1"/>
  <c r="K4167" i="1"/>
  <c r="J4167" i="1"/>
  <c r="L4166" i="1"/>
  <c r="K4166" i="1"/>
  <c r="J4166" i="1"/>
  <c r="L4165" i="1"/>
  <c r="K4165" i="1"/>
  <c r="J4165" i="1"/>
  <c r="L4164" i="1"/>
  <c r="K4164" i="1"/>
  <c r="J4164" i="1"/>
  <c r="L4163" i="1"/>
  <c r="K4163" i="1"/>
  <c r="J4163" i="1"/>
  <c r="L4162" i="1"/>
  <c r="K4162" i="1"/>
  <c r="J4162" i="1"/>
  <c r="L4161" i="1"/>
  <c r="K4161" i="1"/>
  <c r="J4161" i="1"/>
  <c r="L4160" i="1"/>
  <c r="K4160" i="1"/>
  <c r="J4160" i="1"/>
  <c r="L4159" i="1"/>
  <c r="K4159" i="1"/>
  <c r="J4159" i="1"/>
  <c r="L4158" i="1"/>
  <c r="K4158" i="1"/>
  <c r="J4158" i="1"/>
  <c r="L4157" i="1"/>
  <c r="K4157" i="1"/>
  <c r="J4157" i="1"/>
  <c r="L4156" i="1"/>
  <c r="K4156" i="1"/>
  <c r="J4156" i="1"/>
  <c r="L4155" i="1"/>
  <c r="K4155" i="1"/>
  <c r="J4155" i="1"/>
  <c r="L4154" i="1"/>
  <c r="K4154" i="1"/>
  <c r="J4154" i="1"/>
  <c r="L4153" i="1"/>
  <c r="K4153" i="1"/>
  <c r="J4153" i="1"/>
  <c r="L4152" i="1"/>
  <c r="K4152" i="1"/>
  <c r="J4152" i="1"/>
  <c r="L4151" i="1"/>
  <c r="K4151" i="1"/>
  <c r="J4151" i="1"/>
  <c r="L4150" i="1"/>
  <c r="K4150" i="1"/>
  <c r="J4150" i="1"/>
  <c r="L4149" i="1"/>
  <c r="K4149" i="1"/>
  <c r="J4149" i="1"/>
  <c r="L4148" i="1"/>
  <c r="K4148" i="1"/>
  <c r="J4148" i="1"/>
  <c r="L4147" i="1"/>
  <c r="K4147" i="1"/>
  <c r="J4147" i="1"/>
  <c r="L4146" i="1"/>
  <c r="K4146" i="1"/>
  <c r="J4146" i="1"/>
  <c r="L4145" i="1"/>
  <c r="K4145" i="1"/>
  <c r="J4145" i="1"/>
  <c r="L4144" i="1"/>
  <c r="K4144" i="1"/>
  <c r="J4144" i="1"/>
  <c r="L4143" i="1"/>
  <c r="K4143" i="1"/>
  <c r="J4143" i="1"/>
  <c r="L4142" i="1"/>
  <c r="K4142" i="1"/>
  <c r="J4142" i="1"/>
  <c r="L4141" i="1"/>
  <c r="K4141" i="1"/>
  <c r="J4141" i="1"/>
  <c r="L4140" i="1"/>
  <c r="K4140" i="1"/>
  <c r="J4140" i="1"/>
  <c r="L4139" i="1"/>
  <c r="K4139" i="1"/>
  <c r="J4139" i="1"/>
  <c r="L4138" i="1"/>
  <c r="K4138" i="1"/>
  <c r="J4138" i="1"/>
  <c r="L4137" i="1"/>
  <c r="K4137" i="1"/>
  <c r="J4137" i="1"/>
  <c r="L4136" i="1"/>
  <c r="K4136" i="1"/>
  <c r="J4136" i="1"/>
  <c r="L4135" i="1"/>
  <c r="K4135" i="1"/>
  <c r="J4135" i="1"/>
  <c r="L4134" i="1"/>
  <c r="K4134" i="1"/>
  <c r="J4134" i="1"/>
  <c r="L4133" i="1"/>
  <c r="K4133" i="1"/>
  <c r="J4133" i="1"/>
  <c r="L4132" i="1"/>
  <c r="K4132" i="1"/>
  <c r="J4132" i="1"/>
  <c r="L4131" i="1"/>
  <c r="K4131" i="1"/>
  <c r="J4131" i="1"/>
  <c r="L4130" i="1"/>
  <c r="K4130" i="1"/>
  <c r="J4130" i="1"/>
  <c r="L4129" i="1"/>
  <c r="K4129" i="1"/>
  <c r="J4129" i="1"/>
  <c r="L4128" i="1"/>
  <c r="K4128" i="1"/>
  <c r="J4128" i="1"/>
  <c r="L4127" i="1"/>
  <c r="K4127" i="1"/>
  <c r="J4127" i="1"/>
  <c r="L4126" i="1"/>
  <c r="K4126" i="1"/>
  <c r="J4126" i="1"/>
  <c r="L4125" i="1"/>
  <c r="K4125" i="1"/>
  <c r="J4125" i="1"/>
  <c r="L4124" i="1"/>
  <c r="K4124" i="1"/>
  <c r="J4124" i="1"/>
  <c r="L4123" i="1"/>
  <c r="K4123" i="1"/>
  <c r="J4123" i="1"/>
  <c r="L4122" i="1"/>
  <c r="K4122" i="1"/>
  <c r="J4122" i="1"/>
  <c r="L4121" i="1"/>
  <c r="K4121" i="1"/>
  <c r="J4121" i="1"/>
  <c r="L4120" i="1"/>
  <c r="K4120" i="1"/>
  <c r="J4120" i="1"/>
  <c r="L4119" i="1"/>
  <c r="K4119" i="1"/>
  <c r="J4119" i="1"/>
  <c r="L4118" i="1"/>
  <c r="K4118" i="1"/>
  <c r="J4118" i="1"/>
  <c r="L4117" i="1"/>
  <c r="K4117" i="1"/>
  <c r="J4117" i="1"/>
  <c r="L4116" i="1"/>
  <c r="K4116" i="1"/>
  <c r="J4116" i="1"/>
  <c r="L4115" i="1"/>
  <c r="K4115" i="1"/>
  <c r="J4115" i="1"/>
  <c r="L4114" i="1"/>
  <c r="K4114" i="1"/>
  <c r="J4114" i="1"/>
  <c r="L4113" i="1"/>
  <c r="K4113" i="1"/>
  <c r="J4113" i="1"/>
  <c r="L4112" i="1"/>
  <c r="K4112" i="1"/>
  <c r="J4112" i="1"/>
  <c r="L4111" i="1"/>
  <c r="K4111" i="1"/>
  <c r="J4111" i="1"/>
  <c r="L4110" i="1"/>
  <c r="K4110" i="1"/>
  <c r="J4110" i="1"/>
  <c r="L4109" i="1"/>
  <c r="K4109" i="1"/>
  <c r="J4109" i="1"/>
  <c r="L4108" i="1"/>
  <c r="K4108" i="1"/>
  <c r="J4108" i="1"/>
  <c r="L4107" i="1"/>
  <c r="K4107" i="1"/>
  <c r="J4107" i="1"/>
  <c r="L4106" i="1"/>
  <c r="K4106" i="1"/>
  <c r="J4106" i="1"/>
  <c r="L4105" i="1"/>
  <c r="K4105" i="1"/>
  <c r="J4105" i="1"/>
  <c r="L4104" i="1"/>
  <c r="K4104" i="1"/>
  <c r="J4104" i="1"/>
  <c r="L4103" i="1"/>
  <c r="K4103" i="1"/>
  <c r="J4103" i="1"/>
  <c r="L4102" i="1"/>
  <c r="K4102" i="1"/>
  <c r="J4102" i="1"/>
  <c r="L4101" i="1"/>
  <c r="K4101" i="1"/>
  <c r="J4101" i="1"/>
  <c r="L4100" i="1"/>
  <c r="K4100" i="1"/>
  <c r="J4100" i="1"/>
  <c r="L4099" i="1"/>
  <c r="K4099" i="1"/>
  <c r="J4099" i="1"/>
  <c r="L4098" i="1"/>
  <c r="K4098" i="1"/>
  <c r="J4098" i="1"/>
  <c r="L4097" i="1"/>
  <c r="K4097" i="1"/>
  <c r="J4097" i="1"/>
  <c r="L4096" i="1"/>
  <c r="K4096" i="1"/>
  <c r="J4096" i="1"/>
  <c r="L4095" i="1"/>
  <c r="K4095" i="1"/>
  <c r="J4095" i="1"/>
  <c r="L4094" i="1"/>
  <c r="K4094" i="1"/>
  <c r="J4094" i="1"/>
  <c r="L4093" i="1"/>
  <c r="K4093" i="1"/>
  <c r="J4093" i="1"/>
  <c r="L4092" i="1"/>
  <c r="K4092" i="1"/>
  <c r="J4092" i="1"/>
  <c r="L4091" i="1"/>
  <c r="K4091" i="1"/>
  <c r="J4091" i="1"/>
  <c r="L4090" i="1"/>
  <c r="K4090" i="1"/>
  <c r="J4090" i="1"/>
  <c r="L4089" i="1"/>
  <c r="K4089" i="1"/>
  <c r="J4089" i="1"/>
  <c r="L4088" i="1"/>
  <c r="K4088" i="1"/>
  <c r="J4088" i="1"/>
  <c r="L4087" i="1"/>
  <c r="K4087" i="1"/>
  <c r="J4087" i="1"/>
  <c r="L4086" i="1"/>
  <c r="K4086" i="1"/>
  <c r="J4086" i="1"/>
  <c r="L4085" i="1"/>
  <c r="K4085" i="1"/>
  <c r="J4085" i="1"/>
  <c r="L4084" i="1"/>
  <c r="K4084" i="1"/>
  <c r="J4084" i="1"/>
  <c r="L4083" i="1"/>
  <c r="K4083" i="1"/>
  <c r="J4083" i="1"/>
  <c r="L4082" i="1"/>
  <c r="K4082" i="1"/>
  <c r="J4082" i="1"/>
  <c r="L4081" i="1"/>
  <c r="K4081" i="1"/>
  <c r="J4081" i="1"/>
  <c r="L4080" i="1"/>
  <c r="K4080" i="1"/>
  <c r="J4080" i="1"/>
  <c r="L4079" i="1"/>
  <c r="K4079" i="1"/>
  <c r="J4079" i="1"/>
  <c r="L4078" i="1"/>
  <c r="K4078" i="1"/>
  <c r="J4078" i="1"/>
  <c r="L4077" i="1"/>
  <c r="K4077" i="1"/>
  <c r="J4077" i="1"/>
  <c r="L4076" i="1"/>
  <c r="K4076" i="1"/>
  <c r="J4076" i="1"/>
  <c r="L4075" i="1"/>
  <c r="K4075" i="1"/>
  <c r="J4075" i="1"/>
  <c r="L4074" i="1"/>
  <c r="K4074" i="1"/>
  <c r="J4074" i="1"/>
  <c r="L4073" i="1"/>
  <c r="K4073" i="1"/>
  <c r="J4073" i="1"/>
  <c r="L4072" i="1"/>
  <c r="K4072" i="1"/>
  <c r="J4072" i="1"/>
  <c r="L4071" i="1"/>
  <c r="K4071" i="1"/>
  <c r="J4071" i="1"/>
  <c r="L4070" i="1"/>
  <c r="K4070" i="1"/>
  <c r="J4070" i="1"/>
  <c r="L4069" i="1"/>
  <c r="K4069" i="1"/>
  <c r="J4069" i="1"/>
  <c r="L4068" i="1"/>
  <c r="K4068" i="1"/>
  <c r="J4068" i="1"/>
  <c r="L4067" i="1"/>
  <c r="K4067" i="1"/>
  <c r="J4067" i="1"/>
  <c r="L4066" i="1"/>
  <c r="K4066" i="1"/>
  <c r="J4066" i="1"/>
  <c r="L4065" i="1"/>
  <c r="K4065" i="1"/>
  <c r="J4065" i="1"/>
  <c r="L4064" i="1"/>
  <c r="K4064" i="1"/>
  <c r="J4064" i="1"/>
  <c r="L4063" i="1"/>
  <c r="K4063" i="1"/>
  <c r="J4063" i="1"/>
  <c r="L4062" i="1"/>
  <c r="K4062" i="1"/>
  <c r="J4062" i="1"/>
  <c r="L4061" i="1"/>
  <c r="K4061" i="1"/>
  <c r="J4061" i="1"/>
  <c r="L4060" i="1"/>
  <c r="K4060" i="1"/>
  <c r="J4060" i="1"/>
  <c r="L4059" i="1"/>
  <c r="K4059" i="1"/>
  <c r="J4059" i="1"/>
  <c r="L4058" i="1"/>
  <c r="K4058" i="1"/>
  <c r="J4058" i="1"/>
  <c r="L4057" i="1"/>
  <c r="K4057" i="1"/>
  <c r="J4057" i="1"/>
  <c r="L4056" i="1"/>
  <c r="K4056" i="1"/>
  <c r="J4056" i="1"/>
  <c r="L4055" i="1"/>
  <c r="K4055" i="1"/>
  <c r="J4055" i="1"/>
  <c r="L4054" i="1"/>
  <c r="K4054" i="1"/>
  <c r="J4054" i="1"/>
  <c r="L4053" i="1"/>
  <c r="K4053" i="1"/>
  <c r="J4053" i="1"/>
  <c r="L4052" i="1"/>
  <c r="K4052" i="1"/>
  <c r="J4052" i="1"/>
  <c r="L4051" i="1"/>
  <c r="K4051" i="1"/>
  <c r="J4051" i="1"/>
  <c r="L4050" i="1"/>
  <c r="K4050" i="1"/>
  <c r="J4050" i="1"/>
  <c r="L4049" i="1"/>
  <c r="K4049" i="1"/>
  <c r="J4049" i="1"/>
  <c r="L4048" i="1"/>
  <c r="K4048" i="1"/>
  <c r="J4048" i="1"/>
  <c r="L4047" i="1"/>
  <c r="K4047" i="1"/>
  <c r="J4047" i="1"/>
  <c r="L4046" i="1"/>
  <c r="K4046" i="1"/>
  <c r="J4046" i="1"/>
  <c r="L4045" i="1"/>
  <c r="K4045" i="1"/>
  <c r="J4045" i="1"/>
  <c r="L4044" i="1"/>
  <c r="K4044" i="1"/>
  <c r="J4044" i="1"/>
  <c r="L4043" i="1"/>
  <c r="K4043" i="1"/>
  <c r="J4043" i="1"/>
  <c r="L4042" i="1"/>
  <c r="K4042" i="1"/>
  <c r="J4042" i="1"/>
  <c r="L4041" i="1"/>
  <c r="K4041" i="1"/>
  <c r="J4041" i="1"/>
  <c r="L4040" i="1"/>
  <c r="K4040" i="1"/>
  <c r="J4040" i="1"/>
  <c r="L4039" i="1"/>
  <c r="K4039" i="1"/>
  <c r="J4039" i="1"/>
  <c r="L4038" i="1"/>
  <c r="K4038" i="1"/>
  <c r="J4038" i="1"/>
  <c r="L4037" i="1"/>
  <c r="K4037" i="1"/>
  <c r="J4037" i="1"/>
  <c r="L4036" i="1"/>
  <c r="K4036" i="1"/>
  <c r="J4036" i="1"/>
  <c r="L4035" i="1"/>
  <c r="K4035" i="1"/>
  <c r="J4035" i="1"/>
  <c r="L4034" i="1"/>
  <c r="K4034" i="1"/>
  <c r="J4034" i="1"/>
  <c r="L4033" i="1"/>
  <c r="K4033" i="1"/>
  <c r="J4033" i="1"/>
  <c r="L4032" i="1"/>
  <c r="K4032" i="1"/>
  <c r="J4032" i="1"/>
  <c r="L4031" i="1"/>
  <c r="K4031" i="1"/>
  <c r="J4031" i="1"/>
  <c r="L4030" i="1"/>
  <c r="K4030" i="1"/>
  <c r="J4030" i="1"/>
  <c r="L4029" i="1"/>
  <c r="K4029" i="1"/>
  <c r="J4029" i="1"/>
  <c r="L4028" i="1"/>
  <c r="K4028" i="1"/>
  <c r="J4028" i="1"/>
  <c r="L4027" i="1"/>
  <c r="K4027" i="1"/>
  <c r="J4027" i="1"/>
  <c r="L4026" i="1"/>
  <c r="K4026" i="1"/>
  <c r="J4026" i="1"/>
  <c r="L4025" i="1"/>
  <c r="K4025" i="1"/>
  <c r="J4025" i="1"/>
  <c r="L4024" i="1"/>
  <c r="K4024" i="1"/>
  <c r="J4024" i="1"/>
  <c r="L4023" i="1"/>
  <c r="K4023" i="1"/>
  <c r="J4023" i="1"/>
  <c r="L4022" i="1"/>
  <c r="K4022" i="1"/>
  <c r="J4022" i="1"/>
  <c r="L4021" i="1"/>
  <c r="K4021" i="1"/>
  <c r="J4021" i="1"/>
  <c r="L4020" i="1"/>
  <c r="K4020" i="1"/>
  <c r="J4020" i="1"/>
  <c r="L4019" i="1"/>
  <c r="K4019" i="1"/>
  <c r="J4019" i="1"/>
  <c r="L4018" i="1"/>
  <c r="K4018" i="1"/>
  <c r="J4018" i="1"/>
  <c r="L4017" i="1"/>
  <c r="K4017" i="1"/>
  <c r="J4017" i="1"/>
  <c r="L4016" i="1"/>
  <c r="K4016" i="1"/>
  <c r="J4016" i="1"/>
  <c r="L4015" i="1"/>
  <c r="K4015" i="1"/>
  <c r="J4015" i="1"/>
  <c r="L4014" i="1"/>
  <c r="K4014" i="1"/>
  <c r="J4014" i="1"/>
  <c r="L4013" i="1"/>
  <c r="K4013" i="1"/>
  <c r="J4013" i="1"/>
  <c r="L4012" i="1"/>
  <c r="K4012" i="1"/>
  <c r="J4012" i="1"/>
  <c r="L4011" i="1"/>
  <c r="K4011" i="1"/>
  <c r="J4011" i="1"/>
  <c r="L4010" i="1"/>
  <c r="K4010" i="1"/>
  <c r="J4010" i="1"/>
  <c r="L4009" i="1"/>
  <c r="K4009" i="1"/>
  <c r="J4009" i="1"/>
  <c r="L4008" i="1"/>
  <c r="K4008" i="1"/>
  <c r="J4008" i="1"/>
  <c r="L4007" i="1"/>
  <c r="K4007" i="1"/>
  <c r="J4007" i="1"/>
  <c r="L4006" i="1"/>
  <c r="K4006" i="1"/>
  <c r="J4006" i="1"/>
  <c r="L4005" i="1"/>
  <c r="K4005" i="1"/>
  <c r="J4005" i="1"/>
  <c r="L4004" i="1"/>
  <c r="K4004" i="1"/>
  <c r="J4004" i="1"/>
  <c r="L4003" i="1"/>
  <c r="K4003" i="1"/>
  <c r="J4003" i="1"/>
  <c r="L4002" i="1"/>
  <c r="K4002" i="1"/>
  <c r="J4002" i="1"/>
  <c r="L4001" i="1"/>
  <c r="K4001" i="1"/>
  <c r="J4001" i="1"/>
  <c r="L4000" i="1"/>
  <c r="K4000" i="1"/>
  <c r="J4000" i="1"/>
  <c r="L3999" i="1"/>
  <c r="K3999" i="1"/>
  <c r="J3999" i="1"/>
  <c r="L3998" i="1"/>
  <c r="K3998" i="1"/>
  <c r="J3998" i="1"/>
  <c r="L3997" i="1"/>
  <c r="K3997" i="1"/>
  <c r="J3997" i="1"/>
  <c r="L3996" i="1"/>
  <c r="K3996" i="1"/>
  <c r="J3996" i="1"/>
  <c r="L3995" i="1"/>
  <c r="K3995" i="1"/>
  <c r="J3995" i="1"/>
  <c r="L3994" i="1"/>
  <c r="K3994" i="1"/>
  <c r="J3994" i="1"/>
  <c r="L3993" i="1"/>
  <c r="K3993" i="1"/>
  <c r="J3993" i="1"/>
  <c r="L3992" i="1"/>
  <c r="K3992" i="1"/>
  <c r="J3992" i="1"/>
  <c r="L3991" i="1"/>
  <c r="K3991" i="1"/>
  <c r="J3991" i="1"/>
  <c r="L3990" i="1"/>
  <c r="K3990" i="1"/>
  <c r="J3990" i="1"/>
  <c r="L3989" i="1"/>
  <c r="K3989" i="1"/>
  <c r="J3989" i="1"/>
  <c r="L3988" i="1"/>
  <c r="K3988" i="1"/>
  <c r="J3988" i="1"/>
  <c r="L3987" i="1"/>
  <c r="K3987" i="1"/>
  <c r="J3987" i="1"/>
  <c r="L3986" i="1"/>
  <c r="K3986" i="1"/>
  <c r="J3986" i="1"/>
  <c r="L3985" i="1"/>
  <c r="K3985" i="1"/>
  <c r="J3985" i="1"/>
  <c r="L3984" i="1"/>
  <c r="K3984" i="1"/>
  <c r="J3984" i="1"/>
  <c r="L3983" i="1"/>
  <c r="K3983" i="1"/>
  <c r="J3983" i="1"/>
  <c r="L3982" i="1"/>
  <c r="K3982" i="1"/>
  <c r="J3982" i="1"/>
  <c r="L3981" i="1"/>
  <c r="K3981" i="1"/>
  <c r="J3981" i="1"/>
  <c r="L3980" i="1"/>
  <c r="K3980" i="1"/>
  <c r="J3980" i="1"/>
  <c r="L3979" i="1"/>
  <c r="K3979" i="1"/>
  <c r="J3979" i="1"/>
  <c r="L3978" i="1"/>
  <c r="K3978" i="1"/>
  <c r="J3978" i="1"/>
  <c r="L3977" i="1"/>
  <c r="K3977" i="1"/>
  <c r="J3977" i="1"/>
  <c r="L3976" i="1"/>
  <c r="K3976" i="1"/>
  <c r="J3976" i="1"/>
  <c r="L3975" i="1"/>
  <c r="K3975" i="1"/>
  <c r="J3975" i="1"/>
  <c r="L3974" i="1"/>
  <c r="K3974" i="1"/>
  <c r="J3974" i="1"/>
  <c r="L3973" i="1"/>
  <c r="K3973" i="1"/>
  <c r="J3973" i="1"/>
  <c r="L3972" i="1"/>
  <c r="K3972" i="1"/>
  <c r="J3972" i="1"/>
  <c r="L3971" i="1"/>
  <c r="K3971" i="1"/>
  <c r="J3971" i="1"/>
  <c r="L3970" i="1"/>
  <c r="K3970" i="1"/>
  <c r="J3970" i="1"/>
  <c r="L3969" i="1"/>
  <c r="K3969" i="1"/>
  <c r="J3969" i="1"/>
  <c r="L3968" i="1"/>
  <c r="K3968" i="1"/>
  <c r="J3968" i="1"/>
  <c r="L3967" i="1"/>
  <c r="K3967" i="1"/>
  <c r="J3967" i="1"/>
  <c r="L3966" i="1"/>
  <c r="K3966" i="1"/>
  <c r="J3966" i="1"/>
  <c r="L3965" i="1"/>
  <c r="K3965" i="1"/>
  <c r="J3965" i="1"/>
  <c r="L3964" i="1"/>
  <c r="K3964" i="1"/>
  <c r="J3964" i="1"/>
  <c r="L3963" i="1"/>
  <c r="K3963" i="1"/>
  <c r="J3963" i="1"/>
  <c r="L3962" i="1"/>
  <c r="K3962" i="1"/>
  <c r="J3962" i="1"/>
  <c r="L3961" i="1"/>
  <c r="K3961" i="1"/>
  <c r="J3961" i="1"/>
  <c r="L3960" i="1"/>
  <c r="K3960" i="1"/>
  <c r="J3960" i="1"/>
  <c r="L3959" i="1"/>
  <c r="K3959" i="1"/>
  <c r="J3959" i="1"/>
  <c r="L3958" i="1"/>
  <c r="K3958" i="1"/>
  <c r="J3958" i="1"/>
  <c r="L3957" i="1"/>
  <c r="K3957" i="1"/>
  <c r="J3957" i="1"/>
  <c r="L3956" i="1"/>
  <c r="K3956" i="1"/>
  <c r="J3956" i="1"/>
  <c r="L3955" i="1"/>
  <c r="K3955" i="1"/>
  <c r="J3955" i="1"/>
  <c r="L3954" i="1"/>
  <c r="K3954" i="1"/>
  <c r="J3954" i="1"/>
  <c r="L3953" i="1"/>
  <c r="K3953" i="1"/>
  <c r="J3953" i="1"/>
  <c r="L3952" i="1"/>
  <c r="K3952" i="1"/>
  <c r="J3952" i="1"/>
  <c r="L3951" i="1"/>
  <c r="K3951" i="1"/>
  <c r="J3951" i="1"/>
  <c r="L3950" i="1"/>
  <c r="K3950" i="1"/>
  <c r="J3950" i="1"/>
  <c r="L3949" i="1"/>
  <c r="K3949" i="1"/>
  <c r="J3949" i="1"/>
  <c r="L3948" i="1"/>
  <c r="K3948" i="1"/>
  <c r="J3948" i="1"/>
  <c r="L3947" i="1"/>
  <c r="K3947" i="1"/>
  <c r="J3947" i="1"/>
  <c r="L3946" i="1"/>
  <c r="K3946" i="1"/>
  <c r="J3946" i="1"/>
  <c r="L3945" i="1"/>
  <c r="K3945" i="1"/>
  <c r="J3945" i="1"/>
  <c r="L3944" i="1"/>
  <c r="K3944" i="1"/>
  <c r="J3944" i="1"/>
  <c r="L3943" i="1"/>
  <c r="K3943" i="1"/>
  <c r="J3943" i="1"/>
  <c r="L3942" i="1"/>
  <c r="K3942" i="1"/>
  <c r="J3942" i="1"/>
  <c r="L3941" i="1"/>
  <c r="K3941" i="1"/>
  <c r="J3941" i="1"/>
  <c r="L3940" i="1"/>
  <c r="K3940" i="1"/>
  <c r="J3940" i="1"/>
  <c r="L3939" i="1"/>
  <c r="K3939" i="1"/>
  <c r="J3939" i="1"/>
  <c r="L3938" i="1"/>
  <c r="K3938" i="1"/>
  <c r="J3938" i="1"/>
  <c r="L3937" i="1"/>
  <c r="K3937" i="1"/>
  <c r="J3937" i="1"/>
  <c r="L3936" i="1"/>
  <c r="K3936" i="1"/>
  <c r="J3936" i="1"/>
  <c r="L3935" i="1"/>
  <c r="K3935" i="1"/>
  <c r="J3935" i="1"/>
  <c r="L3934" i="1"/>
  <c r="K3934" i="1"/>
  <c r="J3934" i="1"/>
  <c r="L3933" i="1"/>
  <c r="K3933" i="1"/>
  <c r="J3933" i="1"/>
  <c r="L3932" i="1"/>
  <c r="K3932" i="1"/>
  <c r="J3932" i="1"/>
  <c r="L3931" i="1"/>
  <c r="K3931" i="1"/>
  <c r="J3931" i="1"/>
  <c r="L3930" i="1"/>
  <c r="K3930" i="1"/>
  <c r="J3930" i="1"/>
  <c r="L3929" i="1"/>
  <c r="K3929" i="1"/>
  <c r="J3929" i="1"/>
  <c r="L3928" i="1"/>
  <c r="K3928" i="1"/>
  <c r="J3928" i="1"/>
  <c r="L3927" i="1"/>
  <c r="K3927" i="1"/>
  <c r="J3927" i="1"/>
  <c r="L3926" i="1"/>
  <c r="K3926" i="1"/>
  <c r="J3926" i="1"/>
  <c r="L3925" i="1"/>
  <c r="K3925" i="1"/>
  <c r="J3925" i="1"/>
  <c r="L3924" i="1"/>
  <c r="K3924" i="1"/>
  <c r="J3924" i="1"/>
  <c r="L3923" i="1"/>
  <c r="K3923" i="1"/>
  <c r="J3923" i="1"/>
  <c r="L3922" i="1"/>
  <c r="K3922" i="1"/>
  <c r="J3922" i="1"/>
  <c r="L3921" i="1"/>
  <c r="K3921" i="1"/>
  <c r="J3921" i="1"/>
  <c r="L3920" i="1"/>
  <c r="K3920" i="1"/>
  <c r="J3920" i="1"/>
  <c r="L3919" i="1"/>
  <c r="K3919" i="1"/>
  <c r="J3919" i="1"/>
  <c r="L3918" i="1"/>
  <c r="K3918" i="1"/>
  <c r="J3918" i="1"/>
  <c r="L3917" i="1"/>
  <c r="K3917" i="1"/>
  <c r="J3917" i="1"/>
  <c r="L3916" i="1"/>
  <c r="K3916" i="1"/>
  <c r="J3916" i="1"/>
  <c r="L3915" i="1"/>
  <c r="K3915" i="1"/>
  <c r="J3915" i="1"/>
  <c r="L3914" i="1"/>
  <c r="K3914" i="1"/>
  <c r="J3914" i="1"/>
  <c r="L3913" i="1"/>
  <c r="K3913" i="1"/>
  <c r="J3913" i="1"/>
  <c r="L3912" i="1"/>
  <c r="K3912" i="1"/>
  <c r="J3912" i="1"/>
  <c r="L3911" i="1"/>
  <c r="K3911" i="1"/>
  <c r="J3911" i="1"/>
  <c r="L3910" i="1"/>
  <c r="K3910" i="1"/>
  <c r="J3910" i="1"/>
  <c r="L3909" i="1"/>
  <c r="K3909" i="1"/>
  <c r="J3909" i="1"/>
  <c r="L3908" i="1"/>
  <c r="K3908" i="1"/>
  <c r="J3908" i="1"/>
  <c r="L3907" i="1"/>
  <c r="K3907" i="1"/>
  <c r="J3907" i="1"/>
  <c r="L3906" i="1"/>
  <c r="K3906" i="1"/>
  <c r="J3906" i="1"/>
  <c r="L3905" i="1"/>
  <c r="K3905" i="1"/>
  <c r="J3905" i="1"/>
  <c r="L3904" i="1"/>
  <c r="K3904" i="1"/>
  <c r="J3904" i="1"/>
  <c r="L3903" i="1"/>
  <c r="K3903" i="1"/>
  <c r="J3903" i="1"/>
  <c r="L3902" i="1"/>
  <c r="K3902" i="1"/>
  <c r="J3902" i="1"/>
  <c r="L3901" i="1"/>
  <c r="K3901" i="1"/>
  <c r="J3901" i="1"/>
  <c r="L3900" i="1"/>
  <c r="K3900" i="1"/>
  <c r="J3900" i="1"/>
  <c r="L3899" i="1"/>
  <c r="K3899" i="1"/>
  <c r="J3899" i="1"/>
  <c r="L3898" i="1"/>
  <c r="K3898" i="1"/>
  <c r="J3898" i="1"/>
  <c r="L3897" i="1"/>
  <c r="K3897" i="1"/>
  <c r="J3897" i="1"/>
  <c r="L3896" i="1"/>
  <c r="K3896" i="1"/>
  <c r="J3896" i="1"/>
  <c r="L3895" i="1"/>
  <c r="K3895" i="1"/>
  <c r="J3895" i="1"/>
  <c r="L3894" i="1"/>
  <c r="K3894" i="1"/>
  <c r="J3894" i="1"/>
  <c r="L3893" i="1"/>
  <c r="K3893" i="1"/>
  <c r="J3893" i="1"/>
  <c r="L3892" i="1"/>
  <c r="K3892" i="1"/>
  <c r="J3892" i="1"/>
  <c r="L3891" i="1"/>
  <c r="K3891" i="1"/>
  <c r="J3891" i="1"/>
  <c r="L3890" i="1"/>
  <c r="K3890" i="1"/>
  <c r="J3890" i="1"/>
  <c r="L3889" i="1"/>
  <c r="K3889" i="1"/>
  <c r="J3889" i="1"/>
  <c r="L3888" i="1"/>
  <c r="K3888" i="1"/>
  <c r="J3888" i="1"/>
  <c r="L3887" i="1"/>
  <c r="K3887" i="1"/>
  <c r="J3887" i="1"/>
  <c r="L3886" i="1"/>
  <c r="K3886" i="1"/>
  <c r="J3886" i="1"/>
  <c r="L3885" i="1"/>
  <c r="K3885" i="1"/>
  <c r="J3885" i="1"/>
  <c r="L3884" i="1"/>
  <c r="K3884" i="1"/>
  <c r="J3884" i="1"/>
  <c r="L3883" i="1"/>
  <c r="K3883" i="1"/>
  <c r="J3883" i="1"/>
  <c r="L3882" i="1"/>
  <c r="K3882" i="1"/>
  <c r="J3882" i="1"/>
  <c r="L3881" i="1"/>
  <c r="K3881" i="1"/>
  <c r="J3881" i="1"/>
  <c r="L3880" i="1"/>
  <c r="K3880" i="1"/>
  <c r="J3880" i="1"/>
  <c r="L3879" i="1"/>
  <c r="K3879" i="1"/>
  <c r="J3879" i="1"/>
  <c r="L3878" i="1"/>
  <c r="K3878" i="1"/>
  <c r="J3878" i="1"/>
  <c r="L3877" i="1"/>
  <c r="K3877" i="1"/>
  <c r="J3877" i="1"/>
  <c r="L3876" i="1"/>
  <c r="K3876" i="1"/>
  <c r="J3876" i="1"/>
  <c r="L3875" i="1"/>
  <c r="K3875" i="1"/>
  <c r="J3875" i="1"/>
  <c r="L3874" i="1"/>
  <c r="K3874" i="1"/>
  <c r="J3874" i="1"/>
  <c r="L3873" i="1"/>
  <c r="K3873" i="1"/>
  <c r="J3873" i="1"/>
  <c r="L3872" i="1"/>
  <c r="K3872" i="1"/>
  <c r="J3872" i="1"/>
  <c r="L3871" i="1"/>
  <c r="K3871" i="1"/>
  <c r="J3871" i="1"/>
  <c r="L3870" i="1"/>
  <c r="K3870" i="1"/>
  <c r="J3870" i="1"/>
  <c r="L3869" i="1"/>
  <c r="K3869" i="1"/>
  <c r="J3869" i="1"/>
  <c r="L3868" i="1"/>
  <c r="K3868" i="1"/>
  <c r="J3868" i="1"/>
  <c r="L3867" i="1"/>
  <c r="K3867" i="1"/>
  <c r="J3867" i="1"/>
  <c r="L3866" i="1"/>
  <c r="K3866" i="1"/>
  <c r="J3866" i="1"/>
  <c r="L3865" i="1"/>
  <c r="K3865" i="1"/>
  <c r="J3865" i="1"/>
  <c r="L3864" i="1"/>
  <c r="K3864" i="1"/>
  <c r="J3864" i="1"/>
  <c r="L3863" i="1"/>
  <c r="K3863" i="1"/>
  <c r="J3863" i="1"/>
  <c r="L3862" i="1"/>
  <c r="K3862" i="1"/>
  <c r="J3862" i="1"/>
  <c r="L3861" i="1"/>
  <c r="K3861" i="1"/>
  <c r="J3861" i="1"/>
  <c r="L3860" i="1"/>
  <c r="K3860" i="1"/>
  <c r="J3860" i="1"/>
  <c r="L3859" i="1"/>
  <c r="K3859" i="1"/>
  <c r="J3859" i="1"/>
  <c r="L3858" i="1"/>
  <c r="K3858" i="1"/>
  <c r="J3858" i="1"/>
  <c r="L3857" i="1"/>
  <c r="K3857" i="1"/>
  <c r="J3857" i="1"/>
  <c r="L3856" i="1"/>
  <c r="K3856" i="1"/>
  <c r="J3856" i="1"/>
  <c r="L3855" i="1"/>
  <c r="K3855" i="1"/>
  <c r="J3855" i="1"/>
  <c r="L3854" i="1"/>
  <c r="K3854" i="1"/>
  <c r="J3854" i="1"/>
  <c r="L3853" i="1"/>
  <c r="K3853" i="1"/>
  <c r="J3853" i="1"/>
  <c r="L3852" i="1"/>
  <c r="K3852" i="1"/>
  <c r="J3852" i="1"/>
  <c r="L3851" i="1"/>
  <c r="K3851" i="1"/>
  <c r="J3851" i="1"/>
  <c r="L3850" i="1"/>
  <c r="K3850" i="1"/>
  <c r="J3850" i="1"/>
  <c r="L3849" i="1"/>
  <c r="K3849" i="1"/>
  <c r="J3849" i="1"/>
  <c r="L3848" i="1"/>
  <c r="K3848" i="1"/>
  <c r="J3848" i="1"/>
  <c r="L3847" i="1"/>
  <c r="K3847" i="1"/>
  <c r="J3847" i="1"/>
  <c r="L3846" i="1"/>
  <c r="K3846" i="1"/>
  <c r="J3846" i="1"/>
  <c r="L3845" i="1"/>
  <c r="K3845" i="1"/>
  <c r="J3845" i="1"/>
  <c r="L3844" i="1"/>
  <c r="K3844" i="1"/>
  <c r="J3844" i="1"/>
  <c r="L3843" i="1"/>
  <c r="K3843" i="1"/>
  <c r="J3843" i="1"/>
  <c r="L3842" i="1"/>
  <c r="K3842" i="1"/>
  <c r="J3842" i="1"/>
  <c r="L3841" i="1"/>
  <c r="K3841" i="1"/>
  <c r="J3841" i="1"/>
  <c r="L3840" i="1"/>
  <c r="K3840" i="1"/>
  <c r="J3840" i="1"/>
  <c r="L3839" i="1"/>
  <c r="K3839" i="1"/>
  <c r="J3839" i="1"/>
  <c r="L3838" i="1"/>
  <c r="K3838" i="1"/>
  <c r="J3838" i="1"/>
  <c r="L3837" i="1"/>
  <c r="K3837" i="1"/>
  <c r="J3837" i="1"/>
  <c r="L3836" i="1"/>
  <c r="K3836" i="1"/>
  <c r="J3836" i="1"/>
  <c r="L3835" i="1"/>
  <c r="K3835" i="1"/>
  <c r="J3835" i="1"/>
  <c r="L3834" i="1"/>
  <c r="K3834" i="1"/>
  <c r="J3834" i="1"/>
  <c r="L3833" i="1"/>
  <c r="K3833" i="1"/>
  <c r="J3833" i="1"/>
  <c r="L3832" i="1"/>
  <c r="K3832" i="1"/>
  <c r="J3832" i="1"/>
  <c r="L3831" i="1"/>
  <c r="K3831" i="1"/>
  <c r="J3831" i="1"/>
  <c r="L3830" i="1"/>
  <c r="K3830" i="1"/>
  <c r="J3830" i="1"/>
  <c r="L3829" i="1"/>
  <c r="K3829" i="1"/>
  <c r="J3829" i="1"/>
  <c r="L3828" i="1"/>
  <c r="K3828" i="1"/>
  <c r="J3828" i="1"/>
  <c r="L3827" i="1"/>
  <c r="K3827" i="1"/>
  <c r="J3827" i="1"/>
  <c r="L3826" i="1"/>
  <c r="K3826" i="1"/>
  <c r="J3826" i="1"/>
  <c r="L3825" i="1"/>
  <c r="K3825" i="1"/>
  <c r="J3825" i="1"/>
  <c r="L3824" i="1"/>
  <c r="K3824" i="1"/>
  <c r="J3824" i="1"/>
  <c r="L3823" i="1"/>
  <c r="K3823" i="1"/>
  <c r="J3823" i="1"/>
  <c r="L3822" i="1"/>
  <c r="K3822" i="1"/>
  <c r="J3822" i="1"/>
  <c r="L3821" i="1"/>
  <c r="K3821" i="1"/>
  <c r="J3821" i="1"/>
  <c r="L3820" i="1"/>
  <c r="K3820" i="1"/>
  <c r="J3820" i="1"/>
  <c r="L3819" i="1"/>
  <c r="K3819" i="1"/>
  <c r="J3819" i="1"/>
  <c r="L3818" i="1"/>
  <c r="K3818" i="1"/>
  <c r="J3818" i="1"/>
  <c r="L3817" i="1"/>
  <c r="K3817" i="1"/>
  <c r="J3817" i="1"/>
  <c r="L3816" i="1"/>
  <c r="K3816" i="1"/>
  <c r="J3816" i="1"/>
  <c r="L3815" i="1"/>
  <c r="K3815" i="1"/>
  <c r="J3815" i="1"/>
  <c r="L3814" i="1"/>
  <c r="K3814" i="1"/>
  <c r="J3814" i="1"/>
  <c r="L3813" i="1"/>
  <c r="K3813" i="1"/>
  <c r="J3813" i="1"/>
  <c r="L3812" i="1"/>
  <c r="K3812" i="1"/>
  <c r="J3812" i="1"/>
  <c r="L3811" i="1"/>
  <c r="K3811" i="1"/>
  <c r="J3811" i="1"/>
  <c r="L3810" i="1"/>
  <c r="K3810" i="1"/>
  <c r="J3810" i="1"/>
  <c r="L3809" i="1"/>
  <c r="K3809" i="1"/>
  <c r="J3809" i="1"/>
  <c r="L3808" i="1"/>
  <c r="K3808" i="1"/>
  <c r="J3808" i="1"/>
  <c r="L3807" i="1"/>
  <c r="K3807" i="1"/>
  <c r="J3807" i="1"/>
  <c r="L3806" i="1"/>
  <c r="K3806" i="1"/>
  <c r="J3806" i="1"/>
  <c r="L3805" i="1"/>
  <c r="K3805" i="1"/>
  <c r="J3805" i="1"/>
  <c r="L3804" i="1"/>
  <c r="K3804" i="1"/>
  <c r="J3804" i="1"/>
  <c r="L3803" i="1"/>
  <c r="K3803" i="1"/>
  <c r="J3803" i="1"/>
  <c r="L3802" i="1"/>
  <c r="K3802" i="1"/>
  <c r="J3802" i="1"/>
  <c r="L3801" i="1"/>
  <c r="K3801" i="1"/>
  <c r="J3801" i="1"/>
  <c r="L3800" i="1"/>
  <c r="K3800" i="1"/>
  <c r="J3800" i="1"/>
  <c r="L3799" i="1"/>
  <c r="K3799" i="1"/>
  <c r="J3799" i="1"/>
  <c r="L3798" i="1"/>
  <c r="K3798" i="1"/>
  <c r="J3798" i="1"/>
  <c r="L3797" i="1"/>
  <c r="K3797" i="1"/>
  <c r="J3797" i="1"/>
  <c r="L3796" i="1"/>
  <c r="K3796" i="1"/>
  <c r="J3796" i="1"/>
  <c r="L3795" i="1"/>
  <c r="K3795" i="1"/>
  <c r="J3795" i="1"/>
  <c r="L3794" i="1"/>
  <c r="K3794" i="1"/>
  <c r="J3794" i="1"/>
  <c r="L3793" i="1"/>
  <c r="K3793" i="1"/>
  <c r="J3793" i="1"/>
  <c r="L3792" i="1"/>
  <c r="K3792" i="1"/>
  <c r="J3792" i="1"/>
  <c r="L3791" i="1"/>
  <c r="K3791" i="1"/>
  <c r="J3791" i="1"/>
  <c r="L3790" i="1"/>
  <c r="K3790" i="1"/>
  <c r="J3790" i="1"/>
  <c r="L3789" i="1"/>
  <c r="K3789" i="1"/>
  <c r="J3789" i="1"/>
  <c r="L3788" i="1"/>
  <c r="K3788" i="1"/>
  <c r="J3788" i="1"/>
  <c r="L3787" i="1"/>
  <c r="K3787" i="1"/>
  <c r="J3787" i="1"/>
  <c r="L3786" i="1"/>
  <c r="K3786" i="1"/>
  <c r="J3786" i="1"/>
  <c r="L3785" i="1"/>
  <c r="K3785" i="1"/>
  <c r="J3785" i="1"/>
  <c r="L3784" i="1"/>
  <c r="K3784" i="1"/>
  <c r="J3784" i="1"/>
  <c r="L3783" i="1"/>
  <c r="K3783" i="1"/>
  <c r="J3783" i="1"/>
  <c r="L3782" i="1"/>
  <c r="K3782" i="1"/>
  <c r="J3782" i="1"/>
  <c r="L3781" i="1"/>
  <c r="K3781" i="1"/>
  <c r="J3781" i="1"/>
  <c r="L3780" i="1"/>
  <c r="K3780" i="1"/>
  <c r="J3780" i="1"/>
  <c r="L3779" i="1"/>
  <c r="K3779" i="1"/>
  <c r="J3779" i="1"/>
  <c r="L3778" i="1"/>
  <c r="K3778" i="1"/>
  <c r="J3778" i="1"/>
  <c r="L3777" i="1"/>
  <c r="K3777" i="1"/>
  <c r="J3777" i="1"/>
  <c r="L3776" i="1"/>
  <c r="K3776" i="1"/>
  <c r="J3776" i="1"/>
  <c r="L3775" i="1"/>
  <c r="K3775" i="1"/>
  <c r="J3775" i="1"/>
  <c r="L3774" i="1"/>
  <c r="K3774" i="1"/>
  <c r="J3774" i="1"/>
  <c r="L3773" i="1"/>
  <c r="K3773" i="1"/>
  <c r="J3773" i="1"/>
  <c r="L3772" i="1"/>
  <c r="K3772" i="1"/>
  <c r="J3772" i="1"/>
  <c r="L3771" i="1"/>
  <c r="K3771" i="1"/>
  <c r="J3771" i="1"/>
  <c r="L3770" i="1"/>
  <c r="K3770" i="1"/>
  <c r="J3770" i="1"/>
  <c r="L3769" i="1"/>
  <c r="K3769" i="1"/>
  <c r="J3769" i="1"/>
  <c r="L3768" i="1"/>
  <c r="K3768" i="1"/>
  <c r="J3768" i="1"/>
  <c r="L3767" i="1"/>
  <c r="K3767" i="1"/>
  <c r="J3767" i="1"/>
  <c r="L3766" i="1"/>
  <c r="K3766" i="1"/>
  <c r="J3766" i="1"/>
  <c r="L3765" i="1"/>
  <c r="K3765" i="1"/>
  <c r="J3765" i="1"/>
  <c r="L3764" i="1"/>
  <c r="K3764" i="1"/>
  <c r="J3764" i="1"/>
  <c r="L3763" i="1"/>
  <c r="K3763" i="1"/>
  <c r="J3763" i="1"/>
  <c r="L3762" i="1"/>
  <c r="K3762" i="1"/>
  <c r="J3762" i="1"/>
  <c r="L3761" i="1"/>
  <c r="K3761" i="1"/>
  <c r="J3761" i="1"/>
  <c r="L3760" i="1"/>
  <c r="K3760" i="1"/>
  <c r="J3760" i="1"/>
  <c r="L3759" i="1"/>
  <c r="K3759" i="1"/>
  <c r="J3759" i="1"/>
  <c r="L3758" i="1"/>
  <c r="K3758" i="1"/>
  <c r="J3758" i="1"/>
  <c r="L3757" i="1"/>
  <c r="K3757" i="1"/>
  <c r="J3757" i="1"/>
  <c r="L3756" i="1"/>
  <c r="K3756" i="1"/>
  <c r="J3756" i="1"/>
  <c r="L3755" i="1"/>
  <c r="K3755" i="1"/>
  <c r="J3755" i="1"/>
  <c r="L3754" i="1"/>
  <c r="K3754" i="1"/>
  <c r="J3754" i="1"/>
  <c r="L3753" i="1"/>
  <c r="K3753" i="1"/>
  <c r="J3753" i="1"/>
  <c r="L3752" i="1"/>
  <c r="K3752" i="1"/>
  <c r="J3752" i="1"/>
  <c r="L3751" i="1"/>
  <c r="K3751" i="1"/>
  <c r="J3751" i="1"/>
  <c r="L3750" i="1"/>
  <c r="K3750" i="1"/>
  <c r="J3750" i="1"/>
  <c r="L3749" i="1"/>
  <c r="K3749" i="1"/>
  <c r="J3749" i="1"/>
  <c r="L3748" i="1"/>
  <c r="K3748" i="1"/>
  <c r="J3748" i="1"/>
  <c r="L3747" i="1"/>
  <c r="K3747" i="1"/>
  <c r="J3747" i="1"/>
  <c r="L3746" i="1"/>
  <c r="K3746" i="1"/>
  <c r="J3746" i="1"/>
  <c r="L3745" i="1"/>
  <c r="K3745" i="1"/>
  <c r="J3745" i="1"/>
  <c r="L3744" i="1"/>
  <c r="K3744" i="1"/>
  <c r="J3744" i="1"/>
  <c r="L3743" i="1"/>
  <c r="K3743" i="1"/>
  <c r="J3743" i="1"/>
  <c r="L3742" i="1"/>
  <c r="K3742" i="1"/>
  <c r="J3742" i="1"/>
  <c r="L3741" i="1"/>
  <c r="K3741" i="1"/>
  <c r="J3741" i="1"/>
  <c r="L3740" i="1"/>
  <c r="K3740" i="1"/>
  <c r="J3740" i="1"/>
  <c r="L3739" i="1"/>
  <c r="K3739" i="1"/>
  <c r="J3739" i="1"/>
  <c r="L3738" i="1"/>
  <c r="K3738" i="1"/>
  <c r="J3738" i="1"/>
  <c r="L3737" i="1"/>
  <c r="K3737" i="1"/>
  <c r="J3737" i="1"/>
  <c r="L3736" i="1"/>
  <c r="K3736" i="1"/>
  <c r="J3736" i="1"/>
  <c r="L3735" i="1"/>
  <c r="K3735" i="1"/>
  <c r="J3735" i="1"/>
  <c r="L3734" i="1"/>
  <c r="K3734" i="1"/>
  <c r="J3734" i="1"/>
  <c r="L3733" i="1"/>
  <c r="K3733" i="1"/>
  <c r="J3733" i="1"/>
  <c r="L3732" i="1"/>
  <c r="K3732" i="1"/>
  <c r="J3732" i="1"/>
  <c r="L3731" i="1"/>
  <c r="K3731" i="1"/>
  <c r="J3731" i="1"/>
  <c r="L3730" i="1"/>
  <c r="K3730" i="1"/>
  <c r="J3730" i="1"/>
  <c r="L3729" i="1"/>
  <c r="K3729" i="1"/>
  <c r="J3729" i="1"/>
  <c r="L3728" i="1"/>
  <c r="K3728" i="1"/>
  <c r="J3728" i="1"/>
  <c r="L3727" i="1"/>
  <c r="K3727" i="1"/>
  <c r="J3727" i="1"/>
  <c r="L3726" i="1"/>
  <c r="K3726" i="1"/>
  <c r="J3726" i="1"/>
  <c r="L3725" i="1"/>
  <c r="K3725" i="1"/>
  <c r="J3725" i="1"/>
  <c r="L3724" i="1"/>
  <c r="K3724" i="1"/>
  <c r="J3724" i="1"/>
  <c r="L3723" i="1"/>
  <c r="K3723" i="1"/>
  <c r="J3723" i="1"/>
  <c r="L3722" i="1"/>
  <c r="K3722" i="1"/>
  <c r="J3722" i="1"/>
  <c r="L3721" i="1"/>
  <c r="K3721" i="1"/>
  <c r="J3721" i="1"/>
  <c r="L3720" i="1"/>
  <c r="K3720" i="1"/>
  <c r="J3720" i="1"/>
  <c r="L3719" i="1"/>
  <c r="K3719" i="1"/>
  <c r="J3719" i="1"/>
  <c r="L3718" i="1"/>
  <c r="K3718" i="1"/>
  <c r="J3718" i="1"/>
  <c r="L3717" i="1"/>
  <c r="K3717" i="1"/>
  <c r="J3717" i="1"/>
  <c r="L3716" i="1"/>
  <c r="K3716" i="1"/>
  <c r="J3716" i="1"/>
  <c r="L3715" i="1"/>
  <c r="K3715" i="1"/>
  <c r="J3715" i="1"/>
  <c r="L3714" i="1"/>
  <c r="K3714" i="1"/>
  <c r="J3714" i="1"/>
  <c r="L3713" i="1"/>
  <c r="K3713" i="1"/>
  <c r="J3713" i="1"/>
  <c r="L3712" i="1"/>
  <c r="K3712" i="1"/>
  <c r="J3712" i="1"/>
  <c r="L3711" i="1"/>
  <c r="K3711" i="1"/>
  <c r="J3711" i="1"/>
  <c r="L3710" i="1"/>
  <c r="K3710" i="1"/>
  <c r="J3710" i="1"/>
  <c r="L3709" i="1"/>
  <c r="K3709" i="1"/>
  <c r="J3709" i="1"/>
  <c r="L3708" i="1"/>
  <c r="K3708" i="1"/>
  <c r="J3708" i="1"/>
  <c r="L3707" i="1"/>
  <c r="K3707" i="1"/>
  <c r="J3707" i="1"/>
  <c r="L3706" i="1"/>
  <c r="K3706" i="1"/>
  <c r="J3706" i="1"/>
  <c r="L3705" i="1"/>
  <c r="K3705" i="1"/>
  <c r="J3705" i="1"/>
  <c r="L3704" i="1"/>
  <c r="K3704" i="1"/>
  <c r="J3704" i="1"/>
  <c r="L3703" i="1"/>
  <c r="K3703" i="1"/>
  <c r="J3703" i="1"/>
  <c r="L3702" i="1"/>
  <c r="K3702" i="1"/>
  <c r="J3702" i="1"/>
  <c r="L3701" i="1"/>
  <c r="K3701" i="1"/>
  <c r="J3701" i="1"/>
  <c r="L3700" i="1"/>
  <c r="K3700" i="1"/>
  <c r="J3700" i="1"/>
  <c r="L3699" i="1"/>
  <c r="K3699" i="1"/>
  <c r="J3699" i="1"/>
  <c r="L3698" i="1"/>
  <c r="K3698" i="1"/>
  <c r="J3698" i="1"/>
  <c r="L3697" i="1"/>
  <c r="K3697" i="1"/>
  <c r="J3697" i="1"/>
  <c r="L3696" i="1"/>
  <c r="K3696" i="1"/>
  <c r="J3696" i="1"/>
  <c r="L3695" i="1"/>
  <c r="K3695" i="1"/>
  <c r="J3695" i="1"/>
  <c r="L3694" i="1"/>
  <c r="K3694" i="1"/>
  <c r="J3694" i="1"/>
  <c r="L3693" i="1"/>
  <c r="K3693" i="1"/>
  <c r="J3693" i="1"/>
  <c r="L3692" i="1"/>
  <c r="K3692" i="1"/>
  <c r="J3692" i="1"/>
  <c r="L3691" i="1"/>
  <c r="K3691" i="1"/>
  <c r="J3691" i="1"/>
  <c r="L3690" i="1"/>
  <c r="K3690" i="1"/>
  <c r="J3690" i="1"/>
  <c r="L3689" i="1"/>
  <c r="K3689" i="1"/>
  <c r="J3689" i="1"/>
  <c r="L3688" i="1"/>
  <c r="K3688" i="1"/>
  <c r="J3688" i="1"/>
  <c r="L3687" i="1"/>
  <c r="K3687" i="1"/>
  <c r="J3687" i="1"/>
  <c r="L3686" i="1"/>
  <c r="K3686" i="1"/>
  <c r="J3686" i="1"/>
  <c r="L3685" i="1"/>
  <c r="K3685" i="1"/>
  <c r="J3685" i="1"/>
  <c r="L3684" i="1"/>
  <c r="K3684" i="1"/>
  <c r="J3684" i="1"/>
  <c r="L3683" i="1"/>
  <c r="K3683" i="1"/>
  <c r="J3683" i="1"/>
  <c r="L3682" i="1"/>
  <c r="K3682" i="1"/>
  <c r="J3682" i="1"/>
  <c r="L3681" i="1"/>
  <c r="K3681" i="1"/>
  <c r="J3681" i="1"/>
  <c r="L3680" i="1"/>
  <c r="K3680" i="1"/>
  <c r="J3680" i="1"/>
  <c r="L3679" i="1"/>
  <c r="K3679" i="1"/>
  <c r="J3679" i="1"/>
  <c r="L3678" i="1"/>
  <c r="K3678" i="1"/>
  <c r="J3678" i="1"/>
  <c r="L3677" i="1"/>
  <c r="K3677" i="1"/>
  <c r="J3677" i="1"/>
  <c r="L3676" i="1"/>
  <c r="K3676" i="1"/>
  <c r="J3676" i="1"/>
  <c r="L3675" i="1"/>
  <c r="K3675" i="1"/>
  <c r="J3675" i="1"/>
  <c r="L3674" i="1"/>
  <c r="K3674" i="1"/>
  <c r="J3674" i="1"/>
  <c r="L3673" i="1"/>
  <c r="K3673" i="1"/>
  <c r="J3673" i="1"/>
  <c r="L3672" i="1"/>
  <c r="K3672" i="1"/>
  <c r="J3672" i="1"/>
  <c r="L3671" i="1"/>
  <c r="K3671" i="1"/>
  <c r="J3671" i="1"/>
  <c r="L3670" i="1"/>
  <c r="K3670" i="1"/>
  <c r="J3670" i="1"/>
  <c r="L3669" i="1"/>
  <c r="K3669" i="1"/>
  <c r="J3669" i="1"/>
  <c r="L3668" i="1"/>
  <c r="K3668" i="1"/>
  <c r="J3668" i="1"/>
  <c r="L3667" i="1"/>
  <c r="K3667" i="1"/>
  <c r="J3667" i="1"/>
  <c r="L3666" i="1"/>
  <c r="K3666" i="1"/>
  <c r="J3666" i="1"/>
  <c r="L3665" i="1"/>
  <c r="K3665" i="1"/>
  <c r="J3665" i="1"/>
  <c r="L3664" i="1"/>
  <c r="K3664" i="1"/>
  <c r="J3664" i="1"/>
  <c r="L3663" i="1"/>
  <c r="K3663" i="1"/>
  <c r="J3663" i="1"/>
  <c r="L3662" i="1"/>
  <c r="K3662" i="1"/>
  <c r="J3662" i="1"/>
  <c r="L3661" i="1"/>
  <c r="K3661" i="1"/>
  <c r="J3661" i="1"/>
  <c r="L3660" i="1"/>
  <c r="K3660" i="1"/>
  <c r="J3660" i="1"/>
  <c r="L3659" i="1"/>
  <c r="K3659" i="1"/>
  <c r="J3659" i="1"/>
  <c r="L3658" i="1"/>
  <c r="K3658" i="1"/>
  <c r="J3658" i="1"/>
  <c r="L3657" i="1"/>
  <c r="K3657" i="1"/>
  <c r="J3657" i="1"/>
  <c r="L3656" i="1"/>
  <c r="K3656" i="1"/>
  <c r="J3656" i="1"/>
  <c r="L3655" i="1"/>
  <c r="K3655" i="1"/>
  <c r="J3655" i="1"/>
  <c r="L3654" i="1"/>
  <c r="K3654" i="1"/>
  <c r="J3654" i="1"/>
  <c r="L3653" i="1"/>
  <c r="K3653" i="1"/>
  <c r="J3653" i="1"/>
  <c r="L3652" i="1"/>
  <c r="K3652" i="1"/>
  <c r="J3652" i="1"/>
  <c r="L3651" i="1"/>
  <c r="K3651" i="1"/>
  <c r="J3651" i="1"/>
  <c r="L3650" i="1"/>
  <c r="K3650" i="1"/>
  <c r="J3650" i="1"/>
  <c r="L3649" i="1"/>
  <c r="K3649" i="1"/>
  <c r="J3649" i="1"/>
  <c r="L3648" i="1"/>
  <c r="K3648" i="1"/>
  <c r="J3648" i="1"/>
  <c r="L3647" i="1"/>
  <c r="K3647" i="1"/>
  <c r="J3647" i="1"/>
  <c r="L3646" i="1"/>
  <c r="K3646" i="1"/>
  <c r="J3646" i="1"/>
  <c r="L3645" i="1"/>
  <c r="K3645" i="1"/>
  <c r="J3645" i="1"/>
  <c r="L3644" i="1"/>
  <c r="K3644" i="1"/>
  <c r="J3644" i="1"/>
  <c r="L3643" i="1"/>
  <c r="K3643" i="1"/>
  <c r="J3643" i="1"/>
  <c r="L3642" i="1"/>
  <c r="K3642" i="1"/>
  <c r="J3642" i="1"/>
  <c r="L3641" i="1"/>
  <c r="K3641" i="1"/>
  <c r="J3641" i="1"/>
  <c r="L3640" i="1"/>
  <c r="K3640" i="1"/>
  <c r="J3640" i="1"/>
  <c r="L3639" i="1"/>
  <c r="K3639" i="1"/>
  <c r="J3639" i="1"/>
  <c r="L3638" i="1"/>
  <c r="K3638" i="1"/>
  <c r="J3638" i="1"/>
  <c r="L3637" i="1"/>
  <c r="K3637" i="1"/>
  <c r="J3637" i="1"/>
  <c r="L3636" i="1"/>
  <c r="K3636" i="1"/>
  <c r="J3636" i="1"/>
  <c r="L3635" i="1"/>
  <c r="K3635" i="1"/>
  <c r="J3635" i="1"/>
  <c r="L3634" i="1"/>
  <c r="K3634" i="1"/>
  <c r="J3634" i="1"/>
  <c r="L3633" i="1"/>
  <c r="K3633" i="1"/>
  <c r="J3633" i="1"/>
  <c r="L3632" i="1"/>
  <c r="K3632" i="1"/>
  <c r="J3632" i="1"/>
  <c r="L3631" i="1"/>
  <c r="K3631" i="1"/>
  <c r="J3631" i="1"/>
  <c r="L3630" i="1"/>
  <c r="K3630" i="1"/>
  <c r="J3630" i="1"/>
  <c r="L3629" i="1"/>
  <c r="K3629" i="1"/>
  <c r="J3629" i="1"/>
  <c r="L3628" i="1"/>
  <c r="K3628" i="1"/>
  <c r="J3628" i="1"/>
  <c r="L3627" i="1"/>
  <c r="K3627" i="1"/>
  <c r="J3627" i="1"/>
  <c r="L3626" i="1"/>
  <c r="K3626" i="1"/>
  <c r="J3626" i="1"/>
  <c r="L3625" i="1"/>
  <c r="K3625" i="1"/>
  <c r="J3625" i="1"/>
  <c r="L3624" i="1"/>
  <c r="K3624" i="1"/>
  <c r="J3624" i="1"/>
  <c r="L3623" i="1"/>
  <c r="K3623" i="1"/>
  <c r="J3623" i="1"/>
  <c r="L3622" i="1"/>
  <c r="K3622" i="1"/>
  <c r="J3622" i="1"/>
  <c r="L3621" i="1"/>
  <c r="K3621" i="1"/>
  <c r="J3621" i="1"/>
  <c r="L3620" i="1"/>
  <c r="K3620" i="1"/>
  <c r="J3620" i="1"/>
  <c r="L3619" i="1"/>
  <c r="K3619" i="1"/>
  <c r="J3619" i="1"/>
  <c r="L3618" i="1"/>
  <c r="K3618" i="1"/>
  <c r="J3618" i="1"/>
  <c r="L3617" i="1"/>
  <c r="K3617" i="1"/>
  <c r="J3617" i="1"/>
  <c r="L3616" i="1"/>
  <c r="K3616" i="1"/>
  <c r="J3616" i="1"/>
  <c r="L3615" i="1"/>
  <c r="K3615" i="1"/>
  <c r="J3615" i="1"/>
  <c r="L3614" i="1"/>
  <c r="K3614" i="1"/>
  <c r="J3614" i="1"/>
  <c r="L3613" i="1"/>
  <c r="K3613" i="1"/>
  <c r="J3613" i="1"/>
  <c r="L3612" i="1"/>
  <c r="K3612" i="1"/>
  <c r="J3612" i="1"/>
  <c r="L3611" i="1"/>
  <c r="K3611" i="1"/>
  <c r="J3611" i="1"/>
  <c r="L3610" i="1"/>
  <c r="K3610" i="1"/>
  <c r="J3610" i="1"/>
  <c r="L3609" i="1"/>
  <c r="K3609" i="1"/>
  <c r="J3609" i="1"/>
  <c r="L3608" i="1"/>
  <c r="K3608" i="1"/>
  <c r="J3608" i="1"/>
  <c r="L3607" i="1"/>
  <c r="K3607" i="1"/>
  <c r="J3607" i="1"/>
  <c r="L3606" i="1"/>
  <c r="K3606" i="1"/>
  <c r="J3606" i="1"/>
  <c r="L3605" i="1"/>
  <c r="K3605" i="1"/>
  <c r="J3605" i="1"/>
  <c r="L3604" i="1"/>
  <c r="K3604" i="1"/>
  <c r="J3604" i="1"/>
  <c r="L3603" i="1"/>
  <c r="K3603" i="1"/>
  <c r="J3603" i="1"/>
  <c r="L3602" i="1"/>
  <c r="K3602" i="1"/>
  <c r="J3602" i="1"/>
  <c r="L3601" i="1"/>
  <c r="K3601" i="1"/>
  <c r="J3601" i="1"/>
  <c r="L3600" i="1"/>
  <c r="K3600" i="1"/>
  <c r="J3600" i="1"/>
  <c r="L3599" i="1"/>
  <c r="K3599" i="1"/>
  <c r="J3599" i="1"/>
  <c r="L3598" i="1"/>
  <c r="K3598" i="1"/>
  <c r="J3598" i="1"/>
  <c r="L3597" i="1"/>
  <c r="K3597" i="1"/>
  <c r="J3597" i="1"/>
  <c r="L3596" i="1"/>
  <c r="K3596" i="1"/>
  <c r="J3596" i="1"/>
  <c r="L3595" i="1"/>
  <c r="K3595" i="1"/>
  <c r="J3595" i="1"/>
  <c r="L3594" i="1"/>
  <c r="K3594" i="1"/>
  <c r="J3594" i="1"/>
  <c r="L3593" i="1"/>
  <c r="K3593" i="1"/>
  <c r="J3593" i="1"/>
  <c r="L3592" i="1"/>
  <c r="K3592" i="1"/>
  <c r="J3592" i="1"/>
  <c r="L3591" i="1"/>
  <c r="K3591" i="1"/>
  <c r="J3591" i="1"/>
  <c r="L3590" i="1"/>
  <c r="K3590" i="1"/>
  <c r="J3590" i="1"/>
  <c r="L3589" i="1"/>
  <c r="K3589" i="1"/>
  <c r="J3589" i="1"/>
  <c r="L3588" i="1"/>
  <c r="K3588" i="1"/>
  <c r="J3588" i="1"/>
  <c r="L3587" i="1"/>
  <c r="K3587" i="1"/>
  <c r="J3587" i="1"/>
  <c r="L3586" i="1"/>
  <c r="K3586" i="1"/>
  <c r="J3586" i="1"/>
  <c r="L3585" i="1"/>
  <c r="K3585" i="1"/>
  <c r="J3585" i="1"/>
  <c r="L3584" i="1"/>
  <c r="K3584" i="1"/>
  <c r="J3584" i="1"/>
  <c r="L3583" i="1"/>
  <c r="K3583" i="1"/>
  <c r="J3583" i="1"/>
  <c r="L3582" i="1"/>
  <c r="K3582" i="1"/>
  <c r="J3582" i="1"/>
  <c r="L3581" i="1"/>
  <c r="K3581" i="1"/>
  <c r="J3581" i="1"/>
  <c r="L3580" i="1"/>
  <c r="K3580" i="1"/>
  <c r="J3580" i="1"/>
  <c r="L3579" i="1"/>
  <c r="K3579" i="1"/>
  <c r="J3579" i="1"/>
  <c r="L3578" i="1"/>
  <c r="K3578" i="1"/>
  <c r="J3578" i="1"/>
  <c r="L3577" i="1"/>
  <c r="K3577" i="1"/>
  <c r="J3577" i="1"/>
  <c r="L3576" i="1"/>
  <c r="K3576" i="1"/>
  <c r="J3576" i="1"/>
  <c r="L3575" i="1"/>
  <c r="K3575" i="1"/>
  <c r="J3575" i="1"/>
  <c r="L3574" i="1"/>
  <c r="K3574" i="1"/>
  <c r="J3574" i="1"/>
  <c r="L3573" i="1"/>
  <c r="K3573" i="1"/>
  <c r="J3573" i="1"/>
  <c r="L3572" i="1"/>
  <c r="K3572" i="1"/>
  <c r="J3572" i="1"/>
  <c r="L3571" i="1"/>
  <c r="K3571" i="1"/>
  <c r="J3571" i="1"/>
  <c r="L3570" i="1"/>
  <c r="K3570" i="1"/>
  <c r="J3570" i="1"/>
  <c r="L3569" i="1"/>
  <c r="K3569" i="1"/>
  <c r="J3569" i="1"/>
  <c r="L3568" i="1"/>
  <c r="K3568" i="1"/>
  <c r="J3568" i="1"/>
  <c r="L3567" i="1"/>
  <c r="K3567" i="1"/>
  <c r="J3567" i="1"/>
  <c r="L3566" i="1"/>
  <c r="K3566" i="1"/>
  <c r="J3566" i="1"/>
  <c r="L3565" i="1"/>
  <c r="K3565" i="1"/>
  <c r="J3565" i="1"/>
  <c r="L3564" i="1"/>
  <c r="K3564" i="1"/>
  <c r="J3564" i="1"/>
  <c r="L3563" i="1"/>
  <c r="K3563" i="1"/>
  <c r="J3563" i="1"/>
  <c r="L3562" i="1"/>
  <c r="K3562" i="1"/>
  <c r="J3562" i="1"/>
  <c r="L3561" i="1"/>
  <c r="K3561" i="1"/>
  <c r="J3561" i="1"/>
  <c r="L3560" i="1"/>
  <c r="K3560" i="1"/>
  <c r="J3560" i="1"/>
  <c r="L3559" i="1"/>
  <c r="K3559" i="1"/>
  <c r="J3559" i="1"/>
  <c r="L3558" i="1"/>
  <c r="K3558" i="1"/>
  <c r="J3558" i="1"/>
  <c r="L3557" i="1"/>
  <c r="K3557" i="1"/>
  <c r="J3557" i="1"/>
  <c r="L3556" i="1"/>
  <c r="K3556" i="1"/>
  <c r="J3556" i="1"/>
  <c r="L3555" i="1"/>
  <c r="K3555" i="1"/>
  <c r="J3555" i="1"/>
  <c r="L3554" i="1"/>
  <c r="K3554" i="1"/>
  <c r="J3554" i="1"/>
  <c r="L3553" i="1"/>
  <c r="K3553" i="1"/>
  <c r="J3553" i="1"/>
  <c r="L3552" i="1"/>
  <c r="K3552" i="1"/>
  <c r="J3552" i="1"/>
  <c r="L3551" i="1"/>
  <c r="K3551" i="1"/>
  <c r="J3551" i="1"/>
  <c r="L3550" i="1"/>
  <c r="K3550" i="1"/>
  <c r="J3550" i="1"/>
  <c r="L3549" i="1"/>
  <c r="K3549" i="1"/>
  <c r="J3549" i="1"/>
  <c r="L3548" i="1"/>
  <c r="K3548" i="1"/>
  <c r="J3548" i="1"/>
  <c r="L3547" i="1"/>
  <c r="K3547" i="1"/>
  <c r="J3547" i="1"/>
  <c r="L3546" i="1"/>
  <c r="K3546" i="1"/>
  <c r="J3546" i="1"/>
  <c r="L3545" i="1"/>
  <c r="K3545" i="1"/>
  <c r="J3545" i="1"/>
  <c r="L3544" i="1"/>
  <c r="K3544" i="1"/>
  <c r="J3544" i="1"/>
  <c r="L3543" i="1"/>
  <c r="K3543" i="1"/>
  <c r="J3543" i="1"/>
  <c r="L3542" i="1"/>
  <c r="K3542" i="1"/>
  <c r="J3542" i="1"/>
  <c r="L3541" i="1"/>
  <c r="K3541" i="1"/>
  <c r="J3541" i="1"/>
  <c r="L3540" i="1"/>
  <c r="K3540" i="1"/>
  <c r="J3540" i="1"/>
  <c r="L3539" i="1"/>
  <c r="K3539" i="1"/>
  <c r="J3539" i="1"/>
  <c r="L3538" i="1"/>
  <c r="K3538" i="1"/>
  <c r="J3538" i="1"/>
  <c r="L3537" i="1"/>
  <c r="K3537" i="1"/>
  <c r="J3537" i="1"/>
  <c r="L3536" i="1"/>
  <c r="K3536" i="1"/>
  <c r="J3536" i="1"/>
  <c r="L3535" i="1"/>
  <c r="K3535" i="1"/>
  <c r="J3535" i="1"/>
  <c r="L3534" i="1"/>
  <c r="K3534" i="1"/>
  <c r="J3534" i="1"/>
  <c r="L3533" i="1"/>
  <c r="K3533" i="1"/>
  <c r="J3533" i="1"/>
  <c r="L3532" i="1"/>
  <c r="K3532" i="1"/>
  <c r="J3532" i="1"/>
  <c r="L3531" i="1"/>
  <c r="K3531" i="1"/>
  <c r="J3531" i="1"/>
  <c r="L3530" i="1"/>
  <c r="K3530" i="1"/>
  <c r="J3530" i="1"/>
  <c r="L3529" i="1"/>
  <c r="K3529" i="1"/>
  <c r="J3529" i="1"/>
  <c r="L3528" i="1"/>
  <c r="K3528" i="1"/>
  <c r="J3528" i="1"/>
  <c r="L3527" i="1"/>
  <c r="K3527" i="1"/>
  <c r="J3527" i="1"/>
  <c r="L3526" i="1"/>
  <c r="K3526" i="1"/>
  <c r="J3526" i="1"/>
  <c r="L3525" i="1"/>
  <c r="K3525" i="1"/>
  <c r="J3525" i="1"/>
  <c r="L3524" i="1"/>
  <c r="K3524" i="1"/>
  <c r="J3524" i="1"/>
  <c r="L3523" i="1"/>
  <c r="K3523" i="1"/>
  <c r="J3523" i="1"/>
  <c r="L3522" i="1"/>
  <c r="K3522" i="1"/>
  <c r="J3522" i="1"/>
  <c r="L3521" i="1"/>
  <c r="K3521" i="1"/>
  <c r="J3521" i="1"/>
  <c r="L3520" i="1"/>
  <c r="K3520" i="1"/>
  <c r="J3520" i="1"/>
  <c r="L3519" i="1"/>
  <c r="K3519" i="1"/>
  <c r="J3519" i="1"/>
  <c r="L3518" i="1"/>
  <c r="K3518" i="1"/>
  <c r="J3518" i="1"/>
  <c r="L3517" i="1"/>
  <c r="K3517" i="1"/>
  <c r="J3517" i="1"/>
  <c r="L3516" i="1"/>
  <c r="K3516" i="1"/>
  <c r="J3516" i="1"/>
  <c r="L3515" i="1"/>
  <c r="K3515" i="1"/>
  <c r="J3515" i="1"/>
  <c r="L3514" i="1"/>
  <c r="K3514" i="1"/>
  <c r="J3514" i="1"/>
  <c r="L3513" i="1"/>
  <c r="K3513" i="1"/>
  <c r="J3513" i="1"/>
  <c r="L3512" i="1"/>
  <c r="K3512" i="1"/>
  <c r="J3512" i="1"/>
  <c r="L3511" i="1"/>
  <c r="K3511" i="1"/>
  <c r="J3511" i="1"/>
  <c r="L3510" i="1"/>
  <c r="K3510" i="1"/>
  <c r="J3510" i="1"/>
  <c r="L3509" i="1"/>
  <c r="K3509" i="1"/>
  <c r="J3509" i="1"/>
  <c r="L3508" i="1"/>
  <c r="K3508" i="1"/>
  <c r="J3508" i="1"/>
  <c r="L3507" i="1"/>
  <c r="K3507" i="1"/>
  <c r="J3507" i="1"/>
  <c r="L3506" i="1"/>
  <c r="K3506" i="1"/>
  <c r="J3506" i="1"/>
  <c r="L3505" i="1"/>
  <c r="K3505" i="1"/>
  <c r="J3505" i="1"/>
  <c r="L3504" i="1"/>
  <c r="K3504" i="1"/>
  <c r="J3504" i="1"/>
  <c r="L3503" i="1"/>
  <c r="K3503" i="1"/>
  <c r="J3503" i="1"/>
  <c r="L3502" i="1"/>
  <c r="K3502" i="1"/>
  <c r="J3502" i="1"/>
  <c r="L3501" i="1"/>
  <c r="K3501" i="1"/>
  <c r="J3501" i="1"/>
  <c r="L3500" i="1"/>
  <c r="K3500" i="1"/>
  <c r="J3500" i="1"/>
  <c r="L3499" i="1"/>
  <c r="K3499" i="1"/>
  <c r="J3499" i="1"/>
  <c r="L3498" i="1"/>
  <c r="K3498" i="1"/>
  <c r="J3498" i="1"/>
  <c r="L3497" i="1"/>
  <c r="K3497" i="1"/>
  <c r="J3497" i="1"/>
  <c r="L3496" i="1"/>
  <c r="K3496" i="1"/>
  <c r="J3496" i="1"/>
  <c r="L3495" i="1"/>
  <c r="K3495" i="1"/>
  <c r="J3495" i="1"/>
  <c r="L3494" i="1"/>
  <c r="K3494" i="1"/>
  <c r="J3494" i="1"/>
  <c r="L3493" i="1"/>
  <c r="K3493" i="1"/>
  <c r="J3493" i="1"/>
  <c r="L3492" i="1"/>
  <c r="K3492" i="1"/>
  <c r="J3492" i="1"/>
  <c r="L3491" i="1"/>
  <c r="K3491" i="1"/>
  <c r="J3491" i="1"/>
  <c r="L3490" i="1"/>
  <c r="K3490" i="1"/>
  <c r="J3490" i="1"/>
  <c r="L3489" i="1"/>
  <c r="K3489" i="1"/>
  <c r="J3489" i="1"/>
  <c r="L3488" i="1"/>
  <c r="K3488" i="1"/>
  <c r="J3488" i="1"/>
  <c r="L3487" i="1"/>
  <c r="K3487" i="1"/>
  <c r="J3487" i="1"/>
  <c r="L3486" i="1"/>
  <c r="K3486" i="1"/>
  <c r="J3486" i="1"/>
  <c r="L3485" i="1"/>
  <c r="K3485" i="1"/>
  <c r="J3485" i="1"/>
  <c r="L3484" i="1"/>
  <c r="K3484" i="1"/>
  <c r="J3484" i="1"/>
  <c r="L3483" i="1"/>
  <c r="K3483" i="1"/>
  <c r="J3483" i="1"/>
  <c r="L3482" i="1"/>
  <c r="K3482" i="1"/>
  <c r="J3482" i="1"/>
  <c r="L3481" i="1"/>
  <c r="K3481" i="1"/>
  <c r="J3481" i="1"/>
  <c r="L3480" i="1"/>
  <c r="K3480" i="1"/>
  <c r="J3480" i="1"/>
  <c r="L3479" i="1"/>
  <c r="K3479" i="1"/>
  <c r="J3479" i="1"/>
  <c r="L3478" i="1"/>
  <c r="K3478" i="1"/>
  <c r="J3478" i="1"/>
  <c r="L3477" i="1"/>
  <c r="K3477" i="1"/>
  <c r="J3477" i="1"/>
  <c r="L3476" i="1"/>
  <c r="K3476" i="1"/>
  <c r="J3476" i="1"/>
  <c r="L3475" i="1"/>
  <c r="K3475" i="1"/>
  <c r="J3475" i="1"/>
  <c r="L3474" i="1"/>
  <c r="K3474" i="1"/>
  <c r="J3474" i="1"/>
  <c r="L3473" i="1"/>
  <c r="K3473" i="1"/>
  <c r="J3473" i="1"/>
  <c r="L3472" i="1"/>
  <c r="K3472" i="1"/>
  <c r="J3472" i="1"/>
  <c r="L3471" i="1"/>
  <c r="K3471" i="1"/>
  <c r="J3471" i="1"/>
  <c r="L3470" i="1"/>
  <c r="K3470" i="1"/>
  <c r="J3470" i="1"/>
  <c r="L3469" i="1"/>
  <c r="K3469" i="1"/>
  <c r="J3469" i="1"/>
  <c r="L3468" i="1"/>
  <c r="K3468" i="1"/>
  <c r="J3468" i="1"/>
  <c r="L3467" i="1"/>
  <c r="K3467" i="1"/>
  <c r="J3467" i="1"/>
  <c r="L3466" i="1"/>
  <c r="K3466" i="1"/>
  <c r="J3466" i="1"/>
  <c r="L3465" i="1"/>
  <c r="K3465" i="1"/>
  <c r="J3465" i="1"/>
  <c r="L3464" i="1"/>
  <c r="K3464" i="1"/>
  <c r="J3464" i="1"/>
  <c r="L3463" i="1"/>
  <c r="K3463" i="1"/>
  <c r="J3463" i="1"/>
  <c r="L3462" i="1"/>
  <c r="K3462" i="1"/>
  <c r="J3462" i="1"/>
  <c r="L3461" i="1"/>
  <c r="K3461" i="1"/>
  <c r="J3461" i="1"/>
  <c r="L3460" i="1"/>
  <c r="K3460" i="1"/>
  <c r="J3460" i="1"/>
  <c r="L3459" i="1"/>
  <c r="K3459" i="1"/>
  <c r="J3459" i="1"/>
  <c r="L3458" i="1"/>
  <c r="K3458" i="1"/>
  <c r="J3458" i="1"/>
  <c r="L3457" i="1"/>
  <c r="K3457" i="1"/>
  <c r="J3457" i="1"/>
  <c r="L3456" i="1"/>
  <c r="K3456" i="1"/>
  <c r="J3456" i="1"/>
  <c r="L3455" i="1"/>
  <c r="K3455" i="1"/>
  <c r="J3455" i="1"/>
  <c r="L3454" i="1"/>
  <c r="K3454" i="1"/>
  <c r="J3454" i="1"/>
  <c r="L3453" i="1"/>
  <c r="K3453" i="1"/>
  <c r="J3453" i="1"/>
  <c r="L3452" i="1"/>
  <c r="K3452" i="1"/>
  <c r="J3452" i="1"/>
  <c r="L3451" i="1"/>
  <c r="K3451" i="1"/>
  <c r="J3451" i="1"/>
  <c r="L3450" i="1"/>
  <c r="K3450" i="1"/>
  <c r="J3450" i="1"/>
  <c r="L3449" i="1"/>
  <c r="K3449" i="1"/>
  <c r="J3449" i="1"/>
  <c r="L3448" i="1"/>
  <c r="K3448" i="1"/>
  <c r="J3448" i="1"/>
  <c r="L3447" i="1"/>
  <c r="K3447" i="1"/>
  <c r="J3447" i="1"/>
  <c r="L3446" i="1"/>
  <c r="K3446" i="1"/>
  <c r="J3446" i="1"/>
  <c r="L3445" i="1"/>
  <c r="K3445" i="1"/>
  <c r="J3445" i="1"/>
  <c r="L3444" i="1"/>
  <c r="K3444" i="1"/>
  <c r="J3444" i="1"/>
  <c r="L3443" i="1"/>
  <c r="K3443" i="1"/>
  <c r="J3443" i="1"/>
  <c r="L3442" i="1"/>
  <c r="K3442" i="1"/>
  <c r="J3442" i="1"/>
  <c r="L3441" i="1"/>
  <c r="K3441" i="1"/>
  <c r="J3441" i="1"/>
  <c r="L3440" i="1"/>
  <c r="K3440" i="1"/>
  <c r="J3440" i="1"/>
  <c r="L3439" i="1"/>
  <c r="K3439" i="1"/>
  <c r="J3439" i="1"/>
  <c r="L3438" i="1"/>
  <c r="K3438" i="1"/>
  <c r="J3438" i="1"/>
  <c r="L3437" i="1"/>
  <c r="K3437" i="1"/>
  <c r="J3437" i="1"/>
  <c r="L3436" i="1"/>
  <c r="K3436" i="1"/>
  <c r="J3436" i="1"/>
  <c r="L3435" i="1"/>
  <c r="K3435" i="1"/>
  <c r="J3435" i="1"/>
  <c r="L3434" i="1"/>
  <c r="K3434" i="1"/>
  <c r="J3434" i="1"/>
  <c r="L3433" i="1"/>
  <c r="K3433" i="1"/>
  <c r="J3433" i="1"/>
  <c r="L3432" i="1"/>
  <c r="K3432" i="1"/>
  <c r="J3432" i="1"/>
  <c r="L3431" i="1"/>
  <c r="K3431" i="1"/>
  <c r="J3431" i="1"/>
  <c r="L3430" i="1"/>
  <c r="K3430" i="1"/>
  <c r="J3430" i="1"/>
  <c r="L3429" i="1"/>
  <c r="K3429" i="1"/>
  <c r="J3429" i="1"/>
  <c r="L3428" i="1"/>
  <c r="K3428" i="1"/>
  <c r="J3428" i="1"/>
  <c r="L3427" i="1"/>
  <c r="K3427" i="1"/>
  <c r="J3427" i="1"/>
  <c r="L3426" i="1"/>
  <c r="K3426" i="1"/>
  <c r="J3426" i="1"/>
  <c r="L3425" i="1"/>
  <c r="K3425" i="1"/>
  <c r="J3425" i="1"/>
  <c r="L3424" i="1"/>
  <c r="K3424" i="1"/>
  <c r="J3424" i="1"/>
  <c r="L3423" i="1"/>
  <c r="K3423" i="1"/>
  <c r="J3423" i="1"/>
  <c r="L3422" i="1"/>
  <c r="K3422" i="1"/>
  <c r="J3422" i="1"/>
  <c r="L3421" i="1"/>
  <c r="K3421" i="1"/>
  <c r="J3421" i="1"/>
  <c r="L3420" i="1"/>
  <c r="K3420" i="1"/>
  <c r="J3420" i="1"/>
  <c r="L3419" i="1"/>
  <c r="K3419" i="1"/>
  <c r="J3419" i="1"/>
  <c r="L3418" i="1"/>
  <c r="K3418" i="1"/>
  <c r="J3418" i="1"/>
  <c r="L3417" i="1"/>
  <c r="K3417" i="1"/>
  <c r="J3417" i="1"/>
  <c r="L3416" i="1"/>
  <c r="K3416" i="1"/>
  <c r="J3416" i="1"/>
  <c r="L3415" i="1"/>
  <c r="K3415" i="1"/>
  <c r="J3415" i="1"/>
  <c r="L3414" i="1"/>
  <c r="K3414" i="1"/>
  <c r="J3414" i="1"/>
  <c r="L3413" i="1"/>
  <c r="K3413" i="1"/>
  <c r="J3413" i="1"/>
  <c r="L3412" i="1"/>
  <c r="K3412" i="1"/>
  <c r="J3412" i="1"/>
  <c r="L3411" i="1"/>
  <c r="K3411" i="1"/>
  <c r="J3411" i="1"/>
  <c r="L3410" i="1"/>
  <c r="K3410" i="1"/>
  <c r="J3410" i="1"/>
  <c r="L3409" i="1"/>
  <c r="K3409" i="1"/>
  <c r="J3409" i="1"/>
  <c r="L3408" i="1"/>
  <c r="K3408" i="1"/>
  <c r="J3408" i="1"/>
  <c r="L3407" i="1"/>
  <c r="K3407" i="1"/>
  <c r="J3407" i="1"/>
  <c r="L3406" i="1"/>
  <c r="K3406" i="1"/>
  <c r="J3406" i="1"/>
  <c r="L3405" i="1"/>
  <c r="K3405" i="1"/>
  <c r="J3405" i="1"/>
  <c r="L3404" i="1"/>
  <c r="K3404" i="1"/>
  <c r="J3404" i="1"/>
  <c r="L3403" i="1"/>
  <c r="K3403" i="1"/>
  <c r="J3403" i="1"/>
  <c r="L3402" i="1"/>
  <c r="K3402" i="1"/>
  <c r="J3402" i="1"/>
  <c r="L3401" i="1"/>
  <c r="K3401" i="1"/>
  <c r="J3401" i="1"/>
  <c r="L3400" i="1"/>
  <c r="K3400" i="1"/>
  <c r="J3400" i="1"/>
  <c r="L3399" i="1"/>
  <c r="K3399" i="1"/>
  <c r="J3399" i="1"/>
  <c r="L3398" i="1"/>
  <c r="K3398" i="1"/>
  <c r="J3398" i="1"/>
  <c r="L3397" i="1"/>
  <c r="K3397" i="1"/>
  <c r="J3397" i="1"/>
  <c r="L3396" i="1"/>
  <c r="K3396" i="1"/>
  <c r="J3396" i="1"/>
  <c r="L3395" i="1"/>
  <c r="K3395" i="1"/>
  <c r="J3395" i="1"/>
  <c r="L3394" i="1"/>
  <c r="K3394" i="1"/>
  <c r="J3394" i="1"/>
  <c r="L3393" i="1"/>
  <c r="K3393" i="1"/>
  <c r="J3393" i="1"/>
  <c r="L3392" i="1"/>
  <c r="K3392" i="1"/>
  <c r="J3392" i="1"/>
  <c r="L3391" i="1"/>
  <c r="K3391" i="1"/>
  <c r="J3391" i="1"/>
  <c r="L3390" i="1"/>
  <c r="K3390" i="1"/>
  <c r="J3390" i="1"/>
  <c r="L3389" i="1"/>
  <c r="K3389" i="1"/>
  <c r="J3389" i="1"/>
  <c r="L3388" i="1"/>
  <c r="K3388" i="1"/>
  <c r="J3388" i="1"/>
  <c r="L3387" i="1"/>
  <c r="K3387" i="1"/>
  <c r="J3387" i="1"/>
  <c r="L3386" i="1"/>
  <c r="K3386" i="1"/>
  <c r="J3386" i="1"/>
  <c r="L3385" i="1"/>
  <c r="K3385" i="1"/>
  <c r="J3385" i="1"/>
  <c r="L3384" i="1"/>
  <c r="K3384" i="1"/>
  <c r="J3384" i="1"/>
  <c r="L3383" i="1"/>
  <c r="K3383" i="1"/>
  <c r="J3383" i="1"/>
  <c r="L3382" i="1"/>
  <c r="K3382" i="1"/>
  <c r="J3382" i="1"/>
  <c r="L3381" i="1"/>
  <c r="K3381" i="1"/>
  <c r="J3381" i="1"/>
  <c r="L3380" i="1"/>
  <c r="K3380" i="1"/>
  <c r="J3380" i="1"/>
  <c r="L3379" i="1"/>
  <c r="K3379" i="1"/>
  <c r="J3379" i="1"/>
  <c r="L3378" i="1"/>
  <c r="K3378" i="1"/>
  <c r="J3378" i="1"/>
  <c r="L3377" i="1"/>
  <c r="K3377" i="1"/>
  <c r="J3377" i="1"/>
  <c r="L3376" i="1"/>
  <c r="K3376" i="1"/>
  <c r="J3376" i="1"/>
  <c r="L3375" i="1"/>
  <c r="K3375" i="1"/>
  <c r="J3375" i="1"/>
  <c r="L3374" i="1"/>
  <c r="K3374" i="1"/>
  <c r="J3374" i="1"/>
  <c r="L3373" i="1"/>
  <c r="K3373" i="1"/>
  <c r="J3373" i="1"/>
  <c r="L3372" i="1"/>
  <c r="K3372" i="1"/>
  <c r="J3372" i="1"/>
  <c r="L3371" i="1"/>
  <c r="K3371" i="1"/>
  <c r="J3371" i="1"/>
  <c r="L3370" i="1"/>
  <c r="K3370" i="1"/>
  <c r="J3370" i="1"/>
  <c r="L3369" i="1"/>
  <c r="K3369" i="1"/>
  <c r="J3369" i="1"/>
  <c r="L3368" i="1"/>
  <c r="K3368" i="1"/>
  <c r="J3368" i="1"/>
  <c r="L3367" i="1"/>
  <c r="K3367" i="1"/>
  <c r="J3367" i="1"/>
  <c r="L3366" i="1"/>
  <c r="K3366" i="1"/>
  <c r="J3366" i="1"/>
  <c r="L3365" i="1"/>
  <c r="K3365" i="1"/>
  <c r="J3365" i="1"/>
  <c r="L3364" i="1"/>
  <c r="K3364" i="1"/>
  <c r="J3364" i="1"/>
  <c r="L3363" i="1"/>
  <c r="K3363" i="1"/>
  <c r="J3363" i="1"/>
  <c r="L3362" i="1"/>
  <c r="K3362" i="1"/>
  <c r="J3362" i="1"/>
  <c r="L3361" i="1"/>
  <c r="K3361" i="1"/>
  <c r="J3361" i="1"/>
  <c r="L3360" i="1"/>
  <c r="K3360" i="1"/>
  <c r="J3360" i="1"/>
  <c r="L3359" i="1"/>
  <c r="K3359" i="1"/>
  <c r="J3359" i="1"/>
  <c r="L3358" i="1"/>
  <c r="K3358" i="1"/>
  <c r="J3358" i="1"/>
  <c r="L3357" i="1"/>
  <c r="K3357" i="1"/>
  <c r="J3357" i="1"/>
  <c r="L3356" i="1"/>
  <c r="K3356" i="1"/>
  <c r="J3356" i="1"/>
  <c r="L3355" i="1"/>
  <c r="K3355" i="1"/>
  <c r="J3355" i="1"/>
  <c r="L3354" i="1"/>
  <c r="K3354" i="1"/>
  <c r="J3354" i="1"/>
  <c r="L3353" i="1"/>
  <c r="K3353" i="1"/>
  <c r="J3353" i="1"/>
  <c r="L3352" i="1"/>
  <c r="K3352" i="1"/>
  <c r="J3352" i="1"/>
  <c r="L3351" i="1"/>
  <c r="K3351" i="1"/>
  <c r="J3351" i="1"/>
  <c r="L3350" i="1"/>
  <c r="K3350" i="1"/>
  <c r="J3350" i="1"/>
  <c r="L3349" i="1"/>
  <c r="K3349" i="1"/>
  <c r="J3349" i="1"/>
  <c r="L3348" i="1"/>
  <c r="K3348" i="1"/>
  <c r="J3348" i="1"/>
  <c r="L3347" i="1"/>
  <c r="K3347" i="1"/>
  <c r="J3347" i="1"/>
  <c r="L3346" i="1"/>
  <c r="K3346" i="1"/>
  <c r="J3346" i="1"/>
  <c r="L3345" i="1"/>
  <c r="K3345" i="1"/>
  <c r="J3345" i="1"/>
  <c r="L3344" i="1"/>
  <c r="K3344" i="1"/>
  <c r="J3344" i="1"/>
  <c r="L3343" i="1"/>
  <c r="K3343" i="1"/>
  <c r="J3343" i="1"/>
  <c r="L3342" i="1"/>
  <c r="K3342" i="1"/>
  <c r="J3342" i="1"/>
  <c r="L3341" i="1"/>
  <c r="K3341" i="1"/>
  <c r="J3341" i="1"/>
  <c r="L3340" i="1"/>
  <c r="K3340" i="1"/>
  <c r="J3340" i="1"/>
  <c r="L3339" i="1"/>
  <c r="K3339" i="1"/>
  <c r="J3339" i="1"/>
  <c r="L3338" i="1"/>
  <c r="K3338" i="1"/>
  <c r="J3338" i="1"/>
  <c r="L3337" i="1"/>
  <c r="K3337" i="1"/>
  <c r="J3337" i="1"/>
  <c r="L3336" i="1"/>
  <c r="K3336" i="1"/>
  <c r="J3336" i="1"/>
  <c r="L3335" i="1"/>
  <c r="K3335" i="1"/>
  <c r="J3335" i="1"/>
  <c r="L3334" i="1"/>
  <c r="K3334" i="1"/>
  <c r="J3334" i="1"/>
  <c r="L3333" i="1"/>
  <c r="K3333" i="1"/>
  <c r="J3333" i="1"/>
  <c r="L3332" i="1"/>
  <c r="K3332" i="1"/>
  <c r="J3332" i="1"/>
  <c r="L3331" i="1"/>
  <c r="K3331" i="1"/>
  <c r="J3331" i="1"/>
  <c r="L3330" i="1"/>
  <c r="K3330" i="1"/>
  <c r="J3330" i="1"/>
  <c r="L3329" i="1"/>
  <c r="K3329" i="1"/>
  <c r="J3329" i="1"/>
  <c r="L3328" i="1"/>
  <c r="K3328" i="1"/>
  <c r="J3328" i="1"/>
  <c r="L3327" i="1"/>
  <c r="K3327" i="1"/>
  <c r="J3327" i="1"/>
  <c r="L3326" i="1"/>
  <c r="K3326" i="1"/>
  <c r="J3326" i="1"/>
  <c r="L3325" i="1"/>
  <c r="K3325" i="1"/>
  <c r="J3325" i="1"/>
  <c r="L3324" i="1"/>
  <c r="K3324" i="1"/>
  <c r="J3324" i="1"/>
  <c r="L3323" i="1"/>
  <c r="K3323" i="1"/>
  <c r="J3323" i="1"/>
  <c r="L3322" i="1"/>
  <c r="K3322" i="1"/>
  <c r="J3322" i="1"/>
  <c r="L3321" i="1"/>
  <c r="K3321" i="1"/>
  <c r="J3321" i="1"/>
  <c r="L3320" i="1"/>
  <c r="K3320" i="1"/>
  <c r="J3320" i="1"/>
  <c r="L3319" i="1"/>
  <c r="K3319" i="1"/>
  <c r="J3319" i="1"/>
  <c r="L3318" i="1"/>
  <c r="K3318" i="1"/>
  <c r="J3318" i="1"/>
  <c r="L3317" i="1"/>
  <c r="K3317" i="1"/>
  <c r="J3317" i="1"/>
  <c r="L3316" i="1"/>
  <c r="K3316" i="1"/>
  <c r="J3316" i="1"/>
  <c r="L3315" i="1"/>
  <c r="K3315" i="1"/>
  <c r="J3315" i="1"/>
  <c r="L3314" i="1"/>
  <c r="K3314" i="1"/>
  <c r="J3314" i="1"/>
  <c r="L3313" i="1"/>
  <c r="K3313" i="1"/>
  <c r="J3313" i="1"/>
  <c r="L3312" i="1"/>
  <c r="K3312" i="1"/>
  <c r="J3312" i="1"/>
  <c r="L3311" i="1"/>
  <c r="K3311" i="1"/>
  <c r="J3311" i="1"/>
  <c r="L3310" i="1"/>
  <c r="K3310" i="1"/>
  <c r="J3310" i="1"/>
  <c r="L3309" i="1"/>
  <c r="K3309" i="1"/>
  <c r="J3309" i="1"/>
  <c r="L3308" i="1"/>
  <c r="K3308" i="1"/>
  <c r="J3308" i="1"/>
  <c r="L3307" i="1"/>
  <c r="K3307" i="1"/>
  <c r="J3307" i="1"/>
  <c r="L3306" i="1"/>
  <c r="K3306" i="1"/>
  <c r="J3306" i="1"/>
  <c r="L3305" i="1"/>
  <c r="K3305" i="1"/>
  <c r="J3305" i="1"/>
  <c r="L3304" i="1"/>
  <c r="K3304" i="1"/>
  <c r="J3304" i="1"/>
  <c r="L3303" i="1"/>
  <c r="K3303" i="1"/>
  <c r="J3303" i="1"/>
  <c r="L3302" i="1"/>
  <c r="K3302" i="1"/>
  <c r="J3302" i="1"/>
  <c r="L3301" i="1"/>
  <c r="K3301" i="1"/>
  <c r="J3301" i="1"/>
  <c r="L3300" i="1"/>
  <c r="K3300" i="1"/>
  <c r="J3300" i="1"/>
  <c r="L3299" i="1"/>
  <c r="K3299" i="1"/>
  <c r="J3299" i="1"/>
  <c r="L3298" i="1"/>
  <c r="K3298" i="1"/>
  <c r="J3298" i="1"/>
  <c r="L3297" i="1"/>
  <c r="K3297" i="1"/>
  <c r="J3297" i="1"/>
  <c r="L3296" i="1"/>
  <c r="K3296" i="1"/>
  <c r="J3296" i="1"/>
  <c r="L3295" i="1"/>
  <c r="K3295" i="1"/>
  <c r="J3295" i="1"/>
  <c r="L3294" i="1"/>
  <c r="K3294" i="1"/>
  <c r="J3294" i="1"/>
  <c r="L3293" i="1"/>
  <c r="K3293" i="1"/>
  <c r="J3293" i="1"/>
  <c r="L3292" i="1"/>
  <c r="K3292" i="1"/>
  <c r="J3292" i="1"/>
  <c r="L3291" i="1"/>
  <c r="K3291" i="1"/>
  <c r="J3291" i="1"/>
  <c r="L3290" i="1"/>
  <c r="K3290" i="1"/>
  <c r="J3290" i="1"/>
  <c r="L3289" i="1"/>
  <c r="K3289" i="1"/>
  <c r="J3289" i="1"/>
  <c r="L3288" i="1"/>
  <c r="K3288" i="1"/>
  <c r="J3288" i="1"/>
  <c r="L3287" i="1"/>
  <c r="K3287" i="1"/>
  <c r="J3287" i="1"/>
  <c r="L3286" i="1"/>
  <c r="K3286" i="1"/>
  <c r="J3286" i="1"/>
  <c r="L3285" i="1"/>
  <c r="K3285" i="1"/>
  <c r="J3285" i="1"/>
  <c r="L3284" i="1"/>
  <c r="K3284" i="1"/>
  <c r="J3284" i="1"/>
  <c r="L3283" i="1"/>
  <c r="K3283" i="1"/>
  <c r="J3283" i="1"/>
  <c r="L3282" i="1"/>
  <c r="K3282" i="1"/>
  <c r="J3282" i="1"/>
  <c r="L3281" i="1"/>
  <c r="K3281" i="1"/>
  <c r="J3281" i="1"/>
  <c r="L3280" i="1"/>
  <c r="K3280" i="1"/>
  <c r="J3280" i="1"/>
  <c r="L3279" i="1"/>
  <c r="K3279" i="1"/>
  <c r="J3279" i="1"/>
  <c r="L3278" i="1"/>
  <c r="K3278" i="1"/>
  <c r="J3278" i="1"/>
  <c r="L3277" i="1"/>
  <c r="K3277" i="1"/>
  <c r="J3277" i="1"/>
  <c r="L3276" i="1"/>
  <c r="K3276" i="1"/>
  <c r="J3276" i="1"/>
  <c r="L3275" i="1"/>
  <c r="K3275" i="1"/>
  <c r="J3275" i="1"/>
  <c r="L3274" i="1"/>
  <c r="K3274" i="1"/>
  <c r="J3274" i="1"/>
  <c r="L3273" i="1"/>
  <c r="K3273" i="1"/>
  <c r="J3273" i="1"/>
  <c r="L3272" i="1"/>
  <c r="K3272" i="1"/>
  <c r="J3272" i="1"/>
  <c r="L3271" i="1"/>
  <c r="K3271" i="1"/>
  <c r="J3271" i="1"/>
  <c r="L3270" i="1"/>
  <c r="K3270" i="1"/>
  <c r="J3270" i="1"/>
  <c r="L3269" i="1"/>
  <c r="K3269" i="1"/>
  <c r="J3269" i="1"/>
  <c r="L3268" i="1"/>
  <c r="K3268" i="1"/>
  <c r="J3268" i="1"/>
  <c r="L3267" i="1"/>
  <c r="K3267" i="1"/>
  <c r="J3267" i="1"/>
  <c r="L3266" i="1"/>
  <c r="K3266" i="1"/>
  <c r="J3266" i="1"/>
  <c r="L3265" i="1"/>
  <c r="K3265" i="1"/>
  <c r="J3265" i="1"/>
  <c r="L3264" i="1"/>
  <c r="K3264" i="1"/>
  <c r="J3264" i="1"/>
  <c r="L3263" i="1"/>
  <c r="K3263" i="1"/>
  <c r="J3263" i="1"/>
  <c r="L3262" i="1"/>
  <c r="K3262" i="1"/>
  <c r="J3262" i="1"/>
  <c r="L3261" i="1"/>
  <c r="K3261" i="1"/>
  <c r="J3261" i="1"/>
  <c r="L3260" i="1"/>
  <c r="K3260" i="1"/>
  <c r="J3260" i="1"/>
  <c r="L3259" i="1"/>
  <c r="K3259" i="1"/>
  <c r="J3259" i="1"/>
  <c r="L3258" i="1"/>
  <c r="K3258" i="1"/>
  <c r="J3258" i="1"/>
  <c r="L3257" i="1"/>
  <c r="K3257" i="1"/>
  <c r="J3257" i="1"/>
  <c r="L3256" i="1"/>
  <c r="K3256" i="1"/>
  <c r="J3256" i="1"/>
  <c r="L3255" i="1"/>
  <c r="K3255" i="1"/>
  <c r="J3255" i="1"/>
  <c r="L3254" i="1"/>
  <c r="K3254" i="1"/>
  <c r="J3254" i="1"/>
  <c r="L3253" i="1"/>
  <c r="K3253" i="1"/>
  <c r="J3253" i="1"/>
  <c r="L3252" i="1"/>
  <c r="K3252" i="1"/>
  <c r="J3252" i="1"/>
  <c r="L3251" i="1"/>
  <c r="K3251" i="1"/>
  <c r="J3251" i="1"/>
  <c r="L3250" i="1"/>
  <c r="K3250" i="1"/>
  <c r="J3250" i="1"/>
  <c r="L3249" i="1"/>
  <c r="K3249" i="1"/>
  <c r="J3249" i="1"/>
  <c r="L3248" i="1"/>
  <c r="K3248" i="1"/>
  <c r="J3248" i="1"/>
  <c r="L3247" i="1"/>
  <c r="K3247" i="1"/>
  <c r="J3247" i="1"/>
  <c r="L3246" i="1"/>
  <c r="K3246" i="1"/>
  <c r="J3246" i="1"/>
  <c r="L3245" i="1"/>
  <c r="K3245" i="1"/>
  <c r="J3245" i="1"/>
  <c r="L3244" i="1"/>
  <c r="K3244" i="1"/>
  <c r="J3244" i="1"/>
  <c r="L3243" i="1"/>
  <c r="K3243" i="1"/>
  <c r="J3243" i="1"/>
  <c r="L3242" i="1"/>
  <c r="K3242" i="1"/>
  <c r="J3242" i="1"/>
  <c r="L3241" i="1"/>
  <c r="K3241" i="1"/>
  <c r="J3241" i="1"/>
  <c r="L3240" i="1"/>
  <c r="K3240" i="1"/>
  <c r="J3240" i="1"/>
  <c r="L3239" i="1"/>
  <c r="K3239" i="1"/>
  <c r="J3239" i="1"/>
  <c r="L3238" i="1"/>
  <c r="K3238" i="1"/>
  <c r="J3238" i="1"/>
  <c r="L3237" i="1"/>
  <c r="K3237" i="1"/>
  <c r="J3237" i="1"/>
  <c r="L3236" i="1"/>
  <c r="K3236" i="1"/>
  <c r="J3236" i="1"/>
  <c r="L3235" i="1"/>
  <c r="K3235" i="1"/>
  <c r="J3235" i="1"/>
  <c r="L3234" i="1"/>
  <c r="K3234" i="1"/>
  <c r="J3234" i="1"/>
  <c r="L3233" i="1"/>
  <c r="K3233" i="1"/>
  <c r="J3233" i="1"/>
  <c r="L3232" i="1"/>
  <c r="K3232" i="1"/>
  <c r="J3232" i="1"/>
  <c r="L3231" i="1"/>
  <c r="K3231" i="1"/>
  <c r="J3231" i="1"/>
  <c r="L3230" i="1"/>
  <c r="K3230" i="1"/>
  <c r="J3230" i="1"/>
  <c r="L3229" i="1"/>
  <c r="K3229" i="1"/>
  <c r="J3229" i="1"/>
  <c r="L3228" i="1"/>
  <c r="K3228" i="1"/>
  <c r="J3228" i="1"/>
  <c r="L3227" i="1"/>
  <c r="K3227" i="1"/>
  <c r="J3227" i="1"/>
  <c r="L3226" i="1"/>
  <c r="K3226" i="1"/>
  <c r="J3226" i="1"/>
  <c r="L3225" i="1"/>
  <c r="K3225" i="1"/>
  <c r="J3225" i="1"/>
  <c r="L3224" i="1"/>
  <c r="K3224" i="1"/>
  <c r="J3224" i="1"/>
  <c r="L3223" i="1"/>
  <c r="K3223" i="1"/>
  <c r="J3223" i="1"/>
  <c r="L3222" i="1"/>
  <c r="K3222" i="1"/>
  <c r="J3222" i="1"/>
  <c r="L3221" i="1"/>
  <c r="K3221" i="1"/>
  <c r="J3221" i="1"/>
  <c r="L3220" i="1"/>
  <c r="K3220" i="1"/>
  <c r="J3220" i="1"/>
  <c r="L3219" i="1"/>
  <c r="K3219" i="1"/>
  <c r="J3219" i="1"/>
  <c r="L3218" i="1"/>
  <c r="K3218" i="1"/>
  <c r="J3218" i="1"/>
  <c r="L3217" i="1"/>
  <c r="K3217" i="1"/>
  <c r="J3217" i="1"/>
  <c r="L3216" i="1"/>
  <c r="K3216" i="1"/>
  <c r="J3216" i="1"/>
  <c r="L3215" i="1"/>
  <c r="K3215" i="1"/>
  <c r="J3215" i="1"/>
  <c r="L3214" i="1"/>
  <c r="K3214" i="1"/>
  <c r="J3214" i="1"/>
  <c r="L3213" i="1"/>
  <c r="K3213" i="1"/>
  <c r="J3213" i="1"/>
  <c r="L3212" i="1"/>
  <c r="K3212" i="1"/>
  <c r="J3212" i="1"/>
  <c r="L3211" i="1"/>
  <c r="K3211" i="1"/>
  <c r="J3211" i="1"/>
  <c r="L3210" i="1"/>
  <c r="K3210" i="1"/>
  <c r="J3210" i="1"/>
  <c r="L3209" i="1"/>
  <c r="K3209" i="1"/>
  <c r="J3209" i="1"/>
  <c r="L3208" i="1"/>
  <c r="K3208" i="1"/>
  <c r="J3208" i="1"/>
  <c r="L3207" i="1"/>
  <c r="K3207" i="1"/>
  <c r="J3207" i="1"/>
  <c r="L3206" i="1"/>
  <c r="K3206" i="1"/>
  <c r="J3206" i="1"/>
  <c r="L3205" i="1"/>
  <c r="K3205" i="1"/>
  <c r="J3205" i="1"/>
  <c r="L3204" i="1"/>
  <c r="K3204" i="1"/>
  <c r="J3204" i="1"/>
  <c r="L3203" i="1"/>
  <c r="K3203" i="1"/>
  <c r="J3203" i="1"/>
  <c r="L3202" i="1"/>
  <c r="K3202" i="1"/>
  <c r="J3202" i="1"/>
  <c r="L3201" i="1"/>
  <c r="K3201" i="1"/>
  <c r="J3201" i="1"/>
  <c r="L3200" i="1"/>
  <c r="K3200" i="1"/>
  <c r="J3200" i="1"/>
  <c r="L3199" i="1"/>
  <c r="K3199" i="1"/>
  <c r="J3199" i="1"/>
  <c r="L3198" i="1"/>
  <c r="K3198" i="1"/>
  <c r="J3198" i="1"/>
  <c r="L3197" i="1"/>
  <c r="K3197" i="1"/>
  <c r="J3197" i="1"/>
  <c r="L3196" i="1"/>
  <c r="K3196" i="1"/>
  <c r="J3196" i="1"/>
  <c r="L3195" i="1"/>
  <c r="K3195" i="1"/>
  <c r="J3195" i="1"/>
  <c r="L3194" i="1"/>
  <c r="K3194" i="1"/>
  <c r="J3194" i="1"/>
  <c r="L3193" i="1"/>
  <c r="K3193" i="1"/>
  <c r="J3193" i="1"/>
  <c r="L3192" i="1"/>
  <c r="K3192" i="1"/>
  <c r="J3192" i="1"/>
  <c r="L3191" i="1"/>
  <c r="K3191" i="1"/>
  <c r="J3191" i="1"/>
  <c r="L3190" i="1"/>
  <c r="K3190" i="1"/>
  <c r="J3190" i="1"/>
  <c r="L3189" i="1"/>
  <c r="K3189" i="1"/>
  <c r="J3189" i="1"/>
  <c r="L3188" i="1"/>
  <c r="K3188" i="1"/>
  <c r="J3188" i="1"/>
  <c r="L3187" i="1"/>
  <c r="K3187" i="1"/>
  <c r="J3187" i="1"/>
  <c r="L3186" i="1"/>
  <c r="K3186" i="1"/>
  <c r="J3186" i="1"/>
  <c r="L3185" i="1"/>
  <c r="K3185" i="1"/>
  <c r="J3185" i="1"/>
  <c r="L3184" i="1"/>
  <c r="K3184" i="1"/>
  <c r="J3184" i="1"/>
  <c r="L3183" i="1"/>
  <c r="K3183" i="1"/>
  <c r="J3183" i="1"/>
  <c r="L3182" i="1"/>
  <c r="K3182" i="1"/>
  <c r="J3182" i="1"/>
  <c r="L3181" i="1"/>
  <c r="K3181" i="1"/>
  <c r="J3181" i="1"/>
  <c r="L3180" i="1"/>
  <c r="K3180" i="1"/>
  <c r="J3180" i="1"/>
  <c r="L3179" i="1"/>
  <c r="K3179" i="1"/>
  <c r="J3179" i="1"/>
  <c r="L3178" i="1"/>
  <c r="K3178" i="1"/>
  <c r="J3178" i="1"/>
  <c r="L3177" i="1"/>
  <c r="K3177" i="1"/>
  <c r="J3177" i="1"/>
  <c r="L3176" i="1"/>
  <c r="K3176" i="1"/>
  <c r="J3176" i="1"/>
  <c r="L3175" i="1"/>
  <c r="K3175" i="1"/>
  <c r="J3175" i="1"/>
  <c r="L3174" i="1"/>
  <c r="K3174" i="1"/>
  <c r="J3174" i="1"/>
  <c r="L3173" i="1"/>
  <c r="K3173" i="1"/>
  <c r="J3173" i="1"/>
  <c r="L3172" i="1"/>
  <c r="K3172" i="1"/>
  <c r="J3172" i="1"/>
  <c r="L3171" i="1"/>
  <c r="K3171" i="1"/>
  <c r="J3171" i="1"/>
  <c r="L3170" i="1"/>
  <c r="K3170" i="1"/>
  <c r="J3170" i="1"/>
  <c r="L3169" i="1"/>
  <c r="K3169" i="1"/>
  <c r="J3169" i="1"/>
  <c r="L3168" i="1"/>
  <c r="K3168" i="1"/>
  <c r="J3168" i="1"/>
  <c r="L3167" i="1"/>
  <c r="K3167" i="1"/>
  <c r="J3167" i="1"/>
  <c r="L3166" i="1"/>
  <c r="K3166" i="1"/>
  <c r="J3166" i="1"/>
  <c r="L3165" i="1"/>
  <c r="K3165" i="1"/>
  <c r="J3165" i="1"/>
  <c r="L3164" i="1"/>
  <c r="K3164" i="1"/>
  <c r="J3164" i="1"/>
  <c r="L3163" i="1"/>
  <c r="K3163" i="1"/>
  <c r="J3163" i="1"/>
  <c r="L3162" i="1"/>
  <c r="K3162" i="1"/>
  <c r="J3162" i="1"/>
  <c r="L3161" i="1"/>
  <c r="K3161" i="1"/>
  <c r="J3161" i="1"/>
  <c r="L3160" i="1"/>
  <c r="K3160" i="1"/>
  <c r="J3160" i="1"/>
  <c r="L3159" i="1"/>
  <c r="K3159" i="1"/>
  <c r="J3159" i="1"/>
  <c r="L3158" i="1"/>
  <c r="K3158" i="1"/>
  <c r="J3158" i="1"/>
  <c r="L3157" i="1"/>
  <c r="K3157" i="1"/>
  <c r="J3157" i="1"/>
  <c r="L3156" i="1"/>
  <c r="K3156" i="1"/>
  <c r="J3156" i="1"/>
  <c r="L3155" i="1"/>
  <c r="K3155" i="1"/>
  <c r="J3155" i="1"/>
  <c r="L3154" i="1"/>
  <c r="K3154" i="1"/>
  <c r="J3154" i="1"/>
  <c r="L3153" i="1"/>
  <c r="K3153" i="1"/>
  <c r="J3153" i="1"/>
  <c r="L3152" i="1"/>
  <c r="K3152" i="1"/>
  <c r="J3152" i="1"/>
  <c r="L3151" i="1"/>
  <c r="K3151" i="1"/>
  <c r="J3151" i="1"/>
  <c r="L3150" i="1"/>
  <c r="K3150" i="1"/>
  <c r="J3150" i="1"/>
  <c r="L3149" i="1"/>
  <c r="K3149" i="1"/>
  <c r="J3149" i="1"/>
  <c r="L3148" i="1"/>
  <c r="K3148" i="1"/>
  <c r="J3148" i="1"/>
  <c r="L3147" i="1"/>
  <c r="K3147" i="1"/>
  <c r="J3147" i="1"/>
  <c r="L3146" i="1"/>
  <c r="K3146" i="1"/>
  <c r="J3146" i="1"/>
  <c r="L3145" i="1"/>
  <c r="K3145" i="1"/>
  <c r="J3145" i="1"/>
  <c r="L3144" i="1"/>
  <c r="K3144" i="1"/>
  <c r="J3144" i="1"/>
  <c r="L3143" i="1"/>
  <c r="K3143" i="1"/>
  <c r="J3143" i="1"/>
  <c r="L3142" i="1"/>
  <c r="K3142" i="1"/>
  <c r="J3142" i="1"/>
  <c r="L3141" i="1"/>
  <c r="K3141" i="1"/>
  <c r="J3141" i="1"/>
  <c r="L3140" i="1"/>
  <c r="K3140" i="1"/>
  <c r="J3140" i="1"/>
  <c r="L3139" i="1"/>
  <c r="K3139" i="1"/>
  <c r="J3139" i="1"/>
  <c r="L3138" i="1"/>
  <c r="K3138" i="1"/>
  <c r="J3138" i="1"/>
  <c r="L3137" i="1"/>
  <c r="K3137" i="1"/>
  <c r="J3137" i="1"/>
  <c r="L3136" i="1"/>
  <c r="K3136" i="1"/>
  <c r="J3136" i="1"/>
  <c r="L3135" i="1"/>
  <c r="K3135" i="1"/>
  <c r="J3135" i="1"/>
  <c r="L3134" i="1"/>
  <c r="K3134" i="1"/>
  <c r="J3134" i="1"/>
  <c r="L3133" i="1"/>
  <c r="K3133" i="1"/>
  <c r="J3133" i="1"/>
  <c r="L3132" i="1"/>
  <c r="K3132" i="1"/>
  <c r="J3132" i="1"/>
  <c r="L3131" i="1"/>
  <c r="K3131" i="1"/>
  <c r="J3131" i="1"/>
  <c r="L3130" i="1"/>
  <c r="K3130" i="1"/>
  <c r="J3130" i="1"/>
  <c r="L3129" i="1"/>
  <c r="K3129" i="1"/>
  <c r="J3129" i="1"/>
  <c r="L3128" i="1"/>
  <c r="K3128" i="1"/>
  <c r="J3128" i="1"/>
  <c r="L3127" i="1"/>
  <c r="K3127" i="1"/>
  <c r="J3127" i="1"/>
  <c r="L3126" i="1"/>
  <c r="K3126" i="1"/>
  <c r="J3126" i="1"/>
  <c r="L3125" i="1"/>
  <c r="K3125" i="1"/>
  <c r="J3125" i="1"/>
  <c r="L3124" i="1"/>
  <c r="K3124" i="1"/>
  <c r="J3124" i="1"/>
  <c r="L3123" i="1"/>
  <c r="K3123" i="1"/>
  <c r="J3123" i="1"/>
  <c r="L3122" i="1"/>
  <c r="K3122" i="1"/>
  <c r="J3122" i="1"/>
  <c r="L3121" i="1"/>
  <c r="K3121" i="1"/>
  <c r="J3121" i="1"/>
  <c r="L3120" i="1"/>
  <c r="K3120" i="1"/>
  <c r="J3120" i="1"/>
  <c r="L3119" i="1"/>
  <c r="K3119" i="1"/>
  <c r="J3119" i="1"/>
  <c r="L3118" i="1"/>
  <c r="K3118" i="1"/>
  <c r="J3118" i="1"/>
  <c r="L3117" i="1"/>
  <c r="K3117" i="1"/>
  <c r="J3117" i="1"/>
  <c r="L3116" i="1"/>
  <c r="K3116" i="1"/>
  <c r="J3116" i="1"/>
  <c r="L3115" i="1"/>
  <c r="K3115" i="1"/>
  <c r="J3115" i="1"/>
  <c r="L3114" i="1"/>
  <c r="K3114" i="1"/>
  <c r="J3114" i="1"/>
  <c r="L3113" i="1"/>
  <c r="K3113" i="1"/>
  <c r="J3113" i="1"/>
  <c r="L3112" i="1"/>
  <c r="K3112" i="1"/>
  <c r="J3112" i="1"/>
  <c r="L3111" i="1"/>
  <c r="K3111" i="1"/>
  <c r="J3111" i="1"/>
  <c r="L3110" i="1"/>
  <c r="K3110" i="1"/>
  <c r="J3110" i="1"/>
  <c r="L3109" i="1"/>
  <c r="K3109" i="1"/>
  <c r="J3109" i="1"/>
  <c r="L3108" i="1"/>
  <c r="K3108" i="1"/>
  <c r="J3108" i="1"/>
  <c r="L3107" i="1"/>
  <c r="K3107" i="1"/>
  <c r="J3107" i="1"/>
  <c r="L3106" i="1"/>
  <c r="K3106" i="1"/>
  <c r="J3106" i="1"/>
  <c r="L3105" i="1"/>
  <c r="K3105" i="1"/>
  <c r="J3105" i="1"/>
  <c r="L3104" i="1"/>
  <c r="K3104" i="1"/>
  <c r="J3104" i="1"/>
  <c r="L3103" i="1"/>
  <c r="K3103" i="1"/>
  <c r="J3103" i="1"/>
  <c r="L3102" i="1"/>
  <c r="K3102" i="1"/>
  <c r="J3102" i="1"/>
  <c r="L3101" i="1"/>
  <c r="K3101" i="1"/>
  <c r="J3101" i="1"/>
  <c r="L3100" i="1"/>
  <c r="K3100" i="1"/>
  <c r="J3100" i="1"/>
  <c r="L3099" i="1"/>
  <c r="K3099" i="1"/>
  <c r="J3099" i="1"/>
  <c r="L3098" i="1"/>
  <c r="K3098" i="1"/>
  <c r="J3098" i="1"/>
  <c r="L3097" i="1"/>
  <c r="K3097" i="1"/>
  <c r="J3097" i="1"/>
  <c r="L3096" i="1"/>
  <c r="K3096" i="1"/>
  <c r="J3096" i="1"/>
  <c r="L3095" i="1"/>
  <c r="K3095" i="1"/>
  <c r="J3095" i="1"/>
  <c r="L3094" i="1"/>
  <c r="K3094" i="1"/>
  <c r="J3094" i="1"/>
  <c r="L3093" i="1"/>
  <c r="K3093" i="1"/>
  <c r="J3093" i="1"/>
  <c r="L3092" i="1"/>
  <c r="K3092" i="1"/>
  <c r="J3092" i="1"/>
  <c r="L3091" i="1"/>
  <c r="K3091" i="1"/>
  <c r="J3091" i="1"/>
  <c r="L3090" i="1"/>
  <c r="K3090" i="1"/>
  <c r="J3090" i="1"/>
  <c r="L3089" i="1"/>
  <c r="K3089" i="1"/>
  <c r="J3089" i="1"/>
  <c r="L3088" i="1"/>
  <c r="K3088" i="1"/>
  <c r="J3088" i="1"/>
  <c r="L3087" i="1"/>
  <c r="K3087" i="1"/>
  <c r="J3087" i="1"/>
  <c r="L3086" i="1"/>
  <c r="K3086" i="1"/>
  <c r="J3086" i="1"/>
  <c r="L3085" i="1"/>
  <c r="K3085" i="1"/>
  <c r="J3085" i="1"/>
  <c r="L3084" i="1"/>
  <c r="K3084" i="1"/>
  <c r="J3084" i="1"/>
  <c r="L3083" i="1"/>
  <c r="K3083" i="1"/>
  <c r="J3083" i="1"/>
  <c r="L3082" i="1"/>
  <c r="K3082" i="1"/>
  <c r="J3082" i="1"/>
  <c r="L3081" i="1"/>
  <c r="K3081" i="1"/>
  <c r="J3081" i="1"/>
  <c r="L3080" i="1"/>
  <c r="K3080" i="1"/>
  <c r="J3080" i="1"/>
  <c r="L3079" i="1"/>
  <c r="K3079" i="1"/>
  <c r="J3079" i="1"/>
  <c r="L3078" i="1"/>
  <c r="K3078" i="1"/>
  <c r="J3078" i="1"/>
  <c r="L3077" i="1"/>
  <c r="K3077" i="1"/>
  <c r="J3077" i="1"/>
  <c r="L3076" i="1"/>
  <c r="K3076" i="1"/>
  <c r="J3076" i="1"/>
  <c r="L3075" i="1"/>
  <c r="K3075" i="1"/>
  <c r="J3075" i="1"/>
  <c r="L3074" i="1"/>
  <c r="K3074" i="1"/>
  <c r="J3074" i="1"/>
  <c r="L3073" i="1"/>
  <c r="K3073" i="1"/>
  <c r="J3073" i="1"/>
  <c r="L3072" i="1"/>
  <c r="K3072" i="1"/>
  <c r="J3072" i="1"/>
  <c r="L3071" i="1"/>
  <c r="K3071" i="1"/>
  <c r="J3071" i="1"/>
  <c r="L3070" i="1"/>
  <c r="K3070" i="1"/>
  <c r="J3070" i="1"/>
  <c r="L3069" i="1"/>
  <c r="K3069" i="1"/>
  <c r="J3069" i="1"/>
  <c r="L3068" i="1"/>
  <c r="K3068" i="1"/>
  <c r="J3068" i="1"/>
  <c r="L3067" i="1"/>
  <c r="K3067" i="1"/>
  <c r="J3067" i="1"/>
  <c r="L3066" i="1"/>
  <c r="K3066" i="1"/>
  <c r="J3066" i="1"/>
  <c r="L3065" i="1"/>
  <c r="K3065" i="1"/>
  <c r="J3065" i="1"/>
  <c r="L3064" i="1"/>
  <c r="K3064" i="1"/>
  <c r="J3064" i="1"/>
  <c r="L3063" i="1"/>
  <c r="K3063" i="1"/>
  <c r="J3063" i="1"/>
  <c r="L3062" i="1"/>
  <c r="K3062" i="1"/>
  <c r="J3062" i="1"/>
  <c r="L3061" i="1"/>
  <c r="K3061" i="1"/>
  <c r="J3061" i="1"/>
  <c r="L3060" i="1"/>
  <c r="K3060" i="1"/>
  <c r="J3060" i="1"/>
  <c r="L3059" i="1"/>
  <c r="K3059" i="1"/>
  <c r="J3059" i="1"/>
  <c r="L3058" i="1"/>
  <c r="K3058" i="1"/>
  <c r="J3058" i="1"/>
  <c r="L3057" i="1"/>
  <c r="K3057" i="1"/>
  <c r="J3057" i="1"/>
  <c r="L3056" i="1"/>
  <c r="K3056" i="1"/>
  <c r="J3056" i="1"/>
  <c r="L3055" i="1"/>
  <c r="K3055" i="1"/>
  <c r="J3055" i="1"/>
  <c r="L3054" i="1"/>
  <c r="K3054" i="1"/>
  <c r="J3054" i="1"/>
  <c r="L3053" i="1"/>
  <c r="K3053" i="1"/>
  <c r="J3053" i="1"/>
  <c r="L3052" i="1"/>
  <c r="K3052" i="1"/>
  <c r="J3052" i="1"/>
  <c r="L3051" i="1"/>
  <c r="K3051" i="1"/>
  <c r="J3051" i="1"/>
  <c r="L3050" i="1"/>
  <c r="K3050" i="1"/>
  <c r="J3050" i="1"/>
  <c r="L3049" i="1"/>
  <c r="K3049" i="1"/>
  <c r="J3049" i="1"/>
  <c r="L3048" i="1"/>
  <c r="K3048" i="1"/>
  <c r="J3048" i="1"/>
  <c r="L3047" i="1"/>
  <c r="K3047" i="1"/>
  <c r="J3047" i="1"/>
  <c r="L3046" i="1"/>
  <c r="K3046" i="1"/>
  <c r="J3046" i="1"/>
  <c r="L3045" i="1"/>
  <c r="K3045" i="1"/>
  <c r="J3045" i="1"/>
  <c r="L3044" i="1"/>
  <c r="K3044" i="1"/>
  <c r="J3044" i="1"/>
  <c r="L3043" i="1"/>
  <c r="K3043" i="1"/>
  <c r="J3043" i="1"/>
  <c r="L3042" i="1"/>
  <c r="K3042" i="1"/>
  <c r="J3042" i="1"/>
  <c r="L3041" i="1"/>
  <c r="K3041" i="1"/>
  <c r="J3041" i="1"/>
  <c r="L3040" i="1"/>
  <c r="K3040" i="1"/>
  <c r="J3040" i="1"/>
  <c r="L3039" i="1"/>
  <c r="K3039" i="1"/>
  <c r="J3039" i="1"/>
  <c r="L3038" i="1"/>
  <c r="K3038" i="1"/>
  <c r="J3038" i="1"/>
  <c r="L3037" i="1"/>
  <c r="K3037" i="1"/>
  <c r="J3037" i="1"/>
  <c r="L3036" i="1"/>
  <c r="K3036" i="1"/>
  <c r="J3036" i="1"/>
  <c r="L3035" i="1"/>
  <c r="K3035" i="1"/>
  <c r="J3035" i="1"/>
  <c r="L3034" i="1"/>
  <c r="K3034" i="1"/>
  <c r="J3034" i="1"/>
  <c r="L3033" i="1"/>
  <c r="K3033" i="1"/>
  <c r="J3033" i="1"/>
  <c r="L3032" i="1"/>
  <c r="K3032" i="1"/>
  <c r="J3032" i="1"/>
  <c r="L3031" i="1"/>
  <c r="K3031" i="1"/>
  <c r="J3031" i="1"/>
  <c r="L3030" i="1"/>
  <c r="K3030" i="1"/>
  <c r="J3030" i="1"/>
  <c r="L3029" i="1"/>
  <c r="K3029" i="1"/>
  <c r="J3029" i="1"/>
  <c r="L3028" i="1"/>
  <c r="K3028" i="1"/>
  <c r="J3028" i="1"/>
  <c r="L3027" i="1"/>
  <c r="K3027" i="1"/>
  <c r="J3027" i="1"/>
  <c r="L3026" i="1"/>
  <c r="K3026" i="1"/>
  <c r="J3026" i="1"/>
  <c r="L3025" i="1"/>
  <c r="K3025" i="1"/>
  <c r="J3025" i="1"/>
  <c r="L3024" i="1"/>
  <c r="K3024" i="1"/>
  <c r="J3024" i="1"/>
  <c r="L3023" i="1"/>
  <c r="K3023" i="1"/>
  <c r="J3023" i="1"/>
  <c r="L3022" i="1"/>
  <c r="K3022" i="1"/>
  <c r="J3022" i="1"/>
  <c r="L3021" i="1"/>
  <c r="K3021" i="1"/>
  <c r="J3021" i="1"/>
  <c r="L3020" i="1"/>
  <c r="K3020" i="1"/>
  <c r="J3020" i="1"/>
  <c r="L3019" i="1"/>
  <c r="K3019" i="1"/>
  <c r="J3019" i="1"/>
  <c r="L3018" i="1"/>
  <c r="K3018" i="1"/>
  <c r="J3018" i="1"/>
  <c r="L3017" i="1"/>
  <c r="K3017" i="1"/>
  <c r="J3017" i="1"/>
  <c r="L3016" i="1"/>
  <c r="K3016" i="1"/>
  <c r="J3016" i="1"/>
  <c r="L3015" i="1"/>
  <c r="K3015" i="1"/>
  <c r="J3015" i="1"/>
  <c r="L3014" i="1"/>
  <c r="K3014" i="1"/>
  <c r="J3014" i="1"/>
  <c r="L3013" i="1"/>
  <c r="K3013" i="1"/>
  <c r="J3013" i="1"/>
  <c r="L3012" i="1"/>
  <c r="K3012" i="1"/>
  <c r="J3012" i="1"/>
  <c r="L3011" i="1"/>
  <c r="K3011" i="1"/>
  <c r="J3011" i="1"/>
  <c r="L3010" i="1"/>
  <c r="K3010" i="1"/>
  <c r="J3010" i="1"/>
  <c r="L3009" i="1"/>
  <c r="K3009" i="1"/>
  <c r="J3009" i="1"/>
  <c r="L3008" i="1"/>
  <c r="K3008" i="1"/>
  <c r="J3008" i="1"/>
  <c r="L3007" i="1"/>
  <c r="K3007" i="1"/>
  <c r="J3007" i="1"/>
  <c r="L3006" i="1"/>
  <c r="K3006" i="1"/>
  <c r="J3006" i="1"/>
  <c r="L3005" i="1"/>
  <c r="K3005" i="1"/>
  <c r="J3005" i="1"/>
  <c r="L3004" i="1"/>
  <c r="K3004" i="1"/>
  <c r="J3004" i="1"/>
  <c r="L3003" i="1"/>
  <c r="K3003" i="1"/>
  <c r="J3003" i="1"/>
  <c r="L3002" i="1"/>
  <c r="K3002" i="1"/>
  <c r="J3002" i="1"/>
  <c r="L3001" i="1"/>
  <c r="K3001" i="1"/>
  <c r="J3001" i="1"/>
  <c r="L3000" i="1"/>
  <c r="K3000" i="1"/>
  <c r="J3000" i="1"/>
  <c r="L2999" i="1"/>
  <c r="K2999" i="1"/>
  <c r="J2999" i="1"/>
  <c r="L2998" i="1"/>
  <c r="K2998" i="1"/>
  <c r="J2998" i="1"/>
  <c r="L2997" i="1"/>
  <c r="K2997" i="1"/>
  <c r="J2997" i="1"/>
  <c r="L2996" i="1"/>
  <c r="K2996" i="1"/>
  <c r="J2996" i="1"/>
  <c r="L2995" i="1"/>
  <c r="K2995" i="1"/>
  <c r="J2995" i="1"/>
  <c r="L2994" i="1"/>
  <c r="K2994" i="1"/>
  <c r="J2994" i="1"/>
  <c r="L2993" i="1"/>
  <c r="K2993" i="1"/>
  <c r="J2993" i="1"/>
  <c r="L2992" i="1"/>
  <c r="K2992" i="1"/>
  <c r="J2992" i="1"/>
  <c r="L2991" i="1"/>
  <c r="K2991" i="1"/>
  <c r="J2991" i="1"/>
  <c r="L2990" i="1"/>
  <c r="K2990" i="1"/>
  <c r="J2990" i="1"/>
  <c r="L2989" i="1"/>
  <c r="K2989" i="1"/>
  <c r="J2989" i="1"/>
  <c r="L2988" i="1"/>
  <c r="K2988" i="1"/>
  <c r="J2988" i="1"/>
  <c r="L2987" i="1"/>
  <c r="K2987" i="1"/>
  <c r="J2987" i="1"/>
  <c r="L2986" i="1"/>
  <c r="K2986" i="1"/>
  <c r="J2986" i="1"/>
  <c r="L2985" i="1"/>
  <c r="K2985" i="1"/>
  <c r="J2985" i="1"/>
  <c r="L2984" i="1"/>
  <c r="K2984" i="1"/>
  <c r="J2984" i="1"/>
  <c r="L2983" i="1"/>
  <c r="K2983" i="1"/>
  <c r="J2983" i="1"/>
  <c r="L2982" i="1"/>
  <c r="K2982" i="1"/>
  <c r="J2982" i="1"/>
  <c r="L2981" i="1"/>
  <c r="K2981" i="1"/>
  <c r="J2981" i="1"/>
  <c r="L2980" i="1"/>
  <c r="K2980" i="1"/>
  <c r="J2980" i="1"/>
  <c r="L2979" i="1"/>
  <c r="K2979" i="1"/>
  <c r="J2979" i="1"/>
  <c r="L2978" i="1"/>
  <c r="K2978" i="1"/>
  <c r="J2978" i="1"/>
  <c r="L2977" i="1"/>
  <c r="K2977" i="1"/>
  <c r="J2977" i="1"/>
  <c r="L2976" i="1"/>
  <c r="K2976" i="1"/>
  <c r="J2976" i="1"/>
  <c r="L2975" i="1"/>
  <c r="K2975" i="1"/>
  <c r="J2975" i="1"/>
  <c r="L2974" i="1"/>
  <c r="K2974" i="1"/>
  <c r="J2974" i="1"/>
  <c r="L2973" i="1"/>
  <c r="K2973" i="1"/>
  <c r="J2973" i="1"/>
  <c r="L2972" i="1"/>
  <c r="K2972" i="1"/>
  <c r="J2972" i="1"/>
  <c r="L2971" i="1"/>
  <c r="K2971" i="1"/>
  <c r="J2971" i="1"/>
  <c r="L2970" i="1"/>
  <c r="K2970" i="1"/>
  <c r="J2970" i="1"/>
  <c r="L2969" i="1"/>
  <c r="K2969" i="1"/>
  <c r="J2969" i="1"/>
  <c r="L2968" i="1"/>
  <c r="K2968" i="1"/>
  <c r="J2968" i="1"/>
  <c r="L2967" i="1"/>
  <c r="K2967" i="1"/>
  <c r="J2967" i="1"/>
  <c r="L2966" i="1"/>
  <c r="K2966" i="1"/>
  <c r="J2966" i="1"/>
  <c r="L2965" i="1"/>
  <c r="K2965" i="1"/>
  <c r="J2965" i="1"/>
  <c r="L2964" i="1"/>
  <c r="K2964" i="1"/>
  <c r="J2964" i="1"/>
  <c r="L2963" i="1"/>
  <c r="K2963" i="1"/>
  <c r="J2963" i="1"/>
  <c r="L2962" i="1"/>
  <c r="K2962" i="1"/>
  <c r="J2962" i="1"/>
  <c r="L2961" i="1"/>
  <c r="K2961" i="1"/>
  <c r="J2961" i="1"/>
  <c r="L2960" i="1"/>
  <c r="K2960" i="1"/>
  <c r="J2960" i="1"/>
  <c r="L2959" i="1"/>
  <c r="K2959" i="1"/>
  <c r="J2959" i="1"/>
  <c r="L2958" i="1"/>
  <c r="K2958" i="1"/>
  <c r="J2958" i="1"/>
  <c r="L2957" i="1"/>
  <c r="K2957" i="1"/>
  <c r="J2957" i="1"/>
  <c r="L2956" i="1"/>
  <c r="K2956" i="1"/>
  <c r="J2956" i="1"/>
  <c r="L2955" i="1"/>
  <c r="K2955" i="1"/>
  <c r="J2955" i="1"/>
  <c r="L2954" i="1"/>
  <c r="K2954" i="1"/>
  <c r="J2954" i="1"/>
  <c r="L2953" i="1"/>
  <c r="K2953" i="1"/>
  <c r="J2953" i="1"/>
  <c r="L2952" i="1"/>
  <c r="K2952" i="1"/>
  <c r="J2952" i="1"/>
  <c r="L2951" i="1"/>
  <c r="K2951" i="1"/>
  <c r="J2951" i="1"/>
  <c r="L2950" i="1"/>
  <c r="K2950" i="1"/>
  <c r="J2950" i="1"/>
  <c r="L2949" i="1"/>
  <c r="K2949" i="1"/>
  <c r="J2949" i="1"/>
  <c r="L2948" i="1"/>
  <c r="K2948" i="1"/>
  <c r="J2948" i="1"/>
  <c r="L2947" i="1"/>
  <c r="K2947" i="1"/>
  <c r="J2947" i="1"/>
  <c r="L2946" i="1"/>
  <c r="K2946" i="1"/>
  <c r="J2946" i="1"/>
  <c r="L2945" i="1"/>
  <c r="K2945" i="1"/>
  <c r="J2945" i="1"/>
  <c r="L2944" i="1"/>
  <c r="K2944" i="1"/>
  <c r="J2944" i="1"/>
  <c r="L2943" i="1"/>
  <c r="K2943" i="1"/>
  <c r="J2943" i="1"/>
  <c r="L2942" i="1"/>
  <c r="K2942" i="1"/>
  <c r="J2942" i="1"/>
  <c r="L2941" i="1"/>
  <c r="K2941" i="1"/>
  <c r="J2941" i="1"/>
  <c r="L2940" i="1"/>
  <c r="K2940" i="1"/>
  <c r="J2940" i="1"/>
  <c r="L2939" i="1"/>
  <c r="K2939" i="1"/>
  <c r="J2939" i="1"/>
  <c r="L2938" i="1"/>
  <c r="K2938" i="1"/>
  <c r="J2938" i="1"/>
  <c r="L2937" i="1"/>
  <c r="K2937" i="1"/>
  <c r="J2937" i="1"/>
  <c r="L2936" i="1"/>
  <c r="K2936" i="1"/>
  <c r="J2936" i="1"/>
  <c r="L2935" i="1"/>
  <c r="K2935" i="1"/>
  <c r="J2935" i="1"/>
  <c r="L2934" i="1"/>
  <c r="K2934" i="1"/>
  <c r="J2934" i="1"/>
  <c r="L2933" i="1"/>
  <c r="K2933" i="1"/>
  <c r="J2933" i="1"/>
  <c r="L2932" i="1"/>
  <c r="K2932" i="1"/>
  <c r="J2932" i="1"/>
  <c r="L2931" i="1"/>
  <c r="K2931" i="1"/>
  <c r="J2931" i="1"/>
  <c r="L2930" i="1"/>
  <c r="K2930" i="1"/>
  <c r="J2930" i="1"/>
  <c r="L2929" i="1"/>
  <c r="K2929" i="1"/>
  <c r="J2929" i="1"/>
  <c r="L2928" i="1"/>
  <c r="K2928" i="1"/>
  <c r="J2928" i="1"/>
  <c r="L2927" i="1"/>
  <c r="K2927" i="1"/>
  <c r="J2927" i="1"/>
  <c r="L2926" i="1"/>
  <c r="K2926" i="1"/>
  <c r="J2926" i="1"/>
  <c r="L2925" i="1"/>
  <c r="K2925" i="1"/>
  <c r="J2925" i="1"/>
  <c r="L2924" i="1"/>
  <c r="K2924" i="1"/>
  <c r="J2924" i="1"/>
  <c r="L2923" i="1"/>
  <c r="K2923" i="1"/>
  <c r="J2923" i="1"/>
  <c r="L2922" i="1"/>
  <c r="K2922" i="1"/>
  <c r="J2922" i="1"/>
  <c r="L2921" i="1"/>
  <c r="K2921" i="1"/>
  <c r="J2921" i="1"/>
  <c r="L2920" i="1"/>
  <c r="K2920" i="1"/>
  <c r="J2920" i="1"/>
  <c r="L2919" i="1"/>
  <c r="K2919" i="1"/>
  <c r="J2919" i="1"/>
  <c r="L2918" i="1"/>
  <c r="K2918" i="1"/>
  <c r="J2918" i="1"/>
  <c r="L2917" i="1"/>
  <c r="K2917" i="1"/>
  <c r="J2917" i="1"/>
  <c r="L2916" i="1"/>
  <c r="K2916" i="1"/>
  <c r="J2916" i="1"/>
  <c r="L2915" i="1"/>
  <c r="K2915" i="1"/>
  <c r="J2915" i="1"/>
  <c r="L2914" i="1"/>
  <c r="K2914" i="1"/>
  <c r="J2914" i="1"/>
  <c r="L2913" i="1"/>
  <c r="K2913" i="1"/>
  <c r="J2913" i="1"/>
  <c r="L2912" i="1"/>
  <c r="K2912" i="1"/>
  <c r="J2912" i="1"/>
  <c r="L2911" i="1"/>
  <c r="K2911" i="1"/>
  <c r="J2911" i="1"/>
  <c r="L2910" i="1"/>
  <c r="K2910" i="1"/>
  <c r="J2910" i="1"/>
  <c r="L2909" i="1"/>
  <c r="K2909" i="1"/>
  <c r="J2909" i="1"/>
  <c r="L2908" i="1"/>
  <c r="K2908" i="1"/>
  <c r="J2908" i="1"/>
  <c r="L2907" i="1"/>
  <c r="K2907" i="1"/>
  <c r="J2907" i="1"/>
  <c r="L2906" i="1"/>
  <c r="K2906" i="1"/>
  <c r="J2906" i="1"/>
  <c r="L2905" i="1"/>
  <c r="K2905" i="1"/>
  <c r="J2905" i="1"/>
  <c r="L2904" i="1"/>
  <c r="K2904" i="1"/>
  <c r="J2904" i="1"/>
  <c r="L2903" i="1"/>
  <c r="K2903" i="1"/>
  <c r="J2903" i="1"/>
  <c r="L2902" i="1"/>
  <c r="K2902" i="1"/>
  <c r="J2902" i="1"/>
  <c r="L2901" i="1"/>
  <c r="K2901" i="1"/>
  <c r="J2901" i="1"/>
  <c r="L2900" i="1"/>
  <c r="K2900" i="1"/>
  <c r="J2900" i="1"/>
  <c r="L2899" i="1"/>
  <c r="K2899" i="1"/>
  <c r="J2899" i="1"/>
  <c r="L2898" i="1"/>
  <c r="K2898" i="1"/>
  <c r="J2898" i="1"/>
  <c r="L2897" i="1"/>
  <c r="K2897" i="1"/>
  <c r="J2897" i="1"/>
  <c r="L2896" i="1"/>
  <c r="K2896" i="1"/>
  <c r="J2896" i="1"/>
  <c r="L2895" i="1"/>
  <c r="K2895" i="1"/>
  <c r="J2895" i="1"/>
  <c r="L2894" i="1"/>
  <c r="K2894" i="1"/>
  <c r="J2894" i="1"/>
  <c r="L2893" i="1"/>
  <c r="K2893" i="1"/>
  <c r="J2893" i="1"/>
  <c r="L2892" i="1"/>
  <c r="K2892" i="1"/>
  <c r="J2892" i="1"/>
  <c r="L2891" i="1"/>
  <c r="K2891" i="1"/>
  <c r="J2891" i="1"/>
  <c r="L2890" i="1"/>
  <c r="K2890" i="1"/>
  <c r="J2890" i="1"/>
  <c r="L2889" i="1"/>
  <c r="K2889" i="1"/>
  <c r="J2889" i="1"/>
  <c r="L2888" i="1"/>
  <c r="K2888" i="1"/>
  <c r="J2888" i="1"/>
  <c r="L2887" i="1"/>
  <c r="K2887" i="1"/>
  <c r="J2887" i="1"/>
  <c r="L2886" i="1"/>
  <c r="K2886" i="1"/>
  <c r="J2886" i="1"/>
  <c r="L2885" i="1"/>
  <c r="K2885" i="1"/>
  <c r="J2885" i="1"/>
  <c r="L2884" i="1"/>
  <c r="K2884" i="1"/>
  <c r="J2884" i="1"/>
  <c r="L2883" i="1"/>
  <c r="K2883" i="1"/>
  <c r="J2883" i="1"/>
  <c r="L2882" i="1"/>
  <c r="K2882" i="1"/>
  <c r="J2882" i="1"/>
  <c r="L2881" i="1"/>
  <c r="K2881" i="1"/>
  <c r="J2881" i="1"/>
  <c r="L2880" i="1"/>
  <c r="K2880" i="1"/>
  <c r="J2880" i="1"/>
  <c r="L2879" i="1"/>
  <c r="K2879" i="1"/>
  <c r="J2879" i="1"/>
  <c r="L2878" i="1"/>
  <c r="K2878" i="1"/>
  <c r="J2878" i="1"/>
  <c r="L2877" i="1"/>
  <c r="K2877" i="1"/>
  <c r="J2877" i="1"/>
  <c r="L2876" i="1"/>
  <c r="K2876" i="1"/>
  <c r="J2876" i="1"/>
  <c r="L2875" i="1"/>
  <c r="K2875" i="1"/>
  <c r="J2875" i="1"/>
  <c r="L2874" i="1"/>
  <c r="K2874" i="1"/>
  <c r="J2874" i="1"/>
  <c r="L2873" i="1"/>
  <c r="K2873" i="1"/>
  <c r="J2873" i="1"/>
  <c r="L2872" i="1"/>
  <c r="K2872" i="1"/>
  <c r="J2872" i="1"/>
  <c r="L2871" i="1"/>
  <c r="K2871" i="1"/>
  <c r="J2871" i="1"/>
  <c r="L2870" i="1"/>
  <c r="K2870" i="1"/>
  <c r="J2870" i="1"/>
  <c r="L2869" i="1"/>
  <c r="K2869" i="1"/>
  <c r="J2869" i="1"/>
  <c r="L2868" i="1"/>
  <c r="K2868" i="1"/>
  <c r="J2868" i="1"/>
  <c r="L2867" i="1"/>
  <c r="K2867" i="1"/>
  <c r="J2867" i="1"/>
  <c r="L2866" i="1"/>
  <c r="K2866" i="1"/>
  <c r="J2866" i="1"/>
  <c r="L2865" i="1"/>
  <c r="K2865" i="1"/>
  <c r="J2865" i="1"/>
  <c r="L2864" i="1"/>
  <c r="K2864" i="1"/>
  <c r="J2864" i="1"/>
  <c r="L2863" i="1"/>
  <c r="K2863" i="1"/>
  <c r="J2863" i="1"/>
  <c r="L2862" i="1"/>
  <c r="K2862" i="1"/>
  <c r="J2862" i="1"/>
  <c r="L2861" i="1"/>
  <c r="K2861" i="1"/>
  <c r="J2861" i="1"/>
  <c r="L2860" i="1"/>
  <c r="K2860" i="1"/>
  <c r="J2860" i="1"/>
  <c r="L2859" i="1"/>
  <c r="K2859" i="1"/>
  <c r="J2859" i="1"/>
  <c r="L2858" i="1"/>
  <c r="K2858" i="1"/>
  <c r="J2858" i="1"/>
  <c r="L2857" i="1"/>
  <c r="K2857" i="1"/>
  <c r="J2857" i="1"/>
  <c r="L2856" i="1"/>
  <c r="K2856" i="1"/>
  <c r="J2856" i="1"/>
  <c r="L2855" i="1"/>
  <c r="K2855" i="1"/>
  <c r="J2855" i="1"/>
  <c r="L2854" i="1"/>
  <c r="K2854" i="1"/>
  <c r="J2854" i="1"/>
  <c r="L2853" i="1"/>
  <c r="K2853" i="1"/>
  <c r="J2853" i="1"/>
  <c r="L2852" i="1"/>
  <c r="K2852" i="1"/>
  <c r="J2852" i="1"/>
  <c r="L2851" i="1"/>
  <c r="K2851" i="1"/>
  <c r="J2851" i="1"/>
  <c r="L2850" i="1"/>
  <c r="K2850" i="1"/>
  <c r="J2850" i="1"/>
  <c r="L2849" i="1"/>
  <c r="K2849" i="1"/>
  <c r="J2849" i="1"/>
  <c r="L2848" i="1"/>
  <c r="K2848" i="1"/>
  <c r="J2848" i="1"/>
  <c r="L2847" i="1"/>
  <c r="K2847" i="1"/>
  <c r="J2847" i="1"/>
  <c r="L2846" i="1"/>
  <c r="K2846" i="1"/>
  <c r="J2846" i="1"/>
  <c r="L2845" i="1"/>
  <c r="K2845" i="1"/>
  <c r="J2845" i="1"/>
  <c r="L2844" i="1"/>
  <c r="K2844" i="1"/>
  <c r="J2844" i="1"/>
  <c r="L2843" i="1"/>
  <c r="K2843" i="1"/>
  <c r="J2843" i="1"/>
  <c r="L2842" i="1"/>
  <c r="K2842" i="1"/>
  <c r="J2842" i="1"/>
  <c r="L2841" i="1"/>
  <c r="K2841" i="1"/>
  <c r="J2841" i="1"/>
  <c r="L2840" i="1"/>
  <c r="K2840" i="1"/>
  <c r="J2840" i="1"/>
  <c r="L2839" i="1"/>
  <c r="K2839" i="1"/>
  <c r="J2839" i="1"/>
  <c r="L2838" i="1"/>
  <c r="K2838" i="1"/>
  <c r="J2838" i="1"/>
  <c r="L2837" i="1"/>
  <c r="K2837" i="1"/>
  <c r="J2837" i="1"/>
  <c r="L2836" i="1"/>
  <c r="K2836" i="1"/>
  <c r="J2836" i="1"/>
  <c r="L2835" i="1"/>
  <c r="K2835" i="1"/>
  <c r="J2835" i="1"/>
  <c r="L2834" i="1"/>
  <c r="K2834" i="1"/>
  <c r="J2834" i="1"/>
  <c r="L2833" i="1"/>
  <c r="K2833" i="1"/>
  <c r="J2833" i="1"/>
  <c r="L2832" i="1"/>
  <c r="K2832" i="1"/>
  <c r="J2832" i="1"/>
  <c r="L2831" i="1"/>
  <c r="K2831" i="1"/>
  <c r="J2831" i="1"/>
  <c r="L2830" i="1"/>
  <c r="K2830" i="1"/>
  <c r="J2830" i="1"/>
  <c r="L2829" i="1"/>
  <c r="K2829" i="1"/>
  <c r="J2829" i="1"/>
  <c r="L2828" i="1"/>
  <c r="K2828" i="1"/>
  <c r="J2828" i="1"/>
  <c r="L2827" i="1"/>
  <c r="K2827" i="1"/>
  <c r="J2827" i="1"/>
  <c r="L2826" i="1"/>
  <c r="K2826" i="1"/>
  <c r="J2826" i="1"/>
  <c r="L2825" i="1"/>
  <c r="K2825" i="1"/>
  <c r="J2825" i="1"/>
  <c r="L2824" i="1"/>
  <c r="K2824" i="1"/>
  <c r="J2824" i="1"/>
  <c r="L2823" i="1"/>
  <c r="K2823" i="1"/>
  <c r="J2823" i="1"/>
  <c r="L2822" i="1"/>
  <c r="K2822" i="1"/>
  <c r="J2822" i="1"/>
  <c r="L2821" i="1"/>
  <c r="K2821" i="1"/>
  <c r="J2821" i="1"/>
  <c r="L2820" i="1"/>
  <c r="K2820" i="1"/>
  <c r="J2820" i="1"/>
  <c r="L2819" i="1"/>
  <c r="K2819" i="1"/>
  <c r="J2819" i="1"/>
  <c r="L2818" i="1"/>
  <c r="K2818" i="1"/>
  <c r="J2818" i="1"/>
  <c r="L2817" i="1"/>
  <c r="K2817" i="1"/>
  <c r="J2817" i="1"/>
  <c r="L2816" i="1"/>
  <c r="K2816" i="1"/>
  <c r="J2816" i="1"/>
  <c r="L2815" i="1"/>
  <c r="K2815" i="1"/>
  <c r="J2815" i="1"/>
  <c r="L2814" i="1"/>
  <c r="K2814" i="1"/>
  <c r="J2814" i="1"/>
  <c r="L2813" i="1"/>
  <c r="K2813" i="1"/>
  <c r="J2813" i="1"/>
  <c r="L2812" i="1"/>
  <c r="K2812" i="1"/>
  <c r="J2812" i="1"/>
  <c r="L2811" i="1"/>
  <c r="K2811" i="1"/>
  <c r="J2811" i="1"/>
  <c r="L2810" i="1"/>
  <c r="K2810" i="1"/>
  <c r="J2810" i="1"/>
  <c r="L2809" i="1"/>
  <c r="K2809" i="1"/>
  <c r="J2809" i="1"/>
  <c r="L2808" i="1"/>
  <c r="K2808" i="1"/>
  <c r="J2808" i="1"/>
  <c r="L2807" i="1"/>
  <c r="K2807" i="1"/>
  <c r="J2807" i="1"/>
  <c r="L2806" i="1"/>
  <c r="K2806" i="1"/>
  <c r="J2806" i="1"/>
  <c r="L2805" i="1"/>
  <c r="K2805" i="1"/>
  <c r="J2805" i="1"/>
  <c r="L2804" i="1"/>
  <c r="K2804" i="1"/>
  <c r="J2804" i="1"/>
  <c r="L2803" i="1"/>
  <c r="K2803" i="1"/>
  <c r="J2803" i="1"/>
  <c r="L2802" i="1"/>
  <c r="K2802" i="1"/>
  <c r="J2802" i="1"/>
  <c r="L2801" i="1"/>
  <c r="K2801" i="1"/>
  <c r="J2801" i="1"/>
  <c r="L2800" i="1"/>
  <c r="K2800" i="1"/>
  <c r="J2800" i="1"/>
  <c r="L2799" i="1"/>
  <c r="K2799" i="1"/>
  <c r="J2799" i="1"/>
  <c r="L2798" i="1"/>
  <c r="K2798" i="1"/>
  <c r="J2798" i="1"/>
  <c r="L2797" i="1"/>
  <c r="K2797" i="1"/>
  <c r="J2797" i="1"/>
  <c r="L2796" i="1"/>
  <c r="K2796" i="1"/>
  <c r="J2796" i="1"/>
  <c r="L2795" i="1"/>
  <c r="K2795" i="1"/>
  <c r="J2795" i="1"/>
  <c r="L2794" i="1"/>
  <c r="K2794" i="1"/>
  <c r="J2794" i="1"/>
  <c r="L2793" i="1"/>
  <c r="K2793" i="1"/>
  <c r="J2793" i="1"/>
  <c r="L2792" i="1"/>
  <c r="K2792" i="1"/>
  <c r="J2792" i="1"/>
  <c r="L2791" i="1"/>
  <c r="K2791" i="1"/>
  <c r="J2791" i="1"/>
  <c r="L2790" i="1"/>
  <c r="K2790" i="1"/>
  <c r="J2790" i="1"/>
  <c r="L2789" i="1"/>
  <c r="K2789" i="1"/>
  <c r="J2789" i="1"/>
  <c r="L2788" i="1"/>
  <c r="K2788" i="1"/>
  <c r="J2788" i="1"/>
  <c r="L2787" i="1"/>
  <c r="K2787" i="1"/>
  <c r="J2787" i="1"/>
  <c r="L2786" i="1"/>
  <c r="K2786" i="1"/>
  <c r="J2786" i="1"/>
  <c r="L2785" i="1"/>
  <c r="K2785" i="1"/>
  <c r="J2785" i="1"/>
  <c r="L2784" i="1"/>
  <c r="K2784" i="1"/>
  <c r="J2784" i="1"/>
  <c r="L2783" i="1"/>
  <c r="K2783" i="1"/>
  <c r="J2783" i="1"/>
  <c r="L2782" i="1"/>
  <c r="K2782" i="1"/>
  <c r="J2782" i="1"/>
  <c r="L2781" i="1"/>
  <c r="K2781" i="1"/>
  <c r="J2781" i="1"/>
  <c r="L2780" i="1"/>
  <c r="K2780" i="1"/>
  <c r="J2780" i="1"/>
  <c r="L2779" i="1"/>
  <c r="K2779" i="1"/>
  <c r="J2779" i="1"/>
  <c r="L2778" i="1"/>
  <c r="K2778" i="1"/>
  <c r="J2778" i="1"/>
  <c r="L2777" i="1"/>
  <c r="K2777" i="1"/>
  <c r="J2777" i="1"/>
  <c r="L2776" i="1"/>
  <c r="K2776" i="1"/>
  <c r="J2776" i="1"/>
  <c r="L2775" i="1"/>
  <c r="K2775" i="1"/>
  <c r="J2775" i="1"/>
  <c r="L2774" i="1"/>
  <c r="K2774" i="1"/>
  <c r="J2774" i="1"/>
  <c r="L2773" i="1"/>
  <c r="K2773" i="1"/>
  <c r="J2773" i="1"/>
  <c r="L2772" i="1"/>
  <c r="K2772" i="1"/>
  <c r="J2772" i="1"/>
  <c r="L2771" i="1"/>
  <c r="K2771" i="1"/>
  <c r="J2771" i="1"/>
  <c r="L2770" i="1"/>
  <c r="K2770" i="1"/>
  <c r="J2770" i="1"/>
  <c r="L2769" i="1"/>
  <c r="K2769" i="1"/>
  <c r="J2769" i="1"/>
  <c r="L2768" i="1"/>
  <c r="K2768" i="1"/>
  <c r="J2768" i="1"/>
  <c r="L2767" i="1"/>
  <c r="K2767" i="1"/>
  <c r="J2767" i="1"/>
  <c r="L2766" i="1"/>
  <c r="K2766" i="1"/>
  <c r="J2766" i="1"/>
  <c r="L2765" i="1"/>
  <c r="K2765" i="1"/>
  <c r="J2765" i="1"/>
  <c r="L2764" i="1"/>
  <c r="K2764" i="1"/>
  <c r="J2764" i="1"/>
  <c r="L2763" i="1"/>
  <c r="K2763" i="1"/>
  <c r="J2763" i="1"/>
  <c r="L2762" i="1"/>
  <c r="K2762" i="1"/>
  <c r="J2762" i="1"/>
  <c r="L2761" i="1"/>
  <c r="K2761" i="1"/>
  <c r="J2761" i="1"/>
  <c r="L2760" i="1"/>
  <c r="K2760" i="1"/>
  <c r="J2760" i="1"/>
  <c r="L2759" i="1"/>
  <c r="K2759" i="1"/>
  <c r="J2759" i="1"/>
  <c r="L2758" i="1"/>
  <c r="K2758" i="1"/>
  <c r="J2758" i="1"/>
  <c r="L2757" i="1"/>
  <c r="K2757" i="1"/>
  <c r="J2757" i="1"/>
  <c r="L2756" i="1"/>
  <c r="K2756" i="1"/>
  <c r="J2756" i="1"/>
  <c r="L2755" i="1"/>
  <c r="K2755" i="1"/>
  <c r="J2755" i="1"/>
  <c r="L2754" i="1"/>
  <c r="K2754" i="1"/>
  <c r="J2754" i="1"/>
  <c r="L2753" i="1"/>
  <c r="K2753" i="1"/>
  <c r="J2753" i="1"/>
  <c r="L2752" i="1"/>
  <c r="K2752" i="1"/>
  <c r="J2752" i="1"/>
  <c r="L2751" i="1"/>
  <c r="K2751" i="1"/>
  <c r="J2751" i="1"/>
  <c r="L2750" i="1"/>
  <c r="K2750" i="1"/>
  <c r="J2750" i="1"/>
  <c r="L2749" i="1"/>
  <c r="K2749" i="1"/>
  <c r="J2749" i="1"/>
  <c r="L2748" i="1"/>
  <c r="K2748" i="1"/>
  <c r="J2748" i="1"/>
  <c r="L2747" i="1"/>
  <c r="K2747" i="1"/>
  <c r="J2747" i="1"/>
  <c r="L2746" i="1"/>
  <c r="K2746" i="1"/>
  <c r="J2746" i="1"/>
  <c r="L2745" i="1"/>
  <c r="K2745" i="1"/>
  <c r="J2745" i="1"/>
  <c r="L2744" i="1"/>
  <c r="K2744" i="1"/>
  <c r="J2744" i="1"/>
  <c r="L2743" i="1"/>
  <c r="K2743" i="1"/>
  <c r="J2743" i="1"/>
  <c r="L2742" i="1"/>
  <c r="K2742" i="1"/>
  <c r="J2742" i="1"/>
  <c r="L2741" i="1"/>
  <c r="K2741" i="1"/>
  <c r="J2741" i="1"/>
  <c r="L2740" i="1"/>
  <c r="K2740" i="1"/>
  <c r="J2740" i="1"/>
  <c r="L2739" i="1"/>
  <c r="K2739" i="1"/>
  <c r="J2739" i="1"/>
  <c r="L2738" i="1"/>
  <c r="K2738" i="1"/>
  <c r="J2738" i="1"/>
  <c r="L2737" i="1"/>
  <c r="K2737" i="1"/>
  <c r="J2737" i="1"/>
  <c r="L2736" i="1"/>
  <c r="K2736" i="1"/>
  <c r="J2736" i="1"/>
  <c r="L2735" i="1"/>
  <c r="K2735" i="1"/>
  <c r="J2735" i="1"/>
  <c r="L2734" i="1"/>
  <c r="K2734" i="1"/>
  <c r="J2734" i="1"/>
  <c r="L2733" i="1"/>
  <c r="K2733" i="1"/>
  <c r="J2733" i="1"/>
  <c r="L2732" i="1"/>
  <c r="K2732" i="1"/>
  <c r="J2732" i="1"/>
  <c r="L2731" i="1"/>
  <c r="K2731" i="1"/>
  <c r="J2731" i="1"/>
  <c r="L2730" i="1"/>
  <c r="K2730" i="1"/>
  <c r="J2730" i="1"/>
  <c r="L2729" i="1"/>
  <c r="K2729" i="1"/>
  <c r="J2729" i="1"/>
  <c r="L2728" i="1"/>
  <c r="K2728" i="1"/>
  <c r="J2728" i="1"/>
  <c r="L2727" i="1"/>
  <c r="K2727" i="1"/>
  <c r="J2727" i="1"/>
  <c r="L2726" i="1"/>
  <c r="K2726" i="1"/>
  <c r="J2726" i="1"/>
  <c r="L2725" i="1"/>
  <c r="K2725" i="1"/>
  <c r="J2725" i="1"/>
  <c r="L2724" i="1"/>
  <c r="K2724" i="1"/>
  <c r="J2724" i="1"/>
  <c r="L2723" i="1"/>
  <c r="K2723" i="1"/>
  <c r="J2723" i="1"/>
  <c r="L2722" i="1"/>
  <c r="K2722" i="1"/>
  <c r="J2722" i="1"/>
  <c r="L2721" i="1"/>
  <c r="K2721" i="1"/>
  <c r="J2721" i="1"/>
  <c r="L2720" i="1"/>
  <c r="K2720" i="1"/>
  <c r="J2720" i="1"/>
  <c r="L2719" i="1"/>
  <c r="K2719" i="1"/>
  <c r="J2719" i="1"/>
  <c r="L2718" i="1"/>
  <c r="K2718" i="1"/>
  <c r="J2718" i="1"/>
  <c r="L2717" i="1"/>
  <c r="K2717" i="1"/>
  <c r="J2717" i="1"/>
  <c r="L2716" i="1"/>
  <c r="K2716" i="1"/>
  <c r="J2716" i="1"/>
  <c r="L2715" i="1"/>
  <c r="K2715" i="1"/>
  <c r="J2715" i="1"/>
  <c r="L2714" i="1"/>
  <c r="K2714" i="1"/>
  <c r="J2714" i="1"/>
  <c r="L2713" i="1"/>
  <c r="K2713" i="1"/>
  <c r="J2713" i="1"/>
  <c r="L2712" i="1"/>
  <c r="K2712" i="1"/>
  <c r="J2712" i="1"/>
  <c r="L2711" i="1"/>
  <c r="K2711" i="1"/>
  <c r="J2711" i="1"/>
  <c r="L2710" i="1"/>
  <c r="K2710" i="1"/>
  <c r="J2710" i="1"/>
  <c r="L2709" i="1"/>
  <c r="K2709" i="1"/>
  <c r="J2709" i="1"/>
  <c r="L2708" i="1"/>
  <c r="K2708" i="1"/>
  <c r="J2708" i="1"/>
  <c r="L2707" i="1"/>
  <c r="K2707" i="1"/>
  <c r="J2707" i="1"/>
  <c r="L2706" i="1"/>
  <c r="K2706" i="1"/>
  <c r="J2706" i="1"/>
  <c r="L2705" i="1"/>
  <c r="K2705" i="1"/>
  <c r="J2705" i="1"/>
  <c r="L2704" i="1"/>
  <c r="K2704" i="1"/>
  <c r="J2704" i="1"/>
  <c r="L2703" i="1"/>
  <c r="K2703" i="1"/>
  <c r="J2703" i="1"/>
  <c r="L2702" i="1"/>
  <c r="K2702" i="1"/>
  <c r="J2702" i="1"/>
  <c r="L2701" i="1"/>
  <c r="K2701" i="1"/>
  <c r="J2701" i="1"/>
  <c r="L2700" i="1"/>
  <c r="K2700" i="1"/>
  <c r="J2700" i="1"/>
  <c r="L2699" i="1"/>
  <c r="K2699" i="1"/>
  <c r="J2699" i="1"/>
  <c r="L2698" i="1"/>
  <c r="K2698" i="1"/>
  <c r="J2698" i="1"/>
  <c r="L2697" i="1"/>
  <c r="K2697" i="1"/>
  <c r="J2697" i="1"/>
  <c r="L2696" i="1"/>
  <c r="K2696" i="1"/>
  <c r="J2696" i="1"/>
  <c r="L2695" i="1"/>
  <c r="K2695" i="1"/>
  <c r="J2695" i="1"/>
  <c r="L2694" i="1"/>
  <c r="K2694" i="1"/>
  <c r="J2694" i="1"/>
  <c r="L2693" i="1"/>
  <c r="K2693" i="1"/>
  <c r="J2693" i="1"/>
  <c r="L2692" i="1"/>
  <c r="K2692" i="1"/>
  <c r="J2692" i="1"/>
  <c r="L2691" i="1"/>
  <c r="K2691" i="1"/>
  <c r="J2691" i="1"/>
  <c r="L2690" i="1"/>
  <c r="K2690" i="1"/>
  <c r="J2690" i="1"/>
  <c r="L2689" i="1"/>
  <c r="K2689" i="1"/>
  <c r="J2689" i="1"/>
  <c r="L2688" i="1"/>
  <c r="K2688" i="1"/>
  <c r="J2688" i="1"/>
  <c r="L2687" i="1"/>
  <c r="K2687" i="1"/>
  <c r="J2687" i="1"/>
  <c r="L2686" i="1"/>
  <c r="K2686" i="1"/>
  <c r="J2686" i="1"/>
  <c r="L2685" i="1"/>
  <c r="K2685" i="1"/>
  <c r="J2685" i="1"/>
  <c r="L2684" i="1"/>
  <c r="K2684" i="1"/>
  <c r="J2684" i="1"/>
  <c r="L2683" i="1"/>
  <c r="K2683" i="1"/>
  <c r="J2683" i="1"/>
  <c r="L2682" i="1"/>
  <c r="K2682" i="1"/>
  <c r="J2682" i="1"/>
  <c r="L2681" i="1"/>
  <c r="K2681" i="1"/>
  <c r="J2681" i="1"/>
  <c r="L2680" i="1"/>
  <c r="K2680" i="1"/>
  <c r="J2680" i="1"/>
  <c r="L2679" i="1"/>
  <c r="K2679" i="1"/>
  <c r="J2679" i="1"/>
  <c r="L2678" i="1"/>
  <c r="K2678" i="1"/>
  <c r="J2678" i="1"/>
  <c r="L2677" i="1"/>
  <c r="K2677" i="1"/>
  <c r="J2677" i="1"/>
  <c r="L2676" i="1"/>
  <c r="K2676" i="1"/>
  <c r="J2676" i="1"/>
  <c r="L2675" i="1"/>
  <c r="K2675" i="1"/>
  <c r="J2675" i="1"/>
  <c r="L2674" i="1"/>
  <c r="K2674" i="1"/>
  <c r="J2674" i="1"/>
  <c r="L2673" i="1"/>
  <c r="K2673" i="1"/>
  <c r="J2673" i="1"/>
  <c r="L2672" i="1"/>
  <c r="K2672" i="1"/>
  <c r="J2672" i="1"/>
  <c r="L2671" i="1"/>
  <c r="K2671" i="1"/>
  <c r="J2671" i="1"/>
  <c r="L2670" i="1"/>
  <c r="K2670" i="1"/>
  <c r="J2670" i="1"/>
  <c r="L2669" i="1"/>
  <c r="K2669" i="1"/>
  <c r="J2669" i="1"/>
  <c r="L2668" i="1"/>
  <c r="K2668" i="1"/>
  <c r="J2668" i="1"/>
  <c r="L2667" i="1"/>
  <c r="K2667" i="1"/>
  <c r="J2667" i="1"/>
  <c r="L2666" i="1"/>
  <c r="K2666" i="1"/>
  <c r="J2666" i="1"/>
  <c r="L2665" i="1"/>
  <c r="K2665" i="1"/>
  <c r="J2665" i="1"/>
  <c r="L2664" i="1"/>
  <c r="K2664" i="1"/>
  <c r="J2664" i="1"/>
  <c r="L2663" i="1"/>
  <c r="K2663" i="1"/>
  <c r="J2663" i="1"/>
  <c r="L2662" i="1"/>
  <c r="K2662" i="1"/>
  <c r="J2662" i="1"/>
  <c r="L2661" i="1"/>
  <c r="K2661" i="1"/>
  <c r="J2661" i="1"/>
  <c r="L2660" i="1"/>
  <c r="K2660" i="1"/>
  <c r="J2660" i="1"/>
  <c r="L2659" i="1"/>
  <c r="K2659" i="1"/>
  <c r="J2659" i="1"/>
  <c r="L2658" i="1"/>
  <c r="K2658" i="1"/>
  <c r="J2658" i="1"/>
  <c r="L2657" i="1"/>
  <c r="K2657" i="1"/>
  <c r="J2657" i="1"/>
  <c r="L2656" i="1"/>
  <c r="K2656" i="1"/>
  <c r="J2656" i="1"/>
  <c r="L2655" i="1"/>
  <c r="K2655" i="1"/>
  <c r="J2655" i="1"/>
  <c r="L2654" i="1"/>
  <c r="K2654" i="1"/>
  <c r="J2654" i="1"/>
  <c r="L2653" i="1"/>
  <c r="K2653" i="1"/>
  <c r="J2653" i="1"/>
  <c r="L2652" i="1"/>
  <c r="K2652" i="1"/>
  <c r="J2652" i="1"/>
  <c r="L2651" i="1"/>
  <c r="K2651" i="1"/>
  <c r="J2651" i="1"/>
  <c r="L2650" i="1"/>
  <c r="K2650" i="1"/>
  <c r="J2650" i="1"/>
  <c r="L2649" i="1"/>
  <c r="K2649" i="1"/>
  <c r="J2649" i="1"/>
  <c r="L2648" i="1"/>
  <c r="K2648" i="1"/>
  <c r="J2648" i="1"/>
  <c r="L2647" i="1"/>
  <c r="K2647" i="1"/>
  <c r="J2647" i="1"/>
  <c r="L2646" i="1"/>
  <c r="K2646" i="1"/>
  <c r="J2646" i="1"/>
  <c r="L2645" i="1"/>
  <c r="K2645" i="1"/>
  <c r="J2645" i="1"/>
  <c r="L2644" i="1"/>
  <c r="K2644" i="1"/>
  <c r="J2644" i="1"/>
  <c r="L2643" i="1"/>
  <c r="K2643" i="1"/>
  <c r="J2643" i="1"/>
  <c r="L2642" i="1"/>
  <c r="K2642" i="1"/>
  <c r="J2642" i="1"/>
  <c r="L2641" i="1"/>
  <c r="K2641" i="1"/>
  <c r="J2641" i="1"/>
  <c r="L2640" i="1"/>
  <c r="K2640" i="1"/>
  <c r="J2640" i="1"/>
  <c r="L2639" i="1"/>
  <c r="K2639" i="1"/>
  <c r="J2639" i="1"/>
  <c r="L2638" i="1"/>
  <c r="K2638" i="1"/>
  <c r="J2638" i="1"/>
  <c r="L2637" i="1"/>
  <c r="K2637" i="1"/>
  <c r="J2637" i="1"/>
  <c r="L2636" i="1"/>
  <c r="K2636" i="1"/>
  <c r="J2636" i="1"/>
  <c r="L2635" i="1"/>
  <c r="K2635" i="1"/>
  <c r="J2635" i="1"/>
  <c r="L2634" i="1"/>
  <c r="K2634" i="1"/>
  <c r="J2634" i="1"/>
  <c r="L2633" i="1"/>
  <c r="K2633" i="1"/>
  <c r="J2633" i="1"/>
  <c r="L2632" i="1"/>
  <c r="K2632" i="1"/>
  <c r="J2632" i="1"/>
  <c r="L2631" i="1"/>
  <c r="K2631" i="1"/>
  <c r="J2631" i="1"/>
  <c r="L2630" i="1"/>
  <c r="K2630" i="1"/>
  <c r="J2630" i="1"/>
  <c r="L2629" i="1"/>
  <c r="K2629" i="1"/>
  <c r="J2629" i="1"/>
  <c r="L2628" i="1"/>
  <c r="K2628" i="1"/>
  <c r="J2628" i="1"/>
  <c r="L2627" i="1"/>
  <c r="K2627" i="1"/>
  <c r="J2627" i="1"/>
  <c r="L2626" i="1"/>
  <c r="K2626" i="1"/>
  <c r="J2626" i="1"/>
  <c r="L2625" i="1"/>
  <c r="K2625" i="1"/>
  <c r="J2625" i="1"/>
  <c r="L2624" i="1"/>
  <c r="K2624" i="1"/>
  <c r="J2624" i="1"/>
  <c r="L2623" i="1"/>
  <c r="K2623" i="1"/>
  <c r="J2623" i="1"/>
  <c r="L2622" i="1"/>
  <c r="K2622" i="1"/>
  <c r="J2622" i="1"/>
  <c r="L2621" i="1"/>
  <c r="K2621" i="1"/>
  <c r="J2621" i="1"/>
  <c r="L2620" i="1"/>
  <c r="K2620" i="1"/>
  <c r="J2620" i="1"/>
  <c r="L2619" i="1"/>
  <c r="K2619" i="1"/>
  <c r="L2618" i="1"/>
  <c r="K2618" i="1"/>
  <c r="L2617" i="1"/>
  <c r="K2617" i="1"/>
  <c r="L2616" i="1"/>
  <c r="K2616" i="1"/>
  <c r="L2615" i="1"/>
  <c r="K2615" i="1"/>
  <c r="L2614" i="1"/>
  <c r="K2614" i="1"/>
  <c r="L2613" i="1"/>
  <c r="K2613" i="1"/>
  <c r="L2612" i="1"/>
  <c r="K2612" i="1"/>
  <c r="L2611" i="1"/>
  <c r="K2611" i="1"/>
  <c r="L2610" i="1"/>
  <c r="K2610" i="1"/>
  <c r="L2609" i="1"/>
  <c r="K2609" i="1"/>
  <c r="L2608" i="1"/>
  <c r="K2608" i="1"/>
  <c r="L2607" i="1"/>
  <c r="K2607" i="1"/>
  <c r="L2606" i="1"/>
  <c r="K2606" i="1"/>
  <c r="L2605" i="1"/>
  <c r="K2605" i="1"/>
  <c r="L2604" i="1"/>
  <c r="K2604" i="1"/>
  <c r="L2603" i="1"/>
  <c r="K2603" i="1"/>
  <c r="L2602" i="1"/>
  <c r="K2602" i="1"/>
  <c r="L2601" i="1"/>
  <c r="K2601" i="1"/>
  <c r="L2600" i="1"/>
  <c r="K2600" i="1"/>
  <c r="L2599" i="1"/>
  <c r="K2599" i="1"/>
  <c r="L2598" i="1"/>
  <c r="K2598" i="1"/>
  <c r="L2597" i="1"/>
  <c r="K2597" i="1"/>
  <c r="L2596" i="1"/>
  <c r="K2596" i="1"/>
  <c r="L2595" i="1"/>
  <c r="K2595" i="1"/>
  <c r="L2594" i="1"/>
  <c r="K2594" i="1"/>
  <c r="L2593" i="1"/>
  <c r="K2593" i="1"/>
  <c r="L2592" i="1"/>
  <c r="K2592" i="1"/>
  <c r="L2591" i="1"/>
  <c r="K2591" i="1"/>
  <c r="L2590" i="1"/>
  <c r="K2590" i="1"/>
  <c r="L2589" i="1"/>
  <c r="K2589" i="1"/>
  <c r="L2588" i="1"/>
  <c r="K2588" i="1"/>
  <c r="L2587" i="1"/>
  <c r="K2587" i="1"/>
  <c r="L2586" i="1"/>
  <c r="K2586" i="1"/>
  <c r="L2585" i="1"/>
  <c r="K2585" i="1"/>
  <c r="L2584" i="1"/>
  <c r="K2584" i="1"/>
  <c r="L2583" i="1"/>
  <c r="K2583" i="1"/>
  <c r="L2582" i="1"/>
  <c r="K2582" i="1"/>
  <c r="L2581" i="1"/>
  <c r="K2581" i="1"/>
  <c r="L2580" i="1"/>
  <c r="K2580" i="1"/>
  <c r="L2579" i="1"/>
  <c r="K2579" i="1"/>
  <c r="L2578" i="1"/>
  <c r="K2578" i="1"/>
  <c r="L2577" i="1"/>
  <c r="K2577" i="1"/>
  <c r="L2576" i="1"/>
  <c r="K2576" i="1"/>
  <c r="L2575" i="1"/>
  <c r="K2575" i="1"/>
  <c r="L2574" i="1"/>
  <c r="K2574" i="1"/>
  <c r="L2573" i="1"/>
  <c r="K2573" i="1"/>
  <c r="L2572" i="1"/>
  <c r="K2572" i="1"/>
  <c r="L2571" i="1"/>
  <c r="K2571" i="1"/>
  <c r="L2570" i="1"/>
  <c r="K2570" i="1"/>
  <c r="L2569" i="1"/>
  <c r="K2569" i="1"/>
  <c r="L2568" i="1"/>
  <c r="K2568" i="1"/>
  <c r="L2567" i="1"/>
  <c r="K2567" i="1"/>
  <c r="L2566" i="1"/>
  <c r="K2566" i="1"/>
  <c r="L2565" i="1"/>
  <c r="K2565" i="1"/>
  <c r="L2564" i="1"/>
  <c r="K2564" i="1"/>
  <c r="L2563" i="1"/>
  <c r="K2563" i="1"/>
  <c r="L2562" i="1"/>
  <c r="K2562" i="1"/>
  <c r="L2561" i="1"/>
  <c r="K2561" i="1"/>
  <c r="L2560" i="1"/>
  <c r="K2560" i="1"/>
  <c r="L2559" i="1"/>
  <c r="K2559" i="1"/>
  <c r="L2558" i="1"/>
  <c r="K2558" i="1"/>
  <c r="L2557" i="1"/>
  <c r="K2557" i="1"/>
  <c r="L2556" i="1"/>
  <c r="K2556" i="1"/>
  <c r="L2555" i="1"/>
  <c r="K2555" i="1"/>
  <c r="L2554" i="1"/>
  <c r="K2554" i="1"/>
  <c r="L2553" i="1"/>
  <c r="K2553" i="1"/>
  <c r="L2552" i="1"/>
  <c r="K2552" i="1"/>
  <c r="L2551" i="1"/>
  <c r="K2551" i="1"/>
  <c r="L2550" i="1"/>
  <c r="K2550" i="1"/>
  <c r="L2549" i="1"/>
  <c r="K2549" i="1"/>
  <c r="L2548" i="1"/>
  <c r="K2548" i="1"/>
  <c r="L2547" i="1"/>
  <c r="K2547" i="1"/>
  <c r="L2546" i="1"/>
  <c r="K2546" i="1"/>
  <c r="L2545" i="1"/>
  <c r="K2545" i="1"/>
  <c r="L2544" i="1"/>
  <c r="K2544" i="1"/>
  <c r="L2543" i="1"/>
  <c r="K2543" i="1"/>
  <c r="L2542" i="1"/>
  <c r="K2542" i="1"/>
  <c r="L2541" i="1"/>
  <c r="K2541" i="1"/>
  <c r="L2540" i="1"/>
  <c r="K2540" i="1"/>
  <c r="L2539" i="1"/>
  <c r="K2539" i="1"/>
  <c r="L2538" i="1"/>
  <c r="K2538" i="1"/>
  <c r="L2537" i="1"/>
  <c r="K2537" i="1"/>
  <c r="L2536" i="1"/>
  <c r="K2536" i="1"/>
  <c r="L2535" i="1"/>
  <c r="K2535" i="1"/>
  <c r="L2534" i="1"/>
  <c r="K2534" i="1"/>
  <c r="L2533" i="1"/>
  <c r="K2533" i="1"/>
  <c r="L2532" i="1"/>
  <c r="K2532" i="1"/>
  <c r="L2531" i="1"/>
  <c r="K2531" i="1"/>
  <c r="L2530" i="1"/>
  <c r="K2530" i="1"/>
  <c r="L2529" i="1"/>
  <c r="K2529" i="1"/>
  <c r="L2528" i="1"/>
  <c r="K2528" i="1"/>
  <c r="L2527" i="1"/>
  <c r="K2527" i="1"/>
  <c r="L2526" i="1"/>
  <c r="K2526" i="1"/>
  <c r="L2525" i="1"/>
  <c r="K2525" i="1"/>
  <c r="L2524" i="1"/>
  <c r="K2524" i="1"/>
  <c r="L2523" i="1"/>
  <c r="K2523" i="1"/>
  <c r="L2522" i="1"/>
  <c r="K2522" i="1"/>
  <c r="L2521" i="1"/>
  <c r="K2521" i="1"/>
  <c r="L2520" i="1"/>
  <c r="K2520" i="1"/>
  <c r="L2519" i="1"/>
  <c r="K2519" i="1"/>
  <c r="L2518" i="1"/>
  <c r="K2518" i="1"/>
  <c r="L2517" i="1"/>
  <c r="K2517" i="1"/>
  <c r="L2516" i="1"/>
  <c r="K2516" i="1"/>
  <c r="L2515" i="1"/>
  <c r="K2515" i="1"/>
  <c r="L2514" i="1"/>
  <c r="K2514" i="1"/>
  <c r="L2513" i="1"/>
  <c r="K2513" i="1"/>
  <c r="L2512" i="1"/>
  <c r="K2512" i="1"/>
  <c r="L2511" i="1"/>
  <c r="K2511" i="1"/>
  <c r="L2510" i="1"/>
  <c r="K2510" i="1"/>
  <c r="L2509" i="1"/>
  <c r="K2509" i="1"/>
  <c r="L2508" i="1"/>
  <c r="K2508" i="1"/>
  <c r="L2507" i="1"/>
  <c r="K2507" i="1"/>
  <c r="L2506" i="1"/>
  <c r="K2506" i="1"/>
  <c r="L2505" i="1"/>
  <c r="K2505" i="1"/>
  <c r="L2504" i="1"/>
  <c r="K2504" i="1"/>
  <c r="L2503" i="1"/>
  <c r="K2503" i="1"/>
  <c r="L2502" i="1"/>
  <c r="K2502" i="1"/>
  <c r="L2501" i="1"/>
  <c r="K2501" i="1"/>
  <c r="L2500" i="1"/>
  <c r="K2500" i="1"/>
  <c r="L2499" i="1"/>
  <c r="K2499" i="1"/>
  <c r="L2498" i="1"/>
  <c r="K2498" i="1"/>
  <c r="L2497" i="1"/>
  <c r="K2497" i="1"/>
  <c r="L2496" i="1"/>
  <c r="K2496" i="1"/>
  <c r="L2495" i="1"/>
  <c r="K2495" i="1"/>
  <c r="L2494" i="1"/>
  <c r="K2494" i="1"/>
  <c r="L2493" i="1"/>
  <c r="K2493" i="1"/>
  <c r="L2492" i="1"/>
  <c r="K2492" i="1"/>
  <c r="L2491" i="1"/>
  <c r="K2491" i="1"/>
  <c r="L2490" i="1"/>
  <c r="K2490" i="1"/>
  <c r="L2489" i="1"/>
  <c r="K2489" i="1"/>
  <c r="L2488" i="1"/>
  <c r="K2488" i="1"/>
  <c r="L2487" i="1"/>
  <c r="K2487" i="1"/>
  <c r="L2486" i="1"/>
  <c r="K2486" i="1"/>
  <c r="L2485" i="1"/>
  <c r="K2485" i="1"/>
  <c r="L2484" i="1"/>
  <c r="K2484" i="1"/>
  <c r="L2483" i="1"/>
  <c r="K2483" i="1"/>
  <c r="L2482" i="1"/>
  <c r="K2482" i="1"/>
  <c r="L2481" i="1"/>
  <c r="K2481" i="1"/>
  <c r="L2480" i="1"/>
  <c r="K2480" i="1"/>
  <c r="L2479" i="1"/>
  <c r="K2479" i="1"/>
  <c r="L2478" i="1"/>
  <c r="K2478" i="1"/>
  <c r="L2477" i="1"/>
  <c r="K2477" i="1"/>
  <c r="L2476" i="1"/>
  <c r="K2476" i="1"/>
  <c r="L2475" i="1"/>
  <c r="K2475" i="1"/>
  <c r="L2474" i="1"/>
  <c r="K2474" i="1"/>
  <c r="L2473" i="1"/>
  <c r="K2473" i="1"/>
  <c r="L2472" i="1"/>
  <c r="K2472" i="1"/>
  <c r="L2471" i="1"/>
  <c r="K2471" i="1"/>
  <c r="L2470" i="1"/>
  <c r="K2470" i="1"/>
  <c r="L2469" i="1"/>
  <c r="K2469" i="1"/>
  <c r="L2468" i="1"/>
  <c r="K2468" i="1"/>
  <c r="L2467" i="1"/>
  <c r="K2467" i="1"/>
  <c r="L2466" i="1"/>
  <c r="K2466" i="1"/>
  <c r="L2465" i="1"/>
  <c r="K2465" i="1"/>
  <c r="L2464" i="1"/>
  <c r="K2464" i="1"/>
  <c r="L2463" i="1"/>
  <c r="K2463" i="1"/>
  <c r="L2462" i="1"/>
  <c r="K2462" i="1"/>
  <c r="L2461" i="1"/>
  <c r="K2461" i="1"/>
  <c r="L2460" i="1"/>
  <c r="K2460" i="1"/>
  <c r="L2459" i="1"/>
  <c r="K2459" i="1"/>
  <c r="L2458" i="1"/>
  <c r="K2458" i="1"/>
  <c r="L2457" i="1"/>
  <c r="K2457" i="1"/>
  <c r="L2456" i="1"/>
  <c r="K2456" i="1"/>
  <c r="L2455" i="1"/>
  <c r="K2455" i="1"/>
  <c r="L2454" i="1"/>
  <c r="K2454" i="1"/>
  <c r="L2453" i="1"/>
  <c r="K2453" i="1"/>
  <c r="L2452" i="1"/>
  <c r="K2452" i="1"/>
  <c r="L2451" i="1"/>
  <c r="K2451" i="1"/>
  <c r="L2450" i="1"/>
  <c r="K2450" i="1"/>
  <c r="L2449" i="1"/>
  <c r="K2449" i="1"/>
  <c r="L2448" i="1"/>
  <c r="K2448" i="1"/>
  <c r="L2447" i="1"/>
  <c r="K2447" i="1"/>
  <c r="L2446" i="1"/>
  <c r="K2446" i="1"/>
  <c r="L2445" i="1"/>
  <c r="K2445" i="1"/>
  <c r="L2444" i="1"/>
  <c r="K2444" i="1"/>
  <c r="L2443" i="1"/>
  <c r="K2443" i="1"/>
  <c r="L2442" i="1"/>
  <c r="K2442" i="1"/>
  <c r="L2441" i="1"/>
  <c r="K2441" i="1"/>
  <c r="L2440" i="1"/>
  <c r="K2440" i="1"/>
  <c r="L2439" i="1"/>
  <c r="K2439" i="1"/>
  <c r="L2438" i="1"/>
  <c r="K2438" i="1"/>
  <c r="L2437" i="1"/>
  <c r="K2437" i="1"/>
  <c r="L2436" i="1"/>
  <c r="K2436" i="1"/>
  <c r="L2435" i="1"/>
  <c r="K2435" i="1"/>
  <c r="L2434" i="1"/>
  <c r="K2434" i="1"/>
  <c r="L2433" i="1"/>
  <c r="K2433" i="1"/>
  <c r="L2432" i="1"/>
  <c r="K2432" i="1"/>
  <c r="L2431" i="1"/>
  <c r="K2431" i="1"/>
  <c r="L2430" i="1"/>
  <c r="K2430" i="1"/>
  <c r="L2429" i="1"/>
  <c r="K2429" i="1"/>
  <c r="L2428" i="1"/>
  <c r="K2428" i="1"/>
  <c r="L2427" i="1"/>
  <c r="K2427" i="1"/>
  <c r="L2426" i="1"/>
  <c r="K2426" i="1"/>
  <c r="L2425" i="1"/>
  <c r="K2425" i="1"/>
  <c r="L2424" i="1"/>
  <c r="K2424" i="1"/>
  <c r="L2423" i="1"/>
  <c r="K2423" i="1"/>
  <c r="L2422" i="1"/>
  <c r="K2422" i="1"/>
  <c r="L2421" i="1"/>
  <c r="K2421" i="1"/>
  <c r="L2420" i="1"/>
  <c r="K2420" i="1"/>
  <c r="L2419" i="1"/>
  <c r="K2419" i="1"/>
  <c r="L2418" i="1"/>
  <c r="K2418" i="1"/>
  <c r="L2417" i="1"/>
  <c r="K2417" i="1"/>
  <c r="L2416" i="1"/>
  <c r="K2416" i="1"/>
  <c r="L2415" i="1"/>
  <c r="K2415" i="1"/>
  <c r="L2414" i="1"/>
  <c r="K2414" i="1"/>
  <c r="L2413" i="1"/>
  <c r="K2413" i="1"/>
  <c r="L2412" i="1"/>
  <c r="K2412" i="1"/>
  <c r="L2411" i="1"/>
  <c r="K2411" i="1"/>
  <c r="L2410" i="1"/>
  <c r="K2410" i="1"/>
  <c r="L2409" i="1"/>
  <c r="K2409" i="1"/>
  <c r="L2408" i="1"/>
  <c r="K2408" i="1"/>
  <c r="L2407" i="1"/>
  <c r="K2407" i="1"/>
  <c r="L2406" i="1"/>
  <c r="K2406" i="1"/>
  <c r="L2405" i="1"/>
  <c r="K2405" i="1"/>
  <c r="L2404" i="1"/>
  <c r="K2404" i="1"/>
  <c r="L2403" i="1"/>
  <c r="K2403" i="1"/>
  <c r="L2402" i="1"/>
  <c r="K2402" i="1"/>
  <c r="L2401" i="1"/>
  <c r="K2401" i="1"/>
  <c r="L2400" i="1"/>
  <c r="K2400" i="1"/>
  <c r="L2399" i="1"/>
  <c r="K2399" i="1"/>
  <c r="L2398" i="1"/>
  <c r="K2398" i="1"/>
  <c r="L2397" i="1"/>
  <c r="K2397" i="1"/>
  <c r="L2396" i="1"/>
  <c r="K2396" i="1"/>
  <c r="L2395" i="1"/>
  <c r="K2395" i="1"/>
  <c r="L2394" i="1"/>
  <c r="K2394" i="1"/>
  <c r="L2393" i="1"/>
  <c r="K2393" i="1"/>
  <c r="L2392" i="1"/>
  <c r="K2392" i="1"/>
  <c r="L2391" i="1"/>
  <c r="K2391" i="1"/>
  <c r="L2390" i="1"/>
  <c r="K2390" i="1"/>
  <c r="L2389" i="1"/>
  <c r="K2389" i="1"/>
  <c r="L2388" i="1"/>
  <c r="K2388" i="1"/>
  <c r="L2387" i="1"/>
  <c r="K2387" i="1"/>
  <c r="L2386" i="1"/>
  <c r="K2386" i="1"/>
  <c r="L2385" i="1"/>
  <c r="K2385" i="1"/>
  <c r="L2384" i="1"/>
  <c r="K2384" i="1"/>
  <c r="L2383" i="1"/>
  <c r="K2383" i="1"/>
  <c r="L2382" i="1"/>
  <c r="K2382" i="1"/>
  <c r="L2381" i="1"/>
  <c r="K2381" i="1"/>
  <c r="L2380" i="1"/>
  <c r="K2380" i="1"/>
  <c r="L2379" i="1"/>
  <c r="K2379" i="1"/>
  <c r="L2378" i="1"/>
  <c r="K2378" i="1"/>
  <c r="L2377" i="1"/>
  <c r="K2377" i="1"/>
  <c r="L2376" i="1"/>
  <c r="K2376" i="1"/>
  <c r="L2375" i="1"/>
  <c r="K2375" i="1"/>
  <c r="L2374" i="1"/>
  <c r="K2374" i="1"/>
  <c r="L2373" i="1"/>
  <c r="K2373" i="1"/>
  <c r="L2372" i="1"/>
  <c r="K2372" i="1"/>
  <c r="L2371" i="1"/>
  <c r="K2371" i="1"/>
  <c r="L2370" i="1"/>
  <c r="K2370" i="1"/>
  <c r="L2369" i="1"/>
  <c r="K2369" i="1"/>
  <c r="L2368" i="1"/>
  <c r="K2368" i="1"/>
  <c r="L2367" i="1"/>
  <c r="K2367" i="1"/>
  <c r="L2366" i="1"/>
  <c r="K2366" i="1"/>
  <c r="L2365" i="1"/>
  <c r="K2365" i="1"/>
  <c r="L2364" i="1"/>
  <c r="K2364" i="1"/>
  <c r="L2363" i="1"/>
  <c r="K2363" i="1"/>
  <c r="L2362" i="1"/>
  <c r="K2362" i="1"/>
  <c r="L2361" i="1"/>
  <c r="K2361" i="1"/>
  <c r="L2360" i="1"/>
  <c r="K2360" i="1"/>
  <c r="L2359" i="1"/>
  <c r="K2359" i="1"/>
  <c r="L2358" i="1"/>
  <c r="K2358" i="1"/>
  <c r="L2357" i="1"/>
  <c r="K2357" i="1"/>
  <c r="L2356" i="1"/>
  <c r="K2356" i="1"/>
  <c r="L2355" i="1"/>
  <c r="K2355" i="1"/>
  <c r="L2354" i="1"/>
  <c r="K2354" i="1"/>
  <c r="L2353" i="1"/>
  <c r="K2353" i="1"/>
  <c r="L2352" i="1"/>
  <c r="K2352" i="1"/>
  <c r="L2351" i="1"/>
  <c r="K2351" i="1"/>
  <c r="J2351" i="1"/>
  <c r="L2350" i="1"/>
  <c r="K2350" i="1"/>
  <c r="J2350" i="1"/>
  <c r="L2349" i="1"/>
  <c r="K2349" i="1"/>
  <c r="J2349" i="1"/>
  <c r="L2348" i="1"/>
  <c r="K2348" i="1"/>
  <c r="J2348" i="1"/>
  <c r="L2347" i="1"/>
  <c r="K2347" i="1"/>
  <c r="J2347" i="1"/>
  <c r="L2346" i="1"/>
  <c r="K2346" i="1"/>
  <c r="J2346" i="1"/>
  <c r="L2345" i="1"/>
  <c r="K2345" i="1"/>
  <c r="J2345" i="1"/>
  <c r="L2344" i="1"/>
  <c r="K2344" i="1"/>
  <c r="J2344" i="1"/>
  <c r="L2343" i="1"/>
  <c r="K2343" i="1"/>
  <c r="J2343" i="1"/>
  <c r="L2342" i="1"/>
  <c r="K2342" i="1"/>
  <c r="J2342" i="1"/>
  <c r="L2341" i="1"/>
  <c r="K2341" i="1"/>
  <c r="J2341" i="1"/>
  <c r="L2340" i="1"/>
  <c r="K2340" i="1"/>
  <c r="J2340" i="1"/>
  <c r="L2339" i="1"/>
  <c r="K2339" i="1"/>
  <c r="J2339" i="1"/>
  <c r="L2338" i="1"/>
  <c r="K2338" i="1"/>
  <c r="J2338" i="1"/>
  <c r="L2337" i="1"/>
  <c r="K2337" i="1"/>
  <c r="J2337" i="1"/>
  <c r="L2336" i="1"/>
  <c r="K2336" i="1"/>
  <c r="J2336" i="1"/>
  <c r="L2335" i="1"/>
  <c r="K2335" i="1"/>
  <c r="J2335" i="1"/>
  <c r="L2334" i="1"/>
  <c r="K2334" i="1"/>
  <c r="J2334" i="1"/>
  <c r="L2333" i="1"/>
  <c r="K2333" i="1"/>
  <c r="J2333" i="1"/>
  <c r="L2332" i="1"/>
  <c r="K2332" i="1"/>
  <c r="J2332" i="1"/>
  <c r="L2331" i="1"/>
  <c r="K2331" i="1"/>
  <c r="J2331" i="1"/>
  <c r="L2330" i="1"/>
  <c r="K2330" i="1"/>
  <c r="J2330" i="1"/>
  <c r="L2329" i="1"/>
  <c r="K2329" i="1"/>
  <c r="J2329" i="1"/>
  <c r="L2328" i="1"/>
  <c r="K2328" i="1"/>
  <c r="J2328" i="1"/>
  <c r="L2327" i="1"/>
  <c r="K2327" i="1"/>
  <c r="J2327" i="1"/>
  <c r="L2326" i="1"/>
  <c r="K2326" i="1"/>
  <c r="J2326" i="1"/>
  <c r="L2325" i="1"/>
  <c r="K2325" i="1"/>
  <c r="J2325" i="1"/>
  <c r="L2324" i="1"/>
  <c r="K2324" i="1"/>
  <c r="J2324" i="1"/>
  <c r="L2323" i="1"/>
  <c r="K2323" i="1"/>
  <c r="J2323" i="1"/>
  <c r="L2322" i="1"/>
  <c r="K2322" i="1"/>
  <c r="J2322" i="1"/>
  <c r="L2321" i="1"/>
  <c r="K2321" i="1"/>
  <c r="J2321" i="1"/>
  <c r="L2320" i="1"/>
  <c r="K2320" i="1"/>
  <c r="J2320" i="1"/>
  <c r="L2319" i="1"/>
  <c r="K2319" i="1"/>
  <c r="J2319" i="1"/>
  <c r="L2318" i="1"/>
  <c r="K2318" i="1"/>
  <c r="J2318" i="1"/>
  <c r="L2317" i="1"/>
  <c r="K2317" i="1"/>
  <c r="J2317" i="1"/>
  <c r="L2316" i="1"/>
  <c r="K2316" i="1"/>
  <c r="J2316" i="1"/>
  <c r="L2315" i="1"/>
  <c r="K2315" i="1"/>
  <c r="J2315" i="1"/>
  <c r="L2314" i="1"/>
  <c r="K2314" i="1"/>
  <c r="J2314" i="1"/>
  <c r="L2313" i="1"/>
  <c r="K2313" i="1"/>
  <c r="J2313" i="1"/>
  <c r="L2312" i="1"/>
  <c r="K2312" i="1"/>
  <c r="J2312" i="1"/>
  <c r="L2311" i="1"/>
  <c r="K2311" i="1"/>
  <c r="J2311" i="1"/>
  <c r="L2310" i="1"/>
  <c r="K2310" i="1"/>
  <c r="J2310" i="1"/>
  <c r="L2309" i="1"/>
  <c r="K2309" i="1"/>
  <c r="J2309" i="1"/>
  <c r="L2308" i="1"/>
  <c r="K2308" i="1"/>
  <c r="J2308" i="1"/>
  <c r="L2307" i="1"/>
  <c r="K2307" i="1"/>
  <c r="J2307" i="1"/>
  <c r="L2306" i="1"/>
  <c r="K2306" i="1"/>
  <c r="J2306" i="1"/>
  <c r="L2305" i="1"/>
  <c r="K2305" i="1"/>
  <c r="J2305" i="1"/>
  <c r="L2304" i="1"/>
  <c r="K2304" i="1"/>
  <c r="J2304" i="1"/>
  <c r="L2303" i="1"/>
  <c r="K2303" i="1"/>
  <c r="J2303" i="1"/>
  <c r="L2302" i="1"/>
  <c r="K2302" i="1"/>
  <c r="J2302" i="1"/>
  <c r="L2301" i="1"/>
  <c r="K2301" i="1"/>
  <c r="J2301" i="1"/>
  <c r="L2300" i="1"/>
  <c r="K2300" i="1"/>
  <c r="J2300" i="1"/>
  <c r="L2299" i="1"/>
  <c r="K2299" i="1"/>
  <c r="J2299" i="1"/>
  <c r="L2298" i="1"/>
  <c r="K2298" i="1"/>
  <c r="J2298" i="1"/>
  <c r="L2297" i="1"/>
  <c r="K2297" i="1"/>
  <c r="J2297" i="1"/>
  <c r="L2296" i="1"/>
  <c r="K2296" i="1"/>
  <c r="J2296" i="1"/>
  <c r="L2295" i="1"/>
  <c r="K2295" i="1"/>
  <c r="J2295" i="1"/>
  <c r="L2294" i="1"/>
  <c r="K2294" i="1"/>
  <c r="J2294" i="1"/>
  <c r="L2293" i="1"/>
  <c r="K2293" i="1"/>
  <c r="J2293" i="1"/>
  <c r="L2292" i="1"/>
  <c r="K2292" i="1"/>
  <c r="J2292" i="1"/>
  <c r="L2291" i="1"/>
  <c r="K2291" i="1"/>
  <c r="J2291" i="1"/>
  <c r="L2290" i="1"/>
  <c r="K2290" i="1"/>
  <c r="J2290" i="1"/>
  <c r="L2289" i="1"/>
  <c r="K2289" i="1"/>
  <c r="J2289" i="1"/>
  <c r="L2288" i="1"/>
  <c r="K2288" i="1"/>
  <c r="J2288" i="1"/>
  <c r="L2287" i="1"/>
  <c r="K2287" i="1"/>
  <c r="J2287" i="1"/>
  <c r="L2286" i="1"/>
  <c r="K2286" i="1"/>
  <c r="J2286" i="1"/>
  <c r="L2285" i="1"/>
  <c r="K2285" i="1"/>
  <c r="J2285" i="1"/>
  <c r="L2284" i="1"/>
  <c r="K2284" i="1"/>
  <c r="J2284" i="1"/>
  <c r="L2283" i="1"/>
  <c r="K2283" i="1"/>
  <c r="J2283" i="1"/>
  <c r="L2282" i="1"/>
  <c r="K2282" i="1"/>
  <c r="J2282" i="1"/>
  <c r="L2281" i="1"/>
  <c r="K2281" i="1"/>
  <c r="J2281" i="1"/>
  <c r="L2280" i="1"/>
  <c r="K2280" i="1"/>
  <c r="J2280" i="1"/>
  <c r="L2279" i="1"/>
  <c r="K2279" i="1"/>
  <c r="J2279" i="1"/>
  <c r="L2278" i="1"/>
  <c r="K2278" i="1"/>
  <c r="J2278" i="1"/>
  <c r="L2277" i="1"/>
  <c r="K2277" i="1"/>
  <c r="J2277" i="1"/>
  <c r="L2276" i="1"/>
  <c r="K2276" i="1"/>
  <c r="J2276" i="1"/>
  <c r="L2275" i="1"/>
  <c r="K2275" i="1"/>
  <c r="J2275" i="1"/>
  <c r="L2274" i="1"/>
  <c r="K2274" i="1"/>
  <c r="J2274" i="1"/>
  <c r="L2273" i="1"/>
  <c r="K2273" i="1"/>
  <c r="J2273" i="1"/>
  <c r="L2272" i="1"/>
  <c r="K2272" i="1"/>
  <c r="J2272" i="1"/>
  <c r="L2271" i="1"/>
  <c r="K2271" i="1"/>
  <c r="J2271" i="1"/>
  <c r="L2270" i="1"/>
  <c r="K2270" i="1"/>
  <c r="J2270" i="1"/>
  <c r="L2269" i="1"/>
  <c r="K2269" i="1"/>
  <c r="J2269" i="1"/>
  <c r="L2268" i="1"/>
  <c r="K2268" i="1"/>
  <c r="J2268" i="1"/>
  <c r="L2267" i="1"/>
  <c r="K2267" i="1"/>
  <c r="J2267" i="1"/>
  <c r="L2266" i="1"/>
  <c r="K2266" i="1"/>
  <c r="J2266" i="1"/>
  <c r="L2265" i="1"/>
  <c r="K2265" i="1"/>
  <c r="J2265" i="1"/>
  <c r="L2264" i="1"/>
  <c r="K2264" i="1"/>
  <c r="J2264" i="1"/>
  <c r="L2263" i="1"/>
  <c r="K2263" i="1"/>
  <c r="J2263" i="1"/>
  <c r="L2262" i="1"/>
  <c r="K2262" i="1"/>
  <c r="J2262" i="1"/>
  <c r="L2261" i="1"/>
  <c r="K2261" i="1"/>
  <c r="J2261" i="1"/>
  <c r="L2260" i="1"/>
  <c r="K2260" i="1"/>
  <c r="J2260" i="1"/>
  <c r="L2259" i="1"/>
  <c r="K2259" i="1"/>
  <c r="J2259" i="1"/>
  <c r="L2258" i="1"/>
  <c r="K2258" i="1"/>
  <c r="J2258" i="1"/>
  <c r="L2257" i="1"/>
  <c r="K2257" i="1"/>
  <c r="J2257" i="1"/>
  <c r="L2256" i="1"/>
  <c r="K2256" i="1"/>
  <c r="J2256" i="1"/>
  <c r="L2255" i="1"/>
  <c r="K2255" i="1"/>
  <c r="J2255" i="1"/>
  <c r="L2254" i="1"/>
  <c r="K2254" i="1"/>
  <c r="J2254" i="1"/>
  <c r="L2253" i="1"/>
  <c r="K2253" i="1"/>
  <c r="J2253" i="1"/>
  <c r="L2252" i="1"/>
  <c r="K2252" i="1"/>
  <c r="J2252" i="1"/>
  <c r="L2251" i="1"/>
  <c r="K2251" i="1"/>
  <c r="J2251" i="1"/>
  <c r="L2250" i="1"/>
  <c r="K2250" i="1"/>
  <c r="J2250" i="1"/>
  <c r="L2249" i="1"/>
  <c r="K2249" i="1"/>
  <c r="J2249" i="1"/>
  <c r="L2248" i="1"/>
  <c r="K2248" i="1"/>
  <c r="J2248" i="1"/>
  <c r="L2247" i="1"/>
  <c r="K2247" i="1"/>
  <c r="J2247" i="1"/>
  <c r="L2246" i="1"/>
  <c r="K2246" i="1"/>
  <c r="J2246" i="1"/>
  <c r="L2245" i="1"/>
  <c r="K2245" i="1"/>
  <c r="J2245" i="1"/>
  <c r="L2244" i="1"/>
  <c r="K2244" i="1"/>
  <c r="J2244" i="1"/>
  <c r="L2243" i="1"/>
  <c r="K2243" i="1"/>
  <c r="J2243" i="1"/>
  <c r="L2242" i="1"/>
  <c r="K2242" i="1"/>
  <c r="J2242" i="1"/>
  <c r="L2241" i="1"/>
  <c r="K2241" i="1"/>
  <c r="J2241" i="1"/>
  <c r="L2240" i="1"/>
  <c r="K2240" i="1"/>
  <c r="J2240" i="1"/>
  <c r="L2239" i="1"/>
  <c r="K2239" i="1"/>
  <c r="J2239" i="1"/>
  <c r="L2238" i="1"/>
  <c r="K2238" i="1"/>
  <c r="J2238" i="1"/>
  <c r="L2237" i="1"/>
  <c r="K2237" i="1"/>
  <c r="J2237" i="1"/>
  <c r="L2236" i="1"/>
  <c r="K2236" i="1"/>
  <c r="J2236" i="1"/>
  <c r="L2235" i="1"/>
  <c r="K2235" i="1"/>
  <c r="J2235" i="1"/>
  <c r="L2234" i="1"/>
  <c r="K2234" i="1"/>
  <c r="J2234" i="1"/>
  <c r="L2233" i="1"/>
  <c r="K2233" i="1"/>
  <c r="J2233" i="1"/>
  <c r="L2232" i="1"/>
  <c r="K2232" i="1"/>
  <c r="J2232" i="1"/>
  <c r="L2231" i="1"/>
  <c r="K2231" i="1"/>
  <c r="J2231" i="1"/>
  <c r="L2230" i="1"/>
  <c r="K2230" i="1"/>
  <c r="J2230" i="1"/>
  <c r="L2229" i="1"/>
  <c r="K2229" i="1"/>
  <c r="J2229" i="1"/>
  <c r="L2228" i="1"/>
  <c r="K2228" i="1"/>
  <c r="J2228" i="1"/>
  <c r="L2227" i="1"/>
  <c r="K2227" i="1"/>
  <c r="J2227" i="1"/>
  <c r="L2226" i="1"/>
  <c r="K2226" i="1"/>
  <c r="J2226" i="1"/>
  <c r="L2225" i="1"/>
  <c r="K2225" i="1"/>
  <c r="J2225" i="1"/>
  <c r="L2224" i="1"/>
  <c r="K2224" i="1"/>
  <c r="J2224" i="1"/>
  <c r="L2223" i="1"/>
  <c r="K2223" i="1"/>
  <c r="J2223" i="1"/>
  <c r="L2222" i="1"/>
  <c r="K2222" i="1"/>
  <c r="J2222" i="1"/>
  <c r="L2221" i="1"/>
  <c r="K2221" i="1"/>
  <c r="J2221" i="1"/>
  <c r="L2220" i="1"/>
  <c r="K2220" i="1"/>
  <c r="J2220" i="1"/>
  <c r="L2219" i="1"/>
  <c r="K2219" i="1"/>
  <c r="J2219" i="1"/>
  <c r="L2218" i="1"/>
  <c r="K2218" i="1"/>
  <c r="J2218" i="1"/>
  <c r="L2217" i="1"/>
  <c r="K2217" i="1"/>
  <c r="J2217" i="1"/>
  <c r="L2216" i="1"/>
  <c r="K2216" i="1"/>
  <c r="J2216" i="1"/>
  <c r="L2215" i="1"/>
  <c r="K2215" i="1"/>
  <c r="J2215" i="1"/>
  <c r="L2214" i="1"/>
  <c r="K2214" i="1"/>
  <c r="J2214" i="1"/>
  <c r="L2213" i="1"/>
  <c r="K2213" i="1"/>
  <c r="J2213" i="1"/>
  <c r="L2212" i="1"/>
  <c r="K2212" i="1"/>
  <c r="J2212" i="1"/>
  <c r="L2211" i="1"/>
  <c r="K2211" i="1"/>
  <c r="J2211" i="1"/>
  <c r="L2210" i="1"/>
  <c r="K2210" i="1"/>
  <c r="J2210" i="1"/>
  <c r="L2209" i="1"/>
  <c r="K2209" i="1"/>
  <c r="J2209" i="1"/>
  <c r="L2208" i="1"/>
  <c r="K2208" i="1"/>
  <c r="J2208" i="1"/>
  <c r="L2207" i="1"/>
  <c r="K2207" i="1"/>
  <c r="J2207" i="1"/>
  <c r="L2206" i="1"/>
  <c r="K2206" i="1"/>
  <c r="J2206" i="1"/>
  <c r="L2205" i="1"/>
  <c r="K2205" i="1"/>
  <c r="J2205" i="1"/>
  <c r="L2204" i="1"/>
  <c r="K2204" i="1"/>
  <c r="J2204" i="1"/>
  <c r="L2203" i="1"/>
  <c r="K2203" i="1"/>
  <c r="J2203" i="1"/>
  <c r="L2202" i="1"/>
  <c r="K2202" i="1"/>
  <c r="J2202" i="1"/>
  <c r="L2201" i="1"/>
  <c r="K2201" i="1"/>
  <c r="J2201" i="1"/>
  <c r="L2200" i="1"/>
  <c r="K2200" i="1"/>
  <c r="J2200" i="1"/>
  <c r="L2199" i="1"/>
  <c r="K2199" i="1"/>
  <c r="J2199" i="1"/>
  <c r="L2198" i="1"/>
  <c r="K2198" i="1"/>
  <c r="J2198" i="1"/>
  <c r="L2197" i="1"/>
  <c r="K2197" i="1"/>
  <c r="J2197" i="1"/>
  <c r="L2196" i="1"/>
  <c r="K2196" i="1"/>
  <c r="J2196" i="1"/>
  <c r="L2195" i="1"/>
  <c r="K2195" i="1"/>
  <c r="J2195" i="1"/>
  <c r="L2194" i="1"/>
  <c r="K2194" i="1"/>
  <c r="J2194" i="1"/>
  <c r="L2193" i="1"/>
  <c r="K2193" i="1"/>
  <c r="J2193" i="1"/>
  <c r="L2192" i="1"/>
  <c r="K2192" i="1"/>
  <c r="J2192" i="1"/>
  <c r="L2191" i="1"/>
  <c r="K2191" i="1"/>
  <c r="J2191" i="1"/>
  <c r="L2190" i="1"/>
  <c r="K2190" i="1"/>
  <c r="J2190" i="1"/>
  <c r="L2189" i="1"/>
  <c r="K2189" i="1"/>
  <c r="J2189" i="1"/>
  <c r="L2188" i="1"/>
  <c r="K2188" i="1"/>
  <c r="J2188" i="1"/>
  <c r="L2187" i="1"/>
  <c r="K2187" i="1"/>
  <c r="J2187" i="1"/>
  <c r="L2186" i="1"/>
  <c r="K2186" i="1"/>
  <c r="J2186" i="1"/>
  <c r="L2185" i="1"/>
  <c r="K2185" i="1"/>
  <c r="J2185" i="1"/>
  <c r="L2184" i="1"/>
  <c r="K2184" i="1"/>
  <c r="J2184" i="1"/>
  <c r="L2183" i="1"/>
  <c r="K2183" i="1"/>
  <c r="J2183" i="1"/>
  <c r="L2182" i="1"/>
  <c r="K2182" i="1"/>
  <c r="J2182" i="1"/>
  <c r="L2181" i="1"/>
  <c r="K2181" i="1"/>
  <c r="J2181" i="1"/>
  <c r="L2180" i="1"/>
  <c r="K2180" i="1"/>
  <c r="J2180" i="1"/>
  <c r="L2179" i="1"/>
  <c r="K2179" i="1"/>
  <c r="J2179" i="1"/>
  <c r="L2178" i="1"/>
  <c r="K2178" i="1"/>
  <c r="J2178" i="1"/>
  <c r="L2177" i="1"/>
  <c r="K2177" i="1"/>
  <c r="J2177" i="1"/>
  <c r="L2176" i="1"/>
  <c r="K2176" i="1"/>
  <c r="J2176" i="1"/>
  <c r="L2175" i="1"/>
  <c r="K2175" i="1"/>
  <c r="J2175" i="1"/>
  <c r="L2174" i="1"/>
  <c r="K2174" i="1"/>
  <c r="J2174" i="1"/>
  <c r="L2173" i="1"/>
  <c r="K2173" i="1"/>
  <c r="J2173" i="1"/>
  <c r="L2172" i="1"/>
  <c r="K2172" i="1"/>
  <c r="J2172" i="1"/>
  <c r="L2171" i="1"/>
  <c r="K2171" i="1"/>
  <c r="J2171" i="1"/>
  <c r="L2170" i="1"/>
  <c r="K2170" i="1"/>
  <c r="J2170" i="1"/>
  <c r="L2169" i="1"/>
  <c r="K2169" i="1"/>
  <c r="J2169" i="1"/>
  <c r="L2168" i="1"/>
  <c r="K2168" i="1"/>
  <c r="J2168" i="1"/>
  <c r="L2167" i="1"/>
  <c r="K2167" i="1"/>
  <c r="J2167" i="1"/>
  <c r="L2166" i="1"/>
  <c r="K2166" i="1"/>
  <c r="J2166" i="1"/>
  <c r="L2165" i="1"/>
  <c r="K2165" i="1"/>
  <c r="J2165" i="1"/>
  <c r="L2164" i="1"/>
  <c r="K2164" i="1"/>
  <c r="J2164" i="1"/>
  <c r="L2163" i="1"/>
  <c r="K2163" i="1"/>
  <c r="J2163" i="1"/>
  <c r="L2162" i="1"/>
  <c r="K2162" i="1"/>
  <c r="J2162" i="1"/>
  <c r="L2161" i="1"/>
  <c r="K2161" i="1"/>
  <c r="J2161" i="1"/>
  <c r="L2160" i="1"/>
  <c r="K2160" i="1"/>
  <c r="J2160" i="1"/>
  <c r="L2159" i="1"/>
  <c r="K2159" i="1"/>
  <c r="J2159" i="1"/>
  <c r="L2158" i="1"/>
  <c r="K2158" i="1"/>
  <c r="J2158" i="1"/>
  <c r="L2157" i="1"/>
  <c r="K2157" i="1"/>
  <c r="J2157" i="1"/>
  <c r="L2156" i="1"/>
  <c r="K2156" i="1"/>
  <c r="J2156" i="1"/>
  <c r="L2155" i="1"/>
  <c r="K2155" i="1"/>
  <c r="J2155" i="1"/>
  <c r="L2154" i="1"/>
  <c r="K2154" i="1"/>
  <c r="J2154" i="1"/>
  <c r="L2153" i="1"/>
  <c r="K2153" i="1"/>
  <c r="J2153" i="1"/>
  <c r="L2152" i="1"/>
  <c r="K2152" i="1"/>
  <c r="J2152" i="1"/>
  <c r="L2151" i="1"/>
  <c r="K2151" i="1"/>
  <c r="J2151" i="1"/>
  <c r="L2150" i="1"/>
  <c r="K2150" i="1"/>
  <c r="J2150" i="1"/>
  <c r="L2149" i="1"/>
  <c r="K2149" i="1"/>
  <c r="J2149" i="1"/>
  <c r="L2148" i="1"/>
  <c r="K2148" i="1"/>
  <c r="J2148" i="1"/>
  <c r="L2147" i="1"/>
  <c r="K2147" i="1"/>
  <c r="J2147" i="1"/>
  <c r="L2146" i="1"/>
  <c r="K2146" i="1"/>
  <c r="J2146" i="1"/>
  <c r="L2145" i="1"/>
  <c r="K2145" i="1"/>
  <c r="J2145" i="1"/>
  <c r="L2144" i="1"/>
  <c r="K2144" i="1"/>
  <c r="J2144" i="1"/>
  <c r="L2143" i="1"/>
  <c r="K2143" i="1"/>
  <c r="J2143" i="1"/>
  <c r="L2142" i="1"/>
  <c r="K2142" i="1"/>
  <c r="J2142" i="1"/>
  <c r="L2141" i="1"/>
  <c r="K2141" i="1"/>
  <c r="J2141" i="1"/>
  <c r="L2140" i="1"/>
  <c r="K2140" i="1"/>
  <c r="J2140" i="1"/>
  <c r="L2139" i="1"/>
  <c r="K2139" i="1"/>
  <c r="J2139" i="1"/>
  <c r="L2138" i="1"/>
  <c r="K2138" i="1"/>
  <c r="J2138" i="1"/>
  <c r="L2137" i="1"/>
  <c r="K2137" i="1"/>
  <c r="J2137" i="1"/>
  <c r="L2136" i="1"/>
  <c r="K2136" i="1"/>
  <c r="J2136" i="1"/>
  <c r="L2135" i="1"/>
  <c r="K2135" i="1"/>
  <c r="J2135" i="1"/>
  <c r="L2134" i="1"/>
  <c r="K2134" i="1"/>
  <c r="J2134" i="1"/>
  <c r="L2133" i="1"/>
  <c r="K2133" i="1"/>
  <c r="J2133" i="1"/>
  <c r="L2132" i="1"/>
  <c r="K2132" i="1"/>
  <c r="J2132" i="1"/>
  <c r="L2131" i="1"/>
  <c r="K2131" i="1"/>
  <c r="J2131" i="1"/>
  <c r="L2130" i="1"/>
  <c r="K2130" i="1"/>
  <c r="J2130" i="1"/>
  <c r="L2129" i="1"/>
  <c r="K2129" i="1"/>
  <c r="J2129" i="1"/>
  <c r="L2128" i="1"/>
  <c r="K2128" i="1"/>
  <c r="J2128" i="1"/>
  <c r="L2127" i="1"/>
  <c r="K2127" i="1"/>
  <c r="J2127" i="1"/>
  <c r="L2126" i="1"/>
  <c r="K2126" i="1"/>
  <c r="J2126" i="1"/>
  <c r="L2125" i="1"/>
  <c r="K2125" i="1"/>
  <c r="J2125" i="1"/>
  <c r="L2124" i="1"/>
  <c r="K2124" i="1"/>
  <c r="J2124" i="1"/>
  <c r="L2123" i="1"/>
  <c r="K2123" i="1"/>
  <c r="J2123" i="1"/>
  <c r="L2122" i="1"/>
  <c r="K2122" i="1"/>
  <c r="J2122" i="1"/>
  <c r="L2121" i="1"/>
  <c r="K2121" i="1"/>
  <c r="J2121" i="1"/>
  <c r="L2120" i="1"/>
  <c r="K2120" i="1"/>
  <c r="J2120" i="1"/>
  <c r="L2119" i="1"/>
  <c r="K2119" i="1"/>
  <c r="J2119" i="1"/>
  <c r="L2118" i="1"/>
  <c r="K2118" i="1"/>
  <c r="J2118" i="1"/>
  <c r="L2117" i="1"/>
  <c r="K2117" i="1"/>
  <c r="J2117" i="1"/>
  <c r="L2116" i="1"/>
  <c r="K2116" i="1"/>
  <c r="J2116" i="1"/>
  <c r="L2115" i="1"/>
  <c r="K2115" i="1"/>
  <c r="J2115" i="1"/>
  <c r="L2114" i="1"/>
  <c r="K2114" i="1"/>
  <c r="J2114" i="1"/>
  <c r="L2113" i="1"/>
  <c r="K2113" i="1"/>
  <c r="J2113" i="1"/>
  <c r="L2112" i="1"/>
  <c r="K2112" i="1"/>
  <c r="J2112" i="1"/>
  <c r="L2111" i="1"/>
  <c r="K2111" i="1"/>
  <c r="J2111" i="1"/>
  <c r="L2110" i="1"/>
  <c r="K2110" i="1"/>
  <c r="J2110" i="1"/>
  <c r="L2109" i="1"/>
  <c r="K2109" i="1"/>
  <c r="J2109" i="1"/>
  <c r="L2108" i="1"/>
  <c r="K2108" i="1"/>
  <c r="J2108" i="1"/>
  <c r="L2107" i="1"/>
  <c r="K2107" i="1"/>
  <c r="J2107" i="1"/>
  <c r="L2106" i="1"/>
  <c r="K2106" i="1"/>
  <c r="J2106" i="1"/>
  <c r="L2105" i="1"/>
  <c r="K2105" i="1"/>
  <c r="J2105" i="1"/>
  <c r="L2104" i="1"/>
  <c r="K2104" i="1"/>
  <c r="J2104" i="1"/>
  <c r="L2103" i="1"/>
  <c r="K2103" i="1"/>
  <c r="J2103" i="1"/>
  <c r="L2102" i="1"/>
  <c r="K2102" i="1"/>
  <c r="J2102" i="1"/>
  <c r="L2101" i="1"/>
  <c r="K2101" i="1"/>
  <c r="J2101" i="1"/>
  <c r="L2100" i="1"/>
  <c r="K2100" i="1"/>
  <c r="J2100" i="1"/>
  <c r="L2099" i="1"/>
  <c r="K2099" i="1"/>
  <c r="J2099" i="1"/>
  <c r="L2098" i="1"/>
  <c r="K2098" i="1"/>
  <c r="J2098" i="1"/>
  <c r="L2097" i="1"/>
  <c r="K2097" i="1"/>
  <c r="J2097" i="1"/>
  <c r="L2096" i="1"/>
  <c r="K2096" i="1"/>
  <c r="J2096" i="1"/>
  <c r="L2095" i="1"/>
  <c r="K2095" i="1"/>
  <c r="J2095" i="1"/>
  <c r="L2094" i="1"/>
  <c r="K2094" i="1"/>
  <c r="J2094" i="1"/>
  <c r="L2093" i="1"/>
  <c r="K2093" i="1"/>
  <c r="J2093" i="1"/>
  <c r="L2092" i="1"/>
  <c r="K2092" i="1"/>
  <c r="J2092" i="1"/>
  <c r="L2091" i="1"/>
  <c r="K2091" i="1"/>
  <c r="J2091" i="1"/>
  <c r="L2090" i="1"/>
  <c r="K2090" i="1"/>
  <c r="J2090" i="1"/>
  <c r="L2089" i="1"/>
  <c r="K2089" i="1"/>
  <c r="J2089" i="1"/>
  <c r="L2088" i="1"/>
  <c r="K2088" i="1"/>
  <c r="J2088" i="1"/>
  <c r="L2087" i="1"/>
  <c r="K2087" i="1"/>
  <c r="J2087" i="1"/>
  <c r="L2086" i="1"/>
  <c r="K2086" i="1"/>
  <c r="J2086" i="1"/>
  <c r="L2085" i="1"/>
  <c r="K2085" i="1"/>
  <c r="J2085" i="1"/>
  <c r="L2084" i="1"/>
  <c r="K2084" i="1"/>
  <c r="J2084" i="1"/>
  <c r="L2083" i="1"/>
  <c r="K2083" i="1"/>
  <c r="J2083" i="1"/>
  <c r="L2082" i="1"/>
  <c r="K2082" i="1"/>
  <c r="J2082" i="1"/>
  <c r="L2081" i="1"/>
  <c r="K2081" i="1"/>
  <c r="J2081" i="1"/>
  <c r="L2080" i="1"/>
  <c r="K2080" i="1"/>
  <c r="J2080" i="1"/>
  <c r="L2079" i="1"/>
  <c r="K2079" i="1"/>
  <c r="J2079" i="1"/>
  <c r="L2078" i="1"/>
  <c r="K2078" i="1"/>
  <c r="J2078" i="1"/>
  <c r="L2077" i="1"/>
  <c r="K2077" i="1"/>
  <c r="J2077" i="1"/>
  <c r="L2076" i="1"/>
  <c r="K2076" i="1"/>
  <c r="J2076" i="1"/>
  <c r="L2075" i="1"/>
  <c r="K2075" i="1"/>
  <c r="J2075" i="1"/>
  <c r="L2074" i="1"/>
  <c r="K2074" i="1"/>
  <c r="J2074" i="1"/>
  <c r="L2073" i="1"/>
  <c r="K2073" i="1"/>
  <c r="J2073" i="1"/>
  <c r="L2072" i="1"/>
  <c r="K2072" i="1"/>
  <c r="J2072" i="1"/>
  <c r="L2071" i="1"/>
  <c r="K2071" i="1"/>
  <c r="J2071" i="1"/>
  <c r="L2070" i="1"/>
  <c r="K2070" i="1"/>
  <c r="J2070" i="1"/>
  <c r="L2069" i="1"/>
  <c r="K2069" i="1"/>
  <c r="J2069" i="1"/>
  <c r="L2068" i="1"/>
  <c r="K2068" i="1"/>
  <c r="J2068" i="1"/>
  <c r="L2067" i="1"/>
  <c r="K2067" i="1"/>
  <c r="J2067" i="1"/>
  <c r="L2066" i="1"/>
  <c r="K2066" i="1"/>
  <c r="J2066" i="1"/>
  <c r="L2065" i="1"/>
  <c r="K2065" i="1"/>
  <c r="J2065" i="1"/>
  <c r="L2064" i="1"/>
  <c r="K2064" i="1"/>
  <c r="J2064" i="1"/>
  <c r="L2063" i="1"/>
  <c r="K2063" i="1"/>
  <c r="J2063" i="1"/>
  <c r="L2062" i="1"/>
  <c r="K2062" i="1"/>
  <c r="J2062" i="1"/>
  <c r="L2061" i="1"/>
  <c r="K2061" i="1"/>
  <c r="J2061" i="1"/>
  <c r="L2060" i="1"/>
  <c r="K2060" i="1"/>
  <c r="J2060" i="1"/>
  <c r="L2059" i="1"/>
  <c r="K2059" i="1"/>
  <c r="J2059" i="1"/>
  <c r="L2058" i="1"/>
  <c r="K2058" i="1"/>
  <c r="J2058" i="1"/>
  <c r="L2057" i="1"/>
  <c r="K2057" i="1"/>
  <c r="J2057" i="1"/>
  <c r="L2056" i="1"/>
  <c r="K2056" i="1"/>
  <c r="J2056" i="1"/>
  <c r="L2055" i="1"/>
  <c r="K2055" i="1"/>
  <c r="J2055" i="1"/>
  <c r="L2054" i="1"/>
  <c r="K2054" i="1"/>
  <c r="J2054" i="1"/>
  <c r="L2053" i="1"/>
  <c r="K2053" i="1"/>
  <c r="J2053" i="1"/>
  <c r="L2052" i="1"/>
  <c r="K2052" i="1"/>
  <c r="J2052" i="1"/>
  <c r="L2051" i="1"/>
  <c r="K2051" i="1"/>
  <c r="J2051" i="1"/>
  <c r="L2050" i="1"/>
  <c r="K2050" i="1"/>
  <c r="J2050" i="1"/>
  <c r="L2049" i="1"/>
  <c r="K2049" i="1"/>
  <c r="J2049" i="1"/>
  <c r="L2048" i="1"/>
  <c r="K2048" i="1"/>
  <c r="J2048" i="1"/>
  <c r="L2047" i="1"/>
  <c r="K2047" i="1"/>
  <c r="J2047" i="1"/>
  <c r="L2046" i="1"/>
  <c r="K2046" i="1"/>
  <c r="J2046" i="1"/>
  <c r="L2045" i="1"/>
  <c r="K2045" i="1"/>
  <c r="J2045" i="1"/>
  <c r="L2044" i="1"/>
  <c r="K2044" i="1"/>
  <c r="J2044" i="1"/>
  <c r="L2043" i="1"/>
  <c r="K2043" i="1"/>
  <c r="J2043" i="1"/>
  <c r="L2042" i="1"/>
  <c r="K2042" i="1"/>
  <c r="J2042" i="1"/>
  <c r="L2041" i="1"/>
  <c r="K2041" i="1"/>
  <c r="J2041" i="1"/>
  <c r="L2040" i="1"/>
  <c r="K2040" i="1"/>
  <c r="J2040" i="1"/>
  <c r="L2039" i="1"/>
  <c r="K2039" i="1"/>
  <c r="J2039" i="1"/>
  <c r="L2038" i="1"/>
  <c r="K2038" i="1"/>
  <c r="J2038" i="1"/>
  <c r="L2037" i="1"/>
  <c r="K2037" i="1"/>
  <c r="J2037" i="1"/>
  <c r="L2036" i="1"/>
  <c r="K2036" i="1"/>
  <c r="J2036" i="1"/>
  <c r="L2035" i="1"/>
  <c r="K2035" i="1"/>
  <c r="J2035" i="1"/>
  <c r="L2034" i="1"/>
  <c r="K2034" i="1"/>
  <c r="J2034" i="1"/>
  <c r="L2033" i="1"/>
  <c r="K2033" i="1"/>
  <c r="J2033" i="1"/>
  <c r="L2032" i="1"/>
  <c r="K2032" i="1"/>
  <c r="J2032" i="1"/>
  <c r="L2031" i="1"/>
  <c r="K2031" i="1"/>
  <c r="J2031" i="1"/>
  <c r="L2030" i="1"/>
  <c r="K2030" i="1"/>
  <c r="J2030" i="1"/>
  <c r="L2029" i="1"/>
  <c r="K2029" i="1"/>
  <c r="J2029" i="1"/>
  <c r="L2028" i="1"/>
  <c r="K2028" i="1"/>
  <c r="J2028" i="1"/>
  <c r="L2027" i="1"/>
  <c r="K2027" i="1"/>
  <c r="J2027" i="1"/>
  <c r="L2026" i="1"/>
  <c r="K2026" i="1"/>
  <c r="J2026" i="1"/>
  <c r="L2025" i="1"/>
  <c r="K2025" i="1"/>
  <c r="J2025" i="1"/>
  <c r="L2024" i="1"/>
  <c r="K2024" i="1"/>
  <c r="J2024" i="1"/>
  <c r="L2023" i="1"/>
  <c r="K2023" i="1"/>
  <c r="J2023" i="1"/>
  <c r="L2022" i="1"/>
  <c r="K2022" i="1"/>
  <c r="J2022" i="1"/>
  <c r="L2021" i="1"/>
  <c r="K2021" i="1"/>
  <c r="J2021" i="1"/>
  <c r="L2020" i="1"/>
  <c r="K2020" i="1"/>
  <c r="J2020" i="1"/>
  <c r="L2019" i="1"/>
  <c r="K2019" i="1"/>
  <c r="J2019" i="1"/>
  <c r="L2018" i="1"/>
  <c r="K2018" i="1"/>
  <c r="J2018" i="1"/>
  <c r="L2017" i="1"/>
  <c r="K2017" i="1"/>
  <c r="J2017" i="1"/>
  <c r="L2016" i="1"/>
  <c r="K2016" i="1"/>
  <c r="J2016" i="1"/>
  <c r="L2015" i="1"/>
  <c r="K2015" i="1"/>
  <c r="J2015" i="1"/>
  <c r="L2014" i="1"/>
  <c r="K2014" i="1"/>
  <c r="J2014" i="1"/>
  <c r="L2013" i="1"/>
  <c r="K2013" i="1"/>
  <c r="J2013" i="1"/>
  <c r="L2012" i="1"/>
  <c r="K2012" i="1"/>
  <c r="J2012" i="1"/>
  <c r="L2011" i="1"/>
  <c r="K2011" i="1"/>
  <c r="J2011" i="1"/>
  <c r="L2010" i="1"/>
  <c r="K2010" i="1"/>
  <c r="J2010" i="1"/>
  <c r="L2009" i="1"/>
  <c r="K2009" i="1"/>
  <c r="J2009" i="1"/>
  <c r="L2008" i="1"/>
  <c r="K2008" i="1"/>
  <c r="J2008" i="1"/>
  <c r="L2007" i="1"/>
  <c r="K2007" i="1"/>
  <c r="J2007" i="1"/>
  <c r="L2006" i="1"/>
  <c r="K2006" i="1"/>
  <c r="J2006" i="1"/>
  <c r="L2005" i="1"/>
  <c r="K2005" i="1"/>
  <c r="J2005" i="1"/>
  <c r="L2004" i="1"/>
  <c r="K2004" i="1"/>
  <c r="J2004" i="1"/>
  <c r="L2003" i="1"/>
  <c r="K2003" i="1"/>
  <c r="J2003" i="1"/>
  <c r="L2002" i="1"/>
  <c r="K2002" i="1"/>
  <c r="J2002" i="1"/>
  <c r="L2001" i="1"/>
  <c r="K2001" i="1"/>
  <c r="J2001" i="1"/>
  <c r="L2000" i="1"/>
  <c r="K2000" i="1"/>
  <c r="J2000" i="1"/>
  <c r="L1999" i="1"/>
  <c r="K1999" i="1"/>
  <c r="J1999" i="1"/>
  <c r="L1998" i="1"/>
  <c r="K1998" i="1"/>
  <c r="J1998" i="1"/>
  <c r="L1997" i="1"/>
  <c r="K1997" i="1"/>
  <c r="J1997" i="1"/>
  <c r="L1996" i="1"/>
  <c r="K1996" i="1"/>
  <c r="J1996" i="1"/>
  <c r="L1995" i="1"/>
  <c r="K1995" i="1"/>
  <c r="L1994" i="1"/>
  <c r="K1994" i="1"/>
  <c r="L1993" i="1"/>
  <c r="K1993" i="1"/>
  <c r="L1992" i="1"/>
  <c r="K1992" i="1"/>
  <c r="L1991" i="1"/>
  <c r="K1991" i="1"/>
  <c r="L1990" i="1"/>
  <c r="K1990" i="1"/>
  <c r="L1989" i="1"/>
  <c r="K1989" i="1"/>
  <c r="L1988" i="1"/>
  <c r="K1988" i="1"/>
  <c r="L1987" i="1"/>
  <c r="K1987" i="1"/>
  <c r="L1986" i="1"/>
  <c r="K1986" i="1"/>
  <c r="L1985" i="1"/>
  <c r="K1985" i="1"/>
  <c r="L1984" i="1"/>
  <c r="K1984" i="1"/>
  <c r="L1983" i="1"/>
  <c r="K1983" i="1"/>
  <c r="L1982" i="1"/>
  <c r="K1982" i="1"/>
  <c r="L1981" i="1"/>
  <c r="K1981" i="1"/>
  <c r="L1980" i="1"/>
  <c r="K1980" i="1"/>
  <c r="L1979" i="1"/>
  <c r="K1979" i="1"/>
  <c r="L1978" i="1"/>
  <c r="K1978" i="1"/>
  <c r="L1977" i="1"/>
  <c r="K1977" i="1"/>
  <c r="L1976" i="1"/>
  <c r="K1976" i="1"/>
  <c r="L1975" i="1"/>
  <c r="K1975" i="1"/>
  <c r="L1974" i="1"/>
  <c r="K1974" i="1"/>
  <c r="L1973" i="1"/>
  <c r="K1973" i="1"/>
  <c r="L1972" i="1"/>
  <c r="K1972" i="1"/>
  <c r="L1971" i="1"/>
  <c r="K1971" i="1"/>
  <c r="L1970" i="1"/>
  <c r="K1970" i="1"/>
  <c r="L1969" i="1"/>
  <c r="K1969" i="1"/>
  <c r="L1968" i="1"/>
  <c r="K1968" i="1"/>
  <c r="L1967" i="1"/>
  <c r="K1967" i="1"/>
  <c r="L1966" i="1"/>
  <c r="K1966" i="1"/>
  <c r="L1965" i="1"/>
  <c r="K1965" i="1"/>
  <c r="L1964" i="1"/>
  <c r="K1964" i="1"/>
  <c r="L1963" i="1"/>
  <c r="K1963" i="1"/>
  <c r="L1962" i="1"/>
  <c r="K1962" i="1"/>
  <c r="L1961" i="1"/>
  <c r="K1961" i="1"/>
  <c r="L1960" i="1"/>
  <c r="K1960" i="1"/>
  <c r="L1959" i="1"/>
  <c r="K1959" i="1"/>
  <c r="L1958" i="1"/>
  <c r="K1958" i="1"/>
  <c r="L1957" i="1"/>
  <c r="K1957" i="1"/>
  <c r="L1956" i="1"/>
  <c r="K1956" i="1"/>
  <c r="L1955" i="1"/>
  <c r="K1955" i="1"/>
  <c r="L1954" i="1"/>
  <c r="K1954" i="1"/>
  <c r="L1953" i="1"/>
  <c r="K1953" i="1"/>
  <c r="L1952" i="1"/>
  <c r="K1952" i="1"/>
  <c r="L1951" i="1"/>
  <c r="K1951" i="1"/>
  <c r="L1950" i="1"/>
  <c r="K1950" i="1"/>
  <c r="L1949" i="1"/>
  <c r="K1949" i="1"/>
  <c r="L1948" i="1"/>
  <c r="K1948" i="1"/>
  <c r="L1947" i="1"/>
  <c r="K1947" i="1"/>
  <c r="L1946" i="1"/>
  <c r="K1946" i="1"/>
  <c r="L1945" i="1"/>
  <c r="K1945" i="1"/>
  <c r="L1944" i="1"/>
  <c r="K1944" i="1"/>
  <c r="L1943" i="1"/>
  <c r="K1943" i="1"/>
  <c r="L1942" i="1"/>
  <c r="K1942" i="1"/>
  <c r="L1941" i="1"/>
  <c r="K1941" i="1"/>
  <c r="L1940" i="1"/>
  <c r="K1940" i="1"/>
  <c r="L1939" i="1"/>
  <c r="K1939" i="1"/>
  <c r="L1938" i="1"/>
  <c r="K1938" i="1"/>
  <c r="L1937" i="1"/>
  <c r="K1937" i="1"/>
  <c r="L1936" i="1"/>
  <c r="K1936" i="1"/>
  <c r="L1935" i="1"/>
  <c r="K1935" i="1"/>
  <c r="L1934" i="1"/>
  <c r="K1934" i="1"/>
  <c r="L1933" i="1"/>
  <c r="K1933" i="1"/>
  <c r="L1932" i="1"/>
  <c r="K1932" i="1"/>
  <c r="L1931" i="1"/>
  <c r="K1931" i="1"/>
  <c r="L1930" i="1"/>
  <c r="K1930" i="1"/>
  <c r="L1929" i="1"/>
  <c r="K1929" i="1"/>
  <c r="L1928" i="1"/>
  <c r="K1928" i="1"/>
  <c r="L1927" i="1"/>
  <c r="K1927" i="1"/>
  <c r="L1926" i="1"/>
  <c r="K1926" i="1"/>
  <c r="L1925" i="1"/>
  <c r="K1925" i="1"/>
  <c r="L1924" i="1"/>
  <c r="K1924" i="1"/>
  <c r="L1923" i="1"/>
  <c r="K1923" i="1"/>
  <c r="L1922" i="1"/>
  <c r="K1922" i="1"/>
  <c r="L1921" i="1"/>
  <c r="K1921" i="1"/>
  <c r="L1920" i="1"/>
  <c r="K1920" i="1"/>
  <c r="L1919" i="1"/>
  <c r="K1919" i="1"/>
  <c r="L1918" i="1"/>
  <c r="K1918" i="1"/>
  <c r="L1917" i="1"/>
  <c r="K1917" i="1"/>
  <c r="L1916" i="1"/>
  <c r="K1916" i="1"/>
  <c r="L1915" i="1"/>
  <c r="K1915" i="1"/>
  <c r="L1914" i="1"/>
  <c r="K1914" i="1"/>
  <c r="J1914" i="1"/>
  <c r="L1913" i="1"/>
  <c r="K1913" i="1"/>
  <c r="J1913" i="1"/>
  <c r="L1912" i="1"/>
  <c r="K1912" i="1"/>
  <c r="J1912" i="1"/>
  <c r="L1911" i="1"/>
  <c r="K1911" i="1"/>
  <c r="J1911" i="1"/>
  <c r="L1910" i="1"/>
  <c r="K1910" i="1"/>
  <c r="J1910" i="1"/>
  <c r="L1909" i="1"/>
  <c r="K1909" i="1"/>
  <c r="J1909" i="1"/>
  <c r="L1908" i="1"/>
  <c r="K1908" i="1"/>
  <c r="J1908" i="1"/>
  <c r="L1907" i="1"/>
  <c r="K1907" i="1"/>
  <c r="J1907" i="1"/>
  <c r="L1906" i="1"/>
  <c r="K1906" i="1"/>
  <c r="J1906" i="1"/>
  <c r="L1905" i="1"/>
  <c r="K1905" i="1"/>
  <c r="J1905" i="1"/>
  <c r="L1904" i="1"/>
  <c r="K1904" i="1"/>
  <c r="J1904" i="1"/>
  <c r="L1903" i="1"/>
  <c r="K1903" i="1"/>
  <c r="J1903" i="1"/>
  <c r="L1902" i="1"/>
  <c r="K1902" i="1"/>
  <c r="J1902" i="1"/>
  <c r="L1901" i="1"/>
  <c r="K1901" i="1"/>
  <c r="J1901" i="1"/>
  <c r="L1900" i="1"/>
  <c r="K1900" i="1"/>
  <c r="J1900" i="1"/>
  <c r="L1899" i="1"/>
  <c r="K1899" i="1"/>
  <c r="J1899" i="1"/>
  <c r="L1898" i="1"/>
  <c r="K1898" i="1"/>
  <c r="J1898" i="1"/>
  <c r="L1897" i="1"/>
  <c r="K1897" i="1"/>
  <c r="J1897" i="1"/>
  <c r="L1896" i="1"/>
  <c r="K1896" i="1"/>
  <c r="J1896" i="1"/>
  <c r="L1895" i="1"/>
  <c r="K1895" i="1"/>
  <c r="J1895" i="1"/>
  <c r="L1894" i="1"/>
  <c r="K1894" i="1"/>
  <c r="J1894" i="1"/>
  <c r="L1893" i="1"/>
  <c r="K1893" i="1"/>
  <c r="J1893" i="1"/>
  <c r="L1892" i="1"/>
  <c r="K1892" i="1"/>
  <c r="J1892" i="1"/>
  <c r="L1891" i="1"/>
  <c r="K1891" i="1"/>
  <c r="J1891" i="1"/>
  <c r="L1890" i="1"/>
  <c r="K1890" i="1"/>
  <c r="J1890" i="1"/>
  <c r="L1889" i="1"/>
  <c r="K1889" i="1"/>
  <c r="J1889" i="1"/>
  <c r="L1888" i="1"/>
  <c r="K1888" i="1"/>
  <c r="J1888" i="1"/>
  <c r="L1887" i="1"/>
  <c r="K1887" i="1"/>
  <c r="J1887" i="1"/>
  <c r="L1886" i="1"/>
  <c r="K1886" i="1"/>
  <c r="J1886" i="1"/>
  <c r="L1885" i="1"/>
  <c r="K1885" i="1"/>
  <c r="J1885" i="1"/>
  <c r="L1884" i="1"/>
  <c r="K1884" i="1"/>
  <c r="J1884" i="1"/>
  <c r="L1883" i="1"/>
  <c r="K1883" i="1"/>
  <c r="J1883" i="1"/>
  <c r="L1882" i="1"/>
  <c r="K1882" i="1"/>
  <c r="J1882" i="1"/>
  <c r="L1881" i="1"/>
  <c r="K1881" i="1"/>
  <c r="J1881" i="1"/>
  <c r="L1880" i="1"/>
  <c r="K1880" i="1"/>
  <c r="J1880" i="1"/>
  <c r="L1879" i="1"/>
  <c r="K1879" i="1"/>
  <c r="J1879" i="1"/>
  <c r="L1878" i="1"/>
  <c r="K1878" i="1"/>
  <c r="J1878" i="1"/>
  <c r="L1877" i="1"/>
  <c r="K1877" i="1"/>
  <c r="J1877" i="1"/>
  <c r="L1876" i="1"/>
  <c r="K1876" i="1"/>
  <c r="J1876" i="1"/>
  <c r="L1875" i="1"/>
  <c r="K1875" i="1"/>
  <c r="J1875" i="1"/>
  <c r="L1874" i="1"/>
  <c r="K1874" i="1"/>
  <c r="J1874" i="1"/>
  <c r="L1873" i="1"/>
  <c r="K1873" i="1"/>
  <c r="J1873" i="1"/>
  <c r="L1872" i="1"/>
  <c r="K1872" i="1"/>
  <c r="J1872" i="1"/>
  <c r="L1871" i="1"/>
  <c r="K1871" i="1"/>
  <c r="J1871" i="1"/>
  <c r="L1870" i="1"/>
  <c r="K1870" i="1"/>
  <c r="J1870" i="1"/>
  <c r="L1869" i="1"/>
  <c r="K1869" i="1"/>
  <c r="J1869" i="1"/>
  <c r="L1868" i="1"/>
  <c r="K1868" i="1"/>
  <c r="J1868" i="1"/>
  <c r="L1867" i="1"/>
  <c r="K1867" i="1"/>
  <c r="J1867" i="1"/>
  <c r="L1866" i="1"/>
  <c r="K1866" i="1"/>
  <c r="J1866" i="1"/>
  <c r="L1865" i="1"/>
  <c r="K1865" i="1"/>
  <c r="J1865" i="1"/>
  <c r="L1864" i="1"/>
  <c r="K1864" i="1"/>
  <c r="J1864" i="1"/>
  <c r="L1863" i="1"/>
  <c r="K1863" i="1"/>
  <c r="J1863" i="1"/>
  <c r="L1862" i="1"/>
  <c r="K1862" i="1"/>
  <c r="J1862" i="1"/>
  <c r="L1861" i="1"/>
  <c r="K1861" i="1"/>
  <c r="J1861" i="1"/>
  <c r="L1860" i="1"/>
  <c r="K1860" i="1"/>
  <c r="J1860" i="1"/>
  <c r="L1859" i="1"/>
  <c r="K1859" i="1"/>
  <c r="J1859" i="1"/>
  <c r="L1858" i="1"/>
  <c r="K1858" i="1"/>
  <c r="J1858" i="1"/>
  <c r="L1857" i="1"/>
  <c r="K1857" i="1"/>
  <c r="J1857" i="1"/>
  <c r="L1856" i="1"/>
  <c r="K1856" i="1"/>
  <c r="J1856" i="1"/>
  <c r="L1855" i="1"/>
  <c r="K1855" i="1"/>
  <c r="J1855" i="1"/>
  <c r="L1854" i="1"/>
  <c r="K1854" i="1"/>
  <c r="J1854" i="1"/>
  <c r="L1853" i="1"/>
  <c r="K1853" i="1"/>
  <c r="J1853" i="1"/>
  <c r="L1852" i="1"/>
  <c r="K1852" i="1"/>
  <c r="J1852" i="1"/>
  <c r="L1851" i="1"/>
  <c r="K1851" i="1"/>
  <c r="J1851" i="1"/>
  <c r="L1850" i="1"/>
  <c r="K1850" i="1"/>
  <c r="J1850" i="1"/>
  <c r="L1849" i="1"/>
  <c r="K1849" i="1"/>
  <c r="J1849" i="1"/>
  <c r="L1848" i="1"/>
  <c r="K1848" i="1"/>
  <c r="J1848" i="1"/>
  <c r="L1847" i="1"/>
  <c r="K1847" i="1"/>
  <c r="J1847" i="1"/>
  <c r="L1846" i="1"/>
  <c r="K1846" i="1"/>
  <c r="J1846" i="1"/>
  <c r="L1845" i="1"/>
  <c r="K1845" i="1"/>
  <c r="J1845" i="1"/>
  <c r="L1844" i="1"/>
  <c r="K1844" i="1"/>
  <c r="J1844" i="1"/>
  <c r="L1843" i="1"/>
  <c r="K1843" i="1"/>
  <c r="J1843" i="1"/>
  <c r="L1842" i="1"/>
  <c r="K1842" i="1"/>
  <c r="J1842" i="1"/>
  <c r="L1841" i="1"/>
  <c r="K1841" i="1"/>
  <c r="J1841" i="1"/>
  <c r="L1840" i="1"/>
  <c r="K1840" i="1"/>
  <c r="J1840" i="1"/>
  <c r="L1839" i="1"/>
  <c r="K1839" i="1"/>
  <c r="J1839" i="1"/>
  <c r="L1838" i="1"/>
  <c r="K1838" i="1"/>
  <c r="J1838" i="1"/>
  <c r="L1837" i="1"/>
  <c r="K1837" i="1"/>
  <c r="J1837" i="1"/>
  <c r="L1836" i="1"/>
  <c r="K1836" i="1"/>
  <c r="J1836" i="1"/>
  <c r="L1835" i="1"/>
  <c r="K1835" i="1"/>
  <c r="J1835" i="1"/>
  <c r="L1834" i="1"/>
  <c r="K1834" i="1"/>
  <c r="J1834" i="1"/>
  <c r="L1833" i="1"/>
  <c r="K1833" i="1"/>
  <c r="J1833" i="1"/>
  <c r="L1832" i="1"/>
  <c r="K1832" i="1"/>
  <c r="J1832" i="1"/>
  <c r="L1831" i="1"/>
  <c r="K1831" i="1"/>
  <c r="J1831" i="1"/>
  <c r="L1830" i="1"/>
  <c r="K1830" i="1"/>
  <c r="J1830" i="1"/>
  <c r="L1829" i="1"/>
  <c r="K1829" i="1"/>
  <c r="J1829" i="1"/>
  <c r="L1828" i="1"/>
  <c r="K1828" i="1"/>
  <c r="J1828" i="1"/>
  <c r="L1827" i="1"/>
  <c r="K1827" i="1"/>
  <c r="J1827" i="1"/>
  <c r="L1826" i="1"/>
  <c r="K1826" i="1"/>
  <c r="J1826" i="1"/>
  <c r="L1825" i="1"/>
  <c r="K1825" i="1"/>
  <c r="J1825" i="1"/>
  <c r="L1824" i="1"/>
  <c r="K1824" i="1"/>
  <c r="J1824" i="1"/>
  <c r="L1823" i="1"/>
  <c r="K1823" i="1"/>
  <c r="J1823" i="1"/>
  <c r="L1822" i="1"/>
  <c r="K1822" i="1"/>
  <c r="J1822" i="1"/>
  <c r="L1821" i="1"/>
  <c r="K1821" i="1"/>
  <c r="J1821" i="1"/>
  <c r="L1820" i="1"/>
  <c r="K1820" i="1"/>
  <c r="J1820" i="1"/>
  <c r="L1819" i="1"/>
  <c r="K1819" i="1"/>
  <c r="J1819" i="1"/>
  <c r="L1818" i="1"/>
  <c r="K1818" i="1"/>
  <c r="J1818" i="1"/>
  <c r="L1817" i="1"/>
  <c r="K1817" i="1"/>
  <c r="J1817" i="1"/>
  <c r="L1816" i="1"/>
  <c r="K1816" i="1"/>
  <c r="J1816" i="1"/>
  <c r="L1815" i="1"/>
  <c r="K1815" i="1"/>
  <c r="J1815" i="1"/>
  <c r="L1814" i="1"/>
  <c r="K1814" i="1"/>
  <c r="J1814" i="1"/>
  <c r="L1813" i="1"/>
  <c r="K1813" i="1"/>
  <c r="J1813" i="1"/>
  <c r="L1812" i="1"/>
  <c r="K1812" i="1"/>
  <c r="J1812" i="1"/>
  <c r="L1811" i="1"/>
  <c r="K1811" i="1"/>
  <c r="J1811" i="1"/>
  <c r="L1810" i="1"/>
  <c r="K1810" i="1"/>
  <c r="J1810" i="1"/>
  <c r="L1809" i="1"/>
  <c r="K1809" i="1"/>
  <c r="J1809" i="1"/>
  <c r="L1808" i="1"/>
  <c r="K1808" i="1"/>
  <c r="J1808" i="1"/>
  <c r="L1807" i="1"/>
  <c r="K1807" i="1"/>
  <c r="J1807" i="1"/>
  <c r="L1806" i="1"/>
  <c r="K1806" i="1"/>
  <c r="J1806" i="1"/>
  <c r="L1805" i="1"/>
  <c r="K1805" i="1"/>
  <c r="J1805" i="1"/>
  <c r="L1804" i="1"/>
  <c r="K1804" i="1"/>
  <c r="J1804" i="1"/>
  <c r="L1803" i="1"/>
  <c r="K1803" i="1"/>
  <c r="J1803" i="1"/>
  <c r="L1802" i="1"/>
  <c r="K1802" i="1"/>
  <c r="J1802" i="1"/>
  <c r="L1801" i="1"/>
  <c r="K1801" i="1"/>
  <c r="J1801" i="1"/>
  <c r="L1800" i="1"/>
  <c r="K1800" i="1"/>
  <c r="J1800" i="1"/>
  <c r="L1799" i="1"/>
  <c r="K1799" i="1"/>
  <c r="J1799" i="1"/>
  <c r="L1798" i="1"/>
  <c r="K1798" i="1"/>
  <c r="J1798" i="1"/>
  <c r="L1797" i="1"/>
  <c r="K1797" i="1"/>
  <c r="J1797" i="1"/>
  <c r="L1796" i="1"/>
  <c r="K1796" i="1"/>
  <c r="J1796" i="1"/>
  <c r="L1795" i="1"/>
  <c r="K1795" i="1"/>
  <c r="J1795" i="1"/>
  <c r="L1794" i="1"/>
  <c r="K1794" i="1"/>
  <c r="J1794" i="1"/>
  <c r="L1793" i="1"/>
  <c r="K1793" i="1"/>
  <c r="J1793" i="1"/>
  <c r="L1792" i="1"/>
  <c r="K1792" i="1"/>
  <c r="J1792" i="1"/>
  <c r="L1791" i="1"/>
  <c r="K1791" i="1"/>
  <c r="J1791" i="1"/>
  <c r="L1790" i="1"/>
  <c r="K1790" i="1"/>
  <c r="J1790" i="1"/>
  <c r="L1789" i="1"/>
  <c r="K1789" i="1"/>
  <c r="J1789" i="1"/>
  <c r="L1788" i="1"/>
  <c r="K1788" i="1"/>
  <c r="J1788" i="1"/>
  <c r="L1787" i="1"/>
  <c r="K1787" i="1"/>
  <c r="J1787" i="1"/>
  <c r="L1786" i="1"/>
  <c r="K1786" i="1"/>
  <c r="J1786" i="1"/>
  <c r="L1785" i="1"/>
  <c r="K1785" i="1"/>
  <c r="J1785" i="1"/>
  <c r="L1784" i="1"/>
  <c r="K1784" i="1"/>
  <c r="J1784" i="1"/>
  <c r="L1783" i="1"/>
  <c r="K1783" i="1"/>
  <c r="J1783" i="1"/>
  <c r="L1782" i="1"/>
  <c r="K1782" i="1"/>
  <c r="J1782" i="1"/>
  <c r="L1781" i="1"/>
  <c r="K1781" i="1"/>
  <c r="J1781" i="1"/>
  <c r="L1780" i="1"/>
  <c r="K1780" i="1"/>
  <c r="J1780" i="1"/>
  <c r="L1779" i="1"/>
  <c r="K1779" i="1"/>
  <c r="J1779" i="1"/>
  <c r="L1778" i="1"/>
  <c r="K1778" i="1"/>
  <c r="J1778" i="1"/>
  <c r="L1777" i="1"/>
  <c r="K1777" i="1"/>
  <c r="J1777" i="1"/>
  <c r="L1776" i="1"/>
  <c r="K1776" i="1"/>
  <c r="J1776" i="1"/>
  <c r="L1775" i="1"/>
  <c r="K1775" i="1"/>
  <c r="J1775" i="1"/>
  <c r="L1774" i="1"/>
  <c r="K1774" i="1"/>
  <c r="J1774" i="1"/>
  <c r="L1773" i="1"/>
  <c r="K1773" i="1"/>
  <c r="J1773" i="1"/>
  <c r="L1772" i="1"/>
  <c r="K1772" i="1"/>
  <c r="J1772" i="1"/>
  <c r="L1771" i="1"/>
  <c r="K1771" i="1"/>
  <c r="J1771" i="1"/>
  <c r="L1770" i="1"/>
  <c r="K1770" i="1"/>
  <c r="J1770" i="1"/>
  <c r="L1769" i="1"/>
  <c r="K1769" i="1"/>
  <c r="J1769" i="1"/>
  <c r="L1768" i="1"/>
  <c r="K1768" i="1"/>
  <c r="J1768" i="1"/>
  <c r="L1767" i="1"/>
  <c r="K1767" i="1"/>
  <c r="J1767" i="1"/>
  <c r="L1766" i="1"/>
  <c r="K1766" i="1"/>
  <c r="J1766" i="1"/>
  <c r="L1765" i="1"/>
  <c r="K1765" i="1"/>
  <c r="J1765" i="1"/>
  <c r="L1764" i="1"/>
  <c r="K1764" i="1"/>
  <c r="J1764" i="1"/>
  <c r="L1763" i="1"/>
  <c r="K1763" i="1"/>
  <c r="J1763" i="1"/>
  <c r="L1762" i="1"/>
  <c r="K1762" i="1"/>
  <c r="J1762" i="1"/>
  <c r="L1761" i="1"/>
  <c r="K1761" i="1"/>
  <c r="J1761" i="1"/>
  <c r="L1760" i="1"/>
  <c r="K1760" i="1"/>
  <c r="J1760" i="1"/>
  <c r="L1759" i="1"/>
  <c r="K1759" i="1"/>
  <c r="J1759" i="1"/>
  <c r="L1758" i="1"/>
  <c r="K1758" i="1"/>
  <c r="J1758" i="1"/>
  <c r="L1757" i="1"/>
  <c r="K1757" i="1"/>
  <c r="J1757" i="1"/>
  <c r="L1756" i="1"/>
  <c r="K1756" i="1"/>
  <c r="J1756" i="1"/>
  <c r="L1755" i="1"/>
  <c r="K1755" i="1"/>
  <c r="J1755" i="1"/>
  <c r="L1754" i="1"/>
  <c r="K1754" i="1"/>
  <c r="J1754" i="1"/>
  <c r="L1753" i="1"/>
  <c r="K1753" i="1"/>
  <c r="J1753" i="1"/>
  <c r="L1752" i="1"/>
  <c r="K1752" i="1"/>
  <c r="J1752" i="1"/>
  <c r="L1751" i="1"/>
  <c r="K1751" i="1"/>
  <c r="J1751" i="1"/>
  <c r="L1750" i="1"/>
  <c r="K1750" i="1"/>
  <c r="J1750" i="1"/>
  <c r="L1749" i="1"/>
  <c r="K1749" i="1"/>
  <c r="J1749" i="1"/>
  <c r="L1748" i="1"/>
  <c r="K1748" i="1"/>
  <c r="J1748" i="1"/>
  <c r="L1747" i="1"/>
  <c r="K1747" i="1"/>
  <c r="J1747" i="1"/>
  <c r="L1746" i="1"/>
  <c r="K1746" i="1"/>
  <c r="J1746" i="1"/>
  <c r="L1745" i="1"/>
  <c r="K1745" i="1"/>
  <c r="J1745" i="1"/>
  <c r="L1744" i="1"/>
  <c r="K1744" i="1"/>
  <c r="J1744" i="1"/>
  <c r="L1743" i="1"/>
  <c r="K1743" i="1"/>
  <c r="J1743" i="1"/>
  <c r="L1742" i="1"/>
  <c r="K1742" i="1"/>
  <c r="J1742" i="1"/>
  <c r="L1741" i="1"/>
  <c r="K1741" i="1"/>
  <c r="J1741" i="1"/>
  <c r="L1740" i="1"/>
  <c r="K1740" i="1"/>
  <c r="J1740" i="1"/>
  <c r="L1739" i="1"/>
  <c r="K1739" i="1"/>
  <c r="J1739" i="1"/>
  <c r="L1738" i="1"/>
  <c r="K1738" i="1"/>
  <c r="J1738" i="1"/>
  <c r="L1737" i="1"/>
  <c r="K1737" i="1"/>
  <c r="J1737" i="1"/>
  <c r="L1736" i="1"/>
  <c r="K1736" i="1"/>
  <c r="J1736" i="1"/>
  <c r="L1735" i="1"/>
  <c r="K1735" i="1"/>
  <c r="J1735" i="1"/>
  <c r="L1734" i="1"/>
  <c r="K1734" i="1"/>
  <c r="J1734" i="1"/>
  <c r="L1733" i="1"/>
  <c r="K1733" i="1"/>
  <c r="J1733" i="1"/>
  <c r="L1732" i="1"/>
  <c r="K1732" i="1"/>
  <c r="J1732" i="1"/>
  <c r="L1731" i="1"/>
  <c r="K1731" i="1"/>
  <c r="L1730" i="1"/>
  <c r="K1730" i="1"/>
  <c r="L1729" i="1"/>
  <c r="K1729" i="1"/>
  <c r="L1728" i="1"/>
  <c r="K1728" i="1"/>
  <c r="L1727" i="1"/>
  <c r="K1727" i="1"/>
  <c r="L1726" i="1"/>
  <c r="K1726" i="1"/>
  <c r="L1725" i="1"/>
  <c r="K1725" i="1"/>
  <c r="L1724" i="1"/>
  <c r="K1724" i="1"/>
  <c r="L1723" i="1"/>
  <c r="K1723" i="1"/>
  <c r="L1722" i="1"/>
  <c r="K1722" i="1"/>
  <c r="L1721" i="1"/>
  <c r="K1721" i="1"/>
  <c r="L1720" i="1"/>
  <c r="K1720" i="1"/>
  <c r="L1719" i="1"/>
  <c r="K1719" i="1"/>
  <c r="L1718" i="1"/>
  <c r="K1718" i="1"/>
  <c r="L1717" i="1"/>
  <c r="K1717" i="1"/>
  <c r="L1716" i="1"/>
  <c r="K1716" i="1"/>
  <c r="L1715" i="1"/>
  <c r="K1715" i="1"/>
  <c r="L1714" i="1"/>
  <c r="K1714" i="1"/>
  <c r="L1713" i="1"/>
  <c r="K1713" i="1"/>
  <c r="L1712" i="1"/>
  <c r="K1712" i="1"/>
  <c r="L1711" i="1"/>
  <c r="K1711" i="1"/>
  <c r="L1710" i="1"/>
  <c r="K1710" i="1"/>
  <c r="L1709" i="1"/>
  <c r="K1709" i="1"/>
  <c r="L1708" i="1"/>
  <c r="K1708" i="1"/>
  <c r="L1707" i="1"/>
  <c r="K1707" i="1"/>
  <c r="L1706" i="1"/>
  <c r="K1706" i="1"/>
  <c r="L1705" i="1"/>
  <c r="K1705" i="1"/>
  <c r="L1704" i="1"/>
  <c r="K1704" i="1"/>
  <c r="L1703" i="1"/>
  <c r="K1703" i="1"/>
  <c r="L1702" i="1"/>
  <c r="K1702" i="1"/>
  <c r="L1701" i="1"/>
  <c r="K1701" i="1"/>
  <c r="J1701" i="1"/>
  <c r="L1700" i="1"/>
  <c r="K1700" i="1"/>
  <c r="J1700" i="1"/>
  <c r="L1699" i="1"/>
  <c r="K1699" i="1"/>
  <c r="J1699" i="1"/>
  <c r="L1698" i="1"/>
  <c r="K1698" i="1"/>
  <c r="J1698" i="1"/>
  <c r="L1697" i="1"/>
  <c r="K1697" i="1"/>
  <c r="J1697" i="1"/>
  <c r="L1696" i="1"/>
  <c r="K1696" i="1"/>
  <c r="J1696" i="1"/>
  <c r="L1695" i="1"/>
  <c r="K1695" i="1"/>
  <c r="J1695" i="1"/>
  <c r="L1694" i="1"/>
  <c r="K1694" i="1"/>
  <c r="J1694" i="1"/>
  <c r="L1693" i="1"/>
  <c r="K1693" i="1"/>
  <c r="J1693" i="1"/>
  <c r="L1692" i="1"/>
  <c r="K1692" i="1"/>
  <c r="J1692" i="1"/>
  <c r="L1691" i="1"/>
  <c r="K1691" i="1"/>
  <c r="J1691" i="1"/>
  <c r="L1690" i="1"/>
  <c r="K1690" i="1"/>
  <c r="J1690" i="1"/>
  <c r="L1689" i="1"/>
  <c r="K1689" i="1"/>
  <c r="J1689" i="1"/>
  <c r="L1688" i="1"/>
  <c r="K1688" i="1"/>
  <c r="J1688" i="1"/>
  <c r="L1687" i="1"/>
  <c r="K1687" i="1"/>
  <c r="J1687" i="1"/>
  <c r="L1686" i="1"/>
  <c r="K1686" i="1"/>
  <c r="J1686" i="1"/>
  <c r="L1685" i="1"/>
  <c r="K1685" i="1"/>
  <c r="J1685" i="1"/>
  <c r="L1684" i="1"/>
  <c r="K1684" i="1"/>
  <c r="J1684" i="1"/>
  <c r="L1683" i="1"/>
  <c r="K1683" i="1"/>
  <c r="J1683" i="1"/>
  <c r="L1682" i="1"/>
  <c r="K1682" i="1"/>
  <c r="J1682" i="1"/>
  <c r="L1681" i="1"/>
  <c r="K1681" i="1"/>
  <c r="J1681" i="1"/>
  <c r="L1680" i="1"/>
  <c r="K1680" i="1"/>
  <c r="J1680" i="1"/>
  <c r="L1679" i="1"/>
  <c r="K1679" i="1"/>
  <c r="J1679" i="1"/>
  <c r="L1678" i="1"/>
  <c r="K1678" i="1"/>
  <c r="J1678" i="1"/>
  <c r="L1677" i="1"/>
  <c r="K1677" i="1"/>
  <c r="J1677" i="1"/>
  <c r="L1676" i="1"/>
  <c r="K1676" i="1"/>
  <c r="J1676" i="1"/>
  <c r="L1675" i="1"/>
  <c r="K1675" i="1"/>
  <c r="J1675" i="1"/>
  <c r="L1674" i="1"/>
  <c r="K1674" i="1"/>
  <c r="J1674" i="1"/>
  <c r="L1673" i="1"/>
  <c r="K1673" i="1"/>
  <c r="J1673" i="1"/>
  <c r="L1672" i="1"/>
  <c r="K1672" i="1"/>
  <c r="J1672" i="1"/>
  <c r="L1671" i="1"/>
  <c r="K1671" i="1"/>
  <c r="J1671" i="1"/>
  <c r="L1670" i="1"/>
  <c r="K1670" i="1"/>
  <c r="J1670" i="1"/>
  <c r="L1669" i="1"/>
  <c r="K1669" i="1"/>
  <c r="J1669" i="1"/>
  <c r="L1668" i="1"/>
  <c r="K1668" i="1"/>
  <c r="J1668" i="1"/>
  <c r="L1667" i="1"/>
  <c r="K1667" i="1"/>
  <c r="J1667" i="1"/>
  <c r="L1666" i="1"/>
  <c r="K1666" i="1"/>
  <c r="J1666" i="1"/>
  <c r="L1665" i="1"/>
  <c r="K1665" i="1"/>
  <c r="J1665" i="1"/>
  <c r="L1664" i="1"/>
  <c r="K1664" i="1"/>
  <c r="J1664" i="1"/>
  <c r="L1663" i="1"/>
  <c r="K1663" i="1"/>
  <c r="J1663" i="1"/>
  <c r="L1662" i="1"/>
  <c r="K1662" i="1"/>
  <c r="J1662" i="1"/>
  <c r="L1661" i="1"/>
  <c r="K1661" i="1"/>
  <c r="J1661" i="1"/>
  <c r="L1660" i="1"/>
  <c r="K1660" i="1"/>
  <c r="J1660" i="1"/>
  <c r="L1659" i="1"/>
  <c r="K1659" i="1"/>
  <c r="J1659" i="1"/>
  <c r="L1658" i="1"/>
  <c r="K1658" i="1"/>
  <c r="J1658" i="1"/>
  <c r="L1657" i="1"/>
  <c r="K1657" i="1"/>
  <c r="J1657" i="1"/>
  <c r="L1656" i="1"/>
  <c r="K1656" i="1"/>
  <c r="J1656" i="1"/>
  <c r="L1655" i="1"/>
  <c r="K1655" i="1"/>
  <c r="J1655" i="1"/>
  <c r="L1654" i="1"/>
  <c r="K1654" i="1"/>
  <c r="J1654" i="1"/>
  <c r="L1653" i="1"/>
  <c r="K1653" i="1"/>
  <c r="J1653" i="1"/>
  <c r="L1652" i="1"/>
  <c r="K1652" i="1"/>
  <c r="J1652" i="1"/>
  <c r="L1651" i="1"/>
  <c r="K1651" i="1"/>
  <c r="J1651" i="1"/>
  <c r="L1650" i="1"/>
  <c r="K1650" i="1"/>
  <c r="J1650" i="1"/>
  <c r="L1649" i="1"/>
  <c r="K1649" i="1"/>
  <c r="J1649" i="1"/>
  <c r="L1648" i="1"/>
  <c r="K1648" i="1"/>
  <c r="J1648" i="1"/>
  <c r="L1647" i="1"/>
  <c r="K1647" i="1"/>
  <c r="J1647" i="1"/>
  <c r="L1646" i="1"/>
  <c r="K1646" i="1"/>
  <c r="J1646" i="1"/>
  <c r="L1645" i="1"/>
  <c r="K1645" i="1"/>
  <c r="J1645" i="1"/>
  <c r="L1644" i="1"/>
  <c r="K1644" i="1"/>
  <c r="J1644" i="1"/>
  <c r="L1643" i="1"/>
  <c r="K1643" i="1"/>
  <c r="J1643" i="1"/>
  <c r="L1642" i="1"/>
  <c r="K1642" i="1"/>
  <c r="J1642" i="1"/>
  <c r="L1641" i="1"/>
  <c r="K1641" i="1"/>
  <c r="J1641" i="1"/>
  <c r="L1640" i="1"/>
  <c r="K1640" i="1"/>
  <c r="J1640" i="1"/>
  <c r="L1639" i="1"/>
  <c r="K1639" i="1"/>
  <c r="J1639" i="1"/>
  <c r="L1638" i="1"/>
  <c r="K1638" i="1"/>
  <c r="J1638" i="1"/>
  <c r="L1637" i="1"/>
  <c r="K1637" i="1"/>
  <c r="J1637" i="1"/>
  <c r="L1636" i="1"/>
  <c r="K1636" i="1"/>
  <c r="J1636" i="1"/>
  <c r="L1635" i="1"/>
  <c r="K1635" i="1"/>
  <c r="J1635" i="1"/>
  <c r="L1634" i="1"/>
  <c r="K1634" i="1"/>
  <c r="J1634" i="1"/>
  <c r="L1633" i="1"/>
  <c r="K1633" i="1"/>
  <c r="J1633" i="1"/>
  <c r="L1632" i="1"/>
  <c r="K1632" i="1"/>
  <c r="J1632" i="1"/>
  <c r="L1631" i="1"/>
  <c r="K1631" i="1"/>
  <c r="J1631" i="1"/>
  <c r="L1630" i="1"/>
  <c r="K1630" i="1"/>
  <c r="J1630" i="1"/>
  <c r="L1629" i="1"/>
  <c r="K1629" i="1"/>
  <c r="J1629" i="1"/>
  <c r="L1628" i="1"/>
  <c r="K1628" i="1"/>
  <c r="J1628" i="1"/>
  <c r="L1627" i="1"/>
  <c r="K1627" i="1"/>
  <c r="J1627" i="1"/>
  <c r="L1626" i="1"/>
  <c r="K1626" i="1"/>
  <c r="J1626" i="1"/>
  <c r="L1625" i="1"/>
  <c r="K1625" i="1"/>
  <c r="J1625" i="1"/>
  <c r="L1624" i="1"/>
  <c r="K1624" i="1"/>
  <c r="J1624" i="1"/>
  <c r="L1623" i="1"/>
  <c r="K1623" i="1"/>
  <c r="J1623" i="1"/>
  <c r="L1622" i="1"/>
  <c r="K1622" i="1"/>
  <c r="J1622" i="1"/>
  <c r="L1621" i="1"/>
  <c r="K1621" i="1"/>
  <c r="J1621" i="1"/>
  <c r="L1620" i="1"/>
  <c r="K1620" i="1"/>
  <c r="J1620" i="1"/>
  <c r="L1619" i="1"/>
  <c r="K1619" i="1"/>
  <c r="J1619" i="1"/>
  <c r="L1618" i="1"/>
  <c r="K1618" i="1"/>
  <c r="J1618" i="1"/>
  <c r="L1617" i="1"/>
  <c r="K1617" i="1"/>
  <c r="J1617" i="1"/>
  <c r="L1616" i="1"/>
  <c r="K1616" i="1"/>
  <c r="J1616" i="1"/>
  <c r="L1615" i="1"/>
  <c r="K1615" i="1"/>
  <c r="J1615" i="1"/>
  <c r="L1614" i="1"/>
  <c r="K1614" i="1"/>
  <c r="J1614" i="1"/>
  <c r="L1613" i="1"/>
  <c r="K1613" i="1"/>
  <c r="J1613" i="1"/>
  <c r="L1612" i="1"/>
  <c r="K1612" i="1"/>
  <c r="J1612" i="1"/>
  <c r="L1611" i="1"/>
  <c r="K1611" i="1"/>
  <c r="J1611" i="1"/>
  <c r="L1610" i="1"/>
  <c r="K1610" i="1"/>
  <c r="J1610" i="1"/>
  <c r="L1609" i="1"/>
  <c r="K1609" i="1"/>
  <c r="J1609" i="1"/>
  <c r="L1608" i="1"/>
  <c r="K1608" i="1"/>
  <c r="J1608" i="1"/>
  <c r="L1607" i="1"/>
  <c r="K1607" i="1"/>
  <c r="J1607" i="1"/>
  <c r="L1606" i="1"/>
  <c r="K1606" i="1"/>
  <c r="J1606" i="1"/>
  <c r="L1605" i="1"/>
  <c r="K1605" i="1"/>
  <c r="J1605" i="1"/>
  <c r="L1604" i="1"/>
  <c r="K1604" i="1"/>
  <c r="J1604" i="1"/>
  <c r="L1603" i="1"/>
  <c r="K1603" i="1"/>
  <c r="J1603" i="1"/>
  <c r="L1602" i="1"/>
  <c r="K1602" i="1"/>
  <c r="J1602" i="1"/>
  <c r="L1601" i="1"/>
  <c r="K1601" i="1"/>
  <c r="J1601" i="1"/>
  <c r="L1600" i="1"/>
  <c r="K1600" i="1"/>
  <c r="J1600" i="1"/>
  <c r="L1599" i="1"/>
  <c r="K1599" i="1"/>
  <c r="J1599" i="1"/>
  <c r="L1598" i="1"/>
  <c r="K1598" i="1"/>
  <c r="J1598" i="1"/>
  <c r="L1597" i="1"/>
  <c r="K1597" i="1"/>
  <c r="J1597" i="1"/>
  <c r="L1596" i="1"/>
  <c r="K1596" i="1"/>
  <c r="J1596" i="1"/>
  <c r="L1595" i="1"/>
  <c r="K1595" i="1"/>
  <c r="J1595" i="1"/>
  <c r="L1594" i="1"/>
  <c r="K1594" i="1"/>
  <c r="J1594" i="1"/>
  <c r="L1593" i="1"/>
  <c r="K1593" i="1"/>
  <c r="J1593" i="1"/>
  <c r="L1592" i="1"/>
  <c r="K1592" i="1"/>
  <c r="J1592" i="1"/>
  <c r="L1591" i="1"/>
  <c r="K1591" i="1"/>
  <c r="J1591" i="1"/>
  <c r="L1590" i="1"/>
  <c r="K1590" i="1"/>
  <c r="J1590" i="1"/>
  <c r="L1589" i="1"/>
  <c r="K1589" i="1"/>
  <c r="J1589" i="1"/>
  <c r="L1588" i="1"/>
  <c r="K1588" i="1"/>
  <c r="J1588" i="1"/>
  <c r="L1587" i="1"/>
  <c r="K1587" i="1"/>
  <c r="J1587" i="1"/>
  <c r="L1586" i="1"/>
  <c r="K1586" i="1"/>
  <c r="J1586" i="1"/>
  <c r="L1585" i="1"/>
  <c r="K1585" i="1"/>
  <c r="J1585" i="1"/>
  <c r="L1584" i="1"/>
  <c r="K1584" i="1"/>
  <c r="J1584" i="1"/>
  <c r="L1583" i="1"/>
  <c r="K1583" i="1"/>
  <c r="J1583" i="1"/>
  <c r="L1582" i="1"/>
  <c r="K1582" i="1"/>
  <c r="J1582" i="1"/>
  <c r="L1581" i="1"/>
  <c r="K1581" i="1"/>
  <c r="J1581" i="1"/>
  <c r="L1580" i="1"/>
  <c r="K1580" i="1"/>
  <c r="J1580" i="1"/>
  <c r="L1579" i="1"/>
  <c r="K1579" i="1"/>
  <c r="J1579" i="1"/>
  <c r="L1578" i="1"/>
  <c r="K1578" i="1"/>
  <c r="J1578" i="1"/>
  <c r="L1577" i="1"/>
  <c r="K1577" i="1"/>
  <c r="J1577" i="1"/>
  <c r="L1576" i="1"/>
  <c r="K1576" i="1"/>
  <c r="J1576" i="1"/>
  <c r="L1575" i="1"/>
  <c r="K1575" i="1"/>
  <c r="J1575" i="1"/>
  <c r="L1574" i="1"/>
  <c r="K1574" i="1"/>
  <c r="J1574" i="1"/>
  <c r="L1573" i="1"/>
  <c r="K1573" i="1"/>
  <c r="J1573" i="1"/>
  <c r="L1572" i="1"/>
  <c r="K1572" i="1"/>
  <c r="J1572" i="1"/>
  <c r="L1571" i="1"/>
  <c r="K1571" i="1"/>
  <c r="J1571" i="1"/>
  <c r="L1570" i="1"/>
  <c r="K1570" i="1"/>
  <c r="J1570" i="1"/>
  <c r="L1569" i="1"/>
  <c r="K1569" i="1"/>
  <c r="J1569" i="1"/>
  <c r="L1568" i="1"/>
  <c r="K1568" i="1"/>
  <c r="J1568" i="1"/>
  <c r="L1567" i="1"/>
  <c r="K1567" i="1"/>
  <c r="J1567" i="1"/>
  <c r="L1566" i="1"/>
  <c r="K1566" i="1"/>
  <c r="L1565" i="1"/>
  <c r="K1565" i="1"/>
  <c r="L1564" i="1"/>
  <c r="K1564" i="1"/>
  <c r="L1563" i="1"/>
  <c r="K1563" i="1"/>
  <c r="L1562" i="1"/>
  <c r="K1562" i="1"/>
  <c r="L1561" i="1"/>
  <c r="K1561" i="1"/>
  <c r="L1560" i="1"/>
  <c r="K1560" i="1"/>
  <c r="L1559" i="1"/>
  <c r="K1559" i="1"/>
  <c r="L1558" i="1"/>
  <c r="K1558" i="1"/>
  <c r="L1557" i="1"/>
  <c r="K1557" i="1"/>
  <c r="L1556" i="1"/>
  <c r="K1556" i="1"/>
  <c r="L1555" i="1"/>
  <c r="K1555" i="1"/>
  <c r="L1554" i="1"/>
  <c r="K1554" i="1"/>
  <c r="L1553" i="1"/>
  <c r="K1553" i="1"/>
  <c r="L1552" i="1"/>
  <c r="K1552" i="1"/>
  <c r="L1551" i="1"/>
  <c r="K1551" i="1"/>
  <c r="L1550" i="1"/>
  <c r="K1550" i="1"/>
  <c r="L1549" i="1"/>
  <c r="K1549" i="1"/>
  <c r="L1548" i="1"/>
  <c r="K1548" i="1"/>
  <c r="L1547" i="1"/>
  <c r="K1547" i="1"/>
  <c r="L1546" i="1"/>
  <c r="K1546" i="1"/>
  <c r="L1545" i="1"/>
  <c r="K1545" i="1"/>
  <c r="L1544" i="1"/>
  <c r="K1544" i="1"/>
  <c r="L1543" i="1"/>
  <c r="K1543" i="1"/>
  <c r="L1542" i="1"/>
  <c r="K1542" i="1"/>
  <c r="L1541" i="1"/>
  <c r="K1541" i="1"/>
  <c r="L1540" i="1"/>
  <c r="K1540" i="1"/>
  <c r="L1539" i="1"/>
  <c r="K1539" i="1"/>
  <c r="L1538" i="1"/>
  <c r="K1538" i="1"/>
  <c r="L1537" i="1"/>
  <c r="K1537" i="1"/>
  <c r="L1536" i="1"/>
  <c r="K1536" i="1"/>
  <c r="L1535" i="1"/>
  <c r="K1535" i="1"/>
  <c r="L1534" i="1"/>
  <c r="K1534" i="1"/>
  <c r="L1533" i="1"/>
  <c r="K1533" i="1"/>
  <c r="L1532" i="1"/>
  <c r="K1532" i="1"/>
  <c r="L1531" i="1"/>
  <c r="K1531" i="1"/>
  <c r="L1530" i="1"/>
  <c r="K1530" i="1"/>
  <c r="L1529" i="1"/>
  <c r="K1529" i="1"/>
  <c r="L1528" i="1"/>
  <c r="K1528" i="1"/>
  <c r="L1527" i="1"/>
  <c r="K1527" i="1"/>
  <c r="L1526" i="1"/>
  <c r="K1526" i="1"/>
  <c r="J1526" i="1"/>
  <c r="L1525" i="1"/>
  <c r="K1525" i="1"/>
  <c r="J1525" i="1"/>
  <c r="L1524" i="1"/>
  <c r="K1524" i="1"/>
  <c r="J1524" i="1"/>
  <c r="L1523" i="1"/>
  <c r="K1523" i="1"/>
  <c r="J1523" i="1"/>
  <c r="L1522" i="1"/>
  <c r="K1522" i="1"/>
  <c r="J1522" i="1"/>
  <c r="L1521" i="1"/>
  <c r="K1521" i="1"/>
  <c r="J1521" i="1"/>
  <c r="L1520" i="1"/>
  <c r="K1520" i="1"/>
  <c r="J1520" i="1"/>
  <c r="L1519" i="1"/>
  <c r="K1519" i="1"/>
  <c r="J1519" i="1"/>
  <c r="L1518" i="1"/>
  <c r="K1518" i="1"/>
  <c r="J1518" i="1"/>
  <c r="L1517" i="1"/>
  <c r="K1517" i="1"/>
  <c r="J1517" i="1"/>
  <c r="L1516" i="1"/>
  <c r="K1516" i="1"/>
  <c r="J1516" i="1"/>
  <c r="L1515" i="1"/>
  <c r="K1515" i="1"/>
  <c r="J1515" i="1"/>
  <c r="L1514" i="1"/>
  <c r="K1514" i="1"/>
  <c r="J1514" i="1"/>
  <c r="L1513" i="1"/>
  <c r="K1513" i="1"/>
  <c r="J1513" i="1"/>
  <c r="L1512" i="1"/>
  <c r="K1512" i="1"/>
  <c r="J1512" i="1"/>
  <c r="L1511" i="1"/>
  <c r="K1511" i="1"/>
  <c r="J1511" i="1"/>
  <c r="L1510" i="1"/>
  <c r="K1510" i="1"/>
  <c r="J1510" i="1"/>
  <c r="L1509" i="1"/>
  <c r="K1509" i="1"/>
  <c r="J1509" i="1"/>
  <c r="L1508" i="1"/>
  <c r="K1508" i="1"/>
  <c r="J1508" i="1"/>
  <c r="L1507" i="1"/>
  <c r="K1507" i="1"/>
  <c r="J1507" i="1"/>
  <c r="L1506" i="1"/>
  <c r="K1506" i="1"/>
  <c r="J1506" i="1"/>
  <c r="L1505" i="1"/>
  <c r="K1505" i="1"/>
  <c r="J1505" i="1"/>
  <c r="L1504" i="1"/>
  <c r="K1504" i="1"/>
  <c r="J1504" i="1"/>
  <c r="L1503" i="1"/>
  <c r="K1503" i="1"/>
  <c r="J1503" i="1"/>
  <c r="L1502" i="1"/>
  <c r="K1502" i="1"/>
  <c r="J1502" i="1"/>
  <c r="L1501" i="1"/>
  <c r="K1501" i="1"/>
  <c r="J1501" i="1"/>
  <c r="L1500" i="1"/>
  <c r="K1500" i="1"/>
  <c r="J1500" i="1"/>
  <c r="L1499" i="1"/>
  <c r="K1499" i="1"/>
  <c r="J1499" i="1"/>
  <c r="L1498" i="1"/>
  <c r="K1498" i="1"/>
  <c r="J1498" i="1"/>
  <c r="L1497" i="1"/>
  <c r="K1497" i="1"/>
  <c r="L1496" i="1"/>
  <c r="K1496" i="1"/>
  <c r="L1495" i="1"/>
  <c r="K1495" i="1"/>
  <c r="L1494" i="1"/>
  <c r="K1494" i="1"/>
  <c r="L1493" i="1"/>
  <c r="K1493" i="1"/>
  <c r="L1492" i="1"/>
  <c r="K1492" i="1"/>
  <c r="L1491" i="1"/>
  <c r="K1491" i="1"/>
  <c r="L1490" i="1"/>
  <c r="K1490" i="1"/>
  <c r="L1489" i="1"/>
  <c r="K1489" i="1"/>
  <c r="L1488" i="1"/>
  <c r="K1488" i="1"/>
  <c r="L1487" i="1"/>
  <c r="K1487" i="1"/>
  <c r="L1486" i="1"/>
  <c r="K1486" i="1"/>
  <c r="L1485" i="1"/>
  <c r="K1485" i="1"/>
  <c r="L1484" i="1"/>
  <c r="K1484" i="1"/>
  <c r="L1483" i="1"/>
  <c r="K1483" i="1"/>
  <c r="L1482" i="1"/>
  <c r="K1482" i="1"/>
  <c r="L1481" i="1"/>
  <c r="K1481" i="1"/>
  <c r="L1480" i="1"/>
  <c r="K1480" i="1"/>
  <c r="L1479" i="1"/>
  <c r="K1479" i="1"/>
  <c r="L1478" i="1"/>
  <c r="K1478" i="1"/>
  <c r="L1477" i="1"/>
  <c r="K1477" i="1"/>
  <c r="L1476" i="1"/>
  <c r="K1476" i="1"/>
  <c r="L1475" i="1"/>
  <c r="K1475" i="1"/>
  <c r="L1474" i="1"/>
  <c r="K1474" i="1"/>
  <c r="L1473" i="1"/>
  <c r="K1473" i="1"/>
  <c r="L1472" i="1"/>
  <c r="K1472" i="1"/>
  <c r="L1471" i="1"/>
  <c r="K1471" i="1"/>
  <c r="L1470" i="1"/>
  <c r="K1470" i="1"/>
  <c r="L1469" i="1"/>
  <c r="K1469" i="1"/>
  <c r="L1468" i="1"/>
  <c r="K1468" i="1"/>
  <c r="L1467" i="1"/>
  <c r="K1467" i="1"/>
  <c r="L1466" i="1"/>
  <c r="K1466" i="1"/>
  <c r="L1465" i="1"/>
  <c r="K1465" i="1"/>
  <c r="L1464" i="1"/>
  <c r="K1464" i="1"/>
  <c r="L1463" i="1"/>
  <c r="K1463" i="1"/>
  <c r="L1462" i="1"/>
  <c r="K1462" i="1"/>
  <c r="L1461" i="1"/>
  <c r="K1461" i="1"/>
  <c r="L1460" i="1"/>
  <c r="K1460" i="1"/>
  <c r="L1459" i="1"/>
  <c r="K1459" i="1"/>
  <c r="L1458" i="1"/>
  <c r="K1458" i="1"/>
  <c r="L1457" i="1"/>
  <c r="K1457" i="1"/>
  <c r="L1456" i="1"/>
  <c r="K1456" i="1"/>
  <c r="L1455" i="1"/>
  <c r="K1455" i="1"/>
  <c r="L1454" i="1"/>
  <c r="K1454" i="1"/>
  <c r="L1453" i="1"/>
  <c r="K1453" i="1"/>
  <c r="L1452" i="1"/>
  <c r="K1452" i="1"/>
  <c r="L1451" i="1"/>
  <c r="K1451" i="1"/>
  <c r="L1450" i="1"/>
  <c r="K1450" i="1"/>
  <c r="L1449" i="1"/>
  <c r="K1449" i="1"/>
  <c r="L1448" i="1"/>
  <c r="K1448" i="1"/>
  <c r="L1447" i="1"/>
  <c r="K1447" i="1"/>
  <c r="L1446" i="1"/>
  <c r="K1446" i="1"/>
  <c r="L1445" i="1"/>
  <c r="K1445" i="1"/>
  <c r="L1444" i="1"/>
  <c r="K1444" i="1"/>
  <c r="L1443" i="1"/>
  <c r="K1443" i="1"/>
  <c r="L1442" i="1"/>
  <c r="K1442" i="1"/>
  <c r="L1441" i="1"/>
  <c r="K1441" i="1"/>
  <c r="L1440" i="1"/>
  <c r="K1440" i="1"/>
  <c r="L1439" i="1"/>
  <c r="K1439" i="1"/>
  <c r="L1438" i="1"/>
  <c r="K1438" i="1"/>
  <c r="L1437" i="1"/>
  <c r="K1437" i="1"/>
  <c r="L1436" i="1"/>
  <c r="K1436" i="1"/>
  <c r="L1435" i="1"/>
  <c r="K1435" i="1"/>
  <c r="L1434" i="1"/>
  <c r="K1434" i="1"/>
  <c r="L1433" i="1"/>
  <c r="K1433" i="1"/>
  <c r="L1432" i="1"/>
  <c r="K1432" i="1"/>
  <c r="L1431" i="1"/>
  <c r="K1431" i="1"/>
  <c r="L1430" i="1"/>
  <c r="K1430" i="1"/>
  <c r="L1429" i="1"/>
  <c r="K1429" i="1"/>
  <c r="L1428" i="1"/>
  <c r="K1428" i="1"/>
  <c r="L1427" i="1"/>
  <c r="K1427" i="1"/>
  <c r="L1426" i="1"/>
  <c r="K1426" i="1"/>
  <c r="L1425" i="1"/>
  <c r="K1425" i="1"/>
  <c r="L1424" i="1"/>
  <c r="K1424" i="1"/>
  <c r="L1423" i="1"/>
  <c r="K1423" i="1"/>
  <c r="L1422" i="1"/>
  <c r="K1422" i="1"/>
  <c r="L1421" i="1"/>
  <c r="K1421" i="1"/>
  <c r="L1420" i="1"/>
  <c r="K1420" i="1"/>
  <c r="L1419" i="1"/>
  <c r="K1419" i="1"/>
  <c r="L1418" i="1"/>
  <c r="K1418" i="1"/>
  <c r="L1417" i="1"/>
  <c r="K1417" i="1"/>
  <c r="J1417" i="1"/>
  <c r="L1416" i="1"/>
  <c r="K1416" i="1"/>
  <c r="J1416" i="1"/>
  <c r="L1415" i="1"/>
  <c r="K1415" i="1"/>
  <c r="J1415" i="1"/>
  <c r="L1414" i="1"/>
  <c r="K1414" i="1"/>
  <c r="J1414" i="1"/>
  <c r="L1413" i="1"/>
  <c r="K1413" i="1"/>
  <c r="J1413" i="1"/>
  <c r="L1412" i="1"/>
  <c r="K1412" i="1"/>
  <c r="J1412" i="1"/>
  <c r="L1411" i="1"/>
  <c r="K1411" i="1"/>
  <c r="J1411" i="1"/>
  <c r="L1410" i="1"/>
  <c r="K1410" i="1"/>
  <c r="J1410" i="1"/>
  <c r="L1409" i="1"/>
  <c r="K1409" i="1"/>
  <c r="J1409" i="1"/>
  <c r="L1408" i="1"/>
  <c r="K1408" i="1"/>
  <c r="J1408" i="1"/>
  <c r="L1407" i="1"/>
  <c r="K1407" i="1"/>
  <c r="J1407" i="1"/>
  <c r="L1406" i="1"/>
  <c r="K1406" i="1"/>
  <c r="J1406" i="1"/>
  <c r="L1405" i="1"/>
  <c r="K1405" i="1"/>
  <c r="J1405" i="1"/>
  <c r="L1404" i="1"/>
  <c r="K1404" i="1"/>
  <c r="J1404" i="1"/>
  <c r="L1403" i="1"/>
  <c r="K1403" i="1"/>
  <c r="J1403" i="1"/>
  <c r="L1402" i="1"/>
  <c r="K1402" i="1"/>
  <c r="J1402" i="1"/>
  <c r="L1401" i="1"/>
  <c r="K1401" i="1"/>
  <c r="J1401" i="1"/>
  <c r="L1400" i="1"/>
  <c r="K1400" i="1"/>
  <c r="J1400" i="1"/>
  <c r="L1399" i="1"/>
  <c r="K1399" i="1"/>
  <c r="J1399" i="1"/>
  <c r="L1398" i="1"/>
  <c r="K1398" i="1"/>
  <c r="J1398" i="1"/>
  <c r="L1397" i="1"/>
  <c r="K1397" i="1"/>
  <c r="J1397" i="1"/>
  <c r="L1396" i="1"/>
  <c r="K1396" i="1"/>
  <c r="J1396" i="1"/>
  <c r="L1395" i="1"/>
  <c r="K1395" i="1"/>
  <c r="J1395" i="1"/>
  <c r="L1394" i="1"/>
  <c r="K1394" i="1"/>
  <c r="J1394" i="1"/>
  <c r="L1393" i="1"/>
  <c r="K1393" i="1"/>
  <c r="J1393" i="1"/>
  <c r="L1392" i="1"/>
  <c r="K1392" i="1"/>
  <c r="J1392" i="1"/>
  <c r="L1391" i="1"/>
  <c r="K1391" i="1"/>
  <c r="J1391" i="1"/>
  <c r="L1390" i="1"/>
  <c r="K1390" i="1"/>
  <c r="J1390" i="1"/>
  <c r="L1389" i="1"/>
  <c r="K1389" i="1"/>
  <c r="J1389" i="1"/>
  <c r="L1388" i="1"/>
  <c r="K1388" i="1"/>
  <c r="J1388" i="1"/>
  <c r="L1387" i="1"/>
  <c r="K1387" i="1"/>
  <c r="J1387" i="1"/>
  <c r="L1386" i="1"/>
  <c r="K1386" i="1"/>
  <c r="J1386" i="1"/>
  <c r="L1385" i="1"/>
  <c r="K1385" i="1"/>
  <c r="J1385" i="1"/>
  <c r="L1384" i="1"/>
  <c r="K1384" i="1"/>
  <c r="J1384" i="1"/>
  <c r="L1383" i="1"/>
  <c r="K1383" i="1"/>
  <c r="J1383" i="1"/>
  <c r="L1382" i="1"/>
  <c r="K1382" i="1"/>
  <c r="J1382" i="1"/>
  <c r="L1381" i="1"/>
  <c r="K1381" i="1"/>
  <c r="J1381" i="1"/>
  <c r="L1380" i="1"/>
  <c r="K1380" i="1"/>
  <c r="J1380" i="1"/>
  <c r="L1379" i="1"/>
  <c r="K1379" i="1"/>
  <c r="J1379" i="1"/>
  <c r="L1378" i="1"/>
  <c r="K1378" i="1"/>
  <c r="J1378" i="1"/>
  <c r="L1377" i="1"/>
  <c r="K1377" i="1"/>
  <c r="J1377" i="1"/>
  <c r="L1376" i="1"/>
  <c r="K1376" i="1"/>
  <c r="J1376" i="1"/>
  <c r="L1375" i="1"/>
  <c r="K1375" i="1"/>
  <c r="J1375" i="1"/>
  <c r="L1374" i="1"/>
  <c r="K1374" i="1"/>
  <c r="J1374" i="1"/>
  <c r="L1373" i="1"/>
  <c r="K1373" i="1"/>
  <c r="J1373" i="1"/>
  <c r="L1372" i="1"/>
  <c r="K1372" i="1"/>
  <c r="J1372" i="1"/>
  <c r="L1371" i="1"/>
  <c r="K1371" i="1"/>
  <c r="J1371" i="1"/>
  <c r="L1370" i="1"/>
  <c r="K1370" i="1"/>
  <c r="J1370" i="1"/>
  <c r="L1369" i="1"/>
  <c r="K1369" i="1"/>
  <c r="J1369" i="1"/>
  <c r="L1368" i="1"/>
  <c r="K1368" i="1"/>
  <c r="J1368" i="1"/>
  <c r="L1367" i="1"/>
  <c r="K1367" i="1"/>
  <c r="J1367" i="1"/>
  <c r="L1366" i="1"/>
  <c r="K1366" i="1"/>
  <c r="J1366" i="1"/>
  <c r="L1365" i="1"/>
  <c r="K1365" i="1"/>
  <c r="J1365" i="1"/>
  <c r="L1364" i="1"/>
  <c r="K1364" i="1"/>
  <c r="J1364" i="1"/>
  <c r="L1363" i="1"/>
  <c r="K1363" i="1"/>
  <c r="J1363" i="1"/>
  <c r="L1362" i="1"/>
  <c r="K1362" i="1"/>
  <c r="J1362" i="1"/>
  <c r="L1361" i="1"/>
  <c r="K1361" i="1"/>
  <c r="J1361" i="1"/>
  <c r="L1360" i="1"/>
  <c r="K1360" i="1"/>
  <c r="J1360" i="1"/>
  <c r="L1359" i="1"/>
  <c r="K1359" i="1"/>
  <c r="J1359" i="1"/>
  <c r="L1358" i="1"/>
  <c r="K1358" i="1"/>
  <c r="J1358" i="1"/>
  <c r="L1357" i="1"/>
  <c r="K1357" i="1"/>
  <c r="J1357" i="1"/>
  <c r="L1356" i="1"/>
  <c r="K1356" i="1"/>
  <c r="J1356" i="1"/>
  <c r="L1355" i="1"/>
  <c r="K1355" i="1"/>
  <c r="J1355" i="1"/>
  <c r="L1354" i="1"/>
  <c r="K1354" i="1"/>
  <c r="J1354" i="1"/>
  <c r="L1353" i="1"/>
  <c r="K1353" i="1"/>
  <c r="J1353" i="1"/>
  <c r="L1352" i="1"/>
  <c r="K1352" i="1"/>
  <c r="J1352" i="1"/>
  <c r="L1351" i="1"/>
  <c r="K1351" i="1"/>
  <c r="J1351" i="1"/>
  <c r="L1350" i="1"/>
  <c r="K1350" i="1"/>
  <c r="J1350" i="1"/>
  <c r="L1349" i="1"/>
  <c r="K1349" i="1"/>
  <c r="J1349" i="1"/>
  <c r="L1348" i="1"/>
  <c r="K1348" i="1"/>
  <c r="J1348" i="1"/>
  <c r="L1347" i="1"/>
  <c r="K1347" i="1"/>
  <c r="J1347" i="1"/>
  <c r="L1346" i="1"/>
  <c r="K1346" i="1"/>
  <c r="J1346" i="1"/>
  <c r="L1345" i="1"/>
  <c r="K1345" i="1"/>
  <c r="J1345" i="1"/>
  <c r="L1344" i="1"/>
  <c r="K1344" i="1"/>
  <c r="J1344" i="1"/>
  <c r="L1343" i="1"/>
  <c r="K1343" i="1"/>
  <c r="J1343" i="1"/>
  <c r="L1342" i="1"/>
  <c r="K1342" i="1"/>
  <c r="J1342" i="1"/>
  <c r="L1341" i="1"/>
  <c r="K1341" i="1"/>
  <c r="J1341" i="1"/>
  <c r="L1340" i="1"/>
  <c r="K1340" i="1"/>
  <c r="J1340" i="1"/>
  <c r="L1339" i="1"/>
  <c r="K1339" i="1"/>
  <c r="J1339" i="1"/>
  <c r="L1338" i="1"/>
  <c r="K1338" i="1"/>
  <c r="J1338" i="1"/>
  <c r="L1337" i="1"/>
  <c r="K1337" i="1"/>
  <c r="J1337" i="1"/>
  <c r="L1336" i="1"/>
  <c r="K1336" i="1"/>
  <c r="J1336" i="1"/>
  <c r="L1335" i="1"/>
  <c r="K1335" i="1"/>
  <c r="J1335" i="1"/>
  <c r="L1334" i="1"/>
  <c r="K1334" i="1"/>
  <c r="J1334" i="1"/>
  <c r="L1333" i="1"/>
  <c r="K1333" i="1"/>
  <c r="J1333" i="1"/>
  <c r="L1332" i="1"/>
  <c r="K1332" i="1"/>
  <c r="J1332" i="1"/>
  <c r="L1331" i="1"/>
  <c r="K1331" i="1"/>
  <c r="J1331" i="1"/>
  <c r="L1330" i="1"/>
  <c r="K1330" i="1"/>
  <c r="J1330" i="1"/>
  <c r="L1329" i="1"/>
  <c r="K1329" i="1"/>
  <c r="J1329" i="1"/>
  <c r="L1328" i="1"/>
  <c r="K1328" i="1"/>
  <c r="J1328" i="1"/>
  <c r="L1327" i="1"/>
  <c r="K1327" i="1"/>
  <c r="J1327" i="1"/>
  <c r="L1326" i="1"/>
  <c r="K1326" i="1"/>
  <c r="J1326" i="1"/>
  <c r="L1325" i="1"/>
  <c r="K1325" i="1"/>
  <c r="J1325" i="1"/>
  <c r="L1324" i="1"/>
  <c r="K1324" i="1"/>
  <c r="J1324" i="1"/>
  <c r="L1323" i="1"/>
  <c r="K1323" i="1"/>
  <c r="J1323" i="1"/>
  <c r="L1322" i="1"/>
  <c r="K1322" i="1"/>
  <c r="J1322" i="1"/>
  <c r="L1321" i="1"/>
  <c r="K1321" i="1"/>
  <c r="J1321" i="1"/>
  <c r="L1320" i="1"/>
  <c r="K1320" i="1"/>
  <c r="J1320" i="1"/>
  <c r="L1319" i="1"/>
  <c r="K1319" i="1"/>
  <c r="J1319" i="1"/>
  <c r="L1318" i="1"/>
  <c r="K1318" i="1"/>
  <c r="J1318" i="1"/>
  <c r="L1317" i="1"/>
  <c r="K1317" i="1"/>
  <c r="L1316" i="1"/>
  <c r="K1316" i="1"/>
  <c r="L1315" i="1"/>
  <c r="K1315" i="1"/>
  <c r="J1315" i="1"/>
  <c r="L1314" i="1"/>
  <c r="K1314" i="1"/>
  <c r="L1313" i="1"/>
  <c r="K1313" i="1"/>
  <c r="L1312" i="1"/>
  <c r="K1312" i="1"/>
  <c r="L1311" i="1"/>
  <c r="K1311" i="1"/>
  <c r="L1310" i="1"/>
  <c r="K1310" i="1"/>
  <c r="L1309" i="1"/>
  <c r="K1309" i="1"/>
  <c r="L1308" i="1"/>
  <c r="K1308" i="1"/>
  <c r="L1307" i="1"/>
  <c r="K1307" i="1"/>
  <c r="L1306" i="1"/>
  <c r="K1306" i="1"/>
  <c r="L1305" i="1"/>
  <c r="K1305" i="1"/>
  <c r="L1304" i="1"/>
  <c r="K1304" i="1"/>
  <c r="L1303" i="1"/>
  <c r="K1303" i="1"/>
  <c r="L1302" i="1"/>
  <c r="K1302" i="1"/>
  <c r="L1301" i="1"/>
  <c r="K1301" i="1"/>
  <c r="L1300" i="1"/>
  <c r="K1300" i="1"/>
  <c r="L1299" i="1"/>
  <c r="K1299" i="1"/>
  <c r="L1298" i="1"/>
  <c r="K1298" i="1"/>
  <c r="L1297" i="1"/>
  <c r="K1297" i="1"/>
  <c r="L1296" i="1"/>
  <c r="K1296" i="1"/>
  <c r="L1295" i="1"/>
  <c r="K1295" i="1"/>
  <c r="L1294" i="1"/>
  <c r="K1294" i="1"/>
  <c r="L1293" i="1"/>
  <c r="K1293" i="1"/>
  <c r="L1292" i="1"/>
  <c r="K1292" i="1"/>
  <c r="L1291" i="1"/>
  <c r="K1291" i="1"/>
  <c r="L1290" i="1"/>
  <c r="K1290" i="1"/>
  <c r="L1289" i="1"/>
  <c r="K1289" i="1"/>
  <c r="L1288" i="1"/>
  <c r="K1288" i="1"/>
  <c r="L1287" i="1"/>
  <c r="K1287" i="1"/>
  <c r="L1286" i="1"/>
  <c r="K1286" i="1"/>
  <c r="L1285" i="1"/>
  <c r="K1285" i="1"/>
  <c r="L1284" i="1"/>
  <c r="K1284" i="1"/>
  <c r="L1283" i="1"/>
  <c r="K1283" i="1"/>
  <c r="L1282" i="1"/>
  <c r="K1282" i="1"/>
  <c r="L1281" i="1"/>
  <c r="K1281" i="1"/>
  <c r="L1280" i="1"/>
  <c r="K1280" i="1"/>
  <c r="L1279" i="1"/>
  <c r="K1279" i="1"/>
  <c r="L1278" i="1"/>
  <c r="K1278" i="1"/>
  <c r="L1277" i="1"/>
  <c r="K1277" i="1"/>
  <c r="L1276" i="1"/>
  <c r="K1276" i="1"/>
  <c r="L1275" i="1"/>
  <c r="K1275" i="1"/>
  <c r="L1274" i="1"/>
  <c r="K1274" i="1"/>
  <c r="L1273" i="1"/>
  <c r="K1273" i="1"/>
  <c r="L1272" i="1"/>
  <c r="K1272" i="1"/>
  <c r="L1271" i="1"/>
  <c r="K1271" i="1"/>
  <c r="L1270" i="1"/>
  <c r="K1270" i="1"/>
  <c r="L1269" i="1"/>
  <c r="K1269" i="1"/>
  <c r="L1268" i="1"/>
  <c r="K1268" i="1"/>
  <c r="L1267" i="1"/>
  <c r="K1267" i="1"/>
  <c r="L1266" i="1"/>
  <c r="K1266" i="1"/>
  <c r="L1265" i="1"/>
  <c r="K1265" i="1"/>
  <c r="L1264" i="1"/>
  <c r="K1264" i="1"/>
  <c r="L1263" i="1"/>
  <c r="K1263" i="1"/>
  <c r="L1262" i="1"/>
  <c r="K1262" i="1"/>
  <c r="L1261" i="1"/>
  <c r="K1261" i="1"/>
  <c r="L1260" i="1"/>
  <c r="K1260" i="1"/>
  <c r="L1259" i="1"/>
  <c r="K1259" i="1"/>
  <c r="L1258" i="1"/>
  <c r="K1258" i="1"/>
  <c r="L1257" i="1"/>
  <c r="K1257" i="1"/>
  <c r="L1256" i="1"/>
  <c r="K1256" i="1"/>
  <c r="L1255" i="1"/>
  <c r="K1255" i="1"/>
  <c r="L1254" i="1"/>
  <c r="K1254" i="1"/>
  <c r="L1253" i="1"/>
  <c r="K1253" i="1"/>
  <c r="L1252" i="1"/>
  <c r="K1252" i="1"/>
  <c r="L1251" i="1"/>
  <c r="K1251" i="1"/>
  <c r="L1250" i="1"/>
  <c r="K1250" i="1"/>
  <c r="L1249" i="1"/>
  <c r="K1249" i="1"/>
  <c r="L1248" i="1"/>
  <c r="K1248" i="1"/>
  <c r="L1247" i="1"/>
  <c r="K1247" i="1"/>
  <c r="L1246" i="1"/>
  <c r="K1246" i="1"/>
  <c r="L1245" i="1"/>
  <c r="K1245" i="1"/>
  <c r="L1244" i="1"/>
  <c r="K1244" i="1"/>
  <c r="L1243" i="1"/>
  <c r="K1243" i="1"/>
  <c r="L1242" i="1"/>
  <c r="K1242" i="1"/>
  <c r="L1241" i="1"/>
  <c r="K1241" i="1"/>
  <c r="L1240" i="1"/>
  <c r="K1240" i="1"/>
  <c r="L1239" i="1"/>
  <c r="K1239" i="1"/>
  <c r="L1238" i="1"/>
  <c r="K1238" i="1"/>
  <c r="L1237" i="1"/>
  <c r="K1237" i="1"/>
  <c r="L1236" i="1"/>
  <c r="K1236" i="1"/>
  <c r="L1235" i="1"/>
  <c r="K1235" i="1"/>
  <c r="L1234" i="1"/>
  <c r="K1234" i="1"/>
  <c r="L1233" i="1"/>
  <c r="K1233" i="1"/>
  <c r="L1232" i="1"/>
  <c r="K1232" i="1"/>
  <c r="L1231" i="1"/>
  <c r="K1231" i="1"/>
  <c r="L1230" i="1"/>
  <c r="K1230" i="1"/>
  <c r="L1229" i="1"/>
  <c r="K1229" i="1"/>
  <c r="L1228" i="1"/>
  <c r="K1228" i="1"/>
  <c r="L1227" i="1"/>
  <c r="K1227" i="1"/>
  <c r="L1226" i="1"/>
  <c r="K1226" i="1"/>
  <c r="L1225" i="1"/>
  <c r="K1225" i="1"/>
  <c r="L1224" i="1"/>
  <c r="K1224" i="1"/>
  <c r="L1223" i="1"/>
  <c r="K1223" i="1"/>
  <c r="J1223" i="1"/>
  <c r="L1222" i="1"/>
  <c r="K1222" i="1"/>
  <c r="J1222" i="1"/>
  <c r="L1221" i="1"/>
  <c r="K1221" i="1"/>
  <c r="J1221" i="1"/>
  <c r="L1220" i="1"/>
  <c r="K1220" i="1"/>
  <c r="J1220" i="1"/>
  <c r="L1219" i="1"/>
  <c r="K1219" i="1"/>
  <c r="J1219" i="1"/>
  <c r="L1218" i="1"/>
  <c r="K1218" i="1"/>
  <c r="J1218" i="1"/>
  <c r="L1217" i="1"/>
  <c r="K1217" i="1"/>
  <c r="J1217" i="1"/>
  <c r="L1216" i="1"/>
  <c r="K1216" i="1"/>
  <c r="J1216" i="1"/>
  <c r="L1215" i="1"/>
  <c r="K1215" i="1"/>
  <c r="J1215" i="1"/>
  <c r="L1214" i="1"/>
  <c r="K1214" i="1"/>
  <c r="J1214" i="1"/>
  <c r="L1213" i="1"/>
  <c r="K1213" i="1"/>
  <c r="J1213" i="1"/>
  <c r="L1212" i="1"/>
  <c r="K1212" i="1"/>
  <c r="J1212" i="1"/>
  <c r="L1211" i="1"/>
  <c r="K1211" i="1"/>
  <c r="J1211" i="1"/>
  <c r="L1210" i="1"/>
  <c r="K1210" i="1"/>
  <c r="J1210" i="1"/>
  <c r="L1209" i="1"/>
  <c r="K1209" i="1"/>
  <c r="J1209" i="1"/>
  <c r="L1208" i="1"/>
  <c r="K1208" i="1"/>
  <c r="J1208" i="1"/>
  <c r="L1207" i="1"/>
  <c r="K1207" i="1"/>
  <c r="J1207" i="1"/>
  <c r="L1206" i="1"/>
  <c r="K1206" i="1"/>
  <c r="J1206" i="1"/>
  <c r="L1205" i="1"/>
  <c r="K1205" i="1"/>
  <c r="J1205" i="1"/>
  <c r="L1204" i="1"/>
  <c r="K1204" i="1"/>
  <c r="J1204" i="1"/>
  <c r="L1203" i="1"/>
  <c r="K1203" i="1"/>
  <c r="J1203" i="1"/>
  <c r="L1202" i="1"/>
  <c r="K1202" i="1"/>
  <c r="J1202" i="1"/>
  <c r="L1201" i="1"/>
  <c r="K1201" i="1"/>
  <c r="J1201" i="1"/>
  <c r="L1200" i="1"/>
  <c r="K1200" i="1"/>
  <c r="J1200" i="1"/>
  <c r="L1199" i="1"/>
  <c r="K1199" i="1"/>
  <c r="J1199" i="1"/>
  <c r="L1198" i="1"/>
  <c r="K1198" i="1"/>
  <c r="J1198" i="1"/>
  <c r="L1197" i="1"/>
  <c r="K1197" i="1"/>
  <c r="J1197" i="1"/>
  <c r="L1196" i="1"/>
  <c r="K1196" i="1"/>
  <c r="J1196" i="1"/>
  <c r="L1195" i="1"/>
  <c r="K1195" i="1"/>
  <c r="J1195" i="1"/>
  <c r="L1194" i="1"/>
  <c r="K1194" i="1"/>
  <c r="J1194" i="1"/>
  <c r="L1193" i="1"/>
  <c r="K1193" i="1"/>
  <c r="J1193" i="1"/>
  <c r="L1192" i="1"/>
  <c r="K1192" i="1"/>
  <c r="J1192" i="1"/>
  <c r="L1191" i="1"/>
  <c r="K1191" i="1"/>
  <c r="J1191" i="1"/>
  <c r="L1190" i="1"/>
  <c r="K1190" i="1"/>
  <c r="J1190" i="1"/>
  <c r="L1189" i="1"/>
  <c r="K1189" i="1"/>
  <c r="J1189" i="1"/>
  <c r="L1188" i="1"/>
  <c r="K1188" i="1"/>
  <c r="J1188" i="1"/>
  <c r="L1187" i="1"/>
  <c r="K1187" i="1"/>
  <c r="J1187" i="1"/>
  <c r="L1186" i="1"/>
  <c r="K1186" i="1"/>
  <c r="J1186" i="1"/>
  <c r="L1185" i="1"/>
  <c r="K1185" i="1"/>
  <c r="J1185" i="1"/>
  <c r="L1184" i="1"/>
  <c r="K1184" i="1"/>
  <c r="J1184" i="1"/>
  <c r="L1183" i="1"/>
  <c r="K1183" i="1"/>
  <c r="J1183" i="1"/>
  <c r="L1182" i="1"/>
  <c r="K1182" i="1"/>
  <c r="J1182" i="1"/>
  <c r="L1181" i="1"/>
  <c r="K1181" i="1"/>
  <c r="J1181" i="1"/>
  <c r="L1180" i="1"/>
  <c r="K1180" i="1"/>
  <c r="J1180" i="1"/>
  <c r="L1179" i="1"/>
  <c r="K1179" i="1"/>
  <c r="J1179" i="1"/>
  <c r="L1178" i="1"/>
  <c r="K1178" i="1"/>
  <c r="J1178" i="1"/>
  <c r="L1177" i="1"/>
  <c r="K1177" i="1"/>
  <c r="J1177" i="1"/>
  <c r="L1176" i="1"/>
  <c r="K1176" i="1"/>
  <c r="J1176" i="1"/>
  <c r="L1175" i="1"/>
  <c r="K1175" i="1"/>
  <c r="J1175" i="1"/>
  <c r="L1174" i="1"/>
  <c r="K1174" i="1"/>
  <c r="J1174" i="1"/>
  <c r="L1173" i="1"/>
  <c r="K1173" i="1"/>
  <c r="J1173" i="1"/>
  <c r="L1172" i="1"/>
  <c r="K1172" i="1"/>
  <c r="J1172" i="1"/>
  <c r="L1171" i="1"/>
  <c r="K1171" i="1"/>
  <c r="J1171" i="1"/>
  <c r="L1170" i="1"/>
  <c r="K1170" i="1"/>
  <c r="J1170" i="1"/>
  <c r="L1169" i="1"/>
  <c r="K1169" i="1"/>
  <c r="J1169" i="1"/>
  <c r="L1168" i="1"/>
  <c r="K1168" i="1"/>
  <c r="J1168" i="1"/>
  <c r="L1167" i="1"/>
  <c r="K1167" i="1"/>
  <c r="J1167" i="1"/>
  <c r="L1166" i="1"/>
  <c r="K1166" i="1"/>
  <c r="J1166" i="1"/>
  <c r="L1165" i="1"/>
  <c r="K1165" i="1"/>
  <c r="J1165" i="1"/>
  <c r="L1164" i="1"/>
  <c r="K1164" i="1"/>
  <c r="J1164" i="1"/>
  <c r="L1163" i="1"/>
  <c r="K1163" i="1"/>
  <c r="J1163" i="1"/>
  <c r="L1162" i="1"/>
  <c r="K1162" i="1"/>
  <c r="J1162" i="1"/>
  <c r="L1161" i="1"/>
  <c r="K1161" i="1"/>
  <c r="J1161" i="1"/>
  <c r="L1160" i="1"/>
  <c r="K1160" i="1"/>
  <c r="J1160" i="1"/>
  <c r="L1159" i="1"/>
  <c r="K1159" i="1"/>
  <c r="J1159" i="1"/>
  <c r="L1158" i="1"/>
  <c r="K1158" i="1"/>
  <c r="J1158" i="1"/>
  <c r="L1157" i="1"/>
  <c r="K1157" i="1"/>
  <c r="J1157" i="1"/>
  <c r="L1156" i="1"/>
  <c r="K1156" i="1"/>
  <c r="J1156" i="1"/>
  <c r="L1155" i="1"/>
  <c r="K1155" i="1"/>
  <c r="J1155" i="1"/>
  <c r="L1154" i="1"/>
  <c r="K1154" i="1"/>
  <c r="J1154" i="1"/>
  <c r="L1153" i="1"/>
  <c r="K1153" i="1"/>
  <c r="J1153" i="1"/>
  <c r="L1152" i="1"/>
  <c r="K1152" i="1"/>
  <c r="J1152" i="1"/>
  <c r="L1151" i="1"/>
  <c r="K1151" i="1"/>
  <c r="J1151" i="1"/>
  <c r="L1150" i="1"/>
  <c r="K1150" i="1"/>
  <c r="J1150" i="1"/>
  <c r="L1149" i="1"/>
  <c r="K1149" i="1"/>
  <c r="J1149" i="1"/>
  <c r="L1148" i="1"/>
  <c r="K1148" i="1"/>
  <c r="J1148" i="1"/>
  <c r="L1147" i="1"/>
  <c r="K1147" i="1"/>
  <c r="J1147" i="1"/>
  <c r="L1146" i="1"/>
  <c r="K1146" i="1"/>
  <c r="J1146" i="1"/>
  <c r="L1145" i="1"/>
  <c r="K1145" i="1"/>
  <c r="J1145" i="1"/>
  <c r="L1144" i="1"/>
  <c r="K1144" i="1"/>
  <c r="J1144" i="1"/>
  <c r="L1143" i="1"/>
  <c r="K1143" i="1"/>
  <c r="J1143" i="1"/>
  <c r="L1142" i="1"/>
  <c r="K1142" i="1"/>
  <c r="J1142" i="1"/>
  <c r="L1141" i="1"/>
  <c r="K1141" i="1"/>
  <c r="J1141" i="1"/>
  <c r="L1140" i="1"/>
  <c r="K1140" i="1"/>
  <c r="J1140" i="1"/>
  <c r="L1139" i="1"/>
  <c r="K1139" i="1"/>
  <c r="J1139" i="1"/>
  <c r="L1138" i="1"/>
  <c r="K1138" i="1"/>
  <c r="J1138" i="1"/>
  <c r="L1137" i="1"/>
  <c r="K1137" i="1"/>
  <c r="J1137" i="1"/>
  <c r="L1136" i="1"/>
  <c r="K1136" i="1"/>
  <c r="J1136" i="1"/>
  <c r="L1135" i="1"/>
  <c r="K1135" i="1"/>
  <c r="J1135" i="1"/>
  <c r="L1134" i="1"/>
  <c r="K1134" i="1"/>
  <c r="J1134" i="1"/>
  <c r="L1133" i="1"/>
  <c r="K1133" i="1"/>
  <c r="J1133" i="1"/>
  <c r="L1132" i="1"/>
  <c r="K1132" i="1"/>
  <c r="J1132" i="1"/>
  <c r="L1131" i="1"/>
  <c r="K1131" i="1"/>
  <c r="J1131" i="1"/>
  <c r="L1130" i="1"/>
  <c r="K1130" i="1"/>
  <c r="J1130" i="1"/>
  <c r="L1129" i="1"/>
  <c r="K1129" i="1"/>
  <c r="J1129" i="1"/>
  <c r="L1128" i="1"/>
  <c r="K1128" i="1"/>
  <c r="J1128" i="1"/>
  <c r="L1127" i="1"/>
  <c r="K1127" i="1"/>
  <c r="J1127" i="1"/>
  <c r="L1126" i="1"/>
  <c r="K1126" i="1"/>
  <c r="J1126" i="1"/>
  <c r="L1125" i="1"/>
  <c r="K1125" i="1"/>
  <c r="J1125" i="1"/>
  <c r="L1124" i="1"/>
  <c r="K1124" i="1"/>
  <c r="J1124" i="1"/>
  <c r="L1123" i="1"/>
  <c r="K1123" i="1"/>
  <c r="J1123" i="1"/>
  <c r="L1122" i="1"/>
  <c r="K1122" i="1"/>
  <c r="J1122" i="1"/>
  <c r="L1121" i="1"/>
  <c r="K1121" i="1"/>
  <c r="J1121" i="1"/>
  <c r="L1120" i="1"/>
  <c r="K1120" i="1"/>
  <c r="J1120" i="1"/>
  <c r="L1119" i="1"/>
  <c r="K1119" i="1"/>
  <c r="J1119" i="1"/>
  <c r="L1118" i="1"/>
  <c r="K1118" i="1"/>
  <c r="J1118" i="1"/>
  <c r="L1117" i="1"/>
  <c r="K1117" i="1"/>
  <c r="J1117" i="1"/>
  <c r="L1116" i="1"/>
  <c r="K1116" i="1"/>
  <c r="J1116" i="1"/>
  <c r="L1115" i="1"/>
  <c r="K1115" i="1"/>
  <c r="J1115" i="1"/>
  <c r="L1114" i="1"/>
  <c r="K1114" i="1"/>
  <c r="J1114" i="1"/>
  <c r="L1113" i="1"/>
  <c r="K1113" i="1"/>
  <c r="J1113" i="1"/>
  <c r="L1112" i="1"/>
  <c r="K1112" i="1"/>
  <c r="J1112" i="1"/>
  <c r="L1111" i="1"/>
  <c r="K1111" i="1"/>
  <c r="J1111" i="1"/>
  <c r="L1110" i="1"/>
  <c r="K1110" i="1"/>
  <c r="J1110" i="1"/>
  <c r="L1109" i="1"/>
  <c r="K1109" i="1"/>
  <c r="J1109" i="1"/>
  <c r="L1108" i="1"/>
  <c r="K1108" i="1"/>
  <c r="J1108" i="1"/>
  <c r="L1107" i="1"/>
  <c r="K1107" i="1"/>
  <c r="J1107" i="1"/>
  <c r="L1106" i="1"/>
  <c r="K1106" i="1"/>
  <c r="J1106" i="1"/>
  <c r="L1105" i="1"/>
  <c r="K1105" i="1"/>
  <c r="J1105" i="1"/>
  <c r="L1104" i="1"/>
  <c r="K1104" i="1"/>
  <c r="J1104" i="1"/>
  <c r="L1103" i="1"/>
  <c r="K1103" i="1"/>
  <c r="J1103" i="1"/>
  <c r="L1102" i="1"/>
  <c r="K1102" i="1"/>
  <c r="J1102" i="1"/>
  <c r="L1101" i="1"/>
  <c r="K1101" i="1"/>
  <c r="J1101" i="1"/>
  <c r="L1100" i="1"/>
  <c r="K1100" i="1"/>
  <c r="J1100" i="1"/>
  <c r="L1099" i="1"/>
  <c r="K1099" i="1"/>
  <c r="J1099" i="1"/>
  <c r="L1098" i="1"/>
  <c r="K1098" i="1"/>
  <c r="J1098" i="1"/>
  <c r="L1097" i="1"/>
  <c r="K1097" i="1"/>
  <c r="J1097" i="1"/>
  <c r="L1096" i="1"/>
  <c r="K1096" i="1"/>
  <c r="J1096" i="1"/>
  <c r="L1095" i="1"/>
  <c r="K1095" i="1"/>
  <c r="J1095" i="1"/>
  <c r="L1094" i="1"/>
  <c r="K1094" i="1"/>
  <c r="J1094" i="1"/>
  <c r="L1093" i="1"/>
  <c r="K1093" i="1"/>
  <c r="J1093" i="1"/>
  <c r="L1092" i="1"/>
  <c r="K1092" i="1"/>
  <c r="J1092" i="1"/>
  <c r="L1091" i="1"/>
  <c r="K1091" i="1"/>
  <c r="J1091" i="1"/>
  <c r="L1090" i="1"/>
  <c r="K1090" i="1"/>
  <c r="J1090" i="1"/>
  <c r="L1089" i="1"/>
  <c r="K1089" i="1"/>
  <c r="J1089" i="1"/>
  <c r="L1088" i="1"/>
  <c r="K1088" i="1"/>
  <c r="J1088" i="1"/>
  <c r="L1087" i="1"/>
  <c r="K1087" i="1"/>
  <c r="J1087" i="1"/>
  <c r="L1086" i="1"/>
  <c r="K1086" i="1"/>
  <c r="J1086" i="1"/>
  <c r="L1085" i="1"/>
  <c r="K1085" i="1"/>
  <c r="J1085" i="1"/>
  <c r="L1084" i="1"/>
  <c r="K1084" i="1"/>
  <c r="J1084" i="1"/>
  <c r="L1083" i="1"/>
  <c r="K1083" i="1"/>
  <c r="J1083" i="1"/>
  <c r="L1082" i="1"/>
  <c r="K1082" i="1"/>
  <c r="J1082" i="1"/>
  <c r="L1081" i="1"/>
  <c r="K1081" i="1"/>
  <c r="J1081" i="1"/>
  <c r="L1080" i="1"/>
  <c r="K1080" i="1"/>
  <c r="J1080" i="1"/>
  <c r="L1079" i="1"/>
  <c r="K1079" i="1"/>
  <c r="J1079" i="1"/>
  <c r="L1078" i="1"/>
  <c r="K1078" i="1"/>
  <c r="J1078" i="1"/>
  <c r="L1077" i="1"/>
  <c r="K1077" i="1"/>
  <c r="J1077" i="1"/>
  <c r="L1076" i="1"/>
  <c r="K1076" i="1"/>
  <c r="J1076" i="1"/>
  <c r="L1075" i="1"/>
  <c r="K1075" i="1"/>
  <c r="J1075" i="1"/>
  <c r="L1074" i="1"/>
  <c r="K1074" i="1"/>
  <c r="J1074" i="1"/>
  <c r="L1073" i="1"/>
  <c r="K1073" i="1"/>
  <c r="J1073" i="1"/>
  <c r="L1072" i="1"/>
  <c r="K1072" i="1"/>
  <c r="J1072" i="1"/>
  <c r="L1071" i="1"/>
  <c r="K1071" i="1"/>
  <c r="J1071" i="1"/>
  <c r="L1070" i="1"/>
  <c r="K1070" i="1"/>
  <c r="J1070" i="1"/>
  <c r="L1069" i="1"/>
  <c r="K1069" i="1"/>
  <c r="J1069" i="1"/>
  <c r="L1068" i="1"/>
  <c r="K1068" i="1"/>
  <c r="J1068" i="1"/>
  <c r="L1067" i="1"/>
  <c r="K1067" i="1"/>
  <c r="J1067" i="1"/>
  <c r="L1066" i="1"/>
  <c r="K1066" i="1"/>
  <c r="J1066" i="1"/>
  <c r="L1065" i="1"/>
  <c r="K1065" i="1"/>
  <c r="J1065" i="1"/>
  <c r="L1064" i="1"/>
  <c r="K1064" i="1"/>
  <c r="J1064" i="1"/>
  <c r="L1063" i="1"/>
  <c r="K1063" i="1"/>
  <c r="J1063" i="1"/>
  <c r="L1062" i="1"/>
  <c r="K1062" i="1"/>
  <c r="J1062" i="1"/>
  <c r="L1061" i="1"/>
  <c r="K1061" i="1"/>
  <c r="J1061" i="1"/>
  <c r="L1060" i="1"/>
  <c r="K1060" i="1"/>
  <c r="J1060" i="1"/>
  <c r="L1059" i="1"/>
  <c r="K1059" i="1"/>
  <c r="J1059" i="1"/>
  <c r="L1058" i="1"/>
  <c r="K1058" i="1"/>
  <c r="J1058" i="1"/>
  <c r="L1057" i="1"/>
  <c r="K1057" i="1"/>
  <c r="J1057" i="1"/>
  <c r="L1056" i="1"/>
  <c r="K1056" i="1"/>
  <c r="J1056" i="1"/>
  <c r="L1055" i="1"/>
  <c r="K1055" i="1"/>
  <c r="J1055" i="1"/>
  <c r="L1054" i="1"/>
  <c r="K1054" i="1"/>
  <c r="J1054" i="1"/>
  <c r="L1053" i="1"/>
  <c r="K1053" i="1"/>
  <c r="J1053" i="1"/>
  <c r="L1052" i="1"/>
  <c r="K1052" i="1"/>
  <c r="J1052" i="1"/>
  <c r="L1051" i="1"/>
  <c r="K1051" i="1"/>
  <c r="J1051" i="1"/>
  <c r="L1050" i="1"/>
  <c r="K1050" i="1"/>
  <c r="J1050" i="1"/>
  <c r="L1049" i="1"/>
  <c r="K1049" i="1"/>
  <c r="J1049" i="1"/>
  <c r="L1048" i="1"/>
  <c r="K1048" i="1"/>
  <c r="J1048" i="1"/>
  <c r="L1047" i="1"/>
  <c r="K1047" i="1"/>
  <c r="J1047" i="1"/>
  <c r="L1046" i="1"/>
  <c r="K1046" i="1"/>
  <c r="J1046" i="1"/>
  <c r="L1045" i="1"/>
  <c r="K1045" i="1"/>
  <c r="J1045" i="1"/>
  <c r="L1044" i="1"/>
  <c r="K1044" i="1"/>
  <c r="J1044" i="1"/>
  <c r="L1043" i="1"/>
  <c r="K1043" i="1"/>
  <c r="J1043" i="1"/>
  <c r="L1042" i="1"/>
  <c r="K1042" i="1"/>
  <c r="J1042" i="1"/>
  <c r="L1041" i="1"/>
  <c r="K1041" i="1"/>
  <c r="J1041" i="1"/>
  <c r="L1040" i="1"/>
  <c r="K1040" i="1"/>
  <c r="J1040" i="1"/>
  <c r="L1039" i="1"/>
  <c r="K1039" i="1"/>
  <c r="J1039" i="1"/>
  <c r="L1038" i="1"/>
  <c r="K1038" i="1"/>
  <c r="J1038" i="1"/>
  <c r="L1037" i="1"/>
  <c r="K1037" i="1"/>
  <c r="J1037" i="1"/>
  <c r="L1036" i="1"/>
  <c r="K1036" i="1"/>
  <c r="J1036" i="1"/>
  <c r="L1035" i="1"/>
  <c r="K1035" i="1"/>
  <c r="J1035" i="1"/>
  <c r="L1034" i="1"/>
  <c r="K1034" i="1"/>
  <c r="J1034" i="1"/>
  <c r="L1033" i="1"/>
  <c r="K1033" i="1"/>
  <c r="J1033" i="1"/>
  <c r="L1032" i="1"/>
  <c r="K1032" i="1"/>
  <c r="J1032" i="1"/>
  <c r="L1031" i="1"/>
  <c r="K1031" i="1"/>
  <c r="J1031" i="1"/>
  <c r="L1030" i="1"/>
  <c r="K1030" i="1"/>
  <c r="J1030" i="1"/>
  <c r="L1029" i="1"/>
  <c r="K1029" i="1"/>
  <c r="J1029" i="1"/>
  <c r="L1028" i="1"/>
  <c r="K1028" i="1"/>
  <c r="J1028" i="1"/>
  <c r="L1027" i="1"/>
  <c r="K1027" i="1"/>
  <c r="J1027" i="1"/>
  <c r="L1026" i="1"/>
  <c r="K1026" i="1"/>
  <c r="J1026" i="1"/>
  <c r="L1025" i="1"/>
  <c r="K1025" i="1"/>
  <c r="J1025" i="1"/>
  <c r="L1024" i="1"/>
  <c r="K1024" i="1"/>
  <c r="J1024" i="1"/>
  <c r="L1023" i="1"/>
  <c r="K1023" i="1"/>
  <c r="J1023" i="1"/>
  <c r="L1022" i="1"/>
  <c r="K1022" i="1"/>
  <c r="J1022" i="1"/>
  <c r="L1021" i="1"/>
  <c r="K1021" i="1"/>
  <c r="J1021" i="1"/>
  <c r="L1020" i="1"/>
  <c r="K1020" i="1"/>
  <c r="J1020" i="1"/>
  <c r="L1019" i="1"/>
  <c r="K1019" i="1"/>
  <c r="J1019" i="1"/>
  <c r="L1018" i="1"/>
  <c r="K1018" i="1"/>
  <c r="J1018" i="1"/>
  <c r="L1017" i="1"/>
  <c r="K1017" i="1"/>
  <c r="J1017" i="1"/>
  <c r="L1016" i="1"/>
  <c r="K1016" i="1"/>
  <c r="J1016" i="1"/>
  <c r="L1015" i="1"/>
  <c r="K1015" i="1"/>
  <c r="J1015" i="1"/>
  <c r="L1014" i="1"/>
  <c r="K1014" i="1"/>
  <c r="J1014" i="1"/>
  <c r="L1013" i="1"/>
  <c r="K1013" i="1"/>
  <c r="J1013" i="1"/>
  <c r="L1012" i="1"/>
  <c r="K1012" i="1"/>
  <c r="J1012" i="1"/>
  <c r="L1011" i="1"/>
  <c r="K1011" i="1"/>
  <c r="J1011" i="1"/>
  <c r="L1010" i="1"/>
  <c r="K1010" i="1"/>
  <c r="J1010" i="1"/>
  <c r="L1009" i="1"/>
  <c r="K1009" i="1"/>
  <c r="J1009" i="1"/>
  <c r="L1008" i="1"/>
  <c r="K1008" i="1"/>
  <c r="J1008" i="1"/>
  <c r="L1007" i="1"/>
  <c r="K1007" i="1"/>
  <c r="J1007" i="1"/>
  <c r="L1006" i="1"/>
  <c r="K1006" i="1"/>
  <c r="J1006" i="1"/>
  <c r="L1005" i="1"/>
  <c r="K1005" i="1"/>
  <c r="J1005" i="1"/>
  <c r="L1004" i="1"/>
  <c r="K1004" i="1"/>
  <c r="J1004" i="1"/>
  <c r="L1003" i="1"/>
  <c r="K1003" i="1"/>
  <c r="J1003" i="1"/>
  <c r="L1002" i="1"/>
  <c r="K1002" i="1"/>
  <c r="J1002" i="1"/>
  <c r="L1001" i="1"/>
  <c r="K1001" i="1"/>
  <c r="J1001" i="1"/>
  <c r="L1000" i="1"/>
  <c r="K1000" i="1"/>
  <c r="L999" i="1"/>
  <c r="K999" i="1"/>
  <c r="L998" i="1"/>
  <c r="K998" i="1"/>
  <c r="L997" i="1"/>
  <c r="K997" i="1"/>
  <c r="L996" i="1"/>
  <c r="K996" i="1"/>
  <c r="L995" i="1"/>
  <c r="K995" i="1"/>
  <c r="L994" i="1"/>
  <c r="K994" i="1"/>
  <c r="L993" i="1"/>
  <c r="K993" i="1"/>
  <c r="L992" i="1"/>
  <c r="K992" i="1"/>
  <c r="L991" i="1"/>
  <c r="K991" i="1"/>
  <c r="L990" i="1"/>
  <c r="K990" i="1"/>
  <c r="L989" i="1"/>
  <c r="K989" i="1"/>
  <c r="L988" i="1"/>
  <c r="K988" i="1"/>
  <c r="L987" i="1"/>
  <c r="K987" i="1"/>
  <c r="L986" i="1"/>
  <c r="K986" i="1"/>
  <c r="L985" i="1"/>
  <c r="K985" i="1"/>
  <c r="L984" i="1"/>
  <c r="K984" i="1"/>
  <c r="L983" i="1"/>
  <c r="K983" i="1"/>
  <c r="L982" i="1"/>
  <c r="K982" i="1"/>
  <c r="L981" i="1"/>
  <c r="K981" i="1"/>
  <c r="L980" i="1"/>
  <c r="K980" i="1"/>
  <c r="L979" i="1"/>
  <c r="K979" i="1"/>
  <c r="L978" i="1"/>
  <c r="K978" i="1"/>
  <c r="L977" i="1"/>
  <c r="K977" i="1"/>
  <c r="L976" i="1"/>
  <c r="K976" i="1"/>
  <c r="L975" i="1"/>
  <c r="K975" i="1"/>
  <c r="L974" i="1"/>
  <c r="K974" i="1"/>
  <c r="L973" i="1"/>
  <c r="K973" i="1"/>
  <c r="L972" i="1"/>
  <c r="K972" i="1"/>
  <c r="L971" i="1"/>
  <c r="K971" i="1"/>
  <c r="L970" i="1"/>
  <c r="K970" i="1"/>
  <c r="L969" i="1"/>
  <c r="K969" i="1"/>
  <c r="L968" i="1"/>
  <c r="K968" i="1"/>
  <c r="L967" i="1"/>
  <c r="K967" i="1"/>
  <c r="L966" i="1"/>
  <c r="K966" i="1"/>
  <c r="L965" i="1"/>
  <c r="K965" i="1"/>
  <c r="L964" i="1"/>
  <c r="K964" i="1"/>
  <c r="L963" i="1"/>
  <c r="K963" i="1"/>
  <c r="L962" i="1"/>
  <c r="K962" i="1"/>
  <c r="L961" i="1"/>
  <c r="K961" i="1"/>
  <c r="L960" i="1"/>
  <c r="K960" i="1"/>
  <c r="L959" i="1"/>
  <c r="K959" i="1"/>
  <c r="L958" i="1"/>
  <c r="K958" i="1"/>
  <c r="L957" i="1"/>
  <c r="K957" i="1"/>
  <c r="L956" i="1"/>
  <c r="K956" i="1"/>
  <c r="L955" i="1"/>
  <c r="K955" i="1"/>
  <c r="L954" i="1"/>
  <c r="K954" i="1"/>
  <c r="L953" i="1"/>
  <c r="K953" i="1"/>
  <c r="L952" i="1"/>
  <c r="K952" i="1"/>
  <c r="L951" i="1"/>
  <c r="K951" i="1"/>
  <c r="L950" i="1"/>
  <c r="K950" i="1"/>
  <c r="L949" i="1"/>
  <c r="K949" i="1"/>
  <c r="L948" i="1"/>
  <c r="K948" i="1"/>
  <c r="L947" i="1"/>
  <c r="K947" i="1"/>
  <c r="L946" i="1"/>
  <c r="K946" i="1"/>
  <c r="L945" i="1"/>
  <c r="K945" i="1"/>
  <c r="L944" i="1"/>
  <c r="K944" i="1"/>
  <c r="L943" i="1"/>
  <c r="K943" i="1"/>
  <c r="L942" i="1"/>
  <c r="K942" i="1"/>
  <c r="L941" i="1"/>
  <c r="K941" i="1"/>
  <c r="L940" i="1"/>
  <c r="K940" i="1"/>
  <c r="L939" i="1"/>
  <c r="K939" i="1"/>
  <c r="L938" i="1"/>
  <c r="K938" i="1"/>
  <c r="L937" i="1"/>
  <c r="K937" i="1"/>
  <c r="L936" i="1"/>
  <c r="K936" i="1"/>
  <c r="L935" i="1"/>
  <c r="K935" i="1"/>
  <c r="L934" i="1"/>
  <c r="K934" i="1"/>
  <c r="L933" i="1"/>
  <c r="K933" i="1"/>
  <c r="L932" i="1"/>
  <c r="K932" i="1"/>
  <c r="L931" i="1"/>
  <c r="K931" i="1"/>
  <c r="L930" i="1"/>
  <c r="K930" i="1"/>
  <c r="L929" i="1"/>
  <c r="K929" i="1"/>
  <c r="L928" i="1"/>
  <c r="K928" i="1"/>
  <c r="L927" i="1"/>
  <c r="K927" i="1"/>
  <c r="L926" i="1"/>
  <c r="K926" i="1"/>
  <c r="L925" i="1"/>
  <c r="K925" i="1"/>
  <c r="L924" i="1"/>
  <c r="K924" i="1"/>
  <c r="L923" i="1"/>
  <c r="K923" i="1"/>
  <c r="L922" i="1"/>
  <c r="K922" i="1"/>
  <c r="L921" i="1"/>
  <c r="K921" i="1"/>
  <c r="L920" i="1"/>
  <c r="K920" i="1"/>
  <c r="L919" i="1"/>
  <c r="K919" i="1"/>
  <c r="L918" i="1"/>
  <c r="K918" i="1"/>
  <c r="L917" i="1"/>
  <c r="K917" i="1"/>
  <c r="L916" i="1"/>
  <c r="K916" i="1"/>
  <c r="L915" i="1"/>
  <c r="K915" i="1"/>
  <c r="L914" i="1"/>
  <c r="K914" i="1"/>
  <c r="L913" i="1"/>
  <c r="K913" i="1"/>
  <c r="L912" i="1"/>
  <c r="K912" i="1"/>
  <c r="L911" i="1"/>
  <c r="K911" i="1"/>
  <c r="L910" i="1"/>
  <c r="K910" i="1"/>
  <c r="L909" i="1"/>
  <c r="K909" i="1"/>
  <c r="L908" i="1"/>
  <c r="K908" i="1"/>
  <c r="L907" i="1"/>
  <c r="K907" i="1"/>
  <c r="J907" i="1"/>
  <c r="L906" i="1"/>
  <c r="K906" i="1"/>
  <c r="J906" i="1"/>
  <c r="L905" i="1"/>
  <c r="K905" i="1"/>
  <c r="J905" i="1"/>
  <c r="L904" i="1"/>
  <c r="K904" i="1"/>
  <c r="J904" i="1"/>
  <c r="L903" i="1"/>
  <c r="K903" i="1"/>
  <c r="J903" i="1"/>
  <c r="L902" i="1"/>
  <c r="K902" i="1"/>
  <c r="J902" i="1"/>
  <c r="L901" i="1"/>
  <c r="K901" i="1"/>
  <c r="J901" i="1"/>
  <c r="L900" i="1"/>
  <c r="K900" i="1"/>
  <c r="J900" i="1"/>
  <c r="L899" i="1"/>
  <c r="K899" i="1"/>
  <c r="J899" i="1"/>
  <c r="L898" i="1"/>
  <c r="K898" i="1"/>
  <c r="J898" i="1"/>
  <c r="L897" i="1"/>
  <c r="K897" i="1"/>
  <c r="J897" i="1"/>
  <c r="L896" i="1"/>
  <c r="K896" i="1"/>
  <c r="J896" i="1"/>
  <c r="L895" i="1"/>
  <c r="K895" i="1"/>
  <c r="J895" i="1"/>
  <c r="L894" i="1"/>
  <c r="K894" i="1"/>
  <c r="J894" i="1"/>
  <c r="L893" i="1"/>
  <c r="K893" i="1"/>
  <c r="J893" i="1"/>
  <c r="L892" i="1"/>
  <c r="K892" i="1"/>
  <c r="J892" i="1"/>
  <c r="L891" i="1"/>
  <c r="K891" i="1"/>
  <c r="J891" i="1"/>
  <c r="L890" i="1"/>
  <c r="K890" i="1"/>
  <c r="J890" i="1"/>
  <c r="L889" i="1"/>
  <c r="K889" i="1"/>
  <c r="J889" i="1"/>
  <c r="L888" i="1"/>
  <c r="K888" i="1"/>
  <c r="J888" i="1"/>
  <c r="L887" i="1"/>
  <c r="K887" i="1"/>
  <c r="J887" i="1"/>
  <c r="L886" i="1"/>
  <c r="K886" i="1"/>
  <c r="J886" i="1"/>
  <c r="L885" i="1"/>
  <c r="K885" i="1"/>
  <c r="J885" i="1"/>
  <c r="L884" i="1"/>
  <c r="K884" i="1"/>
  <c r="J884" i="1"/>
  <c r="L883" i="1"/>
  <c r="K883" i="1"/>
  <c r="J883" i="1"/>
  <c r="L882" i="1"/>
  <c r="K882" i="1"/>
  <c r="J882" i="1"/>
  <c r="L881" i="1"/>
  <c r="K881" i="1"/>
  <c r="J881" i="1"/>
  <c r="L880" i="1"/>
  <c r="K880" i="1"/>
  <c r="J880" i="1"/>
  <c r="L879" i="1"/>
  <c r="K879" i="1"/>
  <c r="J879" i="1"/>
  <c r="L878" i="1"/>
  <c r="K878" i="1"/>
  <c r="J878" i="1"/>
  <c r="L877" i="1"/>
  <c r="K877" i="1"/>
  <c r="J877" i="1"/>
  <c r="L876" i="1"/>
  <c r="K876" i="1"/>
  <c r="J876" i="1"/>
  <c r="L875" i="1"/>
  <c r="K875" i="1"/>
  <c r="J875" i="1"/>
  <c r="L874" i="1"/>
  <c r="K874" i="1"/>
  <c r="J874" i="1"/>
  <c r="L873" i="1"/>
  <c r="K873" i="1"/>
  <c r="J873" i="1"/>
  <c r="L872" i="1"/>
  <c r="K872" i="1"/>
  <c r="J872" i="1"/>
  <c r="L871" i="1"/>
  <c r="K871" i="1"/>
  <c r="J871" i="1"/>
  <c r="L870" i="1"/>
  <c r="K870" i="1"/>
  <c r="J870" i="1"/>
  <c r="L869" i="1"/>
  <c r="K869" i="1"/>
  <c r="J869" i="1"/>
  <c r="L868" i="1"/>
  <c r="K868" i="1"/>
  <c r="J868" i="1"/>
  <c r="L867" i="1"/>
  <c r="K867" i="1"/>
  <c r="J867" i="1"/>
  <c r="L866" i="1"/>
  <c r="K866" i="1"/>
  <c r="J866" i="1"/>
  <c r="L865" i="1"/>
  <c r="K865" i="1"/>
  <c r="J865" i="1"/>
  <c r="L864" i="1"/>
  <c r="K864" i="1"/>
  <c r="J864" i="1"/>
  <c r="L863" i="1"/>
  <c r="K863" i="1"/>
  <c r="J863" i="1"/>
  <c r="L862" i="1"/>
  <c r="K862" i="1"/>
  <c r="J862" i="1"/>
  <c r="L861" i="1"/>
  <c r="K861" i="1"/>
  <c r="J861" i="1"/>
  <c r="L860" i="1"/>
  <c r="K860" i="1"/>
  <c r="J860" i="1"/>
  <c r="L859" i="1"/>
  <c r="K859" i="1"/>
  <c r="J859" i="1"/>
  <c r="L858" i="1"/>
  <c r="K858" i="1"/>
  <c r="J858" i="1"/>
  <c r="L857" i="1"/>
  <c r="K857" i="1"/>
  <c r="J857" i="1"/>
  <c r="L856" i="1"/>
  <c r="K856" i="1"/>
  <c r="J856" i="1"/>
  <c r="L855" i="1"/>
  <c r="K855" i="1"/>
  <c r="J855" i="1"/>
  <c r="L854" i="1"/>
  <c r="K854" i="1"/>
  <c r="J854" i="1"/>
  <c r="L853" i="1"/>
  <c r="K853" i="1"/>
  <c r="J853" i="1"/>
  <c r="L852" i="1"/>
  <c r="K852" i="1"/>
  <c r="J852" i="1"/>
  <c r="L851" i="1"/>
  <c r="K851" i="1"/>
  <c r="J851" i="1"/>
  <c r="L850" i="1"/>
  <c r="K850" i="1"/>
  <c r="J850" i="1"/>
  <c r="L849" i="1"/>
  <c r="K849" i="1"/>
  <c r="J849" i="1"/>
  <c r="L848" i="1"/>
  <c r="K848" i="1"/>
  <c r="J848" i="1"/>
  <c r="L847" i="1"/>
  <c r="K847" i="1"/>
  <c r="J847" i="1"/>
  <c r="L846" i="1"/>
  <c r="K846" i="1"/>
  <c r="J846" i="1"/>
  <c r="L845" i="1"/>
  <c r="K845" i="1"/>
  <c r="J845" i="1"/>
  <c r="L844" i="1"/>
  <c r="K844" i="1"/>
  <c r="J844" i="1"/>
  <c r="L843" i="1"/>
  <c r="K843" i="1"/>
  <c r="J843" i="1"/>
  <c r="L842" i="1"/>
  <c r="K842" i="1"/>
  <c r="J842" i="1"/>
  <c r="L841" i="1"/>
  <c r="K841" i="1"/>
  <c r="J841" i="1"/>
  <c r="L840" i="1"/>
  <c r="K840" i="1"/>
  <c r="J840" i="1"/>
  <c r="L839" i="1"/>
  <c r="K839" i="1"/>
  <c r="J839" i="1"/>
  <c r="L838" i="1"/>
  <c r="K838" i="1"/>
  <c r="J838" i="1"/>
  <c r="L837" i="1"/>
  <c r="K837" i="1"/>
  <c r="J837" i="1"/>
  <c r="L836" i="1"/>
  <c r="K836" i="1"/>
  <c r="J836" i="1"/>
  <c r="L835" i="1"/>
  <c r="K835" i="1"/>
  <c r="J835" i="1"/>
  <c r="L834" i="1"/>
  <c r="K834" i="1"/>
  <c r="J834" i="1"/>
  <c r="L833" i="1"/>
  <c r="K833" i="1"/>
  <c r="J833" i="1"/>
  <c r="L832" i="1"/>
  <c r="K832" i="1"/>
  <c r="J832" i="1"/>
  <c r="L831" i="1"/>
  <c r="K831" i="1"/>
  <c r="J831" i="1"/>
  <c r="L830" i="1"/>
  <c r="K830" i="1"/>
  <c r="J830" i="1"/>
  <c r="L829" i="1"/>
  <c r="K829" i="1"/>
  <c r="J829" i="1"/>
  <c r="L828" i="1"/>
  <c r="K828" i="1"/>
  <c r="J828" i="1"/>
  <c r="L827" i="1"/>
  <c r="K827" i="1"/>
  <c r="J827" i="1"/>
  <c r="L826" i="1"/>
  <c r="K826" i="1"/>
  <c r="J826" i="1"/>
  <c r="L825" i="1"/>
  <c r="K825" i="1"/>
  <c r="J825" i="1"/>
  <c r="L824" i="1"/>
  <c r="K824" i="1"/>
  <c r="J824" i="1"/>
  <c r="L823" i="1"/>
  <c r="K823" i="1"/>
  <c r="J823" i="1"/>
  <c r="L822" i="1"/>
  <c r="K822" i="1"/>
  <c r="J822" i="1"/>
  <c r="L821" i="1"/>
  <c r="K821" i="1"/>
  <c r="J821" i="1"/>
  <c r="L820" i="1"/>
  <c r="K820" i="1"/>
  <c r="J820" i="1"/>
  <c r="L819" i="1"/>
  <c r="K819" i="1"/>
  <c r="J819" i="1"/>
  <c r="L818" i="1"/>
  <c r="K818" i="1"/>
  <c r="J818" i="1"/>
  <c r="L817" i="1"/>
  <c r="K817" i="1"/>
  <c r="J817" i="1"/>
  <c r="L816" i="1"/>
  <c r="K816" i="1"/>
  <c r="J816" i="1"/>
  <c r="L815" i="1"/>
  <c r="K815" i="1"/>
  <c r="J815" i="1"/>
  <c r="L814" i="1"/>
  <c r="K814" i="1"/>
  <c r="J814" i="1"/>
  <c r="L813" i="1"/>
  <c r="K813" i="1"/>
  <c r="J813" i="1"/>
  <c r="L812" i="1"/>
  <c r="K812" i="1"/>
  <c r="J812" i="1"/>
  <c r="L811" i="1"/>
  <c r="K811" i="1"/>
  <c r="J811" i="1"/>
  <c r="L810" i="1"/>
  <c r="K810" i="1"/>
  <c r="J810" i="1"/>
  <c r="L809" i="1"/>
  <c r="K809" i="1"/>
  <c r="J809" i="1"/>
  <c r="L808" i="1"/>
  <c r="K808" i="1"/>
  <c r="J808" i="1"/>
  <c r="L807" i="1"/>
  <c r="K807" i="1"/>
  <c r="J807" i="1"/>
  <c r="L806" i="1"/>
  <c r="K806" i="1"/>
  <c r="J806" i="1"/>
  <c r="L805" i="1"/>
  <c r="K805" i="1"/>
  <c r="J805" i="1"/>
  <c r="L804" i="1"/>
  <c r="K804" i="1"/>
  <c r="J804" i="1"/>
  <c r="L803" i="1"/>
  <c r="K803" i="1"/>
  <c r="J803" i="1"/>
  <c r="L802" i="1"/>
  <c r="K802" i="1"/>
  <c r="J802" i="1"/>
  <c r="L801" i="1"/>
  <c r="K801" i="1"/>
  <c r="J801" i="1"/>
  <c r="L800" i="1"/>
  <c r="K800" i="1"/>
  <c r="J800" i="1"/>
  <c r="L799" i="1"/>
  <c r="K799" i="1"/>
  <c r="J799" i="1"/>
  <c r="L798" i="1"/>
  <c r="K798" i="1"/>
  <c r="J798" i="1"/>
  <c r="L797" i="1"/>
  <c r="K797" i="1"/>
  <c r="J797" i="1"/>
  <c r="L796" i="1"/>
  <c r="K796" i="1"/>
  <c r="J796" i="1"/>
  <c r="L795" i="1"/>
  <c r="K795" i="1"/>
  <c r="J795" i="1"/>
  <c r="L794" i="1"/>
  <c r="K794" i="1"/>
  <c r="J794" i="1"/>
  <c r="L793" i="1"/>
  <c r="K793" i="1"/>
  <c r="J793" i="1"/>
  <c r="L792" i="1"/>
  <c r="K792" i="1"/>
  <c r="J792" i="1"/>
  <c r="L791" i="1"/>
  <c r="K791" i="1"/>
  <c r="J791" i="1"/>
  <c r="L790" i="1"/>
  <c r="K790" i="1"/>
  <c r="J790" i="1"/>
  <c r="L789" i="1"/>
  <c r="K789" i="1"/>
  <c r="J789" i="1"/>
  <c r="L788" i="1"/>
  <c r="K788" i="1"/>
  <c r="J788" i="1"/>
  <c r="L787" i="1"/>
  <c r="K787" i="1"/>
  <c r="J787" i="1"/>
  <c r="L786" i="1"/>
  <c r="K786" i="1"/>
  <c r="J786" i="1"/>
  <c r="L785" i="1"/>
  <c r="K785" i="1"/>
  <c r="J785" i="1"/>
  <c r="L784" i="1"/>
  <c r="K784" i="1"/>
  <c r="J784" i="1"/>
  <c r="L783" i="1"/>
  <c r="K783" i="1"/>
  <c r="J783" i="1"/>
  <c r="L782" i="1"/>
  <c r="K782" i="1"/>
  <c r="J782" i="1"/>
  <c r="L781" i="1"/>
  <c r="K781" i="1"/>
  <c r="J781" i="1"/>
  <c r="L780" i="1"/>
  <c r="K780" i="1"/>
  <c r="J780" i="1"/>
  <c r="L779" i="1"/>
  <c r="K779" i="1"/>
  <c r="J779" i="1"/>
  <c r="L778" i="1"/>
  <c r="K778" i="1"/>
  <c r="J778" i="1"/>
  <c r="L777" i="1"/>
  <c r="K777" i="1"/>
  <c r="J777" i="1"/>
  <c r="L776" i="1"/>
  <c r="K776" i="1"/>
  <c r="J776" i="1"/>
  <c r="L775" i="1"/>
  <c r="K775" i="1"/>
  <c r="J775" i="1"/>
  <c r="L774" i="1"/>
  <c r="K774" i="1"/>
  <c r="J774" i="1"/>
  <c r="L773" i="1"/>
  <c r="K773" i="1"/>
  <c r="J773" i="1"/>
  <c r="L772" i="1"/>
  <c r="K772" i="1"/>
  <c r="J772" i="1"/>
  <c r="L771" i="1"/>
  <c r="K771" i="1"/>
  <c r="J771" i="1"/>
  <c r="L770" i="1"/>
  <c r="K770" i="1"/>
  <c r="J770" i="1"/>
  <c r="L769" i="1"/>
  <c r="K769" i="1"/>
  <c r="J769" i="1"/>
  <c r="L768" i="1"/>
  <c r="K768" i="1"/>
  <c r="J768" i="1"/>
  <c r="L767" i="1"/>
  <c r="K767" i="1"/>
  <c r="J767" i="1"/>
  <c r="L766" i="1"/>
  <c r="K766" i="1"/>
  <c r="J766" i="1"/>
  <c r="L765" i="1"/>
  <c r="K765" i="1"/>
  <c r="J765" i="1"/>
  <c r="L764" i="1"/>
  <c r="K764" i="1"/>
  <c r="J764" i="1"/>
  <c r="L763" i="1"/>
  <c r="K763" i="1"/>
  <c r="J763" i="1"/>
  <c r="L762" i="1"/>
  <c r="K762" i="1"/>
  <c r="J762" i="1"/>
  <c r="L761" i="1"/>
  <c r="K761" i="1"/>
  <c r="J761" i="1"/>
  <c r="L760" i="1"/>
  <c r="K760" i="1"/>
  <c r="J760" i="1"/>
  <c r="L759" i="1"/>
  <c r="K759" i="1"/>
  <c r="J759" i="1"/>
  <c r="L758" i="1"/>
  <c r="K758" i="1"/>
  <c r="J758" i="1"/>
  <c r="L757" i="1"/>
  <c r="K757" i="1"/>
  <c r="J757" i="1"/>
  <c r="L756" i="1"/>
  <c r="K756" i="1"/>
  <c r="J756" i="1"/>
  <c r="L755" i="1"/>
  <c r="K755" i="1"/>
  <c r="J755" i="1"/>
  <c r="L754" i="1"/>
  <c r="K754" i="1"/>
  <c r="J754" i="1"/>
  <c r="L753" i="1"/>
  <c r="K753" i="1"/>
  <c r="J753" i="1"/>
  <c r="L752" i="1"/>
  <c r="K752" i="1"/>
  <c r="J752" i="1"/>
  <c r="L751" i="1"/>
  <c r="K751" i="1"/>
  <c r="J751" i="1"/>
  <c r="L750" i="1"/>
  <c r="K750" i="1"/>
  <c r="J750" i="1"/>
  <c r="L749" i="1"/>
  <c r="K749" i="1"/>
  <c r="J749" i="1"/>
  <c r="L748" i="1"/>
  <c r="K748" i="1"/>
  <c r="J748" i="1"/>
  <c r="L747" i="1"/>
  <c r="K747" i="1"/>
  <c r="J747" i="1"/>
  <c r="L746" i="1"/>
  <c r="K746" i="1"/>
  <c r="J746" i="1"/>
  <c r="L745" i="1"/>
  <c r="K745" i="1"/>
  <c r="J745" i="1"/>
  <c r="L744" i="1"/>
  <c r="K744" i="1"/>
  <c r="J744" i="1"/>
  <c r="L743" i="1"/>
  <c r="K743" i="1"/>
  <c r="J743" i="1"/>
  <c r="L742" i="1"/>
  <c r="K742" i="1"/>
  <c r="J742" i="1"/>
  <c r="L741" i="1"/>
  <c r="K741" i="1"/>
  <c r="J741" i="1"/>
  <c r="L740" i="1"/>
  <c r="K740" i="1"/>
  <c r="J740" i="1"/>
  <c r="L739" i="1"/>
  <c r="K739" i="1"/>
  <c r="J739" i="1"/>
  <c r="L738" i="1"/>
  <c r="K738" i="1"/>
  <c r="J738" i="1"/>
  <c r="L737" i="1"/>
  <c r="K737" i="1"/>
  <c r="J737" i="1"/>
  <c r="L736" i="1"/>
  <c r="K736" i="1"/>
  <c r="J736" i="1"/>
  <c r="L735" i="1"/>
  <c r="K735" i="1"/>
  <c r="J735" i="1"/>
  <c r="L734" i="1"/>
  <c r="K734" i="1"/>
  <c r="J734" i="1"/>
  <c r="L733" i="1"/>
  <c r="K733" i="1"/>
  <c r="J733" i="1"/>
  <c r="L732" i="1"/>
  <c r="K732" i="1"/>
  <c r="J732" i="1"/>
  <c r="L731" i="1"/>
  <c r="K731" i="1"/>
  <c r="J731" i="1"/>
  <c r="L730" i="1"/>
  <c r="K730" i="1"/>
  <c r="J730" i="1"/>
  <c r="L729" i="1"/>
  <c r="K729" i="1"/>
  <c r="J729" i="1"/>
  <c r="L728" i="1"/>
  <c r="K728" i="1"/>
  <c r="J728" i="1"/>
  <c r="L727" i="1"/>
  <c r="K727" i="1"/>
  <c r="J727" i="1"/>
  <c r="L726" i="1"/>
  <c r="K726" i="1"/>
  <c r="J726" i="1"/>
  <c r="L725" i="1"/>
  <c r="K725" i="1"/>
  <c r="J725" i="1"/>
  <c r="L724" i="1"/>
  <c r="K724" i="1"/>
  <c r="J724" i="1"/>
  <c r="L723" i="1"/>
  <c r="K723" i="1"/>
  <c r="J723" i="1"/>
  <c r="L722" i="1"/>
  <c r="K722" i="1"/>
  <c r="J722" i="1"/>
  <c r="L721" i="1"/>
  <c r="K721" i="1"/>
  <c r="J721" i="1"/>
  <c r="L720" i="1"/>
  <c r="K720" i="1"/>
  <c r="J720" i="1"/>
  <c r="L719" i="1"/>
  <c r="K719" i="1"/>
  <c r="J719" i="1"/>
  <c r="L718" i="1"/>
  <c r="K718" i="1"/>
  <c r="J718" i="1"/>
  <c r="L717" i="1"/>
  <c r="K717" i="1"/>
  <c r="J717" i="1"/>
  <c r="L716" i="1"/>
  <c r="K716" i="1"/>
  <c r="J716" i="1"/>
  <c r="L715" i="1"/>
  <c r="K715" i="1"/>
  <c r="J715" i="1"/>
  <c r="L714" i="1"/>
  <c r="K714" i="1"/>
  <c r="J714" i="1"/>
  <c r="L713" i="1"/>
  <c r="K713" i="1"/>
  <c r="J713" i="1"/>
  <c r="L712" i="1"/>
  <c r="K712" i="1"/>
  <c r="J712" i="1"/>
  <c r="L711" i="1"/>
  <c r="K711" i="1"/>
  <c r="J711" i="1"/>
  <c r="L710" i="1"/>
  <c r="K710" i="1"/>
  <c r="J710" i="1"/>
  <c r="L709" i="1"/>
  <c r="K709" i="1"/>
  <c r="J709" i="1"/>
  <c r="L708" i="1"/>
  <c r="K708" i="1"/>
  <c r="J708" i="1"/>
  <c r="L707" i="1"/>
  <c r="K707" i="1"/>
  <c r="J707" i="1"/>
  <c r="L706" i="1"/>
  <c r="K706" i="1"/>
  <c r="J706" i="1"/>
  <c r="L705" i="1"/>
  <c r="K705" i="1"/>
  <c r="J705" i="1"/>
  <c r="L704" i="1"/>
  <c r="K704" i="1"/>
  <c r="J704" i="1"/>
  <c r="L703" i="1"/>
  <c r="K703" i="1"/>
  <c r="J703" i="1"/>
  <c r="L702" i="1"/>
  <c r="K702" i="1"/>
  <c r="J702" i="1"/>
  <c r="L701" i="1"/>
  <c r="K701" i="1"/>
  <c r="J701" i="1"/>
  <c r="L700" i="1"/>
  <c r="K700" i="1"/>
  <c r="J700" i="1"/>
  <c r="L699" i="1"/>
  <c r="K699" i="1"/>
  <c r="J699" i="1"/>
  <c r="L698" i="1"/>
  <c r="K698" i="1"/>
  <c r="J698" i="1"/>
  <c r="L697" i="1"/>
  <c r="K697" i="1"/>
  <c r="J697" i="1"/>
  <c r="L696" i="1"/>
  <c r="K696" i="1"/>
  <c r="J696" i="1"/>
  <c r="L695" i="1"/>
  <c r="K695" i="1"/>
  <c r="J695" i="1"/>
  <c r="L694" i="1"/>
  <c r="K694" i="1"/>
  <c r="J694" i="1"/>
  <c r="L693" i="1"/>
  <c r="K693" i="1"/>
  <c r="J693" i="1"/>
  <c r="L692" i="1"/>
  <c r="K692" i="1"/>
  <c r="J692" i="1"/>
  <c r="L691" i="1"/>
  <c r="K691" i="1"/>
  <c r="J691" i="1"/>
  <c r="L690" i="1"/>
  <c r="K690" i="1"/>
  <c r="J690" i="1"/>
  <c r="L689" i="1"/>
  <c r="K689" i="1"/>
  <c r="J689" i="1"/>
  <c r="L688" i="1"/>
  <c r="K688" i="1"/>
  <c r="J688" i="1"/>
  <c r="L687" i="1"/>
  <c r="K687" i="1"/>
  <c r="J687" i="1"/>
  <c r="L686" i="1"/>
  <c r="K686" i="1"/>
  <c r="J686" i="1"/>
  <c r="L685" i="1"/>
  <c r="K685" i="1"/>
  <c r="J685" i="1"/>
  <c r="L684" i="1"/>
  <c r="K684" i="1"/>
  <c r="J684" i="1"/>
  <c r="L683" i="1"/>
  <c r="K683" i="1"/>
  <c r="J683" i="1"/>
  <c r="L682" i="1"/>
  <c r="K682" i="1"/>
  <c r="J682" i="1"/>
  <c r="L681" i="1"/>
  <c r="K681" i="1"/>
  <c r="J681" i="1"/>
  <c r="L680" i="1"/>
  <c r="K680" i="1"/>
  <c r="J680" i="1"/>
  <c r="L679" i="1"/>
  <c r="K679" i="1"/>
  <c r="J679" i="1"/>
  <c r="L678" i="1"/>
  <c r="K678" i="1"/>
  <c r="J678" i="1"/>
  <c r="L677" i="1"/>
  <c r="K677" i="1"/>
  <c r="J677" i="1"/>
  <c r="L676" i="1"/>
  <c r="K676" i="1"/>
  <c r="J676" i="1"/>
  <c r="L675" i="1"/>
  <c r="K675" i="1"/>
  <c r="J675" i="1"/>
  <c r="L674" i="1"/>
  <c r="K674" i="1"/>
  <c r="J674" i="1"/>
  <c r="L673" i="1"/>
  <c r="K673" i="1"/>
  <c r="J673" i="1"/>
  <c r="L672" i="1"/>
  <c r="K672" i="1"/>
  <c r="J672" i="1"/>
  <c r="L671" i="1"/>
  <c r="K671" i="1"/>
  <c r="J671" i="1"/>
  <c r="L670" i="1"/>
  <c r="K670" i="1"/>
  <c r="J670" i="1"/>
  <c r="L669" i="1"/>
  <c r="K669" i="1"/>
  <c r="J669" i="1"/>
  <c r="L668" i="1"/>
  <c r="K668" i="1"/>
  <c r="J668" i="1"/>
  <c r="L667" i="1"/>
  <c r="K667" i="1"/>
  <c r="J667" i="1"/>
  <c r="L666" i="1"/>
  <c r="K666" i="1"/>
  <c r="J666" i="1"/>
  <c r="L665" i="1"/>
  <c r="K665" i="1"/>
  <c r="L664" i="1"/>
  <c r="K664" i="1"/>
  <c r="L663" i="1"/>
  <c r="K663" i="1"/>
  <c r="L662" i="1"/>
  <c r="K662" i="1"/>
  <c r="L661" i="1"/>
  <c r="K661" i="1"/>
  <c r="L660" i="1"/>
  <c r="K660" i="1"/>
  <c r="L659" i="1"/>
  <c r="K659" i="1"/>
  <c r="L658" i="1"/>
  <c r="K658" i="1"/>
  <c r="L657" i="1"/>
  <c r="K657" i="1"/>
  <c r="L656" i="1"/>
  <c r="K656" i="1"/>
  <c r="L655" i="1"/>
  <c r="K655" i="1"/>
  <c r="L654" i="1"/>
  <c r="K654" i="1"/>
  <c r="L653" i="1"/>
  <c r="K653" i="1"/>
  <c r="L652" i="1"/>
  <c r="K652" i="1"/>
  <c r="L651" i="1"/>
  <c r="K651" i="1"/>
  <c r="L650" i="1"/>
  <c r="K650" i="1"/>
  <c r="L649" i="1"/>
  <c r="K649" i="1"/>
  <c r="L648" i="1"/>
  <c r="K648" i="1"/>
  <c r="L647" i="1"/>
  <c r="K647" i="1"/>
  <c r="L646" i="1"/>
  <c r="K646" i="1"/>
  <c r="L645" i="1"/>
  <c r="K645" i="1"/>
  <c r="L644" i="1"/>
  <c r="K644" i="1"/>
  <c r="L643" i="1"/>
  <c r="K643" i="1"/>
  <c r="L642" i="1"/>
  <c r="K642" i="1"/>
  <c r="L641" i="1"/>
  <c r="K641" i="1"/>
  <c r="L640" i="1"/>
  <c r="K640" i="1"/>
  <c r="L639" i="1"/>
  <c r="K639" i="1"/>
  <c r="L638" i="1"/>
  <c r="K638" i="1"/>
  <c r="L637" i="1"/>
  <c r="K637" i="1"/>
  <c r="L636" i="1"/>
  <c r="K636" i="1"/>
  <c r="L635" i="1"/>
  <c r="K635" i="1"/>
  <c r="L634" i="1"/>
  <c r="K634" i="1"/>
  <c r="L633" i="1"/>
  <c r="K633" i="1"/>
  <c r="L632" i="1"/>
  <c r="K632" i="1"/>
  <c r="L631" i="1"/>
  <c r="K631" i="1"/>
  <c r="J631" i="1"/>
  <c r="L630" i="1"/>
  <c r="K630" i="1"/>
  <c r="J630" i="1"/>
  <c r="L629" i="1"/>
  <c r="K629" i="1"/>
  <c r="J629" i="1"/>
  <c r="L628" i="1"/>
  <c r="K628" i="1"/>
  <c r="J628" i="1"/>
  <c r="L627" i="1"/>
  <c r="K627" i="1"/>
  <c r="J627" i="1"/>
  <c r="L626" i="1"/>
  <c r="K626" i="1"/>
  <c r="J626" i="1"/>
  <c r="L625" i="1"/>
  <c r="K625" i="1"/>
  <c r="J625" i="1"/>
  <c r="L624" i="1"/>
  <c r="K624" i="1"/>
  <c r="J624" i="1"/>
  <c r="L623" i="1"/>
  <c r="K623" i="1"/>
  <c r="J623" i="1"/>
  <c r="L622" i="1"/>
  <c r="K622" i="1"/>
  <c r="J622" i="1"/>
  <c r="L621" i="1"/>
  <c r="K621" i="1"/>
  <c r="J621" i="1"/>
  <c r="L620" i="1"/>
  <c r="K620" i="1"/>
  <c r="J620" i="1"/>
  <c r="L619" i="1"/>
  <c r="K619" i="1"/>
  <c r="J619" i="1"/>
  <c r="L618" i="1"/>
  <c r="K618" i="1"/>
  <c r="J618" i="1"/>
  <c r="L617" i="1"/>
  <c r="K617" i="1"/>
  <c r="J617" i="1"/>
  <c r="L616" i="1"/>
  <c r="K616" i="1"/>
  <c r="J616" i="1"/>
  <c r="L615" i="1"/>
  <c r="K615" i="1"/>
  <c r="J615" i="1"/>
  <c r="L614" i="1"/>
  <c r="K614" i="1"/>
  <c r="J614" i="1"/>
  <c r="L613" i="1"/>
  <c r="K613" i="1"/>
  <c r="J613" i="1"/>
  <c r="L612" i="1"/>
  <c r="K612" i="1"/>
  <c r="J612" i="1"/>
  <c r="L611" i="1"/>
  <c r="K611" i="1"/>
  <c r="J611" i="1"/>
  <c r="L610" i="1"/>
  <c r="K610" i="1"/>
  <c r="J610" i="1"/>
  <c r="L609" i="1"/>
  <c r="K609" i="1"/>
  <c r="J609" i="1"/>
  <c r="L608" i="1"/>
  <c r="K608" i="1"/>
  <c r="J608" i="1"/>
  <c r="L607" i="1"/>
  <c r="K607" i="1"/>
  <c r="J607" i="1"/>
  <c r="L606" i="1"/>
  <c r="K606" i="1"/>
  <c r="J606" i="1"/>
  <c r="L605" i="1"/>
  <c r="K605" i="1"/>
  <c r="J605" i="1"/>
  <c r="L604" i="1"/>
  <c r="K604" i="1"/>
  <c r="J604" i="1"/>
  <c r="L603" i="1"/>
  <c r="K603" i="1"/>
  <c r="J603" i="1"/>
  <c r="L602" i="1"/>
  <c r="K602" i="1"/>
  <c r="J602" i="1"/>
  <c r="L601" i="1"/>
  <c r="K601" i="1"/>
  <c r="J601" i="1"/>
  <c r="L600" i="1"/>
  <c r="K600" i="1"/>
  <c r="J600" i="1"/>
  <c r="L599" i="1"/>
  <c r="K599" i="1"/>
  <c r="J599" i="1"/>
  <c r="L598" i="1"/>
  <c r="K598" i="1"/>
  <c r="J598" i="1"/>
  <c r="L597" i="1"/>
  <c r="K597" i="1"/>
  <c r="J597" i="1"/>
  <c r="L596" i="1"/>
  <c r="K596" i="1"/>
  <c r="J596" i="1"/>
  <c r="L595" i="1"/>
  <c r="K595" i="1"/>
  <c r="J595" i="1"/>
  <c r="L594" i="1"/>
  <c r="K594" i="1"/>
  <c r="J594" i="1"/>
  <c r="L593" i="1"/>
  <c r="K593" i="1"/>
  <c r="J593" i="1"/>
  <c r="L592" i="1"/>
  <c r="K592" i="1"/>
  <c r="J592" i="1"/>
  <c r="L591" i="1"/>
  <c r="K591" i="1"/>
  <c r="J591" i="1"/>
  <c r="L590" i="1"/>
  <c r="K590" i="1"/>
  <c r="J590" i="1"/>
  <c r="L589" i="1"/>
  <c r="K589" i="1"/>
  <c r="J589" i="1"/>
  <c r="L588" i="1"/>
  <c r="K588" i="1"/>
  <c r="J588" i="1"/>
  <c r="L587" i="1"/>
  <c r="K587" i="1"/>
  <c r="J587" i="1"/>
  <c r="L586" i="1"/>
  <c r="K586" i="1"/>
  <c r="J586" i="1"/>
  <c r="L585" i="1"/>
  <c r="K585" i="1"/>
  <c r="J585" i="1"/>
  <c r="L584" i="1"/>
  <c r="K584" i="1"/>
  <c r="J584" i="1"/>
  <c r="L583" i="1"/>
  <c r="K583" i="1"/>
  <c r="J583" i="1"/>
  <c r="L582" i="1"/>
  <c r="K582" i="1"/>
  <c r="J582" i="1"/>
  <c r="L581" i="1"/>
  <c r="K581" i="1"/>
  <c r="J581" i="1"/>
  <c r="L580" i="1"/>
  <c r="K580" i="1"/>
  <c r="J580" i="1"/>
  <c r="L579" i="1"/>
  <c r="K579" i="1"/>
  <c r="J579" i="1"/>
  <c r="L578" i="1"/>
  <c r="K578" i="1"/>
  <c r="J578" i="1"/>
  <c r="L577" i="1"/>
  <c r="K577" i="1"/>
  <c r="J577" i="1"/>
  <c r="L576" i="1"/>
  <c r="K576" i="1"/>
  <c r="J576" i="1"/>
  <c r="L575" i="1"/>
  <c r="K575" i="1"/>
  <c r="J575" i="1"/>
  <c r="L574" i="1"/>
  <c r="K574" i="1"/>
  <c r="J574" i="1"/>
  <c r="L573" i="1"/>
  <c r="K573" i="1"/>
  <c r="J573" i="1"/>
  <c r="L572" i="1"/>
  <c r="K572" i="1"/>
  <c r="J572" i="1"/>
  <c r="L571" i="1"/>
  <c r="K571" i="1"/>
  <c r="J571" i="1"/>
  <c r="L570" i="1"/>
  <c r="K570" i="1"/>
  <c r="J570" i="1"/>
  <c r="L569" i="1"/>
  <c r="K569" i="1"/>
  <c r="J569" i="1"/>
  <c r="L568" i="1"/>
  <c r="K568" i="1"/>
  <c r="J568" i="1"/>
  <c r="L567" i="1"/>
  <c r="K567" i="1"/>
  <c r="J567" i="1"/>
  <c r="L566" i="1"/>
  <c r="K566" i="1"/>
  <c r="J566" i="1"/>
  <c r="L565" i="1"/>
  <c r="K565" i="1"/>
  <c r="J565" i="1"/>
  <c r="L564" i="1"/>
  <c r="K564" i="1"/>
  <c r="J564" i="1"/>
  <c r="L563" i="1"/>
  <c r="K563" i="1"/>
  <c r="J563" i="1"/>
  <c r="L562" i="1"/>
  <c r="K562" i="1"/>
  <c r="J562" i="1"/>
  <c r="L561" i="1"/>
  <c r="K561" i="1"/>
  <c r="J561" i="1"/>
  <c r="L560" i="1"/>
  <c r="K560" i="1"/>
  <c r="J560" i="1"/>
  <c r="L559" i="1"/>
  <c r="K559" i="1"/>
  <c r="J559" i="1"/>
  <c r="L558" i="1"/>
  <c r="K558" i="1"/>
  <c r="J558" i="1"/>
  <c r="L557" i="1"/>
  <c r="K557" i="1"/>
  <c r="J557" i="1"/>
  <c r="L556" i="1"/>
  <c r="K556" i="1"/>
  <c r="J556" i="1"/>
  <c r="L555" i="1"/>
  <c r="K555" i="1"/>
  <c r="J555" i="1"/>
  <c r="L554" i="1"/>
  <c r="K554" i="1"/>
  <c r="J554" i="1"/>
  <c r="L553" i="1"/>
  <c r="K553" i="1"/>
  <c r="J553" i="1"/>
  <c r="L552" i="1"/>
  <c r="K552" i="1"/>
  <c r="J552" i="1"/>
  <c r="L551" i="1"/>
  <c r="K551" i="1"/>
  <c r="J551" i="1"/>
  <c r="L550" i="1"/>
  <c r="K550" i="1"/>
  <c r="J550" i="1"/>
  <c r="L549" i="1"/>
  <c r="K549" i="1"/>
  <c r="J549" i="1"/>
  <c r="L548" i="1"/>
  <c r="K548" i="1"/>
  <c r="J548" i="1"/>
  <c r="L547" i="1"/>
  <c r="K547" i="1"/>
  <c r="J547" i="1"/>
  <c r="L546" i="1"/>
  <c r="K546" i="1"/>
  <c r="J546" i="1"/>
  <c r="L545" i="1"/>
  <c r="K545" i="1"/>
  <c r="J545" i="1"/>
  <c r="L544" i="1"/>
  <c r="K544" i="1"/>
  <c r="J544" i="1"/>
  <c r="L543" i="1"/>
  <c r="K543" i="1"/>
  <c r="J543" i="1"/>
  <c r="L542" i="1"/>
  <c r="K542" i="1"/>
  <c r="J542" i="1"/>
  <c r="L541" i="1"/>
  <c r="K541" i="1"/>
  <c r="J541" i="1"/>
  <c r="L540" i="1"/>
  <c r="K540" i="1"/>
  <c r="J540" i="1"/>
  <c r="L539" i="1"/>
  <c r="K539" i="1"/>
  <c r="J539" i="1"/>
  <c r="L538" i="1"/>
  <c r="K538" i="1"/>
  <c r="J538" i="1"/>
  <c r="L537" i="1"/>
  <c r="K537" i="1"/>
  <c r="J537" i="1"/>
  <c r="L536" i="1"/>
  <c r="K536" i="1"/>
  <c r="J536" i="1"/>
  <c r="L535" i="1"/>
  <c r="K535" i="1"/>
  <c r="J535" i="1"/>
  <c r="L534" i="1"/>
  <c r="K534" i="1"/>
  <c r="J534" i="1"/>
  <c r="L533" i="1"/>
  <c r="K533" i="1"/>
  <c r="J533" i="1"/>
  <c r="L532" i="1"/>
  <c r="K532" i="1"/>
  <c r="J532" i="1"/>
  <c r="L531" i="1"/>
  <c r="K531" i="1"/>
  <c r="J531" i="1"/>
  <c r="L530" i="1"/>
  <c r="K530" i="1"/>
  <c r="J530" i="1"/>
  <c r="L529" i="1"/>
  <c r="K529" i="1"/>
  <c r="J529" i="1"/>
  <c r="L528" i="1"/>
  <c r="K528" i="1"/>
  <c r="J528" i="1"/>
  <c r="L527" i="1"/>
  <c r="K527" i="1"/>
  <c r="J527" i="1"/>
  <c r="L526" i="1"/>
  <c r="K526" i="1"/>
  <c r="J526" i="1"/>
  <c r="L525" i="1"/>
  <c r="K525" i="1"/>
  <c r="J525" i="1"/>
  <c r="L524" i="1"/>
  <c r="K524" i="1"/>
  <c r="J524" i="1"/>
  <c r="L523" i="1"/>
  <c r="K523" i="1"/>
  <c r="J523" i="1"/>
  <c r="L522" i="1"/>
  <c r="K522" i="1"/>
  <c r="J522" i="1"/>
  <c r="L521" i="1"/>
  <c r="K521" i="1"/>
  <c r="J521" i="1"/>
  <c r="L520" i="1"/>
  <c r="K520" i="1"/>
  <c r="J520" i="1"/>
  <c r="L519" i="1"/>
  <c r="K519" i="1"/>
  <c r="J519" i="1"/>
  <c r="L518" i="1"/>
  <c r="K518" i="1"/>
  <c r="J518" i="1"/>
  <c r="L517" i="1"/>
  <c r="K517" i="1"/>
  <c r="J517" i="1"/>
  <c r="L516" i="1"/>
  <c r="K516" i="1"/>
  <c r="J516" i="1"/>
  <c r="L515" i="1"/>
  <c r="K515" i="1"/>
  <c r="J515" i="1"/>
  <c r="L514" i="1"/>
  <c r="K514" i="1"/>
  <c r="J514" i="1"/>
  <c r="L513" i="1"/>
  <c r="K513" i="1"/>
  <c r="J513" i="1"/>
  <c r="L512" i="1"/>
  <c r="K512" i="1"/>
  <c r="J512" i="1"/>
  <c r="L511" i="1"/>
  <c r="K511" i="1"/>
  <c r="J511" i="1"/>
  <c r="L510" i="1"/>
  <c r="K510" i="1"/>
  <c r="J510" i="1"/>
  <c r="L509" i="1"/>
  <c r="K509" i="1"/>
  <c r="J509" i="1"/>
  <c r="L508" i="1"/>
  <c r="K508" i="1"/>
  <c r="J508" i="1"/>
  <c r="L507" i="1"/>
  <c r="K507" i="1"/>
  <c r="J507" i="1"/>
  <c r="L506" i="1"/>
  <c r="K506" i="1"/>
  <c r="J506" i="1"/>
  <c r="L505" i="1"/>
  <c r="K505" i="1"/>
  <c r="J505" i="1"/>
  <c r="L504" i="1"/>
  <c r="K504" i="1"/>
  <c r="L503" i="1"/>
  <c r="K503" i="1"/>
  <c r="L502" i="1"/>
  <c r="K502" i="1"/>
  <c r="L501" i="1"/>
  <c r="K501" i="1"/>
  <c r="L500" i="1"/>
  <c r="K500" i="1"/>
  <c r="L499" i="1"/>
  <c r="K499" i="1"/>
  <c r="L498" i="1"/>
  <c r="K498" i="1"/>
  <c r="L497" i="1"/>
  <c r="K497" i="1"/>
  <c r="L496" i="1"/>
  <c r="K496" i="1"/>
  <c r="L495" i="1"/>
  <c r="K495" i="1"/>
  <c r="L494" i="1"/>
  <c r="K494" i="1"/>
  <c r="L493" i="1"/>
  <c r="K493" i="1"/>
  <c r="L492" i="1"/>
  <c r="K492" i="1"/>
  <c r="L491" i="1"/>
  <c r="K491" i="1"/>
  <c r="L490" i="1"/>
  <c r="K490" i="1"/>
  <c r="L489" i="1"/>
  <c r="K489" i="1"/>
  <c r="L488" i="1"/>
  <c r="K488" i="1"/>
  <c r="L487" i="1"/>
  <c r="K487" i="1"/>
  <c r="L486" i="1"/>
  <c r="K486" i="1"/>
  <c r="L485" i="1"/>
  <c r="K485" i="1"/>
  <c r="L484" i="1"/>
  <c r="K484" i="1"/>
  <c r="L483" i="1"/>
  <c r="K483" i="1"/>
  <c r="L482" i="1"/>
  <c r="K482" i="1"/>
  <c r="L481" i="1"/>
  <c r="K481" i="1"/>
  <c r="L480" i="1"/>
  <c r="K480" i="1"/>
  <c r="L479" i="1"/>
  <c r="K479" i="1"/>
  <c r="L478" i="1"/>
  <c r="K478" i="1"/>
  <c r="L477" i="1"/>
  <c r="K477" i="1"/>
  <c r="L476" i="1"/>
  <c r="K476" i="1"/>
  <c r="L475" i="1"/>
  <c r="K475" i="1"/>
  <c r="L474" i="1"/>
  <c r="K474" i="1"/>
  <c r="L473" i="1"/>
  <c r="K473" i="1"/>
  <c r="L472" i="1"/>
  <c r="K472" i="1"/>
  <c r="L471" i="1"/>
  <c r="K471" i="1"/>
  <c r="L470" i="1"/>
  <c r="K470" i="1"/>
  <c r="L469" i="1"/>
  <c r="K469" i="1"/>
  <c r="L468" i="1"/>
  <c r="K468" i="1"/>
  <c r="L467" i="1"/>
  <c r="K467" i="1"/>
  <c r="L466" i="1"/>
  <c r="K466" i="1"/>
  <c r="L465" i="1"/>
  <c r="K465" i="1"/>
  <c r="L464" i="1"/>
  <c r="K464" i="1"/>
  <c r="L463" i="1"/>
  <c r="K463" i="1"/>
  <c r="L462" i="1"/>
  <c r="K462" i="1"/>
  <c r="L461" i="1"/>
  <c r="K461" i="1"/>
  <c r="L460" i="1"/>
  <c r="K460" i="1"/>
  <c r="L459" i="1"/>
  <c r="K459" i="1"/>
  <c r="L458" i="1"/>
  <c r="K458" i="1"/>
  <c r="L457" i="1"/>
  <c r="K457" i="1"/>
  <c r="L456" i="1"/>
  <c r="K456" i="1"/>
  <c r="L455" i="1"/>
  <c r="K455" i="1"/>
  <c r="L454" i="1"/>
  <c r="K454" i="1"/>
  <c r="L453" i="1"/>
  <c r="K453" i="1"/>
  <c r="L452" i="1"/>
  <c r="K452" i="1"/>
  <c r="L451" i="1"/>
  <c r="K451" i="1"/>
  <c r="L450" i="1"/>
  <c r="K450" i="1"/>
  <c r="L449" i="1"/>
  <c r="K449" i="1"/>
  <c r="L448" i="1"/>
  <c r="K448" i="1"/>
  <c r="L447" i="1"/>
  <c r="K447" i="1"/>
  <c r="L446" i="1"/>
  <c r="K446" i="1"/>
  <c r="L445" i="1"/>
  <c r="K445" i="1"/>
  <c r="L444" i="1"/>
  <c r="K444" i="1"/>
  <c r="L443" i="1"/>
  <c r="K443" i="1"/>
  <c r="L442" i="1"/>
  <c r="K442" i="1"/>
  <c r="L441" i="1"/>
  <c r="K441" i="1"/>
  <c r="L440" i="1"/>
  <c r="K440" i="1"/>
  <c r="L439" i="1"/>
  <c r="K439" i="1"/>
  <c r="L438" i="1"/>
  <c r="K438" i="1"/>
  <c r="L437" i="1"/>
  <c r="K437" i="1"/>
  <c r="L436" i="1"/>
  <c r="K436" i="1"/>
  <c r="L435" i="1"/>
  <c r="K435" i="1"/>
  <c r="L434" i="1"/>
  <c r="K434" i="1"/>
  <c r="L433" i="1"/>
  <c r="K433" i="1"/>
  <c r="L432" i="1"/>
  <c r="K432" i="1"/>
  <c r="L431" i="1"/>
  <c r="K431" i="1"/>
  <c r="L430" i="1"/>
  <c r="K430" i="1"/>
  <c r="L429" i="1"/>
  <c r="K429" i="1"/>
  <c r="L428" i="1"/>
  <c r="K428" i="1"/>
  <c r="L427" i="1"/>
  <c r="K427" i="1"/>
  <c r="L426" i="1"/>
  <c r="K426" i="1"/>
  <c r="J426" i="1"/>
  <c r="L425" i="1"/>
  <c r="K425" i="1"/>
  <c r="J425" i="1"/>
  <c r="L424" i="1"/>
  <c r="K424" i="1"/>
  <c r="J424" i="1"/>
  <c r="L423" i="1"/>
  <c r="K423" i="1"/>
  <c r="J423" i="1"/>
  <c r="L422" i="1"/>
  <c r="K422" i="1"/>
  <c r="J422" i="1"/>
  <c r="L421" i="1"/>
  <c r="K421" i="1"/>
  <c r="J421" i="1"/>
  <c r="L420" i="1"/>
  <c r="K420" i="1"/>
  <c r="J420" i="1"/>
  <c r="L419" i="1"/>
  <c r="K419" i="1"/>
  <c r="J419" i="1"/>
  <c r="L418" i="1"/>
  <c r="K418" i="1"/>
  <c r="J418" i="1"/>
  <c r="L417" i="1"/>
  <c r="K417" i="1"/>
  <c r="J417" i="1"/>
  <c r="L416" i="1"/>
  <c r="K416" i="1"/>
  <c r="J416" i="1"/>
  <c r="L415" i="1"/>
  <c r="K415" i="1"/>
  <c r="J415" i="1"/>
  <c r="L414" i="1"/>
  <c r="K414" i="1"/>
  <c r="J414" i="1"/>
  <c r="L413" i="1"/>
  <c r="K413" i="1"/>
  <c r="J413" i="1"/>
  <c r="L412" i="1"/>
  <c r="K412" i="1"/>
  <c r="J412" i="1"/>
  <c r="L411" i="1"/>
  <c r="K411" i="1"/>
  <c r="J411" i="1"/>
  <c r="L410" i="1"/>
  <c r="K410" i="1"/>
  <c r="J410" i="1"/>
  <c r="L409" i="1"/>
  <c r="K409" i="1"/>
  <c r="J409" i="1"/>
  <c r="L408" i="1"/>
  <c r="K408" i="1"/>
  <c r="J408" i="1"/>
  <c r="L407" i="1"/>
  <c r="K407" i="1"/>
  <c r="J407" i="1"/>
  <c r="L406" i="1"/>
  <c r="K406" i="1"/>
  <c r="J406" i="1"/>
  <c r="L405" i="1"/>
  <c r="K405" i="1"/>
  <c r="J405" i="1"/>
  <c r="L404" i="1"/>
  <c r="K404" i="1"/>
  <c r="J404" i="1"/>
  <c r="L403" i="1"/>
  <c r="K403" i="1"/>
  <c r="J403" i="1"/>
  <c r="L402" i="1"/>
  <c r="K402" i="1"/>
  <c r="J402" i="1"/>
  <c r="L401" i="1"/>
  <c r="K401" i="1"/>
  <c r="J401" i="1"/>
  <c r="L400" i="1"/>
  <c r="K400" i="1"/>
  <c r="J400" i="1"/>
  <c r="L399" i="1"/>
  <c r="K399" i="1"/>
  <c r="J399" i="1"/>
  <c r="L398" i="1"/>
  <c r="K398" i="1"/>
  <c r="J398" i="1"/>
  <c r="L397" i="1"/>
  <c r="K397" i="1"/>
  <c r="J397" i="1"/>
  <c r="L396" i="1"/>
  <c r="K396" i="1"/>
  <c r="J396" i="1"/>
  <c r="L395" i="1"/>
  <c r="K395" i="1"/>
  <c r="J395" i="1"/>
  <c r="L394" i="1"/>
  <c r="K394" i="1"/>
  <c r="J394" i="1"/>
  <c r="L393" i="1"/>
  <c r="K393" i="1"/>
  <c r="J393" i="1"/>
  <c r="L392" i="1"/>
  <c r="K392" i="1"/>
  <c r="J392" i="1"/>
  <c r="L391" i="1"/>
  <c r="K391" i="1"/>
  <c r="J391" i="1"/>
  <c r="L390" i="1"/>
  <c r="K390" i="1"/>
  <c r="J390" i="1"/>
  <c r="L389" i="1"/>
  <c r="K389" i="1"/>
  <c r="J389" i="1"/>
  <c r="L388" i="1"/>
  <c r="K388" i="1"/>
  <c r="J388" i="1"/>
  <c r="L387" i="1"/>
  <c r="K387" i="1"/>
  <c r="J387" i="1"/>
  <c r="L386" i="1"/>
  <c r="K386" i="1"/>
  <c r="J386" i="1"/>
  <c r="L385" i="1"/>
  <c r="K385" i="1"/>
  <c r="J385" i="1"/>
  <c r="L384" i="1"/>
  <c r="K384" i="1"/>
  <c r="J384" i="1"/>
  <c r="L383" i="1"/>
  <c r="K383" i="1"/>
  <c r="J383" i="1"/>
  <c r="L382" i="1"/>
  <c r="K382" i="1"/>
  <c r="J382" i="1"/>
  <c r="L381" i="1"/>
  <c r="K381" i="1"/>
  <c r="J381" i="1"/>
  <c r="L380" i="1"/>
  <c r="K380" i="1"/>
  <c r="J380" i="1"/>
  <c r="L379" i="1"/>
  <c r="K379" i="1"/>
  <c r="J379" i="1"/>
  <c r="L378" i="1"/>
  <c r="K378" i="1"/>
  <c r="J378" i="1"/>
  <c r="L377" i="1"/>
  <c r="K377" i="1"/>
  <c r="J377" i="1"/>
  <c r="L376" i="1"/>
  <c r="K376" i="1"/>
  <c r="J376" i="1"/>
  <c r="L375" i="1"/>
  <c r="K375" i="1"/>
  <c r="J375" i="1"/>
  <c r="L374" i="1"/>
  <c r="K374" i="1"/>
  <c r="J374" i="1"/>
  <c r="L373" i="1"/>
  <c r="K373" i="1"/>
  <c r="J373" i="1"/>
  <c r="L372" i="1"/>
  <c r="K372" i="1"/>
  <c r="J372" i="1"/>
  <c r="L371" i="1"/>
  <c r="K371" i="1"/>
  <c r="J371" i="1"/>
  <c r="L370" i="1"/>
  <c r="K370" i="1"/>
  <c r="J370" i="1"/>
  <c r="L369" i="1"/>
  <c r="K369" i="1"/>
  <c r="J369" i="1"/>
  <c r="L368" i="1"/>
  <c r="K368" i="1"/>
  <c r="J368" i="1"/>
  <c r="L367" i="1"/>
  <c r="K367" i="1"/>
  <c r="J367" i="1"/>
  <c r="L366" i="1"/>
  <c r="K366" i="1"/>
  <c r="J366" i="1"/>
  <c r="L365" i="1"/>
  <c r="K365" i="1"/>
  <c r="J365" i="1"/>
  <c r="L364" i="1"/>
  <c r="K364" i="1"/>
  <c r="J364" i="1"/>
  <c r="L363" i="1"/>
  <c r="K363" i="1"/>
  <c r="L362" i="1"/>
  <c r="K362" i="1"/>
  <c r="L361" i="1"/>
  <c r="K361" i="1"/>
  <c r="L360" i="1"/>
  <c r="K360" i="1"/>
  <c r="L359" i="1"/>
  <c r="K359" i="1"/>
  <c r="L358" i="1"/>
  <c r="K358" i="1"/>
  <c r="L357" i="1"/>
  <c r="K357" i="1"/>
  <c r="L356" i="1"/>
  <c r="K356" i="1"/>
  <c r="L355" i="1"/>
  <c r="K355" i="1"/>
  <c r="L354" i="1"/>
  <c r="K354" i="1"/>
  <c r="L353" i="1"/>
  <c r="K353" i="1"/>
  <c r="L352" i="1"/>
  <c r="K352" i="1"/>
  <c r="L351" i="1"/>
  <c r="K351" i="1"/>
  <c r="L350" i="1"/>
  <c r="K350" i="1"/>
  <c r="L349" i="1"/>
  <c r="K349" i="1"/>
  <c r="L348" i="1"/>
  <c r="K348" i="1"/>
  <c r="L347" i="1"/>
  <c r="K347" i="1"/>
  <c r="L346" i="1"/>
  <c r="K346" i="1"/>
  <c r="L345" i="1"/>
  <c r="K345" i="1"/>
  <c r="L344" i="1"/>
  <c r="K344" i="1"/>
  <c r="L343" i="1"/>
  <c r="K343" i="1"/>
  <c r="L342" i="1"/>
  <c r="K342" i="1"/>
  <c r="L341" i="1"/>
  <c r="K341" i="1"/>
  <c r="L340" i="1"/>
  <c r="K340" i="1"/>
  <c r="L339" i="1"/>
  <c r="K339" i="1"/>
  <c r="L338" i="1"/>
  <c r="K338" i="1"/>
  <c r="L337" i="1"/>
  <c r="K337" i="1"/>
  <c r="L336" i="1"/>
  <c r="K336" i="1"/>
  <c r="L335" i="1"/>
  <c r="K335" i="1"/>
  <c r="L334" i="1"/>
  <c r="K334" i="1"/>
  <c r="L333" i="1"/>
  <c r="K333" i="1"/>
  <c r="L332" i="1"/>
  <c r="K332" i="1"/>
  <c r="L331" i="1"/>
  <c r="K331" i="1"/>
  <c r="L330" i="1"/>
  <c r="K330" i="1"/>
  <c r="L329" i="1"/>
  <c r="K329" i="1"/>
  <c r="L328" i="1"/>
  <c r="K328" i="1"/>
  <c r="L327" i="1"/>
  <c r="K327" i="1"/>
  <c r="L326" i="1"/>
  <c r="K326" i="1"/>
  <c r="L325" i="1"/>
  <c r="K325" i="1"/>
  <c r="L324" i="1"/>
  <c r="K324" i="1"/>
  <c r="L323" i="1"/>
  <c r="K323" i="1"/>
  <c r="L322" i="1"/>
  <c r="K322" i="1"/>
  <c r="L321" i="1"/>
  <c r="K321" i="1"/>
  <c r="L320" i="1"/>
  <c r="K320" i="1"/>
  <c r="L319" i="1"/>
  <c r="K319" i="1"/>
  <c r="L318" i="1"/>
  <c r="K318" i="1"/>
  <c r="L317" i="1"/>
  <c r="K317" i="1"/>
  <c r="L316" i="1"/>
  <c r="K316" i="1"/>
  <c r="L315" i="1"/>
  <c r="K315" i="1"/>
  <c r="L314" i="1"/>
  <c r="K314" i="1"/>
  <c r="L313" i="1"/>
  <c r="K313" i="1"/>
  <c r="L312" i="1"/>
  <c r="K312" i="1"/>
  <c r="L311" i="1"/>
  <c r="K311" i="1"/>
  <c r="L310" i="1"/>
  <c r="K310" i="1"/>
  <c r="L309" i="1"/>
  <c r="K309" i="1"/>
  <c r="L308" i="1"/>
  <c r="K308" i="1"/>
  <c r="L307" i="1"/>
  <c r="K307" i="1"/>
  <c r="L306" i="1"/>
  <c r="K306" i="1"/>
  <c r="L305" i="1"/>
  <c r="K305" i="1"/>
  <c r="L304" i="1"/>
  <c r="K304" i="1"/>
  <c r="L303" i="1"/>
  <c r="K303" i="1"/>
  <c r="L302" i="1"/>
  <c r="K302" i="1"/>
  <c r="L301" i="1"/>
  <c r="K301" i="1"/>
  <c r="L300" i="1"/>
  <c r="K300" i="1"/>
  <c r="L299" i="1"/>
  <c r="K299" i="1"/>
  <c r="L298" i="1"/>
  <c r="K298" i="1"/>
  <c r="L297" i="1"/>
  <c r="K297" i="1"/>
  <c r="L296" i="1"/>
  <c r="K296" i="1"/>
  <c r="L295" i="1"/>
  <c r="K295" i="1"/>
  <c r="L294" i="1"/>
  <c r="K294" i="1"/>
  <c r="L293" i="1"/>
  <c r="K293" i="1"/>
  <c r="L292" i="1"/>
  <c r="K292" i="1"/>
  <c r="L291" i="1"/>
  <c r="K291" i="1"/>
  <c r="L290" i="1"/>
  <c r="K290" i="1"/>
  <c r="L289" i="1"/>
  <c r="K289" i="1"/>
  <c r="L288" i="1"/>
  <c r="K288" i="1"/>
  <c r="L287" i="1"/>
  <c r="K287" i="1"/>
  <c r="L286" i="1"/>
  <c r="K286" i="1"/>
  <c r="L285" i="1"/>
  <c r="K285" i="1"/>
  <c r="L284" i="1"/>
  <c r="K284" i="1"/>
  <c r="L283" i="1"/>
  <c r="K283" i="1"/>
  <c r="L282" i="1"/>
  <c r="K282" i="1"/>
  <c r="L281" i="1"/>
  <c r="K281" i="1"/>
  <c r="L280" i="1"/>
  <c r="K280" i="1"/>
  <c r="L279" i="1"/>
  <c r="K279" i="1"/>
  <c r="L278" i="1"/>
  <c r="K278" i="1"/>
  <c r="L277" i="1"/>
  <c r="K277" i="1"/>
  <c r="L276" i="1"/>
  <c r="K276" i="1"/>
  <c r="L275" i="1"/>
  <c r="K275" i="1"/>
  <c r="L274" i="1"/>
  <c r="K274" i="1"/>
  <c r="L273" i="1"/>
  <c r="K273" i="1"/>
  <c r="L272" i="1"/>
  <c r="K272" i="1"/>
  <c r="L271" i="1"/>
  <c r="K271" i="1"/>
  <c r="L270" i="1"/>
  <c r="K270" i="1"/>
  <c r="L269" i="1"/>
  <c r="K269" i="1"/>
  <c r="L268" i="1"/>
  <c r="K268" i="1"/>
  <c r="L267" i="1"/>
  <c r="K267" i="1"/>
  <c r="L266" i="1"/>
  <c r="K266" i="1"/>
  <c r="L265" i="1"/>
  <c r="K265" i="1"/>
  <c r="L264" i="1"/>
  <c r="K264" i="1"/>
  <c r="L263" i="1"/>
  <c r="K263" i="1"/>
  <c r="L262" i="1"/>
  <c r="K262" i="1"/>
  <c r="L261" i="1"/>
  <c r="K261" i="1"/>
  <c r="L260" i="1"/>
  <c r="K260" i="1"/>
  <c r="L259" i="1"/>
  <c r="K259" i="1"/>
  <c r="L258" i="1"/>
  <c r="K258" i="1"/>
  <c r="L257" i="1"/>
  <c r="K257" i="1"/>
  <c r="L256" i="1"/>
  <c r="K256" i="1"/>
  <c r="L255" i="1"/>
  <c r="K255" i="1"/>
  <c r="L254" i="1"/>
  <c r="K254" i="1"/>
  <c r="L253" i="1"/>
  <c r="K253" i="1"/>
  <c r="L252" i="1"/>
  <c r="K252" i="1"/>
  <c r="L251" i="1"/>
  <c r="K251" i="1"/>
  <c r="L250" i="1"/>
  <c r="K250" i="1"/>
  <c r="L249" i="1"/>
  <c r="K249" i="1"/>
  <c r="L248" i="1"/>
  <c r="K248" i="1"/>
  <c r="L247" i="1"/>
  <c r="K247" i="1"/>
  <c r="L246" i="1"/>
  <c r="K246" i="1"/>
  <c r="L245" i="1"/>
  <c r="K245" i="1"/>
  <c r="L244" i="1"/>
  <c r="K244" i="1"/>
  <c r="L243" i="1"/>
  <c r="K243" i="1"/>
  <c r="L242" i="1"/>
  <c r="K242" i="1"/>
  <c r="L241" i="1"/>
  <c r="K241" i="1"/>
  <c r="L240" i="1"/>
  <c r="K240" i="1"/>
  <c r="L239" i="1"/>
  <c r="K239" i="1"/>
  <c r="L238" i="1"/>
  <c r="K238" i="1"/>
  <c r="L237" i="1"/>
  <c r="K237" i="1"/>
  <c r="L236" i="1"/>
  <c r="K236" i="1"/>
  <c r="L235" i="1"/>
  <c r="K235" i="1"/>
  <c r="L234" i="1"/>
  <c r="K234" i="1"/>
  <c r="L233" i="1"/>
  <c r="K233" i="1"/>
  <c r="L232" i="1"/>
  <c r="K232" i="1"/>
  <c r="L231" i="1"/>
  <c r="K23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222" i="1"/>
  <c r="K222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L209" i="1"/>
  <c r="K209" i="1"/>
  <c r="L208" i="1"/>
  <c r="K208" i="1"/>
  <c r="L207" i="1"/>
  <c r="K207" i="1"/>
  <c r="L206" i="1"/>
  <c r="K206" i="1"/>
  <c r="L205" i="1"/>
  <c r="K205" i="1"/>
  <c r="L204" i="1"/>
  <c r="K204" i="1"/>
  <c r="L203" i="1"/>
  <c r="K203" i="1"/>
  <c r="L202" i="1"/>
  <c r="K202" i="1"/>
  <c r="L201" i="1"/>
  <c r="K201" i="1"/>
  <c r="L200" i="1"/>
  <c r="K200" i="1"/>
  <c r="L199" i="1"/>
  <c r="K199" i="1"/>
  <c r="L198" i="1"/>
  <c r="K198" i="1"/>
  <c r="L197" i="1"/>
  <c r="K197" i="1"/>
  <c r="L196" i="1"/>
  <c r="K196" i="1"/>
  <c r="L195" i="1"/>
  <c r="K195" i="1"/>
  <c r="J195" i="1"/>
  <c r="L194" i="1"/>
  <c r="K194" i="1"/>
  <c r="L193" i="1"/>
  <c r="K193" i="1"/>
  <c r="L192" i="1"/>
  <c r="K192" i="1"/>
  <c r="L191" i="1"/>
  <c r="K191" i="1"/>
  <c r="L190" i="1"/>
  <c r="K190" i="1"/>
  <c r="L189" i="1"/>
  <c r="K189" i="1"/>
  <c r="L188" i="1"/>
  <c r="K188" i="1"/>
  <c r="L187" i="1"/>
  <c r="K187" i="1"/>
  <c r="L186" i="1"/>
  <c r="K186" i="1"/>
  <c r="L185" i="1"/>
  <c r="K185" i="1"/>
  <c r="L184" i="1"/>
  <c r="K184" i="1"/>
  <c r="L183" i="1"/>
  <c r="K183" i="1"/>
  <c r="L182" i="1"/>
  <c r="K182" i="1"/>
  <c r="L181" i="1"/>
  <c r="K181" i="1"/>
  <c r="L180" i="1"/>
  <c r="K180" i="1"/>
  <c r="L179" i="1"/>
  <c r="K179" i="1"/>
  <c r="L178" i="1"/>
  <c r="K178" i="1"/>
  <c r="L177" i="1"/>
  <c r="K177" i="1"/>
  <c r="L176" i="1"/>
  <c r="K176" i="1"/>
  <c r="L175" i="1"/>
  <c r="K175" i="1"/>
  <c r="L174" i="1"/>
  <c r="K174" i="1"/>
  <c r="L173" i="1"/>
  <c r="K173" i="1"/>
  <c r="L172" i="1"/>
  <c r="K172" i="1"/>
  <c r="L171" i="1"/>
  <c r="K171" i="1"/>
  <c r="L170" i="1"/>
  <c r="K170" i="1"/>
  <c r="L169" i="1"/>
  <c r="K169" i="1"/>
  <c r="L168" i="1"/>
  <c r="K168" i="1"/>
  <c r="L167" i="1"/>
  <c r="K167" i="1"/>
  <c r="L166" i="1"/>
  <c r="K166" i="1"/>
  <c r="L165" i="1"/>
  <c r="K165" i="1"/>
  <c r="L164" i="1"/>
  <c r="K164" i="1"/>
  <c r="L163" i="1"/>
  <c r="K163" i="1"/>
  <c r="L162" i="1"/>
  <c r="K162" i="1"/>
  <c r="L161" i="1"/>
  <c r="K161" i="1"/>
  <c r="L160" i="1"/>
  <c r="K160" i="1"/>
  <c r="L159" i="1"/>
  <c r="K159" i="1"/>
  <c r="L158" i="1"/>
  <c r="K158" i="1"/>
  <c r="L157" i="1"/>
  <c r="K157" i="1"/>
  <c r="L156" i="1"/>
  <c r="K156" i="1"/>
  <c r="L155" i="1"/>
  <c r="K155" i="1"/>
  <c r="L154" i="1"/>
  <c r="K154" i="1"/>
  <c r="L153" i="1"/>
  <c r="K153" i="1"/>
  <c r="L152" i="1"/>
  <c r="K152" i="1"/>
  <c r="L151" i="1"/>
  <c r="K151" i="1"/>
  <c r="L150" i="1"/>
  <c r="K150" i="1"/>
  <c r="L149" i="1"/>
  <c r="K149" i="1"/>
  <c r="L148" i="1"/>
  <c r="K148" i="1"/>
  <c r="L147" i="1"/>
  <c r="K147" i="1"/>
  <c r="L146" i="1"/>
  <c r="K146" i="1"/>
  <c r="L145" i="1"/>
  <c r="K145" i="1"/>
  <c r="L144" i="1"/>
  <c r="K144" i="1"/>
  <c r="J144" i="1"/>
  <c r="L143" i="1"/>
  <c r="K143" i="1"/>
  <c r="J143" i="1"/>
  <c r="L142" i="1"/>
  <c r="K142" i="1"/>
  <c r="J142" i="1"/>
  <c r="L141" i="1"/>
  <c r="K141" i="1"/>
  <c r="J141" i="1"/>
  <c r="L140" i="1"/>
  <c r="K140" i="1"/>
  <c r="J140" i="1"/>
  <c r="L139" i="1"/>
  <c r="K139" i="1"/>
  <c r="J139" i="1"/>
  <c r="L138" i="1"/>
  <c r="K138" i="1"/>
  <c r="J138" i="1"/>
  <c r="L137" i="1"/>
  <c r="K137" i="1"/>
  <c r="J137" i="1"/>
  <c r="L136" i="1"/>
  <c r="K136" i="1"/>
  <c r="J136" i="1"/>
  <c r="L135" i="1"/>
  <c r="K135" i="1"/>
  <c r="J135" i="1"/>
  <c r="L134" i="1"/>
  <c r="K134" i="1"/>
  <c r="J134" i="1"/>
  <c r="L133" i="1"/>
  <c r="K133" i="1"/>
  <c r="L132" i="1"/>
  <c r="K132" i="1"/>
  <c r="L131" i="1"/>
  <c r="K131" i="1"/>
  <c r="J131" i="1"/>
  <c r="L130" i="1"/>
  <c r="K130" i="1"/>
  <c r="J130" i="1"/>
  <c r="L129" i="1"/>
  <c r="K129" i="1"/>
  <c r="J129" i="1"/>
  <c r="L128" i="1"/>
  <c r="K128" i="1"/>
  <c r="J128" i="1"/>
  <c r="L127" i="1"/>
  <c r="K127" i="1"/>
  <c r="J127" i="1"/>
  <c r="L126" i="1"/>
  <c r="K126" i="1"/>
  <c r="J126" i="1"/>
  <c r="L125" i="1"/>
  <c r="K125" i="1"/>
  <c r="J125" i="1"/>
  <c r="L124" i="1"/>
  <c r="K124" i="1"/>
  <c r="J124" i="1"/>
  <c r="L123" i="1"/>
  <c r="K123" i="1"/>
  <c r="J123" i="1"/>
  <c r="L122" i="1"/>
  <c r="K122" i="1"/>
  <c r="J122" i="1"/>
  <c r="L121" i="1"/>
  <c r="K121" i="1"/>
  <c r="J121" i="1"/>
  <c r="L120" i="1"/>
  <c r="K120" i="1"/>
  <c r="J120" i="1"/>
  <c r="L119" i="1"/>
  <c r="K119" i="1"/>
  <c r="J119" i="1"/>
  <c r="L118" i="1"/>
  <c r="K118" i="1"/>
  <c r="J118" i="1"/>
  <c r="L117" i="1"/>
  <c r="K117" i="1"/>
  <c r="J117" i="1"/>
  <c r="L116" i="1"/>
  <c r="K116" i="1"/>
  <c r="J116" i="1"/>
  <c r="L115" i="1"/>
  <c r="K115" i="1"/>
  <c r="J115" i="1"/>
  <c r="L114" i="1"/>
  <c r="K114" i="1"/>
  <c r="J114" i="1"/>
  <c r="L113" i="1"/>
  <c r="K113" i="1"/>
  <c r="J113" i="1"/>
  <c r="L112" i="1"/>
  <c r="K112" i="1"/>
  <c r="J112" i="1"/>
  <c r="L111" i="1"/>
  <c r="K111" i="1"/>
  <c r="J111" i="1"/>
  <c r="L110" i="1"/>
  <c r="K110" i="1"/>
  <c r="J110" i="1"/>
  <c r="L109" i="1"/>
  <c r="K109" i="1"/>
  <c r="J109" i="1"/>
  <c r="L108" i="1"/>
  <c r="K108" i="1"/>
  <c r="J108" i="1"/>
  <c r="L107" i="1"/>
  <c r="K107" i="1"/>
  <c r="J107" i="1"/>
  <c r="L106" i="1"/>
  <c r="K106" i="1"/>
  <c r="J106" i="1"/>
  <c r="L105" i="1"/>
  <c r="K105" i="1"/>
  <c r="J105" i="1"/>
  <c r="L104" i="1"/>
  <c r="K104" i="1"/>
  <c r="J104" i="1"/>
  <c r="L103" i="1"/>
  <c r="K103" i="1"/>
  <c r="J103" i="1"/>
  <c r="L102" i="1"/>
  <c r="K102" i="1"/>
  <c r="J102" i="1"/>
  <c r="L101" i="1"/>
  <c r="K101" i="1"/>
  <c r="J101" i="1"/>
  <c r="L100" i="1"/>
  <c r="K100" i="1"/>
  <c r="J100" i="1"/>
  <c r="L99" i="1"/>
  <c r="K99" i="1"/>
  <c r="J99" i="1"/>
  <c r="L98" i="1"/>
  <c r="K98" i="1"/>
  <c r="J98" i="1"/>
  <c r="L97" i="1"/>
  <c r="K97" i="1"/>
  <c r="J97" i="1"/>
  <c r="L96" i="1"/>
  <c r="K96" i="1"/>
  <c r="J96" i="1"/>
  <c r="L95" i="1"/>
  <c r="K95" i="1"/>
  <c r="J95" i="1"/>
  <c r="L94" i="1"/>
  <c r="K94" i="1"/>
  <c r="J94" i="1"/>
  <c r="L93" i="1"/>
  <c r="K93" i="1"/>
  <c r="J93" i="1"/>
  <c r="L92" i="1"/>
  <c r="K92" i="1"/>
  <c r="J92" i="1"/>
  <c r="L91" i="1"/>
  <c r="K91" i="1"/>
  <c r="J91" i="1"/>
  <c r="L90" i="1"/>
  <c r="K90" i="1"/>
  <c r="J90" i="1"/>
  <c r="L89" i="1"/>
  <c r="K89" i="1"/>
  <c r="L88" i="1"/>
  <c r="K88" i="1"/>
  <c r="L87" i="1"/>
  <c r="K87" i="1"/>
  <c r="L86" i="1"/>
  <c r="K86" i="1"/>
  <c r="L85" i="1"/>
  <c r="K85" i="1"/>
  <c r="L84" i="1"/>
  <c r="K84" i="1"/>
  <c r="L83" i="1"/>
  <c r="K83" i="1"/>
  <c r="L82" i="1"/>
  <c r="K82" i="1"/>
  <c r="L81" i="1"/>
  <c r="K81" i="1"/>
  <c r="L80" i="1"/>
  <c r="K80" i="1"/>
  <c r="L79" i="1"/>
  <c r="K79" i="1"/>
  <c r="L78" i="1"/>
  <c r="K78" i="1"/>
  <c r="L77" i="1"/>
  <c r="K77" i="1"/>
  <c r="J77" i="1"/>
  <c r="L76" i="1"/>
  <c r="K76" i="1"/>
  <c r="J76" i="1"/>
  <c r="L75" i="1"/>
  <c r="K75" i="1"/>
  <c r="J75" i="1"/>
  <c r="L74" i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BO41" i="1"/>
  <c r="AS28" i="1"/>
  <c r="AS27" i="1"/>
  <c r="AG12" i="1" l="1"/>
  <c r="AC69" i="1"/>
  <c r="AC68" i="1"/>
  <c r="AC67" i="1"/>
  <c r="AE68" i="1"/>
  <c r="AE67" i="1"/>
  <c r="AE69" i="1"/>
  <c r="BR40" i="1"/>
  <c r="BP39" i="1"/>
  <c r="L13" i="4"/>
  <c r="L12" i="4"/>
  <c r="L11" i="4"/>
  <c r="L10" i="4"/>
  <c r="L4" i="4"/>
  <c r="L5" i="4"/>
  <c r="L6" i="4"/>
  <c r="L7" i="4"/>
  <c r="L8" i="4"/>
  <c r="L9" i="4"/>
  <c r="L3" i="4"/>
  <c r="BR42" i="1"/>
  <c r="BR41" i="1"/>
  <c r="BR43" i="1" l="1"/>
  <c r="M10010" i="1"/>
  <c r="M10009" i="1"/>
  <c r="M10008" i="1"/>
  <c r="M10007" i="1"/>
  <c r="M10006" i="1"/>
  <c r="M10005" i="1"/>
  <c r="M10004" i="1"/>
  <c r="M10003" i="1"/>
  <c r="M10002" i="1"/>
  <c r="M10001" i="1"/>
  <c r="M10000" i="1"/>
  <c r="M9999" i="1"/>
  <c r="M9998" i="1"/>
  <c r="M9997" i="1"/>
  <c r="M9996" i="1"/>
  <c r="M9995" i="1"/>
  <c r="M9994" i="1"/>
  <c r="M9993" i="1"/>
  <c r="M9992" i="1"/>
  <c r="M9991" i="1"/>
  <c r="M9990" i="1"/>
  <c r="M9989" i="1"/>
  <c r="M9988" i="1"/>
  <c r="M9987" i="1"/>
  <c r="M9986" i="1"/>
  <c r="M9985" i="1"/>
  <c r="M9984" i="1"/>
  <c r="M9983" i="1"/>
  <c r="M9982" i="1"/>
  <c r="M9981" i="1"/>
  <c r="M9980" i="1"/>
  <c r="M9979" i="1"/>
  <c r="M9978" i="1"/>
  <c r="M9977" i="1"/>
  <c r="M9976" i="1"/>
  <c r="M9975" i="1"/>
  <c r="M9974" i="1"/>
  <c r="M9973" i="1"/>
  <c r="M9972" i="1"/>
  <c r="M9971" i="1"/>
  <c r="M9970" i="1"/>
  <c r="M9969" i="1"/>
  <c r="M9968" i="1"/>
  <c r="M9967" i="1"/>
  <c r="M9966" i="1"/>
  <c r="M9965" i="1"/>
  <c r="M9964" i="1"/>
  <c r="M9963" i="1"/>
  <c r="M9962" i="1"/>
  <c r="M9961" i="1"/>
  <c r="M9960" i="1"/>
  <c r="M9959" i="1"/>
  <c r="M9958" i="1"/>
  <c r="M9957" i="1"/>
  <c r="M9956" i="1"/>
  <c r="M9955" i="1"/>
  <c r="M9954" i="1"/>
  <c r="M9953" i="1"/>
  <c r="M9952" i="1"/>
  <c r="M9951" i="1"/>
  <c r="M9950" i="1"/>
  <c r="M9949" i="1"/>
  <c r="M9948" i="1"/>
  <c r="M9947" i="1"/>
  <c r="M9946" i="1"/>
  <c r="M9945" i="1"/>
  <c r="M9944" i="1"/>
  <c r="M9943" i="1"/>
  <c r="M9942" i="1"/>
  <c r="M9941" i="1"/>
  <c r="M9940" i="1"/>
  <c r="M9939" i="1"/>
  <c r="M9938" i="1"/>
  <c r="M9937" i="1"/>
  <c r="M9936" i="1"/>
  <c r="M9935" i="1"/>
  <c r="M9934" i="1"/>
  <c r="M9933" i="1"/>
  <c r="M9932" i="1"/>
  <c r="M9931" i="1"/>
  <c r="M9930" i="1"/>
  <c r="M9929" i="1"/>
  <c r="M9928" i="1"/>
  <c r="M9927" i="1"/>
  <c r="M9926" i="1"/>
  <c r="M9925" i="1"/>
  <c r="M9924" i="1"/>
  <c r="M9923" i="1"/>
  <c r="M9922" i="1"/>
  <c r="M9921" i="1"/>
  <c r="M9920" i="1"/>
  <c r="M9919" i="1"/>
  <c r="M9918" i="1"/>
  <c r="M9917" i="1"/>
  <c r="M9916" i="1"/>
  <c r="M9915" i="1"/>
  <c r="M9914" i="1"/>
  <c r="M9913" i="1"/>
  <c r="M9912" i="1"/>
  <c r="M9911" i="1"/>
  <c r="M9910" i="1"/>
  <c r="M9909" i="1"/>
  <c r="M9908" i="1"/>
  <c r="M9907" i="1"/>
  <c r="M9906" i="1"/>
  <c r="M9905" i="1"/>
  <c r="M9904" i="1"/>
  <c r="M9903" i="1"/>
  <c r="M9902" i="1"/>
  <c r="M9901" i="1"/>
  <c r="M9900" i="1"/>
  <c r="M9899" i="1"/>
  <c r="M9898" i="1"/>
  <c r="M9897" i="1"/>
  <c r="M9896" i="1"/>
  <c r="M9895" i="1"/>
  <c r="M9894" i="1"/>
  <c r="M9893" i="1"/>
  <c r="M9892" i="1"/>
  <c r="M9891" i="1"/>
  <c r="M9890" i="1"/>
  <c r="M9889" i="1"/>
  <c r="M9888" i="1"/>
  <c r="M9887" i="1"/>
  <c r="M9886" i="1"/>
  <c r="M9885" i="1"/>
  <c r="M9884" i="1"/>
  <c r="M9883" i="1"/>
  <c r="M9882" i="1"/>
  <c r="M9881" i="1"/>
  <c r="M9880" i="1"/>
  <c r="M9879" i="1"/>
  <c r="M9878" i="1"/>
  <c r="M9877" i="1"/>
  <c r="M9876" i="1"/>
  <c r="M9875" i="1"/>
  <c r="M9874" i="1"/>
  <c r="M9873" i="1"/>
  <c r="M9872" i="1"/>
  <c r="M9871" i="1"/>
  <c r="M9870" i="1"/>
  <c r="M9869" i="1"/>
  <c r="M9868" i="1"/>
  <c r="M9867" i="1"/>
  <c r="M9866" i="1"/>
  <c r="M9865" i="1"/>
  <c r="M9864" i="1"/>
  <c r="M9863" i="1"/>
  <c r="M9862" i="1"/>
  <c r="M9861" i="1"/>
  <c r="M9860" i="1"/>
  <c r="M9859" i="1"/>
  <c r="M9858" i="1"/>
  <c r="M9857" i="1"/>
  <c r="M9856" i="1"/>
  <c r="M9855" i="1"/>
  <c r="M9854" i="1"/>
  <c r="M9853" i="1"/>
  <c r="M9852" i="1"/>
  <c r="M9851" i="1"/>
  <c r="M9850" i="1"/>
  <c r="M9849" i="1"/>
  <c r="M9848" i="1"/>
  <c r="M9847" i="1"/>
  <c r="M9846" i="1"/>
  <c r="M9845" i="1"/>
  <c r="M9844" i="1"/>
  <c r="M9843" i="1"/>
  <c r="M9842" i="1"/>
  <c r="M9841" i="1"/>
  <c r="M9840" i="1"/>
  <c r="M9839" i="1"/>
  <c r="M9838" i="1"/>
  <c r="M9837" i="1"/>
  <c r="M9836" i="1"/>
  <c r="M9835" i="1"/>
  <c r="M9834" i="1"/>
  <c r="M9833" i="1"/>
  <c r="M9832" i="1"/>
  <c r="M9831" i="1"/>
  <c r="M9830" i="1"/>
  <c r="M9829" i="1"/>
  <c r="M9828" i="1"/>
  <c r="M9827" i="1"/>
  <c r="M9826" i="1"/>
  <c r="M9825" i="1"/>
  <c r="M9824" i="1"/>
  <c r="M9823" i="1"/>
  <c r="M9822" i="1"/>
  <c r="M9821" i="1"/>
  <c r="M9820" i="1"/>
  <c r="M9819" i="1"/>
  <c r="M9818" i="1"/>
  <c r="M9817" i="1"/>
  <c r="M9816" i="1"/>
  <c r="M9815" i="1"/>
  <c r="M9814" i="1"/>
  <c r="M9813" i="1"/>
  <c r="M9812" i="1"/>
  <c r="M9811" i="1"/>
  <c r="M9810" i="1"/>
  <c r="M9809" i="1"/>
  <c r="M9808" i="1"/>
  <c r="M9807" i="1"/>
  <c r="M9806" i="1"/>
  <c r="M9805" i="1"/>
  <c r="M9804" i="1"/>
  <c r="M9803" i="1"/>
  <c r="M9802" i="1"/>
  <c r="M9801" i="1"/>
  <c r="M9800" i="1"/>
  <c r="M9799" i="1"/>
  <c r="M9798" i="1"/>
  <c r="M9797" i="1"/>
  <c r="M9796" i="1"/>
  <c r="M9795" i="1"/>
  <c r="M9794" i="1"/>
  <c r="M9793" i="1"/>
  <c r="M9792" i="1"/>
  <c r="M9791" i="1"/>
  <c r="M9790" i="1"/>
  <c r="M9789" i="1"/>
  <c r="M9788" i="1"/>
  <c r="M9787" i="1"/>
  <c r="M9786" i="1"/>
  <c r="M9785" i="1"/>
  <c r="M9784" i="1"/>
  <c r="M9783" i="1"/>
  <c r="M9782" i="1"/>
  <c r="M9781" i="1"/>
  <c r="M9780" i="1"/>
  <c r="M9779" i="1"/>
  <c r="M9778" i="1"/>
  <c r="M9777" i="1"/>
  <c r="M9776" i="1"/>
  <c r="M9775" i="1"/>
  <c r="M9774" i="1"/>
  <c r="M9773" i="1"/>
  <c r="M9772" i="1"/>
  <c r="M9771" i="1"/>
  <c r="M9770" i="1"/>
  <c r="M9769" i="1"/>
  <c r="M9768" i="1"/>
  <c r="M9767" i="1"/>
  <c r="M9766" i="1"/>
  <c r="M9765" i="1"/>
  <c r="M9764" i="1"/>
  <c r="M9763" i="1"/>
  <c r="M9762" i="1"/>
  <c r="M9761" i="1"/>
  <c r="M9760" i="1"/>
  <c r="M9759" i="1"/>
  <c r="M9758" i="1"/>
  <c r="M9757" i="1"/>
  <c r="M9756" i="1"/>
  <c r="M9755" i="1"/>
  <c r="M9754" i="1"/>
  <c r="M9753" i="1"/>
  <c r="M9752" i="1"/>
  <c r="M9751" i="1"/>
  <c r="M9750" i="1"/>
  <c r="M9749" i="1"/>
  <c r="M9748" i="1"/>
  <c r="M9747" i="1"/>
  <c r="M9746" i="1"/>
  <c r="M9745" i="1"/>
  <c r="M9744" i="1"/>
  <c r="M9743" i="1"/>
  <c r="M9742" i="1"/>
  <c r="M9741" i="1"/>
  <c r="M9740" i="1"/>
  <c r="M9739" i="1"/>
  <c r="M9738" i="1"/>
  <c r="M9737" i="1"/>
  <c r="M9736" i="1"/>
  <c r="M9735" i="1"/>
  <c r="M9734" i="1"/>
  <c r="M9733" i="1"/>
  <c r="M9732" i="1"/>
  <c r="M9731" i="1"/>
  <c r="M9730" i="1"/>
  <c r="M9729" i="1"/>
  <c r="M9728" i="1"/>
  <c r="M9727" i="1"/>
  <c r="M9726" i="1"/>
  <c r="M9725" i="1"/>
  <c r="M9724" i="1"/>
  <c r="M9723" i="1"/>
  <c r="M9722" i="1"/>
  <c r="M9721" i="1"/>
  <c r="M9720" i="1"/>
  <c r="M9719" i="1"/>
  <c r="M9718" i="1"/>
  <c r="M9717" i="1"/>
  <c r="M9716" i="1"/>
  <c r="M9715" i="1"/>
  <c r="M9714" i="1"/>
  <c r="M9713" i="1"/>
  <c r="M9712" i="1"/>
  <c r="M9711" i="1"/>
  <c r="M9710" i="1"/>
  <c r="M9709" i="1"/>
  <c r="M9708" i="1"/>
  <c r="M9707" i="1"/>
  <c r="M9706" i="1"/>
  <c r="M9705" i="1"/>
  <c r="M9704" i="1"/>
  <c r="M9703" i="1"/>
  <c r="M9702" i="1"/>
  <c r="M9701" i="1"/>
  <c r="M9700" i="1"/>
  <c r="M9699" i="1"/>
  <c r="M9698" i="1"/>
  <c r="M9697" i="1"/>
  <c r="M9696" i="1"/>
  <c r="M9695" i="1"/>
  <c r="M9694" i="1"/>
  <c r="M9693" i="1"/>
  <c r="M9692" i="1"/>
  <c r="M9691" i="1"/>
  <c r="M9690" i="1"/>
  <c r="M9689" i="1"/>
  <c r="M9688" i="1"/>
  <c r="M9687" i="1"/>
  <c r="M9686" i="1"/>
  <c r="M9685" i="1"/>
  <c r="M9684" i="1"/>
  <c r="M9683" i="1"/>
  <c r="M9682" i="1"/>
  <c r="M9681" i="1"/>
  <c r="M9680" i="1"/>
  <c r="M9679" i="1"/>
  <c r="M9678" i="1"/>
  <c r="M9677" i="1"/>
  <c r="M9676" i="1"/>
  <c r="M9675" i="1"/>
  <c r="M9674" i="1"/>
  <c r="M9673" i="1"/>
  <c r="M9672" i="1"/>
  <c r="M9671" i="1"/>
  <c r="M9670" i="1"/>
  <c r="M9669" i="1"/>
  <c r="M9668" i="1"/>
  <c r="M9667" i="1"/>
  <c r="M9666" i="1"/>
  <c r="M9665" i="1"/>
  <c r="M9664" i="1"/>
  <c r="M9663" i="1"/>
  <c r="M9662" i="1"/>
  <c r="M9661" i="1"/>
  <c r="M9660" i="1"/>
  <c r="M9659" i="1"/>
  <c r="M9658" i="1"/>
  <c r="M9657" i="1"/>
  <c r="M9656" i="1"/>
  <c r="M9655" i="1"/>
  <c r="M9654" i="1"/>
  <c r="M9653" i="1"/>
  <c r="M9652" i="1"/>
  <c r="M9651" i="1"/>
  <c r="M9650" i="1"/>
  <c r="M9649" i="1"/>
  <c r="M9648" i="1"/>
  <c r="M9647" i="1"/>
  <c r="M9646" i="1"/>
  <c r="M9645" i="1"/>
  <c r="M9644" i="1"/>
  <c r="M9643" i="1"/>
  <c r="M9642" i="1"/>
  <c r="M9641" i="1"/>
  <c r="M9640" i="1"/>
  <c r="M9639" i="1"/>
  <c r="M9638" i="1"/>
  <c r="M9637" i="1"/>
  <c r="M9636" i="1"/>
  <c r="M9635" i="1"/>
  <c r="M9634" i="1"/>
  <c r="M9633" i="1"/>
  <c r="M9632" i="1"/>
  <c r="M9631" i="1"/>
  <c r="M9630" i="1"/>
  <c r="M9629" i="1"/>
  <c r="M9628" i="1"/>
  <c r="M9627" i="1"/>
  <c r="M9626" i="1"/>
  <c r="M9625" i="1"/>
  <c r="M9624" i="1"/>
  <c r="M9623" i="1"/>
  <c r="M9622" i="1"/>
  <c r="M9621" i="1"/>
  <c r="M9620" i="1"/>
  <c r="M9619" i="1"/>
  <c r="M9618" i="1"/>
  <c r="M9617" i="1"/>
  <c r="M9616" i="1"/>
  <c r="M9615" i="1"/>
  <c r="M9614" i="1"/>
  <c r="M9613" i="1"/>
  <c r="M9612" i="1"/>
  <c r="M9611" i="1"/>
  <c r="M9610" i="1"/>
  <c r="M9609" i="1"/>
  <c r="M9608" i="1"/>
  <c r="M9607" i="1"/>
  <c r="M9606" i="1"/>
  <c r="M9605" i="1"/>
  <c r="M9604" i="1"/>
  <c r="M9603" i="1"/>
  <c r="M9602" i="1"/>
  <c r="M9601" i="1"/>
  <c r="M9600" i="1"/>
  <c r="M9599" i="1"/>
  <c r="M9598" i="1"/>
  <c r="M9597" i="1"/>
  <c r="M9596" i="1"/>
  <c r="M9595" i="1"/>
  <c r="M9594" i="1"/>
  <c r="M9593" i="1"/>
  <c r="M9592" i="1"/>
  <c r="M9591" i="1"/>
  <c r="M9590" i="1"/>
  <c r="M9589" i="1"/>
  <c r="M9588" i="1"/>
  <c r="M9587" i="1"/>
  <c r="M9586" i="1"/>
  <c r="M9585" i="1"/>
  <c r="M9584" i="1"/>
  <c r="M9583" i="1"/>
  <c r="M9582" i="1"/>
  <c r="M9581" i="1"/>
  <c r="M9580" i="1"/>
  <c r="M9579" i="1"/>
  <c r="M9578" i="1"/>
  <c r="M9577" i="1"/>
  <c r="M9576" i="1"/>
  <c r="M9575" i="1"/>
  <c r="M9574" i="1"/>
  <c r="M9573" i="1"/>
  <c r="M9572" i="1"/>
  <c r="M9571" i="1"/>
  <c r="M9570" i="1"/>
  <c r="M9569" i="1"/>
  <c r="M9568" i="1"/>
  <c r="M9567" i="1"/>
  <c r="M9566" i="1"/>
  <c r="M9565" i="1"/>
  <c r="M9564" i="1"/>
  <c r="M9563" i="1"/>
  <c r="M9562" i="1"/>
  <c r="M9561" i="1"/>
  <c r="M9560" i="1"/>
  <c r="M9559" i="1"/>
  <c r="M9558" i="1"/>
  <c r="M9557" i="1"/>
  <c r="M9556" i="1"/>
  <c r="M9555" i="1"/>
  <c r="M9554" i="1"/>
  <c r="M9553" i="1"/>
  <c r="M9552" i="1"/>
  <c r="M9551" i="1"/>
  <c r="M9550" i="1"/>
  <c r="M9549" i="1"/>
  <c r="M9548" i="1"/>
  <c r="M9547" i="1"/>
  <c r="M9546" i="1"/>
  <c r="M9545" i="1"/>
  <c r="M9544" i="1"/>
  <c r="M9543" i="1"/>
  <c r="M9542" i="1"/>
  <c r="M9541" i="1"/>
  <c r="M9540" i="1"/>
  <c r="M9539" i="1"/>
  <c r="M9538" i="1"/>
  <c r="M9537" i="1"/>
  <c r="M9536" i="1"/>
  <c r="M9535" i="1"/>
  <c r="M9534" i="1"/>
  <c r="M9533" i="1"/>
  <c r="M9532" i="1"/>
  <c r="M9531" i="1"/>
  <c r="M9530" i="1"/>
  <c r="M9529" i="1"/>
  <c r="M9528" i="1"/>
  <c r="M9527" i="1"/>
  <c r="M9526" i="1"/>
  <c r="M9525" i="1"/>
  <c r="M9524" i="1"/>
  <c r="M9523" i="1"/>
  <c r="M9522" i="1"/>
  <c r="M9521" i="1"/>
  <c r="M9520" i="1"/>
  <c r="M9519" i="1"/>
  <c r="M9518" i="1"/>
  <c r="M9517" i="1"/>
  <c r="M9516" i="1"/>
  <c r="M9515" i="1"/>
  <c r="M9514" i="1"/>
  <c r="M9513" i="1"/>
  <c r="M9512" i="1"/>
  <c r="M9511" i="1"/>
  <c r="M9510" i="1"/>
  <c r="M9509" i="1"/>
  <c r="M9508" i="1"/>
  <c r="M9507" i="1"/>
  <c r="M9506" i="1"/>
  <c r="M9505" i="1"/>
  <c r="M9504" i="1"/>
  <c r="M9503" i="1"/>
  <c r="M9502" i="1"/>
  <c r="M9501" i="1"/>
  <c r="M9500" i="1"/>
  <c r="M9499" i="1"/>
  <c r="M9498" i="1"/>
  <c r="M9497" i="1"/>
  <c r="M9496" i="1"/>
  <c r="M9495" i="1"/>
  <c r="M9494" i="1"/>
  <c r="M9493" i="1"/>
  <c r="M9492" i="1"/>
  <c r="M9491" i="1"/>
  <c r="M9490" i="1"/>
  <c r="M9489" i="1"/>
  <c r="M9488" i="1"/>
  <c r="M9487" i="1"/>
  <c r="M9486" i="1"/>
  <c r="M9485" i="1"/>
  <c r="M9484" i="1"/>
  <c r="M9483" i="1"/>
  <c r="M9482" i="1"/>
  <c r="M9481" i="1"/>
  <c r="M9480" i="1"/>
  <c r="M9479" i="1"/>
  <c r="M9478" i="1"/>
  <c r="M9477" i="1"/>
  <c r="M9476" i="1"/>
  <c r="M9475" i="1"/>
  <c r="M9474" i="1"/>
  <c r="M9473" i="1"/>
  <c r="M9472" i="1"/>
  <c r="M9471" i="1"/>
  <c r="M9470" i="1"/>
  <c r="M9469" i="1"/>
  <c r="M9468" i="1"/>
  <c r="M9467" i="1"/>
  <c r="M9466" i="1"/>
  <c r="M9465" i="1"/>
  <c r="M9464" i="1"/>
  <c r="M9463" i="1"/>
  <c r="M9462" i="1"/>
  <c r="M9461" i="1"/>
  <c r="M9460" i="1"/>
  <c r="M9459" i="1"/>
  <c r="M9458" i="1"/>
  <c r="M9457" i="1"/>
  <c r="M9456" i="1"/>
  <c r="M9455" i="1"/>
  <c r="M9454" i="1"/>
  <c r="M9453" i="1"/>
  <c r="M9452" i="1"/>
  <c r="M9451" i="1"/>
  <c r="M9450" i="1"/>
  <c r="M9449" i="1"/>
  <c r="M9448" i="1"/>
  <c r="M9447" i="1"/>
  <c r="M9446" i="1"/>
  <c r="M9445" i="1"/>
  <c r="M9444" i="1"/>
  <c r="M9443" i="1"/>
  <c r="M9442" i="1"/>
  <c r="M9441" i="1"/>
  <c r="M9440" i="1"/>
  <c r="M9439" i="1"/>
  <c r="M9438" i="1"/>
  <c r="M9437" i="1"/>
  <c r="M9436" i="1"/>
  <c r="M9435" i="1"/>
  <c r="M9434" i="1"/>
  <c r="M9433" i="1"/>
  <c r="M9432" i="1"/>
  <c r="M9431" i="1"/>
  <c r="M9430" i="1"/>
  <c r="M9429" i="1"/>
  <c r="M9428" i="1"/>
  <c r="M9427" i="1"/>
  <c r="M9426" i="1"/>
  <c r="M9425" i="1"/>
  <c r="M9424" i="1"/>
  <c r="M9423" i="1"/>
  <c r="M9422" i="1"/>
  <c r="M9421" i="1"/>
  <c r="M9420" i="1"/>
  <c r="M9419" i="1"/>
  <c r="M9418" i="1"/>
  <c r="M9417" i="1"/>
  <c r="M9416" i="1"/>
  <c r="M9415" i="1"/>
  <c r="M9414" i="1"/>
  <c r="M9413" i="1"/>
  <c r="M9412" i="1"/>
  <c r="M9411" i="1"/>
  <c r="M9410" i="1"/>
  <c r="M9409" i="1"/>
  <c r="M9408" i="1"/>
  <c r="M9407" i="1"/>
  <c r="M9406" i="1"/>
  <c r="M9405" i="1"/>
  <c r="M9404" i="1"/>
  <c r="M9403" i="1"/>
  <c r="M9402" i="1"/>
  <c r="M9401" i="1"/>
  <c r="M9400" i="1"/>
  <c r="M9399" i="1"/>
  <c r="M9398" i="1"/>
  <c r="M9397" i="1"/>
  <c r="M9396" i="1"/>
  <c r="M9395" i="1"/>
  <c r="M9394" i="1"/>
  <c r="M9393" i="1"/>
  <c r="M9392" i="1"/>
  <c r="M9391" i="1"/>
  <c r="M9390" i="1"/>
  <c r="M9389" i="1"/>
  <c r="M9388" i="1"/>
  <c r="M9387" i="1"/>
  <c r="M9386" i="1"/>
  <c r="M9385" i="1"/>
  <c r="M9384" i="1"/>
  <c r="M9383" i="1"/>
  <c r="M9382" i="1"/>
  <c r="M9381" i="1"/>
  <c r="M9380" i="1"/>
  <c r="M9379" i="1"/>
  <c r="M9378" i="1"/>
  <c r="M9377" i="1"/>
  <c r="M9376" i="1"/>
  <c r="M9375" i="1"/>
  <c r="M9374" i="1"/>
  <c r="M9373" i="1"/>
  <c r="M9372" i="1"/>
  <c r="M9371" i="1"/>
  <c r="M9370" i="1"/>
  <c r="M9369" i="1"/>
  <c r="M9368" i="1"/>
  <c r="M9367" i="1"/>
  <c r="M9366" i="1"/>
  <c r="M9365" i="1"/>
  <c r="M9364" i="1"/>
  <c r="M9363" i="1"/>
  <c r="M9362" i="1"/>
  <c r="M9361" i="1"/>
  <c r="M9360" i="1"/>
  <c r="M9359" i="1"/>
  <c r="M9358" i="1"/>
  <c r="M9357" i="1"/>
  <c r="M9356" i="1"/>
  <c r="M9355" i="1"/>
  <c r="M9354" i="1"/>
  <c r="M9353" i="1"/>
  <c r="M9352" i="1"/>
  <c r="M9351" i="1"/>
  <c r="M9350" i="1"/>
  <c r="M9349" i="1"/>
  <c r="M9348" i="1"/>
  <c r="M9347" i="1"/>
  <c r="M9346" i="1"/>
  <c r="M9345" i="1"/>
  <c r="M9344" i="1"/>
  <c r="M9343" i="1"/>
  <c r="M9342" i="1"/>
  <c r="M9341" i="1"/>
  <c r="M9340" i="1"/>
  <c r="M9339" i="1"/>
  <c r="M9338" i="1"/>
  <c r="M9337" i="1"/>
  <c r="M9336" i="1"/>
  <c r="M9335" i="1"/>
  <c r="M9334" i="1"/>
  <c r="M9333" i="1"/>
  <c r="M9332" i="1"/>
  <c r="M9331" i="1"/>
  <c r="M9330" i="1"/>
  <c r="M9329" i="1"/>
  <c r="M9328" i="1"/>
  <c r="M9327" i="1"/>
  <c r="M9326" i="1"/>
  <c r="M9325" i="1"/>
  <c r="M9324" i="1"/>
  <c r="M9323" i="1"/>
  <c r="M9322" i="1"/>
  <c r="M9321" i="1"/>
  <c r="M9320" i="1"/>
  <c r="M9319" i="1"/>
  <c r="M9318" i="1"/>
  <c r="M9317" i="1"/>
  <c r="M9316" i="1"/>
  <c r="M9315" i="1"/>
  <c r="M9314" i="1"/>
  <c r="M9313" i="1"/>
  <c r="M9312" i="1"/>
  <c r="M9311" i="1"/>
  <c r="M9310" i="1"/>
  <c r="M9309" i="1"/>
  <c r="M9308" i="1"/>
  <c r="M9307" i="1"/>
  <c r="M9306" i="1"/>
  <c r="M9305" i="1"/>
  <c r="M9304" i="1"/>
  <c r="M9303" i="1"/>
  <c r="M9302" i="1"/>
  <c r="M9301" i="1"/>
  <c r="M9300" i="1"/>
  <c r="M9299" i="1"/>
  <c r="M9298" i="1"/>
  <c r="M9297" i="1"/>
  <c r="M9296" i="1"/>
  <c r="M9295" i="1"/>
  <c r="M9294" i="1"/>
  <c r="M9293" i="1"/>
  <c r="M9292" i="1"/>
  <c r="M9291" i="1"/>
  <c r="M9290" i="1"/>
  <c r="M9289" i="1"/>
  <c r="M9288" i="1"/>
  <c r="M9287" i="1"/>
  <c r="M9286" i="1"/>
  <c r="M9285" i="1"/>
  <c r="M9284" i="1"/>
  <c r="M9283" i="1"/>
  <c r="M9282" i="1"/>
  <c r="M9281" i="1"/>
  <c r="M9280" i="1"/>
  <c r="M9279" i="1"/>
  <c r="M9278" i="1"/>
  <c r="M9277" i="1"/>
  <c r="M9276" i="1"/>
  <c r="M9275" i="1"/>
  <c r="M9274" i="1"/>
  <c r="M9273" i="1"/>
  <c r="M9272" i="1"/>
  <c r="M9271" i="1"/>
  <c r="M9270" i="1"/>
  <c r="M9269" i="1"/>
  <c r="M9268" i="1"/>
  <c r="M9267" i="1"/>
  <c r="M9266" i="1"/>
  <c r="M9265" i="1"/>
  <c r="M9264" i="1"/>
  <c r="M9263" i="1"/>
  <c r="M9262" i="1"/>
  <c r="M9261" i="1"/>
  <c r="M9260" i="1"/>
  <c r="M9259" i="1"/>
  <c r="M9258" i="1"/>
  <c r="M9257" i="1"/>
  <c r="M9256" i="1"/>
  <c r="M9255" i="1"/>
  <c r="M9254" i="1"/>
  <c r="M9253" i="1"/>
  <c r="M9252" i="1"/>
  <c r="M9251" i="1"/>
  <c r="M9250" i="1"/>
  <c r="M9249" i="1"/>
  <c r="M9248" i="1"/>
  <c r="M9247" i="1"/>
  <c r="M9246" i="1"/>
  <c r="M9245" i="1"/>
  <c r="M9244" i="1"/>
  <c r="M9243" i="1"/>
  <c r="M9242" i="1"/>
  <c r="M9241" i="1"/>
  <c r="M9240" i="1"/>
  <c r="M9239" i="1"/>
  <c r="M9238" i="1"/>
  <c r="M9237" i="1"/>
  <c r="M9236" i="1"/>
  <c r="M9235" i="1"/>
  <c r="M9234" i="1"/>
  <c r="M9233" i="1"/>
  <c r="M9232" i="1"/>
  <c r="M9231" i="1"/>
  <c r="M9230" i="1"/>
  <c r="M9229" i="1"/>
  <c r="M9228" i="1"/>
  <c r="M9227" i="1"/>
  <c r="M9226" i="1"/>
  <c r="M9225" i="1"/>
  <c r="M9224" i="1"/>
  <c r="M9223" i="1"/>
  <c r="M9222" i="1"/>
  <c r="M9221" i="1"/>
  <c r="M9220" i="1"/>
  <c r="M9219" i="1"/>
  <c r="M9218" i="1"/>
  <c r="M9217" i="1"/>
  <c r="M9216" i="1"/>
  <c r="M9215" i="1"/>
  <c r="M9214" i="1"/>
  <c r="M9213" i="1"/>
  <c r="M9212" i="1"/>
  <c r="M9211" i="1"/>
  <c r="M9210" i="1"/>
  <c r="M9209" i="1"/>
  <c r="M9208" i="1"/>
  <c r="M9207" i="1"/>
  <c r="M9206" i="1"/>
  <c r="M9205" i="1"/>
  <c r="M9204" i="1"/>
  <c r="M9203" i="1"/>
  <c r="M9202" i="1"/>
  <c r="M9201" i="1"/>
  <c r="M9200" i="1"/>
  <c r="M9199" i="1"/>
  <c r="M9198" i="1"/>
  <c r="M9197" i="1"/>
  <c r="M9196" i="1"/>
  <c r="M9195" i="1"/>
  <c r="M9194" i="1"/>
  <c r="M9193" i="1"/>
  <c r="M9192" i="1"/>
  <c r="M9191" i="1"/>
  <c r="M9190" i="1"/>
  <c r="M9189" i="1"/>
  <c r="M9188" i="1"/>
  <c r="M9187" i="1"/>
  <c r="M9186" i="1"/>
  <c r="M9185" i="1"/>
  <c r="M9184" i="1"/>
  <c r="M9183" i="1"/>
  <c r="M9182" i="1"/>
  <c r="M9181" i="1"/>
  <c r="M9180" i="1"/>
  <c r="M9179" i="1"/>
  <c r="M9178" i="1"/>
  <c r="M9177" i="1"/>
  <c r="M9176" i="1"/>
  <c r="M9175" i="1"/>
  <c r="M9174" i="1"/>
  <c r="M9173" i="1"/>
  <c r="M9172" i="1"/>
  <c r="M9171" i="1"/>
  <c r="M9170" i="1"/>
  <c r="M9169" i="1"/>
  <c r="M9168" i="1"/>
  <c r="M9167" i="1"/>
  <c r="M9166" i="1"/>
  <c r="M9165" i="1"/>
  <c r="M9164" i="1"/>
  <c r="M9163" i="1"/>
  <c r="M9162" i="1"/>
  <c r="M9161" i="1"/>
  <c r="M9160" i="1"/>
  <c r="M9159" i="1"/>
  <c r="M9158" i="1"/>
  <c r="M9157" i="1"/>
  <c r="M9156" i="1"/>
  <c r="M9155" i="1"/>
  <c r="M9154" i="1"/>
  <c r="M9153" i="1"/>
  <c r="M9152" i="1"/>
  <c r="M9151" i="1"/>
  <c r="M9150" i="1"/>
  <c r="M9149" i="1"/>
  <c r="M9148" i="1"/>
  <c r="M9147" i="1"/>
  <c r="M9146" i="1"/>
  <c r="M9145" i="1"/>
  <c r="M9144" i="1"/>
  <c r="M9143" i="1"/>
  <c r="M9142" i="1"/>
  <c r="M9141" i="1"/>
  <c r="M9140" i="1"/>
  <c r="M9139" i="1"/>
  <c r="M9138" i="1"/>
  <c r="M9137" i="1"/>
  <c r="M9136" i="1"/>
  <c r="M9135" i="1"/>
  <c r="M9134" i="1"/>
  <c r="M9133" i="1"/>
  <c r="M9132" i="1"/>
  <c r="M9131" i="1"/>
  <c r="M9130" i="1"/>
  <c r="M9129" i="1"/>
  <c r="M9128" i="1"/>
  <c r="M9127" i="1"/>
  <c r="M9126" i="1"/>
  <c r="M9125" i="1"/>
  <c r="M9124" i="1"/>
  <c r="M9123" i="1"/>
  <c r="M9122" i="1"/>
  <c r="M9121" i="1"/>
  <c r="M9120" i="1"/>
  <c r="M9119" i="1"/>
  <c r="M9118" i="1"/>
  <c r="M9117" i="1"/>
  <c r="M9116" i="1"/>
  <c r="M9115" i="1"/>
  <c r="M9114" i="1"/>
  <c r="M9113" i="1"/>
  <c r="M9112" i="1"/>
  <c r="M9111" i="1"/>
  <c r="M9110" i="1"/>
  <c r="M9109" i="1"/>
  <c r="M9108" i="1"/>
  <c r="M9107" i="1"/>
  <c r="M9106" i="1"/>
  <c r="M9105" i="1"/>
  <c r="M9104" i="1"/>
  <c r="M9103" i="1"/>
  <c r="M9102" i="1"/>
  <c r="M9101" i="1"/>
  <c r="M9100" i="1"/>
  <c r="M9099" i="1"/>
  <c r="M9098" i="1"/>
  <c r="M9097" i="1"/>
  <c r="M9096" i="1"/>
  <c r="M9095" i="1"/>
  <c r="M9094" i="1"/>
  <c r="M9093" i="1"/>
  <c r="M9092" i="1"/>
  <c r="M9091" i="1"/>
  <c r="M9090" i="1"/>
  <c r="M9089" i="1"/>
  <c r="M9088" i="1"/>
  <c r="M9087" i="1"/>
  <c r="M9086" i="1"/>
  <c r="M9085" i="1"/>
  <c r="M9084" i="1"/>
  <c r="M9083" i="1"/>
  <c r="M9082" i="1"/>
  <c r="M9081" i="1"/>
  <c r="M9080" i="1"/>
  <c r="M9079" i="1"/>
  <c r="M9078" i="1"/>
  <c r="M9077" i="1"/>
  <c r="M9076" i="1"/>
  <c r="M9075" i="1"/>
  <c r="M9074" i="1"/>
  <c r="M9073" i="1"/>
  <c r="M9072" i="1"/>
  <c r="M9071" i="1"/>
  <c r="M9070" i="1"/>
  <c r="M9069" i="1"/>
  <c r="M9068" i="1"/>
  <c r="M9067" i="1"/>
  <c r="M9066" i="1"/>
  <c r="M9065" i="1"/>
  <c r="M9064" i="1"/>
  <c r="M9063" i="1"/>
  <c r="M9062" i="1"/>
  <c r="M9061" i="1"/>
  <c r="M9060" i="1"/>
  <c r="M9059" i="1"/>
  <c r="M9058" i="1"/>
  <c r="M9057" i="1"/>
  <c r="M9056" i="1"/>
  <c r="M9055" i="1"/>
  <c r="M9054" i="1"/>
  <c r="M9053" i="1"/>
  <c r="M9052" i="1"/>
  <c r="M9051" i="1"/>
  <c r="M9050" i="1"/>
  <c r="M9049" i="1"/>
  <c r="M9048" i="1"/>
  <c r="M9047" i="1"/>
  <c r="M9046" i="1"/>
  <c r="M9045" i="1"/>
  <c r="M9044" i="1"/>
  <c r="M9043" i="1"/>
  <c r="M9042" i="1"/>
  <c r="M9041" i="1"/>
  <c r="M9040" i="1"/>
  <c r="M9039" i="1"/>
  <c r="M9038" i="1"/>
  <c r="M9037" i="1"/>
  <c r="M9036" i="1"/>
  <c r="M9035" i="1"/>
  <c r="M9034" i="1"/>
  <c r="M9033" i="1"/>
  <c r="M9032" i="1"/>
  <c r="M9031" i="1"/>
  <c r="M9030" i="1"/>
  <c r="M9029" i="1"/>
  <c r="M9028" i="1"/>
  <c r="M9027" i="1"/>
  <c r="M9026" i="1"/>
  <c r="M9025" i="1"/>
  <c r="M9024" i="1"/>
  <c r="M9023" i="1"/>
  <c r="M9022" i="1"/>
  <c r="M9021" i="1"/>
  <c r="M9020" i="1"/>
  <c r="M9019" i="1"/>
  <c r="M9018" i="1"/>
  <c r="M9017" i="1"/>
  <c r="M9016" i="1"/>
  <c r="M9015" i="1"/>
  <c r="M9014" i="1"/>
  <c r="M9013" i="1"/>
  <c r="M9012" i="1"/>
  <c r="M9011" i="1"/>
  <c r="M9010" i="1"/>
  <c r="M9009" i="1"/>
  <c r="M9008" i="1"/>
  <c r="M9007" i="1"/>
  <c r="M9006" i="1"/>
  <c r="M9005" i="1"/>
  <c r="M9004" i="1"/>
  <c r="M9003" i="1"/>
  <c r="M9002" i="1"/>
  <c r="M9001" i="1"/>
  <c r="M9000" i="1"/>
  <c r="M8999" i="1"/>
  <c r="M8998" i="1"/>
  <c r="M8997" i="1"/>
  <c r="M8996" i="1"/>
  <c r="M8995" i="1"/>
  <c r="M8994" i="1"/>
  <c r="M8993" i="1"/>
  <c r="M8992" i="1"/>
  <c r="M8991" i="1"/>
  <c r="M8990" i="1"/>
  <c r="M8989" i="1"/>
  <c r="M8988" i="1"/>
  <c r="M8987" i="1"/>
  <c r="M8986" i="1"/>
  <c r="M8985" i="1"/>
  <c r="M8984" i="1"/>
  <c r="M8983" i="1"/>
  <c r="M8982" i="1"/>
  <c r="M8981" i="1"/>
  <c r="M8980" i="1"/>
  <c r="M8979" i="1"/>
  <c r="M8978" i="1"/>
  <c r="M8977" i="1"/>
  <c r="M8976" i="1"/>
  <c r="M8975" i="1"/>
  <c r="M8974" i="1"/>
  <c r="M8973" i="1"/>
  <c r="M8972" i="1"/>
  <c r="M8971" i="1"/>
  <c r="M8970" i="1"/>
  <c r="M8969" i="1"/>
  <c r="M8968" i="1"/>
  <c r="M8967" i="1"/>
  <c r="M8966" i="1"/>
  <c r="M8965" i="1"/>
  <c r="M8964" i="1"/>
  <c r="M8963" i="1"/>
  <c r="M8962" i="1"/>
  <c r="M8961" i="1"/>
  <c r="M8960" i="1"/>
  <c r="M8959" i="1"/>
  <c r="M8958" i="1"/>
  <c r="M8957" i="1"/>
  <c r="M8956" i="1"/>
  <c r="M8955" i="1"/>
  <c r="M8954" i="1"/>
  <c r="M8953" i="1"/>
  <c r="M8952" i="1"/>
  <c r="M8951" i="1"/>
  <c r="M8950" i="1"/>
  <c r="M8949" i="1"/>
  <c r="M8948" i="1"/>
  <c r="M8947" i="1"/>
  <c r="M8946" i="1"/>
  <c r="M8945" i="1"/>
  <c r="M8944" i="1"/>
  <c r="M8943" i="1"/>
  <c r="M8942" i="1"/>
  <c r="M8941" i="1"/>
  <c r="M8940" i="1"/>
  <c r="M8939" i="1"/>
  <c r="M8938" i="1"/>
  <c r="M8937" i="1"/>
  <c r="M8936" i="1"/>
  <c r="M8935" i="1"/>
  <c r="M8934" i="1"/>
  <c r="M8933" i="1"/>
  <c r="M8932" i="1"/>
  <c r="M8931" i="1"/>
  <c r="M8930" i="1"/>
  <c r="M8929" i="1"/>
  <c r="M8928" i="1"/>
  <c r="M8927" i="1"/>
  <c r="M8926" i="1"/>
  <c r="M8925" i="1"/>
  <c r="M8924" i="1"/>
  <c r="M8923" i="1"/>
  <c r="M8922" i="1"/>
  <c r="M8921" i="1"/>
  <c r="M8920" i="1"/>
  <c r="M8919" i="1"/>
  <c r="M8918" i="1"/>
  <c r="M8917" i="1"/>
  <c r="M8916" i="1"/>
  <c r="M8915" i="1"/>
  <c r="M8914" i="1"/>
  <c r="M8913" i="1"/>
  <c r="M8912" i="1"/>
  <c r="M8911" i="1"/>
  <c r="M8910" i="1"/>
  <c r="M8909" i="1"/>
  <c r="M8908" i="1"/>
  <c r="M8907" i="1"/>
  <c r="M8906" i="1"/>
  <c r="M8905" i="1"/>
  <c r="M8904" i="1"/>
  <c r="M8903" i="1"/>
  <c r="M8902" i="1"/>
  <c r="M8901" i="1"/>
  <c r="M8900" i="1"/>
  <c r="M8899" i="1"/>
  <c r="M8898" i="1"/>
  <c r="M8897" i="1"/>
  <c r="M8896" i="1"/>
  <c r="M8895" i="1"/>
  <c r="M8894" i="1"/>
  <c r="M8893" i="1"/>
  <c r="M8892" i="1"/>
  <c r="M8891" i="1"/>
  <c r="M8890" i="1"/>
  <c r="M8889" i="1"/>
  <c r="M8888" i="1"/>
  <c r="M8887" i="1"/>
  <c r="M8886" i="1"/>
  <c r="M8885" i="1"/>
  <c r="M8884" i="1"/>
  <c r="M8883" i="1"/>
  <c r="M8882" i="1"/>
  <c r="M8881" i="1"/>
  <c r="M8880" i="1"/>
  <c r="M8879" i="1"/>
  <c r="M8878" i="1"/>
  <c r="M8877" i="1"/>
  <c r="M8876" i="1"/>
  <c r="M8875" i="1"/>
  <c r="M8874" i="1"/>
  <c r="M8873" i="1"/>
  <c r="M8872" i="1"/>
  <c r="M8871" i="1"/>
  <c r="M8870" i="1"/>
  <c r="M8869" i="1"/>
  <c r="M8868" i="1"/>
  <c r="M8867" i="1"/>
  <c r="M8866" i="1"/>
  <c r="M8865" i="1"/>
  <c r="M8864" i="1"/>
  <c r="M8863" i="1"/>
  <c r="M8862" i="1"/>
  <c r="M8861" i="1"/>
  <c r="M8860" i="1"/>
  <c r="M8859" i="1"/>
  <c r="M8858" i="1"/>
  <c r="M8857" i="1"/>
  <c r="M8856" i="1"/>
  <c r="M8855" i="1"/>
  <c r="M8854" i="1"/>
  <c r="M8853" i="1"/>
  <c r="M8852" i="1"/>
  <c r="M8851" i="1"/>
  <c r="M8850" i="1"/>
  <c r="M8849" i="1"/>
  <c r="M8848" i="1"/>
  <c r="M8847" i="1"/>
  <c r="M8846" i="1"/>
  <c r="M8845" i="1"/>
  <c r="M8844" i="1"/>
  <c r="M8843" i="1"/>
  <c r="M8842" i="1"/>
  <c r="M8841" i="1"/>
  <c r="M8840" i="1"/>
  <c r="M8839" i="1"/>
  <c r="M8838" i="1"/>
  <c r="M8837" i="1"/>
  <c r="M8836" i="1"/>
  <c r="M8835" i="1"/>
  <c r="M8834" i="1"/>
  <c r="M8833" i="1"/>
  <c r="M8832" i="1"/>
  <c r="M8831" i="1"/>
  <c r="M8830" i="1"/>
  <c r="M8829" i="1"/>
  <c r="M8828" i="1"/>
  <c r="M8827" i="1"/>
  <c r="M8826" i="1"/>
  <c r="M8825" i="1"/>
  <c r="M8824" i="1"/>
  <c r="M8823" i="1"/>
  <c r="M8822" i="1"/>
  <c r="M8821" i="1"/>
  <c r="M8820" i="1"/>
  <c r="M8819" i="1"/>
  <c r="M8818" i="1"/>
  <c r="M8817" i="1"/>
  <c r="M8816" i="1"/>
  <c r="M8815" i="1"/>
  <c r="M8814" i="1"/>
  <c r="M8813" i="1"/>
  <c r="M8812" i="1"/>
  <c r="M8811" i="1"/>
  <c r="M8810" i="1"/>
  <c r="M8809" i="1"/>
  <c r="M8808" i="1"/>
  <c r="M8807" i="1"/>
  <c r="M8806" i="1"/>
  <c r="M8805" i="1"/>
  <c r="M8804" i="1"/>
  <c r="M8803" i="1"/>
  <c r="M8802" i="1"/>
  <c r="M8801" i="1"/>
  <c r="M8800" i="1"/>
  <c r="M8799" i="1"/>
  <c r="M8798" i="1"/>
  <c r="M8797" i="1"/>
  <c r="M8796" i="1"/>
  <c r="M8795" i="1"/>
  <c r="M8794" i="1"/>
  <c r="M8793" i="1"/>
  <c r="M8792" i="1"/>
  <c r="M8791" i="1"/>
  <c r="M8790" i="1"/>
  <c r="M8789" i="1"/>
  <c r="M8788" i="1"/>
  <c r="M8787" i="1"/>
  <c r="M8786" i="1"/>
  <c r="M8785" i="1"/>
  <c r="M8784" i="1"/>
  <c r="M8783" i="1"/>
  <c r="M8782" i="1"/>
  <c r="M8781" i="1"/>
  <c r="M8780" i="1"/>
  <c r="M8779" i="1"/>
  <c r="M8778" i="1"/>
  <c r="M8777" i="1"/>
  <c r="M8776" i="1"/>
  <c r="M8775" i="1"/>
  <c r="M8774" i="1"/>
  <c r="M8773" i="1"/>
  <c r="M8772" i="1"/>
  <c r="M8771" i="1"/>
  <c r="M8770" i="1"/>
  <c r="M8769" i="1"/>
  <c r="M8768" i="1"/>
  <c r="M8767" i="1"/>
  <c r="M8766" i="1"/>
  <c r="M8765" i="1"/>
  <c r="M8764" i="1"/>
  <c r="M8763" i="1"/>
  <c r="M8762" i="1"/>
  <c r="M8761" i="1"/>
  <c r="M8760" i="1"/>
  <c r="M8759" i="1"/>
  <c r="M8758" i="1"/>
  <c r="M8757" i="1"/>
  <c r="M8756" i="1"/>
  <c r="M8755" i="1"/>
  <c r="M8754" i="1"/>
  <c r="M8753" i="1"/>
  <c r="M8752" i="1"/>
  <c r="M8751" i="1"/>
  <c r="M8750" i="1"/>
  <c r="M8749" i="1"/>
  <c r="M8748" i="1"/>
  <c r="M8747" i="1"/>
  <c r="M8746" i="1"/>
  <c r="M8745" i="1"/>
  <c r="M8744" i="1"/>
  <c r="M8743" i="1"/>
  <c r="M8742" i="1"/>
  <c r="M8741" i="1"/>
  <c r="M8740" i="1"/>
  <c r="M8739" i="1"/>
  <c r="M8738" i="1"/>
  <c r="M8737" i="1"/>
  <c r="M8736" i="1"/>
  <c r="M8735" i="1"/>
  <c r="M8734" i="1"/>
  <c r="M8733" i="1"/>
  <c r="M8732" i="1"/>
  <c r="M8731" i="1"/>
  <c r="M8730" i="1"/>
  <c r="M8729" i="1"/>
  <c r="M8728" i="1"/>
  <c r="M8727" i="1"/>
  <c r="M8726" i="1"/>
  <c r="M8725" i="1"/>
  <c r="M8724" i="1"/>
  <c r="M8723" i="1"/>
  <c r="M8722" i="1"/>
  <c r="M8721" i="1"/>
  <c r="M8720" i="1"/>
  <c r="M8719" i="1"/>
  <c r="M8718" i="1"/>
  <c r="M8717" i="1"/>
  <c r="M8716" i="1"/>
  <c r="M8715" i="1"/>
  <c r="M8714" i="1"/>
  <c r="M8713" i="1"/>
  <c r="M8712" i="1"/>
  <c r="M8711" i="1"/>
  <c r="M8710" i="1"/>
  <c r="M8709" i="1"/>
  <c r="M8708" i="1"/>
  <c r="M8707" i="1"/>
  <c r="M8706" i="1"/>
  <c r="M8705" i="1"/>
  <c r="M8704" i="1"/>
  <c r="M8703" i="1"/>
  <c r="M8702" i="1"/>
  <c r="M8701" i="1"/>
  <c r="M8700" i="1"/>
  <c r="M8699" i="1"/>
  <c r="M8698" i="1"/>
  <c r="M8697" i="1"/>
  <c r="M8696" i="1"/>
  <c r="M8695" i="1"/>
  <c r="M8694" i="1"/>
  <c r="M8693" i="1"/>
  <c r="M8692" i="1"/>
  <c r="M8691" i="1"/>
  <c r="M8690" i="1"/>
  <c r="M8689" i="1"/>
  <c r="M8688" i="1"/>
  <c r="M8687" i="1"/>
  <c r="M8686" i="1"/>
  <c r="M8685" i="1"/>
  <c r="M8684" i="1"/>
  <c r="M8683" i="1"/>
  <c r="M8682" i="1"/>
  <c r="M8681" i="1"/>
  <c r="M8680" i="1"/>
  <c r="M8679" i="1"/>
  <c r="M8678" i="1"/>
  <c r="M8677" i="1"/>
  <c r="M8676" i="1"/>
  <c r="M8675" i="1"/>
  <c r="M8674" i="1"/>
  <c r="M8673" i="1"/>
  <c r="M8672" i="1"/>
  <c r="M8671" i="1"/>
  <c r="M8670" i="1"/>
  <c r="M8669" i="1"/>
  <c r="M8668" i="1"/>
  <c r="M8667" i="1"/>
  <c r="M8666" i="1"/>
  <c r="M8665" i="1"/>
  <c r="M8664" i="1"/>
  <c r="M8663" i="1"/>
  <c r="M8662" i="1"/>
  <c r="M8661" i="1"/>
  <c r="M8660" i="1"/>
  <c r="M8659" i="1"/>
  <c r="M8658" i="1"/>
  <c r="M8657" i="1"/>
  <c r="M8656" i="1"/>
  <c r="M8655" i="1"/>
  <c r="M8654" i="1"/>
  <c r="M8653" i="1"/>
  <c r="M8652" i="1"/>
  <c r="M8651" i="1"/>
  <c r="M8650" i="1"/>
  <c r="M8649" i="1"/>
  <c r="M8648" i="1"/>
  <c r="M8647" i="1"/>
  <c r="M8646" i="1"/>
  <c r="M8645" i="1"/>
  <c r="M8644" i="1"/>
  <c r="M8643" i="1"/>
  <c r="M8642" i="1"/>
  <c r="M8641" i="1"/>
  <c r="M8640" i="1"/>
  <c r="M8639" i="1"/>
  <c r="M8638" i="1"/>
  <c r="M8637" i="1"/>
  <c r="M8636" i="1"/>
  <c r="M8635" i="1"/>
  <c r="M8634" i="1"/>
  <c r="M8633" i="1"/>
  <c r="M8632" i="1"/>
  <c r="M8631" i="1"/>
  <c r="M8630" i="1"/>
  <c r="M8629" i="1"/>
  <c r="M8628" i="1"/>
  <c r="M8627" i="1"/>
  <c r="M8626" i="1"/>
  <c r="M8625" i="1"/>
  <c r="M8624" i="1"/>
  <c r="M8623" i="1"/>
  <c r="M8622" i="1"/>
  <c r="M8621" i="1"/>
  <c r="M8620" i="1"/>
  <c r="M8619" i="1"/>
  <c r="M8618" i="1"/>
  <c r="M8617" i="1"/>
  <c r="M8616" i="1"/>
  <c r="M8615" i="1"/>
  <c r="M8614" i="1"/>
  <c r="M8613" i="1"/>
  <c r="M8612" i="1"/>
  <c r="M8611" i="1"/>
  <c r="M8610" i="1"/>
  <c r="M8609" i="1"/>
  <c r="M8608" i="1"/>
  <c r="M8607" i="1"/>
  <c r="M8606" i="1"/>
  <c r="M8605" i="1"/>
  <c r="M8604" i="1"/>
  <c r="M8603" i="1"/>
  <c r="M8602" i="1"/>
  <c r="M8601" i="1"/>
  <c r="M8600" i="1"/>
  <c r="M8599" i="1"/>
  <c r="M8598" i="1"/>
  <c r="M8597" i="1"/>
  <c r="M8596" i="1"/>
  <c r="M8595" i="1"/>
  <c r="M8594" i="1"/>
  <c r="M8593" i="1"/>
  <c r="M8592" i="1"/>
  <c r="M8591" i="1"/>
  <c r="M8590" i="1"/>
  <c r="M8589" i="1"/>
  <c r="M8588" i="1"/>
  <c r="M8587" i="1"/>
  <c r="M8586" i="1"/>
  <c r="M8585" i="1"/>
  <c r="M8584" i="1"/>
  <c r="M8583" i="1"/>
  <c r="M8582" i="1"/>
  <c r="M8581" i="1"/>
  <c r="M8580" i="1"/>
  <c r="M8579" i="1"/>
  <c r="M8578" i="1"/>
  <c r="M8577" i="1"/>
  <c r="M8576" i="1"/>
  <c r="M8575" i="1"/>
  <c r="M8574" i="1"/>
  <c r="M8573" i="1"/>
  <c r="M8572" i="1"/>
  <c r="M8571" i="1"/>
  <c r="M8570" i="1"/>
  <c r="M8569" i="1"/>
  <c r="M8568" i="1"/>
  <c r="M8567" i="1"/>
  <c r="M8566" i="1"/>
  <c r="M8565" i="1"/>
  <c r="M8564" i="1"/>
  <c r="M8563" i="1"/>
  <c r="M8562" i="1"/>
  <c r="M8561" i="1"/>
  <c r="M8560" i="1"/>
  <c r="M8559" i="1"/>
  <c r="M8558" i="1"/>
  <c r="M8557" i="1"/>
  <c r="M8556" i="1"/>
  <c r="M8555" i="1"/>
  <c r="M8554" i="1"/>
  <c r="M8553" i="1"/>
  <c r="M8552" i="1"/>
  <c r="M8551" i="1"/>
  <c r="M8550" i="1"/>
  <c r="M8549" i="1"/>
  <c r="M8548" i="1"/>
  <c r="M8547" i="1"/>
  <c r="M8546" i="1"/>
  <c r="M8545" i="1"/>
  <c r="M8544" i="1"/>
  <c r="M8543" i="1"/>
  <c r="M8542" i="1"/>
  <c r="M8541" i="1"/>
  <c r="M8540" i="1"/>
  <c r="M8539" i="1"/>
  <c r="M8538" i="1"/>
  <c r="M8537" i="1"/>
  <c r="M8536" i="1"/>
  <c r="M8535" i="1"/>
  <c r="M8534" i="1"/>
  <c r="M8533" i="1"/>
  <c r="M8532" i="1"/>
  <c r="M8531" i="1"/>
  <c r="M8530" i="1"/>
  <c r="M8529" i="1"/>
  <c r="M8528" i="1"/>
  <c r="M8527" i="1"/>
  <c r="M8526" i="1"/>
  <c r="M8525" i="1"/>
  <c r="M8524" i="1"/>
  <c r="M8523" i="1"/>
  <c r="M8522" i="1"/>
  <c r="M8521" i="1"/>
  <c r="M8520" i="1"/>
  <c r="M8519" i="1"/>
  <c r="M8518" i="1"/>
  <c r="M8517" i="1"/>
  <c r="M8516" i="1"/>
  <c r="M8515" i="1"/>
  <c r="M8514" i="1"/>
  <c r="M8513" i="1"/>
  <c r="M8512" i="1"/>
  <c r="M8511" i="1"/>
  <c r="M8510" i="1"/>
  <c r="M8509" i="1"/>
  <c r="M8508" i="1"/>
  <c r="M8507" i="1"/>
  <c r="M8506" i="1"/>
  <c r="M8505" i="1"/>
  <c r="M8504" i="1"/>
  <c r="M8503" i="1"/>
  <c r="M8502" i="1"/>
  <c r="M8501" i="1"/>
  <c r="M8500" i="1"/>
  <c r="M8499" i="1"/>
  <c r="M8498" i="1"/>
  <c r="M8497" i="1"/>
  <c r="M8496" i="1"/>
  <c r="M8495" i="1"/>
  <c r="M8494" i="1"/>
  <c r="M8493" i="1"/>
  <c r="M8492" i="1"/>
  <c r="M8491" i="1"/>
  <c r="M8490" i="1"/>
  <c r="M8489" i="1"/>
  <c r="M8488" i="1"/>
  <c r="M8487" i="1"/>
  <c r="M8486" i="1"/>
  <c r="M8485" i="1"/>
  <c r="M8484" i="1"/>
  <c r="M8483" i="1"/>
  <c r="M8482" i="1"/>
  <c r="M8481" i="1"/>
  <c r="M8480" i="1"/>
  <c r="M8479" i="1"/>
  <c r="M8478" i="1"/>
  <c r="M8477" i="1"/>
  <c r="M8476" i="1"/>
  <c r="M8475" i="1"/>
  <c r="M8474" i="1"/>
  <c r="M8473" i="1"/>
  <c r="M8472" i="1"/>
  <c r="M8471" i="1"/>
  <c r="M8470" i="1"/>
  <c r="M8469" i="1"/>
  <c r="M8468" i="1"/>
  <c r="M8467" i="1"/>
  <c r="M8466" i="1"/>
  <c r="M8465" i="1"/>
  <c r="M8464" i="1"/>
  <c r="M8463" i="1"/>
  <c r="M8462" i="1"/>
  <c r="M8461" i="1"/>
  <c r="M8460" i="1"/>
  <c r="M8459" i="1"/>
  <c r="M8458" i="1"/>
  <c r="M8457" i="1"/>
  <c r="M8456" i="1"/>
  <c r="M8455" i="1"/>
  <c r="M8454" i="1"/>
  <c r="M8453" i="1"/>
  <c r="M8452" i="1"/>
  <c r="M8451" i="1"/>
  <c r="M8450" i="1"/>
  <c r="M8449" i="1"/>
  <c r="M8448" i="1"/>
  <c r="M8447" i="1"/>
  <c r="M8446" i="1"/>
  <c r="M8445" i="1"/>
  <c r="M8444" i="1"/>
  <c r="M8443" i="1"/>
  <c r="M8442" i="1"/>
  <c r="M8441" i="1"/>
  <c r="M8440" i="1"/>
  <c r="M8439" i="1"/>
  <c r="M8438" i="1"/>
  <c r="M8437" i="1"/>
  <c r="M8436" i="1"/>
  <c r="M8435" i="1"/>
  <c r="M8434" i="1"/>
  <c r="M8433" i="1"/>
  <c r="M8432" i="1"/>
  <c r="M8431" i="1"/>
  <c r="M8430" i="1"/>
  <c r="M8429" i="1"/>
  <c r="M8428" i="1"/>
  <c r="M8427" i="1"/>
  <c r="M8426" i="1"/>
  <c r="M8425" i="1"/>
  <c r="M8424" i="1"/>
  <c r="M8423" i="1"/>
  <c r="M8422" i="1"/>
  <c r="M8421" i="1"/>
  <c r="M8420" i="1"/>
  <c r="M8419" i="1"/>
  <c r="M8418" i="1"/>
  <c r="M8417" i="1"/>
  <c r="M8416" i="1"/>
  <c r="M8415" i="1"/>
  <c r="M8414" i="1"/>
  <c r="M8413" i="1"/>
  <c r="M8412" i="1"/>
  <c r="M8411" i="1"/>
  <c r="M8410" i="1"/>
  <c r="M8409" i="1"/>
  <c r="M8408" i="1"/>
  <c r="M8407" i="1"/>
  <c r="M8406" i="1"/>
  <c r="M8405" i="1"/>
  <c r="M8404" i="1"/>
  <c r="M8403" i="1"/>
  <c r="M8402" i="1"/>
  <c r="M8401" i="1"/>
  <c r="M8400" i="1"/>
  <c r="M8399" i="1"/>
  <c r="M8398" i="1"/>
  <c r="M8397" i="1"/>
  <c r="M8396" i="1"/>
  <c r="M8395" i="1"/>
  <c r="M8394" i="1"/>
  <c r="M8393" i="1"/>
  <c r="M8392" i="1"/>
  <c r="M8391" i="1"/>
  <c r="M8390" i="1"/>
  <c r="M8389" i="1"/>
  <c r="M8388" i="1"/>
  <c r="M8387" i="1"/>
  <c r="M8386" i="1"/>
  <c r="M8385" i="1"/>
  <c r="M8384" i="1"/>
  <c r="M8383" i="1"/>
  <c r="M8382" i="1"/>
  <c r="M8381" i="1"/>
  <c r="M8380" i="1"/>
  <c r="M8379" i="1"/>
  <c r="M8378" i="1"/>
  <c r="M8377" i="1"/>
  <c r="M8376" i="1"/>
  <c r="M8375" i="1"/>
  <c r="M8374" i="1"/>
  <c r="M8373" i="1"/>
  <c r="M8372" i="1"/>
  <c r="M8371" i="1"/>
  <c r="M8370" i="1"/>
  <c r="M8369" i="1"/>
  <c r="M8368" i="1"/>
  <c r="M8367" i="1"/>
  <c r="M8366" i="1"/>
  <c r="M8365" i="1"/>
  <c r="M8364" i="1"/>
  <c r="M8363" i="1"/>
  <c r="M8362" i="1"/>
  <c r="M8361" i="1"/>
  <c r="M8360" i="1"/>
  <c r="M8359" i="1"/>
  <c r="M8358" i="1"/>
  <c r="M8357" i="1"/>
  <c r="M8356" i="1"/>
  <c r="M8355" i="1"/>
  <c r="M8354" i="1"/>
  <c r="M8353" i="1"/>
  <c r="M8352" i="1"/>
  <c r="M8351" i="1"/>
  <c r="M8350" i="1"/>
  <c r="M8349" i="1"/>
  <c r="M8348" i="1"/>
  <c r="M8347" i="1"/>
  <c r="M8346" i="1"/>
  <c r="M8345" i="1"/>
  <c r="M8344" i="1"/>
  <c r="M8343" i="1"/>
  <c r="M8342" i="1"/>
  <c r="M8341" i="1"/>
  <c r="M8340" i="1"/>
  <c r="M8339" i="1"/>
  <c r="M8338" i="1"/>
  <c r="M8337" i="1"/>
  <c r="M8336" i="1"/>
  <c r="M8335" i="1"/>
  <c r="M8334" i="1"/>
  <c r="M8333" i="1"/>
  <c r="M8332" i="1"/>
  <c r="M8331" i="1"/>
  <c r="M8330" i="1"/>
  <c r="M8329" i="1"/>
  <c r="M8328" i="1"/>
  <c r="M8327" i="1"/>
  <c r="M8326" i="1"/>
  <c r="M8325" i="1"/>
  <c r="M8324" i="1"/>
  <c r="M8323" i="1"/>
  <c r="M8322" i="1"/>
  <c r="M8321" i="1"/>
  <c r="M8320" i="1"/>
  <c r="M8319" i="1"/>
  <c r="M8318" i="1"/>
  <c r="M8317" i="1"/>
  <c r="M8316" i="1"/>
  <c r="M8315" i="1"/>
  <c r="M8314" i="1"/>
  <c r="M8313" i="1"/>
  <c r="M8312" i="1"/>
  <c r="M8311" i="1"/>
  <c r="M8310" i="1"/>
  <c r="M8309" i="1"/>
  <c r="M8308" i="1"/>
  <c r="M8307" i="1"/>
  <c r="M8306" i="1"/>
  <c r="M8305" i="1"/>
  <c r="M8304" i="1"/>
  <c r="M8303" i="1"/>
  <c r="M8302" i="1"/>
  <c r="M8301" i="1"/>
  <c r="M8300" i="1"/>
  <c r="M8299" i="1"/>
  <c r="M8298" i="1"/>
  <c r="M8297" i="1"/>
  <c r="M8296" i="1"/>
  <c r="M8295" i="1"/>
  <c r="M8294" i="1"/>
  <c r="M8293" i="1"/>
  <c r="M8292" i="1"/>
  <c r="M8291" i="1"/>
  <c r="M8290" i="1"/>
  <c r="M8289" i="1"/>
  <c r="M8288" i="1"/>
  <c r="M8287" i="1"/>
  <c r="M8286" i="1"/>
  <c r="M8285" i="1"/>
  <c r="M8284" i="1"/>
  <c r="M8283" i="1"/>
  <c r="M8282" i="1"/>
  <c r="M8281" i="1"/>
  <c r="M8280" i="1"/>
  <c r="M8279" i="1"/>
  <c r="M8278" i="1"/>
  <c r="M8277" i="1"/>
  <c r="M8276" i="1"/>
  <c r="M8275" i="1"/>
  <c r="M8274" i="1"/>
  <c r="M8273" i="1"/>
  <c r="M8272" i="1"/>
  <c r="M8271" i="1"/>
  <c r="M8270" i="1"/>
  <c r="M8269" i="1"/>
  <c r="M8268" i="1"/>
  <c r="M8267" i="1"/>
  <c r="M8266" i="1"/>
  <c r="M8265" i="1"/>
  <c r="M8264" i="1"/>
  <c r="M8263" i="1"/>
  <c r="M8262" i="1"/>
  <c r="M8261" i="1"/>
  <c r="M8260" i="1"/>
  <c r="M8259" i="1"/>
  <c r="M8258" i="1"/>
  <c r="M8257" i="1"/>
  <c r="M8256" i="1"/>
  <c r="M8255" i="1"/>
  <c r="M8254" i="1"/>
  <c r="M8253" i="1"/>
  <c r="M8252" i="1"/>
  <c r="M8251" i="1"/>
  <c r="M8250" i="1"/>
  <c r="M8249" i="1"/>
  <c r="M8248" i="1"/>
  <c r="M8247" i="1"/>
  <c r="M8246" i="1"/>
  <c r="M8245" i="1"/>
  <c r="M8244" i="1"/>
  <c r="M8243" i="1"/>
  <c r="M8242" i="1"/>
  <c r="M8241" i="1"/>
  <c r="M8240" i="1"/>
  <c r="M8239" i="1"/>
  <c r="M8238" i="1"/>
  <c r="M8237" i="1"/>
  <c r="M8236" i="1"/>
  <c r="M8235" i="1"/>
  <c r="M8234" i="1"/>
  <c r="M8233" i="1"/>
  <c r="M8232" i="1"/>
  <c r="M8231" i="1"/>
  <c r="M8230" i="1"/>
  <c r="M8229" i="1"/>
  <c r="M8228" i="1"/>
  <c r="M8227" i="1"/>
  <c r="M8226" i="1"/>
  <c r="M8225" i="1"/>
  <c r="M8224" i="1"/>
  <c r="M8223" i="1"/>
  <c r="M8222" i="1"/>
  <c r="M8221" i="1"/>
  <c r="M8220" i="1"/>
  <c r="M8219" i="1"/>
  <c r="M8218" i="1"/>
  <c r="M8217" i="1"/>
  <c r="M8216" i="1"/>
  <c r="M8215" i="1"/>
  <c r="M8214" i="1"/>
  <c r="M8213" i="1"/>
  <c r="M8212" i="1"/>
  <c r="M8211" i="1"/>
  <c r="M8210" i="1"/>
  <c r="M8209" i="1"/>
  <c r="M8208" i="1"/>
  <c r="M8207" i="1"/>
  <c r="M8206" i="1"/>
  <c r="M8205" i="1"/>
  <c r="M8204" i="1"/>
  <c r="M8203" i="1"/>
  <c r="M8202" i="1"/>
  <c r="M8201" i="1"/>
  <c r="M8200" i="1"/>
  <c r="M8199" i="1"/>
  <c r="M8198" i="1"/>
  <c r="M8197" i="1"/>
  <c r="M8196" i="1"/>
  <c r="M8195" i="1"/>
  <c r="M8194" i="1"/>
  <c r="M8193" i="1"/>
  <c r="M8192" i="1"/>
  <c r="M8191" i="1"/>
  <c r="M8190" i="1"/>
  <c r="M8189" i="1"/>
  <c r="M8188" i="1"/>
  <c r="M8187" i="1"/>
  <c r="M8186" i="1"/>
  <c r="M8185" i="1"/>
  <c r="M8184" i="1"/>
  <c r="M8183" i="1"/>
  <c r="M8182" i="1"/>
  <c r="M8181" i="1"/>
  <c r="M8180" i="1"/>
  <c r="M8179" i="1"/>
  <c r="M8178" i="1"/>
  <c r="M8177" i="1"/>
  <c r="M8176" i="1"/>
  <c r="M8175" i="1"/>
  <c r="M8174" i="1"/>
  <c r="M8173" i="1"/>
  <c r="M8172" i="1"/>
  <c r="M8171" i="1"/>
  <c r="M8170" i="1"/>
  <c r="M8169" i="1"/>
  <c r="M8168" i="1"/>
  <c r="M8167" i="1"/>
  <c r="M8166" i="1"/>
  <c r="M8165" i="1"/>
  <c r="M8164" i="1"/>
  <c r="M8163" i="1"/>
  <c r="M8162" i="1"/>
  <c r="M8161" i="1"/>
  <c r="M8160" i="1"/>
  <c r="M8159" i="1"/>
  <c r="M8158" i="1"/>
  <c r="M8157" i="1"/>
  <c r="M8156" i="1"/>
  <c r="M8155" i="1"/>
  <c r="M8154" i="1"/>
  <c r="M8153" i="1"/>
  <c r="M8152" i="1"/>
  <c r="M8151" i="1"/>
  <c r="M8150" i="1"/>
  <c r="M8149" i="1"/>
  <c r="M8148" i="1"/>
  <c r="M8147" i="1"/>
  <c r="M8146" i="1"/>
  <c r="M8145" i="1"/>
  <c r="M8144" i="1"/>
  <c r="M8143" i="1"/>
  <c r="M8142" i="1"/>
  <c r="M8141" i="1"/>
  <c r="M8140" i="1"/>
  <c r="M8139" i="1"/>
  <c r="M8138" i="1"/>
  <c r="M8137" i="1"/>
  <c r="M8136" i="1"/>
  <c r="M8135" i="1"/>
  <c r="M8134" i="1"/>
  <c r="M8133" i="1"/>
  <c r="M8132" i="1"/>
  <c r="M8131" i="1"/>
  <c r="M8130" i="1"/>
  <c r="M8129" i="1"/>
  <c r="M8128" i="1"/>
  <c r="M8127" i="1"/>
  <c r="M8126" i="1"/>
  <c r="M8125" i="1"/>
  <c r="M8124" i="1"/>
  <c r="M8123" i="1"/>
  <c r="M8122" i="1"/>
  <c r="M8121" i="1"/>
  <c r="M8120" i="1"/>
  <c r="M8119" i="1"/>
  <c r="M8118" i="1"/>
  <c r="M8117" i="1"/>
  <c r="M8116" i="1"/>
  <c r="M8115" i="1"/>
  <c r="M8114" i="1"/>
  <c r="M8113" i="1"/>
  <c r="M8112" i="1"/>
  <c r="M8111" i="1"/>
  <c r="M8110" i="1"/>
  <c r="M8109" i="1"/>
  <c r="M8108" i="1"/>
  <c r="M8107" i="1"/>
  <c r="M8106" i="1"/>
  <c r="M8105" i="1"/>
  <c r="M8104" i="1"/>
  <c r="M8103" i="1"/>
  <c r="M8102" i="1"/>
  <c r="M8101" i="1"/>
  <c r="M8100" i="1"/>
  <c r="M8099" i="1"/>
  <c r="M8098" i="1"/>
  <c r="M8097" i="1"/>
  <c r="M8096" i="1"/>
  <c r="M8095" i="1"/>
  <c r="M8094" i="1"/>
  <c r="M8093" i="1"/>
  <c r="M8092" i="1"/>
  <c r="M8091" i="1"/>
  <c r="M8090" i="1"/>
  <c r="M8089" i="1"/>
  <c r="M8088" i="1"/>
  <c r="M8087" i="1"/>
  <c r="M8086" i="1"/>
  <c r="M8085" i="1"/>
  <c r="M8084" i="1"/>
  <c r="M8083" i="1"/>
  <c r="M8082" i="1"/>
  <c r="M8081" i="1"/>
  <c r="M8080" i="1"/>
  <c r="M8079" i="1"/>
  <c r="M8078" i="1"/>
  <c r="M8077" i="1"/>
  <c r="M8076" i="1"/>
  <c r="M8075" i="1"/>
  <c r="M8074" i="1"/>
  <c r="M8073" i="1"/>
  <c r="M8072" i="1"/>
  <c r="M8071" i="1"/>
  <c r="M8070" i="1"/>
  <c r="M8069" i="1"/>
  <c r="M8068" i="1"/>
  <c r="M8067" i="1"/>
  <c r="M8066" i="1"/>
  <c r="M8065" i="1"/>
  <c r="M8064" i="1"/>
  <c r="M8063" i="1"/>
  <c r="M8062" i="1"/>
  <c r="M8061" i="1"/>
  <c r="M8060" i="1"/>
  <c r="M8059" i="1"/>
  <c r="M8058" i="1"/>
  <c r="M8057" i="1"/>
  <c r="M8056" i="1"/>
  <c r="M8055" i="1"/>
  <c r="M8054" i="1"/>
  <c r="M8053" i="1"/>
  <c r="M8052" i="1"/>
  <c r="M8051" i="1"/>
  <c r="M8050" i="1"/>
  <c r="M8049" i="1"/>
  <c r="M8048" i="1"/>
  <c r="M8047" i="1"/>
  <c r="M8046" i="1"/>
  <c r="M8045" i="1"/>
  <c r="M8044" i="1"/>
  <c r="M8043" i="1"/>
  <c r="M8042" i="1"/>
  <c r="M8041" i="1"/>
  <c r="M8040" i="1"/>
  <c r="M8039" i="1"/>
  <c r="M8038" i="1"/>
  <c r="M8037" i="1"/>
  <c r="M8036" i="1"/>
  <c r="M8035" i="1"/>
  <c r="M8034" i="1"/>
  <c r="M8033" i="1"/>
  <c r="M8032" i="1"/>
  <c r="M8031" i="1"/>
  <c r="M8030" i="1"/>
  <c r="M8029" i="1"/>
  <c r="M8028" i="1"/>
  <c r="M8027" i="1"/>
  <c r="M8026" i="1"/>
  <c r="M8025" i="1"/>
  <c r="M8024" i="1"/>
  <c r="M8023" i="1"/>
  <c r="M8022" i="1"/>
  <c r="M8021" i="1"/>
  <c r="M8020" i="1"/>
  <c r="M8019" i="1"/>
  <c r="M8018" i="1"/>
  <c r="M8017" i="1"/>
  <c r="M8016" i="1"/>
  <c r="M8015" i="1"/>
  <c r="M8014" i="1"/>
  <c r="M8013" i="1"/>
  <c r="M8012" i="1"/>
  <c r="M8011" i="1"/>
  <c r="M8010" i="1"/>
  <c r="M8009" i="1"/>
  <c r="M8008" i="1"/>
  <c r="M8007" i="1"/>
  <c r="M8006" i="1"/>
  <c r="M8005" i="1"/>
  <c r="M8004" i="1"/>
  <c r="M8003" i="1"/>
  <c r="M8002" i="1"/>
  <c r="M8001" i="1"/>
  <c r="M8000" i="1"/>
  <c r="M7999" i="1"/>
  <c r="M7998" i="1"/>
  <c r="M7997" i="1"/>
  <c r="M7996" i="1"/>
  <c r="M7995" i="1"/>
  <c r="M7994" i="1"/>
  <c r="M7993" i="1"/>
  <c r="M7992" i="1"/>
  <c r="M7991" i="1"/>
  <c r="M7990" i="1"/>
  <c r="M7989" i="1"/>
  <c r="M7988" i="1"/>
  <c r="M7987" i="1"/>
  <c r="M7986" i="1"/>
  <c r="M7985" i="1"/>
  <c r="M7984" i="1"/>
  <c r="M7983" i="1"/>
  <c r="M7982" i="1"/>
  <c r="M7981" i="1"/>
  <c r="M7980" i="1"/>
  <c r="M7979" i="1"/>
  <c r="M7978" i="1"/>
  <c r="M7977" i="1"/>
  <c r="M7976" i="1"/>
  <c r="M7975" i="1"/>
  <c r="M7974" i="1"/>
  <c r="M7973" i="1"/>
  <c r="M7972" i="1"/>
  <c r="M7971" i="1"/>
  <c r="M7970" i="1"/>
  <c r="M7969" i="1"/>
  <c r="M7968" i="1"/>
  <c r="M7967" i="1"/>
  <c r="M7966" i="1"/>
  <c r="M7965" i="1"/>
  <c r="M7964" i="1"/>
  <c r="M7963" i="1"/>
  <c r="M7962" i="1"/>
  <c r="M7961" i="1"/>
  <c r="M7960" i="1"/>
  <c r="M7959" i="1"/>
  <c r="M7958" i="1"/>
  <c r="M7957" i="1"/>
  <c r="M7956" i="1"/>
  <c r="M7955" i="1"/>
  <c r="M7954" i="1"/>
  <c r="M7953" i="1"/>
  <c r="M7952" i="1"/>
  <c r="M7951" i="1"/>
  <c r="M7950" i="1"/>
  <c r="M7949" i="1"/>
  <c r="M7948" i="1"/>
  <c r="M7947" i="1"/>
  <c r="M7946" i="1"/>
  <c r="M7945" i="1"/>
  <c r="M7944" i="1"/>
  <c r="M7943" i="1"/>
  <c r="M7942" i="1"/>
  <c r="M7941" i="1"/>
  <c r="M7940" i="1"/>
  <c r="M7939" i="1"/>
  <c r="M7938" i="1"/>
  <c r="M7937" i="1"/>
  <c r="M7936" i="1"/>
  <c r="M7935" i="1"/>
  <c r="M7934" i="1"/>
  <c r="M7933" i="1"/>
  <c r="M7932" i="1"/>
  <c r="M7931" i="1"/>
  <c r="M7930" i="1"/>
  <c r="M7929" i="1"/>
  <c r="M7928" i="1"/>
  <c r="M7927" i="1"/>
  <c r="M7926" i="1"/>
  <c r="M7925" i="1"/>
  <c r="M7924" i="1"/>
  <c r="M7923" i="1"/>
  <c r="M7922" i="1"/>
  <c r="M7921" i="1"/>
  <c r="M7920" i="1"/>
  <c r="M7919" i="1"/>
  <c r="M7918" i="1"/>
  <c r="M7917" i="1"/>
  <c r="M7916" i="1"/>
  <c r="M7915" i="1"/>
  <c r="M7914" i="1"/>
  <c r="M7913" i="1"/>
  <c r="M7912" i="1"/>
  <c r="M7911" i="1"/>
  <c r="M7910" i="1"/>
  <c r="M7909" i="1"/>
  <c r="M7908" i="1"/>
  <c r="M7907" i="1"/>
  <c r="M7906" i="1"/>
  <c r="M7905" i="1"/>
  <c r="M7904" i="1"/>
  <c r="M7903" i="1"/>
  <c r="M7902" i="1"/>
  <c r="M7901" i="1"/>
  <c r="M7900" i="1"/>
  <c r="M7899" i="1"/>
  <c r="M7898" i="1"/>
  <c r="M7897" i="1"/>
  <c r="M7896" i="1"/>
  <c r="M7895" i="1"/>
  <c r="M7894" i="1"/>
  <c r="M7893" i="1"/>
  <c r="M7892" i="1"/>
  <c r="M7891" i="1"/>
  <c r="M7890" i="1"/>
  <c r="M7889" i="1"/>
  <c r="M7888" i="1"/>
  <c r="M7887" i="1"/>
  <c r="M7886" i="1"/>
  <c r="M7885" i="1"/>
  <c r="M7884" i="1"/>
  <c r="M7883" i="1"/>
  <c r="M7882" i="1"/>
  <c r="M7881" i="1"/>
  <c r="M7880" i="1"/>
  <c r="M7879" i="1"/>
  <c r="M7878" i="1"/>
  <c r="M7877" i="1"/>
  <c r="M7876" i="1"/>
  <c r="M7875" i="1"/>
  <c r="M7874" i="1"/>
  <c r="M7873" i="1"/>
  <c r="M7872" i="1"/>
  <c r="M7871" i="1"/>
  <c r="M7870" i="1"/>
  <c r="M7869" i="1"/>
  <c r="M7868" i="1"/>
  <c r="M7867" i="1"/>
  <c r="M7866" i="1"/>
  <c r="M7865" i="1"/>
  <c r="M7864" i="1"/>
  <c r="M7863" i="1"/>
  <c r="M7862" i="1"/>
  <c r="M7861" i="1"/>
  <c r="M7860" i="1"/>
  <c r="M7859" i="1"/>
  <c r="M7858" i="1"/>
  <c r="M7857" i="1"/>
  <c r="M7856" i="1"/>
  <c r="M7855" i="1"/>
  <c r="M7854" i="1"/>
  <c r="M7853" i="1"/>
  <c r="M7852" i="1"/>
  <c r="M7851" i="1"/>
  <c r="M7850" i="1"/>
  <c r="M7849" i="1"/>
  <c r="M7848" i="1"/>
  <c r="M7847" i="1"/>
  <c r="M7846" i="1"/>
  <c r="M7845" i="1"/>
  <c r="M7844" i="1"/>
  <c r="M7843" i="1"/>
  <c r="M7842" i="1"/>
  <c r="M7841" i="1"/>
  <c r="M7840" i="1"/>
  <c r="M7839" i="1"/>
  <c r="M7838" i="1"/>
  <c r="M7837" i="1"/>
  <c r="M7836" i="1"/>
  <c r="M7835" i="1"/>
  <c r="M7834" i="1"/>
  <c r="M7833" i="1"/>
  <c r="M7832" i="1"/>
  <c r="M7831" i="1"/>
  <c r="M7830" i="1"/>
  <c r="M7829" i="1"/>
  <c r="M7828" i="1"/>
  <c r="M7827" i="1"/>
  <c r="M7826" i="1"/>
  <c r="M7825" i="1"/>
  <c r="M7824" i="1"/>
  <c r="M7823" i="1"/>
  <c r="M7822" i="1"/>
  <c r="M7821" i="1"/>
  <c r="M7820" i="1"/>
  <c r="M7819" i="1"/>
  <c r="M7818" i="1"/>
  <c r="M7817" i="1"/>
  <c r="M7816" i="1"/>
  <c r="M7815" i="1"/>
  <c r="M7814" i="1"/>
  <c r="M7813" i="1"/>
  <c r="M7812" i="1"/>
  <c r="M7811" i="1"/>
  <c r="M7810" i="1"/>
  <c r="M7809" i="1"/>
  <c r="M7808" i="1"/>
  <c r="M7807" i="1"/>
  <c r="M7806" i="1"/>
  <c r="M7805" i="1"/>
  <c r="M7804" i="1"/>
  <c r="M7803" i="1"/>
  <c r="M7802" i="1"/>
  <c r="M7801" i="1"/>
  <c r="M7800" i="1"/>
  <c r="M7799" i="1"/>
  <c r="M7798" i="1"/>
  <c r="M7797" i="1"/>
  <c r="M7796" i="1"/>
  <c r="M7795" i="1"/>
  <c r="M7794" i="1"/>
  <c r="M7793" i="1"/>
  <c r="M7792" i="1"/>
  <c r="M7791" i="1"/>
  <c r="M7790" i="1"/>
  <c r="M7789" i="1"/>
  <c r="M7788" i="1"/>
  <c r="M7787" i="1"/>
  <c r="M7786" i="1"/>
  <c r="M7785" i="1"/>
  <c r="M7784" i="1"/>
  <c r="M7783" i="1"/>
  <c r="M7782" i="1"/>
  <c r="M7781" i="1"/>
  <c r="M7780" i="1"/>
  <c r="M7779" i="1"/>
  <c r="M7778" i="1"/>
  <c r="M7777" i="1"/>
  <c r="M7776" i="1"/>
  <c r="M7775" i="1"/>
  <c r="M7774" i="1"/>
  <c r="M7773" i="1"/>
  <c r="M7772" i="1"/>
  <c r="M7771" i="1"/>
  <c r="M7770" i="1"/>
  <c r="M7769" i="1"/>
  <c r="M7768" i="1"/>
  <c r="M7767" i="1"/>
  <c r="M7766" i="1"/>
  <c r="M7765" i="1"/>
  <c r="M7764" i="1"/>
  <c r="M7763" i="1"/>
  <c r="M7762" i="1"/>
  <c r="M7761" i="1"/>
  <c r="M7760" i="1"/>
  <c r="M7759" i="1"/>
  <c r="M7758" i="1"/>
  <c r="M7757" i="1"/>
  <c r="M7756" i="1"/>
  <c r="M7755" i="1"/>
  <c r="M7754" i="1"/>
  <c r="M7753" i="1"/>
  <c r="M7752" i="1"/>
  <c r="M7751" i="1"/>
  <c r="M7750" i="1"/>
  <c r="M7749" i="1"/>
  <c r="M7748" i="1"/>
  <c r="M7747" i="1"/>
  <c r="M7746" i="1"/>
  <c r="M7745" i="1"/>
  <c r="M7744" i="1"/>
  <c r="M7743" i="1"/>
  <c r="M7742" i="1"/>
  <c r="M7741" i="1"/>
  <c r="M7740" i="1"/>
  <c r="M7739" i="1"/>
  <c r="M7738" i="1"/>
  <c r="M7737" i="1"/>
  <c r="M7736" i="1"/>
  <c r="M7735" i="1"/>
  <c r="M7734" i="1"/>
  <c r="M7733" i="1"/>
  <c r="M7732" i="1"/>
  <c r="M7731" i="1"/>
  <c r="M7730" i="1"/>
  <c r="M7729" i="1"/>
  <c r="M7728" i="1"/>
  <c r="M7727" i="1"/>
  <c r="M7726" i="1"/>
  <c r="M7725" i="1"/>
  <c r="M7724" i="1"/>
  <c r="M7723" i="1"/>
  <c r="M7722" i="1"/>
  <c r="M7721" i="1"/>
  <c r="M7720" i="1"/>
  <c r="M7719" i="1"/>
  <c r="M7718" i="1"/>
  <c r="M7717" i="1"/>
  <c r="M7716" i="1"/>
  <c r="M7715" i="1"/>
  <c r="M7714" i="1"/>
  <c r="M7713" i="1"/>
  <c r="M7712" i="1"/>
  <c r="M7711" i="1"/>
  <c r="M7710" i="1"/>
  <c r="M7709" i="1"/>
  <c r="M7708" i="1"/>
  <c r="M7707" i="1"/>
  <c r="M7706" i="1"/>
  <c r="M7705" i="1"/>
  <c r="M7704" i="1"/>
  <c r="M7703" i="1"/>
  <c r="M7702" i="1"/>
  <c r="M7701" i="1"/>
  <c r="M7700" i="1"/>
  <c r="M7699" i="1"/>
  <c r="M7698" i="1"/>
  <c r="M7697" i="1"/>
  <c r="M7696" i="1"/>
  <c r="M7695" i="1"/>
  <c r="M7694" i="1"/>
  <c r="M7693" i="1"/>
  <c r="M7692" i="1"/>
  <c r="M7691" i="1"/>
  <c r="M7690" i="1"/>
  <c r="M7689" i="1"/>
  <c r="M7688" i="1"/>
  <c r="M7687" i="1"/>
  <c r="M7686" i="1"/>
  <c r="M7685" i="1"/>
  <c r="M7684" i="1"/>
  <c r="M7683" i="1"/>
  <c r="M7682" i="1"/>
  <c r="M7681" i="1"/>
  <c r="M7680" i="1"/>
  <c r="M7679" i="1"/>
  <c r="M7678" i="1"/>
  <c r="M7677" i="1"/>
  <c r="M7676" i="1"/>
  <c r="M7675" i="1"/>
  <c r="M7674" i="1"/>
  <c r="M7673" i="1"/>
  <c r="M7672" i="1"/>
  <c r="M7671" i="1"/>
  <c r="M7670" i="1"/>
  <c r="M7669" i="1"/>
  <c r="M7668" i="1"/>
  <c r="M7667" i="1"/>
  <c r="M7666" i="1"/>
  <c r="M7665" i="1"/>
  <c r="M7664" i="1"/>
  <c r="M7663" i="1"/>
  <c r="M7662" i="1"/>
  <c r="M7661" i="1"/>
  <c r="M7660" i="1"/>
  <c r="M7659" i="1"/>
  <c r="M7658" i="1"/>
  <c r="M7657" i="1"/>
  <c r="M7656" i="1"/>
  <c r="M7655" i="1"/>
  <c r="M7654" i="1"/>
  <c r="M7653" i="1"/>
  <c r="M7652" i="1"/>
  <c r="M7651" i="1"/>
  <c r="M7650" i="1"/>
  <c r="M7649" i="1"/>
  <c r="M7648" i="1"/>
  <c r="M7647" i="1"/>
  <c r="M7646" i="1"/>
  <c r="M7645" i="1"/>
  <c r="M7644" i="1"/>
  <c r="M7643" i="1"/>
  <c r="M7642" i="1"/>
  <c r="M7641" i="1"/>
  <c r="M7640" i="1"/>
  <c r="M7639" i="1"/>
  <c r="M7638" i="1"/>
  <c r="M7637" i="1"/>
  <c r="M7636" i="1"/>
  <c r="M7635" i="1"/>
  <c r="M7634" i="1"/>
  <c r="M7633" i="1"/>
  <c r="M7632" i="1"/>
  <c r="M7631" i="1"/>
  <c r="M7630" i="1"/>
  <c r="M7629" i="1"/>
  <c r="M7628" i="1"/>
  <c r="M7627" i="1"/>
  <c r="M7626" i="1"/>
  <c r="M7625" i="1"/>
  <c r="M7624" i="1"/>
  <c r="M7623" i="1"/>
  <c r="M7622" i="1"/>
  <c r="M7621" i="1"/>
  <c r="M7620" i="1"/>
  <c r="M7619" i="1"/>
  <c r="M7618" i="1"/>
  <c r="M7617" i="1"/>
  <c r="M7616" i="1"/>
  <c r="M7615" i="1"/>
  <c r="M7614" i="1"/>
  <c r="M7613" i="1"/>
  <c r="M7612" i="1"/>
  <c r="M7611" i="1"/>
  <c r="M7610" i="1"/>
  <c r="M7609" i="1"/>
  <c r="M7608" i="1"/>
  <c r="M7607" i="1"/>
  <c r="M7606" i="1"/>
  <c r="M7605" i="1"/>
  <c r="M7604" i="1"/>
  <c r="M7603" i="1"/>
  <c r="M7602" i="1"/>
  <c r="M7601" i="1"/>
  <c r="M7600" i="1"/>
  <c r="M7599" i="1"/>
  <c r="M7598" i="1"/>
  <c r="M7597" i="1"/>
  <c r="M7596" i="1"/>
  <c r="M7595" i="1"/>
  <c r="M7594" i="1"/>
  <c r="M7593" i="1"/>
  <c r="M7592" i="1"/>
  <c r="M7591" i="1"/>
  <c r="M7590" i="1"/>
  <c r="M7589" i="1"/>
  <c r="M7588" i="1"/>
  <c r="M7587" i="1"/>
  <c r="M7586" i="1"/>
  <c r="M7585" i="1"/>
  <c r="M7584" i="1"/>
  <c r="M7583" i="1"/>
  <c r="M7582" i="1"/>
  <c r="M7581" i="1"/>
  <c r="M7580" i="1"/>
  <c r="M7579" i="1"/>
  <c r="M7578" i="1"/>
  <c r="M7577" i="1"/>
  <c r="M7576" i="1"/>
  <c r="M7575" i="1"/>
  <c r="M7574" i="1"/>
  <c r="M7573" i="1"/>
  <c r="M7572" i="1"/>
  <c r="M7571" i="1"/>
  <c r="M7570" i="1"/>
  <c r="M7569" i="1"/>
  <c r="M7568" i="1"/>
  <c r="M7567" i="1"/>
  <c r="M7566" i="1"/>
  <c r="M7565" i="1"/>
  <c r="M7564" i="1"/>
  <c r="M7563" i="1"/>
  <c r="M7562" i="1"/>
  <c r="M7561" i="1"/>
  <c r="M7560" i="1"/>
  <c r="M7559" i="1"/>
  <c r="M7558" i="1"/>
  <c r="M7557" i="1"/>
  <c r="M7556" i="1"/>
  <c r="M7555" i="1"/>
  <c r="M7554" i="1"/>
  <c r="M7553" i="1"/>
  <c r="M7552" i="1"/>
  <c r="M7551" i="1"/>
  <c r="M7550" i="1"/>
  <c r="M7549" i="1"/>
  <c r="M7548" i="1"/>
  <c r="M7547" i="1"/>
  <c r="M7546" i="1"/>
  <c r="M7545" i="1"/>
  <c r="M7544" i="1"/>
  <c r="M7543" i="1"/>
  <c r="M7542" i="1"/>
  <c r="M7541" i="1"/>
  <c r="M7540" i="1"/>
  <c r="M7539" i="1"/>
  <c r="M7538" i="1"/>
  <c r="M7537" i="1"/>
  <c r="M7536" i="1"/>
  <c r="M7535" i="1"/>
  <c r="M7534" i="1"/>
  <c r="M7533" i="1"/>
  <c r="M7532" i="1"/>
  <c r="M7531" i="1"/>
  <c r="M7530" i="1"/>
  <c r="M7529" i="1"/>
  <c r="M7528" i="1"/>
  <c r="M7527" i="1"/>
  <c r="M7526" i="1"/>
  <c r="M7525" i="1"/>
  <c r="M7524" i="1"/>
  <c r="M7523" i="1"/>
  <c r="M7522" i="1"/>
  <c r="M7521" i="1"/>
  <c r="M7520" i="1"/>
  <c r="M7519" i="1"/>
  <c r="M7518" i="1"/>
  <c r="M7517" i="1"/>
  <c r="M7516" i="1"/>
  <c r="M7515" i="1"/>
  <c r="M7514" i="1"/>
  <c r="M7513" i="1"/>
  <c r="M7512" i="1"/>
  <c r="M7511" i="1"/>
  <c r="M7510" i="1"/>
  <c r="M7509" i="1"/>
  <c r="M7508" i="1"/>
  <c r="M7507" i="1"/>
  <c r="M7506" i="1"/>
  <c r="M7505" i="1"/>
  <c r="M7504" i="1"/>
  <c r="M7503" i="1"/>
  <c r="M7502" i="1"/>
  <c r="M7501" i="1"/>
  <c r="M7500" i="1"/>
  <c r="M7499" i="1"/>
  <c r="M7498" i="1"/>
  <c r="M7497" i="1"/>
  <c r="M7496" i="1"/>
  <c r="M7495" i="1"/>
  <c r="M7494" i="1"/>
  <c r="M7493" i="1"/>
  <c r="M7492" i="1"/>
  <c r="M7491" i="1"/>
  <c r="M7490" i="1"/>
  <c r="M7489" i="1"/>
  <c r="M7488" i="1"/>
  <c r="M7487" i="1"/>
  <c r="M7486" i="1"/>
  <c r="M7485" i="1"/>
  <c r="M7484" i="1"/>
  <c r="M7483" i="1"/>
  <c r="M7482" i="1"/>
  <c r="M7481" i="1"/>
  <c r="M7480" i="1"/>
  <c r="M7479" i="1"/>
  <c r="M7478" i="1"/>
  <c r="M7477" i="1"/>
  <c r="M7476" i="1"/>
  <c r="M7475" i="1"/>
  <c r="M7474" i="1"/>
  <c r="M7473" i="1"/>
  <c r="M7472" i="1"/>
  <c r="M7471" i="1"/>
  <c r="M7470" i="1"/>
  <c r="M7469" i="1"/>
  <c r="M7468" i="1"/>
  <c r="M7467" i="1"/>
  <c r="M7466" i="1"/>
  <c r="M7465" i="1"/>
  <c r="M7464" i="1"/>
  <c r="M7463" i="1"/>
  <c r="M7462" i="1"/>
  <c r="M7461" i="1"/>
  <c r="M7460" i="1"/>
  <c r="M7459" i="1"/>
  <c r="M7458" i="1"/>
  <c r="M7457" i="1"/>
  <c r="M7456" i="1"/>
  <c r="M7455" i="1"/>
  <c r="M7454" i="1"/>
  <c r="M7453" i="1"/>
  <c r="M7452" i="1"/>
  <c r="M7451" i="1"/>
  <c r="M7450" i="1"/>
  <c r="M7449" i="1"/>
  <c r="M7448" i="1"/>
  <c r="M7447" i="1"/>
  <c r="M7446" i="1"/>
  <c r="M7445" i="1"/>
  <c r="M7444" i="1"/>
  <c r="M7443" i="1"/>
  <c r="M7442" i="1"/>
  <c r="M7441" i="1"/>
  <c r="M7440" i="1"/>
  <c r="M7439" i="1"/>
  <c r="M7438" i="1"/>
  <c r="M7437" i="1"/>
  <c r="M7436" i="1"/>
  <c r="M7435" i="1"/>
  <c r="M7434" i="1"/>
  <c r="M7433" i="1"/>
  <c r="M7432" i="1"/>
  <c r="M7431" i="1"/>
  <c r="M7430" i="1"/>
  <c r="M7429" i="1"/>
  <c r="M7428" i="1"/>
  <c r="M7427" i="1"/>
  <c r="M7426" i="1"/>
  <c r="M7425" i="1"/>
  <c r="M7424" i="1"/>
  <c r="M7423" i="1"/>
  <c r="M7422" i="1"/>
  <c r="M7421" i="1"/>
  <c r="M7420" i="1"/>
  <c r="M7419" i="1"/>
  <c r="M7418" i="1"/>
  <c r="M7417" i="1"/>
  <c r="M7416" i="1"/>
  <c r="M7415" i="1"/>
  <c r="M7414" i="1"/>
  <c r="M7413" i="1"/>
  <c r="M7412" i="1"/>
  <c r="M7411" i="1"/>
  <c r="M7410" i="1"/>
  <c r="M7409" i="1"/>
  <c r="M7408" i="1"/>
  <c r="M7407" i="1"/>
  <c r="M7406" i="1"/>
  <c r="M7405" i="1"/>
  <c r="M7404" i="1"/>
  <c r="M7403" i="1"/>
  <c r="M7402" i="1"/>
  <c r="M7401" i="1"/>
  <c r="M7400" i="1"/>
  <c r="M7399" i="1"/>
  <c r="M7398" i="1"/>
  <c r="M7397" i="1"/>
  <c r="M7396" i="1"/>
  <c r="M7395" i="1"/>
  <c r="M7394" i="1"/>
  <c r="M7393" i="1"/>
  <c r="M7392" i="1"/>
  <c r="M7391" i="1"/>
  <c r="M7390" i="1"/>
  <c r="M7389" i="1"/>
  <c r="M7388" i="1"/>
  <c r="M7387" i="1"/>
  <c r="M7386" i="1"/>
  <c r="M7385" i="1"/>
  <c r="M7384" i="1"/>
  <c r="M7383" i="1"/>
  <c r="M7382" i="1"/>
  <c r="M7381" i="1"/>
  <c r="M7380" i="1"/>
  <c r="M7379" i="1"/>
  <c r="M7378" i="1"/>
  <c r="M7377" i="1"/>
  <c r="M7376" i="1"/>
  <c r="M7375" i="1"/>
  <c r="M7374" i="1"/>
  <c r="M7373" i="1"/>
  <c r="M7372" i="1"/>
  <c r="M7371" i="1"/>
  <c r="M7370" i="1"/>
  <c r="M7369" i="1"/>
  <c r="M7368" i="1"/>
  <c r="M7367" i="1"/>
  <c r="M7366" i="1"/>
  <c r="M7365" i="1"/>
  <c r="M7364" i="1"/>
  <c r="M7363" i="1"/>
  <c r="M7362" i="1"/>
  <c r="M7361" i="1"/>
  <c r="M7360" i="1"/>
  <c r="M7359" i="1"/>
  <c r="M7358" i="1"/>
  <c r="M7357" i="1"/>
  <c r="M7356" i="1"/>
  <c r="M7355" i="1"/>
  <c r="M7354" i="1"/>
  <c r="M7353" i="1"/>
  <c r="M7352" i="1"/>
  <c r="M7351" i="1"/>
  <c r="M7350" i="1"/>
  <c r="M7349" i="1"/>
  <c r="M7348" i="1"/>
  <c r="M7347" i="1"/>
  <c r="M7346" i="1"/>
  <c r="M7345" i="1"/>
  <c r="M7344" i="1"/>
  <c r="M7343" i="1"/>
  <c r="M7342" i="1"/>
  <c r="M7341" i="1"/>
  <c r="M7340" i="1"/>
  <c r="M7339" i="1"/>
  <c r="M7338" i="1"/>
  <c r="M7337" i="1"/>
  <c r="M7336" i="1"/>
  <c r="M7335" i="1"/>
  <c r="M7334" i="1"/>
  <c r="M7333" i="1"/>
  <c r="M7332" i="1"/>
  <c r="M7331" i="1"/>
  <c r="M7330" i="1"/>
  <c r="M7329" i="1"/>
  <c r="M7328" i="1"/>
  <c r="M7327" i="1"/>
  <c r="M7326" i="1"/>
  <c r="M7325" i="1"/>
  <c r="M7324" i="1"/>
  <c r="M7323" i="1"/>
  <c r="M7322" i="1"/>
  <c r="M7321" i="1"/>
  <c r="M7320" i="1"/>
  <c r="M7319" i="1"/>
  <c r="M7318" i="1"/>
  <c r="M7317" i="1"/>
  <c r="M7316" i="1"/>
  <c r="M7315" i="1"/>
  <c r="M7314" i="1"/>
  <c r="M7313" i="1"/>
  <c r="M7312" i="1"/>
  <c r="M7311" i="1"/>
  <c r="M7310" i="1"/>
  <c r="M7309" i="1"/>
  <c r="M7308" i="1"/>
  <c r="M7307" i="1"/>
  <c r="M7306" i="1"/>
  <c r="M7305" i="1"/>
  <c r="M7304" i="1"/>
  <c r="M7303" i="1"/>
  <c r="M7302" i="1"/>
  <c r="M7301" i="1"/>
  <c r="M7300" i="1"/>
  <c r="M7299" i="1"/>
  <c r="M7298" i="1"/>
  <c r="M7297" i="1"/>
  <c r="M7296" i="1"/>
  <c r="M7295" i="1"/>
  <c r="M7294" i="1"/>
  <c r="M7293" i="1"/>
  <c r="M7292" i="1"/>
  <c r="M7291" i="1"/>
  <c r="M7290" i="1"/>
  <c r="M7289" i="1"/>
  <c r="M7288" i="1"/>
  <c r="M7287" i="1"/>
  <c r="M7286" i="1"/>
  <c r="M7285" i="1"/>
  <c r="M7284" i="1"/>
  <c r="M7283" i="1"/>
  <c r="M7282" i="1"/>
  <c r="M7281" i="1"/>
  <c r="M7280" i="1"/>
  <c r="M7279" i="1"/>
  <c r="M7278" i="1"/>
  <c r="M7277" i="1"/>
  <c r="M7276" i="1"/>
  <c r="M7275" i="1"/>
  <c r="M7274" i="1"/>
  <c r="M7273" i="1"/>
  <c r="M7272" i="1"/>
  <c r="M7271" i="1"/>
  <c r="M7270" i="1"/>
  <c r="M7269" i="1"/>
  <c r="M7268" i="1"/>
  <c r="M7267" i="1"/>
  <c r="M7266" i="1"/>
  <c r="M7265" i="1"/>
  <c r="M7264" i="1"/>
  <c r="M7263" i="1"/>
  <c r="M7262" i="1"/>
  <c r="M7261" i="1"/>
  <c r="M7260" i="1"/>
  <c r="M7259" i="1"/>
  <c r="M7258" i="1"/>
  <c r="M7257" i="1"/>
  <c r="M7256" i="1"/>
  <c r="M7255" i="1"/>
  <c r="M7254" i="1"/>
  <c r="M7253" i="1"/>
  <c r="M7252" i="1"/>
  <c r="M7251" i="1"/>
  <c r="M7250" i="1"/>
  <c r="M7249" i="1"/>
  <c r="M7248" i="1"/>
  <c r="M7247" i="1"/>
  <c r="M7246" i="1"/>
  <c r="M7245" i="1"/>
  <c r="M7244" i="1"/>
  <c r="M7243" i="1"/>
  <c r="M7242" i="1"/>
  <c r="M7241" i="1"/>
  <c r="M7240" i="1"/>
  <c r="M7239" i="1"/>
  <c r="M7238" i="1"/>
  <c r="M7237" i="1"/>
  <c r="M7236" i="1"/>
  <c r="M7235" i="1"/>
  <c r="M7234" i="1"/>
  <c r="M7233" i="1"/>
  <c r="M7232" i="1"/>
  <c r="M7231" i="1"/>
  <c r="M7230" i="1"/>
  <c r="M7229" i="1"/>
  <c r="M7228" i="1"/>
  <c r="M7227" i="1"/>
  <c r="M7226" i="1"/>
  <c r="M7225" i="1"/>
  <c r="M7224" i="1"/>
  <c r="M7223" i="1"/>
  <c r="M7222" i="1"/>
  <c r="M7221" i="1"/>
  <c r="M7220" i="1"/>
  <c r="M7219" i="1"/>
  <c r="M7218" i="1"/>
  <c r="M7217" i="1"/>
  <c r="M7216" i="1"/>
  <c r="M7215" i="1"/>
  <c r="M7214" i="1"/>
  <c r="M7213" i="1"/>
  <c r="M7212" i="1"/>
  <c r="M7211" i="1"/>
  <c r="M7210" i="1"/>
  <c r="M7209" i="1"/>
  <c r="M7208" i="1"/>
  <c r="M7207" i="1"/>
  <c r="M7206" i="1"/>
  <c r="M7205" i="1"/>
  <c r="M7204" i="1"/>
  <c r="M7203" i="1"/>
  <c r="M7202" i="1"/>
  <c r="M7201" i="1"/>
  <c r="M7200" i="1"/>
  <c r="M7199" i="1"/>
  <c r="M7198" i="1"/>
  <c r="M7197" i="1"/>
  <c r="M7196" i="1"/>
  <c r="M7195" i="1"/>
  <c r="M7194" i="1"/>
  <c r="M7193" i="1"/>
  <c r="M7192" i="1"/>
  <c r="M7191" i="1"/>
  <c r="M7190" i="1"/>
  <c r="M7189" i="1"/>
  <c r="M7188" i="1"/>
  <c r="M7187" i="1"/>
  <c r="M7186" i="1"/>
  <c r="M7185" i="1"/>
  <c r="M7184" i="1"/>
  <c r="M7183" i="1"/>
  <c r="M7182" i="1"/>
  <c r="M7181" i="1"/>
  <c r="M7180" i="1"/>
  <c r="M7179" i="1"/>
  <c r="M7178" i="1"/>
  <c r="M7177" i="1"/>
  <c r="M7176" i="1"/>
  <c r="M7175" i="1"/>
  <c r="M7174" i="1"/>
  <c r="M7173" i="1"/>
  <c r="M7172" i="1"/>
  <c r="M7171" i="1"/>
  <c r="M7170" i="1"/>
  <c r="M7169" i="1"/>
  <c r="M7168" i="1"/>
  <c r="M7167" i="1"/>
  <c r="M7166" i="1"/>
  <c r="M7165" i="1"/>
  <c r="M7164" i="1"/>
  <c r="M7163" i="1"/>
  <c r="M7162" i="1"/>
  <c r="M7161" i="1"/>
  <c r="M7160" i="1"/>
  <c r="M7159" i="1"/>
  <c r="M7158" i="1"/>
  <c r="M7157" i="1"/>
  <c r="M7156" i="1"/>
  <c r="M7155" i="1"/>
  <c r="M7154" i="1"/>
  <c r="M7153" i="1"/>
  <c r="M7152" i="1"/>
  <c r="M7151" i="1"/>
  <c r="M7150" i="1"/>
  <c r="M7149" i="1"/>
  <c r="M7148" i="1"/>
  <c r="M7147" i="1"/>
  <c r="M7146" i="1"/>
  <c r="M7145" i="1"/>
  <c r="M7144" i="1"/>
  <c r="M7143" i="1"/>
  <c r="M7142" i="1"/>
  <c r="M7141" i="1"/>
  <c r="M7140" i="1"/>
  <c r="M7139" i="1"/>
  <c r="M7138" i="1"/>
  <c r="M7137" i="1"/>
  <c r="M7136" i="1"/>
  <c r="M7135" i="1"/>
  <c r="M7134" i="1"/>
  <c r="M7133" i="1"/>
  <c r="M7132" i="1"/>
  <c r="M7131" i="1"/>
  <c r="M7130" i="1"/>
  <c r="M7129" i="1"/>
  <c r="M7128" i="1"/>
  <c r="M7127" i="1"/>
  <c r="M7126" i="1"/>
  <c r="M7125" i="1"/>
  <c r="M7124" i="1"/>
  <c r="M7123" i="1"/>
  <c r="M7122" i="1"/>
  <c r="M7121" i="1"/>
  <c r="M7120" i="1"/>
  <c r="M7119" i="1"/>
  <c r="M7118" i="1"/>
  <c r="M7117" i="1"/>
  <c r="M7116" i="1"/>
  <c r="M7115" i="1"/>
  <c r="M7114" i="1"/>
  <c r="M7113" i="1"/>
  <c r="M7112" i="1"/>
  <c r="M7111" i="1"/>
  <c r="M7110" i="1"/>
  <c r="M7109" i="1"/>
  <c r="M7108" i="1"/>
  <c r="M7107" i="1"/>
  <c r="M7106" i="1"/>
  <c r="M7105" i="1"/>
  <c r="M7104" i="1"/>
  <c r="M7103" i="1"/>
  <c r="M7102" i="1"/>
  <c r="M7101" i="1"/>
  <c r="M7100" i="1"/>
  <c r="M7099" i="1"/>
  <c r="M7098" i="1"/>
  <c r="M7097" i="1"/>
  <c r="M7096" i="1"/>
  <c r="M7095" i="1"/>
  <c r="M7094" i="1"/>
  <c r="M7093" i="1"/>
  <c r="M7092" i="1"/>
  <c r="M7091" i="1"/>
  <c r="M7090" i="1"/>
  <c r="M7089" i="1"/>
  <c r="M7088" i="1"/>
  <c r="M7087" i="1"/>
  <c r="M7086" i="1"/>
  <c r="M7085" i="1"/>
  <c r="M7084" i="1"/>
  <c r="M7083" i="1"/>
  <c r="M7082" i="1"/>
  <c r="M7081" i="1"/>
  <c r="M7080" i="1"/>
  <c r="M7079" i="1"/>
  <c r="M7078" i="1"/>
  <c r="M7077" i="1"/>
  <c r="M7076" i="1"/>
  <c r="M7075" i="1"/>
  <c r="M7074" i="1"/>
  <c r="M7073" i="1"/>
  <c r="M7072" i="1"/>
  <c r="M7071" i="1"/>
  <c r="M7070" i="1"/>
  <c r="M7069" i="1"/>
  <c r="M7068" i="1"/>
  <c r="M7067" i="1"/>
  <c r="M7066" i="1"/>
  <c r="M7065" i="1"/>
  <c r="M7064" i="1"/>
  <c r="M7063" i="1"/>
  <c r="M7062" i="1"/>
  <c r="M7061" i="1"/>
  <c r="M7060" i="1"/>
  <c r="M7059" i="1"/>
  <c r="M7058" i="1"/>
  <c r="M7057" i="1"/>
  <c r="M7056" i="1"/>
  <c r="M7055" i="1"/>
  <c r="M7054" i="1"/>
  <c r="M7053" i="1"/>
  <c r="M7052" i="1"/>
  <c r="M7051" i="1"/>
  <c r="M7050" i="1"/>
  <c r="M7049" i="1"/>
  <c r="M7048" i="1"/>
  <c r="M7047" i="1"/>
  <c r="M7046" i="1"/>
  <c r="M7045" i="1"/>
  <c r="M7044" i="1"/>
  <c r="M7043" i="1"/>
  <c r="M7042" i="1"/>
  <c r="M7041" i="1"/>
  <c r="M7040" i="1"/>
  <c r="M7039" i="1"/>
  <c r="M7038" i="1"/>
  <c r="M7037" i="1"/>
  <c r="M7036" i="1"/>
  <c r="M7035" i="1"/>
  <c r="M7034" i="1"/>
  <c r="M7033" i="1"/>
  <c r="M7032" i="1"/>
  <c r="M7031" i="1"/>
  <c r="M7030" i="1"/>
  <c r="M7029" i="1"/>
  <c r="M7028" i="1"/>
  <c r="M7027" i="1"/>
  <c r="M7026" i="1"/>
  <c r="M7025" i="1"/>
  <c r="M7024" i="1"/>
  <c r="M7023" i="1"/>
  <c r="M7022" i="1"/>
  <c r="M7021" i="1"/>
  <c r="M7020" i="1"/>
  <c r="M7019" i="1"/>
  <c r="M7018" i="1"/>
  <c r="M7017" i="1"/>
  <c r="M7016" i="1"/>
  <c r="M7015" i="1"/>
  <c r="M7014" i="1"/>
  <c r="M7013" i="1"/>
  <c r="M7012" i="1"/>
  <c r="M7011" i="1"/>
  <c r="M7010" i="1"/>
  <c r="M7009" i="1"/>
  <c r="M7008" i="1"/>
  <c r="M7007" i="1"/>
  <c r="M7006" i="1"/>
  <c r="M7005" i="1"/>
  <c r="M7004" i="1"/>
  <c r="M7003" i="1"/>
  <c r="M7002" i="1"/>
  <c r="M7001" i="1"/>
  <c r="M7000" i="1"/>
  <c r="M6999" i="1"/>
  <c r="M6998" i="1"/>
  <c r="M6997" i="1"/>
  <c r="M6996" i="1"/>
  <c r="M6995" i="1"/>
  <c r="M6994" i="1"/>
  <c r="M6993" i="1"/>
  <c r="M6992" i="1"/>
  <c r="M6991" i="1"/>
  <c r="M6990" i="1"/>
  <c r="M6989" i="1"/>
  <c r="M6988" i="1"/>
  <c r="M6987" i="1"/>
  <c r="M6986" i="1"/>
  <c r="M6985" i="1"/>
  <c r="M6984" i="1"/>
  <c r="M6983" i="1"/>
  <c r="M6982" i="1"/>
  <c r="M6981" i="1"/>
  <c r="M6980" i="1"/>
  <c r="M6979" i="1"/>
  <c r="M6978" i="1"/>
  <c r="M6977" i="1"/>
  <c r="M6976" i="1"/>
  <c r="M6975" i="1"/>
  <c r="M6974" i="1"/>
  <c r="M6973" i="1"/>
  <c r="M6972" i="1"/>
  <c r="M6971" i="1"/>
  <c r="M6970" i="1"/>
  <c r="M6969" i="1"/>
  <c r="M6968" i="1"/>
  <c r="M6967" i="1"/>
  <c r="M6966" i="1"/>
  <c r="M6965" i="1"/>
  <c r="M6964" i="1"/>
  <c r="M6963" i="1"/>
  <c r="M6962" i="1"/>
  <c r="M6961" i="1"/>
  <c r="M6960" i="1"/>
  <c r="M6959" i="1"/>
  <c r="M6958" i="1"/>
  <c r="M6957" i="1"/>
  <c r="M6956" i="1"/>
  <c r="M6955" i="1"/>
  <c r="M6954" i="1"/>
  <c r="M6953" i="1"/>
  <c r="M6952" i="1"/>
  <c r="M6951" i="1"/>
  <c r="M6950" i="1"/>
  <c r="M6949" i="1"/>
  <c r="M6948" i="1"/>
  <c r="M6947" i="1"/>
  <c r="M6946" i="1"/>
  <c r="M6945" i="1"/>
  <c r="M6944" i="1"/>
  <c r="M6943" i="1"/>
  <c r="M6942" i="1"/>
  <c r="M6941" i="1"/>
  <c r="M6940" i="1"/>
  <c r="M6939" i="1"/>
  <c r="M6938" i="1"/>
  <c r="M6937" i="1"/>
  <c r="M6936" i="1"/>
  <c r="M6935" i="1"/>
  <c r="M6934" i="1"/>
  <c r="M6933" i="1"/>
  <c r="M6932" i="1"/>
  <c r="M6931" i="1"/>
  <c r="M6930" i="1"/>
  <c r="M6929" i="1"/>
  <c r="M6928" i="1"/>
  <c r="M6927" i="1"/>
  <c r="M6926" i="1"/>
  <c r="M6925" i="1"/>
  <c r="M6924" i="1"/>
  <c r="M6923" i="1"/>
  <c r="M6922" i="1"/>
  <c r="M6921" i="1"/>
  <c r="M6920" i="1"/>
  <c r="M6919" i="1"/>
  <c r="M6918" i="1"/>
  <c r="M6917" i="1"/>
  <c r="M6916" i="1"/>
  <c r="M6915" i="1"/>
  <c r="M6914" i="1"/>
  <c r="M6913" i="1"/>
  <c r="M6912" i="1"/>
  <c r="M6911" i="1"/>
  <c r="M6910" i="1"/>
  <c r="M6909" i="1"/>
  <c r="M6908" i="1"/>
  <c r="M6907" i="1"/>
  <c r="M6906" i="1"/>
  <c r="M6905" i="1"/>
  <c r="M6904" i="1"/>
  <c r="M6903" i="1"/>
  <c r="M6902" i="1"/>
  <c r="M6901" i="1"/>
  <c r="M6900" i="1"/>
  <c r="M6899" i="1"/>
  <c r="M6898" i="1"/>
  <c r="M6897" i="1"/>
  <c r="M6896" i="1"/>
  <c r="M6895" i="1"/>
  <c r="M6894" i="1"/>
  <c r="M6893" i="1"/>
  <c r="M6892" i="1"/>
  <c r="M6891" i="1"/>
  <c r="M6890" i="1"/>
  <c r="M6889" i="1"/>
  <c r="M6888" i="1"/>
  <c r="M6887" i="1"/>
  <c r="M6886" i="1"/>
  <c r="M6885" i="1"/>
  <c r="M6884" i="1"/>
  <c r="M6883" i="1"/>
  <c r="M6882" i="1"/>
  <c r="M6881" i="1"/>
  <c r="M6880" i="1"/>
  <c r="M6879" i="1"/>
  <c r="M6878" i="1"/>
  <c r="M6877" i="1"/>
  <c r="M6876" i="1"/>
  <c r="M6875" i="1"/>
  <c r="M6874" i="1"/>
  <c r="M6873" i="1"/>
  <c r="M6872" i="1"/>
  <c r="M6871" i="1"/>
  <c r="M6870" i="1"/>
  <c r="M6869" i="1"/>
  <c r="M6868" i="1"/>
  <c r="M6867" i="1"/>
  <c r="M6866" i="1"/>
  <c r="M6865" i="1"/>
  <c r="M6864" i="1"/>
  <c r="M6863" i="1"/>
  <c r="M6862" i="1"/>
  <c r="M6861" i="1"/>
  <c r="M6860" i="1"/>
  <c r="M6859" i="1"/>
  <c r="M6858" i="1"/>
  <c r="M6857" i="1"/>
  <c r="M6856" i="1"/>
  <c r="M6855" i="1"/>
  <c r="M6854" i="1"/>
  <c r="M6853" i="1"/>
  <c r="M6852" i="1"/>
  <c r="M6851" i="1"/>
  <c r="M6850" i="1"/>
  <c r="M6849" i="1"/>
  <c r="M6848" i="1"/>
  <c r="M6847" i="1"/>
  <c r="M6846" i="1"/>
  <c r="M6845" i="1"/>
  <c r="M6844" i="1"/>
  <c r="M6843" i="1"/>
  <c r="M6842" i="1"/>
  <c r="M6841" i="1"/>
  <c r="M6840" i="1"/>
  <c r="M6839" i="1"/>
  <c r="M6838" i="1"/>
  <c r="M6837" i="1"/>
  <c r="M6836" i="1"/>
  <c r="M6835" i="1"/>
  <c r="M6834" i="1"/>
  <c r="M6833" i="1"/>
  <c r="M6832" i="1"/>
  <c r="M6831" i="1"/>
  <c r="M6830" i="1"/>
  <c r="M6829" i="1"/>
  <c r="M6828" i="1"/>
  <c r="M6827" i="1"/>
  <c r="M6826" i="1"/>
  <c r="M6825" i="1"/>
  <c r="M6824" i="1"/>
  <c r="M6823" i="1"/>
  <c r="M6822" i="1"/>
  <c r="M6821" i="1"/>
  <c r="M6820" i="1"/>
  <c r="M6819" i="1"/>
  <c r="M6818" i="1"/>
  <c r="M6817" i="1"/>
  <c r="M6816" i="1"/>
  <c r="M6815" i="1"/>
  <c r="M6814" i="1"/>
  <c r="M6813" i="1"/>
  <c r="M6812" i="1"/>
  <c r="M6811" i="1"/>
  <c r="M6810" i="1"/>
  <c r="M6809" i="1"/>
  <c r="M6808" i="1"/>
  <c r="M6807" i="1"/>
  <c r="M6806" i="1"/>
  <c r="M6805" i="1"/>
  <c r="M6804" i="1"/>
  <c r="M6803" i="1"/>
  <c r="M6802" i="1"/>
  <c r="M6801" i="1"/>
  <c r="M6800" i="1"/>
  <c r="M6799" i="1"/>
  <c r="M6798" i="1"/>
  <c r="M6797" i="1"/>
  <c r="M6796" i="1"/>
  <c r="M6795" i="1"/>
  <c r="M6794" i="1"/>
  <c r="M6793" i="1"/>
  <c r="M6792" i="1"/>
  <c r="M6791" i="1"/>
  <c r="M6790" i="1"/>
  <c r="M6789" i="1"/>
  <c r="M6788" i="1"/>
  <c r="M6787" i="1"/>
  <c r="M6786" i="1"/>
  <c r="M6785" i="1"/>
  <c r="M6784" i="1"/>
  <c r="M6783" i="1"/>
  <c r="M6782" i="1"/>
  <c r="M6781" i="1"/>
  <c r="M6780" i="1"/>
  <c r="M6779" i="1"/>
  <c r="M6778" i="1"/>
  <c r="M6777" i="1"/>
  <c r="M6776" i="1"/>
  <c r="M6775" i="1"/>
  <c r="M6774" i="1"/>
  <c r="M6773" i="1"/>
  <c r="M6772" i="1"/>
  <c r="M6771" i="1"/>
  <c r="M6770" i="1"/>
  <c r="M6769" i="1"/>
  <c r="M6768" i="1"/>
  <c r="M6767" i="1"/>
  <c r="M6766" i="1"/>
  <c r="M6765" i="1"/>
  <c r="M6764" i="1"/>
  <c r="M6763" i="1"/>
  <c r="M6762" i="1"/>
  <c r="M6761" i="1"/>
  <c r="M6760" i="1"/>
  <c r="M6759" i="1"/>
  <c r="M6758" i="1"/>
  <c r="M6757" i="1"/>
  <c r="M6756" i="1"/>
  <c r="M6755" i="1"/>
  <c r="M6754" i="1"/>
  <c r="M6753" i="1"/>
  <c r="M6752" i="1"/>
  <c r="M6751" i="1"/>
  <c r="M6750" i="1"/>
  <c r="M6749" i="1"/>
  <c r="M6748" i="1"/>
  <c r="M6747" i="1"/>
  <c r="M6746" i="1"/>
  <c r="M6745" i="1"/>
  <c r="M6744" i="1"/>
  <c r="M6743" i="1"/>
  <c r="M6742" i="1"/>
  <c r="M6741" i="1"/>
  <c r="M6740" i="1"/>
  <c r="M6739" i="1"/>
  <c r="M6738" i="1"/>
  <c r="M6737" i="1"/>
  <c r="M6736" i="1"/>
  <c r="M6735" i="1"/>
  <c r="M6734" i="1"/>
  <c r="M6733" i="1"/>
  <c r="M6732" i="1"/>
  <c r="M6731" i="1"/>
  <c r="M6730" i="1"/>
  <c r="M6729" i="1"/>
  <c r="M6728" i="1"/>
  <c r="M6727" i="1"/>
  <c r="M6726" i="1"/>
  <c r="M6725" i="1"/>
  <c r="M6724" i="1"/>
  <c r="M6723" i="1"/>
  <c r="M6722" i="1"/>
  <c r="M6721" i="1"/>
  <c r="M6720" i="1"/>
  <c r="M6719" i="1"/>
  <c r="M6718" i="1"/>
  <c r="M6717" i="1"/>
  <c r="M6716" i="1"/>
  <c r="M6715" i="1"/>
  <c r="M6714" i="1"/>
  <c r="M6713" i="1"/>
  <c r="M6712" i="1"/>
  <c r="M6711" i="1"/>
  <c r="M6710" i="1"/>
  <c r="M6709" i="1"/>
  <c r="M6708" i="1"/>
  <c r="M6707" i="1"/>
  <c r="M6706" i="1"/>
  <c r="M6705" i="1"/>
  <c r="M6704" i="1"/>
  <c r="M6703" i="1"/>
  <c r="M6702" i="1"/>
  <c r="M6701" i="1"/>
  <c r="M6700" i="1"/>
  <c r="M6699" i="1"/>
  <c r="M6698" i="1"/>
  <c r="M6697" i="1"/>
  <c r="M6696" i="1"/>
  <c r="M6695" i="1"/>
  <c r="M6694" i="1"/>
  <c r="M6693" i="1"/>
  <c r="M6692" i="1"/>
  <c r="M6691" i="1"/>
  <c r="M6690" i="1"/>
  <c r="M6689" i="1"/>
  <c r="M6688" i="1"/>
  <c r="M6687" i="1"/>
  <c r="M6686" i="1"/>
  <c r="M6685" i="1"/>
  <c r="M6684" i="1"/>
  <c r="M6683" i="1"/>
  <c r="M6682" i="1"/>
  <c r="M6681" i="1"/>
  <c r="M6680" i="1"/>
  <c r="M6679" i="1"/>
  <c r="M6678" i="1"/>
  <c r="M6677" i="1"/>
  <c r="M6676" i="1"/>
  <c r="M6675" i="1"/>
  <c r="M6674" i="1"/>
  <c r="M6673" i="1"/>
  <c r="M6672" i="1"/>
  <c r="M6671" i="1"/>
  <c r="M6670" i="1"/>
  <c r="M6669" i="1"/>
  <c r="M6668" i="1"/>
  <c r="M6667" i="1"/>
  <c r="M6666" i="1"/>
  <c r="M6665" i="1"/>
  <c r="M6664" i="1"/>
  <c r="M6663" i="1"/>
  <c r="M6662" i="1"/>
  <c r="M6661" i="1"/>
  <c r="M6660" i="1"/>
  <c r="M6659" i="1"/>
  <c r="M6658" i="1"/>
  <c r="M6657" i="1"/>
  <c r="M6656" i="1"/>
  <c r="M6655" i="1"/>
  <c r="M6654" i="1"/>
  <c r="M6653" i="1"/>
  <c r="M6652" i="1"/>
  <c r="M6651" i="1"/>
  <c r="M6650" i="1"/>
  <c r="M6649" i="1"/>
  <c r="M6648" i="1"/>
  <c r="M6647" i="1"/>
  <c r="M6646" i="1"/>
  <c r="M6645" i="1"/>
  <c r="M6644" i="1"/>
  <c r="M6643" i="1"/>
  <c r="M6642" i="1"/>
  <c r="M6641" i="1"/>
  <c r="M6640" i="1"/>
  <c r="M6639" i="1"/>
  <c r="M6638" i="1"/>
  <c r="M6637" i="1"/>
  <c r="M6636" i="1"/>
  <c r="M6635" i="1"/>
  <c r="M6634" i="1"/>
  <c r="M6633" i="1"/>
  <c r="M6632" i="1"/>
  <c r="M6631" i="1"/>
  <c r="M6630" i="1"/>
  <c r="M6629" i="1"/>
  <c r="M6628" i="1"/>
  <c r="M6627" i="1"/>
  <c r="M6626" i="1"/>
  <c r="M6625" i="1"/>
  <c r="M6624" i="1"/>
  <c r="M6623" i="1"/>
  <c r="M6622" i="1"/>
  <c r="M6621" i="1"/>
  <c r="M6620" i="1"/>
  <c r="M6619" i="1"/>
  <c r="M6618" i="1"/>
  <c r="M6617" i="1"/>
  <c r="M6616" i="1"/>
  <c r="M6615" i="1"/>
  <c r="M6614" i="1"/>
  <c r="M6613" i="1"/>
  <c r="M6612" i="1"/>
  <c r="M6611" i="1"/>
  <c r="M6610" i="1"/>
  <c r="M6609" i="1"/>
  <c r="M6608" i="1"/>
  <c r="M6607" i="1"/>
  <c r="M6606" i="1"/>
  <c r="M6605" i="1"/>
  <c r="M6604" i="1"/>
  <c r="M6603" i="1"/>
  <c r="M6602" i="1"/>
  <c r="M6601" i="1"/>
  <c r="M6600" i="1"/>
  <c r="M6599" i="1"/>
  <c r="M6598" i="1"/>
  <c r="M6597" i="1"/>
  <c r="M6596" i="1"/>
  <c r="M6595" i="1"/>
  <c r="M6594" i="1"/>
  <c r="M6593" i="1"/>
  <c r="M6592" i="1"/>
  <c r="M6591" i="1"/>
  <c r="M6590" i="1"/>
  <c r="M6589" i="1"/>
  <c r="M6588" i="1"/>
  <c r="M6587" i="1"/>
  <c r="M6586" i="1"/>
  <c r="M6585" i="1"/>
  <c r="M6584" i="1"/>
  <c r="M6583" i="1"/>
  <c r="M6582" i="1"/>
  <c r="M6581" i="1"/>
  <c r="M6580" i="1"/>
  <c r="M6579" i="1"/>
  <c r="M6578" i="1"/>
  <c r="M6577" i="1"/>
  <c r="M6576" i="1"/>
  <c r="M6575" i="1"/>
  <c r="M6574" i="1"/>
  <c r="M6573" i="1"/>
  <c r="M6572" i="1"/>
  <c r="M6571" i="1"/>
  <c r="M6570" i="1"/>
  <c r="M6569" i="1"/>
  <c r="M6568" i="1"/>
  <c r="M6567" i="1"/>
  <c r="M6566" i="1"/>
  <c r="M6565" i="1"/>
  <c r="M6564" i="1"/>
  <c r="M6563" i="1"/>
  <c r="M6562" i="1"/>
  <c r="M6561" i="1"/>
  <c r="M6560" i="1"/>
  <c r="M6559" i="1"/>
  <c r="M6558" i="1"/>
  <c r="M6557" i="1"/>
  <c r="M6556" i="1"/>
  <c r="M6555" i="1"/>
  <c r="M6554" i="1"/>
  <c r="M6553" i="1"/>
  <c r="M6552" i="1"/>
  <c r="M6551" i="1"/>
  <c r="M6550" i="1"/>
  <c r="M6549" i="1"/>
  <c r="M6548" i="1"/>
  <c r="M6547" i="1"/>
  <c r="M6546" i="1"/>
  <c r="M6545" i="1"/>
  <c r="M6544" i="1"/>
  <c r="M6543" i="1"/>
  <c r="M6542" i="1"/>
  <c r="M6541" i="1"/>
  <c r="M6540" i="1"/>
  <c r="M6539" i="1"/>
  <c r="M6538" i="1"/>
  <c r="M6537" i="1"/>
  <c r="M6536" i="1"/>
  <c r="M6535" i="1"/>
  <c r="M6534" i="1"/>
  <c r="M6533" i="1"/>
  <c r="M6532" i="1"/>
  <c r="M6531" i="1"/>
  <c r="M6530" i="1"/>
  <c r="M6529" i="1"/>
  <c r="M6528" i="1"/>
  <c r="M6527" i="1"/>
  <c r="M6526" i="1"/>
  <c r="M6525" i="1"/>
  <c r="M6524" i="1"/>
  <c r="M6523" i="1"/>
  <c r="M6522" i="1"/>
  <c r="M6521" i="1"/>
  <c r="M6520" i="1"/>
  <c r="M6519" i="1"/>
  <c r="M6518" i="1"/>
  <c r="M6517" i="1"/>
  <c r="M6516" i="1"/>
  <c r="M6515" i="1"/>
  <c r="M6514" i="1"/>
  <c r="M6513" i="1"/>
  <c r="M6512" i="1"/>
  <c r="M6511" i="1"/>
  <c r="M6510" i="1"/>
  <c r="M6509" i="1"/>
  <c r="M6508" i="1"/>
  <c r="M6507" i="1"/>
  <c r="M6506" i="1"/>
  <c r="M6505" i="1"/>
  <c r="M6504" i="1"/>
  <c r="M6503" i="1"/>
  <c r="M6502" i="1"/>
  <c r="M6501" i="1"/>
  <c r="M6500" i="1"/>
  <c r="M6499" i="1"/>
  <c r="M6498" i="1"/>
  <c r="M6497" i="1"/>
  <c r="M6496" i="1"/>
  <c r="M6495" i="1"/>
  <c r="M6494" i="1"/>
  <c r="M6493" i="1"/>
  <c r="M6492" i="1"/>
  <c r="M6491" i="1"/>
  <c r="M6490" i="1"/>
  <c r="M6489" i="1"/>
  <c r="M6488" i="1"/>
  <c r="M6487" i="1"/>
  <c r="M6486" i="1"/>
  <c r="M6485" i="1"/>
  <c r="M6484" i="1"/>
  <c r="M6483" i="1"/>
  <c r="M6482" i="1"/>
  <c r="M6481" i="1"/>
  <c r="M6480" i="1"/>
  <c r="M6479" i="1"/>
  <c r="M6478" i="1"/>
  <c r="M6477" i="1"/>
  <c r="M6476" i="1"/>
  <c r="M6475" i="1"/>
  <c r="M6474" i="1"/>
  <c r="M6473" i="1"/>
  <c r="M6472" i="1"/>
  <c r="M6471" i="1"/>
  <c r="M6470" i="1"/>
  <c r="M6469" i="1"/>
  <c r="M6468" i="1"/>
  <c r="M6467" i="1"/>
  <c r="M6466" i="1"/>
  <c r="M6465" i="1"/>
  <c r="M6464" i="1"/>
  <c r="M6463" i="1"/>
  <c r="M6462" i="1"/>
  <c r="M6461" i="1"/>
  <c r="M6460" i="1"/>
  <c r="M6459" i="1"/>
  <c r="M6458" i="1"/>
  <c r="M6457" i="1"/>
  <c r="M6456" i="1"/>
  <c r="M6455" i="1"/>
  <c r="M6454" i="1"/>
  <c r="M6453" i="1"/>
  <c r="M6452" i="1"/>
  <c r="M6451" i="1"/>
  <c r="M6450" i="1"/>
  <c r="M6449" i="1"/>
  <c r="M6448" i="1"/>
  <c r="M6447" i="1"/>
  <c r="M6446" i="1"/>
  <c r="M6445" i="1"/>
  <c r="M6444" i="1"/>
  <c r="M6443" i="1"/>
  <c r="M6442" i="1"/>
  <c r="M6441" i="1"/>
  <c r="M6440" i="1"/>
  <c r="M6439" i="1"/>
  <c r="M6438" i="1"/>
  <c r="M6437" i="1"/>
  <c r="M6436" i="1"/>
  <c r="M6435" i="1"/>
  <c r="M6434" i="1"/>
  <c r="M6433" i="1"/>
  <c r="M6432" i="1"/>
  <c r="M6431" i="1"/>
  <c r="M6430" i="1"/>
  <c r="M6429" i="1"/>
  <c r="M6428" i="1"/>
  <c r="M6427" i="1"/>
  <c r="M6426" i="1"/>
  <c r="M6425" i="1"/>
  <c r="M6424" i="1"/>
  <c r="M6423" i="1"/>
  <c r="M6422" i="1"/>
  <c r="M6421" i="1"/>
  <c r="M6420" i="1"/>
  <c r="M6419" i="1"/>
  <c r="M6418" i="1"/>
  <c r="M6417" i="1"/>
  <c r="M6416" i="1"/>
  <c r="M6415" i="1"/>
  <c r="M6414" i="1"/>
  <c r="M6413" i="1"/>
  <c r="M6412" i="1"/>
  <c r="M6411" i="1"/>
  <c r="M6410" i="1"/>
  <c r="M6409" i="1"/>
  <c r="M6408" i="1"/>
  <c r="M6407" i="1"/>
  <c r="M6406" i="1"/>
  <c r="M6405" i="1"/>
  <c r="M6404" i="1"/>
  <c r="M6403" i="1"/>
  <c r="M6402" i="1"/>
  <c r="M6401" i="1"/>
  <c r="M6400" i="1"/>
  <c r="M6399" i="1"/>
  <c r="M6398" i="1"/>
  <c r="M6397" i="1"/>
  <c r="M6396" i="1"/>
  <c r="M6395" i="1"/>
  <c r="M6394" i="1"/>
  <c r="M6393" i="1"/>
  <c r="M6392" i="1"/>
  <c r="M6391" i="1"/>
  <c r="M6390" i="1"/>
  <c r="M6389" i="1"/>
  <c r="M6388" i="1"/>
  <c r="M6387" i="1"/>
  <c r="M6386" i="1"/>
  <c r="M6385" i="1"/>
  <c r="M6384" i="1"/>
  <c r="M6383" i="1"/>
  <c r="M6382" i="1"/>
  <c r="M6381" i="1"/>
  <c r="M6380" i="1"/>
  <c r="M6379" i="1"/>
  <c r="M6378" i="1"/>
  <c r="M6377" i="1"/>
  <c r="M6376" i="1"/>
  <c r="M6375" i="1"/>
  <c r="M6374" i="1"/>
  <c r="M6373" i="1"/>
  <c r="M6372" i="1"/>
  <c r="M6371" i="1"/>
  <c r="M6370" i="1"/>
  <c r="M6369" i="1"/>
  <c r="M6368" i="1"/>
  <c r="M6367" i="1"/>
  <c r="M6366" i="1"/>
  <c r="M6365" i="1"/>
  <c r="M6364" i="1"/>
  <c r="M6363" i="1"/>
  <c r="M6362" i="1"/>
  <c r="M6361" i="1"/>
  <c r="M6360" i="1"/>
  <c r="M6359" i="1"/>
  <c r="M6358" i="1"/>
  <c r="M6357" i="1"/>
  <c r="M6356" i="1"/>
  <c r="M6355" i="1"/>
  <c r="M6354" i="1"/>
  <c r="M6353" i="1"/>
  <c r="M6352" i="1"/>
  <c r="M6351" i="1"/>
  <c r="M6350" i="1"/>
  <c r="M6349" i="1"/>
  <c r="M6348" i="1"/>
  <c r="M6347" i="1"/>
  <c r="M6346" i="1"/>
  <c r="M6345" i="1"/>
  <c r="M6344" i="1"/>
  <c r="M6343" i="1"/>
  <c r="M6342" i="1"/>
  <c r="M6341" i="1"/>
  <c r="M6340" i="1"/>
  <c r="M6339" i="1"/>
  <c r="M6338" i="1"/>
  <c r="M6337" i="1"/>
  <c r="M6336" i="1"/>
  <c r="M6335" i="1"/>
  <c r="M6334" i="1"/>
  <c r="M6333" i="1"/>
  <c r="M6332" i="1"/>
  <c r="M6331" i="1"/>
  <c r="M6330" i="1"/>
  <c r="M6329" i="1"/>
  <c r="M6328" i="1"/>
  <c r="M6327" i="1"/>
  <c r="M6326" i="1"/>
  <c r="M6325" i="1"/>
  <c r="M6324" i="1"/>
  <c r="M6323" i="1"/>
  <c r="M6322" i="1"/>
  <c r="M6321" i="1"/>
  <c r="M6320" i="1"/>
  <c r="M6319" i="1"/>
  <c r="M6318" i="1"/>
  <c r="M6317" i="1"/>
  <c r="M6316" i="1"/>
  <c r="M6315" i="1"/>
  <c r="M6314" i="1"/>
  <c r="M6313" i="1"/>
  <c r="M6312" i="1"/>
  <c r="M6311" i="1"/>
  <c r="M6310" i="1"/>
  <c r="M6309" i="1"/>
  <c r="M6308" i="1"/>
  <c r="M6307" i="1"/>
  <c r="M6306" i="1"/>
  <c r="M6305" i="1"/>
  <c r="M6304" i="1"/>
  <c r="M6303" i="1"/>
  <c r="M6302" i="1"/>
  <c r="M6301" i="1"/>
  <c r="M6300" i="1"/>
  <c r="M6299" i="1"/>
  <c r="M6298" i="1"/>
  <c r="M6297" i="1"/>
  <c r="M6296" i="1"/>
  <c r="M6295" i="1"/>
  <c r="M6294" i="1"/>
  <c r="M6293" i="1"/>
  <c r="M6292" i="1"/>
  <c r="M6291" i="1"/>
  <c r="M6290" i="1"/>
  <c r="M6289" i="1"/>
  <c r="M6288" i="1"/>
  <c r="M6287" i="1"/>
  <c r="M6286" i="1"/>
  <c r="M6285" i="1"/>
  <c r="M6284" i="1"/>
  <c r="M6283" i="1"/>
  <c r="M6282" i="1"/>
  <c r="M6281" i="1"/>
  <c r="M6280" i="1"/>
  <c r="M6279" i="1"/>
  <c r="M6278" i="1"/>
  <c r="M6277" i="1"/>
  <c r="M6276" i="1"/>
  <c r="M6275" i="1"/>
  <c r="M6274" i="1"/>
  <c r="M6273" i="1"/>
  <c r="M6272" i="1"/>
  <c r="M6271" i="1"/>
  <c r="M6270" i="1"/>
  <c r="M6269" i="1"/>
  <c r="M6268" i="1"/>
  <c r="M6267" i="1"/>
  <c r="M6266" i="1"/>
  <c r="M6265" i="1"/>
  <c r="M6264" i="1"/>
  <c r="M6263" i="1"/>
  <c r="M6262" i="1"/>
  <c r="M6261" i="1"/>
  <c r="M6260" i="1"/>
  <c r="M6259" i="1"/>
  <c r="M6258" i="1"/>
  <c r="M6257" i="1"/>
  <c r="M6256" i="1"/>
  <c r="M6255" i="1"/>
  <c r="M6254" i="1"/>
  <c r="M6253" i="1"/>
  <c r="M6252" i="1"/>
  <c r="M6251" i="1"/>
  <c r="M6250" i="1"/>
  <c r="M6249" i="1"/>
  <c r="M6248" i="1"/>
  <c r="M6247" i="1"/>
  <c r="M6246" i="1"/>
  <c r="M6245" i="1"/>
  <c r="M6244" i="1"/>
  <c r="M6243" i="1"/>
  <c r="M6242" i="1"/>
  <c r="M6241" i="1"/>
  <c r="M6240" i="1"/>
  <c r="M6239" i="1"/>
  <c r="M6238" i="1"/>
  <c r="M6237" i="1"/>
  <c r="M6236" i="1"/>
  <c r="M6235" i="1"/>
  <c r="M6234" i="1"/>
  <c r="M6233" i="1"/>
  <c r="M6232" i="1"/>
  <c r="M6231" i="1"/>
  <c r="M6230" i="1"/>
  <c r="M6229" i="1"/>
  <c r="M6228" i="1"/>
  <c r="M6227" i="1"/>
  <c r="M6226" i="1"/>
  <c r="M6225" i="1"/>
  <c r="M6224" i="1"/>
  <c r="M6223" i="1"/>
  <c r="M6222" i="1"/>
  <c r="M6221" i="1"/>
  <c r="M6220" i="1"/>
  <c r="M6219" i="1"/>
  <c r="M6218" i="1"/>
  <c r="M6217" i="1"/>
  <c r="M6216" i="1"/>
  <c r="M6215" i="1"/>
  <c r="M6214" i="1"/>
  <c r="M6213" i="1"/>
  <c r="M6212" i="1"/>
  <c r="M6211" i="1"/>
  <c r="M6210" i="1"/>
  <c r="M6209" i="1"/>
  <c r="M6208" i="1"/>
  <c r="M6207" i="1"/>
  <c r="M6206" i="1"/>
  <c r="M6205" i="1"/>
  <c r="M6204" i="1"/>
  <c r="M6203" i="1"/>
  <c r="M6202" i="1"/>
  <c r="M6201" i="1"/>
  <c r="M6200" i="1"/>
  <c r="M6199" i="1"/>
  <c r="M6198" i="1"/>
  <c r="M6197" i="1"/>
  <c r="M6196" i="1"/>
  <c r="M6195" i="1"/>
  <c r="M6194" i="1"/>
  <c r="M6193" i="1"/>
  <c r="M6192" i="1"/>
  <c r="M6191" i="1"/>
  <c r="M6190" i="1"/>
  <c r="M6189" i="1"/>
  <c r="M6188" i="1"/>
  <c r="M6187" i="1"/>
  <c r="M6186" i="1"/>
  <c r="M6185" i="1"/>
  <c r="M6184" i="1"/>
  <c r="M6183" i="1"/>
  <c r="M6182" i="1"/>
  <c r="M6181" i="1"/>
  <c r="M6180" i="1"/>
  <c r="M6179" i="1"/>
  <c r="M6178" i="1"/>
  <c r="M6177" i="1"/>
  <c r="M6176" i="1"/>
  <c r="M6175" i="1"/>
  <c r="M6174" i="1"/>
  <c r="M6173" i="1"/>
  <c r="M6172" i="1"/>
  <c r="M6171" i="1"/>
  <c r="M6170" i="1"/>
  <c r="M6169" i="1"/>
  <c r="M6168" i="1"/>
  <c r="M6167" i="1"/>
  <c r="M6166" i="1"/>
  <c r="M6165" i="1"/>
  <c r="M6164" i="1"/>
  <c r="M6163" i="1"/>
  <c r="M6162" i="1"/>
  <c r="M6161" i="1"/>
  <c r="M6160" i="1"/>
  <c r="M6159" i="1"/>
  <c r="M6158" i="1"/>
  <c r="M6157" i="1"/>
  <c r="M6156" i="1"/>
  <c r="M6155" i="1"/>
  <c r="M6154" i="1"/>
  <c r="M6153" i="1"/>
  <c r="M6152" i="1"/>
  <c r="M6151" i="1"/>
  <c r="M6150" i="1"/>
  <c r="M6149" i="1"/>
  <c r="M6148" i="1"/>
  <c r="M6147" i="1"/>
  <c r="M6146" i="1"/>
  <c r="M6145" i="1"/>
  <c r="M6144" i="1"/>
  <c r="M6143" i="1"/>
  <c r="M6142" i="1"/>
  <c r="M6141" i="1"/>
  <c r="M6140" i="1"/>
  <c r="M6139" i="1"/>
  <c r="M6138" i="1"/>
  <c r="M6137" i="1"/>
  <c r="M6136" i="1"/>
  <c r="M6135" i="1"/>
  <c r="M6134" i="1"/>
  <c r="M6133" i="1"/>
  <c r="M6132" i="1"/>
  <c r="M6131" i="1"/>
  <c r="M6130" i="1"/>
  <c r="M6129" i="1"/>
  <c r="M6128" i="1"/>
  <c r="M6127" i="1"/>
  <c r="M6126" i="1"/>
  <c r="M6125" i="1"/>
  <c r="M6124" i="1"/>
  <c r="M6123" i="1"/>
  <c r="M6122" i="1"/>
  <c r="M6121" i="1"/>
  <c r="M6120" i="1"/>
  <c r="M6119" i="1"/>
  <c r="M6118" i="1"/>
  <c r="M6117" i="1"/>
  <c r="M6116" i="1"/>
  <c r="M6115" i="1"/>
  <c r="M6114" i="1"/>
  <c r="M6113" i="1"/>
  <c r="M6112" i="1"/>
  <c r="M6111" i="1"/>
  <c r="M6110" i="1"/>
  <c r="M6109" i="1"/>
  <c r="M6108" i="1"/>
  <c r="M6107" i="1"/>
  <c r="M6106" i="1"/>
  <c r="M6105" i="1"/>
  <c r="M6104" i="1"/>
  <c r="M6103" i="1"/>
  <c r="M6102" i="1"/>
  <c r="M6101" i="1"/>
  <c r="M6100" i="1"/>
  <c r="M6099" i="1"/>
  <c r="M6098" i="1"/>
  <c r="M6097" i="1"/>
  <c r="M6096" i="1"/>
  <c r="M6095" i="1"/>
  <c r="M6094" i="1"/>
  <c r="M6093" i="1"/>
  <c r="M6092" i="1"/>
  <c r="M6091" i="1"/>
  <c r="M6090" i="1"/>
  <c r="M6089" i="1"/>
  <c r="M6088" i="1"/>
  <c r="M6087" i="1"/>
  <c r="M6086" i="1"/>
  <c r="M6085" i="1"/>
  <c r="M6084" i="1"/>
  <c r="M6083" i="1"/>
  <c r="M6082" i="1"/>
  <c r="M6081" i="1"/>
  <c r="M6080" i="1"/>
  <c r="M6079" i="1"/>
  <c r="M6078" i="1"/>
  <c r="M6077" i="1"/>
  <c r="M6076" i="1"/>
  <c r="M6075" i="1"/>
  <c r="M6074" i="1"/>
  <c r="M6073" i="1"/>
  <c r="M6072" i="1"/>
  <c r="M6071" i="1"/>
  <c r="M6070" i="1"/>
  <c r="M6069" i="1"/>
  <c r="M6068" i="1"/>
  <c r="M6067" i="1"/>
  <c r="M6066" i="1"/>
  <c r="M6065" i="1"/>
  <c r="M6064" i="1"/>
  <c r="M6063" i="1"/>
  <c r="M6062" i="1"/>
  <c r="M6061" i="1"/>
  <c r="M6060" i="1"/>
  <c r="M6059" i="1"/>
  <c r="M6058" i="1"/>
  <c r="M6057" i="1"/>
  <c r="M6056" i="1"/>
  <c r="M6055" i="1"/>
  <c r="M6054" i="1"/>
  <c r="M6053" i="1"/>
  <c r="M6052" i="1"/>
  <c r="M6051" i="1"/>
  <c r="M6050" i="1"/>
  <c r="M6049" i="1"/>
  <c r="M6048" i="1"/>
  <c r="M6047" i="1"/>
  <c r="M6046" i="1"/>
  <c r="M6045" i="1"/>
  <c r="M6044" i="1"/>
  <c r="M6043" i="1"/>
  <c r="M6042" i="1"/>
  <c r="M6041" i="1"/>
  <c r="M6040" i="1"/>
  <c r="M6039" i="1"/>
  <c r="M6038" i="1"/>
  <c r="M6037" i="1"/>
  <c r="M6036" i="1"/>
  <c r="M6035" i="1"/>
  <c r="M6034" i="1"/>
  <c r="M6033" i="1"/>
  <c r="M6032" i="1"/>
  <c r="M6031" i="1"/>
  <c r="M6030" i="1"/>
  <c r="M6029" i="1"/>
  <c r="M6028" i="1"/>
  <c r="M6027" i="1"/>
  <c r="M6026" i="1"/>
  <c r="M6025" i="1"/>
  <c r="M6024" i="1"/>
  <c r="M6023" i="1"/>
  <c r="M6022" i="1"/>
  <c r="M6021" i="1"/>
  <c r="M6020" i="1"/>
  <c r="M6019" i="1"/>
  <c r="M6018" i="1"/>
  <c r="M6017" i="1"/>
  <c r="M6016" i="1"/>
  <c r="M6015" i="1"/>
  <c r="M6014" i="1"/>
  <c r="M6013" i="1"/>
  <c r="M6012" i="1"/>
  <c r="M6011" i="1"/>
  <c r="M6010" i="1"/>
  <c r="M6009" i="1"/>
  <c r="M6008" i="1"/>
  <c r="M6007" i="1"/>
  <c r="M6006" i="1"/>
  <c r="M6005" i="1"/>
  <c r="M6004" i="1"/>
  <c r="M6003" i="1"/>
  <c r="M6002" i="1"/>
  <c r="M6001" i="1"/>
  <c r="M6000" i="1"/>
  <c r="M5999" i="1"/>
  <c r="M5998" i="1"/>
  <c r="M5997" i="1"/>
  <c r="M5996" i="1"/>
  <c r="M5995" i="1"/>
  <c r="M5994" i="1"/>
  <c r="M5993" i="1"/>
  <c r="M5992" i="1"/>
  <c r="M5991" i="1"/>
  <c r="M5990" i="1"/>
  <c r="M5989" i="1"/>
  <c r="M5988" i="1"/>
  <c r="M5987" i="1"/>
  <c r="M5986" i="1"/>
  <c r="M5985" i="1"/>
  <c r="M5984" i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37" i="1"/>
  <c r="M2536" i="1"/>
  <c r="M2535" i="1"/>
  <c r="M2534" i="1"/>
  <c r="M2533" i="1"/>
  <c r="M2532" i="1"/>
  <c r="M2531" i="1"/>
  <c r="M2530" i="1"/>
  <c r="M2529" i="1"/>
  <c r="AQ36" i="1" l="1"/>
  <c r="AR30" i="1"/>
  <c r="AR33" i="1"/>
  <c r="AR32" i="1"/>
  <c r="AR31" i="1"/>
  <c r="AV85" i="1"/>
  <c r="AV84" i="1"/>
  <c r="AV76" i="1"/>
  <c r="AV77" i="1"/>
  <c r="AS50" i="1" l="1"/>
  <c r="AS51" i="1"/>
  <c r="AS49" i="1"/>
  <c r="W10010" i="1"/>
  <c r="W10009" i="1"/>
  <c r="W10008" i="1"/>
  <c r="W10007" i="1"/>
  <c r="W10006" i="1"/>
  <c r="W10005" i="1"/>
  <c r="W10004" i="1"/>
  <c r="W10003" i="1"/>
  <c r="W10002" i="1"/>
  <c r="W10001" i="1"/>
  <c r="W10000" i="1"/>
  <c r="W9999" i="1"/>
  <c r="W9998" i="1"/>
  <c r="W9997" i="1"/>
  <c r="W9996" i="1"/>
  <c r="W9995" i="1"/>
  <c r="W9994" i="1"/>
  <c r="W9993" i="1"/>
  <c r="W9992" i="1"/>
  <c r="W9991" i="1"/>
  <c r="W9990" i="1"/>
  <c r="W9989" i="1"/>
  <c r="W9988" i="1"/>
  <c r="W9987" i="1"/>
  <c r="W9986" i="1"/>
  <c r="W9985" i="1"/>
  <c r="W9984" i="1"/>
  <c r="W9983" i="1"/>
  <c r="W9982" i="1"/>
  <c r="W9981" i="1"/>
  <c r="W9980" i="1"/>
  <c r="W9979" i="1"/>
  <c r="W9978" i="1"/>
  <c r="W9977" i="1"/>
  <c r="W9976" i="1"/>
  <c r="W9975" i="1"/>
  <c r="W9974" i="1"/>
  <c r="W9973" i="1"/>
  <c r="W9972" i="1"/>
  <c r="W9971" i="1"/>
  <c r="W9970" i="1"/>
  <c r="W9969" i="1"/>
  <c r="W9968" i="1"/>
  <c r="W9967" i="1"/>
  <c r="W9966" i="1"/>
  <c r="W9965" i="1"/>
  <c r="W9964" i="1"/>
  <c r="W9963" i="1"/>
  <c r="W9962" i="1"/>
  <c r="W9961" i="1"/>
  <c r="W9960" i="1"/>
  <c r="W9959" i="1"/>
  <c r="W9958" i="1"/>
  <c r="W9957" i="1"/>
  <c r="W9956" i="1"/>
  <c r="W9955" i="1"/>
  <c r="W9954" i="1"/>
  <c r="W9953" i="1"/>
  <c r="W9952" i="1"/>
  <c r="W9951" i="1"/>
  <c r="W9950" i="1"/>
  <c r="W9949" i="1"/>
  <c r="W9948" i="1"/>
  <c r="W9947" i="1"/>
  <c r="W9946" i="1"/>
  <c r="W9945" i="1"/>
  <c r="W9944" i="1"/>
  <c r="W9943" i="1"/>
  <c r="W9942" i="1"/>
  <c r="W9941" i="1"/>
  <c r="W9940" i="1"/>
  <c r="W9939" i="1"/>
  <c r="W9938" i="1"/>
  <c r="W9937" i="1"/>
  <c r="W9936" i="1"/>
  <c r="W9935" i="1"/>
  <c r="W9934" i="1"/>
  <c r="W9933" i="1"/>
  <c r="W9932" i="1"/>
  <c r="W9931" i="1"/>
  <c r="W9930" i="1"/>
  <c r="W9929" i="1"/>
  <c r="W9928" i="1"/>
  <c r="W9927" i="1"/>
  <c r="W9926" i="1"/>
  <c r="W9925" i="1"/>
  <c r="W9924" i="1"/>
  <c r="W9923" i="1"/>
  <c r="W9922" i="1"/>
  <c r="W9921" i="1"/>
  <c r="W9920" i="1"/>
  <c r="W9919" i="1"/>
  <c r="W9918" i="1"/>
  <c r="W9917" i="1"/>
  <c r="W9916" i="1"/>
  <c r="W9915" i="1"/>
  <c r="W9914" i="1"/>
  <c r="W9913" i="1"/>
  <c r="W9912" i="1"/>
  <c r="W9911" i="1"/>
  <c r="W9910" i="1"/>
  <c r="W9909" i="1"/>
  <c r="W9908" i="1"/>
  <c r="W9907" i="1"/>
  <c r="W9906" i="1"/>
  <c r="W9905" i="1"/>
  <c r="W9904" i="1"/>
  <c r="W9903" i="1"/>
  <c r="W9902" i="1"/>
  <c r="W9901" i="1"/>
  <c r="W9900" i="1"/>
  <c r="W9899" i="1"/>
  <c r="W9898" i="1"/>
  <c r="W9897" i="1"/>
  <c r="W9896" i="1"/>
  <c r="W9895" i="1"/>
  <c r="W9894" i="1"/>
  <c r="W9893" i="1"/>
  <c r="W9892" i="1"/>
  <c r="W9891" i="1"/>
  <c r="W9890" i="1"/>
  <c r="W9889" i="1"/>
  <c r="W9888" i="1"/>
  <c r="W9887" i="1"/>
  <c r="W9886" i="1"/>
  <c r="W9885" i="1"/>
  <c r="W9884" i="1"/>
  <c r="W9883" i="1"/>
  <c r="W9882" i="1"/>
  <c r="W9881" i="1"/>
  <c r="W9880" i="1"/>
  <c r="W9879" i="1"/>
  <c r="W9878" i="1"/>
  <c r="W9877" i="1"/>
  <c r="W9876" i="1"/>
  <c r="W9875" i="1"/>
  <c r="W9874" i="1"/>
  <c r="W9873" i="1"/>
  <c r="W9872" i="1"/>
  <c r="W9871" i="1"/>
  <c r="W9870" i="1"/>
  <c r="W9869" i="1"/>
  <c r="W9868" i="1"/>
  <c r="W9867" i="1"/>
  <c r="W9866" i="1"/>
  <c r="W9865" i="1"/>
  <c r="W9864" i="1"/>
  <c r="W9863" i="1"/>
  <c r="W9862" i="1"/>
  <c r="W9861" i="1"/>
  <c r="W9860" i="1"/>
  <c r="W9859" i="1"/>
  <c r="W9858" i="1"/>
  <c r="W9857" i="1"/>
  <c r="W9856" i="1"/>
  <c r="W9855" i="1"/>
  <c r="W9854" i="1"/>
  <c r="W9853" i="1"/>
  <c r="W9852" i="1"/>
  <c r="W9851" i="1"/>
  <c r="W9850" i="1"/>
  <c r="W9849" i="1"/>
  <c r="W9848" i="1"/>
  <c r="W9847" i="1"/>
  <c r="W9846" i="1"/>
  <c r="W9845" i="1"/>
  <c r="W9844" i="1"/>
  <c r="W9843" i="1"/>
  <c r="W9842" i="1"/>
  <c r="W9841" i="1"/>
  <c r="W9840" i="1"/>
  <c r="W9839" i="1"/>
  <c r="W9838" i="1"/>
  <c r="W9837" i="1"/>
  <c r="W9836" i="1"/>
  <c r="W9835" i="1"/>
  <c r="W9834" i="1"/>
  <c r="W9833" i="1"/>
  <c r="W9832" i="1"/>
  <c r="W9831" i="1"/>
  <c r="W9830" i="1"/>
  <c r="W9829" i="1"/>
  <c r="W9828" i="1"/>
  <c r="W9827" i="1"/>
  <c r="W9826" i="1"/>
  <c r="W9825" i="1"/>
  <c r="W9824" i="1"/>
  <c r="W9823" i="1"/>
  <c r="W9822" i="1"/>
  <c r="W9821" i="1"/>
  <c r="W9820" i="1"/>
  <c r="W9819" i="1"/>
  <c r="W9818" i="1"/>
  <c r="W9817" i="1"/>
  <c r="W9816" i="1"/>
  <c r="W9815" i="1"/>
  <c r="W9814" i="1"/>
  <c r="W9813" i="1"/>
  <c r="W9812" i="1"/>
  <c r="W9811" i="1"/>
  <c r="W9810" i="1"/>
  <c r="W9809" i="1"/>
  <c r="W9808" i="1"/>
  <c r="W9807" i="1"/>
  <c r="W9806" i="1"/>
  <c r="W9805" i="1"/>
  <c r="W9804" i="1"/>
  <c r="W9803" i="1"/>
  <c r="W9802" i="1"/>
  <c r="W9801" i="1"/>
  <c r="W9800" i="1"/>
  <c r="W9799" i="1"/>
  <c r="W9798" i="1"/>
  <c r="W9797" i="1"/>
  <c r="W9796" i="1"/>
  <c r="W9795" i="1"/>
  <c r="W9794" i="1"/>
  <c r="W9793" i="1"/>
  <c r="W9792" i="1"/>
  <c r="W9791" i="1"/>
  <c r="W9790" i="1"/>
  <c r="W9789" i="1"/>
  <c r="W9788" i="1"/>
  <c r="W9787" i="1"/>
  <c r="W9786" i="1"/>
  <c r="W9785" i="1"/>
  <c r="W9784" i="1"/>
  <c r="W9783" i="1"/>
  <c r="W9782" i="1"/>
  <c r="W9781" i="1"/>
  <c r="W9780" i="1"/>
  <c r="W9779" i="1"/>
  <c r="W9778" i="1"/>
  <c r="W9777" i="1"/>
  <c r="W9776" i="1"/>
  <c r="W9775" i="1"/>
  <c r="W9774" i="1"/>
  <c r="W9773" i="1"/>
  <c r="W9772" i="1"/>
  <c r="W9771" i="1"/>
  <c r="W9770" i="1"/>
  <c r="W9769" i="1"/>
  <c r="W9768" i="1"/>
  <c r="W9767" i="1"/>
  <c r="W9766" i="1"/>
  <c r="W9765" i="1"/>
  <c r="W9764" i="1"/>
  <c r="W9763" i="1"/>
  <c r="W9762" i="1"/>
  <c r="W9761" i="1"/>
  <c r="W9760" i="1"/>
  <c r="W9759" i="1"/>
  <c r="W9758" i="1"/>
  <c r="W9757" i="1"/>
  <c r="W9756" i="1"/>
  <c r="W9755" i="1"/>
  <c r="W9754" i="1"/>
  <c r="W9753" i="1"/>
  <c r="W9752" i="1"/>
  <c r="W9751" i="1"/>
  <c r="W9750" i="1"/>
  <c r="W9749" i="1"/>
  <c r="W9748" i="1"/>
  <c r="W9747" i="1"/>
  <c r="W9746" i="1"/>
  <c r="W9745" i="1"/>
  <c r="W9744" i="1"/>
  <c r="W9743" i="1"/>
  <c r="W9742" i="1"/>
  <c r="W9741" i="1"/>
  <c r="W9740" i="1"/>
  <c r="W9739" i="1"/>
  <c r="W9738" i="1"/>
  <c r="W9737" i="1"/>
  <c r="W9736" i="1"/>
  <c r="W9735" i="1"/>
  <c r="W9734" i="1"/>
  <c r="W9733" i="1"/>
  <c r="W9732" i="1"/>
  <c r="W9731" i="1"/>
  <c r="W9730" i="1"/>
  <c r="W9729" i="1"/>
  <c r="W9728" i="1"/>
  <c r="W9727" i="1"/>
  <c r="W9726" i="1"/>
  <c r="W9725" i="1"/>
  <c r="W9724" i="1"/>
  <c r="W9723" i="1"/>
  <c r="W9722" i="1"/>
  <c r="W9721" i="1"/>
  <c r="W9720" i="1"/>
  <c r="W9719" i="1"/>
  <c r="W9718" i="1"/>
  <c r="W9717" i="1"/>
  <c r="W9716" i="1"/>
  <c r="W9715" i="1"/>
  <c r="W9714" i="1"/>
  <c r="W9713" i="1"/>
  <c r="W9712" i="1"/>
  <c r="W9711" i="1"/>
  <c r="W9710" i="1"/>
  <c r="W9709" i="1"/>
  <c r="W9708" i="1"/>
  <c r="W9707" i="1"/>
  <c r="W9706" i="1"/>
  <c r="W9705" i="1"/>
  <c r="W9704" i="1"/>
  <c r="W9703" i="1"/>
  <c r="W9702" i="1"/>
  <c r="W9701" i="1"/>
  <c r="W9700" i="1"/>
  <c r="W9699" i="1"/>
  <c r="W9698" i="1"/>
  <c r="W9697" i="1"/>
  <c r="W9696" i="1"/>
  <c r="W9695" i="1"/>
  <c r="W9694" i="1"/>
  <c r="W9693" i="1"/>
  <c r="W9692" i="1"/>
  <c r="W9691" i="1"/>
  <c r="W9690" i="1"/>
  <c r="W9689" i="1"/>
  <c r="W9688" i="1"/>
  <c r="W9687" i="1"/>
  <c r="W9686" i="1"/>
  <c r="W9685" i="1"/>
  <c r="W9684" i="1"/>
  <c r="W9683" i="1"/>
  <c r="W9682" i="1"/>
  <c r="W9681" i="1"/>
  <c r="W9680" i="1"/>
  <c r="W9679" i="1"/>
  <c r="W9678" i="1"/>
  <c r="W9677" i="1"/>
  <c r="W9676" i="1"/>
  <c r="W9675" i="1"/>
  <c r="W9674" i="1"/>
  <c r="W9673" i="1"/>
  <c r="W9672" i="1"/>
  <c r="W9671" i="1"/>
  <c r="W9670" i="1"/>
  <c r="W9669" i="1"/>
  <c r="W9668" i="1"/>
  <c r="W9667" i="1"/>
  <c r="W9666" i="1"/>
  <c r="W9665" i="1"/>
  <c r="W9664" i="1"/>
  <c r="W9663" i="1"/>
  <c r="W9662" i="1"/>
  <c r="W9661" i="1"/>
  <c r="W9660" i="1"/>
  <c r="W9659" i="1"/>
  <c r="W9658" i="1"/>
  <c r="W9657" i="1"/>
  <c r="W9656" i="1"/>
  <c r="W9655" i="1"/>
  <c r="W9654" i="1"/>
  <c r="W9653" i="1"/>
  <c r="W9652" i="1"/>
  <c r="W9651" i="1"/>
  <c r="W9650" i="1"/>
  <c r="W9649" i="1"/>
  <c r="W9648" i="1"/>
  <c r="W9647" i="1"/>
  <c r="W9646" i="1"/>
  <c r="W9645" i="1"/>
  <c r="W9644" i="1"/>
  <c r="W9643" i="1"/>
  <c r="W9642" i="1"/>
  <c r="W9641" i="1"/>
  <c r="W9640" i="1"/>
  <c r="W9639" i="1"/>
  <c r="W9638" i="1"/>
  <c r="W9637" i="1"/>
  <c r="W9636" i="1"/>
  <c r="W9635" i="1"/>
  <c r="W9634" i="1"/>
  <c r="W9633" i="1"/>
  <c r="W9632" i="1"/>
  <c r="W9631" i="1"/>
  <c r="W9630" i="1"/>
  <c r="W9629" i="1"/>
  <c r="W9628" i="1"/>
  <c r="W9627" i="1"/>
  <c r="W9626" i="1"/>
  <c r="W9625" i="1"/>
  <c r="W9624" i="1"/>
  <c r="W9623" i="1"/>
  <c r="W9622" i="1"/>
  <c r="W9621" i="1"/>
  <c r="W9620" i="1"/>
  <c r="W9619" i="1"/>
  <c r="W9618" i="1"/>
  <c r="W9617" i="1"/>
  <c r="W9616" i="1"/>
  <c r="W9615" i="1"/>
  <c r="W9614" i="1"/>
  <c r="W9613" i="1"/>
  <c r="W9612" i="1"/>
  <c r="W9611" i="1"/>
  <c r="W9610" i="1"/>
  <c r="W9609" i="1"/>
  <c r="W9608" i="1"/>
  <c r="W9607" i="1"/>
  <c r="W9606" i="1"/>
  <c r="W9605" i="1"/>
  <c r="W9604" i="1"/>
  <c r="W9603" i="1"/>
  <c r="W9602" i="1"/>
  <c r="W9601" i="1"/>
  <c r="W9600" i="1"/>
  <c r="W9599" i="1"/>
  <c r="W9598" i="1"/>
  <c r="W9597" i="1"/>
  <c r="W9596" i="1"/>
  <c r="W9595" i="1"/>
  <c r="W9594" i="1"/>
  <c r="W9593" i="1"/>
  <c r="W9592" i="1"/>
  <c r="W9591" i="1"/>
  <c r="W9590" i="1"/>
  <c r="W9589" i="1"/>
  <c r="W9588" i="1"/>
  <c r="W9587" i="1"/>
  <c r="W9586" i="1"/>
  <c r="W9585" i="1"/>
  <c r="W9584" i="1"/>
  <c r="W9583" i="1"/>
  <c r="W9582" i="1"/>
  <c r="W9581" i="1"/>
  <c r="W9580" i="1"/>
  <c r="W9579" i="1"/>
  <c r="W9578" i="1"/>
  <c r="W9577" i="1"/>
  <c r="W9576" i="1"/>
  <c r="W9575" i="1"/>
  <c r="W9574" i="1"/>
  <c r="W9573" i="1"/>
  <c r="W9572" i="1"/>
  <c r="W9571" i="1"/>
  <c r="W9570" i="1"/>
  <c r="W9569" i="1"/>
  <c r="W9568" i="1"/>
  <c r="W9567" i="1"/>
  <c r="W9566" i="1"/>
  <c r="W9565" i="1"/>
  <c r="W9564" i="1"/>
  <c r="W9563" i="1"/>
  <c r="W9562" i="1"/>
  <c r="W9561" i="1"/>
  <c r="W9560" i="1"/>
  <c r="W9559" i="1"/>
  <c r="W9558" i="1"/>
  <c r="W9557" i="1"/>
  <c r="W9556" i="1"/>
  <c r="W9555" i="1"/>
  <c r="W9554" i="1"/>
  <c r="W9553" i="1"/>
  <c r="W9552" i="1"/>
  <c r="W9551" i="1"/>
  <c r="W9550" i="1"/>
  <c r="W9549" i="1"/>
  <c r="W9548" i="1"/>
  <c r="W9547" i="1"/>
  <c r="W9546" i="1"/>
  <c r="W9545" i="1"/>
  <c r="W9544" i="1"/>
  <c r="W9543" i="1"/>
  <c r="W9542" i="1"/>
  <c r="W9541" i="1"/>
  <c r="W9540" i="1"/>
  <c r="W9539" i="1"/>
  <c r="W9538" i="1"/>
  <c r="W9537" i="1"/>
  <c r="W9536" i="1"/>
  <c r="W9535" i="1"/>
  <c r="W9534" i="1"/>
  <c r="W9533" i="1"/>
  <c r="W9532" i="1"/>
  <c r="W9531" i="1"/>
  <c r="W9530" i="1"/>
  <c r="W9529" i="1"/>
  <c r="W9528" i="1"/>
  <c r="W9527" i="1"/>
  <c r="W9526" i="1"/>
  <c r="W9525" i="1"/>
  <c r="W9524" i="1"/>
  <c r="W9523" i="1"/>
  <c r="W9522" i="1"/>
  <c r="W9521" i="1"/>
  <c r="W9520" i="1"/>
  <c r="W9519" i="1"/>
  <c r="W9518" i="1"/>
  <c r="W9517" i="1"/>
  <c r="W9516" i="1"/>
  <c r="W9515" i="1"/>
  <c r="W9514" i="1"/>
  <c r="W9513" i="1"/>
  <c r="W9512" i="1"/>
  <c r="W9511" i="1"/>
  <c r="W9510" i="1"/>
  <c r="W9509" i="1"/>
  <c r="W9508" i="1"/>
  <c r="W9507" i="1"/>
  <c r="W9506" i="1"/>
  <c r="W9505" i="1"/>
  <c r="W9504" i="1"/>
  <c r="W9503" i="1"/>
  <c r="W9502" i="1"/>
  <c r="W9501" i="1"/>
  <c r="W9500" i="1"/>
  <c r="W9499" i="1"/>
  <c r="W9498" i="1"/>
  <c r="W9497" i="1"/>
  <c r="W9496" i="1"/>
  <c r="W9495" i="1"/>
  <c r="W9494" i="1"/>
  <c r="W9493" i="1"/>
  <c r="W9492" i="1"/>
  <c r="W9491" i="1"/>
  <c r="W9490" i="1"/>
  <c r="W9489" i="1"/>
  <c r="W9488" i="1"/>
  <c r="W9487" i="1"/>
  <c r="W9486" i="1"/>
  <c r="W9485" i="1"/>
  <c r="W9484" i="1"/>
  <c r="W9483" i="1"/>
  <c r="W9482" i="1"/>
  <c r="W9481" i="1"/>
  <c r="W9480" i="1"/>
  <c r="W9479" i="1"/>
  <c r="W9478" i="1"/>
  <c r="W9477" i="1"/>
  <c r="W9476" i="1"/>
  <c r="W9475" i="1"/>
  <c r="W9474" i="1"/>
  <c r="W9473" i="1"/>
  <c r="W9472" i="1"/>
  <c r="W9471" i="1"/>
  <c r="W9470" i="1"/>
  <c r="W9469" i="1"/>
  <c r="W9468" i="1"/>
  <c r="W9467" i="1"/>
  <c r="W9466" i="1"/>
  <c r="W9465" i="1"/>
  <c r="W9464" i="1"/>
  <c r="W9463" i="1"/>
  <c r="W9462" i="1"/>
  <c r="W9461" i="1"/>
  <c r="W9460" i="1"/>
  <c r="W9459" i="1"/>
  <c r="W9458" i="1"/>
  <c r="W9457" i="1"/>
  <c r="W9456" i="1"/>
  <c r="W9455" i="1"/>
  <c r="W9454" i="1"/>
  <c r="W9453" i="1"/>
  <c r="W9452" i="1"/>
  <c r="W9451" i="1"/>
  <c r="W9450" i="1"/>
  <c r="W9449" i="1"/>
  <c r="W9448" i="1"/>
  <c r="W9447" i="1"/>
  <c r="W9446" i="1"/>
  <c r="W9445" i="1"/>
  <c r="W9444" i="1"/>
  <c r="W9443" i="1"/>
  <c r="W9442" i="1"/>
  <c r="W9441" i="1"/>
  <c r="W9440" i="1"/>
  <c r="W9439" i="1"/>
  <c r="W9438" i="1"/>
  <c r="W9437" i="1"/>
  <c r="W9436" i="1"/>
  <c r="W9435" i="1"/>
  <c r="W9434" i="1"/>
  <c r="W9433" i="1"/>
  <c r="W9432" i="1"/>
  <c r="W9431" i="1"/>
  <c r="W9430" i="1"/>
  <c r="W9429" i="1"/>
  <c r="W9428" i="1"/>
  <c r="W9427" i="1"/>
  <c r="W9426" i="1"/>
  <c r="W9425" i="1"/>
  <c r="W9424" i="1"/>
  <c r="W9423" i="1"/>
  <c r="W9422" i="1"/>
  <c r="W9421" i="1"/>
  <c r="W9420" i="1"/>
  <c r="W9419" i="1"/>
  <c r="W9418" i="1"/>
  <c r="W9417" i="1"/>
  <c r="W9416" i="1"/>
  <c r="W9415" i="1"/>
  <c r="W9414" i="1"/>
  <c r="W9413" i="1"/>
  <c r="W9412" i="1"/>
  <c r="W9411" i="1"/>
  <c r="W9410" i="1"/>
  <c r="W9409" i="1"/>
  <c r="W9408" i="1"/>
  <c r="W9407" i="1"/>
  <c r="W9406" i="1"/>
  <c r="W9405" i="1"/>
  <c r="W9404" i="1"/>
  <c r="W9403" i="1"/>
  <c r="W9402" i="1"/>
  <c r="W9401" i="1"/>
  <c r="W9400" i="1"/>
  <c r="W9399" i="1"/>
  <c r="W9398" i="1"/>
  <c r="W9397" i="1"/>
  <c r="W9396" i="1"/>
  <c r="W9395" i="1"/>
  <c r="W9394" i="1"/>
  <c r="W9393" i="1"/>
  <c r="W9392" i="1"/>
  <c r="W9391" i="1"/>
  <c r="W9390" i="1"/>
  <c r="W9389" i="1"/>
  <c r="W9388" i="1"/>
  <c r="W9387" i="1"/>
  <c r="W9386" i="1"/>
  <c r="W9385" i="1"/>
  <c r="W9384" i="1"/>
  <c r="W9383" i="1"/>
  <c r="W9382" i="1"/>
  <c r="W9381" i="1"/>
  <c r="W9380" i="1"/>
  <c r="W9379" i="1"/>
  <c r="W9378" i="1"/>
  <c r="W9377" i="1"/>
  <c r="W9376" i="1"/>
  <c r="W9375" i="1"/>
  <c r="W9374" i="1"/>
  <c r="W9373" i="1"/>
  <c r="W9372" i="1"/>
  <c r="W9371" i="1"/>
  <c r="W9370" i="1"/>
  <c r="W9369" i="1"/>
  <c r="W9368" i="1"/>
  <c r="W9367" i="1"/>
  <c r="W9366" i="1"/>
  <c r="W9365" i="1"/>
  <c r="W9364" i="1"/>
  <c r="W9363" i="1"/>
  <c r="W9362" i="1"/>
  <c r="W9361" i="1"/>
  <c r="W9360" i="1"/>
  <c r="W9359" i="1"/>
  <c r="W9358" i="1"/>
  <c r="W9357" i="1"/>
  <c r="W9356" i="1"/>
  <c r="W9355" i="1"/>
  <c r="W9354" i="1"/>
  <c r="W9353" i="1"/>
  <c r="W9352" i="1"/>
  <c r="W9351" i="1"/>
  <c r="W9350" i="1"/>
  <c r="W9349" i="1"/>
  <c r="W9348" i="1"/>
  <c r="W9347" i="1"/>
  <c r="W9346" i="1"/>
  <c r="W9345" i="1"/>
  <c r="W9344" i="1"/>
  <c r="W9343" i="1"/>
  <c r="W9342" i="1"/>
  <c r="W9341" i="1"/>
  <c r="W9340" i="1"/>
  <c r="W9339" i="1"/>
  <c r="W9338" i="1"/>
  <c r="W9337" i="1"/>
  <c r="W9336" i="1"/>
  <c r="W9335" i="1"/>
  <c r="W9334" i="1"/>
  <c r="W9333" i="1"/>
  <c r="W9332" i="1"/>
  <c r="W9331" i="1"/>
  <c r="W9330" i="1"/>
  <c r="W9329" i="1"/>
  <c r="W9328" i="1"/>
  <c r="W9327" i="1"/>
  <c r="W9326" i="1"/>
  <c r="W9325" i="1"/>
  <c r="W9324" i="1"/>
  <c r="W9323" i="1"/>
  <c r="W9322" i="1"/>
  <c r="W9321" i="1"/>
  <c r="W9320" i="1"/>
  <c r="W9319" i="1"/>
  <c r="W9318" i="1"/>
  <c r="W9317" i="1"/>
  <c r="W9316" i="1"/>
  <c r="W9315" i="1"/>
  <c r="W9314" i="1"/>
  <c r="W9313" i="1"/>
  <c r="W9312" i="1"/>
  <c r="W9311" i="1"/>
  <c r="W9310" i="1"/>
  <c r="W9309" i="1"/>
  <c r="W9308" i="1"/>
  <c r="W9307" i="1"/>
  <c r="W9306" i="1"/>
  <c r="W9305" i="1"/>
  <c r="W9304" i="1"/>
  <c r="W9303" i="1"/>
  <c r="W9302" i="1"/>
  <c r="W9301" i="1"/>
  <c r="W9300" i="1"/>
  <c r="W9299" i="1"/>
  <c r="W9298" i="1"/>
  <c r="W9297" i="1"/>
  <c r="W9296" i="1"/>
  <c r="W9295" i="1"/>
  <c r="W9294" i="1"/>
  <c r="W9293" i="1"/>
  <c r="W9292" i="1"/>
  <c r="W9291" i="1"/>
  <c r="W9290" i="1"/>
  <c r="W9289" i="1"/>
  <c r="W9288" i="1"/>
  <c r="W9287" i="1"/>
  <c r="W9286" i="1"/>
  <c r="W9285" i="1"/>
  <c r="W9284" i="1"/>
  <c r="W9283" i="1"/>
  <c r="W9282" i="1"/>
  <c r="W9281" i="1"/>
  <c r="W9280" i="1"/>
  <c r="W9279" i="1"/>
  <c r="W9278" i="1"/>
  <c r="W9277" i="1"/>
  <c r="W9276" i="1"/>
  <c r="W9275" i="1"/>
  <c r="W9274" i="1"/>
  <c r="W9273" i="1"/>
  <c r="W9272" i="1"/>
  <c r="W9271" i="1"/>
  <c r="W9270" i="1"/>
  <c r="W9269" i="1"/>
  <c r="W9268" i="1"/>
  <c r="W9267" i="1"/>
  <c r="W9266" i="1"/>
  <c r="W9265" i="1"/>
  <c r="W9264" i="1"/>
  <c r="W9263" i="1"/>
  <c r="W9262" i="1"/>
  <c r="W9261" i="1"/>
  <c r="W9260" i="1"/>
  <c r="W9259" i="1"/>
  <c r="W9258" i="1"/>
  <c r="W9257" i="1"/>
  <c r="W9256" i="1"/>
  <c r="W9255" i="1"/>
  <c r="W9254" i="1"/>
  <c r="W9253" i="1"/>
  <c r="W9252" i="1"/>
  <c r="W9251" i="1"/>
  <c r="W9250" i="1"/>
  <c r="W9249" i="1"/>
  <c r="W9248" i="1"/>
  <c r="W9247" i="1"/>
  <c r="W9246" i="1"/>
  <c r="W9245" i="1"/>
  <c r="W9244" i="1"/>
  <c r="W9243" i="1"/>
  <c r="W9242" i="1"/>
  <c r="W9241" i="1"/>
  <c r="W9240" i="1"/>
  <c r="W9239" i="1"/>
  <c r="W9238" i="1"/>
  <c r="W9237" i="1"/>
  <c r="W9236" i="1"/>
  <c r="W9235" i="1"/>
  <c r="W9234" i="1"/>
  <c r="W9233" i="1"/>
  <c r="W9232" i="1"/>
  <c r="W9231" i="1"/>
  <c r="W9230" i="1"/>
  <c r="W9229" i="1"/>
  <c r="W9228" i="1"/>
  <c r="W9227" i="1"/>
  <c r="W9226" i="1"/>
  <c r="W9225" i="1"/>
  <c r="W9224" i="1"/>
  <c r="W9223" i="1"/>
  <c r="W9222" i="1"/>
  <c r="W9221" i="1"/>
  <c r="W9220" i="1"/>
  <c r="W9219" i="1"/>
  <c r="W9218" i="1"/>
  <c r="W9217" i="1"/>
  <c r="W9216" i="1"/>
  <c r="W9215" i="1"/>
  <c r="W9214" i="1"/>
  <c r="W9213" i="1"/>
  <c r="W9212" i="1"/>
  <c r="W9211" i="1"/>
  <c r="W9210" i="1"/>
  <c r="W9209" i="1"/>
  <c r="W9208" i="1"/>
  <c r="W9207" i="1"/>
  <c r="W9206" i="1"/>
  <c r="W9205" i="1"/>
  <c r="W9204" i="1"/>
  <c r="W9203" i="1"/>
  <c r="W9202" i="1"/>
  <c r="W9201" i="1"/>
  <c r="W9200" i="1"/>
  <c r="W9199" i="1"/>
  <c r="W9198" i="1"/>
  <c r="W9197" i="1"/>
  <c r="W9196" i="1"/>
  <c r="W9195" i="1"/>
  <c r="W9194" i="1"/>
  <c r="W9193" i="1"/>
  <c r="W9192" i="1"/>
  <c r="W9191" i="1"/>
  <c r="W9190" i="1"/>
  <c r="W9189" i="1"/>
  <c r="W9188" i="1"/>
  <c r="W9187" i="1"/>
  <c r="W9186" i="1"/>
  <c r="W9185" i="1"/>
  <c r="W9184" i="1"/>
  <c r="W9183" i="1"/>
  <c r="W9182" i="1"/>
  <c r="W9181" i="1"/>
  <c r="W9180" i="1"/>
  <c r="W9179" i="1"/>
  <c r="W9178" i="1"/>
  <c r="W9177" i="1"/>
  <c r="W9176" i="1"/>
  <c r="W9175" i="1"/>
  <c r="W9174" i="1"/>
  <c r="W9173" i="1"/>
  <c r="W9172" i="1"/>
  <c r="W9171" i="1"/>
  <c r="W9170" i="1"/>
  <c r="W9169" i="1"/>
  <c r="W9168" i="1"/>
  <c r="W9167" i="1"/>
  <c r="W9166" i="1"/>
  <c r="W9165" i="1"/>
  <c r="W9164" i="1"/>
  <c r="W9163" i="1"/>
  <c r="W9162" i="1"/>
  <c r="W9161" i="1"/>
  <c r="W9160" i="1"/>
  <c r="W9159" i="1"/>
  <c r="W9158" i="1"/>
  <c r="W9157" i="1"/>
  <c r="W9156" i="1"/>
  <c r="W9155" i="1"/>
  <c r="W9154" i="1"/>
  <c r="W9153" i="1"/>
  <c r="W9152" i="1"/>
  <c r="W9151" i="1"/>
  <c r="W9150" i="1"/>
  <c r="W9149" i="1"/>
  <c r="W9148" i="1"/>
  <c r="W9147" i="1"/>
  <c r="W9146" i="1"/>
  <c r="W9145" i="1"/>
  <c r="W9144" i="1"/>
  <c r="W9143" i="1"/>
  <c r="W9142" i="1"/>
  <c r="W9141" i="1"/>
  <c r="W9140" i="1"/>
  <c r="W9139" i="1"/>
  <c r="W9138" i="1"/>
  <c r="W9137" i="1"/>
  <c r="W9136" i="1"/>
  <c r="W9135" i="1"/>
  <c r="W9134" i="1"/>
  <c r="W9133" i="1"/>
  <c r="W9132" i="1"/>
  <c r="W9131" i="1"/>
  <c r="W9130" i="1"/>
  <c r="W9129" i="1"/>
  <c r="W9128" i="1"/>
  <c r="W9127" i="1"/>
  <c r="W9126" i="1"/>
  <c r="W9125" i="1"/>
  <c r="W9124" i="1"/>
  <c r="W9123" i="1"/>
  <c r="W9122" i="1"/>
  <c r="W9121" i="1"/>
  <c r="W9120" i="1"/>
  <c r="W9119" i="1"/>
  <c r="W9118" i="1"/>
  <c r="W9117" i="1"/>
  <c r="W9116" i="1"/>
  <c r="W9115" i="1"/>
  <c r="W9114" i="1"/>
  <c r="W9113" i="1"/>
  <c r="W9112" i="1"/>
  <c r="W9111" i="1"/>
  <c r="W9110" i="1"/>
  <c r="W9109" i="1"/>
  <c r="W9108" i="1"/>
  <c r="W9107" i="1"/>
  <c r="W9106" i="1"/>
  <c r="W9105" i="1"/>
  <c r="W9104" i="1"/>
  <c r="W9103" i="1"/>
  <c r="W9102" i="1"/>
  <c r="W9101" i="1"/>
  <c r="W9100" i="1"/>
  <c r="W9099" i="1"/>
  <c r="W9098" i="1"/>
  <c r="W9097" i="1"/>
  <c r="W9096" i="1"/>
  <c r="W9095" i="1"/>
  <c r="W9094" i="1"/>
  <c r="W9093" i="1"/>
  <c r="W9092" i="1"/>
  <c r="W9091" i="1"/>
  <c r="W9090" i="1"/>
  <c r="W9089" i="1"/>
  <c r="W9088" i="1"/>
  <c r="W9087" i="1"/>
  <c r="W9086" i="1"/>
  <c r="W9085" i="1"/>
  <c r="W9084" i="1"/>
  <c r="W9083" i="1"/>
  <c r="W9082" i="1"/>
  <c r="W9081" i="1"/>
  <c r="W9080" i="1"/>
  <c r="W9079" i="1"/>
  <c r="W9078" i="1"/>
  <c r="W9077" i="1"/>
  <c r="W9076" i="1"/>
  <c r="W9075" i="1"/>
  <c r="W9074" i="1"/>
  <c r="W9073" i="1"/>
  <c r="W9072" i="1"/>
  <c r="W9071" i="1"/>
  <c r="W9070" i="1"/>
  <c r="W9069" i="1"/>
  <c r="W9068" i="1"/>
  <c r="W9067" i="1"/>
  <c r="W9066" i="1"/>
  <c r="W9065" i="1"/>
  <c r="W9064" i="1"/>
  <c r="W9063" i="1"/>
  <c r="W9062" i="1"/>
  <c r="W9061" i="1"/>
  <c r="W9060" i="1"/>
  <c r="W9059" i="1"/>
  <c r="W9058" i="1"/>
  <c r="W9057" i="1"/>
  <c r="W9056" i="1"/>
  <c r="W9055" i="1"/>
  <c r="W9054" i="1"/>
  <c r="W9053" i="1"/>
  <c r="W9052" i="1"/>
  <c r="W9051" i="1"/>
  <c r="W9050" i="1"/>
  <c r="W9049" i="1"/>
  <c r="W9048" i="1"/>
  <c r="W9047" i="1"/>
  <c r="W9046" i="1"/>
  <c r="W9045" i="1"/>
  <c r="W9044" i="1"/>
  <c r="W9043" i="1"/>
  <c r="W9042" i="1"/>
  <c r="W9041" i="1"/>
  <c r="W9040" i="1"/>
  <c r="W9039" i="1"/>
  <c r="W9038" i="1"/>
  <c r="W9037" i="1"/>
  <c r="W9036" i="1"/>
  <c r="W9035" i="1"/>
  <c r="W9034" i="1"/>
  <c r="W9033" i="1"/>
  <c r="W9032" i="1"/>
  <c r="W9031" i="1"/>
  <c r="W9030" i="1"/>
  <c r="W9029" i="1"/>
  <c r="W9028" i="1"/>
  <c r="W9027" i="1"/>
  <c r="W9026" i="1"/>
  <c r="W9025" i="1"/>
  <c r="W9024" i="1"/>
  <c r="W9023" i="1"/>
  <c r="W9022" i="1"/>
  <c r="W9021" i="1"/>
  <c r="W9020" i="1"/>
  <c r="W9019" i="1"/>
  <c r="W9018" i="1"/>
  <c r="W9017" i="1"/>
  <c r="W9016" i="1"/>
  <c r="W9015" i="1"/>
  <c r="W9014" i="1"/>
  <c r="W9013" i="1"/>
  <c r="W9012" i="1"/>
  <c r="W9011" i="1"/>
  <c r="W9010" i="1"/>
  <c r="W9009" i="1"/>
  <c r="W9008" i="1"/>
  <c r="W9007" i="1"/>
  <c r="W9006" i="1"/>
  <c r="W9005" i="1"/>
  <c r="W9004" i="1"/>
  <c r="W9003" i="1"/>
  <c r="W9002" i="1"/>
  <c r="W9001" i="1"/>
  <c r="W9000" i="1"/>
  <c r="W8999" i="1"/>
  <c r="W8998" i="1"/>
  <c r="W8997" i="1"/>
  <c r="W8996" i="1"/>
  <c r="W8995" i="1"/>
  <c r="W8994" i="1"/>
  <c r="W8993" i="1"/>
  <c r="W8992" i="1"/>
  <c r="W8991" i="1"/>
  <c r="W8990" i="1"/>
  <c r="W8989" i="1"/>
  <c r="W8988" i="1"/>
  <c r="W8987" i="1"/>
  <c r="W8986" i="1"/>
  <c r="W8985" i="1"/>
  <c r="W8984" i="1"/>
  <c r="W8983" i="1"/>
  <c r="W8982" i="1"/>
  <c r="W8981" i="1"/>
  <c r="W8980" i="1"/>
  <c r="W8979" i="1"/>
  <c r="W8978" i="1"/>
  <c r="W8977" i="1"/>
  <c r="W8976" i="1"/>
  <c r="W8975" i="1"/>
  <c r="W8974" i="1"/>
  <c r="W8973" i="1"/>
  <c r="W8972" i="1"/>
  <c r="W8971" i="1"/>
  <c r="W8970" i="1"/>
  <c r="W8969" i="1"/>
  <c r="W8968" i="1"/>
  <c r="W8967" i="1"/>
  <c r="W8966" i="1"/>
  <c r="W8965" i="1"/>
  <c r="W8964" i="1"/>
  <c r="W8963" i="1"/>
  <c r="W8962" i="1"/>
  <c r="W8961" i="1"/>
  <c r="W8960" i="1"/>
  <c r="W8959" i="1"/>
  <c r="W8958" i="1"/>
  <c r="W8957" i="1"/>
  <c r="W8956" i="1"/>
  <c r="W8955" i="1"/>
  <c r="W8954" i="1"/>
  <c r="W8953" i="1"/>
  <c r="W8952" i="1"/>
  <c r="W8951" i="1"/>
  <c r="W8950" i="1"/>
  <c r="W8949" i="1"/>
  <c r="W8948" i="1"/>
  <c r="W8947" i="1"/>
  <c r="W8946" i="1"/>
  <c r="W8945" i="1"/>
  <c r="W8944" i="1"/>
  <c r="W8943" i="1"/>
  <c r="W8942" i="1"/>
  <c r="W8941" i="1"/>
  <c r="W8940" i="1"/>
  <c r="W8939" i="1"/>
  <c r="W8938" i="1"/>
  <c r="W8937" i="1"/>
  <c r="W8936" i="1"/>
  <c r="W8935" i="1"/>
  <c r="W8934" i="1"/>
  <c r="W8933" i="1"/>
  <c r="W8932" i="1"/>
  <c r="W8931" i="1"/>
  <c r="W8930" i="1"/>
  <c r="W8929" i="1"/>
  <c r="W8928" i="1"/>
  <c r="W8927" i="1"/>
  <c r="W8926" i="1"/>
  <c r="W8925" i="1"/>
  <c r="W8924" i="1"/>
  <c r="W8923" i="1"/>
  <c r="W8922" i="1"/>
  <c r="W8921" i="1"/>
  <c r="W8920" i="1"/>
  <c r="W8919" i="1"/>
  <c r="W8918" i="1"/>
  <c r="W8917" i="1"/>
  <c r="W8916" i="1"/>
  <c r="W8915" i="1"/>
  <c r="W8914" i="1"/>
  <c r="W8913" i="1"/>
  <c r="W8912" i="1"/>
  <c r="W8911" i="1"/>
  <c r="W8910" i="1"/>
  <c r="W8909" i="1"/>
  <c r="W8908" i="1"/>
  <c r="W8907" i="1"/>
  <c r="W8906" i="1"/>
  <c r="W8905" i="1"/>
  <c r="W8904" i="1"/>
  <c r="W8903" i="1"/>
  <c r="W8902" i="1"/>
  <c r="W8901" i="1"/>
  <c r="W8900" i="1"/>
  <c r="W8899" i="1"/>
  <c r="W8898" i="1"/>
  <c r="W8897" i="1"/>
  <c r="W8896" i="1"/>
  <c r="W8895" i="1"/>
  <c r="W8894" i="1"/>
  <c r="W8893" i="1"/>
  <c r="W8892" i="1"/>
  <c r="W8891" i="1"/>
  <c r="W8890" i="1"/>
  <c r="W8889" i="1"/>
  <c r="W8888" i="1"/>
  <c r="W8887" i="1"/>
  <c r="W8886" i="1"/>
  <c r="W8885" i="1"/>
  <c r="W8884" i="1"/>
  <c r="W8883" i="1"/>
  <c r="W8882" i="1"/>
  <c r="W8881" i="1"/>
  <c r="W8880" i="1"/>
  <c r="W8879" i="1"/>
  <c r="W8878" i="1"/>
  <c r="W8877" i="1"/>
  <c r="W8876" i="1"/>
  <c r="W8875" i="1"/>
  <c r="W8874" i="1"/>
  <c r="W8873" i="1"/>
  <c r="W8872" i="1"/>
  <c r="W8871" i="1"/>
  <c r="W8870" i="1"/>
  <c r="W8869" i="1"/>
  <c r="W8868" i="1"/>
  <c r="W8867" i="1"/>
  <c r="W8866" i="1"/>
  <c r="W8865" i="1"/>
  <c r="W8864" i="1"/>
  <c r="W8863" i="1"/>
  <c r="W8862" i="1"/>
  <c r="W8861" i="1"/>
  <c r="W8860" i="1"/>
  <c r="W8859" i="1"/>
  <c r="W8858" i="1"/>
  <c r="W8857" i="1"/>
  <c r="W8856" i="1"/>
  <c r="W8855" i="1"/>
  <c r="W8854" i="1"/>
  <c r="W8853" i="1"/>
  <c r="W8852" i="1"/>
  <c r="W8851" i="1"/>
  <c r="W8850" i="1"/>
  <c r="W8849" i="1"/>
  <c r="W8848" i="1"/>
  <c r="W8847" i="1"/>
  <c r="W8846" i="1"/>
  <c r="W8845" i="1"/>
  <c r="W8844" i="1"/>
  <c r="W8843" i="1"/>
  <c r="W8842" i="1"/>
  <c r="W8841" i="1"/>
  <c r="W8840" i="1"/>
  <c r="W8839" i="1"/>
  <c r="W8838" i="1"/>
  <c r="W8837" i="1"/>
  <c r="W8836" i="1"/>
  <c r="W8835" i="1"/>
  <c r="W8834" i="1"/>
  <c r="W8833" i="1"/>
  <c r="W8832" i="1"/>
  <c r="W8831" i="1"/>
  <c r="W8830" i="1"/>
  <c r="W8829" i="1"/>
  <c r="W8828" i="1"/>
  <c r="W8827" i="1"/>
  <c r="W8826" i="1"/>
  <c r="W8825" i="1"/>
  <c r="W8824" i="1"/>
  <c r="W8823" i="1"/>
  <c r="W8822" i="1"/>
  <c r="W8821" i="1"/>
  <c r="W8820" i="1"/>
  <c r="W8819" i="1"/>
  <c r="W8818" i="1"/>
  <c r="W8817" i="1"/>
  <c r="W8816" i="1"/>
  <c r="W8815" i="1"/>
  <c r="W8814" i="1"/>
  <c r="W8813" i="1"/>
  <c r="W8812" i="1"/>
  <c r="W8811" i="1"/>
  <c r="W8810" i="1"/>
  <c r="W8809" i="1"/>
  <c r="W8808" i="1"/>
  <c r="W8807" i="1"/>
  <c r="W8806" i="1"/>
  <c r="W8805" i="1"/>
  <c r="W8804" i="1"/>
  <c r="W8803" i="1"/>
  <c r="W8802" i="1"/>
  <c r="W8801" i="1"/>
  <c r="W8800" i="1"/>
  <c r="W8799" i="1"/>
  <c r="W8798" i="1"/>
  <c r="W8797" i="1"/>
  <c r="W8796" i="1"/>
  <c r="W8795" i="1"/>
  <c r="W8794" i="1"/>
  <c r="W8793" i="1"/>
  <c r="W8792" i="1"/>
  <c r="W8791" i="1"/>
  <c r="W8790" i="1"/>
  <c r="W8789" i="1"/>
  <c r="W8788" i="1"/>
  <c r="W8787" i="1"/>
  <c r="W8786" i="1"/>
  <c r="W8785" i="1"/>
  <c r="W8784" i="1"/>
  <c r="W8783" i="1"/>
  <c r="W8782" i="1"/>
  <c r="W8781" i="1"/>
  <c r="W8780" i="1"/>
  <c r="W8779" i="1"/>
  <c r="W8778" i="1"/>
  <c r="W8777" i="1"/>
  <c r="W8776" i="1"/>
  <c r="W8775" i="1"/>
  <c r="W8774" i="1"/>
  <c r="W8773" i="1"/>
  <c r="W8772" i="1"/>
  <c r="W8771" i="1"/>
  <c r="W8770" i="1"/>
  <c r="W8769" i="1"/>
  <c r="W8768" i="1"/>
  <c r="W8767" i="1"/>
  <c r="W8766" i="1"/>
  <c r="W8765" i="1"/>
  <c r="W8764" i="1"/>
  <c r="W8763" i="1"/>
  <c r="W8762" i="1"/>
  <c r="W8761" i="1"/>
  <c r="W8760" i="1"/>
  <c r="W8759" i="1"/>
  <c r="W8758" i="1"/>
  <c r="W8757" i="1"/>
  <c r="W8756" i="1"/>
  <c r="W8755" i="1"/>
  <c r="W8754" i="1"/>
  <c r="W8753" i="1"/>
  <c r="W8752" i="1"/>
  <c r="W8751" i="1"/>
  <c r="W8750" i="1"/>
  <c r="W8749" i="1"/>
  <c r="W8748" i="1"/>
  <c r="W8747" i="1"/>
  <c r="W8746" i="1"/>
  <c r="W8745" i="1"/>
  <c r="W8744" i="1"/>
  <c r="W8743" i="1"/>
  <c r="W8742" i="1"/>
  <c r="W8741" i="1"/>
  <c r="W8740" i="1"/>
  <c r="W8739" i="1"/>
  <c r="W8738" i="1"/>
  <c r="W8737" i="1"/>
  <c r="W8736" i="1"/>
  <c r="W8735" i="1"/>
  <c r="W8734" i="1"/>
  <c r="W8733" i="1"/>
  <c r="W8732" i="1"/>
  <c r="W8731" i="1"/>
  <c r="W8730" i="1"/>
  <c r="W8729" i="1"/>
  <c r="W8728" i="1"/>
  <c r="W8727" i="1"/>
  <c r="W8726" i="1"/>
  <c r="W8725" i="1"/>
  <c r="W8724" i="1"/>
  <c r="W8723" i="1"/>
  <c r="W8722" i="1"/>
  <c r="W8721" i="1"/>
  <c r="W8720" i="1"/>
  <c r="W8719" i="1"/>
  <c r="W8718" i="1"/>
  <c r="W8717" i="1"/>
  <c r="W8716" i="1"/>
  <c r="W8715" i="1"/>
  <c r="W8714" i="1"/>
  <c r="W8713" i="1"/>
  <c r="W8712" i="1"/>
  <c r="W8711" i="1"/>
  <c r="W8710" i="1"/>
  <c r="W8709" i="1"/>
  <c r="W8708" i="1"/>
  <c r="W8707" i="1"/>
  <c r="W8706" i="1"/>
  <c r="W8705" i="1"/>
  <c r="W8704" i="1"/>
  <c r="W8703" i="1"/>
  <c r="W8702" i="1"/>
  <c r="W8701" i="1"/>
  <c r="W8700" i="1"/>
  <c r="W8699" i="1"/>
  <c r="W8698" i="1"/>
  <c r="W8697" i="1"/>
  <c r="W8696" i="1"/>
  <c r="W8695" i="1"/>
  <c r="W8694" i="1"/>
  <c r="W8693" i="1"/>
  <c r="W8692" i="1"/>
  <c r="W8691" i="1"/>
  <c r="W8690" i="1"/>
  <c r="W8689" i="1"/>
  <c r="W8688" i="1"/>
  <c r="W8687" i="1"/>
  <c r="W8686" i="1"/>
  <c r="W8685" i="1"/>
  <c r="W8684" i="1"/>
  <c r="W8683" i="1"/>
  <c r="W8682" i="1"/>
  <c r="W8681" i="1"/>
  <c r="W8680" i="1"/>
  <c r="W8679" i="1"/>
  <c r="W8678" i="1"/>
  <c r="W8677" i="1"/>
  <c r="W8676" i="1"/>
  <c r="W8675" i="1"/>
  <c r="W8674" i="1"/>
  <c r="W8673" i="1"/>
  <c r="W8672" i="1"/>
  <c r="W8671" i="1"/>
  <c r="W8670" i="1"/>
  <c r="W8669" i="1"/>
  <c r="W8668" i="1"/>
  <c r="W8667" i="1"/>
  <c r="W8666" i="1"/>
  <c r="W8665" i="1"/>
  <c r="W8664" i="1"/>
  <c r="W8663" i="1"/>
  <c r="W8662" i="1"/>
  <c r="W8661" i="1"/>
  <c r="W8660" i="1"/>
  <c r="W8659" i="1"/>
  <c r="W8658" i="1"/>
  <c r="W8657" i="1"/>
  <c r="W8656" i="1"/>
  <c r="W8655" i="1"/>
  <c r="W8654" i="1"/>
  <c r="W8653" i="1"/>
  <c r="W8652" i="1"/>
  <c r="W8651" i="1"/>
  <c r="W8650" i="1"/>
  <c r="W8649" i="1"/>
  <c r="W8648" i="1"/>
  <c r="W8647" i="1"/>
  <c r="W8646" i="1"/>
  <c r="W8645" i="1"/>
  <c r="W8644" i="1"/>
  <c r="W8643" i="1"/>
  <c r="W8642" i="1"/>
  <c r="W8641" i="1"/>
  <c r="W8640" i="1"/>
  <c r="W8639" i="1"/>
  <c r="W8638" i="1"/>
  <c r="W8637" i="1"/>
  <c r="W8636" i="1"/>
  <c r="W8635" i="1"/>
  <c r="W8634" i="1"/>
  <c r="W8633" i="1"/>
  <c r="W8632" i="1"/>
  <c r="W8631" i="1"/>
  <c r="W8630" i="1"/>
  <c r="W8629" i="1"/>
  <c r="W8628" i="1"/>
  <c r="W8627" i="1"/>
  <c r="W8626" i="1"/>
  <c r="W8625" i="1"/>
  <c r="W8624" i="1"/>
  <c r="W8623" i="1"/>
  <c r="W8622" i="1"/>
  <c r="W8621" i="1"/>
  <c r="W8620" i="1"/>
  <c r="W8619" i="1"/>
  <c r="W8618" i="1"/>
  <c r="W8617" i="1"/>
  <c r="W8616" i="1"/>
  <c r="W8615" i="1"/>
  <c r="W8614" i="1"/>
  <c r="W8613" i="1"/>
  <c r="W8612" i="1"/>
  <c r="W8611" i="1"/>
  <c r="W8610" i="1"/>
  <c r="W8609" i="1"/>
  <c r="W8608" i="1"/>
  <c r="W8607" i="1"/>
  <c r="W8606" i="1"/>
  <c r="W8605" i="1"/>
  <c r="W8604" i="1"/>
  <c r="W8603" i="1"/>
  <c r="W8602" i="1"/>
  <c r="W8601" i="1"/>
  <c r="W8600" i="1"/>
  <c r="W8599" i="1"/>
  <c r="W8598" i="1"/>
  <c r="W8597" i="1"/>
  <c r="W8596" i="1"/>
  <c r="W8595" i="1"/>
  <c r="W8594" i="1"/>
  <c r="W8593" i="1"/>
  <c r="W8592" i="1"/>
  <c r="W8591" i="1"/>
  <c r="W8590" i="1"/>
  <c r="W8589" i="1"/>
  <c r="W8588" i="1"/>
  <c r="W8587" i="1"/>
  <c r="W8586" i="1"/>
  <c r="W8585" i="1"/>
  <c r="W8584" i="1"/>
  <c r="W8583" i="1"/>
  <c r="W8582" i="1"/>
  <c r="W8581" i="1"/>
  <c r="W8580" i="1"/>
  <c r="W8579" i="1"/>
  <c r="W8578" i="1"/>
  <c r="W8577" i="1"/>
  <c r="W8576" i="1"/>
  <c r="W8575" i="1"/>
  <c r="W8574" i="1"/>
  <c r="W8573" i="1"/>
  <c r="W8572" i="1"/>
  <c r="W8571" i="1"/>
  <c r="W8570" i="1"/>
  <c r="W8569" i="1"/>
  <c r="W8568" i="1"/>
  <c r="W8567" i="1"/>
  <c r="W8566" i="1"/>
  <c r="W8565" i="1"/>
  <c r="W8564" i="1"/>
  <c r="W8563" i="1"/>
  <c r="W8562" i="1"/>
  <c r="W8561" i="1"/>
  <c r="W8560" i="1"/>
  <c r="W8559" i="1"/>
  <c r="W8558" i="1"/>
  <c r="W8557" i="1"/>
  <c r="W8556" i="1"/>
  <c r="W8555" i="1"/>
  <c r="W8554" i="1"/>
  <c r="W8553" i="1"/>
  <c r="W8552" i="1"/>
  <c r="W8551" i="1"/>
  <c r="W8550" i="1"/>
  <c r="W8549" i="1"/>
  <c r="W8548" i="1"/>
  <c r="W8547" i="1"/>
  <c r="W8546" i="1"/>
  <c r="W8545" i="1"/>
  <c r="W8544" i="1"/>
  <c r="W8543" i="1"/>
  <c r="W8542" i="1"/>
  <c r="W8541" i="1"/>
  <c r="W8540" i="1"/>
  <c r="W8539" i="1"/>
  <c r="W8538" i="1"/>
  <c r="W8537" i="1"/>
  <c r="W8536" i="1"/>
  <c r="W8535" i="1"/>
  <c r="W8534" i="1"/>
  <c r="W8533" i="1"/>
  <c r="W8532" i="1"/>
  <c r="W8531" i="1"/>
  <c r="W8530" i="1"/>
  <c r="W8529" i="1"/>
  <c r="W8528" i="1"/>
  <c r="W8527" i="1"/>
  <c r="W8526" i="1"/>
  <c r="W8525" i="1"/>
  <c r="W8524" i="1"/>
  <c r="W8523" i="1"/>
  <c r="W8522" i="1"/>
  <c r="W8521" i="1"/>
  <c r="W8520" i="1"/>
  <c r="W8519" i="1"/>
  <c r="W8518" i="1"/>
  <c r="W8517" i="1"/>
  <c r="W8516" i="1"/>
  <c r="W8515" i="1"/>
  <c r="W8514" i="1"/>
  <c r="W8513" i="1"/>
  <c r="W8512" i="1"/>
  <c r="W8511" i="1"/>
  <c r="W8510" i="1"/>
  <c r="W8509" i="1"/>
  <c r="W8508" i="1"/>
  <c r="W8507" i="1"/>
  <c r="W8506" i="1"/>
  <c r="W8505" i="1"/>
  <c r="W8504" i="1"/>
  <c r="W8503" i="1"/>
  <c r="W8502" i="1"/>
  <c r="W8501" i="1"/>
  <c r="W8500" i="1"/>
  <c r="W8499" i="1"/>
  <c r="W8498" i="1"/>
  <c r="W8497" i="1"/>
  <c r="W8496" i="1"/>
  <c r="W8495" i="1"/>
  <c r="W8494" i="1"/>
  <c r="W8493" i="1"/>
  <c r="W8492" i="1"/>
  <c r="W8491" i="1"/>
  <c r="W8490" i="1"/>
  <c r="W8489" i="1"/>
  <c r="W8488" i="1"/>
  <c r="W8487" i="1"/>
  <c r="W8486" i="1"/>
  <c r="W8485" i="1"/>
  <c r="W8484" i="1"/>
  <c r="W8483" i="1"/>
  <c r="W8482" i="1"/>
  <c r="W8481" i="1"/>
  <c r="W8480" i="1"/>
  <c r="W8479" i="1"/>
  <c r="W8478" i="1"/>
  <c r="W8477" i="1"/>
  <c r="W8476" i="1"/>
  <c r="W8475" i="1"/>
  <c r="W8474" i="1"/>
  <c r="W8473" i="1"/>
  <c r="W8472" i="1"/>
  <c r="W8471" i="1"/>
  <c r="W8470" i="1"/>
  <c r="W8469" i="1"/>
  <c r="W8468" i="1"/>
  <c r="W8467" i="1"/>
  <c r="W8466" i="1"/>
  <c r="W8465" i="1"/>
  <c r="W8464" i="1"/>
  <c r="W8463" i="1"/>
  <c r="W8462" i="1"/>
  <c r="W8461" i="1"/>
  <c r="W8460" i="1"/>
  <c r="W8459" i="1"/>
  <c r="W8458" i="1"/>
  <c r="W8457" i="1"/>
  <c r="W8456" i="1"/>
  <c r="W8455" i="1"/>
  <c r="W8454" i="1"/>
  <c r="W8453" i="1"/>
  <c r="W8452" i="1"/>
  <c r="W8451" i="1"/>
  <c r="W8450" i="1"/>
  <c r="W8449" i="1"/>
  <c r="W8448" i="1"/>
  <c r="W8447" i="1"/>
  <c r="W8446" i="1"/>
  <c r="W8445" i="1"/>
  <c r="W8444" i="1"/>
  <c r="W8443" i="1"/>
  <c r="W8442" i="1"/>
  <c r="W8441" i="1"/>
  <c r="W8440" i="1"/>
  <c r="W8439" i="1"/>
  <c r="W8438" i="1"/>
  <c r="W8437" i="1"/>
  <c r="W8436" i="1"/>
  <c r="W8435" i="1"/>
  <c r="W8434" i="1"/>
  <c r="W8433" i="1"/>
  <c r="W8432" i="1"/>
  <c r="W8431" i="1"/>
  <c r="W8430" i="1"/>
  <c r="W8429" i="1"/>
  <c r="W8428" i="1"/>
  <c r="W8427" i="1"/>
  <c r="W8426" i="1"/>
  <c r="W8425" i="1"/>
  <c r="W8424" i="1"/>
  <c r="W8423" i="1"/>
  <c r="W8422" i="1"/>
  <c r="W8421" i="1"/>
  <c r="W8420" i="1"/>
  <c r="W8419" i="1"/>
  <c r="W8418" i="1"/>
  <c r="W8417" i="1"/>
  <c r="W8416" i="1"/>
  <c r="W8415" i="1"/>
  <c r="W8414" i="1"/>
  <c r="W8413" i="1"/>
  <c r="W8412" i="1"/>
  <c r="W8411" i="1"/>
  <c r="W8410" i="1"/>
  <c r="W8409" i="1"/>
  <c r="W8408" i="1"/>
  <c r="W8407" i="1"/>
  <c r="W8406" i="1"/>
  <c r="W8405" i="1"/>
  <c r="W8404" i="1"/>
  <c r="W8403" i="1"/>
  <c r="W8402" i="1"/>
  <c r="W8401" i="1"/>
  <c r="W8400" i="1"/>
  <c r="W8399" i="1"/>
  <c r="W8398" i="1"/>
  <c r="W8397" i="1"/>
  <c r="W8396" i="1"/>
  <c r="W8395" i="1"/>
  <c r="W8394" i="1"/>
  <c r="W8393" i="1"/>
  <c r="W8392" i="1"/>
  <c r="W8391" i="1"/>
  <c r="W8390" i="1"/>
  <c r="W8389" i="1"/>
  <c r="W8388" i="1"/>
  <c r="W8387" i="1"/>
  <c r="W8386" i="1"/>
  <c r="W8385" i="1"/>
  <c r="W8384" i="1"/>
  <c r="W8383" i="1"/>
  <c r="W8382" i="1"/>
  <c r="W8381" i="1"/>
  <c r="W8380" i="1"/>
  <c r="W8379" i="1"/>
  <c r="W8378" i="1"/>
  <c r="W8377" i="1"/>
  <c r="W8376" i="1"/>
  <c r="W8375" i="1"/>
  <c r="W8374" i="1"/>
  <c r="W8373" i="1"/>
  <c r="W8372" i="1"/>
  <c r="W8371" i="1"/>
  <c r="W8370" i="1"/>
  <c r="W8369" i="1"/>
  <c r="W8368" i="1"/>
  <c r="W8367" i="1"/>
  <c r="W8366" i="1"/>
  <c r="W8365" i="1"/>
  <c r="W8364" i="1"/>
  <c r="W8363" i="1"/>
  <c r="W8362" i="1"/>
  <c r="W8361" i="1"/>
  <c r="W8360" i="1"/>
  <c r="W8359" i="1"/>
  <c r="W8358" i="1"/>
  <c r="W8357" i="1"/>
  <c r="W8356" i="1"/>
  <c r="W8355" i="1"/>
  <c r="W8354" i="1"/>
  <c r="W8353" i="1"/>
  <c r="W8352" i="1"/>
  <c r="W8351" i="1"/>
  <c r="W8350" i="1"/>
  <c r="W8349" i="1"/>
  <c r="W8348" i="1"/>
  <c r="W8347" i="1"/>
  <c r="W8346" i="1"/>
  <c r="W8345" i="1"/>
  <c r="W8344" i="1"/>
  <c r="W8343" i="1"/>
  <c r="W8342" i="1"/>
  <c r="W8341" i="1"/>
  <c r="W8340" i="1"/>
  <c r="W8339" i="1"/>
  <c r="W8338" i="1"/>
  <c r="W8337" i="1"/>
  <c r="W8336" i="1"/>
  <c r="W8335" i="1"/>
  <c r="W8334" i="1"/>
  <c r="W8333" i="1"/>
  <c r="W8332" i="1"/>
  <c r="W8331" i="1"/>
  <c r="W8330" i="1"/>
  <c r="W8329" i="1"/>
  <c r="W8328" i="1"/>
  <c r="W8327" i="1"/>
  <c r="W8326" i="1"/>
  <c r="W8325" i="1"/>
  <c r="W8324" i="1"/>
  <c r="W8323" i="1"/>
  <c r="W8322" i="1"/>
  <c r="W8321" i="1"/>
  <c r="W8320" i="1"/>
  <c r="W8319" i="1"/>
  <c r="W8318" i="1"/>
  <c r="W8317" i="1"/>
  <c r="W8316" i="1"/>
  <c r="W8315" i="1"/>
  <c r="W8314" i="1"/>
  <c r="W8313" i="1"/>
  <c r="W8312" i="1"/>
  <c r="W8311" i="1"/>
  <c r="W8310" i="1"/>
  <c r="W8309" i="1"/>
  <c r="W8308" i="1"/>
  <c r="W8307" i="1"/>
  <c r="W8306" i="1"/>
  <c r="W8305" i="1"/>
  <c r="W8304" i="1"/>
  <c r="W8303" i="1"/>
  <c r="W8302" i="1"/>
  <c r="W8301" i="1"/>
  <c r="W8300" i="1"/>
  <c r="W8299" i="1"/>
  <c r="W8298" i="1"/>
  <c r="W8297" i="1"/>
  <c r="W8296" i="1"/>
  <c r="W8295" i="1"/>
  <c r="W8294" i="1"/>
  <c r="W8293" i="1"/>
  <c r="W8292" i="1"/>
  <c r="W8291" i="1"/>
  <c r="W8290" i="1"/>
  <c r="W8289" i="1"/>
  <c r="W8288" i="1"/>
  <c r="W8287" i="1"/>
  <c r="W8286" i="1"/>
  <c r="W8285" i="1"/>
  <c r="W8284" i="1"/>
  <c r="W8283" i="1"/>
  <c r="W8282" i="1"/>
  <c r="W8281" i="1"/>
  <c r="W8280" i="1"/>
  <c r="W8279" i="1"/>
  <c r="W8278" i="1"/>
  <c r="W8277" i="1"/>
  <c r="W8276" i="1"/>
  <c r="W8275" i="1"/>
  <c r="W8274" i="1"/>
  <c r="W8273" i="1"/>
  <c r="W8272" i="1"/>
  <c r="W8271" i="1"/>
  <c r="W8270" i="1"/>
  <c r="W8269" i="1"/>
  <c r="W8268" i="1"/>
  <c r="W8267" i="1"/>
  <c r="W8266" i="1"/>
  <c r="W8265" i="1"/>
  <c r="W8264" i="1"/>
  <c r="W8263" i="1"/>
  <c r="W8262" i="1"/>
  <c r="W8261" i="1"/>
  <c r="W8260" i="1"/>
  <c r="W8259" i="1"/>
  <c r="W8258" i="1"/>
  <c r="W8257" i="1"/>
  <c r="W8256" i="1"/>
  <c r="W8255" i="1"/>
  <c r="W8254" i="1"/>
  <c r="W8253" i="1"/>
  <c r="W8252" i="1"/>
  <c r="W8251" i="1"/>
  <c r="W8250" i="1"/>
  <c r="W8249" i="1"/>
  <c r="W8248" i="1"/>
  <c r="W8247" i="1"/>
  <c r="W8246" i="1"/>
  <c r="W8245" i="1"/>
  <c r="W8244" i="1"/>
  <c r="W8243" i="1"/>
  <c r="W8242" i="1"/>
  <c r="W8241" i="1"/>
  <c r="W8240" i="1"/>
  <c r="W8239" i="1"/>
  <c r="W8238" i="1"/>
  <c r="W8237" i="1"/>
  <c r="W8236" i="1"/>
  <c r="W8235" i="1"/>
  <c r="W8234" i="1"/>
  <c r="W8233" i="1"/>
  <c r="W8232" i="1"/>
  <c r="W8231" i="1"/>
  <c r="W8230" i="1"/>
  <c r="W8229" i="1"/>
  <c r="W8228" i="1"/>
  <c r="W8227" i="1"/>
  <c r="W8226" i="1"/>
  <c r="W8225" i="1"/>
  <c r="W8224" i="1"/>
  <c r="W8223" i="1"/>
  <c r="W8222" i="1"/>
  <c r="W8221" i="1"/>
  <c r="W8220" i="1"/>
  <c r="W8219" i="1"/>
  <c r="W8218" i="1"/>
  <c r="W8217" i="1"/>
  <c r="W8216" i="1"/>
  <c r="W8215" i="1"/>
  <c r="W8214" i="1"/>
  <c r="W8213" i="1"/>
  <c r="W8212" i="1"/>
  <c r="W8211" i="1"/>
  <c r="W8210" i="1"/>
  <c r="W8209" i="1"/>
  <c r="W8208" i="1"/>
  <c r="W8207" i="1"/>
  <c r="W8206" i="1"/>
  <c r="W8205" i="1"/>
  <c r="W8204" i="1"/>
  <c r="W8203" i="1"/>
  <c r="W8202" i="1"/>
  <c r="W8201" i="1"/>
  <c r="W8200" i="1"/>
  <c r="W8199" i="1"/>
  <c r="W8198" i="1"/>
  <c r="W8197" i="1"/>
  <c r="W8196" i="1"/>
  <c r="W8195" i="1"/>
  <c r="W8194" i="1"/>
  <c r="W8193" i="1"/>
  <c r="W8192" i="1"/>
  <c r="W8191" i="1"/>
  <c r="W8190" i="1"/>
  <c r="W8189" i="1"/>
  <c r="W8188" i="1"/>
  <c r="W8187" i="1"/>
  <c r="W8186" i="1"/>
  <c r="W8185" i="1"/>
  <c r="W8184" i="1"/>
  <c r="W8183" i="1"/>
  <c r="W8182" i="1"/>
  <c r="W8181" i="1"/>
  <c r="W8180" i="1"/>
  <c r="W8179" i="1"/>
  <c r="W8178" i="1"/>
  <c r="W8177" i="1"/>
  <c r="W8176" i="1"/>
  <c r="W8175" i="1"/>
  <c r="W8174" i="1"/>
  <c r="W8173" i="1"/>
  <c r="W8172" i="1"/>
  <c r="W8171" i="1"/>
  <c r="W8170" i="1"/>
  <c r="W8169" i="1"/>
  <c r="W8168" i="1"/>
  <c r="W8167" i="1"/>
  <c r="W8166" i="1"/>
  <c r="W8165" i="1"/>
  <c r="W8164" i="1"/>
  <c r="W8163" i="1"/>
  <c r="W8162" i="1"/>
  <c r="W8161" i="1"/>
  <c r="W8160" i="1"/>
  <c r="W8159" i="1"/>
  <c r="W8158" i="1"/>
  <c r="W8157" i="1"/>
  <c r="W8156" i="1"/>
  <c r="W8155" i="1"/>
  <c r="W8154" i="1"/>
  <c r="W8153" i="1"/>
  <c r="W8152" i="1"/>
  <c r="W8151" i="1"/>
  <c r="W8150" i="1"/>
  <c r="W8149" i="1"/>
  <c r="W8148" i="1"/>
  <c r="W8147" i="1"/>
  <c r="W8146" i="1"/>
  <c r="W8145" i="1"/>
  <c r="W8144" i="1"/>
  <c r="W8143" i="1"/>
  <c r="W8142" i="1"/>
  <c r="W8141" i="1"/>
  <c r="W8140" i="1"/>
  <c r="W8139" i="1"/>
  <c r="W8138" i="1"/>
  <c r="W8137" i="1"/>
  <c r="W8136" i="1"/>
  <c r="W8135" i="1"/>
  <c r="W8134" i="1"/>
  <c r="W8133" i="1"/>
  <c r="W8132" i="1"/>
  <c r="W8131" i="1"/>
  <c r="W8130" i="1"/>
  <c r="W8129" i="1"/>
  <c r="W8128" i="1"/>
  <c r="W8127" i="1"/>
  <c r="W8126" i="1"/>
  <c r="W8125" i="1"/>
  <c r="W8124" i="1"/>
  <c r="W8123" i="1"/>
  <c r="W8122" i="1"/>
  <c r="W8121" i="1"/>
  <c r="W8120" i="1"/>
  <c r="W8119" i="1"/>
  <c r="W8118" i="1"/>
  <c r="W8117" i="1"/>
  <c r="W8116" i="1"/>
  <c r="W8115" i="1"/>
  <c r="W8114" i="1"/>
  <c r="W8113" i="1"/>
  <c r="W8112" i="1"/>
  <c r="W8111" i="1"/>
  <c r="W8110" i="1"/>
  <c r="W8109" i="1"/>
  <c r="W8108" i="1"/>
  <c r="W8107" i="1"/>
  <c r="W8106" i="1"/>
  <c r="W8105" i="1"/>
  <c r="W8104" i="1"/>
  <c r="W8103" i="1"/>
  <c r="W8102" i="1"/>
  <c r="W8101" i="1"/>
  <c r="W8100" i="1"/>
  <c r="W8099" i="1"/>
  <c r="W8098" i="1"/>
  <c r="W8097" i="1"/>
  <c r="W8096" i="1"/>
  <c r="W8095" i="1"/>
  <c r="W8094" i="1"/>
  <c r="W8093" i="1"/>
  <c r="W8092" i="1"/>
  <c r="W8091" i="1"/>
  <c r="W8090" i="1"/>
  <c r="W8089" i="1"/>
  <c r="W8088" i="1"/>
  <c r="W8087" i="1"/>
  <c r="W8086" i="1"/>
  <c r="W8085" i="1"/>
  <c r="W8084" i="1"/>
  <c r="W8083" i="1"/>
  <c r="W8082" i="1"/>
  <c r="W8081" i="1"/>
  <c r="W8080" i="1"/>
  <c r="W8079" i="1"/>
  <c r="W8078" i="1"/>
  <c r="W8077" i="1"/>
  <c r="W8076" i="1"/>
  <c r="W8075" i="1"/>
  <c r="W8074" i="1"/>
  <c r="W8073" i="1"/>
  <c r="W8072" i="1"/>
  <c r="W8071" i="1"/>
  <c r="W8070" i="1"/>
  <c r="W8069" i="1"/>
  <c r="W8068" i="1"/>
  <c r="W8067" i="1"/>
  <c r="W8066" i="1"/>
  <c r="W8065" i="1"/>
  <c r="W8064" i="1"/>
  <c r="W8063" i="1"/>
  <c r="W8062" i="1"/>
  <c r="W8061" i="1"/>
  <c r="W8060" i="1"/>
  <c r="W8059" i="1"/>
  <c r="W8058" i="1"/>
  <c r="W8057" i="1"/>
  <c r="W8056" i="1"/>
  <c r="W8055" i="1"/>
  <c r="W8054" i="1"/>
  <c r="W8053" i="1"/>
  <c r="W8052" i="1"/>
  <c r="W8051" i="1"/>
  <c r="W8050" i="1"/>
  <c r="W8049" i="1"/>
  <c r="W8048" i="1"/>
  <c r="W8047" i="1"/>
  <c r="W8046" i="1"/>
  <c r="W8045" i="1"/>
  <c r="W8044" i="1"/>
  <c r="W8043" i="1"/>
  <c r="W8042" i="1"/>
  <c r="W8041" i="1"/>
  <c r="W8040" i="1"/>
  <c r="W8039" i="1"/>
  <c r="W8038" i="1"/>
  <c r="W8037" i="1"/>
  <c r="W8036" i="1"/>
  <c r="W8035" i="1"/>
  <c r="W8034" i="1"/>
  <c r="W8033" i="1"/>
  <c r="W8032" i="1"/>
  <c r="W8031" i="1"/>
  <c r="W8030" i="1"/>
  <c r="W8029" i="1"/>
  <c r="W8028" i="1"/>
  <c r="W8027" i="1"/>
  <c r="W8026" i="1"/>
  <c r="W8025" i="1"/>
  <c r="W8024" i="1"/>
  <c r="W8023" i="1"/>
  <c r="W8022" i="1"/>
  <c r="W8021" i="1"/>
  <c r="W8020" i="1"/>
  <c r="W8019" i="1"/>
  <c r="W8018" i="1"/>
  <c r="W8017" i="1"/>
  <c r="W8016" i="1"/>
  <c r="W8015" i="1"/>
  <c r="W8014" i="1"/>
  <c r="W8013" i="1"/>
  <c r="W8012" i="1"/>
  <c r="W8011" i="1"/>
  <c r="W8010" i="1"/>
  <c r="W8009" i="1"/>
  <c r="W8008" i="1"/>
  <c r="W8007" i="1"/>
  <c r="W8006" i="1"/>
  <c r="W8005" i="1"/>
  <c r="W8004" i="1"/>
  <c r="W8003" i="1"/>
  <c r="W8002" i="1"/>
  <c r="W8001" i="1"/>
  <c r="W8000" i="1"/>
  <c r="W7999" i="1"/>
  <c r="W7998" i="1"/>
  <c r="W7997" i="1"/>
  <c r="W7996" i="1"/>
  <c r="W7995" i="1"/>
  <c r="W7994" i="1"/>
  <c r="W7993" i="1"/>
  <c r="W7992" i="1"/>
  <c r="W7991" i="1"/>
  <c r="W7990" i="1"/>
  <c r="W7989" i="1"/>
  <c r="W7988" i="1"/>
  <c r="W7987" i="1"/>
  <c r="W7986" i="1"/>
  <c r="W7985" i="1"/>
  <c r="W7984" i="1"/>
  <c r="W7983" i="1"/>
  <c r="W7982" i="1"/>
  <c r="W7981" i="1"/>
  <c r="W7980" i="1"/>
  <c r="W7979" i="1"/>
  <c r="W7978" i="1"/>
  <c r="W7977" i="1"/>
  <c r="W7976" i="1"/>
  <c r="W7975" i="1"/>
  <c r="W7974" i="1"/>
  <c r="W7973" i="1"/>
  <c r="W7972" i="1"/>
  <c r="W7971" i="1"/>
  <c r="W7970" i="1"/>
  <c r="W7969" i="1"/>
  <c r="W7968" i="1"/>
  <c r="W7967" i="1"/>
  <c r="W7966" i="1"/>
  <c r="W7965" i="1"/>
  <c r="W7964" i="1"/>
  <c r="W7963" i="1"/>
  <c r="W7962" i="1"/>
  <c r="W7961" i="1"/>
  <c r="W7960" i="1"/>
  <c r="W7959" i="1"/>
  <c r="W7958" i="1"/>
  <c r="W7957" i="1"/>
  <c r="W7956" i="1"/>
  <c r="W7955" i="1"/>
  <c r="W7954" i="1"/>
  <c r="W7953" i="1"/>
  <c r="W7952" i="1"/>
  <c r="W7951" i="1"/>
  <c r="W7950" i="1"/>
  <c r="W7949" i="1"/>
  <c r="W7948" i="1"/>
  <c r="W7947" i="1"/>
  <c r="W7946" i="1"/>
  <c r="W7945" i="1"/>
  <c r="W7944" i="1"/>
  <c r="W7943" i="1"/>
  <c r="W7942" i="1"/>
  <c r="W7941" i="1"/>
  <c r="W7940" i="1"/>
  <c r="W7939" i="1"/>
  <c r="W7938" i="1"/>
  <c r="W7937" i="1"/>
  <c r="W7936" i="1"/>
  <c r="W7935" i="1"/>
  <c r="W7934" i="1"/>
  <c r="W7933" i="1"/>
  <c r="W7932" i="1"/>
  <c r="W7931" i="1"/>
  <c r="W7930" i="1"/>
  <c r="W7929" i="1"/>
  <c r="W7928" i="1"/>
  <c r="W7927" i="1"/>
  <c r="W7926" i="1"/>
  <c r="W7925" i="1"/>
  <c r="W7924" i="1"/>
  <c r="W7923" i="1"/>
  <c r="W7922" i="1"/>
  <c r="W7921" i="1"/>
  <c r="W7920" i="1"/>
  <c r="W7919" i="1"/>
  <c r="W7918" i="1"/>
  <c r="W7917" i="1"/>
  <c r="W7916" i="1"/>
  <c r="W7915" i="1"/>
  <c r="W7914" i="1"/>
  <c r="W7913" i="1"/>
  <c r="W7912" i="1"/>
  <c r="W7911" i="1"/>
  <c r="W7910" i="1"/>
  <c r="W7909" i="1"/>
  <c r="W7908" i="1"/>
  <c r="W7907" i="1"/>
  <c r="W7906" i="1"/>
  <c r="W7905" i="1"/>
  <c r="W7904" i="1"/>
  <c r="W7903" i="1"/>
  <c r="W7902" i="1"/>
  <c r="W7901" i="1"/>
  <c r="W7900" i="1"/>
  <c r="W7899" i="1"/>
  <c r="W7898" i="1"/>
  <c r="W7897" i="1"/>
  <c r="W7896" i="1"/>
  <c r="W7895" i="1"/>
  <c r="W7894" i="1"/>
  <c r="W7893" i="1"/>
  <c r="W7892" i="1"/>
  <c r="W7891" i="1"/>
  <c r="W7890" i="1"/>
  <c r="W7889" i="1"/>
  <c r="W7888" i="1"/>
  <c r="W7887" i="1"/>
  <c r="W7886" i="1"/>
  <c r="W7885" i="1"/>
  <c r="W7884" i="1"/>
  <c r="W7883" i="1"/>
  <c r="W7882" i="1"/>
  <c r="W7881" i="1"/>
  <c r="W7880" i="1"/>
  <c r="W7879" i="1"/>
  <c r="W7878" i="1"/>
  <c r="W7877" i="1"/>
  <c r="W7876" i="1"/>
  <c r="W7875" i="1"/>
  <c r="W7874" i="1"/>
  <c r="W7873" i="1"/>
  <c r="W7872" i="1"/>
  <c r="W7871" i="1"/>
  <c r="W7870" i="1"/>
  <c r="W7869" i="1"/>
  <c r="W7868" i="1"/>
  <c r="W7867" i="1"/>
  <c r="W7866" i="1"/>
  <c r="W7865" i="1"/>
  <c r="W7864" i="1"/>
  <c r="W7863" i="1"/>
  <c r="W7862" i="1"/>
  <c r="W7861" i="1"/>
  <c r="W7860" i="1"/>
  <c r="W7859" i="1"/>
  <c r="W7858" i="1"/>
  <c r="W7857" i="1"/>
  <c r="W7856" i="1"/>
  <c r="W7855" i="1"/>
  <c r="W7854" i="1"/>
  <c r="W7853" i="1"/>
  <c r="W7852" i="1"/>
  <c r="W7851" i="1"/>
  <c r="W7850" i="1"/>
  <c r="W7849" i="1"/>
  <c r="W7848" i="1"/>
  <c r="W7847" i="1"/>
  <c r="W7846" i="1"/>
  <c r="W7845" i="1"/>
  <c r="W7844" i="1"/>
  <c r="W7843" i="1"/>
  <c r="W7842" i="1"/>
  <c r="W7841" i="1"/>
  <c r="W7840" i="1"/>
  <c r="W7839" i="1"/>
  <c r="W7838" i="1"/>
  <c r="W7837" i="1"/>
  <c r="W7836" i="1"/>
  <c r="W7835" i="1"/>
  <c r="W7834" i="1"/>
  <c r="W7833" i="1"/>
  <c r="W7832" i="1"/>
  <c r="W7831" i="1"/>
  <c r="W7830" i="1"/>
  <c r="W7829" i="1"/>
  <c r="W7828" i="1"/>
  <c r="W7827" i="1"/>
  <c r="W7826" i="1"/>
  <c r="W7825" i="1"/>
  <c r="W7824" i="1"/>
  <c r="W7823" i="1"/>
  <c r="W7822" i="1"/>
  <c r="W7821" i="1"/>
  <c r="W7820" i="1"/>
  <c r="W7819" i="1"/>
  <c r="W7818" i="1"/>
  <c r="W7817" i="1"/>
  <c r="W7816" i="1"/>
  <c r="W7815" i="1"/>
  <c r="W7814" i="1"/>
  <c r="W7813" i="1"/>
  <c r="W7812" i="1"/>
  <c r="W7811" i="1"/>
  <c r="W7810" i="1"/>
  <c r="W7809" i="1"/>
  <c r="W7808" i="1"/>
  <c r="W7807" i="1"/>
  <c r="W7806" i="1"/>
  <c r="W7805" i="1"/>
  <c r="W7804" i="1"/>
  <c r="W7803" i="1"/>
  <c r="W7802" i="1"/>
  <c r="W7801" i="1"/>
  <c r="W7800" i="1"/>
  <c r="W7799" i="1"/>
  <c r="W7798" i="1"/>
  <c r="W7797" i="1"/>
  <c r="W7796" i="1"/>
  <c r="W7795" i="1"/>
  <c r="W7794" i="1"/>
  <c r="W7793" i="1"/>
  <c r="W7792" i="1"/>
  <c r="W7791" i="1"/>
  <c r="W7790" i="1"/>
  <c r="W7789" i="1"/>
  <c r="W7788" i="1"/>
  <c r="W7787" i="1"/>
  <c r="W7786" i="1"/>
  <c r="W7785" i="1"/>
  <c r="W7784" i="1"/>
  <c r="W7783" i="1"/>
  <c r="W7782" i="1"/>
  <c r="W7781" i="1"/>
  <c r="W7780" i="1"/>
  <c r="W7779" i="1"/>
  <c r="W7778" i="1"/>
  <c r="W7777" i="1"/>
  <c r="W7776" i="1"/>
  <c r="W7775" i="1"/>
  <c r="W7774" i="1"/>
  <c r="W7773" i="1"/>
  <c r="W7772" i="1"/>
  <c r="W7771" i="1"/>
  <c r="W7770" i="1"/>
  <c r="W7769" i="1"/>
  <c r="W7768" i="1"/>
  <c r="W7767" i="1"/>
  <c r="W7766" i="1"/>
  <c r="W7765" i="1"/>
  <c r="W7764" i="1"/>
  <c r="W7763" i="1"/>
  <c r="W7762" i="1"/>
  <c r="W7761" i="1"/>
  <c r="W7760" i="1"/>
  <c r="W7759" i="1"/>
  <c r="W7758" i="1"/>
  <c r="W7757" i="1"/>
  <c r="W7756" i="1"/>
  <c r="W7755" i="1"/>
  <c r="W7754" i="1"/>
  <c r="W7753" i="1"/>
  <c r="W7752" i="1"/>
  <c r="W7751" i="1"/>
  <c r="W7750" i="1"/>
  <c r="W7749" i="1"/>
  <c r="W7748" i="1"/>
  <c r="W7747" i="1"/>
  <c r="W7746" i="1"/>
  <c r="W7745" i="1"/>
  <c r="W7744" i="1"/>
  <c r="W7743" i="1"/>
  <c r="W7742" i="1"/>
  <c r="W7741" i="1"/>
  <c r="W7740" i="1"/>
  <c r="W7739" i="1"/>
  <c r="W7738" i="1"/>
  <c r="W7737" i="1"/>
  <c r="W7736" i="1"/>
  <c r="W7735" i="1"/>
  <c r="W7734" i="1"/>
  <c r="W7733" i="1"/>
  <c r="W7732" i="1"/>
  <c r="W7731" i="1"/>
  <c r="W7730" i="1"/>
  <c r="W7729" i="1"/>
  <c r="W7728" i="1"/>
  <c r="W7727" i="1"/>
  <c r="W7726" i="1"/>
  <c r="W7725" i="1"/>
  <c r="W7724" i="1"/>
  <c r="W7723" i="1"/>
  <c r="W7722" i="1"/>
  <c r="W7721" i="1"/>
  <c r="W7720" i="1"/>
  <c r="W7719" i="1"/>
  <c r="W7718" i="1"/>
  <c r="W7717" i="1"/>
  <c r="W7716" i="1"/>
  <c r="W7715" i="1"/>
  <c r="W7714" i="1"/>
  <c r="W7713" i="1"/>
  <c r="W7712" i="1"/>
  <c r="W7711" i="1"/>
  <c r="W7710" i="1"/>
  <c r="W7709" i="1"/>
  <c r="W7708" i="1"/>
  <c r="W7707" i="1"/>
  <c r="W7706" i="1"/>
  <c r="W7705" i="1"/>
  <c r="W7704" i="1"/>
  <c r="W7703" i="1"/>
  <c r="W7702" i="1"/>
  <c r="W7701" i="1"/>
  <c r="W7700" i="1"/>
  <c r="W7699" i="1"/>
  <c r="W7698" i="1"/>
  <c r="W7697" i="1"/>
  <c r="W7696" i="1"/>
  <c r="W7695" i="1"/>
  <c r="W7694" i="1"/>
  <c r="W7693" i="1"/>
  <c r="W7692" i="1"/>
  <c r="W7691" i="1"/>
  <c r="W7690" i="1"/>
  <c r="W7689" i="1"/>
  <c r="W7688" i="1"/>
  <c r="W7687" i="1"/>
  <c r="W7686" i="1"/>
  <c r="W7685" i="1"/>
  <c r="W7684" i="1"/>
  <c r="W7683" i="1"/>
  <c r="W7682" i="1"/>
  <c r="W7681" i="1"/>
  <c r="W7680" i="1"/>
  <c r="W7679" i="1"/>
  <c r="W7678" i="1"/>
  <c r="W7677" i="1"/>
  <c r="W7676" i="1"/>
  <c r="W7675" i="1"/>
  <c r="W7674" i="1"/>
  <c r="W7673" i="1"/>
  <c r="W7672" i="1"/>
  <c r="W7671" i="1"/>
  <c r="W7670" i="1"/>
  <c r="W7669" i="1"/>
  <c r="W7668" i="1"/>
  <c r="W7667" i="1"/>
  <c r="W7666" i="1"/>
  <c r="W7665" i="1"/>
  <c r="W7664" i="1"/>
  <c r="W7663" i="1"/>
  <c r="W7662" i="1"/>
  <c r="W7661" i="1"/>
  <c r="W7660" i="1"/>
  <c r="W7659" i="1"/>
  <c r="W7658" i="1"/>
  <c r="W7657" i="1"/>
  <c r="W7656" i="1"/>
  <c r="W7655" i="1"/>
  <c r="W7654" i="1"/>
  <c r="W7653" i="1"/>
  <c r="W7652" i="1"/>
  <c r="W7651" i="1"/>
  <c r="W7650" i="1"/>
  <c r="W7649" i="1"/>
  <c r="W7648" i="1"/>
  <c r="W7647" i="1"/>
  <c r="W7646" i="1"/>
  <c r="W7645" i="1"/>
  <c r="W7644" i="1"/>
  <c r="W7643" i="1"/>
  <c r="W7642" i="1"/>
  <c r="W7641" i="1"/>
  <c r="W7640" i="1"/>
  <c r="W7639" i="1"/>
  <c r="W7638" i="1"/>
  <c r="W7637" i="1"/>
  <c r="W7636" i="1"/>
  <c r="W7635" i="1"/>
  <c r="W7634" i="1"/>
  <c r="W7633" i="1"/>
  <c r="W7632" i="1"/>
  <c r="W7631" i="1"/>
  <c r="W7630" i="1"/>
  <c r="W7629" i="1"/>
  <c r="W7628" i="1"/>
  <c r="W7627" i="1"/>
  <c r="W7626" i="1"/>
  <c r="W7625" i="1"/>
  <c r="W7624" i="1"/>
  <c r="W7623" i="1"/>
  <c r="W7622" i="1"/>
  <c r="W7621" i="1"/>
  <c r="W7620" i="1"/>
  <c r="W7619" i="1"/>
  <c r="W7618" i="1"/>
  <c r="W7617" i="1"/>
  <c r="W7616" i="1"/>
  <c r="W7615" i="1"/>
  <c r="W7614" i="1"/>
  <c r="W7613" i="1"/>
  <c r="W7612" i="1"/>
  <c r="W7611" i="1"/>
  <c r="W7610" i="1"/>
  <c r="W7609" i="1"/>
  <c r="W7608" i="1"/>
  <c r="W7607" i="1"/>
  <c r="W7606" i="1"/>
  <c r="W7605" i="1"/>
  <c r="W7604" i="1"/>
  <c r="W7603" i="1"/>
  <c r="W7602" i="1"/>
  <c r="W7601" i="1"/>
  <c r="W7600" i="1"/>
  <c r="W7599" i="1"/>
  <c r="W7598" i="1"/>
  <c r="W7597" i="1"/>
  <c r="W7596" i="1"/>
  <c r="W7595" i="1"/>
  <c r="W7594" i="1"/>
  <c r="W7593" i="1"/>
  <c r="W7592" i="1"/>
  <c r="W7591" i="1"/>
  <c r="W7590" i="1"/>
  <c r="W7589" i="1"/>
  <c r="W7588" i="1"/>
  <c r="W7587" i="1"/>
  <c r="W7586" i="1"/>
  <c r="W7585" i="1"/>
  <c r="W7584" i="1"/>
  <c r="W7583" i="1"/>
  <c r="W7582" i="1"/>
  <c r="W7581" i="1"/>
  <c r="W7580" i="1"/>
  <c r="W7579" i="1"/>
  <c r="W7578" i="1"/>
  <c r="W7577" i="1"/>
  <c r="W7576" i="1"/>
  <c r="W7575" i="1"/>
  <c r="W7574" i="1"/>
  <c r="W7573" i="1"/>
  <c r="W7572" i="1"/>
  <c r="W7571" i="1"/>
  <c r="W7570" i="1"/>
  <c r="W7569" i="1"/>
  <c r="W7568" i="1"/>
  <c r="W7567" i="1"/>
  <c r="W7566" i="1"/>
  <c r="W7565" i="1"/>
  <c r="W7564" i="1"/>
  <c r="W7563" i="1"/>
  <c r="W7562" i="1"/>
  <c r="W7561" i="1"/>
  <c r="W7560" i="1"/>
  <c r="W7559" i="1"/>
  <c r="W7558" i="1"/>
  <c r="W7557" i="1"/>
  <c r="W7556" i="1"/>
  <c r="W7555" i="1"/>
  <c r="W7554" i="1"/>
  <c r="W7553" i="1"/>
  <c r="W7552" i="1"/>
  <c r="W7551" i="1"/>
  <c r="W7550" i="1"/>
  <c r="W7549" i="1"/>
  <c r="W7548" i="1"/>
  <c r="W7547" i="1"/>
  <c r="W7546" i="1"/>
  <c r="W7545" i="1"/>
  <c r="W7544" i="1"/>
  <c r="W7543" i="1"/>
  <c r="W7542" i="1"/>
  <c r="W7541" i="1"/>
  <c r="W7540" i="1"/>
  <c r="W7539" i="1"/>
  <c r="W7538" i="1"/>
  <c r="W7537" i="1"/>
  <c r="W7536" i="1"/>
  <c r="W7535" i="1"/>
  <c r="W7534" i="1"/>
  <c r="W7533" i="1"/>
  <c r="W7532" i="1"/>
  <c r="W7531" i="1"/>
  <c r="W7530" i="1"/>
  <c r="W7529" i="1"/>
  <c r="W7528" i="1"/>
  <c r="W7527" i="1"/>
  <c r="W7526" i="1"/>
  <c r="W7525" i="1"/>
  <c r="W7524" i="1"/>
  <c r="W7523" i="1"/>
  <c r="W7522" i="1"/>
  <c r="W7521" i="1"/>
  <c r="W7520" i="1"/>
  <c r="W7519" i="1"/>
  <c r="W7518" i="1"/>
  <c r="W7517" i="1"/>
  <c r="W7516" i="1"/>
  <c r="W7515" i="1"/>
  <c r="W7514" i="1"/>
  <c r="W7513" i="1"/>
  <c r="W7512" i="1"/>
  <c r="W7511" i="1"/>
  <c r="W7510" i="1"/>
  <c r="W7509" i="1"/>
  <c r="W7508" i="1"/>
  <c r="W7507" i="1"/>
  <c r="W7506" i="1"/>
  <c r="W7505" i="1"/>
  <c r="W7504" i="1"/>
  <c r="W7503" i="1"/>
  <c r="W7502" i="1"/>
  <c r="W7501" i="1"/>
  <c r="W7500" i="1"/>
  <c r="W7499" i="1"/>
  <c r="W7498" i="1"/>
  <c r="W7497" i="1"/>
  <c r="W7496" i="1"/>
  <c r="W7495" i="1"/>
  <c r="W7494" i="1"/>
  <c r="W7493" i="1"/>
  <c r="W7492" i="1"/>
  <c r="W7491" i="1"/>
  <c r="W7490" i="1"/>
  <c r="W7489" i="1"/>
  <c r="W7488" i="1"/>
  <c r="W7487" i="1"/>
  <c r="W7486" i="1"/>
  <c r="W7485" i="1"/>
  <c r="W7484" i="1"/>
  <c r="W7483" i="1"/>
  <c r="W7482" i="1"/>
  <c r="W7481" i="1"/>
  <c r="W7480" i="1"/>
  <c r="W7479" i="1"/>
  <c r="W7478" i="1"/>
  <c r="W7477" i="1"/>
  <c r="W7476" i="1"/>
  <c r="W7475" i="1"/>
  <c r="W7474" i="1"/>
  <c r="W7473" i="1"/>
  <c r="W7472" i="1"/>
  <c r="W7471" i="1"/>
  <c r="W7470" i="1"/>
  <c r="W7469" i="1"/>
  <c r="W7468" i="1"/>
  <c r="W7467" i="1"/>
  <c r="W7466" i="1"/>
  <c r="W7465" i="1"/>
  <c r="W7464" i="1"/>
  <c r="W7463" i="1"/>
  <c r="W7462" i="1"/>
  <c r="W7461" i="1"/>
  <c r="W7460" i="1"/>
  <c r="W7459" i="1"/>
  <c r="W7458" i="1"/>
  <c r="W7457" i="1"/>
  <c r="W7456" i="1"/>
  <c r="W7455" i="1"/>
  <c r="W7454" i="1"/>
  <c r="W7453" i="1"/>
  <c r="W7452" i="1"/>
  <c r="W7451" i="1"/>
  <c r="W7450" i="1"/>
  <c r="W7449" i="1"/>
  <c r="W7448" i="1"/>
  <c r="W7447" i="1"/>
  <c r="W7446" i="1"/>
  <c r="W7445" i="1"/>
  <c r="W7444" i="1"/>
  <c r="W7443" i="1"/>
  <c r="W7442" i="1"/>
  <c r="W7441" i="1"/>
  <c r="W7440" i="1"/>
  <c r="W7439" i="1"/>
  <c r="W7438" i="1"/>
  <c r="W7437" i="1"/>
  <c r="W7436" i="1"/>
  <c r="W7435" i="1"/>
  <c r="W7434" i="1"/>
  <c r="W7433" i="1"/>
  <c r="W7432" i="1"/>
  <c r="W7431" i="1"/>
  <c r="W7430" i="1"/>
  <c r="W7429" i="1"/>
  <c r="W7428" i="1"/>
  <c r="W7427" i="1"/>
  <c r="W7426" i="1"/>
  <c r="W7425" i="1"/>
  <c r="W7424" i="1"/>
  <c r="W7423" i="1"/>
  <c r="W7422" i="1"/>
  <c r="W7421" i="1"/>
  <c r="W7420" i="1"/>
  <c r="W7419" i="1"/>
  <c r="W7418" i="1"/>
  <c r="W7417" i="1"/>
  <c r="W7416" i="1"/>
  <c r="W7415" i="1"/>
  <c r="W7414" i="1"/>
  <c r="W7413" i="1"/>
  <c r="W7412" i="1"/>
  <c r="W7411" i="1"/>
  <c r="W7410" i="1"/>
  <c r="W7409" i="1"/>
  <c r="W7408" i="1"/>
  <c r="W7407" i="1"/>
  <c r="W7406" i="1"/>
  <c r="W7405" i="1"/>
  <c r="W7404" i="1"/>
  <c r="W7403" i="1"/>
  <c r="W7402" i="1"/>
  <c r="W7401" i="1"/>
  <c r="W7400" i="1"/>
  <c r="W7399" i="1"/>
  <c r="W7398" i="1"/>
  <c r="W7397" i="1"/>
  <c r="W7396" i="1"/>
  <c r="W7395" i="1"/>
  <c r="W7394" i="1"/>
  <c r="W7393" i="1"/>
  <c r="W7392" i="1"/>
  <c r="W7391" i="1"/>
  <c r="W7390" i="1"/>
  <c r="W7389" i="1"/>
  <c r="W7388" i="1"/>
  <c r="W7387" i="1"/>
  <c r="W7386" i="1"/>
  <c r="W7385" i="1"/>
  <c r="W7384" i="1"/>
  <c r="W7383" i="1"/>
  <c r="W7382" i="1"/>
  <c r="W7381" i="1"/>
  <c r="W7380" i="1"/>
  <c r="W7379" i="1"/>
  <c r="W7378" i="1"/>
  <c r="W7377" i="1"/>
  <c r="W7376" i="1"/>
  <c r="W7375" i="1"/>
  <c r="W7374" i="1"/>
  <c r="W7373" i="1"/>
  <c r="W7372" i="1"/>
  <c r="W7371" i="1"/>
  <c r="W7370" i="1"/>
  <c r="W7369" i="1"/>
  <c r="W7368" i="1"/>
  <c r="W7367" i="1"/>
  <c r="W7366" i="1"/>
  <c r="W7365" i="1"/>
  <c r="W7364" i="1"/>
  <c r="W7363" i="1"/>
  <c r="W7362" i="1"/>
  <c r="W7361" i="1"/>
  <c r="W7360" i="1"/>
  <c r="W7359" i="1"/>
  <c r="W7358" i="1"/>
  <c r="W7357" i="1"/>
  <c r="W7356" i="1"/>
  <c r="W7355" i="1"/>
  <c r="W7354" i="1"/>
  <c r="W7353" i="1"/>
  <c r="W7352" i="1"/>
  <c r="W7351" i="1"/>
  <c r="W7350" i="1"/>
  <c r="W7349" i="1"/>
  <c r="W7348" i="1"/>
  <c r="W7347" i="1"/>
  <c r="W7346" i="1"/>
  <c r="W7345" i="1"/>
  <c r="W7344" i="1"/>
  <c r="W7343" i="1"/>
  <c r="W7342" i="1"/>
  <c r="W7341" i="1"/>
  <c r="W7340" i="1"/>
  <c r="W7339" i="1"/>
  <c r="W7338" i="1"/>
  <c r="W7337" i="1"/>
  <c r="W7336" i="1"/>
  <c r="W7335" i="1"/>
  <c r="W7334" i="1"/>
  <c r="W7333" i="1"/>
  <c r="W7332" i="1"/>
  <c r="W7331" i="1"/>
  <c r="W7330" i="1"/>
  <c r="W7329" i="1"/>
  <c r="W7328" i="1"/>
  <c r="W7327" i="1"/>
  <c r="W7326" i="1"/>
  <c r="W7325" i="1"/>
  <c r="W7324" i="1"/>
  <c r="W7323" i="1"/>
  <c r="W7322" i="1"/>
  <c r="W7321" i="1"/>
  <c r="W7320" i="1"/>
  <c r="W7319" i="1"/>
  <c r="W7318" i="1"/>
  <c r="W7317" i="1"/>
  <c r="W7316" i="1"/>
  <c r="W7315" i="1"/>
  <c r="W7314" i="1"/>
  <c r="W7313" i="1"/>
  <c r="W7312" i="1"/>
  <c r="W7311" i="1"/>
  <c r="W7310" i="1"/>
  <c r="W7309" i="1"/>
  <c r="W7308" i="1"/>
  <c r="W7307" i="1"/>
  <c r="W7306" i="1"/>
  <c r="W7305" i="1"/>
  <c r="W7304" i="1"/>
  <c r="W7303" i="1"/>
  <c r="W7302" i="1"/>
  <c r="W7301" i="1"/>
  <c r="W7300" i="1"/>
  <c r="W7299" i="1"/>
  <c r="W7298" i="1"/>
  <c r="W7297" i="1"/>
  <c r="W7296" i="1"/>
  <c r="W7295" i="1"/>
  <c r="W7294" i="1"/>
  <c r="W7293" i="1"/>
  <c r="W7292" i="1"/>
  <c r="W7291" i="1"/>
  <c r="W7290" i="1"/>
  <c r="W7289" i="1"/>
  <c r="W7288" i="1"/>
  <c r="W7287" i="1"/>
  <c r="W7286" i="1"/>
  <c r="W7285" i="1"/>
  <c r="W7284" i="1"/>
  <c r="W7283" i="1"/>
  <c r="W7282" i="1"/>
  <c r="W7281" i="1"/>
  <c r="W7280" i="1"/>
  <c r="W7279" i="1"/>
  <c r="W7278" i="1"/>
  <c r="W7277" i="1"/>
  <c r="W7276" i="1"/>
  <c r="W7275" i="1"/>
  <c r="W7274" i="1"/>
  <c r="W7273" i="1"/>
  <c r="W7272" i="1"/>
  <c r="W7271" i="1"/>
  <c r="W7270" i="1"/>
  <c r="W7269" i="1"/>
  <c r="W7268" i="1"/>
  <c r="W7267" i="1"/>
  <c r="W7266" i="1"/>
  <c r="W7265" i="1"/>
  <c r="W7264" i="1"/>
  <c r="W7263" i="1"/>
  <c r="W7262" i="1"/>
  <c r="W7261" i="1"/>
  <c r="W7260" i="1"/>
  <c r="W7259" i="1"/>
  <c r="W7258" i="1"/>
  <c r="W7257" i="1"/>
  <c r="W7256" i="1"/>
  <c r="W7255" i="1"/>
  <c r="W7254" i="1"/>
  <c r="W7253" i="1"/>
  <c r="W7252" i="1"/>
  <c r="W7251" i="1"/>
  <c r="W7250" i="1"/>
  <c r="W7249" i="1"/>
  <c r="W7248" i="1"/>
  <c r="W7247" i="1"/>
  <c r="W7246" i="1"/>
  <c r="W7245" i="1"/>
  <c r="W7244" i="1"/>
  <c r="W7243" i="1"/>
  <c r="W7242" i="1"/>
  <c r="W7241" i="1"/>
  <c r="W7240" i="1"/>
  <c r="W7239" i="1"/>
  <c r="W7238" i="1"/>
  <c r="W7237" i="1"/>
  <c r="W7236" i="1"/>
  <c r="W7235" i="1"/>
  <c r="W7234" i="1"/>
  <c r="W7233" i="1"/>
  <c r="W7232" i="1"/>
  <c r="W7231" i="1"/>
  <c r="W7230" i="1"/>
  <c r="W7229" i="1"/>
  <c r="W7228" i="1"/>
  <c r="W7227" i="1"/>
  <c r="W7226" i="1"/>
  <c r="W7225" i="1"/>
  <c r="W7224" i="1"/>
  <c r="W7223" i="1"/>
  <c r="W7222" i="1"/>
  <c r="W7221" i="1"/>
  <c r="W7220" i="1"/>
  <c r="W7219" i="1"/>
  <c r="W7218" i="1"/>
  <c r="W7217" i="1"/>
  <c r="W7216" i="1"/>
  <c r="W7215" i="1"/>
  <c r="W7214" i="1"/>
  <c r="W7213" i="1"/>
  <c r="W7212" i="1"/>
  <c r="W7211" i="1"/>
  <c r="W7210" i="1"/>
  <c r="W7209" i="1"/>
  <c r="W7208" i="1"/>
  <c r="W7207" i="1"/>
  <c r="W7206" i="1"/>
  <c r="W7205" i="1"/>
  <c r="W7204" i="1"/>
  <c r="W7203" i="1"/>
  <c r="W7202" i="1"/>
  <c r="W7201" i="1"/>
  <c r="W7200" i="1"/>
  <c r="W7199" i="1"/>
  <c r="W7198" i="1"/>
  <c r="W7197" i="1"/>
  <c r="W7196" i="1"/>
  <c r="W7195" i="1"/>
  <c r="W7194" i="1"/>
  <c r="W7193" i="1"/>
  <c r="W7192" i="1"/>
  <c r="W7191" i="1"/>
  <c r="W7190" i="1"/>
  <c r="W7189" i="1"/>
  <c r="W7188" i="1"/>
  <c r="W7187" i="1"/>
  <c r="W7186" i="1"/>
  <c r="W7185" i="1"/>
  <c r="W7184" i="1"/>
  <c r="W7183" i="1"/>
  <c r="W7182" i="1"/>
  <c r="W7181" i="1"/>
  <c r="W7180" i="1"/>
  <c r="W7179" i="1"/>
  <c r="W7178" i="1"/>
  <c r="W7177" i="1"/>
  <c r="W7176" i="1"/>
  <c r="W7175" i="1"/>
  <c r="W7174" i="1"/>
  <c r="W7173" i="1"/>
  <c r="W7172" i="1"/>
  <c r="W7171" i="1"/>
  <c r="W7170" i="1"/>
  <c r="W7169" i="1"/>
  <c r="W7168" i="1"/>
  <c r="W7167" i="1"/>
  <c r="W7166" i="1"/>
  <c r="W7165" i="1"/>
  <c r="W7164" i="1"/>
  <c r="W7163" i="1"/>
  <c r="W7162" i="1"/>
  <c r="W7161" i="1"/>
  <c r="W7160" i="1"/>
  <c r="W7159" i="1"/>
  <c r="W7158" i="1"/>
  <c r="W7157" i="1"/>
  <c r="W7156" i="1"/>
  <c r="W7155" i="1"/>
  <c r="W7154" i="1"/>
  <c r="W7153" i="1"/>
  <c r="W7152" i="1"/>
  <c r="W7151" i="1"/>
  <c r="W7150" i="1"/>
  <c r="W7149" i="1"/>
  <c r="W7148" i="1"/>
  <c r="W7147" i="1"/>
  <c r="W7146" i="1"/>
  <c r="W7145" i="1"/>
  <c r="W7144" i="1"/>
  <c r="W7143" i="1"/>
  <c r="W7142" i="1"/>
  <c r="W7141" i="1"/>
  <c r="W7140" i="1"/>
  <c r="W7139" i="1"/>
  <c r="W7138" i="1"/>
  <c r="W7137" i="1"/>
  <c r="W7136" i="1"/>
  <c r="W7135" i="1"/>
  <c r="W7134" i="1"/>
  <c r="W7133" i="1"/>
  <c r="W7132" i="1"/>
  <c r="W7131" i="1"/>
  <c r="W7130" i="1"/>
  <c r="W7129" i="1"/>
  <c r="W7128" i="1"/>
  <c r="W7127" i="1"/>
  <c r="W7126" i="1"/>
  <c r="W7125" i="1"/>
  <c r="W7124" i="1"/>
  <c r="W7123" i="1"/>
  <c r="W7122" i="1"/>
  <c r="W7121" i="1"/>
  <c r="W7120" i="1"/>
  <c r="W7119" i="1"/>
  <c r="W7118" i="1"/>
  <c r="W7117" i="1"/>
  <c r="W7116" i="1"/>
  <c r="W7115" i="1"/>
  <c r="W7114" i="1"/>
  <c r="W7113" i="1"/>
  <c r="W7112" i="1"/>
  <c r="W7111" i="1"/>
  <c r="W7110" i="1"/>
  <c r="W7109" i="1"/>
  <c r="W7108" i="1"/>
  <c r="W7107" i="1"/>
  <c r="W7106" i="1"/>
  <c r="W7105" i="1"/>
  <c r="W7104" i="1"/>
  <c r="W7103" i="1"/>
  <c r="W7102" i="1"/>
  <c r="W7101" i="1"/>
  <c r="W7100" i="1"/>
  <c r="W7099" i="1"/>
  <c r="W7098" i="1"/>
  <c r="W7097" i="1"/>
  <c r="W7096" i="1"/>
  <c r="W7095" i="1"/>
  <c r="W7094" i="1"/>
  <c r="W7093" i="1"/>
  <c r="W7092" i="1"/>
  <c r="W7091" i="1"/>
  <c r="W7090" i="1"/>
  <c r="W7089" i="1"/>
  <c r="W7088" i="1"/>
  <c r="W7087" i="1"/>
  <c r="W7086" i="1"/>
  <c r="W7085" i="1"/>
  <c r="W7084" i="1"/>
  <c r="W7083" i="1"/>
  <c r="W7082" i="1"/>
  <c r="W7081" i="1"/>
  <c r="W7080" i="1"/>
  <c r="W7079" i="1"/>
  <c r="W7078" i="1"/>
  <c r="W7077" i="1"/>
  <c r="W7076" i="1"/>
  <c r="W7075" i="1"/>
  <c r="W7074" i="1"/>
  <c r="W7073" i="1"/>
  <c r="W7072" i="1"/>
  <c r="W7071" i="1"/>
  <c r="W7070" i="1"/>
  <c r="W7069" i="1"/>
  <c r="W7068" i="1"/>
  <c r="W7067" i="1"/>
  <c r="W7066" i="1"/>
  <c r="W7065" i="1"/>
  <c r="W7064" i="1"/>
  <c r="W7063" i="1"/>
  <c r="W7062" i="1"/>
  <c r="W7061" i="1"/>
  <c r="W7060" i="1"/>
  <c r="W7059" i="1"/>
  <c r="W7058" i="1"/>
  <c r="W7057" i="1"/>
  <c r="W7056" i="1"/>
  <c r="W7055" i="1"/>
  <c r="W7054" i="1"/>
  <c r="W7053" i="1"/>
  <c r="W7052" i="1"/>
  <c r="W7051" i="1"/>
  <c r="W7050" i="1"/>
  <c r="W7049" i="1"/>
  <c r="W7048" i="1"/>
  <c r="W7047" i="1"/>
  <c r="W7046" i="1"/>
  <c r="W7045" i="1"/>
  <c r="W7044" i="1"/>
  <c r="W7043" i="1"/>
  <c r="W7042" i="1"/>
  <c r="W7041" i="1"/>
  <c r="W7040" i="1"/>
  <c r="W7039" i="1"/>
  <c r="W7038" i="1"/>
  <c r="W7037" i="1"/>
  <c r="W7036" i="1"/>
  <c r="W7035" i="1"/>
  <c r="W7034" i="1"/>
  <c r="W7033" i="1"/>
  <c r="W7032" i="1"/>
  <c r="W7031" i="1"/>
  <c r="W7030" i="1"/>
  <c r="W7029" i="1"/>
  <c r="W7028" i="1"/>
  <c r="W7027" i="1"/>
  <c r="W7026" i="1"/>
  <c r="W7025" i="1"/>
  <c r="W7024" i="1"/>
  <c r="W7023" i="1"/>
  <c r="W7022" i="1"/>
  <c r="W7021" i="1"/>
  <c r="W7020" i="1"/>
  <c r="W7019" i="1"/>
  <c r="W7018" i="1"/>
  <c r="W7017" i="1"/>
  <c r="W7016" i="1"/>
  <c r="W7015" i="1"/>
  <c r="W7014" i="1"/>
  <c r="W7013" i="1"/>
  <c r="W7012" i="1"/>
  <c r="W7011" i="1"/>
  <c r="W7010" i="1"/>
  <c r="W7009" i="1"/>
  <c r="W7008" i="1"/>
  <c r="W7007" i="1"/>
  <c r="W7006" i="1"/>
  <c r="W7005" i="1"/>
  <c r="W7004" i="1"/>
  <c r="W7003" i="1"/>
  <c r="W7002" i="1"/>
  <c r="W7001" i="1"/>
  <c r="W7000" i="1"/>
  <c r="W6999" i="1"/>
  <c r="W6998" i="1"/>
  <c r="W6997" i="1"/>
  <c r="W6996" i="1"/>
  <c r="W6995" i="1"/>
  <c r="W6994" i="1"/>
  <c r="W6993" i="1"/>
  <c r="W6992" i="1"/>
  <c r="W6991" i="1"/>
  <c r="W6990" i="1"/>
  <c r="W6989" i="1"/>
  <c r="W6988" i="1"/>
  <c r="W6987" i="1"/>
  <c r="W6986" i="1"/>
  <c r="W6985" i="1"/>
  <c r="W6984" i="1"/>
  <c r="W6983" i="1"/>
  <c r="W6982" i="1"/>
  <c r="W6981" i="1"/>
  <c r="W6980" i="1"/>
  <c r="W6979" i="1"/>
  <c r="W6978" i="1"/>
  <c r="W6977" i="1"/>
  <c r="W6976" i="1"/>
  <c r="W6975" i="1"/>
  <c r="W6974" i="1"/>
  <c r="W6973" i="1"/>
  <c r="W6972" i="1"/>
  <c r="W6971" i="1"/>
  <c r="W6970" i="1"/>
  <c r="W6969" i="1"/>
  <c r="W6968" i="1"/>
  <c r="W6967" i="1"/>
  <c r="W6966" i="1"/>
  <c r="W6965" i="1"/>
  <c r="W6964" i="1"/>
  <c r="W6963" i="1"/>
  <c r="W6962" i="1"/>
  <c r="W6961" i="1"/>
  <c r="W6960" i="1"/>
  <c r="W6959" i="1"/>
  <c r="W6958" i="1"/>
  <c r="W6957" i="1"/>
  <c r="W6956" i="1"/>
  <c r="W6955" i="1"/>
  <c r="W6954" i="1"/>
  <c r="W6953" i="1"/>
  <c r="W6952" i="1"/>
  <c r="W6951" i="1"/>
  <c r="W6950" i="1"/>
  <c r="W6949" i="1"/>
  <c r="W6948" i="1"/>
  <c r="W6947" i="1"/>
  <c r="W6946" i="1"/>
  <c r="W6945" i="1"/>
  <c r="W6944" i="1"/>
  <c r="W6943" i="1"/>
  <c r="W6942" i="1"/>
  <c r="W6941" i="1"/>
  <c r="W6940" i="1"/>
  <c r="W6939" i="1"/>
  <c r="W6938" i="1"/>
  <c r="W6937" i="1"/>
  <c r="W6936" i="1"/>
  <c r="W6935" i="1"/>
  <c r="W6934" i="1"/>
  <c r="W6933" i="1"/>
  <c r="W6932" i="1"/>
  <c r="W6931" i="1"/>
  <c r="W6930" i="1"/>
  <c r="W6929" i="1"/>
  <c r="W6928" i="1"/>
  <c r="W6927" i="1"/>
  <c r="W6926" i="1"/>
  <c r="W6925" i="1"/>
  <c r="W6924" i="1"/>
  <c r="W6923" i="1"/>
  <c r="W6922" i="1"/>
  <c r="W6921" i="1"/>
  <c r="W6920" i="1"/>
  <c r="W6919" i="1"/>
  <c r="W6918" i="1"/>
  <c r="W6917" i="1"/>
  <c r="W6916" i="1"/>
  <c r="W6915" i="1"/>
  <c r="W6914" i="1"/>
  <c r="W6913" i="1"/>
  <c r="W6912" i="1"/>
  <c r="W6911" i="1"/>
  <c r="W6910" i="1"/>
  <c r="W6909" i="1"/>
  <c r="W6908" i="1"/>
  <c r="W6907" i="1"/>
  <c r="W6906" i="1"/>
  <c r="W6905" i="1"/>
  <c r="W6904" i="1"/>
  <c r="W6903" i="1"/>
  <c r="W6902" i="1"/>
  <c r="W6901" i="1"/>
  <c r="W6900" i="1"/>
  <c r="W6899" i="1"/>
  <c r="W6898" i="1"/>
  <c r="W6897" i="1"/>
  <c r="W6896" i="1"/>
  <c r="W6895" i="1"/>
  <c r="W6894" i="1"/>
  <c r="W6893" i="1"/>
  <c r="W6892" i="1"/>
  <c r="W6891" i="1"/>
  <c r="W6890" i="1"/>
  <c r="W6889" i="1"/>
  <c r="W6888" i="1"/>
  <c r="W6887" i="1"/>
  <c r="W6886" i="1"/>
  <c r="W6885" i="1"/>
  <c r="W6884" i="1"/>
  <c r="W6883" i="1"/>
  <c r="W6882" i="1"/>
  <c r="W6881" i="1"/>
  <c r="W6880" i="1"/>
  <c r="W6879" i="1"/>
  <c r="W6878" i="1"/>
  <c r="W6877" i="1"/>
  <c r="W6876" i="1"/>
  <c r="W6875" i="1"/>
  <c r="W6874" i="1"/>
  <c r="W6873" i="1"/>
  <c r="W6872" i="1"/>
  <c r="W6871" i="1"/>
  <c r="W6870" i="1"/>
  <c r="W6869" i="1"/>
  <c r="W6868" i="1"/>
  <c r="W6867" i="1"/>
  <c r="W6866" i="1"/>
  <c r="W6865" i="1"/>
  <c r="W6864" i="1"/>
  <c r="W6863" i="1"/>
  <c r="W6862" i="1"/>
  <c r="W6861" i="1"/>
  <c r="W6860" i="1"/>
  <c r="W6859" i="1"/>
  <c r="W6858" i="1"/>
  <c r="W6857" i="1"/>
  <c r="W6856" i="1"/>
  <c r="W6855" i="1"/>
  <c r="W6854" i="1"/>
  <c r="W6853" i="1"/>
  <c r="W6852" i="1"/>
  <c r="W6851" i="1"/>
  <c r="W6850" i="1"/>
  <c r="W6849" i="1"/>
  <c r="W6848" i="1"/>
  <c r="W6847" i="1"/>
  <c r="W6846" i="1"/>
  <c r="W6845" i="1"/>
  <c r="W6844" i="1"/>
  <c r="W6843" i="1"/>
  <c r="W6842" i="1"/>
  <c r="W6841" i="1"/>
  <c r="W6840" i="1"/>
  <c r="W6839" i="1"/>
  <c r="W6838" i="1"/>
  <c r="W6837" i="1"/>
  <c r="W6836" i="1"/>
  <c r="W6835" i="1"/>
  <c r="W6834" i="1"/>
  <c r="W6833" i="1"/>
  <c r="W6832" i="1"/>
  <c r="W6831" i="1"/>
  <c r="W6830" i="1"/>
  <c r="W6829" i="1"/>
  <c r="W6828" i="1"/>
  <c r="W6827" i="1"/>
  <c r="W6826" i="1"/>
  <c r="W6825" i="1"/>
  <c r="W6824" i="1"/>
  <c r="W6823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809" i="1"/>
  <c r="W6808" i="1"/>
  <c r="W6807" i="1"/>
  <c r="W6806" i="1"/>
  <c r="W6805" i="1"/>
  <c r="W6804" i="1"/>
  <c r="W6803" i="1"/>
  <c r="W6802" i="1"/>
  <c r="W6801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7" i="1"/>
  <c r="W6786" i="1"/>
  <c r="W6785" i="1"/>
  <c r="W6784" i="1"/>
  <c r="W6783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65" i="1"/>
  <c r="W6764" i="1"/>
  <c r="W6763" i="1"/>
  <c r="W6762" i="1"/>
  <c r="W6761" i="1"/>
  <c r="W6760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41" i="1"/>
  <c r="W6740" i="1"/>
  <c r="W6739" i="1"/>
  <c r="W6738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22" i="1"/>
  <c r="W6721" i="1"/>
  <c r="W6720" i="1"/>
  <c r="W6719" i="1"/>
  <c r="W6718" i="1"/>
  <c r="W6717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701" i="1"/>
  <c r="W6700" i="1"/>
  <c r="W6699" i="1"/>
  <c r="W6698" i="1"/>
  <c r="W6697" i="1"/>
  <c r="W6696" i="1"/>
  <c r="W6695" i="1"/>
  <c r="W6694" i="1"/>
  <c r="W6693" i="1"/>
  <c r="W6692" i="1"/>
  <c r="W6691" i="1"/>
  <c r="W6690" i="1"/>
  <c r="W6689" i="1"/>
  <c r="W6688" i="1"/>
  <c r="W6687" i="1"/>
  <c r="W6686" i="1"/>
  <c r="W6685" i="1"/>
  <c r="W6684" i="1"/>
  <c r="W6683" i="1"/>
  <c r="W6682" i="1"/>
  <c r="W6681" i="1"/>
  <c r="W6680" i="1"/>
  <c r="W6679" i="1"/>
  <c r="W6678" i="1"/>
  <c r="W6677" i="1"/>
  <c r="W6676" i="1"/>
  <c r="W6675" i="1"/>
  <c r="W6674" i="1"/>
  <c r="W6673" i="1"/>
  <c r="W6672" i="1"/>
  <c r="W6671" i="1"/>
  <c r="W6670" i="1"/>
  <c r="W6669" i="1"/>
  <c r="W6668" i="1"/>
  <c r="W6667" i="1"/>
  <c r="W6666" i="1"/>
  <c r="W6665" i="1"/>
  <c r="W6664" i="1"/>
  <c r="W6663" i="1"/>
  <c r="W6662" i="1"/>
  <c r="W6661" i="1"/>
  <c r="W6660" i="1"/>
  <c r="W6659" i="1"/>
  <c r="W6658" i="1"/>
  <c r="W6657" i="1"/>
  <c r="W6656" i="1"/>
  <c r="W6655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9" i="1"/>
  <c r="W6638" i="1"/>
  <c r="W6637" i="1"/>
  <c r="W6636" i="1"/>
  <c r="W6635" i="1"/>
  <c r="W6634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20" i="1"/>
  <c r="W6619" i="1"/>
  <c r="W6618" i="1"/>
  <c r="W6617" i="1"/>
  <c r="W6616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603" i="1"/>
  <c r="W6602" i="1"/>
  <c r="W6601" i="1"/>
  <c r="W6600" i="1"/>
  <c r="W6599" i="1"/>
  <c r="W6598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6583" i="1"/>
  <c r="W6582" i="1"/>
  <c r="W6581" i="1"/>
  <c r="W6580" i="1"/>
  <c r="W6579" i="1"/>
  <c r="W6578" i="1"/>
  <c r="W6577" i="1"/>
  <c r="W6576" i="1"/>
  <c r="W6575" i="1"/>
  <c r="W6574" i="1"/>
  <c r="W6573" i="1"/>
  <c r="W6572" i="1"/>
  <c r="W6571" i="1"/>
  <c r="W6570" i="1"/>
  <c r="W6569" i="1"/>
  <c r="W6568" i="1"/>
  <c r="W6567" i="1"/>
  <c r="W6566" i="1"/>
  <c r="W6565" i="1"/>
  <c r="W6564" i="1"/>
  <c r="W6563" i="1"/>
  <c r="W6562" i="1"/>
  <c r="W6561" i="1"/>
  <c r="W6560" i="1"/>
  <c r="W6559" i="1"/>
  <c r="W6558" i="1"/>
  <c r="W6557" i="1"/>
  <c r="W6556" i="1"/>
  <c r="W6555" i="1"/>
  <c r="W6554" i="1"/>
  <c r="W6553" i="1"/>
  <c r="W6552" i="1"/>
  <c r="W6551" i="1"/>
  <c r="W6550" i="1"/>
  <c r="W6549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6" i="1"/>
  <c r="W6535" i="1"/>
  <c r="W6534" i="1"/>
  <c r="W6533" i="1"/>
  <c r="W6532" i="1"/>
  <c r="W6531" i="1"/>
  <c r="W6530" i="1"/>
  <c r="W6529" i="1"/>
  <c r="W6528" i="1"/>
  <c r="W6527" i="1"/>
  <c r="W6526" i="1"/>
  <c r="W6525" i="1"/>
  <c r="W6524" i="1"/>
  <c r="W6523" i="1"/>
  <c r="W6522" i="1"/>
  <c r="W6521" i="1"/>
  <c r="W6520" i="1"/>
  <c r="W6519" i="1"/>
  <c r="W6518" i="1"/>
  <c r="W6517" i="1"/>
  <c r="W6516" i="1"/>
  <c r="W6515" i="1"/>
  <c r="W6514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501" i="1"/>
  <c r="W6500" i="1"/>
  <c r="W6499" i="1"/>
  <c r="W6498" i="1"/>
  <c r="W6497" i="1"/>
  <c r="W6496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82" i="1"/>
  <c r="W6481" i="1"/>
  <c r="W6480" i="1"/>
  <c r="W6479" i="1"/>
  <c r="W6478" i="1"/>
  <c r="W6477" i="1"/>
  <c r="W6476" i="1"/>
  <c r="W6475" i="1"/>
  <c r="W6474" i="1"/>
  <c r="W6473" i="1"/>
  <c r="W6472" i="1"/>
  <c r="W6471" i="1"/>
  <c r="W6470" i="1"/>
  <c r="W6469" i="1"/>
  <c r="W6468" i="1"/>
  <c r="W6467" i="1"/>
  <c r="W6466" i="1"/>
  <c r="W6465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50" i="1"/>
  <c r="W6449" i="1"/>
  <c r="W6448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435" i="1"/>
  <c r="W6434" i="1"/>
  <c r="W6433" i="1"/>
  <c r="W6432" i="1"/>
  <c r="W6431" i="1"/>
  <c r="W6430" i="1"/>
  <c r="W6429" i="1"/>
  <c r="W6428" i="1"/>
  <c r="W6427" i="1"/>
  <c r="W6426" i="1"/>
  <c r="W6425" i="1"/>
  <c r="W6424" i="1"/>
  <c r="W6423" i="1"/>
  <c r="W6422" i="1"/>
  <c r="W6421" i="1"/>
  <c r="W6420" i="1"/>
  <c r="W6419" i="1"/>
  <c r="W6418" i="1"/>
  <c r="W6417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403" i="1"/>
  <c r="W6402" i="1"/>
  <c r="W6401" i="1"/>
  <c r="W6400" i="1"/>
  <c r="W6399" i="1"/>
  <c r="W6398" i="1"/>
  <c r="W6397" i="1"/>
  <c r="W6396" i="1"/>
  <c r="W6395" i="1"/>
  <c r="W6394" i="1"/>
  <c r="W6393" i="1"/>
  <c r="W6392" i="1"/>
  <c r="W6391" i="1"/>
  <c r="W6390" i="1"/>
  <c r="W6389" i="1"/>
  <c r="W6388" i="1"/>
  <c r="W6387" i="1"/>
  <c r="W6386" i="1"/>
  <c r="W6385" i="1"/>
  <c r="W6384" i="1"/>
  <c r="W6383" i="1"/>
  <c r="W6382" i="1"/>
  <c r="W6381" i="1"/>
  <c r="W6380" i="1"/>
  <c r="W6379" i="1"/>
  <c r="W6378" i="1"/>
  <c r="W6377" i="1"/>
  <c r="W6376" i="1"/>
  <c r="W6375" i="1"/>
  <c r="W6374" i="1"/>
  <c r="W6373" i="1"/>
  <c r="W6372" i="1"/>
  <c r="W6371" i="1"/>
  <c r="W6370" i="1"/>
  <c r="W6369" i="1"/>
  <c r="W6368" i="1"/>
  <c r="W6367" i="1"/>
  <c r="W6366" i="1"/>
  <c r="W6365" i="1"/>
  <c r="W6364" i="1"/>
  <c r="W6363" i="1"/>
  <c r="W6362" i="1"/>
  <c r="W6361" i="1"/>
  <c r="W6360" i="1"/>
  <c r="W6359" i="1"/>
  <c r="W6358" i="1"/>
  <c r="W6357" i="1"/>
  <c r="W6356" i="1"/>
  <c r="W6355" i="1"/>
  <c r="W6354" i="1"/>
  <c r="W6353" i="1"/>
  <c r="W6352" i="1"/>
  <c r="W6351" i="1"/>
  <c r="W6350" i="1"/>
  <c r="W6349" i="1"/>
  <c r="W6348" i="1"/>
  <c r="W6347" i="1"/>
  <c r="W6346" i="1"/>
  <c r="W6345" i="1"/>
  <c r="W6344" i="1"/>
  <c r="W6343" i="1"/>
  <c r="W6342" i="1"/>
  <c r="W6341" i="1"/>
  <c r="W6340" i="1"/>
  <c r="W6339" i="1"/>
  <c r="W6338" i="1"/>
  <c r="W6337" i="1"/>
  <c r="W6336" i="1"/>
  <c r="W6335" i="1"/>
  <c r="W6334" i="1"/>
  <c r="W6333" i="1"/>
  <c r="W6332" i="1"/>
  <c r="W6331" i="1"/>
  <c r="W6330" i="1"/>
  <c r="W6329" i="1"/>
  <c r="W6328" i="1"/>
  <c r="W6327" i="1"/>
  <c r="W6326" i="1"/>
  <c r="W6325" i="1"/>
  <c r="W6324" i="1"/>
  <c r="W6323" i="1"/>
  <c r="W6322" i="1"/>
  <c r="W6321" i="1"/>
  <c r="W6320" i="1"/>
  <c r="W6319" i="1"/>
  <c r="W6318" i="1"/>
  <c r="W6317" i="1"/>
  <c r="W6316" i="1"/>
  <c r="W6315" i="1"/>
  <c r="W6314" i="1"/>
  <c r="W6313" i="1"/>
  <c r="W6312" i="1"/>
  <c r="W6311" i="1"/>
  <c r="W6310" i="1"/>
  <c r="W6309" i="1"/>
  <c r="W6308" i="1"/>
  <c r="W6307" i="1"/>
  <c r="W6306" i="1"/>
  <c r="W6305" i="1"/>
  <c r="W6304" i="1"/>
  <c r="W6303" i="1"/>
  <c r="W6302" i="1"/>
  <c r="W6301" i="1"/>
  <c r="W6300" i="1"/>
  <c r="W6299" i="1"/>
  <c r="W6298" i="1"/>
  <c r="W6297" i="1"/>
  <c r="W6296" i="1"/>
  <c r="W6295" i="1"/>
  <c r="W6294" i="1"/>
  <c r="W6293" i="1"/>
  <c r="W6292" i="1"/>
  <c r="W6291" i="1"/>
  <c r="W6290" i="1"/>
  <c r="W6289" i="1"/>
  <c r="W6288" i="1"/>
  <c r="W6287" i="1"/>
  <c r="W6286" i="1"/>
  <c r="W6285" i="1"/>
  <c r="W6284" i="1"/>
  <c r="W6283" i="1"/>
  <c r="W6282" i="1"/>
  <c r="W6281" i="1"/>
  <c r="W6280" i="1"/>
  <c r="W6279" i="1"/>
  <c r="W6278" i="1"/>
  <c r="W6277" i="1"/>
  <c r="W6276" i="1"/>
  <c r="W6275" i="1"/>
  <c r="W6274" i="1"/>
  <c r="W6273" i="1"/>
  <c r="W6272" i="1"/>
  <c r="W6271" i="1"/>
  <c r="W6270" i="1"/>
  <c r="W6269" i="1"/>
  <c r="W6268" i="1"/>
  <c r="W6267" i="1"/>
  <c r="W6266" i="1"/>
  <c r="W6265" i="1"/>
  <c r="W6264" i="1"/>
  <c r="W6263" i="1"/>
  <c r="W6262" i="1"/>
  <c r="W6261" i="1"/>
  <c r="W6260" i="1"/>
  <c r="W6259" i="1"/>
  <c r="W6258" i="1"/>
  <c r="W6257" i="1"/>
  <c r="W6256" i="1"/>
  <c r="W6255" i="1"/>
  <c r="W6254" i="1"/>
  <c r="W6253" i="1"/>
  <c r="W6252" i="1"/>
  <c r="W6251" i="1"/>
  <c r="W6250" i="1"/>
  <c r="W6249" i="1"/>
  <c r="W6248" i="1"/>
  <c r="W6247" i="1"/>
  <c r="W6246" i="1"/>
  <c r="W6245" i="1"/>
  <c r="W6244" i="1"/>
  <c r="W6243" i="1"/>
  <c r="W6242" i="1"/>
  <c r="W6241" i="1"/>
  <c r="W6240" i="1"/>
  <c r="W6239" i="1"/>
  <c r="W6238" i="1"/>
  <c r="W6237" i="1"/>
  <c r="W6236" i="1"/>
  <c r="W6235" i="1"/>
  <c r="W6234" i="1"/>
  <c r="W6233" i="1"/>
  <c r="W6232" i="1"/>
  <c r="W6231" i="1"/>
  <c r="W6230" i="1"/>
  <c r="W6229" i="1"/>
  <c r="W6228" i="1"/>
  <c r="W6227" i="1"/>
  <c r="W6226" i="1"/>
  <c r="W6225" i="1"/>
  <c r="W6224" i="1"/>
  <c r="W6223" i="1"/>
  <c r="W6222" i="1"/>
  <c r="W6221" i="1"/>
  <c r="W6220" i="1"/>
  <c r="W6219" i="1"/>
  <c r="W6218" i="1"/>
  <c r="W6217" i="1"/>
  <c r="W6216" i="1"/>
  <c r="W6215" i="1"/>
  <c r="W6214" i="1"/>
  <c r="W6213" i="1"/>
  <c r="W6212" i="1"/>
  <c r="W6211" i="1"/>
  <c r="W6210" i="1"/>
  <c r="W6209" i="1"/>
  <c r="W6208" i="1"/>
  <c r="W6207" i="1"/>
  <c r="W6206" i="1"/>
  <c r="W6205" i="1"/>
  <c r="W6204" i="1"/>
  <c r="W6203" i="1"/>
  <c r="W6202" i="1"/>
  <c r="W6201" i="1"/>
  <c r="W6200" i="1"/>
  <c r="W6199" i="1"/>
  <c r="W6198" i="1"/>
  <c r="W6197" i="1"/>
  <c r="W6196" i="1"/>
  <c r="W6195" i="1"/>
  <c r="W6194" i="1"/>
  <c r="W6193" i="1"/>
  <c r="W6192" i="1"/>
  <c r="W6191" i="1"/>
  <c r="W6190" i="1"/>
  <c r="W6189" i="1"/>
  <c r="W6188" i="1"/>
  <c r="W6187" i="1"/>
  <c r="W6186" i="1"/>
  <c r="W6185" i="1"/>
  <c r="W6184" i="1"/>
  <c r="W6183" i="1"/>
  <c r="W6182" i="1"/>
  <c r="W6181" i="1"/>
  <c r="W6180" i="1"/>
  <c r="W6179" i="1"/>
  <c r="W6178" i="1"/>
  <c r="W6177" i="1"/>
  <c r="W6176" i="1"/>
  <c r="W6175" i="1"/>
  <c r="W6174" i="1"/>
  <c r="W6173" i="1"/>
  <c r="W6172" i="1"/>
  <c r="W6171" i="1"/>
  <c r="W6170" i="1"/>
  <c r="W6169" i="1"/>
  <c r="W6168" i="1"/>
  <c r="W6167" i="1"/>
  <c r="W6166" i="1"/>
  <c r="W6165" i="1"/>
  <c r="W6164" i="1"/>
  <c r="W6163" i="1"/>
  <c r="W6162" i="1"/>
  <c r="W6161" i="1"/>
  <c r="W6160" i="1"/>
  <c r="W6159" i="1"/>
  <c r="W6158" i="1"/>
  <c r="W6157" i="1"/>
  <c r="W6156" i="1"/>
  <c r="W6155" i="1"/>
  <c r="W6154" i="1"/>
  <c r="W6153" i="1"/>
  <c r="W6152" i="1"/>
  <c r="W6151" i="1"/>
  <c r="W6150" i="1"/>
  <c r="W6149" i="1"/>
  <c r="W6148" i="1"/>
  <c r="W6147" i="1"/>
  <c r="W6146" i="1"/>
  <c r="W6145" i="1"/>
  <c r="W6144" i="1"/>
  <c r="W6143" i="1"/>
  <c r="W6142" i="1"/>
  <c r="W6141" i="1"/>
  <c r="W6140" i="1"/>
  <c r="W6139" i="1"/>
  <c r="W6138" i="1"/>
  <c r="W6137" i="1"/>
  <c r="W6136" i="1"/>
  <c r="W6135" i="1"/>
  <c r="W6134" i="1"/>
  <c r="W6133" i="1"/>
  <c r="W6132" i="1"/>
  <c r="W6131" i="1"/>
  <c r="W6130" i="1"/>
  <c r="W6129" i="1"/>
  <c r="W6128" i="1"/>
  <c r="W6127" i="1"/>
  <c r="W6126" i="1"/>
  <c r="W6125" i="1"/>
  <c r="W6124" i="1"/>
  <c r="W6123" i="1"/>
  <c r="W6122" i="1"/>
  <c r="W6121" i="1"/>
  <c r="W6120" i="1"/>
  <c r="W6119" i="1"/>
  <c r="W6118" i="1"/>
  <c r="W6117" i="1"/>
  <c r="W6116" i="1"/>
  <c r="W6115" i="1"/>
  <c r="W6114" i="1"/>
  <c r="W6113" i="1"/>
  <c r="W6112" i="1"/>
  <c r="W6111" i="1"/>
  <c r="W6110" i="1"/>
  <c r="W6109" i="1"/>
  <c r="W6108" i="1"/>
  <c r="W6107" i="1"/>
  <c r="W6106" i="1"/>
  <c r="W6105" i="1"/>
  <c r="W6104" i="1"/>
  <c r="W6103" i="1"/>
  <c r="W6102" i="1"/>
  <c r="W6101" i="1"/>
  <c r="W6100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6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9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50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7" i="1"/>
  <c r="W6036" i="1"/>
  <c r="W6035" i="1"/>
  <c r="W6034" i="1"/>
  <c r="W6033" i="1"/>
  <c r="W6032" i="1"/>
  <c r="W6031" i="1"/>
  <c r="W6030" i="1"/>
  <c r="W6029" i="1"/>
  <c r="W6028" i="1"/>
  <c r="W6027" i="1"/>
  <c r="W6026" i="1"/>
  <c r="W6025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9" i="1"/>
  <c r="W6008" i="1"/>
  <c r="W6007" i="1"/>
  <c r="W6006" i="1"/>
  <c r="W6005" i="1"/>
  <c r="W6004" i="1"/>
  <c r="W6003" i="1"/>
  <c r="W6002" i="1"/>
  <c r="W6001" i="1"/>
  <c r="W6000" i="1"/>
  <c r="W5999" i="1"/>
  <c r="W5998" i="1"/>
  <c r="W5997" i="1"/>
  <c r="W5996" i="1"/>
  <c r="W5995" i="1"/>
  <c r="W5994" i="1"/>
  <c r="W5993" i="1"/>
  <c r="W5992" i="1"/>
  <c r="W5991" i="1"/>
  <c r="W5990" i="1"/>
  <c r="W5989" i="1"/>
  <c r="W5988" i="1"/>
  <c r="W5987" i="1"/>
  <c r="W5986" i="1"/>
  <c r="W5985" i="1"/>
  <c r="W5984" i="1"/>
  <c r="W5983" i="1"/>
  <c r="W5982" i="1"/>
  <c r="W5981" i="1"/>
  <c r="W5980" i="1"/>
  <c r="W5979" i="1"/>
  <c r="W5978" i="1"/>
  <c r="W5977" i="1"/>
  <c r="W5976" i="1"/>
  <c r="W5975" i="1"/>
  <c r="W5974" i="1"/>
  <c r="W5973" i="1"/>
  <c r="W5972" i="1"/>
  <c r="W5971" i="1"/>
  <c r="W5970" i="1"/>
  <c r="W5969" i="1"/>
  <c r="W5968" i="1"/>
  <c r="W5967" i="1"/>
  <c r="W5966" i="1"/>
  <c r="W5965" i="1"/>
  <c r="W5964" i="1"/>
  <c r="W5963" i="1"/>
  <c r="W5962" i="1"/>
  <c r="W5961" i="1"/>
  <c r="W5960" i="1"/>
  <c r="W5959" i="1"/>
  <c r="W5958" i="1"/>
  <c r="W5957" i="1"/>
  <c r="W5956" i="1"/>
  <c r="W5955" i="1"/>
  <c r="W5954" i="1"/>
  <c r="W5953" i="1"/>
  <c r="W5952" i="1"/>
  <c r="W5951" i="1"/>
  <c r="W5950" i="1"/>
  <c r="W5949" i="1"/>
  <c r="W5948" i="1"/>
  <c r="W5947" i="1"/>
  <c r="W5946" i="1"/>
  <c r="W5945" i="1"/>
  <c r="W5944" i="1"/>
  <c r="W5943" i="1"/>
  <c r="W5942" i="1"/>
  <c r="W5941" i="1"/>
  <c r="W5940" i="1"/>
  <c r="W5939" i="1"/>
  <c r="W5938" i="1"/>
  <c r="W5937" i="1"/>
  <c r="W5936" i="1"/>
  <c r="W5935" i="1"/>
  <c r="W5934" i="1"/>
  <c r="W5933" i="1"/>
  <c r="W5932" i="1"/>
  <c r="W5931" i="1"/>
  <c r="W5930" i="1"/>
  <c r="W5929" i="1"/>
  <c r="W5928" i="1"/>
  <c r="W5927" i="1"/>
  <c r="W5926" i="1"/>
  <c r="W5925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1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4" i="1"/>
  <c r="W5893" i="1"/>
  <c r="W5892" i="1"/>
  <c r="W5891" i="1"/>
  <c r="W5890" i="1"/>
  <c r="W5889" i="1"/>
  <c r="W5888" i="1"/>
  <c r="W5887" i="1"/>
  <c r="W5886" i="1"/>
  <c r="W5885" i="1"/>
  <c r="W5884" i="1"/>
  <c r="W5883" i="1"/>
  <c r="W5882" i="1"/>
  <c r="W5881" i="1"/>
  <c r="W5880" i="1"/>
  <c r="W5879" i="1"/>
  <c r="W5878" i="1"/>
  <c r="W5877" i="1"/>
  <c r="W5876" i="1"/>
  <c r="W5875" i="1"/>
  <c r="W5874" i="1"/>
  <c r="W5873" i="1"/>
  <c r="W5872" i="1"/>
  <c r="W5871" i="1"/>
  <c r="W5870" i="1"/>
  <c r="W5869" i="1"/>
  <c r="W5868" i="1"/>
  <c r="W5867" i="1"/>
  <c r="W5866" i="1"/>
  <c r="W5865" i="1"/>
  <c r="W5864" i="1"/>
  <c r="W5863" i="1"/>
  <c r="W5862" i="1"/>
  <c r="W5861" i="1"/>
  <c r="W5860" i="1"/>
  <c r="W5859" i="1"/>
  <c r="W5858" i="1"/>
  <c r="W5857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3" i="1"/>
  <c r="W5842" i="1"/>
  <c r="W5841" i="1"/>
  <c r="W5840" i="1"/>
  <c r="W5839" i="1"/>
  <c r="W5838" i="1"/>
  <c r="W5837" i="1"/>
  <c r="W5836" i="1"/>
  <c r="W5835" i="1"/>
  <c r="W5834" i="1"/>
  <c r="W5833" i="1"/>
  <c r="W5832" i="1"/>
  <c r="W5831" i="1"/>
  <c r="W5830" i="1"/>
  <c r="W5829" i="1"/>
  <c r="W5828" i="1"/>
  <c r="W5827" i="1"/>
  <c r="W5826" i="1"/>
  <c r="W5825" i="1"/>
  <c r="W5824" i="1"/>
  <c r="W5823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6" i="1"/>
  <c r="W5805" i="1"/>
  <c r="W5804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9" i="1"/>
  <c r="W5788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71" i="1"/>
  <c r="W5770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50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6" i="1"/>
  <c r="W5735" i="1"/>
  <c r="W5734" i="1"/>
  <c r="W5733" i="1"/>
  <c r="W5732" i="1"/>
  <c r="W5731" i="1"/>
  <c r="W5730" i="1"/>
  <c r="W5729" i="1"/>
  <c r="W5728" i="1"/>
  <c r="W5727" i="1"/>
  <c r="W5726" i="1"/>
  <c r="W5725" i="1"/>
  <c r="W5724" i="1"/>
  <c r="W5723" i="1"/>
  <c r="W5722" i="1"/>
  <c r="W5721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6" i="1"/>
  <c r="W5705" i="1"/>
  <c r="W5704" i="1"/>
  <c r="W5703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6" i="1"/>
  <c r="W5665" i="1"/>
  <c r="W5664" i="1"/>
  <c r="W5663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643" i="1"/>
  <c r="W5642" i="1"/>
  <c r="W5641" i="1"/>
  <c r="W5640" i="1"/>
  <c r="W5639" i="1"/>
  <c r="W5638" i="1"/>
  <c r="W5637" i="1"/>
  <c r="W5636" i="1"/>
  <c r="W5635" i="1"/>
  <c r="W5634" i="1"/>
  <c r="W5633" i="1"/>
  <c r="W5632" i="1"/>
  <c r="W5631" i="1"/>
  <c r="W5630" i="1"/>
  <c r="W5629" i="1"/>
  <c r="W5628" i="1"/>
  <c r="W5627" i="1"/>
  <c r="W5626" i="1"/>
  <c r="W5625" i="1"/>
  <c r="W5624" i="1"/>
  <c r="W5623" i="1"/>
  <c r="W5622" i="1"/>
  <c r="W5621" i="1"/>
  <c r="W5620" i="1"/>
  <c r="W5619" i="1"/>
  <c r="W5618" i="1"/>
  <c r="W5617" i="1"/>
  <c r="W5616" i="1"/>
  <c r="W5615" i="1"/>
  <c r="W5614" i="1"/>
  <c r="W5613" i="1"/>
  <c r="W5612" i="1"/>
  <c r="W5611" i="1"/>
  <c r="W5610" i="1"/>
  <c r="W5609" i="1"/>
  <c r="W5608" i="1"/>
  <c r="W5607" i="1"/>
  <c r="W5606" i="1"/>
  <c r="W5605" i="1"/>
  <c r="W5604" i="1"/>
  <c r="W5603" i="1"/>
  <c r="W5602" i="1"/>
  <c r="W5601" i="1"/>
  <c r="W5600" i="1"/>
  <c r="W5599" i="1"/>
  <c r="W5598" i="1"/>
  <c r="W5597" i="1"/>
  <c r="W5596" i="1"/>
  <c r="W5595" i="1"/>
  <c r="W5594" i="1"/>
  <c r="W5593" i="1"/>
  <c r="W5592" i="1"/>
  <c r="W5591" i="1"/>
  <c r="W5590" i="1"/>
  <c r="W5589" i="1"/>
  <c r="W5588" i="1"/>
  <c r="W5587" i="1"/>
  <c r="W5586" i="1"/>
  <c r="W5585" i="1"/>
  <c r="W5584" i="1"/>
  <c r="W5583" i="1"/>
  <c r="W5582" i="1"/>
  <c r="W5581" i="1"/>
  <c r="W5580" i="1"/>
  <c r="W5579" i="1"/>
  <c r="W5578" i="1"/>
  <c r="W5577" i="1"/>
  <c r="W5576" i="1"/>
  <c r="W5575" i="1"/>
  <c r="W5574" i="1"/>
  <c r="W5573" i="1"/>
  <c r="W5572" i="1"/>
  <c r="W5571" i="1"/>
  <c r="W5570" i="1"/>
  <c r="W5569" i="1"/>
  <c r="W5568" i="1"/>
  <c r="W5567" i="1"/>
  <c r="W5566" i="1"/>
  <c r="W5565" i="1"/>
  <c r="W5564" i="1"/>
  <c r="W5563" i="1"/>
  <c r="W5562" i="1"/>
  <c r="W5561" i="1"/>
  <c r="W5560" i="1"/>
  <c r="W5559" i="1"/>
  <c r="W5558" i="1"/>
  <c r="W5557" i="1"/>
  <c r="W5556" i="1"/>
  <c r="W5555" i="1"/>
  <c r="W5554" i="1"/>
  <c r="W5553" i="1"/>
  <c r="W5552" i="1"/>
  <c r="W5551" i="1"/>
  <c r="W5550" i="1"/>
  <c r="W5549" i="1"/>
  <c r="W5548" i="1"/>
  <c r="W5547" i="1"/>
  <c r="W5546" i="1"/>
  <c r="W5545" i="1"/>
  <c r="W5544" i="1"/>
  <c r="W5543" i="1"/>
  <c r="W5542" i="1"/>
  <c r="W5541" i="1"/>
  <c r="W5540" i="1"/>
  <c r="W5539" i="1"/>
  <c r="W5538" i="1"/>
  <c r="W5537" i="1"/>
  <c r="W5536" i="1"/>
  <c r="W5535" i="1"/>
  <c r="W5534" i="1"/>
  <c r="W5533" i="1"/>
  <c r="W5532" i="1"/>
  <c r="W5531" i="1"/>
  <c r="W5530" i="1"/>
  <c r="W5529" i="1"/>
  <c r="W5528" i="1"/>
  <c r="W5527" i="1"/>
  <c r="W5526" i="1"/>
  <c r="W5525" i="1"/>
  <c r="W5524" i="1"/>
  <c r="W5523" i="1"/>
  <c r="W5522" i="1"/>
  <c r="W5521" i="1"/>
  <c r="W5520" i="1"/>
  <c r="W5519" i="1"/>
  <c r="W5518" i="1"/>
  <c r="W5517" i="1"/>
  <c r="W5516" i="1"/>
  <c r="W5515" i="1"/>
  <c r="W5514" i="1"/>
  <c r="W5513" i="1"/>
  <c r="W5512" i="1"/>
  <c r="W5511" i="1"/>
  <c r="W5510" i="1"/>
  <c r="W5509" i="1"/>
  <c r="W5508" i="1"/>
  <c r="W5507" i="1"/>
  <c r="W5506" i="1"/>
  <c r="W5505" i="1"/>
  <c r="W5504" i="1"/>
  <c r="W5503" i="1"/>
  <c r="W5502" i="1"/>
  <c r="W5501" i="1"/>
  <c r="W5500" i="1"/>
  <c r="W5499" i="1"/>
  <c r="W5498" i="1"/>
  <c r="W5497" i="1"/>
  <c r="W5496" i="1"/>
  <c r="W5495" i="1"/>
  <c r="W5494" i="1"/>
  <c r="W5493" i="1"/>
  <c r="W5492" i="1"/>
  <c r="W5491" i="1"/>
  <c r="W5490" i="1"/>
  <c r="W5489" i="1"/>
  <c r="W5488" i="1"/>
  <c r="W5487" i="1"/>
  <c r="W5486" i="1"/>
  <c r="W5485" i="1"/>
  <c r="W5484" i="1"/>
  <c r="W5483" i="1"/>
  <c r="W5482" i="1"/>
  <c r="W5481" i="1"/>
  <c r="W5480" i="1"/>
  <c r="W5479" i="1"/>
  <c r="W5478" i="1"/>
  <c r="W5477" i="1"/>
  <c r="W5476" i="1"/>
  <c r="W5475" i="1"/>
  <c r="W5474" i="1"/>
  <c r="W5473" i="1"/>
  <c r="W5472" i="1"/>
  <c r="W5471" i="1"/>
  <c r="W5470" i="1"/>
  <c r="W5469" i="1"/>
  <c r="W5468" i="1"/>
  <c r="W5467" i="1"/>
  <c r="W5466" i="1"/>
  <c r="W5465" i="1"/>
  <c r="W5464" i="1"/>
  <c r="W5463" i="1"/>
  <c r="W5462" i="1"/>
  <c r="W5461" i="1"/>
  <c r="W5460" i="1"/>
  <c r="W5459" i="1"/>
  <c r="W5458" i="1"/>
  <c r="W5457" i="1"/>
  <c r="W5456" i="1"/>
  <c r="W5455" i="1"/>
  <c r="W5454" i="1"/>
  <c r="W5453" i="1"/>
  <c r="W5452" i="1"/>
  <c r="W5451" i="1"/>
  <c r="W5450" i="1"/>
  <c r="W5449" i="1"/>
  <c r="W5448" i="1"/>
  <c r="W5447" i="1"/>
  <c r="W5446" i="1"/>
  <c r="W5445" i="1"/>
  <c r="W5444" i="1"/>
  <c r="W5443" i="1"/>
  <c r="W5442" i="1"/>
  <c r="W5441" i="1"/>
  <c r="W5440" i="1"/>
  <c r="W5439" i="1"/>
  <c r="W5438" i="1"/>
  <c r="W5437" i="1"/>
  <c r="W5436" i="1"/>
  <c r="W5435" i="1"/>
  <c r="W5434" i="1"/>
  <c r="W5433" i="1"/>
  <c r="W5432" i="1"/>
  <c r="W5431" i="1"/>
  <c r="W5430" i="1"/>
  <c r="W5429" i="1"/>
  <c r="W5428" i="1"/>
  <c r="W5427" i="1"/>
  <c r="W5426" i="1"/>
  <c r="W5425" i="1"/>
  <c r="W5424" i="1"/>
  <c r="W5423" i="1"/>
  <c r="W5422" i="1"/>
  <c r="W5421" i="1"/>
  <c r="W5420" i="1"/>
  <c r="W5419" i="1"/>
  <c r="W5418" i="1"/>
  <c r="W5417" i="1"/>
  <c r="W5416" i="1"/>
  <c r="W5415" i="1"/>
  <c r="W5414" i="1"/>
  <c r="W5413" i="1"/>
  <c r="W5412" i="1"/>
  <c r="W5411" i="1"/>
  <c r="W5410" i="1"/>
  <c r="W5409" i="1"/>
  <c r="W5408" i="1"/>
  <c r="W5407" i="1"/>
  <c r="W5406" i="1"/>
  <c r="W5405" i="1"/>
  <c r="W5404" i="1"/>
  <c r="W5403" i="1"/>
  <c r="W5402" i="1"/>
  <c r="W5401" i="1"/>
  <c r="W5400" i="1"/>
  <c r="W5399" i="1"/>
  <c r="W5398" i="1"/>
  <c r="W5397" i="1"/>
  <c r="W5396" i="1"/>
  <c r="W5395" i="1"/>
  <c r="W5394" i="1"/>
  <c r="W5393" i="1"/>
  <c r="W5392" i="1"/>
  <c r="W5391" i="1"/>
  <c r="W5390" i="1"/>
  <c r="W5389" i="1"/>
  <c r="W5388" i="1"/>
  <c r="W5387" i="1"/>
  <c r="W5386" i="1"/>
  <c r="W5385" i="1"/>
  <c r="W5384" i="1"/>
  <c r="W5383" i="1"/>
  <c r="W5382" i="1"/>
  <c r="W5381" i="1"/>
  <c r="W5380" i="1"/>
  <c r="W5379" i="1"/>
  <c r="W5378" i="1"/>
  <c r="W5377" i="1"/>
  <c r="W5376" i="1"/>
  <c r="W5375" i="1"/>
  <c r="W5374" i="1"/>
  <c r="W5373" i="1"/>
  <c r="W5372" i="1"/>
  <c r="W5371" i="1"/>
  <c r="W5370" i="1"/>
  <c r="W5369" i="1"/>
  <c r="W5368" i="1"/>
  <c r="W5367" i="1"/>
  <c r="W5366" i="1"/>
  <c r="W5365" i="1"/>
  <c r="W5364" i="1"/>
  <c r="W5363" i="1"/>
  <c r="W5362" i="1"/>
  <c r="W5361" i="1"/>
  <c r="W5360" i="1"/>
  <c r="W5359" i="1"/>
  <c r="W5358" i="1"/>
  <c r="W5357" i="1"/>
  <c r="W5356" i="1"/>
  <c r="W5355" i="1"/>
  <c r="W5354" i="1"/>
  <c r="W5353" i="1"/>
  <c r="W5352" i="1"/>
  <c r="W5351" i="1"/>
  <c r="W5350" i="1"/>
  <c r="W5349" i="1"/>
  <c r="W5348" i="1"/>
  <c r="W5347" i="1"/>
  <c r="W5346" i="1"/>
  <c r="W5345" i="1"/>
  <c r="W5344" i="1"/>
  <c r="W5343" i="1"/>
  <c r="W5342" i="1"/>
  <c r="W5341" i="1"/>
  <c r="W5340" i="1"/>
  <c r="W5339" i="1"/>
  <c r="W5338" i="1"/>
  <c r="W5337" i="1"/>
  <c r="W5336" i="1"/>
  <c r="W5335" i="1"/>
  <c r="W5334" i="1"/>
  <c r="W5333" i="1"/>
  <c r="W5332" i="1"/>
  <c r="W5331" i="1"/>
  <c r="W5330" i="1"/>
  <c r="W5329" i="1"/>
  <c r="W5328" i="1"/>
  <c r="W5327" i="1"/>
  <c r="W5326" i="1"/>
  <c r="W5325" i="1"/>
  <c r="W5324" i="1"/>
  <c r="W5323" i="1"/>
  <c r="W5322" i="1"/>
  <c r="W5321" i="1"/>
  <c r="W5320" i="1"/>
  <c r="W5319" i="1"/>
  <c r="W5318" i="1"/>
  <c r="W5317" i="1"/>
  <c r="W5316" i="1"/>
  <c r="W5315" i="1"/>
  <c r="W5314" i="1"/>
  <c r="W5313" i="1"/>
  <c r="W5312" i="1"/>
  <c r="W5311" i="1"/>
  <c r="W5310" i="1"/>
  <c r="W5309" i="1"/>
  <c r="W5308" i="1"/>
  <c r="W5307" i="1"/>
  <c r="W5306" i="1"/>
  <c r="W5305" i="1"/>
  <c r="W5304" i="1"/>
  <c r="W5303" i="1"/>
  <c r="W5302" i="1"/>
  <c r="W5301" i="1"/>
  <c r="W5300" i="1"/>
  <c r="W5299" i="1"/>
  <c r="W5298" i="1"/>
  <c r="W5297" i="1"/>
  <c r="W5296" i="1"/>
  <c r="W5295" i="1"/>
  <c r="W5294" i="1"/>
  <c r="W5293" i="1"/>
  <c r="W5292" i="1"/>
  <c r="W5291" i="1"/>
  <c r="W5290" i="1"/>
  <c r="W5289" i="1"/>
  <c r="W5288" i="1"/>
  <c r="W5287" i="1"/>
  <c r="W5286" i="1"/>
  <c r="W5285" i="1"/>
  <c r="W5284" i="1"/>
  <c r="W5283" i="1"/>
  <c r="W5282" i="1"/>
  <c r="W5281" i="1"/>
  <c r="W5280" i="1"/>
  <c r="W5279" i="1"/>
  <c r="W5278" i="1"/>
  <c r="W5277" i="1"/>
  <c r="W5276" i="1"/>
  <c r="W5275" i="1"/>
  <c r="W5274" i="1"/>
  <c r="W5273" i="1"/>
  <c r="W5272" i="1"/>
  <c r="W5271" i="1"/>
  <c r="W5270" i="1"/>
  <c r="W5269" i="1"/>
  <c r="W5268" i="1"/>
  <c r="W5267" i="1"/>
  <c r="W5266" i="1"/>
  <c r="W5265" i="1"/>
  <c r="W5264" i="1"/>
  <c r="W5263" i="1"/>
  <c r="W5262" i="1"/>
  <c r="W5261" i="1"/>
  <c r="W5260" i="1"/>
  <c r="W5259" i="1"/>
  <c r="W5258" i="1"/>
  <c r="W5257" i="1"/>
  <c r="W5256" i="1"/>
  <c r="W5255" i="1"/>
  <c r="W5254" i="1"/>
  <c r="W5253" i="1"/>
  <c r="W5252" i="1"/>
  <c r="W5251" i="1"/>
  <c r="W5250" i="1"/>
  <c r="W5249" i="1"/>
  <c r="W5248" i="1"/>
  <c r="W5247" i="1"/>
  <c r="W5246" i="1"/>
  <c r="W5245" i="1"/>
  <c r="W5244" i="1"/>
  <c r="W5243" i="1"/>
  <c r="W5242" i="1"/>
  <c r="W5241" i="1"/>
  <c r="W5240" i="1"/>
  <c r="W5239" i="1"/>
  <c r="W5238" i="1"/>
  <c r="W5237" i="1"/>
  <c r="W5236" i="1"/>
  <c r="W5235" i="1"/>
  <c r="W5234" i="1"/>
  <c r="W5233" i="1"/>
  <c r="W5232" i="1"/>
  <c r="W5231" i="1"/>
  <c r="W5230" i="1"/>
  <c r="W5229" i="1"/>
  <c r="W5228" i="1"/>
  <c r="W5227" i="1"/>
  <c r="W5226" i="1"/>
  <c r="W5225" i="1"/>
  <c r="W5224" i="1"/>
  <c r="W5223" i="1"/>
  <c r="W5222" i="1"/>
  <c r="W5221" i="1"/>
  <c r="W5220" i="1"/>
  <c r="W5219" i="1"/>
  <c r="W5218" i="1"/>
  <c r="W5217" i="1"/>
  <c r="W5216" i="1"/>
  <c r="W5215" i="1"/>
  <c r="W5214" i="1"/>
  <c r="W5213" i="1"/>
  <c r="W5212" i="1"/>
  <c r="W5211" i="1"/>
  <c r="W5210" i="1"/>
  <c r="W5209" i="1"/>
  <c r="W5208" i="1"/>
  <c r="W5207" i="1"/>
  <c r="W5206" i="1"/>
  <c r="W5205" i="1"/>
  <c r="W5204" i="1"/>
  <c r="W5203" i="1"/>
  <c r="W5202" i="1"/>
  <c r="W5201" i="1"/>
  <c r="W5200" i="1"/>
  <c r="W5199" i="1"/>
  <c r="W5198" i="1"/>
  <c r="W5197" i="1"/>
  <c r="W5196" i="1"/>
  <c r="W5195" i="1"/>
  <c r="W5194" i="1"/>
  <c r="W5193" i="1"/>
  <c r="W5192" i="1"/>
  <c r="W5191" i="1"/>
  <c r="W5190" i="1"/>
  <c r="W5189" i="1"/>
  <c r="W5188" i="1"/>
  <c r="W5187" i="1"/>
  <c r="W5186" i="1"/>
  <c r="W5185" i="1"/>
  <c r="W5184" i="1"/>
  <c r="W5183" i="1"/>
  <c r="W5182" i="1"/>
  <c r="W5181" i="1"/>
  <c r="W5180" i="1"/>
  <c r="W5179" i="1"/>
  <c r="W5178" i="1"/>
  <c r="W5177" i="1"/>
  <c r="W5176" i="1"/>
  <c r="W5175" i="1"/>
  <c r="W5174" i="1"/>
  <c r="W5173" i="1"/>
  <c r="W5172" i="1"/>
  <c r="W5171" i="1"/>
  <c r="W5170" i="1"/>
  <c r="W5169" i="1"/>
  <c r="W5168" i="1"/>
  <c r="W5167" i="1"/>
  <c r="W5166" i="1"/>
  <c r="W5165" i="1"/>
  <c r="W5164" i="1"/>
  <c r="W5163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50" i="1"/>
  <c r="W5149" i="1"/>
  <c r="W5148" i="1"/>
  <c r="W5147" i="1"/>
  <c r="W5146" i="1"/>
  <c r="W5145" i="1"/>
  <c r="W5144" i="1"/>
  <c r="W5143" i="1"/>
  <c r="W5142" i="1"/>
  <c r="W5141" i="1"/>
  <c r="W5140" i="1"/>
  <c r="W5139" i="1"/>
  <c r="W5138" i="1"/>
  <c r="W5137" i="1"/>
  <c r="W5136" i="1"/>
  <c r="W5135" i="1"/>
  <c r="W5134" i="1"/>
  <c r="W5133" i="1"/>
  <c r="W5132" i="1"/>
  <c r="W5131" i="1"/>
  <c r="W5130" i="1"/>
  <c r="W5129" i="1"/>
  <c r="W5128" i="1"/>
  <c r="W5127" i="1"/>
  <c r="W5126" i="1"/>
  <c r="W5125" i="1"/>
  <c r="W5124" i="1"/>
  <c r="W5123" i="1"/>
  <c r="W5122" i="1"/>
  <c r="W5121" i="1"/>
  <c r="W5120" i="1"/>
  <c r="W5119" i="1"/>
  <c r="W5118" i="1"/>
  <c r="W5117" i="1"/>
  <c r="W5116" i="1"/>
  <c r="W5115" i="1"/>
  <c r="W5114" i="1"/>
  <c r="W5113" i="1"/>
  <c r="W5112" i="1"/>
  <c r="W5111" i="1"/>
  <c r="W5110" i="1"/>
  <c r="W5109" i="1"/>
  <c r="W5108" i="1"/>
  <c r="W5107" i="1"/>
  <c r="W5106" i="1"/>
  <c r="W5105" i="1"/>
  <c r="W5104" i="1"/>
  <c r="W5103" i="1"/>
  <c r="W5102" i="1"/>
  <c r="W5101" i="1"/>
  <c r="W5100" i="1"/>
  <c r="W5099" i="1"/>
  <c r="W5098" i="1"/>
  <c r="W5097" i="1"/>
  <c r="W5096" i="1"/>
  <c r="W5095" i="1"/>
  <c r="W5094" i="1"/>
  <c r="W5093" i="1"/>
  <c r="W5092" i="1"/>
  <c r="W5091" i="1"/>
  <c r="W5090" i="1"/>
  <c r="W5089" i="1"/>
  <c r="W5088" i="1"/>
  <c r="W5087" i="1"/>
  <c r="W5086" i="1"/>
  <c r="W5085" i="1"/>
  <c r="W5084" i="1"/>
  <c r="W5083" i="1"/>
  <c r="W5082" i="1"/>
  <c r="W5081" i="1"/>
  <c r="W5080" i="1"/>
  <c r="W5079" i="1"/>
  <c r="W5078" i="1"/>
  <c r="W5077" i="1"/>
  <c r="W5076" i="1"/>
  <c r="W5075" i="1"/>
  <c r="W5074" i="1"/>
  <c r="W5073" i="1"/>
  <c r="W5072" i="1"/>
  <c r="W5071" i="1"/>
  <c r="W5070" i="1"/>
  <c r="W5069" i="1"/>
  <c r="W5068" i="1"/>
  <c r="W5067" i="1"/>
  <c r="W5066" i="1"/>
  <c r="W5065" i="1"/>
  <c r="W5064" i="1"/>
  <c r="W5063" i="1"/>
  <c r="W5062" i="1"/>
  <c r="W5061" i="1"/>
  <c r="W5060" i="1"/>
  <c r="W5059" i="1"/>
  <c r="W5058" i="1"/>
  <c r="W5057" i="1"/>
  <c r="W5056" i="1"/>
  <c r="W5055" i="1"/>
  <c r="W5054" i="1"/>
  <c r="W5053" i="1"/>
  <c r="W5052" i="1"/>
  <c r="W5051" i="1"/>
  <c r="W5050" i="1"/>
  <c r="W5049" i="1"/>
  <c r="W5048" i="1"/>
  <c r="W5047" i="1"/>
  <c r="W5046" i="1"/>
  <c r="W5045" i="1"/>
  <c r="W5044" i="1"/>
  <c r="W5043" i="1"/>
  <c r="W5042" i="1"/>
  <c r="W5041" i="1"/>
  <c r="W5040" i="1"/>
  <c r="W5039" i="1"/>
  <c r="W5038" i="1"/>
  <c r="W5037" i="1"/>
  <c r="W5036" i="1"/>
  <c r="W5035" i="1"/>
  <c r="W5034" i="1"/>
  <c r="W5033" i="1"/>
  <c r="W5032" i="1"/>
  <c r="W5031" i="1"/>
  <c r="W5030" i="1"/>
  <c r="W5029" i="1"/>
  <c r="W5028" i="1"/>
  <c r="W5027" i="1"/>
  <c r="W5026" i="1"/>
  <c r="W5025" i="1"/>
  <c r="W5024" i="1"/>
  <c r="W5023" i="1"/>
  <c r="W5022" i="1"/>
  <c r="W5021" i="1"/>
  <c r="W5020" i="1"/>
  <c r="W5019" i="1"/>
  <c r="W5018" i="1"/>
  <c r="W5017" i="1"/>
  <c r="W5016" i="1"/>
  <c r="W5015" i="1"/>
  <c r="W5014" i="1"/>
  <c r="W5013" i="1"/>
  <c r="W5012" i="1"/>
  <c r="W5011" i="1"/>
  <c r="W5010" i="1"/>
  <c r="W5009" i="1"/>
  <c r="W5008" i="1"/>
  <c r="W5007" i="1"/>
  <c r="W5006" i="1"/>
  <c r="W5005" i="1"/>
  <c r="W5004" i="1"/>
  <c r="W5003" i="1"/>
  <c r="W5002" i="1"/>
  <c r="W5001" i="1"/>
  <c r="W5000" i="1"/>
  <c r="W4999" i="1"/>
  <c r="W4998" i="1"/>
  <c r="W4997" i="1"/>
  <c r="W4996" i="1"/>
  <c r="W4995" i="1"/>
  <c r="W4994" i="1"/>
  <c r="W4993" i="1"/>
  <c r="W4992" i="1"/>
  <c r="W4991" i="1"/>
  <c r="W4990" i="1"/>
  <c r="W4989" i="1"/>
  <c r="W4988" i="1"/>
  <c r="W4987" i="1"/>
  <c r="W4986" i="1"/>
  <c r="W4985" i="1"/>
  <c r="W4984" i="1"/>
  <c r="W4983" i="1"/>
  <c r="W4982" i="1"/>
  <c r="W4981" i="1"/>
  <c r="W4980" i="1"/>
  <c r="W4979" i="1"/>
  <c r="W4978" i="1"/>
  <c r="W4977" i="1"/>
  <c r="W4976" i="1"/>
  <c r="W4975" i="1"/>
  <c r="W4974" i="1"/>
  <c r="W4973" i="1"/>
  <c r="W4972" i="1"/>
  <c r="W4971" i="1"/>
  <c r="W4970" i="1"/>
  <c r="W4969" i="1"/>
  <c r="W4968" i="1"/>
  <c r="W4967" i="1"/>
  <c r="W4966" i="1"/>
  <c r="W4965" i="1"/>
  <c r="W4964" i="1"/>
  <c r="W4963" i="1"/>
  <c r="W4962" i="1"/>
  <c r="W4961" i="1"/>
  <c r="W4960" i="1"/>
  <c r="W4959" i="1"/>
  <c r="W4958" i="1"/>
  <c r="W4957" i="1"/>
  <c r="W4956" i="1"/>
  <c r="W4955" i="1"/>
  <c r="W4954" i="1"/>
  <c r="W4953" i="1"/>
  <c r="W4952" i="1"/>
  <c r="W4951" i="1"/>
  <c r="W4950" i="1"/>
  <c r="W4949" i="1"/>
  <c r="W4948" i="1"/>
  <c r="W4947" i="1"/>
  <c r="W4946" i="1"/>
  <c r="W4945" i="1"/>
  <c r="W4944" i="1"/>
  <c r="W4943" i="1"/>
  <c r="W4942" i="1"/>
  <c r="W4941" i="1"/>
  <c r="W4940" i="1"/>
  <c r="W4939" i="1"/>
  <c r="W4938" i="1"/>
  <c r="W4937" i="1"/>
  <c r="W4936" i="1"/>
  <c r="W4935" i="1"/>
  <c r="W4934" i="1"/>
  <c r="W4933" i="1"/>
  <c r="W4932" i="1"/>
  <c r="W4931" i="1"/>
  <c r="W4930" i="1"/>
  <c r="W4929" i="1"/>
  <c r="W4928" i="1"/>
  <c r="W4927" i="1"/>
  <c r="W4926" i="1"/>
  <c r="W4925" i="1"/>
  <c r="W4924" i="1"/>
  <c r="W4923" i="1"/>
  <c r="W4922" i="1"/>
  <c r="W4921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8" i="1"/>
  <c r="W4907" i="1"/>
  <c r="W4906" i="1"/>
  <c r="W4905" i="1"/>
  <c r="W4904" i="1"/>
  <c r="W4903" i="1"/>
  <c r="W4902" i="1"/>
  <c r="W4901" i="1"/>
  <c r="W4900" i="1"/>
  <c r="W4899" i="1"/>
  <c r="W4898" i="1"/>
  <c r="W4897" i="1"/>
  <c r="W4896" i="1"/>
  <c r="W4895" i="1"/>
  <c r="W4894" i="1"/>
  <c r="W4893" i="1"/>
  <c r="W4892" i="1"/>
  <c r="W4891" i="1"/>
  <c r="W4890" i="1"/>
  <c r="W4889" i="1"/>
  <c r="W4888" i="1"/>
  <c r="W4887" i="1"/>
  <c r="W4886" i="1"/>
  <c r="W4885" i="1"/>
  <c r="W4884" i="1"/>
  <c r="W4883" i="1"/>
  <c r="W4882" i="1"/>
  <c r="W4881" i="1"/>
  <c r="W4880" i="1"/>
  <c r="W4879" i="1"/>
  <c r="W4878" i="1"/>
  <c r="W4877" i="1"/>
  <c r="W4876" i="1"/>
  <c r="W4875" i="1"/>
  <c r="W4874" i="1"/>
  <c r="W4873" i="1"/>
  <c r="W4872" i="1"/>
  <c r="W4871" i="1"/>
  <c r="W4870" i="1"/>
  <c r="W4869" i="1"/>
  <c r="W4868" i="1"/>
  <c r="W4867" i="1"/>
  <c r="W4866" i="1"/>
  <c r="W4865" i="1"/>
  <c r="W4864" i="1"/>
  <c r="W4863" i="1"/>
  <c r="W4862" i="1"/>
  <c r="W4861" i="1"/>
  <c r="W4860" i="1"/>
  <c r="W4859" i="1"/>
  <c r="W4858" i="1"/>
  <c r="W4857" i="1"/>
  <c r="W4856" i="1"/>
  <c r="W4855" i="1"/>
  <c r="W4854" i="1"/>
  <c r="W4853" i="1"/>
  <c r="W4852" i="1"/>
  <c r="W4851" i="1"/>
  <c r="W4850" i="1"/>
  <c r="W4849" i="1"/>
  <c r="W4848" i="1"/>
  <c r="W4847" i="1"/>
  <c r="W4846" i="1"/>
  <c r="W4845" i="1"/>
  <c r="W4844" i="1"/>
  <c r="W4843" i="1"/>
  <c r="W4842" i="1"/>
  <c r="W4841" i="1"/>
  <c r="W4840" i="1"/>
  <c r="W4839" i="1"/>
  <c r="W4838" i="1"/>
  <c r="W4837" i="1"/>
  <c r="W4836" i="1"/>
  <c r="W4835" i="1"/>
  <c r="W4834" i="1"/>
  <c r="W4833" i="1"/>
  <c r="W4832" i="1"/>
  <c r="W4831" i="1"/>
  <c r="W4830" i="1"/>
  <c r="W4829" i="1"/>
  <c r="W4828" i="1"/>
  <c r="W4827" i="1"/>
  <c r="W4826" i="1"/>
  <c r="W4825" i="1"/>
  <c r="W4824" i="1"/>
  <c r="W4823" i="1"/>
  <c r="W4822" i="1"/>
  <c r="W4821" i="1"/>
  <c r="W4820" i="1"/>
  <c r="W4819" i="1"/>
  <c r="W4818" i="1"/>
  <c r="W4817" i="1"/>
  <c r="W4816" i="1"/>
  <c r="W4815" i="1"/>
  <c r="W4814" i="1"/>
  <c r="W4813" i="1"/>
  <c r="W4812" i="1"/>
  <c r="W4811" i="1"/>
  <c r="W4810" i="1"/>
  <c r="W4809" i="1"/>
  <c r="W4808" i="1"/>
  <c r="W4807" i="1"/>
  <c r="W4806" i="1"/>
  <c r="W4805" i="1"/>
  <c r="W4804" i="1"/>
  <c r="W4803" i="1"/>
  <c r="W4802" i="1"/>
  <c r="W4801" i="1"/>
  <c r="W4800" i="1"/>
  <c r="W4799" i="1"/>
  <c r="W4798" i="1"/>
  <c r="W4797" i="1"/>
  <c r="W4796" i="1"/>
  <c r="W4795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4771" i="1"/>
  <c r="W4770" i="1"/>
  <c r="W4769" i="1"/>
  <c r="W4768" i="1"/>
  <c r="W4767" i="1"/>
  <c r="W4766" i="1"/>
  <c r="W4765" i="1"/>
  <c r="W4764" i="1"/>
  <c r="W4763" i="1"/>
  <c r="W4762" i="1"/>
  <c r="W4761" i="1"/>
  <c r="W4760" i="1"/>
  <c r="W4759" i="1"/>
  <c r="W4758" i="1"/>
  <c r="W4757" i="1"/>
  <c r="W4756" i="1"/>
  <c r="W4755" i="1"/>
  <c r="W4754" i="1"/>
  <c r="W4753" i="1"/>
  <c r="W4752" i="1"/>
  <c r="W4751" i="1"/>
  <c r="W4750" i="1"/>
  <c r="W4749" i="1"/>
  <c r="W4748" i="1"/>
  <c r="W4747" i="1"/>
  <c r="W4746" i="1"/>
  <c r="W4745" i="1"/>
  <c r="W4744" i="1"/>
  <c r="W4743" i="1"/>
  <c r="W4742" i="1"/>
  <c r="W4741" i="1"/>
  <c r="W4740" i="1"/>
  <c r="W4739" i="1"/>
  <c r="W4738" i="1"/>
  <c r="W4737" i="1"/>
  <c r="W4736" i="1"/>
  <c r="W4735" i="1"/>
  <c r="W4734" i="1"/>
  <c r="W4733" i="1"/>
  <c r="W4732" i="1"/>
  <c r="W4731" i="1"/>
  <c r="W4730" i="1"/>
  <c r="W4729" i="1"/>
  <c r="W4728" i="1"/>
  <c r="W4727" i="1"/>
  <c r="W4726" i="1"/>
  <c r="W4725" i="1"/>
  <c r="W4724" i="1"/>
  <c r="W4723" i="1"/>
  <c r="W4722" i="1"/>
  <c r="W4721" i="1"/>
  <c r="W4720" i="1"/>
  <c r="W4719" i="1"/>
  <c r="W4718" i="1"/>
  <c r="W4717" i="1"/>
  <c r="W4716" i="1"/>
  <c r="W4715" i="1"/>
  <c r="W4714" i="1"/>
  <c r="W4713" i="1"/>
  <c r="W4712" i="1"/>
  <c r="W4711" i="1"/>
  <c r="W4710" i="1"/>
  <c r="W4709" i="1"/>
  <c r="W4708" i="1"/>
  <c r="W4707" i="1"/>
  <c r="W4706" i="1"/>
  <c r="W4705" i="1"/>
  <c r="W4704" i="1"/>
  <c r="W4703" i="1"/>
  <c r="W4702" i="1"/>
  <c r="W4701" i="1"/>
  <c r="W4700" i="1"/>
  <c r="W4699" i="1"/>
  <c r="W4698" i="1"/>
  <c r="W4697" i="1"/>
  <c r="W4696" i="1"/>
  <c r="W4695" i="1"/>
  <c r="W4694" i="1"/>
  <c r="W4693" i="1"/>
  <c r="W4692" i="1"/>
  <c r="W4691" i="1"/>
  <c r="W4690" i="1"/>
  <c r="W4689" i="1"/>
  <c r="W4688" i="1"/>
  <c r="W4687" i="1"/>
  <c r="W4686" i="1"/>
  <c r="W4685" i="1"/>
  <c r="W4684" i="1"/>
  <c r="W4683" i="1"/>
  <c r="W4682" i="1"/>
  <c r="W4681" i="1"/>
  <c r="W4680" i="1"/>
  <c r="W4679" i="1"/>
  <c r="W4678" i="1"/>
  <c r="W4677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662" i="1"/>
  <c r="W4661" i="1"/>
  <c r="W4660" i="1"/>
  <c r="W4659" i="1"/>
  <c r="W4658" i="1"/>
  <c r="W4657" i="1"/>
  <c r="W4656" i="1"/>
  <c r="W4655" i="1"/>
  <c r="W4654" i="1"/>
  <c r="W4653" i="1"/>
  <c r="W4652" i="1"/>
  <c r="W4651" i="1"/>
  <c r="W4650" i="1"/>
  <c r="W4649" i="1"/>
  <c r="W4648" i="1"/>
  <c r="W4647" i="1"/>
  <c r="W4646" i="1"/>
  <c r="W4645" i="1"/>
  <c r="W4644" i="1"/>
  <c r="W4643" i="1"/>
  <c r="W4642" i="1"/>
  <c r="W4641" i="1"/>
  <c r="W4640" i="1"/>
  <c r="W4639" i="1"/>
  <c r="W4638" i="1"/>
  <c r="W4637" i="1"/>
  <c r="W4636" i="1"/>
  <c r="W4635" i="1"/>
  <c r="W4634" i="1"/>
  <c r="W4633" i="1"/>
  <c r="W4632" i="1"/>
  <c r="W4631" i="1"/>
  <c r="W4630" i="1"/>
  <c r="W4629" i="1"/>
  <c r="W4628" i="1"/>
  <c r="W4627" i="1"/>
  <c r="W4626" i="1"/>
  <c r="W4625" i="1"/>
  <c r="W4624" i="1"/>
  <c r="W4623" i="1"/>
  <c r="W4622" i="1"/>
  <c r="W4621" i="1"/>
  <c r="W4620" i="1"/>
  <c r="W4619" i="1"/>
  <c r="W4618" i="1"/>
  <c r="W4617" i="1"/>
  <c r="W4616" i="1"/>
  <c r="W4615" i="1"/>
  <c r="W4614" i="1"/>
  <c r="W4613" i="1"/>
  <c r="W4612" i="1"/>
  <c r="W4611" i="1"/>
  <c r="W4610" i="1"/>
  <c r="W4609" i="1"/>
  <c r="W4608" i="1"/>
  <c r="W4607" i="1"/>
  <c r="W4606" i="1"/>
  <c r="W4605" i="1"/>
  <c r="W4604" i="1"/>
  <c r="W4603" i="1"/>
  <c r="W4602" i="1"/>
  <c r="W4601" i="1"/>
  <c r="W4600" i="1"/>
  <c r="W4599" i="1"/>
  <c r="W4598" i="1"/>
  <c r="W4597" i="1"/>
  <c r="W4596" i="1"/>
  <c r="W4595" i="1"/>
  <c r="W4594" i="1"/>
  <c r="W4593" i="1"/>
  <c r="W4592" i="1"/>
  <c r="W4591" i="1"/>
  <c r="W4590" i="1"/>
  <c r="W4589" i="1"/>
  <c r="W4588" i="1"/>
  <c r="W4587" i="1"/>
  <c r="W4586" i="1"/>
  <c r="W4585" i="1"/>
  <c r="W4584" i="1"/>
  <c r="W4583" i="1"/>
  <c r="W4582" i="1"/>
  <c r="W4581" i="1"/>
  <c r="W4580" i="1"/>
  <c r="W4579" i="1"/>
  <c r="W4578" i="1"/>
  <c r="W4577" i="1"/>
  <c r="W4576" i="1"/>
  <c r="W4575" i="1"/>
  <c r="W4574" i="1"/>
  <c r="W4573" i="1"/>
  <c r="W4572" i="1"/>
  <c r="W4571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8" i="1"/>
  <c r="W4557" i="1"/>
  <c r="W4556" i="1"/>
  <c r="W4555" i="1"/>
  <c r="W4554" i="1"/>
  <c r="W4553" i="1"/>
  <c r="W4552" i="1"/>
  <c r="W4551" i="1"/>
  <c r="W4550" i="1"/>
  <c r="W4549" i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419" i="1"/>
  <c r="W4418" i="1"/>
  <c r="W4417" i="1"/>
  <c r="W4416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402" i="1"/>
  <c r="W4401" i="1"/>
  <c r="W4400" i="1"/>
  <c r="W4399" i="1"/>
  <c r="W4398" i="1"/>
  <c r="W4397" i="1"/>
  <c r="W4396" i="1"/>
  <c r="W4395" i="1"/>
  <c r="W4394" i="1"/>
  <c r="W4393" i="1"/>
  <c r="W4392" i="1"/>
  <c r="W4391" i="1"/>
  <c r="W4390" i="1"/>
  <c r="W4389" i="1"/>
  <c r="W4388" i="1"/>
  <c r="W4387" i="1"/>
  <c r="W4386" i="1"/>
  <c r="W4385" i="1"/>
  <c r="W4384" i="1"/>
  <c r="W4383" i="1"/>
  <c r="W4382" i="1"/>
  <c r="W4381" i="1"/>
  <c r="W4380" i="1"/>
  <c r="W4379" i="1"/>
  <c r="W4378" i="1"/>
  <c r="W4377" i="1"/>
  <c r="W4376" i="1"/>
  <c r="W4375" i="1"/>
  <c r="W4374" i="1"/>
  <c r="W4373" i="1"/>
  <c r="W4372" i="1"/>
  <c r="W4371" i="1"/>
  <c r="W4370" i="1"/>
  <c r="W4369" i="1"/>
  <c r="W4368" i="1"/>
  <c r="W4367" i="1"/>
  <c r="W4366" i="1"/>
  <c r="W4365" i="1"/>
  <c r="W4364" i="1"/>
  <c r="W4363" i="1"/>
  <c r="W4362" i="1"/>
  <c r="W4361" i="1"/>
  <c r="W4360" i="1"/>
  <c r="W4359" i="1"/>
  <c r="W4358" i="1"/>
  <c r="W4357" i="1"/>
  <c r="W4356" i="1"/>
  <c r="W4355" i="1"/>
  <c r="W4354" i="1"/>
  <c r="W4353" i="1"/>
  <c r="W4352" i="1"/>
  <c r="W4351" i="1"/>
  <c r="W4350" i="1"/>
  <c r="W4349" i="1"/>
  <c r="W4348" i="1"/>
  <c r="W4347" i="1"/>
  <c r="W4346" i="1"/>
  <c r="W4345" i="1"/>
  <c r="W4344" i="1"/>
  <c r="W4343" i="1"/>
  <c r="W4342" i="1"/>
  <c r="W4341" i="1"/>
  <c r="W4340" i="1"/>
  <c r="W4339" i="1"/>
  <c r="W4338" i="1"/>
  <c r="W4337" i="1"/>
  <c r="W4336" i="1"/>
  <c r="W4335" i="1"/>
  <c r="W4334" i="1"/>
  <c r="W4333" i="1"/>
  <c r="W4332" i="1"/>
  <c r="W4331" i="1"/>
  <c r="W4330" i="1"/>
  <c r="W4329" i="1"/>
  <c r="W4328" i="1"/>
  <c r="W4327" i="1"/>
  <c r="W4326" i="1"/>
  <c r="W4325" i="1"/>
  <c r="W4324" i="1"/>
  <c r="W4323" i="1"/>
  <c r="W4322" i="1"/>
  <c r="W4321" i="1"/>
  <c r="W4320" i="1"/>
  <c r="W4319" i="1"/>
  <c r="W4318" i="1"/>
  <c r="W4317" i="1"/>
  <c r="W4316" i="1"/>
  <c r="W4315" i="1"/>
  <c r="W4314" i="1"/>
  <c r="W4313" i="1"/>
  <c r="W4312" i="1"/>
  <c r="W4311" i="1"/>
  <c r="W4310" i="1"/>
  <c r="W4309" i="1"/>
  <c r="W4308" i="1"/>
  <c r="W4307" i="1"/>
  <c r="W4306" i="1"/>
  <c r="W4305" i="1"/>
  <c r="W4304" i="1"/>
  <c r="W4303" i="1"/>
  <c r="W4302" i="1"/>
  <c r="W4301" i="1"/>
  <c r="W4300" i="1"/>
  <c r="W4299" i="1"/>
  <c r="W4298" i="1"/>
  <c r="W4297" i="1"/>
  <c r="W4296" i="1"/>
  <c r="W4295" i="1"/>
  <c r="W4294" i="1"/>
  <c r="W4293" i="1"/>
  <c r="W4292" i="1"/>
  <c r="W4291" i="1"/>
  <c r="W4290" i="1"/>
  <c r="W4289" i="1"/>
  <c r="W4288" i="1"/>
  <c r="W4287" i="1"/>
  <c r="W4286" i="1"/>
  <c r="W4285" i="1"/>
  <c r="W4284" i="1"/>
  <c r="W4283" i="1"/>
  <c r="W4282" i="1"/>
  <c r="W4281" i="1"/>
  <c r="W4280" i="1"/>
  <c r="W4279" i="1"/>
  <c r="W4278" i="1"/>
  <c r="W4277" i="1"/>
  <c r="W4276" i="1"/>
  <c r="W4275" i="1"/>
  <c r="W4274" i="1"/>
  <c r="W4273" i="1"/>
  <c r="W4272" i="1"/>
  <c r="W4271" i="1"/>
  <c r="W4270" i="1"/>
  <c r="W4269" i="1"/>
  <c r="W4268" i="1"/>
  <c r="W4267" i="1"/>
  <c r="W4266" i="1"/>
  <c r="W4265" i="1"/>
  <c r="W4264" i="1"/>
  <c r="W4263" i="1"/>
  <c r="W4262" i="1"/>
  <c r="W4261" i="1"/>
  <c r="W4260" i="1"/>
  <c r="W4259" i="1"/>
  <c r="W4258" i="1"/>
  <c r="W4257" i="1"/>
  <c r="W4256" i="1"/>
  <c r="W4255" i="1"/>
  <c r="W4254" i="1"/>
  <c r="W4253" i="1"/>
  <c r="W4252" i="1"/>
  <c r="W4251" i="1"/>
  <c r="W4250" i="1"/>
  <c r="W4249" i="1"/>
  <c r="W4248" i="1"/>
  <c r="W4247" i="1"/>
  <c r="W4246" i="1"/>
  <c r="W4245" i="1"/>
  <c r="W4244" i="1"/>
  <c r="W4243" i="1"/>
  <c r="W4242" i="1"/>
  <c r="W4241" i="1"/>
  <c r="W4240" i="1"/>
  <c r="W4239" i="1"/>
  <c r="W4238" i="1"/>
  <c r="W4237" i="1"/>
  <c r="W4236" i="1"/>
  <c r="W4235" i="1"/>
  <c r="W4234" i="1"/>
  <c r="W4233" i="1"/>
  <c r="W4232" i="1"/>
  <c r="W4231" i="1"/>
  <c r="W4230" i="1"/>
  <c r="W4229" i="1"/>
  <c r="W4228" i="1"/>
  <c r="W4227" i="1"/>
  <c r="W4226" i="1"/>
  <c r="W4225" i="1"/>
  <c r="W4224" i="1"/>
  <c r="W4223" i="1"/>
  <c r="W4222" i="1"/>
  <c r="W4221" i="1"/>
  <c r="W4220" i="1"/>
  <c r="W4219" i="1"/>
  <c r="W4218" i="1"/>
  <c r="W4217" i="1"/>
  <c r="W4216" i="1"/>
  <c r="W4215" i="1"/>
  <c r="W4214" i="1"/>
  <c r="W4213" i="1"/>
  <c r="W4212" i="1"/>
  <c r="W4211" i="1"/>
  <c r="W4210" i="1"/>
  <c r="W4209" i="1"/>
  <c r="W4208" i="1"/>
  <c r="W4207" i="1"/>
  <c r="W4206" i="1"/>
  <c r="W4205" i="1"/>
  <c r="W4204" i="1"/>
  <c r="W4203" i="1"/>
  <c r="W4202" i="1"/>
  <c r="W4201" i="1"/>
  <c r="W4200" i="1"/>
  <c r="W4199" i="1"/>
  <c r="W4198" i="1"/>
  <c r="W4197" i="1"/>
  <c r="W4196" i="1"/>
  <c r="W4195" i="1"/>
  <c r="W4194" i="1"/>
  <c r="W4193" i="1"/>
  <c r="W4192" i="1"/>
  <c r="W4191" i="1"/>
  <c r="W4190" i="1"/>
  <c r="W4189" i="1"/>
  <c r="W4188" i="1"/>
  <c r="W4187" i="1"/>
  <c r="W4186" i="1"/>
  <c r="W4185" i="1"/>
  <c r="W4184" i="1"/>
  <c r="W4183" i="1"/>
  <c r="W4182" i="1"/>
  <c r="W4181" i="1"/>
  <c r="W4180" i="1"/>
  <c r="W4179" i="1"/>
  <c r="W4178" i="1"/>
  <c r="W4177" i="1"/>
  <c r="W4176" i="1"/>
  <c r="W4175" i="1"/>
  <c r="W4174" i="1"/>
  <c r="W4173" i="1"/>
  <c r="W4172" i="1"/>
  <c r="W4171" i="1"/>
  <c r="W4170" i="1"/>
  <c r="W4169" i="1"/>
  <c r="W4168" i="1"/>
  <c r="W4167" i="1"/>
  <c r="W4166" i="1"/>
  <c r="W4165" i="1"/>
  <c r="W4164" i="1"/>
  <c r="W4163" i="1"/>
  <c r="W4162" i="1"/>
  <c r="W4161" i="1"/>
  <c r="W4160" i="1"/>
  <c r="W4159" i="1"/>
  <c r="W4158" i="1"/>
  <c r="W4157" i="1"/>
  <c r="W4156" i="1"/>
  <c r="W4155" i="1"/>
  <c r="W4154" i="1"/>
  <c r="W4153" i="1"/>
  <c r="W4152" i="1"/>
  <c r="W4151" i="1"/>
  <c r="W4150" i="1"/>
  <c r="W4149" i="1"/>
  <c r="W4148" i="1"/>
  <c r="W4147" i="1"/>
  <c r="W4146" i="1"/>
  <c r="W4145" i="1"/>
  <c r="W4144" i="1"/>
  <c r="W4143" i="1"/>
  <c r="W4142" i="1"/>
  <c r="W4141" i="1"/>
  <c r="W4140" i="1"/>
  <c r="W4139" i="1"/>
  <c r="W4138" i="1"/>
  <c r="W4137" i="1"/>
  <c r="W4136" i="1"/>
  <c r="W4135" i="1"/>
  <c r="W4134" i="1"/>
  <c r="W4133" i="1"/>
  <c r="W4132" i="1"/>
  <c r="W4131" i="1"/>
  <c r="W4130" i="1"/>
  <c r="W4129" i="1"/>
  <c r="W4128" i="1"/>
  <c r="W4127" i="1"/>
  <c r="W4126" i="1"/>
  <c r="W4125" i="1"/>
  <c r="W4124" i="1"/>
  <c r="W4123" i="1"/>
  <c r="W4122" i="1"/>
  <c r="W4121" i="1"/>
  <c r="W4120" i="1"/>
  <c r="W4119" i="1"/>
  <c r="W4118" i="1"/>
  <c r="W4117" i="1"/>
  <c r="W4116" i="1"/>
  <c r="W4115" i="1"/>
  <c r="W4114" i="1"/>
  <c r="W4113" i="1"/>
  <c r="W4112" i="1"/>
  <c r="W4111" i="1"/>
  <c r="W4110" i="1"/>
  <c r="W4109" i="1"/>
  <c r="W4108" i="1"/>
  <c r="W4107" i="1"/>
  <c r="W4106" i="1"/>
  <c r="W4105" i="1"/>
  <c r="W4104" i="1"/>
  <c r="W4103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4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7" i="1"/>
  <c r="W3696" i="1"/>
  <c r="W3695" i="1"/>
  <c r="W3694" i="1"/>
  <c r="W3693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W3603" i="1"/>
  <c r="W3602" i="1"/>
  <c r="W3601" i="1"/>
  <c r="W3600" i="1"/>
  <c r="W3599" i="1"/>
  <c r="W3598" i="1"/>
  <c r="W3597" i="1"/>
  <c r="W3596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448" i="1"/>
  <c r="W3447" i="1"/>
  <c r="W3446" i="1"/>
  <c r="W3445" i="1"/>
  <c r="W3444" i="1"/>
  <c r="W3443" i="1"/>
  <c r="W3442" i="1"/>
  <c r="W3441" i="1"/>
  <c r="W3440" i="1"/>
  <c r="W3439" i="1"/>
  <c r="W3438" i="1"/>
  <c r="W3437" i="1"/>
  <c r="W3436" i="1"/>
  <c r="W3435" i="1"/>
  <c r="W3434" i="1"/>
  <c r="W3433" i="1"/>
  <c r="W3432" i="1"/>
  <c r="W3431" i="1"/>
  <c r="W3430" i="1"/>
  <c r="W3429" i="1"/>
  <c r="W3428" i="1"/>
  <c r="W3427" i="1"/>
  <c r="W3426" i="1"/>
  <c r="W3425" i="1"/>
  <c r="W3424" i="1"/>
  <c r="W3423" i="1"/>
  <c r="W3422" i="1"/>
  <c r="W3421" i="1"/>
  <c r="W3420" i="1"/>
  <c r="W3419" i="1"/>
  <c r="W3418" i="1"/>
  <c r="W3417" i="1"/>
  <c r="W3416" i="1"/>
  <c r="W3415" i="1"/>
  <c r="W3414" i="1"/>
  <c r="W3413" i="1"/>
  <c r="W3412" i="1"/>
  <c r="W3411" i="1"/>
  <c r="W3410" i="1"/>
  <c r="W3409" i="1"/>
  <c r="W3408" i="1"/>
  <c r="W3407" i="1"/>
  <c r="W3406" i="1"/>
  <c r="W3405" i="1"/>
  <c r="W3404" i="1"/>
  <c r="W3403" i="1"/>
  <c r="W3402" i="1"/>
  <c r="W3401" i="1"/>
  <c r="W3400" i="1"/>
  <c r="W3399" i="1"/>
  <c r="W3398" i="1"/>
  <c r="W3397" i="1"/>
  <c r="W3396" i="1"/>
  <c r="W3395" i="1"/>
  <c r="W3394" i="1"/>
  <c r="W3393" i="1"/>
  <c r="W3392" i="1"/>
  <c r="W3391" i="1"/>
  <c r="W3390" i="1"/>
  <c r="W3389" i="1"/>
  <c r="W3388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375" i="1"/>
  <c r="W3374" i="1"/>
  <c r="W3373" i="1"/>
  <c r="W3372" i="1"/>
  <c r="W3371" i="1"/>
  <c r="W3370" i="1"/>
  <c r="W3369" i="1"/>
  <c r="W3368" i="1"/>
  <c r="W3367" i="1"/>
  <c r="W3366" i="1"/>
  <c r="W3365" i="1"/>
  <c r="W3364" i="1"/>
  <c r="W3363" i="1"/>
  <c r="W3362" i="1"/>
  <c r="W3361" i="1"/>
  <c r="W3360" i="1"/>
  <c r="W3359" i="1"/>
  <c r="W3358" i="1"/>
  <c r="W3357" i="1"/>
  <c r="W3356" i="1"/>
  <c r="W3355" i="1"/>
  <c r="W3354" i="1"/>
  <c r="W3353" i="1"/>
  <c r="W3352" i="1"/>
  <c r="W3351" i="1"/>
  <c r="W3350" i="1"/>
  <c r="W3349" i="1"/>
  <c r="W3348" i="1"/>
  <c r="W3347" i="1"/>
  <c r="W3346" i="1"/>
  <c r="W3345" i="1"/>
  <c r="W3344" i="1"/>
  <c r="W3343" i="1"/>
  <c r="W3342" i="1"/>
  <c r="W3341" i="1"/>
  <c r="W3340" i="1"/>
  <c r="W3339" i="1"/>
  <c r="W3338" i="1"/>
  <c r="W3337" i="1"/>
  <c r="W3336" i="1"/>
  <c r="W3335" i="1"/>
  <c r="W3334" i="1"/>
  <c r="W3333" i="1"/>
  <c r="W3332" i="1"/>
  <c r="W3331" i="1"/>
  <c r="W3330" i="1"/>
  <c r="W3329" i="1"/>
  <c r="W3328" i="1"/>
  <c r="W3327" i="1"/>
  <c r="W3326" i="1"/>
  <c r="W3325" i="1"/>
  <c r="W3324" i="1"/>
  <c r="W3323" i="1"/>
  <c r="W3322" i="1"/>
  <c r="W3321" i="1"/>
  <c r="W3320" i="1"/>
  <c r="W3319" i="1"/>
  <c r="W3318" i="1"/>
  <c r="W3317" i="1"/>
  <c r="W3316" i="1"/>
  <c r="W3315" i="1"/>
  <c r="W3314" i="1"/>
  <c r="W3313" i="1"/>
  <c r="W3312" i="1"/>
  <c r="W3311" i="1"/>
  <c r="W3310" i="1"/>
  <c r="W3309" i="1"/>
  <c r="W3308" i="1"/>
  <c r="W3307" i="1"/>
  <c r="W3306" i="1"/>
  <c r="W3305" i="1"/>
  <c r="W3304" i="1"/>
  <c r="W3303" i="1"/>
  <c r="W3302" i="1"/>
  <c r="W3301" i="1"/>
  <c r="W3300" i="1"/>
  <c r="W3299" i="1"/>
  <c r="W3298" i="1"/>
  <c r="W3297" i="1"/>
  <c r="W3296" i="1"/>
  <c r="W3295" i="1"/>
  <c r="W3294" i="1"/>
  <c r="W3293" i="1"/>
  <c r="W3292" i="1"/>
  <c r="W3291" i="1"/>
  <c r="W3290" i="1"/>
  <c r="W3289" i="1"/>
  <c r="W3288" i="1"/>
  <c r="W3287" i="1"/>
  <c r="W3286" i="1"/>
  <c r="W3285" i="1"/>
  <c r="W3284" i="1"/>
  <c r="W3283" i="1"/>
  <c r="W3282" i="1"/>
  <c r="W3281" i="1"/>
  <c r="W3280" i="1"/>
  <c r="W3279" i="1"/>
  <c r="W3278" i="1"/>
  <c r="W3277" i="1"/>
  <c r="W3276" i="1"/>
  <c r="W3275" i="1"/>
  <c r="W3274" i="1"/>
  <c r="W3273" i="1"/>
  <c r="W3272" i="1"/>
  <c r="W3271" i="1"/>
  <c r="W3270" i="1"/>
  <c r="W3269" i="1"/>
  <c r="W3268" i="1"/>
  <c r="W3267" i="1"/>
  <c r="W3266" i="1"/>
  <c r="W3265" i="1"/>
  <c r="W3264" i="1"/>
  <c r="W3263" i="1"/>
  <c r="W3262" i="1"/>
  <c r="W3261" i="1"/>
  <c r="W3260" i="1"/>
  <c r="W3259" i="1"/>
  <c r="W3258" i="1"/>
  <c r="W3257" i="1"/>
  <c r="W3256" i="1"/>
  <c r="W3255" i="1"/>
  <c r="W3254" i="1"/>
  <c r="W3253" i="1"/>
  <c r="W3252" i="1"/>
  <c r="W3251" i="1"/>
  <c r="W3250" i="1"/>
  <c r="W3249" i="1"/>
  <c r="W3248" i="1"/>
  <c r="W3247" i="1"/>
  <c r="W3246" i="1"/>
  <c r="W3245" i="1"/>
  <c r="W3244" i="1"/>
  <c r="W3243" i="1"/>
  <c r="W3242" i="1"/>
  <c r="W3241" i="1"/>
  <c r="W3240" i="1"/>
  <c r="W3239" i="1"/>
  <c r="W3238" i="1"/>
  <c r="W3237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9" i="1"/>
  <c r="W3158" i="1"/>
  <c r="W3157" i="1"/>
  <c r="W3156" i="1"/>
  <c r="W3155" i="1"/>
  <c r="W3154" i="1"/>
  <c r="W3153" i="1"/>
  <c r="W3152" i="1"/>
  <c r="W3151" i="1"/>
  <c r="W3150" i="1"/>
  <c r="W3149" i="1"/>
  <c r="W3148" i="1"/>
  <c r="W3147" i="1"/>
  <c r="W3146" i="1"/>
  <c r="W3145" i="1"/>
  <c r="W3144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091" i="1"/>
  <c r="W3090" i="1"/>
  <c r="W3089" i="1"/>
  <c r="W3088" i="1"/>
  <c r="W3087" i="1"/>
  <c r="W3086" i="1"/>
  <c r="W3085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9" i="1"/>
  <c r="W3068" i="1"/>
  <c r="W3067" i="1"/>
  <c r="W3066" i="1"/>
  <c r="W3065" i="1"/>
  <c r="W3064" i="1"/>
  <c r="W3063" i="1"/>
  <c r="W3062" i="1"/>
  <c r="W3061" i="1"/>
  <c r="W3060" i="1"/>
  <c r="W3059" i="1"/>
  <c r="W3058" i="1"/>
  <c r="W3057" i="1"/>
  <c r="W3056" i="1"/>
  <c r="W3055" i="1"/>
  <c r="W3054" i="1"/>
  <c r="W3053" i="1"/>
  <c r="W3052" i="1"/>
  <c r="W3051" i="1"/>
  <c r="W3050" i="1"/>
  <c r="W3049" i="1"/>
  <c r="W3048" i="1"/>
  <c r="W3047" i="1"/>
  <c r="W3046" i="1"/>
  <c r="W3045" i="1"/>
  <c r="W3044" i="1"/>
  <c r="W3043" i="1"/>
  <c r="W3042" i="1"/>
  <c r="W3041" i="1"/>
  <c r="W3040" i="1"/>
  <c r="W3039" i="1"/>
  <c r="W3038" i="1"/>
  <c r="W3037" i="1"/>
  <c r="W3036" i="1"/>
  <c r="W3035" i="1"/>
  <c r="W3034" i="1"/>
  <c r="W3033" i="1"/>
  <c r="W3032" i="1"/>
  <c r="W3031" i="1"/>
  <c r="W3030" i="1"/>
  <c r="W3029" i="1"/>
  <c r="W3028" i="1"/>
  <c r="W3027" i="1"/>
  <c r="W3026" i="1"/>
  <c r="W3025" i="1"/>
  <c r="W3024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9" i="1"/>
  <c r="W3008" i="1"/>
  <c r="W3007" i="1"/>
  <c r="W3006" i="1"/>
  <c r="W3005" i="1"/>
  <c r="W3004" i="1"/>
  <c r="W3003" i="1"/>
  <c r="W3002" i="1"/>
  <c r="W3001" i="1"/>
  <c r="W3000" i="1"/>
  <c r="W2999" i="1"/>
  <c r="W2998" i="1"/>
  <c r="W2997" i="1"/>
  <c r="W2996" i="1"/>
  <c r="W2995" i="1"/>
  <c r="W2994" i="1"/>
  <c r="W2993" i="1"/>
  <c r="W2992" i="1"/>
  <c r="W2991" i="1"/>
  <c r="W2990" i="1"/>
  <c r="W2989" i="1"/>
  <c r="W2988" i="1"/>
  <c r="W2987" i="1"/>
  <c r="W2986" i="1"/>
  <c r="W2985" i="1"/>
  <c r="W2984" i="1"/>
  <c r="W2983" i="1"/>
  <c r="W2982" i="1"/>
  <c r="W2981" i="1"/>
  <c r="W2980" i="1"/>
  <c r="W2979" i="1"/>
  <c r="W2978" i="1"/>
  <c r="W2977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64" i="1"/>
  <c r="W2963" i="1"/>
  <c r="W2962" i="1"/>
  <c r="W2961" i="1"/>
  <c r="W2960" i="1"/>
  <c r="W2959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2944" i="1"/>
  <c r="W2943" i="1"/>
  <c r="W2942" i="1"/>
  <c r="W2941" i="1"/>
  <c r="W2940" i="1"/>
  <c r="W2939" i="1"/>
  <c r="W2938" i="1"/>
  <c r="W2937" i="1"/>
  <c r="W2936" i="1"/>
  <c r="W2935" i="1"/>
  <c r="W2934" i="1"/>
  <c r="W2933" i="1"/>
  <c r="W2932" i="1"/>
  <c r="W2931" i="1"/>
  <c r="W2930" i="1"/>
  <c r="W2929" i="1"/>
  <c r="W2928" i="1"/>
  <c r="W2927" i="1"/>
  <c r="W2926" i="1"/>
  <c r="W2925" i="1"/>
  <c r="W2924" i="1"/>
  <c r="W2923" i="1"/>
  <c r="W2922" i="1"/>
  <c r="W2921" i="1"/>
  <c r="W2920" i="1"/>
  <c r="W2919" i="1"/>
  <c r="W2918" i="1"/>
  <c r="W2917" i="1"/>
  <c r="W2916" i="1"/>
  <c r="W2915" i="1"/>
  <c r="W2914" i="1"/>
  <c r="W2913" i="1"/>
  <c r="W2912" i="1"/>
  <c r="W2911" i="1"/>
  <c r="W2910" i="1"/>
  <c r="W2909" i="1"/>
  <c r="W2908" i="1"/>
  <c r="W2907" i="1"/>
  <c r="W2906" i="1"/>
  <c r="W2905" i="1"/>
  <c r="W2904" i="1"/>
  <c r="W2903" i="1"/>
  <c r="W2902" i="1"/>
  <c r="W2901" i="1"/>
  <c r="W2900" i="1"/>
  <c r="W2899" i="1"/>
  <c r="W2898" i="1"/>
  <c r="W2897" i="1"/>
  <c r="W2896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7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4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42" i="1"/>
  <c r="W2741" i="1"/>
  <c r="W2740" i="1"/>
  <c r="W2739" i="1"/>
  <c r="W2738" i="1"/>
  <c r="W2737" i="1"/>
  <c r="W2736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20" i="1"/>
  <c r="W2719" i="1"/>
  <c r="W2718" i="1"/>
  <c r="W2717" i="1"/>
  <c r="W2716" i="1"/>
  <c r="W2715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702" i="1"/>
  <c r="W2701" i="1"/>
  <c r="W2700" i="1"/>
  <c r="W2699" i="1"/>
  <c r="W2698" i="1"/>
  <c r="W2697" i="1"/>
  <c r="W2696" i="1"/>
  <c r="W2695" i="1"/>
  <c r="W2694" i="1"/>
  <c r="W2693" i="1"/>
  <c r="W2692" i="1"/>
  <c r="W2691" i="1"/>
  <c r="W2690" i="1"/>
  <c r="W2689" i="1"/>
  <c r="W2688" i="1"/>
  <c r="W2687" i="1"/>
  <c r="W2686" i="1"/>
  <c r="W2685" i="1"/>
  <c r="W2684" i="1"/>
  <c r="W2683" i="1"/>
  <c r="W2682" i="1"/>
  <c r="W2681" i="1"/>
  <c r="W2680" i="1"/>
  <c r="W2679" i="1"/>
  <c r="W2678" i="1"/>
  <c r="W2677" i="1"/>
  <c r="W2676" i="1"/>
  <c r="W2675" i="1"/>
  <c r="W2674" i="1"/>
  <c r="W2673" i="1"/>
  <c r="W2672" i="1"/>
  <c r="W2671" i="1"/>
  <c r="W2670" i="1"/>
  <c r="W2669" i="1"/>
  <c r="W2668" i="1"/>
  <c r="W2667" i="1"/>
  <c r="W2666" i="1"/>
  <c r="W2665" i="1"/>
  <c r="W2664" i="1"/>
  <c r="W2663" i="1"/>
  <c r="W2662" i="1"/>
  <c r="W2661" i="1"/>
  <c r="W2660" i="1"/>
  <c r="W2659" i="1"/>
  <c r="W2658" i="1"/>
  <c r="W2657" i="1"/>
  <c r="W2656" i="1"/>
  <c r="W2655" i="1"/>
  <c r="W2654" i="1"/>
  <c r="W2653" i="1"/>
  <c r="W2652" i="1"/>
  <c r="W2651" i="1"/>
  <c r="W2650" i="1"/>
  <c r="W2649" i="1"/>
  <c r="W2648" i="1"/>
  <c r="W2647" i="1"/>
  <c r="W2646" i="1"/>
  <c r="W2645" i="1"/>
  <c r="W2644" i="1"/>
  <c r="W2643" i="1"/>
  <c r="W2642" i="1"/>
  <c r="W2641" i="1"/>
  <c r="W2640" i="1"/>
  <c r="W2639" i="1"/>
  <c r="W2638" i="1"/>
  <c r="W2637" i="1"/>
  <c r="W2636" i="1"/>
  <c r="W2635" i="1"/>
  <c r="W2634" i="1"/>
  <c r="W2633" i="1"/>
  <c r="W2632" i="1"/>
  <c r="W2631" i="1"/>
  <c r="W2630" i="1"/>
  <c r="W2629" i="1"/>
  <c r="W2628" i="1"/>
  <c r="W2627" i="1"/>
  <c r="W2626" i="1"/>
  <c r="W2625" i="1"/>
  <c r="W2624" i="1"/>
  <c r="W2623" i="1"/>
  <c r="W2622" i="1"/>
  <c r="W2621" i="1"/>
  <c r="W2620" i="1"/>
  <c r="AU91" i="1"/>
  <c r="BF16" i="1" l="1"/>
  <c r="BF15" i="1"/>
  <c r="BD10" i="1"/>
  <c r="BD9" i="1"/>
  <c r="AU17" i="1"/>
  <c r="AN17" i="1"/>
  <c r="AH15" i="1" s="1"/>
  <c r="AS17" i="1"/>
  <c r="AH34" i="1" s="1"/>
  <c r="AH35" i="1" l="1"/>
  <c r="AI44" i="1" s="1"/>
  <c r="AH36" i="1"/>
  <c r="AH17" i="1"/>
  <c r="AH16" i="1"/>
  <c r="AI25" i="1" s="1"/>
  <c r="AH37" i="1" l="1"/>
  <c r="AH18" i="1"/>
  <c r="M5" i="1" l="1"/>
  <c r="AU100" i="1" l="1"/>
  <c r="AU99" i="1"/>
  <c r="AU102" i="1"/>
  <c r="AU101" i="1"/>
  <c r="N10010" i="1"/>
  <c r="N10009" i="1"/>
  <c r="N10008" i="1"/>
  <c r="N10007" i="1"/>
  <c r="N10006" i="1"/>
  <c r="N10005" i="1"/>
  <c r="N10004" i="1"/>
  <c r="N10003" i="1"/>
  <c r="N10002" i="1"/>
  <c r="N10001" i="1"/>
  <c r="N10000" i="1"/>
  <c r="N9999" i="1"/>
  <c r="N9998" i="1"/>
  <c r="N9997" i="1"/>
  <c r="N9996" i="1"/>
  <c r="N9995" i="1"/>
  <c r="N9994" i="1"/>
  <c r="N9993" i="1"/>
  <c r="N9992" i="1"/>
  <c r="N9991" i="1"/>
  <c r="N9990" i="1"/>
  <c r="N9989" i="1"/>
  <c r="N9988" i="1"/>
  <c r="N9987" i="1"/>
  <c r="N9986" i="1"/>
  <c r="N9985" i="1"/>
  <c r="N9984" i="1"/>
  <c r="N9983" i="1"/>
  <c r="N9982" i="1"/>
  <c r="N9981" i="1"/>
  <c r="N9980" i="1"/>
  <c r="N9979" i="1"/>
  <c r="N9978" i="1"/>
  <c r="N9977" i="1"/>
  <c r="N9976" i="1"/>
  <c r="N9975" i="1"/>
  <c r="N9974" i="1"/>
  <c r="N9973" i="1"/>
  <c r="N9972" i="1"/>
  <c r="N9971" i="1"/>
  <c r="N9970" i="1"/>
  <c r="N9969" i="1"/>
  <c r="N9968" i="1"/>
  <c r="N9967" i="1"/>
  <c r="N9966" i="1"/>
  <c r="N9965" i="1"/>
  <c r="N9964" i="1"/>
  <c r="N9963" i="1"/>
  <c r="N9962" i="1"/>
  <c r="N9961" i="1"/>
  <c r="N9960" i="1"/>
  <c r="N9959" i="1"/>
  <c r="N9958" i="1"/>
  <c r="N9957" i="1"/>
  <c r="N9956" i="1"/>
  <c r="N9955" i="1"/>
  <c r="N9954" i="1"/>
  <c r="N9953" i="1"/>
  <c r="N9952" i="1"/>
  <c r="N9951" i="1"/>
  <c r="N9950" i="1"/>
  <c r="N9949" i="1"/>
  <c r="N9948" i="1"/>
  <c r="N9947" i="1"/>
  <c r="N9946" i="1"/>
  <c r="N9945" i="1"/>
  <c r="N9944" i="1"/>
  <c r="N9943" i="1"/>
  <c r="N9942" i="1"/>
  <c r="N9941" i="1"/>
  <c r="N9940" i="1"/>
  <c r="N9939" i="1"/>
  <c r="N9938" i="1"/>
  <c r="N9937" i="1"/>
  <c r="N9936" i="1"/>
  <c r="N9935" i="1"/>
  <c r="N9934" i="1"/>
  <c r="N9933" i="1"/>
  <c r="N9932" i="1"/>
  <c r="N9931" i="1"/>
  <c r="N9930" i="1"/>
  <c r="N9929" i="1"/>
  <c r="N9928" i="1"/>
  <c r="N9927" i="1"/>
  <c r="N9926" i="1"/>
  <c r="N9925" i="1"/>
  <c r="N9924" i="1"/>
  <c r="N9923" i="1"/>
  <c r="N9922" i="1"/>
  <c r="N9921" i="1"/>
  <c r="N9920" i="1"/>
  <c r="N9919" i="1"/>
  <c r="N9918" i="1"/>
  <c r="N9917" i="1"/>
  <c r="N9916" i="1"/>
  <c r="N9915" i="1"/>
  <c r="N9914" i="1"/>
  <c r="N9913" i="1"/>
  <c r="N9912" i="1"/>
  <c r="N9911" i="1"/>
  <c r="N9910" i="1"/>
  <c r="N9909" i="1"/>
  <c r="N9908" i="1"/>
  <c r="N9907" i="1"/>
  <c r="N9906" i="1"/>
  <c r="N9905" i="1"/>
  <c r="N9904" i="1"/>
  <c r="N9903" i="1"/>
  <c r="N9902" i="1"/>
  <c r="N9901" i="1"/>
  <c r="N9900" i="1"/>
  <c r="N9899" i="1"/>
  <c r="N9898" i="1"/>
  <c r="N9897" i="1"/>
  <c r="N9896" i="1"/>
  <c r="N9895" i="1"/>
  <c r="N9894" i="1"/>
  <c r="N9893" i="1"/>
  <c r="N9892" i="1"/>
  <c r="N9891" i="1"/>
  <c r="N9890" i="1"/>
  <c r="N9889" i="1"/>
  <c r="N9888" i="1"/>
  <c r="N9887" i="1"/>
  <c r="N9886" i="1"/>
  <c r="N9885" i="1"/>
  <c r="N9884" i="1"/>
  <c r="N9883" i="1"/>
  <c r="N9882" i="1"/>
  <c r="N9881" i="1"/>
  <c r="N9880" i="1"/>
  <c r="N9879" i="1"/>
  <c r="N9878" i="1"/>
  <c r="N9877" i="1"/>
  <c r="N9876" i="1"/>
  <c r="N9875" i="1"/>
  <c r="N9874" i="1"/>
  <c r="N9873" i="1"/>
  <c r="N9872" i="1"/>
  <c r="N9871" i="1"/>
  <c r="N9870" i="1"/>
  <c r="N9869" i="1"/>
  <c r="N9868" i="1"/>
  <c r="N9867" i="1"/>
  <c r="N9866" i="1"/>
  <c r="N9865" i="1"/>
  <c r="N9864" i="1"/>
  <c r="N9863" i="1"/>
  <c r="N9862" i="1"/>
  <c r="N9861" i="1"/>
  <c r="N9860" i="1"/>
  <c r="N9859" i="1"/>
  <c r="N9858" i="1"/>
  <c r="N9857" i="1"/>
  <c r="N9856" i="1"/>
  <c r="N9855" i="1"/>
  <c r="N9854" i="1"/>
  <c r="N9853" i="1"/>
  <c r="N9852" i="1"/>
  <c r="N9851" i="1"/>
  <c r="N9850" i="1"/>
  <c r="N9849" i="1"/>
  <c r="N9848" i="1"/>
  <c r="N9847" i="1"/>
  <c r="N9846" i="1"/>
  <c r="N9845" i="1"/>
  <c r="N9844" i="1"/>
  <c r="N9843" i="1"/>
  <c r="N9842" i="1"/>
  <c r="N9841" i="1"/>
  <c r="N9840" i="1"/>
  <c r="N9839" i="1"/>
  <c r="N9838" i="1"/>
  <c r="N9837" i="1"/>
  <c r="N9836" i="1"/>
  <c r="N9835" i="1"/>
  <c r="N9834" i="1"/>
  <c r="N9833" i="1"/>
  <c r="N9832" i="1"/>
  <c r="N9831" i="1"/>
  <c r="N9830" i="1"/>
  <c r="N9829" i="1"/>
  <c r="N9828" i="1"/>
  <c r="N9827" i="1"/>
  <c r="N9826" i="1"/>
  <c r="N9825" i="1"/>
  <c r="N9824" i="1"/>
  <c r="N9823" i="1"/>
  <c r="N9822" i="1"/>
  <c r="N9821" i="1"/>
  <c r="N9820" i="1"/>
  <c r="N9819" i="1"/>
  <c r="N9818" i="1"/>
  <c r="N9817" i="1"/>
  <c r="N9816" i="1"/>
  <c r="N9815" i="1"/>
  <c r="N9814" i="1"/>
  <c r="N9813" i="1"/>
  <c r="N9812" i="1"/>
  <c r="N9811" i="1"/>
  <c r="N9810" i="1"/>
  <c r="N9809" i="1"/>
  <c r="N9808" i="1"/>
  <c r="N9807" i="1"/>
  <c r="N9806" i="1"/>
  <c r="N9805" i="1"/>
  <c r="N9804" i="1"/>
  <c r="N9803" i="1"/>
  <c r="N9802" i="1"/>
  <c r="N9801" i="1"/>
  <c r="N9800" i="1"/>
  <c r="N9799" i="1"/>
  <c r="N9798" i="1"/>
  <c r="N9797" i="1"/>
  <c r="N9796" i="1"/>
  <c r="N9795" i="1"/>
  <c r="N9794" i="1"/>
  <c r="N9793" i="1"/>
  <c r="N9792" i="1"/>
  <c r="N9791" i="1"/>
  <c r="N9790" i="1"/>
  <c r="N9789" i="1"/>
  <c r="N9788" i="1"/>
  <c r="N9787" i="1"/>
  <c r="N9786" i="1"/>
  <c r="N9785" i="1"/>
  <c r="N9784" i="1"/>
  <c r="N9783" i="1"/>
  <c r="N9782" i="1"/>
  <c r="N9781" i="1"/>
  <c r="N9780" i="1"/>
  <c r="N9779" i="1"/>
  <c r="N9778" i="1"/>
  <c r="N9777" i="1"/>
  <c r="N9776" i="1"/>
  <c r="N9775" i="1"/>
  <c r="N9774" i="1"/>
  <c r="N9773" i="1"/>
  <c r="N9772" i="1"/>
  <c r="N9771" i="1"/>
  <c r="N9770" i="1"/>
  <c r="N9769" i="1"/>
  <c r="N9768" i="1"/>
  <c r="N9767" i="1"/>
  <c r="N9766" i="1"/>
  <c r="N9765" i="1"/>
  <c r="N9764" i="1"/>
  <c r="N9763" i="1"/>
  <c r="N9762" i="1"/>
  <c r="N9761" i="1"/>
  <c r="N9760" i="1"/>
  <c r="N9759" i="1"/>
  <c r="N9758" i="1"/>
  <c r="N9757" i="1"/>
  <c r="N9756" i="1"/>
  <c r="N9755" i="1"/>
  <c r="N9754" i="1"/>
  <c r="N9753" i="1"/>
  <c r="N9752" i="1"/>
  <c r="N9751" i="1"/>
  <c r="N9750" i="1"/>
  <c r="N9749" i="1"/>
  <c r="N9748" i="1"/>
  <c r="N9747" i="1"/>
  <c r="N9746" i="1"/>
  <c r="N9745" i="1"/>
  <c r="N9744" i="1"/>
  <c r="N9743" i="1"/>
  <c r="N9742" i="1"/>
  <c r="N9741" i="1"/>
  <c r="N9740" i="1"/>
  <c r="N9739" i="1"/>
  <c r="N9738" i="1"/>
  <c r="N9737" i="1"/>
  <c r="N9736" i="1"/>
  <c r="N9735" i="1"/>
  <c r="N9734" i="1"/>
  <c r="N9733" i="1"/>
  <c r="N9732" i="1"/>
  <c r="N9731" i="1"/>
  <c r="N9730" i="1"/>
  <c r="N9729" i="1"/>
  <c r="N9728" i="1"/>
  <c r="N9727" i="1"/>
  <c r="N9726" i="1"/>
  <c r="N9725" i="1"/>
  <c r="N9724" i="1"/>
  <c r="N9723" i="1"/>
  <c r="N9722" i="1"/>
  <c r="N9721" i="1"/>
  <c r="N9720" i="1"/>
  <c r="N9719" i="1"/>
  <c r="N9718" i="1"/>
  <c r="N9717" i="1"/>
  <c r="N9716" i="1"/>
  <c r="N9715" i="1"/>
  <c r="N9714" i="1"/>
  <c r="N9713" i="1"/>
  <c r="N9712" i="1"/>
  <c r="N9711" i="1"/>
  <c r="N9710" i="1"/>
  <c r="N9709" i="1"/>
  <c r="N9708" i="1"/>
  <c r="N9707" i="1"/>
  <c r="N9706" i="1"/>
  <c r="N9705" i="1"/>
  <c r="N9704" i="1"/>
  <c r="N9703" i="1"/>
  <c r="N9702" i="1"/>
  <c r="N9701" i="1"/>
  <c r="N9700" i="1"/>
  <c r="N9699" i="1"/>
  <c r="N9698" i="1"/>
  <c r="N9697" i="1"/>
  <c r="N9696" i="1"/>
  <c r="N9695" i="1"/>
  <c r="N9694" i="1"/>
  <c r="N9693" i="1"/>
  <c r="N9692" i="1"/>
  <c r="N9691" i="1"/>
  <c r="N9690" i="1"/>
  <c r="N9689" i="1"/>
  <c r="N9688" i="1"/>
  <c r="N9687" i="1"/>
  <c r="N9686" i="1"/>
  <c r="N9685" i="1"/>
  <c r="N9684" i="1"/>
  <c r="N9683" i="1"/>
  <c r="N9682" i="1"/>
  <c r="N9681" i="1"/>
  <c r="N9680" i="1"/>
  <c r="N9679" i="1"/>
  <c r="N9678" i="1"/>
  <c r="N9677" i="1"/>
  <c r="N9676" i="1"/>
  <c r="N9675" i="1"/>
  <c r="N9674" i="1"/>
  <c r="N9673" i="1"/>
  <c r="N9672" i="1"/>
  <c r="N9671" i="1"/>
  <c r="N9670" i="1"/>
  <c r="N9669" i="1"/>
  <c r="N9668" i="1"/>
  <c r="N9667" i="1"/>
  <c r="N9666" i="1"/>
  <c r="N9665" i="1"/>
  <c r="N9664" i="1"/>
  <c r="N9663" i="1"/>
  <c r="N9662" i="1"/>
  <c r="N9661" i="1"/>
  <c r="N9660" i="1"/>
  <c r="N9659" i="1"/>
  <c r="N9658" i="1"/>
  <c r="N9657" i="1"/>
  <c r="N9656" i="1"/>
  <c r="N9655" i="1"/>
  <c r="N9654" i="1"/>
  <c r="N9653" i="1"/>
  <c r="N9652" i="1"/>
  <c r="N9651" i="1"/>
  <c r="N9650" i="1"/>
  <c r="N9649" i="1"/>
  <c r="N9648" i="1"/>
  <c r="N9647" i="1"/>
  <c r="N9646" i="1"/>
  <c r="N9645" i="1"/>
  <c r="N9644" i="1"/>
  <c r="N9643" i="1"/>
  <c r="N9642" i="1"/>
  <c r="N9641" i="1"/>
  <c r="N9640" i="1"/>
  <c r="N9639" i="1"/>
  <c r="N9638" i="1"/>
  <c r="N9637" i="1"/>
  <c r="N9636" i="1"/>
  <c r="N9635" i="1"/>
  <c r="N9634" i="1"/>
  <c r="N9633" i="1"/>
  <c r="N9632" i="1"/>
  <c r="N9631" i="1"/>
  <c r="N9630" i="1"/>
  <c r="N9629" i="1"/>
  <c r="N9628" i="1"/>
  <c r="N9627" i="1"/>
  <c r="N9626" i="1"/>
  <c r="N9625" i="1"/>
  <c r="N9624" i="1"/>
  <c r="N9623" i="1"/>
  <c r="N9622" i="1"/>
  <c r="N9621" i="1"/>
  <c r="N9620" i="1"/>
  <c r="N9619" i="1"/>
  <c r="N9618" i="1"/>
  <c r="N9617" i="1"/>
  <c r="N9616" i="1"/>
  <c r="N9615" i="1"/>
  <c r="N9614" i="1"/>
  <c r="N9613" i="1"/>
  <c r="N9612" i="1"/>
  <c r="N9611" i="1"/>
  <c r="N9610" i="1"/>
  <c r="N9609" i="1"/>
  <c r="N9608" i="1"/>
  <c r="N9607" i="1"/>
  <c r="N9606" i="1"/>
  <c r="N9605" i="1"/>
  <c r="N9604" i="1"/>
  <c r="N9603" i="1"/>
  <c r="N9602" i="1"/>
  <c r="N9601" i="1"/>
  <c r="N9600" i="1"/>
  <c r="N9599" i="1"/>
  <c r="N9598" i="1"/>
  <c r="N9597" i="1"/>
  <c r="N9596" i="1"/>
  <c r="N9595" i="1"/>
  <c r="N9594" i="1"/>
  <c r="N9593" i="1"/>
  <c r="N9592" i="1"/>
  <c r="N9591" i="1"/>
  <c r="N9590" i="1"/>
  <c r="N9589" i="1"/>
  <c r="N9588" i="1"/>
  <c r="N9587" i="1"/>
  <c r="N9586" i="1"/>
  <c r="N9585" i="1"/>
  <c r="N9584" i="1"/>
  <c r="N9583" i="1"/>
  <c r="N9582" i="1"/>
  <c r="N9581" i="1"/>
  <c r="N9580" i="1"/>
  <c r="N9579" i="1"/>
  <c r="N9578" i="1"/>
  <c r="N9577" i="1"/>
  <c r="N9576" i="1"/>
  <c r="N9575" i="1"/>
  <c r="N9574" i="1"/>
  <c r="N9573" i="1"/>
  <c r="N9572" i="1"/>
  <c r="N9571" i="1"/>
  <c r="N9570" i="1"/>
  <c r="N9569" i="1"/>
  <c r="N9568" i="1"/>
  <c r="N9567" i="1"/>
  <c r="N9566" i="1"/>
  <c r="N9565" i="1"/>
  <c r="N9564" i="1"/>
  <c r="N9563" i="1"/>
  <c r="N9562" i="1"/>
  <c r="N9561" i="1"/>
  <c r="N9560" i="1"/>
  <c r="N9559" i="1"/>
  <c r="N9558" i="1"/>
  <c r="N9557" i="1"/>
  <c r="N9556" i="1"/>
  <c r="N9555" i="1"/>
  <c r="N9554" i="1"/>
  <c r="N9553" i="1"/>
  <c r="N9552" i="1"/>
  <c r="N9551" i="1"/>
  <c r="N9550" i="1"/>
  <c r="N9549" i="1"/>
  <c r="N9548" i="1"/>
  <c r="N9547" i="1"/>
  <c r="N9546" i="1"/>
  <c r="N9545" i="1"/>
  <c r="N9544" i="1"/>
  <c r="N9543" i="1"/>
  <c r="N9542" i="1"/>
  <c r="N9541" i="1"/>
  <c r="N9540" i="1"/>
  <c r="N9539" i="1"/>
  <c r="N9538" i="1"/>
  <c r="N9537" i="1"/>
  <c r="N9536" i="1"/>
  <c r="N9535" i="1"/>
  <c r="N9534" i="1"/>
  <c r="N9533" i="1"/>
  <c r="N9532" i="1"/>
  <c r="N9531" i="1"/>
  <c r="N9530" i="1"/>
  <c r="N9529" i="1"/>
  <c r="N9528" i="1"/>
  <c r="N9527" i="1"/>
  <c r="N9526" i="1"/>
  <c r="N9525" i="1"/>
  <c r="N9524" i="1"/>
  <c r="N9523" i="1"/>
  <c r="N9522" i="1"/>
  <c r="N9521" i="1"/>
  <c r="N9520" i="1"/>
  <c r="N9519" i="1"/>
  <c r="N9518" i="1"/>
  <c r="N9517" i="1"/>
  <c r="N9516" i="1"/>
  <c r="N9515" i="1"/>
  <c r="N9514" i="1"/>
  <c r="N9513" i="1"/>
  <c r="N9512" i="1"/>
  <c r="N9511" i="1"/>
  <c r="N9510" i="1"/>
  <c r="N9509" i="1"/>
  <c r="N9508" i="1"/>
  <c r="N9507" i="1"/>
  <c r="N9506" i="1"/>
  <c r="N9505" i="1"/>
  <c r="N9504" i="1"/>
  <c r="N9503" i="1"/>
  <c r="N9502" i="1"/>
  <c r="N9501" i="1"/>
  <c r="N9500" i="1"/>
  <c r="N9499" i="1"/>
  <c r="N9498" i="1"/>
  <c r="N9497" i="1"/>
  <c r="N9496" i="1"/>
  <c r="N9495" i="1"/>
  <c r="N9494" i="1"/>
  <c r="N9493" i="1"/>
  <c r="N9492" i="1"/>
  <c r="N9491" i="1"/>
  <c r="N9490" i="1"/>
  <c r="N9489" i="1"/>
  <c r="N9488" i="1"/>
  <c r="N9487" i="1"/>
  <c r="N9486" i="1"/>
  <c r="N9485" i="1"/>
  <c r="N9484" i="1"/>
  <c r="N9483" i="1"/>
  <c r="N9482" i="1"/>
  <c r="N9481" i="1"/>
  <c r="N9480" i="1"/>
  <c r="N9479" i="1"/>
  <c r="N9478" i="1"/>
  <c r="N9477" i="1"/>
  <c r="N9476" i="1"/>
  <c r="N9475" i="1"/>
  <c r="N9474" i="1"/>
  <c r="N9473" i="1"/>
  <c r="N9472" i="1"/>
  <c r="N9471" i="1"/>
  <c r="N9470" i="1"/>
  <c r="N9469" i="1"/>
  <c r="N9468" i="1"/>
  <c r="N9467" i="1"/>
  <c r="N9466" i="1"/>
  <c r="N9465" i="1"/>
  <c r="N9464" i="1"/>
  <c r="N9463" i="1"/>
  <c r="N9462" i="1"/>
  <c r="N9461" i="1"/>
  <c r="N9460" i="1"/>
  <c r="N9459" i="1"/>
  <c r="N9458" i="1"/>
  <c r="N9457" i="1"/>
  <c r="N9456" i="1"/>
  <c r="N9455" i="1"/>
  <c r="N9454" i="1"/>
  <c r="N9453" i="1"/>
  <c r="N9452" i="1"/>
  <c r="N9451" i="1"/>
  <c r="N9450" i="1"/>
  <c r="N9449" i="1"/>
  <c r="N9448" i="1"/>
  <c r="N9447" i="1"/>
  <c r="N9446" i="1"/>
  <c r="N9445" i="1"/>
  <c r="N9444" i="1"/>
  <c r="N9443" i="1"/>
  <c r="N9442" i="1"/>
  <c r="N9441" i="1"/>
  <c r="N9440" i="1"/>
  <c r="N9439" i="1"/>
  <c r="N9438" i="1"/>
  <c r="N9437" i="1"/>
  <c r="N9436" i="1"/>
  <c r="N9435" i="1"/>
  <c r="N9434" i="1"/>
  <c r="N9433" i="1"/>
  <c r="N9432" i="1"/>
  <c r="N9431" i="1"/>
  <c r="N9430" i="1"/>
  <c r="N9429" i="1"/>
  <c r="N9428" i="1"/>
  <c r="N9427" i="1"/>
  <c r="N9426" i="1"/>
  <c r="N9425" i="1"/>
  <c r="N9424" i="1"/>
  <c r="N9423" i="1"/>
  <c r="N9422" i="1"/>
  <c r="N9421" i="1"/>
  <c r="N9420" i="1"/>
  <c r="N9419" i="1"/>
  <c r="N9418" i="1"/>
  <c r="N9417" i="1"/>
  <c r="N9416" i="1"/>
  <c r="N9415" i="1"/>
  <c r="N9414" i="1"/>
  <c r="N9413" i="1"/>
  <c r="N9412" i="1"/>
  <c r="N9411" i="1"/>
  <c r="N9410" i="1"/>
  <c r="N9409" i="1"/>
  <c r="N9408" i="1"/>
  <c r="N9407" i="1"/>
  <c r="N9406" i="1"/>
  <c r="N9405" i="1"/>
  <c r="N9404" i="1"/>
  <c r="N9403" i="1"/>
  <c r="N9402" i="1"/>
  <c r="N9401" i="1"/>
  <c r="N9400" i="1"/>
  <c r="N9399" i="1"/>
  <c r="N9398" i="1"/>
  <c r="N9397" i="1"/>
  <c r="N9396" i="1"/>
  <c r="N9395" i="1"/>
  <c r="N9394" i="1"/>
  <c r="N9393" i="1"/>
  <c r="N9392" i="1"/>
  <c r="N9391" i="1"/>
  <c r="N9390" i="1"/>
  <c r="N9389" i="1"/>
  <c r="N9388" i="1"/>
  <c r="N9387" i="1"/>
  <c r="N9386" i="1"/>
  <c r="N9385" i="1"/>
  <c r="N9384" i="1"/>
  <c r="N9383" i="1"/>
  <c r="N9382" i="1"/>
  <c r="N9381" i="1"/>
  <c r="N9380" i="1"/>
  <c r="N9379" i="1"/>
  <c r="N9378" i="1"/>
  <c r="N9377" i="1"/>
  <c r="N9376" i="1"/>
  <c r="N9375" i="1"/>
  <c r="N9374" i="1"/>
  <c r="N9373" i="1"/>
  <c r="N9372" i="1"/>
  <c r="N9371" i="1"/>
  <c r="N9370" i="1"/>
  <c r="N9369" i="1"/>
  <c r="N9368" i="1"/>
  <c r="N9367" i="1"/>
  <c r="N9366" i="1"/>
  <c r="N9365" i="1"/>
  <c r="N9364" i="1"/>
  <c r="N9363" i="1"/>
  <c r="N9362" i="1"/>
  <c r="N9361" i="1"/>
  <c r="N9360" i="1"/>
  <c r="N9359" i="1"/>
  <c r="N9358" i="1"/>
  <c r="N9357" i="1"/>
  <c r="N9356" i="1"/>
  <c r="N9355" i="1"/>
  <c r="N9354" i="1"/>
  <c r="N9353" i="1"/>
  <c r="N9352" i="1"/>
  <c r="N9351" i="1"/>
  <c r="N9350" i="1"/>
  <c r="N9349" i="1"/>
  <c r="N9348" i="1"/>
  <c r="N9347" i="1"/>
  <c r="N9346" i="1"/>
  <c r="N9345" i="1"/>
  <c r="N9344" i="1"/>
  <c r="N9343" i="1"/>
  <c r="N9342" i="1"/>
  <c r="N9341" i="1"/>
  <c r="N9340" i="1"/>
  <c r="N9339" i="1"/>
  <c r="N9338" i="1"/>
  <c r="N9337" i="1"/>
  <c r="N9336" i="1"/>
  <c r="N9335" i="1"/>
  <c r="N9334" i="1"/>
  <c r="N9333" i="1"/>
  <c r="N9332" i="1"/>
  <c r="N9331" i="1"/>
  <c r="N9330" i="1"/>
  <c r="N9329" i="1"/>
  <c r="N9328" i="1"/>
  <c r="N9327" i="1"/>
  <c r="N9326" i="1"/>
  <c r="N9325" i="1"/>
  <c r="N9324" i="1"/>
  <c r="N9323" i="1"/>
  <c r="N9322" i="1"/>
  <c r="N9321" i="1"/>
  <c r="N9320" i="1"/>
  <c r="N9319" i="1"/>
  <c r="N9318" i="1"/>
  <c r="N9317" i="1"/>
  <c r="N9316" i="1"/>
  <c r="N9315" i="1"/>
  <c r="N9314" i="1"/>
  <c r="N9313" i="1"/>
  <c r="N9312" i="1"/>
  <c r="N9311" i="1"/>
  <c r="N9310" i="1"/>
  <c r="N9309" i="1"/>
  <c r="N9308" i="1"/>
  <c r="N9307" i="1"/>
  <c r="N9306" i="1"/>
  <c r="N9305" i="1"/>
  <c r="N9304" i="1"/>
  <c r="N9303" i="1"/>
  <c r="N9302" i="1"/>
  <c r="N9301" i="1"/>
  <c r="N9300" i="1"/>
  <c r="N9299" i="1"/>
  <c r="N9298" i="1"/>
  <c r="N9297" i="1"/>
  <c r="N9296" i="1"/>
  <c r="N9295" i="1"/>
  <c r="N9294" i="1"/>
  <c r="N9293" i="1"/>
  <c r="N9292" i="1"/>
  <c r="N9291" i="1"/>
  <c r="N9290" i="1"/>
  <c r="N9289" i="1"/>
  <c r="N9288" i="1"/>
  <c r="N9287" i="1"/>
  <c r="N9286" i="1"/>
  <c r="N9285" i="1"/>
  <c r="N9284" i="1"/>
  <c r="N9283" i="1"/>
  <c r="N9282" i="1"/>
  <c r="N9281" i="1"/>
  <c r="N9280" i="1"/>
  <c r="N9279" i="1"/>
  <c r="N9278" i="1"/>
  <c r="N9277" i="1"/>
  <c r="N9276" i="1"/>
  <c r="N9275" i="1"/>
  <c r="N9274" i="1"/>
  <c r="N9273" i="1"/>
  <c r="N9272" i="1"/>
  <c r="N9271" i="1"/>
  <c r="N9270" i="1"/>
  <c r="N9269" i="1"/>
  <c r="N9268" i="1"/>
  <c r="N9267" i="1"/>
  <c r="N9266" i="1"/>
  <c r="N9265" i="1"/>
  <c r="N9264" i="1"/>
  <c r="N9263" i="1"/>
  <c r="N9262" i="1"/>
  <c r="N9261" i="1"/>
  <c r="N9260" i="1"/>
  <c r="N9259" i="1"/>
  <c r="N9258" i="1"/>
  <c r="N9257" i="1"/>
  <c r="N9256" i="1"/>
  <c r="N9255" i="1"/>
  <c r="N9254" i="1"/>
  <c r="N9253" i="1"/>
  <c r="N9252" i="1"/>
  <c r="N9251" i="1"/>
  <c r="N9250" i="1"/>
  <c r="N9249" i="1"/>
  <c r="N9248" i="1"/>
  <c r="N9247" i="1"/>
  <c r="N9246" i="1"/>
  <c r="N9245" i="1"/>
  <c r="N9244" i="1"/>
  <c r="N9243" i="1"/>
  <c r="N9242" i="1"/>
  <c r="N9241" i="1"/>
  <c r="N9240" i="1"/>
  <c r="N9239" i="1"/>
  <c r="N9238" i="1"/>
  <c r="N9237" i="1"/>
  <c r="N9236" i="1"/>
  <c r="N9235" i="1"/>
  <c r="N9234" i="1"/>
  <c r="N9233" i="1"/>
  <c r="N9232" i="1"/>
  <c r="N9231" i="1"/>
  <c r="N9230" i="1"/>
  <c r="N9229" i="1"/>
  <c r="N9228" i="1"/>
  <c r="N9227" i="1"/>
  <c r="N9226" i="1"/>
  <c r="N9225" i="1"/>
  <c r="N9224" i="1"/>
  <c r="N9223" i="1"/>
  <c r="N9222" i="1"/>
  <c r="N9221" i="1"/>
  <c r="N9220" i="1"/>
  <c r="N9219" i="1"/>
  <c r="N9218" i="1"/>
  <c r="N9217" i="1"/>
  <c r="N9216" i="1"/>
  <c r="N9215" i="1"/>
  <c r="N9214" i="1"/>
  <c r="N9213" i="1"/>
  <c r="N9212" i="1"/>
  <c r="N9211" i="1"/>
  <c r="N9210" i="1"/>
  <c r="N9209" i="1"/>
  <c r="N9208" i="1"/>
  <c r="N9207" i="1"/>
  <c r="N9206" i="1"/>
  <c r="N9205" i="1"/>
  <c r="N9204" i="1"/>
  <c r="N9203" i="1"/>
  <c r="N9202" i="1"/>
  <c r="N9201" i="1"/>
  <c r="N9200" i="1"/>
  <c r="N9199" i="1"/>
  <c r="N9198" i="1"/>
  <c r="N9197" i="1"/>
  <c r="N9196" i="1"/>
  <c r="N9195" i="1"/>
  <c r="N9194" i="1"/>
  <c r="N9193" i="1"/>
  <c r="N9192" i="1"/>
  <c r="N9191" i="1"/>
  <c r="N9190" i="1"/>
  <c r="N9189" i="1"/>
  <c r="N9188" i="1"/>
  <c r="N9187" i="1"/>
  <c r="N9186" i="1"/>
  <c r="N9185" i="1"/>
  <c r="N9184" i="1"/>
  <c r="N9183" i="1"/>
  <c r="N9182" i="1"/>
  <c r="N9181" i="1"/>
  <c r="N9180" i="1"/>
  <c r="N9179" i="1"/>
  <c r="N9178" i="1"/>
  <c r="N9177" i="1"/>
  <c r="N9176" i="1"/>
  <c r="N9175" i="1"/>
  <c r="N9174" i="1"/>
  <c r="N9173" i="1"/>
  <c r="N9172" i="1"/>
  <c r="N9171" i="1"/>
  <c r="N9170" i="1"/>
  <c r="N9169" i="1"/>
  <c r="N9168" i="1"/>
  <c r="N9167" i="1"/>
  <c r="N9166" i="1"/>
  <c r="N9165" i="1"/>
  <c r="N9164" i="1"/>
  <c r="N9163" i="1"/>
  <c r="N9162" i="1"/>
  <c r="N9161" i="1"/>
  <c r="N9160" i="1"/>
  <c r="N9159" i="1"/>
  <c r="N9158" i="1"/>
  <c r="N9157" i="1"/>
  <c r="N9156" i="1"/>
  <c r="N9155" i="1"/>
  <c r="N9154" i="1"/>
  <c r="N9153" i="1"/>
  <c r="N9152" i="1"/>
  <c r="N9151" i="1"/>
  <c r="N9150" i="1"/>
  <c r="N9149" i="1"/>
  <c r="N9148" i="1"/>
  <c r="N9147" i="1"/>
  <c r="N9146" i="1"/>
  <c r="N9145" i="1"/>
  <c r="N9144" i="1"/>
  <c r="N9143" i="1"/>
  <c r="N9142" i="1"/>
  <c r="N9141" i="1"/>
  <c r="N9140" i="1"/>
  <c r="N9139" i="1"/>
  <c r="N9138" i="1"/>
  <c r="N9137" i="1"/>
  <c r="N9136" i="1"/>
  <c r="N9135" i="1"/>
  <c r="N9134" i="1"/>
  <c r="N9133" i="1"/>
  <c r="N9132" i="1"/>
  <c r="N9131" i="1"/>
  <c r="N9130" i="1"/>
  <c r="N9129" i="1"/>
  <c r="N9128" i="1"/>
  <c r="N9127" i="1"/>
  <c r="N9126" i="1"/>
  <c r="N9125" i="1"/>
  <c r="N9124" i="1"/>
  <c r="N9123" i="1"/>
  <c r="N9122" i="1"/>
  <c r="N9121" i="1"/>
  <c r="N9120" i="1"/>
  <c r="N9119" i="1"/>
  <c r="N9118" i="1"/>
  <c r="N9117" i="1"/>
  <c r="N9116" i="1"/>
  <c r="N9115" i="1"/>
  <c r="N9114" i="1"/>
  <c r="N9113" i="1"/>
  <c r="N9112" i="1"/>
  <c r="N9111" i="1"/>
  <c r="N9110" i="1"/>
  <c r="N9109" i="1"/>
  <c r="N9108" i="1"/>
  <c r="N9107" i="1"/>
  <c r="N9106" i="1"/>
  <c r="N9105" i="1"/>
  <c r="N9104" i="1"/>
  <c r="N9103" i="1"/>
  <c r="N9102" i="1"/>
  <c r="N9101" i="1"/>
  <c r="N9100" i="1"/>
  <c r="N9099" i="1"/>
  <c r="N9098" i="1"/>
  <c r="N9097" i="1"/>
  <c r="N9096" i="1"/>
  <c r="N9095" i="1"/>
  <c r="N9094" i="1"/>
  <c r="N9093" i="1"/>
  <c r="N9092" i="1"/>
  <c r="N9091" i="1"/>
  <c r="N9090" i="1"/>
  <c r="N9089" i="1"/>
  <c r="N9088" i="1"/>
  <c r="N9087" i="1"/>
  <c r="N9086" i="1"/>
  <c r="N9085" i="1"/>
  <c r="N9084" i="1"/>
  <c r="N9083" i="1"/>
  <c r="N9082" i="1"/>
  <c r="N9081" i="1"/>
  <c r="N9080" i="1"/>
  <c r="N9079" i="1"/>
  <c r="N9078" i="1"/>
  <c r="N9077" i="1"/>
  <c r="N9076" i="1"/>
  <c r="N9075" i="1"/>
  <c r="N9074" i="1"/>
  <c r="N9073" i="1"/>
  <c r="N9072" i="1"/>
  <c r="N9071" i="1"/>
  <c r="N9070" i="1"/>
  <c r="N9069" i="1"/>
  <c r="N9068" i="1"/>
  <c r="N9067" i="1"/>
  <c r="N9066" i="1"/>
  <c r="N9065" i="1"/>
  <c r="N9064" i="1"/>
  <c r="N9063" i="1"/>
  <c r="N9062" i="1"/>
  <c r="N9061" i="1"/>
  <c r="N9060" i="1"/>
  <c r="N9059" i="1"/>
  <c r="N9058" i="1"/>
  <c r="N9057" i="1"/>
  <c r="N9056" i="1"/>
  <c r="N9055" i="1"/>
  <c r="N9054" i="1"/>
  <c r="N9053" i="1"/>
  <c r="N9052" i="1"/>
  <c r="N9051" i="1"/>
  <c r="N9050" i="1"/>
  <c r="N9049" i="1"/>
  <c r="N9048" i="1"/>
  <c r="N9047" i="1"/>
  <c r="N9046" i="1"/>
  <c r="N9045" i="1"/>
  <c r="N9044" i="1"/>
  <c r="N9043" i="1"/>
  <c r="N9042" i="1"/>
  <c r="N9041" i="1"/>
  <c r="N9040" i="1"/>
  <c r="N9039" i="1"/>
  <c r="N9038" i="1"/>
  <c r="N9037" i="1"/>
  <c r="N9036" i="1"/>
  <c r="N9035" i="1"/>
  <c r="N9034" i="1"/>
  <c r="N9033" i="1"/>
  <c r="N9032" i="1"/>
  <c r="N9031" i="1"/>
  <c r="N9030" i="1"/>
  <c r="N9029" i="1"/>
  <c r="N9028" i="1"/>
  <c r="N9027" i="1"/>
  <c r="N9026" i="1"/>
  <c r="N9025" i="1"/>
  <c r="N9024" i="1"/>
  <c r="N9023" i="1"/>
  <c r="N9022" i="1"/>
  <c r="N9021" i="1"/>
  <c r="N9020" i="1"/>
  <c r="N9019" i="1"/>
  <c r="N9018" i="1"/>
  <c r="N9017" i="1"/>
  <c r="N9016" i="1"/>
  <c r="N9015" i="1"/>
  <c r="N9014" i="1"/>
  <c r="N9013" i="1"/>
  <c r="N9012" i="1"/>
  <c r="N9011" i="1"/>
  <c r="N9010" i="1"/>
  <c r="N9009" i="1"/>
  <c r="N9008" i="1"/>
  <c r="N9007" i="1"/>
  <c r="N9006" i="1"/>
  <c r="N9005" i="1"/>
  <c r="N9004" i="1"/>
  <c r="N9003" i="1"/>
  <c r="N9002" i="1"/>
  <c r="N9001" i="1"/>
  <c r="N9000" i="1"/>
  <c r="N8999" i="1"/>
  <c r="N8998" i="1"/>
  <c r="N8997" i="1"/>
  <c r="N8996" i="1"/>
  <c r="N8995" i="1"/>
  <c r="N8994" i="1"/>
  <c r="N8993" i="1"/>
  <c r="N8992" i="1"/>
  <c r="N8991" i="1"/>
  <c r="N8990" i="1"/>
  <c r="N8989" i="1"/>
  <c r="N8988" i="1"/>
  <c r="N8987" i="1"/>
  <c r="N8986" i="1"/>
  <c r="N8985" i="1"/>
  <c r="N8984" i="1"/>
  <c r="N8983" i="1"/>
  <c r="N8982" i="1"/>
  <c r="N8981" i="1"/>
  <c r="N8980" i="1"/>
  <c r="N8979" i="1"/>
  <c r="N8978" i="1"/>
  <c r="N8977" i="1"/>
  <c r="N8976" i="1"/>
  <c r="N8975" i="1"/>
  <c r="N8974" i="1"/>
  <c r="N8973" i="1"/>
  <c r="N8972" i="1"/>
  <c r="N8971" i="1"/>
  <c r="N8970" i="1"/>
  <c r="N8969" i="1"/>
  <c r="N8968" i="1"/>
  <c r="N8967" i="1"/>
  <c r="N8966" i="1"/>
  <c r="N8965" i="1"/>
  <c r="N8964" i="1"/>
  <c r="N8963" i="1"/>
  <c r="N8962" i="1"/>
  <c r="N8961" i="1"/>
  <c r="N8960" i="1"/>
  <c r="N8959" i="1"/>
  <c r="N8958" i="1"/>
  <c r="N8957" i="1"/>
  <c r="N8956" i="1"/>
  <c r="N8955" i="1"/>
  <c r="N8954" i="1"/>
  <c r="N8953" i="1"/>
  <c r="N8952" i="1"/>
  <c r="N8951" i="1"/>
  <c r="N8950" i="1"/>
  <c r="N8949" i="1"/>
  <c r="N8948" i="1"/>
  <c r="N8947" i="1"/>
  <c r="N8946" i="1"/>
  <c r="N8945" i="1"/>
  <c r="N8944" i="1"/>
  <c r="N8943" i="1"/>
  <c r="N8942" i="1"/>
  <c r="N8941" i="1"/>
  <c r="N8940" i="1"/>
  <c r="N8939" i="1"/>
  <c r="N8938" i="1"/>
  <c r="N8937" i="1"/>
  <c r="N8936" i="1"/>
  <c r="N8935" i="1"/>
  <c r="N8934" i="1"/>
  <c r="N8933" i="1"/>
  <c r="N8932" i="1"/>
  <c r="N8931" i="1"/>
  <c r="N8930" i="1"/>
  <c r="N8929" i="1"/>
  <c r="N8928" i="1"/>
  <c r="N8927" i="1"/>
  <c r="N8926" i="1"/>
  <c r="N8925" i="1"/>
  <c r="N8924" i="1"/>
  <c r="N8923" i="1"/>
  <c r="N8922" i="1"/>
  <c r="N8921" i="1"/>
  <c r="N8920" i="1"/>
  <c r="N8919" i="1"/>
  <c r="N8918" i="1"/>
  <c r="N8917" i="1"/>
  <c r="N8916" i="1"/>
  <c r="N8915" i="1"/>
  <c r="N8914" i="1"/>
  <c r="N8913" i="1"/>
  <c r="N8912" i="1"/>
  <c r="N8911" i="1"/>
  <c r="N8910" i="1"/>
  <c r="N8909" i="1"/>
  <c r="N8908" i="1"/>
  <c r="N8907" i="1"/>
  <c r="N8906" i="1"/>
  <c r="N8905" i="1"/>
  <c r="N8904" i="1"/>
  <c r="N8903" i="1"/>
  <c r="N8902" i="1"/>
  <c r="N8901" i="1"/>
  <c r="N8900" i="1"/>
  <c r="N8899" i="1"/>
  <c r="N8898" i="1"/>
  <c r="N8897" i="1"/>
  <c r="N8896" i="1"/>
  <c r="N8895" i="1"/>
  <c r="N8894" i="1"/>
  <c r="N8893" i="1"/>
  <c r="N8892" i="1"/>
  <c r="N8891" i="1"/>
  <c r="N8890" i="1"/>
  <c r="N8889" i="1"/>
  <c r="N8888" i="1"/>
  <c r="N8887" i="1"/>
  <c r="N8886" i="1"/>
  <c r="N8885" i="1"/>
  <c r="N8884" i="1"/>
  <c r="N8883" i="1"/>
  <c r="N8882" i="1"/>
  <c r="N8881" i="1"/>
  <c r="N8880" i="1"/>
  <c r="N8879" i="1"/>
  <c r="N8878" i="1"/>
  <c r="N8877" i="1"/>
  <c r="N8876" i="1"/>
  <c r="N8875" i="1"/>
  <c r="N8874" i="1"/>
  <c r="N8873" i="1"/>
  <c r="N8872" i="1"/>
  <c r="N8871" i="1"/>
  <c r="N8870" i="1"/>
  <c r="N8869" i="1"/>
  <c r="N8868" i="1"/>
  <c r="N8867" i="1"/>
  <c r="N8866" i="1"/>
  <c r="N8865" i="1"/>
  <c r="N8864" i="1"/>
  <c r="N8863" i="1"/>
  <c r="N8862" i="1"/>
  <c r="N8861" i="1"/>
  <c r="N8860" i="1"/>
  <c r="N8859" i="1"/>
  <c r="N8858" i="1"/>
  <c r="N8857" i="1"/>
  <c r="N8856" i="1"/>
  <c r="N8855" i="1"/>
  <c r="N8854" i="1"/>
  <c r="N8853" i="1"/>
  <c r="N8852" i="1"/>
  <c r="N8851" i="1"/>
  <c r="N8850" i="1"/>
  <c r="N8849" i="1"/>
  <c r="N8848" i="1"/>
  <c r="N8847" i="1"/>
  <c r="N8846" i="1"/>
  <c r="N8845" i="1"/>
  <c r="N8844" i="1"/>
  <c r="N8843" i="1"/>
  <c r="N8842" i="1"/>
  <c r="N8841" i="1"/>
  <c r="N8840" i="1"/>
  <c r="N8839" i="1"/>
  <c r="N8838" i="1"/>
  <c r="N8837" i="1"/>
  <c r="N8836" i="1"/>
  <c r="N8835" i="1"/>
  <c r="N8834" i="1"/>
  <c r="N8833" i="1"/>
  <c r="N8832" i="1"/>
  <c r="N8831" i="1"/>
  <c r="N8830" i="1"/>
  <c r="N8829" i="1"/>
  <c r="N8828" i="1"/>
  <c r="N8827" i="1"/>
  <c r="N8826" i="1"/>
  <c r="N8825" i="1"/>
  <c r="N8824" i="1"/>
  <c r="N8823" i="1"/>
  <c r="N8822" i="1"/>
  <c r="N8821" i="1"/>
  <c r="N8820" i="1"/>
  <c r="N8819" i="1"/>
  <c r="N8818" i="1"/>
  <c r="N8817" i="1"/>
  <c r="N8816" i="1"/>
  <c r="N8815" i="1"/>
  <c r="N8814" i="1"/>
  <c r="N8813" i="1"/>
  <c r="N8812" i="1"/>
  <c r="N8811" i="1"/>
  <c r="N8810" i="1"/>
  <c r="N8809" i="1"/>
  <c r="N8808" i="1"/>
  <c r="N8807" i="1"/>
  <c r="N8806" i="1"/>
  <c r="N8805" i="1"/>
  <c r="N8804" i="1"/>
  <c r="N8803" i="1"/>
  <c r="N8802" i="1"/>
  <c r="N8801" i="1"/>
  <c r="N8800" i="1"/>
  <c r="N8799" i="1"/>
  <c r="N8798" i="1"/>
  <c r="N8797" i="1"/>
  <c r="N8796" i="1"/>
  <c r="N8795" i="1"/>
  <c r="N8794" i="1"/>
  <c r="N8793" i="1"/>
  <c r="N8792" i="1"/>
  <c r="N8791" i="1"/>
  <c r="N8790" i="1"/>
  <c r="N8789" i="1"/>
  <c r="N8788" i="1"/>
  <c r="N8787" i="1"/>
  <c r="N8786" i="1"/>
  <c r="N8785" i="1"/>
  <c r="N8784" i="1"/>
  <c r="N8783" i="1"/>
  <c r="N8782" i="1"/>
  <c r="N8781" i="1"/>
  <c r="N8780" i="1"/>
  <c r="N8779" i="1"/>
  <c r="N8778" i="1"/>
  <c r="N8777" i="1"/>
  <c r="N8776" i="1"/>
  <c r="N8775" i="1"/>
  <c r="N8774" i="1"/>
  <c r="N8773" i="1"/>
  <c r="N8772" i="1"/>
  <c r="N8771" i="1"/>
  <c r="N8770" i="1"/>
  <c r="N8769" i="1"/>
  <c r="N8768" i="1"/>
  <c r="N8767" i="1"/>
  <c r="N8766" i="1"/>
  <c r="N8765" i="1"/>
  <c r="N8764" i="1"/>
  <c r="N8763" i="1"/>
  <c r="N8762" i="1"/>
  <c r="N8761" i="1"/>
  <c r="N8760" i="1"/>
  <c r="N8759" i="1"/>
  <c r="N8758" i="1"/>
  <c r="N8757" i="1"/>
  <c r="N8756" i="1"/>
  <c r="N8755" i="1"/>
  <c r="N8754" i="1"/>
  <c r="N8753" i="1"/>
  <c r="N8752" i="1"/>
  <c r="N8751" i="1"/>
  <c r="N8750" i="1"/>
  <c r="N8749" i="1"/>
  <c r="N8748" i="1"/>
  <c r="N8747" i="1"/>
  <c r="N8746" i="1"/>
  <c r="N8745" i="1"/>
  <c r="N8744" i="1"/>
  <c r="N8743" i="1"/>
  <c r="N8742" i="1"/>
  <c r="N8741" i="1"/>
  <c r="N8740" i="1"/>
  <c r="N8739" i="1"/>
  <c r="N8738" i="1"/>
  <c r="N8737" i="1"/>
  <c r="N8736" i="1"/>
  <c r="N8735" i="1"/>
  <c r="N8734" i="1"/>
  <c r="N8733" i="1"/>
  <c r="N8732" i="1"/>
  <c r="N8731" i="1"/>
  <c r="N8730" i="1"/>
  <c r="N8729" i="1"/>
  <c r="N8728" i="1"/>
  <c r="N8727" i="1"/>
  <c r="N8726" i="1"/>
  <c r="N8725" i="1"/>
  <c r="N8724" i="1"/>
  <c r="N8723" i="1"/>
  <c r="N8722" i="1"/>
  <c r="N8721" i="1"/>
  <c r="N8720" i="1"/>
  <c r="N8719" i="1"/>
  <c r="N8718" i="1"/>
  <c r="N8717" i="1"/>
  <c r="N8716" i="1"/>
  <c r="N8715" i="1"/>
  <c r="N8714" i="1"/>
  <c r="N8713" i="1"/>
  <c r="N8712" i="1"/>
  <c r="N8711" i="1"/>
  <c r="N8710" i="1"/>
  <c r="N8709" i="1"/>
  <c r="N8708" i="1"/>
  <c r="N8707" i="1"/>
  <c r="N8706" i="1"/>
  <c r="N8705" i="1"/>
  <c r="N8704" i="1"/>
  <c r="N8703" i="1"/>
  <c r="N8702" i="1"/>
  <c r="N8701" i="1"/>
  <c r="N8700" i="1"/>
  <c r="N8699" i="1"/>
  <c r="N8698" i="1"/>
  <c r="N8697" i="1"/>
  <c r="N8696" i="1"/>
  <c r="N8695" i="1"/>
  <c r="N8694" i="1"/>
  <c r="N8693" i="1"/>
  <c r="N8692" i="1"/>
  <c r="N8691" i="1"/>
  <c r="N8690" i="1"/>
  <c r="N8689" i="1"/>
  <c r="N8688" i="1"/>
  <c r="N8687" i="1"/>
  <c r="N8686" i="1"/>
  <c r="N8685" i="1"/>
  <c r="N8684" i="1"/>
  <c r="N8683" i="1"/>
  <c r="N8682" i="1"/>
  <c r="N8681" i="1"/>
  <c r="N8680" i="1"/>
  <c r="N8679" i="1"/>
  <c r="N8678" i="1"/>
  <c r="N8677" i="1"/>
  <c r="N8676" i="1"/>
  <c r="N8675" i="1"/>
  <c r="N8674" i="1"/>
  <c r="N8673" i="1"/>
  <c r="N8672" i="1"/>
  <c r="N8671" i="1"/>
  <c r="N8670" i="1"/>
  <c r="N8669" i="1"/>
  <c r="N8668" i="1"/>
  <c r="N8667" i="1"/>
  <c r="N8666" i="1"/>
  <c r="N8665" i="1"/>
  <c r="N8664" i="1"/>
  <c r="N8663" i="1"/>
  <c r="N8662" i="1"/>
  <c r="N8661" i="1"/>
  <c r="N8660" i="1"/>
  <c r="N8659" i="1"/>
  <c r="N8658" i="1"/>
  <c r="N8657" i="1"/>
  <c r="N8656" i="1"/>
  <c r="N8655" i="1"/>
  <c r="N8654" i="1"/>
  <c r="N8653" i="1"/>
  <c r="N8652" i="1"/>
  <c r="N8651" i="1"/>
  <c r="N8650" i="1"/>
  <c r="N8649" i="1"/>
  <c r="N8648" i="1"/>
  <c r="N8647" i="1"/>
  <c r="N8646" i="1"/>
  <c r="N8645" i="1"/>
  <c r="N8644" i="1"/>
  <c r="N8643" i="1"/>
  <c r="N8642" i="1"/>
  <c r="N8641" i="1"/>
  <c r="N8640" i="1"/>
  <c r="N8639" i="1"/>
  <c r="N8638" i="1"/>
  <c r="N8637" i="1"/>
  <c r="N8636" i="1"/>
  <c r="N8635" i="1"/>
  <c r="N8634" i="1"/>
  <c r="N8633" i="1"/>
  <c r="N8632" i="1"/>
  <c r="N8631" i="1"/>
  <c r="N8630" i="1"/>
  <c r="N8629" i="1"/>
  <c r="N8628" i="1"/>
  <c r="N8627" i="1"/>
  <c r="N8626" i="1"/>
  <c r="N8625" i="1"/>
  <c r="N8624" i="1"/>
  <c r="N8623" i="1"/>
  <c r="N8622" i="1"/>
  <c r="N8621" i="1"/>
  <c r="N8620" i="1"/>
  <c r="N8619" i="1"/>
  <c r="N8618" i="1"/>
  <c r="N8617" i="1"/>
  <c r="N8616" i="1"/>
  <c r="N8615" i="1"/>
  <c r="N8614" i="1"/>
  <c r="N8613" i="1"/>
  <c r="N8612" i="1"/>
  <c r="N8611" i="1"/>
  <c r="N8610" i="1"/>
  <c r="N8609" i="1"/>
  <c r="N8608" i="1"/>
  <c r="N8607" i="1"/>
  <c r="N8606" i="1"/>
  <c r="N8605" i="1"/>
  <c r="N8604" i="1"/>
  <c r="N8603" i="1"/>
  <c r="N8602" i="1"/>
  <c r="N8601" i="1"/>
  <c r="N8600" i="1"/>
  <c r="N8599" i="1"/>
  <c r="N8598" i="1"/>
  <c r="N8597" i="1"/>
  <c r="N8596" i="1"/>
  <c r="N8595" i="1"/>
  <c r="N8594" i="1"/>
  <c r="N8593" i="1"/>
  <c r="N8592" i="1"/>
  <c r="N8591" i="1"/>
  <c r="N8590" i="1"/>
  <c r="N8589" i="1"/>
  <c r="N8588" i="1"/>
  <c r="N8587" i="1"/>
  <c r="N8586" i="1"/>
  <c r="N8585" i="1"/>
  <c r="N8584" i="1"/>
  <c r="N8583" i="1"/>
  <c r="N8582" i="1"/>
  <c r="N8581" i="1"/>
  <c r="N8580" i="1"/>
  <c r="N8579" i="1"/>
  <c r="N8578" i="1"/>
  <c r="N8577" i="1"/>
  <c r="N8576" i="1"/>
  <c r="N8575" i="1"/>
  <c r="N8574" i="1"/>
  <c r="N8573" i="1"/>
  <c r="N8572" i="1"/>
  <c r="N8571" i="1"/>
  <c r="N8570" i="1"/>
  <c r="N8569" i="1"/>
  <c r="N8568" i="1"/>
  <c r="N8567" i="1"/>
  <c r="N8566" i="1"/>
  <c r="N8565" i="1"/>
  <c r="N8564" i="1"/>
  <c r="N8563" i="1"/>
  <c r="N8562" i="1"/>
  <c r="N8561" i="1"/>
  <c r="N8560" i="1"/>
  <c r="N8559" i="1"/>
  <c r="N8558" i="1"/>
  <c r="N8557" i="1"/>
  <c r="N8556" i="1"/>
  <c r="N8555" i="1"/>
  <c r="N8554" i="1"/>
  <c r="N8553" i="1"/>
  <c r="N8552" i="1"/>
  <c r="N8551" i="1"/>
  <c r="N8550" i="1"/>
  <c r="N8549" i="1"/>
  <c r="N8548" i="1"/>
  <c r="N8547" i="1"/>
  <c r="N8546" i="1"/>
  <c r="N8545" i="1"/>
  <c r="N8544" i="1"/>
  <c r="N8543" i="1"/>
  <c r="N8542" i="1"/>
  <c r="N8541" i="1"/>
  <c r="N8540" i="1"/>
  <c r="N8539" i="1"/>
  <c r="N8538" i="1"/>
  <c r="N8537" i="1"/>
  <c r="N8536" i="1"/>
  <c r="N8535" i="1"/>
  <c r="N8534" i="1"/>
  <c r="N8533" i="1"/>
  <c r="N8532" i="1"/>
  <c r="N8531" i="1"/>
  <c r="N8530" i="1"/>
  <c r="N8529" i="1"/>
  <c r="N8528" i="1"/>
  <c r="N8527" i="1"/>
  <c r="N8526" i="1"/>
  <c r="N8525" i="1"/>
  <c r="N8524" i="1"/>
  <c r="N8523" i="1"/>
  <c r="N8522" i="1"/>
  <c r="N8521" i="1"/>
  <c r="N8520" i="1"/>
  <c r="N8519" i="1"/>
  <c r="N8518" i="1"/>
  <c r="N8517" i="1"/>
  <c r="N8516" i="1"/>
  <c r="N8515" i="1"/>
  <c r="N8514" i="1"/>
  <c r="N8513" i="1"/>
  <c r="N8512" i="1"/>
  <c r="N8511" i="1"/>
  <c r="N8510" i="1"/>
  <c r="N8509" i="1"/>
  <c r="N8508" i="1"/>
  <c r="N8507" i="1"/>
  <c r="N8506" i="1"/>
  <c r="N8505" i="1"/>
  <c r="N8504" i="1"/>
  <c r="N8503" i="1"/>
  <c r="N8502" i="1"/>
  <c r="N8501" i="1"/>
  <c r="N8500" i="1"/>
  <c r="N8499" i="1"/>
  <c r="N8498" i="1"/>
  <c r="N8497" i="1"/>
  <c r="N8496" i="1"/>
  <c r="N8495" i="1"/>
  <c r="N8494" i="1"/>
  <c r="N8493" i="1"/>
  <c r="N8492" i="1"/>
  <c r="N8491" i="1"/>
  <c r="N8490" i="1"/>
  <c r="N8489" i="1"/>
  <c r="N8488" i="1"/>
  <c r="N8487" i="1"/>
  <c r="N8486" i="1"/>
  <c r="N8485" i="1"/>
  <c r="N8484" i="1"/>
  <c r="N8483" i="1"/>
  <c r="N8482" i="1"/>
  <c r="N8481" i="1"/>
  <c r="N8480" i="1"/>
  <c r="N8479" i="1"/>
  <c r="N8478" i="1"/>
  <c r="N8477" i="1"/>
  <c r="N8476" i="1"/>
  <c r="N8475" i="1"/>
  <c r="N8474" i="1"/>
  <c r="N8473" i="1"/>
  <c r="N8472" i="1"/>
  <c r="N8471" i="1"/>
  <c r="N8470" i="1"/>
  <c r="N8469" i="1"/>
  <c r="N8468" i="1"/>
  <c r="N8467" i="1"/>
  <c r="N8466" i="1"/>
  <c r="N8465" i="1"/>
  <c r="N8464" i="1"/>
  <c r="N8463" i="1"/>
  <c r="N8462" i="1"/>
  <c r="N8461" i="1"/>
  <c r="N8460" i="1"/>
  <c r="N8459" i="1"/>
  <c r="N8458" i="1"/>
  <c r="N8457" i="1"/>
  <c r="N8456" i="1"/>
  <c r="N8455" i="1"/>
  <c r="N8454" i="1"/>
  <c r="N8453" i="1"/>
  <c r="N8452" i="1"/>
  <c r="N8451" i="1"/>
  <c r="N8450" i="1"/>
  <c r="N8449" i="1"/>
  <c r="N8448" i="1"/>
  <c r="N8447" i="1"/>
  <c r="N8446" i="1"/>
  <c r="N8445" i="1"/>
  <c r="N8444" i="1"/>
  <c r="N8443" i="1"/>
  <c r="N8442" i="1"/>
  <c r="N8441" i="1"/>
  <c r="N8440" i="1"/>
  <c r="N8439" i="1"/>
  <c r="N8438" i="1"/>
  <c r="N8437" i="1"/>
  <c r="N8436" i="1"/>
  <c r="N8435" i="1"/>
  <c r="N8434" i="1"/>
  <c r="N8433" i="1"/>
  <c r="N8432" i="1"/>
  <c r="N8431" i="1"/>
  <c r="N8430" i="1"/>
  <c r="N8429" i="1"/>
  <c r="N8428" i="1"/>
  <c r="N8427" i="1"/>
  <c r="N8426" i="1"/>
  <c r="N8425" i="1"/>
  <c r="N8424" i="1"/>
  <c r="N8423" i="1"/>
  <c r="N8422" i="1"/>
  <c r="N8421" i="1"/>
  <c r="N8420" i="1"/>
  <c r="N8419" i="1"/>
  <c r="N8418" i="1"/>
  <c r="N8417" i="1"/>
  <c r="N8416" i="1"/>
  <c r="N8415" i="1"/>
  <c r="N8414" i="1"/>
  <c r="N8413" i="1"/>
  <c r="N8412" i="1"/>
  <c r="N8411" i="1"/>
  <c r="N8410" i="1"/>
  <c r="N8409" i="1"/>
  <c r="N8408" i="1"/>
  <c r="N8407" i="1"/>
  <c r="N8406" i="1"/>
  <c r="N8405" i="1"/>
  <c r="N8404" i="1"/>
  <c r="N8403" i="1"/>
  <c r="N8402" i="1"/>
  <c r="N8401" i="1"/>
  <c r="N8400" i="1"/>
  <c r="N8399" i="1"/>
  <c r="N8398" i="1"/>
  <c r="N8397" i="1"/>
  <c r="N8396" i="1"/>
  <c r="N8395" i="1"/>
  <c r="N8394" i="1"/>
  <c r="N8393" i="1"/>
  <c r="N8392" i="1"/>
  <c r="N8391" i="1"/>
  <c r="N8390" i="1"/>
  <c r="N8389" i="1"/>
  <c r="N8388" i="1"/>
  <c r="N8387" i="1"/>
  <c r="N8386" i="1"/>
  <c r="N8385" i="1"/>
  <c r="N8384" i="1"/>
  <c r="N8383" i="1"/>
  <c r="N8382" i="1"/>
  <c r="N8381" i="1"/>
  <c r="N8380" i="1"/>
  <c r="N8379" i="1"/>
  <c r="N8378" i="1"/>
  <c r="N8377" i="1"/>
  <c r="N8376" i="1"/>
  <c r="N8375" i="1"/>
  <c r="N8374" i="1"/>
  <c r="N8373" i="1"/>
  <c r="N8372" i="1"/>
  <c r="N8371" i="1"/>
  <c r="N8370" i="1"/>
  <c r="N8369" i="1"/>
  <c r="N8368" i="1"/>
  <c r="N8367" i="1"/>
  <c r="N8366" i="1"/>
  <c r="N8365" i="1"/>
  <c r="N8364" i="1"/>
  <c r="N8363" i="1"/>
  <c r="N8362" i="1"/>
  <c r="N8361" i="1"/>
  <c r="N8360" i="1"/>
  <c r="N8359" i="1"/>
  <c r="N8358" i="1"/>
  <c r="N8357" i="1"/>
  <c r="N8356" i="1"/>
  <c r="N8355" i="1"/>
  <c r="N8354" i="1"/>
  <c r="N8353" i="1"/>
  <c r="N8352" i="1"/>
  <c r="N8351" i="1"/>
  <c r="N8350" i="1"/>
  <c r="N8349" i="1"/>
  <c r="N8348" i="1"/>
  <c r="N8347" i="1"/>
  <c r="N8346" i="1"/>
  <c r="N8345" i="1"/>
  <c r="N8344" i="1"/>
  <c r="N8343" i="1"/>
  <c r="N8342" i="1"/>
  <c r="N8341" i="1"/>
  <c r="N8340" i="1"/>
  <c r="N8339" i="1"/>
  <c r="N8338" i="1"/>
  <c r="N8337" i="1"/>
  <c r="N8336" i="1"/>
  <c r="N8335" i="1"/>
  <c r="N8334" i="1"/>
  <c r="N8333" i="1"/>
  <c r="N8332" i="1"/>
  <c r="N8331" i="1"/>
  <c r="N8330" i="1"/>
  <c r="N8329" i="1"/>
  <c r="N8328" i="1"/>
  <c r="N8327" i="1"/>
  <c r="N8326" i="1"/>
  <c r="N8325" i="1"/>
  <c r="N8324" i="1"/>
  <c r="N8323" i="1"/>
  <c r="N8322" i="1"/>
  <c r="N8321" i="1"/>
  <c r="N8320" i="1"/>
  <c r="N8319" i="1"/>
  <c r="N8318" i="1"/>
  <c r="N8317" i="1"/>
  <c r="N8316" i="1"/>
  <c r="N8315" i="1"/>
  <c r="N8314" i="1"/>
  <c r="N8313" i="1"/>
  <c r="N8312" i="1"/>
  <c r="N8311" i="1"/>
  <c r="N8310" i="1"/>
  <c r="N8309" i="1"/>
  <c r="N8308" i="1"/>
  <c r="N8307" i="1"/>
  <c r="N8306" i="1"/>
  <c r="N8305" i="1"/>
  <c r="N8304" i="1"/>
  <c r="N8303" i="1"/>
  <c r="N8302" i="1"/>
  <c r="N8301" i="1"/>
  <c r="N8300" i="1"/>
  <c r="N8299" i="1"/>
  <c r="N8298" i="1"/>
  <c r="N8297" i="1"/>
  <c r="N8296" i="1"/>
  <c r="N8295" i="1"/>
  <c r="N8294" i="1"/>
  <c r="N8293" i="1"/>
  <c r="N8292" i="1"/>
  <c r="N8291" i="1"/>
  <c r="N8290" i="1"/>
  <c r="N8289" i="1"/>
  <c r="N8288" i="1"/>
  <c r="N8287" i="1"/>
  <c r="N8286" i="1"/>
  <c r="N8285" i="1"/>
  <c r="N8284" i="1"/>
  <c r="N8283" i="1"/>
  <c r="N8282" i="1"/>
  <c r="N8281" i="1"/>
  <c r="N8280" i="1"/>
  <c r="N8279" i="1"/>
  <c r="N8278" i="1"/>
  <c r="N8277" i="1"/>
  <c r="N8276" i="1"/>
  <c r="N8275" i="1"/>
  <c r="N8274" i="1"/>
  <c r="N8273" i="1"/>
  <c r="N8272" i="1"/>
  <c r="N8271" i="1"/>
  <c r="N8270" i="1"/>
  <c r="N8269" i="1"/>
  <c r="N8268" i="1"/>
  <c r="N8267" i="1"/>
  <c r="N8266" i="1"/>
  <c r="N8265" i="1"/>
  <c r="N8264" i="1"/>
  <c r="N8263" i="1"/>
  <c r="N8262" i="1"/>
  <c r="N8261" i="1"/>
  <c r="N8260" i="1"/>
  <c r="N8259" i="1"/>
  <c r="N8258" i="1"/>
  <c r="N8257" i="1"/>
  <c r="N8256" i="1"/>
  <c r="N8255" i="1"/>
  <c r="N8254" i="1"/>
  <c r="N8253" i="1"/>
  <c r="N8252" i="1"/>
  <c r="N8251" i="1"/>
  <c r="N8250" i="1"/>
  <c r="N8249" i="1"/>
  <c r="N8248" i="1"/>
  <c r="N8247" i="1"/>
  <c r="N8246" i="1"/>
  <c r="N8245" i="1"/>
  <c r="N8244" i="1"/>
  <c r="N8243" i="1"/>
  <c r="N8242" i="1"/>
  <c r="N8241" i="1"/>
  <c r="N8240" i="1"/>
  <c r="N8239" i="1"/>
  <c r="N8238" i="1"/>
  <c r="N8237" i="1"/>
  <c r="N8236" i="1"/>
  <c r="N8235" i="1"/>
  <c r="N8234" i="1"/>
  <c r="N8233" i="1"/>
  <c r="N8232" i="1"/>
  <c r="N8231" i="1"/>
  <c r="N8230" i="1"/>
  <c r="N8229" i="1"/>
  <c r="N8228" i="1"/>
  <c r="N8227" i="1"/>
  <c r="N8226" i="1"/>
  <c r="N8225" i="1"/>
  <c r="N8224" i="1"/>
  <c r="N8223" i="1"/>
  <c r="N8222" i="1"/>
  <c r="N8221" i="1"/>
  <c r="N8220" i="1"/>
  <c r="N8219" i="1"/>
  <c r="N8218" i="1"/>
  <c r="N8217" i="1"/>
  <c r="N8216" i="1"/>
  <c r="N8215" i="1"/>
  <c r="N8214" i="1"/>
  <c r="N8213" i="1"/>
  <c r="N8212" i="1"/>
  <c r="N8211" i="1"/>
  <c r="N8210" i="1"/>
  <c r="N8209" i="1"/>
  <c r="N8208" i="1"/>
  <c r="N8207" i="1"/>
  <c r="N8206" i="1"/>
  <c r="N8205" i="1"/>
  <c r="N8204" i="1"/>
  <c r="N8203" i="1"/>
  <c r="N8202" i="1"/>
  <c r="N8201" i="1"/>
  <c r="N8200" i="1"/>
  <c r="N8199" i="1"/>
  <c r="N8198" i="1"/>
  <c r="N8197" i="1"/>
  <c r="N8196" i="1"/>
  <c r="N8195" i="1"/>
  <c r="N8194" i="1"/>
  <c r="N8193" i="1"/>
  <c r="N8192" i="1"/>
  <c r="N8191" i="1"/>
  <c r="N8190" i="1"/>
  <c r="N8189" i="1"/>
  <c r="N8188" i="1"/>
  <c r="N8187" i="1"/>
  <c r="N8186" i="1"/>
  <c r="N8185" i="1"/>
  <c r="N8184" i="1"/>
  <c r="N8183" i="1"/>
  <c r="N8182" i="1"/>
  <c r="N8181" i="1"/>
  <c r="N8180" i="1"/>
  <c r="N8179" i="1"/>
  <c r="N8178" i="1"/>
  <c r="N8177" i="1"/>
  <c r="N8176" i="1"/>
  <c r="N8175" i="1"/>
  <c r="N8174" i="1"/>
  <c r="N8173" i="1"/>
  <c r="N8172" i="1"/>
  <c r="N8171" i="1"/>
  <c r="N8170" i="1"/>
  <c r="N8169" i="1"/>
  <c r="N8168" i="1"/>
  <c r="N8167" i="1"/>
  <c r="N8166" i="1"/>
  <c r="N8165" i="1"/>
  <c r="N8164" i="1"/>
  <c r="N8163" i="1"/>
  <c r="N8162" i="1"/>
  <c r="N8161" i="1"/>
  <c r="N8160" i="1"/>
  <c r="N8159" i="1"/>
  <c r="N8158" i="1"/>
  <c r="N8157" i="1"/>
  <c r="N8156" i="1"/>
  <c r="N8155" i="1"/>
  <c r="N8154" i="1"/>
  <c r="N8153" i="1"/>
  <c r="N8152" i="1"/>
  <c r="N8151" i="1"/>
  <c r="N8150" i="1"/>
  <c r="N8149" i="1"/>
  <c r="N8148" i="1"/>
  <c r="N8147" i="1"/>
  <c r="N8146" i="1"/>
  <c r="N8145" i="1"/>
  <c r="N8144" i="1"/>
  <c r="N8143" i="1"/>
  <c r="N8142" i="1"/>
  <c r="N8141" i="1"/>
  <c r="N8140" i="1"/>
  <c r="N8139" i="1"/>
  <c r="N8138" i="1"/>
  <c r="N8137" i="1"/>
  <c r="N8136" i="1"/>
  <c r="N8135" i="1"/>
  <c r="N8134" i="1"/>
  <c r="N8133" i="1"/>
  <c r="N8132" i="1"/>
  <c r="N8131" i="1"/>
  <c r="N8130" i="1"/>
  <c r="N8129" i="1"/>
  <c r="N8128" i="1"/>
  <c r="N8127" i="1"/>
  <c r="N8126" i="1"/>
  <c r="N8125" i="1"/>
  <c r="N8124" i="1"/>
  <c r="N8123" i="1"/>
  <c r="N8122" i="1"/>
  <c r="N8121" i="1"/>
  <c r="N8120" i="1"/>
  <c r="N8119" i="1"/>
  <c r="N8118" i="1"/>
  <c r="N8117" i="1"/>
  <c r="N8116" i="1"/>
  <c r="N8115" i="1"/>
  <c r="N8114" i="1"/>
  <c r="N8113" i="1"/>
  <c r="N8112" i="1"/>
  <c r="N8111" i="1"/>
  <c r="N8110" i="1"/>
  <c r="N8109" i="1"/>
  <c r="N8108" i="1"/>
  <c r="N8107" i="1"/>
  <c r="N8106" i="1"/>
  <c r="N8105" i="1"/>
  <c r="N8104" i="1"/>
  <c r="N8103" i="1"/>
  <c r="N8102" i="1"/>
  <c r="N8101" i="1"/>
  <c r="N8100" i="1"/>
  <c r="N8099" i="1"/>
  <c r="N8098" i="1"/>
  <c r="N8097" i="1"/>
  <c r="N8096" i="1"/>
  <c r="N8095" i="1"/>
  <c r="N8094" i="1"/>
  <c r="N8093" i="1"/>
  <c r="N8092" i="1"/>
  <c r="N8091" i="1"/>
  <c r="N8090" i="1"/>
  <c r="N8089" i="1"/>
  <c r="N8088" i="1"/>
  <c r="N8087" i="1"/>
  <c r="N8086" i="1"/>
  <c r="N8085" i="1"/>
  <c r="N8084" i="1"/>
  <c r="N8083" i="1"/>
  <c r="N8082" i="1"/>
  <c r="N8081" i="1"/>
  <c r="N8080" i="1"/>
  <c r="N8079" i="1"/>
  <c r="N8078" i="1"/>
  <c r="N8077" i="1"/>
  <c r="N8076" i="1"/>
  <c r="N8075" i="1"/>
  <c r="N8074" i="1"/>
  <c r="N8073" i="1"/>
  <c r="N8072" i="1"/>
  <c r="N8071" i="1"/>
  <c r="N8070" i="1"/>
  <c r="N8069" i="1"/>
  <c r="N8068" i="1"/>
  <c r="N8067" i="1"/>
  <c r="N8066" i="1"/>
  <c r="N8065" i="1"/>
  <c r="N8064" i="1"/>
  <c r="N8063" i="1"/>
  <c r="N8062" i="1"/>
  <c r="N8061" i="1"/>
  <c r="N8060" i="1"/>
  <c r="N8059" i="1"/>
  <c r="N8058" i="1"/>
  <c r="N8057" i="1"/>
  <c r="N8056" i="1"/>
  <c r="N8055" i="1"/>
  <c r="N8054" i="1"/>
  <c r="N8053" i="1"/>
  <c r="N8052" i="1"/>
  <c r="N8051" i="1"/>
  <c r="N8050" i="1"/>
  <c r="N8049" i="1"/>
  <c r="N8048" i="1"/>
  <c r="N8047" i="1"/>
  <c r="N8046" i="1"/>
  <c r="N8045" i="1"/>
  <c r="N8044" i="1"/>
  <c r="N8043" i="1"/>
  <c r="N8042" i="1"/>
  <c r="N8041" i="1"/>
  <c r="N8040" i="1"/>
  <c r="N8039" i="1"/>
  <c r="N8038" i="1"/>
  <c r="N8037" i="1"/>
  <c r="N8036" i="1"/>
  <c r="N8035" i="1"/>
  <c r="N8034" i="1"/>
  <c r="N8033" i="1"/>
  <c r="N8032" i="1"/>
  <c r="N8031" i="1"/>
  <c r="N8030" i="1"/>
  <c r="N8029" i="1"/>
  <c r="N8028" i="1"/>
  <c r="N8027" i="1"/>
  <c r="N8026" i="1"/>
  <c r="N8025" i="1"/>
  <c r="N8024" i="1"/>
  <c r="N8023" i="1"/>
  <c r="N8022" i="1"/>
  <c r="N8021" i="1"/>
  <c r="N8020" i="1"/>
  <c r="N8019" i="1"/>
  <c r="N8018" i="1"/>
  <c r="N8017" i="1"/>
  <c r="N8016" i="1"/>
  <c r="N8015" i="1"/>
  <c r="N8014" i="1"/>
  <c r="N8013" i="1"/>
  <c r="N8012" i="1"/>
  <c r="N8011" i="1"/>
  <c r="N8010" i="1"/>
  <c r="N8009" i="1"/>
  <c r="N8008" i="1"/>
  <c r="N8007" i="1"/>
  <c r="N8006" i="1"/>
  <c r="N8005" i="1"/>
  <c r="N8004" i="1"/>
  <c r="N8003" i="1"/>
  <c r="N8002" i="1"/>
  <c r="N8001" i="1"/>
  <c r="N8000" i="1"/>
  <c r="N7999" i="1"/>
  <c r="N7998" i="1"/>
  <c r="N7997" i="1"/>
  <c r="N7996" i="1"/>
  <c r="N7995" i="1"/>
  <c r="N7994" i="1"/>
  <c r="N7993" i="1"/>
  <c r="N7992" i="1"/>
  <c r="N7991" i="1"/>
  <c r="N7990" i="1"/>
  <c r="N7989" i="1"/>
  <c r="N7988" i="1"/>
  <c r="N7987" i="1"/>
  <c r="N7986" i="1"/>
  <c r="N7985" i="1"/>
  <c r="N7984" i="1"/>
  <c r="N7983" i="1"/>
  <c r="N7982" i="1"/>
  <c r="N7981" i="1"/>
  <c r="N7980" i="1"/>
  <c r="N7979" i="1"/>
  <c r="N7978" i="1"/>
  <c r="N7977" i="1"/>
  <c r="N7976" i="1"/>
  <c r="N7975" i="1"/>
  <c r="N7974" i="1"/>
  <c r="N7973" i="1"/>
  <c r="N7972" i="1"/>
  <c r="N7971" i="1"/>
  <c r="N7970" i="1"/>
  <c r="N7969" i="1"/>
  <c r="N7968" i="1"/>
  <c r="N7967" i="1"/>
  <c r="N7966" i="1"/>
  <c r="N7965" i="1"/>
  <c r="N7964" i="1"/>
  <c r="N7963" i="1"/>
  <c r="N7962" i="1"/>
  <c r="N7961" i="1"/>
  <c r="N7960" i="1"/>
  <c r="N7959" i="1"/>
  <c r="N7958" i="1"/>
  <c r="N7957" i="1"/>
  <c r="N7956" i="1"/>
  <c r="N7955" i="1"/>
  <c r="N7954" i="1"/>
  <c r="N7953" i="1"/>
  <c r="N7952" i="1"/>
  <c r="N7951" i="1"/>
  <c r="N7950" i="1"/>
  <c r="N7949" i="1"/>
  <c r="N7948" i="1"/>
  <c r="N7947" i="1"/>
  <c r="N7946" i="1"/>
  <c r="N7945" i="1"/>
  <c r="N7944" i="1"/>
  <c r="N7943" i="1"/>
  <c r="N7942" i="1"/>
  <c r="N7941" i="1"/>
  <c r="N7940" i="1"/>
  <c r="N7939" i="1"/>
  <c r="N7938" i="1"/>
  <c r="N7937" i="1"/>
  <c r="N7936" i="1"/>
  <c r="N7935" i="1"/>
  <c r="N7934" i="1"/>
  <c r="N7933" i="1"/>
  <c r="N7932" i="1"/>
  <c r="N7931" i="1"/>
  <c r="N7930" i="1"/>
  <c r="N7929" i="1"/>
  <c r="N7928" i="1"/>
  <c r="N7927" i="1"/>
  <c r="N7926" i="1"/>
  <c r="N7925" i="1"/>
  <c r="N7924" i="1"/>
  <c r="N7923" i="1"/>
  <c r="N7922" i="1"/>
  <c r="N7921" i="1"/>
  <c r="N7920" i="1"/>
  <c r="N7919" i="1"/>
  <c r="N7918" i="1"/>
  <c r="N7917" i="1"/>
  <c r="N7916" i="1"/>
  <c r="N7915" i="1"/>
  <c r="N7914" i="1"/>
  <c r="N7913" i="1"/>
  <c r="N7912" i="1"/>
  <c r="N7911" i="1"/>
  <c r="N7910" i="1"/>
  <c r="N7909" i="1"/>
  <c r="N7908" i="1"/>
  <c r="N7907" i="1"/>
  <c r="N7906" i="1"/>
  <c r="N7905" i="1"/>
  <c r="N7904" i="1"/>
  <c r="N7903" i="1"/>
  <c r="N7902" i="1"/>
  <c r="N7901" i="1"/>
  <c r="N7900" i="1"/>
  <c r="N7899" i="1"/>
  <c r="N7898" i="1"/>
  <c r="N7897" i="1"/>
  <c r="N7896" i="1"/>
  <c r="N7895" i="1"/>
  <c r="N7894" i="1"/>
  <c r="N7893" i="1"/>
  <c r="N7892" i="1"/>
  <c r="N7891" i="1"/>
  <c r="N7890" i="1"/>
  <c r="N7889" i="1"/>
  <c r="N7888" i="1"/>
  <c r="N7887" i="1"/>
  <c r="N7886" i="1"/>
  <c r="N7885" i="1"/>
  <c r="N7884" i="1"/>
  <c r="N7883" i="1"/>
  <c r="N7882" i="1"/>
  <c r="N7881" i="1"/>
  <c r="N7880" i="1"/>
  <c r="N7879" i="1"/>
  <c r="N7878" i="1"/>
  <c r="N7877" i="1"/>
  <c r="N7876" i="1"/>
  <c r="N7875" i="1"/>
  <c r="N7874" i="1"/>
  <c r="N7873" i="1"/>
  <c r="N7872" i="1"/>
  <c r="N7871" i="1"/>
  <c r="N7870" i="1"/>
  <c r="N7869" i="1"/>
  <c r="N7868" i="1"/>
  <c r="N7867" i="1"/>
  <c r="N7866" i="1"/>
  <c r="N7865" i="1"/>
  <c r="N7864" i="1"/>
  <c r="N7863" i="1"/>
  <c r="N7862" i="1"/>
  <c r="N7861" i="1"/>
  <c r="N7860" i="1"/>
  <c r="N7859" i="1"/>
  <c r="N7858" i="1"/>
  <c r="N7857" i="1"/>
  <c r="N7856" i="1"/>
  <c r="N7855" i="1"/>
  <c r="N7854" i="1"/>
  <c r="N7853" i="1"/>
  <c r="N7852" i="1"/>
  <c r="N7851" i="1"/>
  <c r="N7850" i="1"/>
  <c r="N7849" i="1"/>
  <c r="N7848" i="1"/>
  <c r="N7847" i="1"/>
  <c r="N7846" i="1"/>
  <c r="N7845" i="1"/>
  <c r="N7844" i="1"/>
  <c r="N7843" i="1"/>
  <c r="N7842" i="1"/>
  <c r="N7841" i="1"/>
  <c r="N7840" i="1"/>
  <c r="N7839" i="1"/>
  <c r="N7838" i="1"/>
  <c r="N7837" i="1"/>
  <c r="N7836" i="1"/>
  <c r="N7835" i="1"/>
  <c r="N7834" i="1"/>
  <c r="N7833" i="1"/>
  <c r="N7832" i="1"/>
  <c r="N7831" i="1"/>
  <c r="N7830" i="1"/>
  <c r="N7829" i="1"/>
  <c r="N7828" i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/>
  <c r="N7813" i="1"/>
  <c r="N7812" i="1"/>
  <c r="N7811" i="1"/>
  <c r="N7810" i="1"/>
  <c r="N7809" i="1"/>
  <c r="N7808" i="1"/>
  <c r="N7807" i="1"/>
  <c r="N7806" i="1"/>
  <c r="N7805" i="1"/>
  <c r="N7804" i="1"/>
  <c r="N7803" i="1"/>
  <c r="N7802" i="1"/>
  <c r="N7801" i="1"/>
  <c r="N7800" i="1"/>
  <c r="N7799" i="1"/>
  <c r="N7798" i="1"/>
  <c r="N7797" i="1"/>
  <c r="N7796" i="1"/>
  <c r="N7795" i="1"/>
  <c r="N7794" i="1"/>
  <c r="N7793" i="1"/>
  <c r="N7792" i="1"/>
  <c r="N7791" i="1"/>
  <c r="N7790" i="1"/>
  <c r="N7789" i="1"/>
  <c r="N7788" i="1"/>
  <c r="N7787" i="1"/>
  <c r="N7786" i="1"/>
  <c r="N7785" i="1"/>
  <c r="N7784" i="1"/>
  <c r="N7783" i="1"/>
  <c r="N7782" i="1"/>
  <c r="N7781" i="1"/>
  <c r="N7780" i="1"/>
  <c r="N7779" i="1"/>
  <c r="N7778" i="1"/>
  <c r="N7777" i="1"/>
  <c r="N7776" i="1"/>
  <c r="N7775" i="1"/>
  <c r="N7774" i="1"/>
  <c r="N7773" i="1"/>
  <c r="N7772" i="1"/>
  <c r="N7771" i="1"/>
  <c r="N7770" i="1"/>
  <c r="N7769" i="1"/>
  <c r="N7768" i="1"/>
  <c r="N7767" i="1"/>
  <c r="N7766" i="1"/>
  <c r="N7765" i="1"/>
  <c r="N7764" i="1"/>
  <c r="N7763" i="1"/>
  <c r="N7762" i="1"/>
  <c r="N7761" i="1"/>
  <c r="N7760" i="1"/>
  <c r="N7759" i="1"/>
  <c r="N7758" i="1"/>
  <c r="N7757" i="1"/>
  <c r="N7756" i="1"/>
  <c r="N7755" i="1"/>
  <c r="N7754" i="1"/>
  <c r="N7753" i="1"/>
  <c r="N7752" i="1"/>
  <c r="N7751" i="1"/>
  <c r="N7750" i="1"/>
  <c r="N7749" i="1"/>
  <c r="N7748" i="1"/>
  <c r="N7747" i="1"/>
  <c r="N7746" i="1"/>
  <c r="N7745" i="1"/>
  <c r="N7744" i="1"/>
  <c r="N7743" i="1"/>
  <c r="N7742" i="1"/>
  <c r="N7741" i="1"/>
  <c r="N7740" i="1"/>
  <c r="N7739" i="1"/>
  <c r="N7738" i="1"/>
  <c r="N7737" i="1"/>
  <c r="N7736" i="1"/>
  <c r="N7735" i="1"/>
  <c r="N7734" i="1"/>
  <c r="N7733" i="1"/>
  <c r="N7732" i="1"/>
  <c r="N7731" i="1"/>
  <c r="N7730" i="1"/>
  <c r="N7729" i="1"/>
  <c r="N7728" i="1"/>
  <c r="N7727" i="1"/>
  <c r="N7726" i="1"/>
  <c r="N7725" i="1"/>
  <c r="N7724" i="1"/>
  <c r="N7723" i="1"/>
  <c r="N7722" i="1"/>
  <c r="N7721" i="1"/>
  <c r="N7720" i="1"/>
  <c r="N7719" i="1"/>
  <c r="N7718" i="1"/>
  <c r="N7717" i="1"/>
  <c r="N7716" i="1"/>
  <c r="N7715" i="1"/>
  <c r="N7714" i="1"/>
  <c r="N7713" i="1"/>
  <c r="N7712" i="1"/>
  <c r="N7711" i="1"/>
  <c r="N7710" i="1"/>
  <c r="N7709" i="1"/>
  <c r="N7708" i="1"/>
  <c r="N7707" i="1"/>
  <c r="N7706" i="1"/>
  <c r="N7705" i="1"/>
  <c r="N7704" i="1"/>
  <c r="N7703" i="1"/>
  <c r="N7702" i="1"/>
  <c r="N7701" i="1"/>
  <c r="N7700" i="1"/>
  <c r="N7699" i="1"/>
  <c r="N7698" i="1"/>
  <c r="N7697" i="1"/>
  <c r="N7696" i="1"/>
  <c r="N7695" i="1"/>
  <c r="N7694" i="1"/>
  <c r="N7693" i="1"/>
  <c r="N7692" i="1"/>
  <c r="N7691" i="1"/>
  <c r="N7690" i="1"/>
  <c r="N7689" i="1"/>
  <c r="N7688" i="1"/>
  <c r="N7687" i="1"/>
  <c r="N7686" i="1"/>
  <c r="N7685" i="1"/>
  <c r="N7684" i="1"/>
  <c r="N7683" i="1"/>
  <c r="N7682" i="1"/>
  <c r="N7681" i="1"/>
  <c r="N7680" i="1"/>
  <c r="N7679" i="1"/>
  <c r="N7678" i="1"/>
  <c r="N7677" i="1"/>
  <c r="N7676" i="1"/>
  <c r="N7675" i="1"/>
  <c r="N7674" i="1"/>
  <c r="N7673" i="1"/>
  <c r="N7672" i="1"/>
  <c r="N7671" i="1"/>
  <c r="N7670" i="1"/>
  <c r="N7669" i="1"/>
  <c r="N7668" i="1"/>
  <c r="N7667" i="1"/>
  <c r="N7666" i="1"/>
  <c r="N7665" i="1"/>
  <c r="N7664" i="1"/>
  <c r="N7663" i="1"/>
  <c r="N7662" i="1"/>
  <c r="N7661" i="1"/>
  <c r="N7660" i="1"/>
  <c r="N7659" i="1"/>
  <c r="N7658" i="1"/>
  <c r="N7657" i="1"/>
  <c r="N7656" i="1"/>
  <c r="N7655" i="1"/>
  <c r="N7654" i="1"/>
  <c r="N7653" i="1"/>
  <c r="N7652" i="1"/>
  <c r="N7651" i="1"/>
  <c r="N7650" i="1"/>
  <c r="N7649" i="1"/>
  <c r="N7648" i="1"/>
  <c r="N7647" i="1"/>
  <c r="N7646" i="1"/>
  <c r="N7645" i="1"/>
  <c r="N7644" i="1"/>
  <c r="N7643" i="1"/>
  <c r="N7642" i="1"/>
  <c r="N7641" i="1"/>
  <c r="N7640" i="1"/>
  <c r="N7639" i="1"/>
  <c r="N7638" i="1"/>
  <c r="N7637" i="1"/>
  <c r="N7636" i="1"/>
  <c r="N7635" i="1"/>
  <c r="N7634" i="1"/>
  <c r="N7633" i="1"/>
  <c r="N7632" i="1"/>
  <c r="N7631" i="1"/>
  <c r="N7630" i="1"/>
  <c r="N7629" i="1"/>
  <c r="N7628" i="1"/>
  <c r="N7627" i="1"/>
  <c r="N7626" i="1"/>
  <c r="N7625" i="1"/>
  <c r="N7624" i="1"/>
  <c r="N7623" i="1"/>
  <c r="N7622" i="1"/>
  <c r="N7621" i="1"/>
  <c r="N7620" i="1"/>
  <c r="N7619" i="1"/>
  <c r="N7618" i="1"/>
  <c r="N7617" i="1"/>
  <c r="N7616" i="1"/>
  <c r="N7615" i="1"/>
  <c r="N7614" i="1"/>
  <c r="N7613" i="1"/>
  <c r="N7612" i="1"/>
  <c r="N7611" i="1"/>
  <c r="N7610" i="1"/>
  <c r="N7609" i="1"/>
  <c r="N7608" i="1"/>
  <c r="N7607" i="1"/>
  <c r="N7606" i="1"/>
  <c r="N7605" i="1"/>
  <c r="N7604" i="1"/>
  <c r="N7603" i="1"/>
  <c r="N7602" i="1"/>
  <c r="N7601" i="1"/>
  <c r="N7600" i="1"/>
  <c r="N7599" i="1"/>
  <c r="N7598" i="1"/>
  <c r="N7597" i="1"/>
  <c r="N7596" i="1"/>
  <c r="N7595" i="1"/>
  <c r="N7594" i="1"/>
  <c r="N7593" i="1"/>
  <c r="N7592" i="1"/>
  <c r="N7591" i="1"/>
  <c r="N7590" i="1"/>
  <c r="N7589" i="1"/>
  <c r="N7588" i="1"/>
  <c r="N7587" i="1"/>
  <c r="N7586" i="1"/>
  <c r="N7585" i="1"/>
  <c r="N7584" i="1"/>
  <c r="N7583" i="1"/>
  <c r="N7582" i="1"/>
  <c r="N7581" i="1"/>
  <c r="N7580" i="1"/>
  <c r="N7579" i="1"/>
  <c r="N7578" i="1"/>
  <c r="N7577" i="1"/>
  <c r="N7576" i="1"/>
  <c r="N7575" i="1"/>
  <c r="N7574" i="1"/>
  <c r="N7573" i="1"/>
  <c r="N7572" i="1"/>
  <c r="N7571" i="1"/>
  <c r="N7570" i="1"/>
  <c r="N7569" i="1"/>
  <c r="N7568" i="1"/>
  <c r="N7567" i="1"/>
  <c r="N7566" i="1"/>
  <c r="N7565" i="1"/>
  <c r="N7564" i="1"/>
  <c r="N7563" i="1"/>
  <c r="N7562" i="1"/>
  <c r="N7561" i="1"/>
  <c r="N7560" i="1"/>
  <c r="N7559" i="1"/>
  <c r="N7558" i="1"/>
  <c r="N7557" i="1"/>
  <c r="N7556" i="1"/>
  <c r="N7555" i="1"/>
  <c r="N7554" i="1"/>
  <c r="N7553" i="1"/>
  <c r="N7552" i="1"/>
  <c r="N7551" i="1"/>
  <c r="N7550" i="1"/>
  <c r="N7549" i="1"/>
  <c r="N7548" i="1"/>
  <c r="N7547" i="1"/>
  <c r="N7546" i="1"/>
  <c r="N7545" i="1"/>
  <c r="N7544" i="1"/>
  <c r="N7543" i="1"/>
  <c r="N7542" i="1"/>
  <c r="N7541" i="1"/>
  <c r="N7540" i="1"/>
  <c r="N7539" i="1"/>
  <c r="N7538" i="1"/>
  <c r="N7537" i="1"/>
  <c r="N7536" i="1"/>
  <c r="N7535" i="1"/>
  <c r="N7534" i="1"/>
  <c r="N7533" i="1"/>
  <c r="N7532" i="1"/>
  <c r="N7531" i="1"/>
  <c r="N7530" i="1"/>
  <c r="N7529" i="1"/>
  <c r="N7528" i="1"/>
  <c r="N7527" i="1"/>
  <c r="N7526" i="1"/>
  <c r="N7525" i="1"/>
  <c r="N7524" i="1"/>
  <c r="N7523" i="1"/>
  <c r="N7522" i="1"/>
  <c r="N7521" i="1"/>
  <c r="N7520" i="1"/>
  <c r="N7519" i="1"/>
  <c r="N7518" i="1"/>
  <c r="N7517" i="1"/>
  <c r="N7516" i="1"/>
  <c r="N7515" i="1"/>
  <c r="N7514" i="1"/>
  <c r="N7513" i="1"/>
  <c r="N7512" i="1"/>
  <c r="N7511" i="1"/>
  <c r="N7510" i="1"/>
  <c r="N7509" i="1"/>
  <c r="N7508" i="1"/>
  <c r="N7507" i="1"/>
  <c r="N7506" i="1"/>
  <c r="N7505" i="1"/>
  <c r="N7504" i="1"/>
  <c r="N7503" i="1"/>
  <c r="N7502" i="1"/>
  <c r="N7501" i="1"/>
  <c r="N7500" i="1"/>
  <c r="N7499" i="1"/>
  <c r="N7498" i="1"/>
  <c r="N7497" i="1"/>
  <c r="N7496" i="1"/>
  <c r="N7495" i="1"/>
  <c r="N7494" i="1"/>
  <c r="N7493" i="1"/>
  <c r="N7492" i="1"/>
  <c r="N7491" i="1"/>
  <c r="N7490" i="1"/>
  <c r="N7489" i="1"/>
  <c r="N7488" i="1"/>
  <c r="N7487" i="1"/>
  <c r="N7486" i="1"/>
  <c r="N7485" i="1"/>
  <c r="N7484" i="1"/>
  <c r="N7483" i="1"/>
  <c r="N7482" i="1"/>
  <c r="N7481" i="1"/>
  <c r="N7480" i="1"/>
  <c r="N7479" i="1"/>
  <c r="N7478" i="1"/>
  <c r="N7477" i="1"/>
  <c r="N7476" i="1"/>
  <c r="N7475" i="1"/>
  <c r="N7474" i="1"/>
  <c r="N7473" i="1"/>
  <c r="N7472" i="1"/>
  <c r="N7471" i="1"/>
  <c r="N7470" i="1"/>
  <c r="N7469" i="1"/>
  <c r="N7468" i="1"/>
  <c r="N7467" i="1"/>
  <c r="N7466" i="1"/>
  <c r="N7465" i="1"/>
  <c r="N7464" i="1"/>
  <c r="N7463" i="1"/>
  <c r="N7462" i="1"/>
  <c r="N7461" i="1"/>
  <c r="N7460" i="1"/>
  <c r="N7459" i="1"/>
  <c r="N7458" i="1"/>
  <c r="N7457" i="1"/>
  <c r="N7456" i="1"/>
  <c r="N7455" i="1"/>
  <c r="N7454" i="1"/>
  <c r="N7453" i="1"/>
  <c r="N7452" i="1"/>
  <c r="N7451" i="1"/>
  <c r="N7450" i="1"/>
  <c r="N7449" i="1"/>
  <c r="N7448" i="1"/>
  <c r="N7447" i="1"/>
  <c r="N7446" i="1"/>
  <c r="N7445" i="1"/>
  <c r="N7444" i="1"/>
  <c r="N7443" i="1"/>
  <c r="N7442" i="1"/>
  <c r="N7441" i="1"/>
  <c r="N7440" i="1"/>
  <c r="N7439" i="1"/>
  <c r="N7438" i="1"/>
  <c r="N7437" i="1"/>
  <c r="N7436" i="1"/>
  <c r="N7435" i="1"/>
  <c r="N7434" i="1"/>
  <c r="N7433" i="1"/>
  <c r="N7432" i="1"/>
  <c r="N7431" i="1"/>
  <c r="N7430" i="1"/>
  <c r="N7429" i="1"/>
  <c r="N7428" i="1"/>
  <c r="N7427" i="1"/>
  <c r="N7426" i="1"/>
  <c r="N7425" i="1"/>
  <c r="N7424" i="1"/>
  <c r="N7423" i="1"/>
  <c r="N7422" i="1"/>
  <c r="N7421" i="1"/>
  <c r="N7420" i="1"/>
  <c r="N7419" i="1"/>
  <c r="N7418" i="1"/>
  <c r="N7417" i="1"/>
  <c r="N7416" i="1"/>
  <c r="N7415" i="1"/>
  <c r="N7414" i="1"/>
  <c r="N7413" i="1"/>
  <c r="N7412" i="1"/>
  <c r="N7411" i="1"/>
  <c r="N7410" i="1"/>
  <c r="N7409" i="1"/>
  <c r="N7408" i="1"/>
  <c r="N7407" i="1"/>
  <c r="N7406" i="1"/>
  <c r="N7405" i="1"/>
  <c r="N7404" i="1"/>
  <c r="N7403" i="1"/>
  <c r="N7402" i="1"/>
  <c r="N7401" i="1"/>
  <c r="N7400" i="1"/>
  <c r="N7399" i="1"/>
  <c r="N7398" i="1"/>
  <c r="N7397" i="1"/>
  <c r="N7396" i="1"/>
  <c r="N7395" i="1"/>
  <c r="N7394" i="1"/>
  <c r="N7393" i="1"/>
  <c r="N7392" i="1"/>
  <c r="N7391" i="1"/>
  <c r="N7390" i="1"/>
  <c r="N7389" i="1"/>
  <c r="N7388" i="1"/>
  <c r="N7387" i="1"/>
  <c r="N7386" i="1"/>
  <c r="N7385" i="1"/>
  <c r="N7384" i="1"/>
  <c r="N7383" i="1"/>
  <c r="N7382" i="1"/>
  <c r="N7381" i="1"/>
  <c r="N7380" i="1"/>
  <c r="N7379" i="1"/>
  <c r="N7378" i="1"/>
  <c r="N7377" i="1"/>
  <c r="N7376" i="1"/>
  <c r="N7375" i="1"/>
  <c r="N7374" i="1"/>
  <c r="N7373" i="1"/>
  <c r="N7372" i="1"/>
  <c r="N7371" i="1"/>
  <c r="N7370" i="1"/>
  <c r="N7369" i="1"/>
  <c r="N7368" i="1"/>
  <c r="N7367" i="1"/>
  <c r="N7366" i="1"/>
  <c r="N7365" i="1"/>
  <c r="N7364" i="1"/>
  <c r="N7363" i="1"/>
  <c r="N7362" i="1"/>
  <c r="N7361" i="1"/>
  <c r="N7360" i="1"/>
  <c r="N7359" i="1"/>
  <c r="N7358" i="1"/>
  <c r="N7357" i="1"/>
  <c r="N7356" i="1"/>
  <c r="N7355" i="1"/>
  <c r="N7354" i="1"/>
  <c r="N7353" i="1"/>
  <c r="N7352" i="1"/>
  <c r="N7351" i="1"/>
  <c r="N7350" i="1"/>
  <c r="N7349" i="1"/>
  <c r="N7348" i="1"/>
  <c r="N7347" i="1"/>
  <c r="N7346" i="1"/>
  <c r="N7345" i="1"/>
  <c r="N7344" i="1"/>
  <c r="N7343" i="1"/>
  <c r="N7342" i="1"/>
  <c r="N7341" i="1"/>
  <c r="N7340" i="1"/>
  <c r="N7339" i="1"/>
  <c r="N7338" i="1"/>
  <c r="N7337" i="1"/>
  <c r="N7336" i="1"/>
  <c r="N7335" i="1"/>
  <c r="N7334" i="1"/>
  <c r="N7333" i="1"/>
  <c r="N7332" i="1"/>
  <c r="N7331" i="1"/>
  <c r="N7330" i="1"/>
  <c r="N7329" i="1"/>
  <c r="N7328" i="1"/>
  <c r="N7327" i="1"/>
  <c r="N7326" i="1"/>
  <c r="N7325" i="1"/>
  <c r="N7324" i="1"/>
  <c r="N7323" i="1"/>
  <c r="N7322" i="1"/>
  <c r="N7321" i="1"/>
  <c r="N7320" i="1"/>
  <c r="N7319" i="1"/>
  <c r="N7318" i="1"/>
  <c r="N7317" i="1"/>
  <c r="N7316" i="1"/>
  <c r="N7315" i="1"/>
  <c r="N7314" i="1"/>
  <c r="N7313" i="1"/>
  <c r="N7312" i="1"/>
  <c r="N7311" i="1"/>
  <c r="N7310" i="1"/>
  <c r="N7309" i="1"/>
  <c r="N7308" i="1"/>
  <c r="N7307" i="1"/>
  <c r="N7306" i="1"/>
  <c r="N7305" i="1"/>
  <c r="N7304" i="1"/>
  <c r="N7303" i="1"/>
  <c r="N7302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/>
  <c r="N7284" i="1"/>
  <c r="N7283" i="1"/>
  <c r="N7282" i="1"/>
  <c r="N7281" i="1"/>
  <c r="N7280" i="1"/>
  <c r="N7279" i="1"/>
  <c r="N7278" i="1"/>
  <c r="N7277" i="1"/>
  <c r="N7276" i="1"/>
  <c r="N7275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61" i="1"/>
  <c r="N7260" i="1"/>
  <c r="N7259" i="1"/>
  <c r="N7258" i="1"/>
  <c r="N7257" i="1"/>
  <c r="N7256" i="1"/>
  <c r="N7255" i="1"/>
  <c r="N7254" i="1"/>
  <c r="N7253" i="1"/>
  <c r="N7252" i="1"/>
  <c r="N7251" i="1"/>
  <c r="N7250" i="1"/>
  <c r="N7249" i="1"/>
  <c r="N7248" i="1"/>
  <c r="N7247" i="1"/>
  <c r="N7246" i="1"/>
  <c r="N7245" i="1"/>
  <c r="N7244" i="1"/>
  <c r="N7243" i="1"/>
  <c r="N7242" i="1"/>
  <c r="N7241" i="1"/>
  <c r="N7240" i="1"/>
  <c r="N7239" i="1"/>
  <c r="N7238" i="1"/>
  <c r="N7237" i="1"/>
  <c r="N7236" i="1"/>
  <c r="N7235" i="1"/>
  <c r="N7234" i="1"/>
  <c r="N7233" i="1"/>
  <c r="N7232" i="1"/>
  <c r="N7231" i="1"/>
  <c r="N7230" i="1"/>
  <c r="N7229" i="1"/>
  <c r="N7228" i="1"/>
  <c r="N7227" i="1"/>
  <c r="N7226" i="1"/>
  <c r="N7225" i="1"/>
  <c r="N7224" i="1"/>
  <c r="N7223" i="1"/>
  <c r="N7222" i="1"/>
  <c r="N7221" i="1"/>
  <c r="N7220" i="1"/>
  <c r="N7219" i="1"/>
  <c r="N7218" i="1"/>
  <c r="N7217" i="1"/>
  <c r="N7216" i="1"/>
  <c r="N7215" i="1"/>
  <c r="N7214" i="1"/>
  <c r="N7213" i="1"/>
  <c r="N7212" i="1"/>
  <c r="N7211" i="1"/>
  <c r="N7210" i="1"/>
  <c r="N7209" i="1"/>
  <c r="N7208" i="1"/>
  <c r="N7207" i="1"/>
  <c r="N7206" i="1"/>
  <c r="N7205" i="1"/>
  <c r="N7204" i="1"/>
  <c r="N7203" i="1"/>
  <c r="N7202" i="1"/>
  <c r="N7201" i="1"/>
  <c r="N7200" i="1"/>
  <c r="N7199" i="1"/>
  <c r="N7198" i="1"/>
  <c r="N7197" i="1"/>
  <c r="N7196" i="1"/>
  <c r="N7195" i="1"/>
  <c r="N7194" i="1"/>
  <c r="N7193" i="1"/>
  <c r="N7192" i="1"/>
  <c r="N7191" i="1"/>
  <c r="N7190" i="1"/>
  <c r="N7189" i="1"/>
  <c r="N7188" i="1"/>
  <c r="N7187" i="1"/>
  <c r="N7186" i="1"/>
  <c r="N7185" i="1"/>
  <c r="N7184" i="1"/>
  <c r="N7183" i="1"/>
  <c r="N7182" i="1"/>
  <c r="N7181" i="1"/>
  <c r="N7180" i="1"/>
  <c r="N7179" i="1"/>
  <c r="N7178" i="1"/>
  <c r="N7177" i="1"/>
  <c r="N7176" i="1"/>
  <c r="N7175" i="1"/>
  <c r="N7174" i="1"/>
  <c r="N7173" i="1"/>
  <c r="N7172" i="1"/>
  <c r="N7171" i="1"/>
  <c r="N7170" i="1"/>
  <c r="N7169" i="1"/>
  <c r="N7168" i="1"/>
  <c r="N7167" i="1"/>
  <c r="N7166" i="1"/>
  <c r="N7165" i="1"/>
  <c r="N7164" i="1"/>
  <c r="N7163" i="1"/>
  <c r="N7162" i="1"/>
  <c r="N7161" i="1"/>
  <c r="N7160" i="1"/>
  <c r="N7159" i="1"/>
  <c r="N7158" i="1"/>
  <c r="N7157" i="1"/>
  <c r="N7156" i="1"/>
  <c r="N7155" i="1"/>
  <c r="N7154" i="1"/>
  <c r="N7153" i="1"/>
  <c r="N7152" i="1"/>
  <c r="N7151" i="1"/>
  <c r="N7150" i="1"/>
  <c r="N7149" i="1"/>
  <c r="N7148" i="1"/>
  <c r="N7147" i="1"/>
  <c r="N7146" i="1"/>
  <c r="N7145" i="1"/>
  <c r="N7144" i="1"/>
  <c r="N7143" i="1"/>
  <c r="N7142" i="1"/>
  <c r="N7141" i="1"/>
  <c r="N7140" i="1"/>
  <c r="N7139" i="1"/>
  <c r="N7138" i="1"/>
  <c r="N7137" i="1"/>
  <c r="N7136" i="1"/>
  <c r="N7135" i="1"/>
  <c r="N7134" i="1"/>
  <c r="N7133" i="1"/>
  <c r="N7132" i="1"/>
  <c r="N7131" i="1"/>
  <c r="N7130" i="1"/>
  <c r="N7129" i="1"/>
  <c r="N7128" i="1"/>
  <c r="N7127" i="1"/>
  <c r="N7126" i="1"/>
  <c r="N7125" i="1"/>
  <c r="N7124" i="1"/>
  <c r="N7123" i="1"/>
  <c r="N7122" i="1"/>
  <c r="N7121" i="1"/>
  <c r="N7120" i="1"/>
  <c r="N7119" i="1"/>
  <c r="N7118" i="1"/>
  <c r="N7117" i="1"/>
  <c r="N7116" i="1"/>
  <c r="N7115" i="1"/>
  <c r="N7114" i="1"/>
  <c r="N7113" i="1"/>
  <c r="N7112" i="1"/>
  <c r="N7111" i="1"/>
  <c r="N7110" i="1"/>
  <c r="N7109" i="1"/>
  <c r="N7108" i="1"/>
  <c r="N7107" i="1"/>
  <c r="N7106" i="1"/>
  <c r="N7105" i="1"/>
  <c r="N7104" i="1"/>
  <c r="N7103" i="1"/>
  <c r="N7102" i="1"/>
  <c r="N7101" i="1"/>
  <c r="N7100" i="1"/>
  <c r="N7099" i="1"/>
  <c r="N7098" i="1"/>
  <c r="N7097" i="1"/>
  <c r="N7096" i="1"/>
  <c r="N7095" i="1"/>
  <c r="N7094" i="1"/>
  <c r="N7093" i="1"/>
  <c r="N7092" i="1"/>
  <c r="N7091" i="1"/>
  <c r="N7090" i="1"/>
  <c r="N7089" i="1"/>
  <c r="N7088" i="1"/>
  <c r="N7087" i="1"/>
  <c r="N7086" i="1"/>
  <c r="N7085" i="1"/>
  <c r="N7084" i="1"/>
  <c r="N7083" i="1"/>
  <c r="N7082" i="1"/>
  <c r="N7081" i="1"/>
  <c r="N7080" i="1"/>
  <c r="N7079" i="1"/>
  <c r="N7078" i="1"/>
  <c r="N7077" i="1"/>
  <c r="N7076" i="1"/>
  <c r="N7075" i="1"/>
  <c r="N7074" i="1"/>
  <c r="N7073" i="1"/>
  <c r="N7072" i="1"/>
  <c r="N7071" i="1"/>
  <c r="N7070" i="1"/>
  <c r="N7069" i="1"/>
  <c r="N7068" i="1"/>
  <c r="N7067" i="1"/>
  <c r="N7066" i="1"/>
  <c r="N7065" i="1"/>
  <c r="N7064" i="1"/>
  <c r="N7063" i="1"/>
  <c r="N7062" i="1"/>
  <c r="N7061" i="1"/>
  <c r="N7060" i="1"/>
  <c r="N7059" i="1"/>
  <c r="N7058" i="1"/>
  <c r="N7057" i="1"/>
  <c r="N7056" i="1"/>
  <c r="N7055" i="1"/>
  <c r="N7054" i="1"/>
  <c r="N7053" i="1"/>
  <c r="N7052" i="1"/>
  <c r="N7051" i="1"/>
  <c r="N7050" i="1"/>
  <c r="N7049" i="1"/>
  <c r="N7048" i="1"/>
  <c r="N7047" i="1"/>
  <c r="N7046" i="1"/>
  <c r="N7045" i="1"/>
  <c r="N7044" i="1"/>
  <c r="N7043" i="1"/>
  <c r="N7042" i="1"/>
  <c r="N7041" i="1"/>
  <c r="N7040" i="1"/>
  <c r="N7039" i="1"/>
  <c r="N7038" i="1"/>
  <c r="N7037" i="1"/>
  <c r="N7036" i="1"/>
  <c r="N7035" i="1"/>
  <c r="N7034" i="1"/>
  <c r="N7033" i="1"/>
  <c r="N7032" i="1"/>
  <c r="N7031" i="1"/>
  <c r="N7030" i="1"/>
  <c r="N7029" i="1"/>
  <c r="N7028" i="1"/>
  <c r="N7027" i="1"/>
  <c r="N7026" i="1"/>
  <c r="N7025" i="1"/>
  <c r="N7024" i="1"/>
  <c r="N7023" i="1"/>
  <c r="N7022" i="1"/>
  <c r="N7021" i="1"/>
  <c r="N7020" i="1"/>
  <c r="N7019" i="1"/>
  <c r="N7018" i="1"/>
  <c r="N7017" i="1"/>
  <c r="N7016" i="1"/>
  <c r="N7015" i="1"/>
  <c r="N7014" i="1"/>
  <c r="N7013" i="1"/>
  <c r="N7012" i="1"/>
  <c r="N7011" i="1"/>
  <c r="N7010" i="1"/>
  <c r="N7009" i="1"/>
  <c r="N7008" i="1"/>
  <c r="N7007" i="1"/>
  <c r="N7006" i="1"/>
  <c r="N7005" i="1"/>
  <c r="N7004" i="1"/>
  <c r="N7003" i="1"/>
  <c r="N7002" i="1"/>
  <c r="N7001" i="1"/>
  <c r="N7000" i="1"/>
  <c r="N6999" i="1"/>
  <c r="N6998" i="1"/>
  <c r="N6997" i="1"/>
  <c r="N6996" i="1"/>
  <c r="N6995" i="1"/>
  <c r="N6994" i="1"/>
  <c r="N6993" i="1"/>
  <c r="N6992" i="1"/>
  <c r="N6991" i="1"/>
  <c r="N6990" i="1"/>
  <c r="N6989" i="1"/>
  <c r="N6988" i="1"/>
  <c r="N6987" i="1"/>
  <c r="N6986" i="1"/>
  <c r="N6985" i="1"/>
  <c r="N6984" i="1"/>
  <c r="N6983" i="1"/>
  <c r="N6982" i="1"/>
  <c r="N6981" i="1"/>
  <c r="N6980" i="1"/>
  <c r="N6979" i="1"/>
  <c r="N6978" i="1"/>
  <c r="N6977" i="1"/>
  <c r="N6976" i="1"/>
  <c r="N6975" i="1"/>
  <c r="N6974" i="1"/>
  <c r="N6973" i="1"/>
  <c r="N6972" i="1"/>
  <c r="N6971" i="1"/>
  <c r="N6970" i="1"/>
  <c r="N6969" i="1"/>
  <c r="N6968" i="1"/>
  <c r="N6967" i="1"/>
  <c r="N6966" i="1"/>
  <c r="N6965" i="1"/>
  <c r="N6964" i="1"/>
  <c r="N6963" i="1"/>
  <c r="N6962" i="1"/>
  <c r="N6961" i="1"/>
  <c r="N6960" i="1"/>
  <c r="N6959" i="1"/>
  <c r="N6958" i="1"/>
  <c r="N6957" i="1"/>
  <c r="N6956" i="1"/>
  <c r="N6955" i="1"/>
  <c r="N6954" i="1"/>
  <c r="N6953" i="1"/>
  <c r="N6952" i="1"/>
  <c r="N6951" i="1"/>
  <c r="N6950" i="1"/>
  <c r="N6949" i="1"/>
  <c r="N6948" i="1"/>
  <c r="N6947" i="1"/>
  <c r="N6946" i="1"/>
  <c r="N6945" i="1"/>
  <c r="N6944" i="1"/>
  <c r="N6943" i="1"/>
  <c r="N6942" i="1"/>
  <c r="N6941" i="1"/>
  <c r="N6940" i="1"/>
  <c r="N6939" i="1"/>
  <c r="N6938" i="1"/>
  <c r="N6937" i="1"/>
  <c r="N6936" i="1"/>
  <c r="N6935" i="1"/>
  <c r="N6934" i="1"/>
  <c r="N6933" i="1"/>
  <c r="N6932" i="1"/>
  <c r="N6931" i="1"/>
  <c r="N6930" i="1"/>
  <c r="N6929" i="1"/>
  <c r="N6928" i="1"/>
  <c r="N6927" i="1"/>
  <c r="N6926" i="1"/>
  <c r="N6925" i="1"/>
  <c r="N6924" i="1"/>
  <c r="N6923" i="1"/>
  <c r="N6922" i="1"/>
  <c r="N6921" i="1"/>
  <c r="N6920" i="1"/>
  <c r="N6919" i="1"/>
  <c r="N6918" i="1"/>
  <c r="N6917" i="1"/>
  <c r="N6916" i="1"/>
  <c r="N6915" i="1"/>
  <c r="N6914" i="1"/>
  <c r="N6913" i="1"/>
  <c r="N6912" i="1"/>
  <c r="N6911" i="1"/>
  <c r="N6910" i="1"/>
  <c r="N6909" i="1"/>
  <c r="N6908" i="1"/>
  <c r="N6907" i="1"/>
  <c r="N6906" i="1"/>
  <c r="N6905" i="1"/>
  <c r="N6904" i="1"/>
  <c r="N6903" i="1"/>
  <c r="N6902" i="1"/>
  <c r="N6901" i="1"/>
  <c r="N6900" i="1"/>
  <c r="N6899" i="1"/>
  <c r="N6898" i="1"/>
  <c r="N6897" i="1"/>
  <c r="N6896" i="1"/>
  <c r="N6895" i="1"/>
  <c r="N6894" i="1"/>
  <c r="N6893" i="1"/>
  <c r="N6892" i="1"/>
  <c r="N6891" i="1"/>
  <c r="N6890" i="1"/>
  <c r="N6889" i="1"/>
  <c r="N6888" i="1"/>
  <c r="N6887" i="1"/>
  <c r="N6886" i="1"/>
  <c r="N6885" i="1"/>
  <c r="N6884" i="1"/>
  <c r="N6883" i="1"/>
  <c r="N6882" i="1"/>
  <c r="N6881" i="1"/>
  <c r="N6880" i="1"/>
  <c r="N6879" i="1"/>
  <c r="N6878" i="1"/>
  <c r="N6877" i="1"/>
  <c r="N6876" i="1"/>
  <c r="N6875" i="1"/>
  <c r="N6874" i="1"/>
  <c r="N6873" i="1"/>
  <c r="N6872" i="1"/>
  <c r="N6871" i="1"/>
  <c r="N6870" i="1"/>
  <c r="N6869" i="1"/>
  <c r="N6868" i="1"/>
  <c r="N6867" i="1"/>
  <c r="N6866" i="1"/>
  <c r="N6865" i="1"/>
  <c r="N6864" i="1"/>
  <c r="N6863" i="1"/>
  <c r="N6862" i="1"/>
  <c r="N6861" i="1"/>
  <c r="N6860" i="1"/>
  <c r="N6859" i="1"/>
  <c r="N6858" i="1"/>
  <c r="N6857" i="1"/>
  <c r="N6856" i="1"/>
  <c r="N6855" i="1"/>
  <c r="N6854" i="1"/>
  <c r="N6853" i="1"/>
  <c r="N6852" i="1"/>
  <c r="N6851" i="1"/>
  <c r="N6850" i="1"/>
  <c r="N6849" i="1"/>
  <c r="N6848" i="1"/>
  <c r="N6847" i="1"/>
  <c r="N6846" i="1"/>
  <c r="N6845" i="1"/>
  <c r="N6844" i="1"/>
  <c r="N6843" i="1"/>
  <c r="N6842" i="1"/>
  <c r="N6841" i="1"/>
  <c r="N6840" i="1"/>
  <c r="N6839" i="1"/>
  <c r="N6838" i="1"/>
  <c r="N6837" i="1"/>
  <c r="N6836" i="1"/>
  <c r="N6835" i="1"/>
  <c r="N6834" i="1"/>
  <c r="N6833" i="1"/>
  <c r="N6832" i="1"/>
  <c r="N6831" i="1"/>
  <c r="N6830" i="1"/>
  <c r="N6829" i="1"/>
  <c r="N6828" i="1"/>
  <c r="N6827" i="1"/>
  <c r="N6826" i="1"/>
  <c r="N6825" i="1"/>
  <c r="N6824" i="1"/>
  <c r="N6823" i="1"/>
  <c r="N6822" i="1"/>
  <c r="N6821" i="1"/>
  <c r="N6820" i="1"/>
  <c r="N6819" i="1"/>
  <c r="N6818" i="1"/>
  <c r="N6817" i="1"/>
  <c r="N6816" i="1"/>
  <c r="N6815" i="1"/>
  <c r="N6814" i="1"/>
  <c r="N6813" i="1"/>
  <c r="N6812" i="1"/>
  <c r="N6811" i="1"/>
  <c r="N6810" i="1"/>
  <c r="N6809" i="1"/>
  <c r="N6808" i="1"/>
  <c r="N6807" i="1"/>
  <c r="N6806" i="1"/>
  <c r="N6805" i="1"/>
  <c r="N6804" i="1"/>
  <c r="N6803" i="1"/>
  <c r="N6802" i="1"/>
  <c r="N6801" i="1"/>
  <c r="N6800" i="1"/>
  <c r="N6799" i="1"/>
  <c r="N6798" i="1"/>
  <c r="N6797" i="1"/>
  <c r="N6796" i="1"/>
  <c r="N6795" i="1"/>
  <c r="N6794" i="1"/>
  <c r="N6793" i="1"/>
  <c r="N6792" i="1"/>
  <c r="N6791" i="1"/>
  <c r="N6790" i="1"/>
  <c r="N6789" i="1"/>
  <c r="N6788" i="1"/>
  <c r="N6787" i="1"/>
  <c r="N6786" i="1"/>
  <c r="N6785" i="1"/>
  <c r="N6784" i="1"/>
  <c r="N6783" i="1"/>
  <c r="N6782" i="1"/>
  <c r="N6781" i="1"/>
  <c r="N6780" i="1"/>
  <c r="N6779" i="1"/>
  <c r="N6778" i="1"/>
  <c r="N6777" i="1"/>
  <c r="N6776" i="1"/>
  <c r="N6775" i="1"/>
  <c r="N6774" i="1"/>
  <c r="N6773" i="1"/>
  <c r="N6772" i="1"/>
  <c r="N6771" i="1"/>
  <c r="N6770" i="1"/>
  <c r="N6769" i="1"/>
  <c r="N6768" i="1"/>
  <c r="N6767" i="1"/>
  <c r="N6766" i="1"/>
  <c r="N6765" i="1"/>
  <c r="N6764" i="1"/>
  <c r="N6763" i="1"/>
  <c r="N6762" i="1"/>
  <c r="N6761" i="1"/>
  <c r="N6760" i="1"/>
  <c r="N6759" i="1"/>
  <c r="N6758" i="1"/>
  <c r="N6757" i="1"/>
  <c r="N6756" i="1"/>
  <c r="N6755" i="1"/>
  <c r="N6754" i="1"/>
  <c r="N6753" i="1"/>
  <c r="N6752" i="1"/>
  <c r="N6751" i="1"/>
  <c r="N6750" i="1"/>
  <c r="N6749" i="1"/>
  <c r="N6748" i="1"/>
  <c r="N6747" i="1"/>
  <c r="N6746" i="1"/>
  <c r="N6745" i="1"/>
  <c r="N6744" i="1"/>
  <c r="N6743" i="1"/>
  <c r="N6742" i="1"/>
  <c r="N6741" i="1"/>
  <c r="N6740" i="1"/>
  <c r="N6739" i="1"/>
  <c r="N6738" i="1"/>
  <c r="N6737" i="1"/>
  <c r="N6736" i="1"/>
  <c r="N6735" i="1"/>
  <c r="N6734" i="1"/>
  <c r="N6733" i="1"/>
  <c r="N6732" i="1"/>
  <c r="N6731" i="1"/>
  <c r="N6730" i="1"/>
  <c r="N6729" i="1"/>
  <c r="N6728" i="1"/>
  <c r="N6727" i="1"/>
  <c r="N6726" i="1"/>
  <c r="N6725" i="1"/>
  <c r="N6724" i="1"/>
  <c r="N6723" i="1"/>
  <c r="N6722" i="1"/>
  <c r="N6721" i="1"/>
  <c r="N6720" i="1"/>
  <c r="N6719" i="1"/>
  <c r="N6718" i="1"/>
  <c r="N6717" i="1"/>
  <c r="N6716" i="1"/>
  <c r="N6715" i="1"/>
  <c r="N6714" i="1"/>
  <c r="N6713" i="1"/>
  <c r="N6712" i="1"/>
  <c r="N6711" i="1"/>
  <c r="N6710" i="1"/>
  <c r="N6709" i="1"/>
  <c r="N6708" i="1"/>
  <c r="N6707" i="1"/>
  <c r="N6706" i="1"/>
  <c r="N6705" i="1"/>
  <c r="N6704" i="1"/>
  <c r="N6703" i="1"/>
  <c r="N6702" i="1"/>
  <c r="N6701" i="1"/>
  <c r="N6700" i="1"/>
  <c r="N6699" i="1"/>
  <c r="N6698" i="1"/>
  <c r="N6697" i="1"/>
  <c r="N6696" i="1"/>
  <c r="N6695" i="1"/>
  <c r="N6694" i="1"/>
  <c r="N6693" i="1"/>
  <c r="N6692" i="1"/>
  <c r="N6691" i="1"/>
  <c r="N6690" i="1"/>
  <c r="N6689" i="1"/>
  <c r="N6688" i="1"/>
  <c r="N6687" i="1"/>
  <c r="N6686" i="1"/>
  <c r="N6685" i="1"/>
  <c r="N6684" i="1"/>
  <c r="N6683" i="1"/>
  <c r="N6682" i="1"/>
  <c r="N6681" i="1"/>
  <c r="N6680" i="1"/>
  <c r="N6679" i="1"/>
  <c r="N6678" i="1"/>
  <c r="N6677" i="1"/>
  <c r="N6676" i="1"/>
  <c r="N6675" i="1"/>
  <c r="N6674" i="1"/>
  <c r="N6673" i="1"/>
  <c r="N6672" i="1"/>
  <c r="N6671" i="1"/>
  <c r="N6670" i="1"/>
  <c r="N6669" i="1"/>
  <c r="N6668" i="1"/>
  <c r="N6667" i="1"/>
  <c r="N6666" i="1"/>
  <c r="N6665" i="1"/>
  <c r="N6664" i="1"/>
  <c r="N6663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/>
  <c r="N6649" i="1"/>
  <c r="N6648" i="1"/>
  <c r="N6647" i="1"/>
  <c r="N6646" i="1"/>
  <c r="N6645" i="1"/>
  <c r="N6644" i="1"/>
  <c r="N6643" i="1"/>
  <c r="N6642" i="1"/>
  <c r="N6641" i="1"/>
  <c r="N6640" i="1"/>
  <c r="N6639" i="1"/>
  <c r="N6638" i="1"/>
  <c r="N6637" i="1"/>
  <c r="N6636" i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/>
  <c r="N6617" i="1"/>
  <c r="N6616" i="1"/>
  <c r="N6615" i="1"/>
  <c r="N6614" i="1"/>
  <c r="N6613" i="1"/>
  <c r="N6612" i="1"/>
  <c r="N6611" i="1"/>
  <c r="N6610" i="1"/>
  <c r="N6609" i="1"/>
  <c r="N6608" i="1"/>
  <c r="N6607" i="1"/>
  <c r="N6606" i="1"/>
  <c r="N6605" i="1"/>
  <c r="N6604" i="1"/>
  <c r="N6603" i="1"/>
  <c r="N6602" i="1"/>
  <c r="N6601" i="1"/>
  <c r="N6600" i="1"/>
  <c r="N6599" i="1"/>
  <c r="N6598" i="1"/>
  <c r="N6597" i="1"/>
  <c r="N6596" i="1"/>
  <c r="N6595" i="1"/>
  <c r="N6594" i="1"/>
  <c r="N6593" i="1"/>
  <c r="N6592" i="1"/>
  <c r="N6591" i="1"/>
  <c r="N6590" i="1"/>
  <c r="N6589" i="1"/>
  <c r="N6588" i="1"/>
  <c r="N6587" i="1"/>
  <c r="N6586" i="1"/>
  <c r="N6585" i="1"/>
  <c r="N6584" i="1"/>
  <c r="N6583" i="1"/>
  <c r="N6582" i="1"/>
  <c r="N6581" i="1"/>
  <c r="N6580" i="1"/>
  <c r="N6579" i="1"/>
  <c r="N6578" i="1"/>
  <c r="N6577" i="1"/>
  <c r="N6576" i="1"/>
  <c r="N6575" i="1"/>
  <c r="N6574" i="1"/>
  <c r="N6573" i="1"/>
  <c r="N6572" i="1"/>
  <c r="N6571" i="1"/>
  <c r="N6570" i="1"/>
  <c r="N6569" i="1"/>
  <c r="N6568" i="1"/>
  <c r="N6567" i="1"/>
  <c r="N6566" i="1"/>
  <c r="N6565" i="1"/>
  <c r="N6564" i="1"/>
  <c r="N6563" i="1"/>
  <c r="N6562" i="1"/>
  <c r="N6561" i="1"/>
  <c r="N6560" i="1"/>
  <c r="N6559" i="1"/>
  <c r="N6558" i="1"/>
  <c r="N6557" i="1"/>
  <c r="N6556" i="1"/>
  <c r="N6555" i="1"/>
  <c r="N6554" i="1"/>
  <c r="N6553" i="1"/>
  <c r="N6552" i="1"/>
  <c r="N6551" i="1"/>
  <c r="N6550" i="1"/>
  <c r="N6549" i="1"/>
  <c r="N6548" i="1"/>
  <c r="N6547" i="1"/>
  <c r="N6546" i="1"/>
  <c r="N6545" i="1"/>
  <c r="N6544" i="1"/>
  <c r="N6543" i="1"/>
  <c r="N6542" i="1"/>
  <c r="N6541" i="1"/>
  <c r="N6540" i="1"/>
  <c r="N6539" i="1"/>
  <c r="N6538" i="1"/>
  <c r="N6537" i="1"/>
  <c r="N6536" i="1"/>
  <c r="N6535" i="1"/>
  <c r="N6534" i="1"/>
  <c r="N6533" i="1"/>
  <c r="N6532" i="1"/>
  <c r="N6531" i="1"/>
  <c r="N6530" i="1"/>
  <c r="N6529" i="1"/>
  <c r="N6528" i="1"/>
  <c r="N6527" i="1"/>
  <c r="N6526" i="1"/>
  <c r="N6525" i="1"/>
  <c r="N6524" i="1"/>
  <c r="N6523" i="1"/>
  <c r="N6522" i="1"/>
  <c r="N6521" i="1"/>
  <c r="N6520" i="1"/>
  <c r="N6519" i="1"/>
  <c r="N6518" i="1"/>
  <c r="N6517" i="1"/>
  <c r="N6516" i="1"/>
  <c r="N6515" i="1"/>
  <c r="N6514" i="1"/>
  <c r="N6513" i="1"/>
  <c r="N6512" i="1"/>
  <c r="N6511" i="1"/>
  <c r="N6510" i="1"/>
  <c r="N6509" i="1"/>
  <c r="N6508" i="1"/>
  <c r="N6507" i="1"/>
  <c r="N6506" i="1"/>
  <c r="N6505" i="1"/>
  <c r="N6504" i="1"/>
  <c r="N6503" i="1"/>
  <c r="N6502" i="1"/>
  <c r="N6501" i="1"/>
  <c r="N6500" i="1"/>
  <c r="N6499" i="1"/>
  <c r="N6498" i="1"/>
  <c r="N6497" i="1"/>
  <c r="N6496" i="1"/>
  <c r="N6495" i="1"/>
  <c r="N6494" i="1"/>
  <c r="N6493" i="1"/>
  <c r="N6492" i="1"/>
  <c r="N6491" i="1"/>
  <c r="N6490" i="1"/>
  <c r="N6489" i="1"/>
  <c r="N6488" i="1"/>
  <c r="N6487" i="1"/>
  <c r="N6486" i="1"/>
  <c r="N6485" i="1"/>
  <c r="N6484" i="1"/>
  <c r="N6483" i="1"/>
  <c r="N6482" i="1"/>
  <c r="N6481" i="1"/>
  <c r="N6480" i="1"/>
  <c r="N6479" i="1"/>
  <c r="N6478" i="1"/>
  <c r="N6477" i="1"/>
  <c r="N6476" i="1"/>
  <c r="N6475" i="1"/>
  <c r="N6474" i="1"/>
  <c r="N6473" i="1"/>
  <c r="N6472" i="1"/>
  <c r="N6471" i="1"/>
  <c r="N6470" i="1"/>
  <c r="N6469" i="1"/>
  <c r="N6468" i="1"/>
  <c r="N6467" i="1"/>
  <c r="N6466" i="1"/>
  <c r="N6465" i="1"/>
  <c r="N6464" i="1"/>
  <c r="N6463" i="1"/>
  <c r="N6462" i="1"/>
  <c r="N6461" i="1"/>
  <c r="N6460" i="1"/>
  <c r="N6459" i="1"/>
  <c r="N6458" i="1"/>
  <c r="N6457" i="1"/>
  <c r="N6456" i="1"/>
  <c r="N6455" i="1"/>
  <c r="N6454" i="1"/>
  <c r="N6453" i="1"/>
  <c r="N6452" i="1"/>
  <c r="N6451" i="1"/>
  <c r="N6450" i="1"/>
  <c r="N6449" i="1"/>
  <c r="N6448" i="1"/>
  <c r="N6447" i="1"/>
  <c r="N6446" i="1"/>
  <c r="N6445" i="1"/>
  <c r="N6444" i="1"/>
  <c r="N6443" i="1"/>
  <c r="N6442" i="1"/>
  <c r="N6441" i="1"/>
  <c r="N6440" i="1"/>
  <c r="N6439" i="1"/>
  <c r="N6438" i="1"/>
  <c r="N6437" i="1"/>
  <c r="N6436" i="1"/>
  <c r="N6435" i="1"/>
  <c r="N6434" i="1"/>
  <c r="N6433" i="1"/>
  <c r="N6432" i="1"/>
  <c r="N6431" i="1"/>
  <c r="N6430" i="1"/>
  <c r="N6429" i="1"/>
  <c r="N6428" i="1"/>
  <c r="N6427" i="1"/>
  <c r="N6426" i="1"/>
  <c r="N6425" i="1"/>
  <c r="N6424" i="1"/>
  <c r="N6423" i="1"/>
  <c r="N6422" i="1"/>
  <c r="N6421" i="1"/>
  <c r="N6420" i="1"/>
  <c r="N6419" i="1"/>
  <c r="N6418" i="1"/>
  <c r="N6417" i="1"/>
  <c r="N6416" i="1"/>
  <c r="N6415" i="1"/>
  <c r="N6414" i="1"/>
  <c r="N6413" i="1"/>
  <c r="N6412" i="1"/>
  <c r="N6411" i="1"/>
  <c r="N6410" i="1"/>
  <c r="N6409" i="1"/>
  <c r="N6408" i="1"/>
  <c r="N6407" i="1"/>
  <c r="N6406" i="1"/>
  <c r="N6405" i="1"/>
  <c r="N6404" i="1"/>
  <c r="N6403" i="1"/>
  <c r="N6402" i="1"/>
  <c r="N6401" i="1"/>
  <c r="N6400" i="1"/>
  <c r="N6399" i="1"/>
  <c r="N6398" i="1"/>
  <c r="N6397" i="1"/>
  <c r="N6396" i="1"/>
  <c r="N6395" i="1"/>
  <c r="N6394" i="1"/>
  <c r="N6393" i="1"/>
  <c r="N6392" i="1"/>
  <c r="N6391" i="1"/>
  <c r="N6390" i="1"/>
  <c r="N6389" i="1"/>
  <c r="N6388" i="1"/>
  <c r="N6387" i="1"/>
  <c r="N6386" i="1"/>
  <c r="N6385" i="1"/>
  <c r="N6384" i="1"/>
  <c r="N6383" i="1"/>
  <c r="N6382" i="1"/>
  <c r="N6381" i="1"/>
  <c r="N6380" i="1"/>
  <c r="N6379" i="1"/>
  <c r="N6378" i="1"/>
  <c r="N6377" i="1"/>
  <c r="N6376" i="1"/>
  <c r="N6375" i="1"/>
  <c r="N6374" i="1"/>
  <c r="N6373" i="1"/>
  <c r="N6372" i="1"/>
  <c r="N6371" i="1"/>
  <c r="N6370" i="1"/>
  <c r="N6369" i="1"/>
  <c r="N6368" i="1"/>
  <c r="N6367" i="1"/>
  <c r="N6366" i="1"/>
  <c r="N6365" i="1"/>
  <c r="N6364" i="1"/>
  <c r="N6363" i="1"/>
  <c r="N6362" i="1"/>
  <c r="N6361" i="1"/>
  <c r="N6360" i="1"/>
  <c r="N6359" i="1"/>
  <c r="N6358" i="1"/>
  <c r="N6357" i="1"/>
  <c r="N6356" i="1"/>
  <c r="N6355" i="1"/>
  <c r="N6354" i="1"/>
  <c r="N6353" i="1"/>
  <c r="N6352" i="1"/>
  <c r="N6351" i="1"/>
  <c r="N6350" i="1"/>
  <c r="N6349" i="1"/>
  <c r="N6348" i="1"/>
  <c r="N6347" i="1"/>
  <c r="N6346" i="1"/>
  <c r="N6345" i="1"/>
  <c r="N6344" i="1"/>
  <c r="N6343" i="1"/>
  <c r="N6342" i="1"/>
  <c r="N6341" i="1"/>
  <c r="N6340" i="1"/>
  <c r="N6339" i="1"/>
  <c r="N6338" i="1"/>
  <c r="N6337" i="1"/>
  <c r="N6336" i="1"/>
  <c r="N6335" i="1"/>
  <c r="N6334" i="1"/>
  <c r="N6333" i="1"/>
  <c r="N6332" i="1"/>
  <c r="N6331" i="1"/>
  <c r="N6330" i="1"/>
  <c r="N6329" i="1"/>
  <c r="N6328" i="1"/>
  <c r="N6327" i="1"/>
  <c r="N6326" i="1"/>
  <c r="N6325" i="1"/>
  <c r="N6324" i="1"/>
  <c r="N6323" i="1"/>
  <c r="N6322" i="1"/>
  <c r="N6321" i="1"/>
  <c r="N6320" i="1"/>
  <c r="N6319" i="1"/>
  <c r="N6318" i="1"/>
  <c r="N6317" i="1"/>
  <c r="N6316" i="1"/>
  <c r="N6315" i="1"/>
  <c r="N6314" i="1"/>
  <c r="N6313" i="1"/>
  <c r="N6312" i="1"/>
  <c r="N6311" i="1"/>
  <c r="N6310" i="1"/>
  <c r="N6309" i="1"/>
  <c r="N6308" i="1"/>
  <c r="N6307" i="1"/>
  <c r="N6306" i="1"/>
  <c r="N6305" i="1"/>
  <c r="N6304" i="1"/>
  <c r="N6303" i="1"/>
  <c r="N6302" i="1"/>
  <c r="N6301" i="1"/>
  <c r="N6300" i="1"/>
  <c r="N6299" i="1"/>
  <c r="N6298" i="1"/>
  <c r="N6297" i="1"/>
  <c r="N6296" i="1"/>
  <c r="N6295" i="1"/>
  <c r="N6294" i="1"/>
  <c r="N6293" i="1"/>
  <c r="N6292" i="1"/>
  <c r="N6291" i="1"/>
  <c r="N6290" i="1"/>
  <c r="N6289" i="1"/>
  <c r="N6288" i="1"/>
  <c r="N6287" i="1"/>
  <c r="N6286" i="1"/>
  <c r="N6285" i="1"/>
  <c r="N6284" i="1"/>
  <c r="N6283" i="1"/>
  <c r="N6282" i="1"/>
  <c r="N6281" i="1"/>
  <c r="N6280" i="1"/>
  <c r="N6279" i="1"/>
  <c r="N6278" i="1"/>
  <c r="N6277" i="1"/>
  <c r="N6276" i="1"/>
  <c r="N6275" i="1"/>
  <c r="N6274" i="1"/>
  <c r="N6273" i="1"/>
  <c r="N6272" i="1"/>
  <c r="N6271" i="1"/>
  <c r="N6270" i="1"/>
  <c r="N6269" i="1"/>
  <c r="N6268" i="1"/>
  <c r="N6267" i="1"/>
  <c r="N6266" i="1"/>
  <c r="N6265" i="1"/>
  <c r="N6264" i="1"/>
  <c r="N6263" i="1"/>
  <c r="N6262" i="1"/>
  <c r="N6261" i="1"/>
  <c r="N6260" i="1"/>
  <c r="N6259" i="1"/>
  <c r="N6258" i="1"/>
  <c r="N6257" i="1"/>
  <c r="N6256" i="1"/>
  <c r="N6255" i="1"/>
  <c r="N6254" i="1"/>
  <c r="N6253" i="1"/>
  <c r="N6252" i="1"/>
  <c r="N6251" i="1"/>
  <c r="N6250" i="1"/>
  <c r="N6249" i="1"/>
  <c r="N6248" i="1"/>
  <c r="N6247" i="1"/>
  <c r="N6246" i="1"/>
  <c r="N6245" i="1"/>
  <c r="N6244" i="1"/>
  <c r="N6243" i="1"/>
  <c r="N6242" i="1"/>
  <c r="N6241" i="1"/>
  <c r="N6240" i="1"/>
  <c r="N6239" i="1"/>
  <c r="N6238" i="1"/>
  <c r="N6237" i="1"/>
  <c r="N6236" i="1"/>
  <c r="N6235" i="1"/>
  <c r="N6234" i="1"/>
  <c r="N6233" i="1"/>
  <c r="N6232" i="1"/>
  <c r="N6231" i="1"/>
  <c r="N6230" i="1"/>
  <c r="N6229" i="1"/>
  <c r="N6228" i="1"/>
  <c r="N6227" i="1"/>
  <c r="N6226" i="1"/>
  <c r="N6225" i="1"/>
  <c r="N6224" i="1"/>
  <c r="N6223" i="1"/>
  <c r="N6222" i="1"/>
  <c r="N6221" i="1"/>
  <c r="N6220" i="1"/>
  <c r="N6219" i="1"/>
  <c r="N6218" i="1"/>
  <c r="N6217" i="1"/>
  <c r="N6216" i="1"/>
  <c r="N6215" i="1"/>
  <c r="N6214" i="1"/>
  <c r="N6213" i="1"/>
  <c r="N6212" i="1"/>
  <c r="N6211" i="1"/>
  <c r="N6210" i="1"/>
  <c r="N6209" i="1"/>
  <c r="N6208" i="1"/>
  <c r="N6207" i="1"/>
  <c r="N6206" i="1"/>
  <c r="N6205" i="1"/>
  <c r="N6204" i="1"/>
  <c r="N6203" i="1"/>
  <c r="N6202" i="1"/>
  <c r="N6201" i="1"/>
  <c r="N6200" i="1"/>
  <c r="N6199" i="1"/>
  <c r="N6198" i="1"/>
  <c r="N6197" i="1"/>
  <c r="N6196" i="1"/>
  <c r="N6195" i="1"/>
  <c r="N6194" i="1"/>
  <c r="N6193" i="1"/>
  <c r="N6192" i="1"/>
  <c r="N6191" i="1"/>
  <c r="N6190" i="1"/>
  <c r="N6189" i="1"/>
  <c r="N6188" i="1"/>
  <c r="N6187" i="1"/>
  <c r="N6186" i="1"/>
  <c r="N6185" i="1"/>
  <c r="N6184" i="1"/>
  <c r="N6183" i="1"/>
  <c r="N6182" i="1"/>
  <c r="N6181" i="1"/>
  <c r="N6180" i="1"/>
  <c r="N6179" i="1"/>
  <c r="N6178" i="1"/>
  <c r="N6177" i="1"/>
  <c r="N6176" i="1"/>
  <c r="N6175" i="1"/>
  <c r="N6174" i="1"/>
  <c r="N6173" i="1"/>
  <c r="N6172" i="1"/>
  <c r="N6171" i="1"/>
  <c r="N6170" i="1"/>
  <c r="N6169" i="1"/>
  <c r="N6168" i="1"/>
  <c r="N6167" i="1"/>
  <c r="N6166" i="1"/>
  <c r="N6165" i="1"/>
  <c r="N6164" i="1"/>
  <c r="N6163" i="1"/>
  <c r="N6162" i="1"/>
  <c r="N6161" i="1"/>
  <c r="N6160" i="1"/>
  <c r="N6159" i="1"/>
  <c r="N6158" i="1"/>
  <c r="N6157" i="1"/>
  <c r="N6156" i="1"/>
  <c r="N6155" i="1"/>
  <c r="N6154" i="1"/>
  <c r="N6153" i="1"/>
  <c r="N6152" i="1"/>
  <c r="N6151" i="1"/>
  <c r="N6150" i="1"/>
  <c r="N6149" i="1"/>
  <c r="N6148" i="1"/>
  <c r="N6147" i="1"/>
  <c r="N6146" i="1"/>
  <c r="N6145" i="1"/>
  <c r="N6144" i="1"/>
  <c r="N6143" i="1"/>
  <c r="N6142" i="1"/>
  <c r="N6141" i="1"/>
  <c r="N6140" i="1"/>
  <c r="N6139" i="1"/>
  <c r="N6138" i="1"/>
  <c r="N6137" i="1"/>
  <c r="N6136" i="1"/>
  <c r="N6135" i="1"/>
  <c r="N6134" i="1"/>
  <c r="N6133" i="1"/>
  <c r="N6132" i="1"/>
  <c r="N6131" i="1"/>
  <c r="N6130" i="1"/>
  <c r="N6129" i="1"/>
  <c r="N6128" i="1"/>
  <c r="N6127" i="1"/>
  <c r="N6126" i="1"/>
  <c r="N6125" i="1"/>
  <c r="N6124" i="1"/>
  <c r="N6123" i="1"/>
  <c r="N6122" i="1"/>
  <c r="N6121" i="1"/>
  <c r="N6120" i="1"/>
  <c r="N6119" i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4" i="1"/>
  <c r="N6063" i="1"/>
  <c r="N6062" i="1"/>
  <c r="N6061" i="1"/>
  <c r="N6060" i="1"/>
  <c r="N6059" i="1"/>
  <c r="N6058" i="1"/>
  <c r="N6057" i="1"/>
  <c r="N6056" i="1"/>
  <c r="N6055" i="1"/>
  <c r="N6054" i="1"/>
  <c r="N6053" i="1"/>
  <c r="N6052" i="1"/>
  <c r="N6051" i="1"/>
  <c r="N6050" i="1"/>
  <c r="N6049" i="1"/>
  <c r="N6048" i="1"/>
  <c r="N6047" i="1"/>
  <c r="N6046" i="1"/>
  <c r="N6045" i="1"/>
  <c r="N6044" i="1"/>
  <c r="N6043" i="1"/>
  <c r="N6042" i="1"/>
  <c r="N6041" i="1"/>
  <c r="N6040" i="1"/>
  <c r="N6039" i="1"/>
  <c r="N6038" i="1"/>
  <c r="N6037" i="1"/>
  <c r="N6036" i="1"/>
  <c r="N6035" i="1"/>
  <c r="N6034" i="1"/>
  <c r="N6033" i="1"/>
  <c r="N6032" i="1"/>
  <c r="N6031" i="1"/>
  <c r="N6030" i="1"/>
  <c r="N6029" i="1"/>
  <c r="N6028" i="1"/>
  <c r="N6027" i="1"/>
  <c r="N6026" i="1"/>
  <c r="N6025" i="1"/>
  <c r="N6024" i="1"/>
  <c r="N6023" i="1"/>
  <c r="N6022" i="1"/>
  <c r="N6021" i="1"/>
  <c r="N6020" i="1"/>
  <c r="N6019" i="1"/>
  <c r="N6018" i="1"/>
  <c r="N6017" i="1"/>
  <c r="N6016" i="1"/>
  <c r="N6015" i="1"/>
  <c r="N6014" i="1"/>
  <c r="N6013" i="1"/>
  <c r="N6012" i="1"/>
  <c r="N6011" i="1"/>
  <c r="N6010" i="1"/>
  <c r="N6009" i="1"/>
  <c r="N6008" i="1"/>
  <c r="N6007" i="1"/>
  <c r="N6006" i="1"/>
  <c r="N6005" i="1"/>
  <c r="N6004" i="1"/>
  <c r="N6003" i="1"/>
  <c r="N6002" i="1"/>
  <c r="N6001" i="1"/>
  <c r="N6000" i="1"/>
  <c r="N5999" i="1"/>
  <c r="N5998" i="1"/>
  <c r="N5997" i="1"/>
  <c r="N5996" i="1"/>
  <c r="N5995" i="1"/>
  <c r="N5994" i="1"/>
  <c r="N5993" i="1"/>
  <c r="N5992" i="1"/>
  <c r="N5991" i="1"/>
  <c r="N5990" i="1"/>
  <c r="N5989" i="1"/>
  <c r="N5988" i="1"/>
  <c r="N5987" i="1"/>
  <c r="N5986" i="1"/>
  <c r="N5985" i="1"/>
  <c r="N5984" i="1"/>
  <c r="N5983" i="1"/>
  <c r="N5982" i="1"/>
  <c r="N5981" i="1"/>
  <c r="N5980" i="1"/>
  <c r="N5979" i="1"/>
  <c r="N5978" i="1"/>
  <c r="N5977" i="1"/>
  <c r="N5976" i="1"/>
  <c r="N5975" i="1"/>
  <c r="N5974" i="1"/>
  <c r="N5973" i="1"/>
  <c r="N5972" i="1"/>
  <c r="N5971" i="1"/>
  <c r="N5970" i="1"/>
  <c r="N5969" i="1"/>
  <c r="N5968" i="1"/>
  <c r="N5967" i="1"/>
  <c r="N5966" i="1"/>
  <c r="N5965" i="1"/>
  <c r="N5964" i="1"/>
  <c r="N5963" i="1"/>
  <c r="N5962" i="1"/>
  <c r="N5961" i="1"/>
  <c r="N5960" i="1"/>
  <c r="N5959" i="1"/>
  <c r="N5958" i="1"/>
  <c r="N5957" i="1"/>
  <c r="N5956" i="1"/>
  <c r="N5955" i="1"/>
  <c r="N5954" i="1"/>
  <c r="N5953" i="1"/>
  <c r="N5952" i="1"/>
  <c r="N5951" i="1"/>
  <c r="N5950" i="1"/>
  <c r="N5949" i="1"/>
  <c r="N5948" i="1"/>
  <c r="N5947" i="1"/>
  <c r="N5946" i="1"/>
  <c r="N5945" i="1"/>
  <c r="N5944" i="1"/>
  <c r="N5943" i="1"/>
  <c r="N5942" i="1"/>
  <c r="N5941" i="1"/>
  <c r="N5940" i="1"/>
  <c r="N5939" i="1"/>
  <c r="N5938" i="1"/>
  <c r="N5937" i="1"/>
  <c r="N5936" i="1"/>
  <c r="N5935" i="1"/>
  <c r="N5934" i="1"/>
  <c r="N5933" i="1"/>
  <c r="N5932" i="1"/>
  <c r="N5931" i="1"/>
  <c r="N5930" i="1"/>
  <c r="N5929" i="1"/>
  <c r="N5928" i="1"/>
  <c r="N5927" i="1"/>
  <c r="N5926" i="1"/>
  <c r="N5925" i="1"/>
  <c r="N5924" i="1"/>
  <c r="N5923" i="1"/>
  <c r="N5922" i="1"/>
  <c r="N5921" i="1"/>
  <c r="N5920" i="1"/>
  <c r="N5919" i="1"/>
  <c r="N5918" i="1"/>
  <c r="N5917" i="1"/>
  <c r="N5916" i="1"/>
  <c r="N5915" i="1"/>
  <c r="N5914" i="1"/>
  <c r="N5913" i="1"/>
  <c r="N5912" i="1"/>
  <c r="N5911" i="1"/>
  <c r="N5910" i="1"/>
  <c r="N5909" i="1"/>
  <c r="N5908" i="1"/>
  <c r="N5907" i="1"/>
  <c r="N5906" i="1"/>
  <c r="N5905" i="1"/>
  <c r="N5904" i="1"/>
  <c r="N5903" i="1"/>
  <c r="N5902" i="1"/>
  <c r="N5901" i="1"/>
  <c r="N5900" i="1"/>
  <c r="N5899" i="1"/>
  <c r="N5898" i="1"/>
  <c r="N5897" i="1"/>
  <c r="N5896" i="1"/>
  <c r="N5895" i="1"/>
  <c r="N5894" i="1"/>
  <c r="N5893" i="1"/>
  <c r="N5892" i="1"/>
  <c r="N5891" i="1"/>
  <c r="N5890" i="1"/>
  <c r="N5889" i="1"/>
  <c r="N5888" i="1"/>
  <c r="N5887" i="1"/>
  <c r="N5886" i="1"/>
  <c r="N5885" i="1"/>
  <c r="N5884" i="1"/>
  <c r="N5883" i="1"/>
  <c r="N5882" i="1"/>
  <c r="N5881" i="1"/>
  <c r="N5880" i="1"/>
  <c r="N5879" i="1"/>
  <c r="N5878" i="1"/>
  <c r="N5877" i="1"/>
  <c r="N5876" i="1"/>
  <c r="N5875" i="1"/>
  <c r="N5874" i="1"/>
  <c r="N5873" i="1"/>
  <c r="N5872" i="1"/>
  <c r="N5871" i="1"/>
  <c r="N5870" i="1"/>
  <c r="N5869" i="1"/>
  <c r="N5868" i="1"/>
  <c r="N5867" i="1"/>
  <c r="N5866" i="1"/>
  <c r="N5865" i="1"/>
  <c r="N5864" i="1"/>
  <c r="N5863" i="1"/>
  <c r="N5862" i="1"/>
  <c r="N5861" i="1"/>
  <c r="N5860" i="1"/>
  <c r="N5859" i="1"/>
  <c r="N5858" i="1"/>
  <c r="N5857" i="1"/>
  <c r="N5856" i="1"/>
  <c r="N5855" i="1"/>
  <c r="N5854" i="1"/>
  <c r="N5853" i="1"/>
  <c r="N5852" i="1"/>
  <c r="N5851" i="1"/>
  <c r="N5850" i="1"/>
  <c r="N5849" i="1"/>
  <c r="N5848" i="1"/>
  <c r="N5847" i="1"/>
  <c r="N5846" i="1"/>
  <c r="N5845" i="1"/>
  <c r="N5844" i="1"/>
  <c r="N5843" i="1"/>
  <c r="N5842" i="1"/>
  <c r="N5841" i="1"/>
  <c r="N5840" i="1"/>
  <c r="N5839" i="1"/>
  <c r="N5838" i="1"/>
  <c r="N5837" i="1"/>
  <c r="N5836" i="1"/>
  <c r="N5835" i="1"/>
  <c r="N5834" i="1"/>
  <c r="N5833" i="1"/>
  <c r="N5832" i="1"/>
  <c r="N5831" i="1"/>
  <c r="N5830" i="1"/>
  <c r="N5829" i="1"/>
  <c r="N5828" i="1"/>
  <c r="N5827" i="1"/>
  <c r="N5826" i="1"/>
  <c r="N5825" i="1"/>
  <c r="N5824" i="1"/>
  <c r="N5823" i="1"/>
  <c r="N5822" i="1"/>
  <c r="N5821" i="1"/>
  <c r="N5820" i="1"/>
  <c r="N5819" i="1"/>
  <c r="N5818" i="1"/>
  <c r="N5817" i="1"/>
  <c r="N5816" i="1"/>
  <c r="N5815" i="1"/>
  <c r="N5814" i="1"/>
  <c r="N5813" i="1"/>
  <c r="N5812" i="1"/>
  <c r="N5811" i="1"/>
  <c r="N5810" i="1"/>
  <c r="N5809" i="1"/>
  <c r="N5808" i="1"/>
  <c r="N5807" i="1"/>
  <c r="N5806" i="1"/>
  <c r="N5805" i="1"/>
  <c r="N5804" i="1"/>
  <c r="N5803" i="1"/>
  <c r="N5802" i="1"/>
  <c r="N5801" i="1"/>
  <c r="N5800" i="1"/>
  <c r="N5799" i="1"/>
  <c r="N5798" i="1"/>
  <c r="N5797" i="1"/>
  <c r="N5796" i="1"/>
  <c r="N5795" i="1"/>
  <c r="N5794" i="1"/>
  <c r="N5793" i="1"/>
  <c r="N5792" i="1"/>
  <c r="N5791" i="1"/>
  <c r="N5790" i="1"/>
  <c r="N5789" i="1"/>
  <c r="N5788" i="1"/>
  <c r="N5787" i="1"/>
  <c r="N5786" i="1"/>
  <c r="N5785" i="1"/>
  <c r="N5784" i="1"/>
  <c r="N5783" i="1"/>
  <c r="N5782" i="1"/>
  <c r="N5781" i="1"/>
  <c r="N5780" i="1"/>
  <c r="N5779" i="1"/>
  <c r="N5778" i="1"/>
  <c r="N5777" i="1"/>
  <c r="N5776" i="1"/>
  <c r="N5775" i="1"/>
  <c r="N5774" i="1"/>
  <c r="N5773" i="1"/>
  <c r="N5772" i="1"/>
  <c r="N5771" i="1"/>
  <c r="N5770" i="1"/>
  <c r="N5769" i="1"/>
  <c r="N5768" i="1"/>
  <c r="N5767" i="1"/>
  <c r="N5766" i="1"/>
  <c r="N5765" i="1"/>
  <c r="N5764" i="1"/>
  <c r="N5763" i="1"/>
  <c r="N5762" i="1"/>
  <c r="N5761" i="1"/>
  <c r="N5760" i="1"/>
  <c r="N5759" i="1"/>
  <c r="N5758" i="1"/>
  <c r="N5757" i="1"/>
  <c r="N5756" i="1"/>
  <c r="N5755" i="1"/>
  <c r="N5754" i="1"/>
  <c r="N5753" i="1"/>
  <c r="N5752" i="1"/>
  <c r="N5751" i="1"/>
  <c r="N5750" i="1"/>
  <c r="N5749" i="1"/>
  <c r="N5748" i="1"/>
  <c r="N5747" i="1"/>
  <c r="N5746" i="1"/>
  <c r="N5745" i="1"/>
  <c r="N5744" i="1"/>
  <c r="N5743" i="1"/>
  <c r="N5742" i="1"/>
  <c r="N5741" i="1"/>
  <c r="N5740" i="1"/>
  <c r="N5739" i="1"/>
  <c r="N5738" i="1"/>
  <c r="N5737" i="1"/>
  <c r="N5736" i="1"/>
  <c r="N5735" i="1"/>
  <c r="N5734" i="1"/>
  <c r="N5733" i="1"/>
  <c r="N5732" i="1"/>
  <c r="N5731" i="1"/>
  <c r="N5730" i="1"/>
  <c r="N5729" i="1"/>
  <c r="N5728" i="1"/>
  <c r="N5727" i="1"/>
  <c r="N5726" i="1"/>
  <c r="N5725" i="1"/>
  <c r="N5724" i="1"/>
  <c r="N5723" i="1"/>
  <c r="N5722" i="1"/>
  <c r="N5721" i="1"/>
  <c r="N5720" i="1"/>
  <c r="N5719" i="1"/>
  <c r="N5718" i="1"/>
  <c r="N5717" i="1"/>
  <c r="N5716" i="1"/>
  <c r="N5715" i="1"/>
  <c r="N5714" i="1"/>
  <c r="N5713" i="1"/>
  <c r="N5712" i="1"/>
  <c r="N5711" i="1"/>
  <c r="N5710" i="1"/>
  <c r="N5709" i="1"/>
  <c r="N5708" i="1"/>
  <c r="N5707" i="1"/>
  <c r="N5706" i="1"/>
  <c r="N5705" i="1"/>
  <c r="N5704" i="1"/>
  <c r="N5703" i="1"/>
  <c r="N5702" i="1"/>
  <c r="N5701" i="1"/>
  <c r="N5700" i="1"/>
  <c r="N5699" i="1"/>
  <c r="N5698" i="1"/>
  <c r="N5697" i="1"/>
  <c r="N5696" i="1"/>
  <c r="N5695" i="1"/>
  <c r="N5694" i="1"/>
  <c r="N5693" i="1"/>
  <c r="N5692" i="1"/>
  <c r="N5691" i="1"/>
  <c r="N5690" i="1"/>
  <c r="N5689" i="1"/>
  <c r="N5688" i="1"/>
  <c r="N5687" i="1"/>
  <c r="N5686" i="1"/>
  <c r="N5685" i="1"/>
  <c r="N5684" i="1"/>
  <c r="N5683" i="1"/>
  <c r="N5682" i="1"/>
  <c r="N5681" i="1"/>
  <c r="N5680" i="1"/>
  <c r="N5679" i="1"/>
  <c r="N5678" i="1"/>
  <c r="N5677" i="1"/>
  <c r="N5676" i="1"/>
  <c r="N5675" i="1"/>
  <c r="N5674" i="1"/>
  <c r="N5673" i="1"/>
  <c r="N5672" i="1"/>
  <c r="N5671" i="1"/>
  <c r="N5670" i="1"/>
  <c r="N5669" i="1"/>
  <c r="N5668" i="1"/>
  <c r="N5667" i="1"/>
  <c r="N5666" i="1"/>
  <c r="N5665" i="1"/>
  <c r="N5664" i="1"/>
  <c r="N5663" i="1"/>
  <c r="N5662" i="1"/>
  <c r="N5661" i="1"/>
  <c r="N5660" i="1"/>
  <c r="N5659" i="1"/>
  <c r="N5658" i="1"/>
  <c r="N5657" i="1"/>
  <c r="N5656" i="1"/>
  <c r="N5655" i="1"/>
  <c r="N5654" i="1"/>
  <c r="N5653" i="1"/>
  <c r="N5652" i="1"/>
  <c r="N5651" i="1"/>
  <c r="N5650" i="1"/>
  <c r="N5649" i="1"/>
  <c r="N5648" i="1"/>
  <c r="N5647" i="1"/>
  <c r="N5646" i="1"/>
  <c r="N5645" i="1"/>
  <c r="N5644" i="1"/>
  <c r="N5643" i="1"/>
  <c r="N5642" i="1"/>
  <c r="N5641" i="1"/>
  <c r="N5640" i="1"/>
  <c r="N5639" i="1"/>
  <c r="N5638" i="1"/>
  <c r="N5637" i="1"/>
  <c r="N5636" i="1"/>
  <c r="N5635" i="1"/>
  <c r="N5634" i="1"/>
  <c r="N5633" i="1"/>
  <c r="N5632" i="1"/>
  <c r="N5631" i="1"/>
  <c r="N5630" i="1"/>
  <c r="N5629" i="1"/>
  <c r="N5628" i="1"/>
  <c r="N5627" i="1"/>
  <c r="N5626" i="1"/>
  <c r="N5625" i="1"/>
  <c r="N5624" i="1"/>
  <c r="N5623" i="1"/>
  <c r="N5622" i="1"/>
  <c r="N5621" i="1"/>
  <c r="N5620" i="1"/>
  <c r="N5619" i="1"/>
  <c r="N5618" i="1"/>
  <c r="N5617" i="1"/>
  <c r="N5616" i="1"/>
  <c r="N5615" i="1"/>
  <c r="N5614" i="1"/>
  <c r="N5613" i="1"/>
  <c r="N5612" i="1"/>
  <c r="N5611" i="1"/>
  <c r="N5610" i="1"/>
  <c r="N5609" i="1"/>
  <c r="N5608" i="1"/>
  <c r="N5607" i="1"/>
  <c r="N5606" i="1"/>
  <c r="N5605" i="1"/>
  <c r="N5604" i="1"/>
  <c r="N5603" i="1"/>
  <c r="N5602" i="1"/>
  <c r="N5601" i="1"/>
  <c r="N5600" i="1"/>
  <c r="N5599" i="1"/>
  <c r="N5598" i="1"/>
  <c r="N5597" i="1"/>
  <c r="N5596" i="1"/>
  <c r="N5595" i="1"/>
  <c r="N5594" i="1"/>
  <c r="N5593" i="1"/>
  <c r="N5592" i="1"/>
  <c r="N5591" i="1"/>
  <c r="N5590" i="1"/>
  <c r="N5589" i="1"/>
  <c r="N5588" i="1"/>
  <c r="N5587" i="1"/>
  <c r="N5586" i="1"/>
  <c r="N5585" i="1"/>
  <c r="N5584" i="1"/>
  <c r="N5583" i="1"/>
  <c r="N5582" i="1"/>
  <c r="N5581" i="1"/>
  <c r="N5580" i="1"/>
  <c r="N5579" i="1"/>
  <c r="N5578" i="1"/>
  <c r="N5577" i="1"/>
  <c r="N5576" i="1"/>
  <c r="N5575" i="1"/>
  <c r="N5574" i="1"/>
  <c r="N5573" i="1"/>
  <c r="N5572" i="1"/>
  <c r="N5571" i="1"/>
  <c r="N5570" i="1"/>
  <c r="N5569" i="1"/>
  <c r="N5568" i="1"/>
  <c r="N5567" i="1"/>
  <c r="N5566" i="1"/>
  <c r="N5565" i="1"/>
  <c r="N5564" i="1"/>
  <c r="N5563" i="1"/>
  <c r="N5562" i="1"/>
  <c r="N5561" i="1"/>
  <c r="N5560" i="1"/>
  <c r="N5559" i="1"/>
  <c r="N5558" i="1"/>
  <c r="N5557" i="1"/>
  <c r="N5556" i="1"/>
  <c r="N5555" i="1"/>
  <c r="N5554" i="1"/>
  <c r="N5553" i="1"/>
  <c r="N5552" i="1"/>
  <c r="N5551" i="1"/>
  <c r="N5550" i="1"/>
  <c r="N5549" i="1"/>
  <c r="N5548" i="1"/>
  <c r="N5547" i="1"/>
  <c r="N5546" i="1"/>
  <c r="N5545" i="1"/>
  <c r="N5544" i="1"/>
  <c r="N5543" i="1"/>
  <c r="N5542" i="1"/>
  <c r="N5541" i="1"/>
  <c r="N5540" i="1"/>
  <c r="N5539" i="1"/>
  <c r="N5538" i="1"/>
  <c r="N5537" i="1"/>
  <c r="N5536" i="1"/>
  <c r="N5535" i="1"/>
  <c r="N5534" i="1"/>
  <c r="N5533" i="1"/>
  <c r="N5532" i="1"/>
  <c r="N5531" i="1"/>
  <c r="N5530" i="1"/>
  <c r="N5529" i="1"/>
  <c r="N5528" i="1"/>
  <c r="N5527" i="1"/>
  <c r="N5526" i="1"/>
  <c r="N5525" i="1"/>
  <c r="N5524" i="1"/>
  <c r="N5523" i="1"/>
  <c r="N5522" i="1"/>
  <c r="N5521" i="1"/>
  <c r="N5520" i="1"/>
  <c r="N5519" i="1"/>
  <c r="N5518" i="1"/>
  <c r="N5517" i="1"/>
  <c r="N5516" i="1"/>
  <c r="N5515" i="1"/>
  <c r="N5514" i="1"/>
  <c r="N5513" i="1"/>
  <c r="N5512" i="1"/>
  <c r="N5511" i="1"/>
  <c r="N5510" i="1"/>
  <c r="N5509" i="1"/>
  <c r="N5508" i="1"/>
  <c r="N5507" i="1"/>
  <c r="N5506" i="1"/>
  <c r="N5505" i="1"/>
  <c r="N5504" i="1"/>
  <c r="N5503" i="1"/>
  <c r="N5502" i="1"/>
  <c r="N5501" i="1"/>
  <c r="N5500" i="1"/>
  <c r="N5499" i="1"/>
  <c r="N5498" i="1"/>
  <c r="N5497" i="1"/>
  <c r="N5496" i="1"/>
  <c r="N5495" i="1"/>
  <c r="N5494" i="1"/>
  <c r="N5493" i="1"/>
  <c r="N5492" i="1"/>
  <c r="N5491" i="1"/>
  <c r="N5490" i="1"/>
  <c r="N5489" i="1"/>
  <c r="N5488" i="1"/>
  <c r="N5487" i="1"/>
  <c r="N5486" i="1"/>
  <c r="N5485" i="1"/>
  <c r="N5484" i="1"/>
  <c r="N5483" i="1"/>
  <c r="N5482" i="1"/>
  <c r="N5481" i="1"/>
  <c r="N5480" i="1"/>
  <c r="N5479" i="1"/>
  <c r="N5478" i="1"/>
  <c r="N5477" i="1"/>
  <c r="N5476" i="1"/>
  <c r="N5475" i="1"/>
  <c r="N5474" i="1"/>
  <c r="N5473" i="1"/>
  <c r="N5472" i="1"/>
  <c r="N5471" i="1"/>
  <c r="N5470" i="1"/>
  <c r="N5469" i="1"/>
  <c r="N5468" i="1"/>
  <c r="N5467" i="1"/>
  <c r="N5466" i="1"/>
  <c r="N5465" i="1"/>
  <c r="N5464" i="1"/>
  <c r="N5463" i="1"/>
  <c r="N5462" i="1"/>
  <c r="N5461" i="1"/>
  <c r="N5460" i="1"/>
  <c r="N5459" i="1"/>
  <c r="N5458" i="1"/>
  <c r="N5457" i="1"/>
  <c r="N5456" i="1"/>
  <c r="N5455" i="1"/>
  <c r="N5454" i="1"/>
  <c r="N5453" i="1"/>
  <c r="N5452" i="1"/>
  <c r="N5451" i="1"/>
  <c r="N5450" i="1"/>
  <c r="N5449" i="1"/>
  <c r="N5448" i="1"/>
  <c r="N5447" i="1"/>
  <c r="N5446" i="1"/>
  <c r="N5445" i="1"/>
  <c r="N5444" i="1"/>
  <c r="N5443" i="1"/>
  <c r="N5442" i="1"/>
  <c r="N5441" i="1"/>
  <c r="N5440" i="1"/>
  <c r="N5439" i="1"/>
  <c r="N5438" i="1"/>
  <c r="N5437" i="1"/>
  <c r="N5436" i="1"/>
  <c r="N5435" i="1"/>
  <c r="N5434" i="1"/>
  <c r="N5433" i="1"/>
  <c r="N5432" i="1"/>
  <c r="N5431" i="1"/>
  <c r="N5430" i="1"/>
  <c r="N5429" i="1"/>
  <c r="N5428" i="1"/>
  <c r="N5427" i="1"/>
  <c r="N5426" i="1"/>
  <c r="N5425" i="1"/>
  <c r="N5424" i="1"/>
  <c r="N5423" i="1"/>
  <c r="N5422" i="1"/>
  <c r="N5421" i="1"/>
  <c r="N5420" i="1"/>
  <c r="N5419" i="1"/>
  <c r="N5418" i="1"/>
  <c r="N5417" i="1"/>
  <c r="N5416" i="1"/>
  <c r="N5415" i="1"/>
  <c r="N5414" i="1"/>
  <c r="N5413" i="1"/>
  <c r="N5412" i="1"/>
  <c r="N5411" i="1"/>
  <c r="N5410" i="1"/>
  <c r="N5409" i="1"/>
  <c r="N5408" i="1"/>
  <c r="N5407" i="1"/>
  <c r="N5406" i="1"/>
  <c r="N5405" i="1"/>
  <c r="N5404" i="1"/>
  <c r="N5403" i="1"/>
  <c r="N5402" i="1"/>
  <c r="N5401" i="1"/>
  <c r="N5400" i="1"/>
  <c r="N5399" i="1"/>
  <c r="N5398" i="1"/>
  <c r="N5397" i="1"/>
  <c r="N5396" i="1"/>
  <c r="N5395" i="1"/>
  <c r="N5394" i="1"/>
  <c r="N5393" i="1"/>
  <c r="N5392" i="1"/>
  <c r="N5391" i="1"/>
  <c r="N5390" i="1"/>
  <c r="N5389" i="1"/>
  <c r="N5388" i="1"/>
  <c r="N5387" i="1"/>
  <c r="N5386" i="1"/>
  <c r="N5385" i="1"/>
  <c r="N5384" i="1"/>
  <c r="N5383" i="1"/>
  <c r="N5382" i="1"/>
  <c r="N5381" i="1"/>
  <c r="N5380" i="1"/>
  <c r="N5379" i="1"/>
  <c r="N5378" i="1"/>
  <c r="N5377" i="1"/>
  <c r="N5376" i="1"/>
  <c r="N5375" i="1"/>
  <c r="N5374" i="1"/>
  <c r="N5373" i="1"/>
  <c r="N5372" i="1"/>
  <c r="N5371" i="1"/>
  <c r="N5370" i="1"/>
  <c r="N5369" i="1"/>
  <c r="N5368" i="1"/>
  <c r="N5367" i="1"/>
  <c r="N5366" i="1"/>
  <c r="N5365" i="1"/>
  <c r="N5364" i="1"/>
  <c r="N5363" i="1"/>
  <c r="N5362" i="1"/>
  <c r="N5361" i="1"/>
  <c r="N5360" i="1"/>
  <c r="N5359" i="1"/>
  <c r="N5358" i="1"/>
  <c r="N5357" i="1"/>
  <c r="N5356" i="1"/>
  <c r="N5355" i="1"/>
  <c r="N5354" i="1"/>
  <c r="N5353" i="1"/>
  <c r="N5352" i="1"/>
  <c r="N5351" i="1"/>
  <c r="N5350" i="1"/>
  <c r="N5349" i="1"/>
  <c r="N5348" i="1"/>
  <c r="N5347" i="1"/>
  <c r="N5346" i="1"/>
  <c r="N5345" i="1"/>
  <c r="N5344" i="1"/>
  <c r="N5343" i="1"/>
  <c r="N5342" i="1"/>
  <c r="N5341" i="1"/>
  <c r="N5340" i="1"/>
  <c r="N5339" i="1"/>
  <c r="N5338" i="1"/>
  <c r="N5337" i="1"/>
  <c r="N5336" i="1"/>
  <c r="N5335" i="1"/>
  <c r="N5334" i="1"/>
  <c r="N5333" i="1"/>
  <c r="N5332" i="1"/>
  <c r="N5331" i="1"/>
  <c r="N5330" i="1"/>
  <c r="N5329" i="1"/>
  <c r="N5328" i="1"/>
  <c r="N5327" i="1"/>
  <c r="N5326" i="1"/>
  <c r="N5325" i="1"/>
  <c r="N5324" i="1"/>
  <c r="N5323" i="1"/>
  <c r="N5322" i="1"/>
  <c r="N5321" i="1"/>
  <c r="N5320" i="1"/>
  <c r="N5319" i="1"/>
  <c r="N5318" i="1"/>
  <c r="N5317" i="1"/>
  <c r="N5316" i="1"/>
  <c r="N5315" i="1"/>
  <c r="N5314" i="1"/>
  <c r="N5313" i="1"/>
  <c r="N5312" i="1"/>
  <c r="N5311" i="1"/>
  <c r="N5310" i="1"/>
  <c r="N5309" i="1"/>
  <c r="N5308" i="1"/>
  <c r="N5307" i="1"/>
  <c r="N5306" i="1"/>
  <c r="N5305" i="1"/>
  <c r="N5304" i="1"/>
  <c r="N5303" i="1"/>
  <c r="N5302" i="1"/>
  <c r="N5301" i="1"/>
  <c r="N5300" i="1"/>
  <c r="N5299" i="1"/>
  <c r="N5298" i="1"/>
  <c r="N5297" i="1"/>
  <c r="N5296" i="1"/>
  <c r="N5295" i="1"/>
  <c r="N5294" i="1"/>
  <c r="N5293" i="1"/>
  <c r="N5292" i="1"/>
  <c r="N5291" i="1"/>
  <c r="N5290" i="1"/>
  <c r="N5289" i="1"/>
  <c r="N5288" i="1"/>
  <c r="N5287" i="1"/>
  <c r="N5286" i="1"/>
  <c r="N5285" i="1"/>
  <c r="N5284" i="1"/>
  <c r="N5283" i="1"/>
  <c r="N5282" i="1"/>
  <c r="N5281" i="1"/>
  <c r="N5280" i="1"/>
  <c r="N5279" i="1"/>
  <c r="N5278" i="1"/>
  <c r="N5277" i="1"/>
  <c r="N5276" i="1"/>
  <c r="N5275" i="1"/>
  <c r="N5274" i="1"/>
  <c r="N5273" i="1"/>
  <c r="N5272" i="1"/>
  <c r="N5271" i="1"/>
  <c r="N5270" i="1"/>
  <c r="N5269" i="1"/>
  <c r="N5268" i="1"/>
  <c r="N5267" i="1"/>
  <c r="N5266" i="1"/>
  <c r="N5265" i="1"/>
  <c r="N5264" i="1"/>
  <c r="N5263" i="1"/>
  <c r="N5262" i="1"/>
  <c r="N5261" i="1"/>
  <c r="N5260" i="1"/>
  <c r="N5259" i="1"/>
  <c r="N5258" i="1"/>
  <c r="N5257" i="1"/>
  <c r="N5256" i="1"/>
  <c r="N5255" i="1"/>
  <c r="N5254" i="1"/>
  <c r="N5253" i="1"/>
  <c r="N5252" i="1"/>
  <c r="N5251" i="1"/>
  <c r="N5250" i="1"/>
  <c r="N5249" i="1"/>
  <c r="N5248" i="1"/>
  <c r="N5247" i="1"/>
  <c r="N5246" i="1"/>
  <c r="N5245" i="1"/>
  <c r="N5244" i="1"/>
  <c r="N5243" i="1"/>
  <c r="N5242" i="1"/>
  <c r="N5241" i="1"/>
  <c r="N5240" i="1"/>
  <c r="N5239" i="1"/>
  <c r="N5238" i="1"/>
  <c r="N5237" i="1"/>
  <c r="N5236" i="1"/>
  <c r="N5235" i="1"/>
  <c r="N5234" i="1"/>
  <c r="N5233" i="1"/>
  <c r="N5232" i="1"/>
  <c r="N5231" i="1"/>
  <c r="N5230" i="1"/>
  <c r="N5229" i="1"/>
  <c r="N5228" i="1"/>
  <c r="N5227" i="1"/>
  <c r="N5226" i="1"/>
  <c r="N5225" i="1"/>
  <c r="N5224" i="1"/>
  <c r="N5223" i="1"/>
  <c r="N5222" i="1"/>
  <c r="N5221" i="1"/>
  <c r="N5220" i="1"/>
  <c r="N5219" i="1"/>
  <c r="N5218" i="1"/>
  <c r="N5217" i="1"/>
  <c r="N5216" i="1"/>
  <c r="N5215" i="1"/>
  <c r="N5214" i="1"/>
  <c r="N5213" i="1"/>
  <c r="N5212" i="1"/>
  <c r="N5211" i="1"/>
  <c r="N5210" i="1"/>
  <c r="N5209" i="1"/>
  <c r="N5208" i="1"/>
  <c r="N5207" i="1"/>
  <c r="N5206" i="1"/>
  <c r="N5205" i="1"/>
  <c r="N5204" i="1"/>
  <c r="N5203" i="1"/>
  <c r="N5202" i="1"/>
  <c r="N5201" i="1"/>
  <c r="N5200" i="1"/>
  <c r="N5199" i="1"/>
  <c r="N5198" i="1"/>
  <c r="N5197" i="1"/>
  <c r="N5196" i="1"/>
  <c r="N5195" i="1"/>
  <c r="N5194" i="1"/>
  <c r="N5193" i="1"/>
  <c r="N5192" i="1"/>
  <c r="N5191" i="1"/>
  <c r="N5190" i="1"/>
  <c r="N5189" i="1"/>
  <c r="N5188" i="1"/>
  <c r="N5187" i="1"/>
  <c r="N5186" i="1"/>
  <c r="N5185" i="1"/>
  <c r="N5184" i="1"/>
  <c r="N5183" i="1"/>
  <c r="N5182" i="1"/>
  <c r="N5181" i="1"/>
  <c r="N5180" i="1"/>
  <c r="N5179" i="1"/>
  <c r="N5178" i="1"/>
  <c r="N5177" i="1"/>
  <c r="N5176" i="1"/>
  <c r="N5175" i="1"/>
  <c r="N5174" i="1"/>
  <c r="N5173" i="1"/>
  <c r="N5172" i="1"/>
  <c r="N5171" i="1"/>
  <c r="N5170" i="1"/>
  <c r="N5169" i="1"/>
  <c r="N5168" i="1"/>
  <c r="N5167" i="1"/>
  <c r="N5166" i="1"/>
  <c r="N5165" i="1"/>
  <c r="N5164" i="1"/>
  <c r="N5163" i="1"/>
  <c r="N5162" i="1"/>
  <c r="N5161" i="1"/>
  <c r="N5160" i="1"/>
  <c r="N5159" i="1"/>
  <c r="N5158" i="1"/>
  <c r="N5157" i="1"/>
  <c r="N5156" i="1"/>
  <c r="N5155" i="1"/>
  <c r="N5154" i="1"/>
  <c r="N5153" i="1"/>
  <c r="N5152" i="1"/>
  <c r="N5151" i="1"/>
  <c r="N5150" i="1"/>
  <c r="N5149" i="1"/>
  <c r="N5148" i="1"/>
  <c r="N5147" i="1"/>
  <c r="N5146" i="1"/>
  <c r="N5145" i="1"/>
  <c r="N5144" i="1"/>
  <c r="N5143" i="1"/>
  <c r="N5142" i="1"/>
  <c r="N5141" i="1"/>
  <c r="N5140" i="1"/>
  <c r="N5139" i="1"/>
  <c r="N5138" i="1"/>
  <c r="N5137" i="1"/>
  <c r="N5136" i="1"/>
  <c r="N5135" i="1"/>
  <c r="N5134" i="1"/>
  <c r="N5133" i="1"/>
  <c r="N5132" i="1"/>
  <c r="N5131" i="1"/>
  <c r="N5130" i="1"/>
  <c r="N5129" i="1"/>
  <c r="N5128" i="1"/>
  <c r="N5127" i="1"/>
  <c r="N5126" i="1"/>
  <c r="N5125" i="1"/>
  <c r="N5124" i="1"/>
  <c r="N5123" i="1"/>
  <c r="N5122" i="1"/>
  <c r="N5121" i="1"/>
  <c r="N5120" i="1"/>
  <c r="N5119" i="1"/>
  <c r="N5118" i="1"/>
  <c r="N5117" i="1"/>
  <c r="N5116" i="1"/>
  <c r="N5115" i="1"/>
  <c r="N5114" i="1"/>
  <c r="N5113" i="1"/>
  <c r="N5112" i="1"/>
  <c r="N5111" i="1"/>
  <c r="N5110" i="1"/>
  <c r="N5109" i="1"/>
  <c r="N5108" i="1"/>
  <c r="N5107" i="1"/>
  <c r="N5106" i="1"/>
  <c r="N5105" i="1"/>
  <c r="N5104" i="1"/>
  <c r="N5103" i="1"/>
  <c r="N5102" i="1"/>
  <c r="N5101" i="1"/>
  <c r="N5100" i="1"/>
  <c r="N5099" i="1"/>
  <c r="N5098" i="1"/>
  <c r="N5097" i="1"/>
  <c r="N5096" i="1"/>
  <c r="N5095" i="1"/>
  <c r="N5094" i="1"/>
  <c r="N5093" i="1"/>
  <c r="N5092" i="1"/>
  <c r="N5091" i="1"/>
  <c r="N5090" i="1"/>
  <c r="N5089" i="1"/>
  <c r="N5088" i="1"/>
  <c r="N5087" i="1"/>
  <c r="N5086" i="1"/>
  <c r="N5085" i="1"/>
  <c r="N5084" i="1"/>
  <c r="N5083" i="1"/>
  <c r="N5082" i="1"/>
  <c r="N5081" i="1"/>
  <c r="N5080" i="1"/>
  <c r="N5079" i="1"/>
  <c r="N5078" i="1"/>
  <c r="N5077" i="1"/>
  <c r="N5076" i="1"/>
  <c r="N5075" i="1"/>
  <c r="N5074" i="1"/>
  <c r="N5073" i="1"/>
  <c r="N5072" i="1"/>
  <c r="N5071" i="1"/>
  <c r="N5070" i="1"/>
  <c r="N5069" i="1"/>
  <c r="N5068" i="1"/>
  <c r="N5067" i="1"/>
  <c r="N5066" i="1"/>
  <c r="N5065" i="1"/>
  <c r="N5064" i="1"/>
  <c r="N5063" i="1"/>
  <c r="N5062" i="1"/>
  <c r="N5061" i="1"/>
  <c r="N5060" i="1"/>
  <c r="N5059" i="1"/>
  <c r="N5058" i="1"/>
  <c r="N5057" i="1"/>
  <c r="N5056" i="1"/>
  <c r="N5055" i="1"/>
  <c r="N5054" i="1"/>
  <c r="N5053" i="1"/>
  <c r="N5052" i="1"/>
  <c r="N5051" i="1"/>
  <c r="N5050" i="1"/>
  <c r="N5049" i="1"/>
  <c r="N5048" i="1"/>
  <c r="N5047" i="1"/>
  <c r="N5046" i="1"/>
  <c r="N5045" i="1"/>
  <c r="N5044" i="1"/>
  <c r="N5043" i="1"/>
  <c r="N5042" i="1"/>
  <c r="N5041" i="1"/>
  <c r="N5040" i="1"/>
  <c r="N5039" i="1"/>
  <c r="N5038" i="1"/>
  <c r="N5037" i="1"/>
  <c r="N5036" i="1"/>
  <c r="N5035" i="1"/>
  <c r="N5034" i="1"/>
  <c r="N5033" i="1"/>
  <c r="N5032" i="1"/>
  <c r="N5031" i="1"/>
  <c r="N5030" i="1"/>
  <c r="N5029" i="1"/>
  <c r="N5028" i="1"/>
  <c r="N5027" i="1"/>
  <c r="N5026" i="1"/>
  <c r="N5025" i="1"/>
  <c r="N5024" i="1"/>
  <c r="N5023" i="1"/>
  <c r="N5022" i="1"/>
  <c r="N5021" i="1"/>
  <c r="N5020" i="1"/>
  <c r="N5019" i="1"/>
  <c r="N5018" i="1"/>
  <c r="N5017" i="1"/>
  <c r="N5016" i="1"/>
  <c r="N5015" i="1"/>
  <c r="N5014" i="1"/>
  <c r="N5013" i="1"/>
  <c r="N5012" i="1"/>
  <c r="N5011" i="1"/>
  <c r="N5010" i="1"/>
  <c r="N5009" i="1"/>
  <c r="N5008" i="1"/>
  <c r="N5007" i="1"/>
  <c r="N5006" i="1"/>
  <c r="N5005" i="1"/>
  <c r="N5004" i="1"/>
  <c r="N5003" i="1"/>
  <c r="N5002" i="1"/>
  <c r="N5001" i="1"/>
  <c r="N5000" i="1"/>
  <c r="N4999" i="1"/>
  <c r="N4998" i="1"/>
  <c r="N4997" i="1"/>
  <c r="N4996" i="1"/>
  <c r="N4995" i="1"/>
  <c r="N4994" i="1"/>
  <c r="N4993" i="1"/>
  <c r="N4992" i="1"/>
  <c r="N4991" i="1"/>
  <c r="N4990" i="1"/>
  <c r="N4989" i="1"/>
  <c r="N4988" i="1"/>
  <c r="N4987" i="1"/>
  <c r="N4986" i="1"/>
  <c r="N4985" i="1"/>
  <c r="N4984" i="1"/>
  <c r="N4983" i="1"/>
  <c r="N4982" i="1"/>
  <c r="N4981" i="1"/>
  <c r="N4980" i="1"/>
  <c r="N4979" i="1"/>
  <c r="N4978" i="1"/>
  <c r="N4977" i="1"/>
  <c r="N4976" i="1"/>
  <c r="N4975" i="1"/>
  <c r="N4974" i="1"/>
  <c r="N4973" i="1"/>
  <c r="N4972" i="1"/>
  <c r="N4971" i="1"/>
  <c r="N4970" i="1"/>
  <c r="N4969" i="1"/>
  <c r="N4968" i="1"/>
  <c r="N4967" i="1"/>
  <c r="N4966" i="1"/>
  <c r="N4965" i="1"/>
  <c r="N4964" i="1"/>
  <c r="N4963" i="1"/>
  <c r="N4962" i="1"/>
  <c r="N4961" i="1"/>
  <c r="N4960" i="1"/>
  <c r="N4959" i="1"/>
  <c r="N4958" i="1"/>
  <c r="N4957" i="1"/>
  <c r="N4956" i="1"/>
  <c r="N4955" i="1"/>
  <c r="N4954" i="1"/>
  <c r="N4953" i="1"/>
  <c r="N4952" i="1"/>
  <c r="N4951" i="1"/>
  <c r="N4950" i="1"/>
  <c r="N4949" i="1"/>
  <c r="N4948" i="1"/>
  <c r="N4947" i="1"/>
  <c r="N4946" i="1"/>
  <c r="N4945" i="1"/>
  <c r="N4944" i="1"/>
  <c r="N4943" i="1"/>
  <c r="N4942" i="1"/>
  <c r="N4941" i="1"/>
  <c r="N4940" i="1"/>
  <c r="N4939" i="1"/>
  <c r="N4938" i="1"/>
  <c r="N4937" i="1"/>
  <c r="N4936" i="1"/>
  <c r="N4935" i="1"/>
  <c r="N4934" i="1"/>
  <c r="N4933" i="1"/>
  <c r="N4932" i="1"/>
  <c r="N4931" i="1"/>
  <c r="N4930" i="1"/>
  <c r="N4929" i="1"/>
  <c r="N4928" i="1"/>
  <c r="N4927" i="1"/>
  <c r="N4926" i="1"/>
  <c r="N4925" i="1"/>
  <c r="N4924" i="1"/>
  <c r="N4923" i="1"/>
  <c r="N4922" i="1"/>
  <c r="N4921" i="1"/>
  <c r="N4920" i="1"/>
  <c r="N4919" i="1"/>
  <c r="N4918" i="1"/>
  <c r="N4917" i="1"/>
  <c r="N4916" i="1"/>
  <c r="N4915" i="1"/>
  <c r="N4914" i="1"/>
  <c r="N4913" i="1"/>
  <c r="N4912" i="1"/>
  <c r="N4911" i="1"/>
  <c r="N4910" i="1"/>
  <c r="N4909" i="1"/>
  <c r="N4908" i="1"/>
  <c r="N4907" i="1"/>
  <c r="N4906" i="1"/>
  <c r="N4905" i="1"/>
  <c r="N4904" i="1"/>
  <c r="N4903" i="1"/>
  <c r="N4902" i="1"/>
  <c r="N4901" i="1"/>
  <c r="N4900" i="1"/>
  <c r="N4899" i="1"/>
  <c r="N4898" i="1"/>
  <c r="N4897" i="1"/>
  <c r="N4896" i="1"/>
  <c r="N4895" i="1"/>
  <c r="N4894" i="1"/>
  <c r="N4893" i="1"/>
  <c r="N4892" i="1"/>
  <c r="N4891" i="1"/>
  <c r="N4890" i="1"/>
  <c r="N4889" i="1"/>
  <c r="N4888" i="1"/>
  <c r="N4887" i="1"/>
  <c r="N4886" i="1"/>
  <c r="N4885" i="1"/>
  <c r="N4884" i="1"/>
  <c r="N4883" i="1"/>
  <c r="N4882" i="1"/>
  <c r="N4881" i="1"/>
  <c r="N4880" i="1"/>
  <c r="N4879" i="1"/>
  <c r="N4878" i="1"/>
  <c r="N4877" i="1"/>
  <c r="N4876" i="1"/>
  <c r="N4875" i="1"/>
  <c r="N4874" i="1"/>
  <c r="N4873" i="1"/>
  <c r="N4872" i="1"/>
  <c r="N4871" i="1"/>
  <c r="N4870" i="1"/>
  <c r="N4869" i="1"/>
  <c r="N4868" i="1"/>
  <c r="N4867" i="1"/>
  <c r="N4866" i="1"/>
  <c r="N4865" i="1"/>
  <c r="N4864" i="1"/>
  <c r="N4863" i="1"/>
  <c r="N4862" i="1"/>
  <c r="N4861" i="1"/>
  <c r="N4860" i="1"/>
  <c r="N4859" i="1"/>
  <c r="N4858" i="1"/>
  <c r="N4857" i="1"/>
  <c r="N4856" i="1"/>
  <c r="N4855" i="1"/>
  <c r="N4854" i="1"/>
  <c r="N4853" i="1"/>
  <c r="N4852" i="1"/>
  <c r="N4851" i="1"/>
  <c r="N4850" i="1"/>
  <c r="N4849" i="1"/>
  <c r="N4848" i="1"/>
  <c r="N4847" i="1"/>
  <c r="N4846" i="1"/>
  <c r="N4845" i="1"/>
  <c r="N4844" i="1"/>
  <c r="N4843" i="1"/>
  <c r="N4842" i="1"/>
  <c r="N4841" i="1"/>
  <c r="N4840" i="1"/>
  <c r="N4839" i="1"/>
  <c r="N4838" i="1"/>
  <c r="N4837" i="1"/>
  <c r="N4836" i="1"/>
  <c r="N4835" i="1"/>
  <c r="N4834" i="1"/>
  <c r="N4833" i="1"/>
  <c r="N4832" i="1"/>
  <c r="N4831" i="1"/>
  <c r="N4830" i="1"/>
  <c r="N4829" i="1"/>
  <c r="N4828" i="1"/>
  <c r="N4827" i="1"/>
  <c r="N4826" i="1"/>
  <c r="N4825" i="1"/>
  <c r="N4824" i="1"/>
  <c r="N4823" i="1"/>
  <c r="N4822" i="1"/>
  <c r="N4821" i="1"/>
  <c r="N4820" i="1"/>
  <c r="N4819" i="1"/>
  <c r="N4818" i="1"/>
  <c r="N4817" i="1"/>
  <c r="N4816" i="1"/>
  <c r="N4815" i="1"/>
  <c r="N4814" i="1"/>
  <c r="N4813" i="1"/>
  <c r="N4812" i="1"/>
  <c r="N4811" i="1"/>
  <c r="N4810" i="1"/>
  <c r="N4809" i="1"/>
  <c r="N4808" i="1"/>
  <c r="N4807" i="1"/>
  <c r="N4806" i="1"/>
  <c r="N4805" i="1"/>
  <c r="N4804" i="1"/>
  <c r="N4803" i="1"/>
  <c r="N4802" i="1"/>
  <c r="N4801" i="1"/>
  <c r="N4800" i="1"/>
  <c r="N4799" i="1"/>
  <c r="N4798" i="1"/>
  <c r="N4797" i="1"/>
  <c r="N4796" i="1"/>
  <c r="N4795" i="1"/>
  <c r="N4794" i="1"/>
  <c r="N4793" i="1"/>
  <c r="N4792" i="1"/>
  <c r="N4791" i="1"/>
  <c r="N4790" i="1"/>
  <c r="N4789" i="1"/>
  <c r="N4788" i="1"/>
  <c r="N4787" i="1"/>
  <c r="N4786" i="1"/>
  <c r="N4785" i="1"/>
  <c r="N4784" i="1"/>
  <c r="N4783" i="1"/>
  <c r="N4782" i="1"/>
  <c r="N4781" i="1"/>
  <c r="N4780" i="1"/>
  <c r="N4779" i="1"/>
  <c r="N4778" i="1"/>
  <c r="N4777" i="1"/>
  <c r="N4776" i="1"/>
  <c r="N4775" i="1"/>
  <c r="N4774" i="1"/>
  <c r="N4773" i="1"/>
  <c r="N4772" i="1"/>
  <c r="N4771" i="1"/>
  <c r="N4770" i="1"/>
  <c r="N4769" i="1"/>
  <c r="N4768" i="1"/>
  <c r="N4767" i="1"/>
  <c r="N4766" i="1"/>
  <c r="N4765" i="1"/>
  <c r="N4764" i="1"/>
  <c r="N4763" i="1"/>
  <c r="N4762" i="1"/>
  <c r="N4761" i="1"/>
  <c r="N4760" i="1"/>
  <c r="N4759" i="1"/>
  <c r="N4758" i="1"/>
  <c r="N4757" i="1"/>
  <c r="N4756" i="1"/>
  <c r="N4755" i="1"/>
  <c r="N4754" i="1"/>
  <c r="N4753" i="1"/>
  <c r="N4752" i="1"/>
  <c r="N4751" i="1"/>
  <c r="N4750" i="1"/>
  <c r="N4749" i="1"/>
  <c r="N4748" i="1"/>
  <c r="N4747" i="1"/>
  <c r="N4746" i="1"/>
  <c r="N4745" i="1"/>
  <c r="N4744" i="1"/>
  <c r="N4743" i="1"/>
  <c r="N4742" i="1"/>
  <c r="N4741" i="1"/>
  <c r="N4740" i="1"/>
  <c r="N4739" i="1"/>
  <c r="N4738" i="1"/>
  <c r="N4737" i="1"/>
  <c r="N4736" i="1"/>
  <c r="N4735" i="1"/>
  <c r="N4734" i="1"/>
  <c r="N4733" i="1"/>
  <c r="N4732" i="1"/>
  <c r="N4731" i="1"/>
  <c r="N4730" i="1"/>
  <c r="N4729" i="1"/>
  <c r="N4728" i="1"/>
  <c r="N4727" i="1"/>
  <c r="N4726" i="1"/>
  <c r="N4725" i="1"/>
  <c r="N4724" i="1"/>
  <c r="N4723" i="1"/>
  <c r="N4722" i="1"/>
  <c r="N4721" i="1"/>
  <c r="N4720" i="1"/>
  <c r="N4719" i="1"/>
  <c r="N4718" i="1"/>
  <c r="N4717" i="1"/>
  <c r="N4716" i="1"/>
  <c r="N4715" i="1"/>
  <c r="N4714" i="1"/>
  <c r="N4713" i="1"/>
  <c r="N4712" i="1"/>
  <c r="N4711" i="1"/>
  <c r="N4710" i="1"/>
  <c r="N4709" i="1"/>
  <c r="N4708" i="1"/>
  <c r="N4707" i="1"/>
  <c r="N4706" i="1"/>
  <c r="N4705" i="1"/>
  <c r="N4704" i="1"/>
  <c r="N4703" i="1"/>
  <c r="N4702" i="1"/>
  <c r="N4701" i="1"/>
  <c r="N4700" i="1"/>
  <c r="N4699" i="1"/>
  <c r="N4698" i="1"/>
  <c r="N4697" i="1"/>
  <c r="N4696" i="1"/>
  <c r="N4695" i="1"/>
  <c r="N4694" i="1"/>
  <c r="N4693" i="1"/>
  <c r="N4692" i="1"/>
  <c r="N4691" i="1"/>
  <c r="N4690" i="1"/>
  <c r="N4689" i="1"/>
  <c r="N4688" i="1"/>
  <c r="N4687" i="1"/>
  <c r="N4686" i="1"/>
  <c r="N4685" i="1"/>
  <c r="N4684" i="1"/>
  <c r="N4683" i="1"/>
  <c r="N4682" i="1"/>
  <c r="N4681" i="1"/>
  <c r="N4680" i="1"/>
  <c r="N4679" i="1"/>
  <c r="N4678" i="1"/>
  <c r="N4677" i="1"/>
  <c r="N4676" i="1"/>
  <c r="N4675" i="1"/>
  <c r="N4674" i="1"/>
  <c r="N4673" i="1"/>
  <c r="N4672" i="1"/>
  <c r="N4671" i="1"/>
  <c r="N4670" i="1"/>
  <c r="N4669" i="1"/>
  <c r="N4668" i="1"/>
  <c r="N4667" i="1"/>
  <c r="N4666" i="1"/>
  <c r="N4665" i="1"/>
  <c r="N4664" i="1"/>
  <c r="N4663" i="1"/>
  <c r="N4662" i="1"/>
  <c r="N4661" i="1"/>
  <c r="N4660" i="1"/>
  <c r="N4659" i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/>
  <c r="N4645" i="1"/>
  <c r="N4644" i="1"/>
  <c r="N4643" i="1"/>
  <c r="N4642" i="1"/>
  <c r="N4641" i="1"/>
  <c r="N4640" i="1"/>
  <c r="N4639" i="1"/>
  <c r="N4638" i="1"/>
  <c r="N4637" i="1"/>
  <c r="N4636" i="1"/>
  <c r="N4635" i="1"/>
  <c r="N4634" i="1"/>
  <c r="N4633" i="1"/>
  <c r="N4632" i="1"/>
  <c r="N4631" i="1"/>
  <c r="N4630" i="1"/>
  <c r="N4629" i="1"/>
  <c r="N4628" i="1"/>
  <c r="N4627" i="1"/>
  <c r="N4626" i="1"/>
  <c r="N4625" i="1"/>
  <c r="N4624" i="1"/>
  <c r="N4623" i="1"/>
  <c r="N4622" i="1"/>
  <c r="N4621" i="1"/>
  <c r="N4620" i="1"/>
  <c r="N4619" i="1"/>
  <c r="N4618" i="1"/>
  <c r="N4617" i="1"/>
  <c r="N4616" i="1"/>
  <c r="N4615" i="1"/>
  <c r="N4614" i="1"/>
  <c r="N4613" i="1"/>
  <c r="N4612" i="1"/>
  <c r="N4611" i="1"/>
  <c r="N4610" i="1"/>
  <c r="N4609" i="1"/>
  <c r="N4608" i="1"/>
  <c r="N4607" i="1"/>
  <c r="N4606" i="1"/>
  <c r="N4605" i="1"/>
  <c r="N4604" i="1"/>
  <c r="N4603" i="1"/>
  <c r="N4602" i="1"/>
  <c r="N4601" i="1"/>
  <c r="N4600" i="1"/>
  <c r="N4599" i="1"/>
  <c r="N4598" i="1"/>
  <c r="N4597" i="1"/>
  <c r="N4596" i="1"/>
  <c r="N4595" i="1"/>
  <c r="N4594" i="1"/>
  <c r="N4593" i="1"/>
  <c r="N4592" i="1"/>
  <c r="N4591" i="1"/>
  <c r="N4590" i="1"/>
  <c r="N4589" i="1"/>
  <c r="N4588" i="1"/>
  <c r="N4587" i="1"/>
  <c r="N4586" i="1"/>
  <c r="N4585" i="1"/>
  <c r="N4584" i="1"/>
  <c r="N4583" i="1"/>
  <c r="N4582" i="1"/>
  <c r="N4581" i="1"/>
  <c r="N4580" i="1"/>
  <c r="N4579" i="1"/>
  <c r="N4578" i="1"/>
  <c r="N4577" i="1"/>
  <c r="N4576" i="1"/>
  <c r="N4575" i="1"/>
  <c r="N4574" i="1"/>
  <c r="N4573" i="1"/>
  <c r="N4572" i="1"/>
  <c r="N4571" i="1"/>
  <c r="N4570" i="1"/>
  <c r="N4569" i="1"/>
  <c r="N4568" i="1"/>
  <c r="N4567" i="1"/>
  <c r="N4566" i="1"/>
  <c r="N4565" i="1"/>
  <c r="N4564" i="1"/>
  <c r="N4563" i="1"/>
  <c r="N4562" i="1"/>
  <c r="N4561" i="1"/>
  <c r="N4560" i="1"/>
  <c r="N4559" i="1"/>
  <c r="N4558" i="1"/>
  <c r="N4557" i="1"/>
  <c r="N4556" i="1"/>
  <c r="N4555" i="1"/>
  <c r="N4554" i="1"/>
  <c r="N4553" i="1"/>
  <c r="N4552" i="1"/>
  <c r="N4551" i="1"/>
  <c r="N4550" i="1"/>
  <c r="N4549" i="1"/>
  <c r="N4548" i="1"/>
  <c r="N4547" i="1"/>
  <c r="N4546" i="1"/>
  <c r="N4545" i="1"/>
  <c r="N4544" i="1"/>
  <c r="N4543" i="1"/>
  <c r="N4542" i="1"/>
  <c r="N4541" i="1"/>
  <c r="N4540" i="1"/>
  <c r="N4539" i="1"/>
  <c r="N4538" i="1"/>
  <c r="N4537" i="1"/>
  <c r="N4536" i="1"/>
  <c r="N4535" i="1"/>
  <c r="N4534" i="1"/>
  <c r="N4533" i="1"/>
  <c r="N4532" i="1"/>
  <c r="N4531" i="1"/>
  <c r="N4530" i="1"/>
  <c r="N4529" i="1"/>
  <c r="N4528" i="1"/>
  <c r="N4527" i="1"/>
  <c r="N4526" i="1"/>
  <c r="N4525" i="1"/>
  <c r="N4524" i="1"/>
  <c r="N4523" i="1"/>
  <c r="N4522" i="1"/>
  <c r="N4521" i="1"/>
  <c r="N4520" i="1"/>
  <c r="N4519" i="1"/>
  <c r="N4518" i="1"/>
  <c r="N4517" i="1"/>
  <c r="N4516" i="1"/>
  <c r="N4515" i="1"/>
  <c r="N4514" i="1"/>
  <c r="N4513" i="1"/>
  <c r="N4512" i="1"/>
  <c r="N4511" i="1"/>
  <c r="N4510" i="1"/>
  <c r="N4509" i="1"/>
  <c r="N4508" i="1"/>
  <c r="N4507" i="1"/>
  <c r="N4506" i="1"/>
  <c r="N4505" i="1"/>
  <c r="N4504" i="1"/>
  <c r="N4503" i="1"/>
  <c r="N4502" i="1"/>
  <c r="N4501" i="1"/>
  <c r="N4500" i="1"/>
  <c r="N4499" i="1"/>
  <c r="N4498" i="1"/>
  <c r="N4497" i="1"/>
  <c r="N4496" i="1"/>
  <c r="N4495" i="1"/>
  <c r="N4494" i="1"/>
  <c r="N4493" i="1"/>
  <c r="N4492" i="1"/>
  <c r="N4491" i="1"/>
  <c r="N4490" i="1"/>
  <c r="N4489" i="1"/>
  <c r="N4488" i="1"/>
  <c r="N4487" i="1"/>
  <c r="N4486" i="1"/>
  <c r="N4485" i="1"/>
  <c r="N4484" i="1"/>
  <c r="N4483" i="1"/>
  <c r="N4482" i="1"/>
  <c r="N4481" i="1"/>
  <c r="N4480" i="1"/>
  <c r="N4479" i="1"/>
  <c r="N4478" i="1"/>
  <c r="N4477" i="1"/>
  <c r="N4476" i="1"/>
  <c r="N4475" i="1"/>
  <c r="N4474" i="1"/>
  <c r="N4473" i="1"/>
  <c r="N4472" i="1"/>
  <c r="N4471" i="1"/>
  <c r="N4470" i="1"/>
  <c r="N4469" i="1"/>
  <c r="N4468" i="1"/>
  <c r="N4467" i="1"/>
  <c r="N4466" i="1"/>
  <c r="N4465" i="1"/>
  <c r="N4464" i="1"/>
  <c r="N4463" i="1"/>
  <c r="N4462" i="1"/>
  <c r="N4461" i="1"/>
  <c r="N4460" i="1"/>
  <c r="N4459" i="1"/>
  <c r="N4458" i="1"/>
  <c r="N4457" i="1"/>
  <c r="N4456" i="1"/>
  <c r="N4455" i="1"/>
  <c r="N4454" i="1"/>
  <c r="N4453" i="1"/>
  <c r="N4452" i="1"/>
  <c r="N4451" i="1"/>
  <c r="N4450" i="1"/>
  <c r="N4449" i="1"/>
  <c r="N4448" i="1"/>
  <c r="N4447" i="1"/>
  <c r="N4446" i="1"/>
  <c r="N4445" i="1"/>
  <c r="N4444" i="1"/>
  <c r="N4443" i="1"/>
  <c r="N4442" i="1"/>
  <c r="N4441" i="1"/>
  <c r="N4440" i="1"/>
  <c r="N4439" i="1"/>
  <c r="N4438" i="1"/>
  <c r="N4437" i="1"/>
  <c r="N4436" i="1"/>
  <c r="N4435" i="1"/>
  <c r="N4434" i="1"/>
  <c r="N4433" i="1"/>
  <c r="N4432" i="1"/>
  <c r="N4431" i="1"/>
  <c r="N4430" i="1"/>
  <c r="N4429" i="1"/>
  <c r="N4428" i="1"/>
  <c r="N4427" i="1"/>
  <c r="N4426" i="1"/>
  <c r="N4425" i="1"/>
  <c r="N4424" i="1"/>
  <c r="N4423" i="1"/>
  <c r="N4422" i="1"/>
  <c r="N4421" i="1"/>
  <c r="N4420" i="1"/>
  <c r="N4419" i="1"/>
  <c r="N4418" i="1"/>
  <c r="N4417" i="1"/>
  <c r="N4416" i="1"/>
  <c r="N4415" i="1"/>
  <c r="N4414" i="1"/>
  <c r="N4413" i="1"/>
  <c r="N4412" i="1"/>
  <c r="N4411" i="1"/>
  <c r="N4410" i="1"/>
  <c r="N4409" i="1"/>
  <c r="N4408" i="1"/>
  <c r="N4407" i="1"/>
  <c r="N4406" i="1"/>
  <c r="N4405" i="1"/>
  <c r="N4404" i="1"/>
  <c r="N4403" i="1"/>
  <c r="N4402" i="1"/>
  <c r="N4401" i="1"/>
  <c r="N4400" i="1"/>
  <c r="N4399" i="1"/>
  <c r="N4398" i="1"/>
  <c r="N4397" i="1"/>
  <c r="N4396" i="1"/>
  <c r="N4395" i="1"/>
  <c r="N4394" i="1"/>
  <c r="N4393" i="1"/>
  <c r="N4392" i="1"/>
  <c r="N4391" i="1"/>
  <c r="N4390" i="1"/>
  <c r="N4389" i="1"/>
  <c r="N4388" i="1"/>
  <c r="N4387" i="1"/>
  <c r="N4386" i="1"/>
  <c r="N4385" i="1"/>
  <c r="N4384" i="1"/>
  <c r="N4383" i="1"/>
  <c r="N4382" i="1"/>
  <c r="N4381" i="1"/>
  <c r="N4380" i="1"/>
  <c r="N4379" i="1"/>
  <c r="N4378" i="1"/>
  <c r="N4377" i="1"/>
  <c r="N4376" i="1"/>
  <c r="N4375" i="1"/>
  <c r="N4374" i="1"/>
  <c r="N4373" i="1"/>
  <c r="N4372" i="1"/>
  <c r="N4371" i="1"/>
  <c r="N4370" i="1"/>
  <c r="N4369" i="1"/>
  <c r="N4368" i="1"/>
  <c r="N4367" i="1"/>
  <c r="N4366" i="1"/>
  <c r="N4365" i="1"/>
  <c r="N4364" i="1"/>
  <c r="N4363" i="1"/>
  <c r="N4362" i="1"/>
  <c r="N4361" i="1"/>
  <c r="N4360" i="1"/>
  <c r="N4359" i="1"/>
  <c r="N4358" i="1"/>
  <c r="N4357" i="1"/>
  <c r="N4356" i="1"/>
  <c r="N4355" i="1"/>
  <c r="N4354" i="1"/>
  <c r="N4353" i="1"/>
  <c r="N4352" i="1"/>
  <c r="N4351" i="1"/>
  <c r="N4350" i="1"/>
  <c r="N4349" i="1"/>
  <c r="N4348" i="1"/>
  <c r="N4347" i="1"/>
  <c r="N4346" i="1"/>
  <c r="N4345" i="1"/>
  <c r="N4344" i="1"/>
  <c r="N4343" i="1"/>
  <c r="N4342" i="1"/>
  <c r="N4341" i="1"/>
  <c r="N4340" i="1"/>
  <c r="N4339" i="1"/>
  <c r="N4338" i="1"/>
  <c r="N4337" i="1"/>
  <c r="N4336" i="1"/>
  <c r="N4335" i="1"/>
  <c r="N4334" i="1"/>
  <c r="N4333" i="1"/>
  <c r="N4332" i="1"/>
  <c r="N4331" i="1"/>
  <c r="N4330" i="1"/>
  <c r="N4329" i="1"/>
  <c r="N4328" i="1"/>
  <c r="N4327" i="1"/>
  <c r="N4326" i="1"/>
  <c r="N4325" i="1"/>
  <c r="N4324" i="1"/>
  <c r="N4323" i="1"/>
  <c r="N4322" i="1"/>
  <c r="N4321" i="1"/>
  <c r="N4320" i="1"/>
  <c r="N4319" i="1"/>
  <c r="N4318" i="1"/>
  <c r="N4317" i="1"/>
  <c r="N4316" i="1"/>
  <c r="N4315" i="1"/>
  <c r="N4314" i="1"/>
  <c r="N4313" i="1"/>
  <c r="N4312" i="1"/>
  <c r="N4311" i="1"/>
  <c r="N4310" i="1"/>
  <c r="N4309" i="1"/>
  <c r="N4308" i="1"/>
  <c r="N4307" i="1"/>
  <c r="N4306" i="1"/>
  <c r="N4305" i="1"/>
  <c r="N4304" i="1"/>
  <c r="N4303" i="1"/>
  <c r="N4302" i="1"/>
  <c r="N4301" i="1"/>
  <c r="N4300" i="1"/>
  <c r="N4299" i="1"/>
  <c r="N4298" i="1"/>
  <c r="N4297" i="1"/>
  <c r="N4296" i="1"/>
  <c r="N4295" i="1"/>
  <c r="N4294" i="1"/>
  <c r="N4293" i="1"/>
  <c r="N4292" i="1"/>
  <c r="N4291" i="1"/>
  <c r="N4290" i="1"/>
  <c r="N4289" i="1"/>
  <c r="N4288" i="1"/>
  <c r="N4287" i="1"/>
  <c r="N4286" i="1"/>
  <c r="N4285" i="1"/>
  <c r="N4284" i="1"/>
  <c r="N4283" i="1"/>
  <c r="N4282" i="1"/>
  <c r="N4281" i="1"/>
  <c r="N4280" i="1"/>
  <c r="N4279" i="1"/>
  <c r="N4278" i="1"/>
  <c r="N4277" i="1"/>
  <c r="N4276" i="1"/>
  <c r="N4275" i="1"/>
  <c r="N4274" i="1"/>
  <c r="N4273" i="1"/>
  <c r="N4272" i="1"/>
  <c r="N4271" i="1"/>
  <c r="N4270" i="1"/>
  <c r="N4269" i="1"/>
  <c r="N4268" i="1"/>
  <c r="N4267" i="1"/>
  <c r="N4266" i="1"/>
  <c r="N4265" i="1"/>
  <c r="N4264" i="1"/>
  <c r="N4263" i="1"/>
  <c r="N4262" i="1"/>
  <c r="N4261" i="1"/>
  <c r="N4260" i="1"/>
  <c r="N4259" i="1"/>
  <c r="N4258" i="1"/>
  <c r="N4257" i="1"/>
  <c r="N4256" i="1"/>
  <c r="N4255" i="1"/>
  <c r="N4254" i="1"/>
  <c r="N4253" i="1"/>
  <c r="N4252" i="1"/>
  <c r="N4251" i="1"/>
  <c r="N4250" i="1"/>
  <c r="N4249" i="1"/>
  <c r="N4248" i="1"/>
  <c r="N4247" i="1"/>
  <c r="N4246" i="1"/>
  <c r="N4245" i="1"/>
  <c r="N4244" i="1"/>
  <c r="N4243" i="1"/>
  <c r="N4242" i="1"/>
  <c r="N4241" i="1"/>
  <c r="N4240" i="1"/>
  <c r="N4239" i="1"/>
  <c r="N4238" i="1"/>
  <c r="N4237" i="1"/>
  <c r="N4236" i="1"/>
  <c r="N4235" i="1"/>
  <c r="N4234" i="1"/>
  <c r="N4233" i="1"/>
  <c r="N4232" i="1"/>
  <c r="N4231" i="1"/>
  <c r="N4230" i="1"/>
  <c r="N4229" i="1"/>
  <c r="N4228" i="1"/>
  <c r="N4227" i="1"/>
  <c r="N4226" i="1"/>
  <c r="N4225" i="1"/>
  <c r="N4224" i="1"/>
  <c r="N4223" i="1"/>
  <c r="N4222" i="1"/>
  <c r="N4221" i="1"/>
  <c r="N4220" i="1"/>
  <c r="N4219" i="1"/>
  <c r="N4218" i="1"/>
  <c r="N4217" i="1"/>
  <c r="N4216" i="1"/>
  <c r="N4215" i="1"/>
  <c r="N4214" i="1"/>
  <c r="N4213" i="1"/>
  <c r="N4212" i="1"/>
  <c r="N4211" i="1"/>
  <c r="N4210" i="1"/>
  <c r="N4209" i="1"/>
  <c r="N4208" i="1"/>
  <c r="N4207" i="1"/>
  <c r="N4206" i="1"/>
  <c r="N4205" i="1"/>
  <c r="N4204" i="1"/>
  <c r="N4203" i="1"/>
  <c r="N4202" i="1"/>
  <c r="N4201" i="1"/>
  <c r="N4200" i="1"/>
  <c r="N4199" i="1"/>
  <c r="N4198" i="1"/>
  <c r="N4197" i="1"/>
  <c r="N4196" i="1"/>
  <c r="N4195" i="1"/>
  <c r="N4194" i="1"/>
  <c r="N4193" i="1"/>
  <c r="N4192" i="1"/>
  <c r="N4191" i="1"/>
  <c r="N4190" i="1"/>
  <c r="N4189" i="1"/>
  <c r="N4188" i="1"/>
  <c r="N4187" i="1"/>
  <c r="N4186" i="1"/>
  <c r="N4185" i="1"/>
  <c r="N4184" i="1"/>
  <c r="N4183" i="1"/>
  <c r="N4182" i="1"/>
  <c r="N4181" i="1"/>
  <c r="N4180" i="1"/>
  <c r="N4179" i="1"/>
  <c r="N4178" i="1"/>
  <c r="N4177" i="1"/>
  <c r="N4176" i="1"/>
  <c r="N4175" i="1"/>
  <c r="N4174" i="1"/>
  <c r="N4173" i="1"/>
  <c r="N4172" i="1"/>
  <c r="N4171" i="1"/>
  <c r="N4170" i="1"/>
  <c r="N4169" i="1"/>
  <c r="N4168" i="1"/>
  <c r="N4167" i="1"/>
  <c r="N4166" i="1"/>
  <c r="N4165" i="1"/>
  <c r="N4164" i="1"/>
  <c r="N4163" i="1"/>
  <c r="N4162" i="1"/>
  <c r="N4161" i="1"/>
  <c r="N4160" i="1"/>
  <c r="N4159" i="1"/>
  <c r="N4158" i="1"/>
  <c r="N4157" i="1"/>
  <c r="N4156" i="1"/>
  <c r="N4155" i="1"/>
  <c r="N4154" i="1"/>
  <c r="N4153" i="1"/>
  <c r="N4152" i="1"/>
  <c r="N4151" i="1"/>
  <c r="N4150" i="1"/>
  <c r="N4149" i="1"/>
  <c r="N4148" i="1"/>
  <c r="N4147" i="1"/>
  <c r="N4146" i="1"/>
  <c r="N4145" i="1"/>
  <c r="N4144" i="1"/>
  <c r="N4143" i="1"/>
  <c r="N4142" i="1"/>
  <c r="N4141" i="1"/>
  <c r="N4140" i="1"/>
  <c r="N4139" i="1"/>
  <c r="N4138" i="1"/>
  <c r="N4137" i="1"/>
  <c r="N4136" i="1"/>
  <c r="N4135" i="1"/>
  <c r="N4134" i="1"/>
  <c r="N4133" i="1"/>
  <c r="N4132" i="1"/>
  <c r="N4131" i="1"/>
  <c r="N4130" i="1"/>
  <c r="N4129" i="1"/>
  <c r="N4128" i="1"/>
  <c r="N4127" i="1"/>
  <c r="N4126" i="1"/>
  <c r="N4125" i="1"/>
  <c r="N4124" i="1"/>
  <c r="N4123" i="1"/>
  <c r="N4122" i="1"/>
  <c r="N4121" i="1"/>
  <c r="N4120" i="1"/>
  <c r="N4119" i="1"/>
  <c r="N4118" i="1"/>
  <c r="N4117" i="1"/>
  <c r="N4116" i="1"/>
  <c r="N4115" i="1"/>
  <c r="N4114" i="1"/>
  <c r="N4113" i="1"/>
  <c r="N4112" i="1"/>
  <c r="N4111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98" i="1"/>
  <c r="N4097" i="1"/>
  <c r="N4096" i="1"/>
  <c r="N4095" i="1"/>
  <c r="N4094" i="1"/>
  <c r="N4093" i="1"/>
  <c r="N4092" i="1"/>
  <c r="N4091" i="1"/>
  <c r="N4090" i="1"/>
  <c r="N4089" i="1"/>
  <c r="N4088" i="1"/>
  <c r="N4087" i="1"/>
  <c r="N4086" i="1"/>
  <c r="N4085" i="1"/>
  <c r="N4084" i="1"/>
  <c r="N4083" i="1"/>
  <c r="N4082" i="1"/>
  <c r="N4081" i="1"/>
  <c r="N4080" i="1"/>
  <c r="N4079" i="1"/>
  <c r="N4078" i="1"/>
  <c r="N4077" i="1"/>
  <c r="N4076" i="1"/>
  <c r="N4075" i="1"/>
  <c r="N4074" i="1"/>
  <c r="N4073" i="1"/>
  <c r="N4072" i="1"/>
  <c r="N4071" i="1"/>
  <c r="N4070" i="1"/>
  <c r="N4069" i="1"/>
  <c r="N4068" i="1"/>
  <c r="N4067" i="1"/>
  <c r="N4066" i="1"/>
  <c r="N4065" i="1"/>
  <c r="N4064" i="1"/>
  <c r="N4063" i="1"/>
  <c r="N4062" i="1"/>
  <c r="N4061" i="1"/>
  <c r="N4060" i="1"/>
  <c r="N4059" i="1"/>
  <c r="N4058" i="1"/>
  <c r="N4057" i="1"/>
  <c r="N4056" i="1"/>
  <c r="N4055" i="1"/>
  <c r="N4054" i="1"/>
  <c r="N4053" i="1"/>
  <c r="N4052" i="1"/>
  <c r="N4051" i="1"/>
  <c r="N4050" i="1"/>
  <c r="N4049" i="1"/>
  <c r="N4048" i="1"/>
  <c r="N4047" i="1"/>
  <c r="N4046" i="1"/>
  <c r="N4045" i="1"/>
  <c r="N4044" i="1"/>
  <c r="N4043" i="1"/>
  <c r="N4042" i="1"/>
  <c r="N4041" i="1"/>
  <c r="N4040" i="1"/>
  <c r="N4039" i="1"/>
  <c r="N4038" i="1"/>
  <c r="N4037" i="1"/>
  <c r="N4036" i="1"/>
  <c r="N4035" i="1"/>
  <c r="N4034" i="1"/>
  <c r="N4033" i="1"/>
  <c r="N4032" i="1"/>
  <c r="N4031" i="1"/>
  <c r="N4030" i="1"/>
  <c r="N4029" i="1"/>
  <c r="N4028" i="1"/>
  <c r="N4027" i="1"/>
  <c r="N4026" i="1"/>
  <c r="N4025" i="1"/>
  <c r="N4024" i="1"/>
  <c r="N4023" i="1"/>
  <c r="N4022" i="1"/>
  <c r="N4021" i="1"/>
  <c r="N4020" i="1"/>
  <c r="N4019" i="1"/>
  <c r="N4018" i="1"/>
  <c r="N4017" i="1"/>
  <c r="N4016" i="1"/>
  <c r="N4015" i="1"/>
  <c r="N4014" i="1"/>
  <c r="N4013" i="1"/>
  <c r="N4012" i="1"/>
  <c r="N4011" i="1"/>
  <c r="N4010" i="1"/>
  <c r="N4009" i="1"/>
  <c r="N4008" i="1"/>
  <c r="N4007" i="1"/>
  <c r="N4006" i="1"/>
  <c r="N4005" i="1"/>
  <c r="N4004" i="1"/>
  <c r="N4003" i="1"/>
  <c r="N4002" i="1"/>
  <c r="N4001" i="1"/>
  <c r="N4000" i="1"/>
  <c r="N3999" i="1"/>
  <c r="N3998" i="1"/>
  <c r="N3997" i="1"/>
  <c r="N3996" i="1"/>
  <c r="N3995" i="1"/>
  <c r="N3994" i="1"/>
  <c r="N3993" i="1"/>
  <c r="N3992" i="1"/>
  <c r="N3991" i="1"/>
  <c r="N3990" i="1"/>
  <c r="N3989" i="1"/>
  <c r="N3988" i="1"/>
  <c r="N3987" i="1"/>
  <c r="N3986" i="1"/>
  <c r="N3985" i="1"/>
  <c r="N3984" i="1"/>
  <c r="N3983" i="1"/>
  <c r="N3982" i="1"/>
  <c r="N3981" i="1"/>
  <c r="N3980" i="1"/>
  <c r="N3979" i="1"/>
  <c r="N3978" i="1"/>
  <c r="N3977" i="1"/>
  <c r="N3976" i="1"/>
  <c r="N3975" i="1"/>
  <c r="N3974" i="1"/>
  <c r="N3973" i="1"/>
  <c r="N3972" i="1"/>
  <c r="N3971" i="1"/>
  <c r="N3970" i="1"/>
  <c r="N3969" i="1"/>
  <c r="N3968" i="1"/>
  <c r="N3967" i="1"/>
  <c r="N3966" i="1"/>
  <c r="N3965" i="1"/>
  <c r="N3964" i="1"/>
  <c r="N3963" i="1"/>
  <c r="N3962" i="1"/>
  <c r="N3961" i="1"/>
  <c r="N3960" i="1"/>
  <c r="N3959" i="1"/>
  <c r="N3958" i="1"/>
  <c r="N3957" i="1"/>
  <c r="N3956" i="1"/>
  <c r="N3955" i="1"/>
  <c r="N3954" i="1"/>
  <c r="N3953" i="1"/>
  <c r="N3952" i="1"/>
  <c r="N3951" i="1"/>
  <c r="N3950" i="1"/>
  <c r="N3949" i="1"/>
  <c r="N3948" i="1"/>
  <c r="N3947" i="1"/>
  <c r="N3946" i="1"/>
  <c r="N3945" i="1"/>
  <c r="N3944" i="1"/>
  <c r="N3943" i="1"/>
  <c r="N3942" i="1"/>
  <c r="N3941" i="1"/>
  <c r="N3940" i="1"/>
  <c r="N3939" i="1"/>
  <c r="N3938" i="1"/>
  <c r="N3937" i="1"/>
  <c r="N3936" i="1"/>
  <c r="N3935" i="1"/>
  <c r="N3934" i="1"/>
  <c r="N3933" i="1"/>
  <c r="N3932" i="1"/>
  <c r="N3931" i="1"/>
  <c r="N3930" i="1"/>
  <c r="N3929" i="1"/>
  <c r="N3928" i="1"/>
  <c r="N3927" i="1"/>
  <c r="N3926" i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2" i="1"/>
  <c r="N3901" i="1"/>
  <c r="N3900" i="1"/>
  <c r="N3899" i="1"/>
  <c r="N3898" i="1"/>
  <c r="N3897" i="1"/>
  <c r="N3896" i="1"/>
  <c r="N3895" i="1"/>
  <c r="N3894" i="1"/>
  <c r="N3893" i="1"/>
  <c r="N3892" i="1"/>
  <c r="N3891" i="1"/>
  <c r="N3890" i="1"/>
  <c r="N3889" i="1"/>
  <c r="N3888" i="1"/>
  <c r="N3887" i="1"/>
  <c r="N3886" i="1"/>
  <c r="N3885" i="1"/>
  <c r="N3884" i="1"/>
  <c r="N3883" i="1"/>
  <c r="N3882" i="1"/>
  <c r="N3881" i="1"/>
  <c r="N3880" i="1"/>
  <c r="N3879" i="1"/>
  <c r="N3878" i="1"/>
  <c r="N3877" i="1"/>
  <c r="N3876" i="1"/>
  <c r="N3875" i="1"/>
  <c r="N3874" i="1"/>
  <c r="N3873" i="1"/>
  <c r="N3872" i="1"/>
  <c r="N3871" i="1"/>
  <c r="N3870" i="1"/>
  <c r="N3869" i="1"/>
  <c r="N3868" i="1"/>
  <c r="N3867" i="1"/>
  <c r="N3866" i="1"/>
  <c r="N3865" i="1"/>
  <c r="N3864" i="1"/>
  <c r="N3863" i="1"/>
  <c r="N3862" i="1"/>
  <c r="N3861" i="1"/>
  <c r="N3860" i="1"/>
  <c r="N3859" i="1"/>
  <c r="N3858" i="1"/>
  <c r="N3857" i="1"/>
  <c r="N3856" i="1"/>
  <c r="N3855" i="1"/>
  <c r="N3854" i="1"/>
  <c r="N3853" i="1"/>
  <c r="N3852" i="1"/>
  <c r="N3851" i="1"/>
  <c r="N3850" i="1"/>
  <c r="N3849" i="1"/>
  <c r="N3848" i="1"/>
  <c r="N3847" i="1"/>
  <c r="N3846" i="1"/>
  <c r="N3845" i="1"/>
  <c r="N3844" i="1"/>
  <c r="N3843" i="1"/>
  <c r="N3842" i="1"/>
  <c r="N3841" i="1"/>
  <c r="N3840" i="1"/>
  <c r="N3839" i="1"/>
  <c r="N3838" i="1"/>
  <c r="N3837" i="1"/>
  <c r="N3836" i="1"/>
  <c r="N3835" i="1"/>
  <c r="N3834" i="1"/>
  <c r="N3833" i="1"/>
  <c r="N3832" i="1"/>
  <c r="N3831" i="1"/>
  <c r="N3830" i="1"/>
  <c r="N3829" i="1"/>
  <c r="N3828" i="1"/>
  <c r="N3827" i="1"/>
  <c r="N3826" i="1"/>
  <c r="N3825" i="1"/>
  <c r="N3824" i="1"/>
  <c r="N3823" i="1"/>
  <c r="N3822" i="1"/>
  <c r="N3821" i="1"/>
  <c r="N3820" i="1"/>
  <c r="N3819" i="1"/>
  <c r="N3818" i="1"/>
  <c r="N3817" i="1"/>
  <c r="N3816" i="1"/>
  <c r="N3815" i="1"/>
  <c r="N3814" i="1"/>
  <c r="N3813" i="1"/>
  <c r="N3812" i="1"/>
  <c r="N3811" i="1"/>
  <c r="N3810" i="1"/>
  <c r="N3809" i="1"/>
  <c r="N3808" i="1"/>
  <c r="N3807" i="1"/>
  <c r="N3806" i="1"/>
  <c r="N3805" i="1"/>
  <c r="N3804" i="1"/>
  <c r="N3803" i="1"/>
  <c r="N3802" i="1"/>
  <c r="N3801" i="1"/>
  <c r="N3800" i="1"/>
  <c r="N3799" i="1"/>
  <c r="N3798" i="1"/>
  <c r="N3797" i="1"/>
  <c r="N3796" i="1"/>
  <c r="N3795" i="1"/>
  <c r="N3794" i="1"/>
  <c r="N3793" i="1"/>
  <c r="N3792" i="1"/>
  <c r="N3791" i="1"/>
  <c r="N3790" i="1"/>
  <c r="N3789" i="1"/>
  <c r="N3788" i="1"/>
  <c r="N3787" i="1"/>
  <c r="N3786" i="1"/>
  <c r="N3785" i="1"/>
  <c r="N3784" i="1"/>
  <c r="N3783" i="1"/>
  <c r="N3782" i="1"/>
  <c r="N3781" i="1"/>
  <c r="N3780" i="1"/>
  <c r="N3779" i="1"/>
  <c r="N3778" i="1"/>
  <c r="N3777" i="1"/>
  <c r="N3776" i="1"/>
  <c r="N3775" i="1"/>
  <c r="N3774" i="1"/>
  <c r="N3773" i="1"/>
  <c r="N3772" i="1"/>
  <c r="N3771" i="1"/>
  <c r="N3770" i="1"/>
  <c r="N3769" i="1"/>
  <c r="N3768" i="1"/>
  <c r="N3767" i="1"/>
  <c r="N3766" i="1"/>
  <c r="N3765" i="1"/>
  <c r="N3764" i="1"/>
  <c r="N3763" i="1"/>
  <c r="N3762" i="1"/>
  <c r="N3761" i="1"/>
  <c r="N3760" i="1"/>
  <c r="N3759" i="1"/>
  <c r="N3758" i="1"/>
  <c r="N3757" i="1"/>
  <c r="N3756" i="1"/>
  <c r="N3755" i="1"/>
  <c r="N3754" i="1"/>
  <c r="N3753" i="1"/>
  <c r="N3752" i="1"/>
  <c r="N3751" i="1"/>
  <c r="N3750" i="1"/>
  <c r="N3749" i="1"/>
  <c r="N3748" i="1"/>
  <c r="N3747" i="1"/>
  <c r="N3746" i="1"/>
  <c r="N3745" i="1"/>
  <c r="N3744" i="1"/>
  <c r="N3743" i="1"/>
  <c r="N3742" i="1"/>
  <c r="N3741" i="1"/>
  <c r="N3740" i="1"/>
  <c r="N3739" i="1"/>
  <c r="N3738" i="1"/>
  <c r="N3737" i="1"/>
  <c r="N3736" i="1"/>
  <c r="N3735" i="1"/>
  <c r="N3734" i="1"/>
  <c r="N3733" i="1"/>
  <c r="N3732" i="1"/>
  <c r="N3731" i="1"/>
  <c r="N3730" i="1"/>
  <c r="N3729" i="1"/>
  <c r="N3728" i="1"/>
  <c r="N3727" i="1"/>
  <c r="N3726" i="1"/>
  <c r="N3725" i="1"/>
  <c r="N3724" i="1"/>
  <c r="N3723" i="1"/>
  <c r="N3722" i="1"/>
  <c r="N3721" i="1"/>
  <c r="N3720" i="1"/>
  <c r="N3719" i="1"/>
  <c r="N3718" i="1"/>
  <c r="N3717" i="1"/>
  <c r="N3716" i="1"/>
  <c r="N3715" i="1"/>
  <c r="N3714" i="1"/>
  <c r="N3713" i="1"/>
  <c r="N3712" i="1"/>
  <c r="N3711" i="1"/>
  <c r="N3710" i="1"/>
  <c r="N3709" i="1"/>
  <c r="N3708" i="1"/>
  <c r="N3707" i="1"/>
  <c r="N3706" i="1"/>
  <c r="N3705" i="1"/>
  <c r="N3704" i="1"/>
  <c r="N3703" i="1"/>
  <c r="N3702" i="1"/>
  <c r="N3701" i="1"/>
  <c r="N3700" i="1"/>
  <c r="N3699" i="1"/>
  <c r="N3698" i="1"/>
  <c r="N3697" i="1"/>
  <c r="N3696" i="1"/>
  <c r="N3695" i="1"/>
  <c r="N3694" i="1"/>
  <c r="N3693" i="1"/>
  <c r="N3692" i="1"/>
  <c r="N3691" i="1"/>
  <c r="N3690" i="1"/>
  <c r="N3689" i="1"/>
  <c r="N3688" i="1"/>
  <c r="N3687" i="1"/>
  <c r="N3686" i="1"/>
  <c r="N3685" i="1"/>
  <c r="N3684" i="1"/>
  <c r="N3683" i="1"/>
  <c r="N3682" i="1"/>
  <c r="N3681" i="1"/>
  <c r="N3680" i="1"/>
  <c r="N3679" i="1"/>
  <c r="N3678" i="1"/>
  <c r="N3677" i="1"/>
  <c r="N3676" i="1"/>
  <c r="N3675" i="1"/>
  <c r="N3674" i="1"/>
  <c r="N3673" i="1"/>
  <c r="N3672" i="1"/>
  <c r="N3671" i="1"/>
  <c r="N3670" i="1"/>
  <c r="N3669" i="1"/>
  <c r="N3668" i="1"/>
  <c r="N3667" i="1"/>
  <c r="N3666" i="1"/>
  <c r="N3665" i="1"/>
  <c r="N3664" i="1"/>
  <c r="N3663" i="1"/>
  <c r="N3662" i="1"/>
  <c r="N3661" i="1"/>
  <c r="N3660" i="1"/>
  <c r="N3659" i="1"/>
  <c r="N3658" i="1"/>
  <c r="N3657" i="1"/>
  <c r="N3656" i="1"/>
  <c r="N3655" i="1"/>
  <c r="N3654" i="1"/>
  <c r="N3653" i="1"/>
  <c r="N3652" i="1"/>
  <c r="N3651" i="1"/>
  <c r="N3650" i="1"/>
  <c r="N3649" i="1"/>
  <c r="N3648" i="1"/>
  <c r="N3647" i="1"/>
  <c r="N3646" i="1"/>
  <c r="N3645" i="1"/>
  <c r="N3644" i="1"/>
  <c r="N3643" i="1"/>
  <c r="N3642" i="1"/>
  <c r="N3641" i="1"/>
  <c r="N3640" i="1"/>
  <c r="N3639" i="1"/>
  <c r="N3638" i="1"/>
  <c r="N3637" i="1"/>
  <c r="N3636" i="1"/>
  <c r="N3635" i="1"/>
  <c r="N3634" i="1"/>
  <c r="N3633" i="1"/>
  <c r="N3632" i="1"/>
  <c r="N3631" i="1"/>
  <c r="N3630" i="1"/>
  <c r="N3629" i="1"/>
  <c r="N3628" i="1"/>
  <c r="N3627" i="1"/>
  <c r="N3626" i="1"/>
  <c r="N3625" i="1"/>
  <c r="N3624" i="1"/>
  <c r="N3623" i="1"/>
  <c r="N3622" i="1"/>
  <c r="N3621" i="1"/>
  <c r="N3620" i="1"/>
  <c r="N3619" i="1"/>
  <c r="N3618" i="1"/>
  <c r="N3617" i="1"/>
  <c r="N3616" i="1"/>
  <c r="N3615" i="1"/>
  <c r="N3614" i="1"/>
  <c r="N3613" i="1"/>
  <c r="N3612" i="1"/>
  <c r="N3611" i="1"/>
  <c r="N3610" i="1"/>
  <c r="N3609" i="1"/>
  <c r="N3608" i="1"/>
  <c r="N3607" i="1"/>
  <c r="N3606" i="1"/>
  <c r="N3605" i="1"/>
  <c r="N3604" i="1"/>
  <c r="N3603" i="1"/>
  <c r="N3602" i="1"/>
  <c r="N3601" i="1"/>
  <c r="N3600" i="1"/>
  <c r="N3599" i="1"/>
  <c r="N3598" i="1"/>
  <c r="N3597" i="1"/>
  <c r="N3596" i="1"/>
  <c r="N3595" i="1"/>
  <c r="N3594" i="1"/>
  <c r="N3593" i="1"/>
  <c r="N3592" i="1"/>
  <c r="N3591" i="1"/>
  <c r="N3590" i="1"/>
  <c r="N3589" i="1"/>
  <c r="N3588" i="1"/>
  <c r="N3587" i="1"/>
  <c r="N3586" i="1"/>
  <c r="N3585" i="1"/>
  <c r="N3584" i="1"/>
  <c r="N3583" i="1"/>
  <c r="N3582" i="1"/>
  <c r="N3581" i="1"/>
  <c r="N3580" i="1"/>
  <c r="N3579" i="1"/>
  <c r="N3578" i="1"/>
  <c r="N3577" i="1"/>
  <c r="N3576" i="1"/>
  <c r="N3575" i="1"/>
  <c r="N3574" i="1"/>
  <c r="N3573" i="1"/>
  <c r="N3572" i="1"/>
  <c r="N3571" i="1"/>
  <c r="N3570" i="1"/>
  <c r="N3569" i="1"/>
  <c r="N3568" i="1"/>
  <c r="N3567" i="1"/>
  <c r="N3566" i="1"/>
  <c r="N3565" i="1"/>
  <c r="N3564" i="1"/>
  <c r="N3563" i="1"/>
  <c r="N3562" i="1"/>
  <c r="N3561" i="1"/>
  <c r="N3560" i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/>
  <c r="N3527" i="1"/>
  <c r="N3526" i="1"/>
  <c r="N3525" i="1"/>
  <c r="N3524" i="1"/>
  <c r="N3523" i="1"/>
  <c r="N3522" i="1"/>
  <c r="N3521" i="1"/>
  <c r="N3520" i="1"/>
  <c r="N3519" i="1"/>
  <c r="N3518" i="1"/>
  <c r="N3517" i="1"/>
  <c r="N3516" i="1"/>
  <c r="N3515" i="1"/>
  <c r="N3514" i="1"/>
  <c r="N3513" i="1"/>
  <c r="N3512" i="1"/>
  <c r="N3511" i="1"/>
  <c r="N3510" i="1"/>
  <c r="N3509" i="1"/>
  <c r="N3508" i="1"/>
  <c r="N3507" i="1"/>
  <c r="N3506" i="1"/>
  <c r="N3505" i="1"/>
  <c r="N3504" i="1"/>
  <c r="N3503" i="1"/>
  <c r="N3502" i="1"/>
  <c r="N3501" i="1"/>
  <c r="N3500" i="1"/>
  <c r="N3499" i="1"/>
  <c r="N3498" i="1"/>
  <c r="N3497" i="1"/>
  <c r="N3496" i="1"/>
  <c r="N3495" i="1"/>
  <c r="N3494" i="1"/>
  <c r="N3493" i="1"/>
  <c r="N3492" i="1"/>
  <c r="N3491" i="1"/>
  <c r="N3490" i="1"/>
  <c r="N3489" i="1"/>
  <c r="N3488" i="1"/>
  <c r="N3487" i="1"/>
  <c r="N3486" i="1"/>
  <c r="N3485" i="1"/>
  <c r="N3484" i="1"/>
  <c r="N3483" i="1"/>
  <c r="N3482" i="1"/>
  <c r="N3481" i="1"/>
  <c r="N3480" i="1"/>
  <c r="N3479" i="1"/>
  <c r="N3478" i="1"/>
  <c r="N3477" i="1"/>
  <c r="N3476" i="1"/>
  <c r="N3475" i="1"/>
  <c r="N3474" i="1"/>
  <c r="N3473" i="1"/>
  <c r="N3472" i="1"/>
  <c r="N3471" i="1"/>
  <c r="N3470" i="1"/>
  <c r="N3469" i="1"/>
  <c r="N3468" i="1"/>
  <c r="N3467" i="1"/>
  <c r="N3466" i="1"/>
  <c r="N3465" i="1"/>
  <c r="N3464" i="1"/>
  <c r="N3463" i="1"/>
  <c r="N3462" i="1"/>
  <c r="N3461" i="1"/>
  <c r="N3460" i="1"/>
  <c r="N3459" i="1"/>
  <c r="N3458" i="1"/>
  <c r="N3457" i="1"/>
  <c r="N3456" i="1"/>
  <c r="N3455" i="1"/>
  <c r="N3454" i="1"/>
  <c r="N3453" i="1"/>
  <c r="N3452" i="1"/>
  <c r="N3451" i="1"/>
  <c r="N3450" i="1"/>
  <c r="N3449" i="1"/>
  <c r="N3448" i="1"/>
  <c r="N3447" i="1"/>
  <c r="N3446" i="1"/>
  <c r="N3445" i="1"/>
  <c r="N3444" i="1"/>
  <c r="N3443" i="1"/>
  <c r="N3442" i="1"/>
  <c r="N3441" i="1"/>
  <c r="N3440" i="1"/>
  <c r="N3439" i="1"/>
  <c r="N3438" i="1"/>
  <c r="N3437" i="1"/>
  <c r="N3436" i="1"/>
  <c r="N3435" i="1"/>
  <c r="N3434" i="1"/>
  <c r="N3433" i="1"/>
  <c r="N3432" i="1"/>
  <c r="N3431" i="1"/>
  <c r="N3430" i="1"/>
  <c r="N3429" i="1"/>
  <c r="N3428" i="1"/>
  <c r="N3427" i="1"/>
  <c r="N3426" i="1"/>
  <c r="N3425" i="1"/>
  <c r="N3424" i="1"/>
  <c r="N3423" i="1"/>
  <c r="N3422" i="1"/>
  <c r="N3421" i="1"/>
  <c r="N3420" i="1"/>
  <c r="N3419" i="1"/>
  <c r="N3418" i="1"/>
  <c r="N3417" i="1"/>
  <c r="N3416" i="1"/>
  <c r="N3415" i="1"/>
  <c r="N3414" i="1"/>
  <c r="N3413" i="1"/>
  <c r="N3412" i="1"/>
  <c r="N3411" i="1"/>
  <c r="N3410" i="1"/>
  <c r="N3409" i="1"/>
  <c r="N3408" i="1"/>
  <c r="N3407" i="1"/>
  <c r="N3406" i="1"/>
  <c r="N3405" i="1"/>
  <c r="N3404" i="1"/>
  <c r="N3403" i="1"/>
  <c r="N3402" i="1"/>
  <c r="N3401" i="1"/>
  <c r="N3400" i="1"/>
  <c r="N3399" i="1"/>
  <c r="N3398" i="1"/>
  <c r="N3397" i="1"/>
  <c r="N3396" i="1"/>
  <c r="N3395" i="1"/>
  <c r="N3394" i="1"/>
  <c r="N3393" i="1"/>
  <c r="N3392" i="1"/>
  <c r="N3391" i="1"/>
  <c r="N3390" i="1"/>
  <c r="N3389" i="1"/>
  <c r="N3388" i="1"/>
  <c r="N3387" i="1"/>
  <c r="N3386" i="1"/>
  <c r="N3385" i="1"/>
  <c r="N3384" i="1"/>
  <c r="N3383" i="1"/>
  <c r="N3382" i="1"/>
  <c r="N3381" i="1"/>
  <c r="N3380" i="1"/>
  <c r="N3379" i="1"/>
  <c r="N3378" i="1"/>
  <c r="N3377" i="1"/>
  <c r="N3376" i="1"/>
  <c r="N3375" i="1"/>
  <c r="N3374" i="1"/>
  <c r="N3373" i="1"/>
  <c r="N3372" i="1"/>
  <c r="N3371" i="1"/>
  <c r="N3370" i="1"/>
  <c r="N3369" i="1"/>
  <c r="N3368" i="1"/>
  <c r="N3367" i="1"/>
  <c r="N3366" i="1"/>
  <c r="N3365" i="1"/>
  <c r="N3364" i="1"/>
  <c r="N3363" i="1"/>
  <c r="N3362" i="1"/>
  <c r="N3361" i="1"/>
  <c r="N3360" i="1"/>
  <c r="N3359" i="1"/>
  <c r="N3358" i="1"/>
  <c r="N3357" i="1"/>
  <c r="N3356" i="1"/>
  <c r="N3355" i="1"/>
  <c r="N3354" i="1"/>
  <c r="N3353" i="1"/>
  <c r="N3352" i="1"/>
  <c r="N3351" i="1"/>
  <c r="N3350" i="1"/>
  <c r="N3349" i="1"/>
  <c r="N3348" i="1"/>
  <c r="N3347" i="1"/>
  <c r="N3346" i="1"/>
  <c r="N3345" i="1"/>
  <c r="N3344" i="1"/>
  <c r="N3343" i="1"/>
  <c r="N3342" i="1"/>
  <c r="N3341" i="1"/>
  <c r="N3340" i="1"/>
  <c r="N3339" i="1"/>
  <c r="N3338" i="1"/>
  <c r="N3337" i="1"/>
  <c r="N3336" i="1"/>
  <c r="N3335" i="1"/>
  <c r="N3334" i="1"/>
  <c r="N3333" i="1"/>
  <c r="N3332" i="1"/>
  <c r="N3331" i="1"/>
  <c r="N3330" i="1"/>
  <c r="N3329" i="1"/>
  <c r="N3328" i="1"/>
  <c r="N3327" i="1"/>
  <c r="N3326" i="1"/>
  <c r="N3325" i="1"/>
  <c r="N3324" i="1"/>
  <c r="N3323" i="1"/>
  <c r="N3322" i="1"/>
  <c r="N3321" i="1"/>
  <c r="N3320" i="1"/>
  <c r="N3319" i="1"/>
  <c r="N3318" i="1"/>
  <c r="N3317" i="1"/>
  <c r="N3316" i="1"/>
  <c r="N3315" i="1"/>
  <c r="N3314" i="1"/>
  <c r="N3313" i="1"/>
  <c r="N3312" i="1"/>
  <c r="N3311" i="1"/>
  <c r="N3310" i="1"/>
  <c r="N3309" i="1"/>
  <c r="N3308" i="1"/>
  <c r="N3307" i="1"/>
  <c r="N3306" i="1"/>
  <c r="N3305" i="1"/>
  <c r="N3304" i="1"/>
  <c r="N3303" i="1"/>
  <c r="N3302" i="1"/>
  <c r="N3301" i="1"/>
  <c r="N3300" i="1"/>
  <c r="N3299" i="1"/>
  <c r="N3298" i="1"/>
  <c r="N3297" i="1"/>
  <c r="N3296" i="1"/>
  <c r="N3295" i="1"/>
  <c r="N3294" i="1"/>
  <c r="N3293" i="1"/>
  <c r="N3292" i="1"/>
  <c r="N3291" i="1"/>
  <c r="N3290" i="1"/>
  <c r="N3289" i="1"/>
  <c r="N3288" i="1"/>
  <c r="N3287" i="1"/>
  <c r="N3286" i="1"/>
  <c r="N3285" i="1"/>
  <c r="N3284" i="1"/>
  <c r="N3283" i="1"/>
  <c r="N3282" i="1"/>
  <c r="N3281" i="1"/>
  <c r="N3280" i="1"/>
  <c r="N3279" i="1"/>
  <c r="N3278" i="1"/>
  <c r="N3277" i="1"/>
  <c r="N3276" i="1"/>
  <c r="N3275" i="1"/>
  <c r="N3274" i="1"/>
  <c r="N3273" i="1"/>
  <c r="N3272" i="1"/>
  <c r="N3271" i="1"/>
  <c r="N3270" i="1"/>
  <c r="N3269" i="1"/>
  <c r="N3268" i="1"/>
  <c r="N3267" i="1"/>
  <c r="N3266" i="1"/>
  <c r="N3265" i="1"/>
  <c r="N3264" i="1"/>
  <c r="N3263" i="1"/>
  <c r="N3262" i="1"/>
  <c r="N3261" i="1"/>
  <c r="N3260" i="1"/>
  <c r="N3259" i="1"/>
  <c r="N3258" i="1"/>
  <c r="N3257" i="1"/>
  <c r="N3256" i="1"/>
  <c r="N3255" i="1"/>
  <c r="N3254" i="1"/>
  <c r="N3253" i="1"/>
  <c r="N3252" i="1"/>
  <c r="N3251" i="1"/>
  <c r="N3250" i="1"/>
  <c r="N3249" i="1"/>
  <c r="N3248" i="1"/>
  <c r="N3247" i="1"/>
  <c r="N3246" i="1"/>
  <c r="N3245" i="1"/>
  <c r="N3244" i="1"/>
  <c r="N3243" i="1"/>
  <c r="N3242" i="1"/>
  <c r="N3241" i="1"/>
  <c r="N3240" i="1"/>
  <c r="N3239" i="1"/>
  <c r="N3238" i="1"/>
  <c r="N3237" i="1"/>
  <c r="N3236" i="1"/>
  <c r="N3235" i="1"/>
  <c r="N3234" i="1"/>
  <c r="N3233" i="1"/>
  <c r="N3232" i="1"/>
  <c r="N3231" i="1"/>
  <c r="N3230" i="1"/>
  <c r="N3229" i="1"/>
  <c r="N3228" i="1"/>
  <c r="N3227" i="1"/>
  <c r="N3226" i="1"/>
  <c r="N3225" i="1"/>
  <c r="N3224" i="1"/>
  <c r="N3223" i="1"/>
  <c r="N3222" i="1"/>
  <c r="N3221" i="1"/>
  <c r="N3220" i="1"/>
  <c r="N3219" i="1"/>
  <c r="N3218" i="1"/>
  <c r="N3217" i="1"/>
  <c r="N3216" i="1"/>
  <c r="N3215" i="1"/>
  <c r="N3214" i="1"/>
  <c r="N3213" i="1"/>
  <c r="N3212" i="1"/>
  <c r="N3211" i="1"/>
  <c r="N3210" i="1"/>
  <c r="N3209" i="1"/>
  <c r="N3208" i="1"/>
  <c r="N3207" i="1"/>
  <c r="N3206" i="1"/>
  <c r="N3205" i="1"/>
  <c r="N3204" i="1"/>
  <c r="N3203" i="1"/>
  <c r="N3202" i="1"/>
  <c r="N3201" i="1"/>
  <c r="N3200" i="1"/>
  <c r="N3199" i="1"/>
  <c r="N3198" i="1"/>
  <c r="N3197" i="1"/>
  <c r="N3196" i="1"/>
  <c r="N3195" i="1"/>
  <c r="N3194" i="1"/>
  <c r="N3193" i="1"/>
  <c r="N3192" i="1"/>
  <c r="N3191" i="1"/>
  <c r="N3190" i="1"/>
  <c r="N3189" i="1"/>
  <c r="N3188" i="1"/>
  <c r="N3187" i="1"/>
  <c r="N3186" i="1"/>
  <c r="N3185" i="1"/>
  <c r="N3184" i="1"/>
  <c r="N3183" i="1"/>
  <c r="N3182" i="1"/>
  <c r="N3181" i="1"/>
  <c r="N3180" i="1"/>
  <c r="N3179" i="1"/>
  <c r="N3178" i="1"/>
  <c r="N3177" i="1"/>
  <c r="N3176" i="1"/>
  <c r="N3175" i="1"/>
  <c r="N3174" i="1"/>
  <c r="N3173" i="1"/>
  <c r="N3172" i="1"/>
  <c r="N3171" i="1"/>
  <c r="N3170" i="1"/>
  <c r="N3169" i="1"/>
  <c r="N3168" i="1"/>
  <c r="N3167" i="1"/>
  <c r="N3166" i="1"/>
  <c r="N3165" i="1"/>
  <c r="N3164" i="1"/>
  <c r="N3163" i="1"/>
  <c r="N3162" i="1"/>
  <c r="N3161" i="1"/>
  <c r="N3160" i="1"/>
  <c r="N3159" i="1"/>
  <c r="N3158" i="1"/>
  <c r="N3157" i="1"/>
  <c r="N3156" i="1"/>
  <c r="N3155" i="1"/>
  <c r="N3154" i="1"/>
  <c r="N3153" i="1"/>
  <c r="N3152" i="1"/>
  <c r="N3151" i="1"/>
  <c r="N3150" i="1"/>
  <c r="N3149" i="1"/>
  <c r="N3148" i="1"/>
  <c r="N3147" i="1"/>
  <c r="N3146" i="1"/>
  <c r="N3145" i="1"/>
  <c r="N3144" i="1"/>
  <c r="N3143" i="1"/>
  <c r="N3142" i="1"/>
  <c r="N3141" i="1"/>
  <c r="N3140" i="1"/>
  <c r="N3139" i="1"/>
  <c r="N3138" i="1"/>
  <c r="N3137" i="1"/>
  <c r="N3136" i="1"/>
  <c r="N3135" i="1"/>
  <c r="N3134" i="1"/>
  <c r="N3133" i="1"/>
  <c r="N3132" i="1"/>
  <c r="N3131" i="1"/>
  <c r="N3130" i="1"/>
  <c r="N3129" i="1"/>
  <c r="N3128" i="1"/>
  <c r="N3127" i="1"/>
  <c r="N3126" i="1"/>
  <c r="N3125" i="1"/>
  <c r="N3124" i="1"/>
  <c r="N3123" i="1"/>
  <c r="N3122" i="1"/>
  <c r="N3121" i="1"/>
  <c r="N3120" i="1"/>
  <c r="N3119" i="1"/>
  <c r="N3118" i="1"/>
  <c r="N3117" i="1"/>
  <c r="N3116" i="1"/>
  <c r="N3115" i="1"/>
  <c r="N3114" i="1"/>
  <c r="N3113" i="1"/>
  <c r="N3112" i="1"/>
  <c r="N3111" i="1"/>
  <c r="N3110" i="1"/>
  <c r="N3109" i="1"/>
  <c r="N3108" i="1"/>
  <c r="N3107" i="1"/>
  <c r="N3106" i="1"/>
  <c r="N3105" i="1"/>
  <c r="N3104" i="1"/>
  <c r="N3103" i="1"/>
  <c r="N3102" i="1"/>
  <c r="N3101" i="1"/>
  <c r="N3100" i="1"/>
  <c r="N3099" i="1"/>
  <c r="N3098" i="1"/>
  <c r="N3097" i="1"/>
  <c r="N3096" i="1"/>
  <c r="N3095" i="1"/>
  <c r="N3094" i="1"/>
  <c r="N3093" i="1"/>
  <c r="N3092" i="1"/>
  <c r="N3091" i="1"/>
  <c r="N3090" i="1"/>
  <c r="N3089" i="1"/>
  <c r="N3088" i="1"/>
  <c r="N3087" i="1"/>
  <c r="N3086" i="1"/>
  <c r="N3085" i="1"/>
  <c r="N3084" i="1"/>
  <c r="N3083" i="1"/>
  <c r="N3082" i="1"/>
  <c r="N3081" i="1"/>
  <c r="N3080" i="1"/>
  <c r="N3079" i="1"/>
  <c r="N3078" i="1"/>
  <c r="N3077" i="1"/>
  <c r="N3076" i="1"/>
  <c r="N3075" i="1"/>
  <c r="N3074" i="1"/>
  <c r="N3073" i="1"/>
  <c r="N3072" i="1"/>
  <c r="N3071" i="1"/>
  <c r="N3070" i="1"/>
  <c r="N3069" i="1"/>
  <c r="N3068" i="1"/>
  <c r="N3067" i="1"/>
  <c r="N3066" i="1"/>
  <c r="N3065" i="1"/>
  <c r="N3064" i="1"/>
  <c r="N3063" i="1"/>
  <c r="N3062" i="1"/>
  <c r="N3061" i="1"/>
  <c r="N3060" i="1"/>
  <c r="N3059" i="1"/>
  <c r="N3058" i="1"/>
  <c r="N3057" i="1"/>
  <c r="N3056" i="1"/>
  <c r="N3055" i="1"/>
  <c r="N3054" i="1"/>
  <c r="N3053" i="1"/>
  <c r="N3052" i="1"/>
  <c r="N3051" i="1"/>
  <c r="N3050" i="1"/>
  <c r="N3049" i="1"/>
  <c r="N3048" i="1"/>
  <c r="N3047" i="1"/>
  <c r="N3046" i="1"/>
  <c r="N3045" i="1"/>
  <c r="N3044" i="1"/>
  <c r="N3043" i="1"/>
  <c r="N3042" i="1"/>
  <c r="N3041" i="1"/>
  <c r="N3040" i="1"/>
  <c r="N3039" i="1"/>
  <c r="N3038" i="1"/>
  <c r="N3037" i="1"/>
  <c r="N3036" i="1"/>
  <c r="N3035" i="1"/>
  <c r="N3034" i="1"/>
  <c r="N3033" i="1"/>
  <c r="N3032" i="1"/>
  <c r="N3031" i="1"/>
  <c r="N3030" i="1"/>
  <c r="N3029" i="1"/>
  <c r="N3028" i="1"/>
  <c r="N3027" i="1"/>
  <c r="N3026" i="1"/>
  <c r="N3025" i="1"/>
  <c r="N3024" i="1"/>
  <c r="N3023" i="1"/>
  <c r="N3022" i="1"/>
  <c r="N3021" i="1"/>
  <c r="N3020" i="1"/>
  <c r="N3019" i="1"/>
  <c r="N3018" i="1"/>
  <c r="N3017" i="1"/>
  <c r="N3016" i="1"/>
  <c r="N3015" i="1"/>
  <c r="N3014" i="1"/>
  <c r="N3013" i="1"/>
  <c r="N3012" i="1"/>
  <c r="N3011" i="1"/>
  <c r="N3010" i="1"/>
  <c r="N3009" i="1"/>
  <c r="N3008" i="1"/>
  <c r="N3007" i="1"/>
  <c r="N3006" i="1"/>
  <c r="N3005" i="1"/>
  <c r="N3004" i="1"/>
  <c r="N3003" i="1"/>
  <c r="N3002" i="1"/>
  <c r="N3001" i="1"/>
  <c r="N3000" i="1"/>
  <c r="N2999" i="1"/>
  <c r="N2998" i="1"/>
  <c r="N2997" i="1"/>
  <c r="N2996" i="1"/>
  <c r="N2995" i="1"/>
  <c r="N2994" i="1"/>
  <c r="N2993" i="1"/>
  <c r="N2992" i="1"/>
  <c r="N2991" i="1"/>
  <c r="N2990" i="1"/>
  <c r="N2989" i="1"/>
  <c r="N2988" i="1"/>
  <c r="N2987" i="1"/>
  <c r="N2986" i="1"/>
  <c r="N2985" i="1"/>
  <c r="N2984" i="1"/>
  <c r="N2983" i="1"/>
  <c r="N2982" i="1"/>
  <c r="N2981" i="1"/>
  <c r="N2980" i="1"/>
  <c r="N2979" i="1"/>
  <c r="N2978" i="1"/>
  <c r="N2977" i="1"/>
  <c r="N2976" i="1"/>
  <c r="N2975" i="1"/>
  <c r="N2974" i="1"/>
  <c r="N2973" i="1"/>
  <c r="N2972" i="1"/>
  <c r="N2971" i="1"/>
  <c r="N2970" i="1"/>
  <c r="N2969" i="1"/>
  <c r="N2968" i="1"/>
  <c r="N2967" i="1"/>
  <c r="N2966" i="1"/>
  <c r="N2965" i="1"/>
  <c r="N2964" i="1"/>
  <c r="N2963" i="1"/>
  <c r="N2962" i="1"/>
  <c r="N2961" i="1"/>
  <c r="N2960" i="1"/>
  <c r="N2959" i="1"/>
  <c r="N2958" i="1"/>
  <c r="N2957" i="1"/>
  <c r="N2956" i="1"/>
  <c r="N2955" i="1"/>
  <c r="N2954" i="1"/>
  <c r="N2953" i="1"/>
  <c r="N2952" i="1"/>
  <c r="N2951" i="1"/>
  <c r="N2950" i="1"/>
  <c r="N2949" i="1"/>
  <c r="N2948" i="1"/>
  <c r="N2947" i="1"/>
  <c r="N2946" i="1"/>
  <c r="N2945" i="1"/>
  <c r="N2944" i="1"/>
  <c r="N2943" i="1"/>
  <c r="N2942" i="1"/>
  <c r="N2941" i="1"/>
  <c r="N2940" i="1"/>
  <c r="N2939" i="1"/>
  <c r="N2938" i="1"/>
  <c r="N2937" i="1"/>
  <c r="N2936" i="1"/>
  <c r="N2935" i="1"/>
  <c r="N2934" i="1"/>
  <c r="N2933" i="1"/>
  <c r="N2932" i="1"/>
  <c r="N2931" i="1"/>
  <c r="N2930" i="1"/>
  <c r="N2929" i="1"/>
  <c r="N2928" i="1"/>
  <c r="N2927" i="1"/>
  <c r="N2926" i="1"/>
  <c r="N2925" i="1"/>
  <c r="N2924" i="1"/>
  <c r="N2923" i="1"/>
  <c r="N2922" i="1"/>
  <c r="N2921" i="1"/>
  <c r="N2920" i="1"/>
  <c r="N2919" i="1"/>
  <c r="N2918" i="1"/>
  <c r="N2917" i="1"/>
  <c r="N2916" i="1"/>
  <c r="N2915" i="1"/>
  <c r="N2914" i="1"/>
  <c r="N2913" i="1"/>
  <c r="N2912" i="1"/>
  <c r="N2911" i="1"/>
  <c r="N2910" i="1"/>
  <c r="N2909" i="1"/>
  <c r="N2908" i="1"/>
  <c r="N2907" i="1"/>
  <c r="N2906" i="1"/>
  <c r="N2905" i="1"/>
  <c r="N2904" i="1"/>
  <c r="N2903" i="1"/>
  <c r="N2902" i="1"/>
  <c r="N2901" i="1"/>
  <c r="N2900" i="1"/>
  <c r="N2899" i="1"/>
  <c r="N2898" i="1"/>
  <c r="N2897" i="1"/>
  <c r="N2896" i="1"/>
  <c r="N2895" i="1"/>
  <c r="N2894" i="1"/>
  <c r="N2893" i="1"/>
  <c r="N2892" i="1"/>
  <c r="N2891" i="1"/>
  <c r="N2890" i="1"/>
  <c r="N2889" i="1"/>
  <c r="N2888" i="1"/>
  <c r="N2887" i="1"/>
  <c r="N2886" i="1"/>
  <c r="N2885" i="1"/>
  <c r="N2884" i="1"/>
  <c r="N2883" i="1"/>
  <c r="N2882" i="1"/>
  <c r="N2881" i="1"/>
  <c r="N2880" i="1"/>
  <c r="N2879" i="1"/>
  <c r="N2878" i="1"/>
  <c r="N2877" i="1"/>
  <c r="N2876" i="1"/>
  <c r="N2875" i="1"/>
  <c r="N2874" i="1"/>
  <c r="N2873" i="1"/>
  <c r="N2872" i="1"/>
  <c r="N2871" i="1"/>
  <c r="N2870" i="1"/>
  <c r="N2869" i="1"/>
  <c r="N2868" i="1"/>
  <c r="N2867" i="1"/>
  <c r="N2866" i="1"/>
  <c r="N2865" i="1"/>
  <c r="N2864" i="1"/>
  <c r="N2863" i="1"/>
  <c r="N2862" i="1"/>
  <c r="N2861" i="1"/>
  <c r="N2860" i="1"/>
  <c r="N2859" i="1"/>
  <c r="N2858" i="1"/>
  <c r="N2857" i="1"/>
  <c r="N2856" i="1"/>
  <c r="N2855" i="1"/>
  <c r="N2854" i="1"/>
  <c r="N2853" i="1"/>
  <c r="N2852" i="1"/>
  <c r="N2851" i="1"/>
  <c r="N2850" i="1"/>
  <c r="N2849" i="1"/>
  <c r="N2848" i="1"/>
  <c r="N2847" i="1"/>
  <c r="N2846" i="1"/>
  <c r="N2845" i="1"/>
  <c r="N2844" i="1"/>
  <c r="N2843" i="1"/>
  <c r="N2842" i="1"/>
  <c r="N2841" i="1"/>
  <c r="N2840" i="1"/>
  <c r="N2839" i="1"/>
  <c r="N2838" i="1"/>
  <c r="N2837" i="1"/>
  <c r="N2836" i="1"/>
  <c r="N2835" i="1"/>
  <c r="N2834" i="1"/>
  <c r="N2833" i="1"/>
  <c r="N2832" i="1"/>
  <c r="N2831" i="1"/>
  <c r="N2830" i="1"/>
  <c r="N2829" i="1"/>
  <c r="N2828" i="1"/>
  <c r="N2827" i="1"/>
  <c r="N2826" i="1"/>
  <c r="N2825" i="1"/>
  <c r="N2824" i="1"/>
  <c r="N2823" i="1"/>
  <c r="N2822" i="1"/>
  <c r="N2821" i="1"/>
  <c r="N2820" i="1"/>
  <c r="N2819" i="1"/>
  <c r="N2818" i="1"/>
  <c r="N2817" i="1"/>
  <c r="N2816" i="1"/>
  <c r="N2815" i="1"/>
  <c r="N2814" i="1"/>
  <c r="N2813" i="1"/>
  <c r="N2812" i="1"/>
  <c r="N2811" i="1"/>
  <c r="N2810" i="1"/>
  <c r="N2809" i="1"/>
  <c r="N2808" i="1"/>
  <c r="N2807" i="1"/>
  <c r="N2806" i="1"/>
  <c r="N2805" i="1"/>
  <c r="N2804" i="1"/>
  <c r="N2803" i="1"/>
  <c r="N2802" i="1"/>
  <c r="N2801" i="1"/>
  <c r="N2800" i="1"/>
  <c r="N2799" i="1"/>
  <c r="N2798" i="1"/>
  <c r="N2797" i="1"/>
  <c r="N2796" i="1"/>
  <c r="N2795" i="1"/>
  <c r="N2794" i="1"/>
  <c r="N2793" i="1"/>
  <c r="N2792" i="1"/>
  <c r="N2791" i="1"/>
  <c r="N2790" i="1"/>
  <c r="N2789" i="1"/>
  <c r="N2788" i="1"/>
  <c r="N2787" i="1"/>
  <c r="N2786" i="1"/>
  <c r="N2785" i="1"/>
  <c r="N2784" i="1"/>
  <c r="N2783" i="1"/>
  <c r="N2782" i="1"/>
  <c r="N2781" i="1"/>
  <c r="N2780" i="1"/>
  <c r="N2779" i="1"/>
  <c r="N2778" i="1"/>
  <c r="N2777" i="1"/>
  <c r="N2776" i="1"/>
  <c r="N2775" i="1"/>
  <c r="N2774" i="1"/>
  <c r="N2773" i="1"/>
  <c r="N2772" i="1"/>
  <c r="N2771" i="1"/>
  <c r="N2770" i="1"/>
  <c r="N2769" i="1"/>
  <c r="N2768" i="1"/>
  <c r="N2767" i="1"/>
  <c r="N2766" i="1"/>
  <c r="N2765" i="1"/>
  <c r="N2764" i="1"/>
  <c r="N2763" i="1"/>
  <c r="N2762" i="1"/>
  <c r="N2761" i="1"/>
  <c r="N2760" i="1"/>
  <c r="N2759" i="1"/>
  <c r="N2758" i="1"/>
  <c r="N2757" i="1"/>
  <c r="N2756" i="1"/>
  <c r="N2755" i="1"/>
  <c r="N2754" i="1"/>
  <c r="N2753" i="1"/>
  <c r="N2752" i="1"/>
  <c r="N2751" i="1"/>
  <c r="N2750" i="1"/>
  <c r="N2749" i="1"/>
  <c r="N2748" i="1"/>
  <c r="N2747" i="1"/>
  <c r="N2746" i="1"/>
  <c r="N2745" i="1"/>
  <c r="N2744" i="1"/>
  <c r="N2743" i="1"/>
  <c r="N2742" i="1"/>
  <c r="N2741" i="1"/>
  <c r="N2740" i="1"/>
  <c r="N2739" i="1"/>
  <c r="N2738" i="1"/>
  <c r="N2737" i="1"/>
  <c r="N2736" i="1"/>
  <c r="N2735" i="1"/>
  <c r="N2734" i="1"/>
  <c r="N2733" i="1"/>
  <c r="N2732" i="1"/>
  <c r="N2731" i="1"/>
  <c r="N2730" i="1"/>
  <c r="N2729" i="1"/>
  <c r="N2728" i="1"/>
  <c r="N2727" i="1"/>
  <c r="N2726" i="1"/>
  <c r="N2725" i="1"/>
  <c r="N2724" i="1"/>
  <c r="N2723" i="1"/>
  <c r="N2722" i="1"/>
  <c r="N2721" i="1"/>
  <c r="N2720" i="1"/>
  <c r="N2719" i="1"/>
  <c r="N2718" i="1"/>
  <c r="N2717" i="1"/>
  <c r="N2716" i="1"/>
  <c r="N2715" i="1"/>
  <c r="N2714" i="1"/>
  <c r="N2713" i="1"/>
  <c r="N2712" i="1"/>
  <c r="N2711" i="1"/>
  <c r="N2710" i="1"/>
  <c r="N2709" i="1"/>
  <c r="N2708" i="1"/>
  <c r="N2707" i="1"/>
  <c r="N2706" i="1"/>
  <c r="N2705" i="1"/>
  <c r="N2704" i="1"/>
  <c r="N2703" i="1"/>
  <c r="N2702" i="1"/>
  <c r="N2701" i="1"/>
  <c r="N2700" i="1"/>
  <c r="N2699" i="1"/>
  <c r="N2698" i="1"/>
  <c r="N2697" i="1"/>
  <c r="N2696" i="1"/>
  <c r="N2695" i="1"/>
  <c r="N2694" i="1"/>
  <c r="N2693" i="1"/>
  <c r="N2692" i="1"/>
  <c r="N2691" i="1"/>
  <c r="N2690" i="1"/>
  <c r="N2689" i="1"/>
  <c r="N2688" i="1"/>
  <c r="N2687" i="1"/>
  <c r="N2686" i="1"/>
  <c r="N2685" i="1"/>
  <c r="N2684" i="1"/>
  <c r="N2683" i="1"/>
  <c r="N2682" i="1"/>
  <c r="N2681" i="1"/>
  <c r="N2680" i="1"/>
  <c r="N2679" i="1"/>
  <c r="N2678" i="1"/>
  <c r="N2677" i="1"/>
  <c r="N2676" i="1"/>
  <c r="N2675" i="1"/>
  <c r="N2674" i="1"/>
  <c r="N2673" i="1"/>
  <c r="N2672" i="1"/>
  <c r="N2671" i="1"/>
  <c r="N2670" i="1"/>
  <c r="N2669" i="1"/>
  <c r="N2668" i="1"/>
  <c r="N2667" i="1"/>
  <c r="N2666" i="1"/>
  <c r="N2665" i="1"/>
  <c r="N2664" i="1"/>
  <c r="N2663" i="1"/>
  <c r="N2662" i="1"/>
  <c r="N2661" i="1"/>
  <c r="N2660" i="1"/>
  <c r="N2659" i="1"/>
  <c r="N2658" i="1"/>
  <c r="N2657" i="1"/>
  <c r="N2656" i="1"/>
  <c r="N2655" i="1"/>
  <c r="N2654" i="1"/>
  <c r="N2653" i="1"/>
  <c r="N2652" i="1"/>
  <c r="N2651" i="1"/>
  <c r="N2650" i="1"/>
  <c r="N2649" i="1"/>
  <c r="N2648" i="1"/>
  <c r="N2647" i="1"/>
  <c r="N2646" i="1"/>
  <c r="N2645" i="1"/>
  <c r="N2644" i="1"/>
  <c r="N2643" i="1"/>
  <c r="N2642" i="1"/>
  <c r="N2641" i="1"/>
  <c r="N2640" i="1"/>
  <c r="N2639" i="1"/>
  <c r="N2638" i="1"/>
  <c r="N2637" i="1"/>
  <c r="N2636" i="1"/>
  <c r="N2635" i="1"/>
  <c r="N2634" i="1"/>
  <c r="N2633" i="1"/>
  <c r="N2632" i="1"/>
  <c r="N2631" i="1"/>
  <c r="N2630" i="1"/>
  <c r="N2629" i="1"/>
  <c r="N2628" i="1"/>
  <c r="N2627" i="1"/>
  <c r="N2626" i="1"/>
  <c r="N2625" i="1"/>
  <c r="N2624" i="1"/>
  <c r="N2623" i="1"/>
  <c r="N2622" i="1"/>
  <c r="N2621" i="1"/>
  <c r="N2620" i="1"/>
  <c r="N2351" i="1"/>
  <c r="N2350" i="1"/>
  <c r="N2349" i="1"/>
  <c r="N2348" i="1"/>
  <c r="N2347" i="1"/>
  <c r="N2346" i="1"/>
  <c r="N2345" i="1"/>
  <c r="N2344" i="1"/>
  <c r="N2343" i="1"/>
  <c r="N2342" i="1"/>
  <c r="N2341" i="1"/>
  <c r="N2340" i="1"/>
  <c r="N2339" i="1"/>
  <c r="N2338" i="1"/>
  <c r="N2337" i="1"/>
  <c r="N2336" i="1"/>
  <c r="N2335" i="1"/>
  <c r="N2334" i="1"/>
  <c r="N2333" i="1"/>
  <c r="N2332" i="1"/>
  <c r="N2331" i="1"/>
  <c r="N2330" i="1"/>
  <c r="N2329" i="1"/>
  <c r="N2328" i="1"/>
  <c r="N2327" i="1"/>
  <c r="N2326" i="1"/>
  <c r="N2325" i="1"/>
  <c r="N2324" i="1"/>
  <c r="N2323" i="1"/>
  <c r="N2322" i="1"/>
  <c r="N2321" i="1"/>
  <c r="N2320" i="1"/>
  <c r="N2319" i="1"/>
  <c r="N2318" i="1"/>
  <c r="N2317" i="1"/>
  <c r="N2316" i="1"/>
  <c r="N2315" i="1"/>
  <c r="N2314" i="1"/>
  <c r="N2313" i="1"/>
  <c r="N2312" i="1"/>
  <c r="N2311" i="1"/>
  <c r="N2310" i="1"/>
  <c r="N2309" i="1"/>
  <c r="N2308" i="1"/>
  <c r="N2307" i="1"/>
  <c r="N2306" i="1"/>
  <c r="N2305" i="1"/>
  <c r="N2304" i="1"/>
  <c r="N2303" i="1"/>
  <c r="N2302" i="1"/>
  <c r="N2301" i="1"/>
  <c r="N2300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N2272" i="1"/>
  <c r="N2271" i="1"/>
  <c r="N2270" i="1"/>
  <c r="N2269" i="1"/>
  <c r="N2268" i="1"/>
  <c r="N2267" i="1"/>
  <c r="N2266" i="1"/>
  <c r="N2265" i="1"/>
  <c r="N2264" i="1"/>
  <c r="N2263" i="1"/>
  <c r="N2262" i="1"/>
  <c r="N2261" i="1"/>
  <c r="N2260" i="1"/>
  <c r="N2259" i="1"/>
  <c r="N2258" i="1"/>
  <c r="N2257" i="1"/>
  <c r="N2256" i="1"/>
  <c r="N2255" i="1"/>
  <c r="N2254" i="1"/>
  <c r="N2253" i="1"/>
  <c r="N2252" i="1"/>
  <c r="N2251" i="1"/>
  <c r="N2250" i="1"/>
  <c r="N2249" i="1"/>
  <c r="N2248" i="1"/>
  <c r="N2247" i="1"/>
  <c r="N2246" i="1"/>
  <c r="N2245" i="1"/>
  <c r="N2244" i="1"/>
  <c r="N2243" i="1"/>
  <c r="N2242" i="1"/>
  <c r="N2241" i="1"/>
  <c r="N2240" i="1"/>
  <c r="N2239" i="1"/>
  <c r="N2238" i="1"/>
  <c r="N2237" i="1"/>
  <c r="N2236" i="1"/>
  <c r="N2235" i="1"/>
  <c r="N2234" i="1"/>
  <c r="N2233" i="1"/>
  <c r="N2232" i="1"/>
  <c r="N2231" i="1"/>
  <c r="N2230" i="1"/>
  <c r="N2229" i="1"/>
  <c r="N2228" i="1"/>
  <c r="N2227" i="1"/>
  <c r="N2226" i="1"/>
  <c r="N2225" i="1"/>
  <c r="N2224" i="1"/>
  <c r="N2223" i="1"/>
  <c r="N2222" i="1"/>
  <c r="N2221" i="1"/>
  <c r="N2220" i="1"/>
  <c r="N2219" i="1"/>
  <c r="N2218" i="1"/>
  <c r="N2217" i="1"/>
  <c r="N2216" i="1"/>
  <c r="N2215" i="1"/>
  <c r="N2214" i="1"/>
  <c r="N2213" i="1"/>
  <c r="N2212" i="1"/>
  <c r="N2211" i="1"/>
  <c r="N2210" i="1"/>
  <c r="N2209" i="1"/>
  <c r="N2208" i="1"/>
  <c r="N2207" i="1"/>
  <c r="N2206" i="1"/>
  <c r="N2205" i="1"/>
  <c r="N2204" i="1"/>
  <c r="N2203" i="1"/>
  <c r="N2202" i="1"/>
  <c r="N2201" i="1"/>
  <c r="N2200" i="1"/>
  <c r="N2199" i="1"/>
  <c r="N2198" i="1"/>
  <c r="N2197" i="1"/>
  <c r="N2196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N2179" i="1"/>
  <c r="N2178" i="1"/>
  <c r="N2177" i="1"/>
  <c r="N2176" i="1"/>
  <c r="N2175" i="1"/>
  <c r="N2174" i="1"/>
  <c r="N2173" i="1"/>
  <c r="N2172" i="1"/>
  <c r="N2171" i="1"/>
  <c r="N2170" i="1"/>
  <c r="N2169" i="1"/>
  <c r="N2168" i="1"/>
  <c r="N2167" i="1"/>
  <c r="N2166" i="1"/>
  <c r="N2165" i="1"/>
  <c r="N2164" i="1"/>
  <c r="N2163" i="1"/>
  <c r="N2162" i="1"/>
  <c r="N2161" i="1"/>
  <c r="N2160" i="1"/>
  <c r="N2159" i="1"/>
  <c r="N2158" i="1"/>
  <c r="N2157" i="1"/>
  <c r="N2156" i="1"/>
  <c r="N2155" i="1"/>
  <c r="N2154" i="1"/>
  <c r="N2153" i="1"/>
  <c r="N2152" i="1"/>
  <c r="N2151" i="1"/>
  <c r="N2150" i="1"/>
  <c r="N2149" i="1"/>
  <c r="N2148" i="1"/>
  <c r="N2147" i="1"/>
  <c r="N2146" i="1"/>
  <c r="N2145" i="1"/>
  <c r="N2144" i="1"/>
  <c r="N2143" i="1"/>
  <c r="N2142" i="1"/>
  <c r="N2141" i="1"/>
  <c r="N2140" i="1"/>
  <c r="N2139" i="1"/>
  <c r="N2138" i="1"/>
  <c r="N2137" i="1"/>
  <c r="N2136" i="1"/>
  <c r="N2135" i="1"/>
  <c r="N2134" i="1"/>
  <c r="N2133" i="1"/>
  <c r="N2132" i="1"/>
  <c r="N2131" i="1"/>
  <c r="N2130" i="1"/>
  <c r="N2129" i="1"/>
  <c r="N2128" i="1"/>
  <c r="N2127" i="1"/>
  <c r="N2126" i="1"/>
  <c r="N2125" i="1"/>
  <c r="N2124" i="1"/>
  <c r="N2123" i="1"/>
  <c r="N2122" i="1"/>
  <c r="N2121" i="1"/>
  <c r="N2120" i="1"/>
  <c r="N2119" i="1"/>
  <c r="N2118" i="1"/>
  <c r="N2117" i="1"/>
  <c r="N2116" i="1"/>
  <c r="N2115" i="1"/>
  <c r="N2114" i="1"/>
  <c r="N2113" i="1"/>
  <c r="N2112" i="1"/>
  <c r="N2111" i="1"/>
  <c r="N2110" i="1"/>
  <c r="N2109" i="1"/>
  <c r="N2108" i="1"/>
  <c r="N2107" i="1"/>
  <c r="N2106" i="1"/>
  <c r="N2105" i="1"/>
  <c r="N2104" i="1"/>
  <c r="N2103" i="1"/>
  <c r="N2102" i="1"/>
  <c r="N2101" i="1"/>
  <c r="N2100" i="1"/>
  <c r="N2099" i="1"/>
  <c r="N2098" i="1"/>
  <c r="N2097" i="1"/>
  <c r="N2096" i="1"/>
  <c r="N2095" i="1"/>
  <c r="N2094" i="1"/>
  <c r="N2093" i="1"/>
  <c r="N2092" i="1"/>
  <c r="N2091" i="1"/>
  <c r="N2090" i="1"/>
  <c r="N2089" i="1"/>
  <c r="N2088" i="1"/>
  <c r="N2087" i="1"/>
  <c r="N2086" i="1"/>
  <c r="N2085" i="1"/>
  <c r="N2084" i="1"/>
  <c r="N2083" i="1"/>
  <c r="N2082" i="1"/>
  <c r="N2081" i="1"/>
  <c r="N2080" i="1"/>
  <c r="N2079" i="1"/>
  <c r="N2078" i="1"/>
  <c r="N2077" i="1"/>
  <c r="N2076" i="1"/>
  <c r="N2075" i="1"/>
  <c r="N2074" i="1"/>
  <c r="N2073" i="1"/>
  <c r="N2072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N2055" i="1"/>
  <c r="N2054" i="1"/>
  <c r="N2053" i="1"/>
  <c r="N2052" i="1"/>
  <c r="N2051" i="1"/>
  <c r="N2050" i="1"/>
  <c r="N2049" i="1"/>
  <c r="N2048" i="1"/>
  <c r="N2047" i="1"/>
  <c r="N2046" i="1"/>
  <c r="N2045" i="1"/>
  <c r="N2044" i="1"/>
  <c r="N2043" i="1"/>
  <c r="N2042" i="1"/>
  <c r="N2041" i="1"/>
  <c r="N2040" i="1"/>
  <c r="N2039" i="1"/>
  <c r="N2038" i="1"/>
  <c r="N2037" i="1"/>
  <c r="N2036" i="1"/>
  <c r="N2035" i="1"/>
  <c r="N2034" i="1"/>
  <c r="N2033" i="1"/>
  <c r="N2032" i="1"/>
  <c r="N2031" i="1"/>
  <c r="N2030" i="1"/>
  <c r="N2029" i="1"/>
  <c r="N2028" i="1"/>
  <c r="N2027" i="1"/>
  <c r="N2026" i="1"/>
  <c r="N2025" i="1"/>
  <c r="N2024" i="1"/>
  <c r="N2023" i="1"/>
  <c r="N2022" i="1"/>
  <c r="N2021" i="1"/>
  <c r="N2020" i="1"/>
  <c r="N2019" i="1"/>
  <c r="N2018" i="1"/>
  <c r="N2017" i="1"/>
  <c r="N2016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0" i="1"/>
  <c r="N1569" i="1"/>
  <c r="N1568" i="1"/>
  <c r="N1567" i="1"/>
  <c r="N1526" i="1"/>
  <c r="N1525" i="1"/>
  <c r="N1524" i="1"/>
  <c r="N1523" i="1"/>
  <c r="N1522" i="1"/>
  <c r="N1521" i="1"/>
  <c r="N1520" i="1"/>
  <c r="N1519" i="1"/>
  <c r="N1518" i="1"/>
  <c r="N1517" i="1"/>
  <c r="N1516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5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195" i="1"/>
  <c r="N144" i="1"/>
  <c r="N143" i="1"/>
  <c r="N142" i="1"/>
  <c r="N141" i="1"/>
  <c r="N140" i="1"/>
  <c r="N139" i="1"/>
  <c r="N138" i="1"/>
  <c r="N137" i="1"/>
  <c r="N136" i="1"/>
  <c r="N135" i="1"/>
  <c r="N134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77" i="1"/>
  <c r="N76" i="1"/>
  <c r="N75" i="1"/>
  <c r="AN33" i="1" l="1"/>
  <c r="AN32" i="1"/>
  <c r="AD68" i="1" s="1"/>
  <c r="AN31" i="1"/>
  <c r="AD67" i="1" l="1"/>
  <c r="AD77" i="1"/>
  <c r="AD81" i="1"/>
  <c r="AD85" i="1"/>
  <c r="AD89" i="1"/>
  <c r="AD93" i="1"/>
  <c r="AD97" i="1"/>
  <c r="AD101" i="1"/>
  <c r="AD105" i="1"/>
  <c r="AD109" i="1"/>
  <c r="AD113" i="1"/>
  <c r="AD69" i="1"/>
  <c r="AD82" i="1"/>
  <c r="AD90" i="1"/>
  <c r="AD98" i="1"/>
  <c r="AD106" i="1"/>
  <c r="AD114" i="1"/>
  <c r="AD83" i="1"/>
  <c r="AD95" i="1"/>
  <c r="AD103" i="1"/>
  <c r="AD74" i="1"/>
  <c r="AD76" i="1"/>
  <c r="AD80" i="1"/>
  <c r="AD84" i="1"/>
  <c r="AD88" i="1"/>
  <c r="AD92" i="1"/>
  <c r="AD96" i="1"/>
  <c r="AD100" i="1"/>
  <c r="AD104" i="1"/>
  <c r="AD108" i="1"/>
  <c r="AD112" i="1"/>
  <c r="AD71" i="1"/>
  <c r="AD78" i="1"/>
  <c r="AD86" i="1"/>
  <c r="AD94" i="1"/>
  <c r="AD102" i="1"/>
  <c r="AD110" i="1"/>
  <c r="AD75" i="1"/>
  <c r="AD79" i="1"/>
  <c r="AD87" i="1"/>
  <c r="AD91" i="1"/>
  <c r="AD99" i="1"/>
  <c r="AD107" i="1"/>
  <c r="AD111" i="1"/>
  <c r="AD72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AU95" i="1"/>
  <c r="AU94" i="1"/>
  <c r="AU92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F2620" i="1"/>
  <c r="G2620" i="1"/>
  <c r="F2621" i="1"/>
  <c r="G2621" i="1"/>
  <c r="F2622" i="1"/>
  <c r="G2622" i="1"/>
  <c r="F2623" i="1"/>
  <c r="G2623" i="1"/>
  <c r="F2624" i="1"/>
  <c r="G2624" i="1"/>
  <c r="F2625" i="1"/>
  <c r="G2625" i="1"/>
  <c r="F2626" i="1"/>
  <c r="G2626" i="1"/>
  <c r="F2627" i="1"/>
  <c r="G2627" i="1"/>
  <c r="F2628" i="1"/>
  <c r="G2628" i="1"/>
  <c r="F2629" i="1"/>
  <c r="G2629" i="1"/>
  <c r="F2630" i="1"/>
  <c r="G2630" i="1"/>
  <c r="F2631" i="1"/>
  <c r="G2631" i="1"/>
  <c r="F2632" i="1"/>
  <c r="G2632" i="1"/>
  <c r="F2633" i="1"/>
  <c r="G2633" i="1"/>
  <c r="F2634" i="1"/>
  <c r="G2634" i="1"/>
  <c r="F2635" i="1"/>
  <c r="G2635" i="1"/>
  <c r="F2636" i="1"/>
  <c r="G2636" i="1"/>
  <c r="F2637" i="1"/>
  <c r="G2637" i="1"/>
  <c r="F2638" i="1"/>
  <c r="G2638" i="1"/>
  <c r="F2639" i="1"/>
  <c r="G2639" i="1"/>
  <c r="F2640" i="1"/>
  <c r="G2640" i="1"/>
  <c r="F2641" i="1"/>
  <c r="G2641" i="1"/>
  <c r="F2642" i="1"/>
  <c r="G2642" i="1"/>
  <c r="F2643" i="1"/>
  <c r="G2643" i="1"/>
  <c r="F2644" i="1"/>
  <c r="G2644" i="1"/>
  <c r="F2645" i="1"/>
  <c r="G2645" i="1"/>
  <c r="F2646" i="1"/>
  <c r="G2646" i="1"/>
  <c r="F2647" i="1"/>
  <c r="G2647" i="1"/>
  <c r="F2648" i="1"/>
  <c r="G2648" i="1"/>
  <c r="F2649" i="1"/>
  <c r="G2649" i="1"/>
  <c r="F2650" i="1"/>
  <c r="G2650" i="1"/>
  <c r="F2651" i="1"/>
  <c r="G2651" i="1"/>
  <c r="F2652" i="1"/>
  <c r="G2652" i="1"/>
  <c r="F2653" i="1"/>
  <c r="G2653" i="1"/>
  <c r="F2654" i="1"/>
  <c r="G2654" i="1"/>
  <c r="F2655" i="1"/>
  <c r="G2655" i="1"/>
  <c r="F2656" i="1"/>
  <c r="G2656" i="1"/>
  <c r="F2657" i="1"/>
  <c r="G2657" i="1"/>
  <c r="F2658" i="1"/>
  <c r="G2658" i="1"/>
  <c r="F2659" i="1"/>
  <c r="G2659" i="1"/>
  <c r="F2660" i="1"/>
  <c r="G2660" i="1"/>
  <c r="F2661" i="1"/>
  <c r="G2661" i="1"/>
  <c r="F2662" i="1"/>
  <c r="G2662" i="1"/>
  <c r="F2663" i="1"/>
  <c r="G2663" i="1"/>
  <c r="F2664" i="1"/>
  <c r="G2664" i="1"/>
  <c r="F2665" i="1"/>
  <c r="G2665" i="1"/>
  <c r="F2666" i="1"/>
  <c r="G2666" i="1"/>
  <c r="F2667" i="1"/>
  <c r="G2667" i="1"/>
  <c r="F2668" i="1"/>
  <c r="G2668" i="1"/>
  <c r="F2669" i="1"/>
  <c r="G2669" i="1"/>
  <c r="F2670" i="1"/>
  <c r="G2670" i="1"/>
  <c r="F2671" i="1"/>
  <c r="G2671" i="1"/>
  <c r="F2672" i="1"/>
  <c r="G2672" i="1"/>
  <c r="F2673" i="1"/>
  <c r="G2673" i="1"/>
  <c r="F2674" i="1"/>
  <c r="G2674" i="1"/>
  <c r="F2675" i="1"/>
  <c r="G2675" i="1"/>
  <c r="F2676" i="1"/>
  <c r="G2676" i="1"/>
  <c r="F2677" i="1"/>
  <c r="G2677" i="1"/>
  <c r="F2678" i="1"/>
  <c r="G2678" i="1"/>
  <c r="F2679" i="1"/>
  <c r="G2679" i="1"/>
  <c r="F2680" i="1"/>
  <c r="G2680" i="1"/>
  <c r="F2681" i="1"/>
  <c r="G2681" i="1"/>
  <c r="F2682" i="1"/>
  <c r="G2682" i="1"/>
  <c r="F2683" i="1"/>
  <c r="G2683" i="1"/>
  <c r="F2684" i="1"/>
  <c r="G2684" i="1"/>
  <c r="F2685" i="1"/>
  <c r="G2685" i="1"/>
  <c r="F2686" i="1"/>
  <c r="G2686" i="1"/>
  <c r="F2687" i="1"/>
  <c r="G2687" i="1"/>
  <c r="F2688" i="1"/>
  <c r="G2688" i="1"/>
  <c r="F2689" i="1"/>
  <c r="G2689" i="1"/>
  <c r="F2690" i="1"/>
  <c r="G2690" i="1"/>
  <c r="F2691" i="1"/>
  <c r="G2691" i="1"/>
  <c r="F2692" i="1"/>
  <c r="G2692" i="1"/>
  <c r="F2693" i="1"/>
  <c r="G2693" i="1"/>
  <c r="F2694" i="1"/>
  <c r="G2694" i="1"/>
  <c r="F2695" i="1"/>
  <c r="G2695" i="1"/>
  <c r="F2696" i="1"/>
  <c r="G2696" i="1"/>
  <c r="F2697" i="1"/>
  <c r="G2697" i="1"/>
  <c r="F2698" i="1"/>
  <c r="G2698" i="1"/>
  <c r="F2699" i="1"/>
  <c r="G2699" i="1"/>
  <c r="F2700" i="1"/>
  <c r="G2700" i="1"/>
  <c r="F2701" i="1"/>
  <c r="G2701" i="1"/>
  <c r="F2702" i="1"/>
  <c r="G2702" i="1"/>
  <c r="F2703" i="1"/>
  <c r="G2703" i="1"/>
  <c r="F2704" i="1"/>
  <c r="G2704" i="1"/>
  <c r="F2705" i="1"/>
  <c r="G2705" i="1"/>
  <c r="F2706" i="1"/>
  <c r="G2706" i="1"/>
  <c r="F2707" i="1"/>
  <c r="G2707" i="1"/>
  <c r="F2708" i="1"/>
  <c r="G2708" i="1"/>
  <c r="F2709" i="1"/>
  <c r="G2709" i="1"/>
  <c r="F2710" i="1"/>
  <c r="G2710" i="1"/>
  <c r="F2711" i="1"/>
  <c r="G2711" i="1"/>
  <c r="F2712" i="1"/>
  <c r="G2712" i="1"/>
  <c r="F2713" i="1"/>
  <c r="G2713" i="1"/>
  <c r="F2714" i="1"/>
  <c r="G2714" i="1"/>
  <c r="F2715" i="1"/>
  <c r="G2715" i="1"/>
  <c r="F2716" i="1"/>
  <c r="G2716" i="1"/>
  <c r="F2717" i="1"/>
  <c r="G2717" i="1"/>
  <c r="F2718" i="1"/>
  <c r="G2718" i="1"/>
  <c r="F2719" i="1"/>
  <c r="G2719" i="1"/>
  <c r="F2720" i="1"/>
  <c r="G2720" i="1"/>
  <c r="F2721" i="1"/>
  <c r="G2721" i="1"/>
  <c r="F2722" i="1"/>
  <c r="G2722" i="1"/>
  <c r="F2723" i="1"/>
  <c r="G2723" i="1"/>
  <c r="F2724" i="1"/>
  <c r="G2724" i="1"/>
  <c r="F2725" i="1"/>
  <c r="G2725" i="1"/>
  <c r="F2726" i="1"/>
  <c r="G2726" i="1"/>
  <c r="F2727" i="1"/>
  <c r="G2727" i="1"/>
  <c r="F2728" i="1"/>
  <c r="G2728" i="1"/>
  <c r="F2729" i="1"/>
  <c r="G2729" i="1"/>
  <c r="F2730" i="1"/>
  <c r="G2730" i="1"/>
  <c r="F2731" i="1"/>
  <c r="G2731" i="1"/>
  <c r="F2732" i="1"/>
  <c r="G2732" i="1"/>
  <c r="F2733" i="1"/>
  <c r="G2733" i="1"/>
  <c r="F2734" i="1"/>
  <c r="G2734" i="1"/>
  <c r="F2735" i="1"/>
  <c r="G2735" i="1"/>
  <c r="F2736" i="1"/>
  <c r="G2736" i="1"/>
  <c r="F2737" i="1"/>
  <c r="G2737" i="1"/>
  <c r="F2738" i="1"/>
  <c r="G2738" i="1"/>
  <c r="F2739" i="1"/>
  <c r="G2739" i="1"/>
  <c r="F2740" i="1"/>
  <c r="G2740" i="1"/>
  <c r="F2741" i="1"/>
  <c r="G2741" i="1"/>
  <c r="F2742" i="1"/>
  <c r="G2742" i="1"/>
  <c r="F2743" i="1"/>
  <c r="G2743" i="1"/>
  <c r="F2744" i="1"/>
  <c r="G2744" i="1"/>
  <c r="F2745" i="1"/>
  <c r="G2745" i="1"/>
  <c r="F2746" i="1"/>
  <c r="G2746" i="1"/>
  <c r="F2747" i="1"/>
  <c r="G2747" i="1"/>
  <c r="F2748" i="1"/>
  <c r="G2748" i="1"/>
  <c r="F2749" i="1"/>
  <c r="G2749" i="1"/>
  <c r="F2750" i="1"/>
  <c r="G2750" i="1"/>
  <c r="F2751" i="1"/>
  <c r="G2751" i="1"/>
  <c r="F2752" i="1"/>
  <c r="G2752" i="1"/>
  <c r="F2753" i="1"/>
  <c r="G2753" i="1"/>
  <c r="F2754" i="1"/>
  <c r="G2754" i="1"/>
  <c r="F2755" i="1"/>
  <c r="G2755" i="1"/>
  <c r="F2756" i="1"/>
  <c r="G2756" i="1"/>
  <c r="F2757" i="1"/>
  <c r="G2757" i="1"/>
  <c r="F2758" i="1"/>
  <c r="G2758" i="1"/>
  <c r="F2759" i="1"/>
  <c r="G2759" i="1"/>
  <c r="F2760" i="1"/>
  <c r="G2760" i="1"/>
  <c r="F2761" i="1"/>
  <c r="G2761" i="1"/>
  <c r="F2762" i="1"/>
  <c r="G2762" i="1"/>
  <c r="F2763" i="1"/>
  <c r="G2763" i="1"/>
  <c r="F2764" i="1"/>
  <c r="G2764" i="1"/>
  <c r="F2765" i="1"/>
  <c r="G2765" i="1"/>
  <c r="F2766" i="1"/>
  <c r="G2766" i="1"/>
  <c r="F2767" i="1"/>
  <c r="G2767" i="1"/>
  <c r="F2768" i="1"/>
  <c r="G2768" i="1"/>
  <c r="F2769" i="1"/>
  <c r="G2769" i="1"/>
  <c r="F2770" i="1"/>
  <c r="G2770" i="1"/>
  <c r="F2771" i="1"/>
  <c r="G2771" i="1"/>
  <c r="F2772" i="1"/>
  <c r="G2772" i="1"/>
  <c r="F2773" i="1"/>
  <c r="G2773" i="1"/>
  <c r="F2774" i="1"/>
  <c r="G2774" i="1"/>
  <c r="F2775" i="1"/>
  <c r="G2775" i="1"/>
  <c r="F2776" i="1"/>
  <c r="G2776" i="1"/>
  <c r="F2777" i="1"/>
  <c r="G2777" i="1"/>
  <c r="F2778" i="1"/>
  <c r="G2778" i="1"/>
  <c r="F2779" i="1"/>
  <c r="G2779" i="1"/>
  <c r="F2780" i="1"/>
  <c r="G2780" i="1"/>
  <c r="F2781" i="1"/>
  <c r="G2781" i="1"/>
  <c r="F2782" i="1"/>
  <c r="G2782" i="1"/>
  <c r="F2783" i="1"/>
  <c r="G2783" i="1"/>
  <c r="F2784" i="1"/>
  <c r="G2784" i="1"/>
  <c r="F2785" i="1"/>
  <c r="G2785" i="1"/>
  <c r="F2786" i="1"/>
  <c r="G2786" i="1"/>
  <c r="F2787" i="1"/>
  <c r="G2787" i="1"/>
  <c r="F2788" i="1"/>
  <c r="G2788" i="1"/>
  <c r="F2789" i="1"/>
  <c r="G2789" i="1"/>
  <c r="F2790" i="1"/>
  <c r="G2790" i="1"/>
  <c r="F2791" i="1"/>
  <c r="G2791" i="1"/>
  <c r="F2792" i="1"/>
  <c r="G2792" i="1"/>
  <c r="F2793" i="1"/>
  <c r="G2793" i="1"/>
  <c r="F2794" i="1"/>
  <c r="G2794" i="1"/>
  <c r="F2795" i="1"/>
  <c r="G2795" i="1"/>
  <c r="F2796" i="1"/>
  <c r="G2796" i="1"/>
  <c r="F2797" i="1"/>
  <c r="G2797" i="1"/>
  <c r="F2798" i="1"/>
  <c r="G2798" i="1"/>
  <c r="F2799" i="1"/>
  <c r="G2799" i="1"/>
  <c r="F2800" i="1"/>
  <c r="G2800" i="1"/>
  <c r="F2801" i="1"/>
  <c r="G2801" i="1"/>
  <c r="F2802" i="1"/>
  <c r="G2802" i="1"/>
  <c r="F2803" i="1"/>
  <c r="G2803" i="1"/>
  <c r="F2804" i="1"/>
  <c r="G2804" i="1"/>
  <c r="F2805" i="1"/>
  <c r="G2805" i="1"/>
  <c r="F2806" i="1"/>
  <c r="G2806" i="1"/>
  <c r="F2807" i="1"/>
  <c r="G2807" i="1"/>
  <c r="F2808" i="1"/>
  <c r="G2808" i="1"/>
  <c r="F2809" i="1"/>
  <c r="G2809" i="1"/>
  <c r="F2810" i="1"/>
  <c r="G2810" i="1"/>
  <c r="F2811" i="1"/>
  <c r="G2811" i="1"/>
  <c r="F2812" i="1"/>
  <c r="G2812" i="1"/>
  <c r="F2813" i="1"/>
  <c r="G2813" i="1"/>
  <c r="F2814" i="1"/>
  <c r="G2814" i="1"/>
  <c r="F2815" i="1"/>
  <c r="G2815" i="1"/>
  <c r="F2816" i="1"/>
  <c r="G2816" i="1"/>
  <c r="F2817" i="1"/>
  <c r="G2817" i="1"/>
  <c r="F2818" i="1"/>
  <c r="G2818" i="1"/>
  <c r="F2819" i="1"/>
  <c r="G2819" i="1"/>
  <c r="F2820" i="1"/>
  <c r="G2820" i="1"/>
  <c r="F2821" i="1"/>
  <c r="G2821" i="1"/>
  <c r="F2822" i="1"/>
  <c r="G2822" i="1"/>
  <c r="F2823" i="1"/>
  <c r="G2823" i="1"/>
  <c r="F2824" i="1"/>
  <c r="G2824" i="1"/>
  <c r="F2825" i="1"/>
  <c r="G2825" i="1"/>
  <c r="F2826" i="1"/>
  <c r="G2826" i="1"/>
  <c r="F2827" i="1"/>
  <c r="G2827" i="1"/>
  <c r="F2828" i="1"/>
  <c r="G2828" i="1"/>
  <c r="F2829" i="1"/>
  <c r="G2829" i="1"/>
  <c r="F2830" i="1"/>
  <c r="G2830" i="1"/>
  <c r="F2831" i="1"/>
  <c r="G2831" i="1"/>
  <c r="F2832" i="1"/>
  <c r="G2832" i="1"/>
  <c r="F2833" i="1"/>
  <c r="G2833" i="1"/>
  <c r="F2834" i="1"/>
  <c r="G2834" i="1"/>
  <c r="F2835" i="1"/>
  <c r="G2835" i="1"/>
  <c r="F2836" i="1"/>
  <c r="G2836" i="1"/>
  <c r="F2837" i="1"/>
  <c r="G2837" i="1"/>
  <c r="F2838" i="1"/>
  <c r="G2838" i="1"/>
  <c r="F2839" i="1"/>
  <c r="G2839" i="1"/>
  <c r="F2840" i="1"/>
  <c r="G2840" i="1"/>
  <c r="F2841" i="1"/>
  <c r="G2841" i="1"/>
  <c r="F2842" i="1"/>
  <c r="G2842" i="1"/>
  <c r="F2843" i="1"/>
  <c r="G2843" i="1"/>
  <c r="F2844" i="1"/>
  <c r="G2844" i="1"/>
  <c r="F2845" i="1"/>
  <c r="G2845" i="1"/>
  <c r="F2846" i="1"/>
  <c r="G2846" i="1"/>
  <c r="F2847" i="1"/>
  <c r="G2847" i="1"/>
  <c r="F2848" i="1"/>
  <c r="G2848" i="1"/>
  <c r="F2849" i="1"/>
  <c r="G2849" i="1"/>
  <c r="F2850" i="1"/>
  <c r="G2850" i="1"/>
  <c r="F2851" i="1"/>
  <c r="G2851" i="1"/>
  <c r="F2852" i="1"/>
  <c r="G2852" i="1"/>
  <c r="F2853" i="1"/>
  <c r="G2853" i="1"/>
  <c r="F2854" i="1"/>
  <c r="G2854" i="1"/>
  <c r="F2855" i="1"/>
  <c r="G2855" i="1"/>
  <c r="F2856" i="1"/>
  <c r="G2856" i="1"/>
  <c r="F2857" i="1"/>
  <c r="G2857" i="1"/>
  <c r="F2858" i="1"/>
  <c r="G2858" i="1"/>
  <c r="F2859" i="1"/>
  <c r="G2859" i="1"/>
  <c r="F2860" i="1"/>
  <c r="G2860" i="1"/>
  <c r="F2861" i="1"/>
  <c r="G2861" i="1"/>
  <c r="F2862" i="1"/>
  <c r="G2862" i="1"/>
  <c r="F2863" i="1"/>
  <c r="G2863" i="1"/>
  <c r="F2864" i="1"/>
  <c r="G2864" i="1"/>
  <c r="F2865" i="1"/>
  <c r="G2865" i="1"/>
  <c r="F2866" i="1"/>
  <c r="G2866" i="1"/>
  <c r="F2867" i="1"/>
  <c r="G2867" i="1"/>
  <c r="F2868" i="1"/>
  <c r="G2868" i="1"/>
  <c r="F2869" i="1"/>
  <c r="G2869" i="1"/>
  <c r="F2870" i="1"/>
  <c r="G2870" i="1"/>
  <c r="F2871" i="1"/>
  <c r="G2871" i="1"/>
  <c r="F2872" i="1"/>
  <c r="G2872" i="1"/>
  <c r="F2873" i="1"/>
  <c r="G2873" i="1"/>
  <c r="F2874" i="1"/>
  <c r="G2874" i="1"/>
  <c r="F2875" i="1"/>
  <c r="G2875" i="1"/>
  <c r="F2876" i="1"/>
  <c r="G2876" i="1"/>
  <c r="F2877" i="1"/>
  <c r="G2877" i="1"/>
  <c r="F2878" i="1"/>
  <c r="G2878" i="1"/>
  <c r="F2879" i="1"/>
  <c r="G2879" i="1"/>
  <c r="F2880" i="1"/>
  <c r="G2880" i="1"/>
  <c r="F2881" i="1"/>
  <c r="G2881" i="1"/>
  <c r="F2882" i="1"/>
  <c r="G2882" i="1"/>
  <c r="F2883" i="1"/>
  <c r="G2883" i="1"/>
  <c r="F2884" i="1"/>
  <c r="G2884" i="1"/>
  <c r="F2885" i="1"/>
  <c r="G2885" i="1"/>
  <c r="F2886" i="1"/>
  <c r="G2886" i="1"/>
  <c r="F2887" i="1"/>
  <c r="G2887" i="1"/>
  <c r="F2888" i="1"/>
  <c r="G2888" i="1"/>
  <c r="F2889" i="1"/>
  <c r="G2889" i="1"/>
  <c r="F2890" i="1"/>
  <c r="G2890" i="1"/>
  <c r="F2891" i="1"/>
  <c r="G2891" i="1"/>
  <c r="F2892" i="1"/>
  <c r="G2892" i="1"/>
  <c r="F2893" i="1"/>
  <c r="G2893" i="1"/>
  <c r="F2894" i="1"/>
  <c r="G2894" i="1"/>
  <c r="F2895" i="1"/>
  <c r="G2895" i="1"/>
  <c r="F2896" i="1"/>
  <c r="G2896" i="1"/>
  <c r="F2897" i="1"/>
  <c r="G2897" i="1"/>
  <c r="F2898" i="1"/>
  <c r="G2898" i="1"/>
  <c r="F2899" i="1"/>
  <c r="G2899" i="1"/>
  <c r="F2900" i="1"/>
  <c r="G2900" i="1"/>
  <c r="F2901" i="1"/>
  <c r="G2901" i="1"/>
  <c r="F2902" i="1"/>
  <c r="G2902" i="1"/>
  <c r="F2903" i="1"/>
  <c r="G2903" i="1"/>
  <c r="F2904" i="1"/>
  <c r="G2904" i="1"/>
  <c r="F2905" i="1"/>
  <c r="G2905" i="1"/>
  <c r="F2906" i="1"/>
  <c r="G2906" i="1"/>
  <c r="F2907" i="1"/>
  <c r="G2907" i="1"/>
  <c r="F2908" i="1"/>
  <c r="G2908" i="1"/>
  <c r="F2909" i="1"/>
  <c r="G2909" i="1"/>
  <c r="F2910" i="1"/>
  <c r="G2910" i="1"/>
  <c r="F2911" i="1"/>
  <c r="G2911" i="1"/>
  <c r="F2912" i="1"/>
  <c r="G2912" i="1"/>
  <c r="F2913" i="1"/>
  <c r="G2913" i="1"/>
  <c r="F2914" i="1"/>
  <c r="G2914" i="1"/>
  <c r="F2915" i="1"/>
  <c r="G2915" i="1"/>
  <c r="F2916" i="1"/>
  <c r="G2916" i="1"/>
  <c r="F2917" i="1"/>
  <c r="G2917" i="1"/>
  <c r="F2918" i="1"/>
  <c r="G2918" i="1"/>
  <c r="F2919" i="1"/>
  <c r="G2919" i="1"/>
  <c r="F2920" i="1"/>
  <c r="G2920" i="1"/>
  <c r="F2921" i="1"/>
  <c r="G2921" i="1"/>
  <c r="F2922" i="1"/>
  <c r="G2922" i="1"/>
  <c r="F2923" i="1"/>
  <c r="G2923" i="1"/>
  <c r="F2924" i="1"/>
  <c r="G2924" i="1"/>
  <c r="F2925" i="1"/>
  <c r="G2925" i="1"/>
  <c r="F2926" i="1"/>
  <c r="G2926" i="1"/>
  <c r="F2927" i="1"/>
  <c r="G2927" i="1"/>
  <c r="F2928" i="1"/>
  <c r="G2928" i="1"/>
  <c r="F2929" i="1"/>
  <c r="G2929" i="1"/>
  <c r="F2930" i="1"/>
  <c r="G2930" i="1"/>
  <c r="F2931" i="1"/>
  <c r="G2931" i="1"/>
  <c r="F2932" i="1"/>
  <c r="G2932" i="1"/>
  <c r="F2933" i="1"/>
  <c r="G2933" i="1"/>
  <c r="F2934" i="1"/>
  <c r="G2934" i="1"/>
  <c r="F2935" i="1"/>
  <c r="G2935" i="1"/>
  <c r="F2936" i="1"/>
  <c r="G2936" i="1"/>
  <c r="F2937" i="1"/>
  <c r="G2937" i="1"/>
  <c r="F2938" i="1"/>
  <c r="G2938" i="1"/>
  <c r="F2939" i="1"/>
  <c r="G2939" i="1"/>
  <c r="F2940" i="1"/>
  <c r="G2940" i="1"/>
  <c r="F2941" i="1"/>
  <c r="G2941" i="1"/>
  <c r="F2942" i="1"/>
  <c r="G2942" i="1"/>
  <c r="F2943" i="1"/>
  <c r="G2943" i="1"/>
  <c r="F2944" i="1"/>
  <c r="G2944" i="1"/>
  <c r="F2945" i="1"/>
  <c r="G2945" i="1"/>
  <c r="F2946" i="1"/>
  <c r="G2946" i="1"/>
  <c r="F2947" i="1"/>
  <c r="G2947" i="1"/>
  <c r="F2948" i="1"/>
  <c r="G2948" i="1"/>
  <c r="F2949" i="1"/>
  <c r="G2949" i="1"/>
  <c r="F2950" i="1"/>
  <c r="G2950" i="1"/>
  <c r="F2951" i="1"/>
  <c r="G2951" i="1"/>
  <c r="F2952" i="1"/>
  <c r="G2952" i="1"/>
  <c r="F2953" i="1"/>
  <c r="G2953" i="1"/>
  <c r="F2954" i="1"/>
  <c r="G2954" i="1"/>
  <c r="F2955" i="1"/>
  <c r="G2955" i="1"/>
  <c r="F2956" i="1"/>
  <c r="G2956" i="1"/>
  <c r="F2957" i="1"/>
  <c r="G2957" i="1"/>
  <c r="F2958" i="1"/>
  <c r="G2958" i="1"/>
  <c r="F2959" i="1"/>
  <c r="G2959" i="1"/>
  <c r="F2960" i="1"/>
  <c r="G2960" i="1"/>
  <c r="F2961" i="1"/>
  <c r="G2961" i="1"/>
  <c r="F2962" i="1"/>
  <c r="G2962" i="1"/>
  <c r="F2963" i="1"/>
  <c r="G2963" i="1"/>
  <c r="F2964" i="1"/>
  <c r="G2964" i="1"/>
  <c r="F2965" i="1"/>
  <c r="G2965" i="1"/>
  <c r="F2966" i="1"/>
  <c r="G2966" i="1"/>
  <c r="F2967" i="1"/>
  <c r="G2967" i="1"/>
  <c r="F2968" i="1"/>
  <c r="G2968" i="1"/>
  <c r="F2969" i="1"/>
  <c r="G2969" i="1"/>
  <c r="F2970" i="1"/>
  <c r="G2970" i="1"/>
  <c r="F2971" i="1"/>
  <c r="G2971" i="1"/>
  <c r="F2972" i="1"/>
  <c r="G2972" i="1"/>
  <c r="F2973" i="1"/>
  <c r="G2973" i="1"/>
  <c r="F2974" i="1"/>
  <c r="G2974" i="1"/>
  <c r="F2975" i="1"/>
  <c r="G2975" i="1"/>
  <c r="F2976" i="1"/>
  <c r="G2976" i="1"/>
  <c r="F2977" i="1"/>
  <c r="G2977" i="1"/>
  <c r="F2978" i="1"/>
  <c r="G2978" i="1"/>
  <c r="F2979" i="1"/>
  <c r="G2979" i="1"/>
  <c r="F2980" i="1"/>
  <c r="G2980" i="1"/>
  <c r="F2981" i="1"/>
  <c r="G2981" i="1"/>
  <c r="F2982" i="1"/>
  <c r="G2982" i="1"/>
  <c r="F2983" i="1"/>
  <c r="G2983" i="1"/>
  <c r="F2984" i="1"/>
  <c r="G2984" i="1"/>
  <c r="F2985" i="1"/>
  <c r="G2985" i="1"/>
  <c r="F2986" i="1"/>
  <c r="G2986" i="1"/>
  <c r="F2987" i="1"/>
  <c r="G2987" i="1"/>
  <c r="F2988" i="1"/>
  <c r="G2988" i="1"/>
  <c r="F2989" i="1"/>
  <c r="G2989" i="1"/>
  <c r="F2990" i="1"/>
  <c r="G2990" i="1"/>
  <c r="F2991" i="1"/>
  <c r="G2991" i="1"/>
  <c r="F2992" i="1"/>
  <c r="G2992" i="1"/>
  <c r="F2993" i="1"/>
  <c r="G2993" i="1"/>
  <c r="F2994" i="1"/>
  <c r="G2994" i="1"/>
  <c r="F2995" i="1"/>
  <c r="G2995" i="1"/>
  <c r="F2996" i="1"/>
  <c r="G2996" i="1"/>
  <c r="F2997" i="1"/>
  <c r="G2997" i="1"/>
  <c r="F2998" i="1"/>
  <c r="G2998" i="1"/>
  <c r="F2999" i="1"/>
  <c r="G2999" i="1"/>
  <c r="F3000" i="1"/>
  <c r="G3000" i="1"/>
  <c r="F3001" i="1"/>
  <c r="G3001" i="1"/>
  <c r="F3002" i="1"/>
  <c r="G3002" i="1"/>
  <c r="F3003" i="1"/>
  <c r="G3003" i="1"/>
  <c r="F3004" i="1"/>
  <c r="G3004" i="1"/>
  <c r="F3005" i="1"/>
  <c r="G3005" i="1"/>
  <c r="F3006" i="1"/>
  <c r="G3006" i="1"/>
  <c r="F3007" i="1"/>
  <c r="G3007" i="1"/>
  <c r="F3008" i="1"/>
  <c r="G3008" i="1"/>
  <c r="F3009" i="1"/>
  <c r="G3009" i="1"/>
  <c r="F3010" i="1"/>
  <c r="G3010" i="1"/>
  <c r="F3011" i="1"/>
  <c r="G3011" i="1"/>
  <c r="F3012" i="1"/>
  <c r="G3012" i="1"/>
  <c r="F3013" i="1"/>
  <c r="G3013" i="1"/>
  <c r="F3014" i="1"/>
  <c r="G3014" i="1"/>
  <c r="F3015" i="1"/>
  <c r="G3015" i="1"/>
  <c r="F3016" i="1"/>
  <c r="G3016" i="1"/>
  <c r="F3017" i="1"/>
  <c r="G3017" i="1"/>
  <c r="F3018" i="1"/>
  <c r="G3018" i="1"/>
  <c r="F3019" i="1"/>
  <c r="G3019" i="1"/>
  <c r="F3020" i="1"/>
  <c r="G3020" i="1"/>
  <c r="F3021" i="1"/>
  <c r="G3021" i="1"/>
  <c r="F3022" i="1"/>
  <c r="G3022" i="1"/>
  <c r="F3023" i="1"/>
  <c r="G3023" i="1"/>
  <c r="F3024" i="1"/>
  <c r="G3024" i="1"/>
  <c r="F3025" i="1"/>
  <c r="G3025" i="1"/>
  <c r="F3026" i="1"/>
  <c r="G3026" i="1"/>
  <c r="F3027" i="1"/>
  <c r="G3027" i="1"/>
  <c r="F3028" i="1"/>
  <c r="G3028" i="1"/>
  <c r="F3029" i="1"/>
  <c r="G3029" i="1"/>
  <c r="F3030" i="1"/>
  <c r="G3030" i="1"/>
  <c r="F3031" i="1"/>
  <c r="G3031" i="1"/>
  <c r="F3032" i="1"/>
  <c r="G3032" i="1"/>
  <c r="F3033" i="1"/>
  <c r="G3033" i="1"/>
  <c r="F3034" i="1"/>
  <c r="G3034" i="1"/>
  <c r="F3035" i="1"/>
  <c r="G3035" i="1"/>
  <c r="F3036" i="1"/>
  <c r="G3036" i="1"/>
  <c r="F3037" i="1"/>
  <c r="G3037" i="1"/>
  <c r="F3038" i="1"/>
  <c r="G3038" i="1"/>
  <c r="F3039" i="1"/>
  <c r="G3039" i="1"/>
  <c r="F3040" i="1"/>
  <c r="G3040" i="1"/>
  <c r="F3041" i="1"/>
  <c r="G3041" i="1"/>
  <c r="F3042" i="1"/>
  <c r="G3042" i="1"/>
  <c r="F3043" i="1"/>
  <c r="G3043" i="1"/>
  <c r="F3044" i="1"/>
  <c r="G3044" i="1"/>
  <c r="F3045" i="1"/>
  <c r="G3045" i="1"/>
  <c r="F3046" i="1"/>
  <c r="G3046" i="1"/>
  <c r="F3047" i="1"/>
  <c r="G3047" i="1"/>
  <c r="F3048" i="1"/>
  <c r="G3048" i="1"/>
  <c r="F3049" i="1"/>
  <c r="G3049" i="1"/>
  <c r="F3050" i="1"/>
  <c r="G3050" i="1"/>
  <c r="F3051" i="1"/>
  <c r="G3051" i="1"/>
  <c r="F3052" i="1"/>
  <c r="G3052" i="1"/>
  <c r="F3053" i="1"/>
  <c r="G3053" i="1"/>
  <c r="F3054" i="1"/>
  <c r="G3054" i="1"/>
  <c r="F3055" i="1"/>
  <c r="G3055" i="1"/>
  <c r="F3056" i="1"/>
  <c r="G3056" i="1"/>
  <c r="F3057" i="1"/>
  <c r="G3057" i="1"/>
  <c r="F3058" i="1"/>
  <c r="G3058" i="1"/>
  <c r="F3059" i="1"/>
  <c r="G3059" i="1"/>
  <c r="F3060" i="1"/>
  <c r="G3060" i="1"/>
  <c r="F3061" i="1"/>
  <c r="G3061" i="1"/>
  <c r="F3062" i="1"/>
  <c r="G3062" i="1"/>
  <c r="F3063" i="1"/>
  <c r="G3063" i="1"/>
  <c r="F3064" i="1"/>
  <c r="G3064" i="1"/>
  <c r="F3065" i="1"/>
  <c r="G3065" i="1"/>
  <c r="F3066" i="1"/>
  <c r="G3066" i="1"/>
  <c r="F3067" i="1"/>
  <c r="G3067" i="1"/>
  <c r="F3068" i="1"/>
  <c r="G3068" i="1"/>
  <c r="F3069" i="1"/>
  <c r="G3069" i="1"/>
  <c r="F3070" i="1"/>
  <c r="G3070" i="1"/>
  <c r="F3071" i="1"/>
  <c r="G3071" i="1"/>
  <c r="F3072" i="1"/>
  <c r="G3072" i="1"/>
  <c r="F3073" i="1"/>
  <c r="G3073" i="1"/>
  <c r="F3074" i="1"/>
  <c r="G3074" i="1"/>
  <c r="F3075" i="1"/>
  <c r="G3075" i="1"/>
  <c r="F3076" i="1"/>
  <c r="G3076" i="1"/>
  <c r="F3077" i="1"/>
  <c r="G3077" i="1"/>
  <c r="F3078" i="1"/>
  <c r="G3078" i="1"/>
  <c r="F3079" i="1"/>
  <c r="G3079" i="1"/>
  <c r="F3080" i="1"/>
  <c r="G3080" i="1"/>
  <c r="F3081" i="1"/>
  <c r="G3081" i="1"/>
  <c r="F3082" i="1"/>
  <c r="G3082" i="1"/>
  <c r="F3083" i="1"/>
  <c r="G3083" i="1"/>
  <c r="F3084" i="1"/>
  <c r="G3084" i="1"/>
  <c r="F3085" i="1"/>
  <c r="G3085" i="1"/>
  <c r="F3086" i="1"/>
  <c r="G3086" i="1"/>
  <c r="F3087" i="1"/>
  <c r="G3087" i="1"/>
  <c r="F3088" i="1"/>
  <c r="G3088" i="1"/>
  <c r="F3089" i="1"/>
  <c r="G3089" i="1"/>
  <c r="F3090" i="1"/>
  <c r="G3090" i="1"/>
  <c r="F3091" i="1"/>
  <c r="G3091" i="1"/>
  <c r="F3092" i="1"/>
  <c r="G3092" i="1"/>
  <c r="F3093" i="1"/>
  <c r="G3093" i="1"/>
  <c r="F3094" i="1"/>
  <c r="G3094" i="1"/>
  <c r="F3095" i="1"/>
  <c r="G3095" i="1"/>
  <c r="F3096" i="1"/>
  <c r="G3096" i="1"/>
  <c r="F3097" i="1"/>
  <c r="G3097" i="1"/>
  <c r="F3098" i="1"/>
  <c r="G3098" i="1"/>
  <c r="F3099" i="1"/>
  <c r="G3099" i="1"/>
  <c r="F3100" i="1"/>
  <c r="G3100" i="1"/>
  <c r="F3101" i="1"/>
  <c r="G3101" i="1"/>
  <c r="F3102" i="1"/>
  <c r="G3102" i="1"/>
  <c r="F3103" i="1"/>
  <c r="G3103" i="1"/>
  <c r="F3104" i="1"/>
  <c r="G3104" i="1"/>
  <c r="F3105" i="1"/>
  <c r="G3105" i="1"/>
  <c r="F3106" i="1"/>
  <c r="G3106" i="1"/>
  <c r="F3107" i="1"/>
  <c r="G3107" i="1"/>
  <c r="F3108" i="1"/>
  <c r="G3108" i="1"/>
  <c r="F3109" i="1"/>
  <c r="G3109" i="1"/>
  <c r="F3110" i="1"/>
  <c r="G3110" i="1"/>
  <c r="F3111" i="1"/>
  <c r="G3111" i="1"/>
  <c r="F3112" i="1"/>
  <c r="G3112" i="1"/>
  <c r="F3113" i="1"/>
  <c r="G3113" i="1"/>
  <c r="F3114" i="1"/>
  <c r="G3114" i="1"/>
  <c r="F3115" i="1"/>
  <c r="G3115" i="1"/>
  <c r="F3116" i="1"/>
  <c r="G3116" i="1"/>
  <c r="F3117" i="1"/>
  <c r="G3117" i="1"/>
  <c r="F3118" i="1"/>
  <c r="G3118" i="1"/>
  <c r="F3119" i="1"/>
  <c r="G3119" i="1"/>
  <c r="F3120" i="1"/>
  <c r="G3120" i="1"/>
  <c r="F3121" i="1"/>
  <c r="G3121" i="1"/>
  <c r="F3122" i="1"/>
  <c r="G3122" i="1"/>
  <c r="F3123" i="1"/>
  <c r="G3123" i="1"/>
  <c r="F3124" i="1"/>
  <c r="G3124" i="1"/>
  <c r="F3125" i="1"/>
  <c r="G3125" i="1"/>
  <c r="F3126" i="1"/>
  <c r="G3126" i="1"/>
  <c r="F3127" i="1"/>
  <c r="G3127" i="1"/>
  <c r="F3128" i="1"/>
  <c r="G3128" i="1"/>
  <c r="F3129" i="1"/>
  <c r="G3129" i="1"/>
  <c r="F3130" i="1"/>
  <c r="G3130" i="1"/>
  <c r="F3131" i="1"/>
  <c r="G3131" i="1"/>
  <c r="F3132" i="1"/>
  <c r="G3132" i="1"/>
  <c r="F3133" i="1"/>
  <c r="G3133" i="1"/>
  <c r="F3134" i="1"/>
  <c r="G3134" i="1"/>
  <c r="F3135" i="1"/>
  <c r="G3135" i="1"/>
  <c r="F3136" i="1"/>
  <c r="G3136" i="1"/>
  <c r="F3137" i="1"/>
  <c r="G3137" i="1"/>
  <c r="F3138" i="1"/>
  <c r="G3138" i="1"/>
  <c r="F3139" i="1"/>
  <c r="G3139" i="1"/>
  <c r="F3140" i="1"/>
  <c r="G3140" i="1"/>
  <c r="F3141" i="1"/>
  <c r="G3141" i="1"/>
  <c r="F3142" i="1"/>
  <c r="G3142" i="1"/>
  <c r="F3143" i="1"/>
  <c r="G3143" i="1"/>
  <c r="F3144" i="1"/>
  <c r="G3144" i="1"/>
  <c r="F3145" i="1"/>
  <c r="G3145" i="1"/>
  <c r="F3146" i="1"/>
  <c r="G3146" i="1"/>
  <c r="F3147" i="1"/>
  <c r="G3147" i="1"/>
  <c r="F3148" i="1"/>
  <c r="G3148" i="1"/>
  <c r="F3149" i="1"/>
  <c r="G3149" i="1"/>
  <c r="F3150" i="1"/>
  <c r="G3150" i="1"/>
  <c r="F3151" i="1"/>
  <c r="G3151" i="1"/>
  <c r="F3152" i="1"/>
  <c r="G3152" i="1"/>
  <c r="F3153" i="1"/>
  <c r="G3153" i="1"/>
  <c r="F3154" i="1"/>
  <c r="G3154" i="1"/>
  <c r="F3155" i="1"/>
  <c r="G3155" i="1"/>
  <c r="F3156" i="1"/>
  <c r="G3156" i="1"/>
  <c r="F3157" i="1"/>
  <c r="G3157" i="1"/>
  <c r="F3158" i="1"/>
  <c r="G3158" i="1"/>
  <c r="F3159" i="1"/>
  <c r="G3159" i="1"/>
  <c r="F3160" i="1"/>
  <c r="G3160" i="1"/>
  <c r="F3161" i="1"/>
  <c r="G3161" i="1"/>
  <c r="F3162" i="1"/>
  <c r="G3162" i="1"/>
  <c r="F3163" i="1"/>
  <c r="G3163" i="1"/>
  <c r="F3164" i="1"/>
  <c r="G3164" i="1"/>
  <c r="F3165" i="1"/>
  <c r="G3165" i="1"/>
  <c r="F3166" i="1"/>
  <c r="G3166" i="1"/>
  <c r="F3167" i="1"/>
  <c r="G3167" i="1"/>
  <c r="F3168" i="1"/>
  <c r="G3168" i="1"/>
  <c r="F3169" i="1"/>
  <c r="G3169" i="1"/>
  <c r="F3170" i="1"/>
  <c r="G3170" i="1"/>
  <c r="F3171" i="1"/>
  <c r="G3171" i="1"/>
  <c r="F3172" i="1"/>
  <c r="G3172" i="1"/>
  <c r="F3173" i="1"/>
  <c r="G3173" i="1"/>
  <c r="F3174" i="1"/>
  <c r="G3174" i="1"/>
  <c r="F3175" i="1"/>
  <c r="G3175" i="1"/>
  <c r="F3176" i="1"/>
  <c r="G3176" i="1"/>
  <c r="F3177" i="1"/>
  <c r="G3177" i="1"/>
  <c r="F3178" i="1"/>
  <c r="G3178" i="1"/>
  <c r="F3179" i="1"/>
  <c r="G3179" i="1"/>
  <c r="F3180" i="1"/>
  <c r="G3180" i="1"/>
  <c r="F3181" i="1"/>
  <c r="G3181" i="1"/>
  <c r="F3182" i="1"/>
  <c r="G3182" i="1"/>
  <c r="F3183" i="1"/>
  <c r="G3183" i="1"/>
  <c r="F3184" i="1"/>
  <c r="G3184" i="1"/>
  <c r="F3185" i="1"/>
  <c r="G3185" i="1"/>
  <c r="F3186" i="1"/>
  <c r="G3186" i="1"/>
  <c r="F3187" i="1"/>
  <c r="G3187" i="1"/>
  <c r="F3188" i="1"/>
  <c r="G3188" i="1"/>
  <c r="F3189" i="1"/>
  <c r="G3189" i="1"/>
  <c r="F3190" i="1"/>
  <c r="G3190" i="1"/>
  <c r="F3191" i="1"/>
  <c r="G3191" i="1"/>
  <c r="F3192" i="1"/>
  <c r="G3192" i="1"/>
  <c r="F3193" i="1"/>
  <c r="G3193" i="1"/>
  <c r="F3194" i="1"/>
  <c r="G3194" i="1"/>
  <c r="F3195" i="1"/>
  <c r="G3195" i="1"/>
  <c r="F3196" i="1"/>
  <c r="G3196" i="1"/>
  <c r="F3197" i="1"/>
  <c r="G3197" i="1"/>
  <c r="F3198" i="1"/>
  <c r="G3198" i="1"/>
  <c r="F3199" i="1"/>
  <c r="G3199" i="1"/>
  <c r="F3200" i="1"/>
  <c r="G3200" i="1"/>
  <c r="F3201" i="1"/>
  <c r="G3201" i="1"/>
  <c r="F3202" i="1"/>
  <c r="G3202" i="1"/>
  <c r="F3203" i="1"/>
  <c r="G3203" i="1"/>
  <c r="F3204" i="1"/>
  <c r="G3204" i="1"/>
  <c r="F3205" i="1"/>
  <c r="G3205" i="1"/>
  <c r="F3206" i="1"/>
  <c r="G3206" i="1"/>
  <c r="F3207" i="1"/>
  <c r="G3207" i="1"/>
  <c r="F3208" i="1"/>
  <c r="G3208" i="1"/>
  <c r="F3209" i="1"/>
  <c r="G3209" i="1"/>
  <c r="F3210" i="1"/>
  <c r="G3210" i="1"/>
  <c r="F3211" i="1"/>
  <c r="G3211" i="1"/>
  <c r="F3212" i="1"/>
  <c r="G3212" i="1"/>
  <c r="F3213" i="1"/>
  <c r="G3213" i="1"/>
  <c r="F3214" i="1"/>
  <c r="G3214" i="1"/>
  <c r="F3215" i="1"/>
  <c r="G3215" i="1"/>
  <c r="F3216" i="1"/>
  <c r="G3216" i="1"/>
  <c r="F3217" i="1"/>
  <c r="G3217" i="1"/>
  <c r="F3218" i="1"/>
  <c r="G3218" i="1"/>
  <c r="F3219" i="1"/>
  <c r="G3219" i="1"/>
  <c r="F3220" i="1"/>
  <c r="G3220" i="1"/>
  <c r="F3221" i="1"/>
  <c r="G3221" i="1"/>
  <c r="F3222" i="1"/>
  <c r="G3222" i="1"/>
  <c r="F3223" i="1"/>
  <c r="G3223" i="1"/>
  <c r="F3224" i="1"/>
  <c r="G3224" i="1"/>
  <c r="F3225" i="1"/>
  <c r="G3225" i="1"/>
  <c r="F3226" i="1"/>
  <c r="G3226" i="1"/>
  <c r="F3227" i="1"/>
  <c r="G3227" i="1"/>
  <c r="F3228" i="1"/>
  <c r="G3228" i="1"/>
  <c r="F3229" i="1"/>
  <c r="G3229" i="1"/>
  <c r="F3230" i="1"/>
  <c r="G3230" i="1"/>
  <c r="F3231" i="1"/>
  <c r="G3231" i="1"/>
  <c r="F3232" i="1"/>
  <c r="G3232" i="1"/>
  <c r="F3233" i="1"/>
  <c r="G3233" i="1"/>
  <c r="F3234" i="1"/>
  <c r="G3234" i="1"/>
  <c r="F3235" i="1"/>
  <c r="G3235" i="1"/>
  <c r="F3236" i="1"/>
  <c r="G3236" i="1"/>
  <c r="F3237" i="1"/>
  <c r="G3237" i="1"/>
  <c r="F3238" i="1"/>
  <c r="G3238" i="1"/>
  <c r="F3239" i="1"/>
  <c r="G3239" i="1"/>
  <c r="F3240" i="1"/>
  <c r="G3240" i="1"/>
  <c r="F3241" i="1"/>
  <c r="G3241" i="1"/>
  <c r="F3242" i="1"/>
  <c r="G3242" i="1"/>
  <c r="F3243" i="1"/>
  <c r="G3243" i="1"/>
  <c r="F3244" i="1"/>
  <c r="G3244" i="1"/>
  <c r="F3245" i="1"/>
  <c r="G3245" i="1"/>
  <c r="F3246" i="1"/>
  <c r="G3246" i="1"/>
  <c r="F3247" i="1"/>
  <c r="G3247" i="1"/>
  <c r="F3248" i="1"/>
  <c r="G3248" i="1"/>
  <c r="F3249" i="1"/>
  <c r="G3249" i="1"/>
  <c r="F3250" i="1"/>
  <c r="G3250" i="1"/>
  <c r="F3251" i="1"/>
  <c r="G3251" i="1"/>
  <c r="F3252" i="1"/>
  <c r="G3252" i="1"/>
  <c r="F3253" i="1"/>
  <c r="G3253" i="1"/>
  <c r="F3254" i="1"/>
  <c r="G3254" i="1"/>
  <c r="F3255" i="1"/>
  <c r="G3255" i="1"/>
  <c r="F3256" i="1"/>
  <c r="G3256" i="1"/>
  <c r="F3257" i="1"/>
  <c r="G3257" i="1"/>
  <c r="F3258" i="1"/>
  <c r="G3258" i="1"/>
  <c r="F3259" i="1"/>
  <c r="G3259" i="1"/>
  <c r="F3260" i="1"/>
  <c r="G3260" i="1"/>
  <c r="F3261" i="1"/>
  <c r="G3261" i="1"/>
  <c r="F3262" i="1"/>
  <c r="G3262" i="1"/>
  <c r="F3263" i="1"/>
  <c r="G3263" i="1"/>
  <c r="F3264" i="1"/>
  <c r="G3264" i="1"/>
  <c r="F3265" i="1"/>
  <c r="G3265" i="1"/>
  <c r="F3266" i="1"/>
  <c r="G3266" i="1"/>
  <c r="F3267" i="1"/>
  <c r="G3267" i="1"/>
  <c r="F3268" i="1"/>
  <c r="G3268" i="1"/>
  <c r="F3269" i="1"/>
  <c r="G3269" i="1"/>
  <c r="F3270" i="1"/>
  <c r="G3270" i="1"/>
  <c r="F3271" i="1"/>
  <c r="G3271" i="1"/>
  <c r="F3272" i="1"/>
  <c r="G3272" i="1"/>
  <c r="F3273" i="1"/>
  <c r="G3273" i="1"/>
  <c r="F3274" i="1"/>
  <c r="G3274" i="1"/>
  <c r="F3275" i="1"/>
  <c r="G3275" i="1"/>
  <c r="F3276" i="1"/>
  <c r="G3276" i="1"/>
  <c r="F3277" i="1"/>
  <c r="G3277" i="1"/>
  <c r="F3278" i="1"/>
  <c r="G3278" i="1"/>
  <c r="F3279" i="1"/>
  <c r="G3279" i="1"/>
  <c r="F3280" i="1"/>
  <c r="G3280" i="1"/>
  <c r="F3281" i="1"/>
  <c r="G3281" i="1"/>
  <c r="F3282" i="1"/>
  <c r="G3282" i="1"/>
  <c r="F3283" i="1"/>
  <c r="G3283" i="1"/>
  <c r="F3284" i="1"/>
  <c r="G3284" i="1"/>
  <c r="F3285" i="1"/>
  <c r="G3285" i="1"/>
  <c r="F3286" i="1"/>
  <c r="G3286" i="1"/>
  <c r="F3287" i="1"/>
  <c r="G3287" i="1"/>
  <c r="F3288" i="1"/>
  <c r="G3288" i="1"/>
  <c r="F3289" i="1"/>
  <c r="G3289" i="1"/>
  <c r="F3290" i="1"/>
  <c r="G3290" i="1"/>
  <c r="F3291" i="1"/>
  <c r="G3291" i="1"/>
  <c r="F3292" i="1"/>
  <c r="G3292" i="1"/>
  <c r="F3293" i="1"/>
  <c r="G3293" i="1"/>
  <c r="F3294" i="1"/>
  <c r="G3294" i="1"/>
  <c r="F3295" i="1"/>
  <c r="G3295" i="1"/>
  <c r="F3296" i="1"/>
  <c r="G3296" i="1"/>
  <c r="F3297" i="1"/>
  <c r="G3297" i="1"/>
  <c r="F3298" i="1"/>
  <c r="G3298" i="1"/>
  <c r="F3299" i="1"/>
  <c r="G3299" i="1"/>
  <c r="F3300" i="1"/>
  <c r="G3300" i="1"/>
  <c r="F3301" i="1"/>
  <c r="G3301" i="1"/>
  <c r="F3302" i="1"/>
  <c r="G3302" i="1"/>
  <c r="F3303" i="1"/>
  <c r="G3303" i="1"/>
  <c r="F3304" i="1"/>
  <c r="G3304" i="1"/>
  <c r="F3305" i="1"/>
  <c r="G3305" i="1"/>
  <c r="F3306" i="1"/>
  <c r="G3306" i="1"/>
  <c r="F3307" i="1"/>
  <c r="G3307" i="1"/>
  <c r="F3308" i="1"/>
  <c r="G3308" i="1"/>
  <c r="F3309" i="1"/>
  <c r="G3309" i="1"/>
  <c r="F3310" i="1"/>
  <c r="G3310" i="1"/>
  <c r="F3311" i="1"/>
  <c r="G3311" i="1"/>
  <c r="F3312" i="1"/>
  <c r="G3312" i="1"/>
  <c r="F3313" i="1"/>
  <c r="G3313" i="1"/>
  <c r="F3314" i="1"/>
  <c r="G3314" i="1"/>
  <c r="F3315" i="1"/>
  <c r="G3315" i="1"/>
  <c r="F3316" i="1"/>
  <c r="G3316" i="1"/>
  <c r="F3317" i="1"/>
  <c r="G3317" i="1"/>
  <c r="F3318" i="1"/>
  <c r="G3318" i="1"/>
  <c r="F3319" i="1"/>
  <c r="G3319" i="1"/>
  <c r="F3320" i="1"/>
  <c r="G3320" i="1"/>
  <c r="F3321" i="1"/>
  <c r="G3321" i="1"/>
  <c r="F3322" i="1"/>
  <c r="G3322" i="1"/>
  <c r="F3323" i="1"/>
  <c r="G3323" i="1"/>
  <c r="F3324" i="1"/>
  <c r="G3324" i="1"/>
  <c r="F3325" i="1"/>
  <c r="G3325" i="1"/>
  <c r="F3326" i="1"/>
  <c r="G3326" i="1"/>
  <c r="F3327" i="1"/>
  <c r="G3327" i="1"/>
  <c r="F3328" i="1"/>
  <c r="G3328" i="1"/>
  <c r="F3329" i="1"/>
  <c r="G3329" i="1"/>
  <c r="F3330" i="1"/>
  <c r="G3330" i="1"/>
  <c r="F3331" i="1"/>
  <c r="G3331" i="1"/>
  <c r="F3332" i="1"/>
  <c r="G3332" i="1"/>
  <c r="F3333" i="1"/>
  <c r="G3333" i="1"/>
  <c r="F3334" i="1"/>
  <c r="G3334" i="1"/>
  <c r="F3335" i="1"/>
  <c r="G3335" i="1"/>
  <c r="F3336" i="1"/>
  <c r="G3336" i="1"/>
  <c r="F3337" i="1"/>
  <c r="G3337" i="1"/>
  <c r="F3338" i="1"/>
  <c r="G3338" i="1"/>
  <c r="F3339" i="1"/>
  <c r="G3339" i="1"/>
  <c r="F3340" i="1"/>
  <c r="G3340" i="1"/>
  <c r="F3341" i="1"/>
  <c r="G3341" i="1"/>
  <c r="F3342" i="1"/>
  <c r="G3342" i="1"/>
  <c r="F3343" i="1"/>
  <c r="G3343" i="1"/>
  <c r="F3344" i="1"/>
  <c r="G3344" i="1"/>
  <c r="F3345" i="1"/>
  <c r="G3345" i="1"/>
  <c r="F3346" i="1"/>
  <c r="G3346" i="1"/>
  <c r="F3347" i="1"/>
  <c r="G3347" i="1"/>
  <c r="F3348" i="1"/>
  <c r="G3348" i="1"/>
  <c r="F3349" i="1"/>
  <c r="G3349" i="1"/>
  <c r="F3350" i="1"/>
  <c r="G3350" i="1"/>
  <c r="F3351" i="1"/>
  <c r="G3351" i="1"/>
  <c r="F3352" i="1"/>
  <c r="G3352" i="1"/>
  <c r="F3353" i="1"/>
  <c r="G3353" i="1"/>
  <c r="F3354" i="1"/>
  <c r="G3354" i="1"/>
  <c r="F3355" i="1"/>
  <c r="G3355" i="1"/>
  <c r="F3356" i="1"/>
  <c r="G3356" i="1"/>
  <c r="F3357" i="1"/>
  <c r="G3357" i="1"/>
  <c r="F3358" i="1"/>
  <c r="G3358" i="1"/>
  <c r="F3359" i="1"/>
  <c r="G3359" i="1"/>
  <c r="F3360" i="1"/>
  <c r="G3360" i="1"/>
  <c r="F3361" i="1"/>
  <c r="G3361" i="1"/>
  <c r="F3362" i="1"/>
  <c r="G3362" i="1"/>
  <c r="F3363" i="1"/>
  <c r="G3363" i="1"/>
  <c r="F3364" i="1"/>
  <c r="G3364" i="1"/>
  <c r="F3365" i="1"/>
  <c r="G3365" i="1"/>
  <c r="F3366" i="1"/>
  <c r="G3366" i="1"/>
  <c r="F3367" i="1"/>
  <c r="G3367" i="1"/>
  <c r="F3368" i="1"/>
  <c r="G3368" i="1"/>
  <c r="F3369" i="1"/>
  <c r="G3369" i="1"/>
  <c r="F3370" i="1"/>
  <c r="G3370" i="1"/>
  <c r="F3371" i="1"/>
  <c r="G3371" i="1"/>
  <c r="F3372" i="1"/>
  <c r="G3372" i="1"/>
  <c r="F3373" i="1"/>
  <c r="G3373" i="1"/>
  <c r="F3374" i="1"/>
  <c r="G3374" i="1"/>
  <c r="F3375" i="1"/>
  <c r="G3375" i="1"/>
  <c r="F3376" i="1"/>
  <c r="G3376" i="1"/>
  <c r="F3377" i="1"/>
  <c r="G3377" i="1"/>
  <c r="F3378" i="1"/>
  <c r="G3378" i="1"/>
  <c r="F3379" i="1"/>
  <c r="G3379" i="1"/>
  <c r="F3380" i="1"/>
  <c r="G3380" i="1"/>
  <c r="F3381" i="1"/>
  <c r="G3381" i="1"/>
  <c r="F3382" i="1"/>
  <c r="G3382" i="1"/>
  <c r="F3383" i="1"/>
  <c r="G3383" i="1"/>
  <c r="F3384" i="1"/>
  <c r="G3384" i="1"/>
  <c r="F3385" i="1"/>
  <c r="G3385" i="1"/>
  <c r="F3386" i="1"/>
  <c r="G3386" i="1"/>
  <c r="F3387" i="1"/>
  <c r="G3387" i="1"/>
  <c r="F3388" i="1"/>
  <c r="G3388" i="1"/>
  <c r="F3389" i="1"/>
  <c r="G3389" i="1"/>
  <c r="F3390" i="1"/>
  <c r="G3390" i="1"/>
  <c r="F3391" i="1"/>
  <c r="G3391" i="1"/>
  <c r="F3392" i="1"/>
  <c r="G3392" i="1"/>
  <c r="F3393" i="1"/>
  <c r="G3393" i="1"/>
  <c r="F3394" i="1"/>
  <c r="G3394" i="1"/>
  <c r="F3395" i="1"/>
  <c r="G3395" i="1"/>
  <c r="F3396" i="1"/>
  <c r="G3396" i="1"/>
  <c r="F3397" i="1"/>
  <c r="G3397" i="1"/>
  <c r="F3398" i="1"/>
  <c r="G3398" i="1"/>
  <c r="F3399" i="1"/>
  <c r="G3399" i="1"/>
  <c r="F3400" i="1"/>
  <c r="G3400" i="1"/>
  <c r="F3401" i="1"/>
  <c r="G3401" i="1"/>
  <c r="F3402" i="1"/>
  <c r="G3402" i="1"/>
  <c r="F3403" i="1"/>
  <c r="G3403" i="1"/>
  <c r="F3404" i="1"/>
  <c r="G3404" i="1"/>
  <c r="F3405" i="1"/>
  <c r="G3405" i="1"/>
  <c r="F3406" i="1"/>
  <c r="G3406" i="1"/>
  <c r="F3407" i="1"/>
  <c r="G3407" i="1"/>
  <c r="F3408" i="1"/>
  <c r="G3408" i="1"/>
  <c r="F3409" i="1"/>
  <c r="G3409" i="1"/>
  <c r="F3410" i="1"/>
  <c r="G3410" i="1"/>
  <c r="F3411" i="1"/>
  <c r="G3411" i="1"/>
  <c r="F3412" i="1"/>
  <c r="G3412" i="1"/>
  <c r="F3413" i="1"/>
  <c r="G3413" i="1"/>
  <c r="F3414" i="1"/>
  <c r="G3414" i="1"/>
  <c r="F3415" i="1"/>
  <c r="G3415" i="1"/>
  <c r="F3416" i="1"/>
  <c r="G3416" i="1"/>
  <c r="F3417" i="1"/>
  <c r="G3417" i="1"/>
  <c r="F3418" i="1"/>
  <c r="G3418" i="1"/>
  <c r="F3419" i="1"/>
  <c r="G3419" i="1"/>
  <c r="F3420" i="1"/>
  <c r="G3420" i="1"/>
  <c r="F3421" i="1"/>
  <c r="G3421" i="1"/>
  <c r="F3422" i="1"/>
  <c r="G3422" i="1"/>
  <c r="F3423" i="1"/>
  <c r="G3423" i="1"/>
  <c r="F3424" i="1"/>
  <c r="G3424" i="1"/>
  <c r="F3425" i="1"/>
  <c r="G3425" i="1"/>
  <c r="F3426" i="1"/>
  <c r="G3426" i="1"/>
  <c r="F3427" i="1"/>
  <c r="G3427" i="1"/>
  <c r="F3428" i="1"/>
  <c r="G3428" i="1"/>
  <c r="F3429" i="1"/>
  <c r="G3429" i="1"/>
  <c r="F3430" i="1"/>
  <c r="G3430" i="1"/>
  <c r="F3431" i="1"/>
  <c r="G3431" i="1"/>
  <c r="F3432" i="1"/>
  <c r="G3432" i="1"/>
  <c r="F3433" i="1"/>
  <c r="G3433" i="1"/>
  <c r="F3434" i="1"/>
  <c r="G3434" i="1"/>
  <c r="F3435" i="1"/>
  <c r="G3435" i="1"/>
  <c r="F3436" i="1"/>
  <c r="G3436" i="1"/>
  <c r="F3437" i="1"/>
  <c r="G3437" i="1"/>
  <c r="F3438" i="1"/>
  <c r="G3438" i="1"/>
  <c r="F3439" i="1"/>
  <c r="G3439" i="1"/>
  <c r="F3440" i="1"/>
  <c r="G3440" i="1"/>
  <c r="F3441" i="1"/>
  <c r="G3441" i="1"/>
  <c r="F3442" i="1"/>
  <c r="G3442" i="1"/>
  <c r="F3443" i="1"/>
  <c r="G3443" i="1"/>
  <c r="F3444" i="1"/>
  <c r="G3444" i="1"/>
  <c r="F3445" i="1"/>
  <c r="G3445" i="1"/>
  <c r="F3446" i="1"/>
  <c r="G3446" i="1"/>
  <c r="F3447" i="1"/>
  <c r="G3447" i="1"/>
  <c r="F3448" i="1"/>
  <c r="G3448" i="1"/>
  <c r="F3449" i="1"/>
  <c r="G3449" i="1"/>
  <c r="F3450" i="1"/>
  <c r="G3450" i="1"/>
  <c r="F3451" i="1"/>
  <c r="G3451" i="1"/>
  <c r="F3452" i="1"/>
  <c r="G3452" i="1"/>
  <c r="F3453" i="1"/>
  <c r="G3453" i="1"/>
  <c r="F3454" i="1"/>
  <c r="G3454" i="1"/>
  <c r="F3455" i="1"/>
  <c r="G3455" i="1"/>
  <c r="F3456" i="1"/>
  <c r="G3456" i="1"/>
  <c r="F3457" i="1"/>
  <c r="G3457" i="1"/>
  <c r="F3458" i="1"/>
  <c r="G3458" i="1"/>
  <c r="F3459" i="1"/>
  <c r="G3459" i="1"/>
  <c r="F3460" i="1"/>
  <c r="G3460" i="1"/>
  <c r="F3461" i="1"/>
  <c r="G3461" i="1"/>
  <c r="F3462" i="1"/>
  <c r="G3462" i="1"/>
  <c r="F3463" i="1"/>
  <c r="G3463" i="1"/>
  <c r="F3464" i="1"/>
  <c r="G3464" i="1"/>
  <c r="F3465" i="1"/>
  <c r="G3465" i="1"/>
  <c r="F3466" i="1"/>
  <c r="G3466" i="1"/>
  <c r="F3467" i="1"/>
  <c r="G3467" i="1"/>
  <c r="F3468" i="1"/>
  <c r="G3468" i="1"/>
  <c r="F3469" i="1"/>
  <c r="G3469" i="1"/>
  <c r="F3470" i="1"/>
  <c r="G3470" i="1"/>
  <c r="F3471" i="1"/>
  <c r="G3471" i="1"/>
  <c r="F3472" i="1"/>
  <c r="G3472" i="1"/>
  <c r="F3473" i="1"/>
  <c r="G3473" i="1"/>
  <c r="F3474" i="1"/>
  <c r="G3474" i="1"/>
  <c r="F3475" i="1"/>
  <c r="G3475" i="1"/>
  <c r="F3476" i="1"/>
  <c r="G3476" i="1"/>
  <c r="F3477" i="1"/>
  <c r="G3477" i="1"/>
  <c r="F3478" i="1"/>
  <c r="G3478" i="1"/>
  <c r="F3479" i="1"/>
  <c r="G3479" i="1"/>
  <c r="F3480" i="1"/>
  <c r="G3480" i="1"/>
  <c r="F3481" i="1"/>
  <c r="G3481" i="1"/>
  <c r="F3482" i="1"/>
  <c r="G3482" i="1"/>
  <c r="F3483" i="1"/>
  <c r="G3483" i="1"/>
  <c r="F3484" i="1"/>
  <c r="G3484" i="1"/>
  <c r="F3485" i="1"/>
  <c r="G3485" i="1"/>
  <c r="F3486" i="1"/>
  <c r="G3486" i="1"/>
  <c r="F3487" i="1"/>
  <c r="G3487" i="1"/>
  <c r="F3488" i="1"/>
  <c r="G3488" i="1"/>
  <c r="F3489" i="1"/>
  <c r="G3489" i="1"/>
  <c r="F3490" i="1"/>
  <c r="G3490" i="1"/>
  <c r="F3491" i="1"/>
  <c r="G3491" i="1"/>
  <c r="F3492" i="1"/>
  <c r="G3492" i="1"/>
  <c r="F3493" i="1"/>
  <c r="G3493" i="1"/>
  <c r="F3494" i="1"/>
  <c r="G3494" i="1"/>
  <c r="F3495" i="1"/>
  <c r="G3495" i="1"/>
  <c r="F3496" i="1"/>
  <c r="G3496" i="1"/>
  <c r="F3497" i="1"/>
  <c r="G3497" i="1"/>
  <c r="F3498" i="1"/>
  <c r="G3498" i="1"/>
  <c r="F3499" i="1"/>
  <c r="G3499" i="1"/>
  <c r="F3500" i="1"/>
  <c r="G3500" i="1"/>
  <c r="F3501" i="1"/>
  <c r="G3501" i="1"/>
  <c r="F3502" i="1"/>
  <c r="G3502" i="1"/>
  <c r="F3503" i="1"/>
  <c r="G3503" i="1"/>
  <c r="F3504" i="1"/>
  <c r="G3504" i="1"/>
  <c r="F3505" i="1"/>
  <c r="G3505" i="1"/>
  <c r="F3506" i="1"/>
  <c r="G3506" i="1"/>
  <c r="F3507" i="1"/>
  <c r="G3507" i="1"/>
  <c r="F3508" i="1"/>
  <c r="G3508" i="1"/>
  <c r="F3509" i="1"/>
  <c r="G3509" i="1"/>
  <c r="F3510" i="1"/>
  <c r="G3510" i="1"/>
  <c r="F3511" i="1"/>
  <c r="G3511" i="1"/>
  <c r="F3512" i="1"/>
  <c r="G3512" i="1"/>
  <c r="F3513" i="1"/>
  <c r="G3513" i="1"/>
  <c r="F3514" i="1"/>
  <c r="G3514" i="1"/>
  <c r="F3515" i="1"/>
  <c r="G3515" i="1"/>
  <c r="F3516" i="1"/>
  <c r="G3516" i="1"/>
  <c r="F3517" i="1"/>
  <c r="G3517" i="1"/>
  <c r="F3518" i="1"/>
  <c r="G3518" i="1"/>
  <c r="F3519" i="1"/>
  <c r="G3519" i="1"/>
  <c r="F3520" i="1"/>
  <c r="G3520" i="1"/>
  <c r="F3521" i="1"/>
  <c r="G3521" i="1"/>
  <c r="F3522" i="1"/>
  <c r="G3522" i="1"/>
  <c r="F3523" i="1"/>
  <c r="G3523" i="1"/>
  <c r="F3524" i="1"/>
  <c r="G3524" i="1"/>
  <c r="F3525" i="1"/>
  <c r="G3525" i="1"/>
  <c r="F3526" i="1"/>
  <c r="G3526" i="1"/>
  <c r="F3527" i="1"/>
  <c r="G3527" i="1"/>
  <c r="F3528" i="1"/>
  <c r="G3528" i="1"/>
  <c r="F3529" i="1"/>
  <c r="G3529" i="1"/>
  <c r="F3530" i="1"/>
  <c r="G3530" i="1"/>
  <c r="F3531" i="1"/>
  <c r="G3531" i="1"/>
  <c r="F3532" i="1"/>
  <c r="G3532" i="1"/>
  <c r="F3533" i="1"/>
  <c r="G3533" i="1"/>
  <c r="F3534" i="1"/>
  <c r="G3534" i="1"/>
  <c r="F3535" i="1"/>
  <c r="G3535" i="1"/>
  <c r="F3536" i="1"/>
  <c r="G3536" i="1"/>
  <c r="F3537" i="1"/>
  <c r="G3537" i="1"/>
  <c r="F3538" i="1"/>
  <c r="G3538" i="1"/>
  <c r="F3539" i="1"/>
  <c r="G3539" i="1"/>
  <c r="F3540" i="1"/>
  <c r="G3540" i="1"/>
  <c r="F3541" i="1"/>
  <c r="G3541" i="1"/>
  <c r="F3542" i="1"/>
  <c r="G3542" i="1"/>
  <c r="F3543" i="1"/>
  <c r="G3543" i="1"/>
  <c r="F3544" i="1"/>
  <c r="G3544" i="1"/>
  <c r="F3545" i="1"/>
  <c r="G3545" i="1"/>
  <c r="F3546" i="1"/>
  <c r="G3546" i="1"/>
  <c r="F3547" i="1"/>
  <c r="G3547" i="1"/>
  <c r="F3548" i="1"/>
  <c r="G3548" i="1"/>
  <c r="F3549" i="1"/>
  <c r="G3549" i="1"/>
  <c r="F3550" i="1"/>
  <c r="G3550" i="1"/>
  <c r="F3551" i="1"/>
  <c r="G3551" i="1"/>
  <c r="F3552" i="1"/>
  <c r="G3552" i="1"/>
  <c r="F3553" i="1"/>
  <c r="G3553" i="1"/>
  <c r="F3554" i="1"/>
  <c r="G3554" i="1"/>
  <c r="F3555" i="1"/>
  <c r="G3555" i="1"/>
  <c r="F3556" i="1"/>
  <c r="G3556" i="1"/>
  <c r="F3557" i="1"/>
  <c r="G3557" i="1"/>
  <c r="F3558" i="1"/>
  <c r="G3558" i="1"/>
  <c r="F3559" i="1"/>
  <c r="G3559" i="1"/>
  <c r="F3560" i="1"/>
  <c r="G3560" i="1"/>
  <c r="F3561" i="1"/>
  <c r="G3561" i="1"/>
  <c r="F3562" i="1"/>
  <c r="G3562" i="1"/>
  <c r="F3563" i="1"/>
  <c r="G3563" i="1"/>
  <c r="F3564" i="1"/>
  <c r="G3564" i="1"/>
  <c r="F3565" i="1"/>
  <c r="G3565" i="1"/>
  <c r="F3566" i="1"/>
  <c r="G3566" i="1"/>
  <c r="F3567" i="1"/>
  <c r="G3567" i="1"/>
  <c r="F3568" i="1"/>
  <c r="G3568" i="1"/>
  <c r="F3569" i="1"/>
  <c r="G3569" i="1"/>
  <c r="F3570" i="1"/>
  <c r="G3570" i="1"/>
  <c r="F3571" i="1"/>
  <c r="G3571" i="1"/>
  <c r="F3572" i="1"/>
  <c r="G3572" i="1"/>
  <c r="F3573" i="1"/>
  <c r="G3573" i="1"/>
  <c r="F3574" i="1"/>
  <c r="G3574" i="1"/>
  <c r="F3575" i="1"/>
  <c r="G3575" i="1"/>
  <c r="F3576" i="1"/>
  <c r="G3576" i="1"/>
  <c r="F3577" i="1"/>
  <c r="G3577" i="1"/>
  <c r="F3578" i="1"/>
  <c r="G3578" i="1"/>
  <c r="F3579" i="1"/>
  <c r="G3579" i="1"/>
  <c r="F3580" i="1"/>
  <c r="G3580" i="1"/>
  <c r="F3581" i="1"/>
  <c r="G3581" i="1"/>
  <c r="F3582" i="1"/>
  <c r="G3582" i="1"/>
  <c r="F3583" i="1"/>
  <c r="G3583" i="1"/>
  <c r="F3584" i="1"/>
  <c r="G3584" i="1"/>
  <c r="F3585" i="1"/>
  <c r="G3585" i="1"/>
  <c r="F3586" i="1"/>
  <c r="G3586" i="1"/>
  <c r="F3587" i="1"/>
  <c r="G3587" i="1"/>
  <c r="F3588" i="1"/>
  <c r="G3588" i="1"/>
  <c r="F3589" i="1"/>
  <c r="G3589" i="1"/>
  <c r="F3590" i="1"/>
  <c r="G3590" i="1"/>
  <c r="F3591" i="1"/>
  <c r="G3591" i="1"/>
  <c r="F3592" i="1"/>
  <c r="G3592" i="1"/>
  <c r="F3593" i="1"/>
  <c r="G3593" i="1"/>
  <c r="F3594" i="1"/>
  <c r="G3594" i="1"/>
  <c r="F3595" i="1"/>
  <c r="G3595" i="1"/>
  <c r="F3596" i="1"/>
  <c r="G3596" i="1"/>
  <c r="F3597" i="1"/>
  <c r="G3597" i="1"/>
  <c r="F3598" i="1"/>
  <c r="G3598" i="1"/>
  <c r="F3599" i="1"/>
  <c r="G3599" i="1"/>
  <c r="F3600" i="1"/>
  <c r="G3600" i="1"/>
  <c r="F3601" i="1"/>
  <c r="G3601" i="1"/>
  <c r="F3602" i="1"/>
  <c r="G3602" i="1"/>
  <c r="F3603" i="1"/>
  <c r="G3603" i="1"/>
  <c r="F3604" i="1"/>
  <c r="G3604" i="1"/>
  <c r="F3605" i="1"/>
  <c r="G3605" i="1"/>
  <c r="F3606" i="1"/>
  <c r="G3606" i="1"/>
  <c r="F3607" i="1"/>
  <c r="G3607" i="1"/>
  <c r="F3608" i="1"/>
  <c r="G3608" i="1"/>
  <c r="F3609" i="1"/>
  <c r="G3609" i="1"/>
  <c r="F3610" i="1"/>
  <c r="G3610" i="1"/>
  <c r="F3611" i="1"/>
  <c r="G3611" i="1"/>
  <c r="F3612" i="1"/>
  <c r="G3612" i="1"/>
  <c r="F3613" i="1"/>
  <c r="G3613" i="1"/>
  <c r="F3614" i="1"/>
  <c r="G3614" i="1"/>
  <c r="F3615" i="1"/>
  <c r="G3615" i="1"/>
  <c r="F3616" i="1"/>
  <c r="G3616" i="1"/>
  <c r="F3617" i="1"/>
  <c r="G3617" i="1"/>
  <c r="F3618" i="1"/>
  <c r="G3618" i="1"/>
  <c r="F3619" i="1"/>
  <c r="G3619" i="1"/>
  <c r="F3620" i="1"/>
  <c r="G3620" i="1"/>
  <c r="F3621" i="1"/>
  <c r="G3621" i="1"/>
  <c r="F3622" i="1"/>
  <c r="G3622" i="1"/>
  <c r="F3623" i="1"/>
  <c r="G3623" i="1"/>
  <c r="F3624" i="1"/>
  <c r="G3624" i="1"/>
  <c r="F3625" i="1"/>
  <c r="G3625" i="1"/>
  <c r="F3626" i="1"/>
  <c r="G3626" i="1"/>
  <c r="F3627" i="1"/>
  <c r="G3627" i="1"/>
  <c r="F3628" i="1"/>
  <c r="G3628" i="1"/>
  <c r="F3629" i="1"/>
  <c r="G3629" i="1"/>
  <c r="F3630" i="1"/>
  <c r="G3630" i="1"/>
  <c r="F3631" i="1"/>
  <c r="G3631" i="1"/>
  <c r="F3632" i="1"/>
  <c r="G3632" i="1"/>
  <c r="F3633" i="1"/>
  <c r="G3633" i="1"/>
  <c r="F3634" i="1"/>
  <c r="G3634" i="1"/>
  <c r="F3635" i="1"/>
  <c r="G3635" i="1"/>
  <c r="F3636" i="1"/>
  <c r="G3636" i="1"/>
  <c r="F3637" i="1"/>
  <c r="G3637" i="1"/>
  <c r="F3638" i="1"/>
  <c r="G3638" i="1"/>
  <c r="F3639" i="1"/>
  <c r="G3639" i="1"/>
  <c r="F3640" i="1"/>
  <c r="G3640" i="1"/>
  <c r="F3641" i="1"/>
  <c r="G3641" i="1"/>
  <c r="F3642" i="1"/>
  <c r="G3642" i="1"/>
  <c r="F3643" i="1"/>
  <c r="G3643" i="1"/>
  <c r="F3644" i="1"/>
  <c r="G3644" i="1"/>
  <c r="F3645" i="1"/>
  <c r="G3645" i="1"/>
  <c r="F3646" i="1"/>
  <c r="G3646" i="1"/>
  <c r="F3647" i="1"/>
  <c r="G3647" i="1"/>
  <c r="F3648" i="1"/>
  <c r="G3648" i="1"/>
  <c r="F3649" i="1"/>
  <c r="G3649" i="1"/>
  <c r="F3650" i="1"/>
  <c r="G3650" i="1"/>
  <c r="F3651" i="1"/>
  <c r="G3651" i="1"/>
  <c r="F3652" i="1"/>
  <c r="G3652" i="1"/>
  <c r="F3653" i="1"/>
  <c r="G3653" i="1"/>
  <c r="F3654" i="1"/>
  <c r="G3654" i="1"/>
  <c r="F3655" i="1"/>
  <c r="G3655" i="1"/>
  <c r="F3656" i="1"/>
  <c r="G3656" i="1"/>
  <c r="F3657" i="1"/>
  <c r="G3657" i="1"/>
  <c r="F3658" i="1"/>
  <c r="G3658" i="1"/>
  <c r="F3659" i="1"/>
  <c r="G3659" i="1"/>
  <c r="F3660" i="1"/>
  <c r="G3660" i="1"/>
  <c r="F3661" i="1"/>
  <c r="G3661" i="1"/>
  <c r="F3662" i="1"/>
  <c r="G3662" i="1"/>
  <c r="F3663" i="1"/>
  <c r="G3663" i="1"/>
  <c r="F3664" i="1"/>
  <c r="G3664" i="1"/>
  <c r="F3665" i="1"/>
  <c r="G3665" i="1"/>
  <c r="F3666" i="1"/>
  <c r="G3666" i="1"/>
  <c r="F3667" i="1"/>
  <c r="G3667" i="1"/>
  <c r="F3668" i="1"/>
  <c r="G3668" i="1"/>
  <c r="F3669" i="1"/>
  <c r="G3669" i="1"/>
  <c r="F3670" i="1"/>
  <c r="G3670" i="1"/>
  <c r="F3671" i="1"/>
  <c r="G3671" i="1"/>
  <c r="F3672" i="1"/>
  <c r="G3672" i="1"/>
  <c r="F3673" i="1"/>
  <c r="G3673" i="1"/>
  <c r="F3674" i="1"/>
  <c r="G3674" i="1"/>
  <c r="F3675" i="1"/>
  <c r="G3675" i="1"/>
  <c r="F3676" i="1"/>
  <c r="G3676" i="1"/>
  <c r="F3677" i="1"/>
  <c r="G3677" i="1"/>
  <c r="F3678" i="1"/>
  <c r="G3678" i="1"/>
  <c r="F3679" i="1"/>
  <c r="G3679" i="1"/>
  <c r="F3680" i="1"/>
  <c r="G3680" i="1"/>
  <c r="F3681" i="1"/>
  <c r="G3681" i="1"/>
  <c r="F3682" i="1"/>
  <c r="G3682" i="1"/>
  <c r="F3683" i="1"/>
  <c r="G3683" i="1"/>
  <c r="F3684" i="1"/>
  <c r="G3684" i="1"/>
  <c r="F3685" i="1"/>
  <c r="G3685" i="1"/>
  <c r="F3686" i="1"/>
  <c r="G3686" i="1"/>
  <c r="F3687" i="1"/>
  <c r="G3687" i="1"/>
  <c r="F3688" i="1"/>
  <c r="G3688" i="1"/>
  <c r="F3689" i="1"/>
  <c r="G3689" i="1"/>
  <c r="F3690" i="1"/>
  <c r="G3690" i="1"/>
  <c r="F3691" i="1"/>
  <c r="G3691" i="1"/>
  <c r="F3692" i="1"/>
  <c r="G3692" i="1"/>
  <c r="F3693" i="1"/>
  <c r="G3693" i="1"/>
  <c r="F3694" i="1"/>
  <c r="G3694" i="1"/>
  <c r="F3695" i="1"/>
  <c r="G3695" i="1"/>
  <c r="F3696" i="1"/>
  <c r="G3696" i="1"/>
  <c r="F3697" i="1"/>
  <c r="G3697" i="1"/>
  <c r="F3698" i="1"/>
  <c r="G3698" i="1"/>
  <c r="F3699" i="1"/>
  <c r="G3699" i="1"/>
  <c r="F3700" i="1"/>
  <c r="G3700" i="1"/>
  <c r="F3701" i="1"/>
  <c r="G3701" i="1"/>
  <c r="F3702" i="1"/>
  <c r="G3702" i="1"/>
  <c r="F3703" i="1"/>
  <c r="G3703" i="1"/>
  <c r="F3704" i="1"/>
  <c r="G3704" i="1"/>
  <c r="F3705" i="1"/>
  <c r="G3705" i="1"/>
  <c r="F3706" i="1"/>
  <c r="G3706" i="1"/>
  <c r="F3707" i="1"/>
  <c r="G3707" i="1"/>
  <c r="F3708" i="1"/>
  <c r="G3708" i="1"/>
  <c r="F3709" i="1"/>
  <c r="G3709" i="1"/>
  <c r="F3710" i="1"/>
  <c r="G3710" i="1"/>
  <c r="F3711" i="1"/>
  <c r="G3711" i="1"/>
  <c r="F3712" i="1"/>
  <c r="G3712" i="1"/>
  <c r="F3713" i="1"/>
  <c r="G3713" i="1"/>
  <c r="F3714" i="1"/>
  <c r="G3714" i="1"/>
  <c r="F3715" i="1"/>
  <c r="G3715" i="1"/>
  <c r="F3716" i="1"/>
  <c r="G3716" i="1"/>
  <c r="F3717" i="1"/>
  <c r="G3717" i="1"/>
  <c r="F3718" i="1"/>
  <c r="G3718" i="1"/>
  <c r="F3719" i="1"/>
  <c r="G3719" i="1"/>
  <c r="F3720" i="1"/>
  <c r="G3720" i="1"/>
  <c r="F3721" i="1"/>
  <c r="G3721" i="1"/>
  <c r="F3722" i="1"/>
  <c r="G3722" i="1"/>
  <c r="F3723" i="1"/>
  <c r="G3723" i="1"/>
  <c r="F3724" i="1"/>
  <c r="G3724" i="1"/>
  <c r="F3725" i="1"/>
  <c r="G3725" i="1"/>
  <c r="F3726" i="1"/>
  <c r="G3726" i="1"/>
  <c r="F3727" i="1"/>
  <c r="G3727" i="1"/>
  <c r="F3728" i="1"/>
  <c r="G3728" i="1"/>
  <c r="F3729" i="1"/>
  <c r="G3729" i="1"/>
  <c r="F3730" i="1"/>
  <c r="G3730" i="1"/>
  <c r="F3731" i="1"/>
  <c r="G3731" i="1"/>
  <c r="F3732" i="1"/>
  <c r="G3732" i="1"/>
  <c r="F3733" i="1"/>
  <c r="G3733" i="1"/>
  <c r="F3734" i="1"/>
  <c r="G3734" i="1"/>
  <c r="F3735" i="1"/>
  <c r="G3735" i="1"/>
  <c r="F3736" i="1"/>
  <c r="G3736" i="1"/>
  <c r="F3737" i="1"/>
  <c r="G3737" i="1"/>
  <c r="F3738" i="1"/>
  <c r="G3738" i="1"/>
  <c r="F3739" i="1"/>
  <c r="G3739" i="1"/>
  <c r="F3740" i="1"/>
  <c r="G3740" i="1"/>
  <c r="F3741" i="1"/>
  <c r="G3741" i="1"/>
  <c r="F3742" i="1"/>
  <c r="G3742" i="1"/>
  <c r="F3743" i="1"/>
  <c r="G3743" i="1"/>
  <c r="F3744" i="1"/>
  <c r="G3744" i="1"/>
  <c r="F3745" i="1"/>
  <c r="G3745" i="1"/>
  <c r="F3746" i="1"/>
  <c r="G3746" i="1"/>
  <c r="F3747" i="1"/>
  <c r="G3747" i="1"/>
  <c r="F3748" i="1"/>
  <c r="G3748" i="1"/>
  <c r="F3749" i="1"/>
  <c r="G3749" i="1"/>
  <c r="F3750" i="1"/>
  <c r="G3750" i="1"/>
  <c r="F3751" i="1"/>
  <c r="G3751" i="1"/>
  <c r="F3752" i="1"/>
  <c r="G3752" i="1"/>
  <c r="F3753" i="1"/>
  <c r="G3753" i="1"/>
  <c r="F3754" i="1"/>
  <c r="G3754" i="1"/>
  <c r="F3755" i="1"/>
  <c r="G3755" i="1"/>
  <c r="F3756" i="1"/>
  <c r="G3756" i="1"/>
  <c r="F3757" i="1"/>
  <c r="G3757" i="1"/>
  <c r="F3758" i="1"/>
  <c r="G3758" i="1"/>
  <c r="F3759" i="1"/>
  <c r="G3759" i="1"/>
  <c r="F3760" i="1"/>
  <c r="G3760" i="1"/>
  <c r="F3761" i="1"/>
  <c r="G3761" i="1"/>
  <c r="F3762" i="1"/>
  <c r="G3762" i="1"/>
  <c r="F3763" i="1"/>
  <c r="G3763" i="1"/>
  <c r="F3764" i="1"/>
  <c r="G3764" i="1"/>
  <c r="F3765" i="1"/>
  <c r="G3765" i="1"/>
  <c r="F3766" i="1"/>
  <c r="G3766" i="1"/>
  <c r="F3767" i="1"/>
  <c r="G3767" i="1"/>
  <c r="F3768" i="1"/>
  <c r="G3768" i="1"/>
  <c r="F3769" i="1"/>
  <c r="G3769" i="1"/>
  <c r="F3770" i="1"/>
  <c r="G3770" i="1"/>
  <c r="F3771" i="1"/>
  <c r="G3771" i="1"/>
  <c r="F3772" i="1"/>
  <c r="G3772" i="1"/>
  <c r="F3773" i="1"/>
  <c r="G3773" i="1"/>
  <c r="F3774" i="1"/>
  <c r="G3774" i="1"/>
  <c r="F3775" i="1"/>
  <c r="G3775" i="1"/>
  <c r="F3776" i="1"/>
  <c r="G3776" i="1"/>
  <c r="F3777" i="1"/>
  <c r="G3777" i="1"/>
  <c r="F3778" i="1"/>
  <c r="G3778" i="1"/>
  <c r="F3779" i="1"/>
  <c r="G3779" i="1"/>
  <c r="F3780" i="1"/>
  <c r="G3780" i="1"/>
  <c r="F3781" i="1"/>
  <c r="G3781" i="1"/>
  <c r="F3782" i="1"/>
  <c r="G3782" i="1"/>
  <c r="F3783" i="1"/>
  <c r="G3783" i="1"/>
  <c r="F3784" i="1"/>
  <c r="G3784" i="1"/>
  <c r="F3785" i="1"/>
  <c r="G3785" i="1"/>
  <c r="F3786" i="1"/>
  <c r="G3786" i="1"/>
  <c r="F3787" i="1"/>
  <c r="G3787" i="1"/>
  <c r="F3788" i="1"/>
  <c r="G3788" i="1"/>
  <c r="F3789" i="1"/>
  <c r="G3789" i="1"/>
  <c r="F3790" i="1"/>
  <c r="G3790" i="1"/>
  <c r="F3791" i="1"/>
  <c r="G3791" i="1"/>
  <c r="F3792" i="1"/>
  <c r="G3792" i="1"/>
  <c r="F3793" i="1"/>
  <c r="G3793" i="1"/>
  <c r="F3794" i="1"/>
  <c r="G3794" i="1"/>
  <c r="F3795" i="1"/>
  <c r="G3795" i="1"/>
  <c r="F3796" i="1"/>
  <c r="G3796" i="1"/>
  <c r="F3797" i="1"/>
  <c r="G3797" i="1"/>
  <c r="F3798" i="1"/>
  <c r="G3798" i="1"/>
  <c r="F3799" i="1"/>
  <c r="G3799" i="1"/>
  <c r="F3800" i="1"/>
  <c r="G3800" i="1"/>
  <c r="F3801" i="1"/>
  <c r="G3801" i="1"/>
  <c r="F3802" i="1"/>
  <c r="G3802" i="1"/>
  <c r="F3803" i="1"/>
  <c r="G3803" i="1"/>
  <c r="F3804" i="1"/>
  <c r="G3804" i="1"/>
  <c r="F3805" i="1"/>
  <c r="G3805" i="1"/>
  <c r="F3806" i="1"/>
  <c r="G3806" i="1"/>
  <c r="F3807" i="1"/>
  <c r="G3807" i="1"/>
  <c r="F3808" i="1"/>
  <c r="G3808" i="1"/>
  <c r="F3809" i="1"/>
  <c r="G3809" i="1"/>
  <c r="F3810" i="1"/>
  <c r="G3810" i="1"/>
  <c r="F3811" i="1"/>
  <c r="G3811" i="1"/>
  <c r="F3812" i="1"/>
  <c r="G3812" i="1"/>
  <c r="F3813" i="1"/>
  <c r="G3813" i="1"/>
  <c r="F3814" i="1"/>
  <c r="G3814" i="1"/>
  <c r="F3815" i="1"/>
  <c r="G3815" i="1"/>
  <c r="F3816" i="1"/>
  <c r="G3816" i="1"/>
  <c r="F3817" i="1"/>
  <c r="G3817" i="1"/>
  <c r="F3818" i="1"/>
  <c r="G3818" i="1"/>
  <c r="F3819" i="1"/>
  <c r="G3819" i="1"/>
  <c r="F3820" i="1"/>
  <c r="G3820" i="1"/>
  <c r="F3821" i="1"/>
  <c r="G3821" i="1"/>
  <c r="F3822" i="1"/>
  <c r="G3822" i="1"/>
  <c r="F3823" i="1"/>
  <c r="G3823" i="1"/>
  <c r="F3824" i="1"/>
  <c r="G3824" i="1"/>
  <c r="F3825" i="1"/>
  <c r="G3825" i="1"/>
  <c r="F3826" i="1"/>
  <c r="G3826" i="1"/>
  <c r="F3827" i="1"/>
  <c r="G3827" i="1"/>
  <c r="F3828" i="1"/>
  <c r="G3828" i="1"/>
  <c r="F3829" i="1"/>
  <c r="G3829" i="1"/>
  <c r="F3830" i="1"/>
  <c r="G3830" i="1"/>
  <c r="F3831" i="1"/>
  <c r="G3831" i="1"/>
  <c r="F3832" i="1"/>
  <c r="G3832" i="1"/>
  <c r="F3833" i="1"/>
  <c r="G3833" i="1"/>
  <c r="F3834" i="1"/>
  <c r="G3834" i="1"/>
  <c r="F3835" i="1"/>
  <c r="G3835" i="1"/>
  <c r="F3836" i="1"/>
  <c r="G3836" i="1"/>
  <c r="F3837" i="1"/>
  <c r="G3837" i="1"/>
  <c r="F3838" i="1"/>
  <c r="G3838" i="1"/>
  <c r="F3839" i="1"/>
  <c r="G3839" i="1"/>
  <c r="F3840" i="1"/>
  <c r="G3840" i="1"/>
  <c r="F3841" i="1"/>
  <c r="G3841" i="1"/>
  <c r="F3842" i="1"/>
  <c r="G3842" i="1"/>
  <c r="F3843" i="1"/>
  <c r="G3843" i="1"/>
  <c r="F3844" i="1"/>
  <c r="G3844" i="1"/>
  <c r="F3845" i="1"/>
  <c r="G3845" i="1"/>
  <c r="F3846" i="1"/>
  <c r="G3846" i="1"/>
  <c r="F3847" i="1"/>
  <c r="G3847" i="1"/>
  <c r="F3848" i="1"/>
  <c r="G3848" i="1"/>
  <c r="F3849" i="1"/>
  <c r="G3849" i="1"/>
  <c r="F3850" i="1"/>
  <c r="G3850" i="1"/>
  <c r="F3851" i="1"/>
  <c r="G3851" i="1"/>
  <c r="F3852" i="1"/>
  <c r="G3852" i="1"/>
  <c r="F3853" i="1"/>
  <c r="G3853" i="1"/>
  <c r="F3854" i="1"/>
  <c r="G3854" i="1"/>
  <c r="F3855" i="1"/>
  <c r="G3855" i="1"/>
  <c r="F3856" i="1"/>
  <c r="G3856" i="1"/>
  <c r="F3857" i="1"/>
  <c r="G3857" i="1"/>
  <c r="F3858" i="1"/>
  <c r="G3858" i="1"/>
  <c r="F3859" i="1"/>
  <c r="G3859" i="1"/>
  <c r="F3860" i="1"/>
  <c r="G3860" i="1"/>
  <c r="F3861" i="1"/>
  <c r="G3861" i="1"/>
  <c r="F3862" i="1"/>
  <c r="G3862" i="1"/>
  <c r="F3863" i="1"/>
  <c r="G3863" i="1"/>
  <c r="F3864" i="1"/>
  <c r="G3864" i="1"/>
  <c r="F3865" i="1"/>
  <c r="G3865" i="1"/>
  <c r="F3866" i="1"/>
  <c r="G3866" i="1"/>
  <c r="F3867" i="1"/>
  <c r="G3867" i="1"/>
  <c r="F3868" i="1"/>
  <c r="G3868" i="1"/>
  <c r="F3869" i="1"/>
  <c r="G3869" i="1"/>
  <c r="F3870" i="1"/>
  <c r="G3870" i="1"/>
  <c r="F3871" i="1"/>
  <c r="G3871" i="1"/>
  <c r="F3872" i="1"/>
  <c r="G3872" i="1"/>
  <c r="F3873" i="1"/>
  <c r="G3873" i="1"/>
  <c r="F3874" i="1"/>
  <c r="G3874" i="1"/>
  <c r="F3875" i="1"/>
  <c r="G3875" i="1"/>
  <c r="F3876" i="1"/>
  <c r="G3876" i="1"/>
  <c r="F3877" i="1"/>
  <c r="G3877" i="1"/>
  <c r="F3878" i="1"/>
  <c r="G3878" i="1"/>
  <c r="F3879" i="1"/>
  <c r="G3879" i="1"/>
  <c r="F3880" i="1"/>
  <c r="G3880" i="1"/>
  <c r="F3881" i="1"/>
  <c r="G3881" i="1"/>
  <c r="F3882" i="1"/>
  <c r="G3882" i="1"/>
  <c r="F3883" i="1"/>
  <c r="G3883" i="1"/>
  <c r="F3884" i="1"/>
  <c r="G3884" i="1"/>
  <c r="F3885" i="1"/>
  <c r="G3885" i="1"/>
  <c r="F3886" i="1"/>
  <c r="G3886" i="1"/>
  <c r="F3887" i="1"/>
  <c r="G3887" i="1"/>
  <c r="F3888" i="1"/>
  <c r="G3888" i="1"/>
  <c r="F3889" i="1"/>
  <c r="G3889" i="1"/>
  <c r="F3890" i="1"/>
  <c r="G3890" i="1"/>
  <c r="F3891" i="1"/>
  <c r="G3891" i="1"/>
  <c r="F3892" i="1"/>
  <c r="G3892" i="1"/>
  <c r="F3893" i="1"/>
  <c r="G3893" i="1"/>
  <c r="F3894" i="1"/>
  <c r="G3894" i="1"/>
  <c r="F3895" i="1"/>
  <c r="G3895" i="1"/>
  <c r="F3896" i="1"/>
  <c r="G3896" i="1"/>
  <c r="F3897" i="1"/>
  <c r="G3897" i="1"/>
  <c r="F3898" i="1"/>
  <c r="G3898" i="1"/>
  <c r="F3899" i="1"/>
  <c r="G3899" i="1"/>
  <c r="F3900" i="1"/>
  <c r="G3900" i="1"/>
  <c r="F3901" i="1"/>
  <c r="G3901" i="1"/>
  <c r="F3902" i="1"/>
  <c r="G3902" i="1"/>
  <c r="F3903" i="1"/>
  <c r="G3903" i="1"/>
  <c r="F3904" i="1"/>
  <c r="G3904" i="1"/>
  <c r="F3905" i="1"/>
  <c r="G3905" i="1"/>
  <c r="F3906" i="1"/>
  <c r="G3906" i="1"/>
  <c r="F3907" i="1"/>
  <c r="G3907" i="1"/>
  <c r="F3908" i="1"/>
  <c r="G3908" i="1"/>
  <c r="F3909" i="1"/>
  <c r="G3909" i="1"/>
  <c r="F3910" i="1"/>
  <c r="G3910" i="1"/>
  <c r="F3911" i="1"/>
  <c r="G3911" i="1"/>
  <c r="F3912" i="1"/>
  <c r="G3912" i="1"/>
  <c r="F3913" i="1"/>
  <c r="G3913" i="1"/>
  <c r="F3914" i="1"/>
  <c r="G3914" i="1"/>
  <c r="F3915" i="1"/>
  <c r="G3915" i="1"/>
  <c r="F3916" i="1"/>
  <c r="G3916" i="1"/>
  <c r="F3917" i="1"/>
  <c r="G3917" i="1"/>
  <c r="F3918" i="1"/>
  <c r="G3918" i="1"/>
  <c r="F3919" i="1"/>
  <c r="G3919" i="1"/>
  <c r="F3920" i="1"/>
  <c r="G3920" i="1"/>
  <c r="F3921" i="1"/>
  <c r="G3921" i="1"/>
  <c r="F3922" i="1"/>
  <c r="G3922" i="1"/>
  <c r="F3923" i="1"/>
  <c r="G3923" i="1"/>
  <c r="F3924" i="1"/>
  <c r="G3924" i="1"/>
  <c r="F3925" i="1"/>
  <c r="G3925" i="1"/>
  <c r="F3926" i="1"/>
  <c r="G3926" i="1"/>
  <c r="F3927" i="1"/>
  <c r="G3927" i="1"/>
  <c r="F3928" i="1"/>
  <c r="G3928" i="1"/>
  <c r="F3929" i="1"/>
  <c r="G3929" i="1"/>
  <c r="F3930" i="1"/>
  <c r="G3930" i="1"/>
  <c r="F3931" i="1"/>
  <c r="G3931" i="1"/>
  <c r="F3932" i="1"/>
  <c r="G3932" i="1"/>
  <c r="F3933" i="1"/>
  <c r="G3933" i="1"/>
  <c r="F3934" i="1"/>
  <c r="G3934" i="1"/>
  <c r="F3935" i="1"/>
  <c r="G3935" i="1"/>
  <c r="F3936" i="1"/>
  <c r="G3936" i="1"/>
  <c r="F3937" i="1"/>
  <c r="G3937" i="1"/>
  <c r="F3938" i="1"/>
  <c r="G3938" i="1"/>
  <c r="F3939" i="1"/>
  <c r="G3939" i="1"/>
  <c r="F3940" i="1"/>
  <c r="G3940" i="1"/>
  <c r="F3941" i="1"/>
  <c r="G3941" i="1"/>
  <c r="F3942" i="1"/>
  <c r="G3942" i="1"/>
  <c r="F3943" i="1"/>
  <c r="G3943" i="1"/>
  <c r="F3944" i="1"/>
  <c r="G3944" i="1"/>
  <c r="F3945" i="1"/>
  <c r="G3945" i="1"/>
  <c r="F3946" i="1"/>
  <c r="G3946" i="1"/>
  <c r="F3947" i="1"/>
  <c r="G3947" i="1"/>
  <c r="F3948" i="1"/>
  <c r="G3948" i="1"/>
  <c r="F3949" i="1"/>
  <c r="G3949" i="1"/>
  <c r="F3950" i="1"/>
  <c r="G3950" i="1"/>
  <c r="F3951" i="1"/>
  <c r="G3951" i="1"/>
  <c r="F3952" i="1"/>
  <c r="G3952" i="1"/>
  <c r="F3953" i="1"/>
  <c r="G3953" i="1"/>
  <c r="F3954" i="1"/>
  <c r="G3954" i="1"/>
  <c r="F3955" i="1"/>
  <c r="G3955" i="1"/>
  <c r="F3956" i="1"/>
  <c r="G3956" i="1"/>
  <c r="F3957" i="1"/>
  <c r="G3957" i="1"/>
  <c r="F3958" i="1"/>
  <c r="G3958" i="1"/>
  <c r="F3959" i="1"/>
  <c r="G3959" i="1"/>
  <c r="F3960" i="1"/>
  <c r="G3960" i="1"/>
  <c r="F3961" i="1"/>
  <c r="G3961" i="1"/>
  <c r="F3962" i="1"/>
  <c r="G3962" i="1"/>
  <c r="F3963" i="1"/>
  <c r="G3963" i="1"/>
  <c r="F3964" i="1"/>
  <c r="G3964" i="1"/>
  <c r="F3965" i="1"/>
  <c r="G3965" i="1"/>
  <c r="F3966" i="1"/>
  <c r="G3966" i="1"/>
  <c r="F3967" i="1"/>
  <c r="G3967" i="1"/>
  <c r="F3968" i="1"/>
  <c r="G3968" i="1"/>
  <c r="F3969" i="1"/>
  <c r="G3969" i="1"/>
  <c r="F3970" i="1"/>
  <c r="G3970" i="1"/>
  <c r="F3971" i="1"/>
  <c r="G3971" i="1"/>
  <c r="F3972" i="1"/>
  <c r="G3972" i="1"/>
  <c r="F3973" i="1"/>
  <c r="G3973" i="1"/>
  <c r="F3974" i="1"/>
  <c r="G3974" i="1"/>
  <c r="F3975" i="1"/>
  <c r="G3975" i="1"/>
  <c r="F3976" i="1"/>
  <c r="G3976" i="1"/>
  <c r="F3977" i="1"/>
  <c r="G3977" i="1"/>
  <c r="F3978" i="1"/>
  <c r="G3978" i="1"/>
  <c r="F3979" i="1"/>
  <c r="G3979" i="1"/>
  <c r="F3980" i="1"/>
  <c r="G3980" i="1"/>
  <c r="F3981" i="1"/>
  <c r="G3981" i="1"/>
  <c r="F3982" i="1"/>
  <c r="G3982" i="1"/>
  <c r="F3983" i="1"/>
  <c r="G3983" i="1"/>
  <c r="F3984" i="1"/>
  <c r="G3984" i="1"/>
  <c r="F3985" i="1"/>
  <c r="G3985" i="1"/>
  <c r="F3986" i="1"/>
  <c r="G3986" i="1"/>
  <c r="F3987" i="1"/>
  <c r="G3987" i="1"/>
  <c r="F3988" i="1"/>
  <c r="G3988" i="1"/>
  <c r="F3989" i="1"/>
  <c r="G3989" i="1"/>
  <c r="F3990" i="1"/>
  <c r="G3990" i="1"/>
  <c r="F3991" i="1"/>
  <c r="G3991" i="1"/>
  <c r="F3992" i="1"/>
  <c r="G3992" i="1"/>
  <c r="F3993" i="1"/>
  <c r="G3993" i="1"/>
  <c r="F3994" i="1"/>
  <c r="G3994" i="1"/>
  <c r="F3995" i="1"/>
  <c r="G3995" i="1"/>
  <c r="F3996" i="1"/>
  <c r="G3996" i="1"/>
  <c r="F3997" i="1"/>
  <c r="G3997" i="1"/>
  <c r="F3998" i="1"/>
  <c r="G3998" i="1"/>
  <c r="F3999" i="1"/>
  <c r="G3999" i="1"/>
  <c r="F4000" i="1"/>
  <c r="G4000" i="1"/>
  <c r="F4001" i="1"/>
  <c r="G4001" i="1"/>
  <c r="F4002" i="1"/>
  <c r="G4002" i="1"/>
  <c r="F4003" i="1"/>
  <c r="G4003" i="1"/>
  <c r="F4004" i="1"/>
  <c r="G4004" i="1"/>
  <c r="F4005" i="1"/>
  <c r="G4005" i="1"/>
  <c r="F4006" i="1"/>
  <c r="G4006" i="1"/>
  <c r="F4007" i="1"/>
  <c r="G4007" i="1"/>
  <c r="F4008" i="1"/>
  <c r="G4008" i="1"/>
  <c r="F4009" i="1"/>
  <c r="G4009" i="1"/>
  <c r="F4010" i="1"/>
  <c r="G4010" i="1"/>
  <c r="F4011" i="1"/>
  <c r="G4011" i="1"/>
  <c r="F4012" i="1"/>
  <c r="G4012" i="1"/>
  <c r="F4013" i="1"/>
  <c r="G4013" i="1"/>
  <c r="F4014" i="1"/>
  <c r="G4014" i="1"/>
  <c r="F4015" i="1"/>
  <c r="G4015" i="1"/>
  <c r="F4016" i="1"/>
  <c r="G4016" i="1"/>
  <c r="F4017" i="1"/>
  <c r="G4017" i="1"/>
  <c r="F4018" i="1"/>
  <c r="G4018" i="1"/>
  <c r="F4019" i="1"/>
  <c r="G4019" i="1"/>
  <c r="F4020" i="1"/>
  <c r="G4020" i="1"/>
  <c r="F4021" i="1"/>
  <c r="G4021" i="1"/>
  <c r="F4022" i="1"/>
  <c r="G4022" i="1"/>
  <c r="F4023" i="1"/>
  <c r="G4023" i="1"/>
  <c r="F4024" i="1"/>
  <c r="G4024" i="1"/>
  <c r="F4025" i="1"/>
  <c r="G4025" i="1"/>
  <c r="F4026" i="1"/>
  <c r="G4026" i="1"/>
  <c r="F4027" i="1"/>
  <c r="G4027" i="1"/>
  <c r="F4028" i="1"/>
  <c r="G4028" i="1"/>
  <c r="F4029" i="1"/>
  <c r="G4029" i="1"/>
  <c r="F4030" i="1"/>
  <c r="G4030" i="1"/>
  <c r="F4031" i="1"/>
  <c r="G4031" i="1"/>
  <c r="F4032" i="1"/>
  <c r="G4032" i="1"/>
  <c r="F4033" i="1"/>
  <c r="G4033" i="1"/>
  <c r="F4034" i="1"/>
  <c r="G4034" i="1"/>
  <c r="F4035" i="1"/>
  <c r="G4035" i="1"/>
  <c r="F4036" i="1"/>
  <c r="G4036" i="1"/>
  <c r="F4037" i="1"/>
  <c r="G4037" i="1"/>
  <c r="F4038" i="1"/>
  <c r="G4038" i="1"/>
  <c r="F4039" i="1"/>
  <c r="G4039" i="1"/>
  <c r="F4040" i="1"/>
  <c r="G4040" i="1"/>
  <c r="F4041" i="1"/>
  <c r="G4041" i="1"/>
  <c r="F4042" i="1"/>
  <c r="G4042" i="1"/>
  <c r="F4043" i="1"/>
  <c r="G4043" i="1"/>
  <c r="F4044" i="1"/>
  <c r="G4044" i="1"/>
  <c r="F4045" i="1"/>
  <c r="G4045" i="1"/>
  <c r="F4046" i="1"/>
  <c r="G4046" i="1"/>
  <c r="F4047" i="1"/>
  <c r="G4047" i="1"/>
  <c r="F4048" i="1"/>
  <c r="G4048" i="1"/>
  <c r="F4049" i="1"/>
  <c r="G4049" i="1"/>
  <c r="F4050" i="1"/>
  <c r="G4050" i="1"/>
  <c r="F4051" i="1"/>
  <c r="G4051" i="1"/>
  <c r="F4052" i="1"/>
  <c r="G4052" i="1"/>
  <c r="F4053" i="1"/>
  <c r="G4053" i="1"/>
  <c r="F4054" i="1"/>
  <c r="G4054" i="1"/>
  <c r="F4055" i="1"/>
  <c r="G4055" i="1"/>
  <c r="F4056" i="1"/>
  <c r="G4056" i="1"/>
  <c r="F4057" i="1"/>
  <c r="G4057" i="1"/>
  <c r="F4058" i="1"/>
  <c r="G4058" i="1"/>
  <c r="F4059" i="1"/>
  <c r="G4059" i="1"/>
  <c r="F4060" i="1"/>
  <c r="G4060" i="1"/>
  <c r="F4061" i="1"/>
  <c r="G4061" i="1"/>
  <c r="F4062" i="1"/>
  <c r="G4062" i="1"/>
  <c r="F4063" i="1"/>
  <c r="G4063" i="1"/>
  <c r="F4064" i="1"/>
  <c r="G4064" i="1"/>
  <c r="F4065" i="1"/>
  <c r="G4065" i="1"/>
  <c r="F4066" i="1"/>
  <c r="G4066" i="1"/>
  <c r="F4067" i="1"/>
  <c r="G4067" i="1"/>
  <c r="F4068" i="1"/>
  <c r="G4068" i="1"/>
  <c r="F4069" i="1"/>
  <c r="G4069" i="1"/>
  <c r="F4070" i="1"/>
  <c r="G4070" i="1"/>
  <c r="F4071" i="1"/>
  <c r="G4071" i="1"/>
  <c r="F4072" i="1"/>
  <c r="G4072" i="1"/>
  <c r="F4073" i="1"/>
  <c r="G4073" i="1"/>
  <c r="F4074" i="1"/>
  <c r="G4074" i="1"/>
  <c r="F4075" i="1"/>
  <c r="G4075" i="1"/>
  <c r="F4076" i="1"/>
  <c r="G4076" i="1"/>
  <c r="F4077" i="1"/>
  <c r="G4077" i="1"/>
  <c r="F4078" i="1"/>
  <c r="G4078" i="1"/>
  <c r="F4079" i="1"/>
  <c r="G4079" i="1"/>
  <c r="F4080" i="1"/>
  <c r="G4080" i="1"/>
  <c r="F4081" i="1"/>
  <c r="G4081" i="1"/>
  <c r="F4082" i="1"/>
  <c r="G4082" i="1"/>
  <c r="F4083" i="1"/>
  <c r="G4083" i="1"/>
  <c r="F4084" i="1"/>
  <c r="G4084" i="1"/>
  <c r="F4085" i="1"/>
  <c r="G4085" i="1"/>
  <c r="F4086" i="1"/>
  <c r="G4086" i="1"/>
  <c r="F4087" i="1"/>
  <c r="G4087" i="1"/>
  <c r="F4088" i="1"/>
  <c r="G4088" i="1"/>
  <c r="F4089" i="1"/>
  <c r="G4089" i="1"/>
  <c r="F4090" i="1"/>
  <c r="G4090" i="1"/>
  <c r="F4091" i="1"/>
  <c r="G4091" i="1"/>
  <c r="F4092" i="1"/>
  <c r="G4092" i="1"/>
  <c r="F4093" i="1"/>
  <c r="G4093" i="1"/>
  <c r="F4094" i="1"/>
  <c r="G4094" i="1"/>
  <c r="F4095" i="1"/>
  <c r="G4095" i="1"/>
  <c r="F4096" i="1"/>
  <c r="G4096" i="1"/>
  <c r="F4097" i="1"/>
  <c r="G4097" i="1"/>
  <c r="F4098" i="1"/>
  <c r="G4098" i="1"/>
  <c r="F4099" i="1"/>
  <c r="G4099" i="1"/>
  <c r="F4100" i="1"/>
  <c r="G4100" i="1"/>
  <c r="F4101" i="1"/>
  <c r="G4101" i="1"/>
  <c r="F4102" i="1"/>
  <c r="G4102" i="1"/>
  <c r="F4103" i="1"/>
  <c r="G4103" i="1"/>
  <c r="F4104" i="1"/>
  <c r="G4104" i="1"/>
  <c r="F4105" i="1"/>
  <c r="G4105" i="1"/>
  <c r="F4106" i="1"/>
  <c r="G4106" i="1"/>
  <c r="F4107" i="1"/>
  <c r="G4107" i="1"/>
  <c r="F4108" i="1"/>
  <c r="G4108" i="1"/>
  <c r="F4109" i="1"/>
  <c r="G4109" i="1"/>
  <c r="F4110" i="1"/>
  <c r="G4110" i="1"/>
  <c r="F4111" i="1"/>
  <c r="G4111" i="1"/>
  <c r="F4112" i="1"/>
  <c r="G4112" i="1"/>
  <c r="F4113" i="1"/>
  <c r="G4113" i="1"/>
  <c r="F4114" i="1"/>
  <c r="G4114" i="1"/>
  <c r="F4115" i="1"/>
  <c r="G4115" i="1"/>
  <c r="F4116" i="1"/>
  <c r="G4116" i="1"/>
  <c r="F4117" i="1"/>
  <c r="G4117" i="1"/>
  <c r="F4118" i="1"/>
  <c r="G4118" i="1"/>
  <c r="F4119" i="1"/>
  <c r="G4119" i="1"/>
  <c r="F4120" i="1"/>
  <c r="G4120" i="1"/>
  <c r="F4121" i="1"/>
  <c r="G4121" i="1"/>
  <c r="F4122" i="1"/>
  <c r="G4122" i="1"/>
  <c r="F4123" i="1"/>
  <c r="G4123" i="1"/>
  <c r="F4124" i="1"/>
  <c r="G4124" i="1"/>
  <c r="F4125" i="1"/>
  <c r="G4125" i="1"/>
  <c r="F4126" i="1"/>
  <c r="G4126" i="1"/>
  <c r="F4127" i="1"/>
  <c r="G4127" i="1"/>
  <c r="F4128" i="1"/>
  <c r="G4128" i="1"/>
  <c r="F4129" i="1"/>
  <c r="G4129" i="1"/>
  <c r="F4130" i="1"/>
  <c r="G4130" i="1"/>
  <c r="F4131" i="1"/>
  <c r="G4131" i="1"/>
  <c r="F4132" i="1"/>
  <c r="G4132" i="1"/>
  <c r="F4133" i="1"/>
  <c r="G4133" i="1"/>
  <c r="F4134" i="1"/>
  <c r="G4134" i="1"/>
  <c r="F4135" i="1"/>
  <c r="G4135" i="1"/>
  <c r="F4136" i="1"/>
  <c r="G4136" i="1"/>
  <c r="F4137" i="1"/>
  <c r="G4137" i="1"/>
  <c r="F4138" i="1"/>
  <c r="G4138" i="1"/>
  <c r="F4139" i="1"/>
  <c r="G4139" i="1"/>
  <c r="F4140" i="1"/>
  <c r="G4140" i="1"/>
  <c r="F4141" i="1"/>
  <c r="G4141" i="1"/>
  <c r="F4142" i="1"/>
  <c r="G4142" i="1"/>
  <c r="F4143" i="1"/>
  <c r="G4143" i="1"/>
  <c r="F4144" i="1"/>
  <c r="G4144" i="1"/>
  <c r="F4145" i="1"/>
  <c r="G4145" i="1"/>
  <c r="F4146" i="1"/>
  <c r="G4146" i="1"/>
  <c r="F4147" i="1"/>
  <c r="G4147" i="1"/>
  <c r="F4148" i="1"/>
  <c r="G4148" i="1"/>
  <c r="F4149" i="1"/>
  <c r="G4149" i="1"/>
  <c r="F4150" i="1"/>
  <c r="G4150" i="1"/>
  <c r="F4151" i="1"/>
  <c r="G4151" i="1"/>
  <c r="F4152" i="1"/>
  <c r="G4152" i="1"/>
  <c r="F4153" i="1"/>
  <c r="G4153" i="1"/>
  <c r="F4154" i="1"/>
  <c r="G4154" i="1"/>
  <c r="F4155" i="1"/>
  <c r="G4155" i="1"/>
  <c r="F4156" i="1"/>
  <c r="G4156" i="1"/>
  <c r="F4157" i="1"/>
  <c r="G4157" i="1"/>
  <c r="F4158" i="1"/>
  <c r="G4158" i="1"/>
  <c r="F4159" i="1"/>
  <c r="G4159" i="1"/>
  <c r="F4160" i="1"/>
  <c r="G4160" i="1"/>
  <c r="F4161" i="1"/>
  <c r="G4161" i="1"/>
  <c r="F4162" i="1"/>
  <c r="G4162" i="1"/>
  <c r="F4163" i="1"/>
  <c r="G4163" i="1"/>
  <c r="F4164" i="1"/>
  <c r="G4164" i="1"/>
  <c r="F4165" i="1"/>
  <c r="G4165" i="1"/>
  <c r="F4166" i="1"/>
  <c r="G4166" i="1"/>
  <c r="F4167" i="1"/>
  <c r="G4167" i="1"/>
  <c r="F4168" i="1"/>
  <c r="G4168" i="1"/>
  <c r="F4169" i="1"/>
  <c r="G4169" i="1"/>
  <c r="F4170" i="1"/>
  <c r="G4170" i="1"/>
  <c r="F4171" i="1"/>
  <c r="G4171" i="1"/>
  <c r="F4172" i="1"/>
  <c r="G4172" i="1"/>
  <c r="F4173" i="1"/>
  <c r="G4173" i="1"/>
  <c r="F4174" i="1"/>
  <c r="G4174" i="1"/>
  <c r="F4175" i="1"/>
  <c r="G4175" i="1"/>
  <c r="F4176" i="1"/>
  <c r="G4176" i="1"/>
  <c r="F4177" i="1"/>
  <c r="G4177" i="1"/>
  <c r="F4178" i="1"/>
  <c r="G4178" i="1"/>
  <c r="F4179" i="1"/>
  <c r="G4179" i="1"/>
  <c r="F4180" i="1"/>
  <c r="G4180" i="1"/>
  <c r="F4181" i="1"/>
  <c r="G4181" i="1"/>
  <c r="F4182" i="1"/>
  <c r="G4182" i="1"/>
  <c r="F4183" i="1"/>
  <c r="G4183" i="1"/>
  <c r="F4184" i="1"/>
  <c r="G4184" i="1"/>
  <c r="F4185" i="1"/>
  <c r="G4185" i="1"/>
  <c r="F4186" i="1"/>
  <c r="G4186" i="1"/>
  <c r="F4187" i="1"/>
  <c r="G4187" i="1"/>
  <c r="F4188" i="1"/>
  <c r="G4188" i="1"/>
  <c r="F4189" i="1"/>
  <c r="G4189" i="1"/>
  <c r="F4190" i="1"/>
  <c r="G4190" i="1"/>
  <c r="F4191" i="1"/>
  <c r="G4191" i="1"/>
  <c r="F4192" i="1"/>
  <c r="G4192" i="1"/>
  <c r="F4193" i="1"/>
  <c r="G4193" i="1"/>
  <c r="F4194" i="1"/>
  <c r="G4194" i="1"/>
  <c r="F4195" i="1"/>
  <c r="G4195" i="1"/>
  <c r="F4196" i="1"/>
  <c r="G4196" i="1"/>
  <c r="F4197" i="1"/>
  <c r="G4197" i="1"/>
  <c r="F4198" i="1"/>
  <c r="G4198" i="1"/>
  <c r="F4199" i="1"/>
  <c r="G4199" i="1"/>
  <c r="F4200" i="1"/>
  <c r="G4200" i="1"/>
  <c r="F4201" i="1"/>
  <c r="G4201" i="1"/>
  <c r="F4202" i="1"/>
  <c r="G4202" i="1"/>
  <c r="F4203" i="1"/>
  <c r="G4203" i="1"/>
  <c r="F4204" i="1"/>
  <c r="G4204" i="1"/>
  <c r="F4205" i="1"/>
  <c r="G4205" i="1"/>
  <c r="F4206" i="1"/>
  <c r="G4206" i="1"/>
  <c r="F4207" i="1"/>
  <c r="G4207" i="1"/>
  <c r="F4208" i="1"/>
  <c r="G4208" i="1"/>
  <c r="F4209" i="1"/>
  <c r="G4209" i="1"/>
  <c r="F4210" i="1"/>
  <c r="G4210" i="1"/>
  <c r="F4211" i="1"/>
  <c r="G4211" i="1"/>
  <c r="F4212" i="1"/>
  <c r="G4212" i="1"/>
  <c r="F4213" i="1"/>
  <c r="G4213" i="1"/>
  <c r="F4214" i="1"/>
  <c r="G4214" i="1"/>
  <c r="F4215" i="1"/>
  <c r="G4215" i="1"/>
  <c r="F4216" i="1"/>
  <c r="G4216" i="1"/>
  <c r="F4217" i="1"/>
  <c r="G4217" i="1"/>
  <c r="F4218" i="1"/>
  <c r="G4218" i="1"/>
  <c r="F4219" i="1"/>
  <c r="G4219" i="1"/>
  <c r="F4220" i="1"/>
  <c r="G4220" i="1"/>
  <c r="F4221" i="1"/>
  <c r="G4221" i="1"/>
  <c r="F4222" i="1"/>
  <c r="G4222" i="1"/>
  <c r="F4223" i="1"/>
  <c r="G4223" i="1"/>
  <c r="F4224" i="1"/>
  <c r="G4224" i="1"/>
  <c r="F4225" i="1"/>
  <c r="G4225" i="1"/>
  <c r="F4226" i="1"/>
  <c r="G4226" i="1"/>
  <c r="F4227" i="1"/>
  <c r="G4227" i="1"/>
  <c r="F4228" i="1"/>
  <c r="G4228" i="1"/>
  <c r="F4229" i="1"/>
  <c r="G4229" i="1"/>
  <c r="F4230" i="1"/>
  <c r="G4230" i="1"/>
  <c r="F4231" i="1"/>
  <c r="G4231" i="1"/>
  <c r="F4232" i="1"/>
  <c r="G4232" i="1"/>
  <c r="F4233" i="1"/>
  <c r="G4233" i="1"/>
  <c r="F4234" i="1"/>
  <c r="G4234" i="1"/>
  <c r="F4235" i="1"/>
  <c r="G4235" i="1"/>
  <c r="F4236" i="1"/>
  <c r="G4236" i="1"/>
  <c r="F4237" i="1"/>
  <c r="G4237" i="1"/>
  <c r="F4238" i="1"/>
  <c r="G4238" i="1"/>
  <c r="F4239" i="1"/>
  <c r="G4239" i="1"/>
  <c r="F4240" i="1"/>
  <c r="G4240" i="1"/>
  <c r="F4241" i="1"/>
  <c r="G4241" i="1"/>
  <c r="F4242" i="1"/>
  <c r="G4242" i="1"/>
  <c r="F4243" i="1"/>
  <c r="G4243" i="1"/>
  <c r="F4244" i="1"/>
  <c r="G4244" i="1"/>
  <c r="F4245" i="1"/>
  <c r="G4245" i="1"/>
  <c r="F4246" i="1"/>
  <c r="G4246" i="1"/>
  <c r="F4247" i="1"/>
  <c r="G4247" i="1"/>
  <c r="F4248" i="1"/>
  <c r="G4248" i="1"/>
  <c r="F4249" i="1"/>
  <c r="G4249" i="1"/>
  <c r="F4250" i="1"/>
  <c r="G4250" i="1"/>
  <c r="F4251" i="1"/>
  <c r="G4251" i="1"/>
  <c r="F4252" i="1"/>
  <c r="G4252" i="1"/>
  <c r="F4253" i="1"/>
  <c r="G4253" i="1"/>
  <c r="F4254" i="1"/>
  <c r="G4254" i="1"/>
  <c r="F4255" i="1"/>
  <c r="G4255" i="1"/>
  <c r="F4256" i="1"/>
  <c r="G4256" i="1"/>
  <c r="F4257" i="1"/>
  <c r="G4257" i="1"/>
  <c r="F4258" i="1"/>
  <c r="G4258" i="1"/>
  <c r="F4259" i="1"/>
  <c r="G4259" i="1"/>
  <c r="F4260" i="1"/>
  <c r="G4260" i="1"/>
  <c r="F4261" i="1"/>
  <c r="G4261" i="1"/>
  <c r="F4262" i="1"/>
  <c r="G4262" i="1"/>
  <c r="F4263" i="1"/>
  <c r="G4263" i="1"/>
  <c r="F4264" i="1"/>
  <c r="G4264" i="1"/>
  <c r="F4265" i="1"/>
  <c r="G4265" i="1"/>
  <c r="F4266" i="1"/>
  <c r="G4266" i="1"/>
  <c r="F4267" i="1"/>
  <c r="G4267" i="1"/>
  <c r="F4268" i="1"/>
  <c r="G4268" i="1"/>
  <c r="F4269" i="1"/>
  <c r="G4269" i="1"/>
  <c r="F4270" i="1"/>
  <c r="G4270" i="1"/>
  <c r="F4271" i="1"/>
  <c r="G4271" i="1"/>
  <c r="F4272" i="1"/>
  <c r="G4272" i="1"/>
  <c r="F4273" i="1"/>
  <c r="G4273" i="1"/>
  <c r="F4274" i="1"/>
  <c r="G4274" i="1"/>
  <c r="F4275" i="1"/>
  <c r="G4275" i="1"/>
  <c r="F4276" i="1"/>
  <c r="G4276" i="1"/>
  <c r="F4277" i="1"/>
  <c r="G4277" i="1"/>
  <c r="F4278" i="1"/>
  <c r="G4278" i="1"/>
  <c r="F4279" i="1"/>
  <c r="G4279" i="1"/>
  <c r="F4280" i="1"/>
  <c r="G4280" i="1"/>
  <c r="F4281" i="1"/>
  <c r="G4281" i="1"/>
  <c r="F4282" i="1"/>
  <c r="G4282" i="1"/>
  <c r="F4283" i="1"/>
  <c r="G4283" i="1"/>
  <c r="F4284" i="1"/>
  <c r="G4284" i="1"/>
  <c r="F4285" i="1"/>
  <c r="G4285" i="1"/>
  <c r="F4286" i="1"/>
  <c r="G4286" i="1"/>
  <c r="F4287" i="1"/>
  <c r="G4287" i="1"/>
  <c r="F4288" i="1"/>
  <c r="G4288" i="1"/>
  <c r="F4289" i="1"/>
  <c r="G4289" i="1"/>
  <c r="F4290" i="1"/>
  <c r="G4290" i="1"/>
  <c r="F4291" i="1"/>
  <c r="G4291" i="1"/>
  <c r="F4292" i="1"/>
  <c r="G4292" i="1"/>
  <c r="F4293" i="1"/>
  <c r="G4293" i="1"/>
  <c r="F4294" i="1"/>
  <c r="G4294" i="1"/>
  <c r="F4295" i="1"/>
  <c r="G4295" i="1"/>
  <c r="F4296" i="1"/>
  <c r="G4296" i="1"/>
  <c r="F4297" i="1"/>
  <c r="G4297" i="1"/>
  <c r="F4298" i="1"/>
  <c r="G4298" i="1"/>
  <c r="F4299" i="1"/>
  <c r="G4299" i="1"/>
  <c r="F4300" i="1"/>
  <c r="G4300" i="1"/>
  <c r="F4301" i="1"/>
  <c r="G4301" i="1"/>
  <c r="F4302" i="1"/>
  <c r="G4302" i="1"/>
  <c r="F4303" i="1"/>
  <c r="G4303" i="1"/>
  <c r="F4304" i="1"/>
  <c r="G4304" i="1"/>
  <c r="F4305" i="1"/>
  <c r="G4305" i="1"/>
  <c r="F4306" i="1"/>
  <c r="G4306" i="1"/>
  <c r="F4307" i="1"/>
  <c r="G4307" i="1"/>
  <c r="F4308" i="1"/>
  <c r="G4308" i="1"/>
  <c r="F4309" i="1"/>
  <c r="G4309" i="1"/>
  <c r="F4310" i="1"/>
  <c r="G4310" i="1"/>
  <c r="F4311" i="1"/>
  <c r="G4311" i="1"/>
  <c r="F4312" i="1"/>
  <c r="G4312" i="1"/>
  <c r="F4313" i="1"/>
  <c r="G4313" i="1"/>
  <c r="F4314" i="1"/>
  <c r="G4314" i="1"/>
  <c r="F4315" i="1"/>
  <c r="G4315" i="1"/>
  <c r="F4316" i="1"/>
  <c r="G4316" i="1"/>
  <c r="F4317" i="1"/>
  <c r="G4317" i="1"/>
  <c r="F4318" i="1"/>
  <c r="G4318" i="1"/>
  <c r="F4319" i="1"/>
  <c r="G4319" i="1"/>
  <c r="F4320" i="1"/>
  <c r="G4320" i="1"/>
  <c r="F4321" i="1"/>
  <c r="G4321" i="1"/>
  <c r="F4322" i="1"/>
  <c r="G4322" i="1"/>
  <c r="F4323" i="1"/>
  <c r="G4323" i="1"/>
  <c r="F4324" i="1"/>
  <c r="G4324" i="1"/>
  <c r="F4325" i="1"/>
  <c r="G4325" i="1"/>
  <c r="F4326" i="1"/>
  <c r="G4326" i="1"/>
  <c r="F4327" i="1"/>
  <c r="G4327" i="1"/>
  <c r="F4328" i="1"/>
  <c r="G4328" i="1"/>
  <c r="F4329" i="1"/>
  <c r="G4329" i="1"/>
  <c r="F4330" i="1"/>
  <c r="G4330" i="1"/>
  <c r="F4331" i="1"/>
  <c r="G4331" i="1"/>
  <c r="F4332" i="1"/>
  <c r="G4332" i="1"/>
  <c r="F4333" i="1"/>
  <c r="G4333" i="1"/>
  <c r="F4334" i="1"/>
  <c r="G4334" i="1"/>
  <c r="F4335" i="1"/>
  <c r="G4335" i="1"/>
  <c r="F4336" i="1"/>
  <c r="G4336" i="1"/>
  <c r="F4337" i="1"/>
  <c r="G4337" i="1"/>
  <c r="F4338" i="1"/>
  <c r="G4338" i="1"/>
  <c r="F4339" i="1"/>
  <c r="G4339" i="1"/>
  <c r="F4340" i="1"/>
  <c r="G4340" i="1"/>
  <c r="F4341" i="1"/>
  <c r="G4341" i="1"/>
  <c r="F4342" i="1"/>
  <c r="G4342" i="1"/>
  <c r="F4343" i="1"/>
  <c r="G4343" i="1"/>
  <c r="F4344" i="1"/>
  <c r="G4344" i="1"/>
  <c r="F4345" i="1"/>
  <c r="G4345" i="1"/>
  <c r="F4346" i="1"/>
  <c r="G4346" i="1"/>
  <c r="F4347" i="1"/>
  <c r="G4347" i="1"/>
  <c r="F4348" i="1"/>
  <c r="G4348" i="1"/>
  <c r="F4349" i="1"/>
  <c r="G4349" i="1"/>
  <c r="F4350" i="1"/>
  <c r="G4350" i="1"/>
  <c r="F4351" i="1"/>
  <c r="G4351" i="1"/>
  <c r="F4352" i="1"/>
  <c r="G4352" i="1"/>
  <c r="F4353" i="1"/>
  <c r="G4353" i="1"/>
  <c r="F4354" i="1"/>
  <c r="G4354" i="1"/>
  <c r="F4355" i="1"/>
  <c r="G4355" i="1"/>
  <c r="F4356" i="1"/>
  <c r="G4356" i="1"/>
  <c r="F4357" i="1"/>
  <c r="G4357" i="1"/>
  <c r="F4358" i="1"/>
  <c r="G4358" i="1"/>
  <c r="F4359" i="1"/>
  <c r="G4359" i="1"/>
  <c r="F4360" i="1"/>
  <c r="G4360" i="1"/>
  <c r="F4361" i="1"/>
  <c r="G4361" i="1"/>
  <c r="F4362" i="1"/>
  <c r="G4362" i="1"/>
  <c r="F4363" i="1"/>
  <c r="G4363" i="1"/>
  <c r="F4364" i="1"/>
  <c r="G4364" i="1"/>
  <c r="F4365" i="1"/>
  <c r="G4365" i="1"/>
  <c r="F4366" i="1"/>
  <c r="G4366" i="1"/>
  <c r="F4367" i="1"/>
  <c r="G4367" i="1"/>
  <c r="F4368" i="1"/>
  <c r="G4368" i="1"/>
  <c r="F4369" i="1"/>
  <c r="G4369" i="1"/>
  <c r="F4370" i="1"/>
  <c r="G4370" i="1"/>
  <c r="F4371" i="1"/>
  <c r="G4371" i="1"/>
  <c r="F4372" i="1"/>
  <c r="G4372" i="1"/>
  <c r="F4373" i="1"/>
  <c r="G4373" i="1"/>
  <c r="F4374" i="1"/>
  <c r="G4374" i="1"/>
  <c r="F4375" i="1"/>
  <c r="G4375" i="1"/>
  <c r="F4376" i="1"/>
  <c r="G4376" i="1"/>
  <c r="F4377" i="1"/>
  <c r="G4377" i="1"/>
  <c r="F4378" i="1"/>
  <c r="G4378" i="1"/>
  <c r="F4379" i="1"/>
  <c r="G4379" i="1"/>
  <c r="F4380" i="1"/>
  <c r="G4380" i="1"/>
  <c r="F4381" i="1"/>
  <c r="G4381" i="1"/>
  <c r="F4382" i="1"/>
  <c r="G4382" i="1"/>
  <c r="F4383" i="1"/>
  <c r="G4383" i="1"/>
  <c r="F4384" i="1"/>
  <c r="G4384" i="1"/>
  <c r="F4385" i="1"/>
  <c r="G4385" i="1"/>
  <c r="F4386" i="1"/>
  <c r="G4386" i="1"/>
  <c r="F4387" i="1"/>
  <c r="G4387" i="1"/>
  <c r="F4388" i="1"/>
  <c r="G4388" i="1"/>
  <c r="F4389" i="1"/>
  <c r="G4389" i="1"/>
  <c r="F4390" i="1"/>
  <c r="G4390" i="1"/>
  <c r="F4391" i="1"/>
  <c r="G4391" i="1"/>
  <c r="F4392" i="1"/>
  <c r="G4392" i="1"/>
  <c r="F4393" i="1"/>
  <c r="G4393" i="1"/>
  <c r="F4394" i="1"/>
  <c r="G4394" i="1"/>
  <c r="F4395" i="1"/>
  <c r="G4395" i="1"/>
  <c r="F4396" i="1"/>
  <c r="G4396" i="1"/>
  <c r="F4397" i="1"/>
  <c r="G4397" i="1"/>
  <c r="F4398" i="1"/>
  <c r="G4398" i="1"/>
  <c r="F4399" i="1"/>
  <c r="G4399" i="1"/>
  <c r="F4400" i="1"/>
  <c r="G4400" i="1"/>
  <c r="F4401" i="1"/>
  <c r="G4401" i="1"/>
  <c r="F4402" i="1"/>
  <c r="G4402" i="1"/>
  <c r="F4403" i="1"/>
  <c r="G4403" i="1"/>
  <c r="F4404" i="1"/>
  <c r="G4404" i="1"/>
  <c r="F4405" i="1"/>
  <c r="G4405" i="1"/>
  <c r="F4406" i="1"/>
  <c r="G4406" i="1"/>
  <c r="F4407" i="1"/>
  <c r="G4407" i="1"/>
  <c r="F4408" i="1"/>
  <c r="G4408" i="1"/>
  <c r="F4409" i="1"/>
  <c r="G4409" i="1"/>
  <c r="F4410" i="1"/>
  <c r="G4410" i="1"/>
  <c r="F4411" i="1"/>
  <c r="G4411" i="1"/>
  <c r="F4412" i="1"/>
  <c r="G4412" i="1"/>
  <c r="F4413" i="1"/>
  <c r="G4413" i="1"/>
  <c r="F4414" i="1"/>
  <c r="G4414" i="1"/>
  <c r="F4415" i="1"/>
  <c r="G4415" i="1"/>
  <c r="F4416" i="1"/>
  <c r="G4416" i="1"/>
  <c r="F4417" i="1"/>
  <c r="G4417" i="1"/>
  <c r="F4418" i="1"/>
  <c r="G4418" i="1"/>
  <c r="F4419" i="1"/>
  <c r="G4419" i="1"/>
  <c r="F4420" i="1"/>
  <c r="G4420" i="1"/>
  <c r="F4421" i="1"/>
  <c r="G4421" i="1"/>
  <c r="F4422" i="1"/>
  <c r="G4422" i="1"/>
  <c r="F4423" i="1"/>
  <c r="G4423" i="1"/>
  <c r="F4424" i="1"/>
  <c r="G4424" i="1"/>
  <c r="F4425" i="1"/>
  <c r="G4425" i="1"/>
  <c r="F4426" i="1"/>
  <c r="G4426" i="1"/>
  <c r="F4427" i="1"/>
  <c r="G4427" i="1"/>
  <c r="F4428" i="1"/>
  <c r="G4428" i="1"/>
  <c r="F4429" i="1"/>
  <c r="G4429" i="1"/>
  <c r="F4430" i="1"/>
  <c r="G4430" i="1"/>
  <c r="F4431" i="1"/>
  <c r="G4431" i="1"/>
  <c r="F4432" i="1"/>
  <c r="G4432" i="1"/>
  <c r="F4433" i="1"/>
  <c r="G4433" i="1"/>
  <c r="F4434" i="1"/>
  <c r="G4434" i="1"/>
  <c r="F4435" i="1"/>
  <c r="G4435" i="1"/>
  <c r="F4436" i="1"/>
  <c r="G4436" i="1"/>
  <c r="F4437" i="1"/>
  <c r="G4437" i="1"/>
  <c r="F4438" i="1"/>
  <c r="G4438" i="1"/>
  <c r="F4439" i="1"/>
  <c r="G4439" i="1"/>
  <c r="F4440" i="1"/>
  <c r="G4440" i="1"/>
  <c r="F4441" i="1"/>
  <c r="G4441" i="1"/>
  <c r="F4442" i="1"/>
  <c r="G4442" i="1"/>
  <c r="F4443" i="1"/>
  <c r="G4443" i="1"/>
  <c r="F4444" i="1"/>
  <c r="G4444" i="1"/>
  <c r="F4445" i="1"/>
  <c r="G4445" i="1"/>
  <c r="F4446" i="1"/>
  <c r="G4446" i="1"/>
  <c r="F4447" i="1"/>
  <c r="G4447" i="1"/>
  <c r="F4448" i="1"/>
  <c r="G4448" i="1"/>
  <c r="F4449" i="1"/>
  <c r="G4449" i="1"/>
  <c r="F4450" i="1"/>
  <c r="G4450" i="1"/>
  <c r="F4451" i="1"/>
  <c r="G4451" i="1"/>
  <c r="F4452" i="1"/>
  <c r="G4452" i="1"/>
  <c r="F4453" i="1"/>
  <c r="G4453" i="1"/>
  <c r="F4454" i="1"/>
  <c r="G4454" i="1"/>
  <c r="F4455" i="1"/>
  <c r="G4455" i="1"/>
  <c r="F4456" i="1"/>
  <c r="G4456" i="1"/>
  <c r="F4457" i="1"/>
  <c r="G4457" i="1"/>
  <c r="F4458" i="1"/>
  <c r="G4458" i="1"/>
  <c r="F4459" i="1"/>
  <c r="G4459" i="1"/>
  <c r="F4460" i="1"/>
  <c r="G4460" i="1"/>
  <c r="F4461" i="1"/>
  <c r="G4461" i="1"/>
  <c r="F4462" i="1"/>
  <c r="G4462" i="1"/>
  <c r="F4463" i="1"/>
  <c r="G4463" i="1"/>
  <c r="F4464" i="1"/>
  <c r="G4464" i="1"/>
  <c r="F4465" i="1"/>
  <c r="G4465" i="1"/>
  <c r="F4466" i="1"/>
  <c r="G4466" i="1"/>
  <c r="F4467" i="1"/>
  <c r="G4467" i="1"/>
  <c r="F4468" i="1"/>
  <c r="G4468" i="1"/>
  <c r="F4469" i="1"/>
  <c r="G4469" i="1"/>
  <c r="F4470" i="1"/>
  <c r="G4470" i="1"/>
  <c r="F4471" i="1"/>
  <c r="G4471" i="1"/>
  <c r="F4472" i="1"/>
  <c r="G4472" i="1"/>
  <c r="F4473" i="1"/>
  <c r="G4473" i="1"/>
  <c r="F4474" i="1"/>
  <c r="G4474" i="1"/>
  <c r="F4475" i="1"/>
  <c r="G4475" i="1"/>
  <c r="F4476" i="1"/>
  <c r="G4476" i="1"/>
  <c r="F4477" i="1"/>
  <c r="G4477" i="1"/>
  <c r="F4478" i="1"/>
  <c r="G4478" i="1"/>
  <c r="F4479" i="1"/>
  <c r="G4479" i="1"/>
  <c r="F4480" i="1"/>
  <c r="G4480" i="1"/>
  <c r="F4481" i="1"/>
  <c r="G4481" i="1"/>
  <c r="F4482" i="1"/>
  <c r="G4482" i="1"/>
  <c r="F4483" i="1"/>
  <c r="G4483" i="1"/>
  <c r="F4484" i="1"/>
  <c r="G4484" i="1"/>
  <c r="F4485" i="1"/>
  <c r="G4485" i="1"/>
  <c r="F4486" i="1"/>
  <c r="G4486" i="1"/>
  <c r="F4487" i="1"/>
  <c r="G4487" i="1"/>
  <c r="F4488" i="1"/>
  <c r="G4488" i="1"/>
  <c r="F4489" i="1"/>
  <c r="G4489" i="1"/>
  <c r="F4490" i="1"/>
  <c r="G4490" i="1"/>
  <c r="F4491" i="1"/>
  <c r="G4491" i="1"/>
  <c r="F4492" i="1"/>
  <c r="G4492" i="1"/>
  <c r="F4493" i="1"/>
  <c r="G4493" i="1"/>
  <c r="F4494" i="1"/>
  <c r="G4494" i="1"/>
  <c r="F4495" i="1"/>
  <c r="G4495" i="1"/>
  <c r="F4496" i="1"/>
  <c r="G4496" i="1"/>
  <c r="F4497" i="1"/>
  <c r="G4497" i="1"/>
  <c r="F4498" i="1"/>
  <c r="G4498" i="1"/>
  <c r="F4499" i="1"/>
  <c r="G4499" i="1"/>
  <c r="F4500" i="1"/>
  <c r="G4500" i="1"/>
  <c r="F4501" i="1"/>
  <c r="G4501" i="1"/>
  <c r="F4502" i="1"/>
  <c r="G4502" i="1"/>
  <c r="F4503" i="1"/>
  <c r="G4503" i="1"/>
  <c r="F4504" i="1"/>
  <c r="G4504" i="1"/>
  <c r="F4505" i="1"/>
  <c r="G4505" i="1"/>
  <c r="F4506" i="1"/>
  <c r="G4506" i="1"/>
  <c r="F4507" i="1"/>
  <c r="G4507" i="1"/>
  <c r="F4508" i="1"/>
  <c r="G4508" i="1"/>
  <c r="F4509" i="1"/>
  <c r="G4509" i="1"/>
  <c r="F4510" i="1"/>
  <c r="G4510" i="1"/>
  <c r="F4511" i="1"/>
  <c r="G4511" i="1"/>
  <c r="F4512" i="1"/>
  <c r="G4512" i="1"/>
  <c r="F4513" i="1"/>
  <c r="G4513" i="1"/>
  <c r="F4514" i="1"/>
  <c r="G4514" i="1"/>
  <c r="F4515" i="1"/>
  <c r="G4515" i="1"/>
  <c r="F4516" i="1"/>
  <c r="G4516" i="1"/>
  <c r="F4517" i="1"/>
  <c r="G4517" i="1"/>
  <c r="F4518" i="1"/>
  <c r="G4518" i="1"/>
  <c r="F4519" i="1"/>
  <c r="G4519" i="1"/>
  <c r="F4520" i="1"/>
  <c r="G4520" i="1"/>
  <c r="F4521" i="1"/>
  <c r="G4521" i="1"/>
  <c r="F4522" i="1"/>
  <c r="G4522" i="1"/>
  <c r="F4523" i="1"/>
  <c r="G4523" i="1"/>
  <c r="F4524" i="1"/>
  <c r="G4524" i="1"/>
  <c r="F4525" i="1"/>
  <c r="G4525" i="1"/>
  <c r="F4526" i="1"/>
  <c r="G4526" i="1"/>
  <c r="F4527" i="1"/>
  <c r="G4527" i="1"/>
  <c r="F4528" i="1"/>
  <c r="G4528" i="1"/>
  <c r="F4529" i="1"/>
  <c r="G4529" i="1"/>
  <c r="F4530" i="1"/>
  <c r="G4530" i="1"/>
  <c r="F4531" i="1"/>
  <c r="G4531" i="1"/>
  <c r="F4532" i="1"/>
  <c r="G4532" i="1"/>
  <c r="F4533" i="1"/>
  <c r="G4533" i="1"/>
  <c r="F4534" i="1"/>
  <c r="G4534" i="1"/>
  <c r="F4535" i="1"/>
  <c r="G4535" i="1"/>
  <c r="F4536" i="1"/>
  <c r="G4536" i="1"/>
  <c r="F4537" i="1"/>
  <c r="G4537" i="1"/>
  <c r="F4538" i="1"/>
  <c r="G4538" i="1"/>
  <c r="F4539" i="1"/>
  <c r="G4539" i="1"/>
  <c r="F4540" i="1"/>
  <c r="G4540" i="1"/>
  <c r="F4541" i="1"/>
  <c r="G4541" i="1"/>
  <c r="F4542" i="1"/>
  <c r="G4542" i="1"/>
  <c r="F4543" i="1"/>
  <c r="G4543" i="1"/>
  <c r="F4544" i="1"/>
  <c r="G4544" i="1"/>
  <c r="F4545" i="1"/>
  <c r="G4545" i="1"/>
  <c r="F4546" i="1"/>
  <c r="G4546" i="1"/>
  <c r="F4547" i="1"/>
  <c r="G4547" i="1"/>
  <c r="F4548" i="1"/>
  <c r="G4548" i="1"/>
  <c r="F4549" i="1"/>
  <c r="G4549" i="1"/>
  <c r="F4550" i="1"/>
  <c r="G4550" i="1"/>
  <c r="F4551" i="1"/>
  <c r="G4551" i="1"/>
  <c r="F4552" i="1"/>
  <c r="G4552" i="1"/>
  <c r="F4553" i="1"/>
  <c r="G4553" i="1"/>
  <c r="F4554" i="1"/>
  <c r="G4554" i="1"/>
  <c r="F4555" i="1"/>
  <c r="G4555" i="1"/>
  <c r="F4556" i="1"/>
  <c r="G4556" i="1"/>
  <c r="F4557" i="1"/>
  <c r="G4557" i="1"/>
  <c r="F4558" i="1"/>
  <c r="G4558" i="1"/>
  <c r="F4559" i="1"/>
  <c r="G4559" i="1"/>
  <c r="F4560" i="1"/>
  <c r="G4560" i="1"/>
  <c r="F4561" i="1"/>
  <c r="G4561" i="1"/>
  <c r="F4562" i="1"/>
  <c r="G4562" i="1"/>
  <c r="F4563" i="1"/>
  <c r="G4563" i="1"/>
  <c r="F4564" i="1"/>
  <c r="G4564" i="1"/>
  <c r="F4565" i="1"/>
  <c r="G4565" i="1"/>
  <c r="F4566" i="1"/>
  <c r="G4566" i="1"/>
  <c r="F4567" i="1"/>
  <c r="G4567" i="1"/>
  <c r="F4568" i="1"/>
  <c r="G4568" i="1"/>
  <c r="F4569" i="1"/>
  <c r="G4569" i="1"/>
  <c r="F4570" i="1"/>
  <c r="G4570" i="1"/>
  <c r="F4571" i="1"/>
  <c r="G4571" i="1"/>
  <c r="F4572" i="1"/>
  <c r="G4572" i="1"/>
  <c r="F4573" i="1"/>
  <c r="G4573" i="1"/>
  <c r="F4574" i="1"/>
  <c r="G4574" i="1"/>
  <c r="F4575" i="1"/>
  <c r="G4575" i="1"/>
  <c r="F4576" i="1"/>
  <c r="G4576" i="1"/>
  <c r="F4577" i="1"/>
  <c r="G4577" i="1"/>
  <c r="F4578" i="1"/>
  <c r="G4578" i="1"/>
  <c r="F4579" i="1"/>
  <c r="G4579" i="1"/>
  <c r="F4580" i="1"/>
  <c r="G4580" i="1"/>
  <c r="F4581" i="1"/>
  <c r="G4581" i="1"/>
  <c r="F4582" i="1"/>
  <c r="G4582" i="1"/>
  <c r="F4583" i="1"/>
  <c r="G4583" i="1"/>
  <c r="F4584" i="1"/>
  <c r="G4584" i="1"/>
  <c r="F4585" i="1"/>
  <c r="G4585" i="1"/>
  <c r="F4586" i="1"/>
  <c r="G4586" i="1"/>
  <c r="F4587" i="1"/>
  <c r="G4587" i="1"/>
  <c r="F4588" i="1"/>
  <c r="G4588" i="1"/>
  <c r="F4589" i="1"/>
  <c r="G4589" i="1"/>
  <c r="F4590" i="1"/>
  <c r="G4590" i="1"/>
  <c r="F4591" i="1"/>
  <c r="G4591" i="1"/>
  <c r="F4592" i="1"/>
  <c r="G4592" i="1"/>
  <c r="F4593" i="1"/>
  <c r="G4593" i="1"/>
  <c r="F4594" i="1"/>
  <c r="G4594" i="1"/>
  <c r="F4595" i="1"/>
  <c r="G4595" i="1"/>
  <c r="F4596" i="1"/>
  <c r="G4596" i="1"/>
  <c r="F4597" i="1"/>
  <c r="G4597" i="1"/>
  <c r="F4598" i="1"/>
  <c r="G4598" i="1"/>
  <c r="F4599" i="1"/>
  <c r="G4599" i="1"/>
  <c r="F4600" i="1"/>
  <c r="G4600" i="1"/>
  <c r="F4601" i="1"/>
  <c r="G4601" i="1"/>
  <c r="F4602" i="1"/>
  <c r="G4602" i="1"/>
  <c r="F4603" i="1"/>
  <c r="G4603" i="1"/>
  <c r="F4604" i="1"/>
  <c r="G4604" i="1"/>
  <c r="F4605" i="1"/>
  <c r="G4605" i="1"/>
  <c r="F4606" i="1"/>
  <c r="G4606" i="1"/>
  <c r="F4607" i="1"/>
  <c r="G4607" i="1"/>
  <c r="F4608" i="1"/>
  <c r="G4608" i="1"/>
  <c r="F4609" i="1"/>
  <c r="G4609" i="1"/>
  <c r="F4610" i="1"/>
  <c r="G4610" i="1"/>
  <c r="F4611" i="1"/>
  <c r="G4611" i="1"/>
  <c r="F4612" i="1"/>
  <c r="G4612" i="1"/>
  <c r="F4613" i="1"/>
  <c r="G4613" i="1"/>
  <c r="F4614" i="1"/>
  <c r="G4614" i="1"/>
  <c r="F4615" i="1"/>
  <c r="G4615" i="1"/>
  <c r="F4616" i="1"/>
  <c r="G4616" i="1"/>
  <c r="F4617" i="1"/>
  <c r="G4617" i="1"/>
  <c r="F4618" i="1"/>
  <c r="G4618" i="1"/>
  <c r="F4619" i="1"/>
  <c r="G4619" i="1"/>
  <c r="F4620" i="1"/>
  <c r="G4620" i="1"/>
  <c r="F4621" i="1"/>
  <c r="G4621" i="1"/>
  <c r="F4622" i="1"/>
  <c r="G4622" i="1"/>
  <c r="F4623" i="1"/>
  <c r="G4623" i="1"/>
  <c r="F4624" i="1"/>
  <c r="G4624" i="1"/>
  <c r="F4625" i="1"/>
  <c r="G4625" i="1"/>
  <c r="F4626" i="1"/>
  <c r="G4626" i="1"/>
  <c r="F4627" i="1"/>
  <c r="G4627" i="1"/>
  <c r="F4628" i="1"/>
  <c r="G4628" i="1"/>
  <c r="F4629" i="1"/>
  <c r="G4629" i="1"/>
  <c r="F4630" i="1"/>
  <c r="G4630" i="1"/>
  <c r="F4631" i="1"/>
  <c r="G4631" i="1"/>
  <c r="F4632" i="1"/>
  <c r="G4632" i="1"/>
  <c r="F4633" i="1"/>
  <c r="G4633" i="1"/>
  <c r="F4634" i="1"/>
  <c r="G4634" i="1"/>
  <c r="F4635" i="1"/>
  <c r="G4635" i="1"/>
  <c r="F4636" i="1"/>
  <c r="G4636" i="1"/>
  <c r="F4637" i="1"/>
  <c r="G4637" i="1"/>
  <c r="F4638" i="1"/>
  <c r="G4638" i="1"/>
  <c r="F4639" i="1"/>
  <c r="G4639" i="1"/>
  <c r="F4640" i="1"/>
  <c r="G4640" i="1"/>
  <c r="F4641" i="1"/>
  <c r="G4641" i="1"/>
  <c r="F4642" i="1"/>
  <c r="G4642" i="1"/>
  <c r="F4643" i="1"/>
  <c r="G4643" i="1"/>
  <c r="F4644" i="1"/>
  <c r="G4644" i="1"/>
  <c r="F4645" i="1"/>
  <c r="G4645" i="1"/>
  <c r="F4646" i="1"/>
  <c r="G4646" i="1"/>
  <c r="F4647" i="1"/>
  <c r="G4647" i="1"/>
  <c r="F4648" i="1"/>
  <c r="G4648" i="1"/>
  <c r="F4649" i="1"/>
  <c r="G4649" i="1"/>
  <c r="F4650" i="1"/>
  <c r="G4650" i="1"/>
  <c r="F4651" i="1"/>
  <c r="G4651" i="1"/>
  <c r="F4652" i="1"/>
  <c r="G4652" i="1"/>
  <c r="F4653" i="1"/>
  <c r="G4653" i="1"/>
  <c r="F4654" i="1"/>
  <c r="G4654" i="1"/>
  <c r="F4655" i="1"/>
  <c r="G4655" i="1"/>
  <c r="F4656" i="1"/>
  <c r="G4656" i="1"/>
  <c r="F4657" i="1"/>
  <c r="G4657" i="1"/>
  <c r="F4658" i="1"/>
  <c r="G4658" i="1"/>
  <c r="F4659" i="1"/>
  <c r="G4659" i="1"/>
  <c r="F4660" i="1"/>
  <c r="G4660" i="1"/>
  <c r="F4661" i="1"/>
  <c r="G4661" i="1"/>
  <c r="F4662" i="1"/>
  <c r="G4662" i="1"/>
  <c r="F4663" i="1"/>
  <c r="G4663" i="1"/>
  <c r="F4664" i="1"/>
  <c r="G4664" i="1"/>
  <c r="F4665" i="1"/>
  <c r="G4665" i="1"/>
  <c r="F4666" i="1"/>
  <c r="G4666" i="1"/>
  <c r="F4667" i="1"/>
  <c r="G4667" i="1"/>
  <c r="F4668" i="1"/>
  <c r="G4668" i="1"/>
  <c r="F4669" i="1"/>
  <c r="G4669" i="1"/>
  <c r="F4670" i="1"/>
  <c r="G4670" i="1"/>
  <c r="F4671" i="1"/>
  <c r="G4671" i="1"/>
  <c r="F4672" i="1"/>
  <c r="G4672" i="1"/>
  <c r="F4673" i="1"/>
  <c r="G4673" i="1"/>
  <c r="F4674" i="1"/>
  <c r="G4674" i="1"/>
  <c r="F4675" i="1"/>
  <c r="G4675" i="1"/>
  <c r="F4676" i="1"/>
  <c r="G4676" i="1"/>
  <c r="F4677" i="1"/>
  <c r="G4677" i="1"/>
  <c r="F4678" i="1"/>
  <c r="G4678" i="1"/>
  <c r="F4679" i="1"/>
  <c r="G4679" i="1"/>
  <c r="F4680" i="1"/>
  <c r="G4680" i="1"/>
  <c r="F4681" i="1"/>
  <c r="G4681" i="1"/>
  <c r="F4682" i="1"/>
  <c r="G4682" i="1"/>
  <c r="F4683" i="1"/>
  <c r="G4683" i="1"/>
  <c r="F4684" i="1"/>
  <c r="G4684" i="1"/>
  <c r="F4685" i="1"/>
  <c r="G4685" i="1"/>
  <c r="F4686" i="1"/>
  <c r="G4686" i="1"/>
  <c r="F4687" i="1"/>
  <c r="G4687" i="1"/>
  <c r="F4688" i="1"/>
  <c r="G4688" i="1"/>
  <c r="F4689" i="1"/>
  <c r="G4689" i="1"/>
  <c r="F4690" i="1"/>
  <c r="G4690" i="1"/>
  <c r="F4691" i="1"/>
  <c r="G4691" i="1"/>
  <c r="F4692" i="1"/>
  <c r="G4692" i="1"/>
  <c r="F4693" i="1"/>
  <c r="G4693" i="1"/>
  <c r="F4694" i="1"/>
  <c r="G4694" i="1"/>
  <c r="F4695" i="1"/>
  <c r="G4695" i="1"/>
  <c r="F4696" i="1"/>
  <c r="G4696" i="1"/>
  <c r="F4697" i="1"/>
  <c r="G4697" i="1"/>
  <c r="F4698" i="1"/>
  <c r="G4698" i="1"/>
  <c r="F4699" i="1"/>
  <c r="G4699" i="1"/>
  <c r="F4700" i="1"/>
  <c r="G4700" i="1"/>
  <c r="F4701" i="1"/>
  <c r="G4701" i="1"/>
  <c r="F4702" i="1"/>
  <c r="G4702" i="1"/>
  <c r="F4703" i="1"/>
  <c r="G4703" i="1"/>
  <c r="F4704" i="1"/>
  <c r="G4704" i="1"/>
  <c r="F4705" i="1"/>
  <c r="G4705" i="1"/>
  <c r="F4706" i="1"/>
  <c r="G4706" i="1"/>
  <c r="F4707" i="1"/>
  <c r="G4707" i="1"/>
  <c r="F4708" i="1"/>
  <c r="G4708" i="1"/>
  <c r="F4709" i="1"/>
  <c r="G4709" i="1"/>
  <c r="F4710" i="1"/>
  <c r="G4710" i="1"/>
  <c r="F4711" i="1"/>
  <c r="G4711" i="1"/>
  <c r="F4712" i="1"/>
  <c r="G4712" i="1"/>
  <c r="F4713" i="1"/>
  <c r="G4713" i="1"/>
  <c r="F4714" i="1"/>
  <c r="G4714" i="1"/>
  <c r="F4715" i="1"/>
  <c r="G4715" i="1"/>
  <c r="F4716" i="1"/>
  <c r="G4716" i="1"/>
  <c r="F4717" i="1"/>
  <c r="G4717" i="1"/>
  <c r="F4718" i="1"/>
  <c r="G4718" i="1"/>
  <c r="F4719" i="1"/>
  <c r="G4719" i="1"/>
  <c r="F4720" i="1"/>
  <c r="G4720" i="1"/>
  <c r="F4721" i="1"/>
  <c r="G4721" i="1"/>
  <c r="F4722" i="1"/>
  <c r="G4722" i="1"/>
  <c r="F4723" i="1"/>
  <c r="G4723" i="1"/>
  <c r="F4724" i="1"/>
  <c r="G4724" i="1"/>
  <c r="F4725" i="1"/>
  <c r="G4725" i="1"/>
  <c r="F4726" i="1"/>
  <c r="G4726" i="1"/>
  <c r="F4727" i="1"/>
  <c r="G4727" i="1"/>
  <c r="F4728" i="1"/>
  <c r="G4728" i="1"/>
  <c r="F4729" i="1"/>
  <c r="G4729" i="1"/>
  <c r="F4730" i="1"/>
  <c r="G4730" i="1"/>
  <c r="F4731" i="1"/>
  <c r="G4731" i="1"/>
  <c r="F4732" i="1"/>
  <c r="G4732" i="1"/>
  <c r="F4733" i="1"/>
  <c r="G4733" i="1"/>
  <c r="F4734" i="1"/>
  <c r="G4734" i="1"/>
  <c r="F4735" i="1"/>
  <c r="G4735" i="1"/>
  <c r="F4736" i="1"/>
  <c r="G4736" i="1"/>
  <c r="F4737" i="1"/>
  <c r="G4737" i="1"/>
  <c r="F4738" i="1"/>
  <c r="G4738" i="1"/>
  <c r="F4739" i="1"/>
  <c r="G4739" i="1"/>
  <c r="F4740" i="1"/>
  <c r="G4740" i="1"/>
  <c r="F4741" i="1"/>
  <c r="G4741" i="1"/>
  <c r="F4742" i="1"/>
  <c r="G4742" i="1"/>
  <c r="F4743" i="1"/>
  <c r="G4743" i="1"/>
  <c r="F4744" i="1"/>
  <c r="G4744" i="1"/>
  <c r="F4745" i="1"/>
  <c r="G4745" i="1"/>
  <c r="F4746" i="1"/>
  <c r="G4746" i="1"/>
  <c r="F4747" i="1"/>
  <c r="G4747" i="1"/>
  <c r="F4748" i="1"/>
  <c r="G4748" i="1"/>
  <c r="F4749" i="1"/>
  <c r="G4749" i="1"/>
  <c r="F4750" i="1"/>
  <c r="G4750" i="1"/>
  <c r="F4751" i="1"/>
  <c r="G4751" i="1"/>
  <c r="F4752" i="1"/>
  <c r="G4752" i="1"/>
  <c r="F4753" i="1"/>
  <c r="G4753" i="1"/>
  <c r="F4754" i="1"/>
  <c r="G4754" i="1"/>
  <c r="F4755" i="1"/>
  <c r="G4755" i="1"/>
  <c r="F4756" i="1"/>
  <c r="G4756" i="1"/>
  <c r="F4757" i="1"/>
  <c r="G4757" i="1"/>
  <c r="F4758" i="1"/>
  <c r="G4758" i="1"/>
  <c r="F4759" i="1"/>
  <c r="G4759" i="1"/>
  <c r="F4760" i="1"/>
  <c r="G4760" i="1"/>
  <c r="F4761" i="1"/>
  <c r="G4761" i="1"/>
  <c r="F4762" i="1"/>
  <c r="G4762" i="1"/>
  <c r="F4763" i="1"/>
  <c r="G4763" i="1"/>
  <c r="F4764" i="1"/>
  <c r="G4764" i="1"/>
  <c r="F4765" i="1"/>
  <c r="G4765" i="1"/>
  <c r="F4766" i="1"/>
  <c r="G4766" i="1"/>
  <c r="F4767" i="1"/>
  <c r="G4767" i="1"/>
  <c r="F4768" i="1"/>
  <c r="G4768" i="1"/>
  <c r="F4769" i="1"/>
  <c r="G4769" i="1"/>
  <c r="F4770" i="1"/>
  <c r="G4770" i="1"/>
  <c r="F4771" i="1"/>
  <c r="G4771" i="1"/>
  <c r="F4772" i="1"/>
  <c r="G4772" i="1"/>
  <c r="F4773" i="1"/>
  <c r="G4773" i="1"/>
  <c r="F4774" i="1"/>
  <c r="G4774" i="1"/>
  <c r="F4775" i="1"/>
  <c r="G4775" i="1"/>
  <c r="F4776" i="1"/>
  <c r="G4776" i="1"/>
  <c r="F4777" i="1"/>
  <c r="G4777" i="1"/>
  <c r="F4778" i="1"/>
  <c r="G4778" i="1"/>
  <c r="F4779" i="1"/>
  <c r="G4779" i="1"/>
  <c r="F4780" i="1"/>
  <c r="G4780" i="1"/>
  <c r="F4781" i="1"/>
  <c r="G4781" i="1"/>
  <c r="F4782" i="1"/>
  <c r="G4782" i="1"/>
  <c r="F4783" i="1"/>
  <c r="G4783" i="1"/>
  <c r="F4784" i="1"/>
  <c r="G4784" i="1"/>
  <c r="F4785" i="1"/>
  <c r="G4785" i="1"/>
  <c r="F4786" i="1"/>
  <c r="G4786" i="1"/>
  <c r="F4787" i="1"/>
  <c r="G4787" i="1"/>
  <c r="F4788" i="1"/>
  <c r="G4788" i="1"/>
  <c r="F4789" i="1"/>
  <c r="G4789" i="1"/>
  <c r="F4790" i="1"/>
  <c r="G4790" i="1"/>
  <c r="F4791" i="1"/>
  <c r="G4791" i="1"/>
  <c r="F4792" i="1"/>
  <c r="G4792" i="1"/>
  <c r="F4793" i="1"/>
  <c r="G4793" i="1"/>
  <c r="F4794" i="1"/>
  <c r="G4794" i="1"/>
  <c r="F4795" i="1"/>
  <c r="G4795" i="1"/>
  <c r="F4796" i="1"/>
  <c r="G4796" i="1"/>
  <c r="F4797" i="1"/>
  <c r="G4797" i="1"/>
  <c r="F4798" i="1"/>
  <c r="G4798" i="1"/>
  <c r="F4799" i="1"/>
  <c r="G4799" i="1"/>
  <c r="F4800" i="1"/>
  <c r="G4800" i="1"/>
  <c r="F4801" i="1"/>
  <c r="G4801" i="1"/>
  <c r="F4802" i="1"/>
  <c r="G4802" i="1"/>
  <c r="F4803" i="1"/>
  <c r="G4803" i="1"/>
  <c r="F4804" i="1"/>
  <c r="G4804" i="1"/>
  <c r="F4805" i="1"/>
  <c r="G4805" i="1"/>
  <c r="F4806" i="1"/>
  <c r="G4806" i="1"/>
  <c r="F4807" i="1"/>
  <c r="G4807" i="1"/>
  <c r="F4808" i="1"/>
  <c r="G4808" i="1"/>
  <c r="F4809" i="1"/>
  <c r="G4809" i="1"/>
  <c r="F4810" i="1"/>
  <c r="G4810" i="1"/>
  <c r="F4811" i="1"/>
  <c r="G4811" i="1"/>
  <c r="F4812" i="1"/>
  <c r="G4812" i="1"/>
  <c r="F4813" i="1"/>
  <c r="G4813" i="1"/>
  <c r="F4814" i="1"/>
  <c r="G4814" i="1"/>
  <c r="F4815" i="1"/>
  <c r="G4815" i="1"/>
  <c r="F4816" i="1"/>
  <c r="G4816" i="1"/>
  <c r="F4817" i="1"/>
  <c r="G4817" i="1"/>
  <c r="F4818" i="1"/>
  <c r="G4818" i="1"/>
  <c r="F4819" i="1"/>
  <c r="G4819" i="1"/>
  <c r="F4820" i="1"/>
  <c r="G4820" i="1"/>
  <c r="F4821" i="1"/>
  <c r="G4821" i="1"/>
  <c r="F4822" i="1"/>
  <c r="G4822" i="1"/>
  <c r="F4823" i="1"/>
  <c r="G4823" i="1"/>
  <c r="F4824" i="1"/>
  <c r="G4824" i="1"/>
  <c r="F4825" i="1"/>
  <c r="G4825" i="1"/>
  <c r="F4826" i="1"/>
  <c r="G4826" i="1"/>
  <c r="F4827" i="1"/>
  <c r="G4827" i="1"/>
  <c r="F4828" i="1"/>
  <c r="G4828" i="1"/>
  <c r="F4829" i="1"/>
  <c r="G4829" i="1"/>
  <c r="F4830" i="1"/>
  <c r="G4830" i="1"/>
  <c r="F4831" i="1"/>
  <c r="G4831" i="1"/>
  <c r="F4832" i="1"/>
  <c r="G4832" i="1"/>
  <c r="F4833" i="1"/>
  <c r="G4833" i="1"/>
  <c r="F4834" i="1"/>
  <c r="G4834" i="1"/>
  <c r="F4835" i="1"/>
  <c r="G4835" i="1"/>
  <c r="F4836" i="1"/>
  <c r="G4836" i="1"/>
  <c r="F4837" i="1"/>
  <c r="G4837" i="1"/>
  <c r="F4838" i="1"/>
  <c r="G4838" i="1"/>
  <c r="F4839" i="1"/>
  <c r="G4839" i="1"/>
  <c r="F4840" i="1"/>
  <c r="G4840" i="1"/>
  <c r="F4841" i="1"/>
  <c r="G4841" i="1"/>
  <c r="F4842" i="1"/>
  <c r="G4842" i="1"/>
  <c r="F4843" i="1"/>
  <c r="G4843" i="1"/>
  <c r="F4844" i="1"/>
  <c r="G4844" i="1"/>
  <c r="F4845" i="1"/>
  <c r="G4845" i="1"/>
  <c r="F4846" i="1"/>
  <c r="G4846" i="1"/>
  <c r="F4847" i="1"/>
  <c r="G4847" i="1"/>
  <c r="F4848" i="1"/>
  <c r="G4848" i="1"/>
  <c r="F4849" i="1"/>
  <c r="G4849" i="1"/>
  <c r="F4850" i="1"/>
  <c r="G4850" i="1"/>
  <c r="F4851" i="1"/>
  <c r="G4851" i="1"/>
  <c r="F4852" i="1"/>
  <c r="G4852" i="1"/>
  <c r="F4853" i="1"/>
  <c r="G4853" i="1"/>
  <c r="F4854" i="1"/>
  <c r="G4854" i="1"/>
  <c r="F4855" i="1"/>
  <c r="G4855" i="1"/>
  <c r="F4856" i="1"/>
  <c r="G4856" i="1"/>
  <c r="F4857" i="1"/>
  <c r="G4857" i="1"/>
  <c r="F4858" i="1"/>
  <c r="G4858" i="1"/>
  <c r="F4859" i="1"/>
  <c r="G4859" i="1"/>
  <c r="F4860" i="1"/>
  <c r="G4860" i="1"/>
  <c r="F4861" i="1"/>
  <c r="G4861" i="1"/>
  <c r="F4862" i="1"/>
  <c r="G4862" i="1"/>
  <c r="F4863" i="1"/>
  <c r="G4863" i="1"/>
  <c r="F4864" i="1"/>
  <c r="G4864" i="1"/>
  <c r="F4865" i="1"/>
  <c r="G4865" i="1"/>
  <c r="F4866" i="1"/>
  <c r="G4866" i="1"/>
  <c r="F4867" i="1"/>
  <c r="G4867" i="1"/>
  <c r="F4868" i="1"/>
  <c r="G4868" i="1"/>
  <c r="F4869" i="1"/>
  <c r="G4869" i="1"/>
  <c r="F4870" i="1"/>
  <c r="G4870" i="1"/>
  <c r="F4871" i="1"/>
  <c r="G4871" i="1"/>
  <c r="F4872" i="1"/>
  <c r="G4872" i="1"/>
  <c r="F4873" i="1"/>
  <c r="G4873" i="1"/>
  <c r="F4874" i="1"/>
  <c r="G4874" i="1"/>
  <c r="F4875" i="1"/>
  <c r="G4875" i="1"/>
  <c r="F4876" i="1"/>
  <c r="G4876" i="1"/>
  <c r="F4877" i="1"/>
  <c r="G4877" i="1"/>
  <c r="F4878" i="1"/>
  <c r="G4878" i="1"/>
  <c r="F4879" i="1"/>
  <c r="G4879" i="1"/>
  <c r="F4880" i="1"/>
  <c r="G4880" i="1"/>
  <c r="F4881" i="1"/>
  <c r="G4881" i="1"/>
  <c r="F4882" i="1"/>
  <c r="G4882" i="1"/>
  <c r="F4883" i="1"/>
  <c r="G4883" i="1"/>
  <c r="F4884" i="1"/>
  <c r="G4884" i="1"/>
  <c r="F4885" i="1"/>
  <c r="G4885" i="1"/>
  <c r="F4886" i="1"/>
  <c r="G4886" i="1"/>
  <c r="F4887" i="1"/>
  <c r="G4887" i="1"/>
  <c r="F4888" i="1"/>
  <c r="G4888" i="1"/>
  <c r="F4889" i="1"/>
  <c r="G4889" i="1"/>
  <c r="F4890" i="1"/>
  <c r="G4890" i="1"/>
  <c r="F4891" i="1"/>
  <c r="G4891" i="1"/>
  <c r="F4892" i="1"/>
  <c r="G4892" i="1"/>
  <c r="F4893" i="1"/>
  <c r="G4893" i="1"/>
  <c r="F4894" i="1"/>
  <c r="G4894" i="1"/>
  <c r="F4895" i="1"/>
  <c r="G4895" i="1"/>
  <c r="F4896" i="1"/>
  <c r="G4896" i="1"/>
  <c r="F4897" i="1"/>
  <c r="G4897" i="1"/>
  <c r="F4898" i="1"/>
  <c r="G4898" i="1"/>
  <c r="F4899" i="1"/>
  <c r="G4899" i="1"/>
  <c r="F4900" i="1"/>
  <c r="G4900" i="1"/>
  <c r="F4901" i="1"/>
  <c r="G4901" i="1"/>
  <c r="F4902" i="1"/>
  <c r="G4902" i="1"/>
  <c r="F4903" i="1"/>
  <c r="G4903" i="1"/>
  <c r="F4904" i="1"/>
  <c r="G4904" i="1"/>
  <c r="F4905" i="1"/>
  <c r="G4905" i="1"/>
  <c r="F4906" i="1"/>
  <c r="G4906" i="1"/>
  <c r="F4907" i="1"/>
  <c r="G4907" i="1"/>
  <c r="F4908" i="1"/>
  <c r="G4908" i="1"/>
  <c r="F4909" i="1"/>
  <c r="G4909" i="1"/>
  <c r="F4910" i="1"/>
  <c r="G4910" i="1"/>
  <c r="F4911" i="1"/>
  <c r="G4911" i="1"/>
  <c r="F4912" i="1"/>
  <c r="G4912" i="1"/>
  <c r="F4913" i="1"/>
  <c r="G4913" i="1"/>
  <c r="F4914" i="1"/>
  <c r="G4914" i="1"/>
  <c r="F4915" i="1"/>
  <c r="G4915" i="1"/>
  <c r="F4916" i="1"/>
  <c r="G4916" i="1"/>
  <c r="F4917" i="1"/>
  <c r="G4917" i="1"/>
  <c r="F4918" i="1"/>
  <c r="G4918" i="1"/>
  <c r="F4919" i="1"/>
  <c r="G4919" i="1"/>
  <c r="F4920" i="1"/>
  <c r="G4920" i="1"/>
  <c r="F4921" i="1"/>
  <c r="G4921" i="1"/>
  <c r="F4922" i="1"/>
  <c r="G4922" i="1"/>
  <c r="F4923" i="1"/>
  <c r="G4923" i="1"/>
  <c r="F4924" i="1"/>
  <c r="G4924" i="1"/>
  <c r="F4925" i="1"/>
  <c r="G4925" i="1"/>
  <c r="F4926" i="1"/>
  <c r="G4926" i="1"/>
  <c r="F4927" i="1"/>
  <c r="G4927" i="1"/>
  <c r="F4928" i="1"/>
  <c r="G4928" i="1"/>
  <c r="F4929" i="1"/>
  <c r="G4929" i="1"/>
  <c r="F4930" i="1"/>
  <c r="G4930" i="1"/>
  <c r="F4931" i="1"/>
  <c r="G4931" i="1"/>
  <c r="F4932" i="1"/>
  <c r="G4932" i="1"/>
  <c r="F4933" i="1"/>
  <c r="G4933" i="1"/>
  <c r="F4934" i="1"/>
  <c r="G4934" i="1"/>
  <c r="F4935" i="1"/>
  <c r="G4935" i="1"/>
  <c r="F4936" i="1"/>
  <c r="G4936" i="1"/>
  <c r="F4937" i="1"/>
  <c r="G4937" i="1"/>
  <c r="F4938" i="1"/>
  <c r="G4938" i="1"/>
  <c r="F4939" i="1"/>
  <c r="G4939" i="1"/>
  <c r="F4940" i="1"/>
  <c r="G4940" i="1"/>
  <c r="F4941" i="1"/>
  <c r="G4941" i="1"/>
  <c r="F4942" i="1"/>
  <c r="G4942" i="1"/>
  <c r="F4943" i="1"/>
  <c r="G4943" i="1"/>
  <c r="F4944" i="1"/>
  <c r="G4944" i="1"/>
  <c r="F4945" i="1"/>
  <c r="G4945" i="1"/>
  <c r="F4946" i="1"/>
  <c r="G4946" i="1"/>
  <c r="F4947" i="1"/>
  <c r="G4947" i="1"/>
  <c r="F4948" i="1"/>
  <c r="G4948" i="1"/>
  <c r="F4949" i="1"/>
  <c r="G4949" i="1"/>
  <c r="F4950" i="1"/>
  <c r="G4950" i="1"/>
  <c r="F4951" i="1"/>
  <c r="G4951" i="1"/>
  <c r="F4952" i="1"/>
  <c r="G4952" i="1"/>
  <c r="F4953" i="1"/>
  <c r="G4953" i="1"/>
  <c r="F4954" i="1"/>
  <c r="G4954" i="1"/>
  <c r="F4955" i="1"/>
  <c r="G4955" i="1"/>
  <c r="F4956" i="1"/>
  <c r="G4956" i="1"/>
  <c r="F4957" i="1"/>
  <c r="G4957" i="1"/>
  <c r="F4958" i="1"/>
  <c r="G4958" i="1"/>
  <c r="F4959" i="1"/>
  <c r="G4959" i="1"/>
  <c r="F4960" i="1"/>
  <c r="G4960" i="1"/>
  <c r="F4961" i="1"/>
  <c r="G4961" i="1"/>
  <c r="F4962" i="1"/>
  <c r="G4962" i="1"/>
  <c r="F4963" i="1"/>
  <c r="G4963" i="1"/>
  <c r="F4964" i="1"/>
  <c r="G4964" i="1"/>
  <c r="F4965" i="1"/>
  <c r="G4965" i="1"/>
  <c r="F4966" i="1"/>
  <c r="G4966" i="1"/>
  <c r="F4967" i="1"/>
  <c r="G4967" i="1"/>
  <c r="F4968" i="1"/>
  <c r="G4968" i="1"/>
  <c r="F4969" i="1"/>
  <c r="G4969" i="1"/>
  <c r="F4970" i="1"/>
  <c r="G4970" i="1"/>
  <c r="F4971" i="1"/>
  <c r="G4971" i="1"/>
  <c r="F4972" i="1"/>
  <c r="G4972" i="1"/>
  <c r="F4973" i="1"/>
  <c r="G4973" i="1"/>
  <c r="F4974" i="1"/>
  <c r="G4974" i="1"/>
  <c r="F4975" i="1"/>
  <c r="G4975" i="1"/>
  <c r="F4976" i="1"/>
  <c r="G4976" i="1"/>
  <c r="F4977" i="1"/>
  <c r="G4977" i="1"/>
  <c r="F4978" i="1"/>
  <c r="G4978" i="1"/>
  <c r="F4979" i="1"/>
  <c r="G4979" i="1"/>
  <c r="F4980" i="1"/>
  <c r="G4980" i="1"/>
  <c r="F4981" i="1"/>
  <c r="G4981" i="1"/>
  <c r="F4982" i="1"/>
  <c r="G4982" i="1"/>
  <c r="F4983" i="1"/>
  <c r="G4983" i="1"/>
  <c r="F4984" i="1"/>
  <c r="G4984" i="1"/>
  <c r="F4985" i="1"/>
  <c r="G4985" i="1"/>
  <c r="F4986" i="1"/>
  <c r="G4986" i="1"/>
  <c r="F4987" i="1"/>
  <c r="G4987" i="1"/>
  <c r="F4988" i="1"/>
  <c r="G4988" i="1"/>
  <c r="F4989" i="1"/>
  <c r="G4989" i="1"/>
  <c r="F4990" i="1"/>
  <c r="G4990" i="1"/>
  <c r="F4991" i="1"/>
  <c r="G4991" i="1"/>
  <c r="F4992" i="1"/>
  <c r="G4992" i="1"/>
  <c r="F4993" i="1"/>
  <c r="G4993" i="1"/>
  <c r="F4994" i="1"/>
  <c r="G4994" i="1"/>
  <c r="F4995" i="1"/>
  <c r="G4995" i="1"/>
  <c r="F4996" i="1"/>
  <c r="G4996" i="1"/>
  <c r="F4997" i="1"/>
  <c r="G4997" i="1"/>
  <c r="F4998" i="1"/>
  <c r="G4998" i="1"/>
  <c r="F4999" i="1"/>
  <c r="G4999" i="1"/>
  <c r="F5000" i="1"/>
  <c r="G5000" i="1"/>
  <c r="F5001" i="1"/>
  <c r="G5001" i="1"/>
  <c r="F5002" i="1"/>
  <c r="G5002" i="1"/>
  <c r="F5003" i="1"/>
  <c r="G5003" i="1"/>
  <c r="F5004" i="1"/>
  <c r="G5004" i="1"/>
  <c r="F5005" i="1"/>
  <c r="G5005" i="1"/>
  <c r="F5006" i="1"/>
  <c r="G5006" i="1"/>
  <c r="F5007" i="1"/>
  <c r="G5007" i="1"/>
  <c r="F5008" i="1"/>
  <c r="G5008" i="1"/>
  <c r="F5009" i="1"/>
  <c r="G5009" i="1"/>
  <c r="F5010" i="1"/>
  <c r="G5010" i="1"/>
  <c r="F5011" i="1"/>
  <c r="G5011" i="1"/>
  <c r="F5012" i="1"/>
  <c r="G5012" i="1"/>
  <c r="F5013" i="1"/>
  <c r="G5013" i="1"/>
  <c r="F5014" i="1"/>
  <c r="G5014" i="1"/>
  <c r="F5015" i="1"/>
  <c r="G5015" i="1"/>
  <c r="F5016" i="1"/>
  <c r="G5016" i="1"/>
  <c r="F5017" i="1"/>
  <c r="G5017" i="1"/>
  <c r="F5018" i="1"/>
  <c r="G5018" i="1"/>
  <c r="F5019" i="1"/>
  <c r="G5019" i="1"/>
  <c r="F5020" i="1"/>
  <c r="G5020" i="1"/>
  <c r="F5021" i="1"/>
  <c r="G5021" i="1"/>
  <c r="F5022" i="1"/>
  <c r="G5022" i="1"/>
  <c r="F5023" i="1"/>
  <c r="G5023" i="1"/>
  <c r="F5024" i="1"/>
  <c r="G5024" i="1"/>
  <c r="F5025" i="1"/>
  <c r="G5025" i="1"/>
  <c r="F5026" i="1"/>
  <c r="G5026" i="1"/>
  <c r="F5027" i="1"/>
  <c r="G5027" i="1"/>
  <c r="F5028" i="1"/>
  <c r="G5028" i="1"/>
  <c r="F5029" i="1"/>
  <c r="G5029" i="1"/>
  <c r="F5030" i="1"/>
  <c r="G5030" i="1"/>
  <c r="F5031" i="1"/>
  <c r="G5031" i="1"/>
  <c r="F5032" i="1"/>
  <c r="G5032" i="1"/>
  <c r="F5033" i="1"/>
  <c r="G5033" i="1"/>
  <c r="F5034" i="1"/>
  <c r="G5034" i="1"/>
  <c r="F5035" i="1"/>
  <c r="G5035" i="1"/>
  <c r="F5036" i="1"/>
  <c r="G5036" i="1"/>
  <c r="F5037" i="1"/>
  <c r="G5037" i="1"/>
  <c r="F5038" i="1"/>
  <c r="G5038" i="1"/>
  <c r="F5039" i="1"/>
  <c r="G5039" i="1"/>
  <c r="F5040" i="1"/>
  <c r="G5040" i="1"/>
  <c r="F5041" i="1"/>
  <c r="G5041" i="1"/>
  <c r="F5042" i="1"/>
  <c r="G5042" i="1"/>
  <c r="F5043" i="1"/>
  <c r="G5043" i="1"/>
  <c r="F5044" i="1"/>
  <c r="G5044" i="1"/>
  <c r="F5045" i="1"/>
  <c r="G5045" i="1"/>
  <c r="F5046" i="1"/>
  <c r="G5046" i="1"/>
  <c r="F5047" i="1"/>
  <c r="G5047" i="1"/>
  <c r="F5048" i="1"/>
  <c r="G5048" i="1"/>
  <c r="F5049" i="1"/>
  <c r="G5049" i="1"/>
  <c r="F5050" i="1"/>
  <c r="G5050" i="1"/>
  <c r="F5051" i="1"/>
  <c r="G5051" i="1"/>
  <c r="F5052" i="1"/>
  <c r="G5052" i="1"/>
  <c r="F5053" i="1"/>
  <c r="G5053" i="1"/>
  <c r="F5054" i="1"/>
  <c r="G5054" i="1"/>
  <c r="F5055" i="1"/>
  <c r="G5055" i="1"/>
  <c r="F5056" i="1"/>
  <c r="G5056" i="1"/>
  <c r="F5057" i="1"/>
  <c r="G5057" i="1"/>
  <c r="F5058" i="1"/>
  <c r="G5058" i="1"/>
  <c r="F5059" i="1"/>
  <c r="G5059" i="1"/>
  <c r="F5060" i="1"/>
  <c r="G5060" i="1"/>
  <c r="F5061" i="1"/>
  <c r="G5061" i="1"/>
  <c r="F5062" i="1"/>
  <c r="G5062" i="1"/>
  <c r="F5063" i="1"/>
  <c r="G5063" i="1"/>
  <c r="F5064" i="1"/>
  <c r="G5064" i="1"/>
  <c r="F5065" i="1"/>
  <c r="G5065" i="1"/>
  <c r="F5066" i="1"/>
  <c r="G5066" i="1"/>
  <c r="F5067" i="1"/>
  <c r="G5067" i="1"/>
  <c r="F5068" i="1"/>
  <c r="G5068" i="1"/>
  <c r="F5069" i="1"/>
  <c r="G5069" i="1"/>
  <c r="F5070" i="1"/>
  <c r="G5070" i="1"/>
  <c r="F5071" i="1"/>
  <c r="G5071" i="1"/>
  <c r="F5072" i="1"/>
  <c r="G5072" i="1"/>
  <c r="F5073" i="1"/>
  <c r="G5073" i="1"/>
  <c r="F5074" i="1"/>
  <c r="G5074" i="1"/>
  <c r="F5075" i="1"/>
  <c r="G5075" i="1"/>
  <c r="F5076" i="1"/>
  <c r="G5076" i="1"/>
  <c r="F5077" i="1"/>
  <c r="G5077" i="1"/>
  <c r="F5078" i="1"/>
  <c r="G5078" i="1"/>
  <c r="F5079" i="1"/>
  <c r="G5079" i="1"/>
  <c r="F5080" i="1"/>
  <c r="G5080" i="1"/>
  <c r="F5081" i="1"/>
  <c r="G5081" i="1"/>
  <c r="F5082" i="1"/>
  <c r="G5082" i="1"/>
  <c r="F5083" i="1"/>
  <c r="G5083" i="1"/>
  <c r="F5084" i="1"/>
  <c r="G5084" i="1"/>
  <c r="F5085" i="1"/>
  <c r="G5085" i="1"/>
  <c r="F5086" i="1"/>
  <c r="G5086" i="1"/>
  <c r="F5087" i="1"/>
  <c r="G5087" i="1"/>
  <c r="F5088" i="1"/>
  <c r="G5088" i="1"/>
  <c r="F5089" i="1"/>
  <c r="G5089" i="1"/>
  <c r="F5090" i="1"/>
  <c r="G5090" i="1"/>
  <c r="F5091" i="1"/>
  <c r="G5091" i="1"/>
  <c r="F5092" i="1"/>
  <c r="G5092" i="1"/>
  <c r="F5093" i="1"/>
  <c r="G5093" i="1"/>
  <c r="F5094" i="1"/>
  <c r="G5094" i="1"/>
  <c r="F5095" i="1"/>
  <c r="G5095" i="1"/>
  <c r="F5096" i="1"/>
  <c r="G5096" i="1"/>
  <c r="F5097" i="1"/>
  <c r="G5097" i="1"/>
  <c r="F5098" i="1"/>
  <c r="G5098" i="1"/>
  <c r="F5099" i="1"/>
  <c r="G5099" i="1"/>
  <c r="F5100" i="1"/>
  <c r="G5100" i="1"/>
  <c r="F5101" i="1"/>
  <c r="G5101" i="1"/>
  <c r="F5102" i="1"/>
  <c r="G5102" i="1"/>
  <c r="F5103" i="1"/>
  <c r="G5103" i="1"/>
  <c r="F5104" i="1"/>
  <c r="G5104" i="1"/>
  <c r="F5105" i="1"/>
  <c r="G5105" i="1"/>
  <c r="F5106" i="1"/>
  <c r="G5106" i="1"/>
  <c r="F5107" i="1"/>
  <c r="G5107" i="1"/>
  <c r="F5108" i="1"/>
  <c r="G5108" i="1"/>
  <c r="F5109" i="1"/>
  <c r="G5109" i="1"/>
  <c r="F5110" i="1"/>
  <c r="G5110" i="1"/>
  <c r="F5111" i="1"/>
  <c r="G5111" i="1"/>
  <c r="F5112" i="1"/>
  <c r="G5112" i="1"/>
  <c r="F5113" i="1"/>
  <c r="G5113" i="1"/>
  <c r="F5114" i="1"/>
  <c r="G5114" i="1"/>
  <c r="F5115" i="1"/>
  <c r="G5115" i="1"/>
  <c r="F5116" i="1"/>
  <c r="G5116" i="1"/>
  <c r="F5117" i="1"/>
  <c r="G5117" i="1"/>
  <c r="F5118" i="1"/>
  <c r="G5118" i="1"/>
  <c r="F5119" i="1"/>
  <c r="G5119" i="1"/>
  <c r="F5120" i="1"/>
  <c r="G5120" i="1"/>
  <c r="F5121" i="1"/>
  <c r="G5121" i="1"/>
  <c r="F5122" i="1"/>
  <c r="G5122" i="1"/>
  <c r="F5123" i="1"/>
  <c r="G5123" i="1"/>
  <c r="F5124" i="1"/>
  <c r="G5124" i="1"/>
  <c r="F5125" i="1"/>
  <c r="G5125" i="1"/>
  <c r="F5126" i="1"/>
  <c r="G5126" i="1"/>
  <c r="F5127" i="1"/>
  <c r="G5127" i="1"/>
  <c r="F5128" i="1"/>
  <c r="G5128" i="1"/>
  <c r="F5129" i="1"/>
  <c r="G5129" i="1"/>
  <c r="F5130" i="1"/>
  <c r="G5130" i="1"/>
  <c r="F5131" i="1"/>
  <c r="G5131" i="1"/>
  <c r="F5132" i="1"/>
  <c r="G5132" i="1"/>
  <c r="F5133" i="1"/>
  <c r="G5133" i="1"/>
  <c r="F5134" i="1"/>
  <c r="G5134" i="1"/>
  <c r="F5135" i="1"/>
  <c r="G5135" i="1"/>
  <c r="F5136" i="1"/>
  <c r="G5136" i="1"/>
  <c r="F5137" i="1"/>
  <c r="G5137" i="1"/>
  <c r="F5138" i="1"/>
  <c r="G5138" i="1"/>
  <c r="F5139" i="1"/>
  <c r="G5139" i="1"/>
  <c r="F5140" i="1"/>
  <c r="G5140" i="1"/>
  <c r="F5141" i="1"/>
  <c r="G5141" i="1"/>
  <c r="F5142" i="1"/>
  <c r="G5142" i="1"/>
  <c r="F5143" i="1"/>
  <c r="G5143" i="1"/>
  <c r="F5144" i="1"/>
  <c r="G5144" i="1"/>
  <c r="F5145" i="1"/>
  <c r="G5145" i="1"/>
  <c r="F5146" i="1"/>
  <c r="G5146" i="1"/>
  <c r="F5147" i="1"/>
  <c r="G5147" i="1"/>
  <c r="F5148" i="1"/>
  <c r="G5148" i="1"/>
  <c r="F5149" i="1"/>
  <c r="G5149" i="1"/>
  <c r="F5150" i="1"/>
  <c r="G5150" i="1"/>
  <c r="F5151" i="1"/>
  <c r="G5151" i="1"/>
  <c r="F5152" i="1"/>
  <c r="G5152" i="1"/>
  <c r="F5153" i="1"/>
  <c r="G5153" i="1"/>
  <c r="F5154" i="1"/>
  <c r="G5154" i="1"/>
  <c r="F5155" i="1"/>
  <c r="G5155" i="1"/>
  <c r="F5156" i="1"/>
  <c r="G5156" i="1"/>
  <c r="F5157" i="1"/>
  <c r="G5157" i="1"/>
  <c r="F5158" i="1"/>
  <c r="G5158" i="1"/>
  <c r="F5159" i="1"/>
  <c r="G5159" i="1"/>
  <c r="F5160" i="1"/>
  <c r="G5160" i="1"/>
  <c r="F5161" i="1"/>
  <c r="G5161" i="1"/>
  <c r="F5162" i="1"/>
  <c r="G5162" i="1"/>
  <c r="F5163" i="1"/>
  <c r="G5163" i="1"/>
  <c r="F5164" i="1"/>
  <c r="G5164" i="1"/>
  <c r="F5165" i="1"/>
  <c r="G5165" i="1"/>
  <c r="F5166" i="1"/>
  <c r="G5166" i="1"/>
  <c r="F5167" i="1"/>
  <c r="G5167" i="1"/>
  <c r="F5168" i="1"/>
  <c r="G5168" i="1"/>
  <c r="F5169" i="1"/>
  <c r="G5169" i="1"/>
  <c r="F5170" i="1"/>
  <c r="G5170" i="1"/>
  <c r="F5171" i="1"/>
  <c r="G5171" i="1"/>
  <c r="F5172" i="1"/>
  <c r="G5172" i="1"/>
  <c r="F5173" i="1"/>
  <c r="G5173" i="1"/>
  <c r="F5174" i="1"/>
  <c r="G5174" i="1"/>
  <c r="F5175" i="1"/>
  <c r="G5175" i="1"/>
  <c r="F5176" i="1"/>
  <c r="G5176" i="1"/>
  <c r="F5177" i="1"/>
  <c r="G5177" i="1"/>
  <c r="F5178" i="1"/>
  <c r="G5178" i="1"/>
  <c r="F5179" i="1"/>
  <c r="G5179" i="1"/>
  <c r="F5180" i="1"/>
  <c r="G5180" i="1"/>
  <c r="F5181" i="1"/>
  <c r="G5181" i="1"/>
  <c r="F5182" i="1"/>
  <c r="G5182" i="1"/>
  <c r="F5183" i="1"/>
  <c r="G5183" i="1"/>
  <c r="F5184" i="1"/>
  <c r="G5184" i="1"/>
  <c r="F5185" i="1"/>
  <c r="G5185" i="1"/>
  <c r="F5186" i="1"/>
  <c r="G5186" i="1"/>
  <c r="F5187" i="1"/>
  <c r="G5187" i="1"/>
  <c r="F5188" i="1"/>
  <c r="G5188" i="1"/>
  <c r="F5189" i="1"/>
  <c r="G5189" i="1"/>
  <c r="F5190" i="1"/>
  <c r="G5190" i="1"/>
  <c r="F5191" i="1"/>
  <c r="G5191" i="1"/>
  <c r="F5192" i="1"/>
  <c r="G5192" i="1"/>
  <c r="F5193" i="1"/>
  <c r="G5193" i="1"/>
  <c r="F5194" i="1"/>
  <c r="G5194" i="1"/>
  <c r="F5195" i="1"/>
  <c r="G5195" i="1"/>
  <c r="F5196" i="1"/>
  <c r="G5196" i="1"/>
  <c r="F5197" i="1"/>
  <c r="G5197" i="1"/>
  <c r="F5198" i="1"/>
  <c r="G5198" i="1"/>
  <c r="F5199" i="1"/>
  <c r="G5199" i="1"/>
  <c r="F5200" i="1"/>
  <c r="G5200" i="1"/>
  <c r="F5201" i="1"/>
  <c r="G5201" i="1"/>
  <c r="F5202" i="1"/>
  <c r="G5202" i="1"/>
  <c r="F5203" i="1"/>
  <c r="G5203" i="1"/>
  <c r="F5204" i="1"/>
  <c r="G5204" i="1"/>
  <c r="F5205" i="1"/>
  <c r="G5205" i="1"/>
  <c r="F5206" i="1"/>
  <c r="G5206" i="1"/>
  <c r="F5207" i="1"/>
  <c r="G5207" i="1"/>
  <c r="F5208" i="1"/>
  <c r="G5208" i="1"/>
  <c r="F5209" i="1"/>
  <c r="G5209" i="1"/>
  <c r="F5210" i="1"/>
  <c r="G5210" i="1"/>
  <c r="F5211" i="1"/>
  <c r="G5211" i="1"/>
  <c r="F5212" i="1"/>
  <c r="G5212" i="1"/>
  <c r="F5213" i="1"/>
  <c r="G5213" i="1"/>
  <c r="F5214" i="1"/>
  <c r="G5214" i="1"/>
  <c r="F5215" i="1"/>
  <c r="G5215" i="1"/>
  <c r="F5216" i="1"/>
  <c r="G5216" i="1"/>
  <c r="F5217" i="1"/>
  <c r="G5217" i="1"/>
  <c r="F5218" i="1"/>
  <c r="G5218" i="1"/>
  <c r="F5219" i="1"/>
  <c r="G5219" i="1"/>
  <c r="F5220" i="1"/>
  <c r="G5220" i="1"/>
  <c r="F5221" i="1"/>
  <c r="G5221" i="1"/>
  <c r="F5222" i="1"/>
  <c r="G5222" i="1"/>
  <c r="F5223" i="1"/>
  <c r="G5223" i="1"/>
  <c r="F5224" i="1"/>
  <c r="G5224" i="1"/>
  <c r="F5225" i="1"/>
  <c r="G5225" i="1"/>
  <c r="F5226" i="1"/>
  <c r="G5226" i="1"/>
  <c r="F5227" i="1"/>
  <c r="G5227" i="1"/>
  <c r="F5228" i="1"/>
  <c r="G5228" i="1"/>
  <c r="F5229" i="1"/>
  <c r="G5229" i="1"/>
  <c r="F5230" i="1"/>
  <c r="G5230" i="1"/>
  <c r="F5231" i="1"/>
  <c r="G5231" i="1"/>
  <c r="F5232" i="1"/>
  <c r="G5232" i="1"/>
  <c r="F5233" i="1"/>
  <c r="G5233" i="1"/>
  <c r="F5234" i="1"/>
  <c r="G5234" i="1"/>
  <c r="F5235" i="1"/>
  <c r="G5235" i="1"/>
  <c r="F5236" i="1"/>
  <c r="G5236" i="1"/>
  <c r="F5237" i="1"/>
  <c r="G5237" i="1"/>
  <c r="F5238" i="1"/>
  <c r="G5238" i="1"/>
  <c r="F5239" i="1"/>
  <c r="G5239" i="1"/>
  <c r="F5240" i="1"/>
  <c r="G5240" i="1"/>
  <c r="F5241" i="1"/>
  <c r="G5241" i="1"/>
  <c r="F5242" i="1"/>
  <c r="G5242" i="1"/>
  <c r="F5243" i="1"/>
  <c r="G5243" i="1"/>
  <c r="F5244" i="1"/>
  <c r="G5244" i="1"/>
  <c r="F5245" i="1"/>
  <c r="G5245" i="1"/>
  <c r="F5246" i="1"/>
  <c r="G5246" i="1"/>
  <c r="F5247" i="1"/>
  <c r="G5247" i="1"/>
  <c r="F5248" i="1"/>
  <c r="G5248" i="1"/>
  <c r="F5249" i="1"/>
  <c r="G5249" i="1"/>
  <c r="F5250" i="1"/>
  <c r="G5250" i="1"/>
  <c r="F5251" i="1"/>
  <c r="G5251" i="1"/>
  <c r="F5252" i="1"/>
  <c r="G5252" i="1"/>
  <c r="F5253" i="1"/>
  <c r="G5253" i="1"/>
  <c r="F5254" i="1"/>
  <c r="G5254" i="1"/>
  <c r="F5255" i="1"/>
  <c r="G5255" i="1"/>
  <c r="F5256" i="1"/>
  <c r="G5256" i="1"/>
  <c r="F5257" i="1"/>
  <c r="G5257" i="1"/>
  <c r="F5258" i="1"/>
  <c r="G5258" i="1"/>
  <c r="F5259" i="1"/>
  <c r="G5259" i="1"/>
  <c r="F5260" i="1"/>
  <c r="G5260" i="1"/>
  <c r="F5261" i="1"/>
  <c r="G5261" i="1"/>
  <c r="F5262" i="1"/>
  <c r="G5262" i="1"/>
  <c r="F5263" i="1"/>
  <c r="G5263" i="1"/>
  <c r="F5264" i="1"/>
  <c r="G5264" i="1"/>
  <c r="F5265" i="1"/>
  <c r="G5265" i="1"/>
  <c r="F5266" i="1"/>
  <c r="G5266" i="1"/>
  <c r="F5267" i="1"/>
  <c r="G5267" i="1"/>
  <c r="F5268" i="1"/>
  <c r="G5268" i="1"/>
  <c r="F5269" i="1"/>
  <c r="G5269" i="1"/>
  <c r="F5270" i="1"/>
  <c r="G5270" i="1"/>
  <c r="F5271" i="1"/>
  <c r="G5271" i="1"/>
  <c r="F5272" i="1"/>
  <c r="G5272" i="1"/>
  <c r="F5273" i="1"/>
  <c r="G5273" i="1"/>
  <c r="F5274" i="1"/>
  <c r="G5274" i="1"/>
  <c r="F5275" i="1"/>
  <c r="G5275" i="1"/>
  <c r="F5276" i="1"/>
  <c r="G5276" i="1"/>
  <c r="F5277" i="1"/>
  <c r="G5277" i="1"/>
  <c r="F5278" i="1"/>
  <c r="G5278" i="1"/>
  <c r="F5279" i="1"/>
  <c r="G5279" i="1"/>
  <c r="F5280" i="1"/>
  <c r="G5280" i="1"/>
  <c r="F5281" i="1"/>
  <c r="G5281" i="1"/>
  <c r="F5282" i="1"/>
  <c r="G5282" i="1"/>
  <c r="F5283" i="1"/>
  <c r="G5283" i="1"/>
  <c r="F5284" i="1"/>
  <c r="G5284" i="1"/>
  <c r="F5285" i="1"/>
  <c r="G5285" i="1"/>
  <c r="F5286" i="1"/>
  <c r="G5286" i="1"/>
  <c r="F5287" i="1"/>
  <c r="G5287" i="1"/>
  <c r="F5288" i="1"/>
  <c r="G5288" i="1"/>
  <c r="F5289" i="1"/>
  <c r="G5289" i="1"/>
  <c r="F5290" i="1"/>
  <c r="G5290" i="1"/>
  <c r="F5291" i="1"/>
  <c r="G5291" i="1"/>
  <c r="F5292" i="1"/>
  <c r="G5292" i="1"/>
  <c r="F5293" i="1"/>
  <c r="G5293" i="1"/>
  <c r="F5294" i="1"/>
  <c r="G5294" i="1"/>
  <c r="F5295" i="1"/>
  <c r="G5295" i="1"/>
  <c r="F5296" i="1"/>
  <c r="G5296" i="1"/>
  <c r="F5297" i="1"/>
  <c r="G5297" i="1"/>
  <c r="F5298" i="1"/>
  <c r="G5298" i="1"/>
  <c r="F5299" i="1"/>
  <c r="G5299" i="1"/>
  <c r="F5300" i="1"/>
  <c r="G5300" i="1"/>
  <c r="F5301" i="1"/>
  <c r="G5301" i="1"/>
  <c r="F5302" i="1"/>
  <c r="G5302" i="1"/>
  <c r="F5303" i="1"/>
  <c r="G5303" i="1"/>
  <c r="F5304" i="1"/>
  <c r="G5304" i="1"/>
  <c r="F5305" i="1"/>
  <c r="G5305" i="1"/>
  <c r="F5306" i="1"/>
  <c r="G5306" i="1"/>
  <c r="F5307" i="1"/>
  <c r="G5307" i="1"/>
  <c r="F5308" i="1"/>
  <c r="G5308" i="1"/>
  <c r="F5309" i="1"/>
  <c r="G5309" i="1"/>
  <c r="F5310" i="1"/>
  <c r="G5310" i="1"/>
  <c r="F5311" i="1"/>
  <c r="G5311" i="1"/>
  <c r="F5312" i="1"/>
  <c r="G5312" i="1"/>
  <c r="F5313" i="1"/>
  <c r="G5313" i="1"/>
  <c r="F5314" i="1"/>
  <c r="G5314" i="1"/>
  <c r="F5315" i="1"/>
  <c r="G5315" i="1"/>
  <c r="F5316" i="1"/>
  <c r="G5316" i="1"/>
  <c r="F5317" i="1"/>
  <c r="G5317" i="1"/>
  <c r="F5318" i="1"/>
  <c r="G5318" i="1"/>
  <c r="F5319" i="1"/>
  <c r="G5319" i="1"/>
  <c r="F5320" i="1"/>
  <c r="G5320" i="1"/>
  <c r="F5321" i="1"/>
  <c r="G5321" i="1"/>
  <c r="F5322" i="1"/>
  <c r="G5322" i="1"/>
  <c r="F5323" i="1"/>
  <c r="G5323" i="1"/>
  <c r="F5324" i="1"/>
  <c r="G5324" i="1"/>
  <c r="F5325" i="1"/>
  <c r="G5325" i="1"/>
  <c r="F5326" i="1"/>
  <c r="G5326" i="1"/>
  <c r="F5327" i="1"/>
  <c r="G5327" i="1"/>
  <c r="F5328" i="1"/>
  <c r="G5328" i="1"/>
  <c r="F5329" i="1"/>
  <c r="G5329" i="1"/>
  <c r="F5330" i="1"/>
  <c r="G5330" i="1"/>
  <c r="F5331" i="1"/>
  <c r="G5331" i="1"/>
  <c r="F5332" i="1"/>
  <c r="G5332" i="1"/>
  <c r="F5333" i="1"/>
  <c r="G5333" i="1"/>
  <c r="F5334" i="1"/>
  <c r="G5334" i="1"/>
  <c r="F5335" i="1"/>
  <c r="G5335" i="1"/>
  <c r="F5336" i="1"/>
  <c r="G5336" i="1"/>
  <c r="F5337" i="1"/>
  <c r="G5337" i="1"/>
  <c r="F5338" i="1"/>
  <c r="G5338" i="1"/>
  <c r="F5339" i="1"/>
  <c r="G5339" i="1"/>
  <c r="F5340" i="1"/>
  <c r="G5340" i="1"/>
  <c r="F5341" i="1"/>
  <c r="G5341" i="1"/>
  <c r="F5342" i="1"/>
  <c r="G5342" i="1"/>
  <c r="F5343" i="1"/>
  <c r="G5343" i="1"/>
  <c r="F5344" i="1"/>
  <c r="G5344" i="1"/>
  <c r="F5345" i="1"/>
  <c r="G5345" i="1"/>
  <c r="F5346" i="1"/>
  <c r="G5346" i="1"/>
  <c r="F5347" i="1"/>
  <c r="G5347" i="1"/>
  <c r="F5348" i="1"/>
  <c r="G5348" i="1"/>
  <c r="F5349" i="1"/>
  <c r="G5349" i="1"/>
  <c r="F5350" i="1"/>
  <c r="G5350" i="1"/>
  <c r="F5351" i="1"/>
  <c r="G5351" i="1"/>
  <c r="F5352" i="1"/>
  <c r="G5352" i="1"/>
  <c r="F5353" i="1"/>
  <c r="G5353" i="1"/>
  <c r="F5354" i="1"/>
  <c r="G5354" i="1"/>
  <c r="F5355" i="1"/>
  <c r="G5355" i="1"/>
  <c r="F5356" i="1"/>
  <c r="G5356" i="1"/>
  <c r="F5357" i="1"/>
  <c r="G5357" i="1"/>
  <c r="F5358" i="1"/>
  <c r="G5358" i="1"/>
  <c r="F5359" i="1"/>
  <c r="G5359" i="1"/>
  <c r="F5360" i="1"/>
  <c r="G5360" i="1"/>
  <c r="F5361" i="1"/>
  <c r="G5361" i="1"/>
  <c r="F5362" i="1"/>
  <c r="G5362" i="1"/>
  <c r="F5363" i="1"/>
  <c r="G5363" i="1"/>
  <c r="F5364" i="1"/>
  <c r="G5364" i="1"/>
  <c r="F5365" i="1"/>
  <c r="G5365" i="1"/>
  <c r="F5366" i="1"/>
  <c r="G5366" i="1"/>
  <c r="F5367" i="1"/>
  <c r="G5367" i="1"/>
  <c r="F5368" i="1"/>
  <c r="G5368" i="1"/>
  <c r="F5369" i="1"/>
  <c r="G5369" i="1"/>
  <c r="F5370" i="1"/>
  <c r="G5370" i="1"/>
  <c r="F5371" i="1"/>
  <c r="G5371" i="1"/>
  <c r="F5372" i="1"/>
  <c r="G5372" i="1"/>
  <c r="F5373" i="1"/>
  <c r="G5373" i="1"/>
  <c r="F5374" i="1"/>
  <c r="G5374" i="1"/>
  <c r="F5375" i="1"/>
  <c r="G5375" i="1"/>
  <c r="F5376" i="1"/>
  <c r="G5376" i="1"/>
  <c r="F5377" i="1"/>
  <c r="G5377" i="1"/>
  <c r="F5378" i="1"/>
  <c r="G5378" i="1"/>
  <c r="F5379" i="1"/>
  <c r="G5379" i="1"/>
  <c r="F5380" i="1"/>
  <c r="G5380" i="1"/>
  <c r="F5381" i="1"/>
  <c r="G5381" i="1"/>
  <c r="F5382" i="1"/>
  <c r="G5382" i="1"/>
  <c r="F5383" i="1"/>
  <c r="G5383" i="1"/>
  <c r="F5384" i="1"/>
  <c r="G5384" i="1"/>
  <c r="F5385" i="1"/>
  <c r="G5385" i="1"/>
  <c r="F5386" i="1"/>
  <c r="G5386" i="1"/>
  <c r="F5387" i="1"/>
  <c r="G5387" i="1"/>
  <c r="F5388" i="1"/>
  <c r="G5388" i="1"/>
  <c r="F5389" i="1"/>
  <c r="G5389" i="1"/>
  <c r="F5390" i="1"/>
  <c r="G5390" i="1"/>
  <c r="F5391" i="1"/>
  <c r="G5391" i="1"/>
  <c r="F5392" i="1"/>
  <c r="G5392" i="1"/>
  <c r="F5393" i="1"/>
  <c r="G5393" i="1"/>
  <c r="F5394" i="1"/>
  <c r="G5394" i="1"/>
  <c r="F5395" i="1"/>
  <c r="G5395" i="1"/>
  <c r="F5396" i="1"/>
  <c r="G5396" i="1"/>
  <c r="F5397" i="1"/>
  <c r="G5397" i="1"/>
  <c r="F5398" i="1"/>
  <c r="G5398" i="1"/>
  <c r="F5399" i="1"/>
  <c r="G5399" i="1"/>
  <c r="F5400" i="1"/>
  <c r="G5400" i="1"/>
  <c r="F5401" i="1"/>
  <c r="G5401" i="1"/>
  <c r="F5402" i="1"/>
  <c r="G5402" i="1"/>
  <c r="F5403" i="1"/>
  <c r="G5403" i="1"/>
  <c r="F5404" i="1"/>
  <c r="G5404" i="1"/>
  <c r="F5405" i="1"/>
  <c r="G5405" i="1"/>
  <c r="F5406" i="1"/>
  <c r="G5406" i="1"/>
  <c r="F5407" i="1"/>
  <c r="G5407" i="1"/>
  <c r="F5408" i="1"/>
  <c r="G5408" i="1"/>
  <c r="F5409" i="1"/>
  <c r="G5409" i="1"/>
  <c r="F5410" i="1"/>
  <c r="G5410" i="1"/>
  <c r="F5411" i="1"/>
  <c r="G5411" i="1"/>
  <c r="F5412" i="1"/>
  <c r="G5412" i="1"/>
  <c r="F5413" i="1"/>
  <c r="G5413" i="1"/>
  <c r="F5414" i="1"/>
  <c r="G5414" i="1"/>
  <c r="F5415" i="1"/>
  <c r="G5415" i="1"/>
  <c r="F5416" i="1"/>
  <c r="G5416" i="1"/>
  <c r="F5417" i="1"/>
  <c r="G5417" i="1"/>
  <c r="F5418" i="1"/>
  <c r="G5418" i="1"/>
  <c r="F5419" i="1"/>
  <c r="G5419" i="1"/>
  <c r="F5420" i="1"/>
  <c r="G5420" i="1"/>
  <c r="F5421" i="1"/>
  <c r="G5421" i="1"/>
  <c r="F5422" i="1"/>
  <c r="G5422" i="1"/>
  <c r="F5423" i="1"/>
  <c r="G5423" i="1"/>
  <c r="F5424" i="1"/>
  <c r="G5424" i="1"/>
  <c r="F5425" i="1"/>
  <c r="G5425" i="1"/>
  <c r="F5426" i="1"/>
  <c r="G5426" i="1"/>
  <c r="F5427" i="1"/>
  <c r="G5427" i="1"/>
  <c r="F5428" i="1"/>
  <c r="G5428" i="1"/>
  <c r="F5429" i="1"/>
  <c r="G5429" i="1"/>
  <c r="F5430" i="1"/>
  <c r="G5430" i="1"/>
  <c r="F5431" i="1"/>
  <c r="G5431" i="1"/>
  <c r="F5432" i="1"/>
  <c r="G5432" i="1"/>
  <c r="F5433" i="1"/>
  <c r="G5433" i="1"/>
  <c r="F5434" i="1"/>
  <c r="G5434" i="1"/>
  <c r="F5435" i="1"/>
  <c r="G5435" i="1"/>
  <c r="F5436" i="1"/>
  <c r="G5436" i="1"/>
  <c r="F5437" i="1"/>
  <c r="G5437" i="1"/>
  <c r="F5438" i="1"/>
  <c r="G5438" i="1"/>
  <c r="F5439" i="1"/>
  <c r="G5439" i="1"/>
  <c r="F5440" i="1"/>
  <c r="G5440" i="1"/>
  <c r="F5441" i="1"/>
  <c r="G5441" i="1"/>
  <c r="F5442" i="1"/>
  <c r="G5442" i="1"/>
  <c r="F5443" i="1"/>
  <c r="G5443" i="1"/>
  <c r="F5444" i="1"/>
  <c r="G5444" i="1"/>
  <c r="F5445" i="1"/>
  <c r="G5445" i="1"/>
  <c r="F5446" i="1"/>
  <c r="G5446" i="1"/>
  <c r="F5447" i="1"/>
  <c r="G5447" i="1"/>
  <c r="F5448" i="1"/>
  <c r="G5448" i="1"/>
  <c r="F5449" i="1"/>
  <c r="G5449" i="1"/>
  <c r="F5450" i="1"/>
  <c r="G5450" i="1"/>
  <c r="F5451" i="1"/>
  <c r="G5451" i="1"/>
  <c r="F5452" i="1"/>
  <c r="G5452" i="1"/>
  <c r="F5453" i="1"/>
  <c r="G5453" i="1"/>
  <c r="F5454" i="1"/>
  <c r="G5454" i="1"/>
  <c r="F5455" i="1"/>
  <c r="G5455" i="1"/>
  <c r="F5456" i="1"/>
  <c r="G5456" i="1"/>
  <c r="F5457" i="1"/>
  <c r="G5457" i="1"/>
  <c r="F5458" i="1"/>
  <c r="G5458" i="1"/>
  <c r="F5459" i="1"/>
  <c r="G5459" i="1"/>
  <c r="F5460" i="1"/>
  <c r="G5460" i="1"/>
  <c r="F5461" i="1"/>
  <c r="G5461" i="1"/>
  <c r="F5462" i="1"/>
  <c r="G5462" i="1"/>
  <c r="F5463" i="1"/>
  <c r="G5463" i="1"/>
  <c r="F5464" i="1"/>
  <c r="G5464" i="1"/>
  <c r="F5465" i="1"/>
  <c r="G5465" i="1"/>
  <c r="F5466" i="1"/>
  <c r="G5466" i="1"/>
  <c r="F5467" i="1"/>
  <c r="G5467" i="1"/>
  <c r="F5468" i="1"/>
  <c r="G5468" i="1"/>
  <c r="F5469" i="1"/>
  <c r="G5469" i="1"/>
  <c r="F5470" i="1"/>
  <c r="G5470" i="1"/>
  <c r="F5471" i="1"/>
  <c r="G5471" i="1"/>
  <c r="F5472" i="1"/>
  <c r="G5472" i="1"/>
  <c r="F5473" i="1"/>
  <c r="G5473" i="1"/>
  <c r="F5474" i="1"/>
  <c r="G5474" i="1"/>
  <c r="F5475" i="1"/>
  <c r="G5475" i="1"/>
  <c r="F5476" i="1"/>
  <c r="G5476" i="1"/>
  <c r="F5477" i="1"/>
  <c r="G5477" i="1"/>
  <c r="F5478" i="1"/>
  <c r="G5478" i="1"/>
  <c r="F5479" i="1"/>
  <c r="G5479" i="1"/>
  <c r="F5480" i="1"/>
  <c r="G5480" i="1"/>
  <c r="F5481" i="1"/>
  <c r="G5481" i="1"/>
  <c r="F5482" i="1"/>
  <c r="G5482" i="1"/>
  <c r="F5483" i="1"/>
  <c r="G5483" i="1"/>
  <c r="F5484" i="1"/>
  <c r="G5484" i="1"/>
  <c r="F5485" i="1"/>
  <c r="G5485" i="1"/>
  <c r="F5486" i="1"/>
  <c r="G5486" i="1"/>
  <c r="F5487" i="1"/>
  <c r="G5487" i="1"/>
  <c r="F5488" i="1"/>
  <c r="G5488" i="1"/>
  <c r="F5489" i="1"/>
  <c r="G5489" i="1"/>
  <c r="F5490" i="1"/>
  <c r="G5490" i="1"/>
  <c r="F5491" i="1"/>
  <c r="G5491" i="1"/>
  <c r="F5492" i="1"/>
  <c r="G5492" i="1"/>
  <c r="F5493" i="1"/>
  <c r="G5493" i="1"/>
  <c r="F5494" i="1"/>
  <c r="G5494" i="1"/>
  <c r="F5495" i="1"/>
  <c r="G5495" i="1"/>
  <c r="F5496" i="1"/>
  <c r="G5496" i="1"/>
  <c r="F5497" i="1"/>
  <c r="G5497" i="1"/>
  <c r="F5498" i="1"/>
  <c r="G5498" i="1"/>
  <c r="F5499" i="1"/>
  <c r="G5499" i="1"/>
  <c r="F5500" i="1"/>
  <c r="G5500" i="1"/>
  <c r="F5501" i="1"/>
  <c r="G5501" i="1"/>
  <c r="F5502" i="1"/>
  <c r="G5502" i="1"/>
  <c r="F5503" i="1"/>
  <c r="G5503" i="1"/>
  <c r="F5504" i="1"/>
  <c r="G5504" i="1"/>
  <c r="F5505" i="1"/>
  <c r="G5505" i="1"/>
  <c r="F5506" i="1"/>
  <c r="G5506" i="1"/>
  <c r="F5507" i="1"/>
  <c r="G5507" i="1"/>
  <c r="F5508" i="1"/>
  <c r="G5508" i="1"/>
  <c r="F5509" i="1"/>
  <c r="G5509" i="1"/>
  <c r="F5510" i="1"/>
  <c r="G5510" i="1"/>
  <c r="F5511" i="1"/>
  <c r="G5511" i="1"/>
  <c r="F5512" i="1"/>
  <c r="G5512" i="1"/>
  <c r="F5513" i="1"/>
  <c r="G5513" i="1"/>
  <c r="F5514" i="1"/>
  <c r="G5514" i="1"/>
  <c r="F5515" i="1"/>
  <c r="G5515" i="1"/>
  <c r="F5516" i="1"/>
  <c r="G5516" i="1"/>
  <c r="F5517" i="1"/>
  <c r="G5517" i="1"/>
  <c r="F5518" i="1"/>
  <c r="G5518" i="1"/>
  <c r="F5519" i="1"/>
  <c r="G5519" i="1"/>
  <c r="F5520" i="1"/>
  <c r="G5520" i="1"/>
  <c r="F5521" i="1"/>
  <c r="G5521" i="1"/>
  <c r="F5522" i="1"/>
  <c r="G5522" i="1"/>
  <c r="F5523" i="1"/>
  <c r="G5523" i="1"/>
  <c r="F5524" i="1"/>
  <c r="G5524" i="1"/>
  <c r="F5525" i="1"/>
  <c r="G5525" i="1"/>
  <c r="F5526" i="1"/>
  <c r="G5526" i="1"/>
  <c r="F5527" i="1"/>
  <c r="G5527" i="1"/>
  <c r="F5528" i="1"/>
  <c r="G5528" i="1"/>
  <c r="F5529" i="1"/>
  <c r="G5529" i="1"/>
  <c r="F5530" i="1"/>
  <c r="G5530" i="1"/>
  <c r="F5531" i="1"/>
  <c r="G5531" i="1"/>
  <c r="F5532" i="1"/>
  <c r="G5532" i="1"/>
  <c r="F5533" i="1"/>
  <c r="G5533" i="1"/>
  <c r="F5534" i="1"/>
  <c r="G5534" i="1"/>
  <c r="F5535" i="1"/>
  <c r="G5535" i="1"/>
  <c r="F5536" i="1"/>
  <c r="G5536" i="1"/>
  <c r="F5537" i="1"/>
  <c r="G5537" i="1"/>
  <c r="F5538" i="1"/>
  <c r="G5538" i="1"/>
  <c r="F5539" i="1"/>
  <c r="G5539" i="1"/>
  <c r="F5540" i="1"/>
  <c r="G5540" i="1"/>
  <c r="F5541" i="1"/>
  <c r="G5541" i="1"/>
  <c r="F5542" i="1"/>
  <c r="G5542" i="1"/>
  <c r="F5543" i="1"/>
  <c r="G5543" i="1"/>
  <c r="F5544" i="1"/>
  <c r="G5544" i="1"/>
  <c r="F5545" i="1"/>
  <c r="G5545" i="1"/>
  <c r="F5546" i="1"/>
  <c r="G5546" i="1"/>
  <c r="F5547" i="1"/>
  <c r="G5547" i="1"/>
  <c r="F5548" i="1"/>
  <c r="G5548" i="1"/>
  <c r="F5549" i="1"/>
  <c r="G5549" i="1"/>
  <c r="F5550" i="1"/>
  <c r="G5550" i="1"/>
  <c r="F5551" i="1"/>
  <c r="G5551" i="1"/>
  <c r="F5552" i="1"/>
  <c r="G5552" i="1"/>
  <c r="F5553" i="1"/>
  <c r="G5553" i="1"/>
  <c r="F5554" i="1"/>
  <c r="G5554" i="1"/>
  <c r="F5555" i="1"/>
  <c r="G5555" i="1"/>
  <c r="F5556" i="1"/>
  <c r="G5556" i="1"/>
  <c r="F5557" i="1"/>
  <c r="G5557" i="1"/>
  <c r="F5558" i="1"/>
  <c r="G5558" i="1"/>
  <c r="F5559" i="1"/>
  <c r="G5559" i="1"/>
  <c r="F5560" i="1"/>
  <c r="G5560" i="1"/>
  <c r="F5561" i="1"/>
  <c r="G5561" i="1"/>
  <c r="F5562" i="1"/>
  <c r="G5562" i="1"/>
  <c r="F5563" i="1"/>
  <c r="G5563" i="1"/>
  <c r="F5564" i="1"/>
  <c r="G5564" i="1"/>
  <c r="F5565" i="1"/>
  <c r="G5565" i="1"/>
  <c r="F5566" i="1"/>
  <c r="G5566" i="1"/>
  <c r="F5567" i="1"/>
  <c r="G5567" i="1"/>
  <c r="F5568" i="1"/>
  <c r="G5568" i="1"/>
  <c r="F5569" i="1"/>
  <c r="G5569" i="1"/>
  <c r="F5570" i="1"/>
  <c r="G5570" i="1"/>
  <c r="F5571" i="1"/>
  <c r="G5571" i="1"/>
  <c r="F5572" i="1"/>
  <c r="G5572" i="1"/>
  <c r="F5573" i="1"/>
  <c r="G5573" i="1"/>
  <c r="F5574" i="1"/>
  <c r="G5574" i="1"/>
  <c r="F5575" i="1"/>
  <c r="G5575" i="1"/>
  <c r="F5576" i="1"/>
  <c r="G5576" i="1"/>
  <c r="F5577" i="1"/>
  <c r="G5577" i="1"/>
  <c r="F5578" i="1"/>
  <c r="G5578" i="1"/>
  <c r="F5579" i="1"/>
  <c r="G5579" i="1"/>
  <c r="F5580" i="1"/>
  <c r="G5580" i="1"/>
  <c r="F5581" i="1"/>
  <c r="G5581" i="1"/>
  <c r="F5582" i="1"/>
  <c r="G5582" i="1"/>
  <c r="F5583" i="1"/>
  <c r="G5583" i="1"/>
  <c r="F5584" i="1"/>
  <c r="G5584" i="1"/>
  <c r="F5585" i="1"/>
  <c r="G5585" i="1"/>
  <c r="F5586" i="1"/>
  <c r="G5586" i="1"/>
  <c r="F5587" i="1"/>
  <c r="G5587" i="1"/>
  <c r="F5588" i="1"/>
  <c r="G5588" i="1"/>
  <c r="F5589" i="1"/>
  <c r="G5589" i="1"/>
  <c r="F5590" i="1"/>
  <c r="G5590" i="1"/>
  <c r="F5591" i="1"/>
  <c r="G5591" i="1"/>
  <c r="F5592" i="1"/>
  <c r="G5592" i="1"/>
  <c r="F5593" i="1"/>
  <c r="G5593" i="1"/>
  <c r="F5594" i="1"/>
  <c r="G5594" i="1"/>
  <c r="F5595" i="1"/>
  <c r="G5595" i="1"/>
  <c r="F5596" i="1"/>
  <c r="G5596" i="1"/>
  <c r="F5597" i="1"/>
  <c r="G5597" i="1"/>
  <c r="F5598" i="1"/>
  <c r="G5598" i="1"/>
  <c r="F5599" i="1"/>
  <c r="G5599" i="1"/>
  <c r="F5600" i="1"/>
  <c r="G5600" i="1"/>
  <c r="F5601" i="1"/>
  <c r="G5601" i="1"/>
  <c r="F5602" i="1"/>
  <c r="G5602" i="1"/>
  <c r="F5603" i="1"/>
  <c r="G5603" i="1"/>
  <c r="F5604" i="1"/>
  <c r="G5604" i="1"/>
  <c r="F5605" i="1"/>
  <c r="G5605" i="1"/>
  <c r="F5606" i="1"/>
  <c r="G5606" i="1"/>
  <c r="F5607" i="1"/>
  <c r="G5607" i="1"/>
  <c r="F5608" i="1"/>
  <c r="G5608" i="1"/>
  <c r="F5609" i="1"/>
  <c r="G5609" i="1"/>
  <c r="F5610" i="1"/>
  <c r="G5610" i="1"/>
  <c r="F5611" i="1"/>
  <c r="G5611" i="1"/>
  <c r="F5612" i="1"/>
  <c r="G5612" i="1"/>
  <c r="F5613" i="1"/>
  <c r="G5613" i="1"/>
  <c r="F5614" i="1"/>
  <c r="G5614" i="1"/>
  <c r="F5615" i="1"/>
  <c r="G5615" i="1"/>
  <c r="F5616" i="1"/>
  <c r="G5616" i="1"/>
  <c r="F5617" i="1"/>
  <c r="G5617" i="1"/>
  <c r="F5618" i="1"/>
  <c r="G5618" i="1"/>
  <c r="F5619" i="1"/>
  <c r="G5619" i="1"/>
  <c r="F5620" i="1"/>
  <c r="G5620" i="1"/>
  <c r="F5621" i="1"/>
  <c r="G5621" i="1"/>
  <c r="F5622" i="1"/>
  <c r="G5622" i="1"/>
  <c r="F5623" i="1"/>
  <c r="G5623" i="1"/>
  <c r="F5624" i="1"/>
  <c r="G5624" i="1"/>
  <c r="F5625" i="1"/>
  <c r="G5625" i="1"/>
  <c r="F5626" i="1"/>
  <c r="G5626" i="1"/>
  <c r="F5627" i="1"/>
  <c r="G5627" i="1"/>
  <c r="F5628" i="1"/>
  <c r="G5628" i="1"/>
  <c r="F5629" i="1"/>
  <c r="G5629" i="1"/>
  <c r="F5630" i="1"/>
  <c r="G5630" i="1"/>
  <c r="F5631" i="1"/>
  <c r="G5631" i="1"/>
  <c r="F5632" i="1"/>
  <c r="G5632" i="1"/>
  <c r="F5633" i="1"/>
  <c r="G5633" i="1"/>
  <c r="F5634" i="1"/>
  <c r="G5634" i="1"/>
  <c r="F5635" i="1"/>
  <c r="G5635" i="1"/>
  <c r="F5636" i="1"/>
  <c r="G5636" i="1"/>
  <c r="F5637" i="1"/>
  <c r="G5637" i="1"/>
  <c r="F5638" i="1"/>
  <c r="G5638" i="1"/>
  <c r="F5639" i="1"/>
  <c r="G5639" i="1"/>
  <c r="F5640" i="1"/>
  <c r="G5640" i="1"/>
  <c r="F5641" i="1"/>
  <c r="G5641" i="1"/>
  <c r="F5642" i="1"/>
  <c r="G5642" i="1"/>
  <c r="F5643" i="1"/>
  <c r="G5643" i="1"/>
  <c r="F5644" i="1"/>
  <c r="G5644" i="1"/>
  <c r="F5645" i="1"/>
  <c r="G5645" i="1"/>
  <c r="F5646" i="1"/>
  <c r="G5646" i="1"/>
  <c r="F5647" i="1"/>
  <c r="G5647" i="1"/>
  <c r="F5648" i="1"/>
  <c r="G5648" i="1"/>
  <c r="F5649" i="1"/>
  <c r="G5649" i="1"/>
  <c r="F5650" i="1"/>
  <c r="G5650" i="1"/>
  <c r="F5651" i="1"/>
  <c r="G5651" i="1"/>
  <c r="F5652" i="1"/>
  <c r="G5652" i="1"/>
  <c r="F5653" i="1"/>
  <c r="G5653" i="1"/>
  <c r="F5654" i="1"/>
  <c r="G5654" i="1"/>
  <c r="F5655" i="1"/>
  <c r="G5655" i="1"/>
  <c r="F5656" i="1"/>
  <c r="G5656" i="1"/>
  <c r="F5657" i="1"/>
  <c r="G5657" i="1"/>
  <c r="F5658" i="1"/>
  <c r="G5658" i="1"/>
  <c r="F5659" i="1"/>
  <c r="G5659" i="1"/>
  <c r="F5660" i="1"/>
  <c r="G5660" i="1"/>
  <c r="F5661" i="1"/>
  <c r="G5661" i="1"/>
  <c r="F5662" i="1"/>
  <c r="G5662" i="1"/>
  <c r="F5663" i="1"/>
  <c r="G5663" i="1"/>
  <c r="F5664" i="1"/>
  <c r="G5664" i="1"/>
  <c r="F5665" i="1"/>
  <c r="G5665" i="1"/>
  <c r="F5666" i="1"/>
  <c r="G5666" i="1"/>
  <c r="F5667" i="1"/>
  <c r="G5667" i="1"/>
  <c r="F5668" i="1"/>
  <c r="G5668" i="1"/>
  <c r="F5669" i="1"/>
  <c r="G5669" i="1"/>
  <c r="F5670" i="1"/>
  <c r="G5670" i="1"/>
  <c r="F5671" i="1"/>
  <c r="G5671" i="1"/>
  <c r="F5672" i="1"/>
  <c r="G5672" i="1"/>
  <c r="F5673" i="1"/>
  <c r="G5673" i="1"/>
  <c r="F5674" i="1"/>
  <c r="G5674" i="1"/>
  <c r="F5675" i="1"/>
  <c r="G5675" i="1"/>
  <c r="F5676" i="1"/>
  <c r="G5676" i="1"/>
  <c r="F5677" i="1"/>
  <c r="G5677" i="1"/>
  <c r="F5678" i="1"/>
  <c r="G5678" i="1"/>
  <c r="F5679" i="1"/>
  <c r="G5679" i="1"/>
  <c r="F5680" i="1"/>
  <c r="G5680" i="1"/>
  <c r="F5681" i="1"/>
  <c r="G5681" i="1"/>
  <c r="F5682" i="1"/>
  <c r="G5682" i="1"/>
  <c r="F5683" i="1"/>
  <c r="G5683" i="1"/>
  <c r="F5684" i="1"/>
  <c r="G5684" i="1"/>
  <c r="F5685" i="1"/>
  <c r="G5685" i="1"/>
  <c r="F5686" i="1"/>
  <c r="G5686" i="1"/>
  <c r="F5687" i="1"/>
  <c r="G5687" i="1"/>
  <c r="F5688" i="1"/>
  <c r="G5688" i="1"/>
  <c r="F5689" i="1"/>
  <c r="G5689" i="1"/>
  <c r="F5690" i="1"/>
  <c r="G5690" i="1"/>
  <c r="F5691" i="1"/>
  <c r="G5691" i="1"/>
  <c r="F5692" i="1"/>
  <c r="G5692" i="1"/>
  <c r="F5693" i="1"/>
  <c r="G5693" i="1"/>
  <c r="F5694" i="1"/>
  <c r="G5694" i="1"/>
  <c r="F5695" i="1"/>
  <c r="G5695" i="1"/>
  <c r="F5696" i="1"/>
  <c r="G5696" i="1"/>
  <c r="F5697" i="1"/>
  <c r="G5697" i="1"/>
  <c r="F5698" i="1"/>
  <c r="G5698" i="1"/>
  <c r="F5699" i="1"/>
  <c r="G5699" i="1"/>
  <c r="F5700" i="1"/>
  <c r="G5700" i="1"/>
  <c r="F5701" i="1"/>
  <c r="G5701" i="1"/>
  <c r="F5702" i="1"/>
  <c r="G5702" i="1"/>
  <c r="F5703" i="1"/>
  <c r="G5703" i="1"/>
  <c r="F5704" i="1"/>
  <c r="G5704" i="1"/>
  <c r="F5705" i="1"/>
  <c r="G5705" i="1"/>
  <c r="F5706" i="1"/>
  <c r="G5706" i="1"/>
  <c r="F5707" i="1"/>
  <c r="G5707" i="1"/>
  <c r="F5708" i="1"/>
  <c r="G5708" i="1"/>
  <c r="F5709" i="1"/>
  <c r="G5709" i="1"/>
  <c r="F5710" i="1"/>
  <c r="G5710" i="1"/>
  <c r="F5711" i="1"/>
  <c r="G5711" i="1"/>
  <c r="F5712" i="1"/>
  <c r="G5712" i="1"/>
  <c r="F5713" i="1"/>
  <c r="G5713" i="1"/>
  <c r="F5714" i="1"/>
  <c r="G5714" i="1"/>
  <c r="F5715" i="1"/>
  <c r="G5715" i="1"/>
  <c r="F5716" i="1"/>
  <c r="G5716" i="1"/>
  <c r="F5717" i="1"/>
  <c r="G5717" i="1"/>
  <c r="F5718" i="1"/>
  <c r="G5718" i="1"/>
  <c r="F5719" i="1"/>
  <c r="G5719" i="1"/>
  <c r="F5720" i="1"/>
  <c r="G5720" i="1"/>
  <c r="F5721" i="1"/>
  <c r="G5721" i="1"/>
  <c r="F5722" i="1"/>
  <c r="G5722" i="1"/>
  <c r="F5723" i="1"/>
  <c r="G5723" i="1"/>
  <c r="F5724" i="1"/>
  <c r="G5724" i="1"/>
  <c r="F5725" i="1"/>
  <c r="G5725" i="1"/>
  <c r="F5726" i="1"/>
  <c r="G5726" i="1"/>
  <c r="F5727" i="1"/>
  <c r="G5727" i="1"/>
  <c r="F5728" i="1"/>
  <c r="G5728" i="1"/>
  <c r="F5729" i="1"/>
  <c r="G5729" i="1"/>
  <c r="F5730" i="1"/>
  <c r="G5730" i="1"/>
  <c r="F5731" i="1"/>
  <c r="G5731" i="1"/>
  <c r="F5732" i="1"/>
  <c r="G5732" i="1"/>
  <c r="F5733" i="1"/>
  <c r="G5733" i="1"/>
  <c r="F5734" i="1"/>
  <c r="G5734" i="1"/>
  <c r="F5735" i="1"/>
  <c r="G5735" i="1"/>
  <c r="F5736" i="1"/>
  <c r="G5736" i="1"/>
  <c r="F5737" i="1"/>
  <c r="G5737" i="1"/>
  <c r="F5738" i="1"/>
  <c r="G5738" i="1"/>
  <c r="F5739" i="1"/>
  <c r="G5739" i="1"/>
  <c r="F5740" i="1"/>
  <c r="G5740" i="1"/>
  <c r="F5741" i="1"/>
  <c r="G5741" i="1"/>
  <c r="F5742" i="1"/>
  <c r="G5742" i="1"/>
  <c r="F5743" i="1"/>
  <c r="G5743" i="1"/>
  <c r="F5744" i="1"/>
  <c r="G5744" i="1"/>
  <c r="F5745" i="1"/>
  <c r="G5745" i="1"/>
  <c r="F5746" i="1"/>
  <c r="G5746" i="1"/>
  <c r="F5747" i="1"/>
  <c r="G5747" i="1"/>
  <c r="F5748" i="1"/>
  <c r="G5748" i="1"/>
  <c r="F5749" i="1"/>
  <c r="G5749" i="1"/>
  <c r="F5750" i="1"/>
  <c r="G5750" i="1"/>
  <c r="F5751" i="1"/>
  <c r="G5751" i="1"/>
  <c r="F5752" i="1"/>
  <c r="G5752" i="1"/>
  <c r="F5753" i="1"/>
  <c r="G5753" i="1"/>
  <c r="F5754" i="1"/>
  <c r="G5754" i="1"/>
  <c r="F5755" i="1"/>
  <c r="G5755" i="1"/>
  <c r="F5756" i="1"/>
  <c r="G5756" i="1"/>
  <c r="F5757" i="1"/>
  <c r="G5757" i="1"/>
  <c r="F5758" i="1"/>
  <c r="G5758" i="1"/>
  <c r="F5759" i="1"/>
  <c r="G5759" i="1"/>
  <c r="F5760" i="1"/>
  <c r="G5760" i="1"/>
  <c r="F5761" i="1"/>
  <c r="G5761" i="1"/>
  <c r="F5762" i="1"/>
  <c r="G5762" i="1"/>
  <c r="F5763" i="1"/>
  <c r="G5763" i="1"/>
  <c r="F5764" i="1"/>
  <c r="G5764" i="1"/>
  <c r="F5765" i="1"/>
  <c r="G5765" i="1"/>
  <c r="F5766" i="1"/>
  <c r="G5766" i="1"/>
  <c r="F5767" i="1"/>
  <c r="G5767" i="1"/>
  <c r="F5768" i="1"/>
  <c r="G5768" i="1"/>
  <c r="F5769" i="1"/>
  <c r="G5769" i="1"/>
  <c r="F5770" i="1"/>
  <c r="G5770" i="1"/>
  <c r="F5771" i="1"/>
  <c r="G5771" i="1"/>
  <c r="F5772" i="1"/>
  <c r="G5772" i="1"/>
  <c r="F5773" i="1"/>
  <c r="G5773" i="1"/>
  <c r="F5774" i="1"/>
  <c r="G5774" i="1"/>
  <c r="F5775" i="1"/>
  <c r="G5775" i="1"/>
  <c r="F5776" i="1"/>
  <c r="G5776" i="1"/>
  <c r="F5777" i="1"/>
  <c r="G5777" i="1"/>
  <c r="F5778" i="1"/>
  <c r="G5778" i="1"/>
  <c r="F5779" i="1"/>
  <c r="G5779" i="1"/>
  <c r="F5780" i="1"/>
  <c r="G5780" i="1"/>
  <c r="F5781" i="1"/>
  <c r="G5781" i="1"/>
  <c r="F5782" i="1"/>
  <c r="G5782" i="1"/>
  <c r="F5783" i="1"/>
  <c r="G5783" i="1"/>
  <c r="F5784" i="1"/>
  <c r="G5784" i="1"/>
  <c r="F5785" i="1"/>
  <c r="G5785" i="1"/>
  <c r="F5786" i="1"/>
  <c r="G5786" i="1"/>
  <c r="F5787" i="1"/>
  <c r="G5787" i="1"/>
  <c r="F5788" i="1"/>
  <c r="G5788" i="1"/>
  <c r="F5789" i="1"/>
  <c r="G5789" i="1"/>
  <c r="F5790" i="1"/>
  <c r="G5790" i="1"/>
  <c r="F5791" i="1"/>
  <c r="G5791" i="1"/>
  <c r="F5792" i="1"/>
  <c r="G5792" i="1"/>
  <c r="F5793" i="1"/>
  <c r="G5793" i="1"/>
  <c r="F5794" i="1"/>
  <c r="G5794" i="1"/>
  <c r="F5795" i="1"/>
  <c r="G5795" i="1"/>
  <c r="F5796" i="1"/>
  <c r="G5796" i="1"/>
  <c r="F5797" i="1"/>
  <c r="G5797" i="1"/>
  <c r="F5798" i="1"/>
  <c r="G5798" i="1"/>
  <c r="F5799" i="1"/>
  <c r="G5799" i="1"/>
  <c r="F5800" i="1"/>
  <c r="G5800" i="1"/>
  <c r="F5801" i="1"/>
  <c r="G5801" i="1"/>
  <c r="F5802" i="1"/>
  <c r="G5802" i="1"/>
  <c r="F5803" i="1"/>
  <c r="G5803" i="1"/>
  <c r="F5804" i="1"/>
  <c r="G5804" i="1"/>
  <c r="F5805" i="1"/>
  <c r="G5805" i="1"/>
  <c r="F5806" i="1"/>
  <c r="G5806" i="1"/>
  <c r="F5807" i="1"/>
  <c r="G5807" i="1"/>
  <c r="F5808" i="1"/>
  <c r="G5808" i="1"/>
  <c r="F5809" i="1"/>
  <c r="G5809" i="1"/>
  <c r="F5810" i="1"/>
  <c r="G5810" i="1"/>
  <c r="F5811" i="1"/>
  <c r="G5811" i="1"/>
  <c r="F5812" i="1"/>
  <c r="G5812" i="1"/>
  <c r="F5813" i="1"/>
  <c r="G5813" i="1"/>
  <c r="F5814" i="1"/>
  <c r="G5814" i="1"/>
  <c r="F5815" i="1"/>
  <c r="G5815" i="1"/>
  <c r="F5816" i="1"/>
  <c r="G5816" i="1"/>
  <c r="F5817" i="1"/>
  <c r="G5817" i="1"/>
  <c r="F5818" i="1"/>
  <c r="G5818" i="1"/>
  <c r="F5819" i="1"/>
  <c r="G5819" i="1"/>
  <c r="F5820" i="1"/>
  <c r="G5820" i="1"/>
  <c r="F5821" i="1"/>
  <c r="G5821" i="1"/>
  <c r="F5822" i="1"/>
  <c r="G5822" i="1"/>
  <c r="F5823" i="1"/>
  <c r="G5823" i="1"/>
  <c r="F5824" i="1"/>
  <c r="G5824" i="1"/>
  <c r="F5825" i="1"/>
  <c r="G5825" i="1"/>
  <c r="F5826" i="1"/>
  <c r="G5826" i="1"/>
  <c r="F5827" i="1"/>
  <c r="G5827" i="1"/>
  <c r="F5828" i="1"/>
  <c r="G5828" i="1"/>
  <c r="F5829" i="1"/>
  <c r="G5829" i="1"/>
  <c r="F5830" i="1"/>
  <c r="G5830" i="1"/>
  <c r="F5831" i="1"/>
  <c r="G5831" i="1"/>
  <c r="F5832" i="1"/>
  <c r="G5832" i="1"/>
  <c r="F5833" i="1"/>
  <c r="G5833" i="1"/>
  <c r="F5834" i="1"/>
  <c r="G5834" i="1"/>
  <c r="F5835" i="1"/>
  <c r="G5835" i="1"/>
  <c r="F5836" i="1"/>
  <c r="G5836" i="1"/>
  <c r="F5837" i="1"/>
  <c r="G5837" i="1"/>
  <c r="F5838" i="1"/>
  <c r="G5838" i="1"/>
  <c r="F5839" i="1"/>
  <c r="G5839" i="1"/>
  <c r="F5840" i="1"/>
  <c r="G5840" i="1"/>
  <c r="F5841" i="1"/>
  <c r="G5841" i="1"/>
  <c r="F5842" i="1"/>
  <c r="G5842" i="1"/>
  <c r="F5843" i="1"/>
  <c r="G5843" i="1"/>
  <c r="F5844" i="1"/>
  <c r="G5844" i="1"/>
  <c r="F5845" i="1"/>
  <c r="G5845" i="1"/>
  <c r="F5846" i="1"/>
  <c r="G5846" i="1"/>
  <c r="F5847" i="1"/>
  <c r="G5847" i="1"/>
  <c r="F5848" i="1"/>
  <c r="G5848" i="1"/>
  <c r="F5849" i="1"/>
  <c r="G5849" i="1"/>
  <c r="F5850" i="1"/>
  <c r="G5850" i="1"/>
  <c r="F5851" i="1"/>
  <c r="G5851" i="1"/>
  <c r="F5852" i="1"/>
  <c r="G5852" i="1"/>
  <c r="F5853" i="1"/>
  <c r="G5853" i="1"/>
  <c r="F5854" i="1"/>
  <c r="G5854" i="1"/>
  <c r="F5855" i="1"/>
  <c r="G5855" i="1"/>
  <c r="F5856" i="1"/>
  <c r="G5856" i="1"/>
  <c r="F5857" i="1"/>
  <c r="G5857" i="1"/>
  <c r="F5858" i="1"/>
  <c r="G5858" i="1"/>
  <c r="F5859" i="1"/>
  <c r="G5859" i="1"/>
  <c r="F5860" i="1"/>
  <c r="G5860" i="1"/>
  <c r="F5861" i="1"/>
  <c r="G5861" i="1"/>
  <c r="F5862" i="1"/>
  <c r="G5862" i="1"/>
  <c r="F5863" i="1"/>
  <c r="G5863" i="1"/>
  <c r="F5864" i="1"/>
  <c r="G5864" i="1"/>
  <c r="F5865" i="1"/>
  <c r="G5865" i="1"/>
  <c r="F5866" i="1"/>
  <c r="G5866" i="1"/>
  <c r="F5867" i="1"/>
  <c r="G5867" i="1"/>
  <c r="F5868" i="1"/>
  <c r="G5868" i="1"/>
  <c r="F5869" i="1"/>
  <c r="G5869" i="1"/>
  <c r="F5870" i="1"/>
  <c r="G5870" i="1"/>
  <c r="F5871" i="1"/>
  <c r="G5871" i="1"/>
  <c r="F5872" i="1"/>
  <c r="G5872" i="1"/>
  <c r="F5873" i="1"/>
  <c r="G5873" i="1"/>
  <c r="F5874" i="1"/>
  <c r="G5874" i="1"/>
  <c r="F5875" i="1"/>
  <c r="G5875" i="1"/>
  <c r="F5876" i="1"/>
  <c r="G5876" i="1"/>
  <c r="F5877" i="1"/>
  <c r="G5877" i="1"/>
  <c r="F5878" i="1"/>
  <c r="G5878" i="1"/>
  <c r="F5879" i="1"/>
  <c r="G5879" i="1"/>
  <c r="F5880" i="1"/>
  <c r="G5880" i="1"/>
  <c r="F5881" i="1"/>
  <c r="G5881" i="1"/>
  <c r="F5882" i="1"/>
  <c r="G5882" i="1"/>
  <c r="F5883" i="1"/>
  <c r="G5883" i="1"/>
  <c r="F5884" i="1"/>
  <c r="G5884" i="1"/>
  <c r="F5885" i="1"/>
  <c r="G5885" i="1"/>
  <c r="F5886" i="1"/>
  <c r="G5886" i="1"/>
  <c r="F5887" i="1"/>
  <c r="G5887" i="1"/>
  <c r="F5888" i="1"/>
  <c r="G5888" i="1"/>
  <c r="F5889" i="1"/>
  <c r="G5889" i="1"/>
  <c r="F5890" i="1"/>
  <c r="G5890" i="1"/>
  <c r="F5891" i="1"/>
  <c r="G5891" i="1"/>
  <c r="F5892" i="1"/>
  <c r="G5892" i="1"/>
  <c r="F5893" i="1"/>
  <c r="G5893" i="1"/>
  <c r="F5894" i="1"/>
  <c r="G5894" i="1"/>
  <c r="F5895" i="1"/>
  <c r="G5895" i="1"/>
  <c r="F5896" i="1"/>
  <c r="G5896" i="1"/>
  <c r="F5897" i="1"/>
  <c r="G5897" i="1"/>
  <c r="F5898" i="1"/>
  <c r="G5898" i="1"/>
  <c r="F5899" i="1"/>
  <c r="G5899" i="1"/>
  <c r="F5900" i="1"/>
  <c r="G5900" i="1"/>
  <c r="F5901" i="1"/>
  <c r="G5901" i="1"/>
  <c r="F5902" i="1"/>
  <c r="G5902" i="1"/>
  <c r="F5903" i="1"/>
  <c r="G5903" i="1"/>
  <c r="F5904" i="1"/>
  <c r="G5904" i="1"/>
  <c r="F5905" i="1"/>
  <c r="G5905" i="1"/>
  <c r="F5906" i="1"/>
  <c r="G5906" i="1"/>
  <c r="F5907" i="1"/>
  <c r="G5907" i="1"/>
  <c r="F5908" i="1"/>
  <c r="G5908" i="1"/>
  <c r="F5909" i="1"/>
  <c r="G5909" i="1"/>
  <c r="F5910" i="1"/>
  <c r="G5910" i="1"/>
  <c r="F5911" i="1"/>
  <c r="G5911" i="1"/>
  <c r="F5912" i="1"/>
  <c r="G5912" i="1"/>
  <c r="F5913" i="1"/>
  <c r="G5913" i="1"/>
  <c r="F5914" i="1"/>
  <c r="G5914" i="1"/>
  <c r="F5915" i="1"/>
  <c r="G5915" i="1"/>
  <c r="F5916" i="1"/>
  <c r="G5916" i="1"/>
  <c r="F5917" i="1"/>
  <c r="G5917" i="1"/>
  <c r="F5918" i="1"/>
  <c r="G5918" i="1"/>
  <c r="F5919" i="1"/>
  <c r="G5919" i="1"/>
  <c r="F5920" i="1"/>
  <c r="G5920" i="1"/>
  <c r="F5921" i="1"/>
  <c r="G5921" i="1"/>
  <c r="F5922" i="1"/>
  <c r="G5922" i="1"/>
  <c r="F5923" i="1"/>
  <c r="G5923" i="1"/>
  <c r="F5924" i="1"/>
  <c r="G5924" i="1"/>
  <c r="F5925" i="1"/>
  <c r="G5925" i="1"/>
  <c r="F5926" i="1"/>
  <c r="G5926" i="1"/>
  <c r="F5927" i="1"/>
  <c r="G5927" i="1"/>
  <c r="F5928" i="1"/>
  <c r="G5928" i="1"/>
  <c r="F5929" i="1"/>
  <c r="G5929" i="1"/>
  <c r="F5930" i="1"/>
  <c r="G5930" i="1"/>
  <c r="F5931" i="1"/>
  <c r="G5931" i="1"/>
  <c r="F5932" i="1"/>
  <c r="G5932" i="1"/>
  <c r="F5933" i="1"/>
  <c r="G5933" i="1"/>
  <c r="F5934" i="1"/>
  <c r="G5934" i="1"/>
  <c r="F5935" i="1"/>
  <c r="G5935" i="1"/>
  <c r="F5936" i="1"/>
  <c r="G5936" i="1"/>
  <c r="F5937" i="1"/>
  <c r="G5937" i="1"/>
  <c r="F5938" i="1"/>
  <c r="G5938" i="1"/>
  <c r="F5939" i="1"/>
  <c r="G5939" i="1"/>
  <c r="F5940" i="1"/>
  <c r="G5940" i="1"/>
  <c r="F5941" i="1"/>
  <c r="G5941" i="1"/>
  <c r="F5942" i="1"/>
  <c r="G5942" i="1"/>
  <c r="F5943" i="1"/>
  <c r="G5943" i="1"/>
  <c r="F5944" i="1"/>
  <c r="G5944" i="1"/>
  <c r="F5945" i="1"/>
  <c r="G5945" i="1"/>
  <c r="F5946" i="1"/>
  <c r="G5946" i="1"/>
  <c r="F5947" i="1"/>
  <c r="G5947" i="1"/>
  <c r="F5948" i="1"/>
  <c r="G5948" i="1"/>
  <c r="F5949" i="1"/>
  <c r="G5949" i="1"/>
  <c r="F5950" i="1"/>
  <c r="G5950" i="1"/>
  <c r="F5951" i="1"/>
  <c r="G5951" i="1"/>
  <c r="F5952" i="1"/>
  <c r="G5952" i="1"/>
  <c r="F5953" i="1"/>
  <c r="G5953" i="1"/>
  <c r="F5954" i="1"/>
  <c r="G5954" i="1"/>
  <c r="F5955" i="1"/>
  <c r="G5955" i="1"/>
  <c r="F5956" i="1"/>
  <c r="G5956" i="1"/>
  <c r="F5957" i="1"/>
  <c r="G5957" i="1"/>
  <c r="F5958" i="1"/>
  <c r="G5958" i="1"/>
  <c r="F5959" i="1"/>
  <c r="G5959" i="1"/>
  <c r="F5960" i="1"/>
  <c r="G5960" i="1"/>
  <c r="F5961" i="1"/>
  <c r="G5961" i="1"/>
  <c r="F5962" i="1"/>
  <c r="G5962" i="1"/>
  <c r="F5963" i="1"/>
  <c r="G5963" i="1"/>
  <c r="F5964" i="1"/>
  <c r="G5964" i="1"/>
  <c r="F5965" i="1"/>
  <c r="G5965" i="1"/>
  <c r="F5966" i="1"/>
  <c r="G5966" i="1"/>
  <c r="F5967" i="1"/>
  <c r="G5967" i="1"/>
  <c r="F5968" i="1"/>
  <c r="G5968" i="1"/>
  <c r="F5969" i="1"/>
  <c r="G5969" i="1"/>
  <c r="F5970" i="1"/>
  <c r="G5970" i="1"/>
  <c r="F5971" i="1"/>
  <c r="G5971" i="1"/>
  <c r="F5972" i="1"/>
  <c r="G5972" i="1"/>
  <c r="F5973" i="1"/>
  <c r="G5973" i="1"/>
  <c r="F5974" i="1"/>
  <c r="G5974" i="1"/>
  <c r="F5975" i="1"/>
  <c r="G5975" i="1"/>
  <c r="F5976" i="1"/>
  <c r="G5976" i="1"/>
  <c r="F5977" i="1"/>
  <c r="G5977" i="1"/>
  <c r="F5978" i="1"/>
  <c r="G5978" i="1"/>
  <c r="F5979" i="1"/>
  <c r="G5979" i="1"/>
  <c r="F5980" i="1"/>
  <c r="G5980" i="1"/>
  <c r="F5981" i="1"/>
  <c r="G5981" i="1"/>
  <c r="F5982" i="1"/>
  <c r="G5982" i="1"/>
  <c r="F5983" i="1"/>
  <c r="G5983" i="1"/>
  <c r="F5984" i="1"/>
  <c r="G5984" i="1"/>
  <c r="F5985" i="1"/>
  <c r="G5985" i="1"/>
  <c r="F5986" i="1"/>
  <c r="G5986" i="1"/>
  <c r="F5987" i="1"/>
  <c r="G5987" i="1"/>
  <c r="F5988" i="1"/>
  <c r="G5988" i="1"/>
  <c r="F5989" i="1"/>
  <c r="G5989" i="1"/>
  <c r="F5990" i="1"/>
  <c r="G5990" i="1"/>
  <c r="F5991" i="1"/>
  <c r="G5991" i="1"/>
  <c r="F5992" i="1"/>
  <c r="G5992" i="1"/>
  <c r="F5993" i="1"/>
  <c r="G5993" i="1"/>
  <c r="F5994" i="1"/>
  <c r="G5994" i="1"/>
  <c r="F5995" i="1"/>
  <c r="G5995" i="1"/>
  <c r="F5996" i="1"/>
  <c r="G5996" i="1"/>
  <c r="F5997" i="1"/>
  <c r="G5997" i="1"/>
  <c r="F5998" i="1"/>
  <c r="G5998" i="1"/>
  <c r="F5999" i="1"/>
  <c r="G5999" i="1"/>
  <c r="F6000" i="1"/>
  <c r="G6000" i="1"/>
  <c r="F6001" i="1"/>
  <c r="G6001" i="1"/>
  <c r="F6002" i="1"/>
  <c r="G6002" i="1"/>
  <c r="F6003" i="1"/>
  <c r="G6003" i="1"/>
  <c r="F6004" i="1"/>
  <c r="G6004" i="1"/>
  <c r="F6005" i="1"/>
  <c r="G6005" i="1"/>
  <c r="F6006" i="1"/>
  <c r="G6006" i="1"/>
  <c r="F6007" i="1"/>
  <c r="G6007" i="1"/>
  <c r="F6008" i="1"/>
  <c r="G6008" i="1"/>
  <c r="F6009" i="1"/>
  <c r="G6009" i="1"/>
  <c r="F6010" i="1"/>
  <c r="G6010" i="1"/>
  <c r="F6011" i="1"/>
  <c r="G6011" i="1"/>
  <c r="F6012" i="1"/>
  <c r="G6012" i="1"/>
  <c r="F6013" i="1"/>
  <c r="G6013" i="1"/>
  <c r="F6014" i="1"/>
  <c r="G6014" i="1"/>
  <c r="F6015" i="1"/>
  <c r="G6015" i="1"/>
  <c r="F6016" i="1"/>
  <c r="G6016" i="1"/>
  <c r="F6017" i="1"/>
  <c r="G6017" i="1"/>
  <c r="F6018" i="1"/>
  <c r="G6018" i="1"/>
  <c r="F6019" i="1"/>
  <c r="G6019" i="1"/>
  <c r="F6020" i="1"/>
  <c r="G6020" i="1"/>
  <c r="F6021" i="1"/>
  <c r="G6021" i="1"/>
  <c r="F6022" i="1"/>
  <c r="G6022" i="1"/>
  <c r="F6023" i="1"/>
  <c r="G6023" i="1"/>
  <c r="F6024" i="1"/>
  <c r="G6024" i="1"/>
  <c r="F6025" i="1"/>
  <c r="G6025" i="1"/>
  <c r="F6026" i="1"/>
  <c r="G6026" i="1"/>
  <c r="F6027" i="1"/>
  <c r="G6027" i="1"/>
  <c r="F6028" i="1"/>
  <c r="G6028" i="1"/>
  <c r="F6029" i="1"/>
  <c r="G6029" i="1"/>
  <c r="F6030" i="1"/>
  <c r="G6030" i="1"/>
  <c r="F6031" i="1"/>
  <c r="G6031" i="1"/>
  <c r="F6032" i="1"/>
  <c r="G6032" i="1"/>
  <c r="F6033" i="1"/>
  <c r="G6033" i="1"/>
  <c r="F6034" i="1"/>
  <c r="G6034" i="1"/>
  <c r="F6035" i="1"/>
  <c r="G6035" i="1"/>
  <c r="F6036" i="1"/>
  <c r="G6036" i="1"/>
  <c r="F6037" i="1"/>
  <c r="G6037" i="1"/>
  <c r="F6038" i="1"/>
  <c r="G6038" i="1"/>
  <c r="F6039" i="1"/>
  <c r="G6039" i="1"/>
  <c r="F6040" i="1"/>
  <c r="G6040" i="1"/>
  <c r="F6041" i="1"/>
  <c r="G6041" i="1"/>
  <c r="F6042" i="1"/>
  <c r="G6042" i="1"/>
  <c r="F6043" i="1"/>
  <c r="G6043" i="1"/>
  <c r="F6044" i="1"/>
  <c r="G6044" i="1"/>
  <c r="F6045" i="1"/>
  <c r="G6045" i="1"/>
  <c r="F6046" i="1"/>
  <c r="G6046" i="1"/>
  <c r="F6047" i="1"/>
  <c r="G6047" i="1"/>
  <c r="F6048" i="1"/>
  <c r="G6048" i="1"/>
  <c r="F6049" i="1"/>
  <c r="G6049" i="1"/>
  <c r="F6050" i="1"/>
  <c r="G6050" i="1"/>
  <c r="F6051" i="1"/>
  <c r="G6051" i="1"/>
  <c r="F6052" i="1"/>
  <c r="G6052" i="1"/>
  <c r="F6053" i="1"/>
  <c r="G6053" i="1"/>
  <c r="F6054" i="1"/>
  <c r="G6054" i="1"/>
  <c r="F6055" i="1"/>
  <c r="G6055" i="1"/>
  <c r="F6056" i="1"/>
  <c r="G6056" i="1"/>
  <c r="F6057" i="1"/>
  <c r="G6057" i="1"/>
  <c r="F6058" i="1"/>
  <c r="G6058" i="1"/>
  <c r="F6059" i="1"/>
  <c r="G6059" i="1"/>
  <c r="F6060" i="1"/>
  <c r="G6060" i="1"/>
  <c r="F6061" i="1"/>
  <c r="G6061" i="1"/>
  <c r="F6062" i="1"/>
  <c r="G6062" i="1"/>
  <c r="F6063" i="1"/>
  <c r="G6063" i="1"/>
  <c r="F6064" i="1"/>
  <c r="G6064" i="1"/>
  <c r="F6065" i="1"/>
  <c r="G6065" i="1"/>
  <c r="F6066" i="1"/>
  <c r="G6066" i="1"/>
  <c r="F6067" i="1"/>
  <c r="G6067" i="1"/>
  <c r="F6068" i="1"/>
  <c r="G6068" i="1"/>
  <c r="F6069" i="1"/>
  <c r="G6069" i="1"/>
  <c r="F6070" i="1"/>
  <c r="G6070" i="1"/>
  <c r="F6071" i="1"/>
  <c r="G6071" i="1"/>
  <c r="F6072" i="1"/>
  <c r="G6072" i="1"/>
  <c r="F6073" i="1"/>
  <c r="G6073" i="1"/>
  <c r="F6074" i="1"/>
  <c r="G6074" i="1"/>
  <c r="F6075" i="1"/>
  <c r="G6075" i="1"/>
  <c r="F6076" i="1"/>
  <c r="G6076" i="1"/>
  <c r="F6077" i="1"/>
  <c r="G6077" i="1"/>
  <c r="F6078" i="1"/>
  <c r="G6078" i="1"/>
  <c r="F6079" i="1"/>
  <c r="G6079" i="1"/>
  <c r="F6080" i="1"/>
  <c r="G6080" i="1"/>
  <c r="F6081" i="1"/>
  <c r="G6081" i="1"/>
  <c r="F6082" i="1"/>
  <c r="G6082" i="1"/>
  <c r="F6083" i="1"/>
  <c r="G6083" i="1"/>
  <c r="F6084" i="1"/>
  <c r="G6084" i="1"/>
  <c r="F6085" i="1"/>
  <c r="G6085" i="1"/>
  <c r="F6086" i="1"/>
  <c r="G6086" i="1"/>
  <c r="F6087" i="1"/>
  <c r="G6087" i="1"/>
  <c r="F6088" i="1"/>
  <c r="G6088" i="1"/>
  <c r="F6089" i="1"/>
  <c r="G6089" i="1"/>
  <c r="F6090" i="1"/>
  <c r="G6090" i="1"/>
  <c r="F6091" i="1"/>
  <c r="G6091" i="1"/>
  <c r="F6092" i="1"/>
  <c r="G6092" i="1"/>
  <c r="F6093" i="1"/>
  <c r="G6093" i="1"/>
  <c r="F6094" i="1"/>
  <c r="G6094" i="1"/>
  <c r="F6095" i="1"/>
  <c r="G6095" i="1"/>
  <c r="F6096" i="1"/>
  <c r="G6096" i="1"/>
  <c r="F6097" i="1"/>
  <c r="G6097" i="1"/>
  <c r="F6098" i="1"/>
  <c r="G6098" i="1"/>
  <c r="F6099" i="1"/>
  <c r="G6099" i="1"/>
  <c r="F6100" i="1"/>
  <c r="G6100" i="1"/>
  <c r="F6101" i="1"/>
  <c r="G6101" i="1"/>
  <c r="F6102" i="1"/>
  <c r="G6102" i="1"/>
  <c r="F6103" i="1"/>
  <c r="G6103" i="1"/>
  <c r="F6104" i="1"/>
  <c r="G6104" i="1"/>
  <c r="F6105" i="1"/>
  <c r="G6105" i="1"/>
  <c r="F6106" i="1"/>
  <c r="G6106" i="1"/>
  <c r="F6107" i="1"/>
  <c r="G6107" i="1"/>
  <c r="F6108" i="1"/>
  <c r="G6108" i="1"/>
  <c r="F6109" i="1"/>
  <c r="G6109" i="1"/>
  <c r="F6110" i="1"/>
  <c r="G6110" i="1"/>
  <c r="F6111" i="1"/>
  <c r="G6111" i="1"/>
  <c r="F6112" i="1"/>
  <c r="G6112" i="1"/>
  <c r="F6113" i="1"/>
  <c r="G6113" i="1"/>
  <c r="F6114" i="1"/>
  <c r="G6114" i="1"/>
  <c r="F6115" i="1"/>
  <c r="G6115" i="1"/>
  <c r="F6116" i="1"/>
  <c r="G6116" i="1"/>
  <c r="F6117" i="1"/>
  <c r="G6117" i="1"/>
  <c r="F6118" i="1"/>
  <c r="G6118" i="1"/>
  <c r="F6119" i="1"/>
  <c r="G6119" i="1"/>
  <c r="F6120" i="1"/>
  <c r="G6120" i="1"/>
  <c r="F6121" i="1"/>
  <c r="G6121" i="1"/>
  <c r="F6122" i="1"/>
  <c r="G6122" i="1"/>
  <c r="F6123" i="1"/>
  <c r="G6123" i="1"/>
  <c r="F6124" i="1"/>
  <c r="G6124" i="1"/>
  <c r="F6125" i="1"/>
  <c r="G6125" i="1"/>
  <c r="F6126" i="1"/>
  <c r="G6126" i="1"/>
  <c r="F6127" i="1"/>
  <c r="G6127" i="1"/>
  <c r="F6128" i="1"/>
  <c r="G6128" i="1"/>
  <c r="F6129" i="1"/>
  <c r="G6129" i="1"/>
  <c r="F6130" i="1"/>
  <c r="G6130" i="1"/>
  <c r="F6131" i="1"/>
  <c r="G6131" i="1"/>
  <c r="F6132" i="1"/>
  <c r="G6132" i="1"/>
  <c r="F6133" i="1"/>
  <c r="G6133" i="1"/>
  <c r="F6134" i="1"/>
  <c r="G6134" i="1"/>
  <c r="F6135" i="1"/>
  <c r="G6135" i="1"/>
  <c r="F6136" i="1"/>
  <c r="G6136" i="1"/>
  <c r="F6137" i="1"/>
  <c r="G6137" i="1"/>
  <c r="F6138" i="1"/>
  <c r="G6138" i="1"/>
  <c r="F6139" i="1"/>
  <c r="G6139" i="1"/>
  <c r="F6140" i="1"/>
  <c r="G6140" i="1"/>
  <c r="F6141" i="1"/>
  <c r="G6141" i="1"/>
  <c r="F6142" i="1"/>
  <c r="G6142" i="1"/>
  <c r="F6143" i="1"/>
  <c r="G6143" i="1"/>
  <c r="F6144" i="1"/>
  <c r="G6144" i="1"/>
  <c r="F6145" i="1"/>
  <c r="G6145" i="1"/>
  <c r="F6146" i="1"/>
  <c r="G6146" i="1"/>
  <c r="F6147" i="1"/>
  <c r="G6147" i="1"/>
  <c r="F6148" i="1"/>
  <c r="G6148" i="1"/>
  <c r="F6149" i="1"/>
  <c r="G6149" i="1"/>
  <c r="F6150" i="1"/>
  <c r="G6150" i="1"/>
  <c r="F6151" i="1"/>
  <c r="G6151" i="1"/>
  <c r="F6152" i="1"/>
  <c r="G6152" i="1"/>
  <c r="F6153" i="1"/>
  <c r="G6153" i="1"/>
  <c r="F6154" i="1"/>
  <c r="G6154" i="1"/>
  <c r="F6155" i="1"/>
  <c r="G6155" i="1"/>
  <c r="F6156" i="1"/>
  <c r="G6156" i="1"/>
  <c r="F6157" i="1"/>
  <c r="G6157" i="1"/>
  <c r="F6158" i="1"/>
  <c r="G6158" i="1"/>
  <c r="F6159" i="1"/>
  <c r="G6159" i="1"/>
  <c r="F6160" i="1"/>
  <c r="G6160" i="1"/>
  <c r="F6161" i="1"/>
  <c r="G6161" i="1"/>
  <c r="F6162" i="1"/>
  <c r="G6162" i="1"/>
  <c r="F6163" i="1"/>
  <c r="G6163" i="1"/>
  <c r="F6164" i="1"/>
  <c r="G6164" i="1"/>
  <c r="F6165" i="1"/>
  <c r="G6165" i="1"/>
  <c r="F6166" i="1"/>
  <c r="G6166" i="1"/>
  <c r="F6167" i="1"/>
  <c r="G6167" i="1"/>
  <c r="F6168" i="1"/>
  <c r="G6168" i="1"/>
  <c r="F6169" i="1"/>
  <c r="G6169" i="1"/>
  <c r="F6170" i="1"/>
  <c r="G6170" i="1"/>
  <c r="F6171" i="1"/>
  <c r="G6171" i="1"/>
  <c r="F6172" i="1"/>
  <c r="G6172" i="1"/>
  <c r="F6173" i="1"/>
  <c r="G6173" i="1"/>
  <c r="F6174" i="1"/>
  <c r="G6174" i="1"/>
  <c r="F6175" i="1"/>
  <c r="G6175" i="1"/>
  <c r="F6176" i="1"/>
  <c r="G6176" i="1"/>
  <c r="F6177" i="1"/>
  <c r="G6177" i="1"/>
  <c r="F6178" i="1"/>
  <c r="G6178" i="1"/>
  <c r="F6179" i="1"/>
  <c r="G6179" i="1"/>
  <c r="F6180" i="1"/>
  <c r="G6180" i="1"/>
  <c r="F6181" i="1"/>
  <c r="G6181" i="1"/>
  <c r="F6182" i="1"/>
  <c r="G6182" i="1"/>
  <c r="F6183" i="1"/>
  <c r="G6183" i="1"/>
  <c r="F6184" i="1"/>
  <c r="G6184" i="1"/>
  <c r="F6185" i="1"/>
  <c r="G6185" i="1"/>
  <c r="F6186" i="1"/>
  <c r="G6186" i="1"/>
  <c r="F6187" i="1"/>
  <c r="G6187" i="1"/>
  <c r="F6188" i="1"/>
  <c r="G6188" i="1"/>
  <c r="F6189" i="1"/>
  <c r="G6189" i="1"/>
  <c r="F6190" i="1"/>
  <c r="G6190" i="1"/>
  <c r="F6191" i="1"/>
  <c r="G6191" i="1"/>
  <c r="F6192" i="1"/>
  <c r="G6192" i="1"/>
  <c r="F6193" i="1"/>
  <c r="G6193" i="1"/>
  <c r="F6194" i="1"/>
  <c r="G6194" i="1"/>
  <c r="F6195" i="1"/>
  <c r="G6195" i="1"/>
  <c r="F6196" i="1"/>
  <c r="G6196" i="1"/>
  <c r="F6197" i="1"/>
  <c r="G6197" i="1"/>
  <c r="F6198" i="1"/>
  <c r="G6198" i="1"/>
  <c r="F6199" i="1"/>
  <c r="G6199" i="1"/>
  <c r="F6200" i="1"/>
  <c r="G6200" i="1"/>
  <c r="F6201" i="1"/>
  <c r="G6201" i="1"/>
  <c r="F6202" i="1"/>
  <c r="G6202" i="1"/>
  <c r="F6203" i="1"/>
  <c r="G6203" i="1"/>
  <c r="F6204" i="1"/>
  <c r="G6204" i="1"/>
  <c r="F6205" i="1"/>
  <c r="G6205" i="1"/>
  <c r="F6206" i="1"/>
  <c r="G6206" i="1"/>
  <c r="F6207" i="1"/>
  <c r="G6207" i="1"/>
  <c r="F6208" i="1"/>
  <c r="G6208" i="1"/>
  <c r="F6209" i="1"/>
  <c r="G6209" i="1"/>
  <c r="F6210" i="1"/>
  <c r="G6210" i="1"/>
  <c r="F6211" i="1"/>
  <c r="G6211" i="1"/>
  <c r="F6212" i="1"/>
  <c r="G6212" i="1"/>
  <c r="F6213" i="1"/>
  <c r="G6213" i="1"/>
  <c r="F6214" i="1"/>
  <c r="G6214" i="1"/>
  <c r="F6215" i="1"/>
  <c r="G6215" i="1"/>
  <c r="F6216" i="1"/>
  <c r="G6216" i="1"/>
  <c r="F6217" i="1"/>
  <c r="G6217" i="1"/>
  <c r="F6218" i="1"/>
  <c r="G6218" i="1"/>
  <c r="F6219" i="1"/>
  <c r="G6219" i="1"/>
  <c r="F6220" i="1"/>
  <c r="G6220" i="1"/>
  <c r="F6221" i="1"/>
  <c r="G6221" i="1"/>
  <c r="F6222" i="1"/>
  <c r="G6222" i="1"/>
  <c r="F6223" i="1"/>
  <c r="G6223" i="1"/>
  <c r="F6224" i="1"/>
  <c r="G6224" i="1"/>
  <c r="F6225" i="1"/>
  <c r="G6225" i="1"/>
  <c r="F6226" i="1"/>
  <c r="G6226" i="1"/>
  <c r="F6227" i="1"/>
  <c r="G6227" i="1"/>
  <c r="F6228" i="1"/>
  <c r="G6228" i="1"/>
  <c r="F6229" i="1"/>
  <c r="G6229" i="1"/>
  <c r="F6230" i="1"/>
  <c r="G6230" i="1"/>
  <c r="F6231" i="1"/>
  <c r="G6231" i="1"/>
  <c r="F6232" i="1"/>
  <c r="G6232" i="1"/>
  <c r="F6233" i="1"/>
  <c r="G6233" i="1"/>
  <c r="F6234" i="1"/>
  <c r="G6234" i="1"/>
  <c r="F6235" i="1"/>
  <c r="G6235" i="1"/>
  <c r="F6236" i="1"/>
  <c r="G6236" i="1"/>
  <c r="F6237" i="1"/>
  <c r="G6237" i="1"/>
  <c r="F6238" i="1"/>
  <c r="G6238" i="1"/>
  <c r="F6239" i="1"/>
  <c r="G6239" i="1"/>
  <c r="F6240" i="1"/>
  <c r="G6240" i="1"/>
  <c r="F6241" i="1"/>
  <c r="G6241" i="1"/>
  <c r="F6242" i="1"/>
  <c r="G6242" i="1"/>
  <c r="F6243" i="1"/>
  <c r="G6243" i="1"/>
  <c r="F6244" i="1"/>
  <c r="G6244" i="1"/>
  <c r="F6245" i="1"/>
  <c r="G6245" i="1"/>
  <c r="F6246" i="1"/>
  <c r="G6246" i="1"/>
  <c r="F6247" i="1"/>
  <c r="G6247" i="1"/>
  <c r="F6248" i="1"/>
  <c r="G6248" i="1"/>
  <c r="F6249" i="1"/>
  <c r="G6249" i="1"/>
  <c r="F6250" i="1"/>
  <c r="G6250" i="1"/>
  <c r="F6251" i="1"/>
  <c r="G6251" i="1"/>
  <c r="F6252" i="1"/>
  <c r="G6252" i="1"/>
  <c r="F6253" i="1"/>
  <c r="G6253" i="1"/>
  <c r="F6254" i="1"/>
  <c r="G6254" i="1"/>
  <c r="F6255" i="1"/>
  <c r="G6255" i="1"/>
  <c r="F6256" i="1"/>
  <c r="G6256" i="1"/>
  <c r="F6257" i="1"/>
  <c r="G6257" i="1"/>
  <c r="F6258" i="1"/>
  <c r="G6258" i="1"/>
  <c r="F6259" i="1"/>
  <c r="G6259" i="1"/>
  <c r="F6260" i="1"/>
  <c r="G6260" i="1"/>
  <c r="F6261" i="1"/>
  <c r="G6261" i="1"/>
  <c r="F6262" i="1"/>
  <c r="G6262" i="1"/>
  <c r="F6263" i="1"/>
  <c r="G6263" i="1"/>
  <c r="F6264" i="1"/>
  <c r="G6264" i="1"/>
  <c r="F6265" i="1"/>
  <c r="G6265" i="1"/>
  <c r="F6266" i="1"/>
  <c r="G6266" i="1"/>
  <c r="F6267" i="1"/>
  <c r="G6267" i="1"/>
  <c r="F6268" i="1"/>
  <c r="G6268" i="1"/>
  <c r="F6269" i="1"/>
  <c r="G6269" i="1"/>
  <c r="F6270" i="1"/>
  <c r="G6270" i="1"/>
  <c r="F6271" i="1"/>
  <c r="G6271" i="1"/>
  <c r="F6272" i="1"/>
  <c r="G6272" i="1"/>
  <c r="F6273" i="1"/>
  <c r="G6273" i="1"/>
  <c r="F6274" i="1"/>
  <c r="G6274" i="1"/>
  <c r="F6275" i="1"/>
  <c r="G6275" i="1"/>
  <c r="F6276" i="1"/>
  <c r="G6276" i="1"/>
  <c r="F6277" i="1"/>
  <c r="G6277" i="1"/>
  <c r="F6278" i="1"/>
  <c r="G6278" i="1"/>
  <c r="F6279" i="1"/>
  <c r="G6279" i="1"/>
  <c r="F6280" i="1"/>
  <c r="G6280" i="1"/>
  <c r="F6281" i="1"/>
  <c r="G6281" i="1"/>
  <c r="F6282" i="1"/>
  <c r="G6282" i="1"/>
  <c r="F6283" i="1"/>
  <c r="G6283" i="1"/>
  <c r="F6284" i="1"/>
  <c r="G6284" i="1"/>
  <c r="F6285" i="1"/>
  <c r="G6285" i="1"/>
  <c r="F6286" i="1"/>
  <c r="G6286" i="1"/>
  <c r="F6287" i="1"/>
  <c r="G6287" i="1"/>
  <c r="F6288" i="1"/>
  <c r="G6288" i="1"/>
  <c r="F6289" i="1"/>
  <c r="G6289" i="1"/>
  <c r="F6290" i="1"/>
  <c r="G6290" i="1"/>
  <c r="F6291" i="1"/>
  <c r="G6291" i="1"/>
  <c r="F6292" i="1"/>
  <c r="G6292" i="1"/>
  <c r="F6293" i="1"/>
  <c r="G6293" i="1"/>
  <c r="F6294" i="1"/>
  <c r="G6294" i="1"/>
  <c r="F6295" i="1"/>
  <c r="G6295" i="1"/>
  <c r="F6296" i="1"/>
  <c r="G6296" i="1"/>
  <c r="F6297" i="1"/>
  <c r="G6297" i="1"/>
  <c r="F6298" i="1"/>
  <c r="G6298" i="1"/>
  <c r="F6299" i="1"/>
  <c r="G6299" i="1"/>
  <c r="F6300" i="1"/>
  <c r="G6300" i="1"/>
  <c r="F6301" i="1"/>
  <c r="G6301" i="1"/>
  <c r="F6302" i="1"/>
  <c r="G6302" i="1"/>
  <c r="F6303" i="1"/>
  <c r="G6303" i="1"/>
  <c r="F6304" i="1"/>
  <c r="G6304" i="1"/>
  <c r="F6305" i="1"/>
  <c r="G6305" i="1"/>
  <c r="F6306" i="1"/>
  <c r="G6306" i="1"/>
  <c r="F6307" i="1"/>
  <c r="G6307" i="1"/>
  <c r="F6308" i="1"/>
  <c r="G6308" i="1"/>
  <c r="F6309" i="1"/>
  <c r="G6309" i="1"/>
  <c r="F6310" i="1"/>
  <c r="G6310" i="1"/>
  <c r="F6311" i="1"/>
  <c r="G6311" i="1"/>
  <c r="F6312" i="1"/>
  <c r="G6312" i="1"/>
  <c r="F6313" i="1"/>
  <c r="G6313" i="1"/>
  <c r="F6314" i="1"/>
  <c r="G6314" i="1"/>
  <c r="F6315" i="1"/>
  <c r="G6315" i="1"/>
  <c r="F6316" i="1"/>
  <c r="G6316" i="1"/>
  <c r="F6317" i="1"/>
  <c r="G6317" i="1"/>
  <c r="F6318" i="1"/>
  <c r="G6318" i="1"/>
  <c r="F6319" i="1"/>
  <c r="G6319" i="1"/>
  <c r="F6320" i="1"/>
  <c r="G6320" i="1"/>
  <c r="F6321" i="1"/>
  <c r="G6321" i="1"/>
  <c r="F6322" i="1"/>
  <c r="G6322" i="1"/>
  <c r="F6323" i="1"/>
  <c r="G6323" i="1"/>
  <c r="F6324" i="1"/>
  <c r="G6324" i="1"/>
  <c r="F6325" i="1"/>
  <c r="G6325" i="1"/>
  <c r="F6326" i="1"/>
  <c r="G6326" i="1"/>
  <c r="F6327" i="1"/>
  <c r="G6327" i="1"/>
  <c r="F6328" i="1"/>
  <c r="G6328" i="1"/>
  <c r="F6329" i="1"/>
  <c r="G6329" i="1"/>
  <c r="F6330" i="1"/>
  <c r="G6330" i="1"/>
  <c r="F6331" i="1"/>
  <c r="G6331" i="1"/>
  <c r="F6332" i="1"/>
  <c r="G6332" i="1"/>
  <c r="F6333" i="1"/>
  <c r="G6333" i="1"/>
  <c r="F6334" i="1"/>
  <c r="G6334" i="1"/>
  <c r="F6335" i="1"/>
  <c r="G6335" i="1"/>
  <c r="F6336" i="1"/>
  <c r="G6336" i="1"/>
  <c r="F6337" i="1"/>
  <c r="G6337" i="1"/>
  <c r="F6338" i="1"/>
  <c r="G6338" i="1"/>
  <c r="F6339" i="1"/>
  <c r="G6339" i="1"/>
  <c r="F6340" i="1"/>
  <c r="G6340" i="1"/>
  <c r="F6341" i="1"/>
  <c r="G6341" i="1"/>
  <c r="F6342" i="1"/>
  <c r="G6342" i="1"/>
  <c r="F6343" i="1"/>
  <c r="G6343" i="1"/>
  <c r="F6344" i="1"/>
  <c r="G6344" i="1"/>
  <c r="F6345" i="1"/>
  <c r="G6345" i="1"/>
  <c r="F6346" i="1"/>
  <c r="G6346" i="1"/>
  <c r="F6347" i="1"/>
  <c r="G6347" i="1"/>
  <c r="F6348" i="1"/>
  <c r="G6348" i="1"/>
  <c r="F6349" i="1"/>
  <c r="G6349" i="1"/>
  <c r="F6350" i="1"/>
  <c r="G6350" i="1"/>
  <c r="F6351" i="1"/>
  <c r="G6351" i="1"/>
  <c r="F6352" i="1"/>
  <c r="G6352" i="1"/>
  <c r="F6353" i="1"/>
  <c r="G6353" i="1"/>
  <c r="F6354" i="1"/>
  <c r="G6354" i="1"/>
  <c r="F6355" i="1"/>
  <c r="G6355" i="1"/>
  <c r="F6356" i="1"/>
  <c r="G6356" i="1"/>
  <c r="F6357" i="1"/>
  <c r="G6357" i="1"/>
  <c r="F6358" i="1"/>
  <c r="G6358" i="1"/>
  <c r="F6359" i="1"/>
  <c r="G6359" i="1"/>
  <c r="F6360" i="1"/>
  <c r="G6360" i="1"/>
  <c r="F6361" i="1"/>
  <c r="G6361" i="1"/>
  <c r="F6362" i="1"/>
  <c r="G6362" i="1"/>
  <c r="F6363" i="1"/>
  <c r="G6363" i="1"/>
  <c r="F6364" i="1"/>
  <c r="G6364" i="1"/>
  <c r="F6365" i="1"/>
  <c r="G6365" i="1"/>
  <c r="F6366" i="1"/>
  <c r="G6366" i="1"/>
  <c r="F6367" i="1"/>
  <c r="G6367" i="1"/>
  <c r="F6368" i="1"/>
  <c r="G6368" i="1"/>
  <c r="F6369" i="1"/>
  <c r="G6369" i="1"/>
  <c r="F6370" i="1"/>
  <c r="G6370" i="1"/>
  <c r="F6371" i="1"/>
  <c r="G6371" i="1"/>
  <c r="F6372" i="1"/>
  <c r="G6372" i="1"/>
  <c r="F6373" i="1"/>
  <c r="G6373" i="1"/>
  <c r="F6374" i="1"/>
  <c r="G6374" i="1"/>
  <c r="F6375" i="1"/>
  <c r="G6375" i="1"/>
  <c r="F6376" i="1"/>
  <c r="G6376" i="1"/>
  <c r="F6377" i="1"/>
  <c r="G6377" i="1"/>
  <c r="F6378" i="1"/>
  <c r="G6378" i="1"/>
  <c r="F6379" i="1"/>
  <c r="G6379" i="1"/>
  <c r="F6380" i="1"/>
  <c r="G6380" i="1"/>
  <c r="F6381" i="1"/>
  <c r="G6381" i="1"/>
  <c r="F6382" i="1"/>
  <c r="G6382" i="1"/>
  <c r="F6383" i="1"/>
  <c r="G6383" i="1"/>
  <c r="F6384" i="1"/>
  <c r="G6384" i="1"/>
  <c r="F6385" i="1"/>
  <c r="G6385" i="1"/>
  <c r="F6386" i="1"/>
  <c r="G6386" i="1"/>
  <c r="F6387" i="1"/>
  <c r="G6387" i="1"/>
  <c r="F6388" i="1"/>
  <c r="G6388" i="1"/>
  <c r="F6389" i="1"/>
  <c r="G6389" i="1"/>
  <c r="F6390" i="1"/>
  <c r="G6390" i="1"/>
  <c r="F6391" i="1"/>
  <c r="G6391" i="1"/>
  <c r="F6392" i="1"/>
  <c r="G6392" i="1"/>
  <c r="F6393" i="1"/>
  <c r="G6393" i="1"/>
  <c r="F6394" i="1"/>
  <c r="G6394" i="1"/>
  <c r="F6395" i="1"/>
  <c r="G6395" i="1"/>
  <c r="F6396" i="1"/>
  <c r="G6396" i="1"/>
  <c r="F6397" i="1"/>
  <c r="G6397" i="1"/>
  <c r="F6398" i="1"/>
  <c r="G6398" i="1"/>
  <c r="F6399" i="1"/>
  <c r="G6399" i="1"/>
  <c r="F6400" i="1"/>
  <c r="G6400" i="1"/>
  <c r="F6401" i="1"/>
  <c r="G6401" i="1"/>
  <c r="F6402" i="1"/>
  <c r="G6402" i="1"/>
  <c r="F6403" i="1"/>
  <c r="G6403" i="1"/>
  <c r="F6404" i="1"/>
  <c r="G6404" i="1"/>
  <c r="F6405" i="1"/>
  <c r="G6405" i="1"/>
  <c r="F6406" i="1"/>
  <c r="G6406" i="1"/>
  <c r="F6407" i="1"/>
  <c r="G6407" i="1"/>
  <c r="F6408" i="1"/>
  <c r="G6408" i="1"/>
  <c r="F6409" i="1"/>
  <c r="G6409" i="1"/>
  <c r="F6410" i="1"/>
  <c r="G6410" i="1"/>
  <c r="F6411" i="1"/>
  <c r="G6411" i="1"/>
  <c r="F6412" i="1"/>
  <c r="G6412" i="1"/>
  <c r="F6413" i="1"/>
  <c r="G6413" i="1"/>
  <c r="F6414" i="1"/>
  <c r="G6414" i="1"/>
  <c r="F6415" i="1"/>
  <c r="G6415" i="1"/>
  <c r="F6416" i="1"/>
  <c r="G6416" i="1"/>
  <c r="F6417" i="1"/>
  <c r="G6417" i="1"/>
  <c r="F6418" i="1"/>
  <c r="G6418" i="1"/>
  <c r="F6419" i="1"/>
  <c r="G6419" i="1"/>
  <c r="F6420" i="1"/>
  <c r="G6420" i="1"/>
  <c r="F6421" i="1"/>
  <c r="G6421" i="1"/>
  <c r="F6422" i="1"/>
  <c r="G6422" i="1"/>
  <c r="F6423" i="1"/>
  <c r="G6423" i="1"/>
  <c r="F6424" i="1"/>
  <c r="G6424" i="1"/>
  <c r="F6425" i="1"/>
  <c r="G6425" i="1"/>
  <c r="F6426" i="1"/>
  <c r="G6426" i="1"/>
  <c r="F6427" i="1"/>
  <c r="G6427" i="1"/>
  <c r="F6428" i="1"/>
  <c r="G6428" i="1"/>
  <c r="F6429" i="1"/>
  <c r="G6429" i="1"/>
  <c r="F6430" i="1"/>
  <c r="G6430" i="1"/>
  <c r="F6431" i="1"/>
  <c r="G6431" i="1"/>
  <c r="F6432" i="1"/>
  <c r="G6432" i="1"/>
  <c r="F6433" i="1"/>
  <c r="G6433" i="1"/>
  <c r="F6434" i="1"/>
  <c r="G6434" i="1"/>
  <c r="F6435" i="1"/>
  <c r="G6435" i="1"/>
  <c r="F6436" i="1"/>
  <c r="G6436" i="1"/>
  <c r="F6437" i="1"/>
  <c r="G6437" i="1"/>
  <c r="F6438" i="1"/>
  <c r="G6438" i="1"/>
  <c r="F6439" i="1"/>
  <c r="G6439" i="1"/>
  <c r="F6440" i="1"/>
  <c r="G6440" i="1"/>
  <c r="F6441" i="1"/>
  <c r="G6441" i="1"/>
  <c r="F6442" i="1"/>
  <c r="G6442" i="1"/>
  <c r="F6443" i="1"/>
  <c r="G6443" i="1"/>
  <c r="F6444" i="1"/>
  <c r="G6444" i="1"/>
  <c r="F6445" i="1"/>
  <c r="G6445" i="1"/>
  <c r="F6446" i="1"/>
  <c r="G6446" i="1"/>
  <c r="F6447" i="1"/>
  <c r="G6447" i="1"/>
  <c r="F6448" i="1"/>
  <c r="G6448" i="1"/>
  <c r="F6449" i="1"/>
  <c r="G6449" i="1"/>
  <c r="F6450" i="1"/>
  <c r="G6450" i="1"/>
  <c r="F6451" i="1"/>
  <c r="G6451" i="1"/>
  <c r="F6452" i="1"/>
  <c r="G6452" i="1"/>
  <c r="F6453" i="1"/>
  <c r="G6453" i="1"/>
  <c r="F6454" i="1"/>
  <c r="G6454" i="1"/>
  <c r="F6455" i="1"/>
  <c r="G6455" i="1"/>
  <c r="F6456" i="1"/>
  <c r="G6456" i="1"/>
  <c r="F6457" i="1"/>
  <c r="G6457" i="1"/>
  <c r="F6458" i="1"/>
  <c r="G6458" i="1"/>
  <c r="F6459" i="1"/>
  <c r="G6459" i="1"/>
  <c r="F6460" i="1"/>
  <c r="G6460" i="1"/>
  <c r="F6461" i="1"/>
  <c r="G6461" i="1"/>
  <c r="F6462" i="1"/>
  <c r="G6462" i="1"/>
  <c r="F6463" i="1"/>
  <c r="G6463" i="1"/>
  <c r="F6464" i="1"/>
  <c r="G6464" i="1"/>
  <c r="F6465" i="1"/>
  <c r="G6465" i="1"/>
  <c r="F6466" i="1"/>
  <c r="G6466" i="1"/>
  <c r="F6467" i="1"/>
  <c r="G6467" i="1"/>
  <c r="F6468" i="1"/>
  <c r="G6468" i="1"/>
  <c r="F6469" i="1"/>
  <c r="G6469" i="1"/>
  <c r="F6470" i="1"/>
  <c r="G6470" i="1"/>
  <c r="F6471" i="1"/>
  <c r="G6471" i="1"/>
  <c r="F6472" i="1"/>
  <c r="G6472" i="1"/>
  <c r="F6473" i="1"/>
  <c r="G6473" i="1"/>
  <c r="F6474" i="1"/>
  <c r="G6474" i="1"/>
  <c r="F6475" i="1"/>
  <c r="G6475" i="1"/>
  <c r="F6476" i="1"/>
  <c r="G6476" i="1"/>
  <c r="F6477" i="1"/>
  <c r="G6477" i="1"/>
  <c r="F6478" i="1"/>
  <c r="G6478" i="1"/>
  <c r="F6479" i="1"/>
  <c r="G6479" i="1"/>
  <c r="F6480" i="1"/>
  <c r="G6480" i="1"/>
  <c r="F6481" i="1"/>
  <c r="G6481" i="1"/>
  <c r="F6482" i="1"/>
  <c r="G6482" i="1"/>
  <c r="F6483" i="1"/>
  <c r="G6483" i="1"/>
  <c r="F6484" i="1"/>
  <c r="G6484" i="1"/>
  <c r="F6485" i="1"/>
  <c r="G6485" i="1"/>
  <c r="F6486" i="1"/>
  <c r="G6486" i="1"/>
  <c r="F6487" i="1"/>
  <c r="G6487" i="1"/>
  <c r="F6488" i="1"/>
  <c r="G6488" i="1"/>
  <c r="F6489" i="1"/>
  <c r="G6489" i="1"/>
  <c r="F6490" i="1"/>
  <c r="G6490" i="1"/>
  <c r="F6491" i="1"/>
  <c r="G6491" i="1"/>
  <c r="F6492" i="1"/>
  <c r="G6492" i="1"/>
  <c r="F6493" i="1"/>
  <c r="G6493" i="1"/>
  <c r="F6494" i="1"/>
  <c r="G6494" i="1"/>
  <c r="F6495" i="1"/>
  <c r="G6495" i="1"/>
  <c r="F6496" i="1"/>
  <c r="G6496" i="1"/>
  <c r="F6497" i="1"/>
  <c r="G6497" i="1"/>
  <c r="F6498" i="1"/>
  <c r="G6498" i="1"/>
  <c r="F6499" i="1"/>
  <c r="G6499" i="1"/>
  <c r="F6500" i="1"/>
  <c r="G6500" i="1"/>
  <c r="F6501" i="1"/>
  <c r="G6501" i="1"/>
  <c r="F6502" i="1"/>
  <c r="G6502" i="1"/>
  <c r="F6503" i="1"/>
  <c r="G6503" i="1"/>
  <c r="F6504" i="1"/>
  <c r="G6504" i="1"/>
  <c r="F6505" i="1"/>
  <c r="G6505" i="1"/>
  <c r="F6506" i="1"/>
  <c r="G6506" i="1"/>
  <c r="F6507" i="1"/>
  <c r="G6507" i="1"/>
  <c r="F6508" i="1"/>
  <c r="G6508" i="1"/>
  <c r="F6509" i="1"/>
  <c r="G6509" i="1"/>
  <c r="F6510" i="1"/>
  <c r="G6510" i="1"/>
  <c r="F6511" i="1"/>
  <c r="G6511" i="1"/>
  <c r="F6512" i="1"/>
  <c r="G6512" i="1"/>
  <c r="F6513" i="1"/>
  <c r="G6513" i="1"/>
  <c r="F6514" i="1"/>
  <c r="G6514" i="1"/>
  <c r="F6515" i="1"/>
  <c r="G6515" i="1"/>
  <c r="F6516" i="1"/>
  <c r="G6516" i="1"/>
  <c r="F6517" i="1"/>
  <c r="G6517" i="1"/>
  <c r="F6518" i="1"/>
  <c r="G6518" i="1"/>
  <c r="F6519" i="1"/>
  <c r="G6519" i="1"/>
  <c r="F6520" i="1"/>
  <c r="G6520" i="1"/>
  <c r="F6521" i="1"/>
  <c r="G6521" i="1"/>
  <c r="F6522" i="1"/>
  <c r="G6522" i="1"/>
  <c r="F6523" i="1"/>
  <c r="G6523" i="1"/>
  <c r="F6524" i="1"/>
  <c r="G6524" i="1"/>
  <c r="F6525" i="1"/>
  <c r="G6525" i="1"/>
  <c r="F6526" i="1"/>
  <c r="G6526" i="1"/>
  <c r="F6527" i="1"/>
  <c r="G6527" i="1"/>
  <c r="F6528" i="1"/>
  <c r="G6528" i="1"/>
  <c r="F6529" i="1"/>
  <c r="G6529" i="1"/>
  <c r="F6530" i="1"/>
  <c r="G6530" i="1"/>
  <c r="F6531" i="1"/>
  <c r="G6531" i="1"/>
  <c r="F6532" i="1"/>
  <c r="G6532" i="1"/>
  <c r="F6533" i="1"/>
  <c r="G6533" i="1"/>
  <c r="F6534" i="1"/>
  <c r="G6534" i="1"/>
  <c r="F6535" i="1"/>
  <c r="G6535" i="1"/>
  <c r="F6536" i="1"/>
  <c r="G6536" i="1"/>
  <c r="F6537" i="1"/>
  <c r="G6537" i="1"/>
  <c r="F6538" i="1"/>
  <c r="G6538" i="1"/>
  <c r="F6539" i="1"/>
  <c r="G6539" i="1"/>
  <c r="F6540" i="1"/>
  <c r="G6540" i="1"/>
  <c r="F6541" i="1"/>
  <c r="G6541" i="1"/>
  <c r="F6542" i="1"/>
  <c r="G6542" i="1"/>
  <c r="F6543" i="1"/>
  <c r="G6543" i="1"/>
  <c r="F6544" i="1"/>
  <c r="G6544" i="1"/>
  <c r="F6545" i="1"/>
  <c r="G6545" i="1"/>
  <c r="F6546" i="1"/>
  <c r="G6546" i="1"/>
  <c r="F6547" i="1"/>
  <c r="G6547" i="1"/>
  <c r="F6548" i="1"/>
  <c r="G6548" i="1"/>
  <c r="F6549" i="1"/>
  <c r="G6549" i="1"/>
  <c r="F6550" i="1"/>
  <c r="G6550" i="1"/>
  <c r="F6551" i="1"/>
  <c r="G6551" i="1"/>
  <c r="F6552" i="1"/>
  <c r="G6552" i="1"/>
  <c r="F6553" i="1"/>
  <c r="G6553" i="1"/>
  <c r="F6554" i="1"/>
  <c r="G6554" i="1"/>
  <c r="F6555" i="1"/>
  <c r="G6555" i="1"/>
  <c r="F6556" i="1"/>
  <c r="G6556" i="1"/>
  <c r="F6557" i="1"/>
  <c r="G6557" i="1"/>
  <c r="F6558" i="1"/>
  <c r="G6558" i="1"/>
  <c r="F6559" i="1"/>
  <c r="G6559" i="1"/>
  <c r="F6560" i="1"/>
  <c r="G6560" i="1"/>
  <c r="F6561" i="1"/>
  <c r="G6561" i="1"/>
  <c r="F6562" i="1"/>
  <c r="G6562" i="1"/>
  <c r="F6563" i="1"/>
  <c r="G6563" i="1"/>
  <c r="F6564" i="1"/>
  <c r="G6564" i="1"/>
  <c r="F6565" i="1"/>
  <c r="G6565" i="1"/>
  <c r="F6566" i="1"/>
  <c r="G6566" i="1"/>
  <c r="F6567" i="1"/>
  <c r="G6567" i="1"/>
  <c r="F6568" i="1"/>
  <c r="G6568" i="1"/>
  <c r="F6569" i="1"/>
  <c r="G6569" i="1"/>
  <c r="F6570" i="1"/>
  <c r="G6570" i="1"/>
  <c r="F6571" i="1"/>
  <c r="G6571" i="1"/>
  <c r="F6572" i="1"/>
  <c r="G6572" i="1"/>
  <c r="F6573" i="1"/>
  <c r="G6573" i="1"/>
  <c r="F6574" i="1"/>
  <c r="G6574" i="1"/>
  <c r="F6575" i="1"/>
  <c r="G6575" i="1"/>
  <c r="F6576" i="1"/>
  <c r="G6576" i="1"/>
  <c r="F6577" i="1"/>
  <c r="G6577" i="1"/>
  <c r="F6578" i="1"/>
  <c r="G6578" i="1"/>
  <c r="F6579" i="1"/>
  <c r="G6579" i="1"/>
  <c r="F6580" i="1"/>
  <c r="G6580" i="1"/>
  <c r="F6581" i="1"/>
  <c r="G6581" i="1"/>
  <c r="F6582" i="1"/>
  <c r="G6582" i="1"/>
  <c r="F6583" i="1"/>
  <c r="G6583" i="1"/>
  <c r="F6584" i="1"/>
  <c r="G6584" i="1"/>
  <c r="F6585" i="1"/>
  <c r="G6585" i="1"/>
  <c r="F6586" i="1"/>
  <c r="G6586" i="1"/>
  <c r="F6587" i="1"/>
  <c r="G6587" i="1"/>
  <c r="F6588" i="1"/>
  <c r="G6588" i="1"/>
  <c r="F6589" i="1"/>
  <c r="G6589" i="1"/>
  <c r="F6590" i="1"/>
  <c r="G6590" i="1"/>
  <c r="F6591" i="1"/>
  <c r="G6591" i="1"/>
  <c r="F6592" i="1"/>
  <c r="G6592" i="1"/>
  <c r="F6593" i="1"/>
  <c r="G6593" i="1"/>
  <c r="F6594" i="1"/>
  <c r="G6594" i="1"/>
  <c r="F6595" i="1"/>
  <c r="G6595" i="1"/>
  <c r="F6596" i="1"/>
  <c r="G6596" i="1"/>
  <c r="F6597" i="1"/>
  <c r="G6597" i="1"/>
  <c r="F6598" i="1"/>
  <c r="G6598" i="1"/>
  <c r="F6599" i="1"/>
  <c r="G6599" i="1"/>
  <c r="F6600" i="1"/>
  <c r="G6600" i="1"/>
  <c r="F6601" i="1"/>
  <c r="G6601" i="1"/>
  <c r="F6602" i="1"/>
  <c r="G6602" i="1"/>
  <c r="F6603" i="1"/>
  <c r="G6603" i="1"/>
  <c r="F6604" i="1"/>
  <c r="G6604" i="1"/>
  <c r="F6605" i="1"/>
  <c r="G6605" i="1"/>
  <c r="F6606" i="1"/>
  <c r="G6606" i="1"/>
  <c r="F6607" i="1"/>
  <c r="G6607" i="1"/>
  <c r="F6608" i="1"/>
  <c r="G6608" i="1"/>
  <c r="F6609" i="1"/>
  <c r="G6609" i="1"/>
  <c r="F6610" i="1"/>
  <c r="G6610" i="1"/>
  <c r="F6611" i="1"/>
  <c r="G6611" i="1"/>
  <c r="F6612" i="1"/>
  <c r="G6612" i="1"/>
  <c r="F6613" i="1"/>
  <c r="G6613" i="1"/>
  <c r="F6614" i="1"/>
  <c r="G6614" i="1"/>
  <c r="F6615" i="1"/>
  <c r="G6615" i="1"/>
  <c r="F6616" i="1"/>
  <c r="G6616" i="1"/>
  <c r="F6617" i="1"/>
  <c r="G6617" i="1"/>
  <c r="F6618" i="1"/>
  <c r="G6618" i="1"/>
  <c r="F6619" i="1"/>
  <c r="G6619" i="1"/>
  <c r="F6620" i="1"/>
  <c r="G6620" i="1"/>
  <c r="F6621" i="1"/>
  <c r="G6621" i="1"/>
  <c r="F6622" i="1"/>
  <c r="G6622" i="1"/>
  <c r="F6623" i="1"/>
  <c r="G6623" i="1"/>
  <c r="F6624" i="1"/>
  <c r="G6624" i="1"/>
  <c r="F6625" i="1"/>
  <c r="G6625" i="1"/>
  <c r="F6626" i="1"/>
  <c r="G6626" i="1"/>
  <c r="F6627" i="1"/>
  <c r="G6627" i="1"/>
  <c r="F6628" i="1"/>
  <c r="G6628" i="1"/>
  <c r="F6629" i="1"/>
  <c r="G6629" i="1"/>
  <c r="F6630" i="1"/>
  <c r="G6630" i="1"/>
  <c r="F6631" i="1"/>
  <c r="G6631" i="1"/>
  <c r="F6632" i="1"/>
  <c r="G6632" i="1"/>
  <c r="F6633" i="1"/>
  <c r="G6633" i="1"/>
  <c r="F6634" i="1"/>
  <c r="G6634" i="1"/>
  <c r="F6635" i="1"/>
  <c r="G6635" i="1"/>
  <c r="F6636" i="1"/>
  <c r="G6636" i="1"/>
  <c r="F6637" i="1"/>
  <c r="G6637" i="1"/>
  <c r="F6638" i="1"/>
  <c r="G6638" i="1"/>
  <c r="F6639" i="1"/>
  <c r="G6639" i="1"/>
  <c r="F6640" i="1"/>
  <c r="G6640" i="1"/>
  <c r="F6641" i="1"/>
  <c r="G6641" i="1"/>
  <c r="F6642" i="1"/>
  <c r="G6642" i="1"/>
  <c r="F6643" i="1"/>
  <c r="G6643" i="1"/>
  <c r="F6644" i="1"/>
  <c r="G6644" i="1"/>
  <c r="F6645" i="1"/>
  <c r="G6645" i="1"/>
  <c r="F6646" i="1"/>
  <c r="G6646" i="1"/>
  <c r="F6647" i="1"/>
  <c r="G6647" i="1"/>
  <c r="F6648" i="1"/>
  <c r="G6648" i="1"/>
  <c r="F6649" i="1"/>
  <c r="G6649" i="1"/>
  <c r="F6650" i="1"/>
  <c r="G6650" i="1"/>
  <c r="F6651" i="1"/>
  <c r="G6651" i="1"/>
  <c r="F6652" i="1"/>
  <c r="G6652" i="1"/>
  <c r="F6653" i="1"/>
  <c r="G6653" i="1"/>
  <c r="F6654" i="1"/>
  <c r="G6654" i="1"/>
  <c r="F6655" i="1"/>
  <c r="G6655" i="1"/>
  <c r="F6656" i="1"/>
  <c r="G6656" i="1"/>
  <c r="F6657" i="1"/>
  <c r="G6657" i="1"/>
  <c r="F6658" i="1"/>
  <c r="G6658" i="1"/>
  <c r="F6659" i="1"/>
  <c r="G6659" i="1"/>
  <c r="F6660" i="1"/>
  <c r="G6660" i="1"/>
  <c r="F6661" i="1"/>
  <c r="G6661" i="1"/>
  <c r="F6662" i="1"/>
  <c r="G6662" i="1"/>
  <c r="F6663" i="1"/>
  <c r="G6663" i="1"/>
  <c r="F6664" i="1"/>
  <c r="G6664" i="1"/>
  <c r="F6665" i="1"/>
  <c r="G6665" i="1"/>
  <c r="F6666" i="1"/>
  <c r="G6666" i="1"/>
  <c r="F6667" i="1"/>
  <c r="G6667" i="1"/>
  <c r="F6668" i="1"/>
  <c r="G6668" i="1"/>
  <c r="F6669" i="1"/>
  <c r="G6669" i="1"/>
  <c r="F6670" i="1"/>
  <c r="G6670" i="1"/>
  <c r="F6671" i="1"/>
  <c r="G6671" i="1"/>
  <c r="F6672" i="1"/>
  <c r="G6672" i="1"/>
  <c r="F6673" i="1"/>
  <c r="G6673" i="1"/>
  <c r="F6674" i="1"/>
  <c r="G6674" i="1"/>
  <c r="F6675" i="1"/>
  <c r="G6675" i="1"/>
  <c r="F6676" i="1"/>
  <c r="G6676" i="1"/>
  <c r="F6677" i="1"/>
  <c r="G6677" i="1"/>
  <c r="F6678" i="1"/>
  <c r="G6678" i="1"/>
  <c r="F6679" i="1"/>
  <c r="G6679" i="1"/>
  <c r="F6680" i="1"/>
  <c r="G6680" i="1"/>
  <c r="F6681" i="1"/>
  <c r="G6681" i="1"/>
  <c r="F6682" i="1"/>
  <c r="G6682" i="1"/>
  <c r="F6683" i="1"/>
  <c r="G6683" i="1"/>
  <c r="F6684" i="1"/>
  <c r="G6684" i="1"/>
  <c r="F6685" i="1"/>
  <c r="G6685" i="1"/>
  <c r="F6686" i="1"/>
  <c r="G6686" i="1"/>
  <c r="F6687" i="1"/>
  <c r="G6687" i="1"/>
  <c r="F6688" i="1"/>
  <c r="G6688" i="1"/>
  <c r="F6689" i="1"/>
  <c r="G6689" i="1"/>
  <c r="F6690" i="1"/>
  <c r="G6690" i="1"/>
  <c r="F6691" i="1"/>
  <c r="G6691" i="1"/>
  <c r="F6692" i="1"/>
  <c r="G6692" i="1"/>
  <c r="F6693" i="1"/>
  <c r="G6693" i="1"/>
  <c r="F6694" i="1"/>
  <c r="G6694" i="1"/>
  <c r="F6695" i="1"/>
  <c r="G6695" i="1"/>
  <c r="F6696" i="1"/>
  <c r="G6696" i="1"/>
  <c r="F6697" i="1"/>
  <c r="G6697" i="1"/>
  <c r="F6698" i="1"/>
  <c r="G6698" i="1"/>
  <c r="F6699" i="1"/>
  <c r="G6699" i="1"/>
  <c r="F6700" i="1"/>
  <c r="G6700" i="1"/>
  <c r="F6701" i="1"/>
  <c r="G6701" i="1"/>
  <c r="F6702" i="1"/>
  <c r="G6702" i="1"/>
  <c r="F6703" i="1"/>
  <c r="G6703" i="1"/>
  <c r="F6704" i="1"/>
  <c r="G6704" i="1"/>
  <c r="F6705" i="1"/>
  <c r="G6705" i="1"/>
  <c r="F6706" i="1"/>
  <c r="G6706" i="1"/>
  <c r="F6707" i="1"/>
  <c r="G6707" i="1"/>
  <c r="F6708" i="1"/>
  <c r="G6708" i="1"/>
  <c r="F6709" i="1"/>
  <c r="G6709" i="1"/>
  <c r="F6710" i="1"/>
  <c r="G6710" i="1"/>
  <c r="F6711" i="1"/>
  <c r="G6711" i="1"/>
  <c r="F6712" i="1"/>
  <c r="G6712" i="1"/>
  <c r="F6713" i="1"/>
  <c r="G6713" i="1"/>
  <c r="F6714" i="1"/>
  <c r="G6714" i="1"/>
  <c r="F6715" i="1"/>
  <c r="G6715" i="1"/>
  <c r="F6716" i="1"/>
  <c r="G6716" i="1"/>
  <c r="F6717" i="1"/>
  <c r="G6717" i="1"/>
  <c r="F6718" i="1"/>
  <c r="G6718" i="1"/>
  <c r="F6719" i="1"/>
  <c r="G6719" i="1"/>
  <c r="F6720" i="1"/>
  <c r="G6720" i="1"/>
  <c r="F6721" i="1"/>
  <c r="G6721" i="1"/>
  <c r="F6722" i="1"/>
  <c r="G6722" i="1"/>
  <c r="F6723" i="1"/>
  <c r="G6723" i="1"/>
  <c r="F6724" i="1"/>
  <c r="G6724" i="1"/>
  <c r="F6725" i="1"/>
  <c r="G6725" i="1"/>
  <c r="F6726" i="1"/>
  <c r="G6726" i="1"/>
  <c r="F6727" i="1"/>
  <c r="G6727" i="1"/>
  <c r="F6728" i="1"/>
  <c r="G6728" i="1"/>
  <c r="F6729" i="1"/>
  <c r="G6729" i="1"/>
  <c r="F6730" i="1"/>
  <c r="G6730" i="1"/>
  <c r="F6731" i="1"/>
  <c r="G6731" i="1"/>
  <c r="F6732" i="1"/>
  <c r="G6732" i="1"/>
  <c r="F6733" i="1"/>
  <c r="G6733" i="1"/>
  <c r="F6734" i="1"/>
  <c r="G6734" i="1"/>
  <c r="F6735" i="1"/>
  <c r="G6735" i="1"/>
  <c r="F6736" i="1"/>
  <c r="G6736" i="1"/>
  <c r="F6737" i="1"/>
  <c r="G6737" i="1"/>
  <c r="F6738" i="1"/>
  <c r="G6738" i="1"/>
  <c r="F6739" i="1"/>
  <c r="G6739" i="1"/>
  <c r="F6740" i="1"/>
  <c r="G6740" i="1"/>
  <c r="F6741" i="1"/>
  <c r="G6741" i="1"/>
  <c r="F6742" i="1"/>
  <c r="G6742" i="1"/>
  <c r="F6743" i="1"/>
  <c r="G6743" i="1"/>
  <c r="F6744" i="1"/>
  <c r="G6744" i="1"/>
  <c r="F6745" i="1"/>
  <c r="G6745" i="1"/>
  <c r="F6746" i="1"/>
  <c r="G6746" i="1"/>
  <c r="F6747" i="1"/>
  <c r="G6747" i="1"/>
  <c r="F6748" i="1"/>
  <c r="G6748" i="1"/>
  <c r="F6749" i="1"/>
  <c r="G6749" i="1"/>
  <c r="F6750" i="1"/>
  <c r="G6750" i="1"/>
  <c r="F6751" i="1"/>
  <c r="G6751" i="1"/>
  <c r="F6752" i="1"/>
  <c r="G6752" i="1"/>
  <c r="F6753" i="1"/>
  <c r="G6753" i="1"/>
  <c r="F6754" i="1"/>
  <c r="G6754" i="1"/>
  <c r="F6755" i="1"/>
  <c r="G6755" i="1"/>
  <c r="F6756" i="1"/>
  <c r="G6756" i="1"/>
  <c r="F6757" i="1"/>
  <c r="G6757" i="1"/>
  <c r="F6758" i="1"/>
  <c r="G6758" i="1"/>
  <c r="F6759" i="1"/>
  <c r="G6759" i="1"/>
  <c r="F6760" i="1"/>
  <c r="G6760" i="1"/>
  <c r="F6761" i="1"/>
  <c r="G6761" i="1"/>
  <c r="F6762" i="1"/>
  <c r="G6762" i="1"/>
  <c r="F6763" i="1"/>
  <c r="G6763" i="1"/>
  <c r="F6764" i="1"/>
  <c r="G6764" i="1"/>
  <c r="F6765" i="1"/>
  <c r="G6765" i="1"/>
  <c r="F6766" i="1"/>
  <c r="G6766" i="1"/>
  <c r="F6767" i="1"/>
  <c r="G6767" i="1"/>
  <c r="F6768" i="1"/>
  <c r="G6768" i="1"/>
  <c r="F6769" i="1"/>
  <c r="G6769" i="1"/>
  <c r="F6770" i="1"/>
  <c r="G6770" i="1"/>
  <c r="F6771" i="1"/>
  <c r="G6771" i="1"/>
  <c r="F6772" i="1"/>
  <c r="G6772" i="1"/>
  <c r="F6773" i="1"/>
  <c r="G6773" i="1"/>
  <c r="F6774" i="1"/>
  <c r="G6774" i="1"/>
  <c r="F6775" i="1"/>
  <c r="G6775" i="1"/>
  <c r="F6776" i="1"/>
  <c r="G6776" i="1"/>
  <c r="F6777" i="1"/>
  <c r="G6777" i="1"/>
  <c r="F6778" i="1"/>
  <c r="G6778" i="1"/>
  <c r="F6779" i="1"/>
  <c r="G6779" i="1"/>
  <c r="F6780" i="1"/>
  <c r="G6780" i="1"/>
  <c r="F6781" i="1"/>
  <c r="G6781" i="1"/>
  <c r="F6782" i="1"/>
  <c r="G6782" i="1"/>
  <c r="F6783" i="1"/>
  <c r="G6783" i="1"/>
  <c r="F6784" i="1"/>
  <c r="G6784" i="1"/>
  <c r="F6785" i="1"/>
  <c r="G6785" i="1"/>
  <c r="F6786" i="1"/>
  <c r="G6786" i="1"/>
  <c r="F6787" i="1"/>
  <c r="G6787" i="1"/>
  <c r="F6788" i="1"/>
  <c r="G6788" i="1"/>
  <c r="F6789" i="1"/>
  <c r="G6789" i="1"/>
  <c r="F6790" i="1"/>
  <c r="G6790" i="1"/>
  <c r="F6791" i="1"/>
  <c r="G6791" i="1"/>
  <c r="F6792" i="1"/>
  <c r="G6792" i="1"/>
  <c r="F6793" i="1"/>
  <c r="G6793" i="1"/>
  <c r="F6794" i="1"/>
  <c r="G6794" i="1"/>
  <c r="F6795" i="1"/>
  <c r="G6795" i="1"/>
  <c r="F6796" i="1"/>
  <c r="G6796" i="1"/>
  <c r="F6797" i="1"/>
  <c r="G6797" i="1"/>
  <c r="F6798" i="1"/>
  <c r="G6798" i="1"/>
  <c r="F6799" i="1"/>
  <c r="G6799" i="1"/>
  <c r="F6800" i="1"/>
  <c r="G6800" i="1"/>
  <c r="F6801" i="1"/>
  <c r="G6801" i="1"/>
  <c r="F6802" i="1"/>
  <c r="G6802" i="1"/>
  <c r="F6803" i="1"/>
  <c r="G6803" i="1"/>
  <c r="F6804" i="1"/>
  <c r="G6804" i="1"/>
  <c r="F6805" i="1"/>
  <c r="G6805" i="1"/>
  <c r="F6806" i="1"/>
  <c r="G6806" i="1"/>
  <c r="F6807" i="1"/>
  <c r="G6807" i="1"/>
  <c r="F6808" i="1"/>
  <c r="G6808" i="1"/>
  <c r="F6809" i="1"/>
  <c r="G6809" i="1"/>
  <c r="F6810" i="1"/>
  <c r="G6810" i="1"/>
  <c r="F6811" i="1"/>
  <c r="G6811" i="1"/>
  <c r="F6812" i="1"/>
  <c r="G6812" i="1"/>
  <c r="F6813" i="1"/>
  <c r="G6813" i="1"/>
  <c r="F6814" i="1"/>
  <c r="G6814" i="1"/>
  <c r="F6815" i="1"/>
  <c r="G6815" i="1"/>
  <c r="F6816" i="1"/>
  <c r="G6816" i="1"/>
  <c r="F6817" i="1"/>
  <c r="G6817" i="1"/>
  <c r="F6818" i="1"/>
  <c r="G6818" i="1"/>
  <c r="F6819" i="1"/>
  <c r="G6819" i="1"/>
  <c r="F6820" i="1"/>
  <c r="G6820" i="1"/>
  <c r="F6821" i="1"/>
  <c r="G6821" i="1"/>
  <c r="F6822" i="1"/>
  <c r="G6822" i="1"/>
  <c r="F6823" i="1"/>
  <c r="G6823" i="1"/>
  <c r="F6824" i="1"/>
  <c r="G6824" i="1"/>
  <c r="F6825" i="1"/>
  <c r="G6825" i="1"/>
  <c r="F6826" i="1"/>
  <c r="G6826" i="1"/>
  <c r="F6827" i="1"/>
  <c r="G6827" i="1"/>
  <c r="F6828" i="1"/>
  <c r="G6828" i="1"/>
  <c r="F6829" i="1"/>
  <c r="G6829" i="1"/>
  <c r="F6830" i="1"/>
  <c r="G6830" i="1"/>
  <c r="F6831" i="1"/>
  <c r="G6831" i="1"/>
  <c r="F6832" i="1"/>
  <c r="G6832" i="1"/>
  <c r="F6833" i="1"/>
  <c r="G6833" i="1"/>
  <c r="F6834" i="1"/>
  <c r="G6834" i="1"/>
  <c r="F6835" i="1"/>
  <c r="G6835" i="1"/>
  <c r="F6836" i="1"/>
  <c r="G6836" i="1"/>
  <c r="F6837" i="1"/>
  <c r="G6837" i="1"/>
  <c r="F6838" i="1"/>
  <c r="G6838" i="1"/>
  <c r="F6839" i="1"/>
  <c r="G6839" i="1"/>
  <c r="F6840" i="1"/>
  <c r="G6840" i="1"/>
  <c r="F6841" i="1"/>
  <c r="G6841" i="1"/>
  <c r="F6842" i="1"/>
  <c r="G6842" i="1"/>
  <c r="F6843" i="1"/>
  <c r="G6843" i="1"/>
  <c r="F6844" i="1"/>
  <c r="G6844" i="1"/>
  <c r="F6845" i="1"/>
  <c r="G6845" i="1"/>
  <c r="F6846" i="1"/>
  <c r="G6846" i="1"/>
  <c r="F6847" i="1"/>
  <c r="G6847" i="1"/>
  <c r="F6848" i="1"/>
  <c r="G6848" i="1"/>
  <c r="F6849" i="1"/>
  <c r="G6849" i="1"/>
  <c r="F6850" i="1"/>
  <c r="G6850" i="1"/>
  <c r="F6851" i="1"/>
  <c r="G6851" i="1"/>
  <c r="F6852" i="1"/>
  <c r="G6852" i="1"/>
  <c r="F6853" i="1"/>
  <c r="G6853" i="1"/>
  <c r="F6854" i="1"/>
  <c r="G6854" i="1"/>
  <c r="F6855" i="1"/>
  <c r="G6855" i="1"/>
  <c r="F6856" i="1"/>
  <c r="G6856" i="1"/>
  <c r="F6857" i="1"/>
  <c r="G6857" i="1"/>
  <c r="F6858" i="1"/>
  <c r="G6858" i="1"/>
  <c r="F6859" i="1"/>
  <c r="G6859" i="1"/>
  <c r="F6860" i="1"/>
  <c r="G6860" i="1"/>
  <c r="F6861" i="1"/>
  <c r="G6861" i="1"/>
  <c r="F6862" i="1"/>
  <c r="G6862" i="1"/>
  <c r="F6863" i="1"/>
  <c r="G6863" i="1"/>
  <c r="F6864" i="1"/>
  <c r="G6864" i="1"/>
  <c r="F6865" i="1"/>
  <c r="G6865" i="1"/>
  <c r="F6866" i="1"/>
  <c r="G6866" i="1"/>
  <c r="F6867" i="1"/>
  <c r="G6867" i="1"/>
  <c r="F6868" i="1"/>
  <c r="G6868" i="1"/>
  <c r="F6869" i="1"/>
  <c r="G6869" i="1"/>
  <c r="F6870" i="1"/>
  <c r="G6870" i="1"/>
  <c r="F6871" i="1"/>
  <c r="G6871" i="1"/>
  <c r="F6872" i="1"/>
  <c r="G6872" i="1"/>
  <c r="F6873" i="1"/>
  <c r="G6873" i="1"/>
  <c r="F6874" i="1"/>
  <c r="G6874" i="1"/>
  <c r="F6875" i="1"/>
  <c r="G6875" i="1"/>
  <c r="F6876" i="1"/>
  <c r="G6876" i="1"/>
  <c r="F6877" i="1"/>
  <c r="G6877" i="1"/>
  <c r="F6878" i="1"/>
  <c r="G6878" i="1"/>
  <c r="F6879" i="1"/>
  <c r="G6879" i="1"/>
  <c r="F6880" i="1"/>
  <c r="G6880" i="1"/>
  <c r="F6881" i="1"/>
  <c r="G6881" i="1"/>
  <c r="F6882" i="1"/>
  <c r="G6882" i="1"/>
  <c r="F6883" i="1"/>
  <c r="G6883" i="1"/>
  <c r="F6884" i="1"/>
  <c r="G6884" i="1"/>
  <c r="F6885" i="1"/>
  <c r="G6885" i="1"/>
  <c r="F6886" i="1"/>
  <c r="G6886" i="1"/>
  <c r="F6887" i="1"/>
  <c r="G6887" i="1"/>
  <c r="F6888" i="1"/>
  <c r="G6888" i="1"/>
  <c r="F6889" i="1"/>
  <c r="G6889" i="1"/>
  <c r="F6890" i="1"/>
  <c r="G6890" i="1"/>
  <c r="F6891" i="1"/>
  <c r="G6891" i="1"/>
  <c r="F6892" i="1"/>
  <c r="G6892" i="1"/>
  <c r="F6893" i="1"/>
  <c r="G6893" i="1"/>
  <c r="F6894" i="1"/>
  <c r="G6894" i="1"/>
  <c r="F6895" i="1"/>
  <c r="G6895" i="1"/>
  <c r="F6896" i="1"/>
  <c r="G6896" i="1"/>
  <c r="F6897" i="1"/>
  <c r="G6897" i="1"/>
  <c r="F6898" i="1"/>
  <c r="G6898" i="1"/>
  <c r="F6899" i="1"/>
  <c r="G6899" i="1"/>
  <c r="F6900" i="1"/>
  <c r="G6900" i="1"/>
  <c r="F6901" i="1"/>
  <c r="G6901" i="1"/>
  <c r="F6902" i="1"/>
  <c r="G6902" i="1"/>
  <c r="F6903" i="1"/>
  <c r="G6903" i="1"/>
  <c r="F6904" i="1"/>
  <c r="G6904" i="1"/>
  <c r="F6905" i="1"/>
  <c r="G6905" i="1"/>
  <c r="F6906" i="1"/>
  <c r="G6906" i="1"/>
  <c r="F6907" i="1"/>
  <c r="G6907" i="1"/>
  <c r="F6908" i="1"/>
  <c r="G6908" i="1"/>
  <c r="F6909" i="1"/>
  <c r="G6909" i="1"/>
  <c r="F6910" i="1"/>
  <c r="G6910" i="1"/>
  <c r="F6911" i="1"/>
  <c r="G6911" i="1"/>
  <c r="F6912" i="1"/>
  <c r="G6912" i="1"/>
  <c r="F6913" i="1"/>
  <c r="G6913" i="1"/>
  <c r="F6914" i="1"/>
  <c r="G6914" i="1"/>
  <c r="F6915" i="1"/>
  <c r="G6915" i="1"/>
  <c r="F6916" i="1"/>
  <c r="G6916" i="1"/>
  <c r="F6917" i="1"/>
  <c r="G6917" i="1"/>
  <c r="F6918" i="1"/>
  <c r="G6918" i="1"/>
  <c r="F6919" i="1"/>
  <c r="G6919" i="1"/>
  <c r="F6920" i="1"/>
  <c r="G6920" i="1"/>
  <c r="F6921" i="1"/>
  <c r="G6921" i="1"/>
  <c r="F6922" i="1"/>
  <c r="G6922" i="1"/>
  <c r="F6923" i="1"/>
  <c r="G6923" i="1"/>
  <c r="F6924" i="1"/>
  <c r="G6924" i="1"/>
  <c r="F6925" i="1"/>
  <c r="G6925" i="1"/>
  <c r="F6926" i="1"/>
  <c r="G6926" i="1"/>
  <c r="F6927" i="1"/>
  <c r="G6927" i="1"/>
  <c r="F6928" i="1"/>
  <c r="G6928" i="1"/>
  <c r="F6929" i="1"/>
  <c r="G6929" i="1"/>
  <c r="F6930" i="1"/>
  <c r="G6930" i="1"/>
  <c r="F6931" i="1"/>
  <c r="G6931" i="1"/>
  <c r="F6932" i="1"/>
  <c r="G6932" i="1"/>
  <c r="F6933" i="1"/>
  <c r="G6933" i="1"/>
  <c r="F6934" i="1"/>
  <c r="G6934" i="1"/>
  <c r="F6935" i="1"/>
  <c r="G6935" i="1"/>
  <c r="F6936" i="1"/>
  <c r="G6936" i="1"/>
  <c r="F6937" i="1"/>
  <c r="G6937" i="1"/>
  <c r="F6938" i="1"/>
  <c r="G6938" i="1"/>
  <c r="F6939" i="1"/>
  <c r="G6939" i="1"/>
  <c r="F6940" i="1"/>
  <c r="G6940" i="1"/>
  <c r="F6941" i="1"/>
  <c r="G6941" i="1"/>
  <c r="F6942" i="1"/>
  <c r="G6942" i="1"/>
  <c r="F6943" i="1"/>
  <c r="G6943" i="1"/>
  <c r="F6944" i="1"/>
  <c r="G6944" i="1"/>
  <c r="F6945" i="1"/>
  <c r="G6945" i="1"/>
  <c r="F6946" i="1"/>
  <c r="G6946" i="1"/>
  <c r="F6947" i="1"/>
  <c r="G6947" i="1"/>
  <c r="F6948" i="1"/>
  <c r="G6948" i="1"/>
  <c r="F6949" i="1"/>
  <c r="G6949" i="1"/>
  <c r="F6950" i="1"/>
  <c r="G6950" i="1"/>
  <c r="F6951" i="1"/>
  <c r="G6951" i="1"/>
  <c r="F6952" i="1"/>
  <c r="G6952" i="1"/>
  <c r="F6953" i="1"/>
  <c r="G6953" i="1"/>
  <c r="F6954" i="1"/>
  <c r="G6954" i="1"/>
  <c r="F6955" i="1"/>
  <c r="G6955" i="1"/>
  <c r="F6956" i="1"/>
  <c r="G6956" i="1"/>
  <c r="F6957" i="1"/>
  <c r="G6957" i="1"/>
  <c r="F6958" i="1"/>
  <c r="G6958" i="1"/>
  <c r="F6959" i="1"/>
  <c r="G6959" i="1"/>
  <c r="F6960" i="1"/>
  <c r="G6960" i="1"/>
  <c r="F6961" i="1"/>
  <c r="G6961" i="1"/>
  <c r="F6962" i="1"/>
  <c r="G6962" i="1"/>
  <c r="F6963" i="1"/>
  <c r="G6963" i="1"/>
  <c r="F6964" i="1"/>
  <c r="G6964" i="1"/>
  <c r="F6965" i="1"/>
  <c r="G6965" i="1"/>
  <c r="F6966" i="1"/>
  <c r="G6966" i="1"/>
  <c r="F6967" i="1"/>
  <c r="G6967" i="1"/>
  <c r="F6968" i="1"/>
  <c r="G6968" i="1"/>
  <c r="F6969" i="1"/>
  <c r="G6969" i="1"/>
  <c r="F6970" i="1"/>
  <c r="G6970" i="1"/>
  <c r="F6971" i="1"/>
  <c r="G6971" i="1"/>
  <c r="F6972" i="1"/>
  <c r="G6972" i="1"/>
  <c r="F6973" i="1"/>
  <c r="G6973" i="1"/>
  <c r="F6974" i="1"/>
  <c r="G6974" i="1"/>
  <c r="F6975" i="1"/>
  <c r="G6975" i="1"/>
  <c r="F6976" i="1"/>
  <c r="G6976" i="1"/>
  <c r="F6977" i="1"/>
  <c r="G6977" i="1"/>
  <c r="F6978" i="1"/>
  <c r="G6978" i="1"/>
  <c r="F6979" i="1"/>
  <c r="G6979" i="1"/>
  <c r="F6980" i="1"/>
  <c r="G6980" i="1"/>
  <c r="F6981" i="1"/>
  <c r="G6981" i="1"/>
  <c r="F6982" i="1"/>
  <c r="G6982" i="1"/>
  <c r="F6983" i="1"/>
  <c r="G6983" i="1"/>
  <c r="F6984" i="1"/>
  <c r="G6984" i="1"/>
  <c r="F6985" i="1"/>
  <c r="G6985" i="1"/>
  <c r="F6986" i="1"/>
  <c r="G6986" i="1"/>
  <c r="F6987" i="1"/>
  <c r="G6987" i="1"/>
  <c r="F6988" i="1"/>
  <c r="G6988" i="1"/>
  <c r="F6989" i="1"/>
  <c r="G6989" i="1"/>
  <c r="F6990" i="1"/>
  <c r="G6990" i="1"/>
  <c r="F6991" i="1"/>
  <c r="G6991" i="1"/>
  <c r="F6992" i="1"/>
  <c r="G6992" i="1"/>
  <c r="F6993" i="1"/>
  <c r="G6993" i="1"/>
  <c r="F6994" i="1"/>
  <c r="G6994" i="1"/>
  <c r="F6995" i="1"/>
  <c r="G6995" i="1"/>
  <c r="F6996" i="1"/>
  <c r="G6996" i="1"/>
  <c r="F6997" i="1"/>
  <c r="G6997" i="1"/>
  <c r="F6998" i="1"/>
  <c r="G6998" i="1"/>
  <c r="F6999" i="1"/>
  <c r="G6999" i="1"/>
  <c r="F7000" i="1"/>
  <c r="G7000" i="1"/>
  <c r="F7001" i="1"/>
  <c r="G7001" i="1"/>
  <c r="F7002" i="1"/>
  <c r="G7002" i="1"/>
  <c r="F7003" i="1"/>
  <c r="G7003" i="1"/>
  <c r="F7004" i="1"/>
  <c r="G7004" i="1"/>
  <c r="F7005" i="1"/>
  <c r="G7005" i="1"/>
  <c r="F7006" i="1"/>
  <c r="G7006" i="1"/>
  <c r="F7007" i="1"/>
  <c r="G7007" i="1"/>
  <c r="F7008" i="1"/>
  <c r="G7008" i="1"/>
  <c r="F7009" i="1"/>
  <c r="G7009" i="1"/>
  <c r="F7010" i="1"/>
  <c r="G7010" i="1"/>
  <c r="F7011" i="1"/>
  <c r="G7011" i="1"/>
  <c r="F7012" i="1"/>
  <c r="G7012" i="1"/>
  <c r="F7013" i="1"/>
  <c r="G7013" i="1"/>
  <c r="F7014" i="1"/>
  <c r="G7014" i="1"/>
  <c r="F7015" i="1"/>
  <c r="G7015" i="1"/>
  <c r="F7016" i="1"/>
  <c r="G7016" i="1"/>
  <c r="F7017" i="1"/>
  <c r="G7017" i="1"/>
  <c r="F7018" i="1"/>
  <c r="G7018" i="1"/>
  <c r="F7019" i="1"/>
  <c r="G7019" i="1"/>
  <c r="F7020" i="1"/>
  <c r="G7020" i="1"/>
  <c r="F7021" i="1"/>
  <c r="G7021" i="1"/>
  <c r="F7022" i="1"/>
  <c r="G7022" i="1"/>
  <c r="F7023" i="1"/>
  <c r="G7023" i="1"/>
  <c r="F7024" i="1"/>
  <c r="G7024" i="1"/>
  <c r="F7025" i="1"/>
  <c r="G7025" i="1"/>
  <c r="F7026" i="1"/>
  <c r="G7026" i="1"/>
  <c r="F7027" i="1"/>
  <c r="G7027" i="1"/>
  <c r="F7028" i="1"/>
  <c r="G7028" i="1"/>
  <c r="F7029" i="1"/>
  <c r="G7029" i="1"/>
  <c r="F7030" i="1"/>
  <c r="G7030" i="1"/>
  <c r="F7031" i="1"/>
  <c r="G7031" i="1"/>
  <c r="F7032" i="1"/>
  <c r="G7032" i="1"/>
  <c r="F7033" i="1"/>
  <c r="G7033" i="1"/>
  <c r="F7034" i="1"/>
  <c r="G7034" i="1"/>
  <c r="F7035" i="1"/>
  <c r="G7035" i="1"/>
  <c r="F7036" i="1"/>
  <c r="G7036" i="1"/>
  <c r="F7037" i="1"/>
  <c r="G7037" i="1"/>
  <c r="F7038" i="1"/>
  <c r="G7038" i="1"/>
  <c r="F7039" i="1"/>
  <c r="G7039" i="1"/>
  <c r="F7040" i="1"/>
  <c r="G7040" i="1"/>
  <c r="F7041" i="1"/>
  <c r="G7041" i="1"/>
  <c r="F7042" i="1"/>
  <c r="G7042" i="1"/>
  <c r="F7043" i="1"/>
  <c r="G7043" i="1"/>
  <c r="F7044" i="1"/>
  <c r="G7044" i="1"/>
  <c r="F7045" i="1"/>
  <c r="G7045" i="1"/>
  <c r="F7046" i="1"/>
  <c r="G7046" i="1"/>
  <c r="F7047" i="1"/>
  <c r="G7047" i="1"/>
  <c r="F7048" i="1"/>
  <c r="G7048" i="1"/>
  <c r="F7049" i="1"/>
  <c r="G7049" i="1"/>
  <c r="F7050" i="1"/>
  <c r="G7050" i="1"/>
  <c r="F7051" i="1"/>
  <c r="G7051" i="1"/>
  <c r="F7052" i="1"/>
  <c r="G7052" i="1"/>
  <c r="F7053" i="1"/>
  <c r="G7053" i="1"/>
  <c r="F7054" i="1"/>
  <c r="G7054" i="1"/>
  <c r="F7055" i="1"/>
  <c r="G7055" i="1"/>
  <c r="F7056" i="1"/>
  <c r="G7056" i="1"/>
  <c r="F7057" i="1"/>
  <c r="G7057" i="1"/>
  <c r="F7058" i="1"/>
  <c r="G7058" i="1"/>
  <c r="F7059" i="1"/>
  <c r="G7059" i="1"/>
  <c r="F7060" i="1"/>
  <c r="G7060" i="1"/>
  <c r="F7061" i="1"/>
  <c r="G7061" i="1"/>
  <c r="F7062" i="1"/>
  <c r="G7062" i="1"/>
  <c r="F7063" i="1"/>
  <c r="G7063" i="1"/>
  <c r="F7064" i="1"/>
  <c r="G7064" i="1"/>
  <c r="F7065" i="1"/>
  <c r="G7065" i="1"/>
  <c r="F7066" i="1"/>
  <c r="G7066" i="1"/>
  <c r="F7067" i="1"/>
  <c r="G7067" i="1"/>
  <c r="F7068" i="1"/>
  <c r="G7068" i="1"/>
  <c r="F7069" i="1"/>
  <c r="G7069" i="1"/>
  <c r="F7070" i="1"/>
  <c r="G7070" i="1"/>
  <c r="F7071" i="1"/>
  <c r="G7071" i="1"/>
  <c r="F7072" i="1"/>
  <c r="G7072" i="1"/>
  <c r="F7073" i="1"/>
  <c r="G7073" i="1"/>
  <c r="F7074" i="1"/>
  <c r="G7074" i="1"/>
  <c r="F7075" i="1"/>
  <c r="G7075" i="1"/>
  <c r="F7076" i="1"/>
  <c r="G7076" i="1"/>
  <c r="F7077" i="1"/>
  <c r="G7077" i="1"/>
  <c r="F7078" i="1"/>
  <c r="G7078" i="1"/>
  <c r="F7079" i="1"/>
  <c r="G7079" i="1"/>
  <c r="F7080" i="1"/>
  <c r="G7080" i="1"/>
  <c r="F7081" i="1"/>
  <c r="G7081" i="1"/>
  <c r="F7082" i="1"/>
  <c r="G7082" i="1"/>
  <c r="F7083" i="1"/>
  <c r="G7083" i="1"/>
  <c r="F7084" i="1"/>
  <c r="G7084" i="1"/>
  <c r="F7085" i="1"/>
  <c r="G7085" i="1"/>
  <c r="F7086" i="1"/>
  <c r="G7086" i="1"/>
  <c r="F7087" i="1"/>
  <c r="G7087" i="1"/>
  <c r="F7088" i="1"/>
  <c r="G7088" i="1"/>
  <c r="F7089" i="1"/>
  <c r="G7089" i="1"/>
  <c r="F7090" i="1"/>
  <c r="G7090" i="1"/>
  <c r="F7091" i="1"/>
  <c r="G7091" i="1"/>
  <c r="F7092" i="1"/>
  <c r="G7092" i="1"/>
  <c r="F7093" i="1"/>
  <c r="G7093" i="1"/>
  <c r="F7094" i="1"/>
  <c r="G7094" i="1"/>
  <c r="F7095" i="1"/>
  <c r="G7095" i="1"/>
  <c r="F7096" i="1"/>
  <c r="G7096" i="1"/>
  <c r="F7097" i="1"/>
  <c r="G7097" i="1"/>
  <c r="F7098" i="1"/>
  <c r="G7098" i="1"/>
  <c r="F7099" i="1"/>
  <c r="G7099" i="1"/>
  <c r="F7100" i="1"/>
  <c r="G7100" i="1"/>
  <c r="F7101" i="1"/>
  <c r="G7101" i="1"/>
  <c r="F7102" i="1"/>
  <c r="G7102" i="1"/>
  <c r="F7103" i="1"/>
  <c r="G7103" i="1"/>
  <c r="F7104" i="1"/>
  <c r="G7104" i="1"/>
  <c r="F7105" i="1"/>
  <c r="G7105" i="1"/>
  <c r="F7106" i="1"/>
  <c r="G7106" i="1"/>
  <c r="F7107" i="1"/>
  <c r="G7107" i="1"/>
  <c r="F7108" i="1"/>
  <c r="G7108" i="1"/>
  <c r="F7109" i="1"/>
  <c r="G7109" i="1"/>
  <c r="F7110" i="1"/>
  <c r="G7110" i="1"/>
  <c r="F7111" i="1"/>
  <c r="G7111" i="1"/>
  <c r="F7112" i="1"/>
  <c r="G7112" i="1"/>
  <c r="F7113" i="1"/>
  <c r="G7113" i="1"/>
  <c r="F7114" i="1"/>
  <c r="G7114" i="1"/>
  <c r="F7115" i="1"/>
  <c r="G7115" i="1"/>
  <c r="F7116" i="1"/>
  <c r="G7116" i="1"/>
  <c r="F7117" i="1"/>
  <c r="G7117" i="1"/>
  <c r="F7118" i="1"/>
  <c r="G7118" i="1"/>
  <c r="F7119" i="1"/>
  <c r="G7119" i="1"/>
  <c r="F7120" i="1"/>
  <c r="G7120" i="1"/>
  <c r="F7121" i="1"/>
  <c r="G7121" i="1"/>
  <c r="F7122" i="1"/>
  <c r="G7122" i="1"/>
  <c r="F7123" i="1"/>
  <c r="G7123" i="1"/>
  <c r="F7124" i="1"/>
  <c r="G7124" i="1"/>
  <c r="F7125" i="1"/>
  <c r="G7125" i="1"/>
  <c r="F7126" i="1"/>
  <c r="G7126" i="1"/>
  <c r="F7127" i="1"/>
  <c r="G7127" i="1"/>
  <c r="F7128" i="1"/>
  <c r="G7128" i="1"/>
  <c r="F7129" i="1"/>
  <c r="G7129" i="1"/>
  <c r="F7130" i="1"/>
  <c r="G7130" i="1"/>
  <c r="F7131" i="1"/>
  <c r="G7131" i="1"/>
  <c r="F7132" i="1"/>
  <c r="G7132" i="1"/>
  <c r="F7133" i="1"/>
  <c r="G7133" i="1"/>
  <c r="F7134" i="1"/>
  <c r="G7134" i="1"/>
  <c r="F7135" i="1"/>
  <c r="G7135" i="1"/>
  <c r="F7136" i="1"/>
  <c r="G7136" i="1"/>
  <c r="F7137" i="1"/>
  <c r="G7137" i="1"/>
  <c r="F7138" i="1"/>
  <c r="G7138" i="1"/>
  <c r="F7139" i="1"/>
  <c r="G7139" i="1"/>
  <c r="F7140" i="1"/>
  <c r="G7140" i="1"/>
  <c r="F7141" i="1"/>
  <c r="G7141" i="1"/>
  <c r="F7142" i="1"/>
  <c r="G7142" i="1"/>
  <c r="F7143" i="1"/>
  <c r="G7143" i="1"/>
  <c r="F7144" i="1"/>
  <c r="G7144" i="1"/>
  <c r="F7145" i="1"/>
  <c r="G7145" i="1"/>
  <c r="F7146" i="1"/>
  <c r="G7146" i="1"/>
  <c r="F7147" i="1"/>
  <c r="G7147" i="1"/>
  <c r="F7148" i="1"/>
  <c r="G7148" i="1"/>
  <c r="F7149" i="1"/>
  <c r="G7149" i="1"/>
  <c r="F7150" i="1"/>
  <c r="G7150" i="1"/>
  <c r="F7151" i="1"/>
  <c r="G7151" i="1"/>
  <c r="F7152" i="1"/>
  <c r="G7152" i="1"/>
  <c r="F7153" i="1"/>
  <c r="G7153" i="1"/>
  <c r="F7154" i="1"/>
  <c r="G7154" i="1"/>
  <c r="F7155" i="1"/>
  <c r="G7155" i="1"/>
  <c r="F7156" i="1"/>
  <c r="G7156" i="1"/>
  <c r="F7157" i="1"/>
  <c r="G7157" i="1"/>
  <c r="F7158" i="1"/>
  <c r="G7158" i="1"/>
  <c r="F7159" i="1"/>
  <c r="G7159" i="1"/>
  <c r="F7160" i="1"/>
  <c r="G7160" i="1"/>
  <c r="F7161" i="1"/>
  <c r="G7161" i="1"/>
  <c r="F7162" i="1"/>
  <c r="G7162" i="1"/>
  <c r="F7163" i="1"/>
  <c r="G7163" i="1"/>
  <c r="F7164" i="1"/>
  <c r="G7164" i="1"/>
  <c r="F7165" i="1"/>
  <c r="G7165" i="1"/>
  <c r="F7166" i="1"/>
  <c r="G7166" i="1"/>
  <c r="F7167" i="1"/>
  <c r="G7167" i="1"/>
  <c r="F7168" i="1"/>
  <c r="G7168" i="1"/>
  <c r="F7169" i="1"/>
  <c r="G7169" i="1"/>
  <c r="F7170" i="1"/>
  <c r="G7170" i="1"/>
  <c r="F7171" i="1"/>
  <c r="G7171" i="1"/>
  <c r="F7172" i="1"/>
  <c r="G7172" i="1"/>
  <c r="F7173" i="1"/>
  <c r="G7173" i="1"/>
  <c r="F7174" i="1"/>
  <c r="G7174" i="1"/>
  <c r="F7175" i="1"/>
  <c r="G7175" i="1"/>
  <c r="F7176" i="1"/>
  <c r="G7176" i="1"/>
  <c r="F7177" i="1"/>
  <c r="G7177" i="1"/>
  <c r="F7178" i="1"/>
  <c r="G7178" i="1"/>
  <c r="F7179" i="1"/>
  <c r="G7179" i="1"/>
  <c r="F7180" i="1"/>
  <c r="G7180" i="1"/>
  <c r="F7181" i="1"/>
  <c r="G7181" i="1"/>
  <c r="F7182" i="1"/>
  <c r="G7182" i="1"/>
  <c r="F7183" i="1"/>
  <c r="G7183" i="1"/>
  <c r="F7184" i="1"/>
  <c r="G7184" i="1"/>
  <c r="F7185" i="1"/>
  <c r="G7185" i="1"/>
  <c r="F7186" i="1"/>
  <c r="G7186" i="1"/>
  <c r="F7187" i="1"/>
  <c r="G7187" i="1"/>
  <c r="F7188" i="1"/>
  <c r="G7188" i="1"/>
  <c r="F7189" i="1"/>
  <c r="G7189" i="1"/>
  <c r="F7190" i="1"/>
  <c r="G7190" i="1"/>
  <c r="F7191" i="1"/>
  <c r="G7191" i="1"/>
  <c r="F7192" i="1"/>
  <c r="G7192" i="1"/>
  <c r="F7193" i="1"/>
  <c r="G7193" i="1"/>
  <c r="F7194" i="1"/>
  <c r="G7194" i="1"/>
  <c r="F7195" i="1"/>
  <c r="G7195" i="1"/>
  <c r="F7196" i="1"/>
  <c r="G7196" i="1"/>
  <c r="F7197" i="1"/>
  <c r="G7197" i="1"/>
  <c r="F7198" i="1"/>
  <c r="G7198" i="1"/>
  <c r="F7199" i="1"/>
  <c r="G7199" i="1"/>
  <c r="F7200" i="1"/>
  <c r="G7200" i="1"/>
  <c r="F7201" i="1"/>
  <c r="G7201" i="1"/>
  <c r="F7202" i="1"/>
  <c r="G7202" i="1"/>
  <c r="F7203" i="1"/>
  <c r="G7203" i="1"/>
  <c r="F7204" i="1"/>
  <c r="G7204" i="1"/>
  <c r="F7205" i="1"/>
  <c r="G7205" i="1"/>
  <c r="F7206" i="1"/>
  <c r="G7206" i="1"/>
  <c r="F7207" i="1"/>
  <c r="G7207" i="1"/>
  <c r="F7208" i="1"/>
  <c r="G7208" i="1"/>
  <c r="F7209" i="1"/>
  <c r="G7209" i="1"/>
  <c r="F7210" i="1"/>
  <c r="G7210" i="1"/>
  <c r="F7211" i="1"/>
  <c r="G7211" i="1"/>
  <c r="F7212" i="1"/>
  <c r="G7212" i="1"/>
  <c r="F7213" i="1"/>
  <c r="G7213" i="1"/>
  <c r="F7214" i="1"/>
  <c r="G7214" i="1"/>
  <c r="F7215" i="1"/>
  <c r="G7215" i="1"/>
  <c r="F7216" i="1"/>
  <c r="G7216" i="1"/>
  <c r="F7217" i="1"/>
  <c r="G7217" i="1"/>
  <c r="F7218" i="1"/>
  <c r="G7218" i="1"/>
  <c r="F7219" i="1"/>
  <c r="G7219" i="1"/>
  <c r="F7220" i="1"/>
  <c r="G7220" i="1"/>
  <c r="F7221" i="1"/>
  <c r="G7221" i="1"/>
  <c r="F7222" i="1"/>
  <c r="G7222" i="1"/>
  <c r="F7223" i="1"/>
  <c r="G7223" i="1"/>
  <c r="F7224" i="1"/>
  <c r="G7224" i="1"/>
  <c r="F7225" i="1"/>
  <c r="G7225" i="1"/>
  <c r="F7226" i="1"/>
  <c r="G7226" i="1"/>
  <c r="F7227" i="1"/>
  <c r="G7227" i="1"/>
  <c r="F7228" i="1"/>
  <c r="G7228" i="1"/>
  <c r="F7229" i="1"/>
  <c r="G7229" i="1"/>
  <c r="F7230" i="1"/>
  <c r="G7230" i="1"/>
  <c r="F7231" i="1"/>
  <c r="G7231" i="1"/>
  <c r="F7232" i="1"/>
  <c r="G7232" i="1"/>
  <c r="F7233" i="1"/>
  <c r="G7233" i="1"/>
  <c r="F7234" i="1"/>
  <c r="G7234" i="1"/>
  <c r="F7235" i="1"/>
  <c r="G7235" i="1"/>
  <c r="F7236" i="1"/>
  <c r="G7236" i="1"/>
  <c r="F7237" i="1"/>
  <c r="G7237" i="1"/>
  <c r="F7238" i="1"/>
  <c r="G7238" i="1"/>
  <c r="F7239" i="1"/>
  <c r="G7239" i="1"/>
  <c r="F7240" i="1"/>
  <c r="G7240" i="1"/>
  <c r="F7241" i="1"/>
  <c r="G7241" i="1"/>
  <c r="F7242" i="1"/>
  <c r="G7242" i="1"/>
  <c r="F7243" i="1"/>
  <c r="G7243" i="1"/>
  <c r="F7244" i="1"/>
  <c r="G7244" i="1"/>
  <c r="F7245" i="1"/>
  <c r="G7245" i="1"/>
  <c r="F7246" i="1"/>
  <c r="G7246" i="1"/>
  <c r="F7247" i="1"/>
  <c r="G7247" i="1"/>
  <c r="F7248" i="1"/>
  <c r="G7248" i="1"/>
  <c r="F7249" i="1"/>
  <c r="G7249" i="1"/>
  <c r="F7250" i="1"/>
  <c r="G7250" i="1"/>
  <c r="F7251" i="1"/>
  <c r="G7251" i="1"/>
  <c r="F7252" i="1"/>
  <c r="G7252" i="1"/>
  <c r="F7253" i="1"/>
  <c r="G7253" i="1"/>
  <c r="F7254" i="1"/>
  <c r="G7254" i="1"/>
  <c r="F7255" i="1"/>
  <c r="G7255" i="1"/>
  <c r="F7256" i="1"/>
  <c r="G7256" i="1"/>
  <c r="F7257" i="1"/>
  <c r="G7257" i="1"/>
  <c r="F7258" i="1"/>
  <c r="G7258" i="1"/>
  <c r="F7259" i="1"/>
  <c r="G7259" i="1"/>
  <c r="F7260" i="1"/>
  <c r="G7260" i="1"/>
  <c r="F7261" i="1"/>
  <c r="G7261" i="1"/>
  <c r="F7262" i="1"/>
  <c r="G7262" i="1"/>
  <c r="F7263" i="1"/>
  <c r="G7263" i="1"/>
  <c r="F7264" i="1"/>
  <c r="G7264" i="1"/>
  <c r="F7265" i="1"/>
  <c r="G7265" i="1"/>
  <c r="F7266" i="1"/>
  <c r="G7266" i="1"/>
  <c r="F7267" i="1"/>
  <c r="G7267" i="1"/>
  <c r="F7268" i="1"/>
  <c r="G7268" i="1"/>
  <c r="F7269" i="1"/>
  <c r="G7269" i="1"/>
  <c r="F7270" i="1"/>
  <c r="G7270" i="1"/>
  <c r="F7271" i="1"/>
  <c r="G7271" i="1"/>
  <c r="F7272" i="1"/>
  <c r="G7272" i="1"/>
  <c r="F7273" i="1"/>
  <c r="G7273" i="1"/>
  <c r="F7274" i="1"/>
  <c r="G7274" i="1"/>
  <c r="F7275" i="1"/>
  <c r="G7275" i="1"/>
  <c r="F7276" i="1"/>
  <c r="G7276" i="1"/>
  <c r="F7277" i="1"/>
  <c r="G7277" i="1"/>
  <c r="F7278" i="1"/>
  <c r="G7278" i="1"/>
  <c r="F7279" i="1"/>
  <c r="G7279" i="1"/>
  <c r="F7280" i="1"/>
  <c r="G7280" i="1"/>
  <c r="F7281" i="1"/>
  <c r="G7281" i="1"/>
  <c r="F7282" i="1"/>
  <c r="G7282" i="1"/>
  <c r="F7283" i="1"/>
  <c r="G7283" i="1"/>
  <c r="F7284" i="1"/>
  <c r="G7284" i="1"/>
  <c r="F7285" i="1"/>
  <c r="G7285" i="1"/>
  <c r="F7286" i="1"/>
  <c r="G7286" i="1"/>
  <c r="F7287" i="1"/>
  <c r="G7287" i="1"/>
  <c r="F7288" i="1"/>
  <c r="G7288" i="1"/>
  <c r="F7289" i="1"/>
  <c r="G7289" i="1"/>
  <c r="F7290" i="1"/>
  <c r="G7290" i="1"/>
  <c r="F7291" i="1"/>
  <c r="G7291" i="1"/>
  <c r="F7292" i="1"/>
  <c r="G7292" i="1"/>
  <c r="F7293" i="1"/>
  <c r="G7293" i="1"/>
  <c r="F7294" i="1"/>
  <c r="G7294" i="1"/>
  <c r="F7295" i="1"/>
  <c r="G7295" i="1"/>
  <c r="F7296" i="1"/>
  <c r="G7296" i="1"/>
  <c r="F7297" i="1"/>
  <c r="G7297" i="1"/>
  <c r="F7298" i="1"/>
  <c r="G7298" i="1"/>
  <c r="F7299" i="1"/>
  <c r="G7299" i="1"/>
  <c r="F7300" i="1"/>
  <c r="G7300" i="1"/>
  <c r="F7301" i="1"/>
  <c r="G7301" i="1"/>
  <c r="F7302" i="1"/>
  <c r="G7302" i="1"/>
  <c r="F7303" i="1"/>
  <c r="G7303" i="1"/>
  <c r="F7304" i="1"/>
  <c r="G7304" i="1"/>
  <c r="F7305" i="1"/>
  <c r="G7305" i="1"/>
  <c r="F7306" i="1"/>
  <c r="G7306" i="1"/>
  <c r="F7307" i="1"/>
  <c r="G7307" i="1"/>
  <c r="F7308" i="1"/>
  <c r="G7308" i="1"/>
  <c r="F7309" i="1"/>
  <c r="G7309" i="1"/>
  <c r="F7310" i="1"/>
  <c r="G7310" i="1"/>
  <c r="F7311" i="1"/>
  <c r="G7311" i="1"/>
  <c r="F7312" i="1"/>
  <c r="G7312" i="1"/>
  <c r="F7313" i="1"/>
  <c r="G7313" i="1"/>
  <c r="F7314" i="1"/>
  <c r="G7314" i="1"/>
  <c r="F7315" i="1"/>
  <c r="G7315" i="1"/>
  <c r="F7316" i="1"/>
  <c r="G7316" i="1"/>
  <c r="F7317" i="1"/>
  <c r="G7317" i="1"/>
  <c r="F7318" i="1"/>
  <c r="G7318" i="1"/>
  <c r="F7319" i="1"/>
  <c r="G7319" i="1"/>
  <c r="F7320" i="1"/>
  <c r="G7320" i="1"/>
  <c r="F7321" i="1"/>
  <c r="G7321" i="1"/>
  <c r="F7322" i="1"/>
  <c r="G7322" i="1"/>
  <c r="F7323" i="1"/>
  <c r="G7323" i="1"/>
  <c r="F7324" i="1"/>
  <c r="G7324" i="1"/>
  <c r="F7325" i="1"/>
  <c r="G7325" i="1"/>
  <c r="F7326" i="1"/>
  <c r="G7326" i="1"/>
  <c r="F7327" i="1"/>
  <c r="G7327" i="1"/>
  <c r="F7328" i="1"/>
  <c r="G7328" i="1"/>
  <c r="F7329" i="1"/>
  <c r="G7329" i="1"/>
  <c r="F7330" i="1"/>
  <c r="G7330" i="1"/>
  <c r="F7331" i="1"/>
  <c r="G7331" i="1"/>
  <c r="F7332" i="1"/>
  <c r="G7332" i="1"/>
  <c r="F7333" i="1"/>
  <c r="G7333" i="1"/>
  <c r="F7334" i="1"/>
  <c r="G7334" i="1"/>
  <c r="F7335" i="1"/>
  <c r="G7335" i="1"/>
  <c r="F7336" i="1"/>
  <c r="G7336" i="1"/>
  <c r="F7337" i="1"/>
  <c r="G7337" i="1"/>
  <c r="F7338" i="1"/>
  <c r="G7338" i="1"/>
  <c r="F7339" i="1"/>
  <c r="G7339" i="1"/>
  <c r="F7340" i="1"/>
  <c r="G7340" i="1"/>
  <c r="F7341" i="1"/>
  <c r="G7341" i="1"/>
  <c r="F7342" i="1"/>
  <c r="G7342" i="1"/>
  <c r="F7343" i="1"/>
  <c r="G7343" i="1"/>
  <c r="F7344" i="1"/>
  <c r="G7344" i="1"/>
  <c r="F7345" i="1"/>
  <c r="G7345" i="1"/>
  <c r="F7346" i="1"/>
  <c r="G7346" i="1"/>
  <c r="F7347" i="1"/>
  <c r="G7347" i="1"/>
  <c r="F7348" i="1"/>
  <c r="G7348" i="1"/>
  <c r="F7349" i="1"/>
  <c r="G7349" i="1"/>
  <c r="F7350" i="1"/>
  <c r="G7350" i="1"/>
  <c r="F7351" i="1"/>
  <c r="G7351" i="1"/>
  <c r="F7352" i="1"/>
  <c r="G7352" i="1"/>
  <c r="F7353" i="1"/>
  <c r="G7353" i="1"/>
  <c r="F7354" i="1"/>
  <c r="G7354" i="1"/>
  <c r="F7355" i="1"/>
  <c r="G7355" i="1"/>
  <c r="F7356" i="1"/>
  <c r="G7356" i="1"/>
  <c r="F7357" i="1"/>
  <c r="G7357" i="1"/>
  <c r="F7358" i="1"/>
  <c r="G7358" i="1"/>
  <c r="F7359" i="1"/>
  <c r="G7359" i="1"/>
  <c r="F7360" i="1"/>
  <c r="G7360" i="1"/>
  <c r="F7361" i="1"/>
  <c r="G7361" i="1"/>
  <c r="F7362" i="1"/>
  <c r="G7362" i="1"/>
  <c r="F7363" i="1"/>
  <c r="G7363" i="1"/>
  <c r="F7364" i="1"/>
  <c r="G7364" i="1"/>
  <c r="F7365" i="1"/>
  <c r="G7365" i="1"/>
  <c r="F7366" i="1"/>
  <c r="G7366" i="1"/>
  <c r="F7367" i="1"/>
  <c r="G7367" i="1"/>
  <c r="F7368" i="1"/>
  <c r="G7368" i="1"/>
  <c r="F7369" i="1"/>
  <c r="G7369" i="1"/>
  <c r="F7370" i="1"/>
  <c r="G7370" i="1"/>
  <c r="F7371" i="1"/>
  <c r="G7371" i="1"/>
  <c r="F7372" i="1"/>
  <c r="G7372" i="1"/>
  <c r="F7373" i="1"/>
  <c r="G7373" i="1"/>
  <c r="F7374" i="1"/>
  <c r="G7374" i="1"/>
  <c r="F7375" i="1"/>
  <c r="G7375" i="1"/>
  <c r="F7376" i="1"/>
  <c r="G7376" i="1"/>
  <c r="F7377" i="1"/>
  <c r="G7377" i="1"/>
  <c r="F7378" i="1"/>
  <c r="G7378" i="1"/>
  <c r="F7379" i="1"/>
  <c r="G7379" i="1"/>
  <c r="F7380" i="1"/>
  <c r="G7380" i="1"/>
  <c r="F7381" i="1"/>
  <c r="G7381" i="1"/>
  <c r="F7382" i="1"/>
  <c r="G7382" i="1"/>
  <c r="F7383" i="1"/>
  <c r="G7383" i="1"/>
  <c r="F7384" i="1"/>
  <c r="G7384" i="1"/>
  <c r="F7385" i="1"/>
  <c r="G7385" i="1"/>
  <c r="F7386" i="1"/>
  <c r="G7386" i="1"/>
  <c r="F7387" i="1"/>
  <c r="G7387" i="1"/>
  <c r="F7388" i="1"/>
  <c r="G7388" i="1"/>
  <c r="F7389" i="1"/>
  <c r="G7389" i="1"/>
  <c r="F7390" i="1"/>
  <c r="G7390" i="1"/>
  <c r="F7391" i="1"/>
  <c r="G7391" i="1"/>
  <c r="F7392" i="1"/>
  <c r="G7392" i="1"/>
  <c r="F7393" i="1"/>
  <c r="G7393" i="1"/>
  <c r="F7394" i="1"/>
  <c r="G7394" i="1"/>
  <c r="F7395" i="1"/>
  <c r="G7395" i="1"/>
  <c r="F7396" i="1"/>
  <c r="G7396" i="1"/>
  <c r="F7397" i="1"/>
  <c r="G7397" i="1"/>
  <c r="F7398" i="1"/>
  <c r="G7398" i="1"/>
  <c r="F7399" i="1"/>
  <c r="G7399" i="1"/>
  <c r="F7400" i="1"/>
  <c r="G7400" i="1"/>
  <c r="F7401" i="1"/>
  <c r="G7401" i="1"/>
  <c r="F7402" i="1"/>
  <c r="G7402" i="1"/>
  <c r="F7403" i="1"/>
  <c r="G7403" i="1"/>
  <c r="F7404" i="1"/>
  <c r="G7404" i="1"/>
  <c r="F7405" i="1"/>
  <c r="G7405" i="1"/>
  <c r="F7406" i="1"/>
  <c r="G7406" i="1"/>
  <c r="F7407" i="1"/>
  <c r="G7407" i="1"/>
  <c r="F7408" i="1"/>
  <c r="G7408" i="1"/>
  <c r="F7409" i="1"/>
  <c r="G7409" i="1"/>
  <c r="F7410" i="1"/>
  <c r="G7410" i="1"/>
  <c r="F7411" i="1"/>
  <c r="G7411" i="1"/>
  <c r="F7412" i="1"/>
  <c r="G7412" i="1"/>
  <c r="F7413" i="1"/>
  <c r="G7413" i="1"/>
  <c r="F7414" i="1"/>
  <c r="G7414" i="1"/>
  <c r="F7415" i="1"/>
  <c r="G7415" i="1"/>
  <c r="F7416" i="1"/>
  <c r="G7416" i="1"/>
  <c r="F7417" i="1"/>
  <c r="G7417" i="1"/>
  <c r="F7418" i="1"/>
  <c r="G7418" i="1"/>
  <c r="F7419" i="1"/>
  <c r="G7419" i="1"/>
  <c r="F7420" i="1"/>
  <c r="G7420" i="1"/>
  <c r="F7421" i="1"/>
  <c r="G7421" i="1"/>
  <c r="F7422" i="1"/>
  <c r="G7422" i="1"/>
  <c r="F7423" i="1"/>
  <c r="G7423" i="1"/>
  <c r="F7424" i="1"/>
  <c r="G7424" i="1"/>
  <c r="F7425" i="1"/>
  <c r="G7425" i="1"/>
  <c r="F7426" i="1"/>
  <c r="G7426" i="1"/>
  <c r="F7427" i="1"/>
  <c r="G7427" i="1"/>
  <c r="F7428" i="1"/>
  <c r="G7428" i="1"/>
  <c r="F7429" i="1"/>
  <c r="G7429" i="1"/>
  <c r="F7430" i="1"/>
  <c r="G7430" i="1"/>
  <c r="F7431" i="1"/>
  <c r="G7431" i="1"/>
  <c r="F7432" i="1"/>
  <c r="G7432" i="1"/>
  <c r="F7433" i="1"/>
  <c r="G7433" i="1"/>
  <c r="F7434" i="1"/>
  <c r="G7434" i="1"/>
  <c r="F7435" i="1"/>
  <c r="G7435" i="1"/>
  <c r="F7436" i="1"/>
  <c r="G7436" i="1"/>
  <c r="F7437" i="1"/>
  <c r="G7437" i="1"/>
  <c r="F7438" i="1"/>
  <c r="G7438" i="1"/>
  <c r="F7439" i="1"/>
  <c r="G7439" i="1"/>
  <c r="F7440" i="1"/>
  <c r="G7440" i="1"/>
  <c r="F7441" i="1"/>
  <c r="G7441" i="1"/>
  <c r="F7442" i="1"/>
  <c r="G7442" i="1"/>
  <c r="F7443" i="1"/>
  <c r="G7443" i="1"/>
  <c r="F7444" i="1"/>
  <c r="G7444" i="1"/>
  <c r="F7445" i="1"/>
  <c r="G7445" i="1"/>
  <c r="F7446" i="1"/>
  <c r="G7446" i="1"/>
  <c r="F7447" i="1"/>
  <c r="G7447" i="1"/>
  <c r="F7448" i="1"/>
  <c r="G7448" i="1"/>
  <c r="F7449" i="1"/>
  <c r="G7449" i="1"/>
  <c r="F7450" i="1"/>
  <c r="G7450" i="1"/>
  <c r="F7451" i="1"/>
  <c r="G7451" i="1"/>
  <c r="F7452" i="1"/>
  <c r="G7452" i="1"/>
  <c r="F7453" i="1"/>
  <c r="G7453" i="1"/>
  <c r="F7454" i="1"/>
  <c r="G7454" i="1"/>
  <c r="F7455" i="1"/>
  <c r="G7455" i="1"/>
  <c r="F7456" i="1"/>
  <c r="G7456" i="1"/>
  <c r="F7457" i="1"/>
  <c r="G7457" i="1"/>
  <c r="F7458" i="1"/>
  <c r="G7458" i="1"/>
  <c r="F7459" i="1"/>
  <c r="G7459" i="1"/>
  <c r="F7460" i="1"/>
  <c r="G7460" i="1"/>
  <c r="F7461" i="1"/>
  <c r="G7461" i="1"/>
  <c r="F7462" i="1"/>
  <c r="G7462" i="1"/>
  <c r="F7463" i="1"/>
  <c r="G7463" i="1"/>
  <c r="F7464" i="1"/>
  <c r="G7464" i="1"/>
  <c r="F7465" i="1"/>
  <c r="G7465" i="1"/>
  <c r="F7466" i="1"/>
  <c r="G7466" i="1"/>
  <c r="F7467" i="1"/>
  <c r="G7467" i="1"/>
  <c r="F7468" i="1"/>
  <c r="G7468" i="1"/>
  <c r="F7469" i="1"/>
  <c r="G7469" i="1"/>
  <c r="F7470" i="1"/>
  <c r="G7470" i="1"/>
  <c r="F7471" i="1"/>
  <c r="G7471" i="1"/>
  <c r="F7472" i="1"/>
  <c r="G7472" i="1"/>
  <c r="F7473" i="1"/>
  <c r="G7473" i="1"/>
  <c r="F7474" i="1"/>
  <c r="G7474" i="1"/>
  <c r="F7475" i="1"/>
  <c r="G7475" i="1"/>
  <c r="F7476" i="1"/>
  <c r="G7476" i="1"/>
  <c r="F7477" i="1"/>
  <c r="G7477" i="1"/>
  <c r="F7478" i="1"/>
  <c r="G7478" i="1"/>
  <c r="F7479" i="1"/>
  <c r="G7479" i="1"/>
  <c r="F7480" i="1"/>
  <c r="G7480" i="1"/>
  <c r="F7481" i="1"/>
  <c r="G7481" i="1"/>
  <c r="F7482" i="1"/>
  <c r="G7482" i="1"/>
  <c r="F7483" i="1"/>
  <c r="G7483" i="1"/>
  <c r="F7484" i="1"/>
  <c r="G7484" i="1"/>
  <c r="F7485" i="1"/>
  <c r="G7485" i="1"/>
  <c r="F7486" i="1"/>
  <c r="G7486" i="1"/>
  <c r="F7487" i="1"/>
  <c r="G7487" i="1"/>
  <c r="F7488" i="1"/>
  <c r="G7488" i="1"/>
  <c r="F7489" i="1"/>
  <c r="G7489" i="1"/>
  <c r="F7490" i="1"/>
  <c r="G7490" i="1"/>
  <c r="F7491" i="1"/>
  <c r="G7491" i="1"/>
  <c r="F7492" i="1"/>
  <c r="G7492" i="1"/>
  <c r="F7493" i="1"/>
  <c r="G7493" i="1"/>
  <c r="F7494" i="1"/>
  <c r="G7494" i="1"/>
  <c r="F7495" i="1"/>
  <c r="G7495" i="1"/>
  <c r="F7496" i="1"/>
  <c r="G7496" i="1"/>
  <c r="F7497" i="1"/>
  <c r="G7497" i="1"/>
  <c r="F7498" i="1"/>
  <c r="G7498" i="1"/>
  <c r="F7499" i="1"/>
  <c r="G7499" i="1"/>
  <c r="F7500" i="1"/>
  <c r="G7500" i="1"/>
  <c r="F7501" i="1"/>
  <c r="G7501" i="1"/>
  <c r="F7502" i="1"/>
  <c r="G7502" i="1"/>
  <c r="F7503" i="1"/>
  <c r="G7503" i="1"/>
  <c r="F7504" i="1"/>
  <c r="G7504" i="1"/>
  <c r="F7505" i="1"/>
  <c r="G7505" i="1"/>
  <c r="F7506" i="1"/>
  <c r="G7506" i="1"/>
  <c r="F7507" i="1"/>
  <c r="G7507" i="1"/>
  <c r="F7508" i="1"/>
  <c r="G7508" i="1"/>
  <c r="F7509" i="1"/>
  <c r="G7509" i="1"/>
  <c r="F7510" i="1"/>
  <c r="G7510" i="1"/>
  <c r="F7511" i="1"/>
  <c r="G7511" i="1"/>
  <c r="F7512" i="1"/>
  <c r="G7512" i="1"/>
  <c r="F7513" i="1"/>
  <c r="G7513" i="1"/>
  <c r="F7514" i="1"/>
  <c r="G7514" i="1"/>
  <c r="F7515" i="1"/>
  <c r="G7515" i="1"/>
  <c r="F7516" i="1"/>
  <c r="G7516" i="1"/>
  <c r="F7517" i="1"/>
  <c r="G7517" i="1"/>
  <c r="F7518" i="1"/>
  <c r="G7518" i="1"/>
  <c r="F7519" i="1"/>
  <c r="G7519" i="1"/>
  <c r="F7520" i="1"/>
  <c r="G7520" i="1"/>
  <c r="F7521" i="1"/>
  <c r="G7521" i="1"/>
  <c r="F7522" i="1"/>
  <c r="G7522" i="1"/>
  <c r="F7523" i="1"/>
  <c r="G7523" i="1"/>
  <c r="F7524" i="1"/>
  <c r="G7524" i="1"/>
  <c r="F7525" i="1"/>
  <c r="G7525" i="1"/>
  <c r="F7526" i="1"/>
  <c r="G7526" i="1"/>
  <c r="F7527" i="1"/>
  <c r="G7527" i="1"/>
  <c r="F7528" i="1"/>
  <c r="G7528" i="1"/>
  <c r="F7529" i="1"/>
  <c r="G7529" i="1"/>
  <c r="F7530" i="1"/>
  <c r="G7530" i="1"/>
  <c r="F7531" i="1"/>
  <c r="G7531" i="1"/>
  <c r="F7532" i="1"/>
  <c r="G7532" i="1"/>
  <c r="F7533" i="1"/>
  <c r="G7533" i="1"/>
  <c r="F7534" i="1"/>
  <c r="G7534" i="1"/>
  <c r="F7535" i="1"/>
  <c r="G7535" i="1"/>
  <c r="F7536" i="1"/>
  <c r="G7536" i="1"/>
  <c r="F7537" i="1"/>
  <c r="G7537" i="1"/>
  <c r="F7538" i="1"/>
  <c r="G7538" i="1"/>
  <c r="F7539" i="1"/>
  <c r="G7539" i="1"/>
  <c r="F7540" i="1"/>
  <c r="G7540" i="1"/>
  <c r="F7541" i="1"/>
  <c r="G7541" i="1"/>
  <c r="F7542" i="1"/>
  <c r="G7542" i="1"/>
  <c r="F7543" i="1"/>
  <c r="G7543" i="1"/>
  <c r="F7544" i="1"/>
  <c r="G7544" i="1"/>
  <c r="F7545" i="1"/>
  <c r="G7545" i="1"/>
  <c r="F7546" i="1"/>
  <c r="G7546" i="1"/>
  <c r="F7547" i="1"/>
  <c r="G7547" i="1"/>
  <c r="F7548" i="1"/>
  <c r="G7548" i="1"/>
  <c r="F7549" i="1"/>
  <c r="G7549" i="1"/>
  <c r="F7550" i="1"/>
  <c r="G7550" i="1"/>
  <c r="F7551" i="1"/>
  <c r="G7551" i="1"/>
  <c r="F7552" i="1"/>
  <c r="G7552" i="1"/>
  <c r="F7553" i="1"/>
  <c r="G7553" i="1"/>
  <c r="F7554" i="1"/>
  <c r="G7554" i="1"/>
  <c r="F7555" i="1"/>
  <c r="G7555" i="1"/>
  <c r="F7556" i="1"/>
  <c r="G7556" i="1"/>
  <c r="F7557" i="1"/>
  <c r="G7557" i="1"/>
  <c r="F7558" i="1"/>
  <c r="G7558" i="1"/>
  <c r="F7559" i="1"/>
  <c r="G7559" i="1"/>
  <c r="F7560" i="1"/>
  <c r="G7560" i="1"/>
  <c r="F7561" i="1"/>
  <c r="G7561" i="1"/>
  <c r="F7562" i="1"/>
  <c r="G7562" i="1"/>
  <c r="F7563" i="1"/>
  <c r="G7563" i="1"/>
  <c r="F7564" i="1"/>
  <c r="G7564" i="1"/>
  <c r="F7565" i="1"/>
  <c r="G7565" i="1"/>
  <c r="F7566" i="1"/>
  <c r="G7566" i="1"/>
  <c r="F7567" i="1"/>
  <c r="G7567" i="1"/>
  <c r="F7568" i="1"/>
  <c r="G7568" i="1"/>
  <c r="F7569" i="1"/>
  <c r="G7569" i="1"/>
  <c r="F7570" i="1"/>
  <c r="G7570" i="1"/>
  <c r="F7571" i="1"/>
  <c r="G7571" i="1"/>
  <c r="F7572" i="1"/>
  <c r="G7572" i="1"/>
  <c r="F7573" i="1"/>
  <c r="G7573" i="1"/>
  <c r="F7574" i="1"/>
  <c r="G7574" i="1"/>
  <c r="F7575" i="1"/>
  <c r="G7575" i="1"/>
  <c r="F7576" i="1"/>
  <c r="G7576" i="1"/>
  <c r="F7577" i="1"/>
  <c r="G7577" i="1"/>
  <c r="F7578" i="1"/>
  <c r="G7578" i="1"/>
  <c r="F7579" i="1"/>
  <c r="G7579" i="1"/>
  <c r="F7580" i="1"/>
  <c r="G7580" i="1"/>
  <c r="F7581" i="1"/>
  <c r="G7581" i="1"/>
  <c r="F7582" i="1"/>
  <c r="G7582" i="1"/>
  <c r="F7583" i="1"/>
  <c r="G7583" i="1"/>
  <c r="F7584" i="1"/>
  <c r="G7584" i="1"/>
  <c r="F7585" i="1"/>
  <c r="G7585" i="1"/>
  <c r="F7586" i="1"/>
  <c r="G7586" i="1"/>
  <c r="F7587" i="1"/>
  <c r="G7587" i="1"/>
  <c r="F7588" i="1"/>
  <c r="G7588" i="1"/>
  <c r="F7589" i="1"/>
  <c r="G7589" i="1"/>
  <c r="F7590" i="1"/>
  <c r="G7590" i="1"/>
  <c r="F7591" i="1"/>
  <c r="G7591" i="1"/>
  <c r="F7592" i="1"/>
  <c r="G7592" i="1"/>
  <c r="F7593" i="1"/>
  <c r="G7593" i="1"/>
  <c r="F7594" i="1"/>
  <c r="G7594" i="1"/>
  <c r="F7595" i="1"/>
  <c r="G7595" i="1"/>
  <c r="F7596" i="1"/>
  <c r="G7596" i="1"/>
  <c r="F7597" i="1"/>
  <c r="G7597" i="1"/>
  <c r="F7598" i="1"/>
  <c r="G7598" i="1"/>
  <c r="F7599" i="1"/>
  <c r="G7599" i="1"/>
  <c r="F7600" i="1"/>
  <c r="G7600" i="1"/>
  <c r="F7601" i="1"/>
  <c r="G7601" i="1"/>
  <c r="F7602" i="1"/>
  <c r="G7602" i="1"/>
  <c r="F7603" i="1"/>
  <c r="G7603" i="1"/>
  <c r="F7604" i="1"/>
  <c r="G7604" i="1"/>
  <c r="F7605" i="1"/>
  <c r="G7605" i="1"/>
  <c r="F7606" i="1"/>
  <c r="G7606" i="1"/>
  <c r="F7607" i="1"/>
  <c r="G7607" i="1"/>
  <c r="F7608" i="1"/>
  <c r="G7608" i="1"/>
  <c r="F7609" i="1"/>
  <c r="G7609" i="1"/>
  <c r="F7610" i="1"/>
  <c r="G7610" i="1"/>
  <c r="F7611" i="1"/>
  <c r="G7611" i="1"/>
  <c r="F7612" i="1"/>
  <c r="G7612" i="1"/>
  <c r="F7613" i="1"/>
  <c r="G7613" i="1"/>
  <c r="F7614" i="1"/>
  <c r="G7614" i="1"/>
  <c r="F7615" i="1"/>
  <c r="G7615" i="1"/>
  <c r="F7616" i="1"/>
  <c r="G7616" i="1"/>
  <c r="F7617" i="1"/>
  <c r="G7617" i="1"/>
  <c r="F7618" i="1"/>
  <c r="G7618" i="1"/>
  <c r="F7619" i="1"/>
  <c r="G7619" i="1"/>
  <c r="F7620" i="1"/>
  <c r="G7620" i="1"/>
  <c r="F7621" i="1"/>
  <c r="G7621" i="1"/>
  <c r="F7622" i="1"/>
  <c r="G7622" i="1"/>
  <c r="F7623" i="1"/>
  <c r="G7623" i="1"/>
  <c r="F7624" i="1"/>
  <c r="G7624" i="1"/>
  <c r="F7625" i="1"/>
  <c r="G7625" i="1"/>
  <c r="F7626" i="1"/>
  <c r="G7626" i="1"/>
  <c r="F7627" i="1"/>
  <c r="G7627" i="1"/>
  <c r="F7628" i="1"/>
  <c r="G7628" i="1"/>
  <c r="F7629" i="1"/>
  <c r="G7629" i="1"/>
  <c r="F7630" i="1"/>
  <c r="G7630" i="1"/>
  <c r="F7631" i="1"/>
  <c r="G7631" i="1"/>
  <c r="F7632" i="1"/>
  <c r="G7632" i="1"/>
  <c r="F7633" i="1"/>
  <c r="G7633" i="1"/>
  <c r="F7634" i="1"/>
  <c r="G7634" i="1"/>
  <c r="F7635" i="1"/>
  <c r="G7635" i="1"/>
  <c r="F7636" i="1"/>
  <c r="G7636" i="1"/>
  <c r="F7637" i="1"/>
  <c r="G7637" i="1"/>
  <c r="F7638" i="1"/>
  <c r="G7638" i="1"/>
  <c r="F7639" i="1"/>
  <c r="G7639" i="1"/>
  <c r="F7640" i="1"/>
  <c r="G7640" i="1"/>
  <c r="F7641" i="1"/>
  <c r="G7641" i="1"/>
  <c r="F7642" i="1"/>
  <c r="G7642" i="1"/>
  <c r="F7643" i="1"/>
  <c r="G7643" i="1"/>
  <c r="F7644" i="1"/>
  <c r="G7644" i="1"/>
  <c r="F7645" i="1"/>
  <c r="G7645" i="1"/>
  <c r="F7646" i="1"/>
  <c r="G7646" i="1"/>
  <c r="F7647" i="1"/>
  <c r="G7647" i="1"/>
  <c r="F7648" i="1"/>
  <c r="G7648" i="1"/>
  <c r="F7649" i="1"/>
  <c r="G7649" i="1"/>
  <c r="F7650" i="1"/>
  <c r="G7650" i="1"/>
  <c r="F7651" i="1"/>
  <c r="G7651" i="1"/>
  <c r="F7652" i="1"/>
  <c r="G7652" i="1"/>
  <c r="F7653" i="1"/>
  <c r="G7653" i="1"/>
  <c r="F7654" i="1"/>
  <c r="G7654" i="1"/>
  <c r="F7655" i="1"/>
  <c r="G7655" i="1"/>
  <c r="F7656" i="1"/>
  <c r="G7656" i="1"/>
  <c r="F7657" i="1"/>
  <c r="G7657" i="1"/>
  <c r="F7658" i="1"/>
  <c r="G7658" i="1"/>
  <c r="F7659" i="1"/>
  <c r="G7659" i="1"/>
  <c r="F7660" i="1"/>
  <c r="G7660" i="1"/>
  <c r="F7661" i="1"/>
  <c r="G7661" i="1"/>
  <c r="F7662" i="1"/>
  <c r="G7662" i="1"/>
  <c r="F7663" i="1"/>
  <c r="G7663" i="1"/>
  <c r="F7664" i="1"/>
  <c r="G7664" i="1"/>
  <c r="F7665" i="1"/>
  <c r="G7665" i="1"/>
  <c r="F7666" i="1"/>
  <c r="G7666" i="1"/>
  <c r="F7667" i="1"/>
  <c r="G7667" i="1"/>
  <c r="F7668" i="1"/>
  <c r="G7668" i="1"/>
  <c r="F7669" i="1"/>
  <c r="G7669" i="1"/>
  <c r="F7670" i="1"/>
  <c r="G7670" i="1"/>
  <c r="F7671" i="1"/>
  <c r="G7671" i="1"/>
  <c r="F7672" i="1"/>
  <c r="G7672" i="1"/>
  <c r="F7673" i="1"/>
  <c r="G7673" i="1"/>
  <c r="F7674" i="1"/>
  <c r="G7674" i="1"/>
  <c r="F7675" i="1"/>
  <c r="G7675" i="1"/>
  <c r="F7676" i="1"/>
  <c r="G7676" i="1"/>
  <c r="F7677" i="1"/>
  <c r="G7677" i="1"/>
  <c r="F7678" i="1"/>
  <c r="G7678" i="1"/>
  <c r="F7679" i="1"/>
  <c r="G7679" i="1"/>
  <c r="F7680" i="1"/>
  <c r="G7680" i="1"/>
  <c r="F7681" i="1"/>
  <c r="G7681" i="1"/>
  <c r="F7682" i="1"/>
  <c r="G7682" i="1"/>
  <c r="F7683" i="1"/>
  <c r="G7683" i="1"/>
  <c r="F7684" i="1"/>
  <c r="G7684" i="1"/>
  <c r="F7685" i="1"/>
  <c r="G7685" i="1"/>
  <c r="F7686" i="1"/>
  <c r="G7686" i="1"/>
  <c r="F7687" i="1"/>
  <c r="G7687" i="1"/>
  <c r="F7688" i="1"/>
  <c r="G7688" i="1"/>
  <c r="F7689" i="1"/>
  <c r="G7689" i="1"/>
  <c r="F7690" i="1"/>
  <c r="G7690" i="1"/>
  <c r="F7691" i="1"/>
  <c r="G7691" i="1"/>
  <c r="F7692" i="1"/>
  <c r="G7692" i="1"/>
  <c r="F7693" i="1"/>
  <c r="G7693" i="1"/>
  <c r="F7694" i="1"/>
  <c r="G7694" i="1"/>
  <c r="F7695" i="1"/>
  <c r="G7695" i="1"/>
  <c r="F7696" i="1"/>
  <c r="G7696" i="1"/>
  <c r="F7697" i="1"/>
  <c r="G7697" i="1"/>
  <c r="F7698" i="1"/>
  <c r="G7698" i="1"/>
  <c r="F7699" i="1"/>
  <c r="G7699" i="1"/>
  <c r="F7700" i="1"/>
  <c r="G7700" i="1"/>
  <c r="F7701" i="1"/>
  <c r="G7701" i="1"/>
  <c r="F7702" i="1"/>
  <c r="G7702" i="1"/>
  <c r="F7703" i="1"/>
  <c r="G7703" i="1"/>
  <c r="F7704" i="1"/>
  <c r="G7704" i="1"/>
  <c r="F7705" i="1"/>
  <c r="G7705" i="1"/>
  <c r="F7706" i="1"/>
  <c r="G7706" i="1"/>
  <c r="F7707" i="1"/>
  <c r="G7707" i="1"/>
  <c r="F7708" i="1"/>
  <c r="G7708" i="1"/>
  <c r="F7709" i="1"/>
  <c r="G7709" i="1"/>
  <c r="F7710" i="1"/>
  <c r="G7710" i="1"/>
  <c r="F7711" i="1"/>
  <c r="G7711" i="1"/>
  <c r="F7712" i="1"/>
  <c r="G7712" i="1"/>
  <c r="F7713" i="1"/>
  <c r="G7713" i="1"/>
  <c r="F7714" i="1"/>
  <c r="G7714" i="1"/>
  <c r="F7715" i="1"/>
  <c r="G7715" i="1"/>
  <c r="F7716" i="1"/>
  <c r="G7716" i="1"/>
  <c r="F7717" i="1"/>
  <c r="G7717" i="1"/>
  <c r="F7718" i="1"/>
  <c r="G7718" i="1"/>
  <c r="F7719" i="1"/>
  <c r="G7719" i="1"/>
  <c r="F7720" i="1"/>
  <c r="G7720" i="1"/>
  <c r="F7721" i="1"/>
  <c r="G7721" i="1"/>
  <c r="F7722" i="1"/>
  <c r="G7722" i="1"/>
  <c r="F7723" i="1"/>
  <c r="G7723" i="1"/>
  <c r="F7724" i="1"/>
  <c r="G7724" i="1"/>
  <c r="F7725" i="1"/>
  <c r="G7725" i="1"/>
  <c r="F7726" i="1"/>
  <c r="G7726" i="1"/>
  <c r="F7727" i="1"/>
  <c r="G7727" i="1"/>
  <c r="F7728" i="1"/>
  <c r="G7728" i="1"/>
  <c r="F7729" i="1"/>
  <c r="G7729" i="1"/>
  <c r="F7730" i="1"/>
  <c r="G7730" i="1"/>
  <c r="F7731" i="1"/>
  <c r="G7731" i="1"/>
  <c r="F7732" i="1"/>
  <c r="G7732" i="1"/>
  <c r="F7733" i="1"/>
  <c r="G7733" i="1"/>
  <c r="F7734" i="1"/>
  <c r="G7734" i="1"/>
  <c r="F7735" i="1"/>
  <c r="G7735" i="1"/>
  <c r="F7736" i="1"/>
  <c r="G7736" i="1"/>
  <c r="F7737" i="1"/>
  <c r="G7737" i="1"/>
  <c r="F7738" i="1"/>
  <c r="G7738" i="1"/>
  <c r="F7739" i="1"/>
  <c r="G7739" i="1"/>
  <c r="F7740" i="1"/>
  <c r="G7740" i="1"/>
  <c r="F7741" i="1"/>
  <c r="G7741" i="1"/>
  <c r="F7742" i="1"/>
  <c r="G7742" i="1"/>
  <c r="F7743" i="1"/>
  <c r="G7743" i="1"/>
  <c r="F7744" i="1"/>
  <c r="G7744" i="1"/>
  <c r="F7745" i="1"/>
  <c r="G7745" i="1"/>
  <c r="F7746" i="1"/>
  <c r="G7746" i="1"/>
  <c r="F7747" i="1"/>
  <c r="G7747" i="1"/>
  <c r="F7748" i="1"/>
  <c r="G7748" i="1"/>
  <c r="F7749" i="1"/>
  <c r="G7749" i="1"/>
  <c r="F7750" i="1"/>
  <c r="G7750" i="1"/>
  <c r="F7751" i="1"/>
  <c r="G7751" i="1"/>
  <c r="F7752" i="1"/>
  <c r="G7752" i="1"/>
  <c r="F7753" i="1"/>
  <c r="G7753" i="1"/>
  <c r="F7754" i="1"/>
  <c r="G7754" i="1"/>
  <c r="F7755" i="1"/>
  <c r="G7755" i="1"/>
  <c r="F7756" i="1"/>
  <c r="G7756" i="1"/>
  <c r="F7757" i="1"/>
  <c r="G7757" i="1"/>
  <c r="F7758" i="1"/>
  <c r="G7758" i="1"/>
  <c r="F7759" i="1"/>
  <c r="G7759" i="1"/>
  <c r="F7760" i="1"/>
  <c r="G7760" i="1"/>
  <c r="F7761" i="1"/>
  <c r="G7761" i="1"/>
  <c r="F7762" i="1"/>
  <c r="G7762" i="1"/>
  <c r="F7763" i="1"/>
  <c r="G7763" i="1"/>
  <c r="F7764" i="1"/>
  <c r="G7764" i="1"/>
  <c r="F7765" i="1"/>
  <c r="G7765" i="1"/>
  <c r="F7766" i="1"/>
  <c r="G7766" i="1"/>
  <c r="F7767" i="1"/>
  <c r="G7767" i="1"/>
  <c r="F7768" i="1"/>
  <c r="G7768" i="1"/>
  <c r="F7769" i="1"/>
  <c r="G7769" i="1"/>
  <c r="F7770" i="1"/>
  <c r="G7770" i="1"/>
  <c r="F7771" i="1"/>
  <c r="G7771" i="1"/>
  <c r="F7772" i="1"/>
  <c r="G7772" i="1"/>
  <c r="F7773" i="1"/>
  <c r="G7773" i="1"/>
  <c r="F7774" i="1"/>
  <c r="G7774" i="1"/>
  <c r="F7775" i="1"/>
  <c r="G7775" i="1"/>
  <c r="F7776" i="1"/>
  <c r="G7776" i="1"/>
  <c r="F7777" i="1"/>
  <c r="G7777" i="1"/>
  <c r="F7778" i="1"/>
  <c r="G7778" i="1"/>
  <c r="F7779" i="1"/>
  <c r="G7779" i="1"/>
  <c r="F7780" i="1"/>
  <c r="G7780" i="1"/>
  <c r="F7781" i="1"/>
  <c r="G7781" i="1"/>
  <c r="F7782" i="1"/>
  <c r="G7782" i="1"/>
  <c r="F7783" i="1"/>
  <c r="G7783" i="1"/>
  <c r="F7784" i="1"/>
  <c r="G7784" i="1"/>
  <c r="F7785" i="1"/>
  <c r="G7785" i="1"/>
  <c r="F7786" i="1"/>
  <c r="G7786" i="1"/>
  <c r="F7787" i="1"/>
  <c r="G7787" i="1"/>
  <c r="F7788" i="1"/>
  <c r="G7788" i="1"/>
  <c r="F7789" i="1"/>
  <c r="G7789" i="1"/>
  <c r="F7790" i="1"/>
  <c r="G7790" i="1"/>
  <c r="F7791" i="1"/>
  <c r="G7791" i="1"/>
  <c r="F7792" i="1"/>
  <c r="G7792" i="1"/>
  <c r="F7793" i="1"/>
  <c r="G7793" i="1"/>
  <c r="F7794" i="1"/>
  <c r="G7794" i="1"/>
  <c r="F7795" i="1"/>
  <c r="G7795" i="1"/>
  <c r="F7796" i="1"/>
  <c r="G7796" i="1"/>
  <c r="F7797" i="1"/>
  <c r="G7797" i="1"/>
  <c r="F7798" i="1"/>
  <c r="G7798" i="1"/>
  <c r="F7799" i="1"/>
  <c r="G7799" i="1"/>
  <c r="F7800" i="1"/>
  <c r="G7800" i="1"/>
  <c r="F7801" i="1"/>
  <c r="G7801" i="1"/>
  <c r="F7802" i="1"/>
  <c r="G7802" i="1"/>
  <c r="F7803" i="1"/>
  <c r="G7803" i="1"/>
  <c r="F7804" i="1"/>
  <c r="G7804" i="1"/>
  <c r="F7805" i="1"/>
  <c r="G7805" i="1"/>
  <c r="F7806" i="1"/>
  <c r="G7806" i="1"/>
  <c r="F7807" i="1"/>
  <c r="G7807" i="1"/>
  <c r="F7808" i="1"/>
  <c r="G7808" i="1"/>
  <c r="F7809" i="1"/>
  <c r="G7809" i="1"/>
  <c r="F7810" i="1"/>
  <c r="G7810" i="1"/>
  <c r="F7811" i="1"/>
  <c r="G7811" i="1"/>
  <c r="F7812" i="1"/>
  <c r="G7812" i="1"/>
  <c r="F7813" i="1"/>
  <c r="G7813" i="1"/>
  <c r="F7814" i="1"/>
  <c r="G7814" i="1"/>
  <c r="F7815" i="1"/>
  <c r="G7815" i="1"/>
  <c r="F7816" i="1"/>
  <c r="G7816" i="1"/>
  <c r="F7817" i="1"/>
  <c r="G7817" i="1"/>
  <c r="F7818" i="1"/>
  <c r="G7818" i="1"/>
  <c r="F7819" i="1"/>
  <c r="G7819" i="1"/>
  <c r="F7820" i="1"/>
  <c r="G7820" i="1"/>
  <c r="F7821" i="1"/>
  <c r="G7821" i="1"/>
  <c r="F7822" i="1"/>
  <c r="G7822" i="1"/>
  <c r="F7823" i="1"/>
  <c r="G7823" i="1"/>
  <c r="F7824" i="1"/>
  <c r="G7824" i="1"/>
  <c r="F7825" i="1"/>
  <c r="G7825" i="1"/>
  <c r="F7826" i="1"/>
  <c r="G7826" i="1"/>
  <c r="F7827" i="1"/>
  <c r="G7827" i="1"/>
  <c r="F7828" i="1"/>
  <c r="G7828" i="1"/>
  <c r="F7829" i="1"/>
  <c r="G7829" i="1"/>
  <c r="F7830" i="1"/>
  <c r="G7830" i="1"/>
  <c r="F7831" i="1"/>
  <c r="G7831" i="1"/>
  <c r="F7832" i="1"/>
  <c r="G7832" i="1"/>
  <c r="F7833" i="1"/>
  <c r="G7833" i="1"/>
  <c r="F7834" i="1"/>
  <c r="G7834" i="1"/>
  <c r="F7835" i="1"/>
  <c r="G7835" i="1"/>
  <c r="F7836" i="1"/>
  <c r="G7836" i="1"/>
  <c r="F7837" i="1"/>
  <c r="G7837" i="1"/>
  <c r="F7838" i="1"/>
  <c r="G7838" i="1"/>
  <c r="F7839" i="1"/>
  <c r="G7839" i="1"/>
  <c r="F7840" i="1"/>
  <c r="G7840" i="1"/>
  <c r="F7841" i="1"/>
  <c r="G7841" i="1"/>
  <c r="F7842" i="1"/>
  <c r="G7842" i="1"/>
  <c r="F7843" i="1"/>
  <c r="G7843" i="1"/>
  <c r="F7844" i="1"/>
  <c r="G7844" i="1"/>
  <c r="F7845" i="1"/>
  <c r="G7845" i="1"/>
  <c r="F7846" i="1"/>
  <c r="G7846" i="1"/>
  <c r="F7847" i="1"/>
  <c r="G7847" i="1"/>
  <c r="F7848" i="1"/>
  <c r="G7848" i="1"/>
  <c r="F7849" i="1"/>
  <c r="G7849" i="1"/>
  <c r="F7850" i="1"/>
  <c r="G7850" i="1"/>
  <c r="F7851" i="1"/>
  <c r="G7851" i="1"/>
  <c r="F7852" i="1"/>
  <c r="G7852" i="1"/>
  <c r="F7853" i="1"/>
  <c r="G7853" i="1"/>
  <c r="F7854" i="1"/>
  <c r="G7854" i="1"/>
  <c r="F7855" i="1"/>
  <c r="G7855" i="1"/>
  <c r="F7856" i="1"/>
  <c r="G7856" i="1"/>
  <c r="F7857" i="1"/>
  <c r="G7857" i="1"/>
  <c r="F7858" i="1"/>
  <c r="G7858" i="1"/>
  <c r="F7859" i="1"/>
  <c r="G7859" i="1"/>
  <c r="F7860" i="1"/>
  <c r="G7860" i="1"/>
  <c r="F7861" i="1"/>
  <c r="G7861" i="1"/>
  <c r="F7862" i="1"/>
  <c r="G7862" i="1"/>
  <c r="F7863" i="1"/>
  <c r="G7863" i="1"/>
  <c r="F7864" i="1"/>
  <c r="G7864" i="1"/>
  <c r="F7865" i="1"/>
  <c r="G7865" i="1"/>
  <c r="F7866" i="1"/>
  <c r="G7866" i="1"/>
  <c r="F7867" i="1"/>
  <c r="G7867" i="1"/>
  <c r="F7868" i="1"/>
  <c r="G7868" i="1"/>
  <c r="F7869" i="1"/>
  <c r="G7869" i="1"/>
  <c r="F7870" i="1"/>
  <c r="G7870" i="1"/>
  <c r="F7871" i="1"/>
  <c r="G7871" i="1"/>
  <c r="F7872" i="1"/>
  <c r="G7872" i="1"/>
  <c r="F7873" i="1"/>
  <c r="G7873" i="1"/>
  <c r="F7874" i="1"/>
  <c r="G7874" i="1"/>
  <c r="F7875" i="1"/>
  <c r="G7875" i="1"/>
  <c r="F7876" i="1"/>
  <c r="G7876" i="1"/>
  <c r="F7877" i="1"/>
  <c r="G7877" i="1"/>
  <c r="F7878" i="1"/>
  <c r="G7878" i="1"/>
  <c r="F7879" i="1"/>
  <c r="G7879" i="1"/>
  <c r="F7880" i="1"/>
  <c r="G7880" i="1"/>
  <c r="F7881" i="1"/>
  <c r="G7881" i="1"/>
  <c r="F7882" i="1"/>
  <c r="G7882" i="1"/>
  <c r="F7883" i="1"/>
  <c r="G7883" i="1"/>
  <c r="F7884" i="1"/>
  <c r="G7884" i="1"/>
  <c r="F7885" i="1"/>
  <c r="G7885" i="1"/>
  <c r="F7886" i="1"/>
  <c r="G7886" i="1"/>
  <c r="F7887" i="1"/>
  <c r="G7887" i="1"/>
  <c r="F7888" i="1"/>
  <c r="G7888" i="1"/>
  <c r="F7889" i="1"/>
  <c r="G7889" i="1"/>
  <c r="F7890" i="1"/>
  <c r="G7890" i="1"/>
  <c r="F7891" i="1"/>
  <c r="G7891" i="1"/>
  <c r="F7892" i="1"/>
  <c r="G7892" i="1"/>
  <c r="F7893" i="1"/>
  <c r="G7893" i="1"/>
  <c r="F7894" i="1"/>
  <c r="G7894" i="1"/>
  <c r="F7895" i="1"/>
  <c r="G7895" i="1"/>
  <c r="F7896" i="1"/>
  <c r="G7896" i="1"/>
  <c r="F7897" i="1"/>
  <c r="G7897" i="1"/>
  <c r="F7898" i="1"/>
  <c r="G7898" i="1"/>
  <c r="F7899" i="1"/>
  <c r="G7899" i="1"/>
  <c r="F7900" i="1"/>
  <c r="G7900" i="1"/>
  <c r="F7901" i="1"/>
  <c r="G7901" i="1"/>
  <c r="F7902" i="1"/>
  <c r="G7902" i="1"/>
  <c r="F7903" i="1"/>
  <c r="G7903" i="1"/>
  <c r="F7904" i="1"/>
  <c r="G7904" i="1"/>
  <c r="F7905" i="1"/>
  <c r="G7905" i="1"/>
  <c r="F7906" i="1"/>
  <c r="G7906" i="1"/>
  <c r="F7907" i="1"/>
  <c r="G7907" i="1"/>
  <c r="F7908" i="1"/>
  <c r="G7908" i="1"/>
  <c r="F7909" i="1"/>
  <c r="G7909" i="1"/>
  <c r="F7910" i="1"/>
  <c r="G7910" i="1"/>
  <c r="F7911" i="1"/>
  <c r="G7911" i="1"/>
  <c r="F7912" i="1"/>
  <c r="G7912" i="1"/>
  <c r="F7913" i="1"/>
  <c r="G7913" i="1"/>
  <c r="F7914" i="1"/>
  <c r="G7914" i="1"/>
  <c r="F7915" i="1"/>
  <c r="G7915" i="1"/>
  <c r="F7916" i="1"/>
  <c r="G7916" i="1"/>
  <c r="F7917" i="1"/>
  <c r="G7917" i="1"/>
  <c r="F7918" i="1"/>
  <c r="G7918" i="1"/>
  <c r="F7919" i="1"/>
  <c r="G7919" i="1"/>
  <c r="F7920" i="1"/>
  <c r="G7920" i="1"/>
  <c r="F7921" i="1"/>
  <c r="G7921" i="1"/>
  <c r="F7922" i="1"/>
  <c r="G7922" i="1"/>
  <c r="F7923" i="1"/>
  <c r="G7923" i="1"/>
  <c r="F7924" i="1"/>
  <c r="G7924" i="1"/>
  <c r="F7925" i="1"/>
  <c r="G7925" i="1"/>
  <c r="F7926" i="1"/>
  <c r="G7926" i="1"/>
  <c r="F7927" i="1"/>
  <c r="G7927" i="1"/>
  <c r="F7928" i="1"/>
  <c r="G7928" i="1"/>
  <c r="F7929" i="1"/>
  <c r="G7929" i="1"/>
  <c r="F7930" i="1"/>
  <c r="G7930" i="1"/>
  <c r="F7931" i="1"/>
  <c r="G7931" i="1"/>
  <c r="F7932" i="1"/>
  <c r="G7932" i="1"/>
  <c r="F7933" i="1"/>
  <c r="G7933" i="1"/>
  <c r="F7934" i="1"/>
  <c r="G7934" i="1"/>
  <c r="F7935" i="1"/>
  <c r="G7935" i="1"/>
  <c r="F7936" i="1"/>
  <c r="G7936" i="1"/>
  <c r="F7937" i="1"/>
  <c r="G7937" i="1"/>
  <c r="F7938" i="1"/>
  <c r="G7938" i="1"/>
  <c r="F7939" i="1"/>
  <c r="G7939" i="1"/>
  <c r="F7940" i="1"/>
  <c r="G7940" i="1"/>
  <c r="F7941" i="1"/>
  <c r="G7941" i="1"/>
  <c r="F7942" i="1"/>
  <c r="G7942" i="1"/>
  <c r="F7943" i="1"/>
  <c r="G7943" i="1"/>
  <c r="F7944" i="1"/>
  <c r="G7944" i="1"/>
  <c r="F7945" i="1"/>
  <c r="G7945" i="1"/>
  <c r="F7946" i="1"/>
  <c r="G7946" i="1"/>
  <c r="F7947" i="1"/>
  <c r="G7947" i="1"/>
  <c r="F7948" i="1"/>
  <c r="G7948" i="1"/>
  <c r="F7949" i="1"/>
  <c r="G7949" i="1"/>
  <c r="F7950" i="1"/>
  <c r="G7950" i="1"/>
  <c r="F7951" i="1"/>
  <c r="G7951" i="1"/>
  <c r="F7952" i="1"/>
  <c r="G7952" i="1"/>
  <c r="F7953" i="1"/>
  <c r="G7953" i="1"/>
  <c r="F7954" i="1"/>
  <c r="G7954" i="1"/>
  <c r="F7955" i="1"/>
  <c r="G7955" i="1"/>
  <c r="F7956" i="1"/>
  <c r="G7956" i="1"/>
  <c r="F7957" i="1"/>
  <c r="G7957" i="1"/>
  <c r="F7958" i="1"/>
  <c r="G7958" i="1"/>
  <c r="F7959" i="1"/>
  <c r="G7959" i="1"/>
  <c r="F7960" i="1"/>
  <c r="G7960" i="1"/>
  <c r="F7961" i="1"/>
  <c r="G7961" i="1"/>
  <c r="F7962" i="1"/>
  <c r="G7962" i="1"/>
  <c r="F7963" i="1"/>
  <c r="G7963" i="1"/>
  <c r="F7964" i="1"/>
  <c r="G7964" i="1"/>
  <c r="F7965" i="1"/>
  <c r="G7965" i="1"/>
  <c r="F7966" i="1"/>
  <c r="G7966" i="1"/>
  <c r="F7967" i="1"/>
  <c r="G7967" i="1"/>
  <c r="F7968" i="1"/>
  <c r="G7968" i="1"/>
  <c r="F7969" i="1"/>
  <c r="G7969" i="1"/>
  <c r="F7970" i="1"/>
  <c r="G7970" i="1"/>
  <c r="F7971" i="1"/>
  <c r="G7971" i="1"/>
  <c r="F7972" i="1"/>
  <c r="G7972" i="1"/>
  <c r="F7973" i="1"/>
  <c r="G7973" i="1"/>
  <c r="F7974" i="1"/>
  <c r="G7974" i="1"/>
  <c r="F7975" i="1"/>
  <c r="G7975" i="1"/>
  <c r="F7976" i="1"/>
  <c r="G7976" i="1"/>
  <c r="F7977" i="1"/>
  <c r="G7977" i="1"/>
  <c r="F7978" i="1"/>
  <c r="G7978" i="1"/>
  <c r="F7979" i="1"/>
  <c r="G7979" i="1"/>
  <c r="F7980" i="1"/>
  <c r="G7980" i="1"/>
  <c r="F7981" i="1"/>
  <c r="G7981" i="1"/>
  <c r="F7982" i="1"/>
  <c r="G7982" i="1"/>
  <c r="F7983" i="1"/>
  <c r="G7983" i="1"/>
  <c r="F7984" i="1"/>
  <c r="G7984" i="1"/>
  <c r="F7985" i="1"/>
  <c r="G7985" i="1"/>
  <c r="F7986" i="1"/>
  <c r="G7986" i="1"/>
  <c r="F7987" i="1"/>
  <c r="G7987" i="1"/>
  <c r="F7988" i="1"/>
  <c r="G7988" i="1"/>
  <c r="F7989" i="1"/>
  <c r="G7989" i="1"/>
  <c r="F7990" i="1"/>
  <c r="G7990" i="1"/>
  <c r="F7991" i="1"/>
  <c r="G7991" i="1"/>
  <c r="F7992" i="1"/>
  <c r="G7992" i="1"/>
  <c r="F7993" i="1"/>
  <c r="G7993" i="1"/>
  <c r="F7994" i="1"/>
  <c r="G7994" i="1"/>
  <c r="F7995" i="1"/>
  <c r="G7995" i="1"/>
  <c r="F7996" i="1"/>
  <c r="G7996" i="1"/>
  <c r="F7997" i="1"/>
  <c r="G7997" i="1"/>
  <c r="F7998" i="1"/>
  <c r="G7998" i="1"/>
  <c r="F7999" i="1"/>
  <c r="G7999" i="1"/>
  <c r="F8000" i="1"/>
  <c r="G8000" i="1"/>
  <c r="F8001" i="1"/>
  <c r="G8001" i="1"/>
  <c r="F8002" i="1"/>
  <c r="G8002" i="1"/>
  <c r="F8003" i="1"/>
  <c r="G8003" i="1"/>
  <c r="F8004" i="1"/>
  <c r="G8004" i="1"/>
  <c r="F8005" i="1"/>
  <c r="G8005" i="1"/>
  <c r="F8006" i="1"/>
  <c r="G8006" i="1"/>
  <c r="F8007" i="1"/>
  <c r="G8007" i="1"/>
  <c r="F8008" i="1"/>
  <c r="G8008" i="1"/>
  <c r="F8009" i="1"/>
  <c r="G8009" i="1"/>
  <c r="F8010" i="1"/>
  <c r="G8010" i="1"/>
  <c r="F8011" i="1"/>
  <c r="G8011" i="1"/>
  <c r="F8012" i="1"/>
  <c r="G8012" i="1"/>
  <c r="F8013" i="1"/>
  <c r="G8013" i="1"/>
  <c r="F8014" i="1"/>
  <c r="G8014" i="1"/>
  <c r="F8015" i="1"/>
  <c r="G8015" i="1"/>
  <c r="F8016" i="1"/>
  <c r="G8016" i="1"/>
  <c r="F8017" i="1"/>
  <c r="G8017" i="1"/>
  <c r="F8018" i="1"/>
  <c r="G8018" i="1"/>
  <c r="F8019" i="1"/>
  <c r="G8019" i="1"/>
  <c r="F8020" i="1"/>
  <c r="G8020" i="1"/>
  <c r="F8021" i="1"/>
  <c r="G8021" i="1"/>
  <c r="F8022" i="1"/>
  <c r="G8022" i="1"/>
  <c r="F8023" i="1"/>
  <c r="G8023" i="1"/>
  <c r="F8024" i="1"/>
  <c r="G8024" i="1"/>
  <c r="F8025" i="1"/>
  <c r="G8025" i="1"/>
  <c r="F8026" i="1"/>
  <c r="G8026" i="1"/>
  <c r="F8027" i="1"/>
  <c r="G8027" i="1"/>
  <c r="F8028" i="1"/>
  <c r="G8028" i="1"/>
  <c r="F8029" i="1"/>
  <c r="G8029" i="1"/>
  <c r="F8030" i="1"/>
  <c r="G8030" i="1"/>
  <c r="F8031" i="1"/>
  <c r="G8031" i="1"/>
  <c r="F8032" i="1"/>
  <c r="G8032" i="1"/>
  <c r="F8033" i="1"/>
  <c r="G8033" i="1"/>
  <c r="F8034" i="1"/>
  <c r="G8034" i="1"/>
  <c r="F8035" i="1"/>
  <c r="G8035" i="1"/>
  <c r="F8036" i="1"/>
  <c r="G8036" i="1"/>
  <c r="F8037" i="1"/>
  <c r="G8037" i="1"/>
  <c r="F8038" i="1"/>
  <c r="G8038" i="1"/>
  <c r="F8039" i="1"/>
  <c r="G8039" i="1"/>
  <c r="F8040" i="1"/>
  <c r="G8040" i="1"/>
  <c r="F8041" i="1"/>
  <c r="G8041" i="1"/>
  <c r="F8042" i="1"/>
  <c r="G8042" i="1"/>
  <c r="F8043" i="1"/>
  <c r="G8043" i="1"/>
  <c r="F8044" i="1"/>
  <c r="G8044" i="1"/>
  <c r="F8045" i="1"/>
  <c r="G8045" i="1"/>
  <c r="F8046" i="1"/>
  <c r="G8046" i="1"/>
  <c r="F8047" i="1"/>
  <c r="G8047" i="1"/>
  <c r="F8048" i="1"/>
  <c r="G8048" i="1"/>
  <c r="F8049" i="1"/>
  <c r="G8049" i="1"/>
  <c r="F8050" i="1"/>
  <c r="G8050" i="1"/>
  <c r="F8051" i="1"/>
  <c r="G8051" i="1"/>
  <c r="F8052" i="1"/>
  <c r="G8052" i="1"/>
  <c r="F8053" i="1"/>
  <c r="G8053" i="1"/>
  <c r="F8054" i="1"/>
  <c r="G8054" i="1"/>
  <c r="F8055" i="1"/>
  <c r="G8055" i="1"/>
  <c r="F8056" i="1"/>
  <c r="G8056" i="1"/>
  <c r="F8057" i="1"/>
  <c r="G8057" i="1"/>
  <c r="F8058" i="1"/>
  <c r="G8058" i="1"/>
  <c r="F8059" i="1"/>
  <c r="G8059" i="1"/>
  <c r="F8060" i="1"/>
  <c r="G8060" i="1"/>
  <c r="F8061" i="1"/>
  <c r="G8061" i="1"/>
  <c r="F8062" i="1"/>
  <c r="G8062" i="1"/>
  <c r="F8063" i="1"/>
  <c r="G8063" i="1"/>
  <c r="F8064" i="1"/>
  <c r="G8064" i="1"/>
  <c r="F8065" i="1"/>
  <c r="G8065" i="1"/>
  <c r="F8066" i="1"/>
  <c r="G8066" i="1"/>
  <c r="F8067" i="1"/>
  <c r="G8067" i="1"/>
  <c r="F8068" i="1"/>
  <c r="G8068" i="1"/>
  <c r="F8069" i="1"/>
  <c r="G8069" i="1"/>
  <c r="F8070" i="1"/>
  <c r="G8070" i="1"/>
  <c r="F8071" i="1"/>
  <c r="G8071" i="1"/>
  <c r="F8072" i="1"/>
  <c r="G8072" i="1"/>
  <c r="F8073" i="1"/>
  <c r="G8073" i="1"/>
  <c r="F8074" i="1"/>
  <c r="G8074" i="1"/>
  <c r="F8075" i="1"/>
  <c r="G8075" i="1"/>
  <c r="F8076" i="1"/>
  <c r="G8076" i="1"/>
  <c r="F8077" i="1"/>
  <c r="G8077" i="1"/>
  <c r="F8078" i="1"/>
  <c r="G8078" i="1"/>
  <c r="F8079" i="1"/>
  <c r="G8079" i="1"/>
  <c r="F8080" i="1"/>
  <c r="G8080" i="1"/>
  <c r="F8081" i="1"/>
  <c r="G8081" i="1"/>
  <c r="F8082" i="1"/>
  <c r="G8082" i="1"/>
  <c r="F8083" i="1"/>
  <c r="G8083" i="1"/>
  <c r="F8084" i="1"/>
  <c r="G8084" i="1"/>
  <c r="F8085" i="1"/>
  <c r="G8085" i="1"/>
  <c r="F8086" i="1"/>
  <c r="G8086" i="1"/>
  <c r="F8087" i="1"/>
  <c r="G8087" i="1"/>
  <c r="F8088" i="1"/>
  <c r="G8088" i="1"/>
  <c r="F8089" i="1"/>
  <c r="G8089" i="1"/>
  <c r="F8090" i="1"/>
  <c r="G8090" i="1"/>
  <c r="F8091" i="1"/>
  <c r="G8091" i="1"/>
  <c r="F8092" i="1"/>
  <c r="G8092" i="1"/>
  <c r="F8093" i="1"/>
  <c r="G8093" i="1"/>
  <c r="F8094" i="1"/>
  <c r="G8094" i="1"/>
  <c r="F8095" i="1"/>
  <c r="G8095" i="1"/>
  <c r="F8096" i="1"/>
  <c r="G8096" i="1"/>
  <c r="F8097" i="1"/>
  <c r="G8097" i="1"/>
  <c r="F8098" i="1"/>
  <c r="G8098" i="1"/>
  <c r="F8099" i="1"/>
  <c r="G8099" i="1"/>
  <c r="F8100" i="1"/>
  <c r="G8100" i="1"/>
  <c r="F8101" i="1"/>
  <c r="G8101" i="1"/>
  <c r="F8102" i="1"/>
  <c r="G8102" i="1"/>
  <c r="F8103" i="1"/>
  <c r="G8103" i="1"/>
  <c r="F8104" i="1"/>
  <c r="G8104" i="1"/>
  <c r="F8105" i="1"/>
  <c r="G8105" i="1"/>
  <c r="F8106" i="1"/>
  <c r="G8106" i="1"/>
  <c r="F8107" i="1"/>
  <c r="G8107" i="1"/>
  <c r="F8108" i="1"/>
  <c r="G8108" i="1"/>
  <c r="F8109" i="1"/>
  <c r="G8109" i="1"/>
  <c r="F8110" i="1"/>
  <c r="G8110" i="1"/>
  <c r="F8111" i="1"/>
  <c r="G8111" i="1"/>
  <c r="F8112" i="1"/>
  <c r="G8112" i="1"/>
  <c r="F8113" i="1"/>
  <c r="G8113" i="1"/>
  <c r="F8114" i="1"/>
  <c r="G8114" i="1"/>
  <c r="F8115" i="1"/>
  <c r="G8115" i="1"/>
  <c r="F8116" i="1"/>
  <c r="G8116" i="1"/>
  <c r="F8117" i="1"/>
  <c r="G8117" i="1"/>
  <c r="F8118" i="1"/>
  <c r="G8118" i="1"/>
  <c r="F8119" i="1"/>
  <c r="G8119" i="1"/>
  <c r="F8120" i="1"/>
  <c r="G8120" i="1"/>
  <c r="F8121" i="1"/>
  <c r="G8121" i="1"/>
  <c r="F8122" i="1"/>
  <c r="G8122" i="1"/>
  <c r="F8123" i="1"/>
  <c r="G8123" i="1"/>
  <c r="F8124" i="1"/>
  <c r="G8124" i="1"/>
  <c r="F8125" i="1"/>
  <c r="G8125" i="1"/>
  <c r="F8126" i="1"/>
  <c r="G8126" i="1"/>
  <c r="F8127" i="1"/>
  <c r="G8127" i="1"/>
  <c r="F8128" i="1"/>
  <c r="G8128" i="1"/>
  <c r="F8129" i="1"/>
  <c r="G8129" i="1"/>
  <c r="F8130" i="1"/>
  <c r="G8130" i="1"/>
  <c r="F8131" i="1"/>
  <c r="G8131" i="1"/>
  <c r="F8132" i="1"/>
  <c r="G8132" i="1"/>
  <c r="F8133" i="1"/>
  <c r="G8133" i="1"/>
  <c r="F8134" i="1"/>
  <c r="G8134" i="1"/>
  <c r="F8135" i="1"/>
  <c r="G8135" i="1"/>
  <c r="F8136" i="1"/>
  <c r="G8136" i="1"/>
  <c r="F8137" i="1"/>
  <c r="G8137" i="1"/>
  <c r="F8138" i="1"/>
  <c r="G8138" i="1"/>
  <c r="F8139" i="1"/>
  <c r="G8139" i="1"/>
  <c r="F8140" i="1"/>
  <c r="G8140" i="1"/>
  <c r="F8141" i="1"/>
  <c r="G8141" i="1"/>
  <c r="F8142" i="1"/>
  <c r="G8142" i="1"/>
  <c r="F8143" i="1"/>
  <c r="G8143" i="1"/>
  <c r="F8144" i="1"/>
  <c r="G8144" i="1"/>
  <c r="F8145" i="1"/>
  <c r="G8145" i="1"/>
  <c r="F8146" i="1"/>
  <c r="G8146" i="1"/>
  <c r="F8147" i="1"/>
  <c r="G8147" i="1"/>
  <c r="F8148" i="1"/>
  <c r="G8148" i="1"/>
  <c r="F8149" i="1"/>
  <c r="G8149" i="1"/>
  <c r="F8150" i="1"/>
  <c r="G8150" i="1"/>
  <c r="F8151" i="1"/>
  <c r="G8151" i="1"/>
  <c r="F8152" i="1"/>
  <c r="G8152" i="1"/>
  <c r="F8153" i="1"/>
  <c r="G8153" i="1"/>
  <c r="F8154" i="1"/>
  <c r="G8154" i="1"/>
  <c r="F8155" i="1"/>
  <c r="G8155" i="1"/>
  <c r="F8156" i="1"/>
  <c r="G8156" i="1"/>
  <c r="F8157" i="1"/>
  <c r="G8157" i="1"/>
  <c r="F8158" i="1"/>
  <c r="G8158" i="1"/>
  <c r="F8159" i="1"/>
  <c r="G8159" i="1"/>
  <c r="F8160" i="1"/>
  <c r="G8160" i="1"/>
  <c r="F8161" i="1"/>
  <c r="G8161" i="1"/>
  <c r="F8162" i="1"/>
  <c r="G8162" i="1"/>
  <c r="F8163" i="1"/>
  <c r="G8163" i="1"/>
  <c r="F8164" i="1"/>
  <c r="G8164" i="1"/>
  <c r="F8165" i="1"/>
  <c r="G8165" i="1"/>
  <c r="F8166" i="1"/>
  <c r="G8166" i="1"/>
  <c r="F8167" i="1"/>
  <c r="G8167" i="1"/>
  <c r="F8168" i="1"/>
  <c r="G8168" i="1"/>
  <c r="F8169" i="1"/>
  <c r="G8169" i="1"/>
  <c r="F8170" i="1"/>
  <c r="G8170" i="1"/>
  <c r="F8171" i="1"/>
  <c r="G8171" i="1"/>
  <c r="F8172" i="1"/>
  <c r="G8172" i="1"/>
  <c r="F8173" i="1"/>
  <c r="G8173" i="1"/>
  <c r="F8174" i="1"/>
  <c r="G8174" i="1"/>
  <c r="F8175" i="1"/>
  <c r="G8175" i="1"/>
  <c r="F8176" i="1"/>
  <c r="G8176" i="1"/>
  <c r="F8177" i="1"/>
  <c r="G8177" i="1"/>
  <c r="F8178" i="1"/>
  <c r="G8178" i="1"/>
  <c r="F8179" i="1"/>
  <c r="G8179" i="1"/>
  <c r="F8180" i="1"/>
  <c r="G8180" i="1"/>
  <c r="F8181" i="1"/>
  <c r="G8181" i="1"/>
  <c r="F8182" i="1"/>
  <c r="G8182" i="1"/>
  <c r="F8183" i="1"/>
  <c r="G8183" i="1"/>
  <c r="F8184" i="1"/>
  <c r="G8184" i="1"/>
  <c r="F8185" i="1"/>
  <c r="G8185" i="1"/>
  <c r="F8186" i="1"/>
  <c r="G8186" i="1"/>
  <c r="F8187" i="1"/>
  <c r="G8187" i="1"/>
  <c r="F8188" i="1"/>
  <c r="G8188" i="1"/>
  <c r="F8189" i="1"/>
  <c r="G8189" i="1"/>
  <c r="F8190" i="1"/>
  <c r="G8190" i="1"/>
  <c r="F8191" i="1"/>
  <c r="G8191" i="1"/>
  <c r="F8192" i="1"/>
  <c r="G8192" i="1"/>
  <c r="F8193" i="1"/>
  <c r="G8193" i="1"/>
  <c r="F8194" i="1"/>
  <c r="G8194" i="1"/>
  <c r="F8195" i="1"/>
  <c r="G8195" i="1"/>
  <c r="F8196" i="1"/>
  <c r="G8196" i="1"/>
  <c r="F8197" i="1"/>
  <c r="G8197" i="1"/>
  <c r="F8198" i="1"/>
  <c r="G8198" i="1"/>
  <c r="F8199" i="1"/>
  <c r="G8199" i="1"/>
  <c r="F8200" i="1"/>
  <c r="G8200" i="1"/>
  <c r="F8201" i="1"/>
  <c r="G8201" i="1"/>
  <c r="F8202" i="1"/>
  <c r="G8202" i="1"/>
  <c r="F8203" i="1"/>
  <c r="G8203" i="1"/>
  <c r="F8204" i="1"/>
  <c r="G8204" i="1"/>
  <c r="F8205" i="1"/>
  <c r="G8205" i="1"/>
  <c r="F8206" i="1"/>
  <c r="G8206" i="1"/>
  <c r="F8207" i="1"/>
  <c r="G8207" i="1"/>
  <c r="F8208" i="1"/>
  <c r="G8208" i="1"/>
  <c r="F8209" i="1"/>
  <c r="G8209" i="1"/>
  <c r="F8210" i="1"/>
  <c r="G8210" i="1"/>
  <c r="F8211" i="1"/>
  <c r="G8211" i="1"/>
  <c r="F8212" i="1"/>
  <c r="G8212" i="1"/>
  <c r="F8213" i="1"/>
  <c r="G8213" i="1"/>
  <c r="F8214" i="1"/>
  <c r="G8214" i="1"/>
  <c r="F8215" i="1"/>
  <c r="G8215" i="1"/>
  <c r="F8216" i="1"/>
  <c r="G8216" i="1"/>
  <c r="F8217" i="1"/>
  <c r="G8217" i="1"/>
  <c r="F8218" i="1"/>
  <c r="G8218" i="1"/>
  <c r="F8219" i="1"/>
  <c r="G8219" i="1"/>
  <c r="F8220" i="1"/>
  <c r="G8220" i="1"/>
  <c r="F8221" i="1"/>
  <c r="G8221" i="1"/>
  <c r="F8222" i="1"/>
  <c r="G8222" i="1"/>
  <c r="F8223" i="1"/>
  <c r="G8223" i="1"/>
  <c r="F8224" i="1"/>
  <c r="G8224" i="1"/>
  <c r="F8225" i="1"/>
  <c r="G8225" i="1"/>
  <c r="F8226" i="1"/>
  <c r="G8226" i="1"/>
  <c r="F8227" i="1"/>
  <c r="G8227" i="1"/>
  <c r="F8228" i="1"/>
  <c r="G8228" i="1"/>
  <c r="F8229" i="1"/>
  <c r="G8229" i="1"/>
  <c r="F8230" i="1"/>
  <c r="G8230" i="1"/>
  <c r="F8231" i="1"/>
  <c r="G8231" i="1"/>
  <c r="F8232" i="1"/>
  <c r="G8232" i="1"/>
  <c r="F8233" i="1"/>
  <c r="G8233" i="1"/>
  <c r="F8234" i="1"/>
  <c r="G8234" i="1"/>
  <c r="F8235" i="1"/>
  <c r="G8235" i="1"/>
  <c r="F8236" i="1"/>
  <c r="G8236" i="1"/>
  <c r="F8237" i="1"/>
  <c r="G8237" i="1"/>
  <c r="F8238" i="1"/>
  <c r="G8238" i="1"/>
  <c r="F8239" i="1"/>
  <c r="G8239" i="1"/>
  <c r="F8240" i="1"/>
  <c r="G8240" i="1"/>
  <c r="F8241" i="1"/>
  <c r="G8241" i="1"/>
  <c r="F8242" i="1"/>
  <c r="G8242" i="1"/>
  <c r="F8243" i="1"/>
  <c r="G8243" i="1"/>
  <c r="F8244" i="1"/>
  <c r="G8244" i="1"/>
  <c r="F8245" i="1"/>
  <c r="G8245" i="1"/>
  <c r="F8246" i="1"/>
  <c r="G8246" i="1"/>
  <c r="F8247" i="1"/>
  <c r="G8247" i="1"/>
  <c r="F8248" i="1"/>
  <c r="G8248" i="1"/>
  <c r="F8249" i="1"/>
  <c r="G8249" i="1"/>
  <c r="F8250" i="1"/>
  <c r="G8250" i="1"/>
  <c r="F8251" i="1"/>
  <c r="G8251" i="1"/>
  <c r="F8252" i="1"/>
  <c r="G8252" i="1"/>
  <c r="F8253" i="1"/>
  <c r="G8253" i="1"/>
  <c r="F8254" i="1"/>
  <c r="G8254" i="1"/>
  <c r="F8255" i="1"/>
  <c r="G8255" i="1"/>
  <c r="F8256" i="1"/>
  <c r="G8256" i="1"/>
  <c r="F8257" i="1"/>
  <c r="G8257" i="1"/>
  <c r="F8258" i="1"/>
  <c r="G8258" i="1"/>
  <c r="F8259" i="1"/>
  <c r="G8259" i="1"/>
  <c r="F8260" i="1"/>
  <c r="G8260" i="1"/>
  <c r="F8261" i="1"/>
  <c r="G8261" i="1"/>
  <c r="F8262" i="1"/>
  <c r="G8262" i="1"/>
  <c r="F8263" i="1"/>
  <c r="G8263" i="1"/>
  <c r="F8264" i="1"/>
  <c r="G8264" i="1"/>
  <c r="F8265" i="1"/>
  <c r="G8265" i="1"/>
  <c r="F8266" i="1"/>
  <c r="G8266" i="1"/>
  <c r="F8267" i="1"/>
  <c r="G8267" i="1"/>
  <c r="F8268" i="1"/>
  <c r="G8268" i="1"/>
  <c r="F8269" i="1"/>
  <c r="G8269" i="1"/>
  <c r="F8270" i="1"/>
  <c r="G8270" i="1"/>
  <c r="F8271" i="1"/>
  <c r="G8271" i="1"/>
  <c r="F8272" i="1"/>
  <c r="G8272" i="1"/>
  <c r="F8273" i="1"/>
  <c r="G8273" i="1"/>
  <c r="F8274" i="1"/>
  <c r="G8274" i="1"/>
  <c r="F8275" i="1"/>
  <c r="G8275" i="1"/>
  <c r="F8276" i="1"/>
  <c r="G8276" i="1"/>
  <c r="F8277" i="1"/>
  <c r="G8277" i="1"/>
  <c r="F8278" i="1"/>
  <c r="G8278" i="1"/>
  <c r="F8279" i="1"/>
  <c r="G8279" i="1"/>
  <c r="F8280" i="1"/>
  <c r="G8280" i="1"/>
  <c r="F8281" i="1"/>
  <c r="G8281" i="1"/>
  <c r="F8282" i="1"/>
  <c r="G8282" i="1"/>
  <c r="F8283" i="1"/>
  <c r="G8283" i="1"/>
  <c r="F8284" i="1"/>
  <c r="G8284" i="1"/>
  <c r="F8285" i="1"/>
  <c r="G8285" i="1"/>
  <c r="F8286" i="1"/>
  <c r="G8286" i="1"/>
  <c r="F8287" i="1"/>
  <c r="G8287" i="1"/>
  <c r="F8288" i="1"/>
  <c r="G8288" i="1"/>
  <c r="F8289" i="1"/>
  <c r="G8289" i="1"/>
  <c r="F8290" i="1"/>
  <c r="G8290" i="1"/>
  <c r="F8291" i="1"/>
  <c r="G8291" i="1"/>
  <c r="F8292" i="1"/>
  <c r="G8292" i="1"/>
  <c r="F8293" i="1"/>
  <c r="G8293" i="1"/>
  <c r="F8294" i="1"/>
  <c r="G8294" i="1"/>
  <c r="F8295" i="1"/>
  <c r="G8295" i="1"/>
  <c r="F8296" i="1"/>
  <c r="G8296" i="1"/>
  <c r="F8297" i="1"/>
  <c r="G8297" i="1"/>
  <c r="F8298" i="1"/>
  <c r="G8298" i="1"/>
  <c r="F8299" i="1"/>
  <c r="G8299" i="1"/>
  <c r="F8300" i="1"/>
  <c r="G8300" i="1"/>
  <c r="F8301" i="1"/>
  <c r="G8301" i="1"/>
  <c r="F8302" i="1"/>
  <c r="G8302" i="1"/>
  <c r="F8303" i="1"/>
  <c r="G8303" i="1"/>
  <c r="F8304" i="1"/>
  <c r="G8304" i="1"/>
  <c r="F8305" i="1"/>
  <c r="G8305" i="1"/>
  <c r="F8306" i="1"/>
  <c r="G8306" i="1"/>
  <c r="F8307" i="1"/>
  <c r="G8307" i="1"/>
  <c r="F8308" i="1"/>
  <c r="G8308" i="1"/>
  <c r="F8309" i="1"/>
  <c r="G8309" i="1"/>
  <c r="F8310" i="1"/>
  <c r="G8310" i="1"/>
  <c r="F8311" i="1"/>
  <c r="G8311" i="1"/>
  <c r="F8312" i="1"/>
  <c r="G8312" i="1"/>
  <c r="F8313" i="1"/>
  <c r="G8313" i="1"/>
  <c r="F8314" i="1"/>
  <c r="G8314" i="1"/>
  <c r="F8315" i="1"/>
  <c r="G8315" i="1"/>
  <c r="F8316" i="1"/>
  <c r="G8316" i="1"/>
  <c r="F8317" i="1"/>
  <c r="G8317" i="1"/>
  <c r="F8318" i="1"/>
  <c r="G8318" i="1"/>
  <c r="F8319" i="1"/>
  <c r="G8319" i="1"/>
  <c r="F8320" i="1"/>
  <c r="G8320" i="1"/>
  <c r="F8321" i="1"/>
  <c r="G8321" i="1"/>
  <c r="F8322" i="1"/>
  <c r="G8322" i="1"/>
  <c r="F8323" i="1"/>
  <c r="G8323" i="1"/>
  <c r="F8324" i="1"/>
  <c r="G8324" i="1"/>
  <c r="F8325" i="1"/>
  <c r="G8325" i="1"/>
  <c r="F8326" i="1"/>
  <c r="G8326" i="1"/>
  <c r="F8327" i="1"/>
  <c r="G8327" i="1"/>
  <c r="F8328" i="1"/>
  <c r="G8328" i="1"/>
  <c r="F8329" i="1"/>
  <c r="G8329" i="1"/>
  <c r="F8330" i="1"/>
  <c r="G8330" i="1"/>
  <c r="F8331" i="1"/>
  <c r="G8331" i="1"/>
  <c r="F8332" i="1"/>
  <c r="G8332" i="1"/>
  <c r="F8333" i="1"/>
  <c r="G8333" i="1"/>
  <c r="F8334" i="1"/>
  <c r="G8334" i="1"/>
  <c r="F8335" i="1"/>
  <c r="G8335" i="1"/>
  <c r="F8336" i="1"/>
  <c r="G8336" i="1"/>
  <c r="F8337" i="1"/>
  <c r="G8337" i="1"/>
  <c r="F8338" i="1"/>
  <c r="G8338" i="1"/>
  <c r="F8339" i="1"/>
  <c r="G8339" i="1"/>
  <c r="F8340" i="1"/>
  <c r="G8340" i="1"/>
  <c r="F8341" i="1"/>
  <c r="G8341" i="1"/>
  <c r="F8342" i="1"/>
  <c r="G8342" i="1"/>
  <c r="F8343" i="1"/>
  <c r="G8343" i="1"/>
  <c r="F8344" i="1"/>
  <c r="G8344" i="1"/>
  <c r="F8345" i="1"/>
  <c r="G8345" i="1"/>
  <c r="F8346" i="1"/>
  <c r="G8346" i="1"/>
  <c r="F8347" i="1"/>
  <c r="G8347" i="1"/>
  <c r="F8348" i="1"/>
  <c r="G8348" i="1"/>
  <c r="F8349" i="1"/>
  <c r="G8349" i="1"/>
  <c r="F8350" i="1"/>
  <c r="G8350" i="1"/>
  <c r="F8351" i="1"/>
  <c r="G8351" i="1"/>
  <c r="F8352" i="1"/>
  <c r="G8352" i="1"/>
  <c r="F8353" i="1"/>
  <c r="G8353" i="1"/>
  <c r="F8354" i="1"/>
  <c r="G8354" i="1"/>
  <c r="F8355" i="1"/>
  <c r="G8355" i="1"/>
  <c r="F8356" i="1"/>
  <c r="G8356" i="1"/>
  <c r="F8357" i="1"/>
  <c r="G8357" i="1"/>
  <c r="F8358" i="1"/>
  <c r="G8358" i="1"/>
  <c r="F8359" i="1"/>
  <c r="G8359" i="1"/>
  <c r="F8360" i="1"/>
  <c r="G8360" i="1"/>
  <c r="F8361" i="1"/>
  <c r="G8361" i="1"/>
  <c r="F8362" i="1"/>
  <c r="G8362" i="1"/>
  <c r="F8363" i="1"/>
  <c r="G8363" i="1"/>
  <c r="F8364" i="1"/>
  <c r="G8364" i="1"/>
  <c r="F8365" i="1"/>
  <c r="G8365" i="1"/>
  <c r="F8366" i="1"/>
  <c r="G8366" i="1"/>
  <c r="F8367" i="1"/>
  <c r="G8367" i="1"/>
  <c r="F8368" i="1"/>
  <c r="G8368" i="1"/>
  <c r="F8369" i="1"/>
  <c r="G8369" i="1"/>
  <c r="F8370" i="1"/>
  <c r="G8370" i="1"/>
  <c r="F8371" i="1"/>
  <c r="G8371" i="1"/>
  <c r="F8372" i="1"/>
  <c r="G8372" i="1"/>
  <c r="F8373" i="1"/>
  <c r="G8373" i="1"/>
  <c r="F8374" i="1"/>
  <c r="G8374" i="1"/>
  <c r="F8375" i="1"/>
  <c r="G8375" i="1"/>
  <c r="F8376" i="1"/>
  <c r="G8376" i="1"/>
  <c r="F8377" i="1"/>
  <c r="G8377" i="1"/>
  <c r="F8378" i="1"/>
  <c r="G8378" i="1"/>
  <c r="F8379" i="1"/>
  <c r="G8379" i="1"/>
  <c r="F8380" i="1"/>
  <c r="G8380" i="1"/>
  <c r="F8381" i="1"/>
  <c r="G8381" i="1"/>
  <c r="F8382" i="1"/>
  <c r="G8382" i="1"/>
  <c r="F8383" i="1"/>
  <c r="G8383" i="1"/>
  <c r="F8384" i="1"/>
  <c r="G8384" i="1"/>
  <c r="F8385" i="1"/>
  <c r="G8385" i="1"/>
  <c r="F8386" i="1"/>
  <c r="G8386" i="1"/>
  <c r="F8387" i="1"/>
  <c r="G8387" i="1"/>
  <c r="F8388" i="1"/>
  <c r="G8388" i="1"/>
  <c r="F8389" i="1"/>
  <c r="G8389" i="1"/>
  <c r="F8390" i="1"/>
  <c r="G8390" i="1"/>
  <c r="F8391" i="1"/>
  <c r="G8391" i="1"/>
  <c r="F8392" i="1"/>
  <c r="G8392" i="1"/>
  <c r="F8393" i="1"/>
  <c r="G8393" i="1"/>
  <c r="F8394" i="1"/>
  <c r="G8394" i="1"/>
  <c r="F8395" i="1"/>
  <c r="G8395" i="1"/>
  <c r="F8396" i="1"/>
  <c r="G8396" i="1"/>
  <c r="F8397" i="1"/>
  <c r="G8397" i="1"/>
  <c r="F8398" i="1"/>
  <c r="G8398" i="1"/>
  <c r="F8399" i="1"/>
  <c r="G8399" i="1"/>
  <c r="F8400" i="1"/>
  <c r="G8400" i="1"/>
  <c r="F8401" i="1"/>
  <c r="G8401" i="1"/>
  <c r="F8402" i="1"/>
  <c r="G8402" i="1"/>
  <c r="F8403" i="1"/>
  <c r="G8403" i="1"/>
  <c r="F8404" i="1"/>
  <c r="G8404" i="1"/>
  <c r="F8405" i="1"/>
  <c r="G8405" i="1"/>
  <c r="F8406" i="1"/>
  <c r="G8406" i="1"/>
  <c r="F8407" i="1"/>
  <c r="G8407" i="1"/>
  <c r="F8408" i="1"/>
  <c r="G8408" i="1"/>
  <c r="F8409" i="1"/>
  <c r="G8409" i="1"/>
  <c r="F8410" i="1"/>
  <c r="G8410" i="1"/>
  <c r="F8411" i="1"/>
  <c r="G8411" i="1"/>
  <c r="F8412" i="1"/>
  <c r="G8412" i="1"/>
  <c r="F8413" i="1"/>
  <c r="G8413" i="1"/>
  <c r="F8414" i="1"/>
  <c r="G8414" i="1"/>
  <c r="F8415" i="1"/>
  <c r="G8415" i="1"/>
  <c r="F8416" i="1"/>
  <c r="G8416" i="1"/>
  <c r="F8417" i="1"/>
  <c r="G8417" i="1"/>
  <c r="F8418" i="1"/>
  <c r="G8418" i="1"/>
  <c r="F8419" i="1"/>
  <c r="G8419" i="1"/>
  <c r="F8420" i="1"/>
  <c r="G8420" i="1"/>
  <c r="F8421" i="1"/>
  <c r="G8421" i="1"/>
  <c r="F8422" i="1"/>
  <c r="G8422" i="1"/>
  <c r="F8423" i="1"/>
  <c r="G8423" i="1"/>
  <c r="F8424" i="1"/>
  <c r="G8424" i="1"/>
  <c r="F8425" i="1"/>
  <c r="G8425" i="1"/>
  <c r="F8426" i="1"/>
  <c r="G8426" i="1"/>
  <c r="F8427" i="1"/>
  <c r="G8427" i="1"/>
  <c r="F8428" i="1"/>
  <c r="G8428" i="1"/>
  <c r="F8429" i="1"/>
  <c r="G8429" i="1"/>
  <c r="F8430" i="1"/>
  <c r="G8430" i="1"/>
  <c r="F8431" i="1"/>
  <c r="G8431" i="1"/>
  <c r="F8432" i="1"/>
  <c r="G8432" i="1"/>
  <c r="F8433" i="1"/>
  <c r="G8433" i="1"/>
  <c r="F8434" i="1"/>
  <c r="G8434" i="1"/>
  <c r="F8435" i="1"/>
  <c r="G8435" i="1"/>
  <c r="F8436" i="1"/>
  <c r="G8436" i="1"/>
  <c r="F8437" i="1"/>
  <c r="G8437" i="1"/>
  <c r="F8438" i="1"/>
  <c r="G8438" i="1"/>
  <c r="F8439" i="1"/>
  <c r="G8439" i="1"/>
  <c r="F8440" i="1"/>
  <c r="G8440" i="1"/>
  <c r="F8441" i="1"/>
  <c r="G8441" i="1"/>
  <c r="F8442" i="1"/>
  <c r="G8442" i="1"/>
  <c r="F8443" i="1"/>
  <c r="G8443" i="1"/>
  <c r="F8444" i="1"/>
  <c r="G8444" i="1"/>
  <c r="F8445" i="1"/>
  <c r="G8445" i="1"/>
  <c r="F8446" i="1"/>
  <c r="G8446" i="1"/>
  <c r="F8447" i="1"/>
  <c r="G8447" i="1"/>
  <c r="F8448" i="1"/>
  <c r="G8448" i="1"/>
  <c r="F8449" i="1"/>
  <c r="G8449" i="1"/>
  <c r="F8450" i="1"/>
  <c r="G8450" i="1"/>
  <c r="F8451" i="1"/>
  <c r="G8451" i="1"/>
  <c r="F8452" i="1"/>
  <c r="G8452" i="1"/>
  <c r="F8453" i="1"/>
  <c r="G8453" i="1"/>
  <c r="F8454" i="1"/>
  <c r="G8454" i="1"/>
  <c r="F8455" i="1"/>
  <c r="G8455" i="1"/>
  <c r="F8456" i="1"/>
  <c r="G8456" i="1"/>
  <c r="F8457" i="1"/>
  <c r="G8457" i="1"/>
  <c r="F8458" i="1"/>
  <c r="G8458" i="1"/>
  <c r="F8459" i="1"/>
  <c r="G8459" i="1"/>
  <c r="F8460" i="1"/>
  <c r="G8460" i="1"/>
  <c r="F8461" i="1"/>
  <c r="G8461" i="1"/>
  <c r="F8462" i="1"/>
  <c r="G8462" i="1"/>
  <c r="F8463" i="1"/>
  <c r="G8463" i="1"/>
  <c r="F8464" i="1"/>
  <c r="G8464" i="1"/>
  <c r="F8465" i="1"/>
  <c r="G8465" i="1"/>
  <c r="F8466" i="1"/>
  <c r="G8466" i="1"/>
  <c r="F8467" i="1"/>
  <c r="G8467" i="1"/>
  <c r="F8468" i="1"/>
  <c r="G8468" i="1"/>
  <c r="F8469" i="1"/>
  <c r="G8469" i="1"/>
  <c r="F8470" i="1"/>
  <c r="G8470" i="1"/>
  <c r="F8471" i="1"/>
  <c r="G8471" i="1"/>
  <c r="F8472" i="1"/>
  <c r="G8472" i="1"/>
  <c r="F8473" i="1"/>
  <c r="G8473" i="1"/>
  <c r="F8474" i="1"/>
  <c r="G8474" i="1"/>
  <c r="F8475" i="1"/>
  <c r="G8475" i="1"/>
  <c r="F8476" i="1"/>
  <c r="G8476" i="1"/>
  <c r="F8477" i="1"/>
  <c r="G8477" i="1"/>
  <c r="F8478" i="1"/>
  <c r="G8478" i="1"/>
  <c r="F8479" i="1"/>
  <c r="G8479" i="1"/>
  <c r="F8480" i="1"/>
  <c r="G8480" i="1"/>
  <c r="F8481" i="1"/>
  <c r="G8481" i="1"/>
  <c r="F8482" i="1"/>
  <c r="G8482" i="1"/>
  <c r="F8483" i="1"/>
  <c r="G8483" i="1"/>
  <c r="F8484" i="1"/>
  <c r="G8484" i="1"/>
  <c r="F8485" i="1"/>
  <c r="G8485" i="1"/>
  <c r="F8486" i="1"/>
  <c r="G8486" i="1"/>
  <c r="F8487" i="1"/>
  <c r="G8487" i="1"/>
  <c r="F8488" i="1"/>
  <c r="G8488" i="1"/>
  <c r="F8489" i="1"/>
  <c r="G8489" i="1"/>
  <c r="F8490" i="1"/>
  <c r="G8490" i="1"/>
  <c r="F8491" i="1"/>
  <c r="G8491" i="1"/>
  <c r="F8492" i="1"/>
  <c r="G8492" i="1"/>
  <c r="F8493" i="1"/>
  <c r="G8493" i="1"/>
  <c r="F8494" i="1"/>
  <c r="G8494" i="1"/>
  <c r="F8495" i="1"/>
  <c r="G8495" i="1"/>
  <c r="F8496" i="1"/>
  <c r="G8496" i="1"/>
  <c r="F8497" i="1"/>
  <c r="G8497" i="1"/>
  <c r="F8498" i="1"/>
  <c r="G8498" i="1"/>
  <c r="F8499" i="1"/>
  <c r="G8499" i="1"/>
  <c r="F8500" i="1"/>
  <c r="G8500" i="1"/>
  <c r="F8501" i="1"/>
  <c r="G8501" i="1"/>
  <c r="F8502" i="1"/>
  <c r="G8502" i="1"/>
  <c r="F8503" i="1"/>
  <c r="G8503" i="1"/>
  <c r="F8504" i="1"/>
  <c r="G8504" i="1"/>
  <c r="F8505" i="1"/>
  <c r="G8505" i="1"/>
  <c r="F8506" i="1"/>
  <c r="G8506" i="1"/>
  <c r="F8507" i="1"/>
  <c r="G8507" i="1"/>
  <c r="F8508" i="1"/>
  <c r="G8508" i="1"/>
  <c r="F8509" i="1"/>
  <c r="G8509" i="1"/>
  <c r="F8510" i="1"/>
  <c r="G8510" i="1"/>
  <c r="F8511" i="1"/>
  <c r="G8511" i="1"/>
  <c r="F8512" i="1"/>
  <c r="G8512" i="1"/>
  <c r="F8513" i="1"/>
  <c r="G8513" i="1"/>
  <c r="F8514" i="1"/>
  <c r="G8514" i="1"/>
  <c r="F8515" i="1"/>
  <c r="G8515" i="1"/>
  <c r="F8516" i="1"/>
  <c r="G8516" i="1"/>
  <c r="F8517" i="1"/>
  <c r="G8517" i="1"/>
  <c r="F8518" i="1"/>
  <c r="G8518" i="1"/>
  <c r="F8519" i="1"/>
  <c r="G8519" i="1"/>
  <c r="F8520" i="1"/>
  <c r="G8520" i="1"/>
  <c r="F8521" i="1"/>
  <c r="G8521" i="1"/>
  <c r="F8522" i="1"/>
  <c r="G8522" i="1"/>
  <c r="F8523" i="1"/>
  <c r="G8523" i="1"/>
  <c r="F8524" i="1"/>
  <c r="G8524" i="1"/>
  <c r="F8525" i="1"/>
  <c r="G8525" i="1"/>
  <c r="F8526" i="1"/>
  <c r="G8526" i="1"/>
  <c r="F8527" i="1"/>
  <c r="G8527" i="1"/>
  <c r="F8528" i="1"/>
  <c r="G8528" i="1"/>
  <c r="F8529" i="1"/>
  <c r="G8529" i="1"/>
  <c r="F8530" i="1"/>
  <c r="G8530" i="1"/>
  <c r="F8531" i="1"/>
  <c r="G8531" i="1"/>
  <c r="F8532" i="1"/>
  <c r="G8532" i="1"/>
  <c r="F8533" i="1"/>
  <c r="G8533" i="1"/>
  <c r="F8534" i="1"/>
  <c r="G8534" i="1"/>
  <c r="F8535" i="1"/>
  <c r="G8535" i="1"/>
  <c r="F8536" i="1"/>
  <c r="G8536" i="1"/>
  <c r="F8537" i="1"/>
  <c r="G8537" i="1"/>
  <c r="F8538" i="1"/>
  <c r="G8538" i="1"/>
  <c r="F8539" i="1"/>
  <c r="G8539" i="1"/>
  <c r="F8540" i="1"/>
  <c r="G8540" i="1"/>
  <c r="F8541" i="1"/>
  <c r="G8541" i="1"/>
  <c r="F8542" i="1"/>
  <c r="G8542" i="1"/>
  <c r="F8543" i="1"/>
  <c r="G8543" i="1"/>
  <c r="F8544" i="1"/>
  <c r="G8544" i="1"/>
  <c r="F8545" i="1"/>
  <c r="G8545" i="1"/>
  <c r="F8546" i="1"/>
  <c r="G8546" i="1"/>
  <c r="F8547" i="1"/>
  <c r="G8547" i="1"/>
  <c r="F8548" i="1"/>
  <c r="G8548" i="1"/>
  <c r="F8549" i="1"/>
  <c r="G8549" i="1"/>
  <c r="F8550" i="1"/>
  <c r="G8550" i="1"/>
  <c r="F8551" i="1"/>
  <c r="G8551" i="1"/>
  <c r="F8552" i="1"/>
  <c r="G8552" i="1"/>
  <c r="F8553" i="1"/>
  <c r="G8553" i="1"/>
  <c r="F8554" i="1"/>
  <c r="G8554" i="1"/>
  <c r="F8555" i="1"/>
  <c r="G8555" i="1"/>
  <c r="F8556" i="1"/>
  <c r="G8556" i="1"/>
  <c r="F8557" i="1"/>
  <c r="G8557" i="1"/>
  <c r="F8558" i="1"/>
  <c r="G8558" i="1"/>
  <c r="F8559" i="1"/>
  <c r="G8559" i="1"/>
  <c r="F8560" i="1"/>
  <c r="G8560" i="1"/>
  <c r="F8561" i="1"/>
  <c r="G8561" i="1"/>
  <c r="F8562" i="1"/>
  <c r="G8562" i="1"/>
  <c r="F8563" i="1"/>
  <c r="G8563" i="1"/>
  <c r="F8564" i="1"/>
  <c r="G8564" i="1"/>
  <c r="F8565" i="1"/>
  <c r="G8565" i="1"/>
  <c r="F8566" i="1"/>
  <c r="G8566" i="1"/>
  <c r="F8567" i="1"/>
  <c r="G8567" i="1"/>
  <c r="F8568" i="1"/>
  <c r="G8568" i="1"/>
  <c r="F8569" i="1"/>
  <c r="G8569" i="1"/>
  <c r="F8570" i="1"/>
  <c r="G8570" i="1"/>
  <c r="F8571" i="1"/>
  <c r="G8571" i="1"/>
  <c r="F8572" i="1"/>
  <c r="G8572" i="1"/>
  <c r="F8573" i="1"/>
  <c r="G8573" i="1"/>
  <c r="F8574" i="1"/>
  <c r="G8574" i="1"/>
  <c r="F8575" i="1"/>
  <c r="G8575" i="1"/>
  <c r="F8576" i="1"/>
  <c r="G8576" i="1"/>
  <c r="F8577" i="1"/>
  <c r="G8577" i="1"/>
  <c r="F8578" i="1"/>
  <c r="G8578" i="1"/>
  <c r="F8579" i="1"/>
  <c r="G8579" i="1"/>
  <c r="F8580" i="1"/>
  <c r="G8580" i="1"/>
  <c r="F8581" i="1"/>
  <c r="G8581" i="1"/>
  <c r="F8582" i="1"/>
  <c r="G8582" i="1"/>
  <c r="F8583" i="1"/>
  <c r="G8583" i="1"/>
  <c r="F8584" i="1"/>
  <c r="G8584" i="1"/>
  <c r="F8585" i="1"/>
  <c r="G8585" i="1"/>
  <c r="F8586" i="1"/>
  <c r="G8586" i="1"/>
  <c r="F8587" i="1"/>
  <c r="G8587" i="1"/>
  <c r="F8588" i="1"/>
  <c r="G8588" i="1"/>
  <c r="F8589" i="1"/>
  <c r="G8589" i="1"/>
  <c r="F8590" i="1"/>
  <c r="G8590" i="1"/>
  <c r="F8591" i="1"/>
  <c r="G8591" i="1"/>
  <c r="F8592" i="1"/>
  <c r="G8592" i="1"/>
  <c r="F8593" i="1"/>
  <c r="G8593" i="1"/>
  <c r="F8594" i="1"/>
  <c r="G8594" i="1"/>
  <c r="F8595" i="1"/>
  <c r="G8595" i="1"/>
  <c r="F8596" i="1"/>
  <c r="G8596" i="1"/>
  <c r="F8597" i="1"/>
  <c r="G8597" i="1"/>
  <c r="F8598" i="1"/>
  <c r="G8598" i="1"/>
  <c r="F8599" i="1"/>
  <c r="G8599" i="1"/>
  <c r="F8600" i="1"/>
  <c r="G8600" i="1"/>
  <c r="F8601" i="1"/>
  <c r="G8601" i="1"/>
  <c r="F8602" i="1"/>
  <c r="G8602" i="1"/>
  <c r="F8603" i="1"/>
  <c r="G8603" i="1"/>
  <c r="F8604" i="1"/>
  <c r="G8604" i="1"/>
  <c r="F8605" i="1"/>
  <c r="G8605" i="1"/>
  <c r="F8606" i="1"/>
  <c r="G8606" i="1"/>
  <c r="F8607" i="1"/>
  <c r="G8607" i="1"/>
  <c r="F8608" i="1"/>
  <c r="G8608" i="1"/>
  <c r="F8609" i="1"/>
  <c r="G8609" i="1"/>
  <c r="F8610" i="1"/>
  <c r="G8610" i="1"/>
  <c r="F8611" i="1"/>
  <c r="G8611" i="1"/>
  <c r="F8612" i="1"/>
  <c r="G8612" i="1"/>
  <c r="F8613" i="1"/>
  <c r="G8613" i="1"/>
  <c r="F8614" i="1"/>
  <c r="G8614" i="1"/>
  <c r="F8615" i="1"/>
  <c r="G8615" i="1"/>
  <c r="F8616" i="1"/>
  <c r="G8616" i="1"/>
  <c r="F8617" i="1"/>
  <c r="G8617" i="1"/>
  <c r="F8618" i="1"/>
  <c r="G8618" i="1"/>
  <c r="F8619" i="1"/>
  <c r="G8619" i="1"/>
  <c r="F8620" i="1"/>
  <c r="G8620" i="1"/>
  <c r="F8621" i="1"/>
  <c r="G8621" i="1"/>
  <c r="F8622" i="1"/>
  <c r="G8622" i="1"/>
  <c r="F8623" i="1"/>
  <c r="G8623" i="1"/>
  <c r="F8624" i="1"/>
  <c r="G8624" i="1"/>
  <c r="F8625" i="1"/>
  <c r="G8625" i="1"/>
  <c r="F8626" i="1"/>
  <c r="G8626" i="1"/>
  <c r="F8627" i="1"/>
  <c r="G8627" i="1"/>
  <c r="F8628" i="1"/>
  <c r="G8628" i="1"/>
  <c r="F8629" i="1"/>
  <c r="G8629" i="1"/>
  <c r="F8630" i="1"/>
  <c r="G8630" i="1"/>
  <c r="F8631" i="1"/>
  <c r="G8631" i="1"/>
  <c r="F8632" i="1"/>
  <c r="G8632" i="1"/>
  <c r="F8633" i="1"/>
  <c r="G8633" i="1"/>
  <c r="F8634" i="1"/>
  <c r="G8634" i="1"/>
  <c r="F8635" i="1"/>
  <c r="G8635" i="1"/>
  <c r="F8636" i="1"/>
  <c r="G8636" i="1"/>
  <c r="F8637" i="1"/>
  <c r="G8637" i="1"/>
  <c r="F8638" i="1"/>
  <c r="G8638" i="1"/>
  <c r="F8639" i="1"/>
  <c r="G8639" i="1"/>
  <c r="F8640" i="1"/>
  <c r="G8640" i="1"/>
  <c r="F8641" i="1"/>
  <c r="G8641" i="1"/>
  <c r="F8642" i="1"/>
  <c r="G8642" i="1"/>
  <c r="F8643" i="1"/>
  <c r="G8643" i="1"/>
  <c r="F8644" i="1"/>
  <c r="G8644" i="1"/>
  <c r="F8645" i="1"/>
  <c r="G8645" i="1"/>
  <c r="F8646" i="1"/>
  <c r="G8646" i="1"/>
  <c r="F8647" i="1"/>
  <c r="G8647" i="1"/>
  <c r="F8648" i="1"/>
  <c r="G8648" i="1"/>
  <c r="F8649" i="1"/>
  <c r="G8649" i="1"/>
  <c r="F8650" i="1"/>
  <c r="G8650" i="1"/>
  <c r="F8651" i="1"/>
  <c r="G8651" i="1"/>
  <c r="F8652" i="1"/>
  <c r="G8652" i="1"/>
  <c r="F8653" i="1"/>
  <c r="G8653" i="1"/>
  <c r="F8654" i="1"/>
  <c r="G8654" i="1"/>
  <c r="F8655" i="1"/>
  <c r="G8655" i="1"/>
  <c r="F8656" i="1"/>
  <c r="G8656" i="1"/>
  <c r="F8657" i="1"/>
  <c r="G8657" i="1"/>
  <c r="F8658" i="1"/>
  <c r="G8658" i="1"/>
  <c r="F8659" i="1"/>
  <c r="G8659" i="1"/>
  <c r="F8660" i="1"/>
  <c r="G8660" i="1"/>
  <c r="F8661" i="1"/>
  <c r="G8661" i="1"/>
  <c r="F8662" i="1"/>
  <c r="G8662" i="1"/>
  <c r="F8663" i="1"/>
  <c r="G8663" i="1"/>
  <c r="F8664" i="1"/>
  <c r="G8664" i="1"/>
  <c r="F8665" i="1"/>
  <c r="G8665" i="1"/>
  <c r="F8666" i="1"/>
  <c r="G8666" i="1"/>
  <c r="F8667" i="1"/>
  <c r="G8667" i="1"/>
  <c r="F8668" i="1"/>
  <c r="G8668" i="1"/>
  <c r="F8669" i="1"/>
  <c r="G8669" i="1"/>
  <c r="F8670" i="1"/>
  <c r="G8670" i="1"/>
  <c r="F8671" i="1"/>
  <c r="G8671" i="1"/>
  <c r="F8672" i="1"/>
  <c r="G8672" i="1"/>
  <c r="F8673" i="1"/>
  <c r="G8673" i="1"/>
  <c r="F8674" i="1"/>
  <c r="G8674" i="1"/>
  <c r="F8675" i="1"/>
  <c r="G8675" i="1"/>
  <c r="F8676" i="1"/>
  <c r="G8676" i="1"/>
  <c r="F8677" i="1"/>
  <c r="G8677" i="1"/>
  <c r="F8678" i="1"/>
  <c r="G8678" i="1"/>
  <c r="F8679" i="1"/>
  <c r="G8679" i="1"/>
  <c r="F8680" i="1"/>
  <c r="G8680" i="1"/>
  <c r="F8681" i="1"/>
  <c r="G8681" i="1"/>
  <c r="F8682" i="1"/>
  <c r="G8682" i="1"/>
  <c r="F8683" i="1"/>
  <c r="G8683" i="1"/>
  <c r="F8684" i="1"/>
  <c r="G8684" i="1"/>
  <c r="F8685" i="1"/>
  <c r="G8685" i="1"/>
  <c r="F8686" i="1"/>
  <c r="G8686" i="1"/>
  <c r="F8687" i="1"/>
  <c r="G8687" i="1"/>
  <c r="F8688" i="1"/>
  <c r="G8688" i="1"/>
  <c r="F8689" i="1"/>
  <c r="G8689" i="1"/>
  <c r="F8690" i="1"/>
  <c r="G8690" i="1"/>
  <c r="F8691" i="1"/>
  <c r="G8691" i="1"/>
  <c r="F8692" i="1"/>
  <c r="G8692" i="1"/>
  <c r="F8693" i="1"/>
  <c r="G8693" i="1"/>
  <c r="F8694" i="1"/>
  <c r="G8694" i="1"/>
  <c r="F8695" i="1"/>
  <c r="G8695" i="1"/>
  <c r="F8696" i="1"/>
  <c r="G8696" i="1"/>
  <c r="F8697" i="1"/>
  <c r="G8697" i="1"/>
  <c r="F8698" i="1"/>
  <c r="G8698" i="1"/>
  <c r="F8699" i="1"/>
  <c r="G8699" i="1"/>
  <c r="F8700" i="1"/>
  <c r="G8700" i="1"/>
  <c r="F8701" i="1"/>
  <c r="G8701" i="1"/>
  <c r="F8702" i="1"/>
  <c r="G8702" i="1"/>
  <c r="F8703" i="1"/>
  <c r="G8703" i="1"/>
  <c r="F8704" i="1"/>
  <c r="G8704" i="1"/>
  <c r="F8705" i="1"/>
  <c r="G8705" i="1"/>
  <c r="F8706" i="1"/>
  <c r="G8706" i="1"/>
  <c r="F8707" i="1"/>
  <c r="G8707" i="1"/>
  <c r="F8708" i="1"/>
  <c r="G8708" i="1"/>
  <c r="F8709" i="1"/>
  <c r="G8709" i="1"/>
  <c r="F8710" i="1"/>
  <c r="G8710" i="1"/>
  <c r="F8711" i="1"/>
  <c r="G8711" i="1"/>
  <c r="F8712" i="1"/>
  <c r="G8712" i="1"/>
  <c r="F8713" i="1"/>
  <c r="G8713" i="1"/>
  <c r="F8714" i="1"/>
  <c r="G8714" i="1"/>
  <c r="F8715" i="1"/>
  <c r="G8715" i="1"/>
  <c r="F8716" i="1"/>
  <c r="G8716" i="1"/>
  <c r="F8717" i="1"/>
  <c r="G8717" i="1"/>
  <c r="F8718" i="1"/>
  <c r="G8718" i="1"/>
  <c r="F8719" i="1"/>
  <c r="G8719" i="1"/>
  <c r="F8720" i="1"/>
  <c r="G8720" i="1"/>
  <c r="F8721" i="1"/>
  <c r="G8721" i="1"/>
  <c r="F8722" i="1"/>
  <c r="G8722" i="1"/>
  <c r="F8723" i="1"/>
  <c r="G8723" i="1"/>
  <c r="F8724" i="1"/>
  <c r="G8724" i="1"/>
  <c r="F8725" i="1"/>
  <c r="G8725" i="1"/>
  <c r="F8726" i="1"/>
  <c r="G8726" i="1"/>
  <c r="F8727" i="1"/>
  <c r="G8727" i="1"/>
  <c r="F8728" i="1"/>
  <c r="G8728" i="1"/>
  <c r="F8729" i="1"/>
  <c r="G8729" i="1"/>
  <c r="F8730" i="1"/>
  <c r="G8730" i="1"/>
  <c r="F8731" i="1"/>
  <c r="G8731" i="1"/>
  <c r="F8732" i="1"/>
  <c r="G8732" i="1"/>
  <c r="F8733" i="1"/>
  <c r="G8733" i="1"/>
  <c r="F8734" i="1"/>
  <c r="G8734" i="1"/>
  <c r="F8735" i="1"/>
  <c r="G8735" i="1"/>
  <c r="F8736" i="1"/>
  <c r="G8736" i="1"/>
  <c r="F8737" i="1"/>
  <c r="G8737" i="1"/>
  <c r="F8738" i="1"/>
  <c r="G8738" i="1"/>
  <c r="F8739" i="1"/>
  <c r="G8739" i="1"/>
  <c r="F8740" i="1"/>
  <c r="G8740" i="1"/>
  <c r="F8741" i="1"/>
  <c r="G8741" i="1"/>
  <c r="F8742" i="1"/>
  <c r="G8742" i="1"/>
  <c r="F8743" i="1"/>
  <c r="G8743" i="1"/>
  <c r="F8744" i="1"/>
  <c r="G8744" i="1"/>
  <c r="F8745" i="1"/>
  <c r="G8745" i="1"/>
  <c r="F8746" i="1"/>
  <c r="G8746" i="1"/>
  <c r="F8747" i="1"/>
  <c r="G8747" i="1"/>
  <c r="F8748" i="1"/>
  <c r="G8748" i="1"/>
  <c r="F8749" i="1"/>
  <c r="G8749" i="1"/>
  <c r="F8750" i="1"/>
  <c r="G8750" i="1"/>
  <c r="F8751" i="1"/>
  <c r="G8751" i="1"/>
  <c r="F8752" i="1"/>
  <c r="G8752" i="1"/>
  <c r="F8753" i="1"/>
  <c r="G8753" i="1"/>
  <c r="F8754" i="1"/>
  <c r="G8754" i="1"/>
  <c r="F8755" i="1"/>
  <c r="G8755" i="1"/>
  <c r="F8756" i="1"/>
  <c r="G8756" i="1"/>
  <c r="F8757" i="1"/>
  <c r="G8757" i="1"/>
  <c r="F8758" i="1"/>
  <c r="G8758" i="1"/>
  <c r="F8759" i="1"/>
  <c r="G8759" i="1"/>
  <c r="F8760" i="1"/>
  <c r="G8760" i="1"/>
  <c r="F8761" i="1"/>
  <c r="G8761" i="1"/>
  <c r="F8762" i="1"/>
  <c r="G8762" i="1"/>
  <c r="F8763" i="1"/>
  <c r="G8763" i="1"/>
  <c r="F8764" i="1"/>
  <c r="G8764" i="1"/>
  <c r="F8765" i="1"/>
  <c r="G8765" i="1"/>
  <c r="F8766" i="1"/>
  <c r="G8766" i="1"/>
  <c r="F8767" i="1"/>
  <c r="G8767" i="1"/>
  <c r="F8768" i="1"/>
  <c r="G8768" i="1"/>
  <c r="F8769" i="1"/>
  <c r="G8769" i="1"/>
  <c r="F8770" i="1"/>
  <c r="G8770" i="1"/>
  <c r="F8771" i="1"/>
  <c r="G8771" i="1"/>
  <c r="F8772" i="1"/>
  <c r="G8772" i="1"/>
  <c r="F8773" i="1"/>
  <c r="G8773" i="1"/>
  <c r="F8774" i="1"/>
  <c r="G8774" i="1"/>
  <c r="F8775" i="1"/>
  <c r="G8775" i="1"/>
  <c r="F8776" i="1"/>
  <c r="G8776" i="1"/>
  <c r="F8777" i="1"/>
  <c r="G8777" i="1"/>
  <c r="F8778" i="1"/>
  <c r="G8778" i="1"/>
  <c r="F8779" i="1"/>
  <c r="G8779" i="1"/>
  <c r="F8780" i="1"/>
  <c r="G8780" i="1"/>
  <c r="F8781" i="1"/>
  <c r="G8781" i="1"/>
  <c r="F8782" i="1"/>
  <c r="G8782" i="1"/>
  <c r="F8783" i="1"/>
  <c r="G8783" i="1"/>
  <c r="F8784" i="1"/>
  <c r="G8784" i="1"/>
  <c r="F8785" i="1"/>
  <c r="G8785" i="1"/>
  <c r="F8786" i="1"/>
  <c r="G8786" i="1"/>
  <c r="F8787" i="1"/>
  <c r="G8787" i="1"/>
  <c r="F8788" i="1"/>
  <c r="G8788" i="1"/>
  <c r="F8789" i="1"/>
  <c r="G8789" i="1"/>
  <c r="F8790" i="1"/>
  <c r="G8790" i="1"/>
  <c r="F8791" i="1"/>
  <c r="G8791" i="1"/>
  <c r="F8792" i="1"/>
  <c r="G8792" i="1"/>
  <c r="F8793" i="1"/>
  <c r="G8793" i="1"/>
  <c r="F8794" i="1"/>
  <c r="G8794" i="1"/>
  <c r="F8795" i="1"/>
  <c r="G8795" i="1"/>
  <c r="F8796" i="1"/>
  <c r="G8796" i="1"/>
  <c r="F8797" i="1"/>
  <c r="G8797" i="1"/>
  <c r="F8798" i="1"/>
  <c r="G8798" i="1"/>
  <c r="F8799" i="1"/>
  <c r="G8799" i="1"/>
  <c r="F8800" i="1"/>
  <c r="G8800" i="1"/>
  <c r="F8801" i="1"/>
  <c r="G8801" i="1"/>
  <c r="F8802" i="1"/>
  <c r="G8802" i="1"/>
  <c r="F8803" i="1"/>
  <c r="G8803" i="1"/>
  <c r="F8804" i="1"/>
  <c r="G8804" i="1"/>
  <c r="F8805" i="1"/>
  <c r="G8805" i="1"/>
  <c r="F8806" i="1"/>
  <c r="G8806" i="1"/>
  <c r="F8807" i="1"/>
  <c r="G8807" i="1"/>
  <c r="F8808" i="1"/>
  <c r="G8808" i="1"/>
  <c r="F8809" i="1"/>
  <c r="G8809" i="1"/>
  <c r="F8810" i="1"/>
  <c r="G8810" i="1"/>
  <c r="F8811" i="1"/>
  <c r="G8811" i="1"/>
  <c r="F8812" i="1"/>
  <c r="G8812" i="1"/>
  <c r="F8813" i="1"/>
  <c r="G8813" i="1"/>
  <c r="F8814" i="1"/>
  <c r="G8814" i="1"/>
  <c r="F8815" i="1"/>
  <c r="G8815" i="1"/>
  <c r="F8816" i="1"/>
  <c r="G8816" i="1"/>
  <c r="F8817" i="1"/>
  <c r="G8817" i="1"/>
  <c r="F8818" i="1"/>
  <c r="G8818" i="1"/>
  <c r="F8819" i="1"/>
  <c r="G8819" i="1"/>
  <c r="F8820" i="1"/>
  <c r="G8820" i="1"/>
  <c r="F8821" i="1"/>
  <c r="G8821" i="1"/>
  <c r="F8822" i="1"/>
  <c r="G8822" i="1"/>
  <c r="F8823" i="1"/>
  <c r="G8823" i="1"/>
  <c r="F8824" i="1"/>
  <c r="G8824" i="1"/>
  <c r="F8825" i="1"/>
  <c r="G8825" i="1"/>
  <c r="F8826" i="1"/>
  <c r="G8826" i="1"/>
  <c r="F8827" i="1"/>
  <c r="G8827" i="1"/>
  <c r="F8828" i="1"/>
  <c r="G8828" i="1"/>
  <c r="F8829" i="1"/>
  <c r="G8829" i="1"/>
  <c r="F8830" i="1"/>
  <c r="G8830" i="1"/>
  <c r="F8831" i="1"/>
  <c r="G8831" i="1"/>
  <c r="F8832" i="1"/>
  <c r="G8832" i="1"/>
  <c r="F8833" i="1"/>
  <c r="G8833" i="1"/>
  <c r="F8834" i="1"/>
  <c r="G8834" i="1"/>
  <c r="F8835" i="1"/>
  <c r="G8835" i="1"/>
  <c r="F8836" i="1"/>
  <c r="G8836" i="1"/>
  <c r="F8837" i="1"/>
  <c r="G8837" i="1"/>
  <c r="F8838" i="1"/>
  <c r="G8838" i="1"/>
  <c r="F8839" i="1"/>
  <c r="G8839" i="1"/>
  <c r="F8840" i="1"/>
  <c r="G8840" i="1"/>
  <c r="F8841" i="1"/>
  <c r="G8841" i="1"/>
  <c r="F8842" i="1"/>
  <c r="G8842" i="1"/>
  <c r="F8843" i="1"/>
  <c r="G8843" i="1"/>
  <c r="F8844" i="1"/>
  <c r="G8844" i="1"/>
  <c r="F8845" i="1"/>
  <c r="G8845" i="1"/>
  <c r="F8846" i="1"/>
  <c r="G8846" i="1"/>
  <c r="F8847" i="1"/>
  <c r="G8847" i="1"/>
  <c r="F8848" i="1"/>
  <c r="G8848" i="1"/>
  <c r="F8849" i="1"/>
  <c r="G8849" i="1"/>
  <c r="F8850" i="1"/>
  <c r="G8850" i="1"/>
  <c r="F8851" i="1"/>
  <c r="G8851" i="1"/>
  <c r="F8852" i="1"/>
  <c r="G8852" i="1"/>
  <c r="F8853" i="1"/>
  <c r="G8853" i="1"/>
  <c r="F8854" i="1"/>
  <c r="G8854" i="1"/>
  <c r="F8855" i="1"/>
  <c r="G8855" i="1"/>
  <c r="F8856" i="1"/>
  <c r="G8856" i="1"/>
  <c r="F8857" i="1"/>
  <c r="G8857" i="1"/>
  <c r="F8858" i="1"/>
  <c r="G8858" i="1"/>
  <c r="F8859" i="1"/>
  <c r="G8859" i="1"/>
  <c r="F8860" i="1"/>
  <c r="G8860" i="1"/>
  <c r="F8861" i="1"/>
  <c r="G8861" i="1"/>
  <c r="F8862" i="1"/>
  <c r="G8862" i="1"/>
  <c r="F8863" i="1"/>
  <c r="G8863" i="1"/>
  <c r="F8864" i="1"/>
  <c r="G8864" i="1"/>
  <c r="F8865" i="1"/>
  <c r="G8865" i="1"/>
  <c r="F8866" i="1"/>
  <c r="G8866" i="1"/>
  <c r="F8867" i="1"/>
  <c r="G8867" i="1"/>
  <c r="F8868" i="1"/>
  <c r="G8868" i="1"/>
  <c r="F8869" i="1"/>
  <c r="G8869" i="1"/>
  <c r="F8870" i="1"/>
  <c r="G8870" i="1"/>
  <c r="F8871" i="1"/>
  <c r="G8871" i="1"/>
  <c r="F8872" i="1"/>
  <c r="G8872" i="1"/>
  <c r="F8873" i="1"/>
  <c r="G8873" i="1"/>
  <c r="F8874" i="1"/>
  <c r="G8874" i="1"/>
  <c r="F8875" i="1"/>
  <c r="G8875" i="1"/>
  <c r="F8876" i="1"/>
  <c r="G8876" i="1"/>
  <c r="F8877" i="1"/>
  <c r="G8877" i="1"/>
  <c r="F8878" i="1"/>
  <c r="G8878" i="1"/>
  <c r="F8879" i="1"/>
  <c r="G8879" i="1"/>
  <c r="F8880" i="1"/>
  <c r="G8880" i="1"/>
  <c r="F8881" i="1"/>
  <c r="G8881" i="1"/>
  <c r="F8882" i="1"/>
  <c r="G8882" i="1"/>
  <c r="F8883" i="1"/>
  <c r="G8883" i="1"/>
  <c r="F8884" i="1"/>
  <c r="G8884" i="1"/>
  <c r="F8885" i="1"/>
  <c r="G8885" i="1"/>
  <c r="F8886" i="1"/>
  <c r="G8886" i="1"/>
  <c r="F8887" i="1"/>
  <c r="G8887" i="1"/>
  <c r="F8888" i="1"/>
  <c r="G8888" i="1"/>
  <c r="F8889" i="1"/>
  <c r="G8889" i="1"/>
  <c r="F8890" i="1"/>
  <c r="G8890" i="1"/>
  <c r="F8891" i="1"/>
  <c r="G8891" i="1"/>
  <c r="F8892" i="1"/>
  <c r="G8892" i="1"/>
  <c r="F8893" i="1"/>
  <c r="G8893" i="1"/>
  <c r="F8894" i="1"/>
  <c r="G8894" i="1"/>
  <c r="F8895" i="1"/>
  <c r="G8895" i="1"/>
  <c r="F8896" i="1"/>
  <c r="G8896" i="1"/>
  <c r="F8897" i="1"/>
  <c r="G8897" i="1"/>
  <c r="F8898" i="1"/>
  <c r="G8898" i="1"/>
  <c r="F8899" i="1"/>
  <c r="G8899" i="1"/>
  <c r="F8900" i="1"/>
  <c r="G8900" i="1"/>
  <c r="F8901" i="1"/>
  <c r="G8901" i="1"/>
  <c r="F8902" i="1"/>
  <c r="G8902" i="1"/>
  <c r="F8903" i="1"/>
  <c r="G8903" i="1"/>
  <c r="F8904" i="1"/>
  <c r="G8904" i="1"/>
  <c r="F8905" i="1"/>
  <c r="G8905" i="1"/>
  <c r="F8906" i="1"/>
  <c r="G8906" i="1"/>
  <c r="F8907" i="1"/>
  <c r="G8907" i="1"/>
  <c r="F8908" i="1"/>
  <c r="G8908" i="1"/>
  <c r="F8909" i="1"/>
  <c r="G8909" i="1"/>
  <c r="F8910" i="1"/>
  <c r="G8910" i="1"/>
  <c r="F8911" i="1"/>
  <c r="G8911" i="1"/>
  <c r="F8912" i="1"/>
  <c r="G8912" i="1"/>
  <c r="F8913" i="1"/>
  <c r="G8913" i="1"/>
  <c r="F8914" i="1"/>
  <c r="G8914" i="1"/>
  <c r="F8915" i="1"/>
  <c r="G8915" i="1"/>
  <c r="F8916" i="1"/>
  <c r="G8916" i="1"/>
  <c r="F8917" i="1"/>
  <c r="G8917" i="1"/>
  <c r="F8918" i="1"/>
  <c r="G8918" i="1"/>
  <c r="F8919" i="1"/>
  <c r="G8919" i="1"/>
  <c r="F8920" i="1"/>
  <c r="G8920" i="1"/>
  <c r="F8921" i="1"/>
  <c r="G8921" i="1"/>
  <c r="F8922" i="1"/>
  <c r="G8922" i="1"/>
  <c r="F8923" i="1"/>
  <c r="G8923" i="1"/>
  <c r="F8924" i="1"/>
  <c r="G8924" i="1"/>
  <c r="F8925" i="1"/>
  <c r="G8925" i="1"/>
  <c r="F8926" i="1"/>
  <c r="G8926" i="1"/>
  <c r="F8927" i="1"/>
  <c r="G8927" i="1"/>
  <c r="F8928" i="1"/>
  <c r="G8928" i="1"/>
  <c r="F8929" i="1"/>
  <c r="G8929" i="1"/>
  <c r="F8930" i="1"/>
  <c r="G8930" i="1"/>
  <c r="F8931" i="1"/>
  <c r="G8931" i="1"/>
  <c r="F8932" i="1"/>
  <c r="G8932" i="1"/>
  <c r="F8933" i="1"/>
  <c r="G8933" i="1"/>
  <c r="F8934" i="1"/>
  <c r="G8934" i="1"/>
  <c r="F8935" i="1"/>
  <c r="G8935" i="1"/>
  <c r="F8936" i="1"/>
  <c r="G8936" i="1"/>
  <c r="F8937" i="1"/>
  <c r="G8937" i="1"/>
  <c r="F8938" i="1"/>
  <c r="G8938" i="1"/>
  <c r="F8939" i="1"/>
  <c r="G8939" i="1"/>
  <c r="F8940" i="1"/>
  <c r="G8940" i="1"/>
  <c r="F8941" i="1"/>
  <c r="G8941" i="1"/>
  <c r="F8942" i="1"/>
  <c r="G8942" i="1"/>
  <c r="F8943" i="1"/>
  <c r="G8943" i="1"/>
  <c r="F8944" i="1"/>
  <c r="G8944" i="1"/>
  <c r="F8945" i="1"/>
  <c r="G8945" i="1"/>
  <c r="F8946" i="1"/>
  <c r="G8946" i="1"/>
  <c r="F8947" i="1"/>
  <c r="G8947" i="1"/>
  <c r="F8948" i="1"/>
  <c r="G8948" i="1"/>
  <c r="F8949" i="1"/>
  <c r="G8949" i="1"/>
  <c r="F8950" i="1"/>
  <c r="G8950" i="1"/>
  <c r="F8951" i="1"/>
  <c r="G8951" i="1"/>
  <c r="F8952" i="1"/>
  <c r="G8952" i="1"/>
  <c r="F8953" i="1"/>
  <c r="G8953" i="1"/>
  <c r="F8954" i="1"/>
  <c r="G8954" i="1"/>
  <c r="F8955" i="1"/>
  <c r="G8955" i="1"/>
  <c r="F8956" i="1"/>
  <c r="G8956" i="1"/>
  <c r="F8957" i="1"/>
  <c r="G8957" i="1"/>
  <c r="F8958" i="1"/>
  <c r="G8958" i="1"/>
  <c r="F8959" i="1"/>
  <c r="G8959" i="1"/>
  <c r="F8960" i="1"/>
  <c r="G8960" i="1"/>
  <c r="F8961" i="1"/>
  <c r="G8961" i="1"/>
  <c r="F8962" i="1"/>
  <c r="G8962" i="1"/>
  <c r="F8963" i="1"/>
  <c r="G8963" i="1"/>
  <c r="F8964" i="1"/>
  <c r="G8964" i="1"/>
  <c r="F8965" i="1"/>
  <c r="G8965" i="1"/>
  <c r="F8966" i="1"/>
  <c r="G8966" i="1"/>
  <c r="F8967" i="1"/>
  <c r="G8967" i="1"/>
  <c r="F8968" i="1"/>
  <c r="G8968" i="1"/>
  <c r="F8969" i="1"/>
  <c r="G8969" i="1"/>
  <c r="F8970" i="1"/>
  <c r="G8970" i="1"/>
  <c r="F8971" i="1"/>
  <c r="G8971" i="1"/>
  <c r="F8972" i="1"/>
  <c r="G8972" i="1"/>
  <c r="F8973" i="1"/>
  <c r="G8973" i="1"/>
  <c r="F8974" i="1"/>
  <c r="G8974" i="1"/>
  <c r="F8975" i="1"/>
  <c r="G8975" i="1"/>
  <c r="F8976" i="1"/>
  <c r="G8976" i="1"/>
  <c r="F8977" i="1"/>
  <c r="G8977" i="1"/>
  <c r="F8978" i="1"/>
  <c r="G8978" i="1"/>
  <c r="F8979" i="1"/>
  <c r="G8979" i="1"/>
  <c r="F8980" i="1"/>
  <c r="G8980" i="1"/>
  <c r="F8981" i="1"/>
  <c r="G8981" i="1"/>
  <c r="F8982" i="1"/>
  <c r="G8982" i="1"/>
  <c r="F8983" i="1"/>
  <c r="G8983" i="1"/>
  <c r="F8984" i="1"/>
  <c r="G8984" i="1"/>
  <c r="F8985" i="1"/>
  <c r="G8985" i="1"/>
  <c r="F8986" i="1"/>
  <c r="G8986" i="1"/>
  <c r="F8987" i="1"/>
  <c r="G8987" i="1"/>
  <c r="F8988" i="1"/>
  <c r="G8988" i="1"/>
  <c r="F8989" i="1"/>
  <c r="G8989" i="1"/>
  <c r="F8990" i="1"/>
  <c r="G8990" i="1"/>
  <c r="F8991" i="1"/>
  <c r="G8991" i="1"/>
  <c r="F8992" i="1"/>
  <c r="G8992" i="1"/>
  <c r="F8993" i="1"/>
  <c r="G8993" i="1"/>
  <c r="F8994" i="1"/>
  <c r="G8994" i="1"/>
  <c r="F8995" i="1"/>
  <c r="G8995" i="1"/>
  <c r="F8996" i="1"/>
  <c r="G8996" i="1"/>
  <c r="F8997" i="1"/>
  <c r="G8997" i="1"/>
  <c r="F8998" i="1"/>
  <c r="G8998" i="1"/>
  <c r="F8999" i="1"/>
  <c r="G8999" i="1"/>
  <c r="F9000" i="1"/>
  <c r="G9000" i="1"/>
  <c r="F9001" i="1"/>
  <c r="G9001" i="1"/>
  <c r="F9002" i="1"/>
  <c r="G9002" i="1"/>
  <c r="F9003" i="1"/>
  <c r="G9003" i="1"/>
  <c r="F9004" i="1"/>
  <c r="G9004" i="1"/>
  <c r="F9005" i="1"/>
  <c r="G9005" i="1"/>
  <c r="F9006" i="1"/>
  <c r="G9006" i="1"/>
  <c r="F9007" i="1"/>
  <c r="G9007" i="1"/>
  <c r="F9008" i="1"/>
  <c r="G9008" i="1"/>
  <c r="F9009" i="1"/>
  <c r="G9009" i="1"/>
  <c r="F9010" i="1"/>
  <c r="G9010" i="1"/>
  <c r="F9011" i="1"/>
  <c r="G9011" i="1"/>
  <c r="F9012" i="1"/>
  <c r="G9012" i="1"/>
  <c r="F9013" i="1"/>
  <c r="G9013" i="1"/>
  <c r="F9014" i="1"/>
  <c r="G9014" i="1"/>
  <c r="F9015" i="1"/>
  <c r="G9015" i="1"/>
  <c r="F9016" i="1"/>
  <c r="G9016" i="1"/>
  <c r="F9017" i="1"/>
  <c r="G9017" i="1"/>
  <c r="F9018" i="1"/>
  <c r="G9018" i="1"/>
  <c r="F9019" i="1"/>
  <c r="G9019" i="1"/>
  <c r="F9020" i="1"/>
  <c r="G9020" i="1"/>
  <c r="F9021" i="1"/>
  <c r="G9021" i="1"/>
  <c r="F9022" i="1"/>
  <c r="G9022" i="1"/>
  <c r="F9023" i="1"/>
  <c r="G9023" i="1"/>
  <c r="F9024" i="1"/>
  <c r="G9024" i="1"/>
  <c r="F9025" i="1"/>
  <c r="G9025" i="1"/>
  <c r="F9026" i="1"/>
  <c r="G9026" i="1"/>
  <c r="F9027" i="1"/>
  <c r="G9027" i="1"/>
  <c r="F9028" i="1"/>
  <c r="G9028" i="1"/>
  <c r="F9029" i="1"/>
  <c r="G9029" i="1"/>
  <c r="F9030" i="1"/>
  <c r="G9030" i="1"/>
  <c r="F9031" i="1"/>
  <c r="G9031" i="1"/>
  <c r="F9032" i="1"/>
  <c r="G9032" i="1"/>
  <c r="F9033" i="1"/>
  <c r="G9033" i="1"/>
  <c r="F9034" i="1"/>
  <c r="G9034" i="1"/>
  <c r="F9035" i="1"/>
  <c r="G9035" i="1"/>
  <c r="F9036" i="1"/>
  <c r="G9036" i="1"/>
  <c r="F9037" i="1"/>
  <c r="G9037" i="1"/>
  <c r="F9038" i="1"/>
  <c r="G9038" i="1"/>
  <c r="F9039" i="1"/>
  <c r="G9039" i="1"/>
  <c r="F9040" i="1"/>
  <c r="G9040" i="1"/>
  <c r="F9041" i="1"/>
  <c r="G9041" i="1"/>
  <c r="F9042" i="1"/>
  <c r="G9042" i="1"/>
  <c r="F9043" i="1"/>
  <c r="G9043" i="1"/>
  <c r="F9044" i="1"/>
  <c r="G9044" i="1"/>
  <c r="F9045" i="1"/>
  <c r="G9045" i="1"/>
  <c r="F9046" i="1"/>
  <c r="G9046" i="1"/>
  <c r="F9047" i="1"/>
  <c r="G9047" i="1"/>
  <c r="F9048" i="1"/>
  <c r="G9048" i="1"/>
  <c r="F9049" i="1"/>
  <c r="G9049" i="1"/>
  <c r="F9050" i="1"/>
  <c r="G9050" i="1"/>
  <c r="F9051" i="1"/>
  <c r="G9051" i="1"/>
  <c r="F9052" i="1"/>
  <c r="G9052" i="1"/>
  <c r="F9053" i="1"/>
  <c r="G9053" i="1"/>
  <c r="F9054" i="1"/>
  <c r="G9054" i="1"/>
  <c r="F9055" i="1"/>
  <c r="G9055" i="1"/>
  <c r="F9056" i="1"/>
  <c r="G9056" i="1"/>
  <c r="F9057" i="1"/>
  <c r="G9057" i="1"/>
  <c r="F9058" i="1"/>
  <c r="G9058" i="1"/>
  <c r="F9059" i="1"/>
  <c r="G9059" i="1"/>
  <c r="F9060" i="1"/>
  <c r="G9060" i="1"/>
  <c r="F9061" i="1"/>
  <c r="G9061" i="1"/>
  <c r="F9062" i="1"/>
  <c r="G9062" i="1"/>
  <c r="F9063" i="1"/>
  <c r="G9063" i="1"/>
  <c r="F9064" i="1"/>
  <c r="G9064" i="1"/>
  <c r="F9065" i="1"/>
  <c r="G9065" i="1"/>
  <c r="F9066" i="1"/>
  <c r="G9066" i="1"/>
  <c r="F9067" i="1"/>
  <c r="G9067" i="1"/>
  <c r="F9068" i="1"/>
  <c r="G9068" i="1"/>
  <c r="F9069" i="1"/>
  <c r="G9069" i="1"/>
  <c r="F9070" i="1"/>
  <c r="G9070" i="1"/>
  <c r="F9071" i="1"/>
  <c r="G9071" i="1"/>
  <c r="F9072" i="1"/>
  <c r="G9072" i="1"/>
  <c r="F9073" i="1"/>
  <c r="G9073" i="1"/>
  <c r="F9074" i="1"/>
  <c r="G9074" i="1"/>
  <c r="F9075" i="1"/>
  <c r="G9075" i="1"/>
  <c r="F9076" i="1"/>
  <c r="G9076" i="1"/>
  <c r="F9077" i="1"/>
  <c r="G9077" i="1"/>
  <c r="F9078" i="1"/>
  <c r="G9078" i="1"/>
  <c r="F9079" i="1"/>
  <c r="G9079" i="1"/>
  <c r="F9080" i="1"/>
  <c r="G9080" i="1"/>
  <c r="F9081" i="1"/>
  <c r="G9081" i="1"/>
  <c r="F9082" i="1"/>
  <c r="G9082" i="1"/>
  <c r="F9083" i="1"/>
  <c r="G9083" i="1"/>
  <c r="F9084" i="1"/>
  <c r="G9084" i="1"/>
  <c r="F9085" i="1"/>
  <c r="G9085" i="1"/>
  <c r="F9086" i="1"/>
  <c r="G9086" i="1"/>
  <c r="F9087" i="1"/>
  <c r="G9087" i="1"/>
  <c r="F9088" i="1"/>
  <c r="G9088" i="1"/>
  <c r="F9089" i="1"/>
  <c r="G9089" i="1"/>
  <c r="F9090" i="1"/>
  <c r="G9090" i="1"/>
  <c r="F9091" i="1"/>
  <c r="G9091" i="1"/>
  <c r="F9092" i="1"/>
  <c r="G9092" i="1"/>
  <c r="F9093" i="1"/>
  <c r="G9093" i="1"/>
  <c r="F9094" i="1"/>
  <c r="G9094" i="1"/>
  <c r="F9095" i="1"/>
  <c r="G9095" i="1"/>
  <c r="F9096" i="1"/>
  <c r="G9096" i="1"/>
  <c r="F9097" i="1"/>
  <c r="G9097" i="1"/>
  <c r="F9098" i="1"/>
  <c r="G9098" i="1"/>
  <c r="F9099" i="1"/>
  <c r="G9099" i="1"/>
  <c r="F9100" i="1"/>
  <c r="G9100" i="1"/>
  <c r="F9101" i="1"/>
  <c r="G9101" i="1"/>
  <c r="F9102" i="1"/>
  <c r="G9102" i="1"/>
  <c r="F9103" i="1"/>
  <c r="G9103" i="1"/>
  <c r="F9104" i="1"/>
  <c r="G9104" i="1"/>
  <c r="F9105" i="1"/>
  <c r="G9105" i="1"/>
  <c r="F9106" i="1"/>
  <c r="G9106" i="1"/>
  <c r="F9107" i="1"/>
  <c r="G9107" i="1"/>
  <c r="F9108" i="1"/>
  <c r="G9108" i="1"/>
  <c r="F9109" i="1"/>
  <c r="G9109" i="1"/>
  <c r="F9110" i="1"/>
  <c r="G9110" i="1"/>
  <c r="F9111" i="1"/>
  <c r="G9111" i="1"/>
  <c r="F9112" i="1"/>
  <c r="G9112" i="1"/>
  <c r="F9113" i="1"/>
  <c r="G9113" i="1"/>
  <c r="F9114" i="1"/>
  <c r="G9114" i="1"/>
  <c r="F9115" i="1"/>
  <c r="G9115" i="1"/>
  <c r="F9116" i="1"/>
  <c r="G9116" i="1"/>
  <c r="F9117" i="1"/>
  <c r="G9117" i="1"/>
  <c r="F9118" i="1"/>
  <c r="G9118" i="1"/>
  <c r="F9119" i="1"/>
  <c r="G9119" i="1"/>
  <c r="F9120" i="1"/>
  <c r="G9120" i="1"/>
  <c r="F9121" i="1"/>
  <c r="G9121" i="1"/>
  <c r="F9122" i="1"/>
  <c r="G9122" i="1"/>
  <c r="F9123" i="1"/>
  <c r="G9123" i="1"/>
  <c r="F9124" i="1"/>
  <c r="G9124" i="1"/>
  <c r="F9125" i="1"/>
  <c r="G9125" i="1"/>
  <c r="F9126" i="1"/>
  <c r="G9126" i="1"/>
  <c r="F9127" i="1"/>
  <c r="G9127" i="1"/>
  <c r="F9128" i="1"/>
  <c r="G9128" i="1"/>
  <c r="F9129" i="1"/>
  <c r="G9129" i="1"/>
  <c r="F9130" i="1"/>
  <c r="G9130" i="1"/>
  <c r="F9131" i="1"/>
  <c r="G9131" i="1"/>
  <c r="F9132" i="1"/>
  <c r="G9132" i="1"/>
  <c r="F9133" i="1"/>
  <c r="G9133" i="1"/>
  <c r="F9134" i="1"/>
  <c r="G9134" i="1"/>
  <c r="F9135" i="1"/>
  <c r="G9135" i="1"/>
  <c r="F9136" i="1"/>
  <c r="G9136" i="1"/>
  <c r="F9137" i="1"/>
  <c r="G9137" i="1"/>
  <c r="F9138" i="1"/>
  <c r="G9138" i="1"/>
  <c r="F9139" i="1"/>
  <c r="G9139" i="1"/>
  <c r="F9140" i="1"/>
  <c r="G9140" i="1"/>
  <c r="F9141" i="1"/>
  <c r="G9141" i="1"/>
  <c r="F9142" i="1"/>
  <c r="G9142" i="1"/>
  <c r="F9143" i="1"/>
  <c r="G9143" i="1"/>
  <c r="F9144" i="1"/>
  <c r="G9144" i="1"/>
  <c r="F9145" i="1"/>
  <c r="G9145" i="1"/>
  <c r="F9146" i="1"/>
  <c r="G9146" i="1"/>
  <c r="F9147" i="1"/>
  <c r="G9147" i="1"/>
  <c r="F9148" i="1"/>
  <c r="G9148" i="1"/>
  <c r="F9149" i="1"/>
  <c r="G9149" i="1"/>
  <c r="F9150" i="1"/>
  <c r="G9150" i="1"/>
  <c r="F9151" i="1"/>
  <c r="G9151" i="1"/>
  <c r="F9152" i="1"/>
  <c r="G9152" i="1"/>
  <c r="F9153" i="1"/>
  <c r="G9153" i="1"/>
  <c r="F9154" i="1"/>
  <c r="G9154" i="1"/>
  <c r="F9155" i="1"/>
  <c r="G9155" i="1"/>
  <c r="F9156" i="1"/>
  <c r="G9156" i="1"/>
  <c r="F9157" i="1"/>
  <c r="G9157" i="1"/>
  <c r="F9158" i="1"/>
  <c r="G9158" i="1"/>
  <c r="F9159" i="1"/>
  <c r="G9159" i="1"/>
  <c r="F9160" i="1"/>
  <c r="G9160" i="1"/>
  <c r="F9161" i="1"/>
  <c r="G9161" i="1"/>
  <c r="F9162" i="1"/>
  <c r="G9162" i="1"/>
  <c r="F9163" i="1"/>
  <c r="G9163" i="1"/>
  <c r="F9164" i="1"/>
  <c r="G9164" i="1"/>
  <c r="F9165" i="1"/>
  <c r="G9165" i="1"/>
  <c r="F9166" i="1"/>
  <c r="G9166" i="1"/>
  <c r="F9167" i="1"/>
  <c r="G9167" i="1"/>
  <c r="F9168" i="1"/>
  <c r="G9168" i="1"/>
  <c r="F9169" i="1"/>
  <c r="G9169" i="1"/>
  <c r="F9170" i="1"/>
  <c r="G9170" i="1"/>
  <c r="F9171" i="1"/>
  <c r="G9171" i="1"/>
  <c r="F9172" i="1"/>
  <c r="G9172" i="1"/>
  <c r="F9173" i="1"/>
  <c r="G9173" i="1"/>
  <c r="F9174" i="1"/>
  <c r="G9174" i="1"/>
  <c r="F9175" i="1"/>
  <c r="G9175" i="1"/>
  <c r="F9176" i="1"/>
  <c r="G9176" i="1"/>
  <c r="F9177" i="1"/>
  <c r="G9177" i="1"/>
  <c r="F9178" i="1"/>
  <c r="G9178" i="1"/>
  <c r="F9179" i="1"/>
  <c r="G9179" i="1"/>
  <c r="F9180" i="1"/>
  <c r="G9180" i="1"/>
  <c r="F9181" i="1"/>
  <c r="G9181" i="1"/>
  <c r="F9182" i="1"/>
  <c r="G9182" i="1"/>
  <c r="F9183" i="1"/>
  <c r="G9183" i="1"/>
  <c r="F9184" i="1"/>
  <c r="G9184" i="1"/>
  <c r="F9185" i="1"/>
  <c r="G9185" i="1"/>
  <c r="F9186" i="1"/>
  <c r="G9186" i="1"/>
  <c r="F9187" i="1"/>
  <c r="G9187" i="1"/>
  <c r="F9188" i="1"/>
  <c r="G9188" i="1"/>
  <c r="F9189" i="1"/>
  <c r="G9189" i="1"/>
  <c r="F9190" i="1"/>
  <c r="G9190" i="1"/>
  <c r="F9191" i="1"/>
  <c r="G9191" i="1"/>
  <c r="F9192" i="1"/>
  <c r="G9192" i="1"/>
  <c r="F9193" i="1"/>
  <c r="G9193" i="1"/>
  <c r="F9194" i="1"/>
  <c r="G9194" i="1"/>
  <c r="F9195" i="1"/>
  <c r="G9195" i="1"/>
  <c r="F9196" i="1"/>
  <c r="G9196" i="1"/>
  <c r="F9197" i="1"/>
  <c r="G9197" i="1"/>
  <c r="F9198" i="1"/>
  <c r="G9198" i="1"/>
  <c r="F9199" i="1"/>
  <c r="G9199" i="1"/>
  <c r="F9200" i="1"/>
  <c r="G9200" i="1"/>
  <c r="F9201" i="1"/>
  <c r="G9201" i="1"/>
  <c r="F9202" i="1"/>
  <c r="G9202" i="1"/>
  <c r="F9203" i="1"/>
  <c r="G9203" i="1"/>
  <c r="F9204" i="1"/>
  <c r="G9204" i="1"/>
  <c r="F9205" i="1"/>
  <c r="G9205" i="1"/>
  <c r="F9206" i="1"/>
  <c r="G9206" i="1"/>
  <c r="F9207" i="1"/>
  <c r="G9207" i="1"/>
  <c r="F9208" i="1"/>
  <c r="G9208" i="1"/>
  <c r="F9209" i="1"/>
  <c r="G9209" i="1"/>
  <c r="F9210" i="1"/>
  <c r="G9210" i="1"/>
  <c r="F9211" i="1"/>
  <c r="G9211" i="1"/>
  <c r="F9212" i="1"/>
  <c r="G9212" i="1"/>
  <c r="F9213" i="1"/>
  <c r="G9213" i="1"/>
  <c r="F9214" i="1"/>
  <c r="G9214" i="1"/>
  <c r="F9215" i="1"/>
  <c r="G9215" i="1"/>
  <c r="F9216" i="1"/>
  <c r="G9216" i="1"/>
  <c r="F9217" i="1"/>
  <c r="G9217" i="1"/>
  <c r="F9218" i="1"/>
  <c r="G9218" i="1"/>
  <c r="F9219" i="1"/>
  <c r="G9219" i="1"/>
  <c r="F9220" i="1"/>
  <c r="G9220" i="1"/>
  <c r="F9221" i="1"/>
  <c r="G9221" i="1"/>
  <c r="F9222" i="1"/>
  <c r="G9222" i="1"/>
  <c r="F9223" i="1"/>
  <c r="G9223" i="1"/>
  <c r="F9224" i="1"/>
  <c r="G9224" i="1"/>
  <c r="F9225" i="1"/>
  <c r="G9225" i="1"/>
  <c r="F9226" i="1"/>
  <c r="G9226" i="1"/>
  <c r="F9227" i="1"/>
  <c r="G9227" i="1"/>
  <c r="F9228" i="1"/>
  <c r="G9228" i="1"/>
  <c r="F9229" i="1"/>
  <c r="G9229" i="1"/>
  <c r="F9230" i="1"/>
  <c r="G9230" i="1"/>
  <c r="F9231" i="1"/>
  <c r="G9231" i="1"/>
  <c r="F9232" i="1"/>
  <c r="G9232" i="1"/>
  <c r="F9233" i="1"/>
  <c r="G9233" i="1"/>
  <c r="F9234" i="1"/>
  <c r="G9234" i="1"/>
  <c r="F9235" i="1"/>
  <c r="G9235" i="1"/>
  <c r="F9236" i="1"/>
  <c r="G9236" i="1"/>
  <c r="F9237" i="1"/>
  <c r="G9237" i="1"/>
  <c r="F9238" i="1"/>
  <c r="G9238" i="1"/>
  <c r="F9239" i="1"/>
  <c r="G9239" i="1"/>
  <c r="F9240" i="1"/>
  <c r="G9240" i="1"/>
  <c r="F9241" i="1"/>
  <c r="G9241" i="1"/>
  <c r="F9242" i="1"/>
  <c r="G9242" i="1"/>
  <c r="F9243" i="1"/>
  <c r="G9243" i="1"/>
  <c r="F9244" i="1"/>
  <c r="G9244" i="1"/>
  <c r="F9245" i="1"/>
  <c r="G9245" i="1"/>
  <c r="F9246" i="1"/>
  <c r="G9246" i="1"/>
  <c r="F9247" i="1"/>
  <c r="G9247" i="1"/>
  <c r="F9248" i="1"/>
  <c r="G9248" i="1"/>
  <c r="F9249" i="1"/>
  <c r="G9249" i="1"/>
  <c r="F9250" i="1"/>
  <c r="G9250" i="1"/>
  <c r="F9251" i="1"/>
  <c r="G9251" i="1"/>
  <c r="F9252" i="1"/>
  <c r="G9252" i="1"/>
  <c r="F9253" i="1"/>
  <c r="G9253" i="1"/>
  <c r="F9254" i="1"/>
  <c r="G9254" i="1"/>
  <c r="F9255" i="1"/>
  <c r="G9255" i="1"/>
  <c r="F9256" i="1"/>
  <c r="G9256" i="1"/>
  <c r="F9257" i="1"/>
  <c r="G9257" i="1"/>
  <c r="F9258" i="1"/>
  <c r="G9258" i="1"/>
  <c r="F9259" i="1"/>
  <c r="G9259" i="1"/>
  <c r="F9260" i="1"/>
  <c r="G9260" i="1"/>
  <c r="F9261" i="1"/>
  <c r="G9261" i="1"/>
  <c r="F9262" i="1"/>
  <c r="G9262" i="1"/>
  <c r="F9263" i="1"/>
  <c r="G9263" i="1"/>
  <c r="F9264" i="1"/>
  <c r="G9264" i="1"/>
  <c r="F9265" i="1"/>
  <c r="G9265" i="1"/>
  <c r="F9266" i="1"/>
  <c r="G9266" i="1"/>
  <c r="F9267" i="1"/>
  <c r="G9267" i="1"/>
  <c r="F9268" i="1"/>
  <c r="G9268" i="1"/>
  <c r="F9269" i="1"/>
  <c r="G9269" i="1"/>
  <c r="F9270" i="1"/>
  <c r="G9270" i="1"/>
  <c r="F9271" i="1"/>
  <c r="G9271" i="1"/>
  <c r="F9272" i="1"/>
  <c r="G9272" i="1"/>
  <c r="F9273" i="1"/>
  <c r="G9273" i="1"/>
  <c r="F9274" i="1"/>
  <c r="G9274" i="1"/>
  <c r="F9275" i="1"/>
  <c r="G9275" i="1"/>
  <c r="F9276" i="1"/>
  <c r="G9276" i="1"/>
  <c r="F9277" i="1"/>
  <c r="G9277" i="1"/>
  <c r="F9278" i="1"/>
  <c r="G9278" i="1"/>
  <c r="F9279" i="1"/>
  <c r="G9279" i="1"/>
  <c r="F9280" i="1"/>
  <c r="G9280" i="1"/>
  <c r="F9281" i="1"/>
  <c r="G9281" i="1"/>
  <c r="F9282" i="1"/>
  <c r="G9282" i="1"/>
  <c r="F9283" i="1"/>
  <c r="G9283" i="1"/>
  <c r="F9284" i="1"/>
  <c r="G9284" i="1"/>
  <c r="F9285" i="1"/>
  <c r="G9285" i="1"/>
  <c r="F9286" i="1"/>
  <c r="G9286" i="1"/>
  <c r="F9287" i="1"/>
  <c r="G9287" i="1"/>
  <c r="F9288" i="1"/>
  <c r="G9288" i="1"/>
  <c r="F9289" i="1"/>
  <c r="G9289" i="1"/>
  <c r="F9290" i="1"/>
  <c r="G9290" i="1"/>
  <c r="F9291" i="1"/>
  <c r="G9291" i="1"/>
  <c r="F9292" i="1"/>
  <c r="G9292" i="1"/>
  <c r="F9293" i="1"/>
  <c r="G9293" i="1"/>
  <c r="F9294" i="1"/>
  <c r="G9294" i="1"/>
  <c r="F9295" i="1"/>
  <c r="G9295" i="1"/>
  <c r="F9296" i="1"/>
  <c r="G9296" i="1"/>
  <c r="F9297" i="1"/>
  <c r="G9297" i="1"/>
  <c r="F9298" i="1"/>
  <c r="G9298" i="1"/>
  <c r="F9299" i="1"/>
  <c r="G9299" i="1"/>
  <c r="F9300" i="1"/>
  <c r="G9300" i="1"/>
  <c r="F9301" i="1"/>
  <c r="G9301" i="1"/>
  <c r="F9302" i="1"/>
  <c r="G9302" i="1"/>
  <c r="F9303" i="1"/>
  <c r="G9303" i="1"/>
  <c r="F9304" i="1"/>
  <c r="G9304" i="1"/>
  <c r="F9305" i="1"/>
  <c r="G9305" i="1"/>
  <c r="F9306" i="1"/>
  <c r="G9306" i="1"/>
  <c r="F9307" i="1"/>
  <c r="G9307" i="1"/>
  <c r="F9308" i="1"/>
  <c r="G9308" i="1"/>
  <c r="F9309" i="1"/>
  <c r="G9309" i="1"/>
  <c r="F9310" i="1"/>
  <c r="G9310" i="1"/>
  <c r="F9311" i="1"/>
  <c r="G9311" i="1"/>
  <c r="F9312" i="1"/>
  <c r="G9312" i="1"/>
  <c r="F9313" i="1"/>
  <c r="G9313" i="1"/>
  <c r="F9314" i="1"/>
  <c r="G9314" i="1"/>
  <c r="F9315" i="1"/>
  <c r="G9315" i="1"/>
  <c r="F9316" i="1"/>
  <c r="G9316" i="1"/>
  <c r="F9317" i="1"/>
  <c r="G9317" i="1"/>
  <c r="F9318" i="1"/>
  <c r="G9318" i="1"/>
  <c r="F9319" i="1"/>
  <c r="G9319" i="1"/>
  <c r="F9320" i="1"/>
  <c r="G9320" i="1"/>
  <c r="F9321" i="1"/>
  <c r="G9321" i="1"/>
  <c r="F9322" i="1"/>
  <c r="G9322" i="1"/>
  <c r="F9323" i="1"/>
  <c r="G9323" i="1"/>
  <c r="F9324" i="1"/>
  <c r="G9324" i="1"/>
  <c r="F9325" i="1"/>
  <c r="G9325" i="1"/>
  <c r="F9326" i="1"/>
  <c r="G9326" i="1"/>
  <c r="F9327" i="1"/>
  <c r="G9327" i="1"/>
  <c r="F9328" i="1"/>
  <c r="G9328" i="1"/>
  <c r="F9329" i="1"/>
  <c r="G9329" i="1"/>
  <c r="F9330" i="1"/>
  <c r="G9330" i="1"/>
  <c r="F9331" i="1"/>
  <c r="G9331" i="1"/>
  <c r="F9332" i="1"/>
  <c r="G9332" i="1"/>
  <c r="F9333" i="1"/>
  <c r="G9333" i="1"/>
  <c r="F9334" i="1"/>
  <c r="G9334" i="1"/>
  <c r="F9335" i="1"/>
  <c r="G9335" i="1"/>
  <c r="F9336" i="1"/>
  <c r="G9336" i="1"/>
  <c r="F9337" i="1"/>
  <c r="G9337" i="1"/>
  <c r="F9338" i="1"/>
  <c r="G9338" i="1"/>
  <c r="F9339" i="1"/>
  <c r="G9339" i="1"/>
  <c r="F9340" i="1"/>
  <c r="G9340" i="1"/>
  <c r="F9341" i="1"/>
  <c r="G9341" i="1"/>
  <c r="F9342" i="1"/>
  <c r="G9342" i="1"/>
  <c r="F9343" i="1"/>
  <c r="G9343" i="1"/>
  <c r="F9344" i="1"/>
  <c r="G9344" i="1"/>
  <c r="F9345" i="1"/>
  <c r="G9345" i="1"/>
  <c r="F9346" i="1"/>
  <c r="G9346" i="1"/>
  <c r="F9347" i="1"/>
  <c r="G9347" i="1"/>
  <c r="F9348" i="1"/>
  <c r="G9348" i="1"/>
  <c r="F9349" i="1"/>
  <c r="G9349" i="1"/>
  <c r="F9350" i="1"/>
  <c r="G9350" i="1"/>
  <c r="F9351" i="1"/>
  <c r="G9351" i="1"/>
  <c r="F9352" i="1"/>
  <c r="G9352" i="1"/>
  <c r="F9353" i="1"/>
  <c r="G9353" i="1"/>
  <c r="F9354" i="1"/>
  <c r="G9354" i="1"/>
  <c r="F9355" i="1"/>
  <c r="G9355" i="1"/>
  <c r="F9356" i="1"/>
  <c r="G9356" i="1"/>
  <c r="F9357" i="1"/>
  <c r="G9357" i="1"/>
  <c r="F9358" i="1"/>
  <c r="G9358" i="1"/>
  <c r="F9359" i="1"/>
  <c r="G9359" i="1"/>
  <c r="F9360" i="1"/>
  <c r="G9360" i="1"/>
  <c r="F9361" i="1"/>
  <c r="G9361" i="1"/>
  <c r="F9362" i="1"/>
  <c r="G9362" i="1"/>
  <c r="F9363" i="1"/>
  <c r="G9363" i="1"/>
  <c r="F9364" i="1"/>
  <c r="G9364" i="1"/>
  <c r="F9365" i="1"/>
  <c r="G9365" i="1"/>
  <c r="F9366" i="1"/>
  <c r="G9366" i="1"/>
  <c r="F9367" i="1"/>
  <c r="G9367" i="1"/>
  <c r="F9368" i="1"/>
  <c r="G9368" i="1"/>
  <c r="F9369" i="1"/>
  <c r="G9369" i="1"/>
  <c r="F9370" i="1"/>
  <c r="G9370" i="1"/>
  <c r="F9371" i="1"/>
  <c r="G9371" i="1"/>
  <c r="F9372" i="1"/>
  <c r="G9372" i="1"/>
  <c r="F9373" i="1"/>
  <c r="G9373" i="1"/>
  <c r="F9374" i="1"/>
  <c r="G9374" i="1"/>
  <c r="F9375" i="1"/>
  <c r="G9375" i="1"/>
  <c r="F9376" i="1"/>
  <c r="G9376" i="1"/>
  <c r="F9377" i="1"/>
  <c r="G9377" i="1"/>
  <c r="F9378" i="1"/>
  <c r="G9378" i="1"/>
  <c r="F9379" i="1"/>
  <c r="G9379" i="1"/>
  <c r="F9380" i="1"/>
  <c r="G9380" i="1"/>
  <c r="F9381" i="1"/>
  <c r="G9381" i="1"/>
  <c r="F9382" i="1"/>
  <c r="G9382" i="1"/>
  <c r="F9383" i="1"/>
  <c r="G9383" i="1"/>
  <c r="F9384" i="1"/>
  <c r="G9384" i="1"/>
  <c r="F9385" i="1"/>
  <c r="G9385" i="1"/>
  <c r="F9386" i="1"/>
  <c r="G9386" i="1"/>
  <c r="F9387" i="1"/>
  <c r="G9387" i="1"/>
  <c r="F9388" i="1"/>
  <c r="G9388" i="1"/>
  <c r="F9389" i="1"/>
  <c r="G9389" i="1"/>
  <c r="F9390" i="1"/>
  <c r="G9390" i="1"/>
  <c r="F9391" i="1"/>
  <c r="G9391" i="1"/>
  <c r="F9392" i="1"/>
  <c r="G9392" i="1"/>
  <c r="F9393" i="1"/>
  <c r="G9393" i="1"/>
  <c r="F9394" i="1"/>
  <c r="G9394" i="1"/>
  <c r="F9395" i="1"/>
  <c r="G9395" i="1"/>
  <c r="F9396" i="1"/>
  <c r="G9396" i="1"/>
  <c r="F9397" i="1"/>
  <c r="G9397" i="1"/>
  <c r="F9398" i="1"/>
  <c r="G9398" i="1"/>
  <c r="F9399" i="1"/>
  <c r="G9399" i="1"/>
  <c r="F9400" i="1"/>
  <c r="G9400" i="1"/>
  <c r="F9401" i="1"/>
  <c r="G9401" i="1"/>
  <c r="F9402" i="1"/>
  <c r="G9402" i="1"/>
  <c r="F9403" i="1"/>
  <c r="G9403" i="1"/>
  <c r="F9404" i="1"/>
  <c r="G9404" i="1"/>
  <c r="F9405" i="1"/>
  <c r="G9405" i="1"/>
  <c r="F9406" i="1"/>
  <c r="G9406" i="1"/>
  <c r="F9407" i="1"/>
  <c r="G9407" i="1"/>
  <c r="F9408" i="1"/>
  <c r="G9408" i="1"/>
  <c r="F9409" i="1"/>
  <c r="G9409" i="1"/>
  <c r="F9410" i="1"/>
  <c r="G9410" i="1"/>
  <c r="F9411" i="1"/>
  <c r="G9411" i="1"/>
  <c r="F9412" i="1"/>
  <c r="G9412" i="1"/>
  <c r="F9413" i="1"/>
  <c r="G9413" i="1"/>
  <c r="F9414" i="1"/>
  <c r="G9414" i="1"/>
  <c r="F9415" i="1"/>
  <c r="G9415" i="1"/>
  <c r="F9416" i="1"/>
  <c r="G9416" i="1"/>
  <c r="F9417" i="1"/>
  <c r="G9417" i="1"/>
  <c r="F9418" i="1"/>
  <c r="G9418" i="1"/>
  <c r="F9419" i="1"/>
  <c r="G9419" i="1"/>
  <c r="F9420" i="1"/>
  <c r="G9420" i="1"/>
  <c r="F9421" i="1"/>
  <c r="G9421" i="1"/>
  <c r="F9422" i="1"/>
  <c r="G9422" i="1"/>
  <c r="F9423" i="1"/>
  <c r="G9423" i="1"/>
  <c r="F9424" i="1"/>
  <c r="G9424" i="1"/>
  <c r="F9425" i="1"/>
  <c r="G9425" i="1"/>
  <c r="F9426" i="1"/>
  <c r="G9426" i="1"/>
  <c r="F9427" i="1"/>
  <c r="G9427" i="1"/>
  <c r="F9428" i="1"/>
  <c r="G9428" i="1"/>
  <c r="F9429" i="1"/>
  <c r="G9429" i="1"/>
  <c r="F9430" i="1"/>
  <c r="G9430" i="1"/>
  <c r="F9431" i="1"/>
  <c r="G9431" i="1"/>
  <c r="F9432" i="1"/>
  <c r="G9432" i="1"/>
  <c r="F9433" i="1"/>
  <c r="G9433" i="1"/>
  <c r="F9434" i="1"/>
  <c r="G9434" i="1"/>
  <c r="F9435" i="1"/>
  <c r="G9435" i="1"/>
  <c r="F9436" i="1"/>
  <c r="G9436" i="1"/>
  <c r="F9437" i="1"/>
  <c r="G9437" i="1"/>
  <c r="F9438" i="1"/>
  <c r="G9438" i="1"/>
  <c r="F9439" i="1"/>
  <c r="G9439" i="1"/>
  <c r="F9440" i="1"/>
  <c r="G9440" i="1"/>
  <c r="F9441" i="1"/>
  <c r="G9441" i="1"/>
  <c r="F9442" i="1"/>
  <c r="G9442" i="1"/>
  <c r="F9443" i="1"/>
  <c r="G9443" i="1"/>
  <c r="F9444" i="1"/>
  <c r="G9444" i="1"/>
  <c r="F9445" i="1"/>
  <c r="G9445" i="1"/>
  <c r="F9446" i="1"/>
  <c r="G9446" i="1"/>
  <c r="F9447" i="1"/>
  <c r="G9447" i="1"/>
  <c r="F9448" i="1"/>
  <c r="G9448" i="1"/>
  <c r="F9449" i="1"/>
  <c r="G9449" i="1"/>
  <c r="F9450" i="1"/>
  <c r="G9450" i="1"/>
  <c r="F9451" i="1"/>
  <c r="G9451" i="1"/>
  <c r="F9452" i="1"/>
  <c r="G9452" i="1"/>
  <c r="F9453" i="1"/>
  <c r="G9453" i="1"/>
  <c r="F9454" i="1"/>
  <c r="G9454" i="1"/>
  <c r="F9455" i="1"/>
  <c r="G9455" i="1"/>
  <c r="F9456" i="1"/>
  <c r="G9456" i="1"/>
  <c r="F9457" i="1"/>
  <c r="G9457" i="1"/>
  <c r="F9458" i="1"/>
  <c r="G9458" i="1"/>
  <c r="F9459" i="1"/>
  <c r="G9459" i="1"/>
  <c r="F9460" i="1"/>
  <c r="G9460" i="1"/>
  <c r="F9461" i="1"/>
  <c r="G9461" i="1"/>
  <c r="F9462" i="1"/>
  <c r="G9462" i="1"/>
  <c r="F9463" i="1"/>
  <c r="G9463" i="1"/>
  <c r="F9464" i="1"/>
  <c r="G9464" i="1"/>
  <c r="F9465" i="1"/>
  <c r="G9465" i="1"/>
  <c r="F9466" i="1"/>
  <c r="G9466" i="1"/>
  <c r="F9467" i="1"/>
  <c r="G9467" i="1"/>
  <c r="F9468" i="1"/>
  <c r="G9468" i="1"/>
  <c r="F9469" i="1"/>
  <c r="G9469" i="1"/>
  <c r="F9470" i="1"/>
  <c r="G9470" i="1"/>
  <c r="F9471" i="1"/>
  <c r="G9471" i="1"/>
  <c r="F9472" i="1"/>
  <c r="G9472" i="1"/>
  <c r="F9473" i="1"/>
  <c r="G9473" i="1"/>
  <c r="F9474" i="1"/>
  <c r="G9474" i="1"/>
  <c r="F9475" i="1"/>
  <c r="G9475" i="1"/>
  <c r="F9476" i="1"/>
  <c r="G9476" i="1"/>
  <c r="F9477" i="1"/>
  <c r="G9477" i="1"/>
  <c r="F9478" i="1"/>
  <c r="G9478" i="1"/>
  <c r="F9479" i="1"/>
  <c r="G9479" i="1"/>
  <c r="F9480" i="1"/>
  <c r="G9480" i="1"/>
  <c r="F9481" i="1"/>
  <c r="G9481" i="1"/>
  <c r="F9482" i="1"/>
  <c r="G9482" i="1"/>
  <c r="F9483" i="1"/>
  <c r="G9483" i="1"/>
  <c r="F9484" i="1"/>
  <c r="G9484" i="1"/>
  <c r="F9485" i="1"/>
  <c r="G9485" i="1"/>
  <c r="F9486" i="1"/>
  <c r="G9486" i="1"/>
  <c r="F9487" i="1"/>
  <c r="G9487" i="1"/>
  <c r="F9488" i="1"/>
  <c r="G9488" i="1"/>
  <c r="F9489" i="1"/>
  <c r="G9489" i="1"/>
  <c r="F9490" i="1"/>
  <c r="G9490" i="1"/>
  <c r="F9491" i="1"/>
  <c r="G9491" i="1"/>
  <c r="F9492" i="1"/>
  <c r="G9492" i="1"/>
  <c r="F9493" i="1"/>
  <c r="G9493" i="1"/>
  <c r="F9494" i="1"/>
  <c r="G9494" i="1"/>
  <c r="F9495" i="1"/>
  <c r="G9495" i="1"/>
  <c r="F9496" i="1"/>
  <c r="G9496" i="1"/>
  <c r="F9497" i="1"/>
  <c r="G9497" i="1"/>
  <c r="F9498" i="1"/>
  <c r="G9498" i="1"/>
  <c r="F9499" i="1"/>
  <c r="G9499" i="1"/>
  <c r="F9500" i="1"/>
  <c r="G9500" i="1"/>
  <c r="F9501" i="1"/>
  <c r="G9501" i="1"/>
  <c r="F9502" i="1"/>
  <c r="G9502" i="1"/>
  <c r="F9503" i="1"/>
  <c r="G9503" i="1"/>
  <c r="F9504" i="1"/>
  <c r="G9504" i="1"/>
  <c r="F9505" i="1"/>
  <c r="G9505" i="1"/>
  <c r="F9506" i="1"/>
  <c r="G9506" i="1"/>
  <c r="F9507" i="1"/>
  <c r="G9507" i="1"/>
  <c r="F9508" i="1"/>
  <c r="G9508" i="1"/>
  <c r="F9509" i="1"/>
  <c r="G9509" i="1"/>
  <c r="F9510" i="1"/>
  <c r="G9510" i="1"/>
  <c r="F9511" i="1"/>
  <c r="G9511" i="1"/>
  <c r="F9512" i="1"/>
  <c r="G9512" i="1"/>
  <c r="F9513" i="1"/>
  <c r="G9513" i="1"/>
  <c r="F9514" i="1"/>
  <c r="G9514" i="1"/>
  <c r="F9515" i="1"/>
  <c r="G9515" i="1"/>
  <c r="F9516" i="1"/>
  <c r="G9516" i="1"/>
  <c r="F9517" i="1"/>
  <c r="G9517" i="1"/>
  <c r="F9518" i="1"/>
  <c r="G9518" i="1"/>
  <c r="F9519" i="1"/>
  <c r="G9519" i="1"/>
  <c r="F9520" i="1"/>
  <c r="G9520" i="1"/>
  <c r="F9521" i="1"/>
  <c r="G9521" i="1"/>
  <c r="F9522" i="1"/>
  <c r="G9522" i="1"/>
  <c r="F9523" i="1"/>
  <c r="G9523" i="1"/>
  <c r="F9524" i="1"/>
  <c r="G9524" i="1"/>
  <c r="F9525" i="1"/>
  <c r="G9525" i="1"/>
  <c r="F9526" i="1"/>
  <c r="G9526" i="1"/>
  <c r="F9527" i="1"/>
  <c r="G9527" i="1"/>
  <c r="F9528" i="1"/>
  <c r="G9528" i="1"/>
  <c r="F9529" i="1"/>
  <c r="G9529" i="1"/>
  <c r="F9530" i="1"/>
  <c r="G9530" i="1"/>
  <c r="F9531" i="1"/>
  <c r="G9531" i="1"/>
  <c r="F9532" i="1"/>
  <c r="G9532" i="1"/>
  <c r="F9533" i="1"/>
  <c r="G9533" i="1"/>
  <c r="F9534" i="1"/>
  <c r="G9534" i="1"/>
  <c r="F9535" i="1"/>
  <c r="G9535" i="1"/>
  <c r="F9536" i="1"/>
  <c r="G9536" i="1"/>
  <c r="F9537" i="1"/>
  <c r="G9537" i="1"/>
  <c r="F9538" i="1"/>
  <c r="G9538" i="1"/>
  <c r="F9539" i="1"/>
  <c r="G9539" i="1"/>
  <c r="F9540" i="1"/>
  <c r="G9540" i="1"/>
  <c r="F9541" i="1"/>
  <c r="G9541" i="1"/>
  <c r="F9542" i="1"/>
  <c r="G9542" i="1"/>
  <c r="F9543" i="1"/>
  <c r="G9543" i="1"/>
  <c r="F9544" i="1"/>
  <c r="G9544" i="1"/>
  <c r="F9545" i="1"/>
  <c r="G9545" i="1"/>
  <c r="F9546" i="1"/>
  <c r="G9546" i="1"/>
  <c r="F9547" i="1"/>
  <c r="G9547" i="1"/>
  <c r="F9548" i="1"/>
  <c r="G9548" i="1"/>
  <c r="F9549" i="1"/>
  <c r="G9549" i="1"/>
  <c r="F9550" i="1"/>
  <c r="G9550" i="1"/>
  <c r="F9551" i="1"/>
  <c r="G9551" i="1"/>
  <c r="F9552" i="1"/>
  <c r="G9552" i="1"/>
  <c r="F9553" i="1"/>
  <c r="G9553" i="1"/>
  <c r="F9554" i="1"/>
  <c r="G9554" i="1"/>
  <c r="F9555" i="1"/>
  <c r="G9555" i="1"/>
  <c r="F9556" i="1"/>
  <c r="G9556" i="1"/>
  <c r="F9557" i="1"/>
  <c r="G9557" i="1"/>
  <c r="F9558" i="1"/>
  <c r="G9558" i="1"/>
  <c r="F9559" i="1"/>
  <c r="G9559" i="1"/>
  <c r="F9560" i="1"/>
  <c r="G9560" i="1"/>
  <c r="F9561" i="1"/>
  <c r="G9561" i="1"/>
  <c r="F9562" i="1"/>
  <c r="G9562" i="1"/>
  <c r="F9563" i="1"/>
  <c r="G9563" i="1"/>
  <c r="F9564" i="1"/>
  <c r="G9564" i="1"/>
  <c r="F9565" i="1"/>
  <c r="G9565" i="1"/>
  <c r="F9566" i="1"/>
  <c r="G9566" i="1"/>
  <c r="F9567" i="1"/>
  <c r="G9567" i="1"/>
  <c r="F9568" i="1"/>
  <c r="G9568" i="1"/>
  <c r="F9569" i="1"/>
  <c r="G9569" i="1"/>
  <c r="F9570" i="1"/>
  <c r="G9570" i="1"/>
  <c r="F9571" i="1"/>
  <c r="G9571" i="1"/>
  <c r="F9572" i="1"/>
  <c r="G9572" i="1"/>
  <c r="F9573" i="1"/>
  <c r="G9573" i="1"/>
  <c r="F9574" i="1"/>
  <c r="G9574" i="1"/>
  <c r="F9575" i="1"/>
  <c r="G9575" i="1"/>
  <c r="F9576" i="1"/>
  <c r="G9576" i="1"/>
  <c r="F9577" i="1"/>
  <c r="G9577" i="1"/>
  <c r="F9578" i="1"/>
  <c r="G9578" i="1"/>
  <c r="F9579" i="1"/>
  <c r="G9579" i="1"/>
  <c r="F9580" i="1"/>
  <c r="G9580" i="1"/>
  <c r="F9581" i="1"/>
  <c r="G9581" i="1"/>
  <c r="F9582" i="1"/>
  <c r="G9582" i="1"/>
  <c r="F9583" i="1"/>
  <c r="G9583" i="1"/>
  <c r="F9584" i="1"/>
  <c r="G9584" i="1"/>
  <c r="F9585" i="1"/>
  <c r="G9585" i="1"/>
  <c r="F9586" i="1"/>
  <c r="G9586" i="1"/>
  <c r="F9587" i="1"/>
  <c r="G9587" i="1"/>
  <c r="F9588" i="1"/>
  <c r="G9588" i="1"/>
  <c r="F9589" i="1"/>
  <c r="G9589" i="1"/>
  <c r="F9590" i="1"/>
  <c r="G9590" i="1"/>
  <c r="F9591" i="1"/>
  <c r="G9591" i="1"/>
  <c r="F9592" i="1"/>
  <c r="G9592" i="1"/>
  <c r="F9593" i="1"/>
  <c r="G9593" i="1"/>
  <c r="F9594" i="1"/>
  <c r="G9594" i="1"/>
  <c r="F9595" i="1"/>
  <c r="G9595" i="1"/>
  <c r="F9596" i="1"/>
  <c r="G9596" i="1"/>
  <c r="F9597" i="1"/>
  <c r="G9597" i="1"/>
  <c r="F9598" i="1"/>
  <c r="G9598" i="1"/>
  <c r="F9599" i="1"/>
  <c r="G9599" i="1"/>
  <c r="F9600" i="1"/>
  <c r="G9600" i="1"/>
  <c r="F9601" i="1"/>
  <c r="G9601" i="1"/>
  <c r="F9602" i="1"/>
  <c r="G9602" i="1"/>
  <c r="F9603" i="1"/>
  <c r="G9603" i="1"/>
  <c r="F9604" i="1"/>
  <c r="G9604" i="1"/>
  <c r="F9605" i="1"/>
  <c r="G9605" i="1"/>
  <c r="F9606" i="1"/>
  <c r="G9606" i="1"/>
  <c r="F9607" i="1"/>
  <c r="G9607" i="1"/>
  <c r="F9608" i="1"/>
  <c r="G9608" i="1"/>
  <c r="F9609" i="1"/>
  <c r="G9609" i="1"/>
  <c r="F9610" i="1"/>
  <c r="G9610" i="1"/>
  <c r="F9611" i="1"/>
  <c r="G9611" i="1"/>
  <c r="F9612" i="1"/>
  <c r="G9612" i="1"/>
  <c r="F9613" i="1"/>
  <c r="G9613" i="1"/>
  <c r="F9614" i="1"/>
  <c r="G9614" i="1"/>
  <c r="F9615" i="1"/>
  <c r="G9615" i="1"/>
  <c r="F9616" i="1"/>
  <c r="G9616" i="1"/>
  <c r="F9617" i="1"/>
  <c r="G9617" i="1"/>
  <c r="F9618" i="1"/>
  <c r="G9618" i="1"/>
  <c r="F9619" i="1"/>
  <c r="G9619" i="1"/>
  <c r="F9620" i="1"/>
  <c r="G9620" i="1"/>
  <c r="F9621" i="1"/>
  <c r="G9621" i="1"/>
  <c r="F9622" i="1"/>
  <c r="G9622" i="1"/>
  <c r="F9623" i="1"/>
  <c r="G9623" i="1"/>
  <c r="F9624" i="1"/>
  <c r="G9624" i="1"/>
  <c r="F9625" i="1"/>
  <c r="G9625" i="1"/>
  <c r="F9626" i="1"/>
  <c r="G9626" i="1"/>
  <c r="F9627" i="1"/>
  <c r="G9627" i="1"/>
  <c r="F9628" i="1"/>
  <c r="G9628" i="1"/>
  <c r="F9629" i="1"/>
  <c r="G9629" i="1"/>
  <c r="F9630" i="1"/>
  <c r="G9630" i="1"/>
  <c r="F9631" i="1"/>
  <c r="G9631" i="1"/>
  <c r="F9632" i="1"/>
  <c r="G9632" i="1"/>
  <c r="F9633" i="1"/>
  <c r="G9633" i="1"/>
  <c r="F9634" i="1"/>
  <c r="G9634" i="1"/>
  <c r="F9635" i="1"/>
  <c r="G9635" i="1"/>
  <c r="F9636" i="1"/>
  <c r="G9636" i="1"/>
  <c r="F9637" i="1"/>
  <c r="G9637" i="1"/>
  <c r="F9638" i="1"/>
  <c r="G9638" i="1"/>
  <c r="F9639" i="1"/>
  <c r="G9639" i="1"/>
  <c r="F9640" i="1"/>
  <c r="G9640" i="1"/>
  <c r="F9641" i="1"/>
  <c r="G9641" i="1"/>
  <c r="F9642" i="1"/>
  <c r="G9642" i="1"/>
  <c r="F9643" i="1"/>
  <c r="G9643" i="1"/>
  <c r="F9644" i="1"/>
  <c r="G9644" i="1"/>
  <c r="F9645" i="1"/>
  <c r="G9645" i="1"/>
  <c r="F9646" i="1"/>
  <c r="G9646" i="1"/>
  <c r="F9647" i="1"/>
  <c r="G9647" i="1"/>
  <c r="F9648" i="1"/>
  <c r="G9648" i="1"/>
  <c r="F9649" i="1"/>
  <c r="G9649" i="1"/>
  <c r="F9650" i="1"/>
  <c r="G9650" i="1"/>
  <c r="F9651" i="1"/>
  <c r="G9651" i="1"/>
  <c r="F9652" i="1"/>
  <c r="G9652" i="1"/>
  <c r="F9653" i="1"/>
  <c r="G9653" i="1"/>
  <c r="F9654" i="1"/>
  <c r="G9654" i="1"/>
  <c r="F9655" i="1"/>
  <c r="G9655" i="1"/>
  <c r="F9656" i="1"/>
  <c r="G9656" i="1"/>
  <c r="F9657" i="1"/>
  <c r="G9657" i="1"/>
  <c r="F9658" i="1"/>
  <c r="G9658" i="1"/>
  <c r="F9659" i="1"/>
  <c r="G9659" i="1"/>
  <c r="F9660" i="1"/>
  <c r="G9660" i="1"/>
  <c r="F9661" i="1"/>
  <c r="G9661" i="1"/>
  <c r="F9662" i="1"/>
  <c r="G9662" i="1"/>
  <c r="F9663" i="1"/>
  <c r="G9663" i="1"/>
  <c r="F9664" i="1"/>
  <c r="G9664" i="1"/>
  <c r="F9665" i="1"/>
  <c r="G9665" i="1"/>
  <c r="F9666" i="1"/>
  <c r="G9666" i="1"/>
  <c r="F9667" i="1"/>
  <c r="G9667" i="1"/>
  <c r="F9668" i="1"/>
  <c r="G9668" i="1"/>
  <c r="F9669" i="1"/>
  <c r="G9669" i="1"/>
  <c r="F9670" i="1"/>
  <c r="G9670" i="1"/>
  <c r="F9671" i="1"/>
  <c r="G9671" i="1"/>
  <c r="F9672" i="1"/>
  <c r="G9672" i="1"/>
  <c r="F9673" i="1"/>
  <c r="G9673" i="1"/>
  <c r="F9674" i="1"/>
  <c r="G9674" i="1"/>
  <c r="F9675" i="1"/>
  <c r="G9675" i="1"/>
  <c r="F9676" i="1"/>
  <c r="G9676" i="1"/>
  <c r="F9677" i="1"/>
  <c r="G9677" i="1"/>
  <c r="F9678" i="1"/>
  <c r="G9678" i="1"/>
  <c r="F9679" i="1"/>
  <c r="G9679" i="1"/>
  <c r="F9680" i="1"/>
  <c r="G9680" i="1"/>
  <c r="F9681" i="1"/>
  <c r="G9681" i="1"/>
  <c r="F9682" i="1"/>
  <c r="G9682" i="1"/>
  <c r="F9683" i="1"/>
  <c r="G9683" i="1"/>
  <c r="F9684" i="1"/>
  <c r="G9684" i="1"/>
  <c r="F9685" i="1"/>
  <c r="G9685" i="1"/>
  <c r="F9686" i="1"/>
  <c r="G9686" i="1"/>
  <c r="F9687" i="1"/>
  <c r="G9687" i="1"/>
  <c r="F9688" i="1"/>
  <c r="G9688" i="1"/>
  <c r="F9689" i="1"/>
  <c r="G9689" i="1"/>
  <c r="F9690" i="1"/>
  <c r="G9690" i="1"/>
  <c r="F9691" i="1"/>
  <c r="G9691" i="1"/>
  <c r="F9692" i="1"/>
  <c r="G9692" i="1"/>
  <c r="F9693" i="1"/>
  <c r="G9693" i="1"/>
  <c r="F9694" i="1"/>
  <c r="G9694" i="1"/>
  <c r="F9695" i="1"/>
  <c r="G9695" i="1"/>
  <c r="F9696" i="1"/>
  <c r="G9696" i="1"/>
  <c r="F9697" i="1"/>
  <c r="G9697" i="1"/>
  <c r="F9698" i="1"/>
  <c r="G9698" i="1"/>
  <c r="F9699" i="1"/>
  <c r="G9699" i="1"/>
  <c r="F9700" i="1"/>
  <c r="G9700" i="1"/>
  <c r="F9701" i="1"/>
  <c r="G9701" i="1"/>
  <c r="F9702" i="1"/>
  <c r="G9702" i="1"/>
  <c r="F9703" i="1"/>
  <c r="G9703" i="1"/>
  <c r="F9704" i="1"/>
  <c r="G9704" i="1"/>
  <c r="F9705" i="1"/>
  <c r="G9705" i="1"/>
  <c r="F9706" i="1"/>
  <c r="G9706" i="1"/>
  <c r="F9707" i="1"/>
  <c r="G9707" i="1"/>
  <c r="F9708" i="1"/>
  <c r="G9708" i="1"/>
  <c r="F9709" i="1"/>
  <c r="G9709" i="1"/>
  <c r="F9710" i="1"/>
  <c r="G9710" i="1"/>
  <c r="F9711" i="1"/>
  <c r="G9711" i="1"/>
  <c r="F9712" i="1"/>
  <c r="G9712" i="1"/>
  <c r="F9713" i="1"/>
  <c r="G9713" i="1"/>
  <c r="F9714" i="1"/>
  <c r="G9714" i="1"/>
  <c r="F9715" i="1"/>
  <c r="G9715" i="1"/>
  <c r="F9716" i="1"/>
  <c r="G9716" i="1"/>
  <c r="F9717" i="1"/>
  <c r="G9717" i="1"/>
  <c r="F9718" i="1"/>
  <c r="G9718" i="1"/>
  <c r="F9719" i="1"/>
  <c r="G9719" i="1"/>
  <c r="F9720" i="1"/>
  <c r="G9720" i="1"/>
  <c r="F9721" i="1"/>
  <c r="G9721" i="1"/>
  <c r="F9722" i="1"/>
  <c r="G9722" i="1"/>
  <c r="F9723" i="1"/>
  <c r="G9723" i="1"/>
  <c r="F9724" i="1"/>
  <c r="G9724" i="1"/>
  <c r="F9725" i="1"/>
  <c r="G9725" i="1"/>
  <c r="F9726" i="1"/>
  <c r="G9726" i="1"/>
  <c r="F9727" i="1"/>
  <c r="G9727" i="1"/>
  <c r="F9728" i="1"/>
  <c r="G9728" i="1"/>
  <c r="F9729" i="1"/>
  <c r="G9729" i="1"/>
  <c r="F9730" i="1"/>
  <c r="G9730" i="1"/>
  <c r="F9731" i="1"/>
  <c r="G9731" i="1"/>
  <c r="F9732" i="1"/>
  <c r="G9732" i="1"/>
  <c r="F9733" i="1"/>
  <c r="G9733" i="1"/>
  <c r="F9734" i="1"/>
  <c r="G9734" i="1"/>
  <c r="F9735" i="1"/>
  <c r="G9735" i="1"/>
  <c r="F9736" i="1"/>
  <c r="G9736" i="1"/>
  <c r="F9737" i="1"/>
  <c r="G9737" i="1"/>
  <c r="F9738" i="1"/>
  <c r="G9738" i="1"/>
  <c r="F9739" i="1"/>
  <c r="G9739" i="1"/>
  <c r="F9740" i="1"/>
  <c r="G9740" i="1"/>
  <c r="F9741" i="1"/>
  <c r="G9741" i="1"/>
  <c r="F9742" i="1"/>
  <c r="G9742" i="1"/>
  <c r="F9743" i="1"/>
  <c r="G9743" i="1"/>
  <c r="F9744" i="1"/>
  <c r="G9744" i="1"/>
  <c r="F9745" i="1"/>
  <c r="G9745" i="1"/>
  <c r="F9746" i="1"/>
  <c r="G9746" i="1"/>
  <c r="F9747" i="1"/>
  <c r="G9747" i="1"/>
  <c r="F9748" i="1"/>
  <c r="G9748" i="1"/>
  <c r="F9749" i="1"/>
  <c r="G9749" i="1"/>
  <c r="F9750" i="1"/>
  <c r="G9750" i="1"/>
  <c r="F9751" i="1"/>
  <c r="G9751" i="1"/>
  <c r="F9752" i="1"/>
  <c r="G9752" i="1"/>
  <c r="F9753" i="1"/>
  <c r="G9753" i="1"/>
  <c r="F9754" i="1"/>
  <c r="G9754" i="1"/>
  <c r="F9755" i="1"/>
  <c r="G9755" i="1"/>
  <c r="F9756" i="1"/>
  <c r="G9756" i="1"/>
  <c r="F9757" i="1"/>
  <c r="G9757" i="1"/>
  <c r="F9758" i="1"/>
  <c r="G9758" i="1"/>
  <c r="F9759" i="1"/>
  <c r="G9759" i="1"/>
  <c r="F9760" i="1"/>
  <c r="G9760" i="1"/>
  <c r="F9761" i="1"/>
  <c r="G9761" i="1"/>
  <c r="F9762" i="1"/>
  <c r="G9762" i="1"/>
  <c r="F9763" i="1"/>
  <c r="G9763" i="1"/>
  <c r="F9764" i="1"/>
  <c r="G9764" i="1"/>
  <c r="F9765" i="1"/>
  <c r="G9765" i="1"/>
  <c r="F9766" i="1"/>
  <c r="G9766" i="1"/>
  <c r="F9767" i="1"/>
  <c r="G9767" i="1"/>
  <c r="F9768" i="1"/>
  <c r="G9768" i="1"/>
  <c r="F9769" i="1"/>
  <c r="G9769" i="1"/>
  <c r="F9770" i="1"/>
  <c r="G9770" i="1"/>
  <c r="F9771" i="1"/>
  <c r="G9771" i="1"/>
  <c r="F9772" i="1"/>
  <c r="G9772" i="1"/>
  <c r="F9773" i="1"/>
  <c r="G9773" i="1"/>
  <c r="F9774" i="1"/>
  <c r="G9774" i="1"/>
  <c r="F9775" i="1"/>
  <c r="G9775" i="1"/>
  <c r="F9776" i="1"/>
  <c r="G9776" i="1"/>
  <c r="F9777" i="1"/>
  <c r="G9777" i="1"/>
  <c r="F9778" i="1"/>
  <c r="G9778" i="1"/>
  <c r="F9779" i="1"/>
  <c r="G9779" i="1"/>
  <c r="F9780" i="1"/>
  <c r="G9780" i="1"/>
  <c r="F9781" i="1"/>
  <c r="G9781" i="1"/>
  <c r="F9782" i="1"/>
  <c r="G9782" i="1"/>
  <c r="F9783" i="1"/>
  <c r="G9783" i="1"/>
  <c r="F9784" i="1"/>
  <c r="G9784" i="1"/>
  <c r="F9785" i="1"/>
  <c r="G9785" i="1"/>
  <c r="F9786" i="1"/>
  <c r="G9786" i="1"/>
  <c r="F9787" i="1"/>
  <c r="G9787" i="1"/>
  <c r="F9788" i="1"/>
  <c r="G9788" i="1"/>
  <c r="F9789" i="1"/>
  <c r="G9789" i="1"/>
  <c r="F9790" i="1"/>
  <c r="G9790" i="1"/>
  <c r="F9791" i="1"/>
  <c r="G9791" i="1"/>
  <c r="F9792" i="1"/>
  <c r="G9792" i="1"/>
  <c r="F9793" i="1"/>
  <c r="G9793" i="1"/>
  <c r="F9794" i="1"/>
  <c r="G9794" i="1"/>
  <c r="F9795" i="1"/>
  <c r="G9795" i="1"/>
  <c r="F9796" i="1"/>
  <c r="G9796" i="1"/>
  <c r="F9797" i="1"/>
  <c r="G9797" i="1"/>
  <c r="F9798" i="1"/>
  <c r="G9798" i="1"/>
  <c r="F9799" i="1"/>
  <c r="G9799" i="1"/>
  <c r="F9800" i="1"/>
  <c r="G9800" i="1"/>
  <c r="F9801" i="1"/>
  <c r="G9801" i="1"/>
  <c r="F9802" i="1"/>
  <c r="G9802" i="1"/>
  <c r="F9803" i="1"/>
  <c r="G9803" i="1"/>
  <c r="F9804" i="1"/>
  <c r="G9804" i="1"/>
  <c r="F9805" i="1"/>
  <c r="G9805" i="1"/>
  <c r="F9806" i="1"/>
  <c r="G9806" i="1"/>
  <c r="F9807" i="1"/>
  <c r="G9807" i="1"/>
  <c r="F9808" i="1"/>
  <c r="G9808" i="1"/>
  <c r="F9809" i="1"/>
  <c r="G9809" i="1"/>
  <c r="F9810" i="1"/>
  <c r="G9810" i="1"/>
  <c r="F9811" i="1"/>
  <c r="G9811" i="1"/>
  <c r="F9812" i="1"/>
  <c r="G9812" i="1"/>
  <c r="F9813" i="1"/>
  <c r="G9813" i="1"/>
  <c r="F9814" i="1"/>
  <c r="G9814" i="1"/>
  <c r="F9815" i="1"/>
  <c r="G9815" i="1"/>
  <c r="F9816" i="1"/>
  <c r="G9816" i="1"/>
  <c r="F9817" i="1"/>
  <c r="G9817" i="1"/>
  <c r="F9818" i="1"/>
  <c r="G9818" i="1"/>
  <c r="F9819" i="1"/>
  <c r="G9819" i="1"/>
  <c r="F9820" i="1"/>
  <c r="G9820" i="1"/>
  <c r="F9821" i="1"/>
  <c r="G9821" i="1"/>
  <c r="F9822" i="1"/>
  <c r="G9822" i="1"/>
  <c r="F9823" i="1"/>
  <c r="G9823" i="1"/>
  <c r="F9824" i="1"/>
  <c r="G9824" i="1"/>
  <c r="F9825" i="1"/>
  <c r="G9825" i="1"/>
  <c r="F9826" i="1"/>
  <c r="G9826" i="1"/>
  <c r="F9827" i="1"/>
  <c r="G9827" i="1"/>
  <c r="F9828" i="1"/>
  <c r="G9828" i="1"/>
  <c r="F9829" i="1"/>
  <c r="G9829" i="1"/>
  <c r="F9830" i="1"/>
  <c r="G9830" i="1"/>
  <c r="F9831" i="1"/>
  <c r="G9831" i="1"/>
  <c r="F9832" i="1"/>
  <c r="G9832" i="1"/>
  <c r="F9833" i="1"/>
  <c r="G9833" i="1"/>
  <c r="F9834" i="1"/>
  <c r="G9834" i="1"/>
  <c r="F9835" i="1"/>
  <c r="G9835" i="1"/>
  <c r="F9836" i="1"/>
  <c r="G9836" i="1"/>
  <c r="F9837" i="1"/>
  <c r="G9837" i="1"/>
  <c r="F9838" i="1"/>
  <c r="G9838" i="1"/>
  <c r="F9839" i="1"/>
  <c r="G9839" i="1"/>
  <c r="F9840" i="1"/>
  <c r="G9840" i="1"/>
  <c r="F9841" i="1"/>
  <c r="G9841" i="1"/>
  <c r="F9842" i="1"/>
  <c r="G9842" i="1"/>
  <c r="F9843" i="1"/>
  <c r="G9843" i="1"/>
  <c r="F9844" i="1"/>
  <c r="G9844" i="1"/>
  <c r="F9845" i="1"/>
  <c r="G9845" i="1"/>
  <c r="F9846" i="1"/>
  <c r="G9846" i="1"/>
  <c r="F9847" i="1"/>
  <c r="G9847" i="1"/>
  <c r="F9848" i="1"/>
  <c r="G9848" i="1"/>
  <c r="F9849" i="1"/>
  <c r="G9849" i="1"/>
  <c r="F9850" i="1"/>
  <c r="G9850" i="1"/>
  <c r="F9851" i="1"/>
  <c r="G9851" i="1"/>
  <c r="F9852" i="1"/>
  <c r="G9852" i="1"/>
  <c r="F9853" i="1"/>
  <c r="G9853" i="1"/>
  <c r="F9854" i="1"/>
  <c r="G9854" i="1"/>
  <c r="F9855" i="1"/>
  <c r="G9855" i="1"/>
  <c r="F9856" i="1"/>
  <c r="G9856" i="1"/>
  <c r="F9857" i="1"/>
  <c r="G9857" i="1"/>
  <c r="F9858" i="1"/>
  <c r="G9858" i="1"/>
  <c r="F9859" i="1"/>
  <c r="G9859" i="1"/>
  <c r="F9860" i="1"/>
  <c r="G9860" i="1"/>
  <c r="F9861" i="1"/>
  <c r="G9861" i="1"/>
  <c r="F9862" i="1"/>
  <c r="G9862" i="1"/>
  <c r="F9863" i="1"/>
  <c r="G9863" i="1"/>
  <c r="F9864" i="1"/>
  <c r="G9864" i="1"/>
  <c r="F9865" i="1"/>
  <c r="G9865" i="1"/>
  <c r="F9866" i="1"/>
  <c r="G9866" i="1"/>
  <c r="F9867" i="1"/>
  <c r="G9867" i="1"/>
  <c r="F9868" i="1"/>
  <c r="G9868" i="1"/>
  <c r="F9869" i="1"/>
  <c r="G9869" i="1"/>
  <c r="F9870" i="1"/>
  <c r="G9870" i="1"/>
  <c r="F9871" i="1"/>
  <c r="G9871" i="1"/>
  <c r="F9872" i="1"/>
  <c r="G9872" i="1"/>
  <c r="F9873" i="1"/>
  <c r="G9873" i="1"/>
  <c r="F9874" i="1"/>
  <c r="G9874" i="1"/>
  <c r="F9875" i="1"/>
  <c r="G9875" i="1"/>
  <c r="F9876" i="1"/>
  <c r="G9876" i="1"/>
  <c r="F9877" i="1"/>
  <c r="G9877" i="1"/>
  <c r="F9878" i="1"/>
  <c r="G9878" i="1"/>
  <c r="F9879" i="1"/>
  <c r="G9879" i="1"/>
  <c r="F9880" i="1"/>
  <c r="G9880" i="1"/>
  <c r="F9881" i="1"/>
  <c r="G9881" i="1"/>
  <c r="F9882" i="1"/>
  <c r="G9882" i="1"/>
  <c r="F9883" i="1"/>
  <c r="G9883" i="1"/>
  <c r="F9884" i="1"/>
  <c r="G9884" i="1"/>
  <c r="F9885" i="1"/>
  <c r="G9885" i="1"/>
  <c r="F9886" i="1"/>
  <c r="G9886" i="1"/>
  <c r="F9887" i="1"/>
  <c r="G9887" i="1"/>
  <c r="F9888" i="1"/>
  <c r="G9888" i="1"/>
  <c r="F9889" i="1"/>
  <c r="G9889" i="1"/>
  <c r="F9890" i="1"/>
  <c r="G9890" i="1"/>
  <c r="F9891" i="1"/>
  <c r="G9891" i="1"/>
  <c r="F9892" i="1"/>
  <c r="G9892" i="1"/>
  <c r="F9893" i="1"/>
  <c r="G9893" i="1"/>
  <c r="F9894" i="1"/>
  <c r="G9894" i="1"/>
  <c r="F9895" i="1"/>
  <c r="G9895" i="1"/>
  <c r="F9896" i="1"/>
  <c r="G9896" i="1"/>
  <c r="F9897" i="1"/>
  <c r="G9897" i="1"/>
  <c r="F9898" i="1"/>
  <c r="G9898" i="1"/>
  <c r="F9899" i="1"/>
  <c r="G9899" i="1"/>
  <c r="F9900" i="1"/>
  <c r="G9900" i="1"/>
  <c r="F9901" i="1"/>
  <c r="G9901" i="1"/>
  <c r="F9902" i="1"/>
  <c r="G9902" i="1"/>
  <c r="F9903" i="1"/>
  <c r="G9903" i="1"/>
  <c r="F9904" i="1"/>
  <c r="G9904" i="1"/>
  <c r="F9905" i="1"/>
  <c r="G9905" i="1"/>
  <c r="F9906" i="1"/>
  <c r="G9906" i="1"/>
  <c r="F9907" i="1"/>
  <c r="G9907" i="1"/>
  <c r="F9908" i="1"/>
  <c r="G9908" i="1"/>
  <c r="F9909" i="1"/>
  <c r="G9909" i="1"/>
  <c r="F9910" i="1"/>
  <c r="G9910" i="1"/>
  <c r="F9911" i="1"/>
  <c r="G9911" i="1"/>
  <c r="F9912" i="1"/>
  <c r="G9912" i="1"/>
  <c r="F9913" i="1"/>
  <c r="G9913" i="1"/>
  <c r="F9914" i="1"/>
  <c r="G9914" i="1"/>
  <c r="F9915" i="1"/>
  <c r="G9915" i="1"/>
  <c r="F9916" i="1"/>
  <c r="G9916" i="1"/>
  <c r="F9917" i="1"/>
  <c r="G9917" i="1"/>
  <c r="F9918" i="1"/>
  <c r="G9918" i="1"/>
  <c r="F9919" i="1"/>
  <c r="G9919" i="1"/>
  <c r="F9920" i="1"/>
  <c r="G9920" i="1"/>
  <c r="F9921" i="1"/>
  <c r="G9921" i="1"/>
  <c r="F9922" i="1"/>
  <c r="G9922" i="1"/>
  <c r="F9923" i="1"/>
  <c r="G9923" i="1"/>
  <c r="F9924" i="1"/>
  <c r="G9924" i="1"/>
  <c r="F9925" i="1"/>
  <c r="G9925" i="1"/>
  <c r="F9926" i="1"/>
  <c r="G9926" i="1"/>
  <c r="F9927" i="1"/>
  <c r="G9927" i="1"/>
  <c r="F9928" i="1"/>
  <c r="G9928" i="1"/>
  <c r="F9929" i="1"/>
  <c r="G9929" i="1"/>
  <c r="F9930" i="1"/>
  <c r="G9930" i="1"/>
  <c r="F9931" i="1"/>
  <c r="G9931" i="1"/>
  <c r="F9932" i="1"/>
  <c r="G9932" i="1"/>
  <c r="F9933" i="1"/>
  <c r="G9933" i="1"/>
  <c r="F9934" i="1"/>
  <c r="G9934" i="1"/>
  <c r="F9935" i="1"/>
  <c r="G9935" i="1"/>
  <c r="F9936" i="1"/>
  <c r="G9936" i="1"/>
  <c r="F9937" i="1"/>
  <c r="G9937" i="1"/>
  <c r="F9938" i="1"/>
  <c r="G9938" i="1"/>
  <c r="F9939" i="1"/>
  <c r="G9939" i="1"/>
  <c r="F9940" i="1"/>
  <c r="G9940" i="1"/>
  <c r="F9941" i="1"/>
  <c r="G9941" i="1"/>
  <c r="F9942" i="1"/>
  <c r="G9942" i="1"/>
  <c r="F9943" i="1"/>
  <c r="G9943" i="1"/>
  <c r="F9944" i="1"/>
  <c r="G9944" i="1"/>
  <c r="F9945" i="1"/>
  <c r="G9945" i="1"/>
  <c r="F9946" i="1"/>
  <c r="G9946" i="1"/>
  <c r="F9947" i="1"/>
  <c r="G9947" i="1"/>
  <c r="F9948" i="1"/>
  <c r="G9948" i="1"/>
  <c r="F9949" i="1"/>
  <c r="G9949" i="1"/>
  <c r="F9950" i="1"/>
  <c r="G9950" i="1"/>
  <c r="F9951" i="1"/>
  <c r="G9951" i="1"/>
  <c r="F9952" i="1"/>
  <c r="G9952" i="1"/>
  <c r="F9953" i="1"/>
  <c r="G9953" i="1"/>
  <c r="F9954" i="1"/>
  <c r="G9954" i="1"/>
  <c r="F9955" i="1"/>
  <c r="G9955" i="1"/>
  <c r="F9956" i="1"/>
  <c r="G9956" i="1"/>
  <c r="F9957" i="1"/>
  <c r="G9957" i="1"/>
  <c r="F9958" i="1"/>
  <c r="G9958" i="1"/>
  <c r="F9959" i="1"/>
  <c r="G9959" i="1"/>
  <c r="F9960" i="1"/>
  <c r="G9960" i="1"/>
  <c r="F9961" i="1"/>
  <c r="G9961" i="1"/>
  <c r="F9962" i="1"/>
  <c r="G9962" i="1"/>
  <c r="F9963" i="1"/>
  <c r="G9963" i="1"/>
  <c r="F9964" i="1"/>
  <c r="G9964" i="1"/>
  <c r="F9965" i="1"/>
  <c r="G9965" i="1"/>
  <c r="F9966" i="1"/>
  <c r="G9966" i="1"/>
  <c r="F9967" i="1"/>
  <c r="G9967" i="1"/>
  <c r="F9968" i="1"/>
  <c r="G9968" i="1"/>
  <c r="F9969" i="1"/>
  <c r="G9969" i="1"/>
  <c r="F9970" i="1"/>
  <c r="G9970" i="1"/>
  <c r="F9971" i="1"/>
  <c r="G9971" i="1"/>
  <c r="F9972" i="1"/>
  <c r="G9972" i="1"/>
  <c r="F9973" i="1"/>
  <c r="G9973" i="1"/>
  <c r="F9974" i="1"/>
  <c r="G9974" i="1"/>
  <c r="F9975" i="1"/>
  <c r="G9975" i="1"/>
  <c r="F9976" i="1"/>
  <c r="G9976" i="1"/>
  <c r="F9977" i="1"/>
  <c r="G9977" i="1"/>
  <c r="F9978" i="1"/>
  <c r="G9978" i="1"/>
  <c r="F9979" i="1"/>
  <c r="G9979" i="1"/>
  <c r="F9980" i="1"/>
  <c r="G9980" i="1"/>
  <c r="F9981" i="1"/>
  <c r="G9981" i="1"/>
  <c r="F9982" i="1"/>
  <c r="G9982" i="1"/>
  <c r="F9983" i="1"/>
  <c r="G9983" i="1"/>
  <c r="F9984" i="1"/>
  <c r="G9984" i="1"/>
  <c r="F9985" i="1"/>
  <c r="G9985" i="1"/>
  <c r="F9986" i="1"/>
  <c r="G9986" i="1"/>
  <c r="F9987" i="1"/>
  <c r="G9987" i="1"/>
  <c r="F9988" i="1"/>
  <c r="G9988" i="1"/>
  <c r="F9989" i="1"/>
  <c r="G9989" i="1"/>
  <c r="F9990" i="1"/>
  <c r="G9990" i="1"/>
  <c r="F9991" i="1"/>
  <c r="G9991" i="1"/>
  <c r="F9992" i="1"/>
  <c r="G9992" i="1"/>
  <c r="F9993" i="1"/>
  <c r="G9993" i="1"/>
  <c r="F9994" i="1"/>
  <c r="G9994" i="1"/>
  <c r="F9995" i="1"/>
  <c r="G9995" i="1"/>
  <c r="F9996" i="1"/>
  <c r="G9996" i="1"/>
  <c r="F9997" i="1"/>
  <c r="G9997" i="1"/>
  <c r="F9998" i="1"/>
  <c r="G9998" i="1"/>
  <c r="F9999" i="1"/>
  <c r="G9999" i="1"/>
  <c r="F10000" i="1"/>
  <c r="G10000" i="1"/>
  <c r="F10001" i="1"/>
  <c r="G10001" i="1"/>
  <c r="F10002" i="1"/>
  <c r="G10002" i="1"/>
  <c r="F10003" i="1"/>
  <c r="G10003" i="1"/>
  <c r="F10004" i="1"/>
  <c r="G10004" i="1"/>
  <c r="F10005" i="1"/>
  <c r="G10005" i="1"/>
  <c r="F10006" i="1"/>
  <c r="G10006" i="1"/>
  <c r="F10007" i="1"/>
  <c r="G10007" i="1"/>
  <c r="F10008" i="1"/>
  <c r="G10008" i="1"/>
  <c r="F10009" i="1"/>
  <c r="G10009" i="1"/>
  <c r="F10010" i="1"/>
  <c r="G10010" i="1"/>
  <c r="AU86" i="1"/>
  <c r="AR40" i="1"/>
  <c r="F1810" i="1" l="1"/>
  <c r="F1812" i="1"/>
  <c r="F1814" i="1"/>
  <c r="F1816" i="1"/>
  <c r="F1818" i="1"/>
  <c r="F1820" i="1"/>
  <c r="F1822" i="1"/>
  <c r="F1824" i="1"/>
  <c r="F1826" i="1"/>
  <c r="F1828" i="1"/>
  <c r="F1830" i="1"/>
  <c r="F1832" i="1"/>
  <c r="F1834" i="1"/>
  <c r="F1836" i="1"/>
  <c r="F1838" i="1"/>
  <c r="F1840" i="1"/>
  <c r="F1842" i="1"/>
  <c r="F1844" i="1"/>
  <c r="F1846" i="1"/>
  <c r="F1848" i="1"/>
  <c r="F1850" i="1"/>
  <c r="F1852" i="1"/>
  <c r="F1854" i="1"/>
  <c r="F1856" i="1"/>
  <c r="F1858" i="1"/>
  <c r="F1860" i="1"/>
  <c r="F1862" i="1"/>
  <c r="F1864" i="1"/>
  <c r="F1866" i="1"/>
  <c r="F1868" i="1"/>
  <c r="F1870" i="1"/>
  <c r="F1872" i="1"/>
  <c r="F1874" i="1"/>
  <c r="F1876" i="1"/>
  <c r="F1878" i="1"/>
  <c r="F1880" i="1"/>
  <c r="F1882" i="1"/>
  <c r="F1884" i="1"/>
  <c r="F1886" i="1"/>
  <c r="F1888" i="1"/>
  <c r="F1890" i="1"/>
  <c r="F1892" i="1"/>
  <c r="F1894" i="1"/>
  <c r="F1896" i="1"/>
  <c r="F1898" i="1"/>
  <c r="F1900" i="1"/>
  <c r="F1902" i="1"/>
  <c r="F1904" i="1"/>
  <c r="F1906" i="1"/>
  <c r="F1908" i="1"/>
  <c r="F1910" i="1"/>
  <c r="F1912" i="1"/>
  <c r="F1914" i="1"/>
  <c r="F1916" i="1"/>
  <c r="J1916" i="1" s="1"/>
  <c r="F1918" i="1"/>
  <c r="J1918" i="1" s="1"/>
  <c r="F1920" i="1"/>
  <c r="J1920" i="1" s="1"/>
  <c r="F1922" i="1"/>
  <c r="J1922" i="1" s="1"/>
  <c r="F1924" i="1"/>
  <c r="J1924" i="1" s="1"/>
  <c r="F1926" i="1"/>
  <c r="J1926" i="1" s="1"/>
  <c r="F1928" i="1"/>
  <c r="J1928" i="1" s="1"/>
  <c r="F1930" i="1"/>
  <c r="J1930" i="1" s="1"/>
  <c r="F1932" i="1"/>
  <c r="J1932" i="1" s="1"/>
  <c r="F1934" i="1"/>
  <c r="J1934" i="1" s="1"/>
  <c r="F1936" i="1"/>
  <c r="J1936" i="1" s="1"/>
  <c r="F1938" i="1"/>
  <c r="J1938" i="1" s="1"/>
  <c r="F1940" i="1"/>
  <c r="J1940" i="1" s="1"/>
  <c r="F1942" i="1"/>
  <c r="J1942" i="1" s="1"/>
  <c r="F1944" i="1"/>
  <c r="J1944" i="1" s="1"/>
  <c r="F1946" i="1"/>
  <c r="J1946" i="1" s="1"/>
  <c r="F1948" i="1"/>
  <c r="J1948" i="1" s="1"/>
  <c r="F1950" i="1"/>
  <c r="J1950" i="1" s="1"/>
  <c r="F1952" i="1"/>
  <c r="J1952" i="1" s="1"/>
  <c r="F1954" i="1"/>
  <c r="J1954" i="1" s="1"/>
  <c r="F1956" i="1"/>
  <c r="J1956" i="1" s="1"/>
  <c r="F1958" i="1"/>
  <c r="J1958" i="1" s="1"/>
  <c r="F1960" i="1"/>
  <c r="J1960" i="1" s="1"/>
  <c r="F1962" i="1"/>
  <c r="J1962" i="1" s="1"/>
  <c r="F1964" i="1"/>
  <c r="J1964" i="1" s="1"/>
  <c r="F1966" i="1"/>
  <c r="J1966" i="1" s="1"/>
  <c r="F1968" i="1"/>
  <c r="J1968" i="1" s="1"/>
  <c r="F1970" i="1"/>
  <c r="J1970" i="1" s="1"/>
  <c r="F1972" i="1"/>
  <c r="J1972" i="1" s="1"/>
  <c r="F1974" i="1"/>
  <c r="J1974" i="1" s="1"/>
  <c r="F1976" i="1"/>
  <c r="J1976" i="1" s="1"/>
  <c r="F1978" i="1"/>
  <c r="J1978" i="1" s="1"/>
  <c r="F1980" i="1"/>
  <c r="J1980" i="1" s="1"/>
  <c r="F1982" i="1"/>
  <c r="J1982" i="1" s="1"/>
  <c r="F1984" i="1"/>
  <c r="J1984" i="1" s="1"/>
  <c r="F1986" i="1"/>
  <c r="J1986" i="1" s="1"/>
  <c r="F1988" i="1"/>
  <c r="J1988" i="1" s="1"/>
  <c r="F1990" i="1"/>
  <c r="J1990" i="1" s="1"/>
  <c r="F1992" i="1"/>
  <c r="J1992" i="1" s="1"/>
  <c r="F1994" i="1"/>
  <c r="J1994" i="1" s="1"/>
  <c r="F1996" i="1"/>
  <c r="F1998" i="1"/>
  <c r="F2000" i="1"/>
  <c r="F2002" i="1"/>
  <c r="F2004" i="1"/>
  <c r="F2006" i="1"/>
  <c r="F2008" i="1"/>
  <c r="F2010" i="1"/>
  <c r="F2012" i="1"/>
  <c r="F2014" i="1"/>
  <c r="F2016" i="1"/>
  <c r="F2018" i="1"/>
  <c r="F2020" i="1"/>
  <c r="F2022" i="1"/>
  <c r="F2024" i="1"/>
  <c r="F2026" i="1"/>
  <c r="F2028" i="1"/>
  <c r="F2030" i="1"/>
  <c r="F2032" i="1"/>
  <c r="F2034" i="1"/>
  <c r="F2036" i="1"/>
  <c r="F2038" i="1"/>
  <c r="F2040" i="1"/>
  <c r="F2042" i="1"/>
  <c r="F2044" i="1"/>
  <c r="F2046" i="1"/>
  <c r="F2048" i="1"/>
  <c r="F2050" i="1"/>
  <c r="F2052" i="1"/>
  <c r="F2054" i="1"/>
  <c r="F2056" i="1"/>
  <c r="F2058" i="1"/>
  <c r="F2060" i="1"/>
  <c r="F2062" i="1"/>
  <c r="F2064" i="1"/>
  <c r="F2066" i="1"/>
  <c r="F2068" i="1"/>
  <c r="F2070" i="1"/>
  <c r="F2072" i="1"/>
  <c r="F2074" i="1"/>
  <c r="F2076" i="1"/>
  <c r="F2078" i="1"/>
  <c r="F2080" i="1"/>
  <c r="F2082" i="1"/>
  <c r="F2084" i="1"/>
  <c r="F1811" i="1"/>
  <c r="F1819" i="1"/>
  <c r="F1827" i="1"/>
  <c r="F1835" i="1"/>
  <c r="F1843" i="1"/>
  <c r="F1851" i="1"/>
  <c r="F1859" i="1"/>
  <c r="F1867" i="1"/>
  <c r="F1875" i="1"/>
  <c r="F1883" i="1"/>
  <c r="F1891" i="1"/>
  <c r="F1899" i="1"/>
  <c r="F1907" i="1"/>
  <c r="F1915" i="1"/>
  <c r="J1915" i="1" s="1"/>
  <c r="F1923" i="1"/>
  <c r="J1923" i="1" s="1"/>
  <c r="F1931" i="1"/>
  <c r="J1931" i="1" s="1"/>
  <c r="F1939" i="1"/>
  <c r="J1939" i="1" s="1"/>
  <c r="F1947" i="1"/>
  <c r="J1947" i="1" s="1"/>
  <c r="F1955" i="1"/>
  <c r="J1955" i="1" s="1"/>
  <c r="F1963" i="1"/>
  <c r="J1963" i="1" s="1"/>
  <c r="F1971" i="1"/>
  <c r="J1971" i="1" s="1"/>
  <c r="F1979" i="1"/>
  <c r="J1979" i="1" s="1"/>
  <c r="F1987" i="1"/>
  <c r="J1987" i="1" s="1"/>
  <c r="F1995" i="1"/>
  <c r="J1995" i="1" s="1"/>
  <c r="F2003" i="1"/>
  <c r="F2011" i="1"/>
  <c r="F2019" i="1"/>
  <c r="F2027" i="1"/>
  <c r="F2035" i="1"/>
  <c r="F2043" i="1"/>
  <c r="F2051" i="1"/>
  <c r="F2059" i="1"/>
  <c r="F2067" i="1"/>
  <c r="F2075" i="1"/>
  <c r="F2083" i="1"/>
  <c r="F1817" i="1"/>
  <c r="F1825" i="1"/>
  <c r="F1833" i="1"/>
  <c r="F1841" i="1"/>
  <c r="F1849" i="1"/>
  <c r="F1857" i="1"/>
  <c r="F1865" i="1"/>
  <c r="F1873" i="1"/>
  <c r="F1881" i="1"/>
  <c r="F1889" i="1"/>
  <c r="F1897" i="1"/>
  <c r="F1905" i="1"/>
  <c r="F1913" i="1"/>
  <c r="F1921" i="1"/>
  <c r="J1921" i="1" s="1"/>
  <c r="F1929" i="1"/>
  <c r="J1929" i="1" s="1"/>
  <c r="F1937" i="1"/>
  <c r="J1937" i="1" s="1"/>
  <c r="F1945" i="1"/>
  <c r="J1945" i="1" s="1"/>
  <c r="F1953" i="1"/>
  <c r="J1953" i="1" s="1"/>
  <c r="F1961" i="1"/>
  <c r="J1961" i="1" s="1"/>
  <c r="F1969" i="1"/>
  <c r="J1969" i="1" s="1"/>
  <c r="F1977" i="1"/>
  <c r="J1977" i="1" s="1"/>
  <c r="F1985" i="1"/>
  <c r="J1985" i="1" s="1"/>
  <c r="F1993" i="1"/>
  <c r="J1993" i="1" s="1"/>
  <c r="F2001" i="1"/>
  <c r="F2009" i="1"/>
  <c r="F2017" i="1"/>
  <c r="F2025" i="1"/>
  <c r="F2033" i="1"/>
  <c r="F2041" i="1"/>
  <c r="F2049" i="1"/>
  <c r="F2057" i="1"/>
  <c r="F2065" i="1"/>
  <c r="F2073" i="1"/>
  <c r="F2081" i="1"/>
  <c r="F2086" i="1"/>
  <c r="F2088" i="1"/>
  <c r="F2090" i="1"/>
  <c r="F2092" i="1"/>
  <c r="F2094" i="1"/>
  <c r="F2096" i="1"/>
  <c r="F2098" i="1"/>
  <c r="F2100" i="1"/>
  <c r="F2102" i="1"/>
  <c r="F2104" i="1"/>
  <c r="F2106" i="1"/>
  <c r="F2108" i="1"/>
  <c r="F2110" i="1"/>
  <c r="F2112" i="1"/>
  <c r="F2114" i="1"/>
  <c r="F2116" i="1"/>
  <c r="F2118" i="1"/>
  <c r="F2120" i="1"/>
  <c r="F2122" i="1"/>
  <c r="F2124" i="1"/>
  <c r="F2126" i="1"/>
  <c r="F2128" i="1"/>
  <c r="F2130" i="1"/>
  <c r="F2132" i="1"/>
  <c r="F2134" i="1"/>
  <c r="F2136" i="1"/>
  <c r="F2138" i="1"/>
  <c r="F2140" i="1"/>
  <c r="F2142" i="1"/>
  <c r="F2144" i="1"/>
  <c r="F2146" i="1"/>
  <c r="F2148" i="1"/>
  <c r="F2150" i="1"/>
  <c r="F2152" i="1"/>
  <c r="F2154" i="1"/>
  <c r="F2156" i="1"/>
  <c r="F2158" i="1"/>
  <c r="F2160" i="1"/>
  <c r="F2162" i="1"/>
  <c r="F2164" i="1"/>
  <c r="F2166" i="1"/>
  <c r="F2168" i="1"/>
  <c r="F2170" i="1"/>
  <c r="F2172" i="1"/>
  <c r="F2174" i="1"/>
  <c r="F2176" i="1"/>
  <c r="F2178" i="1"/>
  <c r="F2180" i="1"/>
  <c r="F2182" i="1"/>
  <c r="F2184" i="1"/>
  <c r="F2186" i="1"/>
  <c r="F2188" i="1"/>
  <c r="F2190" i="1"/>
  <c r="F2192" i="1"/>
  <c r="F2194" i="1"/>
  <c r="F2196" i="1"/>
  <c r="F2198" i="1"/>
  <c r="F2200" i="1"/>
  <c r="F2202" i="1"/>
  <c r="F2204" i="1"/>
  <c r="F2206" i="1"/>
  <c r="F2208" i="1"/>
  <c r="F2210" i="1"/>
  <c r="F2212" i="1"/>
  <c r="F2214" i="1"/>
  <c r="F2216" i="1"/>
  <c r="F2218" i="1"/>
  <c r="F2220" i="1"/>
  <c r="F2222" i="1"/>
  <c r="F2224" i="1"/>
  <c r="F2226" i="1"/>
  <c r="F2228" i="1"/>
  <c r="F2230" i="1"/>
  <c r="F2232" i="1"/>
  <c r="F2234" i="1"/>
  <c r="F2236" i="1"/>
  <c r="F2238" i="1"/>
  <c r="F2240" i="1"/>
  <c r="F2242" i="1"/>
  <c r="F2244" i="1"/>
  <c r="F2246" i="1"/>
  <c r="F2248" i="1"/>
  <c r="F2250" i="1"/>
  <c r="F2252" i="1"/>
  <c r="F2254" i="1"/>
  <c r="F2256" i="1"/>
  <c r="F2258" i="1"/>
  <c r="F2260" i="1"/>
  <c r="F2262" i="1"/>
  <c r="F2264" i="1"/>
  <c r="F2266" i="1"/>
  <c r="F2268" i="1"/>
  <c r="F2270" i="1"/>
  <c r="F2272" i="1"/>
  <c r="F2274" i="1"/>
  <c r="F2276" i="1"/>
  <c r="F2278" i="1"/>
  <c r="F2280" i="1"/>
  <c r="F2282" i="1"/>
  <c r="F2284" i="1"/>
  <c r="F2286" i="1"/>
  <c r="F2288" i="1"/>
  <c r="F2290" i="1"/>
  <c r="F2292" i="1"/>
  <c r="F2294" i="1"/>
  <c r="F2296" i="1"/>
  <c r="F2298" i="1"/>
  <c r="F2300" i="1"/>
  <c r="F2302" i="1"/>
  <c r="F2304" i="1"/>
  <c r="F2306" i="1"/>
  <c r="F2308" i="1"/>
  <c r="F2310" i="1"/>
  <c r="F2312" i="1"/>
  <c r="F2314" i="1"/>
  <c r="F2316" i="1"/>
  <c r="F2318" i="1"/>
  <c r="F2320" i="1"/>
  <c r="F2322" i="1"/>
  <c r="F2324" i="1"/>
  <c r="F2326" i="1"/>
  <c r="F2328" i="1"/>
  <c r="F2330" i="1"/>
  <c r="F2332" i="1"/>
  <c r="F2334" i="1"/>
  <c r="F2336" i="1"/>
  <c r="F2338" i="1"/>
  <c r="F2340" i="1"/>
  <c r="F2342" i="1"/>
  <c r="F2344" i="1"/>
  <c r="F2346" i="1"/>
  <c r="F2348" i="1"/>
  <c r="F2350" i="1"/>
  <c r="F2352" i="1"/>
  <c r="J2352" i="1" s="1"/>
  <c r="F2354" i="1"/>
  <c r="J2354" i="1" s="1"/>
  <c r="F2356" i="1"/>
  <c r="J2356" i="1" s="1"/>
  <c r="F2358" i="1"/>
  <c r="J2358" i="1" s="1"/>
  <c r="F2360" i="1"/>
  <c r="J2360" i="1" s="1"/>
  <c r="F2362" i="1"/>
  <c r="J2362" i="1" s="1"/>
  <c r="F2364" i="1"/>
  <c r="J2364" i="1" s="1"/>
  <c r="F2366" i="1"/>
  <c r="J2366" i="1" s="1"/>
  <c r="F2368" i="1"/>
  <c r="J2368" i="1" s="1"/>
  <c r="F2370" i="1"/>
  <c r="J2370" i="1" s="1"/>
  <c r="F2372" i="1"/>
  <c r="J2372" i="1" s="1"/>
  <c r="F2374" i="1"/>
  <c r="J2374" i="1" s="1"/>
  <c r="F2376" i="1"/>
  <c r="J2376" i="1" s="1"/>
  <c r="F2378" i="1"/>
  <c r="J2378" i="1" s="1"/>
  <c r="F2380" i="1"/>
  <c r="J2380" i="1" s="1"/>
  <c r="F2382" i="1"/>
  <c r="J2382" i="1" s="1"/>
  <c r="F2384" i="1"/>
  <c r="J2384" i="1" s="1"/>
  <c r="F2386" i="1"/>
  <c r="J2386" i="1" s="1"/>
  <c r="F2388" i="1"/>
  <c r="J2388" i="1" s="1"/>
  <c r="F2390" i="1"/>
  <c r="J2390" i="1" s="1"/>
  <c r="F2392" i="1"/>
  <c r="J2392" i="1" s="1"/>
  <c r="F2394" i="1"/>
  <c r="J2394" i="1" s="1"/>
  <c r="F2396" i="1"/>
  <c r="J2396" i="1" s="1"/>
  <c r="F2398" i="1"/>
  <c r="J2398" i="1" s="1"/>
  <c r="F2400" i="1"/>
  <c r="J2400" i="1" s="1"/>
  <c r="F2402" i="1"/>
  <c r="J2402" i="1" s="1"/>
  <c r="F2404" i="1"/>
  <c r="J2404" i="1" s="1"/>
  <c r="F2406" i="1"/>
  <c r="J2406" i="1" s="1"/>
  <c r="F2408" i="1"/>
  <c r="J2408" i="1" s="1"/>
  <c r="F2410" i="1"/>
  <c r="J2410" i="1" s="1"/>
  <c r="F2412" i="1"/>
  <c r="J2412" i="1" s="1"/>
  <c r="F2414" i="1"/>
  <c r="J2414" i="1" s="1"/>
  <c r="F2416" i="1"/>
  <c r="J2416" i="1" s="1"/>
  <c r="F2418" i="1"/>
  <c r="J2418" i="1" s="1"/>
  <c r="F2420" i="1"/>
  <c r="J2420" i="1" s="1"/>
  <c r="F2422" i="1"/>
  <c r="J2422" i="1" s="1"/>
  <c r="F2424" i="1"/>
  <c r="J2424" i="1" s="1"/>
  <c r="F2426" i="1"/>
  <c r="J2426" i="1" s="1"/>
  <c r="F2428" i="1"/>
  <c r="J2428" i="1" s="1"/>
  <c r="F2430" i="1"/>
  <c r="J2430" i="1" s="1"/>
  <c r="F2432" i="1"/>
  <c r="J2432" i="1" s="1"/>
  <c r="F2434" i="1"/>
  <c r="J2434" i="1" s="1"/>
  <c r="F2436" i="1"/>
  <c r="J2436" i="1" s="1"/>
  <c r="F2438" i="1"/>
  <c r="J2438" i="1" s="1"/>
  <c r="F2440" i="1"/>
  <c r="J2440" i="1" s="1"/>
  <c r="F2442" i="1"/>
  <c r="J2442" i="1" s="1"/>
  <c r="F2444" i="1"/>
  <c r="J2444" i="1" s="1"/>
  <c r="F2446" i="1"/>
  <c r="J2446" i="1" s="1"/>
  <c r="F2448" i="1"/>
  <c r="J2448" i="1" s="1"/>
  <c r="F2450" i="1"/>
  <c r="J2450" i="1" s="1"/>
  <c r="F2452" i="1"/>
  <c r="J2452" i="1" s="1"/>
  <c r="F2454" i="1"/>
  <c r="J2454" i="1" s="1"/>
  <c r="F2456" i="1"/>
  <c r="J2456" i="1" s="1"/>
  <c r="F2458" i="1"/>
  <c r="J2458" i="1" s="1"/>
  <c r="F2460" i="1"/>
  <c r="J2460" i="1" s="1"/>
  <c r="F2462" i="1"/>
  <c r="J2462" i="1" s="1"/>
  <c r="F2464" i="1"/>
  <c r="J2464" i="1" s="1"/>
  <c r="F2466" i="1"/>
  <c r="J2466" i="1" s="1"/>
  <c r="F2468" i="1"/>
  <c r="J2468" i="1" s="1"/>
  <c r="F2470" i="1"/>
  <c r="J2470" i="1" s="1"/>
  <c r="F2472" i="1"/>
  <c r="J2472" i="1" s="1"/>
  <c r="F2474" i="1"/>
  <c r="J2474" i="1" s="1"/>
  <c r="F2476" i="1"/>
  <c r="J2476" i="1" s="1"/>
  <c r="F2478" i="1"/>
  <c r="J2478" i="1" s="1"/>
  <c r="F2480" i="1"/>
  <c r="J2480" i="1" s="1"/>
  <c r="F2482" i="1"/>
  <c r="J2482" i="1" s="1"/>
  <c r="F2484" i="1"/>
  <c r="J2484" i="1" s="1"/>
  <c r="F2486" i="1"/>
  <c r="J2486" i="1" s="1"/>
  <c r="F2488" i="1"/>
  <c r="J2488" i="1" s="1"/>
  <c r="F2490" i="1"/>
  <c r="J2490" i="1" s="1"/>
  <c r="F2492" i="1"/>
  <c r="J2492" i="1" s="1"/>
  <c r="F2494" i="1"/>
  <c r="J2494" i="1" s="1"/>
  <c r="F2496" i="1"/>
  <c r="J2496" i="1" s="1"/>
  <c r="F2498" i="1"/>
  <c r="J2498" i="1" s="1"/>
  <c r="F2500" i="1"/>
  <c r="J2500" i="1" s="1"/>
  <c r="F2502" i="1"/>
  <c r="J2502" i="1" s="1"/>
  <c r="F2504" i="1"/>
  <c r="J2504" i="1" s="1"/>
  <c r="F2506" i="1"/>
  <c r="J2506" i="1" s="1"/>
  <c r="F2508" i="1"/>
  <c r="J2508" i="1" s="1"/>
  <c r="F2510" i="1"/>
  <c r="J2510" i="1" s="1"/>
  <c r="F2512" i="1"/>
  <c r="J2512" i="1" s="1"/>
  <c r="F2514" i="1"/>
  <c r="J2514" i="1" s="1"/>
  <c r="F2516" i="1"/>
  <c r="J2516" i="1" s="1"/>
  <c r="F2518" i="1"/>
  <c r="J2518" i="1" s="1"/>
  <c r="F2520" i="1"/>
  <c r="J2520" i="1" s="1"/>
  <c r="F2522" i="1"/>
  <c r="J2522" i="1" s="1"/>
  <c r="F2524" i="1"/>
  <c r="J2524" i="1" s="1"/>
  <c r="F2526" i="1"/>
  <c r="J2526" i="1" s="1"/>
  <c r="F2528" i="1"/>
  <c r="J2528" i="1" s="1"/>
  <c r="F2530" i="1"/>
  <c r="F2532" i="1"/>
  <c r="F2534" i="1"/>
  <c r="F2536" i="1"/>
  <c r="F2538" i="1"/>
  <c r="I2538" i="1" s="1"/>
  <c r="F2540" i="1"/>
  <c r="I2540" i="1" s="1"/>
  <c r="F2542" i="1"/>
  <c r="I2542" i="1" s="1"/>
  <c r="F2544" i="1"/>
  <c r="I2544" i="1" s="1"/>
  <c r="F2546" i="1"/>
  <c r="F2548" i="1"/>
  <c r="F2550" i="1"/>
  <c r="F2552" i="1"/>
  <c r="F2554" i="1"/>
  <c r="F2556" i="1"/>
  <c r="F2558" i="1"/>
  <c r="F2560" i="1"/>
  <c r="F2562" i="1"/>
  <c r="F2564" i="1"/>
  <c r="F2566" i="1"/>
  <c r="F2568" i="1"/>
  <c r="F2570" i="1"/>
  <c r="F2572" i="1"/>
  <c r="F2574" i="1"/>
  <c r="F2576" i="1"/>
  <c r="F2578" i="1"/>
  <c r="F2580" i="1"/>
  <c r="F2582" i="1"/>
  <c r="F2584" i="1"/>
  <c r="F2586" i="1"/>
  <c r="F2588" i="1"/>
  <c r="F2590" i="1"/>
  <c r="F2592" i="1"/>
  <c r="F2594" i="1"/>
  <c r="F2596" i="1"/>
  <c r="F2598" i="1"/>
  <c r="F2600" i="1"/>
  <c r="F2602" i="1"/>
  <c r="F2604" i="1"/>
  <c r="F2606" i="1"/>
  <c r="F2608" i="1"/>
  <c r="F2610" i="1"/>
  <c r="F2612" i="1"/>
  <c r="F2614" i="1"/>
  <c r="F2616" i="1"/>
  <c r="F2618" i="1"/>
  <c r="F1815" i="1"/>
  <c r="F1823" i="1"/>
  <c r="F1831" i="1"/>
  <c r="F1839" i="1"/>
  <c r="F1847" i="1"/>
  <c r="F1855" i="1"/>
  <c r="F1863" i="1"/>
  <c r="F1871" i="1"/>
  <c r="F1879" i="1"/>
  <c r="F1887" i="1"/>
  <c r="F1895" i="1"/>
  <c r="F1903" i="1"/>
  <c r="F1911" i="1"/>
  <c r="F1919" i="1"/>
  <c r="J1919" i="1" s="1"/>
  <c r="F1927" i="1"/>
  <c r="J1927" i="1" s="1"/>
  <c r="F1935" i="1"/>
  <c r="J1935" i="1" s="1"/>
  <c r="F1943" i="1"/>
  <c r="J1943" i="1" s="1"/>
  <c r="F1951" i="1"/>
  <c r="J1951" i="1" s="1"/>
  <c r="F1959" i="1"/>
  <c r="J1959" i="1" s="1"/>
  <c r="F1967" i="1"/>
  <c r="J1967" i="1" s="1"/>
  <c r="F1975" i="1"/>
  <c r="J1975" i="1" s="1"/>
  <c r="F1983" i="1"/>
  <c r="J1983" i="1" s="1"/>
  <c r="F1991" i="1"/>
  <c r="J1991" i="1" s="1"/>
  <c r="F1999" i="1"/>
  <c r="F2007" i="1"/>
  <c r="F2015" i="1"/>
  <c r="F2023" i="1"/>
  <c r="F2031" i="1"/>
  <c r="F2039" i="1"/>
  <c r="F2047" i="1"/>
  <c r="F2055" i="1"/>
  <c r="F2063" i="1"/>
  <c r="F2071" i="1"/>
  <c r="F2079" i="1"/>
  <c r="F1813" i="1"/>
  <c r="F1821" i="1"/>
  <c r="F1829" i="1"/>
  <c r="F1837" i="1"/>
  <c r="F1845" i="1"/>
  <c r="F1853" i="1"/>
  <c r="F1861" i="1"/>
  <c r="F1869" i="1"/>
  <c r="F1877" i="1"/>
  <c r="F1885" i="1"/>
  <c r="F1893" i="1"/>
  <c r="F1901" i="1"/>
  <c r="F1909" i="1"/>
  <c r="F1917" i="1"/>
  <c r="J1917" i="1" s="1"/>
  <c r="F1925" i="1"/>
  <c r="J1925" i="1" s="1"/>
  <c r="F1933" i="1"/>
  <c r="J1933" i="1" s="1"/>
  <c r="F1941" i="1"/>
  <c r="J1941" i="1" s="1"/>
  <c r="F1949" i="1"/>
  <c r="J1949" i="1" s="1"/>
  <c r="F1957" i="1"/>
  <c r="J1957" i="1" s="1"/>
  <c r="F1965" i="1"/>
  <c r="J1965" i="1" s="1"/>
  <c r="F1973" i="1"/>
  <c r="J1973" i="1" s="1"/>
  <c r="F1981" i="1"/>
  <c r="J1981" i="1" s="1"/>
  <c r="F1989" i="1"/>
  <c r="J1989" i="1" s="1"/>
  <c r="F1997" i="1"/>
  <c r="F2005" i="1"/>
  <c r="F2013" i="1"/>
  <c r="F2021" i="1"/>
  <c r="F2029" i="1"/>
  <c r="F2037" i="1"/>
  <c r="F2045" i="1"/>
  <c r="F2053" i="1"/>
  <c r="F2061" i="1"/>
  <c r="F2069" i="1"/>
  <c r="F2077" i="1"/>
  <c r="F2085" i="1"/>
  <c r="F2087" i="1"/>
  <c r="F2089" i="1"/>
  <c r="F2091" i="1"/>
  <c r="F2093" i="1"/>
  <c r="F2095" i="1"/>
  <c r="F2097" i="1"/>
  <c r="F2099" i="1"/>
  <c r="F2101" i="1"/>
  <c r="F2103" i="1"/>
  <c r="F2105" i="1"/>
  <c r="F2107" i="1"/>
  <c r="F2109" i="1"/>
  <c r="F2111" i="1"/>
  <c r="F2113" i="1"/>
  <c r="F2115" i="1"/>
  <c r="F2117" i="1"/>
  <c r="F2119" i="1"/>
  <c r="F2121" i="1"/>
  <c r="F2123" i="1"/>
  <c r="F2125" i="1"/>
  <c r="F2127" i="1"/>
  <c r="F2129" i="1"/>
  <c r="F2131" i="1"/>
  <c r="F2133" i="1"/>
  <c r="F2135" i="1"/>
  <c r="F2137" i="1"/>
  <c r="F2139" i="1"/>
  <c r="F2141" i="1"/>
  <c r="F2143" i="1"/>
  <c r="F2145" i="1"/>
  <c r="F2147" i="1"/>
  <c r="F2149" i="1"/>
  <c r="F2151" i="1"/>
  <c r="F2153" i="1"/>
  <c r="F2155" i="1"/>
  <c r="F2157" i="1"/>
  <c r="F2159" i="1"/>
  <c r="F2161" i="1"/>
  <c r="F2163" i="1"/>
  <c r="F2165" i="1"/>
  <c r="F2167" i="1"/>
  <c r="F2169" i="1"/>
  <c r="F2171" i="1"/>
  <c r="F2173" i="1"/>
  <c r="F2175" i="1"/>
  <c r="F2177" i="1"/>
  <c r="F2179" i="1"/>
  <c r="F2181" i="1"/>
  <c r="F2183" i="1"/>
  <c r="F2185" i="1"/>
  <c r="F2187" i="1"/>
  <c r="F2189" i="1"/>
  <c r="F2191" i="1"/>
  <c r="F2193" i="1"/>
  <c r="F2195" i="1"/>
  <c r="F2197" i="1"/>
  <c r="F2199" i="1"/>
  <c r="F2201" i="1"/>
  <c r="F2203" i="1"/>
  <c r="F2205" i="1"/>
  <c r="F2207" i="1"/>
  <c r="F2209" i="1"/>
  <c r="F2211" i="1"/>
  <c r="F2213" i="1"/>
  <c r="F2215" i="1"/>
  <c r="F2217" i="1"/>
  <c r="F2219" i="1"/>
  <c r="F2221" i="1"/>
  <c r="F2223" i="1"/>
  <c r="F2225" i="1"/>
  <c r="F2227" i="1"/>
  <c r="F2229" i="1"/>
  <c r="F2231" i="1"/>
  <c r="F2233" i="1"/>
  <c r="F2235" i="1"/>
  <c r="F2237" i="1"/>
  <c r="F2239" i="1"/>
  <c r="F2241" i="1"/>
  <c r="F2243" i="1"/>
  <c r="F2245" i="1"/>
  <c r="F2247" i="1"/>
  <c r="F2249" i="1"/>
  <c r="F2251" i="1"/>
  <c r="F2253" i="1"/>
  <c r="F2255" i="1"/>
  <c r="F2257" i="1"/>
  <c r="F2259" i="1"/>
  <c r="F2261" i="1"/>
  <c r="F2263" i="1"/>
  <c r="F2265" i="1"/>
  <c r="F2267" i="1"/>
  <c r="F2269" i="1"/>
  <c r="F2271" i="1"/>
  <c r="F2273" i="1"/>
  <c r="F2275" i="1"/>
  <c r="F2277" i="1"/>
  <c r="F2279" i="1"/>
  <c r="F2281" i="1"/>
  <c r="F2283" i="1"/>
  <c r="F2285" i="1"/>
  <c r="F2287" i="1"/>
  <c r="F2289" i="1"/>
  <c r="F2291" i="1"/>
  <c r="F2293" i="1"/>
  <c r="F2295" i="1"/>
  <c r="F2297" i="1"/>
  <c r="F2299" i="1"/>
  <c r="F2301" i="1"/>
  <c r="F2303" i="1"/>
  <c r="F2305" i="1"/>
  <c r="F2307" i="1"/>
  <c r="F2309" i="1"/>
  <c r="F2311" i="1"/>
  <c r="F2313" i="1"/>
  <c r="F2315" i="1"/>
  <c r="F2317" i="1"/>
  <c r="F2319" i="1"/>
  <c r="F2321" i="1"/>
  <c r="F2323" i="1"/>
  <c r="F2325" i="1"/>
  <c r="F2327" i="1"/>
  <c r="F2329" i="1"/>
  <c r="F2331" i="1"/>
  <c r="F2333" i="1"/>
  <c r="F2335" i="1"/>
  <c r="F2337" i="1"/>
  <c r="F2339" i="1"/>
  <c r="F2341" i="1"/>
  <c r="F2343" i="1"/>
  <c r="F2345" i="1"/>
  <c r="F2347" i="1"/>
  <c r="F2349" i="1"/>
  <c r="F2351" i="1"/>
  <c r="F2353" i="1"/>
  <c r="J2353" i="1" s="1"/>
  <c r="F2355" i="1"/>
  <c r="J2355" i="1" s="1"/>
  <c r="F2357" i="1"/>
  <c r="J2357" i="1" s="1"/>
  <c r="F2359" i="1"/>
  <c r="J2359" i="1" s="1"/>
  <c r="F2361" i="1"/>
  <c r="J2361" i="1" s="1"/>
  <c r="F2363" i="1"/>
  <c r="J2363" i="1" s="1"/>
  <c r="F2365" i="1"/>
  <c r="J2365" i="1" s="1"/>
  <c r="F2367" i="1"/>
  <c r="J2367" i="1" s="1"/>
  <c r="F2369" i="1"/>
  <c r="J2369" i="1" s="1"/>
  <c r="F2371" i="1"/>
  <c r="J2371" i="1" s="1"/>
  <c r="F2373" i="1"/>
  <c r="J2373" i="1" s="1"/>
  <c r="F2375" i="1"/>
  <c r="J2375" i="1" s="1"/>
  <c r="F2377" i="1"/>
  <c r="J2377" i="1" s="1"/>
  <c r="F2379" i="1"/>
  <c r="J2379" i="1" s="1"/>
  <c r="F2381" i="1"/>
  <c r="J2381" i="1" s="1"/>
  <c r="F2383" i="1"/>
  <c r="J2383" i="1" s="1"/>
  <c r="F2385" i="1"/>
  <c r="J2385" i="1" s="1"/>
  <c r="F2387" i="1"/>
  <c r="J2387" i="1" s="1"/>
  <c r="F2389" i="1"/>
  <c r="J2389" i="1" s="1"/>
  <c r="F2391" i="1"/>
  <c r="J2391" i="1" s="1"/>
  <c r="F2393" i="1"/>
  <c r="J2393" i="1" s="1"/>
  <c r="F2395" i="1"/>
  <c r="J2395" i="1" s="1"/>
  <c r="F2397" i="1"/>
  <c r="J2397" i="1" s="1"/>
  <c r="F2399" i="1"/>
  <c r="J2399" i="1" s="1"/>
  <c r="F2401" i="1"/>
  <c r="J2401" i="1" s="1"/>
  <c r="F2403" i="1"/>
  <c r="J2403" i="1" s="1"/>
  <c r="F2405" i="1"/>
  <c r="J2405" i="1" s="1"/>
  <c r="F2407" i="1"/>
  <c r="J2407" i="1" s="1"/>
  <c r="F2409" i="1"/>
  <c r="J2409" i="1" s="1"/>
  <c r="F2411" i="1"/>
  <c r="J2411" i="1" s="1"/>
  <c r="F2413" i="1"/>
  <c r="J2413" i="1" s="1"/>
  <c r="F2415" i="1"/>
  <c r="J2415" i="1" s="1"/>
  <c r="F2417" i="1"/>
  <c r="J2417" i="1" s="1"/>
  <c r="F2419" i="1"/>
  <c r="J2419" i="1" s="1"/>
  <c r="F2421" i="1"/>
  <c r="J2421" i="1" s="1"/>
  <c r="F2423" i="1"/>
  <c r="J2423" i="1" s="1"/>
  <c r="F2425" i="1"/>
  <c r="J2425" i="1" s="1"/>
  <c r="F2427" i="1"/>
  <c r="J2427" i="1" s="1"/>
  <c r="F2429" i="1"/>
  <c r="J2429" i="1" s="1"/>
  <c r="F2431" i="1"/>
  <c r="J2431" i="1" s="1"/>
  <c r="F2433" i="1"/>
  <c r="J2433" i="1" s="1"/>
  <c r="F2435" i="1"/>
  <c r="J2435" i="1" s="1"/>
  <c r="F2437" i="1"/>
  <c r="J2437" i="1" s="1"/>
  <c r="F2439" i="1"/>
  <c r="J2439" i="1" s="1"/>
  <c r="F2441" i="1"/>
  <c r="J2441" i="1" s="1"/>
  <c r="F2443" i="1"/>
  <c r="J2443" i="1" s="1"/>
  <c r="F2445" i="1"/>
  <c r="J2445" i="1" s="1"/>
  <c r="F2447" i="1"/>
  <c r="J2447" i="1" s="1"/>
  <c r="F2449" i="1"/>
  <c r="J2449" i="1" s="1"/>
  <c r="F2451" i="1"/>
  <c r="J2451" i="1" s="1"/>
  <c r="F2453" i="1"/>
  <c r="J2453" i="1" s="1"/>
  <c r="F2455" i="1"/>
  <c r="J2455" i="1" s="1"/>
  <c r="F2457" i="1"/>
  <c r="J2457" i="1" s="1"/>
  <c r="F2459" i="1"/>
  <c r="J2459" i="1" s="1"/>
  <c r="F2461" i="1"/>
  <c r="J2461" i="1" s="1"/>
  <c r="F2463" i="1"/>
  <c r="J2463" i="1" s="1"/>
  <c r="F2465" i="1"/>
  <c r="J2465" i="1" s="1"/>
  <c r="F2467" i="1"/>
  <c r="J2467" i="1" s="1"/>
  <c r="F2469" i="1"/>
  <c r="J2469" i="1" s="1"/>
  <c r="F2471" i="1"/>
  <c r="J2471" i="1" s="1"/>
  <c r="F2473" i="1"/>
  <c r="J2473" i="1" s="1"/>
  <c r="F2475" i="1"/>
  <c r="J2475" i="1" s="1"/>
  <c r="F2477" i="1"/>
  <c r="J2477" i="1" s="1"/>
  <c r="F2479" i="1"/>
  <c r="J2479" i="1" s="1"/>
  <c r="F2481" i="1"/>
  <c r="J2481" i="1" s="1"/>
  <c r="F2483" i="1"/>
  <c r="J2483" i="1" s="1"/>
  <c r="F2485" i="1"/>
  <c r="J2485" i="1" s="1"/>
  <c r="F2487" i="1"/>
  <c r="J2487" i="1" s="1"/>
  <c r="F2489" i="1"/>
  <c r="J2489" i="1" s="1"/>
  <c r="F2491" i="1"/>
  <c r="J2491" i="1" s="1"/>
  <c r="F2493" i="1"/>
  <c r="J2493" i="1" s="1"/>
  <c r="F2495" i="1"/>
  <c r="J2495" i="1" s="1"/>
  <c r="F2497" i="1"/>
  <c r="J2497" i="1" s="1"/>
  <c r="F2499" i="1"/>
  <c r="J2499" i="1" s="1"/>
  <c r="F2501" i="1"/>
  <c r="J2501" i="1" s="1"/>
  <c r="F2503" i="1"/>
  <c r="J2503" i="1" s="1"/>
  <c r="F2505" i="1"/>
  <c r="J2505" i="1" s="1"/>
  <c r="F2507" i="1"/>
  <c r="J2507" i="1" s="1"/>
  <c r="F2509" i="1"/>
  <c r="J2509" i="1" s="1"/>
  <c r="F2511" i="1"/>
  <c r="J2511" i="1" s="1"/>
  <c r="F2513" i="1"/>
  <c r="J2513" i="1" s="1"/>
  <c r="F2515" i="1"/>
  <c r="J2515" i="1" s="1"/>
  <c r="F2517" i="1"/>
  <c r="J2517" i="1" s="1"/>
  <c r="F2519" i="1"/>
  <c r="J2519" i="1" s="1"/>
  <c r="F2521" i="1"/>
  <c r="J2521" i="1" s="1"/>
  <c r="F2523" i="1"/>
  <c r="J2523" i="1" s="1"/>
  <c r="F2525" i="1"/>
  <c r="J2525" i="1" s="1"/>
  <c r="F2527" i="1"/>
  <c r="J2527" i="1" s="1"/>
  <c r="F2529" i="1"/>
  <c r="F2531" i="1"/>
  <c r="F2533" i="1"/>
  <c r="F2535" i="1"/>
  <c r="F2537" i="1"/>
  <c r="F2539" i="1"/>
  <c r="I2539" i="1" s="1"/>
  <c r="F2541" i="1"/>
  <c r="I2541" i="1" s="1"/>
  <c r="F2543" i="1"/>
  <c r="I2543" i="1" s="1"/>
  <c r="F2545" i="1"/>
  <c r="I2545" i="1" s="1"/>
  <c r="F2547" i="1"/>
  <c r="F2549" i="1"/>
  <c r="F2551" i="1"/>
  <c r="F2553" i="1"/>
  <c r="F2555" i="1"/>
  <c r="F2557" i="1"/>
  <c r="F2559" i="1"/>
  <c r="F2561" i="1"/>
  <c r="F2563" i="1"/>
  <c r="F2565" i="1"/>
  <c r="F2567" i="1"/>
  <c r="F2569" i="1"/>
  <c r="F2571" i="1"/>
  <c r="F2573" i="1"/>
  <c r="F2575" i="1"/>
  <c r="F2577" i="1"/>
  <c r="F2579" i="1"/>
  <c r="F2581" i="1"/>
  <c r="F2583" i="1"/>
  <c r="F2585" i="1"/>
  <c r="F2587" i="1"/>
  <c r="F2589" i="1"/>
  <c r="F2591" i="1"/>
  <c r="F2593" i="1"/>
  <c r="F2595" i="1"/>
  <c r="F2597" i="1"/>
  <c r="F2599" i="1"/>
  <c r="F2601" i="1"/>
  <c r="F2603" i="1"/>
  <c r="F2605" i="1"/>
  <c r="F2607" i="1"/>
  <c r="F2609" i="1"/>
  <c r="F2611" i="1"/>
  <c r="F2613" i="1"/>
  <c r="F2615" i="1"/>
  <c r="F2617" i="1"/>
  <c r="F2619" i="1"/>
  <c r="AU67" i="1"/>
  <c r="AJ69" i="1"/>
  <c r="AJ68" i="1"/>
  <c r="AG69" i="1"/>
  <c r="AG70" i="1" s="1"/>
  <c r="AJ67" i="1"/>
  <c r="AJ66" i="1"/>
  <c r="AD9" i="1"/>
  <c r="AD8" i="1"/>
  <c r="G458" i="1"/>
  <c r="AG9" i="1"/>
  <c r="AG8" i="1"/>
  <c r="F216" i="1"/>
  <c r="F10" i="1"/>
  <c r="F456" i="1"/>
  <c r="F458" i="1"/>
  <c r="F460" i="1"/>
  <c r="F462" i="1"/>
  <c r="F464" i="1"/>
  <c r="F466" i="1"/>
  <c r="F468" i="1"/>
  <c r="F470" i="1"/>
  <c r="F472" i="1"/>
  <c r="F474" i="1"/>
  <c r="F476" i="1"/>
  <c r="F478" i="1"/>
  <c r="F480" i="1"/>
  <c r="F482" i="1"/>
  <c r="F484" i="1"/>
  <c r="F486" i="1"/>
  <c r="F488" i="1"/>
  <c r="F490" i="1"/>
  <c r="F492" i="1"/>
  <c r="F494" i="1"/>
  <c r="F496" i="1"/>
  <c r="F498" i="1"/>
  <c r="F500" i="1"/>
  <c r="F502" i="1"/>
  <c r="F504" i="1"/>
  <c r="F506" i="1"/>
  <c r="F508" i="1"/>
  <c r="F510" i="1"/>
  <c r="F512" i="1"/>
  <c r="F514" i="1"/>
  <c r="F516" i="1"/>
  <c r="F518" i="1"/>
  <c r="F520" i="1"/>
  <c r="F522" i="1"/>
  <c r="F524" i="1"/>
  <c r="F526" i="1"/>
  <c r="F528" i="1"/>
  <c r="F530" i="1"/>
  <c r="F532" i="1"/>
  <c r="F534" i="1"/>
  <c r="F536" i="1"/>
  <c r="F538" i="1"/>
  <c r="F540" i="1"/>
  <c r="F542" i="1"/>
  <c r="F544" i="1"/>
  <c r="F546" i="1"/>
  <c r="F548" i="1"/>
  <c r="F550" i="1"/>
  <c r="F552" i="1"/>
  <c r="F554" i="1"/>
  <c r="F556" i="1"/>
  <c r="F558" i="1"/>
  <c r="F560" i="1"/>
  <c r="F562" i="1"/>
  <c r="F564" i="1"/>
  <c r="F566" i="1"/>
  <c r="F568" i="1"/>
  <c r="F570" i="1"/>
  <c r="F572" i="1"/>
  <c r="F574" i="1"/>
  <c r="F576" i="1"/>
  <c r="F578" i="1"/>
  <c r="F580" i="1"/>
  <c r="F582" i="1"/>
  <c r="F584" i="1"/>
  <c r="F586" i="1"/>
  <c r="F588" i="1"/>
  <c r="F590" i="1"/>
  <c r="F592" i="1"/>
  <c r="F594" i="1"/>
  <c r="F596" i="1"/>
  <c r="F598" i="1"/>
  <c r="F600" i="1"/>
  <c r="F602" i="1"/>
  <c r="F604" i="1"/>
  <c r="F606" i="1"/>
  <c r="F608" i="1"/>
  <c r="F610" i="1"/>
  <c r="F612" i="1"/>
  <c r="F614" i="1"/>
  <c r="F616" i="1"/>
  <c r="F618" i="1"/>
  <c r="F620" i="1"/>
  <c r="F622" i="1"/>
  <c r="F624" i="1"/>
  <c r="F626" i="1"/>
  <c r="F628" i="1"/>
  <c r="F630" i="1"/>
  <c r="F632" i="1"/>
  <c r="F634" i="1"/>
  <c r="F636" i="1"/>
  <c r="F638" i="1"/>
  <c r="F640" i="1"/>
  <c r="F642" i="1"/>
  <c r="F644" i="1"/>
  <c r="F646" i="1"/>
  <c r="F648" i="1"/>
  <c r="F650" i="1"/>
  <c r="F652" i="1"/>
  <c r="F654" i="1"/>
  <c r="F656" i="1"/>
  <c r="F658" i="1"/>
  <c r="F660" i="1"/>
  <c r="F662" i="1"/>
  <c r="F664" i="1"/>
  <c r="F666" i="1"/>
  <c r="F668" i="1"/>
  <c r="F670" i="1"/>
  <c r="F672" i="1"/>
  <c r="F674" i="1"/>
  <c r="F676" i="1"/>
  <c r="F678" i="1"/>
  <c r="F680" i="1"/>
  <c r="F682" i="1"/>
  <c r="F684" i="1"/>
  <c r="F686" i="1"/>
  <c r="F688" i="1"/>
  <c r="F690" i="1"/>
  <c r="F692" i="1"/>
  <c r="F694" i="1"/>
  <c r="F696" i="1"/>
  <c r="F698" i="1"/>
  <c r="F700" i="1"/>
  <c r="F702" i="1"/>
  <c r="F704" i="1"/>
  <c r="F706" i="1"/>
  <c r="F708" i="1"/>
  <c r="F710" i="1"/>
  <c r="F712" i="1"/>
  <c r="F714" i="1"/>
  <c r="F716" i="1"/>
  <c r="F718" i="1"/>
  <c r="F720" i="1"/>
  <c r="F722" i="1"/>
  <c r="F724" i="1"/>
  <c r="F726" i="1"/>
  <c r="F728" i="1"/>
  <c r="F730" i="1"/>
  <c r="F732" i="1"/>
  <c r="F734" i="1"/>
  <c r="F736" i="1"/>
  <c r="F738" i="1"/>
  <c r="F740" i="1"/>
  <c r="F742" i="1"/>
  <c r="F744" i="1"/>
  <c r="F746" i="1"/>
  <c r="F748" i="1"/>
  <c r="F750" i="1"/>
  <c r="F752" i="1"/>
  <c r="F754" i="1"/>
  <c r="F756" i="1"/>
  <c r="F758" i="1"/>
  <c r="F760" i="1"/>
  <c r="F762" i="1"/>
  <c r="F764" i="1"/>
  <c r="F766" i="1"/>
  <c r="F768" i="1"/>
  <c r="F770" i="1"/>
  <c r="F772" i="1"/>
  <c r="F774" i="1"/>
  <c r="F776" i="1"/>
  <c r="F778" i="1"/>
  <c r="F780" i="1"/>
  <c r="F782" i="1"/>
  <c r="F784" i="1"/>
  <c r="F786" i="1"/>
  <c r="F788" i="1"/>
  <c r="F790" i="1"/>
  <c r="F792" i="1"/>
  <c r="F794" i="1"/>
  <c r="F796" i="1"/>
  <c r="F798" i="1"/>
  <c r="F800" i="1"/>
  <c r="F802" i="1"/>
  <c r="F804" i="1"/>
  <c r="F806" i="1"/>
  <c r="F808" i="1"/>
  <c r="F810" i="1"/>
  <c r="F812" i="1"/>
  <c r="F814" i="1"/>
  <c r="F816" i="1"/>
  <c r="F818" i="1"/>
  <c r="F820" i="1"/>
  <c r="F822" i="1"/>
  <c r="F824" i="1"/>
  <c r="F826" i="1"/>
  <c r="F828" i="1"/>
  <c r="F830" i="1"/>
  <c r="F832" i="1"/>
  <c r="F834" i="1"/>
  <c r="F836" i="1"/>
  <c r="F838" i="1"/>
  <c r="F840" i="1"/>
  <c r="F842" i="1"/>
  <c r="F844" i="1"/>
  <c r="F846" i="1"/>
  <c r="F848" i="1"/>
  <c r="F850" i="1"/>
  <c r="F852" i="1"/>
  <c r="F854" i="1"/>
  <c r="F856" i="1"/>
  <c r="F858" i="1"/>
  <c r="F860" i="1"/>
  <c r="F862" i="1"/>
  <c r="F864" i="1"/>
  <c r="F866" i="1"/>
  <c r="F868" i="1"/>
  <c r="F870" i="1"/>
  <c r="F872" i="1"/>
  <c r="F874" i="1"/>
  <c r="F876" i="1"/>
  <c r="F878" i="1"/>
  <c r="F880" i="1"/>
  <c r="F882" i="1"/>
  <c r="F884" i="1"/>
  <c r="F886" i="1"/>
  <c r="F888" i="1"/>
  <c r="F890" i="1"/>
  <c r="F892" i="1"/>
  <c r="F894" i="1"/>
  <c r="F896" i="1"/>
  <c r="F898" i="1"/>
  <c r="F900" i="1"/>
  <c r="F902" i="1"/>
  <c r="F904" i="1"/>
  <c r="F906" i="1"/>
  <c r="F908" i="1"/>
  <c r="F910" i="1"/>
  <c r="F912" i="1"/>
  <c r="F914" i="1"/>
  <c r="F916" i="1"/>
  <c r="F918" i="1"/>
  <c r="F920" i="1"/>
  <c r="F922" i="1"/>
  <c r="F924" i="1"/>
  <c r="F926" i="1"/>
  <c r="F928" i="1"/>
  <c r="F930" i="1"/>
  <c r="F932" i="1"/>
  <c r="F934" i="1"/>
  <c r="F936" i="1"/>
  <c r="F938" i="1"/>
  <c r="F940" i="1"/>
  <c r="F942" i="1"/>
  <c r="F944" i="1"/>
  <c r="F946" i="1"/>
  <c r="F948" i="1"/>
  <c r="F950" i="1"/>
  <c r="F952" i="1"/>
  <c r="F954" i="1"/>
  <c r="F956" i="1"/>
  <c r="F958" i="1"/>
  <c r="F960" i="1"/>
  <c r="F962" i="1"/>
  <c r="F964" i="1"/>
  <c r="F966" i="1"/>
  <c r="F968" i="1"/>
  <c r="F970" i="1"/>
  <c r="F972" i="1"/>
  <c r="F974" i="1"/>
  <c r="F976" i="1"/>
  <c r="F978" i="1"/>
  <c r="F980" i="1"/>
  <c r="F982" i="1"/>
  <c r="F984" i="1"/>
  <c r="F986" i="1"/>
  <c r="F988" i="1"/>
  <c r="F990" i="1"/>
  <c r="F992" i="1"/>
  <c r="F994" i="1"/>
  <c r="F996" i="1"/>
  <c r="F998" i="1"/>
  <c r="F1000" i="1"/>
  <c r="F1002" i="1"/>
  <c r="F1004" i="1"/>
  <c r="F1006" i="1"/>
  <c r="F1008" i="1"/>
  <c r="F1010" i="1"/>
  <c r="F1012" i="1"/>
  <c r="F1014" i="1"/>
  <c r="F1016" i="1"/>
  <c r="F1018" i="1"/>
  <c r="F1020" i="1"/>
  <c r="F1022" i="1"/>
  <c r="F1024" i="1"/>
  <c r="F1026" i="1"/>
  <c r="F1028" i="1"/>
  <c r="F1030" i="1"/>
  <c r="F1032" i="1"/>
  <c r="F1034" i="1"/>
  <c r="F1036" i="1"/>
  <c r="F1038" i="1"/>
  <c r="F1040" i="1"/>
  <c r="F1042" i="1"/>
  <c r="F1044" i="1"/>
  <c r="F1046" i="1"/>
  <c r="F1048" i="1"/>
  <c r="F1050" i="1"/>
  <c r="F1052" i="1"/>
  <c r="F1054" i="1"/>
  <c r="F1056" i="1"/>
  <c r="F1058" i="1"/>
  <c r="F1060" i="1"/>
  <c r="F1062" i="1"/>
  <c r="F1064" i="1"/>
  <c r="F1066" i="1"/>
  <c r="F1068" i="1"/>
  <c r="F1070" i="1"/>
  <c r="F1072" i="1"/>
  <c r="F1074" i="1"/>
  <c r="F1076" i="1"/>
  <c r="F1078" i="1"/>
  <c r="F1080" i="1"/>
  <c r="F1082" i="1"/>
  <c r="F1084" i="1"/>
  <c r="F1086" i="1"/>
  <c r="F1088" i="1"/>
  <c r="F1090" i="1"/>
  <c r="F1092" i="1"/>
  <c r="F1094" i="1"/>
  <c r="F1096" i="1"/>
  <c r="F1098" i="1"/>
  <c r="F1100" i="1"/>
  <c r="F1102" i="1"/>
  <c r="F1104" i="1"/>
  <c r="F1106" i="1"/>
  <c r="F1108" i="1"/>
  <c r="F1110" i="1"/>
  <c r="F1112" i="1"/>
  <c r="F1114" i="1"/>
  <c r="F1116" i="1"/>
  <c r="F1118" i="1"/>
  <c r="F1120" i="1"/>
  <c r="F1122" i="1"/>
  <c r="F1124" i="1"/>
  <c r="F1126" i="1"/>
  <c r="F1128" i="1"/>
  <c r="F1130" i="1"/>
  <c r="F1132" i="1"/>
  <c r="F1134" i="1"/>
  <c r="F1136" i="1"/>
  <c r="F1138" i="1"/>
  <c r="F1140" i="1"/>
  <c r="F1142" i="1"/>
  <c r="G1809" i="1"/>
  <c r="G1807" i="1"/>
  <c r="G1805" i="1"/>
  <c r="G1803" i="1"/>
  <c r="G1801" i="1"/>
  <c r="G1799" i="1"/>
  <c r="G1797" i="1"/>
  <c r="G1795" i="1"/>
  <c r="G1793" i="1"/>
  <c r="G1791" i="1"/>
  <c r="G1789" i="1"/>
  <c r="G1787" i="1"/>
  <c r="G1785" i="1"/>
  <c r="G1783" i="1"/>
  <c r="G1781" i="1"/>
  <c r="G1779" i="1"/>
  <c r="G1777" i="1"/>
  <c r="G1775" i="1"/>
  <c r="G1773" i="1"/>
  <c r="G1771" i="1"/>
  <c r="G1769" i="1"/>
  <c r="G1767" i="1"/>
  <c r="G1765" i="1"/>
  <c r="G1763" i="1"/>
  <c r="G1761" i="1"/>
  <c r="G1759" i="1"/>
  <c r="G1757" i="1"/>
  <c r="G1755" i="1"/>
  <c r="G1753" i="1"/>
  <c r="G1751" i="1"/>
  <c r="G1749" i="1"/>
  <c r="G1747" i="1"/>
  <c r="G1745" i="1"/>
  <c r="G1743" i="1"/>
  <c r="G1741" i="1"/>
  <c r="G1739" i="1"/>
  <c r="G1737" i="1"/>
  <c r="G1735" i="1"/>
  <c r="G1733" i="1"/>
  <c r="G1731" i="1"/>
  <c r="G1729" i="1"/>
  <c r="G1727" i="1"/>
  <c r="G1725" i="1"/>
  <c r="G1723" i="1"/>
  <c r="G1721" i="1"/>
  <c r="G1719" i="1"/>
  <c r="G1717" i="1"/>
  <c r="G1715" i="1"/>
  <c r="G1713" i="1"/>
  <c r="G1711" i="1"/>
  <c r="G1709" i="1"/>
  <c r="G1707" i="1"/>
  <c r="G1705" i="1"/>
  <c r="G1703" i="1"/>
  <c r="G1701" i="1"/>
  <c r="G1699" i="1"/>
  <c r="G1697" i="1"/>
  <c r="G1695" i="1"/>
  <c r="G1693" i="1"/>
  <c r="G1691" i="1"/>
  <c r="G1689" i="1"/>
  <c r="G1687" i="1"/>
  <c r="G1685" i="1"/>
  <c r="G1683" i="1"/>
  <c r="G1681" i="1"/>
  <c r="G1679" i="1"/>
  <c r="G1677" i="1"/>
  <c r="G1675" i="1"/>
  <c r="G1673" i="1"/>
  <c r="G1671" i="1"/>
  <c r="G1669" i="1"/>
  <c r="G1667" i="1"/>
  <c r="G1665" i="1"/>
  <c r="G1663" i="1"/>
  <c r="G1661" i="1"/>
  <c r="G1659" i="1"/>
  <c r="G1657" i="1"/>
  <c r="G1655" i="1"/>
  <c r="G1653" i="1"/>
  <c r="G1651" i="1"/>
  <c r="G1649" i="1"/>
  <c r="G1647" i="1"/>
  <c r="G1645" i="1"/>
  <c r="G1643" i="1"/>
  <c r="G1641" i="1"/>
  <c r="G1639" i="1"/>
  <c r="G1637" i="1"/>
  <c r="G1635" i="1"/>
  <c r="G1633" i="1"/>
  <c r="G1631" i="1"/>
  <c r="G1629" i="1"/>
  <c r="G1627" i="1"/>
  <c r="G1625" i="1"/>
  <c r="G1623" i="1"/>
  <c r="G1621" i="1"/>
  <c r="G1619" i="1"/>
  <c r="G1617" i="1"/>
  <c r="G1615" i="1"/>
  <c r="G1613" i="1"/>
  <c r="G1611" i="1"/>
  <c r="G1609" i="1"/>
  <c r="G1607" i="1"/>
  <c r="G1605" i="1"/>
  <c r="G1603" i="1"/>
  <c r="G1601" i="1"/>
  <c r="G1599" i="1"/>
  <c r="G1597" i="1"/>
  <c r="G1595" i="1"/>
  <c r="G1593" i="1"/>
  <c r="G1591" i="1"/>
  <c r="G1589" i="1"/>
  <c r="G1587" i="1"/>
  <c r="G1585" i="1"/>
  <c r="G1583" i="1"/>
  <c r="G1581" i="1"/>
  <c r="G1579" i="1"/>
  <c r="G1577" i="1"/>
  <c r="G1575" i="1"/>
  <c r="G1573" i="1"/>
  <c r="G1571" i="1"/>
  <c r="G1569" i="1"/>
  <c r="G1567" i="1"/>
  <c r="G1565" i="1"/>
  <c r="G1563" i="1"/>
  <c r="G1561" i="1"/>
  <c r="G1559" i="1"/>
  <c r="G1557" i="1"/>
  <c r="G1555" i="1"/>
  <c r="G1553" i="1"/>
  <c r="G1551" i="1"/>
  <c r="G1549" i="1"/>
  <c r="G1547" i="1"/>
  <c r="G1545" i="1"/>
  <c r="G1543" i="1"/>
  <c r="G1541" i="1"/>
  <c r="G1539" i="1"/>
  <c r="G1537" i="1"/>
  <c r="G1535" i="1"/>
  <c r="G1533" i="1"/>
  <c r="G1531" i="1"/>
  <c r="G1529" i="1"/>
  <c r="G1527" i="1"/>
  <c r="G1525" i="1"/>
  <c r="G1523" i="1"/>
  <c r="G1521" i="1"/>
  <c r="G1519" i="1"/>
  <c r="G1517" i="1"/>
  <c r="G1515" i="1"/>
  <c r="G1513" i="1"/>
  <c r="G1511" i="1"/>
  <c r="G1509" i="1"/>
  <c r="G1507" i="1"/>
  <c r="G1505" i="1"/>
  <c r="G1503" i="1"/>
  <c r="G1501" i="1"/>
  <c r="G1499" i="1"/>
  <c r="G1497" i="1"/>
  <c r="G1495" i="1"/>
  <c r="G1493" i="1"/>
  <c r="G1491" i="1"/>
  <c r="G1489" i="1"/>
  <c r="G1487" i="1"/>
  <c r="G1485" i="1"/>
  <c r="G1483" i="1"/>
  <c r="G1481" i="1"/>
  <c r="G1479" i="1"/>
  <c r="G1477" i="1"/>
  <c r="G1475" i="1"/>
  <c r="G1473" i="1"/>
  <c r="G1471" i="1"/>
  <c r="G1469" i="1"/>
  <c r="G1467" i="1"/>
  <c r="G1465" i="1"/>
  <c r="G1463" i="1"/>
  <c r="G1461" i="1"/>
  <c r="G1459" i="1"/>
  <c r="G1457" i="1"/>
  <c r="G1455" i="1"/>
  <c r="G1453" i="1"/>
  <c r="G1451" i="1"/>
  <c r="G1449" i="1"/>
  <c r="G1447" i="1"/>
  <c r="G1445" i="1"/>
  <c r="G1443" i="1"/>
  <c r="G1441" i="1"/>
  <c r="G1439" i="1"/>
  <c r="G1437" i="1"/>
  <c r="G1435" i="1"/>
  <c r="G1433" i="1"/>
  <c r="G1431" i="1"/>
  <c r="G1429" i="1"/>
  <c r="G1427" i="1"/>
  <c r="G1425" i="1"/>
  <c r="G1423" i="1"/>
  <c r="G1421" i="1"/>
  <c r="G1419" i="1"/>
  <c r="G1417" i="1"/>
  <c r="G1415" i="1"/>
  <c r="G1413" i="1"/>
  <c r="G1411" i="1"/>
  <c r="G1409" i="1"/>
  <c r="G1407" i="1"/>
  <c r="G1405" i="1"/>
  <c r="G1403" i="1"/>
  <c r="G1401" i="1"/>
  <c r="G1399" i="1"/>
  <c r="G1397" i="1"/>
  <c r="G1395" i="1"/>
  <c r="G1393" i="1"/>
  <c r="G1391" i="1"/>
  <c r="G1389" i="1"/>
  <c r="G1387" i="1"/>
  <c r="G1385" i="1"/>
  <c r="G1383" i="1"/>
  <c r="G1381" i="1"/>
  <c r="G1379" i="1"/>
  <c r="G1377" i="1"/>
  <c r="G1375" i="1"/>
  <c r="G1373" i="1"/>
  <c r="G1371" i="1"/>
  <c r="G1369" i="1"/>
  <c r="G1367" i="1"/>
  <c r="G1365" i="1"/>
  <c r="G1363" i="1"/>
  <c r="G1361" i="1"/>
  <c r="G1359" i="1"/>
  <c r="G1357" i="1"/>
  <c r="G1355" i="1"/>
  <c r="G1353" i="1"/>
  <c r="G1351" i="1"/>
  <c r="G1349" i="1"/>
  <c r="G1347" i="1"/>
  <c r="G1345" i="1"/>
  <c r="G1343" i="1"/>
  <c r="G1341" i="1"/>
  <c r="G1339" i="1"/>
  <c r="G1337" i="1"/>
  <c r="G1335" i="1"/>
  <c r="G1333" i="1"/>
  <c r="G1331" i="1"/>
  <c r="G1329" i="1"/>
  <c r="G1327" i="1"/>
  <c r="G1325" i="1"/>
  <c r="G1323" i="1"/>
  <c r="G1321" i="1"/>
  <c r="G1319" i="1"/>
  <c r="G1317" i="1"/>
  <c r="G1315" i="1"/>
  <c r="G1313" i="1"/>
  <c r="G1311" i="1"/>
  <c r="G1309" i="1"/>
  <c r="G1307" i="1"/>
  <c r="G1305" i="1"/>
  <c r="G1303" i="1"/>
  <c r="G1301" i="1"/>
  <c r="G1299" i="1"/>
  <c r="G1297" i="1"/>
  <c r="G1295" i="1"/>
  <c r="G1293" i="1"/>
  <c r="G1291" i="1"/>
  <c r="G1289" i="1"/>
  <c r="G1287" i="1"/>
  <c r="G1285" i="1"/>
  <c r="G1283" i="1"/>
  <c r="G1281" i="1"/>
  <c r="G1279" i="1"/>
  <c r="G1277" i="1"/>
  <c r="G1275" i="1"/>
  <c r="G1273" i="1"/>
  <c r="G1271" i="1"/>
  <c r="G1269" i="1"/>
  <c r="G1267" i="1"/>
  <c r="G1265" i="1"/>
  <c r="G1263" i="1"/>
  <c r="G1261" i="1"/>
  <c r="G1259" i="1"/>
  <c r="G1257" i="1"/>
  <c r="G1255" i="1"/>
  <c r="G1253" i="1"/>
  <c r="G1251" i="1"/>
  <c r="G1249" i="1"/>
  <c r="G1247" i="1"/>
  <c r="G1245" i="1"/>
  <c r="G1243" i="1"/>
  <c r="G1241" i="1"/>
  <c r="G1239" i="1"/>
  <c r="G1237" i="1"/>
  <c r="G1235" i="1"/>
  <c r="G1233" i="1"/>
  <c r="G1231" i="1"/>
  <c r="G1229" i="1"/>
  <c r="G1227" i="1"/>
  <c r="G1225" i="1"/>
  <c r="G1223" i="1"/>
  <c r="G1221" i="1"/>
  <c r="G1219" i="1"/>
  <c r="G1217" i="1"/>
  <c r="G1215" i="1"/>
  <c r="G1213" i="1"/>
  <c r="G1211" i="1"/>
  <c r="G1209" i="1"/>
  <c r="G1207" i="1"/>
  <c r="G1205" i="1"/>
  <c r="G1203" i="1"/>
  <c r="G1201" i="1"/>
  <c r="G1199" i="1"/>
  <c r="G1197" i="1"/>
  <c r="G1195" i="1"/>
  <c r="G1193" i="1"/>
  <c r="G1191" i="1"/>
  <c r="G1189" i="1"/>
  <c r="G1187" i="1"/>
  <c r="G1185" i="1"/>
  <c r="G1183" i="1"/>
  <c r="G1181" i="1"/>
  <c r="G1179" i="1"/>
  <c r="G1177" i="1"/>
  <c r="G1175" i="1"/>
  <c r="G1173" i="1"/>
  <c r="G1171" i="1"/>
  <c r="G1169" i="1"/>
  <c r="G1167" i="1"/>
  <c r="G1165" i="1"/>
  <c r="G1163" i="1"/>
  <c r="G1161" i="1"/>
  <c r="G1159" i="1"/>
  <c r="G1157" i="1"/>
  <c r="G1155" i="1"/>
  <c r="G1153" i="1"/>
  <c r="G1151" i="1"/>
  <c r="G1149" i="1"/>
  <c r="G1147" i="1"/>
  <c r="G1145" i="1"/>
  <c r="G1143" i="1"/>
  <c r="F1141" i="1"/>
  <c r="G1138" i="1"/>
  <c r="G1135" i="1"/>
  <c r="F1133" i="1"/>
  <c r="G1130" i="1"/>
  <c r="G1127" i="1"/>
  <c r="F1125" i="1"/>
  <c r="G1122" i="1"/>
  <c r="G1119" i="1"/>
  <c r="F1117" i="1"/>
  <c r="G1114" i="1"/>
  <c r="G1111" i="1"/>
  <c r="F1109" i="1"/>
  <c r="G1106" i="1"/>
  <c r="G1103" i="1"/>
  <c r="F1101" i="1"/>
  <c r="G1098" i="1"/>
  <c r="G1095" i="1"/>
  <c r="F1093" i="1"/>
  <c r="G1090" i="1"/>
  <c r="G1087" i="1"/>
  <c r="F1085" i="1"/>
  <c r="G1082" i="1"/>
  <c r="G1079" i="1"/>
  <c r="F1077" i="1"/>
  <c r="G1074" i="1"/>
  <c r="G1071" i="1"/>
  <c r="F1069" i="1"/>
  <c r="G1066" i="1"/>
  <c r="G1063" i="1"/>
  <c r="F1061" i="1"/>
  <c r="G1058" i="1"/>
  <c r="G1055" i="1"/>
  <c r="F1053" i="1"/>
  <c r="G1050" i="1"/>
  <c r="G1047" i="1"/>
  <c r="F1045" i="1"/>
  <c r="G1042" i="1"/>
  <c r="G1039" i="1"/>
  <c r="F1037" i="1"/>
  <c r="G1034" i="1"/>
  <c r="G1031" i="1"/>
  <c r="F1029" i="1"/>
  <c r="G1026" i="1"/>
  <c r="G1023" i="1"/>
  <c r="F1021" i="1"/>
  <c r="G1018" i="1"/>
  <c r="G1015" i="1"/>
  <c r="F1013" i="1"/>
  <c r="G1010" i="1"/>
  <c r="G1007" i="1"/>
  <c r="F1005" i="1"/>
  <c r="G1002" i="1"/>
  <c r="G999" i="1"/>
  <c r="F997" i="1"/>
  <c r="G994" i="1"/>
  <c r="G991" i="1"/>
  <c r="F989" i="1"/>
  <c r="G986" i="1"/>
  <c r="G983" i="1"/>
  <c r="F981" i="1"/>
  <c r="G978" i="1"/>
  <c r="G975" i="1"/>
  <c r="F973" i="1"/>
  <c r="G970" i="1"/>
  <c r="G967" i="1"/>
  <c r="F965" i="1"/>
  <c r="G962" i="1"/>
  <c r="G959" i="1"/>
  <c r="F957" i="1"/>
  <c r="G954" i="1"/>
  <c r="G951" i="1"/>
  <c r="F949" i="1"/>
  <c r="G946" i="1"/>
  <c r="G943" i="1"/>
  <c r="F941" i="1"/>
  <c r="G938" i="1"/>
  <c r="G935" i="1"/>
  <c r="F933" i="1"/>
  <c r="G930" i="1"/>
  <c r="G927" i="1"/>
  <c r="F925" i="1"/>
  <c r="G922" i="1"/>
  <c r="G919" i="1"/>
  <c r="F917" i="1"/>
  <c r="G914" i="1"/>
  <c r="G911" i="1"/>
  <c r="F909" i="1"/>
  <c r="G906" i="1"/>
  <c r="G903" i="1"/>
  <c r="F901" i="1"/>
  <c r="G898" i="1"/>
  <c r="G895" i="1"/>
  <c r="F893" i="1"/>
  <c r="G890" i="1"/>
  <c r="G887" i="1"/>
  <c r="F885" i="1"/>
  <c r="G882" i="1"/>
  <c r="G879" i="1"/>
  <c r="F877" i="1"/>
  <c r="G874" i="1"/>
  <c r="G871" i="1"/>
  <c r="F869" i="1"/>
  <c r="G866" i="1"/>
  <c r="G863" i="1"/>
  <c r="F861" i="1"/>
  <c r="G858" i="1"/>
  <c r="G855" i="1"/>
  <c r="F853" i="1"/>
  <c r="G850" i="1"/>
  <c r="G847" i="1"/>
  <c r="F845" i="1"/>
  <c r="G842" i="1"/>
  <c r="G839" i="1"/>
  <c r="F837" i="1"/>
  <c r="G834" i="1"/>
  <c r="G831" i="1"/>
  <c r="F829" i="1"/>
  <c r="G826" i="1"/>
  <c r="G823" i="1"/>
  <c r="F821" i="1"/>
  <c r="G818" i="1"/>
  <c r="G815" i="1"/>
  <c r="F813" i="1"/>
  <c r="G810" i="1"/>
  <c r="G807" i="1"/>
  <c r="F805" i="1"/>
  <c r="G802" i="1"/>
  <c r="G799" i="1"/>
  <c r="F797" i="1"/>
  <c r="G794" i="1"/>
  <c r="G791" i="1"/>
  <c r="F789" i="1"/>
  <c r="G786" i="1"/>
  <c r="G783" i="1"/>
  <c r="F781" i="1"/>
  <c r="G778" i="1"/>
  <c r="G775" i="1"/>
  <c r="F773" i="1"/>
  <c r="G770" i="1"/>
  <c r="G767" i="1"/>
  <c r="F765" i="1"/>
  <c r="G762" i="1"/>
  <c r="G759" i="1"/>
  <c r="F757" i="1"/>
  <c r="G754" i="1"/>
  <c r="G751" i="1"/>
  <c r="F749" i="1"/>
  <c r="G746" i="1"/>
  <c r="G743" i="1"/>
  <c r="F741" i="1"/>
  <c r="G738" i="1"/>
  <c r="G735" i="1"/>
  <c r="F733" i="1"/>
  <c r="G730" i="1"/>
  <c r="G727" i="1"/>
  <c r="F725" i="1"/>
  <c r="G722" i="1"/>
  <c r="G719" i="1"/>
  <c r="F717" i="1"/>
  <c r="G714" i="1"/>
  <c r="G711" i="1"/>
  <c r="F709" i="1"/>
  <c r="G706" i="1"/>
  <c r="G703" i="1"/>
  <c r="F701" i="1"/>
  <c r="G698" i="1"/>
  <c r="G695" i="1"/>
  <c r="F693" i="1"/>
  <c r="G690" i="1"/>
  <c r="G687" i="1"/>
  <c r="F685" i="1"/>
  <c r="G682" i="1"/>
  <c r="G679" i="1"/>
  <c r="F677" i="1"/>
  <c r="G674" i="1"/>
  <c r="G671" i="1"/>
  <c r="F669" i="1"/>
  <c r="G666" i="1"/>
  <c r="G663" i="1"/>
  <c r="F661" i="1"/>
  <c r="G658" i="1"/>
  <c r="G655" i="1"/>
  <c r="F653" i="1"/>
  <c r="G650" i="1"/>
  <c r="G647" i="1"/>
  <c r="F645" i="1"/>
  <c r="G642" i="1"/>
  <c r="G639" i="1"/>
  <c r="F637" i="1"/>
  <c r="G634" i="1"/>
  <c r="G631" i="1"/>
  <c r="F629" i="1"/>
  <c r="G626" i="1"/>
  <c r="G623" i="1"/>
  <c r="F621" i="1"/>
  <c r="G618" i="1"/>
  <c r="G615" i="1"/>
  <c r="F613" i="1"/>
  <c r="G610" i="1"/>
  <c r="G607" i="1"/>
  <c r="F605" i="1"/>
  <c r="G602" i="1"/>
  <c r="G599" i="1"/>
  <c r="F597" i="1"/>
  <c r="G594" i="1"/>
  <c r="G591" i="1"/>
  <c r="F589" i="1"/>
  <c r="G586" i="1"/>
  <c r="G583" i="1"/>
  <c r="F581" i="1"/>
  <c r="G578" i="1"/>
  <c r="G575" i="1"/>
  <c r="F573" i="1"/>
  <c r="G570" i="1"/>
  <c r="G567" i="1"/>
  <c r="F565" i="1"/>
  <c r="G562" i="1"/>
  <c r="G559" i="1"/>
  <c r="F557" i="1"/>
  <c r="G554" i="1"/>
  <c r="G551" i="1"/>
  <c r="F549" i="1"/>
  <c r="G546" i="1"/>
  <c r="G543" i="1"/>
  <c r="F541" i="1"/>
  <c r="G538" i="1"/>
  <c r="G535" i="1"/>
  <c r="F533" i="1"/>
  <c r="G530" i="1"/>
  <c r="G527" i="1"/>
  <c r="F525" i="1"/>
  <c r="G522" i="1"/>
  <c r="G519" i="1"/>
  <c r="F517" i="1"/>
  <c r="G514" i="1"/>
  <c r="G511" i="1"/>
  <c r="F509" i="1"/>
  <c r="G506" i="1"/>
  <c r="G503" i="1"/>
  <c r="F501" i="1"/>
  <c r="G498" i="1"/>
  <c r="G495" i="1"/>
  <c r="F493" i="1"/>
  <c r="G490" i="1"/>
  <c r="G487" i="1"/>
  <c r="F485" i="1"/>
  <c r="G482" i="1"/>
  <c r="G479" i="1"/>
  <c r="F477" i="1"/>
  <c r="G474" i="1"/>
  <c r="G471" i="1"/>
  <c r="F469" i="1"/>
  <c r="G466" i="1"/>
  <c r="G463" i="1"/>
  <c r="F461" i="1"/>
  <c r="G309" i="1"/>
  <c r="G10" i="1"/>
  <c r="F1809" i="1"/>
  <c r="I1809" i="1" s="1"/>
  <c r="F1807" i="1"/>
  <c r="I1807" i="1" s="1"/>
  <c r="F1805" i="1"/>
  <c r="I1805" i="1" s="1"/>
  <c r="F1803" i="1"/>
  <c r="F1801" i="1"/>
  <c r="I1801" i="1" s="1"/>
  <c r="F1799" i="1"/>
  <c r="I1799" i="1" s="1"/>
  <c r="F1797" i="1"/>
  <c r="I1797" i="1" s="1"/>
  <c r="F1795" i="1"/>
  <c r="I1795" i="1" s="1"/>
  <c r="F1793" i="1"/>
  <c r="I1793" i="1" s="1"/>
  <c r="F1791" i="1"/>
  <c r="F1789" i="1"/>
  <c r="I1789" i="1" s="1"/>
  <c r="F1787" i="1"/>
  <c r="I1787" i="1" s="1"/>
  <c r="F1785" i="1"/>
  <c r="I1785" i="1" s="1"/>
  <c r="F1783" i="1"/>
  <c r="I1783" i="1" s="1"/>
  <c r="F1781" i="1"/>
  <c r="I1781" i="1" s="1"/>
  <c r="F1779" i="1"/>
  <c r="F1777" i="1"/>
  <c r="I1777" i="1" s="1"/>
  <c r="F1775" i="1"/>
  <c r="I1775" i="1" s="1"/>
  <c r="F1773" i="1"/>
  <c r="I1773" i="1" s="1"/>
  <c r="F1771" i="1"/>
  <c r="I1771" i="1" s="1"/>
  <c r="F1769" i="1"/>
  <c r="I1769" i="1" s="1"/>
  <c r="F1767" i="1"/>
  <c r="I1767" i="1" s="1"/>
  <c r="F1765" i="1"/>
  <c r="I1765" i="1" s="1"/>
  <c r="F1763" i="1"/>
  <c r="I1763" i="1" s="1"/>
  <c r="F1761" i="1"/>
  <c r="I1761" i="1" s="1"/>
  <c r="F1759" i="1"/>
  <c r="I1759" i="1" s="1"/>
  <c r="F1757" i="1"/>
  <c r="I1757" i="1" s="1"/>
  <c r="F1755" i="1"/>
  <c r="F1753" i="1"/>
  <c r="I1753" i="1" s="1"/>
  <c r="F1751" i="1"/>
  <c r="I1751" i="1" s="1"/>
  <c r="F1749" i="1"/>
  <c r="I1749" i="1" s="1"/>
  <c r="F1747" i="1"/>
  <c r="I1747" i="1" s="1"/>
  <c r="F1745" i="1"/>
  <c r="I1745" i="1" s="1"/>
  <c r="F1743" i="1"/>
  <c r="I1743" i="1" s="1"/>
  <c r="F1741" i="1"/>
  <c r="I1741" i="1" s="1"/>
  <c r="F1739" i="1"/>
  <c r="I1739" i="1" s="1"/>
  <c r="F1737" i="1"/>
  <c r="I1737" i="1" s="1"/>
  <c r="F1735" i="1"/>
  <c r="I1735" i="1" s="1"/>
  <c r="F1733" i="1"/>
  <c r="I1733" i="1" s="1"/>
  <c r="F1731" i="1"/>
  <c r="F1729" i="1"/>
  <c r="F1727" i="1"/>
  <c r="F1725" i="1"/>
  <c r="F1723" i="1"/>
  <c r="F1721" i="1"/>
  <c r="F1719" i="1"/>
  <c r="F1717" i="1"/>
  <c r="F1715" i="1"/>
  <c r="F1713" i="1"/>
  <c r="F1711" i="1"/>
  <c r="F1709" i="1"/>
  <c r="F1707" i="1"/>
  <c r="F1705" i="1"/>
  <c r="F1703" i="1"/>
  <c r="F1701" i="1"/>
  <c r="I1701" i="1" s="1"/>
  <c r="F1699" i="1"/>
  <c r="I1699" i="1" s="1"/>
  <c r="F1697" i="1"/>
  <c r="I1697" i="1" s="1"/>
  <c r="F1695" i="1"/>
  <c r="I1695" i="1" s="1"/>
  <c r="F1693" i="1"/>
  <c r="I1693" i="1" s="1"/>
  <c r="F1691" i="1"/>
  <c r="I1691" i="1" s="1"/>
  <c r="F1689" i="1"/>
  <c r="I1689" i="1" s="1"/>
  <c r="F1687" i="1"/>
  <c r="I1687" i="1" s="1"/>
  <c r="F1685" i="1"/>
  <c r="I1685" i="1" s="1"/>
  <c r="F1683" i="1"/>
  <c r="F1681" i="1"/>
  <c r="I1681" i="1" s="1"/>
  <c r="F1679" i="1"/>
  <c r="I1679" i="1" s="1"/>
  <c r="F1677" i="1"/>
  <c r="I1677" i="1" s="1"/>
  <c r="F1675" i="1"/>
  <c r="I1675" i="1" s="1"/>
  <c r="F1673" i="1"/>
  <c r="I1673" i="1" s="1"/>
  <c r="F1671" i="1"/>
  <c r="I1671" i="1" s="1"/>
  <c r="F1669" i="1"/>
  <c r="I1669" i="1" s="1"/>
  <c r="F1667" i="1"/>
  <c r="I1667" i="1" s="1"/>
  <c r="F1665" i="1"/>
  <c r="I1665" i="1" s="1"/>
  <c r="F1663" i="1"/>
  <c r="I1663" i="1" s="1"/>
  <c r="F1661" i="1"/>
  <c r="I1661" i="1" s="1"/>
  <c r="F1659" i="1"/>
  <c r="F1657" i="1"/>
  <c r="I1657" i="1" s="1"/>
  <c r="F1655" i="1"/>
  <c r="I1655" i="1" s="1"/>
  <c r="F1653" i="1"/>
  <c r="I1653" i="1" s="1"/>
  <c r="F1651" i="1"/>
  <c r="I1651" i="1" s="1"/>
  <c r="F1649" i="1"/>
  <c r="I1649" i="1" s="1"/>
  <c r="F1647" i="1"/>
  <c r="I1647" i="1" s="1"/>
  <c r="F1645" i="1"/>
  <c r="I1645" i="1" s="1"/>
  <c r="F1643" i="1"/>
  <c r="I1643" i="1" s="1"/>
  <c r="F1641" i="1"/>
  <c r="I1641" i="1" s="1"/>
  <c r="F1639" i="1"/>
  <c r="I1639" i="1" s="1"/>
  <c r="F1637" i="1"/>
  <c r="I1637" i="1" s="1"/>
  <c r="F1635" i="1"/>
  <c r="F1633" i="1"/>
  <c r="I1633" i="1" s="1"/>
  <c r="F1631" i="1"/>
  <c r="I1631" i="1" s="1"/>
  <c r="F1629" i="1"/>
  <c r="I1629" i="1" s="1"/>
  <c r="F1627" i="1"/>
  <c r="I1627" i="1" s="1"/>
  <c r="F1625" i="1"/>
  <c r="I1625" i="1" s="1"/>
  <c r="F1623" i="1"/>
  <c r="I1623" i="1" s="1"/>
  <c r="F1621" i="1"/>
  <c r="I1621" i="1" s="1"/>
  <c r="F1619" i="1"/>
  <c r="I1619" i="1" s="1"/>
  <c r="F1617" i="1"/>
  <c r="I1617" i="1" s="1"/>
  <c r="F1615" i="1"/>
  <c r="I1615" i="1" s="1"/>
  <c r="F1613" i="1"/>
  <c r="I1613" i="1" s="1"/>
  <c r="F1611" i="1"/>
  <c r="F1609" i="1"/>
  <c r="I1609" i="1" s="1"/>
  <c r="F1607" i="1"/>
  <c r="I1607" i="1" s="1"/>
  <c r="F1605" i="1"/>
  <c r="I1605" i="1" s="1"/>
  <c r="F1603" i="1"/>
  <c r="I1603" i="1" s="1"/>
  <c r="F1601" i="1"/>
  <c r="I1601" i="1" s="1"/>
  <c r="F1599" i="1"/>
  <c r="I1599" i="1" s="1"/>
  <c r="F1597" i="1"/>
  <c r="I1597" i="1" s="1"/>
  <c r="F1595" i="1"/>
  <c r="I1595" i="1" s="1"/>
  <c r="F1593" i="1"/>
  <c r="I1593" i="1" s="1"/>
  <c r="F1591" i="1"/>
  <c r="I1591" i="1" s="1"/>
  <c r="F1589" i="1"/>
  <c r="I1589" i="1" s="1"/>
  <c r="F1587" i="1"/>
  <c r="F1585" i="1"/>
  <c r="I1585" i="1" s="1"/>
  <c r="F1583" i="1"/>
  <c r="I1583" i="1" s="1"/>
  <c r="F1581" i="1"/>
  <c r="I1581" i="1" s="1"/>
  <c r="F1579" i="1"/>
  <c r="I1579" i="1" s="1"/>
  <c r="F1577" i="1"/>
  <c r="I1577" i="1" s="1"/>
  <c r="F1575" i="1"/>
  <c r="I1575" i="1" s="1"/>
  <c r="F1573" i="1"/>
  <c r="I1573" i="1" s="1"/>
  <c r="F1571" i="1"/>
  <c r="I1571" i="1" s="1"/>
  <c r="F1569" i="1"/>
  <c r="I1569" i="1" s="1"/>
  <c r="F1567" i="1"/>
  <c r="I1567" i="1" s="1"/>
  <c r="F1565" i="1"/>
  <c r="F1563" i="1"/>
  <c r="F1561" i="1"/>
  <c r="F1559" i="1"/>
  <c r="F1557" i="1"/>
  <c r="F1555" i="1"/>
  <c r="F1553" i="1"/>
  <c r="F1551" i="1"/>
  <c r="F1549" i="1"/>
  <c r="F1547" i="1"/>
  <c r="F1545" i="1"/>
  <c r="F1543" i="1"/>
  <c r="F1541" i="1"/>
  <c r="F1539" i="1"/>
  <c r="F1537" i="1"/>
  <c r="F1535" i="1"/>
  <c r="F1533" i="1"/>
  <c r="F1531" i="1"/>
  <c r="F1529" i="1"/>
  <c r="F1527" i="1"/>
  <c r="F1525" i="1"/>
  <c r="I1525" i="1" s="1"/>
  <c r="F1523" i="1"/>
  <c r="I1523" i="1" s="1"/>
  <c r="F1521" i="1"/>
  <c r="I1521" i="1" s="1"/>
  <c r="F1519" i="1"/>
  <c r="I1519" i="1" s="1"/>
  <c r="F1517" i="1"/>
  <c r="I1517" i="1" s="1"/>
  <c r="F1515" i="1"/>
  <c r="F1513" i="1"/>
  <c r="I1513" i="1" s="1"/>
  <c r="F1511" i="1"/>
  <c r="I1511" i="1" s="1"/>
  <c r="F1509" i="1"/>
  <c r="I1509" i="1" s="1"/>
  <c r="F1507" i="1"/>
  <c r="I1507" i="1" s="1"/>
  <c r="F1505" i="1"/>
  <c r="I1505" i="1" s="1"/>
  <c r="F1503" i="1"/>
  <c r="I1503" i="1" s="1"/>
  <c r="F1501" i="1"/>
  <c r="I1501" i="1" s="1"/>
  <c r="F1499" i="1"/>
  <c r="I1499" i="1" s="1"/>
  <c r="F1497" i="1"/>
  <c r="F1495" i="1"/>
  <c r="F1493" i="1"/>
  <c r="F1491" i="1"/>
  <c r="F1489" i="1"/>
  <c r="F1487" i="1"/>
  <c r="F1485" i="1"/>
  <c r="F1483" i="1"/>
  <c r="F1481" i="1"/>
  <c r="F1479" i="1"/>
  <c r="F1477" i="1"/>
  <c r="F1475" i="1"/>
  <c r="F1473" i="1"/>
  <c r="F1471" i="1"/>
  <c r="F1469" i="1"/>
  <c r="F1467" i="1"/>
  <c r="F1465" i="1"/>
  <c r="F1463" i="1"/>
  <c r="F1461" i="1"/>
  <c r="F1459" i="1"/>
  <c r="F1457" i="1"/>
  <c r="F1455" i="1"/>
  <c r="F1453" i="1"/>
  <c r="F1451" i="1"/>
  <c r="F1449" i="1"/>
  <c r="F1447" i="1"/>
  <c r="F1445" i="1"/>
  <c r="F1443" i="1"/>
  <c r="F1441" i="1"/>
  <c r="F1439" i="1"/>
  <c r="F1437" i="1"/>
  <c r="F1435" i="1"/>
  <c r="F1433" i="1"/>
  <c r="F1431" i="1"/>
  <c r="F1429" i="1"/>
  <c r="F1427" i="1"/>
  <c r="F1425" i="1"/>
  <c r="F1423" i="1"/>
  <c r="F1421" i="1"/>
  <c r="F1419" i="1"/>
  <c r="F1417" i="1"/>
  <c r="I1417" i="1" s="1"/>
  <c r="F1415" i="1"/>
  <c r="I1415" i="1" s="1"/>
  <c r="F1413" i="1"/>
  <c r="I1413" i="1" s="1"/>
  <c r="F1411" i="1"/>
  <c r="I1411" i="1" s="1"/>
  <c r="F1409" i="1"/>
  <c r="I1409" i="1" s="1"/>
  <c r="F1407" i="1"/>
  <c r="I1407" i="1" s="1"/>
  <c r="F1405" i="1"/>
  <c r="I1405" i="1" s="1"/>
  <c r="F1403" i="1"/>
  <c r="I1403" i="1" s="1"/>
  <c r="F1401" i="1"/>
  <c r="I1401" i="1" s="1"/>
  <c r="F1399" i="1"/>
  <c r="I1399" i="1" s="1"/>
  <c r="F1397" i="1"/>
  <c r="I1397" i="1" s="1"/>
  <c r="F1395" i="1"/>
  <c r="F1393" i="1"/>
  <c r="I1393" i="1" s="1"/>
  <c r="F1391" i="1"/>
  <c r="I1391" i="1" s="1"/>
  <c r="F1389" i="1"/>
  <c r="I1389" i="1" s="1"/>
  <c r="F1387" i="1"/>
  <c r="I1387" i="1" s="1"/>
  <c r="F1385" i="1"/>
  <c r="I1385" i="1" s="1"/>
  <c r="F1383" i="1"/>
  <c r="I1383" i="1" s="1"/>
  <c r="F1381" i="1"/>
  <c r="I1381" i="1" s="1"/>
  <c r="F1379" i="1"/>
  <c r="I1379" i="1" s="1"/>
  <c r="F1377" i="1"/>
  <c r="I1377" i="1" s="1"/>
  <c r="F1375" i="1"/>
  <c r="I1375" i="1" s="1"/>
  <c r="F1373" i="1"/>
  <c r="I1373" i="1" s="1"/>
  <c r="F1371" i="1"/>
  <c r="F1369" i="1"/>
  <c r="I1369" i="1" s="1"/>
  <c r="F1367" i="1"/>
  <c r="I1367" i="1" s="1"/>
  <c r="F1365" i="1"/>
  <c r="I1365" i="1" s="1"/>
  <c r="F1363" i="1"/>
  <c r="I1363" i="1" s="1"/>
  <c r="F1361" i="1"/>
  <c r="I1361" i="1" s="1"/>
  <c r="F1359" i="1"/>
  <c r="I1359" i="1" s="1"/>
  <c r="F1357" i="1"/>
  <c r="I1357" i="1" s="1"/>
  <c r="F1355" i="1"/>
  <c r="I1355" i="1" s="1"/>
  <c r="F1353" i="1"/>
  <c r="I1353" i="1" s="1"/>
  <c r="F1351" i="1"/>
  <c r="I1351" i="1" s="1"/>
  <c r="F1349" i="1"/>
  <c r="I1349" i="1" s="1"/>
  <c r="F1347" i="1"/>
  <c r="F1345" i="1"/>
  <c r="I1345" i="1" s="1"/>
  <c r="F1343" i="1"/>
  <c r="I1343" i="1" s="1"/>
  <c r="F1341" i="1"/>
  <c r="I1341" i="1" s="1"/>
  <c r="F1339" i="1"/>
  <c r="I1339" i="1" s="1"/>
  <c r="F1337" i="1"/>
  <c r="I1337" i="1" s="1"/>
  <c r="F1335" i="1"/>
  <c r="I1335" i="1" s="1"/>
  <c r="F1333" i="1"/>
  <c r="I1333" i="1" s="1"/>
  <c r="F1331" i="1"/>
  <c r="I1331" i="1" s="1"/>
  <c r="F1329" i="1"/>
  <c r="I1329" i="1" s="1"/>
  <c r="F1327" i="1"/>
  <c r="I1327" i="1" s="1"/>
  <c r="F1325" i="1"/>
  <c r="I1325" i="1" s="1"/>
  <c r="F1323" i="1"/>
  <c r="F1321" i="1"/>
  <c r="I1321" i="1" s="1"/>
  <c r="F1319" i="1"/>
  <c r="I1319" i="1" s="1"/>
  <c r="F1317" i="1"/>
  <c r="F1315" i="1"/>
  <c r="I1315" i="1" s="1"/>
  <c r="F1313" i="1"/>
  <c r="F1311" i="1"/>
  <c r="F1309" i="1"/>
  <c r="F1307" i="1"/>
  <c r="F1305" i="1"/>
  <c r="F1303" i="1"/>
  <c r="F1301" i="1"/>
  <c r="F1299" i="1"/>
  <c r="F1297" i="1"/>
  <c r="F1295" i="1"/>
  <c r="F1293" i="1"/>
  <c r="F1291" i="1"/>
  <c r="F1289" i="1"/>
  <c r="F1287" i="1"/>
  <c r="F1285" i="1"/>
  <c r="F1283" i="1"/>
  <c r="F1281" i="1"/>
  <c r="F1279" i="1"/>
  <c r="F1277" i="1"/>
  <c r="F1275" i="1"/>
  <c r="F1273" i="1"/>
  <c r="F1271" i="1"/>
  <c r="F1269" i="1"/>
  <c r="F1267" i="1"/>
  <c r="F1265" i="1"/>
  <c r="F1263" i="1"/>
  <c r="F1261" i="1"/>
  <c r="F1259" i="1"/>
  <c r="F1257" i="1"/>
  <c r="F1255" i="1"/>
  <c r="F1253" i="1"/>
  <c r="F1251" i="1"/>
  <c r="F1249" i="1"/>
  <c r="F1247" i="1"/>
  <c r="F1245" i="1"/>
  <c r="F1243" i="1"/>
  <c r="F1241" i="1"/>
  <c r="F1239" i="1"/>
  <c r="F1237" i="1"/>
  <c r="F1235" i="1"/>
  <c r="F1233" i="1"/>
  <c r="F1231" i="1"/>
  <c r="F1229" i="1"/>
  <c r="F1227" i="1"/>
  <c r="F1225" i="1"/>
  <c r="F1223" i="1"/>
  <c r="I1223" i="1" s="1"/>
  <c r="F1221" i="1"/>
  <c r="I1221" i="1" s="1"/>
  <c r="F1219" i="1"/>
  <c r="I1219" i="1" s="1"/>
  <c r="F1217" i="1"/>
  <c r="I1217" i="1" s="1"/>
  <c r="F1215" i="1"/>
  <c r="I1215" i="1" s="1"/>
  <c r="F1213" i="1"/>
  <c r="I1213" i="1" s="1"/>
  <c r="F1211" i="1"/>
  <c r="I1211" i="1" s="1"/>
  <c r="F1209" i="1"/>
  <c r="I1209" i="1" s="1"/>
  <c r="F1207" i="1"/>
  <c r="I1207" i="1" s="1"/>
  <c r="F1205" i="1"/>
  <c r="I1205" i="1" s="1"/>
  <c r="F1203" i="1"/>
  <c r="F1201" i="1"/>
  <c r="I1201" i="1" s="1"/>
  <c r="F1199" i="1"/>
  <c r="I1199" i="1" s="1"/>
  <c r="F1197" i="1"/>
  <c r="I1197" i="1" s="1"/>
  <c r="F1195" i="1"/>
  <c r="I1195" i="1" s="1"/>
  <c r="F1193" i="1"/>
  <c r="I1193" i="1" s="1"/>
  <c r="F1191" i="1"/>
  <c r="I1191" i="1" s="1"/>
  <c r="F1189" i="1"/>
  <c r="I1189" i="1" s="1"/>
  <c r="F1187" i="1"/>
  <c r="I1187" i="1" s="1"/>
  <c r="F1185" i="1"/>
  <c r="I1185" i="1" s="1"/>
  <c r="F1183" i="1"/>
  <c r="I1183" i="1" s="1"/>
  <c r="F1181" i="1"/>
  <c r="I1181" i="1" s="1"/>
  <c r="F1179" i="1"/>
  <c r="F1177" i="1"/>
  <c r="I1177" i="1" s="1"/>
  <c r="F1175" i="1"/>
  <c r="I1175" i="1" s="1"/>
  <c r="F1173" i="1"/>
  <c r="I1173" i="1" s="1"/>
  <c r="F1171" i="1"/>
  <c r="I1171" i="1" s="1"/>
  <c r="F1169" i="1"/>
  <c r="I1169" i="1" s="1"/>
  <c r="F1167" i="1"/>
  <c r="I1167" i="1" s="1"/>
  <c r="F1165" i="1"/>
  <c r="I1165" i="1" s="1"/>
  <c r="F1163" i="1"/>
  <c r="I1163" i="1" s="1"/>
  <c r="F1161" i="1"/>
  <c r="I1161" i="1" s="1"/>
  <c r="F1159" i="1"/>
  <c r="I1159" i="1" s="1"/>
  <c r="F1157" i="1"/>
  <c r="I1157" i="1" s="1"/>
  <c r="F1155" i="1"/>
  <c r="F1153" i="1"/>
  <c r="I1153" i="1" s="1"/>
  <c r="F1151" i="1"/>
  <c r="I1151" i="1" s="1"/>
  <c r="F1149" i="1"/>
  <c r="I1149" i="1" s="1"/>
  <c r="F1147" i="1"/>
  <c r="I1147" i="1" s="1"/>
  <c r="F1145" i="1"/>
  <c r="I1145" i="1" s="1"/>
  <c r="F1143" i="1"/>
  <c r="I1143" i="1" s="1"/>
  <c r="G1140" i="1"/>
  <c r="G1137" i="1"/>
  <c r="F1135" i="1"/>
  <c r="I1135" i="1" s="1"/>
  <c r="G1132" i="1"/>
  <c r="G1129" i="1"/>
  <c r="F1127" i="1"/>
  <c r="G1124" i="1"/>
  <c r="G1121" i="1"/>
  <c r="F1119" i="1"/>
  <c r="I1119" i="1" s="1"/>
  <c r="G1116" i="1"/>
  <c r="G1113" i="1"/>
  <c r="F1111" i="1"/>
  <c r="I1111" i="1" s="1"/>
  <c r="G1108" i="1"/>
  <c r="G1105" i="1"/>
  <c r="F1103" i="1"/>
  <c r="I1103" i="1" s="1"/>
  <c r="G1100" i="1"/>
  <c r="G1097" i="1"/>
  <c r="F1095" i="1"/>
  <c r="G1092" i="1"/>
  <c r="G1089" i="1"/>
  <c r="F1087" i="1"/>
  <c r="I1087" i="1" s="1"/>
  <c r="G1084" i="1"/>
  <c r="G1081" i="1"/>
  <c r="F1079" i="1"/>
  <c r="I1079" i="1" s="1"/>
  <c r="G1076" i="1"/>
  <c r="G1073" i="1"/>
  <c r="F1071" i="1"/>
  <c r="I1071" i="1" s="1"/>
  <c r="G1068" i="1"/>
  <c r="G1065" i="1"/>
  <c r="F1063" i="1"/>
  <c r="G1060" i="1"/>
  <c r="G1057" i="1"/>
  <c r="F1055" i="1"/>
  <c r="I1055" i="1" s="1"/>
  <c r="G1052" i="1"/>
  <c r="G1049" i="1"/>
  <c r="F1047" i="1"/>
  <c r="I1047" i="1" s="1"/>
  <c r="G1044" i="1"/>
  <c r="G1041" i="1"/>
  <c r="F1039" i="1"/>
  <c r="I1039" i="1" s="1"/>
  <c r="G1036" i="1"/>
  <c r="G1033" i="1"/>
  <c r="F1031" i="1"/>
  <c r="I1031" i="1" s="1"/>
  <c r="G1028" i="1"/>
  <c r="G1025" i="1"/>
  <c r="F1023" i="1"/>
  <c r="I1023" i="1" s="1"/>
  <c r="G1020" i="1"/>
  <c r="G1017" i="1"/>
  <c r="F1015" i="1"/>
  <c r="I1015" i="1" s="1"/>
  <c r="G1012" i="1"/>
  <c r="G1009" i="1"/>
  <c r="F1007" i="1"/>
  <c r="I1007" i="1" s="1"/>
  <c r="G1004" i="1"/>
  <c r="G1001" i="1"/>
  <c r="F999" i="1"/>
  <c r="G996" i="1"/>
  <c r="G993" i="1"/>
  <c r="F991" i="1"/>
  <c r="G988" i="1"/>
  <c r="G985" i="1"/>
  <c r="F983" i="1"/>
  <c r="G980" i="1"/>
  <c r="G977" i="1"/>
  <c r="F975" i="1"/>
  <c r="G972" i="1"/>
  <c r="G969" i="1"/>
  <c r="F967" i="1"/>
  <c r="G964" i="1"/>
  <c r="G961" i="1"/>
  <c r="F959" i="1"/>
  <c r="G956" i="1"/>
  <c r="G953" i="1"/>
  <c r="F951" i="1"/>
  <c r="G948" i="1"/>
  <c r="G945" i="1"/>
  <c r="F943" i="1"/>
  <c r="G940" i="1"/>
  <c r="G937" i="1"/>
  <c r="F935" i="1"/>
  <c r="G932" i="1"/>
  <c r="G929" i="1"/>
  <c r="F927" i="1"/>
  <c r="G924" i="1"/>
  <c r="G921" i="1"/>
  <c r="F919" i="1"/>
  <c r="G916" i="1"/>
  <c r="G913" i="1"/>
  <c r="F911" i="1"/>
  <c r="G908" i="1"/>
  <c r="G905" i="1"/>
  <c r="F903" i="1"/>
  <c r="I903" i="1" s="1"/>
  <c r="G900" i="1"/>
  <c r="G897" i="1"/>
  <c r="F895" i="1"/>
  <c r="I895" i="1" s="1"/>
  <c r="G892" i="1"/>
  <c r="G889" i="1"/>
  <c r="F887" i="1"/>
  <c r="I887" i="1" s="1"/>
  <c r="G884" i="1"/>
  <c r="G881" i="1"/>
  <c r="F879" i="1"/>
  <c r="I879" i="1" s="1"/>
  <c r="G876" i="1"/>
  <c r="G873" i="1"/>
  <c r="F871" i="1"/>
  <c r="I871" i="1" s="1"/>
  <c r="G868" i="1"/>
  <c r="G865" i="1"/>
  <c r="F863" i="1"/>
  <c r="I863" i="1" s="1"/>
  <c r="G860" i="1"/>
  <c r="G857" i="1"/>
  <c r="F855" i="1"/>
  <c r="I855" i="1" s="1"/>
  <c r="G852" i="1"/>
  <c r="G849" i="1"/>
  <c r="F847" i="1"/>
  <c r="I847" i="1" s="1"/>
  <c r="G844" i="1"/>
  <c r="G841" i="1"/>
  <c r="F839" i="1"/>
  <c r="I839" i="1" s="1"/>
  <c r="G836" i="1"/>
  <c r="G833" i="1"/>
  <c r="F831" i="1"/>
  <c r="I831" i="1" s="1"/>
  <c r="G828" i="1"/>
  <c r="G825" i="1"/>
  <c r="F823" i="1"/>
  <c r="I823" i="1" s="1"/>
  <c r="G820" i="1"/>
  <c r="G817" i="1"/>
  <c r="F815" i="1"/>
  <c r="I815" i="1" s="1"/>
  <c r="G812" i="1"/>
  <c r="G809" i="1"/>
  <c r="F807" i="1"/>
  <c r="I807" i="1" s="1"/>
  <c r="G804" i="1"/>
  <c r="G801" i="1"/>
  <c r="F799" i="1"/>
  <c r="I799" i="1" s="1"/>
  <c r="G796" i="1"/>
  <c r="G793" i="1"/>
  <c r="F791" i="1"/>
  <c r="I791" i="1" s="1"/>
  <c r="G788" i="1"/>
  <c r="G785" i="1"/>
  <c r="F783" i="1"/>
  <c r="I783" i="1" s="1"/>
  <c r="G780" i="1"/>
  <c r="G777" i="1"/>
  <c r="F775" i="1"/>
  <c r="I775" i="1" s="1"/>
  <c r="G772" i="1"/>
  <c r="G769" i="1"/>
  <c r="F767" i="1"/>
  <c r="I767" i="1" s="1"/>
  <c r="G764" i="1"/>
  <c r="G761" i="1"/>
  <c r="F759" i="1"/>
  <c r="I759" i="1" s="1"/>
  <c r="G756" i="1"/>
  <c r="G753" i="1"/>
  <c r="F751" i="1"/>
  <c r="I751" i="1" s="1"/>
  <c r="G748" i="1"/>
  <c r="G745" i="1"/>
  <c r="F743" i="1"/>
  <c r="I743" i="1" s="1"/>
  <c r="G740" i="1"/>
  <c r="G737" i="1"/>
  <c r="F735" i="1"/>
  <c r="I735" i="1" s="1"/>
  <c r="G732" i="1"/>
  <c r="G729" i="1"/>
  <c r="F727" i="1"/>
  <c r="I727" i="1" s="1"/>
  <c r="G724" i="1"/>
  <c r="G721" i="1"/>
  <c r="F719" i="1"/>
  <c r="I719" i="1" s="1"/>
  <c r="G716" i="1"/>
  <c r="G713" i="1"/>
  <c r="F711" i="1"/>
  <c r="I711" i="1" s="1"/>
  <c r="G708" i="1"/>
  <c r="G705" i="1"/>
  <c r="F703" i="1"/>
  <c r="I703" i="1" s="1"/>
  <c r="G700" i="1"/>
  <c r="G697" i="1"/>
  <c r="F695" i="1"/>
  <c r="I695" i="1" s="1"/>
  <c r="G692" i="1"/>
  <c r="G689" i="1"/>
  <c r="F687" i="1"/>
  <c r="I687" i="1" s="1"/>
  <c r="G684" i="1"/>
  <c r="G681" i="1"/>
  <c r="F679" i="1"/>
  <c r="I679" i="1" s="1"/>
  <c r="G676" i="1"/>
  <c r="G673" i="1"/>
  <c r="F671" i="1"/>
  <c r="I671" i="1" s="1"/>
  <c r="G668" i="1"/>
  <c r="G665" i="1"/>
  <c r="F663" i="1"/>
  <c r="G660" i="1"/>
  <c r="G657" i="1"/>
  <c r="F655" i="1"/>
  <c r="G652" i="1"/>
  <c r="G649" i="1"/>
  <c r="F647" i="1"/>
  <c r="G644" i="1"/>
  <c r="G641" i="1"/>
  <c r="F639" i="1"/>
  <c r="G636" i="1"/>
  <c r="G633" i="1"/>
  <c r="F631" i="1"/>
  <c r="I631" i="1" s="1"/>
  <c r="G628" i="1"/>
  <c r="G625" i="1"/>
  <c r="F623" i="1"/>
  <c r="I623" i="1" s="1"/>
  <c r="G620" i="1"/>
  <c r="G617" i="1"/>
  <c r="F615" i="1"/>
  <c r="I615" i="1" s="1"/>
  <c r="G612" i="1"/>
  <c r="G609" i="1"/>
  <c r="F607" i="1"/>
  <c r="I607" i="1" s="1"/>
  <c r="G604" i="1"/>
  <c r="G601" i="1"/>
  <c r="F599" i="1"/>
  <c r="I599" i="1" s="1"/>
  <c r="G596" i="1"/>
  <c r="G593" i="1"/>
  <c r="F591" i="1"/>
  <c r="I591" i="1" s="1"/>
  <c r="G588" i="1"/>
  <c r="G585" i="1"/>
  <c r="F583" i="1"/>
  <c r="I583" i="1" s="1"/>
  <c r="G580" i="1"/>
  <c r="G577" i="1"/>
  <c r="F575" i="1"/>
  <c r="I575" i="1" s="1"/>
  <c r="G572" i="1"/>
  <c r="G569" i="1"/>
  <c r="F567" i="1"/>
  <c r="I567" i="1" s="1"/>
  <c r="G564" i="1"/>
  <c r="G561" i="1"/>
  <c r="F559" i="1"/>
  <c r="I559" i="1" s="1"/>
  <c r="G556" i="1"/>
  <c r="G553" i="1"/>
  <c r="F551" i="1"/>
  <c r="I551" i="1" s="1"/>
  <c r="G548" i="1"/>
  <c r="G545" i="1"/>
  <c r="F543" i="1"/>
  <c r="I543" i="1" s="1"/>
  <c r="G540" i="1"/>
  <c r="G537" i="1"/>
  <c r="F535" i="1"/>
  <c r="I535" i="1" s="1"/>
  <c r="G532" i="1"/>
  <c r="G529" i="1"/>
  <c r="F527" i="1"/>
  <c r="I527" i="1" s="1"/>
  <c r="G524" i="1"/>
  <c r="G521" i="1"/>
  <c r="F519" i="1"/>
  <c r="I519" i="1" s="1"/>
  <c r="G516" i="1"/>
  <c r="G513" i="1"/>
  <c r="F511" i="1"/>
  <c r="I511" i="1" s="1"/>
  <c r="G508" i="1"/>
  <c r="G505" i="1"/>
  <c r="F503" i="1"/>
  <c r="G500" i="1"/>
  <c r="G497" i="1"/>
  <c r="F495" i="1"/>
  <c r="G492" i="1"/>
  <c r="G489" i="1"/>
  <c r="F487" i="1"/>
  <c r="G484" i="1"/>
  <c r="G481" i="1"/>
  <c r="F479" i="1"/>
  <c r="G476" i="1"/>
  <c r="G473" i="1"/>
  <c r="F471" i="1"/>
  <c r="G468" i="1"/>
  <c r="G465" i="1"/>
  <c r="F463" i="1"/>
  <c r="G460" i="1"/>
  <c r="G457" i="1"/>
  <c r="G1808" i="1"/>
  <c r="G1806" i="1"/>
  <c r="G1804" i="1"/>
  <c r="G1802" i="1"/>
  <c r="G1800" i="1"/>
  <c r="G1798" i="1"/>
  <c r="G1796" i="1"/>
  <c r="G1794" i="1"/>
  <c r="G1792" i="1"/>
  <c r="G1790" i="1"/>
  <c r="G1788" i="1"/>
  <c r="G1786" i="1"/>
  <c r="G1784" i="1"/>
  <c r="G1782" i="1"/>
  <c r="G1780" i="1"/>
  <c r="G1778" i="1"/>
  <c r="G1776" i="1"/>
  <c r="G1774" i="1"/>
  <c r="G1772" i="1"/>
  <c r="G1770" i="1"/>
  <c r="G1768" i="1"/>
  <c r="G1766" i="1"/>
  <c r="G1764" i="1"/>
  <c r="G1762" i="1"/>
  <c r="G1760" i="1"/>
  <c r="G1758" i="1"/>
  <c r="G1756" i="1"/>
  <c r="G1754" i="1"/>
  <c r="G1752" i="1"/>
  <c r="G1750" i="1"/>
  <c r="G1748" i="1"/>
  <c r="G1746" i="1"/>
  <c r="G1744" i="1"/>
  <c r="G1742" i="1"/>
  <c r="G1740" i="1"/>
  <c r="G1738" i="1"/>
  <c r="G1736" i="1"/>
  <c r="G1734" i="1"/>
  <c r="G1732" i="1"/>
  <c r="G1730" i="1"/>
  <c r="G1728" i="1"/>
  <c r="G1726" i="1"/>
  <c r="G1724" i="1"/>
  <c r="G1722" i="1"/>
  <c r="G1720" i="1"/>
  <c r="G1718" i="1"/>
  <c r="G1716" i="1"/>
  <c r="G1714" i="1"/>
  <c r="G1712" i="1"/>
  <c r="G1710" i="1"/>
  <c r="G1708" i="1"/>
  <c r="G1706" i="1"/>
  <c r="G1704" i="1"/>
  <c r="G1702" i="1"/>
  <c r="G1700" i="1"/>
  <c r="G1698" i="1"/>
  <c r="G1696" i="1"/>
  <c r="G1694" i="1"/>
  <c r="G1692" i="1"/>
  <c r="G1690" i="1"/>
  <c r="G1688" i="1"/>
  <c r="G1686" i="1"/>
  <c r="G1684" i="1"/>
  <c r="G1682" i="1"/>
  <c r="G1680" i="1"/>
  <c r="G1678" i="1"/>
  <c r="G1676" i="1"/>
  <c r="G1674" i="1"/>
  <c r="G1672" i="1"/>
  <c r="G1670" i="1"/>
  <c r="G1668" i="1"/>
  <c r="G1666" i="1"/>
  <c r="G1664" i="1"/>
  <c r="G1662" i="1"/>
  <c r="G1660" i="1"/>
  <c r="G1658" i="1"/>
  <c r="G1656" i="1"/>
  <c r="G1654" i="1"/>
  <c r="G1652" i="1"/>
  <c r="G1650" i="1"/>
  <c r="G1648" i="1"/>
  <c r="G1646" i="1"/>
  <c r="G1644" i="1"/>
  <c r="G1642" i="1"/>
  <c r="G1640" i="1"/>
  <c r="G1638" i="1"/>
  <c r="G1636" i="1"/>
  <c r="G1634" i="1"/>
  <c r="G1632" i="1"/>
  <c r="G1630" i="1"/>
  <c r="G1628" i="1"/>
  <c r="G1626" i="1"/>
  <c r="G1624" i="1"/>
  <c r="G1622" i="1"/>
  <c r="G1620" i="1"/>
  <c r="G1618" i="1"/>
  <c r="G1616" i="1"/>
  <c r="G1614" i="1"/>
  <c r="G1612" i="1"/>
  <c r="G1610" i="1"/>
  <c r="G1608" i="1"/>
  <c r="G1606" i="1"/>
  <c r="G1604" i="1"/>
  <c r="G1602" i="1"/>
  <c r="G1600" i="1"/>
  <c r="G1598" i="1"/>
  <c r="G1596" i="1"/>
  <c r="G1594" i="1"/>
  <c r="G1592" i="1"/>
  <c r="G1590" i="1"/>
  <c r="G1588" i="1"/>
  <c r="G1586" i="1"/>
  <c r="G1584" i="1"/>
  <c r="G1582" i="1"/>
  <c r="G1580" i="1"/>
  <c r="G1578" i="1"/>
  <c r="G1576" i="1"/>
  <c r="G1574" i="1"/>
  <c r="G1572" i="1"/>
  <c r="G1570" i="1"/>
  <c r="G1568" i="1"/>
  <c r="G1566" i="1"/>
  <c r="G1564" i="1"/>
  <c r="G1562" i="1"/>
  <c r="G1560" i="1"/>
  <c r="G1558" i="1"/>
  <c r="G1556" i="1"/>
  <c r="G1554" i="1"/>
  <c r="G1552" i="1"/>
  <c r="G1550" i="1"/>
  <c r="G1548" i="1"/>
  <c r="G1546" i="1"/>
  <c r="G1544" i="1"/>
  <c r="G1542" i="1"/>
  <c r="G1540" i="1"/>
  <c r="G1538" i="1"/>
  <c r="G1536" i="1"/>
  <c r="G1534" i="1"/>
  <c r="G1532" i="1"/>
  <c r="G1530" i="1"/>
  <c r="G1528" i="1"/>
  <c r="G1526" i="1"/>
  <c r="G1524" i="1"/>
  <c r="G1522" i="1"/>
  <c r="G1520" i="1"/>
  <c r="G1518" i="1"/>
  <c r="G1516" i="1"/>
  <c r="G1514" i="1"/>
  <c r="G1512" i="1"/>
  <c r="G1510" i="1"/>
  <c r="G1508" i="1"/>
  <c r="G1506" i="1"/>
  <c r="G1504" i="1"/>
  <c r="G1502" i="1"/>
  <c r="G1500" i="1"/>
  <c r="G1498" i="1"/>
  <c r="G1496" i="1"/>
  <c r="G1494" i="1"/>
  <c r="G1492" i="1"/>
  <c r="G1490" i="1"/>
  <c r="G1488" i="1"/>
  <c r="G1486" i="1"/>
  <c r="G1484" i="1"/>
  <c r="G1482" i="1"/>
  <c r="G1480" i="1"/>
  <c r="G1478" i="1"/>
  <c r="G1476" i="1"/>
  <c r="G1474" i="1"/>
  <c r="G1472" i="1"/>
  <c r="G1470" i="1"/>
  <c r="G1468" i="1"/>
  <c r="G1466" i="1"/>
  <c r="G1464" i="1"/>
  <c r="G1462" i="1"/>
  <c r="G1460" i="1"/>
  <c r="G1458" i="1"/>
  <c r="G1456" i="1"/>
  <c r="G1454" i="1"/>
  <c r="G1452" i="1"/>
  <c r="G1450" i="1"/>
  <c r="G1448" i="1"/>
  <c r="G1446" i="1"/>
  <c r="G1444" i="1"/>
  <c r="G1442" i="1"/>
  <c r="G1440" i="1"/>
  <c r="G1438" i="1"/>
  <c r="G1436" i="1"/>
  <c r="G1434" i="1"/>
  <c r="G1432" i="1"/>
  <c r="G1430" i="1"/>
  <c r="G1428" i="1"/>
  <c r="G1426" i="1"/>
  <c r="G1424" i="1"/>
  <c r="G1422" i="1"/>
  <c r="G1420" i="1"/>
  <c r="G1418" i="1"/>
  <c r="G1416" i="1"/>
  <c r="G1414" i="1"/>
  <c r="G1412" i="1"/>
  <c r="G1410" i="1"/>
  <c r="G1408" i="1"/>
  <c r="G1406" i="1"/>
  <c r="G1404" i="1"/>
  <c r="G1402" i="1"/>
  <c r="G1400" i="1"/>
  <c r="G1398" i="1"/>
  <c r="G1396" i="1"/>
  <c r="G1394" i="1"/>
  <c r="G1392" i="1"/>
  <c r="G1390" i="1"/>
  <c r="G1388" i="1"/>
  <c r="G1386" i="1"/>
  <c r="G1384" i="1"/>
  <c r="G1382" i="1"/>
  <c r="G1380" i="1"/>
  <c r="G1378" i="1"/>
  <c r="G1376" i="1"/>
  <c r="G1374" i="1"/>
  <c r="G1372" i="1"/>
  <c r="G1370" i="1"/>
  <c r="G1368" i="1"/>
  <c r="G1366" i="1"/>
  <c r="G1364" i="1"/>
  <c r="G1362" i="1"/>
  <c r="G1360" i="1"/>
  <c r="G1358" i="1"/>
  <c r="G1356" i="1"/>
  <c r="G1354" i="1"/>
  <c r="G1352" i="1"/>
  <c r="G1350" i="1"/>
  <c r="G1348" i="1"/>
  <c r="G1346" i="1"/>
  <c r="G1344" i="1"/>
  <c r="G1342" i="1"/>
  <c r="G1340" i="1"/>
  <c r="G1338" i="1"/>
  <c r="G1336" i="1"/>
  <c r="G1334" i="1"/>
  <c r="G1332" i="1"/>
  <c r="G1330" i="1"/>
  <c r="G1328" i="1"/>
  <c r="G1326" i="1"/>
  <c r="G1324" i="1"/>
  <c r="G1322" i="1"/>
  <c r="G1320" i="1"/>
  <c r="G1318" i="1"/>
  <c r="G1316" i="1"/>
  <c r="G1314" i="1"/>
  <c r="G1312" i="1"/>
  <c r="G1310" i="1"/>
  <c r="G1308" i="1"/>
  <c r="G1306" i="1"/>
  <c r="G1304" i="1"/>
  <c r="G1302" i="1"/>
  <c r="G1300" i="1"/>
  <c r="G1298" i="1"/>
  <c r="G1296" i="1"/>
  <c r="G1294" i="1"/>
  <c r="G1292" i="1"/>
  <c r="G1290" i="1"/>
  <c r="G1288" i="1"/>
  <c r="G1286" i="1"/>
  <c r="G1284" i="1"/>
  <c r="G1282" i="1"/>
  <c r="G1280" i="1"/>
  <c r="G1278" i="1"/>
  <c r="G1276" i="1"/>
  <c r="G1274" i="1"/>
  <c r="G1272" i="1"/>
  <c r="G1270" i="1"/>
  <c r="G1268" i="1"/>
  <c r="G1266" i="1"/>
  <c r="G1264" i="1"/>
  <c r="G1262" i="1"/>
  <c r="G1260" i="1"/>
  <c r="G1258" i="1"/>
  <c r="G1256" i="1"/>
  <c r="G1254" i="1"/>
  <c r="G1252" i="1"/>
  <c r="G1250" i="1"/>
  <c r="G1248" i="1"/>
  <c r="G1246" i="1"/>
  <c r="G1244" i="1"/>
  <c r="G1242" i="1"/>
  <c r="G1240" i="1"/>
  <c r="G1238" i="1"/>
  <c r="G1236" i="1"/>
  <c r="G1234" i="1"/>
  <c r="G1232" i="1"/>
  <c r="G1230" i="1"/>
  <c r="G1228" i="1"/>
  <c r="G1226" i="1"/>
  <c r="G1224" i="1"/>
  <c r="G1222" i="1"/>
  <c r="G1220" i="1"/>
  <c r="G1218" i="1"/>
  <c r="G1216" i="1"/>
  <c r="G1214" i="1"/>
  <c r="G1212" i="1"/>
  <c r="G1210" i="1"/>
  <c r="G1208" i="1"/>
  <c r="G1206" i="1"/>
  <c r="G1204" i="1"/>
  <c r="G1202" i="1"/>
  <c r="G1200" i="1"/>
  <c r="G1198" i="1"/>
  <c r="G1196" i="1"/>
  <c r="G1194" i="1"/>
  <c r="G1192" i="1"/>
  <c r="G1190" i="1"/>
  <c r="G1188" i="1"/>
  <c r="G1186" i="1"/>
  <c r="G1184" i="1"/>
  <c r="G1182" i="1"/>
  <c r="G1180" i="1"/>
  <c r="G1178" i="1"/>
  <c r="G1176" i="1"/>
  <c r="G1174" i="1"/>
  <c r="G1172" i="1"/>
  <c r="G1170" i="1"/>
  <c r="G1168" i="1"/>
  <c r="G1166" i="1"/>
  <c r="G1164" i="1"/>
  <c r="G1162" i="1"/>
  <c r="G1160" i="1"/>
  <c r="G1158" i="1"/>
  <c r="G1156" i="1"/>
  <c r="G1154" i="1"/>
  <c r="G1152" i="1"/>
  <c r="G1150" i="1"/>
  <c r="G1148" i="1"/>
  <c r="G1146" i="1"/>
  <c r="G1144" i="1"/>
  <c r="G1142" i="1"/>
  <c r="G1139" i="1"/>
  <c r="F1137" i="1"/>
  <c r="G1134" i="1"/>
  <c r="G1131" i="1"/>
  <c r="F1129" i="1"/>
  <c r="I1129" i="1" s="1"/>
  <c r="G1126" i="1"/>
  <c r="G1123" i="1"/>
  <c r="F1121" i="1"/>
  <c r="I1121" i="1" s="1"/>
  <c r="G1118" i="1"/>
  <c r="G1115" i="1"/>
  <c r="F1113" i="1"/>
  <c r="G1110" i="1"/>
  <c r="G1107" i="1"/>
  <c r="F1105" i="1"/>
  <c r="G1102" i="1"/>
  <c r="G1099" i="1"/>
  <c r="F1097" i="1"/>
  <c r="I1097" i="1" s="1"/>
  <c r="G1094" i="1"/>
  <c r="G1091" i="1"/>
  <c r="F1089" i="1"/>
  <c r="I1089" i="1" s="1"/>
  <c r="G1086" i="1"/>
  <c r="G1083" i="1"/>
  <c r="F1081" i="1"/>
  <c r="G1078" i="1"/>
  <c r="G1075" i="1"/>
  <c r="F1073" i="1"/>
  <c r="G1070" i="1"/>
  <c r="G1067" i="1"/>
  <c r="F1065" i="1"/>
  <c r="I1065" i="1" s="1"/>
  <c r="G1062" i="1"/>
  <c r="G1059" i="1"/>
  <c r="F1057" i="1"/>
  <c r="I1057" i="1" s="1"/>
  <c r="G1054" i="1"/>
  <c r="G1051" i="1"/>
  <c r="F1049" i="1"/>
  <c r="G1046" i="1"/>
  <c r="G1043" i="1"/>
  <c r="F1041" i="1"/>
  <c r="G1038" i="1"/>
  <c r="G1035" i="1"/>
  <c r="F1033" i="1"/>
  <c r="I1033" i="1" s="1"/>
  <c r="G1030" i="1"/>
  <c r="G1027" i="1"/>
  <c r="F1025" i="1"/>
  <c r="I1025" i="1" s="1"/>
  <c r="G1022" i="1"/>
  <c r="G1019" i="1"/>
  <c r="F1017" i="1"/>
  <c r="G1014" i="1"/>
  <c r="G1011" i="1"/>
  <c r="F1009" i="1"/>
  <c r="G1006" i="1"/>
  <c r="G1003" i="1"/>
  <c r="F1001" i="1"/>
  <c r="I1001" i="1" s="1"/>
  <c r="G998" i="1"/>
  <c r="G995" i="1"/>
  <c r="F993" i="1"/>
  <c r="G990" i="1"/>
  <c r="G987" i="1"/>
  <c r="F985" i="1"/>
  <c r="J985" i="1" s="1"/>
  <c r="G982" i="1"/>
  <c r="G979" i="1"/>
  <c r="F977" i="1"/>
  <c r="J977" i="1" s="1"/>
  <c r="G974" i="1"/>
  <c r="G971" i="1"/>
  <c r="F969" i="1"/>
  <c r="G966" i="1"/>
  <c r="G963" i="1"/>
  <c r="F961" i="1"/>
  <c r="G958" i="1"/>
  <c r="G955" i="1"/>
  <c r="F953" i="1"/>
  <c r="J953" i="1" s="1"/>
  <c r="G950" i="1"/>
  <c r="G947" i="1"/>
  <c r="F945" i="1"/>
  <c r="J945" i="1" s="1"/>
  <c r="G942" i="1"/>
  <c r="G939" i="1"/>
  <c r="F937" i="1"/>
  <c r="G934" i="1"/>
  <c r="G931" i="1"/>
  <c r="F929" i="1"/>
  <c r="G926" i="1"/>
  <c r="G923" i="1"/>
  <c r="F921" i="1"/>
  <c r="J921" i="1" s="1"/>
  <c r="G918" i="1"/>
  <c r="G915" i="1"/>
  <c r="F913" i="1"/>
  <c r="J913" i="1" s="1"/>
  <c r="G910" i="1"/>
  <c r="G907" i="1"/>
  <c r="F905" i="1"/>
  <c r="I905" i="1" s="1"/>
  <c r="G902" i="1"/>
  <c r="G899" i="1"/>
  <c r="F897" i="1"/>
  <c r="I897" i="1" s="1"/>
  <c r="G894" i="1"/>
  <c r="G891" i="1"/>
  <c r="F889" i="1"/>
  <c r="G886" i="1"/>
  <c r="G883" i="1"/>
  <c r="F881" i="1"/>
  <c r="G878" i="1"/>
  <c r="G875" i="1"/>
  <c r="F873" i="1"/>
  <c r="I873" i="1" s="1"/>
  <c r="G870" i="1"/>
  <c r="G867" i="1"/>
  <c r="F865" i="1"/>
  <c r="I865" i="1" s="1"/>
  <c r="G862" i="1"/>
  <c r="G859" i="1"/>
  <c r="F857" i="1"/>
  <c r="G854" i="1"/>
  <c r="G851" i="1"/>
  <c r="F849" i="1"/>
  <c r="G846" i="1"/>
  <c r="G843" i="1"/>
  <c r="F841" i="1"/>
  <c r="I841" i="1" s="1"/>
  <c r="G838" i="1"/>
  <c r="G835" i="1"/>
  <c r="F833" i="1"/>
  <c r="I833" i="1" s="1"/>
  <c r="G830" i="1"/>
  <c r="G827" i="1"/>
  <c r="F825" i="1"/>
  <c r="G822" i="1"/>
  <c r="G819" i="1"/>
  <c r="F817" i="1"/>
  <c r="G814" i="1"/>
  <c r="G811" i="1"/>
  <c r="F809" i="1"/>
  <c r="I809" i="1" s="1"/>
  <c r="G806" i="1"/>
  <c r="G803" i="1"/>
  <c r="F801" i="1"/>
  <c r="I801" i="1" s="1"/>
  <c r="G798" i="1"/>
  <c r="G795" i="1"/>
  <c r="F793" i="1"/>
  <c r="G790" i="1"/>
  <c r="G787" i="1"/>
  <c r="F785" i="1"/>
  <c r="G782" i="1"/>
  <c r="G779" i="1"/>
  <c r="F777" i="1"/>
  <c r="I777" i="1" s="1"/>
  <c r="G774" i="1"/>
  <c r="G771" i="1"/>
  <c r="F769" i="1"/>
  <c r="I769" i="1" s="1"/>
  <c r="G766" i="1"/>
  <c r="G763" i="1"/>
  <c r="F761" i="1"/>
  <c r="G758" i="1"/>
  <c r="G755" i="1"/>
  <c r="F753" i="1"/>
  <c r="G750" i="1"/>
  <c r="G747" i="1"/>
  <c r="F745" i="1"/>
  <c r="I745" i="1" s="1"/>
  <c r="G742" i="1"/>
  <c r="G739" i="1"/>
  <c r="F737" i="1"/>
  <c r="I737" i="1" s="1"/>
  <c r="G734" i="1"/>
  <c r="G731" i="1"/>
  <c r="F729" i="1"/>
  <c r="G726" i="1"/>
  <c r="G723" i="1"/>
  <c r="F721" i="1"/>
  <c r="G718" i="1"/>
  <c r="G715" i="1"/>
  <c r="F713" i="1"/>
  <c r="I713" i="1" s="1"/>
  <c r="G710" i="1"/>
  <c r="G707" i="1"/>
  <c r="F705" i="1"/>
  <c r="I705" i="1" s="1"/>
  <c r="G702" i="1"/>
  <c r="G699" i="1"/>
  <c r="F697" i="1"/>
  <c r="G694" i="1"/>
  <c r="G691" i="1"/>
  <c r="F689" i="1"/>
  <c r="G686" i="1"/>
  <c r="G683" i="1"/>
  <c r="F681" i="1"/>
  <c r="I681" i="1" s="1"/>
  <c r="G678" i="1"/>
  <c r="G675" i="1"/>
  <c r="F673" i="1"/>
  <c r="I673" i="1" s="1"/>
  <c r="G670" i="1"/>
  <c r="G667" i="1"/>
  <c r="F665" i="1"/>
  <c r="J665" i="1" s="1"/>
  <c r="G662" i="1"/>
  <c r="G659" i="1"/>
  <c r="F657" i="1"/>
  <c r="J657" i="1" s="1"/>
  <c r="G654" i="1"/>
  <c r="G651" i="1"/>
  <c r="F649" i="1"/>
  <c r="G646" i="1"/>
  <c r="G643" i="1"/>
  <c r="F641" i="1"/>
  <c r="G638" i="1"/>
  <c r="G635" i="1"/>
  <c r="F633" i="1"/>
  <c r="J633" i="1" s="1"/>
  <c r="G630" i="1"/>
  <c r="G627" i="1"/>
  <c r="F625" i="1"/>
  <c r="G622" i="1"/>
  <c r="G619" i="1"/>
  <c r="F617" i="1"/>
  <c r="I617" i="1" s="1"/>
  <c r="G614" i="1"/>
  <c r="G611" i="1"/>
  <c r="F609" i="1"/>
  <c r="I609" i="1" s="1"/>
  <c r="G606" i="1"/>
  <c r="G603" i="1"/>
  <c r="F601" i="1"/>
  <c r="G598" i="1"/>
  <c r="G595" i="1"/>
  <c r="F593" i="1"/>
  <c r="G590" i="1"/>
  <c r="G587" i="1"/>
  <c r="F585" i="1"/>
  <c r="I585" i="1" s="1"/>
  <c r="G582" i="1"/>
  <c r="G579" i="1"/>
  <c r="F577" i="1"/>
  <c r="I577" i="1" s="1"/>
  <c r="G574" i="1"/>
  <c r="G571" i="1"/>
  <c r="F569" i="1"/>
  <c r="G566" i="1"/>
  <c r="G563" i="1"/>
  <c r="F561" i="1"/>
  <c r="G558" i="1"/>
  <c r="G555" i="1"/>
  <c r="F553" i="1"/>
  <c r="I553" i="1" s="1"/>
  <c r="G550" i="1"/>
  <c r="G547" i="1"/>
  <c r="F545" i="1"/>
  <c r="I545" i="1" s="1"/>
  <c r="G542" i="1"/>
  <c r="G539" i="1"/>
  <c r="F537" i="1"/>
  <c r="G534" i="1"/>
  <c r="G531" i="1"/>
  <c r="F529" i="1"/>
  <c r="G526" i="1"/>
  <c r="G523" i="1"/>
  <c r="F521" i="1"/>
  <c r="I521" i="1" s="1"/>
  <c r="G518" i="1"/>
  <c r="G515" i="1"/>
  <c r="F513" i="1"/>
  <c r="I513" i="1" s="1"/>
  <c r="G510" i="1"/>
  <c r="G507" i="1"/>
  <c r="F505" i="1"/>
  <c r="G502" i="1"/>
  <c r="G499" i="1"/>
  <c r="F497" i="1"/>
  <c r="J497" i="1" s="1"/>
  <c r="G494" i="1"/>
  <c r="G491" i="1"/>
  <c r="F489" i="1"/>
  <c r="G486" i="1"/>
  <c r="G483" i="1"/>
  <c r="F481" i="1"/>
  <c r="G478" i="1"/>
  <c r="G475" i="1"/>
  <c r="F473" i="1"/>
  <c r="J473" i="1" s="1"/>
  <c r="G470" i="1"/>
  <c r="G467" i="1"/>
  <c r="F465" i="1"/>
  <c r="J465" i="1" s="1"/>
  <c r="G462" i="1"/>
  <c r="G459" i="1"/>
  <c r="F457" i="1"/>
  <c r="F1808" i="1"/>
  <c r="F1806" i="1"/>
  <c r="I1806" i="1" s="1"/>
  <c r="F1804" i="1"/>
  <c r="I1804" i="1" s="1"/>
  <c r="F1802" i="1"/>
  <c r="I1802" i="1" s="1"/>
  <c r="F1800" i="1"/>
  <c r="F1798" i="1"/>
  <c r="I1798" i="1" s="1"/>
  <c r="F1796" i="1"/>
  <c r="I1796" i="1" s="1"/>
  <c r="F1794" i="1"/>
  <c r="I1794" i="1" s="1"/>
  <c r="F1792" i="1"/>
  <c r="F1790" i="1"/>
  <c r="I1790" i="1" s="1"/>
  <c r="F1788" i="1"/>
  <c r="I1788" i="1" s="1"/>
  <c r="F1786" i="1"/>
  <c r="I1786" i="1" s="1"/>
  <c r="F1784" i="1"/>
  <c r="F1782" i="1"/>
  <c r="I1782" i="1" s="1"/>
  <c r="F1780" i="1"/>
  <c r="I1780" i="1" s="1"/>
  <c r="F1778" i="1"/>
  <c r="I1778" i="1" s="1"/>
  <c r="F1776" i="1"/>
  <c r="F1774" i="1"/>
  <c r="I1774" i="1" s="1"/>
  <c r="F1772" i="1"/>
  <c r="I1772" i="1" s="1"/>
  <c r="F1770" i="1"/>
  <c r="I1770" i="1" s="1"/>
  <c r="F1768" i="1"/>
  <c r="F1766" i="1"/>
  <c r="I1766" i="1" s="1"/>
  <c r="F1764" i="1"/>
  <c r="I1764" i="1" s="1"/>
  <c r="F1762" i="1"/>
  <c r="I1762" i="1" s="1"/>
  <c r="F1760" i="1"/>
  <c r="F1758" i="1"/>
  <c r="I1758" i="1" s="1"/>
  <c r="F1756" i="1"/>
  <c r="I1756" i="1" s="1"/>
  <c r="F1754" i="1"/>
  <c r="I1754" i="1" s="1"/>
  <c r="F1752" i="1"/>
  <c r="F1750" i="1"/>
  <c r="I1750" i="1" s="1"/>
  <c r="F1748" i="1"/>
  <c r="I1748" i="1" s="1"/>
  <c r="F1746" i="1"/>
  <c r="I1746" i="1" s="1"/>
  <c r="F1744" i="1"/>
  <c r="F1742" i="1"/>
  <c r="I1742" i="1" s="1"/>
  <c r="F1740" i="1"/>
  <c r="I1740" i="1" s="1"/>
  <c r="F1738" i="1"/>
  <c r="I1738" i="1" s="1"/>
  <c r="F1736" i="1"/>
  <c r="F1734" i="1"/>
  <c r="I1734" i="1" s="1"/>
  <c r="F1732" i="1"/>
  <c r="I1732" i="1" s="1"/>
  <c r="F1730" i="1"/>
  <c r="F1728" i="1"/>
  <c r="F1726" i="1"/>
  <c r="F1724" i="1"/>
  <c r="F1722" i="1"/>
  <c r="F1720" i="1"/>
  <c r="F1718" i="1"/>
  <c r="F1716" i="1"/>
  <c r="F1714" i="1"/>
  <c r="F1712" i="1"/>
  <c r="F1710" i="1"/>
  <c r="F1708" i="1"/>
  <c r="F1706" i="1"/>
  <c r="F1704" i="1"/>
  <c r="F1702" i="1"/>
  <c r="F1700" i="1"/>
  <c r="I1700" i="1" s="1"/>
  <c r="F1698" i="1"/>
  <c r="I1698" i="1" s="1"/>
  <c r="F1696" i="1"/>
  <c r="F1694" i="1"/>
  <c r="I1694" i="1" s="1"/>
  <c r="F1692" i="1"/>
  <c r="I1692" i="1" s="1"/>
  <c r="F1690" i="1"/>
  <c r="I1690" i="1" s="1"/>
  <c r="F1688" i="1"/>
  <c r="F1686" i="1"/>
  <c r="I1686" i="1" s="1"/>
  <c r="F1684" i="1"/>
  <c r="I1684" i="1" s="1"/>
  <c r="F1682" i="1"/>
  <c r="I1682" i="1" s="1"/>
  <c r="F1680" i="1"/>
  <c r="F1678" i="1"/>
  <c r="I1678" i="1" s="1"/>
  <c r="F1676" i="1"/>
  <c r="I1676" i="1" s="1"/>
  <c r="F1674" i="1"/>
  <c r="I1674" i="1" s="1"/>
  <c r="F1672" i="1"/>
  <c r="F1670" i="1"/>
  <c r="I1670" i="1" s="1"/>
  <c r="F1668" i="1"/>
  <c r="I1668" i="1" s="1"/>
  <c r="F1666" i="1"/>
  <c r="I1666" i="1" s="1"/>
  <c r="F1664" i="1"/>
  <c r="F1662" i="1"/>
  <c r="I1662" i="1" s="1"/>
  <c r="F1660" i="1"/>
  <c r="I1660" i="1" s="1"/>
  <c r="F1658" i="1"/>
  <c r="I1658" i="1" s="1"/>
  <c r="F1656" i="1"/>
  <c r="F1654" i="1"/>
  <c r="I1654" i="1" s="1"/>
  <c r="F1652" i="1"/>
  <c r="I1652" i="1" s="1"/>
  <c r="F1650" i="1"/>
  <c r="I1650" i="1" s="1"/>
  <c r="F1648" i="1"/>
  <c r="F1646" i="1"/>
  <c r="I1646" i="1" s="1"/>
  <c r="F1644" i="1"/>
  <c r="I1644" i="1" s="1"/>
  <c r="F1642" i="1"/>
  <c r="I1642" i="1" s="1"/>
  <c r="F1640" i="1"/>
  <c r="F1638" i="1"/>
  <c r="I1638" i="1" s="1"/>
  <c r="F1636" i="1"/>
  <c r="I1636" i="1" s="1"/>
  <c r="F1634" i="1"/>
  <c r="I1634" i="1" s="1"/>
  <c r="F1632" i="1"/>
  <c r="F1630" i="1"/>
  <c r="I1630" i="1" s="1"/>
  <c r="F1628" i="1"/>
  <c r="I1628" i="1" s="1"/>
  <c r="F1626" i="1"/>
  <c r="I1626" i="1" s="1"/>
  <c r="F1624" i="1"/>
  <c r="F1622" i="1"/>
  <c r="I1622" i="1" s="1"/>
  <c r="F1620" i="1"/>
  <c r="I1620" i="1" s="1"/>
  <c r="F1618" i="1"/>
  <c r="I1618" i="1" s="1"/>
  <c r="F1616" i="1"/>
  <c r="F1614" i="1"/>
  <c r="I1614" i="1" s="1"/>
  <c r="F1612" i="1"/>
  <c r="I1612" i="1" s="1"/>
  <c r="F1610" i="1"/>
  <c r="I1610" i="1" s="1"/>
  <c r="F1608" i="1"/>
  <c r="F1606" i="1"/>
  <c r="I1606" i="1" s="1"/>
  <c r="F1604" i="1"/>
  <c r="I1604" i="1" s="1"/>
  <c r="F1602" i="1"/>
  <c r="I1602" i="1" s="1"/>
  <c r="F1600" i="1"/>
  <c r="F1598" i="1"/>
  <c r="I1598" i="1" s="1"/>
  <c r="F1596" i="1"/>
  <c r="I1596" i="1" s="1"/>
  <c r="F1594" i="1"/>
  <c r="I1594" i="1" s="1"/>
  <c r="F1592" i="1"/>
  <c r="F1590" i="1"/>
  <c r="I1590" i="1" s="1"/>
  <c r="F1588" i="1"/>
  <c r="I1588" i="1" s="1"/>
  <c r="F1586" i="1"/>
  <c r="I1586" i="1" s="1"/>
  <c r="F1584" i="1"/>
  <c r="F1582" i="1"/>
  <c r="I1582" i="1" s="1"/>
  <c r="F1580" i="1"/>
  <c r="I1580" i="1" s="1"/>
  <c r="F1578" i="1"/>
  <c r="I1578" i="1" s="1"/>
  <c r="F1576" i="1"/>
  <c r="F1574" i="1"/>
  <c r="I1574" i="1" s="1"/>
  <c r="F1572" i="1"/>
  <c r="I1572" i="1" s="1"/>
  <c r="F1570" i="1"/>
  <c r="I1570" i="1" s="1"/>
  <c r="F1568" i="1"/>
  <c r="F1566" i="1"/>
  <c r="F1564" i="1"/>
  <c r="F1562" i="1"/>
  <c r="F1560" i="1"/>
  <c r="J1560" i="1" s="1"/>
  <c r="F1558" i="1"/>
  <c r="F1556" i="1"/>
  <c r="F1554" i="1"/>
  <c r="F1552" i="1"/>
  <c r="J1552" i="1" s="1"/>
  <c r="F1550" i="1"/>
  <c r="I1550" i="1" s="1"/>
  <c r="F1548" i="1"/>
  <c r="F1546" i="1"/>
  <c r="F1544" i="1"/>
  <c r="F1542" i="1"/>
  <c r="I1542" i="1" s="1"/>
  <c r="F1540" i="1"/>
  <c r="F1538" i="1"/>
  <c r="F1536" i="1"/>
  <c r="F1534" i="1"/>
  <c r="I1534" i="1" s="1"/>
  <c r="F1532" i="1"/>
  <c r="F1530" i="1"/>
  <c r="F1528" i="1"/>
  <c r="F1526" i="1"/>
  <c r="F1524" i="1"/>
  <c r="I1524" i="1" s="1"/>
  <c r="F1522" i="1"/>
  <c r="I1522" i="1" s="1"/>
  <c r="F1520" i="1"/>
  <c r="F1518" i="1"/>
  <c r="F1516" i="1"/>
  <c r="I1516" i="1" s="1"/>
  <c r="F1514" i="1"/>
  <c r="I1514" i="1" s="1"/>
  <c r="F1512" i="1"/>
  <c r="F1510" i="1"/>
  <c r="F1508" i="1"/>
  <c r="I1508" i="1" s="1"/>
  <c r="F1506" i="1"/>
  <c r="I1506" i="1" s="1"/>
  <c r="F1504" i="1"/>
  <c r="F1502" i="1"/>
  <c r="F1500" i="1"/>
  <c r="I1500" i="1" s="1"/>
  <c r="F1498" i="1"/>
  <c r="I1498" i="1" s="1"/>
  <c r="F1496" i="1"/>
  <c r="J1496" i="1" s="1"/>
  <c r="F1494" i="1"/>
  <c r="J1494" i="1" s="1"/>
  <c r="F1492" i="1"/>
  <c r="F1490" i="1"/>
  <c r="F1488" i="1"/>
  <c r="J1488" i="1" s="1"/>
  <c r="F1486" i="1"/>
  <c r="J1486" i="1" s="1"/>
  <c r="F1484" i="1"/>
  <c r="F1482" i="1"/>
  <c r="F1480" i="1"/>
  <c r="J1480" i="1" s="1"/>
  <c r="F1478" i="1"/>
  <c r="J1478" i="1" s="1"/>
  <c r="F1476" i="1"/>
  <c r="F1474" i="1"/>
  <c r="F1472" i="1"/>
  <c r="J1472" i="1" s="1"/>
  <c r="F1470" i="1"/>
  <c r="J1470" i="1" s="1"/>
  <c r="F1468" i="1"/>
  <c r="F1466" i="1"/>
  <c r="F1464" i="1"/>
  <c r="J1464" i="1" s="1"/>
  <c r="F1462" i="1"/>
  <c r="J1462" i="1" s="1"/>
  <c r="F1460" i="1"/>
  <c r="F1458" i="1"/>
  <c r="F1456" i="1"/>
  <c r="J1456" i="1" s="1"/>
  <c r="F1454" i="1"/>
  <c r="J1454" i="1" s="1"/>
  <c r="F1452" i="1"/>
  <c r="F1450" i="1"/>
  <c r="F1448" i="1"/>
  <c r="J1448" i="1" s="1"/>
  <c r="F1446" i="1"/>
  <c r="J1446" i="1" s="1"/>
  <c r="F1444" i="1"/>
  <c r="F1442" i="1"/>
  <c r="F1440" i="1"/>
  <c r="J1440" i="1" s="1"/>
  <c r="F1438" i="1"/>
  <c r="J1438" i="1" s="1"/>
  <c r="F1436" i="1"/>
  <c r="F1434" i="1"/>
  <c r="F1432" i="1"/>
  <c r="J1432" i="1" s="1"/>
  <c r="F1430" i="1"/>
  <c r="J1430" i="1" s="1"/>
  <c r="F1428" i="1"/>
  <c r="F1426" i="1"/>
  <c r="F1424" i="1"/>
  <c r="J1424" i="1" s="1"/>
  <c r="F1422" i="1"/>
  <c r="J1422" i="1" s="1"/>
  <c r="F1420" i="1"/>
  <c r="F1418" i="1"/>
  <c r="F1416" i="1"/>
  <c r="F1414" i="1"/>
  <c r="F1412" i="1"/>
  <c r="I1412" i="1" s="1"/>
  <c r="F1410" i="1"/>
  <c r="I1410" i="1" s="1"/>
  <c r="F1408" i="1"/>
  <c r="F1406" i="1"/>
  <c r="F1404" i="1"/>
  <c r="I1404" i="1" s="1"/>
  <c r="F1402" i="1"/>
  <c r="I1402" i="1" s="1"/>
  <c r="F1400" i="1"/>
  <c r="F1398" i="1"/>
  <c r="F1396" i="1"/>
  <c r="I1396" i="1" s="1"/>
  <c r="F1394" i="1"/>
  <c r="I1394" i="1" s="1"/>
  <c r="F1392" i="1"/>
  <c r="F1390" i="1"/>
  <c r="F1388" i="1"/>
  <c r="I1388" i="1" s="1"/>
  <c r="F1386" i="1"/>
  <c r="I1386" i="1" s="1"/>
  <c r="F1384" i="1"/>
  <c r="F1382" i="1"/>
  <c r="F1380" i="1"/>
  <c r="I1380" i="1" s="1"/>
  <c r="F1378" i="1"/>
  <c r="I1378" i="1" s="1"/>
  <c r="F1376" i="1"/>
  <c r="F1374" i="1"/>
  <c r="F1372" i="1"/>
  <c r="I1372" i="1" s="1"/>
  <c r="F1370" i="1"/>
  <c r="I1370" i="1" s="1"/>
  <c r="F1368" i="1"/>
  <c r="F1366" i="1"/>
  <c r="F1364" i="1"/>
  <c r="I1364" i="1" s="1"/>
  <c r="F1362" i="1"/>
  <c r="I1362" i="1" s="1"/>
  <c r="F1360" i="1"/>
  <c r="F1358" i="1"/>
  <c r="F1356" i="1"/>
  <c r="I1356" i="1" s="1"/>
  <c r="F1354" i="1"/>
  <c r="I1354" i="1" s="1"/>
  <c r="F1352" i="1"/>
  <c r="F1350" i="1"/>
  <c r="F1348" i="1"/>
  <c r="I1348" i="1" s="1"/>
  <c r="F1346" i="1"/>
  <c r="I1346" i="1" s="1"/>
  <c r="F1344" i="1"/>
  <c r="F1342" i="1"/>
  <c r="F1340" i="1"/>
  <c r="I1340" i="1" s="1"/>
  <c r="F1338" i="1"/>
  <c r="I1338" i="1" s="1"/>
  <c r="F1336" i="1"/>
  <c r="F1334" i="1"/>
  <c r="F1332" i="1"/>
  <c r="I1332" i="1" s="1"/>
  <c r="F1330" i="1"/>
  <c r="I1330" i="1" s="1"/>
  <c r="F1328" i="1"/>
  <c r="F1326" i="1"/>
  <c r="F1324" i="1"/>
  <c r="I1324" i="1" s="1"/>
  <c r="F1322" i="1"/>
  <c r="I1322" i="1" s="1"/>
  <c r="F1320" i="1"/>
  <c r="F1318" i="1"/>
  <c r="F1316" i="1"/>
  <c r="F1314" i="1"/>
  <c r="F1312" i="1"/>
  <c r="F1310" i="1"/>
  <c r="J1310" i="1" s="1"/>
  <c r="F1308" i="1"/>
  <c r="F1306" i="1"/>
  <c r="F1304" i="1"/>
  <c r="F1302" i="1"/>
  <c r="J1302" i="1" s="1"/>
  <c r="F1300" i="1"/>
  <c r="F1298" i="1"/>
  <c r="F1296" i="1"/>
  <c r="F1294" i="1"/>
  <c r="J1294" i="1" s="1"/>
  <c r="F1292" i="1"/>
  <c r="F1290" i="1"/>
  <c r="F1288" i="1"/>
  <c r="F1286" i="1"/>
  <c r="J1286" i="1" s="1"/>
  <c r="F1284" i="1"/>
  <c r="F1282" i="1"/>
  <c r="F1280" i="1"/>
  <c r="F1278" i="1"/>
  <c r="J1278" i="1" s="1"/>
  <c r="F1276" i="1"/>
  <c r="F1274" i="1"/>
  <c r="F1272" i="1"/>
  <c r="F1270" i="1"/>
  <c r="J1270" i="1" s="1"/>
  <c r="F1268" i="1"/>
  <c r="F1266" i="1"/>
  <c r="F1264" i="1"/>
  <c r="F1262" i="1"/>
  <c r="J1262" i="1" s="1"/>
  <c r="F1260" i="1"/>
  <c r="F1258" i="1"/>
  <c r="F1256" i="1"/>
  <c r="F1254" i="1"/>
  <c r="J1254" i="1" s="1"/>
  <c r="F1252" i="1"/>
  <c r="F1250" i="1"/>
  <c r="F1248" i="1"/>
  <c r="F1246" i="1"/>
  <c r="J1246" i="1" s="1"/>
  <c r="F1244" i="1"/>
  <c r="F1242" i="1"/>
  <c r="F1240" i="1"/>
  <c r="F1238" i="1"/>
  <c r="J1238" i="1" s="1"/>
  <c r="F1236" i="1"/>
  <c r="F1234" i="1"/>
  <c r="F1232" i="1"/>
  <c r="F1230" i="1"/>
  <c r="J1230" i="1" s="1"/>
  <c r="F1228" i="1"/>
  <c r="F1226" i="1"/>
  <c r="F1224" i="1"/>
  <c r="F1222" i="1"/>
  <c r="F1220" i="1"/>
  <c r="I1220" i="1" s="1"/>
  <c r="F1218" i="1"/>
  <c r="I1218" i="1" s="1"/>
  <c r="F1216" i="1"/>
  <c r="F1214" i="1"/>
  <c r="F1212" i="1"/>
  <c r="I1212" i="1" s="1"/>
  <c r="F1210" i="1"/>
  <c r="I1210" i="1" s="1"/>
  <c r="F1208" i="1"/>
  <c r="F1206" i="1"/>
  <c r="F1204" i="1"/>
  <c r="I1204" i="1" s="1"/>
  <c r="F1202" i="1"/>
  <c r="I1202" i="1" s="1"/>
  <c r="F1200" i="1"/>
  <c r="F1198" i="1"/>
  <c r="F1196" i="1"/>
  <c r="I1196" i="1" s="1"/>
  <c r="F1194" i="1"/>
  <c r="I1194" i="1" s="1"/>
  <c r="F1192" i="1"/>
  <c r="F1190" i="1"/>
  <c r="F1188" i="1"/>
  <c r="I1188" i="1" s="1"/>
  <c r="F1186" i="1"/>
  <c r="I1186" i="1" s="1"/>
  <c r="F1184" i="1"/>
  <c r="F1182" i="1"/>
  <c r="F1180" i="1"/>
  <c r="I1180" i="1" s="1"/>
  <c r="F1178" i="1"/>
  <c r="I1178" i="1" s="1"/>
  <c r="F1176" i="1"/>
  <c r="F1174" i="1"/>
  <c r="F1172" i="1"/>
  <c r="I1172" i="1" s="1"/>
  <c r="F1170" i="1"/>
  <c r="I1170" i="1" s="1"/>
  <c r="F1168" i="1"/>
  <c r="F1166" i="1"/>
  <c r="F1164" i="1"/>
  <c r="I1164" i="1" s="1"/>
  <c r="F1162" i="1"/>
  <c r="I1162" i="1" s="1"/>
  <c r="F1160" i="1"/>
  <c r="F1158" i="1"/>
  <c r="F1156" i="1"/>
  <c r="I1156" i="1" s="1"/>
  <c r="F1154" i="1"/>
  <c r="I1154" i="1" s="1"/>
  <c r="F1152" i="1"/>
  <c r="F1150" i="1"/>
  <c r="F1148" i="1"/>
  <c r="I1148" i="1" s="1"/>
  <c r="F1146" i="1"/>
  <c r="I1146" i="1" s="1"/>
  <c r="F1144" i="1"/>
  <c r="G1141" i="1"/>
  <c r="F1139" i="1"/>
  <c r="I1139" i="1" s="1"/>
  <c r="G1136" i="1"/>
  <c r="G1133" i="1"/>
  <c r="F1131" i="1"/>
  <c r="G1128" i="1"/>
  <c r="G1125" i="1"/>
  <c r="F1123" i="1"/>
  <c r="G1120" i="1"/>
  <c r="G1117" i="1"/>
  <c r="F1115" i="1"/>
  <c r="I1115" i="1" s="1"/>
  <c r="G1112" i="1"/>
  <c r="G1109" i="1"/>
  <c r="F1107" i="1"/>
  <c r="I1107" i="1" s="1"/>
  <c r="G1104" i="1"/>
  <c r="G1101" i="1"/>
  <c r="F1099" i="1"/>
  <c r="G1096" i="1"/>
  <c r="G1093" i="1"/>
  <c r="F1091" i="1"/>
  <c r="G1088" i="1"/>
  <c r="G1085" i="1"/>
  <c r="F1083" i="1"/>
  <c r="I1083" i="1" s="1"/>
  <c r="G1080" i="1"/>
  <c r="G1077" i="1"/>
  <c r="F1075" i="1"/>
  <c r="I1075" i="1" s="1"/>
  <c r="G1072" i="1"/>
  <c r="G1069" i="1"/>
  <c r="F1067" i="1"/>
  <c r="G1064" i="1"/>
  <c r="G1061" i="1"/>
  <c r="F1059" i="1"/>
  <c r="G1056" i="1"/>
  <c r="G1053" i="1"/>
  <c r="F1051" i="1"/>
  <c r="I1051" i="1" s="1"/>
  <c r="G1048" i="1"/>
  <c r="G1045" i="1"/>
  <c r="F1043" i="1"/>
  <c r="I1043" i="1" s="1"/>
  <c r="G1040" i="1"/>
  <c r="G1037" i="1"/>
  <c r="F1035" i="1"/>
  <c r="G1032" i="1"/>
  <c r="G1029" i="1"/>
  <c r="F1027" i="1"/>
  <c r="G1024" i="1"/>
  <c r="G1021" i="1"/>
  <c r="F1019" i="1"/>
  <c r="I1019" i="1" s="1"/>
  <c r="G1016" i="1"/>
  <c r="G1013" i="1"/>
  <c r="F1011" i="1"/>
  <c r="I1011" i="1" s="1"/>
  <c r="G1008" i="1"/>
  <c r="G1005" i="1"/>
  <c r="F1003" i="1"/>
  <c r="G1000" i="1"/>
  <c r="G997" i="1"/>
  <c r="F995" i="1"/>
  <c r="J995" i="1" s="1"/>
  <c r="G992" i="1"/>
  <c r="G989" i="1"/>
  <c r="F987" i="1"/>
  <c r="G984" i="1"/>
  <c r="G981" i="1"/>
  <c r="F979" i="1"/>
  <c r="G976" i="1"/>
  <c r="G973" i="1"/>
  <c r="F971" i="1"/>
  <c r="J971" i="1" s="1"/>
  <c r="G968" i="1"/>
  <c r="G965" i="1"/>
  <c r="F963" i="1"/>
  <c r="J963" i="1" s="1"/>
  <c r="G960" i="1"/>
  <c r="G957" i="1"/>
  <c r="F955" i="1"/>
  <c r="G952" i="1"/>
  <c r="G949" i="1"/>
  <c r="F947" i="1"/>
  <c r="G944" i="1"/>
  <c r="G941" i="1"/>
  <c r="F939" i="1"/>
  <c r="J939" i="1" s="1"/>
  <c r="G936" i="1"/>
  <c r="G933" i="1"/>
  <c r="F931" i="1"/>
  <c r="J931" i="1" s="1"/>
  <c r="G928" i="1"/>
  <c r="G925" i="1"/>
  <c r="F923" i="1"/>
  <c r="G920" i="1"/>
  <c r="G917" i="1"/>
  <c r="F915" i="1"/>
  <c r="G912" i="1"/>
  <c r="G909" i="1"/>
  <c r="F907" i="1"/>
  <c r="G904" i="1"/>
  <c r="G901" i="1"/>
  <c r="F899" i="1"/>
  <c r="G896" i="1"/>
  <c r="G893" i="1"/>
  <c r="F891" i="1"/>
  <c r="I891" i="1" s="1"/>
  <c r="G888" i="1"/>
  <c r="G885" i="1"/>
  <c r="F883" i="1"/>
  <c r="I883" i="1" s="1"/>
  <c r="G880" i="1"/>
  <c r="G877" i="1"/>
  <c r="F875" i="1"/>
  <c r="G872" i="1"/>
  <c r="G869" i="1"/>
  <c r="F867" i="1"/>
  <c r="G864" i="1"/>
  <c r="G861" i="1"/>
  <c r="F859" i="1"/>
  <c r="I859" i="1" s="1"/>
  <c r="G856" i="1"/>
  <c r="G853" i="1"/>
  <c r="F851" i="1"/>
  <c r="I851" i="1" s="1"/>
  <c r="G848" i="1"/>
  <c r="G845" i="1"/>
  <c r="F843" i="1"/>
  <c r="G840" i="1"/>
  <c r="G837" i="1"/>
  <c r="F835" i="1"/>
  <c r="G832" i="1"/>
  <c r="G829" i="1"/>
  <c r="F827" i="1"/>
  <c r="I827" i="1" s="1"/>
  <c r="G824" i="1"/>
  <c r="G821" i="1"/>
  <c r="F819" i="1"/>
  <c r="I819" i="1" s="1"/>
  <c r="G816" i="1"/>
  <c r="G813" i="1"/>
  <c r="F811" i="1"/>
  <c r="G808" i="1"/>
  <c r="G805" i="1"/>
  <c r="F803" i="1"/>
  <c r="G800" i="1"/>
  <c r="G797" i="1"/>
  <c r="F795" i="1"/>
  <c r="I795" i="1" s="1"/>
  <c r="G792" i="1"/>
  <c r="G789" i="1"/>
  <c r="F787" i="1"/>
  <c r="I787" i="1" s="1"/>
  <c r="G784" i="1"/>
  <c r="G781" i="1"/>
  <c r="F779" i="1"/>
  <c r="G776" i="1"/>
  <c r="G773" i="1"/>
  <c r="F771" i="1"/>
  <c r="G768" i="1"/>
  <c r="G765" i="1"/>
  <c r="F763" i="1"/>
  <c r="I763" i="1" s="1"/>
  <c r="G760" i="1"/>
  <c r="G757" i="1"/>
  <c r="F755" i="1"/>
  <c r="I755" i="1" s="1"/>
  <c r="G752" i="1"/>
  <c r="G749" i="1"/>
  <c r="F747" i="1"/>
  <c r="G744" i="1"/>
  <c r="G741" i="1"/>
  <c r="F739" i="1"/>
  <c r="G736" i="1"/>
  <c r="G733" i="1"/>
  <c r="F731" i="1"/>
  <c r="I731" i="1" s="1"/>
  <c r="G728" i="1"/>
  <c r="G725" i="1"/>
  <c r="F723" i="1"/>
  <c r="I723" i="1" s="1"/>
  <c r="G720" i="1"/>
  <c r="G717" i="1"/>
  <c r="F715" i="1"/>
  <c r="G712" i="1"/>
  <c r="G709" i="1"/>
  <c r="F707" i="1"/>
  <c r="G704" i="1"/>
  <c r="G701" i="1"/>
  <c r="F699" i="1"/>
  <c r="I699" i="1" s="1"/>
  <c r="G696" i="1"/>
  <c r="G693" i="1"/>
  <c r="F691" i="1"/>
  <c r="I691" i="1" s="1"/>
  <c r="G688" i="1"/>
  <c r="G685" i="1"/>
  <c r="F683" i="1"/>
  <c r="G680" i="1"/>
  <c r="G677" i="1"/>
  <c r="F675" i="1"/>
  <c r="G672" i="1"/>
  <c r="G669" i="1"/>
  <c r="F667" i="1"/>
  <c r="I667" i="1" s="1"/>
  <c r="G664" i="1"/>
  <c r="G661" i="1"/>
  <c r="F659" i="1"/>
  <c r="G656" i="1"/>
  <c r="G653" i="1"/>
  <c r="F651" i="1"/>
  <c r="J651" i="1" s="1"/>
  <c r="G648" i="1"/>
  <c r="G645" i="1"/>
  <c r="F643" i="1"/>
  <c r="J643" i="1" s="1"/>
  <c r="G640" i="1"/>
  <c r="G637" i="1"/>
  <c r="F635" i="1"/>
  <c r="G632" i="1"/>
  <c r="G629" i="1"/>
  <c r="F627" i="1"/>
  <c r="I627" i="1" s="1"/>
  <c r="G624" i="1"/>
  <c r="G621" i="1"/>
  <c r="F619" i="1"/>
  <c r="G616" i="1"/>
  <c r="G613" i="1"/>
  <c r="F611" i="1"/>
  <c r="G608" i="1"/>
  <c r="G605" i="1"/>
  <c r="F603" i="1"/>
  <c r="I603" i="1" s="1"/>
  <c r="G600" i="1"/>
  <c r="G597" i="1"/>
  <c r="F595" i="1"/>
  <c r="I595" i="1" s="1"/>
  <c r="G592" i="1"/>
  <c r="G589" i="1"/>
  <c r="F587" i="1"/>
  <c r="G584" i="1"/>
  <c r="G581" i="1"/>
  <c r="F579" i="1"/>
  <c r="G576" i="1"/>
  <c r="G573" i="1"/>
  <c r="F571" i="1"/>
  <c r="I571" i="1" s="1"/>
  <c r="G568" i="1"/>
  <c r="G565" i="1"/>
  <c r="F563" i="1"/>
  <c r="I563" i="1" s="1"/>
  <c r="G560" i="1"/>
  <c r="G557" i="1"/>
  <c r="F555" i="1"/>
  <c r="G552" i="1"/>
  <c r="G549" i="1"/>
  <c r="F547" i="1"/>
  <c r="G544" i="1"/>
  <c r="G541" i="1"/>
  <c r="F539" i="1"/>
  <c r="I539" i="1" s="1"/>
  <c r="G536" i="1"/>
  <c r="G533" i="1"/>
  <c r="F531" i="1"/>
  <c r="I531" i="1" s="1"/>
  <c r="G528" i="1"/>
  <c r="G525" i="1"/>
  <c r="F523" i="1"/>
  <c r="G520" i="1"/>
  <c r="G517" i="1"/>
  <c r="F515" i="1"/>
  <c r="G512" i="1"/>
  <c r="G509" i="1"/>
  <c r="F507" i="1"/>
  <c r="I507" i="1" s="1"/>
  <c r="G504" i="1"/>
  <c r="G501" i="1"/>
  <c r="F499" i="1"/>
  <c r="G496" i="1"/>
  <c r="G493" i="1"/>
  <c r="F491" i="1"/>
  <c r="J491" i="1" s="1"/>
  <c r="G488" i="1"/>
  <c r="G485" i="1"/>
  <c r="F483" i="1"/>
  <c r="J483" i="1" s="1"/>
  <c r="G480" i="1"/>
  <c r="G477" i="1"/>
  <c r="F475" i="1"/>
  <c r="G472" i="1"/>
  <c r="G469" i="1"/>
  <c r="F467" i="1"/>
  <c r="G464" i="1"/>
  <c r="G461" i="1"/>
  <c r="F459" i="1"/>
  <c r="J459" i="1" s="1"/>
  <c r="G456" i="1"/>
  <c r="AU93" i="1"/>
  <c r="G454" i="1"/>
  <c r="G452" i="1"/>
  <c r="G450" i="1"/>
  <c r="G448" i="1"/>
  <c r="G446" i="1"/>
  <c r="G444" i="1"/>
  <c r="G442" i="1"/>
  <c r="G440" i="1"/>
  <c r="G438" i="1"/>
  <c r="G436" i="1"/>
  <c r="G434" i="1"/>
  <c r="G432" i="1"/>
  <c r="G430" i="1"/>
  <c r="G428" i="1"/>
  <c r="G426" i="1"/>
  <c r="G424" i="1"/>
  <c r="G422" i="1"/>
  <c r="G420" i="1"/>
  <c r="G418" i="1"/>
  <c r="G416" i="1"/>
  <c r="G414" i="1"/>
  <c r="G412" i="1"/>
  <c r="G410" i="1"/>
  <c r="G408" i="1"/>
  <c r="G406" i="1"/>
  <c r="G404" i="1"/>
  <c r="G402" i="1"/>
  <c r="G400" i="1"/>
  <c r="G398" i="1"/>
  <c r="G396" i="1"/>
  <c r="G394" i="1"/>
  <c r="G392" i="1"/>
  <c r="G390" i="1"/>
  <c r="G388" i="1"/>
  <c r="G386" i="1"/>
  <c r="G384" i="1"/>
  <c r="G382" i="1"/>
  <c r="G380" i="1"/>
  <c r="G378" i="1"/>
  <c r="G376" i="1"/>
  <c r="G374" i="1"/>
  <c r="G372" i="1"/>
  <c r="G370" i="1"/>
  <c r="G368" i="1"/>
  <c r="G366" i="1"/>
  <c r="G364" i="1"/>
  <c r="G362" i="1"/>
  <c r="G360" i="1"/>
  <c r="G358" i="1"/>
  <c r="G356" i="1"/>
  <c r="G354" i="1"/>
  <c r="G352" i="1"/>
  <c r="G350" i="1"/>
  <c r="G348" i="1"/>
  <c r="G346" i="1"/>
  <c r="G344" i="1"/>
  <c r="G342" i="1"/>
  <c r="G340" i="1"/>
  <c r="G338" i="1"/>
  <c r="G336" i="1"/>
  <c r="F334" i="1"/>
  <c r="F330" i="1"/>
  <c r="F326" i="1"/>
  <c r="F322" i="1"/>
  <c r="F318" i="1"/>
  <c r="F314" i="1"/>
  <c r="F310" i="1"/>
  <c r="F304" i="1"/>
  <c r="F296" i="1"/>
  <c r="F288" i="1"/>
  <c r="F280" i="1"/>
  <c r="F272" i="1"/>
  <c r="F264" i="1"/>
  <c r="F256" i="1"/>
  <c r="F248" i="1"/>
  <c r="F240" i="1"/>
  <c r="F232" i="1"/>
  <c r="F224" i="1"/>
  <c r="F12" i="1"/>
  <c r="F14" i="1"/>
  <c r="F16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62" i="1"/>
  <c r="F64" i="1"/>
  <c r="F66" i="1"/>
  <c r="F68" i="1"/>
  <c r="F70" i="1"/>
  <c r="F72" i="1"/>
  <c r="F74" i="1"/>
  <c r="F76" i="1"/>
  <c r="F78" i="1"/>
  <c r="F80" i="1"/>
  <c r="F82" i="1"/>
  <c r="F84" i="1"/>
  <c r="F86" i="1"/>
  <c r="F88" i="1"/>
  <c r="F90" i="1"/>
  <c r="F92" i="1"/>
  <c r="F94" i="1"/>
  <c r="F96" i="1"/>
  <c r="F98" i="1"/>
  <c r="F100" i="1"/>
  <c r="F102" i="1"/>
  <c r="F104" i="1"/>
  <c r="F106" i="1"/>
  <c r="F108" i="1"/>
  <c r="F110" i="1"/>
  <c r="F112" i="1"/>
  <c r="F114" i="1"/>
  <c r="F116" i="1"/>
  <c r="F118" i="1"/>
  <c r="F120" i="1"/>
  <c r="F122" i="1"/>
  <c r="F124" i="1"/>
  <c r="F126" i="1"/>
  <c r="F128" i="1"/>
  <c r="F130" i="1"/>
  <c r="F132" i="1"/>
  <c r="F134" i="1"/>
  <c r="F136" i="1"/>
  <c r="F138" i="1"/>
  <c r="F140" i="1"/>
  <c r="F142" i="1"/>
  <c r="F144" i="1"/>
  <c r="F146" i="1"/>
  <c r="F148" i="1"/>
  <c r="F150" i="1"/>
  <c r="F152" i="1"/>
  <c r="F154" i="1"/>
  <c r="F156" i="1"/>
  <c r="F158" i="1"/>
  <c r="F160" i="1"/>
  <c r="F162" i="1"/>
  <c r="F164" i="1"/>
  <c r="F166" i="1"/>
  <c r="F168" i="1"/>
  <c r="F170" i="1"/>
  <c r="F172" i="1"/>
  <c r="F174" i="1"/>
  <c r="F176" i="1"/>
  <c r="F178" i="1"/>
  <c r="F180" i="1"/>
  <c r="F11" i="1"/>
  <c r="F13" i="1"/>
  <c r="F15" i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43" i="1"/>
  <c r="F45" i="1"/>
  <c r="F47" i="1"/>
  <c r="F49" i="1"/>
  <c r="F51" i="1"/>
  <c r="F53" i="1"/>
  <c r="F55" i="1"/>
  <c r="F57" i="1"/>
  <c r="F59" i="1"/>
  <c r="F61" i="1"/>
  <c r="F63" i="1"/>
  <c r="F65" i="1"/>
  <c r="F67" i="1"/>
  <c r="F69" i="1"/>
  <c r="F71" i="1"/>
  <c r="F73" i="1"/>
  <c r="F75" i="1"/>
  <c r="F77" i="1"/>
  <c r="F79" i="1"/>
  <c r="F81" i="1"/>
  <c r="F83" i="1"/>
  <c r="F85" i="1"/>
  <c r="F87" i="1"/>
  <c r="F89" i="1"/>
  <c r="F91" i="1"/>
  <c r="F93" i="1"/>
  <c r="F95" i="1"/>
  <c r="F97" i="1"/>
  <c r="F99" i="1"/>
  <c r="F101" i="1"/>
  <c r="F103" i="1"/>
  <c r="F105" i="1"/>
  <c r="F107" i="1"/>
  <c r="F109" i="1"/>
  <c r="F111" i="1"/>
  <c r="F113" i="1"/>
  <c r="F115" i="1"/>
  <c r="F117" i="1"/>
  <c r="F119" i="1"/>
  <c r="F121" i="1"/>
  <c r="F123" i="1"/>
  <c r="F125" i="1"/>
  <c r="F127" i="1"/>
  <c r="F129" i="1"/>
  <c r="F131" i="1"/>
  <c r="F133" i="1"/>
  <c r="F135" i="1"/>
  <c r="F137" i="1"/>
  <c r="F139" i="1"/>
  <c r="F141" i="1"/>
  <c r="F143" i="1"/>
  <c r="F145" i="1"/>
  <c r="F147" i="1"/>
  <c r="F149" i="1"/>
  <c r="F151" i="1"/>
  <c r="J151" i="1" s="1"/>
  <c r="F153" i="1"/>
  <c r="F155" i="1"/>
  <c r="F157" i="1"/>
  <c r="F159" i="1"/>
  <c r="F161" i="1"/>
  <c r="F163" i="1"/>
  <c r="J163" i="1" s="1"/>
  <c r="F165" i="1"/>
  <c r="F167" i="1"/>
  <c r="F169" i="1"/>
  <c r="F171" i="1"/>
  <c r="F173" i="1"/>
  <c r="F175" i="1"/>
  <c r="F177" i="1"/>
  <c r="F181" i="1"/>
  <c r="F183" i="1"/>
  <c r="F185" i="1"/>
  <c r="F187" i="1"/>
  <c r="F189" i="1"/>
  <c r="F191" i="1"/>
  <c r="F193" i="1"/>
  <c r="F195" i="1"/>
  <c r="F197" i="1"/>
  <c r="F199" i="1"/>
  <c r="F201" i="1"/>
  <c r="F203" i="1"/>
  <c r="F205" i="1"/>
  <c r="F207" i="1"/>
  <c r="F209" i="1"/>
  <c r="F211" i="1"/>
  <c r="F213" i="1"/>
  <c r="F215" i="1"/>
  <c r="F217" i="1"/>
  <c r="F219" i="1"/>
  <c r="F221" i="1"/>
  <c r="F223" i="1"/>
  <c r="F225" i="1"/>
  <c r="F227" i="1"/>
  <c r="F229" i="1"/>
  <c r="F231" i="1"/>
  <c r="F233" i="1"/>
  <c r="F235" i="1"/>
  <c r="F237" i="1"/>
  <c r="F239" i="1"/>
  <c r="F241" i="1"/>
  <c r="F243" i="1"/>
  <c r="F245" i="1"/>
  <c r="F247" i="1"/>
  <c r="F249" i="1"/>
  <c r="F251" i="1"/>
  <c r="F253" i="1"/>
  <c r="F255" i="1"/>
  <c r="F257" i="1"/>
  <c r="F259" i="1"/>
  <c r="F261" i="1"/>
  <c r="F263" i="1"/>
  <c r="F265" i="1"/>
  <c r="F267" i="1"/>
  <c r="F26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F295" i="1"/>
  <c r="F297" i="1"/>
  <c r="F299" i="1"/>
  <c r="F301" i="1"/>
  <c r="F303" i="1"/>
  <c r="F305" i="1"/>
  <c r="F307" i="1"/>
  <c r="F309" i="1"/>
  <c r="F311" i="1"/>
  <c r="F313" i="1"/>
  <c r="F315" i="1"/>
  <c r="F317" i="1"/>
  <c r="F319" i="1"/>
  <c r="F321" i="1"/>
  <c r="F323" i="1"/>
  <c r="F325" i="1"/>
  <c r="F327" i="1"/>
  <c r="F329" i="1"/>
  <c r="F331" i="1"/>
  <c r="F333" i="1"/>
  <c r="F335" i="1"/>
  <c r="F179" i="1"/>
  <c r="F182" i="1"/>
  <c r="F184" i="1"/>
  <c r="F186" i="1"/>
  <c r="F188" i="1"/>
  <c r="F190" i="1"/>
  <c r="F192" i="1"/>
  <c r="F194" i="1"/>
  <c r="F196" i="1"/>
  <c r="F198" i="1"/>
  <c r="F200" i="1"/>
  <c r="F202" i="1"/>
  <c r="F204" i="1"/>
  <c r="F206" i="1"/>
  <c r="F208" i="1"/>
  <c r="F210" i="1"/>
  <c r="F212" i="1"/>
  <c r="F454" i="1"/>
  <c r="F452" i="1"/>
  <c r="J452" i="1" s="1"/>
  <c r="F450" i="1"/>
  <c r="F448" i="1"/>
  <c r="J448" i="1" s="1"/>
  <c r="F446" i="1"/>
  <c r="F444" i="1"/>
  <c r="J444" i="1" s="1"/>
  <c r="F442" i="1"/>
  <c r="F440" i="1"/>
  <c r="J440" i="1" s="1"/>
  <c r="F438" i="1"/>
  <c r="F436" i="1"/>
  <c r="J436" i="1" s="1"/>
  <c r="F434" i="1"/>
  <c r="F432" i="1"/>
  <c r="J432" i="1" s="1"/>
  <c r="F430" i="1"/>
  <c r="F428" i="1"/>
  <c r="J428" i="1" s="1"/>
  <c r="F426" i="1"/>
  <c r="F424" i="1"/>
  <c r="F422" i="1"/>
  <c r="I422" i="1" s="1"/>
  <c r="F420" i="1"/>
  <c r="F418" i="1"/>
  <c r="F416" i="1"/>
  <c r="F414" i="1"/>
  <c r="I414" i="1" s="1"/>
  <c r="F412" i="1"/>
  <c r="F410" i="1"/>
  <c r="F408" i="1"/>
  <c r="F406" i="1"/>
  <c r="I406" i="1" s="1"/>
  <c r="F404" i="1"/>
  <c r="F402" i="1"/>
  <c r="F400" i="1"/>
  <c r="I400" i="1" s="1"/>
  <c r="F398" i="1"/>
  <c r="I398" i="1" s="1"/>
  <c r="F396" i="1"/>
  <c r="F394" i="1"/>
  <c r="F392" i="1"/>
  <c r="I392" i="1" s="1"/>
  <c r="F390" i="1"/>
  <c r="I390" i="1" s="1"/>
  <c r="F388" i="1"/>
  <c r="F386" i="1"/>
  <c r="F384" i="1"/>
  <c r="I384" i="1" s="1"/>
  <c r="F382" i="1"/>
  <c r="I382" i="1" s="1"/>
  <c r="F380" i="1"/>
  <c r="F378" i="1"/>
  <c r="F376" i="1"/>
  <c r="I376" i="1" s="1"/>
  <c r="F374" i="1"/>
  <c r="I374" i="1" s="1"/>
  <c r="F372" i="1"/>
  <c r="F370" i="1"/>
  <c r="F368" i="1"/>
  <c r="I368" i="1" s="1"/>
  <c r="F366" i="1"/>
  <c r="F364" i="1"/>
  <c r="F362" i="1"/>
  <c r="F360" i="1"/>
  <c r="F358" i="1"/>
  <c r="F356" i="1"/>
  <c r="F354" i="1"/>
  <c r="F352" i="1"/>
  <c r="F350" i="1"/>
  <c r="F348" i="1"/>
  <c r="F346" i="1"/>
  <c r="F344" i="1"/>
  <c r="F342" i="1"/>
  <c r="F340" i="1"/>
  <c r="F338" i="1"/>
  <c r="F336" i="1"/>
  <c r="G333" i="1"/>
  <c r="G329" i="1"/>
  <c r="G325" i="1"/>
  <c r="G321" i="1"/>
  <c r="G317" i="1"/>
  <c r="G313" i="1"/>
  <c r="F302" i="1"/>
  <c r="F294" i="1"/>
  <c r="F286" i="1"/>
  <c r="F278" i="1"/>
  <c r="F270" i="1"/>
  <c r="F262" i="1"/>
  <c r="F254" i="1"/>
  <c r="F246" i="1"/>
  <c r="F238" i="1"/>
  <c r="F230" i="1"/>
  <c r="F222" i="1"/>
  <c r="F214" i="1"/>
  <c r="G12" i="1"/>
  <c r="G14" i="1"/>
  <c r="G16" i="1"/>
  <c r="G18" i="1"/>
  <c r="G20" i="1"/>
  <c r="G22" i="1"/>
  <c r="G24" i="1"/>
  <c r="G26" i="1"/>
  <c r="G28" i="1"/>
  <c r="G30" i="1"/>
  <c r="G32" i="1"/>
  <c r="G34" i="1"/>
  <c r="G36" i="1"/>
  <c r="G38" i="1"/>
  <c r="G40" i="1"/>
  <c r="G42" i="1"/>
  <c r="G44" i="1"/>
  <c r="G46" i="1"/>
  <c r="G48" i="1"/>
  <c r="G50" i="1"/>
  <c r="G52" i="1"/>
  <c r="G54" i="1"/>
  <c r="G56" i="1"/>
  <c r="G58" i="1"/>
  <c r="G60" i="1"/>
  <c r="G62" i="1"/>
  <c r="G64" i="1"/>
  <c r="G66" i="1"/>
  <c r="G68" i="1"/>
  <c r="G70" i="1"/>
  <c r="G72" i="1"/>
  <c r="G74" i="1"/>
  <c r="G76" i="1"/>
  <c r="G78" i="1"/>
  <c r="G80" i="1"/>
  <c r="G82" i="1"/>
  <c r="G84" i="1"/>
  <c r="G86" i="1"/>
  <c r="G88" i="1"/>
  <c r="G90" i="1"/>
  <c r="G92" i="1"/>
  <c r="G94" i="1"/>
  <c r="G96" i="1"/>
  <c r="G98" i="1"/>
  <c r="G100" i="1"/>
  <c r="G102" i="1"/>
  <c r="G104" i="1"/>
  <c r="G106" i="1"/>
  <c r="G108" i="1"/>
  <c r="G110" i="1"/>
  <c r="G112" i="1"/>
  <c r="G114" i="1"/>
  <c r="G116" i="1"/>
  <c r="G118" i="1"/>
  <c r="G120" i="1"/>
  <c r="G122" i="1"/>
  <c r="G124" i="1"/>
  <c r="G126" i="1"/>
  <c r="G128" i="1"/>
  <c r="G130" i="1"/>
  <c r="G132" i="1"/>
  <c r="G134" i="1"/>
  <c r="G136" i="1"/>
  <c r="G138" i="1"/>
  <c r="G140" i="1"/>
  <c r="G142" i="1"/>
  <c r="G144" i="1"/>
  <c r="G146" i="1"/>
  <c r="G148" i="1"/>
  <c r="G150" i="1"/>
  <c r="G152" i="1"/>
  <c r="G154" i="1"/>
  <c r="G156" i="1"/>
  <c r="G158" i="1"/>
  <c r="G160" i="1"/>
  <c r="G162" i="1"/>
  <c r="G164" i="1"/>
  <c r="G166" i="1"/>
  <c r="G168" i="1"/>
  <c r="G170" i="1"/>
  <c r="G172" i="1"/>
  <c r="G174" i="1"/>
  <c r="G176" i="1"/>
  <c r="G178" i="1"/>
  <c r="G180" i="1"/>
  <c r="G15" i="1"/>
  <c r="G23" i="1"/>
  <c r="G31" i="1"/>
  <c r="G39" i="1"/>
  <c r="G47" i="1"/>
  <c r="G55" i="1"/>
  <c r="G63" i="1"/>
  <c r="G71" i="1"/>
  <c r="G79" i="1"/>
  <c r="G87" i="1"/>
  <c r="G95" i="1"/>
  <c r="G103" i="1"/>
  <c r="G111" i="1"/>
  <c r="G119" i="1"/>
  <c r="G127" i="1"/>
  <c r="G135" i="1"/>
  <c r="G143" i="1"/>
  <c r="G151" i="1"/>
  <c r="G159" i="1"/>
  <c r="G167" i="1"/>
  <c r="G175" i="1"/>
  <c r="G17" i="1"/>
  <c r="G25" i="1"/>
  <c r="G33" i="1"/>
  <c r="G41" i="1"/>
  <c r="G49" i="1"/>
  <c r="G57" i="1"/>
  <c r="G65" i="1"/>
  <c r="G73" i="1"/>
  <c r="G81" i="1"/>
  <c r="G89" i="1"/>
  <c r="G97" i="1"/>
  <c r="G105" i="1"/>
  <c r="G113" i="1"/>
  <c r="G121" i="1"/>
  <c r="G129" i="1"/>
  <c r="G137" i="1"/>
  <c r="G145" i="1"/>
  <c r="G153" i="1"/>
  <c r="G161" i="1"/>
  <c r="G169" i="1"/>
  <c r="G177" i="1"/>
  <c r="G181" i="1"/>
  <c r="G183" i="1"/>
  <c r="G185" i="1"/>
  <c r="G187" i="1"/>
  <c r="G189" i="1"/>
  <c r="G191" i="1"/>
  <c r="G193" i="1"/>
  <c r="G195" i="1"/>
  <c r="G197" i="1"/>
  <c r="G199" i="1"/>
  <c r="G201" i="1"/>
  <c r="G203" i="1"/>
  <c r="G205" i="1"/>
  <c r="G207" i="1"/>
  <c r="G209" i="1"/>
  <c r="G211" i="1"/>
  <c r="G213" i="1"/>
  <c r="G215" i="1"/>
  <c r="G217" i="1"/>
  <c r="G219" i="1"/>
  <c r="G221" i="1"/>
  <c r="G223" i="1"/>
  <c r="G225" i="1"/>
  <c r="G227" i="1"/>
  <c r="G229" i="1"/>
  <c r="G231" i="1"/>
  <c r="G233" i="1"/>
  <c r="G235" i="1"/>
  <c r="G237" i="1"/>
  <c r="G239" i="1"/>
  <c r="G241" i="1"/>
  <c r="G243" i="1"/>
  <c r="G245" i="1"/>
  <c r="G247" i="1"/>
  <c r="G249" i="1"/>
  <c r="G251" i="1"/>
  <c r="G253" i="1"/>
  <c r="G255" i="1"/>
  <c r="G257" i="1"/>
  <c r="G259" i="1"/>
  <c r="G261" i="1"/>
  <c r="G263" i="1"/>
  <c r="G265" i="1"/>
  <c r="G267" i="1"/>
  <c r="G269" i="1"/>
  <c r="G271" i="1"/>
  <c r="G273" i="1"/>
  <c r="G275" i="1"/>
  <c r="G277" i="1"/>
  <c r="G279" i="1"/>
  <c r="G281" i="1"/>
  <c r="G283" i="1"/>
  <c r="G285" i="1"/>
  <c r="G287" i="1"/>
  <c r="G289" i="1"/>
  <c r="G291" i="1"/>
  <c r="G293" i="1"/>
  <c r="G295" i="1"/>
  <c r="G297" i="1"/>
  <c r="G299" i="1"/>
  <c r="G301" i="1"/>
  <c r="G303" i="1"/>
  <c r="G305" i="1"/>
  <c r="G307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3" i="1"/>
  <c r="G21" i="1"/>
  <c r="G29" i="1"/>
  <c r="G37" i="1"/>
  <c r="G45" i="1"/>
  <c r="G53" i="1"/>
  <c r="G61" i="1"/>
  <c r="G69" i="1"/>
  <c r="G77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79" i="1"/>
  <c r="G182" i="1"/>
  <c r="G184" i="1"/>
  <c r="G186" i="1"/>
  <c r="G188" i="1"/>
  <c r="G190" i="1"/>
  <c r="G192" i="1"/>
  <c r="G194" i="1"/>
  <c r="G196" i="1"/>
  <c r="G198" i="1"/>
  <c r="G200" i="1"/>
  <c r="G202" i="1"/>
  <c r="G204" i="1"/>
  <c r="G206" i="1"/>
  <c r="G208" i="1"/>
  <c r="G210" i="1"/>
  <c r="G212" i="1"/>
  <c r="G214" i="1"/>
  <c r="G216" i="1"/>
  <c r="G218" i="1"/>
  <c r="G220" i="1"/>
  <c r="G222" i="1"/>
  <c r="G224" i="1"/>
  <c r="G226" i="1"/>
  <c r="G228" i="1"/>
  <c r="G230" i="1"/>
  <c r="G232" i="1"/>
  <c r="G234" i="1"/>
  <c r="G236" i="1"/>
  <c r="G238" i="1"/>
  <c r="G240" i="1"/>
  <c r="G242" i="1"/>
  <c r="G244" i="1"/>
  <c r="G246" i="1"/>
  <c r="G248" i="1"/>
  <c r="G250" i="1"/>
  <c r="G252" i="1"/>
  <c r="G254" i="1"/>
  <c r="G256" i="1"/>
  <c r="G258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84" i="1"/>
  <c r="G286" i="1"/>
  <c r="G288" i="1"/>
  <c r="G290" i="1"/>
  <c r="G292" i="1"/>
  <c r="G294" i="1"/>
  <c r="G296" i="1"/>
  <c r="G298" i="1"/>
  <c r="G300" i="1"/>
  <c r="G302" i="1"/>
  <c r="G304" i="1"/>
  <c r="G306" i="1"/>
  <c r="G308" i="1"/>
  <c r="G310" i="1"/>
  <c r="G312" i="1"/>
  <c r="G314" i="1"/>
  <c r="G316" i="1"/>
  <c r="G318" i="1"/>
  <c r="G320" i="1"/>
  <c r="G322" i="1"/>
  <c r="G324" i="1"/>
  <c r="G326" i="1"/>
  <c r="G328" i="1"/>
  <c r="G330" i="1"/>
  <c r="G332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F332" i="1"/>
  <c r="F328" i="1"/>
  <c r="F324" i="1"/>
  <c r="F320" i="1"/>
  <c r="F316" i="1"/>
  <c r="F312" i="1"/>
  <c r="F308" i="1"/>
  <c r="F300" i="1"/>
  <c r="F292" i="1"/>
  <c r="F284" i="1"/>
  <c r="F276" i="1"/>
  <c r="F268" i="1"/>
  <c r="F260" i="1"/>
  <c r="J260" i="1" s="1"/>
  <c r="F252" i="1"/>
  <c r="J252" i="1" s="1"/>
  <c r="F244" i="1"/>
  <c r="F236" i="1"/>
  <c r="F228" i="1"/>
  <c r="J228" i="1" s="1"/>
  <c r="F220" i="1"/>
  <c r="J220" i="1" s="1"/>
  <c r="F455" i="1"/>
  <c r="F453" i="1"/>
  <c r="F451" i="1"/>
  <c r="J451" i="1" s="1"/>
  <c r="F449" i="1"/>
  <c r="F447" i="1"/>
  <c r="F445" i="1"/>
  <c r="F443" i="1"/>
  <c r="J443" i="1" s="1"/>
  <c r="F441" i="1"/>
  <c r="F439" i="1"/>
  <c r="F437" i="1"/>
  <c r="F435" i="1"/>
  <c r="F433" i="1"/>
  <c r="F431" i="1"/>
  <c r="F429" i="1"/>
  <c r="F427" i="1"/>
  <c r="F425" i="1"/>
  <c r="F423" i="1"/>
  <c r="F421" i="1"/>
  <c r="F419" i="1"/>
  <c r="I419" i="1" s="1"/>
  <c r="F417" i="1"/>
  <c r="F415" i="1"/>
  <c r="F413" i="1"/>
  <c r="F411" i="1"/>
  <c r="I411" i="1" s="1"/>
  <c r="F409" i="1"/>
  <c r="F407" i="1"/>
  <c r="F405" i="1"/>
  <c r="F403" i="1"/>
  <c r="I403" i="1" s="1"/>
  <c r="F401" i="1"/>
  <c r="F399" i="1"/>
  <c r="F397" i="1"/>
  <c r="F395" i="1"/>
  <c r="I395" i="1" s="1"/>
  <c r="F393" i="1"/>
  <c r="F391" i="1"/>
  <c r="F389" i="1"/>
  <c r="F387" i="1"/>
  <c r="I387" i="1" s="1"/>
  <c r="F385" i="1"/>
  <c r="F383" i="1"/>
  <c r="F381" i="1"/>
  <c r="F379" i="1"/>
  <c r="I379" i="1" s="1"/>
  <c r="F377" i="1"/>
  <c r="F375" i="1"/>
  <c r="F373" i="1"/>
  <c r="F371" i="1"/>
  <c r="I371" i="1" s="1"/>
  <c r="F369" i="1"/>
  <c r="F367" i="1"/>
  <c r="F365" i="1"/>
  <c r="F363" i="1"/>
  <c r="F361" i="1"/>
  <c r="F359" i="1"/>
  <c r="F357" i="1"/>
  <c r="F355" i="1"/>
  <c r="F353" i="1"/>
  <c r="F351" i="1"/>
  <c r="F349" i="1"/>
  <c r="F347" i="1"/>
  <c r="F345" i="1"/>
  <c r="F343" i="1"/>
  <c r="F341" i="1"/>
  <c r="F339" i="1"/>
  <c r="F337" i="1"/>
  <c r="G334" i="1"/>
  <c r="G331" i="1"/>
  <c r="G327" i="1"/>
  <c r="G323" i="1"/>
  <c r="G319" i="1"/>
  <c r="G315" i="1"/>
  <c r="G311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J188" i="1" l="1"/>
  <c r="J175" i="1"/>
  <c r="J190" i="1"/>
  <c r="J177" i="1"/>
  <c r="J153" i="1"/>
  <c r="J180" i="1"/>
  <c r="J156" i="1"/>
  <c r="J178" i="1"/>
  <c r="J154" i="1"/>
  <c r="J186" i="1"/>
  <c r="J173" i="1"/>
  <c r="J149" i="1"/>
  <c r="J176" i="1"/>
  <c r="J152" i="1"/>
  <c r="J184" i="1"/>
  <c r="J171" i="1"/>
  <c r="J147" i="1"/>
  <c r="J174" i="1"/>
  <c r="J150" i="1"/>
  <c r="J182" i="1"/>
  <c r="J169" i="1"/>
  <c r="J145" i="1"/>
  <c r="J172" i="1"/>
  <c r="J148" i="1"/>
  <c r="J179" i="1"/>
  <c r="J193" i="1"/>
  <c r="J167" i="1"/>
  <c r="J170" i="1"/>
  <c r="J146" i="1"/>
  <c r="J191" i="1"/>
  <c r="J165" i="1"/>
  <c r="J168" i="1"/>
  <c r="J189" i="1"/>
  <c r="J166" i="1"/>
  <c r="J187" i="1"/>
  <c r="J161" i="1"/>
  <c r="J164" i="1"/>
  <c r="J185" i="1"/>
  <c r="J159" i="1"/>
  <c r="J162" i="1"/>
  <c r="J194" i="1"/>
  <c r="J183" i="1"/>
  <c r="J157" i="1"/>
  <c r="J160" i="1"/>
  <c r="J192" i="1"/>
  <c r="J181" i="1"/>
  <c r="J155" i="1"/>
  <c r="J158" i="1"/>
  <c r="J55" i="1"/>
  <c r="J63" i="1"/>
  <c r="J39" i="1"/>
  <c r="J15" i="1"/>
  <c r="J66" i="1"/>
  <c r="J42" i="1"/>
  <c r="J18" i="1"/>
  <c r="J35" i="1"/>
  <c r="J38" i="1"/>
  <c r="J14" i="1"/>
  <c r="J57" i="1"/>
  <c r="J33" i="1"/>
  <c r="J36" i="1"/>
  <c r="J12" i="1"/>
  <c r="J31" i="1"/>
  <c r="J34" i="1"/>
  <c r="J53" i="1"/>
  <c r="J29" i="1"/>
  <c r="J56" i="1"/>
  <c r="J32" i="1"/>
  <c r="J51" i="1"/>
  <c r="J27" i="1"/>
  <c r="J54" i="1"/>
  <c r="J30" i="1"/>
  <c r="J73" i="1"/>
  <c r="J49" i="1"/>
  <c r="J25" i="1"/>
  <c r="J52" i="1"/>
  <c r="J28" i="1"/>
  <c r="J71" i="1"/>
  <c r="J47" i="1"/>
  <c r="J23" i="1"/>
  <c r="J74" i="1"/>
  <c r="J50" i="1"/>
  <c r="J26" i="1"/>
  <c r="J10" i="1"/>
  <c r="J45" i="1"/>
  <c r="J21" i="1"/>
  <c r="J72" i="1"/>
  <c r="J48" i="1"/>
  <c r="J24" i="1"/>
  <c r="J43" i="1"/>
  <c r="J19" i="1"/>
  <c r="J46" i="1"/>
  <c r="J22" i="1"/>
  <c r="J65" i="1"/>
  <c r="J41" i="1"/>
  <c r="J17" i="1"/>
  <c r="J68" i="1"/>
  <c r="J44" i="1"/>
  <c r="J20" i="1"/>
  <c r="J37" i="1"/>
  <c r="J13" i="1"/>
  <c r="J40" i="1"/>
  <c r="J16" i="1"/>
  <c r="I1063" i="1"/>
  <c r="I1095" i="1"/>
  <c r="I1127" i="1"/>
  <c r="I1155" i="1"/>
  <c r="I1179" i="1"/>
  <c r="I1203" i="1"/>
  <c r="I1323" i="1"/>
  <c r="I1347" i="1"/>
  <c r="I1371" i="1"/>
  <c r="I1395" i="1"/>
  <c r="I1515" i="1"/>
  <c r="I1587" i="1"/>
  <c r="I1611" i="1"/>
  <c r="I1635" i="1"/>
  <c r="I1659" i="1"/>
  <c r="I1683" i="1"/>
  <c r="I1755" i="1"/>
  <c r="I1779" i="1"/>
  <c r="I1803" i="1"/>
  <c r="J458" i="1"/>
  <c r="I1791" i="1"/>
  <c r="I365" i="1"/>
  <c r="I389" i="1"/>
  <c r="I413" i="1"/>
  <c r="I437" i="1"/>
  <c r="J437" i="1"/>
  <c r="I430" i="1"/>
  <c r="J430" i="1"/>
  <c r="I438" i="1"/>
  <c r="J438" i="1"/>
  <c r="I446" i="1"/>
  <c r="J446" i="1"/>
  <c r="I454" i="1"/>
  <c r="J454" i="1"/>
  <c r="I467" i="1"/>
  <c r="J467" i="1"/>
  <c r="I499" i="1"/>
  <c r="J499" i="1"/>
  <c r="I979" i="1"/>
  <c r="J979" i="1"/>
  <c r="I1420" i="1"/>
  <c r="J1420" i="1"/>
  <c r="I1428" i="1"/>
  <c r="J1428" i="1"/>
  <c r="I1436" i="1"/>
  <c r="J1436" i="1"/>
  <c r="I1444" i="1"/>
  <c r="J1444" i="1"/>
  <c r="I1452" i="1"/>
  <c r="J1452" i="1"/>
  <c r="I1460" i="1"/>
  <c r="J1460" i="1"/>
  <c r="I1468" i="1"/>
  <c r="J1468" i="1"/>
  <c r="I1476" i="1"/>
  <c r="J1476" i="1"/>
  <c r="I1484" i="1"/>
  <c r="J1484" i="1"/>
  <c r="I1492" i="1"/>
  <c r="J1492" i="1"/>
  <c r="I481" i="1"/>
  <c r="J481" i="1"/>
  <c r="I993" i="1"/>
  <c r="J993" i="1"/>
  <c r="I463" i="1"/>
  <c r="J463" i="1"/>
  <c r="I495" i="1"/>
  <c r="J495" i="1"/>
  <c r="I975" i="1"/>
  <c r="J975" i="1"/>
  <c r="I1425" i="1"/>
  <c r="J1425" i="1"/>
  <c r="I1433" i="1"/>
  <c r="J1433" i="1"/>
  <c r="I1441" i="1"/>
  <c r="J1441" i="1"/>
  <c r="I1449" i="1"/>
  <c r="J1449" i="1"/>
  <c r="I1457" i="1"/>
  <c r="J1457" i="1"/>
  <c r="I1465" i="1"/>
  <c r="J1465" i="1"/>
  <c r="I1473" i="1"/>
  <c r="J1473" i="1"/>
  <c r="I1481" i="1"/>
  <c r="J1481" i="1"/>
  <c r="I1489" i="1"/>
  <c r="J1489" i="1"/>
  <c r="I1497" i="1"/>
  <c r="J1497" i="1"/>
  <c r="J485" i="1"/>
  <c r="J997" i="1"/>
  <c r="J1000" i="1"/>
  <c r="J992" i="1"/>
  <c r="J984" i="1"/>
  <c r="J976" i="1"/>
  <c r="J504" i="1"/>
  <c r="J496" i="1"/>
  <c r="J488" i="1"/>
  <c r="J480" i="1"/>
  <c r="J472" i="1"/>
  <c r="J464" i="1"/>
  <c r="J456" i="1"/>
  <c r="I427" i="1"/>
  <c r="J427" i="1"/>
  <c r="I373" i="1"/>
  <c r="I397" i="1"/>
  <c r="I421" i="1"/>
  <c r="I453" i="1"/>
  <c r="J453" i="1"/>
  <c r="J455" i="1"/>
  <c r="I487" i="1"/>
  <c r="J487" i="1"/>
  <c r="I999" i="1"/>
  <c r="J999" i="1"/>
  <c r="I1419" i="1"/>
  <c r="J1419" i="1"/>
  <c r="I1427" i="1"/>
  <c r="J1427" i="1"/>
  <c r="I1435" i="1"/>
  <c r="J1435" i="1"/>
  <c r="I1443" i="1"/>
  <c r="J1443" i="1"/>
  <c r="I1451" i="1"/>
  <c r="J1451" i="1"/>
  <c r="I1459" i="1"/>
  <c r="J1459" i="1"/>
  <c r="I1467" i="1"/>
  <c r="J1467" i="1"/>
  <c r="I1475" i="1"/>
  <c r="J1475" i="1"/>
  <c r="I1483" i="1"/>
  <c r="J1483" i="1"/>
  <c r="I1491" i="1"/>
  <c r="J1491" i="1"/>
  <c r="J477" i="1"/>
  <c r="J989" i="1"/>
  <c r="J998" i="1"/>
  <c r="J990" i="1"/>
  <c r="J982" i="1"/>
  <c r="J974" i="1"/>
  <c r="J502" i="1"/>
  <c r="J494" i="1"/>
  <c r="J486" i="1"/>
  <c r="J478" i="1"/>
  <c r="J470" i="1"/>
  <c r="J462" i="1"/>
  <c r="I435" i="1"/>
  <c r="J435" i="1"/>
  <c r="I381" i="1"/>
  <c r="I405" i="1"/>
  <c r="I429" i="1"/>
  <c r="J429" i="1"/>
  <c r="I445" i="1"/>
  <c r="J445" i="1"/>
  <c r="J431" i="1"/>
  <c r="J439" i="1"/>
  <c r="J447" i="1"/>
  <c r="J433" i="1"/>
  <c r="J441" i="1"/>
  <c r="J449" i="1"/>
  <c r="J434" i="1"/>
  <c r="J442" i="1"/>
  <c r="J450" i="1"/>
  <c r="I479" i="1"/>
  <c r="J479" i="1"/>
  <c r="I991" i="1"/>
  <c r="J991" i="1"/>
  <c r="I1421" i="1"/>
  <c r="J1421" i="1"/>
  <c r="I1429" i="1"/>
  <c r="J1429" i="1"/>
  <c r="I1437" i="1"/>
  <c r="J1437" i="1"/>
  <c r="I1445" i="1"/>
  <c r="J1445" i="1"/>
  <c r="I1453" i="1"/>
  <c r="J1453" i="1"/>
  <c r="I1461" i="1"/>
  <c r="J1461" i="1"/>
  <c r="I1469" i="1"/>
  <c r="J1469" i="1"/>
  <c r="I1477" i="1"/>
  <c r="J1477" i="1"/>
  <c r="I1485" i="1"/>
  <c r="J1485" i="1"/>
  <c r="I1493" i="1"/>
  <c r="J1493" i="1"/>
  <c r="J469" i="1"/>
  <c r="J501" i="1"/>
  <c r="J981" i="1"/>
  <c r="J996" i="1"/>
  <c r="J988" i="1"/>
  <c r="J980" i="1"/>
  <c r="J972" i="1"/>
  <c r="J500" i="1"/>
  <c r="J492" i="1"/>
  <c r="J484" i="1"/>
  <c r="J476" i="1"/>
  <c r="J468" i="1"/>
  <c r="J460" i="1"/>
  <c r="I475" i="1"/>
  <c r="J475" i="1"/>
  <c r="I987" i="1"/>
  <c r="J987" i="1"/>
  <c r="I1418" i="1"/>
  <c r="J1418" i="1"/>
  <c r="I1426" i="1"/>
  <c r="J1426" i="1"/>
  <c r="I1434" i="1"/>
  <c r="J1434" i="1"/>
  <c r="I1442" i="1"/>
  <c r="J1442" i="1"/>
  <c r="I1450" i="1"/>
  <c r="J1450" i="1"/>
  <c r="I1458" i="1"/>
  <c r="J1458" i="1"/>
  <c r="I1466" i="1"/>
  <c r="J1466" i="1"/>
  <c r="I1474" i="1"/>
  <c r="J1474" i="1"/>
  <c r="I1482" i="1"/>
  <c r="J1482" i="1"/>
  <c r="I1490" i="1"/>
  <c r="J1490" i="1"/>
  <c r="I457" i="1"/>
  <c r="J457" i="1"/>
  <c r="I489" i="1"/>
  <c r="J489" i="1"/>
  <c r="I969" i="1"/>
  <c r="J969" i="1"/>
  <c r="I471" i="1"/>
  <c r="J471" i="1"/>
  <c r="I503" i="1"/>
  <c r="J503" i="1"/>
  <c r="I983" i="1"/>
  <c r="J983" i="1"/>
  <c r="I1423" i="1"/>
  <c r="J1423" i="1"/>
  <c r="I1431" i="1"/>
  <c r="J1431" i="1"/>
  <c r="I1439" i="1"/>
  <c r="J1439" i="1"/>
  <c r="I1447" i="1"/>
  <c r="J1447" i="1"/>
  <c r="I1455" i="1"/>
  <c r="J1455" i="1"/>
  <c r="I1463" i="1"/>
  <c r="J1463" i="1"/>
  <c r="I1471" i="1"/>
  <c r="J1471" i="1"/>
  <c r="I1479" i="1"/>
  <c r="J1479" i="1"/>
  <c r="I1487" i="1"/>
  <c r="J1487" i="1"/>
  <c r="I1495" i="1"/>
  <c r="J1495" i="1"/>
  <c r="J461" i="1"/>
  <c r="J493" i="1"/>
  <c r="J973" i="1"/>
  <c r="J994" i="1"/>
  <c r="J986" i="1"/>
  <c r="J978" i="1"/>
  <c r="J970" i="1"/>
  <c r="J498" i="1"/>
  <c r="J490" i="1"/>
  <c r="J482" i="1"/>
  <c r="J474" i="1"/>
  <c r="J466" i="1"/>
  <c r="J89" i="1"/>
  <c r="J81" i="1"/>
  <c r="J84" i="1"/>
  <c r="J60" i="1"/>
  <c r="I1556" i="1"/>
  <c r="J1556" i="1"/>
  <c r="I1564" i="1"/>
  <c r="J1564" i="1"/>
  <c r="I1553" i="1"/>
  <c r="J1553" i="1"/>
  <c r="I1561" i="1"/>
  <c r="J1561" i="1"/>
  <c r="J87" i="1"/>
  <c r="J79" i="1"/>
  <c r="J58" i="1"/>
  <c r="I1558" i="1"/>
  <c r="J1558" i="1"/>
  <c r="I1566" i="1"/>
  <c r="J1566" i="1"/>
  <c r="I1555" i="1"/>
  <c r="J1555" i="1"/>
  <c r="I1563" i="1"/>
  <c r="J1563" i="1"/>
  <c r="J88" i="1"/>
  <c r="J80" i="1"/>
  <c r="I1557" i="1"/>
  <c r="J1557" i="1"/>
  <c r="I1565" i="1"/>
  <c r="J1565" i="1"/>
  <c r="J59" i="1"/>
  <c r="J86" i="1"/>
  <c r="J78" i="1"/>
  <c r="I1554" i="1"/>
  <c r="J1554" i="1"/>
  <c r="I1562" i="1"/>
  <c r="J1562" i="1"/>
  <c r="I1551" i="1"/>
  <c r="J1551" i="1"/>
  <c r="I1559" i="1"/>
  <c r="J1559" i="1"/>
  <c r="J82" i="1"/>
  <c r="J85" i="1"/>
  <c r="J83" i="1"/>
  <c r="I659" i="1"/>
  <c r="J659" i="1"/>
  <c r="I641" i="1"/>
  <c r="J641" i="1"/>
  <c r="I655" i="1"/>
  <c r="J655" i="1"/>
  <c r="J645" i="1"/>
  <c r="J664" i="1"/>
  <c r="J656" i="1"/>
  <c r="J648" i="1"/>
  <c r="J640" i="1"/>
  <c r="J632" i="1"/>
  <c r="I647" i="1"/>
  <c r="J647" i="1"/>
  <c r="J637" i="1"/>
  <c r="J662" i="1"/>
  <c r="J654" i="1"/>
  <c r="J646" i="1"/>
  <c r="J638" i="1"/>
  <c r="I639" i="1"/>
  <c r="J639" i="1"/>
  <c r="J661" i="1"/>
  <c r="J660" i="1"/>
  <c r="J652" i="1"/>
  <c r="J644" i="1"/>
  <c r="J636" i="1"/>
  <c r="I635" i="1"/>
  <c r="J635" i="1"/>
  <c r="I649" i="1"/>
  <c r="J649" i="1"/>
  <c r="I663" i="1"/>
  <c r="J663" i="1"/>
  <c r="J653" i="1"/>
  <c r="J658" i="1"/>
  <c r="J650" i="1"/>
  <c r="J642" i="1"/>
  <c r="J634" i="1"/>
  <c r="I915" i="1"/>
  <c r="J915" i="1"/>
  <c r="I947" i="1"/>
  <c r="J947" i="1"/>
  <c r="I929" i="1"/>
  <c r="J929" i="1"/>
  <c r="I961" i="1"/>
  <c r="J961" i="1"/>
  <c r="I911" i="1"/>
  <c r="J911" i="1"/>
  <c r="I943" i="1"/>
  <c r="J943" i="1"/>
  <c r="J933" i="1"/>
  <c r="J965" i="1"/>
  <c r="J968" i="1"/>
  <c r="J960" i="1"/>
  <c r="J952" i="1"/>
  <c r="J944" i="1"/>
  <c r="J936" i="1"/>
  <c r="J928" i="1"/>
  <c r="J920" i="1"/>
  <c r="J912" i="1"/>
  <c r="I935" i="1"/>
  <c r="J935" i="1"/>
  <c r="I967" i="1"/>
  <c r="J967" i="1"/>
  <c r="J925" i="1"/>
  <c r="J957" i="1"/>
  <c r="J966" i="1"/>
  <c r="J958" i="1"/>
  <c r="J950" i="1"/>
  <c r="J942" i="1"/>
  <c r="J934" i="1"/>
  <c r="J926" i="1"/>
  <c r="J918" i="1"/>
  <c r="J910" i="1"/>
  <c r="I927" i="1"/>
  <c r="J927" i="1"/>
  <c r="I959" i="1"/>
  <c r="J959" i="1"/>
  <c r="J917" i="1"/>
  <c r="J949" i="1"/>
  <c r="J964" i="1"/>
  <c r="J956" i="1"/>
  <c r="J948" i="1"/>
  <c r="J940" i="1"/>
  <c r="J932" i="1"/>
  <c r="J924" i="1"/>
  <c r="J916" i="1"/>
  <c r="J908" i="1"/>
  <c r="I923" i="1"/>
  <c r="J923" i="1"/>
  <c r="I955" i="1"/>
  <c r="J955" i="1"/>
  <c r="I937" i="1"/>
  <c r="J937" i="1"/>
  <c r="I919" i="1"/>
  <c r="J919" i="1"/>
  <c r="I951" i="1"/>
  <c r="J951" i="1"/>
  <c r="J909" i="1"/>
  <c r="J941" i="1"/>
  <c r="J962" i="1"/>
  <c r="J954" i="1"/>
  <c r="J946" i="1"/>
  <c r="J938" i="1"/>
  <c r="J930" i="1"/>
  <c r="J922" i="1"/>
  <c r="J914" i="1"/>
  <c r="I408" i="1"/>
  <c r="I416" i="1"/>
  <c r="I424" i="1"/>
  <c r="I432" i="1"/>
  <c r="I440" i="1"/>
  <c r="I448" i="1"/>
  <c r="C2" i="1"/>
  <c r="J69" i="1"/>
  <c r="J61" i="1"/>
  <c r="J64" i="1"/>
  <c r="J67" i="1"/>
  <c r="J70" i="1"/>
  <c r="J62" i="1"/>
  <c r="J1702" i="1"/>
  <c r="I1702" i="1"/>
  <c r="J1718" i="1"/>
  <c r="I1718" i="1"/>
  <c r="I1228" i="1"/>
  <c r="J1228" i="1"/>
  <c r="I1236" i="1"/>
  <c r="J1236" i="1"/>
  <c r="I1244" i="1"/>
  <c r="J1244" i="1"/>
  <c r="I1252" i="1"/>
  <c r="J1252" i="1"/>
  <c r="I1260" i="1"/>
  <c r="J1260" i="1"/>
  <c r="I1268" i="1"/>
  <c r="J1268" i="1"/>
  <c r="I1276" i="1"/>
  <c r="J1276" i="1"/>
  <c r="I1284" i="1"/>
  <c r="J1284" i="1"/>
  <c r="I1292" i="1"/>
  <c r="J1292" i="1"/>
  <c r="I1300" i="1"/>
  <c r="J1300" i="1"/>
  <c r="I1308" i="1"/>
  <c r="J1308" i="1"/>
  <c r="I1316" i="1"/>
  <c r="J1316" i="1"/>
  <c r="J1532" i="1"/>
  <c r="I1532" i="1"/>
  <c r="J1540" i="1"/>
  <c r="I1540" i="1"/>
  <c r="J1548" i="1"/>
  <c r="I1548" i="1"/>
  <c r="J1708" i="1"/>
  <c r="I1708" i="1"/>
  <c r="J1716" i="1"/>
  <c r="I1716" i="1"/>
  <c r="J1724" i="1"/>
  <c r="I1724" i="1"/>
  <c r="I1225" i="1"/>
  <c r="J1225" i="1"/>
  <c r="I1233" i="1"/>
  <c r="J1233" i="1"/>
  <c r="I1241" i="1"/>
  <c r="J1241" i="1"/>
  <c r="I1249" i="1"/>
  <c r="J1249" i="1"/>
  <c r="I1257" i="1"/>
  <c r="J1257" i="1"/>
  <c r="I1265" i="1"/>
  <c r="J1265" i="1"/>
  <c r="I1273" i="1"/>
  <c r="J1273" i="1"/>
  <c r="I1281" i="1"/>
  <c r="J1281" i="1"/>
  <c r="I1289" i="1"/>
  <c r="J1289" i="1"/>
  <c r="I1297" i="1"/>
  <c r="J1297" i="1"/>
  <c r="I1305" i="1"/>
  <c r="J1305" i="1"/>
  <c r="I1313" i="1"/>
  <c r="J1313" i="1"/>
  <c r="J1529" i="1"/>
  <c r="I1529" i="1"/>
  <c r="J1537" i="1"/>
  <c r="I1537" i="1"/>
  <c r="J1545" i="1"/>
  <c r="I1545" i="1"/>
  <c r="J1705" i="1"/>
  <c r="I1705" i="1"/>
  <c r="J1713" i="1"/>
  <c r="I1713" i="1"/>
  <c r="J1721" i="1"/>
  <c r="I1721" i="1"/>
  <c r="J1729" i="1"/>
  <c r="I1729" i="1"/>
  <c r="I485" i="1"/>
  <c r="I517" i="1"/>
  <c r="I549" i="1"/>
  <c r="I581" i="1"/>
  <c r="I613" i="1"/>
  <c r="I645" i="1"/>
  <c r="I677" i="1"/>
  <c r="I709" i="1"/>
  <c r="I741" i="1"/>
  <c r="I773" i="1"/>
  <c r="I805" i="1"/>
  <c r="I837" i="1"/>
  <c r="I869" i="1"/>
  <c r="I901" i="1"/>
  <c r="I933" i="1"/>
  <c r="I965" i="1"/>
  <c r="I997" i="1"/>
  <c r="I1029" i="1"/>
  <c r="I1061" i="1"/>
  <c r="I1093" i="1"/>
  <c r="I1125" i="1"/>
  <c r="J1710" i="1"/>
  <c r="I1710" i="1"/>
  <c r="J1726" i="1"/>
  <c r="I1726" i="1"/>
  <c r="I1227" i="1"/>
  <c r="J1227" i="1"/>
  <c r="I1243" i="1"/>
  <c r="J1243" i="1"/>
  <c r="I1259" i="1"/>
  <c r="J1259" i="1"/>
  <c r="I1275" i="1"/>
  <c r="J1275" i="1"/>
  <c r="I1283" i="1"/>
  <c r="J1283" i="1"/>
  <c r="I1299" i="1"/>
  <c r="J1299" i="1"/>
  <c r="I1307" i="1"/>
  <c r="J1307" i="1"/>
  <c r="J1531" i="1"/>
  <c r="I1531" i="1"/>
  <c r="J1547" i="1"/>
  <c r="I1547" i="1"/>
  <c r="J1707" i="1"/>
  <c r="I1707" i="1"/>
  <c r="J1715" i="1"/>
  <c r="I1715" i="1"/>
  <c r="J1723" i="1"/>
  <c r="I1723" i="1"/>
  <c r="J1731" i="1"/>
  <c r="I1731" i="1"/>
  <c r="J1224" i="1"/>
  <c r="J1232" i="1"/>
  <c r="J1240" i="1"/>
  <c r="J1248" i="1"/>
  <c r="J1256" i="1"/>
  <c r="J1264" i="1"/>
  <c r="J1272" i="1"/>
  <c r="J1280" i="1"/>
  <c r="J1288" i="1"/>
  <c r="J1296" i="1"/>
  <c r="J1304" i="1"/>
  <c r="J1312" i="1"/>
  <c r="I1528" i="1"/>
  <c r="I1536" i="1"/>
  <c r="I1544" i="1"/>
  <c r="I1560" i="1"/>
  <c r="I1568" i="1"/>
  <c r="I1576" i="1"/>
  <c r="I1584" i="1"/>
  <c r="I1592" i="1"/>
  <c r="I1600" i="1"/>
  <c r="I1608" i="1"/>
  <c r="I1616" i="1"/>
  <c r="I1624" i="1"/>
  <c r="I1632" i="1"/>
  <c r="I1640" i="1"/>
  <c r="I1648" i="1"/>
  <c r="I1656" i="1"/>
  <c r="I1664" i="1"/>
  <c r="I1672" i="1"/>
  <c r="I1680" i="1"/>
  <c r="I1688" i="1"/>
  <c r="I1696" i="1"/>
  <c r="J1704" i="1"/>
  <c r="I1704" i="1"/>
  <c r="J1712" i="1"/>
  <c r="I1712" i="1"/>
  <c r="J1720" i="1"/>
  <c r="I1720" i="1"/>
  <c r="J1728" i="1"/>
  <c r="I1728" i="1"/>
  <c r="I1736" i="1"/>
  <c r="I1744" i="1"/>
  <c r="I1752" i="1"/>
  <c r="I1760" i="1"/>
  <c r="I1768" i="1"/>
  <c r="I1776" i="1"/>
  <c r="I1784" i="1"/>
  <c r="I1792" i="1"/>
  <c r="I1800" i="1"/>
  <c r="I1808" i="1"/>
  <c r="I1229" i="1"/>
  <c r="J1229" i="1"/>
  <c r="I1237" i="1"/>
  <c r="J1237" i="1"/>
  <c r="I1245" i="1"/>
  <c r="J1245" i="1"/>
  <c r="I1253" i="1"/>
  <c r="J1253" i="1"/>
  <c r="I1261" i="1"/>
  <c r="J1261" i="1"/>
  <c r="I1269" i="1"/>
  <c r="J1269" i="1"/>
  <c r="I1277" i="1"/>
  <c r="J1277" i="1"/>
  <c r="I1285" i="1"/>
  <c r="J1285" i="1"/>
  <c r="I1293" i="1"/>
  <c r="J1293" i="1"/>
  <c r="I1301" i="1"/>
  <c r="J1301" i="1"/>
  <c r="I1309" i="1"/>
  <c r="J1309" i="1"/>
  <c r="I1317" i="1"/>
  <c r="J1317" i="1"/>
  <c r="J1533" i="1"/>
  <c r="I1533" i="1"/>
  <c r="J1541" i="1"/>
  <c r="I1541" i="1"/>
  <c r="J1549" i="1"/>
  <c r="I1549" i="1"/>
  <c r="J1709" i="1"/>
  <c r="I1709" i="1"/>
  <c r="J1717" i="1"/>
  <c r="I1717" i="1"/>
  <c r="J1725" i="1"/>
  <c r="I1725" i="1"/>
  <c r="I1235" i="1"/>
  <c r="J1235" i="1"/>
  <c r="I1251" i="1"/>
  <c r="J1251" i="1"/>
  <c r="I1267" i="1"/>
  <c r="J1267" i="1"/>
  <c r="I1291" i="1"/>
  <c r="J1291" i="1"/>
  <c r="J1539" i="1"/>
  <c r="I1539" i="1"/>
  <c r="J11" i="1"/>
  <c r="I1226" i="1"/>
  <c r="J1226" i="1"/>
  <c r="I1234" i="1"/>
  <c r="J1234" i="1"/>
  <c r="I1242" i="1"/>
  <c r="J1242" i="1"/>
  <c r="I1250" i="1"/>
  <c r="J1250" i="1"/>
  <c r="I1258" i="1"/>
  <c r="J1258" i="1"/>
  <c r="I1266" i="1"/>
  <c r="J1266" i="1"/>
  <c r="I1274" i="1"/>
  <c r="J1274" i="1"/>
  <c r="I1282" i="1"/>
  <c r="J1282" i="1"/>
  <c r="I1290" i="1"/>
  <c r="J1290" i="1"/>
  <c r="I1298" i="1"/>
  <c r="J1298" i="1"/>
  <c r="I1306" i="1"/>
  <c r="J1306" i="1"/>
  <c r="I1314" i="1"/>
  <c r="J1314" i="1"/>
  <c r="J1530" i="1"/>
  <c r="I1530" i="1"/>
  <c r="J1538" i="1"/>
  <c r="I1538" i="1"/>
  <c r="J1546" i="1"/>
  <c r="I1546" i="1"/>
  <c r="J1706" i="1"/>
  <c r="I1706" i="1"/>
  <c r="J1714" i="1"/>
  <c r="I1714" i="1"/>
  <c r="J1722" i="1"/>
  <c r="I1722" i="1"/>
  <c r="J1730" i="1"/>
  <c r="I1730" i="1"/>
  <c r="I1231" i="1"/>
  <c r="J1231" i="1"/>
  <c r="I1239" i="1"/>
  <c r="J1239" i="1"/>
  <c r="I1247" i="1"/>
  <c r="J1247" i="1"/>
  <c r="I1255" i="1"/>
  <c r="J1255" i="1"/>
  <c r="I1263" i="1"/>
  <c r="J1263" i="1"/>
  <c r="I1271" i="1"/>
  <c r="J1271" i="1"/>
  <c r="I1279" i="1"/>
  <c r="J1279" i="1"/>
  <c r="I1287" i="1"/>
  <c r="J1287" i="1"/>
  <c r="I1295" i="1"/>
  <c r="J1295" i="1"/>
  <c r="I1303" i="1"/>
  <c r="J1303" i="1"/>
  <c r="I1311" i="1"/>
  <c r="J1311" i="1"/>
  <c r="J1527" i="1"/>
  <c r="I1527" i="1"/>
  <c r="J1535" i="1"/>
  <c r="I1535" i="1"/>
  <c r="J1543" i="1"/>
  <c r="I1543" i="1"/>
  <c r="J1703" i="1"/>
  <c r="I1703" i="1"/>
  <c r="J1711" i="1"/>
  <c r="I1711" i="1"/>
  <c r="J1719" i="1"/>
  <c r="I1719" i="1"/>
  <c r="J1727" i="1"/>
  <c r="I1727" i="1"/>
  <c r="J2615" i="1"/>
  <c r="J2607" i="1"/>
  <c r="J2599" i="1"/>
  <c r="J2591" i="1"/>
  <c r="J2583" i="1"/>
  <c r="J2575" i="1"/>
  <c r="J2567" i="1"/>
  <c r="J2559" i="1"/>
  <c r="J2551" i="1"/>
  <c r="J2543" i="1"/>
  <c r="J2535" i="1"/>
  <c r="I2527" i="1"/>
  <c r="I2519" i="1"/>
  <c r="I2511" i="1"/>
  <c r="I2503" i="1"/>
  <c r="I2495" i="1"/>
  <c r="I2487" i="1"/>
  <c r="I2479" i="1"/>
  <c r="I2471" i="1"/>
  <c r="I2463" i="1"/>
  <c r="I2455" i="1"/>
  <c r="I2447" i="1"/>
  <c r="I2439" i="1"/>
  <c r="I2431" i="1"/>
  <c r="I2423" i="1"/>
  <c r="I2415" i="1"/>
  <c r="I2407" i="1"/>
  <c r="I2399" i="1"/>
  <c r="I2391" i="1"/>
  <c r="I2383" i="1"/>
  <c r="I2375" i="1"/>
  <c r="I2367" i="1"/>
  <c r="I2359" i="1"/>
  <c r="I2351" i="1"/>
  <c r="I2343" i="1"/>
  <c r="I2335" i="1"/>
  <c r="I2327" i="1"/>
  <c r="I2319" i="1"/>
  <c r="I2311" i="1"/>
  <c r="I2303" i="1"/>
  <c r="I2295" i="1"/>
  <c r="I2287" i="1"/>
  <c r="I2279" i="1"/>
  <c r="I2271" i="1"/>
  <c r="I2263" i="1"/>
  <c r="I2255" i="1"/>
  <c r="I2247" i="1"/>
  <c r="I2239" i="1"/>
  <c r="I2231" i="1"/>
  <c r="I2223" i="1"/>
  <c r="I2215" i="1"/>
  <c r="I2207" i="1"/>
  <c r="I2199" i="1"/>
  <c r="I2191" i="1"/>
  <c r="I2183" i="1"/>
  <c r="I2175" i="1"/>
  <c r="I2167" i="1"/>
  <c r="I2159" i="1"/>
  <c r="I2151" i="1"/>
  <c r="I2143" i="1"/>
  <c r="I2135" i="1"/>
  <c r="I2127" i="1"/>
  <c r="I2119" i="1"/>
  <c r="I2111" i="1"/>
  <c r="I2103" i="1"/>
  <c r="I2095" i="1"/>
  <c r="I2087" i="1"/>
  <c r="I2061" i="1"/>
  <c r="I2029" i="1"/>
  <c r="I1997" i="1"/>
  <c r="I1965" i="1"/>
  <c r="I1933" i="1"/>
  <c r="I1901" i="1"/>
  <c r="I1869" i="1"/>
  <c r="I1837" i="1"/>
  <c r="I2079" i="1"/>
  <c r="I2047" i="1"/>
  <c r="I2015" i="1"/>
  <c r="I1983" i="1"/>
  <c r="I1951" i="1"/>
  <c r="I1919" i="1"/>
  <c r="I1887" i="1"/>
  <c r="I1855" i="1"/>
  <c r="I1823" i="1"/>
  <c r="J2614" i="1"/>
  <c r="J2606" i="1"/>
  <c r="J2598" i="1"/>
  <c r="J2590" i="1"/>
  <c r="J2582" i="1"/>
  <c r="J2574" i="1"/>
  <c r="J2566" i="1"/>
  <c r="J2558" i="1"/>
  <c r="J2550" i="1"/>
  <c r="J2542" i="1"/>
  <c r="J2534" i="1"/>
  <c r="I2526" i="1"/>
  <c r="I2518" i="1"/>
  <c r="I2510" i="1"/>
  <c r="I2502" i="1"/>
  <c r="I2494" i="1"/>
  <c r="I2486" i="1"/>
  <c r="I2478" i="1"/>
  <c r="I2470" i="1"/>
  <c r="I2462" i="1"/>
  <c r="I2454" i="1"/>
  <c r="I2446" i="1"/>
  <c r="I2438" i="1"/>
  <c r="I2430" i="1"/>
  <c r="I2422" i="1"/>
  <c r="I2414" i="1"/>
  <c r="I2406" i="1"/>
  <c r="I2398" i="1"/>
  <c r="I2390" i="1"/>
  <c r="I2382" i="1"/>
  <c r="I2374" i="1"/>
  <c r="I2366" i="1"/>
  <c r="I2358" i="1"/>
  <c r="I2350" i="1"/>
  <c r="I2342" i="1"/>
  <c r="I2334" i="1"/>
  <c r="I2326" i="1"/>
  <c r="I2318" i="1"/>
  <c r="I2310" i="1"/>
  <c r="I2302" i="1"/>
  <c r="I2294" i="1"/>
  <c r="I2286" i="1"/>
  <c r="I2278" i="1"/>
  <c r="I2270" i="1"/>
  <c r="I2262" i="1"/>
  <c r="I2254" i="1"/>
  <c r="I2246" i="1"/>
  <c r="I2238" i="1"/>
  <c r="I2230" i="1"/>
  <c r="I2222" i="1"/>
  <c r="I2214" i="1"/>
  <c r="I2206" i="1"/>
  <c r="I2198" i="1"/>
  <c r="I2190" i="1"/>
  <c r="I2182" i="1"/>
  <c r="I2174" i="1"/>
  <c r="I2166" i="1"/>
  <c r="I2158" i="1"/>
  <c r="I2150" i="1"/>
  <c r="I2142" i="1"/>
  <c r="I2134" i="1"/>
  <c r="I2126" i="1"/>
  <c r="I2118" i="1"/>
  <c r="I2110" i="1"/>
  <c r="I2102" i="1"/>
  <c r="I2094" i="1"/>
  <c r="I2086" i="1"/>
  <c r="I2057" i="1"/>
  <c r="I2025" i="1"/>
  <c r="I1993" i="1"/>
  <c r="I1961" i="1"/>
  <c r="I1929" i="1"/>
  <c r="I1897" i="1"/>
  <c r="I1865" i="1"/>
  <c r="I1833" i="1"/>
  <c r="I2075" i="1"/>
  <c r="I2043" i="1"/>
  <c r="I2011" i="1"/>
  <c r="I1979" i="1"/>
  <c r="I1947" i="1"/>
  <c r="I1915" i="1"/>
  <c r="I1883" i="1"/>
  <c r="I1851" i="1"/>
  <c r="I1819" i="1"/>
  <c r="I2080" i="1"/>
  <c r="I2072" i="1"/>
  <c r="I2064" i="1"/>
  <c r="I2056" i="1"/>
  <c r="I2048" i="1"/>
  <c r="I2040" i="1"/>
  <c r="I2032" i="1"/>
  <c r="I2024" i="1"/>
  <c r="I2016" i="1"/>
  <c r="I2008" i="1"/>
  <c r="I2000" i="1"/>
  <c r="I1992" i="1"/>
  <c r="I1984" i="1"/>
  <c r="I1976" i="1"/>
  <c r="I1968" i="1"/>
  <c r="I1960" i="1"/>
  <c r="I1952" i="1"/>
  <c r="I1944" i="1"/>
  <c r="I1936" i="1"/>
  <c r="I1928" i="1"/>
  <c r="I1920" i="1"/>
  <c r="I1912" i="1"/>
  <c r="I1904" i="1"/>
  <c r="I1896" i="1"/>
  <c r="I1888" i="1"/>
  <c r="I1880" i="1"/>
  <c r="I1872" i="1"/>
  <c r="I1864" i="1"/>
  <c r="I1856" i="1"/>
  <c r="I1848" i="1"/>
  <c r="I1840" i="1"/>
  <c r="I1832" i="1"/>
  <c r="I1824" i="1"/>
  <c r="I1816" i="1"/>
  <c r="J2613" i="1"/>
  <c r="J2605" i="1"/>
  <c r="J2597" i="1"/>
  <c r="J2589" i="1"/>
  <c r="J2581" i="1"/>
  <c r="J2573" i="1"/>
  <c r="J2565" i="1"/>
  <c r="J2557" i="1"/>
  <c r="J2549" i="1"/>
  <c r="J2541" i="1"/>
  <c r="J2533" i="1"/>
  <c r="I2525" i="1"/>
  <c r="I2517" i="1"/>
  <c r="I2509" i="1"/>
  <c r="I2501" i="1"/>
  <c r="I2493" i="1"/>
  <c r="I2485" i="1"/>
  <c r="I2477" i="1"/>
  <c r="I2469" i="1"/>
  <c r="I2461" i="1"/>
  <c r="I2453" i="1"/>
  <c r="I2445" i="1"/>
  <c r="I2437" i="1"/>
  <c r="I2429" i="1"/>
  <c r="I2421" i="1"/>
  <c r="I2413" i="1"/>
  <c r="I2405" i="1"/>
  <c r="I2397" i="1"/>
  <c r="I2389" i="1"/>
  <c r="I2381" i="1"/>
  <c r="I2373" i="1"/>
  <c r="I2365" i="1"/>
  <c r="I2357" i="1"/>
  <c r="I2349" i="1"/>
  <c r="I2341" i="1"/>
  <c r="I2333" i="1"/>
  <c r="I2325" i="1"/>
  <c r="I2317" i="1"/>
  <c r="I2309" i="1"/>
  <c r="I2301" i="1"/>
  <c r="I2293" i="1"/>
  <c r="I2285" i="1"/>
  <c r="I2277" i="1"/>
  <c r="I2269" i="1"/>
  <c r="I2261" i="1"/>
  <c r="I2253" i="1"/>
  <c r="I2245" i="1"/>
  <c r="I2237" i="1"/>
  <c r="I2229" i="1"/>
  <c r="I2221" i="1"/>
  <c r="I2213" i="1"/>
  <c r="I2205" i="1"/>
  <c r="I2197" i="1"/>
  <c r="I2189" i="1"/>
  <c r="I2181" i="1"/>
  <c r="I2173" i="1"/>
  <c r="I2165" i="1"/>
  <c r="I2157" i="1"/>
  <c r="I2149" i="1"/>
  <c r="I2141" i="1"/>
  <c r="I2133" i="1"/>
  <c r="I2125" i="1"/>
  <c r="I2117" i="1"/>
  <c r="I2109" i="1"/>
  <c r="I2101" i="1"/>
  <c r="I2093" i="1"/>
  <c r="I2085" i="1"/>
  <c r="I2053" i="1"/>
  <c r="I2021" i="1"/>
  <c r="I1989" i="1"/>
  <c r="I1957" i="1"/>
  <c r="I1925" i="1"/>
  <c r="I1893" i="1"/>
  <c r="I1861" i="1"/>
  <c r="I1829" i="1"/>
  <c r="I2071" i="1"/>
  <c r="I2039" i="1"/>
  <c r="I2007" i="1"/>
  <c r="I1975" i="1"/>
  <c r="I1943" i="1"/>
  <c r="I1911" i="1"/>
  <c r="I1879" i="1"/>
  <c r="I1847" i="1"/>
  <c r="I1815" i="1"/>
  <c r="J2612" i="1"/>
  <c r="J2604" i="1"/>
  <c r="J2596" i="1"/>
  <c r="J2588" i="1"/>
  <c r="J2580" i="1"/>
  <c r="J2572" i="1"/>
  <c r="J2564" i="1"/>
  <c r="J2556" i="1"/>
  <c r="J2548" i="1"/>
  <c r="J2540" i="1"/>
  <c r="J2532" i="1"/>
  <c r="I2524" i="1"/>
  <c r="I2516" i="1"/>
  <c r="I2508" i="1"/>
  <c r="I2500" i="1"/>
  <c r="I2492" i="1"/>
  <c r="I2484" i="1"/>
  <c r="I2476" i="1"/>
  <c r="I2468" i="1"/>
  <c r="I2460" i="1"/>
  <c r="I2452" i="1"/>
  <c r="I2444" i="1"/>
  <c r="I2436" i="1"/>
  <c r="I2428" i="1"/>
  <c r="I2420" i="1"/>
  <c r="I2412" i="1"/>
  <c r="I2404" i="1"/>
  <c r="I2396" i="1"/>
  <c r="I2388" i="1"/>
  <c r="I2380" i="1"/>
  <c r="I2372" i="1"/>
  <c r="I2364" i="1"/>
  <c r="I2356" i="1"/>
  <c r="I2348" i="1"/>
  <c r="I2340" i="1"/>
  <c r="I2332" i="1"/>
  <c r="I2324" i="1"/>
  <c r="I2316" i="1"/>
  <c r="I2308" i="1"/>
  <c r="I2300" i="1"/>
  <c r="I2292" i="1"/>
  <c r="I2284" i="1"/>
  <c r="I2276" i="1"/>
  <c r="I2268" i="1"/>
  <c r="I2260" i="1"/>
  <c r="I2252" i="1"/>
  <c r="I2244" i="1"/>
  <c r="I2236" i="1"/>
  <c r="I2228" i="1"/>
  <c r="I2220" i="1"/>
  <c r="I2212" i="1"/>
  <c r="I2204" i="1"/>
  <c r="I2196" i="1"/>
  <c r="I2188" i="1"/>
  <c r="I2180" i="1"/>
  <c r="I2172" i="1"/>
  <c r="I2164" i="1"/>
  <c r="I2156" i="1"/>
  <c r="I2148" i="1"/>
  <c r="I2140" i="1"/>
  <c r="I2132" i="1"/>
  <c r="I2124" i="1"/>
  <c r="I2116" i="1"/>
  <c r="I2108" i="1"/>
  <c r="I2100" i="1"/>
  <c r="I2092" i="1"/>
  <c r="I2081" i="1"/>
  <c r="I2049" i="1"/>
  <c r="I2017" i="1"/>
  <c r="I1985" i="1"/>
  <c r="I1953" i="1"/>
  <c r="I1921" i="1"/>
  <c r="I1889" i="1"/>
  <c r="I1857" i="1"/>
  <c r="I1825" i="1"/>
  <c r="I2067" i="1"/>
  <c r="I2035" i="1"/>
  <c r="I2003" i="1"/>
  <c r="I1971" i="1"/>
  <c r="I1939" i="1"/>
  <c r="I1907" i="1"/>
  <c r="I1875" i="1"/>
  <c r="I1843" i="1"/>
  <c r="I1811" i="1"/>
  <c r="I2078" i="1"/>
  <c r="I2070" i="1"/>
  <c r="I2062" i="1"/>
  <c r="I2054" i="1"/>
  <c r="I2046" i="1"/>
  <c r="I2038" i="1"/>
  <c r="I2030" i="1"/>
  <c r="I2022" i="1"/>
  <c r="I2014" i="1"/>
  <c r="I2006" i="1"/>
  <c r="I1998" i="1"/>
  <c r="I1990" i="1"/>
  <c r="I1982" i="1"/>
  <c r="I1974" i="1"/>
  <c r="I1966" i="1"/>
  <c r="I1958" i="1"/>
  <c r="I1950" i="1"/>
  <c r="I1942" i="1"/>
  <c r="I1934" i="1"/>
  <c r="I1926" i="1"/>
  <c r="I1918" i="1"/>
  <c r="I1910" i="1"/>
  <c r="I1902" i="1"/>
  <c r="I1894" i="1"/>
  <c r="I1886" i="1"/>
  <c r="I1878" i="1"/>
  <c r="I1870" i="1"/>
  <c r="I1862" i="1"/>
  <c r="I1854" i="1"/>
  <c r="I1846" i="1"/>
  <c r="I1838" i="1"/>
  <c r="I1830" i="1"/>
  <c r="I1822" i="1"/>
  <c r="I1814" i="1"/>
  <c r="I1136" i="1"/>
  <c r="I1112" i="1"/>
  <c r="I1104" i="1"/>
  <c r="I1080" i="1"/>
  <c r="I1072" i="1"/>
  <c r="I1048" i="1"/>
  <c r="I1040" i="1"/>
  <c r="I1016" i="1"/>
  <c r="I1008" i="1"/>
  <c r="I984" i="1"/>
  <c r="I976" i="1"/>
  <c r="I952" i="1"/>
  <c r="I944" i="1"/>
  <c r="I920" i="1"/>
  <c r="I912" i="1"/>
  <c r="I888" i="1"/>
  <c r="I880" i="1"/>
  <c r="I856" i="1"/>
  <c r="I848" i="1"/>
  <c r="I824" i="1"/>
  <c r="I816" i="1"/>
  <c r="I792" i="1"/>
  <c r="I784" i="1"/>
  <c r="I760" i="1"/>
  <c r="I752" i="1"/>
  <c r="I728" i="1"/>
  <c r="I720" i="1"/>
  <c r="I696" i="1"/>
  <c r="I688" i="1"/>
  <c r="I664" i="1"/>
  <c r="I656" i="1"/>
  <c r="I632" i="1"/>
  <c r="I624" i="1"/>
  <c r="I600" i="1"/>
  <c r="I592" i="1"/>
  <c r="I568" i="1"/>
  <c r="I560" i="1"/>
  <c r="I536" i="1"/>
  <c r="I528" i="1"/>
  <c r="I504" i="1"/>
  <c r="I496" i="1"/>
  <c r="I472" i="1"/>
  <c r="I464" i="1"/>
  <c r="J2619" i="1"/>
  <c r="J2611" i="1"/>
  <c r="J2603" i="1"/>
  <c r="J2595" i="1"/>
  <c r="J2587" i="1"/>
  <c r="J2579" i="1"/>
  <c r="J2571" i="1"/>
  <c r="J2563" i="1"/>
  <c r="J2555" i="1"/>
  <c r="J2547" i="1"/>
  <c r="J2539" i="1"/>
  <c r="J2531" i="1"/>
  <c r="I2523" i="1"/>
  <c r="I2515" i="1"/>
  <c r="I2507" i="1"/>
  <c r="I2499" i="1"/>
  <c r="I2491" i="1"/>
  <c r="I2483" i="1"/>
  <c r="I2475" i="1"/>
  <c r="I2467" i="1"/>
  <c r="I2459" i="1"/>
  <c r="I2451" i="1"/>
  <c r="I2443" i="1"/>
  <c r="I2435" i="1"/>
  <c r="I2427" i="1"/>
  <c r="I2419" i="1"/>
  <c r="I2411" i="1"/>
  <c r="I2403" i="1"/>
  <c r="I2395" i="1"/>
  <c r="I2387" i="1"/>
  <c r="I2379" i="1"/>
  <c r="I2371" i="1"/>
  <c r="I2363" i="1"/>
  <c r="I2355" i="1"/>
  <c r="I2347" i="1"/>
  <c r="I2339" i="1"/>
  <c r="I2331" i="1"/>
  <c r="I2323" i="1"/>
  <c r="I2315" i="1"/>
  <c r="I2307" i="1"/>
  <c r="I2299" i="1"/>
  <c r="I2291" i="1"/>
  <c r="I2283" i="1"/>
  <c r="I2275" i="1"/>
  <c r="I2267" i="1"/>
  <c r="I2259" i="1"/>
  <c r="I2251" i="1"/>
  <c r="I2243" i="1"/>
  <c r="I2235" i="1"/>
  <c r="I2227" i="1"/>
  <c r="I2219" i="1"/>
  <c r="I2211" i="1"/>
  <c r="I2203" i="1"/>
  <c r="I2195" i="1"/>
  <c r="I2187" i="1"/>
  <c r="I2179" i="1"/>
  <c r="I2171" i="1"/>
  <c r="I2163" i="1"/>
  <c r="I2155" i="1"/>
  <c r="I2147" i="1"/>
  <c r="I2139" i="1"/>
  <c r="I2131" i="1"/>
  <c r="I2123" i="1"/>
  <c r="I2115" i="1"/>
  <c r="I2107" i="1"/>
  <c r="I2099" i="1"/>
  <c r="I2091" i="1"/>
  <c r="I2077" i="1"/>
  <c r="I2045" i="1"/>
  <c r="I2013" i="1"/>
  <c r="I1981" i="1"/>
  <c r="I1949" i="1"/>
  <c r="I1917" i="1"/>
  <c r="I1885" i="1"/>
  <c r="I1853" i="1"/>
  <c r="I1821" i="1"/>
  <c r="I2063" i="1"/>
  <c r="I2031" i="1"/>
  <c r="I1999" i="1"/>
  <c r="I1967" i="1"/>
  <c r="I1935" i="1"/>
  <c r="I1903" i="1"/>
  <c r="I1871" i="1"/>
  <c r="I1839" i="1"/>
  <c r="J2618" i="1"/>
  <c r="J2610" i="1"/>
  <c r="J2602" i="1"/>
  <c r="J2594" i="1"/>
  <c r="J2586" i="1"/>
  <c r="J2578" i="1"/>
  <c r="J2570" i="1"/>
  <c r="J2562" i="1"/>
  <c r="J2554" i="1"/>
  <c r="J2546" i="1"/>
  <c r="J2538" i="1"/>
  <c r="J2530" i="1"/>
  <c r="I2522" i="1"/>
  <c r="I2514" i="1"/>
  <c r="I2506" i="1"/>
  <c r="I2498" i="1"/>
  <c r="I2490" i="1"/>
  <c r="I2482" i="1"/>
  <c r="I2474" i="1"/>
  <c r="I2466" i="1"/>
  <c r="I2458" i="1"/>
  <c r="I2450" i="1"/>
  <c r="I2442" i="1"/>
  <c r="I2434" i="1"/>
  <c r="I2426" i="1"/>
  <c r="I2418" i="1"/>
  <c r="I2410" i="1"/>
  <c r="I2402" i="1"/>
  <c r="I2394" i="1"/>
  <c r="I2386" i="1"/>
  <c r="I2378" i="1"/>
  <c r="I2370" i="1"/>
  <c r="I2362" i="1"/>
  <c r="I2354" i="1"/>
  <c r="I2346" i="1"/>
  <c r="I2338" i="1"/>
  <c r="I2330" i="1"/>
  <c r="I2322" i="1"/>
  <c r="I2314" i="1"/>
  <c r="I2306" i="1"/>
  <c r="I2298" i="1"/>
  <c r="I2290" i="1"/>
  <c r="I2282" i="1"/>
  <c r="I2274" i="1"/>
  <c r="I2266" i="1"/>
  <c r="I2258" i="1"/>
  <c r="I2250" i="1"/>
  <c r="I2242" i="1"/>
  <c r="I2234" i="1"/>
  <c r="I2226" i="1"/>
  <c r="I2218" i="1"/>
  <c r="I2210" i="1"/>
  <c r="I2202" i="1"/>
  <c r="I2194" i="1"/>
  <c r="I2186" i="1"/>
  <c r="I2178" i="1"/>
  <c r="I2170" i="1"/>
  <c r="I2162" i="1"/>
  <c r="I2154" i="1"/>
  <c r="I2146" i="1"/>
  <c r="I2138" i="1"/>
  <c r="I2130" i="1"/>
  <c r="I2122" i="1"/>
  <c r="I2114" i="1"/>
  <c r="I2106" i="1"/>
  <c r="I2098" i="1"/>
  <c r="I2090" i="1"/>
  <c r="I2073" i="1"/>
  <c r="I2041" i="1"/>
  <c r="I2009" i="1"/>
  <c r="I1977" i="1"/>
  <c r="I1945" i="1"/>
  <c r="I1913" i="1"/>
  <c r="I1881" i="1"/>
  <c r="I1849" i="1"/>
  <c r="I1817" i="1"/>
  <c r="I2059" i="1"/>
  <c r="I2027" i="1"/>
  <c r="I1995" i="1"/>
  <c r="I1963" i="1"/>
  <c r="I1931" i="1"/>
  <c r="I1899" i="1"/>
  <c r="I1867" i="1"/>
  <c r="I1835" i="1"/>
  <c r="I2084" i="1"/>
  <c r="I2076" i="1"/>
  <c r="I2068" i="1"/>
  <c r="I2060" i="1"/>
  <c r="I2052" i="1"/>
  <c r="I2044" i="1"/>
  <c r="I2036" i="1"/>
  <c r="I2028" i="1"/>
  <c r="I2020" i="1"/>
  <c r="I2012" i="1"/>
  <c r="I2004" i="1"/>
  <c r="I1996" i="1"/>
  <c r="I1988" i="1"/>
  <c r="I1980" i="1"/>
  <c r="I1972" i="1"/>
  <c r="I1964" i="1"/>
  <c r="I1956" i="1"/>
  <c r="I1948" i="1"/>
  <c r="I1940" i="1"/>
  <c r="I1932" i="1"/>
  <c r="I1924" i="1"/>
  <c r="I1916" i="1"/>
  <c r="I1908" i="1"/>
  <c r="I1900" i="1"/>
  <c r="I1892" i="1"/>
  <c r="I1884" i="1"/>
  <c r="I1876" i="1"/>
  <c r="I1868" i="1"/>
  <c r="I1860" i="1"/>
  <c r="I1852" i="1"/>
  <c r="I1844" i="1"/>
  <c r="I1836" i="1"/>
  <c r="I1828" i="1"/>
  <c r="I1820" i="1"/>
  <c r="I1812" i="1"/>
  <c r="J2617" i="1"/>
  <c r="J2609" i="1"/>
  <c r="J2601" i="1"/>
  <c r="J2593" i="1"/>
  <c r="J2585" i="1"/>
  <c r="J2577" i="1"/>
  <c r="J2569" i="1"/>
  <c r="J2561" i="1"/>
  <c r="J2553" i="1"/>
  <c r="J2545" i="1"/>
  <c r="J2537" i="1"/>
  <c r="J2529" i="1"/>
  <c r="I2521" i="1"/>
  <c r="I2513" i="1"/>
  <c r="I2505" i="1"/>
  <c r="I2497" i="1"/>
  <c r="I2489" i="1"/>
  <c r="I2481" i="1"/>
  <c r="I2473" i="1"/>
  <c r="I2465" i="1"/>
  <c r="I2457" i="1"/>
  <c r="I2449" i="1"/>
  <c r="I2441" i="1"/>
  <c r="I2433" i="1"/>
  <c r="I2425" i="1"/>
  <c r="I2417" i="1"/>
  <c r="I2409" i="1"/>
  <c r="I2401" i="1"/>
  <c r="I2393" i="1"/>
  <c r="I2385" i="1"/>
  <c r="I2377" i="1"/>
  <c r="I2369" i="1"/>
  <c r="I2361" i="1"/>
  <c r="I2353" i="1"/>
  <c r="I2345" i="1"/>
  <c r="I2337" i="1"/>
  <c r="I2329" i="1"/>
  <c r="I2321" i="1"/>
  <c r="I2313" i="1"/>
  <c r="I2305" i="1"/>
  <c r="I2297" i="1"/>
  <c r="I2289" i="1"/>
  <c r="I2281" i="1"/>
  <c r="I2273" i="1"/>
  <c r="I2265" i="1"/>
  <c r="I2257" i="1"/>
  <c r="I2249" i="1"/>
  <c r="I2241" i="1"/>
  <c r="I2233" i="1"/>
  <c r="I2225" i="1"/>
  <c r="I2217" i="1"/>
  <c r="I2209" i="1"/>
  <c r="I2201" i="1"/>
  <c r="I2193" i="1"/>
  <c r="I2185" i="1"/>
  <c r="I2177" i="1"/>
  <c r="I2169" i="1"/>
  <c r="I2161" i="1"/>
  <c r="I2153" i="1"/>
  <c r="I2145" i="1"/>
  <c r="I2137" i="1"/>
  <c r="I2129" i="1"/>
  <c r="I2121" i="1"/>
  <c r="I2113" i="1"/>
  <c r="I2105" i="1"/>
  <c r="I2097" i="1"/>
  <c r="I2089" i="1"/>
  <c r="I2069" i="1"/>
  <c r="I2037" i="1"/>
  <c r="I2005" i="1"/>
  <c r="I1973" i="1"/>
  <c r="I1941" i="1"/>
  <c r="I1909" i="1"/>
  <c r="I1877" i="1"/>
  <c r="I1845" i="1"/>
  <c r="I1813" i="1"/>
  <c r="I2055" i="1"/>
  <c r="I2023" i="1"/>
  <c r="I1991" i="1"/>
  <c r="I1959" i="1"/>
  <c r="I1927" i="1"/>
  <c r="I1895" i="1"/>
  <c r="I1863" i="1"/>
  <c r="I1831" i="1"/>
  <c r="J2616" i="1"/>
  <c r="J2608" i="1"/>
  <c r="J2600" i="1"/>
  <c r="J2592" i="1"/>
  <c r="J2584" i="1"/>
  <c r="J2576" i="1"/>
  <c r="J2568" i="1"/>
  <c r="J2560" i="1"/>
  <c r="J2552" i="1"/>
  <c r="J2544" i="1"/>
  <c r="J2536" i="1"/>
  <c r="I2528" i="1"/>
  <c r="I2520" i="1"/>
  <c r="I2512" i="1"/>
  <c r="I2504" i="1"/>
  <c r="I2496" i="1"/>
  <c r="I2488" i="1"/>
  <c r="I2480" i="1"/>
  <c r="I2472" i="1"/>
  <c r="I2464" i="1"/>
  <c r="I2456" i="1"/>
  <c r="I2448" i="1"/>
  <c r="I2440" i="1"/>
  <c r="I2432" i="1"/>
  <c r="I2424" i="1"/>
  <c r="I2416" i="1"/>
  <c r="I2408" i="1"/>
  <c r="I2400" i="1"/>
  <c r="I2392" i="1"/>
  <c r="I2384" i="1"/>
  <c r="I2376" i="1"/>
  <c r="I2368" i="1"/>
  <c r="I2360" i="1"/>
  <c r="I2352" i="1"/>
  <c r="I2344" i="1"/>
  <c r="I2336" i="1"/>
  <c r="I2328" i="1"/>
  <c r="I2320" i="1"/>
  <c r="I2312" i="1"/>
  <c r="I2304" i="1"/>
  <c r="I2296" i="1"/>
  <c r="I2288" i="1"/>
  <c r="I2280" i="1"/>
  <c r="I2272" i="1"/>
  <c r="I2264" i="1"/>
  <c r="I2256" i="1"/>
  <c r="I2248" i="1"/>
  <c r="I2240" i="1"/>
  <c r="I2232" i="1"/>
  <c r="I2224" i="1"/>
  <c r="I2216" i="1"/>
  <c r="I2208" i="1"/>
  <c r="I2200" i="1"/>
  <c r="I2192" i="1"/>
  <c r="I2184" i="1"/>
  <c r="I2176" i="1"/>
  <c r="I2168" i="1"/>
  <c r="I2160" i="1"/>
  <c r="I2152" i="1"/>
  <c r="I2144" i="1"/>
  <c r="I2136" i="1"/>
  <c r="I2128" i="1"/>
  <c r="I2120" i="1"/>
  <c r="I2112" i="1"/>
  <c r="I2104" i="1"/>
  <c r="I2096" i="1"/>
  <c r="I2088" i="1"/>
  <c r="I2065" i="1"/>
  <c r="I2033" i="1"/>
  <c r="I2001" i="1"/>
  <c r="I1969" i="1"/>
  <c r="I1937" i="1"/>
  <c r="I1905" i="1"/>
  <c r="I1873" i="1"/>
  <c r="I1841" i="1"/>
  <c r="I2083" i="1"/>
  <c r="I2051" i="1"/>
  <c r="I2019" i="1"/>
  <c r="I1987" i="1"/>
  <c r="I1955" i="1"/>
  <c r="I1923" i="1"/>
  <c r="I1891" i="1"/>
  <c r="I1859" i="1"/>
  <c r="I1827" i="1"/>
  <c r="I2082" i="1"/>
  <c r="I2074" i="1"/>
  <c r="I2066" i="1"/>
  <c r="I2058" i="1"/>
  <c r="I2050" i="1"/>
  <c r="I2042" i="1"/>
  <c r="I2034" i="1"/>
  <c r="I2026" i="1"/>
  <c r="I2018" i="1"/>
  <c r="I2010" i="1"/>
  <c r="I2002" i="1"/>
  <c r="I1994" i="1"/>
  <c r="I1986" i="1"/>
  <c r="I1978" i="1"/>
  <c r="I1970" i="1"/>
  <c r="I1962" i="1"/>
  <c r="I1954" i="1"/>
  <c r="I1946" i="1"/>
  <c r="I1938" i="1"/>
  <c r="I1930" i="1"/>
  <c r="I1922" i="1"/>
  <c r="I1914" i="1"/>
  <c r="I1906" i="1"/>
  <c r="I1898" i="1"/>
  <c r="I1890" i="1"/>
  <c r="I1882" i="1"/>
  <c r="I1874" i="1"/>
  <c r="I1866" i="1"/>
  <c r="I1858" i="1"/>
  <c r="I1850" i="1"/>
  <c r="I1842" i="1"/>
  <c r="I1834" i="1"/>
  <c r="I1826" i="1"/>
  <c r="I1818" i="1"/>
  <c r="I1810" i="1"/>
  <c r="J338" i="1"/>
  <c r="J346" i="1"/>
  <c r="J354" i="1"/>
  <c r="J362" i="1"/>
  <c r="J337" i="1"/>
  <c r="J345" i="1"/>
  <c r="J353" i="1"/>
  <c r="J361" i="1"/>
  <c r="J284" i="1"/>
  <c r="J292" i="1"/>
  <c r="J316" i="1"/>
  <c r="J332" i="1"/>
  <c r="J340" i="1"/>
  <c r="J348" i="1"/>
  <c r="J356" i="1"/>
  <c r="E2" i="1"/>
  <c r="I366" i="1"/>
  <c r="I342" i="1"/>
  <c r="J342" i="1"/>
  <c r="I350" i="1"/>
  <c r="J350" i="1"/>
  <c r="I358" i="1"/>
  <c r="J358" i="1"/>
  <c r="J331" i="1"/>
  <c r="I323" i="1"/>
  <c r="J323" i="1"/>
  <c r="J315" i="1"/>
  <c r="J307" i="1"/>
  <c r="J299" i="1"/>
  <c r="J291" i="1"/>
  <c r="J310" i="1"/>
  <c r="J326" i="1"/>
  <c r="I300" i="1"/>
  <c r="J300" i="1"/>
  <c r="I298" i="1"/>
  <c r="J298" i="1"/>
  <c r="J343" i="1"/>
  <c r="J351" i="1"/>
  <c r="J359" i="1"/>
  <c r="I308" i="1"/>
  <c r="J308" i="1"/>
  <c r="I324" i="1"/>
  <c r="J324" i="1"/>
  <c r="J294" i="1"/>
  <c r="I336" i="1"/>
  <c r="J336" i="1"/>
  <c r="I344" i="1"/>
  <c r="J344" i="1"/>
  <c r="I352" i="1"/>
  <c r="J352" i="1"/>
  <c r="I360" i="1"/>
  <c r="J360" i="1"/>
  <c r="I329" i="1"/>
  <c r="J329" i="1"/>
  <c r="J321" i="1"/>
  <c r="I313" i="1"/>
  <c r="J313" i="1"/>
  <c r="J305" i="1"/>
  <c r="J297" i="1"/>
  <c r="J289" i="1"/>
  <c r="I314" i="1"/>
  <c r="J314" i="1"/>
  <c r="I330" i="1"/>
  <c r="J330" i="1"/>
  <c r="I349" i="1"/>
  <c r="J349" i="1"/>
  <c r="I320" i="1"/>
  <c r="J320" i="1"/>
  <c r="I306" i="1"/>
  <c r="J306" i="1"/>
  <c r="I312" i="1"/>
  <c r="J312" i="1"/>
  <c r="I328" i="1"/>
  <c r="J328" i="1"/>
  <c r="J302" i="1"/>
  <c r="J335" i="1"/>
  <c r="J327" i="1"/>
  <c r="J319" i="1"/>
  <c r="J311" i="1"/>
  <c r="J303" i="1"/>
  <c r="J295" i="1"/>
  <c r="J296" i="1"/>
  <c r="J318" i="1"/>
  <c r="J334" i="1"/>
  <c r="I290" i="1"/>
  <c r="J290" i="1"/>
  <c r="I341" i="1"/>
  <c r="J341" i="1"/>
  <c r="I357" i="1"/>
  <c r="J357" i="1"/>
  <c r="I339" i="1"/>
  <c r="J339" i="1"/>
  <c r="I347" i="1"/>
  <c r="J347" i="1"/>
  <c r="I355" i="1"/>
  <c r="J355" i="1"/>
  <c r="I363" i="1"/>
  <c r="J363" i="1"/>
  <c r="J333" i="1"/>
  <c r="J325" i="1"/>
  <c r="J317" i="1"/>
  <c r="I309" i="1"/>
  <c r="J309" i="1"/>
  <c r="J301" i="1"/>
  <c r="J293" i="1"/>
  <c r="J304" i="1"/>
  <c r="J322" i="1"/>
  <c r="J286" i="1"/>
  <c r="J283" i="1"/>
  <c r="J280" i="1"/>
  <c r="J281" i="1"/>
  <c r="I288" i="1"/>
  <c r="J288" i="1"/>
  <c r="J287" i="1"/>
  <c r="I282" i="1"/>
  <c r="J282" i="1"/>
  <c r="J285" i="1"/>
  <c r="J206" i="1"/>
  <c r="J198" i="1"/>
  <c r="J203" i="1"/>
  <c r="I280" i="1"/>
  <c r="J204" i="1"/>
  <c r="J196" i="1"/>
  <c r="J209" i="1"/>
  <c r="J201" i="1"/>
  <c r="J202" i="1"/>
  <c r="J207" i="1"/>
  <c r="J199" i="1"/>
  <c r="J208" i="1"/>
  <c r="J200" i="1"/>
  <c r="J205" i="1"/>
  <c r="J197" i="1"/>
  <c r="J222" i="1"/>
  <c r="J254" i="1"/>
  <c r="J275" i="1"/>
  <c r="J267" i="1"/>
  <c r="J259" i="1"/>
  <c r="J251" i="1"/>
  <c r="J243" i="1"/>
  <c r="J235" i="1"/>
  <c r="J227" i="1"/>
  <c r="J219" i="1"/>
  <c r="J211" i="1"/>
  <c r="I169" i="1"/>
  <c r="I161" i="1"/>
  <c r="I153" i="1"/>
  <c r="I137" i="1"/>
  <c r="I129" i="1"/>
  <c r="I121" i="1"/>
  <c r="I105" i="1"/>
  <c r="I97" i="1"/>
  <c r="I89" i="1"/>
  <c r="I73" i="1"/>
  <c r="I65" i="1"/>
  <c r="I57" i="1"/>
  <c r="I41" i="1"/>
  <c r="I33" i="1"/>
  <c r="I25" i="1"/>
  <c r="I180" i="1"/>
  <c r="I172" i="1"/>
  <c r="I164" i="1"/>
  <c r="I156" i="1"/>
  <c r="I148" i="1"/>
  <c r="I140" i="1"/>
  <c r="I132" i="1"/>
  <c r="J132" i="1"/>
  <c r="I124" i="1"/>
  <c r="I116" i="1"/>
  <c r="I108" i="1"/>
  <c r="I100" i="1"/>
  <c r="I92" i="1"/>
  <c r="I84" i="1"/>
  <c r="I76" i="1"/>
  <c r="I68" i="1"/>
  <c r="I60" i="1"/>
  <c r="I52" i="1"/>
  <c r="I44" i="1"/>
  <c r="I36" i="1"/>
  <c r="I28" i="1"/>
  <c r="I20" i="1"/>
  <c r="I12" i="1"/>
  <c r="I248" i="1"/>
  <c r="J248" i="1"/>
  <c r="I258" i="1"/>
  <c r="J258" i="1"/>
  <c r="I244" i="1"/>
  <c r="J244" i="1"/>
  <c r="I276" i="1"/>
  <c r="J276" i="1"/>
  <c r="J230" i="1"/>
  <c r="J262" i="1"/>
  <c r="J212" i="1"/>
  <c r="J273" i="1"/>
  <c r="J265" i="1"/>
  <c r="J257" i="1"/>
  <c r="J249" i="1"/>
  <c r="J241" i="1"/>
  <c r="J233" i="1"/>
  <c r="J225" i="1"/>
  <c r="J217" i="1"/>
  <c r="I167" i="1"/>
  <c r="I159" i="1"/>
  <c r="I135" i="1"/>
  <c r="I127" i="1"/>
  <c r="I103" i="1"/>
  <c r="I95" i="1"/>
  <c r="I71" i="1"/>
  <c r="I63" i="1"/>
  <c r="I39" i="1"/>
  <c r="I31" i="1"/>
  <c r="I178" i="1"/>
  <c r="I170" i="1"/>
  <c r="I162" i="1"/>
  <c r="I154" i="1"/>
  <c r="I146" i="1"/>
  <c r="I138" i="1"/>
  <c r="I130" i="1"/>
  <c r="I122" i="1"/>
  <c r="I114" i="1"/>
  <c r="I106" i="1"/>
  <c r="I98" i="1"/>
  <c r="I90" i="1"/>
  <c r="I82" i="1"/>
  <c r="I74" i="1"/>
  <c r="I66" i="1"/>
  <c r="I58" i="1"/>
  <c r="I50" i="1"/>
  <c r="I42" i="1"/>
  <c r="I34" i="1"/>
  <c r="I26" i="1"/>
  <c r="I18" i="1"/>
  <c r="I224" i="1"/>
  <c r="J224" i="1"/>
  <c r="I256" i="1"/>
  <c r="J256" i="1"/>
  <c r="I236" i="1"/>
  <c r="J236" i="1"/>
  <c r="I268" i="1"/>
  <c r="J268" i="1"/>
  <c r="I234" i="1"/>
  <c r="J234" i="1"/>
  <c r="I266" i="1"/>
  <c r="J266" i="1"/>
  <c r="I242" i="1"/>
  <c r="J242" i="1"/>
  <c r="I274" i="1"/>
  <c r="J274" i="1"/>
  <c r="J238" i="1"/>
  <c r="J270" i="1"/>
  <c r="J210" i="1"/>
  <c r="J279" i="1"/>
  <c r="J271" i="1"/>
  <c r="J263" i="1"/>
  <c r="J255" i="1"/>
  <c r="J247" i="1"/>
  <c r="J239" i="1"/>
  <c r="J231" i="1"/>
  <c r="J223" i="1"/>
  <c r="J215" i="1"/>
  <c r="J133" i="1"/>
  <c r="J232" i="1"/>
  <c r="J264" i="1"/>
  <c r="J216" i="1"/>
  <c r="I226" i="1"/>
  <c r="J226" i="1"/>
  <c r="I218" i="1"/>
  <c r="J218" i="1"/>
  <c r="I250" i="1"/>
  <c r="J250" i="1"/>
  <c r="J214" i="1"/>
  <c r="J246" i="1"/>
  <c r="J278" i="1"/>
  <c r="J277" i="1"/>
  <c r="J269" i="1"/>
  <c r="J261" i="1"/>
  <c r="J253" i="1"/>
  <c r="J245" i="1"/>
  <c r="J237" i="1"/>
  <c r="J229" i="1"/>
  <c r="J221" i="1"/>
  <c r="J213" i="1"/>
  <c r="J240" i="1"/>
  <c r="J272" i="1"/>
  <c r="I190" i="1"/>
  <c r="I315" i="1"/>
  <c r="I283" i="1"/>
  <c r="I243" i="1"/>
  <c r="I211" i="1"/>
  <c r="I177" i="1"/>
  <c r="I145" i="1"/>
  <c r="I113" i="1"/>
  <c r="I81" i="1"/>
  <c r="I49" i="1"/>
  <c r="I1128" i="1"/>
  <c r="I1120" i="1"/>
  <c r="I1096" i="1"/>
  <c r="I1088" i="1"/>
  <c r="I1064" i="1"/>
  <c r="I1056" i="1"/>
  <c r="I1032" i="1"/>
  <c r="I1024" i="1"/>
  <c r="I1000" i="1"/>
  <c r="I992" i="1"/>
  <c r="I968" i="1"/>
  <c r="I960" i="1"/>
  <c r="I936" i="1"/>
  <c r="I928" i="1"/>
  <c r="I904" i="1"/>
  <c r="I896" i="1"/>
  <c r="I872" i="1"/>
  <c r="I864" i="1"/>
  <c r="I840" i="1"/>
  <c r="I832" i="1"/>
  <c r="I808" i="1"/>
  <c r="I800" i="1"/>
  <c r="I776" i="1"/>
  <c r="I768" i="1"/>
  <c r="I744" i="1"/>
  <c r="I736" i="1"/>
  <c r="I712" i="1"/>
  <c r="I704" i="1"/>
  <c r="I680" i="1"/>
  <c r="I672" i="1"/>
  <c r="I648" i="1"/>
  <c r="I640" i="1"/>
  <c r="I616" i="1"/>
  <c r="I608" i="1"/>
  <c r="I584" i="1"/>
  <c r="I576" i="1"/>
  <c r="I552" i="1"/>
  <c r="I544" i="1"/>
  <c r="I520" i="1"/>
  <c r="I512" i="1"/>
  <c r="I488" i="1"/>
  <c r="I480" i="1"/>
  <c r="I456" i="1"/>
  <c r="I222" i="1"/>
  <c r="I182" i="1"/>
  <c r="I307" i="1"/>
  <c r="I267" i="1"/>
  <c r="I235" i="1"/>
  <c r="I203" i="1"/>
  <c r="I17" i="1"/>
  <c r="I326" i="1"/>
  <c r="I343" i="1"/>
  <c r="I375" i="1"/>
  <c r="I399" i="1"/>
  <c r="I423" i="1"/>
  <c r="I447" i="1"/>
  <c r="I230" i="1"/>
  <c r="I204" i="1"/>
  <c r="I179" i="1"/>
  <c r="I305" i="1"/>
  <c r="I281" i="1"/>
  <c r="I249" i="1"/>
  <c r="I217" i="1"/>
  <c r="I193" i="1"/>
  <c r="I151" i="1"/>
  <c r="I79" i="1"/>
  <c r="I55" i="1"/>
  <c r="I23" i="1"/>
  <c r="I15" i="1"/>
  <c r="I459" i="1"/>
  <c r="I491" i="1"/>
  <c r="I523" i="1"/>
  <c r="I555" i="1"/>
  <c r="I587" i="1"/>
  <c r="I619" i="1"/>
  <c r="I651" i="1"/>
  <c r="I683" i="1"/>
  <c r="I715" i="1"/>
  <c r="I747" i="1"/>
  <c r="I779" i="1"/>
  <c r="I811" i="1"/>
  <c r="I843" i="1"/>
  <c r="I875" i="1"/>
  <c r="I907" i="1"/>
  <c r="I939" i="1"/>
  <c r="I971" i="1"/>
  <c r="I1003" i="1"/>
  <c r="I1035" i="1"/>
  <c r="I1067" i="1"/>
  <c r="I1099" i="1"/>
  <c r="I1131" i="1"/>
  <c r="I1150" i="1"/>
  <c r="I1158" i="1"/>
  <c r="I1166" i="1"/>
  <c r="I1174" i="1"/>
  <c r="I1182" i="1"/>
  <c r="I1190" i="1"/>
  <c r="I1198" i="1"/>
  <c r="I1206" i="1"/>
  <c r="I1214" i="1"/>
  <c r="I1222" i="1"/>
  <c r="I1230" i="1"/>
  <c r="I1238" i="1"/>
  <c r="I1246" i="1"/>
  <c r="I1254" i="1"/>
  <c r="I1262" i="1"/>
  <c r="I1270" i="1"/>
  <c r="I1278" i="1"/>
  <c r="I1286" i="1"/>
  <c r="I1294" i="1"/>
  <c r="I1302" i="1"/>
  <c r="I1310" i="1"/>
  <c r="I1318" i="1"/>
  <c r="I1326" i="1"/>
  <c r="I1334" i="1"/>
  <c r="I1342" i="1"/>
  <c r="I1350" i="1"/>
  <c r="I1358" i="1"/>
  <c r="I1366" i="1"/>
  <c r="I1374" i="1"/>
  <c r="I1382" i="1"/>
  <c r="I1390" i="1"/>
  <c r="I1398" i="1"/>
  <c r="I1406" i="1"/>
  <c r="I1414" i="1"/>
  <c r="I1422" i="1"/>
  <c r="I1430" i="1"/>
  <c r="I1438" i="1"/>
  <c r="I1446" i="1"/>
  <c r="I1454" i="1"/>
  <c r="I1462" i="1"/>
  <c r="I1470" i="1"/>
  <c r="I1478" i="1"/>
  <c r="I1486" i="1"/>
  <c r="I1494" i="1"/>
  <c r="I1502" i="1"/>
  <c r="I1510" i="1"/>
  <c r="I1518" i="1"/>
  <c r="I1526" i="1"/>
  <c r="J1534" i="1"/>
  <c r="J1542" i="1"/>
  <c r="J1550" i="1"/>
  <c r="I473" i="1"/>
  <c r="I505" i="1"/>
  <c r="I537" i="1"/>
  <c r="I569" i="1"/>
  <c r="I601" i="1"/>
  <c r="I633" i="1"/>
  <c r="I665" i="1"/>
  <c r="I697" i="1"/>
  <c r="I729" i="1"/>
  <c r="I761" i="1"/>
  <c r="I793" i="1"/>
  <c r="I825" i="1"/>
  <c r="I857" i="1"/>
  <c r="I889" i="1"/>
  <c r="I921" i="1"/>
  <c r="I953" i="1"/>
  <c r="I985" i="1"/>
  <c r="I1017" i="1"/>
  <c r="I1049" i="1"/>
  <c r="I1081" i="1"/>
  <c r="I1113" i="1"/>
  <c r="I286" i="1"/>
  <c r="I198" i="1"/>
  <c r="I291" i="1"/>
  <c r="I259" i="1"/>
  <c r="I227" i="1"/>
  <c r="I195" i="1"/>
  <c r="I359" i="1"/>
  <c r="I383" i="1"/>
  <c r="I415" i="1"/>
  <c r="I431" i="1"/>
  <c r="I455" i="1"/>
  <c r="I262" i="1"/>
  <c r="I212" i="1"/>
  <c r="I188" i="1"/>
  <c r="I321" i="1"/>
  <c r="I297" i="1"/>
  <c r="I273" i="1"/>
  <c r="I257" i="1"/>
  <c r="I233" i="1"/>
  <c r="I201" i="1"/>
  <c r="I175" i="1"/>
  <c r="I111" i="1"/>
  <c r="I87" i="1"/>
  <c r="I47" i="1"/>
  <c r="I345" i="1"/>
  <c r="I361" i="1"/>
  <c r="I385" i="1"/>
  <c r="I393" i="1"/>
  <c r="I401" i="1"/>
  <c r="I409" i="1"/>
  <c r="I417" i="1"/>
  <c r="I425" i="1"/>
  <c r="I433" i="1"/>
  <c r="I441" i="1"/>
  <c r="I449" i="1"/>
  <c r="I220" i="1"/>
  <c r="I252" i="1"/>
  <c r="I284" i="1"/>
  <c r="I238" i="1"/>
  <c r="I270" i="1"/>
  <c r="I302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210" i="1"/>
  <c r="I202" i="1"/>
  <c r="I194" i="1"/>
  <c r="I186" i="1"/>
  <c r="I335" i="1"/>
  <c r="I327" i="1"/>
  <c r="I319" i="1"/>
  <c r="I311" i="1"/>
  <c r="I303" i="1"/>
  <c r="I295" i="1"/>
  <c r="I287" i="1"/>
  <c r="I279" i="1"/>
  <c r="I271" i="1"/>
  <c r="I263" i="1"/>
  <c r="I255" i="1"/>
  <c r="I247" i="1"/>
  <c r="I239" i="1"/>
  <c r="I231" i="1"/>
  <c r="I223" i="1"/>
  <c r="I215" i="1"/>
  <c r="I207" i="1"/>
  <c r="I199" i="1"/>
  <c r="I191" i="1"/>
  <c r="I183" i="1"/>
  <c r="I173" i="1"/>
  <c r="I165" i="1"/>
  <c r="I157" i="1"/>
  <c r="I149" i="1"/>
  <c r="I141" i="1"/>
  <c r="I133" i="1"/>
  <c r="I125" i="1"/>
  <c r="I117" i="1"/>
  <c r="I109" i="1"/>
  <c r="I101" i="1"/>
  <c r="I93" i="1"/>
  <c r="I85" i="1"/>
  <c r="I77" i="1"/>
  <c r="I69" i="1"/>
  <c r="I61" i="1"/>
  <c r="I53" i="1"/>
  <c r="I45" i="1"/>
  <c r="I37" i="1"/>
  <c r="I29" i="1"/>
  <c r="I21" i="1"/>
  <c r="I13" i="1"/>
  <c r="I176" i="1"/>
  <c r="I168" i="1"/>
  <c r="I160" i="1"/>
  <c r="I152" i="1"/>
  <c r="I144" i="1"/>
  <c r="I136" i="1"/>
  <c r="I128" i="1"/>
  <c r="I120" i="1"/>
  <c r="I112" i="1"/>
  <c r="I104" i="1"/>
  <c r="I96" i="1"/>
  <c r="I88" i="1"/>
  <c r="I80" i="1"/>
  <c r="I72" i="1"/>
  <c r="I64" i="1"/>
  <c r="I56" i="1"/>
  <c r="I48" i="1"/>
  <c r="I40" i="1"/>
  <c r="I32" i="1"/>
  <c r="I24" i="1"/>
  <c r="I16" i="1"/>
  <c r="I232" i="1"/>
  <c r="I264" i="1"/>
  <c r="I296" i="1"/>
  <c r="I318" i="1"/>
  <c r="I334" i="1"/>
  <c r="I483" i="1"/>
  <c r="I515" i="1"/>
  <c r="I547" i="1"/>
  <c r="I579" i="1"/>
  <c r="I611" i="1"/>
  <c r="I643" i="1"/>
  <c r="I675" i="1"/>
  <c r="I707" i="1"/>
  <c r="I739" i="1"/>
  <c r="I771" i="1"/>
  <c r="I803" i="1"/>
  <c r="I835" i="1"/>
  <c r="I867" i="1"/>
  <c r="I899" i="1"/>
  <c r="I931" i="1"/>
  <c r="I963" i="1"/>
  <c r="I995" i="1"/>
  <c r="I1027" i="1"/>
  <c r="I1059" i="1"/>
  <c r="I1091" i="1"/>
  <c r="I1123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254" i="1"/>
  <c r="I206" i="1"/>
  <c r="I331" i="1"/>
  <c r="I299" i="1"/>
  <c r="I275" i="1"/>
  <c r="I251" i="1"/>
  <c r="I219" i="1"/>
  <c r="I187" i="1"/>
  <c r="I310" i="1"/>
  <c r="I351" i="1"/>
  <c r="I367" i="1"/>
  <c r="I391" i="1"/>
  <c r="I407" i="1"/>
  <c r="I439" i="1"/>
  <c r="I294" i="1"/>
  <c r="I196" i="1"/>
  <c r="I289" i="1"/>
  <c r="I265" i="1"/>
  <c r="I241" i="1"/>
  <c r="I225" i="1"/>
  <c r="I209" i="1"/>
  <c r="I185" i="1"/>
  <c r="I143" i="1"/>
  <c r="I119" i="1"/>
  <c r="I337" i="1"/>
  <c r="I353" i="1"/>
  <c r="I369" i="1"/>
  <c r="I377" i="1"/>
  <c r="I443" i="1"/>
  <c r="I451" i="1"/>
  <c r="I228" i="1"/>
  <c r="I260" i="1"/>
  <c r="I292" i="1"/>
  <c r="I316" i="1"/>
  <c r="I332" i="1"/>
  <c r="I214" i="1"/>
  <c r="I246" i="1"/>
  <c r="I278" i="1"/>
  <c r="I340" i="1"/>
  <c r="I348" i="1"/>
  <c r="I356" i="1"/>
  <c r="I364" i="1"/>
  <c r="I372" i="1"/>
  <c r="I380" i="1"/>
  <c r="I388" i="1"/>
  <c r="I396" i="1"/>
  <c r="I404" i="1"/>
  <c r="I412" i="1"/>
  <c r="I420" i="1"/>
  <c r="I428" i="1"/>
  <c r="I436" i="1"/>
  <c r="I444" i="1"/>
  <c r="I452" i="1"/>
  <c r="I208" i="1"/>
  <c r="I200" i="1"/>
  <c r="I192" i="1"/>
  <c r="I184" i="1"/>
  <c r="I333" i="1"/>
  <c r="I325" i="1"/>
  <c r="I317" i="1"/>
  <c r="I301" i="1"/>
  <c r="I293" i="1"/>
  <c r="I285" i="1"/>
  <c r="I277" i="1"/>
  <c r="I269" i="1"/>
  <c r="I261" i="1"/>
  <c r="I253" i="1"/>
  <c r="I245" i="1"/>
  <c r="I237" i="1"/>
  <c r="I229" i="1"/>
  <c r="I221" i="1"/>
  <c r="I213" i="1"/>
  <c r="I205" i="1"/>
  <c r="I197" i="1"/>
  <c r="I189" i="1"/>
  <c r="I181" i="1"/>
  <c r="I171" i="1"/>
  <c r="I163" i="1"/>
  <c r="I155" i="1"/>
  <c r="I147" i="1"/>
  <c r="I139" i="1"/>
  <c r="I131" i="1"/>
  <c r="I123" i="1"/>
  <c r="I115" i="1"/>
  <c r="I107" i="1"/>
  <c r="I99" i="1"/>
  <c r="I91" i="1"/>
  <c r="I83" i="1"/>
  <c r="I75" i="1"/>
  <c r="I67" i="1"/>
  <c r="I59" i="1"/>
  <c r="I51" i="1"/>
  <c r="I43" i="1"/>
  <c r="I35" i="1"/>
  <c r="I27" i="1"/>
  <c r="I19" i="1"/>
  <c r="I11" i="1"/>
  <c r="I174" i="1"/>
  <c r="I166" i="1"/>
  <c r="I158" i="1"/>
  <c r="I150" i="1"/>
  <c r="I142" i="1"/>
  <c r="I134" i="1"/>
  <c r="I126" i="1"/>
  <c r="I118" i="1"/>
  <c r="I110" i="1"/>
  <c r="I102" i="1"/>
  <c r="I94" i="1"/>
  <c r="I86" i="1"/>
  <c r="I78" i="1"/>
  <c r="I70" i="1"/>
  <c r="I62" i="1"/>
  <c r="I54" i="1"/>
  <c r="I46" i="1"/>
  <c r="I38" i="1"/>
  <c r="I30" i="1"/>
  <c r="I22" i="1"/>
  <c r="I14" i="1"/>
  <c r="I240" i="1"/>
  <c r="I272" i="1"/>
  <c r="I304" i="1"/>
  <c r="I322" i="1"/>
  <c r="I477" i="1"/>
  <c r="I509" i="1"/>
  <c r="I541" i="1"/>
  <c r="I573" i="1"/>
  <c r="I605" i="1"/>
  <c r="I637" i="1"/>
  <c r="I669" i="1"/>
  <c r="I701" i="1"/>
  <c r="I733" i="1"/>
  <c r="I765" i="1"/>
  <c r="I797" i="1"/>
  <c r="I829" i="1"/>
  <c r="I861" i="1"/>
  <c r="I893" i="1"/>
  <c r="I925" i="1"/>
  <c r="I957" i="1"/>
  <c r="I989" i="1"/>
  <c r="I1021" i="1"/>
  <c r="I1053" i="1"/>
  <c r="I1085" i="1"/>
  <c r="I1117" i="1"/>
  <c r="I1142" i="1"/>
  <c r="I1134" i="1"/>
  <c r="I1126" i="1"/>
  <c r="I1118" i="1"/>
  <c r="I1110" i="1"/>
  <c r="I1102" i="1"/>
  <c r="I1094" i="1"/>
  <c r="I1086" i="1"/>
  <c r="I1078" i="1"/>
  <c r="I1070" i="1"/>
  <c r="I1062" i="1"/>
  <c r="I1054" i="1"/>
  <c r="I1046" i="1"/>
  <c r="I1038" i="1"/>
  <c r="I1030" i="1"/>
  <c r="I1022" i="1"/>
  <c r="I1014" i="1"/>
  <c r="I1006" i="1"/>
  <c r="I998" i="1"/>
  <c r="I990" i="1"/>
  <c r="I982" i="1"/>
  <c r="I974" i="1"/>
  <c r="I966" i="1"/>
  <c r="I958" i="1"/>
  <c r="I950" i="1"/>
  <c r="I942" i="1"/>
  <c r="I934" i="1"/>
  <c r="I926" i="1"/>
  <c r="I918" i="1"/>
  <c r="I910" i="1"/>
  <c r="I902" i="1"/>
  <c r="I894" i="1"/>
  <c r="I886" i="1"/>
  <c r="I878" i="1"/>
  <c r="I870" i="1"/>
  <c r="I862" i="1"/>
  <c r="I854" i="1"/>
  <c r="I846" i="1"/>
  <c r="I838" i="1"/>
  <c r="I830" i="1"/>
  <c r="I822" i="1"/>
  <c r="I814" i="1"/>
  <c r="I806" i="1"/>
  <c r="I798" i="1"/>
  <c r="I790" i="1"/>
  <c r="I782" i="1"/>
  <c r="I774" i="1"/>
  <c r="I766" i="1"/>
  <c r="I758" i="1"/>
  <c r="I750" i="1"/>
  <c r="I742" i="1"/>
  <c r="I734" i="1"/>
  <c r="I726" i="1"/>
  <c r="I718" i="1"/>
  <c r="I710" i="1"/>
  <c r="I702" i="1"/>
  <c r="I694" i="1"/>
  <c r="I686" i="1"/>
  <c r="I678" i="1"/>
  <c r="I670" i="1"/>
  <c r="I662" i="1"/>
  <c r="I654" i="1"/>
  <c r="I646" i="1"/>
  <c r="I638" i="1"/>
  <c r="I630" i="1"/>
  <c r="I622" i="1"/>
  <c r="I614" i="1"/>
  <c r="I606" i="1"/>
  <c r="I598" i="1"/>
  <c r="I590" i="1"/>
  <c r="I582" i="1"/>
  <c r="I574" i="1"/>
  <c r="I566" i="1"/>
  <c r="I558" i="1"/>
  <c r="I550" i="1"/>
  <c r="I542" i="1"/>
  <c r="I534" i="1"/>
  <c r="I526" i="1"/>
  <c r="I518" i="1"/>
  <c r="I510" i="1"/>
  <c r="I502" i="1"/>
  <c r="I494" i="1"/>
  <c r="I486" i="1"/>
  <c r="I478" i="1"/>
  <c r="I470" i="1"/>
  <c r="I462" i="1"/>
  <c r="I10" i="1"/>
  <c r="I1248" i="1"/>
  <c r="I1256" i="1"/>
  <c r="I1264" i="1"/>
  <c r="I1272" i="1"/>
  <c r="I1280" i="1"/>
  <c r="I1288" i="1"/>
  <c r="I1296" i="1"/>
  <c r="I1304" i="1"/>
  <c r="I1312" i="1"/>
  <c r="I1320" i="1"/>
  <c r="I1328" i="1"/>
  <c r="I1336" i="1"/>
  <c r="I1344" i="1"/>
  <c r="I1352" i="1"/>
  <c r="I1360" i="1"/>
  <c r="I1368" i="1"/>
  <c r="I1376" i="1"/>
  <c r="I1384" i="1"/>
  <c r="I1392" i="1"/>
  <c r="I1400" i="1"/>
  <c r="I1408" i="1"/>
  <c r="I1416" i="1"/>
  <c r="I1424" i="1"/>
  <c r="I1432" i="1"/>
  <c r="I1440" i="1"/>
  <c r="I1448" i="1"/>
  <c r="I1456" i="1"/>
  <c r="I1464" i="1"/>
  <c r="I1472" i="1"/>
  <c r="I1480" i="1"/>
  <c r="I1488" i="1"/>
  <c r="I1496" i="1"/>
  <c r="I1504" i="1"/>
  <c r="I1512" i="1"/>
  <c r="I1520" i="1"/>
  <c r="J1528" i="1"/>
  <c r="J1536" i="1"/>
  <c r="J1544" i="1"/>
  <c r="I1552" i="1"/>
  <c r="I465" i="1"/>
  <c r="I497" i="1"/>
  <c r="I529" i="1"/>
  <c r="I561" i="1"/>
  <c r="I593" i="1"/>
  <c r="I625" i="1"/>
  <c r="I657" i="1"/>
  <c r="I689" i="1"/>
  <c r="I721" i="1"/>
  <c r="I753" i="1"/>
  <c r="I785" i="1"/>
  <c r="I817" i="1"/>
  <c r="I849" i="1"/>
  <c r="I881" i="1"/>
  <c r="I913" i="1"/>
  <c r="I945" i="1"/>
  <c r="I977" i="1"/>
  <c r="I1009" i="1"/>
  <c r="I1041" i="1"/>
  <c r="I1073" i="1"/>
  <c r="I1105" i="1"/>
  <c r="I1137" i="1"/>
  <c r="I469" i="1"/>
  <c r="I501" i="1"/>
  <c r="I533" i="1"/>
  <c r="I565" i="1"/>
  <c r="I597" i="1"/>
  <c r="I629" i="1"/>
  <c r="I661" i="1"/>
  <c r="I693" i="1"/>
  <c r="I725" i="1"/>
  <c r="I757" i="1"/>
  <c r="I789" i="1"/>
  <c r="I821" i="1"/>
  <c r="I853" i="1"/>
  <c r="I885" i="1"/>
  <c r="I917" i="1"/>
  <c r="I949" i="1"/>
  <c r="I981" i="1"/>
  <c r="I1013" i="1"/>
  <c r="I1045" i="1"/>
  <c r="I1077" i="1"/>
  <c r="I1109" i="1"/>
  <c r="I1141" i="1"/>
  <c r="I1140" i="1"/>
  <c r="I1132" i="1"/>
  <c r="I1124" i="1"/>
  <c r="I1116" i="1"/>
  <c r="I1108" i="1"/>
  <c r="I1100" i="1"/>
  <c r="I1092" i="1"/>
  <c r="I1084" i="1"/>
  <c r="I1076" i="1"/>
  <c r="I1068" i="1"/>
  <c r="I1060" i="1"/>
  <c r="I1052" i="1"/>
  <c r="I1044" i="1"/>
  <c r="I1036" i="1"/>
  <c r="I1028" i="1"/>
  <c r="I1020" i="1"/>
  <c r="I1012" i="1"/>
  <c r="I1004" i="1"/>
  <c r="I996" i="1"/>
  <c r="I988" i="1"/>
  <c r="I980" i="1"/>
  <c r="I972" i="1"/>
  <c r="I964" i="1"/>
  <c r="I956" i="1"/>
  <c r="I948" i="1"/>
  <c r="I940" i="1"/>
  <c r="I932" i="1"/>
  <c r="I924" i="1"/>
  <c r="I916" i="1"/>
  <c r="I908" i="1"/>
  <c r="I900" i="1"/>
  <c r="I892" i="1"/>
  <c r="I884" i="1"/>
  <c r="I876" i="1"/>
  <c r="I868" i="1"/>
  <c r="I860" i="1"/>
  <c r="I852" i="1"/>
  <c r="I844" i="1"/>
  <c r="I836" i="1"/>
  <c r="I828" i="1"/>
  <c r="I820" i="1"/>
  <c r="I812" i="1"/>
  <c r="I804" i="1"/>
  <c r="I796" i="1"/>
  <c r="I788" i="1"/>
  <c r="I780" i="1"/>
  <c r="I772" i="1"/>
  <c r="I764" i="1"/>
  <c r="I756" i="1"/>
  <c r="I748" i="1"/>
  <c r="I740" i="1"/>
  <c r="I732" i="1"/>
  <c r="I724" i="1"/>
  <c r="I716" i="1"/>
  <c r="I708" i="1"/>
  <c r="I700" i="1"/>
  <c r="I692" i="1"/>
  <c r="I684" i="1"/>
  <c r="I676" i="1"/>
  <c r="I668" i="1"/>
  <c r="I660" i="1"/>
  <c r="I652" i="1"/>
  <c r="I644" i="1"/>
  <c r="I636" i="1"/>
  <c r="I628" i="1"/>
  <c r="I620" i="1"/>
  <c r="I612" i="1"/>
  <c r="I604" i="1"/>
  <c r="I596" i="1"/>
  <c r="I588" i="1"/>
  <c r="I580" i="1"/>
  <c r="I572" i="1"/>
  <c r="I564" i="1"/>
  <c r="I556" i="1"/>
  <c r="I548" i="1"/>
  <c r="I540" i="1"/>
  <c r="I532" i="1"/>
  <c r="I524" i="1"/>
  <c r="I516" i="1"/>
  <c r="I508" i="1"/>
  <c r="I500" i="1"/>
  <c r="I492" i="1"/>
  <c r="I484" i="1"/>
  <c r="I476" i="1"/>
  <c r="I468" i="1"/>
  <c r="I460" i="1"/>
  <c r="I216" i="1"/>
  <c r="I461" i="1"/>
  <c r="I493" i="1"/>
  <c r="I525" i="1"/>
  <c r="I557" i="1"/>
  <c r="I589" i="1"/>
  <c r="I621" i="1"/>
  <c r="I653" i="1"/>
  <c r="I685" i="1"/>
  <c r="I717" i="1"/>
  <c r="I749" i="1"/>
  <c r="I781" i="1"/>
  <c r="I813" i="1"/>
  <c r="I845" i="1"/>
  <c r="I877" i="1"/>
  <c r="I909" i="1"/>
  <c r="I941" i="1"/>
  <c r="I973" i="1"/>
  <c r="I1005" i="1"/>
  <c r="I1037" i="1"/>
  <c r="I1069" i="1"/>
  <c r="I1101" i="1"/>
  <c r="I1133" i="1"/>
  <c r="I1138" i="1"/>
  <c r="I1130" i="1"/>
  <c r="I1122" i="1"/>
  <c r="I1114" i="1"/>
  <c r="I1106" i="1"/>
  <c r="I1098" i="1"/>
  <c r="I1090" i="1"/>
  <c r="I1082" i="1"/>
  <c r="I1074" i="1"/>
  <c r="I1066" i="1"/>
  <c r="I1058" i="1"/>
  <c r="I1050" i="1"/>
  <c r="I1042" i="1"/>
  <c r="I1034" i="1"/>
  <c r="I1026" i="1"/>
  <c r="I1018" i="1"/>
  <c r="I1010" i="1"/>
  <c r="I1002" i="1"/>
  <c r="I994" i="1"/>
  <c r="I986" i="1"/>
  <c r="I978" i="1"/>
  <c r="I970" i="1"/>
  <c r="I962" i="1"/>
  <c r="I954" i="1"/>
  <c r="I946" i="1"/>
  <c r="I938" i="1"/>
  <c r="I930" i="1"/>
  <c r="I922" i="1"/>
  <c r="I914" i="1"/>
  <c r="I906" i="1"/>
  <c r="I898" i="1"/>
  <c r="I890" i="1"/>
  <c r="I882" i="1"/>
  <c r="I874" i="1"/>
  <c r="I866" i="1"/>
  <c r="I858" i="1"/>
  <c r="I850" i="1"/>
  <c r="I842" i="1"/>
  <c r="I834" i="1"/>
  <c r="I826" i="1"/>
  <c r="I818" i="1"/>
  <c r="I810" i="1"/>
  <c r="I802" i="1"/>
  <c r="I794" i="1"/>
  <c r="I786" i="1"/>
  <c r="I778" i="1"/>
  <c r="I770" i="1"/>
  <c r="I762" i="1"/>
  <c r="I754" i="1"/>
  <c r="I746" i="1"/>
  <c r="I738" i="1"/>
  <c r="I730" i="1"/>
  <c r="I722" i="1"/>
  <c r="I714" i="1"/>
  <c r="I706" i="1"/>
  <c r="I698" i="1"/>
  <c r="I690" i="1"/>
  <c r="I682" i="1"/>
  <c r="I674" i="1"/>
  <c r="I666" i="1"/>
  <c r="I658" i="1"/>
  <c r="I650" i="1"/>
  <c r="I642" i="1"/>
  <c r="I634" i="1"/>
  <c r="I626" i="1"/>
  <c r="I618" i="1"/>
  <c r="I610" i="1"/>
  <c r="I602" i="1"/>
  <c r="I594" i="1"/>
  <c r="I586" i="1"/>
  <c r="I578" i="1"/>
  <c r="I570" i="1"/>
  <c r="I562" i="1"/>
  <c r="I554" i="1"/>
  <c r="I546" i="1"/>
  <c r="I538" i="1"/>
  <c r="I530" i="1"/>
  <c r="I522" i="1"/>
  <c r="I514" i="1"/>
  <c r="I506" i="1"/>
  <c r="I498" i="1"/>
  <c r="I490" i="1"/>
  <c r="I482" i="1"/>
  <c r="I474" i="1"/>
  <c r="I466" i="1"/>
  <c r="I458" i="1"/>
  <c r="AJ5" i="1" a="1"/>
  <c r="AJ5" i="1" s="1"/>
  <c r="AH5" i="1" a="1"/>
  <c r="AH5" i="1" s="1"/>
  <c r="AJ4" i="1" a="1"/>
  <c r="AJ4" i="1" s="1"/>
  <c r="AH4" i="1" a="1"/>
  <c r="AH4" i="1" s="1"/>
  <c r="AJ3" i="1" a="1"/>
  <c r="AJ3" i="1" s="1"/>
  <c r="AH3" i="1" a="1"/>
  <c r="AH3" i="1" s="1"/>
  <c r="AJ6" i="1" a="1"/>
  <c r="AJ6" i="1" s="1"/>
  <c r="AH6" i="1" a="1"/>
  <c r="AH6" i="1" s="1"/>
  <c r="AF5" i="1" a="1"/>
  <c r="AF5" i="1" s="1"/>
  <c r="AD5" i="1" a="1"/>
  <c r="AD5" i="1" s="1"/>
  <c r="AF4" i="1" a="1"/>
  <c r="AF4" i="1" s="1"/>
  <c r="AD4" i="1" a="1"/>
  <c r="AD4" i="1" s="1"/>
  <c r="AF3" i="1" a="1"/>
  <c r="AF3" i="1" s="1"/>
  <c r="AD3" i="1" a="1"/>
  <c r="AD3" i="1" s="1"/>
  <c r="AF6" i="1" a="1"/>
  <c r="AF6" i="1" s="1"/>
  <c r="AD6" i="1" a="1"/>
  <c r="AD6" i="1" s="1"/>
  <c r="N527" i="1"/>
  <c r="N528" i="1"/>
  <c r="N586" i="1"/>
  <c r="N702" i="1"/>
  <c r="N760" i="1"/>
  <c r="N585" i="1"/>
  <c r="N587" i="1"/>
  <c r="N701" i="1"/>
  <c r="N703" i="1"/>
  <c r="N759" i="1"/>
  <c r="N761" i="1"/>
  <c r="N529" i="1"/>
  <c r="N818" i="1"/>
  <c r="N876" i="1"/>
  <c r="N1050" i="1"/>
  <c r="N1108" i="1"/>
  <c r="N1166" i="1"/>
  <c r="N1340" i="1"/>
  <c r="N1398" i="1"/>
  <c r="N1514" i="1"/>
  <c r="N1572" i="1"/>
  <c r="N1630" i="1"/>
  <c r="N817" i="1"/>
  <c r="N819" i="1"/>
  <c r="N875" i="1"/>
  <c r="N877" i="1"/>
  <c r="N1049" i="1"/>
  <c r="N1051" i="1"/>
  <c r="N1107" i="1"/>
  <c r="N1109" i="1"/>
  <c r="N1165" i="1"/>
  <c r="N1167" i="1"/>
  <c r="N1223" i="1"/>
  <c r="N1339" i="1"/>
  <c r="N1341" i="1"/>
  <c r="N1397" i="1"/>
  <c r="N1399" i="1"/>
  <c r="N1513" i="1"/>
  <c r="N1515" i="1"/>
  <c r="N1571" i="1"/>
  <c r="N1573" i="1"/>
  <c r="N1629" i="1"/>
  <c r="N1631" i="1"/>
  <c r="AJ13" i="1" l="1"/>
  <c r="AJ38" i="1" s="1"/>
  <c r="AU64" i="1"/>
  <c r="AV68" i="1" s="1"/>
  <c r="AU63" i="1"/>
  <c r="AV69" i="1" s="1"/>
  <c r="AU55" i="1"/>
  <c r="AU54" i="1"/>
  <c r="AU98" i="1"/>
  <c r="AU97" i="1"/>
  <c r="AU96" i="1"/>
  <c r="AR39" i="1"/>
  <c r="AU59" i="1" l="1"/>
  <c r="AV61" i="1" s="1"/>
  <c r="AJ19" i="1"/>
  <c r="AG20" i="1" s="1"/>
  <c r="AU112" i="1" s="1"/>
  <c r="AI26" i="1"/>
  <c r="AU115" i="1" s="1"/>
  <c r="AI45" i="1"/>
  <c r="AU125" i="1" s="1"/>
  <c r="AG39" i="1"/>
  <c r="AU122" i="1" s="1"/>
  <c r="AE39" i="1"/>
  <c r="AU123" i="1" s="1"/>
  <c r="AU58" i="1"/>
  <c r="AV60" i="1" s="1"/>
  <c r="AR28" i="1"/>
  <c r="AR27" i="1"/>
  <c r="AU48" i="1" l="1"/>
  <c r="AE20" i="1"/>
  <c r="AU113" i="1" s="1"/>
  <c r="AJ39" i="1"/>
  <c r="AI40" i="1" s="1"/>
  <c r="AU124" i="1" s="1"/>
  <c r="AH6" i="4"/>
  <c r="AH5" i="4"/>
  <c r="AH4" i="4"/>
  <c r="AG6" i="4"/>
  <c r="AG5" i="4"/>
  <c r="AG4" i="4"/>
  <c r="AF6" i="4"/>
  <c r="AF5" i="4"/>
  <c r="AF4" i="4"/>
  <c r="AE6" i="4"/>
  <c r="AE5" i="4"/>
  <c r="AE4" i="4"/>
  <c r="AD6" i="4"/>
  <c r="AD5" i="4"/>
  <c r="AD4" i="4"/>
  <c r="AC6" i="4"/>
  <c r="AC5" i="4"/>
  <c r="AC4" i="4"/>
  <c r="AS25" i="1"/>
  <c r="AR24" i="1"/>
  <c r="AJ20" i="1" l="1"/>
  <c r="AI21" i="1" s="1"/>
  <c r="AU114" i="1" s="1"/>
  <c r="C4" i="1"/>
  <c r="E4" i="1"/>
  <c r="AS26" i="1"/>
  <c r="AN30" i="1" s="1"/>
  <c r="M2527" i="1"/>
  <c r="M2523" i="1"/>
  <c r="M2519" i="1"/>
  <c r="M2515" i="1"/>
  <c r="M2511" i="1"/>
  <c r="M2507" i="1"/>
  <c r="M2503" i="1"/>
  <c r="M2499" i="1"/>
  <c r="M2495" i="1"/>
  <c r="M2491" i="1"/>
  <c r="M2487" i="1"/>
  <c r="M2483" i="1"/>
  <c r="M2479" i="1"/>
  <c r="M2475" i="1"/>
  <c r="M2471" i="1"/>
  <c r="M2467" i="1"/>
  <c r="M2463" i="1"/>
  <c r="M2459" i="1"/>
  <c r="M2455" i="1"/>
  <c r="M2451" i="1"/>
  <c r="M2447" i="1"/>
  <c r="M2443" i="1"/>
  <c r="M2439" i="1"/>
  <c r="M2435" i="1"/>
  <c r="M2431" i="1"/>
  <c r="M2427" i="1"/>
  <c r="M2423" i="1"/>
  <c r="M2419" i="1"/>
  <c r="M2415" i="1"/>
  <c r="M2411" i="1"/>
  <c r="M2407" i="1"/>
  <c r="M2403" i="1"/>
  <c r="M2399" i="1"/>
  <c r="M2395" i="1"/>
  <c r="M2391" i="1"/>
  <c r="M2387" i="1"/>
  <c r="M2383" i="1"/>
  <c r="M2379" i="1"/>
  <c r="M2375" i="1"/>
  <c r="M2371" i="1"/>
  <c r="M2367" i="1"/>
  <c r="M2363" i="1"/>
  <c r="M2526" i="1"/>
  <c r="M2522" i="1"/>
  <c r="M2518" i="1"/>
  <c r="M2514" i="1"/>
  <c r="M2510" i="1"/>
  <c r="M2506" i="1"/>
  <c r="M2502" i="1"/>
  <c r="M2498" i="1"/>
  <c r="M2494" i="1"/>
  <c r="M2490" i="1"/>
  <c r="M2486" i="1"/>
  <c r="M2482" i="1"/>
  <c r="M2478" i="1"/>
  <c r="M2474" i="1"/>
  <c r="M2470" i="1"/>
  <c r="M2466" i="1"/>
  <c r="M2462" i="1"/>
  <c r="M2458" i="1"/>
  <c r="M2454" i="1"/>
  <c r="M2450" i="1"/>
  <c r="M2446" i="1"/>
  <c r="M2442" i="1"/>
  <c r="M2438" i="1"/>
  <c r="M2434" i="1"/>
  <c r="M2430" i="1"/>
  <c r="M2426" i="1"/>
  <c r="M2422" i="1"/>
  <c r="M2418" i="1"/>
  <c r="M2414" i="1"/>
  <c r="M2410" i="1"/>
  <c r="M2406" i="1"/>
  <c r="M2402" i="1"/>
  <c r="M2398" i="1"/>
  <c r="M2394" i="1"/>
  <c r="M2390" i="1"/>
  <c r="M2386" i="1"/>
  <c r="M2382" i="1"/>
  <c r="M2378" i="1"/>
  <c r="M2374" i="1"/>
  <c r="M2370" i="1"/>
  <c r="M2366" i="1"/>
  <c r="M2362" i="1"/>
  <c r="M2525" i="1"/>
  <c r="M2521" i="1"/>
  <c r="M2517" i="1"/>
  <c r="M2513" i="1"/>
  <c r="M2509" i="1"/>
  <c r="M2505" i="1"/>
  <c r="M2501" i="1"/>
  <c r="M2497" i="1"/>
  <c r="M2493" i="1"/>
  <c r="M2489" i="1"/>
  <c r="M2485" i="1"/>
  <c r="M2481" i="1"/>
  <c r="M2477" i="1"/>
  <c r="M2473" i="1"/>
  <c r="M2469" i="1"/>
  <c r="M2465" i="1"/>
  <c r="M2461" i="1"/>
  <c r="M2457" i="1"/>
  <c r="M2453" i="1"/>
  <c r="M2449" i="1"/>
  <c r="M2445" i="1"/>
  <c r="M2441" i="1"/>
  <c r="M2437" i="1"/>
  <c r="M2433" i="1"/>
  <c r="M2429" i="1"/>
  <c r="M2425" i="1"/>
  <c r="M2421" i="1"/>
  <c r="M2417" i="1"/>
  <c r="M2413" i="1"/>
  <c r="M2409" i="1"/>
  <c r="M2405" i="1"/>
  <c r="M2401" i="1"/>
  <c r="M2397" i="1"/>
  <c r="M2393" i="1"/>
  <c r="M2389" i="1"/>
  <c r="M2385" i="1"/>
  <c r="M2381" i="1"/>
  <c r="M2377" i="1"/>
  <c r="M2373" i="1"/>
  <c r="M2369" i="1"/>
  <c r="M2365" i="1"/>
  <c r="M2361" i="1"/>
  <c r="M2528" i="1"/>
  <c r="M2524" i="1"/>
  <c r="M2520" i="1"/>
  <c r="M2516" i="1"/>
  <c r="M2512" i="1"/>
  <c r="M2508" i="1"/>
  <c r="M2504" i="1"/>
  <c r="M2500" i="1"/>
  <c r="M2496" i="1"/>
  <c r="M2492" i="1"/>
  <c r="M2488" i="1"/>
  <c r="M2484" i="1"/>
  <c r="M2480" i="1"/>
  <c r="M2476" i="1"/>
  <c r="M2472" i="1"/>
  <c r="M2468" i="1"/>
  <c r="M2464" i="1"/>
  <c r="M2460" i="1"/>
  <c r="M2456" i="1"/>
  <c r="M2452" i="1"/>
  <c r="M2448" i="1"/>
  <c r="M2444" i="1"/>
  <c r="M2440" i="1"/>
  <c r="M2436" i="1"/>
  <c r="M2432" i="1"/>
  <c r="M2428" i="1"/>
  <c r="M2424" i="1"/>
  <c r="M2420" i="1"/>
  <c r="M2416" i="1"/>
  <c r="M2412" i="1"/>
  <c r="M2408" i="1"/>
  <c r="M2404" i="1"/>
  <c r="M2400" i="1"/>
  <c r="M2396" i="1"/>
  <c r="M2392" i="1"/>
  <c r="M2388" i="1"/>
  <c r="M2384" i="1"/>
  <c r="M2380" i="1"/>
  <c r="M2376" i="1"/>
  <c r="M2372" i="1"/>
  <c r="M2368" i="1"/>
  <c r="M2364" i="1"/>
  <c r="M2360" i="1"/>
  <c r="M2352" i="1"/>
  <c r="M2355" i="1"/>
  <c r="M2354" i="1"/>
  <c r="M2353" i="1"/>
  <c r="M2356" i="1"/>
  <c r="M2359" i="1"/>
  <c r="M2358" i="1"/>
  <c r="M2357" i="1"/>
  <c r="Q2352" i="1" l="1"/>
  <c r="Q2356" i="1"/>
  <c r="Q2360" i="1"/>
  <c r="Q2364" i="1"/>
  <c r="Q2368" i="1"/>
  <c r="Q2372" i="1"/>
  <c r="Q2376" i="1"/>
  <c r="Q2380" i="1"/>
  <c r="Q2384" i="1"/>
  <c r="Q2388" i="1"/>
  <c r="Q2392" i="1"/>
  <c r="Q2396" i="1"/>
  <c r="Q2400" i="1"/>
  <c r="Q2404" i="1"/>
  <c r="Q2408" i="1"/>
  <c r="Q2412" i="1"/>
  <c r="Q2416" i="1"/>
  <c r="Q2420" i="1"/>
  <c r="Q2424" i="1"/>
  <c r="Q2428" i="1"/>
  <c r="Q2432" i="1"/>
  <c r="Q2436" i="1"/>
  <c r="Q2440" i="1"/>
  <c r="Q2444" i="1"/>
  <c r="Q2448" i="1"/>
  <c r="Q2452" i="1"/>
  <c r="Q2456" i="1"/>
  <c r="Q2460" i="1"/>
  <c r="Q2464" i="1"/>
  <c r="Q2468" i="1"/>
  <c r="Q2472" i="1"/>
  <c r="Q2476" i="1"/>
  <c r="Q2480" i="1"/>
  <c r="Q2484" i="1"/>
  <c r="Q2488" i="1"/>
  <c r="Q2492" i="1"/>
  <c r="Q2496" i="1"/>
  <c r="Q2500" i="1"/>
  <c r="Q2504" i="1"/>
  <c r="Q2508" i="1"/>
  <c r="Q2512" i="1"/>
  <c r="Q2516" i="1"/>
  <c r="Q2520" i="1"/>
  <c r="Q2524" i="1"/>
  <c r="Q2528" i="1"/>
  <c r="Q2353" i="1"/>
  <c r="Q2357" i="1"/>
  <c r="Q2361" i="1"/>
  <c r="Q2365" i="1"/>
  <c r="Q2369" i="1"/>
  <c r="Q2373" i="1"/>
  <c r="Q2377" i="1"/>
  <c r="Q2381" i="1"/>
  <c r="Q2385" i="1"/>
  <c r="Q2389" i="1"/>
  <c r="Q2393" i="1"/>
  <c r="Q2397" i="1"/>
  <c r="Q2401" i="1"/>
  <c r="Q2405" i="1"/>
  <c r="Q2409" i="1"/>
  <c r="Q2413" i="1"/>
  <c r="Q2417" i="1"/>
  <c r="Q2421" i="1"/>
  <c r="Q2425" i="1"/>
  <c r="Q2429" i="1"/>
  <c r="Q2433" i="1"/>
  <c r="Q2437" i="1"/>
  <c r="Q2441" i="1"/>
  <c r="Q2445" i="1"/>
  <c r="Q2449" i="1"/>
  <c r="Q2453" i="1"/>
  <c r="Q2457" i="1"/>
  <c r="Q2461" i="1"/>
  <c r="Q2465" i="1"/>
  <c r="Q2469" i="1"/>
  <c r="Q2473" i="1"/>
  <c r="Q2477" i="1"/>
  <c r="Q2481" i="1"/>
  <c r="Q2485" i="1"/>
  <c r="Q2489" i="1"/>
  <c r="Q2493" i="1"/>
  <c r="Q2497" i="1"/>
  <c r="Q2501" i="1"/>
  <c r="Q2505" i="1"/>
  <c r="Q2509" i="1"/>
  <c r="Q2513" i="1"/>
  <c r="Q2517" i="1"/>
  <c r="Q2521" i="1"/>
  <c r="Q2525" i="1"/>
  <c r="Q2354" i="1"/>
  <c r="Q2358" i="1"/>
  <c r="Q2362" i="1"/>
  <c r="Q2366" i="1"/>
  <c r="Q2370" i="1"/>
  <c r="Q2374" i="1"/>
  <c r="Q2378" i="1"/>
  <c r="Q2382" i="1"/>
  <c r="Q2386" i="1"/>
  <c r="Q2390" i="1"/>
  <c r="Q2394" i="1"/>
  <c r="Q2398" i="1"/>
  <c r="Q2402" i="1"/>
  <c r="Q2406" i="1"/>
  <c r="Q2410" i="1"/>
  <c r="Q2414" i="1"/>
  <c r="Q2418" i="1"/>
  <c r="Q2422" i="1"/>
  <c r="Q2426" i="1"/>
  <c r="Q2430" i="1"/>
  <c r="Q2434" i="1"/>
  <c r="Q2438" i="1"/>
  <c r="Q2442" i="1"/>
  <c r="Q2446" i="1"/>
  <c r="Q2450" i="1"/>
  <c r="Q2454" i="1"/>
  <c r="Q2458" i="1"/>
  <c r="Q2462" i="1"/>
  <c r="Q2466" i="1"/>
  <c r="Q2470" i="1"/>
  <c r="Q2474" i="1"/>
  <c r="Q2478" i="1"/>
  <c r="Q2482" i="1"/>
  <c r="Q2486" i="1"/>
  <c r="Q2490" i="1"/>
  <c r="Q2494" i="1"/>
  <c r="Q2498" i="1"/>
  <c r="Q2502" i="1"/>
  <c r="Q2506" i="1"/>
  <c r="Q2510" i="1"/>
  <c r="Q2514" i="1"/>
  <c r="Q2518" i="1"/>
  <c r="Q2522" i="1"/>
  <c r="Q2526" i="1"/>
  <c r="Q2355" i="1"/>
  <c r="Q2359" i="1"/>
  <c r="Q2363" i="1"/>
  <c r="Q2367" i="1"/>
  <c r="Q2371" i="1"/>
  <c r="Q2375" i="1"/>
  <c r="Q2379" i="1"/>
  <c r="Q2383" i="1"/>
  <c r="Q2387" i="1"/>
  <c r="Q2391" i="1"/>
  <c r="Q2395" i="1"/>
  <c r="Q2399" i="1"/>
  <c r="Q2403" i="1"/>
  <c r="Q2407" i="1"/>
  <c r="Q2411" i="1"/>
  <c r="Q2415" i="1"/>
  <c r="Q2419" i="1"/>
  <c r="Q2423" i="1"/>
  <c r="Q2427" i="1"/>
  <c r="Q2431" i="1"/>
  <c r="Q2435" i="1"/>
  <c r="Q2439" i="1"/>
  <c r="Q2443" i="1"/>
  <c r="Q2447" i="1"/>
  <c r="Q2451" i="1"/>
  <c r="Q2455" i="1"/>
  <c r="Q2459" i="1"/>
  <c r="Q2463" i="1"/>
  <c r="Q2467" i="1"/>
  <c r="Q2471" i="1"/>
  <c r="Q2475" i="1"/>
  <c r="Q2479" i="1"/>
  <c r="Q2483" i="1"/>
  <c r="Q2487" i="1"/>
  <c r="Q2491" i="1"/>
  <c r="Q2495" i="1"/>
  <c r="Q2499" i="1"/>
  <c r="Q2503" i="1"/>
  <c r="Q2507" i="1"/>
  <c r="Q2511" i="1"/>
  <c r="Q2515" i="1"/>
  <c r="Q2519" i="1"/>
  <c r="Q2523" i="1"/>
  <c r="Q2527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97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H2065" i="1"/>
  <c r="H2069" i="1"/>
  <c r="H2073" i="1"/>
  <c r="H2077" i="1"/>
  <c r="H2081" i="1"/>
  <c r="H2085" i="1"/>
  <c r="H2089" i="1"/>
  <c r="H2093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99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H2067" i="1"/>
  <c r="H2071" i="1"/>
  <c r="H2075" i="1"/>
  <c r="H2079" i="1"/>
  <c r="H2083" i="1"/>
  <c r="H2087" i="1"/>
  <c r="H2091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96" i="1"/>
  <c r="H2000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2104" i="1"/>
  <c r="H2108" i="1"/>
  <c r="H2112" i="1"/>
  <c r="H2116" i="1"/>
  <c r="H2120" i="1"/>
  <c r="H2124" i="1"/>
  <c r="H2128" i="1"/>
  <c r="H2132" i="1"/>
  <c r="H2136" i="1"/>
  <c r="H2140" i="1"/>
  <c r="H2144" i="1"/>
  <c r="H2148" i="1"/>
  <c r="H2152" i="1"/>
  <c r="H2156" i="1"/>
  <c r="H2160" i="1"/>
  <c r="H2164" i="1"/>
  <c r="H2168" i="1"/>
  <c r="H2172" i="1"/>
  <c r="H2176" i="1"/>
  <c r="H2180" i="1"/>
  <c r="H2184" i="1"/>
  <c r="H2188" i="1"/>
  <c r="H2192" i="1"/>
  <c r="H2196" i="1"/>
  <c r="H2200" i="1"/>
  <c r="H2204" i="1"/>
  <c r="H2208" i="1"/>
  <c r="H2212" i="1"/>
  <c r="H2216" i="1"/>
  <c r="H2220" i="1"/>
  <c r="H2224" i="1"/>
  <c r="H2228" i="1"/>
  <c r="H2232" i="1"/>
  <c r="H2236" i="1"/>
  <c r="H2240" i="1"/>
  <c r="H2244" i="1"/>
  <c r="H2248" i="1"/>
  <c r="H2252" i="1"/>
  <c r="H2256" i="1"/>
  <c r="H2260" i="1"/>
  <c r="H2264" i="1"/>
  <c r="H2268" i="1"/>
  <c r="H2272" i="1"/>
  <c r="H2276" i="1"/>
  <c r="H2280" i="1"/>
  <c r="H2284" i="1"/>
  <c r="H2288" i="1"/>
  <c r="H2292" i="1"/>
  <c r="H2296" i="1"/>
  <c r="H2300" i="1"/>
  <c r="H2304" i="1"/>
  <c r="H2308" i="1"/>
  <c r="H2312" i="1"/>
  <c r="H2316" i="1"/>
  <c r="H2320" i="1"/>
  <c r="H2324" i="1"/>
  <c r="H2328" i="1"/>
  <c r="H2332" i="1"/>
  <c r="H2336" i="1"/>
  <c r="H2340" i="1"/>
  <c r="H2344" i="1"/>
  <c r="H2348" i="1"/>
  <c r="AF67" i="1"/>
  <c r="H1629" i="1"/>
  <c r="H1630" i="1"/>
  <c r="H1572" i="1"/>
  <c r="H1571" i="1"/>
  <c r="H1573" i="1"/>
  <c r="H1631" i="1"/>
  <c r="H508" i="1"/>
  <c r="H512" i="1"/>
  <c r="H516" i="1"/>
  <c r="H520" i="1"/>
  <c r="H524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80" i="1"/>
  <c r="H884" i="1"/>
  <c r="H888" i="1"/>
  <c r="H892" i="1"/>
  <c r="H896" i="1"/>
  <c r="H900" i="1"/>
  <c r="H904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320" i="1"/>
  <c r="H1324" i="1"/>
  <c r="H1328" i="1"/>
  <c r="H1332" i="1"/>
  <c r="H1336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500" i="1"/>
  <c r="H1504" i="1"/>
  <c r="H1508" i="1"/>
  <c r="H1512" i="1"/>
  <c r="H1516" i="1"/>
  <c r="H1520" i="1"/>
  <c r="H1524" i="1"/>
  <c r="H1568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505" i="1"/>
  <c r="H509" i="1"/>
  <c r="H513" i="1"/>
  <c r="H517" i="1"/>
  <c r="H521" i="1"/>
  <c r="H525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9" i="1"/>
  <c r="H593" i="1"/>
  <c r="H597" i="1"/>
  <c r="H601" i="1"/>
  <c r="H605" i="1"/>
  <c r="H609" i="1"/>
  <c r="H613" i="1"/>
  <c r="H617" i="1"/>
  <c r="H621" i="1"/>
  <c r="H625" i="1"/>
  <c r="H629" i="1"/>
  <c r="H669" i="1"/>
  <c r="H673" i="1"/>
  <c r="H677" i="1"/>
  <c r="H681" i="1"/>
  <c r="H685" i="1"/>
  <c r="H689" i="1"/>
  <c r="H693" i="1"/>
  <c r="H697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81" i="1"/>
  <c r="H885" i="1"/>
  <c r="H889" i="1"/>
  <c r="H893" i="1"/>
  <c r="H897" i="1"/>
  <c r="H901" i="1"/>
  <c r="H905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321" i="1"/>
  <c r="H1325" i="1"/>
  <c r="H1329" i="1"/>
  <c r="H1333" i="1"/>
  <c r="H1337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401" i="1"/>
  <c r="H1405" i="1"/>
  <c r="H1409" i="1"/>
  <c r="H1413" i="1"/>
  <c r="H1417" i="1"/>
  <c r="H1501" i="1"/>
  <c r="H1505" i="1"/>
  <c r="H1509" i="1"/>
  <c r="H1517" i="1"/>
  <c r="H1521" i="1"/>
  <c r="H1525" i="1"/>
  <c r="H1569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506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90" i="1"/>
  <c r="H594" i="1"/>
  <c r="H598" i="1"/>
  <c r="H602" i="1"/>
  <c r="H606" i="1"/>
  <c r="H610" i="1"/>
  <c r="H614" i="1"/>
  <c r="H618" i="1"/>
  <c r="H622" i="1"/>
  <c r="H626" i="1"/>
  <c r="H630" i="1"/>
  <c r="H666" i="1"/>
  <c r="H670" i="1"/>
  <c r="H674" i="1"/>
  <c r="H678" i="1"/>
  <c r="H682" i="1"/>
  <c r="H686" i="1"/>
  <c r="H690" i="1"/>
  <c r="H694" i="1"/>
  <c r="H698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1002" i="1"/>
  <c r="H1006" i="1"/>
  <c r="H1010" i="1"/>
  <c r="H1014" i="1"/>
  <c r="H1018" i="1"/>
  <c r="H1022" i="1"/>
  <c r="H1026" i="1"/>
  <c r="H1030" i="1"/>
  <c r="H1034" i="1"/>
  <c r="H1038" i="1"/>
  <c r="H1042" i="1"/>
  <c r="H1046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58" i="1"/>
  <c r="H1162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402" i="1"/>
  <c r="H1406" i="1"/>
  <c r="H1410" i="1"/>
  <c r="H1414" i="1"/>
  <c r="H1498" i="1"/>
  <c r="H1502" i="1"/>
  <c r="H1506" i="1"/>
  <c r="H1510" i="1"/>
  <c r="H1518" i="1"/>
  <c r="H1522" i="1"/>
  <c r="H152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507" i="1"/>
  <c r="H511" i="1"/>
  <c r="H515" i="1"/>
  <c r="H519" i="1"/>
  <c r="H523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91" i="1"/>
  <c r="H595" i="1"/>
  <c r="H599" i="1"/>
  <c r="H603" i="1"/>
  <c r="H607" i="1"/>
  <c r="H611" i="1"/>
  <c r="H615" i="1"/>
  <c r="H619" i="1"/>
  <c r="H623" i="1"/>
  <c r="H627" i="1"/>
  <c r="H631" i="1"/>
  <c r="H667" i="1"/>
  <c r="H671" i="1"/>
  <c r="H675" i="1"/>
  <c r="H679" i="1"/>
  <c r="H683" i="1"/>
  <c r="H687" i="1"/>
  <c r="H691" i="1"/>
  <c r="H695" i="1"/>
  <c r="H699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9" i="1"/>
  <c r="H883" i="1"/>
  <c r="H887" i="1"/>
  <c r="H891" i="1"/>
  <c r="H895" i="1"/>
  <c r="H899" i="1"/>
  <c r="H903" i="1"/>
  <c r="H907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315" i="1"/>
  <c r="H1319" i="1"/>
  <c r="H1323" i="1"/>
  <c r="H1327" i="1"/>
  <c r="H1331" i="1"/>
  <c r="H1335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403" i="1"/>
  <c r="H1407" i="1"/>
  <c r="H1411" i="1"/>
  <c r="H1415" i="1"/>
  <c r="H1499" i="1"/>
  <c r="H1503" i="1"/>
  <c r="H1507" i="1"/>
  <c r="H1511" i="1"/>
  <c r="H1519" i="1"/>
  <c r="H1523" i="1"/>
  <c r="H1567" i="1"/>
  <c r="H1575" i="1"/>
  <c r="H1579" i="1"/>
  <c r="H1583" i="1"/>
  <c r="H1587" i="1"/>
  <c r="H1591" i="1"/>
  <c r="H1595" i="1"/>
  <c r="H1599" i="1"/>
  <c r="H1603" i="1"/>
  <c r="H1607" i="1"/>
  <c r="H1611" i="1"/>
  <c r="H1615" i="1"/>
  <c r="H1619" i="1"/>
  <c r="H1623" i="1"/>
  <c r="H1627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418" i="1"/>
  <c r="H414" i="1"/>
  <c r="H425" i="1"/>
  <c r="H409" i="1"/>
  <c r="H424" i="1"/>
  <c r="H423" i="1"/>
  <c r="H410" i="1"/>
  <c r="H426" i="1"/>
  <c r="H421" i="1"/>
  <c r="H420" i="1"/>
  <c r="H419" i="1"/>
  <c r="H422" i="1"/>
  <c r="H417" i="1"/>
  <c r="H416" i="1"/>
  <c r="H415" i="1"/>
  <c r="H75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95" i="1"/>
  <c r="H76" i="1"/>
  <c r="H92" i="1"/>
  <c r="H96" i="1"/>
  <c r="H100" i="1"/>
  <c r="H104" i="1"/>
  <c r="H108" i="1"/>
  <c r="H112" i="1"/>
  <c r="H116" i="1"/>
  <c r="H120" i="1"/>
  <c r="H124" i="1"/>
  <c r="H128" i="1"/>
  <c r="H136" i="1"/>
  <c r="H140" i="1"/>
  <c r="H144" i="1"/>
  <c r="H77" i="1"/>
  <c r="H93" i="1"/>
  <c r="H97" i="1"/>
  <c r="H101" i="1"/>
  <c r="H105" i="1"/>
  <c r="H109" i="1"/>
  <c r="H113" i="1"/>
  <c r="H117" i="1"/>
  <c r="H121" i="1"/>
  <c r="H125" i="1"/>
  <c r="H129" i="1"/>
  <c r="H137" i="1"/>
  <c r="H141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367" i="1"/>
  <c r="H371" i="1"/>
  <c r="H375" i="1"/>
  <c r="H379" i="1"/>
  <c r="H383" i="1"/>
  <c r="H387" i="1"/>
  <c r="H391" i="1"/>
  <c r="H395" i="1"/>
  <c r="H399" i="1"/>
  <c r="H403" i="1"/>
  <c r="H407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365" i="1"/>
  <c r="H369" i="1"/>
  <c r="H373" i="1"/>
  <c r="H377" i="1"/>
  <c r="H381" i="1"/>
  <c r="H385" i="1"/>
  <c r="H389" i="1"/>
  <c r="H393" i="1"/>
  <c r="H397" i="1"/>
  <c r="H401" i="1"/>
  <c r="H405" i="1"/>
  <c r="H366" i="1"/>
  <c r="H370" i="1"/>
  <c r="H374" i="1"/>
  <c r="H378" i="1"/>
  <c r="H382" i="1"/>
  <c r="H386" i="1"/>
  <c r="H390" i="1"/>
  <c r="H394" i="1"/>
  <c r="H398" i="1"/>
  <c r="H402" i="1"/>
  <c r="H406" i="1"/>
  <c r="F21" i="4"/>
  <c r="D21" i="4"/>
  <c r="F20" i="4"/>
  <c r="D20" i="4"/>
  <c r="F19" i="4"/>
  <c r="D19" i="4"/>
  <c r="AS35" i="1" l="1"/>
  <c r="AS39" i="1" s="1"/>
  <c r="AS40" i="1" s="1"/>
  <c r="H760" i="1"/>
  <c r="H701" i="1"/>
  <c r="H1165" i="1"/>
  <c r="H1397" i="1"/>
  <c r="H818" i="1"/>
  <c r="H703" i="1"/>
  <c r="H1167" i="1"/>
  <c r="H1399" i="1"/>
  <c r="H413" i="1"/>
  <c r="H876" i="1"/>
  <c r="H1340" i="1"/>
  <c r="H529" i="1"/>
  <c r="H761" i="1"/>
  <c r="H1398" i="1"/>
  <c r="H527" i="1"/>
  <c r="H759" i="1"/>
  <c r="H1223" i="1"/>
  <c r="H412" i="1"/>
  <c r="H528" i="1"/>
  <c r="H585" i="1"/>
  <c r="H817" i="1"/>
  <c r="H1049" i="1"/>
  <c r="H1513" i="1"/>
  <c r="H586" i="1"/>
  <c r="H1050" i="1"/>
  <c r="H1514" i="1"/>
  <c r="H587" i="1"/>
  <c r="H819" i="1"/>
  <c r="H1051" i="1"/>
  <c r="H1515" i="1"/>
  <c r="H411" i="1"/>
  <c r="H1108" i="1"/>
  <c r="H877" i="1"/>
  <c r="H1109" i="1"/>
  <c r="H1341" i="1"/>
  <c r="H702" i="1"/>
  <c r="H1166" i="1"/>
  <c r="H875" i="1"/>
  <c r="H1107" i="1"/>
  <c r="H1339" i="1"/>
  <c r="M2291" i="1"/>
  <c r="M2035" i="1"/>
  <c r="M2330" i="1"/>
  <c r="M2074" i="1"/>
  <c r="M2337" i="1"/>
  <c r="M2081" i="1"/>
  <c r="M2287" i="1"/>
  <c r="M2031" i="1"/>
  <c r="M2326" i="1"/>
  <c r="M2070" i="1"/>
  <c r="M2333" i="1"/>
  <c r="M2077" i="1"/>
  <c r="M2183" i="1"/>
  <c r="M2168" i="1"/>
  <c r="M1966" i="1"/>
  <c r="M2229" i="1"/>
  <c r="M2348" i="1"/>
  <c r="M2299" i="1"/>
  <c r="M2082" i="1"/>
  <c r="M2345" i="1"/>
  <c r="M2135" i="1"/>
  <c r="M2275" i="1"/>
  <c r="M2019" i="1"/>
  <c r="M2314" i="1"/>
  <c r="M2058" i="1"/>
  <c r="M2321" i="1"/>
  <c r="M2065" i="1"/>
  <c r="M2271" i="1"/>
  <c r="M2015" i="1"/>
  <c r="M2310" i="1"/>
  <c r="M2054" i="1"/>
  <c r="M2317" i="1"/>
  <c r="M2061" i="1"/>
  <c r="M2151" i="1"/>
  <c r="M2048" i="1"/>
  <c r="M1934" i="1"/>
  <c r="M2197" i="1"/>
  <c r="M2332" i="1"/>
  <c r="M2267" i="1"/>
  <c r="M2050" i="1"/>
  <c r="M2313" i="1"/>
  <c r="M2539" i="1"/>
  <c r="M2195" i="1"/>
  <c r="M1939" i="1"/>
  <c r="M2212" i="1"/>
  <c r="M2234" i="1"/>
  <c r="M1978" i="1"/>
  <c r="M2241" i="1"/>
  <c r="M1985" i="1"/>
  <c r="M2191" i="1"/>
  <c r="M1935" i="1"/>
  <c r="M2196" i="1"/>
  <c r="M2230" i="1"/>
  <c r="M1974" i="1"/>
  <c r="M2237" i="1"/>
  <c r="M1981" i="1"/>
  <c r="M1991" i="1"/>
  <c r="M2286" i="1"/>
  <c r="M2037" i="1"/>
  <c r="M2240" i="1"/>
  <c r="M2107" i="1"/>
  <c r="M2153" i="1"/>
  <c r="M2312" i="1"/>
  <c r="M2544" i="1"/>
  <c r="M2115" i="1"/>
  <c r="M1916" i="1"/>
  <c r="M2154" i="1"/>
  <c r="M1952" i="1"/>
  <c r="M2161" i="1"/>
  <c r="M2111" i="1"/>
  <c r="M2150" i="1"/>
  <c r="M1936" i="1"/>
  <c r="M2157" i="1"/>
  <c r="M2343" i="1"/>
  <c r="M2126" i="1"/>
  <c r="M1992" i="1"/>
  <c r="M1932" i="1"/>
  <c r="M1947" i="1"/>
  <c r="M2242" i="1"/>
  <c r="M1993" i="1"/>
  <c r="M2220" i="1"/>
  <c r="M2200" i="1"/>
  <c r="M2295" i="1"/>
  <c r="M2227" i="1"/>
  <c r="M1971" i="1"/>
  <c r="M2266" i="1"/>
  <c r="M2010" i="1"/>
  <c r="M2273" i="1"/>
  <c r="M2017" i="1"/>
  <c r="M2223" i="1"/>
  <c r="M1967" i="1"/>
  <c r="M2262" i="1"/>
  <c r="M2006" i="1"/>
  <c r="M2269" i="1"/>
  <c r="M2013" i="1"/>
  <c r="M2055" i="1"/>
  <c r="M2350" i="1"/>
  <c r="M2101" i="1"/>
  <c r="M2284" i="1"/>
  <c r="M2171" i="1"/>
  <c r="M2124" i="1"/>
  <c r="M1954" i="1"/>
  <c r="M2217" i="1"/>
  <c r="M2344" i="1"/>
  <c r="M2543" i="1"/>
  <c r="M2211" i="1"/>
  <c r="M1955" i="1"/>
  <c r="M2250" i="1"/>
  <c r="M1994" i="1"/>
  <c r="M2257" i="1"/>
  <c r="M2001" i="1"/>
  <c r="M2207" i="1"/>
  <c r="M1951" i="1"/>
  <c r="M2246" i="1"/>
  <c r="M1990" i="1"/>
  <c r="M2253" i="1"/>
  <c r="M1997" i="1"/>
  <c r="M2023" i="1"/>
  <c r="M2318" i="1"/>
  <c r="M2069" i="1"/>
  <c r="M2264" i="1"/>
  <c r="M2139" i="1"/>
  <c r="M2004" i="1"/>
  <c r="M1922" i="1"/>
  <c r="M2185" i="1"/>
  <c r="M2328" i="1"/>
  <c r="M2541" i="1"/>
  <c r="M2131" i="1"/>
  <c r="M1976" i="1"/>
  <c r="M2170" i="1"/>
  <c r="M2012" i="1"/>
  <c r="M2177" i="1"/>
  <c r="M1921" i="1"/>
  <c r="M2127" i="1"/>
  <c r="M1960" i="1"/>
  <c r="M2166" i="1"/>
  <c r="M1996" i="1"/>
  <c r="M2173" i="1"/>
  <c r="M1917" i="1"/>
  <c r="M2158" i="1"/>
  <c r="M1968" i="1"/>
  <c r="M2052" i="1"/>
  <c r="M2000" i="1"/>
  <c r="M1979" i="1"/>
  <c r="M2274" i="1"/>
  <c r="M2025" i="1"/>
  <c r="M2236" i="1"/>
  <c r="M2327" i="1"/>
  <c r="M2307" i="1"/>
  <c r="M2051" i="1"/>
  <c r="M2346" i="1"/>
  <c r="M2090" i="1"/>
  <c r="M2097" i="1"/>
  <c r="M2303" i="1"/>
  <c r="M2047" i="1"/>
  <c r="M2342" i="1"/>
  <c r="M2086" i="1"/>
  <c r="M2349" i="1"/>
  <c r="M2093" i="1"/>
  <c r="M2215" i="1"/>
  <c r="M1998" i="1"/>
  <c r="M2261" i="1"/>
  <c r="M2331" i="1"/>
  <c r="M2114" i="1"/>
  <c r="M1972" i="1"/>
  <c r="M2167" i="1"/>
  <c r="M2538" i="1"/>
  <c r="M2163" i="1"/>
  <c r="M2088" i="1"/>
  <c r="M2202" i="1"/>
  <c r="M1946" i="1"/>
  <c r="M2136" i="1"/>
  <c r="M2209" i="1"/>
  <c r="M1953" i="1"/>
  <c r="M2159" i="1"/>
  <c r="M2080" i="1"/>
  <c r="M2198" i="1"/>
  <c r="M1942" i="1"/>
  <c r="M2120" i="1"/>
  <c r="M2205" i="1"/>
  <c r="M1949" i="1"/>
  <c r="M1927" i="1"/>
  <c r="M2222" i="1"/>
  <c r="M2244" i="1"/>
  <c r="M1973" i="1"/>
  <c r="M2176" i="1"/>
  <c r="M2148" i="1"/>
  <c r="M2043" i="1"/>
  <c r="M2338" i="1"/>
  <c r="M2089" i="1"/>
  <c r="M2280" i="1"/>
  <c r="M2545" i="1"/>
  <c r="M2147" i="1"/>
  <c r="M2032" i="1"/>
  <c r="M2186" i="1"/>
  <c r="M1930" i="1"/>
  <c r="M2076" i="1"/>
  <c r="M2193" i="1"/>
  <c r="M1937" i="1"/>
  <c r="M2143" i="1"/>
  <c r="M2016" i="1"/>
  <c r="M2182" i="1"/>
  <c r="M1926" i="1"/>
  <c r="M2060" i="1"/>
  <c r="M2189" i="1"/>
  <c r="M1933" i="1"/>
  <c r="M2190" i="1"/>
  <c r="M2096" i="1"/>
  <c r="M1941" i="1"/>
  <c r="M2116" i="1"/>
  <c r="M2072" i="1"/>
  <c r="M2011" i="1"/>
  <c r="M2306" i="1"/>
  <c r="M2057" i="1"/>
  <c r="M2260" i="1"/>
  <c r="M2323" i="1"/>
  <c r="M2067" i="1"/>
  <c r="M2106" i="1"/>
  <c r="M2113" i="1"/>
  <c r="M2319" i="1"/>
  <c r="M2063" i="1"/>
  <c r="M2102" i="1"/>
  <c r="M2109" i="1"/>
  <c r="M2247" i="1"/>
  <c r="M2030" i="1"/>
  <c r="M2293" i="1"/>
  <c r="M2146" i="1"/>
  <c r="M1920" i="1"/>
  <c r="M2036" i="1"/>
  <c r="M1980" i="1"/>
  <c r="M2199" i="1"/>
  <c r="M2243" i="1"/>
  <c r="M1987" i="1"/>
  <c r="M2282" i="1"/>
  <c r="M2026" i="1"/>
  <c r="M2289" i="1"/>
  <c r="M2033" i="1"/>
  <c r="M2239" i="1"/>
  <c r="M1983" i="1"/>
  <c r="M2278" i="1"/>
  <c r="M2022" i="1"/>
  <c r="M2285" i="1"/>
  <c r="M2029" i="1"/>
  <c r="M2087" i="1"/>
  <c r="M2133" i="1"/>
  <c r="M2300" i="1"/>
  <c r="M2203" i="1"/>
  <c r="M1986" i="1"/>
  <c r="M2249" i="1"/>
  <c r="M2540" i="1"/>
  <c r="M2099" i="1"/>
  <c r="M2138" i="1"/>
  <c r="M2145" i="1"/>
  <c r="M2351" i="1"/>
  <c r="M2095" i="1"/>
  <c r="M2134" i="1"/>
  <c r="M2141" i="1"/>
  <c r="M2311" i="1"/>
  <c r="M2094" i="1"/>
  <c r="M1924" i="1"/>
  <c r="M1915" i="1"/>
  <c r="M2210" i="1"/>
  <c r="M2172" i="1"/>
  <c r="M1961" i="1"/>
  <c r="M2160" i="1"/>
  <c r="M2128" i="1"/>
  <c r="M2263" i="1"/>
  <c r="M2339" i="1"/>
  <c r="M2083" i="1"/>
  <c r="M2122" i="1"/>
  <c r="M2129" i="1"/>
  <c r="M2335" i="1"/>
  <c r="M2079" i="1"/>
  <c r="M2118" i="1"/>
  <c r="M2125" i="1"/>
  <c r="M2279" i="1"/>
  <c r="M2062" i="1"/>
  <c r="M2325" i="1"/>
  <c r="M2178" i="1"/>
  <c r="M2044" i="1"/>
  <c r="M1929" i="1"/>
  <c r="M2100" i="1"/>
  <c r="M2056" i="1"/>
  <c r="M2231" i="1"/>
  <c r="M2259" i="1"/>
  <c r="M2003" i="1"/>
  <c r="M2298" i="1"/>
  <c r="M2042" i="1"/>
  <c r="M2305" i="1"/>
  <c r="M2049" i="1"/>
  <c r="M2255" i="1"/>
  <c r="M1999" i="1"/>
  <c r="M2294" i="1"/>
  <c r="M2038" i="1"/>
  <c r="M2301" i="1"/>
  <c r="M2045" i="1"/>
  <c r="M2119" i="1"/>
  <c r="M1928" i="1"/>
  <c r="M2165" i="1"/>
  <c r="M2316" i="1"/>
  <c r="M2235" i="1"/>
  <c r="M2018" i="1"/>
  <c r="M2281" i="1"/>
  <c r="M2542" i="1"/>
  <c r="M2179" i="1"/>
  <c r="M1923" i="1"/>
  <c r="M2156" i="1"/>
  <c r="M2218" i="1"/>
  <c r="M1962" i="1"/>
  <c r="M2204" i="1"/>
  <c r="M2225" i="1"/>
  <c r="M1969" i="1"/>
  <c r="M2175" i="1"/>
  <c r="M1919" i="1"/>
  <c r="M2140" i="1"/>
  <c r="M2214" i="1"/>
  <c r="M1958" i="1"/>
  <c r="M2188" i="1"/>
  <c r="M2221" i="1"/>
  <c r="M1965" i="1"/>
  <c r="M1959" i="1"/>
  <c r="M2254" i="1"/>
  <c r="M2005" i="1"/>
  <c r="M2228" i="1"/>
  <c r="M2216" i="1"/>
  <c r="M2075" i="1"/>
  <c r="M2121" i="1"/>
  <c r="M2296" i="1"/>
  <c r="M2103" i="1"/>
  <c r="M2149" i="1"/>
  <c r="M2308" i="1"/>
  <c r="M2091" i="1"/>
  <c r="M2137" i="1"/>
  <c r="M2288" i="1"/>
  <c r="M2252" i="1"/>
  <c r="M1982" i="1"/>
  <c r="M2245" i="1"/>
  <c r="M2187" i="1"/>
  <c r="M2184" i="1"/>
  <c r="M1970" i="1"/>
  <c r="M2233" i="1"/>
  <c r="M2336" i="1"/>
  <c r="M2104" i="1"/>
  <c r="M1950" i="1"/>
  <c r="M2213" i="1"/>
  <c r="M2340" i="1"/>
  <c r="M2155" i="1"/>
  <c r="M2064" i="1"/>
  <c r="M1938" i="1"/>
  <c r="M2201" i="1"/>
  <c r="M2320" i="1"/>
  <c r="M2046" i="1"/>
  <c r="M2309" i="1"/>
  <c r="M2251" i="1"/>
  <c r="M2034" i="1"/>
  <c r="M2297" i="1"/>
  <c r="M1975" i="1"/>
  <c r="M2270" i="1"/>
  <c r="M2021" i="1"/>
  <c r="M2232" i="1"/>
  <c r="M1963" i="1"/>
  <c r="M2258" i="1"/>
  <c r="M2009" i="1"/>
  <c r="M2268" i="1"/>
  <c r="M2164" i="1"/>
  <c r="M2071" i="1"/>
  <c r="M2117" i="1"/>
  <c r="M2292" i="1"/>
  <c r="M2059" i="1"/>
  <c r="M2105" i="1"/>
  <c r="M2272" i="1"/>
  <c r="M2039" i="1"/>
  <c r="M2334" i="1"/>
  <c r="M2085" i="1"/>
  <c r="M2276" i="1"/>
  <c r="M2027" i="1"/>
  <c r="M2322" i="1"/>
  <c r="M2073" i="1"/>
  <c r="M2248" i="1"/>
  <c r="M1988" i="1"/>
  <c r="M1918" i="1"/>
  <c r="M2181" i="1"/>
  <c r="M2324" i="1"/>
  <c r="M2123" i="1"/>
  <c r="M1944" i="1"/>
  <c r="M2169" i="1"/>
  <c r="M2304" i="1"/>
  <c r="M2142" i="1"/>
  <c r="M2020" i="1"/>
  <c r="M1964" i="1"/>
  <c r="M2347" i="1"/>
  <c r="M2130" i="1"/>
  <c r="M2008" i="1"/>
  <c r="M1943" i="1"/>
  <c r="M2238" i="1"/>
  <c r="M1989" i="1"/>
  <c r="M2208" i="1"/>
  <c r="M2180" i="1"/>
  <c r="M1931" i="1"/>
  <c r="M2226" i="1"/>
  <c r="M1977" i="1"/>
  <c r="M2192" i="1"/>
  <c r="M2092" i="1"/>
  <c r="M2206" i="1"/>
  <c r="M2152" i="1"/>
  <c r="M1957" i="1"/>
  <c r="M2144" i="1"/>
  <c r="M2112" i="1"/>
  <c r="M2194" i="1"/>
  <c r="M2108" i="1"/>
  <c r="M1945" i="1"/>
  <c r="M2132" i="1"/>
  <c r="M2024" i="1"/>
  <c r="M2007" i="1"/>
  <c r="M2302" i="1"/>
  <c r="M2053" i="1"/>
  <c r="M2256" i="1"/>
  <c r="M1995" i="1"/>
  <c r="M2290" i="1"/>
  <c r="M2041" i="1"/>
  <c r="M2224" i="1"/>
  <c r="M2014" i="1"/>
  <c r="M2277" i="1"/>
  <c r="M2219" i="1"/>
  <c r="M2002" i="1"/>
  <c r="M2265" i="1"/>
  <c r="M2110" i="1"/>
  <c r="M1956" i="1"/>
  <c r="M2315" i="1"/>
  <c r="M2098" i="1"/>
  <c r="M1940" i="1"/>
  <c r="M2078" i="1"/>
  <c r="M2341" i="1"/>
  <c r="M2283" i="1"/>
  <c r="M2066" i="1"/>
  <c r="M2329" i="1"/>
  <c r="M2174" i="1"/>
  <c r="M2028" i="1"/>
  <c r="M1925" i="1"/>
  <c r="M2084" i="1"/>
  <c r="M2040" i="1"/>
  <c r="M2162" i="1"/>
  <c r="M1984" i="1"/>
  <c r="M2068" i="1"/>
  <c r="M1948" i="1"/>
  <c r="M346" i="1"/>
  <c r="M1807" i="1"/>
  <c r="M1613" i="1"/>
  <c r="M1734" i="1"/>
  <c r="M350" i="1"/>
  <c r="M1583" i="1"/>
  <c r="M345" i="1"/>
  <c r="M1801" i="1"/>
  <c r="M1742" i="1"/>
  <c r="M1868" i="1"/>
  <c r="M1902" i="1"/>
  <c r="M1887" i="1"/>
  <c r="M1647" i="1"/>
  <c r="M1534" i="1"/>
  <c r="M1883" i="1"/>
  <c r="M1545" i="1"/>
  <c r="M1684" i="1"/>
  <c r="M1629" i="1"/>
  <c r="M1700" i="1"/>
  <c r="M1698" i="1"/>
  <c r="M1674" i="1"/>
  <c r="M1900" i="1"/>
  <c r="M1547" i="1"/>
  <c r="M1610" i="1"/>
  <c r="M1879" i="1"/>
  <c r="M1861" i="1"/>
  <c r="M1777" i="1"/>
  <c r="M1669" i="1"/>
  <c r="M1533" i="1"/>
  <c r="M1657" i="1"/>
  <c r="M1771" i="1"/>
  <c r="M1731" i="1"/>
  <c r="M1664" i="1"/>
  <c r="M1716" i="1"/>
  <c r="M1556" i="1"/>
  <c r="M1682" i="1"/>
  <c r="M1907" i="1"/>
  <c r="M1789" i="1"/>
  <c r="M1535" i="1"/>
  <c r="M1770" i="1"/>
  <c r="M1564" i="1"/>
  <c r="M1738" i="1"/>
  <c r="M1538" i="1"/>
  <c r="M1596" i="1"/>
  <c r="M1858" i="1"/>
  <c r="M1877" i="1"/>
  <c r="M1658" i="1"/>
  <c r="M354" i="1"/>
  <c r="M1532" i="1"/>
  <c r="M1762" i="1"/>
  <c r="M1584" i="1"/>
  <c r="M1891" i="1"/>
  <c r="M1643" i="1"/>
  <c r="M1594" i="1"/>
  <c r="M1905" i="1"/>
  <c r="M1581" i="1"/>
  <c r="M1867" i="1"/>
  <c r="M1604" i="1"/>
  <c r="M1768" i="1"/>
  <c r="M1873" i="1"/>
  <c r="M1559" i="1"/>
  <c r="M1913" i="1"/>
  <c r="M1591" i="1"/>
  <c r="M1819" i="1"/>
  <c r="M1568" i="1"/>
  <c r="M1843" i="1"/>
  <c r="M1639" i="1"/>
  <c r="M1871" i="1"/>
  <c r="M1740" i="1"/>
  <c r="M1890" i="1"/>
  <c r="M1560" i="1"/>
  <c r="M1774" i="1"/>
  <c r="M1854" i="1"/>
  <c r="M1756" i="1"/>
  <c r="M1874" i="1"/>
  <c r="M1631" i="1"/>
  <c r="M1701" i="1"/>
  <c r="M1785" i="1"/>
  <c r="M1678" i="1"/>
  <c r="M1746" i="1"/>
  <c r="M1590" i="1"/>
  <c r="M1654" i="1"/>
  <c r="M1845" i="1"/>
  <c r="M1914" i="1"/>
  <c r="M1739" i="1"/>
  <c r="M1787" i="1"/>
  <c r="M1575" i="1"/>
  <c r="M1815" i="1"/>
  <c r="M1723" i="1"/>
  <c r="M352" i="1"/>
  <c r="M1863" i="1"/>
  <c r="M1780" i="1"/>
  <c r="M1851" i="1"/>
  <c r="M1686" i="1"/>
  <c r="M1856" i="1"/>
  <c r="M1541" i="1"/>
  <c r="M1712" i="1"/>
  <c r="M1531" i="1"/>
  <c r="M1730" i="1"/>
  <c r="M1753" i="1"/>
  <c r="M1741" i="1"/>
  <c r="M1565" i="1"/>
  <c r="M1562" i="1"/>
  <c r="M1566" i="1"/>
  <c r="M1773" i="1"/>
  <c r="M1609" i="1"/>
  <c r="M1821" i="1"/>
  <c r="M1764" i="1"/>
  <c r="M1694" i="1"/>
  <c r="M1652" i="1"/>
  <c r="M1830" i="1"/>
  <c r="M1663" i="1"/>
  <c r="M1848" i="1"/>
  <c r="M1837" i="1"/>
  <c r="M1812" i="1"/>
  <c r="M1824" i="1"/>
  <c r="M1888" i="1"/>
  <c r="M1766" i="1"/>
  <c r="M1607" i="1"/>
  <c r="M1882" i="1"/>
  <c r="M1571" i="1"/>
  <c r="M1823" i="1"/>
  <c r="M1577" i="1"/>
  <c r="M1641" i="1"/>
  <c r="M1651" i="1"/>
  <c r="M1838" i="1"/>
  <c r="M1822" i="1"/>
  <c r="M1767" i="1"/>
  <c r="M1783" i="1"/>
  <c r="M1775" i="1"/>
  <c r="M1849" i="1"/>
  <c r="M1729" i="1"/>
  <c r="M1836" i="1"/>
  <c r="M1809" i="1"/>
  <c r="M1728" i="1"/>
  <c r="M1576" i="1"/>
  <c r="M1745" i="1"/>
  <c r="M1606" i="1"/>
  <c r="M1548" i="1"/>
  <c r="M1895" i="1"/>
  <c r="M1842" i="1"/>
  <c r="M1894" i="1"/>
  <c r="M1688" i="1"/>
  <c r="M355" i="1"/>
  <c r="M1530" i="1"/>
  <c r="M1617" i="1"/>
  <c r="M1820" i="1"/>
  <c r="M1692" i="1"/>
  <c r="M1862" i="1"/>
  <c r="M1744" i="1"/>
  <c r="M1747" i="1"/>
  <c r="M349" i="1"/>
  <c r="M1626" i="1"/>
  <c r="M1872" i="1"/>
  <c r="M1714" i="1"/>
  <c r="M1653" i="1"/>
  <c r="M1697" i="1"/>
  <c r="M1793" i="1"/>
  <c r="M1759" i="1"/>
  <c r="M1578" i="1"/>
  <c r="M1834" i="1"/>
  <c r="M1705" i="1"/>
  <c r="M1755" i="1"/>
  <c r="M1588" i="1"/>
  <c r="M1567" i="1"/>
  <c r="M1864" i="1"/>
  <c r="M1595" i="1"/>
  <c r="M1846" i="1"/>
  <c r="M1769" i="1"/>
  <c r="M1904" i="1"/>
  <c r="M1708" i="1"/>
  <c r="M1805" i="1"/>
  <c r="M1800" i="1"/>
  <c r="M1733" i="1"/>
  <c r="M1636" i="1"/>
  <c r="M1802" i="1"/>
  <c r="M1529" i="1"/>
  <c r="M1699" i="1"/>
  <c r="M1616" i="1"/>
  <c r="M1865" i="1"/>
  <c r="M1539" i="1"/>
  <c r="M1623" i="1"/>
  <c r="M1573" i="1"/>
  <c r="M1748" i="1"/>
  <c r="M1646" i="1"/>
  <c r="M1912" i="1"/>
  <c r="M1605" i="1"/>
  <c r="M1765" i="1"/>
  <c r="M1696" i="1"/>
  <c r="M1892" i="1"/>
  <c r="M1612" i="1"/>
  <c r="M1593" i="1"/>
  <c r="M1630" i="1"/>
  <c r="M1791" i="1"/>
  <c r="M1735" i="1"/>
  <c r="M1750" i="1"/>
  <c r="M1640" i="1"/>
  <c r="M1621" i="1"/>
  <c r="M1893" i="1"/>
  <c r="M1718" i="1"/>
  <c r="M1570" i="1"/>
  <c r="M1859" i="1"/>
  <c r="M1749" i="1"/>
  <c r="M1847" i="1"/>
  <c r="M1685" i="1"/>
  <c r="M1656" i="1"/>
  <c r="M1615" i="1"/>
  <c r="M1782" i="1"/>
  <c r="M1632" i="1"/>
  <c r="M1620" i="1"/>
  <c r="M343" i="1"/>
  <c r="M1754" i="1"/>
  <c r="M1704" i="1"/>
  <c r="M1898" i="1"/>
  <c r="M1649" i="1"/>
  <c r="M1569" i="1"/>
  <c r="M1600" i="1"/>
  <c r="M1693" i="1"/>
  <c r="M1572" i="1"/>
  <c r="M1737" i="1"/>
  <c r="M1828" i="1"/>
  <c r="M1743" i="1"/>
  <c r="M1543" i="1"/>
  <c r="M1667" i="1"/>
  <c r="M1763" i="1"/>
  <c r="M1835" i="1"/>
  <c r="M1687" i="1"/>
  <c r="M1549" i="1"/>
  <c r="M1825" i="1"/>
  <c r="M1603" i="1"/>
  <c r="M1633" i="1"/>
  <c r="M1691" i="1"/>
  <c r="M1875" i="1"/>
  <c r="M1536" i="1"/>
  <c r="M1710" i="1"/>
  <c r="M1758" i="1"/>
  <c r="M1779" i="1"/>
  <c r="M1681" i="1"/>
  <c r="M1752" i="1"/>
  <c r="M1886" i="1"/>
  <c r="M1634" i="1"/>
  <c r="M1670" i="1"/>
  <c r="M357" i="1"/>
  <c r="M1760" i="1"/>
  <c r="M1622" i="1"/>
  <c r="M1661" i="1"/>
  <c r="M1557" i="1"/>
  <c r="M1813" i="1"/>
  <c r="M1659" i="1"/>
  <c r="M1906" i="1"/>
  <c r="M1675" i="1"/>
  <c r="M1885" i="1"/>
  <c r="M1673" i="1"/>
  <c r="M1644" i="1"/>
  <c r="M1761" i="1"/>
  <c r="M1841" i="1"/>
  <c r="M1899" i="1"/>
  <c r="M1876" i="1"/>
  <c r="M1637" i="1"/>
  <c r="M1795" i="1"/>
  <c r="M1558" i="1"/>
  <c r="M1855" i="1"/>
  <c r="M1625" i="1"/>
  <c r="M1844" i="1"/>
  <c r="M1677" i="1"/>
  <c r="M1814" i="1"/>
  <c r="M1638" i="1"/>
  <c r="M1869" i="1"/>
  <c r="M1671" i="1"/>
  <c r="M1884" i="1"/>
  <c r="M1727" i="1"/>
  <c r="M1642" i="1"/>
  <c r="M1611" i="1"/>
  <c r="M1619" i="1"/>
  <c r="M1574" i="1"/>
  <c r="M1811" i="1"/>
  <c r="M1709" i="1"/>
  <c r="M1808" i="1"/>
  <c r="M1585" i="1"/>
  <c r="M1751" i="1"/>
  <c r="M1909" i="1"/>
  <c r="M1715" i="1"/>
  <c r="M1724" i="1"/>
  <c r="M1589" i="1"/>
  <c r="M1832" i="1"/>
  <c r="M1790" i="1"/>
  <c r="M1804" i="1"/>
  <c r="M1528" i="1"/>
  <c r="M1711" i="1"/>
  <c r="M1527" i="1"/>
  <c r="M1878" i="1"/>
  <c r="M1778" i="1"/>
  <c r="M1586" i="1"/>
  <c r="M1614" i="1"/>
  <c r="M1889" i="1"/>
  <c r="M1582" i="1"/>
  <c r="M1602" i="1"/>
  <c r="M1852" i="1"/>
  <c r="M1707" i="1"/>
  <c r="M1857" i="1"/>
  <c r="M1721" i="1"/>
  <c r="M1853" i="1"/>
  <c r="M1840" i="1"/>
  <c r="M1725" i="1"/>
  <c r="M1911" i="1"/>
  <c r="M1839" i="1"/>
  <c r="M1587" i="1"/>
  <c r="M1608" i="1"/>
  <c r="M1901" i="1"/>
  <c r="M1866" i="1"/>
  <c r="M1624" i="1"/>
  <c r="M1645" i="1"/>
  <c r="M1683" i="1"/>
  <c r="M1826" i="1"/>
  <c r="M347" i="1"/>
  <c r="M1722" i="1"/>
  <c r="M1689" i="1"/>
  <c r="M1627" i="1"/>
  <c r="M1881" i="1"/>
  <c r="M1660" i="1"/>
  <c r="M1680" i="1"/>
  <c r="M1910" i="1"/>
  <c r="M1816" i="1"/>
  <c r="M1908" i="1"/>
  <c r="M1792" i="1"/>
  <c r="M1803" i="1"/>
  <c r="M1784" i="1"/>
  <c r="M1544" i="1"/>
  <c r="M1736" i="1"/>
  <c r="M1817" i="1"/>
  <c r="M1706" i="1"/>
  <c r="M348" i="1"/>
  <c r="M1827" i="1"/>
  <c r="M1695" i="1"/>
  <c r="M1676" i="1"/>
  <c r="M1579" i="1"/>
  <c r="M1563" i="1"/>
  <c r="M1786" i="1"/>
  <c r="M342" i="1"/>
  <c r="M1650" i="1"/>
  <c r="M1662" i="1"/>
  <c r="M1794" i="1"/>
  <c r="M1726" i="1"/>
  <c r="M1628" i="1"/>
  <c r="M1599" i="1"/>
  <c r="M344" i="1"/>
  <c r="M1540" i="1"/>
  <c r="M1635" i="1"/>
  <c r="M353" i="1"/>
  <c r="M1703" i="1"/>
  <c r="M351" i="1"/>
  <c r="M1713" i="1"/>
  <c r="M1757" i="1"/>
  <c r="M1720" i="1"/>
  <c r="M1601" i="1"/>
  <c r="M1796" i="1"/>
  <c r="M1665" i="1"/>
  <c r="M1555" i="1"/>
  <c r="M1799" i="1"/>
  <c r="M1788" i="1"/>
  <c r="M1776" i="1"/>
  <c r="M1672" i="1"/>
  <c r="M1903" i="1"/>
  <c r="M1668" i="1"/>
  <c r="M1550" i="1"/>
  <c r="M1810" i="1"/>
  <c r="M1655" i="1"/>
  <c r="M1833" i="1"/>
  <c r="M1806" i="1"/>
  <c r="M1797" i="1"/>
  <c r="M1648" i="1"/>
  <c r="M1598" i="1"/>
  <c r="M1561" i="1"/>
  <c r="M1546" i="1"/>
  <c r="M1860" i="1"/>
  <c r="M1897" i="1"/>
  <c r="M1896" i="1"/>
  <c r="M1850" i="1"/>
  <c r="M1831" i="1"/>
  <c r="M1818" i="1"/>
  <c r="M1618" i="1"/>
  <c r="M1702" i="1"/>
  <c r="M1592" i="1"/>
  <c r="M1829" i="1"/>
  <c r="M356" i="1"/>
  <c r="M1781" i="1"/>
  <c r="M1666" i="1"/>
  <c r="M1690" i="1"/>
  <c r="M1798" i="1"/>
  <c r="M1537" i="1"/>
  <c r="M1597" i="1"/>
  <c r="M1772" i="1"/>
  <c r="M1580" i="1"/>
  <c r="M1880" i="1"/>
  <c r="M1542" i="1"/>
  <c r="M1732" i="1"/>
  <c r="M1679" i="1"/>
  <c r="M1719" i="1"/>
  <c r="M1717" i="1"/>
  <c r="M1870" i="1"/>
  <c r="AE92" i="1"/>
  <c r="AE125" i="1"/>
  <c r="AE142" i="1"/>
  <c r="AE98" i="1"/>
  <c r="AE83" i="1"/>
  <c r="AE88" i="1"/>
  <c r="AE97" i="1"/>
  <c r="AE112" i="1"/>
  <c r="AE82" i="1"/>
  <c r="AE87" i="1"/>
  <c r="AE103" i="1"/>
  <c r="AE138" i="1"/>
  <c r="AE79" i="1"/>
  <c r="AE130" i="1"/>
  <c r="AE149" i="1"/>
  <c r="AE110" i="1"/>
  <c r="AE80" i="1"/>
  <c r="AE93" i="1"/>
  <c r="AE137" i="1"/>
  <c r="AE99" i="1"/>
  <c r="AE75" i="1"/>
  <c r="AE91" i="1"/>
  <c r="AE115" i="1"/>
  <c r="AE95" i="1"/>
  <c r="AE124" i="1"/>
  <c r="AE101" i="1"/>
  <c r="AE148" i="1"/>
  <c r="AE144" i="1"/>
  <c r="AE152" i="1"/>
  <c r="AE140" i="1"/>
  <c r="AE86" i="1"/>
  <c r="AE139" i="1"/>
  <c r="AE146" i="1"/>
  <c r="AE123" i="1"/>
  <c r="AE89" i="1"/>
  <c r="AE81" i="1"/>
  <c r="AE116" i="1"/>
  <c r="AE102" i="1"/>
  <c r="AE96" i="1"/>
  <c r="AE106" i="1"/>
  <c r="AE119" i="1"/>
  <c r="AE133" i="1"/>
  <c r="AE76" i="1"/>
  <c r="AE120" i="1"/>
  <c r="AE131" i="1"/>
  <c r="AE100" i="1"/>
  <c r="AE84" i="1"/>
  <c r="AE111" i="1"/>
  <c r="AE121" i="1"/>
  <c r="AE117" i="1"/>
  <c r="AE151" i="1"/>
  <c r="AE150" i="1"/>
  <c r="AE145" i="1"/>
  <c r="AE141" i="1"/>
  <c r="AE77" i="1"/>
  <c r="AE94" i="1"/>
  <c r="AE85" i="1"/>
  <c r="AE114" i="1"/>
  <c r="AE129" i="1"/>
  <c r="AE147" i="1"/>
  <c r="AE136" i="1"/>
  <c r="AE154" i="1"/>
  <c r="AE122" i="1"/>
  <c r="AE118" i="1"/>
  <c r="AE90" i="1"/>
  <c r="AE132" i="1"/>
  <c r="AE113" i="1"/>
  <c r="AE134" i="1"/>
  <c r="AE105" i="1"/>
  <c r="AE104" i="1"/>
  <c r="AE107" i="1"/>
  <c r="AE74" i="1"/>
  <c r="AE153" i="1"/>
  <c r="AE126" i="1"/>
  <c r="AE127" i="1"/>
  <c r="AE108" i="1"/>
  <c r="AE135" i="1"/>
  <c r="AE109" i="1"/>
  <c r="AE78" i="1"/>
  <c r="AE143" i="1"/>
  <c r="AE128" i="1"/>
  <c r="AI97" i="1" l="1"/>
  <c r="AI89" i="1"/>
  <c r="AI140" i="1"/>
  <c r="AI154" i="1"/>
  <c r="AI125" i="1"/>
  <c r="Q355" i="1"/>
  <c r="AI104" i="1"/>
  <c r="AI150" i="1"/>
  <c r="AI142" i="1"/>
  <c r="Q1540" i="1"/>
  <c r="Q1533" i="1"/>
  <c r="AI118" i="1"/>
  <c r="AI112" i="1"/>
  <c r="AI151" i="1"/>
  <c r="AI114" i="1"/>
  <c r="AI130" i="1"/>
  <c r="Q1596" i="1"/>
  <c r="Q1649" i="1"/>
  <c r="Q1602" i="1"/>
  <c r="Q1631" i="1"/>
  <c r="Q1615" i="1"/>
  <c r="Q1948" i="1"/>
  <c r="Q2068" i="1"/>
  <c r="Q1913" i="1"/>
  <c r="Q1984" i="1"/>
  <c r="Q2162" i="1"/>
  <c r="Q1867" i="1"/>
  <c r="Q1634" i="1"/>
  <c r="Q1659" i="1"/>
  <c r="Q2040" i="1"/>
  <c r="Q2084" i="1"/>
  <c r="Q1925" i="1"/>
  <c r="Q2028" i="1"/>
  <c r="Q2174" i="1"/>
  <c r="Q1879" i="1"/>
  <c r="Q346" i="1"/>
  <c r="AI122" i="1"/>
  <c r="AI126" i="1"/>
  <c r="Q1679" i="1"/>
  <c r="Q1644" i="1"/>
  <c r="Q1666" i="1"/>
  <c r="Q1597" i="1"/>
  <c r="Q1618" i="1"/>
  <c r="Q1720" i="1"/>
  <c r="Q1884" i="1"/>
  <c r="Q1861" i="1"/>
  <c r="Q2329" i="1"/>
  <c r="Q2066" i="1"/>
  <c r="Q1771" i="1"/>
  <c r="Q2283" i="1"/>
  <c r="Q1617" i="1"/>
  <c r="Q1812" i="1"/>
  <c r="Q1900" i="1"/>
  <c r="Q1865" i="1"/>
  <c r="Q2341" i="1"/>
  <c r="Q2078" i="1"/>
  <c r="Q1783" i="1"/>
  <c r="Q342" i="1"/>
  <c r="AI108" i="1"/>
  <c r="AI83" i="1"/>
  <c r="Q1569" i="1"/>
  <c r="Q1567" i="1"/>
  <c r="AI135" i="1"/>
  <c r="Q357" i="1"/>
  <c r="Q1592" i="1"/>
  <c r="Q1593" i="1"/>
  <c r="Q1684" i="1"/>
  <c r="Q1561" i="1"/>
  <c r="Q1574" i="1"/>
  <c r="Q1796" i="1"/>
  <c r="Q1940" i="1"/>
  <c r="Q1877" i="1"/>
  <c r="Q1744" i="1"/>
  <c r="Q2098" i="1"/>
  <c r="Q1803" i="1"/>
  <c r="Q2315" i="1"/>
  <c r="Q1624" i="1"/>
  <c r="Q1888" i="1"/>
  <c r="Q1956" i="1"/>
  <c r="Q1881" i="1"/>
  <c r="Q1788" i="1"/>
  <c r="Q2110" i="1"/>
  <c r="Q1815" i="1"/>
  <c r="AI133" i="1"/>
  <c r="AI84" i="1"/>
  <c r="AI145" i="1"/>
  <c r="AI81" i="1"/>
  <c r="AI147" i="1"/>
  <c r="AI99" i="1"/>
  <c r="AI143" i="1"/>
  <c r="Q1539" i="1"/>
  <c r="Q1682" i="1"/>
  <c r="Q1595" i="1"/>
  <c r="Q1576" i="1"/>
  <c r="Q1662" i="1"/>
  <c r="Q1571" i="1"/>
  <c r="Q1590" i="1"/>
  <c r="Q1752" i="1"/>
  <c r="Q1829" i="1"/>
  <c r="Q2265" i="1"/>
  <c r="Q2002" i="1"/>
  <c r="Q1707" i="1"/>
  <c r="Q2219" i="1"/>
  <c r="Q1589" i="1"/>
  <c r="Q1544" i="1"/>
  <c r="Q1768" i="1"/>
  <c r="Q1833" i="1"/>
  <c r="Q2277" i="1"/>
  <c r="Q2014" i="1"/>
  <c r="Q1719" i="1"/>
  <c r="AI82" i="1"/>
  <c r="Q349" i="1"/>
  <c r="AI128" i="1"/>
  <c r="Q348" i="1"/>
  <c r="AI77" i="1"/>
  <c r="AI98" i="1"/>
  <c r="AI123" i="1"/>
  <c r="Q352" i="1"/>
  <c r="Q1570" i="1"/>
  <c r="AI80" i="1"/>
  <c r="AI149" i="1"/>
  <c r="Q1683" i="1"/>
  <c r="Q1610" i="1"/>
  <c r="Q1643" i="1"/>
  <c r="Q1642" i="1"/>
  <c r="Q1672" i="1"/>
  <c r="Q2224" i="1"/>
  <c r="Q1717" i="1"/>
  <c r="Q2041" i="1"/>
  <c r="Q1778" i="1"/>
  <c r="Q2290" i="1"/>
  <c r="Q1995" i="1"/>
  <c r="Q1664" i="1"/>
  <c r="Q1577" i="1"/>
  <c r="Q2256" i="1"/>
  <c r="Q1721" i="1"/>
  <c r="Q2053" i="1"/>
  <c r="Q1790" i="1"/>
  <c r="Q2302" i="1"/>
  <c r="Q2007" i="1"/>
  <c r="AI92" i="1"/>
  <c r="AI138" i="1"/>
  <c r="AI88" i="1"/>
  <c r="Q1547" i="1"/>
  <c r="Q1695" i="1"/>
  <c r="Q1686" i="1"/>
  <c r="Q1559" i="1"/>
  <c r="Q1616" i="1"/>
  <c r="Q2024" i="1"/>
  <c r="Q2132" i="1"/>
  <c r="Q1945" i="1"/>
  <c r="Q2108" i="1"/>
  <c r="Q2194" i="1"/>
  <c r="Q1899" i="1"/>
  <c r="Q1678" i="1"/>
  <c r="Q1622" i="1"/>
  <c r="Q2112" i="1"/>
  <c r="Q2144" i="1"/>
  <c r="Q1957" i="1"/>
  <c r="Q2152" i="1"/>
  <c r="Q2206" i="1"/>
  <c r="Q1911" i="1"/>
  <c r="AI85" i="1"/>
  <c r="AI146" i="1"/>
  <c r="AI120" i="1"/>
  <c r="AI144" i="1"/>
  <c r="AI111" i="1"/>
  <c r="Q354" i="1"/>
  <c r="AI79" i="1"/>
  <c r="Q1546" i="1"/>
  <c r="Q1565" i="1"/>
  <c r="Q1661" i="1"/>
  <c r="Q1619" i="1"/>
  <c r="Q1700" i="1"/>
  <c r="Q2092" i="1"/>
  <c r="Q2192" i="1"/>
  <c r="Q1977" i="1"/>
  <c r="Q1702" i="1"/>
  <c r="Q2226" i="1"/>
  <c r="Q1931" i="1"/>
  <c r="Q1556" i="1"/>
  <c r="Q1623" i="1"/>
  <c r="Q2180" i="1"/>
  <c r="Q2208" i="1"/>
  <c r="Q1989" i="1"/>
  <c r="Q1726" i="1"/>
  <c r="Q2238" i="1"/>
  <c r="Q1943" i="1"/>
  <c r="AI95" i="1"/>
  <c r="AI117" i="1"/>
  <c r="Q1532" i="1"/>
  <c r="Q356" i="1"/>
  <c r="AI139" i="1"/>
  <c r="AI119" i="1"/>
  <c r="Q1541" i="1"/>
  <c r="Q1568" i="1"/>
  <c r="Q1543" i="1"/>
  <c r="Q1621" i="1"/>
  <c r="Q1637" i="1"/>
  <c r="Q1603" i="1"/>
  <c r="Q1693" i="1"/>
  <c r="Q1872" i="1"/>
  <c r="Q2008" i="1"/>
  <c r="Q1893" i="1"/>
  <c r="Q1860" i="1"/>
  <c r="Q2130" i="1"/>
  <c r="Q1835" i="1"/>
  <c r="Q2347" i="1"/>
  <c r="Q1658" i="1"/>
  <c r="Q1964" i="1"/>
  <c r="Q2020" i="1"/>
  <c r="Q1897" i="1"/>
  <c r="Q1904" i="1"/>
  <c r="Q2142" i="1"/>
  <c r="Q1847" i="1"/>
  <c r="AI94" i="1"/>
  <c r="AI116" i="1"/>
  <c r="Q1535" i="1"/>
  <c r="Q343" i="1"/>
  <c r="Q347" i="1"/>
  <c r="Q1639" i="1"/>
  <c r="Q1685" i="1"/>
  <c r="Q1599" i="1"/>
  <c r="Q1668" i="1"/>
  <c r="Q1691" i="1"/>
  <c r="Q2304" i="1"/>
  <c r="Q1781" i="1"/>
  <c r="Q2169" i="1"/>
  <c r="Q1906" i="1"/>
  <c r="Q1944" i="1"/>
  <c r="Q2123" i="1"/>
  <c r="Q1692" i="1"/>
  <c r="Q1608" i="1"/>
  <c r="Q2324" i="1"/>
  <c r="Q1785" i="1"/>
  <c r="Q2181" i="1"/>
  <c r="Q1918" i="1"/>
  <c r="Q1988" i="1"/>
  <c r="AI78" i="1"/>
  <c r="AI103" i="1"/>
  <c r="AI86" i="1"/>
  <c r="AI101" i="1"/>
  <c r="Q1653" i="1"/>
  <c r="Q1651" i="1"/>
  <c r="Q1564" i="1"/>
  <c r="Q1557" i="1"/>
  <c r="Q1689" i="1"/>
  <c r="Q2248" i="1"/>
  <c r="Q1733" i="1"/>
  <c r="Q2073" i="1"/>
  <c r="Q1810" i="1"/>
  <c r="Q2322" i="1"/>
  <c r="Q2027" i="1"/>
  <c r="Q1698" i="1"/>
  <c r="Q1690" i="1"/>
  <c r="Q2276" i="1"/>
  <c r="Q1737" i="1"/>
  <c r="Q2085" i="1"/>
  <c r="Q1822" i="1"/>
  <c r="Q2334" i="1"/>
  <c r="Q2039" i="1"/>
  <c r="AI136" i="1"/>
  <c r="Q350" i="1"/>
  <c r="Q1527" i="1"/>
  <c r="AI134" i="1"/>
  <c r="Q1528" i="1"/>
  <c r="AI127" i="1"/>
  <c r="AI137" i="1"/>
  <c r="Q1677" i="1"/>
  <c r="Q1548" i="1"/>
  <c r="Q1549" i="1"/>
  <c r="Q1579" i="1"/>
  <c r="Q1583" i="1"/>
  <c r="Q2272" i="1"/>
  <c r="Q1749" i="1"/>
  <c r="Q2105" i="1"/>
  <c r="Q1842" i="1"/>
  <c r="Q1704" i="1"/>
  <c r="Q2059" i="1"/>
  <c r="Q1555" i="1"/>
  <c r="Q1605" i="1"/>
  <c r="Q2292" i="1"/>
  <c r="Q1753" i="1"/>
  <c r="Q2117" i="1"/>
  <c r="Q1854" i="1"/>
  <c r="Q1748" i="1"/>
  <c r="Q2071" i="1"/>
  <c r="AI105" i="1"/>
  <c r="Q1531" i="1"/>
  <c r="Q351" i="1"/>
  <c r="AI91" i="1"/>
  <c r="AI93" i="1"/>
  <c r="Q353" i="1"/>
  <c r="AI75" i="1"/>
  <c r="AI129" i="1"/>
  <c r="Q1625" i="1"/>
  <c r="Q1558" i="1"/>
  <c r="Q1663" i="1"/>
  <c r="Q1652" i="1"/>
  <c r="Q1687" i="1"/>
  <c r="Q2164" i="1"/>
  <c r="Q2268" i="1"/>
  <c r="Q2009" i="1"/>
  <c r="Q1746" i="1"/>
  <c r="Q2258" i="1"/>
  <c r="Q1963" i="1"/>
  <c r="Q1578" i="1"/>
  <c r="Q1560" i="1"/>
  <c r="Q2232" i="1"/>
  <c r="Q1705" i="1"/>
  <c r="Q2021" i="1"/>
  <c r="Q1758" i="1"/>
  <c r="Q2270" i="1"/>
  <c r="Q1975" i="1"/>
  <c r="AE72" i="1"/>
  <c r="AC72" i="1"/>
  <c r="AE71" i="1" s="1"/>
  <c r="AI74" i="1"/>
  <c r="AI115" i="1"/>
  <c r="AI107" i="1"/>
  <c r="AI90" i="1"/>
  <c r="AI110" i="1"/>
  <c r="AI153" i="1"/>
  <c r="Q344" i="1"/>
  <c r="AI87" i="1"/>
  <c r="AI124" i="1"/>
  <c r="Q1675" i="1"/>
  <c r="Q1673" i="1"/>
  <c r="Q1681" i="1"/>
  <c r="Q1680" i="1"/>
  <c r="Q1674" i="1"/>
  <c r="Q1612" i="1"/>
  <c r="Q1816" i="1"/>
  <c r="Q1845" i="1"/>
  <c r="Q2297" i="1"/>
  <c r="Q2034" i="1"/>
  <c r="Q1739" i="1"/>
  <c r="Q2251" i="1"/>
  <c r="Q1545" i="1"/>
  <c r="Q1740" i="1"/>
  <c r="Q1836" i="1"/>
  <c r="Q1849" i="1"/>
  <c r="Q2309" i="1"/>
  <c r="Q2046" i="1"/>
  <c r="Q1751" i="1"/>
  <c r="Q1534" i="1"/>
  <c r="AI141" i="1"/>
  <c r="Q1529" i="1"/>
  <c r="Q1536" i="1"/>
  <c r="Q1582" i="1"/>
  <c r="Q1614" i="1"/>
  <c r="Q1640" i="1"/>
  <c r="Q1585" i="1"/>
  <c r="Q1581" i="1"/>
  <c r="Q2320" i="1"/>
  <c r="Q1797" i="1"/>
  <c r="Q2201" i="1"/>
  <c r="Q1938" i="1"/>
  <c r="Q2064" i="1"/>
  <c r="Q2155" i="1"/>
  <c r="Q1607" i="1"/>
  <c r="Q1609" i="1"/>
  <c r="Q2340" i="1"/>
  <c r="Q1801" i="1"/>
  <c r="Q2213" i="1"/>
  <c r="Q1950" i="1"/>
  <c r="Q2104" i="1"/>
  <c r="AI102" i="1"/>
  <c r="Q1530" i="1"/>
  <c r="AI100" i="1"/>
  <c r="AI109" i="1"/>
  <c r="AI121" i="1"/>
  <c r="AI106" i="1"/>
  <c r="Q1538" i="1"/>
  <c r="Q1537" i="1"/>
  <c r="Q1594" i="1"/>
  <c r="Q1696" i="1"/>
  <c r="Q1656" i="1"/>
  <c r="Q1671" i="1"/>
  <c r="Q1566" i="1"/>
  <c r="Q2336" i="1"/>
  <c r="Q1813" i="1"/>
  <c r="Q2233" i="1"/>
  <c r="Q1970" i="1"/>
  <c r="Q2184" i="1"/>
  <c r="Q2187" i="1"/>
  <c r="Q1657" i="1"/>
  <c r="Q1697" i="1"/>
  <c r="Q1708" i="1"/>
  <c r="Q1817" i="1"/>
  <c r="Q2245" i="1"/>
  <c r="Q1982" i="1"/>
  <c r="Q2252" i="1"/>
  <c r="Q345" i="1"/>
  <c r="AI113" i="1"/>
  <c r="AI96" i="1"/>
  <c r="AI152" i="1"/>
  <c r="AI131" i="1"/>
  <c r="Q1542" i="1"/>
  <c r="AI148" i="1"/>
  <c r="AI76" i="1"/>
  <c r="AI132" i="1"/>
  <c r="Q1638" i="1"/>
  <c r="Q1601" i="1"/>
  <c r="Q1688" i="1"/>
  <c r="Q1699" i="1"/>
  <c r="Q1669" i="1"/>
  <c r="Q2288" i="1"/>
  <c r="Q1765" i="1"/>
  <c r="Q2137" i="1"/>
  <c r="Q1874" i="1"/>
  <c r="Q1824" i="1"/>
  <c r="Q2091" i="1"/>
  <c r="Q1670" i="1"/>
  <c r="Q1627" i="1"/>
  <c r="Q2308" i="1"/>
  <c r="Q1769" i="1"/>
  <c r="Q2149" i="1"/>
  <c r="Q1886" i="1"/>
  <c r="Q1864" i="1"/>
  <c r="Q2103" i="1"/>
  <c r="Q1598" i="1"/>
  <c r="Q1648" i="1"/>
  <c r="Q2296" i="1"/>
  <c r="Q1757" i="1"/>
  <c r="Q2121" i="1"/>
  <c r="Q1858" i="1"/>
  <c r="Q1764" i="1"/>
  <c r="Q2075" i="1"/>
  <c r="Q1629" i="1"/>
  <c r="Q2216" i="1"/>
  <c r="Q2228" i="1"/>
  <c r="Q2005" i="1"/>
  <c r="Q1742" i="1"/>
  <c r="Q2254" i="1"/>
  <c r="Q1959" i="1"/>
  <c r="Q1965" i="1"/>
  <c r="Q2221" i="1"/>
  <c r="Q2188" i="1"/>
  <c r="Q1958" i="1"/>
  <c r="Q2214" i="1"/>
  <c r="Q2140" i="1"/>
  <c r="Q1919" i="1"/>
  <c r="Q2175" i="1"/>
  <c r="Q1969" i="1"/>
  <c r="Q2225" i="1"/>
  <c r="Q2204" i="1"/>
  <c r="Q1962" i="1"/>
  <c r="Q2218" i="1"/>
  <c r="Q2156" i="1"/>
  <c r="Q1923" i="1"/>
  <c r="Q2179" i="1"/>
  <c r="Q2542" i="1"/>
  <c r="Q1632" i="1"/>
  <c r="Q1655" i="1"/>
  <c r="Q1784" i="1"/>
  <c r="Q1837" i="1"/>
  <c r="Q2281" i="1"/>
  <c r="Q2018" i="1"/>
  <c r="Q1723" i="1"/>
  <c r="Q2235" i="1"/>
  <c r="Q1650" i="1"/>
  <c r="Q2316" i="1"/>
  <c r="Q1777" i="1"/>
  <c r="Q2165" i="1"/>
  <c r="Q1902" i="1"/>
  <c r="Q1928" i="1"/>
  <c r="Q2119" i="1"/>
  <c r="Q2045" i="1"/>
  <c r="Q2301" i="1"/>
  <c r="Q1782" i="1"/>
  <c r="Q2038" i="1"/>
  <c r="Q2294" i="1"/>
  <c r="Q1743" i="1"/>
  <c r="Q1999" i="1"/>
  <c r="Q2255" i="1"/>
  <c r="Q2049" i="1"/>
  <c r="Q2305" i="1"/>
  <c r="Q1786" i="1"/>
  <c r="Q2042" i="1"/>
  <c r="Q2298" i="1"/>
  <c r="Q1747" i="1"/>
  <c r="Q2003" i="1"/>
  <c r="Q2259" i="1"/>
  <c r="Q2231" i="1"/>
  <c r="Q1645" i="1"/>
  <c r="Q2056" i="1"/>
  <c r="Q2100" i="1"/>
  <c r="Q1929" i="1"/>
  <c r="Q2044" i="1"/>
  <c r="Q2178" i="1"/>
  <c r="Q1883" i="1"/>
  <c r="Q1588" i="1"/>
  <c r="Q1776" i="1"/>
  <c r="Q1868" i="1"/>
  <c r="Q1857" i="1"/>
  <c r="Q2325" i="1"/>
  <c r="Q2062" i="1"/>
  <c r="Q1767" i="1"/>
  <c r="Q2279" i="1"/>
  <c r="Q2125" i="1"/>
  <c r="Q1820" i="1"/>
  <c r="Q1862" i="1"/>
  <c r="Q2118" i="1"/>
  <c r="Q1780" i="1"/>
  <c r="Q1823" i="1"/>
  <c r="Q2079" i="1"/>
  <c r="Q2335" i="1"/>
  <c r="Q2129" i="1"/>
  <c r="Q1832" i="1"/>
  <c r="Q1866" i="1"/>
  <c r="Q2122" i="1"/>
  <c r="Q1792" i="1"/>
  <c r="Q1827" i="1"/>
  <c r="Q2083" i="1"/>
  <c r="Q2339" i="1"/>
  <c r="Q2263" i="1"/>
  <c r="Q1665" i="1"/>
  <c r="Q2128" i="1"/>
  <c r="Q2160" i="1"/>
  <c r="Q1961" i="1"/>
  <c r="Q2172" i="1"/>
  <c r="Q2210" i="1"/>
  <c r="Q1915" i="1"/>
  <c r="Q1575" i="1"/>
  <c r="Q1856" i="1"/>
  <c r="Q1924" i="1"/>
  <c r="Q1873" i="1"/>
  <c r="Q1728" i="1"/>
  <c r="Q2094" i="1"/>
  <c r="Q1799" i="1"/>
  <c r="Q2311" i="1"/>
  <c r="Q2141" i="1"/>
  <c r="Q1876" i="1"/>
  <c r="Q1878" i="1"/>
  <c r="Q2134" i="1"/>
  <c r="Q1840" i="1"/>
  <c r="Q1839" i="1"/>
  <c r="Q2095" i="1"/>
  <c r="Q2351" i="1"/>
  <c r="Q2145" i="1"/>
  <c r="Q1892" i="1"/>
  <c r="Q1882" i="1"/>
  <c r="Q2138" i="1"/>
  <c r="Q1852" i="1"/>
  <c r="Q1843" i="1"/>
  <c r="Q2099" i="1"/>
  <c r="Q2540" i="1"/>
  <c r="Q1604" i="1"/>
  <c r="Q1633" i="1"/>
  <c r="Q1724" i="1"/>
  <c r="Q1821" i="1"/>
  <c r="Q2249" i="1"/>
  <c r="Q1986" i="1"/>
  <c r="Q1706" i="1"/>
  <c r="Q2203" i="1"/>
  <c r="Q1584" i="1"/>
  <c r="Q2300" i="1"/>
  <c r="Q1761" i="1"/>
  <c r="Q2133" i="1"/>
  <c r="Q1870" i="1"/>
  <c r="Q1808" i="1"/>
  <c r="Q2087" i="1"/>
  <c r="Q2029" i="1"/>
  <c r="Q2285" i="1"/>
  <c r="Q1766" i="1"/>
  <c r="Q2022" i="1"/>
  <c r="Q2278" i="1"/>
  <c r="Q1727" i="1"/>
  <c r="Q1983" i="1"/>
  <c r="Q2239" i="1"/>
  <c r="Q2033" i="1"/>
  <c r="Q2289" i="1"/>
  <c r="Q1770" i="1"/>
  <c r="Q2026" i="1"/>
  <c r="Q2282" i="1"/>
  <c r="Q1731" i="1"/>
  <c r="Q1987" i="1"/>
  <c r="Q2243" i="1"/>
  <c r="Q2199" i="1"/>
  <c r="Q1701" i="1"/>
  <c r="Q1980" i="1"/>
  <c r="Q2036" i="1"/>
  <c r="Q1901" i="1"/>
  <c r="Q1920" i="1"/>
  <c r="Q2146" i="1"/>
  <c r="Q1851" i="1"/>
  <c r="Q1611" i="1"/>
  <c r="Q1591" i="1"/>
  <c r="Q1800" i="1"/>
  <c r="Q1841" i="1"/>
  <c r="Q2293" i="1"/>
  <c r="Q2030" i="1"/>
  <c r="Q1735" i="1"/>
  <c r="Q2247" i="1"/>
  <c r="Q2109" i="1"/>
  <c r="Q1760" i="1"/>
  <c r="Q1846" i="1"/>
  <c r="Q2102" i="1"/>
  <c r="Q1716" i="1"/>
  <c r="Q1807" i="1"/>
  <c r="Q2063" i="1"/>
  <c r="Q2319" i="1"/>
  <c r="Q2113" i="1"/>
  <c r="Q1772" i="1"/>
  <c r="Q1850" i="1"/>
  <c r="Q2106" i="1"/>
  <c r="Q1732" i="1"/>
  <c r="Q1811" i="1"/>
  <c r="Q2067" i="1"/>
  <c r="Q2323" i="1"/>
  <c r="Q1600" i="1"/>
  <c r="Q1620" i="1"/>
  <c r="Q2260" i="1"/>
  <c r="Q1725" i="1"/>
  <c r="Q2057" i="1"/>
  <c r="Q1794" i="1"/>
  <c r="Q2306" i="1"/>
  <c r="Q2011" i="1"/>
  <c r="Q1630" i="1"/>
  <c r="Q2072" i="1"/>
  <c r="Q2116" i="1"/>
  <c r="Q1941" i="1"/>
  <c r="Q2096" i="1"/>
  <c r="Q2190" i="1"/>
  <c r="Q1895" i="1"/>
  <c r="Q1933" i="1"/>
  <c r="Q2189" i="1"/>
  <c r="Q2060" i="1"/>
  <c r="Q1926" i="1"/>
  <c r="Q2182" i="1"/>
  <c r="Q2016" i="1"/>
  <c r="Q1887" i="1"/>
  <c r="Q2143" i="1"/>
  <c r="Q1937" i="1"/>
  <c r="Q2193" i="1"/>
  <c r="Q2076" i="1"/>
  <c r="Q1930" i="1"/>
  <c r="Q2186" i="1"/>
  <c r="Q2032" i="1"/>
  <c r="Q1891" i="1"/>
  <c r="Q2147" i="1"/>
  <c r="Q2545" i="1"/>
  <c r="Q1613" i="1"/>
  <c r="Q1626" i="1"/>
  <c r="Q2280" i="1"/>
  <c r="Q1741" i="1"/>
  <c r="Q2089" i="1"/>
  <c r="Q1826" i="1"/>
  <c r="Q2338" i="1"/>
  <c r="Q2043" i="1"/>
  <c r="Q1580" i="1"/>
  <c r="Q2148" i="1"/>
  <c r="Q2176" i="1"/>
  <c r="Q1973" i="1"/>
  <c r="Q2244" i="1"/>
  <c r="Q2222" i="1"/>
  <c r="Q1927" i="1"/>
  <c r="Q1949" i="1"/>
  <c r="Q2205" i="1"/>
  <c r="Q2120" i="1"/>
  <c r="Q1942" i="1"/>
  <c r="Q2198" i="1"/>
  <c r="Q2080" i="1"/>
  <c r="Q1903" i="1"/>
  <c r="Q2159" i="1"/>
  <c r="Q1953" i="1"/>
  <c r="Q2209" i="1"/>
  <c r="Q2136" i="1"/>
  <c r="Q1946" i="1"/>
  <c r="Q2202" i="1"/>
  <c r="Q2088" i="1"/>
  <c r="Q1907" i="1"/>
  <c r="Q2163" i="1"/>
  <c r="Q2538" i="1"/>
  <c r="Q2167" i="1"/>
  <c r="Q1641" i="1"/>
  <c r="Q1912" i="1"/>
  <c r="Q1972" i="1"/>
  <c r="Q1885" i="1"/>
  <c r="Q1804" i="1"/>
  <c r="Q2114" i="1"/>
  <c r="Q1819" i="1"/>
  <c r="Q2331" i="1"/>
  <c r="Q1676" i="1"/>
  <c r="Q1736" i="1"/>
  <c r="Q1825" i="1"/>
  <c r="Q2261" i="1"/>
  <c r="Q1998" i="1"/>
  <c r="Q1703" i="1"/>
  <c r="Q2215" i="1"/>
  <c r="Q2093" i="1"/>
  <c r="Q2349" i="1"/>
  <c r="Q1830" i="1"/>
  <c r="Q2086" i="1"/>
  <c r="Q2342" i="1"/>
  <c r="Q1791" i="1"/>
  <c r="Q2047" i="1"/>
  <c r="Q2303" i="1"/>
  <c r="Q2097" i="1"/>
  <c r="Q1712" i="1"/>
  <c r="Q1834" i="1"/>
  <c r="Q2090" i="1"/>
  <c r="Q2346" i="1"/>
  <c r="Q1795" i="1"/>
  <c r="Q2051" i="1"/>
  <c r="Q2307" i="1"/>
  <c r="Q2327" i="1"/>
  <c r="Q1587" i="1"/>
  <c r="Q2236" i="1"/>
  <c r="Q1709" i="1"/>
  <c r="Q2025" i="1"/>
  <c r="Q1762" i="1"/>
  <c r="Q2274" i="1"/>
  <c r="Q1979" i="1"/>
  <c r="Q1573" i="1"/>
  <c r="Q2000" i="1"/>
  <c r="Q2052" i="1"/>
  <c r="Q1909" i="1"/>
  <c r="Q1968" i="1"/>
  <c r="Q2158" i="1"/>
  <c r="Q1863" i="1"/>
  <c r="Q1917" i="1"/>
  <c r="Q2173" i="1"/>
  <c r="Q1996" i="1"/>
  <c r="Q1910" i="1"/>
  <c r="Q2166" i="1"/>
  <c r="Q1960" i="1"/>
  <c r="Q1871" i="1"/>
  <c r="Q2127" i="1"/>
  <c r="Q1921" i="1"/>
  <c r="Q2177" i="1"/>
  <c r="Q2012" i="1"/>
  <c r="Q1914" i="1"/>
  <c r="Q2170" i="1"/>
  <c r="Q1976" i="1"/>
  <c r="Q1875" i="1"/>
  <c r="Q2131" i="1"/>
  <c r="Q2541" i="1"/>
  <c r="Q1628" i="1"/>
  <c r="Q1667" i="1"/>
  <c r="Q2328" i="1"/>
  <c r="Q1789" i="1"/>
  <c r="Q2185" i="1"/>
  <c r="Q1922" i="1"/>
  <c r="Q2004" i="1"/>
  <c r="Q2139" i="1"/>
  <c r="Q1647" i="1"/>
  <c r="Q2264" i="1"/>
  <c r="Q1729" i="1"/>
  <c r="Q2069" i="1"/>
  <c r="Q1806" i="1"/>
  <c r="Q2318" i="1"/>
  <c r="Q2023" i="1"/>
  <c r="Q1997" i="1"/>
  <c r="Q2253" i="1"/>
  <c r="Q1734" i="1"/>
  <c r="Q1990" i="1"/>
  <c r="Q2246" i="1"/>
  <c r="Q1714" i="1"/>
  <c r="Q1951" i="1"/>
  <c r="Q2207" i="1"/>
  <c r="Q2001" i="1"/>
  <c r="Q2257" i="1"/>
  <c r="Q1738" i="1"/>
  <c r="Q1994" i="1"/>
  <c r="Q2250" i="1"/>
  <c r="Q1722" i="1"/>
  <c r="Q1955" i="1"/>
  <c r="Q2211" i="1"/>
  <c r="Q2543" i="1"/>
  <c r="Q1550" i="1"/>
  <c r="Q1636" i="1"/>
  <c r="Q2344" i="1"/>
  <c r="Q1805" i="1"/>
  <c r="Q2217" i="1"/>
  <c r="Q1954" i="1"/>
  <c r="Q2124" i="1"/>
  <c r="Q2171" i="1"/>
  <c r="Q1562" i="1"/>
  <c r="Q2284" i="1"/>
  <c r="Q1745" i="1"/>
  <c r="Q2101" i="1"/>
  <c r="Q1838" i="1"/>
  <c r="Q2350" i="1"/>
  <c r="Q2055" i="1"/>
  <c r="Q2013" i="1"/>
  <c r="Q2269" i="1"/>
  <c r="Q1750" i="1"/>
  <c r="Q2006" i="1"/>
  <c r="Q2262" i="1"/>
  <c r="Q1711" i="1"/>
  <c r="Q1967" i="1"/>
  <c r="Q2223" i="1"/>
  <c r="Q2017" i="1"/>
  <c r="Q2273" i="1"/>
  <c r="Q1754" i="1"/>
  <c r="Q2010" i="1"/>
  <c r="Q2266" i="1"/>
  <c r="Q1715" i="1"/>
  <c r="Q1971" i="1"/>
  <c r="Q2227" i="1"/>
  <c r="Q2295" i="1"/>
  <c r="Q1586" i="1"/>
  <c r="Q2200" i="1"/>
  <c r="Q2220" i="1"/>
  <c r="Q1993" i="1"/>
  <c r="Q1730" i="1"/>
  <c r="Q2242" i="1"/>
  <c r="Q1947" i="1"/>
  <c r="Q1572" i="1"/>
  <c r="Q1932" i="1"/>
  <c r="Q1992" i="1"/>
  <c r="Q1889" i="1"/>
  <c r="Q1844" i="1"/>
  <c r="Q2126" i="1"/>
  <c r="Q1831" i="1"/>
  <c r="Q2343" i="1"/>
  <c r="Q2157" i="1"/>
  <c r="Q1936" i="1"/>
  <c r="Q1894" i="1"/>
  <c r="Q2150" i="1"/>
  <c r="Q1896" i="1"/>
  <c r="Q1855" i="1"/>
  <c r="Q2111" i="1"/>
  <c r="Q1905" i="1"/>
  <c r="Q2161" i="1"/>
  <c r="Q1952" i="1"/>
  <c r="Q1898" i="1"/>
  <c r="Q2154" i="1"/>
  <c r="Q1916" i="1"/>
  <c r="Q1859" i="1"/>
  <c r="Q2115" i="1"/>
  <c r="Q2544" i="1"/>
  <c r="Q1606" i="1"/>
  <c r="Q1563" i="1"/>
  <c r="Q2312" i="1"/>
  <c r="Q1773" i="1"/>
  <c r="Q2153" i="1"/>
  <c r="Q1890" i="1"/>
  <c r="Q1880" i="1"/>
  <c r="Q2107" i="1"/>
  <c r="Q1646" i="1"/>
  <c r="Q2240" i="1"/>
  <c r="Q1713" i="1"/>
  <c r="Q2037" i="1"/>
  <c r="Q1774" i="1"/>
  <c r="Q2286" i="1"/>
  <c r="Q1991" i="1"/>
  <c r="Q1981" i="1"/>
  <c r="Q2237" i="1"/>
  <c r="Q1710" i="1"/>
  <c r="Q1974" i="1"/>
  <c r="Q2230" i="1"/>
  <c r="Q2196" i="1"/>
  <c r="Q1935" i="1"/>
  <c r="Q2191" i="1"/>
  <c r="Q1985" i="1"/>
  <c r="Q2241" i="1"/>
  <c r="Q1718" i="1"/>
  <c r="Q1978" i="1"/>
  <c r="Q2234" i="1"/>
  <c r="Q2212" i="1"/>
  <c r="Q1939" i="1"/>
  <c r="Q2195" i="1"/>
  <c r="Q2539" i="1"/>
  <c r="Q1635" i="1"/>
  <c r="Q1756" i="1"/>
  <c r="Q1848" i="1"/>
  <c r="Q1853" i="1"/>
  <c r="Q2313" i="1"/>
  <c r="Q2050" i="1"/>
  <c r="Q1755" i="1"/>
  <c r="Q2267" i="1"/>
  <c r="Q1694" i="1"/>
  <c r="Q2332" i="1"/>
  <c r="Q1793" i="1"/>
  <c r="Q2197" i="1"/>
  <c r="Q1934" i="1"/>
  <c r="Q2048" i="1"/>
  <c r="Q2151" i="1"/>
  <c r="Q2061" i="1"/>
  <c r="Q2317" i="1"/>
  <c r="Q1798" i="1"/>
  <c r="Q2054" i="1"/>
  <c r="Q2310" i="1"/>
  <c r="Q1759" i="1"/>
  <c r="Q2015" i="1"/>
  <c r="Q2271" i="1"/>
  <c r="Q2065" i="1"/>
  <c r="Q2321" i="1"/>
  <c r="Q1802" i="1"/>
  <c r="Q2058" i="1"/>
  <c r="Q2314" i="1"/>
  <c r="Q1763" i="1"/>
  <c r="Q2019" i="1"/>
  <c r="Q2275" i="1"/>
  <c r="Q2135" i="1"/>
  <c r="Q1660" i="1"/>
  <c r="Q1828" i="1"/>
  <c r="Q1908" i="1"/>
  <c r="Q1869" i="1"/>
  <c r="Q2345" i="1"/>
  <c r="Q2082" i="1"/>
  <c r="Q1787" i="1"/>
  <c r="Q2299" i="1"/>
  <c r="Q1654" i="1"/>
  <c r="Q2348" i="1"/>
  <c r="Q1809" i="1"/>
  <c r="Q2229" i="1"/>
  <c r="Q1966" i="1"/>
  <c r="Q2168" i="1"/>
  <c r="Q2183" i="1"/>
  <c r="Q2077" i="1"/>
  <c r="Q2333" i="1"/>
  <c r="Q1814" i="1"/>
  <c r="Q2070" i="1"/>
  <c r="Q2326" i="1"/>
  <c r="Q1775" i="1"/>
  <c r="Q2031" i="1"/>
  <c r="Q2287" i="1"/>
  <c r="Q2081" i="1"/>
  <c r="Q2337" i="1"/>
  <c r="Q1818" i="1"/>
  <c r="Q2074" i="1"/>
  <c r="Q2330" i="1"/>
  <c r="Q1779" i="1"/>
  <c r="Q2035" i="1"/>
  <c r="Q2291" i="1"/>
  <c r="AH68" i="1"/>
  <c r="AH69" i="1"/>
  <c r="AH70" i="1" s="1"/>
  <c r="AS41" i="1"/>
  <c r="H167" i="1" l="1"/>
  <c r="H186" i="1"/>
  <c r="H160" i="1"/>
  <c r="H146" i="1"/>
  <c r="H150" i="1"/>
  <c r="H183" i="1"/>
  <c r="H154" i="1"/>
  <c r="H171" i="1"/>
  <c r="H179" i="1"/>
  <c r="H172" i="1"/>
  <c r="H175" i="1"/>
  <c r="H164" i="1"/>
  <c r="H161" i="1"/>
  <c r="H187" i="1"/>
  <c r="H176" i="1"/>
  <c r="H169" i="1"/>
  <c r="H158" i="1"/>
  <c r="H191" i="1"/>
  <c r="H180" i="1"/>
  <c r="H173" i="1"/>
  <c r="H147" i="1"/>
  <c r="H184" i="1"/>
  <c r="H178" i="1"/>
  <c r="H162" i="1"/>
  <c r="H166" i="1"/>
  <c r="H188" i="1"/>
  <c r="H170" i="1"/>
  <c r="H177" i="1"/>
  <c r="H155" i="1"/>
  <c r="H185" i="1"/>
  <c r="H148" i="1"/>
  <c r="H151" i="1"/>
  <c r="H181" i="1"/>
  <c r="H192" i="1"/>
  <c r="H174" i="1"/>
  <c r="H189" i="1"/>
  <c r="H159" i="1"/>
  <c r="H163" i="1"/>
  <c r="H152" i="1"/>
  <c r="H145" i="1"/>
  <c r="H193" i="1"/>
  <c r="H182" i="1"/>
  <c r="H156" i="1"/>
  <c r="H149" i="1"/>
  <c r="H153" i="1"/>
  <c r="H190" i="1"/>
  <c r="H157" i="1"/>
  <c r="H194" i="1"/>
  <c r="H168" i="1"/>
  <c r="H165" i="1"/>
  <c r="H17" i="1"/>
  <c r="H43" i="1"/>
  <c r="H74" i="1"/>
  <c r="H36" i="1"/>
  <c r="H14" i="1"/>
  <c r="H25" i="1"/>
  <c r="H51" i="1"/>
  <c r="H40" i="1"/>
  <c r="H29" i="1"/>
  <c r="H18" i="1"/>
  <c r="H10" i="1"/>
  <c r="H44" i="1"/>
  <c r="H33" i="1"/>
  <c r="H22" i="1"/>
  <c r="H55" i="1"/>
  <c r="H48" i="1"/>
  <c r="H37" i="1"/>
  <c r="H26" i="1"/>
  <c r="H45" i="1"/>
  <c r="H42" i="1"/>
  <c r="H15" i="1"/>
  <c r="H52" i="1"/>
  <c r="H41" i="1"/>
  <c r="H30" i="1"/>
  <c r="H19" i="1"/>
  <c r="H56" i="1"/>
  <c r="H34" i="1"/>
  <c r="H53" i="1"/>
  <c r="H46" i="1"/>
  <c r="H23" i="1"/>
  <c r="H72" i="1"/>
  <c r="H49" i="1"/>
  <c r="H38" i="1"/>
  <c r="H27" i="1"/>
  <c r="H16" i="1"/>
  <c r="H31" i="1"/>
  <c r="H20" i="1"/>
  <c r="H57" i="1"/>
  <c r="H35" i="1"/>
  <c r="H24" i="1"/>
  <c r="H13" i="1"/>
  <c r="H73" i="1"/>
  <c r="H50" i="1"/>
  <c r="H39" i="1"/>
  <c r="H28" i="1"/>
  <c r="H54" i="1"/>
  <c r="H32" i="1"/>
  <c r="H21" i="1"/>
  <c r="H47" i="1"/>
  <c r="H1921" i="1"/>
  <c r="H1937" i="1"/>
  <c r="H1953" i="1"/>
  <c r="H1969" i="1"/>
  <c r="H1985" i="1"/>
  <c r="H1922" i="1"/>
  <c r="H1938" i="1"/>
  <c r="H1954" i="1"/>
  <c r="H1970" i="1"/>
  <c r="H1986" i="1"/>
  <c r="H1923" i="1"/>
  <c r="H1939" i="1"/>
  <c r="H1955" i="1"/>
  <c r="H1971" i="1"/>
  <c r="H1987" i="1"/>
  <c r="H1924" i="1"/>
  <c r="H1940" i="1"/>
  <c r="H1956" i="1"/>
  <c r="H1972" i="1"/>
  <c r="H1988" i="1"/>
  <c r="H464" i="1"/>
  <c r="H480" i="1"/>
  <c r="H496" i="1"/>
  <c r="H976" i="1"/>
  <c r="H996" i="1"/>
  <c r="H1420" i="1"/>
  <c r="H1436" i="1"/>
  <c r="H1452" i="1"/>
  <c r="H1472" i="1"/>
  <c r="H1488" i="1"/>
  <c r="H461" i="1"/>
  <c r="H481" i="1"/>
  <c r="H497" i="1"/>
  <c r="H969" i="1"/>
  <c r="H985" i="1"/>
  <c r="H1425" i="1"/>
  <c r="H1441" i="1"/>
  <c r="H1461" i="1"/>
  <c r="H1477" i="1"/>
  <c r="H1493" i="1"/>
  <c r="H458" i="1"/>
  <c r="H478" i="1"/>
  <c r="H494" i="1"/>
  <c r="H982" i="1"/>
  <c r="H998" i="1"/>
  <c r="H1422" i="1"/>
  <c r="H1438" i="1"/>
  <c r="H1454" i="1"/>
  <c r="H1470" i="1"/>
  <c r="H1486" i="1"/>
  <c r="H475" i="1"/>
  <c r="H491" i="1"/>
  <c r="H975" i="1"/>
  <c r="H995" i="1"/>
  <c r="H1427" i="1"/>
  <c r="H1443" i="1"/>
  <c r="H1463" i="1"/>
  <c r="H1479" i="1"/>
  <c r="H1495" i="1"/>
  <c r="H428" i="1"/>
  <c r="H430" i="1"/>
  <c r="H439" i="1"/>
  <c r="H452" i="1"/>
  <c r="H435" i="1"/>
  <c r="H448" i="1"/>
  <c r="H431" i="1"/>
  <c r="H1925" i="1"/>
  <c r="H1941" i="1"/>
  <c r="H1957" i="1"/>
  <c r="H1973" i="1"/>
  <c r="H1989" i="1"/>
  <c r="H1926" i="1"/>
  <c r="H1942" i="1"/>
  <c r="H1958" i="1"/>
  <c r="H1974" i="1"/>
  <c r="H1990" i="1"/>
  <c r="H1927" i="1"/>
  <c r="H1943" i="1"/>
  <c r="H1959" i="1"/>
  <c r="H1975" i="1"/>
  <c r="H1991" i="1"/>
  <c r="H1928" i="1"/>
  <c r="H1944" i="1"/>
  <c r="H1960" i="1"/>
  <c r="H1976" i="1"/>
  <c r="H1992" i="1"/>
  <c r="H468" i="1"/>
  <c r="H484" i="1"/>
  <c r="H500" i="1"/>
  <c r="H980" i="1"/>
  <c r="H1000" i="1"/>
  <c r="H1424" i="1"/>
  <c r="H1440" i="1"/>
  <c r="H1460" i="1"/>
  <c r="H1476" i="1"/>
  <c r="H1492" i="1"/>
  <c r="H465" i="1"/>
  <c r="H485" i="1"/>
  <c r="H501" i="1"/>
  <c r="H973" i="1"/>
  <c r="H989" i="1"/>
  <c r="H1429" i="1"/>
  <c r="H1445" i="1"/>
  <c r="H1465" i="1"/>
  <c r="H1481" i="1"/>
  <c r="H1497" i="1"/>
  <c r="H462" i="1"/>
  <c r="H482" i="1"/>
  <c r="H498" i="1"/>
  <c r="H970" i="1"/>
  <c r="H986" i="1"/>
  <c r="H1426" i="1"/>
  <c r="H1442" i="1"/>
  <c r="H1458" i="1"/>
  <c r="H1474" i="1"/>
  <c r="H1490" i="1"/>
  <c r="H459" i="1"/>
  <c r="H479" i="1"/>
  <c r="H495" i="1"/>
  <c r="H979" i="1"/>
  <c r="H999" i="1"/>
  <c r="H1431" i="1"/>
  <c r="H1447" i="1"/>
  <c r="H1467" i="1"/>
  <c r="H1483" i="1"/>
  <c r="H445" i="1"/>
  <c r="H443" i="1"/>
  <c r="H440" i="1"/>
  <c r="H453" i="1"/>
  <c r="H436" i="1"/>
  <c r="H449" i="1"/>
  <c r="H432" i="1"/>
  <c r="H1929" i="1"/>
  <c r="H1945" i="1"/>
  <c r="H1961" i="1"/>
  <c r="H1977" i="1"/>
  <c r="H1993" i="1"/>
  <c r="H1930" i="1"/>
  <c r="H1946" i="1"/>
  <c r="H1962" i="1"/>
  <c r="H1978" i="1"/>
  <c r="H1994" i="1"/>
  <c r="H1915" i="1"/>
  <c r="H1931" i="1"/>
  <c r="H1947" i="1"/>
  <c r="H1963" i="1"/>
  <c r="H1979" i="1"/>
  <c r="H1995" i="1"/>
  <c r="H1916" i="1"/>
  <c r="H1932" i="1"/>
  <c r="H1948" i="1"/>
  <c r="H1964" i="1"/>
  <c r="H1980" i="1"/>
  <c r="H456" i="1"/>
  <c r="H472" i="1"/>
  <c r="H488" i="1"/>
  <c r="H504" i="1"/>
  <c r="H984" i="1"/>
  <c r="H1428" i="1"/>
  <c r="H1444" i="1"/>
  <c r="H1464" i="1"/>
  <c r="H1480" i="1"/>
  <c r="H1496" i="1"/>
  <c r="H473" i="1"/>
  <c r="H489" i="1"/>
  <c r="H977" i="1"/>
  <c r="H997" i="1"/>
  <c r="H1433" i="1"/>
  <c r="H1449" i="1"/>
  <c r="H1469" i="1"/>
  <c r="H1485" i="1"/>
  <c r="H466" i="1"/>
  <c r="H486" i="1"/>
  <c r="H502" i="1"/>
  <c r="H974" i="1"/>
  <c r="H990" i="1"/>
  <c r="H1430" i="1"/>
  <c r="H1446" i="1"/>
  <c r="H1462" i="1"/>
  <c r="H1478" i="1"/>
  <c r="H1494" i="1"/>
  <c r="H463" i="1"/>
  <c r="H483" i="1"/>
  <c r="H499" i="1"/>
  <c r="H983" i="1"/>
  <c r="H1419" i="1"/>
  <c r="H1435" i="1"/>
  <c r="H1451" i="1"/>
  <c r="H1471" i="1"/>
  <c r="H1487" i="1"/>
  <c r="H450" i="1"/>
  <c r="H429" i="1"/>
  <c r="H427" i="1"/>
  <c r="H441" i="1"/>
  <c r="H437" i="1"/>
  <c r="H454" i="1"/>
  <c r="H433" i="1"/>
  <c r="H1917" i="1"/>
  <c r="H1933" i="1"/>
  <c r="H1949" i="1"/>
  <c r="H1965" i="1"/>
  <c r="H1981" i="1"/>
  <c r="H1918" i="1"/>
  <c r="H1934" i="1"/>
  <c r="H1950" i="1"/>
  <c r="H1966" i="1"/>
  <c r="H1982" i="1"/>
  <c r="H1919" i="1"/>
  <c r="H1935" i="1"/>
  <c r="H1951" i="1"/>
  <c r="H1967" i="1"/>
  <c r="H1983" i="1"/>
  <c r="H1920" i="1"/>
  <c r="H1936" i="1"/>
  <c r="H1952" i="1"/>
  <c r="H1968" i="1"/>
  <c r="H1984" i="1"/>
  <c r="H460" i="1"/>
  <c r="H476" i="1"/>
  <c r="H492" i="1"/>
  <c r="H972" i="1"/>
  <c r="H988" i="1"/>
  <c r="H1432" i="1"/>
  <c r="H1448" i="1"/>
  <c r="H1468" i="1"/>
  <c r="H1484" i="1"/>
  <c r="H457" i="1"/>
  <c r="H477" i="1"/>
  <c r="H493" i="1"/>
  <c r="H981" i="1"/>
  <c r="H1421" i="1"/>
  <c r="H1437" i="1"/>
  <c r="H1453" i="1"/>
  <c r="H1473" i="1"/>
  <c r="H1489" i="1"/>
  <c r="H474" i="1"/>
  <c r="H490" i="1"/>
  <c r="H978" i="1"/>
  <c r="H994" i="1"/>
  <c r="H1418" i="1"/>
  <c r="H1434" i="1"/>
  <c r="H1450" i="1"/>
  <c r="H1466" i="1"/>
  <c r="H1482" i="1"/>
  <c r="H467" i="1"/>
  <c r="H487" i="1"/>
  <c r="H503" i="1"/>
  <c r="H971" i="1"/>
  <c r="H987" i="1"/>
  <c r="H1423" i="1"/>
  <c r="H1439" i="1"/>
  <c r="H1459" i="1"/>
  <c r="H1475" i="1"/>
  <c r="H1491" i="1"/>
  <c r="H434" i="1"/>
  <c r="H444" i="1"/>
  <c r="H446" i="1"/>
  <c r="H455" i="1"/>
  <c r="H442" i="1"/>
  <c r="H451" i="1"/>
  <c r="H438" i="1"/>
  <c r="H447" i="1"/>
  <c r="H993" i="1"/>
  <c r="H1455" i="1"/>
  <c r="H1456" i="1"/>
  <c r="H1457" i="1"/>
  <c r="H469" i="1"/>
  <c r="H470" i="1"/>
  <c r="H991" i="1"/>
  <c r="H471" i="1"/>
  <c r="H992" i="1"/>
  <c r="H2365" i="1"/>
  <c r="H2381" i="1"/>
  <c r="H2397" i="1"/>
  <c r="H2413" i="1"/>
  <c r="H2429" i="1"/>
  <c r="H2445" i="1"/>
  <c r="H2461" i="1"/>
  <c r="H2477" i="1"/>
  <c r="H2493" i="1"/>
  <c r="H2509" i="1"/>
  <c r="H2525" i="1"/>
  <c r="H2366" i="1"/>
  <c r="H2382" i="1"/>
  <c r="H2398" i="1"/>
  <c r="H2414" i="1"/>
  <c r="H2430" i="1"/>
  <c r="H2446" i="1"/>
  <c r="H2462" i="1"/>
  <c r="H2478" i="1"/>
  <c r="H2494" i="1"/>
  <c r="H2510" i="1"/>
  <c r="H2526" i="1"/>
  <c r="H2367" i="1"/>
  <c r="H2383" i="1"/>
  <c r="H2399" i="1"/>
  <c r="H2415" i="1"/>
  <c r="H2431" i="1"/>
  <c r="H2447" i="1"/>
  <c r="H2463" i="1"/>
  <c r="H2479" i="1"/>
  <c r="H2495" i="1"/>
  <c r="H2511" i="1"/>
  <c r="H2527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353" i="1"/>
  <c r="H2369" i="1"/>
  <c r="H2385" i="1"/>
  <c r="H2401" i="1"/>
  <c r="H2417" i="1"/>
  <c r="H2433" i="1"/>
  <c r="H2449" i="1"/>
  <c r="H2465" i="1"/>
  <c r="H2481" i="1"/>
  <c r="H2497" i="1"/>
  <c r="H2513" i="1"/>
  <c r="H2354" i="1"/>
  <c r="H2370" i="1"/>
  <c r="H2386" i="1"/>
  <c r="H2402" i="1"/>
  <c r="H2418" i="1"/>
  <c r="H2434" i="1"/>
  <c r="H2450" i="1"/>
  <c r="H2466" i="1"/>
  <c r="H2482" i="1"/>
  <c r="H2498" i="1"/>
  <c r="H2514" i="1"/>
  <c r="H2355" i="1"/>
  <c r="H2371" i="1"/>
  <c r="H2387" i="1"/>
  <c r="H2403" i="1"/>
  <c r="H2419" i="1"/>
  <c r="H2435" i="1"/>
  <c r="H2451" i="1"/>
  <c r="H2467" i="1"/>
  <c r="H2483" i="1"/>
  <c r="H2499" i="1"/>
  <c r="H2515" i="1"/>
  <c r="H2356" i="1"/>
  <c r="H2372" i="1"/>
  <c r="H2388" i="1"/>
  <c r="H2404" i="1"/>
  <c r="H2420" i="1"/>
  <c r="H2436" i="1"/>
  <c r="H2452" i="1"/>
  <c r="H2468" i="1"/>
  <c r="H2484" i="1"/>
  <c r="H2500" i="1"/>
  <c r="H2516" i="1"/>
  <c r="H2357" i="1"/>
  <c r="H2373" i="1"/>
  <c r="H2389" i="1"/>
  <c r="H2405" i="1"/>
  <c r="H2421" i="1"/>
  <c r="H2437" i="1"/>
  <c r="H2453" i="1"/>
  <c r="H2469" i="1"/>
  <c r="H2485" i="1"/>
  <c r="H2501" i="1"/>
  <c r="H2517" i="1"/>
  <c r="H2358" i="1"/>
  <c r="H2374" i="1"/>
  <c r="H2390" i="1"/>
  <c r="H2406" i="1"/>
  <c r="H2422" i="1"/>
  <c r="H2438" i="1"/>
  <c r="H2454" i="1"/>
  <c r="H2470" i="1"/>
  <c r="H2486" i="1"/>
  <c r="H2502" i="1"/>
  <c r="H2518" i="1"/>
  <c r="H2359" i="1"/>
  <c r="H2375" i="1"/>
  <c r="H2391" i="1"/>
  <c r="H2407" i="1"/>
  <c r="H2423" i="1"/>
  <c r="H2439" i="1"/>
  <c r="H2455" i="1"/>
  <c r="H2471" i="1"/>
  <c r="H2487" i="1"/>
  <c r="H2503" i="1"/>
  <c r="H2519" i="1"/>
  <c r="H2360" i="1"/>
  <c r="H2376" i="1"/>
  <c r="H2392" i="1"/>
  <c r="H2408" i="1"/>
  <c r="H2424" i="1"/>
  <c r="H2440" i="1"/>
  <c r="H2456" i="1"/>
  <c r="H2472" i="1"/>
  <c r="H2488" i="1"/>
  <c r="H2504" i="1"/>
  <c r="H2520" i="1"/>
  <c r="H2361" i="1"/>
  <c r="H2377" i="1"/>
  <c r="H2393" i="1"/>
  <c r="H2409" i="1"/>
  <c r="H2425" i="1"/>
  <c r="H2441" i="1"/>
  <c r="H2457" i="1"/>
  <c r="H2473" i="1"/>
  <c r="H2489" i="1"/>
  <c r="H2505" i="1"/>
  <c r="H2521" i="1"/>
  <c r="H2362" i="1"/>
  <c r="H2378" i="1"/>
  <c r="H2394" i="1"/>
  <c r="H2410" i="1"/>
  <c r="H2426" i="1"/>
  <c r="H2442" i="1"/>
  <c r="H2458" i="1"/>
  <c r="H2474" i="1"/>
  <c r="H2490" i="1"/>
  <c r="H2506" i="1"/>
  <c r="H2522" i="1"/>
  <c r="H2363" i="1"/>
  <c r="H2379" i="1"/>
  <c r="H2395" i="1"/>
  <c r="H2411" i="1"/>
  <c r="H2427" i="1"/>
  <c r="H2443" i="1"/>
  <c r="H2459" i="1"/>
  <c r="H2475" i="1"/>
  <c r="H2491" i="1"/>
  <c r="H2507" i="1"/>
  <c r="H2523" i="1"/>
  <c r="H2364" i="1"/>
  <c r="H2380" i="1"/>
  <c r="H2396" i="1"/>
  <c r="H2412" i="1"/>
  <c r="H2428" i="1"/>
  <c r="H2444" i="1"/>
  <c r="H2460" i="1"/>
  <c r="H2476" i="1"/>
  <c r="H2492" i="1"/>
  <c r="H2508" i="1"/>
  <c r="H2524" i="1"/>
  <c r="H1556" i="1"/>
  <c r="H1565" i="1"/>
  <c r="H1558" i="1"/>
  <c r="H1551" i="1"/>
  <c r="H59" i="1"/>
  <c r="H58" i="1"/>
  <c r="H1560" i="1"/>
  <c r="H1553" i="1"/>
  <c r="H1562" i="1"/>
  <c r="H1555" i="1"/>
  <c r="H80" i="1"/>
  <c r="H1564" i="1"/>
  <c r="H1557" i="1"/>
  <c r="H1566" i="1"/>
  <c r="H1559" i="1"/>
  <c r="H79" i="1"/>
  <c r="H60" i="1"/>
  <c r="H88" i="1"/>
  <c r="H81" i="1"/>
  <c r="H78" i="1"/>
  <c r="H1552" i="1"/>
  <c r="H1561" i="1"/>
  <c r="H1554" i="1"/>
  <c r="H1563" i="1"/>
  <c r="H87" i="1"/>
  <c r="H89" i="1"/>
  <c r="H86" i="1"/>
  <c r="H85" i="1"/>
  <c r="H82" i="1"/>
  <c r="H83" i="1"/>
  <c r="H84" i="1"/>
  <c r="H640" i="1"/>
  <c r="H660" i="1"/>
  <c r="H649" i="1"/>
  <c r="H665" i="1"/>
  <c r="H638" i="1"/>
  <c r="H654" i="1"/>
  <c r="H639" i="1"/>
  <c r="H659" i="1"/>
  <c r="H648" i="1"/>
  <c r="H664" i="1"/>
  <c r="H633" i="1"/>
  <c r="H653" i="1"/>
  <c r="H642" i="1"/>
  <c r="H658" i="1"/>
  <c r="H647" i="1"/>
  <c r="H663" i="1"/>
  <c r="H632" i="1"/>
  <c r="H652" i="1"/>
  <c r="H637" i="1"/>
  <c r="H657" i="1"/>
  <c r="H646" i="1"/>
  <c r="H662" i="1"/>
  <c r="H651" i="1"/>
  <c r="H636" i="1"/>
  <c r="H656" i="1"/>
  <c r="H641" i="1"/>
  <c r="H661" i="1"/>
  <c r="H634" i="1"/>
  <c r="H650" i="1"/>
  <c r="H635" i="1"/>
  <c r="H655" i="1"/>
  <c r="H644" i="1"/>
  <c r="H643" i="1"/>
  <c r="H645" i="1"/>
  <c r="H908" i="1"/>
  <c r="H924" i="1"/>
  <c r="H940" i="1"/>
  <c r="H956" i="1"/>
  <c r="H921" i="1"/>
  <c r="H941" i="1"/>
  <c r="H957" i="1"/>
  <c r="H910" i="1"/>
  <c r="H926" i="1"/>
  <c r="H946" i="1"/>
  <c r="H962" i="1"/>
  <c r="H915" i="1"/>
  <c r="H931" i="1"/>
  <c r="H951" i="1"/>
  <c r="H967" i="1"/>
  <c r="H912" i="1"/>
  <c r="H928" i="1"/>
  <c r="H944" i="1"/>
  <c r="H960" i="1"/>
  <c r="H909" i="1"/>
  <c r="H925" i="1"/>
  <c r="H945" i="1"/>
  <c r="H961" i="1"/>
  <c r="H914" i="1"/>
  <c r="H930" i="1"/>
  <c r="H950" i="1"/>
  <c r="H966" i="1"/>
  <c r="H919" i="1"/>
  <c r="H939" i="1"/>
  <c r="H955" i="1"/>
  <c r="H916" i="1"/>
  <c r="H932" i="1"/>
  <c r="H948" i="1"/>
  <c r="H964" i="1"/>
  <c r="H913" i="1"/>
  <c r="H929" i="1"/>
  <c r="H949" i="1"/>
  <c r="H965" i="1"/>
  <c r="H918" i="1"/>
  <c r="H938" i="1"/>
  <c r="H954" i="1"/>
  <c r="H923" i="1"/>
  <c r="H943" i="1"/>
  <c r="H959" i="1"/>
  <c r="H920" i="1"/>
  <c r="H936" i="1"/>
  <c r="H952" i="1"/>
  <c r="H968" i="1"/>
  <c r="H917" i="1"/>
  <c r="H937" i="1"/>
  <c r="H953" i="1"/>
  <c r="H922" i="1"/>
  <c r="H942" i="1"/>
  <c r="H958" i="1"/>
  <c r="H911" i="1"/>
  <c r="H927" i="1"/>
  <c r="H947" i="1"/>
  <c r="H963" i="1"/>
  <c r="H933" i="1"/>
  <c r="H934" i="1"/>
  <c r="H935" i="1"/>
  <c r="H71" i="1"/>
  <c r="H64" i="1"/>
  <c r="H61" i="1"/>
  <c r="H68" i="1"/>
  <c r="H65" i="1"/>
  <c r="H62" i="1"/>
  <c r="H63" i="1"/>
  <c r="H69" i="1"/>
  <c r="H66" i="1"/>
  <c r="H67" i="1"/>
  <c r="H70" i="1"/>
  <c r="AQ42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530" i="1"/>
  <c r="H2534" i="1"/>
  <c r="H2538" i="1"/>
  <c r="H2542" i="1"/>
  <c r="H2546" i="1"/>
  <c r="H2550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531" i="1"/>
  <c r="H2535" i="1"/>
  <c r="H2539" i="1"/>
  <c r="H2543" i="1"/>
  <c r="H2547" i="1"/>
  <c r="H2551" i="1"/>
  <c r="H2555" i="1"/>
  <c r="H2559" i="1"/>
  <c r="H2563" i="1"/>
  <c r="H2567" i="1"/>
  <c r="H2571" i="1"/>
  <c r="H2575" i="1"/>
  <c r="H2579" i="1"/>
  <c r="H2583" i="1"/>
  <c r="H2587" i="1"/>
  <c r="H2591" i="1"/>
  <c r="H2595" i="1"/>
  <c r="H2599" i="1"/>
  <c r="H2603" i="1"/>
  <c r="H2607" i="1"/>
  <c r="H2611" i="1"/>
  <c r="H2615" i="1"/>
  <c r="H2619" i="1"/>
  <c r="H2532" i="1"/>
  <c r="H2536" i="1"/>
  <c r="H2540" i="1"/>
  <c r="H2544" i="1"/>
  <c r="H2548" i="1"/>
  <c r="H2552" i="1"/>
  <c r="H2556" i="1"/>
  <c r="H2560" i="1"/>
  <c r="H2564" i="1"/>
  <c r="H2568" i="1"/>
  <c r="H2572" i="1"/>
  <c r="H2576" i="1"/>
  <c r="H2580" i="1"/>
  <c r="H2584" i="1"/>
  <c r="H2588" i="1"/>
  <c r="H2592" i="1"/>
  <c r="H2596" i="1"/>
  <c r="H2600" i="1"/>
  <c r="H2604" i="1"/>
  <c r="H2608" i="1"/>
  <c r="H2612" i="1"/>
  <c r="H2616" i="1"/>
  <c r="H1240" i="1"/>
  <c r="H1256" i="1"/>
  <c r="H1272" i="1"/>
  <c r="H1288" i="1"/>
  <c r="H1304" i="1"/>
  <c r="H1237" i="1"/>
  <c r="H1253" i="1"/>
  <c r="H1269" i="1"/>
  <c r="H1289" i="1"/>
  <c r="H1305" i="1"/>
  <c r="H1238" i="1"/>
  <c r="H1254" i="1"/>
  <c r="H1270" i="1"/>
  <c r="H1290" i="1"/>
  <c r="H1306" i="1"/>
  <c r="H1231" i="1"/>
  <c r="H1247" i="1"/>
  <c r="H1263" i="1"/>
  <c r="H1279" i="1"/>
  <c r="H1299" i="1"/>
  <c r="H1228" i="1"/>
  <c r="H1244" i="1"/>
  <c r="H1260" i="1"/>
  <c r="H1276" i="1"/>
  <c r="H1292" i="1"/>
  <c r="H1308" i="1"/>
  <c r="H1241" i="1"/>
  <c r="H1257" i="1"/>
  <c r="H1273" i="1"/>
  <c r="H1293" i="1"/>
  <c r="H1309" i="1"/>
  <c r="H1226" i="1"/>
  <c r="H1242" i="1"/>
  <c r="H1258" i="1"/>
  <c r="H1274" i="1"/>
  <c r="H1294" i="1"/>
  <c r="H1310" i="1"/>
  <c r="H1235" i="1"/>
  <c r="H1251" i="1"/>
  <c r="H1267" i="1"/>
  <c r="H1287" i="1"/>
  <c r="H1303" i="1"/>
  <c r="H1232" i="1"/>
  <c r="H1248" i="1"/>
  <c r="H1264" i="1"/>
  <c r="H1280" i="1"/>
  <c r="H1296" i="1"/>
  <c r="H1312" i="1"/>
  <c r="H1229" i="1"/>
  <c r="H1245" i="1"/>
  <c r="H1261" i="1"/>
  <c r="H1277" i="1"/>
  <c r="H1297" i="1"/>
  <c r="H1313" i="1"/>
  <c r="H1230" i="1"/>
  <c r="H1246" i="1"/>
  <c r="H1262" i="1"/>
  <c r="H1278" i="1"/>
  <c r="H1298" i="1"/>
  <c r="H1314" i="1"/>
  <c r="H1239" i="1"/>
  <c r="H1255" i="1"/>
  <c r="H1271" i="1"/>
  <c r="H1291" i="1"/>
  <c r="H1307" i="1"/>
  <c r="H11" i="1"/>
  <c r="H1236" i="1"/>
  <c r="H1252" i="1"/>
  <c r="H1268" i="1"/>
  <c r="H1284" i="1"/>
  <c r="H1300" i="1"/>
  <c r="H1316" i="1"/>
  <c r="H1233" i="1"/>
  <c r="H1249" i="1"/>
  <c r="H1265" i="1"/>
  <c r="H1285" i="1"/>
  <c r="H1301" i="1"/>
  <c r="H1317" i="1"/>
  <c r="H1234" i="1"/>
  <c r="H1250" i="1"/>
  <c r="H1266" i="1"/>
  <c r="H1286" i="1"/>
  <c r="H1302" i="1"/>
  <c r="H1227" i="1"/>
  <c r="H1243" i="1"/>
  <c r="H1259" i="1"/>
  <c r="H1275" i="1"/>
  <c r="H1295" i="1"/>
  <c r="H1311" i="1"/>
  <c r="H12" i="1"/>
  <c r="H1282" i="1"/>
  <c r="H1225" i="1"/>
  <c r="H1224" i="1"/>
  <c r="H1281" i="1"/>
  <c r="H1283" i="1"/>
  <c r="E5" i="1"/>
  <c r="C5" i="1"/>
  <c r="E3" i="1"/>
  <c r="C3" i="1"/>
  <c r="AH67" i="1"/>
  <c r="AH71" i="1"/>
  <c r="H291" i="1"/>
  <c r="H307" i="1"/>
  <c r="H323" i="1"/>
  <c r="H339" i="1"/>
  <c r="H290" i="1"/>
  <c r="H306" i="1"/>
  <c r="H322" i="1"/>
  <c r="H338" i="1"/>
  <c r="H313" i="1"/>
  <c r="H359" i="1"/>
  <c r="H316" i="1"/>
  <c r="H360" i="1"/>
  <c r="H317" i="1"/>
  <c r="H361" i="1"/>
  <c r="H296" i="1"/>
  <c r="H328" i="1"/>
  <c r="H295" i="1"/>
  <c r="H311" i="1"/>
  <c r="H327" i="1"/>
  <c r="H294" i="1"/>
  <c r="H310" i="1"/>
  <c r="H326" i="1"/>
  <c r="H289" i="1"/>
  <c r="H321" i="1"/>
  <c r="H363" i="1"/>
  <c r="H292" i="1"/>
  <c r="H324" i="1"/>
  <c r="H293" i="1"/>
  <c r="H325" i="1"/>
  <c r="H304" i="1"/>
  <c r="H336" i="1"/>
  <c r="H299" i="1"/>
  <c r="H315" i="1"/>
  <c r="H331" i="1"/>
  <c r="H298" i="1"/>
  <c r="H314" i="1"/>
  <c r="H330" i="1"/>
  <c r="H297" i="1"/>
  <c r="H329" i="1"/>
  <c r="H300" i="1"/>
  <c r="H332" i="1"/>
  <c r="H301" i="1"/>
  <c r="H333" i="1"/>
  <c r="H312" i="1"/>
  <c r="H358" i="1"/>
  <c r="H303" i="1"/>
  <c r="H319" i="1"/>
  <c r="H335" i="1"/>
  <c r="H302" i="1"/>
  <c r="H318" i="1"/>
  <c r="H334" i="1"/>
  <c r="H305" i="1"/>
  <c r="H337" i="1"/>
  <c r="H308" i="1"/>
  <c r="H340" i="1"/>
  <c r="H309" i="1"/>
  <c r="H341" i="1"/>
  <c r="H320" i="1"/>
  <c r="H362" i="1"/>
  <c r="H283" i="1"/>
  <c r="H281" i="1"/>
  <c r="H286" i="1"/>
  <c r="H285" i="1"/>
  <c r="H288" i="1"/>
  <c r="H287" i="1"/>
  <c r="H280" i="1"/>
  <c r="H282" i="1"/>
  <c r="H284" i="1"/>
  <c r="H199" i="1"/>
  <c r="H204" i="1"/>
  <c r="H201" i="1"/>
  <c r="H206" i="1"/>
  <c r="H203" i="1"/>
  <c r="H208" i="1"/>
  <c r="H205" i="1"/>
  <c r="H207" i="1"/>
  <c r="H196" i="1"/>
  <c r="H209" i="1"/>
  <c r="H198" i="1"/>
  <c r="H200" i="1"/>
  <c r="H197" i="1"/>
  <c r="H202" i="1"/>
  <c r="H215" i="1"/>
  <c r="H231" i="1"/>
  <c r="H247" i="1"/>
  <c r="H263" i="1"/>
  <c r="H279" i="1"/>
  <c r="H224" i="1"/>
  <c r="H240" i="1"/>
  <c r="H133" i="1"/>
  <c r="H213" i="1"/>
  <c r="H229" i="1"/>
  <c r="H245" i="1"/>
  <c r="H261" i="1"/>
  <c r="H277" i="1"/>
  <c r="H214" i="1"/>
  <c r="H230" i="1"/>
  <c r="H246" i="1"/>
  <c r="H262" i="1"/>
  <c r="H278" i="1"/>
  <c r="H248" i="1"/>
  <c r="H268" i="1"/>
  <c r="H260" i="1"/>
  <c r="H219" i="1"/>
  <c r="H235" i="1"/>
  <c r="H251" i="1"/>
  <c r="H267" i="1"/>
  <c r="H132" i="1"/>
  <c r="H212" i="1"/>
  <c r="H228" i="1"/>
  <c r="H244" i="1"/>
  <c r="H217" i="1"/>
  <c r="H233" i="1"/>
  <c r="H249" i="1"/>
  <c r="H265" i="1"/>
  <c r="H218" i="1"/>
  <c r="H234" i="1"/>
  <c r="H250" i="1"/>
  <c r="H266" i="1"/>
  <c r="H264" i="1"/>
  <c r="H276" i="1"/>
  <c r="H223" i="1"/>
  <c r="H239" i="1"/>
  <c r="H255" i="1"/>
  <c r="H271" i="1"/>
  <c r="H216" i="1"/>
  <c r="H232" i="1"/>
  <c r="H221" i="1"/>
  <c r="H237" i="1"/>
  <c r="H253" i="1"/>
  <c r="H269" i="1"/>
  <c r="H222" i="1"/>
  <c r="H238" i="1"/>
  <c r="H254" i="1"/>
  <c r="H270" i="1"/>
  <c r="H256" i="1"/>
  <c r="H211" i="1"/>
  <c r="H227" i="1"/>
  <c r="H243" i="1"/>
  <c r="H259" i="1"/>
  <c r="H275" i="1"/>
  <c r="H220" i="1"/>
  <c r="H236" i="1"/>
  <c r="H225" i="1"/>
  <c r="H241" i="1"/>
  <c r="H257" i="1"/>
  <c r="H273" i="1"/>
  <c r="H210" i="1"/>
  <c r="H226" i="1"/>
  <c r="H242" i="1"/>
  <c r="H258" i="1"/>
  <c r="H274" i="1"/>
  <c r="H252" i="1"/>
  <c r="H272" i="1"/>
  <c r="H1716" i="1"/>
  <c r="H1717" i="1"/>
  <c r="H1710" i="1"/>
  <c r="H1726" i="1"/>
  <c r="H1715" i="1"/>
  <c r="H1731" i="1"/>
  <c r="H1704" i="1"/>
  <c r="H1720" i="1"/>
  <c r="H1705" i="1"/>
  <c r="H1721" i="1"/>
  <c r="H1714" i="1"/>
  <c r="H1730" i="1"/>
  <c r="H1703" i="1"/>
  <c r="H1719" i="1"/>
  <c r="H1708" i="1"/>
  <c r="H1724" i="1"/>
  <c r="H1709" i="1"/>
  <c r="H1725" i="1"/>
  <c r="H1702" i="1"/>
  <c r="H1718" i="1"/>
  <c r="H1707" i="1"/>
  <c r="H1723" i="1"/>
  <c r="H1712" i="1"/>
  <c r="H1728" i="1"/>
  <c r="H1713" i="1"/>
  <c r="H1729" i="1"/>
  <c r="H1706" i="1"/>
  <c r="H1722" i="1"/>
  <c r="H1711" i="1"/>
  <c r="H1727" i="1"/>
  <c r="AS42" i="1"/>
  <c r="AU107" i="1"/>
  <c r="H1536" i="1"/>
  <c r="H1541" i="1"/>
  <c r="H1530" i="1"/>
  <c r="H1546" i="1"/>
  <c r="H1539" i="1"/>
  <c r="H1540" i="1"/>
  <c r="H1529" i="1"/>
  <c r="H1545" i="1"/>
  <c r="H1534" i="1"/>
  <c r="H1550" i="1"/>
  <c r="H1527" i="1"/>
  <c r="H1543" i="1"/>
  <c r="H1528" i="1"/>
  <c r="H1544" i="1"/>
  <c r="H1533" i="1"/>
  <c r="H1549" i="1"/>
  <c r="H1538" i="1"/>
  <c r="H1531" i="1"/>
  <c r="H1547" i="1"/>
  <c r="H1532" i="1"/>
  <c r="H1548" i="1"/>
  <c r="H1537" i="1"/>
  <c r="H1542" i="1"/>
  <c r="H1535" i="1"/>
  <c r="H343" i="1"/>
  <c r="H355" i="1"/>
  <c r="H345" i="1"/>
  <c r="H349" i="1"/>
  <c r="H347" i="1"/>
  <c r="H352" i="1"/>
  <c r="H342" i="1"/>
  <c r="H346" i="1"/>
  <c r="H351" i="1"/>
  <c r="H353" i="1"/>
  <c r="H350" i="1"/>
  <c r="H348" i="1"/>
  <c r="H357" i="1"/>
  <c r="H354" i="1"/>
  <c r="H356" i="1"/>
  <c r="H344" i="1"/>
  <c r="N1722" i="1"/>
  <c r="N1721" i="1"/>
  <c r="N1716" i="1"/>
  <c r="N1715" i="1"/>
  <c r="N1702" i="1"/>
  <c r="N1728" i="1"/>
  <c r="N1727" i="1"/>
  <c r="N1726" i="1"/>
  <c r="N1710" i="1"/>
  <c r="N1725" i="1"/>
  <c r="N1709" i="1"/>
  <c r="N1720" i="1"/>
  <c r="N1704" i="1"/>
  <c r="N1719" i="1"/>
  <c r="N1703" i="1"/>
  <c r="N1706" i="1"/>
  <c r="N1705" i="1"/>
  <c r="N1731" i="1"/>
  <c r="N1718" i="1"/>
  <c r="N1717" i="1"/>
  <c r="N1712" i="1"/>
  <c r="N1711" i="1"/>
  <c r="N1730" i="1"/>
  <c r="N1714" i="1"/>
  <c r="N1729" i="1"/>
  <c r="N1713" i="1"/>
  <c r="N1724" i="1"/>
  <c r="N1708" i="1"/>
  <c r="N1723" i="1"/>
  <c r="N1707" i="1"/>
  <c r="N1532" i="1"/>
  <c r="N1539" i="1"/>
  <c r="N1540" i="1"/>
  <c r="N1536" i="1"/>
  <c r="N1528" i="1"/>
  <c r="N1542" i="1"/>
  <c r="N1530" i="1"/>
  <c r="N1531" i="1"/>
  <c r="N1535" i="1"/>
  <c r="N1527" i="1"/>
  <c r="N1533" i="1"/>
  <c r="N1529" i="1"/>
  <c r="N1541" i="1"/>
  <c r="N1537" i="1"/>
  <c r="N1538" i="1"/>
  <c r="N1534" i="1"/>
  <c r="N132" i="1"/>
  <c r="N133" i="1"/>
  <c r="N309" i="1"/>
  <c r="N302" i="1"/>
  <c r="N340" i="1"/>
  <c r="N321" i="1"/>
  <c r="N331" i="1"/>
  <c r="N312" i="1"/>
  <c r="N289" i="1"/>
  <c r="N294" i="1"/>
  <c r="N295" i="1"/>
  <c r="N305" i="1"/>
  <c r="N306" i="1"/>
  <c r="N330" i="1"/>
  <c r="N308" i="1"/>
  <c r="N307" i="1"/>
  <c r="N337" i="1"/>
  <c r="N344" i="1"/>
  <c r="N333" i="1"/>
  <c r="N313" i="1"/>
  <c r="N311" i="1"/>
  <c r="N317" i="1"/>
  <c r="N310" i="1"/>
  <c r="N336" i="1"/>
  <c r="N300" i="1"/>
  <c r="N293" i="1"/>
  <c r="N338" i="1"/>
  <c r="N301" i="1"/>
  <c r="N327" i="1"/>
  <c r="N315" i="1"/>
  <c r="N298" i="1"/>
  <c r="N332" i="1"/>
  <c r="N296" i="1"/>
  <c r="N341" i="1"/>
  <c r="N329" i="1"/>
  <c r="N324" i="1"/>
  <c r="N318" i="1"/>
  <c r="N326" i="1"/>
  <c r="N290" i="1"/>
  <c r="N297" i="1"/>
  <c r="N299" i="1"/>
  <c r="N292" i="1"/>
  <c r="N304" i="1"/>
  <c r="N291" i="1"/>
  <c r="N320" i="1"/>
  <c r="N322" i="1"/>
  <c r="N319" i="1"/>
  <c r="N316" i="1"/>
  <c r="N342" i="1"/>
  <c r="N325" i="1"/>
  <c r="N334" i="1"/>
  <c r="N323" i="1"/>
  <c r="N314" i="1"/>
  <c r="N343" i="1"/>
  <c r="N328" i="1"/>
  <c r="N303" i="1"/>
  <c r="N339" i="1"/>
  <c r="N335" i="1"/>
  <c r="N284" i="1"/>
  <c r="N282" i="1"/>
  <c r="N280" i="1"/>
  <c r="N283" i="1"/>
  <c r="N281" i="1"/>
  <c r="N285" i="1"/>
  <c r="N286" i="1"/>
  <c r="N288" i="1"/>
  <c r="N287" i="1"/>
  <c r="N354" i="1"/>
  <c r="N346" i="1"/>
  <c r="N360" i="1"/>
  <c r="N352" i="1"/>
  <c r="N355" i="1"/>
  <c r="N351" i="1"/>
  <c r="N358" i="1"/>
  <c r="N356" i="1"/>
  <c r="N357" i="1"/>
  <c r="N361" i="1"/>
  <c r="N350" i="1"/>
  <c r="N359" i="1"/>
  <c r="N353" i="1"/>
  <c r="N348" i="1"/>
  <c r="N349" i="1"/>
  <c r="N363" i="1"/>
  <c r="N362" i="1"/>
  <c r="N345" i="1"/>
  <c r="N347" i="1"/>
  <c r="N645" i="1"/>
  <c r="N643" i="1"/>
  <c r="N644" i="1"/>
  <c r="N634" i="1"/>
  <c r="N638" i="1"/>
  <c r="N642" i="1"/>
  <c r="N649" i="1"/>
  <c r="N653" i="1"/>
  <c r="N657" i="1"/>
  <c r="N661" i="1"/>
  <c r="N665" i="1"/>
  <c r="N635" i="1"/>
  <c r="N639" i="1"/>
  <c r="N646" i="1"/>
  <c r="N650" i="1"/>
  <c r="N654" i="1"/>
  <c r="N658" i="1"/>
  <c r="N662" i="1"/>
  <c r="N632" i="1"/>
  <c r="N636" i="1"/>
  <c r="N640" i="1"/>
  <c r="N647" i="1"/>
  <c r="N651" i="1"/>
  <c r="N655" i="1"/>
  <c r="N659" i="1"/>
  <c r="N663" i="1"/>
  <c r="N633" i="1"/>
  <c r="N637" i="1"/>
  <c r="N641" i="1"/>
  <c r="N648" i="1"/>
  <c r="N652" i="1"/>
  <c r="N656" i="1"/>
  <c r="N660" i="1"/>
  <c r="N664" i="1"/>
  <c r="N911" i="1"/>
  <c r="N915" i="1"/>
  <c r="N919" i="1"/>
  <c r="N908" i="1"/>
  <c r="N912" i="1"/>
  <c r="N916" i="1"/>
  <c r="N920" i="1"/>
  <c r="N909" i="1"/>
  <c r="N913" i="1"/>
  <c r="N917" i="1"/>
  <c r="N921" i="1"/>
  <c r="N910" i="1"/>
  <c r="N914" i="1"/>
  <c r="N918" i="1"/>
  <c r="N1225" i="1"/>
  <c r="N1283" i="1"/>
  <c r="N1282" i="1"/>
  <c r="N1281" i="1"/>
  <c r="N1224" i="1"/>
  <c r="N1228" i="1"/>
  <c r="N1232" i="1"/>
  <c r="N1236" i="1"/>
  <c r="N1240" i="1"/>
  <c r="N1244" i="1"/>
  <c r="N1248" i="1"/>
  <c r="N1252" i="1"/>
  <c r="N1256" i="1"/>
  <c r="N1260" i="1"/>
  <c r="N1264" i="1"/>
  <c r="N1268" i="1"/>
  <c r="N1272" i="1"/>
  <c r="N1276" i="1"/>
  <c r="N1280" i="1"/>
  <c r="N1287" i="1"/>
  <c r="N1291" i="1"/>
  <c r="N1295" i="1"/>
  <c r="N1299" i="1"/>
  <c r="N1303" i="1"/>
  <c r="N1307" i="1"/>
  <c r="N1311" i="1"/>
  <c r="N2539" i="1"/>
  <c r="N2543" i="1"/>
  <c r="N2547" i="1"/>
  <c r="N2551" i="1"/>
  <c r="N2555" i="1"/>
  <c r="N2559" i="1"/>
  <c r="N2563" i="1"/>
  <c r="N2567" i="1"/>
  <c r="N2571" i="1"/>
  <c r="N2575" i="1"/>
  <c r="N2579" i="1"/>
  <c r="N2583" i="1"/>
  <c r="N2587" i="1"/>
  <c r="N2591" i="1"/>
  <c r="N2595" i="1"/>
  <c r="N2599" i="1"/>
  <c r="N2603" i="1"/>
  <c r="N2607" i="1"/>
  <c r="N2611" i="1"/>
  <c r="N2615" i="1"/>
  <c r="N2619" i="1"/>
  <c r="N1229" i="1"/>
  <c r="N1233" i="1"/>
  <c r="N1237" i="1"/>
  <c r="N1241" i="1"/>
  <c r="N1245" i="1"/>
  <c r="N1249" i="1"/>
  <c r="N1253" i="1"/>
  <c r="N1257" i="1"/>
  <c r="N1261" i="1"/>
  <c r="N1265" i="1"/>
  <c r="N1269" i="1"/>
  <c r="N1273" i="1"/>
  <c r="N1277" i="1"/>
  <c r="N1284" i="1"/>
  <c r="N1288" i="1"/>
  <c r="N1292" i="1"/>
  <c r="N1296" i="1"/>
  <c r="N1300" i="1"/>
  <c r="N1304" i="1"/>
  <c r="N1308" i="1"/>
  <c r="N1312" i="1"/>
  <c r="N1316" i="1"/>
  <c r="N2540" i="1"/>
  <c r="N2544" i="1"/>
  <c r="N2548" i="1"/>
  <c r="N2552" i="1"/>
  <c r="N2556" i="1"/>
  <c r="N2560" i="1"/>
  <c r="N2564" i="1"/>
  <c r="N2568" i="1"/>
  <c r="N2572" i="1"/>
  <c r="N2576" i="1"/>
  <c r="N2580" i="1"/>
  <c r="N2584" i="1"/>
  <c r="N2588" i="1"/>
  <c r="N2592" i="1"/>
  <c r="N2596" i="1"/>
  <c r="N2600" i="1"/>
  <c r="N2604" i="1"/>
  <c r="N2608" i="1"/>
  <c r="N2612" i="1"/>
  <c r="N2616" i="1"/>
  <c r="N1226" i="1"/>
  <c r="N1230" i="1"/>
  <c r="N1234" i="1"/>
  <c r="N1238" i="1"/>
  <c r="N1242" i="1"/>
  <c r="N1246" i="1"/>
  <c r="N1250" i="1"/>
  <c r="N1254" i="1"/>
  <c r="N1258" i="1"/>
  <c r="N1262" i="1"/>
  <c r="N1266" i="1"/>
  <c r="N1270" i="1"/>
  <c r="N1274" i="1"/>
  <c r="N1278" i="1"/>
  <c r="N1285" i="1"/>
  <c r="N1289" i="1"/>
  <c r="N1293" i="1"/>
  <c r="N1297" i="1"/>
  <c r="N1301" i="1"/>
  <c r="N1305" i="1"/>
  <c r="N1309" i="1"/>
  <c r="N1313" i="1"/>
  <c r="N1317" i="1"/>
  <c r="N2541" i="1"/>
  <c r="N2545" i="1"/>
  <c r="N2549" i="1"/>
  <c r="N2553" i="1"/>
  <c r="N2557" i="1"/>
  <c r="N2561" i="1"/>
  <c r="N2565" i="1"/>
  <c r="N2569" i="1"/>
  <c r="N2573" i="1"/>
  <c r="N2577" i="1"/>
  <c r="N2581" i="1"/>
  <c r="N2585" i="1"/>
  <c r="N2589" i="1"/>
  <c r="N2593" i="1"/>
  <c r="N2597" i="1"/>
  <c r="N2601" i="1"/>
  <c r="N2605" i="1"/>
  <c r="N2609" i="1"/>
  <c r="N2613" i="1"/>
  <c r="N2617" i="1"/>
  <c r="N1227" i="1"/>
  <c r="N1231" i="1"/>
  <c r="N1235" i="1"/>
  <c r="N1239" i="1"/>
  <c r="N1243" i="1"/>
  <c r="N1247" i="1"/>
  <c r="N1251" i="1"/>
  <c r="N1255" i="1"/>
  <c r="N1259" i="1"/>
  <c r="N1263" i="1"/>
  <c r="N1267" i="1"/>
  <c r="N1271" i="1"/>
  <c r="N1275" i="1"/>
  <c r="N1279" i="1"/>
  <c r="N1286" i="1"/>
  <c r="N1290" i="1"/>
  <c r="N1294" i="1"/>
  <c r="N1298" i="1"/>
  <c r="N1302" i="1"/>
  <c r="N1306" i="1"/>
  <c r="N1310" i="1"/>
  <c r="N1314" i="1"/>
  <c r="N2538" i="1"/>
  <c r="N2542" i="1"/>
  <c r="N2546" i="1"/>
  <c r="N2550" i="1"/>
  <c r="N2554" i="1"/>
  <c r="N2558" i="1"/>
  <c r="N2562" i="1"/>
  <c r="N2566" i="1"/>
  <c r="N2570" i="1"/>
  <c r="N2574" i="1"/>
  <c r="N2578" i="1"/>
  <c r="N2582" i="1"/>
  <c r="N2586" i="1"/>
  <c r="N2590" i="1"/>
  <c r="N2594" i="1"/>
  <c r="N2598" i="1"/>
  <c r="N2602" i="1"/>
  <c r="N2606" i="1"/>
  <c r="N2610" i="1"/>
  <c r="N2614" i="1"/>
  <c r="N2618" i="1"/>
  <c r="N1548" i="1"/>
  <c r="N1546" i="1"/>
  <c r="N1547" i="1"/>
  <c r="N1544" i="1"/>
  <c r="N84" i="1"/>
  <c r="N1549" i="1"/>
  <c r="N1550" i="1"/>
  <c r="N82" i="1"/>
  <c r="N86" i="1"/>
  <c r="N81" i="1"/>
  <c r="N1563" i="1"/>
  <c r="N1562" i="1"/>
  <c r="N78" i="1"/>
  <c r="N1557" i="1"/>
  <c r="N1564" i="1"/>
  <c r="N88" i="1"/>
  <c r="N1559" i="1"/>
  <c r="N79" i="1"/>
  <c r="N1558" i="1"/>
  <c r="N1553" i="1"/>
  <c r="N1560" i="1"/>
  <c r="N80" i="1"/>
  <c r="N1555" i="1"/>
  <c r="N1566" i="1"/>
  <c r="N1561" i="1"/>
  <c r="N1552" i="1"/>
  <c r="N87" i="1"/>
  <c r="N1554" i="1"/>
  <c r="N1565" i="1"/>
  <c r="N89" i="1"/>
  <c r="N1556" i="1"/>
  <c r="N1551" i="1"/>
  <c r="N85" i="1"/>
  <c r="N1545" i="1"/>
  <c r="N1543" i="1"/>
  <c r="N83" i="1"/>
  <c r="M1433" i="1"/>
  <c r="M1422" i="1"/>
  <c r="M501" i="1"/>
  <c r="M471" i="1"/>
  <c r="M435" i="1"/>
  <c r="M484" i="1"/>
  <c r="M928" i="1"/>
  <c r="M477" i="1"/>
  <c r="M940" i="1"/>
  <c r="M968" i="1"/>
  <c r="M486" i="1"/>
  <c r="M470" i="1"/>
  <c r="M496" i="1"/>
  <c r="M935" i="1"/>
  <c r="M455" i="1"/>
  <c r="M972" i="1"/>
  <c r="M934" i="1"/>
  <c r="M497" i="1"/>
  <c r="M472" i="1"/>
  <c r="M458" i="1"/>
  <c r="M1000" i="1"/>
  <c r="M979" i="1"/>
  <c r="M949" i="1"/>
  <c r="M464" i="1"/>
  <c r="M446" i="1"/>
  <c r="M482" i="1"/>
  <c r="M476" i="1"/>
  <c r="M433" i="1"/>
  <c r="M923" i="1"/>
  <c r="M998" i="1"/>
  <c r="M966" i="1"/>
  <c r="M438" i="1"/>
  <c r="M427" i="1"/>
  <c r="M1452" i="1"/>
  <c r="M489" i="1"/>
  <c r="M990" i="1"/>
  <c r="M1456" i="1"/>
  <c r="M487" i="1"/>
  <c r="M938" i="1"/>
  <c r="M442" i="1"/>
  <c r="M1482" i="1"/>
  <c r="M1454" i="1"/>
  <c r="M1481" i="1"/>
  <c r="M437" i="1"/>
  <c r="M1444" i="1"/>
  <c r="M1418" i="1"/>
  <c r="M1443" i="1"/>
  <c r="M498" i="1"/>
  <c r="M1494" i="1"/>
  <c r="M1480" i="1"/>
  <c r="M1453" i="1"/>
  <c r="M485" i="1"/>
  <c r="M1437" i="1"/>
  <c r="M959" i="1"/>
  <c r="M985" i="1"/>
  <c r="M973" i="1"/>
  <c r="M929" i="1"/>
  <c r="M1492" i="1"/>
  <c r="M1463" i="1"/>
  <c r="M449" i="1"/>
  <c r="M930" i="1"/>
  <c r="M1459" i="1"/>
  <c r="M933" i="1"/>
  <c r="M991" i="1"/>
  <c r="M999" i="1"/>
  <c r="M1461" i="1"/>
  <c r="M987" i="1"/>
  <c r="M461" i="1"/>
  <c r="M1472" i="1"/>
  <c r="M478" i="1"/>
  <c r="M1473" i="1"/>
  <c r="M466" i="1"/>
  <c r="M971" i="1"/>
  <c r="M1496" i="1"/>
  <c r="M941" i="1"/>
  <c r="M459" i="1"/>
  <c r="M450" i="1"/>
  <c r="M947" i="1"/>
  <c r="M924" i="1"/>
  <c r="M950" i="1"/>
  <c r="M1436" i="1"/>
  <c r="M970" i="1"/>
  <c r="M1465" i="1"/>
  <c r="M469" i="1"/>
  <c r="M932" i="1"/>
  <c r="M1450" i="1"/>
  <c r="M974" i="1"/>
  <c r="M995" i="1"/>
  <c r="M1475" i="1"/>
  <c r="M984" i="1"/>
  <c r="M481" i="1"/>
  <c r="M983" i="1"/>
  <c r="M1446" i="1"/>
  <c r="M953" i="1"/>
  <c r="M962" i="1"/>
  <c r="M1470" i="1"/>
  <c r="M1457" i="1"/>
  <c r="M980" i="1"/>
  <c r="M445" i="1"/>
  <c r="M944" i="1"/>
  <c r="M1495" i="1"/>
  <c r="M1425" i="1"/>
  <c r="M495" i="1"/>
  <c r="M1460" i="1"/>
  <c r="M1419" i="1"/>
  <c r="M1471" i="1"/>
  <c r="M1488" i="1"/>
  <c r="M447" i="1"/>
  <c r="M967" i="1"/>
  <c r="M1447" i="1"/>
  <c r="M436" i="1"/>
  <c r="M1421" i="1"/>
  <c r="M474" i="1"/>
  <c r="M1434" i="1"/>
  <c r="M1478" i="1"/>
  <c r="M457" i="1"/>
  <c r="M969" i="1"/>
  <c r="M993" i="1"/>
  <c r="M494" i="1"/>
  <c r="M1441" i="1"/>
  <c r="M432" i="1"/>
  <c r="M988" i="1"/>
  <c r="M965" i="1"/>
  <c r="M958" i="1"/>
  <c r="M1497" i="1"/>
  <c r="M996" i="1"/>
  <c r="M1449" i="1"/>
  <c r="M943" i="1"/>
  <c r="M1474" i="1"/>
  <c r="M964" i="1"/>
  <c r="M1423" i="1"/>
  <c r="M468" i="1"/>
  <c r="M1486" i="1"/>
  <c r="M490" i="1"/>
  <c r="M431" i="1"/>
  <c r="M488" i="1"/>
  <c r="M439" i="1"/>
  <c r="M956" i="1"/>
  <c r="M1485" i="1"/>
  <c r="M1490" i="1"/>
  <c r="M1428" i="1"/>
  <c r="M1464" i="1"/>
  <c r="M492" i="1"/>
  <c r="M1489" i="1"/>
  <c r="M444" i="1"/>
  <c r="M1448" i="1"/>
  <c r="M430" i="1"/>
  <c r="M1438" i="1"/>
  <c r="M503" i="1"/>
  <c r="M1467" i="1"/>
  <c r="M989" i="1"/>
  <c r="M1445" i="1"/>
  <c r="M434" i="1"/>
  <c r="M945" i="1"/>
  <c r="M994" i="1"/>
  <c r="M978" i="1"/>
  <c r="M952" i="1"/>
  <c r="M931" i="1"/>
  <c r="M961" i="1"/>
  <c r="M977" i="1"/>
  <c r="M1432" i="1"/>
  <c r="M1431" i="1"/>
  <c r="M480" i="1"/>
  <c r="M954" i="1"/>
  <c r="M1487" i="1"/>
  <c r="M960" i="1"/>
  <c r="M927" i="1"/>
  <c r="M963" i="1"/>
  <c r="M948" i="1"/>
  <c r="M483" i="1"/>
  <c r="M453" i="1"/>
  <c r="M1458" i="1"/>
  <c r="M1424" i="1"/>
  <c r="M452" i="1"/>
  <c r="M992" i="1"/>
  <c r="M1435" i="1"/>
  <c r="M1462" i="1"/>
  <c r="M939" i="1"/>
  <c r="M981" i="1"/>
  <c r="M1420" i="1"/>
  <c r="M975" i="1"/>
  <c r="M456" i="1"/>
  <c r="M942" i="1"/>
  <c r="M491" i="1"/>
  <c r="M475" i="1"/>
  <c r="M443" i="1"/>
  <c r="M1469" i="1"/>
  <c r="M1439" i="1"/>
  <c r="M473" i="1"/>
  <c r="M1476" i="1"/>
  <c r="M441" i="1"/>
  <c r="M997" i="1"/>
  <c r="M479" i="1"/>
  <c r="M937" i="1"/>
  <c r="M946" i="1"/>
  <c r="M504" i="1"/>
  <c r="M502" i="1"/>
  <c r="M1426" i="1"/>
  <c r="M1468" i="1"/>
  <c r="M1427" i="1"/>
  <c r="M499" i="1"/>
  <c r="M1451" i="1"/>
  <c r="M493" i="1"/>
  <c r="M1491" i="1"/>
  <c r="M986" i="1"/>
  <c r="M454" i="1"/>
  <c r="M1440" i="1"/>
  <c r="M451" i="1"/>
  <c r="M936" i="1"/>
  <c r="M1466" i="1"/>
  <c r="M976" i="1"/>
  <c r="M1483" i="1"/>
  <c r="M1442" i="1"/>
  <c r="M440" i="1"/>
  <c r="M462" i="1"/>
  <c r="M428" i="1"/>
  <c r="M463" i="1"/>
  <c r="M460" i="1"/>
  <c r="M1484" i="1"/>
  <c r="M1493" i="1"/>
  <c r="M1455" i="1"/>
  <c r="M1479" i="1"/>
  <c r="M1430" i="1"/>
  <c r="M1429" i="1"/>
  <c r="M957" i="1"/>
  <c r="M926" i="1"/>
  <c r="M448" i="1"/>
  <c r="M467" i="1"/>
  <c r="M922" i="1"/>
  <c r="M982" i="1"/>
  <c r="M1477" i="1"/>
  <c r="M500" i="1"/>
  <c r="M951" i="1"/>
  <c r="M465" i="1"/>
  <c r="M955" i="1"/>
  <c r="M925" i="1"/>
  <c r="M429" i="1"/>
  <c r="N2537" i="1"/>
  <c r="N2352" i="1"/>
  <c r="N2368" i="1"/>
  <c r="N2384" i="1"/>
  <c r="N2400" i="1"/>
  <c r="N2416" i="1"/>
  <c r="N2432" i="1"/>
  <c r="N2448" i="1"/>
  <c r="N2464" i="1"/>
  <c r="N2480" i="1"/>
  <c r="N2496" i="1"/>
  <c r="N2512" i="1"/>
  <c r="N2528" i="1"/>
  <c r="N2365" i="1"/>
  <c r="N2381" i="1"/>
  <c r="N2397" i="1"/>
  <c r="N2413" i="1"/>
  <c r="N2429" i="1"/>
  <c r="N2445" i="1"/>
  <c r="N2461" i="1"/>
  <c r="N2477" i="1"/>
  <c r="N2493" i="1"/>
  <c r="N2509" i="1"/>
  <c r="N2525" i="1"/>
  <c r="N2366" i="1"/>
  <c r="N2382" i="1"/>
  <c r="N2398" i="1"/>
  <c r="N2414" i="1"/>
  <c r="N2430" i="1"/>
  <c r="N2446" i="1"/>
  <c r="N2462" i="1"/>
  <c r="N2478" i="1"/>
  <c r="N2494" i="1"/>
  <c r="N2510" i="1"/>
  <c r="N2526" i="1"/>
  <c r="N2367" i="1"/>
  <c r="N2383" i="1"/>
  <c r="N2399" i="1"/>
  <c r="N2415" i="1"/>
  <c r="N2431" i="1"/>
  <c r="N2447" i="1"/>
  <c r="N2463" i="1"/>
  <c r="N2479" i="1"/>
  <c r="N2495" i="1"/>
  <c r="N2511" i="1"/>
  <c r="N2527" i="1"/>
  <c r="N2533" i="1"/>
  <c r="N2534" i="1"/>
  <c r="N2356" i="1"/>
  <c r="N2372" i="1"/>
  <c r="N2388" i="1"/>
  <c r="N2404" i="1"/>
  <c r="N2420" i="1"/>
  <c r="N2436" i="1"/>
  <c r="N2452" i="1"/>
  <c r="N2468" i="1"/>
  <c r="N2484" i="1"/>
  <c r="N2500" i="1"/>
  <c r="N2516" i="1"/>
  <c r="N2353" i="1"/>
  <c r="N2369" i="1"/>
  <c r="N2385" i="1"/>
  <c r="N2401" i="1"/>
  <c r="N2417" i="1"/>
  <c r="N2433" i="1"/>
  <c r="N2449" i="1"/>
  <c r="N2465" i="1"/>
  <c r="N2481" i="1"/>
  <c r="N2497" i="1"/>
  <c r="N2513" i="1"/>
  <c r="N2354" i="1"/>
  <c r="N2370" i="1"/>
  <c r="N2386" i="1"/>
  <c r="N2402" i="1"/>
  <c r="N2418" i="1"/>
  <c r="N2434" i="1"/>
  <c r="N2450" i="1"/>
  <c r="N2466" i="1"/>
  <c r="N2482" i="1"/>
  <c r="N2498" i="1"/>
  <c r="N2514" i="1"/>
  <c r="N2355" i="1"/>
  <c r="N2371" i="1"/>
  <c r="N2387" i="1"/>
  <c r="N2403" i="1"/>
  <c r="N2419" i="1"/>
  <c r="N2435" i="1"/>
  <c r="N2451" i="1"/>
  <c r="N2467" i="1"/>
  <c r="N2483" i="1"/>
  <c r="N2499" i="1"/>
  <c r="N2515" i="1"/>
  <c r="N2536" i="1"/>
  <c r="N2530" i="1"/>
  <c r="N2535" i="1"/>
  <c r="N2360" i="1"/>
  <c r="N2376" i="1"/>
  <c r="N2392" i="1"/>
  <c r="N2408" i="1"/>
  <c r="N2424" i="1"/>
  <c r="N2440" i="1"/>
  <c r="N2456" i="1"/>
  <c r="N2472" i="1"/>
  <c r="N2488" i="1"/>
  <c r="N2504" i="1"/>
  <c r="N2520" i="1"/>
  <c r="N2357" i="1"/>
  <c r="N2373" i="1"/>
  <c r="N2389" i="1"/>
  <c r="N2405" i="1"/>
  <c r="N2421" i="1"/>
  <c r="N2437" i="1"/>
  <c r="N2453" i="1"/>
  <c r="N2469" i="1"/>
  <c r="N2485" i="1"/>
  <c r="N2501" i="1"/>
  <c r="N2517" i="1"/>
  <c r="N2358" i="1"/>
  <c r="N2374" i="1"/>
  <c r="N2390" i="1"/>
  <c r="N2406" i="1"/>
  <c r="N2422" i="1"/>
  <c r="N2438" i="1"/>
  <c r="N2454" i="1"/>
  <c r="N2470" i="1"/>
  <c r="N2486" i="1"/>
  <c r="N2502" i="1"/>
  <c r="N2518" i="1"/>
  <c r="N2359" i="1"/>
  <c r="N2375" i="1"/>
  <c r="N2391" i="1"/>
  <c r="N2407" i="1"/>
  <c r="N2423" i="1"/>
  <c r="N2439" i="1"/>
  <c r="N2455" i="1"/>
  <c r="N2471" i="1"/>
  <c r="N2487" i="1"/>
  <c r="N2503" i="1"/>
  <c r="N2519" i="1"/>
  <c r="N2529" i="1"/>
  <c r="N2531" i="1"/>
  <c r="N2532" i="1"/>
  <c r="N2364" i="1"/>
  <c r="N2380" i="1"/>
  <c r="N2396" i="1"/>
  <c r="N2412" i="1"/>
  <c r="N2428" i="1"/>
  <c r="N2444" i="1"/>
  <c r="N2460" i="1"/>
  <c r="N2476" i="1"/>
  <c r="N2492" i="1"/>
  <c r="N2508" i="1"/>
  <c r="N2524" i="1"/>
  <c r="N2361" i="1"/>
  <c r="N2377" i="1"/>
  <c r="N2393" i="1"/>
  <c r="N2409" i="1"/>
  <c r="N2425" i="1"/>
  <c r="N2441" i="1"/>
  <c r="N2457" i="1"/>
  <c r="N2473" i="1"/>
  <c r="N2489" i="1"/>
  <c r="N2505" i="1"/>
  <c r="N2521" i="1"/>
  <c r="N2362" i="1"/>
  <c r="N2378" i="1"/>
  <c r="N2394" i="1"/>
  <c r="N2410" i="1"/>
  <c r="N2426" i="1"/>
  <c r="N2442" i="1"/>
  <c r="N2458" i="1"/>
  <c r="N2474" i="1"/>
  <c r="N2490" i="1"/>
  <c r="N2506" i="1"/>
  <c r="N2522" i="1"/>
  <c r="N2363" i="1"/>
  <c r="N2379" i="1"/>
  <c r="N2395" i="1"/>
  <c r="N2411" i="1"/>
  <c r="N2427" i="1"/>
  <c r="N2443" i="1"/>
  <c r="N2459" i="1"/>
  <c r="N2475" i="1"/>
  <c r="N2491" i="1"/>
  <c r="N2507" i="1"/>
  <c r="N2523" i="1"/>
  <c r="N250" i="1"/>
  <c r="N229" i="1"/>
  <c r="N257" i="1"/>
  <c r="N242" i="1"/>
  <c r="N221" i="1"/>
  <c r="N201" i="1"/>
  <c r="N259" i="1"/>
  <c r="N197" i="1"/>
  <c r="N238" i="1"/>
  <c r="N217" i="1"/>
  <c r="N245" i="1"/>
  <c r="N246" i="1"/>
  <c r="N279" i="1"/>
  <c r="N271" i="1"/>
  <c r="N277" i="1"/>
  <c r="N196" i="1"/>
  <c r="N264" i="1"/>
  <c r="N254" i="1"/>
  <c r="N209" i="1"/>
  <c r="N224" i="1"/>
  <c r="N276" i="1"/>
  <c r="N228" i="1"/>
  <c r="N267" i="1"/>
  <c r="N265" i="1"/>
  <c r="N244" i="1"/>
  <c r="N272" i="1"/>
  <c r="N273" i="1"/>
  <c r="N275" i="1"/>
  <c r="N223" i="1"/>
  <c r="N278" i="1"/>
  <c r="N208" i="1"/>
  <c r="N210" i="1"/>
  <c r="N216" i="1"/>
  <c r="N260" i="1"/>
  <c r="N261" i="1"/>
  <c r="N236" i="1"/>
  <c r="N233" i="1"/>
  <c r="N225" i="1"/>
  <c r="N252" i="1"/>
  <c r="N253" i="1"/>
  <c r="N270" i="1"/>
  <c r="N212" i="1"/>
  <c r="N215" i="1"/>
  <c r="N234" i="1"/>
  <c r="N199" i="1"/>
  <c r="N237" i="1"/>
  <c r="N203" i="1"/>
  <c r="N231" i="1"/>
  <c r="N235" i="1"/>
  <c r="N205" i="1"/>
  <c r="N262" i="1"/>
  <c r="N214" i="1"/>
  <c r="N202" i="1"/>
  <c r="N232" i="1"/>
  <c r="N222" i="1"/>
  <c r="N255" i="1"/>
  <c r="N206" i="1"/>
  <c r="N213" i="1"/>
  <c r="N256" i="1"/>
  <c r="N268" i="1"/>
  <c r="N269" i="1"/>
  <c r="N248" i="1"/>
  <c r="N211" i="1"/>
  <c r="N247" i="1"/>
  <c r="N241" i="1"/>
  <c r="N226" i="1"/>
  <c r="N204" i="1"/>
  <c r="N249" i="1"/>
  <c r="N240" i="1"/>
  <c r="N220" i="1"/>
  <c r="N200" i="1"/>
  <c r="N263" i="1"/>
  <c r="N230" i="1"/>
  <c r="N207" i="1"/>
  <c r="N239" i="1"/>
  <c r="N266" i="1"/>
  <c r="N258" i="1"/>
  <c r="N251" i="1"/>
  <c r="N243" i="1"/>
  <c r="N219" i="1"/>
  <c r="N227" i="1"/>
  <c r="N274" i="1"/>
  <c r="N198" i="1"/>
  <c r="N218" i="1"/>
  <c r="N74" i="1"/>
  <c r="N70" i="1"/>
  <c r="N72" i="1"/>
  <c r="N71" i="1"/>
  <c r="N73" i="1"/>
  <c r="N69" i="1"/>
  <c r="N68" i="1"/>
  <c r="N192" i="1"/>
  <c r="N182" i="1"/>
  <c r="N184" i="1"/>
  <c r="N174" i="1"/>
  <c r="N188" i="1"/>
  <c r="N194" i="1"/>
  <c r="N177" i="1"/>
  <c r="N169" i="1"/>
  <c r="N168" i="1"/>
  <c r="N155" i="1"/>
  <c r="N190" i="1"/>
  <c r="N167" i="1"/>
  <c r="N180" i="1"/>
  <c r="N159" i="1"/>
  <c r="N146" i="1"/>
  <c r="N165" i="1"/>
  <c r="N149" i="1"/>
  <c r="N185" i="1"/>
  <c r="N148" i="1"/>
  <c r="N151" i="1"/>
  <c r="N178" i="1"/>
  <c r="N160" i="1"/>
  <c r="N181" i="1"/>
  <c r="N154" i="1"/>
  <c r="N191" i="1"/>
  <c r="N158" i="1"/>
  <c r="N193" i="1"/>
  <c r="N171" i="1"/>
  <c r="N161" i="1"/>
  <c r="N163" i="1"/>
  <c r="N187" i="1"/>
  <c r="N166" i="1"/>
  <c r="N152" i="1"/>
  <c r="N189" i="1"/>
  <c r="N183" i="1"/>
  <c r="N173" i="1"/>
  <c r="N175" i="1"/>
  <c r="N156" i="1"/>
  <c r="N164" i="1"/>
  <c r="N153" i="1"/>
  <c r="N170" i="1"/>
  <c r="N172" i="1"/>
  <c r="N162" i="1"/>
  <c r="N176" i="1"/>
  <c r="N145" i="1"/>
  <c r="N186" i="1"/>
  <c r="N157" i="1"/>
  <c r="N147" i="1"/>
  <c r="N179" i="1"/>
  <c r="N150" i="1"/>
  <c r="N60" i="1"/>
  <c r="N56" i="1"/>
  <c r="N37" i="1"/>
  <c r="N53" i="1"/>
  <c r="N44" i="1"/>
  <c r="N47" i="1"/>
  <c r="N21" i="1"/>
  <c r="N67" i="1"/>
  <c r="N22" i="1"/>
  <c r="N59" i="1"/>
  <c r="N14" i="1"/>
  <c r="N26" i="1"/>
  <c r="N25" i="1"/>
  <c r="N27" i="1"/>
  <c r="N58" i="1"/>
  <c r="N34" i="1"/>
  <c r="N48" i="1"/>
  <c r="N62" i="1"/>
  <c r="N17" i="1"/>
  <c r="N51" i="1"/>
  <c r="N52" i="1"/>
  <c r="N30" i="1"/>
  <c r="N41" i="1"/>
  <c r="N23" i="1"/>
  <c r="N66" i="1"/>
  <c r="N61" i="1"/>
  <c r="N55" i="1"/>
  <c r="N24" i="1"/>
  <c r="N46" i="1"/>
  <c r="N13" i="1"/>
  <c r="N64" i="1"/>
  <c r="N45" i="1"/>
  <c r="N20" i="1"/>
  <c r="N29" i="1"/>
  <c r="N15" i="1"/>
  <c r="N40" i="1"/>
  <c r="N54" i="1"/>
  <c r="N33" i="1"/>
  <c r="N18" i="1"/>
  <c r="N35" i="1"/>
  <c r="N16" i="1"/>
  <c r="N28" i="1"/>
  <c r="N63" i="1"/>
  <c r="N50" i="1"/>
  <c r="N32" i="1"/>
  <c r="N38" i="1"/>
  <c r="N42" i="1"/>
  <c r="N57" i="1"/>
  <c r="N39" i="1"/>
  <c r="N36" i="1"/>
  <c r="N43" i="1"/>
  <c r="N49" i="1"/>
  <c r="N65" i="1"/>
  <c r="N19" i="1"/>
  <c r="N31" i="1"/>
  <c r="R188" i="1" l="1"/>
  <c r="R176" i="1"/>
  <c r="R164" i="1"/>
  <c r="R152" i="1"/>
  <c r="R166" i="1"/>
  <c r="R187" i="1"/>
  <c r="R175" i="1"/>
  <c r="R163" i="1"/>
  <c r="R151" i="1"/>
  <c r="R168" i="1"/>
  <c r="R165" i="1"/>
  <c r="R186" i="1"/>
  <c r="R174" i="1"/>
  <c r="R162" i="1"/>
  <c r="R150" i="1"/>
  <c r="R156" i="1"/>
  <c r="R179" i="1"/>
  <c r="R185" i="1"/>
  <c r="R173" i="1"/>
  <c r="R161" i="1"/>
  <c r="R149" i="1"/>
  <c r="R180" i="1"/>
  <c r="R167" i="1"/>
  <c r="R190" i="1"/>
  <c r="R184" i="1"/>
  <c r="R172" i="1"/>
  <c r="R160" i="1"/>
  <c r="R148" i="1"/>
  <c r="R191" i="1"/>
  <c r="R154" i="1"/>
  <c r="R183" i="1"/>
  <c r="R171" i="1"/>
  <c r="R159" i="1"/>
  <c r="R147" i="1"/>
  <c r="R177" i="1"/>
  <c r="R194" i="1"/>
  <c r="R182" i="1"/>
  <c r="R170" i="1"/>
  <c r="R158" i="1"/>
  <c r="R146" i="1"/>
  <c r="R155" i="1"/>
  <c r="R178" i="1"/>
  <c r="R189" i="1"/>
  <c r="R193" i="1"/>
  <c r="R181" i="1"/>
  <c r="R169" i="1"/>
  <c r="R157" i="1"/>
  <c r="R145" i="1"/>
  <c r="R192" i="1"/>
  <c r="R153" i="1"/>
  <c r="R52" i="1"/>
  <c r="R40" i="1"/>
  <c r="R41" i="1"/>
  <c r="R51" i="1"/>
  <c r="R44" i="1"/>
  <c r="R50" i="1"/>
  <c r="R72" i="1"/>
  <c r="R43" i="1"/>
  <c r="R49" i="1"/>
  <c r="R46" i="1"/>
  <c r="R74" i="1"/>
  <c r="R48" i="1"/>
  <c r="R73" i="1"/>
  <c r="R47" i="1"/>
  <c r="R55" i="1"/>
  <c r="R42" i="1"/>
  <c r="R57" i="1"/>
  <c r="R45" i="1"/>
  <c r="R56" i="1"/>
  <c r="R54" i="1"/>
  <c r="R53" i="1"/>
  <c r="R13" i="1"/>
  <c r="R34" i="1"/>
  <c r="R21" i="1"/>
  <c r="R15" i="1"/>
  <c r="R23" i="1"/>
  <c r="R33" i="1"/>
  <c r="R16" i="1"/>
  <c r="R31" i="1"/>
  <c r="R14" i="1"/>
  <c r="R25" i="1"/>
  <c r="R19" i="1"/>
  <c r="R29" i="1"/>
  <c r="R27" i="1"/>
  <c r="R37" i="1"/>
  <c r="R20" i="1"/>
  <c r="R35" i="1"/>
  <c r="R24" i="1"/>
  <c r="R18" i="1"/>
  <c r="R39" i="1"/>
  <c r="R28" i="1"/>
  <c r="R22" i="1"/>
  <c r="R32" i="1"/>
  <c r="R26" i="1"/>
  <c r="R36" i="1"/>
  <c r="R30" i="1"/>
  <c r="R17" i="1"/>
  <c r="R38" i="1"/>
  <c r="R234" i="1"/>
  <c r="R267" i="1"/>
  <c r="R218" i="1"/>
  <c r="R211" i="1"/>
  <c r="R215" i="1"/>
  <c r="R228" i="1"/>
  <c r="R198" i="1"/>
  <c r="R248" i="1"/>
  <c r="R212" i="1"/>
  <c r="R224" i="1"/>
  <c r="R227" i="1"/>
  <c r="R269" i="1"/>
  <c r="R270" i="1"/>
  <c r="R209" i="1"/>
  <c r="R219" i="1"/>
  <c r="R268" i="1"/>
  <c r="R253" i="1"/>
  <c r="R254" i="1"/>
  <c r="R243" i="1"/>
  <c r="R256" i="1"/>
  <c r="R252" i="1"/>
  <c r="R264" i="1"/>
  <c r="R251" i="1"/>
  <c r="R213" i="1"/>
  <c r="R225" i="1"/>
  <c r="R196" i="1"/>
  <c r="R258" i="1"/>
  <c r="R206" i="1"/>
  <c r="R233" i="1"/>
  <c r="R271" i="1"/>
  <c r="R266" i="1"/>
  <c r="R255" i="1"/>
  <c r="R236" i="1"/>
  <c r="R239" i="1"/>
  <c r="R222" i="1"/>
  <c r="R261" i="1"/>
  <c r="R246" i="1"/>
  <c r="R207" i="1"/>
  <c r="R232" i="1"/>
  <c r="R260" i="1"/>
  <c r="R245" i="1"/>
  <c r="R230" i="1"/>
  <c r="R202" i="1"/>
  <c r="R216" i="1"/>
  <c r="R217" i="1"/>
  <c r="R263" i="1"/>
  <c r="R214" i="1"/>
  <c r="R210" i="1"/>
  <c r="R238" i="1"/>
  <c r="R200" i="1"/>
  <c r="R262" i="1"/>
  <c r="R208" i="1"/>
  <c r="R197" i="1"/>
  <c r="R259" i="1"/>
  <c r="R220" i="1"/>
  <c r="R205" i="1"/>
  <c r="R223" i="1"/>
  <c r="R201" i="1"/>
  <c r="R240" i="1"/>
  <c r="R221" i="1"/>
  <c r="R249" i="1"/>
  <c r="R235" i="1"/>
  <c r="R273" i="1"/>
  <c r="R242" i="1"/>
  <c r="R204" i="1"/>
  <c r="R231" i="1"/>
  <c r="R272" i="1"/>
  <c r="R257" i="1"/>
  <c r="R226" i="1"/>
  <c r="R203" i="1"/>
  <c r="R244" i="1"/>
  <c r="R229" i="1"/>
  <c r="R241" i="1"/>
  <c r="R237" i="1"/>
  <c r="R265" i="1"/>
  <c r="R250" i="1"/>
  <c r="R247" i="1"/>
  <c r="R199" i="1"/>
  <c r="Q429" i="1"/>
  <c r="Q925" i="1"/>
  <c r="Q955" i="1"/>
  <c r="Q465" i="1"/>
  <c r="Q951" i="1"/>
  <c r="Q500" i="1"/>
  <c r="Q1477" i="1"/>
  <c r="Q982" i="1"/>
  <c r="Q922" i="1"/>
  <c r="Q467" i="1"/>
  <c r="Q448" i="1"/>
  <c r="Q926" i="1"/>
  <c r="Q957" i="1"/>
  <c r="Q1429" i="1"/>
  <c r="Q1430" i="1"/>
  <c r="Q1479" i="1"/>
  <c r="Q1455" i="1"/>
  <c r="Q1493" i="1"/>
  <c r="Q1484" i="1"/>
  <c r="Q460" i="1"/>
  <c r="Q463" i="1"/>
  <c r="Q428" i="1"/>
  <c r="Q462" i="1"/>
  <c r="Q440" i="1"/>
  <c r="Q1442" i="1"/>
  <c r="Q1483" i="1"/>
  <c r="Q976" i="1"/>
  <c r="Q1466" i="1"/>
  <c r="Q936" i="1"/>
  <c r="Q451" i="1"/>
  <c r="Q1440" i="1"/>
  <c r="Q454" i="1"/>
  <c r="Q986" i="1"/>
  <c r="Q1491" i="1"/>
  <c r="Q493" i="1"/>
  <c r="Q1451" i="1"/>
  <c r="Q499" i="1"/>
  <c r="Q1427" i="1"/>
  <c r="Q1468" i="1"/>
  <c r="Q1426" i="1"/>
  <c r="Q502" i="1"/>
  <c r="Q504" i="1"/>
  <c r="Q946" i="1"/>
  <c r="Q937" i="1"/>
  <c r="Q479" i="1"/>
  <c r="Q997" i="1"/>
  <c r="Q441" i="1"/>
  <c r="Q1476" i="1"/>
  <c r="Q473" i="1"/>
  <c r="Q1439" i="1"/>
  <c r="Q1469" i="1"/>
  <c r="Q443" i="1"/>
  <c r="Q475" i="1"/>
  <c r="Q491" i="1"/>
  <c r="Q942" i="1"/>
  <c r="Q456" i="1"/>
  <c r="Q975" i="1"/>
  <c r="Q1420" i="1"/>
  <c r="Q981" i="1"/>
  <c r="Q939" i="1"/>
  <c r="Q1462" i="1"/>
  <c r="Q1435" i="1"/>
  <c r="Q992" i="1"/>
  <c r="Q452" i="1"/>
  <c r="Q1424" i="1"/>
  <c r="Q1458" i="1"/>
  <c r="Q453" i="1"/>
  <c r="Q483" i="1"/>
  <c r="Q948" i="1"/>
  <c r="Q963" i="1"/>
  <c r="Q927" i="1"/>
  <c r="Q960" i="1"/>
  <c r="Q1487" i="1"/>
  <c r="Q954" i="1"/>
  <c r="Q480" i="1"/>
  <c r="Q1431" i="1"/>
  <c r="Q1432" i="1"/>
  <c r="Q977" i="1"/>
  <c r="Q961" i="1"/>
  <c r="Q931" i="1"/>
  <c r="Q952" i="1"/>
  <c r="Q978" i="1"/>
  <c r="Q994" i="1"/>
  <c r="Q945" i="1"/>
  <c r="Q434" i="1"/>
  <c r="Q1445" i="1"/>
  <c r="Q989" i="1"/>
  <c r="Q1467" i="1"/>
  <c r="Q503" i="1"/>
  <c r="Q1438" i="1"/>
  <c r="Q430" i="1"/>
  <c r="Q1448" i="1"/>
  <c r="Q444" i="1"/>
  <c r="Q1489" i="1"/>
  <c r="Q492" i="1"/>
  <c r="Q1464" i="1"/>
  <c r="Q1428" i="1"/>
  <c r="Q1490" i="1"/>
  <c r="Q1485" i="1"/>
  <c r="Q956" i="1"/>
  <c r="Q439" i="1"/>
  <c r="Q488" i="1"/>
  <c r="Q431" i="1"/>
  <c r="Q490" i="1"/>
  <c r="Q1486" i="1"/>
  <c r="Q468" i="1"/>
  <c r="Q1423" i="1"/>
  <c r="Q964" i="1"/>
  <c r="Q1474" i="1"/>
  <c r="Q943" i="1"/>
  <c r="Q1449" i="1"/>
  <c r="Q996" i="1"/>
  <c r="Q1497" i="1"/>
  <c r="Q958" i="1"/>
  <c r="Q965" i="1"/>
  <c r="Q988" i="1"/>
  <c r="Q432" i="1"/>
  <c r="Q1441" i="1"/>
  <c r="Q494" i="1"/>
  <c r="Q993" i="1"/>
  <c r="Q969" i="1"/>
  <c r="Q457" i="1"/>
  <c r="Q1478" i="1"/>
  <c r="Q1434" i="1"/>
  <c r="Q474" i="1"/>
  <c r="Q1421" i="1"/>
  <c r="Q436" i="1"/>
  <c r="Q1447" i="1"/>
  <c r="Q967" i="1"/>
  <c r="Q447" i="1"/>
  <c r="Q1488" i="1"/>
  <c r="Q1471" i="1"/>
  <c r="Q1419" i="1"/>
  <c r="Q1460" i="1"/>
  <c r="Q495" i="1"/>
  <c r="Q1425" i="1"/>
  <c r="Q1495" i="1"/>
  <c r="Q944" i="1"/>
  <c r="Q445" i="1"/>
  <c r="Q980" i="1"/>
  <c r="Q1457" i="1"/>
  <c r="Q1470" i="1"/>
  <c r="Q962" i="1"/>
  <c r="Q953" i="1"/>
  <c r="Q1446" i="1"/>
  <c r="Q983" i="1"/>
  <c r="Q481" i="1"/>
  <c r="Q984" i="1"/>
  <c r="Q1475" i="1"/>
  <c r="Q995" i="1"/>
  <c r="Q974" i="1"/>
  <c r="Q1450" i="1"/>
  <c r="Q932" i="1"/>
  <c r="Q469" i="1"/>
  <c r="Q1465" i="1"/>
  <c r="Q970" i="1"/>
  <c r="Q1436" i="1"/>
  <c r="Q950" i="1"/>
  <c r="Q924" i="1"/>
  <c r="Q947" i="1"/>
  <c r="Q450" i="1"/>
  <c r="Q459" i="1"/>
  <c r="Q941" i="1"/>
  <c r="Q1496" i="1"/>
  <c r="Q971" i="1"/>
  <c r="Q466" i="1"/>
  <c r="Q1473" i="1"/>
  <c r="Q478" i="1"/>
  <c r="Q1472" i="1"/>
  <c r="Q461" i="1"/>
  <c r="Q987" i="1"/>
  <c r="Q1461" i="1"/>
  <c r="Q999" i="1"/>
  <c r="Q991" i="1"/>
  <c r="Q933" i="1"/>
  <c r="Q1459" i="1"/>
  <c r="Q930" i="1"/>
  <c r="Q449" i="1"/>
  <c r="Q1463" i="1"/>
  <c r="Q1492" i="1"/>
  <c r="Q929" i="1"/>
  <c r="Q973" i="1"/>
  <c r="Q985" i="1"/>
  <c r="Q959" i="1"/>
  <c r="Q1437" i="1"/>
  <c r="Q485" i="1"/>
  <c r="Q1453" i="1"/>
  <c r="Q1480" i="1"/>
  <c r="Q1494" i="1"/>
  <c r="Q498" i="1"/>
  <c r="Q1443" i="1"/>
  <c r="Q1418" i="1"/>
  <c r="Q1444" i="1"/>
  <c r="Q437" i="1"/>
  <c r="Q1481" i="1"/>
  <c r="Q1454" i="1"/>
  <c r="Q1482" i="1"/>
  <c r="Q442" i="1"/>
  <c r="Q938" i="1"/>
  <c r="Q487" i="1"/>
  <c r="Q1456" i="1"/>
  <c r="Q990" i="1"/>
  <c r="Q489" i="1"/>
  <c r="Q1452" i="1"/>
  <c r="Q427" i="1"/>
  <c r="Q438" i="1"/>
  <c r="Q966" i="1"/>
  <c r="Q998" i="1"/>
  <c r="Q923" i="1"/>
  <c r="Q433" i="1"/>
  <c r="Q476" i="1"/>
  <c r="Q482" i="1"/>
  <c r="Q446" i="1"/>
  <c r="Q464" i="1"/>
  <c r="Q949" i="1"/>
  <c r="Q979" i="1"/>
  <c r="Q1000" i="1"/>
  <c r="Q458" i="1"/>
  <c r="Q472" i="1"/>
  <c r="Q497" i="1"/>
  <c r="Q934" i="1"/>
  <c r="Q972" i="1"/>
  <c r="Q455" i="1"/>
  <c r="Q935" i="1"/>
  <c r="Q496" i="1"/>
  <c r="Q470" i="1"/>
  <c r="Q486" i="1"/>
  <c r="Q968" i="1"/>
  <c r="Q940" i="1"/>
  <c r="Q477" i="1"/>
  <c r="Q928" i="1"/>
  <c r="Q484" i="1"/>
  <c r="Q435" i="1"/>
  <c r="Q471" i="1"/>
  <c r="Q501" i="1"/>
  <c r="Q1422" i="1"/>
  <c r="Q1433" i="1"/>
  <c r="R2527" i="1"/>
  <c r="R2523" i="1"/>
  <c r="R2519" i="1"/>
  <c r="R2515" i="1"/>
  <c r="R2511" i="1"/>
  <c r="R2507" i="1"/>
  <c r="R2503" i="1"/>
  <c r="R2499" i="1"/>
  <c r="R2495" i="1"/>
  <c r="R2491" i="1"/>
  <c r="R2487" i="1"/>
  <c r="R2483" i="1"/>
  <c r="R2479" i="1"/>
  <c r="R2475" i="1"/>
  <c r="R2471" i="1"/>
  <c r="R2467" i="1"/>
  <c r="R2463" i="1"/>
  <c r="R2459" i="1"/>
  <c r="R2455" i="1"/>
  <c r="R2451" i="1"/>
  <c r="R2447" i="1"/>
  <c r="R2443" i="1"/>
  <c r="R2439" i="1"/>
  <c r="R2435" i="1"/>
  <c r="R2431" i="1"/>
  <c r="R2427" i="1"/>
  <c r="R2423" i="1"/>
  <c r="R2419" i="1"/>
  <c r="R2415" i="1"/>
  <c r="R2411" i="1"/>
  <c r="R2407" i="1"/>
  <c r="R2403" i="1"/>
  <c r="R2399" i="1"/>
  <c r="R2395" i="1"/>
  <c r="R2391" i="1"/>
  <c r="R2387" i="1"/>
  <c r="R2383" i="1"/>
  <c r="R2379" i="1"/>
  <c r="R2375" i="1"/>
  <c r="R2371" i="1"/>
  <c r="R2367" i="1"/>
  <c r="R2363" i="1"/>
  <c r="R2359" i="1"/>
  <c r="R2355" i="1"/>
  <c r="R2526" i="1"/>
  <c r="R2522" i="1"/>
  <c r="R2518" i="1"/>
  <c r="R2514" i="1"/>
  <c r="R2510" i="1"/>
  <c r="R2506" i="1"/>
  <c r="R2502" i="1"/>
  <c r="R2498" i="1"/>
  <c r="R2494" i="1"/>
  <c r="R2490" i="1"/>
  <c r="R2486" i="1"/>
  <c r="R2482" i="1"/>
  <c r="R2478" i="1"/>
  <c r="R2474" i="1"/>
  <c r="R2470" i="1"/>
  <c r="R2466" i="1"/>
  <c r="R2462" i="1"/>
  <c r="R2458" i="1"/>
  <c r="R2454" i="1"/>
  <c r="R2450" i="1"/>
  <c r="R2446" i="1"/>
  <c r="R2442" i="1"/>
  <c r="R2438" i="1"/>
  <c r="R2434" i="1"/>
  <c r="R2430" i="1"/>
  <c r="R2426" i="1"/>
  <c r="R2422" i="1"/>
  <c r="R2418" i="1"/>
  <c r="R2414" i="1"/>
  <c r="R2410" i="1"/>
  <c r="R2406" i="1"/>
  <c r="R2402" i="1"/>
  <c r="R2398" i="1"/>
  <c r="R2394" i="1"/>
  <c r="R2390" i="1"/>
  <c r="R2386" i="1"/>
  <c r="R2382" i="1"/>
  <c r="R2378" i="1"/>
  <c r="R2374" i="1"/>
  <c r="R2370" i="1"/>
  <c r="R2366" i="1"/>
  <c r="R2362" i="1"/>
  <c r="R2358" i="1"/>
  <c r="R2354" i="1"/>
  <c r="R2525" i="1"/>
  <c r="R2521" i="1"/>
  <c r="R2517" i="1"/>
  <c r="R2513" i="1"/>
  <c r="R2509" i="1"/>
  <c r="R2505" i="1"/>
  <c r="R2501" i="1"/>
  <c r="R2497" i="1"/>
  <c r="R2493" i="1"/>
  <c r="R2489" i="1"/>
  <c r="R2485" i="1"/>
  <c r="R2481" i="1"/>
  <c r="R2477" i="1"/>
  <c r="R2473" i="1"/>
  <c r="R2469" i="1"/>
  <c r="R2465" i="1"/>
  <c r="R2461" i="1"/>
  <c r="R2457" i="1"/>
  <c r="R2453" i="1"/>
  <c r="R2449" i="1"/>
  <c r="R2445" i="1"/>
  <c r="R2441" i="1"/>
  <c r="R2437" i="1"/>
  <c r="R2433" i="1"/>
  <c r="R2429" i="1"/>
  <c r="R2425" i="1"/>
  <c r="R2421" i="1"/>
  <c r="R2417" i="1"/>
  <c r="R2413" i="1"/>
  <c r="R2409" i="1"/>
  <c r="R2405" i="1"/>
  <c r="R2401" i="1"/>
  <c r="R2397" i="1"/>
  <c r="R2393" i="1"/>
  <c r="R2389" i="1"/>
  <c r="R2385" i="1"/>
  <c r="R2381" i="1"/>
  <c r="R2377" i="1"/>
  <c r="R2373" i="1"/>
  <c r="R2369" i="1"/>
  <c r="R2365" i="1"/>
  <c r="R2361" i="1"/>
  <c r="R2357" i="1"/>
  <c r="R2353" i="1"/>
  <c r="R2528" i="1"/>
  <c r="R2524" i="1"/>
  <c r="R2520" i="1"/>
  <c r="R2516" i="1"/>
  <c r="R2512" i="1"/>
  <c r="R2508" i="1"/>
  <c r="R2504" i="1"/>
  <c r="R2500" i="1"/>
  <c r="R2496" i="1"/>
  <c r="R2492" i="1"/>
  <c r="R2488" i="1"/>
  <c r="R2484" i="1"/>
  <c r="R2480" i="1"/>
  <c r="R2476" i="1"/>
  <c r="R2472" i="1"/>
  <c r="R2468" i="1"/>
  <c r="R2464" i="1"/>
  <c r="R2460" i="1"/>
  <c r="R2456" i="1"/>
  <c r="R2452" i="1"/>
  <c r="R2448" i="1"/>
  <c r="R2444" i="1"/>
  <c r="R2440" i="1"/>
  <c r="R2436" i="1"/>
  <c r="R2432" i="1"/>
  <c r="R2428" i="1"/>
  <c r="R2424" i="1"/>
  <c r="R2420" i="1"/>
  <c r="R2416" i="1"/>
  <c r="R2412" i="1"/>
  <c r="R2408" i="1"/>
  <c r="R2404" i="1"/>
  <c r="R2400" i="1"/>
  <c r="R2396" i="1"/>
  <c r="R2392" i="1"/>
  <c r="R2388" i="1"/>
  <c r="R2384" i="1"/>
  <c r="R2380" i="1"/>
  <c r="R2376" i="1"/>
  <c r="R2372" i="1"/>
  <c r="R2368" i="1"/>
  <c r="R2364" i="1"/>
  <c r="R2360" i="1"/>
  <c r="R2356" i="1"/>
  <c r="R2352" i="1"/>
  <c r="R1543" i="1"/>
  <c r="R1545" i="1"/>
  <c r="R1551" i="1"/>
  <c r="R60" i="1"/>
  <c r="R1556" i="1"/>
  <c r="R89" i="1"/>
  <c r="R1565" i="1"/>
  <c r="R1554" i="1"/>
  <c r="R87" i="1"/>
  <c r="R1552" i="1"/>
  <c r="R1561" i="1"/>
  <c r="R1566" i="1"/>
  <c r="R59" i="1"/>
  <c r="R1555" i="1"/>
  <c r="R80" i="1"/>
  <c r="R1560" i="1"/>
  <c r="R1553" i="1"/>
  <c r="R58" i="1"/>
  <c r="R1558" i="1"/>
  <c r="R79" i="1"/>
  <c r="R1559" i="1"/>
  <c r="R88" i="1"/>
  <c r="R1564" i="1"/>
  <c r="R1557" i="1"/>
  <c r="R78" i="1"/>
  <c r="R1562" i="1"/>
  <c r="R1563" i="1"/>
  <c r="R81" i="1"/>
  <c r="R86" i="1"/>
  <c r="R1550" i="1"/>
  <c r="R1549" i="1"/>
  <c r="R1544" i="1"/>
  <c r="R1547" i="1"/>
  <c r="R1546" i="1"/>
  <c r="R1548" i="1"/>
  <c r="R276" i="1"/>
  <c r="R278" i="1"/>
  <c r="R279" i="1"/>
  <c r="R277" i="1"/>
  <c r="R275" i="1"/>
  <c r="R274" i="1"/>
  <c r="R84" i="1"/>
  <c r="R83" i="1"/>
  <c r="R85" i="1"/>
  <c r="R82" i="1"/>
  <c r="R664" i="1"/>
  <c r="R660" i="1"/>
  <c r="R656" i="1"/>
  <c r="R652" i="1"/>
  <c r="R648" i="1"/>
  <c r="R641" i="1"/>
  <c r="R637" i="1"/>
  <c r="R633" i="1"/>
  <c r="R663" i="1"/>
  <c r="R659" i="1"/>
  <c r="R655" i="1"/>
  <c r="R651" i="1"/>
  <c r="R647" i="1"/>
  <c r="R640" i="1"/>
  <c r="R636" i="1"/>
  <c r="R632" i="1"/>
  <c r="R662" i="1"/>
  <c r="R658" i="1"/>
  <c r="R654" i="1"/>
  <c r="R650" i="1"/>
  <c r="R646" i="1"/>
  <c r="R639" i="1"/>
  <c r="R635" i="1"/>
  <c r="R665" i="1"/>
  <c r="R661" i="1"/>
  <c r="R657" i="1"/>
  <c r="R653" i="1"/>
  <c r="R649" i="1"/>
  <c r="R642" i="1"/>
  <c r="R638" i="1"/>
  <c r="R634" i="1"/>
  <c r="R644" i="1"/>
  <c r="R643" i="1"/>
  <c r="R645" i="1"/>
  <c r="R918" i="1"/>
  <c r="R914" i="1"/>
  <c r="R910" i="1"/>
  <c r="R921" i="1"/>
  <c r="R917" i="1"/>
  <c r="R913" i="1"/>
  <c r="R909" i="1"/>
  <c r="R920" i="1"/>
  <c r="R916" i="1"/>
  <c r="R912" i="1"/>
  <c r="R908" i="1"/>
  <c r="R919" i="1"/>
  <c r="R915" i="1"/>
  <c r="R911" i="1"/>
  <c r="R69" i="1"/>
  <c r="R65" i="1"/>
  <c r="R68" i="1"/>
  <c r="R64" i="1"/>
  <c r="R71" i="1"/>
  <c r="R67" i="1"/>
  <c r="R63" i="1"/>
  <c r="R70" i="1"/>
  <c r="R66" i="1"/>
  <c r="R62" i="1"/>
  <c r="R61" i="1"/>
  <c r="R2618" i="1"/>
  <c r="R2614" i="1"/>
  <c r="R2610" i="1"/>
  <c r="R2606" i="1"/>
  <c r="R2602" i="1"/>
  <c r="R2598" i="1"/>
  <c r="R2594" i="1"/>
  <c r="R2590" i="1"/>
  <c r="R2586" i="1"/>
  <c r="R2582" i="1"/>
  <c r="R2578" i="1"/>
  <c r="R2574" i="1"/>
  <c r="R2570" i="1"/>
  <c r="R2566" i="1"/>
  <c r="R2562" i="1"/>
  <c r="R2558" i="1"/>
  <c r="R2554" i="1"/>
  <c r="R2550" i="1"/>
  <c r="R2546" i="1"/>
  <c r="R2542" i="1"/>
  <c r="R2538" i="1"/>
  <c r="R2534" i="1"/>
  <c r="R2530" i="1"/>
  <c r="R1314" i="1"/>
  <c r="R1310" i="1"/>
  <c r="R1306" i="1"/>
  <c r="R1302" i="1"/>
  <c r="R1298" i="1"/>
  <c r="R1294" i="1"/>
  <c r="R1290" i="1"/>
  <c r="R1286" i="1"/>
  <c r="R1279" i="1"/>
  <c r="R1275" i="1"/>
  <c r="R1271" i="1"/>
  <c r="R1267" i="1"/>
  <c r="R1263" i="1"/>
  <c r="R1259" i="1"/>
  <c r="R1255" i="1"/>
  <c r="R1251" i="1"/>
  <c r="R1247" i="1"/>
  <c r="R1243" i="1"/>
  <c r="R1239" i="1"/>
  <c r="R1235" i="1"/>
  <c r="R1231" i="1"/>
  <c r="R1227" i="1"/>
  <c r="R2617" i="1"/>
  <c r="R2613" i="1"/>
  <c r="R2609" i="1"/>
  <c r="R2605" i="1"/>
  <c r="R2601" i="1"/>
  <c r="R2597" i="1"/>
  <c r="R2593" i="1"/>
  <c r="R2589" i="1"/>
  <c r="R2585" i="1"/>
  <c r="R2581" i="1"/>
  <c r="R2577" i="1"/>
  <c r="R2573" i="1"/>
  <c r="R2569" i="1"/>
  <c r="R2565" i="1"/>
  <c r="R2561" i="1"/>
  <c r="R2557" i="1"/>
  <c r="R2553" i="1"/>
  <c r="R2549" i="1"/>
  <c r="R2545" i="1"/>
  <c r="R2541" i="1"/>
  <c r="R2537" i="1"/>
  <c r="R2533" i="1"/>
  <c r="R2529" i="1"/>
  <c r="R1317" i="1"/>
  <c r="R1313" i="1"/>
  <c r="R1309" i="1"/>
  <c r="R1305" i="1"/>
  <c r="R1301" i="1"/>
  <c r="R1297" i="1"/>
  <c r="R1293" i="1"/>
  <c r="R1289" i="1"/>
  <c r="R1285" i="1"/>
  <c r="R1278" i="1"/>
  <c r="R1274" i="1"/>
  <c r="R1270" i="1"/>
  <c r="R1266" i="1"/>
  <c r="R1262" i="1"/>
  <c r="R1258" i="1"/>
  <c r="R1254" i="1"/>
  <c r="R1250" i="1"/>
  <c r="R1246" i="1"/>
  <c r="R1242" i="1"/>
  <c r="R1238" i="1"/>
  <c r="R1234" i="1"/>
  <c r="R1230" i="1"/>
  <c r="R1226" i="1"/>
  <c r="R2616" i="1"/>
  <c r="R2612" i="1"/>
  <c r="R2608" i="1"/>
  <c r="R2604" i="1"/>
  <c r="R2600" i="1"/>
  <c r="R2596" i="1"/>
  <c r="R2592" i="1"/>
  <c r="R2588" i="1"/>
  <c r="R2584" i="1"/>
  <c r="R2580" i="1"/>
  <c r="R2576" i="1"/>
  <c r="R2572" i="1"/>
  <c r="R2568" i="1"/>
  <c r="R2564" i="1"/>
  <c r="R2560" i="1"/>
  <c r="R2556" i="1"/>
  <c r="R2552" i="1"/>
  <c r="R2548" i="1"/>
  <c r="R2544" i="1"/>
  <c r="R2540" i="1"/>
  <c r="R2536" i="1"/>
  <c r="R2532" i="1"/>
  <c r="R1316" i="1"/>
  <c r="R1312" i="1"/>
  <c r="R1308" i="1"/>
  <c r="R1304" i="1"/>
  <c r="R1300" i="1"/>
  <c r="R1296" i="1"/>
  <c r="R1292" i="1"/>
  <c r="R1288" i="1"/>
  <c r="R1284" i="1"/>
  <c r="R1277" i="1"/>
  <c r="R1273" i="1"/>
  <c r="R1269" i="1"/>
  <c r="R1265" i="1"/>
  <c r="R1261" i="1"/>
  <c r="R1257" i="1"/>
  <c r="R1253" i="1"/>
  <c r="R1249" i="1"/>
  <c r="R1245" i="1"/>
  <c r="R1241" i="1"/>
  <c r="R1237" i="1"/>
  <c r="R1233" i="1"/>
  <c r="R1229" i="1"/>
  <c r="R2619" i="1"/>
  <c r="R2615" i="1"/>
  <c r="R2611" i="1"/>
  <c r="R2607" i="1"/>
  <c r="R2603" i="1"/>
  <c r="R2599" i="1"/>
  <c r="R2595" i="1"/>
  <c r="R2591" i="1"/>
  <c r="R2587" i="1"/>
  <c r="R2583" i="1"/>
  <c r="R2579" i="1"/>
  <c r="R2575" i="1"/>
  <c r="R2571" i="1"/>
  <c r="R2567" i="1"/>
  <c r="R2563" i="1"/>
  <c r="R2559" i="1"/>
  <c r="R2555" i="1"/>
  <c r="R2551" i="1"/>
  <c r="R2547" i="1"/>
  <c r="R2543" i="1"/>
  <c r="R2539" i="1"/>
  <c r="R2535" i="1"/>
  <c r="R2531" i="1"/>
  <c r="R1311" i="1"/>
  <c r="R1307" i="1"/>
  <c r="R1303" i="1"/>
  <c r="R1299" i="1"/>
  <c r="R1295" i="1"/>
  <c r="R1291" i="1"/>
  <c r="R1287" i="1"/>
  <c r="R1280" i="1"/>
  <c r="R1276" i="1"/>
  <c r="R1272" i="1"/>
  <c r="R1268" i="1"/>
  <c r="R1264" i="1"/>
  <c r="R1260" i="1"/>
  <c r="R1256" i="1"/>
  <c r="R1252" i="1"/>
  <c r="R1248" i="1"/>
  <c r="R1244" i="1"/>
  <c r="R1240" i="1"/>
  <c r="R1236" i="1"/>
  <c r="R1232" i="1"/>
  <c r="R1228" i="1"/>
  <c r="R1224" i="1"/>
  <c r="R1281" i="1"/>
  <c r="R1282" i="1"/>
  <c r="R1283" i="1"/>
  <c r="R1225" i="1"/>
  <c r="AG68" i="1"/>
  <c r="AF148" i="1" s="1"/>
  <c r="R343" i="1"/>
  <c r="R324" i="1"/>
  <c r="R308" i="1"/>
  <c r="R317" i="1"/>
  <c r="R314" i="1"/>
  <c r="R329" i="1"/>
  <c r="R330" i="1"/>
  <c r="R335" i="1"/>
  <c r="R323" i="1"/>
  <c r="R341" i="1"/>
  <c r="R306" i="1"/>
  <c r="R297" i="1"/>
  <c r="R334" i="1"/>
  <c r="R296" i="1"/>
  <c r="R362" i="1"/>
  <c r="R311" i="1"/>
  <c r="R325" i="1"/>
  <c r="R332" i="1"/>
  <c r="R305" i="1"/>
  <c r="R351" i="1"/>
  <c r="R342" i="1"/>
  <c r="R358" i="1"/>
  <c r="R295" i="1"/>
  <c r="R281" i="1"/>
  <c r="R316" i="1"/>
  <c r="R357" i="1"/>
  <c r="R354" i="1"/>
  <c r="R339" i="1"/>
  <c r="R319" i="1"/>
  <c r="R298" i="1"/>
  <c r="R287" i="1"/>
  <c r="R280" i="1"/>
  <c r="R288" i="1"/>
  <c r="R315" i="1"/>
  <c r="R294" i="1"/>
  <c r="R313" i="1"/>
  <c r="R322" i="1"/>
  <c r="R285" i="1"/>
  <c r="R289" i="1"/>
  <c r="R353" i="1"/>
  <c r="R352" i="1"/>
  <c r="R356" i="1"/>
  <c r="R312" i="1"/>
  <c r="R290" i="1"/>
  <c r="R345" i="1"/>
  <c r="R346" i="1"/>
  <c r="R363" i="1"/>
  <c r="R333" i="1"/>
  <c r="R320" i="1"/>
  <c r="R327" i="1"/>
  <c r="R331" i="1"/>
  <c r="R303" i="1"/>
  <c r="R350" i="1"/>
  <c r="R284" i="1"/>
  <c r="R321" i="1"/>
  <c r="R348" i="1"/>
  <c r="R291" i="1"/>
  <c r="R301" i="1"/>
  <c r="R340" i="1"/>
  <c r="R344" i="1"/>
  <c r="R286" i="1"/>
  <c r="R338" i="1"/>
  <c r="R302" i="1"/>
  <c r="R355" i="1"/>
  <c r="R304" i="1"/>
  <c r="R282" i="1"/>
  <c r="R347" i="1"/>
  <c r="R326" i="1"/>
  <c r="R361" i="1"/>
  <c r="R293" i="1"/>
  <c r="R309" i="1"/>
  <c r="R337" i="1"/>
  <c r="R360" i="1"/>
  <c r="R300" i="1"/>
  <c r="R283" i="1"/>
  <c r="R328" i="1"/>
  <c r="R292" i="1"/>
  <c r="R336" i="1"/>
  <c r="R349" i="1"/>
  <c r="R318" i="1"/>
  <c r="R299" i="1"/>
  <c r="R310" i="1"/>
  <c r="R359" i="1"/>
  <c r="R307" i="1"/>
  <c r="BC13" i="1"/>
  <c r="AH72" i="1"/>
  <c r="AQ43" i="1"/>
  <c r="E6" i="1"/>
  <c r="AU106" i="1" s="1"/>
  <c r="G4" i="1"/>
  <c r="K4" i="1" s="1"/>
  <c r="G5" i="1"/>
  <c r="J5" i="1" s="1"/>
  <c r="I4" i="1"/>
  <c r="G3" i="1"/>
  <c r="L3" i="1" s="1"/>
  <c r="I5" i="1"/>
  <c r="I3" i="1"/>
  <c r="C6" i="1"/>
  <c r="AU105" i="1" s="1"/>
  <c r="M300" i="1"/>
  <c r="M1068" i="1"/>
  <c r="M1102" i="1"/>
  <c r="M1106" i="1"/>
  <c r="M1274" i="1"/>
  <c r="N496" i="1"/>
  <c r="N1987" i="1"/>
  <c r="N1944" i="1"/>
  <c r="N1490" i="1"/>
  <c r="N1448" i="1"/>
  <c r="M395" i="1"/>
  <c r="M1187" i="1"/>
  <c r="M1224" i="1"/>
  <c r="N956" i="1"/>
  <c r="M733" i="1"/>
  <c r="M1178" i="1"/>
  <c r="N1464" i="1"/>
  <c r="N1418" i="1"/>
  <c r="N494" i="1"/>
  <c r="N1993" i="1"/>
  <c r="N1954" i="1"/>
  <c r="N941" i="1"/>
  <c r="M1110" i="1"/>
  <c r="M1109" i="1"/>
  <c r="M1079" i="1"/>
  <c r="M908" i="1"/>
  <c r="N476" i="1"/>
  <c r="N1967" i="1"/>
  <c r="N1924" i="1"/>
  <c r="N1470" i="1"/>
  <c r="N1428" i="1"/>
  <c r="N965" i="1"/>
  <c r="N927" i="1"/>
  <c r="N970" i="1"/>
  <c r="M1194" i="1"/>
  <c r="M1151" i="1"/>
  <c r="M871" i="1"/>
  <c r="M563" i="1"/>
  <c r="M857" i="1"/>
  <c r="M1503" i="1"/>
  <c r="M1216" i="1"/>
  <c r="M1379" i="1"/>
  <c r="N963" i="1"/>
  <c r="M1283" i="1"/>
  <c r="N1447" i="1"/>
  <c r="M1260" i="1"/>
  <c r="M1131" i="1"/>
  <c r="M632" i="1"/>
  <c r="M568" i="1"/>
  <c r="M734" i="1"/>
  <c r="M628" i="1"/>
  <c r="M266" i="1"/>
  <c r="M1086" i="1"/>
  <c r="N951" i="1"/>
  <c r="M1553" i="1"/>
  <c r="M555" i="1"/>
  <c r="M1312" i="1"/>
  <c r="M768" i="1"/>
  <c r="M850" i="1"/>
  <c r="M920" i="1"/>
  <c r="M406" i="1"/>
  <c r="M1192" i="1"/>
  <c r="M1319" i="1"/>
  <c r="M1386" i="1"/>
  <c r="M767" i="1"/>
  <c r="M1119" i="1"/>
  <c r="M1406" i="1"/>
  <c r="M414" i="1"/>
  <c r="N471" i="1"/>
  <c r="M575" i="1"/>
  <c r="M1499" i="1"/>
  <c r="N949" i="1"/>
  <c r="M1162" i="1"/>
  <c r="M547" i="1"/>
  <c r="M314" i="1"/>
  <c r="M811" i="1"/>
  <c r="M1066" i="1"/>
  <c r="M333" i="1"/>
  <c r="M886" i="1"/>
  <c r="M1063" i="1"/>
  <c r="M392" i="1"/>
  <c r="M1069" i="1"/>
  <c r="M325" i="1"/>
  <c r="M1196" i="1"/>
  <c r="M284" i="1"/>
  <c r="N1942" i="1"/>
  <c r="M265" i="1"/>
  <c r="M1551" i="1"/>
  <c r="M1227" i="1"/>
  <c r="M1005" i="1"/>
  <c r="M1342" i="1"/>
  <c r="M644" i="1"/>
  <c r="M1105" i="1"/>
  <c r="M1520" i="1"/>
  <c r="M531" i="1"/>
  <c r="M1097" i="1"/>
  <c r="M1214" i="1"/>
  <c r="M1173" i="1"/>
  <c r="M735" i="1"/>
  <c r="M642" i="1"/>
  <c r="M750" i="1"/>
  <c r="M1059" i="1"/>
  <c r="M1226" i="1"/>
  <c r="M1209" i="1"/>
  <c r="M651" i="1"/>
  <c r="M673" i="1"/>
  <c r="M671" i="1"/>
  <c r="M262" i="1"/>
  <c r="M367" i="1"/>
  <c r="M1523" i="1"/>
  <c r="M690" i="1"/>
  <c r="M358" i="1"/>
  <c r="M1265" i="1"/>
  <c r="M515" i="1"/>
  <c r="M1139" i="1"/>
  <c r="M1201" i="1"/>
  <c r="N973" i="1"/>
  <c r="N462" i="1"/>
  <c r="N1960" i="1"/>
  <c r="N1925" i="1"/>
  <c r="N1467" i="1"/>
  <c r="M1155" i="1"/>
  <c r="M712" i="1"/>
  <c r="M1284" i="1"/>
  <c r="M303" i="1"/>
  <c r="M1164" i="1"/>
  <c r="M1049" i="1"/>
  <c r="N1480" i="1"/>
  <c r="N1434" i="1"/>
  <c r="N975" i="1"/>
  <c r="N468" i="1"/>
  <c r="N1970" i="1"/>
  <c r="M1123" i="1"/>
  <c r="M615" i="1"/>
  <c r="M319" i="1"/>
  <c r="M1311" i="1"/>
  <c r="M698" i="1"/>
  <c r="N492" i="1"/>
  <c r="N1983" i="1"/>
  <c r="N1940" i="1"/>
  <c r="N1486" i="1"/>
  <c r="N1444" i="1"/>
  <c r="M1317" i="1"/>
  <c r="M1252" i="1"/>
  <c r="N1454" i="1"/>
  <c r="M1513" i="1"/>
  <c r="M1323" i="1"/>
  <c r="N938" i="1"/>
  <c r="M658" i="1"/>
  <c r="M296" i="1"/>
  <c r="M791" i="1"/>
  <c r="M1331" i="1"/>
  <c r="M818" i="1"/>
  <c r="M1347" i="1"/>
  <c r="N1933" i="1"/>
  <c r="M1282" i="1"/>
  <c r="M831" i="1"/>
  <c r="M1269" i="1"/>
  <c r="M1378" i="1"/>
  <c r="M516" i="1"/>
  <c r="M721" i="1"/>
  <c r="M764" i="1"/>
  <c r="M657" i="1"/>
  <c r="M749" i="1"/>
  <c r="N929" i="1"/>
  <c r="M1514" i="1"/>
  <c r="M1016" i="1"/>
  <c r="M1082" i="1"/>
  <c r="M890" i="1"/>
  <c r="M518" i="1"/>
  <c r="M332" i="1"/>
  <c r="M1369" i="1"/>
  <c r="M724" i="1"/>
  <c r="M545" i="1"/>
  <c r="M294" i="1"/>
  <c r="M745" i="1"/>
  <c r="M324" i="1"/>
  <c r="N1473" i="1"/>
  <c r="M783" i="1"/>
  <c r="M1300" i="1"/>
  <c r="N934" i="1"/>
  <c r="M369" i="1"/>
  <c r="M604" i="1"/>
  <c r="M310" i="1"/>
  <c r="M549" i="1"/>
  <c r="M1223" i="1"/>
  <c r="M1048" i="1"/>
  <c r="M268" i="1"/>
  <c r="M1007" i="1"/>
  <c r="M1065" i="1"/>
  <c r="M775" i="1"/>
  <c r="M619" i="1"/>
  <c r="M283" i="1"/>
  <c r="M877" i="1"/>
  <c r="M1070" i="1"/>
  <c r="M363" i="1"/>
  <c r="M1036" i="1"/>
  <c r="M906" i="1"/>
  <c r="M806" i="1"/>
  <c r="M576" i="1"/>
  <c r="M674" i="1"/>
  <c r="M747" i="1"/>
  <c r="M732" i="1"/>
  <c r="M556" i="1"/>
  <c r="M307" i="1"/>
  <c r="M802" i="1"/>
  <c r="M399" i="1"/>
  <c r="M618" i="1"/>
  <c r="M1193" i="1"/>
  <c r="M558" i="1"/>
  <c r="M1126" i="1"/>
  <c r="M1395" i="1"/>
  <c r="M580" i="1"/>
  <c r="M602" i="1"/>
  <c r="M1032" i="1"/>
  <c r="M845" i="1"/>
  <c r="M321" i="1"/>
  <c r="M840" i="1"/>
  <c r="M1158" i="1"/>
  <c r="M692" i="1"/>
  <c r="M888" i="1"/>
  <c r="M1157" i="1"/>
  <c r="N989" i="1"/>
  <c r="N481" i="1"/>
  <c r="N1976" i="1"/>
  <c r="N1941" i="1"/>
  <c r="N1483" i="1"/>
  <c r="M1232" i="1"/>
  <c r="M1340" i="1"/>
  <c r="M600" i="1"/>
  <c r="M548" i="1"/>
  <c r="M1266" i="1"/>
  <c r="M736" i="1"/>
  <c r="N1496" i="1"/>
  <c r="N1450" i="1"/>
  <c r="N994" i="1"/>
  <c r="N487" i="1"/>
  <c r="N1986" i="1"/>
  <c r="M763" i="1"/>
  <c r="M1182" i="1"/>
  <c r="M1190" i="1"/>
  <c r="M1330" i="1"/>
  <c r="M910" i="1"/>
  <c r="N969" i="1"/>
  <c r="N458" i="1"/>
  <c r="N1956" i="1"/>
  <c r="N1921" i="1"/>
  <c r="N1463" i="1"/>
  <c r="M716" i="1"/>
  <c r="M544" i="1"/>
  <c r="N1936" i="1"/>
  <c r="M676" i="1"/>
  <c r="M1231" i="1"/>
  <c r="N959" i="1"/>
  <c r="M1246" i="1"/>
  <c r="M1021" i="1"/>
  <c r="M1028" i="1"/>
  <c r="M1364" i="1"/>
  <c r="M1228" i="1"/>
  <c r="M1348" i="1"/>
  <c r="N456" i="1"/>
  <c r="M1240" i="1"/>
  <c r="M295" i="1"/>
  <c r="M1085" i="1"/>
  <c r="M853" i="1"/>
  <c r="M798" i="1"/>
  <c r="M1370" i="1"/>
  <c r="M694" i="1"/>
  <c r="M611" i="1"/>
  <c r="M1309" i="1"/>
  <c r="M1262" i="1"/>
  <c r="M1027" i="1"/>
  <c r="M1417" i="1"/>
  <c r="M364" i="1"/>
  <c r="M1508" i="1"/>
  <c r="M277" i="1"/>
  <c r="M697" i="1"/>
  <c r="M1116" i="1"/>
  <c r="M1025" i="1"/>
  <c r="M898" i="1"/>
  <c r="M854" i="1"/>
  <c r="M633" i="1"/>
  <c r="M372" i="1"/>
  <c r="N972" i="1"/>
  <c r="M1355" i="1"/>
  <c r="M506" i="1"/>
  <c r="N964" i="1"/>
  <c r="M1295" i="1"/>
  <c r="M851" i="1"/>
  <c r="M291" i="1"/>
  <c r="M582" i="1"/>
  <c r="M320" i="1"/>
  <c r="M420" i="1"/>
  <c r="M816" i="1"/>
  <c r="M1403" i="1"/>
  <c r="M540" i="1"/>
  <c r="M919" i="1"/>
  <c r="M1062" i="1"/>
  <c r="M1150" i="1"/>
  <c r="M835" i="1"/>
  <c r="M1078" i="1"/>
  <c r="N472" i="1"/>
  <c r="M897" i="1"/>
  <c r="M1259" i="1"/>
  <c r="M1382" i="1"/>
  <c r="M909" i="1"/>
  <c r="M1315" i="1"/>
  <c r="M778" i="1"/>
  <c r="M258" i="1"/>
  <c r="M1152" i="1"/>
  <c r="M756" i="1"/>
  <c r="M512" i="1"/>
  <c r="M1391" i="1"/>
  <c r="M1351" i="1"/>
  <c r="M605" i="1"/>
  <c r="M844" i="1"/>
  <c r="N1995" i="1"/>
  <c r="M626" i="1"/>
  <c r="M1166" i="1"/>
  <c r="M301" i="1"/>
  <c r="M755" i="1"/>
  <c r="M263" i="1"/>
  <c r="M1015" i="1"/>
  <c r="M387" i="1"/>
  <c r="M522" i="1"/>
  <c r="M842" i="1"/>
  <c r="M1518" i="1"/>
  <c r="M627" i="1"/>
  <c r="M1554" i="1"/>
  <c r="M1251" i="1"/>
  <c r="N1425" i="1"/>
  <c r="N497" i="1"/>
  <c r="N1992" i="1"/>
  <c r="N1957" i="1"/>
  <c r="N1918" i="1"/>
  <c r="N923" i="1"/>
  <c r="M335" i="1"/>
  <c r="M383" i="1"/>
  <c r="N470" i="1"/>
  <c r="N1927" i="1"/>
  <c r="N1469" i="1"/>
  <c r="N1427" i="1"/>
  <c r="N503" i="1"/>
  <c r="N931" i="1"/>
  <c r="M285" i="1"/>
  <c r="M1185" i="1"/>
  <c r="M415" i="1"/>
  <c r="M599" i="1"/>
  <c r="M1230" i="1"/>
  <c r="N985" i="1"/>
  <c r="N477" i="1"/>
  <c r="N1972" i="1"/>
  <c r="N1937" i="1"/>
  <c r="N1479" i="1"/>
  <c r="M1017" i="1"/>
  <c r="M1249" i="1"/>
  <c r="N463" i="1"/>
  <c r="M507" i="1"/>
  <c r="M1257" i="1"/>
  <c r="N937" i="1"/>
  <c r="M691" i="1"/>
  <c r="M1047" i="1"/>
  <c r="M869" i="1"/>
  <c r="M813" i="1"/>
  <c r="M1390" i="1"/>
  <c r="M1211" i="1"/>
  <c r="N1456" i="1"/>
  <c r="N988" i="1"/>
  <c r="M1241" i="1"/>
  <c r="M903" i="1"/>
  <c r="M1024" i="1"/>
  <c r="M1387" i="1"/>
  <c r="M408" i="1"/>
  <c r="M730" i="1"/>
  <c r="M382" i="1"/>
  <c r="M1388" i="1"/>
  <c r="M1197" i="1"/>
  <c r="M1261" i="1"/>
  <c r="M1159" i="1"/>
  <c r="M625" i="1"/>
  <c r="M1512" i="1"/>
  <c r="M696" i="1"/>
  <c r="M654" i="1"/>
  <c r="M373" i="1"/>
  <c r="M668" i="1"/>
  <c r="M388" i="1"/>
  <c r="M782" i="1"/>
  <c r="M421" i="1"/>
  <c r="M1208" i="1"/>
  <c r="M1039" i="1"/>
  <c r="M720" i="1"/>
  <c r="M1292" i="1"/>
  <c r="M1268" i="1"/>
  <c r="M1328" i="1"/>
  <c r="M1515" i="1"/>
  <c r="M693" i="1"/>
  <c r="M1165" i="1"/>
  <c r="M896" i="1"/>
  <c r="M1359" i="1"/>
  <c r="M1020" i="1"/>
  <c r="M787" i="1"/>
  <c r="M727" i="1"/>
  <c r="M264" i="1"/>
  <c r="M534" i="1"/>
  <c r="M587" i="1"/>
  <c r="M1304" i="1"/>
  <c r="M552" i="1"/>
  <c r="N1484" i="1"/>
  <c r="M838" i="1"/>
  <c r="M1285" i="1"/>
  <c r="M828" i="1"/>
  <c r="M1121" i="1"/>
  <c r="M1101" i="1"/>
  <c r="M1095" i="1"/>
  <c r="M1080" i="1"/>
  <c r="M762" i="1"/>
  <c r="M505" i="1"/>
  <c r="M362" i="1"/>
  <c r="M648" i="1"/>
  <c r="M1132" i="1"/>
  <c r="M525" i="1"/>
  <c r="M386" i="1"/>
  <c r="N1917" i="1"/>
  <c r="M710" i="1"/>
  <c r="M1212" i="1"/>
  <c r="M1156" i="1"/>
  <c r="M921" i="1"/>
  <c r="M377" i="1"/>
  <c r="M278" i="1"/>
  <c r="M1138" i="1"/>
  <c r="M1003" i="1"/>
  <c r="M636" i="1"/>
  <c r="M1358" i="1"/>
  <c r="M1034" i="1"/>
  <c r="N962" i="1"/>
  <c r="M1264" i="1"/>
  <c r="M699" i="1"/>
  <c r="N1441" i="1"/>
  <c r="N978" i="1"/>
  <c r="N474" i="1"/>
  <c r="N1973" i="1"/>
  <c r="N1934" i="1"/>
  <c r="N947" i="1"/>
  <c r="M272" i="1"/>
  <c r="M1501" i="1"/>
  <c r="M1129" i="1"/>
  <c r="M1281" i="1"/>
  <c r="N991" i="1"/>
  <c r="N1943" i="1"/>
  <c r="N1485" i="1"/>
  <c r="N1443" i="1"/>
  <c r="N984" i="1"/>
  <c r="N955" i="1"/>
  <c r="M1250" i="1"/>
  <c r="M1289" i="1"/>
  <c r="M1184" i="1"/>
  <c r="M425" i="1"/>
  <c r="M827" i="1"/>
  <c r="N1421" i="1"/>
  <c r="N493" i="1"/>
  <c r="N1988" i="1"/>
  <c r="N1953" i="1"/>
  <c r="N1495" i="1"/>
  <c r="M815" i="1"/>
  <c r="M1303" i="1"/>
  <c r="N998" i="1"/>
  <c r="M393" i="1"/>
  <c r="M585" i="1"/>
  <c r="M1060" i="1"/>
  <c r="M1277" i="1"/>
  <c r="M711" i="1"/>
  <c r="M338" i="1"/>
  <c r="M521" i="1"/>
  <c r="M617" i="1"/>
  <c r="M1088" i="1"/>
  <c r="N981" i="1"/>
  <c r="N1475" i="1"/>
  <c r="M1238" i="1"/>
  <c r="M758" i="1"/>
  <c r="M410" i="1"/>
  <c r="M683" i="1"/>
  <c r="M809" i="1"/>
  <c r="M608" i="1"/>
  <c r="M311" i="1"/>
  <c r="M1071" i="1"/>
  <c r="N504" i="1"/>
  <c r="M695" i="1"/>
  <c r="M891" i="1"/>
  <c r="M322" i="1"/>
  <c r="M1401" i="1"/>
  <c r="M1373" i="1"/>
  <c r="M781" i="1"/>
  <c r="M1161" i="1"/>
  <c r="M304" i="1"/>
  <c r="M1502" i="1"/>
  <c r="M703" i="1"/>
  <c r="M589" i="1"/>
  <c r="M706" i="1"/>
  <c r="M1176" i="1"/>
  <c r="M918" i="1"/>
  <c r="M1526" i="1"/>
  <c r="M586" i="1"/>
  <c r="M803" i="1"/>
  <c r="M595" i="1"/>
  <c r="M709" i="1"/>
  <c r="M581" i="1"/>
  <c r="M1354" i="1"/>
  <c r="M409" i="1"/>
  <c r="M1093" i="1"/>
  <c r="M1009" i="1"/>
  <c r="M1141" i="1"/>
  <c r="M659" i="1"/>
  <c r="M289" i="1"/>
  <c r="M1297" i="1"/>
  <c r="M862" i="1"/>
  <c r="N489" i="1"/>
  <c r="M1237" i="1"/>
  <c r="M403" i="1"/>
  <c r="M726" i="1"/>
  <c r="M817" i="1"/>
  <c r="M1339" i="1"/>
  <c r="M256" i="1"/>
  <c r="M1207" i="1"/>
  <c r="M1018" i="1"/>
  <c r="M1130" i="1"/>
  <c r="M1122" i="1"/>
  <c r="M397" i="1"/>
  <c r="M370" i="1"/>
  <c r="M834" i="1"/>
  <c r="M282" i="1"/>
  <c r="M365" i="1"/>
  <c r="M807" i="1"/>
  <c r="M1055" i="1"/>
  <c r="M287" i="1"/>
  <c r="M1407" i="1"/>
  <c r="M1511" i="1"/>
  <c r="M1054" i="1"/>
  <c r="M746" i="1"/>
  <c r="M776" i="1"/>
  <c r="M753" i="1"/>
  <c r="M1258" i="1"/>
  <c r="M766" i="1"/>
  <c r="N940" i="1"/>
  <c r="M679" i="1"/>
  <c r="M630" i="1"/>
  <c r="N1460" i="1"/>
  <c r="N997" i="1"/>
  <c r="N490" i="1"/>
  <c r="N1989" i="1"/>
  <c r="N1950" i="1"/>
  <c r="N968" i="1"/>
  <c r="M1107" i="1"/>
  <c r="M863" i="1"/>
  <c r="M1409" i="1"/>
  <c r="M1012" i="1"/>
  <c r="N465" i="1"/>
  <c r="N1959" i="1"/>
  <c r="N1916" i="1"/>
  <c r="N1462" i="1"/>
  <c r="N1420" i="1"/>
  <c r="N930" i="1"/>
  <c r="M1290" i="1"/>
  <c r="M1244" i="1"/>
  <c r="N946" i="1"/>
  <c r="M1206" i="1"/>
  <c r="N1437" i="1"/>
  <c r="N974" i="1"/>
  <c r="N467" i="1"/>
  <c r="N1969" i="1"/>
  <c r="N1930" i="1"/>
  <c r="M1111" i="1"/>
  <c r="N1482" i="1"/>
  <c r="M612" i="1"/>
  <c r="M1149" i="1"/>
  <c r="M1276" i="1"/>
  <c r="M675" i="1"/>
  <c r="M326" i="1"/>
  <c r="M257" i="1"/>
  <c r="M259" i="1"/>
  <c r="M717" i="1"/>
  <c r="M1325" i="1"/>
  <c r="N1468" i="1"/>
  <c r="N1958" i="1"/>
  <c r="M1247" i="1"/>
  <c r="M588" i="1"/>
  <c r="M640" i="1"/>
  <c r="M1356" i="1"/>
  <c r="M865" i="1"/>
  <c r="M1352" i="1"/>
  <c r="M1510" i="1"/>
  <c r="N1931" i="1"/>
  <c r="M535" i="1"/>
  <c r="M528" i="1"/>
  <c r="M669" i="1"/>
  <c r="M884" i="1"/>
  <c r="M624" i="1"/>
  <c r="M631" i="1"/>
  <c r="M1519" i="1"/>
  <c r="M1415" i="1"/>
  <c r="M1517" i="1"/>
  <c r="M1200" i="1"/>
  <c r="M1030" i="1"/>
  <c r="M318" i="1"/>
  <c r="M672" i="1"/>
  <c r="M422" i="1"/>
  <c r="N1000" i="1"/>
  <c r="M1074" i="1"/>
  <c r="M1363" i="1"/>
  <c r="M1137" i="1"/>
  <c r="M1077" i="1"/>
  <c r="M860" i="1"/>
  <c r="M870" i="1"/>
  <c r="M561" i="1"/>
  <c r="M1412" i="1"/>
  <c r="M1344" i="1"/>
  <c r="M1189" i="1"/>
  <c r="M662" i="1"/>
  <c r="M614" i="1"/>
  <c r="M609" i="1"/>
  <c r="M550" i="1"/>
  <c r="N1920" i="1"/>
  <c r="M380" i="1"/>
  <c r="M1278" i="1"/>
  <c r="M1125" i="1"/>
  <c r="M316" i="1"/>
  <c r="M1371" i="1"/>
  <c r="M681" i="1"/>
  <c r="M760" i="1"/>
  <c r="M705" i="1"/>
  <c r="M1410" i="1"/>
  <c r="M645" i="1"/>
  <c r="M843" i="1"/>
  <c r="M511" i="1"/>
  <c r="M1140" i="1"/>
  <c r="M907" i="1"/>
  <c r="M723" i="1"/>
  <c r="M275" i="1"/>
  <c r="M650" i="1"/>
  <c r="M660" i="1"/>
  <c r="M1171" i="1"/>
  <c r="M829" i="1"/>
  <c r="M820" i="1"/>
  <c r="M1399" i="1"/>
  <c r="M1096" i="1"/>
  <c r="N961" i="1"/>
  <c r="M606" i="1"/>
  <c r="M1067" i="1"/>
  <c r="N1476" i="1"/>
  <c r="N1430" i="1"/>
  <c r="N971" i="1"/>
  <c r="N464" i="1"/>
  <c r="N1966" i="1"/>
  <c r="M1316" i="1"/>
  <c r="M1367" i="1"/>
  <c r="M339" i="1"/>
  <c r="M1090" i="1"/>
  <c r="M789" i="1"/>
  <c r="N484" i="1"/>
  <c r="N1975" i="1"/>
  <c r="N1932" i="1"/>
  <c r="N1478" i="1"/>
  <c r="N1436" i="1"/>
  <c r="M1143" i="1"/>
  <c r="M867" i="1"/>
  <c r="M1376" i="1"/>
  <c r="N967" i="1"/>
  <c r="M407" i="1"/>
  <c r="M792" i="1"/>
  <c r="N1453" i="1"/>
  <c r="N990" i="1"/>
  <c r="N486" i="1"/>
  <c r="N1985" i="1"/>
  <c r="N1946" i="1"/>
  <c r="M327" i="1"/>
  <c r="M519" i="1"/>
  <c r="N1965" i="1"/>
  <c r="M1296" i="1"/>
  <c r="M1242" i="1"/>
  <c r="M400" i="1"/>
  <c r="M1170" i="1"/>
  <c r="M560" i="1"/>
  <c r="M1133" i="1"/>
  <c r="M833" i="1"/>
  <c r="M379" i="1"/>
  <c r="M1089" i="1"/>
  <c r="N1947" i="1"/>
  <c r="N925" i="1"/>
  <c r="M532" i="1"/>
  <c r="M1136" i="1"/>
  <c r="M1248" i="1"/>
  <c r="M1279" i="1"/>
  <c r="M1320" i="1"/>
  <c r="M701" i="1"/>
  <c r="M1057" i="1"/>
  <c r="M573" i="1"/>
  <c r="N986" i="1"/>
  <c r="M1338" i="1"/>
  <c r="M1008" i="1"/>
  <c r="M719" i="1"/>
  <c r="M418" i="1"/>
  <c r="M1398" i="1"/>
  <c r="M597" i="1"/>
  <c r="M678" i="1"/>
  <c r="M1332" i="1"/>
  <c r="M1394" i="1"/>
  <c r="M1035" i="1"/>
  <c r="M616" i="1"/>
  <c r="M371" i="1"/>
  <c r="M1183" i="1"/>
  <c r="M780" i="1"/>
  <c r="N1963" i="1"/>
  <c r="M577" i="1"/>
  <c r="M868" i="1"/>
  <c r="M682" i="1"/>
  <c r="M858" i="1"/>
  <c r="M874" i="1"/>
  <c r="M607" i="1"/>
  <c r="M866" i="1"/>
  <c r="M1146" i="1"/>
  <c r="M881" i="1"/>
  <c r="M337" i="1"/>
  <c r="M1360" i="1"/>
  <c r="M889" i="1"/>
  <c r="M1112" i="1"/>
  <c r="M1099" i="1"/>
  <c r="M895" i="1"/>
  <c r="M883" i="1"/>
  <c r="N979" i="1"/>
  <c r="M893" i="1"/>
  <c r="M1006" i="1"/>
  <c r="M1397" i="1"/>
  <c r="M684" i="1"/>
  <c r="M794" i="1"/>
  <c r="M1500" i="1"/>
  <c r="M748" i="1"/>
  <c r="M1204" i="1"/>
  <c r="M513" i="1"/>
  <c r="M330" i="1"/>
  <c r="M1072" i="1"/>
  <c r="M914" i="1"/>
  <c r="M1094" i="1"/>
  <c r="M859" i="1"/>
  <c r="M1299" i="1"/>
  <c r="M1506" i="1"/>
  <c r="M360" i="1"/>
  <c r="M1219" i="1"/>
  <c r="M1318" i="1"/>
  <c r="M328" i="1"/>
  <c r="M412" i="1"/>
  <c r="M1217" i="1"/>
  <c r="M663" i="1"/>
  <c r="M1168" i="1"/>
  <c r="M1198" i="1"/>
  <c r="M306" i="1"/>
  <c r="M1400" i="1"/>
  <c r="M523" i="1"/>
  <c r="M1045" i="1"/>
  <c r="N1492" i="1"/>
  <c r="N1446" i="1"/>
  <c r="N987" i="1"/>
  <c r="N483" i="1"/>
  <c r="N1982" i="1"/>
  <c r="M299" i="1"/>
  <c r="M1056" i="1"/>
  <c r="M590" i="1"/>
  <c r="M1383" i="1"/>
  <c r="N500" i="1"/>
  <c r="N1991" i="1"/>
  <c r="N1948" i="1"/>
  <c r="N1494" i="1"/>
  <c r="N1452" i="1"/>
  <c r="M744" i="1"/>
  <c r="M686" i="1"/>
  <c r="M1362" i="1"/>
  <c r="N945" i="1"/>
  <c r="M1313" i="1"/>
  <c r="M323" i="1"/>
  <c r="N1472" i="1"/>
  <c r="N1426" i="1"/>
  <c r="N502" i="1"/>
  <c r="N460" i="1"/>
  <c r="N1962" i="1"/>
  <c r="M1307" i="1"/>
  <c r="N1457" i="1"/>
  <c r="N491" i="1"/>
  <c r="M1280" i="1"/>
  <c r="M1305" i="1"/>
  <c r="M875" i="1"/>
  <c r="M1552" i="1"/>
  <c r="M759" i="1"/>
  <c r="M785" i="1"/>
  <c r="M1098" i="1"/>
  <c r="M398" i="1"/>
  <c r="N473" i="1"/>
  <c r="M510" i="1"/>
  <c r="M799" i="1"/>
  <c r="M837" i="1"/>
  <c r="M1142" i="1"/>
  <c r="M765" i="1"/>
  <c r="M546" i="1"/>
  <c r="M623" i="1"/>
  <c r="M742" i="1"/>
  <c r="N1952" i="1"/>
  <c r="M601" i="1"/>
  <c r="M882" i="1"/>
  <c r="M315" i="1"/>
  <c r="M656" i="1"/>
  <c r="M1134" i="1"/>
  <c r="M260" i="1"/>
  <c r="M574" i="1"/>
  <c r="M637" i="1"/>
  <c r="M1145" i="1"/>
  <c r="M1210" i="1"/>
  <c r="M1215" i="1"/>
  <c r="M334" i="1"/>
  <c r="N953" i="1"/>
  <c r="M551" i="1"/>
  <c r="N1438" i="1"/>
  <c r="M394" i="1"/>
  <c r="M1271" i="1"/>
  <c r="M666" i="1"/>
  <c r="M1416" i="1"/>
  <c r="M892" i="1"/>
  <c r="M361" i="1"/>
  <c r="M539" i="1"/>
  <c r="M704" i="1"/>
  <c r="M1163" i="1"/>
  <c r="M687" i="1"/>
  <c r="M822" i="1"/>
  <c r="M1333" i="1"/>
  <c r="M1061" i="1"/>
  <c r="M904" i="1"/>
  <c r="N1949" i="1"/>
  <c r="M725" i="1"/>
  <c r="M1291" i="1"/>
  <c r="M1396" i="1"/>
  <c r="M583" i="1"/>
  <c r="M313" i="1"/>
  <c r="M912" i="1"/>
  <c r="M1404" i="1"/>
  <c r="M779" i="1"/>
  <c r="M1051" i="1"/>
  <c r="M517" i="1"/>
  <c r="M639" i="1"/>
  <c r="M1357" i="1"/>
  <c r="M1104" i="1"/>
  <c r="M564" i="1"/>
  <c r="M826" i="1"/>
  <c r="M1120" i="1"/>
  <c r="M916" i="1"/>
  <c r="M1220" i="1"/>
  <c r="M1179" i="1"/>
  <c r="M1349" i="1"/>
  <c r="M591" i="1"/>
  <c r="M661" i="1"/>
  <c r="N933" i="1"/>
  <c r="M592" i="1"/>
  <c r="M773" i="1"/>
  <c r="M1337" i="1"/>
  <c r="M1327" i="1"/>
  <c r="N469" i="1"/>
  <c r="N1923" i="1"/>
  <c r="N1465" i="1"/>
  <c r="N1423" i="1"/>
  <c r="N499" i="1"/>
  <c r="N935" i="1"/>
  <c r="M1186" i="1"/>
  <c r="M381" i="1"/>
  <c r="M738" i="1"/>
  <c r="M1245" i="1"/>
  <c r="M1498" i="1"/>
  <c r="N977" i="1"/>
  <c r="N466" i="1"/>
  <c r="N1964" i="1"/>
  <c r="N1929" i="1"/>
  <c r="N1471" i="1"/>
  <c r="M1411" i="1"/>
  <c r="M1073" i="1"/>
  <c r="M1521" i="1"/>
  <c r="M1108" i="1"/>
  <c r="M1346" i="1"/>
  <c r="M700" i="1"/>
  <c r="N1488" i="1"/>
  <c r="N1442" i="1"/>
  <c r="N983" i="1"/>
  <c r="N479" i="1"/>
  <c r="N1978" i="1"/>
  <c r="M396" i="1"/>
  <c r="N488" i="1"/>
  <c r="N1440" i="1"/>
  <c r="M1239" i="1"/>
  <c r="M680" i="1"/>
  <c r="M754" i="1"/>
  <c r="M1225" i="1"/>
  <c r="M849" i="1"/>
  <c r="M786" i="1"/>
  <c r="M570" i="1"/>
  <c r="M830" i="1"/>
  <c r="N926" i="1"/>
  <c r="N1422" i="1"/>
  <c r="M718" i="1"/>
  <c r="M336" i="1"/>
  <c r="M1321" i="1"/>
  <c r="M790" i="1"/>
  <c r="M1040" i="1"/>
  <c r="M593" i="1"/>
  <c r="N942" i="1"/>
  <c r="N1431" i="1"/>
  <c r="M1235" i="1"/>
  <c r="M514" i="1"/>
  <c r="M649" i="1"/>
  <c r="M329" i="1"/>
  <c r="M562" i="1"/>
  <c r="M1326" i="1"/>
  <c r="M685" i="1"/>
  <c r="M565" i="1"/>
  <c r="M1329" i="1"/>
  <c r="M1083" i="1"/>
  <c r="M688" i="1"/>
  <c r="M1525" i="1"/>
  <c r="M413" i="1"/>
  <c r="M598" i="1"/>
  <c r="M389" i="1"/>
  <c r="M771" i="1"/>
  <c r="N1984" i="1"/>
  <c r="M1135" i="1"/>
  <c r="M1117" i="1"/>
  <c r="M1393" i="1"/>
  <c r="M880" i="1"/>
  <c r="M796" i="1"/>
  <c r="M1375" i="1"/>
  <c r="M317" i="1"/>
  <c r="M872" i="1"/>
  <c r="M298" i="1"/>
  <c r="M533" i="1"/>
  <c r="M390" i="1"/>
  <c r="M419" i="1"/>
  <c r="M915" i="1"/>
  <c r="M911" i="1"/>
  <c r="M1001" i="1"/>
  <c r="M757" i="1"/>
  <c r="N1424" i="1"/>
  <c r="M401" i="1"/>
  <c r="M1172" i="1"/>
  <c r="M839" i="1"/>
  <c r="M530" i="1"/>
  <c r="M1011" i="1"/>
  <c r="M1504" i="1"/>
  <c r="M1100" i="1"/>
  <c r="M848" i="1"/>
  <c r="M404" i="1"/>
  <c r="M852" i="1"/>
  <c r="M566" i="1"/>
  <c r="M1114" i="1"/>
  <c r="M795" i="1"/>
  <c r="M1026" i="1"/>
  <c r="N954" i="1"/>
  <c r="M894" i="1"/>
  <c r="M634" i="1"/>
  <c r="M1023" i="1"/>
  <c r="M836" i="1"/>
  <c r="M1366" i="1"/>
  <c r="M340" i="1"/>
  <c r="M1013" i="1"/>
  <c r="M1064" i="1"/>
  <c r="M567" i="1"/>
  <c r="N928" i="1"/>
  <c r="M731" i="1"/>
  <c r="M1043" i="1"/>
  <c r="M509" i="1"/>
  <c r="M1314" i="1"/>
  <c r="N993" i="1"/>
  <c r="N1939" i="1"/>
  <c r="N1481" i="1"/>
  <c r="N1439" i="1"/>
  <c r="N980" i="1"/>
  <c r="N939" i="1"/>
  <c r="M1368" i="1"/>
  <c r="M1288" i="1"/>
  <c r="M1153" i="1"/>
  <c r="M777" i="1"/>
  <c r="M664" i="1"/>
  <c r="N996" i="1"/>
  <c r="N485" i="1"/>
  <c r="N1980" i="1"/>
  <c r="N1945" i="1"/>
  <c r="N1487" i="1"/>
  <c r="M823" i="1"/>
  <c r="M1350" i="1"/>
  <c r="M801" i="1"/>
  <c r="M814" i="1"/>
  <c r="M1229" i="1"/>
  <c r="N992" i="1"/>
  <c r="N1919" i="1"/>
  <c r="N1461" i="1"/>
  <c r="N1419" i="1"/>
  <c r="N495" i="1"/>
  <c r="N1994" i="1"/>
  <c r="M554" i="1"/>
  <c r="N1433" i="1"/>
  <c r="N1926" i="1"/>
  <c r="M1234" i="1"/>
  <c r="M899" i="1"/>
  <c r="M800" i="1"/>
  <c r="M271" i="1"/>
  <c r="M847" i="1"/>
  <c r="M643" i="1"/>
  <c r="M273" i="1"/>
  <c r="M855" i="1"/>
  <c r="M1273" i="1"/>
  <c r="N1489" i="1"/>
  <c r="M613" i="1"/>
  <c r="M1236" i="1"/>
  <c r="N924" i="1"/>
  <c r="M1335" i="1"/>
  <c r="M677" i="1"/>
  <c r="M1205" i="1"/>
  <c r="M832" i="1"/>
  <c r="M1144" i="1"/>
  <c r="N1981" i="1"/>
  <c r="M384" i="1"/>
  <c r="M1287" i="1"/>
  <c r="M788" i="1"/>
  <c r="M411" i="1"/>
  <c r="M279" i="1"/>
  <c r="M864" i="1"/>
  <c r="M1046" i="1"/>
  <c r="M1524" i="1"/>
  <c r="M1509" i="1"/>
  <c r="M804" i="1"/>
  <c r="M638" i="1"/>
  <c r="M524" i="1"/>
  <c r="M825" i="1"/>
  <c r="M902" i="1"/>
  <c r="M1263" i="1"/>
  <c r="N922" i="1"/>
  <c r="N1466" i="1"/>
  <c r="M1050" i="1"/>
  <c r="M887" i="1"/>
  <c r="M293" i="1"/>
  <c r="M538" i="1"/>
  <c r="M1505" i="1"/>
  <c r="M1392" i="1"/>
  <c r="M374" i="1"/>
  <c r="M1177" i="1"/>
  <c r="M1160" i="1"/>
  <c r="M635" i="1"/>
  <c r="M665" i="1"/>
  <c r="M402" i="1"/>
  <c r="M1324" i="1"/>
  <c r="M1203" i="1"/>
  <c r="M878" i="1"/>
  <c r="M1334" i="1"/>
  <c r="N1974" i="1"/>
  <c r="M309" i="1"/>
  <c r="M426" i="1"/>
  <c r="M1167" i="1"/>
  <c r="M1058" i="1"/>
  <c r="M1413" i="1"/>
  <c r="M761" i="1"/>
  <c r="M297" i="1"/>
  <c r="M1384" i="1"/>
  <c r="M1381" i="1"/>
  <c r="M1014" i="1"/>
  <c r="M722" i="1"/>
  <c r="M308" i="1"/>
  <c r="M571" i="1"/>
  <c r="M1402" i="1"/>
  <c r="M655" i="1"/>
  <c r="M1031" i="1"/>
  <c r="M1037" i="1"/>
  <c r="M702" i="1"/>
  <c r="M715" i="1"/>
  <c r="M1075" i="1"/>
  <c r="M267" i="1"/>
  <c r="M290" i="1"/>
  <c r="M1218" i="1"/>
  <c r="M1128" i="1"/>
  <c r="N952" i="1"/>
  <c r="M1147" i="1"/>
  <c r="M1270" i="1"/>
  <c r="M856" i="1"/>
  <c r="N461" i="1"/>
  <c r="N1955" i="1"/>
  <c r="N1497" i="1"/>
  <c r="N1458" i="1"/>
  <c r="N999" i="1"/>
  <c r="N960" i="1"/>
  <c r="M572" i="1"/>
  <c r="M1310" i="1"/>
  <c r="M1124" i="1"/>
  <c r="M1081" i="1"/>
  <c r="M812" i="1"/>
  <c r="N1429" i="1"/>
  <c r="N501" i="1"/>
  <c r="N459" i="1"/>
  <c r="N1961" i="1"/>
  <c r="N1922" i="1"/>
  <c r="N958" i="1"/>
  <c r="M1267" i="1"/>
  <c r="M1286" i="1"/>
  <c r="M873" i="1"/>
  <c r="N1455" i="1"/>
  <c r="N1935" i="1"/>
  <c r="N1477" i="1"/>
  <c r="N1435" i="1"/>
  <c r="N976" i="1"/>
  <c r="N966" i="1"/>
  <c r="M728" i="1"/>
  <c r="N1915" i="1"/>
  <c r="N1990" i="1"/>
  <c r="M1254" i="1"/>
  <c r="M416" i="1"/>
  <c r="M1202" i="1"/>
  <c r="M1041" i="1"/>
  <c r="M819" i="1"/>
  <c r="M569" i="1"/>
  <c r="M1272" i="1"/>
  <c r="N1968" i="1"/>
  <c r="M1253" i="1"/>
  <c r="M876" i="1"/>
  <c r="N948" i="1"/>
  <c r="M603" i="1"/>
  <c r="M1087" i="1"/>
  <c r="M553" i="1"/>
  <c r="M508" i="1"/>
  <c r="M810" i="1"/>
  <c r="M1275" i="1"/>
  <c r="N1459" i="1"/>
  <c r="M1127" i="1"/>
  <c r="M1298" i="1"/>
  <c r="M1522" i="1"/>
  <c r="M584" i="1"/>
  <c r="M1115" i="1"/>
  <c r="M378" i="1"/>
  <c r="M424" i="1"/>
  <c r="M752" i="1"/>
  <c r="M1052" i="1"/>
  <c r="M1004" i="1"/>
  <c r="M821" i="1"/>
  <c r="M520" i="1"/>
  <c r="M579" i="1"/>
  <c r="M713" i="1"/>
  <c r="M1353" i="1"/>
  <c r="M1221" i="1"/>
  <c r="N475" i="1"/>
  <c r="M917" i="1"/>
  <c r="M527" i="1"/>
  <c r="M526" i="1"/>
  <c r="M1092" i="1"/>
  <c r="M1343" i="1"/>
  <c r="M653" i="1"/>
  <c r="M274" i="1"/>
  <c r="M1389" i="1"/>
  <c r="M368" i="1"/>
  <c r="M375" i="1"/>
  <c r="M740" i="1"/>
  <c r="M1029" i="1"/>
  <c r="N1449" i="1"/>
  <c r="M1076" i="1"/>
  <c r="M1118" i="1"/>
  <c r="M1408" i="1"/>
  <c r="M1374" i="1"/>
  <c r="M1255" i="1"/>
  <c r="M707" i="1"/>
  <c r="M824" i="1"/>
  <c r="M529" i="1"/>
  <c r="M1322" i="1"/>
  <c r="M1010" i="1"/>
  <c r="M772" i="1"/>
  <c r="M769" i="1"/>
  <c r="M292" i="1"/>
  <c r="M417" i="1"/>
  <c r="M1191" i="1"/>
  <c r="M578" i="1"/>
  <c r="M1113" i="1"/>
  <c r="M1380" i="1"/>
  <c r="M1341" i="1"/>
  <c r="M557" i="1"/>
  <c r="M1033" i="1"/>
  <c r="M1372" i="1"/>
  <c r="M541" i="1"/>
  <c r="M596" i="1"/>
  <c r="N957" i="1"/>
  <c r="M1301" i="1"/>
  <c r="M1154" i="1"/>
  <c r="M1293" i="1"/>
  <c r="M1195" i="1"/>
  <c r="N480" i="1"/>
  <c r="N1971" i="1"/>
  <c r="N1928" i="1"/>
  <c r="N1474" i="1"/>
  <c r="N1432" i="1"/>
  <c r="M1336" i="1"/>
  <c r="M708" i="1"/>
  <c r="M841" i="1"/>
  <c r="N932" i="1"/>
  <c r="M1306" i="1"/>
  <c r="M312" i="1"/>
  <c r="N1445" i="1"/>
  <c r="N982" i="1"/>
  <c r="N478" i="1"/>
  <c r="N1977" i="1"/>
  <c r="N1938" i="1"/>
  <c r="N936" i="1"/>
  <c r="M376" i="1"/>
  <c r="M1174" i="1"/>
  <c r="M1103" i="1"/>
  <c r="M1148" i="1"/>
  <c r="N457" i="1"/>
  <c r="N1951" i="1"/>
  <c r="N1493" i="1"/>
  <c r="N1451" i="1"/>
  <c r="N995" i="1"/>
  <c r="N944" i="1"/>
  <c r="M542" i="1"/>
  <c r="N1979" i="1"/>
  <c r="M646" i="1"/>
  <c r="M1038" i="1"/>
  <c r="M1365" i="1"/>
  <c r="M1308" i="1"/>
  <c r="M879" i="1"/>
  <c r="M667" i="1"/>
  <c r="M793" i="1"/>
  <c r="M805" i="1"/>
  <c r="M900" i="1"/>
  <c r="M1233" i="1"/>
  <c r="N498" i="1"/>
  <c r="M559" i="1"/>
  <c r="M610" i="1"/>
  <c r="M1181" i="1"/>
  <c r="M1294" i="1"/>
  <c r="M861" i="1"/>
  <c r="M670" i="1"/>
  <c r="M913" i="1"/>
  <c r="M269" i="1"/>
  <c r="M1169" i="1"/>
  <c r="N950" i="1"/>
  <c r="M737" i="1"/>
  <c r="M1044" i="1"/>
  <c r="M1042" i="1"/>
  <c r="M1180" i="1"/>
  <c r="M594" i="1"/>
  <c r="M1414" i="1"/>
  <c r="M261" i="1"/>
  <c r="M885" i="1"/>
  <c r="M774" i="1"/>
  <c r="M622" i="1"/>
  <c r="M1019" i="1"/>
  <c r="M1002" i="1"/>
  <c r="M1361" i="1"/>
  <c r="M281" i="1"/>
  <c r="M1405" i="1"/>
  <c r="M1256" i="1"/>
  <c r="M1175" i="1"/>
  <c r="N1491" i="1"/>
  <c r="M543" i="1"/>
  <c r="M905" i="1"/>
  <c r="M797" i="1"/>
  <c r="M846" i="1"/>
  <c r="M270" i="1"/>
  <c r="M405" i="1"/>
  <c r="M901" i="1"/>
  <c r="M647" i="1"/>
  <c r="M536" i="1"/>
  <c r="M739" i="1"/>
  <c r="M689" i="1"/>
  <c r="M288" i="1"/>
  <c r="N482" i="1"/>
  <c r="M1053" i="1"/>
  <c r="M1302" i="1"/>
  <c r="M1091" i="1"/>
  <c r="N943" i="1"/>
  <c r="M359" i="1"/>
  <c r="M305" i="1"/>
  <c r="M385" i="1"/>
  <c r="M537" i="1"/>
  <c r="M641" i="1"/>
  <c r="M1516" i="1"/>
  <c r="M286" i="1"/>
  <c r="M621" i="1"/>
  <c r="M743" i="1"/>
  <c r="M391" i="1"/>
  <c r="M1084" i="1"/>
  <c r="M423" i="1"/>
  <c r="M1243" i="1"/>
  <c r="M1213" i="1"/>
  <c r="M629" i="1"/>
  <c r="M1507" i="1"/>
  <c r="M1385" i="1"/>
  <c r="M302" i="1"/>
  <c r="M620" i="1"/>
  <c r="M729" i="1"/>
  <c r="M1188" i="1"/>
  <c r="M1377" i="1"/>
  <c r="M1199" i="1"/>
  <c r="M652" i="1"/>
  <c r="M280" i="1"/>
  <c r="M1222" i="1"/>
  <c r="M784" i="1"/>
  <c r="M751" i="1"/>
  <c r="M331" i="1"/>
  <c r="M366" i="1"/>
  <c r="M276" i="1"/>
  <c r="M741" i="1"/>
  <c r="M770" i="1"/>
  <c r="M1345" i="1"/>
  <c r="M341" i="1"/>
  <c r="M808" i="1"/>
  <c r="M1022" i="1"/>
  <c r="M714" i="1"/>
  <c r="M254" i="1"/>
  <c r="M247" i="1"/>
  <c r="M238" i="1"/>
  <c r="M239" i="1"/>
  <c r="M236" i="1"/>
  <c r="M241" i="1"/>
  <c r="M249" i="1"/>
  <c r="M255" i="1"/>
  <c r="M242" i="1"/>
  <c r="M253" i="1"/>
  <c r="M252" i="1"/>
  <c r="M245" i="1"/>
  <c r="M246" i="1"/>
  <c r="M251" i="1"/>
  <c r="M240" i="1"/>
  <c r="M244" i="1"/>
  <c r="M237" i="1"/>
  <c r="M250" i="1"/>
  <c r="M243" i="1"/>
  <c r="M248" i="1"/>
  <c r="M15" i="1"/>
  <c r="M17" i="1"/>
  <c r="M45" i="1"/>
  <c r="M46" i="1"/>
  <c r="M38" i="1"/>
  <c r="M33" i="1"/>
  <c r="M19" i="1"/>
  <c r="M28" i="1"/>
  <c r="M41" i="1"/>
  <c r="M34" i="1"/>
  <c r="M13" i="1"/>
  <c r="M18" i="1"/>
  <c r="M22" i="1"/>
  <c r="M12" i="1"/>
  <c r="M31" i="1"/>
  <c r="M40" i="1"/>
  <c r="M26" i="1"/>
  <c r="M25" i="1"/>
  <c r="M20" i="1"/>
  <c r="M30" i="1"/>
  <c r="M24" i="1"/>
  <c r="M32" i="1"/>
  <c r="M10" i="1"/>
  <c r="M37" i="1"/>
  <c r="M43" i="1"/>
  <c r="M39" i="1"/>
  <c r="M16" i="1"/>
  <c r="M42" i="1"/>
  <c r="M35" i="1"/>
  <c r="M44" i="1"/>
  <c r="M14" i="1"/>
  <c r="M11" i="1"/>
  <c r="M47" i="1"/>
  <c r="M29" i="1"/>
  <c r="M21" i="1"/>
  <c r="M36" i="1"/>
  <c r="M23" i="1"/>
  <c r="M27" i="1"/>
  <c r="M48" i="1"/>
  <c r="M49" i="1"/>
  <c r="M50" i="1"/>
  <c r="M51" i="1"/>
  <c r="M54" i="1"/>
  <c r="M53" i="1"/>
  <c r="M52" i="1"/>
  <c r="M206" i="1"/>
  <c r="M186" i="1"/>
  <c r="M203" i="1"/>
  <c r="M67" i="1"/>
  <c r="M213" i="1"/>
  <c r="M214" i="1"/>
  <c r="M197" i="1"/>
  <c r="M209" i="1"/>
  <c r="M59" i="1"/>
  <c r="M56" i="1"/>
  <c r="M235" i="1"/>
  <c r="M216" i="1"/>
  <c r="M223" i="1"/>
  <c r="M202" i="1"/>
  <c r="M185" i="1"/>
  <c r="M189" i="1"/>
  <c r="M212" i="1"/>
  <c r="M58" i="1"/>
  <c r="M199" i="1"/>
  <c r="M196" i="1"/>
  <c r="M57" i="1"/>
  <c r="M219" i="1"/>
  <c r="M217" i="1"/>
  <c r="M234" i="1"/>
  <c r="M221" i="1"/>
  <c r="M193" i="1"/>
  <c r="M66" i="1"/>
  <c r="M194" i="1"/>
  <c r="M201" i="1"/>
  <c r="M183" i="1"/>
  <c r="M208" i="1"/>
  <c r="M224" i="1"/>
  <c r="M225" i="1"/>
  <c r="M229" i="1"/>
  <c r="M60" i="1"/>
  <c r="M231" i="1"/>
  <c r="M222" i="1"/>
  <c r="M187" i="1"/>
  <c r="M207" i="1"/>
  <c r="M198" i="1"/>
  <c r="M227" i="1"/>
  <c r="M192" i="1"/>
  <c r="M211" i="1"/>
  <c r="M195" i="1"/>
  <c r="M184" i="1"/>
  <c r="M218" i="1"/>
  <c r="M61" i="1"/>
  <c r="M204" i="1"/>
  <c r="M200" i="1"/>
  <c r="M55" i="1"/>
  <c r="M63" i="1"/>
  <c r="M191" i="1"/>
  <c r="M210" i="1"/>
  <c r="M230" i="1"/>
  <c r="M190" i="1"/>
  <c r="M228" i="1"/>
  <c r="M232" i="1"/>
  <c r="M215" i="1"/>
  <c r="M226" i="1"/>
  <c r="M65" i="1"/>
  <c r="M233" i="1"/>
  <c r="M62" i="1"/>
  <c r="M220" i="1"/>
  <c r="M205" i="1"/>
  <c r="M64" i="1"/>
  <c r="M188" i="1"/>
  <c r="M116" i="1"/>
  <c r="M102" i="1"/>
  <c r="M117" i="1"/>
  <c r="M181" i="1"/>
  <c r="M99" i="1"/>
  <c r="M141" i="1"/>
  <c r="M100" i="1"/>
  <c r="M124" i="1"/>
  <c r="M104" i="1"/>
  <c r="M79" i="1"/>
  <c r="M92" i="1"/>
  <c r="M75" i="1"/>
  <c r="M114" i="1"/>
  <c r="M161" i="1"/>
  <c r="M97" i="1"/>
  <c r="M73" i="1"/>
  <c r="M111" i="1"/>
  <c r="M162" i="1"/>
  <c r="M163" i="1"/>
  <c r="M170" i="1"/>
  <c r="M158" i="1"/>
  <c r="M115" i="1"/>
  <c r="M105" i="1"/>
  <c r="M74" i="1"/>
  <c r="M80" i="1"/>
  <c r="M160" i="1"/>
  <c r="M123" i="1"/>
  <c r="M96" i="1"/>
  <c r="M85" i="1"/>
  <c r="M179" i="1"/>
  <c r="M77" i="1"/>
  <c r="M84" i="1"/>
  <c r="M131" i="1"/>
  <c r="M150" i="1"/>
  <c r="M121" i="1"/>
  <c r="M155" i="1"/>
  <c r="M110" i="1"/>
  <c r="M89" i="1"/>
  <c r="M154" i="1"/>
  <c r="M129" i="1"/>
  <c r="M120" i="1"/>
  <c r="M165" i="1"/>
  <c r="M180" i="1"/>
  <c r="M107" i="1"/>
  <c r="M103" i="1"/>
  <c r="M139" i="1"/>
  <c r="M128" i="1"/>
  <c r="M146" i="1"/>
  <c r="M71" i="1"/>
  <c r="M173" i="1"/>
  <c r="M95" i="1"/>
  <c r="M91" i="1"/>
  <c r="M144" i="1"/>
  <c r="M153" i="1"/>
  <c r="M106" i="1"/>
  <c r="M82" i="1"/>
  <c r="M148" i="1"/>
  <c r="M174" i="1"/>
  <c r="M118" i="1"/>
  <c r="M72" i="1"/>
  <c r="M135" i="1"/>
  <c r="M112" i="1"/>
  <c r="M134" i="1"/>
  <c r="M142" i="1"/>
  <c r="M83" i="1"/>
  <c r="AG148" i="1"/>
  <c r="M69" i="1"/>
  <c r="M76" i="1"/>
  <c r="M113" i="1"/>
  <c r="M172" i="1"/>
  <c r="M140" i="1"/>
  <c r="M138" i="1"/>
  <c r="M130" i="1"/>
  <c r="M156" i="1"/>
  <c r="M132" i="1"/>
  <c r="M86" i="1"/>
  <c r="M122" i="1"/>
  <c r="M151" i="1"/>
  <c r="M136" i="1"/>
  <c r="M78" i="1"/>
  <c r="M147" i="1"/>
  <c r="M171" i="1"/>
  <c r="M125" i="1"/>
  <c r="M68" i="1"/>
  <c r="M87" i="1"/>
  <c r="M94" i="1"/>
  <c r="M152" i="1"/>
  <c r="M133" i="1"/>
  <c r="M175" i="1"/>
  <c r="M178" i="1"/>
  <c r="M182" i="1"/>
  <c r="M88" i="1"/>
  <c r="M137" i="1"/>
  <c r="M98" i="1"/>
  <c r="M145" i="1"/>
  <c r="M164" i="1"/>
  <c r="M167" i="1"/>
  <c r="M176" i="1"/>
  <c r="M93" i="1"/>
  <c r="M126" i="1"/>
  <c r="M166" i="1"/>
  <c r="M108" i="1"/>
  <c r="M109" i="1"/>
  <c r="M101" i="1"/>
  <c r="M70" i="1"/>
  <c r="M177" i="1"/>
  <c r="M143" i="1"/>
  <c r="M90" i="1"/>
  <c r="M127" i="1"/>
  <c r="M168" i="1"/>
  <c r="M159" i="1"/>
  <c r="M119" i="1"/>
  <c r="M81" i="1"/>
  <c r="M169" i="1"/>
  <c r="M157" i="1"/>
  <c r="M149" i="1"/>
  <c r="Q113" i="1" l="1"/>
  <c r="Q85" i="1"/>
  <c r="Q714" i="1"/>
  <c r="Q180" i="1"/>
  <c r="Q172" i="1"/>
  <c r="Q1022" i="1"/>
  <c r="Q108" i="1"/>
  <c r="Q808" i="1"/>
  <c r="Q341" i="1"/>
  <c r="Q44" i="1"/>
  <c r="Q1345" i="1"/>
  <c r="Q770" i="1"/>
  <c r="Q45" i="1"/>
  <c r="Q741" i="1"/>
  <c r="Q276" i="1"/>
  <c r="Q22" i="1"/>
  <c r="Q366" i="1"/>
  <c r="Q331" i="1"/>
  <c r="Q751" i="1"/>
  <c r="Q784" i="1"/>
  <c r="Q1222" i="1"/>
  <c r="Q32" i="1"/>
  <c r="Q37" i="1"/>
  <c r="Q280" i="1"/>
  <c r="Q131" i="1"/>
  <c r="Q652" i="1"/>
  <c r="Q79" i="1"/>
  <c r="Q94" i="1"/>
  <c r="Q111" i="1"/>
  <c r="Q130" i="1"/>
  <c r="Q1199" i="1"/>
  <c r="Q105" i="1"/>
  <c r="Q71" i="1"/>
  <c r="Q1377" i="1"/>
  <c r="Q1188" i="1"/>
  <c r="Q729" i="1"/>
  <c r="Q620" i="1"/>
  <c r="Q97" i="1"/>
  <c r="Q302" i="1"/>
  <c r="Q1385" i="1"/>
  <c r="Q1507" i="1"/>
  <c r="Q42" i="1"/>
  <c r="Q629" i="1"/>
  <c r="Q1213" i="1"/>
  <c r="Q1243" i="1"/>
  <c r="Q423" i="1"/>
  <c r="Q164" i="1"/>
  <c r="Q15" i="1"/>
  <c r="Q174" i="1"/>
  <c r="Q75" i="1"/>
  <c r="Q1084" i="1"/>
  <c r="Q391" i="1"/>
  <c r="Q743" i="1"/>
  <c r="Q621" i="1"/>
  <c r="Q286" i="1"/>
  <c r="Q1516" i="1"/>
  <c r="Q641" i="1"/>
  <c r="Q537" i="1"/>
  <c r="Q385" i="1"/>
  <c r="Q305" i="1"/>
  <c r="Q212" i="1"/>
  <c r="Q359" i="1"/>
  <c r="R943" i="1"/>
  <c r="Q1091" i="1"/>
  <c r="Q1302" i="1"/>
  <c r="Q1053" i="1"/>
  <c r="R482" i="1"/>
  <c r="Q190" i="1"/>
  <c r="Q49" i="1"/>
  <c r="Q149" i="1"/>
  <c r="Q288" i="1"/>
  <c r="Q689" i="1"/>
  <c r="Q739" i="1"/>
  <c r="Q536" i="1"/>
  <c r="Q647" i="1"/>
  <c r="Q901" i="1"/>
  <c r="Q405" i="1"/>
  <c r="Q270" i="1"/>
  <c r="Q846" i="1"/>
  <c r="Q797" i="1"/>
  <c r="Q905" i="1"/>
  <c r="Q211" i="1"/>
  <c r="Q543" i="1"/>
  <c r="Q247" i="1"/>
  <c r="R1491" i="1"/>
  <c r="Q1175" i="1"/>
  <c r="Q1256" i="1"/>
  <c r="Q1405" i="1"/>
  <c r="Q27" i="1"/>
  <c r="Q69" i="1"/>
  <c r="Q281" i="1"/>
  <c r="Q178" i="1"/>
  <c r="Q1361" i="1"/>
  <c r="Q1002" i="1"/>
  <c r="Q1019" i="1"/>
  <c r="Q622" i="1"/>
  <c r="Q774" i="1"/>
  <c r="Q885" i="1"/>
  <c r="Q261" i="1"/>
  <c r="Q1414" i="1"/>
  <c r="Q594" i="1"/>
  <c r="Q1180" i="1"/>
  <c r="Q1042" i="1"/>
  <c r="Q1044" i="1"/>
  <c r="Q737" i="1"/>
  <c r="R950" i="1"/>
  <c r="Q1169" i="1"/>
  <c r="Q269" i="1"/>
  <c r="Q913" i="1"/>
  <c r="Q670" i="1"/>
  <c r="Q861" i="1"/>
  <c r="Q1294" i="1"/>
  <c r="Q1181" i="1"/>
  <c r="Q610" i="1"/>
  <c r="Q559" i="1"/>
  <c r="R498" i="1"/>
  <c r="Q1233" i="1"/>
  <c r="Q900" i="1"/>
  <c r="Q805" i="1"/>
  <c r="Q793" i="1"/>
  <c r="Q667" i="1"/>
  <c r="Q879" i="1"/>
  <c r="Q1308" i="1"/>
  <c r="Q1365" i="1"/>
  <c r="Q1038" i="1"/>
  <c r="Q646" i="1"/>
  <c r="R1979" i="1"/>
  <c r="Q542" i="1"/>
  <c r="R944" i="1"/>
  <c r="R995" i="1"/>
  <c r="R1451" i="1"/>
  <c r="R1493" i="1"/>
  <c r="R1951" i="1"/>
  <c r="R457" i="1"/>
  <c r="Q1148" i="1"/>
  <c r="Q1103" i="1"/>
  <c r="Q1174" i="1"/>
  <c r="Q376" i="1"/>
  <c r="R936" i="1"/>
  <c r="R1938" i="1"/>
  <c r="R1977" i="1"/>
  <c r="R478" i="1"/>
  <c r="R982" i="1"/>
  <c r="R1445" i="1"/>
  <c r="Q312" i="1"/>
  <c r="Q1306" i="1"/>
  <c r="R932" i="1"/>
  <c r="Q841" i="1"/>
  <c r="Q708" i="1"/>
  <c r="Q1336" i="1"/>
  <c r="R1432" i="1"/>
  <c r="R1474" i="1"/>
  <c r="R1928" i="1"/>
  <c r="R1971" i="1"/>
  <c r="R480" i="1"/>
  <c r="Q1195" i="1"/>
  <c r="Q1293" i="1"/>
  <c r="Q1154" i="1"/>
  <c r="Q1301" i="1"/>
  <c r="R957" i="1"/>
  <c r="Q596" i="1"/>
  <c r="Q541" i="1"/>
  <c r="Q221" i="1"/>
  <c r="Q1372" i="1"/>
  <c r="Q119" i="1"/>
  <c r="Q1033" i="1"/>
  <c r="Q557" i="1"/>
  <c r="Q1341" i="1"/>
  <c r="Q132" i="1"/>
  <c r="Q205" i="1"/>
  <c r="Q1380" i="1"/>
  <c r="Q1113" i="1"/>
  <c r="Q62" i="1"/>
  <c r="Q73" i="1"/>
  <c r="Q10" i="1"/>
  <c r="Q65" i="1"/>
  <c r="Q34" i="1"/>
  <c r="Q578" i="1"/>
  <c r="Q1191" i="1"/>
  <c r="Q417" i="1"/>
  <c r="Q292" i="1"/>
  <c r="Q769" i="1"/>
  <c r="Q772" i="1"/>
  <c r="Q1010" i="1"/>
  <c r="Q1322" i="1"/>
  <c r="Q529" i="1"/>
  <c r="Q824" i="1"/>
  <c r="Q707" i="1"/>
  <c r="Q1255" i="1"/>
  <c r="Q1374" i="1"/>
  <c r="Q1408" i="1"/>
  <c r="Q1118" i="1"/>
  <c r="Q1076" i="1"/>
  <c r="R1449" i="1"/>
  <c r="Q96" i="1"/>
  <c r="Q67" i="1"/>
  <c r="Q171" i="1"/>
  <c r="Q1029" i="1"/>
  <c r="Q740" i="1"/>
  <c r="Q375" i="1"/>
  <c r="Q368" i="1"/>
  <c r="Q1389" i="1"/>
  <c r="Q274" i="1"/>
  <c r="Q653" i="1"/>
  <c r="Q1343" i="1"/>
  <c r="Q196" i="1"/>
  <c r="Q1092" i="1"/>
  <c r="Q201" i="1"/>
  <c r="Q526" i="1"/>
  <c r="Q527" i="1"/>
  <c r="Q917" i="1"/>
  <c r="R475" i="1"/>
  <c r="Q1221" i="1"/>
  <c r="Q1353" i="1"/>
  <c r="Q713" i="1"/>
  <c r="Q74" i="1"/>
  <c r="Q46" i="1"/>
  <c r="Q93" i="1"/>
  <c r="Q579" i="1"/>
  <c r="Q520" i="1"/>
  <c r="Q821" i="1"/>
  <c r="Q1004" i="1"/>
  <c r="Q1052" i="1"/>
  <c r="Q752" i="1"/>
  <c r="Q252" i="1"/>
  <c r="Q424" i="1"/>
  <c r="Q378" i="1"/>
  <c r="Q1115" i="1"/>
  <c r="Q584" i="1"/>
  <c r="Q1522" i="1"/>
  <c r="Q1298" i="1"/>
  <c r="Q1127" i="1"/>
  <c r="R1459" i="1"/>
  <c r="Q1275" i="1"/>
  <c r="Q810" i="1"/>
  <c r="Q508" i="1"/>
  <c r="Q553" i="1"/>
  <c r="Q1087" i="1"/>
  <c r="Q603" i="1"/>
  <c r="R948" i="1"/>
  <c r="Q876" i="1"/>
  <c r="Q1253" i="1"/>
  <c r="R1968" i="1"/>
  <c r="Q1272" i="1"/>
  <c r="Q569" i="1"/>
  <c r="Q819" i="1"/>
  <c r="Q198" i="1"/>
  <c r="Q1041" i="1"/>
  <c r="Q1202" i="1"/>
  <c r="Q416" i="1"/>
  <c r="Q233" i="1"/>
  <c r="Q1254" i="1"/>
  <c r="R1990" i="1"/>
  <c r="R1915" i="1"/>
  <c r="Q728" i="1"/>
  <c r="R966" i="1"/>
  <c r="R976" i="1"/>
  <c r="R1435" i="1"/>
  <c r="R1477" i="1"/>
  <c r="R1935" i="1"/>
  <c r="R1455" i="1"/>
  <c r="Q873" i="1"/>
  <c r="Q1286" i="1"/>
  <c r="Q1267" i="1"/>
  <c r="Q232" i="1"/>
  <c r="R958" i="1"/>
  <c r="R1922" i="1"/>
  <c r="R1961" i="1"/>
  <c r="R459" i="1"/>
  <c r="R501" i="1"/>
  <c r="R1429" i="1"/>
  <c r="Q812" i="1"/>
  <c r="Q1081" i="1"/>
  <c r="Q1124" i="1"/>
  <c r="Q1310" i="1"/>
  <c r="Q572" i="1"/>
  <c r="R960" i="1"/>
  <c r="R999" i="1"/>
  <c r="R1458" i="1"/>
  <c r="R1497" i="1"/>
  <c r="R1955" i="1"/>
  <c r="R461" i="1"/>
  <c r="Q856" i="1"/>
  <c r="Q204" i="1"/>
  <c r="Q1270" i="1"/>
  <c r="Q1147" i="1"/>
  <c r="R952" i="1"/>
  <c r="Q1128" i="1"/>
  <c r="Q1218" i="1"/>
  <c r="Q290" i="1"/>
  <c r="Q267" i="1"/>
  <c r="Q1075" i="1"/>
  <c r="Q715" i="1"/>
  <c r="Q702" i="1"/>
  <c r="Q1037" i="1"/>
  <c r="Q1031" i="1"/>
  <c r="Q655" i="1"/>
  <c r="Q1402" i="1"/>
  <c r="Q571" i="1"/>
  <c r="Q24" i="1"/>
  <c r="Q112" i="1"/>
  <c r="Q84" i="1"/>
  <c r="Q61" i="1"/>
  <c r="Q78" i="1"/>
  <c r="Q308" i="1"/>
  <c r="Q722" i="1"/>
  <c r="Q1014" i="1"/>
  <c r="Q1381" i="1"/>
  <c r="Q1384" i="1"/>
  <c r="Q297" i="1"/>
  <c r="Q761" i="1"/>
  <c r="Q1413" i="1"/>
  <c r="Q234" i="1"/>
  <c r="Q1058" i="1"/>
  <c r="Q1167" i="1"/>
  <c r="Q426" i="1"/>
  <c r="Q309" i="1"/>
  <c r="R1974" i="1"/>
  <c r="Q1334" i="1"/>
  <c r="Q878" i="1"/>
  <c r="Q1203" i="1"/>
  <c r="Q87" i="1"/>
  <c r="Q36" i="1"/>
  <c r="Q155" i="1"/>
  <c r="Q1324" i="1"/>
  <c r="Q402" i="1"/>
  <c r="Q665" i="1"/>
  <c r="Q635" i="1"/>
  <c r="Q1160" i="1"/>
  <c r="Q1177" i="1"/>
  <c r="Q374" i="1"/>
  <c r="Q1392" i="1"/>
  <c r="Q1505" i="1"/>
  <c r="Q538" i="1"/>
  <c r="Q293" i="1"/>
  <c r="Q887" i="1"/>
  <c r="Q218" i="1"/>
  <c r="Q1050" i="1"/>
  <c r="R1466" i="1"/>
  <c r="R922" i="1"/>
  <c r="Q1263" i="1"/>
  <c r="Q76" i="1"/>
  <c r="Q60" i="1"/>
  <c r="Q80" i="1"/>
  <c r="Q162" i="1"/>
  <c r="Q902" i="1"/>
  <c r="Q825" i="1"/>
  <c r="Q524" i="1"/>
  <c r="Q638" i="1"/>
  <c r="Q804" i="1"/>
  <c r="Q1509" i="1"/>
  <c r="Q1524" i="1"/>
  <c r="Q1046" i="1"/>
  <c r="Q864" i="1"/>
  <c r="Q279" i="1"/>
  <c r="Q411" i="1"/>
  <c r="Q788" i="1"/>
  <c r="Q1287" i="1"/>
  <c r="Q384" i="1"/>
  <c r="R1981" i="1"/>
  <c r="Q1144" i="1"/>
  <c r="Q832" i="1"/>
  <c r="Q1205" i="1"/>
  <c r="Q225" i="1"/>
  <c r="Q677" i="1"/>
  <c r="Q1335" i="1"/>
  <c r="R924" i="1"/>
  <c r="Q1236" i="1"/>
  <c r="Q613" i="1"/>
  <c r="R1489" i="1"/>
  <c r="Q1273" i="1"/>
  <c r="Q855" i="1"/>
  <c r="Q273" i="1"/>
  <c r="Q643" i="1"/>
  <c r="Q847" i="1"/>
  <c r="Q271" i="1"/>
  <c r="Q800" i="1"/>
  <c r="Q899" i="1"/>
  <c r="Q1234" i="1"/>
  <c r="R1926" i="1"/>
  <c r="R1433" i="1"/>
  <c r="Q554" i="1"/>
  <c r="R1994" i="1"/>
  <c r="R495" i="1"/>
  <c r="R1419" i="1"/>
  <c r="R1461" i="1"/>
  <c r="R1919" i="1"/>
  <c r="R992" i="1"/>
  <c r="Q1229" i="1"/>
  <c r="Q814" i="1"/>
  <c r="Q801" i="1"/>
  <c r="Q1350" i="1"/>
  <c r="Q823" i="1"/>
  <c r="R1487" i="1"/>
  <c r="R1945" i="1"/>
  <c r="R1980" i="1"/>
  <c r="R485" i="1"/>
  <c r="R996" i="1"/>
  <c r="Q664" i="1"/>
  <c r="Q777" i="1"/>
  <c r="Q1153" i="1"/>
  <c r="Q1288" i="1"/>
  <c r="Q1368" i="1"/>
  <c r="R939" i="1"/>
  <c r="R980" i="1"/>
  <c r="R1439" i="1"/>
  <c r="R1481" i="1"/>
  <c r="R1939" i="1"/>
  <c r="R993" i="1"/>
  <c r="Q1314" i="1"/>
  <c r="Q509" i="1"/>
  <c r="Q1043" i="1"/>
  <c r="Q731" i="1"/>
  <c r="R928" i="1"/>
  <c r="Q567" i="1"/>
  <c r="Q199" i="1"/>
  <c r="Q1064" i="1"/>
  <c r="Q25" i="1"/>
  <c r="Q1013" i="1"/>
  <c r="Q340" i="1"/>
  <c r="Q1366" i="1"/>
  <c r="Q836" i="1"/>
  <c r="Q1023" i="1"/>
  <c r="Q634" i="1"/>
  <c r="Q894" i="1"/>
  <c r="R954" i="1"/>
  <c r="Q148" i="1"/>
  <c r="Q128" i="1"/>
  <c r="Q125" i="1"/>
  <c r="Q92" i="1"/>
  <c r="Q1026" i="1"/>
  <c r="Q795" i="1"/>
  <c r="Q1114" i="1"/>
  <c r="Q566" i="1"/>
  <c r="Q852" i="1"/>
  <c r="Q404" i="1"/>
  <c r="Q848" i="1"/>
  <c r="Q1100" i="1"/>
  <c r="Q1504" i="1"/>
  <c r="Q1011" i="1"/>
  <c r="Q530" i="1"/>
  <c r="Q839" i="1"/>
  <c r="Q1172" i="1"/>
  <c r="Q401" i="1"/>
  <c r="R1424" i="1"/>
  <c r="Q757" i="1"/>
  <c r="Q1001" i="1"/>
  <c r="Q911" i="1"/>
  <c r="Q150" i="1"/>
  <c r="Q104" i="1"/>
  <c r="Q64" i="1"/>
  <c r="Q915" i="1"/>
  <c r="Q419" i="1"/>
  <c r="Q390" i="1"/>
  <c r="Q533" i="1"/>
  <c r="Q298" i="1"/>
  <c r="Q872" i="1"/>
  <c r="Q317" i="1"/>
  <c r="Q1375" i="1"/>
  <c r="Q796" i="1"/>
  <c r="Q880" i="1"/>
  <c r="Q1393" i="1"/>
  <c r="Q1117" i="1"/>
  <c r="Q229" i="1"/>
  <c r="Q1135" i="1"/>
  <c r="R1984" i="1"/>
  <c r="Q771" i="1"/>
  <c r="Q389" i="1"/>
  <c r="Q95" i="1"/>
  <c r="Q135" i="1"/>
  <c r="Q17" i="1"/>
  <c r="Q146" i="1"/>
  <c r="Q598" i="1"/>
  <c r="Q413" i="1"/>
  <c r="Q1525" i="1"/>
  <c r="Q688" i="1"/>
  <c r="Q1083" i="1"/>
  <c r="Q1329" i="1"/>
  <c r="Q565" i="1"/>
  <c r="Q685" i="1"/>
  <c r="Q1326" i="1"/>
  <c r="Q562" i="1"/>
  <c r="Q329" i="1"/>
  <c r="Q649" i="1"/>
  <c r="Q514" i="1"/>
  <c r="Q1235" i="1"/>
  <c r="R1431" i="1"/>
  <c r="R942" i="1"/>
  <c r="Q593" i="1"/>
  <c r="Q1040" i="1"/>
  <c r="Q790" i="1"/>
  <c r="Q1321" i="1"/>
  <c r="Q250" i="1"/>
  <c r="Q336" i="1"/>
  <c r="Q238" i="1"/>
  <c r="Q718" i="1"/>
  <c r="R1422" i="1"/>
  <c r="R926" i="1"/>
  <c r="Q830" i="1"/>
  <c r="Q570" i="1"/>
  <c r="Q786" i="1"/>
  <c r="Q849" i="1"/>
  <c r="Q1225" i="1"/>
  <c r="Q754" i="1"/>
  <c r="Q680" i="1"/>
  <c r="Q1239" i="1"/>
  <c r="R1440" i="1"/>
  <c r="R488" i="1"/>
  <c r="Q396" i="1"/>
  <c r="R1978" i="1"/>
  <c r="R479" i="1"/>
  <c r="R983" i="1"/>
  <c r="R1442" i="1"/>
  <c r="R1488" i="1"/>
  <c r="Q700" i="1"/>
  <c r="Q1346" i="1"/>
  <c r="Q1108" i="1"/>
  <c r="Q1521" i="1"/>
  <c r="Q1073" i="1"/>
  <c r="Q1411" i="1"/>
  <c r="R1471" i="1"/>
  <c r="R1929" i="1"/>
  <c r="R1964" i="1"/>
  <c r="R466" i="1"/>
  <c r="R977" i="1"/>
  <c r="Q1498" i="1"/>
  <c r="Q1245" i="1"/>
  <c r="Q738" i="1"/>
  <c r="Q381" i="1"/>
  <c r="Q1186" i="1"/>
  <c r="R935" i="1"/>
  <c r="R499" i="1"/>
  <c r="R1423" i="1"/>
  <c r="R1465" i="1"/>
  <c r="R1923" i="1"/>
  <c r="R469" i="1"/>
  <c r="Q1327" i="1"/>
  <c r="Q1337" i="1"/>
  <c r="Q773" i="1"/>
  <c r="Q592" i="1"/>
  <c r="R933" i="1"/>
  <c r="Q68" i="1"/>
  <c r="Q235" i="1"/>
  <c r="Q661" i="1"/>
  <c r="Q188" i="1"/>
  <c r="Q137" i="1"/>
  <c r="Q591" i="1"/>
  <c r="Q1349" i="1"/>
  <c r="Q1179" i="1"/>
  <c r="Q1220" i="1"/>
  <c r="Q916" i="1"/>
  <c r="Q220" i="1"/>
  <c r="Q1120" i="1"/>
  <c r="Q826" i="1"/>
  <c r="Q21" i="1"/>
  <c r="Q101" i="1"/>
  <c r="Q56" i="1"/>
  <c r="Q189" i="1"/>
  <c r="Q564" i="1"/>
  <c r="Q1104" i="1"/>
  <c r="Q1357" i="1"/>
  <c r="Q639" i="1"/>
  <c r="Q517" i="1"/>
  <c r="Q1051" i="1"/>
  <c r="Q779" i="1"/>
  <c r="Q1404" i="1"/>
  <c r="Q912" i="1"/>
  <c r="Q313" i="1"/>
  <c r="Q583" i="1"/>
  <c r="Q1396" i="1"/>
  <c r="Q1291" i="1"/>
  <c r="Q725" i="1"/>
  <c r="R1949" i="1"/>
  <c r="Q904" i="1"/>
  <c r="Q222" i="1"/>
  <c r="Q184" i="1"/>
  <c r="Q14" i="1"/>
  <c r="Q179" i="1"/>
  <c r="Q99" i="1"/>
  <c r="Q1061" i="1"/>
  <c r="Q1333" i="1"/>
  <c r="Q822" i="1"/>
  <c r="Q687" i="1"/>
  <c r="Q1163" i="1"/>
  <c r="Q704" i="1"/>
  <c r="Q539" i="1"/>
  <c r="Q216" i="1"/>
  <c r="Q361" i="1"/>
  <c r="Q892" i="1"/>
  <c r="Q1416" i="1"/>
  <c r="Q666" i="1"/>
  <c r="Q1271" i="1"/>
  <c r="Q394" i="1"/>
  <c r="R1438" i="1"/>
  <c r="Q551" i="1"/>
  <c r="R953" i="1"/>
  <c r="Q30" i="1"/>
  <c r="Q194" i="1"/>
  <c r="Q118" i="1"/>
  <c r="Q28" i="1"/>
  <c r="Q334" i="1"/>
  <c r="Q1215" i="1"/>
  <c r="Q230" i="1"/>
  <c r="Q1210" i="1"/>
  <c r="Q1145" i="1"/>
  <c r="Q637" i="1"/>
  <c r="Q228" i="1"/>
  <c r="Q574" i="1"/>
  <c r="Q260" i="1"/>
  <c r="Q1134" i="1"/>
  <c r="Q656" i="1"/>
  <c r="Q315" i="1"/>
  <c r="Q882" i="1"/>
  <c r="Q601" i="1"/>
  <c r="R1952" i="1"/>
  <c r="Q742" i="1"/>
  <c r="Q623" i="1"/>
  <c r="Q546" i="1"/>
  <c r="Q765" i="1"/>
  <c r="Q1142" i="1"/>
  <c r="Q837" i="1"/>
  <c r="Q223" i="1"/>
  <c r="Q799" i="1"/>
  <c r="Q510" i="1"/>
  <c r="R473" i="1"/>
  <c r="Q398" i="1"/>
  <c r="Q1098" i="1"/>
  <c r="Q253" i="1"/>
  <c r="Q785" i="1"/>
  <c r="Q759" i="1"/>
  <c r="Q1552" i="1"/>
  <c r="Q875" i="1"/>
  <c r="Q1305" i="1"/>
  <c r="Q1280" i="1"/>
  <c r="R491" i="1"/>
  <c r="R1457" i="1"/>
  <c r="Q1307" i="1"/>
  <c r="R1962" i="1"/>
  <c r="R460" i="1"/>
  <c r="R502" i="1"/>
  <c r="R1426" i="1"/>
  <c r="R1472" i="1"/>
  <c r="Q323" i="1"/>
  <c r="Q1313" i="1"/>
  <c r="R945" i="1"/>
  <c r="Q1362" i="1"/>
  <c r="Q686" i="1"/>
  <c r="Q744" i="1"/>
  <c r="R1452" i="1"/>
  <c r="R1494" i="1"/>
  <c r="R1948" i="1"/>
  <c r="R1991" i="1"/>
  <c r="R500" i="1"/>
  <c r="Q1383" i="1"/>
  <c r="Q242" i="1"/>
  <c r="Q590" i="1"/>
  <c r="Q1056" i="1"/>
  <c r="Q299" i="1"/>
  <c r="R1982" i="1"/>
  <c r="R483" i="1"/>
  <c r="R987" i="1"/>
  <c r="R1446" i="1"/>
  <c r="R1492" i="1"/>
  <c r="Q1045" i="1"/>
  <c r="Q523" i="1"/>
  <c r="Q1400" i="1"/>
  <c r="Q306" i="1"/>
  <c r="Q1198" i="1"/>
  <c r="Q144" i="1"/>
  <c r="Q1168" i="1"/>
  <c r="Q663" i="1"/>
  <c r="Q192" i="1"/>
  <c r="Q55" i="1"/>
  <c r="Q1217" i="1"/>
  <c r="Q412" i="1"/>
  <c r="Q328" i="1"/>
  <c r="Q1318" i="1"/>
  <c r="Q1219" i="1"/>
  <c r="Q360" i="1"/>
  <c r="Q1506" i="1"/>
  <c r="Q1299" i="1"/>
  <c r="Q195" i="1"/>
  <c r="Q63" i="1"/>
  <c r="Q107" i="1"/>
  <c r="Q115" i="1"/>
  <c r="Q859" i="1"/>
  <c r="Q1094" i="1"/>
  <c r="Q914" i="1"/>
  <c r="Q1072" i="1"/>
  <c r="Q330" i="1"/>
  <c r="Q513" i="1"/>
  <c r="Q1204" i="1"/>
  <c r="Q748" i="1"/>
  <c r="Q1500" i="1"/>
  <c r="Q794" i="1"/>
  <c r="Q684" i="1"/>
  <c r="Q1397" i="1"/>
  <c r="Q1006" i="1"/>
  <c r="Q893" i="1"/>
  <c r="R979" i="1"/>
  <c r="Q883" i="1"/>
  <c r="Q895" i="1"/>
  <c r="Q91" i="1"/>
  <c r="Q39" i="1"/>
  <c r="Q35" i="1"/>
  <c r="Q161" i="1"/>
  <c r="Q1099" i="1"/>
  <c r="Q1112" i="1"/>
  <c r="Q889" i="1"/>
  <c r="Q1360" i="1"/>
  <c r="Q337" i="1"/>
  <c r="Q881" i="1"/>
  <c r="Q1146" i="1"/>
  <c r="Q866" i="1"/>
  <c r="Q607" i="1"/>
  <c r="Q874" i="1"/>
  <c r="Q858" i="1"/>
  <c r="Q682" i="1"/>
  <c r="Q868" i="1"/>
  <c r="Q577" i="1"/>
  <c r="R1963" i="1"/>
  <c r="Q780" i="1"/>
  <c r="Q1183" i="1"/>
  <c r="Q187" i="1"/>
  <c r="Q140" i="1"/>
  <c r="Q23" i="1"/>
  <c r="Q170" i="1"/>
  <c r="Q371" i="1"/>
  <c r="Q616" i="1"/>
  <c r="Q1035" i="1"/>
  <c r="Q1394" i="1"/>
  <c r="Q1332" i="1"/>
  <c r="Q678" i="1"/>
  <c r="Q597" i="1"/>
  <c r="Q1398" i="1"/>
  <c r="Q418" i="1"/>
  <c r="Q243" i="1"/>
  <c r="Q719" i="1"/>
  <c r="Q1008" i="1"/>
  <c r="Q239" i="1"/>
  <c r="Q1338" i="1"/>
  <c r="R986" i="1"/>
  <c r="Q573" i="1"/>
  <c r="Q1057" i="1"/>
  <c r="Q701" i="1"/>
  <c r="Q1320" i="1"/>
  <c r="Q1279" i="1"/>
  <c r="Q1248" i="1"/>
  <c r="Q1136" i="1"/>
  <c r="Q532" i="1"/>
  <c r="R925" i="1"/>
  <c r="R1947" i="1"/>
  <c r="Q1089" i="1"/>
  <c r="Q379" i="1"/>
  <c r="Q833" i="1"/>
  <c r="Q1133" i="1"/>
  <c r="Q560" i="1"/>
  <c r="Q1170" i="1"/>
  <c r="Q400" i="1"/>
  <c r="Q1242" i="1"/>
  <c r="Q1296" i="1"/>
  <c r="R1965" i="1"/>
  <c r="Q519" i="1"/>
  <c r="Q327" i="1"/>
  <c r="R1946" i="1"/>
  <c r="R1985" i="1"/>
  <c r="R486" i="1"/>
  <c r="R990" i="1"/>
  <c r="R1453" i="1"/>
  <c r="Q792" i="1"/>
  <c r="Q407" i="1"/>
  <c r="R967" i="1"/>
  <c r="Q1376" i="1"/>
  <c r="Q867" i="1"/>
  <c r="Q1143" i="1"/>
  <c r="R1436" i="1"/>
  <c r="R1478" i="1"/>
  <c r="R1932" i="1"/>
  <c r="R1975" i="1"/>
  <c r="R484" i="1"/>
  <c r="Q789" i="1"/>
  <c r="Q1090" i="1"/>
  <c r="Q339" i="1"/>
  <c r="Q1367" i="1"/>
  <c r="Q1316" i="1"/>
  <c r="R1966" i="1"/>
  <c r="R464" i="1"/>
  <c r="R971" i="1"/>
  <c r="R1430" i="1"/>
  <c r="R1476" i="1"/>
  <c r="Q1067" i="1"/>
  <c r="Q606" i="1"/>
  <c r="R961" i="1"/>
  <c r="Q1096" i="1"/>
  <c r="Q1399" i="1"/>
  <c r="Q191" i="1"/>
  <c r="Q820" i="1"/>
  <c r="Q829" i="1"/>
  <c r="Q159" i="1"/>
  <c r="Q156" i="1"/>
  <c r="Q1171" i="1"/>
  <c r="Q208" i="1"/>
  <c r="Q660" i="1"/>
  <c r="Q650" i="1"/>
  <c r="Q275" i="1"/>
  <c r="Q723" i="1"/>
  <c r="Q907" i="1"/>
  <c r="Q1140" i="1"/>
  <c r="Q176" i="1"/>
  <c r="Q57" i="1"/>
  <c r="Q181" i="1"/>
  <c r="Q50" i="1"/>
  <c r="Q511" i="1"/>
  <c r="Q254" i="1"/>
  <c r="Q843" i="1"/>
  <c r="Q645" i="1"/>
  <c r="Q1410" i="1"/>
  <c r="Q705" i="1"/>
  <c r="Q760" i="1"/>
  <c r="Q681" i="1"/>
  <c r="Q200" i="1"/>
  <c r="Q1371" i="1"/>
  <c r="Q316" i="1"/>
  <c r="Q1125" i="1"/>
  <c r="Q1278" i="1"/>
  <c r="Q380" i="1"/>
  <c r="R1920" i="1"/>
  <c r="Q550" i="1"/>
  <c r="Q609" i="1"/>
  <c r="Q141" i="1"/>
  <c r="Q29" i="1"/>
  <c r="Q182" i="1"/>
  <c r="Q19" i="1"/>
  <c r="Q614" i="1"/>
  <c r="Q662" i="1"/>
  <c r="Q1189" i="1"/>
  <c r="Q1344" i="1"/>
  <c r="Q1412" i="1"/>
  <c r="Q561" i="1"/>
  <c r="Q870" i="1"/>
  <c r="Q244" i="1"/>
  <c r="Q860" i="1"/>
  <c r="Q1077" i="1"/>
  <c r="Q1137" i="1"/>
  <c r="Q255" i="1"/>
  <c r="Q1363" i="1"/>
  <c r="Q1074" i="1"/>
  <c r="R1000" i="1"/>
  <c r="Q422" i="1"/>
  <c r="Q672" i="1"/>
  <c r="Q100" i="1"/>
  <c r="Q123" i="1"/>
  <c r="Q13" i="1"/>
  <c r="Q133" i="1"/>
  <c r="Q318" i="1"/>
  <c r="Q1030" i="1"/>
  <c r="Q1200" i="1"/>
  <c r="Q217" i="1"/>
  <c r="Q1517" i="1"/>
  <c r="Q1415" i="1"/>
  <c r="Q1519" i="1"/>
  <c r="Q214" i="1"/>
  <c r="Q631" i="1"/>
  <c r="Q624" i="1"/>
  <c r="Q884" i="1"/>
  <c r="Q669" i="1"/>
  <c r="Q528" i="1"/>
  <c r="Q535" i="1"/>
  <c r="R1931" i="1"/>
  <c r="Q1510" i="1"/>
  <c r="Q1352" i="1"/>
  <c r="Q865" i="1"/>
  <c r="Q1356" i="1"/>
  <c r="Q227" i="1"/>
  <c r="Q640" i="1"/>
  <c r="Q588" i="1"/>
  <c r="Q1247" i="1"/>
  <c r="R1958" i="1"/>
  <c r="R1468" i="1"/>
  <c r="Q1325" i="1"/>
  <c r="Q717" i="1"/>
  <c r="Q259" i="1"/>
  <c r="Q257" i="1"/>
  <c r="Q326" i="1"/>
  <c r="Q675" i="1"/>
  <c r="Q1276" i="1"/>
  <c r="Q1149" i="1"/>
  <c r="Q612" i="1"/>
  <c r="R1482" i="1"/>
  <c r="Q246" i="1"/>
  <c r="Q1111" i="1"/>
  <c r="R1930" i="1"/>
  <c r="R1969" i="1"/>
  <c r="R467" i="1"/>
  <c r="R974" i="1"/>
  <c r="R1437" i="1"/>
  <c r="Q245" i="1"/>
  <c r="Q1206" i="1"/>
  <c r="R946" i="1"/>
  <c r="Q1244" i="1"/>
  <c r="Q1290" i="1"/>
  <c r="R930" i="1"/>
  <c r="R1420" i="1"/>
  <c r="R1462" i="1"/>
  <c r="R1916" i="1"/>
  <c r="R1959" i="1"/>
  <c r="R465" i="1"/>
  <c r="Q1012" i="1"/>
  <c r="Q1409" i="1"/>
  <c r="Q863" i="1"/>
  <c r="Q1107" i="1"/>
  <c r="R968" i="1"/>
  <c r="R1950" i="1"/>
  <c r="R1989" i="1"/>
  <c r="R490" i="1"/>
  <c r="R997" i="1"/>
  <c r="R1460" i="1"/>
  <c r="Q630" i="1"/>
  <c r="Q679" i="1"/>
  <c r="R940" i="1"/>
  <c r="Q766" i="1"/>
  <c r="Q1258" i="1"/>
  <c r="Q120" i="1"/>
  <c r="Q753" i="1"/>
  <c r="Q776" i="1"/>
  <c r="Q746" i="1"/>
  <c r="Q173" i="1"/>
  <c r="Q1054" i="1"/>
  <c r="Q1511" i="1"/>
  <c r="Q53" i="1"/>
  <c r="Q1407" i="1"/>
  <c r="Q287" i="1"/>
  <c r="Q1055" i="1"/>
  <c r="Q807" i="1"/>
  <c r="Q365" i="1"/>
  <c r="Q103" i="1"/>
  <c r="Q12" i="1"/>
  <c r="Q167" i="1"/>
  <c r="Q282" i="1"/>
  <c r="Q834" i="1"/>
  <c r="Q370" i="1"/>
  <c r="Q397" i="1"/>
  <c r="Q1122" i="1"/>
  <c r="Q1130" i="1"/>
  <c r="Q1018" i="1"/>
  <c r="Q1207" i="1"/>
  <c r="Q256" i="1"/>
  <c r="Q1339" i="1"/>
  <c r="Q817" i="1"/>
  <c r="Q726" i="1"/>
  <c r="Q403" i="1"/>
  <c r="Q207" i="1"/>
  <c r="Q1237" i="1"/>
  <c r="R489" i="1"/>
  <c r="Q862" i="1"/>
  <c r="Q1297" i="1"/>
  <c r="Q193" i="1"/>
  <c r="Q154" i="1"/>
  <c r="Q54" i="1"/>
  <c r="Q160" i="1"/>
  <c r="Q289" i="1"/>
  <c r="Q659" i="1"/>
  <c r="Q1141" i="1"/>
  <c r="Q1009" i="1"/>
  <c r="Q1093" i="1"/>
  <c r="Q241" i="1"/>
  <c r="Q409" i="1"/>
  <c r="Q248" i="1"/>
  <c r="Q1354" i="1"/>
  <c r="Q581" i="1"/>
  <c r="Q709" i="1"/>
  <c r="Q197" i="1"/>
  <c r="Q595" i="1"/>
  <c r="Q803" i="1"/>
  <c r="Q586" i="1"/>
  <c r="Q1526" i="1"/>
  <c r="Q918" i="1"/>
  <c r="Q109" i="1"/>
  <c r="Q158" i="1"/>
  <c r="Q168" i="1"/>
  <c r="Q77" i="1"/>
  <c r="Q1176" i="1"/>
  <c r="Q209" i="1"/>
  <c r="Q706" i="1"/>
  <c r="Q589" i="1"/>
  <c r="Q703" i="1"/>
  <c r="Q1502" i="1"/>
  <c r="Q304" i="1"/>
  <c r="Q1161" i="1"/>
  <c r="Q781" i="1"/>
  <c r="Q1373" i="1"/>
  <c r="Q1401" i="1"/>
  <c r="Q322" i="1"/>
  <c r="Q891" i="1"/>
  <c r="Q695" i="1"/>
  <c r="R504" i="1"/>
  <c r="Q1071" i="1"/>
  <c r="Q311" i="1"/>
  <c r="Q608" i="1"/>
  <c r="Q809" i="1"/>
  <c r="Q683" i="1"/>
  <c r="Q410" i="1"/>
  <c r="Q758" i="1"/>
  <c r="Q1238" i="1"/>
  <c r="R1475" i="1"/>
  <c r="R981" i="1"/>
  <c r="Q1088" i="1"/>
  <c r="Q617" i="1"/>
  <c r="Q521" i="1"/>
  <c r="Q338" i="1"/>
  <c r="Q711" i="1"/>
  <c r="Q1277" i="1"/>
  <c r="Q1060" i="1"/>
  <c r="Q585" i="1"/>
  <c r="Q393" i="1"/>
  <c r="R998" i="1"/>
  <c r="Q1303" i="1"/>
  <c r="Q815" i="1"/>
  <c r="R1495" i="1"/>
  <c r="R1953" i="1"/>
  <c r="R1988" i="1"/>
  <c r="R493" i="1"/>
  <c r="R1421" i="1"/>
  <c r="Q827" i="1"/>
  <c r="Q425" i="1"/>
  <c r="Q1184" i="1"/>
  <c r="Q1289" i="1"/>
  <c r="Q1250" i="1"/>
  <c r="R955" i="1"/>
  <c r="R984" i="1"/>
  <c r="R1443" i="1"/>
  <c r="R1485" i="1"/>
  <c r="R1943" i="1"/>
  <c r="R991" i="1"/>
  <c r="Q1281" i="1"/>
  <c r="Q1129" i="1"/>
  <c r="Q1501" i="1"/>
  <c r="Q272" i="1"/>
  <c r="R947" i="1"/>
  <c r="R1934" i="1"/>
  <c r="R1973" i="1"/>
  <c r="R474" i="1"/>
  <c r="R978" i="1"/>
  <c r="R1441" i="1"/>
  <c r="Q699" i="1"/>
  <c r="Q1264" i="1"/>
  <c r="R962" i="1"/>
  <c r="Q1034" i="1"/>
  <c r="Q1358" i="1"/>
  <c r="Q127" i="1"/>
  <c r="Q636" i="1"/>
  <c r="Q1003" i="1"/>
  <c r="Q1138" i="1"/>
  <c r="Q26" i="1"/>
  <c r="Q278" i="1"/>
  <c r="Q377" i="1"/>
  <c r="Q165" i="1"/>
  <c r="Q921" i="1"/>
  <c r="Q1156" i="1"/>
  <c r="Q1212" i="1"/>
  <c r="Q710" i="1"/>
  <c r="R1917" i="1"/>
  <c r="Q86" i="1"/>
  <c r="Q43" i="1"/>
  <c r="Q139" i="1"/>
  <c r="Q51" i="1"/>
  <c r="Q386" i="1"/>
  <c r="Q525" i="1"/>
  <c r="Q1132" i="1"/>
  <c r="Q648" i="1"/>
  <c r="Q362" i="1"/>
  <c r="Q505" i="1"/>
  <c r="Q762" i="1"/>
  <c r="Q1080" i="1"/>
  <c r="Q1095" i="1"/>
  <c r="Q1101" i="1"/>
  <c r="Q1121" i="1"/>
  <c r="Q828" i="1"/>
  <c r="Q1285" i="1"/>
  <c r="Q838" i="1"/>
  <c r="R1484" i="1"/>
  <c r="Q552" i="1"/>
  <c r="Q1304" i="1"/>
  <c r="Q134" i="1"/>
  <c r="Q121" i="1"/>
  <c r="Q38" i="1"/>
  <c r="Q11" i="1"/>
  <c r="Q587" i="1"/>
  <c r="Q534" i="1"/>
  <c r="Q264" i="1"/>
  <c r="Q727" i="1"/>
  <c r="Q787" i="1"/>
  <c r="Q1020" i="1"/>
  <c r="Q1359" i="1"/>
  <c r="Q896" i="1"/>
  <c r="Q1165" i="1"/>
  <c r="Q693" i="1"/>
  <c r="Q1515" i="1"/>
  <c r="Q1328" i="1"/>
  <c r="Q231" i="1"/>
  <c r="Q1268" i="1"/>
  <c r="Q1292" i="1"/>
  <c r="Q203" i="1"/>
  <c r="Q720" i="1"/>
  <c r="Q124" i="1"/>
  <c r="Q40" i="1"/>
  <c r="Q114" i="1"/>
  <c r="Q143" i="1"/>
  <c r="Q1039" i="1"/>
  <c r="Q1208" i="1"/>
  <c r="Q421" i="1"/>
  <c r="Q782" i="1"/>
  <c r="Q388" i="1"/>
  <c r="Q668" i="1"/>
  <c r="Q373" i="1"/>
  <c r="Q654" i="1"/>
  <c r="Q696" i="1"/>
  <c r="Q1512" i="1"/>
  <c r="Q625" i="1"/>
  <c r="Q1159" i="1"/>
  <c r="Q1261" i="1"/>
  <c r="Q1197" i="1"/>
  <c r="Q1388" i="1"/>
  <c r="Q382" i="1"/>
  <c r="Q210" i="1"/>
  <c r="Q730" i="1"/>
  <c r="Q408" i="1"/>
  <c r="Q1387" i="1"/>
  <c r="Q1024" i="1"/>
  <c r="Q903" i="1"/>
  <c r="Q1241" i="1"/>
  <c r="R988" i="1"/>
  <c r="R1456" i="1"/>
  <c r="Q1211" i="1"/>
  <c r="Q1390" i="1"/>
  <c r="Q813" i="1"/>
  <c r="Q869" i="1"/>
  <c r="Q1047" i="1"/>
  <c r="Q691" i="1"/>
  <c r="R937" i="1"/>
  <c r="Q1257" i="1"/>
  <c r="Q507" i="1"/>
  <c r="R463" i="1"/>
  <c r="Q1249" i="1"/>
  <c r="Q1017" i="1"/>
  <c r="R1479" i="1"/>
  <c r="R1937" i="1"/>
  <c r="R1972" i="1"/>
  <c r="R477" i="1"/>
  <c r="R985" i="1"/>
  <c r="Q1230" i="1"/>
  <c r="Q599" i="1"/>
  <c r="Q415" i="1"/>
  <c r="Q1185" i="1"/>
  <c r="Q285" i="1"/>
  <c r="R931" i="1"/>
  <c r="R503" i="1"/>
  <c r="R1427" i="1"/>
  <c r="R1469" i="1"/>
  <c r="R1927" i="1"/>
  <c r="R470" i="1"/>
  <c r="Q383" i="1"/>
  <c r="Q226" i="1"/>
  <c r="Q335" i="1"/>
  <c r="Q249" i="1"/>
  <c r="R923" i="1"/>
  <c r="R1918" i="1"/>
  <c r="R1957" i="1"/>
  <c r="R1992" i="1"/>
  <c r="R497" i="1"/>
  <c r="R1425" i="1"/>
  <c r="Q1251" i="1"/>
  <c r="Q1554" i="1"/>
  <c r="Q627" i="1"/>
  <c r="Q1518" i="1"/>
  <c r="Q842" i="1"/>
  <c r="Q20" i="1"/>
  <c r="Q522" i="1"/>
  <c r="Q387" i="1"/>
  <c r="Q1015" i="1"/>
  <c r="Q153" i="1"/>
  <c r="Q263" i="1"/>
  <c r="Q755" i="1"/>
  <c r="Q147" i="1"/>
  <c r="Q89" i="1"/>
  <c r="Q301" i="1"/>
  <c r="Q1166" i="1"/>
  <c r="Q626" i="1"/>
  <c r="R1995" i="1"/>
  <c r="Q169" i="1"/>
  <c r="Q122" i="1"/>
  <c r="Q16" i="1"/>
  <c r="Q18" i="1"/>
  <c r="Q844" i="1"/>
  <c r="Q605" i="1"/>
  <c r="Q1351" i="1"/>
  <c r="Q1391" i="1"/>
  <c r="Q512" i="1"/>
  <c r="Q756" i="1"/>
  <c r="Q1152" i="1"/>
  <c r="Q258" i="1"/>
  <c r="Q778" i="1"/>
  <c r="Q1315" i="1"/>
  <c r="Q909" i="1"/>
  <c r="Q1382" i="1"/>
  <c r="Q1259" i="1"/>
  <c r="Q897" i="1"/>
  <c r="R472" i="1"/>
  <c r="Q1078" i="1"/>
  <c r="Q835" i="1"/>
  <c r="Q151" i="1"/>
  <c r="Q48" i="1"/>
  <c r="Q88" i="1"/>
  <c r="Q145" i="1"/>
  <c r="Q1150" i="1"/>
  <c r="Q1062" i="1"/>
  <c r="Q919" i="1"/>
  <c r="Q540" i="1"/>
  <c r="Q1403" i="1"/>
  <c r="Q816" i="1"/>
  <c r="Q420" i="1"/>
  <c r="Q320" i="1"/>
  <c r="Q582" i="1"/>
  <c r="Q291" i="1"/>
  <c r="Q851" i="1"/>
  <c r="Q1295" i="1"/>
  <c r="R964" i="1"/>
  <c r="Q506" i="1"/>
  <c r="Q1355" i="1"/>
  <c r="Q219" i="1"/>
  <c r="R972" i="1"/>
  <c r="Q98" i="1"/>
  <c r="Q41" i="1"/>
  <c r="Q183" i="1"/>
  <c r="Q126" i="1"/>
  <c r="Q372" i="1"/>
  <c r="Q633" i="1"/>
  <c r="Q854" i="1"/>
  <c r="Q898" i="1"/>
  <c r="Q1025" i="1"/>
  <c r="Q1116" i="1"/>
  <c r="Q697" i="1"/>
  <c r="Q277" i="1"/>
  <c r="Q1508" i="1"/>
  <c r="Q364" i="1"/>
  <c r="Q1417" i="1"/>
  <c r="Q1027" i="1"/>
  <c r="Q1262" i="1"/>
  <c r="Q1309" i="1"/>
  <c r="Q237" i="1"/>
  <c r="Q611" i="1"/>
  <c r="Q694" i="1"/>
  <c r="Q1370" i="1"/>
  <c r="Q798" i="1"/>
  <c r="Q853" i="1"/>
  <c r="Q1085" i="1"/>
  <c r="Q295" i="1"/>
  <c r="Q1240" i="1"/>
  <c r="R456" i="1"/>
  <c r="Q1348" i="1"/>
  <c r="Q1228" i="1"/>
  <c r="Q1364" i="1"/>
  <c r="Q1028" i="1"/>
  <c r="Q236" i="1"/>
  <c r="Q1021" i="1"/>
  <c r="Q1246" i="1"/>
  <c r="R959" i="1"/>
  <c r="Q1231" i="1"/>
  <c r="Q676" i="1"/>
  <c r="R1936" i="1"/>
  <c r="Q544" i="1"/>
  <c r="Q716" i="1"/>
  <c r="R1463" i="1"/>
  <c r="R1921" i="1"/>
  <c r="R1956" i="1"/>
  <c r="R458" i="1"/>
  <c r="R969" i="1"/>
  <c r="Q910" i="1"/>
  <c r="Q1330" i="1"/>
  <c r="Q1190" i="1"/>
  <c r="Q1182" i="1"/>
  <c r="Q763" i="1"/>
  <c r="R1986" i="1"/>
  <c r="R487" i="1"/>
  <c r="R994" i="1"/>
  <c r="R1450" i="1"/>
  <c r="R1496" i="1"/>
  <c r="Q736" i="1"/>
  <c r="Q1266" i="1"/>
  <c r="Q548" i="1"/>
  <c r="Q600" i="1"/>
  <c r="Q1340" i="1"/>
  <c r="Q1232" i="1"/>
  <c r="R1483" i="1"/>
  <c r="R1941" i="1"/>
  <c r="R1976" i="1"/>
  <c r="R481" i="1"/>
  <c r="R989" i="1"/>
  <c r="Q1157" i="1"/>
  <c r="Q888" i="1"/>
  <c r="Q692" i="1"/>
  <c r="Q1158" i="1"/>
  <c r="Q840" i="1"/>
  <c r="Q82" i="1"/>
  <c r="Q321" i="1"/>
  <c r="Q845" i="1"/>
  <c r="Q1032" i="1"/>
  <c r="Q81" i="1"/>
  <c r="Q602" i="1"/>
  <c r="Q580" i="1"/>
  <c r="Q166" i="1"/>
  <c r="Q47" i="1"/>
  <c r="Q1395" i="1"/>
  <c r="Q1126" i="1"/>
  <c r="Q558" i="1"/>
  <c r="Q1193" i="1"/>
  <c r="Q186" i="1"/>
  <c r="Q83" i="1"/>
  <c r="Q138" i="1"/>
  <c r="Q129" i="1"/>
  <c r="Q618" i="1"/>
  <c r="Q202" i="1"/>
  <c r="Q399" i="1"/>
  <c r="Q802" i="1"/>
  <c r="Q307" i="1"/>
  <c r="Q240" i="1"/>
  <c r="Q556" i="1"/>
  <c r="Q732" i="1"/>
  <c r="Q747" i="1"/>
  <c r="Q674" i="1"/>
  <c r="Q576" i="1"/>
  <c r="Q806" i="1"/>
  <c r="Q906" i="1"/>
  <c r="Q1036" i="1"/>
  <c r="Q363" i="1"/>
  <c r="Q1070" i="1"/>
  <c r="Q877" i="1"/>
  <c r="Q116" i="1"/>
  <c r="Q163" i="1"/>
  <c r="Q283" i="1"/>
  <c r="Q102" i="1"/>
  <c r="Q619" i="1"/>
  <c r="Q775" i="1"/>
  <c r="Q1065" i="1"/>
  <c r="Q1007" i="1"/>
  <c r="Q268" i="1"/>
  <c r="Q215" i="1"/>
  <c r="Q1048" i="1"/>
  <c r="Q1223" i="1"/>
  <c r="Q549" i="1"/>
  <c r="Q310" i="1"/>
  <c r="Q604" i="1"/>
  <c r="Q369" i="1"/>
  <c r="R934" i="1"/>
  <c r="Q1300" i="1"/>
  <c r="Q213" i="1"/>
  <c r="Q783" i="1"/>
  <c r="R1473" i="1"/>
  <c r="Q142" i="1"/>
  <c r="Q70" i="1"/>
  <c r="Q117" i="1"/>
  <c r="Q66" i="1"/>
  <c r="Q324" i="1"/>
  <c r="Q745" i="1"/>
  <c r="Q294" i="1"/>
  <c r="Q545" i="1"/>
  <c r="Q724" i="1"/>
  <c r="Q1369" i="1"/>
  <c r="Q332" i="1"/>
  <c r="Q518" i="1"/>
  <c r="Q890" i="1"/>
  <c r="Q1082" i="1"/>
  <c r="Q1016" i="1"/>
  <c r="Q1514" i="1"/>
  <c r="R929" i="1"/>
  <c r="Q749" i="1"/>
  <c r="Q657" i="1"/>
  <c r="Q764" i="1"/>
  <c r="Q721" i="1"/>
  <c r="Q516" i="1"/>
  <c r="Q206" i="1"/>
  <c r="Q1378" i="1"/>
  <c r="Q1269" i="1"/>
  <c r="Q831" i="1"/>
  <c r="Q1282" i="1"/>
  <c r="R1933" i="1"/>
  <c r="Q1347" i="1"/>
  <c r="Q818" i="1"/>
  <c r="Q224" i="1"/>
  <c r="Q1331" i="1"/>
  <c r="Q791" i="1"/>
  <c r="Q296" i="1"/>
  <c r="Q658" i="1"/>
  <c r="R938" i="1"/>
  <c r="Q1323" i="1"/>
  <c r="Q1513" i="1"/>
  <c r="R1454" i="1"/>
  <c r="Q1252" i="1"/>
  <c r="Q1317" i="1"/>
  <c r="R1444" i="1"/>
  <c r="R1486" i="1"/>
  <c r="R1940" i="1"/>
  <c r="R1983" i="1"/>
  <c r="R492" i="1"/>
  <c r="Q698" i="1"/>
  <c r="Q1311" i="1"/>
  <c r="Q319" i="1"/>
  <c r="Q615" i="1"/>
  <c r="Q1123" i="1"/>
  <c r="R1970" i="1"/>
  <c r="R468" i="1"/>
  <c r="R975" i="1"/>
  <c r="R1434" i="1"/>
  <c r="R1480" i="1"/>
  <c r="Q1049" i="1"/>
  <c r="Q1164" i="1"/>
  <c r="Q303" i="1"/>
  <c r="Q1284" i="1"/>
  <c r="Q712" i="1"/>
  <c r="Q1155" i="1"/>
  <c r="R1467" i="1"/>
  <c r="R1925" i="1"/>
  <c r="R1960" i="1"/>
  <c r="R462" i="1"/>
  <c r="R973" i="1"/>
  <c r="Q1201" i="1"/>
  <c r="Q1139" i="1"/>
  <c r="Q515" i="1"/>
  <c r="Q1265" i="1"/>
  <c r="Q358" i="1"/>
  <c r="Q31" i="1"/>
  <c r="Q690" i="1"/>
  <c r="Q1523" i="1"/>
  <c r="Q367" i="1"/>
  <c r="Q177" i="1"/>
  <c r="Q262" i="1"/>
  <c r="Q671" i="1"/>
  <c r="Q673" i="1"/>
  <c r="Q175" i="1"/>
  <c r="Q651" i="1"/>
  <c r="Q1209" i="1"/>
  <c r="Q1226" i="1"/>
  <c r="Q1059" i="1"/>
  <c r="Q152" i="1"/>
  <c r="Q185" i="1"/>
  <c r="Q90" i="1"/>
  <c r="Q157" i="1"/>
  <c r="Q750" i="1"/>
  <c r="Q642" i="1"/>
  <c r="Q735" i="1"/>
  <c r="Q1173" i="1"/>
  <c r="Q1214" i="1"/>
  <c r="Q1097" i="1"/>
  <c r="Q531" i="1"/>
  <c r="Q1520" i="1"/>
  <c r="Q1105" i="1"/>
  <c r="Q644" i="1"/>
  <c r="Q1342" i="1"/>
  <c r="Q1005" i="1"/>
  <c r="Q1227" i="1"/>
  <c r="Q1551" i="1"/>
  <c r="Q251" i="1"/>
  <c r="Q265" i="1"/>
  <c r="R1942" i="1"/>
  <c r="Q106" i="1"/>
  <c r="Q59" i="1"/>
  <c r="Q33" i="1"/>
  <c r="Q136" i="1"/>
  <c r="Q284" i="1"/>
  <c r="Q1196" i="1"/>
  <c r="Q325" i="1"/>
  <c r="Q1069" i="1"/>
  <c r="Q392" i="1"/>
  <c r="Q1063" i="1"/>
  <c r="Q886" i="1"/>
  <c r="Q333" i="1"/>
  <c r="Q1066" i="1"/>
  <c r="Q811" i="1"/>
  <c r="Q314" i="1"/>
  <c r="Q547" i="1"/>
  <c r="Q1162" i="1"/>
  <c r="R949" i="1"/>
  <c r="Q1499" i="1"/>
  <c r="Q575" i="1"/>
  <c r="R471" i="1"/>
  <c r="Q52" i="1"/>
  <c r="Q72" i="1"/>
  <c r="Q110" i="1"/>
  <c r="Q58" i="1"/>
  <c r="Q414" i="1"/>
  <c r="Q1406" i="1"/>
  <c r="Q1119" i="1"/>
  <c r="Q767" i="1"/>
  <c r="Q1386" i="1"/>
  <c r="Q1319" i="1"/>
  <c r="Q1192" i="1"/>
  <c r="Q406" i="1"/>
  <c r="Q920" i="1"/>
  <c r="Q850" i="1"/>
  <c r="Q768" i="1"/>
  <c r="Q1312" i="1"/>
  <c r="Q555" i="1"/>
  <c r="Q1553" i="1"/>
  <c r="R951" i="1"/>
  <c r="Q1086" i="1"/>
  <c r="Q266" i="1"/>
  <c r="Q628" i="1"/>
  <c r="Q734" i="1"/>
  <c r="Q568" i="1"/>
  <c r="Q632" i="1"/>
  <c r="Q1131" i="1"/>
  <c r="Q1260" i="1"/>
  <c r="R1447" i="1"/>
  <c r="Q1283" i="1"/>
  <c r="R963" i="1"/>
  <c r="Q1379" i="1"/>
  <c r="Q1216" i="1"/>
  <c r="Q1503" i="1"/>
  <c r="Q857" i="1"/>
  <c r="Q563" i="1"/>
  <c r="Q871" i="1"/>
  <c r="Q1151" i="1"/>
  <c r="Q1194" i="1"/>
  <c r="R970" i="1"/>
  <c r="R927" i="1"/>
  <c r="R965" i="1"/>
  <c r="R1428" i="1"/>
  <c r="R1470" i="1"/>
  <c r="R1924" i="1"/>
  <c r="R1967" i="1"/>
  <c r="R476" i="1"/>
  <c r="Q908" i="1"/>
  <c r="Q1079" i="1"/>
  <c r="Q1109" i="1"/>
  <c r="Q1110" i="1"/>
  <c r="R941" i="1"/>
  <c r="R1954" i="1"/>
  <c r="R1993" i="1"/>
  <c r="R494" i="1"/>
  <c r="R1418" i="1"/>
  <c r="R1464" i="1"/>
  <c r="Q1178" i="1"/>
  <c r="Q733" i="1"/>
  <c r="R956" i="1"/>
  <c r="Q1224" i="1"/>
  <c r="Q1187" i="1"/>
  <c r="Q395" i="1"/>
  <c r="R1448" i="1"/>
  <c r="R1490" i="1"/>
  <c r="R1944" i="1"/>
  <c r="R1987" i="1"/>
  <c r="R496" i="1"/>
  <c r="Q1274" i="1"/>
  <c r="Q1106" i="1"/>
  <c r="Q1102" i="1"/>
  <c r="Q1068" i="1"/>
  <c r="Q300" i="1"/>
  <c r="AF151" i="1"/>
  <c r="AG71" i="1"/>
  <c r="AG72" i="1" s="1"/>
  <c r="AG67" i="1"/>
  <c r="AF145" i="1"/>
  <c r="AF82" i="1"/>
  <c r="AF154" i="1"/>
  <c r="AF87" i="1"/>
  <c r="AF75" i="1"/>
  <c r="AF89" i="1"/>
  <c r="AF140" i="1"/>
  <c r="AF85" i="1"/>
  <c r="AF84" i="1"/>
  <c r="AF74" i="1"/>
  <c r="AF142" i="1"/>
  <c r="AF77" i="1"/>
  <c r="AF149" i="1"/>
  <c r="AF144" i="1"/>
  <c r="AF83" i="1"/>
  <c r="AF86" i="1"/>
  <c r="AF146" i="1"/>
  <c r="AF143" i="1"/>
  <c r="AF88" i="1"/>
  <c r="AF152" i="1"/>
  <c r="AF153" i="1"/>
  <c r="AF78" i="1"/>
  <c r="AF150" i="1"/>
  <c r="AF139" i="1"/>
  <c r="AF79" i="1"/>
  <c r="AF76" i="1"/>
  <c r="AF81" i="1"/>
  <c r="AF147" i="1"/>
  <c r="AF141" i="1"/>
  <c r="AF80" i="1"/>
  <c r="X2610" i="1"/>
  <c r="X2594" i="1"/>
  <c r="X2578" i="1"/>
  <c r="X2562" i="1"/>
  <c r="X2617" i="1"/>
  <c r="X2601" i="1"/>
  <c r="X2585" i="1"/>
  <c r="X2569" i="1"/>
  <c r="X2612" i="1"/>
  <c r="X2596" i="1"/>
  <c r="X2580" i="1"/>
  <c r="X2564" i="1"/>
  <c r="X2548" i="1"/>
  <c r="X2607" i="1"/>
  <c r="X2591" i="1"/>
  <c r="X2575" i="1"/>
  <c r="X2082" i="1"/>
  <c r="X2066" i="1"/>
  <c r="X2050" i="1"/>
  <c r="X2034" i="1"/>
  <c r="X2018" i="1"/>
  <c r="X2002" i="1"/>
  <c r="X1986" i="1"/>
  <c r="X1970" i="1"/>
  <c r="X1954" i="1"/>
  <c r="X1938" i="1"/>
  <c r="X1922" i="1"/>
  <c r="X1906" i="1"/>
  <c r="X1890" i="1"/>
  <c r="X1874" i="1"/>
  <c r="X1858" i="1"/>
  <c r="X1842" i="1"/>
  <c r="X1826" i="1"/>
  <c r="X1810" i="1"/>
  <c r="X2540" i="1"/>
  <c r="X2532" i="1"/>
  <c r="X2524" i="1"/>
  <c r="X2516" i="1"/>
  <c r="X2508" i="1"/>
  <c r="X2500" i="1"/>
  <c r="X2492" i="1"/>
  <c r="X2484" i="1"/>
  <c r="X2476" i="1"/>
  <c r="X2468" i="1"/>
  <c r="X2460" i="1"/>
  <c r="X2452" i="1"/>
  <c r="X2444" i="1"/>
  <c r="X2436" i="1"/>
  <c r="X2428" i="1"/>
  <c r="X2420" i="1"/>
  <c r="X2412" i="1"/>
  <c r="X2404" i="1"/>
  <c r="X2396" i="1"/>
  <c r="X2388" i="1"/>
  <c r="X2380" i="1"/>
  <c r="X2372" i="1"/>
  <c r="X2364" i="1"/>
  <c r="X2356" i="1"/>
  <c r="X2348" i="1"/>
  <c r="X2340" i="1"/>
  <c r="X2332" i="1"/>
  <c r="X2324" i="1"/>
  <c r="X2316" i="1"/>
  <c r="X2308" i="1"/>
  <c r="X2300" i="1"/>
  <c r="X2292" i="1"/>
  <c r="X2284" i="1"/>
  <c r="X2276" i="1"/>
  <c r="X2268" i="1"/>
  <c r="X2260" i="1"/>
  <c r="X2252" i="1"/>
  <c r="X2244" i="1"/>
  <c r="X2236" i="1"/>
  <c r="X2228" i="1"/>
  <c r="X2220" i="1"/>
  <c r="X2212" i="1"/>
  <c r="X2204" i="1"/>
  <c r="X2196" i="1"/>
  <c r="X2188" i="1"/>
  <c r="X2180" i="1"/>
  <c r="X2172" i="1"/>
  <c r="X2164" i="1"/>
  <c r="X2156" i="1"/>
  <c r="X2148" i="1"/>
  <c r="X2140" i="1"/>
  <c r="X2132" i="1"/>
  <c r="X2124" i="1"/>
  <c r="X2116" i="1"/>
  <c r="X2108" i="1"/>
  <c r="X2100" i="1"/>
  <c r="X2092" i="1"/>
  <c r="X2084" i="1"/>
  <c r="X2068" i="1"/>
  <c r="X2052" i="1"/>
  <c r="X2036" i="1"/>
  <c r="X2020" i="1"/>
  <c r="X2004" i="1"/>
  <c r="X1988" i="1"/>
  <c r="X1972" i="1"/>
  <c r="X1956" i="1"/>
  <c r="X1940" i="1"/>
  <c r="X1924" i="1"/>
  <c r="X1908" i="1"/>
  <c r="X1892" i="1"/>
  <c r="X1876" i="1"/>
  <c r="X1860" i="1"/>
  <c r="X1844" i="1"/>
  <c r="X1828" i="1"/>
  <c r="X1812" i="1"/>
  <c r="X2070" i="1"/>
  <c r="X2054" i="1"/>
  <c r="X2038" i="1"/>
  <c r="X2022" i="1"/>
  <c r="X2006" i="1"/>
  <c r="X1990" i="1"/>
  <c r="X1974" i="1"/>
  <c r="X1958" i="1"/>
  <c r="X1942" i="1"/>
  <c r="X1926" i="1"/>
  <c r="X1910" i="1"/>
  <c r="X1894" i="1"/>
  <c r="X1878" i="1"/>
  <c r="X1862" i="1"/>
  <c r="X1846" i="1"/>
  <c r="X1830" i="1"/>
  <c r="X1814" i="1"/>
  <c r="X2555" i="1"/>
  <c r="X2547" i="1"/>
  <c r="X2539" i="1"/>
  <c r="X2531" i="1"/>
  <c r="X2523" i="1"/>
  <c r="X2515" i="1"/>
  <c r="X2507" i="1"/>
  <c r="X2499" i="1"/>
  <c r="X2491" i="1"/>
  <c r="X2483" i="1"/>
  <c r="X2475" i="1"/>
  <c r="X2467" i="1"/>
  <c r="X2459" i="1"/>
  <c r="X2451" i="1"/>
  <c r="X2443" i="1"/>
  <c r="X2435" i="1"/>
  <c r="X2427" i="1"/>
  <c r="X2419" i="1"/>
  <c r="X2411" i="1"/>
  <c r="X2403" i="1"/>
  <c r="X2395" i="1"/>
  <c r="X2387" i="1"/>
  <c r="X2379" i="1"/>
  <c r="X2371" i="1"/>
  <c r="X2363" i="1"/>
  <c r="X2355" i="1"/>
  <c r="X2347" i="1"/>
  <c r="X2339" i="1"/>
  <c r="X2331" i="1"/>
  <c r="X2323" i="1"/>
  <c r="X2315" i="1"/>
  <c r="X2307" i="1"/>
  <c r="X2299" i="1"/>
  <c r="X2291" i="1"/>
  <c r="X2283" i="1"/>
  <c r="X2275" i="1"/>
  <c r="X2267" i="1"/>
  <c r="X2259" i="1"/>
  <c r="X2251" i="1"/>
  <c r="X2243" i="1"/>
  <c r="X2235" i="1"/>
  <c r="X2227" i="1"/>
  <c r="X2219" i="1"/>
  <c r="X2211" i="1"/>
  <c r="X2203" i="1"/>
  <c r="X2195" i="1"/>
  <c r="X2187" i="1"/>
  <c r="X2179" i="1"/>
  <c r="X2171" i="1"/>
  <c r="X2163" i="1"/>
  <c r="X2155" i="1"/>
  <c r="X2147" i="1"/>
  <c r="X2139" i="1"/>
  <c r="X2131" i="1"/>
  <c r="X2123" i="1"/>
  <c r="X2115" i="1"/>
  <c r="X2107" i="1"/>
  <c r="X2099" i="1"/>
  <c r="X2091" i="1"/>
  <c r="X2080" i="1"/>
  <c r="X2064" i="1"/>
  <c r="X2048" i="1"/>
  <c r="X2032" i="1"/>
  <c r="X2016" i="1"/>
  <c r="X2000" i="1"/>
  <c r="X1984" i="1"/>
  <c r="X1968" i="1"/>
  <c r="X1952" i="1"/>
  <c r="X1936" i="1"/>
  <c r="X1920" i="1"/>
  <c r="X1904" i="1"/>
  <c r="X1888" i="1"/>
  <c r="X1872" i="1"/>
  <c r="X1856" i="1"/>
  <c r="X1840" i="1"/>
  <c r="X1824" i="1"/>
  <c r="X2606" i="1"/>
  <c r="X2590" i="1"/>
  <c r="X2574" i="1"/>
  <c r="X2558" i="1"/>
  <c r="X2613" i="1"/>
  <c r="X2597" i="1"/>
  <c r="X2581" i="1"/>
  <c r="X2565" i="1"/>
  <c r="X2608" i="1"/>
  <c r="X2592" i="1"/>
  <c r="X2576" i="1"/>
  <c r="X2560" i="1"/>
  <c r="X2619" i="1"/>
  <c r="X2603" i="1"/>
  <c r="X2587" i="1"/>
  <c r="X2571" i="1"/>
  <c r="X2079" i="1"/>
  <c r="X2063" i="1"/>
  <c r="X2047" i="1"/>
  <c r="X2031" i="1"/>
  <c r="X2015" i="1"/>
  <c r="X1999" i="1"/>
  <c r="X1983" i="1"/>
  <c r="X1967" i="1"/>
  <c r="X1951" i="1"/>
  <c r="X1935" i="1"/>
  <c r="X1919" i="1"/>
  <c r="X1903" i="1"/>
  <c r="X1887" i="1"/>
  <c r="X1871" i="1"/>
  <c r="X1855" i="1"/>
  <c r="X1839" i="1"/>
  <c r="X1823" i="1"/>
  <c r="X2546" i="1"/>
  <c r="X2538" i="1"/>
  <c r="X2530" i="1"/>
  <c r="X2522" i="1"/>
  <c r="X2514" i="1"/>
  <c r="X2506" i="1"/>
  <c r="X2498" i="1"/>
  <c r="X2490" i="1"/>
  <c r="X2482" i="1"/>
  <c r="X2474" i="1"/>
  <c r="X2466" i="1"/>
  <c r="X2458" i="1"/>
  <c r="X2450" i="1"/>
  <c r="X2442" i="1"/>
  <c r="X2434" i="1"/>
  <c r="X2426" i="1"/>
  <c r="X2418" i="1"/>
  <c r="X2410" i="1"/>
  <c r="X2402" i="1"/>
  <c r="X2394" i="1"/>
  <c r="X2386" i="1"/>
  <c r="X2378" i="1"/>
  <c r="X2370" i="1"/>
  <c r="X2362" i="1"/>
  <c r="X2354" i="1"/>
  <c r="X2346" i="1"/>
  <c r="X2338" i="1"/>
  <c r="X2330" i="1"/>
  <c r="X2322" i="1"/>
  <c r="X2314" i="1"/>
  <c r="X2306" i="1"/>
  <c r="X2298" i="1"/>
  <c r="X2290" i="1"/>
  <c r="X2282" i="1"/>
  <c r="X2274" i="1"/>
  <c r="X2266" i="1"/>
  <c r="X2258" i="1"/>
  <c r="X2250" i="1"/>
  <c r="X2242" i="1"/>
  <c r="X2234" i="1"/>
  <c r="X2226" i="1"/>
  <c r="X2218" i="1"/>
  <c r="X2210" i="1"/>
  <c r="X2202" i="1"/>
  <c r="X2194" i="1"/>
  <c r="X2186" i="1"/>
  <c r="X2178" i="1"/>
  <c r="X2170" i="1"/>
  <c r="X2162" i="1"/>
  <c r="X2154" i="1"/>
  <c r="X2146" i="1"/>
  <c r="X2138" i="1"/>
  <c r="X2130" i="1"/>
  <c r="X2122" i="1"/>
  <c r="X2114" i="1"/>
  <c r="X2106" i="1"/>
  <c r="X2098" i="1"/>
  <c r="X2090" i="1"/>
  <c r="X2081" i="1"/>
  <c r="X2065" i="1"/>
  <c r="X2049" i="1"/>
  <c r="X2033" i="1"/>
  <c r="X2017" i="1"/>
  <c r="X2001" i="1"/>
  <c r="X1985" i="1"/>
  <c r="X1969" i="1"/>
  <c r="X1953" i="1"/>
  <c r="X1937" i="1"/>
  <c r="X1921" i="1"/>
  <c r="X1905" i="1"/>
  <c r="X1889" i="1"/>
  <c r="X1873" i="1"/>
  <c r="X1857" i="1"/>
  <c r="X1841" i="1"/>
  <c r="X1825" i="1"/>
  <c r="X2083" i="1"/>
  <c r="X2067" i="1"/>
  <c r="X2051" i="1"/>
  <c r="X2035" i="1"/>
  <c r="X2019" i="1"/>
  <c r="X2003" i="1"/>
  <c r="X1987" i="1"/>
  <c r="X1971" i="1"/>
  <c r="X1955" i="1"/>
  <c r="X1939" i="1"/>
  <c r="X1923" i="1"/>
  <c r="X1907" i="1"/>
  <c r="X1891" i="1"/>
  <c r="X1875" i="1"/>
  <c r="X1859" i="1"/>
  <c r="X1843" i="1"/>
  <c r="X1827" i="1"/>
  <c r="X1811" i="1"/>
  <c r="X2553" i="1"/>
  <c r="X2545" i="1"/>
  <c r="X2537" i="1"/>
  <c r="X2529" i="1"/>
  <c r="X2521" i="1"/>
  <c r="X2513" i="1"/>
  <c r="X2505" i="1"/>
  <c r="X2497" i="1"/>
  <c r="X2489" i="1"/>
  <c r="X2481" i="1"/>
  <c r="X2473" i="1"/>
  <c r="X2465" i="1"/>
  <c r="X2457" i="1"/>
  <c r="X2449" i="1"/>
  <c r="X2441" i="1"/>
  <c r="X2433" i="1"/>
  <c r="X2425" i="1"/>
  <c r="X2417" i="1"/>
  <c r="X2409" i="1"/>
  <c r="X2401" i="1"/>
  <c r="X2393" i="1"/>
  <c r="X2385" i="1"/>
  <c r="X2377" i="1"/>
  <c r="X2369" i="1"/>
  <c r="X2361" i="1"/>
  <c r="X2353" i="1"/>
  <c r="X2345" i="1"/>
  <c r="X2337" i="1"/>
  <c r="X2329" i="1"/>
  <c r="X2321" i="1"/>
  <c r="X2313" i="1"/>
  <c r="X2305" i="1"/>
  <c r="X2297" i="1"/>
  <c r="X2289" i="1"/>
  <c r="X2281" i="1"/>
  <c r="X2273" i="1"/>
  <c r="X2265" i="1"/>
  <c r="X2257" i="1"/>
  <c r="X2249" i="1"/>
  <c r="X2241" i="1"/>
  <c r="X2233" i="1"/>
  <c r="X2225" i="1"/>
  <c r="X2217" i="1"/>
  <c r="X2209" i="1"/>
  <c r="X2201" i="1"/>
  <c r="X2193" i="1"/>
  <c r="X2185" i="1"/>
  <c r="X2177" i="1"/>
  <c r="X2169" i="1"/>
  <c r="X2161" i="1"/>
  <c r="X2153" i="1"/>
  <c r="X2145" i="1"/>
  <c r="X2137" i="1"/>
  <c r="X2129" i="1"/>
  <c r="X2121" i="1"/>
  <c r="X2113" i="1"/>
  <c r="X2105" i="1"/>
  <c r="X2097" i="1"/>
  <c r="X2089" i="1"/>
  <c r="X2077" i="1"/>
  <c r="X2061" i="1"/>
  <c r="X2045" i="1"/>
  <c r="X2029" i="1"/>
  <c r="X2013" i="1"/>
  <c r="X1997" i="1"/>
  <c r="X1981" i="1"/>
  <c r="X1965" i="1"/>
  <c r="X1949" i="1"/>
  <c r="X1933" i="1"/>
  <c r="X1917" i="1"/>
  <c r="X1901" i="1"/>
  <c r="X1885" i="1"/>
  <c r="X1869" i="1"/>
  <c r="X1853" i="1"/>
  <c r="X1837" i="1"/>
  <c r="X1821" i="1"/>
  <c r="X2618" i="1"/>
  <c r="X2602" i="1"/>
  <c r="X2586" i="1"/>
  <c r="X2570" i="1"/>
  <c r="X2554" i="1"/>
  <c r="X2609" i="1"/>
  <c r="X2593" i="1"/>
  <c r="X2577" i="1"/>
  <c r="X2561" i="1"/>
  <c r="X2604" i="1"/>
  <c r="X2588" i="1"/>
  <c r="X2572" i="1"/>
  <c r="X2556" i="1"/>
  <c r="X2615" i="1"/>
  <c r="X2599" i="1"/>
  <c r="X2583" i="1"/>
  <c r="X2567" i="1"/>
  <c r="X2074" i="1"/>
  <c r="X2058" i="1"/>
  <c r="X2042" i="1"/>
  <c r="X2026" i="1"/>
  <c r="X2010" i="1"/>
  <c r="X1994" i="1"/>
  <c r="X1978" i="1"/>
  <c r="X1962" i="1"/>
  <c r="X1946" i="1"/>
  <c r="X1930" i="1"/>
  <c r="X1914" i="1"/>
  <c r="X1898" i="1"/>
  <c r="X1882" i="1"/>
  <c r="X1866" i="1"/>
  <c r="X1850" i="1"/>
  <c r="X1834" i="1"/>
  <c r="X1818" i="1"/>
  <c r="X2544" i="1"/>
  <c r="X2536" i="1"/>
  <c r="X2528" i="1"/>
  <c r="X2520" i="1"/>
  <c r="X2512" i="1"/>
  <c r="X2504" i="1"/>
  <c r="X2496" i="1"/>
  <c r="X2488" i="1"/>
  <c r="X2480" i="1"/>
  <c r="X2472" i="1"/>
  <c r="X2464" i="1"/>
  <c r="X2456" i="1"/>
  <c r="X2448" i="1"/>
  <c r="X2440" i="1"/>
  <c r="X2432" i="1"/>
  <c r="X2424" i="1"/>
  <c r="X2416" i="1"/>
  <c r="X2408" i="1"/>
  <c r="X2400" i="1"/>
  <c r="X2392" i="1"/>
  <c r="X2384" i="1"/>
  <c r="X2376" i="1"/>
  <c r="X2368" i="1"/>
  <c r="X2360" i="1"/>
  <c r="X2352" i="1"/>
  <c r="X2344" i="1"/>
  <c r="X2336" i="1"/>
  <c r="X2328" i="1"/>
  <c r="X2320" i="1"/>
  <c r="X2312" i="1"/>
  <c r="X2304" i="1"/>
  <c r="X2296" i="1"/>
  <c r="X2288" i="1"/>
  <c r="X2280" i="1"/>
  <c r="X2272" i="1"/>
  <c r="X2264" i="1"/>
  <c r="X2256" i="1"/>
  <c r="X2248" i="1"/>
  <c r="X2240" i="1"/>
  <c r="X2232" i="1"/>
  <c r="X2224" i="1"/>
  <c r="X2216" i="1"/>
  <c r="X2208" i="1"/>
  <c r="X2200" i="1"/>
  <c r="X2192" i="1"/>
  <c r="X2184" i="1"/>
  <c r="X2176" i="1"/>
  <c r="X2168" i="1"/>
  <c r="X2160" i="1"/>
  <c r="X2152" i="1"/>
  <c r="X2144" i="1"/>
  <c r="X2136" i="1"/>
  <c r="X2128" i="1"/>
  <c r="X2120" i="1"/>
  <c r="X2112" i="1"/>
  <c r="X2104" i="1"/>
  <c r="X2096" i="1"/>
  <c r="X2088" i="1"/>
  <c r="X2076" i="1"/>
  <c r="X2060" i="1"/>
  <c r="X2044" i="1"/>
  <c r="X2028" i="1"/>
  <c r="X2012" i="1"/>
  <c r="X1996" i="1"/>
  <c r="X1980" i="1"/>
  <c r="X1964" i="1"/>
  <c r="X1948" i="1"/>
  <c r="X1932" i="1"/>
  <c r="X1916" i="1"/>
  <c r="X1900" i="1"/>
  <c r="X1884" i="1"/>
  <c r="X1868" i="1"/>
  <c r="X1852" i="1"/>
  <c r="X1836" i="1"/>
  <c r="X1820" i="1"/>
  <c r="X2078" i="1"/>
  <c r="X2062" i="1"/>
  <c r="X2046" i="1"/>
  <c r="X2030" i="1"/>
  <c r="X2014" i="1"/>
  <c r="X1998" i="1"/>
  <c r="X1982" i="1"/>
  <c r="X1966" i="1"/>
  <c r="X1950" i="1"/>
  <c r="X1934" i="1"/>
  <c r="X1918" i="1"/>
  <c r="X1902" i="1"/>
  <c r="X1886" i="1"/>
  <c r="X1870" i="1"/>
  <c r="X1854" i="1"/>
  <c r="X1838" i="1"/>
  <c r="X1822" i="1"/>
  <c r="X2559" i="1"/>
  <c r="X2551" i="1"/>
  <c r="X2543" i="1"/>
  <c r="X2535" i="1"/>
  <c r="X2527" i="1"/>
  <c r="X2519" i="1"/>
  <c r="X2511" i="1"/>
  <c r="X2503" i="1"/>
  <c r="X2495" i="1"/>
  <c r="X2487" i="1"/>
  <c r="X2479" i="1"/>
  <c r="X2471" i="1"/>
  <c r="X2463" i="1"/>
  <c r="X2455" i="1"/>
  <c r="X2447" i="1"/>
  <c r="X2439" i="1"/>
  <c r="X2431" i="1"/>
  <c r="X2423" i="1"/>
  <c r="X2415" i="1"/>
  <c r="X2407" i="1"/>
  <c r="X2399" i="1"/>
  <c r="X2391" i="1"/>
  <c r="X2383" i="1"/>
  <c r="X2375" i="1"/>
  <c r="X2367" i="1"/>
  <c r="X2359" i="1"/>
  <c r="X2351" i="1"/>
  <c r="X2343" i="1"/>
  <c r="X2335" i="1"/>
  <c r="X2327" i="1"/>
  <c r="X2319" i="1"/>
  <c r="X2311" i="1"/>
  <c r="X2303" i="1"/>
  <c r="X2295" i="1"/>
  <c r="X2287" i="1"/>
  <c r="X2279" i="1"/>
  <c r="X2271" i="1"/>
  <c r="X2263" i="1"/>
  <c r="X2255" i="1"/>
  <c r="X2247" i="1"/>
  <c r="X2239" i="1"/>
  <c r="X2231" i="1"/>
  <c r="X2223" i="1"/>
  <c r="X2215" i="1"/>
  <c r="X2207" i="1"/>
  <c r="X2199" i="1"/>
  <c r="X2191" i="1"/>
  <c r="X2183" i="1"/>
  <c r="X2175" i="1"/>
  <c r="X2167" i="1"/>
  <c r="X2159" i="1"/>
  <c r="X2151" i="1"/>
  <c r="X2143" i="1"/>
  <c r="X2135" i="1"/>
  <c r="X2127" i="1"/>
  <c r="X2119" i="1"/>
  <c r="X2111" i="1"/>
  <c r="X2103" i="1"/>
  <c r="X2095" i="1"/>
  <c r="X2087" i="1"/>
  <c r="X2072" i="1"/>
  <c r="X2056" i="1"/>
  <c r="X2040" i="1"/>
  <c r="X2024" i="1"/>
  <c r="X2008" i="1"/>
  <c r="X1992" i="1"/>
  <c r="X1976" i="1"/>
  <c r="X1960" i="1"/>
  <c r="X1944" i="1"/>
  <c r="X1928" i="1"/>
  <c r="X1912" i="1"/>
  <c r="X1896" i="1"/>
  <c r="X1880" i="1"/>
  <c r="X1864" i="1"/>
  <c r="X1848" i="1"/>
  <c r="X1832" i="1"/>
  <c r="X1816" i="1"/>
  <c r="X2614" i="1"/>
  <c r="X2598" i="1"/>
  <c r="X2582" i="1"/>
  <c r="X2566" i="1"/>
  <c r="X2550" i="1"/>
  <c r="X2605" i="1"/>
  <c r="X2589" i="1"/>
  <c r="X2573" i="1"/>
  <c r="X2616" i="1"/>
  <c r="X2600" i="1"/>
  <c r="X2584" i="1"/>
  <c r="X2568" i="1"/>
  <c r="X2552" i="1"/>
  <c r="X2611" i="1"/>
  <c r="X2595" i="1"/>
  <c r="X2579" i="1"/>
  <c r="X2563" i="1"/>
  <c r="X2071" i="1"/>
  <c r="X2055" i="1"/>
  <c r="X2039" i="1"/>
  <c r="X2023" i="1"/>
  <c r="X2007" i="1"/>
  <c r="X1991" i="1"/>
  <c r="X1975" i="1"/>
  <c r="X1959" i="1"/>
  <c r="X1943" i="1"/>
  <c r="X1927" i="1"/>
  <c r="X1911" i="1"/>
  <c r="X1895" i="1"/>
  <c r="X1879" i="1"/>
  <c r="X1863" i="1"/>
  <c r="X1847" i="1"/>
  <c r="X1831" i="1"/>
  <c r="X1815" i="1"/>
  <c r="X2542" i="1"/>
  <c r="X2534" i="1"/>
  <c r="X2526" i="1"/>
  <c r="X2518" i="1"/>
  <c r="X2510" i="1"/>
  <c r="X2502" i="1"/>
  <c r="X2494" i="1"/>
  <c r="X2486" i="1"/>
  <c r="X2478" i="1"/>
  <c r="X2470" i="1"/>
  <c r="X2462" i="1"/>
  <c r="X2454" i="1"/>
  <c r="X2446" i="1"/>
  <c r="X2438" i="1"/>
  <c r="X2430" i="1"/>
  <c r="X2422" i="1"/>
  <c r="X2414" i="1"/>
  <c r="X2406" i="1"/>
  <c r="X2398" i="1"/>
  <c r="X2390" i="1"/>
  <c r="X2382" i="1"/>
  <c r="X2374" i="1"/>
  <c r="X2366" i="1"/>
  <c r="X2358" i="1"/>
  <c r="X2350" i="1"/>
  <c r="X2342" i="1"/>
  <c r="X2334" i="1"/>
  <c r="X2326" i="1"/>
  <c r="X2318" i="1"/>
  <c r="X2310" i="1"/>
  <c r="X2302" i="1"/>
  <c r="X2294" i="1"/>
  <c r="X2286" i="1"/>
  <c r="X2278" i="1"/>
  <c r="X2270" i="1"/>
  <c r="X2262" i="1"/>
  <c r="X2254" i="1"/>
  <c r="X2246" i="1"/>
  <c r="X2238" i="1"/>
  <c r="X2230" i="1"/>
  <c r="X2222" i="1"/>
  <c r="X2214" i="1"/>
  <c r="X2206" i="1"/>
  <c r="X2198" i="1"/>
  <c r="X2190" i="1"/>
  <c r="X2182" i="1"/>
  <c r="X2174" i="1"/>
  <c r="X2166" i="1"/>
  <c r="X2158" i="1"/>
  <c r="X2150" i="1"/>
  <c r="X2142" i="1"/>
  <c r="X2134" i="1"/>
  <c r="X2126" i="1"/>
  <c r="X2118" i="1"/>
  <c r="X2110" i="1"/>
  <c r="X2102" i="1"/>
  <c r="X2094" i="1"/>
  <c r="X2086" i="1"/>
  <c r="X2073" i="1"/>
  <c r="X2057" i="1"/>
  <c r="X2041" i="1"/>
  <c r="X2025" i="1"/>
  <c r="X2009" i="1"/>
  <c r="X1993" i="1"/>
  <c r="X1977" i="1"/>
  <c r="X1961" i="1"/>
  <c r="X1945" i="1"/>
  <c r="X1929" i="1"/>
  <c r="X1913" i="1"/>
  <c r="X1897" i="1"/>
  <c r="X1881" i="1"/>
  <c r="X1865" i="1"/>
  <c r="X1849" i="1"/>
  <c r="X1833" i="1"/>
  <c r="X1817" i="1"/>
  <c r="X2075" i="1"/>
  <c r="X2059" i="1"/>
  <c r="X2043" i="1"/>
  <c r="X2027" i="1"/>
  <c r="X2011" i="1"/>
  <c r="X1995" i="1"/>
  <c r="X1979" i="1"/>
  <c r="X1963" i="1"/>
  <c r="X1947" i="1"/>
  <c r="X1931" i="1"/>
  <c r="X1915" i="1"/>
  <c r="X1899" i="1"/>
  <c r="X1883" i="1"/>
  <c r="X1867" i="1"/>
  <c r="X1851" i="1"/>
  <c r="X1835" i="1"/>
  <c r="X1819" i="1"/>
  <c r="X2557" i="1"/>
  <c r="X2549" i="1"/>
  <c r="X2541" i="1"/>
  <c r="X2533" i="1"/>
  <c r="X2525" i="1"/>
  <c r="X2517" i="1"/>
  <c r="X2509" i="1"/>
  <c r="X2501" i="1"/>
  <c r="X2493" i="1"/>
  <c r="X2485" i="1"/>
  <c r="X2477" i="1"/>
  <c r="X2469" i="1"/>
  <c r="X2461" i="1"/>
  <c r="X2453" i="1"/>
  <c r="X2445" i="1"/>
  <c r="X2437" i="1"/>
  <c r="X2429" i="1"/>
  <c r="X2421" i="1"/>
  <c r="X2413" i="1"/>
  <c r="X2405" i="1"/>
  <c r="X2397" i="1"/>
  <c r="X2389" i="1"/>
  <c r="X2381" i="1"/>
  <c r="X2373" i="1"/>
  <c r="X2365" i="1"/>
  <c r="X2357" i="1"/>
  <c r="X2349" i="1"/>
  <c r="X2341" i="1"/>
  <c r="X2333" i="1"/>
  <c r="X2325" i="1"/>
  <c r="X2317" i="1"/>
  <c r="X2309" i="1"/>
  <c r="X2301" i="1"/>
  <c r="X2293" i="1"/>
  <c r="X2285" i="1"/>
  <c r="X2277" i="1"/>
  <c r="X2269" i="1"/>
  <c r="X2261" i="1"/>
  <c r="X2253" i="1"/>
  <c r="X2245" i="1"/>
  <c r="X2237" i="1"/>
  <c r="X2229" i="1"/>
  <c r="X2221" i="1"/>
  <c r="X2213" i="1"/>
  <c r="X2205" i="1"/>
  <c r="X2197" i="1"/>
  <c r="X2189" i="1"/>
  <c r="X2181" i="1"/>
  <c r="X2173" i="1"/>
  <c r="X2165" i="1"/>
  <c r="X2157" i="1"/>
  <c r="X2149" i="1"/>
  <c r="X2141" i="1"/>
  <c r="X2133" i="1"/>
  <c r="X2125" i="1"/>
  <c r="X2117" i="1"/>
  <c r="X2109" i="1"/>
  <c r="X2101" i="1"/>
  <c r="X2093" i="1"/>
  <c r="X2085" i="1"/>
  <c r="X2069" i="1"/>
  <c r="X2053" i="1"/>
  <c r="X2037" i="1"/>
  <c r="X2021" i="1"/>
  <c r="X2005" i="1"/>
  <c r="X1989" i="1"/>
  <c r="X1973" i="1"/>
  <c r="X1957" i="1"/>
  <c r="X1941" i="1"/>
  <c r="X1925" i="1"/>
  <c r="X1909" i="1"/>
  <c r="X1893" i="1"/>
  <c r="X1877" i="1"/>
  <c r="X1861" i="1"/>
  <c r="X1845" i="1"/>
  <c r="X1829" i="1"/>
  <c r="X1813" i="1"/>
  <c r="X377" i="1"/>
  <c r="X396" i="1"/>
  <c r="X501" i="1"/>
  <c r="X789" i="1"/>
  <c r="X992" i="1"/>
  <c r="X494" i="1"/>
  <c r="X686" i="1"/>
  <c r="X867" i="1"/>
  <c r="X1006" i="1"/>
  <c r="X1134" i="1"/>
  <c r="X1232" i="1"/>
  <c r="X1320" i="1"/>
  <c r="X1416" i="1"/>
  <c r="X1512" i="1"/>
  <c r="X1592" i="1"/>
  <c r="X1664" i="1"/>
  <c r="X1760" i="1"/>
  <c r="X540" i="1"/>
  <c r="X764" i="1"/>
  <c r="X881" i="1"/>
  <c r="X945" i="1"/>
  <c r="X391" i="1"/>
  <c r="X423" i="1"/>
  <c r="X455" i="1"/>
  <c r="X394" i="1"/>
  <c r="X426" i="1"/>
  <c r="X456" i="1"/>
  <c r="X520" i="1"/>
  <c r="X584" i="1"/>
  <c r="X648" i="1"/>
  <c r="X712" i="1"/>
  <c r="X776" i="1"/>
  <c r="X840" i="1"/>
  <c r="X904" i="1"/>
  <c r="X968" i="1"/>
  <c r="X1032" i="1"/>
  <c r="X1096" i="1"/>
  <c r="X470" i="1"/>
  <c r="X534" i="1"/>
  <c r="X598" i="1"/>
  <c r="X662" i="1"/>
  <c r="X726" i="1"/>
  <c r="X790" i="1"/>
  <c r="X854" i="1"/>
  <c r="X918" i="1"/>
  <c r="X982" i="1"/>
  <c r="X1046" i="1"/>
  <c r="X1110" i="1"/>
  <c r="X1158" i="1"/>
  <c r="X1190" i="1"/>
  <c r="X1222" i="1"/>
  <c r="X1254" i="1"/>
  <c r="X1286" i="1"/>
  <c r="X1318" i="1"/>
  <c r="X1350" i="1"/>
  <c r="X1382" i="1"/>
  <c r="X1414" i="1"/>
  <c r="X1446" i="1"/>
  <c r="X1478" i="1"/>
  <c r="X1510" i="1"/>
  <c r="X1542" i="1"/>
  <c r="X1574" i="1"/>
  <c r="X1606" i="1"/>
  <c r="X1638" i="1"/>
  <c r="X1670" i="1"/>
  <c r="X1702" i="1"/>
  <c r="X1734" i="1"/>
  <c r="X1766" i="1"/>
  <c r="X1798" i="1"/>
  <c r="X505" i="1"/>
  <c r="X569" i="1"/>
  <c r="X633" i="1"/>
  <c r="X697" i="1"/>
  <c r="X761" i="1"/>
  <c r="X825" i="1"/>
  <c r="X889" i="1"/>
  <c r="X953" i="1"/>
  <c r="X1017" i="1"/>
  <c r="X1081" i="1"/>
  <c r="X527" i="1"/>
  <c r="X570" i="1"/>
  <c r="X655" i="1"/>
  <c r="X698" i="1"/>
  <c r="X783" i="1"/>
  <c r="X826" i="1"/>
  <c r="X911" i="1"/>
  <c r="X954" i="1"/>
  <c r="X1039" i="1"/>
  <c r="X1082" i="1"/>
  <c r="X1161" i="1"/>
  <c r="X519" i="1"/>
  <c r="X583" i="1"/>
  <c r="X647" i="1"/>
  <c r="X711" i="1"/>
  <c r="X775" i="1"/>
  <c r="X839" i="1"/>
  <c r="X903" i="1"/>
  <c r="X967" i="1"/>
  <c r="X1031" i="1"/>
  <c r="X1095" i="1"/>
  <c r="X1147" i="1"/>
  <c r="X1179" i="1"/>
  <c r="X393" i="1"/>
  <c r="X404" i="1"/>
  <c r="X512" i="1"/>
  <c r="X704" i="1"/>
  <c r="X885" i="1"/>
  <c r="X1056" i="1"/>
  <c r="X515" i="1"/>
  <c r="X739" i="1"/>
  <c r="X931" i="1"/>
  <c r="X1216" i="1"/>
  <c r="X1312" i="1"/>
  <c r="X1408" i="1"/>
  <c r="X1496" i="1"/>
  <c r="X1600" i="1"/>
  <c r="X1680" i="1"/>
  <c r="X1792" i="1"/>
  <c r="X636" i="1"/>
  <c r="X956" i="1"/>
  <c r="X387" i="1"/>
  <c r="X419" i="1"/>
  <c r="X451" i="1"/>
  <c r="X398" i="1"/>
  <c r="X430" i="1"/>
  <c r="X461" i="1"/>
  <c r="X525" i="1"/>
  <c r="X589" i="1"/>
  <c r="X653" i="1"/>
  <c r="X717" i="1"/>
  <c r="X781" i="1"/>
  <c r="X845" i="1"/>
  <c r="X909" i="1"/>
  <c r="X973" i="1"/>
  <c r="X1037" i="1"/>
  <c r="X1101" i="1"/>
  <c r="X507" i="1"/>
  <c r="X571" i="1"/>
  <c r="X635" i="1"/>
  <c r="X699" i="1"/>
  <c r="X763" i="1"/>
  <c r="X827" i="1"/>
  <c r="X891" i="1"/>
  <c r="X955" i="1"/>
  <c r="X1019" i="1"/>
  <c r="X1083" i="1"/>
  <c r="X1146" i="1"/>
  <c r="X1178" i="1"/>
  <c r="X1210" i="1"/>
  <c r="X1242" i="1"/>
  <c r="X1274" i="1"/>
  <c r="X1306" i="1"/>
  <c r="X1338" i="1"/>
  <c r="X1370" i="1"/>
  <c r="X1402" i="1"/>
  <c r="X1434" i="1"/>
  <c r="X1466" i="1"/>
  <c r="X1498" i="1"/>
  <c r="X1530" i="1"/>
  <c r="X1562" i="1"/>
  <c r="X1594" i="1"/>
  <c r="X1626" i="1"/>
  <c r="X1658" i="1"/>
  <c r="X1690" i="1"/>
  <c r="X1722" i="1"/>
  <c r="X1754" i="1"/>
  <c r="X1786" i="1"/>
  <c r="X468" i="1"/>
  <c r="X532" i="1"/>
  <c r="X596" i="1"/>
  <c r="X660" i="1"/>
  <c r="X724" i="1"/>
  <c r="X788" i="1"/>
  <c r="X852" i="1"/>
  <c r="X916" i="1"/>
  <c r="X980" i="1"/>
  <c r="X1044" i="1"/>
  <c r="X1108" i="1"/>
  <c r="X490" i="1"/>
  <c r="X554" i="1"/>
  <c r="X618" i="1"/>
  <c r="X682" i="1"/>
  <c r="X746" i="1"/>
  <c r="X810" i="1"/>
  <c r="X874" i="1"/>
  <c r="X938" i="1"/>
  <c r="X1002" i="1"/>
  <c r="X1066" i="1"/>
  <c r="X1130" i="1"/>
  <c r="X433" i="1"/>
  <c r="X436" i="1"/>
  <c r="X640" i="1"/>
  <c r="X821" i="1"/>
  <c r="X960" i="1"/>
  <c r="X547" i="1"/>
  <c r="X675" i="1"/>
  <c r="X878" i="1"/>
  <c r="X1059" i="1"/>
  <c r="X1176" i="1"/>
  <c r="X1280" i="1"/>
  <c r="X1376" i="1"/>
  <c r="X1472" i="1"/>
  <c r="X1584" i="1"/>
  <c r="X1720" i="1"/>
  <c r="X1808" i="1"/>
  <c r="X593" i="1"/>
  <c r="X796" i="1"/>
  <c r="X1009" i="1"/>
  <c r="X1116" i="1"/>
  <c r="X373" i="1"/>
  <c r="X405" i="1"/>
  <c r="X437" i="1"/>
  <c r="X368" i="1"/>
  <c r="X400" i="1"/>
  <c r="X432" i="1"/>
  <c r="X485" i="1"/>
  <c r="X549" i="1"/>
  <c r="X613" i="1"/>
  <c r="X677" i="1"/>
  <c r="X741" i="1"/>
  <c r="X805" i="1"/>
  <c r="X869" i="1"/>
  <c r="X933" i="1"/>
  <c r="X997" i="1"/>
  <c r="X1061" i="1"/>
  <c r="X1125" i="1"/>
  <c r="X467" i="1"/>
  <c r="X531" i="1"/>
  <c r="X595" i="1"/>
  <c r="X659" i="1"/>
  <c r="X723" i="1"/>
  <c r="X787" i="1"/>
  <c r="X851" i="1"/>
  <c r="X915" i="1"/>
  <c r="X979" i="1"/>
  <c r="X1043" i="1"/>
  <c r="X1107" i="1"/>
  <c r="X1156" i="1"/>
  <c r="X1188" i="1"/>
  <c r="X1220" i="1"/>
  <c r="X1252" i="1"/>
  <c r="X1284" i="1"/>
  <c r="X1316" i="1"/>
  <c r="X1348" i="1"/>
  <c r="X1380" i="1"/>
  <c r="X1412" i="1"/>
  <c r="X1444" i="1"/>
  <c r="X1476" i="1"/>
  <c r="X1508" i="1"/>
  <c r="X1540" i="1"/>
  <c r="X1572" i="1"/>
  <c r="X1604" i="1"/>
  <c r="X1636" i="1"/>
  <c r="X1668" i="1"/>
  <c r="X1700" i="1"/>
  <c r="X1732" i="1"/>
  <c r="X1764" i="1"/>
  <c r="X1796" i="1"/>
  <c r="X492" i="1"/>
  <c r="X556" i="1"/>
  <c r="X620" i="1"/>
  <c r="X684" i="1"/>
  <c r="X748" i="1"/>
  <c r="X812" i="1"/>
  <c r="X876" i="1"/>
  <c r="X940" i="1"/>
  <c r="X1004" i="1"/>
  <c r="X1068" i="1"/>
  <c r="X1132" i="1"/>
  <c r="X514" i="1"/>
  <c r="X578" i="1"/>
  <c r="X642" i="1"/>
  <c r="X706" i="1"/>
  <c r="X770" i="1"/>
  <c r="X834" i="1"/>
  <c r="X898" i="1"/>
  <c r="X962" i="1"/>
  <c r="X1026" i="1"/>
  <c r="X1090" i="1"/>
  <c r="X1151" i="1"/>
  <c r="X1183" i="1"/>
  <c r="X1215" i="1"/>
  <c r="X1157" i="1"/>
  <c r="X1189" i="1"/>
  <c r="X1221" i="1"/>
  <c r="X1253" i="1"/>
  <c r="X1285" i="1"/>
  <c r="X1317" i="1"/>
  <c r="X1349" i="1"/>
  <c r="X1381" i="1"/>
  <c r="X1413" i="1"/>
  <c r="X1445" i="1"/>
  <c r="X1477" i="1"/>
  <c r="X1509" i="1"/>
  <c r="X1541" i="1"/>
  <c r="X1573" i="1"/>
  <c r="X1605" i="1"/>
  <c r="X1637" i="1"/>
  <c r="X1669" i="1"/>
  <c r="X1701" i="1"/>
  <c r="X1733" i="1"/>
  <c r="X1765" i="1"/>
  <c r="X1797" i="1"/>
  <c r="X1263" i="1"/>
  <c r="X1295" i="1"/>
  <c r="X1327" i="1"/>
  <c r="X1359" i="1"/>
  <c r="X1391" i="1"/>
  <c r="X1423" i="1"/>
  <c r="X1455" i="1"/>
  <c r="X1487" i="1"/>
  <c r="X1519" i="1"/>
  <c r="X1551" i="1"/>
  <c r="X1583" i="1"/>
  <c r="X1615" i="1"/>
  <c r="X1647" i="1"/>
  <c r="X1679" i="1"/>
  <c r="X1711" i="1"/>
  <c r="X1743" i="1"/>
  <c r="X1775" i="1"/>
  <c r="X1807" i="1"/>
  <c r="X1193" i="1"/>
  <c r="X1225" i="1"/>
  <c r="X1257" i="1"/>
  <c r="X1289" i="1"/>
  <c r="X1321" i="1"/>
  <c r="X1353" i="1"/>
  <c r="X1385" i="1"/>
  <c r="X1417" i="1"/>
  <c r="X1449" i="1"/>
  <c r="X1481" i="1"/>
  <c r="X1513" i="1"/>
  <c r="X1545" i="1"/>
  <c r="X1577" i="1"/>
  <c r="X1609" i="1"/>
  <c r="X1641" i="1"/>
  <c r="X1673" i="1"/>
  <c r="X1705" i="1"/>
  <c r="X1737" i="1"/>
  <c r="X1769" i="1"/>
  <c r="X1801" i="1"/>
  <c r="X1211" i="1"/>
  <c r="X1243" i="1"/>
  <c r="X1275" i="1"/>
  <c r="X1307" i="1"/>
  <c r="X1339" i="1"/>
  <c r="X1371" i="1"/>
  <c r="X1403" i="1"/>
  <c r="X1435" i="1"/>
  <c r="X1467" i="1"/>
  <c r="X1499" i="1"/>
  <c r="X1531" i="1"/>
  <c r="X1563" i="1"/>
  <c r="X1595" i="1"/>
  <c r="X1627" i="1"/>
  <c r="X1659" i="1"/>
  <c r="X1691" i="1"/>
  <c r="X1723" i="1"/>
  <c r="X1755" i="1"/>
  <c r="X1787" i="1"/>
  <c r="X401" i="1"/>
  <c r="X420" i="1"/>
  <c r="X597" i="1"/>
  <c r="X832" i="1"/>
  <c r="X1013" i="1"/>
  <c r="X526" i="1"/>
  <c r="X718" i="1"/>
  <c r="X910" i="1"/>
  <c r="X1038" i="1"/>
  <c r="X1160" i="1"/>
  <c r="X1248" i="1"/>
  <c r="X1344" i="1"/>
  <c r="X1440" i="1"/>
  <c r="X1528" i="1"/>
  <c r="X1608" i="1"/>
  <c r="X1688" i="1"/>
  <c r="X1776" i="1"/>
  <c r="X561" i="1"/>
  <c r="X785" i="1"/>
  <c r="X892" i="1"/>
  <c r="X977" i="1"/>
  <c r="X399" i="1"/>
  <c r="X431" i="1"/>
  <c r="X370" i="1"/>
  <c r="X402" i="1"/>
  <c r="X434" i="1"/>
  <c r="X477" i="1"/>
  <c r="X541" i="1"/>
  <c r="X605" i="1"/>
  <c r="X669" i="1"/>
  <c r="X733" i="1"/>
  <c r="X797" i="1"/>
  <c r="X861" i="1"/>
  <c r="X925" i="1"/>
  <c r="X989" i="1"/>
  <c r="X1053" i="1"/>
  <c r="X1117" i="1"/>
  <c r="X491" i="1"/>
  <c r="X555" i="1"/>
  <c r="X619" i="1"/>
  <c r="X683" i="1"/>
  <c r="X747" i="1"/>
  <c r="X811" i="1"/>
  <c r="X875" i="1"/>
  <c r="X939" i="1"/>
  <c r="X1003" i="1"/>
  <c r="X1067" i="1"/>
  <c r="X1131" i="1"/>
  <c r="X1166" i="1"/>
  <c r="X1198" i="1"/>
  <c r="X1230" i="1"/>
  <c r="X1262" i="1"/>
  <c r="X1294" i="1"/>
  <c r="X1326" i="1"/>
  <c r="X1358" i="1"/>
  <c r="X1390" i="1"/>
  <c r="X1422" i="1"/>
  <c r="X1454" i="1"/>
  <c r="X1486" i="1"/>
  <c r="X1518" i="1"/>
  <c r="X1550" i="1"/>
  <c r="X1582" i="1"/>
  <c r="X1614" i="1"/>
  <c r="X1646" i="1"/>
  <c r="X1678" i="1"/>
  <c r="X1710" i="1"/>
  <c r="X1742" i="1"/>
  <c r="X1774" i="1"/>
  <c r="X1806" i="1"/>
  <c r="X516" i="1"/>
  <c r="X580" i="1"/>
  <c r="X644" i="1"/>
  <c r="X708" i="1"/>
  <c r="X772" i="1"/>
  <c r="X836" i="1"/>
  <c r="X900" i="1"/>
  <c r="X964" i="1"/>
  <c r="X1028" i="1"/>
  <c r="X1092" i="1"/>
  <c r="X495" i="1"/>
  <c r="X538" i="1"/>
  <c r="X623" i="1"/>
  <c r="X666" i="1"/>
  <c r="X751" i="1"/>
  <c r="X794" i="1"/>
  <c r="X879" i="1"/>
  <c r="X922" i="1"/>
  <c r="X1007" i="1"/>
  <c r="X1050" i="1"/>
  <c r="X1135" i="1"/>
  <c r="X466" i="1"/>
  <c r="X530" i="1"/>
  <c r="X594" i="1"/>
  <c r="X658" i="1"/>
  <c r="X722" i="1"/>
  <c r="X786" i="1"/>
  <c r="X850" i="1"/>
  <c r="X914" i="1"/>
  <c r="X978" i="1"/>
  <c r="X1042" i="1"/>
  <c r="X1106" i="1"/>
  <c r="X1155" i="1"/>
  <c r="X1187" i="1"/>
  <c r="X417" i="1"/>
  <c r="X428" i="1"/>
  <c r="X544" i="1"/>
  <c r="X736" i="1"/>
  <c r="X917" i="1"/>
  <c r="X1088" i="1"/>
  <c r="X622" i="1"/>
  <c r="X803" i="1"/>
  <c r="X1144" i="1"/>
  <c r="X1240" i="1"/>
  <c r="X1336" i="1"/>
  <c r="X1432" i="1"/>
  <c r="X1520" i="1"/>
  <c r="X1616" i="1"/>
  <c r="X1704" i="1"/>
  <c r="X497" i="1"/>
  <c r="X700" i="1"/>
  <c r="X1052" i="1"/>
  <c r="X395" i="1"/>
  <c r="X427" i="1"/>
  <c r="X374" i="1"/>
  <c r="X406" i="1"/>
  <c r="X438" i="1"/>
  <c r="X472" i="1"/>
  <c r="X536" i="1"/>
  <c r="X600" i="1"/>
  <c r="X664" i="1"/>
  <c r="X728" i="1"/>
  <c r="X792" i="1"/>
  <c r="X856" i="1"/>
  <c r="X920" i="1"/>
  <c r="X984" i="1"/>
  <c r="X1048" i="1"/>
  <c r="X1112" i="1"/>
  <c r="X518" i="1"/>
  <c r="X582" i="1"/>
  <c r="X646" i="1"/>
  <c r="X710" i="1"/>
  <c r="X774" i="1"/>
  <c r="X838" i="1"/>
  <c r="X902" i="1"/>
  <c r="X966" i="1"/>
  <c r="X1030" i="1"/>
  <c r="X1094" i="1"/>
  <c r="X1154" i="1"/>
  <c r="X1186" i="1"/>
  <c r="X1218" i="1"/>
  <c r="X1250" i="1"/>
  <c r="X1282" i="1"/>
  <c r="X1314" i="1"/>
  <c r="X1346" i="1"/>
  <c r="X1378" i="1"/>
  <c r="X1410" i="1"/>
  <c r="X1442" i="1"/>
  <c r="X1474" i="1"/>
  <c r="X1506" i="1"/>
  <c r="X1538" i="1"/>
  <c r="X1570" i="1"/>
  <c r="X1602" i="1"/>
  <c r="X1634" i="1"/>
  <c r="X1666" i="1"/>
  <c r="X1698" i="1"/>
  <c r="X1730" i="1"/>
  <c r="X1762" i="1"/>
  <c r="X1794" i="1"/>
  <c r="X489" i="1"/>
  <c r="X553" i="1"/>
  <c r="X617" i="1"/>
  <c r="X681" i="1"/>
  <c r="X745" i="1"/>
  <c r="X809" i="1"/>
  <c r="X873" i="1"/>
  <c r="X937" i="1"/>
  <c r="X1001" i="1"/>
  <c r="X1065" i="1"/>
  <c r="X1129" i="1"/>
  <c r="X511" i="1"/>
  <c r="X575" i="1"/>
  <c r="X639" i="1"/>
  <c r="X703" i="1"/>
  <c r="X767" i="1"/>
  <c r="X831" i="1"/>
  <c r="X895" i="1"/>
  <c r="X959" i="1"/>
  <c r="X1023" i="1"/>
  <c r="X1087" i="1"/>
  <c r="X1149" i="1"/>
  <c r="X372" i="1"/>
  <c r="X533" i="1"/>
  <c r="X672" i="1"/>
  <c r="X853" i="1"/>
  <c r="X1045" i="1"/>
  <c r="X579" i="1"/>
  <c r="X771" i="1"/>
  <c r="X963" i="1"/>
  <c r="X1091" i="1"/>
  <c r="X1200" i="1"/>
  <c r="X1304" i="1"/>
  <c r="X1400" i="1"/>
  <c r="X1504" i="1"/>
  <c r="X1640" i="1"/>
  <c r="X1744" i="1"/>
  <c r="X476" i="1"/>
  <c r="X625" i="1"/>
  <c r="X817" i="1"/>
  <c r="X1020" i="1"/>
  <c r="X1137" i="1"/>
  <c r="X381" i="1"/>
  <c r="X413" i="1"/>
  <c r="X445" i="1"/>
  <c r="X376" i="1"/>
  <c r="X408" i="1"/>
  <c r="X440" i="1"/>
  <c r="X496" i="1"/>
  <c r="X560" i="1"/>
  <c r="X624" i="1"/>
  <c r="X688" i="1"/>
  <c r="X752" i="1"/>
  <c r="X816" i="1"/>
  <c r="X880" i="1"/>
  <c r="X944" i="1"/>
  <c r="X1008" i="1"/>
  <c r="X1072" i="1"/>
  <c r="X1136" i="1"/>
  <c r="X478" i="1"/>
  <c r="X542" i="1"/>
  <c r="X606" i="1"/>
  <c r="X670" i="1"/>
  <c r="X734" i="1"/>
  <c r="X798" i="1"/>
  <c r="X862" i="1"/>
  <c r="X926" i="1"/>
  <c r="X990" i="1"/>
  <c r="X1054" i="1"/>
  <c r="X1118" i="1"/>
  <c r="X1164" i="1"/>
  <c r="X1196" i="1"/>
  <c r="X1228" i="1"/>
  <c r="X1260" i="1"/>
  <c r="X1292" i="1"/>
  <c r="X1324" i="1"/>
  <c r="X1356" i="1"/>
  <c r="X1388" i="1"/>
  <c r="X1420" i="1"/>
  <c r="X1452" i="1"/>
  <c r="X1484" i="1"/>
  <c r="X1516" i="1"/>
  <c r="X1548" i="1"/>
  <c r="X1580" i="1"/>
  <c r="X1612" i="1"/>
  <c r="X1644" i="1"/>
  <c r="X1676" i="1"/>
  <c r="X1708" i="1"/>
  <c r="X1740" i="1"/>
  <c r="X1772" i="1"/>
  <c r="X1804" i="1"/>
  <c r="X513" i="1"/>
  <c r="X577" i="1"/>
  <c r="X641" i="1"/>
  <c r="X705" i="1"/>
  <c r="X769" i="1"/>
  <c r="X833" i="1"/>
  <c r="X897" i="1"/>
  <c r="X961" i="1"/>
  <c r="X1025" i="1"/>
  <c r="X1089" i="1"/>
  <c r="X471" i="1"/>
  <c r="X535" i="1"/>
  <c r="X599" i="1"/>
  <c r="X663" i="1"/>
  <c r="X727" i="1"/>
  <c r="X791" i="1"/>
  <c r="X855" i="1"/>
  <c r="X919" i="1"/>
  <c r="X983" i="1"/>
  <c r="X1047" i="1"/>
  <c r="X1111" i="1"/>
  <c r="X1159" i="1"/>
  <c r="X1191" i="1"/>
  <c r="X1223" i="1"/>
  <c r="X1165" i="1"/>
  <c r="X1197" i="1"/>
  <c r="X1229" i="1"/>
  <c r="X1261" i="1"/>
  <c r="X1293" i="1"/>
  <c r="X1325" i="1"/>
  <c r="X1357" i="1"/>
  <c r="X1389" i="1"/>
  <c r="X1421" i="1"/>
  <c r="X1453" i="1"/>
  <c r="X1485" i="1"/>
  <c r="X1517" i="1"/>
  <c r="X1549" i="1"/>
  <c r="X1581" i="1"/>
  <c r="X1613" i="1"/>
  <c r="X1645" i="1"/>
  <c r="X1677" i="1"/>
  <c r="X1709" i="1"/>
  <c r="X1741" i="1"/>
  <c r="X1773" i="1"/>
  <c r="X1805" i="1"/>
  <c r="X1271" i="1"/>
  <c r="X1303" i="1"/>
  <c r="X1335" i="1"/>
  <c r="X1367" i="1"/>
  <c r="X1399" i="1"/>
  <c r="X1431" i="1"/>
  <c r="X1463" i="1"/>
  <c r="X1495" i="1"/>
  <c r="X1527" i="1"/>
  <c r="X1559" i="1"/>
  <c r="X1591" i="1"/>
  <c r="X1623" i="1"/>
  <c r="X1655" i="1"/>
  <c r="X1687" i="1"/>
  <c r="X1719" i="1"/>
  <c r="X1751" i="1"/>
  <c r="X1783" i="1"/>
  <c r="X1169" i="1"/>
  <c r="X1201" i="1"/>
  <c r="X1233" i="1"/>
  <c r="X1265" i="1"/>
  <c r="X1297" i="1"/>
  <c r="X1329" i="1"/>
  <c r="X1361" i="1"/>
  <c r="X1393" i="1"/>
  <c r="X1425" i="1"/>
  <c r="X1457" i="1"/>
  <c r="X1489" i="1"/>
  <c r="X1521" i="1"/>
  <c r="X1553" i="1"/>
  <c r="X1585" i="1"/>
  <c r="X1617" i="1"/>
  <c r="X1649" i="1"/>
  <c r="X1681" i="1"/>
  <c r="X1713" i="1"/>
  <c r="X1745" i="1"/>
  <c r="X1777" i="1"/>
  <c r="X1809" i="1"/>
  <c r="X1219" i="1"/>
  <c r="X1251" i="1"/>
  <c r="X1283" i="1"/>
  <c r="X1315" i="1"/>
  <c r="X1347" i="1"/>
  <c r="X1379" i="1"/>
  <c r="X1411" i="1"/>
  <c r="X1443" i="1"/>
  <c r="X1475" i="1"/>
  <c r="X1507" i="1"/>
  <c r="X1539" i="1"/>
  <c r="X1571" i="1"/>
  <c r="X1603" i="1"/>
  <c r="X1635" i="1"/>
  <c r="X1667" i="1"/>
  <c r="X1699" i="1"/>
  <c r="X1731" i="1"/>
  <c r="X1763" i="1"/>
  <c r="X1795" i="1"/>
  <c r="X425" i="1"/>
  <c r="X444" i="1"/>
  <c r="X629" i="1"/>
  <c r="X864" i="1"/>
  <c r="X1141" i="1"/>
  <c r="X558" i="1"/>
  <c r="X750" i="1"/>
  <c r="X942" i="1"/>
  <c r="X1070" i="1"/>
  <c r="X1184" i="1"/>
  <c r="X1272" i="1"/>
  <c r="X1368" i="1"/>
  <c r="X1464" i="1"/>
  <c r="X1552" i="1"/>
  <c r="X1624" i="1"/>
  <c r="X1712" i="1"/>
  <c r="X1800" i="1"/>
  <c r="X668" i="1"/>
  <c r="X828" i="1"/>
  <c r="X913" i="1"/>
  <c r="X375" i="1"/>
  <c r="X407" i="1"/>
  <c r="X439" i="1"/>
  <c r="X378" i="1"/>
  <c r="X410" i="1"/>
  <c r="X442" i="1"/>
  <c r="X488" i="1"/>
  <c r="X552" i="1"/>
  <c r="X616" i="1"/>
  <c r="X680" i="1"/>
  <c r="X744" i="1"/>
  <c r="X808" i="1"/>
  <c r="X872" i="1"/>
  <c r="X936" i="1"/>
  <c r="X1000" i="1"/>
  <c r="X1064" i="1"/>
  <c r="X1128" i="1"/>
  <c r="X502" i="1"/>
  <c r="X566" i="1"/>
  <c r="X630" i="1"/>
  <c r="X694" i="1"/>
  <c r="X758" i="1"/>
  <c r="X822" i="1"/>
  <c r="X886" i="1"/>
  <c r="X950" i="1"/>
  <c r="X1014" i="1"/>
  <c r="X1078" i="1"/>
  <c r="X1142" i="1"/>
  <c r="X1174" i="1"/>
  <c r="X1206" i="1"/>
  <c r="X1238" i="1"/>
  <c r="X1270" i="1"/>
  <c r="X1302" i="1"/>
  <c r="X1334" i="1"/>
  <c r="X1366" i="1"/>
  <c r="X1398" i="1"/>
  <c r="X1430" i="1"/>
  <c r="X1462" i="1"/>
  <c r="X1494" i="1"/>
  <c r="X1526" i="1"/>
  <c r="X1558" i="1"/>
  <c r="X1590" i="1"/>
  <c r="X1622" i="1"/>
  <c r="X1654" i="1"/>
  <c r="X1686" i="1"/>
  <c r="X1718" i="1"/>
  <c r="X1750" i="1"/>
  <c r="X1782" i="1"/>
  <c r="X473" i="1"/>
  <c r="X537" i="1"/>
  <c r="X601" i="1"/>
  <c r="X665" i="1"/>
  <c r="X729" i="1"/>
  <c r="X793" i="1"/>
  <c r="X857" i="1"/>
  <c r="X921" i="1"/>
  <c r="X985" i="1"/>
  <c r="X1049" i="1"/>
  <c r="X1113" i="1"/>
  <c r="X463" i="1"/>
  <c r="X506" i="1"/>
  <c r="X591" i="1"/>
  <c r="X634" i="1"/>
  <c r="X719" i="1"/>
  <c r="X762" i="1"/>
  <c r="X847" i="1"/>
  <c r="X890" i="1"/>
  <c r="X975" i="1"/>
  <c r="X1018" i="1"/>
  <c r="X1103" i="1"/>
  <c r="X1145" i="1"/>
  <c r="X487" i="1"/>
  <c r="X551" i="1"/>
  <c r="X615" i="1"/>
  <c r="X679" i="1"/>
  <c r="X743" i="1"/>
  <c r="X807" i="1"/>
  <c r="X871" i="1"/>
  <c r="X935" i="1"/>
  <c r="X999" i="1"/>
  <c r="X1063" i="1"/>
  <c r="X1127" i="1"/>
  <c r="X1163" i="1"/>
  <c r="X1195" i="1"/>
  <c r="X441" i="1"/>
  <c r="X452" i="1"/>
  <c r="X565" i="1"/>
  <c r="X768" i="1"/>
  <c r="X981" i="1"/>
  <c r="X1109" i="1"/>
  <c r="X643" i="1"/>
  <c r="X835" i="1"/>
  <c r="X1168" i="1"/>
  <c r="X1264" i="1"/>
  <c r="X1360" i="1"/>
  <c r="X1456" i="1"/>
  <c r="X1544" i="1"/>
  <c r="X1632" i="1"/>
  <c r="X1728" i="1"/>
  <c r="X529" i="1"/>
  <c r="X721" i="1"/>
  <c r="X1084" i="1"/>
  <c r="X371" i="1"/>
  <c r="X403" i="1"/>
  <c r="X435" i="1"/>
  <c r="X382" i="1"/>
  <c r="X414" i="1"/>
  <c r="X446" i="1"/>
  <c r="X493" i="1"/>
  <c r="X557" i="1"/>
  <c r="X621" i="1"/>
  <c r="X685" i="1"/>
  <c r="X749" i="1"/>
  <c r="X813" i="1"/>
  <c r="X877" i="1"/>
  <c r="X941" i="1"/>
  <c r="X1005" i="1"/>
  <c r="X1069" i="1"/>
  <c r="X1133" i="1"/>
  <c r="X475" i="1"/>
  <c r="X539" i="1"/>
  <c r="X603" i="1"/>
  <c r="X667" i="1"/>
  <c r="X731" i="1"/>
  <c r="X795" i="1"/>
  <c r="X859" i="1"/>
  <c r="X923" i="1"/>
  <c r="X987" i="1"/>
  <c r="X1051" i="1"/>
  <c r="X1115" i="1"/>
  <c r="X1162" i="1"/>
  <c r="X1194" i="1"/>
  <c r="X1226" i="1"/>
  <c r="X1258" i="1"/>
  <c r="X1290" i="1"/>
  <c r="X1322" i="1"/>
  <c r="X1354" i="1"/>
  <c r="X1386" i="1"/>
  <c r="X1418" i="1"/>
  <c r="X1450" i="1"/>
  <c r="X1482" i="1"/>
  <c r="X1514" i="1"/>
  <c r="X1546" i="1"/>
  <c r="X1578" i="1"/>
  <c r="X1610" i="1"/>
  <c r="X1642" i="1"/>
  <c r="X1674" i="1"/>
  <c r="X1706" i="1"/>
  <c r="X1738" i="1"/>
  <c r="X1770" i="1"/>
  <c r="X1802" i="1"/>
  <c r="X500" i="1"/>
  <c r="X564" i="1"/>
  <c r="X628" i="1"/>
  <c r="X692" i="1"/>
  <c r="X756" i="1"/>
  <c r="X820" i="1"/>
  <c r="X884" i="1"/>
  <c r="X948" i="1"/>
  <c r="X1012" i="1"/>
  <c r="X1076" i="1"/>
  <c r="X1140" i="1"/>
  <c r="X522" i="1"/>
  <c r="X586" i="1"/>
  <c r="X650" i="1"/>
  <c r="X714" i="1"/>
  <c r="X778" i="1"/>
  <c r="X842" i="1"/>
  <c r="X906" i="1"/>
  <c r="X970" i="1"/>
  <c r="X1034" i="1"/>
  <c r="X1098" i="1"/>
  <c r="X385" i="1"/>
  <c r="X388" i="1"/>
  <c r="X576" i="1"/>
  <c r="X725" i="1"/>
  <c r="X896" i="1"/>
  <c r="X1077" i="1"/>
  <c r="X611" i="1"/>
  <c r="X814" i="1"/>
  <c r="X995" i="1"/>
  <c r="X1123" i="1"/>
  <c r="X1224" i="1"/>
  <c r="X1328" i="1"/>
  <c r="X1424" i="1"/>
  <c r="X1536" i="1"/>
  <c r="X1672" i="1"/>
  <c r="X1768" i="1"/>
  <c r="X508" i="1"/>
  <c r="X657" i="1"/>
  <c r="X860" i="1"/>
  <c r="X1041" i="1"/>
  <c r="X389" i="1"/>
  <c r="X421" i="1"/>
  <c r="X453" i="1"/>
  <c r="X384" i="1"/>
  <c r="X416" i="1"/>
  <c r="X448" i="1"/>
  <c r="X517" i="1"/>
  <c r="X581" i="1"/>
  <c r="X645" i="1"/>
  <c r="X709" i="1"/>
  <c r="X773" i="1"/>
  <c r="X837" i="1"/>
  <c r="X901" i="1"/>
  <c r="X965" i="1"/>
  <c r="X1029" i="1"/>
  <c r="X1093" i="1"/>
  <c r="X499" i="1"/>
  <c r="X563" i="1"/>
  <c r="X627" i="1"/>
  <c r="X691" i="1"/>
  <c r="X755" i="1"/>
  <c r="X819" i="1"/>
  <c r="X883" i="1"/>
  <c r="X947" i="1"/>
  <c r="X1011" i="1"/>
  <c r="X1075" i="1"/>
  <c r="X1139" i="1"/>
  <c r="X1172" i="1"/>
  <c r="X1204" i="1"/>
  <c r="X1236" i="1"/>
  <c r="X1268" i="1"/>
  <c r="X1300" i="1"/>
  <c r="X1332" i="1"/>
  <c r="X1364" i="1"/>
  <c r="X1396" i="1"/>
  <c r="X1428" i="1"/>
  <c r="X1460" i="1"/>
  <c r="X1492" i="1"/>
  <c r="X1524" i="1"/>
  <c r="X1556" i="1"/>
  <c r="X1588" i="1"/>
  <c r="X1620" i="1"/>
  <c r="X1652" i="1"/>
  <c r="X1684" i="1"/>
  <c r="X1716" i="1"/>
  <c r="X1748" i="1"/>
  <c r="X1780" i="1"/>
  <c r="X460" i="1"/>
  <c r="X524" i="1"/>
  <c r="X588" i="1"/>
  <c r="X652" i="1"/>
  <c r="X716" i="1"/>
  <c r="X780" i="1"/>
  <c r="X844" i="1"/>
  <c r="X908" i="1"/>
  <c r="X972" i="1"/>
  <c r="X1036" i="1"/>
  <c r="X1100" i="1"/>
  <c r="X482" i="1"/>
  <c r="X546" i="1"/>
  <c r="X610" i="1"/>
  <c r="X674" i="1"/>
  <c r="X738" i="1"/>
  <c r="X802" i="1"/>
  <c r="X866" i="1"/>
  <c r="X930" i="1"/>
  <c r="X994" i="1"/>
  <c r="X1058" i="1"/>
  <c r="X1122" i="1"/>
  <c r="X1167" i="1"/>
  <c r="X1199" i="1"/>
  <c r="X1231" i="1"/>
  <c r="X1173" i="1"/>
  <c r="X1205" i="1"/>
  <c r="X1237" i="1"/>
  <c r="X1269" i="1"/>
  <c r="X1301" i="1"/>
  <c r="X1333" i="1"/>
  <c r="X1365" i="1"/>
  <c r="X1397" i="1"/>
  <c r="X1429" i="1"/>
  <c r="X1461" i="1"/>
  <c r="X1493" i="1"/>
  <c r="X1525" i="1"/>
  <c r="X1557" i="1"/>
  <c r="X1589" i="1"/>
  <c r="X1621" i="1"/>
  <c r="X1653" i="1"/>
  <c r="X1685" i="1"/>
  <c r="X1717" i="1"/>
  <c r="X1749" i="1"/>
  <c r="X1781" i="1"/>
  <c r="X1247" i="1"/>
  <c r="X1279" i="1"/>
  <c r="X1311" i="1"/>
  <c r="X1343" i="1"/>
  <c r="X1375" i="1"/>
  <c r="X1407" i="1"/>
  <c r="X1439" i="1"/>
  <c r="X1471" i="1"/>
  <c r="X1503" i="1"/>
  <c r="X1535" i="1"/>
  <c r="X1567" i="1"/>
  <c r="X1599" i="1"/>
  <c r="X1631" i="1"/>
  <c r="X1663" i="1"/>
  <c r="X1695" i="1"/>
  <c r="X1727" i="1"/>
  <c r="X1759" i="1"/>
  <c r="X1791" i="1"/>
  <c r="X1177" i="1"/>
  <c r="X1209" i="1"/>
  <c r="X1241" i="1"/>
  <c r="X1273" i="1"/>
  <c r="X1305" i="1"/>
  <c r="X1337" i="1"/>
  <c r="X1369" i="1"/>
  <c r="X1401" i="1"/>
  <c r="X1433" i="1"/>
  <c r="X1465" i="1"/>
  <c r="X1497" i="1"/>
  <c r="X1529" i="1"/>
  <c r="X1561" i="1"/>
  <c r="X1593" i="1"/>
  <c r="X1625" i="1"/>
  <c r="X1657" i="1"/>
  <c r="X1689" i="1"/>
  <c r="X1721" i="1"/>
  <c r="X1753" i="1"/>
  <c r="X1785" i="1"/>
  <c r="X1227" i="1"/>
  <c r="X1259" i="1"/>
  <c r="X1291" i="1"/>
  <c r="X1323" i="1"/>
  <c r="X1355" i="1"/>
  <c r="X1387" i="1"/>
  <c r="X1419" i="1"/>
  <c r="X1451" i="1"/>
  <c r="X1483" i="1"/>
  <c r="X1515" i="1"/>
  <c r="X1547" i="1"/>
  <c r="X1579" i="1"/>
  <c r="X1611" i="1"/>
  <c r="X1643" i="1"/>
  <c r="X1675" i="1"/>
  <c r="X1707" i="1"/>
  <c r="X1739" i="1"/>
  <c r="X1771" i="1"/>
  <c r="X1803" i="1"/>
  <c r="X449" i="1"/>
  <c r="X469" i="1"/>
  <c r="X693" i="1"/>
  <c r="X949" i="1"/>
  <c r="X462" i="1"/>
  <c r="X590" i="1"/>
  <c r="X782" i="1"/>
  <c r="X974" i="1"/>
  <c r="X1102" i="1"/>
  <c r="X1208" i="1"/>
  <c r="X1296" i="1"/>
  <c r="X1392" i="1"/>
  <c r="X1488" i="1"/>
  <c r="X1568" i="1"/>
  <c r="X1648" i="1"/>
  <c r="X1736" i="1"/>
  <c r="X465" i="1"/>
  <c r="X689" i="1"/>
  <c r="X849" i="1"/>
  <c r="X924" i="1"/>
  <c r="X383" i="1"/>
  <c r="X415" i="1"/>
  <c r="X447" i="1"/>
  <c r="X386" i="1"/>
  <c r="X418" i="1"/>
  <c r="X450" i="1"/>
  <c r="X509" i="1"/>
  <c r="X573" i="1"/>
  <c r="X637" i="1"/>
  <c r="X701" i="1"/>
  <c r="X765" i="1"/>
  <c r="X829" i="1"/>
  <c r="X893" i="1"/>
  <c r="X957" i="1"/>
  <c r="X1021" i="1"/>
  <c r="X1085" i="1"/>
  <c r="X459" i="1"/>
  <c r="X523" i="1"/>
  <c r="X587" i="1"/>
  <c r="X651" i="1"/>
  <c r="X715" i="1"/>
  <c r="X779" i="1"/>
  <c r="X843" i="1"/>
  <c r="X907" i="1"/>
  <c r="X971" i="1"/>
  <c r="X1035" i="1"/>
  <c r="X1099" i="1"/>
  <c r="X1150" i="1"/>
  <c r="X1182" i="1"/>
  <c r="X1214" i="1"/>
  <c r="X1246" i="1"/>
  <c r="X1278" i="1"/>
  <c r="X1310" i="1"/>
  <c r="X1342" i="1"/>
  <c r="X1374" i="1"/>
  <c r="X1406" i="1"/>
  <c r="X1438" i="1"/>
  <c r="X1470" i="1"/>
  <c r="X1502" i="1"/>
  <c r="X1534" i="1"/>
  <c r="X1566" i="1"/>
  <c r="X1598" i="1"/>
  <c r="X1630" i="1"/>
  <c r="X1662" i="1"/>
  <c r="X1694" i="1"/>
  <c r="X1726" i="1"/>
  <c r="X1758" i="1"/>
  <c r="X1790" i="1"/>
  <c r="X484" i="1"/>
  <c r="X548" i="1"/>
  <c r="X612" i="1"/>
  <c r="X676" i="1"/>
  <c r="X740" i="1"/>
  <c r="X804" i="1"/>
  <c r="X868" i="1"/>
  <c r="X932" i="1"/>
  <c r="X996" i="1"/>
  <c r="X1060" i="1"/>
  <c r="X1124" i="1"/>
  <c r="X474" i="1"/>
  <c r="X559" i="1"/>
  <c r="X602" i="1"/>
  <c r="X687" i="1"/>
  <c r="X730" i="1"/>
  <c r="X815" i="1"/>
  <c r="X858" i="1"/>
  <c r="X943" i="1"/>
  <c r="X986" i="1"/>
  <c r="X1071" i="1"/>
  <c r="X1114" i="1"/>
  <c r="X1153" i="1"/>
  <c r="X498" i="1"/>
  <c r="X562" i="1"/>
  <c r="X626" i="1"/>
  <c r="X690" i="1"/>
  <c r="X754" i="1"/>
  <c r="X818" i="1"/>
  <c r="X882" i="1"/>
  <c r="X946" i="1"/>
  <c r="X1010" i="1"/>
  <c r="X1074" i="1"/>
  <c r="X1138" i="1"/>
  <c r="X1171" i="1"/>
  <c r="X369" i="1"/>
  <c r="X380" i="1"/>
  <c r="X480" i="1"/>
  <c r="X661" i="1"/>
  <c r="X800" i="1"/>
  <c r="X1024" i="1"/>
  <c r="X483" i="1"/>
  <c r="X707" i="1"/>
  <c r="X899" i="1"/>
  <c r="X1192" i="1"/>
  <c r="X1288" i="1"/>
  <c r="X1384" i="1"/>
  <c r="X1480" i="1"/>
  <c r="X1576" i="1"/>
  <c r="X1656" i="1"/>
  <c r="X1752" i="1"/>
  <c r="X604" i="1"/>
  <c r="X753" i="1"/>
  <c r="X1105" i="1"/>
  <c r="X379" i="1"/>
  <c r="X411" i="1"/>
  <c r="X443" i="1"/>
  <c r="X390" i="1"/>
  <c r="X422" i="1"/>
  <c r="X454" i="1"/>
  <c r="X504" i="1"/>
  <c r="X568" i="1"/>
  <c r="X632" i="1"/>
  <c r="X696" i="1"/>
  <c r="X760" i="1"/>
  <c r="X824" i="1"/>
  <c r="X888" i="1"/>
  <c r="X952" i="1"/>
  <c r="X1016" i="1"/>
  <c r="X1080" i="1"/>
  <c r="X486" i="1"/>
  <c r="X550" i="1"/>
  <c r="X614" i="1"/>
  <c r="X678" i="1"/>
  <c r="X742" i="1"/>
  <c r="X806" i="1"/>
  <c r="X870" i="1"/>
  <c r="X934" i="1"/>
  <c r="X998" i="1"/>
  <c r="X1062" i="1"/>
  <c r="X1126" i="1"/>
  <c r="X1170" i="1"/>
  <c r="X1202" i="1"/>
  <c r="X1234" i="1"/>
  <c r="X1266" i="1"/>
  <c r="X1298" i="1"/>
  <c r="X1330" i="1"/>
  <c r="X1362" i="1"/>
  <c r="X1394" i="1"/>
  <c r="X1426" i="1"/>
  <c r="X1458" i="1"/>
  <c r="X1490" i="1"/>
  <c r="X1522" i="1"/>
  <c r="X1554" i="1"/>
  <c r="X1586" i="1"/>
  <c r="X1618" i="1"/>
  <c r="X1650" i="1"/>
  <c r="X1682" i="1"/>
  <c r="X1714" i="1"/>
  <c r="X1746" i="1"/>
  <c r="X1778" i="1"/>
  <c r="X457" i="1"/>
  <c r="X521" i="1"/>
  <c r="X585" i="1"/>
  <c r="X649" i="1"/>
  <c r="X713" i="1"/>
  <c r="X777" i="1"/>
  <c r="X841" i="1"/>
  <c r="X905" i="1"/>
  <c r="X969" i="1"/>
  <c r="X1033" i="1"/>
  <c r="X1097" i="1"/>
  <c r="X479" i="1"/>
  <c r="X543" i="1"/>
  <c r="X607" i="1"/>
  <c r="X671" i="1"/>
  <c r="X735" i="1"/>
  <c r="X799" i="1"/>
  <c r="X863" i="1"/>
  <c r="X927" i="1"/>
  <c r="X991" i="1"/>
  <c r="X1055" i="1"/>
  <c r="X1119" i="1"/>
  <c r="X409" i="1"/>
  <c r="X412" i="1"/>
  <c r="X608" i="1"/>
  <c r="X757" i="1"/>
  <c r="X928" i="1"/>
  <c r="X1120" i="1"/>
  <c r="X654" i="1"/>
  <c r="X846" i="1"/>
  <c r="X1027" i="1"/>
  <c r="X1152" i="1"/>
  <c r="X1256" i="1"/>
  <c r="X1352" i="1"/>
  <c r="X1448" i="1"/>
  <c r="X1560" i="1"/>
  <c r="X1696" i="1"/>
  <c r="X1784" i="1"/>
  <c r="X572" i="1"/>
  <c r="X732" i="1"/>
  <c r="X988" i="1"/>
  <c r="X1073" i="1"/>
  <c r="X397" i="1"/>
  <c r="X429" i="1"/>
  <c r="X392" i="1"/>
  <c r="X424" i="1"/>
  <c r="X464" i="1"/>
  <c r="X528" i="1"/>
  <c r="X592" i="1"/>
  <c r="X656" i="1"/>
  <c r="X720" i="1"/>
  <c r="X784" i="1"/>
  <c r="X848" i="1"/>
  <c r="X912" i="1"/>
  <c r="X976" i="1"/>
  <c r="X1040" i="1"/>
  <c r="X1104" i="1"/>
  <c r="X510" i="1"/>
  <c r="X574" i="1"/>
  <c r="X638" i="1"/>
  <c r="X702" i="1"/>
  <c r="X766" i="1"/>
  <c r="X830" i="1"/>
  <c r="X894" i="1"/>
  <c r="X958" i="1"/>
  <c r="X1022" i="1"/>
  <c r="X1086" i="1"/>
  <c r="X1148" i="1"/>
  <c r="X1180" i="1"/>
  <c r="X1212" i="1"/>
  <c r="X1244" i="1"/>
  <c r="X1276" i="1"/>
  <c r="X1308" i="1"/>
  <c r="X1340" i="1"/>
  <c r="X1372" i="1"/>
  <c r="X1404" i="1"/>
  <c r="X1436" i="1"/>
  <c r="X1468" i="1"/>
  <c r="X1500" i="1"/>
  <c r="X1532" i="1"/>
  <c r="X1564" i="1"/>
  <c r="X1596" i="1"/>
  <c r="X1628" i="1"/>
  <c r="X1660" i="1"/>
  <c r="X1692" i="1"/>
  <c r="X1724" i="1"/>
  <c r="X1756" i="1"/>
  <c r="X1788" i="1"/>
  <c r="X481" i="1"/>
  <c r="X545" i="1"/>
  <c r="X609" i="1"/>
  <c r="X673" i="1"/>
  <c r="X737" i="1"/>
  <c r="X801" i="1"/>
  <c r="X865" i="1"/>
  <c r="X929" i="1"/>
  <c r="X993" i="1"/>
  <c r="X1057" i="1"/>
  <c r="X1121" i="1"/>
  <c r="X503" i="1"/>
  <c r="X567" i="1"/>
  <c r="X631" i="1"/>
  <c r="X695" i="1"/>
  <c r="X759" i="1"/>
  <c r="X823" i="1"/>
  <c r="X887" i="1"/>
  <c r="X951" i="1"/>
  <c r="X1015" i="1"/>
  <c r="X1079" i="1"/>
  <c r="X1143" i="1"/>
  <c r="X1175" i="1"/>
  <c r="X1207" i="1"/>
  <c r="X1239" i="1"/>
  <c r="X1181" i="1"/>
  <c r="X1213" i="1"/>
  <c r="X1245" i="1"/>
  <c r="X1277" i="1"/>
  <c r="X1309" i="1"/>
  <c r="X1341" i="1"/>
  <c r="X1373" i="1"/>
  <c r="X1405" i="1"/>
  <c r="X1437" i="1"/>
  <c r="X1469" i="1"/>
  <c r="X1501" i="1"/>
  <c r="X1533" i="1"/>
  <c r="X1565" i="1"/>
  <c r="X1597" i="1"/>
  <c r="X1629" i="1"/>
  <c r="X1661" i="1"/>
  <c r="X1693" i="1"/>
  <c r="X1725" i="1"/>
  <c r="X1757" i="1"/>
  <c r="X1789" i="1"/>
  <c r="X1255" i="1"/>
  <c r="X1287" i="1"/>
  <c r="X1319" i="1"/>
  <c r="X1351" i="1"/>
  <c r="X1383" i="1"/>
  <c r="X1415" i="1"/>
  <c r="X1447" i="1"/>
  <c r="X1479" i="1"/>
  <c r="X1511" i="1"/>
  <c r="X1543" i="1"/>
  <c r="X1575" i="1"/>
  <c r="X1607" i="1"/>
  <c r="X1639" i="1"/>
  <c r="X1671" i="1"/>
  <c r="X1703" i="1"/>
  <c r="X1735" i="1"/>
  <c r="X1767" i="1"/>
  <c r="X1799" i="1"/>
  <c r="X1185" i="1"/>
  <c r="X1217" i="1"/>
  <c r="X1249" i="1"/>
  <c r="X1281" i="1"/>
  <c r="X1313" i="1"/>
  <c r="X1345" i="1"/>
  <c r="X1377" i="1"/>
  <c r="X1409" i="1"/>
  <c r="X1441" i="1"/>
  <c r="X1473" i="1"/>
  <c r="X1505" i="1"/>
  <c r="X1537" i="1"/>
  <c r="X1569" i="1"/>
  <c r="X1601" i="1"/>
  <c r="X1633" i="1"/>
  <c r="X1665" i="1"/>
  <c r="X1697" i="1"/>
  <c r="X1729" i="1"/>
  <c r="X1761" i="1"/>
  <c r="X1793" i="1"/>
  <c r="X1203" i="1"/>
  <c r="X1235" i="1"/>
  <c r="X1267" i="1"/>
  <c r="X1299" i="1"/>
  <c r="X1331" i="1"/>
  <c r="X1363" i="1"/>
  <c r="X1395" i="1"/>
  <c r="X1427" i="1"/>
  <c r="X1459" i="1"/>
  <c r="X1491" i="1"/>
  <c r="X1523" i="1"/>
  <c r="X1555" i="1"/>
  <c r="X1587" i="1"/>
  <c r="X1619" i="1"/>
  <c r="X1651" i="1"/>
  <c r="X1683" i="1"/>
  <c r="X1715" i="1"/>
  <c r="X1747" i="1"/>
  <c r="X1779" i="1"/>
  <c r="X458" i="1"/>
  <c r="W2605" i="1"/>
  <c r="W2589" i="1"/>
  <c r="W2573" i="1"/>
  <c r="W2557" i="1"/>
  <c r="W2541" i="1"/>
  <c r="W2525" i="1"/>
  <c r="W2509" i="1"/>
  <c r="W2493" i="1"/>
  <c r="W2477" i="1"/>
  <c r="W2461" i="1"/>
  <c r="W2445" i="1"/>
  <c r="W2429" i="1"/>
  <c r="W2413" i="1"/>
  <c r="W2397" i="1"/>
  <c r="W2381" i="1"/>
  <c r="W2365" i="1"/>
  <c r="W2349" i="1"/>
  <c r="W2333" i="1"/>
  <c r="W2317" i="1"/>
  <c r="W2301" i="1"/>
  <c r="W2285" i="1"/>
  <c r="W2269" i="1"/>
  <c r="W2253" i="1"/>
  <c r="W2237" i="1"/>
  <c r="W2221" i="1"/>
  <c r="W2205" i="1"/>
  <c r="W2189" i="1"/>
  <c r="W2173" i="1"/>
  <c r="W2157" i="1"/>
  <c r="W2141" i="1"/>
  <c r="W2125" i="1"/>
  <c r="W2109" i="1"/>
  <c r="W2093" i="1"/>
  <c r="W2053" i="1"/>
  <c r="W1989" i="1"/>
  <c r="W1925" i="1"/>
  <c r="W1861" i="1"/>
  <c r="W2071" i="1"/>
  <c r="W2007" i="1"/>
  <c r="W1943" i="1"/>
  <c r="W1879" i="1"/>
  <c r="W1815" i="1"/>
  <c r="W2604" i="1"/>
  <c r="W2588" i="1"/>
  <c r="W2572" i="1"/>
  <c r="W2556" i="1"/>
  <c r="W2540" i="1"/>
  <c r="W2524" i="1"/>
  <c r="W2508" i="1"/>
  <c r="W2492" i="1"/>
  <c r="W2476" i="1"/>
  <c r="W2460" i="1"/>
  <c r="W2444" i="1"/>
  <c r="W2428" i="1"/>
  <c r="W2412" i="1"/>
  <c r="W2396" i="1"/>
  <c r="W2380" i="1"/>
  <c r="W2364" i="1"/>
  <c r="W2348" i="1"/>
  <c r="W2332" i="1"/>
  <c r="W2316" i="1"/>
  <c r="W2300" i="1"/>
  <c r="W2284" i="1"/>
  <c r="W2268" i="1"/>
  <c r="W2252" i="1"/>
  <c r="W2236" i="1"/>
  <c r="W2220" i="1"/>
  <c r="W2204" i="1"/>
  <c r="W2188" i="1"/>
  <c r="W2172" i="1"/>
  <c r="W2156" i="1"/>
  <c r="W2140" i="1"/>
  <c r="W2124" i="1"/>
  <c r="W2108" i="1"/>
  <c r="W2092" i="1"/>
  <c r="W2049" i="1"/>
  <c r="W1985" i="1"/>
  <c r="W1921" i="1"/>
  <c r="W1857" i="1"/>
  <c r="W2067" i="1"/>
  <c r="W2003" i="1"/>
  <c r="W1939" i="1"/>
  <c r="W1875" i="1"/>
  <c r="W1811" i="1"/>
  <c r="W2070" i="1"/>
  <c r="W2054" i="1"/>
  <c r="W2038" i="1"/>
  <c r="W2022" i="1"/>
  <c r="W2006" i="1"/>
  <c r="W1990" i="1"/>
  <c r="W1974" i="1"/>
  <c r="W1958" i="1"/>
  <c r="W1942" i="1"/>
  <c r="W1926" i="1"/>
  <c r="W1910" i="1"/>
  <c r="W1894" i="1"/>
  <c r="W1878" i="1"/>
  <c r="W1862" i="1"/>
  <c r="W1846" i="1"/>
  <c r="W1830" i="1"/>
  <c r="W1814" i="1"/>
  <c r="W2611" i="1"/>
  <c r="W2595" i="1"/>
  <c r="W2579" i="1"/>
  <c r="W2563" i="1"/>
  <c r="W2547" i="1"/>
  <c r="W2531" i="1"/>
  <c r="W2515" i="1"/>
  <c r="W2499" i="1"/>
  <c r="W2483" i="1"/>
  <c r="W2467" i="1"/>
  <c r="W2451" i="1"/>
  <c r="W2435" i="1"/>
  <c r="W2419" i="1"/>
  <c r="W2403" i="1"/>
  <c r="W2387" i="1"/>
  <c r="W2371" i="1"/>
  <c r="W2355" i="1"/>
  <c r="W2339" i="1"/>
  <c r="W2323" i="1"/>
  <c r="W2307" i="1"/>
  <c r="W2291" i="1"/>
  <c r="W2275" i="1"/>
  <c r="W2259" i="1"/>
  <c r="W2243" i="1"/>
  <c r="W2227" i="1"/>
  <c r="W2211" i="1"/>
  <c r="W2195" i="1"/>
  <c r="W2179" i="1"/>
  <c r="W2163" i="1"/>
  <c r="W2147" i="1"/>
  <c r="W2131" i="1"/>
  <c r="W2115" i="1"/>
  <c r="W2099" i="1"/>
  <c r="W2077" i="1"/>
  <c r="W2013" i="1"/>
  <c r="W1949" i="1"/>
  <c r="W1885" i="1"/>
  <c r="W1821" i="1"/>
  <c r="W2031" i="1"/>
  <c r="W1967" i="1"/>
  <c r="W1903" i="1"/>
  <c r="W1839" i="1"/>
  <c r="W2610" i="1"/>
  <c r="W2594" i="1"/>
  <c r="W2578" i="1"/>
  <c r="W2562" i="1"/>
  <c r="W2546" i="1"/>
  <c r="W2530" i="1"/>
  <c r="W2514" i="1"/>
  <c r="W2498" i="1"/>
  <c r="W2482" i="1"/>
  <c r="W2466" i="1"/>
  <c r="W2450" i="1"/>
  <c r="W2434" i="1"/>
  <c r="W2418" i="1"/>
  <c r="W2402" i="1"/>
  <c r="W2386" i="1"/>
  <c r="W2370" i="1"/>
  <c r="W2354" i="1"/>
  <c r="W2338" i="1"/>
  <c r="W2322" i="1"/>
  <c r="W2306" i="1"/>
  <c r="W2290" i="1"/>
  <c r="W2274" i="1"/>
  <c r="W2258" i="1"/>
  <c r="W2242" i="1"/>
  <c r="W2226" i="1"/>
  <c r="W2210" i="1"/>
  <c r="W2194" i="1"/>
  <c r="W2178" i="1"/>
  <c r="W2162" i="1"/>
  <c r="W2146" i="1"/>
  <c r="W2130" i="1"/>
  <c r="W2114" i="1"/>
  <c r="W2098" i="1"/>
  <c r="W2073" i="1"/>
  <c r="W2009" i="1"/>
  <c r="W1945" i="1"/>
  <c r="W1881" i="1"/>
  <c r="W1817" i="1"/>
  <c r="W2027" i="1"/>
  <c r="W1963" i="1"/>
  <c r="W1899" i="1"/>
  <c r="W1835" i="1"/>
  <c r="W2076" i="1"/>
  <c r="W2060" i="1"/>
  <c r="W2044" i="1"/>
  <c r="W2028" i="1"/>
  <c r="W2012" i="1"/>
  <c r="W1996" i="1"/>
  <c r="W1980" i="1"/>
  <c r="W1964" i="1"/>
  <c r="W1948" i="1"/>
  <c r="W1932" i="1"/>
  <c r="W1916" i="1"/>
  <c r="W1900" i="1"/>
  <c r="W1884" i="1"/>
  <c r="W1868" i="1"/>
  <c r="W1852" i="1"/>
  <c r="W1836" i="1"/>
  <c r="W1820" i="1"/>
  <c r="W2607" i="1"/>
  <c r="W2591" i="1"/>
  <c r="W2575" i="1"/>
  <c r="W2559" i="1"/>
  <c r="W2543" i="1"/>
  <c r="W2527" i="1"/>
  <c r="W2511" i="1"/>
  <c r="W2495" i="1"/>
  <c r="W2479" i="1"/>
  <c r="W2463" i="1"/>
  <c r="W2447" i="1"/>
  <c r="W2431" i="1"/>
  <c r="W2415" i="1"/>
  <c r="W2399" i="1"/>
  <c r="W2383" i="1"/>
  <c r="W2367" i="1"/>
  <c r="W2351" i="1"/>
  <c r="W2335" i="1"/>
  <c r="W2319" i="1"/>
  <c r="W2303" i="1"/>
  <c r="W2287" i="1"/>
  <c r="W2271" i="1"/>
  <c r="W2255" i="1"/>
  <c r="W2239" i="1"/>
  <c r="W2223" i="1"/>
  <c r="W2207" i="1"/>
  <c r="W2191" i="1"/>
  <c r="W2175" i="1"/>
  <c r="W2159" i="1"/>
  <c r="W2143" i="1"/>
  <c r="W2127" i="1"/>
  <c r="W2111" i="1"/>
  <c r="W2095" i="1"/>
  <c r="W2061" i="1"/>
  <c r="W1997" i="1"/>
  <c r="W1933" i="1"/>
  <c r="W1869" i="1"/>
  <c r="W2079" i="1"/>
  <c r="W2015" i="1"/>
  <c r="W1951" i="1"/>
  <c r="W1887" i="1"/>
  <c r="W1823" i="1"/>
  <c r="W2606" i="1"/>
  <c r="W2590" i="1"/>
  <c r="W2574" i="1"/>
  <c r="W2558" i="1"/>
  <c r="W2542" i="1"/>
  <c r="W2526" i="1"/>
  <c r="W2510" i="1"/>
  <c r="W2494" i="1"/>
  <c r="W2478" i="1"/>
  <c r="W2462" i="1"/>
  <c r="W2446" i="1"/>
  <c r="W2430" i="1"/>
  <c r="W2414" i="1"/>
  <c r="W2398" i="1"/>
  <c r="W2382" i="1"/>
  <c r="W2366" i="1"/>
  <c r="W2350" i="1"/>
  <c r="W2334" i="1"/>
  <c r="W2318" i="1"/>
  <c r="W2302" i="1"/>
  <c r="W2286" i="1"/>
  <c r="W2270" i="1"/>
  <c r="W2254" i="1"/>
  <c r="W2238" i="1"/>
  <c r="W2222" i="1"/>
  <c r="W2206" i="1"/>
  <c r="W2190" i="1"/>
  <c r="W2174" i="1"/>
  <c r="W2158" i="1"/>
  <c r="W2142" i="1"/>
  <c r="W2126" i="1"/>
  <c r="W2110" i="1"/>
  <c r="W2094" i="1"/>
  <c r="W2057" i="1"/>
  <c r="W1993" i="1"/>
  <c r="W1929" i="1"/>
  <c r="W1865" i="1"/>
  <c r="W2075" i="1"/>
  <c r="W2011" i="1"/>
  <c r="W1947" i="1"/>
  <c r="W1883" i="1"/>
  <c r="W1819" i="1"/>
  <c r="W2072" i="1"/>
  <c r="W2056" i="1"/>
  <c r="W2040" i="1"/>
  <c r="W2024" i="1"/>
  <c r="W2008" i="1"/>
  <c r="W1992" i="1"/>
  <c r="W1976" i="1"/>
  <c r="W1960" i="1"/>
  <c r="W1944" i="1"/>
  <c r="W1928" i="1"/>
  <c r="W1912" i="1"/>
  <c r="W1896" i="1"/>
  <c r="W1880" i="1"/>
  <c r="W1864" i="1"/>
  <c r="W1848" i="1"/>
  <c r="W1832" i="1"/>
  <c r="W1816" i="1"/>
  <c r="W2617" i="1"/>
  <c r="W2601" i="1"/>
  <c r="W2585" i="1"/>
  <c r="W2569" i="1"/>
  <c r="W2553" i="1"/>
  <c r="W2537" i="1"/>
  <c r="W2521" i="1"/>
  <c r="W2505" i="1"/>
  <c r="W2489" i="1"/>
  <c r="W2473" i="1"/>
  <c r="W2457" i="1"/>
  <c r="W2441" i="1"/>
  <c r="W2425" i="1"/>
  <c r="W2409" i="1"/>
  <c r="W2393" i="1"/>
  <c r="W2377" i="1"/>
  <c r="W2361" i="1"/>
  <c r="W2345" i="1"/>
  <c r="W2329" i="1"/>
  <c r="W2313" i="1"/>
  <c r="W2297" i="1"/>
  <c r="W2281" i="1"/>
  <c r="W2265" i="1"/>
  <c r="W2249" i="1"/>
  <c r="W2233" i="1"/>
  <c r="W2217" i="1"/>
  <c r="W2201" i="1"/>
  <c r="W2185" i="1"/>
  <c r="W2169" i="1"/>
  <c r="W2153" i="1"/>
  <c r="W2137" i="1"/>
  <c r="W2121" i="1"/>
  <c r="W2105" i="1"/>
  <c r="W2089" i="1"/>
  <c r="W2037" i="1"/>
  <c r="W1973" i="1"/>
  <c r="W1909" i="1"/>
  <c r="W1845" i="1"/>
  <c r="W2055" i="1"/>
  <c r="W1991" i="1"/>
  <c r="W1927" i="1"/>
  <c r="W1863" i="1"/>
  <c r="W2616" i="1"/>
  <c r="W2600" i="1"/>
  <c r="W2584" i="1"/>
  <c r="W2568" i="1"/>
  <c r="W2552" i="1"/>
  <c r="W2536" i="1"/>
  <c r="W2520" i="1"/>
  <c r="W2504" i="1"/>
  <c r="W2488" i="1"/>
  <c r="W2472" i="1"/>
  <c r="W2456" i="1"/>
  <c r="W2440" i="1"/>
  <c r="W2424" i="1"/>
  <c r="W2408" i="1"/>
  <c r="W2392" i="1"/>
  <c r="W2376" i="1"/>
  <c r="W2360" i="1"/>
  <c r="W2344" i="1"/>
  <c r="W2328" i="1"/>
  <c r="W2312" i="1"/>
  <c r="W2296" i="1"/>
  <c r="W2280" i="1"/>
  <c r="W2264" i="1"/>
  <c r="W2248" i="1"/>
  <c r="W2232" i="1"/>
  <c r="W2216" i="1"/>
  <c r="W2200" i="1"/>
  <c r="W2184" i="1"/>
  <c r="W2168" i="1"/>
  <c r="W2152" i="1"/>
  <c r="W2136" i="1"/>
  <c r="W2120" i="1"/>
  <c r="W2104" i="1"/>
  <c r="W2088" i="1"/>
  <c r="W2033" i="1"/>
  <c r="W1969" i="1"/>
  <c r="W1905" i="1"/>
  <c r="W1841" i="1"/>
  <c r="W2051" i="1"/>
  <c r="W1987" i="1"/>
  <c r="W1923" i="1"/>
  <c r="W1859" i="1"/>
  <c r="W2082" i="1"/>
  <c r="W2066" i="1"/>
  <c r="W2050" i="1"/>
  <c r="W2034" i="1"/>
  <c r="W2018" i="1"/>
  <c r="W2002" i="1"/>
  <c r="W1986" i="1"/>
  <c r="W1970" i="1"/>
  <c r="W1954" i="1"/>
  <c r="W1938" i="1"/>
  <c r="W1922" i="1"/>
  <c r="W1906" i="1"/>
  <c r="W1890" i="1"/>
  <c r="W1874" i="1"/>
  <c r="W1858" i="1"/>
  <c r="W1842" i="1"/>
  <c r="W1826" i="1"/>
  <c r="W1810" i="1"/>
  <c r="W2613" i="1"/>
  <c r="W2597" i="1"/>
  <c r="W2581" i="1"/>
  <c r="W2565" i="1"/>
  <c r="W2549" i="1"/>
  <c r="W2533" i="1"/>
  <c r="W2517" i="1"/>
  <c r="W2501" i="1"/>
  <c r="W2485" i="1"/>
  <c r="W2469" i="1"/>
  <c r="W2453" i="1"/>
  <c r="W2437" i="1"/>
  <c r="W2421" i="1"/>
  <c r="W2405" i="1"/>
  <c r="W2389" i="1"/>
  <c r="W2373" i="1"/>
  <c r="W2357" i="1"/>
  <c r="W2341" i="1"/>
  <c r="W2325" i="1"/>
  <c r="W2309" i="1"/>
  <c r="W2293" i="1"/>
  <c r="W2277" i="1"/>
  <c r="W2261" i="1"/>
  <c r="W2245" i="1"/>
  <c r="W2229" i="1"/>
  <c r="W2213" i="1"/>
  <c r="W2197" i="1"/>
  <c r="W2181" i="1"/>
  <c r="W2165" i="1"/>
  <c r="W2149" i="1"/>
  <c r="W2133" i="1"/>
  <c r="W2117" i="1"/>
  <c r="W2101" i="1"/>
  <c r="W2085" i="1"/>
  <c r="W2021" i="1"/>
  <c r="W1957" i="1"/>
  <c r="W1893" i="1"/>
  <c r="W1829" i="1"/>
  <c r="W2039" i="1"/>
  <c r="W1975" i="1"/>
  <c r="W1911" i="1"/>
  <c r="W1847" i="1"/>
  <c r="W2612" i="1"/>
  <c r="W2596" i="1"/>
  <c r="W2580" i="1"/>
  <c r="W2564" i="1"/>
  <c r="W2548" i="1"/>
  <c r="W2532" i="1"/>
  <c r="W2516" i="1"/>
  <c r="W2500" i="1"/>
  <c r="W2484" i="1"/>
  <c r="W2468" i="1"/>
  <c r="W2452" i="1"/>
  <c r="W2436" i="1"/>
  <c r="W2420" i="1"/>
  <c r="W2404" i="1"/>
  <c r="W2388" i="1"/>
  <c r="W2372" i="1"/>
  <c r="W2356" i="1"/>
  <c r="W2340" i="1"/>
  <c r="W2324" i="1"/>
  <c r="W2308" i="1"/>
  <c r="W2292" i="1"/>
  <c r="W2276" i="1"/>
  <c r="W2260" i="1"/>
  <c r="W2244" i="1"/>
  <c r="W2228" i="1"/>
  <c r="W2212" i="1"/>
  <c r="W2196" i="1"/>
  <c r="W2180" i="1"/>
  <c r="W2164" i="1"/>
  <c r="W2148" i="1"/>
  <c r="W2132" i="1"/>
  <c r="W2116" i="1"/>
  <c r="W2100" i="1"/>
  <c r="W2081" i="1"/>
  <c r="W2017" i="1"/>
  <c r="W1953" i="1"/>
  <c r="W1889" i="1"/>
  <c r="W1825" i="1"/>
  <c r="W2035" i="1"/>
  <c r="W1971" i="1"/>
  <c r="W1907" i="1"/>
  <c r="W1843" i="1"/>
  <c r="W2078" i="1"/>
  <c r="W2062" i="1"/>
  <c r="W2046" i="1"/>
  <c r="W2030" i="1"/>
  <c r="W2014" i="1"/>
  <c r="W1998" i="1"/>
  <c r="W1982" i="1"/>
  <c r="W1966" i="1"/>
  <c r="W1950" i="1"/>
  <c r="W1934" i="1"/>
  <c r="W1918" i="1"/>
  <c r="W1902" i="1"/>
  <c r="W1886" i="1"/>
  <c r="W1870" i="1"/>
  <c r="W1854" i="1"/>
  <c r="W1838" i="1"/>
  <c r="W1822" i="1"/>
  <c r="W2619" i="1"/>
  <c r="W2603" i="1"/>
  <c r="W2587" i="1"/>
  <c r="W2571" i="1"/>
  <c r="W2555" i="1"/>
  <c r="W2539" i="1"/>
  <c r="W2523" i="1"/>
  <c r="W2507" i="1"/>
  <c r="W2491" i="1"/>
  <c r="W2475" i="1"/>
  <c r="W2459" i="1"/>
  <c r="W2443" i="1"/>
  <c r="W2427" i="1"/>
  <c r="W2411" i="1"/>
  <c r="W2395" i="1"/>
  <c r="W2379" i="1"/>
  <c r="W2363" i="1"/>
  <c r="W2347" i="1"/>
  <c r="W2331" i="1"/>
  <c r="W2315" i="1"/>
  <c r="W2299" i="1"/>
  <c r="W2283" i="1"/>
  <c r="W2267" i="1"/>
  <c r="W2251" i="1"/>
  <c r="W2235" i="1"/>
  <c r="W2219" i="1"/>
  <c r="W2203" i="1"/>
  <c r="W2187" i="1"/>
  <c r="W2171" i="1"/>
  <c r="W2155" i="1"/>
  <c r="W2139" i="1"/>
  <c r="W2123" i="1"/>
  <c r="W2107" i="1"/>
  <c r="W2091" i="1"/>
  <c r="W2045" i="1"/>
  <c r="W1981" i="1"/>
  <c r="W1917" i="1"/>
  <c r="W1853" i="1"/>
  <c r="W2063" i="1"/>
  <c r="W1999" i="1"/>
  <c r="W1935" i="1"/>
  <c r="W1871" i="1"/>
  <c r="W2618" i="1"/>
  <c r="W2602" i="1"/>
  <c r="W2586" i="1"/>
  <c r="W2570" i="1"/>
  <c r="W2554" i="1"/>
  <c r="W2538" i="1"/>
  <c r="W2522" i="1"/>
  <c r="W2506" i="1"/>
  <c r="W2490" i="1"/>
  <c r="W2474" i="1"/>
  <c r="W2458" i="1"/>
  <c r="W2442" i="1"/>
  <c r="W2426" i="1"/>
  <c r="W2410" i="1"/>
  <c r="W2394" i="1"/>
  <c r="W2378" i="1"/>
  <c r="W2362" i="1"/>
  <c r="W2346" i="1"/>
  <c r="W2330" i="1"/>
  <c r="W2314" i="1"/>
  <c r="W2298" i="1"/>
  <c r="W2282" i="1"/>
  <c r="W2266" i="1"/>
  <c r="W2250" i="1"/>
  <c r="W2234" i="1"/>
  <c r="W2218" i="1"/>
  <c r="W2202" i="1"/>
  <c r="W2186" i="1"/>
  <c r="W2170" i="1"/>
  <c r="W2154" i="1"/>
  <c r="W2138" i="1"/>
  <c r="W2122" i="1"/>
  <c r="W2106" i="1"/>
  <c r="W2090" i="1"/>
  <c r="W2041" i="1"/>
  <c r="W1977" i="1"/>
  <c r="W1913" i="1"/>
  <c r="W1849" i="1"/>
  <c r="W2059" i="1"/>
  <c r="W1995" i="1"/>
  <c r="W1931" i="1"/>
  <c r="W1867" i="1"/>
  <c r="W2084" i="1"/>
  <c r="W2068" i="1"/>
  <c r="W2052" i="1"/>
  <c r="W2036" i="1"/>
  <c r="W2020" i="1"/>
  <c r="W2004" i="1"/>
  <c r="W1988" i="1"/>
  <c r="W1972" i="1"/>
  <c r="W1956" i="1"/>
  <c r="W1940" i="1"/>
  <c r="W1924" i="1"/>
  <c r="W1908" i="1"/>
  <c r="W1892" i="1"/>
  <c r="W1876" i="1"/>
  <c r="W1860" i="1"/>
  <c r="W1844" i="1"/>
  <c r="W1828" i="1"/>
  <c r="W1812" i="1"/>
  <c r="W2615" i="1"/>
  <c r="W2599" i="1"/>
  <c r="W2583" i="1"/>
  <c r="W2567" i="1"/>
  <c r="W2551" i="1"/>
  <c r="W2535" i="1"/>
  <c r="W2519" i="1"/>
  <c r="W2503" i="1"/>
  <c r="W2487" i="1"/>
  <c r="W2471" i="1"/>
  <c r="W2455" i="1"/>
  <c r="W2439" i="1"/>
  <c r="W2423" i="1"/>
  <c r="W2407" i="1"/>
  <c r="W2391" i="1"/>
  <c r="W2375" i="1"/>
  <c r="W2359" i="1"/>
  <c r="W2343" i="1"/>
  <c r="W2327" i="1"/>
  <c r="W2311" i="1"/>
  <c r="W2295" i="1"/>
  <c r="W2279" i="1"/>
  <c r="W2263" i="1"/>
  <c r="W2247" i="1"/>
  <c r="W2231" i="1"/>
  <c r="W2215" i="1"/>
  <c r="W2199" i="1"/>
  <c r="W2183" i="1"/>
  <c r="W2167" i="1"/>
  <c r="W2151" i="1"/>
  <c r="W2135" i="1"/>
  <c r="W2119" i="1"/>
  <c r="W2103" i="1"/>
  <c r="W2087" i="1"/>
  <c r="W2029" i="1"/>
  <c r="W1965" i="1"/>
  <c r="W1901" i="1"/>
  <c r="W1837" i="1"/>
  <c r="W2047" i="1"/>
  <c r="W1983" i="1"/>
  <c r="W1919" i="1"/>
  <c r="W1855" i="1"/>
  <c r="W2614" i="1"/>
  <c r="W2598" i="1"/>
  <c r="W2582" i="1"/>
  <c r="W2566" i="1"/>
  <c r="W2550" i="1"/>
  <c r="W2534" i="1"/>
  <c r="W2518" i="1"/>
  <c r="W2502" i="1"/>
  <c r="W2486" i="1"/>
  <c r="W2470" i="1"/>
  <c r="W2454" i="1"/>
  <c r="W2438" i="1"/>
  <c r="W2422" i="1"/>
  <c r="W2406" i="1"/>
  <c r="W2390" i="1"/>
  <c r="W2374" i="1"/>
  <c r="W2358" i="1"/>
  <c r="W2342" i="1"/>
  <c r="W2326" i="1"/>
  <c r="W2310" i="1"/>
  <c r="W2294" i="1"/>
  <c r="W2278" i="1"/>
  <c r="W2262" i="1"/>
  <c r="W2246" i="1"/>
  <c r="W2230" i="1"/>
  <c r="W2214" i="1"/>
  <c r="W2198" i="1"/>
  <c r="W2182" i="1"/>
  <c r="W2166" i="1"/>
  <c r="W2150" i="1"/>
  <c r="W2134" i="1"/>
  <c r="W2118" i="1"/>
  <c r="W2102" i="1"/>
  <c r="W2086" i="1"/>
  <c r="W2025" i="1"/>
  <c r="W1961" i="1"/>
  <c r="W1897" i="1"/>
  <c r="W1833" i="1"/>
  <c r="W2043" i="1"/>
  <c r="W1979" i="1"/>
  <c r="W1915" i="1"/>
  <c r="W1851" i="1"/>
  <c r="W2080" i="1"/>
  <c r="W2064" i="1"/>
  <c r="W2048" i="1"/>
  <c r="W2032" i="1"/>
  <c r="W2016" i="1"/>
  <c r="W2000" i="1"/>
  <c r="W1984" i="1"/>
  <c r="W1968" i="1"/>
  <c r="W1952" i="1"/>
  <c r="W1936" i="1"/>
  <c r="W1920" i="1"/>
  <c r="W1904" i="1"/>
  <c r="W1888" i="1"/>
  <c r="W1872" i="1"/>
  <c r="W1856" i="1"/>
  <c r="W1840" i="1"/>
  <c r="W1824" i="1"/>
  <c r="W2609" i="1"/>
  <c r="W2593" i="1"/>
  <c r="W2577" i="1"/>
  <c r="W2561" i="1"/>
  <c r="W2545" i="1"/>
  <c r="W2529" i="1"/>
  <c r="W2513" i="1"/>
  <c r="W2497" i="1"/>
  <c r="W2481" i="1"/>
  <c r="W2465" i="1"/>
  <c r="W2449" i="1"/>
  <c r="W2433" i="1"/>
  <c r="W2417" i="1"/>
  <c r="W2401" i="1"/>
  <c r="W2385" i="1"/>
  <c r="W2369" i="1"/>
  <c r="W2353" i="1"/>
  <c r="W2337" i="1"/>
  <c r="W2321" i="1"/>
  <c r="W2305" i="1"/>
  <c r="W2289" i="1"/>
  <c r="W2273" i="1"/>
  <c r="W2257" i="1"/>
  <c r="W2241" i="1"/>
  <c r="W2225" i="1"/>
  <c r="W2209" i="1"/>
  <c r="W2193" i="1"/>
  <c r="W2177" i="1"/>
  <c r="W2161" i="1"/>
  <c r="W2145" i="1"/>
  <c r="W2129" i="1"/>
  <c r="W2113" i="1"/>
  <c r="W2097" i="1"/>
  <c r="W2069" i="1"/>
  <c r="W2005" i="1"/>
  <c r="W1941" i="1"/>
  <c r="W1877" i="1"/>
  <c r="W1813" i="1"/>
  <c r="W2023" i="1"/>
  <c r="W1959" i="1"/>
  <c r="W1895" i="1"/>
  <c r="W1831" i="1"/>
  <c r="W2608" i="1"/>
  <c r="W2592" i="1"/>
  <c r="W2576" i="1"/>
  <c r="W2560" i="1"/>
  <c r="W2544" i="1"/>
  <c r="W2528" i="1"/>
  <c r="W2512" i="1"/>
  <c r="W2496" i="1"/>
  <c r="W2480" i="1"/>
  <c r="W2464" i="1"/>
  <c r="W2448" i="1"/>
  <c r="W2432" i="1"/>
  <c r="W2416" i="1"/>
  <c r="W2400" i="1"/>
  <c r="W2384" i="1"/>
  <c r="W2368" i="1"/>
  <c r="W2352" i="1"/>
  <c r="W2336" i="1"/>
  <c r="W2320" i="1"/>
  <c r="W2304" i="1"/>
  <c r="W2288" i="1"/>
  <c r="W2272" i="1"/>
  <c r="W2256" i="1"/>
  <c r="W2240" i="1"/>
  <c r="W2224" i="1"/>
  <c r="W2208" i="1"/>
  <c r="W2192" i="1"/>
  <c r="W2176" i="1"/>
  <c r="W2160" i="1"/>
  <c r="W2144" i="1"/>
  <c r="W2128" i="1"/>
  <c r="W2112" i="1"/>
  <c r="W2096" i="1"/>
  <c r="W2065" i="1"/>
  <c r="W2001" i="1"/>
  <c r="W1937" i="1"/>
  <c r="W1873" i="1"/>
  <c r="W2083" i="1"/>
  <c r="W2019" i="1"/>
  <c r="W1955" i="1"/>
  <c r="W1891" i="1"/>
  <c r="W1827" i="1"/>
  <c r="W2074" i="1"/>
  <c r="W2058" i="1"/>
  <c r="W2042" i="1"/>
  <c r="W2026" i="1"/>
  <c r="W2010" i="1"/>
  <c r="W1994" i="1"/>
  <c r="W1978" i="1"/>
  <c r="W1962" i="1"/>
  <c r="W1946" i="1"/>
  <c r="W1930" i="1"/>
  <c r="W1914" i="1"/>
  <c r="W1898" i="1"/>
  <c r="W1882" i="1"/>
  <c r="W1866" i="1"/>
  <c r="W1850" i="1"/>
  <c r="W1834" i="1"/>
  <c r="W1818" i="1"/>
  <c r="W1744" i="1"/>
  <c r="W1808" i="1"/>
  <c r="W1795" i="1"/>
  <c r="W1785" i="1"/>
  <c r="W1770" i="1"/>
  <c r="W1748" i="1"/>
  <c r="W1736" i="1"/>
  <c r="W1800" i="1"/>
  <c r="W1787" i="1"/>
  <c r="W1765" i="1"/>
  <c r="W1761" i="1"/>
  <c r="W1746" i="1"/>
  <c r="W1772" i="1"/>
  <c r="W1734" i="1"/>
  <c r="W1798" i="1"/>
  <c r="W1791" i="1"/>
  <c r="W1757" i="1"/>
  <c r="W1742" i="1"/>
  <c r="W1806" i="1"/>
  <c r="W1783" i="1"/>
  <c r="W1760" i="1"/>
  <c r="W1747" i="1"/>
  <c r="W1737" i="1"/>
  <c r="W1801" i="1"/>
  <c r="W1786" i="1"/>
  <c r="W1764" i="1"/>
  <c r="W1752" i="1"/>
  <c r="W1739" i="1"/>
  <c r="W1803" i="1"/>
  <c r="W1781" i="1"/>
  <c r="W1777" i="1"/>
  <c r="W1762" i="1"/>
  <c r="W1789" i="1"/>
  <c r="W1750" i="1"/>
  <c r="W1743" i="1"/>
  <c r="W1807" i="1"/>
  <c r="W1788" i="1"/>
  <c r="W1758" i="1"/>
  <c r="W1735" i="1"/>
  <c r="W1799" i="1"/>
  <c r="W1776" i="1"/>
  <c r="W1763" i="1"/>
  <c r="W1753" i="1"/>
  <c r="W1738" i="1"/>
  <c r="W1802" i="1"/>
  <c r="W1780" i="1"/>
  <c r="W1768" i="1"/>
  <c r="W1755" i="1"/>
  <c r="W1733" i="1"/>
  <c r="W1797" i="1"/>
  <c r="W1793" i="1"/>
  <c r="W1778" i="1"/>
  <c r="W1756" i="1"/>
  <c r="W1766" i="1"/>
  <c r="W1759" i="1"/>
  <c r="W1740" i="1"/>
  <c r="W1741" i="1"/>
  <c r="W1774" i="1"/>
  <c r="W1751" i="1"/>
  <c r="W1792" i="1"/>
  <c r="W1779" i="1"/>
  <c r="W1769" i="1"/>
  <c r="W1754" i="1"/>
  <c r="W1732" i="1"/>
  <c r="W1796" i="1"/>
  <c r="W1784" i="1"/>
  <c r="W1771" i="1"/>
  <c r="W1749" i="1"/>
  <c r="W1745" i="1"/>
  <c r="W1809" i="1"/>
  <c r="W1794" i="1"/>
  <c r="W1773" i="1"/>
  <c r="W1782" i="1"/>
  <c r="W1775" i="1"/>
  <c r="W1804" i="1"/>
  <c r="W1805" i="1"/>
  <c r="W1790" i="1"/>
  <c r="W1767" i="1"/>
  <c r="AF135" i="1"/>
  <c r="AF131" i="1"/>
  <c r="AF127" i="1"/>
  <c r="AF138" i="1"/>
  <c r="AF118" i="1"/>
  <c r="AF122" i="1"/>
  <c r="AF108" i="1"/>
  <c r="AF112" i="1"/>
  <c r="AF134" i="1"/>
  <c r="AF130" i="1"/>
  <c r="AF126" i="1"/>
  <c r="AF115" i="1"/>
  <c r="AF119" i="1"/>
  <c r="AF123" i="1"/>
  <c r="AF109" i="1"/>
  <c r="AF113" i="1"/>
  <c r="AF137" i="1"/>
  <c r="AF133" i="1"/>
  <c r="AF129" i="1"/>
  <c r="AF125" i="1"/>
  <c r="AF116" i="1"/>
  <c r="AF120" i="1"/>
  <c r="AF106" i="1"/>
  <c r="AF110" i="1"/>
  <c r="AF114" i="1"/>
  <c r="AF136" i="1"/>
  <c r="AF132" i="1"/>
  <c r="AF128" i="1"/>
  <c r="AF124" i="1"/>
  <c r="AF117" i="1"/>
  <c r="AF121" i="1"/>
  <c r="AF107" i="1"/>
  <c r="AF111" i="1"/>
  <c r="AF105" i="1"/>
  <c r="AF93" i="1"/>
  <c r="AF97" i="1"/>
  <c r="AF101" i="1"/>
  <c r="AF90" i="1"/>
  <c r="AF94" i="1"/>
  <c r="AF98" i="1"/>
  <c r="AF102" i="1"/>
  <c r="AF91" i="1"/>
  <c r="AF95" i="1"/>
  <c r="AF99" i="1"/>
  <c r="AF103" i="1"/>
  <c r="AF92" i="1"/>
  <c r="AF96" i="1"/>
  <c r="AF100" i="1"/>
  <c r="AF104" i="1"/>
  <c r="X327" i="1"/>
  <c r="X343" i="1"/>
  <c r="X341" i="1"/>
  <c r="X345" i="1"/>
  <c r="X349" i="1"/>
  <c r="X318" i="1"/>
  <c r="X286" i="1"/>
  <c r="X254" i="1"/>
  <c r="X222" i="1"/>
  <c r="X190" i="1"/>
  <c r="X93" i="1"/>
  <c r="X131" i="1"/>
  <c r="X307" i="1"/>
  <c r="X275" i="1"/>
  <c r="X243" i="1"/>
  <c r="X211" i="1"/>
  <c r="X177" i="1"/>
  <c r="X49" i="1"/>
  <c r="X87" i="1"/>
  <c r="X168" i="1"/>
  <c r="X136" i="1"/>
  <c r="X104" i="1"/>
  <c r="X72" i="1"/>
  <c r="X40" i="1"/>
  <c r="X317" i="1"/>
  <c r="X354" i="1"/>
  <c r="X324" i="1"/>
  <c r="X292" i="1"/>
  <c r="X260" i="1"/>
  <c r="X228" i="1"/>
  <c r="X196" i="1"/>
  <c r="X117" i="1"/>
  <c r="X155" i="1"/>
  <c r="X27" i="1"/>
  <c r="X281" i="1"/>
  <c r="X249" i="1"/>
  <c r="X217" i="1"/>
  <c r="X185" i="1"/>
  <c r="X73" i="1"/>
  <c r="X111" i="1"/>
  <c r="X174" i="1"/>
  <c r="X142" i="1"/>
  <c r="X110" i="1"/>
  <c r="X78" i="1"/>
  <c r="X46" i="1"/>
  <c r="X14" i="1"/>
  <c r="X356" i="1"/>
  <c r="X355" i="1"/>
  <c r="X314" i="1"/>
  <c r="X282" i="1"/>
  <c r="X250" i="1"/>
  <c r="X218" i="1"/>
  <c r="X186" i="1"/>
  <c r="X77" i="1"/>
  <c r="X115" i="1"/>
  <c r="X303" i="1"/>
  <c r="X271" i="1"/>
  <c r="X239" i="1"/>
  <c r="X207" i="1"/>
  <c r="X161" i="1"/>
  <c r="X33" i="1"/>
  <c r="X71" i="1"/>
  <c r="X164" i="1"/>
  <c r="X132" i="1"/>
  <c r="X100" i="1"/>
  <c r="X68" i="1"/>
  <c r="X36" i="1"/>
  <c r="X325" i="1"/>
  <c r="X366" i="1"/>
  <c r="X328" i="1"/>
  <c r="X296" i="1"/>
  <c r="X264" i="1"/>
  <c r="X232" i="1"/>
  <c r="X200" i="1"/>
  <c r="X133" i="1"/>
  <c r="X171" i="1"/>
  <c r="X43" i="1"/>
  <c r="X285" i="1"/>
  <c r="X253" i="1"/>
  <c r="X221" i="1"/>
  <c r="X189" i="1"/>
  <c r="X89" i="1"/>
  <c r="X127" i="1"/>
  <c r="X178" i="1"/>
  <c r="X146" i="1"/>
  <c r="X114" i="1"/>
  <c r="X82" i="1"/>
  <c r="X50" i="1"/>
  <c r="X18" i="1"/>
  <c r="X344" i="1"/>
  <c r="X315" i="1"/>
  <c r="X351" i="1"/>
  <c r="X319" i="1"/>
  <c r="X353" i="1"/>
  <c r="X359" i="1"/>
  <c r="X310" i="1"/>
  <c r="X278" i="1"/>
  <c r="X246" i="1"/>
  <c r="X214" i="1"/>
  <c r="X182" i="1"/>
  <c r="X61" i="1"/>
  <c r="X99" i="1"/>
  <c r="X299" i="1"/>
  <c r="X267" i="1"/>
  <c r="X235" i="1"/>
  <c r="X203" i="1"/>
  <c r="X145" i="1"/>
  <c r="X17" i="1"/>
  <c r="X55" i="1"/>
  <c r="X160" i="1"/>
  <c r="X128" i="1"/>
  <c r="X96" i="1"/>
  <c r="X64" i="1"/>
  <c r="X32" i="1"/>
  <c r="X333" i="1"/>
  <c r="X362" i="1"/>
  <c r="X316" i="1"/>
  <c r="X284" i="1"/>
  <c r="X252" i="1"/>
  <c r="X220" i="1"/>
  <c r="X188" i="1"/>
  <c r="X85" i="1"/>
  <c r="X123" i="1"/>
  <c r="X305" i="1"/>
  <c r="X273" i="1"/>
  <c r="X241" i="1"/>
  <c r="X209" i="1"/>
  <c r="X169" i="1"/>
  <c r="X41" i="1"/>
  <c r="X79" i="1"/>
  <c r="X166" i="1"/>
  <c r="X134" i="1"/>
  <c r="X102" i="1"/>
  <c r="X70" i="1"/>
  <c r="X38" i="1"/>
  <c r="X321" i="1"/>
  <c r="X364" i="1"/>
  <c r="X363" i="1"/>
  <c r="X306" i="1"/>
  <c r="X274" i="1"/>
  <c r="X242" i="1"/>
  <c r="X210" i="1"/>
  <c r="X173" i="1"/>
  <c r="X45" i="1"/>
  <c r="X83" i="1"/>
  <c r="X295" i="1"/>
  <c r="X263" i="1"/>
  <c r="X231" i="1"/>
  <c r="X199" i="1"/>
  <c r="X129" i="1"/>
  <c r="X167" i="1"/>
  <c r="X39" i="1"/>
  <c r="X156" i="1"/>
  <c r="X124" i="1"/>
  <c r="X92" i="1"/>
  <c r="X60" i="1"/>
  <c r="X28" i="1"/>
  <c r="X342" i="1"/>
  <c r="X309" i="1"/>
  <c r="X320" i="1"/>
  <c r="X288" i="1"/>
  <c r="X256" i="1"/>
  <c r="X224" i="1"/>
  <c r="X192" i="1"/>
  <c r="X101" i="1"/>
  <c r="X139" i="1"/>
  <c r="X11" i="1"/>
  <c r="X277" i="1"/>
  <c r="X245" i="1"/>
  <c r="X213" i="1"/>
  <c r="X181" i="1"/>
  <c r="X57" i="1"/>
  <c r="X95" i="1"/>
  <c r="X170" i="1"/>
  <c r="X138" i="1"/>
  <c r="X106" i="1"/>
  <c r="X74" i="1"/>
  <c r="X42" i="1"/>
  <c r="X313" i="1"/>
  <c r="X352" i="1"/>
  <c r="X331" i="1"/>
  <c r="X323" i="1"/>
  <c r="X334" i="1"/>
  <c r="X339" i="1"/>
  <c r="X367" i="1"/>
  <c r="X302" i="1"/>
  <c r="X270" i="1"/>
  <c r="X238" i="1"/>
  <c r="X206" i="1"/>
  <c r="X157" i="1"/>
  <c r="X29" i="1"/>
  <c r="X67" i="1"/>
  <c r="X291" i="1"/>
  <c r="X259" i="1"/>
  <c r="X227" i="1"/>
  <c r="X195" i="1"/>
  <c r="X113" i="1"/>
  <c r="X151" i="1"/>
  <c r="X23" i="1"/>
  <c r="X152" i="1"/>
  <c r="X120" i="1"/>
  <c r="X88" i="1"/>
  <c r="X56" i="1"/>
  <c r="X24" i="1"/>
  <c r="X338" i="1"/>
  <c r="X361" i="1"/>
  <c r="X308" i="1"/>
  <c r="X276" i="1"/>
  <c r="X244" i="1"/>
  <c r="X212" i="1"/>
  <c r="X179" i="1"/>
  <c r="X53" i="1"/>
  <c r="X91" i="1"/>
  <c r="X297" i="1"/>
  <c r="X265" i="1"/>
  <c r="X233" i="1"/>
  <c r="X201" i="1"/>
  <c r="X137" i="1"/>
  <c r="X175" i="1"/>
  <c r="X47" i="1"/>
  <c r="X158" i="1"/>
  <c r="X126" i="1"/>
  <c r="X94" i="1"/>
  <c r="X62" i="1"/>
  <c r="X30" i="1"/>
  <c r="X340" i="1"/>
  <c r="X330" i="1"/>
  <c r="X298" i="1"/>
  <c r="X266" i="1"/>
  <c r="X234" i="1"/>
  <c r="X202" i="1"/>
  <c r="X141" i="1"/>
  <c r="X13" i="1"/>
  <c r="X51" i="1"/>
  <c r="X287" i="1"/>
  <c r="X255" i="1"/>
  <c r="X223" i="1"/>
  <c r="X191" i="1"/>
  <c r="X97" i="1"/>
  <c r="X135" i="1"/>
  <c r="X180" i="1"/>
  <c r="X148" i="1"/>
  <c r="X116" i="1"/>
  <c r="X84" i="1"/>
  <c r="X52" i="1"/>
  <c r="X20" i="1"/>
  <c r="X350" i="1"/>
  <c r="X357" i="1"/>
  <c r="X312" i="1"/>
  <c r="X280" i="1"/>
  <c r="X248" i="1"/>
  <c r="X216" i="1"/>
  <c r="X184" i="1"/>
  <c r="X69" i="1"/>
  <c r="X107" i="1"/>
  <c r="X301" i="1"/>
  <c r="X269" i="1"/>
  <c r="X237" i="1"/>
  <c r="X205" i="1"/>
  <c r="X153" i="1"/>
  <c r="X25" i="1"/>
  <c r="X63" i="1"/>
  <c r="X162" i="1"/>
  <c r="X130" i="1"/>
  <c r="X98" i="1"/>
  <c r="X335" i="1"/>
  <c r="X311" i="1"/>
  <c r="X337" i="1"/>
  <c r="X347" i="1"/>
  <c r="X326" i="1"/>
  <c r="X294" i="1"/>
  <c r="X262" i="1"/>
  <c r="X230" i="1"/>
  <c r="X198" i="1"/>
  <c r="X125" i="1"/>
  <c r="X163" i="1"/>
  <c r="X35" i="1"/>
  <c r="X283" i="1"/>
  <c r="X251" i="1"/>
  <c r="X219" i="1"/>
  <c r="X187" i="1"/>
  <c r="X81" i="1"/>
  <c r="X119" i="1"/>
  <c r="X176" i="1"/>
  <c r="X144" i="1"/>
  <c r="X112" i="1"/>
  <c r="X80" i="1"/>
  <c r="X48" i="1"/>
  <c r="X16" i="1"/>
  <c r="X346" i="1"/>
  <c r="X332" i="1"/>
  <c r="X300" i="1"/>
  <c r="X268" i="1"/>
  <c r="X236" i="1"/>
  <c r="X204" i="1"/>
  <c r="X149" i="1"/>
  <c r="X21" i="1"/>
  <c r="X59" i="1"/>
  <c r="X289" i="1"/>
  <c r="X257" i="1"/>
  <c r="X225" i="1"/>
  <c r="X193" i="1"/>
  <c r="X105" i="1"/>
  <c r="X143" i="1"/>
  <c r="X15" i="1"/>
  <c r="X150" i="1"/>
  <c r="X118" i="1"/>
  <c r="X86" i="1"/>
  <c r="X54" i="1"/>
  <c r="X22" i="1"/>
  <c r="X348" i="1"/>
  <c r="X10" i="1"/>
  <c r="X322" i="1"/>
  <c r="X290" i="1"/>
  <c r="X258" i="1"/>
  <c r="X226" i="1"/>
  <c r="X194" i="1"/>
  <c r="X109" i="1"/>
  <c r="X147" i="1"/>
  <c r="X19" i="1"/>
  <c r="X279" i="1"/>
  <c r="X247" i="1"/>
  <c r="X215" i="1"/>
  <c r="X183" i="1"/>
  <c r="X65" i="1"/>
  <c r="X103" i="1"/>
  <c r="X172" i="1"/>
  <c r="X140" i="1"/>
  <c r="X108" i="1"/>
  <c r="X76" i="1"/>
  <c r="X44" i="1"/>
  <c r="X12" i="1"/>
  <c r="X358" i="1"/>
  <c r="X365" i="1"/>
  <c r="X304" i="1"/>
  <c r="X272" i="1"/>
  <c r="X240" i="1"/>
  <c r="X208" i="1"/>
  <c r="X165" i="1"/>
  <c r="X37" i="1"/>
  <c r="X75" i="1"/>
  <c r="X293" i="1"/>
  <c r="X261" i="1"/>
  <c r="X229" i="1"/>
  <c r="X197" i="1"/>
  <c r="X121" i="1"/>
  <c r="X159" i="1"/>
  <c r="X31" i="1"/>
  <c r="X154" i="1"/>
  <c r="X122" i="1"/>
  <c r="X90" i="1"/>
  <c r="X58" i="1"/>
  <c r="X26" i="1"/>
  <c r="X336" i="1"/>
  <c r="X360" i="1"/>
  <c r="X66" i="1"/>
  <c r="X34" i="1"/>
  <c r="X329" i="1"/>
  <c r="W1568" i="1"/>
  <c r="W1632" i="1"/>
  <c r="W1696" i="1"/>
  <c r="W1555" i="1"/>
  <c r="W1619" i="1"/>
  <c r="W1683" i="1"/>
  <c r="W1561" i="1"/>
  <c r="W1625" i="1"/>
  <c r="W1689" i="1"/>
  <c r="W1562" i="1"/>
  <c r="W1626" i="1"/>
  <c r="W1690" i="1"/>
  <c r="W1556" i="1"/>
  <c r="W1620" i="1"/>
  <c r="W1684" i="1"/>
  <c r="W1560" i="1"/>
  <c r="W1624" i="1"/>
  <c r="W1688" i="1"/>
  <c r="W1563" i="1"/>
  <c r="W1627" i="1"/>
  <c r="W1691" i="1"/>
  <c r="W1557" i="1"/>
  <c r="W1621" i="1"/>
  <c r="W1685" i="1"/>
  <c r="W1566" i="1"/>
  <c r="W1569" i="1"/>
  <c r="W1633" i="1"/>
  <c r="W1697" i="1"/>
  <c r="W1570" i="1"/>
  <c r="W1634" i="1"/>
  <c r="W1698" i="1"/>
  <c r="W1628" i="1"/>
  <c r="W1645" i="1"/>
  <c r="W1590" i="1"/>
  <c r="W1654" i="1"/>
  <c r="W1718" i="1"/>
  <c r="W1599" i="1"/>
  <c r="W1663" i="1"/>
  <c r="W1727" i="1"/>
  <c r="W1612" i="1"/>
  <c r="W1565" i="1"/>
  <c r="W1558" i="1"/>
  <c r="W1660" i="1"/>
  <c r="W1677" i="1"/>
  <c r="W1598" i="1"/>
  <c r="W1662" i="1"/>
  <c r="W1726" i="1"/>
  <c r="W1591" i="1"/>
  <c r="W1655" i="1"/>
  <c r="W1719" i="1"/>
  <c r="W1584" i="1"/>
  <c r="W1648" i="1"/>
  <c r="W1712" i="1"/>
  <c r="W1571" i="1"/>
  <c r="W1635" i="1"/>
  <c r="W1699" i="1"/>
  <c r="W1577" i="1"/>
  <c r="W1641" i="1"/>
  <c r="W1705" i="1"/>
  <c r="W1578" i="1"/>
  <c r="W1642" i="1"/>
  <c r="W1706" i="1"/>
  <c r="W1572" i="1"/>
  <c r="W1636" i="1"/>
  <c r="W1700" i="1"/>
  <c r="W1576" i="1"/>
  <c r="W1640" i="1"/>
  <c r="W1704" i="1"/>
  <c r="W1579" i="1"/>
  <c r="W1643" i="1"/>
  <c r="W1707" i="1"/>
  <c r="W1573" i="1"/>
  <c r="W1637" i="1"/>
  <c r="W1701" i="1"/>
  <c r="W1585" i="1"/>
  <c r="W1649" i="1"/>
  <c r="W1713" i="1"/>
  <c r="W1586" i="1"/>
  <c r="W1650" i="1"/>
  <c r="W1714" i="1"/>
  <c r="W1580" i="1"/>
  <c r="W1597" i="1"/>
  <c r="W1692" i="1"/>
  <c r="W1709" i="1"/>
  <c r="W1606" i="1"/>
  <c r="W1670" i="1"/>
  <c r="W1615" i="1"/>
  <c r="W1679" i="1"/>
  <c r="W1676" i="1"/>
  <c r="W1629" i="1"/>
  <c r="W1724" i="1"/>
  <c r="W1614" i="1"/>
  <c r="W1678" i="1"/>
  <c r="W1607" i="1"/>
  <c r="W1671" i="1"/>
  <c r="W1600" i="1"/>
  <c r="W1664" i="1"/>
  <c r="W1728" i="1"/>
  <c r="W1587" i="1"/>
  <c r="W1651" i="1"/>
  <c r="W1715" i="1"/>
  <c r="W1593" i="1"/>
  <c r="W1657" i="1"/>
  <c r="W1721" i="1"/>
  <c r="W1594" i="1"/>
  <c r="W1658" i="1"/>
  <c r="W1722" i="1"/>
  <c r="W1588" i="1"/>
  <c r="W1652" i="1"/>
  <c r="W1716" i="1"/>
  <c r="W1592" i="1"/>
  <c r="W1656" i="1"/>
  <c r="W1720" i="1"/>
  <c r="W1595" i="1"/>
  <c r="W1659" i="1"/>
  <c r="W1723" i="1"/>
  <c r="W1589" i="1"/>
  <c r="W1653" i="1"/>
  <c r="W1717" i="1"/>
  <c r="W1601" i="1"/>
  <c r="W1665" i="1"/>
  <c r="W1729" i="1"/>
  <c r="W1602" i="1"/>
  <c r="W1666" i="1"/>
  <c r="W1730" i="1"/>
  <c r="W1644" i="1"/>
  <c r="W1661" i="1"/>
  <c r="W1622" i="1"/>
  <c r="W1686" i="1"/>
  <c r="W1567" i="1"/>
  <c r="W1631" i="1"/>
  <c r="W1695" i="1"/>
  <c r="W1693" i="1"/>
  <c r="W1630" i="1"/>
  <c r="W1694" i="1"/>
  <c r="W1559" i="1"/>
  <c r="W1623" i="1"/>
  <c r="W1687" i="1"/>
  <c r="W1616" i="1"/>
  <c r="W1680" i="1"/>
  <c r="W1603" i="1"/>
  <c r="W1667" i="1"/>
  <c r="W1731" i="1"/>
  <c r="W1609" i="1"/>
  <c r="W1673" i="1"/>
  <c r="W1610" i="1"/>
  <c r="W1674" i="1"/>
  <c r="W1604" i="1"/>
  <c r="W1668" i="1"/>
  <c r="W1608" i="1"/>
  <c r="W1672" i="1"/>
  <c r="W1611" i="1"/>
  <c r="W1675" i="1"/>
  <c r="W1605" i="1"/>
  <c r="W1669" i="1"/>
  <c r="W1617" i="1"/>
  <c r="W1681" i="1"/>
  <c r="W1618" i="1"/>
  <c r="W1682" i="1"/>
  <c r="W1708" i="1"/>
  <c r="W1725" i="1"/>
  <c r="W1564" i="1"/>
  <c r="W1581" i="1"/>
  <c r="W1574" i="1"/>
  <c r="W1638" i="1"/>
  <c r="W1702" i="1"/>
  <c r="W1583" i="1"/>
  <c r="W1647" i="1"/>
  <c r="W1711" i="1"/>
  <c r="W1596" i="1"/>
  <c r="W1613" i="1"/>
  <c r="W1582" i="1"/>
  <c r="W1646" i="1"/>
  <c r="W1710" i="1"/>
  <c r="W1575" i="1"/>
  <c r="W1639" i="1"/>
  <c r="W1703" i="1"/>
  <c r="W401" i="1"/>
  <c r="W386" i="1"/>
  <c r="W53" i="1"/>
  <c r="W109" i="1"/>
  <c r="W128" i="1"/>
  <c r="W338" i="1"/>
  <c r="W417" i="1"/>
  <c r="W215" i="1"/>
  <c r="W445" i="1"/>
  <c r="W390" i="1"/>
  <c r="W331" i="1"/>
  <c r="W195" i="1"/>
  <c r="W65" i="1"/>
  <c r="W108" i="1"/>
  <c r="W310" i="1"/>
  <c r="W1200" i="1"/>
  <c r="W1264" i="1"/>
  <c r="W1328" i="1"/>
  <c r="W1392" i="1"/>
  <c r="W1456" i="1"/>
  <c r="W1520" i="1"/>
  <c r="W1096" i="1"/>
  <c r="W1032" i="1"/>
  <c r="W968" i="1"/>
  <c r="W904" i="1"/>
  <c r="W840" i="1"/>
  <c r="W776" i="1"/>
  <c r="W712" i="1"/>
  <c r="W648" i="1"/>
  <c r="W584" i="1"/>
  <c r="W520" i="1"/>
  <c r="W456" i="1"/>
  <c r="W382" i="1"/>
  <c r="W455" i="1"/>
  <c r="W450" i="1"/>
  <c r="W397" i="1"/>
  <c r="W362" i="1"/>
  <c r="W69" i="1"/>
  <c r="W96" i="1"/>
  <c r="W426" i="1"/>
  <c r="W370" i="1"/>
  <c r="W125" i="1"/>
  <c r="W430" i="1"/>
  <c r="W299" i="1"/>
  <c r="W161" i="1"/>
  <c r="W33" i="1"/>
  <c r="W76" i="1"/>
  <c r="W1152" i="1"/>
  <c r="W1216" i="1"/>
  <c r="W1280" i="1"/>
  <c r="W1344" i="1"/>
  <c r="W1408" i="1"/>
  <c r="W1472" i="1"/>
  <c r="W1536" i="1"/>
  <c r="W1080" i="1"/>
  <c r="W1016" i="1"/>
  <c r="W952" i="1"/>
  <c r="W888" i="1"/>
  <c r="W824" i="1"/>
  <c r="W760" i="1"/>
  <c r="W696" i="1"/>
  <c r="W632" i="1"/>
  <c r="W568" i="1"/>
  <c r="W504" i="1"/>
  <c r="W283" i="1"/>
  <c r="W303" i="1"/>
  <c r="W437" i="1"/>
  <c r="W353" i="1"/>
  <c r="W319" i="1"/>
  <c r="W21" i="1"/>
  <c r="W328" i="1"/>
  <c r="W306" i="1"/>
  <c r="W418" i="1"/>
  <c r="W349" i="1"/>
  <c r="W446" i="1"/>
  <c r="W259" i="1"/>
  <c r="W129" i="1"/>
  <c r="W172" i="1"/>
  <c r="W44" i="1"/>
  <c r="W1168" i="1"/>
  <c r="W1232" i="1"/>
  <c r="W1296" i="1"/>
  <c r="W1360" i="1"/>
  <c r="W1424" i="1"/>
  <c r="W1488" i="1"/>
  <c r="W1552" i="1"/>
  <c r="W1128" i="1"/>
  <c r="W1064" i="1"/>
  <c r="W1000" i="1"/>
  <c r="W936" i="1"/>
  <c r="W872" i="1"/>
  <c r="W808" i="1"/>
  <c r="W744" i="1"/>
  <c r="W680" i="1"/>
  <c r="W616" i="1"/>
  <c r="W552" i="1"/>
  <c r="W488" i="1"/>
  <c r="W302" i="1"/>
  <c r="W207" i="1"/>
  <c r="W433" i="1"/>
  <c r="W183" i="1"/>
  <c r="W160" i="1"/>
  <c r="W361" i="1"/>
  <c r="W295" i="1"/>
  <c r="W389" i="1"/>
  <c r="W286" i="1"/>
  <c r="W206" i="1"/>
  <c r="W227" i="1"/>
  <c r="W97" i="1"/>
  <c r="W140" i="1"/>
  <c r="W12" i="1"/>
  <c r="W1184" i="1"/>
  <c r="W1248" i="1"/>
  <c r="W1312" i="1"/>
  <c r="W1376" i="1"/>
  <c r="W1440" i="1"/>
  <c r="W1504" i="1"/>
  <c r="W1112" i="1"/>
  <c r="W1048" i="1"/>
  <c r="W984" i="1"/>
  <c r="W920" i="1"/>
  <c r="W856" i="1"/>
  <c r="W792" i="1"/>
  <c r="W728" i="1"/>
  <c r="W664" i="1"/>
  <c r="W600" i="1"/>
  <c r="W536" i="1"/>
  <c r="W472" i="1"/>
  <c r="W423" i="1"/>
  <c r="W352" i="1"/>
  <c r="W416" i="1"/>
  <c r="W289" i="1"/>
  <c r="W159" i="1"/>
  <c r="W31" i="1"/>
  <c r="W74" i="1"/>
  <c r="W1187" i="1"/>
  <c r="W1251" i="1"/>
  <c r="W1315" i="1"/>
  <c r="W1379" i="1"/>
  <c r="W1443" i="1"/>
  <c r="W1507" i="1"/>
  <c r="W191" i="1"/>
  <c r="W287" i="1"/>
  <c r="W13" i="1"/>
  <c r="W377" i="1"/>
  <c r="W271" i="1"/>
  <c r="W413" i="1"/>
  <c r="W291" i="1"/>
  <c r="W153" i="1"/>
  <c r="W25" i="1"/>
  <c r="W68" i="1"/>
  <c r="W1161" i="1"/>
  <c r="W1225" i="1"/>
  <c r="W1289" i="1"/>
  <c r="W1353" i="1"/>
  <c r="W1417" i="1"/>
  <c r="W1481" i="1"/>
  <c r="W1545" i="1"/>
  <c r="W234" i="1"/>
  <c r="W383" i="1"/>
  <c r="W276" i="1"/>
  <c r="W313" i="1"/>
  <c r="W185" i="1"/>
  <c r="W55" i="1"/>
  <c r="W98" i="1"/>
  <c r="W475" i="1"/>
  <c r="W603" i="1"/>
  <c r="W731" i="1"/>
  <c r="W368" i="1"/>
  <c r="W448" i="1"/>
  <c r="W257" i="1"/>
  <c r="W127" i="1"/>
  <c r="W170" i="1"/>
  <c r="W42" i="1"/>
  <c r="W1203" i="1"/>
  <c r="W1267" i="1"/>
  <c r="W1331" i="1"/>
  <c r="W1395" i="1"/>
  <c r="W1459" i="1"/>
  <c r="W1523" i="1"/>
  <c r="W341" i="1"/>
  <c r="W157" i="1"/>
  <c r="W152" i="1"/>
  <c r="W199" i="1"/>
  <c r="W300" i="1"/>
  <c r="W406" i="1"/>
  <c r="W251" i="1"/>
  <c r="W121" i="1"/>
  <c r="W164" i="1"/>
  <c r="W36" i="1"/>
  <c r="W1177" i="1"/>
  <c r="W1241" i="1"/>
  <c r="W1305" i="1"/>
  <c r="W1369" i="1"/>
  <c r="W1433" i="1"/>
  <c r="W1497" i="1"/>
  <c r="W399" i="1"/>
  <c r="W324" i="1"/>
  <c r="W294" i="1"/>
  <c r="W281" i="1"/>
  <c r="W151" i="1"/>
  <c r="W23" i="1"/>
  <c r="W66" i="1"/>
  <c r="W507" i="1"/>
  <c r="W635" i="1"/>
  <c r="W763" i="1"/>
  <c r="W891" i="1"/>
  <c r="W1019" i="1"/>
  <c r="W1146" i="1"/>
  <c r="W1210" i="1"/>
  <c r="W1274" i="1"/>
  <c r="W1338" i="1"/>
  <c r="W1402" i="1"/>
  <c r="W1466" i="1"/>
  <c r="W1530" i="1"/>
  <c r="W563" i="1"/>
  <c r="W691" i="1"/>
  <c r="W819" i="1"/>
  <c r="W947" i="1"/>
  <c r="W1075" i="1"/>
  <c r="W1172" i="1"/>
  <c r="W1236" i="1"/>
  <c r="W1300" i="1"/>
  <c r="W1364" i="1"/>
  <c r="W1428" i="1"/>
  <c r="W1492" i="1"/>
  <c r="W403" i="1"/>
  <c r="W200" i="1"/>
  <c r="W369" i="1"/>
  <c r="W262" i="1"/>
  <c r="W384" i="1"/>
  <c r="W196" i="1"/>
  <c r="W225" i="1"/>
  <c r="W95" i="1"/>
  <c r="W138" i="1"/>
  <c r="W224" i="1"/>
  <c r="W1155" i="1"/>
  <c r="W1219" i="1"/>
  <c r="W1283" i="1"/>
  <c r="W1347" i="1"/>
  <c r="W1411" i="1"/>
  <c r="W1475" i="1"/>
  <c r="W1539" i="1"/>
  <c r="W434" i="1"/>
  <c r="W405" i="1"/>
  <c r="W101" i="1"/>
  <c r="W120" i="1"/>
  <c r="W61" i="1"/>
  <c r="W198" i="1"/>
  <c r="W219" i="1"/>
  <c r="W89" i="1"/>
  <c r="W132" i="1"/>
  <c r="W326" i="1"/>
  <c r="W1193" i="1"/>
  <c r="W1257" i="1"/>
  <c r="W1321" i="1"/>
  <c r="W1385" i="1"/>
  <c r="W1449" i="1"/>
  <c r="W1513" i="1"/>
  <c r="W342" i="1"/>
  <c r="W351" i="1"/>
  <c r="W415" i="1"/>
  <c r="W440" i="1"/>
  <c r="W249" i="1"/>
  <c r="W119" i="1"/>
  <c r="W162" i="1"/>
  <c r="W34" i="1"/>
  <c r="W539" i="1"/>
  <c r="W667" i="1"/>
  <c r="W795" i="1"/>
  <c r="W923" i="1"/>
  <c r="W1051" i="1"/>
  <c r="W1162" i="1"/>
  <c r="W1226" i="1"/>
  <c r="W1290" i="1"/>
  <c r="W1354" i="1"/>
  <c r="W1418" i="1"/>
  <c r="W1482" i="1"/>
  <c r="W1546" i="1"/>
  <c r="W80" i="1"/>
  <c r="W467" i="1"/>
  <c r="W595" i="1"/>
  <c r="W723" i="1"/>
  <c r="W851" i="1"/>
  <c r="W979" i="1"/>
  <c r="W1107" i="1"/>
  <c r="W1188" i="1"/>
  <c r="W1252" i="1"/>
  <c r="W1316" i="1"/>
  <c r="W1380" i="1"/>
  <c r="W1444" i="1"/>
  <c r="W1508" i="1"/>
  <c r="W88" i="1"/>
  <c r="W250" i="1"/>
  <c r="W427" i="1"/>
  <c r="W325" i="1"/>
  <c r="W425" i="1"/>
  <c r="W336" i="1"/>
  <c r="W400" i="1"/>
  <c r="W321" i="1"/>
  <c r="W193" i="1"/>
  <c r="W63" i="1"/>
  <c r="W106" i="1"/>
  <c r="W330" i="1"/>
  <c r="W1171" i="1"/>
  <c r="W1235" i="1"/>
  <c r="W1299" i="1"/>
  <c r="W1363" i="1"/>
  <c r="W1427" i="1"/>
  <c r="W1491" i="1"/>
  <c r="W220" i="1"/>
  <c r="W279" i="1"/>
  <c r="W268" i="1"/>
  <c r="W45" i="1"/>
  <c r="W242" i="1"/>
  <c r="W312" i="1"/>
  <c r="W202" i="1"/>
  <c r="W258" i="1"/>
  <c r="W323" i="1"/>
  <c r="W187" i="1"/>
  <c r="W57" i="1"/>
  <c r="W100" i="1"/>
  <c r="W1145" i="1"/>
  <c r="W1209" i="1"/>
  <c r="W1273" i="1"/>
  <c r="W1337" i="1"/>
  <c r="W1401" i="1"/>
  <c r="W1465" i="1"/>
  <c r="W1529" i="1"/>
  <c r="W398" i="1"/>
  <c r="W367" i="1"/>
  <c r="W447" i="1"/>
  <c r="W188" i="1"/>
  <c r="W217" i="1"/>
  <c r="W87" i="1"/>
  <c r="W130" i="1"/>
  <c r="W256" i="1"/>
  <c r="W571" i="1"/>
  <c r="W699" i="1"/>
  <c r="W827" i="1"/>
  <c r="W955" i="1"/>
  <c r="W1083" i="1"/>
  <c r="W1178" i="1"/>
  <c r="W1242" i="1"/>
  <c r="W1306" i="1"/>
  <c r="W1370" i="1"/>
  <c r="W1434" i="1"/>
  <c r="W1498" i="1"/>
  <c r="W264" i="1"/>
  <c r="W499" i="1"/>
  <c r="W627" i="1"/>
  <c r="W755" i="1"/>
  <c r="W883" i="1"/>
  <c r="W1011" i="1"/>
  <c r="W1139" i="1"/>
  <c r="W1204" i="1"/>
  <c r="W1268" i="1"/>
  <c r="W1332" i="1"/>
  <c r="W1396" i="1"/>
  <c r="W1460" i="1"/>
  <c r="W1524" i="1"/>
  <c r="W32" i="1"/>
  <c r="W339" i="1"/>
  <c r="W443" i="1"/>
  <c r="W246" i="1"/>
  <c r="W301" i="1"/>
  <c r="W859" i="1"/>
  <c r="W1258" i="1"/>
  <c r="W1514" i="1"/>
  <c r="W915" i="1"/>
  <c r="W1284" i="1"/>
  <c r="W1540" i="1"/>
  <c r="W263" i="1"/>
  <c r="W421" i="1"/>
  <c r="W402" i="1"/>
  <c r="W37" i="1"/>
  <c r="W441" i="1"/>
  <c r="W327" i="1"/>
  <c r="W394" i="1"/>
  <c r="W438" i="1"/>
  <c r="W275" i="1"/>
  <c r="W145" i="1"/>
  <c r="W17" i="1"/>
  <c r="W60" i="1"/>
  <c r="W1144" i="1"/>
  <c r="W1208" i="1"/>
  <c r="W1272" i="1"/>
  <c r="W1336" i="1"/>
  <c r="W1400" i="1"/>
  <c r="W1464" i="1"/>
  <c r="W1528" i="1"/>
  <c r="W529" i="1"/>
  <c r="W657" i="1"/>
  <c r="W785" i="1"/>
  <c r="W913" i="1"/>
  <c r="W1041" i="1"/>
  <c r="W1136" i="1"/>
  <c r="W1072" i="1"/>
  <c r="W1008" i="1"/>
  <c r="W944" i="1"/>
  <c r="W880" i="1"/>
  <c r="W816" i="1"/>
  <c r="W752" i="1"/>
  <c r="W688" i="1"/>
  <c r="W624" i="1"/>
  <c r="W560" i="1"/>
  <c r="W496" i="1"/>
  <c r="W266" i="1"/>
  <c r="W360" i="1"/>
  <c r="W432" i="1"/>
  <c r="W273" i="1"/>
  <c r="W143" i="1"/>
  <c r="W15" i="1"/>
  <c r="W58" i="1"/>
  <c r="W1179" i="1"/>
  <c r="W1243" i="1"/>
  <c r="W1307" i="1"/>
  <c r="W1371" i="1"/>
  <c r="W1435" i="1"/>
  <c r="W1499" i="1"/>
  <c r="W1110" i="1"/>
  <c r="W1046" i="1"/>
  <c r="W982" i="1"/>
  <c r="W918" i="1"/>
  <c r="W854" i="1"/>
  <c r="W790" i="1"/>
  <c r="W726" i="1"/>
  <c r="W662" i="1"/>
  <c r="W598" i="1"/>
  <c r="W534" i="1"/>
  <c r="W470" i="1"/>
  <c r="W1189" i="1"/>
  <c r="W1253" i="1"/>
  <c r="W1317" i="1"/>
  <c r="W1381" i="1"/>
  <c r="W1445" i="1"/>
  <c r="W1509" i="1"/>
  <c r="W987" i="1"/>
  <c r="W1322" i="1"/>
  <c r="W531" i="1"/>
  <c r="W1043" i="1"/>
  <c r="W1348" i="1"/>
  <c r="W354" i="1"/>
  <c r="W165" i="1"/>
  <c r="W453" i="1"/>
  <c r="W274" i="1"/>
  <c r="W255" i="1"/>
  <c r="W176" i="1"/>
  <c r="W345" i="1"/>
  <c r="W186" i="1"/>
  <c r="W357" i="1"/>
  <c r="W454" i="1"/>
  <c r="W243" i="1"/>
  <c r="W113" i="1"/>
  <c r="W156" i="1"/>
  <c r="W28" i="1"/>
  <c r="W1160" i="1"/>
  <c r="W1224" i="1"/>
  <c r="W1288" i="1"/>
  <c r="W1352" i="1"/>
  <c r="W1416" i="1"/>
  <c r="W1480" i="1"/>
  <c r="W1544" i="1"/>
  <c r="W561" i="1"/>
  <c r="W689" i="1"/>
  <c r="W817" i="1"/>
  <c r="W945" i="1"/>
  <c r="W1073" i="1"/>
  <c r="W1120" i="1"/>
  <c r="W1056" i="1"/>
  <c r="W992" i="1"/>
  <c r="W928" i="1"/>
  <c r="W864" i="1"/>
  <c r="W800" i="1"/>
  <c r="W736" i="1"/>
  <c r="W672" i="1"/>
  <c r="W608" i="1"/>
  <c r="W544" i="1"/>
  <c r="W480" i="1"/>
  <c r="W439" i="1"/>
  <c r="W376" i="1"/>
  <c r="W212" i="1"/>
  <c r="W241" i="1"/>
  <c r="W111" i="1"/>
  <c r="W154" i="1"/>
  <c r="W26" i="1"/>
  <c r="W1195" i="1"/>
  <c r="W1259" i="1"/>
  <c r="W1323" i="1"/>
  <c r="W1387" i="1"/>
  <c r="W1451" i="1"/>
  <c r="W1515" i="1"/>
  <c r="W1094" i="1"/>
  <c r="W1030" i="1"/>
  <c r="W966" i="1"/>
  <c r="W902" i="1"/>
  <c r="W838" i="1"/>
  <c r="W774" i="1"/>
  <c r="W710" i="1"/>
  <c r="W646" i="1"/>
  <c r="W582" i="1"/>
  <c r="W518" i="1"/>
  <c r="W10" i="1"/>
  <c r="W1205" i="1"/>
  <c r="W1269" i="1"/>
  <c r="W1333" i="1"/>
  <c r="W1397" i="1"/>
  <c r="W1461" i="1"/>
  <c r="W1525" i="1"/>
  <c r="W1115" i="1"/>
  <c r="W1386" i="1"/>
  <c r="W659" i="1"/>
  <c r="W1156" i="1"/>
  <c r="W1412" i="1"/>
  <c r="W318" i="1"/>
  <c r="W428" i="1"/>
  <c r="W410" i="1"/>
  <c r="W290" i="1"/>
  <c r="W320" i="1"/>
  <c r="W385" i="1"/>
  <c r="W133" i="1"/>
  <c r="W144" i="1"/>
  <c r="W238" i="1"/>
  <c r="W393" i="1"/>
  <c r="W247" i="1"/>
  <c r="W429" i="1"/>
  <c r="W350" i="1"/>
  <c r="W190" i="1"/>
  <c r="W211" i="1"/>
  <c r="W81" i="1"/>
  <c r="W124" i="1"/>
  <c r="W248" i="1"/>
  <c r="W1176" i="1"/>
  <c r="W1240" i="1"/>
  <c r="W1304" i="1"/>
  <c r="W1368" i="1"/>
  <c r="W1432" i="1"/>
  <c r="W1496" i="1"/>
  <c r="W465" i="1"/>
  <c r="W593" i="1"/>
  <c r="W721" i="1"/>
  <c r="W849" i="1"/>
  <c r="W977" i="1"/>
  <c r="W1105" i="1"/>
  <c r="W1104" i="1"/>
  <c r="W1040" i="1"/>
  <c r="W976" i="1"/>
  <c r="W912" i="1"/>
  <c r="W848" i="1"/>
  <c r="W784" i="1"/>
  <c r="W720" i="1"/>
  <c r="W656" i="1"/>
  <c r="W592" i="1"/>
  <c r="W528" i="1"/>
  <c r="W464" i="1"/>
  <c r="W358" i="1"/>
  <c r="W392" i="1"/>
  <c r="W179" i="1"/>
  <c r="W209" i="1"/>
  <c r="W79" i="1"/>
  <c r="W122" i="1"/>
  <c r="W288" i="1"/>
  <c r="W1147" i="1"/>
  <c r="W1211" i="1"/>
  <c r="W1275" i="1"/>
  <c r="W1339" i="1"/>
  <c r="W1403" i="1"/>
  <c r="W1467" i="1"/>
  <c r="W1531" i="1"/>
  <c r="W1142" i="1"/>
  <c r="W1078" i="1"/>
  <c r="W1014" i="1"/>
  <c r="W950" i="1"/>
  <c r="W886" i="1"/>
  <c r="W822" i="1"/>
  <c r="W758" i="1"/>
  <c r="W694" i="1"/>
  <c r="W630" i="1"/>
  <c r="W566" i="1"/>
  <c r="W502" i="1"/>
  <c r="W64" i="1"/>
  <c r="W1157" i="1"/>
  <c r="W1221" i="1"/>
  <c r="W1285" i="1"/>
  <c r="W1349" i="1"/>
  <c r="W1413" i="1"/>
  <c r="W1477" i="1"/>
  <c r="W1541" i="1"/>
  <c r="W1194" i="1"/>
  <c r="W1450" i="1"/>
  <c r="W787" i="1"/>
  <c r="W1220" i="1"/>
  <c r="W1476" i="1"/>
  <c r="W371" i="1"/>
  <c r="W269" i="1"/>
  <c r="W194" i="1"/>
  <c r="W365" i="1"/>
  <c r="W270" i="1"/>
  <c r="W93" i="1"/>
  <c r="W112" i="1"/>
  <c r="W378" i="1"/>
  <c r="W346" i="1"/>
  <c r="W173" i="1"/>
  <c r="W414" i="1"/>
  <c r="W315" i="1"/>
  <c r="W177" i="1"/>
  <c r="W49" i="1"/>
  <c r="W92" i="1"/>
  <c r="W1192" i="1"/>
  <c r="W1256" i="1"/>
  <c r="W1320" i="1"/>
  <c r="W1384" i="1"/>
  <c r="W1448" i="1"/>
  <c r="W1512" i="1"/>
  <c r="W497" i="1"/>
  <c r="W625" i="1"/>
  <c r="W753" i="1"/>
  <c r="W881" i="1"/>
  <c r="W1009" i="1"/>
  <c r="W1137" i="1"/>
  <c r="W1088" i="1"/>
  <c r="W1024" i="1"/>
  <c r="W960" i="1"/>
  <c r="W896" i="1"/>
  <c r="W832" i="1"/>
  <c r="W768" i="1"/>
  <c r="W704" i="1"/>
  <c r="W640" i="1"/>
  <c r="W576" i="1"/>
  <c r="W512" i="1"/>
  <c r="W422" i="1"/>
  <c r="W344" i="1"/>
  <c r="W408" i="1"/>
  <c r="W305" i="1"/>
  <c r="W175" i="1"/>
  <c r="W47" i="1"/>
  <c r="W90" i="1"/>
  <c r="W1163" i="1"/>
  <c r="W1227" i="1"/>
  <c r="W1291" i="1"/>
  <c r="W1355" i="1"/>
  <c r="W1419" i="1"/>
  <c r="W1483" i="1"/>
  <c r="W1547" i="1"/>
  <c r="W1126" i="1"/>
  <c r="W1062" i="1"/>
  <c r="W998" i="1"/>
  <c r="W934" i="1"/>
  <c r="W870" i="1"/>
  <c r="W806" i="1"/>
  <c r="W742" i="1"/>
  <c r="W678" i="1"/>
  <c r="W614" i="1"/>
  <c r="W550" i="1"/>
  <c r="W486" i="1"/>
  <c r="W334" i="1"/>
  <c r="W1173" i="1"/>
  <c r="W1237" i="1"/>
  <c r="W1301" i="1"/>
  <c r="W1365" i="1"/>
  <c r="W1429" i="1"/>
  <c r="W1493" i="1"/>
  <c r="W1100" i="1"/>
  <c r="W1036" i="1"/>
  <c r="W972" i="1"/>
  <c r="W908" i="1"/>
  <c r="W844" i="1"/>
  <c r="W780" i="1"/>
  <c r="W716" i="1"/>
  <c r="W652" i="1"/>
  <c r="W588" i="1"/>
  <c r="W524" i="1"/>
  <c r="W460" i="1"/>
  <c r="W411" i="1"/>
  <c r="W340" i="1"/>
  <c r="W404" i="1"/>
  <c r="W317" i="1"/>
  <c r="W197" i="1"/>
  <c r="W67" i="1"/>
  <c r="W86" i="1"/>
  <c r="W1198" i="1"/>
  <c r="W1262" i="1"/>
  <c r="W1326" i="1"/>
  <c r="W1390" i="1"/>
  <c r="W1454" i="1"/>
  <c r="W1518" i="1"/>
  <c r="W284" i="1"/>
  <c r="W239" i="1"/>
  <c r="W210" i="1"/>
  <c r="W29" i="1"/>
  <c r="W337" i="1"/>
  <c r="W449" i="1"/>
  <c r="W149" i="1"/>
  <c r="W182" i="1"/>
  <c r="W203" i="1"/>
  <c r="W73" i="1"/>
  <c r="W116" i="1"/>
  <c r="W280" i="1"/>
  <c r="W579" i="1"/>
  <c r="W707" i="1"/>
  <c r="W835" i="1"/>
  <c r="W963" i="1"/>
  <c r="W1091" i="1"/>
  <c r="W527" i="1"/>
  <c r="W655" i="1"/>
  <c r="W783" i="1"/>
  <c r="W911" i="1"/>
  <c r="W1039" i="1"/>
  <c r="W1153" i="1"/>
  <c r="W1217" i="1"/>
  <c r="W1281" i="1"/>
  <c r="W1345" i="1"/>
  <c r="W1409" i="1"/>
  <c r="W1473" i="1"/>
  <c r="W1537" i="1"/>
  <c r="W549" i="1"/>
  <c r="W677" i="1"/>
  <c r="W805" i="1"/>
  <c r="W933" i="1"/>
  <c r="W1061" i="1"/>
  <c r="W298" i="1"/>
  <c r="W391" i="1"/>
  <c r="W308" i="1"/>
  <c r="W230" i="1"/>
  <c r="W297" i="1"/>
  <c r="W167" i="1"/>
  <c r="W39" i="1"/>
  <c r="W82" i="1"/>
  <c r="W1202" i="1"/>
  <c r="W1266" i="1"/>
  <c r="W1330" i="1"/>
  <c r="W1394" i="1"/>
  <c r="W1458" i="1"/>
  <c r="W1522" i="1"/>
  <c r="W521" i="1"/>
  <c r="W649" i="1"/>
  <c r="W777" i="1"/>
  <c r="W905" i="1"/>
  <c r="W1033" i="1"/>
  <c r="W583" i="1"/>
  <c r="W711" i="1"/>
  <c r="W839" i="1"/>
  <c r="W967" i="1"/>
  <c r="W1095" i="1"/>
  <c r="W541" i="1"/>
  <c r="W669" i="1"/>
  <c r="W797" i="1"/>
  <c r="W925" i="1"/>
  <c r="W1053" i="1"/>
  <c r="W926" i="1"/>
  <c r="W670" i="1"/>
  <c r="W16" i="1"/>
  <c r="W1388" i="1"/>
  <c r="W545" i="1"/>
  <c r="W801" i="1"/>
  <c r="W1057" i="1"/>
  <c r="W1213" i="1"/>
  <c r="W1469" i="1"/>
  <c r="W1108" i="1"/>
  <c r="W852" i="1"/>
  <c r="W596" i="1"/>
  <c r="W260" i="1"/>
  <c r="W1084" i="1"/>
  <c r="W1020" i="1"/>
  <c r="W956" i="1"/>
  <c r="W892" i="1"/>
  <c r="W828" i="1"/>
  <c r="W764" i="1"/>
  <c r="W700" i="1"/>
  <c r="W636" i="1"/>
  <c r="W572" i="1"/>
  <c r="W508" i="1"/>
  <c r="W72" i="1"/>
  <c r="W282" i="1"/>
  <c r="W228" i="1"/>
  <c r="W356" i="1"/>
  <c r="W420" i="1"/>
  <c r="W293" i="1"/>
  <c r="W163" i="1"/>
  <c r="W35" i="1"/>
  <c r="W54" i="1"/>
  <c r="W1150" i="1"/>
  <c r="W1214" i="1"/>
  <c r="W1278" i="1"/>
  <c r="W1342" i="1"/>
  <c r="W1406" i="1"/>
  <c r="W1470" i="1"/>
  <c r="W1534" i="1"/>
  <c r="W141" i="1"/>
  <c r="W223" i="1"/>
  <c r="W168" i="1"/>
  <c r="W409" i="1"/>
  <c r="W442" i="1"/>
  <c r="W226" i="1"/>
  <c r="W307" i="1"/>
  <c r="W169" i="1"/>
  <c r="W41" i="1"/>
  <c r="W84" i="1"/>
  <c r="W483" i="1"/>
  <c r="W611" i="1"/>
  <c r="W739" i="1"/>
  <c r="W867" i="1"/>
  <c r="W995" i="1"/>
  <c r="W1123" i="1"/>
  <c r="W559" i="1"/>
  <c r="W687" i="1"/>
  <c r="W815" i="1"/>
  <c r="W943" i="1"/>
  <c r="W1071" i="1"/>
  <c r="W1169" i="1"/>
  <c r="W1233" i="1"/>
  <c r="W1297" i="1"/>
  <c r="W1361" i="1"/>
  <c r="W1425" i="1"/>
  <c r="W1489" i="1"/>
  <c r="W1553" i="1"/>
  <c r="W581" i="1"/>
  <c r="W709" i="1"/>
  <c r="W837" i="1"/>
  <c r="W965" i="1"/>
  <c r="W1093" i="1"/>
  <c r="W343" i="1"/>
  <c r="W407" i="1"/>
  <c r="W424" i="1"/>
  <c r="W265" i="1"/>
  <c r="W135" i="1"/>
  <c r="W178" i="1"/>
  <c r="W50" i="1"/>
  <c r="W1154" i="1"/>
  <c r="W1218" i="1"/>
  <c r="W1282" i="1"/>
  <c r="W1346" i="1"/>
  <c r="W1410" i="1"/>
  <c r="W1474" i="1"/>
  <c r="W1538" i="1"/>
  <c r="W553" i="1"/>
  <c r="W681" i="1"/>
  <c r="W809" i="1"/>
  <c r="W937" i="1"/>
  <c r="W1065" i="1"/>
  <c r="W487" i="1"/>
  <c r="W615" i="1"/>
  <c r="W743" i="1"/>
  <c r="W871" i="1"/>
  <c r="W999" i="1"/>
  <c r="W1127" i="1"/>
  <c r="W573" i="1"/>
  <c r="W701" i="1"/>
  <c r="W829" i="1"/>
  <c r="W957" i="1"/>
  <c r="W1085" i="1"/>
  <c r="W1118" i="1"/>
  <c r="W862" i="1"/>
  <c r="W606" i="1"/>
  <c r="W1196" i="1"/>
  <c r="W1452" i="1"/>
  <c r="W609" i="1"/>
  <c r="W865" i="1"/>
  <c r="W1121" i="1"/>
  <c r="W511" i="1"/>
  <c r="W767" i="1"/>
  <c r="W1023" i="1"/>
  <c r="W1277" i="1"/>
  <c r="W1533" i="1"/>
  <c r="W1044" i="1"/>
  <c r="W788" i="1"/>
  <c r="W532" i="1"/>
  <c r="W1132" i="1"/>
  <c r="W1068" i="1"/>
  <c r="W1004" i="1"/>
  <c r="W940" i="1"/>
  <c r="W876" i="1"/>
  <c r="W812" i="1"/>
  <c r="W748" i="1"/>
  <c r="W684" i="1"/>
  <c r="W620" i="1"/>
  <c r="W556" i="1"/>
  <c r="W492" i="1"/>
  <c r="W24" i="1"/>
  <c r="W347" i="1"/>
  <c r="W292" i="1"/>
  <c r="W372" i="1"/>
  <c r="W452" i="1"/>
  <c r="W261" i="1"/>
  <c r="W131" i="1"/>
  <c r="W150" i="1"/>
  <c r="W22" i="1"/>
  <c r="W1166" i="1"/>
  <c r="W1230" i="1"/>
  <c r="W1294" i="1"/>
  <c r="W1358" i="1"/>
  <c r="W1422" i="1"/>
  <c r="W1486" i="1"/>
  <c r="W1550" i="1"/>
  <c r="W117" i="1"/>
  <c r="W136" i="1"/>
  <c r="W311" i="1"/>
  <c r="W373" i="1"/>
  <c r="W222" i="1"/>
  <c r="W267" i="1"/>
  <c r="W137" i="1"/>
  <c r="W180" i="1"/>
  <c r="W52" i="1"/>
  <c r="W515" i="1"/>
  <c r="W643" i="1"/>
  <c r="W771" i="1"/>
  <c r="W899" i="1"/>
  <c r="W1027" i="1"/>
  <c r="W463" i="1"/>
  <c r="W591" i="1"/>
  <c r="W719" i="1"/>
  <c r="W847" i="1"/>
  <c r="W975" i="1"/>
  <c r="W1103" i="1"/>
  <c r="W1185" i="1"/>
  <c r="W1249" i="1"/>
  <c r="W1313" i="1"/>
  <c r="W1377" i="1"/>
  <c r="W1441" i="1"/>
  <c r="W1505" i="1"/>
  <c r="W485" i="1"/>
  <c r="W613" i="1"/>
  <c r="W741" i="1"/>
  <c r="W869" i="1"/>
  <c r="W997" i="1"/>
  <c r="W1125" i="1"/>
  <c r="W254" i="1"/>
  <c r="W359" i="1"/>
  <c r="W431" i="1"/>
  <c r="W204" i="1"/>
  <c r="W233" i="1"/>
  <c r="W103" i="1"/>
  <c r="W146" i="1"/>
  <c r="W18" i="1"/>
  <c r="W1170" i="1"/>
  <c r="W1234" i="1"/>
  <c r="W1298" i="1"/>
  <c r="W1362" i="1"/>
  <c r="W1426" i="1"/>
  <c r="W1490" i="1"/>
  <c r="W1554" i="1"/>
  <c r="W457" i="1"/>
  <c r="W585" i="1"/>
  <c r="W713" i="1"/>
  <c r="W841" i="1"/>
  <c r="W969" i="1"/>
  <c r="W1097" i="1"/>
  <c r="W519" i="1"/>
  <c r="W647" i="1"/>
  <c r="W775" i="1"/>
  <c r="W903" i="1"/>
  <c r="W1031" i="1"/>
  <c r="W477" i="1"/>
  <c r="W605" i="1"/>
  <c r="W733" i="1"/>
  <c r="W861" i="1"/>
  <c r="W989" i="1"/>
  <c r="W1117" i="1"/>
  <c r="W1054" i="1"/>
  <c r="W798" i="1"/>
  <c r="W542" i="1"/>
  <c r="W1260" i="1"/>
  <c r="W1516" i="1"/>
  <c r="W673" i="1"/>
  <c r="W929" i="1"/>
  <c r="W1341" i="1"/>
  <c r="W980" i="1"/>
  <c r="W724" i="1"/>
  <c r="W468" i="1"/>
  <c r="W387" i="1"/>
  <c r="W1116" i="1"/>
  <c r="W1052" i="1"/>
  <c r="W988" i="1"/>
  <c r="W924" i="1"/>
  <c r="W860" i="1"/>
  <c r="W796" i="1"/>
  <c r="W732" i="1"/>
  <c r="W668" i="1"/>
  <c r="W604" i="1"/>
  <c r="W540" i="1"/>
  <c r="W476" i="1"/>
  <c r="W379" i="1"/>
  <c r="W332" i="1"/>
  <c r="W278" i="1"/>
  <c r="W388" i="1"/>
  <c r="W192" i="1"/>
  <c r="W229" i="1"/>
  <c r="W99" i="1"/>
  <c r="W118" i="1"/>
  <c r="W304" i="1"/>
  <c r="W1182" i="1"/>
  <c r="W1246" i="1"/>
  <c r="W1310" i="1"/>
  <c r="W1374" i="1"/>
  <c r="W1438" i="1"/>
  <c r="W1502" i="1"/>
  <c r="W335" i="1"/>
  <c r="W381" i="1"/>
  <c r="W252" i="1"/>
  <c r="W85" i="1"/>
  <c r="W104" i="1"/>
  <c r="W77" i="1"/>
  <c r="W231" i="1"/>
  <c r="W236" i="1"/>
  <c r="W374" i="1"/>
  <c r="W235" i="1"/>
  <c r="W105" i="1"/>
  <c r="W148" i="1"/>
  <c r="W20" i="1"/>
  <c r="W547" i="1"/>
  <c r="W675" i="1"/>
  <c r="W803" i="1"/>
  <c r="W931" i="1"/>
  <c r="W1059" i="1"/>
  <c r="W495" i="1"/>
  <c r="W623" i="1"/>
  <c r="W751" i="1"/>
  <c r="W879" i="1"/>
  <c r="W1007" i="1"/>
  <c r="W1135" i="1"/>
  <c r="W1201" i="1"/>
  <c r="W1265" i="1"/>
  <c r="W1329" i="1"/>
  <c r="W1393" i="1"/>
  <c r="W1457" i="1"/>
  <c r="W1521" i="1"/>
  <c r="W517" i="1"/>
  <c r="W645" i="1"/>
  <c r="W773" i="1"/>
  <c r="W901" i="1"/>
  <c r="W1029" i="1"/>
  <c r="W366" i="1"/>
  <c r="W375" i="1"/>
  <c r="W244" i="1"/>
  <c r="W329" i="1"/>
  <c r="W201" i="1"/>
  <c r="W71" i="1"/>
  <c r="W114" i="1"/>
  <c r="W314" i="1"/>
  <c r="W1186" i="1"/>
  <c r="W1250" i="1"/>
  <c r="W1314" i="1"/>
  <c r="W1378" i="1"/>
  <c r="W1442" i="1"/>
  <c r="W1506" i="1"/>
  <c r="W489" i="1"/>
  <c r="W617" i="1"/>
  <c r="W745" i="1"/>
  <c r="W873" i="1"/>
  <c r="W1001" i="1"/>
  <c r="W1129" i="1"/>
  <c r="W551" i="1"/>
  <c r="W679" i="1"/>
  <c r="W807" i="1"/>
  <c r="W935" i="1"/>
  <c r="W1063" i="1"/>
  <c r="W509" i="1"/>
  <c r="W637" i="1"/>
  <c r="W765" i="1"/>
  <c r="W893" i="1"/>
  <c r="W1021" i="1"/>
  <c r="W990" i="1"/>
  <c r="W734" i="1"/>
  <c r="W478" i="1"/>
  <c r="W1324" i="1"/>
  <c r="W481" i="1"/>
  <c r="W737" i="1"/>
  <c r="W993" i="1"/>
  <c r="W639" i="1"/>
  <c r="W895" i="1"/>
  <c r="W1149" i="1"/>
  <c r="W1405" i="1"/>
  <c r="W916" i="1"/>
  <c r="W660" i="1"/>
  <c r="W56" i="1"/>
  <c r="W451" i="1"/>
  <c r="W333" i="1"/>
  <c r="W139" i="1"/>
  <c r="W158" i="1"/>
  <c r="W322" i="1"/>
  <c r="W1334" i="1"/>
  <c r="W1134" i="1"/>
  <c r="W878" i="1"/>
  <c r="W622" i="1"/>
  <c r="W1180" i="1"/>
  <c r="W1436" i="1"/>
  <c r="W479" i="1"/>
  <c r="W735" i="1"/>
  <c r="W991" i="1"/>
  <c r="W1261" i="1"/>
  <c r="W1517" i="1"/>
  <c r="W661" i="1"/>
  <c r="W917" i="1"/>
  <c r="W1060" i="1"/>
  <c r="W804" i="1"/>
  <c r="W548" i="1"/>
  <c r="W348" i="1"/>
  <c r="W171" i="1"/>
  <c r="W142" i="1"/>
  <c r="W555" i="1"/>
  <c r="W811" i="1"/>
  <c r="W1067" i="1"/>
  <c r="W1318" i="1"/>
  <c r="W1167" i="1"/>
  <c r="W1231" i="1"/>
  <c r="W1295" i="1"/>
  <c r="W1359" i="1"/>
  <c r="W1423" i="1"/>
  <c r="W1487" i="1"/>
  <c r="W1551" i="1"/>
  <c r="W1122" i="1"/>
  <c r="W1058" i="1"/>
  <c r="W994" i="1"/>
  <c r="W930" i="1"/>
  <c r="W866" i="1"/>
  <c r="W802" i="1"/>
  <c r="W738" i="1"/>
  <c r="W674" i="1"/>
  <c r="W610" i="1"/>
  <c r="W546" i="1"/>
  <c r="W482" i="1"/>
  <c r="W1086" i="1"/>
  <c r="W830" i="1"/>
  <c r="W574" i="1"/>
  <c r="W1292" i="1"/>
  <c r="W1548" i="1"/>
  <c r="W705" i="1"/>
  <c r="W961" i="1"/>
  <c r="W1181" i="1"/>
  <c r="W1437" i="1"/>
  <c r="W1140" i="1"/>
  <c r="W884" i="1"/>
  <c r="W628" i="1"/>
  <c r="W396" i="1"/>
  <c r="W245" i="1"/>
  <c r="W75" i="1"/>
  <c r="W94" i="1"/>
  <c r="W1366" i="1"/>
  <c r="W473" i="1"/>
  <c r="W601" i="1"/>
  <c r="W729" i="1"/>
  <c r="W857" i="1"/>
  <c r="W985" i="1"/>
  <c r="W1113" i="1"/>
  <c r="W1038" i="1"/>
  <c r="W782" i="1"/>
  <c r="W526" i="1"/>
  <c r="W1276" i="1"/>
  <c r="W1532" i="1"/>
  <c r="W1229" i="1"/>
  <c r="W1485" i="1"/>
  <c r="W629" i="1"/>
  <c r="W885" i="1"/>
  <c r="W1141" i="1"/>
  <c r="W277" i="1"/>
  <c r="W91" i="1"/>
  <c r="W110" i="1"/>
  <c r="W587" i="1"/>
  <c r="W843" i="1"/>
  <c r="W1099" i="1"/>
  <c r="W1398" i="1"/>
  <c r="W1070" i="1"/>
  <c r="W814" i="1"/>
  <c r="W558" i="1"/>
  <c r="W1244" i="1"/>
  <c r="W1500" i="1"/>
  <c r="W1325" i="1"/>
  <c r="W469" i="1"/>
  <c r="W725" i="1"/>
  <c r="W981" i="1"/>
  <c r="W996" i="1"/>
  <c r="W740" i="1"/>
  <c r="W484" i="1"/>
  <c r="W395" i="1"/>
  <c r="W412" i="1"/>
  <c r="W123" i="1"/>
  <c r="W102" i="1"/>
  <c r="W1382" i="1"/>
  <c r="W1183" i="1"/>
  <c r="W1247" i="1"/>
  <c r="W1311" i="1"/>
  <c r="W1375" i="1"/>
  <c r="W1439" i="1"/>
  <c r="W1503" i="1"/>
  <c r="W1106" i="1"/>
  <c r="W1042" i="1"/>
  <c r="W978" i="1"/>
  <c r="W914" i="1"/>
  <c r="W850" i="1"/>
  <c r="W786" i="1"/>
  <c r="W722" i="1"/>
  <c r="W658" i="1"/>
  <c r="W594" i="1"/>
  <c r="W530" i="1"/>
  <c r="W466" i="1"/>
  <c r="W1022" i="1"/>
  <c r="W766" i="1"/>
  <c r="W510" i="1"/>
  <c r="W1356" i="1"/>
  <c r="W513" i="1"/>
  <c r="W769" i="1"/>
  <c r="W1025" i="1"/>
  <c r="W703" i="1"/>
  <c r="W959" i="1"/>
  <c r="W1245" i="1"/>
  <c r="W1501" i="1"/>
  <c r="W1076" i="1"/>
  <c r="W820" i="1"/>
  <c r="W564" i="1"/>
  <c r="W355" i="1"/>
  <c r="W444" i="1"/>
  <c r="W205" i="1"/>
  <c r="W27" i="1"/>
  <c r="W46" i="1"/>
  <c r="W651" i="1"/>
  <c r="W907" i="1"/>
  <c r="W1174" i="1"/>
  <c r="W1430" i="1"/>
  <c r="W505" i="1"/>
  <c r="W633" i="1"/>
  <c r="W761" i="1"/>
  <c r="W889" i="1"/>
  <c r="W1017" i="1"/>
  <c r="W974" i="1"/>
  <c r="W718" i="1"/>
  <c r="W462" i="1"/>
  <c r="W1340" i="1"/>
  <c r="W543" i="1"/>
  <c r="W799" i="1"/>
  <c r="W214" i="1"/>
  <c r="W221" i="1"/>
  <c r="W51" i="1"/>
  <c r="W70" i="1"/>
  <c r="W1206" i="1"/>
  <c r="W1462" i="1"/>
  <c r="W1006" i="1"/>
  <c r="W750" i="1"/>
  <c r="W494" i="1"/>
  <c r="W1308" i="1"/>
  <c r="W607" i="1"/>
  <c r="W863" i="1"/>
  <c r="W1119" i="1"/>
  <c r="W1389" i="1"/>
  <c r="W533" i="1"/>
  <c r="W789" i="1"/>
  <c r="W1045" i="1"/>
  <c r="W932" i="1"/>
  <c r="W676" i="1"/>
  <c r="W48" i="1"/>
  <c r="W435" i="1"/>
  <c r="W253" i="1"/>
  <c r="W83" i="1"/>
  <c r="W62" i="1"/>
  <c r="W683" i="1"/>
  <c r="W939" i="1"/>
  <c r="W1190" i="1"/>
  <c r="W1446" i="1"/>
  <c r="W1199" i="1"/>
  <c r="W1263" i="1"/>
  <c r="W1327" i="1"/>
  <c r="W1391" i="1"/>
  <c r="W1455" i="1"/>
  <c r="W1519" i="1"/>
  <c r="W1090" i="1"/>
  <c r="W1026" i="1"/>
  <c r="W962" i="1"/>
  <c r="W898" i="1"/>
  <c r="W834" i="1"/>
  <c r="W770" i="1"/>
  <c r="W706" i="1"/>
  <c r="W642" i="1"/>
  <c r="W578" i="1"/>
  <c r="W514" i="1"/>
  <c r="W958" i="1"/>
  <c r="W702" i="1"/>
  <c r="W1164" i="1"/>
  <c r="W1420" i="1"/>
  <c r="W577" i="1"/>
  <c r="W833" i="1"/>
  <c r="W1089" i="1"/>
  <c r="W1309" i="1"/>
  <c r="W1012" i="1"/>
  <c r="W756" i="1"/>
  <c r="W500" i="1"/>
  <c r="W419" i="1"/>
  <c r="W208" i="1"/>
  <c r="W155" i="1"/>
  <c r="W174" i="1"/>
  <c r="W240" i="1"/>
  <c r="W1238" i="1"/>
  <c r="W1494" i="1"/>
  <c r="W537" i="1"/>
  <c r="W665" i="1"/>
  <c r="W793" i="1"/>
  <c r="W921" i="1"/>
  <c r="W1049" i="1"/>
  <c r="W910" i="1"/>
  <c r="W654" i="1"/>
  <c r="W40" i="1"/>
  <c r="W1148" i="1"/>
  <c r="W1404" i="1"/>
  <c r="W1357" i="1"/>
  <c r="W501" i="1"/>
  <c r="W757" i="1"/>
  <c r="W1013" i="1"/>
  <c r="W900" i="1"/>
  <c r="W644" i="1"/>
  <c r="W364" i="1"/>
  <c r="W181" i="1"/>
  <c r="W11" i="1"/>
  <c r="W30" i="1"/>
  <c r="W459" i="1"/>
  <c r="W715" i="1"/>
  <c r="W971" i="1"/>
  <c r="W1270" i="1"/>
  <c r="W1526" i="1"/>
  <c r="W942" i="1"/>
  <c r="W686" i="1"/>
  <c r="W1372" i="1"/>
  <c r="W1197" i="1"/>
  <c r="W1453" i="1"/>
  <c r="W597" i="1"/>
  <c r="W853" i="1"/>
  <c r="W1109" i="1"/>
  <c r="W1124" i="1"/>
  <c r="W868" i="1"/>
  <c r="W612" i="1"/>
  <c r="W213" i="1"/>
  <c r="W43" i="1"/>
  <c r="W14" i="1"/>
  <c r="W1254" i="1"/>
  <c r="W1510" i="1"/>
  <c r="W1151" i="1"/>
  <c r="W1215" i="1"/>
  <c r="W1279" i="1"/>
  <c r="W1343" i="1"/>
  <c r="W1407" i="1"/>
  <c r="W1471" i="1"/>
  <c r="W1535" i="1"/>
  <c r="W1138" i="1"/>
  <c r="W1074" i="1"/>
  <c r="W1010" i="1"/>
  <c r="W946" i="1"/>
  <c r="W882" i="1"/>
  <c r="W818" i="1"/>
  <c r="W754" i="1"/>
  <c r="W690" i="1"/>
  <c r="W626" i="1"/>
  <c r="W562" i="1"/>
  <c r="W498" i="1"/>
  <c r="W894" i="1"/>
  <c r="W638" i="1"/>
  <c r="W1228" i="1"/>
  <c r="W1484" i="1"/>
  <c r="W641" i="1"/>
  <c r="W897" i="1"/>
  <c r="W575" i="1"/>
  <c r="W831" i="1"/>
  <c r="W1087" i="1"/>
  <c r="W1373" i="1"/>
  <c r="W948" i="1"/>
  <c r="W692" i="1"/>
  <c r="W232" i="1"/>
  <c r="W309" i="1"/>
  <c r="W115" i="1"/>
  <c r="W134" i="1"/>
  <c r="W523" i="1"/>
  <c r="W779" i="1"/>
  <c r="W1035" i="1"/>
  <c r="W1302" i="1"/>
  <c r="W569" i="1"/>
  <c r="W697" i="1"/>
  <c r="W825" i="1"/>
  <c r="W953" i="1"/>
  <c r="W1081" i="1"/>
  <c r="W1102" i="1"/>
  <c r="W846" i="1"/>
  <c r="W590" i="1"/>
  <c r="W1212" i="1"/>
  <c r="W1468" i="1"/>
  <c r="W671" i="1"/>
  <c r="W927" i="1"/>
  <c r="W1165" i="1"/>
  <c r="W1421" i="1"/>
  <c r="W565" i="1"/>
  <c r="W821" i="1"/>
  <c r="W1077" i="1"/>
  <c r="W1092" i="1"/>
  <c r="W836" i="1"/>
  <c r="W1293" i="1"/>
  <c r="W772" i="1"/>
  <c r="W216" i="1"/>
  <c r="W316" i="1"/>
  <c r="W285" i="1"/>
  <c r="W107" i="1"/>
  <c r="W126" i="1"/>
  <c r="W1286" i="1"/>
  <c r="W1542" i="1"/>
  <c r="W567" i="1"/>
  <c r="W695" i="1"/>
  <c r="W823" i="1"/>
  <c r="W951" i="1"/>
  <c r="W1079" i="1"/>
  <c r="W1175" i="1"/>
  <c r="W1239" i="1"/>
  <c r="W1303" i="1"/>
  <c r="W1367" i="1"/>
  <c r="W1431" i="1"/>
  <c r="W1495" i="1"/>
  <c r="W461" i="1"/>
  <c r="W589" i="1"/>
  <c r="W717" i="1"/>
  <c r="W845" i="1"/>
  <c r="W973" i="1"/>
  <c r="W1101" i="1"/>
  <c r="W1114" i="1"/>
  <c r="W1050" i="1"/>
  <c r="W986" i="1"/>
  <c r="W922" i="1"/>
  <c r="W858" i="1"/>
  <c r="W794" i="1"/>
  <c r="W730" i="1"/>
  <c r="W666" i="1"/>
  <c r="W602" i="1"/>
  <c r="W538" i="1"/>
  <c r="W474" i="1"/>
  <c r="W1028" i="1"/>
  <c r="W19" i="1"/>
  <c r="W1414" i="1"/>
  <c r="W759" i="1"/>
  <c r="W1143" i="1"/>
  <c r="W1335" i="1"/>
  <c r="W1463" i="1"/>
  <c r="W525" i="1"/>
  <c r="W909" i="1"/>
  <c r="W1018" i="1"/>
  <c r="W762" i="1"/>
  <c r="W570" i="1"/>
  <c r="W1549" i="1"/>
  <c r="W708" i="1"/>
  <c r="W296" i="1"/>
  <c r="W380" i="1"/>
  <c r="W237" i="1"/>
  <c r="W59" i="1"/>
  <c r="W78" i="1"/>
  <c r="W619" i="1"/>
  <c r="W875" i="1"/>
  <c r="W1131" i="1"/>
  <c r="W1350" i="1"/>
  <c r="W471" i="1"/>
  <c r="W599" i="1"/>
  <c r="W727" i="1"/>
  <c r="W855" i="1"/>
  <c r="W983" i="1"/>
  <c r="W1111" i="1"/>
  <c r="W1191" i="1"/>
  <c r="W1255" i="1"/>
  <c r="W1319" i="1"/>
  <c r="W1383" i="1"/>
  <c r="W1447" i="1"/>
  <c r="W1511" i="1"/>
  <c r="W493" i="1"/>
  <c r="W621" i="1"/>
  <c r="W749" i="1"/>
  <c r="W877" i="1"/>
  <c r="W1005" i="1"/>
  <c r="W1133" i="1"/>
  <c r="W1098" i="1"/>
  <c r="W1034" i="1"/>
  <c r="W970" i="1"/>
  <c r="W906" i="1"/>
  <c r="W842" i="1"/>
  <c r="W778" i="1"/>
  <c r="W714" i="1"/>
  <c r="W650" i="1"/>
  <c r="W586" i="1"/>
  <c r="W522" i="1"/>
  <c r="W458" i="1"/>
  <c r="W580" i="1"/>
  <c r="W436" i="1"/>
  <c r="W38" i="1"/>
  <c r="W503" i="1"/>
  <c r="W887" i="1"/>
  <c r="W1207" i="1"/>
  <c r="W1399" i="1"/>
  <c r="W781" i="1"/>
  <c r="W1082" i="1"/>
  <c r="W954" i="1"/>
  <c r="W826" i="1"/>
  <c r="W698" i="1"/>
  <c r="W506" i="1"/>
  <c r="W1055" i="1"/>
  <c r="W949" i="1"/>
  <c r="W964" i="1"/>
  <c r="W516" i="1"/>
  <c r="W363" i="1"/>
  <c r="W184" i="1"/>
  <c r="W147" i="1"/>
  <c r="W166" i="1"/>
  <c r="W272" i="1"/>
  <c r="W491" i="1"/>
  <c r="W747" i="1"/>
  <c r="W1003" i="1"/>
  <c r="W1222" i="1"/>
  <c r="W1478" i="1"/>
  <c r="W535" i="1"/>
  <c r="W663" i="1"/>
  <c r="W791" i="1"/>
  <c r="W919" i="1"/>
  <c r="W1047" i="1"/>
  <c r="W1159" i="1"/>
  <c r="W1223" i="1"/>
  <c r="W1287" i="1"/>
  <c r="W1351" i="1"/>
  <c r="W1415" i="1"/>
  <c r="W1479" i="1"/>
  <c r="W1543" i="1"/>
  <c r="W557" i="1"/>
  <c r="W685" i="1"/>
  <c r="W813" i="1"/>
  <c r="W941" i="1"/>
  <c r="W1069" i="1"/>
  <c r="W1130" i="1"/>
  <c r="W1066" i="1"/>
  <c r="W1002" i="1"/>
  <c r="W938" i="1"/>
  <c r="W874" i="1"/>
  <c r="W810" i="1"/>
  <c r="W746" i="1"/>
  <c r="W682" i="1"/>
  <c r="W618" i="1"/>
  <c r="W554" i="1"/>
  <c r="W490" i="1"/>
  <c r="W693" i="1"/>
  <c r="W218" i="1"/>
  <c r="W189" i="1"/>
  <c r="W1158" i="1"/>
  <c r="W631" i="1"/>
  <c r="W1015" i="1"/>
  <c r="W1271" i="1"/>
  <c r="W1527" i="1"/>
  <c r="W653" i="1"/>
  <c r="W1037" i="1"/>
  <c r="W890" i="1"/>
  <c r="W634" i="1"/>
  <c r="K5" i="1"/>
  <c r="J4" i="1"/>
  <c r="K3" i="1"/>
  <c r="L4" i="1"/>
  <c r="L5" i="1"/>
  <c r="J3" i="1"/>
  <c r="AG128" i="1"/>
  <c r="AG137" i="1"/>
  <c r="AG74" i="1"/>
  <c r="AG109" i="1"/>
  <c r="AG82" i="1"/>
  <c r="AG117" i="1"/>
  <c r="AG122" i="1"/>
  <c r="AG91" i="1"/>
  <c r="AG135" i="1"/>
  <c r="AG106" i="1"/>
  <c r="AG120" i="1"/>
  <c r="AG121" i="1"/>
  <c r="AG105" i="1"/>
  <c r="AG129" i="1"/>
  <c r="AG90" i="1"/>
  <c r="AG76" i="1"/>
  <c r="AG88" i="1"/>
  <c r="AG145" i="1"/>
  <c r="AG80" i="1"/>
  <c r="AG123" i="1"/>
  <c r="AG140" i="1"/>
  <c r="AG89" i="1"/>
  <c r="AG130" i="1"/>
  <c r="AG92" i="1"/>
  <c r="AG139" i="1"/>
  <c r="AG79" i="1"/>
  <c r="AG133" i="1"/>
  <c r="AG87" i="1"/>
  <c r="AG115" i="1"/>
  <c r="AG107" i="1"/>
  <c r="AG78" i="1"/>
  <c r="AG103" i="1"/>
  <c r="AG85" i="1"/>
  <c r="AG118" i="1"/>
  <c r="AG104" i="1"/>
  <c r="AG124" i="1"/>
  <c r="AG152" i="1"/>
  <c r="AG84" i="1"/>
  <c r="AG94" i="1"/>
  <c r="AG77" i="1"/>
  <c r="AG154" i="1"/>
  <c r="AG134" i="1"/>
  <c r="AG108" i="1"/>
  <c r="AG114" i="1"/>
  <c r="AG102" i="1"/>
  <c r="AG98" i="1"/>
  <c r="AG150" i="1"/>
  <c r="AG138" i="1"/>
  <c r="AG119" i="1"/>
  <c r="AG97" i="1"/>
  <c r="AG81" i="1"/>
  <c r="AG112" i="1"/>
  <c r="AG75" i="1"/>
  <c r="AG151" i="1"/>
  <c r="AG126" i="1"/>
  <c r="AG146" i="1"/>
  <c r="AG93" i="1"/>
  <c r="AG113" i="1"/>
  <c r="AG144" i="1"/>
  <c r="AG110" i="1"/>
  <c r="AG111" i="1"/>
  <c r="AG127" i="1"/>
  <c r="AG100" i="1"/>
  <c r="AG99" i="1"/>
  <c r="AG142" i="1"/>
  <c r="AG116" i="1"/>
  <c r="AG132" i="1"/>
  <c r="AG95" i="1"/>
  <c r="AG149" i="1"/>
  <c r="AG101" i="1"/>
  <c r="AG86" i="1"/>
  <c r="AG147" i="1"/>
  <c r="AG136" i="1"/>
  <c r="AG153" i="1"/>
  <c r="AG96" i="1"/>
  <c r="AG83" i="1"/>
  <c r="AG131" i="1"/>
  <c r="AG125" i="1"/>
  <c r="AG141" i="1"/>
  <c r="AG143" i="1"/>
  <c r="AI68" i="1" l="1"/>
  <c r="AI67" i="1"/>
  <c r="AH27" i="1"/>
  <c r="AU116" i="1" s="1"/>
  <c r="AH28" i="1"/>
  <c r="AU117" i="1" s="1"/>
  <c r="AU108" i="1"/>
  <c r="AU109" i="1"/>
  <c r="AH46" i="1"/>
  <c r="AU126" i="1" s="1"/>
  <c r="AH47" i="1"/>
  <c r="AU127" i="1" s="1"/>
  <c r="AH48" i="1" l="1"/>
  <c r="AH29" i="1"/>
  <c r="AH30" i="1" l="1"/>
  <c r="AS119" i="1" s="1"/>
  <c r="AU119" i="1" s="1"/>
  <c r="AU118" i="1"/>
  <c r="AH49" i="1"/>
  <c r="AS129" i="1" s="1"/>
  <c r="AU129" i="1" s="1"/>
  <c r="AU128" i="1"/>
  <c r="AI50" i="1" l="1"/>
  <c r="AU130" i="1" s="1"/>
  <c r="AJ49" i="1"/>
  <c r="AJ30" i="1"/>
  <c r="AI31" i="1"/>
  <c r="AI32" i="1" s="1"/>
  <c r="AR8" i="1" s="1"/>
  <c r="M3" i="1" s="1"/>
  <c r="AI51" i="1" l="1"/>
  <c r="AR9" i="1" s="1"/>
  <c r="M4" i="1" s="1"/>
  <c r="AT15" i="1"/>
  <c r="AO15" i="1"/>
  <c r="AU120" i="1"/>
  <c r="P3" i="1" a="1"/>
  <c r="P4" i="1" l="1"/>
  <c r="P5" i="1"/>
  <c r="P3" i="1"/>
  <c r="N413" i="1"/>
  <c r="N417" i="1"/>
  <c r="N426" i="1"/>
  <c r="N421" i="1"/>
  <c r="N423" i="1"/>
  <c r="N422" i="1"/>
  <c r="N409" i="1"/>
  <c r="N411" i="1"/>
  <c r="N415" i="1"/>
  <c r="N424" i="1"/>
  <c r="N414" i="1"/>
  <c r="N425" i="1"/>
  <c r="N420" i="1"/>
  <c r="N410" i="1"/>
  <c r="N412" i="1"/>
  <c r="N419" i="1"/>
  <c r="N418" i="1"/>
  <c r="N416" i="1"/>
  <c r="N432" i="1"/>
  <c r="N446" i="1"/>
  <c r="N440" i="1"/>
  <c r="N428" i="1"/>
  <c r="N442" i="1"/>
  <c r="N448" i="1"/>
  <c r="N431" i="1"/>
  <c r="N453" i="1"/>
  <c r="N444" i="1"/>
  <c r="N438" i="1"/>
  <c r="N447" i="1"/>
  <c r="N455" i="1"/>
  <c r="N449" i="1"/>
  <c r="N445" i="1"/>
  <c r="N439" i="1"/>
  <c r="N436" i="1"/>
  <c r="N435" i="1"/>
  <c r="N433" i="1"/>
  <c r="N429" i="1"/>
  <c r="N451" i="1"/>
  <c r="N427" i="1"/>
  <c r="N443" i="1"/>
  <c r="N441" i="1"/>
  <c r="N434" i="1"/>
  <c r="N430" i="1"/>
  <c r="N437" i="1"/>
  <c r="N454" i="1"/>
  <c r="N452" i="1"/>
  <c r="N450" i="1"/>
  <c r="N12" i="1"/>
  <c r="N11" i="1"/>
  <c r="N10" i="1"/>
  <c r="R11" i="1" l="1"/>
  <c r="R12" i="1"/>
  <c r="R10" i="1"/>
  <c r="R447" i="1"/>
  <c r="R455" i="1"/>
  <c r="R429" i="1"/>
  <c r="R428" i="1"/>
  <c r="R444" i="1"/>
  <c r="R445" i="1"/>
  <c r="R449" i="1"/>
  <c r="R446" i="1"/>
  <c r="R431" i="1"/>
  <c r="R440" i="1"/>
  <c r="R453" i="1"/>
  <c r="R450" i="1"/>
  <c r="R432" i="1"/>
  <c r="R451" i="1"/>
  <c r="R434" i="1"/>
  <c r="R448" i="1"/>
  <c r="R452" i="1"/>
  <c r="R443" i="1"/>
  <c r="R441" i="1"/>
  <c r="R437" i="1"/>
  <c r="R454" i="1"/>
  <c r="R438" i="1"/>
  <c r="R435" i="1"/>
  <c r="R442" i="1"/>
  <c r="R433" i="1"/>
  <c r="R439" i="1"/>
  <c r="R436" i="1"/>
  <c r="R427" i="1"/>
  <c r="R430" i="1"/>
  <c r="AU66" i="1"/>
  <c r="AU65" i="1"/>
  <c r="AU57" i="1"/>
  <c r="AU56" i="1"/>
  <c r="T4" i="1" l="1"/>
  <c r="U4" i="1" s="1"/>
  <c r="T5" i="1"/>
  <c r="R3" i="1"/>
  <c r="W3" i="1" s="1"/>
  <c r="R5" i="1"/>
  <c r="U5" i="1" s="1"/>
  <c r="R4" i="1"/>
  <c r="V4" i="1" s="1"/>
  <c r="T3" i="1"/>
  <c r="V5" i="1" l="1"/>
  <c r="W4" i="1"/>
  <c r="V3" i="1"/>
  <c r="W5" i="1"/>
  <c r="U3" i="1"/>
</calcChain>
</file>

<file path=xl/sharedStrings.xml><?xml version="1.0" encoding="utf-8"?>
<sst xmlns="http://schemas.openxmlformats.org/spreadsheetml/2006/main" count="1226" uniqueCount="737">
  <si>
    <t>Относительная влажность воздуха окружающей среды, %</t>
  </si>
  <si>
    <t>40 - 75</t>
  </si>
  <si>
    <t>При сжатии</t>
  </si>
  <si>
    <t>При растяжении</t>
  </si>
  <si>
    <t>Действие нагрузки</t>
  </si>
  <si>
    <t>А500</t>
  </si>
  <si>
    <t>В500</t>
  </si>
  <si>
    <t>Num</t>
  </si>
  <si>
    <t>rx</t>
  </si>
  <si>
    <t>Mx</t>
  </si>
  <si>
    <t>ry</t>
  </si>
  <si>
    <t>My</t>
  </si>
  <si>
    <t>e0</t>
  </si>
  <si>
    <t>N</t>
  </si>
  <si>
    <t>Mxcalc</t>
  </si>
  <si>
    <t>Rb</t>
  </si>
  <si>
    <t>Rbt</t>
  </si>
  <si>
    <t>Mycalc</t>
  </si>
  <si>
    <t>Ncalc</t>
  </si>
  <si>
    <t>Правило знаков</t>
  </si>
  <si>
    <t>Диаграмма состояния бетона</t>
  </si>
  <si>
    <t>Диаграмма состояния арматуры</t>
  </si>
  <si>
    <t>Момент инерции бетона</t>
  </si>
  <si>
    <t>Номер</t>
  </si>
  <si>
    <t xml:space="preserve">Доля длительности нагрузки </t>
  </si>
  <si>
    <r>
      <t>Усилия, кН, кН</t>
    </r>
    <r>
      <rPr>
        <sz val="11"/>
        <color theme="1"/>
        <rFont val="Calibri"/>
        <family val="2"/>
        <charset val="204"/>
      </rPr>
      <t>×м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</si>
  <si>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</si>
  <si>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y</t>
    </r>
  </si>
  <si>
    <t>Максимальный коэффициент использования</t>
  </si>
  <si>
    <r>
      <rPr>
        <sz val="11"/>
        <color theme="1"/>
        <rFont val="Calibri"/>
        <family val="2"/>
        <charset val="204"/>
      </rPr>
      <t>γ</t>
    </r>
    <r>
      <rPr>
        <vertAlign val="subscript"/>
        <sz val="11"/>
        <color theme="1"/>
        <rFont val="Calibri"/>
        <family val="2"/>
        <charset val="204"/>
      </rPr>
      <t>bi</t>
    </r>
  </si>
  <si>
    <r>
      <t>γ</t>
    </r>
    <r>
      <rPr>
        <vertAlign val="subscript"/>
        <sz val="11"/>
        <color theme="1"/>
        <rFont val="Calibri"/>
        <family val="2"/>
        <charset val="204"/>
      </rPr>
      <t>si</t>
    </r>
  </si>
  <si>
    <t>Пользовательский параметр 1</t>
  </si>
  <si>
    <t>Пользовательский параметр 2</t>
  </si>
  <si>
    <t>Пользовательский параметр 3</t>
  </si>
  <si>
    <t>c</t>
  </si>
  <si>
    <t>Размер текста для арматуры и точек</t>
  </si>
  <si>
    <t>Площадь пользовательского материала</t>
  </si>
  <si>
    <r>
      <t>γ</t>
    </r>
    <r>
      <rPr>
        <vertAlign val="subscript"/>
        <sz val="11"/>
        <color theme="1"/>
        <rFont val="Calibri"/>
        <family val="2"/>
        <charset val="204"/>
      </rPr>
      <t>ui</t>
    </r>
  </si>
  <si>
    <t>Object Handle</t>
  </si>
  <si>
    <t>Area</t>
  </si>
  <si>
    <t>Type</t>
  </si>
  <si>
    <t>X</t>
  </si>
  <si>
    <t>Y</t>
  </si>
  <si>
    <t>g</t>
  </si>
  <si>
    <t>А600</t>
  </si>
  <si>
    <t>А800</t>
  </si>
  <si>
    <t>А1000</t>
  </si>
  <si>
    <t>Вр500</t>
  </si>
  <si>
    <t>Вр1200</t>
  </si>
  <si>
    <t>Вр1300</t>
  </si>
  <si>
    <t>Вр1400</t>
  </si>
  <si>
    <t>Вр1500</t>
  </si>
  <si>
    <t>Вр1600</t>
  </si>
  <si>
    <t>К1400</t>
  </si>
  <si>
    <t>К1500</t>
  </si>
  <si>
    <t>К1600</t>
  </si>
  <si>
    <t>К1700</t>
  </si>
  <si>
    <t>Площадь ненапрягаемой арматуры</t>
  </si>
  <si>
    <t>Площадь напрягаемой арматуры</t>
  </si>
  <si>
    <t>Класс продольной ненапрягаемой арматуры</t>
  </si>
  <si>
    <t>Класс продольной напрягаемой арматуры</t>
  </si>
  <si>
    <t>εuk+p</t>
  </si>
  <si>
    <t>εspm+p</t>
  </si>
  <si>
    <r>
      <t>γ</t>
    </r>
    <r>
      <rPr>
        <vertAlign val="subscript"/>
        <sz val="11"/>
        <color theme="1"/>
        <rFont val="Calibri"/>
        <family val="2"/>
        <charset val="204"/>
      </rPr>
      <t>spi</t>
    </r>
  </si>
  <si>
    <t>D123</t>
  </si>
  <si>
    <t>r</t>
  </si>
  <si>
    <t>I группа ПС, кгс/см^2</t>
  </si>
  <si>
    <t>II группа ПС, кгс/см^2</t>
  </si>
  <si>
    <t>выносл.</t>
  </si>
  <si>
    <t xml:space="preserve">Класс </t>
  </si>
  <si>
    <t>Rb_ser</t>
  </si>
  <si>
    <t>Rbt_ser</t>
  </si>
  <si>
    <t>Rb_sh</t>
  </si>
  <si>
    <t>Rb_mc1</t>
  </si>
  <si>
    <t>Rb_mc2</t>
  </si>
  <si>
    <t>Eb</t>
  </si>
  <si>
    <t>n"</t>
  </si>
  <si>
    <t>класс</t>
  </si>
  <si>
    <t>B 20</t>
  </si>
  <si>
    <t>A-I</t>
  </si>
  <si>
    <t>B 22.5</t>
  </si>
  <si>
    <t>A-II</t>
  </si>
  <si>
    <t>B 25</t>
  </si>
  <si>
    <t>Ac-II</t>
  </si>
  <si>
    <t>B 27.5</t>
  </si>
  <si>
    <t>A-III</t>
  </si>
  <si>
    <t>B 30</t>
  </si>
  <si>
    <t>B 35</t>
  </si>
  <si>
    <t>B 40</t>
  </si>
  <si>
    <t>B 45</t>
  </si>
  <si>
    <t>B 50</t>
  </si>
  <si>
    <t>B 55</t>
  </si>
  <si>
    <t>B 60</t>
  </si>
  <si>
    <t>Характеристики арматуры</t>
  </si>
  <si>
    <t>а/д</t>
  </si>
  <si>
    <t>ж/д</t>
  </si>
  <si>
    <t>6-8</t>
  </si>
  <si>
    <t>10-40</t>
  </si>
  <si>
    <r>
      <t>Es, кг/см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2</t>
    </r>
  </si>
  <si>
    <r>
      <t>Rs, кг/см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2</t>
    </r>
  </si>
  <si>
    <t xml:space="preserve"> Назначение сооружения:</t>
  </si>
  <si>
    <t xml:space="preserve"> Характеристики материалов:</t>
  </si>
  <si>
    <t>нет</t>
  </si>
  <si>
    <t xml:space="preserve"> Бетон:</t>
  </si>
  <si>
    <t>Класс тяжёлого бетона</t>
  </si>
  <si>
    <t>выше 75</t>
  </si>
  <si>
    <t>ниже 40</t>
  </si>
  <si>
    <t>непродолжительное</t>
  </si>
  <si>
    <t xml:space="preserve"> Особые условия:</t>
  </si>
  <si>
    <r>
      <t>m</t>
    </r>
    <r>
      <rPr>
        <b/>
        <sz val="9"/>
        <color theme="1"/>
        <rFont val="Calibri"/>
        <family val="2"/>
        <charset val="204"/>
        <scheme val="minor"/>
      </rPr>
      <t>b4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</si>
  <si>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b6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</si>
  <si>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b7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</si>
  <si>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b8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</si>
  <si>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b9</t>
    </r>
    <r>
      <rPr>
        <sz val="11"/>
        <color theme="1"/>
        <rFont val="Calibri"/>
        <family val="2"/>
        <charset val="204"/>
        <scheme val="minor"/>
      </rPr>
      <t/>
    </r>
  </si>
  <si>
    <r>
      <t>m</t>
    </r>
    <r>
      <rPr>
        <b/>
        <sz val="9"/>
        <color theme="1"/>
        <rFont val="Calibri"/>
        <family val="2"/>
        <charset val="204"/>
        <scheme val="minor"/>
      </rPr>
      <t>b10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</si>
  <si>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b13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</si>
  <si>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red</t>
    </r>
  </si>
  <si>
    <r>
      <t>m</t>
    </r>
    <r>
      <rPr>
        <b/>
        <sz val="9"/>
        <color theme="1"/>
        <rFont val="Calibri"/>
        <family val="2"/>
        <charset val="204"/>
        <scheme val="minor"/>
      </rPr>
      <t>b_v</t>
    </r>
  </si>
  <si>
    <t>Начальный модудь упругости бетона</t>
  </si>
  <si>
    <t>кгс/см^2</t>
  </si>
  <si>
    <t>осевое сжатие</t>
  </si>
  <si>
    <t>сжатие с изгибом</t>
  </si>
  <si>
    <t>εbo =</t>
  </si>
  <si>
    <t>β_b</t>
  </si>
  <si>
    <t>εbu =</t>
  </si>
  <si>
    <t>осевое растяжение</t>
  </si>
  <si>
    <t>СП 35.13330.2011</t>
  </si>
  <si>
    <t>εbto =</t>
  </si>
  <si>
    <t>растяжение с изгибом</t>
  </si>
  <si>
    <t>εbtu =</t>
  </si>
  <si>
    <t>Для арматуры</t>
  </si>
  <si>
    <t>ненапрягаемой</t>
  </si>
  <si>
    <t>εs =</t>
  </si>
  <si>
    <t>напрягаемой</t>
  </si>
  <si>
    <t>εsp =</t>
  </si>
  <si>
    <t>Eb =</t>
  </si>
  <si>
    <t>Коэффициенты условий работы</t>
  </si>
  <si>
    <t>mb_4</t>
  </si>
  <si>
    <t>mb_7</t>
  </si>
  <si>
    <t>mb_8</t>
  </si>
  <si>
    <t>mb_13</t>
  </si>
  <si>
    <t>ke</t>
  </si>
  <si>
    <t>mb_10</t>
  </si>
  <si>
    <t>εb2 =</t>
  </si>
  <si>
    <t>Значения коэффициента ползучести бетона</t>
  </si>
  <si>
    <t>влажн.</t>
  </si>
  <si>
    <t>Коэффициент ползучести бетона</t>
  </si>
  <si>
    <t>ϕb,cr =</t>
  </si>
  <si>
    <t>Модуль деформации бетона</t>
  </si>
  <si>
    <r>
      <t>Eb,</t>
    </r>
    <r>
      <rPr>
        <b/>
        <sz val="11"/>
        <color theme="1"/>
        <rFont val="Calibri"/>
        <family val="2"/>
        <charset val="204"/>
      </rPr>
      <t>τ</t>
    </r>
    <r>
      <rPr>
        <b/>
        <sz val="11"/>
        <color theme="1"/>
        <rFont val="Calibri"/>
        <family val="2"/>
        <charset val="204"/>
        <scheme val="minor"/>
      </rPr>
      <t xml:space="preserve"> =</t>
    </r>
  </si>
  <si>
    <t>Расчётное сопротивление бетона сжатию</t>
  </si>
  <si>
    <t>Расчётное сопротивление бетона растяжению</t>
  </si>
  <si>
    <t>εb1 =</t>
  </si>
  <si>
    <t>εb0</t>
  </si>
  <si>
    <t>εb2</t>
  </si>
  <si>
    <t>εb1,red</t>
  </si>
  <si>
    <t>εbt0</t>
  </si>
  <si>
    <t>εbt2</t>
  </si>
  <si>
    <t>εbt1,red</t>
  </si>
  <si>
    <t>Относительные деформации при продолжительном действии нагрузки</t>
  </si>
  <si>
    <t>εb1,red =</t>
  </si>
  <si>
    <t>εb0 =</t>
  </si>
  <si>
    <t>εbt1 =</t>
  </si>
  <si>
    <t>εbt1,red =</t>
  </si>
  <si>
    <t>εbt0 =</t>
  </si>
  <si>
    <t>εbt2 =</t>
  </si>
  <si>
    <t xml:space="preserve"> Ненапрягаемая арматура:</t>
  </si>
  <si>
    <t>Коэффициент к расчётному сопротивлению арматуры</t>
  </si>
  <si>
    <t>Расчётное сопротивление арматуры растяжению</t>
  </si>
  <si>
    <t>Диаметры используемых стержней</t>
  </si>
  <si>
    <t>Krd</t>
  </si>
  <si>
    <t>Расчётное сопротивление арматуры сжатию</t>
  </si>
  <si>
    <t>Модуль упругости арматуры</t>
  </si>
  <si>
    <t>Es =</t>
  </si>
  <si>
    <t>Относительные деформации:</t>
  </si>
  <si>
    <t>εs0 =</t>
  </si>
  <si>
    <t>εs2 =</t>
  </si>
  <si>
    <t>мм</t>
  </si>
  <si>
    <t>Габаритный размер сечения по направлению оси Х</t>
  </si>
  <si>
    <t>Габаритный размер сечения по направлению оси Y</t>
  </si>
  <si>
    <t>см^2</t>
  </si>
  <si>
    <t>см</t>
  </si>
  <si>
    <t>end</t>
  </si>
  <si>
    <t>Геометрические характеристики сечения:</t>
  </si>
  <si>
    <t>Площадь бетона</t>
  </si>
  <si>
    <t>Ab =</t>
  </si>
  <si>
    <t>As =</t>
  </si>
  <si>
    <t>Процент армирования сечения ненапрягаемой арматурой</t>
  </si>
  <si>
    <r>
      <rPr>
        <b/>
        <sz val="11"/>
        <color theme="1"/>
        <rFont val="Calibri"/>
        <family val="2"/>
        <charset val="204"/>
      </rPr>
      <t>μ</t>
    </r>
    <r>
      <rPr>
        <b/>
        <sz val="11"/>
        <color theme="1"/>
        <rFont val="Calibri"/>
        <family val="2"/>
        <charset val="204"/>
        <scheme val="minor"/>
      </rPr>
      <t>s =</t>
    </r>
  </si>
  <si>
    <t>Ap =</t>
  </si>
  <si>
    <t>Au =</t>
  </si>
  <si>
    <t>Площадь приведённого поперечного сечения</t>
  </si>
  <si>
    <t>Ared =</t>
  </si>
  <si>
    <t>учитывать вес материалов при определении Ц.Т. сечения</t>
  </si>
  <si>
    <t>E*_0</t>
  </si>
  <si>
    <t>E*(u)</t>
  </si>
  <si>
    <t>E*(s)</t>
  </si>
  <si>
    <t>E*(b)</t>
  </si>
  <si>
    <t>E*(p)</t>
  </si>
  <si>
    <t>σ (b)</t>
  </si>
  <si>
    <t>σ (s)</t>
  </si>
  <si>
    <t>σ (u)</t>
  </si>
  <si>
    <t>σ (p)</t>
  </si>
  <si>
    <t>ε (b)</t>
  </si>
  <si>
    <t>ε (s)</t>
  </si>
  <si>
    <t>ε (u)</t>
  </si>
  <si>
    <t>æ{y} =</t>
  </si>
  <si>
    <t>æ{x} =</t>
  </si>
  <si>
    <t>ε0 =</t>
  </si>
  <si>
    <t>трёхлинейная</t>
  </si>
  <si>
    <t>εs1 =</t>
  </si>
  <si>
    <t>Xcg</t>
  </si>
  <si>
    <t>Ycg</t>
  </si>
  <si>
    <t>Начальные параметры:</t>
  </si>
  <si>
    <t>ε (p)</t>
  </si>
  <si>
    <t>B_0 =</t>
  </si>
  <si>
    <t>S =</t>
  </si>
  <si>
    <t>= N</t>
  </si>
  <si>
    <t>= Mx</t>
  </si>
  <si>
    <t>= My</t>
  </si>
  <si>
    <t>EP_0 =</t>
  </si>
  <si>
    <t>Итерационные параметры:</t>
  </si>
  <si>
    <t>EP_k =</t>
  </si>
  <si>
    <t>B_iter =</t>
  </si>
  <si>
    <t>B1 =</t>
  </si>
  <si>
    <t>B2 =</t>
  </si>
  <si>
    <t>B3 =</t>
  </si>
  <si>
    <t>B4 =</t>
  </si>
  <si>
    <t>B5 =</t>
  </si>
  <si>
    <t>B6 =</t>
  </si>
  <si>
    <t>TOL</t>
  </si>
  <si>
    <t>Число итераций</t>
  </si>
  <si>
    <t>да</t>
  </si>
  <si>
    <r>
      <t>m</t>
    </r>
    <r>
      <rPr>
        <b/>
        <sz val="9"/>
        <color theme="1"/>
        <rFont val="Calibri"/>
        <family val="2"/>
        <charset val="204"/>
        <scheme val="minor"/>
      </rPr>
      <t>Eb</t>
    </r>
  </si>
  <si>
    <t>Расчёт произвольного сечения по нелинейной деформационной модели</t>
  </si>
  <si>
    <t>Исходные данные для расчёта:</t>
  </si>
  <si>
    <t xml:space="preserve"> Учёт продолжительного действия нагрузки по СП 63.13330.2012:</t>
  </si>
  <si>
    <t>εs (1.1Rs) =</t>
  </si>
  <si>
    <t xml:space="preserve"> Учёт продольного изгиба и случайных эксцентриситетов:</t>
  </si>
  <si>
    <t>L, м</t>
  </si>
  <si>
    <t>μ (x)</t>
  </si>
  <si>
    <t>μ (y)</t>
  </si>
  <si>
    <t>Геометрическая длина элемета</t>
  </si>
  <si>
    <t xml:space="preserve"> Внутренние усилия в сечении:</t>
  </si>
  <si>
    <t>суммарные</t>
  </si>
  <si>
    <t>Nz =</t>
  </si>
  <si>
    <t>My =</t>
  </si>
  <si>
    <t>Mx =</t>
  </si>
  <si>
    <t>длительные</t>
  </si>
  <si>
    <t>тс*м</t>
  </si>
  <si>
    <t>тс</t>
  </si>
  <si>
    <t>Mx(L) =</t>
  </si>
  <si>
    <t>My(L) =</t>
  </si>
  <si>
    <t>Nz(L) =</t>
  </si>
  <si>
    <t>в расчёт</t>
  </si>
  <si>
    <t xml:space="preserve"> Параметры вычислений:</t>
  </si>
  <si>
    <t>Максимальное кол-во итераций</t>
  </si>
  <si>
    <t>Точность сходимости по деформации</t>
  </si>
  <si>
    <t>max (i) =</t>
  </si>
  <si>
    <t>Точность сходимости по кривизнам</t>
  </si>
  <si>
    <t>TOL (æ) =</t>
  </si>
  <si>
    <t>TOL (ε0) =</t>
  </si>
  <si>
    <t xml:space="preserve"> Напрягаемая арматура:</t>
  </si>
  <si>
    <t>Предварительное напряжение арматуры с учётом всех потерь</t>
  </si>
  <si>
    <t>σp =</t>
  </si>
  <si>
    <t xml:space="preserve"> Пользовательский материал (диаграмма Прандтля):</t>
  </si>
  <si>
    <t>Расчётное сопротивление материала растяжению</t>
  </si>
  <si>
    <t>Расчётное сопротивление материала сжатию</t>
  </si>
  <si>
    <t>Ep =</t>
  </si>
  <si>
    <t>εp1 =</t>
  </si>
  <si>
    <t>εp0 =</t>
  </si>
  <si>
    <t>εp (1.1Rp) =</t>
  </si>
  <si>
    <t>εp2 =</t>
  </si>
  <si>
    <t>Модуль упругости материала</t>
  </si>
  <si>
    <t>Eu =</t>
  </si>
  <si>
    <t>Коэффициент отклонения предварительного напряжения</t>
  </si>
  <si>
    <t>Предельная относительная деформация материала при растяжении</t>
  </si>
  <si>
    <r>
      <rPr>
        <b/>
        <sz val="11"/>
        <color theme="1"/>
        <rFont val="Calibri"/>
        <family val="2"/>
        <charset val="204"/>
      </rPr>
      <t>εu</t>
    </r>
    <r>
      <rPr>
        <b/>
        <sz val="11"/>
        <color theme="1"/>
        <rFont val="Calibri"/>
        <family val="2"/>
        <charset val="204"/>
        <scheme val="minor"/>
      </rPr>
      <t xml:space="preserve"> =</t>
    </r>
  </si>
  <si>
    <r>
      <rPr>
        <b/>
        <sz val="11"/>
        <color theme="1"/>
        <rFont val="Calibri"/>
        <family val="2"/>
        <charset val="204"/>
      </rPr>
      <t>εuс</t>
    </r>
    <r>
      <rPr>
        <b/>
        <sz val="11"/>
        <color theme="1"/>
        <rFont val="Calibri"/>
        <family val="2"/>
        <charset val="204"/>
        <scheme val="minor"/>
      </rPr>
      <t xml:space="preserve"> =</t>
    </r>
  </si>
  <si>
    <t>Предварительное напряжение материала с учётом всех потерь</t>
  </si>
  <si>
    <t>σu =</t>
  </si>
  <si>
    <t>Удельный вес материала</t>
  </si>
  <si>
    <t>Yu =</t>
  </si>
  <si>
    <t>тс/м^3</t>
  </si>
  <si>
    <t xml:space="preserve"> Параметры отображения результатов расчёта в AutoCAD:</t>
  </si>
  <si>
    <t>1 кгс/см^2 =</t>
  </si>
  <si>
    <t>ε х</t>
  </si>
  <si>
    <t xml:space="preserve">     Визуализация:</t>
  </si>
  <si>
    <t xml:space="preserve">     Числовые значения:</t>
  </si>
  <si>
    <t>Размер текста для бетона и пользовательского материала</t>
  </si>
  <si>
    <t>Lx_max =</t>
  </si>
  <si>
    <t>Ly_max =</t>
  </si>
  <si>
    <t>Xcg =</t>
  </si>
  <si>
    <t>Ycg =</t>
  </si>
  <si>
    <t>Площадь бетона сжатой зоны</t>
  </si>
  <si>
    <t>Площадь ненапрягаемой арматуры:</t>
  </si>
  <si>
    <t>растянутой</t>
  </si>
  <si>
    <t>сжатой</t>
  </si>
  <si>
    <t>As' =</t>
  </si>
  <si>
    <t>Площадь напрягаемой арматуры:</t>
  </si>
  <si>
    <t>Ap' =</t>
  </si>
  <si>
    <t>Площадь пользовательского материала:</t>
  </si>
  <si>
    <t>растянутого</t>
  </si>
  <si>
    <t>сжатого</t>
  </si>
  <si>
    <t>Au' =</t>
  </si>
  <si>
    <t>Jx0</t>
  </si>
  <si>
    <t>Jy0</t>
  </si>
  <si>
    <t>Координаты центра тяжести приведённого сечения:</t>
  </si>
  <si>
    <t>Координаты центра тяжести сечения:</t>
  </si>
  <si>
    <t>вдоль оси Х</t>
  </si>
  <si>
    <t>вдоль оси Y</t>
  </si>
  <si>
    <t>Xcg_red =</t>
  </si>
  <si>
    <t>Ycg_red =</t>
  </si>
  <si>
    <t>Приведённые статические моменты:</t>
  </si>
  <si>
    <t>Sx(s) =</t>
  </si>
  <si>
    <t>Sx(u) =</t>
  </si>
  <si>
    <t>Sx(p) =</t>
  </si>
  <si>
    <t>Sx(b) =</t>
  </si>
  <si>
    <t>Sy(b) =</t>
  </si>
  <si>
    <t>Sy(s) =</t>
  </si>
  <si>
    <t>Sy(u) =</t>
  </si>
  <si>
    <t>Sy(p) =</t>
  </si>
  <si>
    <t>ΣSx =</t>
  </si>
  <si>
    <t>ΣSy =</t>
  </si>
  <si>
    <t>X-Xred</t>
  </si>
  <si>
    <t>Y-Yred</t>
  </si>
  <si>
    <t>Геометрические характеристики приведённого сечения:</t>
  </si>
  <si>
    <t>Моменты инерции приведённого сечения:</t>
  </si>
  <si>
    <t>Jx_red =</t>
  </si>
  <si>
    <t>Jy_red =</t>
  </si>
  <si>
    <t>см^4</t>
  </si>
  <si>
    <t>(относительно Ц.Т. приведённого сечения)</t>
  </si>
  <si>
    <t>Относительная деформация в Ц.Т. сечения</t>
  </si>
  <si>
    <t>1/см</t>
  </si>
  <si>
    <t>Кривизна в направлении оси Х</t>
  </si>
  <si>
    <t>Кривизна в направлении оси Y</t>
  </si>
  <si>
    <t>Бетон:</t>
  </si>
  <si>
    <t>Максимальная относительная деформация в сечении</t>
  </si>
  <si>
    <t>εb_max =</t>
  </si>
  <si>
    <t>Минимальная относительная деформация в сечении</t>
  </si>
  <si>
    <t>εb_min =</t>
  </si>
  <si>
    <t>Максимальные напряжения в сечении</t>
  </si>
  <si>
    <t>Минимальные напряжения в сечении</t>
  </si>
  <si>
    <t>σb_max =</t>
  </si>
  <si>
    <t>σb_min =</t>
  </si>
  <si>
    <t>Вспомогательные вычисления:</t>
  </si>
  <si>
    <t>Х_max =</t>
  </si>
  <si>
    <t>бетон</t>
  </si>
  <si>
    <t>арматура</t>
  </si>
  <si>
    <t>напряж.</t>
  </si>
  <si>
    <t>польз.</t>
  </si>
  <si>
    <t>Х_min =</t>
  </si>
  <si>
    <t>Y_max =</t>
  </si>
  <si>
    <t>Y_min =</t>
  </si>
  <si>
    <t>Экстремумы координат по Х и Y, см</t>
  </si>
  <si>
    <t>Габарит по бетонному сечению</t>
  </si>
  <si>
    <t>Xb_max =</t>
  </si>
  <si>
    <t>Xb_min =</t>
  </si>
  <si>
    <t>Yb_max =</t>
  </si>
  <si>
    <t>Yb_min =</t>
  </si>
  <si>
    <t>Предельные относительные деформации при сжатии</t>
  </si>
  <si>
    <t>εb_ult =</t>
  </si>
  <si>
    <t>Предельные относительные деформации при растяжении</t>
  </si>
  <si>
    <t>εbt_ult =</t>
  </si>
  <si>
    <t>Коэффициент использования сечения по сжатию бетона</t>
  </si>
  <si>
    <t>εb_min/εb_ult =</t>
  </si>
  <si>
    <t>Коэффициент использования сечения по растяжению бетона</t>
  </si>
  <si>
    <t>εb_max/εbt_ult =</t>
  </si>
  <si>
    <t>Ненапрягаемая арматура:</t>
  </si>
  <si>
    <t>Максимальная относительная деформация в арматуре</t>
  </si>
  <si>
    <t>Минимальная относительная деформация в арматуре</t>
  </si>
  <si>
    <t>εs_max =</t>
  </si>
  <si>
    <t>εs_min =</t>
  </si>
  <si>
    <t>Максимальные напряжения в арматуре</t>
  </si>
  <si>
    <t>Минимальные напряжения в арматуре</t>
  </si>
  <si>
    <t>σs_max =</t>
  </si>
  <si>
    <t>σs_min =</t>
  </si>
  <si>
    <t>Предельные относительные деформации</t>
  </si>
  <si>
    <t>± εs_ult =</t>
  </si>
  <si>
    <t>Коэффициент использования арматуры по сжатию</t>
  </si>
  <si>
    <t>εs_min/εs_ult =</t>
  </si>
  <si>
    <t>εs_max/εs_ult =</t>
  </si>
  <si>
    <t>Множитель к значению относительных деформаций</t>
  </si>
  <si>
    <t>Вычисленные деформации в сечении:</t>
  </si>
  <si>
    <t>Коэффициент использования арматуры по растяжению</t>
  </si>
  <si>
    <t>Напрягаемая арматура:</t>
  </si>
  <si>
    <t>Пользовательский материал:</t>
  </si>
  <si>
    <t>εp_max =</t>
  </si>
  <si>
    <t>εp_min =</t>
  </si>
  <si>
    <t>σp_max =</t>
  </si>
  <si>
    <t>σp_min =</t>
  </si>
  <si>
    <t>± εp_ult =</t>
  </si>
  <si>
    <t>εp_min/εp_ult =</t>
  </si>
  <si>
    <t>εp_max/εp_ult =</t>
  </si>
  <si>
    <t>εu_max =</t>
  </si>
  <si>
    <t>εu_min =</t>
  </si>
  <si>
    <t>σu_max =</t>
  </si>
  <si>
    <t>σu_min =</t>
  </si>
  <si>
    <t>± εu_ult =</t>
  </si>
  <si>
    <t>εu_min/εu_ult =</t>
  </si>
  <si>
    <t>εu_max/εu_ult =</t>
  </si>
  <si>
    <t>Масштабный множитель для эпюры деформаций</t>
  </si>
  <si>
    <t>Масштабный множитель для эпюры напряжений</t>
  </si>
  <si>
    <t xml:space="preserve"> Геометрия:</t>
  </si>
  <si>
    <t>Относительная влажность воздуха окружающей среды, %:</t>
  </si>
  <si>
    <t xml:space="preserve">  Коэффициент использования сечения</t>
  </si>
  <si>
    <t>Kf =</t>
  </si>
  <si>
    <t>Развёрнутые результаты выполенного расчёта:</t>
  </si>
  <si>
    <t>k (η) =</t>
  </si>
  <si>
    <t>Yn =</t>
  </si>
  <si>
    <t xml:space="preserve">   Деформации сжатия:</t>
  </si>
  <si>
    <t xml:space="preserve">   Деформации растяжения:</t>
  </si>
  <si>
    <t>двухлинейная</t>
  </si>
  <si>
    <t>εsh</t>
  </si>
  <si>
    <t>учесть в расчёте деформации усадки</t>
  </si>
  <si>
    <t>Нормативное значение деформации</t>
  </si>
  <si>
    <t>εsn =</t>
  </si>
  <si>
    <t>Тепловлажностная обработка бетона</t>
  </si>
  <si>
    <t>Относительная влажность воздуха</t>
  </si>
  <si>
    <t>Влажн.</t>
  </si>
  <si>
    <t>Коэффициенты к усадке:</t>
  </si>
  <si>
    <t>kt =</t>
  </si>
  <si>
    <t>ξ2(sh) =</t>
  </si>
  <si>
    <t>M1</t>
  </si>
  <si>
    <t>ξ1(sh)</t>
  </si>
  <si>
    <t>ξ2(sh)</t>
  </si>
  <si>
    <t>Модуль удельной поверхности элемента</t>
  </si>
  <si>
    <t>м^(-1)</t>
  </si>
  <si>
    <t>%</t>
  </si>
  <si>
    <t>ξ1(sh) =</t>
  </si>
  <si>
    <r>
      <t>Rsn, кг/см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2</t>
    </r>
  </si>
  <si>
    <t>Предельная деформация усадки</t>
  </si>
  <si>
    <t>εsh =</t>
  </si>
  <si>
    <t>Критическая сила в плоскости действия Мх (Y0Z):</t>
  </si>
  <si>
    <t>L0(Y), м</t>
  </si>
  <si>
    <t>L0(X), м</t>
  </si>
  <si>
    <t>Расчётное сопротивление бетона:</t>
  </si>
  <si>
    <t>Rb =</t>
  </si>
  <si>
    <t>МПа</t>
  </si>
  <si>
    <t>Коэффициент</t>
  </si>
  <si>
    <t>δ_min =</t>
  </si>
  <si>
    <t>ec_Y =</t>
  </si>
  <si>
    <t>м</t>
  </si>
  <si>
    <t>δ =</t>
  </si>
  <si>
    <t>Ys_max =</t>
  </si>
  <si>
    <t>Эксцентриситет от полной нагрузки</t>
  </si>
  <si>
    <t>Эксцентриситет от длительных нагрузок</t>
  </si>
  <si>
    <t>ec_Y(L) =</t>
  </si>
  <si>
    <t>M =</t>
  </si>
  <si>
    <t>ML =</t>
  </si>
  <si>
    <t>тм</t>
  </si>
  <si>
    <t>Моменты:</t>
  </si>
  <si>
    <t>ϕL =</t>
  </si>
  <si>
    <t>Проверка знаков ML и М и окончательно</t>
  </si>
  <si>
    <t>ϕL_0 =</t>
  </si>
  <si>
    <t>Расстояние от ц.т. до наиболее растянутого стержня/волокна</t>
  </si>
  <si>
    <t>0 - сечение бетонное, 1 - с арматурой, 2 - с напряж. арматурой</t>
  </si>
  <si>
    <t>При наличии напрягаемой арматуры:</t>
  </si>
  <si>
    <t>Rb без коэффициентов условий работы</t>
  </si>
  <si>
    <t>Преднапряжение в бетоне</t>
  </si>
  <si>
    <t>Rb_0 =</t>
  </si>
  <si>
    <t>σbp =</t>
  </si>
  <si>
    <t>Предварительное напряжение в бетоне на уровне ц.т. арматуры</t>
  </si>
  <si>
    <t>Относительный эксцентриситет</t>
  </si>
  <si>
    <t>ec/h =</t>
  </si>
  <si>
    <t xml:space="preserve">Коэффициент </t>
  </si>
  <si>
    <t>ϕp =</t>
  </si>
  <si>
    <t>Приведённый момент инерции арматуры</t>
  </si>
  <si>
    <t>n Js =</t>
  </si>
  <si>
    <t>Условная критическая сила</t>
  </si>
  <si>
    <t>Проверка условия</t>
  </si>
  <si>
    <t>&lt;= 0.7</t>
  </si>
  <si>
    <t>Коэффициент, учитывающий влияние прогиба</t>
  </si>
  <si>
    <t>ηy =</t>
  </si>
  <si>
    <t>Не смещать!</t>
  </si>
  <si>
    <r>
      <t xml:space="preserve">x </t>
    </r>
    <r>
      <rPr>
        <b/>
        <sz val="11"/>
        <color theme="1"/>
        <rFont val="Calibri"/>
        <family val="2"/>
        <charset val="204"/>
      </rPr>
      <t>η</t>
    </r>
  </si>
  <si>
    <t>ec_X =</t>
  </si>
  <si>
    <t>ec_X(L) =</t>
  </si>
  <si>
    <t>Xs_max =</t>
  </si>
  <si>
    <t>Jbx =</t>
  </si>
  <si>
    <t>Jby =</t>
  </si>
  <si>
    <t>ηx =</t>
  </si>
  <si>
    <t>Проверка знаков ML и М и окончательно принято</t>
  </si>
  <si>
    <t>Критическая сила в плоскости действия Мy (X0Z):</t>
  </si>
  <si>
    <t>сжатие</t>
  </si>
  <si>
    <t>растяжение</t>
  </si>
  <si>
    <t>Принимается в расчёт</t>
  </si>
  <si>
    <t>k (η) x ηy =</t>
  </si>
  <si>
    <t>k (η) x ηx =</t>
  </si>
  <si>
    <t xml:space="preserve">   в плоскости Y0Z (действия Мх):</t>
  </si>
  <si>
    <t>учесть:</t>
  </si>
  <si>
    <r>
      <t>ey</t>
    </r>
    <r>
      <rPr>
        <b/>
        <vertAlign val="subscript"/>
        <sz val="11"/>
        <rFont val="Calibri"/>
        <family val="2"/>
        <charset val="204"/>
        <scheme val="minor"/>
      </rPr>
      <t xml:space="preserve">сл </t>
    </r>
    <r>
      <rPr>
        <b/>
        <sz val="11"/>
        <rFont val="Calibri"/>
        <family val="2"/>
        <charset val="204"/>
        <scheme val="minor"/>
      </rPr>
      <t>, м</t>
    </r>
  </si>
  <si>
    <r>
      <t>ex</t>
    </r>
    <r>
      <rPr>
        <b/>
        <vertAlign val="subscript"/>
        <sz val="11"/>
        <rFont val="Calibri"/>
        <family val="2"/>
        <charset val="204"/>
        <scheme val="minor"/>
      </rPr>
      <t xml:space="preserve">сл </t>
    </r>
    <r>
      <rPr>
        <b/>
        <sz val="11"/>
        <rFont val="Calibri"/>
        <family val="2"/>
        <charset val="204"/>
        <scheme val="minor"/>
      </rPr>
      <t>, м</t>
    </r>
  </si>
  <si>
    <t xml:space="preserve">  Учитывать сопротивление растяжению</t>
  </si>
  <si>
    <t xml:space="preserve">   в плоскости X0Z (действия My):</t>
  </si>
  <si>
    <t>ненапр. арм.</t>
  </si>
  <si>
    <t>Диаграммы деформирования</t>
  </si>
  <si>
    <t>Ncr_x =</t>
  </si>
  <si>
    <t>Nz/Ncr_x =</t>
  </si>
  <si>
    <t>Ncr_y =</t>
  </si>
  <si>
    <t>Nz/Ncr_y =</t>
  </si>
  <si>
    <t xml:space="preserve"> Учёт деформации усадки:</t>
  </si>
  <si>
    <t>Учёт влияния прогиба на прочность элемента:</t>
  </si>
  <si>
    <t>Моменты относительно наиболее растянутого стержня/грани</t>
  </si>
  <si>
    <t>от действия постоянных и длительных нагрузок</t>
  </si>
  <si>
    <t>Коэффициент влияния на прогиб длительного действия нагрузки</t>
  </si>
  <si>
    <t>Коэффициент влияния предварительного напряжения</t>
  </si>
  <si>
    <t>Момент инерции бетонной части сечения</t>
  </si>
  <si>
    <t>Проверка выполнения условия</t>
  </si>
  <si>
    <r>
      <rPr>
        <b/>
        <sz val="11"/>
        <color theme="1"/>
        <rFont val="Calibri"/>
        <family val="2"/>
        <charset val="204"/>
      </rPr>
      <t>≤</t>
    </r>
    <r>
      <rPr>
        <b/>
        <sz val="11"/>
        <color theme="1"/>
        <rFont val="Calibri"/>
        <family val="2"/>
        <charset val="204"/>
        <scheme val="minor"/>
      </rPr>
      <t xml:space="preserve"> 0.7</t>
    </r>
  </si>
  <si>
    <t xml:space="preserve">     а). в плоскости действия изгибающего момента Мх (плоскость Y0Z)</t>
  </si>
  <si>
    <t xml:space="preserve">     б). в плоскости действия изгибающего момента Мy (плоскость X0Z)</t>
  </si>
  <si>
    <t>Характеристики напрягаемой арматуры</t>
  </si>
  <si>
    <t>Ат-IV</t>
  </si>
  <si>
    <t>Ат-V</t>
  </si>
  <si>
    <t>Ат-VI</t>
  </si>
  <si>
    <t>диаметр</t>
  </si>
  <si>
    <t>10-32</t>
  </si>
  <si>
    <r>
      <t>Ep, кг/см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2</t>
    </r>
  </si>
  <si>
    <r>
      <t>Rp, кг/см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2</t>
    </r>
  </si>
  <si>
    <t>10-28</t>
  </si>
  <si>
    <t>10-14</t>
  </si>
  <si>
    <t>А-IV</t>
  </si>
  <si>
    <t>А-V</t>
  </si>
  <si>
    <t>16-28</t>
  </si>
  <si>
    <t>16</t>
  </si>
  <si>
    <t>В-II</t>
  </si>
  <si>
    <t>Вр-II</t>
  </si>
  <si>
    <t>К-7</t>
  </si>
  <si>
    <t>Расчётное сопротивление арматуры сжатию принимается по п. 6.2.8 СП 63.13330</t>
  </si>
  <si>
    <t>Ysp =</t>
  </si>
  <si>
    <t>Ysp</t>
  </si>
  <si>
    <t>Предельная относительная деформация материала при сжатии (с "-")</t>
  </si>
  <si>
    <t>Максимальное количество элементов - 10 000</t>
  </si>
  <si>
    <t>Предельные удельные деформации ползучести</t>
  </si>
  <si>
    <t>МПа^(-1)</t>
  </si>
  <si>
    <r>
      <t>Cn</t>
    </r>
    <r>
      <rPr>
        <b/>
        <sz val="11"/>
        <rFont val="Calibri"/>
        <family val="2"/>
        <charset val="204"/>
      </rPr>
      <t>×10^6</t>
    </r>
  </si>
  <si>
    <t>(кгс/см^2)^(-1)</t>
  </si>
  <si>
    <t>ξ1 =</t>
  </si>
  <si>
    <t>Поправочные коэффициенты:</t>
  </si>
  <si>
    <t>1. Передаточная прочность бетона</t>
  </si>
  <si>
    <t>2. Возраст бетона в момент нагружения, сут</t>
  </si>
  <si>
    <t>ξ2 =</t>
  </si>
  <si>
    <t>3. Модуль удельной поверхности элемента</t>
  </si>
  <si>
    <t>ξ3 =</t>
  </si>
  <si>
    <t xml:space="preserve">τ  </t>
  </si>
  <si>
    <t xml:space="preserve">М0 [м^-1]  </t>
  </si>
  <si>
    <t>4. Относительная влажность воздуха</t>
  </si>
  <si>
    <t>W, %</t>
  </si>
  <si>
    <t>ξ4 =</t>
  </si>
  <si>
    <t xml:space="preserve">  Учёт деформаций ползучести:</t>
  </si>
  <si>
    <t>Rbp/B</t>
  </si>
  <si>
    <t>поправка</t>
  </si>
  <si>
    <t>Возраст бетона к моменту нагружения, сут</t>
  </si>
  <si>
    <t>Передаточная прочность бетона на сжатие, в долях</t>
  </si>
  <si>
    <t>Модуль удельной поверхности элемента, м^(-1)</t>
  </si>
  <si>
    <t>Нормативная предельная удельная деформация ползучести</t>
  </si>
  <si>
    <t>Cn =</t>
  </si>
  <si>
    <t>см^2/кгс</t>
  </si>
  <si>
    <t>Предельная удельная деформация ползучести</t>
  </si>
  <si>
    <t>Clim =</t>
  </si>
  <si>
    <t>расчётные</t>
  </si>
  <si>
    <t>Мост через р. Москва. Стойка опоры №3. Монтаж</t>
  </si>
  <si>
    <t>автодорожный</t>
  </si>
  <si>
    <t>60C8</t>
  </si>
  <si>
    <t>60C7</t>
  </si>
  <si>
    <t>60C6</t>
  </si>
  <si>
    <t>60C5</t>
  </si>
  <si>
    <t>60C4</t>
  </si>
  <si>
    <t>60C3</t>
  </si>
  <si>
    <t>60C2</t>
  </si>
  <si>
    <t>60C1</t>
  </si>
  <si>
    <t>60C0</t>
  </si>
  <si>
    <t>60BF</t>
  </si>
  <si>
    <t>60BE</t>
  </si>
  <si>
    <t>60BD</t>
  </si>
  <si>
    <t>60BC</t>
  </si>
  <si>
    <t>60BB</t>
  </si>
  <si>
    <t>60BA</t>
  </si>
  <si>
    <t>60B9</t>
  </si>
  <si>
    <t>60B8</t>
  </si>
  <si>
    <t>60B7</t>
  </si>
  <si>
    <t>60B6</t>
  </si>
  <si>
    <t>60B5</t>
  </si>
  <si>
    <t>60B4</t>
  </si>
  <si>
    <t>60B3</t>
  </si>
  <si>
    <t>60B2</t>
  </si>
  <si>
    <t>60B1</t>
  </si>
  <si>
    <t>60B0</t>
  </si>
  <si>
    <t>60AF</t>
  </si>
  <si>
    <t>60AE</t>
  </si>
  <si>
    <t>60AD</t>
  </si>
  <si>
    <t>60AC</t>
  </si>
  <si>
    <t>60AB</t>
  </si>
  <si>
    <t>60AA</t>
  </si>
  <si>
    <t>60A9</t>
  </si>
  <si>
    <t>60A8</t>
  </si>
  <si>
    <t>60A7</t>
  </si>
  <si>
    <t>60A6</t>
  </si>
  <si>
    <t>60A5</t>
  </si>
  <si>
    <t>60A4</t>
  </si>
  <si>
    <t>60A3</t>
  </si>
  <si>
    <t>60A2</t>
  </si>
  <si>
    <t>60A1</t>
  </si>
  <si>
    <t>60A0</t>
  </si>
  <si>
    <t>609F</t>
  </si>
  <si>
    <t>609E</t>
  </si>
  <si>
    <t>609D</t>
  </si>
  <si>
    <t>609C</t>
  </si>
  <si>
    <t>609B</t>
  </si>
  <si>
    <t>609A</t>
  </si>
  <si>
    <t>6099</t>
  </si>
  <si>
    <t>6098</t>
  </si>
  <si>
    <t>6097</t>
  </si>
  <si>
    <t>6096</t>
  </si>
  <si>
    <t>6095</t>
  </si>
  <si>
    <t>6094</t>
  </si>
  <si>
    <t>6093</t>
  </si>
  <si>
    <t>6092</t>
  </si>
  <si>
    <t>6091</t>
  </si>
  <si>
    <t>6090</t>
  </si>
  <si>
    <t>608F</t>
  </si>
  <si>
    <t>608E</t>
  </si>
  <si>
    <t>608D</t>
  </si>
  <si>
    <t>608C</t>
  </si>
  <si>
    <t>608B</t>
  </si>
  <si>
    <t>608A</t>
  </si>
  <si>
    <t>6089</t>
  </si>
  <si>
    <t>6088</t>
  </si>
  <si>
    <t>6087</t>
  </si>
  <si>
    <t>6086</t>
  </si>
  <si>
    <t>6085</t>
  </si>
  <si>
    <t>6084</t>
  </si>
  <si>
    <t>6083</t>
  </si>
  <si>
    <t>6082</t>
  </si>
  <si>
    <t>6081</t>
  </si>
  <si>
    <t>6080</t>
  </si>
  <si>
    <t>607F</t>
  </si>
  <si>
    <t>607E</t>
  </si>
  <si>
    <t>607D</t>
  </si>
  <si>
    <t>607C</t>
  </si>
  <si>
    <t>607B</t>
  </si>
  <si>
    <t>607A</t>
  </si>
  <si>
    <t>6079</t>
  </si>
  <si>
    <t>6078</t>
  </si>
  <si>
    <t>6077</t>
  </si>
  <si>
    <t>6076</t>
  </si>
  <si>
    <t>6075</t>
  </si>
  <si>
    <t>6074</t>
  </si>
  <si>
    <t>6073</t>
  </si>
  <si>
    <t>6072</t>
  </si>
  <si>
    <t>6071</t>
  </si>
  <si>
    <t>6070</t>
  </si>
  <si>
    <t>606F</t>
  </si>
  <si>
    <t>606E</t>
  </si>
  <si>
    <t>606D</t>
  </si>
  <si>
    <t>606C</t>
  </si>
  <si>
    <t>606B</t>
  </si>
  <si>
    <t>606A</t>
  </si>
  <si>
    <t>6069</t>
  </si>
  <si>
    <t>6068</t>
  </si>
  <si>
    <t>6067</t>
  </si>
  <si>
    <t>6066</t>
  </si>
  <si>
    <t>6065</t>
  </si>
  <si>
    <t>6064</t>
  </si>
  <si>
    <t>6063</t>
  </si>
  <si>
    <t>6062</t>
  </si>
  <si>
    <t>6061</t>
  </si>
  <si>
    <t>6060</t>
  </si>
  <si>
    <t>605F</t>
  </si>
  <si>
    <t>605E</t>
  </si>
  <si>
    <t>605D</t>
  </si>
  <si>
    <t>605C</t>
  </si>
  <si>
    <t>605B</t>
  </si>
  <si>
    <t>605A</t>
  </si>
  <si>
    <t>6059</t>
  </si>
  <si>
    <t>6058</t>
  </si>
  <si>
    <t>6057</t>
  </si>
  <si>
    <t>6056</t>
  </si>
  <si>
    <t>640F</t>
  </si>
  <si>
    <t>640E</t>
  </si>
  <si>
    <t>640D</t>
  </si>
  <si>
    <t>640C</t>
  </si>
  <si>
    <t>640B</t>
  </si>
  <si>
    <t>640A</t>
  </si>
  <si>
    <t>6409</t>
  </si>
  <si>
    <t>6408</t>
  </si>
  <si>
    <t>6407</t>
  </si>
  <si>
    <t>6406</t>
  </si>
  <si>
    <t>6405</t>
  </si>
  <si>
    <t>6404</t>
  </si>
  <si>
    <t>6403</t>
  </si>
  <si>
    <t>6402</t>
  </si>
  <si>
    <t>6401</t>
  </si>
  <si>
    <t>6400</t>
  </si>
  <si>
    <t>63FF</t>
  </si>
  <si>
    <t>63FE</t>
  </si>
  <si>
    <t>63FD</t>
  </si>
  <si>
    <t>63FC</t>
  </si>
  <si>
    <t>63FB</t>
  </si>
  <si>
    <t>63FA</t>
  </si>
  <si>
    <t>63F9</t>
  </si>
  <si>
    <t>63F8</t>
  </si>
  <si>
    <t>63F7</t>
  </si>
  <si>
    <t>63F6</t>
  </si>
  <si>
    <t>63F5</t>
  </si>
  <si>
    <t>63F4</t>
  </si>
  <si>
    <t>63F3</t>
  </si>
  <si>
    <t>63F2</t>
  </si>
  <si>
    <t>63F1</t>
  </si>
  <si>
    <t>63F0</t>
  </si>
  <si>
    <t>6548</t>
  </si>
  <si>
    <t>6547</t>
  </si>
  <si>
    <t>6546</t>
  </si>
  <si>
    <t>6545</t>
  </si>
  <si>
    <t>6544</t>
  </si>
  <si>
    <t>6543</t>
  </si>
  <si>
    <t>6542</t>
  </si>
  <si>
    <t>6541</t>
  </si>
  <si>
    <t>6540</t>
  </si>
  <si>
    <t>653F</t>
  </si>
  <si>
    <t>653E</t>
  </si>
  <si>
    <t>653D</t>
  </si>
  <si>
    <t>653C</t>
  </si>
  <si>
    <t>653B</t>
  </si>
  <si>
    <t>653A</t>
  </si>
  <si>
    <t>6539</t>
  </si>
  <si>
    <t>6538</t>
  </si>
  <si>
    <t>6537</t>
  </si>
  <si>
    <t>6536</t>
  </si>
  <si>
    <t>6535</t>
  </si>
  <si>
    <t>6534</t>
  </si>
  <si>
    <t>6533</t>
  </si>
  <si>
    <t>6532</t>
  </si>
  <si>
    <t>6531</t>
  </si>
  <si>
    <t>6530</t>
  </si>
  <si>
    <t>652F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</si>
</sst>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"/>
    <numFmt numFmtId="165" formatCode="0.0000"/>
    <numFmt numFmtId="166" formatCode="0.0"/>
    <numFmt numFmtId="167" formatCode="0.000"/>
    <numFmt numFmtId="168" formatCode="0.00000000000"/>
    <numFmt numFmtId="169" formatCode="0.0E+00"/>
    <numFmt numFmtId="170" formatCode="0.0\xE+00"/>
  </numFmts>
  <fonts count="4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name val="Arial Cyr"/>
      <charset val="204"/>
    </font>
    <font>
      <sz val="11"/>
      <name val="Calibri"/>
      <family val="2"/>
      <charset val="204"/>
      <scheme val="minor"/>
    </font>
    <font>
      <b/>
      <u/>
      <sz val="1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A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0"/>
      <color rgb="FF000000"/>
      <name val="Calibri"/>
      <family val="2"/>
      <charset val="204"/>
    </font>
    <font>
      <b/>
      <sz val="11"/>
      <color rgb="FF0000FF"/>
      <name val="Calibri"/>
      <family val="2"/>
      <charset val="204"/>
      <scheme val="minor"/>
    </font>
    <font>
      <b/>
      <vertAlign val="superscript"/>
      <sz val="11"/>
      <color theme="1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i/>
      <sz val="11"/>
      <color rgb="FF0000FF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i/>
      <sz val="11"/>
      <color rgb="FFC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0000FF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color rgb="FF000000"/>
      <name val="Arial"/>
      <family val="2"/>
      <charset val="204"/>
    </font>
    <font>
      <b/>
      <i/>
      <sz val="11"/>
      <color rgb="FF009900"/>
      <name val="Calibri"/>
      <family val="2"/>
      <charset val="204"/>
      <scheme val="minor"/>
    </font>
    <font>
      <b/>
      <sz val="10"/>
      <color rgb="FF800000"/>
      <name val="Arial"/>
      <family val="2"/>
      <charset val="204"/>
    </font>
    <font>
      <sz val="11"/>
      <color theme="5" tint="-0.249977111117893"/>
      <name val="Calibri"/>
      <family val="2"/>
      <charset val="204"/>
      <scheme val="minor"/>
    </font>
    <font>
      <b/>
      <vertAlign val="subscript"/>
      <sz val="1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FFFF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Dashed">
        <color rgb="FF0000FF"/>
      </left>
      <right/>
      <top style="mediumDashed">
        <color rgb="FF0000FF"/>
      </top>
      <bottom/>
      <diagonal/>
    </border>
    <border>
      <left/>
      <right/>
      <top style="mediumDashed">
        <color rgb="FF0000FF"/>
      </top>
      <bottom/>
      <diagonal/>
    </border>
    <border>
      <left style="mediumDashed">
        <color rgb="FF0000FF"/>
      </left>
      <right/>
      <top/>
      <bottom/>
      <diagonal/>
    </border>
    <border>
      <left style="mediumDashed">
        <color rgb="FF0000FF"/>
      </left>
      <right/>
      <top/>
      <bottom style="mediumDashed">
        <color rgb="FF0000FF"/>
      </bottom>
      <diagonal/>
    </border>
    <border>
      <left/>
      <right/>
      <top/>
      <bottom style="mediumDashed">
        <color rgb="FF0000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00CC00"/>
      </left>
      <right/>
      <top style="medium">
        <color rgb="FF00CC00"/>
      </top>
      <bottom/>
      <diagonal/>
    </border>
    <border>
      <left/>
      <right/>
      <top style="medium">
        <color rgb="FF00CC00"/>
      </top>
      <bottom/>
      <diagonal/>
    </border>
    <border>
      <left/>
      <right style="medium">
        <color rgb="FF00CC00"/>
      </right>
      <top style="medium">
        <color rgb="FF00CC00"/>
      </top>
      <bottom/>
      <diagonal/>
    </border>
    <border>
      <left style="medium">
        <color rgb="FF00CC00"/>
      </left>
      <right/>
      <top/>
      <bottom/>
      <diagonal/>
    </border>
    <border>
      <left style="medium">
        <color rgb="FF00CC00"/>
      </left>
      <right/>
      <top/>
      <bottom style="medium">
        <color rgb="FF00CC00"/>
      </bottom>
      <diagonal/>
    </border>
    <border>
      <left/>
      <right/>
      <top/>
      <bottom style="medium">
        <color rgb="FF00CC00"/>
      </bottom>
      <diagonal/>
    </border>
    <border>
      <left/>
      <right style="medium">
        <color rgb="FF00CC00"/>
      </right>
      <top/>
      <bottom style="medium">
        <color rgb="FF00CC00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/>
      <right/>
      <top style="dashed">
        <color indexed="64"/>
      </top>
      <bottom style="medium">
        <color rgb="FF0000FF"/>
      </bottom>
      <diagonal/>
    </border>
    <border>
      <left/>
      <right style="thin">
        <color indexed="64"/>
      </right>
      <top/>
      <bottom style="medium">
        <color rgb="FF0000FF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 style="dashed">
        <color indexed="64"/>
      </left>
      <right/>
      <top/>
      <bottom style="medium">
        <color rgb="FF0000FF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auto="1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9" fontId="2" fillId="0" borderId="0" applyFont="0" applyFill="0" applyBorder="0" applyAlignment="0" applyProtection="0"/>
  </cellStyleXfs>
  <cellXfs count="36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6" fontId="6" fillId="2" borderId="1" xfId="1" applyNumberFormat="1" applyFont="1" applyFill="1" applyBorder="1" applyAlignment="1" applyProtection="1">
      <alignment horizontal="center" vertical="center"/>
      <protection locked="0"/>
    </xf>
    <xf numFmtId="166" fontId="6" fillId="2" borderId="2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0" fontId="8" fillId="0" borderId="0" xfId="0" applyFont="1" applyAlignment="1"/>
    <xf numFmtId="2" fontId="0" fillId="0" borderId="0" xfId="0" applyNumberFormat="1"/>
    <xf numFmtId="0" fontId="0" fillId="0" borderId="1" xfId="0" applyBorder="1" applyAlignment="1">
      <alignment horizontal="center"/>
    </xf>
    <xf numFmtId="1" fontId="6" fillId="2" borderId="2" xfId="1" applyNumberFormat="1" applyFont="1" applyFill="1" applyBorder="1" applyAlignment="1" applyProtection="1">
      <alignment horizontal="center" vertical="center"/>
      <protection locked="0"/>
    </xf>
    <xf numFmtId="1" fontId="6" fillId="2" borderId="1" xfId="1" applyNumberFormat="1" applyFont="1" applyFill="1" applyBorder="1" applyAlignment="1" applyProtection="1">
      <alignment horizontal="center" vertical="center"/>
      <protection locked="0"/>
    </xf>
    <xf numFmtId="167" fontId="11" fillId="3" borderId="1" xfId="0" applyNumberFormat="1" applyFont="1" applyFill="1" applyBorder="1" applyAlignment="1">
      <alignment horizontal="center"/>
    </xf>
    <xf numFmtId="0" fontId="11" fillId="3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1" fontId="6" fillId="2" borderId="5" xfId="1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2" fontId="6" fillId="2" borderId="5" xfId="1" applyNumberFormat="1" applyFont="1" applyFill="1" applyBorder="1" applyAlignment="1" applyProtection="1">
      <alignment horizontal="center" vertical="center"/>
      <protection locked="0"/>
    </xf>
    <xf numFmtId="167" fontId="11" fillId="3" borderId="5" xfId="0" applyNumberFormat="1" applyFont="1" applyFill="1" applyBorder="1" applyAlignment="1">
      <alignment horizontal="center"/>
    </xf>
    <xf numFmtId="0" fontId="11" fillId="3" borderId="5" xfId="0" applyNumberFormat="1" applyFont="1" applyFill="1" applyBorder="1" applyAlignment="1">
      <alignment horizontal="center" vertical="center"/>
    </xf>
    <xf numFmtId="0" fontId="6" fillId="2" borderId="5" xfId="1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7" fillId="0" borderId="0" xfId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7" fillId="0" borderId="0" xfId="1" applyFont="1" applyBorder="1" applyAlignment="1">
      <alignment vertical="center" wrapText="1"/>
    </xf>
    <xf numFmtId="169" fontId="0" fillId="0" borderId="0" xfId="0" applyNumberFormat="1"/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7" fontId="11" fillId="3" borderId="2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6" fillId="2" borderId="5" xfId="1" applyNumberFormat="1" applyFont="1" applyFill="1" applyBorder="1" applyAlignment="1" applyProtection="1">
      <alignment horizontal="center" vertical="center"/>
      <protection locked="0"/>
    </xf>
    <xf numFmtId="167" fontId="14" fillId="3" borderId="1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11" fillId="2" borderId="5" xfId="1" applyNumberFormat="1" applyFont="1" applyFill="1" applyBorder="1" applyAlignment="1" applyProtection="1">
      <alignment horizontal="center" vertical="center"/>
      <protection locked="0"/>
    </xf>
    <xf numFmtId="0" fontId="11" fillId="2" borderId="1" xfId="1" applyNumberFormat="1" applyFont="1" applyFill="1" applyBorder="1" applyAlignment="1" applyProtection="1">
      <alignment horizontal="center" vertical="center"/>
      <protection locked="0"/>
    </xf>
    <xf numFmtId="1" fontId="11" fillId="2" borderId="1" xfId="1" applyNumberFormat="1" applyFont="1" applyFill="1" applyBorder="1" applyAlignment="1" applyProtection="1">
      <alignment horizontal="center" vertical="center"/>
      <protection locked="0"/>
    </xf>
    <xf numFmtId="1" fontId="11" fillId="2" borderId="2" xfId="1" applyNumberFormat="1" applyFont="1" applyFill="1" applyBorder="1" applyAlignment="1" applyProtection="1">
      <alignment horizontal="center" vertical="center"/>
      <protection locked="0"/>
    </xf>
    <xf numFmtId="0" fontId="3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67" fontId="3" fillId="4" borderId="3" xfId="0" applyNumberFormat="1" applyFont="1" applyFill="1" applyBorder="1" applyAlignment="1">
      <alignment horizontal="right" vertical="center"/>
    </xf>
    <xf numFmtId="0" fontId="18" fillId="0" borderId="0" xfId="0" applyFont="1" applyBorder="1" applyAlignment="1">
      <alignment horizontal="right" vertical="center"/>
    </xf>
    <xf numFmtId="167" fontId="3" fillId="0" borderId="19" xfId="0" applyNumberFormat="1" applyFont="1" applyFill="1" applyBorder="1" applyAlignment="1">
      <alignment horizontal="left" vertical="center"/>
    </xf>
    <xf numFmtId="167" fontId="3" fillId="4" borderId="3" xfId="0" applyNumberFormat="1" applyFont="1" applyFill="1" applyBorder="1" applyAlignment="1">
      <alignment horizontal="center" vertical="center"/>
    </xf>
    <xf numFmtId="0" fontId="20" fillId="8" borderId="20" xfId="0" applyFont="1" applyFill="1" applyBorder="1" applyAlignment="1" applyProtection="1">
      <alignment vertical="center"/>
      <protection locked="0"/>
    </xf>
    <xf numFmtId="0" fontId="0" fillId="8" borderId="21" xfId="0" applyFont="1" applyFill="1" applyBorder="1" applyAlignment="1" applyProtection="1">
      <alignment vertical="center"/>
      <protection locked="0"/>
    </xf>
    <xf numFmtId="0" fontId="9" fillId="6" borderId="26" xfId="0" applyFont="1" applyFill="1" applyBorder="1" applyAlignment="1" applyProtection="1">
      <alignment horizontal="center" vertical="center"/>
      <protection locked="0"/>
    </xf>
    <xf numFmtId="0" fontId="0" fillId="8" borderId="0" xfId="0" applyFont="1" applyFill="1" applyBorder="1" applyAlignment="1" applyProtection="1">
      <alignment vertical="center"/>
      <protection locked="0"/>
    </xf>
    <xf numFmtId="0" fontId="3" fillId="6" borderId="3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vertical="center"/>
      <protection locked="0"/>
    </xf>
    <xf numFmtId="0" fontId="9" fillId="4" borderId="3" xfId="0" applyFont="1" applyFill="1" applyBorder="1" applyAlignment="1" applyProtection="1">
      <alignment horizontal="center" vertical="center"/>
    </xf>
    <xf numFmtId="2" fontId="9" fillId="9" borderId="3" xfId="0" applyNumberFormat="1" applyFont="1" applyFill="1" applyBorder="1" applyAlignment="1" applyProtection="1">
      <alignment horizontal="center" vertical="center"/>
      <protection locked="0"/>
    </xf>
    <xf numFmtId="2" fontId="3" fillId="9" borderId="3" xfId="0" applyNumberFormat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/>
    </xf>
    <xf numFmtId="1" fontId="9" fillId="9" borderId="3" xfId="3" applyNumberFormat="1" applyFont="1" applyFill="1" applyBorder="1" applyAlignment="1" applyProtection="1">
      <alignment horizontal="center" vertical="center"/>
      <protection locked="0"/>
    </xf>
    <xf numFmtId="0" fontId="2" fillId="0" borderId="3" xfId="2" applyFont="1" applyBorder="1" applyAlignment="1">
      <alignment horizontal="center"/>
    </xf>
    <xf numFmtId="0" fontId="2" fillId="0" borderId="3" xfId="2" applyFont="1" applyBorder="1"/>
    <xf numFmtId="0" fontId="2" fillId="0" borderId="0" xfId="0" applyFont="1"/>
    <xf numFmtId="166" fontId="2" fillId="0" borderId="3" xfId="0" applyNumberFormat="1" applyFont="1" applyBorder="1" applyAlignment="1">
      <alignment horizontal="center" vertical="center"/>
    </xf>
    <xf numFmtId="166" fontId="2" fillId="0" borderId="3" xfId="0" applyNumberFormat="1" applyFont="1" applyFill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11" fontId="2" fillId="0" borderId="3" xfId="0" applyNumberFormat="1" applyFont="1" applyBorder="1" applyAlignment="1">
      <alignment horizontal="center" vertical="center"/>
    </xf>
    <xf numFmtId="0" fontId="6" fillId="0" borderId="0" xfId="1" applyFont="1"/>
    <xf numFmtId="0" fontId="6" fillId="0" borderId="3" xfId="1" applyFont="1" applyBorder="1" applyAlignment="1">
      <alignment horizontal="center"/>
    </xf>
    <xf numFmtId="11" fontId="6" fillId="0" borderId="3" xfId="1" applyNumberFormat="1" applyFont="1" applyBorder="1" applyAlignment="1">
      <alignment horizontal="center"/>
    </xf>
    <xf numFmtId="0" fontId="9" fillId="0" borderId="0" xfId="1" applyFont="1" applyAlignment="1">
      <alignment horizontal="right" vertical="center"/>
    </xf>
    <xf numFmtId="0" fontId="25" fillId="0" borderId="0" xfId="2" applyNumberFormat="1" applyFont="1" applyFill="1" applyBorder="1" applyAlignment="1">
      <alignment horizontal="center" vertical="center"/>
    </xf>
    <xf numFmtId="164" fontId="6" fillId="0" borderId="0" xfId="1" applyNumberFormat="1" applyFont="1"/>
    <xf numFmtId="0" fontId="3" fillId="0" borderId="0" xfId="0" applyFont="1" applyAlignment="1">
      <alignment horizontal="right" vertical="center"/>
    </xf>
    <xf numFmtId="2" fontId="0" fillId="0" borderId="3" xfId="0" applyNumberFormat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166" fontId="2" fillId="0" borderId="3" xfId="2" applyNumberFormat="1" applyFont="1" applyBorder="1" applyAlignment="1">
      <alignment horizontal="center"/>
    </xf>
    <xf numFmtId="0" fontId="0" fillId="0" borderId="3" xfId="2" applyFont="1" applyBorder="1"/>
    <xf numFmtId="2" fontId="26" fillId="0" borderId="3" xfId="2" applyNumberFormat="1" applyFont="1" applyBorder="1" applyAlignment="1">
      <alignment horizontal="center"/>
    </xf>
    <xf numFmtId="0" fontId="9" fillId="0" borderId="0" xfId="1" applyFont="1"/>
    <xf numFmtId="164" fontId="6" fillId="0" borderId="3" xfId="1" applyNumberFormat="1" applyFont="1" applyBorder="1" applyAlignment="1">
      <alignment horizontal="center" vertical="center"/>
    </xf>
    <xf numFmtId="0" fontId="27" fillId="10" borderId="3" xfId="2" applyFont="1" applyFill="1" applyBorder="1" applyAlignment="1">
      <alignment horizontal="center"/>
    </xf>
    <xf numFmtId="0" fontId="0" fillId="0" borderId="0" xfId="0" applyBorder="1"/>
    <xf numFmtId="0" fontId="0" fillId="0" borderId="28" xfId="0" applyBorder="1"/>
    <xf numFmtId="11" fontId="24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67" fontId="24" fillId="0" borderId="0" xfId="0" applyNumberFormat="1" applyFont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11" fontId="0" fillId="0" borderId="0" xfId="0" applyNumberFormat="1"/>
    <xf numFmtId="0" fontId="13" fillId="7" borderId="0" xfId="0" applyFont="1" applyFill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49" fontId="0" fillId="13" borderId="0" xfId="0" applyNumberFormat="1" applyFill="1" applyAlignment="1">
      <alignment horizontal="center"/>
    </xf>
    <xf numFmtId="0" fontId="3" fillId="0" borderId="11" xfId="0" applyFont="1" applyBorder="1"/>
    <xf numFmtId="0" fontId="0" fillId="0" borderId="7" xfId="0" applyBorder="1"/>
    <xf numFmtId="0" fontId="0" fillId="0" borderId="12" xfId="0" applyBorder="1"/>
    <xf numFmtId="0" fontId="3" fillId="0" borderId="15" xfId="0" applyFont="1" applyBorder="1"/>
    <xf numFmtId="11" fontId="24" fillId="0" borderId="0" xfId="0" applyNumberFormat="1" applyFont="1" applyBorder="1" applyAlignment="1">
      <alignment horizontal="center" vertical="center"/>
    </xf>
    <xf numFmtId="11" fontId="24" fillId="0" borderId="32" xfId="0" applyNumberFormat="1" applyFont="1" applyBorder="1" applyAlignment="1">
      <alignment horizontal="center" vertical="center"/>
    </xf>
    <xf numFmtId="11" fontId="24" fillId="0" borderId="16" xfId="0" applyNumberFormat="1" applyFont="1" applyBorder="1" applyAlignment="1">
      <alignment horizontal="center" vertical="center"/>
    </xf>
    <xf numFmtId="0" fontId="3" fillId="0" borderId="33" xfId="0" applyFont="1" applyBorder="1"/>
    <xf numFmtId="11" fontId="24" fillId="0" borderId="34" xfId="0" applyNumberFormat="1" applyFont="1" applyBorder="1" applyAlignment="1">
      <alignment horizontal="center" vertical="center"/>
    </xf>
    <xf numFmtId="11" fontId="24" fillId="0" borderId="35" xfId="0" applyNumberFormat="1" applyFont="1" applyBorder="1" applyAlignment="1">
      <alignment horizontal="center" vertical="center"/>
    </xf>
    <xf numFmtId="0" fontId="31" fillId="0" borderId="36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3" fillId="0" borderId="39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right" vertical="center"/>
    </xf>
    <xf numFmtId="11" fontId="0" fillId="0" borderId="40" xfId="0" applyNumberFormat="1" applyBorder="1"/>
    <xf numFmtId="0" fontId="0" fillId="0" borderId="41" xfId="0" applyBorder="1"/>
    <xf numFmtId="0" fontId="3" fillId="0" borderId="41" xfId="0" applyFont="1" applyBorder="1" applyAlignment="1">
      <alignment horizontal="right" vertical="center"/>
    </xf>
    <xf numFmtId="11" fontId="24" fillId="0" borderId="41" xfId="0" applyNumberFormat="1" applyFont="1" applyBorder="1" applyAlignment="1">
      <alignment horizontal="center" vertical="center"/>
    </xf>
    <xf numFmtId="0" fontId="0" fillId="0" borderId="42" xfId="0" applyBorder="1"/>
    <xf numFmtId="11" fontId="31" fillId="0" borderId="32" xfId="0" applyNumberFormat="1" applyFont="1" applyBorder="1"/>
    <xf numFmtId="11" fontId="31" fillId="0" borderId="16" xfId="0" applyNumberFormat="1" applyFont="1" applyBorder="1"/>
    <xf numFmtId="11" fontId="0" fillId="0" borderId="0" xfId="0" applyNumberFormat="1" applyBorder="1"/>
    <xf numFmtId="0" fontId="3" fillId="0" borderId="27" xfId="0" applyFont="1" applyBorder="1"/>
    <xf numFmtId="0" fontId="24" fillId="0" borderId="0" xfId="0" applyFont="1" applyAlignment="1">
      <alignment horizontal="center" vertical="center"/>
    </xf>
    <xf numFmtId="11" fontId="24" fillId="0" borderId="29" xfId="0" applyNumberFormat="1" applyFont="1" applyFill="1" applyBorder="1" applyAlignment="1">
      <alignment horizontal="center" vertical="center"/>
    </xf>
    <xf numFmtId="11" fontId="24" fillId="0" borderId="0" xfId="0" applyNumberFormat="1" applyFont="1" applyFill="1" applyBorder="1" applyAlignment="1">
      <alignment horizontal="center" vertical="center"/>
    </xf>
    <xf numFmtId="11" fontId="24" fillId="0" borderId="30" xfId="0" applyNumberFormat="1" applyFont="1" applyFill="1" applyBorder="1" applyAlignment="1">
      <alignment horizontal="center" vertical="center"/>
    </xf>
    <xf numFmtId="11" fontId="24" fillId="0" borderId="31" xfId="0" applyNumberFormat="1" applyFont="1" applyFill="1" applyBorder="1" applyAlignment="1">
      <alignment horizontal="center" vertical="center"/>
    </xf>
    <xf numFmtId="11" fontId="24" fillId="0" borderId="8" xfId="0" applyNumberFormat="1" applyFont="1" applyFill="1" applyBorder="1" applyAlignment="1">
      <alignment horizontal="center" vertical="center"/>
    </xf>
    <xf numFmtId="11" fontId="24" fillId="0" borderId="9" xfId="0" applyNumberFormat="1" applyFont="1" applyFill="1" applyBorder="1" applyAlignment="1">
      <alignment horizontal="center" vertical="center"/>
    </xf>
    <xf numFmtId="11" fontId="24" fillId="0" borderId="17" xfId="0" applyNumberFormat="1" applyFont="1" applyFill="1" applyBorder="1" applyAlignment="1">
      <alignment horizontal="center" vertical="center"/>
    </xf>
    <xf numFmtId="11" fontId="24" fillId="0" borderId="6" xfId="0" applyNumberFormat="1" applyFont="1" applyFill="1" applyBorder="1" applyAlignment="1">
      <alignment horizontal="center" vertical="center"/>
    </xf>
    <xf numFmtId="11" fontId="24" fillId="0" borderId="18" xfId="0" applyNumberFormat="1" applyFont="1" applyFill="1" applyBorder="1" applyAlignment="1">
      <alignment horizontal="center" vertical="center"/>
    </xf>
    <xf numFmtId="0" fontId="0" fillId="8" borderId="0" xfId="0" applyFill="1"/>
    <xf numFmtId="0" fontId="33" fillId="8" borderId="0" xfId="0" applyFont="1" applyFill="1"/>
    <xf numFmtId="0" fontId="20" fillId="8" borderId="43" xfId="0" applyFont="1" applyFill="1" applyBorder="1" applyAlignment="1" applyProtection="1">
      <alignment vertical="center"/>
      <protection locked="0"/>
    </xf>
    <xf numFmtId="0" fontId="0" fillId="8" borderId="21" xfId="0" applyFill="1" applyBorder="1"/>
    <xf numFmtId="0" fontId="0" fillId="8" borderId="22" xfId="0" applyFill="1" applyBorder="1"/>
    <xf numFmtId="0" fontId="0" fillId="8" borderId="0" xfId="0" applyFill="1" applyBorder="1"/>
    <xf numFmtId="0" fontId="0" fillId="8" borderId="44" xfId="0" applyFill="1" applyBorder="1"/>
    <xf numFmtId="0" fontId="0" fillId="8" borderId="43" xfId="0" applyFill="1" applyBorder="1"/>
    <xf numFmtId="0" fontId="0" fillId="8" borderId="45" xfId="0" applyFill="1" applyBorder="1"/>
    <xf numFmtId="0" fontId="0" fillId="8" borderId="46" xfId="0" applyFill="1" applyBorder="1"/>
    <xf numFmtId="0" fontId="0" fillId="8" borderId="47" xfId="0" applyFill="1" applyBorder="1"/>
    <xf numFmtId="0" fontId="0" fillId="0" borderId="21" xfId="0" applyBorder="1"/>
    <xf numFmtId="0" fontId="0" fillId="8" borderId="48" xfId="0" applyFill="1" applyBorder="1"/>
    <xf numFmtId="0" fontId="0" fillId="8" borderId="50" xfId="0" applyFill="1" applyBorder="1"/>
    <xf numFmtId="0" fontId="0" fillId="8" borderId="51" xfId="0" applyFill="1" applyBorder="1"/>
    <xf numFmtId="0" fontId="13" fillId="8" borderId="51" xfId="0" applyFont="1" applyFill="1" applyBorder="1" applyAlignment="1">
      <alignment horizontal="right"/>
    </xf>
    <xf numFmtId="2" fontId="24" fillId="8" borderId="51" xfId="0" applyNumberFormat="1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right" vertical="center"/>
    </xf>
    <xf numFmtId="1" fontId="24" fillId="8" borderId="0" xfId="0" applyNumberFormat="1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right" vertical="center"/>
    </xf>
    <xf numFmtId="164" fontId="24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 applyAlignment="1">
      <alignment horizontal="center" vertical="center"/>
    </xf>
    <xf numFmtId="164" fontId="24" fillId="8" borderId="46" xfId="0" applyNumberFormat="1" applyFont="1" applyFill="1" applyBorder="1" applyAlignment="1">
      <alignment horizontal="center" vertical="center"/>
    </xf>
    <xf numFmtId="0" fontId="0" fillId="0" borderId="22" xfId="0" applyBorder="1"/>
    <xf numFmtId="0" fontId="29" fillId="8" borderId="0" xfId="0" applyFont="1" applyFill="1" applyBorder="1" applyAlignment="1">
      <alignment horizontal="center" vertical="center"/>
    </xf>
    <xf numFmtId="11" fontId="24" fillId="8" borderId="0" xfId="0" applyNumberFormat="1" applyFont="1" applyFill="1" applyBorder="1" applyAlignment="1">
      <alignment horizontal="center" vertical="center"/>
    </xf>
    <xf numFmtId="164" fontId="24" fillId="8" borderId="3" xfId="0" applyNumberFormat="1" applyFont="1" applyFill="1" applyBorder="1" applyAlignment="1">
      <alignment horizontal="center" vertical="center"/>
    </xf>
    <xf numFmtId="166" fontId="9" fillId="9" borderId="3" xfId="0" applyNumberFormat="1" applyFont="1" applyFill="1" applyBorder="1" applyAlignment="1" applyProtection="1">
      <alignment horizontal="center" vertical="center"/>
      <protection locked="0"/>
    </xf>
    <xf numFmtId="0" fontId="16" fillId="4" borderId="3" xfId="0" applyFont="1" applyFill="1" applyBorder="1" applyAlignment="1" applyProtection="1">
      <alignment horizontal="center" vertical="center"/>
    </xf>
    <xf numFmtId="167" fontId="24" fillId="0" borderId="3" xfId="0" applyNumberFormat="1" applyFont="1" applyBorder="1" applyAlignment="1">
      <alignment horizontal="center" vertical="center"/>
    </xf>
    <xf numFmtId="167" fontId="3" fillId="9" borderId="3" xfId="0" applyNumberFormat="1" applyFont="1" applyFill="1" applyBorder="1" applyAlignment="1">
      <alignment horizontal="center" vertical="center"/>
    </xf>
    <xf numFmtId="0" fontId="0" fillId="8" borderId="43" xfId="0" applyFill="1" applyBorder="1" applyAlignment="1" applyProtection="1">
      <alignment vertical="center"/>
      <protection locked="0"/>
    </xf>
    <xf numFmtId="166" fontId="18" fillId="0" borderId="3" xfId="0" applyNumberFormat="1" applyFont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34" fillId="8" borderId="0" xfId="0" applyFont="1" applyFill="1" applyBorder="1" applyAlignment="1">
      <alignment horizontal="center" vertical="center"/>
    </xf>
    <xf numFmtId="165" fontId="9" fillId="9" borderId="3" xfId="0" applyNumberFormat="1" applyFont="1" applyFill="1" applyBorder="1" applyAlignment="1">
      <alignment horizontal="center" vertical="center"/>
    </xf>
    <xf numFmtId="164" fontId="24" fillId="8" borderId="52" xfId="0" applyNumberFormat="1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right" vertical="center"/>
    </xf>
    <xf numFmtId="0" fontId="35" fillId="8" borderId="49" xfId="0" applyFont="1" applyFill="1" applyBorder="1"/>
    <xf numFmtId="1" fontId="34" fillId="7" borderId="3" xfId="0" applyNumberFormat="1" applyFont="1" applyFill="1" applyBorder="1" applyAlignment="1">
      <alignment horizontal="center" vertical="center"/>
    </xf>
    <xf numFmtId="1" fontId="9" fillId="9" borderId="3" xfId="0" applyNumberFormat="1" applyFont="1" applyFill="1" applyBorder="1" applyAlignment="1" applyProtection="1">
      <alignment horizontal="center" vertical="center"/>
      <protection locked="0"/>
    </xf>
    <xf numFmtId="11" fontId="9" fillId="9" borderId="3" xfId="0" applyNumberFormat="1" applyFont="1" applyFill="1" applyBorder="1" applyAlignment="1">
      <alignment horizontal="center" vertical="center"/>
    </xf>
    <xf numFmtId="164" fontId="9" fillId="9" borderId="3" xfId="0" applyNumberFormat="1" applyFont="1" applyFill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70" fontId="9" fillId="9" borderId="3" xfId="1" applyNumberFormat="1" applyFont="1" applyFill="1" applyBorder="1" applyAlignment="1" applyProtection="1">
      <alignment horizontal="center" vertical="center"/>
      <protection locked="0"/>
    </xf>
    <xf numFmtId="166" fontId="24" fillId="0" borderId="0" xfId="0" applyNumberFormat="1" applyFont="1" applyFill="1" applyAlignment="1">
      <alignment horizontal="center" vertical="center"/>
    </xf>
    <xf numFmtId="0" fontId="0" fillId="0" borderId="46" xfId="0" applyBorder="1"/>
    <xf numFmtId="166" fontId="24" fillId="0" borderId="46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left" vertical="center"/>
    </xf>
    <xf numFmtId="167" fontId="3" fillId="0" borderId="0" xfId="0" applyNumberFormat="1" applyFont="1" applyAlignment="1">
      <alignment horizontal="right" vertical="center"/>
    </xf>
    <xf numFmtId="11" fontId="24" fillId="7" borderId="0" xfId="0" applyNumberFormat="1" applyFont="1" applyFill="1" applyAlignment="1">
      <alignment horizontal="center" vertical="center"/>
    </xf>
    <xf numFmtId="0" fontId="31" fillId="0" borderId="39" xfId="0" applyFont="1" applyBorder="1"/>
    <xf numFmtId="0" fontId="18" fillId="0" borderId="0" xfId="0" applyFont="1"/>
    <xf numFmtId="2" fontId="2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3" fillId="6" borderId="26" xfId="0" applyFont="1" applyFill="1" applyBorder="1" applyAlignment="1" applyProtection="1">
      <alignment horizontal="center" vertical="center"/>
      <protection locked="0"/>
    </xf>
    <xf numFmtId="0" fontId="0" fillId="8" borderId="53" xfId="0" applyFill="1" applyBorder="1"/>
    <xf numFmtId="0" fontId="0" fillId="0" borderId="57" xfId="0" applyBorder="1"/>
    <xf numFmtId="0" fontId="23" fillId="8" borderId="58" xfId="0" applyFont="1" applyFill="1" applyBorder="1" applyAlignment="1" applyProtection="1">
      <alignment horizontal="center" vertical="center"/>
    </xf>
    <xf numFmtId="0" fontId="0" fillId="8" borderId="59" xfId="0" applyFill="1" applyBorder="1"/>
    <xf numFmtId="0" fontId="0" fillId="8" borderId="60" xfId="0" applyFill="1" applyBorder="1"/>
    <xf numFmtId="0" fontId="3" fillId="8" borderId="62" xfId="0" applyFont="1" applyFill="1" applyBorder="1" applyAlignment="1">
      <alignment horizontal="right" vertical="center"/>
    </xf>
    <xf numFmtId="0" fontId="3" fillId="8" borderId="64" xfId="0" applyFont="1" applyFill="1" applyBorder="1" applyAlignment="1">
      <alignment horizontal="right" vertical="center"/>
    </xf>
    <xf numFmtId="164" fontId="26" fillId="8" borderId="65" xfId="0" applyNumberFormat="1" applyFont="1" applyFill="1" applyBorder="1" applyAlignment="1">
      <alignment horizontal="center" vertical="center"/>
    </xf>
    <xf numFmtId="0" fontId="0" fillId="8" borderId="49" xfId="0" applyFill="1" applyBorder="1"/>
    <xf numFmtId="0" fontId="3" fillId="8" borderId="48" xfId="0" applyFont="1" applyFill="1" applyBorder="1" applyAlignment="1">
      <alignment horizontal="right" vertical="center"/>
    </xf>
    <xf numFmtId="0" fontId="3" fillId="8" borderId="50" xfId="0" applyFont="1" applyFill="1" applyBorder="1" applyAlignment="1">
      <alignment horizontal="right" vertical="center"/>
    </xf>
    <xf numFmtId="164" fontId="24" fillId="8" borderId="51" xfId="0" applyNumberFormat="1" applyFont="1" applyFill="1" applyBorder="1" applyAlignment="1">
      <alignment horizontal="center" vertical="center"/>
    </xf>
    <xf numFmtId="0" fontId="0" fillId="8" borderId="61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4" xfId="0" applyFill="1" applyBorder="1"/>
    <xf numFmtId="0" fontId="0" fillId="8" borderId="55" xfId="0" applyFill="1" applyBorder="1"/>
    <xf numFmtId="0" fontId="0" fillId="8" borderId="56" xfId="0" applyFill="1" applyBorder="1"/>
    <xf numFmtId="49" fontId="0" fillId="8" borderId="0" xfId="0" quotePrefix="1" applyNumberFormat="1" applyFill="1" applyBorder="1" applyAlignment="1">
      <alignment horizontal="center" vertical="center"/>
    </xf>
    <xf numFmtId="0" fontId="20" fillId="8" borderId="67" xfId="0" applyFont="1" applyFill="1" applyBorder="1" applyAlignment="1" applyProtection="1">
      <alignment vertical="center"/>
      <protection locked="0"/>
    </xf>
    <xf numFmtId="0" fontId="0" fillId="8" borderId="68" xfId="0" applyFill="1" applyBorder="1"/>
    <xf numFmtId="0" fontId="0" fillId="8" borderId="69" xfId="0" applyFill="1" applyBorder="1"/>
    <xf numFmtId="0" fontId="13" fillId="8" borderId="46" xfId="0" applyFont="1" applyFill="1" applyBorder="1" applyAlignment="1">
      <alignment horizontal="right" vertical="center"/>
    </xf>
    <xf numFmtId="0" fontId="0" fillId="0" borderId="47" xfId="0" applyFill="1" applyBorder="1"/>
    <xf numFmtId="0" fontId="34" fillId="8" borderId="0" xfId="0" applyFont="1" applyFill="1"/>
    <xf numFmtId="0" fontId="28" fillId="8" borderId="0" xfId="0" applyFont="1" applyFill="1"/>
    <xf numFmtId="0" fontId="3" fillId="8" borderId="0" xfId="0" applyFont="1" applyFill="1" applyAlignment="1">
      <alignment horizontal="right" vertical="center"/>
    </xf>
    <xf numFmtId="11" fontId="32" fillId="8" borderId="0" xfId="0" applyNumberFormat="1" applyFont="1" applyFill="1" applyAlignment="1">
      <alignment horizontal="center" vertical="center"/>
    </xf>
    <xf numFmtId="0" fontId="32" fillId="8" borderId="0" xfId="0" applyFont="1" applyFill="1" applyBorder="1"/>
    <xf numFmtId="0" fontId="3" fillId="8" borderId="0" xfId="0" applyFont="1" applyFill="1" applyBorder="1"/>
    <xf numFmtId="167" fontId="32" fillId="9" borderId="3" xfId="0" applyNumberFormat="1" applyFont="1" applyFill="1" applyBorder="1" applyAlignment="1" applyProtection="1">
      <alignment horizontal="center" vertical="center"/>
      <protection locked="0"/>
    </xf>
    <xf numFmtId="0" fontId="3" fillId="8" borderId="21" xfId="0" applyFont="1" applyFill="1" applyBorder="1" applyAlignment="1">
      <alignment horizontal="right" vertical="center"/>
    </xf>
    <xf numFmtId="2" fontId="32" fillId="9" borderId="3" xfId="0" applyNumberFormat="1" applyFont="1" applyFill="1" applyBorder="1" applyAlignment="1" applyProtection="1">
      <alignment horizontal="center" vertical="center"/>
      <protection locked="0"/>
    </xf>
    <xf numFmtId="0" fontId="20" fillId="8" borderId="49" xfId="0" applyFont="1" applyFill="1" applyBorder="1"/>
    <xf numFmtId="164" fontId="34" fillId="8" borderId="0" xfId="0" applyNumberFormat="1" applyFont="1" applyFill="1" applyBorder="1" applyAlignment="1">
      <alignment horizontal="center" vertical="center"/>
    </xf>
    <xf numFmtId="164" fontId="18" fillId="8" borderId="0" xfId="0" applyNumberFormat="1" applyFont="1" applyFill="1" applyBorder="1" applyAlignment="1">
      <alignment horizontal="center" vertical="center"/>
    </xf>
    <xf numFmtId="166" fontId="34" fillId="8" borderId="0" xfId="0" applyNumberFormat="1" applyFont="1" applyFill="1" applyBorder="1" applyAlignment="1">
      <alignment horizontal="center" vertical="center"/>
    </xf>
    <xf numFmtId="166" fontId="18" fillId="8" borderId="0" xfId="0" applyNumberFormat="1" applyFont="1" applyFill="1" applyBorder="1" applyAlignment="1">
      <alignment horizontal="center" vertical="center"/>
    </xf>
    <xf numFmtId="0" fontId="13" fillId="8" borderId="51" xfId="0" applyFont="1" applyFill="1" applyBorder="1" applyAlignment="1">
      <alignment horizontal="right" vertical="center"/>
    </xf>
    <xf numFmtId="1" fontId="24" fillId="8" borderId="0" xfId="0" applyNumberFormat="1" applyFont="1" applyFill="1" applyAlignment="1">
      <alignment horizontal="center" vertical="center"/>
    </xf>
    <xf numFmtId="0" fontId="33" fillId="8" borderId="49" xfId="0" applyFont="1" applyFill="1" applyBorder="1"/>
    <xf numFmtId="0" fontId="38" fillId="8" borderId="49" xfId="0" applyFont="1" applyFill="1" applyBorder="1"/>
    <xf numFmtId="0" fontId="3" fillId="8" borderId="46" xfId="0" applyFont="1" applyFill="1" applyBorder="1" applyAlignment="1">
      <alignment horizontal="right" vertical="center"/>
    </xf>
    <xf numFmtId="166" fontId="24" fillId="8" borderId="0" xfId="0" applyNumberFormat="1" applyFont="1" applyFill="1" applyAlignment="1">
      <alignment horizontal="center" vertical="center"/>
    </xf>
    <xf numFmtId="11" fontId="24" fillId="8" borderId="0" xfId="0" applyNumberFormat="1" applyFont="1" applyFill="1" applyAlignment="1">
      <alignment horizontal="center" vertical="center"/>
    </xf>
    <xf numFmtId="10" fontId="24" fillId="8" borderId="0" xfId="3" applyNumberFormat="1" applyFont="1" applyFill="1" applyAlignment="1">
      <alignment horizontal="center" vertical="center"/>
    </xf>
    <xf numFmtId="0" fontId="6" fillId="0" borderId="0" xfId="1" applyFont="1" applyAlignment="1">
      <alignment horizontal="right" vertical="center"/>
    </xf>
    <xf numFmtId="0" fontId="9" fillId="10" borderId="3" xfId="1" applyFont="1" applyFill="1" applyBorder="1" applyAlignment="1">
      <alignment horizontal="center" vertical="center"/>
    </xf>
    <xf numFmtId="0" fontId="16" fillId="10" borderId="3" xfId="1" applyFont="1" applyFill="1" applyBorder="1" applyAlignment="1">
      <alignment horizontal="center" vertical="center"/>
    </xf>
    <xf numFmtId="2" fontId="6" fillId="0" borderId="0" xfId="1" applyNumberFormat="1" applyFont="1"/>
    <xf numFmtId="0" fontId="13" fillId="0" borderId="0" xfId="0" applyFont="1" applyAlignment="1">
      <alignment horizontal="right" vertical="center"/>
    </xf>
    <xf numFmtId="2" fontId="26" fillId="0" borderId="0" xfId="1" applyNumberFormat="1" applyFont="1"/>
    <xf numFmtId="166" fontId="0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/>
    <xf numFmtId="1" fontId="24" fillId="0" borderId="0" xfId="0" applyNumberFormat="1" applyFont="1" applyFill="1" applyBorder="1" applyAlignment="1">
      <alignment horizontal="center" vertical="center"/>
    </xf>
    <xf numFmtId="167" fontId="31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0" fillId="0" borderId="44" xfId="0" applyFill="1" applyBorder="1"/>
    <xf numFmtId="0" fontId="36" fillId="0" borderId="20" xfId="0" applyFont="1" applyBorder="1"/>
    <xf numFmtId="0" fontId="0" fillId="0" borderId="43" xfId="0" applyBorder="1"/>
    <xf numFmtId="0" fontId="0" fillId="0" borderId="0" xfId="0" applyFill="1" applyBorder="1"/>
    <xf numFmtId="2" fontId="24" fillId="0" borderId="0" xfId="0" applyNumberFormat="1" applyFont="1" applyBorder="1" applyAlignment="1">
      <alignment horizontal="center" vertical="center"/>
    </xf>
    <xf numFmtId="0" fontId="0" fillId="0" borderId="45" xfId="0" applyBorder="1"/>
    <xf numFmtId="0" fontId="13" fillId="0" borderId="46" xfId="0" applyFont="1" applyBorder="1" applyAlignment="1">
      <alignment horizontal="right" vertical="center"/>
    </xf>
    <xf numFmtId="2" fontId="24" fillId="0" borderId="46" xfId="0" applyNumberFormat="1" applyFont="1" applyBorder="1" applyAlignment="1">
      <alignment horizontal="center" vertical="center"/>
    </xf>
    <xf numFmtId="0" fontId="13" fillId="0" borderId="0" xfId="0" applyFont="1" applyFill="1" applyBorder="1" applyAlignment="1">
      <alignment horizontal="right" vertical="center"/>
    </xf>
    <xf numFmtId="0" fontId="3" fillId="13" borderId="3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1" fontId="24" fillId="0" borderId="3" xfId="0" applyNumberFormat="1" applyFont="1" applyFill="1" applyBorder="1" applyAlignment="1">
      <alignment horizontal="center" vertical="center"/>
    </xf>
    <xf numFmtId="0" fontId="40" fillId="0" borderId="0" xfId="0" applyFont="1" applyFill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71" xfId="0" applyBorder="1"/>
    <xf numFmtId="0" fontId="0" fillId="0" borderId="13" xfId="0" applyBorder="1"/>
    <xf numFmtId="0" fontId="0" fillId="0" borderId="72" xfId="0" applyBorder="1" applyAlignment="1">
      <alignment horizontal="center" vertical="center"/>
    </xf>
    <xf numFmtId="1" fontId="0" fillId="0" borderId="72" xfId="0" applyNumberForma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0" fontId="0" fillId="7" borderId="0" xfId="0" applyFill="1"/>
    <xf numFmtId="0" fontId="9" fillId="8" borderId="0" xfId="0" applyFont="1" applyFill="1" applyBorder="1" applyAlignment="1" applyProtection="1">
      <alignment horizontal="center" vertical="center"/>
    </xf>
    <xf numFmtId="0" fontId="9" fillId="4" borderId="3" xfId="0" applyFont="1" applyFill="1" applyBorder="1" applyAlignment="1" applyProtection="1">
      <alignment horizontal="center"/>
      <protection locked="0"/>
    </xf>
    <xf numFmtId="0" fontId="21" fillId="8" borderId="0" xfId="0" applyFont="1" applyFill="1" applyBorder="1" applyAlignment="1" applyProtection="1">
      <alignment vertical="center"/>
      <protection locked="0"/>
    </xf>
    <xf numFmtId="0" fontId="0" fillId="8" borderId="43" xfId="0" applyFill="1" applyBorder="1" applyAlignment="1">
      <alignment vertical="center"/>
    </xf>
    <xf numFmtId="0" fontId="0" fillId="8" borderId="75" xfId="0" applyFill="1" applyBorder="1"/>
    <xf numFmtId="167" fontId="24" fillId="8" borderId="0" xfId="0" applyNumberFormat="1" applyFont="1" applyFill="1" applyAlignment="1">
      <alignment horizontal="center" vertical="center"/>
    </xf>
    <xf numFmtId="0" fontId="0" fillId="8" borderId="76" xfId="0" applyFill="1" applyBorder="1"/>
    <xf numFmtId="0" fontId="0" fillId="8" borderId="77" xfId="0" applyFill="1" applyBorder="1"/>
    <xf numFmtId="0" fontId="0" fillId="8" borderId="78" xfId="0" applyFill="1" applyBorder="1"/>
    <xf numFmtId="0" fontId="28" fillId="8" borderId="43" xfId="0" applyFont="1" applyFill="1" applyBorder="1" applyAlignment="1" applyProtection="1">
      <alignment vertical="center"/>
      <protection locked="0"/>
    </xf>
    <xf numFmtId="0" fontId="6" fillId="13" borderId="0" xfId="0" applyFont="1" applyFill="1"/>
    <xf numFmtId="0" fontId="0" fillId="13" borderId="0" xfId="0" applyFill="1"/>
    <xf numFmtId="2" fontId="0" fillId="0" borderId="72" xfId="0" applyNumberFormat="1" applyBorder="1"/>
    <xf numFmtId="1" fontId="0" fillId="0" borderId="73" xfId="0" applyNumberFormat="1" applyBorder="1"/>
    <xf numFmtId="2" fontId="0" fillId="0" borderId="74" xfId="0" applyNumberFormat="1" applyBorder="1"/>
    <xf numFmtId="1" fontId="0" fillId="0" borderId="14" xfId="0" applyNumberFormat="1" applyBorder="1"/>
    <xf numFmtId="0" fontId="0" fillId="15" borderId="0" xfId="0" applyFill="1" applyAlignment="1">
      <alignment horizontal="center" vertical="center"/>
    </xf>
    <xf numFmtId="2" fontId="0" fillId="0" borderId="73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7" fontId="24" fillId="8" borderId="55" xfId="0" applyNumberFormat="1" applyFont="1" applyFill="1" applyBorder="1" applyAlignment="1">
      <alignment horizontal="center" vertical="center"/>
    </xf>
    <xf numFmtId="167" fontId="24" fillId="8" borderId="56" xfId="0" applyNumberFormat="1" applyFont="1" applyFill="1" applyBorder="1" applyAlignment="1">
      <alignment horizontal="center" vertical="center"/>
    </xf>
    <xf numFmtId="0" fontId="8" fillId="8" borderId="0" xfId="0" applyFont="1" applyFill="1" applyAlignment="1"/>
    <xf numFmtId="0" fontId="3" fillId="8" borderId="49" xfId="0" applyFont="1" applyFill="1" applyBorder="1"/>
    <xf numFmtId="2" fontId="24" fillId="8" borderId="55" xfId="0" applyNumberFormat="1" applyFont="1" applyFill="1" applyBorder="1" applyAlignment="1">
      <alignment horizontal="center" vertical="center"/>
    </xf>
    <xf numFmtId="0" fontId="3" fillId="8" borderId="51" xfId="0" applyFont="1" applyFill="1" applyBorder="1" applyAlignment="1">
      <alignment horizontal="right" vertical="center"/>
    </xf>
    <xf numFmtId="164" fontId="18" fillId="7" borderId="70" xfId="0" applyNumberFormat="1" applyFont="1" applyFill="1" applyBorder="1" applyAlignment="1">
      <alignment horizontal="center" vertical="center"/>
    </xf>
    <xf numFmtId="0" fontId="20" fillId="4" borderId="20" xfId="0" applyFont="1" applyFill="1" applyBorder="1" applyAlignment="1" applyProtection="1">
      <alignment vertical="center"/>
      <protection locked="0"/>
    </xf>
    <xf numFmtId="0" fontId="0" fillId="4" borderId="21" xfId="0" applyFill="1" applyBorder="1"/>
    <xf numFmtId="0" fontId="36" fillId="4" borderId="43" xfId="0" applyFont="1" applyFill="1" applyBorder="1"/>
    <xf numFmtId="0" fontId="0" fillId="4" borderId="0" xfId="0" applyFill="1" applyBorder="1"/>
    <xf numFmtId="0" fontId="0" fillId="4" borderId="43" xfId="0" applyFill="1" applyBorder="1"/>
    <xf numFmtId="0" fontId="0" fillId="4" borderId="0" xfId="0" applyFill="1"/>
    <xf numFmtId="0" fontId="13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right" vertical="center"/>
    </xf>
    <xf numFmtId="0" fontId="0" fillId="4" borderId="45" xfId="0" applyFill="1" applyBorder="1"/>
    <xf numFmtId="0" fontId="0" fillId="4" borderId="46" xfId="0" applyFill="1" applyBorder="1"/>
    <xf numFmtId="0" fontId="0" fillId="4" borderId="22" xfId="0" applyFill="1" applyBorder="1"/>
    <xf numFmtId="0" fontId="0" fillId="4" borderId="44" xfId="0" applyFill="1" applyBorder="1"/>
    <xf numFmtId="0" fontId="0" fillId="4" borderId="47" xfId="0" applyFill="1" applyBorder="1"/>
    <xf numFmtId="0" fontId="34" fillId="7" borderId="3" xfId="0" applyFont="1" applyFill="1" applyBorder="1" applyAlignment="1">
      <alignment horizontal="center" vertical="center"/>
    </xf>
    <xf numFmtId="167" fontId="32" fillId="7" borderId="3" xfId="0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right" vertical="center"/>
    </xf>
    <xf numFmtId="167" fontId="31" fillId="8" borderId="0" xfId="0" applyNumberFormat="1" applyFont="1" applyFill="1" applyAlignment="1">
      <alignment horizontal="center" vertical="center"/>
    </xf>
    <xf numFmtId="17" fontId="6" fillId="0" borderId="3" xfId="1" quotePrefix="1" applyNumberFormat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6" fontId="6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3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/>
    <xf numFmtId="0" fontId="9" fillId="7" borderId="3" xfId="1" applyFont="1" applyFill="1" applyBorder="1" applyAlignment="1">
      <alignment horizontal="center" vertical="center"/>
    </xf>
    <xf numFmtId="166" fontId="9" fillId="4" borderId="3" xfId="1" applyNumberFormat="1" applyFont="1" applyFill="1" applyBorder="1" applyAlignment="1">
      <alignment horizontal="center" vertical="center"/>
    </xf>
    <xf numFmtId="0" fontId="16" fillId="0" borderId="0" xfId="1" applyFont="1" applyAlignment="1">
      <alignment horizontal="right" vertical="center"/>
    </xf>
    <xf numFmtId="2" fontId="6" fillId="0" borderId="3" xfId="1" applyNumberFormat="1" applyFont="1" applyBorder="1" applyAlignment="1">
      <alignment horizontal="center" vertical="center"/>
    </xf>
    <xf numFmtId="1" fontId="6" fillId="0" borderId="3" xfId="1" applyNumberFormat="1" applyFont="1" applyBorder="1" applyAlignment="1">
      <alignment horizontal="center" vertical="center"/>
    </xf>
    <xf numFmtId="166" fontId="6" fillId="0" borderId="3" xfId="1" applyNumberFormat="1" applyFont="1" applyBorder="1" applyAlignment="1">
      <alignment horizontal="center" vertical="center"/>
    </xf>
    <xf numFmtId="1" fontId="9" fillId="4" borderId="3" xfId="1" applyNumberFormat="1" applyFont="1" applyFill="1" applyBorder="1" applyAlignment="1">
      <alignment horizontal="center" vertical="center"/>
    </xf>
    <xf numFmtId="2" fontId="26" fillId="0" borderId="3" xfId="1" applyNumberFormat="1" applyFont="1" applyBorder="1" applyAlignment="1">
      <alignment horizontal="center" vertical="center"/>
    </xf>
    <xf numFmtId="166" fontId="26" fillId="0" borderId="3" xfId="1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/>
    </xf>
    <xf numFmtId="0" fontId="28" fillId="0" borderId="0" xfId="0" applyFont="1"/>
    <xf numFmtId="166" fontId="24" fillId="0" borderId="0" xfId="1" applyNumberFormat="1" applyFont="1" applyAlignment="1">
      <alignment horizontal="center" vertical="center"/>
    </xf>
    <xf numFmtId="0" fontId="7" fillId="0" borderId="0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3" fillId="11" borderId="3" xfId="2" applyFont="1" applyFill="1" applyBorder="1" applyAlignment="1">
      <alignment horizontal="center"/>
    </xf>
    <xf numFmtId="0" fontId="3" fillId="12" borderId="3" xfId="2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vertical="center"/>
    </xf>
    <xf numFmtId="2" fontId="9" fillId="6" borderId="23" xfId="1" applyNumberFormat="1" applyFont="1" applyFill="1" applyBorder="1" applyAlignment="1" applyProtection="1">
      <alignment horizontal="center" vertical="center"/>
      <protection locked="0"/>
    </xf>
    <xf numFmtId="2" fontId="9" fillId="6" borderId="25" xfId="1" applyNumberFormat="1" applyFont="1" applyFill="1" applyBorder="1" applyAlignment="1" applyProtection="1">
      <alignment horizontal="center" vertical="center"/>
      <protection locked="0"/>
    </xf>
    <xf numFmtId="0" fontId="9" fillId="6" borderId="23" xfId="0" applyFont="1" applyFill="1" applyBorder="1" applyAlignment="1" applyProtection="1">
      <alignment horizontal="center" vertical="center"/>
      <protection locked="0"/>
    </xf>
    <xf numFmtId="0" fontId="9" fillId="6" borderId="24" xfId="0" applyFont="1" applyFill="1" applyBorder="1" applyAlignment="1" applyProtection="1">
      <alignment horizontal="center" vertical="center"/>
      <protection locked="0"/>
    </xf>
    <xf numFmtId="0" fontId="9" fillId="6" borderId="25" xfId="0" applyFont="1" applyFill="1" applyBorder="1" applyAlignment="1" applyProtection="1">
      <alignment horizontal="center" vertical="center"/>
      <protection locked="0"/>
    </xf>
    <xf numFmtId="0" fontId="9" fillId="0" borderId="20" xfId="0" applyFont="1" applyFill="1" applyBorder="1" applyAlignment="1" applyProtection="1">
      <alignment horizontal="center" vertical="center"/>
      <protection locked="0"/>
    </xf>
    <xf numFmtId="0" fontId="9" fillId="0" borderId="21" xfId="0" applyFont="1" applyFill="1" applyBorder="1" applyAlignment="1" applyProtection="1">
      <alignment horizontal="center" vertical="center"/>
      <protection locked="0"/>
    </xf>
    <xf numFmtId="0" fontId="9" fillId="0" borderId="22" xfId="0" applyFont="1" applyFill="1" applyBorder="1" applyAlignment="1" applyProtection="1">
      <alignment horizontal="center" vertical="center"/>
      <protection locked="0"/>
    </xf>
    <xf numFmtId="0" fontId="32" fillId="8" borderId="23" xfId="0" applyFont="1" applyFill="1" applyBorder="1" applyAlignment="1" applyProtection="1">
      <alignment horizontal="center" vertical="center"/>
      <protection locked="0"/>
    </xf>
    <xf numFmtId="0" fontId="32" fillId="8" borderId="24" xfId="0" applyFont="1" applyFill="1" applyBorder="1" applyAlignment="1" applyProtection="1">
      <alignment horizontal="center" vertical="center"/>
      <protection locked="0"/>
    </xf>
    <xf numFmtId="0" fontId="32" fillId="8" borderId="25" xfId="0" applyFont="1" applyFill="1" applyBorder="1" applyAlignment="1" applyProtection="1">
      <alignment horizontal="center" vertical="center"/>
      <protection locked="0"/>
    </xf>
    <xf numFmtId="0" fontId="9" fillId="14" borderId="23" xfId="0" applyFont="1" applyFill="1" applyBorder="1" applyAlignment="1" applyProtection="1">
      <alignment horizontal="center" vertical="center"/>
      <protection locked="0"/>
    </xf>
    <xf numFmtId="0" fontId="9" fillId="14" borderId="24" xfId="0" applyFont="1" applyFill="1" applyBorder="1" applyAlignment="1" applyProtection="1">
      <alignment horizontal="center" vertical="center"/>
      <protection locked="0"/>
    </xf>
    <xf numFmtId="0" fontId="9" fillId="14" borderId="25" xfId="0" applyFont="1" applyFill="1" applyBorder="1" applyAlignment="1" applyProtection="1">
      <alignment horizontal="center" vertical="center"/>
      <protection locked="0"/>
    </xf>
  </cellXfs>
  <cellStyles count="4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Процентный" xfId="3" builtinId="5"/>
  </cellStyles>
  <dxfs count="27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 tint="-0.14996795556505021"/>
      </font>
      <numFmt numFmtId="166" formatCode="0.0"/>
      <fill>
        <patternFill patternType="lightUp">
          <fgColor theme="0" tint="-0.14996795556505021"/>
        </patternFill>
      </fill>
    </dxf>
    <dxf>
      <font>
        <color theme="0" tint="-4.9989318521683403E-2"/>
      </font>
      <fill>
        <patternFill patternType="lightUp">
          <fgColor theme="0" tint="-0.14996795556505021"/>
        </patternFill>
      </fill>
    </dxf>
    <dxf>
      <font>
        <b val="0"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C0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C0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C0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C0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auto="1"/>
      </font>
      <fill>
        <patternFill patternType="lightUp">
          <fgColor theme="1" tint="0.14990691854609822"/>
          <bgColor rgb="FFF79646"/>
        </patternFill>
      </fill>
    </dxf>
    <dxf>
      <font>
        <color theme="0" tint="-4.9989318521683403E-2"/>
      </font>
      <fill>
        <patternFill patternType="lightUp">
          <fgColor theme="0" tint="-0.14996795556505021"/>
        </patternFill>
      </fill>
    </dxf>
    <dxf>
      <font>
        <color theme="0" tint="-4.9989318521683403E-2"/>
      </font>
      <fill>
        <patternFill patternType="lightUp">
          <fgColor theme="0" tint="-0.14996795556505021"/>
        </patternFill>
      </fill>
    </dxf>
    <dxf>
      <fill>
        <patternFill patternType="lightUp">
          <fgColor theme="0" tint="-0.14996795556505021"/>
        </patternFill>
      </fill>
    </dxf>
    <dxf>
      <fill>
        <patternFill patternType="lightUp">
          <f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Up">
          <f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00FFFF"/>
      <color rgb="FFFF99FF"/>
      <color rgb="FFFFCCFF"/>
      <color rgb="FF00CC00"/>
      <color rgb="FF00FF00"/>
      <color rgb="FF000000"/>
      <color rgb="FFE1FFE1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Rx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29375604365244E-2"/>
          <c:y val="0.15782407407407409"/>
          <c:w val="0.863571741032371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Log!$E$30:$E$628</c:f>
              <c:numCache>
                <c:formatCode>General</c:formatCode>
                <c:ptCount val="599"/>
                <c:pt idx="0">
                  <c:v>1.2548925271418376E-3</c:v>
                </c:pt>
                <c:pt idx="1">
                  <c:v>3.5026015918779487E-3</c:v>
                </c:pt>
                <c:pt idx="2">
                  <c:v>4.8660860616540312E-3</c:v>
                </c:pt>
                <c:pt idx="3">
                  <c:v>5.7991837327445572E-3</c:v>
                </c:pt>
                <c:pt idx="4">
                  <c:v>6.517977137274953E-3</c:v>
                </c:pt>
                <c:pt idx="5">
                  <c:v>7.0534829328188107E-3</c:v>
                </c:pt>
                <c:pt idx="6">
                  <c:v>7.5232518728046904E-3</c:v>
                </c:pt>
                <c:pt idx="7">
                  <c:v>7.9342868859757464E-3</c:v>
                </c:pt>
                <c:pt idx="8">
                  <c:v>8.2897267145952986E-3</c:v>
                </c:pt>
                <c:pt idx="9">
                  <c:v>8.5977078325082529E-3</c:v>
                </c:pt>
                <c:pt idx="10">
                  <c:v>8.865225119705139E-3</c:v>
                </c:pt>
                <c:pt idx="11">
                  <c:v>9.0985138998090163E-3</c:v>
                </c:pt>
                <c:pt idx="12">
                  <c:v>9.30043876672163E-3</c:v>
                </c:pt>
                <c:pt idx="13">
                  <c:v>9.4746666118007972E-3</c:v>
                </c:pt>
                <c:pt idx="14">
                  <c:v>9.6256331105884149E-3</c:v>
                </c:pt>
                <c:pt idx="15">
                  <c:v>9.7568036153423601E-3</c:v>
                </c:pt>
                <c:pt idx="16">
                  <c:v>9.8704958548463083E-3</c:v>
                </c:pt>
                <c:pt idx="17">
                  <c:v>9.9687530913646748E-3</c:v>
                </c:pt>
                <c:pt idx="18">
                  <c:v>1.0053443502527641E-2</c:v>
                </c:pt>
                <c:pt idx="19">
                  <c:v>1.0126264847003272E-2</c:v>
                </c:pt>
                <c:pt idx="20">
                  <c:v>1.0188748505482124E-2</c:v>
                </c:pt>
                <c:pt idx="21">
                  <c:v>1.0242328307105008E-2</c:v>
                </c:pt>
                <c:pt idx="22">
                  <c:v>1.0288146755127498E-2</c:v>
                </c:pt>
                <c:pt idx="23">
                  <c:v>1.0327306096088493E-2</c:v>
                </c:pt>
                <c:pt idx="24">
                  <c:v>1.0361024962529617E-2</c:v>
                </c:pt>
                <c:pt idx="25">
                  <c:v>1.0390165871784872E-2</c:v>
                </c:pt>
                <c:pt idx="26">
                  <c:v>1.0415379702314268E-2</c:v>
                </c:pt>
                <c:pt idx="27">
                  <c:v>1.0437197256247744E-2</c:v>
                </c:pt>
                <c:pt idx="28">
                  <c:v>1.04560775200052E-2</c:v>
                </c:pt>
                <c:pt idx="29">
                  <c:v>1.0472433661672996E-2</c:v>
                </c:pt>
                <c:pt idx="30">
                  <c:v>1.0486627638484776E-2</c:v>
                </c:pt>
                <c:pt idx="31">
                  <c:v>1.0498947121738059E-2</c:v>
                </c:pt>
                <c:pt idx="32">
                  <c:v>1.050962648473871E-2</c:v>
                </c:pt>
                <c:pt idx="33">
                  <c:v>1.0518911156406447E-2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E-4451-855E-918C1079F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014272"/>
        <c:axId val="179188096"/>
      </c:lineChart>
      <c:catAx>
        <c:axId val="179014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188096"/>
        <c:crosses val="autoZero"/>
        <c:auto val="1"/>
        <c:lblAlgn val="ctr"/>
        <c:lblOffset val="100"/>
        <c:noMultiLvlLbl val="0"/>
      </c:catAx>
      <c:valAx>
        <c:axId val="1791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01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Log!$F$30:$F$75</c:f>
              <c:numCache>
                <c:formatCode>General</c:formatCode>
                <c:ptCount val="46"/>
                <c:pt idx="0">
                  <c:v>115.43128652491475</c:v>
                </c:pt>
                <c:pt idx="1">
                  <c:v>85.470341344118054</c:v>
                </c:pt>
                <c:pt idx="2">
                  <c:v>95.371200337407288</c:v>
                </c:pt>
                <c:pt idx="3">
                  <c:v>100.79742870046096</c:v>
                </c:pt>
                <c:pt idx="4">
                  <c:v>104.09876544564638</c:v>
                </c:pt>
                <c:pt idx="5">
                  <c:v>104.91413290073065</c:v>
                </c:pt>
                <c:pt idx="6">
                  <c:v>105.83656810148193</c:v>
                </c:pt>
                <c:pt idx="7">
                  <c:v>106.70697447716233</c:v>
                </c:pt>
                <c:pt idx="8">
                  <c:v>107.46399917518744</c:v>
                </c:pt>
                <c:pt idx="9">
                  <c:v>108.12157763042524</c:v>
                </c:pt>
                <c:pt idx="10">
                  <c:v>108.67371847434435</c:v>
                </c:pt>
                <c:pt idx="11">
                  <c:v>109.16925182002845</c:v>
                </c:pt>
                <c:pt idx="12">
                  <c:v>109.59824983509691</c:v>
                </c:pt>
                <c:pt idx="13">
                  <c:v>109.9458808897831</c:v>
                </c:pt>
                <c:pt idx="14">
                  <c:v>110.23410679005508</c:v>
                </c:pt>
                <c:pt idx="15">
                  <c:v>110.48507617825817</c:v>
                </c:pt>
                <c:pt idx="16">
                  <c:v>110.70306354041406</c:v>
                </c:pt>
                <c:pt idx="17">
                  <c:v>110.89142880379727</c:v>
                </c:pt>
                <c:pt idx="18">
                  <c:v>111.05366553378555</c:v>
                </c:pt>
                <c:pt idx="19">
                  <c:v>111.1930398504775</c:v>
                </c:pt>
                <c:pt idx="20">
                  <c:v>111.31221350519192</c:v>
                </c:pt>
                <c:pt idx="21">
                  <c:v>111.41458201332344</c:v>
                </c:pt>
                <c:pt idx="22">
                  <c:v>111.50146788079695</c:v>
                </c:pt>
                <c:pt idx="23">
                  <c:v>111.57084002029956</c:v>
                </c:pt>
                <c:pt idx="24">
                  <c:v>111.62947780100734</c:v>
                </c:pt>
                <c:pt idx="25">
                  <c:v>111.67989709797909</c:v>
                </c:pt>
                <c:pt idx="26">
                  <c:v>111.72347432489688</c:v>
                </c:pt>
                <c:pt idx="27">
                  <c:v>111.76105115698863</c:v>
                </c:pt>
                <c:pt idx="28">
                  <c:v>111.79316105820931</c:v>
                </c:pt>
                <c:pt idx="29">
                  <c:v>111.82015532762196</c:v>
                </c:pt>
                <c:pt idx="30">
                  <c:v>111.84359304610579</c:v>
                </c:pt>
                <c:pt idx="31">
                  <c:v>111.86440781920408</c:v>
                </c:pt>
                <c:pt idx="32">
                  <c:v>111.88163734939582</c:v>
                </c:pt>
                <c:pt idx="33">
                  <c:v>111.89718464588049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A-4C11-BD80-6F556309FA9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Log!$G$30:$G$155</c:f>
              <c:numCache>
                <c:formatCode>General</c:formatCode>
                <c:ptCount val="126"/>
                <c:pt idx="0">
                  <c:v>112</c:v>
                </c:pt>
                <c:pt idx="1">
                  <c:v>112</c:v>
                </c:pt>
                <c:pt idx="2">
                  <c:v>112</c:v>
                </c:pt>
                <c:pt idx="3">
                  <c:v>112</c:v>
                </c:pt>
                <c:pt idx="4">
                  <c:v>112</c:v>
                </c:pt>
                <c:pt idx="5">
                  <c:v>112</c:v>
                </c:pt>
                <c:pt idx="6">
                  <c:v>112</c:v>
                </c:pt>
                <c:pt idx="7">
                  <c:v>112</c:v>
                </c:pt>
                <c:pt idx="8">
                  <c:v>112</c:v>
                </c:pt>
                <c:pt idx="9">
                  <c:v>112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  <c:pt idx="23">
                  <c:v>112</c:v>
                </c:pt>
                <c:pt idx="24">
                  <c:v>112</c:v>
                </c:pt>
                <c:pt idx="25">
                  <c:v>112</c:v>
                </c:pt>
                <c:pt idx="26">
                  <c:v>112</c:v>
                </c:pt>
                <c:pt idx="27">
                  <c:v>112</c:v>
                </c:pt>
                <c:pt idx="28">
                  <c:v>112</c:v>
                </c:pt>
                <c:pt idx="29">
                  <c:v>112</c:v>
                </c:pt>
                <c:pt idx="30">
                  <c:v>112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A-4C11-BD80-6F556309F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29824"/>
        <c:axId val="179231360"/>
      </c:lineChart>
      <c:catAx>
        <c:axId val="17922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231360"/>
        <c:crosses val="autoZero"/>
        <c:auto val="1"/>
        <c:lblAlgn val="ctr"/>
        <c:lblOffset val="100"/>
        <c:noMultiLvlLbl val="0"/>
      </c:catAx>
      <c:valAx>
        <c:axId val="17923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22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aseline="0"/>
              <a:t>Диаграмма деформирования бетона</a:t>
            </a:r>
          </a:p>
        </c:rich>
      </c:tx>
      <c:layout>
        <c:manualLayout>
          <c:xMode val="edge"/>
          <c:yMode val="edge"/>
          <c:x val="0.29949771241830064"/>
          <c:y val="1.56790123456790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98071895424835"/>
          <c:y val="0.12062563558910339"/>
          <c:w val="0.8274098039215686"/>
          <c:h val="0.7155222222222221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  <a:effectLst>
              <a:outerShdw blurRad="50800" dist="38100" dir="8100000" algn="tr" rotWithShape="0">
                <a:srgbClr val="000000">
                  <a:alpha val="40000"/>
                </a:srgbClr>
              </a:outerShdw>
            </a:effectLst>
          </c:spPr>
          <c:marker>
            <c:symbol val="circle"/>
            <c:size val="9"/>
            <c:spPr>
              <a:solidFill>
                <a:srgbClr val="FFFF00"/>
              </a:solidFill>
              <a:ln w="22225">
                <a:solidFill>
                  <a:srgbClr val="C00000"/>
                </a:solidFill>
              </a:ln>
              <a:effectLst>
                <a:outerShdw blurRad="50800" dist="38100" dir="8100000" algn="tr" rotWithShape="0">
                  <a:srgbClr val="000000">
                    <a:alpha val="40000"/>
                  </a:srgbClr>
                </a:outerShdw>
              </a:effectLst>
            </c:spPr>
          </c:marker>
          <c:xVal>
            <c:numRef>
              <c:f>Calculation!$AD$67:$AD$69</c:f>
              <c:numCache>
                <c:formatCode>0.00</c:formatCode>
                <c:ptCount val="3"/>
                <c:pt idx="0">
                  <c:v>-1.5</c:v>
                </c:pt>
                <c:pt idx="1">
                  <c:v>-2</c:v>
                </c:pt>
                <c:pt idx="2">
                  <c:v>-3.5</c:v>
                </c:pt>
              </c:numCache>
            </c:numRef>
          </c:xVal>
          <c:yVal>
            <c:numRef>
              <c:f>Calculation!$AC$67:$AC$69</c:f>
              <c:numCache>
                <c:formatCode>0</c:formatCode>
                <c:ptCount val="3"/>
                <c:pt idx="0" formatCode="General">
                  <c:v>-160</c:v>
                </c:pt>
                <c:pt idx="1">
                  <c:v>-160</c:v>
                </c:pt>
                <c:pt idx="2">
                  <c:v>-160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A-4CB3-8F52-038B745F7DF1}"/>
            </c:ext>
          </c:extLst>
        </c:ser>
        <c:ser>
          <c:idx val="2"/>
          <c:order val="1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Calculation!$AD$74:$AD$154</c:f>
              <c:numCache>
                <c:formatCode>0.00</c:formatCode>
                <c:ptCount val="81"/>
                <c:pt idx="0">
                  <c:v>-4.2</c:v>
                </c:pt>
                <c:pt idx="1">
                  <c:v>-4.0950000000000006</c:v>
                </c:pt>
                <c:pt idx="2">
                  <c:v>-3.99</c:v>
                </c:pt>
                <c:pt idx="3">
                  <c:v>-3.8850000000000002</c:v>
                </c:pt>
                <c:pt idx="4">
                  <c:v>-3.7800000000000002</c:v>
                </c:pt>
                <c:pt idx="5">
                  <c:v>-3.6750000000000003</c:v>
                </c:pt>
                <c:pt idx="6">
                  <c:v>-3.5700000000000003</c:v>
                </c:pt>
                <c:pt idx="7">
                  <c:v>-3.4650000000000003</c:v>
                </c:pt>
                <c:pt idx="8">
                  <c:v>-3.3600000000000003</c:v>
                </c:pt>
                <c:pt idx="9">
                  <c:v>-3.2550000000000003</c:v>
                </c:pt>
                <c:pt idx="10">
                  <c:v>-3.1500000000000004</c:v>
                </c:pt>
                <c:pt idx="11">
                  <c:v>-3.0450000000000004</c:v>
                </c:pt>
                <c:pt idx="12">
                  <c:v>-2.9400000000000004</c:v>
                </c:pt>
                <c:pt idx="13">
                  <c:v>-2.8350000000000004</c:v>
                </c:pt>
                <c:pt idx="14">
                  <c:v>-2.7300000000000004</c:v>
                </c:pt>
                <c:pt idx="15">
                  <c:v>-2.6250000000000004</c:v>
                </c:pt>
                <c:pt idx="16">
                  <c:v>-2.5200000000000005</c:v>
                </c:pt>
                <c:pt idx="17">
                  <c:v>-2.415</c:v>
                </c:pt>
                <c:pt idx="18">
                  <c:v>-2.31</c:v>
                </c:pt>
                <c:pt idx="19">
                  <c:v>-2.2050000000000001</c:v>
                </c:pt>
                <c:pt idx="20">
                  <c:v>-2.1</c:v>
                </c:pt>
                <c:pt idx="21">
                  <c:v>-1.9950000000000001</c:v>
                </c:pt>
                <c:pt idx="22">
                  <c:v>-1.8900000000000001</c:v>
                </c:pt>
                <c:pt idx="23">
                  <c:v>-1.7850000000000001</c:v>
                </c:pt>
                <c:pt idx="24">
                  <c:v>-1.6800000000000002</c:v>
                </c:pt>
                <c:pt idx="25">
                  <c:v>-1.5750000000000002</c:v>
                </c:pt>
                <c:pt idx="26">
                  <c:v>-1.4700000000000002</c:v>
                </c:pt>
                <c:pt idx="27">
                  <c:v>-1.3650000000000002</c:v>
                </c:pt>
                <c:pt idx="28">
                  <c:v>-1.2600000000000002</c:v>
                </c:pt>
                <c:pt idx="29">
                  <c:v>-1.155</c:v>
                </c:pt>
                <c:pt idx="30">
                  <c:v>-1.05</c:v>
                </c:pt>
                <c:pt idx="31">
                  <c:v>-0.94500000000000006</c:v>
                </c:pt>
                <c:pt idx="32">
                  <c:v>-0.84000000000000008</c:v>
                </c:pt>
                <c:pt idx="33">
                  <c:v>-0.7350000000000001</c:v>
                </c:pt>
                <c:pt idx="34">
                  <c:v>-0.63000000000000012</c:v>
                </c:pt>
                <c:pt idx="35">
                  <c:v>-0.52500000000000002</c:v>
                </c:pt>
                <c:pt idx="36">
                  <c:v>-0.42000000000000004</c:v>
                </c:pt>
                <c:pt idx="37">
                  <c:v>-0.31500000000000006</c:v>
                </c:pt>
                <c:pt idx="38">
                  <c:v>-0.21000000000000002</c:v>
                </c:pt>
                <c:pt idx="39">
                  <c:v>-0.10500000000000001</c:v>
                </c:pt>
                <c:pt idx="40">
                  <c:v>0</c:v>
                </c:pt>
                <c:pt idx="41">
                  <c:v>4.4999999999999997E-3</c:v>
                </c:pt>
                <c:pt idx="42">
                  <c:v>8.9999999999999993E-3</c:v>
                </c:pt>
                <c:pt idx="43">
                  <c:v>1.3499999999999998E-2</c:v>
                </c:pt>
                <c:pt idx="44">
                  <c:v>1.7999999999999999E-2</c:v>
                </c:pt>
                <c:pt idx="45">
                  <c:v>2.2499999999999999E-2</c:v>
                </c:pt>
                <c:pt idx="46">
                  <c:v>2.6999999999999996E-2</c:v>
                </c:pt>
                <c:pt idx="47">
                  <c:v>3.15E-2</c:v>
                </c:pt>
                <c:pt idx="48">
                  <c:v>3.5999999999999997E-2</c:v>
                </c:pt>
                <c:pt idx="49">
                  <c:v>4.0499999999999994E-2</c:v>
                </c:pt>
                <c:pt idx="50">
                  <c:v>4.4999999999999998E-2</c:v>
                </c:pt>
                <c:pt idx="51">
                  <c:v>4.9499999999999995E-2</c:v>
                </c:pt>
                <c:pt idx="52">
                  <c:v>5.3999999999999992E-2</c:v>
                </c:pt>
                <c:pt idx="53">
                  <c:v>5.8499999999999996E-2</c:v>
                </c:pt>
                <c:pt idx="54">
                  <c:v>6.3E-2</c:v>
                </c:pt>
                <c:pt idx="55">
                  <c:v>6.7499999999999991E-2</c:v>
                </c:pt>
                <c:pt idx="56">
                  <c:v>7.1999999999999995E-2</c:v>
                </c:pt>
                <c:pt idx="57">
                  <c:v>7.6499999999999999E-2</c:v>
                </c:pt>
                <c:pt idx="58">
                  <c:v>8.0999999999999989E-2</c:v>
                </c:pt>
                <c:pt idx="59">
                  <c:v>8.5499999999999993E-2</c:v>
                </c:pt>
                <c:pt idx="60">
                  <c:v>0.09</c:v>
                </c:pt>
                <c:pt idx="61">
                  <c:v>9.4499999999999987E-2</c:v>
                </c:pt>
                <c:pt idx="62">
                  <c:v>9.8999999999999991E-2</c:v>
                </c:pt>
                <c:pt idx="63">
                  <c:v>0.10349999999999999</c:v>
                </c:pt>
                <c:pt idx="64">
                  <c:v>0.10799999999999998</c:v>
                </c:pt>
                <c:pt idx="65">
                  <c:v>0.11249999999999999</c:v>
                </c:pt>
                <c:pt idx="66">
                  <c:v>0.11699999999999999</c:v>
                </c:pt>
                <c:pt idx="67">
                  <c:v>0.1215</c:v>
                </c:pt>
                <c:pt idx="68">
                  <c:v>0.126</c:v>
                </c:pt>
                <c:pt idx="69">
                  <c:v>0.13049999999999998</c:v>
                </c:pt>
                <c:pt idx="70">
                  <c:v>0.13499999999999998</c:v>
                </c:pt>
                <c:pt idx="71">
                  <c:v>0.13949999999999999</c:v>
                </c:pt>
                <c:pt idx="72">
                  <c:v>0.14399999999999999</c:v>
                </c:pt>
                <c:pt idx="73">
                  <c:v>0.14849999999999999</c:v>
                </c:pt>
                <c:pt idx="74">
                  <c:v>0.153</c:v>
                </c:pt>
                <c:pt idx="75">
                  <c:v>0.1575</c:v>
                </c:pt>
                <c:pt idx="76">
                  <c:v>0.16199999999999998</c:v>
                </c:pt>
                <c:pt idx="77">
                  <c:v>0.16649999999999998</c:v>
                </c:pt>
                <c:pt idx="78">
                  <c:v>0.17099999999999999</c:v>
                </c:pt>
                <c:pt idx="79">
                  <c:v>0.17549999999999999</c:v>
                </c:pt>
                <c:pt idx="80">
                  <c:v>0.18</c:v>
                </c:pt>
              </c:numCache>
            </c:numRef>
          </c:xVal>
          <c:yVal>
            <c:numRef>
              <c:f>Calculation!$AE$74:$AE$154</c:f>
              <c:numCache>
                <c:formatCode>0</c:formatCode>
                <c:ptCount val="81"/>
                <c:pt idx="0">
                  <c:v>-160</c:v>
                </c:pt>
                <c:pt idx="1">
                  <c:v>-160</c:v>
                </c:pt>
                <c:pt idx="2">
                  <c:v>-160</c:v>
                </c:pt>
                <c:pt idx="3">
                  <c:v>-160</c:v>
                </c:pt>
                <c:pt idx="4">
                  <c:v>-160</c:v>
                </c:pt>
                <c:pt idx="5">
                  <c:v>-160</c:v>
                </c:pt>
                <c:pt idx="6">
                  <c:v>-160</c:v>
                </c:pt>
                <c:pt idx="7">
                  <c:v>-160</c:v>
                </c:pt>
                <c:pt idx="8">
                  <c:v>-160</c:v>
                </c:pt>
                <c:pt idx="9">
                  <c:v>-160</c:v>
                </c:pt>
                <c:pt idx="10">
                  <c:v>-160</c:v>
                </c:pt>
                <c:pt idx="11">
                  <c:v>-160</c:v>
                </c:pt>
                <c:pt idx="12">
                  <c:v>-160</c:v>
                </c:pt>
                <c:pt idx="13">
                  <c:v>-160</c:v>
                </c:pt>
                <c:pt idx="14">
                  <c:v>-160</c:v>
                </c:pt>
                <c:pt idx="15">
                  <c:v>-160</c:v>
                </c:pt>
                <c:pt idx="16">
                  <c:v>-160</c:v>
                </c:pt>
                <c:pt idx="17">
                  <c:v>-160</c:v>
                </c:pt>
                <c:pt idx="18">
                  <c:v>-160</c:v>
                </c:pt>
                <c:pt idx="19">
                  <c:v>-160</c:v>
                </c:pt>
                <c:pt idx="20">
                  <c:v>-160</c:v>
                </c:pt>
                <c:pt idx="21">
                  <c:v>-160</c:v>
                </c:pt>
                <c:pt idx="22">
                  <c:v>-160</c:v>
                </c:pt>
                <c:pt idx="23">
                  <c:v>-160</c:v>
                </c:pt>
                <c:pt idx="24">
                  <c:v>-160</c:v>
                </c:pt>
                <c:pt idx="25">
                  <c:v>-160</c:v>
                </c:pt>
                <c:pt idx="26">
                  <c:v>-156.79999617187502</c:v>
                </c:pt>
                <c:pt idx="27">
                  <c:v>-145.59999644531251</c:v>
                </c:pt>
                <c:pt idx="28">
                  <c:v>-134.39999671875003</c:v>
                </c:pt>
                <c:pt idx="29">
                  <c:v>-123.19999699218749</c:v>
                </c:pt>
                <c:pt idx="30">
                  <c:v>-111.99999726562501</c:v>
                </c:pt>
                <c:pt idx="31">
                  <c:v>-100.79999753906252</c:v>
                </c:pt>
                <c:pt idx="32">
                  <c:v>-89.599997812500007</c:v>
                </c:pt>
                <c:pt idx="33">
                  <c:v>-78.399998085937511</c:v>
                </c:pt>
                <c:pt idx="34">
                  <c:v>-67.199998359375016</c:v>
                </c:pt>
                <c:pt idx="35">
                  <c:v>-55.999998632812506</c:v>
                </c:pt>
                <c:pt idx="36">
                  <c:v>-44.799998906250003</c:v>
                </c:pt>
                <c:pt idx="37">
                  <c:v>-33.599999179687508</c:v>
                </c:pt>
                <c:pt idx="38">
                  <c:v>-22.399999453125002</c:v>
                </c:pt>
                <c:pt idx="39">
                  <c:v>-11.199999726562501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DA-4CB3-8F52-038B745F7DF1}"/>
            </c:ext>
          </c:extLst>
        </c:ser>
        <c:ser>
          <c:idx val="1"/>
          <c:order val="2"/>
          <c:spPr>
            <a:ln w="22225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Calculation!$AD$71:$AD$72</c:f>
              <c:numCache>
                <c:formatCode>0.00000</c:formatCode>
                <c:ptCount val="2"/>
                <c:pt idx="0">
                  <c:v>-3.5</c:v>
                </c:pt>
                <c:pt idx="1">
                  <c:v>-3.5</c:v>
                </c:pt>
              </c:numCache>
            </c:numRef>
          </c:xVal>
          <c:yVal>
            <c:numRef>
              <c:f>Calculation!$AC$71:$AC$72</c:f>
              <c:numCache>
                <c:formatCode>0</c:formatCode>
                <c:ptCount val="2"/>
                <c:pt idx="0">
                  <c:v>0</c:v>
                </c:pt>
                <c:pt idx="1">
                  <c:v>-160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DA-4CB3-8F52-038B745F7DF1}"/>
            </c:ext>
          </c:extLst>
        </c:ser>
        <c:ser>
          <c:idx val="3"/>
          <c:order val="3"/>
          <c:spPr>
            <a:ln w="22225">
              <a:solidFill>
                <a:srgbClr val="FF00FF"/>
              </a:solidFill>
              <a:prstDash val="dash"/>
            </a:ln>
          </c:spPr>
          <c:marker>
            <c:symbol val="none"/>
          </c:marker>
          <c:xVal>
            <c:numRef>
              <c:f>Calculation!$AF$71:$AF$72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Calculation!$AE$71:$AE$72</c:f>
              <c:numCache>
                <c:formatCode>0</c:formatCode>
                <c:ptCount val="2"/>
                <c:pt idx="0">
                  <c:v>-160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DA-4CB3-8F52-038B745F7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99904"/>
        <c:axId val="179102080"/>
      </c:scatterChart>
      <c:valAx>
        <c:axId val="179099904"/>
        <c:scaling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/>
                  <a:t>Относительная</a:t>
                </a:r>
                <a:r>
                  <a:rPr lang="ru-RU" sz="1200" baseline="0"/>
                  <a:t> деформация, х10</a:t>
                </a:r>
                <a:r>
                  <a:rPr lang="ru-RU" sz="1200" baseline="30000"/>
                  <a:t>-3</a:t>
                </a:r>
                <a:endParaRPr lang="en-US" sz="1200" baseline="30000"/>
              </a:p>
            </c:rich>
          </c:tx>
          <c:layout>
            <c:manualLayout>
              <c:xMode val="edge"/>
              <c:yMode val="edge"/>
              <c:x val="0.36406339869281046"/>
              <c:y val="0.91698641975308637"/>
            </c:manualLayout>
          </c:layout>
          <c:overlay val="0"/>
        </c:title>
        <c:numFmt formatCode="0.00" sourceLinked="0"/>
        <c:majorTickMark val="none"/>
        <c:minorTickMark val="none"/>
        <c:tickLblPos val="low"/>
        <c:spPr>
          <a:ln w="12700"/>
        </c:spPr>
        <c:crossAx val="179102080"/>
        <c:crosses val="autoZero"/>
        <c:crossBetween val="midCat"/>
      </c:valAx>
      <c:valAx>
        <c:axId val="17910208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 sz="1200"/>
                  <a:t>Напряжения,</a:t>
                </a:r>
                <a:r>
                  <a:rPr lang="ru-RU" sz="1200" baseline="0"/>
                  <a:t> кгс/см</a:t>
                </a:r>
                <a:r>
                  <a:rPr lang="ru-RU" sz="1200" baseline="30000"/>
                  <a:t>2</a:t>
                </a:r>
              </a:p>
            </c:rich>
          </c:tx>
          <c:layout>
            <c:manualLayout>
              <c:xMode val="edge"/>
              <c:yMode val="edge"/>
              <c:x val="1.9104411764705884E-2"/>
              <c:y val="0.24806512345679013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ln w="12700"/>
        </c:spPr>
        <c:crossAx val="179099904"/>
        <c:crosses val="autoZero"/>
        <c:crossBetween val="midCat"/>
      </c:valAx>
      <c:spPr>
        <a:pattFill prst="dkUpDiag">
          <a:fgClr>
            <a:schemeClr val="bg1">
              <a:lumMod val="95000"/>
            </a:schemeClr>
          </a:fgClr>
          <a:bgClr>
            <a:schemeClr val="bg1"/>
          </a:bgClr>
        </a:pattFill>
        <a:ln>
          <a:noFill/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lt1">
          <a:lumMod val="5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aseline="0"/>
              <a:t>Диаграмма деформирования ненапрягаемой арматуры</a:t>
            </a:r>
          </a:p>
        </c:rich>
      </c:tx>
      <c:layout>
        <c:manualLayout>
          <c:xMode val="edge"/>
          <c:yMode val="edge"/>
          <c:x val="0.19429722222222223"/>
          <c:y val="1.17592592592592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3514705882353"/>
          <c:y val="0.11647516339869281"/>
          <c:w val="0.83363529411764703"/>
          <c:h val="0.7155222222222221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  <a:effectLst>
              <a:outerShdw blurRad="50800" dist="38100" dir="8100000" algn="tr" rotWithShape="0">
                <a:srgbClr val="000000">
                  <a:alpha val="40000"/>
                </a:srgbClr>
              </a:outerShdw>
            </a:effectLst>
          </c:spPr>
          <c:marker>
            <c:symbol val="circle"/>
            <c:size val="9"/>
            <c:spPr>
              <a:solidFill>
                <a:srgbClr val="FFFF00"/>
              </a:solidFill>
              <a:ln w="22225">
                <a:solidFill>
                  <a:srgbClr val="C00000"/>
                </a:solidFill>
              </a:ln>
              <a:effectLst>
                <a:outerShdw blurRad="50800" dist="38100" dir="8100000" algn="tr" rotWithShape="0">
                  <a:srgbClr val="000000">
                    <a:alpha val="40000"/>
                  </a:srgbClr>
                </a:outerShdw>
              </a:effectLst>
            </c:spPr>
          </c:marker>
          <c:xVal>
            <c:numRef>
              <c:f>Calculation!$AG$67:$AG$72</c:f>
              <c:numCache>
                <c:formatCode>0.00</c:formatCode>
                <c:ptCount val="6"/>
                <c:pt idx="0">
                  <c:v>1.7750000000000001</c:v>
                </c:pt>
                <c:pt idx="1">
                  <c:v>1.7750000000000001</c:v>
                </c:pt>
                <c:pt idx="2">
                  <c:v>25</c:v>
                </c:pt>
                <c:pt idx="3">
                  <c:v>-25</c:v>
                </c:pt>
                <c:pt idx="4">
                  <c:v>-1.7750000000000001</c:v>
                </c:pt>
                <c:pt idx="5">
                  <c:v>-1.7750000000000001</c:v>
                </c:pt>
              </c:numCache>
            </c:numRef>
          </c:xVal>
          <c:yVal>
            <c:numRef>
              <c:f>Calculation!$AH$67:$AH$72</c:f>
              <c:numCache>
                <c:formatCode>0</c:formatCode>
                <c:ptCount val="6"/>
                <c:pt idx="0">
                  <c:v>3550</c:v>
                </c:pt>
                <c:pt idx="1">
                  <c:v>3550</c:v>
                </c:pt>
                <c:pt idx="2">
                  <c:v>3550</c:v>
                </c:pt>
                <c:pt idx="3">
                  <c:v>-3550</c:v>
                </c:pt>
                <c:pt idx="4">
                  <c:v>-3550</c:v>
                </c:pt>
                <c:pt idx="5">
                  <c:v>-3550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1-4554-B499-7CB1BFFE0E2A}"/>
            </c:ext>
          </c:extLst>
        </c:ser>
        <c:ser>
          <c:idx val="2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Calculation!$AF$74:$AF$154</c:f>
              <c:numCache>
                <c:formatCode>0.00</c:formatCode>
                <c:ptCount val="81"/>
                <c:pt idx="0">
                  <c:v>-26.25</c:v>
                </c:pt>
                <c:pt idx="1">
                  <c:v>-24.618333333333332</c:v>
                </c:pt>
                <c:pt idx="2">
                  <c:v>-22.986666666666668</c:v>
                </c:pt>
                <c:pt idx="3">
                  <c:v>-21.355</c:v>
                </c:pt>
                <c:pt idx="4">
                  <c:v>-19.723333333333333</c:v>
                </c:pt>
                <c:pt idx="5">
                  <c:v>-18.091666666666669</c:v>
                </c:pt>
                <c:pt idx="6">
                  <c:v>-16.46</c:v>
                </c:pt>
                <c:pt idx="7">
                  <c:v>-14.828333333333335</c:v>
                </c:pt>
                <c:pt idx="8">
                  <c:v>-13.196666666666667</c:v>
                </c:pt>
                <c:pt idx="9">
                  <c:v>-11.565000000000001</c:v>
                </c:pt>
                <c:pt idx="10">
                  <c:v>-9.9333333333333353</c:v>
                </c:pt>
                <c:pt idx="11">
                  <c:v>-8.3016666666666676</c:v>
                </c:pt>
                <c:pt idx="12">
                  <c:v>-6.6700000000000008</c:v>
                </c:pt>
                <c:pt idx="13">
                  <c:v>-5.038333333333334</c:v>
                </c:pt>
                <c:pt idx="14">
                  <c:v>-3.4066666666666672</c:v>
                </c:pt>
                <c:pt idx="15">
                  <c:v>-1.7750000000000001</c:v>
                </c:pt>
                <c:pt idx="16">
                  <c:v>-1.7750000000000001</c:v>
                </c:pt>
                <c:pt idx="17">
                  <c:v>-1.7750000000000001</c:v>
                </c:pt>
                <c:pt idx="18">
                  <c:v>-1.7750000000000001</c:v>
                </c:pt>
                <c:pt idx="19">
                  <c:v>-1.7750000000000001</c:v>
                </c:pt>
                <c:pt idx="20">
                  <c:v>-1.7750000000000001</c:v>
                </c:pt>
                <c:pt idx="21">
                  <c:v>-1.7750000000000001</c:v>
                </c:pt>
                <c:pt idx="22">
                  <c:v>-1.7750000000000001</c:v>
                </c:pt>
                <c:pt idx="23">
                  <c:v>-1.7750000000000001</c:v>
                </c:pt>
                <c:pt idx="24">
                  <c:v>-1.7750000000000001</c:v>
                </c:pt>
                <c:pt idx="25">
                  <c:v>-1.7750000000000001</c:v>
                </c:pt>
                <c:pt idx="26">
                  <c:v>-1.7750000000000001</c:v>
                </c:pt>
                <c:pt idx="27">
                  <c:v>-1.7750000000000001</c:v>
                </c:pt>
                <c:pt idx="28">
                  <c:v>-1.7750000000000001</c:v>
                </c:pt>
                <c:pt idx="29">
                  <c:v>-1.7750000000000001</c:v>
                </c:pt>
                <c:pt idx="30">
                  <c:v>-1.7750000000000001</c:v>
                </c:pt>
                <c:pt idx="31">
                  <c:v>-1.5975000000000001</c:v>
                </c:pt>
                <c:pt idx="32">
                  <c:v>-1.4200000000000002</c:v>
                </c:pt>
                <c:pt idx="33">
                  <c:v>-1.2425000000000002</c:v>
                </c:pt>
                <c:pt idx="34">
                  <c:v>-1.0650000000000002</c:v>
                </c:pt>
                <c:pt idx="35">
                  <c:v>-0.88750000000000007</c:v>
                </c:pt>
                <c:pt idx="36">
                  <c:v>-0.71000000000000008</c:v>
                </c:pt>
                <c:pt idx="37">
                  <c:v>-0.53250000000000008</c:v>
                </c:pt>
                <c:pt idx="38">
                  <c:v>-0.35500000000000004</c:v>
                </c:pt>
                <c:pt idx="39">
                  <c:v>-0.17750000000000002</c:v>
                </c:pt>
                <c:pt idx="40">
                  <c:v>0</c:v>
                </c:pt>
                <c:pt idx="41">
                  <c:v>0.17750000000000002</c:v>
                </c:pt>
                <c:pt idx="42">
                  <c:v>0.35500000000000004</c:v>
                </c:pt>
                <c:pt idx="43">
                  <c:v>0.53250000000000008</c:v>
                </c:pt>
                <c:pt idx="44">
                  <c:v>0.71000000000000008</c:v>
                </c:pt>
                <c:pt idx="45">
                  <c:v>0.88750000000000007</c:v>
                </c:pt>
                <c:pt idx="46">
                  <c:v>1.0650000000000002</c:v>
                </c:pt>
                <c:pt idx="47">
                  <c:v>1.2425000000000002</c:v>
                </c:pt>
                <c:pt idx="48">
                  <c:v>1.4200000000000002</c:v>
                </c:pt>
                <c:pt idx="49">
                  <c:v>1.5975000000000001</c:v>
                </c:pt>
                <c:pt idx="50">
                  <c:v>1.7750000000000001</c:v>
                </c:pt>
                <c:pt idx="51">
                  <c:v>1.7750000000000001</c:v>
                </c:pt>
                <c:pt idx="52">
                  <c:v>1.7750000000000001</c:v>
                </c:pt>
                <c:pt idx="53">
                  <c:v>1.7750000000000001</c:v>
                </c:pt>
                <c:pt idx="54">
                  <c:v>1.7750000000000001</c:v>
                </c:pt>
                <c:pt idx="55">
                  <c:v>1.7750000000000001</c:v>
                </c:pt>
                <c:pt idx="56">
                  <c:v>1.7750000000000001</c:v>
                </c:pt>
                <c:pt idx="57">
                  <c:v>1.7750000000000001</c:v>
                </c:pt>
                <c:pt idx="58">
                  <c:v>1.7750000000000001</c:v>
                </c:pt>
                <c:pt idx="59">
                  <c:v>1.7750000000000001</c:v>
                </c:pt>
                <c:pt idx="60">
                  <c:v>1.7750000000000001</c:v>
                </c:pt>
                <c:pt idx="61">
                  <c:v>1.7750000000000001</c:v>
                </c:pt>
                <c:pt idx="62">
                  <c:v>1.7750000000000001</c:v>
                </c:pt>
                <c:pt idx="63">
                  <c:v>1.7750000000000001</c:v>
                </c:pt>
                <c:pt idx="64">
                  <c:v>1.7750000000000001</c:v>
                </c:pt>
                <c:pt idx="65">
                  <c:v>1.7750000000000001</c:v>
                </c:pt>
                <c:pt idx="66">
                  <c:v>3.4066666666666672</c:v>
                </c:pt>
                <c:pt idx="67">
                  <c:v>5.038333333333334</c:v>
                </c:pt>
                <c:pt idx="68">
                  <c:v>6.6700000000000008</c:v>
                </c:pt>
                <c:pt idx="69">
                  <c:v>8.3016666666666676</c:v>
                </c:pt>
                <c:pt idx="70">
                  <c:v>9.9333333333333353</c:v>
                </c:pt>
                <c:pt idx="71">
                  <c:v>11.565000000000001</c:v>
                </c:pt>
                <c:pt idx="72">
                  <c:v>13.196666666666667</c:v>
                </c:pt>
                <c:pt idx="73">
                  <c:v>14.828333333333335</c:v>
                </c:pt>
                <c:pt idx="74">
                  <c:v>16.46</c:v>
                </c:pt>
                <c:pt idx="75">
                  <c:v>18.091666666666669</c:v>
                </c:pt>
                <c:pt idx="76">
                  <c:v>19.723333333333333</c:v>
                </c:pt>
                <c:pt idx="77">
                  <c:v>21.355</c:v>
                </c:pt>
                <c:pt idx="78">
                  <c:v>22.986666666666668</c:v>
                </c:pt>
                <c:pt idx="79">
                  <c:v>24.618333333333332</c:v>
                </c:pt>
                <c:pt idx="80">
                  <c:v>26.25</c:v>
                </c:pt>
              </c:numCache>
            </c:numRef>
          </c:xVal>
          <c:yVal>
            <c:numRef>
              <c:f>Calculation!$AG$74:$AG$154</c:f>
              <c:numCache>
                <c:formatCode>0</c:formatCode>
                <c:ptCount val="81"/>
                <c:pt idx="0">
                  <c:v>-3550</c:v>
                </c:pt>
                <c:pt idx="1">
                  <c:v>-3550</c:v>
                </c:pt>
                <c:pt idx="2">
                  <c:v>-3550</c:v>
                </c:pt>
                <c:pt idx="3">
                  <c:v>-3550</c:v>
                </c:pt>
                <c:pt idx="4">
                  <c:v>-3550</c:v>
                </c:pt>
                <c:pt idx="5">
                  <c:v>-3550</c:v>
                </c:pt>
                <c:pt idx="6">
                  <c:v>-3550</c:v>
                </c:pt>
                <c:pt idx="7">
                  <c:v>-3550</c:v>
                </c:pt>
                <c:pt idx="8">
                  <c:v>-3550</c:v>
                </c:pt>
                <c:pt idx="9">
                  <c:v>-3550</c:v>
                </c:pt>
                <c:pt idx="10">
                  <c:v>-3550</c:v>
                </c:pt>
                <c:pt idx="11">
                  <c:v>-3550</c:v>
                </c:pt>
                <c:pt idx="12">
                  <c:v>-3550</c:v>
                </c:pt>
                <c:pt idx="13">
                  <c:v>-3550</c:v>
                </c:pt>
                <c:pt idx="14">
                  <c:v>-3550</c:v>
                </c:pt>
                <c:pt idx="15">
                  <c:v>-3550</c:v>
                </c:pt>
                <c:pt idx="16">
                  <c:v>-3550</c:v>
                </c:pt>
                <c:pt idx="17">
                  <c:v>-3550</c:v>
                </c:pt>
                <c:pt idx="18">
                  <c:v>-3550</c:v>
                </c:pt>
                <c:pt idx="19">
                  <c:v>-3550</c:v>
                </c:pt>
                <c:pt idx="20">
                  <c:v>-3550</c:v>
                </c:pt>
                <c:pt idx="21">
                  <c:v>-3550</c:v>
                </c:pt>
                <c:pt idx="22">
                  <c:v>-3550</c:v>
                </c:pt>
                <c:pt idx="23">
                  <c:v>-3550</c:v>
                </c:pt>
                <c:pt idx="24">
                  <c:v>-3550</c:v>
                </c:pt>
                <c:pt idx="25">
                  <c:v>-3550</c:v>
                </c:pt>
                <c:pt idx="26">
                  <c:v>-3550</c:v>
                </c:pt>
                <c:pt idx="27">
                  <c:v>-3550</c:v>
                </c:pt>
                <c:pt idx="28">
                  <c:v>-3550</c:v>
                </c:pt>
                <c:pt idx="29">
                  <c:v>-3550</c:v>
                </c:pt>
                <c:pt idx="30">
                  <c:v>-3550</c:v>
                </c:pt>
                <c:pt idx="31">
                  <c:v>-3195.0000000000005</c:v>
                </c:pt>
                <c:pt idx="32">
                  <c:v>-2840.0000000000005</c:v>
                </c:pt>
                <c:pt idx="33">
                  <c:v>-2485.0000000000005</c:v>
                </c:pt>
                <c:pt idx="34">
                  <c:v>-2130.0000000000005</c:v>
                </c:pt>
                <c:pt idx="35">
                  <c:v>-1775</c:v>
                </c:pt>
                <c:pt idx="36">
                  <c:v>-1420.0000000000002</c:v>
                </c:pt>
                <c:pt idx="37">
                  <c:v>-1065.0000000000002</c:v>
                </c:pt>
                <c:pt idx="38">
                  <c:v>-710.00000000000011</c:v>
                </c:pt>
                <c:pt idx="39">
                  <c:v>-355.00000000000006</c:v>
                </c:pt>
                <c:pt idx="40">
                  <c:v>0</c:v>
                </c:pt>
                <c:pt idx="41">
                  <c:v>355.00000000000006</c:v>
                </c:pt>
                <c:pt idx="42">
                  <c:v>710.00000000000011</c:v>
                </c:pt>
                <c:pt idx="43">
                  <c:v>1065.0000000000002</c:v>
                </c:pt>
                <c:pt idx="44">
                  <c:v>1420.0000000000002</c:v>
                </c:pt>
                <c:pt idx="45">
                  <c:v>1775</c:v>
                </c:pt>
                <c:pt idx="46">
                  <c:v>2130.0000000000005</c:v>
                </c:pt>
                <c:pt idx="47">
                  <c:v>2485.0000000000005</c:v>
                </c:pt>
                <c:pt idx="48">
                  <c:v>2840.0000000000005</c:v>
                </c:pt>
                <c:pt idx="49">
                  <c:v>3195.0000000000005</c:v>
                </c:pt>
                <c:pt idx="50">
                  <c:v>3550</c:v>
                </c:pt>
                <c:pt idx="51">
                  <c:v>3550</c:v>
                </c:pt>
                <c:pt idx="52">
                  <c:v>3550</c:v>
                </c:pt>
                <c:pt idx="53">
                  <c:v>3550</c:v>
                </c:pt>
                <c:pt idx="54">
                  <c:v>3550</c:v>
                </c:pt>
                <c:pt idx="55">
                  <c:v>3550</c:v>
                </c:pt>
                <c:pt idx="56">
                  <c:v>3550</c:v>
                </c:pt>
                <c:pt idx="57">
                  <c:v>3550</c:v>
                </c:pt>
                <c:pt idx="58">
                  <c:v>3550</c:v>
                </c:pt>
                <c:pt idx="59">
                  <c:v>3550</c:v>
                </c:pt>
                <c:pt idx="60">
                  <c:v>3550</c:v>
                </c:pt>
                <c:pt idx="61">
                  <c:v>3550</c:v>
                </c:pt>
                <c:pt idx="62">
                  <c:v>3550</c:v>
                </c:pt>
                <c:pt idx="63">
                  <c:v>3550</c:v>
                </c:pt>
                <c:pt idx="64">
                  <c:v>3550</c:v>
                </c:pt>
                <c:pt idx="65">
                  <c:v>3550</c:v>
                </c:pt>
                <c:pt idx="66">
                  <c:v>3550</c:v>
                </c:pt>
                <c:pt idx="67">
                  <c:v>3550</c:v>
                </c:pt>
                <c:pt idx="68">
                  <c:v>3550</c:v>
                </c:pt>
                <c:pt idx="69">
                  <c:v>3550</c:v>
                </c:pt>
                <c:pt idx="70">
                  <c:v>3550</c:v>
                </c:pt>
                <c:pt idx="71">
                  <c:v>3550</c:v>
                </c:pt>
                <c:pt idx="72">
                  <c:v>3550</c:v>
                </c:pt>
                <c:pt idx="73">
                  <c:v>3550</c:v>
                </c:pt>
                <c:pt idx="74">
                  <c:v>3550</c:v>
                </c:pt>
                <c:pt idx="75">
                  <c:v>3550</c:v>
                </c:pt>
                <c:pt idx="76">
                  <c:v>3550</c:v>
                </c:pt>
                <c:pt idx="77">
                  <c:v>3550</c:v>
                </c:pt>
                <c:pt idx="78">
                  <c:v>3550</c:v>
                </c:pt>
                <c:pt idx="79">
                  <c:v>3550</c:v>
                </c:pt>
                <c:pt idx="80">
                  <c:v>3550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1-4554-B499-7CB1BFFE0E2A}"/>
            </c:ext>
          </c:extLst>
        </c:ser>
        <c:ser>
          <c:idx val="1"/>
          <c:order val="2"/>
          <c:spPr>
            <a:ln w="22225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Calculation!$AJ$66:$AJ$67</c:f>
              <c:numCache>
                <c:formatCode>0.00</c:formatCode>
                <c:ptCount val="2"/>
                <c:pt idx="0">
                  <c:v>-25</c:v>
                </c:pt>
                <c:pt idx="1">
                  <c:v>-25</c:v>
                </c:pt>
              </c:numCache>
            </c:numRef>
          </c:xVal>
          <c:yVal>
            <c:numRef>
              <c:f>Calculation!$AI$66:$AI$67</c:f>
              <c:numCache>
                <c:formatCode>0</c:formatCode>
                <c:ptCount val="2"/>
                <c:pt idx="0">
                  <c:v>0</c:v>
                </c:pt>
                <c:pt idx="1">
                  <c:v>-3550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C1-4554-B499-7CB1BFFE0E2A}"/>
            </c:ext>
          </c:extLst>
        </c:ser>
        <c:ser>
          <c:idx val="3"/>
          <c:order val="3"/>
          <c:spPr>
            <a:ln w="22225">
              <a:solidFill>
                <a:srgbClr val="FF00FF"/>
              </a:solidFill>
              <a:prstDash val="dash"/>
            </a:ln>
          </c:spPr>
          <c:marker>
            <c:symbol val="none"/>
          </c:marker>
          <c:xVal>
            <c:numRef>
              <c:f>Calculation!$AJ$68:$AJ$69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Calculation!$AI$68:$AI$69</c:f>
              <c:numCache>
                <c:formatCode>0</c:formatCode>
                <c:ptCount val="2"/>
                <c:pt idx="0">
                  <c:v>3550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C1-4554-B499-7CB1BFFE0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66720"/>
        <c:axId val="180372992"/>
      </c:scatterChart>
      <c:valAx>
        <c:axId val="180366720"/>
        <c:scaling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/>
                  <a:t>Относительная</a:t>
                </a:r>
                <a:r>
                  <a:rPr lang="ru-RU" sz="1200" baseline="0"/>
                  <a:t> деформация, х10</a:t>
                </a:r>
                <a:r>
                  <a:rPr lang="ru-RU" sz="1200" baseline="30000"/>
                  <a:t>-3</a:t>
                </a:r>
                <a:endParaRPr lang="en-US" sz="1200" baseline="30000"/>
              </a:p>
            </c:rich>
          </c:tx>
          <c:layout>
            <c:manualLayout>
              <c:xMode val="edge"/>
              <c:yMode val="edge"/>
              <c:x val="0.35991307189542482"/>
              <c:y val="0.92090617283950615"/>
            </c:manualLayout>
          </c:layout>
          <c:overlay val="0"/>
        </c:title>
        <c:numFmt formatCode="0.0" sourceLinked="0"/>
        <c:majorTickMark val="none"/>
        <c:minorTickMark val="none"/>
        <c:tickLblPos val="low"/>
        <c:spPr>
          <a:ln w="12700"/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80372992"/>
        <c:crosses val="autoZero"/>
        <c:crossBetween val="midCat"/>
        <c:majorUnit val="5"/>
      </c:valAx>
      <c:valAx>
        <c:axId val="18037299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 sz="1200"/>
                  <a:t>Напряжения,</a:t>
                </a:r>
                <a:r>
                  <a:rPr lang="ru-RU" sz="1200" baseline="0"/>
                  <a:t> кгс/см</a:t>
                </a:r>
                <a:r>
                  <a:rPr lang="ru-RU" sz="1200" baseline="30000"/>
                  <a:t>2</a:t>
                </a:r>
              </a:p>
            </c:rich>
          </c:tx>
          <c:layout>
            <c:manualLayout>
              <c:xMode val="edge"/>
              <c:yMode val="edge"/>
              <c:x val="1.7029248366013078E-2"/>
              <c:y val="0.24645123456790125"/>
            </c:manualLayout>
          </c:layout>
          <c:overlay val="0"/>
        </c:title>
        <c:numFmt formatCode="0" sourceLinked="1"/>
        <c:majorTickMark val="none"/>
        <c:minorTickMark val="none"/>
        <c:tickLblPos val="low"/>
        <c:spPr>
          <a:ln w="12700"/>
        </c:spPr>
        <c:crossAx val="180366720"/>
        <c:crosses val="autoZero"/>
        <c:crossBetween val="midCat"/>
      </c:valAx>
      <c:spPr>
        <a:pattFill prst="dkUpDiag">
          <a:fgClr>
            <a:schemeClr val="bg1">
              <a:lumMod val="95000"/>
            </a:schemeClr>
          </a:fgClr>
          <a:bgClr>
            <a:schemeClr val="bg1"/>
          </a:bgClr>
        </a:pattFill>
        <a:ln>
          <a:noFill/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lt1">
          <a:lumMod val="5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19</xdr:row>
          <xdr:rowOff>133350</xdr:rowOff>
        </xdr:from>
        <xdr:to>
          <xdr:col>18</xdr:col>
          <xdr:colOff>866775</xdr:colOff>
          <xdr:row>21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 пакетный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23</xdr:row>
          <xdr:rowOff>0</xdr:rowOff>
        </xdr:from>
        <xdr:to>
          <xdr:col>18</xdr:col>
          <xdr:colOff>857250</xdr:colOff>
          <xdr:row>25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Использовать текущие параметры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76200</xdr:colOff>
      <xdr:row>2</xdr:row>
      <xdr:rowOff>0</xdr:rowOff>
    </xdr:from>
    <xdr:to>
      <xdr:col>19</xdr:col>
      <xdr:colOff>90726</xdr:colOff>
      <xdr:row>17</xdr:row>
      <xdr:rowOff>161925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87" t="6498" r="25179" b="8571"/>
        <a:stretch/>
      </xdr:blipFill>
      <xdr:spPr>
        <a:xfrm>
          <a:off x="14601825" y="628650"/>
          <a:ext cx="2652951" cy="3019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33337</xdr:rowOff>
    </xdr:from>
    <xdr:to>
      <xdr:col>9</xdr:col>
      <xdr:colOff>304800</xdr:colOff>
      <xdr:row>16</xdr:row>
      <xdr:rowOff>109537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466724</xdr:colOff>
      <xdr:row>2</xdr:row>
      <xdr:rowOff>4762</xdr:rowOff>
    </xdr:from>
    <xdr:to>
      <xdr:col>22</xdr:col>
      <xdr:colOff>571499</xdr:colOff>
      <xdr:row>16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19050</xdr:colOff>
          <xdr:row>31</xdr:row>
          <xdr:rowOff>76199</xdr:rowOff>
        </xdr:from>
        <xdr:to>
          <xdr:col>54</xdr:col>
          <xdr:colOff>451125</xdr:colOff>
          <xdr:row>50</xdr:row>
          <xdr:rowOff>164699</xdr:rowOff>
        </xdr:to>
        <xdr:grpSp>
          <xdr:nvGrpSpPr>
            <xdr:cNvPr id="3" name="Группа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12954000" y="5991224"/>
              <a:ext cx="2880000" cy="3708000"/>
              <a:chOff x="25117425" y="5991225"/>
              <a:chExt cx="2340000" cy="3667125"/>
            </a:xfrm>
          </xdr:grpSpPr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300-000017040000}"/>
                  </a:ext>
                </a:extLst>
              </xdr:cNvPr>
              <xdr:cNvSpPr/>
            </xdr:nvSpPr>
            <xdr:spPr bwMode="auto">
              <a:xfrm>
                <a:off x="25117425" y="6463393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напряжения в арматуре</a:t>
                </a:r>
              </a:p>
            </xdr:txBody>
          </xdr:sp>
          <xdr:sp macro="" textlink="">
            <xdr:nvSpPr>
              <xdr:cNvPr id="1056" name="Button 32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300-000020040000}"/>
                  </a:ext>
                </a:extLst>
              </xdr:cNvPr>
              <xdr:cNvSpPr/>
            </xdr:nvSpPr>
            <xdr:spPr bwMode="auto">
              <a:xfrm>
                <a:off x="25117425" y="5991225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напряжения в бетоне</a:t>
                </a:r>
              </a:p>
            </xdr:txBody>
          </xdr:sp>
          <xdr:sp macro="" textlink="">
            <xdr:nvSpPr>
              <xdr:cNvPr id="1066" name="Button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300-00002A040000}"/>
                  </a:ext>
                </a:extLst>
              </xdr:cNvPr>
              <xdr:cNvSpPr/>
            </xdr:nvSpPr>
            <xdr:spPr bwMode="auto">
              <a:xfrm>
                <a:off x="25117425" y="7879897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относительные</a:t>
                </a:r>
              </a:p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деформации в элементах</a:t>
                </a:r>
              </a:p>
            </xdr:txBody>
          </xdr:sp>
          <xdr:sp macro="" textlink="">
            <xdr:nvSpPr>
              <xdr:cNvPr id="1076" name="Button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300-000034040000}"/>
                  </a:ext>
                </a:extLst>
              </xdr:cNvPr>
              <xdr:cNvSpPr/>
            </xdr:nvSpPr>
            <xdr:spPr bwMode="auto">
              <a:xfrm>
                <a:off x="25117425" y="8352065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относительные         деформации в точках</a:t>
                </a:r>
              </a:p>
            </xdr:txBody>
          </xdr:sp>
          <xdr:sp macro="" textlink="">
            <xdr:nvSpPr>
              <xdr:cNvPr id="1077" name="Button 53" hidden="1">
                <a:extLst>
                  <a:ext uri="{63B3BB69-23CF-44E3-9099-C40C66FF867C}">
                    <a14:compatExt spid="_x0000_s1077"/>
                  </a:ext>
                  <a:ext uri="{FF2B5EF4-FFF2-40B4-BE49-F238E27FC236}">
                    <a16:creationId xmlns:a16="http://schemas.microsoft.com/office/drawing/2014/main" id="{00000000-0008-0000-0300-000035040000}"/>
                  </a:ext>
                </a:extLst>
              </xdr:cNvPr>
              <xdr:cNvSpPr/>
            </xdr:nvSpPr>
            <xdr:spPr bwMode="auto">
              <a:xfrm>
                <a:off x="25117425" y="7407729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напряжения в точках</a:t>
                </a:r>
              </a:p>
            </xdr:txBody>
          </xdr:sp>
          <xdr:sp macro="" textlink="">
            <xdr:nvSpPr>
              <xdr:cNvPr id="1079" name="Button 55" hidden="1">
                <a:extLst>
                  <a:ext uri="{63B3BB69-23CF-44E3-9099-C40C66FF867C}">
                    <a14:compatExt spid="_x0000_s1079"/>
                  </a:ext>
                  <a:ext uri="{FF2B5EF4-FFF2-40B4-BE49-F238E27FC236}">
                    <a16:creationId xmlns:a16="http://schemas.microsoft.com/office/drawing/2014/main" id="{00000000-0008-0000-0300-000037040000}"/>
                  </a:ext>
                </a:extLst>
              </xdr:cNvPr>
              <xdr:cNvSpPr/>
            </xdr:nvSpPr>
            <xdr:spPr bwMode="auto">
              <a:xfrm>
                <a:off x="25117425" y="8824233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усилия в арматуре, тс</a:t>
                </a:r>
              </a:p>
            </xdr:txBody>
          </xdr:sp>
          <xdr:sp macro="" textlink="">
            <xdr:nvSpPr>
              <xdr:cNvPr id="1086" name="Button 62" hidden="1">
                <a:extLst>
                  <a:ext uri="{63B3BB69-23CF-44E3-9099-C40C66FF867C}">
                    <a14:compatExt spid="_x0000_s1086"/>
                  </a:ext>
                  <a:ext uri="{FF2B5EF4-FFF2-40B4-BE49-F238E27FC236}">
                    <a16:creationId xmlns:a16="http://schemas.microsoft.com/office/drawing/2014/main" id="{00000000-0008-0000-0300-00003E040000}"/>
                  </a:ext>
                </a:extLst>
              </xdr:cNvPr>
              <xdr:cNvSpPr/>
            </xdr:nvSpPr>
            <xdr:spPr bwMode="auto">
              <a:xfrm>
                <a:off x="25117425" y="9296400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усилия в          пользовательском материале, тс</a:t>
                </a:r>
              </a:p>
            </xdr:txBody>
          </xdr:sp>
          <xdr:sp macro="" textlink="">
            <xdr:nvSpPr>
              <xdr:cNvPr id="1090" name="Button 66" hidden="1">
                <a:extLst>
                  <a:ext uri="{63B3BB69-23CF-44E3-9099-C40C66FF867C}">
                    <a14:compatExt spid="_x0000_s1090"/>
                  </a:ext>
                  <a:ext uri="{FF2B5EF4-FFF2-40B4-BE49-F238E27FC236}">
                    <a16:creationId xmlns:a16="http://schemas.microsoft.com/office/drawing/2014/main" id="{00000000-0008-0000-0300-000042040000}"/>
                  </a:ext>
                </a:extLst>
              </xdr:cNvPr>
              <xdr:cNvSpPr/>
            </xdr:nvSpPr>
            <xdr:spPr bwMode="auto">
              <a:xfrm>
                <a:off x="25117425" y="6935561"/>
                <a:ext cx="2340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Отобразить напряжения в пользовательском материале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209550</xdr:colOff>
          <xdr:row>31</xdr:row>
          <xdr:rowOff>76199</xdr:rowOff>
        </xdr:from>
        <xdr:to>
          <xdr:col>60</xdr:col>
          <xdr:colOff>3450</xdr:colOff>
          <xdr:row>50</xdr:row>
          <xdr:rowOff>165299</xdr:rowOff>
        </xdr:to>
        <xdr:grpSp>
          <xdr:nvGrpSpPr>
            <xdr:cNvPr id="7" name="Группа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pSpPr/>
          </xdr:nvGrpSpPr>
          <xdr:grpSpPr>
            <a:xfrm>
              <a:off x="16240125" y="5991224"/>
              <a:ext cx="2880000" cy="3708600"/>
              <a:chOff x="27822525" y="5981699"/>
              <a:chExt cx="2520000" cy="3708600"/>
            </a:xfrm>
          </xdr:grpSpPr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300-000015040000}"/>
                  </a:ext>
                </a:extLst>
              </xdr:cNvPr>
              <xdr:cNvSpPr/>
            </xdr:nvSpPr>
            <xdr:spPr bwMode="auto">
              <a:xfrm>
                <a:off x="27822525" y="59816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Показать сжатую зону сечения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300-00001C040000}"/>
                  </a:ext>
                </a:extLst>
              </xdr:cNvPr>
              <xdr:cNvSpPr/>
            </xdr:nvSpPr>
            <xdr:spPr bwMode="auto">
              <a:xfrm>
                <a:off x="27822525" y="65277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Показать сжатые элементы с деформациями больше предельной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300-00001E040000}"/>
                  </a:ext>
                </a:extLst>
              </xdr:cNvPr>
              <xdr:cNvSpPr/>
            </xdr:nvSpPr>
            <xdr:spPr bwMode="auto">
              <a:xfrm>
                <a:off x="27822525" y="70738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Показать растянутые элементы с деформациями больше предельной</a:t>
                </a:r>
              </a:p>
            </xdr:txBody>
          </xdr:sp>
          <xdr:sp macro="" textlink="">
            <xdr:nvSpPr>
              <xdr:cNvPr id="1058" name="Button 34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300-000022040000}"/>
                  </a:ext>
                </a:extLst>
              </xdr:cNvPr>
              <xdr:cNvSpPr/>
            </xdr:nvSpPr>
            <xdr:spPr bwMode="auto">
              <a:xfrm>
                <a:off x="27822525" y="76199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Построить 3D-эпюру напряжений в бетоне</a:t>
                </a:r>
              </a:p>
            </xdr:txBody>
          </xdr:sp>
          <xdr:sp macro="" textlink="">
            <xdr:nvSpPr>
              <xdr:cNvPr id="1062" name="Button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300-000026040000}"/>
                  </a:ext>
                </a:extLst>
              </xdr:cNvPr>
              <xdr:cNvSpPr/>
            </xdr:nvSpPr>
            <xdr:spPr bwMode="auto">
              <a:xfrm>
                <a:off x="27822525" y="87121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Построить 3D-эпюру относительных деформаций в сечении</a:t>
                </a:r>
              </a:p>
            </xdr:txBody>
          </xdr:sp>
          <xdr:sp macro="" textlink="">
            <xdr:nvSpPr>
              <xdr:cNvPr id="1084" name="Button 60" hidden="1">
                <a:extLst>
                  <a:ext uri="{63B3BB69-23CF-44E3-9099-C40C66FF867C}">
                    <a14:compatExt spid="_x0000_s1084"/>
                  </a:ext>
                  <a:ext uri="{FF2B5EF4-FFF2-40B4-BE49-F238E27FC236}">
                    <a16:creationId xmlns:a16="http://schemas.microsoft.com/office/drawing/2014/main" id="{00000000-0008-0000-0300-00003C040000}"/>
                  </a:ext>
                </a:extLst>
              </xdr:cNvPr>
              <xdr:cNvSpPr/>
            </xdr:nvSpPr>
            <xdr:spPr bwMode="auto">
              <a:xfrm>
                <a:off x="27822525" y="81660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Построить 3D-эпюру напряжений в пользовательском материале</a:t>
                </a:r>
              </a:p>
            </xdr:txBody>
          </xdr:sp>
          <xdr:sp macro="" textlink="">
            <xdr:nvSpPr>
              <xdr:cNvPr id="1142" name="Button 118" hidden="1">
                <a:extLst>
                  <a:ext uri="{63B3BB69-23CF-44E3-9099-C40C66FF867C}">
                    <a14:compatExt spid="_x0000_s1142"/>
                  </a:ext>
                  <a:ext uri="{FF2B5EF4-FFF2-40B4-BE49-F238E27FC236}">
                    <a16:creationId xmlns:a16="http://schemas.microsoft.com/office/drawing/2014/main" id="{00000000-0008-0000-0300-000076040000}"/>
                  </a:ext>
                </a:extLst>
              </xdr:cNvPr>
              <xdr:cNvSpPr/>
            </xdr:nvSpPr>
            <xdr:spPr bwMode="auto">
              <a:xfrm>
                <a:off x="27822525" y="9258299"/>
                <a:ext cx="2520000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800000"/>
                    </a:solidFill>
                    <a:latin typeface="Arial"/>
                    <a:cs typeface="Arial"/>
                  </a:rPr>
                  <a:t>Очистить чертеж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266700</xdr:colOff>
          <xdr:row>43</xdr:row>
          <xdr:rowOff>114300</xdr:rowOff>
        </xdr:from>
        <xdr:to>
          <xdr:col>47</xdr:col>
          <xdr:colOff>161925</xdr:colOff>
          <xdr:row>45</xdr:row>
          <xdr:rowOff>95250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3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Выполнить 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200025</xdr:colOff>
          <xdr:row>4</xdr:row>
          <xdr:rowOff>133350</xdr:rowOff>
        </xdr:from>
        <xdr:to>
          <xdr:col>47</xdr:col>
          <xdr:colOff>495300</xdr:colOff>
          <xdr:row>10</xdr:row>
          <xdr:rowOff>114300</xdr:rowOff>
        </xdr:to>
        <xdr:grpSp>
          <xdr:nvGrpSpPr>
            <xdr:cNvPr id="8" name="Группа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11029950" y="904875"/>
              <a:ext cx="1552575" cy="1123950"/>
              <a:chOff x="28994100" y="876300"/>
              <a:chExt cx="1552575" cy="1123950"/>
            </a:xfrm>
          </xdr:grpSpPr>
          <xdr:sp macro="" textlink="">
            <xdr:nvSpPr>
              <xdr:cNvPr id="1143" name="Button 119" hidden="1">
                <a:extLst>
                  <a:ext uri="{63B3BB69-23CF-44E3-9099-C40C66FF867C}">
                    <a14:compatExt spid="_x0000_s1143"/>
                  </a:ext>
                  <a:ext uri="{FF2B5EF4-FFF2-40B4-BE49-F238E27FC236}">
                    <a16:creationId xmlns:a16="http://schemas.microsoft.com/office/drawing/2014/main" id="{00000000-0008-0000-0300-000077040000}"/>
                  </a:ext>
                </a:extLst>
              </xdr:cNvPr>
              <xdr:cNvSpPr/>
            </xdr:nvSpPr>
            <xdr:spPr bwMode="auto">
              <a:xfrm>
                <a:off x="28994100" y="1533525"/>
                <a:ext cx="1552575" cy="466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Получить геометрию из AutoCAD</a:t>
                </a:r>
              </a:p>
            </xdr:txBody>
          </xdr:sp>
          <xdr:sp macro="" textlink="">
            <xdr:nvSpPr>
              <xdr:cNvPr id="1149" name="Button 125" hidden="1">
                <a:extLst>
                  <a:ext uri="{63B3BB69-23CF-44E3-9099-C40C66FF867C}">
                    <a14:compatExt spid="_x0000_s1149"/>
                  </a:ext>
                  <a:ext uri="{FF2B5EF4-FFF2-40B4-BE49-F238E27FC236}">
                    <a16:creationId xmlns:a16="http://schemas.microsoft.com/office/drawing/2014/main" id="{00000000-0008-0000-0300-00007D040000}"/>
                  </a:ext>
                </a:extLst>
              </xdr:cNvPr>
              <xdr:cNvSpPr/>
            </xdr:nvSpPr>
            <xdr:spPr bwMode="auto">
              <a:xfrm>
                <a:off x="28994100" y="876300"/>
                <a:ext cx="1552575" cy="466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Создать слои в </a:t>
                </a:r>
              </a:p>
              <a:p>
                <a:pPr algn="ctr" rtl="0">
                  <a:defRPr sz="1000"/>
                </a:pPr>
                <a:r>
                  <a:rPr lang="ru-RU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AutoCAD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30</xdr:col>
      <xdr:colOff>416714</xdr:colOff>
      <xdr:row>28</xdr:row>
      <xdr:rowOff>134542</xdr:rowOff>
    </xdr:from>
    <xdr:to>
      <xdr:col>30</xdr:col>
      <xdr:colOff>416714</xdr:colOff>
      <xdr:row>28</xdr:row>
      <xdr:rowOff>134542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20457314" y="7964092"/>
          <a:ext cx="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416714</xdr:colOff>
      <xdr:row>47</xdr:row>
      <xdr:rowOff>134542</xdr:rowOff>
    </xdr:from>
    <xdr:to>
      <xdr:col>30</xdr:col>
      <xdr:colOff>416714</xdr:colOff>
      <xdr:row>47</xdr:row>
      <xdr:rowOff>134542</xdr:rowOff>
    </xdr:to>
    <xdr:cxnSp macro="">
      <xdr:nvCxnSpPr>
        <xdr:cNvPr id="31" name="Прямая со стрелкой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20457314" y="7773592"/>
          <a:ext cx="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</xdr:colOff>
      <xdr:row>0</xdr:row>
      <xdr:rowOff>66675</xdr:rowOff>
    </xdr:from>
    <xdr:to>
      <xdr:col>71</xdr:col>
      <xdr:colOff>300225</xdr:colOff>
      <xdr:row>17</xdr:row>
      <xdr:rowOff>49125</xdr:rowOff>
    </xdr:to>
    <xdr:graphicFrame macro="">
      <xdr:nvGraphicFramePr>
        <xdr:cNvPr id="9" name="Бетон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9525</xdr:colOff>
      <xdr:row>17</xdr:row>
      <xdr:rowOff>142875</xdr:rowOff>
    </xdr:from>
    <xdr:to>
      <xdr:col>71</xdr:col>
      <xdr:colOff>300225</xdr:colOff>
      <xdr:row>34</xdr:row>
      <xdr:rowOff>144375</xdr:rowOff>
    </xdr:to>
    <xdr:graphicFrame macro="">
      <xdr:nvGraphicFramePr>
        <xdr:cNvPr id="33" name="Ненапрягаемая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50</xdr:col>
      <xdr:colOff>200025</xdr:colOff>
      <xdr:row>51</xdr:row>
      <xdr:rowOff>157926</xdr:rowOff>
    </xdr:from>
    <xdr:to>
      <xdr:col>55</xdr:col>
      <xdr:colOff>238125</xdr:colOff>
      <xdr:row>72</xdr:row>
      <xdr:rowOff>143255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03900" y="9892476"/>
          <a:ext cx="3133725" cy="39858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U1003"/>
  <sheetViews>
    <sheetView workbookViewId="0">
      <selection activeCell="J9" sqref="J9"/>
    </sheetView>
  </sheetViews>
  <sheetFormatPr defaultColWidth="18.7109375" defaultRowHeight="15" x14ac:dyDescent="0.25"/>
  <cols>
    <col min="1" max="1" width="6.42578125" customWidth="1"/>
    <col min="2" max="2" width="18.5703125" customWidth="1"/>
    <col min="3" max="3" width="5.140625" customWidth="1"/>
    <col min="4" max="4" width="4.85546875" customWidth="1"/>
    <col min="5" max="6" width="5" customWidth="1"/>
    <col min="7" max="7" width="13.42578125" customWidth="1"/>
    <col min="8" max="10" width="11.7109375" customWidth="1"/>
    <col min="11" max="11" width="18.140625" customWidth="1"/>
    <col min="12" max="12" width="17.5703125" customWidth="1"/>
    <col min="13" max="13" width="18.140625" customWidth="1"/>
    <col min="14" max="14" width="25.42578125" customWidth="1"/>
    <col min="15" max="15" width="17.5703125" style="1" customWidth="1"/>
    <col min="16" max="17" width="17.85546875" style="1" customWidth="1"/>
    <col min="18" max="18" width="20.85546875" customWidth="1"/>
  </cols>
  <sheetData>
    <row r="1" spans="1:21" ht="30.75" thickBot="1" x14ac:dyDescent="0.3">
      <c r="A1" s="342" t="s">
        <v>23</v>
      </c>
      <c r="B1" s="344" t="s">
        <v>4</v>
      </c>
      <c r="C1" s="347" t="s">
        <v>29</v>
      </c>
      <c r="D1" s="347" t="s">
        <v>30</v>
      </c>
      <c r="E1" s="347" t="s">
        <v>63</v>
      </c>
      <c r="F1" s="347" t="s">
        <v>37</v>
      </c>
      <c r="G1" s="344" t="s">
        <v>24</v>
      </c>
      <c r="H1" s="341" t="s">
        <v>25</v>
      </c>
      <c r="I1" s="341"/>
      <c r="J1" s="341"/>
      <c r="K1" s="19" t="s">
        <v>31</v>
      </c>
      <c r="L1" s="19" t="s">
        <v>32</v>
      </c>
      <c r="M1" s="19" t="s">
        <v>33</v>
      </c>
      <c r="N1" s="346" t="s">
        <v>28</v>
      </c>
      <c r="O1" s="19" t="s">
        <v>31</v>
      </c>
      <c r="P1" s="19" t="s">
        <v>32</v>
      </c>
      <c r="Q1" s="19" t="s">
        <v>33</v>
      </c>
    </row>
    <row r="2" spans="1:21" ht="18.75" thickBot="1" x14ac:dyDescent="0.3">
      <c r="A2" s="343"/>
      <c r="B2" s="345"/>
      <c r="C2" s="348"/>
      <c r="D2" s="348"/>
      <c r="E2" s="348"/>
      <c r="F2" s="348"/>
      <c r="G2" s="345"/>
      <c r="H2" s="18" t="s">
        <v>13</v>
      </c>
      <c r="I2" s="18" t="s">
        <v>26</v>
      </c>
      <c r="J2" s="18" t="s">
        <v>27</v>
      </c>
      <c r="K2" s="7"/>
      <c r="L2" s="7"/>
      <c r="M2" s="7"/>
      <c r="N2" s="346"/>
      <c r="O2" s="7" t="s">
        <v>64</v>
      </c>
      <c r="P2" s="7"/>
      <c r="Q2" s="7"/>
      <c r="R2" s="339" t="s">
        <v>19</v>
      </c>
      <c r="S2" s="340"/>
      <c r="T2" s="30"/>
      <c r="U2" s="30"/>
    </row>
    <row r="3" spans="1:21" x14ac:dyDescent="0.25">
      <c r="A3" s="21">
        <v>1</v>
      </c>
      <c r="B3" s="20"/>
      <c r="C3" s="39"/>
      <c r="D3" s="39"/>
      <c r="E3" s="39"/>
      <c r="F3" s="39"/>
      <c r="G3" s="22"/>
      <c r="H3" s="22">
        <v>0</v>
      </c>
      <c r="I3" s="22">
        <v>0</v>
      </c>
      <c r="J3" s="22">
        <v>-38</v>
      </c>
      <c r="K3" s="25"/>
      <c r="L3" s="25"/>
      <c r="M3" s="44"/>
      <c r="N3" s="23">
        <v>0.66909915885814042</v>
      </c>
      <c r="O3" s="24">
        <v>-14.5</v>
      </c>
      <c r="P3" s="24"/>
      <c r="Q3" s="24"/>
    </row>
    <row r="4" spans="1:21" x14ac:dyDescent="0.25">
      <c r="A4" s="11">
        <v>2</v>
      </c>
      <c r="B4" s="20"/>
      <c r="C4" s="39"/>
      <c r="D4" s="39"/>
      <c r="E4" s="39"/>
      <c r="F4" s="39"/>
      <c r="G4" s="22"/>
      <c r="H4" s="22">
        <v>0</v>
      </c>
      <c r="I4" s="22">
        <v>0</v>
      </c>
      <c r="J4" s="22">
        <v>-38.5</v>
      </c>
      <c r="K4" s="25"/>
      <c r="L4" s="25"/>
      <c r="M4" s="45"/>
      <c r="N4" s="14">
        <v>0.73236988790469026</v>
      </c>
      <c r="O4" s="15">
        <v>-14.5</v>
      </c>
      <c r="P4" s="15"/>
      <c r="Q4" s="15"/>
    </row>
    <row r="5" spans="1:21" x14ac:dyDescent="0.25">
      <c r="A5" s="21">
        <v>3</v>
      </c>
      <c r="B5" s="20"/>
      <c r="C5" s="39"/>
      <c r="D5" s="39"/>
      <c r="E5" s="39"/>
      <c r="F5" s="39"/>
      <c r="G5" s="22"/>
      <c r="H5" s="22">
        <v>0</v>
      </c>
      <c r="I5" s="22">
        <v>0</v>
      </c>
      <c r="J5" s="22">
        <v>-39</v>
      </c>
      <c r="K5" s="25"/>
      <c r="L5" s="25"/>
      <c r="M5" s="45"/>
      <c r="N5" s="14">
        <v>0.79858580703369764</v>
      </c>
      <c r="O5" s="15">
        <v>-14.5</v>
      </c>
      <c r="P5" s="15"/>
      <c r="Q5" s="15"/>
    </row>
    <row r="6" spans="1:21" x14ac:dyDescent="0.25">
      <c r="A6" s="11">
        <v>4</v>
      </c>
      <c r="B6" s="20"/>
      <c r="C6" s="39"/>
      <c r="D6" s="39"/>
      <c r="E6" s="39"/>
      <c r="F6" s="39"/>
      <c r="G6" s="22"/>
      <c r="H6" s="22">
        <v>0</v>
      </c>
      <c r="I6" s="22">
        <v>0</v>
      </c>
      <c r="J6" s="22">
        <v>-39.5</v>
      </c>
      <c r="K6" s="25"/>
      <c r="L6" s="25"/>
      <c r="M6" s="45"/>
      <c r="N6" s="14">
        <v>0.87614734553241191</v>
      </c>
      <c r="O6" s="15">
        <v>-14.5</v>
      </c>
      <c r="P6" s="15"/>
      <c r="Q6" s="15"/>
    </row>
    <row r="7" spans="1:21" x14ac:dyDescent="0.25">
      <c r="A7" s="21">
        <v>5</v>
      </c>
      <c r="B7" s="20"/>
      <c r="C7" s="39"/>
      <c r="D7" s="39"/>
      <c r="E7" s="39"/>
      <c r="F7" s="39"/>
      <c r="G7" s="22"/>
      <c r="H7" s="22">
        <v>0</v>
      </c>
      <c r="I7" s="22">
        <v>0</v>
      </c>
      <c r="J7" s="22">
        <v>-40</v>
      </c>
      <c r="K7" s="25"/>
      <c r="L7" s="25"/>
      <c r="M7" s="45"/>
      <c r="N7" s="14">
        <v>0.96381498322567816</v>
      </c>
      <c r="O7" s="15">
        <v>-14.5</v>
      </c>
      <c r="P7" s="15"/>
      <c r="Q7" s="15"/>
    </row>
    <row r="8" spans="1:21" x14ac:dyDescent="0.25">
      <c r="A8" s="11">
        <v>6</v>
      </c>
      <c r="B8" s="20"/>
      <c r="C8" s="39"/>
      <c r="D8" s="39"/>
      <c r="E8" s="39"/>
      <c r="F8" s="39"/>
      <c r="G8" s="22"/>
      <c r="H8" s="22">
        <v>0</v>
      </c>
      <c r="I8" s="22">
        <v>0</v>
      </c>
      <c r="J8" s="22">
        <v>-40.1</v>
      </c>
      <c r="K8" s="25"/>
      <c r="L8" s="25"/>
      <c r="M8" s="46"/>
      <c r="N8" s="14">
        <v>0.9819917171677045</v>
      </c>
      <c r="O8" s="15">
        <v>-14.5</v>
      </c>
      <c r="P8" s="15"/>
      <c r="Q8" s="15"/>
    </row>
    <row r="9" spans="1:21" x14ac:dyDescent="0.25">
      <c r="A9" s="21">
        <v>7</v>
      </c>
      <c r="B9" s="20"/>
      <c r="C9" s="39"/>
      <c r="D9" s="39"/>
      <c r="E9" s="39"/>
      <c r="F9" s="39"/>
      <c r="G9" s="22"/>
      <c r="H9" s="22">
        <v>0</v>
      </c>
      <c r="I9" s="22">
        <v>0</v>
      </c>
      <c r="J9" s="22">
        <v>-40.200000000000003</v>
      </c>
      <c r="K9" s="25"/>
      <c r="L9" s="25"/>
      <c r="M9" s="46"/>
      <c r="N9" s="40">
        <v>1.000207210460148</v>
      </c>
      <c r="O9" s="15">
        <v>-14.5</v>
      </c>
      <c r="P9" s="15"/>
      <c r="Q9" s="15"/>
    </row>
    <row r="10" spans="1:21" x14ac:dyDescent="0.25">
      <c r="A10" s="11">
        <v>8</v>
      </c>
      <c r="B10" s="20"/>
      <c r="C10" s="39"/>
      <c r="D10" s="39"/>
      <c r="E10" s="39"/>
      <c r="F10" s="39"/>
      <c r="G10" s="22"/>
      <c r="H10" s="22">
        <v>0</v>
      </c>
      <c r="I10" s="22">
        <v>0</v>
      </c>
      <c r="J10" s="22">
        <v>-40.299999999999997</v>
      </c>
      <c r="K10" s="25"/>
      <c r="L10" s="25"/>
      <c r="M10" s="46"/>
      <c r="N10" s="40">
        <v>1.0187248300872718</v>
      </c>
      <c r="O10" s="15">
        <v>-14.5</v>
      </c>
      <c r="P10" s="15"/>
      <c r="Q10" s="15"/>
    </row>
    <row r="11" spans="1:21" x14ac:dyDescent="0.25">
      <c r="A11" s="21">
        <v>9</v>
      </c>
      <c r="B11" s="20"/>
      <c r="C11" s="39"/>
      <c r="D11" s="39"/>
      <c r="E11" s="39"/>
      <c r="F11" s="39"/>
      <c r="G11" s="22"/>
      <c r="H11" s="22">
        <v>0</v>
      </c>
      <c r="I11" s="22">
        <v>0</v>
      </c>
      <c r="J11" s="22">
        <v>-40.4</v>
      </c>
      <c r="K11" s="25"/>
      <c r="L11" s="25"/>
      <c r="M11" s="46"/>
      <c r="N11" s="40">
        <v>1.0375921586786516</v>
      </c>
      <c r="O11" s="15">
        <v>-14.5</v>
      </c>
      <c r="P11" s="15"/>
      <c r="Q11" s="15"/>
    </row>
    <row r="12" spans="1:21" x14ac:dyDescent="0.25">
      <c r="A12" s="11">
        <v>10</v>
      </c>
      <c r="B12" s="20"/>
      <c r="C12" s="39"/>
      <c r="D12" s="39"/>
      <c r="E12" s="39"/>
      <c r="F12" s="39"/>
      <c r="G12" s="22"/>
      <c r="H12" s="22">
        <v>0</v>
      </c>
      <c r="I12" s="22">
        <v>0</v>
      </c>
      <c r="J12" s="22">
        <v>-40.5</v>
      </c>
      <c r="K12" s="25"/>
      <c r="L12" s="25"/>
      <c r="M12" s="46"/>
      <c r="N12" s="40">
        <v>1.0565274275768997</v>
      </c>
      <c r="O12" s="15">
        <v>-14.5</v>
      </c>
      <c r="P12" s="15"/>
      <c r="Q12" s="15"/>
    </row>
    <row r="13" spans="1:21" x14ac:dyDescent="0.25">
      <c r="A13" s="21">
        <v>11</v>
      </c>
      <c r="B13" s="20"/>
      <c r="C13" s="39"/>
      <c r="D13" s="39"/>
      <c r="E13" s="39"/>
      <c r="F13" s="39"/>
      <c r="G13" s="22"/>
      <c r="H13" s="22"/>
      <c r="I13" s="22"/>
      <c r="J13" s="22"/>
      <c r="K13" s="25"/>
      <c r="L13" s="25"/>
      <c r="M13" s="46"/>
      <c r="N13" s="14"/>
      <c r="O13" s="15"/>
      <c r="P13" s="15"/>
      <c r="Q13" s="15"/>
    </row>
    <row r="14" spans="1:21" x14ac:dyDescent="0.25">
      <c r="A14" s="11">
        <v>12</v>
      </c>
      <c r="B14" s="20"/>
      <c r="C14" s="39"/>
      <c r="D14" s="39"/>
      <c r="E14" s="39"/>
      <c r="F14" s="39"/>
      <c r="G14" s="22"/>
      <c r="H14" s="22"/>
      <c r="I14" s="22"/>
      <c r="J14" s="22"/>
      <c r="K14" s="25"/>
      <c r="L14" s="25"/>
      <c r="M14" s="46"/>
      <c r="N14" s="14"/>
      <c r="O14" s="15"/>
      <c r="P14" s="15"/>
      <c r="Q14" s="15"/>
    </row>
    <row r="15" spans="1:21" x14ac:dyDescent="0.25">
      <c r="A15" s="21">
        <v>13</v>
      </c>
      <c r="B15" s="20"/>
      <c r="C15" s="39"/>
      <c r="D15" s="39"/>
      <c r="E15" s="39"/>
      <c r="F15" s="39"/>
      <c r="G15" s="22"/>
      <c r="H15" s="22"/>
      <c r="I15" s="22"/>
      <c r="J15" s="22"/>
      <c r="K15" s="25"/>
      <c r="L15" s="25"/>
      <c r="M15" s="46"/>
      <c r="N15" s="14"/>
      <c r="O15" s="15"/>
      <c r="P15" s="15"/>
      <c r="Q15" s="15"/>
    </row>
    <row r="16" spans="1:21" x14ac:dyDescent="0.25">
      <c r="A16" s="11">
        <v>14</v>
      </c>
      <c r="B16" s="20"/>
      <c r="C16" s="39"/>
      <c r="D16" s="39"/>
      <c r="E16" s="39"/>
      <c r="F16" s="39"/>
      <c r="G16" s="22"/>
      <c r="H16" s="22"/>
      <c r="I16" s="22"/>
      <c r="J16" s="22"/>
      <c r="K16" s="25"/>
      <c r="L16" s="25"/>
      <c r="M16" s="46"/>
      <c r="N16" s="14"/>
      <c r="O16" s="15"/>
      <c r="P16" s="15"/>
      <c r="Q16" s="15"/>
    </row>
    <row r="17" spans="1:17" x14ac:dyDescent="0.25">
      <c r="A17" s="21">
        <v>15</v>
      </c>
      <c r="B17" s="20"/>
      <c r="C17" s="39"/>
      <c r="D17" s="39"/>
      <c r="E17" s="39"/>
      <c r="F17" s="39"/>
      <c r="G17" s="22"/>
      <c r="H17" s="22"/>
      <c r="I17" s="22"/>
      <c r="J17" s="22"/>
      <c r="K17" s="25"/>
      <c r="L17" s="25"/>
      <c r="M17" s="46"/>
      <c r="N17" s="14"/>
      <c r="O17" s="15"/>
      <c r="P17" s="15"/>
      <c r="Q17" s="15"/>
    </row>
    <row r="18" spans="1:17" x14ac:dyDescent="0.25">
      <c r="A18" s="11">
        <v>16</v>
      </c>
      <c r="B18" s="20"/>
      <c r="C18" s="39"/>
      <c r="D18" s="39"/>
      <c r="E18" s="39"/>
      <c r="F18" s="39"/>
      <c r="G18" s="22"/>
      <c r="H18" s="22"/>
      <c r="I18" s="22"/>
      <c r="J18" s="22"/>
      <c r="K18" s="25"/>
      <c r="L18" s="25"/>
      <c r="M18" s="46"/>
      <c r="N18" s="14"/>
      <c r="O18" s="15"/>
      <c r="P18" s="15"/>
      <c r="Q18" s="15"/>
    </row>
    <row r="19" spans="1:17" x14ac:dyDescent="0.25">
      <c r="A19" s="21">
        <v>17</v>
      </c>
      <c r="B19" s="20"/>
      <c r="C19" s="39"/>
      <c r="D19" s="39"/>
      <c r="E19" s="39"/>
      <c r="F19" s="39"/>
      <c r="G19" s="22"/>
      <c r="H19" s="22"/>
      <c r="I19" s="22"/>
      <c r="J19" s="22"/>
      <c r="K19" s="25"/>
      <c r="L19" s="25"/>
      <c r="M19" s="46"/>
      <c r="N19" s="14"/>
      <c r="O19" s="15"/>
      <c r="P19" s="15"/>
      <c r="Q19" s="15"/>
    </row>
    <row r="20" spans="1:17" x14ac:dyDescent="0.25">
      <c r="A20" s="11">
        <v>18</v>
      </c>
      <c r="B20" s="20"/>
      <c r="C20" s="39"/>
      <c r="D20" s="39"/>
      <c r="E20" s="39"/>
      <c r="F20" s="39"/>
      <c r="G20" s="22"/>
      <c r="H20" s="22"/>
      <c r="I20" s="22"/>
      <c r="J20" s="22"/>
      <c r="K20" s="25"/>
      <c r="L20" s="25"/>
      <c r="M20" s="46"/>
      <c r="N20" s="14"/>
      <c r="O20" s="15"/>
      <c r="P20" s="15"/>
      <c r="Q20" s="15"/>
    </row>
    <row r="21" spans="1:17" x14ac:dyDescent="0.25">
      <c r="A21" s="21">
        <v>19</v>
      </c>
      <c r="B21" s="20"/>
      <c r="C21" s="39"/>
      <c r="D21" s="39"/>
      <c r="E21" s="39"/>
      <c r="F21" s="39"/>
      <c r="G21" s="22"/>
      <c r="H21" s="20"/>
      <c r="I21" s="20"/>
      <c r="J21" s="20"/>
      <c r="K21" s="25"/>
      <c r="L21" s="25"/>
      <c r="M21" s="46"/>
      <c r="N21" s="14"/>
      <c r="O21" s="15"/>
      <c r="P21" s="15"/>
      <c r="Q21" s="15"/>
    </row>
    <row r="22" spans="1:17" x14ac:dyDescent="0.25">
      <c r="A22" s="11">
        <v>20</v>
      </c>
      <c r="B22" s="20"/>
      <c r="C22" s="39"/>
      <c r="D22" s="39"/>
      <c r="E22" s="39"/>
      <c r="F22" s="39"/>
      <c r="G22" s="22"/>
      <c r="H22" s="20"/>
      <c r="I22" s="20"/>
      <c r="J22" s="20"/>
      <c r="K22" s="25"/>
      <c r="L22" s="25"/>
      <c r="M22" s="46"/>
      <c r="N22" s="14"/>
      <c r="O22" s="15"/>
      <c r="P22" s="15"/>
      <c r="Q22" s="15"/>
    </row>
    <row r="23" spans="1:17" x14ac:dyDescent="0.25">
      <c r="A23" s="21">
        <v>21</v>
      </c>
      <c r="B23" s="20"/>
      <c r="C23" s="39"/>
      <c r="D23" s="39"/>
      <c r="E23" s="39"/>
      <c r="F23" s="39"/>
      <c r="G23" s="22"/>
      <c r="H23" s="20"/>
      <c r="I23" s="20"/>
      <c r="J23" s="20"/>
      <c r="K23" s="25"/>
      <c r="L23" s="25"/>
      <c r="M23" s="46"/>
      <c r="N23" s="14"/>
      <c r="O23" s="15"/>
      <c r="P23" s="15"/>
      <c r="Q23" s="15"/>
    </row>
    <row r="24" spans="1:17" x14ac:dyDescent="0.25">
      <c r="A24" s="11">
        <v>22</v>
      </c>
      <c r="B24" s="20"/>
      <c r="C24" s="39"/>
      <c r="D24" s="39"/>
      <c r="E24" s="39"/>
      <c r="F24" s="39"/>
      <c r="G24" s="22"/>
      <c r="H24" s="20"/>
      <c r="I24" s="20"/>
      <c r="J24" s="20"/>
      <c r="K24" s="25"/>
      <c r="L24" s="25"/>
      <c r="M24" s="46"/>
      <c r="N24" s="14"/>
      <c r="O24" s="15"/>
      <c r="P24" s="15"/>
      <c r="Q24" s="15"/>
    </row>
    <row r="25" spans="1:17" x14ac:dyDescent="0.25">
      <c r="A25" s="21">
        <v>23</v>
      </c>
      <c r="B25" s="20"/>
      <c r="C25" s="39"/>
      <c r="D25" s="39"/>
      <c r="E25" s="39"/>
      <c r="F25" s="39"/>
      <c r="G25" s="22"/>
      <c r="H25" s="20"/>
      <c r="I25" s="20"/>
      <c r="J25" s="20"/>
      <c r="K25" s="25"/>
      <c r="L25" s="25"/>
      <c r="M25" s="46"/>
      <c r="N25" s="14"/>
      <c r="O25" s="15"/>
      <c r="P25" s="15"/>
      <c r="Q25" s="15"/>
    </row>
    <row r="26" spans="1:17" x14ac:dyDescent="0.25">
      <c r="A26" s="11">
        <v>24</v>
      </c>
      <c r="B26" s="20"/>
      <c r="C26" s="39"/>
      <c r="D26" s="39"/>
      <c r="E26" s="39"/>
      <c r="F26" s="39"/>
      <c r="G26" s="22"/>
      <c r="H26" s="20"/>
      <c r="I26" s="20"/>
      <c r="J26" s="20"/>
      <c r="K26" s="25"/>
      <c r="L26" s="25"/>
      <c r="M26" s="46"/>
      <c r="N26" s="14"/>
      <c r="O26" s="15"/>
      <c r="P26" s="15"/>
      <c r="Q26" s="15"/>
    </row>
    <row r="27" spans="1:17" x14ac:dyDescent="0.25">
      <c r="A27" s="21">
        <v>25</v>
      </c>
      <c r="B27" s="20"/>
      <c r="C27" s="39"/>
      <c r="D27" s="39"/>
      <c r="E27" s="39"/>
      <c r="F27" s="39"/>
      <c r="G27" s="22"/>
      <c r="H27" s="20"/>
      <c r="I27" s="20"/>
      <c r="J27" s="20"/>
      <c r="K27" s="25"/>
      <c r="L27" s="25"/>
      <c r="M27" s="46"/>
      <c r="N27" s="14"/>
      <c r="O27" s="15"/>
      <c r="P27" s="15"/>
      <c r="Q27" s="15"/>
    </row>
    <row r="28" spans="1:17" x14ac:dyDescent="0.25">
      <c r="A28" s="11">
        <v>26</v>
      </c>
      <c r="B28" s="20"/>
      <c r="C28" s="39"/>
      <c r="D28" s="39"/>
      <c r="E28" s="39"/>
      <c r="F28" s="39"/>
      <c r="G28" s="22"/>
      <c r="H28" s="20"/>
      <c r="I28" s="20"/>
      <c r="J28" s="20"/>
      <c r="K28" s="25"/>
      <c r="L28" s="25"/>
      <c r="M28" s="46"/>
      <c r="N28" s="14"/>
      <c r="O28" s="15"/>
      <c r="P28" s="15"/>
      <c r="Q28" s="15"/>
    </row>
    <row r="29" spans="1:17" x14ac:dyDescent="0.25">
      <c r="A29" s="21">
        <v>27</v>
      </c>
      <c r="B29" s="20"/>
      <c r="C29" s="39"/>
      <c r="D29" s="39"/>
      <c r="E29" s="39"/>
      <c r="F29" s="39"/>
      <c r="G29" s="22"/>
      <c r="H29" s="20"/>
      <c r="I29" s="13"/>
      <c r="J29" s="13"/>
      <c r="K29" s="13"/>
      <c r="L29" s="13"/>
      <c r="M29" s="46"/>
      <c r="N29" s="14"/>
      <c r="O29" s="15"/>
      <c r="P29" s="15"/>
      <c r="Q29" s="15"/>
    </row>
    <row r="30" spans="1:17" x14ac:dyDescent="0.25">
      <c r="A30" s="11">
        <v>28</v>
      </c>
      <c r="B30" s="20"/>
      <c r="C30" s="39"/>
      <c r="D30" s="39"/>
      <c r="E30" s="39"/>
      <c r="F30" s="39"/>
      <c r="G30" s="22"/>
      <c r="H30" s="20"/>
      <c r="I30" s="13"/>
      <c r="J30" s="13"/>
      <c r="K30" s="13"/>
      <c r="L30" s="13"/>
      <c r="M30" s="46"/>
      <c r="N30" s="14"/>
      <c r="O30" s="15"/>
      <c r="P30" s="15"/>
      <c r="Q30" s="15"/>
    </row>
    <row r="31" spans="1:17" x14ac:dyDescent="0.25">
      <c r="A31" s="21">
        <v>29</v>
      </c>
      <c r="B31" s="20"/>
      <c r="C31" s="39"/>
      <c r="D31" s="39"/>
      <c r="E31" s="39"/>
      <c r="F31" s="39"/>
      <c r="G31" s="22"/>
      <c r="H31" s="20"/>
      <c r="I31" s="13"/>
      <c r="J31" s="13"/>
      <c r="K31" s="13"/>
      <c r="L31" s="13"/>
      <c r="M31" s="46"/>
      <c r="N31" s="14"/>
      <c r="O31" s="15"/>
      <c r="P31" s="15"/>
      <c r="Q31" s="15"/>
    </row>
    <row r="32" spans="1:17" x14ac:dyDescent="0.25">
      <c r="A32" s="11">
        <v>30</v>
      </c>
      <c r="B32" s="20"/>
      <c r="C32" s="39"/>
      <c r="D32" s="39"/>
      <c r="E32" s="39"/>
      <c r="F32" s="39"/>
      <c r="G32" s="22"/>
      <c r="H32" s="20"/>
      <c r="I32" s="13"/>
      <c r="J32" s="13"/>
      <c r="K32" s="13"/>
      <c r="L32" s="13"/>
      <c r="M32" s="46"/>
      <c r="N32" s="14"/>
      <c r="O32" s="15"/>
      <c r="P32" s="15"/>
      <c r="Q32" s="15"/>
    </row>
    <row r="33" spans="1:17" x14ac:dyDescent="0.25">
      <c r="A33" s="21">
        <v>31</v>
      </c>
      <c r="B33" s="20"/>
      <c r="C33" s="39"/>
      <c r="D33" s="39"/>
      <c r="E33" s="39"/>
      <c r="F33" s="39"/>
      <c r="G33" s="22"/>
      <c r="H33" s="20"/>
      <c r="I33" s="13"/>
      <c r="J33" s="13"/>
      <c r="K33" s="13"/>
      <c r="L33" s="13"/>
      <c r="M33" s="46"/>
      <c r="N33" s="14"/>
      <c r="O33" s="15"/>
      <c r="P33" s="15"/>
      <c r="Q33" s="15"/>
    </row>
    <row r="34" spans="1:17" x14ac:dyDescent="0.25">
      <c r="A34" s="11">
        <v>32</v>
      </c>
      <c r="B34" s="20"/>
      <c r="C34" s="39"/>
      <c r="D34" s="39"/>
      <c r="E34" s="39"/>
      <c r="F34" s="39"/>
      <c r="G34" s="22"/>
      <c r="H34" s="20"/>
      <c r="I34" s="13"/>
      <c r="J34" s="13"/>
      <c r="K34" s="13"/>
      <c r="L34" s="13"/>
      <c r="M34" s="46"/>
      <c r="N34" s="14"/>
      <c r="O34" s="15"/>
      <c r="P34" s="15"/>
      <c r="Q34" s="15"/>
    </row>
    <row r="35" spans="1:17" x14ac:dyDescent="0.25">
      <c r="A35" s="21">
        <v>33</v>
      </c>
      <c r="B35" s="20"/>
      <c r="C35" s="39"/>
      <c r="D35" s="39"/>
      <c r="E35" s="39"/>
      <c r="F35" s="39"/>
      <c r="G35" s="22"/>
      <c r="H35" s="20"/>
      <c r="I35" s="13"/>
      <c r="J35" s="13"/>
      <c r="K35" s="13"/>
      <c r="L35" s="13"/>
      <c r="M35" s="46"/>
      <c r="N35" s="14"/>
      <c r="O35" s="15"/>
      <c r="P35" s="15"/>
      <c r="Q35" s="15"/>
    </row>
    <row r="36" spans="1:17" x14ac:dyDescent="0.25">
      <c r="A36" s="11">
        <v>34</v>
      </c>
      <c r="B36" s="13"/>
      <c r="C36" s="6"/>
      <c r="D36" s="6"/>
      <c r="E36" s="6"/>
      <c r="F36" s="6"/>
      <c r="G36" s="13"/>
      <c r="H36" s="13"/>
      <c r="I36" s="13"/>
      <c r="J36" s="13"/>
      <c r="K36" s="13"/>
      <c r="L36" s="13"/>
      <c r="M36" s="46"/>
      <c r="N36" s="14"/>
      <c r="O36" s="15"/>
      <c r="P36" s="15"/>
      <c r="Q36" s="15"/>
    </row>
    <row r="37" spans="1:17" x14ac:dyDescent="0.25">
      <c r="A37" s="21">
        <v>35</v>
      </c>
      <c r="B37" s="13"/>
      <c r="C37" s="6"/>
      <c r="D37" s="6"/>
      <c r="E37" s="6"/>
      <c r="F37" s="6"/>
      <c r="G37" s="13"/>
      <c r="H37" s="13"/>
      <c r="I37" s="13"/>
      <c r="J37" s="13"/>
      <c r="K37" s="13"/>
      <c r="L37" s="13"/>
      <c r="M37" s="46"/>
      <c r="N37" s="14"/>
      <c r="O37" s="15"/>
      <c r="P37" s="15"/>
      <c r="Q37" s="15"/>
    </row>
    <row r="38" spans="1:17" x14ac:dyDescent="0.25">
      <c r="A38" s="11">
        <v>36</v>
      </c>
      <c r="B38" s="13"/>
      <c r="C38" s="6"/>
      <c r="D38" s="6"/>
      <c r="E38" s="6"/>
      <c r="F38" s="6"/>
      <c r="G38" s="13"/>
      <c r="H38" s="13"/>
      <c r="I38" s="13"/>
      <c r="J38" s="13"/>
      <c r="K38" s="13"/>
      <c r="L38" s="13"/>
      <c r="M38" s="46"/>
      <c r="N38" s="14"/>
      <c r="O38" s="15"/>
      <c r="P38" s="15"/>
      <c r="Q38" s="15"/>
    </row>
    <row r="39" spans="1:17" x14ac:dyDescent="0.25">
      <c r="A39" s="21">
        <v>37</v>
      </c>
      <c r="B39" s="13"/>
      <c r="C39" s="6"/>
      <c r="D39" s="6"/>
      <c r="E39" s="6"/>
      <c r="F39" s="6"/>
      <c r="G39" s="13"/>
      <c r="H39" s="13"/>
      <c r="I39" s="13"/>
      <c r="J39" s="13"/>
      <c r="K39" s="13"/>
      <c r="L39" s="13"/>
      <c r="M39" s="46"/>
      <c r="N39" s="14"/>
      <c r="O39" s="15"/>
      <c r="P39" s="15"/>
      <c r="Q39" s="15"/>
    </row>
    <row r="40" spans="1:17" x14ac:dyDescent="0.25">
      <c r="A40" s="11">
        <v>38</v>
      </c>
      <c r="B40" s="13"/>
      <c r="C40" s="6"/>
      <c r="D40" s="6"/>
      <c r="E40" s="6"/>
      <c r="F40" s="6"/>
      <c r="G40" s="13"/>
      <c r="H40" s="13"/>
      <c r="I40" s="13"/>
      <c r="J40" s="13"/>
      <c r="K40" s="13"/>
      <c r="L40" s="13"/>
      <c r="M40" s="46"/>
      <c r="N40" s="14"/>
      <c r="O40" s="15"/>
      <c r="P40" s="15"/>
      <c r="Q40" s="15"/>
    </row>
    <row r="41" spans="1:17" x14ac:dyDescent="0.25">
      <c r="A41" s="21">
        <v>39</v>
      </c>
      <c r="B41" s="13"/>
      <c r="C41" s="6"/>
      <c r="D41" s="6"/>
      <c r="E41" s="6"/>
      <c r="F41" s="6"/>
      <c r="G41" s="13"/>
      <c r="H41" s="13"/>
      <c r="I41" s="13"/>
      <c r="J41" s="13"/>
      <c r="K41" s="13"/>
      <c r="L41" s="13"/>
      <c r="M41" s="46"/>
      <c r="N41" s="14"/>
      <c r="O41" s="15"/>
      <c r="P41" s="15"/>
      <c r="Q41" s="15"/>
    </row>
    <row r="42" spans="1:17" x14ac:dyDescent="0.25">
      <c r="A42" s="11">
        <v>40</v>
      </c>
      <c r="B42" s="13"/>
      <c r="C42" s="6"/>
      <c r="D42" s="6"/>
      <c r="E42" s="6"/>
      <c r="F42" s="6"/>
      <c r="G42" s="13"/>
      <c r="H42" s="13"/>
      <c r="I42" s="13"/>
      <c r="J42" s="13"/>
      <c r="K42" s="13"/>
      <c r="L42" s="13"/>
      <c r="M42" s="46"/>
      <c r="N42" s="14"/>
      <c r="O42" s="15"/>
      <c r="P42" s="15"/>
      <c r="Q42" s="15"/>
    </row>
    <row r="43" spans="1:17" x14ac:dyDescent="0.25">
      <c r="A43" s="21">
        <v>41</v>
      </c>
      <c r="B43" s="13"/>
      <c r="C43" s="6"/>
      <c r="D43" s="6"/>
      <c r="E43" s="6"/>
      <c r="F43" s="6"/>
      <c r="G43" s="13"/>
      <c r="H43" s="13"/>
      <c r="I43" s="13"/>
      <c r="J43" s="13"/>
      <c r="K43" s="13"/>
      <c r="L43" s="13"/>
      <c r="M43" s="46"/>
      <c r="N43" s="14"/>
      <c r="O43" s="15"/>
      <c r="P43" s="15"/>
      <c r="Q43" s="15"/>
    </row>
    <row r="44" spans="1:17" x14ac:dyDescent="0.25">
      <c r="A44" s="11">
        <v>42</v>
      </c>
      <c r="B44" s="13"/>
      <c r="C44" s="6"/>
      <c r="D44" s="6"/>
      <c r="E44" s="6"/>
      <c r="F44" s="6"/>
      <c r="G44" s="13"/>
      <c r="H44" s="13"/>
      <c r="I44" s="13"/>
      <c r="J44" s="13"/>
      <c r="K44" s="13"/>
      <c r="L44" s="13"/>
      <c r="M44" s="46"/>
      <c r="N44" s="14"/>
      <c r="O44" s="16"/>
      <c r="P44" s="16"/>
      <c r="Q44" s="16"/>
    </row>
    <row r="45" spans="1:17" x14ac:dyDescent="0.25">
      <c r="A45" s="21">
        <v>43</v>
      </c>
      <c r="B45" s="13"/>
      <c r="C45" s="6"/>
      <c r="D45" s="6"/>
      <c r="E45" s="6"/>
      <c r="F45" s="6"/>
      <c r="G45" s="13"/>
      <c r="H45" s="13"/>
      <c r="I45" s="13"/>
      <c r="J45" s="13"/>
      <c r="K45" s="13"/>
      <c r="L45" s="13"/>
      <c r="M45" s="46"/>
      <c r="N45" s="14"/>
      <c r="O45" s="16"/>
      <c r="P45" s="16"/>
      <c r="Q45" s="16"/>
    </row>
    <row r="46" spans="1:17" x14ac:dyDescent="0.25">
      <c r="A46" s="11">
        <v>44</v>
      </c>
      <c r="B46" s="13"/>
      <c r="C46" s="6"/>
      <c r="D46" s="6"/>
      <c r="E46" s="6"/>
      <c r="F46" s="6"/>
      <c r="G46" s="13"/>
      <c r="H46" s="13"/>
      <c r="I46" s="13"/>
      <c r="J46" s="13"/>
      <c r="K46" s="13"/>
      <c r="L46" s="13"/>
      <c r="M46" s="46"/>
      <c r="N46" s="14"/>
      <c r="O46" s="16"/>
      <c r="P46" s="16"/>
      <c r="Q46" s="16"/>
    </row>
    <row r="47" spans="1:17" x14ac:dyDescent="0.25">
      <c r="A47" s="21">
        <v>45</v>
      </c>
      <c r="B47" s="13"/>
      <c r="C47" s="6"/>
      <c r="D47" s="6"/>
      <c r="E47" s="6"/>
      <c r="F47" s="6"/>
      <c r="G47" s="13"/>
      <c r="H47" s="13"/>
      <c r="I47" s="13"/>
      <c r="J47" s="13"/>
      <c r="K47" s="13"/>
      <c r="L47" s="13"/>
      <c r="M47" s="46"/>
      <c r="N47" s="14"/>
      <c r="O47" s="16"/>
      <c r="P47" s="16"/>
      <c r="Q47" s="16"/>
    </row>
    <row r="48" spans="1:17" x14ac:dyDescent="0.25">
      <c r="A48" s="11">
        <v>46</v>
      </c>
      <c r="B48" s="13"/>
      <c r="C48" s="6"/>
      <c r="D48" s="6"/>
      <c r="E48" s="6"/>
      <c r="F48" s="6"/>
      <c r="G48" s="13"/>
      <c r="H48" s="13"/>
      <c r="I48" s="13"/>
      <c r="J48" s="13"/>
      <c r="K48" s="13"/>
      <c r="L48" s="13"/>
      <c r="M48" s="46"/>
      <c r="N48" s="14"/>
      <c r="O48" s="16"/>
      <c r="P48" s="16"/>
      <c r="Q48" s="16"/>
    </row>
    <row r="49" spans="1:17" x14ac:dyDescent="0.25">
      <c r="A49" s="21">
        <v>47</v>
      </c>
      <c r="B49" s="13"/>
      <c r="C49" s="6"/>
      <c r="D49" s="6"/>
      <c r="E49" s="6"/>
      <c r="F49" s="6"/>
      <c r="G49" s="13"/>
      <c r="H49" s="13"/>
      <c r="I49" s="13"/>
      <c r="J49" s="13"/>
      <c r="K49" s="13"/>
      <c r="L49" s="13"/>
      <c r="M49" s="46"/>
      <c r="N49" s="14"/>
      <c r="O49" s="16"/>
      <c r="P49" s="16"/>
      <c r="Q49" s="16"/>
    </row>
    <row r="50" spans="1:17" x14ac:dyDescent="0.25">
      <c r="A50" s="11">
        <v>48</v>
      </c>
      <c r="B50" s="13"/>
      <c r="C50" s="6"/>
      <c r="D50" s="6"/>
      <c r="E50" s="6"/>
      <c r="F50" s="6"/>
      <c r="G50" s="13"/>
      <c r="H50" s="13"/>
      <c r="I50" s="13"/>
      <c r="J50" s="13"/>
      <c r="K50" s="13"/>
      <c r="L50" s="13"/>
      <c r="M50" s="46"/>
      <c r="N50" s="14"/>
      <c r="O50" s="16"/>
      <c r="P50" s="16"/>
      <c r="Q50" s="16"/>
    </row>
    <row r="51" spans="1:17" x14ac:dyDescent="0.25">
      <c r="A51" s="21">
        <v>49</v>
      </c>
      <c r="B51" s="13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46"/>
      <c r="N51" s="14"/>
      <c r="O51" s="16"/>
      <c r="P51" s="16"/>
      <c r="Q51" s="16"/>
    </row>
    <row r="52" spans="1:17" x14ac:dyDescent="0.25">
      <c r="A52" s="11">
        <v>50</v>
      </c>
      <c r="B52" s="13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46"/>
      <c r="N52" s="14"/>
      <c r="O52" s="16"/>
      <c r="P52" s="16"/>
      <c r="Q52" s="16"/>
    </row>
    <row r="53" spans="1:17" x14ac:dyDescent="0.25">
      <c r="A53" s="21">
        <v>51</v>
      </c>
      <c r="B53" s="13"/>
      <c r="C53" s="6"/>
      <c r="D53" s="6"/>
      <c r="E53" s="6"/>
      <c r="F53" s="6"/>
      <c r="G53" s="13"/>
      <c r="H53" s="13"/>
      <c r="I53" s="13"/>
      <c r="J53" s="13"/>
      <c r="K53" s="13"/>
      <c r="L53" s="13"/>
      <c r="M53" s="46"/>
      <c r="N53" s="14"/>
      <c r="O53" s="16"/>
      <c r="P53" s="16"/>
      <c r="Q53" s="16"/>
    </row>
    <row r="54" spans="1:17" x14ac:dyDescent="0.25">
      <c r="A54" s="11">
        <v>52</v>
      </c>
      <c r="B54" s="13"/>
      <c r="C54" s="6"/>
      <c r="D54" s="6"/>
      <c r="E54" s="6"/>
      <c r="F54" s="6"/>
      <c r="G54" s="13"/>
      <c r="H54" s="13"/>
      <c r="I54" s="13"/>
      <c r="J54" s="13"/>
      <c r="K54" s="13"/>
      <c r="L54" s="13"/>
      <c r="M54" s="46"/>
      <c r="N54" s="14"/>
      <c r="O54" s="16"/>
      <c r="P54" s="16"/>
      <c r="Q54" s="16"/>
    </row>
    <row r="55" spans="1:17" x14ac:dyDescent="0.25">
      <c r="A55" s="21">
        <v>53</v>
      </c>
      <c r="B55" s="13"/>
      <c r="C55" s="6"/>
      <c r="D55" s="6"/>
      <c r="E55" s="6"/>
      <c r="F55" s="6"/>
      <c r="G55" s="13"/>
      <c r="H55" s="13"/>
      <c r="I55" s="13"/>
      <c r="J55" s="13"/>
      <c r="K55" s="13"/>
      <c r="L55" s="13"/>
      <c r="M55" s="46"/>
      <c r="N55" s="14"/>
      <c r="O55" s="16"/>
      <c r="P55" s="16"/>
      <c r="Q55" s="16"/>
    </row>
    <row r="56" spans="1:17" x14ac:dyDescent="0.25">
      <c r="A56" s="11">
        <v>54</v>
      </c>
      <c r="B56" s="13"/>
      <c r="C56" s="6"/>
      <c r="D56" s="6"/>
      <c r="E56" s="6"/>
      <c r="F56" s="6"/>
      <c r="G56" s="13"/>
      <c r="H56" s="13"/>
      <c r="I56" s="13"/>
      <c r="J56" s="13"/>
      <c r="K56" s="13"/>
      <c r="L56" s="13"/>
      <c r="M56" s="46"/>
      <c r="N56" s="14"/>
      <c r="O56" s="16"/>
      <c r="P56" s="16"/>
      <c r="Q56" s="16"/>
    </row>
    <row r="57" spans="1:17" x14ac:dyDescent="0.25">
      <c r="A57" s="21">
        <v>55</v>
      </c>
      <c r="B57" s="13"/>
      <c r="C57" s="6"/>
      <c r="D57" s="6"/>
      <c r="E57" s="6"/>
      <c r="F57" s="6"/>
      <c r="G57" s="13"/>
      <c r="H57" s="13"/>
      <c r="I57" s="13"/>
      <c r="J57" s="13"/>
      <c r="K57" s="13"/>
      <c r="L57" s="13"/>
      <c r="M57" s="46"/>
      <c r="N57" s="14"/>
      <c r="O57" s="16"/>
      <c r="P57" s="16"/>
      <c r="Q57" s="16"/>
    </row>
    <row r="58" spans="1:17" x14ac:dyDescent="0.25">
      <c r="A58" s="11">
        <v>56</v>
      </c>
      <c r="B58" s="13"/>
      <c r="C58" s="6"/>
      <c r="D58" s="6"/>
      <c r="E58" s="6"/>
      <c r="F58" s="6"/>
      <c r="G58" s="13"/>
      <c r="H58" s="13"/>
      <c r="I58" s="13"/>
      <c r="J58" s="13"/>
      <c r="K58" s="13"/>
      <c r="L58" s="13"/>
      <c r="M58" s="46"/>
      <c r="N58" s="14"/>
      <c r="O58" s="16"/>
      <c r="P58" s="16"/>
      <c r="Q58" s="16"/>
    </row>
    <row r="59" spans="1:17" x14ac:dyDescent="0.25">
      <c r="A59" s="21">
        <v>57</v>
      </c>
      <c r="B59" s="13"/>
      <c r="C59" s="6"/>
      <c r="D59" s="6"/>
      <c r="E59" s="6"/>
      <c r="F59" s="6"/>
      <c r="G59" s="13"/>
      <c r="H59" s="13"/>
      <c r="I59" s="13"/>
      <c r="J59" s="13"/>
      <c r="K59" s="13"/>
      <c r="L59" s="13"/>
      <c r="M59" s="46"/>
      <c r="N59" s="14"/>
      <c r="O59" s="16"/>
      <c r="P59" s="16"/>
      <c r="Q59" s="16"/>
    </row>
    <row r="60" spans="1:17" x14ac:dyDescent="0.25">
      <c r="A60" s="11">
        <v>58</v>
      </c>
      <c r="B60" s="13"/>
      <c r="C60" s="6"/>
      <c r="D60" s="6"/>
      <c r="E60" s="6"/>
      <c r="F60" s="6"/>
      <c r="G60" s="13"/>
      <c r="H60" s="13"/>
      <c r="I60" s="13"/>
      <c r="J60" s="13"/>
      <c r="K60" s="13"/>
      <c r="L60" s="13"/>
      <c r="M60" s="46"/>
      <c r="N60" s="14"/>
      <c r="O60" s="16"/>
      <c r="P60" s="16"/>
      <c r="Q60" s="16"/>
    </row>
    <row r="61" spans="1:17" x14ac:dyDescent="0.25">
      <c r="A61" s="21">
        <v>59</v>
      </c>
      <c r="B61" s="13"/>
      <c r="C61" s="6"/>
      <c r="D61" s="6"/>
      <c r="E61" s="6"/>
      <c r="F61" s="6"/>
      <c r="G61" s="13"/>
      <c r="H61" s="13"/>
      <c r="I61" s="13"/>
      <c r="J61" s="13"/>
      <c r="K61" s="13"/>
      <c r="L61" s="13"/>
      <c r="M61" s="46"/>
      <c r="N61" s="14"/>
      <c r="O61" s="16"/>
      <c r="P61" s="16"/>
      <c r="Q61" s="16"/>
    </row>
    <row r="62" spans="1:17" x14ac:dyDescent="0.25">
      <c r="A62" s="11">
        <v>60</v>
      </c>
      <c r="B62" s="13"/>
      <c r="C62" s="6"/>
      <c r="D62" s="6"/>
      <c r="E62" s="6"/>
      <c r="F62" s="6"/>
      <c r="G62" s="13"/>
      <c r="H62" s="13"/>
      <c r="I62" s="13"/>
      <c r="J62" s="13"/>
      <c r="K62" s="13"/>
      <c r="L62" s="13"/>
      <c r="M62" s="46"/>
      <c r="N62" s="14"/>
      <c r="O62" s="16"/>
      <c r="P62" s="16"/>
      <c r="Q62" s="16"/>
    </row>
    <row r="63" spans="1:17" x14ac:dyDescent="0.25">
      <c r="A63" s="21">
        <v>61</v>
      </c>
      <c r="B63" s="13"/>
      <c r="C63" s="6"/>
      <c r="D63" s="6"/>
      <c r="E63" s="6"/>
      <c r="F63" s="6"/>
      <c r="G63" s="13"/>
      <c r="H63" s="13"/>
      <c r="I63" s="13"/>
      <c r="J63" s="13"/>
      <c r="K63" s="13"/>
      <c r="L63" s="13"/>
      <c r="M63" s="46"/>
      <c r="N63" s="14"/>
      <c r="O63" s="16"/>
      <c r="P63" s="16"/>
      <c r="Q63" s="16"/>
    </row>
    <row r="64" spans="1:17" x14ac:dyDescent="0.25">
      <c r="A64" s="11">
        <v>62</v>
      </c>
      <c r="B64" s="13"/>
      <c r="C64" s="6"/>
      <c r="D64" s="6"/>
      <c r="E64" s="6"/>
      <c r="F64" s="6"/>
      <c r="G64" s="13"/>
      <c r="H64" s="13"/>
      <c r="I64" s="13"/>
      <c r="J64" s="13"/>
      <c r="K64" s="13"/>
      <c r="L64" s="13"/>
      <c r="M64" s="46"/>
      <c r="N64" s="14"/>
      <c r="O64" s="16"/>
      <c r="P64" s="16"/>
      <c r="Q64" s="16"/>
    </row>
    <row r="65" spans="1:17" x14ac:dyDescent="0.25">
      <c r="A65" s="21">
        <v>63</v>
      </c>
      <c r="B65" s="13"/>
      <c r="C65" s="6"/>
      <c r="D65" s="6"/>
      <c r="E65" s="6"/>
      <c r="F65" s="6"/>
      <c r="G65" s="13"/>
      <c r="H65" s="13"/>
      <c r="I65" s="13"/>
      <c r="J65" s="13"/>
      <c r="K65" s="13"/>
      <c r="L65" s="13"/>
      <c r="M65" s="46"/>
      <c r="N65" s="14"/>
      <c r="O65" s="16"/>
      <c r="P65" s="16"/>
      <c r="Q65" s="16"/>
    </row>
    <row r="66" spans="1:17" x14ac:dyDescent="0.25">
      <c r="A66" s="11">
        <v>64</v>
      </c>
      <c r="B66" s="13"/>
      <c r="C66" s="6"/>
      <c r="D66" s="6"/>
      <c r="E66" s="6"/>
      <c r="F66" s="6"/>
      <c r="G66" s="13"/>
      <c r="H66" s="13"/>
      <c r="I66" s="13"/>
      <c r="J66" s="13"/>
      <c r="K66" s="13"/>
      <c r="L66" s="13"/>
      <c r="M66" s="46"/>
      <c r="N66" s="14"/>
      <c r="O66" s="16"/>
      <c r="P66" s="16"/>
      <c r="Q66" s="16"/>
    </row>
    <row r="67" spans="1:17" x14ac:dyDescent="0.25">
      <c r="A67" s="21">
        <v>65</v>
      </c>
      <c r="B67" s="13"/>
      <c r="C67" s="6"/>
      <c r="D67" s="6"/>
      <c r="E67" s="6"/>
      <c r="F67" s="6"/>
      <c r="G67" s="13"/>
      <c r="H67" s="13"/>
      <c r="I67" s="13"/>
      <c r="J67" s="13"/>
      <c r="K67" s="13"/>
      <c r="L67" s="13"/>
      <c r="M67" s="46"/>
      <c r="N67" s="14"/>
      <c r="O67" s="16"/>
      <c r="P67" s="16"/>
      <c r="Q67" s="16"/>
    </row>
    <row r="68" spans="1:17" x14ac:dyDescent="0.25">
      <c r="A68" s="11">
        <v>66</v>
      </c>
      <c r="B68" s="13"/>
      <c r="C68" s="6"/>
      <c r="D68" s="6"/>
      <c r="E68" s="6"/>
      <c r="F68" s="6"/>
      <c r="G68" s="13"/>
      <c r="H68" s="13"/>
      <c r="I68" s="13"/>
      <c r="J68" s="13"/>
      <c r="K68" s="13"/>
      <c r="L68" s="13"/>
      <c r="M68" s="46"/>
      <c r="N68" s="14"/>
      <c r="O68" s="16"/>
      <c r="P68" s="16"/>
      <c r="Q68" s="16"/>
    </row>
    <row r="69" spans="1:17" x14ac:dyDescent="0.25">
      <c r="A69" s="21">
        <v>67</v>
      </c>
      <c r="B69" s="13"/>
      <c r="C69" s="6"/>
      <c r="D69" s="6"/>
      <c r="E69" s="6"/>
      <c r="F69" s="6"/>
      <c r="G69" s="13"/>
      <c r="H69" s="13"/>
      <c r="I69" s="13"/>
      <c r="J69" s="13"/>
      <c r="K69" s="13"/>
      <c r="L69" s="13"/>
      <c r="M69" s="46"/>
      <c r="N69" s="14"/>
      <c r="O69" s="16"/>
      <c r="P69" s="16"/>
      <c r="Q69" s="16"/>
    </row>
    <row r="70" spans="1:17" x14ac:dyDescent="0.25">
      <c r="A70" s="11">
        <v>68</v>
      </c>
      <c r="B70" s="13"/>
      <c r="C70" s="6"/>
      <c r="D70" s="6"/>
      <c r="E70" s="6"/>
      <c r="F70" s="6"/>
      <c r="G70" s="13"/>
      <c r="H70" s="13"/>
      <c r="I70" s="13"/>
      <c r="J70" s="13"/>
      <c r="K70" s="13"/>
      <c r="L70" s="13"/>
      <c r="M70" s="46"/>
      <c r="N70" s="14"/>
      <c r="O70" s="16"/>
      <c r="P70" s="16"/>
      <c r="Q70" s="16"/>
    </row>
    <row r="71" spans="1:17" x14ac:dyDescent="0.25">
      <c r="A71" s="21">
        <v>69</v>
      </c>
      <c r="B71" s="13"/>
      <c r="C71" s="6"/>
      <c r="D71" s="6"/>
      <c r="E71" s="6"/>
      <c r="F71" s="6"/>
      <c r="G71" s="13"/>
      <c r="H71" s="13"/>
      <c r="I71" s="13"/>
      <c r="J71" s="13"/>
      <c r="K71" s="13"/>
      <c r="L71" s="13"/>
      <c r="M71" s="46"/>
      <c r="N71" s="14"/>
      <c r="O71" s="16"/>
      <c r="P71" s="16"/>
      <c r="Q71" s="16"/>
    </row>
    <row r="72" spans="1:17" x14ac:dyDescent="0.25">
      <c r="A72" s="11">
        <v>70</v>
      </c>
      <c r="B72" s="13"/>
      <c r="C72" s="6"/>
      <c r="D72" s="6"/>
      <c r="E72" s="6"/>
      <c r="F72" s="6"/>
      <c r="G72" s="13"/>
      <c r="H72" s="13"/>
      <c r="I72" s="13"/>
      <c r="J72" s="13"/>
      <c r="K72" s="13"/>
      <c r="L72" s="13"/>
      <c r="M72" s="46"/>
      <c r="N72" s="14"/>
      <c r="O72" s="16"/>
      <c r="P72" s="16"/>
      <c r="Q72" s="16"/>
    </row>
    <row r="73" spans="1:17" x14ac:dyDescent="0.25">
      <c r="A73" s="21">
        <v>71</v>
      </c>
      <c r="B73" s="13"/>
      <c r="C73" s="6"/>
      <c r="D73" s="6"/>
      <c r="E73" s="6"/>
      <c r="F73" s="6"/>
      <c r="G73" s="13"/>
      <c r="H73" s="13"/>
      <c r="I73" s="13"/>
      <c r="J73" s="13"/>
      <c r="K73" s="13"/>
      <c r="L73" s="13"/>
      <c r="M73" s="46"/>
      <c r="N73" s="14"/>
      <c r="O73" s="16"/>
      <c r="P73" s="16"/>
      <c r="Q73" s="16"/>
    </row>
    <row r="74" spans="1:17" x14ac:dyDescent="0.25">
      <c r="A74" s="11">
        <v>72</v>
      </c>
      <c r="B74" s="13"/>
      <c r="C74" s="6"/>
      <c r="D74" s="6"/>
      <c r="E74" s="6"/>
      <c r="F74" s="6"/>
      <c r="G74" s="13"/>
      <c r="H74" s="13"/>
      <c r="I74" s="13"/>
      <c r="J74" s="13"/>
      <c r="K74" s="13"/>
      <c r="L74" s="13"/>
      <c r="M74" s="46"/>
      <c r="N74" s="14"/>
      <c r="O74" s="16"/>
      <c r="P74" s="16"/>
      <c r="Q74" s="16"/>
    </row>
    <row r="75" spans="1:17" x14ac:dyDescent="0.25">
      <c r="A75" s="21">
        <v>73</v>
      </c>
      <c r="B75" s="13"/>
      <c r="C75" s="6"/>
      <c r="D75" s="6"/>
      <c r="E75" s="6"/>
      <c r="F75" s="6"/>
      <c r="G75" s="13"/>
      <c r="H75" s="13"/>
      <c r="I75" s="13"/>
      <c r="J75" s="13"/>
      <c r="K75" s="13"/>
      <c r="L75" s="13"/>
      <c r="M75" s="46"/>
      <c r="N75" s="14"/>
      <c r="O75" s="16"/>
      <c r="P75" s="16"/>
      <c r="Q75" s="16"/>
    </row>
    <row r="76" spans="1:17" x14ac:dyDescent="0.25">
      <c r="A76" s="11">
        <v>74</v>
      </c>
      <c r="B76" s="13"/>
      <c r="C76" s="6"/>
      <c r="D76" s="6"/>
      <c r="E76" s="6"/>
      <c r="F76" s="6"/>
      <c r="G76" s="13"/>
      <c r="H76" s="13"/>
      <c r="I76" s="13"/>
      <c r="J76" s="13"/>
      <c r="K76" s="13"/>
      <c r="L76" s="13"/>
      <c r="M76" s="46"/>
      <c r="N76" s="14"/>
      <c r="O76" s="16"/>
      <c r="P76" s="16"/>
      <c r="Q76" s="16"/>
    </row>
    <row r="77" spans="1:17" x14ac:dyDescent="0.25">
      <c r="A77" s="21">
        <v>75</v>
      </c>
      <c r="B77" s="13"/>
      <c r="C77" s="6"/>
      <c r="D77" s="6"/>
      <c r="E77" s="6"/>
      <c r="F77" s="6"/>
      <c r="G77" s="13"/>
      <c r="H77" s="13"/>
      <c r="I77" s="13"/>
      <c r="J77" s="13"/>
      <c r="K77" s="13"/>
      <c r="L77" s="13"/>
      <c r="M77" s="46"/>
      <c r="N77" s="14"/>
      <c r="O77" s="16"/>
      <c r="P77" s="16"/>
      <c r="Q77" s="16"/>
    </row>
    <row r="78" spans="1:17" x14ac:dyDescent="0.25">
      <c r="A78" s="11">
        <v>76</v>
      </c>
      <c r="B78" s="13"/>
      <c r="C78" s="6"/>
      <c r="D78" s="6"/>
      <c r="E78" s="6"/>
      <c r="F78" s="6"/>
      <c r="G78" s="13"/>
      <c r="H78" s="13"/>
      <c r="I78" s="13"/>
      <c r="J78" s="13"/>
      <c r="K78" s="13"/>
      <c r="L78" s="13"/>
      <c r="M78" s="46"/>
      <c r="N78" s="14"/>
      <c r="O78" s="16"/>
      <c r="P78" s="16"/>
      <c r="Q78" s="16"/>
    </row>
    <row r="79" spans="1:17" x14ac:dyDescent="0.25">
      <c r="A79" s="21">
        <v>77</v>
      </c>
      <c r="B79" s="13"/>
      <c r="C79" s="6"/>
      <c r="D79" s="6"/>
      <c r="E79" s="6"/>
      <c r="F79" s="6"/>
      <c r="G79" s="13"/>
      <c r="H79" s="13"/>
      <c r="I79" s="13"/>
      <c r="J79" s="13"/>
      <c r="K79" s="13"/>
      <c r="L79" s="13"/>
      <c r="M79" s="46"/>
      <c r="N79" s="14"/>
      <c r="O79" s="16"/>
      <c r="P79" s="16"/>
      <c r="Q79" s="16"/>
    </row>
    <row r="80" spans="1:17" x14ac:dyDescent="0.25">
      <c r="A80" s="11">
        <v>78</v>
      </c>
      <c r="B80" s="13"/>
      <c r="C80" s="6"/>
      <c r="D80" s="6"/>
      <c r="E80" s="6"/>
      <c r="F80" s="6"/>
      <c r="G80" s="13"/>
      <c r="H80" s="13"/>
      <c r="I80" s="13"/>
      <c r="J80" s="13"/>
      <c r="K80" s="13"/>
      <c r="L80" s="13"/>
      <c r="M80" s="46"/>
      <c r="N80" s="14"/>
      <c r="O80" s="16"/>
      <c r="P80" s="16"/>
      <c r="Q80" s="16"/>
    </row>
    <row r="81" spans="1:17" x14ac:dyDescent="0.25">
      <c r="A81" s="21">
        <v>79</v>
      </c>
      <c r="B81" s="13"/>
      <c r="C81" s="6"/>
      <c r="D81" s="6"/>
      <c r="E81" s="6"/>
      <c r="F81" s="6"/>
      <c r="G81" s="13"/>
      <c r="H81" s="13"/>
      <c r="I81" s="13"/>
      <c r="J81" s="13"/>
      <c r="K81" s="13"/>
      <c r="L81" s="13"/>
      <c r="M81" s="46"/>
      <c r="N81" s="14"/>
      <c r="O81" s="16"/>
      <c r="P81" s="16"/>
      <c r="Q81" s="16"/>
    </row>
    <row r="82" spans="1:17" x14ac:dyDescent="0.25">
      <c r="A82" s="11">
        <v>80</v>
      </c>
      <c r="B82" s="13"/>
      <c r="C82" s="6"/>
      <c r="D82" s="6"/>
      <c r="E82" s="6"/>
      <c r="F82" s="6"/>
      <c r="G82" s="13"/>
      <c r="H82" s="13"/>
      <c r="I82" s="13"/>
      <c r="J82" s="13"/>
      <c r="K82" s="13"/>
      <c r="L82" s="13"/>
      <c r="M82" s="46"/>
      <c r="N82" s="14"/>
      <c r="O82" s="16"/>
      <c r="P82" s="16"/>
      <c r="Q82" s="16"/>
    </row>
    <row r="83" spans="1:17" x14ac:dyDescent="0.25">
      <c r="A83" s="21">
        <v>81</v>
      </c>
      <c r="B83" s="13"/>
      <c r="C83" s="6"/>
      <c r="D83" s="6"/>
      <c r="E83" s="6"/>
      <c r="F83" s="6"/>
      <c r="G83" s="13"/>
      <c r="H83" s="13"/>
      <c r="I83" s="13"/>
      <c r="J83" s="13"/>
      <c r="K83" s="13"/>
      <c r="L83" s="13"/>
      <c r="M83" s="46"/>
      <c r="N83" s="14"/>
      <c r="O83" s="16"/>
      <c r="P83" s="16"/>
      <c r="Q83" s="16"/>
    </row>
    <row r="84" spans="1:17" x14ac:dyDescent="0.25">
      <c r="A84" s="11">
        <v>82</v>
      </c>
      <c r="B84" s="13"/>
      <c r="C84" s="6"/>
      <c r="D84" s="6"/>
      <c r="E84" s="6"/>
      <c r="F84" s="6"/>
      <c r="G84" s="13"/>
      <c r="H84" s="13"/>
      <c r="I84" s="13"/>
      <c r="J84" s="13"/>
      <c r="K84" s="13"/>
      <c r="L84" s="13"/>
      <c r="M84" s="46"/>
      <c r="N84" s="14"/>
      <c r="O84" s="16"/>
      <c r="P84" s="16"/>
      <c r="Q84" s="16"/>
    </row>
    <row r="85" spans="1:17" x14ac:dyDescent="0.25">
      <c r="A85" s="21">
        <v>83</v>
      </c>
      <c r="B85" s="13"/>
      <c r="C85" s="6"/>
      <c r="D85" s="6"/>
      <c r="E85" s="6"/>
      <c r="F85" s="6"/>
      <c r="G85" s="13"/>
      <c r="H85" s="13"/>
      <c r="I85" s="13"/>
      <c r="J85" s="13"/>
      <c r="K85" s="13"/>
      <c r="L85" s="13"/>
      <c r="M85" s="46"/>
      <c r="N85" s="14"/>
      <c r="O85" s="16"/>
      <c r="P85" s="16"/>
      <c r="Q85" s="16"/>
    </row>
    <row r="86" spans="1:17" x14ac:dyDescent="0.25">
      <c r="A86" s="11">
        <v>84</v>
      </c>
      <c r="B86" s="13"/>
      <c r="C86" s="6"/>
      <c r="D86" s="6"/>
      <c r="E86" s="6"/>
      <c r="F86" s="6"/>
      <c r="G86" s="13"/>
      <c r="H86" s="13"/>
      <c r="I86" s="13"/>
      <c r="J86" s="13"/>
      <c r="K86" s="13"/>
      <c r="L86" s="13"/>
      <c r="M86" s="46"/>
      <c r="N86" s="14"/>
      <c r="O86" s="16"/>
      <c r="P86" s="16"/>
      <c r="Q86" s="16"/>
    </row>
    <row r="87" spans="1:17" x14ac:dyDescent="0.25">
      <c r="A87" s="21">
        <v>85</v>
      </c>
      <c r="B87" s="13"/>
      <c r="C87" s="6"/>
      <c r="D87" s="6"/>
      <c r="E87" s="6"/>
      <c r="F87" s="6"/>
      <c r="G87" s="13"/>
      <c r="H87" s="13"/>
      <c r="I87" s="13"/>
      <c r="J87" s="13"/>
      <c r="K87" s="13"/>
      <c r="L87" s="13"/>
      <c r="M87" s="46"/>
      <c r="N87" s="14"/>
      <c r="O87" s="16"/>
      <c r="P87" s="16"/>
      <c r="Q87" s="16"/>
    </row>
    <row r="88" spans="1:17" x14ac:dyDescent="0.25">
      <c r="A88" s="11">
        <v>86</v>
      </c>
      <c r="B88" s="13"/>
      <c r="C88" s="6"/>
      <c r="D88" s="6"/>
      <c r="E88" s="6"/>
      <c r="F88" s="6"/>
      <c r="G88" s="13"/>
      <c r="H88" s="13"/>
      <c r="I88" s="13"/>
      <c r="J88" s="13"/>
      <c r="K88" s="13"/>
      <c r="L88" s="13"/>
      <c r="M88" s="46"/>
      <c r="N88" s="14"/>
      <c r="O88" s="16"/>
      <c r="P88" s="16"/>
      <c r="Q88" s="16"/>
    </row>
    <row r="89" spans="1:17" x14ac:dyDescent="0.25">
      <c r="A89" s="21">
        <v>87</v>
      </c>
      <c r="B89" s="13"/>
      <c r="C89" s="6"/>
      <c r="D89" s="6"/>
      <c r="E89" s="6"/>
      <c r="F89" s="6"/>
      <c r="G89" s="13"/>
      <c r="H89" s="13"/>
      <c r="I89" s="13"/>
      <c r="J89" s="13"/>
      <c r="K89" s="13"/>
      <c r="L89" s="13"/>
      <c r="M89" s="46"/>
      <c r="N89" s="14"/>
      <c r="O89" s="16"/>
      <c r="P89" s="16"/>
      <c r="Q89" s="16"/>
    </row>
    <row r="90" spans="1:17" x14ac:dyDescent="0.25">
      <c r="A90" s="11">
        <v>88</v>
      </c>
      <c r="B90" s="13"/>
      <c r="C90" s="6"/>
      <c r="D90" s="6"/>
      <c r="E90" s="6"/>
      <c r="F90" s="6"/>
      <c r="G90" s="13"/>
      <c r="H90" s="13"/>
      <c r="I90" s="13"/>
      <c r="J90" s="13"/>
      <c r="K90" s="13"/>
      <c r="L90" s="13"/>
      <c r="M90" s="46"/>
      <c r="N90" s="14"/>
      <c r="O90" s="16"/>
      <c r="P90" s="16"/>
      <c r="Q90" s="16"/>
    </row>
    <row r="91" spans="1:17" x14ac:dyDescent="0.25">
      <c r="A91" s="21">
        <v>89</v>
      </c>
      <c r="B91" s="13"/>
      <c r="C91" s="6"/>
      <c r="D91" s="6"/>
      <c r="E91" s="6"/>
      <c r="F91" s="6"/>
      <c r="G91" s="13"/>
      <c r="H91" s="13"/>
      <c r="I91" s="13"/>
      <c r="J91" s="13"/>
      <c r="K91" s="13"/>
      <c r="L91" s="13"/>
      <c r="M91" s="46"/>
      <c r="N91" s="14"/>
      <c r="O91" s="16"/>
      <c r="P91" s="16"/>
      <c r="Q91" s="16"/>
    </row>
    <row r="92" spans="1:17" x14ac:dyDescent="0.25">
      <c r="A92" s="11">
        <v>90</v>
      </c>
      <c r="B92" s="13"/>
      <c r="C92" s="6"/>
      <c r="D92" s="6"/>
      <c r="E92" s="6"/>
      <c r="F92" s="6"/>
      <c r="G92" s="13"/>
      <c r="H92" s="13"/>
      <c r="I92" s="13"/>
      <c r="J92" s="13"/>
      <c r="K92" s="13"/>
      <c r="L92" s="13"/>
      <c r="M92" s="46"/>
      <c r="N92" s="14"/>
      <c r="O92" s="16"/>
      <c r="P92" s="16"/>
      <c r="Q92" s="16"/>
    </row>
    <row r="93" spans="1:17" x14ac:dyDescent="0.25">
      <c r="A93" s="21">
        <v>91</v>
      </c>
      <c r="B93" s="13"/>
      <c r="C93" s="6"/>
      <c r="D93" s="6"/>
      <c r="E93" s="6"/>
      <c r="F93" s="6"/>
      <c r="G93" s="13"/>
      <c r="H93" s="13"/>
      <c r="I93" s="13"/>
      <c r="J93" s="13"/>
      <c r="K93" s="13"/>
      <c r="L93" s="13"/>
      <c r="M93" s="46"/>
      <c r="N93" s="14"/>
      <c r="O93" s="16"/>
      <c r="P93" s="16"/>
      <c r="Q93" s="16"/>
    </row>
    <row r="94" spans="1:17" x14ac:dyDescent="0.25">
      <c r="A94" s="11">
        <v>92</v>
      </c>
      <c r="B94" s="13"/>
      <c r="C94" s="6"/>
      <c r="D94" s="6"/>
      <c r="E94" s="6"/>
      <c r="F94" s="6"/>
      <c r="G94" s="13"/>
      <c r="H94" s="13"/>
      <c r="I94" s="13"/>
      <c r="J94" s="13"/>
      <c r="K94" s="13"/>
      <c r="L94" s="13"/>
      <c r="M94" s="46"/>
      <c r="N94" s="14"/>
      <c r="O94" s="16"/>
      <c r="P94" s="16"/>
      <c r="Q94" s="16"/>
    </row>
    <row r="95" spans="1:17" x14ac:dyDescent="0.25">
      <c r="A95" s="21">
        <v>93</v>
      </c>
      <c r="B95" s="13"/>
      <c r="C95" s="6"/>
      <c r="D95" s="6"/>
      <c r="E95" s="6"/>
      <c r="F95" s="6"/>
      <c r="G95" s="13"/>
      <c r="H95" s="13"/>
      <c r="I95" s="13"/>
      <c r="J95" s="13"/>
      <c r="K95" s="13"/>
      <c r="L95" s="13"/>
      <c r="M95" s="46"/>
      <c r="N95" s="14"/>
      <c r="O95" s="16"/>
      <c r="P95" s="16"/>
      <c r="Q95" s="16"/>
    </row>
    <row r="96" spans="1:17" x14ac:dyDescent="0.25">
      <c r="A96" s="11">
        <v>94</v>
      </c>
      <c r="B96" s="13"/>
      <c r="C96" s="6"/>
      <c r="D96" s="6"/>
      <c r="E96" s="6"/>
      <c r="F96" s="6"/>
      <c r="G96" s="13"/>
      <c r="H96" s="13"/>
      <c r="I96" s="13"/>
      <c r="J96" s="13"/>
      <c r="K96" s="13"/>
      <c r="L96" s="13"/>
      <c r="M96" s="46"/>
      <c r="N96" s="14"/>
      <c r="O96" s="16"/>
      <c r="P96" s="16"/>
      <c r="Q96" s="16"/>
    </row>
    <row r="97" spans="1:17" x14ac:dyDescent="0.25">
      <c r="A97" s="21">
        <v>95</v>
      </c>
      <c r="B97" s="13"/>
      <c r="C97" s="6"/>
      <c r="D97" s="6"/>
      <c r="E97" s="6"/>
      <c r="F97" s="6"/>
      <c r="G97" s="13"/>
      <c r="H97" s="13"/>
      <c r="I97" s="13"/>
      <c r="J97" s="13"/>
      <c r="K97" s="13"/>
      <c r="L97" s="13"/>
      <c r="M97" s="46"/>
      <c r="N97" s="14"/>
      <c r="O97" s="16"/>
      <c r="P97" s="16"/>
      <c r="Q97" s="16"/>
    </row>
    <row r="98" spans="1:17" x14ac:dyDescent="0.25">
      <c r="A98" s="11">
        <v>96</v>
      </c>
      <c r="B98" s="13"/>
      <c r="C98" s="6"/>
      <c r="D98" s="6"/>
      <c r="E98" s="6"/>
      <c r="F98" s="6"/>
      <c r="G98" s="13"/>
      <c r="H98" s="13"/>
      <c r="I98" s="13"/>
      <c r="J98" s="13"/>
      <c r="K98" s="13"/>
      <c r="L98" s="13"/>
      <c r="M98" s="46"/>
      <c r="N98" s="14"/>
      <c r="O98" s="16"/>
      <c r="P98" s="16"/>
      <c r="Q98" s="16"/>
    </row>
    <row r="99" spans="1:17" x14ac:dyDescent="0.25">
      <c r="A99" s="21">
        <v>97</v>
      </c>
      <c r="B99" s="13"/>
      <c r="C99" s="6"/>
      <c r="D99" s="6"/>
      <c r="E99" s="6"/>
      <c r="F99" s="6"/>
      <c r="G99" s="13"/>
      <c r="H99" s="13"/>
      <c r="I99" s="13"/>
      <c r="J99" s="13"/>
      <c r="K99" s="13"/>
      <c r="L99" s="13"/>
      <c r="M99" s="46"/>
      <c r="N99" s="14"/>
      <c r="O99" s="16"/>
      <c r="P99" s="16"/>
      <c r="Q99" s="16"/>
    </row>
    <row r="100" spans="1:17" x14ac:dyDescent="0.25">
      <c r="A100" s="11">
        <v>98</v>
      </c>
      <c r="B100" s="13"/>
      <c r="C100" s="6"/>
      <c r="D100" s="6"/>
      <c r="E100" s="6"/>
      <c r="F100" s="6"/>
      <c r="G100" s="13"/>
      <c r="H100" s="13"/>
      <c r="I100" s="13"/>
      <c r="J100" s="13"/>
      <c r="K100" s="13"/>
      <c r="L100" s="13"/>
      <c r="M100" s="46"/>
      <c r="N100" s="14"/>
      <c r="O100" s="16"/>
      <c r="P100" s="16"/>
      <c r="Q100" s="16"/>
    </row>
    <row r="101" spans="1:17" x14ac:dyDescent="0.25">
      <c r="A101" s="21">
        <v>99</v>
      </c>
      <c r="B101" s="13"/>
      <c r="C101" s="6"/>
      <c r="D101" s="6"/>
      <c r="E101" s="6"/>
      <c r="F101" s="6"/>
      <c r="G101" s="13"/>
      <c r="H101" s="13"/>
      <c r="I101" s="13"/>
      <c r="J101" s="13"/>
      <c r="K101" s="13"/>
      <c r="L101" s="13"/>
      <c r="M101" s="46"/>
      <c r="N101" s="14"/>
      <c r="O101" s="16"/>
      <c r="P101" s="16"/>
      <c r="Q101" s="16"/>
    </row>
    <row r="102" spans="1:17" x14ac:dyDescent="0.25">
      <c r="A102" s="11">
        <v>100</v>
      </c>
      <c r="B102" s="13"/>
      <c r="C102" s="6"/>
      <c r="D102" s="6"/>
      <c r="E102" s="6"/>
      <c r="F102" s="6"/>
      <c r="G102" s="13"/>
      <c r="H102" s="13"/>
      <c r="I102" s="13"/>
      <c r="J102" s="13"/>
      <c r="K102" s="13"/>
      <c r="L102" s="13"/>
      <c r="M102" s="46"/>
      <c r="N102" s="14"/>
      <c r="O102" s="16"/>
      <c r="P102" s="16"/>
      <c r="Q102" s="16"/>
    </row>
    <row r="103" spans="1:17" x14ac:dyDescent="0.25">
      <c r="A103" s="21">
        <v>101</v>
      </c>
      <c r="B103" s="13"/>
      <c r="C103" s="6"/>
      <c r="D103" s="6"/>
      <c r="E103" s="6"/>
      <c r="F103" s="6"/>
      <c r="G103" s="13"/>
      <c r="H103" s="13"/>
      <c r="I103" s="13"/>
      <c r="J103" s="13"/>
      <c r="K103" s="13"/>
      <c r="L103" s="13"/>
      <c r="M103" s="46"/>
      <c r="N103" s="14"/>
      <c r="O103" s="16"/>
      <c r="P103" s="16"/>
      <c r="Q103" s="16"/>
    </row>
    <row r="104" spans="1:17" x14ac:dyDescent="0.25">
      <c r="A104" s="11">
        <v>102</v>
      </c>
      <c r="B104" s="13"/>
      <c r="C104" s="6"/>
      <c r="D104" s="6"/>
      <c r="E104" s="6"/>
      <c r="F104" s="6"/>
      <c r="G104" s="13"/>
      <c r="H104" s="13"/>
      <c r="I104" s="13"/>
      <c r="J104" s="13"/>
      <c r="K104" s="13"/>
      <c r="L104" s="13"/>
      <c r="M104" s="46"/>
      <c r="N104" s="14"/>
      <c r="O104" s="16"/>
      <c r="P104" s="16"/>
      <c r="Q104" s="16"/>
    </row>
    <row r="105" spans="1:17" x14ac:dyDescent="0.25">
      <c r="A105" s="21">
        <v>103</v>
      </c>
      <c r="B105" s="13"/>
      <c r="C105" s="6"/>
      <c r="D105" s="6"/>
      <c r="E105" s="6"/>
      <c r="F105" s="6"/>
      <c r="G105" s="13"/>
      <c r="H105" s="13"/>
      <c r="I105" s="13"/>
      <c r="J105" s="13"/>
      <c r="K105" s="13"/>
      <c r="L105" s="13"/>
      <c r="M105" s="46"/>
      <c r="N105" s="14"/>
      <c r="O105" s="16"/>
      <c r="P105" s="16"/>
      <c r="Q105" s="16"/>
    </row>
    <row r="106" spans="1:17" x14ac:dyDescent="0.25">
      <c r="A106" s="11">
        <v>104</v>
      </c>
      <c r="B106" s="13"/>
      <c r="C106" s="6"/>
      <c r="D106" s="6"/>
      <c r="E106" s="6"/>
      <c r="F106" s="6"/>
      <c r="G106" s="13"/>
      <c r="H106" s="13"/>
      <c r="I106" s="13"/>
      <c r="J106" s="13"/>
      <c r="K106" s="13"/>
      <c r="L106" s="13"/>
      <c r="M106" s="46"/>
      <c r="N106" s="14"/>
      <c r="O106" s="16"/>
      <c r="P106" s="16"/>
      <c r="Q106" s="16"/>
    </row>
    <row r="107" spans="1:17" x14ac:dyDescent="0.25">
      <c r="A107" s="21">
        <v>105</v>
      </c>
      <c r="B107" s="13"/>
      <c r="C107" s="6"/>
      <c r="D107" s="6"/>
      <c r="E107" s="6"/>
      <c r="F107" s="6"/>
      <c r="G107" s="13"/>
      <c r="H107" s="13"/>
      <c r="I107" s="13"/>
      <c r="J107" s="13"/>
      <c r="K107" s="13"/>
      <c r="L107" s="13"/>
      <c r="M107" s="46"/>
      <c r="N107" s="14"/>
      <c r="O107" s="16"/>
      <c r="P107" s="16"/>
      <c r="Q107" s="16"/>
    </row>
    <row r="108" spans="1:17" x14ac:dyDescent="0.25">
      <c r="A108" s="11">
        <v>106</v>
      </c>
      <c r="B108" s="13"/>
      <c r="C108" s="6"/>
      <c r="D108" s="6"/>
      <c r="E108" s="6"/>
      <c r="F108" s="6"/>
      <c r="G108" s="13"/>
      <c r="H108" s="13"/>
      <c r="I108" s="13"/>
      <c r="J108" s="13"/>
      <c r="K108" s="13"/>
      <c r="L108" s="13"/>
      <c r="M108" s="46"/>
      <c r="N108" s="14"/>
      <c r="O108" s="16"/>
      <c r="P108" s="16"/>
      <c r="Q108" s="16"/>
    </row>
    <row r="109" spans="1:17" x14ac:dyDescent="0.25">
      <c r="A109" s="21">
        <v>107</v>
      </c>
      <c r="B109" s="13"/>
      <c r="C109" s="6"/>
      <c r="D109" s="6"/>
      <c r="E109" s="6"/>
      <c r="F109" s="6"/>
      <c r="G109" s="13"/>
      <c r="H109" s="13"/>
      <c r="I109" s="13"/>
      <c r="J109" s="13"/>
      <c r="K109" s="13"/>
      <c r="L109" s="13"/>
      <c r="M109" s="46"/>
      <c r="N109" s="14"/>
      <c r="O109" s="16"/>
      <c r="P109" s="16"/>
      <c r="Q109" s="16"/>
    </row>
    <row r="110" spans="1:17" x14ac:dyDescent="0.25">
      <c r="A110" s="11">
        <v>108</v>
      </c>
      <c r="B110" s="13"/>
      <c r="C110" s="6"/>
      <c r="D110" s="6"/>
      <c r="E110" s="6"/>
      <c r="F110" s="6"/>
      <c r="G110" s="13"/>
      <c r="H110" s="13"/>
      <c r="I110" s="13"/>
      <c r="J110" s="13"/>
      <c r="K110" s="13"/>
      <c r="L110" s="13"/>
      <c r="M110" s="46"/>
      <c r="N110" s="14"/>
      <c r="O110" s="16"/>
      <c r="P110" s="16"/>
      <c r="Q110" s="16"/>
    </row>
    <row r="111" spans="1:17" x14ac:dyDescent="0.25">
      <c r="A111" s="21">
        <v>109</v>
      </c>
      <c r="B111" s="13"/>
      <c r="C111" s="6"/>
      <c r="D111" s="6"/>
      <c r="E111" s="6"/>
      <c r="F111" s="6"/>
      <c r="G111" s="13"/>
      <c r="H111" s="13"/>
      <c r="I111" s="13"/>
      <c r="J111" s="13"/>
      <c r="K111" s="13"/>
      <c r="L111" s="13"/>
      <c r="M111" s="46"/>
      <c r="N111" s="14"/>
      <c r="O111" s="16"/>
      <c r="P111" s="16"/>
      <c r="Q111" s="16"/>
    </row>
    <row r="112" spans="1:17" x14ac:dyDescent="0.25">
      <c r="A112" s="11">
        <v>110</v>
      </c>
      <c r="B112" s="13"/>
      <c r="C112" s="6"/>
      <c r="D112" s="6"/>
      <c r="E112" s="6"/>
      <c r="F112" s="6"/>
      <c r="G112" s="13"/>
      <c r="H112" s="13"/>
      <c r="I112" s="13"/>
      <c r="J112" s="13"/>
      <c r="K112" s="13"/>
      <c r="L112" s="13"/>
      <c r="M112" s="46"/>
      <c r="N112" s="14"/>
      <c r="O112" s="16"/>
      <c r="P112" s="16"/>
      <c r="Q112" s="16"/>
    </row>
    <row r="113" spans="1:17" x14ac:dyDescent="0.25">
      <c r="A113" s="21">
        <v>111</v>
      </c>
      <c r="B113" s="13"/>
      <c r="C113" s="6"/>
      <c r="D113" s="6"/>
      <c r="E113" s="6"/>
      <c r="F113" s="6"/>
      <c r="G113" s="13"/>
      <c r="H113" s="13"/>
      <c r="I113" s="13"/>
      <c r="J113" s="13"/>
      <c r="K113" s="13"/>
      <c r="L113" s="13"/>
      <c r="M113" s="46"/>
      <c r="N113" s="14"/>
      <c r="O113" s="16"/>
      <c r="P113" s="16"/>
      <c r="Q113" s="16"/>
    </row>
    <row r="114" spans="1:17" x14ac:dyDescent="0.25">
      <c r="A114" s="11">
        <v>112</v>
      </c>
      <c r="B114" s="13"/>
      <c r="C114" s="6"/>
      <c r="D114" s="6"/>
      <c r="E114" s="6"/>
      <c r="F114" s="6"/>
      <c r="G114" s="13"/>
      <c r="H114" s="13"/>
      <c r="I114" s="13"/>
      <c r="J114" s="13"/>
      <c r="K114" s="13"/>
      <c r="L114" s="13"/>
      <c r="M114" s="46"/>
      <c r="N114" s="14"/>
      <c r="O114" s="16"/>
      <c r="P114" s="16"/>
      <c r="Q114" s="16"/>
    </row>
    <row r="115" spans="1:17" x14ac:dyDescent="0.25">
      <c r="A115" s="21">
        <v>113</v>
      </c>
      <c r="B115" s="13"/>
      <c r="C115" s="6"/>
      <c r="D115" s="6"/>
      <c r="E115" s="6"/>
      <c r="F115" s="6"/>
      <c r="G115" s="13"/>
      <c r="H115" s="13"/>
      <c r="I115" s="13"/>
      <c r="J115" s="13"/>
      <c r="K115" s="13"/>
      <c r="L115" s="13"/>
      <c r="M115" s="46"/>
      <c r="N115" s="14"/>
      <c r="O115" s="16"/>
      <c r="P115" s="16"/>
      <c r="Q115" s="16"/>
    </row>
    <row r="116" spans="1:17" x14ac:dyDescent="0.25">
      <c r="A116" s="11">
        <v>114</v>
      </c>
      <c r="B116" s="13"/>
      <c r="C116" s="6"/>
      <c r="D116" s="6"/>
      <c r="E116" s="6"/>
      <c r="F116" s="6"/>
      <c r="G116" s="13"/>
      <c r="H116" s="13"/>
      <c r="I116" s="13"/>
      <c r="J116" s="13"/>
      <c r="K116" s="13"/>
      <c r="L116" s="13"/>
      <c r="M116" s="46"/>
      <c r="N116" s="14"/>
      <c r="O116" s="16"/>
      <c r="P116" s="16"/>
      <c r="Q116" s="16"/>
    </row>
    <row r="117" spans="1:17" x14ac:dyDescent="0.25">
      <c r="A117" s="21">
        <v>115</v>
      </c>
      <c r="B117" s="13"/>
      <c r="C117" s="6"/>
      <c r="D117" s="6"/>
      <c r="E117" s="6"/>
      <c r="F117" s="6"/>
      <c r="G117" s="13"/>
      <c r="H117" s="13"/>
      <c r="I117" s="13"/>
      <c r="J117" s="13"/>
      <c r="K117" s="13"/>
      <c r="L117" s="13"/>
      <c r="M117" s="46"/>
      <c r="N117" s="14"/>
      <c r="O117" s="16"/>
      <c r="P117" s="16"/>
      <c r="Q117" s="16"/>
    </row>
    <row r="118" spans="1:17" x14ac:dyDescent="0.25">
      <c r="A118" s="11">
        <v>116</v>
      </c>
      <c r="B118" s="13"/>
      <c r="C118" s="6"/>
      <c r="D118" s="6"/>
      <c r="E118" s="6"/>
      <c r="F118" s="6"/>
      <c r="G118" s="13"/>
      <c r="H118" s="13"/>
      <c r="I118" s="13"/>
      <c r="J118" s="13"/>
      <c r="K118" s="13"/>
      <c r="L118" s="13"/>
      <c r="M118" s="46"/>
      <c r="N118" s="14"/>
      <c r="O118" s="16"/>
      <c r="P118" s="16"/>
      <c r="Q118" s="16"/>
    </row>
    <row r="119" spans="1:17" x14ac:dyDescent="0.25">
      <c r="A119" s="21">
        <v>117</v>
      </c>
      <c r="B119" s="13"/>
      <c r="C119" s="6"/>
      <c r="D119" s="6"/>
      <c r="E119" s="6"/>
      <c r="F119" s="6"/>
      <c r="G119" s="13"/>
      <c r="H119" s="13"/>
      <c r="I119" s="13"/>
      <c r="J119" s="13"/>
      <c r="K119" s="13"/>
      <c r="L119" s="13"/>
      <c r="M119" s="46"/>
      <c r="N119" s="14"/>
      <c r="O119" s="16"/>
      <c r="P119" s="16"/>
      <c r="Q119" s="16"/>
    </row>
    <row r="120" spans="1:17" x14ac:dyDescent="0.25">
      <c r="A120" s="11">
        <v>118</v>
      </c>
      <c r="B120" s="13"/>
      <c r="C120" s="6"/>
      <c r="D120" s="6"/>
      <c r="E120" s="6"/>
      <c r="F120" s="6"/>
      <c r="G120" s="13"/>
      <c r="H120" s="13"/>
      <c r="I120" s="13"/>
      <c r="J120" s="13"/>
      <c r="K120" s="13"/>
      <c r="L120" s="13"/>
      <c r="M120" s="46"/>
      <c r="N120" s="14"/>
      <c r="O120" s="16"/>
      <c r="P120" s="16"/>
      <c r="Q120" s="16"/>
    </row>
    <row r="121" spans="1:17" x14ac:dyDescent="0.25">
      <c r="A121" s="21">
        <v>119</v>
      </c>
      <c r="B121" s="13"/>
      <c r="C121" s="6"/>
      <c r="D121" s="6"/>
      <c r="E121" s="6"/>
      <c r="F121" s="6"/>
      <c r="G121" s="13"/>
      <c r="H121" s="13"/>
      <c r="I121" s="13"/>
      <c r="J121" s="13"/>
      <c r="K121" s="13"/>
      <c r="L121" s="13"/>
      <c r="M121" s="46"/>
      <c r="N121" s="14"/>
      <c r="O121" s="16"/>
      <c r="P121" s="16"/>
      <c r="Q121" s="16"/>
    </row>
    <row r="122" spans="1:17" x14ac:dyDescent="0.25">
      <c r="A122" s="11">
        <v>120</v>
      </c>
      <c r="B122" s="13"/>
      <c r="C122" s="6"/>
      <c r="D122" s="6"/>
      <c r="E122" s="6"/>
      <c r="F122" s="6"/>
      <c r="G122" s="13"/>
      <c r="H122" s="13"/>
      <c r="I122" s="13"/>
      <c r="J122" s="13"/>
      <c r="K122" s="13"/>
      <c r="L122" s="13"/>
      <c r="M122" s="46"/>
      <c r="N122" s="14"/>
      <c r="O122" s="16"/>
      <c r="P122" s="16"/>
      <c r="Q122" s="16"/>
    </row>
    <row r="123" spans="1:17" x14ac:dyDescent="0.25">
      <c r="A123" s="21">
        <v>121</v>
      </c>
      <c r="B123" s="13"/>
      <c r="C123" s="6"/>
      <c r="D123" s="6"/>
      <c r="E123" s="6"/>
      <c r="F123" s="6"/>
      <c r="G123" s="13"/>
      <c r="H123" s="13"/>
      <c r="I123" s="13"/>
      <c r="J123" s="13"/>
      <c r="K123" s="13"/>
      <c r="L123" s="13"/>
      <c r="M123" s="46"/>
      <c r="N123" s="14"/>
      <c r="O123" s="16"/>
      <c r="P123" s="16"/>
      <c r="Q123" s="16"/>
    </row>
    <row r="124" spans="1:17" x14ac:dyDescent="0.25">
      <c r="A124" s="11">
        <v>122</v>
      </c>
      <c r="B124" s="13"/>
      <c r="C124" s="6"/>
      <c r="D124" s="6"/>
      <c r="E124" s="6"/>
      <c r="F124" s="6"/>
      <c r="G124" s="13"/>
      <c r="H124" s="13"/>
      <c r="I124" s="13"/>
      <c r="J124" s="13"/>
      <c r="K124" s="13"/>
      <c r="L124" s="13"/>
      <c r="M124" s="46"/>
      <c r="N124" s="14"/>
      <c r="O124" s="16"/>
      <c r="P124" s="16"/>
      <c r="Q124" s="16"/>
    </row>
    <row r="125" spans="1:17" x14ac:dyDescent="0.25">
      <c r="A125" s="21">
        <v>123</v>
      </c>
      <c r="B125" s="13"/>
      <c r="C125" s="6"/>
      <c r="D125" s="6"/>
      <c r="E125" s="6"/>
      <c r="F125" s="6"/>
      <c r="G125" s="13"/>
      <c r="H125" s="13"/>
      <c r="I125" s="13"/>
      <c r="J125" s="13"/>
      <c r="K125" s="13"/>
      <c r="L125" s="13"/>
      <c r="M125" s="46"/>
      <c r="N125" s="14"/>
      <c r="O125" s="16"/>
      <c r="P125" s="16"/>
      <c r="Q125" s="16"/>
    </row>
    <row r="126" spans="1:17" x14ac:dyDescent="0.25">
      <c r="A126" s="11">
        <v>124</v>
      </c>
      <c r="B126" s="13"/>
      <c r="C126" s="6"/>
      <c r="D126" s="6"/>
      <c r="E126" s="6"/>
      <c r="F126" s="6"/>
      <c r="G126" s="13"/>
      <c r="H126" s="13"/>
      <c r="I126" s="13"/>
      <c r="J126" s="13"/>
      <c r="K126" s="13"/>
      <c r="L126" s="13"/>
      <c r="M126" s="46"/>
      <c r="N126" s="14"/>
      <c r="O126" s="16"/>
      <c r="P126" s="16"/>
      <c r="Q126" s="16"/>
    </row>
    <row r="127" spans="1:17" x14ac:dyDescent="0.25">
      <c r="A127" s="21">
        <v>125</v>
      </c>
      <c r="B127" s="13"/>
      <c r="C127" s="6"/>
      <c r="D127" s="6"/>
      <c r="E127" s="6"/>
      <c r="F127" s="6"/>
      <c r="G127" s="13"/>
      <c r="H127" s="13"/>
      <c r="I127" s="13"/>
      <c r="J127" s="13"/>
      <c r="K127" s="13"/>
      <c r="L127" s="13"/>
      <c r="M127" s="46"/>
      <c r="N127" s="14"/>
      <c r="O127" s="16"/>
      <c r="P127" s="16"/>
      <c r="Q127" s="16"/>
    </row>
    <row r="128" spans="1:17" x14ac:dyDescent="0.25">
      <c r="A128" s="11">
        <v>126</v>
      </c>
      <c r="B128" s="13"/>
      <c r="C128" s="6"/>
      <c r="D128" s="6"/>
      <c r="E128" s="6"/>
      <c r="F128" s="6"/>
      <c r="G128" s="13"/>
      <c r="H128" s="13"/>
      <c r="I128" s="13"/>
      <c r="J128" s="13"/>
      <c r="K128" s="13"/>
      <c r="L128" s="13"/>
      <c r="M128" s="46"/>
      <c r="N128" s="14"/>
      <c r="O128" s="16"/>
      <c r="P128" s="16"/>
      <c r="Q128" s="16"/>
    </row>
    <row r="129" spans="1:17" x14ac:dyDescent="0.25">
      <c r="A129" s="21">
        <v>127</v>
      </c>
      <c r="B129" s="13"/>
      <c r="C129" s="6"/>
      <c r="D129" s="6"/>
      <c r="E129" s="6"/>
      <c r="F129" s="6"/>
      <c r="G129" s="13"/>
      <c r="H129" s="13"/>
      <c r="I129" s="13"/>
      <c r="J129" s="13"/>
      <c r="K129" s="13"/>
      <c r="L129" s="13"/>
      <c r="M129" s="46"/>
      <c r="N129" s="14"/>
      <c r="O129" s="16"/>
      <c r="P129" s="16"/>
      <c r="Q129" s="16"/>
    </row>
    <row r="130" spans="1:17" x14ac:dyDescent="0.25">
      <c r="A130" s="11">
        <v>128</v>
      </c>
      <c r="B130" s="13"/>
      <c r="C130" s="6"/>
      <c r="D130" s="6"/>
      <c r="E130" s="6"/>
      <c r="F130" s="6"/>
      <c r="G130" s="13"/>
      <c r="H130" s="13"/>
      <c r="I130" s="13"/>
      <c r="J130" s="13"/>
      <c r="K130" s="13"/>
      <c r="L130" s="13"/>
      <c r="M130" s="46"/>
      <c r="N130" s="14"/>
      <c r="O130" s="16"/>
      <c r="P130" s="16"/>
      <c r="Q130" s="16"/>
    </row>
    <row r="131" spans="1:17" x14ac:dyDescent="0.25">
      <c r="A131" s="21">
        <v>129</v>
      </c>
      <c r="B131" s="13"/>
      <c r="C131" s="6"/>
      <c r="D131" s="6"/>
      <c r="E131" s="6"/>
      <c r="F131" s="6"/>
      <c r="G131" s="13"/>
      <c r="H131" s="13"/>
      <c r="I131" s="13"/>
      <c r="J131" s="13"/>
      <c r="K131" s="13"/>
      <c r="L131" s="13"/>
      <c r="M131" s="46"/>
      <c r="N131" s="14"/>
      <c r="O131" s="16"/>
      <c r="P131" s="16"/>
      <c r="Q131" s="16"/>
    </row>
    <row r="132" spans="1:17" x14ac:dyDescent="0.25">
      <c r="A132" s="11">
        <v>130</v>
      </c>
      <c r="B132" s="13"/>
      <c r="C132" s="6"/>
      <c r="D132" s="6"/>
      <c r="E132" s="6"/>
      <c r="F132" s="6"/>
      <c r="G132" s="13"/>
      <c r="H132" s="13"/>
      <c r="I132" s="13"/>
      <c r="J132" s="13"/>
      <c r="K132" s="13"/>
      <c r="L132" s="13"/>
      <c r="M132" s="46"/>
      <c r="N132" s="14"/>
      <c r="O132" s="16"/>
      <c r="P132" s="16"/>
      <c r="Q132" s="16"/>
    </row>
    <row r="133" spans="1:17" x14ac:dyDescent="0.25">
      <c r="A133" s="21">
        <v>131</v>
      </c>
      <c r="B133" s="13"/>
      <c r="C133" s="6"/>
      <c r="D133" s="6"/>
      <c r="E133" s="6"/>
      <c r="F133" s="6"/>
      <c r="G133" s="13"/>
      <c r="H133" s="13"/>
      <c r="I133" s="13"/>
      <c r="J133" s="13"/>
      <c r="K133" s="13"/>
      <c r="L133" s="13"/>
      <c r="M133" s="46"/>
      <c r="N133" s="14"/>
      <c r="O133" s="16"/>
      <c r="P133" s="16"/>
      <c r="Q133" s="16"/>
    </row>
    <row r="134" spans="1:17" x14ac:dyDescent="0.25">
      <c r="A134" s="11">
        <v>132</v>
      </c>
      <c r="B134" s="13"/>
      <c r="C134" s="6"/>
      <c r="D134" s="6"/>
      <c r="E134" s="6"/>
      <c r="F134" s="6"/>
      <c r="G134" s="13"/>
      <c r="H134" s="13"/>
      <c r="I134" s="13"/>
      <c r="J134" s="13"/>
      <c r="K134" s="13"/>
      <c r="L134" s="13"/>
      <c r="M134" s="46"/>
      <c r="N134" s="14"/>
      <c r="O134" s="16"/>
      <c r="P134" s="16"/>
      <c r="Q134" s="16"/>
    </row>
    <row r="135" spans="1:17" x14ac:dyDescent="0.25">
      <c r="A135" s="21">
        <v>133</v>
      </c>
      <c r="B135" s="13"/>
      <c r="C135" s="6"/>
      <c r="D135" s="6"/>
      <c r="E135" s="6"/>
      <c r="F135" s="6"/>
      <c r="G135" s="13"/>
      <c r="H135" s="13"/>
      <c r="I135" s="13"/>
      <c r="J135" s="13"/>
      <c r="K135" s="13"/>
      <c r="L135" s="13"/>
      <c r="M135" s="46"/>
      <c r="N135" s="14"/>
      <c r="O135" s="16"/>
      <c r="P135" s="16"/>
      <c r="Q135" s="16"/>
    </row>
    <row r="136" spans="1:17" x14ac:dyDescent="0.25">
      <c r="A136" s="11">
        <v>134</v>
      </c>
      <c r="B136" s="13"/>
      <c r="C136" s="6"/>
      <c r="D136" s="6"/>
      <c r="E136" s="6"/>
      <c r="F136" s="6"/>
      <c r="G136" s="13"/>
      <c r="H136" s="13"/>
      <c r="I136" s="13"/>
      <c r="J136" s="13"/>
      <c r="K136" s="13"/>
      <c r="L136" s="13"/>
      <c r="M136" s="46"/>
      <c r="N136" s="14"/>
      <c r="O136" s="16"/>
      <c r="P136" s="16"/>
      <c r="Q136" s="16"/>
    </row>
    <row r="137" spans="1:17" x14ac:dyDescent="0.25">
      <c r="A137" s="21">
        <v>135</v>
      </c>
      <c r="B137" s="13"/>
      <c r="C137" s="6"/>
      <c r="D137" s="6"/>
      <c r="E137" s="6"/>
      <c r="F137" s="6"/>
      <c r="G137" s="13"/>
      <c r="H137" s="13"/>
      <c r="I137" s="13"/>
      <c r="J137" s="13"/>
      <c r="K137" s="13"/>
      <c r="L137" s="13"/>
      <c r="M137" s="46"/>
      <c r="N137" s="14"/>
      <c r="O137" s="16"/>
      <c r="P137" s="16"/>
      <c r="Q137" s="16"/>
    </row>
    <row r="138" spans="1:17" x14ac:dyDescent="0.25">
      <c r="A138" s="11">
        <v>136</v>
      </c>
      <c r="B138" s="13"/>
      <c r="C138" s="6"/>
      <c r="D138" s="6"/>
      <c r="E138" s="6"/>
      <c r="F138" s="6"/>
      <c r="G138" s="13"/>
      <c r="H138" s="13"/>
      <c r="I138" s="13"/>
      <c r="J138" s="13"/>
      <c r="K138" s="13"/>
      <c r="L138" s="13"/>
      <c r="M138" s="46"/>
      <c r="N138" s="14"/>
      <c r="O138" s="16"/>
      <c r="P138" s="16"/>
      <c r="Q138" s="16"/>
    </row>
    <row r="139" spans="1:17" x14ac:dyDescent="0.25">
      <c r="A139" s="21">
        <v>137</v>
      </c>
      <c r="B139" s="13"/>
      <c r="C139" s="6"/>
      <c r="D139" s="6"/>
      <c r="E139" s="6"/>
      <c r="F139" s="6"/>
      <c r="G139" s="13"/>
      <c r="H139" s="13"/>
      <c r="I139" s="13"/>
      <c r="J139" s="13"/>
      <c r="K139" s="13"/>
      <c r="L139" s="13"/>
      <c r="M139" s="46"/>
      <c r="N139" s="14"/>
      <c r="O139" s="16"/>
      <c r="P139" s="16"/>
      <c r="Q139" s="16"/>
    </row>
    <row r="140" spans="1:17" x14ac:dyDescent="0.25">
      <c r="A140" s="11">
        <v>138</v>
      </c>
      <c r="B140" s="13"/>
      <c r="C140" s="6"/>
      <c r="D140" s="6"/>
      <c r="E140" s="6"/>
      <c r="F140" s="6"/>
      <c r="G140" s="13"/>
      <c r="H140" s="13"/>
      <c r="I140" s="13"/>
      <c r="J140" s="13"/>
      <c r="K140" s="13"/>
      <c r="L140" s="13"/>
      <c r="M140" s="46"/>
      <c r="N140" s="14"/>
      <c r="O140" s="16"/>
      <c r="P140" s="16"/>
      <c r="Q140" s="16"/>
    </row>
    <row r="141" spans="1:17" x14ac:dyDescent="0.25">
      <c r="A141" s="21">
        <v>139</v>
      </c>
      <c r="B141" s="13"/>
      <c r="C141" s="6"/>
      <c r="D141" s="6"/>
      <c r="E141" s="6"/>
      <c r="F141" s="6"/>
      <c r="G141" s="13"/>
      <c r="H141" s="13"/>
      <c r="I141" s="13"/>
      <c r="J141" s="13"/>
      <c r="K141" s="13"/>
      <c r="L141" s="13"/>
      <c r="M141" s="46"/>
      <c r="N141" s="14"/>
      <c r="O141" s="16"/>
      <c r="P141" s="16"/>
      <c r="Q141" s="16"/>
    </row>
    <row r="142" spans="1:17" x14ac:dyDescent="0.25">
      <c r="A142" s="11">
        <v>140</v>
      </c>
      <c r="B142" s="13"/>
      <c r="C142" s="6"/>
      <c r="D142" s="6"/>
      <c r="E142" s="6"/>
      <c r="F142" s="6"/>
      <c r="G142" s="13"/>
      <c r="H142" s="13"/>
      <c r="I142" s="13"/>
      <c r="J142" s="13"/>
      <c r="K142" s="13"/>
      <c r="L142" s="13"/>
      <c r="M142" s="46"/>
      <c r="N142" s="14"/>
      <c r="O142" s="16"/>
      <c r="P142" s="16"/>
      <c r="Q142" s="16"/>
    </row>
    <row r="143" spans="1:17" x14ac:dyDescent="0.25">
      <c r="A143" s="21">
        <v>141</v>
      </c>
      <c r="B143" s="13"/>
      <c r="C143" s="6"/>
      <c r="D143" s="6"/>
      <c r="E143" s="6"/>
      <c r="F143" s="6"/>
      <c r="G143" s="13"/>
      <c r="H143" s="13"/>
      <c r="I143" s="13"/>
      <c r="J143" s="13"/>
      <c r="K143" s="13"/>
      <c r="L143" s="13"/>
      <c r="M143" s="46"/>
      <c r="N143" s="14"/>
      <c r="O143" s="16"/>
      <c r="P143" s="16"/>
      <c r="Q143" s="16"/>
    </row>
    <row r="144" spans="1:17" x14ac:dyDescent="0.25">
      <c r="A144" s="11">
        <v>142</v>
      </c>
      <c r="B144" s="13"/>
      <c r="C144" s="6"/>
      <c r="D144" s="6"/>
      <c r="E144" s="6"/>
      <c r="F144" s="6"/>
      <c r="G144" s="13"/>
      <c r="H144" s="13"/>
      <c r="I144" s="13"/>
      <c r="J144" s="13"/>
      <c r="K144" s="13"/>
      <c r="L144" s="13"/>
      <c r="M144" s="46"/>
      <c r="N144" s="14"/>
      <c r="O144" s="16"/>
      <c r="P144" s="16"/>
      <c r="Q144" s="16"/>
    </row>
    <row r="145" spans="1:17" x14ac:dyDescent="0.25">
      <c r="A145" s="21">
        <v>143</v>
      </c>
      <c r="B145" s="13"/>
      <c r="C145" s="6"/>
      <c r="D145" s="6"/>
      <c r="E145" s="6"/>
      <c r="F145" s="6"/>
      <c r="G145" s="13"/>
      <c r="H145" s="13"/>
      <c r="I145" s="13"/>
      <c r="J145" s="13"/>
      <c r="K145" s="13"/>
      <c r="L145" s="13"/>
      <c r="M145" s="46"/>
      <c r="N145" s="14"/>
      <c r="O145" s="16"/>
      <c r="P145" s="16"/>
      <c r="Q145" s="16"/>
    </row>
    <row r="146" spans="1:17" x14ac:dyDescent="0.25">
      <c r="A146" s="11">
        <v>144</v>
      </c>
      <c r="B146" s="13"/>
      <c r="C146" s="6"/>
      <c r="D146" s="6"/>
      <c r="E146" s="6"/>
      <c r="F146" s="6"/>
      <c r="G146" s="13"/>
      <c r="H146" s="13"/>
      <c r="I146" s="13"/>
      <c r="J146" s="13"/>
      <c r="K146" s="13"/>
      <c r="L146" s="13"/>
      <c r="M146" s="46"/>
      <c r="N146" s="14"/>
      <c r="O146" s="16"/>
      <c r="P146" s="16"/>
      <c r="Q146" s="16"/>
    </row>
    <row r="147" spans="1:17" x14ac:dyDescent="0.25">
      <c r="A147" s="21">
        <v>145</v>
      </c>
      <c r="B147" s="13"/>
      <c r="C147" s="6"/>
      <c r="D147" s="6"/>
      <c r="E147" s="6"/>
      <c r="F147" s="6"/>
      <c r="G147" s="13"/>
      <c r="H147" s="13"/>
      <c r="I147" s="13"/>
      <c r="J147" s="13"/>
      <c r="K147" s="13"/>
      <c r="L147" s="13"/>
      <c r="M147" s="46"/>
      <c r="N147" s="14"/>
      <c r="O147" s="16"/>
      <c r="P147" s="16"/>
      <c r="Q147" s="16"/>
    </row>
    <row r="148" spans="1:17" x14ac:dyDescent="0.25">
      <c r="A148" s="11">
        <v>146</v>
      </c>
      <c r="B148" s="13"/>
      <c r="C148" s="6"/>
      <c r="D148" s="6"/>
      <c r="E148" s="6"/>
      <c r="F148" s="6"/>
      <c r="G148" s="13"/>
      <c r="H148" s="13"/>
      <c r="I148" s="13"/>
      <c r="J148" s="13"/>
      <c r="K148" s="13"/>
      <c r="L148" s="13"/>
      <c r="M148" s="46"/>
      <c r="N148" s="14"/>
      <c r="O148" s="16"/>
      <c r="P148" s="16"/>
      <c r="Q148" s="16"/>
    </row>
    <row r="149" spans="1:17" x14ac:dyDescent="0.25">
      <c r="A149" s="21">
        <v>147</v>
      </c>
      <c r="B149" s="13"/>
      <c r="C149" s="6"/>
      <c r="D149" s="6"/>
      <c r="E149" s="6"/>
      <c r="F149" s="6"/>
      <c r="G149" s="13"/>
      <c r="H149" s="13"/>
      <c r="I149" s="13"/>
      <c r="J149" s="13"/>
      <c r="K149" s="13"/>
      <c r="L149" s="13"/>
      <c r="M149" s="46"/>
      <c r="N149" s="14"/>
      <c r="O149" s="16"/>
      <c r="P149" s="16"/>
      <c r="Q149" s="16"/>
    </row>
    <row r="150" spans="1:17" x14ac:dyDescent="0.25">
      <c r="A150" s="11">
        <v>148</v>
      </c>
      <c r="B150" s="13"/>
      <c r="C150" s="6"/>
      <c r="D150" s="6"/>
      <c r="E150" s="6"/>
      <c r="F150" s="6"/>
      <c r="G150" s="13"/>
      <c r="H150" s="13"/>
      <c r="I150" s="13"/>
      <c r="J150" s="13"/>
      <c r="K150" s="13"/>
      <c r="L150" s="13"/>
      <c r="M150" s="46"/>
      <c r="N150" s="14"/>
      <c r="O150" s="16"/>
      <c r="P150" s="16"/>
      <c r="Q150" s="16"/>
    </row>
    <row r="151" spans="1:17" x14ac:dyDescent="0.25">
      <c r="A151" s="21">
        <v>149</v>
      </c>
      <c r="B151" s="13"/>
      <c r="C151" s="6"/>
      <c r="D151" s="6"/>
      <c r="E151" s="6"/>
      <c r="F151" s="6"/>
      <c r="G151" s="13"/>
      <c r="H151" s="13"/>
      <c r="I151" s="13"/>
      <c r="J151" s="13"/>
      <c r="K151" s="13"/>
      <c r="L151" s="13"/>
      <c r="M151" s="46"/>
      <c r="N151" s="14"/>
      <c r="O151" s="16"/>
      <c r="P151" s="16"/>
      <c r="Q151" s="16"/>
    </row>
    <row r="152" spans="1:17" x14ac:dyDescent="0.25">
      <c r="A152" s="11">
        <v>150</v>
      </c>
      <c r="B152" s="13"/>
      <c r="C152" s="6"/>
      <c r="D152" s="6"/>
      <c r="E152" s="6"/>
      <c r="F152" s="6"/>
      <c r="G152" s="13"/>
      <c r="H152" s="13"/>
      <c r="I152" s="13"/>
      <c r="J152" s="13"/>
      <c r="K152" s="13"/>
      <c r="L152" s="13"/>
      <c r="M152" s="46"/>
      <c r="N152" s="14"/>
      <c r="O152" s="16"/>
      <c r="P152" s="16"/>
      <c r="Q152" s="16"/>
    </row>
    <row r="153" spans="1:17" x14ac:dyDescent="0.25">
      <c r="A153" s="21">
        <v>151</v>
      </c>
      <c r="B153" s="13"/>
      <c r="C153" s="6"/>
      <c r="D153" s="6"/>
      <c r="E153" s="6"/>
      <c r="F153" s="6"/>
      <c r="G153" s="13"/>
      <c r="H153" s="13"/>
      <c r="I153" s="13"/>
      <c r="J153" s="13"/>
      <c r="K153" s="13"/>
      <c r="L153" s="13"/>
      <c r="M153" s="46"/>
      <c r="N153" s="14"/>
      <c r="O153" s="16"/>
      <c r="P153" s="16"/>
      <c r="Q153" s="16"/>
    </row>
    <row r="154" spans="1:17" x14ac:dyDescent="0.25">
      <c r="A154" s="11">
        <v>152</v>
      </c>
      <c r="B154" s="13"/>
      <c r="C154" s="6"/>
      <c r="D154" s="6"/>
      <c r="E154" s="6"/>
      <c r="F154" s="6"/>
      <c r="G154" s="13"/>
      <c r="H154" s="13"/>
      <c r="I154" s="13"/>
      <c r="J154" s="13"/>
      <c r="K154" s="13"/>
      <c r="L154" s="13"/>
      <c r="M154" s="46"/>
      <c r="N154" s="14"/>
      <c r="O154" s="16"/>
      <c r="P154" s="16"/>
      <c r="Q154" s="16"/>
    </row>
    <row r="155" spans="1:17" x14ac:dyDescent="0.25">
      <c r="A155" s="21">
        <v>153</v>
      </c>
      <c r="B155" s="13"/>
      <c r="C155" s="6"/>
      <c r="D155" s="6"/>
      <c r="E155" s="6"/>
      <c r="F155" s="6"/>
      <c r="G155" s="13"/>
      <c r="H155" s="13"/>
      <c r="I155" s="13"/>
      <c r="J155" s="13"/>
      <c r="K155" s="13"/>
      <c r="L155" s="13"/>
      <c r="M155" s="46"/>
      <c r="N155" s="14"/>
      <c r="O155" s="16"/>
      <c r="P155" s="16"/>
      <c r="Q155" s="16"/>
    </row>
    <row r="156" spans="1:17" x14ac:dyDescent="0.25">
      <c r="A156" s="11">
        <v>154</v>
      </c>
      <c r="B156" s="13"/>
      <c r="C156" s="6"/>
      <c r="D156" s="6"/>
      <c r="E156" s="6"/>
      <c r="F156" s="6"/>
      <c r="G156" s="13"/>
      <c r="H156" s="13"/>
      <c r="I156" s="13"/>
      <c r="J156" s="13"/>
      <c r="K156" s="13"/>
      <c r="L156" s="13"/>
      <c r="M156" s="46"/>
      <c r="N156" s="14"/>
      <c r="O156" s="16"/>
      <c r="P156" s="16"/>
      <c r="Q156" s="16"/>
    </row>
    <row r="157" spans="1:17" x14ac:dyDescent="0.25">
      <c r="A157" s="21">
        <v>155</v>
      </c>
      <c r="B157" s="13"/>
      <c r="C157" s="6"/>
      <c r="D157" s="6"/>
      <c r="E157" s="6"/>
      <c r="F157" s="6"/>
      <c r="G157" s="13"/>
      <c r="H157" s="13"/>
      <c r="I157" s="13"/>
      <c r="J157" s="13"/>
      <c r="K157" s="13"/>
      <c r="L157" s="13"/>
      <c r="M157" s="46"/>
      <c r="N157" s="14"/>
      <c r="O157" s="16"/>
      <c r="P157" s="16"/>
      <c r="Q157" s="16"/>
    </row>
    <row r="158" spans="1:17" x14ac:dyDescent="0.25">
      <c r="A158" s="11">
        <v>156</v>
      </c>
      <c r="B158" s="13"/>
      <c r="C158" s="6"/>
      <c r="D158" s="6"/>
      <c r="E158" s="6"/>
      <c r="F158" s="6"/>
      <c r="G158" s="13"/>
      <c r="H158" s="13"/>
      <c r="I158" s="13"/>
      <c r="J158" s="13"/>
      <c r="K158" s="13"/>
      <c r="L158" s="13"/>
      <c r="M158" s="46"/>
      <c r="N158" s="14"/>
      <c r="O158" s="16"/>
      <c r="P158" s="16"/>
      <c r="Q158" s="16"/>
    </row>
    <row r="159" spans="1:17" x14ac:dyDescent="0.25">
      <c r="A159" s="21">
        <v>157</v>
      </c>
      <c r="B159" s="13"/>
      <c r="C159" s="6"/>
      <c r="D159" s="6"/>
      <c r="E159" s="6"/>
      <c r="F159" s="6"/>
      <c r="G159" s="13"/>
      <c r="H159" s="13"/>
      <c r="I159" s="13"/>
      <c r="J159" s="13"/>
      <c r="K159" s="13"/>
      <c r="L159" s="13"/>
      <c r="M159" s="46"/>
      <c r="N159" s="14"/>
      <c r="O159" s="16"/>
      <c r="P159" s="16"/>
      <c r="Q159" s="16"/>
    </row>
    <row r="160" spans="1:17" x14ac:dyDescent="0.25">
      <c r="A160" s="11">
        <v>158</v>
      </c>
      <c r="B160" s="13"/>
      <c r="C160" s="6"/>
      <c r="D160" s="6"/>
      <c r="E160" s="6"/>
      <c r="F160" s="6"/>
      <c r="G160" s="13"/>
      <c r="H160" s="13"/>
      <c r="I160" s="13"/>
      <c r="J160" s="13"/>
      <c r="K160" s="13"/>
      <c r="L160" s="13"/>
      <c r="M160" s="46"/>
      <c r="N160" s="14"/>
      <c r="O160" s="16"/>
      <c r="P160" s="16"/>
      <c r="Q160" s="16"/>
    </row>
    <row r="161" spans="1:17" x14ac:dyDescent="0.25">
      <c r="A161" s="21">
        <v>159</v>
      </c>
      <c r="B161" s="13"/>
      <c r="C161" s="6"/>
      <c r="D161" s="6"/>
      <c r="E161" s="6"/>
      <c r="F161" s="6"/>
      <c r="G161" s="13"/>
      <c r="H161" s="13"/>
      <c r="I161" s="13"/>
      <c r="J161" s="13"/>
      <c r="K161" s="13"/>
      <c r="L161" s="13"/>
      <c r="M161" s="46"/>
      <c r="N161" s="14"/>
      <c r="O161" s="16"/>
      <c r="P161" s="16"/>
      <c r="Q161" s="16"/>
    </row>
    <row r="162" spans="1:17" x14ac:dyDescent="0.25">
      <c r="A162" s="11">
        <v>160</v>
      </c>
      <c r="B162" s="13"/>
      <c r="C162" s="6"/>
      <c r="D162" s="6"/>
      <c r="E162" s="6"/>
      <c r="F162" s="6"/>
      <c r="G162" s="13"/>
      <c r="H162" s="13"/>
      <c r="I162" s="13"/>
      <c r="J162" s="13"/>
      <c r="K162" s="13"/>
      <c r="L162" s="13"/>
      <c r="M162" s="46"/>
      <c r="N162" s="14"/>
      <c r="O162" s="16"/>
      <c r="P162" s="16"/>
      <c r="Q162" s="16"/>
    </row>
    <row r="163" spans="1:17" x14ac:dyDescent="0.25">
      <c r="A163" s="21">
        <v>161</v>
      </c>
      <c r="B163" s="13"/>
      <c r="C163" s="6"/>
      <c r="D163" s="6"/>
      <c r="E163" s="6"/>
      <c r="F163" s="6"/>
      <c r="G163" s="13"/>
      <c r="H163" s="13"/>
      <c r="I163" s="13"/>
      <c r="J163" s="13"/>
      <c r="K163" s="13"/>
      <c r="L163" s="13"/>
      <c r="M163" s="46"/>
      <c r="N163" s="14"/>
      <c r="O163" s="16"/>
      <c r="P163" s="16"/>
      <c r="Q163" s="16"/>
    </row>
    <row r="164" spans="1:17" x14ac:dyDescent="0.25">
      <c r="A164" s="11">
        <v>162</v>
      </c>
      <c r="B164" s="13"/>
      <c r="C164" s="6"/>
      <c r="D164" s="6"/>
      <c r="E164" s="6"/>
      <c r="F164" s="6"/>
      <c r="G164" s="13"/>
      <c r="H164" s="13"/>
      <c r="I164" s="13"/>
      <c r="J164" s="13"/>
      <c r="K164" s="13"/>
      <c r="L164" s="13"/>
      <c r="M164" s="46"/>
      <c r="N164" s="14"/>
      <c r="O164" s="16"/>
      <c r="P164" s="16"/>
      <c r="Q164" s="16"/>
    </row>
    <row r="165" spans="1:17" x14ac:dyDescent="0.25">
      <c r="A165" s="21">
        <v>163</v>
      </c>
      <c r="B165" s="13"/>
      <c r="C165" s="6"/>
      <c r="D165" s="6"/>
      <c r="E165" s="6"/>
      <c r="F165" s="6"/>
      <c r="G165" s="13"/>
      <c r="H165" s="13"/>
      <c r="I165" s="13"/>
      <c r="J165" s="13"/>
      <c r="K165" s="13"/>
      <c r="L165" s="13"/>
      <c r="M165" s="46"/>
      <c r="N165" s="14"/>
      <c r="O165" s="16"/>
      <c r="P165" s="16"/>
      <c r="Q165" s="16"/>
    </row>
    <row r="166" spans="1:17" x14ac:dyDescent="0.25">
      <c r="A166" s="11">
        <v>164</v>
      </c>
      <c r="B166" s="13"/>
      <c r="C166" s="6"/>
      <c r="D166" s="6"/>
      <c r="E166" s="6"/>
      <c r="F166" s="6"/>
      <c r="G166" s="13"/>
      <c r="H166" s="13"/>
      <c r="I166" s="13"/>
      <c r="J166" s="13"/>
      <c r="K166" s="13"/>
      <c r="L166" s="13"/>
      <c r="M166" s="46"/>
      <c r="N166" s="14"/>
      <c r="O166" s="16"/>
      <c r="P166" s="16"/>
      <c r="Q166" s="16"/>
    </row>
    <row r="167" spans="1:17" x14ac:dyDescent="0.25">
      <c r="A167" s="21">
        <v>165</v>
      </c>
      <c r="B167" s="13"/>
      <c r="C167" s="6"/>
      <c r="D167" s="6"/>
      <c r="E167" s="6"/>
      <c r="F167" s="6"/>
      <c r="G167" s="13"/>
      <c r="H167" s="13"/>
      <c r="I167" s="13"/>
      <c r="J167" s="13"/>
      <c r="K167" s="13"/>
      <c r="L167" s="13"/>
      <c r="M167" s="46"/>
      <c r="N167" s="14"/>
      <c r="O167" s="16"/>
      <c r="P167" s="16"/>
      <c r="Q167" s="16"/>
    </row>
    <row r="168" spans="1:17" x14ac:dyDescent="0.25">
      <c r="A168" s="11">
        <v>166</v>
      </c>
      <c r="B168" s="13"/>
      <c r="C168" s="6"/>
      <c r="D168" s="6"/>
      <c r="E168" s="6"/>
      <c r="F168" s="6"/>
      <c r="G168" s="13"/>
      <c r="H168" s="13"/>
      <c r="I168" s="13"/>
      <c r="J168" s="13"/>
      <c r="K168" s="13"/>
      <c r="L168" s="13"/>
      <c r="M168" s="46"/>
      <c r="N168" s="14"/>
      <c r="O168" s="16"/>
      <c r="P168" s="16"/>
      <c r="Q168" s="16"/>
    </row>
    <row r="169" spans="1:17" x14ac:dyDescent="0.25">
      <c r="A169" s="21">
        <v>167</v>
      </c>
      <c r="B169" s="13"/>
      <c r="C169" s="6"/>
      <c r="D169" s="6"/>
      <c r="E169" s="6"/>
      <c r="F169" s="6"/>
      <c r="G169" s="13"/>
      <c r="H169" s="13"/>
      <c r="I169" s="13"/>
      <c r="J169" s="13"/>
      <c r="K169" s="13"/>
      <c r="L169" s="13"/>
      <c r="M169" s="46"/>
      <c r="N169" s="14"/>
      <c r="O169" s="16"/>
      <c r="P169" s="16"/>
      <c r="Q169" s="16"/>
    </row>
    <row r="170" spans="1:17" x14ac:dyDescent="0.25">
      <c r="A170" s="11">
        <v>168</v>
      </c>
      <c r="B170" s="13"/>
      <c r="C170" s="6"/>
      <c r="D170" s="6"/>
      <c r="E170" s="6"/>
      <c r="F170" s="6"/>
      <c r="G170" s="13"/>
      <c r="H170" s="13"/>
      <c r="I170" s="13"/>
      <c r="J170" s="13"/>
      <c r="K170" s="13"/>
      <c r="L170" s="13"/>
      <c r="M170" s="46"/>
      <c r="N170" s="14"/>
      <c r="O170" s="16"/>
      <c r="P170" s="16"/>
      <c r="Q170" s="16"/>
    </row>
    <row r="171" spans="1:17" x14ac:dyDescent="0.25">
      <c r="A171" s="21">
        <v>169</v>
      </c>
      <c r="B171" s="13"/>
      <c r="C171" s="6"/>
      <c r="D171" s="6"/>
      <c r="E171" s="6"/>
      <c r="F171" s="6"/>
      <c r="G171" s="13"/>
      <c r="H171" s="13"/>
      <c r="I171" s="13"/>
      <c r="J171" s="13"/>
      <c r="K171" s="13"/>
      <c r="L171" s="13"/>
      <c r="M171" s="46"/>
      <c r="N171" s="14"/>
      <c r="O171" s="16"/>
      <c r="P171" s="16"/>
      <c r="Q171" s="16"/>
    </row>
    <row r="172" spans="1:17" x14ac:dyDescent="0.25">
      <c r="A172" s="11">
        <v>170</v>
      </c>
      <c r="B172" s="13"/>
      <c r="C172" s="6"/>
      <c r="D172" s="6"/>
      <c r="E172" s="6"/>
      <c r="F172" s="6"/>
      <c r="G172" s="13"/>
      <c r="H172" s="13"/>
      <c r="I172" s="13"/>
      <c r="J172" s="13"/>
      <c r="K172" s="13"/>
      <c r="L172" s="13"/>
      <c r="M172" s="46"/>
      <c r="N172" s="14"/>
      <c r="O172" s="16"/>
      <c r="P172" s="16"/>
      <c r="Q172" s="16"/>
    </row>
    <row r="173" spans="1:17" x14ac:dyDescent="0.25">
      <c r="A173" s="21">
        <v>171</v>
      </c>
      <c r="B173" s="13"/>
      <c r="C173" s="6"/>
      <c r="D173" s="6"/>
      <c r="E173" s="6"/>
      <c r="F173" s="6"/>
      <c r="G173" s="13"/>
      <c r="H173" s="13"/>
      <c r="I173" s="13"/>
      <c r="J173" s="13"/>
      <c r="K173" s="13"/>
      <c r="L173" s="13"/>
      <c r="M173" s="46"/>
      <c r="N173" s="14"/>
      <c r="O173" s="16"/>
      <c r="P173" s="16"/>
      <c r="Q173" s="16"/>
    </row>
    <row r="174" spans="1:17" x14ac:dyDescent="0.25">
      <c r="A174" s="11">
        <v>172</v>
      </c>
      <c r="B174" s="13"/>
      <c r="C174" s="6"/>
      <c r="D174" s="6"/>
      <c r="E174" s="6"/>
      <c r="F174" s="6"/>
      <c r="G174" s="13"/>
      <c r="H174" s="13"/>
      <c r="I174" s="13"/>
      <c r="J174" s="13"/>
      <c r="K174" s="13"/>
      <c r="L174" s="13"/>
      <c r="M174" s="46"/>
      <c r="N174" s="14"/>
      <c r="O174" s="16"/>
      <c r="P174" s="16"/>
      <c r="Q174" s="16"/>
    </row>
    <row r="175" spans="1:17" x14ac:dyDescent="0.25">
      <c r="A175" s="21">
        <v>173</v>
      </c>
      <c r="B175" s="13"/>
      <c r="C175" s="6"/>
      <c r="D175" s="6"/>
      <c r="E175" s="6"/>
      <c r="F175" s="6"/>
      <c r="G175" s="13"/>
      <c r="H175" s="13"/>
      <c r="I175" s="13"/>
      <c r="J175" s="13"/>
      <c r="K175" s="13"/>
      <c r="L175" s="13"/>
      <c r="M175" s="46"/>
      <c r="N175" s="14"/>
      <c r="O175" s="16"/>
      <c r="P175" s="16"/>
      <c r="Q175" s="16"/>
    </row>
    <row r="176" spans="1:17" x14ac:dyDescent="0.25">
      <c r="A176" s="11">
        <v>174</v>
      </c>
      <c r="B176" s="13"/>
      <c r="C176" s="6"/>
      <c r="D176" s="6"/>
      <c r="E176" s="6"/>
      <c r="F176" s="6"/>
      <c r="G176" s="13"/>
      <c r="H176" s="13"/>
      <c r="I176" s="13"/>
      <c r="J176" s="13"/>
      <c r="K176" s="13"/>
      <c r="L176" s="13"/>
      <c r="M176" s="46"/>
      <c r="N176" s="14"/>
      <c r="O176" s="16"/>
      <c r="P176" s="16"/>
      <c r="Q176" s="16"/>
    </row>
    <row r="177" spans="1:17" x14ac:dyDescent="0.25">
      <c r="A177" s="21">
        <v>175</v>
      </c>
      <c r="B177" s="13"/>
      <c r="C177" s="6"/>
      <c r="D177" s="6"/>
      <c r="E177" s="6"/>
      <c r="F177" s="6"/>
      <c r="G177" s="13"/>
      <c r="H177" s="13"/>
      <c r="I177" s="13"/>
      <c r="J177" s="13"/>
      <c r="K177" s="13"/>
      <c r="L177" s="13"/>
      <c r="M177" s="46"/>
      <c r="N177" s="14"/>
      <c r="O177" s="16"/>
      <c r="P177" s="16"/>
      <c r="Q177" s="16"/>
    </row>
    <row r="178" spans="1:17" x14ac:dyDescent="0.25">
      <c r="A178" s="11">
        <v>176</v>
      </c>
      <c r="B178" s="13"/>
      <c r="C178" s="6"/>
      <c r="D178" s="6"/>
      <c r="E178" s="6"/>
      <c r="F178" s="6"/>
      <c r="G178" s="13"/>
      <c r="H178" s="13"/>
      <c r="I178" s="13"/>
      <c r="J178" s="13"/>
      <c r="K178" s="13"/>
      <c r="L178" s="13"/>
      <c r="M178" s="46"/>
      <c r="N178" s="14"/>
      <c r="O178" s="16"/>
      <c r="P178" s="16"/>
      <c r="Q178" s="16"/>
    </row>
    <row r="179" spans="1:17" x14ac:dyDescent="0.25">
      <c r="A179" s="21">
        <v>177</v>
      </c>
      <c r="B179" s="13"/>
      <c r="C179" s="6"/>
      <c r="D179" s="6"/>
      <c r="E179" s="6"/>
      <c r="F179" s="6"/>
      <c r="G179" s="13"/>
      <c r="H179" s="13"/>
      <c r="I179" s="13"/>
      <c r="J179" s="13"/>
      <c r="K179" s="13"/>
      <c r="L179" s="13"/>
      <c r="M179" s="46"/>
      <c r="N179" s="14"/>
      <c r="O179" s="16"/>
      <c r="P179" s="16"/>
      <c r="Q179" s="16"/>
    </row>
    <row r="180" spans="1:17" x14ac:dyDescent="0.25">
      <c r="A180" s="11">
        <v>178</v>
      </c>
      <c r="B180" s="13"/>
      <c r="C180" s="6"/>
      <c r="D180" s="6"/>
      <c r="E180" s="6"/>
      <c r="F180" s="6"/>
      <c r="G180" s="13"/>
      <c r="H180" s="13"/>
      <c r="I180" s="13"/>
      <c r="J180" s="13"/>
      <c r="K180" s="13"/>
      <c r="L180" s="13"/>
      <c r="M180" s="46"/>
      <c r="N180" s="14"/>
      <c r="O180" s="16"/>
      <c r="P180" s="16"/>
      <c r="Q180" s="16"/>
    </row>
    <row r="181" spans="1:17" x14ac:dyDescent="0.25">
      <c r="A181" s="21">
        <v>179</v>
      </c>
      <c r="B181" s="13"/>
      <c r="C181" s="6"/>
      <c r="D181" s="6"/>
      <c r="E181" s="6"/>
      <c r="F181" s="6"/>
      <c r="G181" s="13"/>
      <c r="H181" s="13"/>
      <c r="I181" s="13"/>
      <c r="J181" s="13"/>
      <c r="K181" s="13"/>
      <c r="L181" s="13"/>
      <c r="M181" s="46"/>
      <c r="N181" s="14"/>
      <c r="O181" s="16"/>
      <c r="P181" s="16"/>
      <c r="Q181" s="16"/>
    </row>
    <row r="182" spans="1:17" x14ac:dyDescent="0.25">
      <c r="A182" s="11">
        <v>180</v>
      </c>
      <c r="B182" s="13"/>
      <c r="C182" s="6"/>
      <c r="D182" s="6"/>
      <c r="E182" s="6"/>
      <c r="F182" s="6"/>
      <c r="G182" s="13"/>
      <c r="H182" s="13"/>
      <c r="I182" s="13"/>
      <c r="J182" s="13"/>
      <c r="K182" s="13"/>
      <c r="L182" s="13"/>
      <c r="M182" s="46"/>
      <c r="N182" s="14"/>
      <c r="O182" s="16"/>
      <c r="P182" s="16"/>
      <c r="Q182" s="16"/>
    </row>
    <row r="183" spans="1:17" x14ac:dyDescent="0.25">
      <c r="A183" s="21">
        <v>181</v>
      </c>
      <c r="B183" s="13"/>
      <c r="C183" s="6"/>
      <c r="D183" s="6"/>
      <c r="E183" s="6"/>
      <c r="F183" s="6"/>
      <c r="G183" s="13"/>
      <c r="H183" s="13"/>
      <c r="I183" s="13"/>
      <c r="J183" s="13"/>
      <c r="K183" s="13"/>
      <c r="L183" s="13"/>
      <c r="M183" s="46"/>
      <c r="N183" s="14"/>
      <c r="O183" s="16"/>
      <c r="P183" s="16"/>
      <c r="Q183" s="16"/>
    </row>
    <row r="184" spans="1:17" x14ac:dyDescent="0.25">
      <c r="A184" s="11">
        <v>182</v>
      </c>
      <c r="B184" s="13"/>
      <c r="C184" s="6"/>
      <c r="D184" s="6"/>
      <c r="E184" s="6"/>
      <c r="F184" s="6"/>
      <c r="G184" s="13"/>
      <c r="H184" s="13"/>
      <c r="I184" s="13"/>
      <c r="J184" s="13"/>
      <c r="K184" s="13"/>
      <c r="L184" s="13"/>
      <c r="M184" s="46"/>
      <c r="N184" s="14"/>
      <c r="O184" s="16"/>
      <c r="P184" s="16"/>
      <c r="Q184" s="16"/>
    </row>
    <row r="185" spans="1:17" x14ac:dyDescent="0.25">
      <c r="A185" s="21">
        <v>183</v>
      </c>
      <c r="B185" s="13"/>
      <c r="C185" s="6"/>
      <c r="D185" s="6"/>
      <c r="E185" s="6"/>
      <c r="F185" s="6"/>
      <c r="G185" s="13"/>
      <c r="H185" s="13"/>
      <c r="I185" s="13"/>
      <c r="J185" s="13"/>
      <c r="K185" s="13"/>
      <c r="L185" s="13"/>
      <c r="M185" s="46"/>
      <c r="N185" s="14"/>
      <c r="O185" s="16"/>
      <c r="P185" s="16"/>
      <c r="Q185" s="16"/>
    </row>
    <row r="186" spans="1:17" x14ac:dyDescent="0.25">
      <c r="A186" s="11">
        <v>184</v>
      </c>
      <c r="B186" s="13"/>
      <c r="C186" s="6"/>
      <c r="D186" s="6"/>
      <c r="E186" s="6"/>
      <c r="F186" s="6"/>
      <c r="G186" s="13"/>
      <c r="H186" s="13"/>
      <c r="I186" s="13"/>
      <c r="J186" s="13"/>
      <c r="K186" s="13"/>
      <c r="L186" s="13"/>
      <c r="M186" s="46"/>
      <c r="N186" s="14"/>
      <c r="O186" s="16"/>
      <c r="P186" s="16"/>
      <c r="Q186" s="16"/>
    </row>
    <row r="187" spans="1:17" x14ac:dyDescent="0.25">
      <c r="A187" s="21">
        <v>185</v>
      </c>
      <c r="B187" s="13"/>
      <c r="C187" s="6"/>
      <c r="D187" s="6"/>
      <c r="E187" s="6"/>
      <c r="F187" s="6"/>
      <c r="G187" s="13"/>
      <c r="H187" s="13"/>
      <c r="I187" s="13"/>
      <c r="J187" s="13"/>
      <c r="K187" s="13"/>
      <c r="L187" s="13"/>
      <c r="M187" s="46"/>
      <c r="N187" s="14"/>
      <c r="O187" s="16"/>
      <c r="P187" s="16"/>
      <c r="Q187" s="16"/>
    </row>
    <row r="188" spans="1:17" x14ac:dyDescent="0.25">
      <c r="A188" s="11">
        <v>186</v>
      </c>
      <c r="B188" s="13"/>
      <c r="C188" s="6"/>
      <c r="D188" s="6"/>
      <c r="E188" s="6"/>
      <c r="F188" s="6"/>
      <c r="G188" s="13"/>
      <c r="H188" s="13"/>
      <c r="I188" s="13"/>
      <c r="J188" s="13"/>
      <c r="K188" s="13"/>
      <c r="L188" s="13"/>
      <c r="M188" s="46"/>
      <c r="N188" s="14"/>
      <c r="O188" s="16"/>
      <c r="P188" s="16"/>
      <c r="Q188" s="16"/>
    </row>
    <row r="189" spans="1:17" x14ac:dyDescent="0.25">
      <c r="A189" s="21">
        <v>187</v>
      </c>
      <c r="B189" s="13"/>
      <c r="C189" s="6"/>
      <c r="D189" s="6"/>
      <c r="E189" s="6"/>
      <c r="F189" s="6"/>
      <c r="G189" s="13"/>
      <c r="H189" s="13"/>
      <c r="I189" s="13"/>
      <c r="J189" s="13"/>
      <c r="K189" s="13"/>
      <c r="L189" s="13"/>
      <c r="M189" s="46"/>
      <c r="N189" s="14"/>
      <c r="O189" s="16"/>
      <c r="P189" s="16"/>
      <c r="Q189" s="16"/>
    </row>
    <row r="190" spans="1:17" x14ac:dyDescent="0.25">
      <c r="A190" s="11">
        <v>188</v>
      </c>
      <c r="B190" s="13"/>
      <c r="C190" s="6"/>
      <c r="D190" s="6"/>
      <c r="E190" s="6"/>
      <c r="F190" s="6"/>
      <c r="G190" s="13"/>
      <c r="H190" s="13"/>
      <c r="I190" s="13"/>
      <c r="J190" s="13"/>
      <c r="K190" s="13"/>
      <c r="L190" s="13"/>
      <c r="M190" s="46"/>
      <c r="N190" s="14"/>
      <c r="O190" s="16"/>
      <c r="P190" s="16"/>
      <c r="Q190" s="16"/>
    </row>
    <row r="191" spans="1:17" x14ac:dyDescent="0.25">
      <c r="A191" s="21">
        <v>189</v>
      </c>
      <c r="B191" s="13"/>
      <c r="C191" s="6"/>
      <c r="D191" s="6"/>
      <c r="E191" s="6"/>
      <c r="F191" s="6"/>
      <c r="G191" s="13"/>
      <c r="H191" s="13"/>
      <c r="I191" s="13"/>
      <c r="J191" s="13"/>
      <c r="K191" s="13"/>
      <c r="L191" s="13"/>
      <c r="M191" s="46"/>
      <c r="N191" s="14"/>
      <c r="O191" s="16"/>
      <c r="P191" s="16"/>
      <c r="Q191" s="16"/>
    </row>
    <row r="192" spans="1:17" x14ac:dyDescent="0.25">
      <c r="A192" s="11">
        <v>190</v>
      </c>
      <c r="B192" s="13"/>
      <c r="C192" s="6"/>
      <c r="D192" s="6"/>
      <c r="E192" s="6"/>
      <c r="F192" s="6"/>
      <c r="G192" s="13"/>
      <c r="H192" s="13"/>
      <c r="I192" s="13"/>
      <c r="J192" s="13"/>
      <c r="K192" s="13"/>
      <c r="L192" s="13"/>
      <c r="M192" s="46"/>
      <c r="N192" s="14"/>
      <c r="O192" s="16"/>
      <c r="P192" s="16"/>
      <c r="Q192" s="16"/>
    </row>
    <row r="193" spans="1:17" x14ac:dyDescent="0.25">
      <c r="A193" s="21">
        <v>191</v>
      </c>
      <c r="B193" s="13"/>
      <c r="C193" s="6"/>
      <c r="D193" s="6"/>
      <c r="E193" s="6"/>
      <c r="F193" s="6"/>
      <c r="G193" s="13"/>
      <c r="H193" s="13"/>
      <c r="I193" s="13"/>
      <c r="J193" s="13"/>
      <c r="K193" s="13"/>
      <c r="L193" s="13"/>
      <c r="M193" s="46"/>
      <c r="N193" s="14"/>
      <c r="O193" s="16"/>
      <c r="P193" s="16"/>
      <c r="Q193" s="16"/>
    </row>
    <row r="194" spans="1:17" x14ac:dyDescent="0.25">
      <c r="A194" s="11">
        <v>192</v>
      </c>
      <c r="B194" s="13"/>
      <c r="C194" s="6"/>
      <c r="D194" s="6"/>
      <c r="E194" s="6"/>
      <c r="F194" s="6"/>
      <c r="G194" s="13"/>
      <c r="H194" s="13"/>
      <c r="I194" s="13"/>
      <c r="J194" s="13"/>
      <c r="K194" s="13"/>
      <c r="L194" s="13"/>
      <c r="M194" s="46"/>
      <c r="N194" s="14"/>
      <c r="O194" s="16"/>
      <c r="P194" s="16"/>
      <c r="Q194" s="16"/>
    </row>
    <row r="195" spans="1:17" x14ac:dyDescent="0.25">
      <c r="A195" s="21">
        <v>193</v>
      </c>
      <c r="B195" s="13"/>
      <c r="C195" s="6"/>
      <c r="D195" s="6"/>
      <c r="E195" s="6"/>
      <c r="F195" s="6"/>
      <c r="G195" s="13"/>
      <c r="H195" s="13"/>
      <c r="I195" s="13"/>
      <c r="J195" s="13"/>
      <c r="K195" s="13"/>
      <c r="L195" s="13"/>
      <c r="M195" s="46"/>
      <c r="N195" s="14"/>
      <c r="O195" s="16"/>
      <c r="P195" s="16"/>
      <c r="Q195" s="16"/>
    </row>
    <row r="196" spans="1:17" x14ac:dyDescent="0.25">
      <c r="A196" s="11">
        <v>194</v>
      </c>
      <c r="B196" s="13"/>
      <c r="C196" s="6"/>
      <c r="D196" s="6"/>
      <c r="E196" s="6"/>
      <c r="F196" s="6"/>
      <c r="G196" s="13"/>
      <c r="H196" s="13"/>
      <c r="I196" s="13"/>
      <c r="J196" s="13"/>
      <c r="K196" s="13"/>
      <c r="L196" s="13"/>
      <c r="M196" s="46"/>
      <c r="N196" s="14"/>
      <c r="O196" s="16"/>
      <c r="P196" s="16"/>
      <c r="Q196" s="16"/>
    </row>
    <row r="197" spans="1:17" x14ac:dyDescent="0.25">
      <c r="A197" s="21">
        <v>195</v>
      </c>
      <c r="B197" s="13"/>
      <c r="C197" s="6"/>
      <c r="D197" s="6"/>
      <c r="E197" s="6"/>
      <c r="F197" s="6"/>
      <c r="G197" s="13"/>
      <c r="H197" s="13"/>
      <c r="I197" s="13"/>
      <c r="J197" s="13"/>
      <c r="K197" s="13"/>
      <c r="L197" s="13"/>
      <c r="M197" s="46"/>
      <c r="N197" s="14"/>
      <c r="O197" s="16"/>
      <c r="P197" s="16"/>
      <c r="Q197" s="16"/>
    </row>
    <row r="198" spans="1:17" x14ac:dyDescent="0.25">
      <c r="A198" s="11">
        <v>196</v>
      </c>
      <c r="B198" s="13"/>
      <c r="C198" s="6"/>
      <c r="D198" s="6"/>
      <c r="E198" s="6"/>
      <c r="F198" s="6"/>
      <c r="G198" s="13"/>
      <c r="H198" s="13"/>
      <c r="I198" s="13"/>
      <c r="J198" s="13"/>
      <c r="K198" s="13"/>
      <c r="L198" s="13"/>
      <c r="M198" s="46"/>
      <c r="N198" s="14"/>
      <c r="O198" s="16"/>
      <c r="P198" s="16"/>
      <c r="Q198" s="16"/>
    </row>
    <row r="199" spans="1:17" x14ac:dyDescent="0.25">
      <c r="A199" s="21">
        <v>197</v>
      </c>
      <c r="B199" s="13"/>
      <c r="C199" s="6"/>
      <c r="D199" s="6"/>
      <c r="E199" s="6"/>
      <c r="F199" s="6"/>
      <c r="G199" s="13"/>
      <c r="H199" s="13"/>
      <c r="I199" s="13"/>
      <c r="J199" s="13"/>
      <c r="K199" s="13"/>
      <c r="L199" s="13"/>
      <c r="M199" s="46"/>
      <c r="N199" s="14"/>
      <c r="O199" s="16"/>
      <c r="P199" s="16"/>
      <c r="Q199" s="16"/>
    </row>
    <row r="200" spans="1:17" x14ac:dyDescent="0.25">
      <c r="A200" s="11">
        <v>198</v>
      </c>
      <c r="B200" s="13"/>
      <c r="C200" s="6"/>
      <c r="D200" s="6"/>
      <c r="E200" s="6"/>
      <c r="F200" s="6"/>
      <c r="G200" s="13"/>
      <c r="H200" s="13"/>
      <c r="I200" s="13"/>
      <c r="J200" s="13"/>
      <c r="K200" s="13"/>
      <c r="L200" s="13"/>
      <c r="M200" s="46"/>
      <c r="N200" s="14"/>
      <c r="O200" s="16"/>
      <c r="P200" s="16"/>
      <c r="Q200" s="16"/>
    </row>
    <row r="201" spans="1:17" x14ac:dyDescent="0.25">
      <c r="A201" s="21">
        <v>199</v>
      </c>
      <c r="B201" s="13"/>
      <c r="C201" s="6"/>
      <c r="D201" s="6"/>
      <c r="E201" s="6"/>
      <c r="F201" s="6"/>
      <c r="G201" s="13"/>
      <c r="H201" s="13"/>
      <c r="I201" s="13"/>
      <c r="J201" s="13"/>
      <c r="K201" s="13"/>
      <c r="L201" s="13"/>
      <c r="M201" s="46"/>
      <c r="N201" s="14"/>
      <c r="O201" s="16"/>
      <c r="P201" s="16"/>
      <c r="Q201" s="16"/>
    </row>
    <row r="202" spans="1:17" x14ac:dyDescent="0.25">
      <c r="A202" s="11">
        <v>200</v>
      </c>
      <c r="B202" s="13"/>
      <c r="C202" s="6"/>
      <c r="D202" s="6"/>
      <c r="E202" s="6"/>
      <c r="F202" s="6"/>
      <c r="G202" s="13"/>
      <c r="H202" s="13"/>
      <c r="I202" s="13"/>
      <c r="J202" s="13"/>
      <c r="K202" s="13"/>
      <c r="L202" s="13"/>
      <c r="M202" s="46"/>
      <c r="N202" s="14"/>
      <c r="O202" s="16"/>
      <c r="P202" s="16"/>
      <c r="Q202" s="16"/>
    </row>
    <row r="203" spans="1:17" x14ac:dyDescent="0.25">
      <c r="A203" s="21">
        <v>201</v>
      </c>
      <c r="B203" s="13"/>
      <c r="C203" s="6"/>
      <c r="D203" s="6"/>
      <c r="E203" s="6"/>
      <c r="F203" s="6"/>
      <c r="G203" s="13"/>
      <c r="H203" s="13"/>
      <c r="I203" s="13"/>
      <c r="J203" s="13"/>
      <c r="K203" s="13"/>
      <c r="L203" s="13"/>
      <c r="M203" s="46"/>
      <c r="N203" s="14"/>
      <c r="O203" s="16"/>
      <c r="P203" s="16"/>
      <c r="Q203" s="16"/>
    </row>
    <row r="204" spans="1:17" x14ac:dyDescent="0.25">
      <c r="A204" s="11">
        <v>202</v>
      </c>
      <c r="B204" s="13"/>
      <c r="C204" s="6"/>
      <c r="D204" s="6"/>
      <c r="E204" s="6"/>
      <c r="F204" s="6"/>
      <c r="G204" s="13"/>
      <c r="H204" s="13"/>
      <c r="I204" s="13"/>
      <c r="J204" s="13"/>
      <c r="K204" s="13"/>
      <c r="L204" s="13"/>
      <c r="M204" s="46"/>
      <c r="N204" s="14"/>
      <c r="O204" s="16"/>
      <c r="P204" s="16"/>
      <c r="Q204" s="16"/>
    </row>
    <row r="205" spans="1:17" x14ac:dyDescent="0.25">
      <c r="A205" s="21">
        <v>203</v>
      </c>
      <c r="B205" s="13"/>
      <c r="C205" s="6"/>
      <c r="D205" s="6"/>
      <c r="E205" s="6"/>
      <c r="F205" s="6"/>
      <c r="G205" s="13"/>
      <c r="H205" s="13"/>
      <c r="I205" s="13"/>
      <c r="J205" s="13"/>
      <c r="K205" s="13"/>
      <c r="L205" s="13"/>
      <c r="M205" s="46"/>
      <c r="N205" s="14"/>
      <c r="O205" s="16"/>
      <c r="P205" s="16"/>
      <c r="Q205" s="16"/>
    </row>
    <row r="206" spans="1:17" x14ac:dyDescent="0.25">
      <c r="A206" s="11">
        <v>204</v>
      </c>
      <c r="B206" s="13"/>
      <c r="C206" s="6"/>
      <c r="D206" s="6"/>
      <c r="E206" s="6"/>
      <c r="F206" s="6"/>
      <c r="G206" s="13"/>
      <c r="H206" s="13"/>
      <c r="I206" s="13"/>
      <c r="J206" s="13"/>
      <c r="K206" s="13"/>
      <c r="L206" s="13"/>
      <c r="M206" s="46"/>
      <c r="N206" s="14"/>
      <c r="O206" s="16"/>
      <c r="P206" s="16"/>
      <c r="Q206" s="16"/>
    </row>
    <row r="207" spans="1:17" x14ac:dyDescent="0.25">
      <c r="A207" s="21">
        <v>205</v>
      </c>
      <c r="B207" s="13"/>
      <c r="C207" s="6"/>
      <c r="D207" s="6"/>
      <c r="E207" s="6"/>
      <c r="F207" s="6"/>
      <c r="G207" s="13"/>
      <c r="H207" s="13"/>
      <c r="I207" s="13"/>
      <c r="J207" s="13"/>
      <c r="K207" s="13"/>
      <c r="L207" s="13"/>
      <c r="M207" s="46"/>
      <c r="N207" s="14"/>
      <c r="O207" s="16"/>
      <c r="P207" s="16"/>
      <c r="Q207" s="16"/>
    </row>
    <row r="208" spans="1:17" x14ac:dyDescent="0.25">
      <c r="A208" s="11">
        <v>206</v>
      </c>
      <c r="B208" s="13"/>
      <c r="C208" s="6"/>
      <c r="D208" s="6"/>
      <c r="E208" s="6"/>
      <c r="F208" s="6"/>
      <c r="G208" s="13"/>
      <c r="H208" s="13"/>
      <c r="I208" s="13"/>
      <c r="J208" s="13"/>
      <c r="K208" s="13"/>
      <c r="L208" s="13"/>
      <c r="M208" s="46"/>
      <c r="N208" s="14"/>
      <c r="O208" s="16"/>
      <c r="P208" s="16"/>
      <c r="Q208" s="16"/>
    </row>
    <row r="209" spans="1:17" x14ac:dyDescent="0.25">
      <c r="A209" s="21">
        <v>207</v>
      </c>
      <c r="B209" s="13"/>
      <c r="C209" s="6"/>
      <c r="D209" s="6"/>
      <c r="E209" s="6"/>
      <c r="F209" s="6"/>
      <c r="G209" s="13"/>
      <c r="H209" s="13"/>
      <c r="I209" s="13"/>
      <c r="J209" s="13"/>
      <c r="K209" s="13"/>
      <c r="L209" s="13"/>
      <c r="M209" s="46"/>
      <c r="N209" s="14"/>
      <c r="O209" s="16"/>
      <c r="P209" s="16"/>
      <c r="Q209" s="16"/>
    </row>
    <row r="210" spans="1:17" x14ac:dyDescent="0.25">
      <c r="A210" s="11">
        <v>208</v>
      </c>
      <c r="B210" s="13"/>
      <c r="C210" s="6"/>
      <c r="D210" s="6"/>
      <c r="E210" s="6"/>
      <c r="F210" s="6"/>
      <c r="G210" s="13"/>
      <c r="H210" s="13"/>
      <c r="I210" s="13"/>
      <c r="J210" s="13"/>
      <c r="K210" s="13"/>
      <c r="L210" s="13"/>
      <c r="M210" s="46"/>
      <c r="N210" s="14"/>
      <c r="O210" s="16"/>
      <c r="P210" s="16"/>
      <c r="Q210" s="16"/>
    </row>
    <row r="211" spans="1:17" x14ac:dyDescent="0.25">
      <c r="A211" s="21">
        <v>209</v>
      </c>
      <c r="B211" s="13"/>
      <c r="C211" s="6"/>
      <c r="D211" s="6"/>
      <c r="E211" s="6"/>
      <c r="F211" s="6"/>
      <c r="G211" s="13"/>
      <c r="H211" s="13"/>
      <c r="I211" s="13"/>
      <c r="J211" s="13"/>
      <c r="K211" s="13"/>
      <c r="L211" s="13"/>
      <c r="M211" s="46"/>
      <c r="N211" s="14"/>
      <c r="O211" s="16"/>
      <c r="P211" s="16"/>
      <c r="Q211" s="16"/>
    </row>
    <row r="212" spans="1:17" x14ac:dyDescent="0.25">
      <c r="A212" s="11">
        <v>210</v>
      </c>
      <c r="B212" s="13"/>
      <c r="C212" s="6"/>
      <c r="D212" s="6"/>
      <c r="E212" s="6"/>
      <c r="F212" s="6"/>
      <c r="G212" s="13"/>
      <c r="H212" s="13"/>
      <c r="I212" s="13"/>
      <c r="J212" s="13"/>
      <c r="K212" s="13"/>
      <c r="L212" s="13"/>
      <c r="M212" s="46"/>
      <c r="N212" s="14"/>
      <c r="O212" s="16"/>
      <c r="P212" s="16"/>
      <c r="Q212" s="16"/>
    </row>
    <row r="213" spans="1:17" x14ac:dyDescent="0.25">
      <c r="A213" s="21">
        <v>211</v>
      </c>
      <c r="B213" s="13"/>
      <c r="C213" s="6"/>
      <c r="D213" s="6"/>
      <c r="E213" s="6"/>
      <c r="F213" s="6"/>
      <c r="G213" s="13"/>
      <c r="H213" s="13"/>
      <c r="I213" s="13"/>
      <c r="J213" s="13"/>
      <c r="K213" s="13"/>
      <c r="L213" s="13"/>
      <c r="M213" s="46"/>
      <c r="N213" s="14"/>
      <c r="O213" s="16"/>
      <c r="P213" s="16"/>
      <c r="Q213" s="16"/>
    </row>
    <row r="214" spans="1:17" x14ac:dyDescent="0.25">
      <c r="A214" s="11">
        <v>212</v>
      </c>
      <c r="B214" s="13"/>
      <c r="C214" s="6"/>
      <c r="D214" s="6"/>
      <c r="E214" s="6"/>
      <c r="F214" s="6"/>
      <c r="G214" s="13"/>
      <c r="H214" s="13"/>
      <c r="I214" s="13"/>
      <c r="J214" s="13"/>
      <c r="K214" s="13"/>
      <c r="L214" s="13"/>
      <c r="M214" s="46"/>
      <c r="N214" s="14"/>
      <c r="O214" s="16"/>
      <c r="P214" s="16"/>
      <c r="Q214" s="16"/>
    </row>
    <row r="215" spans="1:17" x14ac:dyDescent="0.25">
      <c r="A215" s="21">
        <v>213</v>
      </c>
      <c r="B215" s="13"/>
      <c r="C215" s="6"/>
      <c r="D215" s="6"/>
      <c r="E215" s="6"/>
      <c r="F215" s="6"/>
      <c r="G215" s="13"/>
      <c r="H215" s="13"/>
      <c r="I215" s="13"/>
      <c r="J215" s="13"/>
      <c r="K215" s="13"/>
      <c r="L215" s="13"/>
      <c r="M215" s="46"/>
      <c r="N215" s="14"/>
      <c r="O215" s="16"/>
      <c r="P215" s="16"/>
      <c r="Q215" s="16"/>
    </row>
    <row r="216" spans="1:17" x14ac:dyDescent="0.25">
      <c r="A216" s="11">
        <v>214</v>
      </c>
      <c r="B216" s="13"/>
      <c r="C216" s="6"/>
      <c r="D216" s="6"/>
      <c r="E216" s="6"/>
      <c r="F216" s="6"/>
      <c r="G216" s="13"/>
      <c r="H216" s="13"/>
      <c r="I216" s="13"/>
      <c r="J216" s="13"/>
      <c r="K216" s="13"/>
      <c r="L216" s="13"/>
      <c r="M216" s="46"/>
      <c r="N216" s="14"/>
      <c r="O216" s="16"/>
      <c r="P216" s="16"/>
      <c r="Q216" s="16"/>
    </row>
    <row r="217" spans="1:17" x14ac:dyDescent="0.25">
      <c r="A217" s="21">
        <v>215</v>
      </c>
      <c r="B217" s="13"/>
      <c r="C217" s="6"/>
      <c r="D217" s="6"/>
      <c r="E217" s="6"/>
      <c r="F217" s="6"/>
      <c r="G217" s="13"/>
      <c r="H217" s="13"/>
      <c r="I217" s="13"/>
      <c r="J217" s="13"/>
      <c r="K217" s="13"/>
      <c r="L217" s="13"/>
      <c r="M217" s="46"/>
      <c r="N217" s="14"/>
      <c r="O217" s="16"/>
      <c r="P217" s="16"/>
      <c r="Q217" s="16"/>
    </row>
    <row r="218" spans="1:17" x14ac:dyDescent="0.25">
      <c r="A218" s="11">
        <v>216</v>
      </c>
      <c r="B218" s="13"/>
      <c r="C218" s="6"/>
      <c r="D218" s="6"/>
      <c r="E218" s="6"/>
      <c r="F218" s="6"/>
      <c r="G218" s="13"/>
      <c r="H218" s="13"/>
      <c r="I218" s="13"/>
      <c r="J218" s="13"/>
      <c r="K218" s="13"/>
      <c r="L218" s="13"/>
      <c r="M218" s="46"/>
      <c r="N218" s="14"/>
      <c r="O218" s="16"/>
      <c r="P218" s="16"/>
      <c r="Q218" s="16"/>
    </row>
    <row r="219" spans="1:17" x14ac:dyDescent="0.25">
      <c r="A219" s="21">
        <v>217</v>
      </c>
      <c r="B219" s="13"/>
      <c r="C219" s="6"/>
      <c r="D219" s="6"/>
      <c r="E219" s="6"/>
      <c r="F219" s="6"/>
      <c r="G219" s="13"/>
      <c r="H219" s="13"/>
      <c r="I219" s="13"/>
      <c r="J219" s="13"/>
      <c r="K219" s="13"/>
      <c r="L219" s="13"/>
      <c r="M219" s="46"/>
      <c r="N219" s="14"/>
      <c r="O219" s="16"/>
      <c r="P219" s="16"/>
      <c r="Q219" s="16"/>
    </row>
    <row r="220" spans="1:17" x14ac:dyDescent="0.25">
      <c r="A220" s="11">
        <v>218</v>
      </c>
      <c r="B220" s="13"/>
      <c r="C220" s="6"/>
      <c r="D220" s="6"/>
      <c r="E220" s="6"/>
      <c r="F220" s="6"/>
      <c r="G220" s="13"/>
      <c r="H220" s="13"/>
      <c r="I220" s="13"/>
      <c r="J220" s="13"/>
      <c r="K220" s="13"/>
      <c r="L220" s="13"/>
      <c r="M220" s="46"/>
      <c r="N220" s="14"/>
      <c r="O220" s="16"/>
      <c r="P220" s="16"/>
      <c r="Q220" s="16"/>
    </row>
    <row r="221" spans="1:17" x14ac:dyDescent="0.25">
      <c r="A221" s="21">
        <v>219</v>
      </c>
      <c r="B221" s="13"/>
      <c r="C221" s="6"/>
      <c r="D221" s="6"/>
      <c r="E221" s="6"/>
      <c r="F221" s="6"/>
      <c r="G221" s="13"/>
      <c r="H221" s="13"/>
      <c r="I221" s="13"/>
      <c r="J221" s="13"/>
      <c r="K221" s="13"/>
      <c r="L221" s="13"/>
      <c r="M221" s="46"/>
      <c r="N221" s="14"/>
      <c r="O221" s="16"/>
      <c r="P221" s="16"/>
      <c r="Q221" s="16"/>
    </row>
    <row r="222" spans="1:17" x14ac:dyDescent="0.25">
      <c r="A222" s="11">
        <v>220</v>
      </c>
      <c r="B222" s="13"/>
      <c r="C222" s="6"/>
      <c r="D222" s="6"/>
      <c r="E222" s="6"/>
      <c r="F222" s="6"/>
      <c r="G222" s="13"/>
      <c r="H222" s="13"/>
      <c r="I222" s="13"/>
      <c r="J222" s="13"/>
      <c r="K222" s="13"/>
      <c r="L222" s="13"/>
      <c r="M222" s="46"/>
      <c r="N222" s="14"/>
      <c r="O222" s="16"/>
      <c r="P222" s="16"/>
      <c r="Q222" s="16"/>
    </row>
    <row r="223" spans="1:17" x14ac:dyDescent="0.25">
      <c r="A223" s="21">
        <v>221</v>
      </c>
      <c r="B223" s="13"/>
      <c r="C223" s="6"/>
      <c r="D223" s="6"/>
      <c r="E223" s="6"/>
      <c r="F223" s="6"/>
      <c r="G223" s="13"/>
      <c r="H223" s="13"/>
      <c r="I223" s="13"/>
      <c r="J223" s="13"/>
      <c r="K223" s="13"/>
      <c r="L223" s="13"/>
      <c r="M223" s="46"/>
      <c r="N223" s="14"/>
      <c r="O223" s="16"/>
      <c r="P223" s="16"/>
      <c r="Q223" s="16"/>
    </row>
    <row r="224" spans="1:17" x14ac:dyDescent="0.25">
      <c r="A224" s="11">
        <v>222</v>
      </c>
      <c r="B224" s="13"/>
      <c r="C224" s="6"/>
      <c r="D224" s="6"/>
      <c r="E224" s="6"/>
      <c r="F224" s="6"/>
      <c r="G224" s="13"/>
      <c r="H224" s="13"/>
      <c r="I224" s="13"/>
      <c r="J224" s="13"/>
      <c r="K224" s="13"/>
      <c r="L224" s="13"/>
      <c r="M224" s="46"/>
      <c r="N224" s="14"/>
      <c r="O224" s="16"/>
      <c r="P224" s="16"/>
      <c r="Q224" s="16"/>
    </row>
    <row r="225" spans="1:17" x14ac:dyDescent="0.25">
      <c r="A225" s="21">
        <v>223</v>
      </c>
      <c r="B225" s="13"/>
      <c r="C225" s="6"/>
      <c r="D225" s="6"/>
      <c r="E225" s="6"/>
      <c r="F225" s="6"/>
      <c r="G225" s="13"/>
      <c r="H225" s="13"/>
      <c r="I225" s="13"/>
      <c r="J225" s="13"/>
      <c r="K225" s="13"/>
      <c r="L225" s="13"/>
      <c r="M225" s="46"/>
      <c r="N225" s="14"/>
      <c r="O225" s="16"/>
      <c r="P225" s="16"/>
      <c r="Q225" s="16"/>
    </row>
    <row r="226" spans="1:17" x14ac:dyDescent="0.25">
      <c r="A226" s="11">
        <v>224</v>
      </c>
      <c r="B226" s="13"/>
      <c r="C226" s="6"/>
      <c r="D226" s="6"/>
      <c r="E226" s="6"/>
      <c r="F226" s="6"/>
      <c r="G226" s="13"/>
      <c r="H226" s="13"/>
      <c r="I226" s="13"/>
      <c r="J226" s="13"/>
      <c r="K226" s="13"/>
      <c r="L226" s="13"/>
      <c r="M226" s="46"/>
      <c r="N226" s="14"/>
      <c r="O226" s="16"/>
      <c r="P226" s="16"/>
      <c r="Q226" s="16"/>
    </row>
    <row r="227" spans="1:17" x14ac:dyDescent="0.25">
      <c r="A227" s="21">
        <v>225</v>
      </c>
      <c r="B227" s="13"/>
      <c r="C227" s="6"/>
      <c r="D227" s="6"/>
      <c r="E227" s="6"/>
      <c r="F227" s="6"/>
      <c r="G227" s="13"/>
      <c r="H227" s="13"/>
      <c r="I227" s="13"/>
      <c r="J227" s="13"/>
      <c r="K227" s="13"/>
      <c r="L227" s="13"/>
      <c r="M227" s="46"/>
      <c r="N227" s="14"/>
      <c r="O227" s="16"/>
      <c r="P227" s="16"/>
      <c r="Q227" s="16"/>
    </row>
    <row r="228" spans="1:17" x14ac:dyDescent="0.25">
      <c r="A228" s="11">
        <v>226</v>
      </c>
      <c r="B228" s="13"/>
      <c r="C228" s="6"/>
      <c r="D228" s="6"/>
      <c r="E228" s="6"/>
      <c r="F228" s="6"/>
      <c r="G228" s="13"/>
      <c r="H228" s="13"/>
      <c r="I228" s="13"/>
      <c r="J228" s="13"/>
      <c r="K228" s="13"/>
      <c r="L228" s="13"/>
      <c r="M228" s="46"/>
      <c r="N228" s="14"/>
      <c r="O228" s="16"/>
      <c r="P228" s="16"/>
      <c r="Q228" s="16"/>
    </row>
    <row r="229" spans="1:17" x14ac:dyDescent="0.25">
      <c r="A229" s="21">
        <v>227</v>
      </c>
      <c r="B229" s="13"/>
      <c r="C229" s="6"/>
      <c r="D229" s="6"/>
      <c r="E229" s="6"/>
      <c r="F229" s="6"/>
      <c r="G229" s="13"/>
      <c r="H229" s="13"/>
      <c r="I229" s="13"/>
      <c r="J229" s="13"/>
      <c r="K229" s="13"/>
      <c r="L229" s="13"/>
      <c r="M229" s="46"/>
      <c r="N229" s="14"/>
      <c r="O229" s="16"/>
      <c r="P229" s="16"/>
      <c r="Q229" s="16"/>
    </row>
    <row r="230" spans="1:17" x14ac:dyDescent="0.25">
      <c r="A230" s="11">
        <v>228</v>
      </c>
      <c r="B230" s="13"/>
      <c r="C230" s="6"/>
      <c r="D230" s="6"/>
      <c r="E230" s="6"/>
      <c r="F230" s="6"/>
      <c r="G230" s="13"/>
      <c r="H230" s="13"/>
      <c r="I230" s="13"/>
      <c r="J230" s="13"/>
      <c r="K230" s="13"/>
      <c r="L230" s="13"/>
      <c r="M230" s="46"/>
      <c r="N230" s="14"/>
      <c r="O230" s="16"/>
      <c r="P230" s="16"/>
      <c r="Q230" s="16"/>
    </row>
    <row r="231" spans="1:17" x14ac:dyDescent="0.25">
      <c r="A231" s="21">
        <v>229</v>
      </c>
      <c r="B231" s="13"/>
      <c r="C231" s="6"/>
      <c r="D231" s="6"/>
      <c r="E231" s="6"/>
      <c r="F231" s="6"/>
      <c r="G231" s="13"/>
      <c r="H231" s="13"/>
      <c r="I231" s="13"/>
      <c r="J231" s="13"/>
      <c r="K231" s="13"/>
      <c r="L231" s="13"/>
      <c r="M231" s="46"/>
      <c r="N231" s="14"/>
      <c r="O231" s="16"/>
      <c r="P231" s="16"/>
      <c r="Q231" s="16"/>
    </row>
    <row r="232" spans="1:17" x14ac:dyDescent="0.25">
      <c r="A232" s="11">
        <v>230</v>
      </c>
      <c r="B232" s="13"/>
      <c r="C232" s="6"/>
      <c r="D232" s="6"/>
      <c r="E232" s="6"/>
      <c r="F232" s="6"/>
      <c r="G232" s="13"/>
      <c r="H232" s="13"/>
      <c r="I232" s="13"/>
      <c r="J232" s="13"/>
      <c r="K232" s="13"/>
      <c r="L232" s="13"/>
      <c r="M232" s="46"/>
      <c r="N232" s="14"/>
      <c r="O232" s="16"/>
      <c r="P232" s="16"/>
      <c r="Q232" s="16"/>
    </row>
    <row r="233" spans="1:17" x14ac:dyDescent="0.25">
      <c r="A233" s="21">
        <v>231</v>
      </c>
      <c r="B233" s="13"/>
      <c r="C233" s="6"/>
      <c r="D233" s="6"/>
      <c r="E233" s="6"/>
      <c r="F233" s="6"/>
      <c r="G233" s="13"/>
      <c r="H233" s="13"/>
      <c r="I233" s="13"/>
      <c r="J233" s="13"/>
      <c r="K233" s="13"/>
      <c r="L233" s="13"/>
      <c r="M233" s="46"/>
      <c r="N233" s="14"/>
      <c r="O233" s="16"/>
      <c r="P233" s="16"/>
      <c r="Q233" s="16"/>
    </row>
    <row r="234" spans="1:17" x14ac:dyDescent="0.25">
      <c r="A234" s="11">
        <v>232</v>
      </c>
      <c r="B234" s="13"/>
      <c r="C234" s="6"/>
      <c r="D234" s="6"/>
      <c r="E234" s="6"/>
      <c r="F234" s="6"/>
      <c r="G234" s="13"/>
      <c r="H234" s="13"/>
      <c r="I234" s="13"/>
      <c r="J234" s="13"/>
      <c r="K234" s="13"/>
      <c r="L234" s="13"/>
      <c r="M234" s="46"/>
      <c r="N234" s="14"/>
      <c r="O234" s="16"/>
      <c r="P234" s="16"/>
      <c r="Q234" s="16"/>
    </row>
    <row r="235" spans="1:17" x14ac:dyDescent="0.25">
      <c r="A235" s="21">
        <v>233</v>
      </c>
      <c r="B235" s="13"/>
      <c r="C235" s="6"/>
      <c r="D235" s="6"/>
      <c r="E235" s="6"/>
      <c r="F235" s="6"/>
      <c r="G235" s="13"/>
      <c r="H235" s="13"/>
      <c r="I235" s="13"/>
      <c r="J235" s="13"/>
      <c r="K235" s="13"/>
      <c r="L235" s="13"/>
      <c r="M235" s="46"/>
      <c r="N235" s="14"/>
      <c r="O235" s="16"/>
      <c r="P235" s="16"/>
      <c r="Q235" s="16"/>
    </row>
    <row r="236" spans="1:17" x14ac:dyDescent="0.25">
      <c r="A236" s="11">
        <v>234</v>
      </c>
      <c r="B236" s="13"/>
      <c r="C236" s="6"/>
      <c r="D236" s="6"/>
      <c r="E236" s="6"/>
      <c r="F236" s="6"/>
      <c r="G236" s="13"/>
      <c r="H236" s="13"/>
      <c r="I236" s="13"/>
      <c r="J236" s="13"/>
      <c r="K236" s="13"/>
      <c r="L236" s="13"/>
      <c r="M236" s="46"/>
      <c r="N236" s="14"/>
      <c r="O236" s="16"/>
      <c r="P236" s="16"/>
      <c r="Q236" s="16"/>
    </row>
    <row r="237" spans="1:17" x14ac:dyDescent="0.25">
      <c r="A237" s="21">
        <v>235</v>
      </c>
      <c r="B237" s="13"/>
      <c r="C237" s="6"/>
      <c r="D237" s="6"/>
      <c r="E237" s="6"/>
      <c r="F237" s="6"/>
      <c r="G237" s="13"/>
      <c r="H237" s="13"/>
      <c r="I237" s="13"/>
      <c r="J237" s="13"/>
      <c r="K237" s="13"/>
      <c r="L237" s="13"/>
      <c r="M237" s="46"/>
      <c r="N237" s="14"/>
      <c r="O237" s="16"/>
      <c r="P237" s="16"/>
      <c r="Q237" s="16"/>
    </row>
    <row r="238" spans="1:17" x14ac:dyDescent="0.25">
      <c r="A238" s="11">
        <v>236</v>
      </c>
      <c r="B238" s="13"/>
      <c r="C238" s="6"/>
      <c r="D238" s="6"/>
      <c r="E238" s="6"/>
      <c r="F238" s="6"/>
      <c r="G238" s="13"/>
      <c r="H238" s="13"/>
      <c r="I238" s="13"/>
      <c r="J238" s="13"/>
      <c r="K238" s="13"/>
      <c r="L238" s="13"/>
      <c r="M238" s="46"/>
      <c r="N238" s="14"/>
      <c r="O238" s="16"/>
      <c r="P238" s="16"/>
      <c r="Q238" s="16"/>
    </row>
    <row r="239" spans="1:17" x14ac:dyDescent="0.25">
      <c r="A239" s="21">
        <v>237</v>
      </c>
      <c r="B239" s="13"/>
      <c r="C239" s="6"/>
      <c r="D239" s="6"/>
      <c r="E239" s="6"/>
      <c r="F239" s="6"/>
      <c r="G239" s="13"/>
      <c r="H239" s="13"/>
      <c r="I239" s="13"/>
      <c r="J239" s="13"/>
      <c r="K239" s="13"/>
      <c r="L239" s="13"/>
      <c r="M239" s="46"/>
      <c r="N239" s="14"/>
      <c r="O239" s="16"/>
      <c r="P239" s="16"/>
      <c r="Q239" s="16"/>
    </row>
    <row r="240" spans="1:17" x14ac:dyDescent="0.25">
      <c r="A240" s="11">
        <v>238</v>
      </c>
      <c r="B240" s="13"/>
      <c r="C240" s="6"/>
      <c r="D240" s="6"/>
      <c r="E240" s="6"/>
      <c r="F240" s="6"/>
      <c r="G240" s="13"/>
      <c r="H240" s="13"/>
      <c r="I240" s="13"/>
      <c r="J240" s="13"/>
      <c r="K240" s="13"/>
      <c r="L240" s="13"/>
      <c r="M240" s="46"/>
      <c r="N240" s="14"/>
      <c r="O240" s="16"/>
      <c r="P240" s="16"/>
      <c r="Q240" s="16"/>
    </row>
    <row r="241" spans="1:17" x14ac:dyDescent="0.25">
      <c r="A241" s="21">
        <v>239</v>
      </c>
      <c r="B241" s="13"/>
      <c r="C241" s="6"/>
      <c r="D241" s="6"/>
      <c r="E241" s="6"/>
      <c r="F241" s="6"/>
      <c r="G241" s="13"/>
      <c r="H241" s="13"/>
      <c r="I241" s="13"/>
      <c r="J241" s="13"/>
      <c r="K241" s="13"/>
      <c r="L241" s="13"/>
      <c r="M241" s="46"/>
      <c r="N241" s="14"/>
      <c r="O241" s="16"/>
      <c r="P241" s="16"/>
      <c r="Q241" s="16"/>
    </row>
    <row r="242" spans="1:17" x14ac:dyDescent="0.25">
      <c r="A242" s="11">
        <v>240</v>
      </c>
      <c r="B242" s="13"/>
      <c r="C242" s="6"/>
      <c r="D242" s="6"/>
      <c r="E242" s="6"/>
      <c r="F242" s="6"/>
      <c r="G242" s="13"/>
      <c r="H242" s="13"/>
      <c r="I242" s="13"/>
      <c r="J242" s="13"/>
      <c r="K242" s="13"/>
      <c r="L242" s="13"/>
      <c r="M242" s="46"/>
      <c r="N242" s="14"/>
      <c r="O242" s="16"/>
      <c r="P242" s="16"/>
      <c r="Q242" s="16"/>
    </row>
    <row r="243" spans="1:17" x14ac:dyDescent="0.25">
      <c r="A243" s="21">
        <v>241</v>
      </c>
      <c r="B243" s="13"/>
      <c r="C243" s="6"/>
      <c r="D243" s="6"/>
      <c r="E243" s="6"/>
      <c r="F243" s="6"/>
      <c r="G243" s="13"/>
      <c r="H243" s="13"/>
      <c r="I243" s="13"/>
      <c r="J243" s="13"/>
      <c r="K243" s="13"/>
      <c r="L243" s="13"/>
      <c r="M243" s="46"/>
      <c r="N243" s="14"/>
      <c r="O243" s="16"/>
      <c r="P243" s="16"/>
      <c r="Q243" s="16"/>
    </row>
    <row r="244" spans="1:17" x14ac:dyDescent="0.25">
      <c r="A244" s="11">
        <v>242</v>
      </c>
      <c r="B244" s="13"/>
      <c r="C244" s="6"/>
      <c r="D244" s="6"/>
      <c r="E244" s="6"/>
      <c r="F244" s="6"/>
      <c r="G244" s="13"/>
      <c r="H244" s="13"/>
      <c r="I244" s="13"/>
      <c r="J244" s="13"/>
      <c r="K244" s="13"/>
      <c r="L244" s="13"/>
      <c r="M244" s="46"/>
      <c r="N244" s="14"/>
      <c r="O244" s="16"/>
      <c r="P244" s="16"/>
      <c r="Q244" s="16"/>
    </row>
    <row r="245" spans="1:17" x14ac:dyDescent="0.25">
      <c r="A245" s="21">
        <v>243</v>
      </c>
      <c r="B245" s="13"/>
      <c r="C245" s="6"/>
      <c r="D245" s="6"/>
      <c r="E245" s="6"/>
      <c r="F245" s="6"/>
      <c r="G245" s="13"/>
      <c r="H245" s="13"/>
      <c r="I245" s="13"/>
      <c r="J245" s="13"/>
      <c r="K245" s="13"/>
      <c r="L245" s="13"/>
      <c r="M245" s="46"/>
      <c r="N245" s="14"/>
      <c r="O245" s="16"/>
      <c r="P245" s="16"/>
      <c r="Q245" s="16"/>
    </row>
    <row r="246" spans="1:17" x14ac:dyDescent="0.25">
      <c r="A246" s="11">
        <v>244</v>
      </c>
      <c r="B246" s="13"/>
      <c r="C246" s="6"/>
      <c r="D246" s="6"/>
      <c r="E246" s="6"/>
      <c r="F246" s="6"/>
      <c r="G246" s="13"/>
      <c r="H246" s="13"/>
      <c r="I246" s="13"/>
      <c r="J246" s="13"/>
      <c r="K246" s="13"/>
      <c r="L246" s="13"/>
      <c r="M246" s="46"/>
      <c r="N246" s="14"/>
      <c r="O246" s="16"/>
      <c r="P246" s="16"/>
      <c r="Q246" s="16"/>
    </row>
    <row r="247" spans="1:17" x14ac:dyDescent="0.25">
      <c r="A247" s="21">
        <v>245</v>
      </c>
      <c r="B247" s="13"/>
      <c r="C247" s="6"/>
      <c r="D247" s="6"/>
      <c r="E247" s="6"/>
      <c r="F247" s="6"/>
      <c r="G247" s="13"/>
      <c r="H247" s="13"/>
      <c r="I247" s="13"/>
      <c r="J247" s="13"/>
      <c r="K247" s="13"/>
      <c r="L247" s="13"/>
      <c r="M247" s="46"/>
      <c r="N247" s="14"/>
      <c r="O247" s="16"/>
      <c r="P247" s="16"/>
      <c r="Q247" s="16"/>
    </row>
    <row r="248" spans="1:17" x14ac:dyDescent="0.25">
      <c r="A248" s="11">
        <v>246</v>
      </c>
      <c r="B248" s="13"/>
      <c r="C248" s="6"/>
      <c r="D248" s="6"/>
      <c r="E248" s="6"/>
      <c r="F248" s="6"/>
      <c r="G248" s="13"/>
      <c r="H248" s="13"/>
      <c r="I248" s="13"/>
      <c r="J248" s="13"/>
      <c r="K248" s="13"/>
      <c r="L248" s="13"/>
      <c r="M248" s="46"/>
      <c r="N248" s="14"/>
      <c r="O248" s="16"/>
      <c r="P248" s="16"/>
      <c r="Q248" s="16"/>
    </row>
    <row r="249" spans="1:17" x14ac:dyDescent="0.25">
      <c r="A249" s="21">
        <v>247</v>
      </c>
      <c r="B249" s="13"/>
      <c r="C249" s="6"/>
      <c r="D249" s="6"/>
      <c r="E249" s="6"/>
      <c r="F249" s="6"/>
      <c r="G249" s="13"/>
      <c r="H249" s="13"/>
      <c r="I249" s="13"/>
      <c r="J249" s="13"/>
      <c r="K249" s="13"/>
      <c r="L249" s="13"/>
      <c r="M249" s="46"/>
      <c r="N249" s="14"/>
      <c r="O249" s="16"/>
      <c r="P249" s="16"/>
      <c r="Q249" s="16"/>
    </row>
    <row r="250" spans="1:17" x14ac:dyDescent="0.25">
      <c r="A250" s="11">
        <v>248</v>
      </c>
      <c r="B250" s="13"/>
      <c r="C250" s="6"/>
      <c r="D250" s="6"/>
      <c r="E250" s="6"/>
      <c r="F250" s="6"/>
      <c r="G250" s="13"/>
      <c r="H250" s="13"/>
      <c r="I250" s="13"/>
      <c r="J250" s="13"/>
      <c r="K250" s="13"/>
      <c r="L250" s="13"/>
      <c r="M250" s="46"/>
      <c r="N250" s="14"/>
      <c r="O250" s="16"/>
      <c r="P250" s="16"/>
      <c r="Q250" s="16"/>
    </row>
    <row r="251" spans="1:17" x14ac:dyDescent="0.25">
      <c r="A251" s="21">
        <v>249</v>
      </c>
      <c r="B251" s="13"/>
      <c r="C251" s="6"/>
      <c r="D251" s="6"/>
      <c r="E251" s="6"/>
      <c r="F251" s="6"/>
      <c r="G251" s="13"/>
      <c r="H251" s="13"/>
      <c r="I251" s="13"/>
      <c r="J251" s="13"/>
      <c r="K251" s="13"/>
      <c r="L251" s="13"/>
      <c r="M251" s="46"/>
      <c r="N251" s="14"/>
      <c r="O251" s="16"/>
      <c r="P251" s="16"/>
      <c r="Q251" s="16"/>
    </row>
    <row r="252" spans="1:17" x14ac:dyDescent="0.25">
      <c r="A252" s="11">
        <v>250</v>
      </c>
      <c r="B252" s="13"/>
      <c r="C252" s="6"/>
      <c r="D252" s="6"/>
      <c r="E252" s="6"/>
      <c r="F252" s="6"/>
      <c r="G252" s="13"/>
      <c r="H252" s="13"/>
      <c r="I252" s="13"/>
      <c r="J252" s="13"/>
      <c r="K252" s="13"/>
      <c r="L252" s="13"/>
      <c r="M252" s="46"/>
      <c r="N252" s="14"/>
      <c r="O252" s="16"/>
      <c r="P252" s="16"/>
      <c r="Q252" s="16"/>
    </row>
    <row r="253" spans="1:17" x14ac:dyDescent="0.25">
      <c r="A253" s="21">
        <v>251</v>
      </c>
      <c r="B253" s="13"/>
      <c r="C253" s="6"/>
      <c r="D253" s="6"/>
      <c r="E253" s="6"/>
      <c r="F253" s="6"/>
      <c r="G253" s="13"/>
      <c r="H253" s="13"/>
      <c r="I253" s="13"/>
      <c r="J253" s="13"/>
      <c r="K253" s="13"/>
      <c r="L253" s="13"/>
      <c r="M253" s="46"/>
      <c r="N253" s="14"/>
      <c r="O253" s="16"/>
      <c r="P253" s="16"/>
      <c r="Q253" s="16"/>
    </row>
    <row r="254" spans="1:17" x14ac:dyDescent="0.25">
      <c r="A254" s="11">
        <v>252</v>
      </c>
      <c r="B254" s="13"/>
      <c r="C254" s="6"/>
      <c r="D254" s="6"/>
      <c r="E254" s="6"/>
      <c r="F254" s="6"/>
      <c r="G254" s="13"/>
      <c r="H254" s="13"/>
      <c r="I254" s="13"/>
      <c r="J254" s="13"/>
      <c r="K254" s="13"/>
      <c r="L254" s="13"/>
      <c r="M254" s="46"/>
      <c r="N254" s="14"/>
      <c r="O254" s="16"/>
      <c r="P254" s="16"/>
      <c r="Q254" s="16"/>
    </row>
    <row r="255" spans="1:17" x14ac:dyDescent="0.25">
      <c r="A255" s="21">
        <v>253</v>
      </c>
      <c r="B255" s="13"/>
      <c r="C255" s="6"/>
      <c r="D255" s="6"/>
      <c r="E255" s="6"/>
      <c r="F255" s="6"/>
      <c r="G255" s="13"/>
      <c r="H255" s="13"/>
      <c r="I255" s="13"/>
      <c r="J255" s="13"/>
      <c r="K255" s="13"/>
      <c r="L255" s="13"/>
      <c r="M255" s="46"/>
      <c r="N255" s="14"/>
      <c r="O255" s="16"/>
      <c r="P255" s="16"/>
      <c r="Q255" s="16"/>
    </row>
    <row r="256" spans="1:17" x14ac:dyDescent="0.25">
      <c r="A256" s="11">
        <v>254</v>
      </c>
      <c r="B256" s="13"/>
      <c r="C256" s="6"/>
      <c r="D256" s="6"/>
      <c r="E256" s="6"/>
      <c r="F256" s="6"/>
      <c r="G256" s="13"/>
      <c r="H256" s="13"/>
      <c r="I256" s="13"/>
      <c r="J256" s="13"/>
      <c r="K256" s="13"/>
      <c r="L256" s="13"/>
      <c r="M256" s="46"/>
      <c r="N256" s="14"/>
      <c r="O256" s="16"/>
      <c r="P256" s="16"/>
      <c r="Q256" s="16"/>
    </row>
    <row r="257" spans="1:17" x14ac:dyDescent="0.25">
      <c r="A257" s="21">
        <v>255</v>
      </c>
      <c r="B257" s="13"/>
      <c r="C257" s="6"/>
      <c r="D257" s="6"/>
      <c r="E257" s="6"/>
      <c r="F257" s="6"/>
      <c r="G257" s="13"/>
      <c r="H257" s="13"/>
      <c r="I257" s="13"/>
      <c r="J257" s="13"/>
      <c r="K257" s="13"/>
      <c r="L257" s="13"/>
      <c r="M257" s="46"/>
      <c r="N257" s="14"/>
      <c r="O257" s="16"/>
      <c r="P257" s="16"/>
      <c r="Q257" s="16"/>
    </row>
    <row r="258" spans="1:17" x14ac:dyDescent="0.25">
      <c r="A258" s="11">
        <v>256</v>
      </c>
      <c r="B258" s="13"/>
      <c r="C258" s="6"/>
      <c r="D258" s="6"/>
      <c r="E258" s="6"/>
      <c r="F258" s="6"/>
      <c r="G258" s="13"/>
      <c r="H258" s="13"/>
      <c r="I258" s="13"/>
      <c r="J258" s="13"/>
      <c r="K258" s="13"/>
      <c r="L258" s="13"/>
      <c r="M258" s="46"/>
      <c r="N258" s="14"/>
      <c r="O258" s="16"/>
      <c r="P258" s="16"/>
      <c r="Q258" s="16"/>
    </row>
    <row r="259" spans="1:17" x14ac:dyDescent="0.25">
      <c r="A259" s="21">
        <v>257</v>
      </c>
      <c r="B259" s="13"/>
      <c r="C259" s="6"/>
      <c r="D259" s="6"/>
      <c r="E259" s="6"/>
      <c r="F259" s="6"/>
      <c r="G259" s="13"/>
      <c r="H259" s="13"/>
      <c r="I259" s="13"/>
      <c r="J259" s="13"/>
      <c r="K259" s="13"/>
      <c r="L259" s="13"/>
      <c r="M259" s="46"/>
      <c r="N259" s="14"/>
      <c r="O259" s="16"/>
      <c r="P259" s="16"/>
      <c r="Q259" s="16"/>
    </row>
    <row r="260" spans="1:17" x14ac:dyDescent="0.25">
      <c r="A260" s="11">
        <v>258</v>
      </c>
      <c r="B260" s="13"/>
      <c r="C260" s="6"/>
      <c r="D260" s="6"/>
      <c r="E260" s="6"/>
      <c r="F260" s="6"/>
      <c r="G260" s="13"/>
      <c r="H260" s="13"/>
      <c r="I260" s="13"/>
      <c r="J260" s="13"/>
      <c r="K260" s="13"/>
      <c r="L260" s="13"/>
      <c r="M260" s="46"/>
      <c r="N260" s="14"/>
      <c r="O260" s="16"/>
      <c r="P260" s="16"/>
      <c r="Q260" s="16"/>
    </row>
    <row r="261" spans="1:17" x14ac:dyDescent="0.25">
      <c r="A261" s="21">
        <v>259</v>
      </c>
      <c r="B261" s="13"/>
      <c r="C261" s="6"/>
      <c r="D261" s="6"/>
      <c r="E261" s="6"/>
      <c r="F261" s="6"/>
      <c r="G261" s="13"/>
      <c r="H261" s="13"/>
      <c r="I261" s="13"/>
      <c r="J261" s="13"/>
      <c r="K261" s="13"/>
      <c r="L261" s="13"/>
      <c r="M261" s="46"/>
      <c r="N261" s="14"/>
      <c r="O261" s="16"/>
      <c r="P261" s="16"/>
      <c r="Q261" s="16"/>
    </row>
    <row r="262" spans="1:17" x14ac:dyDescent="0.25">
      <c r="A262" s="11">
        <v>260</v>
      </c>
      <c r="B262" s="13"/>
      <c r="C262" s="6"/>
      <c r="D262" s="6"/>
      <c r="E262" s="6"/>
      <c r="F262" s="6"/>
      <c r="G262" s="13"/>
      <c r="H262" s="13"/>
      <c r="I262" s="13"/>
      <c r="J262" s="13"/>
      <c r="K262" s="13"/>
      <c r="L262" s="13"/>
      <c r="M262" s="46"/>
      <c r="N262" s="14"/>
      <c r="O262" s="16"/>
      <c r="P262" s="16"/>
      <c r="Q262" s="16"/>
    </row>
    <row r="263" spans="1:17" x14ac:dyDescent="0.25">
      <c r="A263" s="21">
        <v>261</v>
      </c>
      <c r="B263" s="13"/>
      <c r="C263" s="6"/>
      <c r="D263" s="6"/>
      <c r="E263" s="6"/>
      <c r="F263" s="6"/>
      <c r="G263" s="13"/>
      <c r="H263" s="13"/>
      <c r="I263" s="13"/>
      <c r="J263" s="13"/>
      <c r="K263" s="13"/>
      <c r="L263" s="13"/>
      <c r="M263" s="46"/>
      <c r="N263" s="14"/>
      <c r="O263" s="16"/>
      <c r="P263" s="16"/>
      <c r="Q263" s="16"/>
    </row>
    <row r="264" spans="1:17" x14ac:dyDescent="0.25">
      <c r="A264" s="11">
        <v>262</v>
      </c>
      <c r="B264" s="13"/>
      <c r="C264" s="6"/>
      <c r="D264" s="6"/>
      <c r="E264" s="6"/>
      <c r="F264" s="6"/>
      <c r="G264" s="13"/>
      <c r="H264" s="13"/>
      <c r="I264" s="13"/>
      <c r="J264" s="13"/>
      <c r="K264" s="13"/>
      <c r="L264" s="13"/>
      <c r="M264" s="46"/>
      <c r="N264" s="14"/>
      <c r="O264" s="16"/>
      <c r="P264" s="16"/>
      <c r="Q264" s="16"/>
    </row>
    <row r="265" spans="1:17" x14ac:dyDescent="0.25">
      <c r="A265" s="21">
        <v>263</v>
      </c>
      <c r="B265" s="13"/>
      <c r="C265" s="6"/>
      <c r="D265" s="6"/>
      <c r="E265" s="6"/>
      <c r="F265" s="6"/>
      <c r="G265" s="13"/>
      <c r="H265" s="13"/>
      <c r="I265" s="13"/>
      <c r="J265" s="13"/>
      <c r="K265" s="13"/>
      <c r="L265" s="13"/>
      <c r="M265" s="46"/>
      <c r="N265" s="14"/>
      <c r="O265" s="16"/>
      <c r="P265" s="16"/>
      <c r="Q265" s="16"/>
    </row>
    <row r="266" spans="1:17" x14ac:dyDescent="0.25">
      <c r="A266" s="11">
        <v>264</v>
      </c>
      <c r="B266" s="13"/>
      <c r="C266" s="6"/>
      <c r="D266" s="6"/>
      <c r="E266" s="6"/>
      <c r="F266" s="6"/>
      <c r="G266" s="13"/>
      <c r="H266" s="13"/>
      <c r="I266" s="13"/>
      <c r="J266" s="13"/>
      <c r="K266" s="13"/>
      <c r="L266" s="13"/>
      <c r="M266" s="46"/>
      <c r="N266" s="14"/>
      <c r="O266" s="16"/>
      <c r="P266" s="16"/>
      <c r="Q266" s="16"/>
    </row>
    <row r="267" spans="1:17" x14ac:dyDescent="0.25">
      <c r="A267" s="21">
        <v>265</v>
      </c>
      <c r="B267" s="13"/>
      <c r="C267" s="6"/>
      <c r="D267" s="6"/>
      <c r="E267" s="6"/>
      <c r="F267" s="6"/>
      <c r="G267" s="13"/>
      <c r="H267" s="13"/>
      <c r="I267" s="13"/>
      <c r="J267" s="13"/>
      <c r="K267" s="13"/>
      <c r="L267" s="13"/>
      <c r="M267" s="46"/>
      <c r="N267" s="14"/>
      <c r="O267" s="16"/>
      <c r="P267" s="16"/>
      <c r="Q267" s="16"/>
    </row>
    <row r="268" spans="1:17" x14ac:dyDescent="0.25">
      <c r="A268" s="11">
        <v>266</v>
      </c>
      <c r="B268" s="13"/>
      <c r="C268" s="6"/>
      <c r="D268" s="6"/>
      <c r="E268" s="6"/>
      <c r="F268" s="6"/>
      <c r="G268" s="13"/>
      <c r="H268" s="13"/>
      <c r="I268" s="13"/>
      <c r="J268" s="13"/>
      <c r="K268" s="13"/>
      <c r="L268" s="13"/>
      <c r="M268" s="46"/>
      <c r="N268" s="14"/>
      <c r="O268" s="16"/>
      <c r="P268" s="16"/>
      <c r="Q268" s="16"/>
    </row>
    <row r="269" spans="1:17" x14ac:dyDescent="0.25">
      <c r="A269" s="21">
        <v>267</v>
      </c>
      <c r="B269" s="13"/>
      <c r="C269" s="6"/>
      <c r="D269" s="6"/>
      <c r="E269" s="6"/>
      <c r="F269" s="6"/>
      <c r="G269" s="13"/>
      <c r="H269" s="13"/>
      <c r="I269" s="13"/>
      <c r="J269" s="13"/>
      <c r="K269" s="13"/>
      <c r="L269" s="13"/>
      <c r="M269" s="46"/>
      <c r="N269" s="14"/>
      <c r="O269" s="16"/>
      <c r="P269" s="16"/>
      <c r="Q269" s="16"/>
    </row>
    <row r="270" spans="1:17" x14ac:dyDescent="0.25">
      <c r="A270" s="11">
        <v>268</v>
      </c>
      <c r="B270" s="13"/>
      <c r="C270" s="6"/>
      <c r="D270" s="6"/>
      <c r="E270" s="6"/>
      <c r="F270" s="6"/>
      <c r="G270" s="13"/>
      <c r="H270" s="13"/>
      <c r="I270" s="13"/>
      <c r="J270" s="13"/>
      <c r="K270" s="13"/>
      <c r="L270" s="13"/>
      <c r="M270" s="46"/>
      <c r="N270" s="14"/>
      <c r="O270" s="16"/>
      <c r="P270" s="16"/>
      <c r="Q270" s="16"/>
    </row>
    <row r="271" spans="1:17" x14ac:dyDescent="0.25">
      <c r="A271" s="21">
        <v>269</v>
      </c>
      <c r="B271" s="13"/>
      <c r="C271" s="6"/>
      <c r="D271" s="6"/>
      <c r="E271" s="6"/>
      <c r="F271" s="6"/>
      <c r="G271" s="13"/>
      <c r="H271" s="13"/>
      <c r="I271" s="13"/>
      <c r="J271" s="13"/>
      <c r="K271" s="13"/>
      <c r="L271" s="13"/>
      <c r="M271" s="46"/>
      <c r="N271" s="14"/>
      <c r="O271" s="16"/>
      <c r="P271" s="16"/>
      <c r="Q271" s="16"/>
    </row>
    <row r="272" spans="1:17" x14ac:dyDescent="0.25">
      <c r="A272" s="11">
        <v>270</v>
      </c>
      <c r="B272" s="13"/>
      <c r="C272" s="6"/>
      <c r="D272" s="6"/>
      <c r="E272" s="6"/>
      <c r="F272" s="6"/>
      <c r="G272" s="13"/>
      <c r="H272" s="13"/>
      <c r="I272" s="13"/>
      <c r="J272" s="13"/>
      <c r="K272" s="13"/>
      <c r="L272" s="13"/>
      <c r="M272" s="46"/>
      <c r="N272" s="14"/>
      <c r="O272" s="16"/>
      <c r="P272" s="16"/>
      <c r="Q272" s="16"/>
    </row>
    <row r="273" spans="1:17" x14ac:dyDescent="0.25">
      <c r="A273" s="21">
        <v>271</v>
      </c>
      <c r="B273" s="13"/>
      <c r="C273" s="6"/>
      <c r="D273" s="6"/>
      <c r="E273" s="6"/>
      <c r="F273" s="6"/>
      <c r="G273" s="13"/>
      <c r="H273" s="13"/>
      <c r="I273" s="13"/>
      <c r="J273" s="13"/>
      <c r="K273" s="13"/>
      <c r="L273" s="13"/>
      <c r="M273" s="46"/>
      <c r="N273" s="14"/>
      <c r="O273" s="16"/>
      <c r="P273" s="16"/>
      <c r="Q273" s="16"/>
    </row>
    <row r="274" spans="1:17" x14ac:dyDescent="0.25">
      <c r="A274" s="11">
        <v>272</v>
      </c>
      <c r="B274" s="13"/>
      <c r="C274" s="6"/>
      <c r="D274" s="6"/>
      <c r="E274" s="6"/>
      <c r="F274" s="6"/>
      <c r="G274" s="13"/>
      <c r="H274" s="13"/>
      <c r="I274" s="13"/>
      <c r="J274" s="13"/>
      <c r="K274" s="13"/>
      <c r="L274" s="13"/>
      <c r="M274" s="46"/>
      <c r="N274" s="14"/>
      <c r="O274" s="16"/>
      <c r="P274" s="16"/>
      <c r="Q274" s="16"/>
    </row>
    <row r="275" spans="1:17" x14ac:dyDescent="0.25">
      <c r="A275" s="21">
        <v>273</v>
      </c>
      <c r="B275" s="13"/>
      <c r="C275" s="6"/>
      <c r="D275" s="6"/>
      <c r="E275" s="6"/>
      <c r="F275" s="6"/>
      <c r="G275" s="13"/>
      <c r="H275" s="13"/>
      <c r="I275" s="13"/>
      <c r="J275" s="13"/>
      <c r="K275" s="13"/>
      <c r="L275" s="13"/>
      <c r="M275" s="46"/>
      <c r="N275" s="14"/>
      <c r="O275" s="16"/>
      <c r="P275" s="16"/>
      <c r="Q275" s="16"/>
    </row>
    <row r="276" spans="1:17" x14ac:dyDescent="0.25">
      <c r="A276" s="11">
        <v>274</v>
      </c>
      <c r="B276" s="13"/>
      <c r="C276" s="6"/>
      <c r="D276" s="6"/>
      <c r="E276" s="6"/>
      <c r="F276" s="6"/>
      <c r="G276" s="13"/>
      <c r="H276" s="13"/>
      <c r="I276" s="13"/>
      <c r="J276" s="13"/>
      <c r="K276" s="13"/>
      <c r="L276" s="13"/>
      <c r="M276" s="46"/>
      <c r="N276" s="14"/>
      <c r="O276" s="16"/>
      <c r="P276" s="16"/>
      <c r="Q276" s="16"/>
    </row>
    <row r="277" spans="1:17" x14ac:dyDescent="0.25">
      <c r="A277" s="21">
        <v>275</v>
      </c>
      <c r="B277" s="13"/>
      <c r="C277" s="6"/>
      <c r="D277" s="6"/>
      <c r="E277" s="6"/>
      <c r="F277" s="6"/>
      <c r="G277" s="13"/>
      <c r="H277" s="13"/>
      <c r="I277" s="13"/>
      <c r="J277" s="13"/>
      <c r="K277" s="13"/>
      <c r="L277" s="13"/>
      <c r="M277" s="46"/>
      <c r="N277" s="14"/>
      <c r="O277" s="16"/>
      <c r="P277" s="16"/>
      <c r="Q277" s="16"/>
    </row>
    <row r="278" spans="1:17" x14ac:dyDescent="0.25">
      <c r="A278" s="11">
        <v>276</v>
      </c>
      <c r="B278" s="13"/>
      <c r="C278" s="6"/>
      <c r="D278" s="6"/>
      <c r="E278" s="6"/>
      <c r="F278" s="6"/>
      <c r="G278" s="13"/>
      <c r="H278" s="13"/>
      <c r="I278" s="13"/>
      <c r="J278" s="13"/>
      <c r="K278" s="13"/>
      <c r="L278" s="13"/>
      <c r="M278" s="46"/>
      <c r="N278" s="14"/>
      <c r="O278" s="16"/>
      <c r="P278" s="16"/>
      <c r="Q278" s="16"/>
    </row>
    <row r="279" spans="1:17" x14ac:dyDescent="0.25">
      <c r="A279" s="21">
        <v>277</v>
      </c>
      <c r="B279" s="13"/>
      <c r="C279" s="6"/>
      <c r="D279" s="6"/>
      <c r="E279" s="6"/>
      <c r="F279" s="6"/>
      <c r="G279" s="13"/>
      <c r="H279" s="13"/>
      <c r="I279" s="13"/>
      <c r="J279" s="13"/>
      <c r="K279" s="13"/>
      <c r="L279" s="13"/>
      <c r="M279" s="46"/>
      <c r="N279" s="14"/>
      <c r="O279" s="16"/>
      <c r="P279" s="16"/>
      <c r="Q279" s="16"/>
    </row>
    <row r="280" spans="1:17" x14ac:dyDescent="0.25">
      <c r="A280" s="11">
        <v>278</v>
      </c>
      <c r="B280" s="13"/>
      <c r="C280" s="6"/>
      <c r="D280" s="6"/>
      <c r="E280" s="6"/>
      <c r="F280" s="6"/>
      <c r="G280" s="13"/>
      <c r="H280" s="13"/>
      <c r="I280" s="13"/>
      <c r="J280" s="13"/>
      <c r="K280" s="13"/>
      <c r="L280" s="13"/>
      <c r="M280" s="46"/>
      <c r="N280" s="14"/>
      <c r="O280" s="16"/>
      <c r="P280" s="16"/>
      <c r="Q280" s="16"/>
    </row>
    <row r="281" spans="1:17" x14ac:dyDescent="0.25">
      <c r="A281" s="21">
        <v>279</v>
      </c>
      <c r="B281" s="13"/>
      <c r="C281" s="6"/>
      <c r="D281" s="6"/>
      <c r="E281" s="6"/>
      <c r="F281" s="6"/>
      <c r="G281" s="13"/>
      <c r="H281" s="13"/>
      <c r="I281" s="13"/>
      <c r="J281" s="13"/>
      <c r="K281" s="13"/>
      <c r="L281" s="13"/>
      <c r="M281" s="46"/>
      <c r="N281" s="14"/>
      <c r="O281" s="16"/>
      <c r="P281" s="16"/>
      <c r="Q281" s="16"/>
    </row>
    <row r="282" spans="1:17" x14ac:dyDescent="0.25">
      <c r="A282" s="11">
        <v>280</v>
      </c>
      <c r="B282" s="13"/>
      <c r="C282" s="6"/>
      <c r="D282" s="6"/>
      <c r="E282" s="6"/>
      <c r="F282" s="6"/>
      <c r="G282" s="13"/>
      <c r="H282" s="13"/>
      <c r="I282" s="13"/>
      <c r="J282" s="13"/>
      <c r="K282" s="13"/>
      <c r="L282" s="13"/>
      <c r="M282" s="46"/>
      <c r="N282" s="14"/>
      <c r="O282" s="16"/>
      <c r="P282" s="16"/>
      <c r="Q282" s="16"/>
    </row>
    <row r="283" spans="1:17" x14ac:dyDescent="0.25">
      <c r="A283" s="21">
        <v>281</v>
      </c>
      <c r="B283" s="13"/>
      <c r="C283" s="6"/>
      <c r="D283" s="6"/>
      <c r="E283" s="6"/>
      <c r="F283" s="6"/>
      <c r="G283" s="13"/>
      <c r="H283" s="13"/>
      <c r="I283" s="13"/>
      <c r="J283" s="13"/>
      <c r="K283" s="13"/>
      <c r="L283" s="13"/>
      <c r="M283" s="46"/>
      <c r="N283" s="14"/>
      <c r="O283" s="16"/>
      <c r="P283" s="16"/>
      <c r="Q283" s="16"/>
    </row>
    <row r="284" spans="1:17" x14ac:dyDescent="0.25">
      <c r="A284" s="11">
        <v>282</v>
      </c>
      <c r="B284" s="13"/>
      <c r="C284" s="6"/>
      <c r="D284" s="6"/>
      <c r="E284" s="6"/>
      <c r="F284" s="6"/>
      <c r="G284" s="13"/>
      <c r="H284" s="13"/>
      <c r="I284" s="13"/>
      <c r="J284" s="13"/>
      <c r="K284" s="13"/>
      <c r="L284" s="13"/>
      <c r="M284" s="46"/>
      <c r="N284" s="14"/>
      <c r="O284" s="16"/>
      <c r="P284" s="16"/>
      <c r="Q284" s="16"/>
    </row>
    <row r="285" spans="1:17" x14ac:dyDescent="0.25">
      <c r="A285" s="21">
        <v>283</v>
      </c>
      <c r="B285" s="13"/>
      <c r="C285" s="6"/>
      <c r="D285" s="6"/>
      <c r="E285" s="6"/>
      <c r="F285" s="6"/>
      <c r="G285" s="13"/>
      <c r="H285" s="13"/>
      <c r="I285" s="13"/>
      <c r="J285" s="13"/>
      <c r="K285" s="13"/>
      <c r="L285" s="13"/>
      <c r="M285" s="46"/>
      <c r="N285" s="14"/>
      <c r="O285" s="16"/>
      <c r="P285" s="16"/>
      <c r="Q285" s="16"/>
    </row>
    <row r="286" spans="1:17" x14ac:dyDescent="0.25">
      <c r="A286" s="11">
        <v>284</v>
      </c>
      <c r="B286" s="13"/>
      <c r="C286" s="6"/>
      <c r="D286" s="6"/>
      <c r="E286" s="6"/>
      <c r="F286" s="6"/>
      <c r="G286" s="13"/>
      <c r="H286" s="13"/>
      <c r="I286" s="13"/>
      <c r="J286" s="13"/>
      <c r="K286" s="13"/>
      <c r="L286" s="13"/>
      <c r="M286" s="46"/>
      <c r="N286" s="14"/>
      <c r="O286" s="16"/>
      <c r="P286" s="16"/>
      <c r="Q286" s="16"/>
    </row>
    <row r="287" spans="1:17" x14ac:dyDescent="0.25">
      <c r="A287" s="21">
        <v>285</v>
      </c>
      <c r="B287" s="13"/>
      <c r="C287" s="6"/>
      <c r="D287" s="6"/>
      <c r="E287" s="6"/>
      <c r="F287" s="6"/>
      <c r="G287" s="13"/>
      <c r="H287" s="13"/>
      <c r="I287" s="13"/>
      <c r="J287" s="13"/>
      <c r="K287" s="13"/>
      <c r="L287" s="13"/>
      <c r="M287" s="46"/>
      <c r="N287" s="14"/>
      <c r="O287" s="16"/>
      <c r="P287" s="16"/>
      <c r="Q287" s="16"/>
    </row>
    <row r="288" spans="1:17" x14ac:dyDescent="0.25">
      <c r="A288" s="11">
        <v>286</v>
      </c>
      <c r="B288" s="13"/>
      <c r="C288" s="6"/>
      <c r="D288" s="6"/>
      <c r="E288" s="6"/>
      <c r="F288" s="6"/>
      <c r="G288" s="13"/>
      <c r="H288" s="13"/>
      <c r="I288" s="13"/>
      <c r="J288" s="13"/>
      <c r="K288" s="13"/>
      <c r="L288" s="13"/>
      <c r="M288" s="46"/>
      <c r="N288" s="14"/>
      <c r="O288" s="16"/>
      <c r="P288" s="16"/>
      <c r="Q288" s="16"/>
    </row>
    <row r="289" spans="1:17" x14ac:dyDescent="0.25">
      <c r="A289" s="21">
        <v>287</v>
      </c>
      <c r="B289" s="13"/>
      <c r="C289" s="6"/>
      <c r="D289" s="6"/>
      <c r="E289" s="6"/>
      <c r="F289" s="6"/>
      <c r="G289" s="13"/>
      <c r="H289" s="13"/>
      <c r="I289" s="13"/>
      <c r="J289" s="13"/>
      <c r="K289" s="13"/>
      <c r="L289" s="13"/>
      <c r="M289" s="46"/>
      <c r="N289" s="14"/>
      <c r="O289" s="16"/>
      <c r="P289" s="16"/>
      <c r="Q289" s="16"/>
    </row>
    <row r="290" spans="1:17" x14ac:dyDescent="0.25">
      <c r="A290" s="11">
        <v>288</v>
      </c>
      <c r="B290" s="13"/>
      <c r="C290" s="6"/>
      <c r="D290" s="6"/>
      <c r="E290" s="6"/>
      <c r="F290" s="6"/>
      <c r="G290" s="13"/>
      <c r="H290" s="13"/>
      <c r="I290" s="13"/>
      <c r="J290" s="13"/>
      <c r="K290" s="13"/>
      <c r="L290" s="13"/>
      <c r="M290" s="46"/>
      <c r="N290" s="14"/>
      <c r="O290" s="16"/>
      <c r="P290" s="16"/>
      <c r="Q290" s="16"/>
    </row>
    <row r="291" spans="1:17" x14ac:dyDescent="0.25">
      <c r="A291" s="21">
        <v>289</v>
      </c>
      <c r="B291" s="13"/>
      <c r="C291" s="6"/>
      <c r="D291" s="6"/>
      <c r="E291" s="6"/>
      <c r="F291" s="6"/>
      <c r="G291" s="13"/>
      <c r="H291" s="13"/>
      <c r="I291" s="13"/>
      <c r="J291" s="13"/>
      <c r="K291" s="13"/>
      <c r="L291" s="13"/>
      <c r="M291" s="46"/>
      <c r="N291" s="14"/>
      <c r="O291" s="16"/>
      <c r="P291" s="16"/>
      <c r="Q291" s="16"/>
    </row>
    <row r="292" spans="1:17" x14ac:dyDescent="0.25">
      <c r="A292" s="11">
        <v>290</v>
      </c>
      <c r="B292" s="13"/>
      <c r="C292" s="6"/>
      <c r="D292" s="6"/>
      <c r="E292" s="6"/>
      <c r="F292" s="6"/>
      <c r="G292" s="13"/>
      <c r="H292" s="13"/>
      <c r="I292" s="13"/>
      <c r="J292" s="13"/>
      <c r="K292" s="13"/>
      <c r="L292" s="13"/>
      <c r="M292" s="46"/>
      <c r="N292" s="14"/>
      <c r="O292" s="16"/>
      <c r="P292" s="16"/>
      <c r="Q292" s="16"/>
    </row>
    <row r="293" spans="1:17" x14ac:dyDescent="0.25">
      <c r="A293" s="21">
        <v>291</v>
      </c>
      <c r="B293" s="13"/>
      <c r="C293" s="6"/>
      <c r="D293" s="6"/>
      <c r="E293" s="6"/>
      <c r="F293" s="6"/>
      <c r="G293" s="13"/>
      <c r="H293" s="13"/>
      <c r="I293" s="13"/>
      <c r="J293" s="13"/>
      <c r="K293" s="13"/>
      <c r="L293" s="13"/>
      <c r="M293" s="46"/>
      <c r="N293" s="14"/>
      <c r="O293" s="16"/>
      <c r="P293" s="16"/>
      <c r="Q293" s="16"/>
    </row>
    <row r="294" spans="1:17" x14ac:dyDescent="0.25">
      <c r="A294" s="11">
        <v>292</v>
      </c>
      <c r="B294" s="13"/>
      <c r="C294" s="6"/>
      <c r="D294" s="6"/>
      <c r="E294" s="6"/>
      <c r="F294" s="6"/>
      <c r="G294" s="13"/>
      <c r="H294" s="13"/>
      <c r="I294" s="13"/>
      <c r="J294" s="13"/>
      <c r="K294" s="13"/>
      <c r="L294" s="13"/>
      <c r="M294" s="46"/>
      <c r="N294" s="14"/>
      <c r="O294" s="16"/>
      <c r="P294" s="16"/>
      <c r="Q294" s="16"/>
    </row>
    <row r="295" spans="1:17" x14ac:dyDescent="0.25">
      <c r="A295" s="21">
        <v>293</v>
      </c>
      <c r="B295" s="13"/>
      <c r="C295" s="6"/>
      <c r="D295" s="6"/>
      <c r="E295" s="6"/>
      <c r="F295" s="6"/>
      <c r="G295" s="13"/>
      <c r="H295" s="13"/>
      <c r="I295" s="13"/>
      <c r="J295" s="13"/>
      <c r="K295" s="13"/>
      <c r="L295" s="13"/>
      <c r="M295" s="46"/>
      <c r="N295" s="14"/>
      <c r="O295" s="16"/>
      <c r="P295" s="16"/>
      <c r="Q295" s="16"/>
    </row>
    <row r="296" spans="1:17" x14ac:dyDescent="0.25">
      <c r="A296" s="11">
        <v>294</v>
      </c>
      <c r="B296" s="13"/>
      <c r="C296" s="6"/>
      <c r="D296" s="6"/>
      <c r="E296" s="6"/>
      <c r="F296" s="6"/>
      <c r="G296" s="13"/>
      <c r="H296" s="13"/>
      <c r="I296" s="13"/>
      <c r="J296" s="13"/>
      <c r="K296" s="13"/>
      <c r="L296" s="13"/>
      <c r="M296" s="46"/>
      <c r="N296" s="14"/>
      <c r="O296" s="16"/>
      <c r="P296" s="16"/>
      <c r="Q296" s="16"/>
    </row>
    <row r="297" spans="1:17" x14ac:dyDescent="0.25">
      <c r="A297" s="21">
        <v>295</v>
      </c>
      <c r="B297" s="13"/>
      <c r="C297" s="6"/>
      <c r="D297" s="6"/>
      <c r="E297" s="6"/>
      <c r="F297" s="6"/>
      <c r="G297" s="13"/>
      <c r="H297" s="13"/>
      <c r="I297" s="13"/>
      <c r="J297" s="13"/>
      <c r="K297" s="13"/>
      <c r="L297" s="13"/>
      <c r="M297" s="46"/>
      <c r="N297" s="14"/>
      <c r="O297" s="16"/>
      <c r="P297" s="16"/>
      <c r="Q297" s="16"/>
    </row>
    <row r="298" spans="1:17" x14ac:dyDescent="0.25">
      <c r="A298" s="11">
        <v>296</v>
      </c>
      <c r="B298" s="13"/>
      <c r="C298" s="6"/>
      <c r="D298" s="6"/>
      <c r="E298" s="6"/>
      <c r="F298" s="6"/>
      <c r="G298" s="13"/>
      <c r="H298" s="13"/>
      <c r="I298" s="13"/>
      <c r="J298" s="13"/>
      <c r="K298" s="13"/>
      <c r="L298" s="13"/>
      <c r="M298" s="46"/>
      <c r="N298" s="14"/>
      <c r="O298" s="16"/>
      <c r="P298" s="16"/>
      <c r="Q298" s="16"/>
    </row>
    <row r="299" spans="1:17" x14ac:dyDescent="0.25">
      <c r="A299" s="21">
        <v>297</v>
      </c>
      <c r="B299" s="13"/>
      <c r="C299" s="6"/>
      <c r="D299" s="6"/>
      <c r="E299" s="6"/>
      <c r="F299" s="6"/>
      <c r="G299" s="13"/>
      <c r="H299" s="13"/>
      <c r="I299" s="13"/>
      <c r="J299" s="13"/>
      <c r="K299" s="13"/>
      <c r="L299" s="13"/>
      <c r="M299" s="46"/>
      <c r="N299" s="14"/>
      <c r="O299" s="16"/>
      <c r="P299" s="16"/>
      <c r="Q299" s="16"/>
    </row>
    <row r="300" spans="1:17" x14ac:dyDescent="0.25">
      <c r="A300" s="11">
        <v>298</v>
      </c>
      <c r="B300" s="13"/>
      <c r="C300" s="6"/>
      <c r="D300" s="6"/>
      <c r="E300" s="6"/>
      <c r="F300" s="6"/>
      <c r="G300" s="13"/>
      <c r="H300" s="13"/>
      <c r="I300" s="13"/>
      <c r="J300" s="13"/>
      <c r="K300" s="13"/>
      <c r="L300" s="13"/>
      <c r="M300" s="46"/>
      <c r="N300" s="14"/>
      <c r="O300" s="16"/>
      <c r="P300" s="16"/>
      <c r="Q300" s="16"/>
    </row>
    <row r="301" spans="1:17" x14ac:dyDescent="0.25">
      <c r="A301" s="21">
        <v>299</v>
      </c>
      <c r="B301" s="13"/>
      <c r="C301" s="6"/>
      <c r="D301" s="6"/>
      <c r="E301" s="6"/>
      <c r="F301" s="6"/>
      <c r="G301" s="13"/>
      <c r="H301" s="13"/>
      <c r="I301" s="13"/>
      <c r="J301" s="13"/>
      <c r="K301" s="13"/>
      <c r="L301" s="13"/>
      <c r="M301" s="46"/>
      <c r="N301" s="14"/>
      <c r="O301" s="16"/>
      <c r="P301" s="16"/>
      <c r="Q301" s="16"/>
    </row>
    <row r="302" spans="1:17" x14ac:dyDescent="0.25">
      <c r="A302" s="11">
        <v>300</v>
      </c>
      <c r="B302" s="13"/>
      <c r="C302" s="6"/>
      <c r="D302" s="6"/>
      <c r="E302" s="6"/>
      <c r="F302" s="6"/>
      <c r="G302" s="13"/>
      <c r="H302" s="13"/>
      <c r="I302" s="13"/>
      <c r="J302" s="13"/>
      <c r="K302" s="13"/>
      <c r="L302" s="13"/>
      <c r="M302" s="46"/>
      <c r="N302" s="14"/>
      <c r="O302" s="16"/>
      <c r="P302" s="16"/>
      <c r="Q302" s="16"/>
    </row>
    <row r="303" spans="1:17" x14ac:dyDescent="0.25">
      <c r="A303" s="21">
        <v>301</v>
      </c>
      <c r="B303" s="13"/>
      <c r="C303" s="6"/>
      <c r="D303" s="6"/>
      <c r="E303" s="6"/>
      <c r="F303" s="6"/>
      <c r="G303" s="13"/>
      <c r="H303" s="13"/>
      <c r="I303" s="13"/>
      <c r="J303" s="13"/>
      <c r="K303" s="13"/>
      <c r="L303" s="13"/>
      <c r="M303" s="46"/>
      <c r="N303" s="14"/>
      <c r="O303" s="16"/>
      <c r="P303" s="16"/>
      <c r="Q303" s="16"/>
    </row>
    <row r="304" spans="1:17" x14ac:dyDescent="0.25">
      <c r="A304" s="11">
        <v>302</v>
      </c>
      <c r="B304" s="13"/>
      <c r="C304" s="6"/>
      <c r="D304" s="6"/>
      <c r="E304" s="6"/>
      <c r="F304" s="6"/>
      <c r="G304" s="13"/>
      <c r="H304" s="13"/>
      <c r="I304" s="13"/>
      <c r="J304" s="13"/>
      <c r="K304" s="13"/>
      <c r="L304" s="13"/>
      <c r="M304" s="46"/>
      <c r="N304" s="14"/>
      <c r="O304" s="16"/>
      <c r="P304" s="16"/>
      <c r="Q304" s="16"/>
    </row>
    <row r="305" spans="1:17" x14ac:dyDescent="0.25">
      <c r="A305" s="21">
        <v>303</v>
      </c>
      <c r="B305" s="13"/>
      <c r="C305" s="6"/>
      <c r="D305" s="6"/>
      <c r="E305" s="6"/>
      <c r="F305" s="6"/>
      <c r="G305" s="13"/>
      <c r="H305" s="13"/>
      <c r="I305" s="13"/>
      <c r="J305" s="13"/>
      <c r="K305" s="13"/>
      <c r="L305" s="13"/>
      <c r="M305" s="46"/>
      <c r="N305" s="14"/>
      <c r="O305" s="16"/>
      <c r="P305" s="16"/>
      <c r="Q305" s="16"/>
    </row>
    <row r="306" spans="1:17" x14ac:dyDescent="0.25">
      <c r="A306" s="11">
        <v>304</v>
      </c>
      <c r="B306" s="13"/>
      <c r="C306" s="6"/>
      <c r="D306" s="6"/>
      <c r="E306" s="6"/>
      <c r="F306" s="6"/>
      <c r="G306" s="13"/>
      <c r="H306" s="13"/>
      <c r="I306" s="13"/>
      <c r="J306" s="13"/>
      <c r="K306" s="13"/>
      <c r="L306" s="13"/>
      <c r="M306" s="46"/>
      <c r="N306" s="14"/>
      <c r="O306" s="16"/>
      <c r="P306" s="16"/>
      <c r="Q306" s="16"/>
    </row>
    <row r="307" spans="1:17" x14ac:dyDescent="0.25">
      <c r="A307" s="21">
        <v>305</v>
      </c>
      <c r="B307" s="13"/>
      <c r="C307" s="6"/>
      <c r="D307" s="6"/>
      <c r="E307" s="6"/>
      <c r="F307" s="6"/>
      <c r="G307" s="13"/>
      <c r="H307" s="13"/>
      <c r="I307" s="13"/>
      <c r="J307" s="13"/>
      <c r="K307" s="13"/>
      <c r="L307" s="13"/>
      <c r="M307" s="46"/>
      <c r="N307" s="14"/>
      <c r="O307" s="16"/>
      <c r="P307" s="16"/>
      <c r="Q307" s="16"/>
    </row>
    <row r="308" spans="1:17" x14ac:dyDescent="0.25">
      <c r="A308" s="11">
        <v>306</v>
      </c>
      <c r="B308" s="13"/>
      <c r="C308" s="6"/>
      <c r="D308" s="6"/>
      <c r="E308" s="6"/>
      <c r="F308" s="6"/>
      <c r="G308" s="13"/>
      <c r="H308" s="13"/>
      <c r="I308" s="13"/>
      <c r="J308" s="13"/>
      <c r="K308" s="13"/>
      <c r="L308" s="13"/>
      <c r="M308" s="46"/>
      <c r="N308" s="14"/>
      <c r="O308" s="16"/>
      <c r="P308" s="16"/>
      <c r="Q308" s="16"/>
    </row>
    <row r="309" spans="1:17" x14ac:dyDescent="0.25">
      <c r="A309" s="21">
        <v>307</v>
      </c>
      <c r="B309" s="13"/>
      <c r="C309" s="6"/>
      <c r="D309" s="6"/>
      <c r="E309" s="6"/>
      <c r="F309" s="6"/>
      <c r="G309" s="13"/>
      <c r="H309" s="13"/>
      <c r="I309" s="13"/>
      <c r="J309" s="13"/>
      <c r="K309" s="13"/>
      <c r="L309" s="13"/>
      <c r="M309" s="46"/>
      <c r="N309" s="14"/>
      <c r="O309" s="16"/>
      <c r="P309" s="16"/>
      <c r="Q309" s="16"/>
    </row>
    <row r="310" spans="1:17" x14ac:dyDescent="0.25">
      <c r="A310" s="11">
        <v>308</v>
      </c>
      <c r="B310" s="13"/>
      <c r="C310" s="6"/>
      <c r="D310" s="6"/>
      <c r="E310" s="6"/>
      <c r="F310" s="6"/>
      <c r="G310" s="13"/>
      <c r="H310" s="13"/>
      <c r="I310" s="13"/>
      <c r="J310" s="13"/>
      <c r="K310" s="13"/>
      <c r="L310" s="13"/>
      <c r="M310" s="46"/>
      <c r="N310" s="14"/>
      <c r="O310" s="16"/>
      <c r="P310" s="16"/>
      <c r="Q310" s="16"/>
    </row>
    <row r="311" spans="1:17" x14ac:dyDescent="0.25">
      <c r="A311" s="21">
        <v>309</v>
      </c>
      <c r="B311" s="13"/>
      <c r="C311" s="6"/>
      <c r="D311" s="6"/>
      <c r="E311" s="6"/>
      <c r="F311" s="6"/>
      <c r="G311" s="13"/>
      <c r="H311" s="13"/>
      <c r="I311" s="13"/>
      <c r="J311" s="13"/>
      <c r="K311" s="13"/>
      <c r="L311" s="13"/>
      <c r="M311" s="46"/>
      <c r="N311" s="14"/>
      <c r="O311" s="16"/>
      <c r="P311" s="16"/>
      <c r="Q311" s="16"/>
    </row>
    <row r="312" spans="1:17" x14ac:dyDescent="0.25">
      <c r="A312" s="11">
        <v>310</v>
      </c>
      <c r="B312" s="13"/>
      <c r="C312" s="6"/>
      <c r="D312" s="6"/>
      <c r="E312" s="6"/>
      <c r="F312" s="6"/>
      <c r="G312" s="13"/>
      <c r="H312" s="13"/>
      <c r="I312" s="13"/>
      <c r="J312" s="13"/>
      <c r="K312" s="13"/>
      <c r="L312" s="13"/>
      <c r="M312" s="46"/>
      <c r="N312" s="14"/>
      <c r="O312" s="16"/>
      <c r="P312" s="16"/>
      <c r="Q312" s="16"/>
    </row>
    <row r="313" spans="1:17" x14ac:dyDescent="0.25">
      <c r="A313" s="21">
        <v>311</v>
      </c>
      <c r="B313" s="13"/>
      <c r="C313" s="6"/>
      <c r="D313" s="6"/>
      <c r="E313" s="6"/>
      <c r="F313" s="6"/>
      <c r="G313" s="13"/>
      <c r="H313" s="13"/>
      <c r="I313" s="13"/>
      <c r="J313" s="13"/>
      <c r="K313" s="13"/>
      <c r="L313" s="13"/>
      <c r="M313" s="46"/>
      <c r="N313" s="14"/>
      <c r="O313" s="16"/>
      <c r="P313" s="16"/>
      <c r="Q313" s="16"/>
    </row>
    <row r="314" spans="1:17" x14ac:dyDescent="0.25">
      <c r="A314" s="11">
        <v>312</v>
      </c>
      <c r="B314" s="13"/>
      <c r="C314" s="6"/>
      <c r="D314" s="6"/>
      <c r="E314" s="6"/>
      <c r="F314" s="6"/>
      <c r="G314" s="13"/>
      <c r="H314" s="13"/>
      <c r="I314" s="13"/>
      <c r="J314" s="13"/>
      <c r="K314" s="13"/>
      <c r="L314" s="13"/>
      <c r="M314" s="46"/>
      <c r="N314" s="14"/>
      <c r="O314" s="16"/>
      <c r="P314" s="16"/>
      <c r="Q314" s="16"/>
    </row>
    <row r="315" spans="1:17" x14ac:dyDescent="0.25">
      <c r="A315" s="21">
        <v>313</v>
      </c>
      <c r="B315" s="13"/>
      <c r="C315" s="6"/>
      <c r="D315" s="6"/>
      <c r="E315" s="6"/>
      <c r="F315" s="6"/>
      <c r="G315" s="13"/>
      <c r="H315" s="13"/>
      <c r="I315" s="13"/>
      <c r="J315" s="13"/>
      <c r="K315" s="13"/>
      <c r="L315" s="13"/>
      <c r="M315" s="46"/>
      <c r="N315" s="14"/>
      <c r="O315" s="16"/>
      <c r="P315" s="16"/>
      <c r="Q315" s="16"/>
    </row>
    <row r="316" spans="1:17" x14ac:dyDescent="0.25">
      <c r="A316" s="11">
        <v>314</v>
      </c>
      <c r="B316" s="13"/>
      <c r="C316" s="6"/>
      <c r="D316" s="6"/>
      <c r="E316" s="6"/>
      <c r="F316" s="6"/>
      <c r="G316" s="13"/>
      <c r="H316" s="13"/>
      <c r="I316" s="13"/>
      <c r="J316" s="13"/>
      <c r="K316" s="13"/>
      <c r="L316" s="13"/>
      <c r="M316" s="46"/>
      <c r="N316" s="14"/>
      <c r="O316" s="16"/>
      <c r="P316" s="16"/>
      <c r="Q316" s="16"/>
    </row>
    <row r="317" spans="1:17" x14ac:dyDescent="0.25">
      <c r="A317" s="11">
        <v>315</v>
      </c>
      <c r="B317" s="13"/>
      <c r="C317" s="6"/>
      <c r="D317" s="6"/>
      <c r="E317" s="6"/>
      <c r="F317" s="6"/>
      <c r="G317" s="13"/>
      <c r="H317" s="13"/>
      <c r="I317" s="13"/>
      <c r="J317" s="13"/>
      <c r="K317" s="13"/>
      <c r="L317" s="13"/>
      <c r="M317" s="46"/>
      <c r="N317" s="14"/>
      <c r="O317" s="16"/>
      <c r="P317" s="16"/>
      <c r="Q317" s="16"/>
    </row>
    <row r="318" spans="1:17" x14ac:dyDescent="0.25">
      <c r="A318" s="11">
        <v>316</v>
      </c>
      <c r="B318" s="13"/>
      <c r="C318" s="6"/>
      <c r="D318" s="6"/>
      <c r="E318" s="6"/>
      <c r="F318" s="6"/>
      <c r="G318" s="13"/>
      <c r="H318" s="13"/>
      <c r="I318" s="13"/>
      <c r="J318" s="13"/>
      <c r="K318" s="13"/>
      <c r="L318" s="13"/>
      <c r="M318" s="46"/>
      <c r="N318" s="14"/>
      <c r="O318" s="16"/>
      <c r="P318" s="16"/>
      <c r="Q318" s="16"/>
    </row>
    <row r="319" spans="1:17" x14ac:dyDescent="0.25">
      <c r="A319" s="11">
        <v>317</v>
      </c>
      <c r="B319" s="13"/>
      <c r="C319" s="6"/>
      <c r="D319" s="6"/>
      <c r="E319" s="6"/>
      <c r="F319" s="6"/>
      <c r="G319" s="13"/>
      <c r="H319" s="13"/>
      <c r="I319" s="13"/>
      <c r="J319" s="13"/>
      <c r="K319" s="13"/>
      <c r="L319" s="13"/>
      <c r="M319" s="46"/>
      <c r="N319" s="14"/>
      <c r="O319" s="16"/>
      <c r="P319" s="16"/>
      <c r="Q319" s="16"/>
    </row>
    <row r="320" spans="1:17" x14ac:dyDescent="0.25">
      <c r="A320" s="11">
        <v>318</v>
      </c>
      <c r="B320" s="13"/>
      <c r="C320" s="6"/>
      <c r="D320" s="6"/>
      <c r="E320" s="6"/>
      <c r="F320" s="6"/>
      <c r="G320" s="13"/>
      <c r="H320" s="13"/>
      <c r="I320" s="13"/>
      <c r="J320" s="13"/>
      <c r="K320" s="13"/>
      <c r="L320" s="13"/>
      <c r="M320" s="46"/>
      <c r="N320" s="14"/>
      <c r="O320" s="16"/>
      <c r="P320" s="16"/>
      <c r="Q320" s="16"/>
    </row>
    <row r="321" spans="1:17" x14ac:dyDescent="0.25">
      <c r="A321" s="11">
        <v>319</v>
      </c>
      <c r="B321" s="13"/>
      <c r="C321" s="6"/>
      <c r="D321" s="6"/>
      <c r="E321" s="6"/>
      <c r="F321" s="6"/>
      <c r="G321" s="13"/>
      <c r="H321" s="13"/>
      <c r="I321" s="13"/>
      <c r="J321" s="13"/>
      <c r="K321" s="13"/>
      <c r="L321" s="13"/>
      <c r="M321" s="46"/>
      <c r="N321" s="14"/>
      <c r="O321" s="16"/>
      <c r="P321" s="16"/>
      <c r="Q321" s="16"/>
    </row>
    <row r="322" spans="1:17" x14ac:dyDescent="0.25">
      <c r="A322" s="11">
        <v>320</v>
      </c>
      <c r="B322" s="13"/>
      <c r="C322" s="6"/>
      <c r="D322" s="6"/>
      <c r="E322" s="6"/>
      <c r="F322" s="6"/>
      <c r="G322" s="13"/>
      <c r="H322" s="13"/>
      <c r="I322" s="13"/>
      <c r="J322" s="13"/>
      <c r="K322" s="13"/>
      <c r="L322" s="13"/>
      <c r="M322" s="46"/>
      <c r="N322" s="14"/>
      <c r="O322" s="16"/>
      <c r="P322" s="16"/>
      <c r="Q322" s="16"/>
    </row>
    <row r="323" spans="1:17" x14ac:dyDescent="0.25">
      <c r="A323" s="11">
        <v>321</v>
      </c>
      <c r="B323" s="13"/>
      <c r="C323" s="6"/>
      <c r="D323" s="6"/>
      <c r="E323" s="6"/>
      <c r="F323" s="6"/>
      <c r="G323" s="13"/>
      <c r="H323" s="13"/>
      <c r="I323" s="13"/>
      <c r="J323" s="13"/>
      <c r="K323" s="13"/>
      <c r="L323" s="13"/>
      <c r="M323" s="46"/>
      <c r="N323" s="14"/>
      <c r="O323" s="16"/>
      <c r="P323" s="16"/>
      <c r="Q323" s="16"/>
    </row>
    <row r="324" spans="1:17" x14ac:dyDescent="0.25">
      <c r="A324" s="11">
        <v>322</v>
      </c>
      <c r="B324" s="13"/>
      <c r="C324" s="6"/>
      <c r="D324" s="6"/>
      <c r="E324" s="6"/>
      <c r="F324" s="6"/>
      <c r="G324" s="13"/>
      <c r="H324" s="13"/>
      <c r="I324" s="13"/>
      <c r="J324" s="13"/>
      <c r="K324" s="13"/>
      <c r="L324" s="13"/>
      <c r="M324" s="46"/>
      <c r="N324" s="14"/>
      <c r="O324" s="16"/>
      <c r="P324" s="16"/>
      <c r="Q324" s="16"/>
    </row>
    <row r="325" spans="1:17" x14ac:dyDescent="0.25">
      <c r="A325" s="11">
        <v>323</v>
      </c>
      <c r="B325" s="13"/>
      <c r="C325" s="6"/>
      <c r="D325" s="6"/>
      <c r="E325" s="6"/>
      <c r="F325" s="6"/>
      <c r="G325" s="13"/>
      <c r="H325" s="13"/>
      <c r="I325" s="13"/>
      <c r="J325" s="13"/>
      <c r="K325" s="13"/>
      <c r="L325" s="13"/>
      <c r="M325" s="46"/>
      <c r="N325" s="14"/>
      <c r="O325" s="16"/>
      <c r="P325" s="16"/>
      <c r="Q325" s="16"/>
    </row>
    <row r="326" spans="1:17" x14ac:dyDescent="0.25">
      <c r="A326" s="11">
        <v>324</v>
      </c>
      <c r="B326" s="13"/>
      <c r="C326" s="6"/>
      <c r="D326" s="6"/>
      <c r="E326" s="6"/>
      <c r="F326" s="6"/>
      <c r="G326" s="13"/>
      <c r="H326" s="13"/>
      <c r="I326" s="13"/>
      <c r="J326" s="13"/>
      <c r="K326" s="13"/>
      <c r="L326" s="13"/>
      <c r="M326" s="46"/>
      <c r="N326" s="14"/>
      <c r="O326" s="16"/>
      <c r="P326" s="16"/>
      <c r="Q326" s="16"/>
    </row>
    <row r="327" spans="1:17" x14ac:dyDescent="0.25">
      <c r="A327" s="11">
        <v>325</v>
      </c>
      <c r="B327" s="13"/>
      <c r="C327" s="6"/>
      <c r="D327" s="6"/>
      <c r="E327" s="6"/>
      <c r="F327" s="6"/>
      <c r="G327" s="13"/>
      <c r="H327" s="13"/>
      <c r="I327" s="13"/>
      <c r="J327" s="13"/>
      <c r="K327" s="13"/>
      <c r="L327" s="13"/>
      <c r="M327" s="46"/>
      <c r="N327" s="14"/>
      <c r="O327" s="16"/>
      <c r="P327" s="16"/>
      <c r="Q327" s="16"/>
    </row>
    <row r="328" spans="1:17" x14ac:dyDescent="0.25">
      <c r="A328" s="11">
        <v>326</v>
      </c>
      <c r="B328" s="13"/>
      <c r="C328" s="6"/>
      <c r="D328" s="6"/>
      <c r="E328" s="6"/>
      <c r="F328" s="6"/>
      <c r="G328" s="13"/>
      <c r="H328" s="13"/>
      <c r="I328" s="13"/>
      <c r="J328" s="13"/>
      <c r="K328" s="13"/>
      <c r="L328" s="13"/>
      <c r="M328" s="46"/>
      <c r="N328" s="14"/>
      <c r="O328" s="16"/>
      <c r="P328" s="16"/>
      <c r="Q328" s="16"/>
    </row>
    <row r="329" spans="1:17" x14ac:dyDescent="0.25">
      <c r="A329" s="11">
        <v>327</v>
      </c>
      <c r="B329" s="13"/>
      <c r="C329" s="6"/>
      <c r="D329" s="6"/>
      <c r="E329" s="6"/>
      <c r="F329" s="6"/>
      <c r="G329" s="13"/>
      <c r="H329" s="13"/>
      <c r="I329" s="13"/>
      <c r="J329" s="13"/>
      <c r="K329" s="13"/>
      <c r="L329" s="13"/>
      <c r="M329" s="46"/>
      <c r="N329" s="14"/>
      <c r="O329" s="16"/>
      <c r="P329" s="16"/>
      <c r="Q329" s="16"/>
    </row>
    <row r="330" spans="1:17" x14ac:dyDescent="0.25">
      <c r="A330" s="11">
        <v>328</v>
      </c>
      <c r="B330" s="13"/>
      <c r="C330" s="6"/>
      <c r="D330" s="6"/>
      <c r="E330" s="6"/>
      <c r="F330" s="6"/>
      <c r="G330" s="13"/>
      <c r="H330" s="13"/>
      <c r="I330" s="13"/>
      <c r="J330" s="13"/>
      <c r="K330" s="13"/>
      <c r="L330" s="13"/>
      <c r="M330" s="46"/>
      <c r="N330" s="14"/>
      <c r="O330" s="16"/>
      <c r="P330" s="16"/>
      <c r="Q330" s="16"/>
    </row>
    <row r="331" spans="1:17" x14ac:dyDescent="0.25">
      <c r="A331" s="11">
        <v>329</v>
      </c>
      <c r="B331" s="13"/>
      <c r="C331" s="6"/>
      <c r="D331" s="6"/>
      <c r="E331" s="6"/>
      <c r="F331" s="6"/>
      <c r="G331" s="13"/>
      <c r="H331" s="13"/>
      <c r="I331" s="13"/>
      <c r="J331" s="13"/>
      <c r="K331" s="13"/>
      <c r="L331" s="13"/>
      <c r="M331" s="46"/>
      <c r="N331" s="14"/>
      <c r="O331" s="16"/>
      <c r="P331" s="16"/>
      <c r="Q331" s="16"/>
    </row>
    <row r="332" spans="1:17" x14ac:dyDescent="0.25">
      <c r="A332" s="11">
        <v>330</v>
      </c>
      <c r="B332" s="13"/>
      <c r="C332" s="6"/>
      <c r="D332" s="6"/>
      <c r="E332" s="6"/>
      <c r="F332" s="6"/>
      <c r="G332" s="13"/>
      <c r="H332" s="13"/>
      <c r="I332" s="13"/>
      <c r="J332" s="13"/>
      <c r="K332" s="13"/>
      <c r="L332" s="13"/>
      <c r="M332" s="46"/>
      <c r="N332" s="14"/>
      <c r="O332" s="16"/>
      <c r="P332" s="16"/>
      <c r="Q332" s="16"/>
    </row>
    <row r="333" spans="1:17" x14ac:dyDescent="0.25">
      <c r="A333" s="11">
        <v>331</v>
      </c>
      <c r="B333" s="13"/>
      <c r="C333" s="6"/>
      <c r="D333" s="6"/>
      <c r="E333" s="6"/>
      <c r="F333" s="6"/>
      <c r="G333" s="13"/>
      <c r="H333" s="13"/>
      <c r="I333" s="13"/>
      <c r="J333" s="13"/>
      <c r="K333" s="13"/>
      <c r="L333" s="13"/>
      <c r="M333" s="46"/>
      <c r="N333" s="14"/>
      <c r="O333" s="16"/>
      <c r="P333" s="16"/>
      <c r="Q333" s="16"/>
    </row>
    <row r="334" spans="1:17" x14ac:dyDescent="0.25">
      <c r="A334" s="11">
        <v>332</v>
      </c>
      <c r="B334" s="13"/>
      <c r="C334" s="6"/>
      <c r="D334" s="6"/>
      <c r="E334" s="6"/>
      <c r="F334" s="6"/>
      <c r="G334" s="13"/>
      <c r="H334" s="13"/>
      <c r="I334" s="13"/>
      <c r="J334" s="13"/>
      <c r="K334" s="13"/>
      <c r="L334" s="13"/>
      <c r="M334" s="46"/>
      <c r="N334" s="14"/>
      <c r="O334" s="16"/>
      <c r="P334" s="16"/>
      <c r="Q334" s="16"/>
    </row>
    <row r="335" spans="1:17" x14ac:dyDescent="0.25">
      <c r="A335" s="11">
        <v>333</v>
      </c>
      <c r="B335" s="13"/>
      <c r="C335" s="6"/>
      <c r="D335" s="6"/>
      <c r="E335" s="6"/>
      <c r="F335" s="6"/>
      <c r="G335" s="13"/>
      <c r="H335" s="13"/>
      <c r="I335" s="13"/>
      <c r="J335" s="13"/>
      <c r="K335" s="13"/>
      <c r="L335" s="13"/>
      <c r="M335" s="46"/>
      <c r="N335" s="14"/>
      <c r="O335" s="16"/>
      <c r="P335" s="16"/>
      <c r="Q335" s="16"/>
    </row>
    <row r="336" spans="1:17" x14ac:dyDescent="0.25">
      <c r="A336" s="11">
        <v>334</v>
      </c>
      <c r="B336" s="13"/>
      <c r="C336" s="6"/>
      <c r="D336" s="6"/>
      <c r="E336" s="6"/>
      <c r="F336" s="6"/>
      <c r="G336" s="13"/>
      <c r="H336" s="13"/>
      <c r="I336" s="13"/>
      <c r="J336" s="13"/>
      <c r="K336" s="13"/>
      <c r="L336" s="13"/>
      <c r="M336" s="46"/>
      <c r="N336" s="14"/>
      <c r="O336" s="16"/>
      <c r="P336" s="16"/>
      <c r="Q336" s="16"/>
    </row>
    <row r="337" spans="1:17" x14ac:dyDescent="0.25">
      <c r="A337" s="11">
        <v>335</v>
      </c>
      <c r="B337" s="13"/>
      <c r="C337" s="6"/>
      <c r="D337" s="6"/>
      <c r="E337" s="6"/>
      <c r="F337" s="6"/>
      <c r="G337" s="13"/>
      <c r="H337" s="13"/>
      <c r="I337" s="13"/>
      <c r="J337" s="13"/>
      <c r="K337" s="13"/>
      <c r="L337" s="13"/>
      <c r="M337" s="46"/>
      <c r="N337" s="14"/>
      <c r="O337" s="16"/>
      <c r="P337" s="16"/>
      <c r="Q337" s="16"/>
    </row>
    <row r="338" spans="1:17" x14ac:dyDescent="0.25">
      <c r="A338" s="11">
        <v>336</v>
      </c>
      <c r="B338" s="13"/>
      <c r="C338" s="6"/>
      <c r="D338" s="6"/>
      <c r="E338" s="6"/>
      <c r="F338" s="6"/>
      <c r="G338" s="13"/>
      <c r="H338" s="13"/>
      <c r="I338" s="13"/>
      <c r="J338" s="13"/>
      <c r="K338" s="13"/>
      <c r="L338" s="13"/>
      <c r="M338" s="46"/>
      <c r="N338" s="14"/>
      <c r="O338" s="16"/>
      <c r="P338" s="16"/>
      <c r="Q338" s="16"/>
    </row>
    <row r="339" spans="1:17" x14ac:dyDescent="0.25">
      <c r="A339" s="11">
        <v>337</v>
      </c>
      <c r="B339" s="13"/>
      <c r="C339" s="6"/>
      <c r="D339" s="6"/>
      <c r="E339" s="6"/>
      <c r="F339" s="6"/>
      <c r="G339" s="13"/>
      <c r="H339" s="13"/>
      <c r="I339" s="13"/>
      <c r="J339" s="13"/>
      <c r="K339" s="13"/>
      <c r="L339" s="13"/>
      <c r="M339" s="46"/>
      <c r="N339" s="14"/>
      <c r="O339" s="16"/>
      <c r="P339" s="16"/>
      <c r="Q339" s="16"/>
    </row>
    <row r="340" spans="1:17" x14ac:dyDescent="0.25">
      <c r="A340" s="11">
        <v>338</v>
      </c>
      <c r="B340" s="13"/>
      <c r="C340" s="6"/>
      <c r="D340" s="6"/>
      <c r="E340" s="6"/>
      <c r="F340" s="6"/>
      <c r="G340" s="13"/>
      <c r="H340" s="13"/>
      <c r="I340" s="13"/>
      <c r="J340" s="13"/>
      <c r="K340" s="13"/>
      <c r="L340" s="13"/>
      <c r="M340" s="46"/>
      <c r="N340" s="14"/>
      <c r="O340" s="16"/>
      <c r="P340" s="16"/>
      <c r="Q340" s="16"/>
    </row>
    <row r="341" spans="1:17" x14ac:dyDescent="0.25">
      <c r="A341" s="11">
        <v>339</v>
      </c>
      <c r="B341" s="13"/>
      <c r="C341" s="6"/>
      <c r="D341" s="6"/>
      <c r="E341" s="6"/>
      <c r="F341" s="6"/>
      <c r="G341" s="13"/>
      <c r="H341" s="13"/>
      <c r="I341" s="13"/>
      <c r="J341" s="13"/>
      <c r="K341" s="13"/>
      <c r="L341" s="13"/>
      <c r="M341" s="46"/>
      <c r="N341" s="14"/>
      <c r="O341" s="16"/>
      <c r="P341" s="16"/>
      <c r="Q341" s="16"/>
    </row>
    <row r="342" spans="1:17" x14ac:dyDescent="0.25">
      <c r="A342" s="11">
        <v>340</v>
      </c>
      <c r="B342" s="13"/>
      <c r="C342" s="6"/>
      <c r="D342" s="6"/>
      <c r="E342" s="6"/>
      <c r="F342" s="6"/>
      <c r="G342" s="13"/>
      <c r="H342" s="13"/>
      <c r="I342" s="13"/>
      <c r="J342" s="13"/>
      <c r="K342" s="13"/>
      <c r="L342" s="13"/>
      <c r="M342" s="46"/>
      <c r="N342" s="14"/>
      <c r="O342" s="16"/>
      <c r="P342" s="16"/>
      <c r="Q342" s="16"/>
    </row>
    <row r="343" spans="1:17" x14ac:dyDescent="0.25">
      <c r="A343" s="11">
        <v>341</v>
      </c>
      <c r="B343" s="13"/>
      <c r="C343" s="6"/>
      <c r="D343" s="6"/>
      <c r="E343" s="6"/>
      <c r="F343" s="6"/>
      <c r="G343" s="13"/>
      <c r="H343" s="13"/>
      <c r="I343" s="13"/>
      <c r="J343" s="13"/>
      <c r="K343" s="13"/>
      <c r="L343" s="13"/>
      <c r="M343" s="46"/>
      <c r="N343" s="14"/>
      <c r="O343" s="16"/>
      <c r="P343" s="16"/>
      <c r="Q343" s="16"/>
    </row>
    <row r="344" spans="1:17" x14ac:dyDescent="0.25">
      <c r="A344" s="11">
        <v>342</v>
      </c>
      <c r="B344" s="13"/>
      <c r="C344" s="6"/>
      <c r="D344" s="6"/>
      <c r="E344" s="6"/>
      <c r="F344" s="6"/>
      <c r="G344" s="13"/>
      <c r="H344" s="13"/>
      <c r="I344" s="13"/>
      <c r="J344" s="13"/>
      <c r="K344" s="13"/>
      <c r="L344" s="13"/>
      <c r="M344" s="46"/>
      <c r="N344" s="14"/>
      <c r="O344" s="16"/>
      <c r="P344" s="16"/>
      <c r="Q344" s="16"/>
    </row>
    <row r="345" spans="1:17" x14ac:dyDescent="0.25">
      <c r="A345" s="11">
        <v>343</v>
      </c>
      <c r="B345" s="13"/>
      <c r="C345" s="6"/>
      <c r="D345" s="6"/>
      <c r="E345" s="6"/>
      <c r="F345" s="6"/>
      <c r="G345" s="13"/>
      <c r="H345" s="13"/>
      <c r="I345" s="13"/>
      <c r="J345" s="13"/>
      <c r="K345" s="13"/>
      <c r="L345" s="13"/>
      <c r="M345" s="46"/>
      <c r="N345" s="14"/>
      <c r="O345" s="16"/>
      <c r="P345" s="16"/>
      <c r="Q345" s="16"/>
    </row>
    <row r="346" spans="1:17" x14ac:dyDescent="0.25">
      <c r="A346" s="11">
        <v>344</v>
      </c>
      <c r="B346" s="13"/>
      <c r="C346" s="6"/>
      <c r="D346" s="6"/>
      <c r="E346" s="6"/>
      <c r="F346" s="6"/>
      <c r="G346" s="13"/>
      <c r="H346" s="13"/>
      <c r="I346" s="13"/>
      <c r="J346" s="13"/>
      <c r="K346" s="13"/>
      <c r="L346" s="13"/>
      <c r="M346" s="46"/>
      <c r="N346" s="14"/>
      <c r="O346" s="16"/>
      <c r="P346" s="16"/>
      <c r="Q346" s="16"/>
    </row>
    <row r="347" spans="1:17" x14ac:dyDescent="0.25">
      <c r="A347" s="11">
        <v>345</v>
      </c>
      <c r="B347" s="13"/>
      <c r="C347" s="6"/>
      <c r="D347" s="6"/>
      <c r="E347" s="6"/>
      <c r="F347" s="6"/>
      <c r="G347" s="13"/>
      <c r="H347" s="13"/>
      <c r="I347" s="13"/>
      <c r="J347" s="13"/>
      <c r="K347" s="13"/>
      <c r="L347" s="13"/>
      <c r="M347" s="46"/>
      <c r="N347" s="14"/>
      <c r="O347" s="16"/>
      <c r="P347" s="16"/>
      <c r="Q347" s="16"/>
    </row>
    <row r="348" spans="1:17" x14ac:dyDescent="0.25">
      <c r="A348" s="11">
        <v>346</v>
      </c>
      <c r="B348" s="13"/>
      <c r="C348" s="6"/>
      <c r="D348" s="6"/>
      <c r="E348" s="6"/>
      <c r="F348" s="6"/>
      <c r="G348" s="13"/>
      <c r="H348" s="13"/>
      <c r="I348" s="13"/>
      <c r="J348" s="13"/>
      <c r="K348" s="13"/>
      <c r="L348" s="13"/>
      <c r="M348" s="46"/>
      <c r="N348" s="14"/>
      <c r="O348" s="16"/>
      <c r="P348" s="16"/>
      <c r="Q348" s="16"/>
    </row>
    <row r="349" spans="1:17" x14ac:dyDescent="0.25">
      <c r="A349" s="11">
        <v>347</v>
      </c>
      <c r="B349" s="13"/>
      <c r="C349" s="6"/>
      <c r="D349" s="6"/>
      <c r="E349" s="6"/>
      <c r="F349" s="6"/>
      <c r="G349" s="13"/>
      <c r="H349" s="13"/>
      <c r="I349" s="13"/>
      <c r="J349" s="13"/>
      <c r="K349" s="13"/>
      <c r="L349" s="13"/>
      <c r="M349" s="46"/>
      <c r="N349" s="14"/>
      <c r="O349" s="16"/>
      <c r="P349" s="16"/>
      <c r="Q349" s="16"/>
    </row>
    <row r="350" spans="1:17" x14ac:dyDescent="0.25">
      <c r="A350" s="11">
        <v>348</v>
      </c>
      <c r="B350" s="13"/>
      <c r="C350" s="6"/>
      <c r="D350" s="6"/>
      <c r="E350" s="6"/>
      <c r="F350" s="6"/>
      <c r="G350" s="13"/>
      <c r="H350" s="13"/>
      <c r="I350" s="13"/>
      <c r="J350" s="13"/>
      <c r="K350" s="13"/>
      <c r="L350" s="13"/>
      <c r="M350" s="46"/>
      <c r="N350" s="14"/>
      <c r="O350" s="16"/>
      <c r="P350" s="16"/>
      <c r="Q350" s="16"/>
    </row>
    <row r="351" spans="1:17" x14ac:dyDescent="0.25">
      <c r="A351" s="11">
        <v>349</v>
      </c>
      <c r="B351" s="13"/>
      <c r="C351" s="6"/>
      <c r="D351" s="6"/>
      <c r="E351" s="6"/>
      <c r="F351" s="6"/>
      <c r="G351" s="13"/>
      <c r="H351" s="13"/>
      <c r="I351" s="13"/>
      <c r="J351" s="13"/>
      <c r="K351" s="13"/>
      <c r="L351" s="13"/>
      <c r="M351" s="46"/>
      <c r="N351" s="14"/>
      <c r="O351" s="16"/>
      <c r="P351" s="16"/>
      <c r="Q351" s="16"/>
    </row>
    <row r="352" spans="1:17" x14ac:dyDescent="0.25">
      <c r="A352" s="11">
        <v>350</v>
      </c>
      <c r="B352" s="13"/>
      <c r="C352" s="6"/>
      <c r="D352" s="6"/>
      <c r="E352" s="6"/>
      <c r="F352" s="6"/>
      <c r="G352" s="13"/>
      <c r="H352" s="13"/>
      <c r="I352" s="13"/>
      <c r="J352" s="13"/>
      <c r="K352" s="13"/>
      <c r="L352" s="13"/>
      <c r="M352" s="46"/>
      <c r="N352" s="14"/>
      <c r="O352" s="16"/>
      <c r="P352" s="16"/>
      <c r="Q352" s="16"/>
    </row>
    <row r="353" spans="1:17" x14ac:dyDescent="0.25">
      <c r="A353" s="11">
        <v>351</v>
      </c>
      <c r="B353" s="13"/>
      <c r="C353" s="6"/>
      <c r="D353" s="6"/>
      <c r="E353" s="6"/>
      <c r="F353" s="6"/>
      <c r="G353" s="13"/>
      <c r="H353" s="13"/>
      <c r="I353" s="13"/>
      <c r="J353" s="13"/>
      <c r="K353" s="13"/>
      <c r="L353" s="13"/>
      <c r="M353" s="46"/>
      <c r="N353" s="14"/>
      <c r="O353" s="16"/>
      <c r="P353" s="16"/>
      <c r="Q353" s="16"/>
    </row>
    <row r="354" spans="1:17" x14ac:dyDescent="0.25">
      <c r="A354" s="11">
        <v>352</v>
      </c>
      <c r="B354" s="13"/>
      <c r="C354" s="6"/>
      <c r="D354" s="6"/>
      <c r="E354" s="6"/>
      <c r="F354" s="6"/>
      <c r="G354" s="13"/>
      <c r="H354" s="13"/>
      <c r="I354" s="13"/>
      <c r="J354" s="13"/>
      <c r="K354" s="13"/>
      <c r="L354" s="13"/>
      <c r="M354" s="46"/>
      <c r="N354" s="14"/>
      <c r="O354" s="16"/>
      <c r="P354" s="16"/>
      <c r="Q354" s="16"/>
    </row>
    <row r="355" spans="1:17" x14ac:dyDescent="0.25">
      <c r="A355" s="11">
        <v>353</v>
      </c>
      <c r="B355" s="13"/>
      <c r="C355" s="6"/>
      <c r="D355" s="6"/>
      <c r="E355" s="6"/>
      <c r="F355" s="6"/>
      <c r="G355" s="13"/>
      <c r="H355" s="13"/>
      <c r="I355" s="13"/>
      <c r="J355" s="13"/>
      <c r="K355" s="13"/>
      <c r="L355" s="13"/>
      <c r="M355" s="46"/>
      <c r="N355" s="14"/>
      <c r="O355" s="16"/>
      <c r="P355" s="16"/>
      <c r="Q355" s="16"/>
    </row>
    <row r="356" spans="1:17" x14ac:dyDescent="0.25">
      <c r="A356" s="11">
        <v>354</v>
      </c>
      <c r="B356" s="13"/>
      <c r="C356" s="6"/>
      <c r="D356" s="6"/>
      <c r="E356" s="6"/>
      <c r="F356" s="6"/>
      <c r="G356" s="13"/>
      <c r="H356" s="13"/>
      <c r="I356" s="13"/>
      <c r="J356" s="13"/>
      <c r="K356" s="13"/>
      <c r="L356" s="13"/>
      <c r="M356" s="46"/>
      <c r="N356" s="14"/>
      <c r="O356" s="16"/>
      <c r="P356" s="16"/>
      <c r="Q356" s="16"/>
    </row>
    <row r="357" spans="1:17" x14ac:dyDescent="0.25">
      <c r="A357" s="11">
        <v>355</v>
      </c>
      <c r="B357" s="13"/>
      <c r="C357" s="6"/>
      <c r="D357" s="6"/>
      <c r="E357" s="6"/>
      <c r="F357" s="6"/>
      <c r="G357" s="13"/>
      <c r="H357" s="13"/>
      <c r="I357" s="13"/>
      <c r="J357" s="13"/>
      <c r="K357" s="13"/>
      <c r="L357" s="13"/>
      <c r="M357" s="46"/>
      <c r="N357" s="14"/>
      <c r="O357" s="16"/>
      <c r="P357" s="16"/>
      <c r="Q357" s="16"/>
    </row>
    <row r="358" spans="1:17" x14ac:dyDescent="0.25">
      <c r="A358" s="11">
        <v>356</v>
      </c>
      <c r="B358" s="13"/>
      <c r="C358" s="6"/>
      <c r="D358" s="6"/>
      <c r="E358" s="6"/>
      <c r="F358" s="6"/>
      <c r="G358" s="13"/>
      <c r="H358" s="13"/>
      <c r="I358" s="13"/>
      <c r="J358" s="13"/>
      <c r="K358" s="13"/>
      <c r="L358" s="13"/>
      <c r="M358" s="46"/>
      <c r="N358" s="14"/>
      <c r="O358" s="16"/>
      <c r="P358" s="16"/>
      <c r="Q358" s="16"/>
    </row>
    <row r="359" spans="1:17" x14ac:dyDescent="0.25">
      <c r="A359" s="11">
        <v>357</v>
      </c>
      <c r="B359" s="13"/>
      <c r="C359" s="6"/>
      <c r="D359" s="6"/>
      <c r="E359" s="6"/>
      <c r="F359" s="6"/>
      <c r="G359" s="13"/>
      <c r="H359" s="13"/>
      <c r="I359" s="13"/>
      <c r="J359" s="13"/>
      <c r="K359" s="13"/>
      <c r="L359" s="13"/>
      <c r="M359" s="46"/>
      <c r="N359" s="14"/>
      <c r="O359" s="16"/>
      <c r="P359" s="16"/>
      <c r="Q359" s="16"/>
    </row>
    <row r="360" spans="1:17" x14ac:dyDescent="0.25">
      <c r="A360" s="11">
        <v>358</v>
      </c>
      <c r="B360" s="13"/>
      <c r="C360" s="6"/>
      <c r="D360" s="6"/>
      <c r="E360" s="6"/>
      <c r="F360" s="6"/>
      <c r="G360" s="13"/>
      <c r="H360" s="13"/>
      <c r="I360" s="13"/>
      <c r="J360" s="13"/>
      <c r="K360" s="13"/>
      <c r="L360" s="13"/>
      <c r="M360" s="46"/>
      <c r="N360" s="14"/>
      <c r="O360" s="16"/>
      <c r="P360" s="16"/>
      <c r="Q360" s="16"/>
    </row>
    <row r="361" spans="1:17" x14ac:dyDescent="0.25">
      <c r="A361" s="11">
        <v>359</v>
      </c>
      <c r="B361" s="13"/>
      <c r="C361" s="6"/>
      <c r="D361" s="6"/>
      <c r="E361" s="6"/>
      <c r="F361" s="6"/>
      <c r="G361" s="13"/>
      <c r="H361" s="13"/>
      <c r="I361" s="13"/>
      <c r="J361" s="13"/>
      <c r="K361" s="13"/>
      <c r="L361" s="13"/>
      <c r="M361" s="46"/>
      <c r="N361" s="14"/>
      <c r="O361" s="16"/>
      <c r="P361" s="16"/>
      <c r="Q361" s="16"/>
    </row>
    <row r="362" spans="1:17" x14ac:dyDescent="0.25">
      <c r="A362" s="11">
        <v>360</v>
      </c>
      <c r="B362" s="13"/>
      <c r="C362" s="6"/>
      <c r="D362" s="6"/>
      <c r="E362" s="6"/>
      <c r="F362" s="6"/>
      <c r="G362" s="13"/>
      <c r="H362" s="13"/>
      <c r="I362" s="13"/>
      <c r="J362" s="13"/>
      <c r="K362" s="13"/>
      <c r="L362" s="13"/>
      <c r="M362" s="46"/>
      <c r="N362" s="14"/>
      <c r="O362" s="16"/>
      <c r="P362" s="16"/>
      <c r="Q362" s="16"/>
    </row>
    <row r="363" spans="1:17" x14ac:dyDescent="0.25">
      <c r="A363" s="11">
        <v>361</v>
      </c>
      <c r="B363" s="13"/>
      <c r="C363" s="6"/>
      <c r="D363" s="6"/>
      <c r="E363" s="6"/>
      <c r="F363" s="6"/>
      <c r="G363" s="13"/>
      <c r="H363" s="13"/>
      <c r="I363" s="13"/>
      <c r="J363" s="13"/>
      <c r="K363" s="13"/>
      <c r="L363" s="13"/>
      <c r="M363" s="46"/>
      <c r="N363" s="14"/>
      <c r="O363" s="16"/>
      <c r="P363" s="16"/>
      <c r="Q363" s="16"/>
    </row>
    <row r="364" spans="1:17" x14ac:dyDescent="0.25">
      <c r="A364" s="11">
        <v>362</v>
      </c>
      <c r="B364" s="13"/>
      <c r="C364" s="6"/>
      <c r="D364" s="6"/>
      <c r="E364" s="6"/>
      <c r="F364" s="6"/>
      <c r="G364" s="13"/>
      <c r="H364" s="13"/>
      <c r="I364" s="13"/>
      <c r="J364" s="13"/>
      <c r="K364" s="13"/>
      <c r="L364" s="13"/>
      <c r="M364" s="46"/>
      <c r="N364" s="14"/>
      <c r="O364" s="16"/>
      <c r="P364" s="16"/>
      <c r="Q364" s="16"/>
    </row>
    <row r="365" spans="1:17" x14ac:dyDescent="0.25">
      <c r="A365" s="11">
        <v>363</v>
      </c>
      <c r="B365" s="13"/>
      <c r="C365" s="6"/>
      <c r="D365" s="6"/>
      <c r="E365" s="6"/>
      <c r="F365" s="6"/>
      <c r="G365" s="13"/>
      <c r="H365" s="13"/>
      <c r="I365" s="13"/>
      <c r="J365" s="13"/>
      <c r="K365" s="13"/>
      <c r="L365" s="13"/>
      <c r="M365" s="46"/>
      <c r="N365" s="14"/>
      <c r="O365" s="16"/>
      <c r="P365" s="16"/>
      <c r="Q365" s="16"/>
    </row>
    <row r="366" spans="1:17" x14ac:dyDescent="0.25">
      <c r="A366" s="11">
        <v>364</v>
      </c>
      <c r="B366" s="13"/>
      <c r="C366" s="6"/>
      <c r="D366" s="6"/>
      <c r="E366" s="6"/>
      <c r="F366" s="6"/>
      <c r="G366" s="13"/>
      <c r="H366" s="13"/>
      <c r="I366" s="13"/>
      <c r="J366" s="13"/>
      <c r="K366" s="13"/>
      <c r="L366" s="13"/>
      <c r="M366" s="46"/>
      <c r="N366" s="14"/>
      <c r="O366" s="16"/>
      <c r="P366" s="16"/>
      <c r="Q366" s="16"/>
    </row>
    <row r="367" spans="1:17" x14ac:dyDescent="0.25">
      <c r="A367" s="11">
        <v>365</v>
      </c>
      <c r="B367" s="13"/>
      <c r="C367" s="6"/>
      <c r="D367" s="6"/>
      <c r="E367" s="6"/>
      <c r="F367" s="6"/>
      <c r="G367" s="13"/>
      <c r="H367" s="13"/>
      <c r="I367" s="13"/>
      <c r="J367" s="13"/>
      <c r="K367" s="13"/>
      <c r="L367" s="13"/>
      <c r="M367" s="46"/>
      <c r="N367" s="14"/>
      <c r="O367" s="16"/>
      <c r="P367" s="16"/>
      <c r="Q367" s="16"/>
    </row>
    <row r="368" spans="1:17" x14ac:dyDescent="0.25">
      <c r="A368" s="11">
        <v>366</v>
      </c>
      <c r="B368" s="13"/>
      <c r="C368" s="6"/>
      <c r="D368" s="6"/>
      <c r="E368" s="6"/>
      <c r="F368" s="6"/>
      <c r="G368" s="13"/>
      <c r="H368" s="13"/>
      <c r="I368" s="13"/>
      <c r="J368" s="13"/>
      <c r="K368" s="13"/>
      <c r="L368" s="13"/>
      <c r="M368" s="46"/>
      <c r="N368" s="14"/>
      <c r="O368" s="16"/>
      <c r="P368" s="16"/>
      <c r="Q368" s="16"/>
    </row>
    <row r="369" spans="1:17" x14ac:dyDescent="0.25">
      <c r="A369" s="11">
        <v>367</v>
      </c>
      <c r="B369" s="13"/>
      <c r="C369" s="6"/>
      <c r="D369" s="6"/>
      <c r="E369" s="6"/>
      <c r="F369" s="6"/>
      <c r="G369" s="13"/>
      <c r="H369" s="13"/>
      <c r="I369" s="13"/>
      <c r="J369" s="13"/>
      <c r="K369" s="13"/>
      <c r="L369" s="13"/>
      <c r="M369" s="46"/>
      <c r="N369" s="14"/>
      <c r="O369" s="16"/>
      <c r="P369" s="16"/>
      <c r="Q369" s="16"/>
    </row>
    <row r="370" spans="1:17" x14ac:dyDescent="0.25">
      <c r="A370" s="11">
        <v>368</v>
      </c>
      <c r="B370" s="13"/>
      <c r="C370" s="6"/>
      <c r="D370" s="6"/>
      <c r="E370" s="6"/>
      <c r="F370" s="6"/>
      <c r="G370" s="13"/>
      <c r="H370" s="13"/>
      <c r="I370" s="13"/>
      <c r="J370" s="13"/>
      <c r="K370" s="13"/>
      <c r="L370" s="13"/>
      <c r="M370" s="46"/>
      <c r="N370" s="14"/>
      <c r="O370" s="16"/>
      <c r="P370" s="16"/>
      <c r="Q370" s="16"/>
    </row>
    <row r="371" spans="1:17" x14ac:dyDescent="0.25">
      <c r="A371" s="11">
        <v>369</v>
      </c>
      <c r="B371" s="13"/>
      <c r="C371" s="6"/>
      <c r="D371" s="6"/>
      <c r="E371" s="6"/>
      <c r="F371" s="6"/>
      <c r="G371" s="13"/>
      <c r="H371" s="13"/>
      <c r="I371" s="13"/>
      <c r="J371" s="13"/>
      <c r="K371" s="13"/>
      <c r="L371" s="13"/>
      <c r="M371" s="46"/>
      <c r="N371" s="14"/>
      <c r="O371" s="16"/>
      <c r="P371" s="16"/>
      <c r="Q371" s="16"/>
    </row>
    <row r="372" spans="1:17" x14ac:dyDescent="0.25">
      <c r="A372" s="11">
        <v>370</v>
      </c>
      <c r="B372" s="13"/>
      <c r="C372" s="6"/>
      <c r="D372" s="6"/>
      <c r="E372" s="6"/>
      <c r="F372" s="6"/>
      <c r="G372" s="13"/>
      <c r="H372" s="13"/>
      <c r="I372" s="13"/>
      <c r="J372" s="13"/>
      <c r="K372" s="13"/>
      <c r="L372" s="13"/>
      <c r="M372" s="46"/>
      <c r="N372" s="14"/>
      <c r="O372" s="16"/>
      <c r="P372" s="16"/>
      <c r="Q372" s="16"/>
    </row>
    <row r="373" spans="1:17" x14ac:dyDescent="0.25">
      <c r="A373" s="11">
        <v>371</v>
      </c>
      <c r="B373" s="13"/>
      <c r="C373" s="6"/>
      <c r="D373" s="6"/>
      <c r="E373" s="6"/>
      <c r="F373" s="6"/>
      <c r="G373" s="13"/>
      <c r="H373" s="13"/>
      <c r="I373" s="13"/>
      <c r="J373" s="13"/>
      <c r="K373" s="13"/>
      <c r="L373" s="13"/>
      <c r="M373" s="46"/>
      <c r="N373" s="14"/>
      <c r="O373" s="16"/>
      <c r="P373" s="16"/>
      <c r="Q373" s="16"/>
    </row>
    <row r="374" spans="1:17" x14ac:dyDescent="0.25">
      <c r="A374" s="11">
        <v>372</v>
      </c>
      <c r="B374" s="13"/>
      <c r="C374" s="6"/>
      <c r="D374" s="6"/>
      <c r="E374" s="6"/>
      <c r="F374" s="6"/>
      <c r="G374" s="13"/>
      <c r="H374" s="13"/>
      <c r="I374" s="13"/>
      <c r="J374" s="13"/>
      <c r="K374" s="13"/>
      <c r="L374" s="13"/>
      <c r="M374" s="46"/>
      <c r="N374" s="14"/>
      <c r="O374" s="16"/>
      <c r="P374" s="16"/>
      <c r="Q374" s="16"/>
    </row>
    <row r="375" spans="1:17" x14ac:dyDescent="0.25">
      <c r="A375" s="11">
        <v>373</v>
      </c>
      <c r="B375" s="13"/>
      <c r="C375" s="6"/>
      <c r="D375" s="6"/>
      <c r="E375" s="6"/>
      <c r="F375" s="6"/>
      <c r="G375" s="13"/>
      <c r="H375" s="13"/>
      <c r="I375" s="13"/>
      <c r="J375" s="13"/>
      <c r="K375" s="13"/>
      <c r="L375" s="13"/>
      <c r="M375" s="46"/>
      <c r="N375" s="14"/>
      <c r="O375" s="16"/>
      <c r="P375" s="16"/>
      <c r="Q375" s="16"/>
    </row>
    <row r="376" spans="1:17" x14ac:dyDescent="0.25">
      <c r="A376" s="11">
        <v>374</v>
      </c>
      <c r="B376" s="13"/>
      <c r="C376" s="6"/>
      <c r="D376" s="6"/>
      <c r="E376" s="6"/>
      <c r="F376" s="6"/>
      <c r="G376" s="13"/>
      <c r="H376" s="13"/>
      <c r="I376" s="13"/>
      <c r="J376" s="13"/>
      <c r="K376" s="13"/>
      <c r="L376" s="13"/>
      <c r="M376" s="46"/>
      <c r="N376" s="14"/>
      <c r="O376" s="16"/>
      <c r="P376" s="16"/>
      <c r="Q376" s="16"/>
    </row>
    <row r="377" spans="1:17" x14ac:dyDescent="0.25">
      <c r="A377" s="11">
        <v>375</v>
      </c>
      <c r="B377" s="13"/>
      <c r="C377" s="6"/>
      <c r="D377" s="6"/>
      <c r="E377" s="6"/>
      <c r="F377" s="6"/>
      <c r="G377" s="13"/>
      <c r="H377" s="13"/>
      <c r="I377" s="13"/>
      <c r="J377" s="13"/>
      <c r="K377" s="13"/>
      <c r="L377" s="13"/>
      <c r="M377" s="46"/>
      <c r="N377" s="14"/>
      <c r="O377" s="16"/>
      <c r="P377" s="16"/>
      <c r="Q377" s="16"/>
    </row>
    <row r="378" spans="1:17" x14ac:dyDescent="0.25">
      <c r="A378" s="11">
        <v>376</v>
      </c>
      <c r="B378" s="13"/>
      <c r="C378" s="6"/>
      <c r="D378" s="6"/>
      <c r="E378" s="6"/>
      <c r="F378" s="6"/>
      <c r="G378" s="13"/>
      <c r="H378" s="13"/>
      <c r="I378" s="13"/>
      <c r="J378" s="13"/>
      <c r="K378" s="13"/>
      <c r="L378" s="13"/>
      <c r="M378" s="46"/>
      <c r="N378" s="14"/>
      <c r="O378" s="16"/>
      <c r="P378" s="16"/>
      <c r="Q378" s="16"/>
    </row>
    <row r="379" spans="1:17" x14ac:dyDescent="0.25">
      <c r="A379" s="11">
        <v>377</v>
      </c>
      <c r="B379" s="13"/>
      <c r="C379" s="6"/>
      <c r="D379" s="6"/>
      <c r="E379" s="6"/>
      <c r="F379" s="6"/>
      <c r="G379" s="13"/>
      <c r="H379" s="13"/>
      <c r="I379" s="13"/>
      <c r="J379" s="13"/>
      <c r="K379" s="13"/>
      <c r="L379" s="13"/>
      <c r="M379" s="46"/>
      <c r="N379" s="14"/>
      <c r="O379" s="16"/>
      <c r="P379" s="16"/>
      <c r="Q379" s="16"/>
    </row>
    <row r="380" spans="1:17" x14ac:dyDescent="0.25">
      <c r="A380" s="11">
        <v>378</v>
      </c>
      <c r="B380" s="13"/>
      <c r="C380" s="6"/>
      <c r="D380" s="6"/>
      <c r="E380" s="6"/>
      <c r="F380" s="6"/>
      <c r="G380" s="13"/>
      <c r="H380" s="13"/>
      <c r="I380" s="13"/>
      <c r="J380" s="13"/>
      <c r="K380" s="13"/>
      <c r="L380" s="13"/>
      <c r="M380" s="46"/>
      <c r="N380" s="14"/>
      <c r="O380" s="16"/>
      <c r="P380" s="16"/>
      <c r="Q380" s="16"/>
    </row>
    <row r="381" spans="1:17" x14ac:dyDescent="0.25">
      <c r="A381" s="11">
        <v>379</v>
      </c>
      <c r="B381" s="13"/>
      <c r="C381" s="6"/>
      <c r="D381" s="6"/>
      <c r="E381" s="6"/>
      <c r="F381" s="6"/>
      <c r="G381" s="13"/>
      <c r="H381" s="13"/>
      <c r="I381" s="13"/>
      <c r="J381" s="13"/>
      <c r="K381" s="13"/>
      <c r="L381" s="13"/>
      <c r="M381" s="46"/>
      <c r="N381" s="14"/>
      <c r="O381" s="16"/>
      <c r="P381" s="16"/>
      <c r="Q381" s="16"/>
    </row>
    <row r="382" spans="1:17" x14ac:dyDescent="0.25">
      <c r="A382" s="11">
        <v>380</v>
      </c>
      <c r="B382" s="13"/>
      <c r="C382" s="6"/>
      <c r="D382" s="6"/>
      <c r="E382" s="6"/>
      <c r="F382" s="6"/>
      <c r="G382" s="13"/>
      <c r="H382" s="13"/>
      <c r="I382" s="13"/>
      <c r="J382" s="13"/>
      <c r="K382" s="13"/>
      <c r="L382" s="13"/>
      <c r="M382" s="46"/>
      <c r="N382" s="14"/>
      <c r="O382" s="16"/>
      <c r="P382" s="16"/>
      <c r="Q382" s="16"/>
    </row>
    <row r="383" spans="1:17" x14ac:dyDescent="0.25">
      <c r="A383" s="11">
        <v>381</v>
      </c>
      <c r="B383" s="13"/>
      <c r="C383" s="6"/>
      <c r="D383" s="6"/>
      <c r="E383" s="6"/>
      <c r="F383" s="6"/>
      <c r="G383" s="13"/>
      <c r="H383" s="13"/>
      <c r="I383" s="13"/>
      <c r="J383" s="13"/>
      <c r="K383" s="13"/>
      <c r="L383" s="13"/>
      <c r="M383" s="46"/>
      <c r="N383" s="14"/>
      <c r="O383" s="16"/>
      <c r="P383" s="16"/>
      <c r="Q383" s="16"/>
    </row>
    <row r="384" spans="1:17" x14ac:dyDescent="0.25">
      <c r="A384" s="11">
        <v>382</v>
      </c>
      <c r="B384" s="13"/>
      <c r="C384" s="6"/>
      <c r="D384" s="6"/>
      <c r="E384" s="6"/>
      <c r="F384" s="6"/>
      <c r="G384" s="13"/>
      <c r="H384" s="13"/>
      <c r="I384" s="13"/>
      <c r="J384" s="13"/>
      <c r="K384" s="13"/>
      <c r="L384" s="13"/>
      <c r="M384" s="46"/>
      <c r="N384" s="14"/>
      <c r="O384" s="16"/>
      <c r="P384" s="16"/>
      <c r="Q384" s="16"/>
    </row>
    <row r="385" spans="1:17" x14ac:dyDescent="0.25">
      <c r="A385" s="11">
        <v>383</v>
      </c>
      <c r="B385" s="13"/>
      <c r="C385" s="6"/>
      <c r="D385" s="6"/>
      <c r="E385" s="6"/>
      <c r="F385" s="6"/>
      <c r="G385" s="13"/>
      <c r="H385" s="13"/>
      <c r="I385" s="13"/>
      <c r="J385" s="13"/>
      <c r="K385" s="13"/>
      <c r="L385" s="13"/>
      <c r="M385" s="46"/>
      <c r="N385" s="14"/>
      <c r="O385" s="16"/>
      <c r="P385" s="16"/>
      <c r="Q385" s="16"/>
    </row>
    <row r="386" spans="1:17" x14ac:dyDescent="0.25">
      <c r="A386" s="11">
        <v>384</v>
      </c>
      <c r="B386" s="13"/>
      <c r="C386" s="6"/>
      <c r="D386" s="6"/>
      <c r="E386" s="6"/>
      <c r="F386" s="6"/>
      <c r="G386" s="13"/>
      <c r="H386" s="13"/>
      <c r="I386" s="13"/>
      <c r="J386" s="13"/>
      <c r="K386" s="13"/>
      <c r="L386" s="13"/>
      <c r="M386" s="46"/>
      <c r="N386" s="14"/>
      <c r="O386" s="16"/>
      <c r="P386" s="16"/>
      <c r="Q386" s="16"/>
    </row>
    <row r="387" spans="1:17" x14ac:dyDescent="0.25">
      <c r="A387" s="11">
        <v>385</v>
      </c>
      <c r="B387" s="13"/>
      <c r="C387" s="6"/>
      <c r="D387" s="6"/>
      <c r="E387" s="6"/>
      <c r="F387" s="6"/>
      <c r="G387" s="13"/>
      <c r="H387" s="13"/>
      <c r="I387" s="13"/>
      <c r="J387" s="13"/>
      <c r="K387" s="13"/>
      <c r="L387" s="13"/>
      <c r="M387" s="46"/>
      <c r="N387" s="14"/>
      <c r="O387" s="16"/>
      <c r="P387" s="16"/>
      <c r="Q387" s="16"/>
    </row>
    <row r="388" spans="1:17" x14ac:dyDescent="0.25">
      <c r="A388" s="11">
        <v>386</v>
      </c>
      <c r="B388" s="13"/>
      <c r="C388" s="6"/>
      <c r="D388" s="6"/>
      <c r="E388" s="6"/>
      <c r="F388" s="6"/>
      <c r="G388" s="13"/>
      <c r="H388" s="13"/>
      <c r="I388" s="13"/>
      <c r="J388" s="13"/>
      <c r="K388" s="13"/>
      <c r="L388" s="13"/>
      <c r="M388" s="46"/>
      <c r="N388" s="14"/>
      <c r="O388" s="16"/>
      <c r="P388" s="16"/>
      <c r="Q388" s="16"/>
    </row>
    <row r="389" spans="1:17" x14ac:dyDescent="0.25">
      <c r="A389" s="11">
        <v>387</v>
      </c>
      <c r="B389" s="13"/>
      <c r="C389" s="6"/>
      <c r="D389" s="6"/>
      <c r="E389" s="6"/>
      <c r="F389" s="6"/>
      <c r="G389" s="13"/>
      <c r="H389" s="13"/>
      <c r="I389" s="13"/>
      <c r="J389" s="13"/>
      <c r="K389" s="13"/>
      <c r="L389" s="13"/>
      <c r="M389" s="46"/>
      <c r="N389" s="14"/>
      <c r="O389" s="16"/>
      <c r="P389" s="16"/>
      <c r="Q389" s="16"/>
    </row>
    <row r="390" spans="1:17" x14ac:dyDescent="0.25">
      <c r="A390" s="11">
        <v>388</v>
      </c>
      <c r="B390" s="13"/>
      <c r="C390" s="6"/>
      <c r="D390" s="6"/>
      <c r="E390" s="6"/>
      <c r="F390" s="6"/>
      <c r="G390" s="13"/>
      <c r="H390" s="13"/>
      <c r="I390" s="13"/>
      <c r="J390" s="13"/>
      <c r="K390" s="13"/>
      <c r="L390" s="13"/>
      <c r="M390" s="46"/>
      <c r="N390" s="14"/>
      <c r="O390" s="16"/>
      <c r="P390" s="16"/>
      <c r="Q390" s="16"/>
    </row>
    <row r="391" spans="1:17" x14ac:dyDescent="0.25">
      <c r="A391" s="11">
        <v>389</v>
      </c>
      <c r="B391" s="13"/>
      <c r="C391" s="6"/>
      <c r="D391" s="6"/>
      <c r="E391" s="6"/>
      <c r="F391" s="6"/>
      <c r="G391" s="13"/>
      <c r="H391" s="13"/>
      <c r="I391" s="13"/>
      <c r="J391" s="13"/>
      <c r="K391" s="13"/>
      <c r="L391" s="13"/>
      <c r="M391" s="46"/>
      <c r="N391" s="14"/>
      <c r="O391" s="16"/>
      <c r="P391" s="16"/>
      <c r="Q391" s="16"/>
    </row>
    <row r="392" spans="1:17" x14ac:dyDescent="0.25">
      <c r="A392" s="11">
        <v>390</v>
      </c>
      <c r="B392" s="13"/>
      <c r="C392" s="6"/>
      <c r="D392" s="6"/>
      <c r="E392" s="6"/>
      <c r="F392" s="6"/>
      <c r="G392" s="13"/>
      <c r="H392" s="13"/>
      <c r="I392" s="13"/>
      <c r="J392" s="13"/>
      <c r="K392" s="13"/>
      <c r="L392" s="13"/>
      <c r="M392" s="46"/>
      <c r="N392" s="14"/>
      <c r="O392" s="16"/>
      <c r="P392" s="16"/>
      <c r="Q392" s="16"/>
    </row>
    <row r="393" spans="1:17" x14ac:dyDescent="0.25">
      <c r="A393" s="11">
        <v>391</v>
      </c>
      <c r="B393" s="13"/>
      <c r="C393" s="6"/>
      <c r="D393" s="6"/>
      <c r="E393" s="6"/>
      <c r="F393" s="6"/>
      <c r="G393" s="13"/>
      <c r="H393" s="13"/>
      <c r="I393" s="13"/>
      <c r="J393" s="13"/>
      <c r="K393" s="13"/>
      <c r="L393" s="13"/>
      <c r="M393" s="46"/>
      <c r="N393" s="14"/>
      <c r="O393" s="16"/>
      <c r="P393" s="16"/>
      <c r="Q393" s="16"/>
    </row>
    <row r="394" spans="1:17" x14ac:dyDescent="0.25">
      <c r="A394" s="11">
        <v>392</v>
      </c>
      <c r="B394" s="13"/>
      <c r="C394" s="6"/>
      <c r="D394" s="6"/>
      <c r="E394" s="6"/>
      <c r="F394" s="6"/>
      <c r="G394" s="13"/>
      <c r="H394" s="13"/>
      <c r="I394" s="13"/>
      <c r="J394" s="13"/>
      <c r="K394" s="13"/>
      <c r="L394" s="13"/>
      <c r="M394" s="46"/>
      <c r="N394" s="14"/>
      <c r="O394" s="16"/>
      <c r="P394" s="16"/>
      <c r="Q394" s="16"/>
    </row>
    <row r="395" spans="1:17" x14ac:dyDescent="0.25">
      <c r="A395" s="11">
        <v>393</v>
      </c>
      <c r="B395" s="13"/>
      <c r="C395" s="6"/>
      <c r="D395" s="6"/>
      <c r="E395" s="6"/>
      <c r="F395" s="6"/>
      <c r="G395" s="13"/>
      <c r="H395" s="13"/>
      <c r="I395" s="13"/>
      <c r="J395" s="13"/>
      <c r="K395" s="13"/>
      <c r="L395" s="13"/>
      <c r="M395" s="46"/>
      <c r="N395" s="14"/>
      <c r="O395" s="16"/>
      <c r="P395" s="16"/>
      <c r="Q395" s="16"/>
    </row>
    <row r="396" spans="1:17" x14ac:dyDescent="0.25">
      <c r="A396" s="11">
        <v>394</v>
      </c>
      <c r="B396" s="13"/>
      <c r="C396" s="6"/>
      <c r="D396" s="6"/>
      <c r="E396" s="6"/>
      <c r="F396" s="6"/>
      <c r="G396" s="13"/>
      <c r="H396" s="13"/>
      <c r="I396" s="13"/>
      <c r="J396" s="13"/>
      <c r="K396" s="13"/>
      <c r="L396" s="13"/>
      <c r="M396" s="46"/>
      <c r="N396" s="14"/>
      <c r="O396" s="16"/>
      <c r="P396" s="16"/>
      <c r="Q396" s="16"/>
    </row>
    <row r="397" spans="1:17" x14ac:dyDescent="0.25">
      <c r="A397" s="11">
        <v>395</v>
      </c>
      <c r="B397" s="13"/>
      <c r="C397" s="6"/>
      <c r="D397" s="6"/>
      <c r="E397" s="6"/>
      <c r="F397" s="6"/>
      <c r="G397" s="13"/>
      <c r="H397" s="13"/>
      <c r="I397" s="13"/>
      <c r="J397" s="13"/>
      <c r="K397" s="13"/>
      <c r="L397" s="13"/>
      <c r="M397" s="46"/>
      <c r="N397" s="14"/>
      <c r="O397" s="16"/>
      <c r="P397" s="16"/>
      <c r="Q397" s="16"/>
    </row>
    <row r="398" spans="1:17" x14ac:dyDescent="0.25">
      <c r="A398" s="11">
        <v>396</v>
      </c>
      <c r="B398" s="13"/>
      <c r="C398" s="6"/>
      <c r="D398" s="6"/>
      <c r="E398" s="6"/>
      <c r="F398" s="6"/>
      <c r="G398" s="13"/>
      <c r="H398" s="13"/>
      <c r="I398" s="13"/>
      <c r="J398" s="13"/>
      <c r="K398" s="13"/>
      <c r="L398" s="13"/>
      <c r="M398" s="46"/>
      <c r="N398" s="14"/>
      <c r="O398" s="16"/>
      <c r="P398" s="16"/>
      <c r="Q398" s="16"/>
    </row>
    <row r="399" spans="1:17" x14ac:dyDescent="0.25">
      <c r="A399" s="11">
        <v>397</v>
      </c>
      <c r="B399" s="13"/>
      <c r="C399" s="6"/>
      <c r="D399" s="6"/>
      <c r="E399" s="6"/>
      <c r="F399" s="6"/>
      <c r="G399" s="13"/>
      <c r="H399" s="13"/>
      <c r="I399" s="13"/>
      <c r="J399" s="13"/>
      <c r="K399" s="13"/>
      <c r="L399" s="13"/>
      <c r="M399" s="46"/>
      <c r="N399" s="14"/>
      <c r="O399" s="16"/>
      <c r="P399" s="16"/>
      <c r="Q399" s="16"/>
    </row>
    <row r="400" spans="1:17" x14ac:dyDescent="0.25">
      <c r="A400" s="11">
        <v>398</v>
      </c>
      <c r="B400" s="13"/>
      <c r="C400" s="6"/>
      <c r="D400" s="6"/>
      <c r="E400" s="6"/>
      <c r="F400" s="6"/>
      <c r="G400" s="13"/>
      <c r="H400" s="13"/>
      <c r="I400" s="13"/>
      <c r="J400" s="13"/>
      <c r="K400" s="13"/>
      <c r="L400" s="13"/>
      <c r="M400" s="46"/>
      <c r="N400" s="14"/>
      <c r="O400" s="16"/>
      <c r="P400" s="16"/>
      <c r="Q400" s="16"/>
    </row>
    <row r="401" spans="1:17" x14ac:dyDescent="0.25">
      <c r="A401" s="11">
        <v>399</v>
      </c>
      <c r="B401" s="13"/>
      <c r="C401" s="6"/>
      <c r="D401" s="6"/>
      <c r="E401" s="6"/>
      <c r="F401" s="6"/>
      <c r="G401" s="13"/>
      <c r="H401" s="13"/>
      <c r="I401" s="13"/>
      <c r="J401" s="13"/>
      <c r="K401" s="13"/>
      <c r="L401" s="13"/>
      <c r="M401" s="46"/>
      <c r="N401" s="14"/>
      <c r="O401" s="16"/>
      <c r="P401" s="16"/>
      <c r="Q401" s="16"/>
    </row>
    <row r="402" spans="1:17" x14ac:dyDescent="0.25">
      <c r="A402" s="11">
        <v>400</v>
      </c>
      <c r="B402" s="13"/>
      <c r="C402" s="6"/>
      <c r="D402" s="6"/>
      <c r="E402" s="6"/>
      <c r="F402" s="6"/>
      <c r="G402" s="13"/>
      <c r="H402" s="13"/>
      <c r="I402" s="13"/>
      <c r="J402" s="13"/>
      <c r="K402" s="13"/>
      <c r="L402" s="13"/>
      <c r="M402" s="46"/>
      <c r="N402" s="14"/>
      <c r="O402" s="16"/>
      <c r="P402" s="16"/>
      <c r="Q402" s="16"/>
    </row>
    <row r="403" spans="1:17" x14ac:dyDescent="0.25">
      <c r="A403" s="11">
        <v>401</v>
      </c>
      <c r="B403" s="13"/>
      <c r="C403" s="6"/>
      <c r="D403" s="6"/>
      <c r="E403" s="6"/>
      <c r="F403" s="6"/>
      <c r="G403" s="13"/>
      <c r="H403" s="13"/>
      <c r="I403" s="13"/>
      <c r="J403" s="13"/>
      <c r="K403" s="13"/>
      <c r="L403" s="13"/>
      <c r="M403" s="46"/>
      <c r="N403" s="14"/>
      <c r="O403" s="16"/>
      <c r="P403" s="16"/>
      <c r="Q403" s="16"/>
    </row>
    <row r="404" spans="1:17" x14ac:dyDescent="0.25">
      <c r="A404" s="11">
        <v>402</v>
      </c>
      <c r="B404" s="13"/>
      <c r="C404" s="6"/>
      <c r="D404" s="6"/>
      <c r="E404" s="6"/>
      <c r="F404" s="6"/>
      <c r="G404" s="13"/>
      <c r="H404" s="13"/>
      <c r="I404" s="13"/>
      <c r="J404" s="13"/>
      <c r="K404" s="13"/>
      <c r="L404" s="13"/>
      <c r="M404" s="46"/>
      <c r="N404" s="14"/>
      <c r="O404" s="16"/>
      <c r="P404" s="16"/>
      <c r="Q404" s="16"/>
    </row>
    <row r="405" spans="1:17" x14ac:dyDescent="0.25">
      <c r="A405" s="11">
        <v>403</v>
      </c>
      <c r="B405" s="13"/>
      <c r="C405" s="6"/>
      <c r="D405" s="6"/>
      <c r="E405" s="6"/>
      <c r="F405" s="6"/>
      <c r="G405" s="13"/>
      <c r="H405" s="13"/>
      <c r="I405" s="13"/>
      <c r="J405" s="13"/>
      <c r="K405" s="13"/>
      <c r="L405" s="13"/>
      <c r="M405" s="46"/>
      <c r="N405" s="14"/>
      <c r="O405" s="16"/>
      <c r="P405" s="16"/>
      <c r="Q405" s="16"/>
    </row>
    <row r="406" spans="1:17" x14ac:dyDescent="0.25">
      <c r="A406" s="11">
        <v>404</v>
      </c>
      <c r="B406" s="13"/>
      <c r="C406" s="6"/>
      <c r="D406" s="6"/>
      <c r="E406" s="6"/>
      <c r="F406" s="6"/>
      <c r="G406" s="13"/>
      <c r="H406" s="13"/>
      <c r="I406" s="13"/>
      <c r="J406" s="13"/>
      <c r="K406" s="13"/>
      <c r="L406" s="13"/>
      <c r="M406" s="46"/>
      <c r="N406" s="14"/>
      <c r="O406" s="16"/>
      <c r="P406" s="16"/>
      <c r="Q406" s="16"/>
    </row>
    <row r="407" spans="1:17" x14ac:dyDescent="0.25">
      <c r="A407" s="11">
        <v>405</v>
      </c>
      <c r="B407" s="13"/>
      <c r="C407" s="6"/>
      <c r="D407" s="6"/>
      <c r="E407" s="6"/>
      <c r="F407" s="6"/>
      <c r="G407" s="13"/>
      <c r="H407" s="13"/>
      <c r="I407" s="13"/>
      <c r="J407" s="13"/>
      <c r="K407" s="13"/>
      <c r="L407" s="13"/>
      <c r="M407" s="46"/>
      <c r="N407" s="14"/>
      <c r="O407" s="16"/>
      <c r="P407" s="16"/>
      <c r="Q407" s="16"/>
    </row>
    <row r="408" spans="1:17" x14ac:dyDescent="0.25">
      <c r="A408" s="11">
        <v>406</v>
      </c>
      <c r="B408" s="13"/>
      <c r="C408" s="6"/>
      <c r="D408" s="6"/>
      <c r="E408" s="6"/>
      <c r="F408" s="6"/>
      <c r="G408" s="13"/>
      <c r="H408" s="13"/>
      <c r="I408" s="13"/>
      <c r="J408" s="13"/>
      <c r="K408" s="13"/>
      <c r="L408" s="13"/>
      <c r="M408" s="46"/>
      <c r="N408" s="14"/>
      <c r="O408" s="16"/>
      <c r="P408" s="16"/>
      <c r="Q408" s="16"/>
    </row>
    <row r="409" spans="1:17" x14ac:dyDescent="0.25">
      <c r="A409" s="11">
        <v>407</v>
      </c>
      <c r="B409" s="13"/>
      <c r="C409" s="6"/>
      <c r="D409" s="6"/>
      <c r="E409" s="6"/>
      <c r="F409" s="6"/>
      <c r="G409" s="13"/>
      <c r="H409" s="13"/>
      <c r="I409" s="13"/>
      <c r="J409" s="13"/>
      <c r="K409" s="13"/>
      <c r="L409" s="13"/>
      <c r="M409" s="46"/>
      <c r="N409" s="14"/>
      <c r="O409" s="16"/>
      <c r="P409" s="16"/>
      <c r="Q409" s="16"/>
    </row>
    <row r="410" spans="1:17" x14ac:dyDescent="0.25">
      <c r="A410" s="11">
        <v>408</v>
      </c>
      <c r="B410" s="13"/>
      <c r="C410" s="6"/>
      <c r="D410" s="6"/>
      <c r="E410" s="6"/>
      <c r="F410" s="6"/>
      <c r="G410" s="13"/>
      <c r="H410" s="13"/>
      <c r="I410" s="13"/>
      <c r="J410" s="13"/>
      <c r="K410" s="13"/>
      <c r="L410" s="13"/>
      <c r="M410" s="46"/>
      <c r="N410" s="14"/>
      <c r="O410" s="16"/>
      <c r="P410" s="16"/>
      <c r="Q410" s="16"/>
    </row>
    <row r="411" spans="1:17" x14ac:dyDescent="0.25">
      <c r="A411" s="11">
        <v>409</v>
      </c>
      <c r="B411" s="13"/>
      <c r="C411" s="6"/>
      <c r="D411" s="6"/>
      <c r="E411" s="6"/>
      <c r="F411" s="6"/>
      <c r="G411" s="13"/>
      <c r="H411" s="13"/>
      <c r="I411" s="13"/>
      <c r="J411" s="13"/>
      <c r="K411" s="13"/>
      <c r="L411" s="13"/>
      <c r="M411" s="46"/>
      <c r="N411" s="14"/>
      <c r="O411" s="16"/>
      <c r="P411" s="16"/>
      <c r="Q411" s="16"/>
    </row>
    <row r="412" spans="1:17" x14ac:dyDescent="0.25">
      <c r="A412" s="11">
        <v>410</v>
      </c>
      <c r="B412" s="13"/>
      <c r="C412" s="6"/>
      <c r="D412" s="6"/>
      <c r="E412" s="6"/>
      <c r="F412" s="6"/>
      <c r="G412" s="13"/>
      <c r="H412" s="13"/>
      <c r="I412" s="13"/>
      <c r="J412" s="13"/>
      <c r="K412" s="13"/>
      <c r="L412" s="13"/>
      <c r="M412" s="46"/>
      <c r="N412" s="14"/>
      <c r="O412" s="16"/>
      <c r="P412" s="16"/>
      <c r="Q412" s="16"/>
    </row>
    <row r="413" spans="1:17" x14ac:dyDescent="0.25">
      <c r="A413" s="11">
        <v>411</v>
      </c>
      <c r="B413" s="13"/>
      <c r="C413" s="6"/>
      <c r="D413" s="6"/>
      <c r="E413" s="6"/>
      <c r="F413" s="6"/>
      <c r="G413" s="13"/>
      <c r="H413" s="13"/>
      <c r="I413" s="13"/>
      <c r="J413" s="13"/>
      <c r="K413" s="13"/>
      <c r="L413" s="13"/>
      <c r="M413" s="46"/>
      <c r="N413" s="14"/>
      <c r="O413" s="16"/>
      <c r="P413" s="16"/>
      <c r="Q413" s="16"/>
    </row>
    <row r="414" spans="1:17" x14ac:dyDescent="0.25">
      <c r="A414" s="11">
        <v>412</v>
      </c>
      <c r="B414" s="13"/>
      <c r="C414" s="6"/>
      <c r="D414" s="6"/>
      <c r="E414" s="6"/>
      <c r="F414" s="6"/>
      <c r="G414" s="13"/>
      <c r="H414" s="13"/>
      <c r="I414" s="13"/>
      <c r="J414" s="13"/>
      <c r="K414" s="13"/>
      <c r="L414" s="13"/>
      <c r="M414" s="46"/>
      <c r="N414" s="14"/>
      <c r="O414" s="16"/>
      <c r="P414" s="16"/>
      <c r="Q414" s="16"/>
    </row>
    <row r="415" spans="1:17" x14ac:dyDescent="0.25">
      <c r="A415" s="11">
        <v>413</v>
      </c>
      <c r="B415" s="13"/>
      <c r="C415" s="6"/>
      <c r="D415" s="6"/>
      <c r="E415" s="6"/>
      <c r="F415" s="6"/>
      <c r="G415" s="13"/>
      <c r="H415" s="13"/>
      <c r="I415" s="13"/>
      <c r="J415" s="13"/>
      <c r="K415" s="13"/>
      <c r="L415" s="13"/>
      <c r="M415" s="46"/>
      <c r="N415" s="14"/>
      <c r="O415" s="16"/>
      <c r="P415" s="16"/>
      <c r="Q415" s="16"/>
    </row>
    <row r="416" spans="1:17" x14ac:dyDescent="0.25">
      <c r="A416" s="11">
        <v>414</v>
      </c>
      <c r="B416" s="13"/>
      <c r="C416" s="6"/>
      <c r="D416" s="6"/>
      <c r="E416" s="6"/>
      <c r="F416" s="6"/>
      <c r="G416" s="13"/>
      <c r="H416" s="13"/>
      <c r="I416" s="13"/>
      <c r="J416" s="13"/>
      <c r="K416" s="13"/>
      <c r="L416" s="13"/>
      <c r="M416" s="46"/>
      <c r="N416" s="14"/>
      <c r="O416" s="16"/>
      <c r="P416" s="16"/>
      <c r="Q416" s="16"/>
    </row>
    <row r="417" spans="1:17" x14ac:dyDescent="0.25">
      <c r="A417" s="11">
        <v>415</v>
      </c>
      <c r="B417" s="13"/>
      <c r="C417" s="6"/>
      <c r="D417" s="6"/>
      <c r="E417" s="6"/>
      <c r="F417" s="6"/>
      <c r="G417" s="13"/>
      <c r="H417" s="13"/>
      <c r="I417" s="13"/>
      <c r="J417" s="13"/>
      <c r="K417" s="13"/>
      <c r="L417" s="13"/>
      <c r="M417" s="46"/>
      <c r="N417" s="14"/>
      <c r="O417" s="16"/>
      <c r="P417" s="16"/>
      <c r="Q417" s="16"/>
    </row>
    <row r="418" spans="1:17" x14ac:dyDescent="0.25">
      <c r="A418" s="11">
        <v>416</v>
      </c>
      <c r="B418" s="13"/>
      <c r="C418" s="6"/>
      <c r="D418" s="6"/>
      <c r="E418" s="6"/>
      <c r="F418" s="6"/>
      <c r="G418" s="13"/>
      <c r="H418" s="13"/>
      <c r="I418" s="13"/>
      <c r="J418" s="13"/>
      <c r="K418" s="13"/>
      <c r="L418" s="13"/>
      <c r="M418" s="46"/>
      <c r="N418" s="14"/>
      <c r="O418" s="16"/>
      <c r="P418" s="16"/>
      <c r="Q418" s="16"/>
    </row>
    <row r="419" spans="1:17" x14ac:dyDescent="0.25">
      <c r="A419" s="11">
        <v>417</v>
      </c>
      <c r="B419" s="13"/>
      <c r="C419" s="6"/>
      <c r="D419" s="6"/>
      <c r="E419" s="6"/>
      <c r="F419" s="6"/>
      <c r="G419" s="13"/>
      <c r="H419" s="13"/>
      <c r="I419" s="13"/>
      <c r="J419" s="13"/>
      <c r="K419" s="13"/>
      <c r="L419" s="13"/>
      <c r="M419" s="46"/>
      <c r="N419" s="14"/>
      <c r="O419" s="16"/>
      <c r="P419" s="16"/>
      <c r="Q419" s="16"/>
    </row>
    <row r="420" spans="1:17" x14ac:dyDescent="0.25">
      <c r="A420" s="11">
        <v>418</v>
      </c>
      <c r="B420" s="13"/>
      <c r="C420" s="6"/>
      <c r="D420" s="6"/>
      <c r="E420" s="6"/>
      <c r="F420" s="6"/>
      <c r="G420" s="13"/>
      <c r="H420" s="13"/>
      <c r="I420" s="13"/>
      <c r="J420" s="13"/>
      <c r="K420" s="13"/>
      <c r="L420" s="13"/>
      <c r="M420" s="46"/>
      <c r="N420" s="14"/>
      <c r="O420" s="16"/>
      <c r="P420" s="16"/>
      <c r="Q420" s="16"/>
    </row>
    <row r="421" spans="1:17" x14ac:dyDescent="0.25">
      <c r="A421" s="11">
        <v>419</v>
      </c>
      <c r="B421" s="13"/>
      <c r="C421" s="6"/>
      <c r="D421" s="6"/>
      <c r="E421" s="6"/>
      <c r="F421" s="6"/>
      <c r="G421" s="13"/>
      <c r="H421" s="13"/>
      <c r="I421" s="13"/>
      <c r="J421" s="13"/>
      <c r="K421" s="13"/>
      <c r="L421" s="13"/>
      <c r="M421" s="46"/>
      <c r="N421" s="14"/>
      <c r="O421" s="16"/>
      <c r="P421" s="16"/>
      <c r="Q421" s="16"/>
    </row>
    <row r="422" spans="1:17" x14ac:dyDescent="0.25">
      <c r="A422" s="11">
        <v>420</v>
      </c>
      <c r="B422" s="13"/>
      <c r="C422" s="6"/>
      <c r="D422" s="6"/>
      <c r="E422" s="6"/>
      <c r="F422" s="6"/>
      <c r="G422" s="13"/>
      <c r="H422" s="13"/>
      <c r="I422" s="13"/>
      <c r="J422" s="13"/>
      <c r="K422" s="13"/>
      <c r="L422" s="13"/>
      <c r="M422" s="46"/>
      <c r="N422" s="14"/>
      <c r="O422" s="16"/>
      <c r="P422" s="16"/>
      <c r="Q422" s="16"/>
    </row>
    <row r="423" spans="1:17" x14ac:dyDescent="0.25">
      <c r="A423" s="11">
        <v>421</v>
      </c>
      <c r="B423" s="13"/>
      <c r="C423" s="6"/>
      <c r="D423" s="6"/>
      <c r="E423" s="6"/>
      <c r="F423" s="6"/>
      <c r="G423" s="13"/>
      <c r="H423" s="13"/>
      <c r="I423" s="13"/>
      <c r="J423" s="13"/>
      <c r="K423" s="13"/>
      <c r="L423" s="13"/>
      <c r="M423" s="46"/>
      <c r="N423" s="14"/>
      <c r="O423" s="16"/>
      <c r="P423" s="16"/>
      <c r="Q423" s="16"/>
    </row>
    <row r="424" spans="1:17" x14ac:dyDescent="0.25">
      <c r="A424" s="11">
        <v>422</v>
      </c>
      <c r="B424" s="13"/>
      <c r="C424" s="6"/>
      <c r="D424" s="6"/>
      <c r="E424" s="6"/>
      <c r="F424" s="6"/>
      <c r="G424" s="13"/>
      <c r="H424" s="13"/>
      <c r="I424" s="13"/>
      <c r="J424" s="13"/>
      <c r="K424" s="13"/>
      <c r="L424" s="13"/>
      <c r="M424" s="46"/>
      <c r="N424" s="14"/>
      <c r="O424" s="16"/>
      <c r="P424" s="16"/>
      <c r="Q424" s="16"/>
    </row>
    <row r="425" spans="1:17" x14ac:dyDescent="0.25">
      <c r="A425" s="11">
        <v>423</v>
      </c>
      <c r="B425" s="13"/>
      <c r="C425" s="6"/>
      <c r="D425" s="6"/>
      <c r="E425" s="6"/>
      <c r="F425" s="6"/>
      <c r="G425" s="13"/>
      <c r="H425" s="13"/>
      <c r="I425" s="13"/>
      <c r="J425" s="13"/>
      <c r="K425" s="13"/>
      <c r="L425" s="13"/>
      <c r="M425" s="46"/>
      <c r="N425" s="14"/>
      <c r="O425" s="16"/>
      <c r="P425" s="16"/>
      <c r="Q425" s="16"/>
    </row>
    <row r="426" spans="1:17" x14ac:dyDescent="0.25">
      <c r="A426" s="11">
        <v>424</v>
      </c>
      <c r="B426" s="13"/>
      <c r="C426" s="6"/>
      <c r="D426" s="6"/>
      <c r="E426" s="6"/>
      <c r="F426" s="6"/>
      <c r="G426" s="13"/>
      <c r="H426" s="13"/>
      <c r="I426" s="13"/>
      <c r="J426" s="13"/>
      <c r="K426" s="13"/>
      <c r="L426" s="13"/>
      <c r="M426" s="46"/>
      <c r="N426" s="14"/>
      <c r="O426" s="16"/>
      <c r="P426" s="16"/>
      <c r="Q426" s="16"/>
    </row>
    <row r="427" spans="1:17" x14ac:dyDescent="0.25">
      <c r="A427" s="11">
        <v>425</v>
      </c>
      <c r="B427" s="13"/>
      <c r="C427" s="6"/>
      <c r="D427" s="6"/>
      <c r="E427" s="6"/>
      <c r="F427" s="6"/>
      <c r="G427" s="13"/>
      <c r="H427" s="13"/>
      <c r="I427" s="13"/>
      <c r="J427" s="13"/>
      <c r="K427" s="13"/>
      <c r="L427" s="13"/>
      <c r="M427" s="46"/>
      <c r="N427" s="14"/>
      <c r="O427" s="16"/>
      <c r="P427" s="16"/>
      <c r="Q427" s="16"/>
    </row>
    <row r="428" spans="1:17" x14ac:dyDescent="0.25">
      <c r="A428" s="11">
        <v>426</v>
      </c>
      <c r="B428" s="13"/>
      <c r="C428" s="6"/>
      <c r="D428" s="6"/>
      <c r="E428" s="6"/>
      <c r="F428" s="6"/>
      <c r="G428" s="13"/>
      <c r="H428" s="13"/>
      <c r="I428" s="13"/>
      <c r="J428" s="13"/>
      <c r="K428" s="13"/>
      <c r="L428" s="13"/>
      <c r="M428" s="46"/>
      <c r="N428" s="14"/>
      <c r="O428" s="16"/>
      <c r="P428" s="16"/>
      <c r="Q428" s="16"/>
    </row>
    <row r="429" spans="1:17" x14ac:dyDescent="0.25">
      <c r="A429" s="11">
        <v>427</v>
      </c>
      <c r="B429" s="13"/>
      <c r="C429" s="6"/>
      <c r="D429" s="6"/>
      <c r="E429" s="6"/>
      <c r="F429" s="6"/>
      <c r="G429" s="13"/>
      <c r="H429" s="13"/>
      <c r="I429" s="13"/>
      <c r="J429" s="13"/>
      <c r="K429" s="13"/>
      <c r="L429" s="13"/>
      <c r="M429" s="46"/>
      <c r="N429" s="14"/>
      <c r="O429" s="16"/>
      <c r="P429" s="16"/>
      <c r="Q429" s="16"/>
    </row>
    <row r="430" spans="1:17" x14ac:dyDescent="0.25">
      <c r="A430" s="11">
        <v>428</v>
      </c>
      <c r="B430" s="13"/>
      <c r="C430" s="6"/>
      <c r="D430" s="6"/>
      <c r="E430" s="6"/>
      <c r="F430" s="6"/>
      <c r="G430" s="13"/>
      <c r="H430" s="13"/>
      <c r="I430" s="13"/>
      <c r="J430" s="13"/>
      <c r="K430" s="13"/>
      <c r="L430" s="13"/>
      <c r="M430" s="46"/>
      <c r="N430" s="14"/>
      <c r="O430" s="16"/>
      <c r="P430" s="16"/>
      <c r="Q430" s="16"/>
    </row>
    <row r="431" spans="1:17" x14ac:dyDescent="0.25">
      <c r="A431" s="11">
        <v>429</v>
      </c>
      <c r="B431" s="13"/>
      <c r="C431" s="6"/>
      <c r="D431" s="6"/>
      <c r="E431" s="6"/>
      <c r="F431" s="6"/>
      <c r="G431" s="13"/>
      <c r="H431" s="13"/>
      <c r="I431" s="13"/>
      <c r="J431" s="13"/>
      <c r="K431" s="13"/>
      <c r="L431" s="13"/>
      <c r="M431" s="46"/>
      <c r="N431" s="14"/>
      <c r="O431" s="16"/>
      <c r="P431" s="16"/>
      <c r="Q431" s="16"/>
    </row>
    <row r="432" spans="1:17" x14ac:dyDescent="0.25">
      <c r="A432" s="11">
        <v>430</v>
      </c>
      <c r="B432" s="13"/>
      <c r="C432" s="6"/>
      <c r="D432" s="6"/>
      <c r="E432" s="6"/>
      <c r="F432" s="6"/>
      <c r="G432" s="13"/>
      <c r="H432" s="13"/>
      <c r="I432" s="13"/>
      <c r="J432" s="13"/>
      <c r="K432" s="13"/>
      <c r="L432" s="13"/>
      <c r="M432" s="46"/>
      <c r="N432" s="14"/>
      <c r="O432" s="16"/>
      <c r="P432" s="16"/>
      <c r="Q432" s="16"/>
    </row>
    <row r="433" spans="1:17" x14ac:dyDescent="0.25">
      <c r="A433" s="11">
        <v>431</v>
      </c>
      <c r="B433" s="13"/>
      <c r="C433" s="6"/>
      <c r="D433" s="6"/>
      <c r="E433" s="6"/>
      <c r="F433" s="6"/>
      <c r="G433" s="13"/>
      <c r="H433" s="13"/>
      <c r="I433" s="13"/>
      <c r="J433" s="13"/>
      <c r="K433" s="13"/>
      <c r="L433" s="13"/>
      <c r="M433" s="46"/>
      <c r="N433" s="14"/>
      <c r="O433" s="16"/>
      <c r="P433" s="16"/>
      <c r="Q433" s="16"/>
    </row>
    <row r="434" spans="1:17" x14ac:dyDescent="0.25">
      <c r="A434" s="11">
        <v>432</v>
      </c>
      <c r="B434" s="13"/>
      <c r="C434" s="6"/>
      <c r="D434" s="6"/>
      <c r="E434" s="6"/>
      <c r="F434" s="6"/>
      <c r="G434" s="13"/>
      <c r="H434" s="13"/>
      <c r="I434" s="13"/>
      <c r="J434" s="13"/>
      <c r="K434" s="13"/>
      <c r="L434" s="13"/>
      <c r="M434" s="46"/>
      <c r="N434" s="14"/>
      <c r="O434" s="16"/>
      <c r="P434" s="16"/>
      <c r="Q434" s="16"/>
    </row>
    <row r="435" spans="1:17" x14ac:dyDescent="0.25">
      <c r="A435" s="11">
        <v>433</v>
      </c>
      <c r="B435" s="13"/>
      <c r="C435" s="6"/>
      <c r="D435" s="6"/>
      <c r="E435" s="6"/>
      <c r="F435" s="6"/>
      <c r="G435" s="13"/>
      <c r="H435" s="13"/>
      <c r="I435" s="13"/>
      <c r="J435" s="13"/>
      <c r="K435" s="13"/>
      <c r="L435" s="13"/>
      <c r="M435" s="46"/>
      <c r="N435" s="14"/>
      <c r="O435" s="16"/>
      <c r="P435" s="16"/>
      <c r="Q435" s="16"/>
    </row>
    <row r="436" spans="1:17" x14ac:dyDescent="0.25">
      <c r="A436" s="11">
        <v>434</v>
      </c>
      <c r="B436" s="13"/>
      <c r="C436" s="6"/>
      <c r="D436" s="6"/>
      <c r="E436" s="6"/>
      <c r="F436" s="6"/>
      <c r="G436" s="13"/>
      <c r="H436" s="13"/>
      <c r="I436" s="13"/>
      <c r="J436" s="13"/>
      <c r="K436" s="13"/>
      <c r="L436" s="13"/>
      <c r="M436" s="46"/>
      <c r="N436" s="14"/>
      <c r="O436" s="16"/>
      <c r="P436" s="16"/>
      <c r="Q436" s="16"/>
    </row>
    <row r="437" spans="1:17" x14ac:dyDescent="0.25">
      <c r="A437" s="11">
        <v>435</v>
      </c>
      <c r="B437" s="13"/>
      <c r="C437" s="6"/>
      <c r="D437" s="6"/>
      <c r="E437" s="6"/>
      <c r="F437" s="6"/>
      <c r="G437" s="13"/>
      <c r="H437" s="13"/>
      <c r="I437" s="13"/>
      <c r="J437" s="13"/>
      <c r="K437" s="13"/>
      <c r="L437" s="13"/>
      <c r="M437" s="46"/>
      <c r="N437" s="14"/>
      <c r="O437" s="16"/>
      <c r="P437" s="16"/>
      <c r="Q437" s="16"/>
    </row>
    <row r="438" spans="1:17" x14ac:dyDescent="0.25">
      <c r="A438" s="11">
        <v>436</v>
      </c>
      <c r="B438" s="13"/>
      <c r="C438" s="6"/>
      <c r="D438" s="6"/>
      <c r="E438" s="6"/>
      <c r="F438" s="6"/>
      <c r="G438" s="13"/>
      <c r="H438" s="13"/>
      <c r="I438" s="13"/>
      <c r="J438" s="13"/>
      <c r="K438" s="13"/>
      <c r="L438" s="13"/>
      <c r="M438" s="46"/>
      <c r="N438" s="14"/>
      <c r="O438" s="16"/>
      <c r="P438" s="16"/>
      <c r="Q438" s="16"/>
    </row>
    <row r="439" spans="1:17" x14ac:dyDescent="0.25">
      <c r="A439" s="11">
        <v>437</v>
      </c>
      <c r="B439" s="13"/>
      <c r="C439" s="6"/>
      <c r="D439" s="6"/>
      <c r="E439" s="6"/>
      <c r="F439" s="6"/>
      <c r="G439" s="13"/>
      <c r="H439" s="13"/>
      <c r="I439" s="13"/>
      <c r="J439" s="13"/>
      <c r="K439" s="13"/>
      <c r="L439" s="13"/>
      <c r="M439" s="46"/>
      <c r="N439" s="14"/>
      <c r="O439" s="16"/>
      <c r="P439" s="16"/>
      <c r="Q439" s="16"/>
    </row>
    <row r="440" spans="1:17" x14ac:dyDescent="0.25">
      <c r="A440" s="11">
        <v>438</v>
      </c>
      <c r="B440" s="13"/>
      <c r="C440" s="6"/>
      <c r="D440" s="6"/>
      <c r="E440" s="6"/>
      <c r="F440" s="6"/>
      <c r="G440" s="13"/>
      <c r="H440" s="13"/>
      <c r="I440" s="13"/>
      <c r="J440" s="13"/>
      <c r="K440" s="13"/>
      <c r="L440" s="13"/>
      <c r="M440" s="46"/>
      <c r="N440" s="14"/>
      <c r="O440" s="16"/>
      <c r="P440" s="16"/>
      <c r="Q440" s="16"/>
    </row>
    <row r="441" spans="1:17" x14ac:dyDescent="0.25">
      <c r="A441" s="11">
        <v>439</v>
      </c>
      <c r="B441" s="13"/>
      <c r="C441" s="6"/>
      <c r="D441" s="6"/>
      <c r="E441" s="6"/>
      <c r="F441" s="6"/>
      <c r="G441" s="13"/>
      <c r="H441" s="13"/>
      <c r="I441" s="13"/>
      <c r="J441" s="13"/>
      <c r="K441" s="13"/>
      <c r="L441" s="13"/>
      <c r="M441" s="46"/>
      <c r="N441" s="14"/>
      <c r="O441" s="16"/>
      <c r="P441" s="16"/>
      <c r="Q441" s="16"/>
    </row>
    <row r="442" spans="1:17" x14ac:dyDescent="0.25">
      <c r="A442" s="11">
        <v>440</v>
      </c>
      <c r="B442" s="13"/>
      <c r="C442" s="6"/>
      <c r="D442" s="6"/>
      <c r="E442" s="6"/>
      <c r="F442" s="6"/>
      <c r="G442" s="13"/>
      <c r="H442" s="13"/>
      <c r="I442" s="13"/>
      <c r="J442" s="13"/>
      <c r="K442" s="13"/>
      <c r="L442" s="13"/>
      <c r="M442" s="46"/>
      <c r="N442" s="14"/>
      <c r="O442" s="16"/>
      <c r="P442" s="16"/>
      <c r="Q442" s="16"/>
    </row>
    <row r="443" spans="1:17" x14ac:dyDescent="0.25">
      <c r="A443" s="11">
        <v>441</v>
      </c>
      <c r="B443" s="13"/>
      <c r="C443" s="6"/>
      <c r="D443" s="6"/>
      <c r="E443" s="6"/>
      <c r="F443" s="6"/>
      <c r="G443" s="13"/>
      <c r="H443" s="13"/>
      <c r="I443" s="13"/>
      <c r="J443" s="13"/>
      <c r="K443" s="13"/>
      <c r="L443" s="13"/>
      <c r="M443" s="46"/>
      <c r="N443" s="14"/>
      <c r="O443" s="16"/>
      <c r="P443" s="16"/>
      <c r="Q443" s="16"/>
    </row>
    <row r="444" spans="1:17" x14ac:dyDescent="0.25">
      <c r="A444" s="11">
        <v>442</v>
      </c>
      <c r="B444" s="13"/>
      <c r="C444" s="6"/>
      <c r="D444" s="6"/>
      <c r="E444" s="6"/>
      <c r="F444" s="6"/>
      <c r="G444" s="13"/>
      <c r="H444" s="13"/>
      <c r="I444" s="13"/>
      <c r="J444" s="13"/>
      <c r="K444" s="13"/>
      <c r="L444" s="13"/>
      <c r="M444" s="46"/>
      <c r="N444" s="14"/>
      <c r="O444" s="16"/>
      <c r="P444" s="16"/>
      <c r="Q444" s="16"/>
    </row>
    <row r="445" spans="1:17" x14ac:dyDescent="0.25">
      <c r="A445" s="11">
        <v>443</v>
      </c>
      <c r="B445" s="13"/>
      <c r="C445" s="6"/>
      <c r="D445" s="6"/>
      <c r="E445" s="6"/>
      <c r="F445" s="6"/>
      <c r="G445" s="13"/>
      <c r="H445" s="13"/>
      <c r="I445" s="13"/>
      <c r="J445" s="13"/>
      <c r="K445" s="13"/>
      <c r="L445" s="13"/>
      <c r="M445" s="46"/>
      <c r="N445" s="14"/>
      <c r="O445" s="16"/>
      <c r="P445" s="16"/>
      <c r="Q445" s="16"/>
    </row>
    <row r="446" spans="1:17" x14ac:dyDescent="0.25">
      <c r="A446" s="11">
        <v>444</v>
      </c>
      <c r="B446" s="13"/>
      <c r="C446" s="6"/>
      <c r="D446" s="6"/>
      <c r="E446" s="6"/>
      <c r="F446" s="6"/>
      <c r="G446" s="13"/>
      <c r="H446" s="13"/>
      <c r="I446" s="13"/>
      <c r="J446" s="13"/>
      <c r="K446" s="13"/>
      <c r="L446" s="13"/>
      <c r="M446" s="46"/>
      <c r="N446" s="14"/>
      <c r="O446" s="16"/>
      <c r="P446" s="16"/>
      <c r="Q446" s="16"/>
    </row>
    <row r="447" spans="1:17" x14ac:dyDescent="0.25">
      <c r="A447" s="11">
        <v>445</v>
      </c>
      <c r="B447" s="13"/>
      <c r="C447" s="6"/>
      <c r="D447" s="6"/>
      <c r="E447" s="6"/>
      <c r="F447" s="6"/>
      <c r="G447" s="13"/>
      <c r="H447" s="13"/>
      <c r="I447" s="13"/>
      <c r="J447" s="13"/>
      <c r="K447" s="13"/>
      <c r="L447" s="13"/>
      <c r="M447" s="46"/>
      <c r="N447" s="14"/>
      <c r="O447" s="16"/>
      <c r="P447" s="16"/>
      <c r="Q447" s="16"/>
    </row>
    <row r="448" spans="1:17" x14ac:dyDescent="0.25">
      <c r="A448" s="11">
        <v>446</v>
      </c>
      <c r="B448" s="13"/>
      <c r="C448" s="6"/>
      <c r="D448" s="6"/>
      <c r="E448" s="6"/>
      <c r="F448" s="6"/>
      <c r="G448" s="13"/>
      <c r="H448" s="13"/>
      <c r="I448" s="13"/>
      <c r="J448" s="13"/>
      <c r="K448" s="13"/>
      <c r="L448" s="13"/>
      <c r="M448" s="46"/>
      <c r="N448" s="14"/>
      <c r="O448" s="16"/>
      <c r="P448" s="16"/>
      <c r="Q448" s="16"/>
    </row>
    <row r="449" spans="1:17" x14ac:dyDescent="0.25">
      <c r="A449" s="11">
        <v>447</v>
      </c>
      <c r="B449" s="13"/>
      <c r="C449" s="6"/>
      <c r="D449" s="6"/>
      <c r="E449" s="6"/>
      <c r="F449" s="6"/>
      <c r="G449" s="13"/>
      <c r="H449" s="13"/>
      <c r="I449" s="13"/>
      <c r="J449" s="13"/>
      <c r="K449" s="13"/>
      <c r="L449" s="13"/>
      <c r="M449" s="46"/>
      <c r="N449" s="14"/>
      <c r="O449" s="16"/>
      <c r="P449" s="16"/>
      <c r="Q449" s="16"/>
    </row>
    <row r="450" spans="1:17" x14ac:dyDescent="0.25">
      <c r="A450" s="11">
        <v>448</v>
      </c>
      <c r="B450" s="13"/>
      <c r="C450" s="6"/>
      <c r="D450" s="6"/>
      <c r="E450" s="6"/>
      <c r="F450" s="6"/>
      <c r="G450" s="13"/>
      <c r="H450" s="13"/>
      <c r="I450" s="13"/>
      <c r="J450" s="13"/>
      <c r="K450" s="13"/>
      <c r="L450" s="13"/>
      <c r="M450" s="46"/>
      <c r="N450" s="14"/>
      <c r="O450" s="16"/>
      <c r="P450" s="16"/>
      <c r="Q450" s="16"/>
    </row>
    <row r="451" spans="1:17" x14ac:dyDescent="0.25">
      <c r="A451" s="11">
        <v>449</v>
      </c>
      <c r="B451" s="13"/>
      <c r="C451" s="6"/>
      <c r="D451" s="6"/>
      <c r="E451" s="6"/>
      <c r="F451" s="6"/>
      <c r="G451" s="13"/>
      <c r="H451" s="13"/>
      <c r="I451" s="13"/>
      <c r="J451" s="13"/>
      <c r="K451" s="13"/>
      <c r="L451" s="13"/>
      <c r="M451" s="46"/>
      <c r="N451" s="14"/>
      <c r="O451" s="16"/>
      <c r="P451" s="16"/>
      <c r="Q451" s="16"/>
    </row>
    <row r="452" spans="1:17" x14ac:dyDescent="0.25">
      <c r="A452" s="11">
        <v>450</v>
      </c>
      <c r="B452" s="13"/>
      <c r="C452" s="6"/>
      <c r="D452" s="6"/>
      <c r="E452" s="6"/>
      <c r="F452" s="6"/>
      <c r="G452" s="13"/>
      <c r="H452" s="13"/>
      <c r="I452" s="13"/>
      <c r="J452" s="13"/>
      <c r="K452" s="13"/>
      <c r="L452" s="13"/>
      <c r="M452" s="46"/>
      <c r="N452" s="14"/>
      <c r="O452" s="16"/>
      <c r="P452" s="16"/>
      <c r="Q452" s="16"/>
    </row>
    <row r="453" spans="1:17" x14ac:dyDescent="0.25">
      <c r="A453" s="11">
        <v>451</v>
      </c>
      <c r="B453" s="13"/>
      <c r="C453" s="6"/>
      <c r="D453" s="6"/>
      <c r="E453" s="6"/>
      <c r="F453" s="6"/>
      <c r="G453" s="13"/>
      <c r="H453" s="13"/>
      <c r="I453" s="13"/>
      <c r="J453" s="13"/>
      <c r="K453" s="13"/>
      <c r="L453" s="13"/>
      <c r="M453" s="46"/>
      <c r="N453" s="14"/>
      <c r="O453" s="16"/>
      <c r="P453" s="16"/>
      <c r="Q453" s="16"/>
    </row>
    <row r="454" spans="1:17" x14ac:dyDescent="0.25">
      <c r="A454" s="11">
        <v>452</v>
      </c>
      <c r="B454" s="13"/>
      <c r="C454" s="6"/>
      <c r="D454" s="6"/>
      <c r="E454" s="6"/>
      <c r="F454" s="6"/>
      <c r="G454" s="13"/>
      <c r="H454" s="13"/>
      <c r="I454" s="13"/>
      <c r="J454" s="13"/>
      <c r="K454" s="13"/>
      <c r="L454" s="13"/>
      <c r="M454" s="46"/>
      <c r="N454" s="14"/>
      <c r="O454" s="16"/>
      <c r="P454" s="16"/>
      <c r="Q454" s="16"/>
    </row>
    <row r="455" spans="1:17" x14ac:dyDescent="0.25">
      <c r="A455" s="11">
        <v>453</v>
      </c>
      <c r="B455" s="13"/>
      <c r="C455" s="6"/>
      <c r="D455" s="6"/>
      <c r="E455" s="6"/>
      <c r="F455" s="6"/>
      <c r="G455" s="13"/>
      <c r="H455" s="13"/>
      <c r="I455" s="13"/>
      <c r="J455" s="13"/>
      <c r="K455" s="13"/>
      <c r="L455" s="13"/>
      <c r="M455" s="46"/>
      <c r="N455" s="14"/>
      <c r="O455" s="16"/>
      <c r="P455" s="16"/>
      <c r="Q455" s="16"/>
    </row>
    <row r="456" spans="1:17" x14ac:dyDescent="0.25">
      <c r="A456" s="11">
        <v>454</v>
      </c>
      <c r="B456" s="13"/>
      <c r="C456" s="6"/>
      <c r="D456" s="6"/>
      <c r="E456" s="6"/>
      <c r="F456" s="6"/>
      <c r="G456" s="13"/>
      <c r="H456" s="13"/>
      <c r="I456" s="13"/>
      <c r="J456" s="13"/>
      <c r="K456" s="13"/>
      <c r="L456" s="13"/>
      <c r="M456" s="46"/>
      <c r="N456" s="14"/>
      <c r="O456" s="16"/>
      <c r="P456" s="16"/>
      <c r="Q456" s="16"/>
    </row>
    <row r="457" spans="1:17" x14ac:dyDescent="0.25">
      <c r="A457" s="11">
        <v>455</v>
      </c>
      <c r="B457" s="13"/>
      <c r="C457" s="6"/>
      <c r="D457" s="6"/>
      <c r="E457" s="6"/>
      <c r="F457" s="6"/>
      <c r="G457" s="13"/>
      <c r="H457" s="13"/>
      <c r="I457" s="13"/>
      <c r="J457" s="13"/>
      <c r="K457" s="13"/>
      <c r="L457" s="13"/>
      <c r="M457" s="46"/>
      <c r="N457" s="14"/>
      <c r="O457" s="16"/>
      <c r="P457" s="16"/>
      <c r="Q457" s="16"/>
    </row>
    <row r="458" spans="1:17" x14ac:dyDescent="0.25">
      <c r="A458" s="11">
        <v>456</v>
      </c>
      <c r="B458" s="13"/>
      <c r="C458" s="6"/>
      <c r="D458" s="6"/>
      <c r="E458" s="6"/>
      <c r="F458" s="6"/>
      <c r="G458" s="13"/>
      <c r="H458" s="13"/>
      <c r="I458" s="13"/>
      <c r="J458" s="13"/>
      <c r="K458" s="13"/>
      <c r="L458" s="13"/>
      <c r="M458" s="46"/>
      <c r="N458" s="14"/>
      <c r="O458" s="16"/>
      <c r="P458" s="16"/>
      <c r="Q458" s="16"/>
    </row>
    <row r="459" spans="1:17" x14ac:dyDescent="0.25">
      <c r="A459" s="11">
        <v>457</v>
      </c>
      <c r="B459" s="13"/>
      <c r="C459" s="6"/>
      <c r="D459" s="6"/>
      <c r="E459" s="6"/>
      <c r="F459" s="6"/>
      <c r="G459" s="13"/>
      <c r="H459" s="13"/>
      <c r="I459" s="13"/>
      <c r="J459" s="13"/>
      <c r="K459" s="13"/>
      <c r="L459" s="13"/>
      <c r="M459" s="46"/>
      <c r="N459" s="14"/>
      <c r="O459" s="16"/>
      <c r="P459" s="16"/>
      <c r="Q459" s="16"/>
    </row>
    <row r="460" spans="1:17" x14ac:dyDescent="0.25">
      <c r="A460" s="11">
        <v>458</v>
      </c>
      <c r="B460" s="13"/>
      <c r="C460" s="6"/>
      <c r="D460" s="6"/>
      <c r="E460" s="6"/>
      <c r="F460" s="6"/>
      <c r="G460" s="13"/>
      <c r="H460" s="13"/>
      <c r="I460" s="13"/>
      <c r="J460" s="13"/>
      <c r="K460" s="13"/>
      <c r="L460" s="13"/>
      <c r="M460" s="46"/>
      <c r="N460" s="14"/>
      <c r="O460" s="16"/>
      <c r="P460" s="16"/>
      <c r="Q460" s="16"/>
    </row>
    <row r="461" spans="1:17" x14ac:dyDescent="0.25">
      <c r="A461" s="11">
        <v>459</v>
      </c>
      <c r="B461" s="13"/>
      <c r="C461" s="6"/>
      <c r="D461" s="6"/>
      <c r="E461" s="6"/>
      <c r="F461" s="6"/>
      <c r="G461" s="13"/>
      <c r="H461" s="13"/>
      <c r="I461" s="13"/>
      <c r="J461" s="13"/>
      <c r="K461" s="13"/>
      <c r="L461" s="13"/>
      <c r="M461" s="46"/>
      <c r="N461" s="14"/>
      <c r="O461" s="16"/>
      <c r="P461" s="16"/>
      <c r="Q461" s="16"/>
    </row>
    <row r="462" spans="1:17" x14ac:dyDescent="0.25">
      <c r="A462" s="11">
        <v>460</v>
      </c>
      <c r="B462" s="13"/>
      <c r="C462" s="6"/>
      <c r="D462" s="6"/>
      <c r="E462" s="6"/>
      <c r="F462" s="6"/>
      <c r="G462" s="13"/>
      <c r="H462" s="13"/>
      <c r="I462" s="13"/>
      <c r="J462" s="13"/>
      <c r="K462" s="13"/>
      <c r="L462" s="13"/>
      <c r="M462" s="46"/>
      <c r="N462" s="14"/>
      <c r="O462" s="16"/>
      <c r="P462" s="16"/>
      <c r="Q462" s="16"/>
    </row>
    <row r="463" spans="1:17" x14ac:dyDescent="0.25">
      <c r="A463" s="11">
        <v>461</v>
      </c>
      <c r="B463" s="13"/>
      <c r="C463" s="6"/>
      <c r="D463" s="6"/>
      <c r="E463" s="6"/>
      <c r="F463" s="6"/>
      <c r="G463" s="13"/>
      <c r="H463" s="13"/>
      <c r="I463" s="13"/>
      <c r="J463" s="13"/>
      <c r="K463" s="13"/>
      <c r="L463" s="13"/>
      <c r="M463" s="46"/>
      <c r="N463" s="14"/>
      <c r="O463" s="16"/>
      <c r="P463" s="16"/>
      <c r="Q463" s="16"/>
    </row>
    <row r="464" spans="1:17" x14ac:dyDescent="0.25">
      <c r="A464" s="11">
        <v>462</v>
      </c>
      <c r="B464" s="13"/>
      <c r="C464" s="6"/>
      <c r="D464" s="6"/>
      <c r="E464" s="6"/>
      <c r="F464" s="6"/>
      <c r="G464" s="13"/>
      <c r="H464" s="13"/>
      <c r="I464" s="13"/>
      <c r="J464" s="13"/>
      <c r="K464" s="13"/>
      <c r="L464" s="13"/>
      <c r="M464" s="46"/>
      <c r="N464" s="14"/>
      <c r="O464" s="16"/>
      <c r="P464" s="16"/>
      <c r="Q464" s="16"/>
    </row>
    <row r="465" spans="1:17" x14ac:dyDescent="0.25">
      <c r="A465" s="11">
        <v>463</v>
      </c>
      <c r="B465" s="13"/>
      <c r="C465" s="6"/>
      <c r="D465" s="6"/>
      <c r="E465" s="6"/>
      <c r="F465" s="6"/>
      <c r="G465" s="13"/>
      <c r="H465" s="13"/>
      <c r="I465" s="13"/>
      <c r="J465" s="13"/>
      <c r="K465" s="13"/>
      <c r="L465" s="13"/>
      <c r="M465" s="46"/>
      <c r="N465" s="14"/>
      <c r="O465" s="16"/>
      <c r="P465" s="16"/>
      <c r="Q465" s="16"/>
    </row>
    <row r="466" spans="1:17" x14ac:dyDescent="0.25">
      <c r="A466" s="11">
        <v>464</v>
      </c>
      <c r="B466" s="13"/>
      <c r="C466" s="6"/>
      <c r="D466" s="6"/>
      <c r="E466" s="6"/>
      <c r="F466" s="6"/>
      <c r="G466" s="13"/>
      <c r="H466" s="13"/>
      <c r="I466" s="13"/>
      <c r="J466" s="13"/>
      <c r="K466" s="13"/>
      <c r="L466" s="13"/>
      <c r="M466" s="46"/>
      <c r="N466" s="14"/>
      <c r="O466" s="16"/>
      <c r="P466" s="16"/>
      <c r="Q466" s="16"/>
    </row>
    <row r="467" spans="1:17" x14ac:dyDescent="0.25">
      <c r="A467" s="11">
        <v>465</v>
      </c>
      <c r="B467" s="13"/>
      <c r="C467" s="6"/>
      <c r="D467" s="6"/>
      <c r="E467" s="6"/>
      <c r="F467" s="6"/>
      <c r="G467" s="13"/>
      <c r="H467" s="13"/>
      <c r="I467" s="13"/>
      <c r="J467" s="13"/>
      <c r="K467" s="13"/>
      <c r="L467" s="13"/>
      <c r="M467" s="46"/>
      <c r="N467" s="14"/>
      <c r="O467" s="16"/>
      <c r="P467" s="16"/>
      <c r="Q467" s="16"/>
    </row>
    <row r="468" spans="1:17" x14ac:dyDescent="0.25">
      <c r="A468" s="11">
        <v>466</v>
      </c>
      <c r="B468" s="13"/>
      <c r="C468" s="6"/>
      <c r="D468" s="6"/>
      <c r="E468" s="6"/>
      <c r="F468" s="6"/>
      <c r="G468" s="13"/>
      <c r="H468" s="13"/>
      <c r="I468" s="13"/>
      <c r="J468" s="13"/>
      <c r="K468" s="13"/>
      <c r="L468" s="13"/>
      <c r="M468" s="46"/>
      <c r="N468" s="14"/>
      <c r="O468" s="16"/>
      <c r="P468" s="16"/>
      <c r="Q468" s="16"/>
    </row>
    <row r="469" spans="1:17" x14ac:dyDescent="0.25">
      <c r="A469" s="11">
        <v>467</v>
      </c>
      <c r="B469" s="13"/>
      <c r="C469" s="6"/>
      <c r="D469" s="6"/>
      <c r="E469" s="6"/>
      <c r="F469" s="6"/>
      <c r="G469" s="13"/>
      <c r="H469" s="13"/>
      <c r="I469" s="13"/>
      <c r="J469" s="13"/>
      <c r="K469" s="13"/>
      <c r="L469" s="13"/>
      <c r="M469" s="46"/>
      <c r="N469" s="14"/>
      <c r="O469" s="16"/>
      <c r="P469" s="16"/>
      <c r="Q469" s="16"/>
    </row>
    <row r="470" spans="1:17" x14ac:dyDescent="0.25">
      <c r="A470" s="11">
        <v>468</v>
      </c>
      <c r="B470" s="13"/>
      <c r="C470" s="6"/>
      <c r="D470" s="6"/>
      <c r="E470" s="6"/>
      <c r="F470" s="6"/>
      <c r="G470" s="13"/>
      <c r="H470" s="13"/>
      <c r="I470" s="13"/>
      <c r="J470" s="13"/>
      <c r="K470" s="13"/>
      <c r="L470" s="13"/>
      <c r="M470" s="46"/>
      <c r="N470" s="14"/>
      <c r="O470" s="16"/>
      <c r="P470" s="16"/>
      <c r="Q470" s="16"/>
    </row>
    <row r="471" spans="1:17" x14ac:dyDescent="0.25">
      <c r="A471" s="11">
        <v>469</v>
      </c>
      <c r="B471" s="13"/>
      <c r="C471" s="6"/>
      <c r="D471" s="6"/>
      <c r="E471" s="6"/>
      <c r="F471" s="6"/>
      <c r="G471" s="13"/>
      <c r="H471" s="13"/>
      <c r="I471" s="13"/>
      <c r="J471" s="13"/>
      <c r="K471" s="13"/>
      <c r="L471" s="13"/>
      <c r="M471" s="46"/>
      <c r="N471" s="14"/>
      <c r="O471" s="16"/>
      <c r="P471" s="16"/>
      <c r="Q471" s="16"/>
    </row>
    <row r="472" spans="1:17" x14ac:dyDescent="0.25">
      <c r="A472" s="11">
        <v>470</v>
      </c>
      <c r="B472" s="13"/>
      <c r="C472" s="6"/>
      <c r="D472" s="6"/>
      <c r="E472" s="6"/>
      <c r="F472" s="6"/>
      <c r="G472" s="13"/>
      <c r="H472" s="13"/>
      <c r="I472" s="13"/>
      <c r="J472" s="13"/>
      <c r="K472" s="13"/>
      <c r="L472" s="13"/>
      <c r="M472" s="46"/>
      <c r="N472" s="14"/>
      <c r="O472" s="16"/>
      <c r="P472" s="16"/>
      <c r="Q472" s="16"/>
    </row>
    <row r="473" spans="1:17" x14ac:dyDescent="0.25">
      <c r="A473" s="11">
        <v>471</v>
      </c>
      <c r="B473" s="13"/>
      <c r="C473" s="6"/>
      <c r="D473" s="6"/>
      <c r="E473" s="6"/>
      <c r="F473" s="6"/>
      <c r="G473" s="13"/>
      <c r="H473" s="13"/>
      <c r="I473" s="13"/>
      <c r="J473" s="13"/>
      <c r="K473" s="13"/>
      <c r="L473" s="13"/>
      <c r="M473" s="46"/>
      <c r="N473" s="14"/>
      <c r="O473" s="16"/>
      <c r="P473" s="16"/>
      <c r="Q473" s="16"/>
    </row>
    <row r="474" spans="1:17" x14ac:dyDescent="0.25">
      <c r="A474" s="11">
        <v>472</v>
      </c>
      <c r="B474" s="13"/>
      <c r="C474" s="6"/>
      <c r="D474" s="6"/>
      <c r="E474" s="6"/>
      <c r="F474" s="6"/>
      <c r="G474" s="13"/>
      <c r="H474" s="13"/>
      <c r="I474" s="13"/>
      <c r="J474" s="13"/>
      <c r="K474" s="13"/>
      <c r="L474" s="13"/>
      <c r="M474" s="46"/>
      <c r="N474" s="14"/>
      <c r="O474" s="16"/>
      <c r="P474" s="16"/>
      <c r="Q474" s="16"/>
    </row>
    <row r="475" spans="1:17" x14ac:dyDescent="0.25">
      <c r="A475" s="11">
        <v>473</v>
      </c>
      <c r="B475" s="13"/>
      <c r="C475" s="6"/>
      <c r="D475" s="6"/>
      <c r="E475" s="6"/>
      <c r="F475" s="6"/>
      <c r="G475" s="13"/>
      <c r="H475" s="13"/>
      <c r="I475" s="13"/>
      <c r="J475" s="13"/>
      <c r="K475" s="13"/>
      <c r="L475" s="13"/>
      <c r="M475" s="46"/>
      <c r="N475" s="14"/>
      <c r="O475" s="16"/>
      <c r="P475" s="16"/>
      <c r="Q475" s="16"/>
    </row>
    <row r="476" spans="1:17" x14ac:dyDescent="0.25">
      <c r="A476" s="11">
        <v>474</v>
      </c>
      <c r="B476" s="13"/>
      <c r="C476" s="6"/>
      <c r="D476" s="6"/>
      <c r="E476" s="6"/>
      <c r="F476" s="6"/>
      <c r="G476" s="13"/>
      <c r="H476" s="13"/>
      <c r="I476" s="13"/>
      <c r="J476" s="13"/>
      <c r="K476" s="13"/>
      <c r="L476" s="13"/>
      <c r="M476" s="46"/>
      <c r="N476" s="14"/>
      <c r="O476" s="16"/>
      <c r="P476" s="16"/>
      <c r="Q476" s="16"/>
    </row>
    <row r="477" spans="1:17" x14ac:dyDescent="0.25">
      <c r="A477" s="11">
        <v>475</v>
      </c>
      <c r="B477" s="13"/>
      <c r="C477" s="6"/>
      <c r="D477" s="6"/>
      <c r="E477" s="6"/>
      <c r="F477" s="6"/>
      <c r="G477" s="13"/>
      <c r="H477" s="13"/>
      <c r="I477" s="13"/>
      <c r="J477" s="13"/>
      <c r="K477" s="13"/>
      <c r="L477" s="13"/>
      <c r="M477" s="46"/>
      <c r="N477" s="14"/>
      <c r="O477" s="16"/>
      <c r="P477" s="16"/>
      <c r="Q477" s="16"/>
    </row>
    <row r="478" spans="1:17" x14ac:dyDescent="0.25">
      <c r="A478" s="11">
        <v>476</v>
      </c>
      <c r="B478" s="13"/>
      <c r="C478" s="6"/>
      <c r="D478" s="6"/>
      <c r="E478" s="6"/>
      <c r="F478" s="6"/>
      <c r="G478" s="13"/>
      <c r="H478" s="13"/>
      <c r="I478" s="13"/>
      <c r="J478" s="13"/>
      <c r="K478" s="13"/>
      <c r="L478" s="13"/>
      <c r="M478" s="46"/>
      <c r="N478" s="14"/>
      <c r="O478" s="16"/>
      <c r="P478" s="16"/>
      <c r="Q478" s="16"/>
    </row>
    <row r="479" spans="1:17" x14ac:dyDescent="0.25">
      <c r="A479" s="11">
        <v>477</v>
      </c>
      <c r="B479" s="13"/>
      <c r="C479" s="6"/>
      <c r="D479" s="6"/>
      <c r="E479" s="6"/>
      <c r="F479" s="6"/>
      <c r="G479" s="13"/>
      <c r="H479" s="13"/>
      <c r="I479" s="13"/>
      <c r="J479" s="13"/>
      <c r="K479" s="13"/>
      <c r="L479" s="13"/>
      <c r="M479" s="46"/>
      <c r="N479" s="14"/>
      <c r="O479" s="16"/>
      <c r="P479" s="16"/>
      <c r="Q479" s="16"/>
    </row>
    <row r="480" spans="1:17" x14ac:dyDescent="0.25">
      <c r="A480" s="11">
        <v>478</v>
      </c>
      <c r="B480" s="13"/>
      <c r="C480" s="6"/>
      <c r="D480" s="6"/>
      <c r="E480" s="6"/>
      <c r="F480" s="6"/>
      <c r="G480" s="13"/>
      <c r="H480" s="13"/>
      <c r="I480" s="13"/>
      <c r="J480" s="13"/>
      <c r="K480" s="13"/>
      <c r="L480" s="13"/>
      <c r="M480" s="46"/>
      <c r="N480" s="14"/>
      <c r="O480" s="16"/>
      <c r="P480" s="16"/>
      <c r="Q480" s="16"/>
    </row>
    <row r="481" spans="1:17" x14ac:dyDescent="0.25">
      <c r="A481" s="11">
        <v>479</v>
      </c>
      <c r="B481" s="13"/>
      <c r="C481" s="6"/>
      <c r="D481" s="6"/>
      <c r="E481" s="6"/>
      <c r="F481" s="6"/>
      <c r="G481" s="13"/>
      <c r="H481" s="13"/>
      <c r="I481" s="13"/>
      <c r="J481" s="13"/>
      <c r="K481" s="13"/>
      <c r="L481" s="13"/>
      <c r="M481" s="46"/>
      <c r="N481" s="14"/>
      <c r="O481" s="16"/>
      <c r="P481" s="16"/>
      <c r="Q481" s="16"/>
    </row>
    <row r="482" spans="1:17" x14ac:dyDescent="0.25">
      <c r="A482" s="11">
        <v>480</v>
      </c>
      <c r="B482" s="13"/>
      <c r="C482" s="6"/>
      <c r="D482" s="6"/>
      <c r="E482" s="6"/>
      <c r="F482" s="6"/>
      <c r="G482" s="13"/>
      <c r="H482" s="13"/>
      <c r="I482" s="13"/>
      <c r="J482" s="13"/>
      <c r="K482" s="13"/>
      <c r="L482" s="13"/>
      <c r="M482" s="46"/>
      <c r="N482" s="14"/>
      <c r="O482" s="16"/>
      <c r="P482" s="16"/>
      <c r="Q482" s="16"/>
    </row>
    <row r="483" spans="1:17" x14ac:dyDescent="0.25">
      <c r="A483" s="11">
        <v>481</v>
      </c>
      <c r="B483" s="13"/>
      <c r="C483" s="6"/>
      <c r="D483" s="6"/>
      <c r="E483" s="6"/>
      <c r="F483" s="6"/>
      <c r="G483" s="13"/>
      <c r="H483" s="13"/>
      <c r="I483" s="13"/>
      <c r="J483" s="13"/>
      <c r="K483" s="13"/>
      <c r="L483" s="13"/>
      <c r="M483" s="46"/>
      <c r="N483" s="14"/>
      <c r="O483" s="16"/>
      <c r="P483" s="16"/>
      <c r="Q483" s="16"/>
    </row>
    <row r="484" spans="1:17" x14ac:dyDescent="0.25">
      <c r="A484" s="11">
        <v>482</v>
      </c>
      <c r="B484" s="13"/>
      <c r="C484" s="6"/>
      <c r="D484" s="6"/>
      <c r="E484" s="6"/>
      <c r="F484" s="6"/>
      <c r="G484" s="13"/>
      <c r="H484" s="13"/>
      <c r="I484" s="13"/>
      <c r="J484" s="13"/>
      <c r="K484" s="13"/>
      <c r="L484" s="13"/>
      <c r="M484" s="46"/>
      <c r="N484" s="14"/>
      <c r="O484" s="16"/>
      <c r="P484" s="16"/>
      <c r="Q484" s="16"/>
    </row>
    <row r="485" spans="1:17" x14ac:dyDescent="0.25">
      <c r="A485" s="11">
        <v>483</v>
      </c>
      <c r="B485" s="13"/>
      <c r="C485" s="6"/>
      <c r="D485" s="6"/>
      <c r="E485" s="6"/>
      <c r="F485" s="6"/>
      <c r="G485" s="13"/>
      <c r="H485" s="13"/>
      <c r="I485" s="13"/>
      <c r="J485" s="13"/>
      <c r="K485" s="13"/>
      <c r="L485" s="13"/>
      <c r="M485" s="46"/>
      <c r="N485" s="14"/>
      <c r="O485" s="16"/>
      <c r="P485" s="16"/>
      <c r="Q485" s="16"/>
    </row>
    <row r="486" spans="1:17" x14ac:dyDescent="0.25">
      <c r="A486" s="11">
        <v>484</v>
      </c>
      <c r="B486" s="13"/>
      <c r="C486" s="6"/>
      <c r="D486" s="6"/>
      <c r="E486" s="6"/>
      <c r="F486" s="6"/>
      <c r="G486" s="13"/>
      <c r="H486" s="13"/>
      <c r="I486" s="13"/>
      <c r="J486" s="13"/>
      <c r="K486" s="13"/>
      <c r="L486" s="13"/>
      <c r="M486" s="46"/>
      <c r="N486" s="14"/>
      <c r="O486" s="16"/>
      <c r="P486" s="16"/>
      <c r="Q486" s="16"/>
    </row>
    <row r="487" spans="1:17" x14ac:dyDescent="0.25">
      <c r="A487" s="11">
        <v>485</v>
      </c>
      <c r="B487" s="13"/>
      <c r="C487" s="6"/>
      <c r="D487" s="6"/>
      <c r="E487" s="6"/>
      <c r="F487" s="6"/>
      <c r="G487" s="13"/>
      <c r="H487" s="13"/>
      <c r="I487" s="13"/>
      <c r="J487" s="13"/>
      <c r="K487" s="13"/>
      <c r="L487" s="13"/>
      <c r="M487" s="46"/>
      <c r="N487" s="14"/>
      <c r="O487" s="16"/>
      <c r="P487" s="16"/>
      <c r="Q487" s="16"/>
    </row>
    <row r="488" spans="1:17" x14ac:dyDescent="0.25">
      <c r="A488" s="11">
        <v>486</v>
      </c>
      <c r="B488" s="13"/>
      <c r="C488" s="6"/>
      <c r="D488" s="6"/>
      <c r="E488" s="6"/>
      <c r="F488" s="6"/>
      <c r="G488" s="13"/>
      <c r="H488" s="13"/>
      <c r="I488" s="13"/>
      <c r="J488" s="13"/>
      <c r="K488" s="13"/>
      <c r="L488" s="13"/>
      <c r="M488" s="46"/>
      <c r="N488" s="14"/>
      <c r="O488" s="16"/>
      <c r="P488" s="16"/>
      <c r="Q488" s="16"/>
    </row>
    <row r="489" spans="1:17" x14ac:dyDescent="0.25">
      <c r="A489" s="11">
        <v>487</v>
      </c>
      <c r="B489" s="13"/>
      <c r="C489" s="6"/>
      <c r="D489" s="6"/>
      <c r="E489" s="6"/>
      <c r="F489" s="6"/>
      <c r="G489" s="13"/>
      <c r="H489" s="13"/>
      <c r="I489" s="13"/>
      <c r="J489" s="13"/>
      <c r="K489" s="13"/>
      <c r="L489" s="13"/>
      <c r="M489" s="46"/>
      <c r="N489" s="14"/>
      <c r="O489" s="16"/>
      <c r="P489" s="16"/>
      <c r="Q489" s="16"/>
    </row>
    <row r="490" spans="1:17" x14ac:dyDescent="0.25">
      <c r="A490" s="11">
        <v>488</v>
      </c>
      <c r="B490" s="13"/>
      <c r="C490" s="6"/>
      <c r="D490" s="6"/>
      <c r="E490" s="6"/>
      <c r="F490" s="6"/>
      <c r="G490" s="13"/>
      <c r="H490" s="13"/>
      <c r="I490" s="13"/>
      <c r="J490" s="13"/>
      <c r="K490" s="13"/>
      <c r="L490" s="13"/>
      <c r="M490" s="46"/>
      <c r="N490" s="14"/>
      <c r="O490" s="16"/>
      <c r="P490" s="16"/>
      <c r="Q490" s="16"/>
    </row>
    <row r="491" spans="1:17" x14ac:dyDescent="0.25">
      <c r="A491" s="11">
        <v>489</v>
      </c>
      <c r="B491" s="13"/>
      <c r="C491" s="6"/>
      <c r="D491" s="6"/>
      <c r="E491" s="6"/>
      <c r="F491" s="6"/>
      <c r="G491" s="13"/>
      <c r="H491" s="13"/>
      <c r="I491" s="13"/>
      <c r="J491" s="13"/>
      <c r="K491" s="13"/>
      <c r="L491" s="13"/>
      <c r="M491" s="46"/>
      <c r="N491" s="14"/>
      <c r="O491" s="16"/>
      <c r="P491" s="16"/>
      <c r="Q491" s="16"/>
    </row>
    <row r="492" spans="1:17" x14ac:dyDescent="0.25">
      <c r="A492" s="11">
        <v>490</v>
      </c>
      <c r="B492" s="13"/>
      <c r="C492" s="6"/>
      <c r="D492" s="6"/>
      <c r="E492" s="6"/>
      <c r="F492" s="6"/>
      <c r="G492" s="13"/>
      <c r="H492" s="13"/>
      <c r="I492" s="13"/>
      <c r="J492" s="13"/>
      <c r="K492" s="13"/>
      <c r="L492" s="13"/>
      <c r="M492" s="46"/>
      <c r="N492" s="14"/>
      <c r="O492" s="16"/>
      <c r="P492" s="16"/>
      <c r="Q492" s="16"/>
    </row>
    <row r="493" spans="1:17" x14ac:dyDescent="0.25">
      <c r="A493" s="11">
        <v>491</v>
      </c>
      <c r="B493" s="13"/>
      <c r="C493" s="6"/>
      <c r="D493" s="6"/>
      <c r="E493" s="6"/>
      <c r="F493" s="6"/>
      <c r="G493" s="13"/>
      <c r="H493" s="13"/>
      <c r="I493" s="13"/>
      <c r="J493" s="13"/>
      <c r="K493" s="13"/>
      <c r="L493" s="13"/>
      <c r="M493" s="46"/>
      <c r="N493" s="14"/>
      <c r="O493" s="16"/>
      <c r="P493" s="16"/>
      <c r="Q493" s="16"/>
    </row>
    <row r="494" spans="1:17" x14ac:dyDescent="0.25">
      <c r="A494" s="11">
        <v>492</v>
      </c>
      <c r="B494" s="13"/>
      <c r="C494" s="6"/>
      <c r="D494" s="6"/>
      <c r="E494" s="6"/>
      <c r="F494" s="6"/>
      <c r="G494" s="13"/>
      <c r="H494" s="13"/>
      <c r="I494" s="13"/>
      <c r="J494" s="13"/>
      <c r="K494" s="13"/>
      <c r="L494" s="13"/>
      <c r="M494" s="46"/>
      <c r="N494" s="14"/>
      <c r="O494" s="16"/>
      <c r="P494" s="16"/>
      <c r="Q494" s="16"/>
    </row>
    <row r="495" spans="1:17" x14ac:dyDescent="0.25">
      <c r="A495" s="11">
        <v>493</v>
      </c>
      <c r="B495" s="13"/>
      <c r="C495" s="6"/>
      <c r="D495" s="6"/>
      <c r="E495" s="6"/>
      <c r="F495" s="6"/>
      <c r="G495" s="13"/>
      <c r="H495" s="13"/>
      <c r="I495" s="13"/>
      <c r="J495" s="13"/>
      <c r="K495" s="13"/>
      <c r="L495" s="13"/>
      <c r="M495" s="46"/>
      <c r="N495" s="14"/>
      <c r="O495" s="16"/>
      <c r="P495" s="16"/>
      <c r="Q495" s="16"/>
    </row>
    <row r="496" spans="1:17" x14ac:dyDescent="0.25">
      <c r="A496" s="11">
        <v>494</v>
      </c>
      <c r="B496" s="13"/>
      <c r="C496" s="6"/>
      <c r="D496" s="6"/>
      <c r="E496" s="6"/>
      <c r="F496" s="6"/>
      <c r="G496" s="13"/>
      <c r="H496" s="13"/>
      <c r="I496" s="13"/>
      <c r="J496" s="13"/>
      <c r="K496" s="13"/>
      <c r="L496" s="13"/>
      <c r="M496" s="46"/>
      <c r="N496" s="14"/>
      <c r="O496" s="16"/>
      <c r="P496" s="16"/>
      <c r="Q496" s="16"/>
    </row>
    <row r="497" spans="1:17" x14ac:dyDescent="0.25">
      <c r="A497" s="11">
        <v>495</v>
      </c>
      <c r="B497" s="13"/>
      <c r="C497" s="6"/>
      <c r="D497" s="6"/>
      <c r="E497" s="6"/>
      <c r="F497" s="6"/>
      <c r="G497" s="13"/>
      <c r="H497" s="13"/>
      <c r="I497" s="13"/>
      <c r="J497" s="13"/>
      <c r="K497" s="13"/>
      <c r="L497" s="13"/>
      <c r="M497" s="46"/>
      <c r="N497" s="14"/>
      <c r="O497" s="16"/>
      <c r="P497" s="16"/>
      <c r="Q497" s="16"/>
    </row>
    <row r="498" spans="1:17" x14ac:dyDescent="0.25">
      <c r="A498" s="11">
        <v>496</v>
      </c>
      <c r="B498" s="13"/>
      <c r="C498" s="6"/>
      <c r="D498" s="6"/>
      <c r="E498" s="6"/>
      <c r="F498" s="6"/>
      <c r="G498" s="13"/>
      <c r="H498" s="13"/>
      <c r="I498" s="13"/>
      <c r="J498" s="13"/>
      <c r="K498" s="13"/>
      <c r="L498" s="13"/>
      <c r="M498" s="46"/>
      <c r="N498" s="14"/>
      <c r="O498" s="16"/>
      <c r="P498" s="16"/>
      <c r="Q498" s="16"/>
    </row>
    <row r="499" spans="1:17" x14ac:dyDescent="0.25">
      <c r="A499" s="11">
        <v>497</v>
      </c>
      <c r="B499" s="13"/>
      <c r="C499" s="6"/>
      <c r="D499" s="6"/>
      <c r="E499" s="6"/>
      <c r="F499" s="6"/>
      <c r="G499" s="13"/>
      <c r="H499" s="13"/>
      <c r="I499" s="13"/>
      <c r="J499" s="13"/>
      <c r="K499" s="13"/>
      <c r="L499" s="13"/>
      <c r="M499" s="46"/>
      <c r="N499" s="14"/>
      <c r="O499" s="16"/>
      <c r="P499" s="16"/>
      <c r="Q499" s="16"/>
    </row>
    <row r="500" spans="1:17" x14ac:dyDescent="0.25">
      <c r="A500" s="11">
        <v>498</v>
      </c>
      <c r="B500" s="13"/>
      <c r="C500" s="6"/>
      <c r="D500" s="6"/>
      <c r="E500" s="6"/>
      <c r="F500" s="6"/>
      <c r="G500" s="13"/>
      <c r="H500" s="13"/>
      <c r="I500" s="13"/>
      <c r="J500" s="13"/>
      <c r="K500" s="13"/>
      <c r="L500" s="13"/>
      <c r="M500" s="46"/>
      <c r="N500" s="14"/>
      <c r="O500" s="16"/>
      <c r="P500" s="16"/>
      <c r="Q500" s="16"/>
    </row>
    <row r="501" spans="1:17" x14ac:dyDescent="0.25">
      <c r="A501" s="11">
        <v>499</v>
      </c>
      <c r="B501" s="13"/>
      <c r="C501" s="6"/>
      <c r="D501" s="6"/>
      <c r="E501" s="6"/>
      <c r="F501" s="6"/>
      <c r="G501" s="13"/>
      <c r="H501" s="13"/>
      <c r="I501" s="13"/>
      <c r="J501" s="13"/>
      <c r="K501" s="13"/>
      <c r="L501" s="13"/>
      <c r="M501" s="46"/>
      <c r="N501" s="14"/>
      <c r="O501" s="16"/>
      <c r="P501" s="16"/>
      <c r="Q501" s="16"/>
    </row>
    <row r="502" spans="1:17" x14ac:dyDescent="0.25">
      <c r="A502" s="11">
        <v>500</v>
      </c>
      <c r="B502" s="13"/>
      <c r="C502" s="6"/>
      <c r="D502" s="6"/>
      <c r="E502" s="6"/>
      <c r="F502" s="6"/>
      <c r="G502" s="13"/>
      <c r="H502" s="13"/>
      <c r="I502" s="13"/>
      <c r="J502" s="13"/>
      <c r="K502" s="13"/>
      <c r="L502" s="13"/>
      <c r="M502" s="46"/>
      <c r="N502" s="14"/>
      <c r="O502" s="16"/>
      <c r="P502" s="16"/>
      <c r="Q502" s="16"/>
    </row>
    <row r="503" spans="1:17" x14ac:dyDescent="0.25">
      <c r="A503" s="11">
        <v>501</v>
      </c>
      <c r="B503" s="13"/>
      <c r="C503" s="6"/>
      <c r="D503" s="6"/>
      <c r="E503" s="6"/>
      <c r="F503" s="6"/>
      <c r="G503" s="13"/>
      <c r="H503" s="13"/>
      <c r="I503" s="13"/>
      <c r="J503" s="13"/>
      <c r="K503" s="13"/>
      <c r="L503" s="13"/>
      <c r="M503" s="46"/>
      <c r="N503" s="14"/>
      <c r="O503" s="16"/>
      <c r="P503" s="16"/>
      <c r="Q503" s="16"/>
    </row>
    <row r="504" spans="1:17" x14ac:dyDescent="0.25">
      <c r="A504" s="11">
        <v>502</v>
      </c>
      <c r="B504" s="13"/>
      <c r="C504" s="6"/>
      <c r="D504" s="6"/>
      <c r="E504" s="6"/>
      <c r="F504" s="6"/>
      <c r="G504" s="13"/>
      <c r="H504" s="13"/>
      <c r="I504" s="13"/>
      <c r="J504" s="13"/>
      <c r="K504" s="13"/>
      <c r="L504" s="13"/>
      <c r="M504" s="46"/>
      <c r="N504" s="14"/>
      <c r="O504" s="16"/>
      <c r="P504" s="16"/>
      <c r="Q504" s="16"/>
    </row>
    <row r="505" spans="1:17" x14ac:dyDescent="0.25">
      <c r="A505" s="11">
        <v>503</v>
      </c>
      <c r="B505" s="13"/>
      <c r="C505" s="6"/>
      <c r="D505" s="6"/>
      <c r="E505" s="6"/>
      <c r="F505" s="6"/>
      <c r="G505" s="13"/>
      <c r="H505" s="13"/>
      <c r="I505" s="13"/>
      <c r="J505" s="13"/>
      <c r="K505" s="13"/>
      <c r="L505" s="13"/>
      <c r="M505" s="46"/>
      <c r="N505" s="14"/>
      <c r="O505" s="16"/>
      <c r="P505" s="16"/>
      <c r="Q505" s="16"/>
    </row>
    <row r="506" spans="1:17" x14ac:dyDescent="0.25">
      <c r="A506" s="11">
        <v>504</v>
      </c>
      <c r="B506" s="13"/>
      <c r="C506" s="6"/>
      <c r="D506" s="6"/>
      <c r="E506" s="6"/>
      <c r="F506" s="6"/>
      <c r="G506" s="13"/>
      <c r="H506" s="13"/>
      <c r="I506" s="13"/>
      <c r="J506" s="13"/>
      <c r="K506" s="13"/>
      <c r="L506" s="13"/>
      <c r="M506" s="46"/>
      <c r="N506" s="14"/>
      <c r="O506" s="16"/>
      <c r="P506" s="16"/>
      <c r="Q506" s="16"/>
    </row>
    <row r="507" spans="1:17" x14ac:dyDescent="0.25">
      <c r="A507" s="11">
        <v>505</v>
      </c>
      <c r="B507" s="13"/>
      <c r="C507" s="6"/>
      <c r="D507" s="6"/>
      <c r="E507" s="6"/>
      <c r="F507" s="6"/>
      <c r="G507" s="13"/>
      <c r="H507" s="13"/>
      <c r="I507" s="13"/>
      <c r="J507" s="13"/>
      <c r="K507" s="13"/>
      <c r="L507" s="13"/>
      <c r="M507" s="46"/>
      <c r="N507" s="14"/>
      <c r="O507" s="16"/>
      <c r="P507" s="16"/>
      <c r="Q507" s="16"/>
    </row>
    <row r="508" spans="1:17" x14ac:dyDescent="0.25">
      <c r="A508" s="11">
        <v>506</v>
      </c>
      <c r="B508" s="13"/>
      <c r="C508" s="6"/>
      <c r="D508" s="6"/>
      <c r="E508" s="6"/>
      <c r="F508" s="6"/>
      <c r="G508" s="13"/>
      <c r="H508" s="13"/>
      <c r="I508" s="13"/>
      <c r="J508" s="13"/>
      <c r="K508" s="13"/>
      <c r="L508" s="13"/>
      <c r="M508" s="46"/>
      <c r="N508" s="14"/>
      <c r="O508" s="16"/>
      <c r="P508" s="16"/>
      <c r="Q508" s="16"/>
    </row>
    <row r="509" spans="1:17" x14ac:dyDescent="0.25">
      <c r="A509" s="11">
        <v>507</v>
      </c>
      <c r="B509" s="13"/>
      <c r="C509" s="6"/>
      <c r="D509" s="6"/>
      <c r="E509" s="6"/>
      <c r="F509" s="6"/>
      <c r="G509" s="13"/>
      <c r="H509" s="13"/>
      <c r="I509" s="13"/>
      <c r="J509" s="13"/>
      <c r="K509" s="13"/>
      <c r="L509" s="13"/>
      <c r="M509" s="46"/>
      <c r="N509" s="14"/>
      <c r="O509" s="16"/>
      <c r="P509" s="16"/>
      <c r="Q509" s="16"/>
    </row>
    <row r="510" spans="1:17" x14ac:dyDescent="0.25">
      <c r="A510" s="11">
        <v>508</v>
      </c>
      <c r="B510" s="13"/>
      <c r="C510" s="6"/>
      <c r="D510" s="6"/>
      <c r="E510" s="6"/>
      <c r="F510" s="6"/>
      <c r="G510" s="13"/>
      <c r="H510" s="13"/>
      <c r="I510" s="13"/>
      <c r="J510" s="13"/>
      <c r="K510" s="13"/>
      <c r="L510" s="13"/>
      <c r="M510" s="46"/>
      <c r="N510" s="14"/>
      <c r="O510" s="16"/>
      <c r="P510" s="16"/>
      <c r="Q510" s="16"/>
    </row>
    <row r="511" spans="1:17" x14ac:dyDescent="0.25">
      <c r="A511" s="11">
        <v>509</v>
      </c>
      <c r="B511" s="13"/>
      <c r="C511" s="6"/>
      <c r="D511" s="6"/>
      <c r="E511" s="6"/>
      <c r="F511" s="6"/>
      <c r="G511" s="13"/>
      <c r="H511" s="13"/>
      <c r="I511" s="13"/>
      <c r="J511" s="13"/>
      <c r="K511" s="13"/>
      <c r="L511" s="13"/>
      <c r="M511" s="46"/>
      <c r="N511" s="14"/>
      <c r="O511" s="16"/>
      <c r="P511" s="16"/>
      <c r="Q511" s="16"/>
    </row>
    <row r="512" spans="1:17" x14ac:dyDescent="0.25">
      <c r="A512" s="11">
        <v>510</v>
      </c>
      <c r="B512" s="13"/>
      <c r="C512" s="6"/>
      <c r="D512" s="6"/>
      <c r="E512" s="6"/>
      <c r="F512" s="6"/>
      <c r="G512" s="13"/>
      <c r="H512" s="13"/>
      <c r="I512" s="13"/>
      <c r="J512" s="13"/>
      <c r="K512" s="13"/>
      <c r="L512" s="13"/>
      <c r="M512" s="46"/>
      <c r="N512" s="14"/>
      <c r="O512" s="16"/>
      <c r="P512" s="16"/>
      <c r="Q512" s="16"/>
    </row>
    <row r="513" spans="1:17" x14ac:dyDescent="0.25">
      <c r="A513" s="11">
        <v>511</v>
      </c>
      <c r="B513" s="13"/>
      <c r="C513" s="6"/>
      <c r="D513" s="6"/>
      <c r="E513" s="6"/>
      <c r="F513" s="6"/>
      <c r="G513" s="13"/>
      <c r="H513" s="13"/>
      <c r="I513" s="13"/>
      <c r="J513" s="13"/>
      <c r="K513" s="13"/>
      <c r="L513" s="13"/>
      <c r="M513" s="46"/>
      <c r="N513" s="14"/>
      <c r="O513" s="16"/>
      <c r="P513" s="16"/>
      <c r="Q513" s="16"/>
    </row>
    <row r="514" spans="1:17" x14ac:dyDescent="0.25">
      <c r="A514" s="11">
        <v>512</v>
      </c>
      <c r="B514" s="13"/>
      <c r="C514" s="6"/>
      <c r="D514" s="6"/>
      <c r="E514" s="6"/>
      <c r="F514" s="6"/>
      <c r="G514" s="13"/>
      <c r="H514" s="13"/>
      <c r="I514" s="13"/>
      <c r="J514" s="13"/>
      <c r="K514" s="13"/>
      <c r="L514" s="13"/>
      <c r="M514" s="46"/>
      <c r="N514" s="14"/>
      <c r="O514" s="16"/>
      <c r="P514" s="16"/>
      <c r="Q514" s="16"/>
    </row>
    <row r="515" spans="1:17" x14ac:dyDescent="0.25">
      <c r="A515" s="11">
        <v>513</v>
      </c>
      <c r="B515" s="13"/>
      <c r="C515" s="6"/>
      <c r="D515" s="6"/>
      <c r="E515" s="6"/>
      <c r="F515" s="6"/>
      <c r="G515" s="13"/>
      <c r="H515" s="13"/>
      <c r="I515" s="13"/>
      <c r="J515" s="13"/>
      <c r="K515" s="13"/>
      <c r="L515" s="13"/>
      <c r="M515" s="46"/>
      <c r="N515" s="14"/>
      <c r="O515" s="16"/>
      <c r="P515" s="16"/>
      <c r="Q515" s="16"/>
    </row>
    <row r="516" spans="1:17" x14ac:dyDescent="0.25">
      <c r="A516" s="11">
        <v>514</v>
      </c>
      <c r="B516" s="13"/>
      <c r="C516" s="6"/>
      <c r="D516" s="6"/>
      <c r="E516" s="6"/>
      <c r="F516" s="6"/>
      <c r="G516" s="13"/>
      <c r="H516" s="13"/>
      <c r="I516" s="13"/>
      <c r="J516" s="13"/>
      <c r="K516" s="13"/>
      <c r="L516" s="13"/>
      <c r="M516" s="46"/>
      <c r="N516" s="14"/>
      <c r="O516" s="16"/>
      <c r="P516" s="16"/>
      <c r="Q516" s="16"/>
    </row>
    <row r="517" spans="1:17" x14ac:dyDescent="0.25">
      <c r="A517" s="11">
        <v>515</v>
      </c>
      <c r="B517" s="13"/>
      <c r="C517" s="6"/>
      <c r="D517" s="6"/>
      <c r="E517" s="6"/>
      <c r="F517" s="6"/>
      <c r="G517" s="13"/>
      <c r="H517" s="13"/>
      <c r="I517" s="13"/>
      <c r="J517" s="13"/>
      <c r="K517" s="13"/>
      <c r="L517" s="13"/>
      <c r="M517" s="46"/>
      <c r="N517" s="14"/>
      <c r="O517" s="16"/>
      <c r="P517" s="16"/>
      <c r="Q517" s="16"/>
    </row>
    <row r="518" spans="1:17" x14ac:dyDescent="0.25">
      <c r="A518" s="11">
        <v>516</v>
      </c>
      <c r="B518" s="13"/>
      <c r="C518" s="6"/>
      <c r="D518" s="6"/>
      <c r="E518" s="6"/>
      <c r="F518" s="6"/>
      <c r="G518" s="13"/>
      <c r="H518" s="13"/>
      <c r="I518" s="13"/>
      <c r="J518" s="13"/>
      <c r="K518" s="13"/>
      <c r="L518" s="13"/>
      <c r="M518" s="46"/>
      <c r="N518" s="14"/>
      <c r="O518" s="16"/>
      <c r="P518" s="16"/>
      <c r="Q518" s="16"/>
    </row>
    <row r="519" spans="1:17" x14ac:dyDescent="0.25">
      <c r="A519" s="11">
        <v>517</v>
      </c>
      <c r="B519" s="13"/>
      <c r="C519" s="6"/>
      <c r="D519" s="6"/>
      <c r="E519" s="6"/>
      <c r="F519" s="6"/>
      <c r="G519" s="13"/>
      <c r="H519" s="13"/>
      <c r="I519" s="13"/>
      <c r="J519" s="13"/>
      <c r="K519" s="13"/>
      <c r="L519" s="13"/>
      <c r="M519" s="46"/>
      <c r="N519" s="14"/>
      <c r="O519" s="16"/>
      <c r="P519" s="16"/>
      <c r="Q519" s="16"/>
    </row>
    <row r="520" spans="1:17" x14ac:dyDescent="0.25">
      <c r="A520" s="11">
        <v>518</v>
      </c>
      <c r="B520" s="13"/>
      <c r="C520" s="6"/>
      <c r="D520" s="6"/>
      <c r="E520" s="6"/>
      <c r="F520" s="6"/>
      <c r="G520" s="13"/>
      <c r="H520" s="13"/>
      <c r="I520" s="13"/>
      <c r="J520" s="13"/>
      <c r="K520" s="13"/>
      <c r="L520" s="13"/>
      <c r="M520" s="46"/>
      <c r="N520" s="14"/>
      <c r="O520" s="16"/>
      <c r="P520" s="16"/>
      <c r="Q520" s="16"/>
    </row>
    <row r="521" spans="1:17" x14ac:dyDescent="0.25">
      <c r="A521" s="11">
        <v>519</v>
      </c>
      <c r="B521" s="13"/>
      <c r="C521" s="6"/>
      <c r="D521" s="6"/>
      <c r="E521" s="6"/>
      <c r="F521" s="6"/>
      <c r="G521" s="13"/>
      <c r="H521" s="13"/>
      <c r="I521" s="13"/>
      <c r="J521" s="13"/>
      <c r="K521" s="13"/>
      <c r="L521" s="13"/>
      <c r="M521" s="46"/>
      <c r="N521" s="14"/>
      <c r="O521" s="16"/>
      <c r="P521" s="16"/>
      <c r="Q521" s="16"/>
    </row>
    <row r="522" spans="1:17" x14ac:dyDescent="0.25">
      <c r="A522" s="11">
        <v>520</v>
      </c>
      <c r="B522" s="13"/>
      <c r="C522" s="6"/>
      <c r="D522" s="6"/>
      <c r="E522" s="6"/>
      <c r="F522" s="6"/>
      <c r="G522" s="13"/>
      <c r="H522" s="13"/>
      <c r="I522" s="13"/>
      <c r="J522" s="13"/>
      <c r="K522" s="13"/>
      <c r="L522" s="13"/>
      <c r="M522" s="46"/>
      <c r="N522" s="14"/>
      <c r="O522" s="16"/>
      <c r="P522" s="16"/>
      <c r="Q522" s="16"/>
    </row>
    <row r="523" spans="1:17" x14ac:dyDescent="0.25">
      <c r="A523" s="11">
        <v>521</v>
      </c>
      <c r="B523" s="13"/>
      <c r="C523" s="6"/>
      <c r="D523" s="6"/>
      <c r="E523" s="6"/>
      <c r="F523" s="6"/>
      <c r="G523" s="13"/>
      <c r="H523" s="13"/>
      <c r="I523" s="13"/>
      <c r="J523" s="13"/>
      <c r="K523" s="13"/>
      <c r="L523" s="13"/>
      <c r="M523" s="46"/>
      <c r="N523" s="14"/>
      <c r="O523" s="16"/>
      <c r="P523" s="16"/>
      <c r="Q523" s="16"/>
    </row>
    <row r="524" spans="1:17" x14ac:dyDescent="0.25">
      <c r="A524" s="11">
        <v>522</v>
      </c>
      <c r="B524" s="13"/>
      <c r="C524" s="6"/>
      <c r="D524" s="6"/>
      <c r="E524" s="6"/>
      <c r="F524" s="6"/>
      <c r="G524" s="13"/>
      <c r="H524" s="13"/>
      <c r="I524" s="13"/>
      <c r="J524" s="13"/>
      <c r="K524" s="13"/>
      <c r="L524" s="13"/>
      <c r="M524" s="46"/>
      <c r="N524" s="14"/>
      <c r="O524" s="16"/>
      <c r="P524" s="16"/>
      <c r="Q524" s="16"/>
    </row>
    <row r="525" spans="1:17" x14ac:dyDescent="0.25">
      <c r="A525" s="11">
        <v>523</v>
      </c>
      <c r="B525" s="13"/>
      <c r="C525" s="6"/>
      <c r="D525" s="6"/>
      <c r="E525" s="6"/>
      <c r="F525" s="6"/>
      <c r="G525" s="13"/>
      <c r="H525" s="13"/>
      <c r="I525" s="13"/>
      <c r="J525" s="13"/>
      <c r="K525" s="13"/>
      <c r="L525" s="13"/>
      <c r="M525" s="46"/>
      <c r="N525" s="14"/>
      <c r="O525" s="16"/>
      <c r="P525" s="16"/>
      <c r="Q525" s="16"/>
    </row>
    <row r="526" spans="1:17" x14ac:dyDescent="0.25">
      <c r="A526" s="11">
        <v>524</v>
      </c>
      <c r="B526" s="13"/>
      <c r="C526" s="6"/>
      <c r="D526" s="6"/>
      <c r="E526" s="6"/>
      <c r="F526" s="6"/>
      <c r="G526" s="13"/>
      <c r="H526" s="13"/>
      <c r="I526" s="13"/>
      <c r="J526" s="13"/>
      <c r="K526" s="13"/>
      <c r="L526" s="13"/>
      <c r="M526" s="46"/>
      <c r="N526" s="14"/>
      <c r="O526" s="16"/>
      <c r="P526" s="16"/>
      <c r="Q526" s="16"/>
    </row>
    <row r="527" spans="1:17" x14ac:dyDescent="0.25">
      <c r="A527" s="11">
        <v>525</v>
      </c>
      <c r="B527" s="13"/>
      <c r="C527" s="6"/>
      <c r="D527" s="6"/>
      <c r="E527" s="6"/>
      <c r="F527" s="6"/>
      <c r="G527" s="13"/>
      <c r="H527" s="13"/>
      <c r="I527" s="13"/>
      <c r="J527" s="13"/>
      <c r="K527" s="13"/>
      <c r="L527" s="13"/>
      <c r="M527" s="46"/>
      <c r="N527" s="14"/>
      <c r="O527" s="16"/>
      <c r="P527" s="16"/>
      <c r="Q527" s="16"/>
    </row>
    <row r="528" spans="1:17" x14ac:dyDescent="0.25">
      <c r="A528" s="11">
        <v>526</v>
      </c>
      <c r="B528" s="13"/>
      <c r="C528" s="6"/>
      <c r="D528" s="6"/>
      <c r="E528" s="6"/>
      <c r="F528" s="6"/>
      <c r="G528" s="13"/>
      <c r="H528" s="13"/>
      <c r="I528" s="13"/>
      <c r="J528" s="13"/>
      <c r="K528" s="13"/>
      <c r="L528" s="13"/>
      <c r="M528" s="46"/>
      <c r="N528" s="14"/>
      <c r="O528" s="16"/>
      <c r="P528" s="16"/>
      <c r="Q528" s="16"/>
    </row>
    <row r="529" spans="1:17" x14ac:dyDescent="0.25">
      <c r="A529" s="11">
        <v>527</v>
      </c>
      <c r="B529" s="13"/>
      <c r="C529" s="6"/>
      <c r="D529" s="6"/>
      <c r="E529" s="6"/>
      <c r="F529" s="6"/>
      <c r="G529" s="13"/>
      <c r="H529" s="13"/>
      <c r="I529" s="13"/>
      <c r="J529" s="13"/>
      <c r="K529" s="13"/>
      <c r="L529" s="13"/>
      <c r="M529" s="46"/>
      <c r="N529" s="14"/>
      <c r="O529" s="16"/>
      <c r="P529" s="16"/>
      <c r="Q529" s="16"/>
    </row>
    <row r="530" spans="1:17" x14ac:dyDescent="0.25">
      <c r="A530" s="11">
        <v>528</v>
      </c>
      <c r="B530" s="13"/>
      <c r="C530" s="6"/>
      <c r="D530" s="6"/>
      <c r="E530" s="6"/>
      <c r="F530" s="6"/>
      <c r="G530" s="13"/>
      <c r="H530" s="13"/>
      <c r="I530" s="13"/>
      <c r="J530" s="13"/>
      <c r="K530" s="13"/>
      <c r="L530" s="13"/>
      <c r="M530" s="46"/>
      <c r="N530" s="14"/>
      <c r="O530" s="16"/>
      <c r="P530" s="16"/>
      <c r="Q530" s="16"/>
    </row>
    <row r="531" spans="1:17" x14ac:dyDescent="0.25">
      <c r="A531" s="11">
        <v>529</v>
      </c>
      <c r="B531" s="13"/>
      <c r="C531" s="6"/>
      <c r="D531" s="6"/>
      <c r="E531" s="6"/>
      <c r="F531" s="6"/>
      <c r="G531" s="13"/>
      <c r="H531" s="13"/>
      <c r="I531" s="13"/>
      <c r="J531" s="13"/>
      <c r="K531" s="13"/>
      <c r="L531" s="13"/>
      <c r="M531" s="46"/>
      <c r="N531" s="14"/>
      <c r="O531" s="16"/>
      <c r="P531" s="16"/>
      <c r="Q531" s="16"/>
    </row>
    <row r="532" spans="1:17" x14ac:dyDescent="0.25">
      <c r="A532" s="11">
        <v>530</v>
      </c>
      <c r="B532" s="13"/>
      <c r="C532" s="6"/>
      <c r="D532" s="6"/>
      <c r="E532" s="6"/>
      <c r="F532" s="6"/>
      <c r="G532" s="13"/>
      <c r="H532" s="13"/>
      <c r="I532" s="13"/>
      <c r="J532" s="13"/>
      <c r="K532" s="13"/>
      <c r="L532" s="13"/>
      <c r="M532" s="46"/>
      <c r="N532" s="14"/>
      <c r="O532" s="16"/>
      <c r="P532" s="16"/>
      <c r="Q532" s="16"/>
    </row>
    <row r="533" spans="1:17" x14ac:dyDescent="0.25">
      <c r="A533" s="11">
        <v>531</v>
      </c>
      <c r="B533" s="13"/>
      <c r="C533" s="6"/>
      <c r="D533" s="6"/>
      <c r="E533" s="6"/>
      <c r="F533" s="6"/>
      <c r="G533" s="13"/>
      <c r="H533" s="13"/>
      <c r="I533" s="13"/>
      <c r="J533" s="13"/>
      <c r="K533" s="13"/>
      <c r="L533" s="13"/>
      <c r="M533" s="46"/>
      <c r="N533" s="14"/>
      <c r="O533" s="16"/>
      <c r="P533" s="16"/>
      <c r="Q533" s="16"/>
    </row>
    <row r="534" spans="1:17" x14ac:dyDescent="0.25">
      <c r="A534" s="11">
        <v>532</v>
      </c>
      <c r="B534" s="13"/>
      <c r="C534" s="6"/>
      <c r="D534" s="6"/>
      <c r="E534" s="6"/>
      <c r="F534" s="6"/>
      <c r="G534" s="13"/>
      <c r="H534" s="13"/>
      <c r="I534" s="13"/>
      <c r="J534" s="13"/>
      <c r="K534" s="13"/>
      <c r="L534" s="13"/>
      <c r="M534" s="46"/>
      <c r="N534" s="14"/>
      <c r="O534" s="16"/>
      <c r="P534" s="16"/>
      <c r="Q534" s="16"/>
    </row>
    <row r="535" spans="1:17" x14ac:dyDescent="0.25">
      <c r="A535" s="11">
        <v>533</v>
      </c>
      <c r="B535" s="13"/>
      <c r="C535" s="6"/>
      <c r="D535" s="6"/>
      <c r="E535" s="6"/>
      <c r="F535" s="6"/>
      <c r="G535" s="13"/>
      <c r="H535" s="13"/>
      <c r="I535" s="13"/>
      <c r="J535" s="13"/>
      <c r="K535" s="13"/>
      <c r="L535" s="13"/>
      <c r="M535" s="46"/>
      <c r="N535" s="14"/>
      <c r="O535" s="16"/>
      <c r="P535" s="16"/>
      <c r="Q535" s="16"/>
    </row>
    <row r="536" spans="1:17" x14ac:dyDescent="0.25">
      <c r="A536" s="11">
        <v>534</v>
      </c>
      <c r="B536" s="13"/>
      <c r="C536" s="6"/>
      <c r="D536" s="6"/>
      <c r="E536" s="6"/>
      <c r="F536" s="6"/>
      <c r="G536" s="13"/>
      <c r="H536" s="13"/>
      <c r="I536" s="13"/>
      <c r="J536" s="13"/>
      <c r="K536" s="13"/>
      <c r="L536" s="13"/>
      <c r="M536" s="46"/>
      <c r="N536" s="14"/>
      <c r="O536" s="16"/>
      <c r="P536" s="16"/>
      <c r="Q536" s="16"/>
    </row>
    <row r="537" spans="1:17" x14ac:dyDescent="0.25">
      <c r="A537" s="11">
        <v>535</v>
      </c>
      <c r="B537" s="13"/>
      <c r="C537" s="6"/>
      <c r="D537" s="6"/>
      <c r="E537" s="6"/>
      <c r="F537" s="6"/>
      <c r="G537" s="13"/>
      <c r="H537" s="13"/>
      <c r="I537" s="13"/>
      <c r="J537" s="13"/>
      <c r="K537" s="13"/>
      <c r="L537" s="13"/>
      <c r="M537" s="46"/>
      <c r="N537" s="14"/>
      <c r="O537" s="16"/>
      <c r="P537" s="16"/>
      <c r="Q537" s="16"/>
    </row>
    <row r="538" spans="1:17" x14ac:dyDescent="0.25">
      <c r="A538" s="11">
        <v>536</v>
      </c>
      <c r="B538" s="13"/>
      <c r="C538" s="6"/>
      <c r="D538" s="6"/>
      <c r="E538" s="6"/>
      <c r="F538" s="6"/>
      <c r="G538" s="13"/>
      <c r="H538" s="13"/>
      <c r="I538" s="13"/>
      <c r="J538" s="13"/>
      <c r="K538" s="13"/>
      <c r="L538" s="13"/>
      <c r="M538" s="46"/>
      <c r="N538" s="14"/>
      <c r="O538" s="16"/>
      <c r="P538" s="16"/>
      <c r="Q538" s="16"/>
    </row>
    <row r="539" spans="1:17" x14ac:dyDescent="0.25">
      <c r="A539" s="11">
        <v>537</v>
      </c>
      <c r="B539" s="13"/>
      <c r="C539" s="6"/>
      <c r="D539" s="6"/>
      <c r="E539" s="6"/>
      <c r="F539" s="6"/>
      <c r="G539" s="13"/>
      <c r="H539" s="13"/>
      <c r="I539" s="13"/>
      <c r="J539" s="13"/>
      <c r="K539" s="13"/>
      <c r="L539" s="13"/>
      <c r="M539" s="46"/>
      <c r="N539" s="14"/>
      <c r="O539" s="16"/>
      <c r="P539" s="16"/>
      <c r="Q539" s="16"/>
    </row>
    <row r="540" spans="1:17" x14ac:dyDescent="0.25">
      <c r="A540" s="11">
        <v>538</v>
      </c>
      <c r="B540" s="13"/>
      <c r="C540" s="6"/>
      <c r="D540" s="6"/>
      <c r="E540" s="6"/>
      <c r="F540" s="6"/>
      <c r="G540" s="13"/>
      <c r="H540" s="13"/>
      <c r="I540" s="13"/>
      <c r="J540" s="13"/>
      <c r="K540" s="13"/>
      <c r="L540" s="13"/>
      <c r="M540" s="46"/>
      <c r="N540" s="14"/>
      <c r="O540" s="16"/>
      <c r="P540" s="16"/>
      <c r="Q540" s="16"/>
    </row>
    <row r="541" spans="1:17" x14ac:dyDescent="0.25">
      <c r="A541" s="11">
        <v>539</v>
      </c>
      <c r="B541" s="13"/>
      <c r="C541" s="6"/>
      <c r="D541" s="6"/>
      <c r="E541" s="6"/>
      <c r="F541" s="6"/>
      <c r="G541" s="13"/>
      <c r="H541" s="13"/>
      <c r="I541" s="13"/>
      <c r="J541" s="13"/>
      <c r="K541" s="13"/>
      <c r="L541" s="13"/>
      <c r="M541" s="46"/>
      <c r="N541" s="14"/>
      <c r="O541" s="16"/>
      <c r="P541" s="16"/>
      <c r="Q541" s="16"/>
    </row>
    <row r="542" spans="1:17" x14ac:dyDescent="0.25">
      <c r="A542" s="11">
        <v>540</v>
      </c>
      <c r="B542" s="13"/>
      <c r="C542" s="6"/>
      <c r="D542" s="6"/>
      <c r="E542" s="6"/>
      <c r="F542" s="6"/>
      <c r="G542" s="13"/>
      <c r="H542" s="13"/>
      <c r="I542" s="13"/>
      <c r="J542" s="13"/>
      <c r="K542" s="13"/>
      <c r="L542" s="13"/>
      <c r="M542" s="46"/>
      <c r="N542" s="14"/>
      <c r="O542" s="16"/>
      <c r="P542" s="16"/>
      <c r="Q542" s="16"/>
    </row>
    <row r="543" spans="1:17" x14ac:dyDescent="0.25">
      <c r="A543" s="11">
        <v>541</v>
      </c>
      <c r="B543" s="13"/>
      <c r="C543" s="6"/>
      <c r="D543" s="6"/>
      <c r="E543" s="6"/>
      <c r="F543" s="6"/>
      <c r="G543" s="13"/>
      <c r="H543" s="13"/>
      <c r="I543" s="13"/>
      <c r="J543" s="13"/>
      <c r="K543" s="13"/>
      <c r="L543" s="13"/>
      <c r="M543" s="46"/>
      <c r="N543" s="14"/>
      <c r="O543" s="16"/>
      <c r="P543" s="16"/>
      <c r="Q543" s="16"/>
    </row>
    <row r="544" spans="1:17" x14ac:dyDescent="0.25">
      <c r="A544" s="11">
        <v>542</v>
      </c>
      <c r="B544" s="13"/>
      <c r="C544" s="6"/>
      <c r="D544" s="6"/>
      <c r="E544" s="6"/>
      <c r="F544" s="6"/>
      <c r="G544" s="13"/>
      <c r="H544" s="13"/>
      <c r="I544" s="13"/>
      <c r="J544" s="13"/>
      <c r="K544" s="13"/>
      <c r="L544" s="13"/>
      <c r="M544" s="46"/>
      <c r="N544" s="14"/>
      <c r="O544" s="16"/>
      <c r="P544" s="16"/>
      <c r="Q544" s="16"/>
    </row>
    <row r="545" spans="1:17" x14ac:dyDescent="0.25">
      <c r="A545" s="11">
        <v>543</v>
      </c>
      <c r="B545" s="13"/>
      <c r="C545" s="6"/>
      <c r="D545" s="6"/>
      <c r="E545" s="6"/>
      <c r="F545" s="6"/>
      <c r="G545" s="13"/>
      <c r="H545" s="13"/>
      <c r="I545" s="13"/>
      <c r="J545" s="13"/>
      <c r="K545" s="13"/>
      <c r="L545" s="13"/>
      <c r="M545" s="46"/>
      <c r="N545" s="14"/>
      <c r="O545" s="16"/>
      <c r="P545" s="16"/>
      <c r="Q545" s="16"/>
    </row>
    <row r="546" spans="1:17" x14ac:dyDescent="0.25">
      <c r="A546" s="11">
        <v>544</v>
      </c>
      <c r="B546" s="13"/>
      <c r="C546" s="6"/>
      <c r="D546" s="6"/>
      <c r="E546" s="6"/>
      <c r="F546" s="6"/>
      <c r="G546" s="13"/>
      <c r="H546" s="13"/>
      <c r="I546" s="13"/>
      <c r="J546" s="13"/>
      <c r="K546" s="13"/>
      <c r="L546" s="13"/>
      <c r="M546" s="46"/>
      <c r="N546" s="14"/>
      <c r="O546" s="16"/>
      <c r="P546" s="16"/>
      <c r="Q546" s="16"/>
    </row>
    <row r="547" spans="1:17" x14ac:dyDescent="0.25">
      <c r="A547" s="11">
        <v>545</v>
      </c>
      <c r="B547" s="13"/>
      <c r="C547" s="6"/>
      <c r="D547" s="6"/>
      <c r="E547" s="6"/>
      <c r="F547" s="6"/>
      <c r="G547" s="13"/>
      <c r="H547" s="13"/>
      <c r="I547" s="13"/>
      <c r="J547" s="13"/>
      <c r="K547" s="13"/>
      <c r="L547" s="13"/>
      <c r="M547" s="46"/>
      <c r="N547" s="14"/>
      <c r="O547" s="16"/>
      <c r="P547" s="16"/>
      <c r="Q547" s="16"/>
    </row>
    <row r="548" spans="1:17" x14ac:dyDescent="0.25">
      <c r="A548" s="11">
        <v>546</v>
      </c>
      <c r="B548" s="13"/>
      <c r="C548" s="6"/>
      <c r="D548" s="6"/>
      <c r="E548" s="6"/>
      <c r="F548" s="6"/>
      <c r="G548" s="13"/>
      <c r="H548" s="13"/>
      <c r="I548" s="13"/>
      <c r="J548" s="13"/>
      <c r="K548" s="13"/>
      <c r="L548" s="13"/>
      <c r="M548" s="46"/>
      <c r="N548" s="14"/>
      <c r="O548" s="16"/>
      <c r="P548" s="16"/>
      <c r="Q548" s="16"/>
    </row>
    <row r="549" spans="1:17" x14ac:dyDescent="0.25">
      <c r="A549" s="11">
        <v>547</v>
      </c>
      <c r="B549" s="13"/>
      <c r="C549" s="6"/>
      <c r="D549" s="6"/>
      <c r="E549" s="6"/>
      <c r="F549" s="6"/>
      <c r="G549" s="13"/>
      <c r="H549" s="13"/>
      <c r="I549" s="13"/>
      <c r="J549" s="13"/>
      <c r="K549" s="13"/>
      <c r="L549" s="13"/>
      <c r="M549" s="46"/>
      <c r="N549" s="14"/>
      <c r="O549" s="16"/>
      <c r="P549" s="16"/>
      <c r="Q549" s="16"/>
    </row>
    <row r="550" spans="1:17" x14ac:dyDescent="0.25">
      <c r="A550" s="11">
        <v>548</v>
      </c>
      <c r="B550" s="13"/>
      <c r="C550" s="6"/>
      <c r="D550" s="6"/>
      <c r="E550" s="6"/>
      <c r="F550" s="6"/>
      <c r="G550" s="13"/>
      <c r="H550" s="13"/>
      <c r="I550" s="13"/>
      <c r="J550" s="13"/>
      <c r="K550" s="13"/>
      <c r="L550" s="13"/>
      <c r="M550" s="46"/>
      <c r="N550" s="14"/>
      <c r="O550" s="16"/>
      <c r="P550" s="16"/>
      <c r="Q550" s="16"/>
    </row>
    <row r="551" spans="1:17" x14ac:dyDescent="0.25">
      <c r="A551" s="11">
        <v>549</v>
      </c>
      <c r="B551" s="13"/>
      <c r="C551" s="6"/>
      <c r="D551" s="6"/>
      <c r="E551" s="6"/>
      <c r="F551" s="6"/>
      <c r="G551" s="13"/>
      <c r="H551" s="13"/>
      <c r="I551" s="13"/>
      <c r="J551" s="13"/>
      <c r="K551" s="13"/>
      <c r="L551" s="13"/>
      <c r="M551" s="46"/>
      <c r="N551" s="14"/>
      <c r="O551" s="16"/>
      <c r="P551" s="16"/>
      <c r="Q551" s="16"/>
    </row>
    <row r="552" spans="1:17" x14ac:dyDescent="0.25">
      <c r="A552" s="11">
        <v>550</v>
      </c>
      <c r="B552" s="13"/>
      <c r="C552" s="6"/>
      <c r="D552" s="6"/>
      <c r="E552" s="6"/>
      <c r="F552" s="6"/>
      <c r="G552" s="13"/>
      <c r="H552" s="13"/>
      <c r="I552" s="13"/>
      <c r="J552" s="13"/>
      <c r="K552" s="13"/>
      <c r="L552" s="13"/>
      <c r="M552" s="46"/>
      <c r="N552" s="14"/>
      <c r="O552" s="16"/>
      <c r="P552" s="16"/>
      <c r="Q552" s="16"/>
    </row>
    <row r="553" spans="1:17" x14ac:dyDescent="0.25">
      <c r="A553" s="11">
        <v>551</v>
      </c>
      <c r="B553" s="13"/>
      <c r="C553" s="6"/>
      <c r="D553" s="6"/>
      <c r="E553" s="6"/>
      <c r="F553" s="6"/>
      <c r="G553" s="13"/>
      <c r="H553" s="13"/>
      <c r="I553" s="13"/>
      <c r="J553" s="13"/>
      <c r="K553" s="13"/>
      <c r="L553" s="13"/>
      <c r="M553" s="46"/>
      <c r="N553" s="14"/>
      <c r="O553" s="16"/>
      <c r="P553" s="16"/>
      <c r="Q553" s="16"/>
    </row>
    <row r="554" spans="1:17" x14ac:dyDescent="0.25">
      <c r="A554" s="11">
        <v>552</v>
      </c>
      <c r="B554" s="13"/>
      <c r="C554" s="6"/>
      <c r="D554" s="6"/>
      <c r="E554" s="6"/>
      <c r="F554" s="6"/>
      <c r="G554" s="13"/>
      <c r="H554" s="13"/>
      <c r="I554" s="13"/>
      <c r="J554" s="13"/>
      <c r="K554" s="13"/>
      <c r="L554" s="13"/>
      <c r="M554" s="46"/>
      <c r="N554" s="14"/>
      <c r="O554" s="16"/>
      <c r="P554" s="16"/>
      <c r="Q554" s="16"/>
    </row>
    <row r="555" spans="1:17" x14ac:dyDescent="0.25">
      <c r="A555" s="11">
        <v>553</v>
      </c>
      <c r="B555" s="13"/>
      <c r="C555" s="6"/>
      <c r="D555" s="6"/>
      <c r="E555" s="6"/>
      <c r="F555" s="6"/>
      <c r="G555" s="13"/>
      <c r="H555" s="13"/>
      <c r="I555" s="13"/>
      <c r="J555" s="13"/>
      <c r="K555" s="13"/>
      <c r="L555" s="13"/>
      <c r="M555" s="46"/>
      <c r="N555" s="14"/>
      <c r="O555" s="16"/>
      <c r="P555" s="16"/>
      <c r="Q555" s="16"/>
    </row>
    <row r="556" spans="1:17" x14ac:dyDescent="0.25">
      <c r="A556" s="11">
        <v>554</v>
      </c>
      <c r="B556" s="13"/>
      <c r="C556" s="6"/>
      <c r="D556" s="6"/>
      <c r="E556" s="6"/>
      <c r="F556" s="6"/>
      <c r="G556" s="13"/>
      <c r="H556" s="13"/>
      <c r="I556" s="13"/>
      <c r="J556" s="13"/>
      <c r="K556" s="13"/>
      <c r="L556" s="13"/>
      <c r="M556" s="46"/>
      <c r="N556" s="14"/>
      <c r="O556" s="16"/>
      <c r="P556" s="16"/>
      <c r="Q556" s="16"/>
    </row>
    <row r="557" spans="1:17" x14ac:dyDescent="0.25">
      <c r="A557" s="11">
        <v>555</v>
      </c>
      <c r="B557" s="13"/>
      <c r="C557" s="6"/>
      <c r="D557" s="6"/>
      <c r="E557" s="6"/>
      <c r="F557" s="6"/>
      <c r="G557" s="13"/>
      <c r="H557" s="13"/>
      <c r="I557" s="13"/>
      <c r="J557" s="13"/>
      <c r="K557" s="13"/>
      <c r="L557" s="13"/>
      <c r="M557" s="46"/>
      <c r="N557" s="14"/>
      <c r="O557" s="16"/>
      <c r="P557" s="16"/>
      <c r="Q557" s="16"/>
    </row>
    <row r="558" spans="1:17" x14ac:dyDescent="0.25">
      <c r="A558" s="11">
        <v>556</v>
      </c>
      <c r="B558" s="13"/>
      <c r="C558" s="6"/>
      <c r="D558" s="6"/>
      <c r="E558" s="6"/>
      <c r="F558" s="6"/>
      <c r="G558" s="13"/>
      <c r="H558" s="13"/>
      <c r="I558" s="13"/>
      <c r="J558" s="13"/>
      <c r="K558" s="13"/>
      <c r="L558" s="13"/>
      <c r="M558" s="46"/>
      <c r="N558" s="14"/>
      <c r="O558" s="16"/>
      <c r="P558" s="16"/>
      <c r="Q558" s="16"/>
    </row>
    <row r="559" spans="1:17" x14ac:dyDescent="0.25">
      <c r="A559" s="11">
        <v>557</v>
      </c>
      <c r="B559" s="13"/>
      <c r="C559" s="6"/>
      <c r="D559" s="6"/>
      <c r="E559" s="6"/>
      <c r="F559" s="6"/>
      <c r="G559" s="13"/>
      <c r="H559" s="13"/>
      <c r="I559" s="13"/>
      <c r="J559" s="13"/>
      <c r="K559" s="13"/>
      <c r="L559" s="13"/>
      <c r="M559" s="46"/>
      <c r="N559" s="14"/>
      <c r="O559" s="16"/>
      <c r="P559" s="16"/>
      <c r="Q559" s="16"/>
    </row>
    <row r="560" spans="1:17" x14ac:dyDescent="0.25">
      <c r="A560" s="11">
        <v>558</v>
      </c>
      <c r="B560" s="13"/>
      <c r="C560" s="6"/>
      <c r="D560" s="6"/>
      <c r="E560" s="6"/>
      <c r="F560" s="6"/>
      <c r="G560" s="13"/>
      <c r="H560" s="13"/>
      <c r="I560" s="13"/>
      <c r="J560" s="13"/>
      <c r="K560" s="13"/>
      <c r="L560" s="13"/>
      <c r="M560" s="46"/>
      <c r="N560" s="14"/>
      <c r="O560" s="16"/>
      <c r="P560" s="16"/>
      <c r="Q560" s="16"/>
    </row>
    <row r="561" spans="1:17" x14ac:dyDescent="0.25">
      <c r="A561" s="11">
        <v>559</v>
      </c>
      <c r="B561" s="13"/>
      <c r="C561" s="6"/>
      <c r="D561" s="6"/>
      <c r="E561" s="6"/>
      <c r="F561" s="6"/>
      <c r="G561" s="13"/>
      <c r="H561" s="13"/>
      <c r="I561" s="13"/>
      <c r="J561" s="13"/>
      <c r="K561" s="13"/>
      <c r="L561" s="13"/>
      <c r="M561" s="46"/>
      <c r="N561" s="14"/>
      <c r="O561" s="16"/>
      <c r="P561" s="16"/>
      <c r="Q561" s="16"/>
    </row>
    <row r="562" spans="1:17" x14ac:dyDescent="0.25">
      <c r="A562" s="11">
        <v>560</v>
      </c>
      <c r="B562" s="13"/>
      <c r="C562" s="6"/>
      <c r="D562" s="6"/>
      <c r="E562" s="6"/>
      <c r="F562" s="6"/>
      <c r="G562" s="13"/>
      <c r="H562" s="13"/>
      <c r="I562" s="13"/>
      <c r="J562" s="13"/>
      <c r="K562" s="13"/>
      <c r="L562" s="13"/>
      <c r="M562" s="46"/>
      <c r="N562" s="14"/>
      <c r="O562" s="16"/>
      <c r="P562" s="16"/>
      <c r="Q562" s="16"/>
    </row>
    <row r="563" spans="1:17" x14ac:dyDescent="0.25">
      <c r="A563" s="11">
        <v>561</v>
      </c>
      <c r="B563" s="13"/>
      <c r="C563" s="6"/>
      <c r="D563" s="6"/>
      <c r="E563" s="6"/>
      <c r="F563" s="6"/>
      <c r="G563" s="13"/>
      <c r="H563" s="13"/>
      <c r="I563" s="13"/>
      <c r="J563" s="13"/>
      <c r="K563" s="13"/>
      <c r="L563" s="13"/>
      <c r="M563" s="46"/>
      <c r="N563" s="14"/>
      <c r="O563" s="16"/>
      <c r="P563" s="16"/>
      <c r="Q563" s="16"/>
    </row>
    <row r="564" spans="1:17" x14ac:dyDescent="0.25">
      <c r="A564" s="11">
        <v>562</v>
      </c>
      <c r="B564" s="13"/>
      <c r="C564" s="6"/>
      <c r="D564" s="6"/>
      <c r="E564" s="6"/>
      <c r="F564" s="6"/>
      <c r="G564" s="13"/>
      <c r="H564" s="13"/>
      <c r="I564" s="13"/>
      <c r="J564" s="13"/>
      <c r="K564" s="13"/>
      <c r="L564" s="13"/>
      <c r="M564" s="46"/>
      <c r="N564" s="14"/>
      <c r="O564" s="16"/>
      <c r="P564" s="16"/>
      <c r="Q564" s="16"/>
    </row>
    <row r="565" spans="1:17" x14ac:dyDescent="0.25">
      <c r="A565" s="11">
        <v>563</v>
      </c>
      <c r="B565" s="13"/>
      <c r="C565" s="6"/>
      <c r="D565" s="6"/>
      <c r="E565" s="6"/>
      <c r="F565" s="6"/>
      <c r="G565" s="13"/>
      <c r="H565" s="13"/>
      <c r="I565" s="13"/>
      <c r="J565" s="13"/>
      <c r="K565" s="13"/>
      <c r="L565" s="13"/>
      <c r="M565" s="46"/>
      <c r="N565" s="14"/>
      <c r="O565" s="16"/>
      <c r="P565" s="16"/>
      <c r="Q565" s="16"/>
    </row>
    <row r="566" spans="1:17" x14ac:dyDescent="0.25">
      <c r="A566" s="11">
        <v>564</v>
      </c>
      <c r="B566" s="13"/>
      <c r="C566" s="6"/>
      <c r="D566" s="6"/>
      <c r="E566" s="6"/>
      <c r="F566" s="6"/>
      <c r="G566" s="13"/>
      <c r="H566" s="13"/>
      <c r="I566" s="13"/>
      <c r="J566" s="13"/>
      <c r="K566" s="13"/>
      <c r="L566" s="13"/>
      <c r="M566" s="46"/>
      <c r="N566" s="14"/>
      <c r="O566" s="16"/>
      <c r="P566" s="16"/>
      <c r="Q566" s="16"/>
    </row>
    <row r="567" spans="1:17" x14ac:dyDescent="0.25">
      <c r="A567" s="11">
        <v>565</v>
      </c>
      <c r="B567" s="13"/>
      <c r="C567" s="6"/>
      <c r="D567" s="6"/>
      <c r="E567" s="6"/>
      <c r="F567" s="6"/>
      <c r="G567" s="13"/>
      <c r="H567" s="13"/>
      <c r="I567" s="13"/>
      <c r="J567" s="13"/>
      <c r="K567" s="13"/>
      <c r="L567" s="13"/>
      <c r="M567" s="46"/>
      <c r="N567" s="14"/>
      <c r="O567" s="16"/>
      <c r="P567" s="16"/>
      <c r="Q567" s="16"/>
    </row>
    <row r="568" spans="1:17" x14ac:dyDescent="0.25">
      <c r="A568" s="11">
        <v>566</v>
      </c>
      <c r="B568" s="13"/>
      <c r="C568" s="6"/>
      <c r="D568" s="6"/>
      <c r="E568" s="6"/>
      <c r="F568" s="6"/>
      <c r="G568" s="13"/>
      <c r="H568" s="13"/>
      <c r="I568" s="13"/>
      <c r="J568" s="13"/>
      <c r="K568" s="13"/>
      <c r="L568" s="13"/>
      <c r="M568" s="46"/>
      <c r="N568" s="14"/>
      <c r="O568" s="16"/>
      <c r="P568" s="16"/>
      <c r="Q568" s="16"/>
    </row>
    <row r="569" spans="1:17" x14ac:dyDescent="0.25">
      <c r="A569" s="11">
        <v>567</v>
      </c>
      <c r="B569" s="13"/>
      <c r="C569" s="6"/>
      <c r="D569" s="6"/>
      <c r="E569" s="6"/>
      <c r="F569" s="6"/>
      <c r="G569" s="13"/>
      <c r="H569" s="13"/>
      <c r="I569" s="13"/>
      <c r="J569" s="13"/>
      <c r="K569" s="13"/>
      <c r="L569" s="13"/>
      <c r="M569" s="46"/>
      <c r="N569" s="14"/>
      <c r="O569" s="16"/>
      <c r="P569" s="16"/>
      <c r="Q569" s="16"/>
    </row>
    <row r="570" spans="1:17" x14ac:dyDescent="0.25">
      <c r="A570" s="11">
        <v>568</v>
      </c>
      <c r="B570" s="13"/>
      <c r="C570" s="6"/>
      <c r="D570" s="6"/>
      <c r="E570" s="6"/>
      <c r="F570" s="6"/>
      <c r="G570" s="13"/>
      <c r="H570" s="13"/>
      <c r="I570" s="13"/>
      <c r="J570" s="13"/>
      <c r="K570" s="13"/>
      <c r="L570" s="13"/>
      <c r="M570" s="46"/>
      <c r="N570" s="14"/>
      <c r="O570" s="16"/>
      <c r="P570" s="16"/>
      <c r="Q570" s="16"/>
    </row>
    <row r="571" spans="1:17" x14ac:dyDescent="0.25">
      <c r="A571" s="11">
        <v>569</v>
      </c>
      <c r="B571" s="13"/>
      <c r="C571" s="6"/>
      <c r="D571" s="6"/>
      <c r="E571" s="6"/>
      <c r="F571" s="6"/>
      <c r="G571" s="13"/>
      <c r="H571" s="13"/>
      <c r="I571" s="13"/>
      <c r="J571" s="13"/>
      <c r="K571" s="13"/>
      <c r="L571" s="13"/>
      <c r="M571" s="46"/>
      <c r="N571" s="14"/>
      <c r="O571" s="16"/>
      <c r="P571" s="16"/>
      <c r="Q571" s="16"/>
    </row>
    <row r="572" spans="1:17" x14ac:dyDescent="0.25">
      <c r="A572" s="11">
        <v>570</v>
      </c>
      <c r="B572" s="13"/>
      <c r="C572" s="6"/>
      <c r="D572" s="6"/>
      <c r="E572" s="6"/>
      <c r="F572" s="6"/>
      <c r="G572" s="13"/>
      <c r="H572" s="13"/>
      <c r="I572" s="13"/>
      <c r="J572" s="13"/>
      <c r="K572" s="13"/>
      <c r="L572" s="13"/>
      <c r="M572" s="46"/>
      <c r="N572" s="14"/>
      <c r="O572" s="16"/>
      <c r="P572" s="16"/>
      <c r="Q572" s="16"/>
    </row>
    <row r="573" spans="1:17" x14ac:dyDescent="0.25">
      <c r="A573" s="11">
        <v>571</v>
      </c>
      <c r="B573" s="13"/>
      <c r="C573" s="6"/>
      <c r="D573" s="6"/>
      <c r="E573" s="6"/>
      <c r="F573" s="6"/>
      <c r="G573" s="13"/>
      <c r="H573" s="13"/>
      <c r="I573" s="13"/>
      <c r="J573" s="13"/>
      <c r="K573" s="13"/>
      <c r="L573" s="13"/>
      <c r="M573" s="46"/>
      <c r="N573" s="14"/>
      <c r="O573" s="16"/>
      <c r="P573" s="16"/>
      <c r="Q573" s="16"/>
    </row>
    <row r="574" spans="1:17" x14ac:dyDescent="0.25">
      <c r="A574" s="11">
        <v>572</v>
      </c>
      <c r="B574" s="13"/>
      <c r="C574" s="6"/>
      <c r="D574" s="6"/>
      <c r="E574" s="6"/>
      <c r="F574" s="6"/>
      <c r="G574" s="13"/>
      <c r="H574" s="13"/>
      <c r="I574" s="13"/>
      <c r="J574" s="13"/>
      <c r="K574" s="13"/>
      <c r="L574" s="13"/>
      <c r="M574" s="46"/>
      <c r="N574" s="14"/>
      <c r="O574" s="16"/>
      <c r="P574" s="16"/>
      <c r="Q574" s="16"/>
    </row>
    <row r="575" spans="1:17" x14ac:dyDescent="0.25">
      <c r="A575" s="11">
        <v>573</v>
      </c>
      <c r="B575" s="13"/>
      <c r="C575" s="6"/>
      <c r="D575" s="6"/>
      <c r="E575" s="6"/>
      <c r="F575" s="6"/>
      <c r="G575" s="13"/>
      <c r="H575" s="13"/>
      <c r="I575" s="13"/>
      <c r="J575" s="13"/>
      <c r="K575" s="13"/>
      <c r="L575" s="13"/>
      <c r="M575" s="46"/>
      <c r="N575" s="14"/>
      <c r="O575" s="16"/>
      <c r="P575" s="16"/>
      <c r="Q575" s="16"/>
    </row>
    <row r="576" spans="1:17" x14ac:dyDescent="0.25">
      <c r="A576" s="11">
        <v>574</v>
      </c>
      <c r="B576" s="13"/>
      <c r="C576" s="6"/>
      <c r="D576" s="6"/>
      <c r="E576" s="6"/>
      <c r="F576" s="6"/>
      <c r="G576" s="13"/>
      <c r="H576" s="13"/>
      <c r="I576" s="13"/>
      <c r="J576" s="13"/>
      <c r="K576" s="13"/>
      <c r="L576" s="13"/>
      <c r="M576" s="46"/>
      <c r="N576" s="14"/>
      <c r="O576" s="16"/>
      <c r="P576" s="16"/>
      <c r="Q576" s="16"/>
    </row>
    <row r="577" spans="1:17" x14ac:dyDescent="0.25">
      <c r="A577" s="11">
        <v>575</v>
      </c>
      <c r="B577" s="13"/>
      <c r="C577" s="6"/>
      <c r="D577" s="6"/>
      <c r="E577" s="6"/>
      <c r="F577" s="6"/>
      <c r="G577" s="13"/>
      <c r="H577" s="13"/>
      <c r="I577" s="13"/>
      <c r="J577" s="13"/>
      <c r="K577" s="13"/>
      <c r="L577" s="13"/>
      <c r="M577" s="46"/>
      <c r="N577" s="14"/>
      <c r="O577" s="16"/>
      <c r="P577" s="16"/>
      <c r="Q577" s="16"/>
    </row>
    <row r="578" spans="1:17" x14ac:dyDescent="0.25">
      <c r="A578" s="11">
        <v>576</v>
      </c>
      <c r="B578" s="13"/>
      <c r="C578" s="6"/>
      <c r="D578" s="6"/>
      <c r="E578" s="6"/>
      <c r="F578" s="6"/>
      <c r="G578" s="13"/>
      <c r="H578" s="13"/>
      <c r="I578" s="13"/>
      <c r="J578" s="13"/>
      <c r="K578" s="13"/>
      <c r="L578" s="13"/>
      <c r="M578" s="46"/>
      <c r="N578" s="14"/>
      <c r="O578" s="16"/>
      <c r="P578" s="16"/>
      <c r="Q578" s="16"/>
    </row>
    <row r="579" spans="1:17" x14ac:dyDescent="0.25">
      <c r="A579" s="11">
        <v>577</v>
      </c>
      <c r="B579" s="13"/>
      <c r="C579" s="6"/>
      <c r="D579" s="6"/>
      <c r="E579" s="6"/>
      <c r="F579" s="6"/>
      <c r="G579" s="13"/>
      <c r="H579" s="13"/>
      <c r="I579" s="13"/>
      <c r="J579" s="13"/>
      <c r="K579" s="13"/>
      <c r="L579" s="13"/>
      <c r="M579" s="46"/>
      <c r="N579" s="14"/>
      <c r="O579" s="16"/>
      <c r="P579" s="16"/>
      <c r="Q579" s="16"/>
    </row>
    <row r="580" spans="1:17" x14ac:dyDescent="0.25">
      <c r="A580" s="11">
        <v>578</v>
      </c>
      <c r="B580" s="13"/>
      <c r="C580" s="6"/>
      <c r="D580" s="6"/>
      <c r="E580" s="6"/>
      <c r="F580" s="6"/>
      <c r="G580" s="13"/>
      <c r="H580" s="13"/>
      <c r="I580" s="13"/>
      <c r="J580" s="13"/>
      <c r="K580" s="13"/>
      <c r="L580" s="13"/>
      <c r="M580" s="46"/>
      <c r="N580" s="14"/>
      <c r="O580" s="16"/>
      <c r="P580" s="16"/>
      <c r="Q580" s="16"/>
    </row>
    <row r="581" spans="1:17" x14ac:dyDescent="0.25">
      <c r="A581" s="11">
        <v>579</v>
      </c>
      <c r="B581" s="13"/>
      <c r="C581" s="6"/>
      <c r="D581" s="6"/>
      <c r="E581" s="6"/>
      <c r="F581" s="6"/>
      <c r="G581" s="13"/>
      <c r="H581" s="13"/>
      <c r="I581" s="13"/>
      <c r="J581" s="13"/>
      <c r="K581" s="13"/>
      <c r="L581" s="13"/>
      <c r="M581" s="46"/>
      <c r="N581" s="14"/>
      <c r="O581" s="16"/>
      <c r="P581" s="16"/>
      <c r="Q581" s="16"/>
    </row>
    <row r="582" spans="1:17" x14ac:dyDescent="0.25">
      <c r="A582" s="11">
        <v>580</v>
      </c>
      <c r="B582" s="13"/>
      <c r="C582" s="6"/>
      <c r="D582" s="6"/>
      <c r="E582" s="6"/>
      <c r="F582" s="6"/>
      <c r="G582" s="13"/>
      <c r="H582" s="13"/>
      <c r="I582" s="13"/>
      <c r="J582" s="13"/>
      <c r="K582" s="13"/>
      <c r="L582" s="13"/>
      <c r="M582" s="46"/>
      <c r="N582" s="14"/>
      <c r="O582" s="16"/>
      <c r="P582" s="16"/>
      <c r="Q582" s="16"/>
    </row>
    <row r="583" spans="1:17" x14ac:dyDescent="0.25">
      <c r="A583" s="11">
        <v>581</v>
      </c>
      <c r="B583" s="13"/>
      <c r="C583" s="6"/>
      <c r="D583" s="6"/>
      <c r="E583" s="6"/>
      <c r="F583" s="6"/>
      <c r="G583" s="13"/>
      <c r="H583" s="13"/>
      <c r="I583" s="13"/>
      <c r="J583" s="13"/>
      <c r="K583" s="13"/>
      <c r="L583" s="13"/>
      <c r="M583" s="46"/>
      <c r="N583" s="14"/>
      <c r="O583" s="16"/>
      <c r="P583" s="16"/>
      <c r="Q583" s="16"/>
    </row>
    <row r="584" spans="1:17" x14ac:dyDescent="0.25">
      <c r="A584" s="11">
        <v>582</v>
      </c>
      <c r="B584" s="13"/>
      <c r="C584" s="6"/>
      <c r="D584" s="6"/>
      <c r="E584" s="6"/>
      <c r="F584" s="6"/>
      <c r="G584" s="13"/>
      <c r="H584" s="13"/>
      <c r="I584" s="13"/>
      <c r="J584" s="13"/>
      <c r="K584" s="13"/>
      <c r="L584" s="13"/>
      <c r="M584" s="46"/>
      <c r="N584" s="14"/>
      <c r="O584" s="16"/>
      <c r="P584" s="16"/>
      <c r="Q584" s="16"/>
    </row>
    <row r="585" spans="1:17" x14ac:dyDescent="0.25">
      <c r="A585" s="11">
        <v>583</v>
      </c>
      <c r="B585" s="13"/>
      <c r="C585" s="6"/>
      <c r="D585" s="6"/>
      <c r="E585" s="6"/>
      <c r="F585" s="6"/>
      <c r="G585" s="13"/>
      <c r="H585" s="13"/>
      <c r="I585" s="13"/>
      <c r="J585" s="13"/>
      <c r="K585" s="13"/>
      <c r="L585" s="13"/>
      <c r="M585" s="46"/>
      <c r="N585" s="14"/>
      <c r="O585" s="16"/>
      <c r="P585" s="16"/>
      <c r="Q585" s="16"/>
    </row>
    <row r="586" spans="1:17" x14ac:dyDescent="0.25">
      <c r="A586" s="11">
        <v>584</v>
      </c>
      <c r="B586" s="13"/>
      <c r="C586" s="6"/>
      <c r="D586" s="6"/>
      <c r="E586" s="6"/>
      <c r="F586" s="6"/>
      <c r="G586" s="13"/>
      <c r="H586" s="13"/>
      <c r="I586" s="13"/>
      <c r="J586" s="13"/>
      <c r="K586" s="13"/>
      <c r="L586" s="13"/>
      <c r="M586" s="46"/>
      <c r="N586" s="14"/>
      <c r="O586" s="16"/>
      <c r="P586" s="16"/>
      <c r="Q586" s="16"/>
    </row>
    <row r="587" spans="1:17" x14ac:dyDescent="0.25">
      <c r="A587" s="11">
        <v>585</v>
      </c>
      <c r="B587" s="13"/>
      <c r="C587" s="6"/>
      <c r="D587" s="6"/>
      <c r="E587" s="6"/>
      <c r="F587" s="6"/>
      <c r="G587" s="13"/>
      <c r="H587" s="13"/>
      <c r="I587" s="13"/>
      <c r="J587" s="13"/>
      <c r="K587" s="13"/>
      <c r="L587" s="13"/>
      <c r="M587" s="46"/>
      <c r="N587" s="14"/>
      <c r="O587" s="16"/>
      <c r="P587" s="16"/>
      <c r="Q587" s="16"/>
    </row>
    <row r="588" spans="1:17" x14ac:dyDescent="0.25">
      <c r="A588" s="11">
        <v>586</v>
      </c>
      <c r="B588" s="13"/>
      <c r="C588" s="6"/>
      <c r="D588" s="6"/>
      <c r="E588" s="6"/>
      <c r="F588" s="6"/>
      <c r="G588" s="13"/>
      <c r="H588" s="13"/>
      <c r="I588" s="13"/>
      <c r="J588" s="13"/>
      <c r="K588" s="13"/>
      <c r="L588" s="13"/>
      <c r="M588" s="46"/>
      <c r="N588" s="14"/>
      <c r="O588" s="16"/>
      <c r="P588" s="16"/>
      <c r="Q588" s="16"/>
    </row>
    <row r="589" spans="1:17" x14ac:dyDescent="0.25">
      <c r="A589" s="11">
        <v>587</v>
      </c>
      <c r="B589" s="13"/>
      <c r="C589" s="6"/>
      <c r="D589" s="6"/>
      <c r="E589" s="6"/>
      <c r="F589" s="6"/>
      <c r="G589" s="13"/>
      <c r="H589" s="13"/>
      <c r="I589" s="13"/>
      <c r="J589" s="13"/>
      <c r="K589" s="13"/>
      <c r="L589" s="13"/>
      <c r="M589" s="46"/>
      <c r="N589" s="14"/>
      <c r="O589" s="16"/>
      <c r="P589" s="16"/>
      <c r="Q589" s="16"/>
    </row>
    <row r="590" spans="1:17" x14ac:dyDescent="0.25">
      <c r="A590" s="11">
        <v>588</v>
      </c>
      <c r="B590" s="13"/>
      <c r="C590" s="6"/>
      <c r="D590" s="6"/>
      <c r="E590" s="6"/>
      <c r="F590" s="6"/>
      <c r="G590" s="13"/>
      <c r="H590" s="13"/>
      <c r="I590" s="13"/>
      <c r="J590" s="13"/>
      <c r="K590" s="13"/>
      <c r="L590" s="13"/>
      <c r="M590" s="46"/>
      <c r="N590" s="14"/>
      <c r="O590" s="16"/>
      <c r="P590" s="16"/>
      <c r="Q590" s="16"/>
    </row>
    <row r="591" spans="1:17" x14ac:dyDescent="0.25">
      <c r="A591" s="11">
        <v>589</v>
      </c>
      <c r="B591" s="13"/>
      <c r="C591" s="6"/>
      <c r="D591" s="6"/>
      <c r="E591" s="6"/>
      <c r="F591" s="6"/>
      <c r="G591" s="13"/>
      <c r="H591" s="13"/>
      <c r="I591" s="13"/>
      <c r="J591" s="13"/>
      <c r="K591" s="13"/>
      <c r="L591" s="13"/>
      <c r="M591" s="46"/>
      <c r="N591" s="14"/>
      <c r="O591" s="16"/>
      <c r="P591" s="16"/>
      <c r="Q591" s="16"/>
    </row>
    <row r="592" spans="1:17" x14ac:dyDescent="0.25">
      <c r="A592" s="11">
        <v>590</v>
      </c>
      <c r="B592" s="13"/>
      <c r="C592" s="6"/>
      <c r="D592" s="6"/>
      <c r="E592" s="6"/>
      <c r="F592" s="6"/>
      <c r="G592" s="13"/>
      <c r="H592" s="13"/>
      <c r="I592" s="13"/>
      <c r="J592" s="13"/>
      <c r="K592" s="13"/>
      <c r="L592" s="13"/>
      <c r="M592" s="46"/>
      <c r="N592" s="14"/>
      <c r="O592" s="16"/>
      <c r="P592" s="16"/>
      <c r="Q592" s="16"/>
    </row>
    <row r="593" spans="1:17" x14ac:dyDescent="0.25">
      <c r="A593" s="11">
        <v>591</v>
      </c>
      <c r="B593" s="13"/>
      <c r="C593" s="6"/>
      <c r="D593" s="6"/>
      <c r="E593" s="6"/>
      <c r="F593" s="6"/>
      <c r="G593" s="13"/>
      <c r="H593" s="13"/>
      <c r="I593" s="13"/>
      <c r="J593" s="13"/>
      <c r="K593" s="13"/>
      <c r="L593" s="13"/>
      <c r="M593" s="46"/>
      <c r="N593" s="14"/>
      <c r="O593" s="16"/>
      <c r="P593" s="16"/>
      <c r="Q593" s="16"/>
    </row>
    <row r="594" spans="1:17" x14ac:dyDescent="0.25">
      <c r="A594" s="11">
        <v>592</v>
      </c>
      <c r="B594" s="13"/>
      <c r="C594" s="6"/>
      <c r="D594" s="6"/>
      <c r="E594" s="6"/>
      <c r="F594" s="6"/>
      <c r="G594" s="13"/>
      <c r="H594" s="13"/>
      <c r="I594" s="13"/>
      <c r="J594" s="13"/>
      <c r="K594" s="13"/>
      <c r="L594" s="13"/>
      <c r="M594" s="46"/>
      <c r="N594" s="14"/>
      <c r="O594" s="16"/>
      <c r="P594" s="16"/>
      <c r="Q594" s="16"/>
    </row>
    <row r="595" spans="1:17" x14ac:dyDescent="0.25">
      <c r="A595" s="11">
        <v>593</v>
      </c>
      <c r="B595" s="13"/>
      <c r="C595" s="6"/>
      <c r="D595" s="6"/>
      <c r="E595" s="6"/>
      <c r="F595" s="6"/>
      <c r="G595" s="13"/>
      <c r="H595" s="13"/>
      <c r="I595" s="13"/>
      <c r="J595" s="13"/>
      <c r="K595" s="13"/>
      <c r="L595" s="13"/>
      <c r="M595" s="46"/>
      <c r="N595" s="14"/>
      <c r="O595" s="16"/>
      <c r="P595" s="16"/>
      <c r="Q595" s="16"/>
    </row>
    <row r="596" spans="1:17" x14ac:dyDescent="0.25">
      <c r="A596" s="11">
        <v>594</v>
      </c>
      <c r="B596" s="13"/>
      <c r="C596" s="6"/>
      <c r="D596" s="6"/>
      <c r="E596" s="6"/>
      <c r="F596" s="6"/>
      <c r="G596" s="13"/>
      <c r="H596" s="13"/>
      <c r="I596" s="13"/>
      <c r="J596" s="13"/>
      <c r="K596" s="13"/>
      <c r="L596" s="13"/>
      <c r="M596" s="46"/>
      <c r="N596" s="14"/>
      <c r="O596" s="16"/>
      <c r="P596" s="16"/>
      <c r="Q596" s="16"/>
    </row>
    <row r="597" spans="1:17" x14ac:dyDescent="0.25">
      <c r="A597" s="11">
        <v>595</v>
      </c>
      <c r="B597" s="13"/>
      <c r="C597" s="6"/>
      <c r="D597" s="6"/>
      <c r="E597" s="6"/>
      <c r="F597" s="6"/>
      <c r="G597" s="13"/>
      <c r="H597" s="13"/>
      <c r="I597" s="13"/>
      <c r="J597" s="13"/>
      <c r="K597" s="13"/>
      <c r="L597" s="13"/>
      <c r="M597" s="46"/>
      <c r="N597" s="14"/>
      <c r="O597" s="16"/>
      <c r="P597" s="16"/>
      <c r="Q597" s="16"/>
    </row>
    <row r="598" spans="1:17" x14ac:dyDescent="0.25">
      <c r="A598" s="11">
        <v>596</v>
      </c>
      <c r="B598" s="13"/>
      <c r="C598" s="6"/>
      <c r="D598" s="6"/>
      <c r="E598" s="6"/>
      <c r="F598" s="6"/>
      <c r="G598" s="13"/>
      <c r="H598" s="13"/>
      <c r="I598" s="13"/>
      <c r="J598" s="13"/>
      <c r="K598" s="13"/>
      <c r="L598" s="13"/>
      <c r="M598" s="46"/>
      <c r="N598" s="14"/>
      <c r="O598" s="16"/>
      <c r="P598" s="16"/>
      <c r="Q598" s="16"/>
    </row>
    <row r="599" spans="1:17" x14ac:dyDescent="0.25">
      <c r="A599" s="11">
        <v>597</v>
      </c>
      <c r="B599" s="13"/>
      <c r="C599" s="6"/>
      <c r="D599" s="6"/>
      <c r="E599" s="6"/>
      <c r="F599" s="6"/>
      <c r="G599" s="13"/>
      <c r="H599" s="13"/>
      <c r="I599" s="13"/>
      <c r="J599" s="13"/>
      <c r="K599" s="13"/>
      <c r="L599" s="13"/>
      <c r="M599" s="46"/>
      <c r="N599" s="14"/>
      <c r="O599" s="16"/>
      <c r="P599" s="16"/>
      <c r="Q599" s="16"/>
    </row>
    <row r="600" spans="1:17" x14ac:dyDescent="0.25">
      <c r="A600" s="11">
        <v>598</v>
      </c>
      <c r="B600" s="13"/>
      <c r="C600" s="6"/>
      <c r="D600" s="6"/>
      <c r="E600" s="6"/>
      <c r="F600" s="6"/>
      <c r="G600" s="13"/>
      <c r="H600" s="13"/>
      <c r="I600" s="13"/>
      <c r="J600" s="13"/>
      <c r="K600" s="13"/>
      <c r="L600" s="13"/>
      <c r="M600" s="46"/>
      <c r="N600" s="14"/>
      <c r="O600" s="16"/>
      <c r="P600" s="16"/>
      <c r="Q600" s="16"/>
    </row>
    <row r="601" spans="1:17" x14ac:dyDescent="0.25">
      <c r="A601" s="11">
        <v>599</v>
      </c>
      <c r="B601" s="13"/>
      <c r="C601" s="6"/>
      <c r="D601" s="6"/>
      <c r="E601" s="6"/>
      <c r="F601" s="6"/>
      <c r="G601" s="13"/>
      <c r="H601" s="13"/>
      <c r="I601" s="13"/>
      <c r="J601" s="13"/>
      <c r="K601" s="13"/>
      <c r="L601" s="13"/>
      <c r="M601" s="46"/>
      <c r="N601" s="14"/>
      <c r="O601" s="16"/>
      <c r="P601" s="16"/>
      <c r="Q601" s="16"/>
    </row>
    <row r="602" spans="1:17" x14ac:dyDescent="0.25">
      <c r="A602" s="11">
        <v>600</v>
      </c>
      <c r="B602" s="13"/>
      <c r="C602" s="6"/>
      <c r="D602" s="6"/>
      <c r="E602" s="6"/>
      <c r="F602" s="6"/>
      <c r="G602" s="13"/>
      <c r="H602" s="13"/>
      <c r="I602" s="13"/>
      <c r="J602" s="13"/>
      <c r="K602" s="13"/>
      <c r="L602" s="13"/>
      <c r="M602" s="46"/>
      <c r="N602" s="14"/>
      <c r="O602" s="16"/>
      <c r="P602" s="16"/>
      <c r="Q602" s="16"/>
    </row>
    <row r="603" spans="1:17" x14ac:dyDescent="0.25">
      <c r="A603" s="11">
        <v>601</v>
      </c>
      <c r="B603" s="13"/>
      <c r="C603" s="6"/>
      <c r="D603" s="6"/>
      <c r="E603" s="6"/>
      <c r="F603" s="6"/>
      <c r="G603" s="13"/>
      <c r="H603" s="13"/>
      <c r="I603" s="13"/>
      <c r="J603" s="13"/>
      <c r="K603" s="13"/>
      <c r="L603" s="13"/>
      <c r="M603" s="46"/>
      <c r="N603" s="14"/>
      <c r="O603" s="16"/>
      <c r="P603" s="16"/>
      <c r="Q603" s="16"/>
    </row>
    <row r="604" spans="1:17" x14ac:dyDescent="0.25">
      <c r="A604" s="11">
        <v>602</v>
      </c>
      <c r="B604" s="13"/>
      <c r="C604" s="6"/>
      <c r="D604" s="6"/>
      <c r="E604" s="6"/>
      <c r="F604" s="6"/>
      <c r="G604" s="13"/>
      <c r="H604" s="13"/>
      <c r="I604" s="13"/>
      <c r="J604" s="13"/>
      <c r="K604" s="13"/>
      <c r="L604" s="13"/>
      <c r="M604" s="46"/>
      <c r="N604" s="14"/>
      <c r="O604" s="16"/>
      <c r="P604" s="16"/>
      <c r="Q604" s="16"/>
    </row>
    <row r="605" spans="1:17" x14ac:dyDescent="0.25">
      <c r="A605" s="11">
        <v>603</v>
      </c>
      <c r="B605" s="13"/>
      <c r="C605" s="6"/>
      <c r="D605" s="6"/>
      <c r="E605" s="6"/>
      <c r="F605" s="6"/>
      <c r="G605" s="13"/>
      <c r="H605" s="13"/>
      <c r="I605" s="13"/>
      <c r="J605" s="13"/>
      <c r="K605" s="13"/>
      <c r="L605" s="13"/>
      <c r="M605" s="46"/>
      <c r="N605" s="14"/>
      <c r="O605" s="16"/>
      <c r="P605" s="16"/>
      <c r="Q605" s="16"/>
    </row>
    <row r="606" spans="1:17" x14ac:dyDescent="0.25">
      <c r="A606" s="11">
        <v>604</v>
      </c>
      <c r="B606" s="13"/>
      <c r="C606" s="6"/>
      <c r="D606" s="6"/>
      <c r="E606" s="6"/>
      <c r="F606" s="6"/>
      <c r="G606" s="13"/>
      <c r="H606" s="13"/>
      <c r="I606" s="13"/>
      <c r="J606" s="13"/>
      <c r="K606" s="13"/>
      <c r="L606" s="13"/>
      <c r="M606" s="46"/>
      <c r="N606" s="14"/>
      <c r="O606" s="16"/>
      <c r="P606" s="16"/>
      <c r="Q606" s="16"/>
    </row>
    <row r="607" spans="1:17" x14ac:dyDescent="0.25">
      <c r="A607" s="11">
        <v>605</v>
      </c>
      <c r="B607" s="13"/>
      <c r="C607" s="6"/>
      <c r="D607" s="6"/>
      <c r="E607" s="6"/>
      <c r="F607" s="6"/>
      <c r="G607" s="13"/>
      <c r="H607" s="13"/>
      <c r="I607" s="13"/>
      <c r="J607" s="13"/>
      <c r="K607" s="13"/>
      <c r="L607" s="13"/>
      <c r="M607" s="46"/>
      <c r="N607" s="14"/>
      <c r="O607" s="16"/>
      <c r="P607" s="16"/>
      <c r="Q607" s="16"/>
    </row>
    <row r="608" spans="1:17" x14ac:dyDescent="0.25">
      <c r="A608" s="11">
        <v>606</v>
      </c>
      <c r="B608" s="13"/>
      <c r="C608" s="6"/>
      <c r="D608" s="6"/>
      <c r="E608" s="6"/>
      <c r="F608" s="6"/>
      <c r="G608" s="13"/>
      <c r="H608" s="13"/>
      <c r="I608" s="13"/>
      <c r="J608" s="13"/>
      <c r="K608" s="13"/>
      <c r="L608" s="13"/>
      <c r="M608" s="46"/>
      <c r="N608" s="14"/>
      <c r="O608" s="16"/>
      <c r="P608" s="16"/>
      <c r="Q608" s="16"/>
    </row>
    <row r="609" spans="1:17" x14ac:dyDescent="0.25">
      <c r="A609" s="11">
        <v>607</v>
      </c>
      <c r="B609" s="13"/>
      <c r="C609" s="6"/>
      <c r="D609" s="6"/>
      <c r="E609" s="6"/>
      <c r="F609" s="6"/>
      <c r="G609" s="13"/>
      <c r="H609" s="13"/>
      <c r="I609" s="13"/>
      <c r="J609" s="13"/>
      <c r="K609" s="13"/>
      <c r="L609" s="13"/>
      <c r="M609" s="46"/>
      <c r="N609" s="14"/>
      <c r="O609" s="16"/>
      <c r="P609" s="16"/>
      <c r="Q609" s="16"/>
    </row>
    <row r="610" spans="1:17" x14ac:dyDescent="0.25">
      <c r="A610" s="11">
        <v>608</v>
      </c>
      <c r="B610" s="13"/>
      <c r="C610" s="6"/>
      <c r="D610" s="6"/>
      <c r="E610" s="6"/>
      <c r="F610" s="6"/>
      <c r="G610" s="13"/>
      <c r="H610" s="13"/>
      <c r="I610" s="13"/>
      <c r="J610" s="13"/>
      <c r="K610" s="13"/>
      <c r="L610" s="13"/>
      <c r="M610" s="46"/>
      <c r="N610" s="14"/>
      <c r="O610" s="16"/>
      <c r="P610" s="16"/>
      <c r="Q610" s="16"/>
    </row>
    <row r="611" spans="1:17" x14ac:dyDescent="0.25">
      <c r="A611" s="11">
        <v>609</v>
      </c>
      <c r="B611" s="13"/>
      <c r="C611" s="6"/>
      <c r="D611" s="6"/>
      <c r="E611" s="6"/>
      <c r="F611" s="6"/>
      <c r="G611" s="13"/>
      <c r="H611" s="13"/>
      <c r="I611" s="13"/>
      <c r="J611" s="13"/>
      <c r="K611" s="13"/>
      <c r="L611" s="13"/>
      <c r="M611" s="46"/>
      <c r="N611" s="14"/>
      <c r="O611" s="16"/>
      <c r="P611" s="16"/>
      <c r="Q611" s="16"/>
    </row>
    <row r="612" spans="1:17" x14ac:dyDescent="0.25">
      <c r="A612" s="11">
        <v>610</v>
      </c>
      <c r="B612" s="13"/>
      <c r="C612" s="6"/>
      <c r="D612" s="6"/>
      <c r="E612" s="6"/>
      <c r="F612" s="6"/>
      <c r="G612" s="13"/>
      <c r="H612" s="13"/>
      <c r="I612" s="13"/>
      <c r="J612" s="13"/>
      <c r="K612" s="13"/>
      <c r="L612" s="13"/>
      <c r="M612" s="46"/>
      <c r="N612" s="14"/>
      <c r="O612" s="16"/>
      <c r="P612" s="16"/>
      <c r="Q612" s="16"/>
    </row>
    <row r="613" spans="1:17" x14ac:dyDescent="0.25">
      <c r="A613" s="11">
        <v>611</v>
      </c>
      <c r="B613" s="13"/>
      <c r="C613" s="6"/>
      <c r="D613" s="6"/>
      <c r="E613" s="6"/>
      <c r="F613" s="6"/>
      <c r="G613" s="13"/>
      <c r="H613" s="13"/>
      <c r="I613" s="13"/>
      <c r="J613" s="13"/>
      <c r="K613" s="13"/>
      <c r="L613" s="13"/>
      <c r="M613" s="46"/>
      <c r="N613" s="14"/>
      <c r="O613" s="16"/>
      <c r="P613" s="16"/>
      <c r="Q613" s="16"/>
    </row>
    <row r="614" spans="1:17" x14ac:dyDescent="0.25">
      <c r="A614" s="11">
        <v>612</v>
      </c>
      <c r="B614" s="13"/>
      <c r="C614" s="6"/>
      <c r="D614" s="6"/>
      <c r="E614" s="6"/>
      <c r="F614" s="6"/>
      <c r="G614" s="13"/>
      <c r="H614" s="13"/>
      <c r="I614" s="13"/>
      <c r="J614" s="13"/>
      <c r="K614" s="13"/>
      <c r="L614" s="13"/>
      <c r="M614" s="46"/>
      <c r="N614" s="14"/>
      <c r="O614" s="16"/>
      <c r="P614" s="16"/>
      <c r="Q614" s="16"/>
    </row>
    <row r="615" spans="1:17" x14ac:dyDescent="0.25">
      <c r="A615" s="11">
        <v>613</v>
      </c>
      <c r="B615" s="13"/>
      <c r="C615" s="6"/>
      <c r="D615" s="6"/>
      <c r="E615" s="6"/>
      <c r="F615" s="6"/>
      <c r="G615" s="13"/>
      <c r="H615" s="13"/>
      <c r="I615" s="13"/>
      <c r="J615" s="13"/>
      <c r="K615" s="13"/>
      <c r="L615" s="13"/>
      <c r="M615" s="46"/>
      <c r="N615" s="14"/>
      <c r="O615" s="16"/>
      <c r="P615" s="16"/>
      <c r="Q615" s="16"/>
    </row>
    <row r="616" spans="1:17" x14ac:dyDescent="0.25">
      <c r="A616" s="11">
        <v>614</v>
      </c>
      <c r="B616" s="13"/>
      <c r="C616" s="6"/>
      <c r="D616" s="6"/>
      <c r="E616" s="6"/>
      <c r="F616" s="6"/>
      <c r="G616" s="13"/>
      <c r="H616" s="13"/>
      <c r="I616" s="13"/>
      <c r="J616" s="13"/>
      <c r="K616" s="13"/>
      <c r="L616" s="13"/>
      <c r="M616" s="46"/>
      <c r="N616" s="14"/>
      <c r="O616" s="16"/>
      <c r="P616" s="16"/>
      <c r="Q616" s="16"/>
    </row>
    <row r="617" spans="1:17" x14ac:dyDescent="0.25">
      <c r="A617" s="11">
        <v>615</v>
      </c>
      <c r="B617" s="13"/>
      <c r="C617" s="6"/>
      <c r="D617" s="6"/>
      <c r="E617" s="6"/>
      <c r="F617" s="6"/>
      <c r="G617" s="13"/>
      <c r="H617" s="13"/>
      <c r="I617" s="13"/>
      <c r="J617" s="13"/>
      <c r="K617" s="13"/>
      <c r="L617" s="13"/>
      <c r="M617" s="46"/>
      <c r="N617" s="14"/>
      <c r="O617" s="16"/>
      <c r="P617" s="16"/>
      <c r="Q617" s="16"/>
    </row>
    <row r="618" spans="1:17" x14ac:dyDescent="0.25">
      <c r="A618" s="11">
        <v>616</v>
      </c>
      <c r="B618" s="13"/>
      <c r="C618" s="6"/>
      <c r="D618" s="6"/>
      <c r="E618" s="6"/>
      <c r="F618" s="6"/>
      <c r="G618" s="13"/>
      <c r="H618" s="13"/>
      <c r="I618" s="13"/>
      <c r="J618" s="13"/>
      <c r="K618" s="13"/>
      <c r="L618" s="13"/>
      <c r="M618" s="46"/>
      <c r="N618" s="14"/>
      <c r="O618" s="16"/>
      <c r="P618" s="16"/>
      <c r="Q618" s="16"/>
    </row>
    <row r="619" spans="1:17" x14ac:dyDescent="0.25">
      <c r="A619" s="11">
        <v>617</v>
      </c>
      <c r="B619" s="13"/>
      <c r="C619" s="6"/>
      <c r="D619" s="6"/>
      <c r="E619" s="6"/>
      <c r="F619" s="6"/>
      <c r="G619" s="13"/>
      <c r="H619" s="13"/>
      <c r="I619" s="13"/>
      <c r="J619" s="13"/>
      <c r="K619" s="13"/>
      <c r="L619" s="13"/>
      <c r="M619" s="46"/>
      <c r="N619" s="14"/>
      <c r="O619" s="16"/>
      <c r="P619" s="16"/>
      <c r="Q619" s="16"/>
    </row>
    <row r="620" spans="1:17" x14ac:dyDescent="0.25">
      <c r="A620" s="11">
        <v>618</v>
      </c>
      <c r="B620" s="13"/>
      <c r="C620" s="6"/>
      <c r="D620" s="6"/>
      <c r="E620" s="6"/>
      <c r="F620" s="6"/>
      <c r="G620" s="13"/>
      <c r="H620" s="13"/>
      <c r="I620" s="13"/>
      <c r="J620" s="13"/>
      <c r="K620" s="13"/>
      <c r="L620" s="13"/>
      <c r="M620" s="46"/>
      <c r="N620" s="14"/>
      <c r="O620" s="16"/>
      <c r="P620" s="16"/>
      <c r="Q620" s="16"/>
    </row>
    <row r="621" spans="1:17" x14ac:dyDescent="0.25">
      <c r="A621" s="11">
        <v>619</v>
      </c>
      <c r="B621" s="13"/>
      <c r="C621" s="6"/>
      <c r="D621" s="6"/>
      <c r="E621" s="6"/>
      <c r="F621" s="6"/>
      <c r="G621" s="13"/>
      <c r="H621" s="13"/>
      <c r="I621" s="13"/>
      <c r="J621" s="13"/>
      <c r="K621" s="13"/>
      <c r="L621" s="13"/>
      <c r="M621" s="46"/>
      <c r="N621" s="14"/>
      <c r="O621" s="16"/>
      <c r="P621" s="16"/>
      <c r="Q621" s="16"/>
    </row>
    <row r="622" spans="1:17" x14ac:dyDescent="0.25">
      <c r="A622" s="11">
        <v>620</v>
      </c>
      <c r="B622" s="13"/>
      <c r="C622" s="6"/>
      <c r="D622" s="6"/>
      <c r="E622" s="6"/>
      <c r="F622" s="6"/>
      <c r="G622" s="13"/>
      <c r="H622" s="13"/>
      <c r="I622" s="13"/>
      <c r="J622" s="13"/>
      <c r="K622" s="13"/>
      <c r="L622" s="13"/>
      <c r="M622" s="46"/>
      <c r="N622" s="14"/>
      <c r="O622" s="16"/>
      <c r="P622" s="16"/>
      <c r="Q622" s="16"/>
    </row>
    <row r="623" spans="1:17" x14ac:dyDescent="0.25">
      <c r="A623" s="11">
        <v>621</v>
      </c>
      <c r="B623" s="13"/>
      <c r="C623" s="6"/>
      <c r="D623" s="6"/>
      <c r="E623" s="6"/>
      <c r="F623" s="6"/>
      <c r="G623" s="13"/>
      <c r="H623" s="13"/>
      <c r="I623" s="13"/>
      <c r="J623" s="13"/>
      <c r="K623" s="13"/>
      <c r="L623" s="13"/>
      <c r="M623" s="46"/>
      <c r="N623" s="14"/>
      <c r="O623" s="16"/>
      <c r="P623" s="16"/>
      <c r="Q623" s="16"/>
    </row>
    <row r="624" spans="1:17" x14ac:dyDescent="0.25">
      <c r="A624" s="11">
        <v>622</v>
      </c>
      <c r="B624" s="13"/>
      <c r="C624" s="6"/>
      <c r="D624" s="6"/>
      <c r="E624" s="6"/>
      <c r="F624" s="6"/>
      <c r="G624" s="13"/>
      <c r="H624" s="13"/>
      <c r="I624" s="13"/>
      <c r="J624" s="13"/>
      <c r="K624" s="13"/>
      <c r="L624" s="13"/>
      <c r="M624" s="46"/>
      <c r="N624" s="14"/>
      <c r="O624" s="16"/>
      <c r="P624" s="16"/>
      <c r="Q624" s="16"/>
    </row>
    <row r="625" spans="1:17" x14ac:dyDescent="0.25">
      <c r="A625" s="11">
        <v>623</v>
      </c>
      <c r="B625" s="13"/>
      <c r="C625" s="6"/>
      <c r="D625" s="6"/>
      <c r="E625" s="6"/>
      <c r="F625" s="6"/>
      <c r="G625" s="13"/>
      <c r="H625" s="13"/>
      <c r="I625" s="13"/>
      <c r="J625" s="13"/>
      <c r="K625" s="13"/>
      <c r="L625" s="13"/>
      <c r="M625" s="46"/>
      <c r="N625" s="14"/>
      <c r="O625" s="16"/>
      <c r="P625" s="16"/>
      <c r="Q625" s="16"/>
    </row>
    <row r="626" spans="1:17" x14ac:dyDescent="0.25">
      <c r="A626" s="11">
        <v>624</v>
      </c>
      <c r="B626" s="13"/>
      <c r="C626" s="6"/>
      <c r="D626" s="6"/>
      <c r="E626" s="6"/>
      <c r="F626" s="6"/>
      <c r="G626" s="13"/>
      <c r="H626" s="13"/>
      <c r="I626" s="13"/>
      <c r="J626" s="13"/>
      <c r="K626" s="13"/>
      <c r="L626" s="13"/>
      <c r="M626" s="46"/>
      <c r="N626" s="14"/>
      <c r="O626" s="16"/>
      <c r="P626" s="16"/>
      <c r="Q626" s="16"/>
    </row>
    <row r="627" spans="1:17" x14ac:dyDescent="0.25">
      <c r="A627" s="11">
        <v>625</v>
      </c>
      <c r="B627" s="13"/>
      <c r="C627" s="6"/>
      <c r="D627" s="6"/>
      <c r="E627" s="6"/>
      <c r="F627" s="6"/>
      <c r="G627" s="13"/>
      <c r="H627" s="13"/>
      <c r="I627" s="13"/>
      <c r="J627" s="13"/>
      <c r="K627" s="13"/>
      <c r="L627" s="13"/>
      <c r="M627" s="46"/>
      <c r="N627" s="14"/>
      <c r="O627" s="16"/>
      <c r="P627" s="16"/>
      <c r="Q627" s="16"/>
    </row>
    <row r="628" spans="1:17" x14ac:dyDescent="0.25">
      <c r="A628" s="11">
        <v>626</v>
      </c>
      <c r="B628" s="13"/>
      <c r="C628" s="6"/>
      <c r="D628" s="6"/>
      <c r="E628" s="6"/>
      <c r="F628" s="6"/>
      <c r="G628" s="13"/>
      <c r="H628" s="13"/>
      <c r="I628" s="13"/>
      <c r="J628" s="13"/>
      <c r="K628" s="13"/>
      <c r="L628" s="13"/>
      <c r="M628" s="46"/>
      <c r="N628" s="14"/>
      <c r="O628" s="16"/>
      <c r="P628" s="16"/>
      <c r="Q628" s="16"/>
    </row>
    <row r="629" spans="1:17" x14ac:dyDescent="0.25">
      <c r="A629" s="11">
        <v>627</v>
      </c>
      <c r="B629" s="13"/>
      <c r="C629" s="6"/>
      <c r="D629" s="6"/>
      <c r="E629" s="6"/>
      <c r="F629" s="6"/>
      <c r="G629" s="13"/>
      <c r="H629" s="13"/>
      <c r="I629" s="13"/>
      <c r="J629" s="13"/>
      <c r="K629" s="13"/>
      <c r="L629" s="13"/>
      <c r="M629" s="46"/>
      <c r="N629" s="14"/>
      <c r="O629" s="16"/>
      <c r="P629" s="16"/>
      <c r="Q629" s="16"/>
    </row>
    <row r="630" spans="1:17" x14ac:dyDescent="0.25">
      <c r="A630" s="11">
        <v>628</v>
      </c>
      <c r="B630" s="13"/>
      <c r="C630" s="6"/>
      <c r="D630" s="6"/>
      <c r="E630" s="6"/>
      <c r="F630" s="6"/>
      <c r="G630" s="13"/>
      <c r="H630" s="13"/>
      <c r="I630" s="13"/>
      <c r="J630" s="13"/>
      <c r="K630" s="13"/>
      <c r="L630" s="13"/>
      <c r="M630" s="46"/>
      <c r="N630" s="14"/>
      <c r="O630" s="16"/>
      <c r="P630" s="16"/>
      <c r="Q630" s="16"/>
    </row>
    <row r="631" spans="1:17" x14ac:dyDescent="0.25">
      <c r="A631" s="11">
        <v>629</v>
      </c>
      <c r="B631" s="13"/>
      <c r="C631" s="6"/>
      <c r="D631" s="6"/>
      <c r="E631" s="6"/>
      <c r="F631" s="6"/>
      <c r="G631" s="13"/>
      <c r="H631" s="13"/>
      <c r="I631" s="13"/>
      <c r="J631" s="13"/>
      <c r="K631" s="13"/>
      <c r="L631" s="13"/>
      <c r="M631" s="46"/>
      <c r="N631" s="14"/>
      <c r="O631" s="16"/>
      <c r="P631" s="16"/>
      <c r="Q631" s="16"/>
    </row>
    <row r="632" spans="1:17" x14ac:dyDescent="0.25">
      <c r="A632" s="11">
        <v>630</v>
      </c>
      <c r="B632" s="13"/>
      <c r="C632" s="6"/>
      <c r="D632" s="6"/>
      <c r="E632" s="6"/>
      <c r="F632" s="6"/>
      <c r="G632" s="13"/>
      <c r="H632" s="13"/>
      <c r="I632" s="13"/>
      <c r="J632" s="13"/>
      <c r="K632" s="13"/>
      <c r="L632" s="13"/>
      <c r="M632" s="46"/>
      <c r="N632" s="14"/>
      <c r="O632" s="16"/>
      <c r="P632" s="16"/>
      <c r="Q632" s="16"/>
    </row>
    <row r="633" spans="1:17" x14ac:dyDescent="0.25">
      <c r="A633" s="11">
        <v>631</v>
      </c>
      <c r="B633" s="13"/>
      <c r="C633" s="6"/>
      <c r="D633" s="6"/>
      <c r="E633" s="6"/>
      <c r="F633" s="6"/>
      <c r="G633" s="13"/>
      <c r="H633" s="13"/>
      <c r="I633" s="13"/>
      <c r="J633" s="13"/>
      <c r="K633" s="13"/>
      <c r="L633" s="13"/>
      <c r="M633" s="46"/>
      <c r="N633" s="14"/>
      <c r="O633" s="16"/>
      <c r="P633" s="16"/>
      <c r="Q633" s="16"/>
    </row>
    <row r="634" spans="1:17" x14ac:dyDescent="0.25">
      <c r="A634" s="11">
        <v>632</v>
      </c>
      <c r="B634" s="13"/>
      <c r="C634" s="6"/>
      <c r="D634" s="6"/>
      <c r="E634" s="6"/>
      <c r="F634" s="6"/>
      <c r="G634" s="13"/>
      <c r="H634" s="13"/>
      <c r="I634" s="13"/>
      <c r="J634" s="13"/>
      <c r="K634" s="13"/>
      <c r="L634" s="13"/>
      <c r="M634" s="46"/>
      <c r="N634" s="14"/>
      <c r="O634" s="16"/>
      <c r="P634" s="16"/>
      <c r="Q634" s="16"/>
    </row>
    <row r="635" spans="1:17" x14ac:dyDescent="0.25">
      <c r="A635" s="11">
        <v>633</v>
      </c>
      <c r="B635" s="13"/>
      <c r="C635" s="6"/>
      <c r="D635" s="6"/>
      <c r="E635" s="6"/>
      <c r="F635" s="6"/>
      <c r="G635" s="13"/>
      <c r="H635" s="13"/>
      <c r="I635" s="13"/>
      <c r="J635" s="13"/>
      <c r="K635" s="13"/>
      <c r="L635" s="13"/>
      <c r="M635" s="46"/>
      <c r="N635" s="14"/>
      <c r="O635" s="16"/>
      <c r="P635" s="16"/>
      <c r="Q635" s="16"/>
    </row>
    <row r="636" spans="1:17" x14ac:dyDescent="0.25">
      <c r="A636" s="11">
        <v>634</v>
      </c>
      <c r="B636" s="13"/>
      <c r="C636" s="6"/>
      <c r="D636" s="6"/>
      <c r="E636" s="6"/>
      <c r="F636" s="6"/>
      <c r="G636" s="13"/>
      <c r="H636" s="13"/>
      <c r="I636" s="13"/>
      <c r="J636" s="13"/>
      <c r="K636" s="13"/>
      <c r="L636" s="13"/>
      <c r="M636" s="46"/>
      <c r="N636" s="14"/>
      <c r="O636" s="16"/>
      <c r="P636" s="16"/>
      <c r="Q636" s="16"/>
    </row>
    <row r="637" spans="1:17" x14ac:dyDescent="0.25">
      <c r="A637" s="11">
        <v>635</v>
      </c>
      <c r="B637" s="13"/>
      <c r="C637" s="6"/>
      <c r="D637" s="6"/>
      <c r="E637" s="6"/>
      <c r="F637" s="6"/>
      <c r="G637" s="13"/>
      <c r="H637" s="13"/>
      <c r="I637" s="13"/>
      <c r="J637" s="13"/>
      <c r="K637" s="13"/>
      <c r="L637" s="13"/>
      <c r="M637" s="46"/>
      <c r="N637" s="14"/>
      <c r="O637" s="16"/>
      <c r="P637" s="16"/>
      <c r="Q637" s="16"/>
    </row>
    <row r="638" spans="1:17" x14ac:dyDescent="0.25">
      <c r="A638" s="11">
        <v>636</v>
      </c>
      <c r="B638" s="13"/>
      <c r="C638" s="6"/>
      <c r="D638" s="6"/>
      <c r="E638" s="6"/>
      <c r="F638" s="6"/>
      <c r="G638" s="13"/>
      <c r="H638" s="13"/>
      <c r="I638" s="13"/>
      <c r="J638" s="13"/>
      <c r="K638" s="13"/>
      <c r="L638" s="13"/>
      <c r="M638" s="46"/>
      <c r="N638" s="14"/>
      <c r="O638" s="16"/>
      <c r="P638" s="16"/>
      <c r="Q638" s="16"/>
    </row>
    <row r="639" spans="1:17" x14ac:dyDescent="0.25">
      <c r="A639" s="11">
        <v>637</v>
      </c>
      <c r="B639" s="13"/>
      <c r="C639" s="6"/>
      <c r="D639" s="6"/>
      <c r="E639" s="6"/>
      <c r="F639" s="6"/>
      <c r="G639" s="13"/>
      <c r="H639" s="13"/>
      <c r="I639" s="13"/>
      <c r="J639" s="13"/>
      <c r="K639" s="13"/>
      <c r="L639" s="13"/>
      <c r="M639" s="46"/>
      <c r="N639" s="14"/>
      <c r="O639" s="16"/>
      <c r="P639" s="16"/>
      <c r="Q639" s="16"/>
    </row>
    <row r="640" spans="1:17" x14ac:dyDescent="0.25">
      <c r="A640" s="11">
        <v>638</v>
      </c>
      <c r="B640" s="13"/>
      <c r="C640" s="6"/>
      <c r="D640" s="6"/>
      <c r="E640" s="6"/>
      <c r="F640" s="6"/>
      <c r="G640" s="13"/>
      <c r="H640" s="13"/>
      <c r="I640" s="13"/>
      <c r="J640" s="13"/>
      <c r="K640" s="13"/>
      <c r="L640" s="13"/>
      <c r="M640" s="46"/>
      <c r="N640" s="14"/>
      <c r="O640" s="16"/>
      <c r="P640" s="16"/>
      <c r="Q640" s="16"/>
    </row>
    <row r="641" spans="1:17" x14ac:dyDescent="0.25">
      <c r="A641" s="11">
        <v>639</v>
      </c>
      <c r="B641" s="13"/>
      <c r="C641" s="6"/>
      <c r="D641" s="6"/>
      <c r="E641" s="6"/>
      <c r="F641" s="6"/>
      <c r="G641" s="13"/>
      <c r="H641" s="13"/>
      <c r="I641" s="13"/>
      <c r="J641" s="13"/>
      <c r="K641" s="13"/>
      <c r="L641" s="13"/>
      <c r="M641" s="46"/>
      <c r="N641" s="14"/>
      <c r="O641" s="16"/>
      <c r="P641" s="16"/>
      <c r="Q641" s="16"/>
    </row>
    <row r="642" spans="1:17" x14ac:dyDescent="0.25">
      <c r="A642" s="11">
        <v>640</v>
      </c>
      <c r="B642" s="13"/>
      <c r="C642" s="6"/>
      <c r="D642" s="6"/>
      <c r="E642" s="6"/>
      <c r="F642" s="6"/>
      <c r="G642" s="13"/>
      <c r="H642" s="13"/>
      <c r="I642" s="13"/>
      <c r="J642" s="13"/>
      <c r="K642" s="13"/>
      <c r="L642" s="13"/>
      <c r="M642" s="46"/>
      <c r="N642" s="14"/>
      <c r="O642" s="16"/>
      <c r="P642" s="16"/>
      <c r="Q642" s="16"/>
    </row>
    <row r="643" spans="1:17" x14ac:dyDescent="0.25">
      <c r="A643" s="11">
        <v>641</v>
      </c>
      <c r="B643" s="13"/>
      <c r="C643" s="6"/>
      <c r="D643" s="6"/>
      <c r="E643" s="6"/>
      <c r="F643" s="6"/>
      <c r="G643" s="13"/>
      <c r="H643" s="13"/>
      <c r="I643" s="13"/>
      <c r="J643" s="13"/>
      <c r="K643" s="13"/>
      <c r="L643" s="13"/>
      <c r="M643" s="46"/>
      <c r="N643" s="14"/>
      <c r="O643" s="16"/>
      <c r="P643" s="16"/>
      <c r="Q643" s="16"/>
    </row>
    <row r="644" spans="1:17" x14ac:dyDescent="0.25">
      <c r="A644" s="11">
        <v>642</v>
      </c>
      <c r="B644" s="13"/>
      <c r="C644" s="6"/>
      <c r="D644" s="6"/>
      <c r="E644" s="6"/>
      <c r="F644" s="6"/>
      <c r="G644" s="13"/>
      <c r="H644" s="13"/>
      <c r="I644" s="13"/>
      <c r="J644" s="13"/>
      <c r="K644" s="13"/>
      <c r="L644" s="13"/>
      <c r="M644" s="46"/>
      <c r="N644" s="14"/>
      <c r="O644" s="16"/>
      <c r="P644" s="16"/>
      <c r="Q644" s="16"/>
    </row>
    <row r="645" spans="1:17" x14ac:dyDescent="0.25">
      <c r="A645" s="11">
        <v>643</v>
      </c>
      <c r="B645" s="13"/>
      <c r="C645" s="6"/>
      <c r="D645" s="6"/>
      <c r="E645" s="6"/>
      <c r="F645" s="6"/>
      <c r="G645" s="13"/>
      <c r="H645" s="13"/>
      <c r="I645" s="13"/>
      <c r="J645" s="13"/>
      <c r="K645" s="13"/>
      <c r="L645" s="13"/>
      <c r="M645" s="46"/>
      <c r="N645" s="14"/>
      <c r="O645" s="16"/>
      <c r="P645" s="16"/>
      <c r="Q645" s="16"/>
    </row>
    <row r="646" spans="1:17" x14ac:dyDescent="0.25">
      <c r="A646" s="11">
        <v>644</v>
      </c>
      <c r="B646" s="13"/>
      <c r="C646" s="6"/>
      <c r="D646" s="6"/>
      <c r="E646" s="6"/>
      <c r="F646" s="6"/>
      <c r="G646" s="13"/>
      <c r="H646" s="13"/>
      <c r="I646" s="13"/>
      <c r="J646" s="13"/>
      <c r="K646" s="13"/>
      <c r="L646" s="13"/>
      <c r="M646" s="46"/>
      <c r="N646" s="14"/>
      <c r="O646" s="16"/>
      <c r="P646" s="16"/>
      <c r="Q646" s="16"/>
    </row>
    <row r="647" spans="1:17" x14ac:dyDescent="0.25">
      <c r="A647" s="11">
        <v>645</v>
      </c>
      <c r="B647" s="13"/>
      <c r="C647" s="6"/>
      <c r="D647" s="6"/>
      <c r="E647" s="6"/>
      <c r="F647" s="6"/>
      <c r="G647" s="13"/>
      <c r="H647" s="13"/>
      <c r="I647" s="13"/>
      <c r="J647" s="13"/>
      <c r="K647" s="13"/>
      <c r="L647" s="13"/>
      <c r="M647" s="46"/>
      <c r="N647" s="14"/>
      <c r="O647" s="16"/>
      <c r="P647" s="16"/>
      <c r="Q647" s="16"/>
    </row>
    <row r="648" spans="1:17" x14ac:dyDescent="0.25">
      <c r="A648" s="11">
        <v>646</v>
      </c>
      <c r="B648" s="13"/>
      <c r="C648" s="6"/>
      <c r="D648" s="6"/>
      <c r="E648" s="6"/>
      <c r="F648" s="6"/>
      <c r="G648" s="13"/>
      <c r="H648" s="13"/>
      <c r="I648" s="13"/>
      <c r="J648" s="13"/>
      <c r="K648" s="13"/>
      <c r="L648" s="13"/>
      <c r="M648" s="46"/>
      <c r="N648" s="14"/>
      <c r="O648" s="16"/>
      <c r="P648" s="16"/>
      <c r="Q648" s="16"/>
    </row>
    <row r="649" spans="1:17" x14ac:dyDescent="0.25">
      <c r="A649" s="11">
        <v>647</v>
      </c>
      <c r="B649" s="13"/>
      <c r="C649" s="6"/>
      <c r="D649" s="6"/>
      <c r="E649" s="6"/>
      <c r="F649" s="6"/>
      <c r="G649" s="13"/>
      <c r="H649" s="13"/>
      <c r="I649" s="13"/>
      <c r="J649" s="13"/>
      <c r="K649" s="13"/>
      <c r="L649" s="13"/>
      <c r="M649" s="46"/>
      <c r="N649" s="14"/>
      <c r="O649" s="16"/>
      <c r="P649" s="16"/>
      <c r="Q649" s="16"/>
    </row>
    <row r="650" spans="1:17" x14ac:dyDescent="0.25">
      <c r="A650" s="11">
        <v>648</v>
      </c>
      <c r="B650" s="13"/>
      <c r="C650" s="6"/>
      <c r="D650" s="6"/>
      <c r="E650" s="6"/>
      <c r="F650" s="6"/>
      <c r="G650" s="13"/>
      <c r="H650" s="13"/>
      <c r="I650" s="13"/>
      <c r="J650" s="13"/>
      <c r="K650" s="13"/>
      <c r="L650" s="13"/>
      <c r="M650" s="46"/>
      <c r="N650" s="14"/>
      <c r="O650" s="16"/>
      <c r="P650" s="16"/>
      <c r="Q650" s="16"/>
    </row>
    <row r="651" spans="1:17" x14ac:dyDescent="0.25">
      <c r="A651" s="11">
        <v>649</v>
      </c>
      <c r="B651" s="13"/>
      <c r="C651" s="6"/>
      <c r="D651" s="6"/>
      <c r="E651" s="6"/>
      <c r="F651" s="6"/>
      <c r="G651" s="13"/>
      <c r="H651" s="13"/>
      <c r="I651" s="13"/>
      <c r="J651" s="13"/>
      <c r="K651" s="13"/>
      <c r="L651" s="13"/>
      <c r="M651" s="46"/>
      <c r="N651" s="14"/>
      <c r="O651" s="16"/>
      <c r="P651" s="16"/>
      <c r="Q651" s="16"/>
    </row>
    <row r="652" spans="1:17" x14ac:dyDescent="0.25">
      <c r="A652" s="11">
        <v>650</v>
      </c>
      <c r="B652" s="13"/>
      <c r="C652" s="6"/>
      <c r="D652" s="6"/>
      <c r="E652" s="6"/>
      <c r="F652" s="6"/>
      <c r="G652" s="13"/>
      <c r="H652" s="13"/>
      <c r="I652" s="13"/>
      <c r="J652" s="13"/>
      <c r="K652" s="13"/>
      <c r="L652" s="13"/>
      <c r="M652" s="46"/>
      <c r="N652" s="14"/>
      <c r="O652" s="16"/>
      <c r="P652" s="16"/>
      <c r="Q652" s="16"/>
    </row>
    <row r="653" spans="1:17" x14ac:dyDescent="0.25">
      <c r="A653" s="11">
        <v>651</v>
      </c>
      <c r="B653" s="13"/>
      <c r="C653" s="6"/>
      <c r="D653" s="6"/>
      <c r="E653" s="6"/>
      <c r="F653" s="6"/>
      <c r="G653" s="13"/>
      <c r="H653" s="13"/>
      <c r="I653" s="13"/>
      <c r="J653" s="13"/>
      <c r="K653" s="13"/>
      <c r="L653" s="13"/>
      <c r="M653" s="46"/>
      <c r="N653" s="14"/>
      <c r="O653" s="16"/>
      <c r="P653" s="16"/>
      <c r="Q653" s="16"/>
    </row>
    <row r="654" spans="1:17" x14ac:dyDescent="0.25">
      <c r="A654" s="11">
        <v>652</v>
      </c>
      <c r="B654" s="13"/>
      <c r="C654" s="6"/>
      <c r="D654" s="6"/>
      <c r="E654" s="6"/>
      <c r="F654" s="6"/>
      <c r="G654" s="13"/>
      <c r="H654" s="13"/>
      <c r="I654" s="13"/>
      <c r="J654" s="13"/>
      <c r="K654" s="13"/>
      <c r="L654" s="13"/>
      <c r="M654" s="46"/>
      <c r="N654" s="14"/>
      <c r="O654" s="16"/>
      <c r="P654" s="16"/>
      <c r="Q654" s="16"/>
    </row>
    <row r="655" spans="1:17" x14ac:dyDescent="0.25">
      <c r="A655" s="11">
        <v>653</v>
      </c>
      <c r="B655" s="13"/>
      <c r="C655" s="6"/>
      <c r="D655" s="6"/>
      <c r="E655" s="6"/>
      <c r="F655" s="6"/>
      <c r="G655" s="13"/>
      <c r="H655" s="13"/>
      <c r="I655" s="13"/>
      <c r="J655" s="13"/>
      <c r="K655" s="13"/>
      <c r="L655" s="13"/>
      <c r="M655" s="46"/>
      <c r="N655" s="14"/>
      <c r="O655" s="16"/>
      <c r="P655" s="16"/>
      <c r="Q655" s="16"/>
    </row>
    <row r="656" spans="1:17" x14ac:dyDescent="0.25">
      <c r="A656" s="11">
        <v>654</v>
      </c>
      <c r="B656" s="13"/>
      <c r="C656" s="6"/>
      <c r="D656" s="6"/>
      <c r="E656" s="6"/>
      <c r="F656" s="6"/>
      <c r="G656" s="13"/>
      <c r="H656" s="13"/>
      <c r="I656" s="13"/>
      <c r="J656" s="13"/>
      <c r="K656" s="13"/>
      <c r="L656" s="13"/>
      <c r="M656" s="46"/>
      <c r="N656" s="14"/>
      <c r="O656" s="16"/>
      <c r="P656" s="16"/>
      <c r="Q656" s="16"/>
    </row>
    <row r="657" spans="1:17" x14ac:dyDescent="0.25">
      <c r="A657" s="11">
        <v>655</v>
      </c>
      <c r="B657" s="13"/>
      <c r="C657" s="6"/>
      <c r="D657" s="6"/>
      <c r="E657" s="6"/>
      <c r="F657" s="6"/>
      <c r="G657" s="13"/>
      <c r="H657" s="13"/>
      <c r="I657" s="13"/>
      <c r="J657" s="13"/>
      <c r="K657" s="13"/>
      <c r="L657" s="13"/>
      <c r="M657" s="46"/>
      <c r="N657" s="14"/>
      <c r="O657" s="16"/>
      <c r="P657" s="16"/>
      <c r="Q657" s="16"/>
    </row>
    <row r="658" spans="1:17" x14ac:dyDescent="0.25">
      <c r="A658" s="11">
        <v>656</v>
      </c>
      <c r="B658" s="13"/>
      <c r="C658" s="6"/>
      <c r="D658" s="6"/>
      <c r="E658" s="6"/>
      <c r="F658" s="6"/>
      <c r="G658" s="13"/>
      <c r="H658" s="13"/>
      <c r="I658" s="13"/>
      <c r="J658" s="13"/>
      <c r="K658" s="13"/>
      <c r="L658" s="13"/>
      <c r="M658" s="46"/>
      <c r="N658" s="14"/>
      <c r="O658" s="16"/>
      <c r="P658" s="16"/>
      <c r="Q658" s="16"/>
    </row>
    <row r="659" spans="1:17" x14ac:dyDescent="0.25">
      <c r="A659" s="11">
        <v>657</v>
      </c>
      <c r="B659" s="13"/>
      <c r="C659" s="6"/>
      <c r="D659" s="6"/>
      <c r="E659" s="6"/>
      <c r="F659" s="6"/>
      <c r="G659" s="13"/>
      <c r="H659" s="13"/>
      <c r="I659" s="13"/>
      <c r="J659" s="13"/>
      <c r="K659" s="13"/>
      <c r="L659" s="13"/>
      <c r="M659" s="46"/>
      <c r="N659" s="14"/>
      <c r="O659" s="16"/>
      <c r="P659" s="16"/>
      <c r="Q659" s="16"/>
    </row>
    <row r="660" spans="1:17" x14ac:dyDescent="0.25">
      <c r="A660" s="11">
        <v>658</v>
      </c>
      <c r="B660" s="13"/>
      <c r="C660" s="6"/>
      <c r="D660" s="6"/>
      <c r="E660" s="6"/>
      <c r="F660" s="6"/>
      <c r="G660" s="13"/>
      <c r="H660" s="13"/>
      <c r="I660" s="13"/>
      <c r="J660" s="13"/>
      <c r="K660" s="13"/>
      <c r="L660" s="13"/>
      <c r="M660" s="46"/>
      <c r="N660" s="14"/>
      <c r="O660" s="16"/>
      <c r="P660" s="16"/>
      <c r="Q660" s="16"/>
    </row>
    <row r="661" spans="1:17" x14ac:dyDescent="0.25">
      <c r="A661" s="11">
        <v>659</v>
      </c>
      <c r="B661" s="13"/>
      <c r="C661" s="6"/>
      <c r="D661" s="6"/>
      <c r="E661" s="6"/>
      <c r="F661" s="6"/>
      <c r="G661" s="13"/>
      <c r="H661" s="13"/>
      <c r="I661" s="13"/>
      <c r="J661" s="13"/>
      <c r="K661" s="13"/>
      <c r="L661" s="13"/>
      <c r="M661" s="46"/>
      <c r="N661" s="14"/>
      <c r="O661" s="16"/>
      <c r="P661" s="16"/>
      <c r="Q661" s="16"/>
    </row>
    <row r="662" spans="1:17" x14ac:dyDescent="0.25">
      <c r="A662" s="11">
        <v>660</v>
      </c>
      <c r="B662" s="13"/>
      <c r="C662" s="6"/>
      <c r="D662" s="6"/>
      <c r="E662" s="6"/>
      <c r="F662" s="6"/>
      <c r="G662" s="13"/>
      <c r="H662" s="13"/>
      <c r="I662" s="13"/>
      <c r="J662" s="13"/>
      <c r="K662" s="13"/>
      <c r="L662" s="13"/>
      <c r="M662" s="46"/>
      <c r="N662" s="14"/>
      <c r="O662" s="16"/>
      <c r="P662" s="16"/>
      <c r="Q662" s="16"/>
    </row>
    <row r="663" spans="1:17" x14ac:dyDescent="0.25">
      <c r="A663" s="11">
        <v>661</v>
      </c>
      <c r="B663" s="13"/>
      <c r="C663" s="6"/>
      <c r="D663" s="6"/>
      <c r="E663" s="6"/>
      <c r="F663" s="6"/>
      <c r="G663" s="13"/>
      <c r="H663" s="13"/>
      <c r="I663" s="13"/>
      <c r="J663" s="13"/>
      <c r="K663" s="13"/>
      <c r="L663" s="13"/>
      <c r="M663" s="46"/>
      <c r="N663" s="14"/>
      <c r="O663" s="16"/>
      <c r="P663" s="16"/>
      <c r="Q663" s="16"/>
    </row>
    <row r="664" spans="1:17" x14ac:dyDescent="0.25">
      <c r="A664" s="11">
        <v>662</v>
      </c>
      <c r="B664" s="13"/>
      <c r="C664" s="6"/>
      <c r="D664" s="6"/>
      <c r="E664" s="6"/>
      <c r="F664" s="6"/>
      <c r="G664" s="13"/>
      <c r="H664" s="13"/>
      <c r="I664" s="13"/>
      <c r="J664" s="13"/>
      <c r="K664" s="13"/>
      <c r="L664" s="13"/>
      <c r="M664" s="46"/>
      <c r="N664" s="14"/>
      <c r="O664" s="16"/>
      <c r="P664" s="16"/>
      <c r="Q664" s="16"/>
    </row>
    <row r="665" spans="1:17" x14ac:dyDescent="0.25">
      <c r="A665" s="11">
        <v>663</v>
      </c>
      <c r="B665" s="13"/>
      <c r="C665" s="6"/>
      <c r="D665" s="6"/>
      <c r="E665" s="6"/>
      <c r="F665" s="6"/>
      <c r="G665" s="13"/>
      <c r="H665" s="13"/>
      <c r="I665" s="13"/>
      <c r="J665" s="13"/>
      <c r="K665" s="13"/>
      <c r="L665" s="13"/>
      <c r="M665" s="46"/>
      <c r="N665" s="14"/>
      <c r="O665" s="16"/>
      <c r="P665" s="16"/>
      <c r="Q665" s="16"/>
    </row>
    <row r="666" spans="1:17" x14ac:dyDescent="0.25">
      <c r="A666" s="11">
        <v>664</v>
      </c>
      <c r="B666" s="13"/>
      <c r="C666" s="6"/>
      <c r="D666" s="6"/>
      <c r="E666" s="6"/>
      <c r="F666" s="6"/>
      <c r="G666" s="13"/>
      <c r="H666" s="13"/>
      <c r="I666" s="13"/>
      <c r="J666" s="13"/>
      <c r="K666" s="13"/>
      <c r="L666" s="13"/>
      <c r="M666" s="46"/>
      <c r="N666" s="14"/>
      <c r="O666" s="16"/>
      <c r="P666" s="16"/>
      <c r="Q666" s="16"/>
    </row>
    <row r="667" spans="1:17" x14ac:dyDescent="0.25">
      <c r="A667" s="11">
        <v>665</v>
      </c>
      <c r="B667" s="13"/>
      <c r="C667" s="6"/>
      <c r="D667" s="6"/>
      <c r="E667" s="6"/>
      <c r="F667" s="6"/>
      <c r="G667" s="13"/>
      <c r="H667" s="13"/>
      <c r="I667" s="13"/>
      <c r="J667" s="13"/>
      <c r="K667" s="13"/>
      <c r="L667" s="13"/>
      <c r="M667" s="46"/>
      <c r="N667" s="14"/>
      <c r="O667" s="16"/>
      <c r="P667" s="16"/>
      <c r="Q667" s="16"/>
    </row>
    <row r="668" spans="1:17" x14ac:dyDescent="0.25">
      <c r="A668" s="11">
        <v>666</v>
      </c>
      <c r="B668" s="13"/>
      <c r="C668" s="6"/>
      <c r="D668" s="6"/>
      <c r="E668" s="6"/>
      <c r="F668" s="6"/>
      <c r="G668" s="13"/>
      <c r="H668" s="13"/>
      <c r="I668" s="13"/>
      <c r="J668" s="13"/>
      <c r="K668" s="13"/>
      <c r="L668" s="13"/>
      <c r="M668" s="46"/>
      <c r="N668" s="14"/>
      <c r="O668" s="16"/>
      <c r="P668" s="16"/>
      <c r="Q668" s="16"/>
    </row>
    <row r="669" spans="1:17" x14ac:dyDescent="0.25">
      <c r="A669" s="11">
        <v>667</v>
      </c>
      <c r="B669" s="13"/>
      <c r="C669" s="6"/>
      <c r="D669" s="6"/>
      <c r="E669" s="6"/>
      <c r="F669" s="6"/>
      <c r="G669" s="13"/>
      <c r="H669" s="13"/>
      <c r="I669" s="13"/>
      <c r="J669" s="13"/>
      <c r="K669" s="13"/>
      <c r="L669" s="13"/>
      <c r="M669" s="46"/>
      <c r="N669" s="14"/>
      <c r="O669" s="16"/>
      <c r="P669" s="16"/>
      <c r="Q669" s="16"/>
    </row>
    <row r="670" spans="1:17" x14ac:dyDescent="0.25">
      <c r="A670" s="11">
        <v>668</v>
      </c>
      <c r="B670" s="13"/>
      <c r="C670" s="6"/>
      <c r="D670" s="6"/>
      <c r="E670" s="6"/>
      <c r="F670" s="6"/>
      <c r="G670" s="13"/>
      <c r="H670" s="13"/>
      <c r="I670" s="13"/>
      <c r="J670" s="13"/>
      <c r="K670" s="13"/>
      <c r="L670" s="13"/>
      <c r="M670" s="46"/>
      <c r="N670" s="14"/>
      <c r="O670" s="16"/>
      <c r="P670" s="16"/>
      <c r="Q670" s="16"/>
    </row>
    <row r="671" spans="1:17" x14ac:dyDescent="0.25">
      <c r="A671" s="11">
        <v>669</v>
      </c>
      <c r="B671" s="13"/>
      <c r="C671" s="6"/>
      <c r="D671" s="6"/>
      <c r="E671" s="6"/>
      <c r="F671" s="6"/>
      <c r="G671" s="13"/>
      <c r="H671" s="13"/>
      <c r="I671" s="13"/>
      <c r="J671" s="13"/>
      <c r="K671" s="13"/>
      <c r="L671" s="13"/>
      <c r="M671" s="46"/>
      <c r="N671" s="14"/>
      <c r="O671" s="16"/>
      <c r="P671" s="16"/>
      <c r="Q671" s="16"/>
    </row>
    <row r="672" spans="1:17" x14ac:dyDescent="0.25">
      <c r="A672" s="11">
        <v>670</v>
      </c>
      <c r="B672" s="13"/>
      <c r="C672" s="6"/>
      <c r="D672" s="6"/>
      <c r="E672" s="6"/>
      <c r="F672" s="6"/>
      <c r="G672" s="13"/>
      <c r="H672" s="13"/>
      <c r="I672" s="13"/>
      <c r="J672" s="13"/>
      <c r="K672" s="13"/>
      <c r="L672" s="13"/>
      <c r="M672" s="46"/>
      <c r="N672" s="14"/>
      <c r="O672" s="16"/>
      <c r="P672" s="16"/>
      <c r="Q672" s="16"/>
    </row>
    <row r="673" spans="1:17" x14ac:dyDescent="0.25">
      <c r="A673" s="11">
        <v>671</v>
      </c>
      <c r="B673" s="13"/>
      <c r="C673" s="6"/>
      <c r="D673" s="6"/>
      <c r="E673" s="6"/>
      <c r="F673" s="6"/>
      <c r="G673" s="13"/>
      <c r="H673" s="13"/>
      <c r="I673" s="13"/>
      <c r="J673" s="13"/>
      <c r="K673" s="13"/>
      <c r="L673" s="13"/>
      <c r="M673" s="46"/>
      <c r="N673" s="14"/>
      <c r="O673" s="16"/>
      <c r="P673" s="16"/>
      <c r="Q673" s="16"/>
    </row>
    <row r="674" spans="1:17" x14ac:dyDescent="0.25">
      <c r="A674" s="11">
        <v>672</v>
      </c>
      <c r="B674" s="13"/>
      <c r="C674" s="6"/>
      <c r="D674" s="6"/>
      <c r="E674" s="6"/>
      <c r="F674" s="6"/>
      <c r="G674" s="13"/>
      <c r="H674" s="13"/>
      <c r="I674" s="13"/>
      <c r="J674" s="13"/>
      <c r="K674" s="13"/>
      <c r="L674" s="13"/>
      <c r="M674" s="46"/>
      <c r="N674" s="14"/>
      <c r="O674" s="16"/>
      <c r="P674" s="16"/>
      <c r="Q674" s="16"/>
    </row>
    <row r="675" spans="1:17" x14ac:dyDescent="0.25">
      <c r="A675" s="11">
        <v>673</v>
      </c>
      <c r="B675" s="13"/>
      <c r="C675" s="6"/>
      <c r="D675" s="6"/>
      <c r="E675" s="6"/>
      <c r="F675" s="6"/>
      <c r="G675" s="13"/>
      <c r="H675" s="13"/>
      <c r="I675" s="13"/>
      <c r="J675" s="13"/>
      <c r="K675" s="13"/>
      <c r="L675" s="13"/>
      <c r="M675" s="46"/>
      <c r="N675" s="14"/>
      <c r="O675" s="16"/>
      <c r="P675" s="16"/>
      <c r="Q675" s="16"/>
    </row>
    <row r="676" spans="1:17" x14ac:dyDescent="0.25">
      <c r="A676" s="11">
        <v>674</v>
      </c>
      <c r="B676" s="13"/>
      <c r="C676" s="6"/>
      <c r="D676" s="6"/>
      <c r="E676" s="6"/>
      <c r="F676" s="6"/>
      <c r="G676" s="13"/>
      <c r="H676" s="13"/>
      <c r="I676" s="13"/>
      <c r="J676" s="13"/>
      <c r="K676" s="13"/>
      <c r="L676" s="13"/>
      <c r="M676" s="46"/>
      <c r="N676" s="14"/>
      <c r="O676" s="16"/>
      <c r="P676" s="16"/>
      <c r="Q676" s="16"/>
    </row>
    <row r="677" spans="1:17" x14ac:dyDescent="0.25">
      <c r="A677" s="11">
        <v>675</v>
      </c>
      <c r="B677" s="13"/>
      <c r="C677" s="6"/>
      <c r="D677" s="6"/>
      <c r="E677" s="6"/>
      <c r="F677" s="6"/>
      <c r="G677" s="13"/>
      <c r="H677" s="13"/>
      <c r="I677" s="13"/>
      <c r="J677" s="13"/>
      <c r="K677" s="13"/>
      <c r="L677" s="13"/>
      <c r="M677" s="46"/>
      <c r="N677" s="14"/>
      <c r="O677" s="16"/>
      <c r="P677" s="16"/>
      <c r="Q677" s="16"/>
    </row>
    <row r="678" spans="1:17" x14ac:dyDescent="0.25">
      <c r="A678" s="11">
        <v>676</v>
      </c>
      <c r="B678" s="13"/>
      <c r="C678" s="6"/>
      <c r="D678" s="6"/>
      <c r="E678" s="6"/>
      <c r="F678" s="6"/>
      <c r="G678" s="13"/>
      <c r="H678" s="13"/>
      <c r="I678" s="13"/>
      <c r="J678" s="13"/>
      <c r="K678" s="13"/>
      <c r="L678" s="13"/>
      <c r="M678" s="46"/>
      <c r="N678" s="14"/>
      <c r="O678" s="16"/>
      <c r="P678" s="16"/>
      <c r="Q678" s="16"/>
    </row>
    <row r="679" spans="1:17" x14ac:dyDescent="0.25">
      <c r="A679" s="11">
        <v>677</v>
      </c>
      <c r="B679" s="13"/>
      <c r="C679" s="6"/>
      <c r="D679" s="6"/>
      <c r="E679" s="6"/>
      <c r="F679" s="6"/>
      <c r="G679" s="13"/>
      <c r="H679" s="13"/>
      <c r="I679" s="13"/>
      <c r="J679" s="13"/>
      <c r="K679" s="13"/>
      <c r="L679" s="13"/>
      <c r="M679" s="46"/>
      <c r="N679" s="14"/>
      <c r="O679" s="16"/>
      <c r="P679" s="16"/>
      <c r="Q679" s="16"/>
    </row>
    <row r="680" spans="1:17" x14ac:dyDescent="0.25">
      <c r="A680" s="11">
        <v>678</v>
      </c>
      <c r="B680" s="13"/>
      <c r="C680" s="6"/>
      <c r="D680" s="6"/>
      <c r="E680" s="6"/>
      <c r="F680" s="6"/>
      <c r="G680" s="13"/>
      <c r="H680" s="13"/>
      <c r="I680" s="13"/>
      <c r="J680" s="13"/>
      <c r="K680" s="13"/>
      <c r="L680" s="13"/>
      <c r="M680" s="46"/>
      <c r="N680" s="14"/>
      <c r="O680" s="16"/>
      <c r="P680" s="16"/>
      <c r="Q680" s="16"/>
    </row>
    <row r="681" spans="1:17" x14ac:dyDescent="0.25">
      <c r="A681" s="11">
        <v>679</v>
      </c>
      <c r="B681" s="13"/>
      <c r="C681" s="6"/>
      <c r="D681" s="6"/>
      <c r="E681" s="6"/>
      <c r="F681" s="6"/>
      <c r="G681" s="13"/>
      <c r="H681" s="13"/>
      <c r="I681" s="13"/>
      <c r="J681" s="13"/>
      <c r="K681" s="13"/>
      <c r="L681" s="13"/>
      <c r="M681" s="46"/>
      <c r="N681" s="14"/>
      <c r="O681" s="16"/>
      <c r="P681" s="16"/>
      <c r="Q681" s="16"/>
    </row>
    <row r="682" spans="1:17" x14ac:dyDescent="0.25">
      <c r="A682" s="11">
        <v>680</v>
      </c>
      <c r="B682" s="13"/>
      <c r="C682" s="6"/>
      <c r="D682" s="6"/>
      <c r="E682" s="6"/>
      <c r="F682" s="6"/>
      <c r="G682" s="13"/>
      <c r="H682" s="13"/>
      <c r="I682" s="13"/>
      <c r="J682" s="13"/>
      <c r="K682" s="13"/>
      <c r="L682" s="13"/>
      <c r="M682" s="46"/>
      <c r="N682" s="14"/>
      <c r="O682" s="16"/>
      <c r="P682" s="16"/>
      <c r="Q682" s="16"/>
    </row>
    <row r="683" spans="1:17" x14ac:dyDescent="0.25">
      <c r="A683" s="11">
        <v>681</v>
      </c>
      <c r="B683" s="13"/>
      <c r="C683" s="6"/>
      <c r="D683" s="6"/>
      <c r="E683" s="6"/>
      <c r="F683" s="6"/>
      <c r="G683" s="13"/>
      <c r="H683" s="13"/>
      <c r="I683" s="13"/>
      <c r="J683" s="13"/>
      <c r="K683" s="13"/>
      <c r="L683" s="13"/>
      <c r="M683" s="46"/>
      <c r="N683" s="14"/>
      <c r="O683" s="16"/>
      <c r="P683" s="16"/>
      <c r="Q683" s="16"/>
    </row>
    <row r="684" spans="1:17" x14ac:dyDescent="0.25">
      <c r="A684" s="11">
        <v>682</v>
      </c>
      <c r="B684" s="13"/>
      <c r="C684" s="6"/>
      <c r="D684" s="6"/>
      <c r="E684" s="6"/>
      <c r="F684" s="6"/>
      <c r="G684" s="13"/>
      <c r="H684" s="13"/>
      <c r="I684" s="13"/>
      <c r="J684" s="13"/>
      <c r="K684" s="13"/>
      <c r="L684" s="13"/>
      <c r="M684" s="46"/>
      <c r="N684" s="14"/>
      <c r="O684" s="16"/>
      <c r="P684" s="16"/>
      <c r="Q684" s="16"/>
    </row>
    <row r="685" spans="1:17" x14ac:dyDescent="0.25">
      <c r="A685" s="11">
        <v>683</v>
      </c>
      <c r="B685" s="13"/>
      <c r="C685" s="6"/>
      <c r="D685" s="6"/>
      <c r="E685" s="6"/>
      <c r="F685" s="6"/>
      <c r="G685" s="13"/>
      <c r="H685" s="13"/>
      <c r="I685" s="13"/>
      <c r="J685" s="13"/>
      <c r="K685" s="13"/>
      <c r="L685" s="13"/>
      <c r="M685" s="46"/>
      <c r="N685" s="14"/>
      <c r="O685" s="16"/>
      <c r="P685" s="16"/>
      <c r="Q685" s="16"/>
    </row>
    <row r="686" spans="1:17" x14ac:dyDescent="0.25">
      <c r="A686" s="11">
        <v>684</v>
      </c>
      <c r="B686" s="13"/>
      <c r="C686" s="6"/>
      <c r="D686" s="6"/>
      <c r="E686" s="6"/>
      <c r="F686" s="6"/>
      <c r="G686" s="13"/>
      <c r="H686" s="13"/>
      <c r="I686" s="13"/>
      <c r="J686" s="13"/>
      <c r="K686" s="13"/>
      <c r="L686" s="13"/>
      <c r="M686" s="46"/>
      <c r="N686" s="14"/>
      <c r="O686" s="16"/>
      <c r="P686" s="16"/>
      <c r="Q686" s="16"/>
    </row>
    <row r="687" spans="1:17" x14ac:dyDescent="0.25">
      <c r="A687" s="11">
        <v>685</v>
      </c>
      <c r="B687" s="13"/>
      <c r="C687" s="6"/>
      <c r="D687" s="6"/>
      <c r="E687" s="6"/>
      <c r="F687" s="6"/>
      <c r="G687" s="13"/>
      <c r="H687" s="13"/>
      <c r="I687" s="13"/>
      <c r="J687" s="13"/>
      <c r="K687" s="13"/>
      <c r="L687" s="13"/>
      <c r="M687" s="46"/>
      <c r="N687" s="14"/>
      <c r="O687" s="16"/>
      <c r="P687" s="16"/>
      <c r="Q687" s="16"/>
    </row>
    <row r="688" spans="1:17" x14ac:dyDescent="0.25">
      <c r="A688" s="11">
        <v>686</v>
      </c>
      <c r="B688" s="13"/>
      <c r="C688" s="6"/>
      <c r="D688" s="6"/>
      <c r="E688" s="6"/>
      <c r="F688" s="6"/>
      <c r="G688" s="13"/>
      <c r="H688" s="13"/>
      <c r="I688" s="13"/>
      <c r="J688" s="13"/>
      <c r="K688" s="13"/>
      <c r="L688" s="13"/>
      <c r="M688" s="46"/>
      <c r="N688" s="14"/>
      <c r="O688" s="16"/>
      <c r="P688" s="16"/>
      <c r="Q688" s="16"/>
    </row>
    <row r="689" spans="1:17" x14ac:dyDescent="0.25">
      <c r="A689" s="11">
        <v>687</v>
      </c>
      <c r="B689" s="13"/>
      <c r="C689" s="6"/>
      <c r="D689" s="6"/>
      <c r="E689" s="6"/>
      <c r="F689" s="6"/>
      <c r="G689" s="13"/>
      <c r="H689" s="13"/>
      <c r="I689" s="13"/>
      <c r="J689" s="13"/>
      <c r="K689" s="13"/>
      <c r="L689" s="13"/>
      <c r="M689" s="46"/>
      <c r="N689" s="14"/>
      <c r="O689" s="16"/>
      <c r="P689" s="16"/>
      <c r="Q689" s="16"/>
    </row>
    <row r="690" spans="1:17" x14ac:dyDescent="0.25">
      <c r="A690" s="11">
        <v>688</v>
      </c>
      <c r="B690" s="13"/>
      <c r="C690" s="6"/>
      <c r="D690" s="6"/>
      <c r="E690" s="6"/>
      <c r="F690" s="6"/>
      <c r="G690" s="13"/>
      <c r="H690" s="13"/>
      <c r="I690" s="13"/>
      <c r="J690" s="13"/>
      <c r="K690" s="13"/>
      <c r="L690" s="13"/>
      <c r="M690" s="46"/>
      <c r="N690" s="14"/>
      <c r="O690" s="16"/>
      <c r="P690" s="16"/>
      <c r="Q690" s="16"/>
    </row>
    <row r="691" spans="1:17" x14ac:dyDescent="0.25">
      <c r="A691" s="11">
        <v>689</v>
      </c>
      <c r="B691" s="13"/>
      <c r="C691" s="6"/>
      <c r="D691" s="6"/>
      <c r="E691" s="6"/>
      <c r="F691" s="6"/>
      <c r="G691" s="13"/>
      <c r="H691" s="13"/>
      <c r="I691" s="13"/>
      <c r="J691" s="13"/>
      <c r="K691" s="13"/>
      <c r="L691" s="13"/>
      <c r="M691" s="46"/>
      <c r="N691" s="14"/>
      <c r="O691" s="16"/>
      <c r="P691" s="16"/>
      <c r="Q691" s="16"/>
    </row>
    <row r="692" spans="1:17" x14ac:dyDescent="0.25">
      <c r="A692" s="11">
        <v>690</v>
      </c>
      <c r="B692" s="13"/>
      <c r="C692" s="6"/>
      <c r="D692" s="6"/>
      <c r="E692" s="6"/>
      <c r="F692" s="6"/>
      <c r="G692" s="13"/>
      <c r="H692" s="13"/>
      <c r="I692" s="13"/>
      <c r="J692" s="13"/>
      <c r="K692" s="13"/>
      <c r="L692" s="13"/>
      <c r="M692" s="46"/>
      <c r="N692" s="14"/>
      <c r="O692" s="16"/>
      <c r="P692" s="16"/>
      <c r="Q692" s="16"/>
    </row>
    <row r="693" spans="1:17" x14ac:dyDescent="0.25">
      <c r="A693" s="11">
        <v>691</v>
      </c>
      <c r="B693" s="13"/>
      <c r="C693" s="6"/>
      <c r="D693" s="6"/>
      <c r="E693" s="6"/>
      <c r="F693" s="6"/>
      <c r="G693" s="13"/>
      <c r="H693" s="13"/>
      <c r="I693" s="13"/>
      <c r="J693" s="13"/>
      <c r="K693" s="13"/>
      <c r="L693" s="13"/>
      <c r="M693" s="46"/>
      <c r="N693" s="14"/>
      <c r="O693" s="16"/>
      <c r="P693" s="16"/>
      <c r="Q693" s="16"/>
    </row>
    <row r="694" spans="1:17" x14ac:dyDescent="0.25">
      <c r="A694" s="11">
        <v>692</v>
      </c>
      <c r="B694" s="13"/>
      <c r="C694" s="6"/>
      <c r="D694" s="6"/>
      <c r="E694" s="6"/>
      <c r="F694" s="6"/>
      <c r="G694" s="13"/>
      <c r="H694" s="13"/>
      <c r="I694" s="13"/>
      <c r="J694" s="13"/>
      <c r="K694" s="13"/>
      <c r="L694" s="13"/>
      <c r="M694" s="46"/>
      <c r="N694" s="14"/>
      <c r="O694" s="16"/>
      <c r="P694" s="16"/>
      <c r="Q694" s="16"/>
    </row>
    <row r="695" spans="1:17" x14ac:dyDescent="0.25">
      <c r="A695" s="11">
        <v>693</v>
      </c>
      <c r="B695" s="13"/>
      <c r="C695" s="6"/>
      <c r="D695" s="6"/>
      <c r="E695" s="6"/>
      <c r="F695" s="6"/>
      <c r="G695" s="13"/>
      <c r="H695" s="13"/>
      <c r="I695" s="13"/>
      <c r="J695" s="13"/>
      <c r="K695" s="13"/>
      <c r="L695" s="13"/>
      <c r="M695" s="46"/>
      <c r="N695" s="14"/>
      <c r="O695" s="16"/>
      <c r="P695" s="16"/>
      <c r="Q695" s="16"/>
    </row>
    <row r="696" spans="1:17" x14ac:dyDescent="0.25">
      <c r="A696" s="11">
        <v>694</v>
      </c>
      <c r="B696" s="13"/>
      <c r="C696" s="6"/>
      <c r="D696" s="6"/>
      <c r="E696" s="6"/>
      <c r="F696" s="6"/>
      <c r="G696" s="13"/>
      <c r="H696" s="13"/>
      <c r="I696" s="13"/>
      <c r="J696" s="13"/>
      <c r="K696" s="13"/>
      <c r="L696" s="13"/>
      <c r="M696" s="46"/>
      <c r="N696" s="14"/>
      <c r="O696" s="16"/>
      <c r="P696" s="16"/>
      <c r="Q696" s="16"/>
    </row>
    <row r="697" spans="1:17" x14ac:dyDescent="0.25">
      <c r="A697" s="11">
        <v>695</v>
      </c>
      <c r="B697" s="13"/>
      <c r="C697" s="6"/>
      <c r="D697" s="6"/>
      <c r="E697" s="6"/>
      <c r="F697" s="6"/>
      <c r="G697" s="13"/>
      <c r="H697" s="13"/>
      <c r="I697" s="13"/>
      <c r="J697" s="13"/>
      <c r="K697" s="13"/>
      <c r="L697" s="13"/>
      <c r="M697" s="46"/>
      <c r="N697" s="14"/>
      <c r="O697" s="16"/>
      <c r="P697" s="16"/>
      <c r="Q697" s="16"/>
    </row>
    <row r="698" spans="1:17" x14ac:dyDescent="0.25">
      <c r="A698" s="11">
        <v>696</v>
      </c>
      <c r="B698" s="13"/>
      <c r="C698" s="6"/>
      <c r="D698" s="6"/>
      <c r="E698" s="6"/>
      <c r="F698" s="6"/>
      <c r="G698" s="13"/>
      <c r="H698" s="13"/>
      <c r="I698" s="13"/>
      <c r="J698" s="13"/>
      <c r="K698" s="13"/>
      <c r="L698" s="13"/>
      <c r="M698" s="46"/>
      <c r="N698" s="14"/>
      <c r="O698" s="16"/>
      <c r="P698" s="16"/>
      <c r="Q698" s="16"/>
    </row>
    <row r="699" spans="1:17" x14ac:dyDescent="0.25">
      <c r="A699" s="11">
        <v>697</v>
      </c>
      <c r="B699" s="13"/>
      <c r="C699" s="6"/>
      <c r="D699" s="6"/>
      <c r="E699" s="6"/>
      <c r="F699" s="6"/>
      <c r="G699" s="13"/>
      <c r="H699" s="13"/>
      <c r="I699" s="13"/>
      <c r="J699" s="13"/>
      <c r="K699" s="13"/>
      <c r="L699" s="13"/>
      <c r="M699" s="46"/>
      <c r="N699" s="14"/>
      <c r="O699" s="16"/>
      <c r="P699" s="16"/>
      <c r="Q699" s="16"/>
    </row>
    <row r="700" spans="1:17" x14ac:dyDescent="0.25">
      <c r="A700" s="11">
        <v>698</v>
      </c>
      <c r="B700" s="13"/>
      <c r="C700" s="6"/>
      <c r="D700" s="6"/>
      <c r="E700" s="6"/>
      <c r="F700" s="6"/>
      <c r="G700" s="13"/>
      <c r="H700" s="13"/>
      <c r="I700" s="13"/>
      <c r="J700" s="13"/>
      <c r="K700" s="13"/>
      <c r="L700" s="13"/>
      <c r="M700" s="46"/>
      <c r="N700" s="14"/>
      <c r="O700" s="16"/>
      <c r="P700" s="16"/>
      <c r="Q700" s="16"/>
    </row>
    <row r="701" spans="1:17" x14ac:dyDescent="0.25">
      <c r="A701" s="11">
        <v>699</v>
      </c>
      <c r="B701" s="13"/>
      <c r="C701" s="6"/>
      <c r="D701" s="6"/>
      <c r="E701" s="6"/>
      <c r="F701" s="6"/>
      <c r="G701" s="13"/>
      <c r="H701" s="13"/>
      <c r="I701" s="13"/>
      <c r="J701" s="13"/>
      <c r="K701" s="13"/>
      <c r="L701" s="13"/>
      <c r="M701" s="46"/>
      <c r="N701" s="14"/>
      <c r="O701" s="16"/>
      <c r="P701" s="16"/>
      <c r="Q701" s="16"/>
    </row>
    <row r="702" spans="1:17" x14ac:dyDescent="0.25">
      <c r="A702" s="11">
        <v>700</v>
      </c>
      <c r="B702" s="13"/>
      <c r="C702" s="6"/>
      <c r="D702" s="6"/>
      <c r="E702" s="6"/>
      <c r="F702" s="6"/>
      <c r="G702" s="13"/>
      <c r="H702" s="13"/>
      <c r="I702" s="13"/>
      <c r="J702" s="13"/>
      <c r="K702" s="13"/>
      <c r="L702" s="13"/>
      <c r="M702" s="46"/>
      <c r="N702" s="14"/>
      <c r="O702" s="16"/>
      <c r="P702" s="16"/>
      <c r="Q702" s="16"/>
    </row>
    <row r="703" spans="1:17" x14ac:dyDescent="0.25">
      <c r="A703" s="11">
        <v>701</v>
      </c>
      <c r="B703" s="13"/>
      <c r="C703" s="6"/>
      <c r="D703" s="6"/>
      <c r="E703" s="6"/>
      <c r="F703" s="6"/>
      <c r="G703" s="13"/>
      <c r="H703" s="13"/>
      <c r="I703" s="13"/>
      <c r="J703" s="13"/>
      <c r="K703" s="13"/>
      <c r="L703" s="13"/>
      <c r="M703" s="46"/>
      <c r="N703" s="14"/>
      <c r="O703" s="16"/>
      <c r="P703" s="16"/>
      <c r="Q703" s="16"/>
    </row>
    <row r="704" spans="1:17" x14ac:dyDescent="0.25">
      <c r="A704" s="11">
        <v>702</v>
      </c>
      <c r="B704" s="13"/>
      <c r="C704" s="6"/>
      <c r="D704" s="6"/>
      <c r="E704" s="6"/>
      <c r="F704" s="6"/>
      <c r="G704" s="13"/>
      <c r="H704" s="13"/>
      <c r="I704" s="13"/>
      <c r="J704" s="13"/>
      <c r="K704" s="13"/>
      <c r="L704" s="13"/>
      <c r="M704" s="46"/>
      <c r="N704" s="14"/>
      <c r="O704" s="16"/>
      <c r="P704" s="16"/>
      <c r="Q704" s="16"/>
    </row>
    <row r="705" spans="1:17" x14ac:dyDescent="0.25">
      <c r="A705" s="11">
        <v>703</v>
      </c>
      <c r="B705" s="13"/>
      <c r="C705" s="6"/>
      <c r="D705" s="6"/>
      <c r="E705" s="6"/>
      <c r="F705" s="6"/>
      <c r="G705" s="13"/>
      <c r="H705" s="13"/>
      <c r="I705" s="13"/>
      <c r="J705" s="13"/>
      <c r="K705" s="13"/>
      <c r="L705" s="13"/>
      <c r="M705" s="46"/>
      <c r="N705" s="14"/>
      <c r="O705" s="16"/>
      <c r="P705" s="16"/>
      <c r="Q705" s="16"/>
    </row>
    <row r="706" spans="1:17" x14ac:dyDescent="0.25">
      <c r="A706" s="11">
        <v>704</v>
      </c>
      <c r="B706" s="13"/>
      <c r="C706" s="6"/>
      <c r="D706" s="6"/>
      <c r="E706" s="6"/>
      <c r="F706" s="6"/>
      <c r="G706" s="13"/>
      <c r="H706" s="13"/>
      <c r="I706" s="13"/>
      <c r="J706" s="13"/>
      <c r="K706" s="13"/>
      <c r="L706" s="13"/>
      <c r="M706" s="46"/>
      <c r="N706" s="14"/>
      <c r="O706" s="16"/>
      <c r="P706" s="16"/>
      <c r="Q706" s="16"/>
    </row>
    <row r="707" spans="1:17" x14ac:dyDescent="0.25">
      <c r="A707" s="11">
        <v>705</v>
      </c>
      <c r="B707" s="13"/>
      <c r="C707" s="6"/>
      <c r="D707" s="6"/>
      <c r="E707" s="6"/>
      <c r="F707" s="6"/>
      <c r="G707" s="13"/>
      <c r="H707" s="13"/>
      <c r="I707" s="13"/>
      <c r="J707" s="13"/>
      <c r="K707" s="13"/>
      <c r="L707" s="13"/>
      <c r="M707" s="46"/>
      <c r="N707" s="14"/>
      <c r="O707" s="16"/>
      <c r="P707" s="16"/>
      <c r="Q707" s="16"/>
    </row>
    <row r="708" spans="1:17" x14ac:dyDescent="0.25">
      <c r="A708" s="11">
        <v>706</v>
      </c>
      <c r="B708" s="13"/>
      <c r="C708" s="6"/>
      <c r="D708" s="6"/>
      <c r="E708" s="6"/>
      <c r="F708" s="6"/>
      <c r="G708" s="13"/>
      <c r="H708" s="13"/>
      <c r="I708" s="13"/>
      <c r="J708" s="13"/>
      <c r="K708" s="13"/>
      <c r="L708" s="13"/>
      <c r="M708" s="46"/>
      <c r="N708" s="14"/>
      <c r="O708" s="16"/>
      <c r="P708" s="16"/>
      <c r="Q708" s="16"/>
    </row>
    <row r="709" spans="1:17" x14ac:dyDescent="0.25">
      <c r="A709" s="11">
        <v>707</v>
      </c>
      <c r="B709" s="13"/>
      <c r="C709" s="6"/>
      <c r="D709" s="6"/>
      <c r="E709" s="6"/>
      <c r="F709" s="6"/>
      <c r="G709" s="13"/>
      <c r="H709" s="13"/>
      <c r="I709" s="13"/>
      <c r="J709" s="13"/>
      <c r="K709" s="13"/>
      <c r="L709" s="13"/>
      <c r="M709" s="46"/>
      <c r="N709" s="14"/>
      <c r="O709" s="16"/>
      <c r="P709" s="16"/>
      <c r="Q709" s="16"/>
    </row>
    <row r="710" spans="1:17" x14ac:dyDescent="0.25">
      <c r="A710" s="11">
        <v>708</v>
      </c>
      <c r="B710" s="13"/>
      <c r="C710" s="6"/>
      <c r="D710" s="6"/>
      <c r="E710" s="6"/>
      <c r="F710" s="6"/>
      <c r="G710" s="13"/>
      <c r="H710" s="13"/>
      <c r="I710" s="13"/>
      <c r="J710" s="13"/>
      <c r="K710" s="13"/>
      <c r="L710" s="13"/>
      <c r="M710" s="46"/>
      <c r="N710" s="14"/>
      <c r="O710" s="16"/>
      <c r="P710" s="16"/>
      <c r="Q710" s="16"/>
    </row>
    <row r="711" spans="1:17" x14ac:dyDescent="0.25">
      <c r="A711" s="11">
        <v>709</v>
      </c>
      <c r="B711" s="13"/>
      <c r="C711" s="6"/>
      <c r="D711" s="6"/>
      <c r="E711" s="6"/>
      <c r="F711" s="6"/>
      <c r="G711" s="13"/>
      <c r="H711" s="13"/>
      <c r="I711" s="13"/>
      <c r="J711" s="13"/>
      <c r="K711" s="13"/>
      <c r="L711" s="13"/>
      <c r="M711" s="46"/>
      <c r="N711" s="14"/>
      <c r="O711" s="16"/>
      <c r="P711" s="16"/>
      <c r="Q711" s="16"/>
    </row>
    <row r="712" spans="1:17" x14ac:dyDescent="0.25">
      <c r="A712" s="11">
        <v>710</v>
      </c>
      <c r="B712" s="13"/>
      <c r="C712" s="6"/>
      <c r="D712" s="6"/>
      <c r="E712" s="6"/>
      <c r="F712" s="6"/>
      <c r="G712" s="13"/>
      <c r="H712" s="13"/>
      <c r="I712" s="13"/>
      <c r="J712" s="13"/>
      <c r="K712" s="13"/>
      <c r="L712" s="13"/>
      <c r="M712" s="46"/>
      <c r="N712" s="14"/>
      <c r="O712" s="16"/>
      <c r="P712" s="16"/>
      <c r="Q712" s="16"/>
    </row>
    <row r="713" spans="1:17" x14ac:dyDescent="0.25">
      <c r="A713" s="11">
        <v>711</v>
      </c>
      <c r="B713" s="13"/>
      <c r="C713" s="6"/>
      <c r="D713" s="6"/>
      <c r="E713" s="6"/>
      <c r="F713" s="6"/>
      <c r="G713" s="13"/>
      <c r="H713" s="13"/>
      <c r="I713" s="13"/>
      <c r="J713" s="13"/>
      <c r="K713" s="13"/>
      <c r="L713" s="13"/>
      <c r="M713" s="46"/>
      <c r="N713" s="14"/>
      <c r="O713" s="16"/>
      <c r="P713" s="16"/>
      <c r="Q713" s="16"/>
    </row>
    <row r="714" spans="1:17" x14ac:dyDescent="0.25">
      <c r="A714" s="11">
        <v>712</v>
      </c>
      <c r="B714" s="13"/>
      <c r="C714" s="6"/>
      <c r="D714" s="6"/>
      <c r="E714" s="6"/>
      <c r="F714" s="6"/>
      <c r="G714" s="13"/>
      <c r="H714" s="13"/>
      <c r="I714" s="13"/>
      <c r="J714" s="13"/>
      <c r="K714" s="13"/>
      <c r="L714" s="13"/>
      <c r="M714" s="46"/>
      <c r="N714" s="14"/>
      <c r="O714" s="16"/>
      <c r="P714" s="16"/>
      <c r="Q714" s="16"/>
    </row>
    <row r="715" spans="1:17" x14ac:dyDescent="0.25">
      <c r="A715" s="11">
        <v>713</v>
      </c>
      <c r="B715" s="13"/>
      <c r="C715" s="6"/>
      <c r="D715" s="6"/>
      <c r="E715" s="6"/>
      <c r="F715" s="6"/>
      <c r="G715" s="13"/>
      <c r="H715" s="13"/>
      <c r="I715" s="13"/>
      <c r="J715" s="13"/>
      <c r="K715" s="13"/>
      <c r="L715" s="13"/>
      <c r="M715" s="46"/>
      <c r="N715" s="14"/>
      <c r="O715" s="16"/>
      <c r="P715" s="16"/>
      <c r="Q715" s="16"/>
    </row>
    <row r="716" spans="1:17" x14ac:dyDescent="0.25">
      <c r="A716" s="11">
        <v>714</v>
      </c>
      <c r="B716" s="13"/>
      <c r="C716" s="6"/>
      <c r="D716" s="6"/>
      <c r="E716" s="6"/>
      <c r="F716" s="6"/>
      <c r="G716" s="13"/>
      <c r="H716" s="13"/>
      <c r="I716" s="13"/>
      <c r="J716" s="13"/>
      <c r="K716" s="13"/>
      <c r="L716" s="13"/>
      <c r="M716" s="46"/>
      <c r="N716" s="14"/>
      <c r="O716" s="16"/>
      <c r="P716" s="16"/>
      <c r="Q716" s="16"/>
    </row>
    <row r="717" spans="1:17" x14ac:dyDescent="0.25">
      <c r="A717" s="11">
        <v>715</v>
      </c>
      <c r="B717" s="13"/>
      <c r="C717" s="6"/>
      <c r="D717" s="6"/>
      <c r="E717" s="6"/>
      <c r="F717" s="6"/>
      <c r="G717" s="13"/>
      <c r="H717" s="13"/>
      <c r="I717" s="13"/>
      <c r="J717" s="13"/>
      <c r="K717" s="13"/>
      <c r="L717" s="13"/>
      <c r="M717" s="46"/>
      <c r="N717" s="14"/>
      <c r="O717" s="16"/>
      <c r="P717" s="16"/>
      <c r="Q717" s="16"/>
    </row>
    <row r="718" spans="1:17" x14ac:dyDescent="0.25">
      <c r="A718" s="11">
        <v>716</v>
      </c>
      <c r="B718" s="13"/>
      <c r="C718" s="6"/>
      <c r="D718" s="6"/>
      <c r="E718" s="6"/>
      <c r="F718" s="6"/>
      <c r="G718" s="13"/>
      <c r="H718" s="13"/>
      <c r="I718" s="13"/>
      <c r="J718" s="13"/>
      <c r="K718" s="13"/>
      <c r="L718" s="13"/>
      <c r="M718" s="46"/>
      <c r="N718" s="14"/>
      <c r="O718" s="16"/>
      <c r="P718" s="16"/>
      <c r="Q718" s="16"/>
    </row>
    <row r="719" spans="1:17" x14ac:dyDescent="0.25">
      <c r="A719" s="11">
        <v>717</v>
      </c>
      <c r="B719" s="13"/>
      <c r="C719" s="6"/>
      <c r="D719" s="6"/>
      <c r="E719" s="6"/>
      <c r="F719" s="6"/>
      <c r="G719" s="13"/>
      <c r="H719" s="13"/>
      <c r="I719" s="13"/>
      <c r="J719" s="13"/>
      <c r="K719" s="13"/>
      <c r="L719" s="13"/>
      <c r="M719" s="46"/>
      <c r="N719" s="14"/>
      <c r="O719" s="16"/>
      <c r="P719" s="16"/>
      <c r="Q719" s="16"/>
    </row>
    <row r="720" spans="1:17" x14ac:dyDescent="0.25">
      <c r="A720" s="11">
        <v>718</v>
      </c>
      <c r="B720" s="13"/>
      <c r="C720" s="6"/>
      <c r="D720" s="6"/>
      <c r="E720" s="6"/>
      <c r="F720" s="6"/>
      <c r="G720" s="13"/>
      <c r="H720" s="13"/>
      <c r="I720" s="13"/>
      <c r="J720" s="13"/>
      <c r="K720" s="13"/>
      <c r="L720" s="13"/>
      <c r="M720" s="46"/>
      <c r="N720" s="14"/>
      <c r="O720" s="16"/>
      <c r="P720" s="16"/>
      <c r="Q720" s="16"/>
    </row>
    <row r="721" spans="1:17" x14ac:dyDescent="0.25">
      <c r="A721" s="11">
        <v>719</v>
      </c>
      <c r="B721" s="13"/>
      <c r="C721" s="6"/>
      <c r="D721" s="6"/>
      <c r="E721" s="6"/>
      <c r="F721" s="6"/>
      <c r="G721" s="13"/>
      <c r="H721" s="13"/>
      <c r="I721" s="13"/>
      <c r="J721" s="13"/>
      <c r="K721" s="13"/>
      <c r="L721" s="13"/>
      <c r="M721" s="46"/>
      <c r="N721" s="14"/>
      <c r="O721" s="16"/>
      <c r="P721" s="16"/>
      <c r="Q721" s="16"/>
    </row>
    <row r="722" spans="1:17" x14ac:dyDescent="0.25">
      <c r="A722" s="11">
        <v>720</v>
      </c>
      <c r="B722" s="13"/>
      <c r="C722" s="6"/>
      <c r="D722" s="6"/>
      <c r="E722" s="6"/>
      <c r="F722" s="6"/>
      <c r="G722" s="13"/>
      <c r="H722" s="13"/>
      <c r="I722" s="13"/>
      <c r="J722" s="13"/>
      <c r="K722" s="13"/>
      <c r="L722" s="13"/>
      <c r="M722" s="46"/>
      <c r="N722" s="14"/>
      <c r="O722" s="16"/>
      <c r="P722" s="16"/>
      <c r="Q722" s="16"/>
    </row>
    <row r="723" spans="1:17" x14ac:dyDescent="0.25">
      <c r="A723" s="11">
        <v>721</v>
      </c>
      <c r="B723" s="13"/>
      <c r="C723" s="6"/>
      <c r="D723" s="6"/>
      <c r="E723" s="6"/>
      <c r="F723" s="6"/>
      <c r="G723" s="13"/>
      <c r="H723" s="13"/>
      <c r="I723" s="13"/>
      <c r="J723" s="13"/>
      <c r="K723" s="13"/>
      <c r="L723" s="13"/>
      <c r="M723" s="46"/>
      <c r="N723" s="14"/>
      <c r="O723" s="16"/>
      <c r="P723" s="16"/>
      <c r="Q723" s="16"/>
    </row>
    <row r="724" spans="1:17" x14ac:dyDescent="0.25">
      <c r="A724" s="11">
        <v>722</v>
      </c>
      <c r="B724" s="13"/>
      <c r="C724" s="6"/>
      <c r="D724" s="6"/>
      <c r="E724" s="6"/>
      <c r="F724" s="6"/>
      <c r="G724" s="13"/>
      <c r="H724" s="13"/>
      <c r="I724" s="13"/>
      <c r="J724" s="13"/>
      <c r="K724" s="13"/>
      <c r="L724" s="13"/>
      <c r="M724" s="46"/>
      <c r="N724" s="14"/>
      <c r="O724" s="16"/>
      <c r="P724" s="16"/>
      <c r="Q724" s="16"/>
    </row>
    <row r="725" spans="1:17" x14ac:dyDescent="0.25">
      <c r="A725" s="11">
        <v>723</v>
      </c>
      <c r="B725" s="13"/>
      <c r="C725" s="6"/>
      <c r="D725" s="6"/>
      <c r="E725" s="6"/>
      <c r="F725" s="6"/>
      <c r="G725" s="13"/>
      <c r="H725" s="13"/>
      <c r="I725" s="13"/>
      <c r="J725" s="13"/>
      <c r="K725" s="13"/>
      <c r="L725" s="13"/>
      <c r="M725" s="46"/>
      <c r="N725" s="14"/>
      <c r="O725" s="16"/>
      <c r="P725" s="16"/>
      <c r="Q725" s="16"/>
    </row>
    <row r="726" spans="1:17" x14ac:dyDescent="0.25">
      <c r="A726" s="11">
        <v>724</v>
      </c>
      <c r="B726" s="13"/>
      <c r="C726" s="6"/>
      <c r="D726" s="6"/>
      <c r="E726" s="6"/>
      <c r="F726" s="6"/>
      <c r="G726" s="13"/>
      <c r="H726" s="13"/>
      <c r="I726" s="13"/>
      <c r="J726" s="13"/>
      <c r="K726" s="13"/>
      <c r="L726" s="13"/>
      <c r="M726" s="46"/>
      <c r="N726" s="14"/>
      <c r="O726" s="16"/>
      <c r="P726" s="16"/>
      <c r="Q726" s="16"/>
    </row>
    <row r="727" spans="1:17" x14ac:dyDescent="0.25">
      <c r="A727" s="11">
        <v>725</v>
      </c>
      <c r="B727" s="13"/>
      <c r="C727" s="6"/>
      <c r="D727" s="6"/>
      <c r="E727" s="6"/>
      <c r="F727" s="6"/>
      <c r="G727" s="13"/>
      <c r="H727" s="13"/>
      <c r="I727" s="13"/>
      <c r="J727" s="13"/>
      <c r="K727" s="13"/>
      <c r="L727" s="13"/>
      <c r="M727" s="46"/>
      <c r="N727" s="14"/>
      <c r="O727" s="16"/>
      <c r="P727" s="16"/>
      <c r="Q727" s="16"/>
    </row>
    <row r="728" spans="1:17" x14ac:dyDescent="0.25">
      <c r="A728" s="11">
        <v>726</v>
      </c>
      <c r="B728" s="13"/>
      <c r="C728" s="6"/>
      <c r="D728" s="6"/>
      <c r="E728" s="6"/>
      <c r="F728" s="6"/>
      <c r="G728" s="13"/>
      <c r="H728" s="13"/>
      <c r="I728" s="13"/>
      <c r="J728" s="13"/>
      <c r="K728" s="13"/>
      <c r="L728" s="13"/>
      <c r="M728" s="46"/>
      <c r="N728" s="14"/>
      <c r="O728" s="16"/>
      <c r="P728" s="16"/>
      <c r="Q728" s="16"/>
    </row>
    <row r="729" spans="1:17" x14ac:dyDescent="0.25">
      <c r="A729" s="11">
        <v>727</v>
      </c>
      <c r="B729" s="13"/>
      <c r="C729" s="6"/>
      <c r="D729" s="6"/>
      <c r="E729" s="6"/>
      <c r="F729" s="6"/>
      <c r="G729" s="13"/>
      <c r="H729" s="13"/>
      <c r="I729" s="13"/>
      <c r="J729" s="13"/>
      <c r="K729" s="13"/>
      <c r="L729" s="13"/>
      <c r="M729" s="46"/>
      <c r="N729" s="14"/>
      <c r="O729" s="16"/>
      <c r="P729" s="16"/>
      <c r="Q729" s="16"/>
    </row>
    <row r="730" spans="1:17" x14ac:dyDescent="0.25">
      <c r="A730" s="11">
        <v>728</v>
      </c>
      <c r="B730" s="13"/>
      <c r="C730" s="6"/>
      <c r="D730" s="6"/>
      <c r="E730" s="6"/>
      <c r="F730" s="6"/>
      <c r="G730" s="13"/>
      <c r="H730" s="13"/>
      <c r="I730" s="13"/>
      <c r="J730" s="13"/>
      <c r="K730" s="13"/>
      <c r="L730" s="13"/>
      <c r="M730" s="46"/>
      <c r="N730" s="14"/>
      <c r="O730" s="16"/>
      <c r="P730" s="16"/>
      <c r="Q730" s="16"/>
    </row>
    <row r="731" spans="1:17" x14ac:dyDescent="0.25">
      <c r="A731" s="11">
        <v>729</v>
      </c>
      <c r="B731" s="13"/>
      <c r="C731" s="6"/>
      <c r="D731" s="6"/>
      <c r="E731" s="6"/>
      <c r="F731" s="6"/>
      <c r="G731" s="13"/>
      <c r="H731" s="13"/>
      <c r="I731" s="13"/>
      <c r="J731" s="13"/>
      <c r="K731" s="13"/>
      <c r="L731" s="13"/>
      <c r="M731" s="46"/>
      <c r="N731" s="14"/>
      <c r="O731" s="16"/>
      <c r="P731" s="16"/>
      <c r="Q731" s="16"/>
    </row>
    <row r="732" spans="1:17" x14ac:dyDescent="0.25">
      <c r="A732" s="11">
        <v>730</v>
      </c>
      <c r="B732" s="13"/>
      <c r="C732" s="6"/>
      <c r="D732" s="6"/>
      <c r="E732" s="6"/>
      <c r="F732" s="6"/>
      <c r="G732" s="13"/>
      <c r="H732" s="13"/>
      <c r="I732" s="13"/>
      <c r="J732" s="13"/>
      <c r="K732" s="13"/>
      <c r="L732" s="13"/>
      <c r="M732" s="46"/>
      <c r="N732" s="14"/>
      <c r="O732" s="16"/>
      <c r="P732" s="16"/>
      <c r="Q732" s="16"/>
    </row>
    <row r="733" spans="1:17" x14ac:dyDescent="0.25">
      <c r="A733" s="11">
        <v>731</v>
      </c>
      <c r="B733" s="13"/>
      <c r="C733" s="6"/>
      <c r="D733" s="6"/>
      <c r="E733" s="6"/>
      <c r="F733" s="6"/>
      <c r="G733" s="13"/>
      <c r="H733" s="13"/>
      <c r="I733" s="13"/>
      <c r="J733" s="13"/>
      <c r="K733" s="13"/>
      <c r="L733" s="13"/>
      <c r="M733" s="46"/>
      <c r="N733" s="14"/>
      <c r="O733" s="16"/>
      <c r="P733" s="16"/>
      <c r="Q733" s="16"/>
    </row>
    <row r="734" spans="1:17" x14ac:dyDescent="0.25">
      <c r="A734" s="11">
        <v>732</v>
      </c>
      <c r="B734" s="13"/>
      <c r="C734" s="6"/>
      <c r="D734" s="6"/>
      <c r="E734" s="6"/>
      <c r="F734" s="6"/>
      <c r="G734" s="13"/>
      <c r="H734" s="13"/>
      <c r="I734" s="13"/>
      <c r="J734" s="13"/>
      <c r="K734" s="13"/>
      <c r="L734" s="13"/>
      <c r="M734" s="46"/>
      <c r="N734" s="14"/>
      <c r="O734" s="16"/>
      <c r="P734" s="16"/>
      <c r="Q734" s="16"/>
    </row>
    <row r="735" spans="1:17" x14ac:dyDescent="0.25">
      <c r="A735" s="11">
        <v>733</v>
      </c>
      <c r="B735" s="13"/>
      <c r="C735" s="6"/>
      <c r="D735" s="6"/>
      <c r="E735" s="6"/>
      <c r="F735" s="6"/>
      <c r="G735" s="13"/>
      <c r="H735" s="13"/>
      <c r="I735" s="13"/>
      <c r="J735" s="13"/>
      <c r="K735" s="13"/>
      <c r="L735" s="13"/>
      <c r="M735" s="46"/>
      <c r="N735" s="14"/>
      <c r="O735" s="16"/>
      <c r="P735" s="16"/>
      <c r="Q735" s="16"/>
    </row>
    <row r="736" spans="1:17" x14ac:dyDescent="0.25">
      <c r="A736" s="11">
        <v>734</v>
      </c>
      <c r="B736" s="13"/>
      <c r="C736" s="6"/>
      <c r="D736" s="6"/>
      <c r="E736" s="6"/>
      <c r="F736" s="6"/>
      <c r="G736" s="13"/>
      <c r="H736" s="13"/>
      <c r="I736" s="13"/>
      <c r="J736" s="13"/>
      <c r="K736" s="13"/>
      <c r="L736" s="13"/>
      <c r="M736" s="46"/>
      <c r="N736" s="14"/>
      <c r="O736" s="16"/>
      <c r="P736" s="16"/>
      <c r="Q736" s="16"/>
    </row>
    <row r="737" spans="1:17" x14ac:dyDescent="0.25">
      <c r="A737" s="11">
        <v>735</v>
      </c>
      <c r="B737" s="13"/>
      <c r="C737" s="6"/>
      <c r="D737" s="6"/>
      <c r="E737" s="6"/>
      <c r="F737" s="6"/>
      <c r="G737" s="13"/>
      <c r="H737" s="13"/>
      <c r="I737" s="13"/>
      <c r="J737" s="13"/>
      <c r="K737" s="13"/>
      <c r="L737" s="13"/>
      <c r="M737" s="46"/>
      <c r="N737" s="14"/>
      <c r="O737" s="16"/>
      <c r="P737" s="16"/>
      <c r="Q737" s="16"/>
    </row>
    <row r="738" spans="1:17" x14ac:dyDescent="0.25">
      <c r="A738" s="11">
        <v>736</v>
      </c>
      <c r="B738" s="13"/>
      <c r="C738" s="6"/>
      <c r="D738" s="6"/>
      <c r="E738" s="6"/>
      <c r="F738" s="6"/>
      <c r="G738" s="13"/>
      <c r="H738" s="13"/>
      <c r="I738" s="13"/>
      <c r="J738" s="13"/>
      <c r="K738" s="13"/>
      <c r="L738" s="13"/>
      <c r="M738" s="46"/>
      <c r="N738" s="14"/>
      <c r="O738" s="16"/>
      <c r="P738" s="16"/>
      <c r="Q738" s="16"/>
    </row>
    <row r="739" spans="1:17" x14ac:dyDescent="0.25">
      <c r="A739" s="11">
        <v>737</v>
      </c>
      <c r="B739" s="13"/>
      <c r="C739" s="6"/>
      <c r="D739" s="6"/>
      <c r="E739" s="6"/>
      <c r="F739" s="6"/>
      <c r="G739" s="13"/>
      <c r="H739" s="13"/>
      <c r="I739" s="13"/>
      <c r="J739" s="13"/>
      <c r="K739" s="13"/>
      <c r="L739" s="13"/>
      <c r="M739" s="46"/>
      <c r="N739" s="14"/>
      <c r="O739" s="16"/>
      <c r="P739" s="16"/>
      <c r="Q739" s="16"/>
    </row>
    <row r="740" spans="1:17" x14ac:dyDescent="0.25">
      <c r="A740" s="11">
        <v>738</v>
      </c>
      <c r="B740" s="13"/>
      <c r="C740" s="6"/>
      <c r="D740" s="6"/>
      <c r="E740" s="6"/>
      <c r="F740" s="6"/>
      <c r="G740" s="13"/>
      <c r="H740" s="13"/>
      <c r="I740" s="13"/>
      <c r="J740" s="13"/>
      <c r="K740" s="13"/>
      <c r="L740" s="13"/>
      <c r="M740" s="46"/>
      <c r="N740" s="14"/>
      <c r="O740" s="16"/>
      <c r="P740" s="16"/>
      <c r="Q740" s="16"/>
    </row>
    <row r="741" spans="1:17" x14ac:dyDescent="0.25">
      <c r="A741" s="11">
        <v>739</v>
      </c>
      <c r="B741" s="13"/>
      <c r="C741" s="6"/>
      <c r="D741" s="6"/>
      <c r="E741" s="6"/>
      <c r="F741" s="6"/>
      <c r="G741" s="13"/>
      <c r="H741" s="13"/>
      <c r="I741" s="13"/>
      <c r="J741" s="13"/>
      <c r="K741" s="13"/>
      <c r="L741" s="13"/>
      <c r="M741" s="46"/>
      <c r="N741" s="14"/>
      <c r="O741" s="16"/>
      <c r="P741" s="16"/>
      <c r="Q741" s="16"/>
    </row>
    <row r="742" spans="1:17" x14ac:dyDescent="0.25">
      <c r="A742" s="11">
        <v>740</v>
      </c>
      <c r="B742" s="13"/>
      <c r="C742" s="6"/>
      <c r="D742" s="6"/>
      <c r="E742" s="6"/>
      <c r="F742" s="6"/>
      <c r="G742" s="13"/>
      <c r="H742" s="13"/>
      <c r="I742" s="13"/>
      <c r="J742" s="13"/>
      <c r="K742" s="13"/>
      <c r="L742" s="13"/>
      <c r="M742" s="46"/>
      <c r="N742" s="14"/>
      <c r="O742" s="16"/>
      <c r="P742" s="16"/>
      <c r="Q742" s="16"/>
    </row>
    <row r="743" spans="1:17" x14ac:dyDescent="0.25">
      <c r="A743" s="11">
        <v>741</v>
      </c>
      <c r="B743" s="13"/>
      <c r="C743" s="6"/>
      <c r="D743" s="6"/>
      <c r="E743" s="6"/>
      <c r="F743" s="6"/>
      <c r="G743" s="13"/>
      <c r="H743" s="13"/>
      <c r="I743" s="13"/>
      <c r="J743" s="13"/>
      <c r="K743" s="13"/>
      <c r="L743" s="13"/>
      <c r="M743" s="46"/>
      <c r="N743" s="14"/>
      <c r="O743" s="16"/>
      <c r="P743" s="16"/>
      <c r="Q743" s="16"/>
    </row>
    <row r="744" spans="1:17" x14ac:dyDescent="0.25">
      <c r="A744" s="11">
        <v>742</v>
      </c>
      <c r="B744" s="13"/>
      <c r="C744" s="6"/>
      <c r="D744" s="6"/>
      <c r="E744" s="6"/>
      <c r="F744" s="6"/>
      <c r="G744" s="13"/>
      <c r="H744" s="13"/>
      <c r="I744" s="13"/>
      <c r="J744" s="13"/>
      <c r="K744" s="13"/>
      <c r="L744" s="13"/>
      <c r="M744" s="46"/>
      <c r="N744" s="14"/>
      <c r="O744" s="16"/>
      <c r="P744" s="16"/>
      <c r="Q744" s="16"/>
    </row>
    <row r="745" spans="1:17" x14ac:dyDescent="0.25">
      <c r="A745" s="11">
        <v>743</v>
      </c>
      <c r="B745" s="13"/>
      <c r="C745" s="6"/>
      <c r="D745" s="6"/>
      <c r="E745" s="6"/>
      <c r="F745" s="6"/>
      <c r="G745" s="13"/>
      <c r="H745" s="13"/>
      <c r="I745" s="13"/>
      <c r="J745" s="13"/>
      <c r="K745" s="13"/>
      <c r="L745" s="13"/>
      <c r="M745" s="46"/>
      <c r="N745" s="14"/>
      <c r="O745" s="16"/>
      <c r="P745" s="16"/>
      <c r="Q745" s="16"/>
    </row>
    <row r="746" spans="1:17" x14ac:dyDescent="0.25">
      <c r="A746" s="11">
        <v>744</v>
      </c>
      <c r="B746" s="13"/>
      <c r="C746" s="6"/>
      <c r="D746" s="6"/>
      <c r="E746" s="6"/>
      <c r="F746" s="6"/>
      <c r="G746" s="13"/>
      <c r="H746" s="13"/>
      <c r="I746" s="13"/>
      <c r="J746" s="13"/>
      <c r="K746" s="13"/>
      <c r="L746" s="13"/>
      <c r="M746" s="46"/>
      <c r="N746" s="14"/>
      <c r="O746" s="16"/>
      <c r="P746" s="16"/>
      <c r="Q746" s="16"/>
    </row>
    <row r="747" spans="1:17" x14ac:dyDescent="0.25">
      <c r="A747" s="11">
        <v>745</v>
      </c>
      <c r="B747" s="13"/>
      <c r="C747" s="6"/>
      <c r="D747" s="6"/>
      <c r="E747" s="6"/>
      <c r="F747" s="6"/>
      <c r="G747" s="13"/>
      <c r="H747" s="13"/>
      <c r="I747" s="13"/>
      <c r="J747" s="13"/>
      <c r="K747" s="13"/>
      <c r="L747" s="13"/>
      <c r="M747" s="46"/>
      <c r="N747" s="14"/>
      <c r="O747" s="16"/>
      <c r="P747" s="16"/>
      <c r="Q747" s="16"/>
    </row>
    <row r="748" spans="1:17" x14ac:dyDescent="0.25">
      <c r="A748" s="11">
        <v>746</v>
      </c>
      <c r="B748" s="13"/>
      <c r="C748" s="6"/>
      <c r="D748" s="6"/>
      <c r="E748" s="6"/>
      <c r="F748" s="6"/>
      <c r="G748" s="13"/>
      <c r="H748" s="13"/>
      <c r="I748" s="13"/>
      <c r="J748" s="13"/>
      <c r="K748" s="13"/>
      <c r="L748" s="13"/>
      <c r="M748" s="46"/>
      <c r="N748" s="14"/>
      <c r="O748" s="16"/>
      <c r="P748" s="16"/>
      <c r="Q748" s="16"/>
    </row>
    <row r="749" spans="1:17" x14ac:dyDescent="0.25">
      <c r="A749" s="11">
        <v>747</v>
      </c>
      <c r="B749" s="13"/>
      <c r="C749" s="6"/>
      <c r="D749" s="6"/>
      <c r="E749" s="6"/>
      <c r="F749" s="6"/>
      <c r="G749" s="13"/>
      <c r="H749" s="13"/>
      <c r="I749" s="13"/>
      <c r="J749" s="13"/>
      <c r="K749" s="13"/>
      <c r="L749" s="13"/>
      <c r="M749" s="46"/>
      <c r="N749" s="14"/>
      <c r="O749" s="16"/>
      <c r="P749" s="16"/>
      <c r="Q749" s="16"/>
    </row>
    <row r="750" spans="1:17" x14ac:dyDescent="0.25">
      <c r="A750" s="11">
        <v>748</v>
      </c>
      <c r="B750" s="13"/>
      <c r="C750" s="6"/>
      <c r="D750" s="6"/>
      <c r="E750" s="6"/>
      <c r="F750" s="6"/>
      <c r="G750" s="13"/>
      <c r="H750" s="13"/>
      <c r="I750" s="13"/>
      <c r="J750" s="13"/>
      <c r="K750" s="13"/>
      <c r="L750" s="13"/>
      <c r="M750" s="46"/>
      <c r="N750" s="14"/>
      <c r="O750" s="16"/>
      <c r="P750" s="16"/>
      <c r="Q750" s="16"/>
    </row>
    <row r="751" spans="1:17" x14ac:dyDescent="0.25">
      <c r="A751" s="11">
        <v>749</v>
      </c>
      <c r="B751" s="13"/>
      <c r="C751" s="6"/>
      <c r="D751" s="6"/>
      <c r="E751" s="6"/>
      <c r="F751" s="6"/>
      <c r="G751" s="13"/>
      <c r="H751" s="13"/>
      <c r="I751" s="13"/>
      <c r="J751" s="13"/>
      <c r="K751" s="13"/>
      <c r="L751" s="13"/>
      <c r="M751" s="46"/>
      <c r="N751" s="14"/>
      <c r="O751" s="16"/>
      <c r="P751" s="16"/>
      <c r="Q751" s="16"/>
    </row>
    <row r="752" spans="1:17" x14ac:dyDescent="0.25">
      <c r="A752" s="11">
        <v>750</v>
      </c>
      <c r="B752" s="13"/>
      <c r="C752" s="6"/>
      <c r="D752" s="6"/>
      <c r="E752" s="6"/>
      <c r="F752" s="6"/>
      <c r="G752" s="13"/>
      <c r="H752" s="13"/>
      <c r="I752" s="13"/>
      <c r="J752" s="13"/>
      <c r="K752" s="13"/>
      <c r="L752" s="13"/>
      <c r="M752" s="46"/>
      <c r="N752" s="14"/>
      <c r="O752" s="16"/>
      <c r="P752" s="16"/>
      <c r="Q752" s="16"/>
    </row>
    <row r="753" spans="1:17" x14ac:dyDescent="0.25">
      <c r="A753" s="11">
        <v>751</v>
      </c>
      <c r="B753" s="13"/>
      <c r="C753" s="6"/>
      <c r="D753" s="6"/>
      <c r="E753" s="6"/>
      <c r="F753" s="6"/>
      <c r="G753" s="13"/>
      <c r="H753" s="13"/>
      <c r="I753" s="13"/>
      <c r="J753" s="13"/>
      <c r="K753" s="13"/>
      <c r="L753" s="13"/>
      <c r="M753" s="46"/>
      <c r="N753" s="14"/>
      <c r="O753" s="16"/>
      <c r="P753" s="16"/>
      <c r="Q753" s="16"/>
    </row>
    <row r="754" spans="1:17" x14ac:dyDescent="0.25">
      <c r="A754" s="11">
        <v>752</v>
      </c>
      <c r="B754" s="13"/>
      <c r="C754" s="6"/>
      <c r="D754" s="6"/>
      <c r="E754" s="6"/>
      <c r="F754" s="6"/>
      <c r="G754" s="13"/>
      <c r="H754" s="13"/>
      <c r="I754" s="13"/>
      <c r="J754" s="13"/>
      <c r="K754" s="13"/>
      <c r="L754" s="13"/>
      <c r="M754" s="46"/>
      <c r="N754" s="14"/>
      <c r="O754" s="16"/>
      <c r="P754" s="16"/>
      <c r="Q754" s="16"/>
    </row>
    <row r="755" spans="1:17" x14ac:dyDescent="0.25">
      <c r="A755" s="11">
        <v>753</v>
      </c>
      <c r="B755" s="13"/>
      <c r="C755" s="6"/>
      <c r="D755" s="6"/>
      <c r="E755" s="6"/>
      <c r="F755" s="6"/>
      <c r="G755" s="13"/>
      <c r="H755" s="13"/>
      <c r="I755" s="13"/>
      <c r="J755" s="13"/>
      <c r="K755" s="13"/>
      <c r="L755" s="13"/>
      <c r="M755" s="46"/>
      <c r="N755" s="14"/>
      <c r="O755" s="16"/>
      <c r="P755" s="16"/>
      <c r="Q755" s="16"/>
    </row>
    <row r="756" spans="1:17" x14ac:dyDescent="0.25">
      <c r="A756" s="11">
        <v>754</v>
      </c>
      <c r="B756" s="13"/>
      <c r="C756" s="6"/>
      <c r="D756" s="6"/>
      <c r="E756" s="6"/>
      <c r="F756" s="6"/>
      <c r="G756" s="13"/>
      <c r="H756" s="13"/>
      <c r="I756" s="13"/>
      <c r="J756" s="13"/>
      <c r="K756" s="13"/>
      <c r="L756" s="13"/>
      <c r="M756" s="46"/>
      <c r="N756" s="14"/>
      <c r="O756" s="16"/>
      <c r="P756" s="16"/>
      <c r="Q756" s="16"/>
    </row>
    <row r="757" spans="1:17" x14ac:dyDescent="0.25">
      <c r="A757" s="11">
        <v>755</v>
      </c>
      <c r="B757" s="13"/>
      <c r="C757" s="6"/>
      <c r="D757" s="6"/>
      <c r="E757" s="6"/>
      <c r="F757" s="6"/>
      <c r="G757" s="13"/>
      <c r="H757" s="13"/>
      <c r="I757" s="13"/>
      <c r="J757" s="13"/>
      <c r="K757" s="13"/>
      <c r="L757" s="13"/>
      <c r="M757" s="46"/>
      <c r="N757" s="14"/>
      <c r="O757" s="16"/>
      <c r="P757" s="16"/>
      <c r="Q757" s="16"/>
    </row>
    <row r="758" spans="1:17" x14ac:dyDescent="0.25">
      <c r="A758" s="11">
        <v>756</v>
      </c>
      <c r="B758" s="13"/>
      <c r="C758" s="6"/>
      <c r="D758" s="6"/>
      <c r="E758" s="6"/>
      <c r="F758" s="6"/>
      <c r="G758" s="13"/>
      <c r="H758" s="13"/>
      <c r="I758" s="13"/>
      <c r="J758" s="13"/>
      <c r="K758" s="13"/>
      <c r="L758" s="13"/>
      <c r="M758" s="46"/>
      <c r="N758" s="14"/>
      <c r="O758" s="16"/>
      <c r="P758" s="16"/>
      <c r="Q758" s="16"/>
    </row>
    <row r="759" spans="1:17" x14ac:dyDescent="0.25">
      <c r="A759" s="11">
        <v>757</v>
      </c>
      <c r="B759" s="13"/>
      <c r="C759" s="6"/>
      <c r="D759" s="6"/>
      <c r="E759" s="6"/>
      <c r="F759" s="6"/>
      <c r="G759" s="13"/>
      <c r="H759" s="13"/>
      <c r="I759" s="13"/>
      <c r="J759" s="13"/>
      <c r="K759" s="13"/>
      <c r="L759" s="13"/>
      <c r="M759" s="46"/>
      <c r="N759" s="14"/>
      <c r="O759" s="16"/>
      <c r="P759" s="16"/>
      <c r="Q759" s="16"/>
    </row>
    <row r="760" spans="1:17" x14ac:dyDescent="0.25">
      <c r="A760" s="11">
        <v>758</v>
      </c>
      <c r="B760" s="13"/>
      <c r="C760" s="6"/>
      <c r="D760" s="6"/>
      <c r="E760" s="6"/>
      <c r="F760" s="6"/>
      <c r="G760" s="13"/>
      <c r="H760" s="13"/>
      <c r="I760" s="13"/>
      <c r="J760" s="13"/>
      <c r="K760" s="13"/>
      <c r="L760" s="13"/>
      <c r="M760" s="46"/>
      <c r="N760" s="14"/>
      <c r="O760" s="16"/>
      <c r="P760" s="16"/>
      <c r="Q760" s="16"/>
    </row>
    <row r="761" spans="1:17" x14ac:dyDescent="0.25">
      <c r="A761" s="11">
        <v>759</v>
      </c>
      <c r="B761" s="13"/>
      <c r="C761" s="6"/>
      <c r="D761" s="6"/>
      <c r="E761" s="6"/>
      <c r="F761" s="6"/>
      <c r="G761" s="13"/>
      <c r="H761" s="13"/>
      <c r="I761" s="13"/>
      <c r="J761" s="13"/>
      <c r="K761" s="13"/>
      <c r="L761" s="13"/>
      <c r="M761" s="46"/>
      <c r="N761" s="14"/>
      <c r="O761" s="16"/>
      <c r="P761" s="16"/>
      <c r="Q761" s="16"/>
    </row>
    <row r="762" spans="1:17" x14ac:dyDescent="0.25">
      <c r="A762" s="11">
        <v>760</v>
      </c>
      <c r="B762" s="13"/>
      <c r="C762" s="6"/>
      <c r="D762" s="6"/>
      <c r="E762" s="6"/>
      <c r="F762" s="6"/>
      <c r="G762" s="13"/>
      <c r="H762" s="13"/>
      <c r="I762" s="13"/>
      <c r="J762" s="13"/>
      <c r="K762" s="13"/>
      <c r="L762" s="13"/>
      <c r="M762" s="46"/>
      <c r="N762" s="14"/>
      <c r="O762" s="16"/>
      <c r="P762" s="16"/>
      <c r="Q762" s="16"/>
    </row>
    <row r="763" spans="1:17" x14ac:dyDescent="0.25">
      <c r="A763" s="11">
        <v>761</v>
      </c>
      <c r="B763" s="13"/>
      <c r="C763" s="6"/>
      <c r="D763" s="6"/>
      <c r="E763" s="6"/>
      <c r="F763" s="6"/>
      <c r="G763" s="13"/>
      <c r="H763" s="13"/>
      <c r="I763" s="13"/>
      <c r="J763" s="13"/>
      <c r="K763" s="13"/>
      <c r="L763" s="13"/>
      <c r="M763" s="46"/>
      <c r="N763" s="14"/>
      <c r="O763" s="16"/>
      <c r="P763" s="16"/>
      <c r="Q763" s="16"/>
    </row>
    <row r="764" spans="1:17" x14ac:dyDescent="0.25">
      <c r="A764" s="11">
        <v>762</v>
      </c>
      <c r="B764" s="13"/>
      <c r="C764" s="6"/>
      <c r="D764" s="6"/>
      <c r="E764" s="6"/>
      <c r="F764" s="6"/>
      <c r="G764" s="13"/>
      <c r="H764" s="13"/>
      <c r="I764" s="13"/>
      <c r="J764" s="13"/>
      <c r="K764" s="13"/>
      <c r="L764" s="13"/>
      <c r="M764" s="46"/>
      <c r="N764" s="14"/>
      <c r="O764" s="16"/>
      <c r="P764" s="16"/>
      <c r="Q764" s="16"/>
    </row>
    <row r="765" spans="1:17" x14ac:dyDescent="0.25">
      <c r="A765" s="11">
        <v>763</v>
      </c>
      <c r="B765" s="13"/>
      <c r="C765" s="6"/>
      <c r="D765" s="6"/>
      <c r="E765" s="6"/>
      <c r="F765" s="6"/>
      <c r="G765" s="13"/>
      <c r="H765" s="13"/>
      <c r="I765" s="13"/>
      <c r="J765" s="13"/>
      <c r="K765" s="13"/>
      <c r="L765" s="13"/>
      <c r="M765" s="46"/>
      <c r="N765" s="14"/>
      <c r="O765" s="16"/>
      <c r="P765" s="16"/>
      <c r="Q765" s="16"/>
    </row>
    <row r="766" spans="1:17" x14ac:dyDescent="0.25">
      <c r="A766" s="11">
        <v>764</v>
      </c>
      <c r="B766" s="13"/>
      <c r="C766" s="6"/>
      <c r="D766" s="6"/>
      <c r="E766" s="6"/>
      <c r="F766" s="6"/>
      <c r="G766" s="13"/>
      <c r="H766" s="13"/>
      <c r="I766" s="13"/>
      <c r="J766" s="13"/>
      <c r="K766" s="13"/>
      <c r="L766" s="13"/>
      <c r="M766" s="46"/>
      <c r="N766" s="14"/>
      <c r="O766" s="16"/>
      <c r="P766" s="16"/>
      <c r="Q766" s="16"/>
    </row>
    <row r="767" spans="1:17" x14ac:dyDescent="0.25">
      <c r="A767" s="11">
        <v>765</v>
      </c>
      <c r="B767" s="13"/>
      <c r="C767" s="6"/>
      <c r="D767" s="6"/>
      <c r="E767" s="6"/>
      <c r="F767" s="6"/>
      <c r="G767" s="13"/>
      <c r="H767" s="13"/>
      <c r="I767" s="13"/>
      <c r="J767" s="13"/>
      <c r="K767" s="13"/>
      <c r="L767" s="13"/>
      <c r="M767" s="46"/>
      <c r="N767" s="14"/>
      <c r="O767" s="16"/>
      <c r="P767" s="16"/>
      <c r="Q767" s="16"/>
    </row>
    <row r="768" spans="1:17" x14ac:dyDescent="0.25">
      <c r="A768" s="11">
        <v>766</v>
      </c>
      <c r="B768" s="13"/>
      <c r="C768" s="6"/>
      <c r="D768" s="6"/>
      <c r="E768" s="6"/>
      <c r="F768" s="6"/>
      <c r="G768" s="13"/>
      <c r="H768" s="13"/>
      <c r="I768" s="13"/>
      <c r="J768" s="13"/>
      <c r="K768" s="13"/>
      <c r="L768" s="13"/>
      <c r="M768" s="46"/>
      <c r="N768" s="14"/>
      <c r="O768" s="16"/>
      <c r="P768" s="16"/>
      <c r="Q768" s="16"/>
    </row>
    <row r="769" spans="1:17" x14ac:dyDescent="0.25">
      <c r="A769" s="11">
        <v>767</v>
      </c>
      <c r="B769" s="13"/>
      <c r="C769" s="6"/>
      <c r="D769" s="6"/>
      <c r="E769" s="6"/>
      <c r="F769" s="6"/>
      <c r="G769" s="13"/>
      <c r="H769" s="13"/>
      <c r="I769" s="13"/>
      <c r="J769" s="13"/>
      <c r="K769" s="13"/>
      <c r="L769" s="13"/>
      <c r="M769" s="46"/>
      <c r="N769" s="14"/>
      <c r="O769" s="16"/>
      <c r="P769" s="16"/>
      <c r="Q769" s="16"/>
    </row>
    <row r="770" spans="1:17" x14ac:dyDescent="0.25">
      <c r="A770" s="11">
        <v>768</v>
      </c>
      <c r="B770" s="13"/>
      <c r="C770" s="6"/>
      <c r="D770" s="6"/>
      <c r="E770" s="6"/>
      <c r="F770" s="6"/>
      <c r="G770" s="13"/>
      <c r="H770" s="13"/>
      <c r="I770" s="13"/>
      <c r="J770" s="13"/>
      <c r="K770" s="13"/>
      <c r="L770" s="13"/>
      <c r="M770" s="46"/>
      <c r="N770" s="14"/>
      <c r="O770" s="16"/>
      <c r="P770" s="16"/>
      <c r="Q770" s="16"/>
    </row>
    <row r="771" spans="1:17" x14ac:dyDescent="0.25">
      <c r="A771" s="11">
        <v>769</v>
      </c>
      <c r="B771" s="13"/>
      <c r="C771" s="6"/>
      <c r="D771" s="6"/>
      <c r="E771" s="6"/>
      <c r="F771" s="6"/>
      <c r="G771" s="13"/>
      <c r="H771" s="13"/>
      <c r="I771" s="13"/>
      <c r="J771" s="13"/>
      <c r="K771" s="13"/>
      <c r="L771" s="13"/>
      <c r="M771" s="46"/>
      <c r="N771" s="14"/>
      <c r="O771" s="16"/>
      <c r="P771" s="16"/>
      <c r="Q771" s="16"/>
    </row>
    <row r="772" spans="1:17" x14ac:dyDescent="0.25">
      <c r="A772" s="11">
        <v>770</v>
      </c>
      <c r="B772" s="13"/>
      <c r="C772" s="6"/>
      <c r="D772" s="6"/>
      <c r="E772" s="6"/>
      <c r="F772" s="6"/>
      <c r="G772" s="13"/>
      <c r="H772" s="13"/>
      <c r="I772" s="13"/>
      <c r="J772" s="13"/>
      <c r="K772" s="13"/>
      <c r="L772" s="13"/>
      <c r="M772" s="46"/>
      <c r="N772" s="14"/>
      <c r="O772" s="16"/>
      <c r="P772" s="16"/>
      <c r="Q772" s="16"/>
    </row>
    <row r="773" spans="1:17" x14ac:dyDescent="0.25">
      <c r="A773" s="11">
        <v>771</v>
      </c>
      <c r="B773" s="13"/>
      <c r="C773" s="6"/>
      <c r="D773" s="6"/>
      <c r="E773" s="6"/>
      <c r="F773" s="6"/>
      <c r="G773" s="13"/>
      <c r="H773" s="13"/>
      <c r="I773" s="13"/>
      <c r="J773" s="13"/>
      <c r="K773" s="13"/>
      <c r="L773" s="13"/>
      <c r="M773" s="46"/>
      <c r="N773" s="14"/>
      <c r="O773" s="16"/>
      <c r="P773" s="16"/>
      <c r="Q773" s="16"/>
    </row>
    <row r="774" spans="1:17" x14ac:dyDescent="0.25">
      <c r="A774" s="11">
        <v>772</v>
      </c>
      <c r="B774" s="13"/>
      <c r="C774" s="6"/>
      <c r="D774" s="6"/>
      <c r="E774" s="6"/>
      <c r="F774" s="6"/>
      <c r="G774" s="13"/>
      <c r="H774" s="13"/>
      <c r="I774" s="13"/>
      <c r="J774" s="13"/>
      <c r="K774" s="13"/>
      <c r="L774" s="13"/>
      <c r="M774" s="46"/>
      <c r="N774" s="14"/>
      <c r="O774" s="16"/>
      <c r="P774" s="16"/>
      <c r="Q774" s="16"/>
    </row>
    <row r="775" spans="1:17" x14ac:dyDescent="0.25">
      <c r="A775" s="11">
        <v>773</v>
      </c>
      <c r="B775" s="13"/>
      <c r="C775" s="6"/>
      <c r="D775" s="6"/>
      <c r="E775" s="6"/>
      <c r="F775" s="6"/>
      <c r="G775" s="13"/>
      <c r="H775" s="13"/>
      <c r="I775" s="13"/>
      <c r="J775" s="13"/>
      <c r="K775" s="13"/>
      <c r="L775" s="13"/>
      <c r="M775" s="46"/>
      <c r="N775" s="14"/>
      <c r="O775" s="16"/>
      <c r="P775" s="16"/>
      <c r="Q775" s="16"/>
    </row>
    <row r="776" spans="1:17" x14ac:dyDescent="0.25">
      <c r="A776" s="11">
        <v>774</v>
      </c>
      <c r="B776" s="13"/>
      <c r="C776" s="6"/>
      <c r="D776" s="6"/>
      <c r="E776" s="6"/>
      <c r="F776" s="6"/>
      <c r="G776" s="13"/>
      <c r="H776" s="13"/>
      <c r="I776" s="13"/>
      <c r="J776" s="13"/>
      <c r="K776" s="13"/>
      <c r="L776" s="13"/>
      <c r="M776" s="46"/>
      <c r="N776" s="14"/>
      <c r="O776" s="16"/>
      <c r="P776" s="16"/>
      <c r="Q776" s="16"/>
    </row>
    <row r="777" spans="1:17" x14ac:dyDescent="0.25">
      <c r="A777" s="11">
        <v>775</v>
      </c>
      <c r="B777" s="13"/>
      <c r="C777" s="6"/>
      <c r="D777" s="6"/>
      <c r="E777" s="6"/>
      <c r="F777" s="6"/>
      <c r="G777" s="13"/>
      <c r="H777" s="13"/>
      <c r="I777" s="13"/>
      <c r="J777" s="13"/>
      <c r="K777" s="13"/>
      <c r="L777" s="13"/>
      <c r="M777" s="46"/>
      <c r="N777" s="14"/>
      <c r="O777" s="16"/>
      <c r="P777" s="16"/>
      <c r="Q777" s="16"/>
    </row>
    <row r="778" spans="1:17" x14ac:dyDescent="0.25">
      <c r="A778" s="11">
        <v>776</v>
      </c>
      <c r="B778" s="13"/>
      <c r="C778" s="6"/>
      <c r="D778" s="6"/>
      <c r="E778" s="6"/>
      <c r="F778" s="6"/>
      <c r="G778" s="13"/>
      <c r="H778" s="13"/>
      <c r="I778" s="13"/>
      <c r="J778" s="13"/>
      <c r="K778" s="13"/>
      <c r="L778" s="13"/>
      <c r="M778" s="46"/>
      <c r="N778" s="14"/>
      <c r="O778" s="16"/>
      <c r="P778" s="16"/>
      <c r="Q778" s="16"/>
    </row>
    <row r="779" spans="1:17" x14ac:dyDescent="0.25">
      <c r="A779" s="11">
        <v>777</v>
      </c>
      <c r="B779" s="13"/>
      <c r="C779" s="6"/>
      <c r="D779" s="6"/>
      <c r="E779" s="6"/>
      <c r="F779" s="6"/>
      <c r="G779" s="13"/>
      <c r="H779" s="13"/>
      <c r="I779" s="13"/>
      <c r="J779" s="13"/>
      <c r="K779" s="13"/>
      <c r="L779" s="13"/>
      <c r="M779" s="46"/>
      <c r="N779" s="14"/>
      <c r="O779" s="16"/>
      <c r="P779" s="16"/>
      <c r="Q779" s="16"/>
    </row>
    <row r="780" spans="1:17" x14ac:dyDescent="0.25">
      <c r="A780" s="11">
        <v>778</v>
      </c>
      <c r="B780" s="13"/>
      <c r="C780" s="6"/>
      <c r="D780" s="6"/>
      <c r="E780" s="6"/>
      <c r="F780" s="6"/>
      <c r="G780" s="13"/>
      <c r="H780" s="13"/>
      <c r="I780" s="13"/>
      <c r="J780" s="13"/>
      <c r="K780" s="13"/>
      <c r="L780" s="13"/>
      <c r="M780" s="46"/>
      <c r="N780" s="14"/>
      <c r="O780" s="16"/>
      <c r="P780" s="16"/>
      <c r="Q780" s="16"/>
    </row>
    <row r="781" spans="1:17" x14ac:dyDescent="0.25">
      <c r="A781" s="11">
        <v>779</v>
      </c>
      <c r="B781" s="13"/>
      <c r="C781" s="6"/>
      <c r="D781" s="6"/>
      <c r="E781" s="6"/>
      <c r="F781" s="6"/>
      <c r="G781" s="13"/>
      <c r="H781" s="13"/>
      <c r="I781" s="13"/>
      <c r="J781" s="13"/>
      <c r="K781" s="13"/>
      <c r="L781" s="13"/>
      <c r="M781" s="46"/>
      <c r="N781" s="14"/>
      <c r="O781" s="16"/>
      <c r="P781" s="16"/>
      <c r="Q781" s="16"/>
    </row>
    <row r="782" spans="1:17" x14ac:dyDescent="0.25">
      <c r="A782" s="11">
        <v>780</v>
      </c>
      <c r="B782" s="13"/>
      <c r="C782" s="6"/>
      <c r="D782" s="6"/>
      <c r="E782" s="6"/>
      <c r="F782" s="6"/>
      <c r="G782" s="13"/>
      <c r="H782" s="13"/>
      <c r="I782" s="13"/>
      <c r="J782" s="13"/>
      <c r="K782" s="13"/>
      <c r="L782" s="13"/>
      <c r="M782" s="46"/>
      <c r="N782" s="14"/>
      <c r="O782" s="16"/>
      <c r="P782" s="16"/>
      <c r="Q782" s="16"/>
    </row>
    <row r="783" spans="1:17" x14ac:dyDescent="0.25">
      <c r="A783" s="11">
        <v>781</v>
      </c>
      <c r="B783" s="13"/>
      <c r="C783" s="6"/>
      <c r="D783" s="6"/>
      <c r="E783" s="6"/>
      <c r="F783" s="6"/>
      <c r="G783" s="13"/>
      <c r="H783" s="13"/>
      <c r="I783" s="13"/>
      <c r="J783" s="13"/>
      <c r="K783" s="13"/>
      <c r="L783" s="13"/>
      <c r="M783" s="46"/>
      <c r="N783" s="14"/>
      <c r="O783" s="16"/>
      <c r="P783" s="16"/>
      <c r="Q783" s="16"/>
    </row>
    <row r="784" spans="1:17" x14ac:dyDescent="0.25">
      <c r="A784" s="11">
        <v>782</v>
      </c>
      <c r="B784" s="13"/>
      <c r="C784" s="6"/>
      <c r="D784" s="6"/>
      <c r="E784" s="6"/>
      <c r="F784" s="6"/>
      <c r="G784" s="13"/>
      <c r="H784" s="13"/>
      <c r="I784" s="13"/>
      <c r="J784" s="13"/>
      <c r="K784" s="13"/>
      <c r="L784" s="13"/>
      <c r="M784" s="46"/>
      <c r="N784" s="14"/>
      <c r="O784" s="16"/>
      <c r="P784" s="16"/>
      <c r="Q784" s="16"/>
    </row>
    <row r="785" spans="1:17" x14ac:dyDescent="0.25">
      <c r="A785" s="11">
        <v>783</v>
      </c>
      <c r="B785" s="13"/>
      <c r="C785" s="6"/>
      <c r="D785" s="6"/>
      <c r="E785" s="6"/>
      <c r="F785" s="6"/>
      <c r="G785" s="13"/>
      <c r="H785" s="13"/>
      <c r="I785" s="13"/>
      <c r="J785" s="13"/>
      <c r="K785" s="13"/>
      <c r="L785" s="13"/>
      <c r="M785" s="46"/>
      <c r="N785" s="14"/>
      <c r="O785" s="16"/>
      <c r="P785" s="16"/>
      <c r="Q785" s="16"/>
    </row>
    <row r="786" spans="1:17" x14ac:dyDescent="0.25">
      <c r="A786" s="11">
        <v>784</v>
      </c>
      <c r="B786" s="13"/>
      <c r="C786" s="6"/>
      <c r="D786" s="6"/>
      <c r="E786" s="6"/>
      <c r="F786" s="6"/>
      <c r="G786" s="13"/>
      <c r="H786" s="13"/>
      <c r="I786" s="13"/>
      <c r="J786" s="13"/>
      <c r="K786" s="13"/>
      <c r="L786" s="13"/>
      <c r="M786" s="46"/>
      <c r="N786" s="14"/>
      <c r="O786" s="16"/>
      <c r="P786" s="16"/>
      <c r="Q786" s="16"/>
    </row>
    <row r="787" spans="1:17" x14ac:dyDescent="0.25">
      <c r="A787" s="11">
        <v>785</v>
      </c>
      <c r="B787" s="13"/>
      <c r="C787" s="6"/>
      <c r="D787" s="6"/>
      <c r="E787" s="6"/>
      <c r="F787" s="6"/>
      <c r="G787" s="13"/>
      <c r="H787" s="13"/>
      <c r="I787" s="13"/>
      <c r="J787" s="13"/>
      <c r="K787" s="13"/>
      <c r="L787" s="13"/>
      <c r="M787" s="46"/>
      <c r="N787" s="14"/>
      <c r="O787" s="16"/>
      <c r="P787" s="16"/>
      <c r="Q787" s="16"/>
    </row>
    <row r="788" spans="1:17" x14ac:dyDescent="0.25">
      <c r="A788" s="11">
        <v>786</v>
      </c>
      <c r="B788" s="13"/>
      <c r="C788" s="6"/>
      <c r="D788" s="6"/>
      <c r="E788" s="6"/>
      <c r="F788" s="6"/>
      <c r="G788" s="13"/>
      <c r="H788" s="13"/>
      <c r="I788" s="13"/>
      <c r="J788" s="13"/>
      <c r="K788" s="13"/>
      <c r="L788" s="13"/>
      <c r="M788" s="46"/>
      <c r="N788" s="14"/>
      <c r="O788" s="16"/>
      <c r="P788" s="16"/>
      <c r="Q788" s="16"/>
    </row>
    <row r="789" spans="1:17" x14ac:dyDescent="0.25">
      <c r="A789" s="11">
        <v>787</v>
      </c>
      <c r="B789" s="13"/>
      <c r="C789" s="6"/>
      <c r="D789" s="6"/>
      <c r="E789" s="6"/>
      <c r="F789" s="6"/>
      <c r="G789" s="13"/>
      <c r="H789" s="13"/>
      <c r="I789" s="13"/>
      <c r="J789" s="13"/>
      <c r="K789" s="13"/>
      <c r="L789" s="13"/>
      <c r="M789" s="46"/>
      <c r="N789" s="14"/>
      <c r="O789" s="16"/>
      <c r="P789" s="16"/>
      <c r="Q789" s="16"/>
    </row>
    <row r="790" spans="1:17" x14ac:dyDescent="0.25">
      <c r="A790" s="11">
        <v>788</v>
      </c>
      <c r="B790" s="13"/>
      <c r="C790" s="6"/>
      <c r="D790" s="6"/>
      <c r="E790" s="6"/>
      <c r="F790" s="6"/>
      <c r="G790" s="13"/>
      <c r="H790" s="13"/>
      <c r="I790" s="13"/>
      <c r="J790" s="13"/>
      <c r="K790" s="13"/>
      <c r="L790" s="13"/>
      <c r="M790" s="46"/>
      <c r="N790" s="14"/>
      <c r="O790" s="16"/>
      <c r="P790" s="16"/>
      <c r="Q790" s="16"/>
    </row>
    <row r="791" spans="1:17" x14ac:dyDescent="0.25">
      <c r="A791" s="11">
        <v>789</v>
      </c>
      <c r="B791" s="13"/>
      <c r="C791" s="6"/>
      <c r="D791" s="6"/>
      <c r="E791" s="6"/>
      <c r="F791" s="6"/>
      <c r="G791" s="13"/>
      <c r="H791" s="13"/>
      <c r="I791" s="13"/>
      <c r="J791" s="13"/>
      <c r="K791" s="13"/>
      <c r="L791" s="13"/>
      <c r="M791" s="46"/>
      <c r="N791" s="14"/>
      <c r="O791" s="16"/>
      <c r="P791" s="16"/>
      <c r="Q791" s="16"/>
    </row>
    <row r="792" spans="1:17" x14ac:dyDescent="0.25">
      <c r="A792" s="11">
        <v>790</v>
      </c>
      <c r="B792" s="13"/>
      <c r="C792" s="6"/>
      <c r="D792" s="6"/>
      <c r="E792" s="6"/>
      <c r="F792" s="6"/>
      <c r="G792" s="13"/>
      <c r="H792" s="13"/>
      <c r="I792" s="13"/>
      <c r="J792" s="13"/>
      <c r="K792" s="13"/>
      <c r="L792" s="13"/>
      <c r="M792" s="46"/>
      <c r="N792" s="14"/>
      <c r="O792" s="16"/>
      <c r="P792" s="16"/>
      <c r="Q792" s="16"/>
    </row>
    <row r="793" spans="1:17" x14ac:dyDescent="0.25">
      <c r="A793" s="11">
        <v>791</v>
      </c>
      <c r="B793" s="13"/>
      <c r="C793" s="6"/>
      <c r="D793" s="6"/>
      <c r="E793" s="6"/>
      <c r="F793" s="6"/>
      <c r="G793" s="13"/>
      <c r="H793" s="13"/>
      <c r="I793" s="13"/>
      <c r="J793" s="13"/>
      <c r="K793" s="13"/>
      <c r="L793" s="13"/>
      <c r="M793" s="46"/>
      <c r="N793" s="14"/>
      <c r="O793" s="16"/>
      <c r="P793" s="16"/>
      <c r="Q793" s="16"/>
    </row>
    <row r="794" spans="1:17" x14ac:dyDescent="0.25">
      <c r="A794" s="11">
        <v>792</v>
      </c>
      <c r="B794" s="13"/>
      <c r="C794" s="6"/>
      <c r="D794" s="6"/>
      <c r="E794" s="6"/>
      <c r="F794" s="6"/>
      <c r="G794" s="13"/>
      <c r="H794" s="13"/>
      <c r="I794" s="13"/>
      <c r="J794" s="13"/>
      <c r="K794" s="13"/>
      <c r="L794" s="13"/>
      <c r="M794" s="46"/>
      <c r="N794" s="14"/>
      <c r="O794" s="16"/>
      <c r="P794" s="16"/>
      <c r="Q794" s="16"/>
    </row>
    <row r="795" spans="1:17" x14ac:dyDescent="0.25">
      <c r="A795" s="11">
        <v>793</v>
      </c>
      <c r="B795" s="13"/>
      <c r="C795" s="6"/>
      <c r="D795" s="6"/>
      <c r="E795" s="6"/>
      <c r="F795" s="6"/>
      <c r="G795" s="13"/>
      <c r="H795" s="13"/>
      <c r="I795" s="13"/>
      <c r="J795" s="13"/>
      <c r="K795" s="13"/>
      <c r="L795" s="13"/>
      <c r="M795" s="46"/>
      <c r="N795" s="14"/>
      <c r="O795" s="16"/>
      <c r="P795" s="16"/>
      <c r="Q795" s="16"/>
    </row>
    <row r="796" spans="1:17" x14ac:dyDescent="0.25">
      <c r="A796" s="11">
        <v>794</v>
      </c>
      <c r="B796" s="13"/>
      <c r="C796" s="6"/>
      <c r="D796" s="6"/>
      <c r="E796" s="6"/>
      <c r="F796" s="6"/>
      <c r="G796" s="13"/>
      <c r="H796" s="13"/>
      <c r="I796" s="13"/>
      <c r="J796" s="13"/>
      <c r="K796" s="13"/>
      <c r="L796" s="13"/>
      <c r="M796" s="46"/>
      <c r="N796" s="14"/>
      <c r="O796" s="16"/>
      <c r="P796" s="16"/>
      <c r="Q796" s="16"/>
    </row>
    <row r="797" spans="1:17" x14ac:dyDescent="0.25">
      <c r="A797" s="11">
        <v>795</v>
      </c>
      <c r="B797" s="13"/>
      <c r="C797" s="6"/>
      <c r="D797" s="6"/>
      <c r="E797" s="6"/>
      <c r="F797" s="6"/>
      <c r="G797" s="13"/>
      <c r="H797" s="13"/>
      <c r="I797" s="13"/>
      <c r="J797" s="13"/>
      <c r="K797" s="13"/>
      <c r="L797" s="13"/>
      <c r="M797" s="46"/>
      <c r="N797" s="14"/>
      <c r="O797" s="16"/>
      <c r="P797" s="16"/>
      <c r="Q797" s="16"/>
    </row>
    <row r="798" spans="1:17" x14ac:dyDescent="0.25">
      <c r="A798" s="11">
        <v>796</v>
      </c>
      <c r="B798" s="13"/>
      <c r="C798" s="6"/>
      <c r="D798" s="6"/>
      <c r="E798" s="6"/>
      <c r="F798" s="6"/>
      <c r="G798" s="13"/>
      <c r="H798" s="13"/>
      <c r="I798" s="13"/>
      <c r="J798" s="13"/>
      <c r="K798" s="13"/>
      <c r="L798" s="13"/>
      <c r="M798" s="46"/>
      <c r="N798" s="14"/>
      <c r="O798" s="16"/>
      <c r="P798" s="16"/>
      <c r="Q798" s="16"/>
    </row>
    <row r="799" spans="1:17" x14ac:dyDescent="0.25">
      <c r="A799" s="11">
        <v>797</v>
      </c>
      <c r="B799" s="13"/>
      <c r="C799" s="6"/>
      <c r="D799" s="6"/>
      <c r="E799" s="6"/>
      <c r="F799" s="6"/>
      <c r="G799" s="13"/>
      <c r="H799" s="13"/>
      <c r="I799" s="13"/>
      <c r="J799" s="13"/>
      <c r="K799" s="13"/>
      <c r="L799" s="13"/>
      <c r="M799" s="46"/>
      <c r="N799" s="14"/>
      <c r="O799" s="16"/>
      <c r="P799" s="16"/>
      <c r="Q799" s="16"/>
    </row>
    <row r="800" spans="1:17" x14ac:dyDescent="0.25">
      <c r="A800" s="11">
        <v>798</v>
      </c>
      <c r="B800" s="13"/>
      <c r="C800" s="6"/>
      <c r="D800" s="6"/>
      <c r="E800" s="6"/>
      <c r="F800" s="6"/>
      <c r="G800" s="13"/>
      <c r="H800" s="13"/>
      <c r="I800" s="13"/>
      <c r="J800" s="13"/>
      <c r="K800" s="13"/>
      <c r="L800" s="13"/>
      <c r="M800" s="46"/>
      <c r="N800" s="14"/>
      <c r="O800" s="16"/>
      <c r="P800" s="16"/>
      <c r="Q800" s="16"/>
    </row>
    <row r="801" spans="1:17" x14ac:dyDescent="0.25">
      <c r="A801" s="11">
        <v>799</v>
      </c>
      <c r="B801" s="13"/>
      <c r="C801" s="6"/>
      <c r="D801" s="6"/>
      <c r="E801" s="6"/>
      <c r="F801" s="6"/>
      <c r="G801" s="13"/>
      <c r="H801" s="13"/>
      <c r="I801" s="13"/>
      <c r="J801" s="13"/>
      <c r="K801" s="13"/>
      <c r="L801" s="13"/>
      <c r="M801" s="46"/>
      <c r="N801" s="14"/>
      <c r="O801" s="16"/>
      <c r="P801" s="16"/>
      <c r="Q801" s="16"/>
    </row>
    <row r="802" spans="1:17" x14ac:dyDescent="0.25">
      <c r="A802" s="11">
        <v>800</v>
      </c>
      <c r="B802" s="13"/>
      <c r="C802" s="6"/>
      <c r="D802" s="6"/>
      <c r="E802" s="6"/>
      <c r="F802" s="6"/>
      <c r="G802" s="13"/>
      <c r="H802" s="13"/>
      <c r="I802" s="13"/>
      <c r="J802" s="13"/>
      <c r="K802" s="13"/>
      <c r="L802" s="13"/>
      <c r="M802" s="46"/>
      <c r="N802" s="14"/>
      <c r="O802" s="16"/>
      <c r="P802" s="16"/>
      <c r="Q802" s="16"/>
    </row>
    <row r="803" spans="1:17" x14ac:dyDescent="0.25">
      <c r="A803" s="11">
        <v>801</v>
      </c>
      <c r="B803" s="13"/>
      <c r="C803" s="6"/>
      <c r="D803" s="6"/>
      <c r="E803" s="6"/>
      <c r="F803" s="6"/>
      <c r="G803" s="13"/>
      <c r="H803" s="13"/>
      <c r="I803" s="13"/>
      <c r="J803" s="13"/>
      <c r="K803" s="13"/>
      <c r="L803" s="13"/>
      <c r="M803" s="46"/>
      <c r="N803" s="14"/>
      <c r="O803" s="16"/>
      <c r="P803" s="16"/>
      <c r="Q803" s="16"/>
    </row>
    <row r="804" spans="1:17" x14ac:dyDescent="0.25">
      <c r="A804" s="11">
        <v>802</v>
      </c>
      <c r="B804" s="13"/>
      <c r="C804" s="6"/>
      <c r="D804" s="6"/>
      <c r="E804" s="6"/>
      <c r="F804" s="6"/>
      <c r="G804" s="13"/>
      <c r="H804" s="13"/>
      <c r="I804" s="13"/>
      <c r="J804" s="13"/>
      <c r="K804" s="13"/>
      <c r="L804" s="13"/>
      <c r="M804" s="46"/>
      <c r="N804" s="14"/>
      <c r="O804" s="16"/>
      <c r="P804" s="16"/>
      <c r="Q804" s="16"/>
    </row>
    <row r="805" spans="1:17" x14ac:dyDescent="0.25">
      <c r="A805" s="11">
        <v>803</v>
      </c>
      <c r="B805" s="13"/>
      <c r="C805" s="6"/>
      <c r="D805" s="6"/>
      <c r="E805" s="6"/>
      <c r="F805" s="6"/>
      <c r="G805" s="13"/>
      <c r="H805" s="13"/>
      <c r="I805" s="13"/>
      <c r="J805" s="13"/>
      <c r="K805" s="13"/>
      <c r="L805" s="13"/>
      <c r="M805" s="46"/>
      <c r="N805" s="14"/>
      <c r="O805" s="16"/>
      <c r="P805" s="16"/>
      <c r="Q805" s="16"/>
    </row>
    <row r="806" spans="1:17" x14ac:dyDescent="0.25">
      <c r="A806" s="11">
        <v>804</v>
      </c>
      <c r="B806" s="13"/>
      <c r="C806" s="6"/>
      <c r="D806" s="6"/>
      <c r="E806" s="6"/>
      <c r="F806" s="6"/>
      <c r="G806" s="13"/>
      <c r="H806" s="13"/>
      <c r="I806" s="13"/>
      <c r="J806" s="13"/>
      <c r="K806" s="13"/>
      <c r="L806" s="13"/>
      <c r="M806" s="46"/>
      <c r="N806" s="14"/>
      <c r="O806" s="16"/>
      <c r="P806" s="16"/>
      <c r="Q806" s="16"/>
    </row>
    <row r="807" spans="1:17" x14ac:dyDescent="0.25">
      <c r="A807" s="11">
        <v>805</v>
      </c>
      <c r="B807" s="13"/>
      <c r="C807" s="6"/>
      <c r="D807" s="6"/>
      <c r="E807" s="6"/>
      <c r="F807" s="6"/>
      <c r="G807" s="13"/>
      <c r="H807" s="13"/>
      <c r="I807" s="13"/>
      <c r="J807" s="13"/>
      <c r="K807" s="13"/>
      <c r="L807" s="13"/>
      <c r="M807" s="46"/>
      <c r="N807" s="14"/>
      <c r="O807" s="16"/>
      <c r="P807" s="16"/>
      <c r="Q807" s="16"/>
    </row>
    <row r="808" spans="1:17" x14ac:dyDescent="0.25">
      <c r="A808" s="11">
        <v>806</v>
      </c>
      <c r="B808" s="13"/>
      <c r="C808" s="6"/>
      <c r="D808" s="6"/>
      <c r="E808" s="6"/>
      <c r="F808" s="6"/>
      <c r="G808" s="13"/>
      <c r="H808" s="13"/>
      <c r="I808" s="13"/>
      <c r="J808" s="13"/>
      <c r="K808" s="13"/>
      <c r="L808" s="13"/>
      <c r="M808" s="46"/>
      <c r="N808" s="14"/>
      <c r="O808" s="16"/>
      <c r="P808" s="16"/>
      <c r="Q808" s="16"/>
    </row>
    <row r="809" spans="1:17" x14ac:dyDescent="0.25">
      <c r="A809" s="11">
        <v>807</v>
      </c>
      <c r="B809" s="13"/>
      <c r="C809" s="6"/>
      <c r="D809" s="6"/>
      <c r="E809" s="6"/>
      <c r="F809" s="6"/>
      <c r="G809" s="13"/>
      <c r="H809" s="13"/>
      <c r="I809" s="13"/>
      <c r="J809" s="13"/>
      <c r="K809" s="13"/>
      <c r="L809" s="13"/>
      <c r="M809" s="46"/>
      <c r="N809" s="14"/>
      <c r="O809" s="16"/>
      <c r="P809" s="16"/>
      <c r="Q809" s="16"/>
    </row>
    <row r="810" spans="1:17" x14ac:dyDescent="0.25">
      <c r="A810" s="11">
        <v>808</v>
      </c>
      <c r="B810" s="13"/>
      <c r="C810" s="6"/>
      <c r="D810" s="6"/>
      <c r="E810" s="6"/>
      <c r="F810" s="6"/>
      <c r="G810" s="13"/>
      <c r="H810" s="13"/>
      <c r="I810" s="13"/>
      <c r="J810" s="13"/>
      <c r="K810" s="13"/>
      <c r="L810" s="13"/>
      <c r="M810" s="46"/>
      <c r="N810" s="14"/>
      <c r="O810" s="16"/>
      <c r="P810" s="16"/>
      <c r="Q810" s="16"/>
    </row>
    <row r="811" spans="1:17" x14ac:dyDescent="0.25">
      <c r="A811" s="11">
        <v>809</v>
      </c>
      <c r="B811" s="13"/>
      <c r="C811" s="6"/>
      <c r="D811" s="6"/>
      <c r="E811" s="6"/>
      <c r="F811" s="6"/>
      <c r="G811" s="13"/>
      <c r="H811" s="13"/>
      <c r="I811" s="13"/>
      <c r="J811" s="13"/>
      <c r="K811" s="13"/>
      <c r="L811" s="13"/>
      <c r="M811" s="46"/>
      <c r="N811" s="14"/>
      <c r="O811" s="16"/>
      <c r="P811" s="16"/>
      <c r="Q811" s="16"/>
    </row>
    <row r="812" spans="1:17" x14ac:dyDescent="0.25">
      <c r="A812" s="11">
        <v>810</v>
      </c>
      <c r="B812" s="13"/>
      <c r="C812" s="6"/>
      <c r="D812" s="6"/>
      <c r="E812" s="6"/>
      <c r="F812" s="6"/>
      <c r="G812" s="13"/>
      <c r="H812" s="13"/>
      <c r="I812" s="13"/>
      <c r="J812" s="13"/>
      <c r="K812" s="13"/>
      <c r="L812" s="13"/>
      <c r="M812" s="46"/>
      <c r="N812" s="14"/>
      <c r="O812" s="16"/>
      <c r="P812" s="16"/>
      <c r="Q812" s="16"/>
    </row>
    <row r="813" spans="1:17" x14ac:dyDescent="0.25">
      <c r="A813" s="11">
        <v>811</v>
      </c>
      <c r="B813" s="13"/>
      <c r="C813" s="6"/>
      <c r="D813" s="6"/>
      <c r="E813" s="6"/>
      <c r="F813" s="6"/>
      <c r="G813" s="13"/>
      <c r="H813" s="13"/>
      <c r="I813" s="13"/>
      <c r="J813" s="13"/>
      <c r="K813" s="13"/>
      <c r="L813" s="13"/>
      <c r="M813" s="46"/>
      <c r="N813" s="14"/>
      <c r="O813" s="16"/>
      <c r="P813" s="16"/>
      <c r="Q813" s="16"/>
    </row>
    <row r="814" spans="1:17" x14ac:dyDescent="0.25">
      <c r="A814" s="11">
        <v>812</v>
      </c>
      <c r="B814" s="13"/>
      <c r="C814" s="6"/>
      <c r="D814" s="6"/>
      <c r="E814" s="6"/>
      <c r="F814" s="6"/>
      <c r="G814" s="13"/>
      <c r="H814" s="13"/>
      <c r="I814" s="13"/>
      <c r="J814" s="13"/>
      <c r="K814" s="13"/>
      <c r="L814" s="13"/>
      <c r="M814" s="46"/>
      <c r="N814" s="14"/>
      <c r="O814" s="16"/>
      <c r="P814" s="16"/>
      <c r="Q814" s="16"/>
    </row>
    <row r="815" spans="1:17" x14ac:dyDescent="0.25">
      <c r="A815" s="11">
        <v>813</v>
      </c>
      <c r="B815" s="13"/>
      <c r="C815" s="6"/>
      <c r="D815" s="6"/>
      <c r="E815" s="6"/>
      <c r="F815" s="6"/>
      <c r="G815" s="13"/>
      <c r="H815" s="13"/>
      <c r="I815" s="13"/>
      <c r="J815" s="13"/>
      <c r="K815" s="13"/>
      <c r="L815" s="13"/>
      <c r="M815" s="46"/>
      <c r="N815" s="14"/>
      <c r="O815" s="16"/>
      <c r="P815" s="16"/>
      <c r="Q815" s="16"/>
    </row>
    <row r="816" spans="1:17" x14ac:dyDescent="0.25">
      <c r="A816" s="11">
        <v>814</v>
      </c>
      <c r="B816" s="13"/>
      <c r="C816" s="6"/>
      <c r="D816" s="6"/>
      <c r="E816" s="6"/>
      <c r="F816" s="6"/>
      <c r="G816" s="13"/>
      <c r="H816" s="13"/>
      <c r="I816" s="13"/>
      <c r="J816" s="13"/>
      <c r="K816" s="13"/>
      <c r="L816" s="13"/>
      <c r="M816" s="46"/>
      <c r="N816" s="14"/>
      <c r="O816" s="16"/>
      <c r="P816" s="16"/>
      <c r="Q816" s="16"/>
    </row>
    <row r="817" spans="1:17" x14ac:dyDescent="0.25">
      <c r="A817" s="11">
        <v>815</v>
      </c>
      <c r="B817" s="13"/>
      <c r="C817" s="6"/>
      <c r="D817" s="6"/>
      <c r="E817" s="6"/>
      <c r="F817" s="6"/>
      <c r="G817" s="13"/>
      <c r="H817" s="13"/>
      <c r="I817" s="13"/>
      <c r="J817" s="13"/>
      <c r="K817" s="13"/>
      <c r="L817" s="13"/>
      <c r="M817" s="46"/>
      <c r="N817" s="14"/>
      <c r="O817" s="16"/>
      <c r="P817" s="16"/>
      <c r="Q817" s="16"/>
    </row>
    <row r="818" spans="1:17" x14ac:dyDescent="0.25">
      <c r="A818" s="11">
        <v>816</v>
      </c>
      <c r="B818" s="13"/>
      <c r="C818" s="6"/>
      <c r="D818" s="6"/>
      <c r="E818" s="6"/>
      <c r="F818" s="6"/>
      <c r="G818" s="13"/>
      <c r="H818" s="13"/>
      <c r="I818" s="13"/>
      <c r="J818" s="13"/>
      <c r="K818" s="13"/>
      <c r="L818" s="13"/>
      <c r="M818" s="46"/>
      <c r="N818" s="14"/>
      <c r="O818" s="16"/>
      <c r="P818" s="16"/>
      <c r="Q818" s="16"/>
    </row>
    <row r="819" spans="1:17" x14ac:dyDescent="0.25">
      <c r="A819" s="11">
        <v>817</v>
      </c>
      <c r="B819" s="13"/>
      <c r="C819" s="6"/>
      <c r="D819" s="6"/>
      <c r="E819" s="6"/>
      <c r="F819" s="6"/>
      <c r="G819" s="13"/>
      <c r="H819" s="13"/>
      <c r="I819" s="13"/>
      <c r="J819" s="13"/>
      <c r="K819" s="13"/>
      <c r="L819" s="13"/>
      <c r="M819" s="46"/>
      <c r="N819" s="14"/>
      <c r="O819" s="16"/>
      <c r="P819" s="16"/>
      <c r="Q819" s="16"/>
    </row>
    <row r="820" spans="1:17" x14ac:dyDescent="0.25">
      <c r="A820" s="11">
        <v>818</v>
      </c>
      <c r="B820" s="13"/>
      <c r="C820" s="6"/>
      <c r="D820" s="6"/>
      <c r="E820" s="6"/>
      <c r="F820" s="6"/>
      <c r="G820" s="13"/>
      <c r="H820" s="13"/>
      <c r="I820" s="13"/>
      <c r="J820" s="13"/>
      <c r="K820" s="13"/>
      <c r="L820" s="13"/>
      <c r="M820" s="46"/>
      <c r="N820" s="14"/>
      <c r="O820" s="16"/>
      <c r="P820" s="16"/>
      <c r="Q820" s="16"/>
    </row>
    <row r="821" spans="1:17" x14ac:dyDescent="0.25">
      <c r="A821" s="11">
        <v>819</v>
      </c>
      <c r="B821" s="13"/>
      <c r="C821" s="6"/>
      <c r="D821" s="6"/>
      <c r="E821" s="6"/>
      <c r="F821" s="6"/>
      <c r="G821" s="13"/>
      <c r="H821" s="13"/>
      <c r="I821" s="13"/>
      <c r="J821" s="13"/>
      <c r="K821" s="13"/>
      <c r="L821" s="13"/>
      <c r="M821" s="46"/>
      <c r="N821" s="14"/>
      <c r="O821" s="16"/>
      <c r="P821" s="16"/>
      <c r="Q821" s="16"/>
    </row>
    <row r="822" spans="1:17" x14ac:dyDescent="0.25">
      <c r="A822" s="11">
        <v>820</v>
      </c>
      <c r="B822" s="13"/>
      <c r="C822" s="6"/>
      <c r="D822" s="6"/>
      <c r="E822" s="6"/>
      <c r="F822" s="6"/>
      <c r="G822" s="13"/>
      <c r="H822" s="13"/>
      <c r="I822" s="13"/>
      <c r="J822" s="13"/>
      <c r="K822" s="13"/>
      <c r="L822" s="13"/>
      <c r="M822" s="46"/>
      <c r="N822" s="14"/>
      <c r="O822" s="16"/>
      <c r="P822" s="16"/>
      <c r="Q822" s="16"/>
    </row>
    <row r="823" spans="1:17" x14ac:dyDescent="0.25">
      <c r="A823" s="11">
        <v>821</v>
      </c>
      <c r="B823" s="13"/>
      <c r="C823" s="6"/>
      <c r="D823" s="6"/>
      <c r="E823" s="6"/>
      <c r="F823" s="6"/>
      <c r="G823" s="13"/>
      <c r="H823" s="13"/>
      <c r="I823" s="13"/>
      <c r="J823" s="13"/>
      <c r="K823" s="13"/>
      <c r="L823" s="13"/>
      <c r="M823" s="46"/>
      <c r="N823" s="14"/>
      <c r="O823" s="16"/>
      <c r="P823" s="16"/>
      <c r="Q823" s="16"/>
    </row>
    <row r="824" spans="1:17" x14ac:dyDescent="0.25">
      <c r="A824" s="11">
        <v>822</v>
      </c>
      <c r="B824" s="13"/>
      <c r="C824" s="6"/>
      <c r="D824" s="6"/>
      <c r="E824" s="6"/>
      <c r="F824" s="6"/>
      <c r="G824" s="13"/>
      <c r="H824" s="13"/>
      <c r="I824" s="13"/>
      <c r="J824" s="13"/>
      <c r="K824" s="13"/>
      <c r="L824" s="13"/>
      <c r="M824" s="46"/>
      <c r="N824" s="14"/>
      <c r="O824" s="16"/>
      <c r="P824" s="16"/>
      <c r="Q824" s="16"/>
    </row>
    <row r="825" spans="1:17" x14ac:dyDescent="0.25">
      <c r="A825" s="11">
        <v>823</v>
      </c>
      <c r="B825" s="13"/>
      <c r="C825" s="6"/>
      <c r="D825" s="6"/>
      <c r="E825" s="6"/>
      <c r="F825" s="6"/>
      <c r="G825" s="13"/>
      <c r="H825" s="13"/>
      <c r="I825" s="13"/>
      <c r="J825" s="13"/>
      <c r="K825" s="13"/>
      <c r="L825" s="13"/>
      <c r="M825" s="46"/>
      <c r="N825" s="14"/>
      <c r="O825" s="16"/>
      <c r="P825" s="16"/>
      <c r="Q825" s="16"/>
    </row>
    <row r="826" spans="1:17" x14ac:dyDescent="0.25">
      <c r="A826" s="11">
        <v>824</v>
      </c>
      <c r="B826" s="13"/>
      <c r="C826" s="6"/>
      <c r="D826" s="6"/>
      <c r="E826" s="6"/>
      <c r="F826" s="6"/>
      <c r="G826" s="13"/>
      <c r="H826" s="13"/>
      <c r="I826" s="13"/>
      <c r="J826" s="13"/>
      <c r="K826" s="13"/>
      <c r="L826" s="13"/>
      <c r="M826" s="46"/>
      <c r="N826" s="14"/>
      <c r="O826" s="16"/>
      <c r="P826" s="16"/>
      <c r="Q826" s="16"/>
    </row>
    <row r="827" spans="1:17" x14ac:dyDescent="0.25">
      <c r="A827" s="11">
        <v>825</v>
      </c>
      <c r="B827" s="13"/>
      <c r="C827" s="6"/>
      <c r="D827" s="6"/>
      <c r="E827" s="6"/>
      <c r="F827" s="6"/>
      <c r="G827" s="13"/>
      <c r="H827" s="13"/>
      <c r="I827" s="13"/>
      <c r="J827" s="13"/>
      <c r="K827" s="13"/>
      <c r="L827" s="13"/>
      <c r="M827" s="46"/>
      <c r="N827" s="14"/>
      <c r="O827" s="16"/>
      <c r="P827" s="16"/>
      <c r="Q827" s="16"/>
    </row>
    <row r="828" spans="1:17" x14ac:dyDescent="0.25">
      <c r="A828" s="11">
        <v>826</v>
      </c>
      <c r="B828" s="13"/>
      <c r="C828" s="6"/>
      <c r="D828" s="6"/>
      <c r="E828" s="6"/>
      <c r="F828" s="6"/>
      <c r="G828" s="13"/>
      <c r="H828" s="13"/>
      <c r="I828" s="13"/>
      <c r="J828" s="13"/>
      <c r="K828" s="13"/>
      <c r="L828" s="13"/>
      <c r="M828" s="46"/>
      <c r="N828" s="14"/>
      <c r="O828" s="16"/>
      <c r="P828" s="16"/>
      <c r="Q828" s="16"/>
    </row>
    <row r="829" spans="1:17" x14ac:dyDescent="0.25">
      <c r="A829" s="11">
        <v>827</v>
      </c>
      <c r="B829" s="13"/>
      <c r="C829" s="6"/>
      <c r="D829" s="6"/>
      <c r="E829" s="6"/>
      <c r="F829" s="6"/>
      <c r="G829" s="13"/>
      <c r="H829" s="13"/>
      <c r="I829" s="13"/>
      <c r="J829" s="13"/>
      <c r="K829" s="13"/>
      <c r="L829" s="13"/>
      <c r="M829" s="46"/>
      <c r="N829" s="14"/>
      <c r="O829" s="16"/>
      <c r="P829" s="16"/>
      <c r="Q829" s="16"/>
    </row>
    <row r="830" spans="1:17" x14ac:dyDescent="0.25">
      <c r="A830" s="11">
        <v>828</v>
      </c>
      <c r="B830" s="13"/>
      <c r="C830" s="6"/>
      <c r="D830" s="6"/>
      <c r="E830" s="6"/>
      <c r="F830" s="6"/>
      <c r="G830" s="13"/>
      <c r="H830" s="13"/>
      <c r="I830" s="13"/>
      <c r="J830" s="13"/>
      <c r="K830" s="13"/>
      <c r="L830" s="13"/>
      <c r="M830" s="46"/>
      <c r="N830" s="14"/>
      <c r="O830" s="16"/>
      <c r="P830" s="16"/>
      <c r="Q830" s="16"/>
    </row>
    <row r="831" spans="1:17" x14ac:dyDescent="0.25">
      <c r="A831" s="11">
        <v>829</v>
      </c>
      <c r="B831" s="13"/>
      <c r="C831" s="6"/>
      <c r="D831" s="6"/>
      <c r="E831" s="6"/>
      <c r="F831" s="6"/>
      <c r="G831" s="13"/>
      <c r="H831" s="13"/>
      <c r="I831" s="13"/>
      <c r="J831" s="13"/>
      <c r="K831" s="13"/>
      <c r="L831" s="13"/>
      <c r="M831" s="46"/>
      <c r="N831" s="14"/>
      <c r="O831" s="16"/>
      <c r="P831" s="16"/>
      <c r="Q831" s="16"/>
    </row>
    <row r="832" spans="1:17" x14ac:dyDescent="0.25">
      <c r="A832" s="11">
        <v>830</v>
      </c>
      <c r="B832" s="13"/>
      <c r="C832" s="6"/>
      <c r="D832" s="6"/>
      <c r="E832" s="6"/>
      <c r="F832" s="6"/>
      <c r="G832" s="13"/>
      <c r="H832" s="13"/>
      <c r="I832" s="13"/>
      <c r="J832" s="13"/>
      <c r="K832" s="13"/>
      <c r="L832" s="13"/>
      <c r="M832" s="46"/>
      <c r="N832" s="14"/>
      <c r="O832" s="16"/>
      <c r="P832" s="16"/>
      <c r="Q832" s="16"/>
    </row>
    <row r="833" spans="1:17" x14ac:dyDescent="0.25">
      <c r="A833" s="11">
        <v>831</v>
      </c>
      <c r="B833" s="13"/>
      <c r="C833" s="6"/>
      <c r="D833" s="6"/>
      <c r="E833" s="6"/>
      <c r="F833" s="6"/>
      <c r="G833" s="13"/>
      <c r="H833" s="13"/>
      <c r="I833" s="13"/>
      <c r="J833" s="13"/>
      <c r="K833" s="13"/>
      <c r="L833" s="13"/>
      <c r="M833" s="46"/>
      <c r="N833" s="14"/>
      <c r="O833" s="16"/>
      <c r="P833" s="16"/>
      <c r="Q833" s="16"/>
    </row>
    <row r="834" spans="1:17" x14ac:dyDescent="0.25">
      <c r="A834" s="11">
        <v>832</v>
      </c>
      <c r="B834" s="13"/>
      <c r="C834" s="6"/>
      <c r="D834" s="6"/>
      <c r="E834" s="6"/>
      <c r="F834" s="6"/>
      <c r="G834" s="13"/>
      <c r="H834" s="13"/>
      <c r="I834" s="13"/>
      <c r="J834" s="13"/>
      <c r="K834" s="13"/>
      <c r="L834" s="13"/>
      <c r="M834" s="46"/>
      <c r="N834" s="14"/>
      <c r="O834" s="16"/>
      <c r="P834" s="16"/>
      <c r="Q834" s="16"/>
    </row>
    <row r="835" spans="1:17" x14ac:dyDescent="0.25">
      <c r="A835" s="11">
        <v>833</v>
      </c>
      <c r="B835" s="13"/>
      <c r="C835" s="6"/>
      <c r="D835" s="6"/>
      <c r="E835" s="6"/>
      <c r="F835" s="6"/>
      <c r="G835" s="13"/>
      <c r="H835" s="13"/>
      <c r="I835" s="13"/>
      <c r="J835" s="13"/>
      <c r="K835" s="13"/>
      <c r="L835" s="13"/>
      <c r="M835" s="46"/>
      <c r="N835" s="14"/>
      <c r="O835" s="16"/>
      <c r="P835" s="16"/>
      <c r="Q835" s="16"/>
    </row>
    <row r="836" spans="1:17" x14ac:dyDescent="0.25">
      <c r="A836" s="11">
        <v>834</v>
      </c>
      <c r="B836" s="13"/>
      <c r="C836" s="6"/>
      <c r="D836" s="6"/>
      <c r="E836" s="6"/>
      <c r="F836" s="6"/>
      <c r="G836" s="13"/>
      <c r="H836" s="13"/>
      <c r="I836" s="13"/>
      <c r="J836" s="13"/>
      <c r="K836" s="13"/>
      <c r="L836" s="13"/>
      <c r="M836" s="46"/>
      <c r="N836" s="14"/>
      <c r="O836" s="16"/>
      <c r="P836" s="16"/>
      <c r="Q836" s="16"/>
    </row>
    <row r="837" spans="1:17" x14ac:dyDescent="0.25">
      <c r="A837" s="11">
        <v>835</v>
      </c>
      <c r="B837" s="13"/>
      <c r="C837" s="6"/>
      <c r="D837" s="6"/>
      <c r="E837" s="6"/>
      <c r="F837" s="6"/>
      <c r="G837" s="13"/>
      <c r="H837" s="13"/>
      <c r="I837" s="13"/>
      <c r="J837" s="13"/>
      <c r="K837" s="13"/>
      <c r="L837" s="13"/>
      <c r="M837" s="46"/>
      <c r="N837" s="14"/>
      <c r="O837" s="16"/>
      <c r="P837" s="16"/>
      <c r="Q837" s="16"/>
    </row>
    <row r="838" spans="1:17" x14ac:dyDescent="0.25">
      <c r="A838" s="11">
        <v>836</v>
      </c>
      <c r="B838" s="13"/>
      <c r="C838" s="6"/>
      <c r="D838" s="6"/>
      <c r="E838" s="6"/>
      <c r="F838" s="6"/>
      <c r="G838" s="13"/>
      <c r="H838" s="13"/>
      <c r="I838" s="13"/>
      <c r="J838" s="13"/>
      <c r="K838" s="13"/>
      <c r="L838" s="13"/>
      <c r="M838" s="46"/>
      <c r="N838" s="14"/>
      <c r="O838" s="16"/>
      <c r="P838" s="16"/>
      <c r="Q838" s="16"/>
    </row>
    <row r="839" spans="1:17" x14ac:dyDescent="0.25">
      <c r="A839" s="11">
        <v>837</v>
      </c>
      <c r="B839" s="13"/>
      <c r="C839" s="6"/>
      <c r="D839" s="6"/>
      <c r="E839" s="6"/>
      <c r="F839" s="6"/>
      <c r="G839" s="13"/>
      <c r="H839" s="13"/>
      <c r="I839" s="13"/>
      <c r="J839" s="13"/>
      <c r="K839" s="13"/>
      <c r="L839" s="13"/>
      <c r="M839" s="46"/>
      <c r="N839" s="14"/>
      <c r="O839" s="16"/>
      <c r="P839" s="16"/>
      <c r="Q839" s="16"/>
    </row>
    <row r="840" spans="1:17" x14ac:dyDescent="0.25">
      <c r="A840" s="11">
        <v>838</v>
      </c>
      <c r="B840" s="13"/>
      <c r="C840" s="6"/>
      <c r="D840" s="6"/>
      <c r="E840" s="6"/>
      <c r="F840" s="6"/>
      <c r="G840" s="13"/>
      <c r="H840" s="13"/>
      <c r="I840" s="13"/>
      <c r="J840" s="13"/>
      <c r="K840" s="13"/>
      <c r="L840" s="13"/>
      <c r="M840" s="46"/>
      <c r="N840" s="14"/>
      <c r="O840" s="16"/>
      <c r="P840" s="16"/>
      <c r="Q840" s="16"/>
    </row>
    <row r="841" spans="1:17" x14ac:dyDescent="0.25">
      <c r="A841" s="11">
        <v>839</v>
      </c>
      <c r="B841" s="13"/>
      <c r="C841" s="6"/>
      <c r="D841" s="6"/>
      <c r="E841" s="6"/>
      <c r="F841" s="6"/>
      <c r="G841" s="13"/>
      <c r="H841" s="13"/>
      <c r="I841" s="13"/>
      <c r="J841" s="13"/>
      <c r="K841" s="13"/>
      <c r="L841" s="13"/>
      <c r="M841" s="46"/>
      <c r="N841" s="14"/>
      <c r="O841" s="16"/>
      <c r="P841" s="16"/>
      <c r="Q841" s="16"/>
    </row>
    <row r="842" spans="1:17" x14ac:dyDescent="0.25">
      <c r="A842" s="11">
        <v>840</v>
      </c>
      <c r="B842" s="13"/>
      <c r="C842" s="6"/>
      <c r="D842" s="6"/>
      <c r="E842" s="6"/>
      <c r="F842" s="6"/>
      <c r="G842" s="13"/>
      <c r="H842" s="13"/>
      <c r="I842" s="13"/>
      <c r="J842" s="13"/>
      <c r="K842" s="13"/>
      <c r="L842" s="13"/>
      <c r="M842" s="46"/>
      <c r="N842" s="14"/>
      <c r="O842" s="16"/>
      <c r="P842" s="16"/>
      <c r="Q842" s="16"/>
    </row>
    <row r="843" spans="1:17" x14ac:dyDescent="0.25">
      <c r="A843" s="11">
        <v>841</v>
      </c>
      <c r="B843" s="13"/>
      <c r="C843" s="6"/>
      <c r="D843" s="6"/>
      <c r="E843" s="6"/>
      <c r="F843" s="6"/>
      <c r="G843" s="13"/>
      <c r="H843" s="13"/>
      <c r="I843" s="13"/>
      <c r="J843" s="13"/>
      <c r="K843" s="13"/>
      <c r="L843" s="13"/>
      <c r="M843" s="46"/>
      <c r="N843" s="14"/>
      <c r="O843" s="16"/>
      <c r="P843" s="16"/>
      <c r="Q843" s="16"/>
    </row>
    <row r="844" spans="1:17" x14ac:dyDescent="0.25">
      <c r="A844" s="11">
        <v>842</v>
      </c>
      <c r="B844" s="13"/>
      <c r="C844" s="6"/>
      <c r="D844" s="6"/>
      <c r="E844" s="6"/>
      <c r="F844" s="6"/>
      <c r="G844" s="13"/>
      <c r="H844" s="13"/>
      <c r="I844" s="13"/>
      <c r="J844" s="13"/>
      <c r="K844" s="13"/>
      <c r="L844" s="13"/>
      <c r="M844" s="46"/>
      <c r="N844" s="14"/>
      <c r="O844" s="16"/>
      <c r="P844" s="16"/>
      <c r="Q844" s="16"/>
    </row>
    <row r="845" spans="1:17" x14ac:dyDescent="0.25">
      <c r="A845" s="11">
        <v>843</v>
      </c>
      <c r="B845" s="13"/>
      <c r="C845" s="6"/>
      <c r="D845" s="6"/>
      <c r="E845" s="6"/>
      <c r="F845" s="6"/>
      <c r="G845" s="13"/>
      <c r="H845" s="13"/>
      <c r="I845" s="13"/>
      <c r="J845" s="13"/>
      <c r="K845" s="13"/>
      <c r="L845" s="13"/>
      <c r="M845" s="46"/>
      <c r="N845" s="14"/>
      <c r="O845" s="16"/>
      <c r="P845" s="16"/>
      <c r="Q845" s="16"/>
    </row>
    <row r="846" spans="1:17" x14ac:dyDescent="0.25">
      <c r="A846" s="11">
        <v>844</v>
      </c>
      <c r="B846" s="13"/>
      <c r="C846" s="6"/>
      <c r="D846" s="6"/>
      <c r="E846" s="6"/>
      <c r="F846" s="6"/>
      <c r="G846" s="13"/>
      <c r="H846" s="13"/>
      <c r="I846" s="13"/>
      <c r="J846" s="13"/>
      <c r="K846" s="13"/>
      <c r="L846" s="13"/>
      <c r="M846" s="46"/>
      <c r="N846" s="14"/>
      <c r="O846" s="16"/>
      <c r="P846" s="16"/>
      <c r="Q846" s="16"/>
    </row>
    <row r="847" spans="1:17" x14ac:dyDescent="0.25">
      <c r="A847" s="11">
        <v>845</v>
      </c>
      <c r="B847" s="13"/>
      <c r="C847" s="6"/>
      <c r="D847" s="6"/>
      <c r="E847" s="6"/>
      <c r="F847" s="6"/>
      <c r="G847" s="13"/>
      <c r="H847" s="13"/>
      <c r="I847" s="13"/>
      <c r="J847" s="13"/>
      <c r="K847" s="13"/>
      <c r="L847" s="13"/>
      <c r="M847" s="46"/>
      <c r="N847" s="14"/>
      <c r="O847" s="16"/>
      <c r="P847" s="16"/>
      <c r="Q847" s="16"/>
    </row>
    <row r="848" spans="1:17" x14ac:dyDescent="0.25">
      <c r="A848" s="11">
        <v>846</v>
      </c>
      <c r="B848" s="13"/>
      <c r="C848" s="6"/>
      <c r="D848" s="6"/>
      <c r="E848" s="6"/>
      <c r="F848" s="6"/>
      <c r="G848" s="13"/>
      <c r="H848" s="13"/>
      <c r="I848" s="13"/>
      <c r="J848" s="13"/>
      <c r="K848" s="13"/>
      <c r="L848" s="13"/>
      <c r="M848" s="46"/>
      <c r="N848" s="14"/>
      <c r="O848" s="16"/>
      <c r="P848" s="16"/>
      <c r="Q848" s="16"/>
    </row>
    <row r="849" spans="1:17" x14ac:dyDescent="0.25">
      <c r="A849" s="11">
        <v>847</v>
      </c>
      <c r="B849" s="13"/>
      <c r="C849" s="6"/>
      <c r="D849" s="6"/>
      <c r="E849" s="6"/>
      <c r="F849" s="6"/>
      <c r="G849" s="13"/>
      <c r="H849" s="13"/>
      <c r="I849" s="13"/>
      <c r="J849" s="13"/>
      <c r="K849" s="13"/>
      <c r="L849" s="13"/>
      <c r="M849" s="46"/>
      <c r="N849" s="14"/>
      <c r="O849" s="16"/>
      <c r="P849" s="16"/>
      <c r="Q849" s="16"/>
    </row>
    <row r="850" spans="1:17" x14ac:dyDescent="0.25">
      <c r="A850" s="11">
        <v>848</v>
      </c>
      <c r="B850" s="13"/>
      <c r="C850" s="6"/>
      <c r="D850" s="6"/>
      <c r="E850" s="6"/>
      <c r="F850" s="6"/>
      <c r="G850" s="13"/>
      <c r="H850" s="13"/>
      <c r="I850" s="13"/>
      <c r="J850" s="13"/>
      <c r="K850" s="13"/>
      <c r="L850" s="13"/>
      <c r="M850" s="46"/>
      <c r="N850" s="14"/>
      <c r="O850" s="16"/>
      <c r="P850" s="16"/>
      <c r="Q850" s="16"/>
    </row>
    <row r="851" spans="1:17" x14ac:dyDescent="0.25">
      <c r="A851" s="11">
        <v>849</v>
      </c>
      <c r="B851" s="13"/>
      <c r="C851" s="6"/>
      <c r="D851" s="6"/>
      <c r="E851" s="6"/>
      <c r="F851" s="6"/>
      <c r="G851" s="13"/>
      <c r="H851" s="13"/>
      <c r="I851" s="13"/>
      <c r="J851" s="13"/>
      <c r="K851" s="13"/>
      <c r="L851" s="13"/>
      <c r="M851" s="46"/>
      <c r="N851" s="14"/>
      <c r="O851" s="16"/>
      <c r="P851" s="16"/>
      <c r="Q851" s="16"/>
    </row>
    <row r="852" spans="1:17" x14ac:dyDescent="0.25">
      <c r="A852" s="11">
        <v>850</v>
      </c>
      <c r="B852" s="13"/>
      <c r="C852" s="6"/>
      <c r="D852" s="6"/>
      <c r="E852" s="6"/>
      <c r="F852" s="6"/>
      <c r="G852" s="13"/>
      <c r="H852" s="13"/>
      <c r="I852" s="13"/>
      <c r="J852" s="13"/>
      <c r="K852" s="13"/>
      <c r="L852" s="13"/>
      <c r="M852" s="46"/>
      <c r="N852" s="14"/>
      <c r="O852" s="16"/>
      <c r="P852" s="16"/>
      <c r="Q852" s="16"/>
    </row>
    <row r="853" spans="1:17" x14ac:dyDescent="0.25">
      <c r="A853" s="11">
        <v>851</v>
      </c>
      <c r="B853" s="13"/>
      <c r="C853" s="6"/>
      <c r="D853" s="6"/>
      <c r="E853" s="6"/>
      <c r="F853" s="6"/>
      <c r="G853" s="13"/>
      <c r="H853" s="13"/>
      <c r="I853" s="13"/>
      <c r="J853" s="13"/>
      <c r="K853" s="13"/>
      <c r="L853" s="13"/>
      <c r="M853" s="46"/>
      <c r="N853" s="14"/>
      <c r="O853" s="16"/>
      <c r="P853" s="16"/>
      <c r="Q853" s="16"/>
    </row>
    <row r="854" spans="1:17" x14ac:dyDescent="0.25">
      <c r="A854" s="11">
        <v>852</v>
      </c>
      <c r="B854" s="13"/>
      <c r="C854" s="6"/>
      <c r="D854" s="6"/>
      <c r="E854" s="6"/>
      <c r="F854" s="6"/>
      <c r="G854" s="13"/>
      <c r="H854" s="13"/>
      <c r="I854" s="13"/>
      <c r="J854" s="13"/>
      <c r="K854" s="13"/>
      <c r="L854" s="13"/>
      <c r="M854" s="46"/>
      <c r="N854" s="14"/>
      <c r="O854" s="16"/>
      <c r="P854" s="16"/>
      <c r="Q854" s="16"/>
    </row>
    <row r="855" spans="1:17" x14ac:dyDescent="0.25">
      <c r="A855" s="11">
        <v>853</v>
      </c>
      <c r="B855" s="13"/>
      <c r="C855" s="6"/>
      <c r="D855" s="6"/>
      <c r="E855" s="6"/>
      <c r="F855" s="6"/>
      <c r="G855" s="13"/>
      <c r="H855" s="13"/>
      <c r="I855" s="13"/>
      <c r="J855" s="13"/>
      <c r="K855" s="13"/>
      <c r="L855" s="13"/>
      <c r="M855" s="46"/>
      <c r="N855" s="14"/>
      <c r="O855" s="16"/>
      <c r="P855" s="16"/>
      <c r="Q855" s="16"/>
    </row>
    <row r="856" spans="1:17" x14ac:dyDescent="0.25">
      <c r="A856" s="11">
        <v>854</v>
      </c>
      <c r="B856" s="13"/>
      <c r="C856" s="6"/>
      <c r="D856" s="6"/>
      <c r="E856" s="6"/>
      <c r="F856" s="6"/>
      <c r="G856" s="13"/>
      <c r="H856" s="13"/>
      <c r="I856" s="13"/>
      <c r="J856" s="13"/>
      <c r="K856" s="13"/>
      <c r="L856" s="13"/>
      <c r="M856" s="46"/>
      <c r="N856" s="14"/>
      <c r="O856" s="16"/>
      <c r="P856" s="16"/>
      <c r="Q856" s="16"/>
    </row>
    <row r="857" spans="1:17" x14ac:dyDescent="0.25">
      <c r="A857" s="11">
        <v>855</v>
      </c>
      <c r="B857" s="13"/>
      <c r="C857" s="6"/>
      <c r="D857" s="6"/>
      <c r="E857" s="6"/>
      <c r="F857" s="6"/>
      <c r="G857" s="13"/>
      <c r="H857" s="13"/>
      <c r="I857" s="13"/>
      <c r="J857" s="13"/>
      <c r="K857" s="13"/>
      <c r="L857" s="13"/>
      <c r="M857" s="46"/>
      <c r="N857" s="14"/>
      <c r="O857" s="16"/>
      <c r="P857" s="16"/>
      <c r="Q857" s="16"/>
    </row>
    <row r="858" spans="1:17" x14ac:dyDescent="0.25">
      <c r="A858" s="11">
        <v>856</v>
      </c>
      <c r="B858" s="13"/>
      <c r="C858" s="6"/>
      <c r="D858" s="6"/>
      <c r="E858" s="6"/>
      <c r="F858" s="6"/>
      <c r="G858" s="13"/>
      <c r="H858" s="13"/>
      <c r="I858" s="13"/>
      <c r="J858" s="13"/>
      <c r="K858" s="13"/>
      <c r="L858" s="13"/>
      <c r="M858" s="46"/>
      <c r="N858" s="14"/>
      <c r="O858" s="16"/>
      <c r="P858" s="16"/>
      <c r="Q858" s="16"/>
    </row>
    <row r="859" spans="1:17" x14ac:dyDescent="0.25">
      <c r="A859" s="11">
        <v>857</v>
      </c>
      <c r="B859" s="13"/>
      <c r="C859" s="6"/>
      <c r="D859" s="6"/>
      <c r="E859" s="6"/>
      <c r="F859" s="6"/>
      <c r="G859" s="13"/>
      <c r="H859" s="13"/>
      <c r="I859" s="13"/>
      <c r="J859" s="13"/>
      <c r="K859" s="13"/>
      <c r="L859" s="13"/>
      <c r="M859" s="46"/>
      <c r="N859" s="14"/>
      <c r="O859" s="16"/>
      <c r="P859" s="16"/>
      <c r="Q859" s="16"/>
    </row>
    <row r="860" spans="1:17" x14ac:dyDescent="0.25">
      <c r="A860" s="11">
        <v>858</v>
      </c>
      <c r="B860" s="13"/>
      <c r="C860" s="6"/>
      <c r="D860" s="6"/>
      <c r="E860" s="6"/>
      <c r="F860" s="6"/>
      <c r="G860" s="13"/>
      <c r="H860" s="13"/>
      <c r="I860" s="13"/>
      <c r="J860" s="13"/>
      <c r="K860" s="13"/>
      <c r="L860" s="13"/>
      <c r="M860" s="46"/>
      <c r="N860" s="14"/>
      <c r="O860" s="16"/>
      <c r="P860" s="16"/>
      <c r="Q860" s="16"/>
    </row>
    <row r="861" spans="1:17" x14ac:dyDescent="0.25">
      <c r="A861" s="11">
        <v>859</v>
      </c>
      <c r="B861" s="13"/>
      <c r="C861" s="6"/>
      <c r="D861" s="6"/>
      <c r="E861" s="6"/>
      <c r="F861" s="6"/>
      <c r="G861" s="13"/>
      <c r="H861" s="13"/>
      <c r="I861" s="13"/>
      <c r="J861" s="13"/>
      <c r="K861" s="13"/>
      <c r="L861" s="13"/>
      <c r="M861" s="46"/>
      <c r="N861" s="14"/>
      <c r="O861" s="16"/>
      <c r="P861" s="16"/>
      <c r="Q861" s="16"/>
    </row>
    <row r="862" spans="1:17" x14ac:dyDescent="0.25">
      <c r="A862" s="11">
        <v>860</v>
      </c>
      <c r="B862" s="13"/>
      <c r="C862" s="6"/>
      <c r="D862" s="6"/>
      <c r="E862" s="6"/>
      <c r="F862" s="6"/>
      <c r="G862" s="13"/>
      <c r="H862" s="13"/>
      <c r="I862" s="13"/>
      <c r="J862" s="13"/>
      <c r="K862" s="13"/>
      <c r="L862" s="13"/>
      <c r="M862" s="46"/>
      <c r="N862" s="14"/>
      <c r="O862" s="16"/>
      <c r="P862" s="16"/>
      <c r="Q862" s="16"/>
    </row>
    <row r="863" spans="1:17" x14ac:dyDescent="0.25">
      <c r="A863" s="11">
        <v>861</v>
      </c>
      <c r="B863" s="13"/>
      <c r="C863" s="6"/>
      <c r="D863" s="6"/>
      <c r="E863" s="6"/>
      <c r="F863" s="6"/>
      <c r="G863" s="13"/>
      <c r="H863" s="13"/>
      <c r="I863" s="13"/>
      <c r="J863" s="13"/>
      <c r="K863" s="13"/>
      <c r="L863" s="13"/>
      <c r="M863" s="46"/>
      <c r="N863" s="14"/>
      <c r="O863" s="16"/>
      <c r="P863" s="16"/>
      <c r="Q863" s="16"/>
    </row>
    <row r="864" spans="1:17" x14ac:dyDescent="0.25">
      <c r="A864" s="11">
        <v>862</v>
      </c>
      <c r="B864" s="13"/>
      <c r="C864" s="6"/>
      <c r="D864" s="6"/>
      <c r="E864" s="6"/>
      <c r="F864" s="6"/>
      <c r="G864" s="13"/>
      <c r="H864" s="13"/>
      <c r="I864" s="13"/>
      <c r="J864" s="13"/>
      <c r="K864" s="13"/>
      <c r="L864" s="13"/>
      <c r="M864" s="46"/>
      <c r="N864" s="14"/>
      <c r="O864" s="16"/>
      <c r="P864" s="16"/>
      <c r="Q864" s="16"/>
    </row>
    <row r="865" spans="1:17" x14ac:dyDescent="0.25">
      <c r="A865" s="11">
        <v>863</v>
      </c>
      <c r="B865" s="13"/>
      <c r="C865" s="6"/>
      <c r="D865" s="6"/>
      <c r="E865" s="6"/>
      <c r="F865" s="6"/>
      <c r="G865" s="13"/>
      <c r="H865" s="13"/>
      <c r="I865" s="13"/>
      <c r="J865" s="13"/>
      <c r="K865" s="13"/>
      <c r="L865" s="13"/>
      <c r="M865" s="46"/>
      <c r="N865" s="14"/>
      <c r="O865" s="16"/>
      <c r="P865" s="16"/>
      <c r="Q865" s="16"/>
    </row>
    <row r="866" spans="1:17" x14ac:dyDescent="0.25">
      <c r="A866" s="11">
        <v>864</v>
      </c>
      <c r="B866" s="13"/>
      <c r="C866" s="6"/>
      <c r="D866" s="6"/>
      <c r="E866" s="6"/>
      <c r="F866" s="6"/>
      <c r="G866" s="13"/>
      <c r="H866" s="13"/>
      <c r="I866" s="13"/>
      <c r="J866" s="13"/>
      <c r="K866" s="13"/>
      <c r="L866" s="13"/>
      <c r="M866" s="46"/>
      <c r="N866" s="14"/>
      <c r="O866" s="16"/>
      <c r="P866" s="16"/>
      <c r="Q866" s="16"/>
    </row>
    <row r="867" spans="1:17" x14ac:dyDescent="0.25">
      <c r="A867" s="11">
        <v>865</v>
      </c>
      <c r="B867" s="13"/>
      <c r="C867" s="6"/>
      <c r="D867" s="6"/>
      <c r="E867" s="6"/>
      <c r="F867" s="6"/>
      <c r="G867" s="13"/>
      <c r="H867" s="13"/>
      <c r="I867" s="13"/>
      <c r="J867" s="13"/>
      <c r="K867" s="13"/>
      <c r="L867" s="13"/>
      <c r="M867" s="46"/>
      <c r="N867" s="14"/>
      <c r="O867" s="16"/>
      <c r="P867" s="16"/>
      <c r="Q867" s="16"/>
    </row>
    <row r="868" spans="1:17" x14ac:dyDescent="0.25">
      <c r="A868" s="11">
        <v>866</v>
      </c>
      <c r="B868" s="13"/>
      <c r="C868" s="6"/>
      <c r="D868" s="6"/>
      <c r="E868" s="6"/>
      <c r="F868" s="6"/>
      <c r="G868" s="13"/>
      <c r="H868" s="13"/>
      <c r="I868" s="13"/>
      <c r="J868" s="13"/>
      <c r="K868" s="13"/>
      <c r="L868" s="13"/>
      <c r="M868" s="46"/>
      <c r="N868" s="14"/>
      <c r="O868" s="16"/>
      <c r="P868" s="16"/>
      <c r="Q868" s="16"/>
    </row>
    <row r="869" spans="1:17" x14ac:dyDescent="0.25">
      <c r="A869" s="11">
        <v>867</v>
      </c>
      <c r="B869" s="13"/>
      <c r="C869" s="6"/>
      <c r="D869" s="6"/>
      <c r="E869" s="6"/>
      <c r="F869" s="6"/>
      <c r="G869" s="13"/>
      <c r="H869" s="13"/>
      <c r="I869" s="13"/>
      <c r="J869" s="13"/>
      <c r="K869" s="13"/>
      <c r="L869" s="13"/>
      <c r="M869" s="46"/>
      <c r="N869" s="14"/>
      <c r="O869" s="16"/>
      <c r="P869" s="16"/>
      <c r="Q869" s="16"/>
    </row>
    <row r="870" spans="1:17" x14ac:dyDescent="0.25">
      <c r="A870" s="11">
        <v>868</v>
      </c>
      <c r="B870" s="13"/>
      <c r="C870" s="6"/>
      <c r="D870" s="6"/>
      <c r="E870" s="6"/>
      <c r="F870" s="6"/>
      <c r="G870" s="13"/>
      <c r="H870" s="13"/>
      <c r="I870" s="13"/>
      <c r="J870" s="13"/>
      <c r="K870" s="13"/>
      <c r="L870" s="13"/>
      <c r="M870" s="46"/>
      <c r="N870" s="14"/>
      <c r="O870" s="16"/>
      <c r="P870" s="16"/>
      <c r="Q870" s="16"/>
    </row>
    <row r="871" spans="1:17" x14ac:dyDescent="0.25">
      <c r="A871" s="11">
        <v>869</v>
      </c>
      <c r="B871" s="13"/>
      <c r="C871" s="6"/>
      <c r="D871" s="6"/>
      <c r="E871" s="6"/>
      <c r="F871" s="6"/>
      <c r="G871" s="13"/>
      <c r="H871" s="13"/>
      <c r="I871" s="13"/>
      <c r="J871" s="13"/>
      <c r="K871" s="13"/>
      <c r="L871" s="13"/>
      <c r="M871" s="46"/>
      <c r="N871" s="14"/>
      <c r="O871" s="16"/>
      <c r="P871" s="16"/>
      <c r="Q871" s="16"/>
    </row>
    <row r="872" spans="1:17" x14ac:dyDescent="0.25">
      <c r="A872" s="11">
        <v>870</v>
      </c>
      <c r="B872" s="13"/>
      <c r="C872" s="6"/>
      <c r="D872" s="6"/>
      <c r="E872" s="6"/>
      <c r="F872" s="6"/>
      <c r="G872" s="13"/>
      <c r="H872" s="13"/>
      <c r="I872" s="13"/>
      <c r="J872" s="13"/>
      <c r="K872" s="13"/>
      <c r="L872" s="13"/>
      <c r="M872" s="46"/>
      <c r="N872" s="14"/>
      <c r="O872" s="16"/>
      <c r="P872" s="16"/>
      <c r="Q872" s="16"/>
    </row>
    <row r="873" spans="1:17" x14ac:dyDescent="0.25">
      <c r="A873" s="11">
        <v>871</v>
      </c>
      <c r="B873" s="13"/>
      <c r="C873" s="6"/>
      <c r="D873" s="6"/>
      <c r="E873" s="6"/>
      <c r="F873" s="6"/>
      <c r="G873" s="13"/>
      <c r="H873" s="13"/>
      <c r="I873" s="13"/>
      <c r="J873" s="13"/>
      <c r="K873" s="13"/>
      <c r="L873" s="13"/>
      <c r="M873" s="46"/>
      <c r="N873" s="14"/>
      <c r="O873" s="16"/>
      <c r="P873" s="16"/>
      <c r="Q873" s="16"/>
    </row>
    <row r="874" spans="1:17" x14ac:dyDescent="0.25">
      <c r="A874" s="11">
        <v>872</v>
      </c>
      <c r="B874" s="13"/>
      <c r="C874" s="6"/>
      <c r="D874" s="6"/>
      <c r="E874" s="6"/>
      <c r="F874" s="6"/>
      <c r="G874" s="13"/>
      <c r="H874" s="13"/>
      <c r="I874" s="13"/>
      <c r="J874" s="13"/>
      <c r="K874" s="13"/>
      <c r="L874" s="13"/>
      <c r="M874" s="46"/>
      <c r="N874" s="14"/>
      <c r="O874" s="16"/>
      <c r="P874" s="16"/>
      <c r="Q874" s="16"/>
    </row>
    <row r="875" spans="1:17" x14ac:dyDescent="0.25">
      <c r="A875" s="11">
        <v>873</v>
      </c>
      <c r="B875" s="13"/>
      <c r="C875" s="6"/>
      <c r="D875" s="6"/>
      <c r="E875" s="6"/>
      <c r="F875" s="6"/>
      <c r="G875" s="13"/>
      <c r="H875" s="13"/>
      <c r="I875" s="13"/>
      <c r="J875" s="13"/>
      <c r="K875" s="13"/>
      <c r="L875" s="13"/>
      <c r="M875" s="46"/>
      <c r="N875" s="14"/>
      <c r="O875" s="16"/>
      <c r="P875" s="16"/>
      <c r="Q875" s="16"/>
    </row>
    <row r="876" spans="1:17" x14ac:dyDescent="0.25">
      <c r="A876" s="11">
        <v>874</v>
      </c>
      <c r="B876" s="13"/>
      <c r="C876" s="6"/>
      <c r="D876" s="6"/>
      <c r="E876" s="6"/>
      <c r="F876" s="6"/>
      <c r="G876" s="13"/>
      <c r="H876" s="13"/>
      <c r="I876" s="13"/>
      <c r="J876" s="13"/>
      <c r="K876" s="13"/>
      <c r="L876" s="13"/>
      <c r="M876" s="46"/>
      <c r="N876" s="14"/>
      <c r="O876" s="16"/>
      <c r="P876" s="16"/>
      <c r="Q876" s="16"/>
    </row>
    <row r="877" spans="1:17" x14ac:dyDescent="0.25">
      <c r="A877" s="11">
        <v>875</v>
      </c>
      <c r="B877" s="13"/>
      <c r="C877" s="6"/>
      <c r="D877" s="6"/>
      <c r="E877" s="6"/>
      <c r="F877" s="6"/>
      <c r="G877" s="13"/>
      <c r="H877" s="13"/>
      <c r="I877" s="13"/>
      <c r="J877" s="13"/>
      <c r="K877" s="13"/>
      <c r="L877" s="13"/>
      <c r="M877" s="46"/>
      <c r="N877" s="14"/>
      <c r="O877" s="16"/>
      <c r="P877" s="16"/>
      <c r="Q877" s="16"/>
    </row>
    <row r="878" spans="1:17" x14ac:dyDescent="0.25">
      <c r="A878" s="11">
        <v>876</v>
      </c>
      <c r="B878" s="13"/>
      <c r="C878" s="6"/>
      <c r="D878" s="6"/>
      <c r="E878" s="6"/>
      <c r="F878" s="6"/>
      <c r="G878" s="13"/>
      <c r="H878" s="13"/>
      <c r="I878" s="13"/>
      <c r="J878" s="13"/>
      <c r="K878" s="13"/>
      <c r="L878" s="13"/>
      <c r="M878" s="46"/>
      <c r="N878" s="14"/>
      <c r="O878" s="16"/>
      <c r="P878" s="16"/>
      <c r="Q878" s="16"/>
    </row>
    <row r="879" spans="1:17" x14ac:dyDescent="0.25">
      <c r="A879" s="11">
        <v>877</v>
      </c>
      <c r="B879" s="13"/>
      <c r="C879" s="6"/>
      <c r="D879" s="6"/>
      <c r="E879" s="6"/>
      <c r="F879" s="6"/>
      <c r="G879" s="13"/>
      <c r="H879" s="13"/>
      <c r="I879" s="13"/>
      <c r="J879" s="13"/>
      <c r="K879" s="13"/>
      <c r="L879" s="13"/>
      <c r="M879" s="46"/>
      <c r="N879" s="14"/>
      <c r="O879" s="16"/>
      <c r="P879" s="16"/>
      <c r="Q879" s="16"/>
    </row>
    <row r="880" spans="1:17" x14ac:dyDescent="0.25">
      <c r="A880" s="11">
        <v>878</v>
      </c>
      <c r="B880" s="13"/>
      <c r="C880" s="6"/>
      <c r="D880" s="6"/>
      <c r="E880" s="6"/>
      <c r="F880" s="6"/>
      <c r="G880" s="13"/>
      <c r="H880" s="13"/>
      <c r="I880" s="13"/>
      <c r="J880" s="13"/>
      <c r="K880" s="13"/>
      <c r="L880" s="13"/>
      <c r="M880" s="46"/>
      <c r="N880" s="14"/>
      <c r="O880" s="16"/>
      <c r="P880" s="16"/>
      <c r="Q880" s="16"/>
    </row>
    <row r="881" spans="1:17" x14ac:dyDescent="0.25">
      <c r="A881" s="11">
        <v>879</v>
      </c>
      <c r="B881" s="13"/>
      <c r="C881" s="6"/>
      <c r="D881" s="6"/>
      <c r="E881" s="6"/>
      <c r="F881" s="6"/>
      <c r="G881" s="13"/>
      <c r="H881" s="13"/>
      <c r="I881" s="13"/>
      <c r="J881" s="13"/>
      <c r="K881" s="13"/>
      <c r="L881" s="13"/>
      <c r="M881" s="46"/>
      <c r="N881" s="14"/>
      <c r="O881" s="16"/>
      <c r="P881" s="16"/>
      <c r="Q881" s="16"/>
    </row>
    <row r="882" spans="1:17" x14ac:dyDescent="0.25">
      <c r="A882" s="11">
        <v>880</v>
      </c>
      <c r="B882" s="13"/>
      <c r="C882" s="6"/>
      <c r="D882" s="6"/>
      <c r="E882" s="6"/>
      <c r="F882" s="6"/>
      <c r="G882" s="13"/>
      <c r="H882" s="13"/>
      <c r="I882" s="13"/>
      <c r="J882" s="13"/>
      <c r="K882" s="13"/>
      <c r="L882" s="13"/>
      <c r="M882" s="46"/>
      <c r="N882" s="14"/>
      <c r="O882" s="16"/>
      <c r="P882" s="16"/>
      <c r="Q882" s="16"/>
    </row>
    <row r="883" spans="1:17" x14ac:dyDescent="0.25">
      <c r="A883" s="11">
        <v>881</v>
      </c>
      <c r="B883" s="13"/>
      <c r="C883" s="6"/>
      <c r="D883" s="6"/>
      <c r="E883" s="6"/>
      <c r="F883" s="6"/>
      <c r="G883" s="13"/>
      <c r="H883" s="13"/>
      <c r="I883" s="13"/>
      <c r="J883" s="13"/>
      <c r="K883" s="13"/>
      <c r="L883" s="13"/>
      <c r="M883" s="46"/>
      <c r="N883" s="14"/>
      <c r="O883" s="16"/>
      <c r="P883" s="16"/>
      <c r="Q883" s="16"/>
    </row>
    <row r="884" spans="1:17" x14ac:dyDescent="0.25">
      <c r="A884" s="11">
        <v>882</v>
      </c>
      <c r="B884" s="13"/>
      <c r="C884" s="6"/>
      <c r="D884" s="6"/>
      <c r="E884" s="6"/>
      <c r="F884" s="6"/>
      <c r="G884" s="13"/>
      <c r="H884" s="13"/>
      <c r="I884" s="13"/>
      <c r="J884" s="13"/>
      <c r="K884" s="13"/>
      <c r="L884" s="13"/>
      <c r="M884" s="46"/>
      <c r="N884" s="14"/>
      <c r="O884" s="16"/>
      <c r="P884" s="16"/>
      <c r="Q884" s="16"/>
    </row>
    <row r="885" spans="1:17" x14ac:dyDescent="0.25">
      <c r="A885" s="11">
        <v>883</v>
      </c>
      <c r="B885" s="13"/>
      <c r="C885" s="6"/>
      <c r="D885" s="6"/>
      <c r="E885" s="6"/>
      <c r="F885" s="6"/>
      <c r="G885" s="13"/>
      <c r="H885" s="13"/>
      <c r="I885" s="13"/>
      <c r="J885" s="13"/>
      <c r="K885" s="13"/>
      <c r="L885" s="13"/>
      <c r="M885" s="46"/>
      <c r="N885" s="14"/>
      <c r="O885" s="16"/>
      <c r="P885" s="16"/>
      <c r="Q885" s="16"/>
    </row>
    <row r="886" spans="1:17" x14ac:dyDescent="0.25">
      <c r="A886" s="11">
        <v>884</v>
      </c>
      <c r="B886" s="13"/>
      <c r="C886" s="6"/>
      <c r="D886" s="6"/>
      <c r="E886" s="6"/>
      <c r="F886" s="6"/>
      <c r="G886" s="13"/>
      <c r="H886" s="13"/>
      <c r="I886" s="13"/>
      <c r="J886" s="13"/>
      <c r="K886" s="13"/>
      <c r="L886" s="13"/>
      <c r="M886" s="46"/>
      <c r="N886" s="14"/>
      <c r="O886" s="16"/>
      <c r="P886" s="16"/>
      <c r="Q886" s="16"/>
    </row>
    <row r="887" spans="1:17" x14ac:dyDescent="0.25">
      <c r="A887" s="11">
        <v>885</v>
      </c>
      <c r="B887" s="13"/>
      <c r="C887" s="6"/>
      <c r="D887" s="6"/>
      <c r="E887" s="6"/>
      <c r="F887" s="6"/>
      <c r="G887" s="13"/>
      <c r="H887" s="13"/>
      <c r="I887" s="13"/>
      <c r="J887" s="13"/>
      <c r="K887" s="13"/>
      <c r="L887" s="13"/>
      <c r="M887" s="46"/>
      <c r="N887" s="14"/>
      <c r="O887" s="16"/>
      <c r="P887" s="16"/>
      <c r="Q887" s="16"/>
    </row>
    <row r="888" spans="1:17" x14ac:dyDescent="0.25">
      <c r="A888" s="11">
        <v>886</v>
      </c>
      <c r="B888" s="13"/>
      <c r="C888" s="6"/>
      <c r="D888" s="6"/>
      <c r="E888" s="6"/>
      <c r="F888" s="6"/>
      <c r="G888" s="13"/>
      <c r="H888" s="13"/>
      <c r="I888" s="13"/>
      <c r="J888" s="13"/>
      <c r="K888" s="13"/>
      <c r="L888" s="13"/>
      <c r="M888" s="46"/>
      <c r="N888" s="14"/>
      <c r="O888" s="16"/>
      <c r="P888" s="16"/>
      <c r="Q888" s="16"/>
    </row>
    <row r="889" spans="1:17" x14ac:dyDescent="0.25">
      <c r="A889" s="11">
        <v>887</v>
      </c>
      <c r="B889" s="13"/>
      <c r="C889" s="6"/>
      <c r="D889" s="6"/>
      <c r="E889" s="6"/>
      <c r="F889" s="6"/>
      <c r="G889" s="13"/>
      <c r="H889" s="13"/>
      <c r="I889" s="13"/>
      <c r="J889" s="13"/>
      <c r="K889" s="13"/>
      <c r="L889" s="13"/>
      <c r="M889" s="46"/>
      <c r="N889" s="14"/>
      <c r="O889" s="16"/>
      <c r="P889" s="16"/>
      <c r="Q889" s="16"/>
    </row>
    <row r="890" spans="1:17" x14ac:dyDescent="0.25">
      <c r="A890" s="11">
        <v>888</v>
      </c>
      <c r="B890" s="13"/>
      <c r="C890" s="6"/>
      <c r="D890" s="6"/>
      <c r="E890" s="6"/>
      <c r="F890" s="6"/>
      <c r="G890" s="13"/>
      <c r="H890" s="13"/>
      <c r="I890" s="13"/>
      <c r="J890" s="13"/>
      <c r="K890" s="13"/>
      <c r="L890" s="13"/>
      <c r="M890" s="46"/>
      <c r="N890" s="14"/>
      <c r="O890" s="16"/>
      <c r="P890" s="16"/>
      <c r="Q890" s="16"/>
    </row>
    <row r="891" spans="1:17" x14ac:dyDescent="0.25">
      <c r="A891" s="11">
        <v>889</v>
      </c>
      <c r="B891" s="13"/>
      <c r="C891" s="6"/>
      <c r="D891" s="6"/>
      <c r="E891" s="6"/>
      <c r="F891" s="6"/>
      <c r="G891" s="13"/>
      <c r="H891" s="13"/>
      <c r="I891" s="13"/>
      <c r="J891" s="13"/>
      <c r="K891" s="13"/>
      <c r="L891" s="13"/>
      <c r="M891" s="46"/>
      <c r="N891" s="14"/>
      <c r="O891" s="16"/>
      <c r="P891" s="16"/>
      <c r="Q891" s="16"/>
    </row>
    <row r="892" spans="1:17" x14ac:dyDescent="0.25">
      <c r="A892" s="11">
        <v>890</v>
      </c>
      <c r="B892" s="13"/>
      <c r="C892" s="6"/>
      <c r="D892" s="6"/>
      <c r="E892" s="6"/>
      <c r="F892" s="6"/>
      <c r="G892" s="13"/>
      <c r="H892" s="13"/>
      <c r="I892" s="13"/>
      <c r="J892" s="13"/>
      <c r="K892" s="13"/>
      <c r="L892" s="13"/>
      <c r="M892" s="46"/>
      <c r="N892" s="14"/>
      <c r="O892" s="16"/>
      <c r="P892" s="16"/>
      <c r="Q892" s="16"/>
    </row>
    <row r="893" spans="1:17" x14ac:dyDescent="0.25">
      <c r="A893" s="11">
        <v>891</v>
      </c>
      <c r="B893" s="13"/>
      <c r="C893" s="6"/>
      <c r="D893" s="6"/>
      <c r="E893" s="6"/>
      <c r="F893" s="6"/>
      <c r="G893" s="13"/>
      <c r="H893" s="13"/>
      <c r="I893" s="13"/>
      <c r="J893" s="13"/>
      <c r="K893" s="13"/>
      <c r="L893" s="13"/>
      <c r="M893" s="46"/>
      <c r="N893" s="14"/>
      <c r="O893" s="16"/>
      <c r="P893" s="16"/>
      <c r="Q893" s="16"/>
    </row>
    <row r="894" spans="1:17" x14ac:dyDescent="0.25">
      <c r="A894" s="11">
        <v>892</v>
      </c>
      <c r="B894" s="13"/>
      <c r="C894" s="6"/>
      <c r="D894" s="6"/>
      <c r="E894" s="6"/>
      <c r="F894" s="6"/>
      <c r="G894" s="13"/>
      <c r="H894" s="13"/>
      <c r="I894" s="13"/>
      <c r="J894" s="13"/>
      <c r="K894" s="13"/>
      <c r="L894" s="13"/>
      <c r="M894" s="46"/>
      <c r="N894" s="14"/>
      <c r="O894" s="16"/>
      <c r="P894" s="16"/>
      <c r="Q894" s="16"/>
    </row>
    <row r="895" spans="1:17" x14ac:dyDescent="0.25">
      <c r="A895" s="11">
        <v>893</v>
      </c>
      <c r="B895" s="13"/>
      <c r="C895" s="6"/>
      <c r="D895" s="6"/>
      <c r="E895" s="6"/>
      <c r="F895" s="6"/>
      <c r="G895" s="13"/>
      <c r="H895" s="13"/>
      <c r="I895" s="13"/>
      <c r="J895" s="13"/>
      <c r="K895" s="13"/>
      <c r="L895" s="13"/>
      <c r="M895" s="46"/>
      <c r="N895" s="14"/>
      <c r="O895" s="16"/>
      <c r="P895" s="16"/>
      <c r="Q895" s="16"/>
    </row>
    <row r="896" spans="1:17" x14ac:dyDescent="0.25">
      <c r="A896" s="11">
        <v>894</v>
      </c>
      <c r="B896" s="13"/>
      <c r="C896" s="6"/>
      <c r="D896" s="6"/>
      <c r="E896" s="6"/>
      <c r="F896" s="6"/>
      <c r="G896" s="13"/>
      <c r="H896" s="13"/>
      <c r="I896" s="13"/>
      <c r="J896" s="13"/>
      <c r="K896" s="13"/>
      <c r="L896" s="13"/>
      <c r="M896" s="46"/>
      <c r="N896" s="14"/>
      <c r="O896" s="16"/>
      <c r="P896" s="16"/>
      <c r="Q896" s="16"/>
    </row>
    <row r="897" spans="1:17" x14ac:dyDescent="0.25">
      <c r="A897" s="11">
        <v>895</v>
      </c>
      <c r="B897" s="13"/>
      <c r="C897" s="6"/>
      <c r="D897" s="6"/>
      <c r="E897" s="6"/>
      <c r="F897" s="6"/>
      <c r="G897" s="13"/>
      <c r="H897" s="13"/>
      <c r="I897" s="13"/>
      <c r="J897" s="13"/>
      <c r="K897" s="13"/>
      <c r="L897" s="13"/>
      <c r="M897" s="46"/>
      <c r="N897" s="14"/>
      <c r="O897" s="16"/>
      <c r="P897" s="16"/>
      <c r="Q897" s="16"/>
    </row>
    <row r="898" spans="1:17" x14ac:dyDescent="0.25">
      <c r="A898" s="11">
        <v>896</v>
      </c>
      <c r="B898" s="13"/>
      <c r="C898" s="6"/>
      <c r="D898" s="6"/>
      <c r="E898" s="6"/>
      <c r="F898" s="6"/>
      <c r="G898" s="13"/>
      <c r="H898" s="13"/>
      <c r="I898" s="13"/>
      <c r="J898" s="13"/>
      <c r="K898" s="13"/>
      <c r="L898" s="13"/>
      <c r="M898" s="46"/>
      <c r="N898" s="14"/>
      <c r="O898" s="16"/>
      <c r="P898" s="16"/>
      <c r="Q898" s="16"/>
    </row>
    <row r="899" spans="1:17" x14ac:dyDescent="0.25">
      <c r="A899" s="11">
        <v>897</v>
      </c>
      <c r="B899" s="13"/>
      <c r="C899" s="6"/>
      <c r="D899" s="6"/>
      <c r="E899" s="6"/>
      <c r="F899" s="6"/>
      <c r="G899" s="13"/>
      <c r="H899" s="13"/>
      <c r="I899" s="13"/>
      <c r="J899" s="13"/>
      <c r="K899" s="13"/>
      <c r="L899" s="13"/>
      <c r="M899" s="46"/>
      <c r="N899" s="14"/>
      <c r="O899" s="16"/>
      <c r="P899" s="16"/>
      <c r="Q899" s="16"/>
    </row>
    <row r="900" spans="1:17" x14ac:dyDescent="0.25">
      <c r="A900" s="11">
        <v>898</v>
      </c>
      <c r="B900" s="13"/>
      <c r="C900" s="6"/>
      <c r="D900" s="6"/>
      <c r="E900" s="6"/>
      <c r="F900" s="6"/>
      <c r="G900" s="13"/>
      <c r="H900" s="13"/>
      <c r="I900" s="13"/>
      <c r="J900" s="13"/>
      <c r="K900" s="13"/>
      <c r="L900" s="13"/>
      <c r="M900" s="46"/>
      <c r="N900" s="14"/>
      <c r="O900" s="16"/>
      <c r="P900" s="16"/>
      <c r="Q900" s="16"/>
    </row>
    <row r="901" spans="1:17" x14ac:dyDescent="0.25">
      <c r="A901" s="11">
        <v>899</v>
      </c>
      <c r="B901" s="13"/>
      <c r="C901" s="6"/>
      <c r="D901" s="6"/>
      <c r="E901" s="6"/>
      <c r="F901" s="6"/>
      <c r="G901" s="13"/>
      <c r="H901" s="13"/>
      <c r="I901" s="13"/>
      <c r="J901" s="13"/>
      <c r="K901" s="13"/>
      <c r="L901" s="13"/>
      <c r="M901" s="46"/>
      <c r="N901" s="14"/>
      <c r="O901" s="16"/>
      <c r="P901" s="16"/>
      <c r="Q901" s="16"/>
    </row>
    <row r="902" spans="1:17" x14ac:dyDescent="0.25">
      <c r="A902" s="11">
        <v>900</v>
      </c>
      <c r="B902" s="13"/>
      <c r="C902" s="6"/>
      <c r="D902" s="6"/>
      <c r="E902" s="6"/>
      <c r="F902" s="6"/>
      <c r="G902" s="13"/>
      <c r="H902" s="13"/>
      <c r="I902" s="13"/>
      <c r="J902" s="13"/>
      <c r="K902" s="13"/>
      <c r="L902" s="13"/>
      <c r="M902" s="46"/>
      <c r="N902" s="14"/>
      <c r="O902" s="16"/>
      <c r="P902" s="16"/>
      <c r="Q902" s="16"/>
    </row>
    <row r="903" spans="1:17" x14ac:dyDescent="0.25">
      <c r="A903" s="11">
        <v>901</v>
      </c>
      <c r="B903" s="13"/>
      <c r="C903" s="6"/>
      <c r="D903" s="6"/>
      <c r="E903" s="6"/>
      <c r="F903" s="6"/>
      <c r="G903" s="13"/>
      <c r="H903" s="13"/>
      <c r="I903" s="13"/>
      <c r="J903" s="13"/>
      <c r="K903" s="13"/>
      <c r="L903" s="13"/>
      <c r="M903" s="46"/>
      <c r="N903" s="14"/>
      <c r="O903" s="16"/>
      <c r="P903" s="16"/>
      <c r="Q903" s="16"/>
    </row>
    <row r="904" spans="1:17" x14ac:dyDescent="0.25">
      <c r="A904" s="11">
        <v>902</v>
      </c>
      <c r="B904" s="13"/>
      <c r="C904" s="6"/>
      <c r="D904" s="6"/>
      <c r="E904" s="6"/>
      <c r="F904" s="6"/>
      <c r="G904" s="13"/>
      <c r="H904" s="13"/>
      <c r="I904" s="13"/>
      <c r="J904" s="13"/>
      <c r="K904" s="13"/>
      <c r="L904" s="13"/>
      <c r="M904" s="46"/>
      <c r="N904" s="14"/>
      <c r="O904" s="16"/>
      <c r="P904" s="16"/>
      <c r="Q904" s="16"/>
    </row>
    <row r="905" spans="1:17" x14ac:dyDescent="0.25">
      <c r="A905" s="11">
        <v>903</v>
      </c>
      <c r="B905" s="13"/>
      <c r="C905" s="6"/>
      <c r="D905" s="6"/>
      <c r="E905" s="6"/>
      <c r="F905" s="6"/>
      <c r="G905" s="13"/>
      <c r="H905" s="13"/>
      <c r="I905" s="13"/>
      <c r="J905" s="13"/>
      <c r="K905" s="13"/>
      <c r="L905" s="13"/>
      <c r="M905" s="46"/>
      <c r="N905" s="14"/>
      <c r="O905" s="16"/>
      <c r="P905" s="16"/>
      <c r="Q905" s="16"/>
    </row>
    <row r="906" spans="1:17" x14ac:dyDescent="0.25">
      <c r="A906" s="11">
        <v>904</v>
      </c>
      <c r="B906" s="13"/>
      <c r="C906" s="6"/>
      <c r="D906" s="6"/>
      <c r="E906" s="6"/>
      <c r="F906" s="6"/>
      <c r="G906" s="13"/>
      <c r="H906" s="13"/>
      <c r="I906" s="13"/>
      <c r="J906" s="13"/>
      <c r="K906" s="13"/>
      <c r="L906" s="13"/>
      <c r="M906" s="46"/>
      <c r="N906" s="14"/>
      <c r="O906" s="16"/>
      <c r="P906" s="16"/>
      <c r="Q906" s="16"/>
    </row>
    <row r="907" spans="1:17" x14ac:dyDescent="0.25">
      <c r="A907" s="11">
        <v>905</v>
      </c>
      <c r="B907" s="13"/>
      <c r="C907" s="6"/>
      <c r="D907" s="6"/>
      <c r="E907" s="6"/>
      <c r="F907" s="6"/>
      <c r="G907" s="13"/>
      <c r="H907" s="13"/>
      <c r="I907" s="13"/>
      <c r="J907" s="13"/>
      <c r="K907" s="13"/>
      <c r="L907" s="13"/>
      <c r="M907" s="46"/>
      <c r="N907" s="14"/>
      <c r="O907" s="16"/>
      <c r="P907" s="16"/>
      <c r="Q907" s="16"/>
    </row>
    <row r="908" spans="1:17" x14ac:dyDescent="0.25">
      <c r="A908" s="11">
        <v>906</v>
      </c>
      <c r="B908" s="13"/>
      <c r="C908" s="6"/>
      <c r="D908" s="6"/>
      <c r="E908" s="6"/>
      <c r="F908" s="6"/>
      <c r="G908" s="13"/>
      <c r="H908" s="13"/>
      <c r="I908" s="13"/>
      <c r="J908" s="13"/>
      <c r="K908" s="13"/>
      <c r="L908" s="13"/>
      <c r="M908" s="46"/>
      <c r="N908" s="14"/>
      <c r="O908" s="16"/>
      <c r="P908" s="16"/>
      <c r="Q908" s="16"/>
    </row>
    <row r="909" spans="1:17" x14ac:dyDescent="0.25">
      <c r="A909" s="11">
        <v>907</v>
      </c>
      <c r="B909" s="13"/>
      <c r="C909" s="6"/>
      <c r="D909" s="6"/>
      <c r="E909" s="6"/>
      <c r="F909" s="6"/>
      <c r="G909" s="13"/>
      <c r="H909" s="13"/>
      <c r="I909" s="13"/>
      <c r="J909" s="13"/>
      <c r="K909" s="13"/>
      <c r="L909" s="13"/>
      <c r="M909" s="46"/>
      <c r="N909" s="14"/>
      <c r="O909" s="16"/>
      <c r="P909" s="16"/>
      <c r="Q909" s="16"/>
    </row>
    <row r="910" spans="1:17" x14ac:dyDescent="0.25">
      <c r="A910" s="11">
        <v>908</v>
      </c>
      <c r="B910" s="13"/>
      <c r="C910" s="6"/>
      <c r="D910" s="6"/>
      <c r="E910" s="6"/>
      <c r="F910" s="6"/>
      <c r="G910" s="13"/>
      <c r="H910" s="13"/>
      <c r="I910" s="13"/>
      <c r="J910" s="13"/>
      <c r="K910" s="13"/>
      <c r="L910" s="13"/>
      <c r="M910" s="46"/>
      <c r="N910" s="14"/>
      <c r="O910" s="16"/>
      <c r="P910" s="16"/>
      <c r="Q910" s="16"/>
    </row>
    <row r="911" spans="1:17" x14ac:dyDescent="0.25">
      <c r="A911" s="11">
        <v>909</v>
      </c>
      <c r="B911" s="13"/>
      <c r="C911" s="6"/>
      <c r="D911" s="6"/>
      <c r="E911" s="6"/>
      <c r="F911" s="6"/>
      <c r="G911" s="13"/>
      <c r="H911" s="13"/>
      <c r="I911" s="13"/>
      <c r="J911" s="13"/>
      <c r="K911" s="13"/>
      <c r="L911" s="13"/>
      <c r="M911" s="46"/>
      <c r="N911" s="14"/>
      <c r="O911" s="16"/>
      <c r="P911" s="16"/>
      <c r="Q911" s="16"/>
    </row>
    <row r="912" spans="1:17" x14ac:dyDescent="0.25">
      <c r="A912" s="11">
        <v>910</v>
      </c>
      <c r="B912" s="13"/>
      <c r="C912" s="6"/>
      <c r="D912" s="6"/>
      <c r="E912" s="6"/>
      <c r="F912" s="6"/>
      <c r="G912" s="13"/>
      <c r="H912" s="13"/>
      <c r="I912" s="13"/>
      <c r="J912" s="13"/>
      <c r="K912" s="13"/>
      <c r="L912" s="13"/>
      <c r="M912" s="46"/>
      <c r="N912" s="14"/>
      <c r="O912" s="16"/>
      <c r="P912" s="16"/>
      <c r="Q912" s="16"/>
    </row>
    <row r="913" spans="1:17" x14ac:dyDescent="0.25">
      <c r="A913" s="11">
        <v>911</v>
      </c>
      <c r="B913" s="13"/>
      <c r="C913" s="6"/>
      <c r="D913" s="6"/>
      <c r="E913" s="6"/>
      <c r="F913" s="6"/>
      <c r="G913" s="13"/>
      <c r="H913" s="13"/>
      <c r="I913" s="13"/>
      <c r="J913" s="13"/>
      <c r="K913" s="13"/>
      <c r="L913" s="13"/>
      <c r="M913" s="46"/>
      <c r="N913" s="14"/>
      <c r="O913" s="16"/>
      <c r="P913" s="16"/>
      <c r="Q913" s="16"/>
    </row>
    <row r="914" spans="1:17" x14ac:dyDescent="0.25">
      <c r="A914" s="11">
        <v>912</v>
      </c>
      <c r="B914" s="13"/>
      <c r="C914" s="6"/>
      <c r="D914" s="6"/>
      <c r="E914" s="6"/>
      <c r="F914" s="6"/>
      <c r="G914" s="13"/>
      <c r="H914" s="13"/>
      <c r="I914" s="13"/>
      <c r="J914" s="13"/>
      <c r="K914" s="13"/>
      <c r="L914" s="13"/>
      <c r="M914" s="46"/>
      <c r="N914" s="14"/>
      <c r="O914" s="16"/>
      <c r="P914" s="16"/>
      <c r="Q914" s="16"/>
    </row>
    <row r="915" spans="1:17" x14ac:dyDescent="0.25">
      <c r="A915" s="11">
        <v>913</v>
      </c>
      <c r="B915" s="13"/>
      <c r="C915" s="6"/>
      <c r="D915" s="6"/>
      <c r="E915" s="6"/>
      <c r="F915" s="6"/>
      <c r="G915" s="13"/>
      <c r="H915" s="13"/>
      <c r="I915" s="13"/>
      <c r="J915" s="13"/>
      <c r="K915" s="13"/>
      <c r="L915" s="13"/>
      <c r="M915" s="46"/>
      <c r="N915" s="14"/>
      <c r="O915" s="16"/>
      <c r="P915" s="16"/>
      <c r="Q915" s="16"/>
    </row>
    <row r="916" spans="1:17" x14ac:dyDescent="0.25">
      <c r="A916" s="11">
        <v>914</v>
      </c>
      <c r="B916" s="13"/>
      <c r="C916" s="6"/>
      <c r="D916" s="6"/>
      <c r="E916" s="6"/>
      <c r="F916" s="6"/>
      <c r="G916" s="13"/>
      <c r="H916" s="13"/>
      <c r="I916" s="13"/>
      <c r="J916" s="13"/>
      <c r="K916" s="13"/>
      <c r="L916" s="13"/>
      <c r="M916" s="46"/>
      <c r="N916" s="14"/>
      <c r="O916" s="16"/>
      <c r="P916" s="16"/>
      <c r="Q916" s="16"/>
    </row>
    <row r="917" spans="1:17" x14ac:dyDescent="0.25">
      <c r="A917" s="11">
        <v>915</v>
      </c>
      <c r="B917" s="13"/>
      <c r="C917" s="6"/>
      <c r="D917" s="6"/>
      <c r="E917" s="6"/>
      <c r="F917" s="6"/>
      <c r="G917" s="13"/>
      <c r="H917" s="13"/>
      <c r="I917" s="13"/>
      <c r="J917" s="13"/>
      <c r="K917" s="13"/>
      <c r="L917" s="13"/>
      <c r="M917" s="46"/>
      <c r="N917" s="14"/>
      <c r="O917" s="16"/>
      <c r="P917" s="16"/>
      <c r="Q917" s="16"/>
    </row>
    <row r="918" spans="1:17" x14ac:dyDescent="0.25">
      <c r="A918" s="11">
        <v>916</v>
      </c>
      <c r="B918" s="13"/>
      <c r="C918" s="6"/>
      <c r="D918" s="6"/>
      <c r="E918" s="6"/>
      <c r="F918" s="6"/>
      <c r="G918" s="13"/>
      <c r="H918" s="13"/>
      <c r="I918" s="13"/>
      <c r="J918" s="13"/>
      <c r="K918" s="13"/>
      <c r="L918" s="13"/>
      <c r="M918" s="46"/>
      <c r="N918" s="14"/>
      <c r="O918" s="16"/>
      <c r="P918" s="16"/>
      <c r="Q918" s="16"/>
    </row>
    <row r="919" spans="1:17" x14ac:dyDescent="0.25">
      <c r="A919" s="11">
        <v>917</v>
      </c>
      <c r="B919" s="13"/>
      <c r="C919" s="6"/>
      <c r="D919" s="6"/>
      <c r="E919" s="6"/>
      <c r="F919" s="6"/>
      <c r="G919" s="13"/>
      <c r="H919" s="13"/>
      <c r="I919" s="13"/>
      <c r="J919" s="13"/>
      <c r="K919" s="13"/>
      <c r="L919" s="13"/>
      <c r="M919" s="46"/>
      <c r="N919" s="14"/>
      <c r="O919" s="16"/>
      <c r="P919" s="16"/>
      <c r="Q919" s="16"/>
    </row>
    <row r="920" spans="1:17" x14ac:dyDescent="0.25">
      <c r="A920" s="11">
        <v>918</v>
      </c>
      <c r="B920" s="13"/>
      <c r="C920" s="6"/>
      <c r="D920" s="6"/>
      <c r="E920" s="6"/>
      <c r="F920" s="6"/>
      <c r="G920" s="13"/>
      <c r="H920" s="13"/>
      <c r="I920" s="13"/>
      <c r="J920" s="13"/>
      <c r="K920" s="13"/>
      <c r="L920" s="13"/>
      <c r="M920" s="46"/>
      <c r="N920" s="14"/>
      <c r="O920" s="16"/>
      <c r="P920" s="16"/>
      <c r="Q920" s="16"/>
    </row>
    <row r="921" spans="1:17" x14ac:dyDescent="0.25">
      <c r="A921" s="11">
        <v>919</v>
      </c>
      <c r="B921" s="13"/>
      <c r="C921" s="6"/>
      <c r="D921" s="6"/>
      <c r="E921" s="6"/>
      <c r="F921" s="6"/>
      <c r="G921" s="13"/>
      <c r="H921" s="13"/>
      <c r="I921" s="13"/>
      <c r="J921" s="13"/>
      <c r="K921" s="13"/>
      <c r="L921" s="13"/>
      <c r="M921" s="46"/>
      <c r="N921" s="14"/>
      <c r="O921" s="16"/>
      <c r="P921" s="16"/>
      <c r="Q921" s="16"/>
    </row>
    <row r="922" spans="1:17" x14ac:dyDescent="0.25">
      <c r="A922" s="11">
        <v>920</v>
      </c>
      <c r="B922" s="13"/>
      <c r="C922" s="6"/>
      <c r="D922" s="6"/>
      <c r="E922" s="6"/>
      <c r="F922" s="6"/>
      <c r="G922" s="13"/>
      <c r="H922" s="13"/>
      <c r="I922" s="13"/>
      <c r="J922" s="13"/>
      <c r="K922" s="13"/>
      <c r="L922" s="13"/>
      <c r="M922" s="46"/>
      <c r="N922" s="14"/>
      <c r="O922" s="16"/>
      <c r="P922" s="16"/>
      <c r="Q922" s="16"/>
    </row>
    <row r="923" spans="1:17" x14ac:dyDescent="0.25">
      <c r="A923" s="11">
        <v>921</v>
      </c>
      <c r="B923" s="13"/>
      <c r="C923" s="6"/>
      <c r="D923" s="6"/>
      <c r="E923" s="6"/>
      <c r="F923" s="6"/>
      <c r="G923" s="13"/>
      <c r="H923" s="13"/>
      <c r="I923" s="13"/>
      <c r="J923" s="13"/>
      <c r="K923" s="13"/>
      <c r="L923" s="13"/>
      <c r="M923" s="46"/>
      <c r="N923" s="14"/>
      <c r="O923" s="16"/>
      <c r="P923" s="16"/>
      <c r="Q923" s="16"/>
    </row>
    <row r="924" spans="1:17" x14ac:dyDescent="0.25">
      <c r="A924" s="11">
        <v>922</v>
      </c>
      <c r="B924" s="13"/>
      <c r="C924" s="6"/>
      <c r="D924" s="6"/>
      <c r="E924" s="6"/>
      <c r="F924" s="6"/>
      <c r="G924" s="13"/>
      <c r="H924" s="13"/>
      <c r="I924" s="13"/>
      <c r="J924" s="13"/>
      <c r="K924" s="13"/>
      <c r="L924" s="13"/>
      <c r="M924" s="46"/>
      <c r="N924" s="14"/>
      <c r="O924" s="16"/>
      <c r="P924" s="16"/>
      <c r="Q924" s="16"/>
    </row>
    <row r="925" spans="1:17" x14ac:dyDescent="0.25">
      <c r="A925" s="11">
        <v>923</v>
      </c>
      <c r="B925" s="13"/>
      <c r="C925" s="6"/>
      <c r="D925" s="6"/>
      <c r="E925" s="6"/>
      <c r="F925" s="6"/>
      <c r="G925" s="13"/>
      <c r="H925" s="13"/>
      <c r="I925" s="13"/>
      <c r="J925" s="13"/>
      <c r="K925" s="13"/>
      <c r="L925" s="13"/>
      <c r="M925" s="46"/>
      <c r="N925" s="14"/>
      <c r="O925" s="16"/>
      <c r="P925" s="16"/>
      <c r="Q925" s="16"/>
    </row>
    <row r="926" spans="1:17" x14ac:dyDescent="0.25">
      <c r="A926" s="11">
        <v>924</v>
      </c>
      <c r="B926" s="13"/>
      <c r="C926" s="6"/>
      <c r="D926" s="6"/>
      <c r="E926" s="6"/>
      <c r="F926" s="6"/>
      <c r="G926" s="13"/>
      <c r="H926" s="13"/>
      <c r="I926" s="13"/>
      <c r="J926" s="13"/>
      <c r="K926" s="13"/>
      <c r="L926" s="13"/>
      <c r="M926" s="46"/>
      <c r="N926" s="14"/>
      <c r="O926" s="16"/>
      <c r="P926" s="16"/>
      <c r="Q926" s="16"/>
    </row>
    <row r="927" spans="1:17" x14ac:dyDescent="0.25">
      <c r="A927" s="11">
        <v>925</v>
      </c>
      <c r="B927" s="13"/>
      <c r="C927" s="6"/>
      <c r="D927" s="6"/>
      <c r="E927" s="6"/>
      <c r="F927" s="6"/>
      <c r="G927" s="13"/>
      <c r="H927" s="13"/>
      <c r="I927" s="13"/>
      <c r="J927" s="13"/>
      <c r="K927" s="13"/>
      <c r="L927" s="13"/>
      <c r="M927" s="46"/>
      <c r="N927" s="14"/>
      <c r="O927" s="16"/>
      <c r="P927" s="16"/>
      <c r="Q927" s="16"/>
    </row>
    <row r="928" spans="1:17" x14ac:dyDescent="0.25">
      <c r="A928" s="11">
        <v>926</v>
      </c>
      <c r="B928" s="13"/>
      <c r="C928" s="6"/>
      <c r="D928" s="6"/>
      <c r="E928" s="6"/>
      <c r="F928" s="6"/>
      <c r="G928" s="13"/>
      <c r="H928" s="13"/>
      <c r="I928" s="13"/>
      <c r="J928" s="13"/>
      <c r="K928" s="13"/>
      <c r="L928" s="13"/>
      <c r="M928" s="46"/>
      <c r="N928" s="14"/>
      <c r="O928" s="16"/>
      <c r="P928" s="16"/>
      <c r="Q928" s="16"/>
    </row>
    <row r="929" spans="1:17" x14ac:dyDescent="0.25">
      <c r="A929" s="11">
        <v>927</v>
      </c>
      <c r="B929" s="13"/>
      <c r="C929" s="6"/>
      <c r="D929" s="6"/>
      <c r="E929" s="6"/>
      <c r="F929" s="6"/>
      <c r="G929" s="13"/>
      <c r="H929" s="13"/>
      <c r="I929" s="13"/>
      <c r="J929" s="13"/>
      <c r="K929" s="13"/>
      <c r="L929" s="13"/>
      <c r="M929" s="46"/>
      <c r="N929" s="14"/>
      <c r="O929" s="16"/>
      <c r="P929" s="16"/>
      <c r="Q929" s="16"/>
    </row>
    <row r="930" spans="1:17" x14ac:dyDescent="0.25">
      <c r="A930" s="11">
        <v>928</v>
      </c>
      <c r="B930" s="13"/>
      <c r="C930" s="6"/>
      <c r="D930" s="6"/>
      <c r="E930" s="6"/>
      <c r="F930" s="6"/>
      <c r="G930" s="13"/>
      <c r="H930" s="13"/>
      <c r="I930" s="13"/>
      <c r="J930" s="13"/>
      <c r="K930" s="13"/>
      <c r="L930" s="13"/>
      <c r="M930" s="46"/>
      <c r="N930" s="14"/>
      <c r="O930" s="16"/>
      <c r="P930" s="16"/>
      <c r="Q930" s="16"/>
    </row>
    <row r="931" spans="1:17" x14ac:dyDescent="0.25">
      <c r="A931" s="11">
        <v>929</v>
      </c>
      <c r="B931" s="13"/>
      <c r="C931" s="6"/>
      <c r="D931" s="6"/>
      <c r="E931" s="6"/>
      <c r="F931" s="6"/>
      <c r="G931" s="13"/>
      <c r="H931" s="13"/>
      <c r="I931" s="13"/>
      <c r="J931" s="13"/>
      <c r="K931" s="13"/>
      <c r="L931" s="13"/>
      <c r="M931" s="46"/>
      <c r="N931" s="14"/>
      <c r="O931" s="16"/>
      <c r="P931" s="16"/>
      <c r="Q931" s="16"/>
    </row>
    <row r="932" spans="1:17" x14ac:dyDescent="0.25">
      <c r="A932" s="11">
        <v>930</v>
      </c>
      <c r="B932" s="13"/>
      <c r="C932" s="6"/>
      <c r="D932" s="6"/>
      <c r="E932" s="6"/>
      <c r="F932" s="6"/>
      <c r="G932" s="13"/>
      <c r="H932" s="13"/>
      <c r="I932" s="13"/>
      <c r="J932" s="13"/>
      <c r="K932" s="13"/>
      <c r="L932" s="13"/>
      <c r="M932" s="46"/>
      <c r="N932" s="14"/>
      <c r="O932" s="16"/>
      <c r="P932" s="16"/>
      <c r="Q932" s="16"/>
    </row>
    <row r="933" spans="1:17" x14ac:dyDescent="0.25">
      <c r="A933" s="11">
        <v>931</v>
      </c>
      <c r="B933" s="13"/>
      <c r="C933" s="6"/>
      <c r="D933" s="6"/>
      <c r="E933" s="6"/>
      <c r="F933" s="6"/>
      <c r="G933" s="13"/>
      <c r="H933" s="13"/>
      <c r="I933" s="13"/>
      <c r="J933" s="13"/>
      <c r="K933" s="13"/>
      <c r="L933" s="13"/>
      <c r="M933" s="46"/>
      <c r="N933" s="14"/>
      <c r="O933" s="16"/>
      <c r="P933" s="16"/>
      <c r="Q933" s="16"/>
    </row>
    <row r="934" spans="1:17" x14ac:dyDescent="0.25">
      <c r="A934" s="11">
        <v>932</v>
      </c>
      <c r="B934" s="13"/>
      <c r="C934" s="6"/>
      <c r="D934" s="6"/>
      <c r="E934" s="6"/>
      <c r="F934" s="6"/>
      <c r="G934" s="13"/>
      <c r="H934" s="13"/>
      <c r="I934" s="13"/>
      <c r="J934" s="13"/>
      <c r="K934" s="13"/>
      <c r="L934" s="13"/>
      <c r="M934" s="46"/>
      <c r="N934" s="14"/>
      <c r="O934" s="16"/>
      <c r="P934" s="16"/>
      <c r="Q934" s="16"/>
    </row>
    <row r="935" spans="1:17" x14ac:dyDescent="0.25">
      <c r="A935" s="11">
        <v>933</v>
      </c>
      <c r="B935" s="13"/>
      <c r="C935" s="6"/>
      <c r="D935" s="6"/>
      <c r="E935" s="6"/>
      <c r="F935" s="6"/>
      <c r="G935" s="13"/>
      <c r="H935" s="13"/>
      <c r="I935" s="13"/>
      <c r="J935" s="13"/>
      <c r="K935" s="13"/>
      <c r="L935" s="13"/>
      <c r="M935" s="46"/>
      <c r="N935" s="14"/>
      <c r="O935" s="16"/>
      <c r="P935" s="16"/>
      <c r="Q935" s="16"/>
    </row>
    <row r="936" spans="1:17" x14ac:dyDescent="0.25">
      <c r="A936" s="11">
        <v>934</v>
      </c>
      <c r="B936" s="13"/>
      <c r="C936" s="6"/>
      <c r="D936" s="6"/>
      <c r="E936" s="6"/>
      <c r="F936" s="6"/>
      <c r="G936" s="13"/>
      <c r="H936" s="13"/>
      <c r="I936" s="13"/>
      <c r="J936" s="13"/>
      <c r="K936" s="13"/>
      <c r="L936" s="13"/>
      <c r="M936" s="46"/>
      <c r="N936" s="14"/>
      <c r="O936" s="16"/>
      <c r="P936" s="16"/>
      <c r="Q936" s="16"/>
    </row>
    <row r="937" spans="1:17" x14ac:dyDescent="0.25">
      <c r="A937" s="11">
        <v>935</v>
      </c>
      <c r="B937" s="13"/>
      <c r="C937" s="6"/>
      <c r="D937" s="6"/>
      <c r="E937" s="6"/>
      <c r="F937" s="6"/>
      <c r="G937" s="13"/>
      <c r="H937" s="13"/>
      <c r="I937" s="13"/>
      <c r="J937" s="13"/>
      <c r="K937" s="13"/>
      <c r="L937" s="13"/>
      <c r="M937" s="46"/>
      <c r="N937" s="14"/>
      <c r="O937" s="16"/>
      <c r="P937" s="16"/>
      <c r="Q937" s="16"/>
    </row>
    <row r="938" spans="1:17" x14ac:dyDescent="0.25">
      <c r="A938" s="11">
        <v>936</v>
      </c>
      <c r="B938" s="13"/>
      <c r="C938" s="6"/>
      <c r="D938" s="6"/>
      <c r="E938" s="6"/>
      <c r="F938" s="6"/>
      <c r="G938" s="13"/>
      <c r="H938" s="13"/>
      <c r="I938" s="13"/>
      <c r="J938" s="13"/>
      <c r="K938" s="13"/>
      <c r="L938" s="13"/>
      <c r="M938" s="46"/>
      <c r="N938" s="14"/>
      <c r="O938" s="16"/>
      <c r="P938" s="16"/>
      <c r="Q938" s="16"/>
    </row>
    <row r="939" spans="1:17" x14ac:dyDescent="0.25">
      <c r="A939" s="11">
        <v>937</v>
      </c>
      <c r="B939" s="13"/>
      <c r="C939" s="6"/>
      <c r="D939" s="6"/>
      <c r="E939" s="6"/>
      <c r="F939" s="6"/>
      <c r="G939" s="13"/>
      <c r="H939" s="13"/>
      <c r="I939" s="13"/>
      <c r="J939" s="13"/>
      <c r="K939" s="13"/>
      <c r="L939" s="13"/>
      <c r="M939" s="46"/>
      <c r="N939" s="14"/>
      <c r="O939" s="16"/>
      <c r="P939" s="16"/>
      <c r="Q939" s="16"/>
    </row>
    <row r="940" spans="1:17" x14ac:dyDescent="0.25">
      <c r="A940" s="11">
        <v>938</v>
      </c>
      <c r="B940" s="13"/>
      <c r="C940" s="6"/>
      <c r="D940" s="6"/>
      <c r="E940" s="6"/>
      <c r="F940" s="6"/>
      <c r="G940" s="13"/>
      <c r="H940" s="13"/>
      <c r="I940" s="13"/>
      <c r="J940" s="13"/>
      <c r="K940" s="13"/>
      <c r="L940" s="13"/>
      <c r="M940" s="46"/>
      <c r="N940" s="14"/>
      <c r="O940" s="16"/>
      <c r="P940" s="16"/>
      <c r="Q940" s="16"/>
    </row>
    <row r="941" spans="1:17" x14ac:dyDescent="0.25">
      <c r="A941" s="11">
        <v>939</v>
      </c>
      <c r="B941" s="13"/>
      <c r="C941" s="6"/>
      <c r="D941" s="6"/>
      <c r="E941" s="6"/>
      <c r="F941" s="6"/>
      <c r="G941" s="13"/>
      <c r="H941" s="13"/>
      <c r="I941" s="13"/>
      <c r="J941" s="13"/>
      <c r="K941" s="13"/>
      <c r="L941" s="13"/>
      <c r="M941" s="46"/>
      <c r="N941" s="14"/>
      <c r="O941" s="16"/>
      <c r="P941" s="16"/>
      <c r="Q941" s="16"/>
    </row>
    <row r="942" spans="1:17" x14ac:dyDescent="0.25">
      <c r="A942" s="11">
        <v>940</v>
      </c>
      <c r="B942" s="13"/>
      <c r="C942" s="6"/>
      <c r="D942" s="6"/>
      <c r="E942" s="6"/>
      <c r="F942" s="6"/>
      <c r="G942" s="13"/>
      <c r="H942" s="13"/>
      <c r="I942" s="13"/>
      <c r="J942" s="13"/>
      <c r="K942" s="13"/>
      <c r="L942" s="13"/>
      <c r="M942" s="46"/>
      <c r="N942" s="14"/>
      <c r="O942" s="16"/>
      <c r="P942" s="16"/>
      <c r="Q942" s="16"/>
    </row>
    <row r="943" spans="1:17" x14ac:dyDescent="0.25">
      <c r="A943" s="11">
        <v>941</v>
      </c>
      <c r="B943" s="13"/>
      <c r="C943" s="6"/>
      <c r="D943" s="6"/>
      <c r="E943" s="6"/>
      <c r="F943" s="6"/>
      <c r="G943" s="13"/>
      <c r="H943" s="13"/>
      <c r="I943" s="13"/>
      <c r="J943" s="13"/>
      <c r="K943" s="13"/>
      <c r="L943" s="13"/>
      <c r="M943" s="46"/>
      <c r="N943" s="14"/>
      <c r="O943" s="16"/>
      <c r="P943" s="16"/>
      <c r="Q943" s="16"/>
    </row>
    <row r="944" spans="1:17" x14ac:dyDescent="0.25">
      <c r="A944" s="11">
        <v>942</v>
      </c>
      <c r="B944" s="13"/>
      <c r="C944" s="6"/>
      <c r="D944" s="6"/>
      <c r="E944" s="6"/>
      <c r="F944" s="6"/>
      <c r="G944" s="13"/>
      <c r="H944" s="13"/>
      <c r="I944" s="13"/>
      <c r="J944" s="13"/>
      <c r="K944" s="13"/>
      <c r="L944" s="13"/>
      <c r="M944" s="46"/>
      <c r="N944" s="14"/>
      <c r="O944" s="16"/>
      <c r="P944" s="16"/>
      <c r="Q944" s="16"/>
    </row>
    <row r="945" spans="1:17" x14ac:dyDescent="0.25">
      <c r="A945" s="11">
        <v>943</v>
      </c>
      <c r="B945" s="13"/>
      <c r="C945" s="6"/>
      <c r="D945" s="6"/>
      <c r="E945" s="6"/>
      <c r="F945" s="6"/>
      <c r="G945" s="13"/>
      <c r="H945" s="13"/>
      <c r="I945" s="13"/>
      <c r="J945" s="13"/>
      <c r="K945" s="13"/>
      <c r="L945" s="13"/>
      <c r="M945" s="46"/>
      <c r="N945" s="14"/>
      <c r="O945" s="16"/>
      <c r="P945" s="16"/>
      <c r="Q945" s="16"/>
    </row>
    <row r="946" spans="1:17" x14ac:dyDescent="0.25">
      <c r="A946" s="11">
        <v>944</v>
      </c>
      <c r="B946" s="13"/>
      <c r="C946" s="6"/>
      <c r="D946" s="6"/>
      <c r="E946" s="6"/>
      <c r="F946" s="6"/>
      <c r="G946" s="13"/>
      <c r="H946" s="13"/>
      <c r="I946" s="13"/>
      <c r="J946" s="13"/>
      <c r="K946" s="13"/>
      <c r="L946" s="13"/>
      <c r="M946" s="46"/>
      <c r="N946" s="14"/>
      <c r="O946" s="16"/>
      <c r="P946" s="16"/>
      <c r="Q946" s="16"/>
    </row>
    <row r="947" spans="1:17" x14ac:dyDescent="0.25">
      <c r="A947" s="11">
        <v>945</v>
      </c>
      <c r="B947" s="13"/>
      <c r="C947" s="6"/>
      <c r="D947" s="6"/>
      <c r="E947" s="6"/>
      <c r="F947" s="6"/>
      <c r="G947" s="13"/>
      <c r="H947" s="13"/>
      <c r="I947" s="13"/>
      <c r="J947" s="13"/>
      <c r="K947" s="13"/>
      <c r="L947" s="13"/>
      <c r="M947" s="46"/>
      <c r="N947" s="14"/>
      <c r="O947" s="16"/>
      <c r="P947" s="16"/>
      <c r="Q947" s="16"/>
    </row>
    <row r="948" spans="1:17" x14ac:dyDescent="0.25">
      <c r="A948" s="11">
        <v>946</v>
      </c>
      <c r="B948" s="13"/>
      <c r="C948" s="6"/>
      <c r="D948" s="6"/>
      <c r="E948" s="6"/>
      <c r="F948" s="6"/>
      <c r="G948" s="13"/>
      <c r="H948" s="13"/>
      <c r="I948" s="13"/>
      <c r="J948" s="13"/>
      <c r="K948" s="13"/>
      <c r="L948" s="13"/>
      <c r="M948" s="46"/>
      <c r="N948" s="14"/>
      <c r="O948" s="16"/>
      <c r="P948" s="16"/>
      <c r="Q948" s="16"/>
    </row>
    <row r="949" spans="1:17" x14ac:dyDescent="0.25">
      <c r="A949" s="11">
        <v>947</v>
      </c>
      <c r="B949" s="13"/>
      <c r="C949" s="6"/>
      <c r="D949" s="6"/>
      <c r="E949" s="6"/>
      <c r="F949" s="6"/>
      <c r="G949" s="13"/>
      <c r="H949" s="13"/>
      <c r="I949" s="13"/>
      <c r="J949" s="13"/>
      <c r="K949" s="13"/>
      <c r="L949" s="13"/>
      <c r="M949" s="46"/>
      <c r="N949" s="14"/>
      <c r="O949" s="16"/>
      <c r="P949" s="16"/>
      <c r="Q949" s="16"/>
    </row>
    <row r="950" spans="1:17" x14ac:dyDescent="0.25">
      <c r="A950" s="11">
        <v>948</v>
      </c>
      <c r="B950" s="13"/>
      <c r="C950" s="6"/>
      <c r="D950" s="6"/>
      <c r="E950" s="6"/>
      <c r="F950" s="6"/>
      <c r="G950" s="13"/>
      <c r="H950" s="13"/>
      <c r="I950" s="13"/>
      <c r="J950" s="13"/>
      <c r="K950" s="13"/>
      <c r="L950" s="13"/>
      <c r="M950" s="46"/>
      <c r="N950" s="14"/>
      <c r="O950" s="16"/>
      <c r="P950" s="16"/>
      <c r="Q950" s="16"/>
    </row>
    <row r="951" spans="1:17" x14ac:dyDescent="0.25">
      <c r="A951" s="11">
        <v>949</v>
      </c>
      <c r="B951" s="13"/>
      <c r="C951" s="6"/>
      <c r="D951" s="6"/>
      <c r="E951" s="6"/>
      <c r="F951" s="6"/>
      <c r="G951" s="13"/>
      <c r="H951" s="13"/>
      <c r="I951" s="13"/>
      <c r="J951" s="13"/>
      <c r="K951" s="13"/>
      <c r="L951" s="13"/>
      <c r="M951" s="46"/>
      <c r="N951" s="14"/>
      <c r="O951" s="16"/>
      <c r="P951" s="16"/>
      <c r="Q951" s="16"/>
    </row>
    <row r="952" spans="1:17" x14ac:dyDescent="0.25">
      <c r="A952" s="11">
        <v>950</v>
      </c>
      <c r="B952" s="13"/>
      <c r="C952" s="6"/>
      <c r="D952" s="6"/>
      <c r="E952" s="6"/>
      <c r="F952" s="6"/>
      <c r="G952" s="13"/>
      <c r="H952" s="13"/>
      <c r="I952" s="13"/>
      <c r="J952" s="13"/>
      <c r="K952" s="13"/>
      <c r="L952" s="13"/>
      <c r="M952" s="46"/>
      <c r="N952" s="14"/>
      <c r="O952" s="16"/>
      <c r="P952" s="16"/>
      <c r="Q952" s="16"/>
    </row>
    <row r="953" spans="1:17" x14ac:dyDescent="0.25">
      <c r="A953" s="11">
        <v>951</v>
      </c>
      <c r="B953" s="13"/>
      <c r="C953" s="6"/>
      <c r="D953" s="6"/>
      <c r="E953" s="6"/>
      <c r="F953" s="6"/>
      <c r="G953" s="13"/>
      <c r="H953" s="13"/>
      <c r="I953" s="13"/>
      <c r="J953" s="13"/>
      <c r="K953" s="13"/>
      <c r="L953" s="13"/>
      <c r="M953" s="46"/>
      <c r="N953" s="14"/>
      <c r="O953" s="16"/>
      <c r="P953" s="16"/>
      <c r="Q953" s="16"/>
    </row>
    <row r="954" spans="1:17" x14ac:dyDescent="0.25">
      <c r="A954" s="11">
        <v>952</v>
      </c>
      <c r="B954" s="13"/>
      <c r="C954" s="6"/>
      <c r="D954" s="6"/>
      <c r="E954" s="6"/>
      <c r="F954" s="6"/>
      <c r="G954" s="13"/>
      <c r="H954" s="13"/>
      <c r="I954" s="13"/>
      <c r="J954" s="13"/>
      <c r="K954" s="13"/>
      <c r="L954" s="13"/>
      <c r="M954" s="46"/>
      <c r="N954" s="14"/>
      <c r="O954" s="16"/>
      <c r="P954" s="16"/>
      <c r="Q954" s="16"/>
    </row>
    <row r="955" spans="1:17" x14ac:dyDescent="0.25">
      <c r="A955" s="11">
        <v>953</v>
      </c>
      <c r="B955" s="13"/>
      <c r="C955" s="6"/>
      <c r="D955" s="6"/>
      <c r="E955" s="6"/>
      <c r="F955" s="6"/>
      <c r="G955" s="13"/>
      <c r="H955" s="13"/>
      <c r="I955" s="13"/>
      <c r="J955" s="13"/>
      <c r="K955" s="13"/>
      <c r="L955" s="13"/>
      <c r="M955" s="46"/>
      <c r="N955" s="14"/>
      <c r="O955" s="16"/>
      <c r="P955" s="16"/>
      <c r="Q955" s="16"/>
    </row>
    <row r="956" spans="1:17" x14ac:dyDescent="0.25">
      <c r="A956" s="11">
        <v>954</v>
      </c>
      <c r="B956" s="13"/>
      <c r="C956" s="6"/>
      <c r="D956" s="6"/>
      <c r="E956" s="6"/>
      <c r="F956" s="6"/>
      <c r="G956" s="13"/>
      <c r="H956" s="13"/>
      <c r="I956" s="13"/>
      <c r="J956" s="13"/>
      <c r="K956" s="13"/>
      <c r="L956" s="13"/>
      <c r="M956" s="46"/>
      <c r="N956" s="14"/>
      <c r="O956" s="16"/>
      <c r="P956" s="16"/>
      <c r="Q956" s="16"/>
    </row>
    <row r="957" spans="1:17" x14ac:dyDescent="0.25">
      <c r="A957" s="11">
        <v>955</v>
      </c>
      <c r="B957" s="13"/>
      <c r="C957" s="6"/>
      <c r="D957" s="6"/>
      <c r="E957" s="6"/>
      <c r="F957" s="6"/>
      <c r="G957" s="13"/>
      <c r="H957" s="13"/>
      <c r="I957" s="13"/>
      <c r="J957" s="13"/>
      <c r="K957" s="13"/>
      <c r="L957" s="13"/>
      <c r="M957" s="46"/>
      <c r="N957" s="14"/>
      <c r="O957" s="16"/>
      <c r="P957" s="16"/>
      <c r="Q957" s="16"/>
    </row>
    <row r="958" spans="1:17" x14ac:dyDescent="0.25">
      <c r="A958" s="11">
        <v>956</v>
      </c>
      <c r="B958" s="13"/>
      <c r="C958" s="6"/>
      <c r="D958" s="6"/>
      <c r="E958" s="6"/>
      <c r="F958" s="6"/>
      <c r="G958" s="13"/>
      <c r="H958" s="13"/>
      <c r="I958" s="13"/>
      <c r="J958" s="13"/>
      <c r="K958" s="13"/>
      <c r="L958" s="13"/>
      <c r="M958" s="46"/>
      <c r="N958" s="14"/>
      <c r="O958" s="16"/>
      <c r="P958" s="16"/>
      <c r="Q958" s="16"/>
    </row>
    <row r="959" spans="1:17" x14ac:dyDescent="0.25">
      <c r="A959" s="11">
        <v>957</v>
      </c>
      <c r="B959" s="13"/>
      <c r="C959" s="6"/>
      <c r="D959" s="6"/>
      <c r="E959" s="6"/>
      <c r="F959" s="6"/>
      <c r="G959" s="13"/>
      <c r="H959" s="13"/>
      <c r="I959" s="13"/>
      <c r="J959" s="13"/>
      <c r="K959" s="13"/>
      <c r="L959" s="13"/>
      <c r="M959" s="46"/>
      <c r="N959" s="14"/>
      <c r="O959" s="16"/>
      <c r="P959" s="16"/>
      <c r="Q959" s="16"/>
    </row>
    <row r="960" spans="1:17" x14ac:dyDescent="0.25">
      <c r="A960" s="11">
        <v>958</v>
      </c>
      <c r="B960" s="13"/>
      <c r="C960" s="6"/>
      <c r="D960" s="6"/>
      <c r="E960" s="6"/>
      <c r="F960" s="6"/>
      <c r="G960" s="13"/>
      <c r="H960" s="13"/>
      <c r="I960" s="13"/>
      <c r="J960" s="13"/>
      <c r="K960" s="13"/>
      <c r="L960" s="13"/>
      <c r="M960" s="46"/>
      <c r="N960" s="14"/>
      <c r="O960" s="16"/>
      <c r="P960" s="16"/>
      <c r="Q960" s="16"/>
    </row>
    <row r="961" spans="1:17" x14ac:dyDescent="0.25">
      <c r="A961" s="11">
        <v>959</v>
      </c>
      <c r="B961" s="13"/>
      <c r="C961" s="6"/>
      <c r="D961" s="6"/>
      <c r="E961" s="6"/>
      <c r="F961" s="6"/>
      <c r="G961" s="13"/>
      <c r="H961" s="13"/>
      <c r="I961" s="13"/>
      <c r="J961" s="13"/>
      <c r="K961" s="13"/>
      <c r="L961" s="13"/>
      <c r="M961" s="46"/>
      <c r="N961" s="14"/>
      <c r="O961" s="16"/>
      <c r="P961" s="16"/>
      <c r="Q961" s="16"/>
    </row>
    <row r="962" spans="1:17" x14ac:dyDescent="0.25">
      <c r="A962" s="11">
        <v>960</v>
      </c>
      <c r="B962" s="13"/>
      <c r="C962" s="6"/>
      <c r="D962" s="6"/>
      <c r="E962" s="6"/>
      <c r="F962" s="6"/>
      <c r="G962" s="13"/>
      <c r="H962" s="13"/>
      <c r="I962" s="13"/>
      <c r="J962" s="13"/>
      <c r="K962" s="13"/>
      <c r="L962" s="13"/>
      <c r="M962" s="46"/>
      <c r="N962" s="14"/>
      <c r="O962" s="16"/>
      <c r="P962" s="16"/>
      <c r="Q962" s="16"/>
    </row>
    <row r="963" spans="1:17" x14ac:dyDescent="0.25">
      <c r="A963" s="11">
        <v>961</v>
      </c>
      <c r="B963" s="13"/>
      <c r="C963" s="6"/>
      <c r="D963" s="6"/>
      <c r="E963" s="6"/>
      <c r="F963" s="6"/>
      <c r="G963" s="13"/>
      <c r="H963" s="13"/>
      <c r="I963" s="13"/>
      <c r="J963" s="13"/>
      <c r="K963" s="13"/>
      <c r="L963" s="13"/>
      <c r="M963" s="46"/>
      <c r="N963" s="14"/>
      <c r="O963" s="16"/>
      <c r="P963" s="16"/>
      <c r="Q963" s="16"/>
    </row>
    <row r="964" spans="1:17" x14ac:dyDescent="0.25">
      <c r="A964" s="11">
        <v>962</v>
      </c>
      <c r="B964" s="13"/>
      <c r="C964" s="6"/>
      <c r="D964" s="6"/>
      <c r="E964" s="6"/>
      <c r="F964" s="6"/>
      <c r="G964" s="13"/>
      <c r="H964" s="13"/>
      <c r="I964" s="13"/>
      <c r="J964" s="13"/>
      <c r="K964" s="13"/>
      <c r="L964" s="13"/>
      <c r="M964" s="46"/>
      <c r="N964" s="14"/>
      <c r="O964" s="16"/>
      <c r="P964" s="16"/>
      <c r="Q964" s="16"/>
    </row>
    <row r="965" spans="1:17" x14ac:dyDescent="0.25">
      <c r="A965" s="11">
        <v>963</v>
      </c>
      <c r="B965" s="13"/>
      <c r="C965" s="6"/>
      <c r="D965" s="6"/>
      <c r="E965" s="6"/>
      <c r="F965" s="6"/>
      <c r="G965" s="13"/>
      <c r="H965" s="13"/>
      <c r="I965" s="13"/>
      <c r="J965" s="13"/>
      <c r="K965" s="13"/>
      <c r="L965" s="13"/>
      <c r="M965" s="46"/>
      <c r="N965" s="14"/>
      <c r="O965" s="16"/>
      <c r="P965" s="16"/>
      <c r="Q965" s="16"/>
    </row>
    <row r="966" spans="1:17" x14ac:dyDescent="0.25">
      <c r="A966" s="11">
        <v>964</v>
      </c>
      <c r="B966" s="13"/>
      <c r="C966" s="6"/>
      <c r="D966" s="6"/>
      <c r="E966" s="6"/>
      <c r="F966" s="6"/>
      <c r="G966" s="13"/>
      <c r="H966" s="13"/>
      <c r="I966" s="13"/>
      <c r="J966" s="13"/>
      <c r="K966" s="13"/>
      <c r="L966" s="13"/>
      <c r="M966" s="46"/>
      <c r="N966" s="14"/>
      <c r="O966" s="16"/>
      <c r="P966" s="16"/>
      <c r="Q966" s="16"/>
    </row>
    <row r="967" spans="1:17" x14ac:dyDescent="0.25">
      <c r="A967" s="11">
        <v>965</v>
      </c>
      <c r="B967" s="13"/>
      <c r="C967" s="6"/>
      <c r="D967" s="6"/>
      <c r="E967" s="6"/>
      <c r="F967" s="6"/>
      <c r="G967" s="13"/>
      <c r="H967" s="13"/>
      <c r="I967" s="13"/>
      <c r="J967" s="13"/>
      <c r="K967" s="13"/>
      <c r="L967" s="13"/>
      <c r="M967" s="46"/>
      <c r="N967" s="14"/>
      <c r="O967" s="16"/>
      <c r="P967" s="16"/>
      <c r="Q967" s="16"/>
    </row>
    <row r="968" spans="1:17" x14ac:dyDescent="0.25">
      <c r="A968" s="11">
        <v>966</v>
      </c>
      <c r="B968" s="13"/>
      <c r="C968" s="6"/>
      <c r="D968" s="6"/>
      <c r="E968" s="6"/>
      <c r="F968" s="6"/>
      <c r="G968" s="13"/>
      <c r="H968" s="13"/>
      <c r="I968" s="13"/>
      <c r="J968" s="13"/>
      <c r="K968" s="13"/>
      <c r="L968" s="13"/>
      <c r="M968" s="46"/>
      <c r="N968" s="14"/>
      <c r="O968" s="16"/>
      <c r="P968" s="16"/>
      <c r="Q968" s="16"/>
    </row>
    <row r="969" spans="1:17" x14ac:dyDescent="0.25">
      <c r="A969" s="11">
        <v>967</v>
      </c>
      <c r="B969" s="13"/>
      <c r="C969" s="6"/>
      <c r="D969" s="6"/>
      <c r="E969" s="6"/>
      <c r="F969" s="6"/>
      <c r="G969" s="13"/>
      <c r="H969" s="13"/>
      <c r="I969" s="13"/>
      <c r="J969" s="13"/>
      <c r="K969" s="13"/>
      <c r="L969" s="13"/>
      <c r="M969" s="46"/>
      <c r="N969" s="14"/>
      <c r="O969" s="16"/>
      <c r="P969" s="16"/>
      <c r="Q969" s="16"/>
    </row>
    <row r="970" spans="1:17" x14ac:dyDescent="0.25">
      <c r="A970" s="11">
        <v>968</v>
      </c>
      <c r="B970" s="13"/>
      <c r="C970" s="6"/>
      <c r="D970" s="6"/>
      <c r="E970" s="6"/>
      <c r="F970" s="6"/>
      <c r="G970" s="13"/>
      <c r="H970" s="13"/>
      <c r="I970" s="13"/>
      <c r="J970" s="13"/>
      <c r="K970" s="13"/>
      <c r="L970" s="13"/>
      <c r="M970" s="46"/>
      <c r="N970" s="14"/>
      <c r="O970" s="16"/>
      <c r="P970" s="16"/>
      <c r="Q970" s="16"/>
    </row>
    <row r="971" spans="1:17" x14ac:dyDescent="0.25">
      <c r="A971" s="11">
        <v>969</v>
      </c>
      <c r="B971" s="13"/>
      <c r="C971" s="6"/>
      <c r="D971" s="6"/>
      <c r="E971" s="6"/>
      <c r="F971" s="6"/>
      <c r="G971" s="13"/>
      <c r="H971" s="13"/>
      <c r="I971" s="13"/>
      <c r="J971" s="13"/>
      <c r="K971" s="13"/>
      <c r="L971" s="13"/>
      <c r="M971" s="46"/>
      <c r="N971" s="14"/>
      <c r="O971" s="16"/>
      <c r="P971" s="16"/>
      <c r="Q971" s="16"/>
    </row>
    <row r="972" spans="1:17" x14ac:dyDescent="0.25">
      <c r="A972" s="11">
        <v>970</v>
      </c>
      <c r="B972" s="13"/>
      <c r="C972" s="6"/>
      <c r="D972" s="6"/>
      <c r="E972" s="6"/>
      <c r="F972" s="6"/>
      <c r="G972" s="13"/>
      <c r="H972" s="13"/>
      <c r="I972" s="13"/>
      <c r="J972" s="13"/>
      <c r="K972" s="13"/>
      <c r="L972" s="13"/>
      <c r="M972" s="46"/>
      <c r="N972" s="14"/>
      <c r="O972" s="16"/>
      <c r="P972" s="16"/>
      <c r="Q972" s="16"/>
    </row>
    <row r="973" spans="1:17" x14ac:dyDescent="0.25">
      <c r="A973" s="11">
        <v>971</v>
      </c>
      <c r="B973" s="13"/>
      <c r="C973" s="6"/>
      <c r="D973" s="6"/>
      <c r="E973" s="6"/>
      <c r="F973" s="6"/>
      <c r="G973" s="13"/>
      <c r="H973" s="13"/>
      <c r="I973" s="13"/>
      <c r="J973" s="13"/>
      <c r="K973" s="13"/>
      <c r="L973" s="13"/>
      <c r="M973" s="46"/>
      <c r="N973" s="14"/>
      <c r="O973" s="16"/>
      <c r="P973" s="16"/>
      <c r="Q973" s="16"/>
    </row>
    <row r="974" spans="1:17" x14ac:dyDescent="0.25">
      <c r="A974" s="11">
        <v>972</v>
      </c>
      <c r="B974" s="13"/>
      <c r="C974" s="6"/>
      <c r="D974" s="6"/>
      <c r="E974" s="6"/>
      <c r="F974" s="6"/>
      <c r="G974" s="13"/>
      <c r="H974" s="13"/>
      <c r="I974" s="13"/>
      <c r="J974" s="13"/>
      <c r="K974" s="13"/>
      <c r="L974" s="13"/>
      <c r="M974" s="46"/>
      <c r="N974" s="14"/>
      <c r="O974" s="16"/>
      <c r="P974" s="16"/>
      <c r="Q974" s="16"/>
    </row>
    <row r="975" spans="1:17" x14ac:dyDescent="0.25">
      <c r="A975" s="11">
        <v>973</v>
      </c>
      <c r="B975" s="13"/>
      <c r="C975" s="6"/>
      <c r="D975" s="6"/>
      <c r="E975" s="6"/>
      <c r="F975" s="6"/>
      <c r="G975" s="13"/>
      <c r="H975" s="13"/>
      <c r="I975" s="13"/>
      <c r="J975" s="13"/>
      <c r="K975" s="13"/>
      <c r="L975" s="13"/>
      <c r="M975" s="46"/>
      <c r="N975" s="14"/>
      <c r="O975" s="16"/>
      <c r="P975" s="16"/>
      <c r="Q975" s="16"/>
    </row>
    <row r="976" spans="1:17" x14ac:dyDescent="0.25">
      <c r="A976" s="11">
        <v>974</v>
      </c>
      <c r="B976" s="13"/>
      <c r="C976" s="6"/>
      <c r="D976" s="6"/>
      <c r="E976" s="6"/>
      <c r="F976" s="6"/>
      <c r="G976" s="13"/>
      <c r="H976" s="13"/>
      <c r="I976" s="13"/>
      <c r="J976" s="13"/>
      <c r="K976" s="13"/>
      <c r="L976" s="13"/>
      <c r="M976" s="46"/>
      <c r="N976" s="14"/>
      <c r="O976" s="16"/>
      <c r="P976" s="16"/>
      <c r="Q976" s="16"/>
    </row>
    <row r="977" spans="1:17" x14ac:dyDescent="0.25">
      <c r="A977" s="11">
        <v>975</v>
      </c>
      <c r="B977" s="13"/>
      <c r="C977" s="6"/>
      <c r="D977" s="6"/>
      <c r="E977" s="6"/>
      <c r="F977" s="6"/>
      <c r="G977" s="13"/>
      <c r="H977" s="13"/>
      <c r="I977" s="13"/>
      <c r="J977" s="13"/>
      <c r="K977" s="13"/>
      <c r="L977" s="13"/>
      <c r="M977" s="46"/>
      <c r="N977" s="14"/>
      <c r="O977" s="16"/>
      <c r="P977" s="16"/>
      <c r="Q977" s="16"/>
    </row>
    <row r="978" spans="1:17" x14ac:dyDescent="0.25">
      <c r="A978" s="11">
        <v>976</v>
      </c>
      <c r="B978" s="13"/>
      <c r="C978" s="6"/>
      <c r="D978" s="6"/>
      <c r="E978" s="6"/>
      <c r="F978" s="6"/>
      <c r="G978" s="13"/>
      <c r="H978" s="13"/>
      <c r="I978" s="13"/>
      <c r="J978" s="13"/>
      <c r="K978" s="13"/>
      <c r="L978" s="13"/>
      <c r="M978" s="46"/>
      <c r="N978" s="14"/>
      <c r="O978" s="16"/>
      <c r="P978" s="16"/>
      <c r="Q978" s="16"/>
    </row>
    <row r="979" spans="1:17" x14ac:dyDescent="0.25">
      <c r="A979" s="11">
        <v>977</v>
      </c>
      <c r="B979" s="13"/>
      <c r="C979" s="6"/>
      <c r="D979" s="6"/>
      <c r="E979" s="6"/>
      <c r="F979" s="6"/>
      <c r="G979" s="13"/>
      <c r="H979" s="13"/>
      <c r="I979" s="13"/>
      <c r="J979" s="13"/>
      <c r="K979" s="13"/>
      <c r="L979" s="13"/>
      <c r="M979" s="46"/>
      <c r="N979" s="14"/>
      <c r="O979" s="16"/>
      <c r="P979" s="16"/>
      <c r="Q979" s="16"/>
    </row>
    <row r="980" spans="1:17" x14ac:dyDescent="0.25">
      <c r="A980" s="11">
        <v>978</v>
      </c>
      <c r="B980" s="13"/>
      <c r="C980" s="6"/>
      <c r="D980" s="6"/>
      <c r="E980" s="6"/>
      <c r="F980" s="6"/>
      <c r="G980" s="13"/>
      <c r="H980" s="13"/>
      <c r="I980" s="13"/>
      <c r="J980" s="13"/>
      <c r="K980" s="13"/>
      <c r="L980" s="13"/>
      <c r="M980" s="46"/>
      <c r="N980" s="14"/>
      <c r="O980" s="16"/>
      <c r="P980" s="16"/>
      <c r="Q980" s="16"/>
    </row>
    <row r="981" spans="1:17" x14ac:dyDescent="0.25">
      <c r="A981" s="11">
        <v>979</v>
      </c>
      <c r="B981" s="13"/>
      <c r="C981" s="6"/>
      <c r="D981" s="6"/>
      <c r="E981" s="6"/>
      <c r="F981" s="6"/>
      <c r="G981" s="13"/>
      <c r="H981" s="13"/>
      <c r="I981" s="13"/>
      <c r="J981" s="13"/>
      <c r="K981" s="13"/>
      <c r="L981" s="13"/>
      <c r="M981" s="46"/>
      <c r="N981" s="14"/>
      <c r="O981" s="16"/>
      <c r="P981" s="16"/>
      <c r="Q981" s="16"/>
    </row>
    <row r="982" spans="1:17" x14ac:dyDescent="0.25">
      <c r="A982" s="11">
        <v>980</v>
      </c>
      <c r="B982" s="13"/>
      <c r="C982" s="6"/>
      <c r="D982" s="6"/>
      <c r="E982" s="6"/>
      <c r="F982" s="6"/>
      <c r="G982" s="13"/>
      <c r="H982" s="13"/>
      <c r="I982" s="13"/>
      <c r="J982" s="13"/>
      <c r="K982" s="13"/>
      <c r="L982" s="13"/>
      <c r="M982" s="46"/>
      <c r="N982" s="14"/>
      <c r="O982" s="16"/>
      <c r="P982" s="16"/>
      <c r="Q982" s="16"/>
    </row>
    <row r="983" spans="1:17" x14ac:dyDescent="0.25">
      <c r="A983" s="11">
        <v>981</v>
      </c>
      <c r="B983" s="13"/>
      <c r="C983" s="6"/>
      <c r="D983" s="6"/>
      <c r="E983" s="6"/>
      <c r="F983" s="6"/>
      <c r="G983" s="13"/>
      <c r="H983" s="13"/>
      <c r="I983" s="13"/>
      <c r="J983" s="13"/>
      <c r="K983" s="13"/>
      <c r="L983" s="13"/>
      <c r="M983" s="46"/>
      <c r="N983" s="14"/>
      <c r="O983" s="16"/>
      <c r="P983" s="16"/>
      <c r="Q983" s="16"/>
    </row>
    <row r="984" spans="1:17" x14ac:dyDescent="0.25">
      <c r="A984" s="11">
        <v>982</v>
      </c>
      <c r="B984" s="13"/>
      <c r="C984" s="6"/>
      <c r="D984" s="6"/>
      <c r="E984" s="6"/>
      <c r="F984" s="6"/>
      <c r="G984" s="13"/>
      <c r="H984" s="13"/>
      <c r="I984" s="13"/>
      <c r="J984" s="13"/>
      <c r="K984" s="13"/>
      <c r="L984" s="13"/>
      <c r="M984" s="46"/>
      <c r="N984" s="14"/>
      <c r="O984" s="16"/>
      <c r="P984" s="16"/>
      <c r="Q984" s="16"/>
    </row>
    <row r="985" spans="1:17" x14ac:dyDescent="0.25">
      <c r="A985" s="11">
        <v>983</v>
      </c>
      <c r="B985" s="13"/>
      <c r="C985" s="6"/>
      <c r="D985" s="6"/>
      <c r="E985" s="6"/>
      <c r="F985" s="6"/>
      <c r="G985" s="13"/>
      <c r="H985" s="13"/>
      <c r="I985" s="13"/>
      <c r="J985" s="13"/>
      <c r="K985" s="13"/>
      <c r="L985" s="13"/>
      <c r="M985" s="46"/>
      <c r="N985" s="14"/>
      <c r="O985" s="16"/>
      <c r="P985" s="16"/>
      <c r="Q985" s="16"/>
    </row>
    <row r="986" spans="1:17" x14ac:dyDescent="0.25">
      <c r="A986" s="11">
        <v>984</v>
      </c>
      <c r="B986" s="13"/>
      <c r="C986" s="6"/>
      <c r="D986" s="6"/>
      <c r="E986" s="6"/>
      <c r="F986" s="6"/>
      <c r="G986" s="13"/>
      <c r="H986" s="13"/>
      <c r="I986" s="13"/>
      <c r="J986" s="13"/>
      <c r="K986" s="13"/>
      <c r="L986" s="13"/>
      <c r="M986" s="46"/>
      <c r="N986" s="14"/>
      <c r="O986" s="16"/>
      <c r="P986" s="16"/>
      <c r="Q986" s="16"/>
    </row>
    <row r="987" spans="1:17" x14ac:dyDescent="0.25">
      <c r="A987" s="11">
        <v>985</v>
      </c>
      <c r="B987" s="13"/>
      <c r="C987" s="6"/>
      <c r="D987" s="6"/>
      <c r="E987" s="6"/>
      <c r="F987" s="6"/>
      <c r="G987" s="13"/>
      <c r="H987" s="13"/>
      <c r="I987" s="13"/>
      <c r="J987" s="13"/>
      <c r="K987" s="13"/>
      <c r="L987" s="13"/>
      <c r="M987" s="46"/>
      <c r="N987" s="14"/>
      <c r="O987" s="16"/>
      <c r="P987" s="16"/>
      <c r="Q987" s="16"/>
    </row>
    <row r="988" spans="1:17" x14ac:dyDescent="0.25">
      <c r="A988" s="11">
        <v>986</v>
      </c>
      <c r="B988" s="13"/>
      <c r="C988" s="6"/>
      <c r="D988" s="6"/>
      <c r="E988" s="6"/>
      <c r="F988" s="6"/>
      <c r="G988" s="13"/>
      <c r="H988" s="13"/>
      <c r="I988" s="13"/>
      <c r="J988" s="13"/>
      <c r="K988" s="13"/>
      <c r="L988" s="13"/>
      <c r="M988" s="46"/>
      <c r="N988" s="14"/>
      <c r="O988" s="16"/>
      <c r="P988" s="16"/>
      <c r="Q988" s="16"/>
    </row>
    <row r="989" spans="1:17" x14ac:dyDescent="0.25">
      <c r="A989" s="11">
        <v>987</v>
      </c>
      <c r="B989" s="13"/>
      <c r="C989" s="6"/>
      <c r="D989" s="6"/>
      <c r="E989" s="6"/>
      <c r="F989" s="6"/>
      <c r="G989" s="13"/>
      <c r="H989" s="13"/>
      <c r="I989" s="13"/>
      <c r="J989" s="13"/>
      <c r="K989" s="13"/>
      <c r="L989" s="13"/>
      <c r="M989" s="46"/>
      <c r="N989" s="14"/>
      <c r="O989" s="16"/>
      <c r="P989" s="16"/>
      <c r="Q989" s="16"/>
    </row>
    <row r="990" spans="1:17" x14ac:dyDescent="0.25">
      <c r="A990" s="11">
        <v>988</v>
      </c>
      <c r="B990" s="13"/>
      <c r="C990" s="6"/>
      <c r="D990" s="6"/>
      <c r="E990" s="6"/>
      <c r="F990" s="6"/>
      <c r="G990" s="13"/>
      <c r="H990" s="13"/>
      <c r="I990" s="13"/>
      <c r="J990" s="13"/>
      <c r="K990" s="13"/>
      <c r="L990" s="13"/>
      <c r="M990" s="46"/>
      <c r="N990" s="14"/>
      <c r="O990" s="16"/>
      <c r="P990" s="16"/>
      <c r="Q990" s="16"/>
    </row>
    <row r="991" spans="1:17" x14ac:dyDescent="0.25">
      <c r="A991" s="11">
        <v>989</v>
      </c>
      <c r="B991" s="13"/>
      <c r="C991" s="6"/>
      <c r="D991" s="6"/>
      <c r="E991" s="6"/>
      <c r="F991" s="6"/>
      <c r="G991" s="13"/>
      <c r="H991" s="13"/>
      <c r="I991" s="13"/>
      <c r="J991" s="13"/>
      <c r="K991" s="13"/>
      <c r="L991" s="13"/>
      <c r="M991" s="46"/>
      <c r="N991" s="14"/>
      <c r="O991" s="16"/>
      <c r="P991" s="16"/>
      <c r="Q991" s="16"/>
    </row>
    <row r="992" spans="1:17" x14ac:dyDescent="0.25">
      <c r="A992" s="11">
        <v>990</v>
      </c>
      <c r="B992" s="13"/>
      <c r="C992" s="6"/>
      <c r="D992" s="6"/>
      <c r="E992" s="6"/>
      <c r="F992" s="6"/>
      <c r="G992" s="13"/>
      <c r="H992" s="13"/>
      <c r="I992" s="13"/>
      <c r="J992" s="13"/>
      <c r="K992" s="13"/>
      <c r="L992" s="13"/>
      <c r="M992" s="46"/>
      <c r="N992" s="14"/>
      <c r="O992" s="16"/>
      <c r="P992" s="16"/>
      <c r="Q992" s="16"/>
    </row>
    <row r="993" spans="1:17" x14ac:dyDescent="0.25">
      <c r="A993" s="11">
        <v>991</v>
      </c>
      <c r="B993" s="13"/>
      <c r="C993" s="6"/>
      <c r="D993" s="6"/>
      <c r="E993" s="6"/>
      <c r="F993" s="6"/>
      <c r="G993" s="13"/>
      <c r="H993" s="13"/>
      <c r="I993" s="13"/>
      <c r="J993" s="13"/>
      <c r="K993" s="13"/>
      <c r="L993" s="13"/>
      <c r="M993" s="46"/>
      <c r="N993" s="14"/>
      <c r="O993" s="16"/>
      <c r="P993" s="16"/>
      <c r="Q993" s="16"/>
    </row>
    <row r="994" spans="1:17" x14ac:dyDescent="0.25">
      <c r="A994" s="11">
        <v>992</v>
      </c>
      <c r="B994" s="13"/>
      <c r="C994" s="6"/>
      <c r="D994" s="6"/>
      <c r="E994" s="6"/>
      <c r="F994" s="6"/>
      <c r="G994" s="13"/>
      <c r="H994" s="13"/>
      <c r="I994" s="13"/>
      <c r="J994" s="13"/>
      <c r="K994" s="13"/>
      <c r="L994" s="13"/>
      <c r="M994" s="46"/>
      <c r="N994" s="14"/>
      <c r="O994" s="16"/>
      <c r="P994" s="16"/>
      <c r="Q994" s="16"/>
    </row>
    <row r="995" spans="1:17" x14ac:dyDescent="0.25">
      <c r="A995" s="11">
        <v>993</v>
      </c>
      <c r="B995" s="13"/>
      <c r="C995" s="6"/>
      <c r="D995" s="6"/>
      <c r="E995" s="6"/>
      <c r="F995" s="6"/>
      <c r="G995" s="13"/>
      <c r="H995" s="13"/>
      <c r="I995" s="13"/>
      <c r="J995" s="13"/>
      <c r="K995" s="13"/>
      <c r="L995" s="13"/>
      <c r="M995" s="46"/>
      <c r="N995" s="14"/>
      <c r="O995" s="16"/>
      <c r="P995" s="16"/>
      <c r="Q995" s="16"/>
    </row>
    <row r="996" spans="1:17" x14ac:dyDescent="0.25">
      <c r="A996" s="11">
        <v>994</v>
      </c>
      <c r="B996" s="13"/>
      <c r="C996" s="6"/>
      <c r="D996" s="6"/>
      <c r="E996" s="6"/>
      <c r="F996" s="6"/>
      <c r="G996" s="13"/>
      <c r="H996" s="13"/>
      <c r="I996" s="13"/>
      <c r="J996" s="13"/>
      <c r="K996" s="13"/>
      <c r="L996" s="13"/>
      <c r="M996" s="46"/>
      <c r="N996" s="14"/>
      <c r="O996" s="16"/>
      <c r="P996" s="16"/>
      <c r="Q996" s="16"/>
    </row>
    <row r="997" spans="1:17" x14ac:dyDescent="0.25">
      <c r="A997" s="11">
        <v>995</v>
      </c>
      <c r="B997" s="13"/>
      <c r="C997" s="6"/>
      <c r="D997" s="6"/>
      <c r="E997" s="6"/>
      <c r="F997" s="6"/>
      <c r="G997" s="13"/>
      <c r="H997" s="13"/>
      <c r="I997" s="13"/>
      <c r="J997" s="13"/>
      <c r="K997" s="13"/>
      <c r="L997" s="13"/>
      <c r="M997" s="46"/>
      <c r="N997" s="14"/>
      <c r="O997" s="16"/>
      <c r="P997" s="16"/>
      <c r="Q997" s="16"/>
    </row>
    <row r="998" spans="1:17" x14ac:dyDescent="0.25">
      <c r="A998" s="11">
        <v>996</v>
      </c>
      <c r="B998" s="13"/>
      <c r="C998" s="6"/>
      <c r="D998" s="6"/>
      <c r="E998" s="6"/>
      <c r="F998" s="6"/>
      <c r="G998" s="13"/>
      <c r="H998" s="13"/>
      <c r="I998" s="13"/>
      <c r="J998" s="13"/>
      <c r="K998" s="13"/>
      <c r="L998" s="13"/>
      <c r="M998" s="46"/>
      <c r="N998" s="14"/>
      <c r="O998" s="16"/>
      <c r="P998" s="16"/>
      <c r="Q998" s="16"/>
    </row>
    <row r="999" spans="1:17" x14ac:dyDescent="0.25">
      <c r="A999" s="11">
        <v>997</v>
      </c>
      <c r="B999" s="13"/>
      <c r="C999" s="6"/>
      <c r="D999" s="6"/>
      <c r="E999" s="6"/>
      <c r="F999" s="6"/>
      <c r="G999" s="13"/>
      <c r="H999" s="13"/>
      <c r="I999" s="13"/>
      <c r="J999" s="13"/>
      <c r="K999" s="13"/>
      <c r="L999" s="13"/>
      <c r="M999" s="46"/>
      <c r="N999" s="14"/>
      <c r="O999" s="16"/>
      <c r="P999" s="16"/>
      <c r="Q999" s="16"/>
    </row>
    <row r="1000" spans="1:17" x14ac:dyDescent="0.25">
      <c r="A1000" s="11">
        <v>998</v>
      </c>
      <c r="B1000" s="13"/>
      <c r="C1000" s="6"/>
      <c r="D1000" s="6"/>
      <c r="E1000" s="6"/>
      <c r="F1000" s="6"/>
      <c r="G1000" s="13"/>
      <c r="H1000" s="13"/>
      <c r="I1000" s="13"/>
      <c r="J1000" s="13"/>
      <c r="K1000" s="13"/>
      <c r="L1000" s="13"/>
      <c r="M1000" s="46"/>
      <c r="N1000" s="14"/>
      <c r="O1000" s="16"/>
      <c r="P1000" s="16"/>
      <c r="Q1000" s="16"/>
    </row>
    <row r="1001" spans="1:17" x14ac:dyDescent="0.25">
      <c r="A1001" s="11">
        <v>999</v>
      </c>
      <c r="B1001" s="13"/>
      <c r="C1001" s="6"/>
      <c r="D1001" s="6"/>
      <c r="E1001" s="6"/>
      <c r="F1001" s="6"/>
      <c r="G1001" s="13"/>
      <c r="H1001" s="13"/>
      <c r="I1001" s="13"/>
      <c r="J1001" s="13"/>
      <c r="K1001" s="13"/>
      <c r="L1001" s="13"/>
      <c r="M1001" s="46"/>
      <c r="N1001" s="14"/>
      <c r="O1001" s="16"/>
      <c r="P1001" s="16"/>
      <c r="Q1001" s="16"/>
    </row>
    <row r="1002" spans="1:17" ht="15.75" thickBot="1" x14ac:dyDescent="0.3">
      <c r="A1002" s="11">
        <v>1000</v>
      </c>
      <c r="B1002" s="12"/>
      <c r="C1002" s="7"/>
      <c r="D1002" s="7"/>
      <c r="E1002" s="7"/>
      <c r="F1002" s="7"/>
      <c r="G1002" s="12"/>
      <c r="H1002" s="12"/>
      <c r="I1002" s="12"/>
      <c r="J1002" s="12"/>
      <c r="K1002" s="12"/>
      <c r="L1002" s="12"/>
      <c r="M1002" s="47"/>
      <c r="N1002" s="36"/>
      <c r="O1002" s="17"/>
      <c r="P1002" s="17"/>
      <c r="Q1002" s="17"/>
    </row>
    <row r="1003" spans="1:17" x14ac:dyDescent="0.25">
      <c r="N1003" s="26"/>
      <c r="O1003" s="27"/>
      <c r="P1003" s="27"/>
      <c r="Q1003" s="27"/>
    </row>
  </sheetData>
  <dataConsolidate/>
  <mergeCells count="10">
    <mergeCell ref="R2:S2"/>
    <mergeCell ref="H1:J1"/>
    <mergeCell ref="A1:A2"/>
    <mergeCell ref="G1:G2"/>
    <mergeCell ref="B1:B2"/>
    <mergeCell ref="N1:N2"/>
    <mergeCell ref="C1:C2"/>
    <mergeCell ref="D1:D2"/>
    <mergeCell ref="F1:F2"/>
    <mergeCell ref="E1:E2"/>
  </mergeCells>
  <dataValidations count="1">
    <dataValidation type="list" allowBlank="1" showInputMessage="1" showErrorMessage="1" sqref="B3:B1002" xr:uid="{00000000-0002-0000-0000-000000000000}">
      <formula1>"Продолжительное,Непродолжительное"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atchIteration">
                <anchor moveWithCells="1" sizeWithCells="1">
                  <from>
                    <xdr:col>17</xdr:col>
                    <xdr:colOff>533400</xdr:colOff>
                    <xdr:row>19</xdr:row>
                    <xdr:rowOff>133350</xdr:rowOff>
                  </from>
                  <to>
                    <xdr:col>18</xdr:col>
                    <xdr:colOff>866775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UseCurrent">
                <anchor moveWithCells="1" sizeWithCells="1">
                  <from>
                    <xdr:col>17</xdr:col>
                    <xdr:colOff>552450</xdr:colOff>
                    <xdr:row>23</xdr:row>
                    <xdr:rowOff>0</xdr:rowOff>
                  </from>
                  <to>
                    <xdr:col>18</xdr:col>
                    <xdr:colOff>857250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tabColor rgb="FFFF0000"/>
  </sheetPr>
  <dimension ref="A1:AH74"/>
  <sheetViews>
    <sheetView workbookViewId="0">
      <selection activeCell="N39" sqref="N39"/>
    </sheetView>
  </sheetViews>
  <sheetFormatPr defaultColWidth="9.140625" defaultRowHeight="15" x14ac:dyDescent="0.25"/>
  <cols>
    <col min="1" max="1" width="9.140625" style="75"/>
    <col min="2" max="7" width="10.7109375" style="75" customWidth="1"/>
    <col min="8" max="8" width="9.140625" style="75"/>
    <col min="9" max="9" width="9.7109375" style="75" customWidth="1"/>
    <col min="10" max="26" width="9.140625" style="75"/>
    <col min="27" max="32" width="9.140625" style="75" customWidth="1"/>
    <col min="33" max="16384" width="9.140625" style="75"/>
  </cols>
  <sheetData>
    <row r="1" spans="1:34" x14ac:dyDescent="0.25">
      <c r="A1" s="68"/>
      <c r="B1" s="351" t="s">
        <v>66</v>
      </c>
      <c r="C1" s="351"/>
      <c r="D1" s="351" t="s">
        <v>67</v>
      </c>
      <c r="E1" s="351"/>
      <c r="F1" s="351"/>
      <c r="G1" s="351"/>
      <c r="H1" s="351"/>
      <c r="I1" s="351"/>
      <c r="J1" s="351"/>
      <c r="K1" s="48" t="s">
        <v>68</v>
      </c>
      <c r="O1" s="87" t="s">
        <v>144</v>
      </c>
      <c r="AB1" s="87" t="s">
        <v>159</v>
      </c>
    </row>
    <row r="2" spans="1:34" x14ac:dyDescent="0.25">
      <c r="A2" s="49" t="s">
        <v>69</v>
      </c>
      <c r="B2" s="49" t="s">
        <v>15</v>
      </c>
      <c r="C2" s="49" t="s">
        <v>16</v>
      </c>
      <c r="D2" s="49" t="s">
        <v>70</v>
      </c>
      <c r="E2" s="49" t="s">
        <v>71</v>
      </c>
      <c r="F2" s="49" t="s">
        <v>72</v>
      </c>
      <c r="G2" s="49" t="s">
        <v>73</v>
      </c>
      <c r="H2" s="49" t="s">
        <v>74</v>
      </c>
      <c r="I2" s="49" t="s">
        <v>75</v>
      </c>
      <c r="J2" s="49" t="s">
        <v>76</v>
      </c>
      <c r="K2" s="49" t="s">
        <v>123</v>
      </c>
      <c r="L2" s="89" t="s">
        <v>413</v>
      </c>
      <c r="M2" s="326" t="s">
        <v>536</v>
      </c>
      <c r="O2" s="85" t="s">
        <v>145</v>
      </c>
      <c r="P2" s="54" t="s">
        <v>78</v>
      </c>
      <c r="Q2" s="54" t="s">
        <v>80</v>
      </c>
      <c r="R2" s="54" t="s">
        <v>82</v>
      </c>
      <c r="S2" s="54" t="s">
        <v>84</v>
      </c>
      <c r="T2" s="54" t="s">
        <v>86</v>
      </c>
      <c r="U2" s="54" t="s">
        <v>87</v>
      </c>
      <c r="V2" s="54" t="s">
        <v>88</v>
      </c>
      <c r="W2" s="54" t="s">
        <v>89</v>
      </c>
      <c r="X2" s="54" t="s">
        <v>90</v>
      </c>
      <c r="Y2" s="54" t="s">
        <v>91</v>
      </c>
      <c r="Z2" s="54" t="s">
        <v>92</v>
      </c>
      <c r="AC2" s="349" t="s">
        <v>2</v>
      </c>
      <c r="AD2" s="349"/>
      <c r="AE2" s="349"/>
      <c r="AF2" s="350" t="s">
        <v>3</v>
      </c>
      <c r="AG2" s="350"/>
      <c r="AH2" s="350"/>
    </row>
    <row r="3" spans="1:34" x14ac:dyDescent="0.25">
      <c r="A3" s="51" t="s">
        <v>78</v>
      </c>
      <c r="B3" s="69">
        <v>105</v>
      </c>
      <c r="C3" s="69">
        <v>8.5</v>
      </c>
      <c r="D3" s="69">
        <v>155</v>
      </c>
      <c r="E3" s="69">
        <v>14.5</v>
      </c>
      <c r="F3" s="69">
        <v>20</v>
      </c>
      <c r="G3" s="69"/>
      <c r="H3" s="69">
        <v>90</v>
      </c>
      <c r="I3" s="69">
        <v>275000</v>
      </c>
      <c r="J3" s="70">
        <v>22.5</v>
      </c>
      <c r="K3" s="71">
        <v>1.34</v>
      </c>
      <c r="L3" s="88">
        <f t="shared" ref="L3:L9" si="0">400*10^(-6)</f>
        <v>3.9999999999999996E-4</v>
      </c>
      <c r="M3" s="337">
        <f>Q21</f>
        <v>11.3</v>
      </c>
      <c r="O3" s="67" t="s">
        <v>105</v>
      </c>
      <c r="P3" s="84">
        <v>2</v>
      </c>
      <c r="Q3" s="86">
        <v>1.9</v>
      </c>
      <c r="R3" s="84">
        <v>1.8</v>
      </c>
      <c r="S3" s="86">
        <v>1.7</v>
      </c>
      <c r="T3" s="84">
        <v>1.6</v>
      </c>
      <c r="U3" s="84">
        <v>1.5</v>
      </c>
      <c r="V3" s="84">
        <v>1.4</v>
      </c>
      <c r="W3" s="84">
        <v>1.3</v>
      </c>
      <c r="X3" s="84">
        <v>1.2</v>
      </c>
      <c r="Y3" s="84">
        <v>1.1000000000000001</v>
      </c>
      <c r="Z3" s="84">
        <v>1</v>
      </c>
      <c r="AB3" s="85" t="s">
        <v>145</v>
      </c>
      <c r="AC3" s="89" t="s">
        <v>153</v>
      </c>
      <c r="AD3" s="89" t="s">
        <v>154</v>
      </c>
      <c r="AE3" s="89" t="s">
        <v>155</v>
      </c>
      <c r="AF3" s="89" t="s">
        <v>156</v>
      </c>
      <c r="AG3" s="89" t="s">
        <v>157</v>
      </c>
      <c r="AH3" s="89" t="s">
        <v>158</v>
      </c>
    </row>
    <row r="4" spans="1:34" x14ac:dyDescent="0.25">
      <c r="A4" s="51" t="s">
        <v>80</v>
      </c>
      <c r="B4" s="69">
        <v>120</v>
      </c>
      <c r="C4" s="69">
        <v>9</v>
      </c>
      <c r="D4" s="69">
        <v>170</v>
      </c>
      <c r="E4" s="69">
        <v>15.5</v>
      </c>
      <c r="F4" s="69">
        <v>23.5</v>
      </c>
      <c r="G4" s="69"/>
      <c r="H4" s="69">
        <v>105</v>
      </c>
      <c r="I4" s="69">
        <v>290000</v>
      </c>
      <c r="J4" s="70">
        <v>20</v>
      </c>
      <c r="K4" s="71">
        <v>1.34</v>
      </c>
      <c r="L4" s="88">
        <f t="shared" si="0"/>
        <v>3.9999999999999996E-4</v>
      </c>
      <c r="M4" s="337">
        <f>R21</f>
        <v>10.9</v>
      </c>
      <c r="O4" s="67" t="s">
        <v>1</v>
      </c>
      <c r="P4" s="84">
        <v>2.8</v>
      </c>
      <c r="Q4" s="86">
        <v>2.65</v>
      </c>
      <c r="R4" s="84">
        <v>2.5</v>
      </c>
      <c r="S4" s="86">
        <v>2.4</v>
      </c>
      <c r="T4" s="84">
        <v>2.2999999999999998</v>
      </c>
      <c r="U4" s="84">
        <v>2.1</v>
      </c>
      <c r="V4" s="84">
        <v>1.9</v>
      </c>
      <c r="W4" s="84">
        <v>1.8</v>
      </c>
      <c r="X4" s="84">
        <v>1.6</v>
      </c>
      <c r="Y4" s="84">
        <v>1.5</v>
      </c>
      <c r="Z4" s="84">
        <v>1.4</v>
      </c>
      <c r="AB4" s="67" t="s">
        <v>105</v>
      </c>
      <c r="AC4" s="88">
        <f>3/1000</f>
        <v>3.0000000000000001E-3</v>
      </c>
      <c r="AD4" s="88">
        <f>4.2/1000</f>
        <v>4.2000000000000006E-3</v>
      </c>
      <c r="AE4" s="88">
        <f>2.4/1000</f>
        <v>2.3999999999999998E-3</v>
      </c>
      <c r="AF4" s="88">
        <f>0.21/1000</f>
        <v>2.0999999999999998E-4</v>
      </c>
      <c r="AG4" s="88">
        <f>0.27/1000</f>
        <v>2.7E-4</v>
      </c>
      <c r="AH4" s="88">
        <f>0.19/1000</f>
        <v>1.9000000000000001E-4</v>
      </c>
    </row>
    <row r="5" spans="1:34" x14ac:dyDescent="0.25">
      <c r="A5" s="51" t="s">
        <v>82</v>
      </c>
      <c r="B5" s="69">
        <v>135</v>
      </c>
      <c r="C5" s="69">
        <v>10</v>
      </c>
      <c r="D5" s="69">
        <v>190</v>
      </c>
      <c r="E5" s="69">
        <v>16.5</v>
      </c>
      <c r="F5" s="69">
        <v>25.5</v>
      </c>
      <c r="G5" s="69">
        <v>13.7</v>
      </c>
      <c r="H5" s="69">
        <v>120</v>
      </c>
      <c r="I5" s="69">
        <v>306000</v>
      </c>
      <c r="J5" s="70">
        <v>20</v>
      </c>
      <c r="K5" s="71">
        <v>1.34</v>
      </c>
      <c r="L5" s="88">
        <f t="shared" si="0"/>
        <v>3.9999999999999996E-4</v>
      </c>
      <c r="M5" s="337">
        <f>S21</f>
        <v>10.199999999999999</v>
      </c>
      <c r="O5" s="67" t="s">
        <v>106</v>
      </c>
      <c r="P5" s="84">
        <v>4</v>
      </c>
      <c r="Q5" s="86">
        <v>3.8</v>
      </c>
      <c r="R5" s="84">
        <v>3.6</v>
      </c>
      <c r="S5" s="86">
        <v>3.4</v>
      </c>
      <c r="T5" s="84">
        <v>3.2</v>
      </c>
      <c r="U5" s="84">
        <v>3</v>
      </c>
      <c r="V5" s="84">
        <v>2.8</v>
      </c>
      <c r="W5" s="84">
        <v>2.6</v>
      </c>
      <c r="X5" s="84">
        <v>2.4</v>
      </c>
      <c r="Y5" s="84">
        <v>2.2000000000000002</v>
      </c>
      <c r="Z5" s="84">
        <v>2</v>
      </c>
      <c r="AB5" s="67" t="s">
        <v>1</v>
      </c>
      <c r="AC5" s="88">
        <f>3.4/1000</f>
        <v>3.3999999999999998E-3</v>
      </c>
      <c r="AD5" s="88">
        <f>4.8/1000</f>
        <v>4.7999999999999996E-3</v>
      </c>
      <c r="AE5" s="88">
        <f>2.8/1000</f>
        <v>2.8E-3</v>
      </c>
      <c r="AF5" s="88">
        <f>0.24/1000</f>
        <v>2.3999999999999998E-4</v>
      </c>
      <c r="AG5" s="88">
        <f>0.31/1000</f>
        <v>3.1E-4</v>
      </c>
      <c r="AH5" s="88">
        <f>0.22/1000</f>
        <v>2.2000000000000001E-4</v>
      </c>
    </row>
    <row r="6" spans="1:34" x14ac:dyDescent="0.25">
      <c r="A6" s="51" t="s">
        <v>84</v>
      </c>
      <c r="B6" s="69">
        <v>145</v>
      </c>
      <c r="C6" s="69">
        <v>10.5</v>
      </c>
      <c r="D6" s="69">
        <v>210</v>
      </c>
      <c r="E6" s="69">
        <v>17.5</v>
      </c>
      <c r="F6" s="69">
        <v>28</v>
      </c>
      <c r="G6" s="69">
        <v>15.2</v>
      </c>
      <c r="H6" s="69">
        <v>135</v>
      </c>
      <c r="I6" s="69">
        <v>321000</v>
      </c>
      <c r="J6" s="70">
        <v>17</v>
      </c>
      <c r="K6" s="72">
        <v>1.34</v>
      </c>
      <c r="L6" s="88">
        <f t="shared" si="0"/>
        <v>3.9999999999999996E-4</v>
      </c>
      <c r="M6" s="337">
        <f>T21</f>
        <v>9.4</v>
      </c>
      <c r="U6" s="75" t="s">
        <v>420</v>
      </c>
      <c r="AB6" s="67" t="s">
        <v>106</v>
      </c>
      <c r="AC6" s="88">
        <f>4/1000</f>
        <v>4.0000000000000001E-3</v>
      </c>
      <c r="AD6" s="88">
        <f>5.6/1000</f>
        <v>5.5999999999999999E-3</v>
      </c>
      <c r="AE6" s="88">
        <f>3.4/1000</f>
        <v>3.3999999999999998E-3</v>
      </c>
      <c r="AF6" s="88">
        <f>0.28/1000</f>
        <v>2.8000000000000003E-4</v>
      </c>
      <c r="AG6" s="88">
        <f>0.36/1000</f>
        <v>3.5999999999999997E-4</v>
      </c>
      <c r="AH6" s="88">
        <f>0.26/1000</f>
        <v>2.6000000000000003E-4</v>
      </c>
    </row>
    <row r="7" spans="1:34" x14ac:dyDescent="0.25">
      <c r="A7" s="51" t="s">
        <v>86</v>
      </c>
      <c r="B7" s="69">
        <v>160</v>
      </c>
      <c r="C7" s="69">
        <v>11</v>
      </c>
      <c r="D7" s="69">
        <v>225</v>
      </c>
      <c r="E7" s="69">
        <v>18.5</v>
      </c>
      <c r="F7" s="69">
        <v>29.5</v>
      </c>
      <c r="G7" s="69">
        <v>16.7</v>
      </c>
      <c r="H7" s="69">
        <v>150</v>
      </c>
      <c r="I7" s="69">
        <v>332000</v>
      </c>
      <c r="J7" s="70">
        <v>15</v>
      </c>
      <c r="K7" s="71">
        <v>1.31</v>
      </c>
      <c r="L7" s="88">
        <f t="shared" si="0"/>
        <v>3.9999999999999996E-4</v>
      </c>
      <c r="M7" s="95">
        <f>U21</f>
        <v>8.6</v>
      </c>
      <c r="N7" s="68"/>
      <c r="O7" s="75" t="s">
        <v>126</v>
      </c>
      <c r="U7" s="241" t="s">
        <v>423</v>
      </c>
      <c r="V7" s="242" t="s">
        <v>424</v>
      </c>
      <c r="X7" s="241" t="s">
        <v>419</v>
      </c>
      <c r="Y7" s="242" t="s">
        <v>425</v>
      </c>
    </row>
    <row r="8" spans="1:34" x14ac:dyDescent="0.25">
      <c r="A8" s="51" t="s">
        <v>87</v>
      </c>
      <c r="B8" s="69">
        <v>180</v>
      </c>
      <c r="C8" s="69">
        <v>12</v>
      </c>
      <c r="D8" s="69">
        <v>260</v>
      </c>
      <c r="E8" s="69">
        <v>20</v>
      </c>
      <c r="F8" s="69">
        <v>33</v>
      </c>
      <c r="G8" s="69">
        <v>19.600000000000001</v>
      </c>
      <c r="H8" s="69">
        <v>170</v>
      </c>
      <c r="I8" s="69">
        <v>352000</v>
      </c>
      <c r="J8" s="70">
        <v>15</v>
      </c>
      <c r="K8" s="71">
        <v>1.28</v>
      </c>
      <c r="L8" s="88">
        <f t="shared" si="0"/>
        <v>3.9999999999999996E-4</v>
      </c>
      <c r="M8" s="337">
        <f>V21</f>
        <v>7.7</v>
      </c>
      <c r="O8" s="75" t="s">
        <v>120</v>
      </c>
      <c r="R8" s="78" t="s">
        <v>122</v>
      </c>
      <c r="S8" s="80">
        <v>2E-3</v>
      </c>
      <c r="U8" s="75">
        <v>0</v>
      </c>
      <c r="V8" s="243">
        <v>0.22</v>
      </c>
      <c r="X8" s="75">
        <v>0</v>
      </c>
      <c r="Y8" s="245">
        <v>1.1399999999999999</v>
      </c>
    </row>
    <row r="9" spans="1:34" x14ac:dyDescent="0.25">
      <c r="A9" s="51" t="s">
        <v>88</v>
      </c>
      <c r="B9" s="69">
        <v>205</v>
      </c>
      <c r="C9" s="69">
        <v>13</v>
      </c>
      <c r="D9" s="69">
        <v>295</v>
      </c>
      <c r="E9" s="69">
        <v>21.5</v>
      </c>
      <c r="F9" s="69">
        <v>37</v>
      </c>
      <c r="G9" s="69">
        <v>23</v>
      </c>
      <c r="H9" s="69">
        <v>200</v>
      </c>
      <c r="I9" s="69">
        <v>367000</v>
      </c>
      <c r="J9" s="70">
        <v>10</v>
      </c>
      <c r="K9" s="71">
        <v>1.26</v>
      </c>
      <c r="L9" s="88">
        <f t="shared" si="0"/>
        <v>3.9999999999999996E-4</v>
      </c>
      <c r="M9" s="337">
        <f>W21</f>
        <v>6.8</v>
      </c>
      <c r="O9" s="75" t="s">
        <v>121</v>
      </c>
      <c r="R9" s="78" t="s">
        <v>124</v>
      </c>
      <c r="S9" s="80">
        <v>3.5000000000000001E-3</v>
      </c>
      <c r="U9" s="75">
        <v>5</v>
      </c>
      <c r="V9" s="243">
        <v>0.54</v>
      </c>
      <c r="X9" s="240">
        <v>40</v>
      </c>
      <c r="Y9" s="243">
        <v>1.1399999999999999</v>
      </c>
    </row>
    <row r="10" spans="1:34" x14ac:dyDescent="0.25">
      <c r="A10" s="51" t="s">
        <v>89</v>
      </c>
      <c r="B10" s="69">
        <v>225</v>
      </c>
      <c r="C10" s="69">
        <v>13.5</v>
      </c>
      <c r="D10" s="69">
        <v>325</v>
      </c>
      <c r="E10" s="69">
        <v>22.5</v>
      </c>
      <c r="F10" s="69">
        <v>39</v>
      </c>
      <c r="G10" s="69">
        <v>26</v>
      </c>
      <c r="H10" s="69">
        <v>225</v>
      </c>
      <c r="I10" s="69">
        <v>382000</v>
      </c>
      <c r="J10" s="70">
        <v>10</v>
      </c>
      <c r="K10" s="71">
        <v>1.24</v>
      </c>
      <c r="L10" s="88">
        <f>365*10^(-6)</f>
        <v>3.6499999999999998E-4</v>
      </c>
      <c r="M10" s="337">
        <f>X21</f>
        <v>5.6</v>
      </c>
      <c r="O10" s="75" t="s">
        <v>125</v>
      </c>
      <c r="R10" s="78" t="s">
        <v>127</v>
      </c>
      <c r="S10" s="80">
        <v>1E-4</v>
      </c>
      <c r="U10" s="75">
        <v>10</v>
      </c>
      <c r="V10" s="243">
        <v>0.66</v>
      </c>
      <c r="X10" s="240">
        <v>50</v>
      </c>
      <c r="Y10" s="243">
        <v>1.08</v>
      </c>
    </row>
    <row r="11" spans="1:34" x14ac:dyDescent="0.25">
      <c r="A11" s="51" t="s">
        <v>90</v>
      </c>
      <c r="B11" s="69">
        <v>255</v>
      </c>
      <c r="C11" s="69">
        <v>14</v>
      </c>
      <c r="D11" s="69">
        <v>365</v>
      </c>
      <c r="E11" s="69">
        <v>23.5</v>
      </c>
      <c r="F11" s="69">
        <v>42.5</v>
      </c>
      <c r="G11" s="69">
        <v>29.9</v>
      </c>
      <c r="H11" s="69">
        <v>255</v>
      </c>
      <c r="I11" s="69">
        <v>398000</v>
      </c>
      <c r="J11" s="70">
        <v>10</v>
      </c>
      <c r="K11" s="71">
        <v>1.22</v>
      </c>
      <c r="L11" s="88">
        <f>330*10^(-6)</f>
        <v>3.3E-4</v>
      </c>
      <c r="M11" s="337">
        <f>Y21</f>
        <v>5.0999999999999996</v>
      </c>
      <c r="O11" s="75" t="s">
        <v>128</v>
      </c>
      <c r="R11" s="78" t="s">
        <v>129</v>
      </c>
      <c r="S11" s="80">
        <v>1.4999999999999999E-4</v>
      </c>
      <c r="U11" s="75">
        <v>20</v>
      </c>
      <c r="V11" s="243">
        <v>0.92</v>
      </c>
      <c r="X11" s="240">
        <v>60</v>
      </c>
      <c r="Y11" s="243">
        <v>1</v>
      </c>
    </row>
    <row r="12" spans="1:34" x14ac:dyDescent="0.25">
      <c r="A12" s="51" t="s">
        <v>91</v>
      </c>
      <c r="B12" s="69">
        <v>280</v>
      </c>
      <c r="C12" s="69">
        <v>14.5</v>
      </c>
      <c r="D12" s="69">
        <v>405</v>
      </c>
      <c r="E12" s="69">
        <v>24.5</v>
      </c>
      <c r="F12" s="69">
        <v>45.5</v>
      </c>
      <c r="G12" s="69">
        <v>32.799999999999997</v>
      </c>
      <c r="H12" s="69">
        <v>280</v>
      </c>
      <c r="I12" s="69">
        <v>403000</v>
      </c>
      <c r="J12" s="70">
        <v>10</v>
      </c>
      <c r="K12" s="71">
        <v>1.21</v>
      </c>
      <c r="L12" s="88">
        <f>315*10^(-6)</f>
        <v>3.1499999999999996E-4</v>
      </c>
      <c r="M12" s="337">
        <f>Z21</f>
        <v>4.2</v>
      </c>
      <c r="O12" s="75" t="s">
        <v>130</v>
      </c>
      <c r="U12" s="75">
        <v>40</v>
      </c>
      <c r="V12" s="243">
        <v>1.1000000000000001</v>
      </c>
      <c r="X12" s="240">
        <v>70</v>
      </c>
      <c r="Y12" s="243">
        <v>0.91</v>
      </c>
    </row>
    <row r="13" spans="1:34" x14ac:dyDescent="0.25">
      <c r="A13" s="51" t="s">
        <v>92</v>
      </c>
      <c r="B13" s="69">
        <v>305</v>
      </c>
      <c r="C13" s="69">
        <v>15.5</v>
      </c>
      <c r="D13" s="69">
        <v>440</v>
      </c>
      <c r="E13" s="69">
        <v>25.5</v>
      </c>
      <c r="F13" s="69">
        <v>48.5</v>
      </c>
      <c r="G13" s="69">
        <v>36.200000000000003</v>
      </c>
      <c r="H13" s="69">
        <v>305</v>
      </c>
      <c r="I13" s="69">
        <v>408000</v>
      </c>
      <c r="J13" s="70">
        <v>10</v>
      </c>
      <c r="K13" s="71">
        <v>1.2</v>
      </c>
      <c r="L13" s="88">
        <f>300*10^(-6)</f>
        <v>2.9999999999999997E-4</v>
      </c>
      <c r="M13" s="337">
        <f>AA21</f>
        <v>4</v>
      </c>
      <c r="O13" s="75" t="s">
        <v>131</v>
      </c>
      <c r="R13" s="78" t="s">
        <v>132</v>
      </c>
      <c r="S13" s="80">
        <v>2.5000000000000001E-2</v>
      </c>
      <c r="U13" s="75">
        <v>60</v>
      </c>
      <c r="V13" s="243">
        <v>1.18</v>
      </c>
      <c r="X13" s="240">
        <v>80</v>
      </c>
      <c r="Y13" s="243">
        <v>0.79</v>
      </c>
    </row>
    <row r="14" spans="1:34" x14ac:dyDescent="0.25">
      <c r="O14" s="75" t="s">
        <v>133</v>
      </c>
      <c r="R14" s="78" t="s">
        <v>134</v>
      </c>
      <c r="S14" s="80">
        <v>1.4999999999999999E-2</v>
      </c>
      <c r="U14" s="240">
        <v>80</v>
      </c>
      <c r="V14" s="243">
        <v>1.22</v>
      </c>
      <c r="X14" s="240">
        <v>90</v>
      </c>
      <c r="Y14" s="243">
        <v>0.63</v>
      </c>
    </row>
    <row r="15" spans="1:34" x14ac:dyDescent="0.25">
      <c r="A15" s="53" t="s">
        <v>93</v>
      </c>
      <c r="B15" s="68"/>
      <c r="C15" s="68"/>
      <c r="D15" s="68"/>
      <c r="E15" s="68"/>
      <c r="F15" s="68"/>
      <c r="G15" s="68"/>
      <c r="I15" t="s">
        <v>136</v>
      </c>
      <c r="J15"/>
      <c r="K15"/>
      <c r="L15"/>
      <c r="M15"/>
      <c r="N15"/>
      <c r="U15" s="75">
        <v>10000</v>
      </c>
      <c r="V15" s="245">
        <v>1.22</v>
      </c>
      <c r="X15" s="75">
        <v>100</v>
      </c>
      <c r="Y15" s="243">
        <v>0</v>
      </c>
    </row>
    <row r="16" spans="1:34" x14ac:dyDescent="0.25">
      <c r="A16" s="68"/>
      <c r="B16" s="68"/>
      <c r="C16" s="352" t="s">
        <v>94</v>
      </c>
      <c r="D16" s="352"/>
      <c r="E16" s="352" t="s">
        <v>95</v>
      </c>
      <c r="F16" s="352"/>
      <c r="G16" s="68"/>
      <c r="I16" s="50" t="s">
        <v>137</v>
      </c>
      <c r="J16" s="50" t="s">
        <v>138</v>
      </c>
      <c r="K16" s="50" t="s">
        <v>139</v>
      </c>
      <c r="L16" s="50" t="s">
        <v>140</v>
      </c>
      <c r="M16" s="50" t="s">
        <v>141</v>
      </c>
      <c r="N16" s="50" t="s">
        <v>142</v>
      </c>
      <c r="X16" s="240">
        <v>1000</v>
      </c>
      <c r="Y16" s="245">
        <v>0</v>
      </c>
    </row>
    <row r="17" spans="1:27" x14ac:dyDescent="0.25">
      <c r="A17" s="68"/>
      <c r="B17" s="68"/>
      <c r="C17" s="73" t="s">
        <v>96</v>
      </c>
      <c r="D17" s="73" t="s">
        <v>97</v>
      </c>
      <c r="E17" s="73" t="s">
        <v>96</v>
      </c>
      <c r="F17" s="73" t="s">
        <v>97</v>
      </c>
      <c r="G17" s="68"/>
      <c r="I17" s="82">
        <v>1</v>
      </c>
      <c r="J17" s="82">
        <v>1</v>
      </c>
      <c r="K17" s="82">
        <v>1</v>
      </c>
      <c r="L17" s="83">
        <v>1</v>
      </c>
      <c r="M17" s="83">
        <v>1</v>
      </c>
      <c r="N17" s="83">
        <v>1</v>
      </c>
    </row>
    <row r="18" spans="1:27" ht="17.25" x14ac:dyDescent="0.25">
      <c r="A18" s="50" t="s">
        <v>77</v>
      </c>
      <c r="B18" s="50" t="s">
        <v>98</v>
      </c>
      <c r="C18" s="50" t="s">
        <v>99</v>
      </c>
      <c r="D18" s="50" t="s">
        <v>99</v>
      </c>
      <c r="E18" s="50" t="s">
        <v>99</v>
      </c>
      <c r="F18" s="50" t="s">
        <v>99</v>
      </c>
      <c r="G18" s="50" t="s">
        <v>430</v>
      </c>
      <c r="I18" s="82">
        <v>0.85</v>
      </c>
      <c r="J18" s="82">
        <v>0.9</v>
      </c>
      <c r="K18" s="82">
        <v>0.9</v>
      </c>
      <c r="L18" s="83">
        <v>1.1000000000000001</v>
      </c>
      <c r="M18" s="83">
        <v>0.9</v>
      </c>
      <c r="N18" s="83">
        <v>0.9</v>
      </c>
      <c r="Q18" s="75" t="s">
        <v>534</v>
      </c>
    </row>
    <row r="19" spans="1:27" x14ac:dyDescent="0.25">
      <c r="A19" s="54" t="s">
        <v>79</v>
      </c>
      <c r="B19" s="74">
        <v>2100000</v>
      </c>
      <c r="C19" s="69">
        <v>2150</v>
      </c>
      <c r="D19" s="69">
        <f>C19</f>
        <v>2150</v>
      </c>
      <c r="E19" s="69">
        <v>2050</v>
      </c>
      <c r="F19" s="69">
        <f>E19</f>
        <v>2050</v>
      </c>
      <c r="G19" s="246">
        <v>2400</v>
      </c>
      <c r="I19" s="1"/>
      <c r="J19" s="1"/>
      <c r="K19" s="82">
        <v>0.8</v>
      </c>
      <c r="L19" s="1"/>
      <c r="M19" s="1"/>
      <c r="N19" s="83">
        <v>0.85</v>
      </c>
      <c r="P19" s="326" t="s">
        <v>536</v>
      </c>
      <c r="Q19" s="54" t="s">
        <v>78</v>
      </c>
      <c r="R19" s="54" t="s">
        <v>80</v>
      </c>
      <c r="S19" s="54" t="s">
        <v>82</v>
      </c>
      <c r="T19" s="54" t="s">
        <v>84</v>
      </c>
      <c r="U19" s="54" t="s">
        <v>86</v>
      </c>
      <c r="V19" s="54" t="s">
        <v>87</v>
      </c>
      <c r="W19" s="54" t="s">
        <v>88</v>
      </c>
      <c r="X19" s="54" t="s">
        <v>89</v>
      </c>
      <c r="Y19" s="54" t="s">
        <v>90</v>
      </c>
      <c r="Z19" s="54" t="s">
        <v>91</v>
      </c>
      <c r="AA19" s="54" t="s">
        <v>92</v>
      </c>
    </row>
    <row r="20" spans="1:27" x14ac:dyDescent="0.25">
      <c r="A20" s="54" t="s">
        <v>81</v>
      </c>
      <c r="B20" s="74">
        <v>2100000</v>
      </c>
      <c r="C20" s="69">
        <v>2700</v>
      </c>
      <c r="D20" s="69">
        <f>C20</f>
        <v>2700</v>
      </c>
      <c r="E20" s="69">
        <v>2550</v>
      </c>
      <c r="F20" s="69">
        <f>E20</f>
        <v>2550</v>
      </c>
      <c r="G20" s="246">
        <v>3000</v>
      </c>
      <c r="I20"/>
      <c r="J20"/>
      <c r="K20"/>
      <c r="L20"/>
      <c r="M20"/>
      <c r="N20" s="83">
        <v>0.8</v>
      </c>
      <c r="P20" s="240" t="s">
        <v>535</v>
      </c>
      <c r="Q20" s="330">
        <v>115</v>
      </c>
      <c r="R20" s="330">
        <v>107</v>
      </c>
      <c r="S20" s="330">
        <v>100</v>
      </c>
      <c r="T20" s="330">
        <v>92</v>
      </c>
      <c r="U20" s="330">
        <v>84</v>
      </c>
      <c r="V20" s="330">
        <v>75</v>
      </c>
      <c r="W20" s="330">
        <v>67</v>
      </c>
      <c r="X20" s="330">
        <v>55</v>
      </c>
      <c r="Y20" s="330">
        <v>50</v>
      </c>
      <c r="Z20" s="330">
        <v>41</v>
      </c>
      <c r="AA20" s="330">
        <v>39</v>
      </c>
    </row>
    <row r="21" spans="1:27" x14ac:dyDescent="0.25">
      <c r="A21" s="54" t="s">
        <v>83</v>
      </c>
      <c r="B21" s="74">
        <v>2100000</v>
      </c>
      <c r="C21" s="69">
        <v>2700</v>
      </c>
      <c r="D21" s="69">
        <f>C21</f>
        <v>2700</v>
      </c>
      <c r="E21" s="69">
        <v>2550</v>
      </c>
      <c r="F21" s="69">
        <f>E21</f>
        <v>2550</v>
      </c>
      <c r="G21" s="246">
        <v>4000</v>
      </c>
      <c r="K21"/>
      <c r="L21"/>
      <c r="M21"/>
      <c r="N21" s="83">
        <v>0.75</v>
      </c>
      <c r="P21" s="240" t="s">
        <v>537</v>
      </c>
      <c r="Q21" s="331">
        <v>11.3</v>
      </c>
      <c r="R21" s="331">
        <v>10.9</v>
      </c>
      <c r="S21" s="331">
        <v>10.199999999999999</v>
      </c>
      <c r="T21" s="331">
        <v>9.4</v>
      </c>
      <c r="U21" s="331">
        <v>8.6</v>
      </c>
      <c r="V21" s="331">
        <v>7.7</v>
      </c>
      <c r="W21" s="331">
        <v>6.8</v>
      </c>
      <c r="X21" s="331">
        <v>5.6</v>
      </c>
      <c r="Y21" s="331">
        <v>5.0999999999999996</v>
      </c>
      <c r="Z21" s="331">
        <v>4.2</v>
      </c>
      <c r="AA21" s="331">
        <v>4</v>
      </c>
    </row>
    <row r="22" spans="1:27" x14ac:dyDescent="0.25">
      <c r="A22" s="54" t="s">
        <v>85</v>
      </c>
      <c r="B22" s="74">
        <v>2000000</v>
      </c>
      <c r="C22" s="69">
        <v>3450</v>
      </c>
      <c r="D22" s="70">
        <v>3550</v>
      </c>
      <c r="E22" s="69">
        <v>3250</v>
      </c>
      <c r="F22" s="70">
        <v>3350</v>
      </c>
      <c r="G22" s="246">
        <v>4000</v>
      </c>
      <c r="K22"/>
      <c r="L22"/>
      <c r="M22"/>
      <c r="N22" s="83">
        <v>0.7</v>
      </c>
    </row>
    <row r="23" spans="1:27" x14ac:dyDescent="0.25">
      <c r="Q23" s="75" t="s">
        <v>539</v>
      </c>
    </row>
    <row r="24" spans="1:27" x14ac:dyDescent="0.25">
      <c r="A24" s="53" t="s">
        <v>512</v>
      </c>
      <c r="P24" s="75" t="s">
        <v>540</v>
      </c>
    </row>
    <row r="25" spans="1:27" x14ac:dyDescent="0.25">
      <c r="D25" s="321" t="s">
        <v>94</v>
      </c>
      <c r="E25" s="321" t="s">
        <v>95</v>
      </c>
      <c r="P25" s="328" t="s">
        <v>551</v>
      </c>
      <c r="Q25" s="327">
        <v>0.5</v>
      </c>
      <c r="R25" s="327">
        <v>0.6</v>
      </c>
      <c r="S25" s="327">
        <v>0.7</v>
      </c>
      <c r="T25" s="327">
        <v>0.8</v>
      </c>
      <c r="U25" s="327">
        <v>0.9</v>
      </c>
      <c r="V25" s="327">
        <v>1</v>
      </c>
    </row>
    <row r="26" spans="1:27" ht="17.25" x14ac:dyDescent="0.25">
      <c r="A26" s="50" t="s">
        <v>77</v>
      </c>
      <c r="B26" s="50" t="s">
        <v>516</v>
      </c>
      <c r="C26" s="50" t="s">
        <v>518</v>
      </c>
      <c r="D26" s="50" t="s">
        <v>519</v>
      </c>
      <c r="E26" s="50" t="s">
        <v>519</v>
      </c>
      <c r="F26" s="50" t="s">
        <v>430</v>
      </c>
      <c r="G26" s="68"/>
      <c r="H26" s="50" t="s">
        <v>77</v>
      </c>
      <c r="I26" s="50" t="s">
        <v>516</v>
      </c>
      <c r="K26" s="50" t="s">
        <v>531</v>
      </c>
      <c r="P26" s="328" t="s">
        <v>538</v>
      </c>
      <c r="Q26" s="329">
        <v>1.7</v>
      </c>
      <c r="R26" s="329">
        <v>1.6</v>
      </c>
      <c r="S26" s="329">
        <v>1.4</v>
      </c>
      <c r="T26" s="329">
        <v>1.25</v>
      </c>
      <c r="U26" s="329">
        <v>1.1499999999999999</v>
      </c>
      <c r="V26" s="329">
        <v>1</v>
      </c>
    </row>
    <row r="27" spans="1:27" x14ac:dyDescent="0.25">
      <c r="A27" s="54" t="s">
        <v>522</v>
      </c>
      <c r="B27" s="319" t="s">
        <v>517</v>
      </c>
      <c r="C27" s="74">
        <f t="shared" ref="C27:C33" si="1">1.9*10^6</f>
        <v>1900000</v>
      </c>
      <c r="D27" s="69">
        <v>4750</v>
      </c>
      <c r="E27" s="69">
        <v>4500</v>
      </c>
      <c r="F27" s="69">
        <v>6000</v>
      </c>
      <c r="G27" s="52">
        <v>1</v>
      </c>
      <c r="H27" s="54" t="s">
        <v>522</v>
      </c>
      <c r="I27" s="319" t="s">
        <v>517</v>
      </c>
      <c r="K27" s="322">
        <v>0.9</v>
      </c>
      <c r="L27" s="68"/>
      <c r="M27" s="79"/>
      <c r="P27" s="75" t="s">
        <v>541</v>
      </c>
    </row>
    <row r="28" spans="1:27" x14ac:dyDescent="0.25">
      <c r="A28" s="54" t="s">
        <v>523</v>
      </c>
      <c r="B28" s="319" t="s">
        <v>517</v>
      </c>
      <c r="C28" s="74">
        <f t="shared" si="1"/>
        <v>1900000</v>
      </c>
      <c r="D28" s="69">
        <v>6100</v>
      </c>
      <c r="E28" s="69">
        <v>5750</v>
      </c>
      <c r="F28" s="69">
        <v>8000</v>
      </c>
      <c r="G28" s="52">
        <v>2</v>
      </c>
      <c r="H28" s="54" t="s">
        <v>523</v>
      </c>
      <c r="I28" s="319" t="s">
        <v>520</v>
      </c>
      <c r="K28" s="322">
        <v>1</v>
      </c>
      <c r="L28" s="68"/>
      <c r="M28" s="79"/>
      <c r="P28" s="328" t="s">
        <v>545</v>
      </c>
      <c r="Q28" s="332">
        <v>0</v>
      </c>
      <c r="R28" s="332">
        <v>28</v>
      </c>
      <c r="S28" s="332">
        <v>60</v>
      </c>
      <c r="T28" s="332">
        <v>90</v>
      </c>
      <c r="U28" s="332">
        <v>180</v>
      </c>
      <c r="V28" s="332">
        <v>360</v>
      </c>
      <c r="W28" s="332">
        <f>360*20</f>
        <v>7200</v>
      </c>
    </row>
    <row r="29" spans="1:27" x14ac:dyDescent="0.25">
      <c r="A29" s="54" t="s">
        <v>513</v>
      </c>
      <c r="B29" s="319" t="s">
        <v>520</v>
      </c>
      <c r="C29" s="74">
        <f t="shared" si="1"/>
        <v>1900000</v>
      </c>
      <c r="D29" s="69">
        <v>4750</v>
      </c>
      <c r="E29" s="69">
        <v>0</v>
      </c>
      <c r="F29" s="69">
        <v>6000</v>
      </c>
      <c r="G29" s="52">
        <v>3</v>
      </c>
      <c r="H29" s="54" t="s">
        <v>513</v>
      </c>
      <c r="I29" s="319" t="s">
        <v>521</v>
      </c>
      <c r="K29" s="322">
        <v>1.1000000000000001</v>
      </c>
      <c r="L29" s="68"/>
      <c r="M29" s="79"/>
      <c r="P29" s="328" t="s">
        <v>542</v>
      </c>
      <c r="Q29" s="334">
        <v>1</v>
      </c>
      <c r="R29" s="331">
        <v>1</v>
      </c>
      <c r="S29" s="331">
        <v>0.8</v>
      </c>
      <c r="T29" s="331">
        <v>0.7</v>
      </c>
      <c r="U29" s="331">
        <v>0.6</v>
      </c>
      <c r="V29" s="331">
        <v>0.5</v>
      </c>
      <c r="W29" s="334">
        <v>0.5</v>
      </c>
    </row>
    <row r="30" spans="1:27" x14ac:dyDescent="0.25">
      <c r="A30" s="54" t="s">
        <v>514</v>
      </c>
      <c r="B30" s="319" t="s">
        <v>521</v>
      </c>
      <c r="C30" s="74">
        <f t="shared" si="1"/>
        <v>1900000</v>
      </c>
      <c r="D30" s="69">
        <v>6600</v>
      </c>
      <c r="E30" s="69">
        <v>0</v>
      </c>
      <c r="F30" s="69">
        <v>8000</v>
      </c>
      <c r="G30" s="52">
        <v>4</v>
      </c>
      <c r="H30" s="54" t="s">
        <v>514</v>
      </c>
      <c r="I30" s="319" t="s">
        <v>524</v>
      </c>
      <c r="L30" s="68"/>
      <c r="M30" s="79"/>
      <c r="P30" s="75" t="s">
        <v>543</v>
      </c>
    </row>
    <row r="31" spans="1:27" x14ac:dyDescent="0.25">
      <c r="A31" s="54" t="s">
        <v>514</v>
      </c>
      <c r="B31" s="319" t="s">
        <v>524</v>
      </c>
      <c r="C31" s="74">
        <f t="shared" si="1"/>
        <v>1900000</v>
      </c>
      <c r="D31" s="69">
        <v>6100</v>
      </c>
      <c r="E31" s="69">
        <v>0</v>
      </c>
      <c r="F31" s="69">
        <v>8000</v>
      </c>
      <c r="G31" s="52">
        <v>5</v>
      </c>
      <c r="H31" s="54" t="s">
        <v>515</v>
      </c>
      <c r="I31" s="319" t="s">
        <v>525</v>
      </c>
      <c r="P31" s="328" t="s">
        <v>546</v>
      </c>
      <c r="Q31" s="332">
        <v>0</v>
      </c>
      <c r="R31" s="332">
        <v>5</v>
      </c>
      <c r="S31" s="332">
        <v>10</v>
      </c>
      <c r="T31" s="332">
        <v>20</v>
      </c>
      <c r="U31" s="332">
        <v>40</v>
      </c>
      <c r="V31" s="332">
        <v>60</v>
      </c>
      <c r="W31" s="332">
        <v>80</v>
      </c>
      <c r="X31" s="332">
        <v>100000</v>
      </c>
    </row>
    <row r="32" spans="1:27" x14ac:dyDescent="0.25">
      <c r="A32" s="54" t="s">
        <v>515</v>
      </c>
      <c r="B32" s="319" t="s">
        <v>521</v>
      </c>
      <c r="C32" s="74">
        <f t="shared" si="1"/>
        <v>1900000</v>
      </c>
      <c r="D32" s="69">
        <v>7900</v>
      </c>
      <c r="E32" s="69">
        <v>0</v>
      </c>
      <c r="F32" s="69">
        <v>10000</v>
      </c>
      <c r="G32" s="52">
        <v>6</v>
      </c>
      <c r="H32" s="54" t="s">
        <v>526</v>
      </c>
      <c r="I32" s="320">
        <v>3</v>
      </c>
      <c r="P32" s="328" t="s">
        <v>544</v>
      </c>
      <c r="Q32" s="329">
        <v>0.51</v>
      </c>
      <c r="R32" s="329">
        <v>0.65</v>
      </c>
      <c r="S32" s="329">
        <v>0.76</v>
      </c>
      <c r="T32" s="329">
        <v>0.93</v>
      </c>
      <c r="U32" s="329">
        <v>1.1100000000000001</v>
      </c>
      <c r="V32" s="329">
        <v>1.23</v>
      </c>
      <c r="W32" s="329">
        <v>1.3</v>
      </c>
      <c r="X32" s="333">
        <v>1.3</v>
      </c>
    </row>
    <row r="33" spans="1:25" x14ac:dyDescent="0.25">
      <c r="A33" s="54" t="s">
        <v>515</v>
      </c>
      <c r="B33" s="319" t="s">
        <v>525</v>
      </c>
      <c r="C33" s="74">
        <f t="shared" si="1"/>
        <v>1900000</v>
      </c>
      <c r="D33" s="69">
        <v>7600</v>
      </c>
      <c r="E33" s="69">
        <v>0</v>
      </c>
      <c r="F33" s="69">
        <v>10000</v>
      </c>
      <c r="G33" s="52">
        <v>7</v>
      </c>
      <c r="H33" s="54" t="s">
        <v>527</v>
      </c>
      <c r="I33" s="320">
        <v>4</v>
      </c>
      <c r="P33" s="75" t="s">
        <v>547</v>
      </c>
    </row>
    <row r="34" spans="1:25" x14ac:dyDescent="0.25">
      <c r="A34" s="54" t="s">
        <v>526</v>
      </c>
      <c r="B34" s="320">
        <v>3</v>
      </c>
      <c r="C34" s="74">
        <f>2*10^6</f>
        <v>2000000</v>
      </c>
      <c r="D34" s="69">
        <v>12050</v>
      </c>
      <c r="E34" s="69">
        <v>11400</v>
      </c>
      <c r="F34" s="69">
        <v>15200</v>
      </c>
      <c r="G34" s="52">
        <v>8</v>
      </c>
      <c r="H34" s="54" t="s">
        <v>528</v>
      </c>
      <c r="I34" s="320">
        <v>5</v>
      </c>
      <c r="P34" s="328" t="s">
        <v>548</v>
      </c>
      <c r="Q34" s="332">
        <v>0</v>
      </c>
      <c r="R34" s="332">
        <v>40</v>
      </c>
      <c r="S34" s="332">
        <v>50</v>
      </c>
      <c r="T34" s="332">
        <v>60</v>
      </c>
      <c r="U34" s="332">
        <v>70</v>
      </c>
      <c r="V34" s="332">
        <v>80</v>
      </c>
      <c r="W34" s="332">
        <v>90</v>
      </c>
      <c r="X34" s="332">
        <v>100</v>
      </c>
      <c r="Y34" s="332">
        <v>1000</v>
      </c>
    </row>
    <row r="35" spans="1:25" x14ac:dyDescent="0.25">
      <c r="A35" s="54" t="s">
        <v>526</v>
      </c>
      <c r="B35" s="320">
        <v>4</v>
      </c>
      <c r="C35" s="74">
        <f t="shared" ref="C35:C45" si="2">2*10^6</f>
        <v>2000000</v>
      </c>
      <c r="D35" s="69">
        <v>11400</v>
      </c>
      <c r="E35" s="69">
        <v>10800</v>
      </c>
      <c r="F35" s="69">
        <v>14400</v>
      </c>
      <c r="I35" s="320">
        <v>6</v>
      </c>
      <c r="P35" s="328" t="s">
        <v>549</v>
      </c>
      <c r="Q35" s="333">
        <v>1.27</v>
      </c>
      <c r="R35" s="329">
        <v>1.27</v>
      </c>
      <c r="S35" s="329">
        <v>1.1299999999999999</v>
      </c>
      <c r="T35" s="329">
        <v>1</v>
      </c>
      <c r="U35" s="329">
        <v>0.87</v>
      </c>
      <c r="V35" s="329">
        <v>0.73</v>
      </c>
      <c r="W35" s="329">
        <v>0.6</v>
      </c>
      <c r="X35" s="329">
        <v>0.47</v>
      </c>
      <c r="Y35" s="333">
        <v>0.47</v>
      </c>
    </row>
    <row r="36" spans="1:25" x14ac:dyDescent="0.25">
      <c r="A36" s="54" t="s">
        <v>526</v>
      </c>
      <c r="B36" s="320">
        <v>5</v>
      </c>
      <c r="C36" s="74">
        <f t="shared" si="2"/>
        <v>2000000</v>
      </c>
      <c r="D36" s="69">
        <v>10750</v>
      </c>
      <c r="E36" s="69">
        <v>10200</v>
      </c>
      <c r="F36" s="69">
        <v>13600</v>
      </c>
      <c r="I36" s="320">
        <v>7</v>
      </c>
    </row>
    <row r="37" spans="1:25" x14ac:dyDescent="0.25">
      <c r="A37" s="54" t="s">
        <v>526</v>
      </c>
      <c r="B37" s="320">
        <v>6</v>
      </c>
      <c r="C37" s="74">
        <f t="shared" si="2"/>
        <v>2000000</v>
      </c>
      <c r="D37" s="69">
        <v>10150</v>
      </c>
      <c r="E37" s="69">
        <v>9600</v>
      </c>
      <c r="F37" s="69">
        <v>12800</v>
      </c>
      <c r="I37" s="320">
        <v>8</v>
      </c>
    </row>
    <row r="38" spans="1:25" x14ac:dyDescent="0.25">
      <c r="A38" s="54" t="s">
        <v>526</v>
      </c>
      <c r="B38" s="320">
        <v>7</v>
      </c>
      <c r="C38" s="74">
        <f t="shared" si="2"/>
        <v>2000000</v>
      </c>
      <c r="D38" s="69">
        <v>9500</v>
      </c>
      <c r="E38" s="69">
        <v>9000</v>
      </c>
      <c r="F38" s="69">
        <v>12000</v>
      </c>
      <c r="I38" s="320">
        <v>9</v>
      </c>
    </row>
    <row r="39" spans="1:25" x14ac:dyDescent="0.25">
      <c r="A39" s="54" t="s">
        <v>526</v>
      </c>
      <c r="B39" s="320">
        <v>8</v>
      </c>
      <c r="C39" s="74">
        <f t="shared" si="2"/>
        <v>2000000</v>
      </c>
      <c r="D39" s="69">
        <v>8850</v>
      </c>
      <c r="E39" s="69">
        <v>8400</v>
      </c>
      <c r="F39" s="69">
        <v>11200</v>
      </c>
      <c r="I39" s="320">
        <v>12</v>
      </c>
    </row>
    <row r="40" spans="1:25" x14ac:dyDescent="0.25">
      <c r="A40" s="54" t="s">
        <v>527</v>
      </c>
      <c r="B40" s="320">
        <v>3</v>
      </c>
      <c r="C40" s="74">
        <f t="shared" si="2"/>
        <v>2000000</v>
      </c>
      <c r="D40" s="69">
        <v>11800</v>
      </c>
      <c r="E40" s="69">
        <v>11200</v>
      </c>
      <c r="F40" s="69">
        <v>14900</v>
      </c>
      <c r="I40" s="320">
        <v>15</v>
      </c>
    </row>
    <row r="41" spans="1:25" x14ac:dyDescent="0.25">
      <c r="A41" s="54" t="s">
        <v>527</v>
      </c>
      <c r="B41" s="320">
        <v>4</v>
      </c>
      <c r="C41" s="74">
        <f t="shared" si="2"/>
        <v>2000000</v>
      </c>
      <c r="D41" s="69">
        <v>11100</v>
      </c>
      <c r="E41" s="69">
        <v>10500</v>
      </c>
      <c r="F41" s="69">
        <v>14000</v>
      </c>
    </row>
    <row r="42" spans="1:25" x14ac:dyDescent="0.25">
      <c r="A42" s="54" t="s">
        <v>527</v>
      </c>
      <c r="B42" s="320">
        <v>5</v>
      </c>
      <c r="C42" s="74">
        <f t="shared" si="2"/>
        <v>2000000</v>
      </c>
      <c r="D42" s="69">
        <v>10150</v>
      </c>
      <c r="E42" s="69">
        <v>9600</v>
      </c>
      <c r="F42" s="69">
        <v>12800</v>
      </c>
    </row>
    <row r="43" spans="1:25" x14ac:dyDescent="0.25">
      <c r="A43" s="54" t="s">
        <v>527</v>
      </c>
      <c r="B43" s="320">
        <v>6</v>
      </c>
      <c r="C43" s="74">
        <f t="shared" si="2"/>
        <v>2000000</v>
      </c>
      <c r="D43" s="69">
        <v>9500</v>
      </c>
      <c r="E43" s="69">
        <v>9000</v>
      </c>
      <c r="F43" s="69">
        <v>12000</v>
      </c>
    </row>
    <row r="44" spans="1:25" x14ac:dyDescent="0.25">
      <c r="A44" s="54" t="s">
        <v>527</v>
      </c>
      <c r="B44" s="320">
        <v>7</v>
      </c>
      <c r="C44" s="74">
        <f t="shared" si="2"/>
        <v>2000000</v>
      </c>
      <c r="D44" s="69">
        <v>8850</v>
      </c>
      <c r="E44" s="69">
        <v>8400</v>
      </c>
      <c r="F44" s="69">
        <v>11200</v>
      </c>
    </row>
    <row r="45" spans="1:25" x14ac:dyDescent="0.25">
      <c r="A45" s="54" t="s">
        <v>527</v>
      </c>
      <c r="B45" s="320">
        <v>8</v>
      </c>
      <c r="C45" s="74">
        <f t="shared" si="2"/>
        <v>2000000</v>
      </c>
      <c r="D45" s="69">
        <v>8250</v>
      </c>
      <c r="E45" s="69">
        <v>7800</v>
      </c>
      <c r="F45" s="69">
        <v>10400</v>
      </c>
    </row>
    <row r="46" spans="1:25" x14ac:dyDescent="0.25">
      <c r="A46" s="54" t="s">
        <v>528</v>
      </c>
      <c r="B46" s="320">
        <v>9</v>
      </c>
      <c r="C46" s="74">
        <f>1.8*10^6</f>
        <v>1800000</v>
      </c>
      <c r="D46" s="69">
        <v>11100</v>
      </c>
      <c r="E46" s="69">
        <v>10500</v>
      </c>
      <c r="F46" s="69">
        <v>14000</v>
      </c>
    </row>
    <row r="47" spans="1:25" x14ac:dyDescent="0.25">
      <c r="A47" s="54" t="s">
        <v>528</v>
      </c>
      <c r="B47" s="320">
        <v>12</v>
      </c>
      <c r="C47" s="74">
        <f t="shared" ref="C47:C48" si="3">1.8*10^6</f>
        <v>1800000</v>
      </c>
      <c r="D47" s="69">
        <v>10750</v>
      </c>
      <c r="E47" s="69">
        <v>10200</v>
      </c>
      <c r="F47" s="69">
        <v>13600</v>
      </c>
    </row>
    <row r="48" spans="1:25" x14ac:dyDescent="0.25">
      <c r="A48" s="54" t="s">
        <v>528</v>
      </c>
      <c r="B48" s="320">
        <v>15</v>
      </c>
      <c r="C48" s="74">
        <f t="shared" si="3"/>
        <v>1800000</v>
      </c>
      <c r="D48" s="69">
        <v>10450</v>
      </c>
      <c r="E48" s="69">
        <v>9900</v>
      </c>
      <c r="F48" s="69">
        <v>13200</v>
      </c>
    </row>
    <row r="60" spans="1:10" x14ac:dyDescent="0.25">
      <c r="A60" s="66" t="s">
        <v>5</v>
      </c>
      <c r="B60" s="66">
        <v>435</v>
      </c>
      <c r="C60" s="66">
        <v>500</v>
      </c>
      <c r="D60" s="66">
        <v>435</v>
      </c>
      <c r="E60" s="66">
        <v>500</v>
      </c>
      <c r="F60" s="66">
        <v>400</v>
      </c>
      <c r="G60" s="66">
        <v>500</v>
      </c>
      <c r="H60" s="66">
        <v>2.5000000000000001E-2</v>
      </c>
      <c r="I60" s="76">
        <v>0</v>
      </c>
      <c r="J60" s="77">
        <v>200000</v>
      </c>
    </row>
    <row r="61" spans="1:10" x14ac:dyDescent="0.25">
      <c r="A61" s="66" t="s">
        <v>44</v>
      </c>
      <c r="B61" s="66">
        <v>520</v>
      </c>
      <c r="C61" s="66">
        <v>600</v>
      </c>
      <c r="D61" s="66">
        <v>470</v>
      </c>
      <c r="E61" s="66">
        <v>500</v>
      </c>
      <c r="F61" s="66">
        <v>400</v>
      </c>
      <c r="G61" s="66">
        <v>500</v>
      </c>
      <c r="H61" s="66">
        <v>1.4999999999999999E-2</v>
      </c>
      <c r="I61" s="76">
        <v>2E-3</v>
      </c>
      <c r="J61" s="77">
        <v>200000</v>
      </c>
    </row>
    <row r="62" spans="1:10" x14ac:dyDescent="0.25">
      <c r="A62" s="66" t="s">
        <v>45</v>
      </c>
      <c r="B62" s="66">
        <v>695</v>
      </c>
      <c r="C62" s="66">
        <v>800</v>
      </c>
      <c r="D62" s="66">
        <v>500</v>
      </c>
      <c r="E62" s="66">
        <v>500</v>
      </c>
      <c r="F62" s="66">
        <v>400</v>
      </c>
      <c r="G62" s="66">
        <v>500</v>
      </c>
      <c r="H62" s="66">
        <v>1.4999999999999999E-2</v>
      </c>
      <c r="I62" s="76">
        <v>2E-3</v>
      </c>
      <c r="J62" s="77">
        <v>200000</v>
      </c>
    </row>
    <row r="63" spans="1:10" x14ac:dyDescent="0.25">
      <c r="A63" s="66" t="s">
        <v>46</v>
      </c>
      <c r="B63" s="66">
        <v>870</v>
      </c>
      <c r="C63" s="66">
        <v>1000</v>
      </c>
      <c r="D63" s="66">
        <v>415</v>
      </c>
      <c r="E63" s="66">
        <v>500</v>
      </c>
      <c r="F63" s="66">
        <v>400</v>
      </c>
      <c r="G63" s="66">
        <v>500</v>
      </c>
      <c r="H63" s="66">
        <v>1.4999999999999999E-2</v>
      </c>
      <c r="I63" s="76">
        <v>2E-3</v>
      </c>
      <c r="J63" s="77">
        <v>200000</v>
      </c>
    </row>
    <row r="64" spans="1:10" x14ac:dyDescent="0.25">
      <c r="A64" s="66" t="s">
        <v>6</v>
      </c>
      <c r="B64" s="66">
        <v>435</v>
      </c>
      <c r="C64" s="66">
        <v>500</v>
      </c>
      <c r="D64" s="66">
        <v>415</v>
      </c>
      <c r="E64" s="66">
        <v>500</v>
      </c>
      <c r="F64" s="66">
        <v>380</v>
      </c>
      <c r="G64" s="66">
        <v>500</v>
      </c>
      <c r="H64" s="66">
        <v>2.5000000000000001E-2</v>
      </c>
      <c r="I64" s="76">
        <v>0</v>
      </c>
      <c r="J64" s="77">
        <v>200000</v>
      </c>
    </row>
    <row r="65" spans="1:10" x14ac:dyDescent="0.25">
      <c r="A65" s="66" t="s">
        <v>47</v>
      </c>
      <c r="B65" s="66">
        <v>415</v>
      </c>
      <c r="C65" s="66">
        <v>500</v>
      </c>
      <c r="D65" s="66">
        <v>390</v>
      </c>
      <c r="E65" s="66">
        <v>500</v>
      </c>
      <c r="F65" s="66">
        <v>360</v>
      </c>
      <c r="G65" s="66">
        <v>500</v>
      </c>
      <c r="H65" s="66">
        <v>1.4999999999999999E-2</v>
      </c>
      <c r="I65" s="76">
        <v>2E-3</v>
      </c>
      <c r="J65" s="77">
        <v>200000</v>
      </c>
    </row>
    <row r="66" spans="1:10" x14ac:dyDescent="0.25">
      <c r="A66" s="66" t="s">
        <v>48</v>
      </c>
      <c r="B66" s="66">
        <v>1050</v>
      </c>
      <c r="C66" s="66">
        <v>1200</v>
      </c>
      <c r="D66" s="66">
        <v>500</v>
      </c>
      <c r="E66" s="66">
        <v>500</v>
      </c>
      <c r="F66" s="66">
        <v>400</v>
      </c>
      <c r="G66" s="66">
        <v>500</v>
      </c>
      <c r="H66" s="66">
        <v>1.4999999999999999E-2</v>
      </c>
      <c r="I66" s="76">
        <v>2E-3</v>
      </c>
      <c r="J66" s="77">
        <v>200000</v>
      </c>
    </row>
    <row r="67" spans="1:10" x14ac:dyDescent="0.25">
      <c r="A67" s="66" t="s">
        <v>49</v>
      </c>
      <c r="B67" s="66">
        <v>1130</v>
      </c>
      <c r="C67" s="66">
        <v>1300</v>
      </c>
      <c r="D67" s="66">
        <v>500</v>
      </c>
      <c r="E67" s="66">
        <v>500</v>
      </c>
      <c r="F67" s="66">
        <v>400</v>
      </c>
      <c r="G67" s="66">
        <v>500</v>
      </c>
      <c r="H67" s="66">
        <v>1.4999999999999999E-2</v>
      </c>
      <c r="I67" s="76">
        <v>2E-3</v>
      </c>
      <c r="J67" s="77">
        <v>200000</v>
      </c>
    </row>
    <row r="68" spans="1:10" x14ac:dyDescent="0.25">
      <c r="A68" s="66" t="s">
        <v>50</v>
      </c>
      <c r="B68" s="66">
        <v>1215</v>
      </c>
      <c r="C68" s="66">
        <v>1400</v>
      </c>
      <c r="D68" s="66">
        <v>500</v>
      </c>
      <c r="E68" s="66">
        <v>500</v>
      </c>
      <c r="F68" s="66">
        <v>400</v>
      </c>
      <c r="G68" s="66">
        <v>500</v>
      </c>
      <c r="H68" s="66">
        <v>1.4999999999999999E-2</v>
      </c>
      <c r="I68" s="76">
        <v>2E-3</v>
      </c>
      <c r="J68" s="77">
        <v>200000</v>
      </c>
    </row>
    <row r="69" spans="1:10" x14ac:dyDescent="0.25">
      <c r="A69" s="66" t="s">
        <v>51</v>
      </c>
      <c r="B69" s="66">
        <v>1300</v>
      </c>
      <c r="C69" s="66">
        <v>1500</v>
      </c>
      <c r="D69" s="66">
        <v>500</v>
      </c>
      <c r="E69" s="66">
        <v>500</v>
      </c>
      <c r="F69" s="66">
        <v>400</v>
      </c>
      <c r="G69" s="66">
        <v>500</v>
      </c>
      <c r="H69" s="66">
        <v>1.4999999999999999E-2</v>
      </c>
      <c r="I69" s="76">
        <v>2E-3</v>
      </c>
      <c r="J69" s="77">
        <v>200000</v>
      </c>
    </row>
    <row r="70" spans="1:10" x14ac:dyDescent="0.25">
      <c r="A70" s="66" t="s">
        <v>52</v>
      </c>
      <c r="B70" s="66">
        <v>1390</v>
      </c>
      <c r="C70" s="66">
        <v>1600</v>
      </c>
      <c r="D70" s="66">
        <v>500</v>
      </c>
      <c r="E70" s="66">
        <v>500</v>
      </c>
      <c r="F70" s="66">
        <v>400</v>
      </c>
      <c r="G70" s="66">
        <v>500</v>
      </c>
      <c r="H70" s="66">
        <v>1.4999999999999999E-2</v>
      </c>
      <c r="I70" s="76">
        <v>2E-3</v>
      </c>
      <c r="J70" s="77">
        <v>200000</v>
      </c>
    </row>
    <row r="71" spans="1:10" x14ac:dyDescent="0.25">
      <c r="A71" s="66" t="s">
        <v>53</v>
      </c>
      <c r="B71" s="66">
        <v>1215</v>
      </c>
      <c r="C71" s="66">
        <v>1400</v>
      </c>
      <c r="D71" s="66">
        <v>500</v>
      </c>
      <c r="E71" s="66">
        <v>500</v>
      </c>
      <c r="F71" s="66">
        <v>400</v>
      </c>
      <c r="G71" s="66">
        <v>500</v>
      </c>
      <c r="H71" s="66">
        <v>1.4999999999999999E-2</v>
      </c>
      <c r="I71" s="76">
        <v>2E-3</v>
      </c>
      <c r="J71" s="77">
        <v>195000</v>
      </c>
    </row>
    <row r="72" spans="1:10" x14ac:dyDescent="0.25">
      <c r="A72" s="66" t="s">
        <v>54</v>
      </c>
      <c r="B72" s="66">
        <v>1300</v>
      </c>
      <c r="C72" s="66">
        <v>1500</v>
      </c>
      <c r="D72" s="66">
        <v>500</v>
      </c>
      <c r="E72" s="66">
        <v>500</v>
      </c>
      <c r="F72" s="66">
        <v>400</v>
      </c>
      <c r="G72" s="66">
        <v>500</v>
      </c>
      <c r="H72" s="66">
        <v>1.4999999999999999E-2</v>
      </c>
      <c r="I72" s="76">
        <v>2E-3</v>
      </c>
      <c r="J72" s="77">
        <v>195000</v>
      </c>
    </row>
    <row r="73" spans="1:10" x14ac:dyDescent="0.25">
      <c r="A73" s="66" t="s">
        <v>55</v>
      </c>
      <c r="B73" s="66">
        <v>1390</v>
      </c>
      <c r="C73" s="66">
        <v>1600</v>
      </c>
      <c r="D73" s="66">
        <v>500</v>
      </c>
      <c r="E73" s="66">
        <v>500</v>
      </c>
      <c r="F73" s="66">
        <v>400</v>
      </c>
      <c r="G73" s="66">
        <v>500</v>
      </c>
      <c r="H73" s="66">
        <v>1.4999999999999999E-2</v>
      </c>
      <c r="I73" s="76">
        <v>2E-3</v>
      </c>
      <c r="J73" s="77">
        <v>195000</v>
      </c>
    </row>
    <row r="74" spans="1:10" x14ac:dyDescent="0.25">
      <c r="A74" s="66" t="s">
        <v>56</v>
      </c>
      <c r="B74" s="66">
        <v>1475</v>
      </c>
      <c r="C74" s="66">
        <v>1700</v>
      </c>
      <c r="D74" s="66">
        <v>500</v>
      </c>
      <c r="E74" s="66">
        <v>500</v>
      </c>
      <c r="F74" s="66">
        <v>400</v>
      </c>
      <c r="G74" s="66">
        <v>500</v>
      </c>
      <c r="H74" s="66">
        <v>1.4999999999999999E-2</v>
      </c>
      <c r="I74" s="76">
        <v>2E-3</v>
      </c>
      <c r="J74" s="77">
        <v>195000</v>
      </c>
    </row>
  </sheetData>
  <mergeCells count="6">
    <mergeCell ref="AC2:AE2"/>
    <mergeCell ref="AF2:AH2"/>
    <mergeCell ref="B1:C1"/>
    <mergeCell ref="D1:J1"/>
    <mergeCell ref="C16:D16"/>
    <mergeCell ref="E16:F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28:J5030"/>
  <sheetViews>
    <sheetView workbookViewId="0">
      <pane ySplit="29" topLeftCell="A30" activePane="bottomLeft" state="frozen"/>
      <selection pane="bottomLeft" activeCell="I19" sqref="I19"/>
    </sheetView>
  </sheetViews>
  <sheetFormatPr defaultRowHeight="15" x14ac:dyDescent="0.25"/>
  <sheetData>
    <row r="28" spans="1:10" x14ac:dyDescent="0.25">
      <c r="A28" s="5">
        <v>1</v>
      </c>
      <c r="B28" s="5">
        <v>2</v>
      </c>
      <c r="C28" s="5">
        <v>3</v>
      </c>
      <c r="D28" s="5">
        <v>4</v>
      </c>
      <c r="E28" s="5">
        <v>5</v>
      </c>
      <c r="F28" s="5">
        <v>6</v>
      </c>
      <c r="G28" s="5">
        <v>7</v>
      </c>
      <c r="H28" s="5">
        <v>8</v>
      </c>
      <c r="I28" s="5">
        <v>9</v>
      </c>
      <c r="J28" s="5">
        <v>10</v>
      </c>
    </row>
    <row r="29" spans="1:10" x14ac:dyDescent="0.25">
      <c r="A29" s="5" t="s">
        <v>7</v>
      </c>
      <c r="B29" s="5" t="s">
        <v>8</v>
      </c>
      <c r="C29" s="5" t="s">
        <v>14</v>
      </c>
      <c r="D29" s="5" t="s">
        <v>9</v>
      </c>
      <c r="E29" s="5" t="s">
        <v>10</v>
      </c>
      <c r="F29" s="5" t="s">
        <v>17</v>
      </c>
      <c r="G29" s="5" t="s">
        <v>11</v>
      </c>
      <c r="H29" s="5" t="s">
        <v>12</v>
      </c>
      <c r="I29" s="5" t="s">
        <v>18</v>
      </c>
      <c r="J29" s="5" t="s">
        <v>13</v>
      </c>
    </row>
    <row r="30" spans="1:10" x14ac:dyDescent="0.25">
      <c r="A30" s="5">
        <v>1</v>
      </c>
      <c r="B30" s="5">
        <v>1.4974343897721785E-3</v>
      </c>
      <c r="C30" s="5">
        <v>-765.9749041999803</v>
      </c>
      <c r="D30" s="5">
        <v>212</v>
      </c>
      <c r="E30" s="5">
        <v>1.2548925271418376E-3</v>
      </c>
      <c r="F30" s="5">
        <v>115.43128652491475</v>
      </c>
      <c r="G30" s="5">
        <v>112</v>
      </c>
      <c r="H30" s="5">
        <v>-7.7897254367166277E-5</v>
      </c>
      <c r="I30" s="5">
        <v>54.514276473816253</v>
      </c>
      <c r="J30" s="5">
        <v>-500</v>
      </c>
    </row>
    <row r="31" spans="1:10" x14ac:dyDescent="0.25">
      <c r="A31" s="5">
        <v>2</v>
      </c>
      <c r="B31" s="5">
        <v>4.0651626592156454E-3</v>
      </c>
      <c r="C31" s="5">
        <v>168.66570233960238</v>
      </c>
      <c r="D31" s="5">
        <v>212</v>
      </c>
      <c r="E31" s="5">
        <v>3.5026015918779487E-3</v>
      </c>
      <c r="F31" s="5">
        <v>85.470341344118054</v>
      </c>
      <c r="G31" s="5">
        <v>112</v>
      </c>
      <c r="H31" s="5">
        <v>2.1310889624887871E-4</v>
      </c>
      <c r="I31" s="5">
        <v>-522.98166694996348</v>
      </c>
      <c r="J31" s="5">
        <v>-500</v>
      </c>
    </row>
    <row r="32" spans="1:10" x14ac:dyDescent="0.25">
      <c r="A32" s="5">
        <v>3</v>
      </c>
      <c r="B32" s="5">
        <v>5.5611465104019727E-3</v>
      </c>
      <c r="C32" s="5">
        <v>188.91277556522101</v>
      </c>
      <c r="D32" s="5">
        <v>212</v>
      </c>
      <c r="E32" s="5">
        <v>4.8660860616540312E-3</v>
      </c>
      <c r="F32" s="5">
        <v>95.371200337407288</v>
      </c>
      <c r="G32" s="5">
        <v>112</v>
      </c>
      <c r="H32" s="5">
        <v>3.9452492851902468E-4</v>
      </c>
      <c r="I32" s="5">
        <v>-488.9606907235742</v>
      </c>
      <c r="J32" s="5">
        <v>-500</v>
      </c>
    </row>
    <row r="33" spans="1:10" x14ac:dyDescent="0.25">
      <c r="A33" s="5">
        <v>4</v>
      </c>
      <c r="B33" s="5">
        <v>6.4475768558624972E-3</v>
      </c>
      <c r="C33" s="5">
        <v>197.49564140329676</v>
      </c>
      <c r="D33" s="5">
        <v>212</v>
      </c>
      <c r="E33" s="5">
        <v>5.7991837327445572E-3</v>
      </c>
      <c r="F33" s="5">
        <v>100.79742870046096</v>
      </c>
      <c r="G33" s="5">
        <v>112</v>
      </c>
      <c r="H33" s="5">
        <v>4.9984083151439172E-4</v>
      </c>
      <c r="I33" s="5">
        <v>-498.56356464328189</v>
      </c>
      <c r="J33" s="5">
        <v>-500</v>
      </c>
    </row>
    <row r="34" spans="1:10" x14ac:dyDescent="0.25">
      <c r="A34" s="5">
        <v>5</v>
      </c>
      <c r="B34" s="5">
        <v>7.0926044726033009E-3</v>
      </c>
      <c r="C34" s="5">
        <v>201.89383512143473</v>
      </c>
      <c r="D34" s="5">
        <v>212</v>
      </c>
      <c r="E34" s="5">
        <v>6.517977137274953E-3</v>
      </c>
      <c r="F34" s="5">
        <v>104.09876544564638</v>
      </c>
      <c r="G34" s="5">
        <v>112</v>
      </c>
      <c r="H34" s="5">
        <v>5.8423713685886954E-4</v>
      </c>
      <c r="I34" s="5">
        <v>-495.43805279142327</v>
      </c>
      <c r="J34" s="5">
        <v>-500</v>
      </c>
    </row>
    <row r="35" spans="1:10" x14ac:dyDescent="0.25">
      <c r="A35" s="5">
        <v>6</v>
      </c>
      <c r="B35" s="5">
        <v>7.5627894762877197E-3</v>
      </c>
      <c r="C35" s="5">
        <v>202.9728015565471</v>
      </c>
      <c r="D35" s="5">
        <v>212</v>
      </c>
      <c r="E35" s="5">
        <v>7.0534829328188107E-3</v>
      </c>
      <c r="F35" s="5">
        <v>104.91413290073065</v>
      </c>
      <c r="G35" s="5">
        <v>112</v>
      </c>
      <c r="H35" s="5">
        <v>6.4511075813432795E-4</v>
      </c>
      <c r="I35" s="5">
        <v>-484.04342277324997</v>
      </c>
      <c r="J35" s="5">
        <v>-500</v>
      </c>
    </row>
    <row r="36" spans="1:10" x14ac:dyDescent="0.25">
      <c r="A36" s="5">
        <v>7</v>
      </c>
      <c r="B36" s="5">
        <v>7.9569790791436702E-3</v>
      </c>
      <c r="C36" s="5">
        <v>204.11174827060483</v>
      </c>
      <c r="D36" s="5">
        <v>212</v>
      </c>
      <c r="E36" s="5">
        <v>7.5232518728046904E-3</v>
      </c>
      <c r="F36" s="5">
        <v>105.83656810148193</v>
      </c>
      <c r="G36" s="5">
        <v>112</v>
      </c>
      <c r="H36" s="5">
        <v>6.8919375488438823E-4</v>
      </c>
      <c r="I36" s="5">
        <v>-480.6590846838543</v>
      </c>
      <c r="J36" s="5">
        <v>-500</v>
      </c>
    </row>
    <row r="37" spans="1:10" x14ac:dyDescent="0.25">
      <c r="A37" s="5">
        <v>8</v>
      </c>
      <c r="B37" s="5">
        <v>8.2930831003402705E-3</v>
      </c>
      <c r="C37" s="5">
        <v>205.16678398036476</v>
      </c>
      <c r="D37" s="5">
        <v>212</v>
      </c>
      <c r="E37" s="5">
        <v>7.9342868859757464E-3</v>
      </c>
      <c r="F37" s="5">
        <v>106.70697447716233</v>
      </c>
      <c r="G37" s="5">
        <v>112</v>
      </c>
      <c r="H37" s="5">
        <v>7.2310395973550472E-4</v>
      </c>
      <c r="I37" s="5">
        <v>-480.37284697221685</v>
      </c>
      <c r="J37" s="5">
        <v>-500</v>
      </c>
    </row>
    <row r="38" spans="1:10" x14ac:dyDescent="0.25">
      <c r="A38" s="5">
        <v>9</v>
      </c>
      <c r="B38" s="5">
        <v>8.5825839788129035E-3</v>
      </c>
      <c r="C38" s="5">
        <v>206.12022896264753</v>
      </c>
      <c r="D38" s="5">
        <v>212</v>
      </c>
      <c r="E38" s="5">
        <v>8.2897267145952986E-3</v>
      </c>
      <c r="F38" s="5">
        <v>107.46399917518744</v>
      </c>
      <c r="G38" s="5">
        <v>112</v>
      </c>
      <c r="H38" s="5">
        <v>7.4985720730918559E-4</v>
      </c>
      <c r="I38" s="5">
        <v>-481.69439361949389</v>
      </c>
      <c r="J38" s="5">
        <v>-500</v>
      </c>
    </row>
    <row r="39" spans="1:10" x14ac:dyDescent="0.25">
      <c r="A39" s="5">
        <v>10</v>
      </c>
      <c r="B39" s="5">
        <v>8.8341822081600789E-3</v>
      </c>
      <c r="C39" s="5">
        <v>206.99397512192888</v>
      </c>
      <c r="D39" s="5">
        <v>212</v>
      </c>
      <c r="E39" s="5">
        <v>8.5977078325082529E-3</v>
      </c>
      <c r="F39" s="5">
        <v>108.12157763042524</v>
      </c>
      <c r="G39" s="5">
        <v>112</v>
      </c>
      <c r="H39" s="5">
        <v>7.7189840675241205E-4</v>
      </c>
      <c r="I39" s="5">
        <v>-483.66268283888326</v>
      </c>
      <c r="J39" s="5">
        <v>-500</v>
      </c>
    </row>
    <row r="40" spans="1:10" x14ac:dyDescent="0.25">
      <c r="A40" s="5">
        <v>11</v>
      </c>
      <c r="B40" s="5">
        <v>9.0511533927777107E-3</v>
      </c>
      <c r="C40" s="5">
        <v>207.69663530983007</v>
      </c>
      <c r="D40" s="5">
        <v>212</v>
      </c>
      <c r="E40" s="5">
        <v>8.865225119705139E-3</v>
      </c>
      <c r="F40" s="5">
        <v>108.67371847434435</v>
      </c>
      <c r="G40" s="5">
        <v>112</v>
      </c>
      <c r="H40" s="5">
        <v>7.902524998676686E-4</v>
      </c>
      <c r="I40" s="5">
        <v>-485.54857666346061</v>
      </c>
      <c r="J40" s="5">
        <v>-500</v>
      </c>
    </row>
    <row r="41" spans="1:10" x14ac:dyDescent="0.25">
      <c r="A41" s="5">
        <v>12</v>
      </c>
      <c r="B41" s="5">
        <v>9.2399753346683964E-3</v>
      </c>
      <c r="C41" s="5">
        <v>208.31647877556935</v>
      </c>
      <c r="D41" s="5">
        <v>212</v>
      </c>
      <c r="E41" s="5">
        <v>9.0985138998090163E-3</v>
      </c>
      <c r="F41" s="5">
        <v>109.16925182002845</v>
      </c>
      <c r="G41" s="5">
        <v>112</v>
      </c>
      <c r="H41" s="5">
        <v>8.0580535398906163E-4</v>
      </c>
      <c r="I41" s="5">
        <v>-487.52617180265429</v>
      </c>
      <c r="J41" s="5">
        <v>-500</v>
      </c>
    </row>
    <row r="42" spans="1:10" x14ac:dyDescent="0.25">
      <c r="A42" s="5">
        <v>13</v>
      </c>
      <c r="B42" s="5">
        <v>9.4042758114216175E-3</v>
      </c>
      <c r="C42" s="5">
        <v>208.86914772139821</v>
      </c>
      <c r="D42" s="5">
        <v>212</v>
      </c>
      <c r="E42" s="5">
        <v>9.30043876672163E-3</v>
      </c>
      <c r="F42" s="5">
        <v>109.59824983509691</v>
      </c>
      <c r="G42" s="5">
        <v>112</v>
      </c>
      <c r="H42" s="5">
        <v>8.1920097134495333E-4</v>
      </c>
      <c r="I42" s="5">
        <v>-489.36859622947941</v>
      </c>
      <c r="J42" s="5">
        <v>-500</v>
      </c>
    </row>
    <row r="43" spans="1:10" x14ac:dyDescent="0.25">
      <c r="A43" s="5">
        <v>14</v>
      </c>
      <c r="B43" s="5">
        <v>9.5460151502180512E-3</v>
      </c>
      <c r="C43" s="5">
        <v>209.31115217525317</v>
      </c>
      <c r="D43" s="5">
        <v>212</v>
      </c>
      <c r="E43" s="5">
        <v>9.4746666118007972E-3</v>
      </c>
      <c r="F43" s="5">
        <v>109.9458808897831</v>
      </c>
      <c r="G43" s="5">
        <v>112</v>
      </c>
      <c r="H43" s="5">
        <v>8.3070266849251742E-4</v>
      </c>
      <c r="I43" s="5">
        <v>-490.79776921062489</v>
      </c>
      <c r="J43" s="5">
        <v>-500</v>
      </c>
    </row>
    <row r="44" spans="1:10" x14ac:dyDescent="0.25">
      <c r="A44" s="5">
        <v>15</v>
      </c>
      <c r="B44" s="5">
        <v>9.6689554008440939E-3</v>
      </c>
      <c r="C44" s="5">
        <v>209.68660944049503</v>
      </c>
      <c r="D44" s="5">
        <v>212</v>
      </c>
      <c r="E44" s="5">
        <v>9.6256331105884149E-3</v>
      </c>
      <c r="F44" s="5">
        <v>110.23410679005508</v>
      </c>
      <c r="G44" s="5">
        <v>112</v>
      </c>
      <c r="H44" s="5">
        <v>8.4057506880928019E-4</v>
      </c>
      <c r="I44" s="5">
        <v>-492.02126565873505</v>
      </c>
      <c r="J44" s="5">
        <v>-500</v>
      </c>
    </row>
    <row r="45" spans="1:10" x14ac:dyDescent="0.25">
      <c r="A45" s="5">
        <v>16</v>
      </c>
      <c r="B45" s="5">
        <v>9.7756969752070284E-3</v>
      </c>
      <c r="C45" s="5">
        <v>210.01210469474199</v>
      </c>
      <c r="D45" s="5">
        <v>212</v>
      </c>
      <c r="E45" s="5">
        <v>9.7568036153423601E-3</v>
      </c>
      <c r="F45" s="5">
        <v>110.48507617825817</v>
      </c>
      <c r="G45" s="5">
        <v>112</v>
      </c>
      <c r="H45" s="5">
        <v>8.4907583372963332E-4</v>
      </c>
      <c r="I45" s="5">
        <v>-493.12462596924684</v>
      </c>
      <c r="J45" s="5">
        <v>-500</v>
      </c>
    </row>
    <row r="46" spans="1:10" x14ac:dyDescent="0.25">
      <c r="A46" s="5">
        <v>17</v>
      </c>
      <c r="B46" s="5">
        <v>9.8682293438460689E-3</v>
      </c>
      <c r="C46" s="5">
        <v>210.29575241100721</v>
      </c>
      <c r="D46" s="5">
        <v>212</v>
      </c>
      <c r="E46" s="5">
        <v>9.8704958548463083E-3</v>
      </c>
      <c r="F46" s="5">
        <v>110.70306354041406</v>
      </c>
      <c r="G46" s="5">
        <v>112</v>
      </c>
      <c r="H46" s="5">
        <v>8.5641282449422948E-4</v>
      </c>
      <c r="I46" s="5">
        <v>-494.10491489855008</v>
      </c>
      <c r="J46" s="5">
        <v>-500</v>
      </c>
    </row>
    <row r="47" spans="1:10" x14ac:dyDescent="0.25">
      <c r="A47" s="5">
        <v>18</v>
      </c>
      <c r="B47" s="5">
        <v>9.9482209109363427E-3</v>
      </c>
      <c r="C47" s="5">
        <v>210.54172851279634</v>
      </c>
      <c r="D47" s="5">
        <v>212</v>
      </c>
      <c r="E47" s="5">
        <v>9.9687530913646748E-3</v>
      </c>
      <c r="F47" s="5">
        <v>110.89142880379727</v>
      </c>
      <c r="G47" s="5">
        <v>112</v>
      </c>
      <c r="H47" s="5">
        <v>8.6274463431476665E-4</v>
      </c>
      <c r="I47" s="5">
        <v>-494.96019223360759</v>
      </c>
      <c r="J47" s="5">
        <v>-500</v>
      </c>
    </row>
    <row r="48" spans="1:10" x14ac:dyDescent="0.25">
      <c r="A48" s="5">
        <v>19</v>
      </c>
      <c r="B48" s="5">
        <v>1.0017182682503258E-2</v>
      </c>
      <c r="C48" s="5">
        <v>210.75409445631152</v>
      </c>
      <c r="D48" s="5">
        <v>212</v>
      </c>
      <c r="E48" s="5">
        <v>1.0053443502527641E-2</v>
      </c>
      <c r="F48" s="5">
        <v>111.05366553378555</v>
      </c>
      <c r="G48" s="5">
        <v>112</v>
      </c>
      <c r="H48" s="5">
        <v>8.6820074774709337E-4</v>
      </c>
      <c r="I48" s="5">
        <v>-495.69919550602754</v>
      </c>
      <c r="J48" s="5">
        <v>-500</v>
      </c>
    </row>
    <row r="49" spans="1:10" x14ac:dyDescent="0.25">
      <c r="A49" s="5">
        <v>20</v>
      </c>
      <c r="B49" s="5">
        <v>1.0076490423883734E-2</v>
      </c>
      <c r="C49" s="5">
        <v>210.93685917571696</v>
      </c>
      <c r="D49" s="5">
        <v>212</v>
      </c>
      <c r="E49" s="5">
        <v>1.0126264847003272E-2</v>
      </c>
      <c r="F49" s="5">
        <v>111.1930398504775</v>
      </c>
      <c r="G49" s="5">
        <v>112</v>
      </c>
      <c r="H49" s="5">
        <v>8.7289311911631178E-4</v>
      </c>
      <c r="I49" s="5">
        <v>-496.33442488669971</v>
      </c>
      <c r="J49" s="5">
        <v>-500</v>
      </c>
    </row>
    <row r="50" spans="1:10" x14ac:dyDescent="0.25">
      <c r="A50" s="5">
        <v>21</v>
      </c>
      <c r="B50" s="5">
        <v>1.0127386539762601E-2</v>
      </c>
      <c r="C50" s="5">
        <v>211.09424065627536</v>
      </c>
      <c r="D50" s="5">
        <v>212</v>
      </c>
      <c r="E50" s="5">
        <v>1.0188748505482124E-2</v>
      </c>
      <c r="F50" s="5">
        <v>111.31221350519192</v>
      </c>
      <c r="G50" s="5">
        <v>112</v>
      </c>
      <c r="H50" s="5">
        <v>8.7692074528643684E-4</v>
      </c>
      <c r="I50" s="5">
        <v>-496.88071314820058</v>
      </c>
      <c r="J50" s="5">
        <v>-500</v>
      </c>
    </row>
    <row r="51" spans="1:10" x14ac:dyDescent="0.25">
      <c r="A51" s="5">
        <v>22</v>
      </c>
      <c r="B51" s="5">
        <v>1.0170963148388822E-2</v>
      </c>
      <c r="C51" s="5">
        <v>211.2284443312561</v>
      </c>
      <c r="D51" s="5">
        <v>212</v>
      </c>
      <c r="E51" s="5">
        <v>1.0242328307105008E-2</v>
      </c>
      <c r="F51" s="5">
        <v>111.41458201332344</v>
      </c>
      <c r="G51" s="5">
        <v>112</v>
      </c>
      <c r="H51" s="5">
        <v>8.8037744248672099E-4</v>
      </c>
      <c r="I51" s="5">
        <v>-497.34636691628452</v>
      </c>
      <c r="J51" s="5">
        <v>-500</v>
      </c>
    </row>
    <row r="52" spans="1:10" x14ac:dyDescent="0.25">
      <c r="A52" s="5">
        <v>23</v>
      </c>
      <c r="B52" s="5">
        <v>1.0208238308589001E-2</v>
      </c>
      <c r="C52" s="5">
        <v>211.34301348666096</v>
      </c>
      <c r="D52" s="5">
        <v>212</v>
      </c>
      <c r="E52" s="5">
        <v>1.0288146755127498E-2</v>
      </c>
      <c r="F52" s="5">
        <v>111.50146788079695</v>
      </c>
      <c r="G52" s="5">
        <v>112</v>
      </c>
      <c r="H52" s="5">
        <v>8.8333535803905051E-4</v>
      </c>
      <c r="I52" s="5">
        <v>-497.74066922461657</v>
      </c>
      <c r="J52" s="5">
        <v>-500</v>
      </c>
    </row>
    <row r="53" spans="1:10" x14ac:dyDescent="0.25">
      <c r="A53" s="5">
        <v>24</v>
      </c>
      <c r="B53" s="5">
        <v>1.0240089284665219E-2</v>
      </c>
      <c r="C53" s="5">
        <v>211.43603500851003</v>
      </c>
      <c r="D53" s="5">
        <v>212</v>
      </c>
      <c r="E53" s="5">
        <v>1.0327306096088493E-2</v>
      </c>
      <c r="F53" s="5">
        <v>111.57084002029956</v>
      </c>
      <c r="G53" s="5">
        <v>112</v>
      </c>
      <c r="H53" s="5">
        <v>8.8586258879155594E-4</v>
      </c>
      <c r="I53" s="5">
        <v>-498.04320959123675</v>
      </c>
      <c r="J53" s="5">
        <v>-500</v>
      </c>
    </row>
    <row r="54" spans="1:10" x14ac:dyDescent="0.25">
      <c r="A54" s="5">
        <v>25</v>
      </c>
      <c r="B54" s="5">
        <v>1.0267455837029342E-2</v>
      </c>
      <c r="C54" s="5">
        <v>211.51079353583646</v>
      </c>
      <c r="D54" s="5">
        <v>212</v>
      </c>
      <c r="E54" s="5">
        <v>1.0361024962529617E-2</v>
      </c>
      <c r="F54" s="5">
        <v>111.62947780100734</v>
      </c>
      <c r="G54" s="5">
        <v>112</v>
      </c>
      <c r="H54" s="5">
        <v>8.8802032657973276E-4</v>
      </c>
      <c r="I54" s="5">
        <v>-498.28980878140146</v>
      </c>
      <c r="J54" s="5">
        <v>-500</v>
      </c>
    </row>
    <row r="55" spans="1:10" x14ac:dyDescent="0.25">
      <c r="A55" s="5">
        <v>26</v>
      </c>
      <c r="B55" s="5">
        <v>1.0291152676087699E-2</v>
      </c>
      <c r="C55" s="5">
        <v>211.57645392481908</v>
      </c>
      <c r="D55" s="5">
        <v>212</v>
      </c>
      <c r="E55" s="5">
        <v>1.0390165871784872E-2</v>
      </c>
      <c r="F55" s="5">
        <v>111.67989709797909</v>
      </c>
      <c r="G55" s="5">
        <v>112</v>
      </c>
      <c r="H55" s="5">
        <v>8.8987047632315081E-4</v>
      </c>
      <c r="I55" s="5">
        <v>-498.5142119449954</v>
      </c>
      <c r="J55" s="5">
        <v>-500</v>
      </c>
    </row>
    <row r="56" spans="1:10" x14ac:dyDescent="0.25">
      <c r="A56" s="5">
        <v>27</v>
      </c>
      <c r="B56" s="5">
        <v>1.0311673100137355E-2</v>
      </c>
      <c r="C56" s="5">
        <v>211.63385363248818</v>
      </c>
      <c r="D56" s="5">
        <v>212</v>
      </c>
      <c r="E56" s="5">
        <v>1.0415379702314268E-2</v>
      </c>
      <c r="F56" s="5">
        <v>111.72347432489688</v>
      </c>
      <c r="G56" s="5">
        <v>112</v>
      </c>
      <c r="H56" s="5">
        <v>8.9146516687463654E-4</v>
      </c>
      <c r="I56" s="5">
        <v>-498.71380801629221</v>
      </c>
      <c r="J56" s="5">
        <v>-500</v>
      </c>
    </row>
    <row r="57" spans="1:10" x14ac:dyDescent="0.25">
      <c r="A57" s="5">
        <v>28</v>
      </c>
      <c r="B57" s="5">
        <v>1.0329433042948085E-2</v>
      </c>
      <c r="C57" s="5">
        <v>211.68362870189048</v>
      </c>
      <c r="D57" s="5">
        <v>212</v>
      </c>
      <c r="E57" s="5">
        <v>1.0437197256247744E-2</v>
      </c>
      <c r="F57" s="5">
        <v>111.76105115698863</v>
      </c>
      <c r="G57" s="5">
        <v>112</v>
      </c>
      <c r="H57" s="5">
        <v>8.928427743364085E-4</v>
      </c>
      <c r="I57" s="5">
        <v>-498.88769488147318</v>
      </c>
      <c r="J57" s="5">
        <v>-500</v>
      </c>
    </row>
    <row r="58" spans="1:10" x14ac:dyDescent="0.25">
      <c r="A58" s="5">
        <v>29</v>
      </c>
      <c r="B58" s="5">
        <v>1.0344799443902838E-2</v>
      </c>
      <c r="C58" s="5">
        <v>211.72651227414076</v>
      </c>
      <c r="D58" s="5">
        <v>212</v>
      </c>
      <c r="E58" s="5">
        <v>1.04560775200052E-2</v>
      </c>
      <c r="F58" s="5">
        <v>111.79316105820931</v>
      </c>
      <c r="G58" s="5">
        <v>112</v>
      </c>
      <c r="H58" s="5">
        <v>8.9403365333118041E-4</v>
      </c>
      <c r="I58" s="5">
        <v>-499.03665573005355</v>
      </c>
      <c r="J58" s="5">
        <v>-500</v>
      </c>
    </row>
    <row r="59" spans="1:10" x14ac:dyDescent="0.25">
      <c r="A59" s="5">
        <v>30</v>
      </c>
      <c r="B59" s="5">
        <v>1.0358099589576328E-2</v>
      </c>
      <c r="C59" s="5">
        <v>211.76389080118793</v>
      </c>
      <c r="D59" s="5">
        <v>212</v>
      </c>
      <c r="E59" s="5">
        <v>1.0472433661672996E-2</v>
      </c>
      <c r="F59" s="5">
        <v>111.82015532762196</v>
      </c>
      <c r="G59" s="5">
        <v>112</v>
      </c>
      <c r="H59" s="5">
        <v>8.9506335875105E-4</v>
      </c>
      <c r="I59" s="5">
        <v>-499.1611637150836</v>
      </c>
      <c r="J59" s="5">
        <v>-500</v>
      </c>
    </row>
    <row r="60" spans="1:10" x14ac:dyDescent="0.25">
      <c r="A60" s="5">
        <v>31</v>
      </c>
      <c r="B60" s="5">
        <v>1.0369591564815331E-2</v>
      </c>
      <c r="C60" s="5">
        <v>211.79594775915072</v>
      </c>
      <c r="D60" s="5">
        <v>212</v>
      </c>
      <c r="E60" s="5">
        <v>1.0486627638484776E-2</v>
      </c>
      <c r="F60" s="5">
        <v>111.84359304610579</v>
      </c>
      <c r="G60" s="5">
        <v>112</v>
      </c>
      <c r="H60" s="5">
        <v>8.959498774548353E-4</v>
      </c>
      <c r="I60" s="5">
        <v>-499.26885362964208</v>
      </c>
      <c r="J60" s="5">
        <v>-500</v>
      </c>
    </row>
    <row r="61" spans="1:10" x14ac:dyDescent="0.25">
      <c r="A61" s="5">
        <v>32</v>
      </c>
      <c r="B61" s="5">
        <v>1.0379526973037762E-2</v>
      </c>
      <c r="C61" s="5">
        <v>211.82333664028386</v>
      </c>
      <c r="D61" s="5">
        <v>212</v>
      </c>
      <c r="E61" s="5">
        <v>1.0498947121738059E-2</v>
      </c>
      <c r="F61" s="5">
        <v>111.86440781920408</v>
      </c>
      <c r="G61" s="5">
        <v>112</v>
      </c>
      <c r="H61" s="5">
        <v>8.9671316378737043E-4</v>
      </c>
      <c r="I61" s="5">
        <v>-499.36505276721391</v>
      </c>
      <c r="J61" s="5">
        <v>-500</v>
      </c>
    </row>
    <row r="62" spans="1:10" x14ac:dyDescent="0.25">
      <c r="A62" s="5">
        <v>33</v>
      </c>
      <c r="B62" s="5">
        <v>1.0388131514439103E-2</v>
      </c>
      <c r="C62" s="5">
        <v>211.84729497169411</v>
      </c>
      <c r="D62" s="5">
        <v>212</v>
      </c>
      <c r="E62" s="5">
        <v>1.050962648473871E-2</v>
      </c>
      <c r="F62" s="5">
        <v>111.88163734939582</v>
      </c>
      <c r="G62" s="5">
        <v>112</v>
      </c>
      <c r="H62" s="5">
        <v>8.9737278460855392E-4</v>
      </c>
      <c r="I62" s="5">
        <v>-499.44377272276142</v>
      </c>
      <c r="J62" s="5">
        <v>-500</v>
      </c>
    </row>
    <row r="63" spans="1:10" x14ac:dyDescent="0.25">
      <c r="A63" s="5">
        <v>34</v>
      </c>
      <c r="B63" s="5">
        <v>1.0395566781122096E-2</v>
      </c>
      <c r="C63" s="5">
        <v>211.86761311096234</v>
      </c>
      <c r="D63" s="5">
        <v>212</v>
      </c>
      <c r="E63" s="5">
        <v>1.0518911156406447E-2</v>
      </c>
      <c r="F63" s="5">
        <v>111.89718464588049</v>
      </c>
      <c r="G63" s="5">
        <v>112</v>
      </c>
      <c r="H63" s="5">
        <v>8.9793901743428584E-4</v>
      </c>
      <c r="I63" s="5">
        <v>-499.5155263736267</v>
      </c>
      <c r="J63" s="5">
        <v>-500</v>
      </c>
    </row>
    <row r="64" spans="1:10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</row>
    <row r="65" spans="1:10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</row>
    <row r="66" spans="1:10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</row>
    <row r="67" spans="1:10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</row>
    <row r="68" spans="1:10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</row>
    <row r="69" spans="1:10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</row>
    <row r="70" spans="1:10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</row>
    <row r="71" spans="1:10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</row>
    <row r="72" spans="1:10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</row>
    <row r="73" spans="1:10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</row>
    <row r="74" spans="1:10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</row>
    <row r="75" spans="1:10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</row>
    <row r="76" spans="1:10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</row>
    <row r="77" spans="1:10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</row>
    <row r="78" spans="1:10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10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10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</row>
    <row r="131" spans="1:10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</row>
    <row r="132" spans="1:10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</row>
    <row r="133" spans="1:10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</row>
    <row r="134" spans="1:10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</row>
    <row r="135" spans="1:10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</row>
    <row r="136" spans="1:10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</row>
    <row r="137" spans="1:10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</row>
    <row r="138" spans="1:10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</row>
    <row r="139" spans="1:10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</row>
    <row r="140" spans="1:10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</row>
    <row r="141" spans="1:10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</row>
    <row r="142" spans="1:10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</row>
    <row r="143" spans="1:10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</row>
    <row r="144" spans="1:10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</row>
    <row r="145" spans="1:10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</row>
    <row r="146" spans="1:10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</row>
    <row r="147" spans="1:10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</row>
    <row r="148" spans="1:10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</row>
    <row r="149" spans="1:10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</row>
    <row r="150" spans="1:10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</row>
    <row r="151" spans="1:10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</row>
    <row r="152" spans="1:10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</row>
    <row r="153" spans="1:10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</row>
    <row r="154" spans="1:10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</row>
    <row r="155" spans="1:10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</row>
    <row r="156" spans="1:10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</row>
    <row r="157" spans="1:10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</row>
    <row r="158" spans="1:10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</row>
    <row r="159" spans="1:10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</row>
    <row r="160" spans="1:10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</row>
    <row r="161" spans="1:10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</row>
    <row r="162" spans="1:10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</row>
    <row r="163" spans="1:10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</row>
    <row r="164" spans="1:10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</row>
    <row r="165" spans="1:10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</row>
    <row r="166" spans="1:10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</row>
    <row r="167" spans="1:10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</row>
    <row r="168" spans="1:10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</row>
    <row r="169" spans="1:10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</row>
    <row r="170" spans="1:10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</row>
    <row r="171" spans="1:10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</row>
    <row r="172" spans="1:10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</row>
    <row r="173" spans="1:10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</row>
    <row r="174" spans="1:10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</row>
    <row r="175" spans="1:10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</row>
    <row r="176" spans="1:10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</row>
    <row r="177" spans="1:10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</row>
    <row r="178" spans="1:10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</row>
    <row r="179" spans="1:10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</row>
    <row r="180" spans="1:10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</row>
    <row r="181" spans="1:10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</row>
    <row r="182" spans="1:10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</row>
    <row r="183" spans="1:10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</row>
    <row r="184" spans="1:10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</row>
    <row r="185" spans="1:10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</row>
    <row r="186" spans="1:10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</row>
    <row r="187" spans="1:10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</row>
    <row r="188" spans="1:10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</row>
    <row r="189" spans="1:10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</row>
    <row r="190" spans="1:10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</row>
    <row r="192" spans="1:10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</row>
    <row r="193" spans="1:10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</row>
    <row r="194" spans="1:10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</row>
    <row r="195" spans="1:10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</row>
    <row r="196" spans="1:10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</row>
    <row r="197" spans="1:10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</row>
    <row r="198" spans="1:10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</row>
    <row r="199" spans="1:10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</row>
    <row r="200" spans="1:10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</row>
    <row r="201" spans="1:10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</row>
    <row r="202" spans="1:10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</row>
    <row r="203" spans="1:10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</row>
    <row r="204" spans="1:10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</row>
    <row r="205" spans="1:10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</row>
    <row r="206" spans="1:10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</row>
    <row r="207" spans="1:10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</row>
    <row r="208" spans="1:10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</row>
    <row r="209" spans="1:10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</row>
    <row r="210" spans="1:10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</row>
    <row r="211" spans="1:10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</row>
    <row r="212" spans="1:10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</row>
    <row r="213" spans="1:10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</row>
    <row r="214" spans="1:10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</row>
    <row r="215" spans="1:10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</row>
    <row r="216" spans="1:10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</row>
    <row r="217" spans="1:10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</row>
    <row r="218" spans="1:10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</row>
    <row r="219" spans="1:10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</row>
    <row r="220" spans="1:10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</row>
    <row r="221" spans="1:10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</row>
    <row r="222" spans="1:10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</row>
    <row r="223" spans="1:10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</row>
    <row r="224" spans="1:10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</row>
    <row r="225" spans="1:10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</row>
    <row r="226" spans="1:10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</row>
    <row r="227" spans="1:10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</row>
    <row r="228" spans="1:10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</row>
    <row r="229" spans="1:10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</row>
    <row r="230" spans="1:10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</row>
    <row r="231" spans="1:10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</row>
    <row r="232" spans="1:10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</row>
    <row r="233" spans="1:10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</row>
    <row r="234" spans="1:10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</row>
    <row r="235" spans="1:10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</row>
    <row r="236" spans="1:10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</row>
    <row r="237" spans="1:10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</row>
    <row r="238" spans="1:10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</row>
    <row r="239" spans="1:10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</row>
    <row r="240" spans="1:10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</row>
    <row r="241" spans="1:10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</row>
    <row r="242" spans="1:10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</row>
    <row r="243" spans="1:10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</row>
    <row r="244" spans="1:10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</row>
    <row r="245" spans="1:10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</row>
    <row r="246" spans="1:10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</row>
    <row r="247" spans="1:10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</row>
    <row r="248" spans="1:10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</row>
    <row r="249" spans="1:10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</row>
    <row r="250" spans="1:10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</row>
    <row r="251" spans="1:10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</row>
    <row r="252" spans="1:10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</row>
    <row r="253" spans="1:10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</row>
    <row r="254" spans="1:10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</row>
    <row r="255" spans="1:10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</row>
    <row r="256" spans="1:10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</row>
    <row r="257" spans="1:10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</row>
    <row r="258" spans="1:10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</row>
    <row r="259" spans="1:10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</row>
    <row r="260" spans="1:10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</row>
    <row r="261" spans="1:10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</row>
    <row r="262" spans="1:10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</row>
    <row r="263" spans="1:10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</row>
    <row r="264" spans="1:10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</row>
    <row r="265" spans="1:10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</row>
    <row r="266" spans="1:10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</row>
    <row r="267" spans="1:10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</row>
    <row r="268" spans="1:10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</row>
    <row r="269" spans="1:10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</row>
    <row r="270" spans="1:10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</row>
    <row r="271" spans="1:10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</row>
    <row r="272" spans="1:10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</row>
    <row r="273" spans="1:10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</row>
    <row r="274" spans="1:10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</row>
    <row r="275" spans="1:10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</row>
    <row r="276" spans="1:10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</row>
    <row r="277" spans="1:10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</row>
    <row r="278" spans="1:10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</row>
    <row r="279" spans="1:10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</row>
    <row r="280" spans="1:10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</row>
    <row r="281" spans="1:10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</row>
    <row r="282" spans="1:10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</row>
    <row r="283" spans="1:10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</row>
    <row r="284" spans="1:10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</row>
    <row r="285" spans="1:10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</row>
    <row r="286" spans="1:10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</row>
    <row r="287" spans="1:10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</row>
    <row r="288" spans="1:10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</row>
    <row r="289" spans="1:10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</row>
    <row r="290" spans="1:10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</row>
    <row r="291" spans="1:10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</row>
    <row r="292" spans="1:10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</row>
    <row r="293" spans="1:10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</row>
    <row r="294" spans="1:10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</row>
    <row r="295" spans="1:10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</row>
    <row r="296" spans="1:10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</row>
    <row r="298" spans="1:10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</row>
    <row r="299" spans="1:10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</row>
    <row r="300" spans="1:10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</row>
    <row r="301" spans="1:10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</row>
    <row r="302" spans="1:10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</row>
    <row r="303" spans="1:10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</row>
    <row r="304" spans="1:10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</row>
    <row r="305" spans="1:10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</row>
    <row r="306" spans="1:10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</row>
    <row r="307" spans="1:10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</row>
    <row r="308" spans="1:10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</row>
    <row r="309" spans="1:10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</row>
    <row r="310" spans="1:10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</row>
    <row r="311" spans="1:10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</row>
    <row r="312" spans="1:10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</row>
    <row r="313" spans="1:10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</row>
    <row r="314" spans="1:10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</row>
    <row r="315" spans="1:10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</row>
    <row r="316" spans="1:10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</row>
    <row r="317" spans="1:10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</row>
    <row r="318" spans="1:10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</row>
    <row r="319" spans="1:10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</row>
    <row r="320" spans="1:10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</row>
    <row r="321" spans="1:10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</row>
    <row r="322" spans="1:10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</row>
    <row r="323" spans="1:10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</row>
    <row r="324" spans="1:10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</row>
    <row r="325" spans="1:10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</row>
    <row r="326" spans="1:10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</row>
    <row r="327" spans="1:10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</row>
    <row r="328" spans="1:10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</row>
    <row r="329" spans="1:10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</row>
    <row r="330" spans="1:10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</row>
    <row r="331" spans="1:10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</row>
    <row r="332" spans="1:10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</row>
    <row r="333" spans="1:10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</row>
    <row r="334" spans="1:10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</row>
    <row r="335" spans="1:10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</row>
    <row r="336" spans="1:10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</row>
    <row r="337" spans="1:10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</row>
    <row r="338" spans="1:10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</row>
    <row r="339" spans="1:10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</row>
    <row r="340" spans="1:10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</row>
    <row r="341" spans="1:10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</row>
    <row r="342" spans="1:10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</row>
    <row r="343" spans="1:10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</row>
    <row r="344" spans="1:10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</row>
    <row r="345" spans="1:10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</row>
    <row r="346" spans="1:10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</row>
    <row r="347" spans="1:10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</row>
    <row r="348" spans="1:10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</row>
    <row r="349" spans="1:10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</row>
    <row r="350" spans="1:10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</row>
    <row r="351" spans="1:10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</row>
    <row r="352" spans="1:10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</row>
    <row r="353" spans="1:10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</row>
    <row r="354" spans="1:10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</row>
    <row r="355" spans="1:10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</row>
    <row r="356" spans="1:10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</row>
    <row r="357" spans="1:10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</row>
    <row r="358" spans="1:10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</row>
    <row r="359" spans="1:10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</row>
    <row r="360" spans="1:10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</row>
    <row r="361" spans="1:10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</row>
    <row r="362" spans="1:10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</row>
    <row r="363" spans="1:10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</row>
    <row r="364" spans="1:10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</row>
    <row r="365" spans="1:10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</row>
    <row r="366" spans="1:10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</row>
    <row r="367" spans="1:10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</row>
    <row r="368" spans="1:10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</row>
    <row r="369" spans="1:10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</row>
    <row r="370" spans="1:10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</row>
    <row r="371" spans="1:10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</row>
    <row r="372" spans="1:10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</row>
    <row r="373" spans="1:10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</row>
    <row r="374" spans="1:10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</row>
    <row r="375" spans="1:10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</row>
    <row r="376" spans="1:10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</row>
    <row r="377" spans="1:10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</row>
    <row r="378" spans="1:10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</row>
    <row r="379" spans="1:10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</row>
    <row r="380" spans="1:10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</row>
    <row r="381" spans="1:10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</row>
    <row r="382" spans="1:10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</row>
    <row r="383" spans="1:10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</row>
    <row r="384" spans="1:10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</row>
    <row r="385" spans="1:10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</row>
    <row r="386" spans="1:10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</row>
    <row r="387" spans="1:10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</row>
    <row r="388" spans="1:10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</row>
    <row r="389" spans="1:10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</row>
    <row r="390" spans="1:10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</row>
    <row r="391" spans="1:10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</row>
    <row r="392" spans="1:10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</row>
    <row r="393" spans="1:10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</row>
    <row r="394" spans="1:10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</row>
    <row r="395" spans="1:10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</row>
    <row r="396" spans="1:10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</row>
    <row r="397" spans="1:10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</row>
    <row r="398" spans="1:10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</row>
    <row r="399" spans="1:10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</row>
    <row r="400" spans="1:10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</row>
    <row r="401" spans="1:10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</row>
    <row r="402" spans="1:10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</row>
    <row r="403" spans="1:10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</row>
    <row r="404" spans="1:10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</row>
    <row r="405" spans="1:10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</row>
    <row r="406" spans="1:10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</row>
    <row r="407" spans="1:10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</row>
    <row r="408" spans="1:10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</row>
    <row r="409" spans="1:10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</row>
    <row r="410" spans="1:10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</row>
    <row r="411" spans="1:10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</row>
    <row r="412" spans="1:10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</row>
    <row r="413" spans="1:10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</row>
    <row r="414" spans="1:10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</row>
    <row r="415" spans="1:10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</row>
    <row r="416" spans="1:10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</row>
    <row r="417" spans="1:10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</row>
    <row r="418" spans="1:10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</row>
    <row r="419" spans="1:10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</row>
    <row r="420" spans="1:10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</row>
    <row r="421" spans="1:10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</row>
    <row r="422" spans="1:10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</row>
    <row r="423" spans="1:10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</row>
    <row r="424" spans="1:10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</row>
    <row r="425" spans="1:10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</row>
    <row r="426" spans="1:10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</row>
    <row r="427" spans="1:10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</row>
    <row r="428" spans="1:10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</row>
    <row r="429" spans="1:10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</row>
    <row r="430" spans="1:10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</row>
    <row r="431" spans="1:10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</row>
    <row r="432" spans="1:10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</row>
    <row r="433" spans="1:10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</row>
    <row r="434" spans="1:10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</row>
    <row r="435" spans="1:10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</row>
    <row r="436" spans="1:10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</row>
    <row r="437" spans="1:10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</row>
    <row r="438" spans="1:10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</row>
    <row r="439" spans="1:10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</row>
    <row r="440" spans="1:10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</row>
    <row r="441" spans="1:10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</row>
    <row r="442" spans="1:10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</row>
    <row r="443" spans="1:10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</row>
    <row r="444" spans="1:10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</row>
    <row r="445" spans="1:10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</row>
    <row r="446" spans="1:10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</row>
    <row r="447" spans="1:10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</row>
    <row r="448" spans="1:10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</row>
    <row r="449" spans="1:10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</row>
    <row r="450" spans="1:10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</row>
    <row r="451" spans="1:10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</row>
    <row r="452" spans="1:10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</row>
    <row r="453" spans="1:10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</row>
    <row r="454" spans="1:10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</row>
    <row r="455" spans="1:10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</row>
    <row r="456" spans="1:10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</row>
    <row r="457" spans="1:10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</row>
    <row r="458" spans="1:10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</row>
    <row r="459" spans="1:10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</row>
    <row r="460" spans="1:10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</row>
    <row r="461" spans="1:10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</row>
    <row r="462" spans="1:10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</row>
    <row r="463" spans="1:10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</row>
    <row r="464" spans="1:10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</row>
    <row r="465" spans="1:10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</row>
    <row r="466" spans="1:10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</row>
    <row r="467" spans="1:10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</row>
    <row r="468" spans="1:10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</row>
    <row r="469" spans="1:10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</row>
    <row r="470" spans="1:10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</row>
    <row r="471" spans="1:10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</row>
    <row r="472" spans="1:10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</row>
    <row r="473" spans="1:10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</row>
    <row r="474" spans="1:10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</row>
    <row r="475" spans="1:10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</row>
    <row r="476" spans="1:10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</row>
    <row r="477" spans="1:10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</row>
    <row r="478" spans="1:10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</row>
    <row r="479" spans="1:10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</row>
    <row r="480" spans="1:10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</row>
    <row r="481" spans="1:10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</row>
    <row r="482" spans="1:10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</row>
    <row r="483" spans="1:10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</row>
    <row r="484" spans="1:10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</row>
    <row r="485" spans="1:10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</row>
    <row r="486" spans="1:10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</row>
    <row r="487" spans="1:10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</row>
    <row r="488" spans="1:10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</row>
    <row r="489" spans="1:10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</row>
    <row r="490" spans="1:10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</row>
    <row r="491" spans="1:10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</row>
    <row r="492" spans="1:10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</row>
    <row r="493" spans="1:10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</row>
    <row r="494" spans="1:10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</row>
    <row r="495" spans="1:10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</row>
    <row r="496" spans="1:10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</row>
    <row r="497" spans="1:10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</row>
    <row r="498" spans="1:10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</row>
    <row r="499" spans="1:10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</row>
    <row r="500" spans="1:10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</row>
    <row r="501" spans="1:10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</row>
    <row r="502" spans="1:10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</row>
    <row r="503" spans="1:10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</row>
    <row r="504" spans="1:10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</row>
    <row r="505" spans="1:10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</row>
    <row r="506" spans="1:10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</row>
    <row r="507" spans="1:10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</row>
    <row r="508" spans="1:10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</row>
    <row r="509" spans="1:10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</row>
    <row r="510" spans="1:10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</row>
    <row r="511" spans="1:10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</row>
    <row r="512" spans="1:10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</row>
    <row r="513" spans="1:10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</row>
    <row r="514" spans="1:10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</row>
    <row r="515" spans="1:10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</row>
    <row r="516" spans="1:10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</row>
    <row r="517" spans="1:10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</row>
    <row r="518" spans="1:10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</row>
    <row r="519" spans="1:10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</row>
    <row r="520" spans="1:10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</row>
    <row r="521" spans="1:10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</row>
    <row r="522" spans="1:10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</row>
    <row r="523" spans="1:10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</row>
    <row r="524" spans="1:10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</row>
    <row r="525" spans="1:10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</row>
    <row r="526" spans="1:10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</row>
    <row r="527" spans="1:10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</row>
    <row r="528" spans="1:10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</row>
    <row r="529" spans="1:10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</row>
    <row r="530" spans="1:10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</row>
    <row r="531" spans="1:10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</row>
    <row r="532" spans="1:10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</row>
    <row r="533" spans="1:10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</row>
    <row r="534" spans="1:10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</row>
    <row r="535" spans="1:10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</row>
    <row r="536" spans="1:10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</row>
    <row r="537" spans="1:10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</row>
    <row r="538" spans="1:10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</row>
    <row r="539" spans="1:10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</row>
    <row r="540" spans="1:10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</row>
    <row r="541" spans="1:10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</row>
    <row r="542" spans="1:10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</row>
    <row r="543" spans="1:10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</row>
    <row r="544" spans="1:10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</row>
    <row r="545" spans="1:10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</row>
    <row r="546" spans="1:10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</row>
    <row r="547" spans="1:10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</row>
    <row r="548" spans="1:10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</row>
    <row r="549" spans="1:10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</row>
    <row r="550" spans="1:10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</row>
    <row r="551" spans="1:10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</row>
    <row r="552" spans="1:10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</row>
    <row r="553" spans="1:10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</row>
    <row r="554" spans="1:10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</row>
    <row r="555" spans="1:10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</row>
    <row r="556" spans="1:10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</row>
    <row r="557" spans="1:10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</row>
    <row r="558" spans="1:10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</row>
    <row r="559" spans="1:10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</row>
    <row r="560" spans="1:10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</row>
    <row r="561" spans="1:10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</row>
    <row r="562" spans="1:10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</row>
    <row r="563" spans="1:10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</row>
    <row r="564" spans="1:10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</row>
    <row r="565" spans="1:10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</row>
    <row r="566" spans="1:10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</row>
    <row r="567" spans="1:10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</row>
    <row r="568" spans="1:10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</row>
    <row r="569" spans="1:10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</row>
    <row r="570" spans="1:10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</row>
    <row r="571" spans="1:10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</row>
    <row r="572" spans="1:10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</row>
    <row r="573" spans="1:10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</row>
    <row r="574" spans="1:10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</row>
    <row r="575" spans="1:10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</row>
    <row r="576" spans="1:10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</row>
    <row r="577" spans="1:10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</row>
    <row r="578" spans="1:10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</row>
    <row r="579" spans="1:10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</row>
    <row r="580" spans="1:10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</row>
    <row r="581" spans="1:10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</row>
    <row r="582" spans="1:10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</row>
    <row r="583" spans="1:10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</row>
    <row r="584" spans="1:10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</row>
    <row r="585" spans="1:10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</row>
    <row r="586" spans="1:10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</row>
    <row r="587" spans="1:10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</row>
    <row r="588" spans="1:10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</row>
    <row r="589" spans="1:10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</row>
    <row r="590" spans="1:10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</row>
    <row r="591" spans="1:10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</row>
    <row r="592" spans="1:10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</row>
    <row r="593" spans="1:10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</row>
    <row r="594" spans="1:10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</row>
    <row r="595" spans="1:10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</row>
    <row r="596" spans="1:10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</row>
    <row r="597" spans="1:10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</row>
    <row r="598" spans="1:10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</row>
    <row r="599" spans="1:10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</row>
    <row r="600" spans="1:10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</row>
    <row r="601" spans="1:10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</row>
    <row r="602" spans="1:10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</row>
    <row r="603" spans="1:10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</row>
    <row r="604" spans="1:10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</row>
    <row r="605" spans="1:10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</row>
    <row r="606" spans="1:10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</row>
    <row r="607" spans="1:10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</row>
    <row r="608" spans="1:10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</row>
    <row r="609" spans="1:10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</row>
    <row r="610" spans="1:10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</row>
    <row r="611" spans="1:10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</row>
    <row r="612" spans="1:10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</row>
    <row r="613" spans="1:10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</row>
    <row r="614" spans="1:10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</row>
    <row r="615" spans="1:10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</row>
    <row r="616" spans="1:10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</row>
    <row r="617" spans="1:10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</row>
    <row r="618" spans="1:10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</row>
    <row r="619" spans="1:10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</row>
    <row r="620" spans="1:10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</row>
    <row r="621" spans="1:10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</row>
    <row r="622" spans="1:10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</row>
    <row r="623" spans="1:10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</row>
    <row r="624" spans="1:10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</row>
    <row r="625" spans="1:10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</row>
    <row r="626" spans="1:10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</row>
    <row r="627" spans="1:10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</row>
    <row r="628" spans="1:10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</row>
    <row r="629" spans="1:10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</row>
    <row r="630" spans="1:10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</row>
    <row r="631" spans="1:10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</row>
    <row r="632" spans="1:10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</row>
    <row r="633" spans="1:10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</row>
    <row r="634" spans="1:10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</row>
    <row r="635" spans="1:10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</row>
    <row r="636" spans="1:10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</row>
    <row r="637" spans="1:10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</row>
    <row r="638" spans="1:10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</row>
    <row r="639" spans="1:10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</row>
    <row r="640" spans="1:10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</row>
    <row r="641" spans="1:10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</row>
    <row r="642" spans="1:10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</row>
    <row r="643" spans="1:10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</row>
    <row r="644" spans="1:10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</row>
    <row r="645" spans="1:10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</row>
    <row r="646" spans="1:10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</row>
    <row r="647" spans="1:10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</row>
    <row r="648" spans="1:10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</row>
    <row r="649" spans="1:10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</row>
    <row r="650" spans="1:10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</row>
    <row r="651" spans="1:10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</row>
    <row r="652" spans="1:10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</row>
    <row r="653" spans="1:10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</row>
    <row r="654" spans="1:10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</row>
    <row r="655" spans="1:10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</row>
    <row r="656" spans="1:10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</row>
    <row r="657" spans="1:10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</row>
    <row r="658" spans="1:10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</row>
    <row r="659" spans="1:10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</row>
    <row r="660" spans="1:10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</row>
    <row r="661" spans="1:10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</row>
    <row r="662" spans="1:10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</row>
    <row r="663" spans="1:10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</row>
    <row r="664" spans="1:10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</row>
    <row r="665" spans="1:10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</row>
    <row r="666" spans="1:10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</row>
    <row r="667" spans="1:10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</row>
    <row r="668" spans="1:10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</row>
    <row r="669" spans="1:10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</row>
    <row r="670" spans="1:10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</row>
    <row r="671" spans="1:10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</row>
    <row r="672" spans="1:10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</row>
    <row r="673" spans="1:10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</row>
    <row r="674" spans="1:10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</row>
    <row r="675" spans="1:10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</row>
    <row r="676" spans="1:10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</row>
    <row r="677" spans="1:10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</row>
    <row r="678" spans="1:10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</row>
    <row r="679" spans="1:10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</row>
    <row r="680" spans="1:10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</row>
    <row r="681" spans="1:10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</row>
    <row r="682" spans="1:10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</row>
    <row r="683" spans="1:10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</row>
    <row r="684" spans="1:10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</row>
    <row r="685" spans="1:10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</row>
    <row r="686" spans="1:10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</row>
    <row r="687" spans="1:10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</row>
    <row r="688" spans="1:10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</row>
    <row r="689" spans="1:10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</row>
    <row r="690" spans="1:10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</row>
    <row r="691" spans="1:10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</row>
    <row r="692" spans="1:10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</row>
    <row r="693" spans="1:10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</row>
    <row r="694" spans="1:10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</row>
    <row r="695" spans="1:10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</row>
    <row r="696" spans="1:10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</row>
    <row r="697" spans="1:10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</row>
    <row r="698" spans="1:10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</row>
    <row r="699" spans="1:10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</row>
    <row r="700" spans="1:10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</row>
    <row r="701" spans="1:10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</row>
    <row r="702" spans="1:10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</row>
    <row r="703" spans="1:10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</row>
    <row r="704" spans="1:10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</row>
    <row r="705" spans="1:10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</row>
    <row r="706" spans="1:10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</row>
    <row r="707" spans="1:10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</row>
    <row r="708" spans="1:10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</row>
    <row r="709" spans="1:10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</row>
    <row r="710" spans="1:10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</row>
    <row r="711" spans="1:10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</row>
    <row r="712" spans="1:10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</row>
    <row r="713" spans="1:10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</row>
    <row r="714" spans="1:10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</row>
    <row r="715" spans="1:10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</row>
    <row r="716" spans="1:10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</row>
    <row r="717" spans="1:10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</row>
    <row r="718" spans="1:10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</row>
    <row r="719" spans="1:10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</row>
    <row r="720" spans="1:10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</row>
    <row r="721" spans="1:10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</row>
    <row r="722" spans="1:10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</row>
    <row r="723" spans="1:10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</row>
    <row r="724" spans="1:10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</row>
    <row r="725" spans="1:10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</row>
    <row r="726" spans="1:10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</row>
    <row r="727" spans="1:10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</row>
    <row r="728" spans="1:10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</row>
    <row r="729" spans="1:10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</row>
    <row r="730" spans="1:10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</row>
    <row r="731" spans="1:10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</row>
    <row r="732" spans="1:10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</row>
    <row r="733" spans="1:10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</row>
    <row r="734" spans="1:10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</row>
    <row r="735" spans="1:10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</row>
    <row r="736" spans="1:10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</row>
    <row r="737" spans="1:10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</row>
    <row r="738" spans="1:10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</row>
    <row r="739" spans="1:10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</row>
    <row r="740" spans="1:10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</row>
    <row r="741" spans="1:10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</row>
    <row r="742" spans="1:10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</row>
    <row r="743" spans="1:10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</row>
    <row r="744" spans="1:10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</row>
    <row r="745" spans="1:10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</row>
    <row r="746" spans="1:10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</row>
    <row r="747" spans="1:10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</row>
    <row r="748" spans="1:10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</row>
    <row r="749" spans="1:10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</row>
    <row r="750" spans="1:10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</row>
    <row r="751" spans="1:10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</row>
    <row r="752" spans="1:10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</row>
    <row r="753" spans="1:10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</row>
    <row r="754" spans="1:10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</row>
    <row r="755" spans="1:10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</row>
    <row r="756" spans="1:10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</row>
    <row r="757" spans="1:10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</row>
    <row r="758" spans="1:10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</row>
    <row r="759" spans="1:10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</row>
    <row r="760" spans="1:10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</row>
    <row r="761" spans="1:10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</row>
    <row r="762" spans="1:10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</row>
    <row r="763" spans="1:10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</row>
    <row r="764" spans="1:10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</row>
    <row r="765" spans="1:10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</row>
    <row r="766" spans="1:10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</row>
    <row r="767" spans="1:10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</row>
    <row r="768" spans="1:10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</row>
    <row r="769" spans="1:10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</row>
    <row r="770" spans="1:10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</row>
    <row r="771" spans="1:10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</row>
    <row r="772" spans="1:10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</row>
    <row r="773" spans="1:10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</row>
    <row r="774" spans="1:10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</row>
    <row r="775" spans="1:10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</row>
    <row r="776" spans="1:10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</row>
    <row r="777" spans="1:10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</row>
    <row r="778" spans="1:10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</row>
    <row r="779" spans="1:10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</row>
    <row r="780" spans="1:10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</row>
    <row r="781" spans="1:10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</row>
    <row r="782" spans="1:10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</row>
    <row r="783" spans="1:10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</row>
    <row r="784" spans="1:10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</row>
    <row r="785" spans="1:10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</row>
    <row r="786" spans="1:10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</row>
    <row r="787" spans="1:10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</row>
    <row r="788" spans="1:10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</row>
    <row r="789" spans="1:10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</row>
    <row r="790" spans="1:10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</row>
    <row r="791" spans="1:10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</row>
    <row r="792" spans="1:10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</row>
    <row r="793" spans="1:10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</row>
    <row r="794" spans="1:10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</row>
    <row r="795" spans="1:10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</row>
    <row r="796" spans="1:10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</row>
    <row r="797" spans="1:10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</row>
    <row r="798" spans="1:10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</row>
    <row r="799" spans="1:10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</row>
    <row r="800" spans="1:10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</row>
    <row r="801" spans="1:10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</row>
    <row r="802" spans="1:10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</row>
    <row r="803" spans="1:10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</row>
    <row r="804" spans="1:10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</row>
    <row r="805" spans="1:10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</row>
    <row r="806" spans="1:10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</row>
    <row r="807" spans="1:10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</row>
    <row r="808" spans="1:10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</row>
    <row r="809" spans="1:10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</row>
    <row r="810" spans="1:10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</row>
    <row r="811" spans="1:10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</row>
    <row r="812" spans="1:10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</row>
    <row r="813" spans="1:10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</row>
    <row r="814" spans="1:10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</row>
    <row r="815" spans="1:10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</row>
    <row r="816" spans="1:10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</row>
    <row r="817" spans="1:10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</row>
    <row r="818" spans="1:10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</row>
    <row r="819" spans="1:10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</row>
    <row r="820" spans="1:10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</row>
    <row r="821" spans="1:10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</row>
    <row r="822" spans="1:10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</row>
    <row r="823" spans="1:10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</row>
    <row r="824" spans="1:10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</row>
    <row r="825" spans="1:10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</row>
    <row r="826" spans="1:10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</row>
    <row r="827" spans="1:10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</row>
    <row r="828" spans="1:10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</row>
    <row r="829" spans="1:10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</row>
    <row r="830" spans="1:10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</row>
    <row r="831" spans="1:10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</row>
    <row r="832" spans="1:10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</row>
    <row r="833" spans="1:10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</row>
    <row r="834" spans="1:10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</row>
    <row r="835" spans="1:10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</row>
    <row r="836" spans="1:10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</row>
    <row r="837" spans="1:10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</row>
    <row r="838" spans="1:10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</row>
    <row r="839" spans="1:10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</row>
    <row r="840" spans="1:10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</row>
    <row r="841" spans="1:10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</row>
    <row r="842" spans="1:10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</row>
    <row r="843" spans="1:10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</row>
    <row r="844" spans="1:10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</row>
    <row r="845" spans="1:10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</row>
    <row r="846" spans="1:10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</row>
    <row r="847" spans="1:10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</row>
    <row r="848" spans="1:10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</row>
    <row r="849" spans="1:10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</row>
    <row r="850" spans="1:10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</row>
    <row r="851" spans="1:10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</row>
    <row r="852" spans="1:10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</row>
    <row r="853" spans="1:10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</row>
    <row r="854" spans="1:10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</row>
    <row r="855" spans="1:10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</row>
    <row r="856" spans="1:10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</row>
    <row r="857" spans="1:10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</row>
    <row r="858" spans="1:10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</row>
    <row r="859" spans="1:10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</row>
    <row r="860" spans="1:10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</row>
    <row r="861" spans="1:10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</row>
    <row r="862" spans="1:10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</row>
    <row r="863" spans="1:10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</row>
    <row r="864" spans="1:10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</row>
    <row r="865" spans="1:10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</row>
    <row r="866" spans="1:10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</row>
    <row r="867" spans="1:10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</row>
    <row r="868" spans="1:10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</row>
    <row r="869" spans="1:10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</row>
    <row r="870" spans="1:10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</row>
    <row r="871" spans="1:10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</row>
    <row r="872" spans="1:10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</row>
    <row r="873" spans="1:10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</row>
    <row r="874" spans="1:10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</row>
    <row r="875" spans="1:10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</row>
    <row r="876" spans="1:10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</row>
    <row r="877" spans="1:10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</row>
    <row r="878" spans="1:10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</row>
    <row r="879" spans="1:10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</row>
    <row r="880" spans="1:10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</row>
    <row r="881" spans="1:10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</row>
    <row r="882" spans="1:10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</row>
    <row r="883" spans="1:10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</row>
    <row r="884" spans="1:10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</row>
    <row r="885" spans="1:10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</row>
    <row r="886" spans="1:10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</row>
    <row r="887" spans="1:10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</row>
    <row r="888" spans="1:10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</row>
    <row r="889" spans="1:10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</row>
    <row r="890" spans="1:10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</row>
    <row r="891" spans="1:10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</row>
    <row r="892" spans="1:10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</row>
    <row r="893" spans="1:10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</row>
    <row r="894" spans="1:10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</row>
    <row r="895" spans="1:10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</row>
    <row r="896" spans="1:10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</row>
    <row r="897" spans="1:10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</row>
    <row r="898" spans="1:10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</row>
    <row r="899" spans="1:10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</row>
    <row r="900" spans="1:10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</row>
    <row r="901" spans="1:10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</row>
    <row r="902" spans="1:10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</row>
    <row r="903" spans="1:10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</row>
    <row r="904" spans="1:10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</row>
    <row r="905" spans="1:10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</row>
    <row r="906" spans="1:10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</row>
    <row r="907" spans="1:10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</row>
    <row r="908" spans="1:10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</row>
    <row r="909" spans="1:10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</row>
    <row r="910" spans="1:10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</row>
    <row r="911" spans="1:10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</row>
    <row r="912" spans="1:10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</row>
    <row r="913" spans="1:10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</row>
    <row r="914" spans="1:10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</row>
    <row r="915" spans="1:10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</row>
    <row r="916" spans="1:10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</row>
    <row r="917" spans="1:10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</row>
    <row r="918" spans="1:10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</row>
    <row r="919" spans="1:10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</row>
    <row r="920" spans="1:10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</row>
    <row r="921" spans="1:10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</row>
    <row r="922" spans="1:10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</row>
    <row r="923" spans="1:10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</row>
    <row r="924" spans="1:10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</row>
    <row r="925" spans="1:10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</row>
    <row r="926" spans="1:10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</row>
    <row r="927" spans="1:10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</row>
    <row r="928" spans="1:10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</row>
    <row r="929" spans="1:10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</row>
    <row r="930" spans="1:10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</row>
    <row r="931" spans="1:10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</row>
    <row r="932" spans="1:10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</row>
    <row r="933" spans="1:10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</row>
    <row r="934" spans="1:10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</row>
    <row r="935" spans="1:10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</row>
    <row r="936" spans="1:10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</row>
    <row r="937" spans="1:10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</row>
    <row r="938" spans="1:10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</row>
    <row r="939" spans="1:10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</row>
    <row r="940" spans="1:10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</row>
    <row r="941" spans="1:10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</row>
    <row r="942" spans="1:10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</row>
    <row r="943" spans="1:10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</row>
    <row r="944" spans="1:10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</row>
    <row r="945" spans="1:10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</row>
    <row r="946" spans="1:10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</row>
    <row r="947" spans="1:10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</row>
    <row r="948" spans="1:10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</row>
    <row r="949" spans="1:10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</row>
    <row r="950" spans="1:10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</row>
    <row r="951" spans="1:10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</row>
    <row r="952" spans="1:10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</row>
    <row r="953" spans="1:10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</row>
    <row r="954" spans="1:10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</row>
    <row r="955" spans="1:10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</row>
    <row r="956" spans="1:10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</row>
    <row r="957" spans="1:10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</row>
    <row r="958" spans="1:10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</row>
    <row r="959" spans="1:10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</row>
    <row r="960" spans="1:10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</row>
    <row r="961" spans="1:10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</row>
    <row r="962" spans="1:10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</row>
    <row r="963" spans="1:10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</row>
    <row r="964" spans="1:10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</row>
    <row r="965" spans="1:10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</row>
    <row r="966" spans="1:10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</row>
    <row r="967" spans="1:10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</row>
    <row r="968" spans="1:10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</row>
    <row r="969" spans="1:10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</row>
    <row r="970" spans="1:10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</row>
    <row r="971" spans="1:10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</row>
    <row r="972" spans="1:10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</row>
    <row r="973" spans="1:10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</row>
    <row r="974" spans="1:10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</row>
    <row r="975" spans="1:10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</row>
    <row r="976" spans="1:10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</row>
    <row r="977" spans="1:10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</row>
    <row r="978" spans="1:10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</row>
    <row r="979" spans="1:10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</row>
    <row r="980" spans="1:10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</row>
    <row r="981" spans="1:10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</row>
    <row r="982" spans="1:10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</row>
    <row r="983" spans="1:10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</row>
    <row r="984" spans="1:10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</row>
    <row r="985" spans="1:10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</row>
    <row r="986" spans="1:10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</row>
    <row r="987" spans="1:10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</row>
    <row r="988" spans="1:10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</row>
    <row r="989" spans="1:10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</row>
    <row r="990" spans="1:10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</row>
    <row r="991" spans="1:10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</row>
    <row r="992" spans="1:10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</row>
    <row r="993" spans="1:10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</row>
    <row r="994" spans="1:10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</row>
    <row r="995" spans="1:10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</row>
    <row r="996" spans="1:10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</row>
    <row r="997" spans="1:10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</row>
    <row r="998" spans="1:10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</row>
    <row r="999" spans="1:10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</row>
    <row r="1000" spans="1:10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</row>
    <row r="1001" spans="1:10" x14ac:dyDescent="0.25">
      <c r="A1001" s="5"/>
      <c r="B1001" s="5"/>
      <c r="C1001" s="5"/>
      <c r="D1001" s="5"/>
      <c r="E1001" s="5"/>
      <c r="F1001" s="5"/>
      <c r="G1001" s="5"/>
      <c r="H1001" s="5"/>
      <c r="I1001" s="5"/>
      <c r="J1001" s="5"/>
    </row>
    <row r="1002" spans="1:10" x14ac:dyDescent="0.25">
      <c r="A1002" s="5"/>
      <c r="B1002" s="5"/>
      <c r="C1002" s="5"/>
      <c r="D1002" s="5"/>
      <c r="E1002" s="5"/>
      <c r="F1002" s="5"/>
      <c r="G1002" s="5"/>
      <c r="H1002" s="5"/>
      <c r="I1002" s="5"/>
      <c r="J1002" s="5"/>
    </row>
    <row r="1003" spans="1:10" x14ac:dyDescent="0.25">
      <c r="A1003" s="5"/>
      <c r="B1003" s="5"/>
      <c r="C1003" s="5"/>
      <c r="D1003" s="5"/>
      <c r="E1003" s="5"/>
      <c r="F1003" s="5"/>
      <c r="G1003" s="5"/>
      <c r="H1003" s="5"/>
      <c r="I1003" s="5"/>
      <c r="J1003" s="5"/>
    </row>
    <row r="1004" spans="1:10" x14ac:dyDescent="0.25">
      <c r="A1004" s="5"/>
      <c r="B1004" s="5"/>
      <c r="C1004" s="5"/>
      <c r="D1004" s="5"/>
      <c r="E1004" s="5"/>
      <c r="F1004" s="5"/>
      <c r="G1004" s="5"/>
      <c r="H1004" s="5"/>
      <c r="I1004" s="5"/>
      <c r="J1004" s="5"/>
    </row>
    <row r="1005" spans="1:10" x14ac:dyDescent="0.25">
      <c r="A1005" s="5"/>
      <c r="B1005" s="5"/>
      <c r="C1005" s="5"/>
      <c r="D1005" s="5"/>
      <c r="E1005" s="5"/>
      <c r="F1005" s="5"/>
      <c r="G1005" s="5"/>
      <c r="H1005" s="5"/>
      <c r="I1005" s="5"/>
      <c r="J1005" s="5"/>
    </row>
    <row r="1006" spans="1:10" x14ac:dyDescent="0.25">
      <c r="A1006" s="5"/>
      <c r="B1006" s="5"/>
      <c r="C1006" s="5"/>
      <c r="D1006" s="5"/>
      <c r="E1006" s="5"/>
      <c r="F1006" s="5"/>
      <c r="G1006" s="5"/>
      <c r="H1006" s="5"/>
      <c r="I1006" s="5"/>
      <c r="J1006" s="5"/>
    </row>
    <row r="1007" spans="1:10" x14ac:dyDescent="0.25">
      <c r="A1007" s="5"/>
      <c r="B1007" s="5"/>
      <c r="C1007" s="5"/>
      <c r="D1007" s="5"/>
      <c r="E1007" s="5"/>
      <c r="F1007" s="5"/>
      <c r="G1007" s="5"/>
      <c r="H1007" s="5"/>
      <c r="I1007" s="5"/>
      <c r="J1007" s="5"/>
    </row>
    <row r="1008" spans="1:10" x14ac:dyDescent="0.25">
      <c r="A1008" s="5"/>
      <c r="B1008" s="5"/>
      <c r="C1008" s="5"/>
      <c r="D1008" s="5"/>
      <c r="E1008" s="5"/>
      <c r="F1008" s="5"/>
      <c r="G1008" s="5"/>
      <c r="H1008" s="5"/>
      <c r="I1008" s="5"/>
      <c r="J1008" s="5"/>
    </row>
    <row r="1009" spans="1:10" x14ac:dyDescent="0.25">
      <c r="A1009" s="5"/>
      <c r="B1009" s="5"/>
      <c r="C1009" s="5"/>
      <c r="D1009" s="5"/>
      <c r="E1009" s="5"/>
      <c r="F1009" s="5"/>
      <c r="G1009" s="5"/>
      <c r="H1009" s="5"/>
      <c r="I1009" s="5"/>
      <c r="J1009" s="5"/>
    </row>
    <row r="1010" spans="1:10" x14ac:dyDescent="0.25">
      <c r="A1010" s="5"/>
      <c r="B1010" s="5"/>
      <c r="C1010" s="5"/>
      <c r="D1010" s="5"/>
      <c r="E1010" s="5"/>
      <c r="F1010" s="5"/>
      <c r="G1010" s="5"/>
      <c r="H1010" s="5"/>
      <c r="I1010" s="5"/>
      <c r="J1010" s="5"/>
    </row>
    <row r="1011" spans="1:10" x14ac:dyDescent="0.25">
      <c r="A1011" s="5"/>
      <c r="B1011" s="5"/>
      <c r="C1011" s="5"/>
      <c r="D1011" s="5"/>
      <c r="E1011" s="5"/>
      <c r="F1011" s="5"/>
      <c r="G1011" s="5"/>
      <c r="H1011" s="5"/>
      <c r="I1011" s="5"/>
      <c r="J1011" s="5"/>
    </row>
    <row r="1012" spans="1:10" x14ac:dyDescent="0.25">
      <c r="A1012" s="5"/>
      <c r="B1012" s="5"/>
      <c r="C1012" s="5"/>
      <c r="D1012" s="5"/>
      <c r="E1012" s="5"/>
      <c r="F1012" s="5"/>
      <c r="G1012" s="5"/>
      <c r="H1012" s="5"/>
      <c r="I1012" s="5"/>
      <c r="J1012" s="5"/>
    </row>
    <row r="1013" spans="1:10" x14ac:dyDescent="0.25">
      <c r="A1013" s="5"/>
      <c r="B1013" s="5"/>
      <c r="C1013" s="5"/>
      <c r="D1013" s="5"/>
      <c r="E1013" s="5"/>
      <c r="F1013" s="5"/>
      <c r="G1013" s="5"/>
      <c r="H1013" s="5"/>
      <c r="I1013" s="5"/>
      <c r="J1013" s="5"/>
    </row>
    <row r="1014" spans="1:10" x14ac:dyDescent="0.25">
      <c r="A1014" s="5"/>
      <c r="B1014" s="5"/>
      <c r="C1014" s="5"/>
      <c r="D1014" s="5"/>
      <c r="E1014" s="5"/>
      <c r="F1014" s="5"/>
      <c r="G1014" s="5"/>
      <c r="H1014" s="5"/>
      <c r="I1014" s="5"/>
      <c r="J1014" s="5"/>
    </row>
    <row r="1015" spans="1:10" x14ac:dyDescent="0.25">
      <c r="A1015" s="5"/>
      <c r="B1015" s="5"/>
      <c r="C1015" s="5"/>
      <c r="D1015" s="5"/>
      <c r="E1015" s="5"/>
      <c r="F1015" s="5"/>
      <c r="G1015" s="5"/>
      <c r="H1015" s="5"/>
      <c r="I1015" s="5"/>
      <c r="J1015" s="5"/>
    </row>
    <row r="1016" spans="1:10" x14ac:dyDescent="0.25">
      <c r="A1016" s="5"/>
      <c r="B1016" s="5"/>
      <c r="C1016" s="5"/>
      <c r="D1016" s="5"/>
      <c r="E1016" s="5"/>
      <c r="F1016" s="5"/>
      <c r="G1016" s="5"/>
      <c r="H1016" s="5"/>
      <c r="I1016" s="5"/>
      <c r="J1016" s="5"/>
    </row>
    <row r="1017" spans="1:10" x14ac:dyDescent="0.25">
      <c r="A1017" s="5"/>
      <c r="B1017" s="5"/>
      <c r="C1017" s="5"/>
      <c r="D1017" s="5"/>
      <c r="E1017" s="5"/>
      <c r="F1017" s="5"/>
      <c r="G1017" s="5"/>
      <c r="H1017" s="5"/>
      <c r="I1017" s="5"/>
      <c r="J1017" s="5"/>
    </row>
    <row r="1018" spans="1:10" x14ac:dyDescent="0.25">
      <c r="A1018" s="5"/>
      <c r="B1018" s="5"/>
      <c r="C1018" s="5"/>
      <c r="D1018" s="5"/>
      <c r="E1018" s="5"/>
      <c r="F1018" s="5"/>
      <c r="G1018" s="5"/>
      <c r="H1018" s="5"/>
      <c r="I1018" s="5"/>
      <c r="J1018" s="5"/>
    </row>
    <row r="1019" spans="1:10" x14ac:dyDescent="0.25">
      <c r="A1019" s="5"/>
      <c r="B1019" s="5"/>
      <c r="C1019" s="5"/>
      <c r="D1019" s="5"/>
      <c r="E1019" s="5"/>
      <c r="F1019" s="5"/>
      <c r="G1019" s="5"/>
      <c r="H1019" s="5"/>
      <c r="I1019" s="5"/>
      <c r="J1019" s="5"/>
    </row>
    <row r="1020" spans="1:10" x14ac:dyDescent="0.25">
      <c r="A1020" s="5"/>
      <c r="B1020" s="5"/>
      <c r="C1020" s="5"/>
      <c r="D1020" s="5"/>
      <c r="E1020" s="5"/>
      <c r="F1020" s="5"/>
      <c r="G1020" s="5"/>
      <c r="H1020" s="5"/>
      <c r="I1020" s="5"/>
      <c r="J1020" s="5"/>
    </row>
    <row r="1021" spans="1:10" x14ac:dyDescent="0.25">
      <c r="A1021" s="5"/>
      <c r="B1021" s="5"/>
      <c r="C1021" s="5"/>
      <c r="D1021" s="5"/>
      <c r="E1021" s="5"/>
      <c r="F1021" s="5"/>
      <c r="G1021" s="5"/>
      <c r="H1021" s="5"/>
      <c r="I1021" s="5"/>
      <c r="J1021" s="5"/>
    </row>
    <row r="1022" spans="1:10" x14ac:dyDescent="0.25">
      <c r="A1022" s="5"/>
      <c r="B1022" s="5"/>
      <c r="C1022" s="5"/>
      <c r="D1022" s="5"/>
      <c r="E1022" s="5"/>
      <c r="F1022" s="5"/>
      <c r="G1022" s="5"/>
      <c r="H1022" s="5"/>
      <c r="I1022" s="5"/>
      <c r="J1022" s="5"/>
    </row>
    <row r="1023" spans="1:10" x14ac:dyDescent="0.25">
      <c r="A1023" s="5"/>
      <c r="B1023" s="5"/>
      <c r="C1023" s="5"/>
      <c r="D1023" s="5"/>
      <c r="E1023" s="5"/>
      <c r="F1023" s="5"/>
      <c r="G1023" s="5"/>
      <c r="H1023" s="5"/>
      <c r="I1023" s="5"/>
      <c r="J1023" s="5"/>
    </row>
    <row r="1024" spans="1:10" x14ac:dyDescent="0.25">
      <c r="A1024" s="5"/>
      <c r="B1024" s="5"/>
      <c r="C1024" s="5"/>
      <c r="D1024" s="5"/>
      <c r="E1024" s="5"/>
      <c r="F1024" s="5"/>
      <c r="G1024" s="5"/>
      <c r="H1024" s="5"/>
      <c r="I1024" s="5"/>
      <c r="J1024" s="5"/>
    </row>
    <row r="1025" spans="1:10" x14ac:dyDescent="0.25">
      <c r="A1025" s="5"/>
      <c r="B1025" s="5"/>
      <c r="C1025" s="5"/>
      <c r="D1025" s="5"/>
      <c r="E1025" s="5"/>
      <c r="F1025" s="5"/>
      <c r="G1025" s="5"/>
      <c r="H1025" s="5"/>
      <c r="I1025" s="5"/>
      <c r="J1025" s="5"/>
    </row>
    <row r="1026" spans="1:10" x14ac:dyDescent="0.25">
      <c r="A1026" s="5"/>
      <c r="B1026" s="5"/>
      <c r="C1026" s="5"/>
      <c r="D1026" s="5"/>
      <c r="E1026" s="5"/>
      <c r="F1026" s="5"/>
      <c r="G1026" s="5"/>
      <c r="H1026" s="5"/>
      <c r="I1026" s="5"/>
      <c r="J1026" s="5"/>
    </row>
    <row r="1027" spans="1:10" x14ac:dyDescent="0.25">
      <c r="A1027" s="5"/>
      <c r="B1027" s="5"/>
      <c r="C1027" s="5"/>
      <c r="D1027" s="5"/>
      <c r="E1027" s="5"/>
      <c r="F1027" s="5"/>
      <c r="G1027" s="5"/>
      <c r="H1027" s="5"/>
      <c r="I1027" s="5"/>
      <c r="J1027" s="5"/>
    </row>
    <row r="1028" spans="1:10" x14ac:dyDescent="0.25">
      <c r="A1028" s="5"/>
      <c r="B1028" s="5"/>
      <c r="C1028" s="5"/>
      <c r="D1028" s="5"/>
      <c r="E1028" s="5"/>
      <c r="F1028" s="5"/>
      <c r="G1028" s="5"/>
      <c r="H1028" s="5"/>
      <c r="I1028" s="5"/>
      <c r="J1028" s="5"/>
    </row>
    <row r="1029" spans="1:10" x14ac:dyDescent="0.25">
      <c r="A1029" s="5"/>
      <c r="B1029" s="5"/>
      <c r="C1029" s="5"/>
      <c r="D1029" s="5"/>
      <c r="E1029" s="5"/>
      <c r="F1029" s="5"/>
      <c r="G1029" s="5"/>
      <c r="H1029" s="5"/>
      <c r="I1029" s="5"/>
      <c r="J1029" s="5"/>
    </row>
    <row r="1030" spans="1:10" x14ac:dyDescent="0.25">
      <c r="A1030" s="5"/>
      <c r="B1030" s="5"/>
      <c r="C1030" s="5"/>
      <c r="D1030" s="5"/>
      <c r="E1030" s="5"/>
      <c r="F1030" s="5"/>
      <c r="G1030" s="5"/>
      <c r="H1030" s="5"/>
      <c r="I1030" s="5"/>
      <c r="J1030" s="5"/>
    </row>
    <row r="1031" spans="1:10" x14ac:dyDescent="0.25">
      <c r="A1031" s="5"/>
      <c r="B1031" s="5"/>
      <c r="C1031" s="5"/>
      <c r="D1031" s="5"/>
      <c r="E1031" s="5"/>
      <c r="F1031" s="5"/>
      <c r="G1031" s="5"/>
      <c r="H1031" s="5"/>
      <c r="I1031" s="5"/>
      <c r="J1031" s="5"/>
    </row>
    <row r="1032" spans="1:10" x14ac:dyDescent="0.25">
      <c r="A1032" s="5"/>
      <c r="B1032" s="5"/>
      <c r="C1032" s="5"/>
      <c r="D1032" s="5"/>
      <c r="E1032" s="5"/>
      <c r="F1032" s="5"/>
      <c r="G1032" s="5"/>
      <c r="H1032" s="5"/>
      <c r="I1032" s="5"/>
      <c r="J1032" s="5"/>
    </row>
    <row r="1033" spans="1:10" x14ac:dyDescent="0.25">
      <c r="A1033" s="5"/>
      <c r="B1033" s="5"/>
      <c r="C1033" s="5"/>
      <c r="D1033" s="5"/>
      <c r="E1033" s="5"/>
      <c r="F1033" s="5"/>
      <c r="G1033" s="5"/>
      <c r="H1033" s="5"/>
      <c r="I1033" s="5"/>
      <c r="J1033" s="5"/>
    </row>
    <row r="1034" spans="1:10" x14ac:dyDescent="0.25">
      <c r="A1034" s="5"/>
      <c r="B1034" s="5"/>
      <c r="C1034" s="5"/>
      <c r="D1034" s="5"/>
      <c r="E1034" s="5"/>
      <c r="F1034" s="5"/>
      <c r="G1034" s="5"/>
      <c r="H1034" s="5"/>
      <c r="I1034" s="5"/>
      <c r="J1034" s="5"/>
    </row>
    <row r="1035" spans="1:10" x14ac:dyDescent="0.25">
      <c r="A1035" s="5"/>
      <c r="B1035" s="5"/>
      <c r="C1035" s="5"/>
      <c r="D1035" s="5"/>
      <c r="E1035" s="5"/>
      <c r="F1035" s="5"/>
      <c r="G1035" s="5"/>
      <c r="H1035" s="5"/>
      <c r="I1035" s="5"/>
      <c r="J1035" s="5"/>
    </row>
    <row r="1036" spans="1:10" x14ac:dyDescent="0.25">
      <c r="A1036" s="5"/>
      <c r="B1036" s="5"/>
      <c r="C1036" s="5"/>
      <c r="D1036" s="5"/>
      <c r="E1036" s="5"/>
      <c r="F1036" s="5"/>
      <c r="G1036" s="5"/>
      <c r="H1036" s="5"/>
      <c r="I1036" s="5"/>
      <c r="J1036" s="5"/>
    </row>
    <row r="1037" spans="1:10" x14ac:dyDescent="0.25">
      <c r="A1037" s="5"/>
      <c r="B1037" s="5"/>
      <c r="C1037" s="5"/>
      <c r="D1037" s="5"/>
      <c r="E1037" s="5"/>
      <c r="F1037" s="5"/>
      <c r="G1037" s="5"/>
      <c r="H1037" s="5"/>
      <c r="I1037" s="5"/>
      <c r="J1037" s="5"/>
    </row>
    <row r="1038" spans="1:10" x14ac:dyDescent="0.25">
      <c r="A1038" s="5"/>
      <c r="B1038" s="5"/>
      <c r="C1038" s="5"/>
      <c r="D1038" s="5"/>
      <c r="E1038" s="5"/>
      <c r="F1038" s="5"/>
      <c r="G1038" s="5"/>
      <c r="H1038" s="5"/>
      <c r="I1038" s="5"/>
      <c r="J1038" s="5"/>
    </row>
    <row r="1039" spans="1:10" x14ac:dyDescent="0.25">
      <c r="A1039" s="5"/>
      <c r="B1039" s="5"/>
      <c r="C1039" s="5"/>
      <c r="D1039" s="5"/>
      <c r="E1039" s="5"/>
      <c r="F1039" s="5"/>
      <c r="G1039" s="5"/>
      <c r="H1039" s="5"/>
      <c r="I1039" s="5"/>
      <c r="J1039" s="5"/>
    </row>
    <row r="1040" spans="1:10" x14ac:dyDescent="0.25">
      <c r="A1040" s="5"/>
      <c r="B1040" s="5"/>
      <c r="C1040" s="5"/>
      <c r="D1040" s="5"/>
      <c r="E1040" s="5"/>
      <c r="F1040" s="5"/>
      <c r="G1040" s="5"/>
      <c r="H1040" s="5"/>
      <c r="I1040" s="5"/>
      <c r="J1040" s="5"/>
    </row>
    <row r="1041" spans="1:10" x14ac:dyDescent="0.25">
      <c r="A1041" s="5"/>
      <c r="B1041" s="5"/>
      <c r="C1041" s="5"/>
      <c r="D1041" s="5"/>
      <c r="E1041" s="5"/>
      <c r="F1041" s="5"/>
      <c r="G1041" s="5"/>
      <c r="H1041" s="5"/>
      <c r="I1041" s="5"/>
      <c r="J1041" s="5"/>
    </row>
    <row r="1042" spans="1:10" x14ac:dyDescent="0.25">
      <c r="A1042" s="5"/>
      <c r="B1042" s="5"/>
      <c r="C1042" s="5"/>
      <c r="D1042" s="5"/>
      <c r="E1042" s="5"/>
      <c r="F1042" s="5"/>
      <c r="G1042" s="5"/>
      <c r="H1042" s="5"/>
      <c r="I1042" s="5"/>
      <c r="J1042" s="5"/>
    </row>
    <row r="1043" spans="1:10" x14ac:dyDescent="0.25">
      <c r="A1043" s="5"/>
      <c r="B1043" s="5"/>
      <c r="C1043" s="5"/>
      <c r="D1043" s="5"/>
      <c r="E1043" s="5"/>
      <c r="F1043" s="5"/>
      <c r="G1043" s="5"/>
      <c r="H1043" s="5"/>
      <c r="I1043" s="5"/>
      <c r="J1043" s="5"/>
    </row>
    <row r="1044" spans="1:10" x14ac:dyDescent="0.25">
      <c r="A1044" s="5"/>
      <c r="B1044" s="5"/>
      <c r="C1044" s="5"/>
      <c r="D1044" s="5"/>
      <c r="E1044" s="5"/>
      <c r="F1044" s="5"/>
      <c r="G1044" s="5"/>
      <c r="H1044" s="5"/>
      <c r="I1044" s="5"/>
      <c r="J1044" s="5"/>
    </row>
    <row r="1045" spans="1:10" x14ac:dyDescent="0.25">
      <c r="A1045" s="5"/>
      <c r="B1045" s="5"/>
      <c r="C1045" s="5"/>
      <c r="D1045" s="5"/>
      <c r="E1045" s="5"/>
      <c r="F1045" s="5"/>
      <c r="G1045" s="5"/>
      <c r="H1045" s="5"/>
      <c r="I1045" s="5"/>
      <c r="J1045" s="5"/>
    </row>
    <row r="1046" spans="1:10" x14ac:dyDescent="0.25">
      <c r="A1046" s="5"/>
      <c r="B1046" s="5"/>
      <c r="C1046" s="5"/>
      <c r="D1046" s="5"/>
      <c r="E1046" s="5"/>
      <c r="F1046" s="5"/>
      <c r="G1046" s="5"/>
      <c r="H1046" s="5"/>
      <c r="I1046" s="5"/>
      <c r="J1046" s="5"/>
    </row>
    <row r="1047" spans="1:10" x14ac:dyDescent="0.25">
      <c r="A1047" s="5"/>
      <c r="B1047" s="5"/>
      <c r="C1047" s="5"/>
      <c r="D1047" s="5"/>
      <c r="E1047" s="5"/>
      <c r="F1047" s="5"/>
      <c r="G1047" s="5"/>
      <c r="H1047" s="5"/>
      <c r="I1047" s="5"/>
      <c r="J1047" s="5"/>
    </row>
    <row r="1048" spans="1:10" x14ac:dyDescent="0.25">
      <c r="A1048" s="5"/>
      <c r="B1048" s="5"/>
      <c r="C1048" s="5"/>
      <c r="D1048" s="5"/>
      <c r="E1048" s="5"/>
      <c r="F1048" s="5"/>
      <c r="G1048" s="5"/>
      <c r="H1048" s="5"/>
      <c r="I1048" s="5"/>
      <c r="J1048" s="5"/>
    </row>
    <row r="1049" spans="1:10" x14ac:dyDescent="0.25">
      <c r="A1049" s="5"/>
      <c r="B1049" s="5"/>
      <c r="C1049" s="5"/>
      <c r="D1049" s="5"/>
      <c r="E1049" s="5"/>
      <c r="F1049" s="5"/>
      <c r="G1049" s="5"/>
      <c r="H1049" s="5"/>
      <c r="I1049" s="5"/>
      <c r="J1049" s="5"/>
    </row>
    <row r="1050" spans="1:10" x14ac:dyDescent="0.25">
      <c r="A1050" s="5"/>
      <c r="B1050" s="5"/>
      <c r="C1050" s="5"/>
      <c r="D1050" s="5"/>
      <c r="E1050" s="5"/>
      <c r="F1050" s="5"/>
      <c r="G1050" s="5"/>
      <c r="H1050" s="5"/>
      <c r="I1050" s="5"/>
      <c r="J1050" s="5"/>
    </row>
    <row r="1051" spans="1:10" x14ac:dyDescent="0.25">
      <c r="A1051" s="5"/>
      <c r="B1051" s="5"/>
      <c r="C1051" s="5"/>
      <c r="D1051" s="5"/>
      <c r="E1051" s="5"/>
      <c r="F1051" s="5"/>
      <c r="G1051" s="5"/>
      <c r="H1051" s="5"/>
      <c r="I1051" s="5"/>
      <c r="J1051" s="5"/>
    </row>
    <row r="1052" spans="1:10" x14ac:dyDescent="0.25">
      <c r="A1052" s="5"/>
      <c r="B1052" s="5"/>
      <c r="C1052" s="5"/>
      <c r="D1052" s="5"/>
      <c r="E1052" s="5"/>
      <c r="F1052" s="5"/>
      <c r="G1052" s="5"/>
      <c r="H1052" s="5"/>
      <c r="I1052" s="5"/>
      <c r="J1052" s="5"/>
    </row>
    <row r="1053" spans="1:10" x14ac:dyDescent="0.25">
      <c r="A1053" s="5"/>
      <c r="B1053" s="5"/>
      <c r="C1053" s="5"/>
      <c r="D1053" s="5"/>
      <c r="E1053" s="5"/>
      <c r="F1053" s="5"/>
      <c r="G1053" s="5"/>
      <c r="H1053" s="5"/>
      <c r="I1053" s="5"/>
      <c r="J1053" s="5"/>
    </row>
    <row r="1054" spans="1:10" x14ac:dyDescent="0.25">
      <c r="A1054" s="5"/>
      <c r="B1054" s="5"/>
      <c r="C1054" s="5"/>
      <c r="D1054" s="5"/>
      <c r="E1054" s="5"/>
      <c r="F1054" s="5"/>
      <c r="G1054" s="5"/>
      <c r="H1054" s="5"/>
      <c r="I1054" s="5"/>
      <c r="J1054" s="5"/>
    </row>
    <row r="1055" spans="1:10" x14ac:dyDescent="0.25">
      <c r="A1055" s="5"/>
      <c r="B1055" s="5"/>
      <c r="C1055" s="5"/>
      <c r="D1055" s="5"/>
      <c r="E1055" s="5"/>
      <c r="F1055" s="5"/>
      <c r="G1055" s="5"/>
      <c r="H1055" s="5"/>
      <c r="I1055" s="5"/>
      <c r="J1055" s="5"/>
    </row>
    <row r="1056" spans="1:10" x14ac:dyDescent="0.25">
      <c r="A1056" s="5"/>
      <c r="B1056" s="5"/>
      <c r="C1056" s="5"/>
      <c r="D1056" s="5"/>
      <c r="E1056" s="5"/>
      <c r="F1056" s="5"/>
      <c r="G1056" s="5"/>
      <c r="H1056" s="5"/>
      <c r="I1056" s="5"/>
      <c r="J1056" s="5"/>
    </row>
    <row r="1057" spans="1:10" x14ac:dyDescent="0.25">
      <c r="A1057" s="5"/>
      <c r="B1057" s="5"/>
      <c r="C1057" s="5"/>
      <c r="D1057" s="5"/>
      <c r="E1057" s="5"/>
      <c r="F1057" s="5"/>
      <c r="G1057" s="5"/>
      <c r="H1057" s="5"/>
      <c r="I1057" s="5"/>
      <c r="J1057" s="5"/>
    </row>
    <row r="1058" spans="1:10" x14ac:dyDescent="0.25">
      <c r="A1058" s="5"/>
      <c r="B1058" s="5"/>
      <c r="C1058" s="5"/>
      <c r="D1058" s="5"/>
      <c r="E1058" s="5"/>
      <c r="F1058" s="5"/>
      <c r="G1058" s="5"/>
      <c r="H1058" s="5"/>
      <c r="I1058" s="5"/>
      <c r="J1058" s="5"/>
    </row>
    <row r="1059" spans="1:10" x14ac:dyDescent="0.25">
      <c r="A1059" s="5"/>
      <c r="B1059" s="5"/>
      <c r="C1059" s="5"/>
      <c r="D1059" s="5"/>
      <c r="E1059" s="5"/>
      <c r="F1059" s="5"/>
      <c r="G1059" s="5"/>
      <c r="H1059" s="5"/>
      <c r="I1059" s="5"/>
      <c r="J1059" s="5"/>
    </row>
    <row r="1060" spans="1:10" x14ac:dyDescent="0.25">
      <c r="A1060" s="5"/>
      <c r="B1060" s="5"/>
      <c r="C1060" s="5"/>
      <c r="D1060" s="5"/>
      <c r="E1060" s="5"/>
      <c r="F1060" s="5"/>
      <c r="G1060" s="5"/>
      <c r="H1060" s="5"/>
      <c r="I1060" s="5"/>
      <c r="J1060" s="5"/>
    </row>
    <row r="1061" spans="1:10" x14ac:dyDescent="0.25">
      <c r="A1061" s="5"/>
      <c r="B1061" s="5"/>
      <c r="C1061" s="5"/>
      <c r="D1061" s="5"/>
      <c r="E1061" s="5"/>
      <c r="F1061" s="5"/>
      <c r="G1061" s="5"/>
      <c r="H1061" s="5"/>
      <c r="I1061" s="5"/>
      <c r="J1061" s="5"/>
    </row>
    <row r="1062" spans="1:10" x14ac:dyDescent="0.25">
      <c r="A1062" s="5"/>
      <c r="B1062" s="5"/>
      <c r="C1062" s="5"/>
      <c r="D1062" s="5"/>
      <c r="E1062" s="5"/>
      <c r="F1062" s="5"/>
      <c r="G1062" s="5"/>
      <c r="H1062" s="5"/>
      <c r="I1062" s="5"/>
      <c r="J1062" s="5"/>
    </row>
    <row r="1063" spans="1:10" x14ac:dyDescent="0.25">
      <c r="A1063" s="5"/>
      <c r="B1063" s="5"/>
      <c r="C1063" s="5"/>
      <c r="D1063" s="5"/>
      <c r="E1063" s="5"/>
      <c r="F1063" s="5"/>
      <c r="G1063" s="5"/>
      <c r="H1063" s="5"/>
      <c r="I1063" s="5"/>
      <c r="J1063" s="5"/>
    </row>
    <row r="1064" spans="1:10" x14ac:dyDescent="0.25">
      <c r="A1064" s="5"/>
      <c r="B1064" s="5"/>
      <c r="C1064" s="5"/>
      <c r="D1064" s="5"/>
      <c r="E1064" s="5"/>
      <c r="F1064" s="5"/>
      <c r="G1064" s="5"/>
      <c r="H1064" s="5"/>
      <c r="I1064" s="5"/>
      <c r="J1064" s="5"/>
    </row>
    <row r="1065" spans="1:10" x14ac:dyDescent="0.25">
      <c r="A1065" s="5"/>
      <c r="B1065" s="5"/>
      <c r="C1065" s="5"/>
      <c r="D1065" s="5"/>
      <c r="E1065" s="5"/>
      <c r="F1065" s="5"/>
      <c r="G1065" s="5"/>
      <c r="H1065" s="5"/>
      <c r="I1065" s="5"/>
      <c r="J1065" s="5"/>
    </row>
    <row r="1066" spans="1:10" x14ac:dyDescent="0.25">
      <c r="A1066" s="5"/>
      <c r="B1066" s="5"/>
      <c r="C1066" s="5"/>
      <c r="D1066" s="5"/>
      <c r="E1066" s="5"/>
      <c r="F1066" s="5"/>
      <c r="G1066" s="5"/>
      <c r="H1066" s="5"/>
      <c r="I1066" s="5"/>
      <c r="J1066" s="5"/>
    </row>
    <row r="1067" spans="1:10" x14ac:dyDescent="0.25">
      <c r="A1067" s="5"/>
      <c r="B1067" s="5"/>
      <c r="C1067" s="5"/>
      <c r="D1067" s="5"/>
      <c r="E1067" s="5"/>
      <c r="F1067" s="5"/>
      <c r="G1067" s="5"/>
      <c r="H1067" s="5"/>
      <c r="I1067" s="5"/>
      <c r="J1067" s="5"/>
    </row>
    <row r="1068" spans="1:10" x14ac:dyDescent="0.25">
      <c r="A1068" s="5"/>
      <c r="B1068" s="5"/>
      <c r="C1068" s="5"/>
      <c r="D1068" s="5"/>
      <c r="E1068" s="5"/>
      <c r="F1068" s="5"/>
      <c r="G1068" s="5"/>
      <c r="H1068" s="5"/>
      <c r="I1068" s="5"/>
      <c r="J1068" s="5"/>
    </row>
    <row r="1069" spans="1:10" x14ac:dyDescent="0.25">
      <c r="A1069" s="5"/>
      <c r="B1069" s="5"/>
      <c r="C1069" s="5"/>
      <c r="D1069" s="5"/>
      <c r="E1069" s="5"/>
      <c r="F1069" s="5"/>
      <c r="G1069" s="5"/>
      <c r="H1069" s="5"/>
      <c r="I1069" s="5"/>
      <c r="J1069" s="5"/>
    </row>
    <row r="1070" spans="1:10" x14ac:dyDescent="0.25">
      <c r="A1070" s="5"/>
      <c r="B1070" s="5"/>
      <c r="C1070" s="5"/>
      <c r="D1070" s="5"/>
      <c r="E1070" s="5"/>
      <c r="F1070" s="5"/>
      <c r="G1070" s="5"/>
      <c r="H1070" s="5"/>
      <c r="I1070" s="5"/>
      <c r="J1070" s="5"/>
    </row>
    <row r="1071" spans="1:10" x14ac:dyDescent="0.25">
      <c r="A1071" s="5"/>
      <c r="B1071" s="5"/>
      <c r="C1071" s="5"/>
      <c r="D1071" s="5"/>
      <c r="E1071" s="5"/>
      <c r="F1071" s="5"/>
      <c r="G1071" s="5"/>
      <c r="H1071" s="5"/>
      <c r="I1071" s="5"/>
      <c r="J1071" s="5"/>
    </row>
    <row r="1072" spans="1:10" x14ac:dyDescent="0.25">
      <c r="A1072" s="5"/>
      <c r="B1072" s="5"/>
      <c r="C1072" s="5"/>
      <c r="D1072" s="5"/>
      <c r="E1072" s="5"/>
      <c r="F1072" s="5"/>
      <c r="G1072" s="5"/>
      <c r="H1072" s="5"/>
      <c r="I1072" s="5"/>
      <c r="J1072" s="5"/>
    </row>
    <row r="1073" spans="1:10" x14ac:dyDescent="0.25">
      <c r="A1073" s="5"/>
      <c r="B1073" s="5"/>
      <c r="C1073" s="5"/>
      <c r="D1073" s="5"/>
      <c r="E1073" s="5"/>
      <c r="F1073" s="5"/>
      <c r="G1073" s="5"/>
      <c r="H1073" s="5"/>
      <c r="I1073" s="5"/>
      <c r="J1073" s="5"/>
    </row>
    <row r="1074" spans="1:10" x14ac:dyDescent="0.25">
      <c r="A1074" s="5"/>
      <c r="B1074" s="5"/>
      <c r="C1074" s="5"/>
      <c r="D1074" s="5"/>
      <c r="E1074" s="5"/>
      <c r="F1074" s="5"/>
      <c r="G1074" s="5"/>
      <c r="H1074" s="5"/>
      <c r="I1074" s="5"/>
      <c r="J1074" s="5"/>
    </row>
    <row r="1075" spans="1:10" x14ac:dyDescent="0.25">
      <c r="A1075" s="5"/>
      <c r="B1075" s="5"/>
      <c r="C1075" s="5"/>
      <c r="D1075" s="5"/>
      <c r="E1075" s="5"/>
      <c r="F1075" s="5"/>
      <c r="G1075" s="5"/>
      <c r="H1075" s="5"/>
      <c r="I1075" s="5"/>
      <c r="J1075" s="5"/>
    </row>
    <row r="1076" spans="1:10" x14ac:dyDescent="0.25">
      <c r="A1076" s="5"/>
      <c r="B1076" s="5"/>
      <c r="C1076" s="5"/>
      <c r="D1076" s="5"/>
      <c r="E1076" s="5"/>
      <c r="F1076" s="5"/>
      <c r="G1076" s="5"/>
      <c r="H1076" s="5"/>
      <c r="I1076" s="5"/>
      <c r="J1076" s="5"/>
    </row>
    <row r="1077" spans="1:10" x14ac:dyDescent="0.25">
      <c r="A1077" s="5"/>
      <c r="B1077" s="5"/>
      <c r="C1077" s="5"/>
      <c r="D1077" s="5"/>
      <c r="E1077" s="5"/>
      <c r="F1077" s="5"/>
      <c r="G1077" s="5"/>
      <c r="H1077" s="5"/>
      <c r="I1077" s="5"/>
      <c r="J1077" s="5"/>
    </row>
    <row r="1078" spans="1:10" x14ac:dyDescent="0.25">
      <c r="A1078" s="5"/>
      <c r="B1078" s="5"/>
      <c r="C1078" s="5"/>
      <c r="D1078" s="5"/>
      <c r="E1078" s="5"/>
      <c r="F1078" s="5"/>
      <c r="G1078" s="5"/>
      <c r="H1078" s="5"/>
      <c r="I1078" s="5"/>
      <c r="J1078" s="5"/>
    </row>
    <row r="1079" spans="1:10" x14ac:dyDescent="0.25">
      <c r="A1079" s="5"/>
      <c r="B1079" s="5"/>
      <c r="C1079" s="5"/>
      <c r="D1079" s="5"/>
      <c r="E1079" s="5"/>
      <c r="F1079" s="5"/>
      <c r="G1079" s="5"/>
      <c r="H1079" s="5"/>
      <c r="I1079" s="5"/>
      <c r="J1079" s="5"/>
    </row>
    <row r="1080" spans="1:10" x14ac:dyDescent="0.25">
      <c r="A1080" s="5"/>
      <c r="B1080" s="5"/>
      <c r="C1080" s="5"/>
      <c r="D1080" s="5"/>
      <c r="E1080" s="5"/>
      <c r="F1080" s="5"/>
      <c r="G1080" s="5"/>
      <c r="H1080" s="5"/>
      <c r="I1080" s="5"/>
      <c r="J1080" s="5"/>
    </row>
    <row r="1081" spans="1:10" x14ac:dyDescent="0.25">
      <c r="A1081" s="5"/>
      <c r="B1081" s="5"/>
      <c r="C1081" s="5"/>
      <c r="D1081" s="5"/>
      <c r="E1081" s="5"/>
      <c r="F1081" s="5"/>
      <c r="G1081" s="5"/>
      <c r="H1081" s="5"/>
      <c r="I1081" s="5"/>
      <c r="J1081" s="5"/>
    </row>
    <row r="1082" spans="1:10" x14ac:dyDescent="0.25">
      <c r="A1082" s="5"/>
      <c r="B1082" s="5"/>
      <c r="C1082" s="5"/>
      <c r="D1082" s="5"/>
      <c r="E1082" s="5"/>
      <c r="F1082" s="5"/>
      <c r="G1082" s="5"/>
      <c r="H1082" s="5"/>
      <c r="I1082" s="5"/>
      <c r="J1082" s="5"/>
    </row>
    <row r="1083" spans="1:10" x14ac:dyDescent="0.25">
      <c r="A1083" s="5"/>
      <c r="B1083" s="5"/>
      <c r="C1083" s="5"/>
      <c r="D1083" s="5"/>
      <c r="E1083" s="5"/>
      <c r="F1083" s="5"/>
      <c r="G1083" s="5"/>
      <c r="H1083" s="5"/>
      <c r="I1083" s="5"/>
      <c r="J1083" s="5"/>
    </row>
    <row r="1084" spans="1:10" x14ac:dyDescent="0.25">
      <c r="A1084" s="5"/>
      <c r="B1084" s="5"/>
      <c r="C1084" s="5"/>
      <c r="D1084" s="5"/>
      <c r="E1084" s="5"/>
      <c r="F1084" s="5"/>
      <c r="G1084" s="5"/>
      <c r="H1084" s="5"/>
      <c r="I1084" s="5"/>
      <c r="J1084" s="5"/>
    </row>
    <row r="1085" spans="1:10" x14ac:dyDescent="0.25">
      <c r="A1085" s="5"/>
      <c r="B1085" s="5"/>
      <c r="C1085" s="5"/>
      <c r="D1085" s="5"/>
      <c r="E1085" s="5"/>
      <c r="F1085" s="5"/>
      <c r="G1085" s="5"/>
      <c r="H1085" s="5"/>
      <c r="I1085" s="5"/>
      <c r="J1085" s="5"/>
    </row>
    <row r="1086" spans="1:10" x14ac:dyDescent="0.25">
      <c r="A1086" s="5"/>
      <c r="B1086" s="5"/>
      <c r="C1086" s="5"/>
      <c r="D1086" s="5"/>
      <c r="E1086" s="5"/>
      <c r="F1086" s="5"/>
      <c r="G1086" s="5"/>
      <c r="H1086" s="5"/>
      <c r="I1086" s="5"/>
      <c r="J1086" s="5"/>
    </row>
    <row r="1087" spans="1:10" x14ac:dyDescent="0.25">
      <c r="A1087" s="5"/>
      <c r="B1087" s="5"/>
      <c r="C1087" s="5"/>
      <c r="D1087" s="5"/>
      <c r="E1087" s="5"/>
      <c r="F1087" s="5"/>
      <c r="G1087" s="5"/>
      <c r="H1087" s="5"/>
      <c r="I1087" s="5"/>
      <c r="J1087" s="5"/>
    </row>
    <row r="1088" spans="1:10" x14ac:dyDescent="0.25">
      <c r="A1088" s="5"/>
      <c r="B1088" s="5"/>
      <c r="C1088" s="5"/>
      <c r="D1088" s="5"/>
      <c r="E1088" s="5"/>
      <c r="F1088" s="5"/>
      <c r="G1088" s="5"/>
      <c r="H1088" s="5"/>
      <c r="I1088" s="5"/>
      <c r="J1088" s="5"/>
    </row>
    <row r="1089" spans="1:10" x14ac:dyDescent="0.25">
      <c r="A1089" s="5"/>
      <c r="B1089" s="5"/>
      <c r="C1089" s="5"/>
      <c r="D1089" s="5"/>
      <c r="E1089" s="5"/>
      <c r="F1089" s="5"/>
      <c r="G1089" s="5"/>
      <c r="H1089" s="5"/>
      <c r="I1089" s="5"/>
      <c r="J1089" s="5"/>
    </row>
    <row r="1090" spans="1:10" x14ac:dyDescent="0.25">
      <c r="A1090" s="5"/>
      <c r="B1090" s="5"/>
      <c r="C1090" s="5"/>
      <c r="D1090" s="5"/>
      <c r="E1090" s="5"/>
      <c r="F1090" s="5"/>
      <c r="G1090" s="5"/>
      <c r="H1090" s="5"/>
      <c r="I1090" s="5"/>
      <c r="J1090" s="5"/>
    </row>
    <row r="1091" spans="1:10" x14ac:dyDescent="0.25">
      <c r="A1091" s="5"/>
      <c r="B1091" s="5"/>
      <c r="C1091" s="5"/>
      <c r="D1091" s="5"/>
      <c r="E1091" s="5"/>
      <c r="F1091" s="5"/>
      <c r="G1091" s="5"/>
      <c r="H1091" s="5"/>
      <c r="I1091" s="5"/>
      <c r="J1091" s="5"/>
    </row>
    <row r="1092" spans="1:10" x14ac:dyDescent="0.25">
      <c r="A1092" s="5"/>
      <c r="B1092" s="5"/>
      <c r="C1092" s="5"/>
      <c r="D1092" s="5"/>
      <c r="E1092" s="5"/>
      <c r="F1092" s="5"/>
      <c r="G1092" s="5"/>
      <c r="H1092" s="5"/>
      <c r="I1092" s="5"/>
      <c r="J1092" s="5"/>
    </row>
    <row r="1093" spans="1:10" x14ac:dyDescent="0.25">
      <c r="A1093" s="5"/>
      <c r="B1093" s="5"/>
      <c r="C1093" s="5"/>
      <c r="D1093" s="5"/>
      <c r="E1093" s="5"/>
      <c r="F1093" s="5"/>
      <c r="G1093" s="5"/>
      <c r="H1093" s="5"/>
      <c r="I1093" s="5"/>
      <c r="J1093" s="5"/>
    </row>
    <row r="1094" spans="1:10" x14ac:dyDescent="0.25">
      <c r="A1094" s="5"/>
      <c r="B1094" s="5"/>
      <c r="C1094" s="5"/>
      <c r="D1094" s="5"/>
      <c r="E1094" s="5"/>
      <c r="F1094" s="5"/>
      <c r="G1094" s="5"/>
      <c r="H1094" s="5"/>
      <c r="I1094" s="5"/>
      <c r="J1094" s="5"/>
    </row>
    <row r="1095" spans="1:10" x14ac:dyDescent="0.25">
      <c r="A1095" s="5"/>
      <c r="B1095" s="5"/>
      <c r="C1095" s="5"/>
      <c r="D1095" s="5"/>
      <c r="E1095" s="5"/>
      <c r="F1095" s="5"/>
      <c r="G1095" s="5"/>
      <c r="H1095" s="5"/>
      <c r="I1095" s="5"/>
      <c r="J1095" s="5"/>
    </row>
    <row r="1096" spans="1:10" x14ac:dyDescent="0.25">
      <c r="A1096" s="5"/>
      <c r="B1096" s="5"/>
      <c r="C1096" s="5"/>
      <c r="D1096" s="5"/>
      <c r="E1096" s="5"/>
      <c r="F1096" s="5"/>
      <c r="G1096" s="5"/>
      <c r="H1096" s="5"/>
      <c r="I1096" s="5"/>
      <c r="J1096" s="5"/>
    </row>
    <row r="1097" spans="1:10" x14ac:dyDescent="0.25">
      <c r="A1097" s="5"/>
      <c r="B1097" s="5"/>
      <c r="C1097" s="5"/>
      <c r="D1097" s="5"/>
      <c r="E1097" s="5"/>
      <c r="F1097" s="5"/>
      <c r="G1097" s="5"/>
      <c r="H1097" s="5"/>
      <c r="I1097" s="5"/>
      <c r="J1097" s="5"/>
    </row>
    <row r="1098" spans="1:10" x14ac:dyDescent="0.25">
      <c r="A1098" s="5"/>
      <c r="B1098" s="5"/>
      <c r="C1098" s="5"/>
      <c r="D1098" s="5"/>
      <c r="E1098" s="5"/>
      <c r="F1098" s="5"/>
      <c r="G1098" s="5"/>
      <c r="H1098" s="5"/>
      <c r="I1098" s="5"/>
      <c r="J1098" s="5"/>
    </row>
    <row r="1099" spans="1:10" x14ac:dyDescent="0.25">
      <c r="A1099" s="5"/>
      <c r="B1099" s="5"/>
      <c r="C1099" s="5"/>
      <c r="D1099" s="5"/>
      <c r="E1099" s="5"/>
      <c r="F1099" s="5"/>
      <c r="G1099" s="5"/>
      <c r="H1099" s="5"/>
      <c r="I1099" s="5"/>
      <c r="J1099" s="5"/>
    </row>
    <row r="1100" spans="1:10" x14ac:dyDescent="0.25">
      <c r="A1100" s="5"/>
      <c r="B1100" s="5"/>
      <c r="C1100" s="5"/>
      <c r="D1100" s="5"/>
      <c r="E1100" s="5"/>
      <c r="F1100" s="5"/>
      <c r="G1100" s="5"/>
      <c r="H1100" s="5"/>
      <c r="I1100" s="5"/>
      <c r="J1100" s="5"/>
    </row>
    <row r="1101" spans="1:10" x14ac:dyDescent="0.25">
      <c r="A1101" s="5"/>
      <c r="B1101" s="5"/>
      <c r="C1101" s="5"/>
      <c r="D1101" s="5"/>
      <c r="E1101" s="5"/>
      <c r="F1101" s="5"/>
      <c r="G1101" s="5"/>
      <c r="H1101" s="5"/>
      <c r="I1101" s="5"/>
      <c r="J1101" s="5"/>
    </row>
    <row r="1102" spans="1:10" x14ac:dyDescent="0.25">
      <c r="A1102" s="5"/>
      <c r="B1102" s="5"/>
      <c r="C1102" s="5"/>
      <c r="D1102" s="5"/>
      <c r="E1102" s="5"/>
      <c r="F1102" s="5"/>
      <c r="G1102" s="5"/>
      <c r="H1102" s="5"/>
      <c r="I1102" s="5"/>
      <c r="J1102" s="5"/>
    </row>
    <row r="1103" spans="1:10" x14ac:dyDescent="0.25">
      <c r="A1103" s="5"/>
      <c r="B1103" s="5"/>
      <c r="C1103" s="5"/>
      <c r="D1103" s="5"/>
      <c r="E1103" s="5"/>
      <c r="F1103" s="5"/>
      <c r="G1103" s="5"/>
      <c r="H1103" s="5"/>
      <c r="I1103" s="5"/>
      <c r="J1103" s="5"/>
    </row>
    <row r="1104" spans="1:10" x14ac:dyDescent="0.25">
      <c r="A1104" s="5"/>
      <c r="B1104" s="5"/>
      <c r="C1104" s="5"/>
      <c r="D1104" s="5"/>
      <c r="E1104" s="5"/>
      <c r="F1104" s="5"/>
      <c r="G1104" s="5"/>
      <c r="H1104" s="5"/>
      <c r="I1104" s="5"/>
      <c r="J1104" s="5"/>
    </row>
    <row r="1105" spans="1:10" x14ac:dyDescent="0.25">
      <c r="A1105" s="5"/>
      <c r="B1105" s="5"/>
      <c r="C1105" s="5"/>
      <c r="D1105" s="5"/>
      <c r="E1105" s="5"/>
      <c r="F1105" s="5"/>
      <c r="G1105" s="5"/>
      <c r="H1105" s="5"/>
      <c r="I1105" s="5"/>
      <c r="J1105" s="5"/>
    </row>
    <row r="1106" spans="1:10" x14ac:dyDescent="0.25">
      <c r="A1106" s="5"/>
      <c r="B1106" s="5"/>
      <c r="C1106" s="5"/>
      <c r="D1106" s="5"/>
      <c r="E1106" s="5"/>
      <c r="F1106" s="5"/>
      <c r="G1106" s="5"/>
      <c r="H1106" s="5"/>
      <c r="I1106" s="5"/>
      <c r="J1106" s="5"/>
    </row>
    <row r="1107" spans="1:10" x14ac:dyDescent="0.25">
      <c r="A1107" s="5"/>
      <c r="B1107" s="5"/>
      <c r="C1107" s="5"/>
      <c r="D1107" s="5"/>
      <c r="E1107" s="5"/>
      <c r="F1107" s="5"/>
      <c r="G1107" s="5"/>
      <c r="H1107" s="5"/>
      <c r="I1107" s="5"/>
      <c r="J1107" s="5"/>
    </row>
    <row r="1108" spans="1:10" x14ac:dyDescent="0.25">
      <c r="A1108" s="5"/>
      <c r="B1108" s="5"/>
      <c r="C1108" s="5"/>
      <c r="D1108" s="5"/>
      <c r="E1108" s="5"/>
      <c r="F1108" s="5"/>
      <c r="G1108" s="5"/>
      <c r="H1108" s="5"/>
      <c r="I1108" s="5"/>
      <c r="J1108" s="5"/>
    </row>
    <row r="1109" spans="1:10" x14ac:dyDescent="0.25">
      <c r="A1109" s="5"/>
      <c r="B1109" s="5"/>
      <c r="C1109" s="5"/>
      <c r="D1109" s="5"/>
      <c r="E1109" s="5"/>
      <c r="F1109" s="5"/>
      <c r="G1109" s="5"/>
      <c r="H1109" s="5"/>
      <c r="I1109" s="5"/>
      <c r="J1109" s="5"/>
    </row>
    <row r="1110" spans="1:10" x14ac:dyDescent="0.25">
      <c r="A1110" s="5"/>
      <c r="B1110" s="5"/>
      <c r="C1110" s="5"/>
      <c r="D1110" s="5"/>
      <c r="E1110" s="5"/>
      <c r="F1110" s="5"/>
      <c r="G1110" s="5"/>
      <c r="H1110" s="5"/>
      <c r="I1110" s="5"/>
      <c r="J1110" s="5"/>
    </row>
    <row r="1111" spans="1:10" x14ac:dyDescent="0.25">
      <c r="A1111" s="5"/>
      <c r="B1111" s="5"/>
      <c r="C1111" s="5"/>
      <c r="D1111" s="5"/>
      <c r="E1111" s="5"/>
      <c r="F1111" s="5"/>
      <c r="G1111" s="5"/>
      <c r="H1111" s="5"/>
      <c r="I1111" s="5"/>
      <c r="J1111" s="5"/>
    </row>
    <row r="1112" spans="1:10" x14ac:dyDescent="0.25">
      <c r="A1112" s="5"/>
      <c r="B1112" s="5"/>
      <c r="C1112" s="5"/>
      <c r="D1112" s="5"/>
      <c r="E1112" s="5"/>
      <c r="F1112" s="5"/>
      <c r="G1112" s="5"/>
      <c r="H1112" s="5"/>
      <c r="I1112" s="5"/>
      <c r="J1112" s="5"/>
    </row>
    <row r="1113" spans="1:10" x14ac:dyDescent="0.25">
      <c r="A1113" s="5"/>
      <c r="B1113" s="5"/>
      <c r="C1113" s="5"/>
      <c r="D1113" s="5"/>
      <c r="E1113" s="5"/>
      <c r="F1113" s="5"/>
      <c r="G1113" s="5"/>
      <c r="H1113" s="5"/>
      <c r="I1113" s="5"/>
      <c r="J1113" s="5"/>
    </row>
    <row r="1114" spans="1:10" x14ac:dyDescent="0.25">
      <c r="A1114" s="5"/>
      <c r="B1114" s="5"/>
      <c r="C1114" s="5"/>
      <c r="D1114" s="5"/>
      <c r="E1114" s="5"/>
      <c r="F1114" s="5"/>
      <c r="G1114" s="5"/>
      <c r="H1114" s="5"/>
      <c r="I1114" s="5"/>
      <c r="J1114" s="5"/>
    </row>
    <row r="1115" spans="1:10" x14ac:dyDescent="0.25">
      <c r="A1115" s="5"/>
      <c r="B1115" s="5"/>
      <c r="C1115" s="5"/>
      <c r="D1115" s="5"/>
      <c r="E1115" s="5"/>
      <c r="F1115" s="5"/>
      <c r="G1115" s="5"/>
      <c r="H1115" s="5"/>
      <c r="I1115" s="5"/>
      <c r="J1115" s="5"/>
    </row>
    <row r="1116" spans="1:10" x14ac:dyDescent="0.25">
      <c r="A1116" s="5"/>
      <c r="B1116" s="5"/>
      <c r="C1116" s="5"/>
      <c r="D1116" s="5"/>
      <c r="E1116" s="5"/>
      <c r="F1116" s="5"/>
      <c r="G1116" s="5"/>
      <c r="H1116" s="5"/>
      <c r="I1116" s="5"/>
      <c r="J1116" s="5"/>
    </row>
    <row r="1117" spans="1:10" x14ac:dyDescent="0.25">
      <c r="A1117" s="5"/>
      <c r="B1117" s="5"/>
      <c r="C1117" s="5"/>
      <c r="D1117" s="5"/>
      <c r="E1117" s="5"/>
      <c r="F1117" s="5"/>
      <c r="G1117" s="5"/>
      <c r="H1117" s="5"/>
      <c r="I1117" s="5"/>
      <c r="J1117" s="5"/>
    </row>
    <row r="1118" spans="1:10" x14ac:dyDescent="0.25">
      <c r="A1118" s="5"/>
      <c r="B1118" s="5"/>
      <c r="C1118" s="5"/>
      <c r="D1118" s="5"/>
      <c r="E1118" s="5"/>
      <c r="F1118" s="5"/>
      <c r="G1118" s="5"/>
      <c r="H1118" s="5"/>
      <c r="I1118" s="5"/>
      <c r="J1118" s="5"/>
    </row>
    <row r="1119" spans="1:10" x14ac:dyDescent="0.25">
      <c r="A1119" s="5"/>
      <c r="B1119" s="5"/>
      <c r="C1119" s="5"/>
      <c r="D1119" s="5"/>
      <c r="E1119" s="5"/>
      <c r="F1119" s="5"/>
      <c r="G1119" s="5"/>
      <c r="H1119" s="5"/>
      <c r="I1119" s="5"/>
      <c r="J1119" s="5"/>
    </row>
    <row r="1120" spans="1:10" x14ac:dyDescent="0.25">
      <c r="A1120" s="5"/>
      <c r="B1120" s="5"/>
      <c r="C1120" s="5"/>
      <c r="D1120" s="5"/>
      <c r="E1120" s="5"/>
      <c r="F1120" s="5"/>
      <c r="G1120" s="5"/>
      <c r="H1120" s="5"/>
      <c r="I1120" s="5"/>
      <c r="J1120" s="5"/>
    </row>
    <row r="1121" spans="1:10" x14ac:dyDescent="0.25">
      <c r="A1121" s="5"/>
      <c r="B1121" s="5"/>
      <c r="C1121" s="5"/>
      <c r="D1121" s="5"/>
      <c r="E1121" s="5"/>
      <c r="F1121" s="5"/>
      <c r="G1121" s="5"/>
      <c r="H1121" s="5"/>
      <c r="I1121" s="5"/>
      <c r="J1121" s="5"/>
    </row>
    <row r="1122" spans="1:10" x14ac:dyDescent="0.25">
      <c r="A1122" s="5"/>
      <c r="B1122" s="5"/>
      <c r="C1122" s="5"/>
      <c r="D1122" s="5"/>
      <c r="E1122" s="5"/>
      <c r="F1122" s="5"/>
      <c r="G1122" s="5"/>
      <c r="H1122" s="5"/>
      <c r="I1122" s="5"/>
      <c r="J1122" s="5"/>
    </row>
    <row r="1123" spans="1:10" x14ac:dyDescent="0.25">
      <c r="A1123" s="5"/>
      <c r="B1123" s="5"/>
      <c r="C1123" s="5"/>
      <c r="D1123" s="5"/>
      <c r="E1123" s="5"/>
      <c r="F1123" s="5"/>
      <c r="G1123" s="5"/>
      <c r="H1123" s="5"/>
      <c r="I1123" s="5"/>
      <c r="J1123" s="5"/>
    </row>
    <row r="1124" spans="1:10" x14ac:dyDescent="0.25">
      <c r="A1124" s="5"/>
      <c r="B1124" s="5"/>
      <c r="C1124" s="5"/>
      <c r="D1124" s="5"/>
      <c r="E1124" s="5"/>
      <c r="F1124" s="5"/>
      <c r="G1124" s="5"/>
      <c r="H1124" s="5"/>
      <c r="I1124" s="5"/>
      <c r="J1124" s="5"/>
    </row>
    <row r="1125" spans="1:10" x14ac:dyDescent="0.25">
      <c r="A1125" s="5"/>
      <c r="B1125" s="5"/>
      <c r="C1125" s="5"/>
      <c r="D1125" s="5"/>
      <c r="E1125" s="5"/>
      <c r="F1125" s="5"/>
      <c r="G1125" s="5"/>
      <c r="H1125" s="5"/>
      <c r="I1125" s="5"/>
      <c r="J1125" s="5"/>
    </row>
    <row r="1126" spans="1:10" x14ac:dyDescent="0.25">
      <c r="A1126" s="5"/>
      <c r="B1126" s="5"/>
      <c r="C1126" s="5"/>
      <c r="D1126" s="5"/>
      <c r="E1126" s="5"/>
      <c r="F1126" s="5"/>
      <c r="G1126" s="5"/>
      <c r="H1126" s="5"/>
      <c r="I1126" s="5"/>
      <c r="J1126" s="5"/>
    </row>
    <row r="1127" spans="1:10" x14ac:dyDescent="0.25">
      <c r="A1127" s="5"/>
      <c r="B1127" s="5"/>
      <c r="C1127" s="5"/>
      <c r="D1127" s="5"/>
      <c r="E1127" s="5"/>
      <c r="F1127" s="5"/>
      <c r="G1127" s="5"/>
      <c r="H1127" s="5"/>
      <c r="I1127" s="5"/>
      <c r="J1127" s="5"/>
    </row>
    <row r="1128" spans="1:10" x14ac:dyDescent="0.25">
      <c r="A1128" s="5"/>
      <c r="B1128" s="5"/>
      <c r="C1128" s="5"/>
      <c r="D1128" s="5"/>
      <c r="E1128" s="5"/>
      <c r="F1128" s="5"/>
      <c r="G1128" s="5"/>
      <c r="H1128" s="5"/>
      <c r="I1128" s="5"/>
      <c r="J1128" s="5"/>
    </row>
    <row r="1129" spans="1:10" x14ac:dyDescent="0.25">
      <c r="A1129" s="5"/>
      <c r="B1129" s="5"/>
      <c r="C1129" s="5"/>
      <c r="D1129" s="5"/>
      <c r="E1129" s="5"/>
      <c r="F1129" s="5"/>
      <c r="G1129" s="5"/>
      <c r="H1129" s="5"/>
      <c r="I1129" s="5"/>
      <c r="J1129" s="5"/>
    </row>
    <row r="1130" spans="1:10" x14ac:dyDescent="0.25">
      <c r="A1130" s="5"/>
      <c r="B1130" s="5"/>
      <c r="C1130" s="5"/>
      <c r="D1130" s="5"/>
      <c r="E1130" s="5"/>
      <c r="F1130" s="5"/>
      <c r="G1130" s="5"/>
      <c r="H1130" s="5"/>
      <c r="I1130" s="5"/>
      <c r="J1130" s="5"/>
    </row>
    <row r="1131" spans="1:10" x14ac:dyDescent="0.25">
      <c r="A1131" s="5"/>
      <c r="B1131" s="5"/>
      <c r="C1131" s="5"/>
      <c r="D1131" s="5"/>
      <c r="E1131" s="5"/>
      <c r="F1131" s="5"/>
      <c r="G1131" s="5"/>
      <c r="H1131" s="5"/>
      <c r="I1131" s="5"/>
      <c r="J1131" s="5"/>
    </row>
    <row r="1132" spans="1:10" x14ac:dyDescent="0.25">
      <c r="A1132" s="5"/>
      <c r="B1132" s="5"/>
      <c r="C1132" s="5"/>
      <c r="D1132" s="5"/>
      <c r="E1132" s="5"/>
      <c r="F1132" s="5"/>
      <c r="G1132" s="5"/>
      <c r="H1132" s="5"/>
      <c r="I1132" s="5"/>
      <c r="J1132" s="5"/>
    </row>
    <row r="1133" spans="1:10" x14ac:dyDescent="0.25">
      <c r="A1133" s="5"/>
      <c r="B1133" s="5"/>
      <c r="C1133" s="5"/>
      <c r="D1133" s="5"/>
      <c r="E1133" s="5"/>
      <c r="F1133" s="5"/>
      <c r="G1133" s="5"/>
      <c r="H1133" s="5"/>
      <c r="I1133" s="5"/>
      <c r="J1133" s="5"/>
    </row>
    <row r="1134" spans="1:10" x14ac:dyDescent="0.25">
      <c r="A1134" s="5"/>
      <c r="B1134" s="5"/>
      <c r="C1134" s="5"/>
      <c r="D1134" s="5"/>
      <c r="E1134" s="5"/>
      <c r="F1134" s="5"/>
      <c r="G1134" s="5"/>
      <c r="H1134" s="5"/>
      <c r="I1134" s="5"/>
      <c r="J1134" s="5"/>
    </row>
    <row r="1135" spans="1:10" x14ac:dyDescent="0.25">
      <c r="A1135" s="5"/>
      <c r="B1135" s="5"/>
      <c r="C1135" s="5"/>
      <c r="D1135" s="5"/>
      <c r="E1135" s="5"/>
      <c r="F1135" s="5"/>
      <c r="G1135" s="5"/>
      <c r="H1135" s="5"/>
      <c r="I1135" s="5"/>
      <c r="J1135" s="5"/>
    </row>
    <row r="1136" spans="1:10" x14ac:dyDescent="0.25">
      <c r="A1136" s="5"/>
      <c r="B1136" s="5"/>
      <c r="C1136" s="5"/>
      <c r="D1136" s="5"/>
      <c r="E1136" s="5"/>
      <c r="F1136" s="5"/>
      <c r="G1136" s="5"/>
      <c r="H1136" s="5"/>
      <c r="I1136" s="5"/>
      <c r="J1136" s="5"/>
    </row>
    <row r="1137" spans="1:10" x14ac:dyDescent="0.25">
      <c r="A1137" s="5"/>
      <c r="B1137" s="5"/>
      <c r="C1137" s="5"/>
      <c r="D1137" s="5"/>
      <c r="E1137" s="5"/>
      <c r="F1137" s="5"/>
      <c r="G1137" s="5"/>
      <c r="H1137" s="5"/>
      <c r="I1137" s="5"/>
      <c r="J1137" s="5"/>
    </row>
    <row r="1138" spans="1:10" x14ac:dyDescent="0.25">
      <c r="A1138" s="5"/>
      <c r="B1138" s="5"/>
      <c r="C1138" s="5"/>
      <c r="D1138" s="5"/>
      <c r="E1138" s="5"/>
      <c r="F1138" s="5"/>
      <c r="G1138" s="5"/>
      <c r="H1138" s="5"/>
      <c r="I1138" s="5"/>
      <c r="J1138" s="5"/>
    </row>
    <row r="1139" spans="1:10" x14ac:dyDescent="0.25">
      <c r="A1139" s="5"/>
      <c r="B1139" s="5"/>
      <c r="C1139" s="5"/>
      <c r="D1139" s="5"/>
      <c r="E1139" s="5"/>
      <c r="F1139" s="5"/>
      <c r="G1139" s="5"/>
      <c r="H1139" s="5"/>
      <c r="I1139" s="5"/>
      <c r="J1139" s="5"/>
    </row>
    <row r="1140" spans="1:10" x14ac:dyDescent="0.25">
      <c r="A1140" s="5"/>
      <c r="B1140" s="5"/>
      <c r="C1140" s="5"/>
      <c r="D1140" s="5"/>
      <c r="E1140" s="5"/>
      <c r="F1140" s="5"/>
      <c r="G1140" s="5"/>
      <c r="H1140" s="5"/>
      <c r="I1140" s="5"/>
      <c r="J1140" s="5"/>
    </row>
    <row r="1141" spans="1:10" x14ac:dyDescent="0.25">
      <c r="A1141" s="5"/>
      <c r="B1141" s="5"/>
      <c r="C1141" s="5"/>
      <c r="D1141" s="5"/>
      <c r="E1141" s="5"/>
      <c r="F1141" s="5"/>
      <c r="G1141" s="5"/>
      <c r="H1141" s="5"/>
      <c r="I1141" s="5"/>
      <c r="J1141" s="5"/>
    </row>
    <row r="1142" spans="1:10" x14ac:dyDescent="0.25">
      <c r="A1142" s="5"/>
      <c r="B1142" s="5"/>
      <c r="C1142" s="5"/>
      <c r="D1142" s="5"/>
      <c r="E1142" s="5"/>
      <c r="F1142" s="5"/>
      <c r="G1142" s="5"/>
      <c r="H1142" s="5"/>
      <c r="I1142" s="5"/>
      <c r="J1142" s="5"/>
    </row>
    <row r="1143" spans="1:10" x14ac:dyDescent="0.25">
      <c r="A1143" s="5"/>
      <c r="B1143" s="5"/>
      <c r="C1143" s="5"/>
      <c r="D1143" s="5"/>
      <c r="E1143" s="5"/>
      <c r="F1143" s="5"/>
      <c r="G1143" s="5"/>
      <c r="H1143" s="5"/>
      <c r="I1143" s="5"/>
      <c r="J1143" s="5"/>
    </row>
    <row r="1144" spans="1:10" x14ac:dyDescent="0.25">
      <c r="A1144" s="5"/>
      <c r="B1144" s="5"/>
      <c r="C1144" s="5"/>
      <c r="D1144" s="5"/>
      <c r="E1144" s="5"/>
      <c r="F1144" s="5"/>
      <c r="G1144" s="5"/>
      <c r="H1144" s="5"/>
      <c r="I1144" s="5"/>
      <c r="J1144" s="5"/>
    </row>
    <row r="1145" spans="1:10" x14ac:dyDescent="0.25">
      <c r="A1145" s="5"/>
      <c r="B1145" s="5"/>
      <c r="C1145" s="5"/>
      <c r="D1145" s="5"/>
      <c r="E1145" s="5"/>
      <c r="F1145" s="5"/>
      <c r="G1145" s="5"/>
      <c r="H1145" s="5"/>
      <c r="I1145" s="5"/>
      <c r="J1145" s="5"/>
    </row>
    <row r="1146" spans="1:10" x14ac:dyDescent="0.25">
      <c r="A1146" s="5"/>
      <c r="B1146" s="5"/>
      <c r="C1146" s="5"/>
      <c r="D1146" s="5"/>
      <c r="E1146" s="5"/>
      <c r="F1146" s="5"/>
      <c r="G1146" s="5"/>
      <c r="H1146" s="5"/>
      <c r="I1146" s="5"/>
      <c r="J1146" s="5"/>
    </row>
    <row r="1147" spans="1:10" x14ac:dyDescent="0.25">
      <c r="A1147" s="5"/>
      <c r="B1147" s="5"/>
      <c r="C1147" s="5"/>
      <c r="D1147" s="5"/>
      <c r="E1147" s="5"/>
      <c r="F1147" s="5"/>
      <c r="G1147" s="5"/>
      <c r="H1147" s="5"/>
      <c r="I1147" s="5"/>
      <c r="J1147" s="5"/>
    </row>
    <row r="1148" spans="1:10" x14ac:dyDescent="0.25">
      <c r="A1148" s="5"/>
      <c r="B1148" s="5"/>
      <c r="C1148" s="5"/>
      <c r="D1148" s="5"/>
      <c r="E1148" s="5"/>
      <c r="F1148" s="5"/>
      <c r="G1148" s="5"/>
      <c r="H1148" s="5"/>
      <c r="I1148" s="5"/>
      <c r="J1148" s="5"/>
    </row>
    <row r="1149" spans="1:10" x14ac:dyDescent="0.25">
      <c r="A1149" s="5"/>
      <c r="B1149" s="5"/>
      <c r="C1149" s="5"/>
      <c r="D1149" s="5"/>
      <c r="E1149" s="5"/>
      <c r="F1149" s="5"/>
      <c r="G1149" s="5"/>
      <c r="H1149" s="5"/>
      <c r="I1149" s="5"/>
      <c r="J1149" s="5"/>
    </row>
    <row r="1150" spans="1:10" x14ac:dyDescent="0.25">
      <c r="A1150" s="5"/>
      <c r="B1150" s="5"/>
      <c r="C1150" s="5"/>
      <c r="D1150" s="5"/>
      <c r="E1150" s="5"/>
      <c r="F1150" s="5"/>
      <c r="G1150" s="5"/>
      <c r="H1150" s="5"/>
      <c r="I1150" s="5"/>
      <c r="J1150" s="5"/>
    </row>
    <row r="1151" spans="1:10" x14ac:dyDescent="0.25">
      <c r="A1151" s="5"/>
      <c r="B1151" s="5"/>
      <c r="C1151" s="5"/>
      <c r="D1151" s="5"/>
      <c r="E1151" s="5"/>
      <c r="F1151" s="5"/>
      <c r="G1151" s="5"/>
      <c r="H1151" s="5"/>
      <c r="I1151" s="5"/>
      <c r="J1151" s="5"/>
    </row>
    <row r="1152" spans="1:10" x14ac:dyDescent="0.25">
      <c r="A1152" s="5"/>
      <c r="B1152" s="5"/>
      <c r="C1152" s="5"/>
      <c r="D1152" s="5"/>
      <c r="E1152" s="5"/>
      <c r="F1152" s="5"/>
      <c r="G1152" s="5"/>
      <c r="H1152" s="5"/>
      <c r="I1152" s="5"/>
      <c r="J1152" s="5"/>
    </row>
    <row r="1153" spans="1:10" x14ac:dyDescent="0.25">
      <c r="A1153" s="5"/>
      <c r="B1153" s="5"/>
      <c r="C1153" s="5"/>
      <c r="D1153" s="5"/>
      <c r="E1153" s="5"/>
      <c r="F1153" s="5"/>
      <c r="G1153" s="5"/>
      <c r="H1153" s="5"/>
      <c r="I1153" s="5"/>
      <c r="J1153" s="5"/>
    </row>
    <row r="1154" spans="1:10" x14ac:dyDescent="0.25">
      <c r="A1154" s="5"/>
      <c r="B1154" s="5"/>
      <c r="C1154" s="5"/>
      <c r="D1154" s="5"/>
      <c r="E1154" s="5"/>
      <c r="F1154" s="5"/>
      <c r="G1154" s="5"/>
      <c r="H1154" s="5"/>
      <c r="I1154" s="5"/>
      <c r="J1154" s="5"/>
    </row>
    <row r="1155" spans="1:10" x14ac:dyDescent="0.25">
      <c r="A1155" s="5"/>
      <c r="B1155" s="5"/>
      <c r="C1155" s="5"/>
      <c r="D1155" s="5"/>
      <c r="E1155" s="5"/>
      <c r="F1155" s="5"/>
      <c r="G1155" s="5"/>
      <c r="H1155" s="5"/>
      <c r="I1155" s="5"/>
      <c r="J1155" s="5"/>
    </row>
    <row r="1156" spans="1:10" x14ac:dyDescent="0.25">
      <c r="A1156" s="5"/>
      <c r="B1156" s="5"/>
      <c r="C1156" s="5"/>
      <c r="D1156" s="5"/>
      <c r="E1156" s="5"/>
      <c r="F1156" s="5"/>
      <c r="G1156" s="5"/>
      <c r="H1156" s="5"/>
      <c r="I1156" s="5"/>
      <c r="J1156" s="5"/>
    </row>
    <row r="1157" spans="1:10" x14ac:dyDescent="0.25">
      <c r="A1157" s="5"/>
      <c r="B1157" s="5"/>
      <c r="C1157" s="5"/>
      <c r="D1157" s="5"/>
      <c r="E1157" s="5"/>
      <c r="F1157" s="5"/>
      <c r="G1157" s="5"/>
      <c r="H1157" s="5"/>
      <c r="I1157" s="5"/>
      <c r="J1157" s="5"/>
    </row>
    <row r="1158" spans="1:10" x14ac:dyDescent="0.25">
      <c r="A1158" s="5"/>
      <c r="B1158" s="5"/>
      <c r="C1158" s="5"/>
      <c r="D1158" s="5"/>
      <c r="E1158" s="5"/>
      <c r="F1158" s="5"/>
      <c r="G1158" s="5"/>
      <c r="H1158" s="5"/>
      <c r="I1158" s="5"/>
      <c r="J1158" s="5"/>
    </row>
    <row r="1159" spans="1:10" x14ac:dyDescent="0.25">
      <c r="A1159" s="5"/>
      <c r="B1159" s="5"/>
      <c r="C1159" s="5"/>
      <c r="D1159" s="5"/>
      <c r="E1159" s="5"/>
      <c r="F1159" s="5"/>
      <c r="G1159" s="5"/>
      <c r="H1159" s="5"/>
      <c r="I1159" s="5"/>
      <c r="J1159" s="5"/>
    </row>
    <row r="1160" spans="1:10" x14ac:dyDescent="0.25">
      <c r="A1160" s="5"/>
      <c r="B1160" s="5"/>
      <c r="C1160" s="5"/>
      <c r="D1160" s="5"/>
      <c r="E1160" s="5"/>
      <c r="F1160" s="5"/>
      <c r="G1160" s="5"/>
      <c r="H1160" s="5"/>
      <c r="I1160" s="5"/>
      <c r="J1160" s="5"/>
    </row>
    <row r="1161" spans="1:10" x14ac:dyDescent="0.25">
      <c r="A1161" s="5"/>
      <c r="B1161" s="5"/>
      <c r="C1161" s="5"/>
      <c r="D1161" s="5"/>
      <c r="E1161" s="5"/>
      <c r="F1161" s="5"/>
      <c r="G1161" s="5"/>
      <c r="H1161" s="5"/>
      <c r="I1161" s="5"/>
      <c r="J1161" s="5"/>
    </row>
    <row r="1162" spans="1:10" x14ac:dyDescent="0.25">
      <c r="A1162" s="5"/>
      <c r="B1162" s="5"/>
      <c r="C1162" s="5"/>
      <c r="D1162" s="5"/>
      <c r="E1162" s="5"/>
      <c r="F1162" s="5"/>
      <c r="G1162" s="5"/>
      <c r="H1162" s="5"/>
      <c r="I1162" s="5"/>
      <c r="J1162" s="5"/>
    </row>
    <row r="1163" spans="1:10" x14ac:dyDescent="0.25">
      <c r="A1163" s="5"/>
      <c r="B1163" s="5"/>
      <c r="C1163" s="5"/>
      <c r="D1163" s="5"/>
      <c r="E1163" s="5"/>
      <c r="F1163" s="5"/>
      <c r="G1163" s="5"/>
      <c r="H1163" s="5"/>
      <c r="I1163" s="5"/>
      <c r="J1163" s="5"/>
    </row>
    <row r="1164" spans="1:10" x14ac:dyDescent="0.25">
      <c r="A1164" s="5"/>
      <c r="B1164" s="5"/>
      <c r="C1164" s="5"/>
      <c r="D1164" s="5"/>
      <c r="E1164" s="5"/>
      <c r="F1164" s="5"/>
      <c r="G1164" s="5"/>
      <c r="H1164" s="5"/>
      <c r="I1164" s="5"/>
      <c r="J1164" s="5"/>
    </row>
    <row r="1165" spans="1:10" x14ac:dyDescent="0.25">
      <c r="A1165" s="5"/>
      <c r="B1165" s="5"/>
      <c r="C1165" s="5"/>
      <c r="D1165" s="5"/>
      <c r="E1165" s="5"/>
      <c r="F1165" s="5"/>
      <c r="G1165" s="5"/>
      <c r="H1165" s="5"/>
      <c r="I1165" s="5"/>
      <c r="J1165" s="5"/>
    </row>
    <row r="1166" spans="1:10" x14ac:dyDescent="0.25">
      <c r="A1166" s="5"/>
      <c r="B1166" s="5"/>
      <c r="C1166" s="5"/>
      <c r="D1166" s="5"/>
      <c r="E1166" s="5"/>
      <c r="F1166" s="5"/>
      <c r="G1166" s="5"/>
      <c r="H1166" s="5"/>
      <c r="I1166" s="5"/>
      <c r="J1166" s="5"/>
    </row>
    <row r="1167" spans="1:10" x14ac:dyDescent="0.25">
      <c r="A1167" s="5"/>
      <c r="B1167" s="5"/>
      <c r="C1167" s="5"/>
      <c r="D1167" s="5"/>
      <c r="E1167" s="5"/>
      <c r="F1167" s="5"/>
      <c r="G1167" s="5"/>
      <c r="H1167" s="5"/>
      <c r="I1167" s="5"/>
      <c r="J1167" s="5"/>
    </row>
    <row r="1168" spans="1:10" x14ac:dyDescent="0.25">
      <c r="A1168" s="5"/>
      <c r="B1168" s="5"/>
      <c r="C1168" s="5"/>
      <c r="D1168" s="5"/>
      <c r="E1168" s="5"/>
      <c r="F1168" s="5"/>
      <c r="G1168" s="5"/>
      <c r="H1168" s="5"/>
      <c r="I1168" s="5"/>
      <c r="J1168" s="5"/>
    </row>
    <row r="1169" spans="1:10" x14ac:dyDescent="0.25">
      <c r="A1169" s="5"/>
      <c r="B1169" s="5"/>
      <c r="C1169" s="5"/>
      <c r="D1169" s="5"/>
      <c r="E1169" s="5"/>
      <c r="F1169" s="5"/>
      <c r="G1169" s="5"/>
      <c r="H1169" s="5"/>
      <c r="I1169" s="5"/>
      <c r="J1169" s="5"/>
    </row>
    <row r="1170" spans="1:10" x14ac:dyDescent="0.25">
      <c r="A1170" s="5"/>
      <c r="B1170" s="5"/>
      <c r="C1170" s="5"/>
      <c r="D1170" s="5"/>
      <c r="E1170" s="5"/>
      <c r="F1170" s="5"/>
      <c r="G1170" s="5"/>
      <c r="H1170" s="5"/>
      <c r="I1170" s="5"/>
      <c r="J1170" s="5"/>
    </row>
    <row r="1171" spans="1:10" x14ac:dyDescent="0.25">
      <c r="A1171" s="5"/>
      <c r="B1171" s="5"/>
      <c r="C1171" s="5"/>
      <c r="D1171" s="5"/>
      <c r="E1171" s="5"/>
      <c r="F1171" s="5"/>
      <c r="G1171" s="5"/>
      <c r="H1171" s="5"/>
      <c r="I1171" s="5"/>
      <c r="J1171" s="5"/>
    </row>
    <row r="1172" spans="1:10" x14ac:dyDescent="0.25">
      <c r="A1172" s="5"/>
      <c r="B1172" s="5"/>
      <c r="C1172" s="5"/>
      <c r="D1172" s="5"/>
      <c r="E1172" s="5"/>
      <c r="F1172" s="5"/>
      <c r="G1172" s="5"/>
      <c r="H1172" s="5"/>
      <c r="I1172" s="5"/>
      <c r="J1172" s="5"/>
    </row>
    <row r="1173" spans="1:10" x14ac:dyDescent="0.25">
      <c r="A1173" s="5"/>
      <c r="B1173" s="5"/>
      <c r="C1173" s="5"/>
      <c r="D1173" s="5"/>
      <c r="E1173" s="5"/>
      <c r="F1173" s="5"/>
      <c r="G1173" s="5"/>
      <c r="H1173" s="5"/>
      <c r="I1173" s="5"/>
      <c r="J1173" s="5"/>
    </row>
    <row r="1174" spans="1:10" x14ac:dyDescent="0.25">
      <c r="A1174" s="5"/>
      <c r="B1174" s="5"/>
      <c r="C1174" s="5"/>
      <c r="D1174" s="5"/>
      <c r="E1174" s="5"/>
      <c r="F1174" s="5"/>
      <c r="G1174" s="5"/>
      <c r="H1174" s="5"/>
      <c r="I1174" s="5"/>
      <c r="J1174" s="5"/>
    </row>
    <row r="1175" spans="1:10" x14ac:dyDescent="0.25">
      <c r="A1175" s="5"/>
      <c r="B1175" s="5"/>
      <c r="C1175" s="5"/>
      <c r="D1175" s="5"/>
      <c r="E1175" s="5"/>
      <c r="F1175" s="5"/>
      <c r="G1175" s="5"/>
      <c r="H1175" s="5"/>
      <c r="I1175" s="5"/>
      <c r="J1175" s="5"/>
    </row>
    <row r="1176" spans="1:10" x14ac:dyDescent="0.25">
      <c r="A1176" s="5"/>
      <c r="B1176" s="5"/>
      <c r="C1176" s="5"/>
      <c r="D1176" s="5"/>
      <c r="E1176" s="5"/>
      <c r="F1176" s="5"/>
      <c r="G1176" s="5"/>
      <c r="H1176" s="5"/>
      <c r="I1176" s="5"/>
      <c r="J1176" s="5"/>
    </row>
    <row r="1177" spans="1:10" x14ac:dyDescent="0.25">
      <c r="A1177" s="5"/>
      <c r="B1177" s="5"/>
      <c r="C1177" s="5"/>
      <c r="D1177" s="5"/>
      <c r="E1177" s="5"/>
      <c r="F1177" s="5"/>
      <c r="G1177" s="5"/>
      <c r="H1177" s="5"/>
      <c r="I1177" s="5"/>
      <c r="J1177" s="5"/>
    </row>
    <row r="1178" spans="1:10" x14ac:dyDescent="0.25">
      <c r="A1178" s="5"/>
      <c r="B1178" s="5"/>
      <c r="C1178" s="5"/>
      <c r="D1178" s="5"/>
      <c r="E1178" s="5"/>
      <c r="F1178" s="5"/>
      <c r="G1178" s="5"/>
      <c r="H1178" s="5"/>
      <c r="I1178" s="5"/>
      <c r="J1178" s="5"/>
    </row>
    <row r="1179" spans="1:10" x14ac:dyDescent="0.25">
      <c r="A1179" s="5"/>
      <c r="B1179" s="5"/>
      <c r="C1179" s="5"/>
      <c r="D1179" s="5"/>
      <c r="E1179" s="5"/>
      <c r="F1179" s="5"/>
      <c r="G1179" s="5"/>
      <c r="H1179" s="5"/>
      <c r="I1179" s="5"/>
      <c r="J1179" s="5"/>
    </row>
    <row r="1180" spans="1:10" x14ac:dyDescent="0.25">
      <c r="A1180" s="5"/>
      <c r="B1180" s="5"/>
      <c r="C1180" s="5"/>
      <c r="D1180" s="5"/>
      <c r="E1180" s="5"/>
      <c r="F1180" s="5"/>
      <c r="G1180" s="5"/>
      <c r="H1180" s="5"/>
      <c r="I1180" s="5"/>
      <c r="J1180" s="5"/>
    </row>
    <row r="1181" spans="1:10" x14ac:dyDescent="0.25">
      <c r="A1181" s="5"/>
      <c r="B1181" s="5"/>
      <c r="C1181" s="5"/>
      <c r="D1181" s="5"/>
      <c r="E1181" s="5"/>
      <c r="F1181" s="5"/>
      <c r="G1181" s="5"/>
      <c r="H1181" s="5"/>
      <c r="I1181" s="5"/>
      <c r="J1181" s="5"/>
    </row>
    <row r="1182" spans="1:10" x14ac:dyDescent="0.25">
      <c r="A1182" s="5"/>
      <c r="B1182" s="5"/>
      <c r="C1182" s="5"/>
      <c r="D1182" s="5"/>
      <c r="E1182" s="5"/>
      <c r="F1182" s="5"/>
      <c r="G1182" s="5"/>
      <c r="H1182" s="5"/>
      <c r="I1182" s="5"/>
      <c r="J1182" s="5"/>
    </row>
    <row r="1183" spans="1:10" x14ac:dyDescent="0.25">
      <c r="A1183" s="5"/>
      <c r="B1183" s="5"/>
      <c r="C1183" s="5"/>
      <c r="D1183" s="5"/>
      <c r="E1183" s="5"/>
      <c r="F1183" s="5"/>
      <c r="G1183" s="5"/>
      <c r="H1183" s="5"/>
      <c r="I1183" s="5"/>
      <c r="J1183" s="5"/>
    </row>
    <row r="1184" spans="1:10" x14ac:dyDescent="0.25">
      <c r="A1184" s="5"/>
      <c r="B1184" s="5"/>
      <c r="C1184" s="5"/>
      <c r="D1184" s="5"/>
      <c r="E1184" s="5"/>
      <c r="F1184" s="5"/>
      <c r="G1184" s="5"/>
      <c r="H1184" s="5"/>
      <c r="I1184" s="5"/>
      <c r="J1184" s="5"/>
    </row>
    <row r="1185" spans="1:10" x14ac:dyDescent="0.25">
      <c r="A1185" s="5"/>
      <c r="B1185" s="5"/>
      <c r="C1185" s="5"/>
      <c r="D1185" s="5"/>
      <c r="E1185" s="5"/>
      <c r="F1185" s="5"/>
      <c r="G1185" s="5"/>
      <c r="H1185" s="5"/>
      <c r="I1185" s="5"/>
      <c r="J1185" s="5"/>
    </row>
    <row r="1186" spans="1:10" x14ac:dyDescent="0.25">
      <c r="A1186" s="5"/>
      <c r="B1186" s="5"/>
      <c r="C1186" s="5"/>
      <c r="D1186" s="5"/>
      <c r="E1186" s="5"/>
      <c r="F1186" s="5"/>
      <c r="G1186" s="5"/>
      <c r="H1186" s="5"/>
      <c r="I1186" s="5"/>
      <c r="J1186" s="5"/>
    </row>
    <row r="1187" spans="1:10" x14ac:dyDescent="0.25">
      <c r="A1187" s="5"/>
      <c r="B1187" s="5"/>
      <c r="C1187" s="5"/>
      <c r="D1187" s="5"/>
      <c r="E1187" s="5"/>
      <c r="F1187" s="5"/>
      <c r="G1187" s="5"/>
      <c r="H1187" s="5"/>
      <c r="I1187" s="5"/>
      <c r="J1187" s="5"/>
    </row>
    <row r="1188" spans="1:10" x14ac:dyDescent="0.25">
      <c r="A1188" s="5"/>
      <c r="B1188" s="5"/>
      <c r="C1188" s="5"/>
      <c r="D1188" s="5"/>
      <c r="E1188" s="5"/>
      <c r="F1188" s="5"/>
      <c r="G1188" s="5"/>
      <c r="H1188" s="5"/>
      <c r="I1188" s="5"/>
      <c r="J1188" s="5"/>
    </row>
    <row r="1189" spans="1:10" x14ac:dyDescent="0.25">
      <c r="A1189" s="5"/>
      <c r="B1189" s="5"/>
      <c r="C1189" s="5"/>
      <c r="D1189" s="5"/>
      <c r="E1189" s="5"/>
      <c r="F1189" s="5"/>
      <c r="G1189" s="5"/>
      <c r="H1189" s="5"/>
      <c r="I1189" s="5"/>
      <c r="J1189" s="5"/>
    </row>
    <row r="1190" spans="1:10" x14ac:dyDescent="0.25">
      <c r="A1190" s="5"/>
      <c r="B1190" s="5"/>
      <c r="C1190" s="5"/>
      <c r="D1190" s="5"/>
      <c r="E1190" s="5"/>
      <c r="F1190" s="5"/>
      <c r="G1190" s="5"/>
      <c r="H1190" s="5"/>
      <c r="I1190" s="5"/>
      <c r="J1190" s="5"/>
    </row>
    <row r="1191" spans="1:10" x14ac:dyDescent="0.25">
      <c r="A1191" s="5"/>
      <c r="B1191" s="5"/>
      <c r="C1191" s="5"/>
      <c r="D1191" s="5"/>
      <c r="E1191" s="5"/>
      <c r="F1191" s="5"/>
      <c r="G1191" s="5"/>
      <c r="H1191" s="5"/>
      <c r="I1191" s="5"/>
      <c r="J1191" s="5"/>
    </row>
    <row r="1192" spans="1:10" x14ac:dyDescent="0.25">
      <c r="A1192" s="5"/>
      <c r="B1192" s="5"/>
      <c r="C1192" s="5"/>
      <c r="D1192" s="5"/>
      <c r="E1192" s="5"/>
      <c r="F1192" s="5"/>
      <c r="G1192" s="5"/>
      <c r="H1192" s="5"/>
      <c r="I1192" s="5"/>
      <c r="J1192" s="5"/>
    </row>
    <row r="1193" spans="1:10" x14ac:dyDescent="0.25">
      <c r="A1193" s="5"/>
      <c r="B1193" s="5"/>
      <c r="C1193" s="5"/>
      <c r="D1193" s="5"/>
      <c r="E1193" s="5"/>
      <c r="F1193" s="5"/>
      <c r="G1193" s="5"/>
      <c r="H1193" s="5"/>
      <c r="I1193" s="5"/>
      <c r="J1193" s="5"/>
    </row>
    <row r="1194" spans="1:10" x14ac:dyDescent="0.25">
      <c r="A1194" s="5"/>
      <c r="B1194" s="5"/>
      <c r="C1194" s="5"/>
      <c r="D1194" s="5"/>
      <c r="E1194" s="5"/>
      <c r="F1194" s="5"/>
      <c r="G1194" s="5"/>
      <c r="H1194" s="5"/>
      <c r="I1194" s="5"/>
      <c r="J1194" s="5"/>
    </row>
    <row r="1195" spans="1:10" x14ac:dyDescent="0.25">
      <c r="A1195" s="5"/>
      <c r="B1195" s="5"/>
      <c r="C1195" s="5"/>
      <c r="D1195" s="5"/>
      <c r="E1195" s="5"/>
      <c r="F1195" s="5"/>
      <c r="G1195" s="5"/>
      <c r="H1195" s="5"/>
      <c r="I1195" s="5"/>
      <c r="J1195" s="5"/>
    </row>
    <row r="1196" spans="1:10" x14ac:dyDescent="0.25">
      <c r="A1196" s="5"/>
      <c r="B1196" s="5"/>
      <c r="C1196" s="5"/>
      <c r="D1196" s="5"/>
      <c r="E1196" s="5"/>
      <c r="F1196" s="5"/>
      <c r="G1196" s="5"/>
      <c r="H1196" s="5"/>
      <c r="I1196" s="5"/>
      <c r="J1196" s="5"/>
    </row>
    <row r="1197" spans="1:10" x14ac:dyDescent="0.25">
      <c r="A1197" s="5"/>
      <c r="B1197" s="5"/>
      <c r="C1197" s="5"/>
      <c r="D1197" s="5"/>
      <c r="E1197" s="5"/>
      <c r="F1197" s="5"/>
      <c r="G1197" s="5"/>
      <c r="H1197" s="5"/>
      <c r="I1197" s="5"/>
      <c r="J1197" s="5"/>
    </row>
    <row r="1198" spans="1:10" x14ac:dyDescent="0.25">
      <c r="A1198" s="5"/>
      <c r="B1198" s="5"/>
      <c r="C1198" s="5"/>
      <c r="D1198" s="5"/>
      <c r="E1198" s="5"/>
      <c r="F1198" s="5"/>
      <c r="G1198" s="5"/>
      <c r="H1198" s="5"/>
      <c r="I1198" s="5"/>
      <c r="J1198" s="5"/>
    </row>
    <row r="1199" spans="1:10" x14ac:dyDescent="0.25">
      <c r="A1199" s="5"/>
      <c r="B1199" s="5"/>
      <c r="C1199" s="5"/>
      <c r="D1199" s="5"/>
      <c r="E1199" s="5"/>
      <c r="F1199" s="5"/>
      <c r="G1199" s="5"/>
      <c r="H1199" s="5"/>
      <c r="I1199" s="5"/>
      <c r="J1199" s="5"/>
    </row>
    <row r="1200" spans="1:10" x14ac:dyDescent="0.25">
      <c r="A1200" s="5"/>
      <c r="B1200" s="5"/>
      <c r="C1200" s="5"/>
      <c r="D1200" s="5"/>
      <c r="E1200" s="5"/>
      <c r="F1200" s="5"/>
      <c r="G1200" s="5"/>
      <c r="H1200" s="5"/>
      <c r="I1200" s="5"/>
      <c r="J1200" s="5"/>
    </row>
    <row r="1201" spans="1:10" x14ac:dyDescent="0.25">
      <c r="A1201" s="5"/>
      <c r="B1201" s="5"/>
      <c r="C1201" s="5"/>
      <c r="D1201" s="5"/>
      <c r="E1201" s="5"/>
      <c r="F1201" s="5"/>
      <c r="G1201" s="5"/>
      <c r="H1201" s="5"/>
      <c r="I1201" s="5"/>
      <c r="J1201" s="5"/>
    </row>
    <row r="1202" spans="1:10" x14ac:dyDescent="0.25">
      <c r="A1202" s="5"/>
      <c r="B1202" s="5"/>
      <c r="C1202" s="5"/>
      <c r="D1202" s="5"/>
      <c r="E1202" s="5"/>
      <c r="F1202" s="5"/>
      <c r="G1202" s="5"/>
      <c r="H1202" s="5"/>
      <c r="I1202" s="5"/>
      <c r="J1202" s="5"/>
    </row>
    <row r="1203" spans="1:10" x14ac:dyDescent="0.25">
      <c r="A1203" s="5"/>
      <c r="B1203" s="5"/>
      <c r="C1203" s="5"/>
      <c r="D1203" s="5"/>
      <c r="E1203" s="5"/>
      <c r="F1203" s="5"/>
      <c r="G1203" s="5"/>
      <c r="H1203" s="5"/>
      <c r="I1203" s="5"/>
      <c r="J1203" s="5"/>
    </row>
    <row r="1204" spans="1:10" x14ac:dyDescent="0.25">
      <c r="A1204" s="5"/>
      <c r="B1204" s="5"/>
      <c r="C1204" s="5"/>
      <c r="D1204" s="5"/>
      <c r="E1204" s="5"/>
      <c r="F1204" s="5"/>
      <c r="G1204" s="5"/>
      <c r="H1204" s="5"/>
      <c r="I1204" s="5"/>
      <c r="J1204" s="5"/>
    </row>
    <row r="1205" spans="1:10" x14ac:dyDescent="0.25">
      <c r="A1205" s="5"/>
      <c r="B1205" s="5"/>
      <c r="C1205" s="5"/>
      <c r="D1205" s="5"/>
      <c r="E1205" s="5"/>
      <c r="F1205" s="5"/>
      <c r="G1205" s="5"/>
      <c r="H1205" s="5"/>
      <c r="I1205" s="5"/>
      <c r="J1205" s="5"/>
    </row>
    <row r="1206" spans="1:10" x14ac:dyDescent="0.25">
      <c r="A1206" s="5"/>
      <c r="B1206" s="5"/>
      <c r="C1206" s="5"/>
      <c r="D1206" s="5"/>
      <c r="E1206" s="5"/>
      <c r="F1206" s="5"/>
      <c r="G1206" s="5"/>
      <c r="H1206" s="5"/>
      <c r="I1206" s="5"/>
      <c r="J1206" s="5"/>
    </row>
    <row r="1207" spans="1:10" x14ac:dyDescent="0.25">
      <c r="A1207" s="5"/>
      <c r="B1207" s="5"/>
      <c r="C1207" s="5"/>
      <c r="D1207" s="5"/>
      <c r="E1207" s="5"/>
      <c r="F1207" s="5"/>
      <c r="G1207" s="5"/>
      <c r="H1207" s="5"/>
      <c r="I1207" s="5"/>
      <c r="J1207" s="5"/>
    </row>
    <row r="1208" spans="1:10" x14ac:dyDescent="0.25">
      <c r="A1208" s="5"/>
      <c r="B1208" s="5"/>
      <c r="C1208" s="5"/>
      <c r="D1208" s="5"/>
      <c r="E1208" s="5"/>
      <c r="F1208" s="5"/>
      <c r="G1208" s="5"/>
      <c r="H1208" s="5"/>
      <c r="I1208" s="5"/>
      <c r="J1208" s="5"/>
    </row>
    <row r="1209" spans="1:10" x14ac:dyDescent="0.25">
      <c r="A1209" s="5"/>
      <c r="B1209" s="5"/>
      <c r="C1209" s="5"/>
      <c r="D1209" s="5"/>
      <c r="E1209" s="5"/>
      <c r="F1209" s="5"/>
      <c r="G1209" s="5"/>
      <c r="H1209" s="5"/>
      <c r="I1209" s="5"/>
      <c r="J1209" s="5"/>
    </row>
    <row r="1210" spans="1:10" x14ac:dyDescent="0.25">
      <c r="A1210" s="5"/>
      <c r="B1210" s="5"/>
      <c r="C1210" s="5"/>
      <c r="D1210" s="5"/>
      <c r="E1210" s="5"/>
      <c r="F1210" s="5"/>
      <c r="G1210" s="5"/>
      <c r="H1210" s="5"/>
      <c r="I1210" s="5"/>
      <c r="J1210" s="5"/>
    </row>
    <row r="1211" spans="1:10" x14ac:dyDescent="0.25">
      <c r="A1211" s="5"/>
      <c r="B1211" s="5"/>
      <c r="C1211" s="5"/>
      <c r="D1211" s="5"/>
      <c r="E1211" s="5"/>
      <c r="F1211" s="5"/>
      <c r="G1211" s="5"/>
      <c r="H1211" s="5"/>
      <c r="I1211" s="5"/>
      <c r="J1211" s="5"/>
    </row>
    <row r="1212" spans="1:10" x14ac:dyDescent="0.25">
      <c r="A1212" s="5"/>
      <c r="B1212" s="5"/>
      <c r="C1212" s="5"/>
      <c r="D1212" s="5"/>
      <c r="E1212" s="5"/>
      <c r="F1212" s="5"/>
      <c r="G1212" s="5"/>
      <c r="H1212" s="5"/>
      <c r="I1212" s="5"/>
      <c r="J1212" s="5"/>
    </row>
    <row r="1213" spans="1:10" x14ac:dyDescent="0.25">
      <c r="A1213" s="5"/>
      <c r="B1213" s="5"/>
      <c r="C1213" s="5"/>
      <c r="D1213" s="5"/>
      <c r="E1213" s="5"/>
      <c r="F1213" s="5"/>
      <c r="G1213" s="5"/>
      <c r="H1213" s="5"/>
      <c r="I1213" s="5"/>
      <c r="J1213" s="5"/>
    </row>
    <row r="1214" spans="1:10" x14ac:dyDescent="0.25">
      <c r="A1214" s="5"/>
      <c r="B1214" s="5"/>
      <c r="C1214" s="5"/>
      <c r="D1214" s="5"/>
      <c r="E1214" s="5"/>
      <c r="F1214" s="5"/>
      <c r="G1214" s="5"/>
      <c r="H1214" s="5"/>
      <c r="I1214" s="5"/>
      <c r="J1214" s="5"/>
    </row>
    <row r="1215" spans="1:10" x14ac:dyDescent="0.25">
      <c r="A1215" s="5"/>
      <c r="B1215" s="5"/>
      <c r="C1215" s="5"/>
      <c r="D1215" s="5"/>
      <c r="E1215" s="5"/>
      <c r="F1215" s="5"/>
      <c r="G1215" s="5"/>
      <c r="H1215" s="5"/>
      <c r="I1215" s="5"/>
      <c r="J1215" s="5"/>
    </row>
    <row r="1216" spans="1:10" x14ac:dyDescent="0.25">
      <c r="A1216" s="5"/>
      <c r="B1216" s="5"/>
      <c r="C1216" s="5"/>
      <c r="D1216" s="5"/>
      <c r="E1216" s="5"/>
      <c r="F1216" s="5"/>
      <c r="G1216" s="5"/>
      <c r="H1216" s="5"/>
      <c r="I1216" s="5"/>
      <c r="J1216" s="5"/>
    </row>
    <row r="1217" spans="1:10" x14ac:dyDescent="0.25">
      <c r="A1217" s="5"/>
      <c r="B1217" s="5"/>
      <c r="C1217" s="5"/>
      <c r="D1217" s="5"/>
      <c r="E1217" s="5"/>
      <c r="F1217" s="5"/>
      <c r="G1217" s="5"/>
      <c r="H1217" s="5"/>
      <c r="I1217" s="5"/>
      <c r="J1217" s="5"/>
    </row>
    <row r="1218" spans="1:10" x14ac:dyDescent="0.25">
      <c r="A1218" s="5"/>
      <c r="B1218" s="5"/>
      <c r="C1218" s="5"/>
      <c r="D1218" s="5"/>
      <c r="E1218" s="5"/>
      <c r="F1218" s="5"/>
      <c r="G1218" s="5"/>
      <c r="H1218" s="5"/>
      <c r="I1218" s="5"/>
      <c r="J1218" s="5"/>
    </row>
    <row r="1219" spans="1:10" x14ac:dyDescent="0.25">
      <c r="A1219" s="5"/>
      <c r="B1219" s="5"/>
      <c r="C1219" s="5"/>
      <c r="D1219" s="5"/>
      <c r="E1219" s="5"/>
      <c r="F1219" s="5"/>
      <c r="G1219" s="5"/>
      <c r="H1219" s="5"/>
      <c r="I1219" s="5"/>
      <c r="J1219" s="5"/>
    </row>
    <row r="1220" spans="1:10" x14ac:dyDescent="0.25">
      <c r="A1220" s="5"/>
      <c r="B1220" s="5"/>
      <c r="C1220" s="5"/>
      <c r="D1220" s="5"/>
      <c r="E1220" s="5"/>
      <c r="F1220" s="5"/>
      <c r="G1220" s="5"/>
      <c r="H1220" s="5"/>
      <c r="I1220" s="5"/>
      <c r="J1220" s="5"/>
    </row>
    <row r="1221" spans="1:10" x14ac:dyDescent="0.25">
      <c r="A1221" s="5"/>
      <c r="B1221" s="5"/>
      <c r="C1221" s="5"/>
      <c r="D1221" s="5"/>
      <c r="E1221" s="5"/>
      <c r="F1221" s="5"/>
      <c r="G1221" s="5"/>
      <c r="H1221" s="5"/>
      <c r="I1221" s="5"/>
      <c r="J1221" s="5"/>
    </row>
    <row r="1222" spans="1:10" x14ac:dyDescent="0.25">
      <c r="A1222" s="5"/>
      <c r="B1222" s="5"/>
      <c r="C1222" s="5"/>
      <c r="D1222" s="5"/>
      <c r="E1222" s="5"/>
      <c r="F1222" s="5"/>
      <c r="G1222" s="5"/>
      <c r="H1222" s="5"/>
      <c r="I1222" s="5"/>
      <c r="J1222" s="5"/>
    </row>
    <row r="1223" spans="1:10" x14ac:dyDescent="0.25">
      <c r="A1223" s="5"/>
      <c r="B1223" s="5"/>
      <c r="C1223" s="5"/>
      <c r="D1223" s="5"/>
      <c r="E1223" s="5"/>
      <c r="F1223" s="5"/>
      <c r="G1223" s="5"/>
      <c r="H1223" s="5"/>
      <c r="I1223" s="5"/>
      <c r="J1223" s="5"/>
    </row>
    <row r="1224" spans="1:10" x14ac:dyDescent="0.25">
      <c r="A1224" s="5"/>
      <c r="B1224" s="5"/>
      <c r="C1224" s="5"/>
      <c r="D1224" s="5"/>
      <c r="E1224" s="5"/>
      <c r="F1224" s="5"/>
      <c r="G1224" s="5"/>
      <c r="H1224" s="5"/>
      <c r="I1224" s="5"/>
      <c r="J1224" s="5"/>
    </row>
    <row r="1225" spans="1:10" x14ac:dyDescent="0.25">
      <c r="A1225" s="5"/>
      <c r="B1225" s="5"/>
      <c r="C1225" s="5"/>
      <c r="D1225" s="5"/>
      <c r="E1225" s="5"/>
      <c r="F1225" s="5"/>
      <c r="G1225" s="5"/>
      <c r="H1225" s="5"/>
      <c r="I1225" s="5"/>
      <c r="J1225" s="5"/>
    </row>
    <row r="1226" spans="1:10" x14ac:dyDescent="0.25">
      <c r="A1226" s="5"/>
      <c r="B1226" s="5"/>
      <c r="C1226" s="5"/>
      <c r="D1226" s="5"/>
      <c r="E1226" s="5"/>
      <c r="F1226" s="5"/>
      <c r="G1226" s="5"/>
      <c r="H1226" s="5"/>
      <c r="I1226" s="5"/>
      <c r="J1226" s="5"/>
    </row>
    <row r="1227" spans="1:10" x14ac:dyDescent="0.25">
      <c r="A1227" s="5"/>
      <c r="B1227" s="5"/>
      <c r="C1227" s="5"/>
      <c r="D1227" s="5"/>
      <c r="E1227" s="5"/>
      <c r="F1227" s="5"/>
      <c r="G1227" s="5"/>
      <c r="H1227" s="5"/>
      <c r="I1227" s="5"/>
      <c r="J1227" s="5"/>
    </row>
    <row r="1228" spans="1:10" x14ac:dyDescent="0.25">
      <c r="A1228" s="5"/>
      <c r="B1228" s="5"/>
      <c r="C1228" s="5"/>
      <c r="D1228" s="5"/>
      <c r="E1228" s="5"/>
      <c r="F1228" s="5"/>
      <c r="G1228" s="5"/>
      <c r="H1228" s="5"/>
      <c r="I1228" s="5"/>
      <c r="J1228" s="5"/>
    </row>
    <row r="1229" spans="1:10" x14ac:dyDescent="0.25">
      <c r="A1229" s="5"/>
      <c r="B1229" s="5"/>
      <c r="C1229" s="5"/>
      <c r="D1229" s="5"/>
      <c r="E1229" s="5"/>
      <c r="F1229" s="5"/>
      <c r="G1229" s="5"/>
      <c r="H1229" s="5"/>
      <c r="I1229" s="5"/>
      <c r="J1229" s="5"/>
    </row>
    <row r="1230" spans="1:10" x14ac:dyDescent="0.25">
      <c r="A1230" s="5"/>
      <c r="B1230" s="5"/>
      <c r="C1230" s="5"/>
      <c r="D1230" s="5"/>
      <c r="E1230" s="5"/>
      <c r="F1230" s="5"/>
      <c r="G1230" s="5"/>
      <c r="H1230" s="5"/>
      <c r="I1230" s="5"/>
      <c r="J1230" s="5"/>
    </row>
    <row r="1231" spans="1:10" x14ac:dyDescent="0.25">
      <c r="A1231" s="5"/>
      <c r="B1231" s="5"/>
      <c r="C1231" s="5"/>
      <c r="D1231" s="5"/>
      <c r="E1231" s="5"/>
      <c r="F1231" s="5"/>
      <c r="G1231" s="5"/>
      <c r="H1231" s="5"/>
      <c r="I1231" s="5"/>
      <c r="J1231" s="5"/>
    </row>
    <row r="1232" spans="1:10" x14ac:dyDescent="0.25">
      <c r="A1232" s="5"/>
      <c r="B1232" s="5"/>
      <c r="C1232" s="5"/>
      <c r="D1232" s="5"/>
      <c r="E1232" s="5"/>
      <c r="F1232" s="5"/>
      <c r="G1232" s="5"/>
      <c r="H1232" s="5"/>
      <c r="I1232" s="5"/>
      <c r="J1232" s="5"/>
    </row>
    <row r="1233" spans="1:10" x14ac:dyDescent="0.25">
      <c r="A1233" s="5"/>
      <c r="B1233" s="5"/>
      <c r="C1233" s="5"/>
      <c r="D1233" s="5"/>
      <c r="E1233" s="5"/>
      <c r="F1233" s="5"/>
      <c r="G1233" s="5"/>
      <c r="H1233" s="5"/>
      <c r="I1233" s="5"/>
      <c r="J1233" s="5"/>
    </row>
    <row r="1234" spans="1:10" x14ac:dyDescent="0.25">
      <c r="A1234" s="5"/>
      <c r="B1234" s="5"/>
      <c r="C1234" s="5"/>
      <c r="D1234" s="5"/>
      <c r="E1234" s="5"/>
      <c r="F1234" s="5"/>
      <c r="G1234" s="5"/>
      <c r="H1234" s="5"/>
      <c r="I1234" s="5"/>
      <c r="J1234" s="5"/>
    </row>
    <row r="1235" spans="1:10" x14ac:dyDescent="0.25">
      <c r="A1235" s="5"/>
      <c r="B1235" s="5"/>
      <c r="C1235" s="5"/>
      <c r="D1235" s="5"/>
      <c r="E1235" s="5"/>
      <c r="F1235" s="5"/>
      <c r="G1235" s="5"/>
      <c r="H1235" s="5"/>
      <c r="I1235" s="5"/>
      <c r="J1235" s="5"/>
    </row>
    <row r="1236" spans="1:10" x14ac:dyDescent="0.25">
      <c r="A1236" s="5"/>
      <c r="B1236" s="5"/>
      <c r="C1236" s="5"/>
      <c r="D1236" s="5"/>
      <c r="E1236" s="5"/>
      <c r="F1236" s="5"/>
      <c r="G1236" s="5"/>
      <c r="H1236" s="5"/>
      <c r="I1236" s="5"/>
      <c r="J1236" s="5"/>
    </row>
    <row r="1237" spans="1:10" x14ac:dyDescent="0.25">
      <c r="A1237" s="5"/>
      <c r="B1237" s="5"/>
      <c r="C1237" s="5"/>
      <c r="D1237" s="5"/>
      <c r="E1237" s="5"/>
      <c r="F1237" s="5"/>
      <c r="G1237" s="5"/>
      <c r="H1237" s="5"/>
      <c r="I1237" s="5"/>
      <c r="J1237" s="5"/>
    </row>
    <row r="1238" spans="1:10" x14ac:dyDescent="0.25">
      <c r="A1238" s="5"/>
      <c r="B1238" s="5"/>
      <c r="C1238" s="5"/>
      <c r="D1238" s="5"/>
      <c r="E1238" s="5"/>
      <c r="F1238" s="5"/>
      <c r="G1238" s="5"/>
      <c r="H1238" s="5"/>
      <c r="I1238" s="5"/>
      <c r="J1238" s="5"/>
    </row>
    <row r="1239" spans="1:10" x14ac:dyDescent="0.25">
      <c r="A1239" s="5"/>
      <c r="B1239" s="5"/>
      <c r="C1239" s="5"/>
      <c r="D1239" s="5"/>
      <c r="E1239" s="5"/>
      <c r="F1239" s="5"/>
      <c r="G1239" s="5"/>
      <c r="H1239" s="5"/>
      <c r="I1239" s="5"/>
      <c r="J1239" s="5"/>
    </row>
    <row r="1240" spans="1:10" x14ac:dyDescent="0.25">
      <c r="A1240" s="5"/>
      <c r="B1240" s="5"/>
      <c r="C1240" s="5"/>
      <c r="D1240" s="5"/>
      <c r="E1240" s="5"/>
      <c r="F1240" s="5"/>
      <c r="G1240" s="5"/>
      <c r="H1240" s="5"/>
      <c r="I1240" s="5"/>
      <c r="J1240" s="5"/>
    </row>
    <row r="1241" spans="1:10" x14ac:dyDescent="0.25">
      <c r="A1241" s="5"/>
      <c r="B1241" s="5"/>
      <c r="C1241" s="5"/>
      <c r="D1241" s="5"/>
      <c r="E1241" s="5"/>
      <c r="F1241" s="5"/>
      <c r="G1241" s="5"/>
      <c r="H1241" s="5"/>
      <c r="I1241" s="5"/>
      <c r="J1241" s="5"/>
    </row>
    <row r="1242" spans="1:10" x14ac:dyDescent="0.25">
      <c r="A1242" s="5"/>
      <c r="B1242" s="5"/>
      <c r="C1242" s="5"/>
      <c r="D1242" s="5"/>
      <c r="E1242" s="5"/>
      <c r="F1242" s="5"/>
      <c r="G1242" s="5"/>
      <c r="H1242" s="5"/>
      <c r="I1242" s="5"/>
      <c r="J1242" s="5"/>
    </row>
    <row r="1243" spans="1:10" x14ac:dyDescent="0.25">
      <c r="A1243" s="5"/>
      <c r="B1243" s="5"/>
      <c r="C1243" s="5"/>
      <c r="D1243" s="5"/>
      <c r="E1243" s="5"/>
      <c r="F1243" s="5"/>
      <c r="G1243" s="5"/>
      <c r="H1243" s="5"/>
      <c r="I1243" s="5"/>
      <c r="J1243" s="5"/>
    </row>
    <row r="1244" spans="1:10" x14ac:dyDescent="0.25">
      <c r="A1244" s="5"/>
      <c r="B1244" s="5"/>
      <c r="C1244" s="5"/>
      <c r="D1244" s="5"/>
      <c r="E1244" s="5"/>
      <c r="F1244" s="5"/>
      <c r="G1244" s="5"/>
      <c r="H1244" s="5"/>
      <c r="I1244" s="5"/>
      <c r="J1244" s="5"/>
    </row>
    <row r="1245" spans="1:10" x14ac:dyDescent="0.25">
      <c r="A1245" s="5"/>
      <c r="B1245" s="5"/>
      <c r="C1245" s="5"/>
      <c r="D1245" s="5"/>
      <c r="E1245" s="5"/>
      <c r="F1245" s="5"/>
      <c r="G1245" s="5"/>
      <c r="H1245" s="5"/>
      <c r="I1245" s="5"/>
      <c r="J1245" s="5"/>
    </row>
    <row r="1246" spans="1:10" x14ac:dyDescent="0.25">
      <c r="A1246" s="5"/>
      <c r="B1246" s="5"/>
      <c r="C1246" s="5"/>
      <c r="D1246" s="5"/>
      <c r="E1246" s="5"/>
      <c r="F1246" s="5"/>
      <c r="G1246" s="5"/>
      <c r="H1246" s="5"/>
      <c r="I1246" s="5"/>
      <c r="J1246" s="5"/>
    </row>
    <row r="1247" spans="1:10" x14ac:dyDescent="0.25">
      <c r="A1247" s="5"/>
      <c r="B1247" s="5"/>
      <c r="C1247" s="5"/>
      <c r="D1247" s="5"/>
      <c r="E1247" s="5"/>
      <c r="F1247" s="5"/>
      <c r="G1247" s="5"/>
      <c r="H1247" s="5"/>
      <c r="I1247" s="5"/>
      <c r="J1247" s="5"/>
    </row>
    <row r="1248" spans="1:10" x14ac:dyDescent="0.25">
      <c r="A1248" s="5"/>
      <c r="B1248" s="5"/>
      <c r="C1248" s="5"/>
      <c r="D1248" s="5"/>
      <c r="E1248" s="5"/>
      <c r="F1248" s="5"/>
      <c r="G1248" s="5"/>
      <c r="H1248" s="5"/>
      <c r="I1248" s="5"/>
      <c r="J1248" s="5"/>
    </row>
    <row r="1249" spans="1:10" x14ac:dyDescent="0.25">
      <c r="A1249" s="5"/>
      <c r="B1249" s="5"/>
      <c r="C1249" s="5"/>
      <c r="D1249" s="5"/>
      <c r="E1249" s="5"/>
      <c r="F1249" s="5"/>
      <c r="G1249" s="5"/>
      <c r="H1249" s="5"/>
      <c r="I1249" s="5"/>
      <c r="J1249" s="5"/>
    </row>
    <row r="1250" spans="1:10" x14ac:dyDescent="0.25">
      <c r="A1250" s="5"/>
      <c r="B1250" s="5"/>
      <c r="C1250" s="5"/>
      <c r="D1250" s="5"/>
      <c r="E1250" s="5"/>
      <c r="F1250" s="5"/>
      <c r="G1250" s="5"/>
      <c r="H1250" s="5"/>
      <c r="I1250" s="5"/>
      <c r="J1250" s="5"/>
    </row>
    <row r="1251" spans="1:10" x14ac:dyDescent="0.25">
      <c r="A1251" s="5"/>
      <c r="B1251" s="5"/>
      <c r="C1251" s="5"/>
      <c r="D1251" s="5"/>
      <c r="E1251" s="5"/>
      <c r="F1251" s="5"/>
      <c r="G1251" s="5"/>
      <c r="H1251" s="5"/>
      <c r="I1251" s="5"/>
      <c r="J1251" s="5"/>
    </row>
    <row r="1252" spans="1:10" x14ac:dyDescent="0.25">
      <c r="A1252" s="5"/>
      <c r="B1252" s="5"/>
      <c r="C1252" s="5"/>
      <c r="D1252" s="5"/>
      <c r="E1252" s="5"/>
      <c r="F1252" s="5"/>
      <c r="G1252" s="5"/>
      <c r="H1252" s="5"/>
      <c r="I1252" s="5"/>
      <c r="J1252" s="5"/>
    </row>
    <row r="1253" spans="1:10" x14ac:dyDescent="0.25">
      <c r="A1253" s="5"/>
      <c r="B1253" s="5"/>
      <c r="C1253" s="5"/>
      <c r="D1253" s="5"/>
      <c r="E1253" s="5"/>
      <c r="F1253" s="5"/>
      <c r="G1253" s="5"/>
      <c r="H1253" s="5"/>
      <c r="I1253" s="5"/>
      <c r="J1253" s="5"/>
    </row>
    <row r="1254" spans="1:10" x14ac:dyDescent="0.25">
      <c r="A1254" s="5"/>
      <c r="B1254" s="5"/>
      <c r="C1254" s="5"/>
      <c r="D1254" s="5"/>
      <c r="E1254" s="5"/>
      <c r="F1254" s="5"/>
      <c r="G1254" s="5"/>
      <c r="H1254" s="5"/>
      <c r="I1254" s="5"/>
      <c r="J1254" s="5"/>
    </row>
    <row r="1255" spans="1:10" x14ac:dyDescent="0.25">
      <c r="A1255" s="5"/>
      <c r="B1255" s="5"/>
      <c r="C1255" s="5"/>
      <c r="D1255" s="5"/>
      <c r="E1255" s="5"/>
      <c r="F1255" s="5"/>
      <c r="G1255" s="5"/>
      <c r="H1255" s="5"/>
      <c r="I1255" s="5"/>
      <c r="J1255" s="5"/>
    </row>
    <row r="1256" spans="1:10" x14ac:dyDescent="0.25">
      <c r="A1256" s="5"/>
      <c r="B1256" s="5"/>
      <c r="C1256" s="5"/>
      <c r="D1256" s="5"/>
      <c r="E1256" s="5"/>
      <c r="F1256" s="5"/>
      <c r="G1256" s="5"/>
      <c r="H1256" s="5"/>
      <c r="I1256" s="5"/>
      <c r="J1256" s="5"/>
    </row>
    <row r="1257" spans="1:10" x14ac:dyDescent="0.25">
      <c r="A1257" s="5"/>
      <c r="B1257" s="5"/>
      <c r="C1257" s="5"/>
      <c r="D1257" s="5"/>
      <c r="E1257" s="5"/>
      <c r="F1257" s="5"/>
      <c r="G1257" s="5"/>
      <c r="H1257" s="5"/>
      <c r="I1257" s="5"/>
      <c r="J1257" s="5"/>
    </row>
    <row r="1258" spans="1:10" x14ac:dyDescent="0.25">
      <c r="A1258" s="5"/>
      <c r="B1258" s="5"/>
      <c r="C1258" s="5"/>
      <c r="D1258" s="5"/>
      <c r="E1258" s="5"/>
      <c r="F1258" s="5"/>
      <c r="G1258" s="5"/>
      <c r="H1258" s="5"/>
      <c r="I1258" s="5"/>
      <c r="J1258" s="5"/>
    </row>
    <row r="1259" spans="1:10" x14ac:dyDescent="0.25">
      <c r="A1259" s="5"/>
      <c r="B1259" s="5"/>
      <c r="C1259" s="5"/>
      <c r="D1259" s="5"/>
      <c r="E1259" s="5"/>
      <c r="F1259" s="5"/>
      <c r="G1259" s="5"/>
      <c r="H1259" s="5"/>
      <c r="I1259" s="5"/>
      <c r="J1259" s="5"/>
    </row>
    <row r="1260" spans="1:10" x14ac:dyDescent="0.25">
      <c r="A1260" s="5"/>
      <c r="B1260" s="5"/>
      <c r="C1260" s="5"/>
      <c r="D1260" s="5"/>
      <c r="E1260" s="5"/>
      <c r="F1260" s="5"/>
      <c r="G1260" s="5"/>
      <c r="H1260" s="5"/>
      <c r="I1260" s="5"/>
      <c r="J1260" s="5"/>
    </row>
    <row r="1261" spans="1:10" x14ac:dyDescent="0.25">
      <c r="A1261" s="5"/>
      <c r="B1261" s="5"/>
      <c r="C1261" s="5"/>
      <c r="D1261" s="5"/>
      <c r="E1261" s="5"/>
      <c r="F1261" s="5"/>
      <c r="G1261" s="5"/>
      <c r="H1261" s="5"/>
      <c r="I1261" s="5"/>
      <c r="J1261" s="5"/>
    </row>
    <row r="1262" spans="1:10" x14ac:dyDescent="0.25">
      <c r="A1262" s="5"/>
      <c r="B1262" s="5"/>
      <c r="C1262" s="5"/>
      <c r="D1262" s="5"/>
      <c r="E1262" s="5"/>
      <c r="F1262" s="5"/>
      <c r="G1262" s="5"/>
      <c r="H1262" s="5"/>
      <c r="I1262" s="5"/>
      <c r="J1262" s="5"/>
    </row>
    <row r="1263" spans="1:10" x14ac:dyDescent="0.25">
      <c r="A1263" s="5"/>
      <c r="B1263" s="5"/>
      <c r="C1263" s="5"/>
      <c r="D1263" s="5"/>
      <c r="E1263" s="5"/>
      <c r="F1263" s="5"/>
      <c r="G1263" s="5"/>
      <c r="H1263" s="5"/>
      <c r="I1263" s="5"/>
      <c r="J1263" s="5"/>
    </row>
    <row r="1264" spans="1:10" x14ac:dyDescent="0.25">
      <c r="A1264" s="5"/>
      <c r="B1264" s="5"/>
      <c r="C1264" s="5"/>
      <c r="D1264" s="5"/>
      <c r="E1264" s="5"/>
      <c r="F1264" s="5"/>
      <c r="G1264" s="5"/>
      <c r="H1264" s="5"/>
      <c r="I1264" s="5"/>
      <c r="J1264" s="5"/>
    </row>
    <row r="1265" spans="1:10" x14ac:dyDescent="0.25">
      <c r="A1265" s="5"/>
      <c r="B1265" s="5"/>
      <c r="C1265" s="5"/>
      <c r="D1265" s="5"/>
      <c r="E1265" s="5"/>
      <c r="F1265" s="5"/>
      <c r="G1265" s="5"/>
      <c r="H1265" s="5"/>
      <c r="I1265" s="5"/>
      <c r="J1265" s="5"/>
    </row>
    <row r="1266" spans="1:10" x14ac:dyDescent="0.25">
      <c r="A1266" s="5"/>
      <c r="B1266" s="5"/>
      <c r="C1266" s="5"/>
      <c r="D1266" s="5"/>
      <c r="E1266" s="5"/>
      <c r="F1266" s="5"/>
      <c r="G1266" s="5"/>
      <c r="H1266" s="5"/>
      <c r="I1266" s="5"/>
      <c r="J1266" s="5"/>
    </row>
    <row r="1267" spans="1:10" x14ac:dyDescent="0.25">
      <c r="A1267" s="5"/>
      <c r="B1267" s="5"/>
      <c r="C1267" s="5"/>
      <c r="D1267" s="5"/>
      <c r="E1267" s="5"/>
      <c r="F1267" s="5"/>
      <c r="G1267" s="5"/>
      <c r="H1267" s="5"/>
      <c r="I1267" s="5"/>
      <c r="J1267" s="5"/>
    </row>
    <row r="1268" spans="1:10" x14ac:dyDescent="0.25">
      <c r="A1268" s="5"/>
      <c r="B1268" s="5"/>
      <c r="C1268" s="5"/>
      <c r="D1268" s="5"/>
      <c r="E1268" s="5"/>
      <c r="F1268" s="5"/>
      <c r="G1268" s="5"/>
      <c r="H1268" s="5"/>
      <c r="I1268" s="5"/>
      <c r="J1268" s="5"/>
    </row>
    <row r="1269" spans="1:10" x14ac:dyDescent="0.25">
      <c r="A1269" s="5"/>
      <c r="B1269" s="5"/>
      <c r="C1269" s="5"/>
      <c r="D1269" s="5"/>
      <c r="E1269" s="5"/>
      <c r="F1269" s="5"/>
      <c r="G1269" s="5"/>
      <c r="H1269" s="5"/>
      <c r="I1269" s="5"/>
      <c r="J1269" s="5"/>
    </row>
    <row r="1270" spans="1:10" x14ac:dyDescent="0.25">
      <c r="A1270" s="5"/>
      <c r="B1270" s="5"/>
      <c r="C1270" s="5"/>
      <c r="D1270" s="5"/>
      <c r="E1270" s="5"/>
      <c r="F1270" s="5"/>
      <c r="G1270" s="5"/>
      <c r="H1270" s="5"/>
      <c r="I1270" s="5"/>
      <c r="J1270" s="5"/>
    </row>
    <row r="1271" spans="1:10" x14ac:dyDescent="0.25">
      <c r="A1271" s="5"/>
      <c r="B1271" s="5"/>
      <c r="C1271" s="5"/>
      <c r="D1271" s="5"/>
      <c r="E1271" s="5"/>
      <c r="F1271" s="5"/>
      <c r="G1271" s="5"/>
      <c r="H1271" s="5"/>
      <c r="I1271" s="5"/>
      <c r="J1271" s="5"/>
    </row>
    <row r="1272" spans="1:10" x14ac:dyDescent="0.25">
      <c r="A1272" s="5"/>
      <c r="B1272" s="5"/>
      <c r="C1272" s="5"/>
      <c r="D1272" s="5"/>
      <c r="E1272" s="5"/>
      <c r="F1272" s="5"/>
      <c r="G1272" s="5"/>
      <c r="H1272" s="5"/>
      <c r="I1272" s="5"/>
      <c r="J1272" s="5"/>
    </row>
    <row r="1273" spans="1:10" x14ac:dyDescent="0.25">
      <c r="A1273" s="5"/>
      <c r="B1273" s="5"/>
      <c r="C1273" s="5"/>
      <c r="D1273" s="5"/>
      <c r="E1273" s="5"/>
      <c r="F1273" s="5"/>
      <c r="G1273" s="5"/>
      <c r="H1273" s="5"/>
      <c r="I1273" s="5"/>
      <c r="J1273" s="5"/>
    </row>
    <row r="1274" spans="1:10" x14ac:dyDescent="0.25">
      <c r="A1274" s="5"/>
      <c r="B1274" s="5"/>
      <c r="C1274" s="5"/>
      <c r="D1274" s="5"/>
      <c r="E1274" s="5"/>
      <c r="F1274" s="5"/>
      <c r="G1274" s="5"/>
      <c r="H1274" s="5"/>
      <c r="I1274" s="5"/>
      <c r="J1274" s="5"/>
    </row>
    <row r="1275" spans="1:10" x14ac:dyDescent="0.25">
      <c r="A1275" s="5"/>
      <c r="B1275" s="5"/>
      <c r="C1275" s="5"/>
      <c r="D1275" s="5"/>
      <c r="E1275" s="5"/>
      <c r="F1275" s="5"/>
      <c r="G1275" s="5"/>
      <c r="H1275" s="5"/>
      <c r="I1275" s="5"/>
      <c r="J1275" s="5"/>
    </row>
    <row r="1276" spans="1:10" x14ac:dyDescent="0.25">
      <c r="A1276" s="5"/>
      <c r="B1276" s="5"/>
      <c r="C1276" s="5"/>
      <c r="D1276" s="5"/>
      <c r="E1276" s="5"/>
      <c r="F1276" s="5"/>
      <c r="G1276" s="5"/>
      <c r="H1276" s="5"/>
      <c r="I1276" s="5"/>
      <c r="J1276" s="5"/>
    </row>
    <row r="1277" spans="1:10" x14ac:dyDescent="0.25">
      <c r="A1277" s="5"/>
      <c r="B1277" s="5"/>
      <c r="C1277" s="5"/>
      <c r="D1277" s="5"/>
      <c r="E1277" s="5"/>
      <c r="F1277" s="5"/>
      <c r="G1277" s="5"/>
      <c r="H1277" s="5"/>
      <c r="I1277" s="5"/>
      <c r="J1277" s="5"/>
    </row>
    <row r="1278" spans="1:10" x14ac:dyDescent="0.25">
      <c r="A1278" s="5"/>
      <c r="B1278" s="5"/>
      <c r="C1278" s="5"/>
      <c r="D1278" s="5"/>
      <c r="E1278" s="5"/>
      <c r="F1278" s="5"/>
      <c r="G1278" s="5"/>
      <c r="H1278" s="5"/>
      <c r="I1278" s="5"/>
      <c r="J1278" s="5"/>
    </row>
    <row r="1279" spans="1:10" x14ac:dyDescent="0.25">
      <c r="A1279" s="5"/>
      <c r="B1279" s="5"/>
      <c r="C1279" s="5"/>
      <c r="D1279" s="5"/>
      <c r="E1279" s="5"/>
      <c r="F1279" s="5"/>
      <c r="G1279" s="5"/>
      <c r="H1279" s="5"/>
      <c r="I1279" s="5"/>
      <c r="J1279" s="5"/>
    </row>
    <row r="1280" spans="1:10" x14ac:dyDescent="0.25">
      <c r="A1280" s="5"/>
      <c r="B1280" s="5"/>
      <c r="C1280" s="5"/>
      <c r="D1280" s="5"/>
      <c r="E1280" s="5"/>
      <c r="F1280" s="5"/>
      <c r="G1280" s="5"/>
      <c r="H1280" s="5"/>
      <c r="I1280" s="5"/>
      <c r="J1280" s="5"/>
    </row>
    <row r="1281" spans="1:10" x14ac:dyDescent="0.25">
      <c r="A1281" s="5"/>
      <c r="B1281" s="5"/>
      <c r="C1281" s="5"/>
      <c r="D1281" s="5"/>
      <c r="E1281" s="5"/>
      <c r="F1281" s="5"/>
      <c r="G1281" s="5"/>
      <c r="H1281" s="5"/>
      <c r="I1281" s="5"/>
      <c r="J1281" s="5"/>
    </row>
    <row r="1282" spans="1:10" x14ac:dyDescent="0.25">
      <c r="A1282" s="5"/>
      <c r="B1282" s="5"/>
      <c r="C1282" s="5"/>
      <c r="D1282" s="5"/>
      <c r="E1282" s="5"/>
      <c r="F1282" s="5"/>
      <c r="G1282" s="5"/>
      <c r="H1282" s="5"/>
      <c r="I1282" s="5"/>
      <c r="J1282" s="5"/>
    </row>
    <row r="1283" spans="1:10" x14ac:dyDescent="0.25">
      <c r="A1283" s="5"/>
      <c r="B1283" s="5"/>
      <c r="C1283" s="5"/>
      <c r="D1283" s="5"/>
      <c r="E1283" s="5"/>
      <c r="F1283" s="5"/>
      <c r="G1283" s="5"/>
      <c r="H1283" s="5"/>
      <c r="I1283" s="5"/>
      <c r="J1283" s="5"/>
    </row>
    <row r="1284" spans="1:10" x14ac:dyDescent="0.25">
      <c r="A1284" s="5"/>
      <c r="B1284" s="5"/>
      <c r="C1284" s="5"/>
      <c r="D1284" s="5"/>
      <c r="E1284" s="5"/>
      <c r="F1284" s="5"/>
      <c r="G1284" s="5"/>
      <c r="H1284" s="5"/>
      <c r="I1284" s="5"/>
      <c r="J1284" s="5"/>
    </row>
    <row r="1285" spans="1:10" x14ac:dyDescent="0.25">
      <c r="A1285" s="5"/>
      <c r="B1285" s="5"/>
      <c r="C1285" s="5"/>
      <c r="D1285" s="5"/>
      <c r="E1285" s="5"/>
      <c r="F1285" s="5"/>
      <c r="G1285" s="5"/>
      <c r="H1285" s="5"/>
      <c r="I1285" s="5"/>
      <c r="J1285" s="5"/>
    </row>
    <row r="1286" spans="1:10" x14ac:dyDescent="0.25">
      <c r="A1286" s="5"/>
      <c r="B1286" s="5"/>
      <c r="C1286" s="5"/>
      <c r="D1286" s="5"/>
      <c r="E1286" s="5"/>
      <c r="F1286" s="5"/>
      <c r="G1286" s="5"/>
      <c r="H1286" s="5"/>
      <c r="I1286" s="5"/>
      <c r="J1286" s="5"/>
    </row>
    <row r="1287" spans="1:10" x14ac:dyDescent="0.25">
      <c r="A1287" s="5"/>
      <c r="B1287" s="5"/>
      <c r="C1287" s="5"/>
      <c r="D1287" s="5"/>
      <c r="E1287" s="5"/>
      <c r="F1287" s="5"/>
      <c r="G1287" s="5"/>
      <c r="H1287" s="5"/>
      <c r="I1287" s="5"/>
      <c r="J1287" s="5"/>
    </row>
    <row r="1288" spans="1:10" x14ac:dyDescent="0.25">
      <c r="A1288" s="5"/>
      <c r="B1288" s="5"/>
      <c r="C1288" s="5"/>
      <c r="D1288" s="5"/>
      <c r="E1288" s="5"/>
      <c r="F1288" s="5"/>
      <c r="G1288" s="5"/>
      <c r="H1288" s="5"/>
      <c r="I1288" s="5"/>
      <c r="J1288" s="5"/>
    </row>
    <row r="1289" spans="1:10" x14ac:dyDescent="0.25">
      <c r="A1289" s="5"/>
      <c r="B1289" s="5"/>
      <c r="C1289" s="5"/>
      <c r="D1289" s="5"/>
      <c r="E1289" s="5"/>
      <c r="F1289" s="5"/>
      <c r="G1289" s="5"/>
      <c r="H1289" s="5"/>
      <c r="I1289" s="5"/>
      <c r="J1289" s="5"/>
    </row>
    <row r="1290" spans="1:10" x14ac:dyDescent="0.25">
      <c r="A1290" s="5"/>
      <c r="B1290" s="5"/>
      <c r="C1290" s="5"/>
      <c r="D1290" s="5"/>
      <c r="E1290" s="5"/>
      <c r="F1290" s="5"/>
      <c r="G1290" s="5"/>
      <c r="H1290" s="5"/>
      <c r="I1290" s="5"/>
      <c r="J1290" s="5"/>
    </row>
    <row r="1291" spans="1:10" x14ac:dyDescent="0.25">
      <c r="A1291" s="5"/>
      <c r="B1291" s="5"/>
      <c r="C1291" s="5"/>
      <c r="D1291" s="5"/>
      <c r="E1291" s="5"/>
      <c r="F1291" s="5"/>
      <c r="G1291" s="5"/>
      <c r="H1291" s="5"/>
      <c r="I1291" s="5"/>
      <c r="J1291" s="5"/>
    </row>
    <row r="1292" spans="1:10" x14ac:dyDescent="0.25">
      <c r="A1292" s="5"/>
      <c r="B1292" s="5"/>
      <c r="C1292" s="5"/>
      <c r="D1292" s="5"/>
      <c r="E1292" s="5"/>
      <c r="F1292" s="5"/>
      <c r="G1292" s="5"/>
      <c r="H1292" s="5"/>
      <c r="I1292" s="5"/>
      <c r="J1292" s="5"/>
    </row>
    <row r="1293" spans="1:10" x14ac:dyDescent="0.25">
      <c r="A1293" s="5"/>
      <c r="B1293" s="5"/>
      <c r="C1293" s="5"/>
      <c r="D1293" s="5"/>
      <c r="E1293" s="5"/>
      <c r="F1293" s="5"/>
      <c r="G1293" s="5"/>
      <c r="H1293" s="5"/>
      <c r="I1293" s="5"/>
      <c r="J1293" s="5"/>
    </row>
    <row r="1294" spans="1:10" x14ac:dyDescent="0.25">
      <c r="A1294" s="5"/>
      <c r="B1294" s="5"/>
      <c r="C1294" s="5"/>
      <c r="D1294" s="5"/>
      <c r="E1294" s="5"/>
      <c r="F1294" s="5"/>
      <c r="G1294" s="5"/>
      <c r="H1294" s="5"/>
      <c r="I1294" s="5"/>
      <c r="J1294" s="5"/>
    </row>
    <row r="1295" spans="1:10" x14ac:dyDescent="0.25">
      <c r="A1295" s="5"/>
      <c r="B1295" s="5"/>
      <c r="C1295" s="5"/>
      <c r="D1295" s="5"/>
      <c r="E1295" s="5"/>
      <c r="F1295" s="5"/>
      <c r="G1295" s="5"/>
      <c r="H1295" s="5"/>
      <c r="I1295" s="5"/>
      <c r="J1295" s="5"/>
    </row>
    <row r="1296" spans="1:10" x14ac:dyDescent="0.25">
      <c r="A1296" s="5"/>
      <c r="B1296" s="5"/>
      <c r="C1296" s="5"/>
      <c r="D1296" s="5"/>
      <c r="E1296" s="5"/>
      <c r="F1296" s="5"/>
      <c r="G1296" s="5"/>
      <c r="H1296" s="5"/>
      <c r="I1296" s="5"/>
      <c r="J1296" s="5"/>
    </row>
    <row r="1297" spans="1:10" x14ac:dyDescent="0.25">
      <c r="A1297" s="5"/>
      <c r="B1297" s="5"/>
      <c r="C1297" s="5"/>
      <c r="D1297" s="5"/>
      <c r="E1297" s="5"/>
      <c r="F1297" s="5"/>
      <c r="G1297" s="5"/>
      <c r="H1297" s="5"/>
      <c r="I1297" s="5"/>
      <c r="J1297" s="5"/>
    </row>
    <row r="1298" spans="1:10" x14ac:dyDescent="0.25">
      <c r="A1298" s="5"/>
      <c r="B1298" s="5"/>
      <c r="C1298" s="5"/>
      <c r="D1298" s="5"/>
      <c r="E1298" s="5"/>
      <c r="F1298" s="5"/>
      <c r="G1298" s="5"/>
      <c r="H1298" s="5"/>
      <c r="I1298" s="5"/>
      <c r="J1298" s="5"/>
    </row>
    <row r="1299" spans="1:10" x14ac:dyDescent="0.25">
      <c r="A1299" s="5"/>
      <c r="B1299" s="5"/>
      <c r="C1299" s="5"/>
      <c r="D1299" s="5"/>
      <c r="E1299" s="5"/>
      <c r="F1299" s="5"/>
      <c r="G1299" s="5"/>
      <c r="H1299" s="5"/>
      <c r="I1299" s="5"/>
      <c r="J1299" s="5"/>
    </row>
    <row r="1300" spans="1:10" x14ac:dyDescent="0.25">
      <c r="A1300" s="5"/>
      <c r="B1300" s="5"/>
      <c r="C1300" s="5"/>
      <c r="D1300" s="5"/>
      <c r="E1300" s="5"/>
      <c r="F1300" s="5"/>
      <c r="G1300" s="5"/>
      <c r="H1300" s="5"/>
      <c r="I1300" s="5"/>
      <c r="J1300" s="5"/>
    </row>
    <row r="1301" spans="1:10" x14ac:dyDescent="0.25">
      <c r="A1301" s="5"/>
      <c r="B1301" s="5"/>
      <c r="C1301" s="5"/>
      <c r="D1301" s="5"/>
      <c r="E1301" s="5"/>
      <c r="F1301" s="5"/>
      <c r="G1301" s="5"/>
      <c r="H1301" s="5"/>
      <c r="I1301" s="5"/>
      <c r="J1301" s="5"/>
    </row>
    <row r="1302" spans="1:10" x14ac:dyDescent="0.25">
      <c r="A1302" s="5"/>
      <c r="B1302" s="5"/>
      <c r="C1302" s="5"/>
      <c r="D1302" s="5"/>
      <c r="E1302" s="5"/>
      <c r="F1302" s="5"/>
      <c r="G1302" s="5"/>
      <c r="H1302" s="5"/>
      <c r="I1302" s="5"/>
      <c r="J1302" s="5"/>
    </row>
    <row r="1303" spans="1:10" x14ac:dyDescent="0.25">
      <c r="A1303" s="5"/>
      <c r="B1303" s="5"/>
      <c r="C1303" s="5"/>
      <c r="D1303" s="5"/>
      <c r="E1303" s="5"/>
      <c r="F1303" s="5"/>
      <c r="G1303" s="5"/>
      <c r="H1303" s="5"/>
      <c r="I1303" s="5"/>
      <c r="J1303" s="5"/>
    </row>
    <row r="1304" spans="1:10" x14ac:dyDescent="0.25">
      <c r="A1304" s="5"/>
      <c r="B1304" s="5"/>
      <c r="C1304" s="5"/>
      <c r="D1304" s="5"/>
      <c r="E1304" s="5"/>
      <c r="F1304" s="5"/>
      <c r="G1304" s="5"/>
      <c r="H1304" s="5"/>
      <c r="I1304" s="5"/>
      <c r="J1304" s="5"/>
    </row>
    <row r="1305" spans="1:10" x14ac:dyDescent="0.25">
      <c r="A1305" s="5"/>
      <c r="B1305" s="5"/>
      <c r="C1305" s="5"/>
      <c r="D1305" s="5"/>
      <c r="E1305" s="5"/>
      <c r="F1305" s="5"/>
      <c r="G1305" s="5"/>
      <c r="H1305" s="5"/>
      <c r="I1305" s="5"/>
      <c r="J1305" s="5"/>
    </row>
    <row r="1306" spans="1:10" x14ac:dyDescent="0.25">
      <c r="A1306" s="5"/>
      <c r="B1306" s="5"/>
      <c r="C1306" s="5"/>
      <c r="D1306" s="5"/>
      <c r="E1306" s="5"/>
      <c r="F1306" s="5"/>
      <c r="G1306" s="5"/>
      <c r="H1306" s="5"/>
      <c r="I1306" s="5"/>
      <c r="J1306" s="5"/>
    </row>
    <row r="1307" spans="1:10" x14ac:dyDescent="0.25">
      <c r="A1307" s="5"/>
      <c r="B1307" s="5"/>
      <c r="C1307" s="5"/>
      <c r="D1307" s="5"/>
      <c r="E1307" s="5"/>
      <c r="F1307" s="5"/>
      <c r="G1307" s="5"/>
      <c r="H1307" s="5"/>
      <c r="I1307" s="5"/>
      <c r="J1307" s="5"/>
    </row>
    <row r="1308" spans="1:10" x14ac:dyDescent="0.25">
      <c r="A1308" s="5"/>
      <c r="B1308" s="5"/>
      <c r="C1308" s="5"/>
      <c r="D1308" s="5"/>
      <c r="E1308" s="5"/>
      <c r="F1308" s="5"/>
      <c r="G1308" s="5"/>
      <c r="H1308" s="5"/>
      <c r="I1308" s="5"/>
      <c r="J1308" s="5"/>
    </row>
    <row r="1309" spans="1:10" x14ac:dyDescent="0.25">
      <c r="A1309" s="5"/>
      <c r="B1309" s="5"/>
      <c r="C1309" s="5"/>
      <c r="D1309" s="5"/>
      <c r="E1309" s="5"/>
      <c r="F1309" s="5"/>
      <c r="G1309" s="5"/>
      <c r="H1309" s="5"/>
      <c r="I1309" s="5"/>
      <c r="J1309" s="5"/>
    </row>
    <row r="1310" spans="1:10" x14ac:dyDescent="0.25">
      <c r="A1310" s="5"/>
      <c r="B1310" s="5"/>
      <c r="C1310" s="5"/>
      <c r="D1310" s="5"/>
      <c r="E1310" s="5"/>
      <c r="F1310" s="5"/>
      <c r="G1310" s="5"/>
      <c r="H1310" s="5"/>
      <c r="I1310" s="5"/>
      <c r="J1310" s="5"/>
    </row>
    <row r="1311" spans="1:10" x14ac:dyDescent="0.25">
      <c r="A1311" s="5"/>
      <c r="B1311" s="5"/>
      <c r="C1311" s="5"/>
      <c r="D1311" s="5"/>
      <c r="E1311" s="5"/>
      <c r="F1311" s="5"/>
      <c r="G1311" s="5"/>
      <c r="H1311" s="5"/>
      <c r="I1311" s="5"/>
      <c r="J1311" s="5"/>
    </row>
    <row r="1312" spans="1:10" x14ac:dyDescent="0.25">
      <c r="A1312" s="5"/>
      <c r="B1312" s="5"/>
      <c r="C1312" s="5"/>
      <c r="D1312" s="5"/>
      <c r="E1312" s="5"/>
      <c r="F1312" s="5"/>
      <c r="G1312" s="5"/>
      <c r="H1312" s="5"/>
      <c r="I1312" s="5"/>
      <c r="J1312" s="5"/>
    </row>
    <row r="1313" spans="1:10" x14ac:dyDescent="0.25">
      <c r="A1313" s="5"/>
      <c r="B1313" s="5"/>
      <c r="C1313" s="5"/>
      <c r="D1313" s="5"/>
      <c r="E1313" s="5"/>
      <c r="F1313" s="5"/>
      <c r="G1313" s="5"/>
      <c r="H1313" s="5"/>
      <c r="I1313" s="5"/>
      <c r="J1313" s="5"/>
    </row>
    <row r="1314" spans="1:10" x14ac:dyDescent="0.25">
      <c r="A1314" s="5"/>
      <c r="B1314" s="5"/>
      <c r="C1314" s="5"/>
      <c r="D1314" s="5"/>
      <c r="E1314" s="5"/>
      <c r="F1314" s="5"/>
      <c r="G1314" s="5"/>
      <c r="H1314" s="5"/>
      <c r="I1314" s="5"/>
      <c r="J1314" s="5"/>
    </row>
    <row r="1315" spans="1:10" x14ac:dyDescent="0.25">
      <c r="A1315" s="5"/>
      <c r="B1315" s="5"/>
      <c r="C1315" s="5"/>
      <c r="D1315" s="5"/>
      <c r="E1315" s="5"/>
      <c r="F1315" s="5"/>
      <c r="G1315" s="5"/>
      <c r="H1315" s="5"/>
      <c r="I1315" s="5"/>
      <c r="J1315" s="5"/>
    </row>
    <row r="1316" spans="1:10" x14ac:dyDescent="0.25">
      <c r="A1316" s="5"/>
      <c r="B1316" s="5"/>
      <c r="C1316" s="5"/>
      <c r="D1316" s="5"/>
      <c r="E1316" s="5"/>
      <c r="F1316" s="5"/>
      <c r="G1316" s="5"/>
      <c r="H1316" s="5"/>
      <c r="I1316" s="5"/>
      <c r="J1316" s="5"/>
    </row>
    <row r="1317" spans="1:10" x14ac:dyDescent="0.25">
      <c r="A1317" s="5"/>
      <c r="B1317" s="5"/>
      <c r="C1317" s="5"/>
      <c r="D1317" s="5"/>
      <c r="E1317" s="5"/>
      <c r="F1317" s="5"/>
      <c r="G1317" s="5"/>
      <c r="H1317" s="5"/>
      <c r="I1317" s="5"/>
      <c r="J1317" s="5"/>
    </row>
    <row r="1318" spans="1:10" x14ac:dyDescent="0.25">
      <c r="A1318" s="5"/>
      <c r="B1318" s="5"/>
      <c r="C1318" s="5"/>
      <c r="D1318" s="5"/>
      <c r="E1318" s="5"/>
      <c r="F1318" s="5"/>
      <c r="G1318" s="5"/>
      <c r="H1318" s="5"/>
      <c r="I1318" s="5"/>
      <c r="J1318" s="5"/>
    </row>
    <row r="1319" spans="1:10" x14ac:dyDescent="0.25">
      <c r="A1319" s="5"/>
      <c r="B1319" s="5"/>
      <c r="C1319" s="5"/>
      <c r="D1319" s="5"/>
      <c r="E1319" s="5"/>
      <c r="F1319" s="5"/>
      <c r="G1319" s="5"/>
      <c r="H1319" s="5"/>
      <c r="I1319" s="5"/>
      <c r="J1319" s="5"/>
    </row>
    <row r="1320" spans="1:10" x14ac:dyDescent="0.25">
      <c r="A1320" s="5"/>
      <c r="B1320" s="5"/>
      <c r="C1320" s="5"/>
      <c r="D1320" s="5"/>
      <c r="E1320" s="5"/>
      <c r="F1320" s="5"/>
      <c r="G1320" s="5"/>
      <c r="H1320" s="5"/>
      <c r="I1320" s="5"/>
      <c r="J1320" s="5"/>
    </row>
    <row r="1321" spans="1:10" x14ac:dyDescent="0.25">
      <c r="A1321" s="5"/>
      <c r="B1321" s="5"/>
      <c r="C1321" s="5"/>
      <c r="D1321" s="5"/>
      <c r="E1321" s="5"/>
      <c r="F1321" s="5"/>
      <c r="G1321" s="5"/>
      <c r="H1321" s="5"/>
      <c r="I1321" s="5"/>
      <c r="J1321" s="5"/>
    </row>
    <row r="1322" spans="1:10" x14ac:dyDescent="0.25">
      <c r="A1322" s="5"/>
      <c r="B1322" s="5"/>
      <c r="C1322" s="5"/>
      <c r="D1322" s="5"/>
      <c r="E1322" s="5"/>
      <c r="F1322" s="5"/>
      <c r="G1322" s="5"/>
      <c r="H1322" s="5"/>
      <c r="I1322" s="5"/>
      <c r="J1322" s="5"/>
    </row>
    <row r="1323" spans="1:10" x14ac:dyDescent="0.25">
      <c r="A1323" s="5"/>
      <c r="B1323" s="5"/>
      <c r="C1323" s="5"/>
      <c r="D1323" s="5"/>
      <c r="E1323" s="5"/>
      <c r="F1323" s="5"/>
      <c r="G1323" s="5"/>
      <c r="H1323" s="5"/>
      <c r="I1323" s="5"/>
      <c r="J1323" s="5"/>
    </row>
    <row r="1324" spans="1:10" x14ac:dyDescent="0.25">
      <c r="A1324" s="5"/>
      <c r="B1324" s="5"/>
      <c r="C1324" s="5"/>
      <c r="D1324" s="5"/>
      <c r="E1324" s="5"/>
      <c r="F1324" s="5"/>
      <c r="G1324" s="5"/>
      <c r="H1324" s="5"/>
      <c r="I1324" s="5"/>
      <c r="J1324" s="5"/>
    </row>
    <row r="1325" spans="1:10" x14ac:dyDescent="0.25">
      <c r="A1325" s="5"/>
      <c r="B1325" s="5"/>
      <c r="C1325" s="5"/>
      <c r="D1325" s="5"/>
      <c r="E1325" s="5"/>
      <c r="F1325" s="5"/>
      <c r="G1325" s="5"/>
      <c r="H1325" s="5"/>
      <c r="I1325" s="5"/>
      <c r="J1325" s="5"/>
    </row>
    <row r="1326" spans="1:10" x14ac:dyDescent="0.25">
      <c r="A1326" s="5"/>
      <c r="B1326" s="5"/>
      <c r="C1326" s="5"/>
      <c r="D1326" s="5"/>
      <c r="E1326" s="5"/>
      <c r="F1326" s="5"/>
      <c r="G1326" s="5"/>
      <c r="H1326" s="5"/>
      <c r="I1326" s="5"/>
      <c r="J1326" s="5"/>
    </row>
    <row r="1327" spans="1:10" x14ac:dyDescent="0.25">
      <c r="A1327" s="5"/>
      <c r="B1327" s="5"/>
      <c r="C1327" s="5"/>
      <c r="D1327" s="5"/>
      <c r="E1327" s="5"/>
      <c r="F1327" s="5"/>
      <c r="G1327" s="5"/>
      <c r="H1327" s="5"/>
      <c r="I1327" s="5"/>
      <c r="J1327" s="5"/>
    </row>
    <row r="1328" spans="1:10" x14ac:dyDescent="0.25">
      <c r="A1328" s="5"/>
      <c r="B1328" s="5"/>
      <c r="C1328" s="5"/>
      <c r="D1328" s="5"/>
      <c r="E1328" s="5"/>
      <c r="F1328" s="5"/>
      <c r="G1328" s="5"/>
      <c r="H1328" s="5"/>
      <c r="I1328" s="5"/>
      <c r="J1328" s="5"/>
    </row>
    <row r="1329" spans="1:10" x14ac:dyDescent="0.25">
      <c r="A1329" s="5"/>
      <c r="B1329" s="5"/>
      <c r="C1329" s="5"/>
      <c r="D1329" s="5"/>
      <c r="E1329" s="5"/>
      <c r="F1329" s="5"/>
      <c r="G1329" s="5"/>
      <c r="H1329" s="5"/>
      <c r="I1329" s="5"/>
      <c r="J1329" s="5"/>
    </row>
    <row r="1330" spans="1:10" x14ac:dyDescent="0.25">
      <c r="A1330" s="5"/>
      <c r="B1330" s="5"/>
      <c r="C1330" s="5"/>
      <c r="D1330" s="5"/>
      <c r="E1330" s="5"/>
      <c r="F1330" s="5"/>
      <c r="G1330" s="5"/>
      <c r="H1330" s="5"/>
      <c r="I1330" s="5"/>
      <c r="J1330" s="5"/>
    </row>
    <row r="1331" spans="1:10" x14ac:dyDescent="0.25">
      <c r="A1331" s="5"/>
      <c r="B1331" s="5"/>
      <c r="C1331" s="5"/>
      <c r="D1331" s="5"/>
      <c r="E1331" s="5"/>
      <c r="F1331" s="5"/>
      <c r="G1331" s="5"/>
      <c r="H1331" s="5"/>
      <c r="I1331" s="5"/>
      <c r="J1331" s="5"/>
    </row>
    <row r="1332" spans="1:10" x14ac:dyDescent="0.25">
      <c r="A1332" s="5"/>
      <c r="B1332" s="5"/>
      <c r="C1332" s="5"/>
      <c r="D1332" s="5"/>
      <c r="E1332" s="5"/>
      <c r="F1332" s="5"/>
      <c r="G1332" s="5"/>
      <c r="H1332" s="5"/>
      <c r="I1332" s="5"/>
      <c r="J1332" s="5"/>
    </row>
    <row r="1333" spans="1:10" x14ac:dyDescent="0.25">
      <c r="A1333" s="5"/>
      <c r="B1333" s="5"/>
      <c r="C1333" s="5"/>
      <c r="D1333" s="5"/>
      <c r="E1333" s="5"/>
      <c r="F1333" s="5"/>
      <c r="G1333" s="5"/>
      <c r="H1333" s="5"/>
      <c r="I1333" s="5"/>
      <c r="J1333" s="5"/>
    </row>
    <row r="1334" spans="1:10" x14ac:dyDescent="0.25">
      <c r="A1334" s="5"/>
      <c r="B1334" s="5"/>
      <c r="C1334" s="5"/>
      <c r="D1334" s="5"/>
      <c r="E1334" s="5"/>
      <c r="F1334" s="5"/>
      <c r="G1334" s="5"/>
      <c r="H1334" s="5"/>
      <c r="I1334" s="5"/>
      <c r="J1334" s="5"/>
    </row>
    <row r="1335" spans="1:10" x14ac:dyDescent="0.25">
      <c r="A1335" s="5"/>
      <c r="B1335" s="5"/>
      <c r="C1335" s="5"/>
      <c r="D1335" s="5"/>
      <c r="E1335" s="5"/>
      <c r="F1335" s="5"/>
      <c r="G1335" s="5"/>
      <c r="H1335" s="5"/>
      <c r="I1335" s="5"/>
      <c r="J1335" s="5"/>
    </row>
    <row r="1336" spans="1:10" x14ac:dyDescent="0.25">
      <c r="A1336" s="5"/>
      <c r="B1336" s="5"/>
      <c r="C1336" s="5"/>
      <c r="D1336" s="5"/>
      <c r="E1336" s="5"/>
      <c r="F1336" s="5"/>
      <c r="G1336" s="5"/>
      <c r="H1336" s="5"/>
      <c r="I1336" s="5"/>
      <c r="J1336" s="5"/>
    </row>
    <row r="1337" spans="1:10" x14ac:dyDescent="0.25">
      <c r="A1337" s="5"/>
      <c r="B1337" s="5"/>
      <c r="C1337" s="5"/>
      <c r="D1337" s="5"/>
      <c r="E1337" s="5"/>
      <c r="F1337" s="5"/>
      <c r="G1337" s="5"/>
      <c r="H1337" s="5"/>
      <c r="I1337" s="5"/>
      <c r="J1337" s="5"/>
    </row>
    <row r="1338" spans="1:10" x14ac:dyDescent="0.25">
      <c r="A1338" s="5"/>
      <c r="B1338" s="5"/>
      <c r="C1338" s="5"/>
      <c r="D1338" s="5"/>
      <c r="E1338" s="5"/>
      <c r="F1338" s="5"/>
      <c r="G1338" s="5"/>
      <c r="H1338" s="5"/>
      <c r="I1338" s="5"/>
      <c r="J1338" s="5"/>
    </row>
    <row r="1339" spans="1:10" x14ac:dyDescent="0.25">
      <c r="A1339" s="5"/>
      <c r="B1339" s="5"/>
      <c r="C1339" s="5"/>
      <c r="D1339" s="5"/>
      <c r="E1339" s="5"/>
      <c r="F1339" s="5"/>
      <c r="G1339" s="5"/>
      <c r="H1339" s="5"/>
      <c r="I1339" s="5"/>
      <c r="J1339" s="5"/>
    </row>
    <row r="1340" spans="1:10" x14ac:dyDescent="0.25">
      <c r="A1340" s="5"/>
      <c r="B1340" s="5"/>
      <c r="C1340" s="5"/>
      <c r="D1340" s="5"/>
      <c r="E1340" s="5"/>
      <c r="F1340" s="5"/>
      <c r="G1340" s="5"/>
      <c r="H1340" s="5"/>
      <c r="I1340" s="5"/>
      <c r="J1340" s="5"/>
    </row>
    <row r="1341" spans="1:10" x14ac:dyDescent="0.25">
      <c r="A1341" s="5"/>
      <c r="B1341" s="5"/>
      <c r="C1341" s="5"/>
      <c r="D1341" s="5"/>
      <c r="E1341" s="5"/>
      <c r="F1341" s="5"/>
      <c r="G1341" s="5"/>
      <c r="H1341" s="5"/>
      <c r="I1341" s="5"/>
      <c r="J1341" s="5"/>
    </row>
    <row r="1342" spans="1:10" x14ac:dyDescent="0.25">
      <c r="A1342" s="5"/>
      <c r="B1342" s="5"/>
      <c r="C1342" s="5"/>
      <c r="D1342" s="5"/>
      <c r="E1342" s="5"/>
      <c r="F1342" s="5"/>
      <c r="G1342" s="5"/>
      <c r="H1342" s="5"/>
      <c r="I1342" s="5"/>
      <c r="J1342" s="5"/>
    </row>
    <row r="1343" spans="1:10" x14ac:dyDescent="0.25">
      <c r="A1343" s="5"/>
      <c r="B1343" s="5"/>
      <c r="C1343" s="5"/>
      <c r="D1343" s="5"/>
      <c r="E1343" s="5"/>
      <c r="F1343" s="5"/>
      <c r="G1343" s="5"/>
      <c r="H1343" s="5"/>
      <c r="I1343" s="5"/>
      <c r="J1343" s="5"/>
    </row>
    <row r="1344" spans="1:10" x14ac:dyDescent="0.25">
      <c r="A1344" s="5"/>
      <c r="B1344" s="5"/>
      <c r="C1344" s="5"/>
      <c r="D1344" s="5"/>
      <c r="E1344" s="5"/>
      <c r="F1344" s="5"/>
      <c r="G1344" s="5"/>
      <c r="H1344" s="5"/>
      <c r="I1344" s="5"/>
      <c r="J1344" s="5"/>
    </row>
    <row r="1345" spans="1:10" x14ac:dyDescent="0.25">
      <c r="A1345" s="5"/>
      <c r="B1345" s="5"/>
      <c r="C1345" s="5"/>
      <c r="D1345" s="5"/>
      <c r="E1345" s="5"/>
      <c r="F1345" s="5"/>
      <c r="G1345" s="5"/>
      <c r="H1345" s="5"/>
      <c r="I1345" s="5"/>
      <c r="J1345" s="5"/>
    </row>
    <row r="1346" spans="1:10" x14ac:dyDescent="0.25">
      <c r="A1346" s="5"/>
      <c r="B1346" s="5"/>
      <c r="C1346" s="5"/>
      <c r="D1346" s="5"/>
      <c r="E1346" s="5"/>
      <c r="F1346" s="5"/>
      <c r="G1346" s="5"/>
      <c r="H1346" s="5"/>
      <c r="I1346" s="5"/>
      <c r="J1346" s="5"/>
    </row>
    <row r="1347" spans="1:10" x14ac:dyDescent="0.25">
      <c r="A1347" s="5"/>
      <c r="B1347" s="5"/>
      <c r="C1347" s="5"/>
      <c r="D1347" s="5"/>
      <c r="E1347" s="5"/>
      <c r="F1347" s="5"/>
      <c r="G1347" s="5"/>
      <c r="H1347" s="5"/>
      <c r="I1347" s="5"/>
      <c r="J1347" s="5"/>
    </row>
    <row r="1348" spans="1:10" x14ac:dyDescent="0.25">
      <c r="A1348" s="5"/>
      <c r="B1348" s="5"/>
      <c r="C1348" s="5"/>
      <c r="D1348" s="5"/>
      <c r="E1348" s="5"/>
      <c r="F1348" s="5"/>
      <c r="G1348" s="5"/>
      <c r="H1348" s="5"/>
      <c r="I1348" s="5"/>
      <c r="J1348" s="5"/>
    </row>
    <row r="1349" spans="1:10" x14ac:dyDescent="0.25">
      <c r="A1349" s="5"/>
      <c r="B1349" s="5"/>
      <c r="C1349" s="5"/>
      <c r="D1349" s="5"/>
      <c r="E1349" s="5"/>
      <c r="F1349" s="5"/>
      <c r="G1349" s="5"/>
      <c r="H1349" s="5"/>
      <c r="I1349" s="5"/>
      <c r="J1349" s="5"/>
    </row>
    <row r="1350" spans="1:10" x14ac:dyDescent="0.25">
      <c r="A1350" s="5"/>
      <c r="B1350" s="5"/>
      <c r="C1350" s="5"/>
      <c r="D1350" s="5"/>
      <c r="E1350" s="5"/>
      <c r="F1350" s="5"/>
      <c r="G1350" s="5"/>
      <c r="H1350" s="5"/>
      <c r="I1350" s="5"/>
      <c r="J1350" s="5"/>
    </row>
    <row r="1351" spans="1:10" x14ac:dyDescent="0.25">
      <c r="A1351" s="5"/>
      <c r="B1351" s="5"/>
      <c r="C1351" s="5"/>
      <c r="D1351" s="5"/>
      <c r="E1351" s="5"/>
      <c r="F1351" s="5"/>
      <c r="G1351" s="5"/>
      <c r="H1351" s="5"/>
      <c r="I1351" s="5"/>
      <c r="J1351" s="5"/>
    </row>
    <row r="1352" spans="1:10" x14ac:dyDescent="0.25">
      <c r="A1352" s="5"/>
      <c r="B1352" s="5"/>
      <c r="C1352" s="5"/>
      <c r="D1352" s="5"/>
      <c r="E1352" s="5"/>
      <c r="F1352" s="5"/>
      <c r="G1352" s="5"/>
      <c r="H1352" s="5"/>
      <c r="I1352" s="5"/>
      <c r="J1352" s="5"/>
    </row>
    <row r="1353" spans="1:10" x14ac:dyDescent="0.25">
      <c r="A1353" s="5"/>
      <c r="B1353" s="5"/>
      <c r="C1353" s="5"/>
      <c r="D1353" s="5"/>
      <c r="E1353" s="5"/>
      <c r="F1353" s="5"/>
      <c r="G1353" s="5"/>
      <c r="H1353" s="5"/>
      <c r="I1353" s="5"/>
      <c r="J1353" s="5"/>
    </row>
    <row r="1354" spans="1:10" x14ac:dyDescent="0.25">
      <c r="A1354" s="5"/>
      <c r="B1354" s="5"/>
      <c r="C1354" s="5"/>
      <c r="D1354" s="5"/>
      <c r="E1354" s="5"/>
      <c r="F1354" s="5"/>
      <c r="G1354" s="5"/>
      <c r="H1354" s="5"/>
      <c r="I1354" s="5"/>
      <c r="J1354" s="5"/>
    </row>
    <row r="1355" spans="1:10" x14ac:dyDescent="0.25">
      <c r="A1355" s="5"/>
      <c r="B1355" s="5"/>
      <c r="C1355" s="5"/>
      <c r="D1355" s="5"/>
      <c r="E1355" s="5"/>
      <c r="F1355" s="5"/>
      <c r="G1355" s="5"/>
      <c r="H1355" s="5"/>
      <c r="I1355" s="5"/>
      <c r="J1355" s="5"/>
    </row>
    <row r="1356" spans="1:10" x14ac:dyDescent="0.25">
      <c r="A1356" s="5"/>
      <c r="B1356" s="5"/>
      <c r="C1356" s="5"/>
      <c r="D1356" s="5"/>
      <c r="E1356" s="5"/>
      <c r="F1356" s="5"/>
      <c r="G1356" s="5"/>
      <c r="H1356" s="5"/>
      <c r="I1356" s="5"/>
      <c r="J1356" s="5"/>
    </row>
    <row r="1357" spans="1:10" x14ac:dyDescent="0.25">
      <c r="A1357" s="5"/>
      <c r="B1357" s="5"/>
      <c r="C1357" s="5"/>
      <c r="D1357" s="5"/>
      <c r="E1357" s="5"/>
      <c r="F1357" s="5"/>
      <c r="G1357" s="5"/>
      <c r="H1357" s="5"/>
      <c r="I1357" s="5"/>
      <c r="J1357" s="5"/>
    </row>
    <row r="1358" spans="1:10" x14ac:dyDescent="0.25">
      <c r="A1358" s="5"/>
      <c r="B1358" s="5"/>
      <c r="C1358" s="5"/>
      <c r="D1358" s="5"/>
      <c r="E1358" s="5"/>
      <c r="F1358" s="5"/>
      <c r="G1358" s="5"/>
      <c r="H1358" s="5"/>
      <c r="I1358" s="5"/>
      <c r="J1358" s="5"/>
    </row>
    <row r="1359" spans="1:10" x14ac:dyDescent="0.25">
      <c r="A1359" s="5"/>
      <c r="B1359" s="5"/>
      <c r="C1359" s="5"/>
      <c r="D1359" s="5"/>
      <c r="E1359" s="5"/>
      <c r="F1359" s="5"/>
      <c r="G1359" s="5"/>
      <c r="H1359" s="5"/>
      <c r="I1359" s="5"/>
      <c r="J1359" s="5"/>
    </row>
    <row r="1360" spans="1:10" x14ac:dyDescent="0.25">
      <c r="A1360" s="5"/>
      <c r="B1360" s="5"/>
      <c r="C1360" s="5"/>
      <c r="D1360" s="5"/>
      <c r="E1360" s="5"/>
      <c r="F1360" s="5"/>
      <c r="G1360" s="5"/>
      <c r="H1360" s="5"/>
      <c r="I1360" s="5"/>
      <c r="J1360" s="5"/>
    </row>
    <row r="1361" spans="1:10" x14ac:dyDescent="0.25">
      <c r="A1361" s="5"/>
      <c r="B1361" s="5"/>
      <c r="C1361" s="5"/>
      <c r="D1361" s="5"/>
      <c r="E1361" s="5"/>
      <c r="F1361" s="5"/>
      <c r="G1361" s="5"/>
      <c r="H1361" s="5"/>
      <c r="I1361" s="5"/>
      <c r="J1361" s="5"/>
    </row>
    <row r="1362" spans="1:10" x14ac:dyDescent="0.25">
      <c r="A1362" s="5"/>
      <c r="B1362" s="5"/>
      <c r="C1362" s="5"/>
      <c r="D1362" s="5"/>
      <c r="E1362" s="5"/>
      <c r="F1362" s="5"/>
      <c r="G1362" s="5"/>
      <c r="H1362" s="5"/>
      <c r="I1362" s="5"/>
      <c r="J1362" s="5"/>
    </row>
    <row r="1363" spans="1:10" x14ac:dyDescent="0.25">
      <c r="A1363" s="5"/>
      <c r="B1363" s="5"/>
      <c r="C1363" s="5"/>
      <c r="D1363" s="5"/>
      <c r="E1363" s="5"/>
      <c r="F1363" s="5"/>
      <c r="G1363" s="5"/>
      <c r="H1363" s="5"/>
      <c r="I1363" s="5"/>
      <c r="J1363" s="5"/>
    </row>
    <row r="1364" spans="1:10" x14ac:dyDescent="0.25">
      <c r="A1364" s="5"/>
      <c r="B1364" s="5"/>
      <c r="C1364" s="5"/>
      <c r="D1364" s="5"/>
      <c r="E1364" s="5"/>
      <c r="F1364" s="5"/>
      <c r="G1364" s="5"/>
      <c r="H1364" s="5"/>
      <c r="I1364" s="5"/>
      <c r="J1364" s="5"/>
    </row>
    <row r="1365" spans="1:10" x14ac:dyDescent="0.25">
      <c r="A1365" s="5"/>
      <c r="B1365" s="5"/>
      <c r="C1365" s="5"/>
      <c r="D1365" s="5"/>
      <c r="E1365" s="5"/>
      <c r="F1365" s="5"/>
      <c r="G1365" s="5"/>
      <c r="H1365" s="5"/>
      <c r="I1365" s="5"/>
      <c r="J1365" s="5"/>
    </row>
    <row r="1366" spans="1:10" x14ac:dyDescent="0.25">
      <c r="A1366" s="5"/>
      <c r="B1366" s="5"/>
      <c r="C1366" s="5"/>
      <c r="D1366" s="5"/>
      <c r="E1366" s="5"/>
      <c r="F1366" s="5"/>
      <c r="G1366" s="5"/>
      <c r="H1366" s="5"/>
      <c r="I1366" s="5"/>
      <c r="J1366" s="5"/>
    </row>
    <row r="1367" spans="1:10" x14ac:dyDescent="0.25">
      <c r="A1367" s="5"/>
      <c r="B1367" s="5"/>
      <c r="C1367" s="5"/>
      <c r="D1367" s="5"/>
      <c r="E1367" s="5"/>
      <c r="F1367" s="5"/>
      <c r="G1367" s="5"/>
      <c r="H1367" s="5"/>
      <c r="I1367" s="5"/>
      <c r="J1367" s="5"/>
    </row>
    <row r="1368" spans="1:10" x14ac:dyDescent="0.25">
      <c r="A1368" s="5"/>
      <c r="B1368" s="5"/>
      <c r="C1368" s="5"/>
      <c r="D1368" s="5"/>
      <c r="E1368" s="5"/>
      <c r="F1368" s="5"/>
      <c r="G1368" s="5"/>
      <c r="H1368" s="5"/>
      <c r="I1368" s="5"/>
      <c r="J1368" s="5"/>
    </row>
    <row r="1369" spans="1:10" x14ac:dyDescent="0.25">
      <c r="A1369" s="5"/>
      <c r="B1369" s="5"/>
      <c r="C1369" s="5"/>
      <c r="D1369" s="5"/>
      <c r="E1369" s="5"/>
      <c r="F1369" s="5"/>
      <c r="G1369" s="5"/>
      <c r="H1369" s="5"/>
      <c r="I1369" s="5"/>
      <c r="J1369" s="5"/>
    </row>
    <row r="1370" spans="1:10" x14ac:dyDescent="0.25">
      <c r="A1370" s="5"/>
      <c r="B1370" s="5"/>
      <c r="C1370" s="5"/>
      <c r="D1370" s="5"/>
      <c r="E1370" s="5"/>
      <c r="F1370" s="5"/>
      <c r="G1370" s="5"/>
      <c r="H1370" s="5"/>
      <c r="I1370" s="5"/>
      <c r="J1370" s="5"/>
    </row>
    <row r="1371" spans="1:10" x14ac:dyDescent="0.25">
      <c r="A1371" s="5"/>
      <c r="B1371" s="5"/>
      <c r="C1371" s="5"/>
      <c r="D1371" s="5"/>
      <c r="E1371" s="5"/>
      <c r="F1371" s="5"/>
      <c r="G1371" s="5"/>
      <c r="H1371" s="5"/>
      <c r="I1371" s="5"/>
      <c r="J1371" s="5"/>
    </row>
    <row r="1372" spans="1:10" x14ac:dyDescent="0.25">
      <c r="A1372" s="5"/>
      <c r="B1372" s="5"/>
      <c r="C1372" s="5"/>
      <c r="D1372" s="5"/>
      <c r="E1372" s="5"/>
      <c r="F1372" s="5"/>
      <c r="G1372" s="5"/>
      <c r="H1372" s="5"/>
      <c r="I1372" s="5"/>
      <c r="J1372" s="5"/>
    </row>
    <row r="1373" spans="1:10" x14ac:dyDescent="0.25">
      <c r="A1373" s="5"/>
      <c r="B1373" s="5"/>
      <c r="C1373" s="5"/>
      <c r="D1373" s="5"/>
      <c r="E1373" s="5"/>
      <c r="F1373" s="5"/>
      <c r="G1373" s="5"/>
      <c r="H1373" s="5"/>
      <c r="I1373" s="5"/>
      <c r="J1373" s="5"/>
    </row>
    <row r="1374" spans="1:10" x14ac:dyDescent="0.25">
      <c r="A1374" s="5"/>
      <c r="B1374" s="5"/>
      <c r="C1374" s="5"/>
      <c r="D1374" s="5"/>
      <c r="E1374" s="5"/>
      <c r="F1374" s="5"/>
      <c r="G1374" s="5"/>
      <c r="H1374" s="5"/>
      <c r="I1374" s="5"/>
      <c r="J1374" s="5"/>
    </row>
    <row r="1375" spans="1:10" x14ac:dyDescent="0.25">
      <c r="A1375" s="5"/>
      <c r="B1375" s="5"/>
      <c r="C1375" s="5"/>
      <c r="D1375" s="5"/>
      <c r="E1375" s="5"/>
      <c r="F1375" s="5"/>
      <c r="G1375" s="5"/>
      <c r="H1375" s="5"/>
      <c r="I1375" s="5"/>
      <c r="J1375" s="5"/>
    </row>
    <row r="1376" spans="1:10" x14ac:dyDescent="0.25">
      <c r="A1376" s="5"/>
      <c r="B1376" s="5"/>
      <c r="C1376" s="5"/>
      <c r="D1376" s="5"/>
      <c r="E1376" s="5"/>
      <c r="F1376" s="5"/>
      <c r="G1376" s="5"/>
      <c r="H1376" s="5"/>
      <c r="I1376" s="5"/>
      <c r="J1376" s="5"/>
    </row>
    <row r="1377" spans="1:10" x14ac:dyDescent="0.25">
      <c r="A1377" s="5"/>
      <c r="B1377" s="5"/>
      <c r="C1377" s="5"/>
      <c r="D1377" s="5"/>
      <c r="E1377" s="5"/>
      <c r="F1377" s="5"/>
      <c r="G1377" s="5"/>
      <c r="H1377" s="5"/>
      <c r="I1377" s="5"/>
      <c r="J1377" s="5"/>
    </row>
    <row r="1378" spans="1:10" x14ac:dyDescent="0.25">
      <c r="A1378" s="5"/>
      <c r="B1378" s="5"/>
      <c r="C1378" s="5"/>
      <c r="D1378" s="5"/>
      <c r="E1378" s="5"/>
      <c r="F1378" s="5"/>
      <c r="G1378" s="5"/>
      <c r="H1378" s="5"/>
      <c r="I1378" s="5"/>
      <c r="J1378" s="5"/>
    </row>
    <row r="1379" spans="1:10" x14ac:dyDescent="0.25">
      <c r="A1379" s="5"/>
      <c r="B1379" s="5"/>
      <c r="C1379" s="5"/>
      <c r="D1379" s="5"/>
      <c r="E1379" s="5"/>
      <c r="F1379" s="5"/>
      <c r="G1379" s="5"/>
      <c r="H1379" s="5"/>
      <c r="I1379" s="5"/>
      <c r="J1379" s="5"/>
    </row>
    <row r="1380" spans="1:10" x14ac:dyDescent="0.25">
      <c r="A1380" s="5"/>
      <c r="B1380" s="5"/>
      <c r="C1380" s="5"/>
      <c r="D1380" s="5"/>
      <c r="E1380" s="5"/>
      <c r="F1380" s="5"/>
      <c r="G1380" s="5"/>
      <c r="H1380" s="5"/>
      <c r="I1380" s="5"/>
      <c r="J1380" s="5"/>
    </row>
    <row r="1381" spans="1:10" x14ac:dyDescent="0.25">
      <c r="A1381" s="5"/>
      <c r="B1381" s="5"/>
      <c r="C1381" s="5"/>
      <c r="D1381" s="5"/>
      <c r="E1381" s="5"/>
      <c r="F1381" s="5"/>
      <c r="G1381" s="5"/>
      <c r="H1381" s="5"/>
      <c r="I1381" s="5"/>
      <c r="J1381" s="5"/>
    </row>
    <row r="1382" spans="1:10" x14ac:dyDescent="0.25">
      <c r="A1382" s="5"/>
      <c r="B1382" s="5"/>
      <c r="C1382" s="5"/>
      <c r="D1382" s="5"/>
      <c r="E1382" s="5"/>
      <c r="F1382" s="5"/>
      <c r="G1382" s="5"/>
      <c r="H1382" s="5"/>
      <c r="I1382" s="5"/>
      <c r="J1382" s="5"/>
    </row>
    <row r="1383" spans="1:10" x14ac:dyDescent="0.25">
      <c r="A1383" s="5"/>
      <c r="B1383" s="5"/>
      <c r="C1383" s="5"/>
      <c r="D1383" s="5"/>
      <c r="E1383" s="5"/>
      <c r="F1383" s="5"/>
      <c r="G1383" s="5"/>
      <c r="H1383" s="5"/>
      <c r="I1383" s="5"/>
      <c r="J1383" s="5"/>
    </row>
    <row r="1384" spans="1:10" x14ac:dyDescent="0.25">
      <c r="A1384" s="5"/>
      <c r="B1384" s="5"/>
      <c r="C1384" s="5"/>
      <c r="D1384" s="5"/>
      <c r="E1384" s="5"/>
      <c r="F1384" s="5"/>
      <c r="G1384" s="5"/>
      <c r="H1384" s="5"/>
      <c r="I1384" s="5"/>
      <c r="J1384" s="5"/>
    </row>
    <row r="1385" spans="1:10" x14ac:dyDescent="0.25">
      <c r="A1385" s="5"/>
      <c r="B1385" s="5"/>
      <c r="C1385" s="5"/>
      <c r="D1385" s="5"/>
      <c r="E1385" s="5"/>
      <c r="F1385" s="5"/>
      <c r="G1385" s="5"/>
      <c r="H1385" s="5"/>
      <c r="I1385" s="5"/>
      <c r="J1385" s="5"/>
    </row>
    <row r="1386" spans="1:10" x14ac:dyDescent="0.25">
      <c r="A1386" s="5"/>
      <c r="B1386" s="5"/>
      <c r="C1386" s="5"/>
      <c r="D1386" s="5"/>
      <c r="E1386" s="5"/>
      <c r="F1386" s="5"/>
      <c r="G1386" s="5"/>
      <c r="H1386" s="5"/>
      <c r="I1386" s="5"/>
      <c r="J1386" s="5"/>
    </row>
    <row r="1387" spans="1:10" x14ac:dyDescent="0.25">
      <c r="A1387" s="5"/>
      <c r="B1387" s="5"/>
      <c r="C1387" s="5"/>
      <c r="D1387" s="5"/>
      <c r="E1387" s="5"/>
      <c r="F1387" s="5"/>
      <c r="G1387" s="5"/>
      <c r="H1387" s="5"/>
      <c r="I1387" s="5"/>
      <c r="J1387" s="5"/>
    </row>
    <row r="1388" spans="1:10" x14ac:dyDescent="0.25">
      <c r="A1388" s="5"/>
      <c r="B1388" s="5"/>
      <c r="C1388" s="5"/>
      <c r="D1388" s="5"/>
      <c r="E1388" s="5"/>
      <c r="F1388" s="5"/>
      <c r="G1388" s="5"/>
      <c r="H1388" s="5"/>
      <c r="I1388" s="5"/>
      <c r="J1388" s="5"/>
    </row>
    <row r="1389" spans="1:10" x14ac:dyDescent="0.25">
      <c r="A1389" s="5"/>
      <c r="B1389" s="5"/>
      <c r="C1389" s="5"/>
      <c r="D1389" s="5"/>
      <c r="E1389" s="5"/>
      <c r="F1389" s="5"/>
      <c r="G1389" s="5"/>
      <c r="H1389" s="5"/>
      <c r="I1389" s="5"/>
      <c r="J1389" s="5"/>
    </row>
    <row r="1390" spans="1:10" x14ac:dyDescent="0.25">
      <c r="A1390" s="5"/>
      <c r="B1390" s="5"/>
      <c r="C1390" s="5"/>
      <c r="D1390" s="5"/>
      <c r="E1390" s="5"/>
      <c r="F1390" s="5"/>
      <c r="G1390" s="5"/>
      <c r="H1390" s="5"/>
      <c r="I1390" s="5"/>
      <c r="J1390" s="5"/>
    </row>
    <row r="1391" spans="1:10" x14ac:dyDescent="0.25">
      <c r="A1391" s="5"/>
      <c r="B1391" s="5"/>
      <c r="C1391" s="5"/>
      <c r="D1391" s="5"/>
      <c r="E1391" s="5"/>
      <c r="F1391" s="5"/>
      <c r="G1391" s="5"/>
      <c r="H1391" s="5"/>
      <c r="I1391" s="5"/>
      <c r="J1391" s="5"/>
    </row>
    <row r="1392" spans="1:10" x14ac:dyDescent="0.25">
      <c r="A1392" s="5"/>
      <c r="B1392" s="5"/>
      <c r="C1392" s="5"/>
      <c r="D1392" s="5"/>
      <c r="E1392" s="5"/>
      <c r="F1392" s="5"/>
      <c r="G1392" s="5"/>
      <c r="H1392" s="5"/>
      <c r="I1392" s="5"/>
      <c r="J1392" s="5"/>
    </row>
    <row r="1393" spans="1:10" x14ac:dyDescent="0.25">
      <c r="A1393" s="5"/>
      <c r="B1393" s="5"/>
      <c r="C1393" s="5"/>
      <c r="D1393" s="5"/>
      <c r="E1393" s="5"/>
      <c r="F1393" s="5"/>
      <c r="G1393" s="5"/>
      <c r="H1393" s="5"/>
      <c r="I1393" s="5"/>
      <c r="J1393" s="5"/>
    </row>
    <row r="1394" spans="1:10" x14ac:dyDescent="0.25">
      <c r="A1394" s="5"/>
      <c r="B1394" s="5"/>
      <c r="C1394" s="5"/>
      <c r="D1394" s="5"/>
      <c r="E1394" s="5"/>
      <c r="F1394" s="5"/>
      <c r="G1394" s="5"/>
      <c r="H1394" s="5"/>
      <c r="I1394" s="5"/>
      <c r="J1394" s="5"/>
    </row>
    <row r="1395" spans="1:10" x14ac:dyDescent="0.25">
      <c r="A1395" s="5"/>
      <c r="B1395" s="5"/>
      <c r="C1395" s="5"/>
      <c r="D1395" s="5"/>
      <c r="E1395" s="5"/>
      <c r="F1395" s="5"/>
      <c r="G1395" s="5"/>
      <c r="H1395" s="5"/>
      <c r="I1395" s="5"/>
      <c r="J1395" s="5"/>
    </row>
    <row r="1396" spans="1:10" x14ac:dyDescent="0.25">
      <c r="A1396" s="5"/>
      <c r="B1396" s="5"/>
      <c r="C1396" s="5"/>
      <c r="D1396" s="5"/>
      <c r="E1396" s="5"/>
      <c r="F1396" s="5"/>
      <c r="G1396" s="5"/>
      <c r="H1396" s="5"/>
      <c r="I1396" s="5"/>
      <c r="J1396" s="5"/>
    </row>
    <row r="1397" spans="1:10" x14ac:dyDescent="0.25">
      <c r="A1397" s="5"/>
      <c r="B1397" s="5"/>
      <c r="C1397" s="5"/>
      <c r="D1397" s="5"/>
      <c r="E1397" s="5"/>
      <c r="F1397" s="5"/>
      <c r="G1397" s="5"/>
      <c r="H1397" s="5"/>
      <c r="I1397" s="5"/>
      <c r="J1397" s="5"/>
    </row>
    <row r="1398" spans="1:10" x14ac:dyDescent="0.25">
      <c r="A1398" s="5"/>
      <c r="B1398" s="5"/>
      <c r="C1398" s="5"/>
      <c r="D1398" s="5"/>
      <c r="E1398" s="5"/>
      <c r="F1398" s="5"/>
      <c r="G1398" s="5"/>
      <c r="H1398" s="5"/>
      <c r="I1398" s="5"/>
      <c r="J1398" s="5"/>
    </row>
    <row r="1399" spans="1:10" x14ac:dyDescent="0.25">
      <c r="A1399" s="5"/>
      <c r="B1399" s="5"/>
      <c r="C1399" s="5"/>
      <c r="D1399" s="5"/>
      <c r="E1399" s="5"/>
      <c r="F1399" s="5"/>
      <c r="G1399" s="5"/>
      <c r="H1399" s="5"/>
      <c r="I1399" s="5"/>
      <c r="J1399" s="5"/>
    </row>
    <row r="1400" spans="1:10" x14ac:dyDescent="0.25">
      <c r="A1400" s="5"/>
      <c r="B1400" s="5"/>
      <c r="C1400" s="5"/>
      <c r="D1400" s="5"/>
      <c r="E1400" s="5"/>
      <c r="F1400" s="5"/>
      <c r="G1400" s="5"/>
      <c r="H1400" s="5"/>
      <c r="I1400" s="5"/>
      <c r="J1400" s="5"/>
    </row>
    <row r="1401" spans="1:10" x14ac:dyDescent="0.25">
      <c r="A1401" s="5"/>
      <c r="B1401" s="5"/>
      <c r="C1401" s="5"/>
      <c r="D1401" s="5"/>
      <c r="E1401" s="5"/>
      <c r="F1401" s="5"/>
      <c r="G1401" s="5"/>
      <c r="H1401" s="5"/>
      <c r="I1401" s="5"/>
      <c r="J1401" s="5"/>
    </row>
    <row r="1402" spans="1:10" x14ac:dyDescent="0.25">
      <c r="A1402" s="5"/>
      <c r="B1402" s="5"/>
      <c r="C1402" s="5"/>
      <c r="D1402" s="5"/>
      <c r="E1402" s="5"/>
      <c r="F1402" s="5"/>
      <c r="G1402" s="5"/>
      <c r="H1402" s="5"/>
      <c r="I1402" s="5"/>
      <c r="J1402" s="5"/>
    </row>
    <row r="1403" spans="1:10" x14ac:dyDescent="0.25">
      <c r="A1403" s="5"/>
      <c r="B1403" s="5"/>
      <c r="C1403" s="5"/>
      <c r="D1403" s="5"/>
      <c r="E1403" s="5"/>
      <c r="F1403" s="5"/>
      <c r="G1403" s="5"/>
      <c r="H1403" s="5"/>
      <c r="I1403" s="5"/>
      <c r="J1403" s="5"/>
    </row>
    <row r="1404" spans="1:10" x14ac:dyDescent="0.25">
      <c r="A1404" s="5"/>
      <c r="B1404" s="5"/>
      <c r="C1404" s="5"/>
      <c r="D1404" s="5"/>
      <c r="E1404" s="5"/>
      <c r="F1404" s="5"/>
      <c r="G1404" s="5"/>
      <c r="H1404" s="5"/>
      <c r="I1404" s="5"/>
      <c r="J1404" s="5"/>
    </row>
    <row r="1405" spans="1:10" x14ac:dyDescent="0.25">
      <c r="A1405" s="5"/>
      <c r="B1405" s="5"/>
      <c r="C1405" s="5"/>
      <c r="D1405" s="5"/>
      <c r="E1405" s="5"/>
      <c r="F1405" s="5"/>
      <c r="G1405" s="5"/>
      <c r="H1405" s="5"/>
      <c r="I1405" s="5"/>
      <c r="J1405" s="5"/>
    </row>
    <row r="1406" spans="1:10" x14ac:dyDescent="0.25">
      <c r="A1406" s="5"/>
      <c r="B1406" s="5"/>
      <c r="C1406" s="5"/>
      <c r="D1406" s="5"/>
      <c r="E1406" s="5"/>
      <c r="F1406" s="5"/>
      <c r="G1406" s="5"/>
      <c r="H1406" s="5"/>
      <c r="I1406" s="5"/>
      <c r="J1406" s="5"/>
    </row>
    <row r="1407" spans="1:10" x14ac:dyDescent="0.25">
      <c r="A1407" s="5"/>
      <c r="B1407" s="5"/>
      <c r="C1407" s="5"/>
      <c r="D1407" s="5"/>
      <c r="E1407" s="5"/>
      <c r="F1407" s="5"/>
      <c r="G1407" s="5"/>
      <c r="H1407" s="5"/>
      <c r="I1407" s="5"/>
      <c r="J1407" s="5"/>
    </row>
    <row r="1408" spans="1:10" x14ac:dyDescent="0.25">
      <c r="A1408" s="5"/>
      <c r="B1408" s="5"/>
      <c r="C1408" s="5"/>
      <c r="D1408" s="5"/>
      <c r="E1408" s="5"/>
      <c r="F1408" s="5"/>
      <c r="G1408" s="5"/>
      <c r="H1408" s="5"/>
      <c r="I1408" s="5"/>
      <c r="J1408" s="5"/>
    </row>
    <row r="1409" spans="1:10" x14ac:dyDescent="0.25">
      <c r="A1409" s="5"/>
      <c r="B1409" s="5"/>
      <c r="C1409" s="5"/>
      <c r="D1409" s="5"/>
      <c r="E1409" s="5"/>
      <c r="F1409" s="5"/>
      <c r="G1409" s="5"/>
      <c r="H1409" s="5"/>
      <c r="I1409" s="5"/>
      <c r="J1409" s="5"/>
    </row>
    <row r="1410" spans="1:10" x14ac:dyDescent="0.25">
      <c r="A1410" s="5"/>
      <c r="B1410" s="5"/>
      <c r="C1410" s="5"/>
      <c r="D1410" s="5"/>
      <c r="E1410" s="5"/>
      <c r="F1410" s="5"/>
      <c r="G1410" s="5"/>
      <c r="H1410" s="5"/>
      <c r="I1410" s="5"/>
      <c r="J1410" s="5"/>
    </row>
    <row r="1411" spans="1:10" x14ac:dyDescent="0.25">
      <c r="A1411" s="5"/>
      <c r="B1411" s="5"/>
      <c r="C1411" s="5"/>
      <c r="D1411" s="5"/>
      <c r="E1411" s="5"/>
      <c r="F1411" s="5"/>
      <c r="G1411" s="5"/>
      <c r="H1411" s="5"/>
      <c r="I1411" s="5"/>
      <c r="J1411" s="5"/>
    </row>
    <row r="1412" spans="1:10" x14ac:dyDescent="0.25">
      <c r="A1412" s="5"/>
      <c r="B1412" s="5"/>
      <c r="C1412" s="5"/>
      <c r="D1412" s="5"/>
      <c r="E1412" s="5"/>
      <c r="F1412" s="5"/>
      <c r="G1412" s="5"/>
      <c r="H1412" s="5"/>
      <c r="I1412" s="5"/>
      <c r="J1412" s="5"/>
    </row>
    <row r="1413" spans="1:10" x14ac:dyDescent="0.25">
      <c r="A1413" s="5"/>
      <c r="B1413" s="5"/>
      <c r="C1413" s="5"/>
      <c r="D1413" s="5"/>
      <c r="E1413" s="5"/>
      <c r="F1413" s="5"/>
      <c r="G1413" s="5"/>
      <c r="H1413" s="5"/>
      <c r="I1413" s="5"/>
      <c r="J1413" s="5"/>
    </row>
    <row r="1414" spans="1:10" x14ac:dyDescent="0.25">
      <c r="A1414" s="5"/>
      <c r="B1414" s="5"/>
      <c r="C1414" s="5"/>
      <c r="D1414" s="5"/>
      <c r="E1414" s="5"/>
      <c r="F1414" s="5"/>
      <c r="G1414" s="5"/>
      <c r="H1414" s="5"/>
      <c r="I1414" s="5"/>
      <c r="J1414" s="5"/>
    </row>
    <row r="1415" spans="1:10" x14ac:dyDescent="0.25">
      <c r="A1415" s="5"/>
      <c r="B1415" s="5"/>
      <c r="C1415" s="5"/>
      <c r="D1415" s="5"/>
      <c r="E1415" s="5"/>
      <c r="F1415" s="5"/>
      <c r="G1415" s="5"/>
      <c r="H1415" s="5"/>
      <c r="I1415" s="5"/>
      <c r="J1415" s="5"/>
    </row>
    <row r="1416" spans="1:10" x14ac:dyDescent="0.25">
      <c r="A1416" s="5"/>
      <c r="B1416" s="5"/>
      <c r="C1416" s="5"/>
      <c r="D1416" s="5"/>
      <c r="E1416" s="5"/>
      <c r="F1416" s="5"/>
      <c r="G1416" s="5"/>
      <c r="H1416" s="5"/>
      <c r="I1416" s="5"/>
      <c r="J1416" s="5"/>
    </row>
    <row r="1417" spans="1:10" x14ac:dyDescent="0.25">
      <c r="A1417" s="5"/>
      <c r="B1417" s="5"/>
      <c r="C1417" s="5"/>
      <c r="D1417" s="5"/>
      <c r="E1417" s="5"/>
      <c r="F1417" s="5"/>
      <c r="G1417" s="5"/>
      <c r="H1417" s="5"/>
      <c r="I1417" s="5"/>
      <c r="J1417" s="5"/>
    </row>
    <row r="1418" spans="1:10" x14ac:dyDescent="0.25">
      <c r="A1418" s="5"/>
      <c r="B1418" s="5"/>
      <c r="C1418" s="5"/>
      <c r="D1418" s="5"/>
      <c r="E1418" s="5"/>
      <c r="F1418" s="5"/>
      <c r="G1418" s="5"/>
      <c r="H1418" s="5"/>
      <c r="I1418" s="5"/>
      <c r="J1418" s="5"/>
    </row>
    <row r="1419" spans="1:10" x14ac:dyDescent="0.25">
      <c r="A1419" s="5"/>
      <c r="B1419" s="5"/>
      <c r="C1419" s="5"/>
      <c r="D1419" s="5"/>
      <c r="E1419" s="5"/>
      <c r="F1419" s="5"/>
      <c r="G1419" s="5"/>
      <c r="H1419" s="5"/>
      <c r="I1419" s="5"/>
      <c r="J1419" s="5"/>
    </row>
    <row r="1420" spans="1:10" x14ac:dyDescent="0.25">
      <c r="A1420" s="5"/>
      <c r="B1420" s="5"/>
      <c r="C1420" s="5"/>
      <c r="D1420" s="5"/>
      <c r="E1420" s="5"/>
      <c r="F1420" s="5"/>
      <c r="G1420" s="5"/>
      <c r="H1420" s="5"/>
      <c r="I1420" s="5"/>
      <c r="J1420" s="5"/>
    </row>
    <row r="1421" spans="1:10" x14ac:dyDescent="0.25">
      <c r="A1421" s="5"/>
      <c r="B1421" s="5"/>
      <c r="C1421" s="5"/>
      <c r="D1421" s="5"/>
      <c r="E1421" s="5"/>
      <c r="F1421" s="5"/>
      <c r="G1421" s="5"/>
      <c r="H1421" s="5"/>
      <c r="I1421" s="5"/>
      <c r="J1421" s="5"/>
    </row>
    <row r="1422" spans="1:10" x14ac:dyDescent="0.25">
      <c r="A1422" s="5"/>
      <c r="B1422" s="5"/>
      <c r="C1422" s="5"/>
      <c r="D1422" s="5"/>
      <c r="E1422" s="5"/>
      <c r="F1422" s="5"/>
      <c r="G1422" s="5"/>
      <c r="H1422" s="5"/>
      <c r="I1422" s="5"/>
      <c r="J1422" s="5"/>
    </row>
    <row r="1423" spans="1:10" x14ac:dyDescent="0.25">
      <c r="A1423" s="5"/>
      <c r="B1423" s="5"/>
      <c r="C1423" s="5"/>
      <c r="D1423" s="5"/>
      <c r="E1423" s="5"/>
      <c r="F1423" s="5"/>
      <c r="G1423" s="5"/>
      <c r="H1423" s="5"/>
      <c r="I1423" s="5"/>
      <c r="J1423" s="5"/>
    </row>
    <row r="1424" spans="1:10" x14ac:dyDescent="0.25">
      <c r="A1424" s="5"/>
      <c r="B1424" s="5"/>
      <c r="C1424" s="5"/>
      <c r="D1424" s="5"/>
      <c r="E1424" s="5"/>
      <c r="F1424" s="5"/>
      <c r="G1424" s="5"/>
      <c r="H1424" s="5"/>
      <c r="I1424" s="5"/>
      <c r="J1424" s="5"/>
    </row>
    <row r="1425" spans="1:10" x14ac:dyDescent="0.25">
      <c r="A1425" s="5"/>
      <c r="B1425" s="5"/>
      <c r="C1425" s="5"/>
      <c r="D1425" s="5"/>
      <c r="E1425" s="5"/>
      <c r="F1425" s="5"/>
      <c r="G1425" s="5"/>
      <c r="H1425" s="5"/>
      <c r="I1425" s="5"/>
      <c r="J1425" s="5"/>
    </row>
    <row r="1426" spans="1:10" x14ac:dyDescent="0.25">
      <c r="A1426" s="5"/>
      <c r="B1426" s="5"/>
      <c r="C1426" s="5"/>
      <c r="D1426" s="5"/>
      <c r="E1426" s="5"/>
      <c r="F1426" s="5"/>
      <c r="G1426" s="5"/>
      <c r="H1426" s="5"/>
      <c r="I1426" s="5"/>
      <c r="J1426" s="5"/>
    </row>
    <row r="1427" spans="1:10" x14ac:dyDescent="0.25">
      <c r="A1427" s="5"/>
      <c r="B1427" s="5"/>
      <c r="C1427" s="5"/>
      <c r="D1427" s="5"/>
      <c r="E1427" s="5"/>
      <c r="F1427" s="5"/>
      <c r="G1427" s="5"/>
      <c r="H1427" s="5"/>
      <c r="I1427" s="5"/>
      <c r="J1427" s="5"/>
    </row>
    <row r="1428" spans="1:10" x14ac:dyDescent="0.25">
      <c r="A1428" s="5"/>
      <c r="B1428" s="5"/>
      <c r="C1428" s="5"/>
      <c r="D1428" s="5"/>
      <c r="E1428" s="5"/>
      <c r="F1428" s="5"/>
      <c r="G1428" s="5"/>
      <c r="H1428" s="5"/>
      <c r="I1428" s="5"/>
      <c r="J1428" s="5"/>
    </row>
    <row r="1429" spans="1:10" x14ac:dyDescent="0.25">
      <c r="A1429" s="5"/>
      <c r="B1429" s="5"/>
      <c r="C1429" s="5"/>
      <c r="D1429" s="5"/>
      <c r="E1429" s="5"/>
      <c r="F1429" s="5"/>
      <c r="G1429" s="5"/>
      <c r="H1429" s="5"/>
      <c r="I1429" s="5"/>
      <c r="J1429" s="5"/>
    </row>
    <row r="1430" spans="1:10" x14ac:dyDescent="0.25">
      <c r="A1430" s="5"/>
      <c r="B1430" s="5"/>
      <c r="C1430" s="5"/>
      <c r="D1430" s="5"/>
      <c r="E1430" s="5"/>
      <c r="F1430" s="5"/>
      <c r="G1430" s="5"/>
      <c r="H1430" s="5"/>
      <c r="I1430" s="5"/>
      <c r="J1430" s="5"/>
    </row>
    <row r="1431" spans="1:10" x14ac:dyDescent="0.25">
      <c r="A1431" s="5"/>
      <c r="B1431" s="5"/>
      <c r="C1431" s="5"/>
      <c r="D1431" s="5"/>
      <c r="E1431" s="5"/>
      <c r="F1431" s="5"/>
      <c r="G1431" s="5"/>
      <c r="H1431" s="5"/>
      <c r="I1431" s="5"/>
      <c r="J1431" s="5"/>
    </row>
    <row r="1432" spans="1:10" x14ac:dyDescent="0.25">
      <c r="A1432" s="5"/>
      <c r="B1432" s="5"/>
      <c r="C1432" s="5"/>
      <c r="D1432" s="5"/>
      <c r="E1432" s="5"/>
      <c r="F1432" s="5"/>
      <c r="G1432" s="5"/>
      <c r="H1432" s="5"/>
      <c r="I1432" s="5"/>
      <c r="J1432" s="5"/>
    </row>
    <row r="1433" spans="1:10" x14ac:dyDescent="0.25">
      <c r="A1433" s="5"/>
      <c r="B1433" s="5"/>
      <c r="C1433" s="5"/>
      <c r="D1433" s="5"/>
      <c r="E1433" s="5"/>
      <c r="F1433" s="5"/>
      <c r="G1433" s="5"/>
      <c r="H1433" s="5"/>
      <c r="I1433" s="5"/>
      <c r="J1433" s="5"/>
    </row>
    <row r="1434" spans="1:10" x14ac:dyDescent="0.25">
      <c r="A1434" s="5"/>
      <c r="B1434" s="5"/>
      <c r="C1434" s="5"/>
      <c r="D1434" s="5"/>
      <c r="E1434" s="5"/>
      <c r="F1434" s="5"/>
      <c r="G1434" s="5"/>
      <c r="H1434" s="5"/>
      <c r="I1434" s="5"/>
      <c r="J1434" s="5"/>
    </row>
    <row r="1435" spans="1:10" x14ac:dyDescent="0.25">
      <c r="A1435" s="5"/>
      <c r="B1435" s="5"/>
      <c r="C1435" s="5"/>
      <c r="D1435" s="5"/>
      <c r="E1435" s="5"/>
      <c r="F1435" s="5"/>
      <c r="G1435" s="5"/>
      <c r="H1435" s="5"/>
      <c r="I1435" s="5"/>
      <c r="J1435" s="5"/>
    </row>
    <row r="1436" spans="1:10" x14ac:dyDescent="0.25">
      <c r="A1436" s="5"/>
      <c r="B1436" s="5"/>
      <c r="C1436" s="5"/>
      <c r="D1436" s="5"/>
      <c r="E1436" s="5"/>
      <c r="F1436" s="5"/>
      <c r="G1436" s="5"/>
      <c r="H1436" s="5"/>
      <c r="I1436" s="5"/>
      <c r="J1436" s="5"/>
    </row>
    <row r="1437" spans="1:10" x14ac:dyDescent="0.25">
      <c r="A1437" s="5"/>
      <c r="B1437" s="5"/>
      <c r="C1437" s="5"/>
      <c r="D1437" s="5"/>
      <c r="E1437" s="5"/>
      <c r="F1437" s="5"/>
      <c r="G1437" s="5"/>
      <c r="H1437" s="5"/>
      <c r="I1437" s="5"/>
      <c r="J1437" s="5"/>
    </row>
    <row r="1438" spans="1:10" x14ac:dyDescent="0.25">
      <c r="A1438" s="5"/>
      <c r="B1438" s="5"/>
      <c r="C1438" s="5"/>
      <c r="D1438" s="5"/>
      <c r="E1438" s="5"/>
      <c r="F1438" s="5"/>
      <c r="G1438" s="5"/>
      <c r="H1438" s="5"/>
      <c r="I1438" s="5"/>
      <c r="J1438" s="5"/>
    </row>
    <row r="1439" spans="1:10" x14ac:dyDescent="0.25">
      <c r="A1439" s="5"/>
      <c r="B1439" s="5"/>
      <c r="C1439" s="5"/>
      <c r="D1439" s="5"/>
      <c r="E1439" s="5"/>
      <c r="F1439" s="5"/>
      <c r="G1439" s="5"/>
      <c r="H1439" s="5"/>
      <c r="I1439" s="5"/>
      <c r="J1439" s="5"/>
    </row>
    <row r="1440" spans="1:10" x14ac:dyDescent="0.25">
      <c r="A1440" s="5"/>
      <c r="B1440" s="5"/>
      <c r="C1440" s="5"/>
      <c r="D1440" s="5"/>
      <c r="E1440" s="5"/>
      <c r="F1440" s="5"/>
      <c r="G1440" s="5"/>
      <c r="H1440" s="5"/>
      <c r="I1440" s="5"/>
      <c r="J1440" s="5"/>
    </row>
    <row r="1441" spans="1:10" x14ac:dyDescent="0.25">
      <c r="A1441" s="5"/>
      <c r="B1441" s="5"/>
      <c r="C1441" s="5"/>
      <c r="D1441" s="5"/>
      <c r="E1441" s="5"/>
      <c r="F1441" s="5"/>
      <c r="G1441" s="5"/>
      <c r="H1441" s="5"/>
      <c r="I1441" s="5"/>
      <c r="J1441" s="5"/>
    </row>
    <row r="1442" spans="1:10" x14ac:dyDescent="0.25">
      <c r="A1442" s="5"/>
      <c r="B1442" s="5"/>
      <c r="C1442" s="5"/>
      <c r="D1442" s="5"/>
      <c r="E1442" s="5"/>
      <c r="F1442" s="5"/>
      <c r="G1442" s="5"/>
      <c r="H1442" s="5"/>
      <c r="I1442" s="5"/>
      <c r="J1442" s="5"/>
    </row>
    <row r="1443" spans="1:10" x14ac:dyDescent="0.25">
      <c r="A1443" s="5"/>
      <c r="B1443" s="5"/>
      <c r="C1443" s="5"/>
      <c r="D1443" s="5"/>
      <c r="E1443" s="5"/>
      <c r="F1443" s="5"/>
      <c r="G1443" s="5"/>
      <c r="H1443" s="5"/>
      <c r="I1443" s="5"/>
      <c r="J1443" s="5"/>
    </row>
    <row r="1444" spans="1:10" x14ac:dyDescent="0.25">
      <c r="A1444" s="5"/>
      <c r="B1444" s="5"/>
      <c r="C1444" s="5"/>
      <c r="D1444" s="5"/>
      <c r="E1444" s="5"/>
      <c r="F1444" s="5"/>
      <c r="G1444" s="5"/>
      <c r="H1444" s="5"/>
      <c r="I1444" s="5"/>
      <c r="J1444" s="5"/>
    </row>
    <row r="1445" spans="1:10" x14ac:dyDescent="0.25">
      <c r="A1445" s="5"/>
      <c r="B1445" s="5"/>
      <c r="C1445" s="5"/>
      <c r="D1445" s="5"/>
      <c r="E1445" s="5"/>
      <c r="F1445" s="5"/>
      <c r="G1445" s="5"/>
      <c r="H1445" s="5"/>
      <c r="I1445" s="5"/>
      <c r="J1445" s="5"/>
    </row>
    <row r="1446" spans="1:10" x14ac:dyDescent="0.25">
      <c r="A1446" s="5"/>
      <c r="B1446" s="5"/>
      <c r="C1446" s="5"/>
      <c r="D1446" s="5"/>
      <c r="E1446" s="5"/>
      <c r="F1446" s="5"/>
      <c r="G1446" s="5"/>
      <c r="H1446" s="5"/>
      <c r="I1446" s="5"/>
      <c r="J1446" s="5"/>
    </row>
    <row r="1447" spans="1:10" x14ac:dyDescent="0.25">
      <c r="A1447" s="5"/>
      <c r="B1447" s="5"/>
      <c r="C1447" s="5"/>
      <c r="D1447" s="5"/>
      <c r="E1447" s="5"/>
      <c r="F1447" s="5"/>
      <c r="G1447" s="5"/>
      <c r="H1447" s="5"/>
      <c r="I1447" s="5"/>
      <c r="J1447" s="5"/>
    </row>
    <row r="1448" spans="1:10" x14ac:dyDescent="0.25">
      <c r="A1448" s="5"/>
      <c r="B1448" s="5"/>
      <c r="C1448" s="5"/>
      <c r="D1448" s="5"/>
      <c r="E1448" s="5"/>
      <c r="F1448" s="5"/>
      <c r="G1448" s="5"/>
      <c r="H1448" s="5"/>
      <c r="I1448" s="5"/>
      <c r="J1448" s="5"/>
    </row>
    <row r="1449" spans="1:10" x14ac:dyDescent="0.25">
      <c r="A1449" s="5"/>
      <c r="B1449" s="5"/>
      <c r="C1449" s="5"/>
      <c r="D1449" s="5"/>
      <c r="E1449" s="5"/>
      <c r="F1449" s="5"/>
      <c r="G1449" s="5"/>
      <c r="H1449" s="5"/>
      <c r="I1449" s="5"/>
      <c r="J1449" s="5"/>
    </row>
    <row r="1450" spans="1:10" x14ac:dyDescent="0.25">
      <c r="A1450" s="5"/>
      <c r="B1450" s="5"/>
      <c r="C1450" s="5"/>
      <c r="D1450" s="5"/>
      <c r="E1450" s="5"/>
      <c r="F1450" s="5"/>
      <c r="G1450" s="5"/>
      <c r="H1450" s="5"/>
      <c r="I1450" s="5"/>
      <c r="J1450" s="5"/>
    </row>
    <row r="1451" spans="1:10" x14ac:dyDescent="0.25">
      <c r="A1451" s="5"/>
      <c r="B1451" s="5"/>
      <c r="C1451" s="5"/>
      <c r="D1451" s="5"/>
      <c r="E1451" s="5"/>
      <c r="F1451" s="5"/>
      <c r="G1451" s="5"/>
      <c r="H1451" s="5"/>
      <c r="I1451" s="5"/>
      <c r="J1451" s="5"/>
    </row>
    <row r="1452" spans="1:10" x14ac:dyDescent="0.25">
      <c r="A1452" s="5"/>
      <c r="B1452" s="5"/>
      <c r="C1452" s="5"/>
      <c r="D1452" s="5"/>
      <c r="E1452" s="5"/>
      <c r="F1452" s="5"/>
      <c r="G1452" s="5"/>
      <c r="H1452" s="5"/>
      <c r="I1452" s="5"/>
      <c r="J1452" s="5"/>
    </row>
    <row r="1453" spans="1:10" x14ac:dyDescent="0.25">
      <c r="A1453" s="5"/>
      <c r="B1453" s="5"/>
      <c r="C1453" s="5"/>
      <c r="D1453" s="5"/>
      <c r="E1453" s="5"/>
      <c r="F1453" s="5"/>
      <c r="G1453" s="5"/>
      <c r="H1453" s="5"/>
      <c r="I1453" s="5"/>
      <c r="J1453" s="5"/>
    </row>
    <row r="1454" spans="1:10" x14ac:dyDescent="0.25">
      <c r="A1454" s="5"/>
      <c r="B1454" s="5"/>
      <c r="C1454" s="5"/>
      <c r="D1454" s="5"/>
      <c r="E1454" s="5"/>
      <c r="F1454" s="5"/>
      <c r="G1454" s="5"/>
      <c r="H1454" s="5"/>
      <c r="I1454" s="5"/>
      <c r="J1454" s="5"/>
    </row>
    <row r="1455" spans="1:10" x14ac:dyDescent="0.25">
      <c r="A1455" s="5"/>
      <c r="B1455" s="5"/>
      <c r="C1455" s="5"/>
      <c r="D1455" s="5"/>
      <c r="E1455" s="5"/>
      <c r="F1455" s="5"/>
      <c r="G1455" s="5"/>
      <c r="H1455" s="5"/>
      <c r="I1455" s="5"/>
      <c r="J1455" s="5"/>
    </row>
    <row r="1456" spans="1:10" x14ac:dyDescent="0.25">
      <c r="A1456" s="5"/>
      <c r="B1456" s="5"/>
      <c r="C1456" s="5"/>
      <c r="D1456" s="5"/>
      <c r="E1456" s="5"/>
      <c r="F1456" s="5"/>
      <c r="G1456" s="5"/>
      <c r="H1456" s="5"/>
      <c r="I1456" s="5"/>
      <c r="J1456" s="5"/>
    </row>
    <row r="1457" spans="1:10" x14ac:dyDescent="0.25">
      <c r="A1457" s="5"/>
      <c r="B1457" s="5"/>
      <c r="C1457" s="5"/>
      <c r="D1457" s="5"/>
      <c r="E1457" s="5"/>
      <c r="F1457" s="5"/>
      <c r="G1457" s="5"/>
      <c r="H1457" s="5"/>
      <c r="I1457" s="5"/>
      <c r="J1457" s="5"/>
    </row>
    <row r="1458" spans="1:10" x14ac:dyDescent="0.25">
      <c r="A1458" s="5"/>
      <c r="B1458" s="5"/>
      <c r="C1458" s="5"/>
      <c r="D1458" s="5"/>
      <c r="E1458" s="5"/>
      <c r="F1458" s="5"/>
      <c r="G1458" s="5"/>
      <c r="H1458" s="5"/>
      <c r="I1458" s="5"/>
      <c r="J1458" s="5"/>
    </row>
    <row r="1459" spans="1:10" x14ac:dyDescent="0.25">
      <c r="A1459" s="5"/>
      <c r="B1459" s="5"/>
      <c r="C1459" s="5"/>
      <c r="D1459" s="5"/>
      <c r="E1459" s="5"/>
      <c r="F1459" s="5"/>
      <c r="G1459" s="5"/>
      <c r="H1459" s="5"/>
      <c r="I1459" s="5"/>
      <c r="J1459" s="5"/>
    </row>
    <row r="1460" spans="1:10" x14ac:dyDescent="0.25">
      <c r="A1460" s="5"/>
      <c r="B1460" s="5"/>
      <c r="C1460" s="5"/>
      <c r="D1460" s="5"/>
      <c r="E1460" s="5"/>
      <c r="F1460" s="5"/>
      <c r="G1460" s="5"/>
      <c r="H1460" s="5"/>
      <c r="I1460" s="5"/>
      <c r="J1460" s="5"/>
    </row>
    <row r="1461" spans="1:10" x14ac:dyDescent="0.25">
      <c r="A1461" s="5"/>
      <c r="B1461" s="5"/>
      <c r="C1461" s="5"/>
      <c r="D1461" s="5"/>
      <c r="E1461" s="5"/>
      <c r="F1461" s="5"/>
      <c r="G1461" s="5"/>
      <c r="H1461" s="5"/>
      <c r="I1461" s="5"/>
      <c r="J1461" s="5"/>
    </row>
    <row r="1462" spans="1:10" x14ac:dyDescent="0.25">
      <c r="A1462" s="5"/>
      <c r="B1462" s="5"/>
      <c r="C1462" s="5"/>
      <c r="D1462" s="5"/>
      <c r="E1462" s="5"/>
      <c r="F1462" s="5"/>
      <c r="G1462" s="5"/>
      <c r="H1462" s="5"/>
      <c r="I1462" s="5"/>
      <c r="J1462" s="5"/>
    </row>
    <row r="1463" spans="1:10" x14ac:dyDescent="0.25">
      <c r="A1463" s="5"/>
      <c r="B1463" s="5"/>
      <c r="C1463" s="5"/>
      <c r="D1463" s="5"/>
      <c r="E1463" s="5"/>
      <c r="F1463" s="5"/>
      <c r="G1463" s="5"/>
      <c r="H1463" s="5"/>
      <c r="I1463" s="5"/>
      <c r="J1463" s="5"/>
    </row>
    <row r="1464" spans="1:10" x14ac:dyDescent="0.25">
      <c r="A1464" s="5"/>
      <c r="B1464" s="5"/>
      <c r="C1464" s="5"/>
      <c r="D1464" s="5"/>
      <c r="E1464" s="5"/>
      <c r="F1464" s="5"/>
      <c r="G1464" s="5"/>
      <c r="H1464" s="5"/>
      <c r="I1464" s="5"/>
      <c r="J1464" s="5"/>
    </row>
    <row r="1465" spans="1:10" x14ac:dyDescent="0.25">
      <c r="A1465" s="5"/>
      <c r="B1465" s="5"/>
      <c r="C1465" s="5"/>
      <c r="D1465" s="5"/>
      <c r="E1465" s="5"/>
      <c r="F1465" s="5"/>
      <c r="G1465" s="5"/>
      <c r="H1465" s="5"/>
      <c r="I1465" s="5"/>
      <c r="J1465" s="5"/>
    </row>
    <row r="1466" spans="1:10" x14ac:dyDescent="0.25">
      <c r="A1466" s="5"/>
      <c r="B1466" s="5"/>
      <c r="C1466" s="5"/>
      <c r="D1466" s="5"/>
      <c r="E1466" s="5"/>
      <c r="F1466" s="5"/>
      <c r="G1466" s="5"/>
      <c r="H1466" s="5"/>
      <c r="I1466" s="5"/>
      <c r="J1466" s="5"/>
    </row>
    <row r="1467" spans="1:10" x14ac:dyDescent="0.25">
      <c r="A1467" s="5"/>
      <c r="B1467" s="5"/>
      <c r="C1467" s="5"/>
      <c r="D1467" s="5"/>
      <c r="E1467" s="5"/>
      <c r="F1467" s="5"/>
      <c r="G1467" s="5"/>
      <c r="H1467" s="5"/>
      <c r="I1467" s="5"/>
      <c r="J1467" s="5"/>
    </row>
    <row r="1468" spans="1:10" x14ac:dyDescent="0.25">
      <c r="A1468" s="5"/>
      <c r="B1468" s="5"/>
      <c r="C1468" s="5"/>
      <c r="D1468" s="5"/>
      <c r="E1468" s="5"/>
      <c r="F1468" s="5"/>
      <c r="G1468" s="5"/>
      <c r="H1468" s="5"/>
      <c r="I1468" s="5"/>
      <c r="J1468" s="5"/>
    </row>
    <row r="1469" spans="1:10" x14ac:dyDescent="0.25">
      <c r="A1469" s="5"/>
      <c r="B1469" s="5"/>
      <c r="C1469" s="5"/>
      <c r="D1469" s="5"/>
      <c r="E1469" s="5"/>
      <c r="F1469" s="5"/>
      <c r="G1469" s="5"/>
      <c r="H1469" s="5"/>
      <c r="I1469" s="5"/>
      <c r="J1469" s="5"/>
    </row>
    <row r="1470" spans="1:10" x14ac:dyDescent="0.25">
      <c r="A1470" s="5"/>
      <c r="B1470" s="5"/>
      <c r="C1470" s="5"/>
      <c r="D1470" s="5"/>
      <c r="E1470" s="5"/>
      <c r="F1470" s="5"/>
      <c r="G1470" s="5"/>
      <c r="H1470" s="5"/>
      <c r="I1470" s="5"/>
      <c r="J1470" s="5"/>
    </row>
    <row r="1471" spans="1:10" x14ac:dyDescent="0.25">
      <c r="A1471" s="5"/>
      <c r="B1471" s="5"/>
      <c r="C1471" s="5"/>
      <c r="D1471" s="5"/>
      <c r="E1471" s="5"/>
      <c r="F1471" s="5"/>
      <c r="G1471" s="5"/>
      <c r="H1471" s="5"/>
      <c r="I1471" s="5"/>
      <c r="J1471" s="5"/>
    </row>
    <row r="1472" spans="1:10" x14ac:dyDescent="0.25">
      <c r="A1472" s="5"/>
      <c r="B1472" s="5"/>
      <c r="C1472" s="5"/>
      <c r="D1472" s="5"/>
      <c r="E1472" s="5"/>
      <c r="F1472" s="5"/>
      <c r="G1472" s="5"/>
      <c r="H1472" s="5"/>
      <c r="I1472" s="5"/>
      <c r="J1472" s="5"/>
    </row>
    <row r="1473" spans="1:10" x14ac:dyDescent="0.25">
      <c r="A1473" s="5"/>
      <c r="B1473" s="5"/>
      <c r="C1473" s="5"/>
      <c r="D1473" s="5"/>
      <c r="E1473" s="5"/>
      <c r="F1473" s="5"/>
      <c r="G1473" s="5"/>
      <c r="H1473" s="5"/>
      <c r="I1473" s="5"/>
      <c r="J1473" s="5"/>
    </row>
    <row r="1474" spans="1:10" x14ac:dyDescent="0.25">
      <c r="A1474" s="5"/>
      <c r="B1474" s="5"/>
      <c r="C1474" s="5"/>
      <c r="D1474" s="5"/>
      <c r="E1474" s="5"/>
      <c r="F1474" s="5"/>
      <c r="G1474" s="5"/>
      <c r="H1474" s="5"/>
      <c r="I1474" s="5"/>
      <c r="J1474" s="5"/>
    </row>
    <row r="1475" spans="1:10" x14ac:dyDescent="0.25">
      <c r="A1475" s="5"/>
      <c r="B1475" s="5"/>
      <c r="C1475" s="5"/>
      <c r="D1475" s="5"/>
      <c r="E1475" s="5"/>
      <c r="F1475" s="5"/>
      <c r="G1475" s="5"/>
      <c r="H1475" s="5"/>
      <c r="I1475" s="5"/>
      <c r="J1475" s="5"/>
    </row>
    <row r="1476" spans="1:10" x14ac:dyDescent="0.25">
      <c r="A1476" s="5"/>
      <c r="B1476" s="5"/>
      <c r="C1476" s="5"/>
      <c r="D1476" s="5"/>
      <c r="E1476" s="5"/>
      <c r="F1476" s="5"/>
      <c r="G1476" s="5"/>
      <c r="H1476" s="5"/>
      <c r="I1476" s="5"/>
      <c r="J1476" s="5"/>
    </row>
    <row r="1477" spans="1:10" x14ac:dyDescent="0.25">
      <c r="A1477" s="5"/>
      <c r="B1477" s="5"/>
      <c r="C1477" s="5"/>
      <c r="D1477" s="5"/>
      <c r="E1477" s="5"/>
      <c r="F1477" s="5"/>
      <c r="G1477" s="5"/>
      <c r="H1477" s="5"/>
      <c r="I1477" s="5"/>
      <c r="J1477" s="5"/>
    </row>
    <row r="1478" spans="1:10" x14ac:dyDescent="0.25">
      <c r="A1478" s="5"/>
      <c r="B1478" s="5"/>
      <c r="C1478" s="5"/>
      <c r="D1478" s="5"/>
      <c r="E1478" s="5"/>
      <c r="F1478" s="5"/>
      <c r="G1478" s="5"/>
      <c r="H1478" s="5"/>
      <c r="I1478" s="5"/>
      <c r="J1478" s="5"/>
    </row>
    <row r="1479" spans="1:10" x14ac:dyDescent="0.25">
      <c r="A1479" s="5"/>
      <c r="B1479" s="5"/>
      <c r="C1479" s="5"/>
      <c r="D1479" s="5"/>
      <c r="E1479" s="5"/>
      <c r="F1479" s="5"/>
      <c r="G1479" s="5"/>
      <c r="H1479" s="5"/>
      <c r="I1479" s="5"/>
      <c r="J1479" s="5"/>
    </row>
    <row r="1480" spans="1:10" x14ac:dyDescent="0.25">
      <c r="A1480" s="5"/>
      <c r="B1480" s="5"/>
      <c r="C1480" s="5"/>
      <c r="D1480" s="5"/>
      <c r="E1480" s="5"/>
      <c r="F1480" s="5"/>
      <c r="G1480" s="5"/>
      <c r="H1480" s="5"/>
      <c r="I1480" s="5"/>
      <c r="J1480" s="5"/>
    </row>
    <row r="1481" spans="1:10" x14ac:dyDescent="0.25">
      <c r="A1481" s="5"/>
      <c r="B1481" s="5"/>
      <c r="C1481" s="5"/>
      <c r="D1481" s="5"/>
      <c r="E1481" s="5"/>
      <c r="F1481" s="5"/>
      <c r="G1481" s="5"/>
      <c r="H1481" s="5"/>
      <c r="I1481" s="5"/>
      <c r="J1481" s="5"/>
    </row>
    <row r="1482" spans="1:10" x14ac:dyDescent="0.25">
      <c r="A1482" s="5"/>
      <c r="B1482" s="5"/>
      <c r="C1482" s="5"/>
      <c r="D1482" s="5"/>
      <c r="E1482" s="5"/>
      <c r="F1482" s="5"/>
      <c r="G1482" s="5"/>
      <c r="H1482" s="5"/>
      <c r="I1482" s="5"/>
      <c r="J1482" s="5"/>
    </row>
    <row r="1483" spans="1:10" x14ac:dyDescent="0.25">
      <c r="A1483" s="5"/>
      <c r="B1483" s="5"/>
      <c r="C1483" s="5"/>
      <c r="D1483" s="5"/>
      <c r="E1483" s="5"/>
      <c r="F1483" s="5"/>
      <c r="G1483" s="5"/>
      <c r="H1483" s="5"/>
      <c r="I1483" s="5"/>
      <c r="J1483" s="5"/>
    </row>
    <row r="1484" spans="1:10" x14ac:dyDescent="0.25">
      <c r="A1484" s="5"/>
      <c r="B1484" s="5"/>
      <c r="C1484" s="5"/>
      <c r="D1484" s="5"/>
      <c r="E1484" s="5"/>
      <c r="F1484" s="5"/>
      <c r="G1484" s="5"/>
      <c r="H1484" s="5"/>
      <c r="I1484" s="5"/>
      <c r="J1484" s="5"/>
    </row>
    <row r="1485" spans="1:10" x14ac:dyDescent="0.25">
      <c r="A1485" s="5"/>
      <c r="B1485" s="5"/>
      <c r="C1485" s="5"/>
      <c r="D1485" s="5"/>
      <c r="E1485" s="5"/>
      <c r="F1485" s="5"/>
      <c r="G1485" s="5"/>
      <c r="H1485" s="5"/>
      <c r="I1485" s="5"/>
      <c r="J1485" s="5"/>
    </row>
    <row r="1486" spans="1:10" x14ac:dyDescent="0.25">
      <c r="A1486" s="5"/>
      <c r="B1486" s="5"/>
      <c r="C1486" s="5"/>
      <c r="D1486" s="5"/>
      <c r="E1486" s="5"/>
      <c r="F1486" s="5"/>
      <c r="G1486" s="5"/>
      <c r="H1486" s="5"/>
      <c r="I1486" s="5"/>
      <c r="J1486" s="5"/>
    </row>
    <row r="1487" spans="1:10" x14ac:dyDescent="0.25">
      <c r="A1487" s="5"/>
      <c r="B1487" s="5"/>
      <c r="C1487" s="5"/>
      <c r="D1487" s="5"/>
      <c r="E1487" s="5"/>
      <c r="F1487" s="5"/>
      <c r="G1487" s="5"/>
      <c r="H1487" s="5"/>
      <c r="I1487" s="5"/>
      <c r="J1487" s="5"/>
    </row>
    <row r="1488" spans="1:10" x14ac:dyDescent="0.25">
      <c r="A1488" s="5"/>
      <c r="B1488" s="5"/>
      <c r="C1488" s="5"/>
      <c r="D1488" s="5"/>
      <c r="E1488" s="5"/>
      <c r="F1488" s="5"/>
      <c r="G1488" s="5"/>
      <c r="H1488" s="5"/>
      <c r="I1488" s="5"/>
      <c r="J1488" s="5"/>
    </row>
    <row r="1489" spans="1:10" x14ac:dyDescent="0.25">
      <c r="A1489" s="5"/>
      <c r="B1489" s="5"/>
      <c r="C1489" s="5"/>
      <c r="D1489" s="5"/>
      <c r="E1489" s="5"/>
      <c r="F1489" s="5"/>
      <c r="G1489" s="5"/>
      <c r="H1489" s="5"/>
      <c r="I1489" s="5"/>
      <c r="J1489" s="5"/>
    </row>
    <row r="1490" spans="1:10" x14ac:dyDescent="0.25">
      <c r="A1490" s="5"/>
      <c r="B1490" s="5"/>
      <c r="C1490" s="5"/>
      <c r="D1490" s="5"/>
      <c r="E1490" s="5"/>
      <c r="F1490" s="5"/>
      <c r="G1490" s="5"/>
      <c r="H1490" s="5"/>
      <c r="I1490" s="5"/>
      <c r="J1490" s="5"/>
    </row>
    <row r="1491" spans="1:10" x14ac:dyDescent="0.25">
      <c r="A1491" s="5"/>
      <c r="B1491" s="5"/>
      <c r="C1491" s="5"/>
      <c r="D1491" s="5"/>
      <c r="E1491" s="5"/>
      <c r="F1491" s="5"/>
      <c r="G1491" s="5"/>
      <c r="H1491" s="5"/>
      <c r="I1491" s="5"/>
      <c r="J1491" s="5"/>
    </row>
    <row r="1492" spans="1:10" x14ac:dyDescent="0.25">
      <c r="A1492" s="5"/>
      <c r="B1492" s="5"/>
      <c r="C1492" s="5"/>
      <c r="D1492" s="5"/>
      <c r="E1492" s="5"/>
      <c r="F1492" s="5"/>
      <c r="G1492" s="5"/>
      <c r="H1492" s="5"/>
      <c r="I1492" s="5"/>
      <c r="J1492" s="5"/>
    </row>
    <row r="1493" spans="1:10" x14ac:dyDescent="0.25">
      <c r="A1493" s="5"/>
      <c r="B1493" s="5"/>
      <c r="C1493" s="5"/>
      <c r="D1493" s="5"/>
      <c r="E1493" s="5"/>
      <c r="F1493" s="5"/>
      <c r="G1493" s="5"/>
      <c r="H1493" s="5"/>
      <c r="I1493" s="5"/>
      <c r="J1493" s="5"/>
    </row>
    <row r="1494" spans="1:10" x14ac:dyDescent="0.25">
      <c r="A1494" s="5"/>
      <c r="B1494" s="5"/>
      <c r="C1494" s="5"/>
      <c r="D1494" s="5"/>
      <c r="E1494" s="5"/>
      <c r="F1494" s="5"/>
      <c r="G1494" s="5"/>
      <c r="H1494" s="5"/>
      <c r="I1494" s="5"/>
      <c r="J1494" s="5"/>
    </row>
    <row r="1495" spans="1:10" x14ac:dyDescent="0.25">
      <c r="A1495" s="5"/>
      <c r="B1495" s="5"/>
      <c r="C1495" s="5"/>
      <c r="D1495" s="5"/>
      <c r="E1495" s="5"/>
      <c r="F1495" s="5"/>
      <c r="G1495" s="5"/>
      <c r="H1495" s="5"/>
      <c r="I1495" s="5"/>
      <c r="J1495" s="5"/>
    </row>
    <row r="1496" spans="1:10" x14ac:dyDescent="0.25">
      <c r="A1496" s="5"/>
      <c r="B1496" s="5"/>
      <c r="C1496" s="5"/>
      <c r="D1496" s="5"/>
      <c r="E1496" s="5"/>
      <c r="F1496" s="5"/>
      <c r="G1496" s="5"/>
      <c r="H1496" s="5"/>
      <c r="I1496" s="5"/>
      <c r="J1496" s="5"/>
    </row>
    <row r="1497" spans="1:10" x14ac:dyDescent="0.25">
      <c r="A1497" s="5"/>
      <c r="B1497" s="5"/>
      <c r="C1497" s="5"/>
      <c r="D1497" s="5"/>
      <c r="E1497" s="5"/>
      <c r="F1497" s="5"/>
      <c r="G1497" s="5"/>
      <c r="H1497" s="5"/>
      <c r="I1497" s="5"/>
      <c r="J1497" s="5"/>
    </row>
    <row r="1498" spans="1:10" x14ac:dyDescent="0.25">
      <c r="A1498" s="5"/>
      <c r="B1498" s="5"/>
      <c r="C1498" s="5"/>
      <c r="D1498" s="5"/>
      <c r="E1498" s="5"/>
      <c r="F1498" s="5"/>
      <c r="G1498" s="5"/>
      <c r="H1498" s="5"/>
      <c r="I1498" s="5"/>
      <c r="J1498" s="5"/>
    </row>
    <row r="1499" spans="1:10" x14ac:dyDescent="0.25">
      <c r="A1499" s="5"/>
      <c r="B1499" s="5"/>
      <c r="C1499" s="5"/>
      <c r="D1499" s="5"/>
      <c r="E1499" s="5"/>
      <c r="F1499" s="5"/>
      <c r="G1499" s="5"/>
      <c r="H1499" s="5"/>
      <c r="I1499" s="5"/>
      <c r="J1499" s="5"/>
    </row>
    <row r="1500" spans="1:10" x14ac:dyDescent="0.25">
      <c r="A1500" s="5"/>
      <c r="B1500" s="5"/>
      <c r="C1500" s="5"/>
      <c r="D1500" s="5"/>
      <c r="E1500" s="5"/>
      <c r="F1500" s="5"/>
      <c r="G1500" s="5"/>
      <c r="H1500" s="5"/>
      <c r="I1500" s="5"/>
      <c r="J1500" s="5"/>
    </row>
    <row r="1501" spans="1:10" x14ac:dyDescent="0.25">
      <c r="A1501" s="5"/>
      <c r="B1501" s="5"/>
      <c r="C1501" s="5"/>
      <c r="D1501" s="5"/>
      <c r="E1501" s="5"/>
      <c r="F1501" s="5"/>
      <c r="G1501" s="5"/>
      <c r="H1501" s="5"/>
      <c r="I1501" s="5"/>
      <c r="J1501" s="5"/>
    </row>
    <row r="1502" spans="1:10" x14ac:dyDescent="0.25">
      <c r="A1502" s="5"/>
      <c r="B1502" s="5"/>
      <c r="C1502" s="5"/>
      <c r="D1502" s="5"/>
      <c r="E1502" s="5"/>
      <c r="F1502" s="5"/>
      <c r="G1502" s="5"/>
      <c r="H1502" s="5"/>
      <c r="I1502" s="5"/>
      <c r="J1502" s="5"/>
    </row>
    <row r="1503" spans="1:10" x14ac:dyDescent="0.25">
      <c r="A1503" s="5"/>
      <c r="B1503" s="5"/>
      <c r="C1503" s="5"/>
      <c r="D1503" s="5"/>
      <c r="E1503" s="5"/>
      <c r="F1503" s="5"/>
      <c r="G1503" s="5"/>
      <c r="H1503" s="5"/>
      <c r="I1503" s="5"/>
      <c r="J1503" s="5"/>
    </row>
    <row r="1504" spans="1:10" x14ac:dyDescent="0.25">
      <c r="A1504" s="5"/>
      <c r="B1504" s="5"/>
      <c r="C1504" s="5"/>
      <c r="D1504" s="5"/>
      <c r="E1504" s="5"/>
      <c r="F1504" s="5"/>
      <c r="G1504" s="5"/>
      <c r="H1504" s="5"/>
      <c r="I1504" s="5"/>
      <c r="J1504" s="5"/>
    </row>
    <row r="1505" spans="1:10" x14ac:dyDescent="0.25">
      <c r="A1505" s="5"/>
      <c r="B1505" s="5"/>
      <c r="C1505" s="5"/>
      <c r="D1505" s="5"/>
      <c r="E1505" s="5"/>
      <c r="F1505" s="5"/>
      <c r="G1505" s="5"/>
      <c r="H1505" s="5"/>
      <c r="I1505" s="5"/>
      <c r="J1505" s="5"/>
    </row>
    <row r="1506" spans="1:10" x14ac:dyDescent="0.25">
      <c r="A1506" s="5"/>
      <c r="B1506" s="5"/>
      <c r="C1506" s="5"/>
      <c r="D1506" s="5"/>
      <c r="E1506" s="5"/>
      <c r="F1506" s="5"/>
      <c r="G1506" s="5"/>
      <c r="H1506" s="5"/>
      <c r="I1506" s="5"/>
      <c r="J1506" s="5"/>
    </row>
    <row r="1507" spans="1:10" x14ac:dyDescent="0.25">
      <c r="A1507" s="5"/>
      <c r="B1507" s="5"/>
      <c r="C1507" s="5"/>
      <c r="D1507" s="5"/>
      <c r="E1507" s="5"/>
      <c r="F1507" s="5"/>
      <c r="G1507" s="5"/>
      <c r="H1507" s="5"/>
      <c r="I1507" s="5"/>
      <c r="J1507" s="5"/>
    </row>
    <row r="1508" spans="1:10" x14ac:dyDescent="0.25">
      <c r="A1508" s="5"/>
      <c r="B1508" s="5"/>
      <c r="C1508" s="5"/>
      <c r="D1508" s="5"/>
      <c r="E1508" s="5"/>
      <c r="F1508" s="5"/>
      <c r="G1508" s="5"/>
      <c r="H1508" s="5"/>
      <c r="I1508" s="5"/>
      <c r="J1508" s="5"/>
    </row>
    <row r="1509" spans="1:10" x14ac:dyDescent="0.25">
      <c r="A1509" s="5"/>
      <c r="B1509" s="5"/>
      <c r="C1509" s="5"/>
      <c r="D1509" s="5"/>
      <c r="E1509" s="5"/>
      <c r="F1509" s="5"/>
      <c r="G1509" s="5"/>
      <c r="H1509" s="5"/>
      <c r="I1509" s="5"/>
      <c r="J1509" s="5"/>
    </row>
    <row r="1510" spans="1:10" x14ac:dyDescent="0.25">
      <c r="A1510" s="5"/>
      <c r="B1510" s="5"/>
      <c r="C1510" s="5"/>
      <c r="D1510" s="5"/>
      <c r="E1510" s="5"/>
      <c r="F1510" s="5"/>
      <c r="G1510" s="5"/>
      <c r="H1510" s="5"/>
      <c r="I1510" s="5"/>
      <c r="J1510" s="5"/>
    </row>
    <row r="1511" spans="1:10" x14ac:dyDescent="0.25">
      <c r="A1511" s="5"/>
      <c r="B1511" s="5"/>
      <c r="C1511" s="5"/>
      <c r="D1511" s="5"/>
      <c r="E1511" s="5"/>
      <c r="F1511" s="5"/>
      <c r="G1511" s="5"/>
      <c r="H1511" s="5"/>
      <c r="I1511" s="5"/>
      <c r="J1511" s="5"/>
    </row>
    <row r="1512" spans="1:10" x14ac:dyDescent="0.25">
      <c r="A1512" s="5"/>
      <c r="B1512" s="5"/>
      <c r="C1512" s="5"/>
      <c r="D1512" s="5"/>
      <c r="E1512" s="5"/>
      <c r="F1512" s="5"/>
      <c r="G1512" s="5"/>
      <c r="H1512" s="5"/>
      <c r="I1512" s="5"/>
      <c r="J1512" s="5"/>
    </row>
    <row r="1513" spans="1:10" x14ac:dyDescent="0.25">
      <c r="A1513" s="5"/>
      <c r="B1513" s="5"/>
      <c r="C1513" s="5"/>
      <c r="D1513" s="5"/>
      <c r="E1513" s="5"/>
      <c r="F1513" s="5"/>
      <c r="G1513" s="5"/>
      <c r="H1513" s="5"/>
      <c r="I1513" s="5"/>
      <c r="J1513" s="5"/>
    </row>
    <row r="1514" spans="1:10" x14ac:dyDescent="0.25">
      <c r="A1514" s="5"/>
      <c r="B1514" s="5"/>
      <c r="C1514" s="5"/>
      <c r="D1514" s="5"/>
      <c r="E1514" s="5"/>
      <c r="F1514" s="5"/>
      <c r="G1514" s="5"/>
      <c r="H1514" s="5"/>
      <c r="I1514" s="5"/>
      <c r="J1514" s="5"/>
    </row>
    <row r="1515" spans="1:10" x14ac:dyDescent="0.25">
      <c r="A1515" s="5"/>
      <c r="B1515" s="5"/>
      <c r="C1515" s="5"/>
      <c r="D1515" s="5"/>
      <c r="E1515" s="5"/>
      <c r="F1515" s="5"/>
      <c r="G1515" s="5"/>
      <c r="H1515" s="5"/>
      <c r="I1515" s="5"/>
      <c r="J1515" s="5"/>
    </row>
    <row r="1516" spans="1:10" x14ac:dyDescent="0.25">
      <c r="A1516" s="5"/>
      <c r="B1516" s="5"/>
      <c r="C1516" s="5"/>
      <c r="D1516" s="5"/>
      <c r="E1516" s="5"/>
      <c r="F1516" s="5"/>
      <c r="G1516" s="5"/>
      <c r="H1516" s="5"/>
      <c r="I1516" s="5"/>
      <c r="J1516" s="5"/>
    </row>
    <row r="1517" spans="1:10" x14ac:dyDescent="0.25">
      <c r="A1517" s="5"/>
      <c r="B1517" s="5"/>
      <c r="C1517" s="5"/>
      <c r="D1517" s="5"/>
      <c r="E1517" s="5"/>
      <c r="F1517" s="5"/>
      <c r="G1517" s="5"/>
      <c r="H1517" s="5"/>
      <c r="I1517" s="5"/>
      <c r="J1517" s="5"/>
    </row>
    <row r="1518" spans="1:10" x14ac:dyDescent="0.25">
      <c r="A1518" s="5"/>
      <c r="B1518" s="5"/>
      <c r="C1518" s="5"/>
      <c r="D1518" s="5"/>
      <c r="E1518" s="5"/>
      <c r="F1518" s="5"/>
      <c r="G1518" s="5"/>
      <c r="H1518" s="5"/>
      <c r="I1518" s="5"/>
      <c r="J1518" s="5"/>
    </row>
    <row r="1519" spans="1:10" x14ac:dyDescent="0.25">
      <c r="A1519" s="5"/>
      <c r="B1519" s="5"/>
      <c r="C1519" s="5"/>
      <c r="D1519" s="5"/>
      <c r="E1519" s="5"/>
      <c r="F1519" s="5"/>
      <c r="G1519" s="5"/>
      <c r="H1519" s="5"/>
      <c r="I1519" s="5"/>
      <c r="J1519" s="5"/>
    </row>
    <row r="1520" spans="1:10" x14ac:dyDescent="0.25">
      <c r="A1520" s="5"/>
      <c r="B1520" s="5"/>
      <c r="C1520" s="5"/>
      <c r="D1520" s="5"/>
      <c r="E1520" s="5"/>
      <c r="F1520" s="5"/>
      <c r="G1520" s="5"/>
      <c r="H1520" s="5"/>
      <c r="I1520" s="5"/>
      <c r="J1520" s="5"/>
    </row>
    <row r="1521" spans="1:10" x14ac:dyDescent="0.25">
      <c r="A1521" s="5"/>
      <c r="B1521" s="5"/>
      <c r="C1521" s="5"/>
      <c r="D1521" s="5"/>
      <c r="E1521" s="5"/>
      <c r="F1521" s="5"/>
      <c r="G1521" s="5"/>
      <c r="H1521" s="5"/>
      <c r="I1521" s="5"/>
      <c r="J1521" s="5"/>
    </row>
    <row r="1522" spans="1:10" x14ac:dyDescent="0.25">
      <c r="A1522" s="5"/>
      <c r="B1522" s="5"/>
      <c r="C1522" s="5"/>
      <c r="D1522" s="5"/>
      <c r="E1522" s="5"/>
      <c r="F1522" s="5"/>
      <c r="G1522" s="5"/>
      <c r="H1522" s="5"/>
      <c r="I1522" s="5"/>
      <c r="J1522" s="5"/>
    </row>
    <row r="1523" spans="1:10" x14ac:dyDescent="0.25">
      <c r="A1523" s="5"/>
      <c r="B1523" s="5"/>
      <c r="C1523" s="5"/>
      <c r="D1523" s="5"/>
      <c r="E1523" s="5"/>
      <c r="F1523" s="5"/>
      <c r="G1523" s="5"/>
      <c r="H1523" s="5"/>
      <c r="I1523" s="5"/>
      <c r="J1523" s="5"/>
    </row>
    <row r="1524" spans="1:10" x14ac:dyDescent="0.25">
      <c r="A1524" s="5"/>
      <c r="B1524" s="5"/>
      <c r="C1524" s="5"/>
      <c r="D1524" s="5"/>
      <c r="E1524" s="5"/>
      <c r="F1524" s="5"/>
      <c r="G1524" s="5"/>
      <c r="H1524" s="5"/>
      <c r="I1524" s="5"/>
      <c r="J1524" s="5"/>
    </row>
    <row r="1525" spans="1:10" x14ac:dyDescent="0.25">
      <c r="A1525" s="5"/>
      <c r="B1525" s="5"/>
      <c r="C1525" s="5"/>
      <c r="D1525" s="5"/>
      <c r="E1525" s="5"/>
      <c r="F1525" s="5"/>
      <c r="G1525" s="5"/>
      <c r="H1525" s="5"/>
      <c r="I1525" s="5"/>
      <c r="J1525" s="5"/>
    </row>
    <row r="1526" spans="1:10" x14ac:dyDescent="0.25">
      <c r="A1526" s="5"/>
      <c r="B1526" s="5"/>
      <c r="C1526" s="5"/>
      <c r="D1526" s="5"/>
      <c r="E1526" s="5"/>
      <c r="F1526" s="5"/>
      <c r="G1526" s="5"/>
      <c r="H1526" s="5"/>
      <c r="I1526" s="5"/>
      <c r="J1526" s="5"/>
    </row>
    <row r="1527" spans="1:10" x14ac:dyDescent="0.25">
      <c r="A1527" s="5"/>
      <c r="B1527" s="5"/>
      <c r="C1527" s="5"/>
      <c r="D1527" s="5"/>
      <c r="E1527" s="5"/>
      <c r="F1527" s="5"/>
      <c r="G1527" s="5"/>
      <c r="H1527" s="5"/>
      <c r="I1527" s="5"/>
      <c r="J1527" s="5"/>
    </row>
    <row r="1528" spans="1:10" x14ac:dyDescent="0.25">
      <c r="A1528" s="5"/>
      <c r="B1528" s="5"/>
      <c r="C1528" s="5"/>
      <c r="D1528" s="5"/>
      <c r="E1528" s="5"/>
      <c r="F1528" s="5"/>
      <c r="G1528" s="5"/>
      <c r="H1528" s="5"/>
      <c r="I1528" s="5"/>
      <c r="J1528" s="5"/>
    </row>
    <row r="1529" spans="1:10" x14ac:dyDescent="0.25">
      <c r="A1529" s="5"/>
      <c r="B1529" s="5"/>
      <c r="C1529" s="5"/>
      <c r="D1529" s="5"/>
      <c r="E1529" s="5"/>
      <c r="F1529" s="5"/>
      <c r="G1529" s="5"/>
      <c r="H1529" s="5"/>
      <c r="I1529" s="5"/>
      <c r="J1529" s="5"/>
    </row>
    <row r="1530" spans="1:10" x14ac:dyDescent="0.25">
      <c r="A1530" s="5"/>
      <c r="B1530" s="5"/>
      <c r="C1530" s="5"/>
      <c r="D1530" s="5"/>
      <c r="E1530" s="5"/>
      <c r="F1530" s="5"/>
      <c r="G1530" s="5"/>
      <c r="H1530" s="5"/>
      <c r="I1530" s="5"/>
      <c r="J1530" s="5"/>
    </row>
    <row r="1531" spans="1:10" x14ac:dyDescent="0.25">
      <c r="A1531" s="5"/>
      <c r="B1531" s="5"/>
      <c r="C1531" s="5"/>
      <c r="D1531" s="5"/>
      <c r="E1531" s="5"/>
      <c r="F1531" s="5"/>
      <c r="G1531" s="5"/>
      <c r="H1531" s="5"/>
      <c r="I1531" s="5"/>
      <c r="J1531" s="5"/>
    </row>
    <row r="1532" spans="1:10" x14ac:dyDescent="0.25">
      <c r="A1532" s="5"/>
      <c r="B1532" s="5"/>
      <c r="C1532" s="5"/>
      <c r="D1532" s="5"/>
      <c r="E1532" s="5"/>
      <c r="F1532" s="5"/>
      <c r="G1532" s="5"/>
      <c r="H1532" s="5"/>
      <c r="I1532" s="5"/>
      <c r="J1532" s="5"/>
    </row>
    <row r="1533" spans="1:10" x14ac:dyDescent="0.25">
      <c r="A1533" s="5"/>
      <c r="B1533" s="5"/>
      <c r="C1533" s="5"/>
      <c r="D1533" s="5"/>
      <c r="E1533" s="5"/>
      <c r="F1533" s="5"/>
      <c r="G1533" s="5"/>
      <c r="H1533" s="5"/>
      <c r="I1533" s="5"/>
      <c r="J1533" s="5"/>
    </row>
    <row r="1534" spans="1:10" x14ac:dyDescent="0.25">
      <c r="A1534" s="5"/>
      <c r="B1534" s="5"/>
      <c r="C1534" s="5"/>
      <c r="D1534" s="5"/>
      <c r="E1534" s="5"/>
      <c r="F1534" s="5"/>
      <c r="G1534" s="5"/>
      <c r="H1534" s="5"/>
      <c r="I1534" s="5"/>
      <c r="J1534" s="5"/>
    </row>
    <row r="1535" spans="1:10" x14ac:dyDescent="0.25">
      <c r="A1535" s="5"/>
      <c r="B1535" s="5"/>
      <c r="C1535" s="5"/>
      <c r="D1535" s="5"/>
      <c r="E1535" s="5"/>
      <c r="F1535" s="5"/>
      <c r="G1535" s="5"/>
      <c r="H1535" s="5"/>
      <c r="I1535" s="5"/>
      <c r="J1535" s="5"/>
    </row>
    <row r="1536" spans="1:10" x14ac:dyDescent="0.25">
      <c r="A1536" s="5"/>
      <c r="B1536" s="5"/>
      <c r="C1536" s="5"/>
      <c r="D1536" s="5"/>
      <c r="E1536" s="5"/>
      <c r="F1536" s="5"/>
      <c r="G1536" s="5"/>
      <c r="H1536" s="5"/>
      <c r="I1536" s="5"/>
      <c r="J1536" s="5"/>
    </row>
    <row r="1537" spans="1:10" x14ac:dyDescent="0.25">
      <c r="A1537" s="5"/>
      <c r="B1537" s="5"/>
      <c r="C1537" s="5"/>
      <c r="D1537" s="5"/>
      <c r="E1537" s="5"/>
      <c r="F1537" s="5"/>
      <c r="G1537" s="5"/>
      <c r="H1537" s="5"/>
      <c r="I1537" s="5"/>
      <c r="J1537" s="5"/>
    </row>
    <row r="1538" spans="1:10" x14ac:dyDescent="0.25">
      <c r="A1538" s="5"/>
      <c r="B1538" s="5"/>
      <c r="C1538" s="5"/>
      <c r="D1538" s="5"/>
      <c r="E1538" s="5"/>
      <c r="F1538" s="5"/>
      <c r="G1538" s="5"/>
      <c r="H1538" s="5"/>
      <c r="I1538" s="5"/>
      <c r="J1538" s="5"/>
    </row>
    <row r="1539" spans="1:10" x14ac:dyDescent="0.25">
      <c r="A1539" s="5"/>
      <c r="B1539" s="5"/>
      <c r="C1539" s="5"/>
      <c r="D1539" s="5"/>
      <c r="E1539" s="5"/>
      <c r="F1539" s="5"/>
      <c r="G1539" s="5"/>
      <c r="H1539" s="5"/>
      <c r="I1539" s="5"/>
      <c r="J1539" s="5"/>
    </row>
    <row r="1540" spans="1:10" x14ac:dyDescent="0.25">
      <c r="A1540" s="5"/>
      <c r="B1540" s="5"/>
      <c r="C1540" s="5"/>
      <c r="D1540" s="5"/>
      <c r="E1540" s="5"/>
      <c r="F1540" s="5"/>
      <c r="G1540" s="5"/>
      <c r="H1540" s="5"/>
      <c r="I1540" s="5"/>
      <c r="J1540" s="5"/>
    </row>
    <row r="1541" spans="1:10" x14ac:dyDescent="0.25">
      <c r="A1541" s="5"/>
      <c r="B1541" s="5"/>
      <c r="C1541" s="5"/>
      <c r="D1541" s="5"/>
      <c r="E1541" s="5"/>
      <c r="F1541" s="5"/>
      <c r="G1541" s="5"/>
      <c r="H1541" s="5"/>
      <c r="I1541" s="5"/>
      <c r="J1541" s="5"/>
    </row>
    <row r="1542" spans="1:10" x14ac:dyDescent="0.25">
      <c r="A1542" s="5"/>
      <c r="B1542" s="5"/>
      <c r="C1542" s="5"/>
      <c r="D1542" s="5"/>
      <c r="E1542" s="5"/>
      <c r="F1542" s="5"/>
      <c r="G1542" s="5"/>
      <c r="H1542" s="5"/>
      <c r="I1542" s="5"/>
      <c r="J1542" s="5"/>
    </row>
    <row r="1543" spans="1:10" x14ac:dyDescent="0.25">
      <c r="A1543" s="5"/>
      <c r="B1543" s="5"/>
      <c r="C1543" s="5"/>
      <c r="D1543" s="5"/>
      <c r="E1543" s="5"/>
      <c r="F1543" s="5"/>
      <c r="G1543" s="5"/>
      <c r="H1543" s="5"/>
      <c r="I1543" s="5"/>
      <c r="J1543" s="5"/>
    </row>
    <row r="1544" spans="1:10" x14ac:dyDescent="0.25">
      <c r="A1544" s="5"/>
      <c r="B1544" s="5"/>
      <c r="C1544" s="5"/>
      <c r="D1544" s="5"/>
      <c r="E1544" s="5"/>
      <c r="F1544" s="5"/>
      <c r="G1544" s="5"/>
      <c r="H1544" s="5"/>
      <c r="I1544" s="5"/>
      <c r="J1544" s="5"/>
    </row>
    <row r="1545" spans="1:10" x14ac:dyDescent="0.25">
      <c r="A1545" s="5"/>
      <c r="B1545" s="5"/>
      <c r="C1545" s="5"/>
      <c r="D1545" s="5"/>
      <c r="E1545" s="5"/>
      <c r="F1545" s="5"/>
      <c r="G1545" s="5"/>
      <c r="H1545" s="5"/>
      <c r="I1545" s="5"/>
      <c r="J1545" s="5"/>
    </row>
    <row r="1546" spans="1:10" x14ac:dyDescent="0.25">
      <c r="A1546" s="5"/>
      <c r="B1546" s="5"/>
      <c r="C1546" s="5"/>
      <c r="D1546" s="5"/>
      <c r="E1546" s="5"/>
      <c r="F1546" s="5"/>
      <c r="G1546" s="5"/>
      <c r="H1546" s="5"/>
      <c r="I1546" s="5"/>
      <c r="J1546" s="5"/>
    </row>
    <row r="1547" spans="1:10" x14ac:dyDescent="0.25">
      <c r="A1547" s="5"/>
      <c r="B1547" s="5"/>
      <c r="C1547" s="5"/>
      <c r="D1547" s="5"/>
      <c r="E1547" s="5"/>
      <c r="F1547" s="5"/>
      <c r="G1547" s="5"/>
      <c r="H1547" s="5"/>
      <c r="I1547" s="5"/>
      <c r="J1547" s="5"/>
    </row>
    <row r="1548" spans="1:10" x14ac:dyDescent="0.25">
      <c r="A1548" s="5"/>
      <c r="B1548" s="5"/>
      <c r="C1548" s="5"/>
      <c r="D1548" s="5"/>
      <c r="E1548" s="5"/>
      <c r="F1548" s="5"/>
      <c r="G1548" s="5"/>
      <c r="H1548" s="5"/>
      <c r="I1548" s="5"/>
      <c r="J1548" s="5"/>
    </row>
    <row r="1549" spans="1:10" x14ac:dyDescent="0.25">
      <c r="A1549" s="5"/>
      <c r="B1549" s="5"/>
      <c r="C1549" s="5"/>
      <c r="D1549" s="5"/>
      <c r="E1549" s="5"/>
      <c r="F1549" s="5"/>
      <c r="G1549" s="5"/>
      <c r="H1549" s="5"/>
      <c r="I1549" s="5"/>
      <c r="J1549" s="5"/>
    </row>
    <row r="1550" spans="1:10" x14ac:dyDescent="0.25">
      <c r="A1550" s="5"/>
      <c r="B1550" s="5"/>
      <c r="C1550" s="5"/>
      <c r="D1550" s="5"/>
      <c r="E1550" s="5"/>
      <c r="F1550" s="5"/>
      <c r="G1550" s="5"/>
      <c r="H1550" s="5"/>
      <c r="I1550" s="5"/>
      <c r="J1550" s="5"/>
    </row>
    <row r="1551" spans="1:10" x14ac:dyDescent="0.25">
      <c r="A1551" s="5"/>
      <c r="B1551" s="5"/>
      <c r="C1551" s="5"/>
      <c r="D1551" s="5"/>
      <c r="E1551" s="5"/>
      <c r="F1551" s="5"/>
      <c r="G1551" s="5"/>
      <c r="H1551" s="5"/>
      <c r="I1551" s="5"/>
      <c r="J1551" s="5"/>
    </row>
    <row r="1552" spans="1:10" x14ac:dyDescent="0.25">
      <c r="A1552" s="5"/>
      <c r="B1552" s="5"/>
      <c r="C1552" s="5"/>
      <c r="D1552" s="5"/>
      <c r="E1552" s="5"/>
      <c r="F1552" s="5"/>
      <c r="G1552" s="5"/>
      <c r="H1552" s="5"/>
      <c r="I1552" s="5"/>
      <c r="J1552" s="5"/>
    </row>
    <row r="1553" spans="1:10" x14ac:dyDescent="0.25">
      <c r="A1553" s="5"/>
      <c r="B1553" s="5"/>
      <c r="C1553" s="5"/>
      <c r="D1553" s="5"/>
      <c r="E1553" s="5"/>
      <c r="F1553" s="5"/>
      <c r="G1553" s="5"/>
      <c r="H1553" s="5"/>
      <c r="I1553" s="5"/>
      <c r="J1553" s="5"/>
    </row>
    <row r="1554" spans="1:10" x14ac:dyDescent="0.25">
      <c r="A1554" s="5"/>
      <c r="B1554" s="5"/>
      <c r="C1554" s="5"/>
      <c r="D1554" s="5"/>
      <c r="E1554" s="5"/>
      <c r="F1554" s="5"/>
      <c r="G1554" s="5"/>
      <c r="H1554" s="5"/>
      <c r="I1554" s="5"/>
      <c r="J1554" s="5"/>
    </row>
    <row r="1555" spans="1:10" x14ac:dyDescent="0.25">
      <c r="A1555" s="5"/>
      <c r="B1555" s="5"/>
      <c r="C1555" s="5"/>
      <c r="D1555" s="5"/>
      <c r="E1555" s="5"/>
      <c r="F1555" s="5"/>
      <c r="G1555" s="5"/>
      <c r="H1555" s="5"/>
      <c r="I1555" s="5"/>
      <c r="J1555" s="5"/>
    </row>
    <row r="1556" spans="1:10" x14ac:dyDescent="0.25">
      <c r="A1556" s="5"/>
      <c r="B1556" s="5"/>
      <c r="C1556" s="5"/>
      <c r="D1556" s="5"/>
      <c r="E1556" s="5"/>
      <c r="F1556" s="5"/>
      <c r="G1556" s="5"/>
      <c r="H1556" s="5"/>
      <c r="I1556" s="5"/>
      <c r="J1556" s="5"/>
    </row>
    <row r="1557" spans="1:10" x14ac:dyDescent="0.25">
      <c r="A1557" s="5"/>
      <c r="B1557" s="5"/>
      <c r="C1557" s="5"/>
      <c r="D1557" s="5"/>
      <c r="E1557" s="5"/>
      <c r="F1557" s="5"/>
      <c r="G1557" s="5"/>
      <c r="H1557" s="5"/>
      <c r="I1557" s="5"/>
      <c r="J1557" s="5"/>
    </row>
    <row r="1558" spans="1:10" x14ac:dyDescent="0.25">
      <c r="A1558" s="5"/>
      <c r="B1558" s="5"/>
      <c r="C1558" s="5"/>
      <c r="D1558" s="5"/>
      <c r="E1558" s="5"/>
      <c r="F1558" s="5"/>
      <c r="G1558" s="5"/>
      <c r="H1558" s="5"/>
      <c r="I1558" s="5"/>
      <c r="J1558" s="5"/>
    </row>
    <row r="1559" spans="1:10" x14ac:dyDescent="0.25">
      <c r="A1559" s="5"/>
      <c r="B1559" s="5"/>
      <c r="C1559" s="5"/>
      <c r="D1559" s="5"/>
      <c r="E1559" s="5"/>
      <c r="F1559" s="5"/>
      <c r="G1559" s="5"/>
      <c r="H1559" s="5"/>
      <c r="I1559" s="5"/>
      <c r="J1559" s="5"/>
    </row>
    <row r="1560" spans="1:10" x14ac:dyDescent="0.25">
      <c r="A1560" s="5"/>
      <c r="B1560" s="5"/>
      <c r="C1560" s="5"/>
      <c r="D1560" s="5"/>
      <c r="E1560" s="5"/>
      <c r="F1560" s="5"/>
      <c r="G1560" s="5"/>
      <c r="H1560" s="5"/>
      <c r="I1560" s="5"/>
      <c r="J1560" s="5"/>
    </row>
    <row r="1561" spans="1:10" x14ac:dyDescent="0.25">
      <c r="A1561" s="5"/>
      <c r="B1561" s="5"/>
      <c r="C1561" s="5"/>
      <c r="D1561" s="5"/>
      <c r="E1561" s="5"/>
      <c r="F1561" s="5"/>
      <c r="G1561" s="5"/>
      <c r="H1561" s="5"/>
      <c r="I1561" s="5"/>
      <c r="J1561" s="5"/>
    </row>
    <row r="1562" spans="1:10" x14ac:dyDescent="0.25">
      <c r="A1562" s="5"/>
      <c r="B1562" s="5"/>
      <c r="C1562" s="5"/>
      <c r="D1562" s="5"/>
      <c r="E1562" s="5"/>
      <c r="F1562" s="5"/>
      <c r="G1562" s="5"/>
      <c r="H1562" s="5"/>
      <c r="I1562" s="5"/>
      <c r="J1562" s="5"/>
    </row>
    <row r="1563" spans="1:10" x14ac:dyDescent="0.25">
      <c r="A1563" s="5"/>
      <c r="B1563" s="5"/>
      <c r="C1563" s="5"/>
      <c r="D1563" s="5"/>
      <c r="E1563" s="5"/>
      <c r="F1563" s="5"/>
      <c r="G1563" s="5"/>
      <c r="H1563" s="5"/>
      <c r="I1563" s="5"/>
      <c r="J1563" s="5"/>
    </row>
    <row r="1564" spans="1:10" x14ac:dyDescent="0.25">
      <c r="A1564" s="5"/>
      <c r="B1564" s="5"/>
      <c r="C1564" s="5"/>
      <c r="D1564" s="5"/>
      <c r="E1564" s="5"/>
      <c r="F1564" s="5"/>
      <c r="G1564" s="5"/>
      <c r="H1564" s="5"/>
      <c r="I1564" s="5"/>
      <c r="J1564" s="5"/>
    </row>
    <row r="1565" spans="1:10" x14ac:dyDescent="0.25">
      <c r="A1565" s="5"/>
      <c r="B1565" s="5"/>
      <c r="C1565" s="5"/>
      <c r="D1565" s="5"/>
      <c r="E1565" s="5"/>
      <c r="F1565" s="5"/>
      <c r="G1565" s="5"/>
      <c r="H1565" s="5"/>
      <c r="I1565" s="5"/>
      <c r="J1565" s="5"/>
    </row>
    <row r="1566" spans="1:10" x14ac:dyDescent="0.25">
      <c r="A1566" s="5"/>
      <c r="B1566" s="5"/>
      <c r="C1566" s="5"/>
      <c r="D1566" s="5"/>
      <c r="E1566" s="5"/>
      <c r="F1566" s="5"/>
      <c r="G1566" s="5"/>
      <c r="H1566" s="5"/>
      <c r="I1566" s="5"/>
      <c r="J1566" s="5"/>
    </row>
    <row r="1567" spans="1:10" x14ac:dyDescent="0.25">
      <c r="A1567" s="5"/>
      <c r="B1567" s="5"/>
      <c r="C1567" s="5"/>
      <c r="D1567" s="5"/>
      <c r="E1567" s="5"/>
      <c r="F1567" s="5"/>
      <c r="G1567" s="5"/>
      <c r="H1567" s="5"/>
      <c r="I1567" s="5"/>
      <c r="J1567" s="5"/>
    </row>
    <row r="1568" spans="1:10" x14ac:dyDescent="0.25">
      <c r="A1568" s="5"/>
      <c r="B1568" s="5"/>
      <c r="C1568" s="5"/>
      <c r="D1568" s="5"/>
      <c r="E1568" s="5"/>
      <c r="F1568" s="5"/>
      <c r="G1568" s="5"/>
      <c r="H1568" s="5"/>
      <c r="I1568" s="5"/>
      <c r="J1568" s="5"/>
    </row>
    <row r="1569" spans="1:10" x14ac:dyDescent="0.25">
      <c r="A1569" s="5"/>
      <c r="B1569" s="5"/>
      <c r="C1569" s="5"/>
      <c r="D1569" s="5"/>
      <c r="E1569" s="5"/>
      <c r="F1569" s="5"/>
      <c r="G1569" s="5"/>
      <c r="H1569" s="5"/>
      <c r="I1569" s="5"/>
      <c r="J1569" s="5"/>
    </row>
    <row r="1570" spans="1:10" x14ac:dyDescent="0.25">
      <c r="A1570" s="5"/>
      <c r="B1570" s="5"/>
      <c r="C1570" s="5"/>
      <c r="D1570" s="5"/>
      <c r="E1570" s="5"/>
      <c r="F1570" s="5"/>
      <c r="G1570" s="5"/>
      <c r="H1570" s="5"/>
      <c r="I1570" s="5"/>
      <c r="J1570" s="5"/>
    </row>
    <row r="1571" spans="1:10" x14ac:dyDescent="0.25">
      <c r="A1571" s="5"/>
      <c r="B1571" s="5"/>
      <c r="C1571" s="5"/>
      <c r="D1571" s="5"/>
      <c r="E1571" s="5"/>
      <c r="F1571" s="5"/>
      <c r="G1571" s="5"/>
      <c r="H1571" s="5"/>
      <c r="I1571" s="5"/>
      <c r="J1571" s="5"/>
    </row>
    <row r="1572" spans="1:10" x14ac:dyDescent="0.25">
      <c r="A1572" s="5"/>
      <c r="B1572" s="5"/>
      <c r="C1572" s="5"/>
      <c r="D1572" s="5"/>
      <c r="E1572" s="5"/>
      <c r="F1572" s="5"/>
      <c r="G1572" s="5"/>
      <c r="H1572" s="5"/>
      <c r="I1572" s="5"/>
      <c r="J1572" s="5"/>
    </row>
    <row r="1573" spans="1:10" x14ac:dyDescent="0.25">
      <c r="A1573" s="5"/>
      <c r="B1573" s="5"/>
      <c r="C1573" s="5"/>
      <c r="D1573" s="5"/>
      <c r="E1573" s="5"/>
      <c r="F1573" s="5"/>
      <c r="G1573" s="5"/>
      <c r="H1573" s="5"/>
      <c r="I1573" s="5"/>
      <c r="J1573" s="5"/>
    </row>
    <row r="1574" spans="1:10" x14ac:dyDescent="0.25">
      <c r="A1574" s="5"/>
      <c r="B1574" s="5"/>
      <c r="C1574" s="5"/>
      <c r="D1574" s="5"/>
      <c r="E1574" s="5"/>
      <c r="F1574" s="5"/>
      <c r="G1574" s="5"/>
      <c r="H1574" s="5"/>
      <c r="I1574" s="5"/>
      <c r="J1574" s="5"/>
    </row>
    <row r="1575" spans="1:10" x14ac:dyDescent="0.25">
      <c r="A1575" s="5"/>
      <c r="B1575" s="5"/>
      <c r="C1575" s="5"/>
      <c r="D1575" s="5"/>
      <c r="E1575" s="5"/>
      <c r="F1575" s="5"/>
      <c r="G1575" s="5"/>
      <c r="H1575" s="5"/>
      <c r="I1575" s="5"/>
      <c r="J1575" s="5"/>
    </row>
    <row r="1576" spans="1:10" x14ac:dyDescent="0.25">
      <c r="A1576" s="5"/>
      <c r="B1576" s="5"/>
      <c r="C1576" s="5"/>
      <c r="D1576" s="5"/>
      <c r="E1576" s="5"/>
      <c r="F1576" s="5"/>
      <c r="G1576" s="5"/>
      <c r="H1576" s="5"/>
      <c r="I1576" s="5"/>
      <c r="J1576" s="5"/>
    </row>
    <row r="1577" spans="1:10" x14ac:dyDescent="0.25">
      <c r="A1577" s="5"/>
      <c r="B1577" s="5"/>
      <c r="C1577" s="5"/>
      <c r="D1577" s="5"/>
      <c r="E1577" s="5"/>
      <c r="F1577" s="5"/>
      <c r="G1577" s="5"/>
      <c r="H1577" s="5"/>
      <c r="I1577" s="5"/>
      <c r="J1577" s="5"/>
    </row>
    <row r="1578" spans="1:10" x14ac:dyDescent="0.25">
      <c r="A1578" s="5"/>
      <c r="B1578" s="5"/>
      <c r="C1578" s="5"/>
      <c r="D1578" s="5"/>
      <c r="E1578" s="5"/>
      <c r="F1578" s="5"/>
      <c r="G1578" s="5"/>
      <c r="H1578" s="5"/>
      <c r="I1578" s="5"/>
      <c r="J1578" s="5"/>
    </row>
    <row r="1579" spans="1:10" x14ac:dyDescent="0.25">
      <c r="A1579" s="5"/>
      <c r="B1579" s="5"/>
      <c r="C1579" s="5"/>
      <c r="D1579" s="5"/>
      <c r="E1579" s="5"/>
      <c r="F1579" s="5"/>
      <c r="G1579" s="5"/>
      <c r="H1579" s="5"/>
      <c r="I1579" s="5"/>
      <c r="J1579" s="5"/>
    </row>
    <row r="1580" spans="1:10" x14ac:dyDescent="0.25">
      <c r="A1580" s="5"/>
      <c r="B1580" s="5"/>
      <c r="C1580" s="5"/>
      <c r="D1580" s="5"/>
      <c r="E1580" s="5"/>
      <c r="F1580" s="5"/>
      <c r="G1580" s="5"/>
      <c r="H1580" s="5"/>
      <c r="I1580" s="5"/>
      <c r="J1580" s="5"/>
    </row>
    <row r="1581" spans="1:10" x14ac:dyDescent="0.25">
      <c r="A1581" s="5"/>
      <c r="B1581" s="5"/>
      <c r="C1581" s="5"/>
      <c r="D1581" s="5"/>
      <c r="E1581" s="5"/>
      <c r="F1581" s="5"/>
      <c r="G1581" s="5"/>
      <c r="H1581" s="5"/>
      <c r="I1581" s="5"/>
      <c r="J1581" s="5"/>
    </row>
    <row r="1582" spans="1:10" x14ac:dyDescent="0.25">
      <c r="A1582" s="5"/>
      <c r="B1582" s="5"/>
      <c r="C1582" s="5"/>
      <c r="D1582" s="5"/>
      <c r="E1582" s="5"/>
      <c r="F1582" s="5"/>
      <c r="G1582" s="5"/>
      <c r="H1582" s="5"/>
      <c r="I1582" s="5"/>
      <c r="J1582" s="5"/>
    </row>
    <row r="1583" spans="1:10" x14ac:dyDescent="0.25">
      <c r="A1583" s="5"/>
      <c r="B1583" s="5"/>
      <c r="C1583" s="5"/>
      <c r="D1583" s="5"/>
      <c r="E1583" s="5"/>
      <c r="F1583" s="5"/>
      <c r="G1583" s="5"/>
      <c r="H1583" s="5"/>
      <c r="I1583" s="5"/>
      <c r="J1583" s="5"/>
    </row>
    <row r="1584" spans="1:10" x14ac:dyDescent="0.25">
      <c r="A1584" s="5"/>
      <c r="B1584" s="5"/>
      <c r="C1584" s="5"/>
      <c r="D1584" s="5"/>
      <c r="E1584" s="5"/>
      <c r="F1584" s="5"/>
      <c r="G1584" s="5"/>
      <c r="H1584" s="5"/>
      <c r="I1584" s="5"/>
      <c r="J1584" s="5"/>
    </row>
    <row r="1585" spans="1:10" x14ac:dyDescent="0.25">
      <c r="A1585" s="5"/>
      <c r="B1585" s="5"/>
      <c r="C1585" s="5"/>
      <c r="D1585" s="5"/>
      <c r="E1585" s="5"/>
      <c r="F1585" s="5"/>
      <c r="G1585" s="5"/>
      <c r="H1585" s="5"/>
      <c r="I1585" s="5"/>
      <c r="J1585" s="5"/>
    </row>
    <row r="1586" spans="1:10" x14ac:dyDescent="0.25">
      <c r="A1586" s="5"/>
      <c r="B1586" s="5"/>
      <c r="C1586" s="5"/>
      <c r="D1586" s="5"/>
      <c r="E1586" s="5"/>
      <c r="F1586" s="5"/>
      <c r="G1586" s="5"/>
      <c r="H1586" s="5"/>
      <c r="I1586" s="5"/>
      <c r="J1586" s="5"/>
    </row>
    <row r="1587" spans="1:10" x14ac:dyDescent="0.25">
      <c r="A1587" s="5"/>
      <c r="B1587" s="5"/>
      <c r="C1587" s="5"/>
      <c r="D1587" s="5"/>
      <c r="E1587" s="5"/>
      <c r="F1587" s="5"/>
      <c r="G1587" s="5"/>
      <c r="H1587" s="5"/>
      <c r="I1587" s="5"/>
      <c r="J1587" s="5"/>
    </row>
    <row r="1588" spans="1:10" x14ac:dyDescent="0.25">
      <c r="A1588" s="5"/>
      <c r="B1588" s="5"/>
      <c r="C1588" s="5"/>
      <c r="D1588" s="5"/>
      <c r="E1588" s="5"/>
      <c r="F1588" s="5"/>
      <c r="G1588" s="5"/>
      <c r="H1588" s="5"/>
      <c r="I1588" s="5"/>
      <c r="J1588" s="5"/>
    </row>
    <row r="1589" spans="1:10" x14ac:dyDescent="0.25">
      <c r="A1589" s="5"/>
      <c r="B1589" s="5"/>
      <c r="C1589" s="5"/>
      <c r="D1589" s="5"/>
      <c r="E1589" s="5"/>
      <c r="F1589" s="5"/>
      <c r="G1589" s="5"/>
      <c r="H1589" s="5"/>
      <c r="I1589" s="5"/>
      <c r="J1589" s="5"/>
    </row>
    <row r="1590" spans="1:10" x14ac:dyDescent="0.25">
      <c r="A1590" s="5"/>
      <c r="B1590" s="5"/>
      <c r="C1590" s="5"/>
      <c r="D1590" s="5"/>
      <c r="E1590" s="5"/>
      <c r="F1590" s="5"/>
      <c r="G1590" s="5"/>
      <c r="H1590" s="5"/>
      <c r="I1590" s="5"/>
      <c r="J1590" s="5"/>
    </row>
    <row r="1591" spans="1:10" x14ac:dyDescent="0.25">
      <c r="A1591" s="5"/>
      <c r="B1591" s="5"/>
      <c r="C1591" s="5"/>
      <c r="D1591" s="5"/>
      <c r="E1591" s="5"/>
      <c r="F1591" s="5"/>
      <c r="G1591" s="5"/>
      <c r="H1591" s="5"/>
      <c r="I1591" s="5"/>
      <c r="J1591" s="5"/>
    </row>
    <row r="1592" spans="1:10" x14ac:dyDescent="0.25">
      <c r="A1592" s="5"/>
      <c r="B1592" s="5"/>
      <c r="C1592" s="5"/>
      <c r="D1592" s="5"/>
      <c r="E1592" s="5"/>
      <c r="F1592" s="5"/>
      <c r="G1592" s="5"/>
      <c r="H1592" s="5"/>
      <c r="I1592" s="5"/>
      <c r="J1592" s="5"/>
    </row>
    <row r="1593" spans="1:10" x14ac:dyDescent="0.25">
      <c r="A1593" s="5"/>
      <c r="B1593" s="5"/>
      <c r="C1593" s="5"/>
      <c r="D1593" s="5"/>
      <c r="E1593" s="5"/>
      <c r="F1593" s="5"/>
      <c r="G1593" s="5"/>
      <c r="H1593" s="5"/>
      <c r="I1593" s="5"/>
      <c r="J1593" s="5"/>
    </row>
    <row r="1594" spans="1:10" x14ac:dyDescent="0.25">
      <c r="A1594" s="5"/>
      <c r="B1594" s="5"/>
      <c r="C1594" s="5"/>
      <c r="D1594" s="5"/>
      <c r="E1594" s="5"/>
      <c r="F1594" s="5"/>
      <c r="G1594" s="5"/>
      <c r="H1594" s="5"/>
      <c r="I1594" s="5"/>
      <c r="J1594" s="5"/>
    </row>
    <row r="1595" spans="1:10" x14ac:dyDescent="0.25">
      <c r="A1595" s="5"/>
      <c r="B1595" s="5"/>
      <c r="C1595" s="5"/>
      <c r="D1595" s="5"/>
      <c r="E1595" s="5"/>
      <c r="F1595" s="5"/>
      <c r="G1595" s="5"/>
      <c r="H1595" s="5"/>
      <c r="I1595" s="5"/>
      <c r="J1595" s="5"/>
    </row>
    <row r="1596" spans="1:10" x14ac:dyDescent="0.25">
      <c r="A1596" s="5"/>
      <c r="B1596" s="5"/>
      <c r="C1596" s="5"/>
      <c r="D1596" s="5"/>
      <c r="E1596" s="5"/>
      <c r="F1596" s="5"/>
      <c r="G1596" s="5"/>
      <c r="H1596" s="5"/>
      <c r="I1596" s="5"/>
      <c r="J1596" s="5"/>
    </row>
    <row r="1597" spans="1:10" x14ac:dyDescent="0.25">
      <c r="A1597" s="5"/>
      <c r="B1597" s="5"/>
      <c r="C1597" s="5"/>
      <c r="D1597" s="5"/>
      <c r="E1597" s="5"/>
      <c r="F1597" s="5"/>
      <c r="G1597" s="5"/>
      <c r="H1597" s="5"/>
      <c r="I1597" s="5"/>
      <c r="J1597" s="5"/>
    </row>
    <row r="1598" spans="1:10" x14ac:dyDescent="0.25">
      <c r="A1598" s="5"/>
      <c r="B1598" s="5"/>
      <c r="C1598" s="5"/>
      <c r="D1598" s="5"/>
      <c r="E1598" s="5"/>
      <c r="F1598" s="5"/>
      <c r="G1598" s="5"/>
      <c r="H1598" s="5"/>
      <c r="I1598" s="5"/>
      <c r="J1598" s="5"/>
    </row>
    <row r="1599" spans="1:10" x14ac:dyDescent="0.25">
      <c r="A1599" s="5"/>
      <c r="B1599" s="5"/>
      <c r="C1599" s="5"/>
      <c r="D1599" s="5"/>
      <c r="E1599" s="5"/>
      <c r="F1599" s="5"/>
      <c r="G1599" s="5"/>
      <c r="H1599" s="5"/>
      <c r="I1599" s="5"/>
      <c r="J1599" s="5"/>
    </row>
    <row r="1600" spans="1:10" x14ac:dyDescent="0.25">
      <c r="A1600" s="5"/>
      <c r="B1600" s="5"/>
      <c r="C1600" s="5"/>
      <c r="D1600" s="5"/>
      <c r="E1600" s="5"/>
      <c r="F1600" s="5"/>
      <c r="G1600" s="5"/>
      <c r="H1600" s="5"/>
      <c r="I1600" s="5"/>
      <c r="J1600" s="5"/>
    </row>
    <row r="1601" spans="1:10" x14ac:dyDescent="0.25">
      <c r="A1601" s="5"/>
      <c r="B1601" s="5"/>
      <c r="C1601" s="5"/>
      <c r="D1601" s="5"/>
      <c r="E1601" s="5"/>
      <c r="F1601" s="5"/>
      <c r="G1601" s="5"/>
      <c r="H1601" s="5"/>
      <c r="I1601" s="5"/>
      <c r="J1601" s="5"/>
    </row>
    <row r="1602" spans="1:10" x14ac:dyDescent="0.25">
      <c r="A1602" s="5"/>
      <c r="B1602" s="5"/>
      <c r="C1602" s="5"/>
      <c r="D1602" s="5"/>
      <c r="E1602" s="5"/>
      <c r="F1602" s="5"/>
      <c r="G1602" s="5"/>
      <c r="H1602" s="5"/>
      <c r="I1602" s="5"/>
      <c r="J1602" s="5"/>
    </row>
    <row r="1603" spans="1:10" x14ac:dyDescent="0.25">
      <c r="A1603" s="5"/>
      <c r="B1603" s="5"/>
      <c r="C1603" s="5"/>
      <c r="D1603" s="5"/>
      <c r="E1603" s="5"/>
      <c r="F1603" s="5"/>
      <c r="G1603" s="5"/>
      <c r="H1603" s="5"/>
      <c r="I1603" s="5"/>
      <c r="J1603" s="5"/>
    </row>
    <row r="1604" spans="1:10" x14ac:dyDescent="0.25">
      <c r="A1604" s="5"/>
      <c r="B1604" s="5"/>
      <c r="C1604" s="5"/>
      <c r="D1604" s="5"/>
      <c r="E1604" s="5"/>
      <c r="F1604" s="5"/>
      <c r="G1604" s="5"/>
      <c r="H1604" s="5"/>
      <c r="I1604" s="5"/>
      <c r="J1604" s="5"/>
    </row>
    <row r="1605" spans="1:10" x14ac:dyDescent="0.25">
      <c r="A1605" s="5"/>
      <c r="B1605" s="5"/>
      <c r="C1605" s="5"/>
      <c r="D1605" s="5"/>
      <c r="E1605" s="5"/>
      <c r="F1605" s="5"/>
      <c r="G1605" s="5"/>
      <c r="H1605" s="5"/>
      <c r="I1605" s="5"/>
      <c r="J1605" s="5"/>
    </row>
    <row r="1606" spans="1:10" x14ac:dyDescent="0.25">
      <c r="A1606" s="5"/>
      <c r="B1606" s="5"/>
      <c r="C1606" s="5"/>
      <c r="D1606" s="5"/>
      <c r="E1606" s="5"/>
      <c r="F1606" s="5"/>
      <c r="G1606" s="5"/>
      <c r="H1606" s="5"/>
      <c r="I1606" s="5"/>
      <c r="J1606" s="5"/>
    </row>
    <row r="1607" spans="1:10" x14ac:dyDescent="0.25">
      <c r="A1607" s="5"/>
      <c r="B1607" s="5"/>
      <c r="C1607" s="5"/>
      <c r="D1607" s="5"/>
      <c r="E1607" s="5"/>
      <c r="F1607" s="5"/>
      <c r="G1607" s="5"/>
      <c r="H1607" s="5"/>
      <c r="I1607" s="5"/>
      <c r="J1607" s="5"/>
    </row>
    <row r="1608" spans="1:10" x14ac:dyDescent="0.25">
      <c r="A1608" s="5"/>
      <c r="B1608" s="5"/>
      <c r="C1608" s="5"/>
      <c r="D1608" s="5"/>
      <c r="E1608" s="5"/>
      <c r="F1608" s="5"/>
      <c r="G1608" s="5"/>
      <c r="H1608" s="5"/>
      <c r="I1608" s="5"/>
      <c r="J1608" s="5"/>
    </row>
    <row r="1609" spans="1:10" x14ac:dyDescent="0.25">
      <c r="A1609" s="5"/>
      <c r="B1609" s="5"/>
      <c r="C1609" s="5"/>
      <c r="D1609" s="5"/>
      <c r="E1609" s="5"/>
      <c r="F1609" s="5"/>
      <c r="G1609" s="5"/>
      <c r="H1609" s="5"/>
      <c r="I1609" s="5"/>
      <c r="J1609" s="5"/>
    </row>
    <row r="1610" spans="1:10" x14ac:dyDescent="0.25">
      <c r="A1610" s="5"/>
      <c r="B1610" s="5"/>
      <c r="C1610" s="5"/>
      <c r="D1610" s="5"/>
      <c r="E1610" s="5"/>
      <c r="F1610" s="5"/>
      <c r="G1610" s="5"/>
      <c r="H1610" s="5"/>
      <c r="I1610" s="5"/>
      <c r="J1610" s="5"/>
    </row>
    <row r="1611" spans="1:10" x14ac:dyDescent="0.25">
      <c r="A1611" s="5"/>
      <c r="B1611" s="5"/>
      <c r="C1611" s="5"/>
      <c r="D1611" s="5"/>
      <c r="E1611" s="5"/>
      <c r="F1611" s="5"/>
      <c r="G1611" s="5"/>
      <c r="H1611" s="5"/>
      <c r="I1611" s="5"/>
      <c r="J1611" s="5"/>
    </row>
    <row r="1612" spans="1:10" x14ac:dyDescent="0.25">
      <c r="A1612" s="5"/>
      <c r="B1612" s="5"/>
      <c r="C1612" s="5"/>
      <c r="D1612" s="5"/>
      <c r="E1612" s="5"/>
      <c r="F1612" s="5"/>
      <c r="G1612" s="5"/>
      <c r="H1612" s="5"/>
      <c r="I1612" s="5"/>
      <c r="J1612" s="5"/>
    </row>
    <row r="1613" spans="1:10" x14ac:dyDescent="0.25">
      <c r="A1613" s="5"/>
      <c r="B1613" s="5"/>
      <c r="C1613" s="5"/>
      <c r="D1613" s="5"/>
      <c r="E1613" s="5"/>
      <c r="F1613" s="5"/>
      <c r="G1613" s="5"/>
      <c r="H1613" s="5"/>
      <c r="I1613" s="5"/>
      <c r="J1613" s="5"/>
    </row>
    <row r="1614" spans="1:10" x14ac:dyDescent="0.25">
      <c r="A1614" s="5"/>
      <c r="B1614" s="5"/>
      <c r="C1614" s="5"/>
      <c r="D1614" s="5"/>
      <c r="E1614" s="5"/>
      <c r="F1614" s="5"/>
      <c r="G1614" s="5"/>
      <c r="H1614" s="5"/>
      <c r="I1614" s="5"/>
      <c r="J1614" s="5"/>
    </row>
    <row r="1615" spans="1:10" x14ac:dyDescent="0.25">
      <c r="A1615" s="5"/>
      <c r="B1615" s="5"/>
      <c r="C1615" s="5"/>
      <c r="D1615" s="5"/>
      <c r="E1615" s="5"/>
      <c r="F1615" s="5"/>
      <c r="G1615" s="5"/>
      <c r="H1615" s="5"/>
      <c r="I1615" s="5"/>
      <c r="J1615" s="5"/>
    </row>
    <row r="1616" spans="1:10" x14ac:dyDescent="0.25">
      <c r="A1616" s="5"/>
      <c r="B1616" s="5"/>
      <c r="C1616" s="5"/>
      <c r="D1616" s="5"/>
      <c r="E1616" s="5"/>
      <c r="F1616" s="5"/>
      <c r="G1616" s="5"/>
      <c r="H1616" s="5"/>
      <c r="I1616" s="5"/>
      <c r="J1616" s="5"/>
    </row>
    <row r="1617" spans="1:10" x14ac:dyDescent="0.25">
      <c r="A1617" s="5"/>
      <c r="B1617" s="5"/>
      <c r="C1617" s="5"/>
      <c r="D1617" s="5"/>
      <c r="E1617" s="5"/>
      <c r="F1617" s="5"/>
      <c r="G1617" s="5"/>
      <c r="H1617" s="5"/>
      <c r="I1617" s="5"/>
      <c r="J1617" s="5"/>
    </row>
    <row r="1618" spans="1:10" x14ac:dyDescent="0.25">
      <c r="A1618" s="5"/>
      <c r="B1618" s="5"/>
      <c r="C1618" s="5"/>
      <c r="D1618" s="5"/>
      <c r="E1618" s="5"/>
      <c r="F1618" s="5"/>
      <c r="G1618" s="5"/>
      <c r="H1618" s="5"/>
      <c r="I1618" s="5"/>
      <c r="J1618" s="5"/>
    </row>
    <row r="1619" spans="1:10" x14ac:dyDescent="0.25">
      <c r="A1619" s="5"/>
      <c r="B1619" s="5"/>
      <c r="C1619" s="5"/>
      <c r="D1619" s="5"/>
      <c r="E1619" s="5"/>
      <c r="F1619" s="5"/>
      <c r="G1619" s="5"/>
      <c r="H1619" s="5"/>
      <c r="I1619" s="5"/>
      <c r="J1619" s="5"/>
    </row>
    <row r="1620" spans="1:10" x14ac:dyDescent="0.25">
      <c r="A1620" s="5"/>
      <c r="B1620" s="5"/>
      <c r="C1620" s="5"/>
      <c r="D1620" s="5"/>
      <c r="E1620" s="5"/>
      <c r="F1620" s="5"/>
      <c r="G1620" s="5"/>
      <c r="H1620" s="5"/>
      <c r="I1620" s="5"/>
      <c r="J1620" s="5"/>
    </row>
    <row r="1621" spans="1:10" x14ac:dyDescent="0.25">
      <c r="A1621" s="5"/>
      <c r="B1621" s="5"/>
      <c r="C1621" s="5"/>
      <c r="D1621" s="5"/>
      <c r="E1621" s="5"/>
      <c r="F1621" s="5"/>
      <c r="G1621" s="5"/>
      <c r="H1621" s="5"/>
      <c r="I1621" s="5"/>
      <c r="J1621" s="5"/>
    </row>
    <row r="1622" spans="1:10" x14ac:dyDescent="0.25">
      <c r="A1622" s="5"/>
      <c r="B1622" s="5"/>
      <c r="C1622" s="5"/>
      <c r="D1622" s="5"/>
      <c r="E1622" s="5"/>
      <c r="F1622" s="5"/>
      <c r="G1622" s="5"/>
      <c r="H1622" s="5"/>
      <c r="I1622" s="5"/>
      <c r="J1622" s="5"/>
    </row>
    <row r="1623" spans="1:10" x14ac:dyDescent="0.25">
      <c r="A1623" s="5"/>
      <c r="B1623" s="5"/>
      <c r="C1623" s="5"/>
      <c r="D1623" s="5"/>
      <c r="E1623" s="5"/>
      <c r="F1623" s="5"/>
      <c r="G1623" s="5"/>
      <c r="H1623" s="5"/>
      <c r="I1623" s="5"/>
      <c r="J1623" s="5"/>
    </row>
    <row r="1624" spans="1:10" x14ac:dyDescent="0.25">
      <c r="A1624" s="5"/>
      <c r="B1624" s="5"/>
      <c r="C1624" s="5"/>
      <c r="D1624" s="5"/>
      <c r="E1624" s="5"/>
      <c r="F1624" s="5"/>
      <c r="G1624" s="5"/>
      <c r="H1624" s="5"/>
      <c r="I1624" s="5"/>
      <c r="J1624" s="5"/>
    </row>
    <row r="1625" spans="1:10" x14ac:dyDescent="0.25">
      <c r="A1625" s="5"/>
      <c r="B1625" s="5"/>
      <c r="C1625" s="5"/>
      <c r="D1625" s="5"/>
      <c r="E1625" s="5"/>
      <c r="F1625" s="5"/>
      <c r="G1625" s="5"/>
      <c r="H1625" s="5"/>
      <c r="I1625" s="5"/>
      <c r="J1625" s="5"/>
    </row>
    <row r="1626" spans="1:10" x14ac:dyDescent="0.25">
      <c r="A1626" s="5"/>
      <c r="B1626" s="5"/>
      <c r="C1626" s="5"/>
      <c r="D1626" s="5"/>
      <c r="E1626" s="5"/>
      <c r="F1626" s="5"/>
      <c r="G1626" s="5"/>
      <c r="H1626" s="5"/>
      <c r="I1626" s="5"/>
      <c r="J1626" s="5"/>
    </row>
    <row r="1627" spans="1:10" x14ac:dyDescent="0.25">
      <c r="A1627" s="5"/>
      <c r="B1627" s="5"/>
      <c r="C1627" s="5"/>
      <c r="D1627" s="5"/>
      <c r="E1627" s="5"/>
      <c r="F1627" s="5"/>
      <c r="G1627" s="5"/>
      <c r="H1627" s="5"/>
      <c r="I1627" s="5"/>
      <c r="J1627" s="5"/>
    </row>
    <row r="1628" spans="1:10" x14ac:dyDescent="0.25">
      <c r="A1628" s="5"/>
      <c r="B1628" s="5"/>
      <c r="C1628" s="5"/>
      <c r="D1628" s="5"/>
      <c r="E1628" s="5"/>
      <c r="F1628" s="5"/>
      <c r="G1628" s="5"/>
      <c r="H1628" s="5"/>
      <c r="I1628" s="5"/>
      <c r="J1628" s="5"/>
    </row>
    <row r="1629" spans="1:10" x14ac:dyDescent="0.25">
      <c r="A1629" s="5"/>
      <c r="B1629" s="5"/>
      <c r="C1629" s="5"/>
      <c r="D1629" s="5"/>
      <c r="E1629" s="5"/>
      <c r="F1629" s="5"/>
      <c r="G1629" s="5"/>
      <c r="H1629" s="5"/>
      <c r="I1629" s="5"/>
      <c r="J1629" s="5"/>
    </row>
    <row r="1630" spans="1:10" x14ac:dyDescent="0.25">
      <c r="A1630" s="5"/>
      <c r="B1630" s="5"/>
      <c r="C1630" s="5"/>
      <c r="D1630" s="5"/>
      <c r="E1630" s="5"/>
      <c r="F1630" s="5"/>
      <c r="G1630" s="5"/>
      <c r="H1630" s="5"/>
      <c r="I1630" s="5"/>
      <c r="J1630" s="5"/>
    </row>
    <row r="1631" spans="1:10" x14ac:dyDescent="0.25">
      <c r="A1631" s="5"/>
      <c r="B1631" s="5"/>
      <c r="C1631" s="5"/>
      <c r="D1631" s="5"/>
      <c r="E1631" s="5"/>
      <c r="F1631" s="5"/>
      <c r="G1631" s="5"/>
      <c r="H1631" s="5"/>
      <c r="I1631" s="5"/>
      <c r="J1631" s="5"/>
    </row>
    <row r="1632" spans="1:10" x14ac:dyDescent="0.25">
      <c r="A1632" s="5"/>
      <c r="B1632" s="5"/>
      <c r="C1632" s="5"/>
      <c r="D1632" s="5"/>
      <c r="E1632" s="5"/>
      <c r="F1632" s="5"/>
      <c r="G1632" s="5"/>
      <c r="H1632" s="5"/>
      <c r="I1632" s="5"/>
      <c r="J1632" s="5"/>
    </row>
    <row r="1633" spans="1:10" x14ac:dyDescent="0.25">
      <c r="A1633" s="5"/>
      <c r="B1633" s="5"/>
      <c r="C1633" s="5"/>
      <c r="D1633" s="5"/>
      <c r="E1633" s="5"/>
      <c r="F1633" s="5"/>
      <c r="G1633" s="5"/>
      <c r="H1633" s="5"/>
      <c r="I1633" s="5"/>
      <c r="J1633" s="5"/>
    </row>
    <row r="1634" spans="1:10" x14ac:dyDescent="0.25">
      <c r="A1634" s="5"/>
      <c r="B1634" s="5"/>
      <c r="C1634" s="5"/>
      <c r="D1634" s="5"/>
      <c r="E1634" s="5"/>
      <c r="F1634" s="5"/>
      <c r="G1634" s="5"/>
      <c r="H1634" s="5"/>
      <c r="I1634" s="5"/>
      <c r="J1634" s="5"/>
    </row>
    <row r="1635" spans="1:10" x14ac:dyDescent="0.25">
      <c r="A1635" s="5"/>
      <c r="B1635" s="5"/>
      <c r="C1635" s="5"/>
      <c r="D1635" s="5"/>
      <c r="E1635" s="5"/>
      <c r="F1635" s="5"/>
      <c r="G1635" s="5"/>
      <c r="H1635" s="5"/>
      <c r="I1635" s="5"/>
      <c r="J1635" s="5"/>
    </row>
    <row r="1636" spans="1:10" x14ac:dyDescent="0.25">
      <c r="A1636" s="5"/>
      <c r="B1636" s="5"/>
      <c r="C1636" s="5"/>
      <c r="D1636" s="5"/>
      <c r="E1636" s="5"/>
      <c r="F1636" s="5"/>
      <c r="G1636" s="5"/>
      <c r="H1636" s="5"/>
      <c r="I1636" s="5"/>
      <c r="J1636" s="5"/>
    </row>
    <row r="1637" spans="1:10" x14ac:dyDescent="0.25">
      <c r="A1637" s="5"/>
      <c r="B1637" s="5"/>
      <c r="C1637" s="5"/>
      <c r="D1637" s="5"/>
      <c r="E1637" s="5"/>
      <c r="F1637" s="5"/>
      <c r="G1637" s="5"/>
      <c r="H1637" s="5"/>
      <c r="I1637" s="5"/>
      <c r="J1637" s="5"/>
    </row>
    <row r="1638" spans="1:10" x14ac:dyDescent="0.25">
      <c r="A1638" s="5"/>
      <c r="B1638" s="5"/>
      <c r="C1638" s="5"/>
      <c r="D1638" s="5"/>
      <c r="E1638" s="5"/>
      <c r="F1638" s="5"/>
      <c r="G1638" s="5"/>
      <c r="H1638" s="5"/>
      <c r="I1638" s="5"/>
      <c r="J1638" s="5"/>
    </row>
    <row r="1639" spans="1:10" x14ac:dyDescent="0.25">
      <c r="A1639" s="5"/>
      <c r="B1639" s="5"/>
      <c r="C1639" s="5"/>
      <c r="D1639" s="5"/>
      <c r="E1639" s="5"/>
      <c r="F1639" s="5"/>
      <c r="G1639" s="5"/>
      <c r="H1639" s="5"/>
      <c r="I1639" s="5"/>
      <c r="J1639" s="5"/>
    </row>
    <row r="1640" spans="1:10" x14ac:dyDescent="0.25">
      <c r="A1640" s="5"/>
      <c r="B1640" s="5"/>
      <c r="C1640" s="5"/>
      <c r="D1640" s="5"/>
      <c r="E1640" s="5"/>
      <c r="F1640" s="5"/>
      <c r="G1640" s="5"/>
      <c r="H1640" s="5"/>
      <c r="I1640" s="5"/>
      <c r="J1640" s="5"/>
    </row>
    <row r="1641" spans="1:10" x14ac:dyDescent="0.25">
      <c r="A1641" s="5"/>
      <c r="B1641" s="5"/>
      <c r="C1641" s="5"/>
      <c r="D1641" s="5"/>
      <c r="E1641" s="5"/>
      <c r="F1641" s="5"/>
      <c r="G1641" s="5"/>
      <c r="H1641" s="5"/>
      <c r="I1641" s="5"/>
      <c r="J1641" s="5"/>
    </row>
    <row r="1642" spans="1:10" x14ac:dyDescent="0.25">
      <c r="A1642" s="5"/>
      <c r="B1642" s="5"/>
      <c r="C1642" s="5"/>
      <c r="D1642" s="5"/>
      <c r="E1642" s="5"/>
      <c r="F1642" s="5"/>
      <c r="G1642" s="5"/>
      <c r="H1642" s="5"/>
      <c r="I1642" s="5"/>
      <c r="J1642" s="5"/>
    </row>
    <row r="1643" spans="1:10" x14ac:dyDescent="0.25">
      <c r="A1643" s="5"/>
      <c r="B1643" s="5"/>
      <c r="C1643" s="5"/>
      <c r="D1643" s="5"/>
      <c r="E1643" s="5"/>
      <c r="F1643" s="5"/>
      <c r="G1643" s="5"/>
      <c r="H1643" s="5"/>
      <c r="I1643" s="5"/>
      <c r="J1643" s="5"/>
    </row>
    <row r="1644" spans="1:10" x14ac:dyDescent="0.25">
      <c r="A1644" s="5"/>
      <c r="B1644" s="5"/>
      <c r="C1644" s="5"/>
      <c r="D1644" s="5"/>
      <c r="E1644" s="5"/>
      <c r="F1644" s="5"/>
      <c r="G1644" s="5"/>
      <c r="H1644" s="5"/>
      <c r="I1644" s="5"/>
      <c r="J1644" s="5"/>
    </row>
    <row r="1645" spans="1:10" x14ac:dyDescent="0.25">
      <c r="A1645" s="5"/>
      <c r="B1645" s="5"/>
      <c r="C1645" s="5"/>
      <c r="D1645" s="5"/>
      <c r="E1645" s="5"/>
      <c r="F1645" s="5"/>
      <c r="G1645" s="5"/>
      <c r="H1645" s="5"/>
      <c r="I1645" s="5"/>
      <c r="J1645" s="5"/>
    </row>
    <row r="1646" spans="1:10" x14ac:dyDescent="0.25">
      <c r="A1646" s="5"/>
      <c r="B1646" s="5"/>
      <c r="C1646" s="5"/>
      <c r="D1646" s="5"/>
      <c r="E1646" s="5"/>
      <c r="F1646" s="5"/>
      <c r="G1646" s="5"/>
      <c r="H1646" s="5"/>
      <c r="I1646" s="5"/>
      <c r="J1646" s="5"/>
    </row>
    <row r="1647" spans="1:10" x14ac:dyDescent="0.25">
      <c r="A1647" s="5"/>
      <c r="B1647" s="5"/>
      <c r="C1647" s="5"/>
      <c r="D1647" s="5"/>
      <c r="E1647" s="5"/>
      <c r="F1647" s="5"/>
      <c r="G1647" s="5"/>
      <c r="H1647" s="5"/>
      <c r="I1647" s="5"/>
      <c r="J1647" s="5"/>
    </row>
    <row r="1648" spans="1:10" x14ac:dyDescent="0.25">
      <c r="A1648" s="5"/>
      <c r="B1648" s="5"/>
      <c r="C1648" s="5"/>
      <c r="D1648" s="5"/>
      <c r="E1648" s="5"/>
      <c r="F1648" s="5"/>
      <c r="G1648" s="5"/>
      <c r="H1648" s="5"/>
      <c r="I1648" s="5"/>
      <c r="J1648" s="5"/>
    </row>
    <row r="1649" spans="1:10" x14ac:dyDescent="0.25">
      <c r="A1649" s="5"/>
      <c r="B1649" s="5"/>
      <c r="C1649" s="5"/>
      <c r="D1649" s="5"/>
      <c r="E1649" s="5"/>
      <c r="F1649" s="5"/>
      <c r="G1649" s="5"/>
      <c r="H1649" s="5"/>
      <c r="I1649" s="5"/>
      <c r="J1649" s="5"/>
    </row>
    <row r="1650" spans="1:10" x14ac:dyDescent="0.25">
      <c r="A1650" s="5"/>
      <c r="B1650" s="5"/>
      <c r="C1650" s="5"/>
      <c r="D1650" s="5"/>
      <c r="E1650" s="5"/>
      <c r="F1650" s="5"/>
      <c r="G1650" s="5"/>
      <c r="H1650" s="5"/>
      <c r="I1650" s="5"/>
      <c r="J1650" s="5"/>
    </row>
    <row r="1651" spans="1:10" x14ac:dyDescent="0.25">
      <c r="A1651" s="5"/>
      <c r="B1651" s="5"/>
      <c r="C1651" s="5"/>
      <c r="D1651" s="5"/>
      <c r="E1651" s="5"/>
      <c r="F1651" s="5"/>
      <c r="G1651" s="5"/>
      <c r="H1651" s="5"/>
      <c r="I1651" s="5"/>
      <c r="J1651" s="5"/>
    </row>
    <row r="1652" spans="1:10" x14ac:dyDescent="0.25">
      <c r="A1652" s="5"/>
      <c r="B1652" s="5"/>
      <c r="C1652" s="5"/>
      <c r="D1652" s="5"/>
      <c r="E1652" s="5"/>
      <c r="F1652" s="5"/>
      <c r="G1652" s="5"/>
      <c r="H1652" s="5"/>
      <c r="I1652" s="5"/>
      <c r="J1652" s="5"/>
    </row>
    <row r="1653" spans="1:10" x14ac:dyDescent="0.25">
      <c r="A1653" s="5"/>
      <c r="B1653" s="5"/>
      <c r="C1653" s="5"/>
      <c r="D1653" s="5"/>
      <c r="E1653" s="5"/>
      <c r="F1653" s="5"/>
      <c r="G1653" s="5"/>
      <c r="H1653" s="5"/>
      <c r="I1653" s="5"/>
      <c r="J1653" s="5"/>
    </row>
    <row r="1654" spans="1:10" x14ac:dyDescent="0.25">
      <c r="A1654" s="5"/>
      <c r="B1654" s="5"/>
      <c r="C1654" s="5"/>
      <c r="D1654" s="5"/>
      <c r="E1654" s="5"/>
      <c r="F1654" s="5"/>
      <c r="G1654" s="5"/>
      <c r="H1654" s="5"/>
      <c r="I1654" s="5"/>
      <c r="J1654" s="5"/>
    </row>
    <row r="1655" spans="1:10" x14ac:dyDescent="0.25">
      <c r="A1655" s="5"/>
      <c r="B1655" s="5"/>
      <c r="C1655" s="5"/>
      <c r="D1655" s="5"/>
      <c r="E1655" s="5"/>
      <c r="F1655" s="5"/>
      <c r="G1655" s="5"/>
      <c r="H1655" s="5"/>
      <c r="I1655" s="5"/>
      <c r="J1655" s="5"/>
    </row>
    <row r="1656" spans="1:10" x14ac:dyDescent="0.25">
      <c r="A1656" s="5"/>
      <c r="B1656" s="5"/>
      <c r="C1656" s="5"/>
      <c r="D1656" s="5"/>
      <c r="E1656" s="5"/>
      <c r="F1656" s="5"/>
      <c r="G1656" s="5"/>
      <c r="H1656" s="5"/>
      <c r="I1656" s="5"/>
      <c r="J1656" s="5"/>
    </row>
    <row r="1657" spans="1:10" x14ac:dyDescent="0.25">
      <c r="A1657" s="5"/>
      <c r="B1657" s="5"/>
      <c r="C1657" s="5"/>
      <c r="D1657" s="5"/>
      <c r="E1657" s="5"/>
      <c r="F1657" s="5"/>
      <c r="G1657" s="5"/>
      <c r="H1657" s="5"/>
      <c r="I1657" s="5"/>
      <c r="J1657" s="5"/>
    </row>
    <row r="1658" spans="1:10" x14ac:dyDescent="0.25">
      <c r="A1658" s="5"/>
      <c r="B1658" s="5"/>
      <c r="C1658" s="5"/>
      <c r="D1658" s="5"/>
      <c r="E1658" s="5"/>
      <c r="F1658" s="5"/>
      <c r="G1658" s="5"/>
      <c r="H1658" s="5"/>
      <c r="I1658" s="5"/>
      <c r="J1658" s="5"/>
    </row>
    <row r="1659" spans="1:10" x14ac:dyDescent="0.25">
      <c r="A1659" s="5"/>
      <c r="B1659" s="5"/>
      <c r="C1659" s="5"/>
      <c r="D1659" s="5"/>
      <c r="E1659" s="5"/>
      <c r="F1659" s="5"/>
      <c r="G1659" s="5"/>
      <c r="H1659" s="5"/>
      <c r="I1659" s="5"/>
      <c r="J1659" s="5"/>
    </row>
    <row r="1660" spans="1:10" x14ac:dyDescent="0.25">
      <c r="A1660" s="5"/>
      <c r="B1660" s="5"/>
      <c r="C1660" s="5"/>
      <c r="D1660" s="5"/>
      <c r="E1660" s="5"/>
      <c r="F1660" s="5"/>
      <c r="G1660" s="5"/>
      <c r="H1660" s="5"/>
      <c r="I1660" s="5"/>
      <c r="J1660" s="5"/>
    </row>
    <row r="1661" spans="1:10" x14ac:dyDescent="0.25">
      <c r="A1661" s="5"/>
      <c r="B1661" s="5"/>
      <c r="C1661" s="5"/>
      <c r="D1661" s="5"/>
      <c r="E1661" s="5"/>
      <c r="F1661" s="5"/>
      <c r="G1661" s="5"/>
      <c r="H1661" s="5"/>
      <c r="I1661" s="5"/>
      <c r="J1661" s="5"/>
    </row>
    <row r="1662" spans="1:10" x14ac:dyDescent="0.25">
      <c r="A1662" s="5"/>
      <c r="B1662" s="5"/>
      <c r="C1662" s="5"/>
      <c r="D1662" s="5"/>
      <c r="E1662" s="5"/>
      <c r="F1662" s="5"/>
      <c r="G1662" s="5"/>
      <c r="H1662" s="5"/>
      <c r="I1662" s="5"/>
      <c r="J1662" s="5"/>
    </row>
    <row r="1663" spans="1:10" x14ac:dyDescent="0.25">
      <c r="A1663" s="5"/>
      <c r="B1663" s="5"/>
      <c r="C1663" s="5"/>
      <c r="D1663" s="5"/>
      <c r="E1663" s="5"/>
      <c r="F1663" s="5"/>
      <c r="G1663" s="5"/>
      <c r="H1663" s="5"/>
      <c r="I1663" s="5"/>
      <c r="J1663" s="5"/>
    </row>
    <row r="1664" spans="1:10" x14ac:dyDescent="0.25">
      <c r="A1664" s="5"/>
      <c r="B1664" s="5"/>
      <c r="C1664" s="5"/>
      <c r="D1664" s="5"/>
      <c r="E1664" s="5"/>
      <c r="F1664" s="5"/>
      <c r="G1664" s="5"/>
      <c r="H1664" s="5"/>
      <c r="I1664" s="5"/>
      <c r="J1664" s="5"/>
    </row>
    <row r="1665" spans="1:10" x14ac:dyDescent="0.25">
      <c r="A1665" s="5"/>
      <c r="B1665" s="5"/>
      <c r="C1665" s="5"/>
      <c r="D1665" s="5"/>
      <c r="E1665" s="5"/>
      <c r="F1665" s="5"/>
      <c r="G1665" s="5"/>
      <c r="H1665" s="5"/>
      <c r="I1665" s="5"/>
      <c r="J1665" s="5"/>
    </row>
    <row r="1666" spans="1:10" x14ac:dyDescent="0.25">
      <c r="A1666" s="5"/>
      <c r="B1666" s="5"/>
      <c r="C1666" s="5"/>
      <c r="D1666" s="5"/>
      <c r="E1666" s="5"/>
      <c r="F1666" s="5"/>
      <c r="G1666" s="5"/>
      <c r="H1666" s="5"/>
      <c r="I1666" s="5"/>
      <c r="J1666" s="5"/>
    </row>
    <row r="1667" spans="1:10" x14ac:dyDescent="0.25">
      <c r="A1667" s="5"/>
      <c r="B1667" s="5"/>
      <c r="C1667" s="5"/>
      <c r="D1667" s="5"/>
      <c r="E1667" s="5"/>
      <c r="F1667" s="5"/>
      <c r="G1667" s="5"/>
      <c r="H1667" s="5"/>
      <c r="I1667" s="5"/>
      <c r="J1667" s="5"/>
    </row>
    <row r="1668" spans="1:10" x14ac:dyDescent="0.25">
      <c r="A1668" s="5"/>
      <c r="B1668" s="5"/>
      <c r="C1668" s="5"/>
      <c r="D1668" s="5"/>
      <c r="E1668" s="5"/>
      <c r="F1668" s="5"/>
      <c r="G1668" s="5"/>
      <c r="H1668" s="5"/>
      <c r="I1668" s="5"/>
      <c r="J1668" s="5"/>
    </row>
    <row r="1669" spans="1:10" x14ac:dyDescent="0.25">
      <c r="A1669" s="5"/>
      <c r="B1669" s="5"/>
      <c r="C1669" s="5"/>
      <c r="D1669" s="5"/>
      <c r="E1669" s="5"/>
      <c r="F1669" s="5"/>
      <c r="G1669" s="5"/>
      <c r="H1669" s="5"/>
      <c r="I1669" s="5"/>
      <c r="J1669" s="5"/>
    </row>
    <row r="1670" spans="1:10" x14ac:dyDescent="0.25">
      <c r="A1670" s="5"/>
      <c r="B1670" s="5"/>
      <c r="C1670" s="5"/>
      <c r="D1670" s="5"/>
      <c r="E1670" s="5"/>
      <c r="F1670" s="5"/>
      <c r="G1670" s="5"/>
      <c r="H1670" s="5"/>
      <c r="I1670" s="5"/>
      <c r="J1670" s="5"/>
    </row>
    <row r="1671" spans="1:10" x14ac:dyDescent="0.25">
      <c r="A1671" s="5"/>
      <c r="B1671" s="5"/>
      <c r="C1671" s="5"/>
      <c r="D1671" s="5"/>
      <c r="E1671" s="5"/>
      <c r="F1671" s="5"/>
      <c r="G1671" s="5"/>
      <c r="H1671" s="5"/>
      <c r="I1671" s="5"/>
      <c r="J1671" s="5"/>
    </row>
    <row r="1672" spans="1:10" x14ac:dyDescent="0.25">
      <c r="A1672" s="5"/>
      <c r="B1672" s="5"/>
      <c r="C1672" s="5"/>
      <c r="D1672" s="5"/>
      <c r="E1672" s="5"/>
      <c r="F1672" s="5"/>
      <c r="G1672" s="5"/>
      <c r="H1672" s="5"/>
      <c r="I1672" s="5"/>
      <c r="J1672" s="5"/>
    </row>
    <row r="1673" spans="1:10" x14ac:dyDescent="0.25">
      <c r="A1673" s="5"/>
      <c r="B1673" s="5"/>
      <c r="C1673" s="5"/>
      <c r="D1673" s="5"/>
      <c r="E1673" s="5"/>
      <c r="F1673" s="5"/>
      <c r="G1673" s="5"/>
      <c r="H1673" s="5"/>
      <c r="I1673" s="5"/>
      <c r="J1673" s="5"/>
    </row>
    <row r="1674" spans="1:10" x14ac:dyDescent="0.25">
      <c r="A1674" s="5"/>
      <c r="B1674" s="5"/>
      <c r="C1674" s="5"/>
      <c r="D1674" s="5"/>
      <c r="E1674" s="5"/>
      <c r="F1674" s="5"/>
      <c r="G1674" s="5"/>
      <c r="H1674" s="5"/>
      <c r="I1674" s="5"/>
      <c r="J1674" s="5"/>
    </row>
    <row r="1675" spans="1:10" x14ac:dyDescent="0.25">
      <c r="A1675" s="5"/>
      <c r="B1675" s="5"/>
      <c r="C1675" s="5"/>
      <c r="D1675" s="5"/>
      <c r="E1675" s="5"/>
      <c r="F1675" s="5"/>
      <c r="G1675" s="5"/>
      <c r="H1675" s="5"/>
      <c r="I1675" s="5"/>
      <c r="J1675" s="5"/>
    </row>
    <row r="1676" spans="1:10" x14ac:dyDescent="0.25">
      <c r="A1676" s="5"/>
      <c r="B1676" s="5"/>
      <c r="C1676" s="5"/>
      <c r="D1676" s="5"/>
      <c r="E1676" s="5"/>
      <c r="F1676" s="5"/>
      <c r="G1676" s="5"/>
      <c r="H1676" s="5"/>
      <c r="I1676" s="5"/>
      <c r="J1676" s="5"/>
    </row>
    <row r="1677" spans="1:10" x14ac:dyDescent="0.25">
      <c r="A1677" s="5"/>
      <c r="B1677" s="5"/>
      <c r="C1677" s="5"/>
      <c r="D1677" s="5"/>
      <c r="E1677" s="5"/>
      <c r="F1677" s="5"/>
      <c r="G1677" s="5"/>
      <c r="H1677" s="5"/>
      <c r="I1677" s="5"/>
      <c r="J1677" s="5"/>
    </row>
    <row r="1678" spans="1:10" x14ac:dyDescent="0.25">
      <c r="A1678" s="5"/>
      <c r="B1678" s="5"/>
      <c r="C1678" s="5"/>
      <c r="D1678" s="5"/>
      <c r="E1678" s="5"/>
      <c r="F1678" s="5"/>
      <c r="G1678" s="5"/>
      <c r="H1678" s="5"/>
      <c r="I1678" s="5"/>
      <c r="J1678" s="5"/>
    </row>
    <row r="1679" spans="1:10" x14ac:dyDescent="0.25">
      <c r="A1679" s="5"/>
      <c r="B1679" s="5"/>
      <c r="C1679" s="5"/>
      <c r="D1679" s="5"/>
      <c r="E1679" s="5"/>
      <c r="F1679" s="5"/>
      <c r="G1679" s="5"/>
      <c r="H1679" s="5"/>
      <c r="I1679" s="5"/>
      <c r="J1679" s="5"/>
    </row>
    <row r="1680" spans="1:10" x14ac:dyDescent="0.25">
      <c r="A1680" s="5"/>
      <c r="B1680" s="5"/>
      <c r="C1680" s="5"/>
      <c r="D1680" s="5"/>
      <c r="E1680" s="5"/>
      <c r="F1680" s="5"/>
      <c r="G1680" s="5"/>
      <c r="H1680" s="5"/>
      <c r="I1680" s="5"/>
      <c r="J1680" s="5"/>
    </row>
    <row r="1681" spans="1:10" x14ac:dyDescent="0.25">
      <c r="A1681" s="5"/>
      <c r="B1681" s="5"/>
      <c r="C1681" s="5"/>
      <c r="D1681" s="5"/>
      <c r="E1681" s="5"/>
      <c r="F1681" s="5"/>
      <c r="G1681" s="5"/>
      <c r="H1681" s="5"/>
      <c r="I1681" s="5"/>
      <c r="J1681" s="5"/>
    </row>
    <row r="1682" spans="1:10" x14ac:dyDescent="0.25">
      <c r="A1682" s="5"/>
      <c r="B1682" s="5"/>
      <c r="C1682" s="5"/>
      <c r="D1682" s="5"/>
      <c r="E1682" s="5"/>
      <c r="F1682" s="5"/>
      <c r="G1682" s="5"/>
      <c r="H1682" s="5"/>
      <c r="I1682" s="5"/>
      <c r="J1682" s="5"/>
    </row>
    <row r="1683" spans="1:10" x14ac:dyDescent="0.25">
      <c r="A1683" s="5"/>
      <c r="B1683" s="5"/>
      <c r="C1683" s="5"/>
      <c r="D1683" s="5"/>
      <c r="E1683" s="5"/>
      <c r="F1683" s="5"/>
      <c r="G1683" s="5"/>
      <c r="H1683" s="5"/>
      <c r="I1683" s="5"/>
      <c r="J1683" s="5"/>
    </row>
    <row r="1684" spans="1:10" x14ac:dyDescent="0.25">
      <c r="A1684" s="5"/>
      <c r="B1684" s="5"/>
      <c r="C1684" s="5"/>
      <c r="D1684" s="5"/>
      <c r="E1684" s="5"/>
      <c r="F1684" s="5"/>
      <c r="G1684" s="5"/>
      <c r="H1684" s="5"/>
      <c r="I1684" s="5"/>
      <c r="J1684" s="5"/>
    </row>
    <row r="1685" spans="1:10" x14ac:dyDescent="0.25">
      <c r="A1685" s="5"/>
      <c r="B1685" s="5"/>
      <c r="C1685" s="5"/>
      <c r="D1685" s="5"/>
      <c r="E1685" s="5"/>
      <c r="F1685" s="5"/>
      <c r="G1685" s="5"/>
      <c r="H1685" s="5"/>
      <c r="I1685" s="5"/>
      <c r="J1685" s="5"/>
    </row>
    <row r="1686" spans="1:10" x14ac:dyDescent="0.25">
      <c r="A1686" s="5"/>
      <c r="B1686" s="5"/>
      <c r="C1686" s="5"/>
      <c r="D1686" s="5"/>
      <c r="E1686" s="5"/>
      <c r="F1686" s="5"/>
      <c r="G1686" s="5"/>
      <c r="H1686" s="5"/>
      <c r="I1686" s="5"/>
      <c r="J1686" s="5"/>
    </row>
    <row r="1687" spans="1:10" x14ac:dyDescent="0.25">
      <c r="A1687" s="5"/>
      <c r="B1687" s="5"/>
      <c r="C1687" s="5"/>
      <c r="D1687" s="5"/>
      <c r="E1687" s="5"/>
      <c r="F1687" s="5"/>
      <c r="G1687" s="5"/>
      <c r="H1687" s="5"/>
      <c r="I1687" s="5"/>
      <c r="J1687" s="5"/>
    </row>
    <row r="1688" spans="1:10" x14ac:dyDescent="0.25">
      <c r="A1688" s="5"/>
      <c r="B1688" s="5"/>
      <c r="C1688" s="5"/>
      <c r="D1688" s="5"/>
      <c r="E1688" s="5"/>
      <c r="F1688" s="5"/>
      <c r="G1688" s="5"/>
      <c r="H1688" s="5"/>
      <c r="I1688" s="5"/>
      <c r="J1688" s="5"/>
    </row>
    <row r="1689" spans="1:10" x14ac:dyDescent="0.25">
      <c r="A1689" s="5"/>
      <c r="B1689" s="5"/>
      <c r="C1689" s="5"/>
      <c r="D1689" s="5"/>
      <c r="E1689" s="5"/>
      <c r="F1689" s="5"/>
      <c r="G1689" s="5"/>
      <c r="H1689" s="5"/>
      <c r="I1689" s="5"/>
      <c r="J1689" s="5"/>
    </row>
    <row r="1690" spans="1:10" x14ac:dyDescent="0.25">
      <c r="A1690" s="5"/>
      <c r="B1690" s="5"/>
      <c r="C1690" s="5"/>
      <c r="D1690" s="5"/>
      <c r="E1690" s="5"/>
      <c r="F1690" s="5"/>
      <c r="G1690" s="5"/>
      <c r="H1690" s="5"/>
      <c r="I1690" s="5"/>
      <c r="J1690" s="5"/>
    </row>
    <row r="1691" spans="1:10" x14ac:dyDescent="0.25">
      <c r="A1691" s="5"/>
      <c r="B1691" s="5"/>
      <c r="C1691" s="5"/>
      <c r="D1691" s="5"/>
      <c r="E1691" s="5"/>
      <c r="F1691" s="5"/>
      <c r="G1691" s="5"/>
      <c r="H1691" s="5"/>
      <c r="I1691" s="5"/>
      <c r="J1691" s="5"/>
    </row>
    <row r="1692" spans="1:10" x14ac:dyDescent="0.25">
      <c r="A1692" s="5"/>
      <c r="B1692" s="5"/>
      <c r="C1692" s="5"/>
      <c r="D1692" s="5"/>
      <c r="E1692" s="5"/>
      <c r="F1692" s="5"/>
      <c r="G1692" s="5"/>
      <c r="H1692" s="5"/>
      <c r="I1692" s="5"/>
      <c r="J1692" s="5"/>
    </row>
    <row r="1693" spans="1:10" x14ac:dyDescent="0.25">
      <c r="A1693" s="5"/>
      <c r="B1693" s="5"/>
      <c r="C1693" s="5"/>
      <c r="D1693" s="5"/>
      <c r="E1693" s="5"/>
      <c r="F1693" s="5"/>
      <c r="G1693" s="5"/>
      <c r="H1693" s="5"/>
      <c r="I1693" s="5"/>
      <c r="J1693" s="5"/>
    </row>
    <row r="1694" spans="1:10" x14ac:dyDescent="0.25">
      <c r="A1694" s="5"/>
      <c r="B1694" s="5"/>
      <c r="C1694" s="5"/>
      <c r="D1694" s="5"/>
      <c r="E1694" s="5"/>
      <c r="F1694" s="5"/>
      <c r="G1694" s="5"/>
      <c r="H1694" s="5"/>
      <c r="I1694" s="5"/>
      <c r="J1694" s="5"/>
    </row>
    <row r="1695" spans="1:10" x14ac:dyDescent="0.25">
      <c r="A1695" s="5"/>
      <c r="B1695" s="5"/>
      <c r="C1695" s="5"/>
      <c r="D1695" s="5"/>
      <c r="E1695" s="5"/>
      <c r="F1695" s="5"/>
      <c r="G1695" s="5"/>
      <c r="H1695" s="5"/>
      <c r="I1695" s="5"/>
      <c r="J1695" s="5"/>
    </row>
    <row r="1696" spans="1:10" x14ac:dyDescent="0.25">
      <c r="A1696" s="5"/>
      <c r="B1696" s="5"/>
      <c r="C1696" s="5"/>
      <c r="D1696" s="5"/>
      <c r="E1696" s="5"/>
      <c r="F1696" s="5"/>
      <c r="G1696" s="5"/>
      <c r="H1696" s="5"/>
      <c r="I1696" s="5"/>
      <c r="J1696" s="5"/>
    </row>
    <row r="1697" spans="1:10" x14ac:dyDescent="0.25">
      <c r="A1697" s="5"/>
      <c r="B1697" s="5"/>
      <c r="C1697" s="5"/>
      <c r="D1697" s="5"/>
      <c r="E1697" s="5"/>
      <c r="F1697" s="5"/>
      <c r="G1697" s="5"/>
      <c r="H1697" s="5"/>
      <c r="I1697" s="5"/>
      <c r="J1697" s="5"/>
    </row>
    <row r="1698" spans="1:10" x14ac:dyDescent="0.25">
      <c r="A1698" s="5"/>
      <c r="B1698" s="5"/>
      <c r="C1698" s="5"/>
      <c r="D1698" s="5"/>
      <c r="E1698" s="5"/>
      <c r="F1698" s="5"/>
      <c r="G1698" s="5"/>
      <c r="H1698" s="5"/>
      <c r="I1698" s="5"/>
      <c r="J1698" s="5"/>
    </row>
    <row r="1699" spans="1:10" x14ac:dyDescent="0.25">
      <c r="A1699" s="5"/>
      <c r="B1699" s="5"/>
      <c r="C1699" s="5"/>
      <c r="D1699" s="5"/>
      <c r="E1699" s="5"/>
      <c r="F1699" s="5"/>
      <c r="G1699" s="5"/>
      <c r="H1699" s="5"/>
      <c r="I1699" s="5"/>
      <c r="J1699" s="5"/>
    </row>
    <row r="1700" spans="1:10" x14ac:dyDescent="0.25">
      <c r="A1700" s="5"/>
      <c r="B1700" s="5"/>
      <c r="C1700" s="5"/>
      <c r="D1700" s="5"/>
      <c r="E1700" s="5"/>
      <c r="F1700" s="5"/>
      <c r="G1700" s="5"/>
      <c r="H1700" s="5"/>
      <c r="I1700" s="5"/>
      <c r="J1700" s="5"/>
    </row>
    <row r="1701" spans="1:10" x14ac:dyDescent="0.25">
      <c r="A1701" s="5"/>
      <c r="B1701" s="5"/>
      <c r="C1701" s="5"/>
      <c r="D1701" s="5"/>
      <c r="E1701" s="5"/>
      <c r="F1701" s="5"/>
      <c r="G1701" s="5"/>
      <c r="H1701" s="5"/>
      <c r="I1701" s="5"/>
      <c r="J1701" s="5"/>
    </row>
    <row r="1702" spans="1:10" x14ac:dyDescent="0.25">
      <c r="A1702" s="5"/>
      <c r="B1702" s="5"/>
      <c r="C1702" s="5"/>
      <c r="D1702" s="5"/>
      <c r="E1702" s="5"/>
      <c r="F1702" s="5"/>
      <c r="G1702" s="5"/>
      <c r="H1702" s="5"/>
      <c r="I1702" s="5"/>
      <c r="J1702" s="5"/>
    </row>
    <row r="1703" spans="1:10" x14ac:dyDescent="0.25">
      <c r="A1703" s="5"/>
      <c r="B1703" s="5"/>
      <c r="C1703" s="5"/>
      <c r="D1703" s="5"/>
      <c r="E1703" s="5"/>
      <c r="F1703" s="5"/>
      <c r="G1703" s="5"/>
      <c r="H1703" s="5"/>
      <c r="I1703" s="5"/>
      <c r="J1703" s="5"/>
    </row>
    <row r="1704" spans="1:10" x14ac:dyDescent="0.25">
      <c r="A1704" s="5"/>
      <c r="B1704" s="5"/>
      <c r="C1704" s="5"/>
      <c r="D1704" s="5"/>
      <c r="E1704" s="5"/>
      <c r="F1704" s="5"/>
      <c r="G1704" s="5"/>
      <c r="H1704" s="5"/>
      <c r="I1704" s="5"/>
      <c r="J1704" s="5"/>
    </row>
    <row r="1705" spans="1:10" x14ac:dyDescent="0.25">
      <c r="A1705" s="5"/>
      <c r="B1705" s="5"/>
      <c r="C1705" s="5"/>
      <c r="D1705" s="5"/>
      <c r="E1705" s="5"/>
      <c r="F1705" s="5"/>
      <c r="G1705" s="5"/>
      <c r="H1705" s="5"/>
      <c r="I1705" s="5"/>
      <c r="J1705" s="5"/>
    </row>
    <row r="1706" spans="1:10" x14ac:dyDescent="0.25">
      <c r="A1706" s="5"/>
      <c r="B1706" s="5"/>
      <c r="C1706" s="5"/>
      <c r="D1706" s="5"/>
      <c r="E1706" s="5"/>
      <c r="F1706" s="5"/>
      <c r="G1706" s="5"/>
      <c r="H1706" s="5"/>
      <c r="I1706" s="5"/>
      <c r="J1706" s="5"/>
    </row>
    <row r="1707" spans="1:10" x14ac:dyDescent="0.25">
      <c r="A1707" s="5"/>
      <c r="B1707" s="5"/>
      <c r="C1707" s="5"/>
      <c r="D1707" s="5"/>
      <c r="E1707" s="5"/>
      <c r="F1707" s="5"/>
      <c r="G1707" s="5"/>
      <c r="H1707" s="5"/>
      <c r="I1707" s="5"/>
      <c r="J1707" s="5"/>
    </row>
    <row r="1708" spans="1:10" x14ac:dyDescent="0.25">
      <c r="A1708" s="5"/>
      <c r="B1708" s="5"/>
      <c r="C1708" s="5"/>
      <c r="D1708" s="5"/>
      <c r="E1708" s="5"/>
      <c r="F1708" s="5"/>
      <c r="G1708" s="5"/>
      <c r="H1708" s="5"/>
      <c r="I1708" s="5"/>
      <c r="J1708" s="5"/>
    </row>
    <row r="1709" spans="1:10" x14ac:dyDescent="0.25">
      <c r="A1709" s="5"/>
      <c r="B1709" s="5"/>
      <c r="C1709" s="5"/>
      <c r="D1709" s="5"/>
      <c r="E1709" s="5"/>
      <c r="F1709" s="5"/>
      <c r="G1709" s="5"/>
      <c r="H1709" s="5"/>
      <c r="I1709" s="5"/>
      <c r="J1709" s="5"/>
    </row>
    <row r="1710" spans="1:10" x14ac:dyDescent="0.25">
      <c r="A1710" s="5"/>
      <c r="B1710" s="5"/>
      <c r="C1710" s="5"/>
      <c r="D1710" s="5"/>
      <c r="E1710" s="5"/>
      <c r="F1710" s="5"/>
      <c r="G1710" s="5"/>
      <c r="H1710" s="5"/>
      <c r="I1710" s="5"/>
      <c r="J1710" s="5"/>
    </row>
    <row r="1711" spans="1:10" x14ac:dyDescent="0.25">
      <c r="A1711" s="5"/>
      <c r="B1711" s="5"/>
      <c r="C1711" s="5"/>
      <c r="D1711" s="5"/>
      <c r="E1711" s="5"/>
      <c r="F1711" s="5"/>
      <c r="G1711" s="5"/>
      <c r="H1711" s="5"/>
      <c r="I1711" s="5"/>
      <c r="J1711" s="5"/>
    </row>
    <row r="1712" spans="1:10" x14ac:dyDescent="0.25">
      <c r="A1712" s="5"/>
      <c r="B1712" s="5"/>
      <c r="C1712" s="5"/>
      <c r="D1712" s="5"/>
      <c r="E1712" s="5"/>
      <c r="F1712" s="5"/>
      <c r="G1712" s="5"/>
      <c r="H1712" s="5"/>
      <c r="I1712" s="5"/>
      <c r="J1712" s="5"/>
    </row>
    <row r="1713" spans="1:10" x14ac:dyDescent="0.25">
      <c r="A1713" s="5"/>
      <c r="B1713" s="5"/>
      <c r="C1713" s="5"/>
      <c r="D1713" s="5"/>
      <c r="E1713" s="5"/>
      <c r="F1713" s="5"/>
      <c r="G1713" s="5"/>
      <c r="H1713" s="5"/>
      <c r="I1713" s="5"/>
      <c r="J1713" s="5"/>
    </row>
    <row r="1714" spans="1:10" x14ac:dyDescent="0.25">
      <c r="A1714" s="5"/>
      <c r="B1714" s="5"/>
      <c r="C1714" s="5"/>
      <c r="D1714" s="5"/>
      <c r="E1714" s="5"/>
      <c r="F1714" s="5"/>
      <c r="G1714" s="5"/>
      <c r="H1714" s="5"/>
      <c r="I1714" s="5"/>
      <c r="J1714" s="5"/>
    </row>
    <row r="1715" spans="1:10" x14ac:dyDescent="0.25">
      <c r="A1715" s="5"/>
      <c r="B1715" s="5"/>
      <c r="C1715" s="5"/>
      <c r="D1715" s="5"/>
      <c r="E1715" s="5"/>
      <c r="F1715" s="5"/>
      <c r="G1715" s="5"/>
      <c r="H1715" s="5"/>
      <c r="I1715" s="5"/>
      <c r="J1715" s="5"/>
    </row>
    <row r="1716" spans="1:10" x14ac:dyDescent="0.25">
      <c r="A1716" s="5"/>
      <c r="B1716" s="5"/>
      <c r="C1716" s="5"/>
      <c r="D1716" s="5"/>
      <c r="E1716" s="5"/>
      <c r="F1716" s="5"/>
      <c r="G1716" s="5"/>
      <c r="H1716" s="5"/>
      <c r="I1716" s="5"/>
      <c r="J1716" s="5"/>
    </row>
    <row r="1717" spans="1:10" x14ac:dyDescent="0.25">
      <c r="A1717" s="5"/>
      <c r="B1717" s="5"/>
      <c r="C1717" s="5"/>
      <c r="D1717" s="5"/>
      <c r="E1717" s="5"/>
      <c r="F1717" s="5"/>
      <c r="G1717" s="5"/>
      <c r="H1717" s="5"/>
      <c r="I1717" s="5"/>
      <c r="J1717" s="5"/>
    </row>
    <row r="1718" spans="1:10" x14ac:dyDescent="0.25">
      <c r="A1718" s="5"/>
      <c r="B1718" s="5"/>
      <c r="C1718" s="5"/>
      <c r="D1718" s="5"/>
      <c r="E1718" s="5"/>
      <c r="F1718" s="5"/>
      <c r="G1718" s="5"/>
      <c r="H1718" s="5"/>
      <c r="I1718" s="5"/>
      <c r="J1718" s="5"/>
    </row>
    <row r="1719" spans="1:10" x14ac:dyDescent="0.25">
      <c r="A1719" s="5"/>
      <c r="B1719" s="5"/>
      <c r="C1719" s="5"/>
      <c r="D1719" s="5"/>
      <c r="E1719" s="5"/>
      <c r="F1719" s="5"/>
      <c r="G1719" s="5"/>
      <c r="H1719" s="5"/>
      <c r="I1719" s="5"/>
      <c r="J1719" s="5"/>
    </row>
    <row r="1720" spans="1:10" x14ac:dyDescent="0.25">
      <c r="A1720" s="5"/>
      <c r="B1720" s="5"/>
      <c r="C1720" s="5"/>
      <c r="D1720" s="5"/>
      <c r="E1720" s="5"/>
      <c r="F1720" s="5"/>
      <c r="G1720" s="5"/>
      <c r="H1720" s="5"/>
      <c r="I1720" s="5"/>
      <c r="J1720" s="5"/>
    </row>
    <row r="1721" spans="1:10" x14ac:dyDescent="0.25">
      <c r="A1721" s="5"/>
      <c r="B1721" s="5"/>
      <c r="C1721" s="5"/>
      <c r="D1721" s="5"/>
      <c r="E1721" s="5"/>
      <c r="F1721" s="5"/>
      <c r="G1721" s="5"/>
      <c r="H1721" s="5"/>
      <c r="I1721" s="5"/>
      <c r="J1721" s="5"/>
    </row>
    <row r="1722" spans="1:10" x14ac:dyDescent="0.25">
      <c r="A1722" s="5"/>
      <c r="B1722" s="5"/>
      <c r="C1722" s="5"/>
      <c r="D1722" s="5"/>
      <c r="E1722" s="5"/>
      <c r="F1722" s="5"/>
      <c r="G1722" s="5"/>
      <c r="H1722" s="5"/>
      <c r="I1722" s="5"/>
      <c r="J1722" s="5"/>
    </row>
    <row r="1723" spans="1:10" x14ac:dyDescent="0.25">
      <c r="A1723" s="5"/>
      <c r="B1723" s="5"/>
      <c r="C1723" s="5"/>
      <c r="D1723" s="5"/>
      <c r="E1723" s="5"/>
      <c r="F1723" s="5"/>
      <c r="G1723" s="5"/>
      <c r="H1723" s="5"/>
      <c r="I1723" s="5"/>
      <c r="J1723" s="5"/>
    </row>
    <row r="1724" spans="1:10" x14ac:dyDescent="0.25">
      <c r="A1724" s="5"/>
      <c r="B1724" s="5"/>
      <c r="C1724" s="5"/>
      <c r="D1724" s="5"/>
      <c r="E1724" s="5"/>
      <c r="F1724" s="5"/>
      <c r="G1724" s="5"/>
      <c r="H1724" s="5"/>
      <c r="I1724" s="5"/>
      <c r="J1724" s="5"/>
    </row>
    <row r="1725" spans="1:10" x14ac:dyDescent="0.25">
      <c r="A1725" s="5"/>
      <c r="B1725" s="5"/>
      <c r="C1725" s="5"/>
      <c r="D1725" s="5"/>
      <c r="E1725" s="5"/>
      <c r="F1725" s="5"/>
      <c r="G1725" s="5"/>
      <c r="H1725" s="5"/>
      <c r="I1725" s="5"/>
      <c r="J1725" s="5"/>
    </row>
    <row r="1726" spans="1:10" x14ac:dyDescent="0.25">
      <c r="A1726" s="5"/>
      <c r="B1726" s="5"/>
      <c r="C1726" s="5"/>
      <c r="D1726" s="5"/>
      <c r="E1726" s="5"/>
      <c r="F1726" s="5"/>
      <c r="G1726" s="5"/>
      <c r="H1726" s="5"/>
      <c r="I1726" s="5"/>
      <c r="J1726" s="5"/>
    </row>
    <row r="1727" spans="1:10" x14ac:dyDescent="0.25">
      <c r="A1727" s="5"/>
      <c r="B1727" s="5"/>
      <c r="C1727" s="5"/>
      <c r="D1727" s="5"/>
      <c r="E1727" s="5"/>
      <c r="F1727" s="5"/>
      <c r="G1727" s="5"/>
      <c r="H1727" s="5"/>
      <c r="I1727" s="5"/>
      <c r="J1727" s="5"/>
    </row>
    <row r="1728" spans="1:10" x14ac:dyDescent="0.25">
      <c r="A1728" s="5"/>
      <c r="B1728" s="5"/>
      <c r="C1728" s="5"/>
      <c r="D1728" s="5"/>
      <c r="E1728" s="5"/>
      <c r="F1728" s="5"/>
      <c r="G1728" s="5"/>
      <c r="H1728" s="5"/>
      <c r="I1728" s="5"/>
      <c r="J1728" s="5"/>
    </row>
    <row r="1729" spans="1:10" x14ac:dyDescent="0.25">
      <c r="A1729" s="5"/>
      <c r="B1729" s="5"/>
      <c r="C1729" s="5"/>
      <c r="D1729" s="5"/>
      <c r="E1729" s="5"/>
      <c r="F1729" s="5"/>
      <c r="G1729" s="5"/>
      <c r="H1729" s="5"/>
      <c r="I1729" s="5"/>
      <c r="J1729" s="5"/>
    </row>
    <row r="1730" spans="1:10" x14ac:dyDescent="0.25">
      <c r="A1730" s="5"/>
      <c r="B1730" s="5"/>
      <c r="C1730" s="5"/>
      <c r="D1730" s="5"/>
      <c r="E1730" s="5"/>
      <c r="F1730" s="5"/>
      <c r="G1730" s="5"/>
      <c r="H1730" s="5"/>
      <c r="I1730" s="5"/>
      <c r="J1730" s="5"/>
    </row>
    <row r="1731" spans="1:10" x14ac:dyDescent="0.25">
      <c r="A1731" s="5"/>
      <c r="B1731" s="5"/>
      <c r="C1731" s="5"/>
      <c r="D1731" s="5"/>
      <c r="E1731" s="5"/>
      <c r="F1731" s="5"/>
      <c r="G1731" s="5"/>
      <c r="H1731" s="5"/>
      <c r="I1731" s="5"/>
      <c r="J1731" s="5"/>
    </row>
    <row r="1732" spans="1:10" x14ac:dyDescent="0.25">
      <c r="A1732" s="5"/>
      <c r="B1732" s="5"/>
      <c r="C1732" s="5"/>
      <c r="D1732" s="5"/>
      <c r="E1732" s="5"/>
      <c r="F1732" s="5"/>
      <c r="G1732" s="5"/>
      <c r="H1732" s="5"/>
      <c r="I1732" s="5"/>
      <c r="J1732" s="5"/>
    </row>
    <row r="1733" spans="1:10" x14ac:dyDescent="0.25">
      <c r="A1733" s="5"/>
      <c r="B1733" s="5"/>
      <c r="C1733" s="5"/>
      <c r="D1733" s="5"/>
      <c r="E1733" s="5"/>
      <c r="F1733" s="5"/>
      <c r="G1733" s="5"/>
      <c r="H1733" s="5"/>
      <c r="I1733" s="5"/>
      <c r="J1733" s="5"/>
    </row>
    <row r="1734" spans="1:10" x14ac:dyDescent="0.25">
      <c r="A1734" s="5"/>
      <c r="B1734" s="5"/>
      <c r="C1734" s="5"/>
      <c r="D1734" s="5"/>
      <c r="E1734" s="5"/>
      <c r="F1734" s="5"/>
      <c r="G1734" s="5"/>
      <c r="H1734" s="5"/>
      <c r="I1734" s="5"/>
      <c r="J1734" s="5"/>
    </row>
    <row r="1735" spans="1:10" x14ac:dyDescent="0.25">
      <c r="A1735" s="5"/>
      <c r="B1735" s="5"/>
      <c r="C1735" s="5"/>
      <c r="D1735" s="5"/>
      <c r="E1735" s="5"/>
      <c r="F1735" s="5"/>
      <c r="G1735" s="5"/>
      <c r="H1735" s="5"/>
      <c r="I1735" s="5"/>
      <c r="J1735" s="5"/>
    </row>
    <row r="1736" spans="1:10" x14ac:dyDescent="0.25">
      <c r="A1736" s="5"/>
      <c r="B1736" s="5"/>
      <c r="C1736" s="5"/>
      <c r="D1736" s="5"/>
      <c r="E1736" s="5"/>
      <c r="F1736" s="5"/>
      <c r="G1736" s="5"/>
      <c r="H1736" s="5"/>
      <c r="I1736" s="5"/>
      <c r="J1736" s="5"/>
    </row>
    <row r="1737" spans="1:10" x14ac:dyDescent="0.25">
      <c r="A1737" s="5"/>
      <c r="B1737" s="5"/>
      <c r="C1737" s="5"/>
      <c r="D1737" s="5"/>
      <c r="E1737" s="5"/>
      <c r="F1737" s="5"/>
      <c r="G1737" s="5"/>
      <c r="H1737" s="5"/>
      <c r="I1737" s="5"/>
      <c r="J1737" s="5"/>
    </row>
    <row r="1738" spans="1:10" x14ac:dyDescent="0.25">
      <c r="A1738" s="5"/>
      <c r="B1738" s="5"/>
      <c r="C1738" s="5"/>
      <c r="D1738" s="5"/>
      <c r="E1738" s="5"/>
      <c r="F1738" s="5"/>
      <c r="G1738" s="5"/>
      <c r="H1738" s="5"/>
      <c r="I1738" s="5"/>
      <c r="J1738" s="5"/>
    </row>
    <row r="1739" spans="1:10" x14ac:dyDescent="0.25">
      <c r="A1739" s="5"/>
      <c r="B1739" s="5"/>
      <c r="C1739" s="5"/>
      <c r="D1739" s="5"/>
      <c r="E1739" s="5"/>
      <c r="F1739" s="5"/>
      <c r="G1739" s="5"/>
      <c r="H1739" s="5"/>
      <c r="I1739" s="5"/>
      <c r="J1739" s="5"/>
    </row>
    <row r="1740" spans="1:10" x14ac:dyDescent="0.25">
      <c r="A1740" s="5"/>
      <c r="B1740" s="5"/>
      <c r="C1740" s="5"/>
      <c r="D1740" s="5"/>
      <c r="E1740" s="5"/>
      <c r="F1740" s="5"/>
      <c r="G1740" s="5"/>
      <c r="H1740" s="5"/>
      <c r="I1740" s="5"/>
      <c r="J1740" s="5"/>
    </row>
    <row r="1741" spans="1:10" x14ac:dyDescent="0.25">
      <c r="A1741" s="5"/>
      <c r="B1741" s="5"/>
      <c r="C1741" s="5"/>
      <c r="D1741" s="5"/>
      <c r="E1741" s="5"/>
      <c r="F1741" s="5"/>
      <c r="G1741" s="5"/>
      <c r="H1741" s="5"/>
      <c r="I1741" s="5"/>
      <c r="J1741" s="5"/>
    </row>
    <row r="1742" spans="1:10" x14ac:dyDescent="0.25">
      <c r="A1742" s="5"/>
      <c r="B1742" s="5"/>
      <c r="C1742" s="5"/>
      <c r="D1742" s="5"/>
      <c r="E1742" s="5"/>
      <c r="F1742" s="5"/>
      <c r="G1742" s="5"/>
      <c r="H1742" s="5"/>
      <c r="I1742" s="5"/>
      <c r="J1742" s="5"/>
    </row>
    <row r="1743" spans="1:10" x14ac:dyDescent="0.25">
      <c r="A1743" s="5"/>
      <c r="B1743" s="5"/>
      <c r="C1743" s="5"/>
      <c r="D1743" s="5"/>
      <c r="E1743" s="5"/>
      <c r="F1743" s="5"/>
      <c r="G1743" s="5"/>
      <c r="H1743" s="5"/>
      <c r="I1743" s="5"/>
      <c r="J1743" s="5"/>
    </row>
    <row r="1744" spans="1:10" x14ac:dyDescent="0.25">
      <c r="A1744" s="5"/>
      <c r="B1744" s="5"/>
      <c r="C1744" s="5"/>
      <c r="D1744" s="5"/>
      <c r="E1744" s="5"/>
      <c r="F1744" s="5"/>
      <c r="G1744" s="5"/>
      <c r="H1744" s="5"/>
      <c r="I1744" s="5"/>
      <c r="J1744" s="5"/>
    </row>
    <row r="1745" spans="1:10" x14ac:dyDescent="0.25">
      <c r="A1745" s="5"/>
      <c r="B1745" s="5"/>
      <c r="C1745" s="5"/>
      <c r="D1745" s="5"/>
      <c r="E1745" s="5"/>
      <c r="F1745" s="5"/>
      <c r="G1745" s="5"/>
      <c r="H1745" s="5"/>
      <c r="I1745" s="5"/>
      <c r="J1745" s="5"/>
    </row>
    <row r="1746" spans="1:10" x14ac:dyDescent="0.25">
      <c r="A1746" s="5"/>
      <c r="B1746" s="5"/>
      <c r="C1746" s="5"/>
      <c r="D1746" s="5"/>
      <c r="E1746" s="5"/>
      <c r="F1746" s="5"/>
      <c r="G1746" s="5"/>
      <c r="H1746" s="5"/>
      <c r="I1746" s="5"/>
      <c r="J1746" s="5"/>
    </row>
    <row r="1747" spans="1:10" x14ac:dyDescent="0.25">
      <c r="A1747" s="5"/>
      <c r="B1747" s="5"/>
      <c r="C1747" s="5"/>
      <c r="D1747" s="5"/>
      <c r="E1747" s="5"/>
      <c r="F1747" s="5"/>
      <c r="G1747" s="5"/>
      <c r="H1747" s="5"/>
      <c r="I1747" s="5"/>
      <c r="J1747" s="5"/>
    </row>
    <row r="1748" spans="1:10" x14ac:dyDescent="0.25">
      <c r="A1748" s="5"/>
      <c r="B1748" s="5"/>
      <c r="C1748" s="5"/>
      <c r="D1748" s="5"/>
      <c r="E1748" s="5"/>
      <c r="F1748" s="5"/>
      <c r="G1748" s="5"/>
      <c r="H1748" s="5"/>
      <c r="I1748" s="5"/>
      <c r="J1748" s="5"/>
    </row>
    <row r="1749" spans="1:10" x14ac:dyDescent="0.25">
      <c r="A1749" s="5"/>
      <c r="B1749" s="5"/>
      <c r="C1749" s="5"/>
      <c r="D1749" s="5"/>
      <c r="E1749" s="5"/>
      <c r="F1749" s="5"/>
      <c r="G1749" s="5"/>
      <c r="H1749" s="5"/>
      <c r="I1749" s="5"/>
      <c r="J1749" s="5"/>
    </row>
    <row r="1750" spans="1:10" x14ac:dyDescent="0.25">
      <c r="A1750" s="5"/>
      <c r="B1750" s="5"/>
      <c r="C1750" s="5"/>
      <c r="D1750" s="5"/>
      <c r="E1750" s="5"/>
      <c r="F1750" s="5"/>
      <c r="G1750" s="5"/>
      <c r="H1750" s="5"/>
      <c r="I1750" s="5"/>
      <c r="J1750" s="5"/>
    </row>
    <row r="1751" spans="1:10" x14ac:dyDescent="0.25">
      <c r="A1751" s="5"/>
      <c r="B1751" s="5"/>
      <c r="C1751" s="5"/>
      <c r="D1751" s="5"/>
      <c r="E1751" s="5"/>
      <c r="F1751" s="5"/>
      <c r="G1751" s="5"/>
      <c r="H1751" s="5"/>
      <c r="I1751" s="5"/>
      <c r="J1751" s="5"/>
    </row>
    <row r="1752" spans="1:10" x14ac:dyDescent="0.25">
      <c r="A1752" s="5"/>
      <c r="B1752" s="5"/>
      <c r="C1752" s="5"/>
      <c r="D1752" s="5"/>
      <c r="E1752" s="5"/>
      <c r="F1752" s="5"/>
      <c r="G1752" s="5"/>
      <c r="H1752" s="5"/>
      <c r="I1752" s="5"/>
      <c r="J1752" s="5"/>
    </row>
    <row r="1753" spans="1:10" x14ac:dyDescent="0.25">
      <c r="A1753" s="5"/>
      <c r="B1753" s="5"/>
      <c r="C1753" s="5"/>
      <c r="D1753" s="5"/>
      <c r="E1753" s="5"/>
      <c r="F1753" s="5"/>
      <c r="G1753" s="5"/>
      <c r="H1753" s="5"/>
      <c r="I1753" s="5"/>
      <c r="J1753" s="5"/>
    </row>
    <row r="1754" spans="1:10" x14ac:dyDescent="0.25">
      <c r="A1754" s="5"/>
      <c r="B1754" s="5"/>
      <c r="C1754" s="5"/>
      <c r="D1754" s="5"/>
      <c r="E1754" s="5"/>
      <c r="F1754" s="5"/>
      <c r="G1754" s="5"/>
      <c r="H1754" s="5"/>
      <c r="I1754" s="5"/>
      <c r="J1754" s="5"/>
    </row>
    <row r="1755" spans="1:10" x14ac:dyDescent="0.25">
      <c r="A1755" s="5"/>
      <c r="B1755" s="5"/>
      <c r="C1755" s="5"/>
      <c r="D1755" s="5"/>
      <c r="E1755" s="5"/>
      <c r="F1755" s="5"/>
      <c r="G1755" s="5"/>
      <c r="H1755" s="5"/>
      <c r="I1755" s="5"/>
      <c r="J1755" s="5"/>
    </row>
    <row r="1756" spans="1:10" x14ac:dyDescent="0.25">
      <c r="A1756" s="5"/>
      <c r="B1756" s="5"/>
      <c r="C1756" s="5"/>
      <c r="D1756" s="5"/>
      <c r="E1756" s="5"/>
      <c r="F1756" s="5"/>
      <c r="G1756" s="5"/>
      <c r="H1756" s="5"/>
      <c r="I1756" s="5"/>
      <c r="J1756" s="5"/>
    </row>
    <row r="1757" spans="1:10" x14ac:dyDescent="0.25">
      <c r="A1757" s="5"/>
      <c r="B1757" s="5"/>
      <c r="C1757" s="5"/>
      <c r="D1757" s="5"/>
      <c r="E1757" s="5"/>
      <c r="F1757" s="5"/>
      <c r="G1757" s="5"/>
      <c r="H1757" s="5"/>
      <c r="I1757" s="5"/>
      <c r="J1757" s="5"/>
    </row>
    <row r="1758" spans="1:10" x14ac:dyDescent="0.25">
      <c r="A1758" s="5"/>
      <c r="B1758" s="5"/>
      <c r="C1758" s="5"/>
      <c r="D1758" s="5"/>
      <c r="E1758" s="5"/>
      <c r="F1758" s="5"/>
      <c r="G1758" s="5"/>
      <c r="H1758" s="5"/>
      <c r="I1758" s="5"/>
      <c r="J1758" s="5"/>
    </row>
    <row r="1759" spans="1:10" x14ac:dyDescent="0.25">
      <c r="A1759" s="5"/>
      <c r="B1759" s="5"/>
      <c r="C1759" s="5"/>
      <c r="D1759" s="5"/>
      <c r="E1759" s="5"/>
      <c r="F1759" s="5"/>
      <c r="G1759" s="5"/>
      <c r="H1759" s="5"/>
      <c r="I1759" s="5"/>
      <c r="J1759" s="5"/>
    </row>
    <row r="1760" spans="1:10" x14ac:dyDescent="0.25">
      <c r="A1760" s="5"/>
      <c r="B1760" s="5"/>
      <c r="C1760" s="5"/>
      <c r="D1760" s="5"/>
      <c r="E1760" s="5"/>
      <c r="F1760" s="5"/>
      <c r="G1760" s="5"/>
      <c r="H1760" s="5"/>
      <c r="I1760" s="5"/>
      <c r="J1760" s="5"/>
    </row>
    <row r="1761" spans="1:10" x14ac:dyDescent="0.25">
      <c r="A1761" s="5"/>
      <c r="B1761" s="5"/>
      <c r="C1761" s="5"/>
      <c r="D1761" s="5"/>
      <c r="E1761" s="5"/>
      <c r="F1761" s="5"/>
      <c r="G1761" s="5"/>
      <c r="H1761" s="5"/>
      <c r="I1761" s="5"/>
      <c r="J1761" s="5"/>
    </row>
    <row r="1762" spans="1:10" x14ac:dyDescent="0.25">
      <c r="A1762" s="5"/>
      <c r="B1762" s="5"/>
      <c r="C1762" s="5"/>
      <c r="D1762" s="5"/>
      <c r="E1762" s="5"/>
      <c r="F1762" s="5"/>
      <c r="G1762" s="5"/>
      <c r="H1762" s="5"/>
      <c r="I1762" s="5"/>
      <c r="J1762" s="5"/>
    </row>
    <row r="1763" spans="1:10" x14ac:dyDescent="0.25">
      <c r="A1763" s="5"/>
      <c r="B1763" s="5"/>
      <c r="C1763" s="5"/>
      <c r="D1763" s="5"/>
      <c r="E1763" s="5"/>
      <c r="F1763" s="5"/>
      <c r="G1763" s="5"/>
      <c r="H1763" s="5"/>
      <c r="I1763" s="5"/>
      <c r="J1763" s="5"/>
    </row>
    <row r="1764" spans="1:10" x14ac:dyDescent="0.25">
      <c r="A1764" s="5"/>
      <c r="B1764" s="5"/>
      <c r="C1764" s="5"/>
      <c r="D1764" s="5"/>
      <c r="E1764" s="5"/>
      <c r="F1764" s="5"/>
      <c r="G1764" s="5"/>
      <c r="H1764" s="5"/>
      <c r="I1764" s="5"/>
      <c r="J1764" s="5"/>
    </row>
    <row r="1765" spans="1:10" x14ac:dyDescent="0.25">
      <c r="A1765" s="5"/>
      <c r="B1765" s="5"/>
      <c r="C1765" s="5"/>
      <c r="D1765" s="5"/>
      <c r="E1765" s="5"/>
      <c r="F1765" s="5"/>
      <c r="G1765" s="5"/>
      <c r="H1765" s="5"/>
      <c r="I1765" s="5"/>
      <c r="J1765" s="5"/>
    </row>
    <row r="1766" spans="1:10" x14ac:dyDescent="0.25">
      <c r="A1766" s="5"/>
      <c r="B1766" s="5"/>
      <c r="C1766" s="5"/>
      <c r="D1766" s="5"/>
      <c r="E1766" s="5"/>
      <c r="F1766" s="5"/>
      <c r="G1766" s="5"/>
      <c r="H1766" s="5"/>
      <c r="I1766" s="5"/>
      <c r="J1766" s="5"/>
    </row>
    <row r="1767" spans="1:10" x14ac:dyDescent="0.25">
      <c r="A1767" s="5"/>
      <c r="B1767" s="5"/>
      <c r="C1767" s="5"/>
      <c r="D1767" s="5"/>
      <c r="E1767" s="5"/>
      <c r="F1767" s="5"/>
      <c r="G1767" s="5"/>
      <c r="H1767" s="5"/>
      <c r="I1767" s="5"/>
      <c r="J1767" s="5"/>
    </row>
    <row r="1768" spans="1:10" x14ac:dyDescent="0.25">
      <c r="A1768" s="5"/>
      <c r="B1768" s="5"/>
      <c r="C1768" s="5"/>
      <c r="D1768" s="5"/>
      <c r="E1768" s="5"/>
      <c r="F1768" s="5"/>
      <c r="G1768" s="5"/>
      <c r="H1768" s="5"/>
      <c r="I1768" s="5"/>
      <c r="J1768" s="5"/>
    </row>
    <row r="1769" spans="1:10" x14ac:dyDescent="0.25">
      <c r="A1769" s="5"/>
      <c r="B1769" s="5"/>
      <c r="C1769" s="5"/>
      <c r="D1769" s="5"/>
      <c r="E1769" s="5"/>
      <c r="F1769" s="5"/>
      <c r="G1769" s="5"/>
      <c r="H1769" s="5"/>
      <c r="I1769" s="5"/>
      <c r="J1769" s="5"/>
    </row>
    <row r="1770" spans="1:10" x14ac:dyDescent="0.25">
      <c r="A1770" s="5"/>
      <c r="B1770" s="5"/>
      <c r="C1770" s="5"/>
      <c r="D1770" s="5"/>
      <c r="E1770" s="5"/>
      <c r="F1770" s="5"/>
      <c r="G1770" s="5"/>
      <c r="H1770" s="5"/>
      <c r="I1770" s="5"/>
      <c r="J1770" s="5"/>
    </row>
    <row r="1771" spans="1:10" x14ac:dyDescent="0.25">
      <c r="A1771" s="5"/>
      <c r="B1771" s="5"/>
      <c r="C1771" s="5"/>
      <c r="D1771" s="5"/>
      <c r="E1771" s="5"/>
      <c r="F1771" s="5"/>
      <c r="G1771" s="5"/>
      <c r="H1771" s="5"/>
      <c r="I1771" s="5"/>
      <c r="J1771" s="5"/>
    </row>
    <row r="1772" spans="1:10" x14ac:dyDescent="0.25">
      <c r="A1772" s="5"/>
      <c r="B1772" s="5"/>
      <c r="C1772" s="5"/>
      <c r="D1772" s="5"/>
      <c r="E1772" s="5"/>
      <c r="F1772" s="5"/>
      <c r="G1772" s="5"/>
      <c r="H1772" s="5"/>
      <c r="I1772" s="5"/>
      <c r="J1772" s="5"/>
    </row>
    <row r="1773" spans="1:10" x14ac:dyDescent="0.25">
      <c r="A1773" s="5"/>
      <c r="B1773" s="5"/>
      <c r="C1773" s="5"/>
      <c r="D1773" s="5"/>
      <c r="E1773" s="5"/>
      <c r="F1773" s="5"/>
      <c r="G1773" s="5"/>
      <c r="H1773" s="5"/>
      <c r="I1773" s="5"/>
      <c r="J1773" s="5"/>
    </row>
    <row r="1774" spans="1:10" x14ac:dyDescent="0.25">
      <c r="A1774" s="5"/>
      <c r="B1774" s="5"/>
      <c r="C1774" s="5"/>
      <c r="D1774" s="5"/>
      <c r="E1774" s="5"/>
      <c r="F1774" s="5"/>
      <c r="G1774" s="5"/>
      <c r="H1774" s="5"/>
      <c r="I1774" s="5"/>
      <c r="J1774" s="5"/>
    </row>
    <row r="1775" spans="1:10" x14ac:dyDescent="0.25">
      <c r="A1775" s="5"/>
      <c r="B1775" s="5"/>
      <c r="C1775" s="5"/>
      <c r="D1775" s="5"/>
      <c r="E1775" s="5"/>
      <c r="F1775" s="5"/>
      <c r="G1775" s="5"/>
      <c r="H1775" s="5"/>
      <c r="I1775" s="5"/>
      <c r="J1775" s="5"/>
    </row>
    <row r="1776" spans="1:10" x14ac:dyDescent="0.25">
      <c r="A1776" s="5"/>
      <c r="B1776" s="5"/>
      <c r="C1776" s="5"/>
      <c r="D1776" s="5"/>
      <c r="E1776" s="5"/>
      <c r="F1776" s="5"/>
      <c r="G1776" s="5"/>
      <c r="H1776" s="5"/>
      <c r="I1776" s="5"/>
      <c r="J1776" s="5"/>
    </row>
    <row r="1777" spans="1:10" x14ac:dyDescent="0.25">
      <c r="A1777" s="5"/>
      <c r="B1777" s="5"/>
      <c r="C1777" s="5"/>
      <c r="D1777" s="5"/>
      <c r="E1777" s="5"/>
      <c r="F1777" s="5"/>
      <c r="G1777" s="5"/>
      <c r="H1777" s="5"/>
      <c r="I1777" s="5"/>
      <c r="J1777" s="5"/>
    </row>
    <row r="1778" spans="1:10" x14ac:dyDescent="0.25">
      <c r="A1778" s="5"/>
      <c r="B1778" s="5"/>
      <c r="C1778" s="5"/>
      <c r="D1778" s="5"/>
      <c r="E1778" s="5"/>
      <c r="F1778" s="5"/>
      <c r="G1778" s="5"/>
      <c r="H1778" s="5"/>
      <c r="I1778" s="5"/>
      <c r="J1778" s="5"/>
    </row>
    <row r="1779" spans="1:10" x14ac:dyDescent="0.25">
      <c r="A1779" s="5"/>
      <c r="B1779" s="5"/>
      <c r="C1779" s="5"/>
      <c r="D1779" s="5"/>
      <c r="E1779" s="5"/>
      <c r="F1779" s="5"/>
      <c r="G1779" s="5"/>
      <c r="H1779" s="5"/>
      <c r="I1779" s="5"/>
      <c r="J1779" s="5"/>
    </row>
    <row r="1780" spans="1:10" x14ac:dyDescent="0.25">
      <c r="A1780" s="5"/>
      <c r="B1780" s="5"/>
      <c r="C1780" s="5"/>
      <c r="D1780" s="5"/>
      <c r="E1780" s="5"/>
      <c r="F1780" s="5"/>
      <c r="G1780" s="5"/>
      <c r="H1780" s="5"/>
      <c r="I1780" s="5"/>
      <c r="J1780" s="5"/>
    </row>
    <row r="1781" spans="1:10" x14ac:dyDescent="0.25">
      <c r="A1781" s="5"/>
      <c r="B1781" s="5"/>
      <c r="C1781" s="5"/>
      <c r="D1781" s="5"/>
      <c r="E1781" s="5"/>
      <c r="F1781" s="5"/>
      <c r="G1781" s="5"/>
      <c r="H1781" s="5"/>
      <c r="I1781" s="5"/>
      <c r="J1781" s="5"/>
    </row>
    <row r="1782" spans="1:10" x14ac:dyDescent="0.25">
      <c r="A1782" s="5"/>
      <c r="B1782" s="5"/>
      <c r="C1782" s="5"/>
      <c r="D1782" s="5"/>
      <c r="E1782" s="5"/>
      <c r="F1782" s="5"/>
      <c r="G1782" s="5"/>
      <c r="H1782" s="5"/>
      <c r="I1782" s="5"/>
      <c r="J1782" s="5"/>
    </row>
    <row r="1783" spans="1:10" x14ac:dyDescent="0.25">
      <c r="A1783" s="5"/>
      <c r="B1783" s="5"/>
      <c r="C1783" s="5"/>
      <c r="D1783" s="5"/>
      <c r="E1783" s="5"/>
      <c r="F1783" s="5"/>
      <c r="G1783" s="5"/>
      <c r="H1783" s="5"/>
      <c r="I1783" s="5"/>
      <c r="J1783" s="5"/>
    </row>
    <row r="1784" spans="1:10" x14ac:dyDescent="0.25">
      <c r="A1784" s="5"/>
      <c r="B1784" s="5"/>
      <c r="C1784" s="5"/>
      <c r="D1784" s="5"/>
      <c r="E1784" s="5"/>
      <c r="F1784" s="5"/>
      <c r="G1784" s="5"/>
      <c r="H1784" s="5"/>
      <c r="I1784" s="5"/>
      <c r="J1784" s="5"/>
    </row>
    <row r="1785" spans="1:10" x14ac:dyDescent="0.25">
      <c r="A1785" s="5"/>
      <c r="B1785" s="5"/>
      <c r="C1785" s="5"/>
      <c r="D1785" s="5"/>
      <c r="E1785" s="5"/>
      <c r="F1785" s="5"/>
      <c r="G1785" s="5"/>
      <c r="H1785" s="5"/>
      <c r="I1785" s="5"/>
      <c r="J1785" s="5"/>
    </row>
    <row r="1786" spans="1:10" x14ac:dyDescent="0.25">
      <c r="A1786" s="5"/>
      <c r="B1786" s="5"/>
      <c r="C1786" s="5"/>
      <c r="D1786" s="5"/>
      <c r="E1786" s="5"/>
      <c r="F1786" s="5"/>
      <c r="G1786" s="5"/>
      <c r="H1786" s="5"/>
      <c r="I1786" s="5"/>
      <c r="J1786" s="5"/>
    </row>
    <row r="1787" spans="1:10" x14ac:dyDescent="0.25">
      <c r="A1787" s="5"/>
      <c r="B1787" s="5"/>
      <c r="C1787" s="5"/>
      <c r="D1787" s="5"/>
      <c r="E1787" s="5"/>
      <c r="F1787" s="5"/>
      <c r="G1787" s="5"/>
      <c r="H1787" s="5"/>
      <c r="I1787" s="5"/>
      <c r="J1787" s="5"/>
    </row>
    <row r="1788" spans="1:10" x14ac:dyDescent="0.25">
      <c r="A1788" s="5"/>
      <c r="B1788" s="5"/>
      <c r="C1788" s="5"/>
      <c r="D1788" s="5"/>
      <c r="E1788" s="5"/>
      <c r="F1788" s="5"/>
      <c r="G1788" s="5"/>
      <c r="H1788" s="5"/>
      <c r="I1788" s="5"/>
      <c r="J1788" s="5"/>
    </row>
    <row r="1789" spans="1:10" x14ac:dyDescent="0.25">
      <c r="A1789" s="5"/>
      <c r="B1789" s="5"/>
      <c r="C1789" s="5"/>
      <c r="D1789" s="5"/>
      <c r="E1789" s="5"/>
      <c r="F1789" s="5"/>
      <c r="G1789" s="5"/>
      <c r="H1789" s="5"/>
      <c r="I1789" s="5"/>
      <c r="J1789" s="5"/>
    </row>
    <row r="1790" spans="1:10" x14ac:dyDescent="0.25">
      <c r="A1790" s="5"/>
      <c r="B1790" s="5"/>
      <c r="C1790" s="5"/>
      <c r="D1790" s="5"/>
      <c r="E1790" s="5"/>
      <c r="F1790" s="5"/>
      <c r="G1790" s="5"/>
      <c r="H1790" s="5"/>
      <c r="I1790" s="5"/>
      <c r="J1790" s="5"/>
    </row>
    <row r="1791" spans="1:10" x14ac:dyDescent="0.25">
      <c r="A1791" s="5"/>
      <c r="B1791" s="5"/>
      <c r="C1791" s="5"/>
      <c r="D1791" s="5"/>
      <c r="E1791" s="5"/>
      <c r="F1791" s="5"/>
      <c r="G1791" s="5"/>
      <c r="H1791" s="5"/>
      <c r="I1791" s="5"/>
      <c r="J1791" s="5"/>
    </row>
    <row r="1792" spans="1:10" x14ac:dyDescent="0.25">
      <c r="A1792" s="5"/>
      <c r="B1792" s="5"/>
      <c r="C1792" s="5"/>
      <c r="D1792" s="5"/>
      <c r="E1792" s="5"/>
      <c r="F1792" s="5"/>
      <c r="G1792" s="5"/>
      <c r="H1792" s="5"/>
      <c r="I1792" s="5"/>
      <c r="J1792" s="5"/>
    </row>
    <row r="1793" spans="1:10" x14ac:dyDescent="0.25">
      <c r="A1793" s="5"/>
      <c r="B1793" s="5"/>
      <c r="C1793" s="5"/>
      <c r="D1793" s="5"/>
      <c r="E1793" s="5"/>
      <c r="F1793" s="5"/>
      <c r="G1793" s="5"/>
      <c r="H1793" s="5"/>
      <c r="I1793" s="5"/>
      <c r="J1793" s="5"/>
    </row>
    <row r="1794" spans="1:10" x14ac:dyDescent="0.25">
      <c r="A1794" s="5"/>
      <c r="B1794" s="5"/>
      <c r="C1794" s="5"/>
      <c r="D1794" s="5"/>
      <c r="E1794" s="5"/>
      <c r="F1794" s="5"/>
      <c r="G1794" s="5"/>
      <c r="H1794" s="5"/>
      <c r="I1794" s="5"/>
      <c r="J1794" s="5"/>
    </row>
    <row r="1795" spans="1:10" x14ac:dyDescent="0.25">
      <c r="A1795" s="5"/>
      <c r="B1795" s="5"/>
      <c r="C1795" s="5"/>
      <c r="D1795" s="5"/>
      <c r="E1795" s="5"/>
      <c r="F1795" s="5"/>
      <c r="G1795" s="5"/>
      <c r="H1795" s="5"/>
      <c r="I1795" s="5"/>
      <c r="J1795" s="5"/>
    </row>
    <row r="1796" spans="1:10" x14ac:dyDescent="0.25">
      <c r="A1796" s="5"/>
      <c r="B1796" s="5"/>
      <c r="C1796" s="5"/>
      <c r="D1796" s="5"/>
      <c r="E1796" s="5"/>
      <c r="F1796" s="5"/>
      <c r="G1796" s="5"/>
      <c r="H1796" s="5"/>
      <c r="I1796" s="5"/>
      <c r="J1796" s="5"/>
    </row>
    <row r="1797" spans="1:10" x14ac:dyDescent="0.25">
      <c r="A1797" s="5"/>
      <c r="B1797" s="5"/>
      <c r="C1797" s="5"/>
      <c r="D1797" s="5"/>
      <c r="E1797" s="5"/>
      <c r="F1797" s="5"/>
      <c r="G1797" s="5"/>
      <c r="H1797" s="5"/>
      <c r="I1797" s="5"/>
      <c r="J1797" s="5"/>
    </row>
    <row r="1798" spans="1:10" x14ac:dyDescent="0.25">
      <c r="A1798" s="5"/>
      <c r="B1798" s="5"/>
      <c r="C1798" s="5"/>
      <c r="D1798" s="5"/>
      <c r="E1798" s="5"/>
      <c r="F1798" s="5"/>
      <c r="G1798" s="5"/>
      <c r="H1798" s="5"/>
      <c r="I1798" s="5"/>
      <c r="J1798" s="5"/>
    </row>
    <row r="1799" spans="1:10" x14ac:dyDescent="0.25">
      <c r="A1799" s="5"/>
      <c r="B1799" s="5"/>
      <c r="C1799" s="5"/>
      <c r="D1799" s="5"/>
      <c r="E1799" s="5"/>
      <c r="F1799" s="5"/>
      <c r="G1799" s="5"/>
      <c r="H1799" s="5"/>
      <c r="I1799" s="5"/>
      <c r="J1799" s="5"/>
    </row>
    <row r="1800" spans="1:10" x14ac:dyDescent="0.25">
      <c r="A1800" s="5"/>
      <c r="B1800" s="5"/>
      <c r="C1800" s="5"/>
      <c r="D1800" s="5"/>
      <c r="E1800" s="5"/>
      <c r="F1800" s="5"/>
      <c r="G1800" s="5"/>
      <c r="H1800" s="5"/>
      <c r="I1800" s="5"/>
      <c r="J1800" s="5"/>
    </row>
    <row r="1801" spans="1:10" x14ac:dyDescent="0.25">
      <c r="A1801" s="5"/>
      <c r="B1801" s="5"/>
      <c r="C1801" s="5"/>
      <c r="D1801" s="5"/>
      <c r="E1801" s="5"/>
      <c r="F1801" s="5"/>
      <c r="G1801" s="5"/>
      <c r="H1801" s="5"/>
      <c r="I1801" s="5"/>
      <c r="J1801" s="5"/>
    </row>
    <row r="1802" spans="1:10" x14ac:dyDescent="0.25">
      <c r="A1802" s="5"/>
      <c r="B1802" s="5"/>
      <c r="C1802" s="5"/>
      <c r="D1802" s="5"/>
      <c r="E1802" s="5"/>
      <c r="F1802" s="5"/>
      <c r="G1802" s="5"/>
      <c r="H1802" s="5"/>
      <c r="I1802" s="5"/>
      <c r="J1802" s="5"/>
    </row>
    <row r="1803" spans="1:10" x14ac:dyDescent="0.25">
      <c r="A1803" s="5"/>
      <c r="B1803" s="5"/>
      <c r="C1803" s="5"/>
      <c r="D1803" s="5"/>
      <c r="E1803" s="5"/>
      <c r="F1803" s="5"/>
      <c r="G1803" s="5"/>
      <c r="H1803" s="5"/>
      <c r="I1803" s="5"/>
      <c r="J1803" s="5"/>
    </row>
    <row r="1804" spans="1:10" x14ac:dyDescent="0.25">
      <c r="A1804" s="5"/>
      <c r="B1804" s="5"/>
      <c r="C1804" s="5"/>
      <c r="D1804" s="5"/>
      <c r="E1804" s="5"/>
      <c r="F1804" s="5"/>
      <c r="G1804" s="5"/>
      <c r="H1804" s="5"/>
      <c r="I1804" s="5"/>
      <c r="J1804" s="5"/>
    </row>
    <row r="1805" spans="1:10" x14ac:dyDescent="0.25">
      <c r="A1805" s="5"/>
      <c r="B1805" s="5"/>
      <c r="C1805" s="5"/>
      <c r="D1805" s="5"/>
      <c r="E1805" s="5"/>
      <c r="F1805" s="5"/>
      <c r="G1805" s="5"/>
      <c r="H1805" s="5"/>
      <c r="I1805" s="5"/>
      <c r="J1805" s="5"/>
    </row>
    <row r="1806" spans="1:10" x14ac:dyDescent="0.25">
      <c r="A1806" s="5"/>
      <c r="B1806" s="5"/>
      <c r="C1806" s="5"/>
      <c r="D1806" s="5"/>
      <c r="E1806" s="5"/>
      <c r="F1806" s="5"/>
      <c r="G1806" s="5"/>
      <c r="H1806" s="5"/>
      <c r="I1806" s="5"/>
      <c r="J1806" s="5"/>
    </row>
    <row r="1807" spans="1:10" x14ac:dyDescent="0.25">
      <c r="A1807" s="5"/>
      <c r="B1807" s="5"/>
      <c r="C1807" s="5"/>
      <c r="D1807" s="5"/>
      <c r="E1807" s="5"/>
      <c r="F1807" s="5"/>
      <c r="G1807" s="5"/>
      <c r="H1807" s="5"/>
      <c r="I1807" s="5"/>
      <c r="J1807" s="5"/>
    </row>
    <row r="1808" spans="1:10" x14ac:dyDescent="0.25">
      <c r="A1808" s="5"/>
      <c r="B1808" s="5"/>
      <c r="C1808" s="5"/>
      <c r="D1808" s="5"/>
      <c r="E1808" s="5"/>
      <c r="F1808" s="5"/>
      <c r="G1808" s="5"/>
      <c r="H1808" s="5"/>
      <c r="I1808" s="5"/>
      <c r="J1808" s="5"/>
    </row>
    <row r="1809" spans="1:10" x14ac:dyDescent="0.25">
      <c r="A1809" s="5"/>
      <c r="B1809" s="5"/>
      <c r="C1809" s="5"/>
      <c r="D1809" s="5"/>
      <c r="E1809" s="5"/>
      <c r="F1809" s="5"/>
      <c r="G1809" s="5"/>
      <c r="H1809" s="5"/>
      <c r="I1809" s="5"/>
      <c r="J1809" s="5"/>
    </row>
    <row r="1810" spans="1:10" x14ac:dyDescent="0.25">
      <c r="A1810" s="5"/>
      <c r="B1810" s="5"/>
      <c r="C1810" s="5"/>
      <c r="D1810" s="5"/>
      <c r="E1810" s="5"/>
      <c r="F1810" s="5"/>
      <c r="G1810" s="5"/>
      <c r="H1810" s="5"/>
      <c r="I1810" s="5"/>
      <c r="J1810" s="5"/>
    </row>
    <row r="1811" spans="1:10" x14ac:dyDescent="0.25">
      <c r="A1811" s="5"/>
      <c r="B1811" s="5"/>
      <c r="C1811" s="5"/>
      <c r="D1811" s="5"/>
      <c r="E1811" s="5"/>
      <c r="F1811" s="5"/>
      <c r="G1811" s="5"/>
      <c r="H1811" s="5"/>
      <c r="I1811" s="5"/>
      <c r="J1811" s="5"/>
    </row>
    <row r="1812" spans="1:10" x14ac:dyDescent="0.25">
      <c r="A1812" s="5"/>
      <c r="B1812" s="5"/>
      <c r="C1812" s="5"/>
      <c r="D1812" s="5"/>
      <c r="E1812" s="5"/>
      <c r="F1812" s="5"/>
      <c r="G1812" s="5"/>
      <c r="H1812" s="5"/>
      <c r="I1812" s="5"/>
      <c r="J1812" s="5"/>
    </row>
    <row r="1813" spans="1:10" x14ac:dyDescent="0.25">
      <c r="A1813" s="5"/>
      <c r="B1813" s="5"/>
      <c r="C1813" s="5"/>
      <c r="D1813" s="5"/>
      <c r="E1813" s="5"/>
      <c r="F1813" s="5"/>
      <c r="G1813" s="5"/>
      <c r="H1813" s="5"/>
      <c r="I1813" s="5"/>
      <c r="J1813" s="5"/>
    </row>
    <row r="1814" spans="1:10" x14ac:dyDescent="0.25">
      <c r="A1814" s="5"/>
      <c r="B1814" s="5"/>
      <c r="C1814" s="5"/>
      <c r="D1814" s="5"/>
      <c r="E1814" s="5"/>
      <c r="F1814" s="5"/>
      <c r="G1814" s="5"/>
      <c r="H1814" s="5"/>
      <c r="I1814" s="5"/>
      <c r="J1814" s="5"/>
    </row>
    <row r="1815" spans="1:10" x14ac:dyDescent="0.25">
      <c r="A1815" s="5"/>
      <c r="B1815" s="5"/>
      <c r="C1815" s="5"/>
      <c r="D1815" s="5"/>
      <c r="E1815" s="5"/>
      <c r="F1815" s="5"/>
      <c r="G1815" s="5"/>
      <c r="H1815" s="5"/>
      <c r="I1815" s="5"/>
      <c r="J1815" s="5"/>
    </row>
    <row r="1816" spans="1:10" x14ac:dyDescent="0.25">
      <c r="A1816" s="5"/>
      <c r="B1816" s="5"/>
      <c r="C1816" s="5"/>
      <c r="D1816" s="5"/>
      <c r="E1816" s="5"/>
      <c r="F1816" s="5"/>
      <c r="G1816" s="5"/>
      <c r="H1816" s="5"/>
      <c r="I1816" s="5"/>
      <c r="J1816" s="5"/>
    </row>
    <row r="1817" spans="1:10" x14ac:dyDescent="0.25">
      <c r="A1817" s="5"/>
      <c r="B1817" s="5"/>
      <c r="C1817" s="5"/>
      <c r="D1817" s="5"/>
      <c r="E1817" s="5"/>
      <c r="F1817" s="5"/>
      <c r="G1817" s="5"/>
      <c r="H1817" s="5"/>
      <c r="I1817" s="5"/>
      <c r="J1817" s="5"/>
    </row>
    <row r="1818" spans="1:10" x14ac:dyDescent="0.25">
      <c r="A1818" s="5"/>
      <c r="B1818" s="5"/>
      <c r="C1818" s="5"/>
      <c r="D1818" s="5"/>
      <c r="E1818" s="5"/>
      <c r="F1818" s="5"/>
      <c r="G1818" s="5"/>
      <c r="H1818" s="5"/>
      <c r="I1818" s="5"/>
      <c r="J1818" s="5"/>
    </row>
    <row r="1819" spans="1:10" x14ac:dyDescent="0.25">
      <c r="A1819" s="5"/>
      <c r="B1819" s="5"/>
      <c r="C1819" s="5"/>
      <c r="D1819" s="5"/>
      <c r="E1819" s="5"/>
      <c r="F1819" s="5"/>
      <c r="G1819" s="5"/>
      <c r="H1819" s="5"/>
      <c r="I1819" s="5"/>
      <c r="J1819" s="5"/>
    </row>
    <row r="1820" spans="1:10" x14ac:dyDescent="0.25">
      <c r="A1820" s="5"/>
      <c r="B1820" s="5"/>
      <c r="C1820" s="5"/>
      <c r="D1820" s="5"/>
      <c r="E1820" s="5"/>
      <c r="F1820" s="5"/>
      <c r="G1820" s="5"/>
      <c r="H1820" s="5"/>
      <c r="I1820" s="5"/>
      <c r="J1820" s="5"/>
    </row>
    <row r="1821" spans="1:10" x14ac:dyDescent="0.25">
      <c r="A1821" s="5"/>
      <c r="B1821" s="5"/>
      <c r="C1821" s="5"/>
      <c r="D1821" s="5"/>
      <c r="E1821" s="5"/>
      <c r="F1821" s="5"/>
      <c r="G1821" s="5"/>
      <c r="H1821" s="5"/>
      <c r="I1821" s="5"/>
      <c r="J1821" s="5"/>
    </row>
    <row r="1822" spans="1:10" x14ac:dyDescent="0.25">
      <c r="A1822" s="5"/>
      <c r="B1822" s="5"/>
      <c r="C1822" s="5"/>
      <c r="D1822" s="5"/>
      <c r="E1822" s="5"/>
      <c r="F1822" s="5"/>
      <c r="G1822" s="5"/>
      <c r="H1822" s="5"/>
      <c r="I1822" s="5"/>
      <c r="J1822" s="5"/>
    </row>
    <row r="1823" spans="1:10" x14ac:dyDescent="0.25">
      <c r="A1823" s="5"/>
      <c r="B1823" s="5"/>
      <c r="C1823" s="5"/>
      <c r="D1823" s="5"/>
      <c r="E1823" s="5"/>
      <c r="F1823" s="5"/>
      <c r="G1823" s="5"/>
      <c r="H1823" s="5"/>
      <c r="I1823" s="5"/>
      <c r="J1823" s="5"/>
    </row>
    <row r="1824" spans="1:10" x14ac:dyDescent="0.25">
      <c r="A1824" s="5"/>
      <c r="B1824" s="5"/>
      <c r="C1824" s="5"/>
      <c r="D1824" s="5"/>
      <c r="E1824" s="5"/>
      <c r="F1824" s="5"/>
      <c r="G1824" s="5"/>
      <c r="H1824" s="5"/>
      <c r="I1824" s="5"/>
      <c r="J1824" s="5"/>
    </row>
    <row r="1825" spans="1:10" x14ac:dyDescent="0.25">
      <c r="A1825" s="5"/>
      <c r="B1825" s="5"/>
      <c r="C1825" s="5"/>
      <c r="D1825" s="5"/>
      <c r="E1825" s="5"/>
      <c r="F1825" s="5"/>
      <c r="G1825" s="5"/>
      <c r="H1825" s="5"/>
      <c r="I1825" s="5"/>
      <c r="J1825" s="5"/>
    </row>
    <row r="1826" spans="1:10" x14ac:dyDescent="0.25">
      <c r="A1826" s="5"/>
      <c r="B1826" s="5"/>
      <c r="C1826" s="5"/>
      <c r="D1826" s="5"/>
      <c r="E1826" s="5"/>
      <c r="F1826" s="5"/>
      <c r="G1826" s="5"/>
      <c r="H1826" s="5"/>
      <c r="I1826" s="5"/>
      <c r="J1826" s="5"/>
    </row>
    <row r="1827" spans="1:10" x14ac:dyDescent="0.25">
      <c r="A1827" s="5"/>
      <c r="B1827" s="5"/>
      <c r="C1827" s="5"/>
      <c r="D1827" s="5"/>
      <c r="E1827" s="5"/>
      <c r="F1827" s="5"/>
      <c r="G1827" s="5"/>
      <c r="H1827" s="5"/>
      <c r="I1827" s="5"/>
      <c r="J1827" s="5"/>
    </row>
    <row r="1828" spans="1:10" x14ac:dyDescent="0.25">
      <c r="A1828" s="5"/>
      <c r="B1828" s="5"/>
      <c r="C1828" s="5"/>
      <c r="D1828" s="5"/>
      <c r="E1828" s="5"/>
      <c r="F1828" s="5"/>
      <c r="G1828" s="5"/>
      <c r="H1828" s="5"/>
      <c r="I1828" s="5"/>
      <c r="J1828" s="5"/>
    </row>
    <row r="1829" spans="1:10" x14ac:dyDescent="0.25">
      <c r="A1829" s="5"/>
      <c r="B1829" s="5"/>
      <c r="C1829" s="5"/>
      <c r="D1829" s="5"/>
      <c r="E1829" s="5"/>
      <c r="F1829" s="5"/>
      <c r="G1829" s="5"/>
      <c r="H1829" s="5"/>
      <c r="I1829" s="5"/>
      <c r="J1829" s="5"/>
    </row>
    <row r="1830" spans="1:10" x14ac:dyDescent="0.25">
      <c r="A1830" s="5"/>
      <c r="B1830" s="5"/>
      <c r="C1830" s="5"/>
      <c r="D1830" s="5"/>
      <c r="E1830" s="5"/>
      <c r="F1830" s="5"/>
      <c r="G1830" s="5"/>
      <c r="H1830" s="5"/>
      <c r="I1830" s="5"/>
      <c r="J1830" s="5"/>
    </row>
    <row r="1831" spans="1:10" x14ac:dyDescent="0.25">
      <c r="A1831" s="5"/>
      <c r="B1831" s="5"/>
      <c r="C1831" s="5"/>
      <c r="D1831" s="5"/>
      <c r="E1831" s="5"/>
      <c r="F1831" s="5"/>
      <c r="G1831" s="5"/>
      <c r="H1831" s="5"/>
      <c r="I1831" s="5"/>
      <c r="J1831" s="5"/>
    </row>
    <row r="1832" spans="1:10" x14ac:dyDescent="0.25">
      <c r="A1832" s="5"/>
      <c r="B1832" s="5"/>
      <c r="C1832" s="5"/>
      <c r="D1832" s="5"/>
      <c r="E1832" s="5"/>
      <c r="F1832" s="5"/>
      <c r="G1832" s="5"/>
      <c r="H1832" s="5"/>
      <c r="I1832" s="5"/>
      <c r="J1832" s="5"/>
    </row>
    <row r="1833" spans="1:10" x14ac:dyDescent="0.25">
      <c r="A1833" s="5"/>
      <c r="B1833" s="5"/>
      <c r="C1833" s="5"/>
      <c r="D1833" s="5"/>
      <c r="E1833" s="5"/>
      <c r="F1833" s="5"/>
      <c r="G1833" s="5"/>
      <c r="H1833" s="5"/>
      <c r="I1833" s="5"/>
      <c r="J1833" s="5"/>
    </row>
    <row r="1834" spans="1:10" x14ac:dyDescent="0.25">
      <c r="A1834" s="5"/>
      <c r="B1834" s="5"/>
      <c r="C1834" s="5"/>
      <c r="D1834" s="5"/>
      <c r="E1834" s="5"/>
      <c r="F1834" s="5"/>
      <c r="G1834" s="5"/>
      <c r="H1834" s="5"/>
      <c r="I1834" s="5"/>
      <c r="J1834" s="5"/>
    </row>
    <row r="1835" spans="1:10" x14ac:dyDescent="0.25">
      <c r="A1835" s="5"/>
      <c r="B1835" s="5"/>
      <c r="C1835" s="5"/>
      <c r="D1835" s="5"/>
      <c r="E1835" s="5"/>
      <c r="F1835" s="5"/>
      <c r="G1835" s="5"/>
      <c r="H1835" s="5"/>
      <c r="I1835" s="5"/>
      <c r="J1835" s="5"/>
    </row>
    <row r="1836" spans="1:10" x14ac:dyDescent="0.25">
      <c r="A1836" s="5"/>
      <c r="B1836" s="5"/>
      <c r="C1836" s="5"/>
      <c r="D1836" s="5"/>
      <c r="E1836" s="5"/>
      <c r="F1836" s="5"/>
      <c r="G1836" s="5"/>
      <c r="H1836" s="5"/>
      <c r="I1836" s="5"/>
      <c r="J1836" s="5"/>
    </row>
    <row r="1837" spans="1:10" x14ac:dyDescent="0.25">
      <c r="A1837" s="5"/>
      <c r="B1837" s="5"/>
      <c r="C1837" s="5"/>
      <c r="D1837" s="5"/>
      <c r="E1837" s="5"/>
      <c r="F1837" s="5"/>
      <c r="G1837" s="5"/>
      <c r="H1837" s="5"/>
      <c r="I1837" s="5"/>
      <c r="J1837" s="5"/>
    </row>
    <row r="1838" spans="1:10" x14ac:dyDescent="0.25">
      <c r="A1838" s="5"/>
      <c r="B1838" s="5"/>
      <c r="C1838" s="5"/>
      <c r="D1838" s="5"/>
      <c r="E1838" s="5"/>
      <c r="F1838" s="5"/>
      <c r="G1838" s="5"/>
      <c r="H1838" s="5"/>
      <c r="I1838" s="5"/>
      <c r="J1838" s="5"/>
    </row>
    <row r="1839" spans="1:10" x14ac:dyDescent="0.25">
      <c r="A1839" s="5"/>
      <c r="B1839" s="5"/>
      <c r="C1839" s="5"/>
      <c r="D1839" s="5"/>
      <c r="E1839" s="5"/>
      <c r="F1839" s="5"/>
      <c r="G1839" s="5"/>
      <c r="H1839" s="5"/>
      <c r="I1839" s="5"/>
      <c r="J1839" s="5"/>
    </row>
    <row r="1840" spans="1:10" x14ac:dyDescent="0.25">
      <c r="A1840" s="5"/>
      <c r="B1840" s="5"/>
      <c r="C1840" s="5"/>
      <c r="D1840" s="5"/>
      <c r="E1840" s="5"/>
      <c r="F1840" s="5"/>
      <c r="G1840" s="5"/>
      <c r="H1840" s="5"/>
      <c r="I1840" s="5"/>
      <c r="J1840" s="5"/>
    </row>
    <row r="1841" spans="1:10" x14ac:dyDescent="0.25">
      <c r="A1841" s="5"/>
      <c r="B1841" s="5"/>
      <c r="C1841" s="5"/>
      <c r="D1841" s="5"/>
      <c r="E1841" s="5"/>
      <c r="F1841" s="5"/>
      <c r="G1841" s="5"/>
      <c r="H1841" s="5"/>
      <c r="I1841" s="5"/>
      <c r="J1841" s="5"/>
    </row>
    <row r="1842" spans="1:10" x14ac:dyDescent="0.25">
      <c r="A1842" s="5"/>
      <c r="B1842" s="5"/>
      <c r="C1842" s="5"/>
      <c r="D1842" s="5"/>
      <c r="E1842" s="5"/>
      <c r="F1842" s="5"/>
      <c r="G1842" s="5"/>
      <c r="H1842" s="5"/>
      <c r="I1842" s="5"/>
      <c r="J1842" s="5"/>
    </row>
    <row r="1843" spans="1:10" x14ac:dyDescent="0.25">
      <c r="A1843" s="5"/>
      <c r="B1843" s="5"/>
      <c r="C1843" s="5"/>
      <c r="D1843" s="5"/>
      <c r="E1843" s="5"/>
      <c r="F1843" s="5"/>
      <c r="G1843" s="5"/>
      <c r="H1843" s="5"/>
      <c r="I1843" s="5"/>
      <c r="J1843" s="5"/>
    </row>
    <row r="1844" spans="1:10" x14ac:dyDescent="0.25">
      <c r="A1844" s="5"/>
      <c r="B1844" s="5"/>
      <c r="C1844" s="5"/>
      <c r="D1844" s="5"/>
      <c r="E1844" s="5"/>
      <c r="F1844" s="5"/>
      <c r="G1844" s="5"/>
      <c r="H1844" s="5"/>
      <c r="I1844" s="5"/>
      <c r="J1844" s="5"/>
    </row>
    <row r="1845" spans="1:10" x14ac:dyDescent="0.25">
      <c r="A1845" s="5"/>
      <c r="B1845" s="5"/>
      <c r="C1845" s="5"/>
      <c r="D1845" s="5"/>
      <c r="E1845" s="5"/>
      <c r="F1845" s="5"/>
      <c r="G1845" s="5"/>
      <c r="H1845" s="5"/>
      <c r="I1845" s="5"/>
      <c r="J1845" s="5"/>
    </row>
    <row r="1846" spans="1:10" x14ac:dyDescent="0.25">
      <c r="A1846" s="5"/>
      <c r="B1846" s="5"/>
      <c r="C1846" s="5"/>
      <c r="D1846" s="5"/>
      <c r="E1846" s="5"/>
      <c r="F1846" s="5"/>
      <c r="G1846" s="5"/>
      <c r="H1846" s="5"/>
      <c r="I1846" s="5"/>
      <c r="J1846" s="5"/>
    </row>
    <row r="1847" spans="1:10" x14ac:dyDescent="0.25">
      <c r="A1847" s="5"/>
      <c r="B1847" s="5"/>
      <c r="C1847" s="5"/>
      <c r="D1847" s="5"/>
      <c r="E1847" s="5"/>
      <c r="F1847" s="5"/>
      <c r="G1847" s="5"/>
      <c r="H1847" s="5"/>
      <c r="I1847" s="5"/>
      <c r="J1847" s="5"/>
    </row>
    <row r="1848" spans="1:10" x14ac:dyDescent="0.25">
      <c r="A1848" s="5"/>
      <c r="B1848" s="5"/>
      <c r="C1848" s="5"/>
      <c r="D1848" s="5"/>
      <c r="E1848" s="5"/>
      <c r="F1848" s="5"/>
      <c r="G1848" s="5"/>
      <c r="H1848" s="5"/>
      <c r="I1848" s="5"/>
      <c r="J1848" s="5"/>
    </row>
    <row r="1849" spans="1:10" x14ac:dyDescent="0.25">
      <c r="A1849" s="5"/>
      <c r="B1849" s="5"/>
      <c r="C1849" s="5"/>
      <c r="D1849" s="5"/>
      <c r="E1849" s="5"/>
      <c r="F1849" s="5"/>
      <c r="G1849" s="5"/>
      <c r="H1849" s="5"/>
      <c r="I1849" s="5"/>
      <c r="J1849" s="5"/>
    </row>
    <row r="1850" spans="1:10" x14ac:dyDescent="0.25">
      <c r="A1850" s="5"/>
      <c r="B1850" s="5"/>
      <c r="C1850" s="5"/>
      <c r="D1850" s="5"/>
      <c r="E1850" s="5"/>
      <c r="F1850" s="5"/>
      <c r="G1850" s="5"/>
      <c r="H1850" s="5"/>
      <c r="I1850" s="5"/>
      <c r="J1850" s="5"/>
    </row>
    <row r="1851" spans="1:10" x14ac:dyDescent="0.25">
      <c r="A1851" s="5"/>
      <c r="B1851" s="5"/>
      <c r="C1851" s="5"/>
      <c r="D1851" s="5"/>
      <c r="E1851" s="5"/>
      <c r="F1851" s="5"/>
      <c r="G1851" s="5"/>
      <c r="H1851" s="5"/>
      <c r="I1851" s="5"/>
      <c r="J1851" s="5"/>
    </row>
    <row r="1852" spans="1:10" x14ac:dyDescent="0.25">
      <c r="A1852" s="5"/>
      <c r="B1852" s="5"/>
      <c r="C1852" s="5"/>
      <c r="D1852" s="5"/>
      <c r="E1852" s="5"/>
      <c r="F1852" s="5"/>
      <c r="G1852" s="5"/>
      <c r="H1852" s="5"/>
      <c r="I1852" s="5"/>
      <c r="J1852" s="5"/>
    </row>
    <row r="1853" spans="1:10" x14ac:dyDescent="0.25">
      <c r="A1853" s="5"/>
      <c r="B1853" s="5"/>
      <c r="C1853" s="5"/>
      <c r="D1853" s="5"/>
      <c r="E1853" s="5"/>
      <c r="F1853" s="5"/>
      <c r="G1853" s="5"/>
      <c r="H1853" s="5"/>
      <c r="I1853" s="5"/>
      <c r="J1853" s="5"/>
    </row>
    <row r="1854" spans="1:10" x14ac:dyDescent="0.25">
      <c r="A1854" s="5"/>
      <c r="B1854" s="5"/>
      <c r="C1854" s="5"/>
      <c r="D1854" s="5"/>
      <c r="E1854" s="5"/>
      <c r="F1854" s="5"/>
      <c r="G1854" s="5"/>
      <c r="H1854" s="5"/>
      <c r="I1854" s="5"/>
      <c r="J1854" s="5"/>
    </row>
    <row r="1855" spans="1:10" x14ac:dyDescent="0.25">
      <c r="A1855" s="5"/>
      <c r="B1855" s="5"/>
      <c r="C1855" s="5"/>
      <c r="D1855" s="5"/>
      <c r="E1855" s="5"/>
      <c r="F1855" s="5"/>
      <c r="G1855" s="5"/>
      <c r="H1855" s="5"/>
      <c r="I1855" s="5"/>
      <c r="J1855" s="5"/>
    </row>
    <row r="1856" spans="1:10" x14ac:dyDescent="0.25">
      <c r="A1856" s="5"/>
      <c r="B1856" s="5"/>
      <c r="C1856" s="5"/>
      <c r="D1856" s="5"/>
      <c r="E1856" s="5"/>
      <c r="F1856" s="5"/>
      <c r="G1856" s="5"/>
      <c r="H1856" s="5"/>
      <c r="I1856" s="5"/>
      <c r="J1856" s="5"/>
    </row>
    <row r="1857" spans="1:10" x14ac:dyDescent="0.25">
      <c r="A1857" s="5"/>
      <c r="B1857" s="5"/>
      <c r="C1857" s="5"/>
      <c r="D1857" s="5"/>
      <c r="E1857" s="5"/>
      <c r="F1857" s="5"/>
      <c r="G1857" s="5"/>
      <c r="H1857" s="5"/>
      <c r="I1857" s="5"/>
      <c r="J1857" s="5"/>
    </row>
    <row r="1858" spans="1:10" x14ac:dyDescent="0.25">
      <c r="A1858" s="5"/>
      <c r="B1858" s="5"/>
      <c r="C1858" s="5"/>
      <c r="D1858" s="5"/>
      <c r="E1858" s="5"/>
      <c r="F1858" s="5"/>
      <c r="G1858" s="5"/>
      <c r="H1858" s="5"/>
      <c r="I1858" s="5"/>
      <c r="J1858" s="5"/>
    </row>
    <row r="1859" spans="1:10" x14ac:dyDescent="0.25">
      <c r="A1859" s="5"/>
      <c r="B1859" s="5"/>
      <c r="C1859" s="5"/>
      <c r="D1859" s="5"/>
      <c r="E1859" s="5"/>
      <c r="F1859" s="5"/>
      <c r="G1859" s="5"/>
      <c r="H1859" s="5"/>
      <c r="I1859" s="5"/>
      <c r="J1859" s="5"/>
    </row>
    <row r="1860" spans="1:10" x14ac:dyDescent="0.25">
      <c r="A1860" s="5"/>
      <c r="B1860" s="5"/>
      <c r="C1860" s="5"/>
      <c r="D1860" s="5"/>
      <c r="E1860" s="5"/>
      <c r="F1860" s="5"/>
      <c r="G1860" s="5"/>
      <c r="H1860" s="5"/>
      <c r="I1860" s="5"/>
      <c r="J1860" s="5"/>
    </row>
    <row r="1861" spans="1:10" x14ac:dyDescent="0.25">
      <c r="A1861" s="5"/>
      <c r="B1861" s="5"/>
      <c r="C1861" s="5"/>
      <c r="D1861" s="5"/>
      <c r="E1861" s="5"/>
      <c r="F1861" s="5"/>
      <c r="G1861" s="5"/>
      <c r="H1861" s="5"/>
      <c r="I1861" s="5"/>
      <c r="J1861" s="5"/>
    </row>
    <row r="1862" spans="1:10" x14ac:dyDescent="0.25">
      <c r="A1862" s="5"/>
      <c r="B1862" s="5"/>
      <c r="C1862" s="5"/>
      <c r="D1862" s="5"/>
      <c r="E1862" s="5"/>
      <c r="F1862" s="5"/>
      <c r="G1862" s="5"/>
      <c r="H1862" s="5"/>
      <c r="I1862" s="5"/>
      <c r="J1862" s="5"/>
    </row>
    <row r="1863" spans="1:10" x14ac:dyDescent="0.25">
      <c r="A1863" s="5"/>
      <c r="B1863" s="5"/>
      <c r="C1863" s="5"/>
      <c r="D1863" s="5"/>
      <c r="E1863" s="5"/>
      <c r="F1863" s="5"/>
      <c r="G1863" s="5"/>
      <c r="H1863" s="5"/>
      <c r="I1863" s="5"/>
      <c r="J1863" s="5"/>
    </row>
    <row r="1864" spans="1:10" x14ac:dyDescent="0.25">
      <c r="A1864" s="5"/>
      <c r="B1864" s="5"/>
      <c r="C1864" s="5"/>
      <c r="D1864" s="5"/>
      <c r="E1864" s="5"/>
      <c r="F1864" s="5"/>
      <c r="G1864" s="5"/>
      <c r="H1864" s="5"/>
      <c r="I1864" s="5"/>
      <c r="J1864" s="5"/>
    </row>
    <row r="1865" spans="1:10" x14ac:dyDescent="0.25">
      <c r="A1865" s="5"/>
      <c r="B1865" s="5"/>
      <c r="C1865" s="5"/>
      <c r="D1865" s="5"/>
      <c r="E1865" s="5"/>
      <c r="F1865" s="5"/>
      <c r="G1865" s="5"/>
      <c r="H1865" s="5"/>
      <c r="I1865" s="5"/>
      <c r="J1865" s="5"/>
    </row>
    <row r="1866" spans="1:10" x14ac:dyDescent="0.25">
      <c r="A1866" s="5"/>
      <c r="B1866" s="5"/>
      <c r="C1866" s="5"/>
      <c r="D1866" s="5"/>
      <c r="E1866" s="5"/>
      <c r="F1866" s="5"/>
      <c r="G1866" s="5"/>
      <c r="H1866" s="5"/>
      <c r="I1866" s="5"/>
      <c r="J1866" s="5"/>
    </row>
    <row r="1867" spans="1:10" x14ac:dyDescent="0.25">
      <c r="A1867" s="5"/>
      <c r="B1867" s="5"/>
      <c r="C1867" s="5"/>
      <c r="D1867" s="5"/>
      <c r="E1867" s="5"/>
      <c r="F1867" s="5"/>
      <c r="G1867" s="5"/>
      <c r="H1867" s="5"/>
      <c r="I1867" s="5"/>
      <c r="J1867" s="5"/>
    </row>
    <row r="1868" spans="1:10" x14ac:dyDescent="0.25">
      <c r="A1868" s="5"/>
      <c r="B1868" s="5"/>
      <c r="C1868" s="5"/>
      <c r="D1868" s="5"/>
      <c r="E1868" s="5"/>
      <c r="F1868" s="5"/>
      <c r="G1868" s="5"/>
      <c r="H1868" s="5"/>
      <c r="I1868" s="5"/>
      <c r="J1868" s="5"/>
    </row>
    <row r="1869" spans="1:10" x14ac:dyDescent="0.25">
      <c r="A1869" s="5"/>
      <c r="B1869" s="5"/>
      <c r="C1869" s="5"/>
      <c r="D1869" s="5"/>
      <c r="E1869" s="5"/>
      <c r="F1869" s="5"/>
      <c r="G1869" s="5"/>
      <c r="H1869" s="5"/>
      <c r="I1869" s="5"/>
      <c r="J1869" s="5"/>
    </row>
    <row r="1870" spans="1:10" x14ac:dyDescent="0.25">
      <c r="A1870" s="5"/>
      <c r="B1870" s="5"/>
      <c r="C1870" s="5"/>
      <c r="D1870" s="5"/>
      <c r="E1870" s="5"/>
      <c r="F1870" s="5"/>
      <c r="G1870" s="5"/>
      <c r="H1870" s="5"/>
      <c r="I1870" s="5"/>
      <c r="J1870" s="5"/>
    </row>
    <row r="1871" spans="1:10" x14ac:dyDescent="0.25">
      <c r="A1871" s="5"/>
      <c r="B1871" s="5"/>
      <c r="C1871" s="5"/>
      <c r="D1871" s="5"/>
      <c r="E1871" s="5"/>
      <c r="F1871" s="5"/>
      <c r="G1871" s="5"/>
      <c r="H1871" s="5"/>
      <c r="I1871" s="5"/>
      <c r="J1871" s="5"/>
    </row>
    <row r="1872" spans="1:10" x14ac:dyDescent="0.25">
      <c r="A1872" s="5"/>
      <c r="B1872" s="5"/>
      <c r="C1872" s="5"/>
      <c r="D1872" s="5"/>
      <c r="E1872" s="5"/>
      <c r="F1872" s="5"/>
      <c r="G1872" s="5"/>
      <c r="H1872" s="5"/>
      <c r="I1872" s="5"/>
      <c r="J1872" s="5"/>
    </row>
    <row r="1873" spans="1:10" x14ac:dyDescent="0.25">
      <c r="A1873" s="5"/>
      <c r="B1873" s="5"/>
      <c r="C1873" s="5"/>
      <c r="D1873" s="5"/>
      <c r="E1873" s="5"/>
      <c r="F1873" s="5"/>
      <c r="G1873" s="5"/>
      <c r="H1873" s="5"/>
      <c r="I1873" s="5"/>
      <c r="J1873" s="5"/>
    </row>
    <row r="1874" spans="1:10" x14ac:dyDescent="0.25">
      <c r="A1874" s="5"/>
      <c r="B1874" s="5"/>
      <c r="C1874" s="5"/>
      <c r="D1874" s="5"/>
      <c r="E1874" s="5"/>
      <c r="F1874" s="5"/>
      <c r="G1874" s="5"/>
      <c r="H1874" s="5"/>
      <c r="I1874" s="5"/>
      <c r="J1874" s="5"/>
    </row>
    <row r="1875" spans="1:10" x14ac:dyDescent="0.25">
      <c r="A1875" s="5"/>
      <c r="B1875" s="5"/>
      <c r="C1875" s="5"/>
      <c r="D1875" s="5"/>
      <c r="E1875" s="5"/>
      <c r="F1875" s="5"/>
      <c r="G1875" s="5"/>
      <c r="H1875" s="5"/>
      <c r="I1875" s="5"/>
      <c r="J1875" s="5"/>
    </row>
    <row r="1876" spans="1:10" x14ac:dyDescent="0.25">
      <c r="A1876" s="5"/>
      <c r="B1876" s="5"/>
      <c r="C1876" s="5"/>
      <c r="D1876" s="5"/>
      <c r="E1876" s="5"/>
      <c r="F1876" s="5"/>
      <c r="G1876" s="5"/>
      <c r="H1876" s="5"/>
      <c r="I1876" s="5"/>
      <c r="J1876" s="5"/>
    </row>
    <row r="1877" spans="1:10" x14ac:dyDescent="0.25">
      <c r="A1877" s="5"/>
      <c r="B1877" s="5"/>
      <c r="C1877" s="5"/>
      <c r="D1877" s="5"/>
      <c r="E1877" s="5"/>
      <c r="F1877" s="5"/>
      <c r="G1877" s="5"/>
      <c r="H1877" s="5"/>
      <c r="I1877" s="5"/>
      <c r="J1877" s="5"/>
    </row>
    <row r="1878" spans="1:10" x14ac:dyDescent="0.25">
      <c r="A1878" s="5"/>
      <c r="B1878" s="5"/>
      <c r="C1878" s="5"/>
      <c r="D1878" s="5"/>
      <c r="E1878" s="5"/>
      <c r="F1878" s="5"/>
      <c r="G1878" s="5"/>
      <c r="H1878" s="5"/>
      <c r="I1878" s="5"/>
      <c r="J1878" s="5"/>
    </row>
    <row r="1879" spans="1:10" x14ac:dyDescent="0.25">
      <c r="A1879" s="5"/>
      <c r="B1879" s="5"/>
      <c r="C1879" s="5"/>
      <c r="D1879" s="5"/>
      <c r="E1879" s="5"/>
      <c r="F1879" s="5"/>
      <c r="G1879" s="5"/>
      <c r="H1879" s="5"/>
      <c r="I1879" s="5"/>
      <c r="J1879" s="5"/>
    </row>
    <row r="1880" spans="1:10" x14ac:dyDescent="0.25">
      <c r="A1880" s="5"/>
      <c r="B1880" s="5"/>
      <c r="C1880" s="5"/>
      <c r="D1880" s="5"/>
      <c r="E1880" s="5"/>
      <c r="F1880" s="5"/>
      <c r="G1880" s="5"/>
      <c r="H1880" s="5"/>
      <c r="I1880" s="5"/>
      <c r="J1880" s="5"/>
    </row>
    <row r="1881" spans="1:10" x14ac:dyDescent="0.25">
      <c r="A1881" s="5"/>
      <c r="B1881" s="5"/>
      <c r="C1881" s="5"/>
      <c r="D1881" s="5"/>
      <c r="E1881" s="5"/>
      <c r="F1881" s="5"/>
      <c r="G1881" s="5"/>
      <c r="H1881" s="5"/>
      <c r="I1881" s="5"/>
      <c r="J1881" s="5"/>
    </row>
    <row r="1882" spans="1:10" x14ac:dyDescent="0.25">
      <c r="A1882" s="5"/>
      <c r="B1882" s="5"/>
      <c r="C1882" s="5"/>
      <c r="D1882" s="5"/>
      <c r="E1882" s="5"/>
      <c r="F1882" s="5"/>
      <c r="G1882" s="5"/>
      <c r="H1882" s="5"/>
      <c r="I1882" s="5"/>
      <c r="J1882" s="5"/>
    </row>
    <row r="1883" spans="1:10" x14ac:dyDescent="0.25">
      <c r="A1883" s="5"/>
      <c r="B1883" s="5"/>
      <c r="C1883" s="5"/>
      <c r="D1883" s="5"/>
      <c r="E1883" s="5"/>
      <c r="F1883" s="5"/>
      <c r="G1883" s="5"/>
      <c r="H1883" s="5"/>
      <c r="I1883" s="5"/>
      <c r="J1883" s="5"/>
    </row>
    <row r="1884" spans="1:10" x14ac:dyDescent="0.25">
      <c r="A1884" s="5"/>
      <c r="B1884" s="5"/>
      <c r="C1884" s="5"/>
      <c r="D1884" s="5"/>
      <c r="E1884" s="5"/>
      <c r="F1884" s="5"/>
      <c r="G1884" s="5"/>
      <c r="H1884" s="5"/>
      <c r="I1884" s="5"/>
      <c r="J1884" s="5"/>
    </row>
    <row r="1885" spans="1:10" x14ac:dyDescent="0.25">
      <c r="A1885" s="5"/>
      <c r="B1885" s="5"/>
      <c r="C1885" s="5"/>
      <c r="D1885" s="5"/>
      <c r="E1885" s="5"/>
      <c r="F1885" s="5"/>
      <c r="G1885" s="5"/>
      <c r="H1885" s="5"/>
      <c r="I1885" s="5"/>
      <c r="J1885" s="5"/>
    </row>
    <row r="1886" spans="1:10" x14ac:dyDescent="0.25">
      <c r="A1886" s="5"/>
      <c r="B1886" s="5"/>
      <c r="C1886" s="5"/>
      <c r="D1886" s="5"/>
      <c r="E1886" s="5"/>
      <c r="F1886" s="5"/>
      <c r="G1886" s="5"/>
      <c r="H1886" s="5"/>
      <c r="I1886" s="5"/>
      <c r="J1886" s="5"/>
    </row>
    <row r="1887" spans="1:10" x14ac:dyDescent="0.25">
      <c r="A1887" s="5"/>
      <c r="B1887" s="5"/>
      <c r="C1887" s="5"/>
      <c r="D1887" s="5"/>
      <c r="E1887" s="5"/>
      <c r="F1887" s="5"/>
      <c r="G1887" s="5"/>
      <c r="H1887" s="5"/>
      <c r="I1887" s="5"/>
      <c r="J1887" s="5"/>
    </row>
    <row r="1888" spans="1:10" x14ac:dyDescent="0.25">
      <c r="A1888" s="5"/>
      <c r="B1888" s="5"/>
      <c r="C1888" s="5"/>
      <c r="D1888" s="5"/>
      <c r="E1888" s="5"/>
      <c r="F1888" s="5"/>
      <c r="G1888" s="5"/>
      <c r="H1888" s="5"/>
      <c r="I1888" s="5"/>
      <c r="J1888" s="5"/>
    </row>
    <row r="1889" spans="1:10" x14ac:dyDescent="0.25">
      <c r="A1889" s="5"/>
      <c r="B1889" s="5"/>
      <c r="C1889" s="5"/>
      <c r="D1889" s="5"/>
      <c r="E1889" s="5"/>
      <c r="F1889" s="5"/>
      <c r="G1889" s="5"/>
      <c r="H1889" s="5"/>
      <c r="I1889" s="5"/>
      <c r="J1889" s="5"/>
    </row>
    <row r="1890" spans="1:10" x14ac:dyDescent="0.25">
      <c r="A1890" s="5"/>
      <c r="B1890" s="5"/>
      <c r="C1890" s="5"/>
      <c r="D1890" s="5"/>
      <c r="E1890" s="5"/>
      <c r="F1890" s="5"/>
      <c r="G1890" s="5"/>
      <c r="H1890" s="5"/>
      <c r="I1890" s="5"/>
      <c r="J1890" s="5"/>
    </row>
    <row r="1891" spans="1:10" x14ac:dyDescent="0.25">
      <c r="A1891" s="5"/>
      <c r="B1891" s="5"/>
      <c r="C1891" s="5"/>
      <c r="D1891" s="5"/>
      <c r="E1891" s="5"/>
      <c r="F1891" s="5"/>
      <c r="G1891" s="5"/>
      <c r="H1891" s="5"/>
      <c r="I1891" s="5"/>
      <c r="J1891" s="5"/>
    </row>
    <row r="1892" spans="1:10" x14ac:dyDescent="0.25">
      <c r="A1892" s="5"/>
      <c r="B1892" s="5"/>
      <c r="C1892" s="5"/>
      <c r="D1892" s="5"/>
      <c r="E1892" s="5"/>
      <c r="F1892" s="5"/>
      <c r="G1892" s="5"/>
      <c r="H1892" s="5"/>
      <c r="I1892" s="5"/>
      <c r="J1892" s="5"/>
    </row>
    <row r="1893" spans="1:10" x14ac:dyDescent="0.25">
      <c r="A1893" s="5"/>
      <c r="B1893" s="5"/>
      <c r="C1893" s="5"/>
      <c r="D1893" s="5"/>
      <c r="E1893" s="5"/>
      <c r="F1893" s="5"/>
      <c r="G1893" s="5"/>
      <c r="H1893" s="5"/>
      <c r="I1893" s="5"/>
      <c r="J1893" s="5"/>
    </row>
    <row r="1894" spans="1:10" x14ac:dyDescent="0.25">
      <c r="A1894" s="5"/>
      <c r="B1894" s="5"/>
      <c r="C1894" s="5"/>
      <c r="D1894" s="5"/>
      <c r="E1894" s="5"/>
      <c r="F1894" s="5"/>
      <c r="G1894" s="5"/>
      <c r="H1894" s="5"/>
      <c r="I1894" s="5"/>
      <c r="J1894" s="5"/>
    </row>
    <row r="1895" spans="1:10" x14ac:dyDescent="0.25">
      <c r="A1895" s="5"/>
      <c r="B1895" s="5"/>
      <c r="C1895" s="5"/>
      <c r="D1895" s="5"/>
      <c r="E1895" s="5"/>
      <c r="F1895" s="5"/>
      <c r="G1895" s="5"/>
      <c r="H1895" s="5"/>
      <c r="I1895" s="5"/>
      <c r="J1895" s="5"/>
    </row>
    <row r="1896" spans="1:10" x14ac:dyDescent="0.25">
      <c r="A1896" s="5"/>
      <c r="B1896" s="5"/>
      <c r="C1896" s="5"/>
      <c r="D1896" s="5"/>
      <c r="E1896" s="5"/>
      <c r="F1896" s="5"/>
      <c r="G1896" s="5"/>
      <c r="H1896" s="5"/>
      <c r="I1896" s="5"/>
      <c r="J1896" s="5"/>
    </row>
    <row r="1897" spans="1:10" x14ac:dyDescent="0.25">
      <c r="A1897" s="5"/>
      <c r="B1897" s="5"/>
      <c r="C1897" s="5"/>
      <c r="D1897" s="5"/>
      <c r="E1897" s="5"/>
      <c r="F1897" s="5"/>
      <c r="G1897" s="5"/>
      <c r="H1897" s="5"/>
      <c r="I1897" s="5"/>
      <c r="J1897" s="5"/>
    </row>
    <row r="1898" spans="1:10" x14ac:dyDescent="0.25">
      <c r="A1898" s="5"/>
      <c r="B1898" s="5"/>
      <c r="C1898" s="5"/>
      <c r="D1898" s="5"/>
      <c r="E1898" s="5"/>
      <c r="F1898" s="5"/>
      <c r="G1898" s="5"/>
      <c r="H1898" s="5"/>
      <c r="I1898" s="5"/>
      <c r="J1898" s="5"/>
    </row>
    <row r="1899" spans="1:10" x14ac:dyDescent="0.25">
      <c r="A1899" s="5"/>
      <c r="B1899" s="5"/>
      <c r="C1899" s="5"/>
      <c r="D1899" s="5"/>
      <c r="E1899" s="5"/>
      <c r="F1899" s="5"/>
      <c r="G1899" s="5"/>
      <c r="H1899" s="5"/>
      <c r="I1899" s="5"/>
      <c r="J1899" s="5"/>
    </row>
    <row r="1900" spans="1:10" x14ac:dyDescent="0.25">
      <c r="A1900" s="5"/>
      <c r="B1900" s="5"/>
      <c r="C1900" s="5"/>
      <c r="D1900" s="5"/>
      <c r="E1900" s="5"/>
      <c r="F1900" s="5"/>
      <c r="G1900" s="5"/>
      <c r="H1900" s="5"/>
      <c r="I1900" s="5"/>
      <c r="J1900" s="5"/>
    </row>
    <row r="1901" spans="1:10" x14ac:dyDescent="0.25">
      <c r="A1901" s="5"/>
      <c r="B1901" s="5"/>
      <c r="C1901" s="5"/>
      <c r="D1901" s="5"/>
      <c r="E1901" s="5"/>
      <c r="F1901" s="5"/>
      <c r="G1901" s="5"/>
      <c r="H1901" s="5"/>
      <c r="I1901" s="5"/>
      <c r="J1901" s="5"/>
    </row>
    <row r="1902" spans="1:10" x14ac:dyDescent="0.25">
      <c r="A1902" s="5"/>
      <c r="B1902" s="5"/>
      <c r="C1902" s="5"/>
      <c r="D1902" s="5"/>
      <c r="E1902" s="5"/>
      <c r="F1902" s="5"/>
      <c r="G1902" s="5"/>
      <c r="H1902" s="5"/>
      <c r="I1902" s="5"/>
      <c r="J1902" s="5"/>
    </row>
    <row r="1903" spans="1:10" x14ac:dyDescent="0.25">
      <c r="A1903" s="5"/>
      <c r="B1903" s="5"/>
      <c r="C1903" s="5"/>
      <c r="D1903" s="5"/>
      <c r="E1903" s="5"/>
      <c r="F1903" s="5"/>
      <c r="G1903" s="5"/>
      <c r="H1903" s="5"/>
      <c r="I1903" s="5"/>
      <c r="J1903" s="5"/>
    </row>
    <row r="1904" spans="1:10" x14ac:dyDescent="0.25">
      <c r="A1904" s="5"/>
      <c r="B1904" s="5"/>
      <c r="C1904" s="5"/>
      <c r="D1904" s="5"/>
      <c r="E1904" s="5"/>
      <c r="F1904" s="5"/>
      <c r="G1904" s="5"/>
      <c r="H1904" s="5"/>
      <c r="I1904" s="5"/>
      <c r="J1904" s="5"/>
    </row>
    <row r="1905" spans="1:10" x14ac:dyDescent="0.25">
      <c r="A1905" s="5"/>
      <c r="B1905" s="5"/>
      <c r="C1905" s="5"/>
      <c r="D1905" s="5"/>
      <c r="E1905" s="5"/>
      <c r="F1905" s="5"/>
      <c r="G1905" s="5"/>
      <c r="H1905" s="5"/>
      <c r="I1905" s="5"/>
      <c r="J1905" s="5"/>
    </row>
    <row r="1906" spans="1:10" x14ac:dyDescent="0.25">
      <c r="A1906" s="5"/>
      <c r="B1906" s="5"/>
      <c r="C1906" s="5"/>
      <c r="D1906" s="5"/>
      <c r="E1906" s="5"/>
      <c r="F1906" s="5"/>
      <c r="G1906" s="5"/>
      <c r="H1906" s="5"/>
      <c r="I1906" s="5"/>
      <c r="J1906" s="5"/>
    </row>
    <row r="1907" spans="1:10" x14ac:dyDescent="0.25">
      <c r="A1907" s="5"/>
      <c r="B1907" s="5"/>
      <c r="C1907" s="5"/>
      <c r="D1907" s="5"/>
      <c r="E1907" s="5"/>
      <c r="F1907" s="5"/>
      <c r="G1907" s="5"/>
      <c r="H1907" s="5"/>
      <c r="I1907" s="5"/>
      <c r="J1907" s="5"/>
    </row>
    <row r="1908" spans="1:10" x14ac:dyDescent="0.25">
      <c r="A1908" s="5"/>
      <c r="B1908" s="5"/>
      <c r="C1908" s="5"/>
      <c r="D1908" s="5"/>
      <c r="E1908" s="5"/>
      <c r="F1908" s="5"/>
      <c r="G1908" s="5"/>
      <c r="H1908" s="5"/>
      <c r="I1908" s="5"/>
      <c r="J1908" s="5"/>
    </row>
    <row r="1909" spans="1:10" x14ac:dyDescent="0.25">
      <c r="A1909" s="5"/>
      <c r="B1909" s="5"/>
      <c r="C1909" s="5"/>
      <c r="D1909" s="5"/>
      <c r="E1909" s="5"/>
      <c r="F1909" s="5"/>
      <c r="G1909" s="5"/>
      <c r="H1909" s="5"/>
      <c r="I1909" s="5"/>
      <c r="J1909" s="5"/>
    </row>
    <row r="1910" spans="1:10" x14ac:dyDescent="0.25">
      <c r="A1910" s="5"/>
      <c r="B1910" s="5"/>
      <c r="C1910" s="5"/>
      <c r="D1910" s="5"/>
      <c r="E1910" s="5"/>
      <c r="F1910" s="5"/>
      <c r="G1910" s="5"/>
      <c r="H1910" s="5"/>
      <c r="I1910" s="5"/>
      <c r="J1910" s="5"/>
    </row>
    <row r="1911" spans="1:10" x14ac:dyDescent="0.25">
      <c r="A1911" s="5"/>
      <c r="B1911" s="5"/>
      <c r="C1911" s="5"/>
      <c r="D1911" s="5"/>
      <c r="E1911" s="5"/>
      <c r="F1911" s="5"/>
      <c r="G1911" s="5"/>
      <c r="H1911" s="5"/>
      <c r="I1911" s="5"/>
      <c r="J1911" s="5"/>
    </row>
    <row r="1912" spans="1:10" x14ac:dyDescent="0.25">
      <c r="A1912" s="5"/>
      <c r="B1912" s="5"/>
      <c r="C1912" s="5"/>
      <c r="D1912" s="5"/>
      <c r="E1912" s="5"/>
      <c r="F1912" s="5"/>
      <c r="G1912" s="5"/>
      <c r="H1912" s="5"/>
      <c r="I1912" s="5"/>
      <c r="J1912" s="5"/>
    </row>
    <row r="1913" spans="1:10" x14ac:dyDescent="0.25">
      <c r="A1913" s="5"/>
      <c r="B1913" s="5"/>
      <c r="C1913" s="5"/>
      <c r="D1913" s="5"/>
      <c r="E1913" s="5"/>
      <c r="F1913" s="5"/>
      <c r="G1913" s="5"/>
      <c r="H1913" s="5"/>
      <c r="I1913" s="5"/>
      <c r="J1913" s="5"/>
    </row>
    <row r="1914" spans="1:10" x14ac:dyDescent="0.25">
      <c r="A1914" s="5"/>
      <c r="B1914" s="5"/>
      <c r="C1914" s="5"/>
      <c r="D1914" s="5"/>
      <c r="E1914" s="5"/>
      <c r="F1914" s="5"/>
      <c r="G1914" s="5"/>
      <c r="H1914" s="5"/>
      <c r="I1914" s="5"/>
      <c r="J1914" s="5"/>
    </row>
    <row r="1915" spans="1:10" x14ac:dyDescent="0.25">
      <c r="A1915" s="5"/>
      <c r="B1915" s="5"/>
      <c r="C1915" s="5"/>
      <c r="D1915" s="5"/>
      <c r="E1915" s="5"/>
      <c r="F1915" s="5"/>
      <c r="G1915" s="5"/>
      <c r="H1915" s="5"/>
      <c r="I1915" s="5"/>
      <c r="J1915" s="5"/>
    </row>
    <row r="1916" spans="1:10" x14ac:dyDescent="0.25">
      <c r="A1916" s="5"/>
      <c r="B1916" s="5"/>
      <c r="C1916" s="5"/>
      <c r="D1916" s="5"/>
      <c r="E1916" s="5"/>
      <c r="F1916" s="5"/>
      <c r="G1916" s="5"/>
      <c r="H1916" s="5"/>
      <c r="I1916" s="5"/>
      <c r="J1916" s="5"/>
    </row>
    <row r="1917" spans="1:10" x14ac:dyDescent="0.25">
      <c r="A1917" s="5"/>
      <c r="B1917" s="5"/>
      <c r="C1917" s="5"/>
      <c r="D1917" s="5"/>
      <c r="E1917" s="5"/>
      <c r="F1917" s="5"/>
      <c r="G1917" s="5"/>
      <c r="H1917" s="5"/>
      <c r="I1917" s="5"/>
      <c r="J1917" s="5"/>
    </row>
    <row r="1918" spans="1:10" x14ac:dyDescent="0.25">
      <c r="A1918" s="5"/>
      <c r="B1918" s="5"/>
      <c r="C1918" s="5"/>
      <c r="D1918" s="5"/>
      <c r="E1918" s="5"/>
      <c r="F1918" s="5"/>
      <c r="G1918" s="5"/>
      <c r="H1918" s="5"/>
      <c r="I1918" s="5"/>
      <c r="J1918" s="5"/>
    </row>
    <row r="1919" spans="1:10" x14ac:dyDescent="0.25">
      <c r="A1919" s="5"/>
      <c r="B1919" s="5"/>
      <c r="C1919" s="5"/>
      <c r="D1919" s="5"/>
      <c r="E1919" s="5"/>
      <c r="F1919" s="5"/>
      <c r="G1919" s="5"/>
      <c r="H1919" s="5"/>
      <c r="I1919" s="5"/>
      <c r="J1919" s="5"/>
    </row>
    <row r="1920" spans="1:10" x14ac:dyDescent="0.25">
      <c r="A1920" s="5"/>
      <c r="B1920" s="5"/>
      <c r="C1920" s="5"/>
      <c r="D1920" s="5"/>
      <c r="E1920" s="5"/>
      <c r="F1920" s="5"/>
      <c r="G1920" s="5"/>
      <c r="H1920" s="5"/>
      <c r="I1920" s="5"/>
      <c r="J1920" s="5"/>
    </row>
    <row r="1921" spans="1:10" x14ac:dyDescent="0.25">
      <c r="A1921" s="5"/>
      <c r="B1921" s="5"/>
      <c r="C1921" s="5"/>
      <c r="D1921" s="5"/>
      <c r="E1921" s="5"/>
      <c r="F1921" s="5"/>
      <c r="G1921" s="5"/>
      <c r="H1921" s="5"/>
      <c r="I1921" s="5"/>
      <c r="J1921" s="5"/>
    </row>
    <row r="1922" spans="1:10" x14ac:dyDescent="0.25">
      <c r="A1922" s="5"/>
      <c r="B1922" s="5"/>
      <c r="C1922" s="5"/>
      <c r="D1922" s="5"/>
      <c r="E1922" s="5"/>
      <c r="F1922" s="5"/>
      <c r="G1922" s="5"/>
      <c r="H1922" s="5"/>
      <c r="I1922" s="5"/>
      <c r="J1922" s="5"/>
    </row>
    <row r="1923" spans="1:10" x14ac:dyDescent="0.25">
      <c r="A1923" s="5"/>
      <c r="B1923" s="5"/>
      <c r="C1923" s="5"/>
      <c r="D1923" s="5"/>
      <c r="E1923" s="5"/>
      <c r="F1923" s="5"/>
      <c r="G1923" s="5"/>
      <c r="H1923" s="5"/>
      <c r="I1923" s="5"/>
      <c r="J1923" s="5"/>
    </row>
    <row r="1924" spans="1:10" x14ac:dyDescent="0.25">
      <c r="A1924" s="5"/>
      <c r="B1924" s="5"/>
      <c r="C1924" s="5"/>
      <c r="D1924" s="5"/>
      <c r="E1924" s="5"/>
      <c r="F1924" s="5"/>
      <c r="G1924" s="5"/>
      <c r="H1924" s="5"/>
      <c r="I1924" s="5"/>
      <c r="J1924" s="5"/>
    </row>
    <row r="1925" spans="1:10" x14ac:dyDescent="0.25">
      <c r="A1925" s="5"/>
      <c r="B1925" s="5"/>
      <c r="C1925" s="5"/>
      <c r="D1925" s="5"/>
      <c r="E1925" s="5"/>
      <c r="F1925" s="5"/>
      <c r="G1925" s="5"/>
      <c r="H1925" s="5"/>
      <c r="I1925" s="5"/>
      <c r="J1925" s="5"/>
    </row>
    <row r="1926" spans="1:10" x14ac:dyDescent="0.25">
      <c r="A1926" s="5"/>
      <c r="B1926" s="5"/>
      <c r="C1926" s="5"/>
      <c r="D1926" s="5"/>
      <c r="E1926" s="5"/>
      <c r="F1926" s="5"/>
      <c r="G1926" s="5"/>
      <c r="H1926" s="5"/>
      <c r="I1926" s="5"/>
      <c r="J1926" s="5"/>
    </row>
    <row r="1927" spans="1:10" x14ac:dyDescent="0.25">
      <c r="A1927" s="5"/>
      <c r="B1927" s="5"/>
      <c r="C1927" s="5"/>
      <c r="D1927" s="5"/>
      <c r="E1927" s="5"/>
      <c r="F1927" s="5"/>
      <c r="G1927" s="5"/>
      <c r="H1927" s="5"/>
      <c r="I1927" s="5"/>
      <c r="J1927" s="5"/>
    </row>
    <row r="1928" spans="1:10" x14ac:dyDescent="0.25">
      <c r="A1928" s="5"/>
      <c r="B1928" s="5"/>
      <c r="C1928" s="5"/>
      <c r="D1928" s="5"/>
      <c r="E1928" s="5"/>
      <c r="F1928" s="5"/>
      <c r="G1928" s="5"/>
      <c r="H1928" s="5"/>
      <c r="I1928" s="5"/>
      <c r="J1928" s="5"/>
    </row>
    <row r="1929" spans="1:10" x14ac:dyDescent="0.25">
      <c r="A1929" s="5"/>
      <c r="B1929" s="5"/>
      <c r="C1929" s="5"/>
      <c r="D1929" s="5"/>
      <c r="E1929" s="5"/>
      <c r="F1929" s="5"/>
      <c r="G1929" s="5"/>
      <c r="H1929" s="5"/>
      <c r="I1929" s="5"/>
      <c r="J1929" s="5"/>
    </row>
    <row r="1930" spans="1:10" x14ac:dyDescent="0.25">
      <c r="A1930" s="5"/>
      <c r="B1930" s="5"/>
      <c r="C1930" s="5"/>
      <c r="D1930" s="5"/>
      <c r="E1930" s="5"/>
      <c r="F1930" s="5"/>
      <c r="G1930" s="5"/>
      <c r="H1930" s="5"/>
      <c r="I1930" s="5"/>
      <c r="J1930" s="5"/>
    </row>
    <row r="1931" spans="1:10" x14ac:dyDescent="0.25">
      <c r="A1931" s="5"/>
      <c r="B1931" s="5"/>
      <c r="C1931" s="5"/>
      <c r="D1931" s="5"/>
      <c r="E1931" s="5"/>
      <c r="F1931" s="5"/>
      <c r="G1931" s="5"/>
      <c r="H1931" s="5"/>
      <c r="I1931" s="5"/>
      <c r="J1931" s="5"/>
    </row>
    <row r="1932" spans="1:10" x14ac:dyDescent="0.25">
      <c r="A1932" s="5"/>
      <c r="B1932" s="5"/>
      <c r="C1932" s="5"/>
      <c r="D1932" s="5"/>
      <c r="E1932" s="5"/>
      <c r="F1932" s="5"/>
      <c r="G1932" s="5"/>
      <c r="H1932" s="5"/>
      <c r="I1932" s="5"/>
      <c r="J1932" s="5"/>
    </row>
    <row r="1933" spans="1:10" x14ac:dyDescent="0.25">
      <c r="A1933" s="5"/>
      <c r="B1933" s="5"/>
      <c r="C1933" s="5"/>
      <c r="D1933" s="5"/>
      <c r="E1933" s="5"/>
      <c r="F1933" s="5"/>
      <c r="G1933" s="5"/>
      <c r="H1933" s="5"/>
      <c r="I1933" s="5"/>
      <c r="J1933" s="5"/>
    </row>
    <row r="1934" spans="1:10" x14ac:dyDescent="0.25">
      <c r="A1934" s="5"/>
      <c r="B1934" s="5"/>
      <c r="C1934" s="5"/>
      <c r="D1934" s="5"/>
      <c r="E1934" s="5"/>
      <c r="F1934" s="5"/>
      <c r="G1934" s="5"/>
      <c r="H1934" s="5"/>
      <c r="I1934" s="5"/>
      <c r="J1934" s="5"/>
    </row>
    <row r="1935" spans="1:10" x14ac:dyDescent="0.25">
      <c r="A1935" s="5"/>
      <c r="B1935" s="5"/>
      <c r="C1935" s="5"/>
      <c r="D1935" s="5"/>
      <c r="E1935" s="5"/>
      <c r="F1935" s="5"/>
      <c r="G1935" s="5"/>
      <c r="H1935" s="5"/>
      <c r="I1935" s="5"/>
      <c r="J1935" s="5"/>
    </row>
    <row r="1936" spans="1:10" x14ac:dyDescent="0.25">
      <c r="A1936" s="5"/>
      <c r="B1936" s="5"/>
      <c r="C1936" s="5"/>
      <c r="D1936" s="5"/>
      <c r="E1936" s="5"/>
      <c r="F1936" s="5"/>
      <c r="G1936" s="5"/>
      <c r="H1936" s="5"/>
      <c r="I1936" s="5"/>
      <c r="J1936" s="5"/>
    </row>
    <row r="1937" spans="1:10" x14ac:dyDescent="0.25">
      <c r="A1937" s="5"/>
      <c r="B1937" s="5"/>
      <c r="C1937" s="5"/>
      <c r="D1937" s="5"/>
      <c r="E1937" s="5"/>
      <c r="F1937" s="5"/>
      <c r="G1937" s="5"/>
      <c r="H1937" s="5"/>
      <c r="I1937" s="5"/>
      <c r="J1937" s="5"/>
    </row>
    <row r="1938" spans="1:10" x14ac:dyDescent="0.25">
      <c r="A1938" s="5"/>
      <c r="B1938" s="5"/>
      <c r="C1938" s="5"/>
      <c r="D1938" s="5"/>
      <c r="E1938" s="5"/>
      <c r="F1938" s="5"/>
      <c r="G1938" s="5"/>
      <c r="H1938" s="5"/>
      <c r="I1938" s="5"/>
      <c r="J1938" s="5"/>
    </row>
    <row r="1939" spans="1:10" x14ac:dyDescent="0.25">
      <c r="A1939" s="5"/>
      <c r="B1939" s="5"/>
      <c r="C1939" s="5"/>
      <c r="D1939" s="5"/>
      <c r="E1939" s="5"/>
      <c r="F1939" s="5"/>
      <c r="G1939" s="5"/>
      <c r="H1939" s="5"/>
      <c r="I1939" s="5"/>
      <c r="J1939" s="5"/>
    </row>
    <row r="1940" spans="1:10" x14ac:dyDescent="0.25">
      <c r="A1940" s="5"/>
      <c r="B1940" s="5"/>
      <c r="C1940" s="5"/>
      <c r="D1940" s="5"/>
      <c r="E1940" s="5"/>
      <c r="F1940" s="5"/>
      <c r="G1940" s="5"/>
      <c r="H1940" s="5"/>
      <c r="I1940" s="5"/>
      <c r="J1940" s="5"/>
    </row>
    <row r="1941" spans="1:10" x14ac:dyDescent="0.25">
      <c r="A1941" s="5"/>
      <c r="B1941" s="5"/>
      <c r="C1941" s="5"/>
      <c r="D1941" s="5"/>
      <c r="E1941" s="5"/>
      <c r="F1941" s="5"/>
      <c r="G1941" s="5"/>
      <c r="H1941" s="5"/>
      <c r="I1941" s="5"/>
      <c r="J1941" s="5"/>
    </row>
    <row r="1942" spans="1:10" x14ac:dyDescent="0.25">
      <c r="A1942" s="5"/>
      <c r="B1942" s="5"/>
      <c r="C1942" s="5"/>
      <c r="D1942" s="5"/>
      <c r="E1942" s="5"/>
      <c r="F1942" s="5"/>
      <c r="G1942" s="5"/>
      <c r="H1942" s="5"/>
      <c r="I1942" s="5"/>
      <c r="J1942" s="5"/>
    </row>
    <row r="1943" spans="1:10" x14ac:dyDescent="0.25">
      <c r="A1943" s="5"/>
      <c r="B1943" s="5"/>
      <c r="C1943" s="5"/>
      <c r="D1943" s="5"/>
      <c r="E1943" s="5"/>
      <c r="F1943" s="5"/>
      <c r="G1943" s="5"/>
      <c r="H1943" s="5"/>
      <c r="I1943" s="5"/>
      <c r="J1943" s="5"/>
    </row>
    <row r="1944" spans="1:10" x14ac:dyDescent="0.25">
      <c r="A1944" s="5"/>
      <c r="B1944" s="5"/>
      <c r="C1944" s="5"/>
      <c r="D1944" s="5"/>
      <c r="E1944" s="5"/>
      <c r="F1944" s="5"/>
      <c r="G1944" s="5"/>
      <c r="H1944" s="5"/>
      <c r="I1944" s="5"/>
      <c r="J1944" s="5"/>
    </row>
    <row r="1945" spans="1:10" x14ac:dyDescent="0.25">
      <c r="A1945" s="5"/>
      <c r="B1945" s="5"/>
      <c r="C1945" s="5"/>
      <c r="D1945" s="5"/>
      <c r="E1945" s="5"/>
      <c r="F1945" s="5"/>
      <c r="G1945" s="5"/>
      <c r="H1945" s="5"/>
      <c r="I1945" s="5"/>
      <c r="J1945" s="5"/>
    </row>
    <row r="1946" spans="1:10" x14ac:dyDescent="0.25">
      <c r="A1946" s="5"/>
      <c r="B1946" s="5"/>
      <c r="C1946" s="5"/>
      <c r="D1946" s="5"/>
      <c r="E1946" s="5"/>
      <c r="F1946" s="5"/>
      <c r="G1946" s="5"/>
      <c r="H1946" s="5"/>
      <c r="I1946" s="5"/>
      <c r="J1946" s="5"/>
    </row>
    <row r="1947" spans="1:10" x14ac:dyDescent="0.25">
      <c r="A1947" s="5"/>
      <c r="B1947" s="5"/>
      <c r="C1947" s="5"/>
      <c r="D1947" s="5"/>
      <c r="E1947" s="5"/>
      <c r="F1947" s="5"/>
      <c r="G1947" s="5"/>
      <c r="H1947" s="5"/>
      <c r="I1947" s="5"/>
      <c r="J1947" s="5"/>
    </row>
    <row r="1948" spans="1:10" x14ac:dyDescent="0.25">
      <c r="A1948" s="5"/>
      <c r="B1948" s="5"/>
      <c r="C1948" s="5"/>
      <c r="D1948" s="5"/>
      <c r="E1948" s="5"/>
      <c r="F1948" s="5"/>
      <c r="G1948" s="5"/>
      <c r="H1948" s="5"/>
      <c r="I1948" s="5"/>
      <c r="J1948" s="5"/>
    </row>
    <row r="1949" spans="1:10" x14ac:dyDescent="0.25">
      <c r="A1949" s="5"/>
      <c r="B1949" s="5"/>
      <c r="C1949" s="5"/>
      <c r="D1949" s="5"/>
      <c r="E1949" s="5"/>
      <c r="F1949" s="5"/>
      <c r="G1949" s="5"/>
      <c r="H1949" s="5"/>
      <c r="I1949" s="5"/>
      <c r="J1949" s="5"/>
    </row>
    <row r="1950" spans="1:10" x14ac:dyDescent="0.25">
      <c r="A1950" s="5"/>
      <c r="B1950" s="5"/>
      <c r="C1950" s="5"/>
      <c r="D1950" s="5"/>
      <c r="E1950" s="5"/>
      <c r="F1950" s="5"/>
      <c r="G1950" s="5"/>
      <c r="H1950" s="5"/>
      <c r="I1950" s="5"/>
      <c r="J1950" s="5"/>
    </row>
    <row r="1951" spans="1:10" x14ac:dyDescent="0.25">
      <c r="A1951" s="5"/>
      <c r="B1951" s="5"/>
      <c r="C1951" s="5"/>
      <c r="D1951" s="5"/>
      <c r="E1951" s="5"/>
      <c r="F1951" s="5"/>
      <c r="G1951" s="5"/>
      <c r="H1951" s="5"/>
      <c r="I1951" s="5"/>
      <c r="J1951" s="5"/>
    </row>
    <row r="1952" spans="1:10" x14ac:dyDescent="0.25">
      <c r="A1952" s="5"/>
      <c r="B1952" s="5"/>
      <c r="C1952" s="5"/>
      <c r="D1952" s="5"/>
      <c r="E1952" s="5"/>
      <c r="F1952" s="5"/>
      <c r="G1952" s="5"/>
      <c r="H1952" s="5"/>
      <c r="I1952" s="5"/>
      <c r="J1952" s="5"/>
    </row>
    <row r="1953" spans="1:10" x14ac:dyDescent="0.25">
      <c r="A1953" s="5"/>
      <c r="B1953" s="5"/>
      <c r="C1953" s="5"/>
      <c r="D1953" s="5"/>
      <c r="E1953" s="5"/>
      <c r="F1953" s="5"/>
      <c r="G1953" s="5"/>
      <c r="H1953" s="5"/>
      <c r="I1953" s="5"/>
      <c r="J1953" s="5"/>
    </row>
    <row r="1954" spans="1:10" x14ac:dyDescent="0.25">
      <c r="A1954" s="5"/>
      <c r="B1954" s="5"/>
      <c r="C1954" s="5"/>
      <c r="D1954" s="5"/>
      <c r="E1954" s="5"/>
      <c r="F1954" s="5"/>
      <c r="G1954" s="5"/>
      <c r="H1954" s="5"/>
      <c r="I1954" s="5"/>
      <c r="J1954" s="5"/>
    </row>
    <row r="1955" spans="1:10" x14ac:dyDescent="0.25">
      <c r="A1955" s="5"/>
      <c r="B1955" s="5"/>
      <c r="C1955" s="5"/>
      <c r="D1955" s="5"/>
      <c r="E1955" s="5"/>
      <c r="F1955" s="5"/>
      <c r="G1955" s="5"/>
      <c r="H1955" s="5"/>
      <c r="I1955" s="5"/>
      <c r="J1955" s="5"/>
    </row>
    <row r="1956" spans="1:10" x14ac:dyDescent="0.25">
      <c r="A1956" s="5"/>
      <c r="B1956" s="5"/>
      <c r="C1956" s="5"/>
      <c r="D1956" s="5"/>
      <c r="E1956" s="5"/>
      <c r="F1956" s="5"/>
      <c r="G1956" s="5"/>
      <c r="H1956" s="5"/>
      <c r="I1956" s="5"/>
      <c r="J1956" s="5"/>
    </row>
    <row r="1957" spans="1:10" x14ac:dyDescent="0.25">
      <c r="A1957" s="5"/>
      <c r="B1957" s="5"/>
      <c r="C1957" s="5"/>
      <c r="D1957" s="5"/>
      <c r="E1957" s="5"/>
      <c r="F1957" s="5"/>
      <c r="G1957" s="5"/>
      <c r="H1957" s="5"/>
      <c r="I1957" s="5"/>
      <c r="J1957" s="5"/>
    </row>
    <row r="1958" spans="1:10" x14ac:dyDescent="0.25">
      <c r="A1958" s="5"/>
      <c r="B1958" s="5"/>
      <c r="C1958" s="5"/>
      <c r="D1958" s="5"/>
      <c r="E1958" s="5"/>
      <c r="F1958" s="5"/>
      <c r="G1958" s="5"/>
      <c r="H1958" s="5"/>
      <c r="I1958" s="5"/>
      <c r="J1958" s="5"/>
    </row>
    <row r="1959" spans="1:10" x14ac:dyDescent="0.25">
      <c r="A1959" s="5"/>
      <c r="B1959" s="5"/>
      <c r="C1959" s="5"/>
      <c r="D1959" s="5"/>
      <c r="E1959" s="5"/>
      <c r="F1959" s="5"/>
      <c r="G1959" s="5"/>
      <c r="H1959" s="5"/>
      <c r="I1959" s="5"/>
      <c r="J1959" s="5"/>
    </row>
    <row r="1960" spans="1:10" x14ac:dyDescent="0.25">
      <c r="A1960" s="5"/>
      <c r="B1960" s="5"/>
      <c r="C1960" s="5"/>
      <c r="D1960" s="5"/>
      <c r="E1960" s="5"/>
      <c r="F1960" s="5"/>
      <c r="G1960" s="5"/>
      <c r="H1960" s="5"/>
      <c r="I1960" s="5"/>
      <c r="J1960" s="5"/>
    </row>
    <row r="1961" spans="1:10" x14ac:dyDescent="0.25">
      <c r="A1961" s="5"/>
      <c r="B1961" s="5"/>
      <c r="C1961" s="5"/>
      <c r="D1961" s="5"/>
      <c r="E1961" s="5"/>
      <c r="F1961" s="5"/>
      <c r="G1961" s="5"/>
      <c r="H1961" s="5"/>
      <c r="I1961" s="5"/>
      <c r="J1961" s="5"/>
    </row>
    <row r="1962" spans="1:10" x14ac:dyDescent="0.25">
      <c r="A1962" s="5"/>
      <c r="B1962" s="5"/>
      <c r="C1962" s="5"/>
      <c r="D1962" s="5"/>
      <c r="E1962" s="5"/>
      <c r="F1962" s="5"/>
      <c r="G1962" s="5"/>
      <c r="H1962" s="5"/>
      <c r="I1962" s="5"/>
      <c r="J1962" s="5"/>
    </row>
    <row r="1963" spans="1:10" x14ac:dyDescent="0.25">
      <c r="A1963" s="5"/>
      <c r="B1963" s="5"/>
      <c r="C1963" s="5"/>
      <c r="D1963" s="5"/>
      <c r="E1963" s="5"/>
      <c r="F1963" s="5"/>
      <c r="G1963" s="5"/>
      <c r="H1963" s="5"/>
      <c r="I1963" s="5"/>
      <c r="J1963" s="5"/>
    </row>
    <row r="1964" spans="1:10" x14ac:dyDescent="0.25">
      <c r="A1964" s="5"/>
      <c r="B1964" s="5"/>
      <c r="C1964" s="5"/>
      <c r="D1964" s="5"/>
      <c r="E1964" s="5"/>
      <c r="F1964" s="5"/>
      <c r="G1964" s="5"/>
      <c r="H1964" s="5"/>
      <c r="I1964" s="5"/>
      <c r="J1964" s="5"/>
    </row>
    <row r="1965" spans="1:10" x14ac:dyDescent="0.25">
      <c r="A1965" s="5"/>
      <c r="B1965" s="5"/>
      <c r="C1965" s="5"/>
      <c r="D1965" s="5"/>
      <c r="E1965" s="5"/>
      <c r="F1965" s="5"/>
      <c r="G1965" s="5"/>
      <c r="H1965" s="5"/>
      <c r="I1965" s="5"/>
      <c r="J1965" s="5"/>
    </row>
    <row r="1966" spans="1:10" x14ac:dyDescent="0.25">
      <c r="A1966" s="5"/>
      <c r="B1966" s="5"/>
      <c r="C1966" s="5"/>
      <c r="D1966" s="5"/>
      <c r="E1966" s="5"/>
      <c r="F1966" s="5"/>
      <c r="G1966" s="5"/>
      <c r="H1966" s="5"/>
      <c r="I1966" s="5"/>
      <c r="J1966" s="5"/>
    </row>
    <row r="1967" spans="1:10" x14ac:dyDescent="0.25">
      <c r="A1967" s="5"/>
      <c r="B1967" s="5"/>
      <c r="C1967" s="5"/>
      <c r="D1967" s="5"/>
      <c r="E1967" s="5"/>
      <c r="F1967" s="5"/>
      <c r="G1967" s="5"/>
      <c r="H1967" s="5"/>
      <c r="I1967" s="5"/>
      <c r="J1967" s="5"/>
    </row>
    <row r="1968" spans="1:10" x14ac:dyDescent="0.25">
      <c r="A1968" s="5"/>
      <c r="B1968" s="5"/>
      <c r="C1968" s="5"/>
      <c r="D1968" s="5"/>
      <c r="E1968" s="5"/>
      <c r="F1968" s="5"/>
      <c r="G1968" s="5"/>
      <c r="H1968" s="5"/>
      <c r="I1968" s="5"/>
      <c r="J1968" s="5"/>
    </row>
    <row r="1969" spans="1:10" x14ac:dyDescent="0.25">
      <c r="A1969" s="5"/>
      <c r="B1969" s="5"/>
      <c r="C1969" s="5"/>
      <c r="D1969" s="5"/>
      <c r="E1969" s="5"/>
      <c r="F1969" s="5"/>
      <c r="G1969" s="5"/>
      <c r="H1969" s="5"/>
      <c r="I1969" s="5"/>
      <c r="J1969" s="5"/>
    </row>
    <row r="1970" spans="1:10" x14ac:dyDescent="0.25">
      <c r="A1970" s="5"/>
      <c r="B1970" s="5"/>
      <c r="C1970" s="5"/>
      <c r="D1970" s="5"/>
      <c r="E1970" s="5"/>
      <c r="F1970" s="5"/>
      <c r="G1970" s="5"/>
      <c r="H1970" s="5"/>
      <c r="I1970" s="5"/>
      <c r="J1970" s="5"/>
    </row>
    <row r="1971" spans="1:10" x14ac:dyDescent="0.25">
      <c r="A1971" s="5"/>
      <c r="B1971" s="5"/>
      <c r="C1971" s="5"/>
      <c r="D1971" s="5"/>
      <c r="E1971" s="5"/>
      <c r="F1971" s="5"/>
      <c r="G1971" s="5"/>
      <c r="H1971" s="5"/>
      <c r="I1971" s="5"/>
      <c r="J1971" s="5"/>
    </row>
    <row r="1972" spans="1:10" x14ac:dyDescent="0.25">
      <c r="A1972" s="5"/>
      <c r="B1972" s="5"/>
      <c r="C1972" s="5"/>
      <c r="D1972" s="5"/>
      <c r="E1972" s="5"/>
      <c r="F1972" s="5"/>
      <c r="G1972" s="5"/>
      <c r="H1972" s="5"/>
      <c r="I1972" s="5"/>
      <c r="J1972" s="5"/>
    </row>
    <row r="1973" spans="1:10" x14ac:dyDescent="0.25">
      <c r="A1973" s="5"/>
      <c r="B1973" s="5"/>
      <c r="C1973" s="5"/>
      <c r="D1973" s="5"/>
      <c r="E1973" s="5"/>
      <c r="F1973" s="5"/>
      <c r="G1973" s="5"/>
      <c r="H1973" s="5"/>
      <c r="I1973" s="5"/>
      <c r="J1973" s="5"/>
    </row>
    <row r="1974" spans="1:10" x14ac:dyDescent="0.25">
      <c r="A1974" s="5"/>
      <c r="B1974" s="5"/>
      <c r="C1974" s="5"/>
      <c r="D1974" s="5"/>
      <c r="E1974" s="5"/>
      <c r="F1974" s="5"/>
      <c r="G1974" s="5"/>
      <c r="H1974" s="5"/>
      <c r="I1974" s="5"/>
      <c r="J1974" s="5"/>
    </row>
    <row r="1975" spans="1:10" x14ac:dyDescent="0.25">
      <c r="A1975" s="5"/>
      <c r="B1975" s="5"/>
      <c r="C1975" s="5"/>
      <c r="D1975" s="5"/>
      <c r="E1975" s="5"/>
      <c r="F1975" s="5"/>
      <c r="G1975" s="5"/>
      <c r="H1975" s="5"/>
      <c r="I1975" s="5"/>
      <c r="J1975" s="5"/>
    </row>
    <row r="1976" spans="1:10" x14ac:dyDescent="0.25">
      <c r="A1976" s="5"/>
      <c r="B1976" s="5"/>
      <c r="C1976" s="5"/>
      <c r="D1976" s="5"/>
      <c r="E1976" s="5"/>
      <c r="F1976" s="5"/>
      <c r="G1976" s="5"/>
      <c r="H1976" s="5"/>
      <c r="I1976" s="5"/>
      <c r="J1976" s="5"/>
    </row>
    <row r="1977" spans="1:10" x14ac:dyDescent="0.25">
      <c r="A1977" s="5"/>
      <c r="B1977" s="5"/>
      <c r="C1977" s="5"/>
      <c r="D1977" s="5"/>
      <c r="E1977" s="5"/>
      <c r="F1977" s="5"/>
      <c r="G1977" s="5"/>
      <c r="H1977" s="5"/>
      <c r="I1977" s="5"/>
      <c r="J1977" s="5"/>
    </row>
    <row r="1978" spans="1:10" x14ac:dyDescent="0.25">
      <c r="A1978" s="5"/>
      <c r="B1978" s="5"/>
      <c r="C1978" s="5"/>
      <c r="D1978" s="5"/>
      <c r="E1978" s="5"/>
      <c r="F1978" s="5"/>
      <c r="G1978" s="5"/>
      <c r="H1978" s="5"/>
      <c r="I1978" s="5"/>
      <c r="J1978" s="5"/>
    </row>
    <row r="1979" spans="1:10" x14ac:dyDescent="0.25">
      <c r="A1979" s="5"/>
      <c r="B1979" s="5"/>
      <c r="C1979" s="5"/>
      <c r="D1979" s="5"/>
      <c r="E1979" s="5"/>
      <c r="F1979" s="5"/>
      <c r="G1979" s="5"/>
      <c r="H1979" s="5"/>
      <c r="I1979" s="5"/>
      <c r="J1979" s="5"/>
    </row>
    <row r="1980" spans="1:10" x14ac:dyDescent="0.25">
      <c r="A1980" s="5"/>
      <c r="B1980" s="5"/>
      <c r="C1980" s="5"/>
      <c r="D1980" s="5"/>
      <c r="E1980" s="5"/>
      <c r="F1980" s="5"/>
      <c r="G1980" s="5"/>
      <c r="H1980" s="5"/>
      <c r="I1980" s="5"/>
      <c r="J1980" s="5"/>
    </row>
    <row r="1981" spans="1:10" x14ac:dyDescent="0.25">
      <c r="A1981" s="5"/>
      <c r="B1981" s="5"/>
      <c r="C1981" s="5"/>
      <c r="D1981" s="5"/>
      <c r="E1981" s="5"/>
      <c r="F1981" s="5"/>
      <c r="G1981" s="5"/>
      <c r="H1981" s="5"/>
      <c r="I1981" s="5"/>
      <c r="J1981" s="5"/>
    </row>
    <row r="1982" spans="1:10" x14ac:dyDescent="0.25">
      <c r="A1982" s="5"/>
      <c r="B1982" s="5"/>
      <c r="C1982" s="5"/>
      <c r="D1982" s="5"/>
      <c r="E1982" s="5"/>
      <c r="F1982" s="5"/>
      <c r="G1982" s="5"/>
      <c r="H1982" s="5"/>
      <c r="I1982" s="5"/>
      <c r="J1982" s="5"/>
    </row>
    <row r="1983" spans="1:10" x14ac:dyDescent="0.25">
      <c r="A1983" s="5"/>
      <c r="B1983" s="5"/>
      <c r="C1983" s="5"/>
      <c r="D1983" s="5"/>
      <c r="E1983" s="5"/>
      <c r="F1983" s="5"/>
      <c r="G1983" s="5"/>
      <c r="H1983" s="5"/>
      <c r="I1983" s="5"/>
      <c r="J1983" s="5"/>
    </row>
    <row r="1984" spans="1:10" x14ac:dyDescent="0.25">
      <c r="A1984" s="5"/>
      <c r="B1984" s="5"/>
      <c r="C1984" s="5"/>
      <c r="D1984" s="5"/>
      <c r="E1984" s="5"/>
      <c r="F1984" s="5"/>
      <c r="G1984" s="5"/>
      <c r="H1984" s="5"/>
      <c r="I1984" s="5"/>
      <c r="J1984" s="5"/>
    </row>
    <row r="1985" spans="1:10" x14ac:dyDescent="0.25">
      <c r="A1985" s="5"/>
      <c r="B1985" s="5"/>
      <c r="C1985" s="5"/>
      <c r="D1985" s="5"/>
      <c r="E1985" s="5"/>
      <c r="F1985" s="5"/>
      <c r="G1985" s="5"/>
      <c r="H1985" s="5"/>
      <c r="I1985" s="5"/>
      <c r="J1985" s="5"/>
    </row>
    <row r="1986" spans="1:10" x14ac:dyDescent="0.25">
      <c r="A1986" s="5"/>
      <c r="B1986" s="5"/>
      <c r="C1986" s="5"/>
      <c r="D1986" s="5"/>
      <c r="E1986" s="5"/>
      <c r="F1986" s="5"/>
      <c r="G1986" s="5"/>
      <c r="H1986" s="5"/>
      <c r="I1986" s="5"/>
      <c r="J1986" s="5"/>
    </row>
    <row r="1987" spans="1:10" x14ac:dyDescent="0.25">
      <c r="A1987" s="5"/>
      <c r="B1987" s="5"/>
      <c r="C1987" s="5"/>
      <c r="D1987" s="5"/>
      <c r="E1987" s="5"/>
      <c r="F1987" s="5"/>
      <c r="G1987" s="5"/>
      <c r="H1987" s="5"/>
      <c r="I1987" s="5"/>
      <c r="J1987" s="5"/>
    </row>
    <row r="1988" spans="1:10" x14ac:dyDescent="0.25">
      <c r="A1988" s="5"/>
      <c r="B1988" s="5"/>
      <c r="C1988" s="5"/>
      <c r="D1988" s="5"/>
      <c r="E1988" s="5"/>
      <c r="F1988" s="5"/>
      <c r="G1988" s="5"/>
      <c r="H1988" s="5"/>
      <c r="I1988" s="5"/>
      <c r="J1988" s="5"/>
    </row>
    <row r="1989" spans="1:10" x14ac:dyDescent="0.25">
      <c r="A1989" s="5"/>
      <c r="B1989" s="5"/>
      <c r="C1989" s="5"/>
      <c r="D1989" s="5"/>
      <c r="E1989" s="5"/>
      <c r="F1989" s="5"/>
      <c r="G1989" s="5"/>
      <c r="H1989" s="5"/>
      <c r="I1989" s="5"/>
      <c r="J1989" s="5"/>
    </row>
    <row r="1990" spans="1:10" x14ac:dyDescent="0.25">
      <c r="A1990" s="5"/>
      <c r="B1990" s="5"/>
      <c r="C1990" s="5"/>
      <c r="D1990" s="5"/>
      <c r="E1990" s="5"/>
      <c r="F1990" s="5"/>
      <c r="G1990" s="5"/>
      <c r="H1990" s="5"/>
      <c r="I1990" s="5"/>
      <c r="J1990" s="5"/>
    </row>
    <row r="1991" spans="1:10" x14ac:dyDescent="0.25">
      <c r="A1991" s="5"/>
      <c r="B1991" s="5"/>
      <c r="C1991" s="5"/>
      <c r="D1991" s="5"/>
      <c r="E1991" s="5"/>
      <c r="F1991" s="5"/>
      <c r="G1991" s="5"/>
      <c r="H1991" s="5"/>
      <c r="I1991" s="5"/>
      <c r="J1991" s="5"/>
    </row>
    <row r="1992" spans="1:10" x14ac:dyDescent="0.25">
      <c r="A1992" s="5"/>
      <c r="B1992" s="5"/>
      <c r="C1992" s="5"/>
      <c r="D1992" s="5"/>
      <c r="E1992" s="5"/>
      <c r="F1992" s="5"/>
      <c r="G1992" s="5"/>
      <c r="H1992" s="5"/>
      <c r="I1992" s="5"/>
      <c r="J1992" s="5"/>
    </row>
    <row r="1993" spans="1:10" x14ac:dyDescent="0.25">
      <c r="A1993" s="5"/>
      <c r="B1993" s="5"/>
      <c r="C1993" s="5"/>
      <c r="D1993" s="5"/>
      <c r="E1993" s="5"/>
      <c r="F1993" s="5"/>
      <c r="G1993" s="5"/>
      <c r="H1993" s="5"/>
      <c r="I1993" s="5"/>
      <c r="J1993" s="5"/>
    </row>
    <row r="1994" spans="1:10" x14ac:dyDescent="0.25">
      <c r="A1994" s="5"/>
      <c r="B1994" s="5"/>
      <c r="C1994" s="5"/>
      <c r="D1994" s="5"/>
      <c r="E1994" s="5"/>
      <c r="F1994" s="5"/>
      <c r="G1994" s="5"/>
      <c r="H1994" s="5"/>
      <c r="I1994" s="5"/>
      <c r="J1994" s="5"/>
    </row>
    <row r="1995" spans="1:10" x14ac:dyDescent="0.25">
      <c r="A1995" s="5"/>
      <c r="B1995" s="5"/>
      <c r="C1995" s="5"/>
      <c r="D1995" s="5"/>
      <c r="E1995" s="5"/>
      <c r="F1995" s="5"/>
      <c r="G1995" s="5"/>
      <c r="H1995" s="5"/>
      <c r="I1995" s="5"/>
      <c r="J1995" s="5"/>
    </row>
    <row r="1996" spans="1:10" x14ac:dyDescent="0.25">
      <c r="A1996" s="5"/>
      <c r="B1996" s="5"/>
      <c r="C1996" s="5"/>
      <c r="D1996" s="5"/>
      <c r="E1996" s="5"/>
      <c r="F1996" s="5"/>
      <c r="G1996" s="5"/>
      <c r="H1996" s="5"/>
      <c r="I1996" s="5"/>
      <c r="J1996" s="5"/>
    </row>
    <row r="1997" spans="1:10" x14ac:dyDescent="0.25">
      <c r="A1997" s="5"/>
      <c r="B1997" s="5"/>
      <c r="C1997" s="5"/>
      <c r="D1997" s="5"/>
      <c r="E1997" s="5"/>
      <c r="F1997" s="5"/>
      <c r="G1997" s="5"/>
      <c r="H1997" s="5"/>
      <c r="I1997" s="5"/>
      <c r="J1997" s="5"/>
    </row>
    <row r="1998" spans="1:10" x14ac:dyDescent="0.25">
      <c r="A1998" s="5"/>
      <c r="B1998" s="5"/>
      <c r="C1998" s="5"/>
      <c r="D1998" s="5"/>
      <c r="E1998" s="5"/>
      <c r="F1998" s="5"/>
      <c r="G1998" s="5"/>
      <c r="H1998" s="5"/>
      <c r="I1998" s="5"/>
      <c r="J1998" s="5"/>
    </row>
    <row r="1999" spans="1:10" x14ac:dyDescent="0.25">
      <c r="A1999" s="5"/>
      <c r="B1999" s="5"/>
      <c r="C1999" s="5"/>
      <c r="D1999" s="5"/>
      <c r="E1999" s="5"/>
      <c r="F1999" s="5"/>
      <c r="G1999" s="5"/>
      <c r="H1999" s="5"/>
      <c r="I1999" s="5"/>
      <c r="J1999" s="5"/>
    </row>
    <row r="2000" spans="1:10" x14ac:dyDescent="0.25">
      <c r="A2000" s="5"/>
      <c r="B2000" s="5"/>
      <c r="C2000" s="5"/>
      <c r="D2000" s="5"/>
      <c r="E2000" s="5"/>
      <c r="F2000" s="5"/>
      <c r="G2000" s="5"/>
      <c r="H2000" s="5"/>
      <c r="I2000" s="5"/>
      <c r="J2000" s="5"/>
    </row>
    <row r="2001" spans="1:10" x14ac:dyDescent="0.25">
      <c r="A2001" s="5"/>
      <c r="B2001" s="5"/>
      <c r="C2001" s="5"/>
      <c r="D2001" s="5"/>
      <c r="E2001" s="5"/>
      <c r="F2001" s="5"/>
      <c r="G2001" s="5"/>
      <c r="H2001" s="5"/>
      <c r="I2001" s="5"/>
      <c r="J2001" s="5"/>
    </row>
    <row r="2002" spans="1:10" x14ac:dyDescent="0.25">
      <c r="A2002" s="5"/>
      <c r="B2002" s="5"/>
      <c r="C2002" s="5"/>
      <c r="D2002" s="5"/>
      <c r="E2002" s="5"/>
      <c r="F2002" s="5"/>
      <c r="G2002" s="5"/>
      <c r="H2002" s="5"/>
      <c r="I2002" s="5"/>
      <c r="J2002" s="5"/>
    </row>
    <row r="2003" spans="1:10" x14ac:dyDescent="0.25">
      <c r="A2003" s="5"/>
      <c r="B2003" s="5"/>
      <c r="C2003" s="5"/>
      <c r="D2003" s="5"/>
      <c r="E2003" s="5"/>
      <c r="F2003" s="5"/>
      <c r="G2003" s="5"/>
      <c r="H2003" s="5"/>
      <c r="I2003" s="5"/>
      <c r="J2003" s="5"/>
    </row>
    <row r="2004" spans="1:10" x14ac:dyDescent="0.25">
      <c r="A2004" s="5"/>
      <c r="B2004" s="5"/>
      <c r="C2004" s="5"/>
      <c r="D2004" s="5"/>
      <c r="E2004" s="5"/>
      <c r="F2004" s="5"/>
      <c r="G2004" s="5"/>
      <c r="H2004" s="5"/>
      <c r="I2004" s="5"/>
      <c r="J2004" s="5"/>
    </row>
    <row r="2005" spans="1:10" x14ac:dyDescent="0.25">
      <c r="A2005" s="5"/>
      <c r="B2005" s="5"/>
      <c r="C2005" s="5"/>
      <c r="D2005" s="5"/>
      <c r="E2005" s="5"/>
      <c r="F2005" s="5"/>
      <c r="G2005" s="5"/>
      <c r="H2005" s="5"/>
      <c r="I2005" s="5"/>
      <c r="J2005" s="5"/>
    </row>
    <row r="2006" spans="1:10" x14ac:dyDescent="0.25">
      <c r="A2006" s="5"/>
      <c r="B2006" s="5"/>
      <c r="C2006" s="5"/>
      <c r="D2006" s="5"/>
      <c r="E2006" s="5"/>
      <c r="F2006" s="5"/>
      <c r="G2006" s="5"/>
      <c r="H2006" s="5"/>
      <c r="I2006" s="5"/>
      <c r="J2006" s="5"/>
    </row>
    <row r="2007" spans="1:10" x14ac:dyDescent="0.25">
      <c r="A2007" s="5"/>
      <c r="B2007" s="5"/>
      <c r="C2007" s="5"/>
      <c r="D2007" s="5"/>
      <c r="E2007" s="5"/>
      <c r="F2007" s="5"/>
      <c r="G2007" s="5"/>
      <c r="H2007" s="5"/>
      <c r="I2007" s="5"/>
      <c r="J2007" s="5"/>
    </row>
    <row r="2008" spans="1:10" x14ac:dyDescent="0.25">
      <c r="A2008" s="5"/>
      <c r="B2008" s="5"/>
      <c r="C2008" s="5"/>
      <c r="D2008" s="5"/>
      <c r="E2008" s="5"/>
      <c r="F2008" s="5"/>
      <c r="G2008" s="5"/>
      <c r="H2008" s="5"/>
      <c r="I2008" s="5"/>
      <c r="J2008" s="5"/>
    </row>
    <row r="2009" spans="1:10" x14ac:dyDescent="0.25">
      <c r="A2009" s="5"/>
      <c r="B2009" s="5"/>
      <c r="C2009" s="5"/>
      <c r="D2009" s="5"/>
      <c r="E2009" s="5"/>
      <c r="F2009" s="5"/>
      <c r="G2009" s="5"/>
      <c r="H2009" s="5"/>
      <c r="I2009" s="5"/>
      <c r="J2009" s="5"/>
    </row>
    <row r="2010" spans="1:10" x14ac:dyDescent="0.25">
      <c r="A2010" s="5"/>
      <c r="B2010" s="5"/>
      <c r="C2010" s="5"/>
      <c r="D2010" s="5"/>
      <c r="E2010" s="5"/>
      <c r="F2010" s="5"/>
      <c r="G2010" s="5"/>
      <c r="H2010" s="5"/>
      <c r="I2010" s="5"/>
      <c r="J2010" s="5"/>
    </row>
    <row r="2011" spans="1:10" x14ac:dyDescent="0.25">
      <c r="A2011" s="5"/>
      <c r="B2011" s="5"/>
      <c r="C2011" s="5"/>
      <c r="D2011" s="5"/>
      <c r="E2011" s="5"/>
      <c r="F2011" s="5"/>
      <c r="G2011" s="5"/>
      <c r="H2011" s="5"/>
      <c r="I2011" s="5"/>
      <c r="J2011" s="5"/>
    </row>
    <row r="2012" spans="1:10" x14ac:dyDescent="0.25">
      <c r="A2012" s="5"/>
      <c r="B2012" s="5"/>
      <c r="C2012" s="5"/>
      <c r="D2012" s="5"/>
      <c r="E2012" s="5"/>
      <c r="F2012" s="5"/>
      <c r="G2012" s="5"/>
      <c r="H2012" s="5"/>
      <c r="I2012" s="5"/>
      <c r="J2012" s="5"/>
    </row>
    <row r="2013" spans="1:10" x14ac:dyDescent="0.25">
      <c r="A2013" s="5"/>
      <c r="B2013" s="5"/>
      <c r="C2013" s="5"/>
      <c r="D2013" s="5"/>
      <c r="E2013" s="5"/>
      <c r="F2013" s="5"/>
      <c r="G2013" s="5"/>
      <c r="H2013" s="5"/>
      <c r="I2013" s="5"/>
      <c r="J2013" s="5"/>
    </row>
    <row r="2014" spans="1:10" x14ac:dyDescent="0.25">
      <c r="A2014" s="5"/>
      <c r="B2014" s="5"/>
      <c r="C2014" s="5"/>
      <c r="D2014" s="5"/>
      <c r="E2014" s="5"/>
      <c r="F2014" s="5"/>
      <c r="G2014" s="5"/>
      <c r="H2014" s="5"/>
      <c r="I2014" s="5"/>
      <c r="J2014" s="5"/>
    </row>
    <row r="2015" spans="1:10" x14ac:dyDescent="0.25">
      <c r="A2015" s="5"/>
      <c r="B2015" s="5"/>
      <c r="C2015" s="5"/>
      <c r="D2015" s="5"/>
      <c r="E2015" s="5"/>
      <c r="F2015" s="5"/>
      <c r="G2015" s="5"/>
      <c r="H2015" s="5"/>
      <c r="I2015" s="5"/>
      <c r="J2015" s="5"/>
    </row>
    <row r="2016" spans="1:10" x14ac:dyDescent="0.25">
      <c r="A2016" s="5"/>
      <c r="B2016" s="5"/>
      <c r="C2016" s="5"/>
      <c r="D2016" s="5"/>
      <c r="E2016" s="5"/>
      <c r="F2016" s="5"/>
      <c r="G2016" s="5"/>
      <c r="H2016" s="5"/>
      <c r="I2016" s="5"/>
      <c r="J2016" s="5"/>
    </row>
    <row r="2017" spans="1:10" x14ac:dyDescent="0.25">
      <c r="A2017" s="5"/>
      <c r="B2017" s="5"/>
      <c r="C2017" s="5"/>
      <c r="D2017" s="5"/>
      <c r="E2017" s="5"/>
      <c r="F2017" s="5"/>
      <c r="G2017" s="5"/>
      <c r="H2017" s="5"/>
      <c r="I2017" s="5"/>
      <c r="J2017" s="5"/>
    </row>
    <row r="2018" spans="1:10" x14ac:dyDescent="0.25">
      <c r="A2018" s="5"/>
      <c r="B2018" s="5"/>
      <c r="C2018" s="5"/>
      <c r="D2018" s="5"/>
      <c r="E2018" s="5"/>
      <c r="F2018" s="5"/>
      <c r="G2018" s="5"/>
      <c r="H2018" s="5"/>
      <c r="I2018" s="5"/>
      <c r="J2018" s="5"/>
    </row>
    <row r="2019" spans="1:10" x14ac:dyDescent="0.25">
      <c r="A2019" s="5"/>
      <c r="B2019" s="5"/>
      <c r="C2019" s="5"/>
      <c r="D2019" s="5"/>
      <c r="E2019" s="5"/>
      <c r="F2019" s="5"/>
      <c r="G2019" s="5"/>
      <c r="H2019" s="5"/>
      <c r="I2019" s="5"/>
      <c r="J2019" s="5"/>
    </row>
    <row r="2020" spans="1:10" x14ac:dyDescent="0.25">
      <c r="A2020" s="5"/>
      <c r="B2020" s="5"/>
      <c r="C2020" s="5"/>
      <c r="D2020" s="5"/>
      <c r="E2020" s="5"/>
      <c r="F2020" s="5"/>
      <c r="G2020" s="5"/>
      <c r="H2020" s="5"/>
      <c r="I2020" s="5"/>
      <c r="J2020" s="5"/>
    </row>
    <row r="2021" spans="1:10" x14ac:dyDescent="0.25">
      <c r="A2021" s="5"/>
      <c r="B2021" s="5"/>
      <c r="C2021" s="5"/>
      <c r="D2021" s="5"/>
      <c r="E2021" s="5"/>
      <c r="F2021" s="5"/>
      <c r="G2021" s="5"/>
      <c r="H2021" s="5"/>
      <c r="I2021" s="5"/>
      <c r="J2021" s="5"/>
    </row>
    <row r="2022" spans="1:10" x14ac:dyDescent="0.25">
      <c r="A2022" s="5"/>
      <c r="B2022" s="5"/>
      <c r="C2022" s="5"/>
      <c r="D2022" s="5"/>
      <c r="E2022" s="5"/>
      <c r="F2022" s="5"/>
      <c r="G2022" s="5"/>
      <c r="H2022" s="5"/>
      <c r="I2022" s="5"/>
      <c r="J2022" s="5"/>
    </row>
    <row r="2023" spans="1:10" x14ac:dyDescent="0.25">
      <c r="A2023" s="5"/>
      <c r="B2023" s="5"/>
      <c r="C2023" s="5"/>
      <c r="D2023" s="5"/>
      <c r="E2023" s="5"/>
      <c r="F2023" s="5"/>
      <c r="G2023" s="5"/>
      <c r="H2023" s="5"/>
      <c r="I2023" s="5"/>
      <c r="J2023" s="5"/>
    </row>
    <row r="2024" spans="1:10" x14ac:dyDescent="0.25">
      <c r="A2024" s="5"/>
      <c r="B2024" s="5"/>
      <c r="C2024" s="5"/>
      <c r="D2024" s="5"/>
      <c r="E2024" s="5"/>
      <c r="F2024" s="5"/>
      <c r="G2024" s="5"/>
      <c r="H2024" s="5"/>
      <c r="I2024" s="5"/>
      <c r="J2024" s="5"/>
    </row>
    <row r="2025" spans="1:10" x14ac:dyDescent="0.25">
      <c r="A2025" s="5"/>
      <c r="B2025" s="5"/>
      <c r="C2025" s="5"/>
      <c r="D2025" s="5"/>
      <c r="E2025" s="5"/>
      <c r="F2025" s="5"/>
      <c r="G2025" s="5"/>
      <c r="H2025" s="5"/>
      <c r="I2025" s="5"/>
      <c r="J2025" s="5"/>
    </row>
    <row r="2026" spans="1:10" x14ac:dyDescent="0.25">
      <c r="A2026" s="5"/>
      <c r="B2026" s="5"/>
      <c r="C2026" s="5"/>
      <c r="D2026" s="5"/>
      <c r="E2026" s="5"/>
      <c r="F2026" s="5"/>
      <c r="G2026" s="5"/>
      <c r="H2026" s="5"/>
      <c r="I2026" s="5"/>
      <c r="J2026" s="5"/>
    </row>
    <row r="2027" spans="1:10" x14ac:dyDescent="0.25">
      <c r="A2027" s="5"/>
      <c r="B2027" s="5"/>
      <c r="C2027" s="5"/>
      <c r="D2027" s="5"/>
      <c r="E2027" s="5"/>
      <c r="F2027" s="5"/>
      <c r="G2027" s="5"/>
      <c r="H2027" s="5"/>
      <c r="I2027" s="5"/>
      <c r="J2027" s="5"/>
    </row>
    <row r="2028" spans="1:10" x14ac:dyDescent="0.25">
      <c r="A2028" s="5"/>
      <c r="B2028" s="5"/>
      <c r="C2028" s="5"/>
      <c r="D2028" s="5"/>
      <c r="E2028" s="5"/>
      <c r="F2028" s="5"/>
      <c r="G2028" s="5"/>
      <c r="H2028" s="5"/>
      <c r="I2028" s="5"/>
      <c r="J2028" s="5"/>
    </row>
    <row r="2029" spans="1:10" x14ac:dyDescent="0.25">
      <c r="A2029" s="5"/>
      <c r="B2029" s="5"/>
      <c r="C2029" s="5"/>
      <c r="D2029" s="5"/>
      <c r="E2029" s="5"/>
      <c r="F2029" s="5"/>
      <c r="G2029" s="5"/>
      <c r="H2029" s="5"/>
      <c r="I2029" s="5"/>
      <c r="J2029" s="5"/>
    </row>
    <row r="2030" spans="1:10" x14ac:dyDescent="0.25">
      <c r="A2030" s="5"/>
      <c r="B2030" s="5"/>
      <c r="C2030" s="5"/>
      <c r="D2030" s="5"/>
      <c r="E2030" s="5"/>
      <c r="F2030" s="5"/>
      <c r="G2030" s="5"/>
      <c r="H2030" s="5"/>
      <c r="I2030" s="5"/>
      <c r="J2030" s="5"/>
    </row>
    <row r="2031" spans="1:10" x14ac:dyDescent="0.25">
      <c r="A2031" s="5"/>
      <c r="B2031" s="5"/>
      <c r="C2031" s="5"/>
      <c r="D2031" s="5"/>
      <c r="E2031" s="5"/>
      <c r="F2031" s="5"/>
      <c r="G2031" s="5"/>
      <c r="H2031" s="5"/>
      <c r="I2031" s="5"/>
      <c r="J2031" s="5"/>
    </row>
    <row r="2032" spans="1:10" x14ac:dyDescent="0.25">
      <c r="A2032" s="5"/>
      <c r="B2032" s="5"/>
      <c r="C2032" s="5"/>
      <c r="D2032" s="5"/>
      <c r="E2032" s="5"/>
      <c r="F2032" s="5"/>
      <c r="G2032" s="5"/>
      <c r="H2032" s="5"/>
      <c r="I2032" s="5"/>
      <c r="J2032" s="5"/>
    </row>
    <row r="2033" spans="1:10" x14ac:dyDescent="0.25">
      <c r="A2033" s="5"/>
      <c r="B2033" s="5"/>
      <c r="C2033" s="5"/>
      <c r="D2033" s="5"/>
      <c r="E2033" s="5"/>
      <c r="F2033" s="5"/>
      <c r="G2033" s="5"/>
      <c r="H2033" s="5"/>
      <c r="I2033" s="5"/>
      <c r="J2033" s="5"/>
    </row>
    <row r="2034" spans="1:10" x14ac:dyDescent="0.25">
      <c r="A2034" s="5"/>
      <c r="B2034" s="5"/>
      <c r="C2034" s="5"/>
      <c r="D2034" s="5"/>
      <c r="E2034" s="5"/>
      <c r="F2034" s="5"/>
      <c r="G2034" s="5"/>
      <c r="H2034" s="5"/>
      <c r="I2034" s="5"/>
      <c r="J2034" s="5"/>
    </row>
    <row r="2035" spans="1:10" x14ac:dyDescent="0.25">
      <c r="A2035" s="5"/>
      <c r="B2035" s="5"/>
      <c r="C2035" s="5"/>
      <c r="D2035" s="5"/>
      <c r="E2035" s="5"/>
      <c r="F2035" s="5"/>
      <c r="G2035" s="5"/>
      <c r="H2035" s="5"/>
      <c r="I2035" s="5"/>
      <c r="J2035" s="5"/>
    </row>
    <row r="2036" spans="1:10" x14ac:dyDescent="0.25">
      <c r="A2036" s="5"/>
      <c r="B2036" s="5"/>
      <c r="C2036" s="5"/>
      <c r="D2036" s="5"/>
      <c r="E2036" s="5"/>
      <c r="F2036" s="5"/>
      <c r="G2036" s="5"/>
      <c r="H2036" s="5"/>
      <c r="I2036" s="5"/>
      <c r="J2036" s="5"/>
    </row>
    <row r="2037" spans="1:10" x14ac:dyDescent="0.25">
      <c r="A2037" s="5"/>
      <c r="B2037" s="5"/>
      <c r="C2037" s="5"/>
      <c r="D2037" s="5"/>
      <c r="E2037" s="5"/>
      <c r="F2037" s="5"/>
      <c r="G2037" s="5"/>
      <c r="H2037" s="5"/>
      <c r="I2037" s="5"/>
      <c r="J2037" s="5"/>
    </row>
    <row r="2038" spans="1:10" x14ac:dyDescent="0.25">
      <c r="A2038" s="5"/>
      <c r="B2038" s="5"/>
      <c r="C2038" s="5"/>
      <c r="D2038" s="5"/>
      <c r="E2038" s="5"/>
      <c r="F2038" s="5"/>
      <c r="G2038" s="5"/>
      <c r="H2038" s="5"/>
      <c r="I2038" s="5"/>
      <c r="J2038" s="5"/>
    </row>
    <row r="2039" spans="1:10" x14ac:dyDescent="0.25">
      <c r="A2039" s="5"/>
      <c r="B2039" s="5"/>
      <c r="C2039" s="5"/>
      <c r="D2039" s="5"/>
      <c r="E2039" s="5"/>
      <c r="F2039" s="5"/>
      <c r="G2039" s="5"/>
      <c r="H2039" s="5"/>
      <c r="I2039" s="5"/>
      <c r="J2039" s="5"/>
    </row>
    <row r="2040" spans="1:10" x14ac:dyDescent="0.25">
      <c r="A2040" s="5"/>
      <c r="B2040" s="5"/>
      <c r="C2040" s="5"/>
      <c r="D2040" s="5"/>
      <c r="E2040" s="5"/>
      <c r="F2040" s="5"/>
      <c r="G2040" s="5"/>
      <c r="H2040" s="5"/>
      <c r="I2040" s="5"/>
      <c r="J2040" s="5"/>
    </row>
    <row r="2041" spans="1:10" x14ac:dyDescent="0.25">
      <c r="A2041" s="5"/>
      <c r="B2041" s="5"/>
      <c r="C2041" s="5"/>
      <c r="D2041" s="5"/>
      <c r="E2041" s="5"/>
      <c r="F2041" s="5"/>
      <c r="G2041" s="5"/>
      <c r="H2041" s="5"/>
      <c r="I2041" s="5"/>
      <c r="J2041" s="5"/>
    </row>
    <row r="2042" spans="1:10" x14ac:dyDescent="0.25">
      <c r="A2042" s="5"/>
      <c r="B2042" s="5"/>
      <c r="C2042" s="5"/>
      <c r="D2042" s="5"/>
      <c r="E2042" s="5"/>
      <c r="F2042" s="5"/>
      <c r="G2042" s="5"/>
      <c r="H2042" s="5"/>
      <c r="I2042" s="5"/>
      <c r="J2042" s="5"/>
    </row>
    <row r="2043" spans="1:10" x14ac:dyDescent="0.25">
      <c r="A2043" s="5"/>
      <c r="B2043" s="5"/>
      <c r="C2043" s="5"/>
      <c r="D2043" s="5"/>
      <c r="E2043" s="5"/>
      <c r="F2043" s="5"/>
      <c r="G2043" s="5"/>
      <c r="H2043" s="5"/>
      <c r="I2043" s="5"/>
      <c r="J2043" s="5"/>
    </row>
    <row r="2044" spans="1:10" x14ac:dyDescent="0.25">
      <c r="A2044" s="5"/>
      <c r="B2044" s="5"/>
      <c r="C2044" s="5"/>
      <c r="D2044" s="5"/>
      <c r="E2044" s="5"/>
      <c r="F2044" s="5"/>
      <c r="G2044" s="5"/>
      <c r="H2044" s="5"/>
      <c r="I2044" s="5"/>
      <c r="J2044" s="5"/>
    </row>
    <row r="2045" spans="1:10" x14ac:dyDescent="0.25">
      <c r="A2045" s="5"/>
      <c r="B2045" s="5"/>
      <c r="C2045" s="5"/>
      <c r="D2045" s="5"/>
      <c r="E2045" s="5"/>
      <c r="F2045" s="5"/>
      <c r="G2045" s="5"/>
      <c r="H2045" s="5"/>
      <c r="I2045" s="5"/>
      <c r="J2045" s="5"/>
    </row>
    <row r="2046" spans="1:10" x14ac:dyDescent="0.25">
      <c r="A2046" s="5"/>
      <c r="B2046" s="5"/>
      <c r="C2046" s="5"/>
      <c r="D2046" s="5"/>
      <c r="E2046" s="5"/>
      <c r="F2046" s="5"/>
      <c r="G2046" s="5"/>
      <c r="H2046" s="5"/>
      <c r="I2046" s="5"/>
      <c r="J2046" s="5"/>
    </row>
    <row r="2047" spans="1:10" x14ac:dyDescent="0.25">
      <c r="A2047" s="5"/>
      <c r="B2047" s="5"/>
      <c r="C2047" s="5"/>
      <c r="D2047" s="5"/>
      <c r="E2047" s="5"/>
      <c r="F2047" s="5"/>
      <c r="G2047" s="5"/>
      <c r="H2047" s="5"/>
      <c r="I2047" s="5"/>
      <c r="J2047" s="5"/>
    </row>
    <row r="2048" spans="1:10" x14ac:dyDescent="0.25">
      <c r="A2048" s="5"/>
      <c r="B2048" s="5"/>
      <c r="C2048" s="5"/>
      <c r="D2048" s="5"/>
      <c r="E2048" s="5"/>
      <c r="F2048" s="5"/>
      <c r="G2048" s="5"/>
      <c r="H2048" s="5"/>
      <c r="I2048" s="5"/>
      <c r="J2048" s="5"/>
    </row>
    <row r="2049" spans="1:10" x14ac:dyDescent="0.25">
      <c r="A2049" s="5"/>
      <c r="B2049" s="5"/>
      <c r="C2049" s="5"/>
      <c r="D2049" s="5"/>
      <c r="E2049" s="5"/>
      <c r="F2049" s="5"/>
      <c r="G2049" s="5"/>
      <c r="H2049" s="5"/>
      <c r="I2049" s="5"/>
      <c r="J2049" s="5"/>
    </row>
    <row r="2050" spans="1:10" x14ac:dyDescent="0.25">
      <c r="A2050" s="5"/>
      <c r="B2050" s="5"/>
      <c r="C2050" s="5"/>
      <c r="D2050" s="5"/>
      <c r="E2050" s="5"/>
      <c r="F2050" s="5"/>
      <c r="G2050" s="5"/>
      <c r="H2050" s="5"/>
      <c r="I2050" s="5"/>
      <c r="J2050" s="5"/>
    </row>
    <row r="2051" spans="1:10" x14ac:dyDescent="0.25">
      <c r="A2051" s="5"/>
      <c r="B2051" s="5"/>
      <c r="C2051" s="5"/>
      <c r="D2051" s="5"/>
      <c r="E2051" s="5"/>
      <c r="F2051" s="5"/>
      <c r="G2051" s="5"/>
      <c r="H2051" s="5"/>
      <c r="I2051" s="5"/>
      <c r="J2051" s="5"/>
    </row>
    <row r="2052" spans="1:10" x14ac:dyDescent="0.25">
      <c r="A2052" s="5"/>
      <c r="B2052" s="5"/>
      <c r="C2052" s="5"/>
      <c r="D2052" s="5"/>
      <c r="E2052" s="5"/>
      <c r="F2052" s="5"/>
      <c r="G2052" s="5"/>
      <c r="H2052" s="5"/>
      <c r="I2052" s="5"/>
      <c r="J2052" s="5"/>
    </row>
    <row r="2053" spans="1:10" x14ac:dyDescent="0.25">
      <c r="A2053" s="5"/>
      <c r="B2053" s="5"/>
      <c r="C2053" s="5"/>
      <c r="D2053" s="5"/>
      <c r="E2053" s="5"/>
      <c r="F2053" s="5"/>
      <c r="G2053" s="5"/>
      <c r="H2053" s="5"/>
      <c r="I2053" s="5"/>
      <c r="J2053" s="5"/>
    </row>
    <row r="2054" spans="1:10" x14ac:dyDescent="0.25">
      <c r="A2054" s="5"/>
      <c r="B2054" s="5"/>
      <c r="C2054" s="5"/>
      <c r="D2054" s="5"/>
      <c r="E2054" s="5"/>
      <c r="F2054" s="5"/>
      <c r="G2054" s="5"/>
      <c r="H2054" s="5"/>
      <c r="I2054" s="5"/>
      <c r="J2054" s="5"/>
    </row>
    <row r="2055" spans="1:10" x14ac:dyDescent="0.25">
      <c r="A2055" s="5"/>
      <c r="B2055" s="5"/>
      <c r="C2055" s="5"/>
      <c r="D2055" s="5"/>
      <c r="E2055" s="5"/>
      <c r="F2055" s="5"/>
      <c r="G2055" s="5"/>
      <c r="H2055" s="5"/>
      <c r="I2055" s="5"/>
      <c r="J2055" s="5"/>
    </row>
    <row r="2056" spans="1:10" x14ac:dyDescent="0.25">
      <c r="A2056" s="5"/>
      <c r="B2056" s="5"/>
      <c r="C2056" s="5"/>
      <c r="D2056" s="5"/>
      <c r="E2056" s="5"/>
      <c r="F2056" s="5"/>
      <c r="G2056" s="5"/>
      <c r="H2056" s="5"/>
      <c r="I2056" s="5"/>
      <c r="J2056" s="5"/>
    </row>
    <row r="2057" spans="1:10" x14ac:dyDescent="0.25">
      <c r="A2057" s="5"/>
      <c r="B2057" s="5"/>
      <c r="C2057" s="5"/>
      <c r="D2057" s="5"/>
      <c r="E2057" s="5"/>
      <c r="F2057" s="5"/>
      <c r="G2057" s="5"/>
      <c r="H2057" s="5"/>
      <c r="I2057" s="5"/>
      <c r="J2057" s="5"/>
    </row>
    <row r="2058" spans="1:10" x14ac:dyDescent="0.25">
      <c r="A2058" s="5"/>
      <c r="B2058" s="5"/>
      <c r="C2058" s="5"/>
      <c r="D2058" s="5"/>
      <c r="E2058" s="5"/>
      <c r="F2058" s="5"/>
      <c r="G2058" s="5"/>
      <c r="H2058" s="5"/>
      <c r="I2058" s="5"/>
      <c r="J2058" s="5"/>
    </row>
    <row r="2059" spans="1:10" x14ac:dyDescent="0.25">
      <c r="A2059" s="5"/>
      <c r="B2059" s="5"/>
      <c r="C2059" s="5"/>
      <c r="D2059" s="5"/>
      <c r="E2059" s="5"/>
      <c r="F2059" s="5"/>
      <c r="G2059" s="5"/>
      <c r="H2059" s="5"/>
      <c r="I2059" s="5"/>
      <c r="J2059" s="5"/>
    </row>
    <row r="2060" spans="1:10" x14ac:dyDescent="0.25">
      <c r="A2060" s="5"/>
      <c r="B2060" s="5"/>
      <c r="C2060" s="5"/>
      <c r="D2060" s="5"/>
      <c r="E2060" s="5"/>
      <c r="F2060" s="5"/>
      <c r="G2060" s="5"/>
      <c r="H2060" s="5"/>
      <c r="I2060" s="5"/>
      <c r="J2060" s="5"/>
    </row>
    <row r="2061" spans="1:10" x14ac:dyDescent="0.25">
      <c r="A2061" s="5"/>
      <c r="B2061" s="5"/>
      <c r="C2061" s="5"/>
      <c r="D2061" s="5"/>
      <c r="E2061" s="5"/>
      <c r="F2061" s="5"/>
      <c r="G2061" s="5"/>
      <c r="H2061" s="5"/>
      <c r="I2061" s="5"/>
      <c r="J2061" s="5"/>
    </row>
    <row r="2062" spans="1:10" x14ac:dyDescent="0.25">
      <c r="A2062" s="5"/>
      <c r="B2062" s="5"/>
      <c r="C2062" s="5"/>
      <c r="D2062" s="5"/>
      <c r="E2062" s="5"/>
      <c r="F2062" s="5"/>
      <c r="G2062" s="5"/>
      <c r="H2062" s="5"/>
      <c r="I2062" s="5"/>
      <c r="J2062" s="5"/>
    </row>
    <row r="2063" spans="1:10" x14ac:dyDescent="0.25">
      <c r="A2063" s="5"/>
      <c r="B2063" s="5"/>
      <c r="C2063" s="5"/>
      <c r="D2063" s="5"/>
      <c r="E2063" s="5"/>
      <c r="F2063" s="5"/>
      <c r="G2063" s="5"/>
      <c r="H2063" s="5"/>
      <c r="I2063" s="5"/>
      <c r="J2063" s="5"/>
    </row>
    <row r="2064" spans="1:10" x14ac:dyDescent="0.25">
      <c r="A2064" s="5"/>
      <c r="B2064" s="5"/>
      <c r="C2064" s="5"/>
      <c r="D2064" s="5"/>
      <c r="E2064" s="5"/>
      <c r="F2064" s="5"/>
      <c r="G2064" s="5"/>
      <c r="H2064" s="5"/>
      <c r="I2064" s="5"/>
      <c r="J2064" s="5"/>
    </row>
    <row r="2065" spans="1:10" x14ac:dyDescent="0.25">
      <c r="A2065" s="5"/>
      <c r="B2065" s="5"/>
      <c r="C2065" s="5"/>
      <c r="D2065" s="5"/>
      <c r="E2065" s="5"/>
      <c r="F2065" s="5"/>
      <c r="G2065" s="5"/>
      <c r="H2065" s="5"/>
      <c r="I2065" s="5"/>
      <c r="J2065" s="5"/>
    </row>
    <row r="2066" spans="1:10" x14ac:dyDescent="0.25">
      <c r="A2066" s="5"/>
      <c r="B2066" s="5"/>
      <c r="C2066" s="5"/>
      <c r="D2066" s="5"/>
      <c r="E2066" s="5"/>
      <c r="F2066" s="5"/>
      <c r="G2066" s="5"/>
      <c r="H2066" s="5"/>
      <c r="I2066" s="5"/>
      <c r="J2066" s="5"/>
    </row>
    <row r="2067" spans="1:10" x14ac:dyDescent="0.25">
      <c r="A2067" s="5"/>
      <c r="B2067" s="5"/>
      <c r="C2067" s="5"/>
      <c r="D2067" s="5"/>
      <c r="E2067" s="5"/>
      <c r="F2067" s="5"/>
      <c r="G2067" s="5"/>
      <c r="H2067" s="5"/>
      <c r="I2067" s="5"/>
      <c r="J2067" s="5"/>
    </row>
    <row r="2068" spans="1:10" x14ac:dyDescent="0.25">
      <c r="A2068" s="5"/>
      <c r="B2068" s="5"/>
      <c r="C2068" s="5"/>
      <c r="D2068" s="5"/>
      <c r="E2068" s="5"/>
      <c r="F2068" s="5"/>
      <c r="G2068" s="5"/>
      <c r="H2068" s="5"/>
      <c r="I2068" s="5"/>
      <c r="J2068" s="5"/>
    </row>
    <row r="2069" spans="1:10" x14ac:dyDescent="0.25">
      <c r="A2069" s="5"/>
      <c r="B2069" s="5"/>
      <c r="C2069" s="5"/>
      <c r="D2069" s="5"/>
      <c r="E2069" s="5"/>
      <c r="F2069" s="5"/>
      <c r="G2069" s="5"/>
      <c r="H2069" s="5"/>
      <c r="I2069" s="5"/>
      <c r="J2069" s="5"/>
    </row>
    <row r="2070" spans="1:10" x14ac:dyDescent="0.25">
      <c r="A2070" s="5"/>
      <c r="B2070" s="5"/>
      <c r="C2070" s="5"/>
      <c r="D2070" s="5"/>
      <c r="E2070" s="5"/>
      <c r="F2070" s="5"/>
      <c r="G2070" s="5"/>
      <c r="H2070" s="5"/>
      <c r="I2070" s="5"/>
      <c r="J2070" s="5"/>
    </row>
    <row r="2071" spans="1:10" x14ac:dyDescent="0.25">
      <c r="A2071" s="5"/>
      <c r="B2071" s="5"/>
      <c r="C2071" s="5"/>
      <c r="D2071" s="5"/>
      <c r="E2071" s="5"/>
      <c r="F2071" s="5"/>
      <c r="G2071" s="5"/>
      <c r="H2071" s="5"/>
      <c r="I2071" s="5"/>
      <c r="J2071" s="5"/>
    </row>
    <row r="2072" spans="1:10" x14ac:dyDescent="0.25">
      <c r="A2072" s="5"/>
      <c r="B2072" s="5"/>
      <c r="C2072" s="5"/>
      <c r="D2072" s="5"/>
      <c r="E2072" s="5"/>
      <c r="F2072" s="5"/>
      <c r="G2072" s="5"/>
      <c r="H2072" s="5"/>
      <c r="I2072" s="5"/>
      <c r="J2072" s="5"/>
    </row>
    <row r="2073" spans="1:10" x14ac:dyDescent="0.25">
      <c r="A2073" s="5"/>
      <c r="B2073" s="5"/>
      <c r="C2073" s="5"/>
      <c r="D2073" s="5"/>
      <c r="E2073" s="5"/>
      <c r="F2073" s="5"/>
      <c r="G2073" s="5"/>
      <c r="H2073" s="5"/>
      <c r="I2073" s="5"/>
      <c r="J2073" s="5"/>
    </row>
    <row r="2074" spans="1:10" x14ac:dyDescent="0.25">
      <c r="A2074" s="5"/>
      <c r="B2074" s="5"/>
      <c r="C2074" s="5"/>
      <c r="D2074" s="5"/>
      <c r="E2074" s="5"/>
      <c r="F2074" s="5"/>
      <c r="G2074" s="5"/>
      <c r="H2074" s="5"/>
      <c r="I2074" s="5"/>
      <c r="J2074" s="5"/>
    </row>
    <row r="2075" spans="1:10" x14ac:dyDescent="0.25">
      <c r="A2075" s="5"/>
      <c r="B2075" s="5"/>
      <c r="C2075" s="5"/>
      <c r="D2075" s="5"/>
      <c r="E2075" s="5"/>
      <c r="F2075" s="5"/>
      <c r="G2075" s="5"/>
      <c r="H2075" s="5"/>
      <c r="I2075" s="5"/>
      <c r="J2075" s="5"/>
    </row>
    <row r="2076" spans="1:10" x14ac:dyDescent="0.25">
      <c r="A2076" s="5"/>
      <c r="B2076" s="5"/>
      <c r="C2076" s="5"/>
      <c r="D2076" s="5"/>
      <c r="E2076" s="5"/>
      <c r="F2076" s="5"/>
      <c r="G2076" s="5"/>
      <c r="H2076" s="5"/>
      <c r="I2076" s="5"/>
      <c r="J2076" s="5"/>
    </row>
    <row r="2077" spans="1:10" x14ac:dyDescent="0.25">
      <c r="A2077" s="5"/>
      <c r="B2077" s="5"/>
      <c r="C2077" s="5"/>
      <c r="D2077" s="5"/>
      <c r="E2077" s="5"/>
      <c r="F2077" s="5"/>
      <c r="G2077" s="5"/>
      <c r="H2077" s="5"/>
      <c r="I2077" s="5"/>
      <c r="J2077" s="5"/>
    </row>
    <row r="2078" spans="1:10" x14ac:dyDescent="0.25">
      <c r="A2078" s="5"/>
      <c r="B2078" s="5"/>
      <c r="C2078" s="5"/>
      <c r="D2078" s="5"/>
      <c r="E2078" s="5"/>
      <c r="F2078" s="5"/>
      <c r="G2078" s="5"/>
      <c r="H2078" s="5"/>
      <c r="I2078" s="5"/>
      <c r="J2078" s="5"/>
    </row>
    <row r="2079" spans="1:10" x14ac:dyDescent="0.25">
      <c r="A2079" s="5"/>
      <c r="B2079" s="5"/>
      <c r="C2079" s="5"/>
      <c r="D2079" s="5"/>
      <c r="E2079" s="5"/>
      <c r="F2079" s="5"/>
      <c r="G2079" s="5"/>
      <c r="H2079" s="5"/>
      <c r="I2079" s="5"/>
      <c r="J2079" s="5"/>
    </row>
    <row r="2080" spans="1:10" x14ac:dyDescent="0.25">
      <c r="A2080" s="5"/>
      <c r="B2080" s="5"/>
      <c r="C2080" s="5"/>
      <c r="D2080" s="5"/>
      <c r="E2080" s="5"/>
      <c r="F2080" s="5"/>
      <c r="G2080" s="5"/>
      <c r="H2080" s="5"/>
      <c r="I2080" s="5"/>
      <c r="J2080" s="5"/>
    </row>
    <row r="2081" spans="1:10" x14ac:dyDescent="0.25">
      <c r="A2081" s="5"/>
      <c r="B2081" s="5"/>
      <c r="C2081" s="5"/>
      <c r="D2081" s="5"/>
      <c r="E2081" s="5"/>
      <c r="F2081" s="5"/>
      <c r="G2081" s="5"/>
      <c r="H2081" s="5"/>
      <c r="I2081" s="5"/>
      <c r="J2081" s="5"/>
    </row>
    <row r="2082" spans="1:10" x14ac:dyDescent="0.25">
      <c r="A2082" s="5"/>
      <c r="B2082" s="5"/>
      <c r="C2082" s="5"/>
      <c r="D2082" s="5"/>
      <c r="E2082" s="5"/>
      <c r="F2082" s="5"/>
      <c r="G2082" s="5"/>
      <c r="H2082" s="5"/>
      <c r="I2082" s="5"/>
      <c r="J2082" s="5"/>
    </row>
    <row r="2083" spans="1:10" x14ac:dyDescent="0.25">
      <c r="A2083" s="5"/>
      <c r="B2083" s="5"/>
      <c r="C2083" s="5"/>
      <c r="D2083" s="5"/>
      <c r="E2083" s="5"/>
      <c r="F2083" s="5"/>
      <c r="G2083" s="5"/>
      <c r="H2083" s="5"/>
      <c r="I2083" s="5"/>
      <c r="J2083" s="5"/>
    </row>
    <row r="2084" spans="1:10" x14ac:dyDescent="0.25">
      <c r="A2084" s="5"/>
      <c r="B2084" s="5"/>
      <c r="C2084" s="5"/>
      <c r="D2084" s="5"/>
      <c r="E2084" s="5"/>
      <c r="F2084" s="5"/>
      <c r="G2084" s="5"/>
      <c r="H2084" s="5"/>
      <c r="I2084" s="5"/>
      <c r="J2084" s="5"/>
    </row>
    <row r="2085" spans="1:10" x14ac:dyDescent="0.25">
      <c r="A2085" s="5"/>
      <c r="B2085" s="5"/>
      <c r="C2085" s="5"/>
      <c r="D2085" s="5"/>
      <c r="E2085" s="5"/>
      <c r="F2085" s="5"/>
      <c r="G2085" s="5"/>
      <c r="H2085" s="5"/>
      <c r="I2085" s="5"/>
      <c r="J2085" s="5"/>
    </row>
    <row r="2086" spans="1:10" x14ac:dyDescent="0.25">
      <c r="A2086" s="5"/>
      <c r="B2086" s="5"/>
      <c r="C2086" s="5"/>
      <c r="D2086" s="5"/>
      <c r="E2086" s="5"/>
      <c r="F2086" s="5"/>
      <c r="G2086" s="5"/>
      <c r="H2086" s="5"/>
      <c r="I2086" s="5"/>
      <c r="J2086" s="5"/>
    </row>
    <row r="2087" spans="1:10" x14ac:dyDescent="0.25">
      <c r="A2087" s="5"/>
      <c r="B2087" s="5"/>
      <c r="C2087" s="5"/>
      <c r="D2087" s="5"/>
      <c r="E2087" s="5"/>
      <c r="F2087" s="5"/>
      <c r="G2087" s="5"/>
      <c r="H2087" s="5"/>
      <c r="I2087" s="5"/>
      <c r="J2087" s="5"/>
    </row>
    <row r="2088" spans="1:10" x14ac:dyDescent="0.25">
      <c r="A2088" s="5"/>
      <c r="B2088" s="5"/>
      <c r="C2088" s="5"/>
      <c r="D2088" s="5"/>
      <c r="E2088" s="5"/>
      <c r="F2088" s="5"/>
      <c r="G2088" s="5"/>
      <c r="H2088" s="5"/>
      <c r="I2088" s="5"/>
      <c r="J2088" s="5"/>
    </row>
    <row r="2089" spans="1:10" x14ac:dyDescent="0.25">
      <c r="A2089" s="5"/>
      <c r="B2089" s="5"/>
      <c r="C2089" s="5"/>
      <c r="D2089" s="5"/>
      <c r="E2089" s="5"/>
      <c r="F2089" s="5"/>
      <c r="G2089" s="5"/>
      <c r="H2089" s="5"/>
      <c r="I2089" s="5"/>
      <c r="J2089" s="5"/>
    </row>
    <row r="2090" spans="1:10" x14ac:dyDescent="0.25">
      <c r="A2090" s="5"/>
      <c r="B2090" s="5"/>
      <c r="C2090" s="5"/>
      <c r="D2090" s="5"/>
      <c r="E2090" s="5"/>
      <c r="F2090" s="5"/>
      <c r="G2090" s="5"/>
      <c r="H2090" s="5"/>
      <c r="I2090" s="5"/>
      <c r="J2090" s="5"/>
    </row>
    <row r="2091" spans="1:10" x14ac:dyDescent="0.25">
      <c r="A2091" s="5"/>
      <c r="B2091" s="5"/>
      <c r="C2091" s="5"/>
      <c r="D2091" s="5"/>
      <c r="E2091" s="5"/>
      <c r="F2091" s="5"/>
      <c r="G2091" s="5"/>
      <c r="H2091" s="5"/>
      <c r="I2091" s="5"/>
      <c r="J2091" s="5"/>
    </row>
    <row r="2092" spans="1:10" x14ac:dyDescent="0.25">
      <c r="A2092" s="5"/>
      <c r="B2092" s="5"/>
      <c r="C2092" s="5"/>
      <c r="D2092" s="5"/>
      <c r="E2092" s="5"/>
      <c r="F2092" s="5"/>
      <c r="G2092" s="5"/>
      <c r="H2092" s="5"/>
      <c r="I2092" s="5"/>
      <c r="J2092" s="5"/>
    </row>
    <row r="2093" spans="1:10" x14ac:dyDescent="0.25">
      <c r="A2093" s="5"/>
      <c r="B2093" s="5"/>
      <c r="C2093" s="5"/>
      <c r="D2093" s="5"/>
      <c r="E2093" s="5"/>
      <c r="F2093" s="5"/>
      <c r="G2093" s="5"/>
      <c r="H2093" s="5"/>
      <c r="I2093" s="5"/>
      <c r="J2093" s="5"/>
    </row>
    <row r="2094" spans="1:10" x14ac:dyDescent="0.25">
      <c r="A2094" s="5"/>
      <c r="B2094" s="5"/>
      <c r="C2094" s="5"/>
      <c r="D2094" s="5"/>
      <c r="E2094" s="5"/>
      <c r="F2094" s="5"/>
      <c r="G2094" s="5"/>
      <c r="H2094" s="5"/>
      <c r="I2094" s="5"/>
      <c r="J2094" s="5"/>
    </row>
    <row r="2095" spans="1:10" x14ac:dyDescent="0.25">
      <c r="A2095" s="5"/>
      <c r="B2095" s="5"/>
      <c r="C2095" s="5"/>
      <c r="D2095" s="5"/>
      <c r="E2095" s="5"/>
      <c r="F2095" s="5"/>
      <c r="G2095" s="5"/>
      <c r="H2095" s="5"/>
      <c r="I2095" s="5"/>
      <c r="J2095" s="5"/>
    </row>
    <row r="2096" spans="1:10" x14ac:dyDescent="0.25">
      <c r="A2096" s="5"/>
      <c r="B2096" s="5"/>
      <c r="C2096" s="5"/>
      <c r="D2096" s="5"/>
      <c r="E2096" s="5"/>
      <c r="F2096" s="5"/>
      <c r="G2096" s="5"/>
      <c r="H2096" s="5"/>
      <c r="I2096" s="5"/>
      <c r="J2096" s="5"/>
    </row>
    <row r="2097" spans="1:10" x14ac:dyDescent="0.25">
      <c r="A2097" s="5"/>
      <c r="B2097" s="5"/>
      <c r="C2097" s="5"/>
      <c r="D2097" s="5"/>
      <c r="E2097" s="5"/>
      <c r="F2097" s="5"/>
      <c r="G2097" s="5"/>
      <c r="H2097" s="5"/>
      <c r="I2097" s="5"/>
      <c r="J2097" s="5"/>
    </row>
    <row r="2098" spans="1:10" x14ac:dyDescent="0.25">
      <c r="A2098" s="5"/>
      <c r="B2098" s="5"/>
      <c r="C2098" s="5"/>
      <c r="D2098" s="5"/>
      <c r="E2098" s="5"/>
      <c r="F2098" s="5"/>
      <c r="G2098" s="5"/>
      <c r="H2098" s="5"/>
      <c r="I2098" s="5"/>
      <c r="J2098" s="5"/>
    </row>
    <row r="2099" spans="1:10" x14ac:dyDescent="0.25">
      <c r="A2099" s="5"/>
      <c r="B2099" s="5"/>
      <c r="C2099" s="5"/>
      <c r="D2099" s="5"/>
      <c r="E2099" s="5"/>
      <c r="F2099" s="5"/>
      <c r="G2099" s="5"/>
      <c r="H2099" s="5"/>
      <c r="I2099" s="5"/>
      <c r="J2099" s="5"/>
    </row>
    <row r="2100" spans="1:10" x14ac:dyDescent="0.25">
      <c r="A2100" s="5"/>
      <c r="B2100" s="5"/>
      <c r="C2100" s="5"/>
      <c r="D2100" s="5"/>
      <c r="E2100" s="5"/>
      <c r="F2100" s="5"/>
      <c r="G2100" s="5"/>
      <c r="H2100" s="5"/>
      <c r="I2100" s="5"/>
      <c r="J2100" s="5"/>
    </row>
    <row r="2101" spans="1:10" x14ac:dyDescent="0.25">
      <c r="A2101" s="5"/>
      <c r="B2101" s="5"/>
      <c r="C2101" s="5"/>
      <c r="D2101" s="5"/>
      <c r="E2101" s="5"/>
      <c r="F2101" s="5"/>
      <c r="G2101" s="5"/>
      <c r="H2101" s="5"/>
      <c r="I2101" s="5"/>
      <c r="J2101" s="5"/>
    </row>
    <row r="2102" spans="1:10" x14ac:dyDescent="0.25">
      <c r="A2102" s="5"/>
      <c r="B2102" s="5"/>
      <c r="C2102" s="5"/>
      <c r="D2102" s="5"/>
      <c r="E2102" s="5"/>
      <c r="F2102" s="5"/>
      <c r="G2102" s="5"/>
      <c r="H2102" s="5"/>
      <c r="I2102" s="5"/>
      <c r="J2102" s="5"/>
    </row>
    <row r="2103" spans="1:10" x14ac:dyDescent="0.25">
      <c r="A2103" s="5"/>
      <c r="B2103" s="5"/>
      <c r="C2103" s="5"/>
      <c r="D2103" s="5"/>
      <c r="E2103" s="5"/>
      <c r="F2103" s="5"/>
      <c r="G2103" s="5"/>
      <c r="H2103" s="5"/>
      <c r="I2103" s="5"/>
      <c r="J2103" s="5"/>
    </row>
    <row r="2104" spans="1:10" x14ac:dyDescent="0.25">
      <c r="A2104" s="5"/>
      <c r="B2104" s="5"/>
      <c r="C2104" s="5"/>
      <c r="D2104" s="5"/>
      <c r="E2104" s="5"/>
      <c r="F2104" s="5"/>
      <c r="G2104" s="5"/>
      <c r="H2104" s="5"/>
      <c r="I2104" s="5"/>
      <c r="J2104" s="5"/>
    </row>
    <row r="2105" spans="1:10" x14ac:dyDescent="0.25">
      <c r="A2105" s="5"/>
      <c r="B2105" s="5"/>
      <c r="C2105" s="5"/>
      <c r="D2105" s="5"/>
      <c r="E2105" s="5"/>
      <c r="F2105" s="5"/>
      <c r="G2105" s="5"/>
      <c r="H2105" s="5"/>
      <c r="I2105" s="5"/>
      <c r="J2105" s="5"/>
    </row>
    <row r="2106" spans="1:10" x14ac:dyDescent="0.25">
      <c r="A2106" s="5"/>
      <c r="B2106" s="5"/>
      <c r="C2106" s="5"/>
      <c r="D2106" s="5"/>
      <c r="E2106" s="5"/>
      <c r="F2106" s="5"/>
      <c r="G2106" s="5"/>
      <c r="H2106" s="5"/>
      <c r="I2106" s="5"/>
      <c r="J2106" s="5"/>
    </row>
    <row r="2107" spans="1:10" x14ac:dyDescent="0.25">
      <c r="A2107" s="5"/>
      <c r="B2107" s="5"/>
      <c r="C2107" s="5"/>
      <c r="D2107" s="5"/>
      <c r="E2107" s="5"/>
      <c r="F2107" s="5"/>
      <c r="G2107" s="5"/>
      <c r="H2107" s="5"/>
      <c r="I2107" s="5"/>
      <c r="J2107" s="5"/>
    </row>
    <row r="2108" spans="1:10" x14ac:dyDescent="0.25">
      <c r="A2108" s="5"/>
      <c r="B2108" s="5"/>
      <c r="C2108" s="5"/>
      <c r="D2108" s="5"/>
      <c r="E2108" s="5"/>
      <c r="F2108" s="5"/>
      <c r="G2108" s="5"/>
      <c r="H2108" s="5"/>
      <c r="I2108" s="5"/>
      <c r="J2108" s="5"/>
    </row>
    <row r="2109" spans="1:10" x14ac:dyDescent="0.25">
      <c r="A2109" s="5"/>
      <c r="B2109" s="5"/>
      <c r="C2109" s="5"/>
      <c r="D2109" s="5"/>
      <c r="E2109" s="5"/>
      <c r="F2109" s="5"/>
      <c r="G2109" s="5"/>
      <c r="H2109" s="5"/>
      <c r="I2109" s="5"/>
      <c r="J2109" s="5"/>
    </row>
    <row r="2110" spans="1:10" x14ac:dyDescent="0.25">
      <c r="A2110" s="5"/>
      <c r="B2110" s="5"/>
      <c r="C2110" s="5"/>
      <c r="D2110" s="5"/>
      <c r="E2110" s="5"/>
      <c r="F2110" s="5"/>
      <c r="G2110" s="5"/>
      <c r="H2110" s="5"/>
      <c r="I2110" s="5"/>
      <c r="J2110" s="5"/>
    </row>
    <row r="2111" spans="1:10" x14ac:dyDescent="0.25">
      <c r="A2111" s="5"/>
      <c r="B2111" s="5"/>
      <c r="C2111" s="5"/>
      <c r="D2111" s="5"/>
      <c r="E2111" s="5"/>
      <c r="F2111" s="5"/>
      <c r="G2111" s="5"/>
      <c r="H2111" s="5"/>
      <c r="I2111" s="5"/>
      <c r="J2111" s="5"/>
    </row>
    <row r="2112" spans="1:10" x14ac:dyDescent="0.25">
      <c r="A2112" s="5"/>
      <c r="B2112" s="5"/>
      <c r="C2112" s="5"/>
      <c r="D2112" s="5"/>
      <c r="E2112" s="5"/>
      <c r="F2112" s="5"/>
      <c r="G2112" s="5"/>
      <c r="H2112" s="5"/>
      <c r="I2112" s="5"/>
      <c r="J2112" s="5"/>
    </row>
    <row r="2113" spans="1:10" x14ac:dyDescent="0.25">
      <c r="A2113" s="5"/>
      <c r="B2113" s="5"/>
      <c r="C2113" s="5"/>
      <c r="D2113" s="5"/>
      <c r="E2113" s="5"/>
      <c r="F2113" s="5"/>
      <c r="G2113" s="5"/>
      <c r="H2113" s="5"/>
      <c r="I2113" s="5"/>
      <c r="J2113" s="5"/>
    </row>
    <row r="2114" spans="1:10" x14ac:dyDescent="0.25">
      <c r="A2114" s="5"/>
      <c r="B2114" s="5"/>
      <c r="C2114" s="5"/>
      <c r="D2114" s="5"/>
      <c r="E2114" s="5"/>
      <c r="F2114" s="5"/>
      <c r="G2114" s="5"/>
      <c r="H2114" s="5"/>
      <c r="I2114" s="5"/>
      <c r="J2114" s="5"/>
    </row>
    <row r="2115" spans="1:10" x14ac:dyDescent="0.25">
      <c r="A2115" s="5"/>
      <c r="B2115" s="5"/>
      <c r="C2115" s="5"/>
      <c r="D2115" s="5"/>
      <c r="E2115" s="5"/>
      <c r="F2115" s="5"/>
      <c r="G2115" s="5"/>
      <c r="H2115" s="5"/>
      <c r="I2115" s="5"/>
      <c r="J2115" s="5"/>
    </row>
    <row r="2116" spans="1:10" x14ac:dyDescent="0.25">
      <c r="A2116" s="5"/>
      <c r="B2116" s="5"/>
      <c r="C2116" s="5"/>
      <c r="D2116" s="5"/>
      <c r="E2116" s="5"/>
      <c r="F2116" s="5"/>
      <c r="G2116" s="5"/>
      <c r="H2116" s="5"/>
      <c r="I2116" s="5"/>
      <c r="J2116" s="5"/>
    </row>
    <row r="2117" spans="1:10" x14ac:dyDescent="0.25">
      <c r="A2117" s="5"/>
      <c r="B2117" s="5"/>
      <c r="C2117" s="5"/>
      <c r="D2117" s="5"/>
      <c r="E2117" s="5"/>
      <c r="F2117" s="5"/>
      <c r="G2117" s="5"/>
      <c r="H2117" s="5"/>
      <c r="I2117" s="5"/>
      <c r="J2117" s="5"/>
    </row>
    <row r="2118" spans="1:10" x14ac:dyDescent="0.25">
      <c r="A2118" s="5"/>
      <c r="B2118" s="5"/>
      <c r="C2118" s="5"/>
      <c r="D2118" s="5"/>
      <c r="E2118" s="5"/>
      <c r="F2118" s="5"/>
      <c r="G2118" s="5"/>
      <c r="H2118" s="5"/>
      <c r="I2118" s="5"/>
      <c r="J2118" s="5"/>
    </row>
    <row r="2119" spans="1:10" x14ac:dyDescent="0.25">
      <c r="A2119" s="5"/>
      <c r="B2119" s="5"/>
      <c r="C2119" s="5"/>
      <c r="D2119" s="5"/>
      <c r="E2119" s="5"/>
      <c r="F2119" s="5"/>
      <c r="G2119" s="5"/>
      <c r="H2119" s="5"/>
      <c r="I2119" s="5"/>
      <c r="J2119" s="5"/>
    </row>
    <row r="2120" spans="1:10" x14ac:dyDescent="0.25">
      <c r="A2120" s="5"/>
      <c r="B2120" s="5"/>
      <c r="C2120" s="5"/>
      <c r="D2120" s="5"/>
      <c r="E2120" s="5"/>
      <c r="F2120" s="5"/>
      <c r="G2120" s="5"/>
      <c r="H2120" s="5"/>
      <c r="I2120" s="5"/>
      <c r="J2120" s="5"/>
    </row>
    <row r="2121" spans="1:10" x14ac:dyDescent="0.25">
      <c r="A2121" s="5"/>
      <c r="B2121" s="5"/>
      <c r="C2121" s="5"/>
      <c r="D2121" s="5"/>
      <c r="E2121" s="5"/>
      <c r="F2121" s="5"/>
      <c r="G2121" s="5"/>
      <c r="H2121" s="5"/>
      <c r="I2121" s="5"/>
      <c r="J2121" s="5"/>
    </row>
    <row r="2122" spans="1:10" x14ac:dyDescent="0.25">
      <c r="A2122" s="5"/>
      <c r="B2122" s="5"/>
      <c r="C2122" s="5"/>
      <c r="D2122" s="5"/>
      <c r="E2122" s="5"/>
      <c r="F2122" s="5"/>
      <c r="G2122" s="5"/>
      <c r="H2122" s="5"/>
      <c r="I2122" s="5"/>
      <c r="J2122" s="5"/>
    </row>
    <row r="2123" spans="1:10" x14ac:dyDescent="0.25">
      <c r="A2123" s="5"/>
      <c r="B2123" s="5"/>
      <c r="C2123" s="5"/>
      <c r="D2123" s="5"/>
      <c r="E2123" s="5"/>
      <c r="F2123" s="5"/>
      <c r="G2123" s="5"/>
      <c r="H2123" s="5"/>
      <c r="I2123" s="5"/>
      <c r="J2123" s="5"/>
    </row>
    <row r="2124" spans="1:10" x14ac:dyDescent="0.25">
      <c r="A2124" s="5"/>
      <c r="B2124" s="5"/>
      <c r="C2124" s="5"/>
      <c r="D2124" s="5"/>
      <c r="E2124" s="5"/>
      <c r="F2124" s="5"/>
      <c r="G2124" s="5"/>
      <c r="H2124" s="5"/>
      <c r="I2124" s="5"/>
      <c r="J2124" s="5"/>
    </row>
    <row r="2125" spans="1:10" x14ac:dyDescent="0.25">
      <c r="A2125" s="5"/>
      <c r="B2125" s="5"/>
      <c r="C2125" s="5"/>
      <c r="D2125" s="5"/>
      <c r="E2125" s="5"/>
      <c r="F2125" s="5"/>
      <c r="G2125" s="5"/>
      <c r="H2125" s="5"/>
      <c r="I2125" s="5"/>
      <c r="J2125" s="5"/>
    </row>
    <row r="2126" spans="1:10" x14ac:dyDescent="0.25">
      <c r="A2126" s="5"/>
      <c r="B2126" s="5"/>
      <c r="C2126" s="5"/>
      <c r="D2126" s="5"/>
      <c r="E2126" s="5"/>
      <c r="F2126" s="5"/>
      <c r="G2126" s="5"/>
      <c r="H2126" s="5"/>
      <c r="I2126" s="5"/>
      <c r="J2126" s="5"/>
    </row>
    <row r="2127" spans="1:10" x14ac:dyDescent="0.25">
      <c r="A2127" s="5"/>
      <c r="B2127" s="5"/>
      <c r="C2127" s="5"/>
      <c r="D2127" s="5"/>
      <c r="E2127" s="5"/>
      <c r="F2127" s="5"/>
      <c r="G2127" s="5"/>
      <c r="H2127" s="5"/>
      <c r="I2127" s="5"/>
      <c r="J2127" s="5"/>
    </row>
    <row r="2128" spans="1:10" x14ac:dyDescent="0.25">
      <c r="A2128" s="5"/>
      <c r="B2128" s="5"/>
      <c r="C2128" s="5"/>
      <c r="D2128" s="5"/>
      <c r="E2128" s="5"/>
      <c r="F2128" s="5"/>
      <c r="G2128" s="5"/>
      <c r="H2128" s="5"/>
      <c r="I2128" s="5"/>
      <c r="J2128" s="5"/>
    </row>
    <row r="2129" spans="1:10" x14ac:dyDescent="0.25">
      <c r="A2129" s="5"/>
      <c r="B2129" s="5"/>
      <c r="C2129" s="5"/>
      <c r="D2129" s="5"/>
      <c r="E2129" s="5"/>
      <c r="F2129" s="5"/>
      <c r="G2129" s="5"/>
      <c r="H2129" s="5"/>
      <c r="I2129" s="5"/>
      <c r="J2129" s="5"/>
    </row>
    <row r="2130" spans="1:10" x14ac:dyDescent="0.25">
      <c r="A2130" s="5"/>
      <c r="B2130" s="5"/>
      <c r="C2130" s="5"/>
      <c r="D2130" s="5"/>
      <c r="E2130" s="5"/>
      <c r="F2130" s="5"/>
      <c r="G2130" s="5"/>
      <c r="H2130" s="5"/>
      <c r="I2130" s="5"/>
      <c r="J2130" s="5"/>
    </row>
    <row r="2131" spans="1:10" x14ac:dyDescent="0.25">
      <c r="A2131" s="5"/>
      <c r="B2131" s="5"/>
      <c r="C2131" s="5"/>
      <c r="D2131" s="5"/>
      <c r="E2131" s="5"/>
      <c r="F2131" s="5"/>
      <c r="G2131" s="5"/>
      <c r="H2131" s="5"/>
      <c r="I2131" s="5"/>
      <c r="J2131" s="5"/>
    </row>
    <row r="2132" spans="1:10" x14ac:dyDescent="0.25">
      <c r="A2132" s="5"/>
      <c r="B2132" s="5"/>
      <c r="C2132" s="5"/>
      <c r="D2132" s="5"/>
      <c r="E2132" s="5"/>
      <c r="F2132" s="5"/>
      <c r="G2132" s="5"/>
      <c r="H2132" s="5"/>
      <c r="I2132" s="5"/>
      <c r="J2132" s="5"/>
    </row>
    <row r="2133" spans="1:10" x14ac:dyDescent="0.25">
      <c r="A2133" s="5"/>
      <c r="B2133" s="5"/>
      <c r="C2133" s="5"/>
      <c r="D2133" s="5"/>
      <c r="E2133" s="5"/>
      <c r="F2133" s="5"/>
      <c r="G2133" s="5"/>
      <c r="H2133" s="5"/>
      <c r="I2133" s="5"/>
      <c r="J2133" s="5"/>
    </row>
    <row r="2134" spans="1:10" x14ac:dyDescent="0.25">
      <c r="A2134" s="5"/>
      <c r="B2134" s="5"/>
      <c r="C2134" s="5"/>
      <c r="D2134" s="5"/>
      <c r="E2134" s="5"/>
      <c r="F2134" s="5"/>
      <c r="G2134" s="5"/>
      <c r="H2134" s="5"/>
      <c r="I2134" s="5"/>
      <c r="J2134" s="5"/>
    </row>
    <row r="2135" spans="1:10" x14ac:dyDescent="0.25">
      <c r="A2135" s="5"/>
      <c r="B2135" s="5"/>
      <c r="C2135" s="5"/>
      <c r="D2135" s="5"/>
      <c r="E2135" s="5"/>
      <c r="F2135" s="5"/>
      <c r="G2135" s="5"/>
      <c r="H2135" s="5"/>
      <c r="I2135" s="5"/>
      <c r="J2135" s="5"/>
    </row>
    <row r="2136" spans="1:10" x14ac:dyDescent="0.25">
      <c r="A2136" s="5"/>
      <c r="B2136" s="5"/>
      <c r="C2136" s="5"/>
      <c r="D2136" s="5"/>
      <c r="E2136" s="5"/>
      <c r="F2136" s="5"/>
      <c r="G2136" s="5"/>
      <c r="H2136" s="5"/>
      <c r="I2136" s="5"/>
      <c r="J2136" s="5"/>
    </row>
    <row r="2137" spans="1:10" x14ac:dyDescent="0.25">
      <c r="A2137" s="5"/>
      <c r="B2137" s="5"/>
      <c r="C2137" s="5"/>
      <c r="D2137" s="5"/>
      <c r="E2137" s="5"/>
      <c r="F2137" s="5"/>
      <c r="G2137" s="5"/>
      <c r="H2137" s="5"/>
      <c r="I2137" s="5"/>
      <c r="J2137" s="5"/>
    </row>
    <row r="2138" spans="1:10" x14ac:dyDescent="0.25">
      <c r="A2138" s="5"/>
      <c r="B2138" s="5"/>
      <c r="C2138" s="5"/>
      <c r="D2138" s="5"/>
      <c r="E2138" s="5"/>
      <c r="F2138" s="5"/>
      <c r="G2138" s="5"/>
      <c r="H2138" s="5"/>
      <c r="I2138" s="5"/>
      <c r="J2138" s="5"/>
    </row>
    <row r="2139" spans="1:10" x14ac:dyDescent="0.25">
      <c r="A2139" s="5"/>
      <c r="B2139" s="5"/>
      <c r="C2139" s="5"/>
      <c r="D2139" s="5"/>
      <c r="E2139" s="5"/>
      <c r="F2139" s="5"/>
      <c r="G2139" s="5"/>
      <c r="H2139" s="5"/>
      <c r="I2139" s="5"/>
      <c r="J2139" s="5"/>
    </row>
    <row r="2140" spans="1:10" x14ac:dyDescent="0.25">
      <c r="A2140" s="5"/>
      <c r="B2140" s="5"/>
      <c r="C2140" s="5"/>
      <c r="D2140" s="5"/>
      <c r="E2140" s="5"/>
      <c r="F2140" s="5"/>
      <c r="G2140" s="5"/>
      <c r="H2140" s="5"/>
      <c r="I2140" s="5"/>
      <c r="J2140" s="5"/>
    </row>
    <row r="2141" spans="1:10" x14ac:dyDescent="0.25">
      <c r="A2141" s="5"/>
      <c r="B2141" s="5"/>
      <c r="C2141" s="5"/>
      <c r="D2141" s="5"/>
      <c r="E2141" s="5"/>
      <c r="F2141" s="5"/>
      <c r="G2141" s="5"/>
      <c r="H2141" s="5"/>
      <c r="I2141" s="5"/>
      <c r="J2141" s="5"/>
    </row>
    <row r="2142" spans="1:10" x14ac:dyDescent="0.25">
      <c r="A2142" s="5"/>
      <c r="B2142" s="5"/>
      <c r="C2142" s="5"/>
      <c r="D2142" s="5"/>
      <c r="E2142" s="5"/>
      <c r="F2142" s="5"/>
      <c r="G2142" s="5"/>
      <c r="H2142" s="5"/>
      <c r="I2142" s="5"/>
      <c r="J2142" s="5"/>
    </row>
    <row r="2143" spans="1:10" x14ac:dyDescent="0.25">
      <c r="A2143" s="5"/>
      <c r="B2143" s="5"/>
      <c r="C2143" s="5"/>
      <c r="D2143" s="5"/>
      <c r="E2143" s="5"/>
      <c r="F2143" s="5"/>
      <c r="G2143" s="5"/>
      <c r="H2143" s="5"/>
      <c r="I2143" s="5"/>
      <c r="J2143" s="5"/>
    </row>
    <row r="2144" spans="1:10" x14ac:dyDescent="0.25">
      <c r="A2144" s="5"/>
      <c r="B2144" s="5"/>
      <c r="C2144" s="5"/>
      <c r="D2144" s="5"/>
      <c r="E2144" s="5"/>
      <c r="F2144" s="5"/>
      <c r="G2144" s="5"/>
      <c r="H2144" s="5"/>
      <c r="I2144" s="5"/>
      <c r="J2144" s="5"/>
    </row>
    <row r="2145" spans="1:10" x14ac:dyDescent="0.25">
      <c r="A2145" s="5"/>
      <c r="B2145" s="5"/>
      <c r="C2145" s="5"/>
      <c r="D2145" s="5"/>
      <c r="E2145" s="5"/>
      <c r="F2145" s="5"/>
      <c r="G2145" s="5"/>
      <c r="H2145" s="5"/>
      <c r="I2145" s="5"/>
      <c r="J2145" s="5"/>
    </row>
    <row r="2146" spans="1:10" x14ac:dyDescent="0.25">
      <c r="A2146" s="5"/>
      <c r="B2146" s="5"/>
      <c r="C2146" s="5"/>
      <c r="D2146" s="5"/>
      <c r="E2146" s="5"/>
      <c r="F2146" s="5"/>
      <c r="G2146" s="5"/>
      <c r="H2146" s="5"/>
      <c r="I2146" s="5"/>
      <c r="J2146" s="5"/>
    </row>
    <row r="2147" spans="1:10" x14ac:dyDescent="0.25">
      <c r="A2147" s="5"/>
      <c r="B2147" s="5"/>
      <c r="C2147" s="5"/>
      <c r="D2147" s="5"/>
      <c r="E2147" s="5"/>
      <c r="F2147" s="5"/>
      <c r="G2147" s="5"/>
      <c r="H2147" s="5"/>
      <c r="I2147" s="5"/>
      <c r="J2147" s="5"/>
    </row>
    <row r="2148" spans="1:10" x14ac:dyDescent="0.25">
      <c r="A2148" s="5"/>
      <c r="B2148" s="5"/>
      <c r="C2148" s="5"/>
      <c r="D2148" s="5"/>
      <c r="E2148" s="5"/>
      <c r="F2148" s="5"/>
      <c r="G2148" s="5"/>
      <c r="H2148" s="5"/>
      <c r="I2148" s="5"/>
      <c r="J2148" s="5"/>
    </row>
    <row r="2149" spans="1:10" x14ac:dyDescent="0.25">
      <c r="A2149" s="5"/>
      <c r="B2149" s="5"/>
      <c r="C2149" s="5"/>
      <c r="D2149" s="5"/>
      <c r="E2149" s="5"/>
      <c r="F2149" s="5"/>
      <c r="G2149" s="5"/>
      <c r="H2149" s="5"/>
      <c r="I2149" s="5"/>
      <c r="J2149" s="5"/>
    </row>
    <row r="2150" spans="1:10" x14ac:dyDescent="0.25">
      <c r="A2150" s="5"/>
      <c r="B2150" s="5"/>
      <c r="C2150" s="5"/>
      <c r="D2150" s="5"/>
      <c r="E2150" s="5"/>
      <c r="F2150" s="5"/>
      <c r="G2150" s="5"/>
      <c r="H2150" s="5"/>
      <c r="I2150" s="5"/>
      <c r="J2150" s="5"/>
    </row>
    <row r="2151" spans="1:10" x14ac:dyDescent="0.25">
      <c r="A2151" s="5"/>
      <c r="B2151" s="5"/>
      <c r="C2151" s="5"/>
      <c r="D2151" s="5"/>
      <c r="E2151" s="5"/>
      <c r="F2151" s="5"/>
      <c r="G2151" s="5"/>
      <c r="H2151" s="5"/>
      <c r="I2151" s="5"/>
      <c r="J2151" s="5"/>
    </row>
    <row r="2152" spans="1:10" x14ac:dyDescent="0.25">
      <c r="A2152" s="5"/>
      <c r="B2152" s="5"/>
      <c r="C2152" s="5"/>
      <c r="D2152" s="5"/>
      <c r="E2152" s="5"/>
      <c r="F2152" s="5"/>
      <c r="G2152" s="5"/>
      <c r="H2152" s="5"/>
      <c r="I2152" s="5"/>
      <c r="J2152" s="5"/>
    </row>
    <row r="2153" spans="1:10" x14ac:dyDescent="0.25">
      <c r="A2153" s="5"/>
      <c r="B2153" s="5"/>
      <c r="C2153" s="5"/>
      <c r="D2153" s="5"/>
      <c r="E2153" s="5"/>
      <c r="F2153" s="5"/>
      <c r="G2153" s="5"/>
      <c r="H2153" s="5"/>
      <c r="I2153" s="5"/>
      <c r="J2153" s="5"/>
    </row>
    <row r="2154" spans="1:10" x14ac:dyDescent="0.25">
      <c r="A2154" s="5"/>
      <c r="B2154" s="5"/>
      <c r="C2154" s="5"/>
      <c r="D2154" s="5"/>
      <c r="E2154" s="5"/>
      <c r="F2154" s="5"/>
      <c r="G2154" s="5"/>
      <c r="H2154" s="5"/>
      <c r="I2154" s="5"/>
      <c r="J2154" s="5"/>
    </row>
    <row r="2155" spans="1:10" x14ac:dyDescent="0.25">
      <c r="A2155" s="5"/>
      <c r="B2155" s="5"/>
      <c r="C2155" s="5"/>
      <c r="D2155" s="5"/>
      <c r="E2155" s="5"/>
      <c r="F2155" s="5"/>
      <c r="G2155" s="5"/>
      <c r="H2155" s="5"/>
      <c r="I2155" s="5"/>
      <c r="J2155" s="5"/>
    </row>
    <row r="2156" spans="1:10" x14ac:dyDescent="0.25">
      <c r="A2156" s="5"/>
      <c r="B2156" s="5"/>
      <c r="C2156" s="5"/>
      <c r="D2156" s="5"/>
      <c r="E2156" s="5"/>
      <c r="F2156" s="5"/>
      <c r="G2156" s="5"/>
      <c r="H2156" s="5"/>
      <c r="I2156" s="5"/>
      <c r="J2156" s="5"/>
    </row>
    <row r="2157" spans="1:10" x14ac:dyDescent="0.25">
      <c r="A2157" s="5"/>
      <c r="B2157" s="5"/>
      <c r="C2157" s="5"/>
      <c r="D2157" s="5"/>
      <c r="E2157" s="5"/>
      <c r="F2157" s="5"/>
      <c r="G2157" s="5"/>
      <c r="H2157" s="5"/>
      <c r="I2157" s="5"/>
      <c r="J2157" s="5"/>
    </row>
    <row r="2158" spans="1:10" x14ac:dyDescent="0.25">
      <c r="A2158" s="5"/>
      <c r="B2158" s="5"/>
      <c r="C2158" s="5"/>
      <c r="D2158" s="5"/>
      <c r="E2158" s="5"/>
      <c r="F2158" s="5"/>
      <c r="G2158" s="5"/>
      <c r="H2158" s="5"/>
      <c r="I2158" s="5"/>
      <c r="J2158" s="5"/>
    </row>
    <row r="2159" spans="1:10" x14ac:dyDescent="0.25">
      <c r="A2159" s="5"/>
      <c r="B2159" s="5"/>
      <c r="C2159" s="5"/>
      <c r="D2159" s="5"/>
      <c r="E2159" s="5"/>
      <c r="F2159" s="5"/>
      <c r="G2159" s="5"/>
      <c r="H2159" s="5"/>
      <c r="I2159" s="5"/>
      <c r="J2159" s="5"/>
    </row>
    <row r="2160" spans="1:10" x14ac:dyDescent="0.25">
      <c r="A2160" s="5"/>
      <c r="B2160" s="5"/>
      <c r="C2160" s="5"/>
      <c r="D2160" s="5"/>
      <c r="E2160" s="5"/>
      <c r="F2160" s="5"/>
      <c r="G2160" s="5"/>
      <c r="H2160" s="5"/>
      <c r="I2160" s="5"/>
      <c r="J2160" s="5"/>
    </row>
    <row r="2161" spans="1:10" x14ac:dyDescent="0.25">
      <c r="A2161" s="5"/>
      <c r="B2161" s="5"/>
      <c r="C2161" s="5"/>
      <c r="D2161" s="5"/>
      <c r="E2161" s="5"/>
      <c r="F2161" s="5"/>
      <c r="G2161" s="5"/>
      <c r="H2161" s="5"/>
      <c r="I2161" s="5"/>
      <c r="J2161" s="5"/>
    </row>
    <row r="2162" spans="1:10" x14ac:dyDescent="0.25">
      <c r="A2162" s="5"/>
      <c r="B2162" s="5"/>
      <c r="C2162" s="5"/>
      <c r="D2162" s="5"/>
      <c r="E2162" s="5"/>
      <c r="F2162" s="5"/>
      <c r="G2162" s="5"/>
      <c r="H2162" s="5"/>
      <c r="I2162" s="5"/>
      <c r="J2162" s="5"/>
    </row>
    <row r="2163" spans="1:10" x14ac:dyDescent="0.25">
      <c r="A2163" s="5"/>
      <c r="B2163" s="5"/>
      <c r="C2163" s="5"/>
      <c r="D2163" s="5"/>
      <c r="E2163" s="5"/>
      <c r="F2163" s="5"/>
      <c r="G2163" s="5"/>
      <c r="H2163" s="5"/>
      <c r="I2163" s="5"/>
      <c r="J2163" s="5"/>
    </row>
    <row r="2164" spans="1:10" x14ac:dyDescent="0.25">
      <c r="A2164" s="5"/>
      <c r="B2164" s="5"/>
      <c r="C2164" s="5"/>
      <c r="D2164" s="5"/>
      <c r="E2164" s="5"/>
      <c r="F2164" s="5"/>
      <c r="G2164" s="5"/>
      <c r="H2164" s="5"/>
      <c r="I2164" s="5"/>
      <c r="J2164" s="5"/>
    </row>
    <row r="2165" spans="1:10" x14ac:dyDescent="0.25">
      <c r="A2165" s="5"/>
      <c r="B2165" s="5"/>
      <c r="C2165" s="5"/>
      <c r="D2165" s="5"/>
      <c r="E2165" s="5"/>
      <c r="F2165" s="5"/>
      <c r="G2165" s="5"/>
      <c r="H2165" s="5"/>
      <c r="I2165" s="5"/>
      <c r="J2165" s="5"/>
    </row>
    <row r="2166" spans="1:10" x14ac:dyDescent="0.25">
      <c r="A2166" s="5"/>
      <c r="B2166" s="5"/>
      <c r="C2166" s="5"/>
      <c r="D2166" s="5"/>
      <c r="E2166" s="5"/>
      <c r="F2166" s="5"/>
      <c r="G2166" s="5"/>
      <c r="H2166" s="5"/>
      <c r="I2166" s="5"/>
      <c r="J2166" s="5"/>
    </row>
    <row r="2167" spans="1:10" x14ac:dyDescent="0.25">
      <c r="A2167" s="5"/>
      <c r="B2167" s="5"/>
      <c r="C2167" s="5"/>
      <c r="D2167" s="5"/>
      <c r="E2167" s="5"/>
      <c r="F2167" s="5"/>
      <c r="G2167" s="5"/>
      <c r="H2167" s="5"/>
      <c r="I2167" s="5"/>
      <c r="J2167" s="5"/>
    </row>
    <row r="2168" spans="1:10" x14ac:dyDescent="0.25">
      <c r="A2168" s="5"/>
      <c r="B2168" s="5"/>
      <c r="C2168" s="5"/>
      <c r="D2168" s="5"/>
      <c r="E2168" s="5"/>
      <c r="F2168" s="5"/>
      <c r="G2168" s="5"/>
      <c r="H2168" s="5"/>
      <c r="I2168" s="5"/>
      <c r="J2168" s="5"/>
    </row>
    <row r="2169" spans="1:10" x14ac:dyDescent="0.25">
      <c r="A2169" s="5"/>
      <c r="B2169" s="5"/>
      <c r="C2169" s="5"/>
      <c r="D2169" s="5"/>
      <c r="E2169" s="5"/>
      <c r="F2169" s="5"/>
      <c r="G2169" s="5"/>
      <c r="H2169" s="5"/>
      <c r="I2169" s="5"/>
      <c r="J2169" s="5"/>
    </row>
    <row r="2170" spans="1:10" x14ac:dyDescent="0.25">
      <c r="A2170" s="5"/>
      <c r="B2170" s="5"/>
      <c r="C2170" s="5"/>
      <c r="D2170" s="5"/>
      <c r="E2170" s="5"/>
      <c r="F2170" s="5"/>
      <c r="G2170" s="5"/>
      <c r="H2170" s="5"/>
      <c r="I2170" s="5"/>
      <c r="J2170" s="5"/>
    </row>
    <row r="2171" spans="1:10" x14ac:dyDescent="0.25">
      <c r="A2171" s="5"/>
      <c r="B2171" s="5"/>
      <c r="C2171" s="5"/>
      <c r="D2171" s="5"/>
      <c r="E2171" s="5"/>
      <c r="F2171" s="5"/>
      <c r="G2171" s="5"/>
      <c r="H2171" s="5"/>
      <c r="I2171" s="5"/>
      <c r="J2171" s="5"/>
    </row>
    <row r="2172" spans="1:10" x14ac:dyDescent="0.25">
      <c r="A2172" s="5"/>
      <c r="B2172" s="5"/>
      <c r="C2172" s="5"/>
      <c r="D2172" s="5"/>
      <c r="E2172" s="5"/>
      <c r="F2172" s="5"/>
      <c r="G2172" s="5"/>
      <c r="H2172" s="5"/>
      <c r="I2172" s="5"/>
      <c r="J2172" s="5"/>
    </row>
    <row r="2173" spans="1:10" x14ac:dyDescent="0.25">
      <c r="A2173" s="5"/>
      <c r="B2173" s="5"/>
      <c r="C2173" s="5"/>
      <c r="D2173" s="5"/>
      <c r="E2173" s="5"/>
      <c r="F2173" s="5"/>
      <c r="G2173" s="5"/>
      <c r="H2173" s="5"/>
      <c r="I2173" s="5"/>
      <c r="J2173" s="5"/>
    </row>
    <row r="2174" spans="1:10" x14ac:dyDescent="0.25">
      <c r="A2174" s="5"/>
      <c r="B2174" s="5"/>
      <c r="C2174" s="5"/>
      <c r="D2174" s="5"/>
      <c r="E2174" s="5"/>
      <c r="F2174" s="5"/>
      <c r="G2174" s="5"/>
      <c r="H2174" s="5"/>
      <c r="I2174" s="5"/>
      <c r="J2174" s="5"/>
    </row>
    <row r="2175" spans="1:10" x14ac:dyDescent="0.25">
      <c r="A2175" s="5"/>
      <c r="B2175" s="5"/>
      <c r="C2175" s="5"/>
      <c r="D2175" s="5"/>
      <c r="E2175" s="5"/>
      <c r="F2175" s="5"/>
      <c r="G2175" s="5"/>
      <c r="H2175" s="5"/>
      <c r="I2175" s="5"/>
      <c r="J2175" s="5"/>
    </row>
    <row r="2176" spans="1:10" x14ac:dyDescent="0.25">
      <c r="A2176" s="5"/>
      <c r="B2176" s="5"/>
      <c r="C2176" s="5"/>
      <c r="D2176" s="5"/>
      <c r="E2176" s="5"/>
      <c r="F2176" s="5"/>
      <c r="G2176" s="5"/>
      <c r="H2176" s="5"/>
      <c r="I2176" s="5"/>
      <c r="J2176" s="5"/>
    </row>
    <row r="2177" spans="1:10" x14ac:dyDescent="0.25">
      <c r="A2177" s="5"/>
      <c r="B2177" s="5"/>
      <c r="C2177" s="5"/>
      <c r="D2177" s="5"/>
      <c r="E2177" s="5"/>
      <c r="F2177" s="5"/>
      <c r="G2177" s="5"/>
      <c r="H2177" s="5"/>
      <c r="I2177" s="5"/>
      <c r="J2177" s="5"/>
    </row>
    <row r="2178" spans="1:10" x14ac:dyDescent="0.25">
      <c r="A2178" s="5"/>
      <c r="B2178" s="5"/>
      <c r="C2178" s="5"/>
      <c r="D2178" s="5"/>
      <c r="E2178" s="5"/>
      <c r="F2178" s="5"/>
      <c r="G2178" s="5"/>
      <c r="H2178" s="5"/>
      <c r="I2178" s="5"/>
      <c r="J2178" s="5"/>
    </row>
    <row r="2179" spans="1:10" x14ac:dyDescent="0.25">
      <c r="A2179" s="5"/>
      <c r="B2179" s="5"/>
      <c r="C2179" s="5"/>
      <c r="D2179" s="5"/>
      <c r="E2179" s="5"/>
      <c r="F2179" s="5"/>
      <c r="G2179" s="5"/>
      <c r="H2179" s="5"/>
      <c r="I2179" s="5"/>
      <c r="J2179" s="5"/>
    </row>
    <row r="2180" spans="1:10" x14ac:dyDescent="0.25">
      <c r="A2180" s="5"/>
      <c r="B2180" s="5"/>
      <c r="C2180" s="5"/>
      <c r="D2180" s="5"/>
      <c r="E2180" s="5"/>
      <c r="F2180" s="5"/>
      <c r="G2180" s="5"/>
      <c r="H2180" s="5"/>
      <c r="I2180" s="5"/>
      <c r="J2180" s="5"/>
    </row>
    <row r="2181" spans="1:10" x14ac:dyDescent="0.25">
      <c r="A2181" s="5"/>
      <c r="B2181" s="5"/>
      <c r="C2181" s="5"/>
      <c r="D2181" s="5"/>
      <c r="E2181" s="5"/>
      <c r="F2181" s="5"/>
      <c r="G2181" s="5"/>
      <c r="H2181" s="5"/>
      <c r="I2181" s="5"/>
      <c r="J2181" s="5"/>
    </row>
    <row r="2182" spans="1:10" x14ac:dyDescent="0.25">
      <c r="A2182" s="5"/>
      <c r="B2182" s="5"/>
      <c r="C2182" s="5"/>
      <c r="D2182" s="5"/>
      <c r="E2182" s="5"/>
      <c r="F2182" s="5"/>
      <c r="G2182" s="5"/>
      <c r="H2182" s="5"/>
      <c r="I2182" s="5"/>
      <c r="J2182" s="5"/>
    </row>
    <row r="2183" spans="1:10" x14ac:dyDescent="0.25">
      <c r="A2183" s="5"/>
      <c r="B2183" s="5"/>
      <c r="C2183" s="5"/>
      <c r="D2183" s="5"/>
      <c r="E2183" s="5"/>
      <c r="F2183" s="5"/>
      <c r="G2183" s="5"/>
      <c r="H2183" s="5"/>
      <c r="I2183" s="5"/>
      <c r="J2183" s="5"/>
    </row>
    <row r="2184" spans="1:10" x14ac:dyDescent="0.25">
      <c r="A2184" s="5"/>
      <c r="B2184" s="5"/>
      <c r="C2184" s="5"/>
      <c r="D2184" s="5"/>
      <c r="E2184" s="5"/>
      <c r="F2184" s="5"/>
      <c r="G2184" s="5"/>
      <c r="H2184" s="5"/>
      <c r="I2184" s="5"/>
      <c r="J2184" s="5"/>
    </row>
    <row r="2185" spans="1:10" x14ac:dyDescent="0.25">
      <c r="A2185" s="5"/>
      <c r="B2185" s="5"/>
      <c r="C2185" s="5"/>
      <c r="D2185" s="5"/>
      <c r="E2185" s="5"/>
      <c r="F2185" s="5"/>
      <c r="G2185" s="5"/>
      <c r="H2185" s="5"/>
      <c r="I2185" s="5"/>
      <c r="J2185" s="5"/>
    </row>
    <row r="2186" spans="1:10" x14ac:dyDescent="0.25">
      <c r="A2186" s="5"/>
      <c r="B2186" s="5"/>
      <c r="C2186" s="5"/>
      <c r="D2186" s="5"/>
      <c r="E2186" s="5"/>
      <c r="F2186" s="5"/>
      <c r="G2186" s="5"/>
      <c r="H2186" s="5"/>
      <c r="I2186" s="5"/>
      <c r="J2186" s="5"/>
    </row>
    <row r="2187" spans="1:10" x14ac:dyDescent="0.25">
      <c r="A2187" s="5"/>
      <c r="B2187" s="5"/>
      <c r="C2187" s="5"/>
      <c r="D2187" s="5"/>
      <c r="E2187" s="5"/>
      <c r="F2187" s="5"/>
      <c r="G2187" s="5"/>
      <c r="H2187" s="5"/>
      <c r="I2187" s="5"/>
      <c r="J2187" s="5"/>
    </row>
    <row r="2188" spans="1:10" x14ac:dyDescent="0.25">
      <c r="A2188" s="5"/>
      <c r="B2188" s="5"/>
      <c r="C2188" s="5"/>
      <c r="D2188" s="5"/>
      <c r="E2188" s="5"/>
      <c r="F2188" s="5"/>
      <c r="G2188" s="5"/>
      <c r="H2188" s="5"/>
      <c r="I2188" s="5"/>
      <c r="J2188" s="5"/>
    </row>
    <row r="2189" spans="1:10" x14ac:dyDescent="0.25">
      <c r="A2189" s="5"/>
      <c r="B2189" s="5"/>
      <c r="C2189" s="5"/>
      <c r="D2189" s="5"/>
      <c r="E2189" s="5"/>
      <c r="F2189" s="5"/>
      <c r="G2189" s="5"/>
      <c r="H2189" s="5"/>
      <c r="I2189" s="5"/>
      <c r="J2189" s="5"/>
    </row>
    <row r="2190" spans="1:10" x14ac:dyDescent="0.25">
      <c r="A2190" s="5"/>
      <c r="B2190" s="5"/>
      <c r="C2190" s="5"/>
      <c r="D2190" s="5"/>
      <c r="E2190" s="5"/>
      <c r="F2190" s="5"/>
      <c r="G2190" s="5"/>
      <c r="H2190" s="5"/>
      <c r="I2190" s="5"/>
      <c r="J2190" s="5"/>
    </row>
    <row r="2191" spans="1:10" x14ac:dyDescent="0.25">
      <c r="A2191" s="5"/>
      <c r="B2191" s="5"/>
      <c r="C2191" s="5"/>
      <c r="D2191" s="5"/>
      <c r="E2191" s="5"/>
      <c r="F2191" s="5"/>
      <c r="G2191" s="5"/>
      <c r="H2191" s="5"/>
      <c r="I2191" s="5"/>
      <c r="J2191" s="5"/>
    </row>
    <row r="2192" spans="1:10" x14ac:dyDescent="0.25">
      <c r="A2192" s="5"/>
      <c r="B2192" s="5"/>
      <c r="C2192" s="5"/>
      <c r="D2192" s="5"/>
      <c r="E2192" s="5"/>
      <c r="F2192" s="5"/>
      <c r="G2192" s="5"/>
      <c r="H2192" s="5"/>
      <c r="I2192" s="5"/>
      <c r="J2192" s="5"/>
    </row>
    <row r="2193" spans="1:10" x14ac:dyDescent="0.25">
      <c r="A2193" s="5"/>
      <c r="B2193" s="5"/>
      <c r="C2193" s="5"/>
      <c r="D2193" s="5"/>
      <c r="E2193" s="5"/>
      <c r="F2193" s="5"/>
      <c r="G2193" s="5"/>
      <c r="H2193" s="5"/>
      <c r="I2193" s="5"/>
      <c r="J2193" s="5"/>
    </row>
    <row r="2194" spans="1:10" x14ac:dyDescent="0.25">
      <c r="A2194" s="5"/>
      <c r="B2194" s="5"/>
      <c r="C2194" s="5"/>
      <c r="D2194" s="5"/>
      <c r="E2194" s="5"/>
      <c r="F2194" s="5"/>
      <c r="G2194" s="5"/>
      <c r="H2194" s="5"/>
      <c r="I2194" s="5"/>
      <c r="J2194" s="5"/>
    </row>
    <row r="2195" spans="1:10" x14ac:dyDescent="0.25">
      <c r="A2195" s="5"/>
      <c r="B2195" s="5"/>
      <c r="C2195" s="5"/>
      <c r="D2195" s="5"/>
      <c r="E2195" s="5"/>
      <c r="F2195" s="5"/>
      <c r="G2195" s="5"/>
      <c r="H2195" s="5"/>
      <c r="I2195" s="5"/>
      <c r="J2195" s="5"/>
    </row>
    <row r="2196" spans="1:10" x14ac:dyDescent="0.25">
      <c r="A2196" s="5"/>
      <c r="B2196" s="5"/>
      <c r="C2196" s="5"/>
      <c r="D2196" s="5"/>
      <c r="E2196" s="5"/>
      <c r="F2196" s="5"/>
      <c r="G2196" s="5"/>
      <c r="H2196" s="5"/>
      <c r="I2196" s="5"/>
      <c r="J2196" s="5"/>
    </row>
    <row r="2197" spans="1:10" x14ac:dyDescent="0.25">
      <c r="A2197" s="5"/>
      <c r="B2197" s="5"/>
      <c r="C2197" s="5"/>
      <c r="D2197" s="5"/>
      <c r="E2197" s="5"/>
      <c r="F2197" s="5"/>
      <c r="G2197" s="5"/>
      <c r="H2197" s="5"/>
      <c r="I2197" s="5"/>
      <c r="J2197" s="5"/>
    </row>
    <row r="2198" spans="1:10" x14ac:dyDescent="0.25">
      <c r="A2198" s="5"/>
      <c r="B2198" s="5"/>
      <c r="C2198" s="5"/>
      <c r="D2198" s="5"/>
      <c r="E2198" s="5"/>
      <c r="F2198" s="5"/>
      <c r="G2198" s="5"/>
      <c r="H2198" s="5"/>
      <c r="I2198" s="5"/>
      <c r="J2198" s="5"/>
    </row>
    <row r="2199" spans="1:10" x14ac:dyDescent="0.25">
      <c r="A2199" s="5"/>
      <c r="B2199" s="5"/>
      <c r="C2199" s="5"/>
      <c r="D2199" s="5"/>
      <c r="E2199" s="5"/>
      <c r="F2199" s="5"/>
      <c r="G2199" s="5"/>
      <c r="H2199" s="5"/>
      <c r="I2199" s="5"/>
      <c r="J2199" s="5"/>
    </row>
    <row r="2200" spans="1:10" x14ac:dyDescent="0.25">
      <c r="A2200" s="5"/>
      <c r="B2200" s="5"/>
      <c r="C2200" s="5"/>
      <c r="D2200" s="5"/>
      <c r="E2200" s="5"/>
      <c r="F2200" s="5"/>
      <c r="G2200" s="5"/>
      <c r="H2200" s="5"/>
      <c r="I2200" s="5"/>
      <c r="J2200" s="5"/>
    </row>
    <row r="2201" spans="1:10" x14ac:dyDescent="0.25">
      <c r="A2201" s="5"/>
      <c r="B2201" s="5"/>
      <c r="C2201" s="5"/>
      <c r="D2201" s="5"/>
      <c r="E2201" s="5"/>
      <c r="F2201" s="5"/>
      <c r="G2201" s="5"/>
      <c r="H2201" s="5"/>
      <c r="I2201" s="5"/>
      <c r="J2201" s="5"/>
    </row>
    <row r="2202" spans="1:10" x14ac:dyDescent="0.25">
      <c r="A2202" s="5"/>
      <c r="B2202" s="5"/>
      <c r="C2202" s="5"/>
      <c r="D2202" s="5"/>
      <c r="E2202" s="5"/>
      <c r="F2202" s="5"/>
      <c r="G2202" s="5"/>
      <c r="H2202" s="5"/>
      <c r="I2202" s="5"/>
      <c r="J2202" s="5"/>
    </row>
    <row r="2203" spans="1:10" x14ac:dyDescent="0.25">
      <c r="A2203" s="5"/>
      <c r="B2203" s="5"/>
      <c r="C2203" s="5"/>
      <c r="D2203" s="5"/>
      <c r="E2203" s="5"/>
      <c r="F2203" s="5"/>
      <c r="G2203" s="5"/>
      <c r="H2203" s="5"/>
      <c r="I2203" s="5"/>
      <c r="J2203" s="5"/>
    </row>
    <row r="2204" spans="1:10" x14ac:dyDescent="0.25">
      <c r="A2204" s="5"/>
      <c r="B2204" s="5"/>
      <c r="C2204" s="5"/>
      <c r="D2204" s="5"/>
      <c r="E2204" s="5"/>
      <c r="F2204" s="5"/>
      <c r="G2204" s="5"/>
      <c r="H2204" s="5"/>
      <c r="I2204" s="5"/>
      <c r="J2204" s="5"/>
    </row>
    <row r="2205" spans="1:10" x14ac:dyDescent="0.25">
      <c r="A2205" s="5"/>
      <c r="B2205" s="5"/>
      <c r="C2205" s="5"/>
      <c r="D2205" s="5"/>
      <c r="E2205" s="5"/>
      <c r="F2205" s="5"/>
      <c r="G2205" s="5"/>
      <c r="H2205" s="5"/>
      <c r="I2205" s="5"/>
      <c r="J2205" s="5"/>
    </row>
    <row r="2206" spans="1:10" x14ac:dyDescent="0.25">
      <c r="A2206" s="5"/>
      <c r="B2206" s="5"/>
      <c r="C2206" s="5"/>
      <c r="D2206" s="5"/>
      <c r="E2206" s="5"/>
      <c r="F2206" s="5"/>
      <c r="G2206" s="5"/>
      <c r="H2206" s="5"/>
      <c r="I2206" s="5"/>
      <c r="J2206" s="5"/>
    </row>
    <row r="2207" spans="1:10" x14ac:dyDescent="0.25">
      <c r="A2207" s="5"/>
      <c r="B2207" s="5"/>
      <c r="C2207" s="5"/>
      <c r="D2207" s="5"/>
      <c r="E2207" s="5"/>
      <c r="F2207" s="5"/>
      <c r="G2207" s="5"/>
      <c r="H2207" s="5"/>
      <c r="I2207" s="5"/>
      <c r="J2207" s="5"/>
    </row>
    <row r="2208" spans="1:10" x14ac:dyDescent="0.25">
      <c r="A2208" s="5"/>
      <c r="B2208" s="5"/>
      <c r="C2208" s="5"/>
      <c r="D2208" s="5"/>
      <c r="E2208" s="5"/>
      <c r="F2208" s="5"/>
      <c r="G2208" s="5"/>
      <c r="H2208" s="5"/>
      <c r="I2208" s="5"/>
      <c r="J2208" s="5"/>
    </row>
    <row r="2209" spans="1:10" x14ac:dyDescent="0.25">
      <c r="A2209" s="5"/>
      <c r="B2209" s="5"/>
      <c r="C2209" s="5"/>
      <c r="D2209" s="5"/>
      <c r="E2209" s="5"/>
      <c r="F2209" s="5"/>
      <c r="G2209" s="5"/>
      <c r="H2209" s="5"/>
      <c r="I2209" s="5"/>
      <c r="J2209" s="5"/>
    </row>
    <row r="2210" spans="1:10" x14ac:dyDescent="0.25">
      <c r="A2210" s="5"/>
      <c r="B2210" s="5"/>
      <c r="C2210" s="5"/>
      <c r="D2210" s="5"/>
      <c r="E2210" s="5"/>
      <c r="F2210" s="5"/>
      <c r="G2210" s="5"/>
      <c r="H2210" s="5"/>
      <c r="I2210" s="5"/>
      <c r="J2210" s="5"/>
    </row>
    <row r="2211" spans="1:10" x14ac:dyDescent="0.25">
      <c r="A2211" s="5"/>
      <c r="B2211" s="5"/>
      <c r="C2211" s="5"/>
      <c r="D2211" s="5"/>
      <c r="E2211" s="5"/>
      <c r="F2211" s="5"/>
      <c r="G2211" s="5"/>
      <c r="H2211" s="5"/>
      <c r="I2211" s="5"/>
      <c r="J2211" s="5"/>
    </row>
    <row r="2212" spans="1:10" x14ac:dyDescent="0.25">
      <c r="A2212" s="5"/>
      <c r="B2212" s="5"/>
      <c r="C2212" s="5"/>
      <c r="D2212" s="5"/>
      <c r="E2212" s="5"/>
      <c r="F2212" s="5"/>
      <c r="G2212" s="5"/>
      <c r="H2212" s="5"/>
      <c r="I2212" s="5"/>
      <c r="J2212" s="5"/>
    </row>
    <row r="2213" spans="1:10" x14ac:dyDescent="0.25">
      <c r="A2213" s="5"/>
      <c r="B2213" s="5"/>
      <c r="C2213" s="5"/>
      <c r="D2213" s="5"/>
      <c r="E2213" s="5"/>
      <c r="F2213" s="5"/>
      <c r="G2213" s="5"/>
      <c r="H2213" s="5"/>
      <c r="I2213" s="5"/>
      <c r="J2213" s="5"/>
    </row>
    <row r="2214" spans="1:10" x14ac:dyDescent="0.25">
      <c r="A2214" s="5"/>
      <c r="B2214" s="5"/>
      <c r="C2214" s="5"/>
      <c r="D2214" s="5"/>
      <c r="E2214" s="5"/>
      <c r="F2214" s="5"/>
      <c r="G2214" s="5"/>
      <c r="H2214" s="5"/>
      <c r="I2214" s="5"/>
      <c r="J2214" s="5"/>
    </row>
    <row r="2215" spans="1:10" x14ac:dyDescent="0.25">
      <c r="A2215" s="5"/>
      <c r="B2215" s="5"/>
      <c r="C2215" s="5"/>
      <c r="D2215" s="5"/>
      <c r="E2215" s="5"/>
      <c r="F2215" s="5"/>
      <c r="G2215" s="5"/>
      <c r="H2215" s="5"/>
      <c r="I2215" s="5"/>
      <c r="J2215" s="5"/>
    </row>
    <row r="2216" spans="1:10" x14ac:dyDescent="0.25">
      <c r="A2216" s="5"/>
      <c r="B2216" s="5"/>
      <c r="C2216" s="5"/>
      <c r="D2216" s="5"/>
      <c r="E2216" s="5"/>
      <c r="F2216" s="5"/>
      <c r="G2216" s="5"/>
      <c r="H2216" s="5"/>
      <c r="I2216" s="5"/>
      <c r="J2216" s="5"/>
    </row>
    <row r="2217" spans="1:10" x14ac:dyDescent="0.25">
      <c r="A2217" s="5"/>
      <c r="B2217" s="5"/>
      <c r="C2217" s="5"/>
      <c r="D2217" s="5"/>
      <c r="E2217" s="5"/>
      <c r="F2217" s="5"/>
      <c r="G2217" s="5"/>
      <c r="H2217" s="5"/>
      <c r="I2217" s="5"/>
      <c r="J2217" s="5"/>
    </row>
    <row r="2218" spans="1:10" x14ac:dyDescent="0.25">
      <c r="A2218" s="5"/>
      <c r="B2218" s="5"/>
      <c r="C2218" s="5"/>
      <c r="D2218" s="5"/>
      <c r="E2218" s="5"/>
      <c r="F2218" s="5"/>
      <c r="G2218" s="5"/>
      <c r="H2218" s="5"/>
      <c r="I2218" s="5"/>
      <c r="J2218" s="5"/>
    </row>
    <row r="2219" spans="1:10" x14ac:dyDescent="0.25">
      <c r="A2219" s="5"/>
      <c r="B2219" s="5"/>
      <c r="C2219" s="5"/>
      <c r="D2219" s="5"/>
      <c r="E2219" s="5"/>
      <c r="F2219" s="5"/>
      <c r="G2219" s="5"/>
      <c r="H2219" s="5"/>
      <c r="I2219" s="5"/>
      <c r="J2219" s="5"/>
    </row>
    <row r="2220" spans="1:10" x14ac:dyDescent="0.25">
      <c r="A2220" s="5"/>
      <c r="B2220" s="5"/>
      <c r="C2220" s="5"/>
      <c r="D2220" s="5"/>
      <c r="E2220" s="5"/>
      <c r="F2220" s="5"/>
      <c r="G2220" s="5"/>
      <c r="H2220" s="5"/>
      <c r="I2220" s="5"/>
      <c r="J2220" s="5"/>
    </row>
    <row r="2221" spans="1:10" x14ac:dyDescent="0.25">
      <c r="A2221" s="5"/>
      <c r="B2221" s="5"/>
      <c r="C2221" s="5"/>
      <c r="D2221" s="5"/>
      <c r="E2221" s="5"/>
      <c r="F2221" s="5"/>
      <c r="G2221" s="5"/>
      <c r="H2221" s="5"/>
      <c r="I2221" s="5"/>
      <c r="J2221" s="5"/>
    </row>
    <row r="2222" spans="1:10" x14ac:dyDescent="0.25">
      <c r="A2222" s="5"/>
      <c r="B2222" s="5"/>
      <c r="C2222" s="5"/>
      <c r="D2222" s="5"/>
      <c r="E2222" s="5"/>
      <c r="F2222" s="5"/>
      <c r="G2222" s="5"/>
      <c r="H2222" s="5"/>
      <c r="I2222" s="5"/>
      <c r="J2222" s="5"/>
    </row>
    <row r="2223" spans="1:10" x14ac:dyDescent="0.25">
      <c r="A2223" s="5"/>
      <c r="B2223" s="5"/>
      <c r="C2223" s="5"/>
      <c r="D2223" s="5"/>
      <c r="E2223" s="5"/>
      <c r="F2223" s="5"/>
      <c r="G2223" s="5"/>
      <c r="H2223" s="5"/>
      <c r="I2223" s="5"/>
      <c r="J2223" s="5"/>
    </row>
    <row r="2224" spans="1:10" x14ac:dyDescent="0.25">
      <c r="A2224" s="5"/>
      <c r="B2224" s="5"/>
      <c r="C2224" s="5"/>
      <c r="D2224" s="5"/>
      <c r="E2224" s="5"/>
      <c r="F2224" s="5"/>
      <c r="G2224" s="5"/>
      <c r="H2224" s="5"/>
      <c r="I2224" s="5"/>
      <c r="J2224" s="5"/>
    </row>
    <row r="2225" spans="1:10" x14ac:dyDescent="0.25">
      <c r="A2225" s="5"/>
      <c r="B2225" s="5"/>
      <c r="C2225" s="5"/>
      <c r="D2225" s="5"/>
      <c r="E2225" s="5"/>
      <c r="F2225" s="5"/>
      <c r="G2225" s="5"/>
      <c r="H2225" s="5"/>
      <c r="I2225" s="5"/>
      <c r="J2225" s="5"/>
    </row>
    <row r="2226" spans="1:10" x14ac:dyDescent="0.25">
      <c r="A2226" s="5"/>
      <c r="B2226" s="5"/>
      <c r="C2226" s="5"/>
      <c r="D2226" s="5"/>
      <c r="E2226" s="5"/>
      <c r="F2226" s="5"/>
      <c r="G2226" s="5"/>
      <c r="H2226" s="5"/>
      <c r="I2226" s="5"/>
      <c r="J2226" s="5"/>
    </row>
    <row r="2227" spans="1:10" x14ac:dyDescent="0.25">
      <c r="A2227" s="5"/>
      <c r="B2227" s="5"/>
      <c r="C2227" s="5"/>
      <c r="D2227" s="5"/>
      <c r="E2227" s="5"/>
      <c r="F2227" s="5"/>
      <c r="G2227" s="5"/>
      <c r="H2227" s="5"/>
      <c r="I2227" s="5"/>
      <c r="J2227" s="5"/>
    </row>
    <row r="2228" spans="1:10" x14ac:dyDescent="0.25">
      <c r="A2228" s="5"/>
      <c r="B2228" s="5"/>
      <c r="C2228" s="5"/>
      <c r="D2228" s="5"/>
      <c r="E2228" s="5"/>
      <c r="F2228" s="5"/>
      <c r="G2228" s="5"/>
      <c r="H2228" s="5"/>
      <c r="I2228" s="5"/>
      <c r="J2228" s="5"/>
    </row>
    <row r="2229" spans="1:10" x14ac:dyDescent="0.25">
      <c r="A2229" s="5"/>
      <c r="B2229" s="5"/>
      <c r="C2229" s="5"/>
      <c r="D2229" s="5"/>
      <c r="E2229" s="5"/>
      <c r="F2229" s="5"/>
      <c r="G2229" s="5"/>
      <c r="H2229" s="5"/>
      <c r="I2229" s="5"/>
      <c r="J2229" s="5"/>
    </row>
    <row r="2230" spans="1:10" x14ac:dyDescent="0.25">
      <c r="A2230" s="5"/>
      <c r="B2230" s="5"/>
      <c r="C2230" s="5"/>
      <c r="D2230" s="5"/>
      <c r="E2230" s="5"/>
      <c r="F2230" s="5"/>
      <c r="G2230" s="5"/>
      <c r="H2230" s="5"/>
      <c r="I2230" s="5"/>
      <c r="J2230" s="5"/>
    </row>
    <row r="2231" spans="1:10" x14ac:dyDescent="0.25">
      <c r="A2231" s="5"/>
      <c r="B2231" s="5"/>
      <c r="C2231" s="5"/>
      <c r="D2231" s="5"/>
      <c r="E2231" s="5"/>
      <c r="F2231" s="5"/>
      <c r="G2231" s="5"/>
      <c r="H2231" s="5"/>
      <c r="I2231" s="5"/>
      <c r="J2231" s="5"/>
    </row>
    <row r="2232" spans="1:10" x14ac:dyDescent="0.25">
      <c r="A2232" s="5"/>
      <c r="B2232" s="5"/>
      <c r="C2232" s="5"/>
      <c r="D2232" s="5"/>
      <c r="E2232" s="5"/>
      <c r="F2232" s="5"/>
      <c r="G2232" s="5"/>
      <c r="H2232" s="5"/>
      <c r="I2232" s="5"/>
      <c r="J2232" s="5"/>
    </row>
    <row r="2233" spans="1:10" x14ac:dyDescent="0.25">
      <c r="A2233" s="5"/>
      <c r="B2233" s="5"/>
      <c r="C2233" s="5"/>
      <c r="D2233" s="5"/>
      <c r="E2233" s="5"/>
      <c r="F2233" s="5"/>
      <c r="G2233" s="5"/>
      <c r="H2233" s="5"/>
      <c r="I2233" s="5"/>
      <c r="J2233" s="5"/>
    </row>
    <row r="2234" spans="1:10" x14ac:dyDescent="0.25">
      <c r="A2234" s="5"/>
      <c r="B2234" s="5"/>
      <c r="C2234" s="5"/>
      <c r="D2234" s="5"/>
      <c r="E2234" s="5"/>
      <c r="F2234" s="5"/>
      <c r="G2234" s="5"/>
      <c r="H2234" s="5"/>
      <c r="I2234" s="5"/>
      <c r="J2234" s="5"/>
    </row>
    <row r="2235" spans="1:10" x14ac:dyDescent="0.25">
      <c r="A2235" s="5"/>
      <c r="B2235" s="5"/>
      <c r="C2235" s="5"/>
      <c r="D2235" s="5"/>
      <c r="E2235" s="5"/>
      <c r="F2235" s="5"/>
      <c r="G2235" s="5"/>
      <c r="H2235" s="5"/>
      <c r="I2235" s="5"/>
      <c r="J2235" s="5"/>
    </row>
    <row r="2236" spans="1:10" x14ac:dyDescent="0.25">
      <c r="A2236" s="5"/>
      <c r="B2236" s="5"/>
      <c r="C2236" s="5"/>
      <c r="D2236" s="5"/>
      <c r="E2236" s="5"/>
      <c r="F2236" s="5"/>
      <c r="G2236" s="5"/>
      <c r="H2236" s="5"/>
      <c r="I2236" s="5"/>
      <c r="J2236" s="5"/>
    </row>
    <row r="2237" spans="1:10" x14ac:dyDescent="0.25">
      <c r="A2237" s="5"/>
      <c r="B2237" s="5"/>
      <c r="C2237" s="5"/>
      <c r="D2237" s="5"/>
      <c r="E2237" s="5"/>
      <c r="F2237" s="5"/>
      <c r="G2237" s="5"/>
      <c r="H2237" s="5"/>
      <c r="I2237" s="5"/>
      <c r="J2237" s="5"/>
    </row>
    <row r="2238" spans="1:10" x14ac:dyDescent="0.25">
      <c r="A2238" s="5"/>
      <c r="B2238" s="5"/>
      <c r="C2238" s="5"/>
      <c r="D2238" s="5"/>
      <c r="E2238" s="5"/>
      <c r="F2238" s="5"/>
      <c r="G2238" s="5"/>
      <c r="H2238" s="5"/>
      <c r="I2238" s="5"/>
      <c r="J2238" s="5"/>
    </row>
    <row r="2239" spans="1:10" x14ac:dyDescent="0.25">
      <c r="A2239" s="5"/>
      <c r="B2239" s="5"/>
      <c r="C2239" s="5"/>
      <c r="D2239" s="5"/>
      <c r="E2239" s="5"/>
      <c r="F2239" s="5"/>
      <c r="G2239" s="5"/>
      <c r="H2239" s="5"/>
      <c r="I2239" s="5"/>
      <c r="J2239" s="5"/>
    </row>
    <row r="2240" spans="1:10" x14ac:dyDescent="0.25">
      <c r="A2240" s="5"/>
      <c r="B2240" s="5"/>
      <c r="C2240" s="5"/>
      <c r="D2240" s="5"/>
      <c r="E2240" s="5"/>
      <c r="F2240" s="5"/>
      <c r="G2240" s="5"/>
      <c r="H2240" s="5"/>
      <c r="I2240" s="5"/>
      <c r="J2240" s="5"/>
    </row>
    <row r="2241" spans="1:10" x14ac:dyDescent="0.25">
      <c r="A2241" s="5"/>
      <c r="B2241" s="5"/>
      <c r="C2241" s="5"/>
      <c r="D2241" s="5"/>
      <c r="E2241" s="5"/>
      <c r="F2241" s="5"/>
      <c r="G2241" s="5"/>
      <c r="H2241" s="5"/>
      <c r="I2241" s="5"/>
      <c r="J2241" s="5"/>
    </row>
    <row r="2242" spans="1:10" x14ac:dyDescent="0.25">
      <c r="A2242" s="5"/>
      <c r="B2242" s="5"/>
      <c r="C2242" s="5"/>
      <c r="D2242" s="5"/>
      <c r="E2242" s="5"/>
      <c r="F2242" s="5"/>
      <c r="G2242" s="5"/>
      <c r="H2242" s="5"/>
      <c r="I2242" s="5"/>
      <c r="J2242" s="5"/>
    </row>
    <row r="2243" spans="1:10" x14ac:dyDescent="0.25">
      <c r="A2243" s="5"/>
      <c r="B2243" s="5"/>
      <c r="C2243" s="5"/>
      <c r="D2243" s="5"/>
      <c r="E2243" s="5"/>
      <c r="F2243" s="5"/>
      <c r="G2243" s="5"/>
      <c r="H2243" s="5"/>
      <c r="I2243" s="5"/>
      <c r="J2243" s="5"/>
    </row>
    <row r="2244" spans="1:10" x14ac:dyDescent="0.25">
      <c r="A2244" s="5"/>
      <c r="B2244" s="5"/>
      <c r="C2244" s="5"/>
      <c r="D2244" s="5"/>
      <c r="E2244" s="5"/>
      <c r="F2244" s="5"/>
      <c r="G2244" s="5"/>
      <c r="H2244" s="5"/>
      <c r="I2244" s="5"/>
      <c r="J2244" s="5"/>
    </row>
    <row r="2245" spans="1:10" x14ac:dyDescent="0.25">
      <c r="A2245" s="5"/>
      <c r="B2245" s="5"/>
      <c r="C2245" s="5"/>
      <c r="D2245" s="5"/>
      <c r="E2245" s="5"/>
      <c r="F2245" s="5"/>
      <c r="G2245" s="5"/>
      <c r="H2245" s="5"/>
      <c r="I2245" s="5"/>
      <c r="J2245" s="5"/>
    </row>
    <row r="2246" spans="1:10" x14ac:dyDescent="0.25">
      <c r="A2246" s="5"/>
      <c r="B2246" s="5"/>
      <c r="C2246" s="5"/>
      <c r="D2246" s="5"/>
      <c r="E2246" s="5"/>
      <c r="F2246" s="5"/>
      <c r="G2246" s="5"/>
      <c r="H2246" s="5"/>
      <c r="I2246" s="5"/>
      <c r="J2246" s="5"/>
    </row>
    <row r="2247" spans="1:10" x14ac:dyDescent="0.25">
      <c r="A2247" s="5"/>
      <c r="B2247" s="5"/>
      <c r="C2247" s="5"/>
      <c r="D2247" s="5"/>
      <c r="E2247" s="5"/>
      <c r="F2247" s="5"/>
      <c r="G2247" s="5"/>
      <c r="H2247" s="5"/>
      <c r="I2247" s="5"/>
      <c r="J2247" s="5"/>
    </row>
    <row r="2248" spans="1:10" x14ac:dyDescent="0.25">
      <c r="A2248" s="5"/>
      <c r="B2248" s="5"/>
      <c r="C2248" s="5"/>
      <c r="D2248" s="5"/>
      <c r="E2248" s="5"/>
      <c r="F2248" s="5"/>
      <c r="G2248" s="5"/>
      <c r="H2248" s="5"/>
      <c r="I2248" s="5"/>
      <c r="J2248" s="5"/>
    </row>
    <row r="2249" spans="1:10" x14ac:dyDescent="0.25">
      <c r="A2249" s="5"/>
      <c r="B2249" s="5"/>
      <c r="C2249" s="5"/>
      <c r="D2249" s="5"/>
      <c r="E2249" s="5"/>
      <c r="F2249" s="5"/>
      <c r="G2249" s="5"/>
      <c r="H2249" s="5"/>
      <c r="I2249" s="5"/>
      <c r="J2249" s="5"/>
    </row>
    <row r="2250" spans="1:10" x14ac:dyDescent="0.25">
      <c r="A2250" s="5"/>
      <c r="B2250" s="5"/>
      <c r="C2250" s="5"/>
      <c r="D2250" s="5"/>
      <c r="E2250" s="5"/>
      <c r="F2250" s="5"/>
      <c r="G2250" s="5"/>
      <c r="H2250" s="5"/>
      <c r="I2250" s="5"/>
      <c r="J2250" s="5"/>
    </row>
    <row r="2251" spans="1:10" x14ac:dyDescent="0.25">
      <c r="A2251" s="5"/>
      <c r="B2251" s="5"/>
      <c r="C2251" s="5"/>
      <c r="D2251" s="5"/>
      <c r="E2251" s="5"/>
      <c r="F2251" s="5"/>
      <c r="G2251" s="5"/>
      <c r="H2251" s="5"/>
      <c r="I2251" s="5"/>
      <c r="J2251" s="5"/>
    </row>
    <row r="2252" spans="1:10" x14ac:dyDescent="0.25">
      <c r="A2252" s="5"/>
      <c r="B2252" s="5"/>
      <c r="C2252" s="5"/>
      <c r="D2252" s="5"/>
      <c r="E2252" s="5"/>
      <c r="F2252" s="5"/>
      <c r="G2252" s="5"/>
      <c r="H2252" s="5"/>
      <c r="I2252" s="5"/>
      <c r="J2252" s="5"/>
    </row>
    <row r="2253" spans="1:10" x14ac:dyDescent="0.25">
      <c r="A2253" s="5"/>
      <c r="B2253" s="5"/>
      <c r="C2253" s="5"/>
      <c r="D2253" s="5"/>
      <c r="E2253" s="5"/>
      <c r="F2253" s="5"/>
      <c r="G2253" s="5"/>
      <c r="H2253" s="5"/>
      <c r="I2253" s="5"/>
      <c r="J2253" s="5"/>
    </row>
    <row r="2254" spans="1:10" x14ac:dyDescent="0.25">
      <c r="A2254" s="5"/>
      <c r="B2254" s="5"/>
      <c r="C2254" s="5"/>
      <c r="D2254" s="5"/>
      <c r="E2254" s="5"/>
      <c r="F2254" s="5"/>
      <c r="G2254" s="5"/>
      <c r="H2254" s="5"/>
      <c r="I2254" s="5"/>
      <c r="J2254" s="5"/>
    </row>
    <row r="2255" spans="1:10" x14ac:dyDescent="0.25">
      <c r="A2255" s="5"/>
      <c r="B2255" s="5"/>
      <c r="C2255" s="5"/>
      <c r="D2255" s="5"/>
      <c r="E2255" s="5"/>
      <c r="F2255" s="5"/>
      <c r="G2255" s="5"/>
      <c r="H2255" s="5"/>
      <c r="I2255" s="5"/>
      <c r="J2255" s="5"/>
    </row>
    <row r="2256" spans="1:10" x14ac:dyDescent="0.25">
      <c r="A2256" s="5"/>
      <c r="B2256" s="5"/>
      <c r="C2256" s="5"/>
      <c r="D2256" s="5"/>
      <c r="E2256" s="5"/>
      <c r="F2256" s="5"/>
      <c r="G2256" s="5"/>
      <c r="H2256" s="5"/>
      <c r="I2256" s="5"/>
      <c r="J2256" s="5"/>
    </row>
    <row r="2257" spans="1:10" x14ac:dyDescent="0.25">
      <c r="A2257" s="5"/>
      <c r="B2257" s="5"/>
      <c r="C2257" s="5"/>
      <c r="D2257" s="5"/>
      <c r="E2257" s="5"/>
      <c r="F2257" s="5"/>
      <c r="G2257" s="5"/>
      <c r="H2257" s="5"/>
      <c r="I2257" s="5"/>
      <c r="J2257" s="5"/>
    </row>
    <row r="2258" spans="1:10" x14ac:dyDescent="0.25">
      <c r="A2258" s="5"/>
      <c r="B2258" s="5"/>
      <c r="C2258" s="5"/>
      <c r="D2258" s="5"/>
      <c r="E2258" s="5"/>
      <c r="F2258" s="5"/>
      <c r="G2258" s="5"/>
      <c r="H2258" s="5"/>
      <c r="I2258" s="5"/>
      <c r="J2258" s="5"/>
    </row>
    <row r="2259" spans="1:10" x14ac:dyDescent="0.25">
      <c r="A2259" s="5"/>
      <c r="B2259" s="5"/>
      <c r="C2259" s="5"/>
      <c r="D2259" s="5"/>
      <c r="E2259" s="5"/>
      <c r="F2259" s="5"/>
      <c r="G2259" s="5"/>
      <c r="H2259" s="5"/>
      <c r="I2259" s="5"/>
      <c r="J2259" s="5"/>
    </row>
    <row r="2260" spans="1:10" x14ac:dyDescent="0.25">
      <c r="A2260" s="5"/>
      <c r="B2260" s="5"/>
      <c r="C2260" s="5"/>
      <c r="D2260" s="5"/>
      <c r="E2260" s="5"/>
      <c r="F2260" s="5"/>
      <c r="G2260" s="5"/>
      <c r="H2260" s="5"/>
      <c r="I2260" s="5"/>
      <c r="J2260" s="5"/>
    </row>
    <row r="2261" spans="1:10" x14ac:dyDescent="0.25">
      <c r="A2261" s="5"/>
      <c r="B2261" s="5"/>
      <c r="C2261" s="5"/>
      <c r="D2261" s="5"/>
      <c r="E2261" s="5"/>
      <c r="F2261" s="5"/>
      <c r="G2261" s="5"/>
      <c r="H2261" s="5"/>
      <c r="I2261" s="5"/>
      <c r="J2261" s="5"/>
    </row>
    <row r="2262" spans="1:10" x14ac:dyDescent="0.25">
      <c r="A2262" s="5"/>
      <c r="B2262" s="5"/>
      <c r="C2262" s="5"/>
      <c r="D2262" s="5"/>
      <c r="E2262" s="5"/>
      <c r="F2262" s="5"/>
      <c r="G2262" s="5"/>
      <c r="H2262" s="5"/>
      <c r="I2262" s="5"/>
      <c r="J2262" s="5"/>
    </row>
    <row r="2263" spans="1:10" x14ac:dyDescent="0.25">
      <c r="A2263" s="5"/>
      <c r="B2263" s="5"/>
      <c r="C2263" s="5"/>
      <c r="D2263" s="5"/>
      <c r="E2263" s="5"/>
      <c r="F2263" s="5"/>
      <c r="G2263" s="5"/>
      <c r="H2263" s="5"/>
      <c r="I2263" s="5"/>
      <c r="J2263" s="5"/>
    </row>
    <row r="2264" spans="1:10" x14ac:dyDescent="0.25">
      <c r="A2264" s="5"/>
      <c r="B2264" s="5"/>
      <c r="C2264" s="5"/>
      <c r="D2264" s="5"/>
      <c r="E2264" s="5"/>
      <c r="F2264" s="5"/>
      <c r="G2264" s="5"/>
      <c r="H2264" s="5"/>
      <c r="I2264" s="5"/>
      <c r="J2264" s="5"/>
    </row>
    <row r="2265" spans="1:10" x14ac:dyDescent="0.25">
      <c r="A2265" s="5"/>
      <c r="B2265" s="5"/>
      <c r="C2265" s="5"/>
      <c r="D2265" s="5"/>
      <c r="E2265" s="5"/>
      <c r="F2265" s="5"/>
      <c r="G2265" s="5"/>
      <c r="H2265" s="5"/>
      <c r="I2265" s="5"/>
      <c r="J2265" s="5"/>
    </row>
    <row r="2266" spans="1:10" x14ac:dyDescent="0.25">
      <c r="A2266" s="5"/>
      <c r="B2266" s="5"/>
      <c r="C2266" s="5"/>
      <c r="D2266" s="5"/>
      <c r="E2266" s="5"/>
      <c r="F2266" s="5"/>
      <c r="G2266" s="5"/>
      <c r="H2266" s="5"/>
      <c r="I2266" s="5"/>
      <c r="J2266" s="5"/>
    </row>
    <row r="2267" spans="1:10" x14ac:dyDescent="0.25">
      <c r="A2267" s="5"/>
      <c r="B2267" s="5"/>
      <c r="C2267" s="5"/>
      <c r="D2267" s="5"/>
      <c r="E2267" s="5"/>
      <c r="F2267" s="5"/>
      <c r="G2267" s="5"/>
      <c r="H2267" s="5"/>
      <c r="I2267" s="5"/>
      <c r="J2267" s="5"/>
    </row>
    <row r="2268" spans="1:10" x14ac:dyDescent="0.25">
      <c r="A2268" s="5"/>
      <c r="B2268" s="5"/>
      <c r="C2268" s="5"/>
      <c r="D2268" s="5"/>
      <c r="E2268" s="5"/>
      <c r="F2268" s="5"/>
      <c r="G2268" s="5"/>
      <c r="H2268" s="5"/>
      <c r="I2268" s="5"/>
      <c r="J2268" s="5"/>
    </row>
    <row r="2269" spans="1:10" x14ac:dyDescent="0.25">
      <c r="A2269" s="5"/>
      <c r="B2269" s="5"/>
      <c r="C2269" s="5"/>
      <c r="D2269" s="5"/>
      <c r="E2269" s="5"/>
      <c r="F2269" s="5"/>
      <c r="G2269" s="5"/>
      <c r="H2269" s="5"/>
      <c r="I2269" s="5"/>
      <c r="J2269" s="5"/>
    </row>
    <row r="2270" spans="1:10" x14ac:dyDescent="0.25">
      <c r="A2270" s="5"/>
      <c r="B2270" s="5"/>
      <c r="C2270" s="5"/>
      <c r="D2270" s="5"/>
      <c r="E2270" s="5"/>
      <c r="F2270" s="5"/>
      <c r="G2270" s="5"/>
      <c r="H2270" s="5"/>
      <c r="I2270" s="5"/>
      <c r="J2270" s="5"/>
    </row>
    <row r="2271" spans="1:10" x14ac:dyDescent="0.25">
      <c r="A2271" s="5"/>
      <c r="B2271" s="5"/>
      <c r="C2271" s="5"/>
      <c r="D2271" s="5"/>
      <c r="E2271" s="5"/>
      <c r="F2271" s="5"/>
      <c r="G2271" s="5"/>
      <c r="H2271" s="5"/>
      <c r="I2271" s="5"/>
      <c r="J2271" s="5"/>
    </row>
    <row r="2272" spans="1:10" x14ac:dyDescent="0.25">
      <c r="A2272" s="5"/>
      <c r="B2272" s="5"/>
      <c r="C2272" s="5"/>
      <c r="D2272" s="5"/>
      <c r="E2272" s="5"/>
      <c r="F2272" s="5"/>
      <c r="G2272" s="5"/>
      <c r="H2272" s="5"/>
      <c r="I2272" s="5"/>
      <c r="J2272" s="5"/>
    </row>
    <row r="2273" spans="1:10" x14ac:dyDescent="0.25">
      <c r="A2273" s="5"/>
      <c r="B2273" s="5"/>
      <c r="C2273" s="5"/>
      <c r="D2273" s="5"/>
      <c r="E2273" s="5"/>
      <c r="F2273" s="5"/>
      <c r="G2273" s="5"/>
      <c r="H2273" s="5"/>
      <c r="I2273" s="5"/>
      <c r="J2273" s="5"/>
    </row>
    <row r="2274" spans="1:10" x14ac:dyDescent="0.25">
      <c r="A2274" s="5"/>
      <c r="B2274" s="5"/>
      <c r="C2274" s="5"/>
      <c r="D2274" s="5"/>
      <c r="E2274" s="5"/>
      <c r="F2274" s="5"/>
      <c r="G2274" s="5"/>
      <c r="H2274" s="5"/>
      <c r="I2274" s="5"/>
      <c r="J2274" s="5"/>
    </row>
    <row r="2275" spans="1:10" x14ac:dyDescent="0.25">
      <c r="A2275" s="5"/>
      <c r="B2275" s="5"/>
      <c r="C2275" s="5"/>
      <c r="D2275" s="5"/>
      <c r="E2275" s="5"/>
      <c r="F2275" s="5"/>
      <c r="G2275" s="5"/>
      <c r="H2275" s="5"/>
      <c r="I2275" s="5"/>
      <c r="J2275" s="5"/>
    </row>
    <row r="2276" spans="1:10" x14ac:dyDescent="0.25">
      <c r="A2276" s="5"/>
      <c r="B2276" s="5"/>
      <c r="C2276" s="5"/>
      <c r="D2276" s="5"/>
      <c r="E2276" s="5"/>
      <c r="F2276" s="5"/>
      <c r="G2276" s="5"/>
      <c r="H2276" s="5"/>
      <c r="I2276" s="5"/>
      <c r="J2276" s="5"/>
    </row>
    <row r="2277" spans="1:10" x14ac:dyDescent="0.25">
      <c r="A2277" s="5"/>
      <c r="B2277" s="5"/>
      <c r="C2277" s="5"/>
      <c r="D2277" s="5"/>
      <c r="E2277" s="5"/>
      <c r="F2277" s="5"/>
      <c r="G2277" s="5"/>
      <c r="H2277" s="5"/>
      <c r="I2277" s="5"/>
      <c r="J2277" s="5"/>
    </row>
    <row r="2278" spans="1:10" x14ac:dyDescent="0.25">
      <c r="A2278" s="5"/>
      <c r="B2278" s="5"/>
      <c r="C2278" s="5"/>
      <c r="D2278" s="5"/>
      <c r="E2278" s="5"/>
      <c r="F2278" s="5"/>
      <c r="G2278" s="5"/>
      <c r="H2278" s="5"/>
      <c r="I2278" s="5"/>
      <c r="J2278" s="5"/>
    </row>
    <row r="2279" spans="1:10" x14ac:dyDescent="0.25">
      <c r="A2279" s="5"/>
      <c r="B2279" s="5"/>
      <c r="C2279" s="5"/>
      <c r="D2279" s="5"/>
      <c r="E2279" s="5"/>
      <c r="F2279" s="5"/>
      <c r="G2279" s="5"/>
      <c r="H2279" s="5"/>
      <c r="I2279" s="5"/>
      <c r="J2279" s="5"/>
    </row>
    <row r="2280" spans="1:10" x14ac:dyDescent="0.25">
      <c r="A2280" s="5"/>
      <c r="B2280" s="5"/>
      <c r="C2280" s="5"/>
      <c r="D2280" s="5"/>
      <c r="E2280" s="5"/>
      <c r="F2280" s="5"/>
      <c r="G2280" s="5"/>
      <c r="H2280" s="5"/>
      <c r="I2280" s="5"/>
      <c r="J2280" s="5"/>
    </row>
    <row r="2281" spans="1:10" x14ac:dyDescent="0.25">
      <c r="A2281" s="5"/>
      <c r="B2281" s="5"/>
      <c r="C2281" s="5"/>
      <c r="D2281" s="5"/>
      <c r="E2281" s="5"/>
      <c r="F2281" s="5"/>
      <c r="G2281" s="5"/>
      <c r="H2281" s="5"/>
      <c r="I2281" s="5"/>
      <c r="J2281" s="5"/>
    </row>
    <row r="2282" spans="1:10" x14ac:dyDescent="0.25">
      <c r="A2282" s="5"/>
      <c r="B2282" s="5"/>
      <c r="C2282" s="5"/>
      <c r="D2282" s="5"/>
      <c r="E2282" s="5"/>
      <c r="F2282" s="5"/>
      <c r="G2282" s="5"/>
      <c r="H2282" s="5"/>
      <c r="I2282" s="5"/>
      <c r="J2282" s="5"/>
    </row>
    <row r="2283" spans="1:10" x14ac:dyDescent="0.25">
      <c r="A2283" s="5"/>
      <c r="B2283" s="5"/>
      <c r="C2283" s="5"/>
      <c r="D2283" s="5"/>
      <c r="E2283" s="5"/>
      <c r="F2283" s="5"/>
      <c r="G2283" s="5"/>
      <c r="H2283" s="5"/>
      <c r="I2283" s="5"/>
      <c r="J2283" s="5"/>
    </row>
    <row r="2284" spans="1:10" x14ac:dyDescent="0.25">
      <c r="A2284" s="5"/>
      <c r="B2284" s="5"/>
      <c r="C2284" s="5"/>
      <c r="D2284" s="5"/>
      <c r="E2284" s="5"/>
      <c r="F2284" s="5"/>
      <c r="G2284" s="5"/>
      <c r="H2284" s="5"/>
      <c r="I2284" s="5"/>
      <c r="J2284" s="5"/>
    </row>
    <row r="2285" spans="1:10" x14ac:dyDescent="0.25">
      <c r="A2285" s="5"/>
      <c r="B2285" s="5"/>
      <c r="C2285" s="5"/>
      <c r="D2285" s="5"/>
      <c r="E2285" s="5"/>
      <c r="F2285" s="5"/>
      <c r="G2285" s="5"/>
      <c r="H2285" s="5"/>
      <c r="I2285" s="5"/>
      <c r="J2285" s="5"/>
    </row>
    <row r="2286" spans="1:10" x14ac:dyDescent="0.25">
      <c r="A2286" s="5"/>
      <c r="B2286" s="5"/>
      <c r="C2286" s="5"/>
      <c r="D2286" s="5"/>
      <c r="E2286" s="5"/>
      <c r="F2286" s="5"/>
      <c r="G2286" s="5"/>
      <c r="H2286" s="5"/>
      <c r="I2286" s="5"/>
      <c r="J2286" s="5"/>
    </row>
    <row r="2287" spans="1:10" x14ac:dyDescent="0.25">
      <c r="A2287" s="5"/>
      <c r="B2287" s="5"/>
      <c r="C2287" s="5"/>
      <c r="D2287" s="5"/>
      <c r="E2287" s="5"/>
      <c r="F2287" s="5"/>
      <c r="G2287" s="5"/>
      <c r="H2287" s="5"/>
      <c r="I2287" s="5"/>
      <c r="J2287" s="5"/>
    </row>
    <row r="2288" spans="1:10" x14ac:dyDescent="0.25">
      <c r="A2288" s="5"/>
      <c r="B2288" s="5"/>
      <c r="C2288" s="5"/>
      <c r="D2288" s="5"/>
      <c r="E2288" s="5"/>
      <c r="F2288" s="5"/>
      <c r="G2288" s="5"/>
      <c r="H2288" s="5"/>
      <c r="I2288" s="5"/>
      <c r="J2288" s="5"/>
    </row>
    <row r="2289" spans="1:10" x14ac:dyDescent="0.25">
      <c r="A2289" s="5"/>
      <c r="B2289" s="5"/>
      <c r="C2289" s="5"/>
      <c r="D2289" s="5"/>
      <c r="E2289" s="5"/>
      <c r="F2289" s="5"/>
      <c r="G2289" s="5"/>
      <c r="H2289" s="5"/>
      <c r="I2289" s="5"/>
      <c r="J2289" s="5"/>
    </row>
    <row r="2290" spans="1:10" x14ac:dyDescent="0.25">
      <c r="A2290" s="5"/>
      <c r="B2290" s="5"/>
      <c r="C2290" s="5"/>
      <c r="D2290" s="5"/>
      <c r="E2290" s="5"/>
      <c r="F2290" s="5"/>
      <c r="G2290" s="5"/>
      <c r="H2290" s="5"/>
      <c r="I2290" s="5"/>
      <c r="J2290" s="5"/>
    </row>
    <row r="2291" spans="1:10" x14ac:dyDescent="0.25">
      <c r="A2291" s="5"/>
      <c r="B2291" s="5"/>
      <c r="C2291" s="5"/>
      <c r="D2291" s="5"/>
      <c r="E2291" s="5"/>
      <c r="F2291" s="5"/>
      <c r="G2291" s="5"/>
      <c r="H2291" s="5"/>
      <c r="I2291" s="5"/>
      <c r="J2291" s="5"/>
    </row>
    <row r="2292" spans="1:10" x14ac:dyDescent="0.25">
      <c r="A2292" s="5"/>
      <c r="B2292" s="5"/>
      <c r="C2292" s="5"/>
      <c r="D2292" s="5"/>
      <c r="E2292" s="5"/>
      <c r="F2292" s="5"/>
      <c r="G2292" s="5"/>
      <c r="H2292" s="5"/>
      <c r="I2292" s="5"/>
      <c r="J2292" s="5"/>
    </row>
    <row r="2293" spans="1:10" x14ac:dyDescent="0.25">
      <c r="A2293" s="5"/>
      <c r="B2293" s="5"/>
      <c r="C2293" s="5"/>
      <c r="D2293" s="5"/>
      <c r="E2293" s="5"/>
      <c r="F2293" s="5"/>
      <c r="G2293" s="5"/>
      <c r="H2293" s="5"/>
      <c r="I2293" s="5"/>
      <c r="J2293" s="5"/>
    </row>
    <row r="2294" spans="1:10" x14ac:dyDescent="0.25">
      <c r="A2294" s="5"/>
      <c r="B2294" s="5"/>
      <c r="C2294" s="5"/>
      <c r="D2294" s="5"/>
      <c r="E2294" s="5"/>
      <c r="F2294" s="5"/>
      <c r="G2294" s="5"/>
      <c r="H2294" s="5"/>
      <c r="I2294" s="5"/>
      <c r="J2294" s="5"/>
    </row>
    <row r="2295" spans="1:10" x14ac:dyDescent="0.25">
      <c r="A2295" s="5"/>
      <c r="B2295" s="5"/>
      <c r="C2295" s="5"/>
      <c r="D2295" s="5"/>
      <c r="E2295" s="5"/>
      <c r="F2295" s="5"/>
      <c r="G2295" s="5"/>
      <c r="H2295" s="5"/>
      <c r="I2295" s="5"/>
      <c r="J2295" s="5"/>
    </row>
    <row r="2296" spans="1:10" x14ac:dyDescent="0.25">
      <c r="A2296" s="5"/>
      <c r="B2296" s="5"/>
      <c r="C2296" s="5"/>
      <c r="D2296" s="5"/>
      <c r="E2296" s="5"/>
      <c r="F2296" s="5"/>
      <c r="G2296" s="5"/>
      <c r="H2296" s="5"/>
      <c r="I2296" s="5"/>
      <c r="J2296" s="5"/>
    </row>
    <row r="2297" spans="1:10" x14ac:dyDescent="0.25">
      <c r="A2297" s="5"/>
      <c r="B2297" s="5"/>
      <c r="C2297" s="5"/>
      <c r="D2297" s="5"/>
      <c r="E2297" s="5"/>
      <c r="F2297" s="5"/>
      <c r="G2297" s="5"/>
      <c r="H2297" s="5"/>
      <c r="I2297" s="5"/>
      <c r="J2297" s="5"/>
    </row>
    <row r="2298" spans="1:10" x14ac:dyDescent="0.25">
      <c r="A2298" s="5"/>
      <c r="B2298" s="5"/>
      <c r="C2298" s="5"/>
      <c r="D2298" s="5"/>
      <c r="E2298" s="5"/>
      <c r="F2298" s="5"/>
      <c r="G2298" s="5"/>
      <c r="H2298" s="5"/>
      <c r="I2298" s="5"/>
      <c r="J2298" s="5"/>
    </row>
    <row r="2299" spans="1:10" x14ac:dyDescent="0.25">
      <c r="A2299" s="5"/>
      <c r="B2299" s="5"/>
      <c r="C2299" s="5"/>
      <c r="D2299" s="5"/>
      <c r="E2299" s="5"/>
      <c r="F2299" s="5"/>
      <c r="G2299" s="5"/>
      <c r="H2299" s="5"/>
      <c r="I2299" s="5"/>
      <c r="J2299" s="5"/>
    </row>
    <row r="2300" spans="1:10" x14ac:dyDescent="0.25">
      <c r="A2300" s="5"/>
      <c r="B2300" s="5"/>
      <c r="C2300" s="5"/>
      <c r="D2300" s="5"/>
      <c r="E2300" s="5"/>
      <c r="F2300" s="5"/>
      <c r="G2300" s="5"/>
      <c r="H2300" s="5"/>
      <c r="I2300" s="5"/>
      <c r="J2300" s="5"/>
    </row>
    <row r="2301" spans="1:10" x14ac:dyDescent="0.25">
      <c r="A2301" s="5"/>
      <c r="B2301" s="5"/>
      <c r="C2301" s="5"/>
      <c r="D2301" s="5"/>
      <c r="E2301" s="5"/>
      <c r="F2301" s="5"/>
      <c r="G2301" s="5"/>
      <c r="H2301" s="5"/>
      <c r="I2301" s="5"/>
      <c r="J2301" s="5"/>
    </row>
    <row r="2302" spans="1:10" x14ac:dyDescent="0.25">
      <c r="A2302" s="5"/>
      <c r="B2302" s="5"/>
      <c r="C2302" s="5"/>
      <c r="D2302" s="5"/>
      <c r="E2302" s="5"/>
      <c r="F2302" s="5"/>
      <c r="G2302" s="5"/>
      <c r="H2302" s="5"/>
      <c r="I2302" s="5"/>
      <c r="J2302" s="5"/>
    </row>
    <row r="2303" spans="1:10" x14ac:dyDescent="0.25">
      <c r="A2303" s="5"/>
      <c r="B2303" s="5"/>
      <c r="C2303" s="5"/>
      <c r="D2303" s="5"/>
      <c r="E2303" s="5"/>
      <c r="F2303" s="5"/>
      <c r="G2303" s="5"/>
      <c r="H2303" s="5"/>
      <c r="I2303" s="5"/>
      <c r="J2303" s="5"/>
    </row>
    <row r="2304" spans="1:10" x14ac:dyDescent="0.25">
      <c r="A2304" s="5"/>
      <c r="B2304" s="5"/>
      <c r="C2304" s="5"/>
      <c r="D2304" s="5"/>
      <c r="E2304" s="5"/>
      <c r="F2304" s="5"/>
      <c r="G2304" s="5"/>
      <c r="H2304" s="5"/>
      <c r="I2304" s="5"/>
      <c r="J2304" s="5"/>
    </row>
    <row r="2305" spans="1:10" x14ac:dyDescent="0.25">
      <c r="A2305" s="5"/>
      <c r="B2305" s="5"/>
      <c r="C2305" s="5"/>
      <c r="D2305" s="5"/>
      <c r="E2305" s="5"/>
      <c r="F2305" s="5"/>
      <c r="G2305" s="5"/>
      <c r="H2305" s="5"/>
      <c r="I2305" s="5"/>
      <c r="J2305" s="5"/>
    </row>
    <row r="2306" spans="1:10" x14ac:dyDescent="0.25">
      <c r="A2306" s="5"/>
      <c r="B2306" s="5"/>
      <c r="C2306" s="5"/>
      <c r="D2306" s="5"/>
      <c r="E2306" s="5"/>
      <c r="F2306" s="5"/>
      <c r="G2306" s="5"/>
      <c r="H2306" s="5"/>
      <c r="I2306" s="5"/>
      <c r="J2306" s="5"/>
    </row>
    <row r="2307" spans="1:10" x14ac:dyDescent="0.25">
      <c r="A2307" s="5"/>
      <c r="B2307" s="5"/>
      <c r="C2307" s="5"/>
      <c r="D2307" s="5"/>
      <c r="E2307" s="5"/>
      <c r="F2307" s="5"/>
      <c r="G2307" s="5"/>
      <c r="H2307" s="5"/>
      <c r="I2307" s="5"/>
      <c r="J2307" s="5"/>
    </row>
    <row r="2308" spans="1:10" x14ac:dyDescent="0.25">
      <c r="A2308" s="5"/>
      <c r="B2308" s="5"/>
      <c r="C2308" s="5"/>
      <c r="D2308" s="5"/>
      <c r="E2308" s="5"/>
      <c r="F2308" s="5"/>
      <c r="G2308" s="5"/>
      <c r="H2308" s="5"/>
      <c r="I2308" s="5"/>
      <c r="J2308" s="5"/>
    </row>
    <row r="2309" spans="1:10" x14ac:dyDescent="0.25">
      <c r="A2309" s="5"/>
      <c r="B2309" s="5"/>
      <c r="C2309" s="5"/>
      <c r="D2309" s="5"/>
      <c r="E2309" s="5"/>
      <c r="F2309" s="5"/>
      <c r="G2309" s="5"/>
      <c r="H2309" s="5"/>
      <c r="I2309" s="5"/>
      <c r="J2309" s="5"/>
    </row>
    <row r="2310" spans="1:10" x14ac:dyDescent="0.25">
      <c r="A2310" s="5"/>
      <c r="B2310" s="5"/>
      <c r="C2310" s="5"/>
      <c r="D2310" s="5"/>
      <c r="E2310" s="5"/>
      <c r="F2310" s="5"/>
      <c r="G2310" s="5"/>
      <c r="H2310" s="5"/>
      <c r="I2310" s="5"/>
      <c r="J2310" s="5"/>
    </row>
    <row r="2311" spans="1:10" x14ac:dyDescent="0.25">
      <c r="A2311" s="5"/>
      <c r="B2311" s="5"/>
      <c r="C2311" s="5"/>
      <c r="D2311" s="5"/>
      <c r="E2311" s="5"/>
      <c r="F2311" s="5"/>
      <c r="G2311" s="5"/>
      <c r="H2311" s="5"/>
      <c r="I2311" s="5"/>
      <c r="J2311" s="5"/>
    </row>
    <row r="2312" spans="1:10" x14ac:dyDescent="0.25">
      <c r="A2312" s="5"/>
      <c r="B2312" s="5"/>
      <c r="C2312" s="5"/>
      <c r="D2312" s="5"/>
      <c r="E2312" s="5"/>
      <c r="F2312" s="5"/>
      <c r="G2312" s="5"/>
      <c r="H2312" s="5"/>
      <c r="I2312" s="5"/>
      <c r="J2312" s="5"/>
    </row>
    <row r="2313" spans="1:10" x14ac:dyDescent="0.25">
      <c r="A2313" s="5"/>
      <c r="B2313" s="5"/>
      <c r="C2313" s="5"/>
      <c r="D2313" s="5"/>
      <c r="E2313" s="5"/>
      <c r="F2313" s="5"/>
      <c r="G2313" s="5"/>
      <c r="H2313" s="5"/>
      <c r="I2313" s="5"/>
      <c r="J2313" s="5"/>
    </row>
    <row r="2314" spans="1:10" x14ac:dyDescent="0.25">
      <c r="A2314" s="5"/>
      <c r="B2314" s="5"/>
      <c r="C2314" s="5"/>
      <c r="D2314" s="5"/>
      <c r="E2314" s="5"/>
      <c r="F2314" s="5"/>
      <c r="G2314" s="5"/>
      <c r="H2314" s="5"/>
      <c r="I2314" s="5"/>
      <c r="J2314" s="5"/>
    </row>
    <row r="2315" spans="1:10" x14ac:dyDescent="0.25">
      <c r="A2315" s="5"/>
      <c r="B2315" s="5"/>
      <c r="C2315" s="5"/>
      <c r="D2315" s="5"/>
      <c r="E2315" s="5"/>
      <c r="F2315" s="5"/>
      <c r="G2315" s="5"/>
      <c r="H2315" s="5"/>
      <c r="I2315" s="5"/>
      <c r="J2315" s="5"/>
    </row>
    <row r="2316" spans="1:10" x14ac:dyDescent="0.25">
      <c r="A2316" s="5"/>
      <c r="B2316" s="5"/>
      <c r="C2316" s="5"/>
      <c r="D2316" s="5"/>
      <c r="E2316" s="5"/>
      <c r="F2316" s="5"/>
      <c r="G2316" s="5"/>
      <c r="H2316" s="5"/>
      <c r="I2316" s="5"/>
      <c r="J2316" s="5"/>
    </row>
    <row r="2317" spans="1:10" x14ac:dyDescent="0.25">
      <c r="A2317" s="5"/>
      <c r="B2317" s="5"/>
      <c r="C2317" s="5"/>
      <c r="D2317" s="5"/>
      <c r="E2317" s="5"/>
      <c r="F2317" s="5"/>
      <c r="G2317" s="5"/>
      <c r="H2317" s="5"/>
      <c r="I2317" s="5"/>
      <c r="J2317" s="5"/>
    </row>
    <row r="2318" spans="1:10" x14ac:dyDescent="0.25">
      <c r="A2318" s="5"/>
      <c r="B2318" s="5"/>
      <c r="C2318" s="5"/>
      <c r="D2318" s="5"/>
      <c r="E2318" s="5"/>
      <c r="F2318" s="5"/>
      <c r="G2318" s="5"/>
      <c r="H2318" s="5"/>
      <c r="I2318" s="5"/>
      <c r="J2318" s="5"/>
    </row>
    <row r="2319" spans="1:10" x14ac:dyDescent="0.25">
      <c r="A2319" s="5"/>
      <c r="B2319" s="5"/>
      <c r="C2319" s="5"/>
      <c r="D2319" s="5"/>
      <c r="E2319" s="5"/>
      <c r="F2319" s="5"/>
      <c r="G2319" s="5"/>
      <c r="H2319" s="5"/>
      <c r="I2319" s="5"/>
      <c r="J2319" s="5"/>
    </row>
    <row r="2320" spans="1:10" x14ac:dyDescent="0.25">
      <c r="A2320" s="5"/>
      <c r="B2320" s="5"/>
      <c r="C2320" s="5"/>
      <c r="D2320" s="5"/>
      <c r="E2320" s="5"/>
      <c r="F2320" s="5"/>
      <c r="G2320" s="5"/>
      <c r="H2320" s="5"/>
      <c r="I2320" s="5"/>
      <c r="J2320" s="5"/>
    </row>
    <row r="2321" spans="1:10" x14ac:dyDescent="0.25">
      <c r="A2321" s="5"/>
      <c r="B2321" s="5"/>
      <c r="C2321" s="5"/>
      <c r="D2321" s="5"/>
      <c r="E2321" s="5"/>
      <c r="F2321" s="5"/>
      <c r="G2321" s="5"/>
      <c r="H2321" s="5"/>
      <c r="I2321" s="5"/>
      <c r="J2321" s="5"/>
    </row>
    <row r="2322" spans="1:10" x14ac:dyDescent="0.25">
      <c r="A2322" s="5"/>
      <c r="B2322" s="5"/>
      <c r="C2322" s="5"/>
      <c r="D2322" s="5"/>
      <c r="E2322" s="5"/>
      <c r="F2322" s="5"/>
      <c r="G2322" s="5"/>
      <c r="H2322" s="5"/>
      <c r="I2322" s="5"/>
      <c r="J2322" s="5"/>
    </row>
    <row r="2323" spans="1:10" x14ac:dyDescent="0.25">
      <c r="A2323" s="5"/>
      <c r="B2323" s="5"/>
      <c r="C2323" s="5"/>
      <c r="D2323" s="5"/>
      <c r="E2323" s="5"/>
      <c r="F2323" s="5"/>
      <c r="G2323" s="5"/>
      <c r="H2323" s="5"/>
      <c r="I2323" s="5"/>
      <c r="J2323" s="5"/>
    </row>
    <row r="2324" spans="1:10" x14ac:dyDescent="0.25">
      <c r="A2324" s="5"/>
      <c r="B2324" s="5"/>
      <c r="C2324" s="5"/>
      <c r="D2324" s="5"/>
      <c r="E2324" s="5"/>
      <c r="F2324" s="5"/>
      <c r="G2324" s="5"/>
      <c r="H2324" s="5"/>
      <c r="I2324" s="5"/>
      <c r="J2324" s="5"/>
    </row>
    <row r="2325" spans="1:10" x14ac:dyDescent="0.25">
      <c r="A2325" s="5"/>
      <c r="B2325" s="5"/>
      <c r="C2325" s="5"/>
      <c r="D2325" s="5"/>
      <c r="E2325" s="5"/>
      <c r="F2325" s="5"/>
      <c r="G2325" s="5"/>
      <c r="H2325" s="5"/>
      <c r="I2325" s="5"/>
      <c r="J2325" s="5"/>
    </row>
    <row r="2326" spans="1:10" x14ac:dyDescent="0.25">
      <c r="A2326" s="5"/>
      <c r="B2326" s="5"/>
      <c r="C2326" s="5"/>
      <c r="D2326" s="5"/>
      <c r="E2326" s="5"/>
      <c r="F2326" s="5"/>
      <c r="G2326" s="5"/>
      <c r="H2326" s="5"/>
      <c r="I2326" s="5"/>
      <c r="J2326" s="5"/>
    </row>
    <row r="2327" spans="1:10" x14ac:dyDescent="0.25">
      <c r="A2327" s="5"/>
      <c r="B2327" s="5"/>
      <c r="C2327" s="5"/>
      <c r="D2327" s="5"/>
      <c r="E2327" s="5"/>
      <c r="F2327" s="5"/>
      <c r="G2327" s="5"/>
      <c r="H2327" s="5"/>
      <c r="I2327" s="5"/>
      <c r="J2327" s="5"/>
    </row>
    <row r="2328" spans="1:10" x14ac:dyDescent="0.25">
      <c r="A2328" s="5"/>
      <c r="B2328" s="5"/>
      <c r="C2328" s="5"/>
      <c r="D2328" s="5"/>
      <c r="E2328" s="5"/>
      <c r="F2328" s="5"/>
      <c r="G2328" s="5"/>
      <c r="H2328" s="5"/>
      <c r="I2328" s="5"/>
      <c r="J2328" s="5"/>
    </row>
    <row r="2329" spans="1:10" x14ac:dyDescent="0.25">
      <c r="A2329" s="5"/>
      <c r="B2329" s="5"/>
      <c r="C2329" s="5"/>
      <c r="D2329" s="5"/>
      <c r="E2329" s="5"/>
      <c r="F2329" s="5"/>
      <c r="G2329" s="5"/>
      <c r="H2329" s="5"/>
      <c r="I2329" s="5"/>
      <c r="J2329" s="5"/>
    </row>
    <row r="2330" spans="1:10" x14ac:dyDescent="0.25">
      <c r="A2330" s="5"/>
      <c r="B2330" s="5"/>
      <c r="C2330" s="5"/>
      <c r="D2330" s="5"/>
      <c r="E2330" s="5"/>
      <c r="F2330" s="5"/>
      <c r="G2330" s="5"/>
      <c r="H2330" s="5"/>
      <c r="I2330" s="5"/>
      <c r="J2330" s="5"/>
    </row>
    <row r="2331" spans="1:10" x14ac:dyDescent="0.25">
      <c r="A2331" s="5"/>
      <c r="B2331" s="5"/>
      <c r="C2331" s="5"/>
      <c r="D2331" s="5"/>
      <c r="E2331" s="5"/>
      <c r="F2331" s="5"/>
      <c r="G2331" s="5"/>
      <c r="H2331" s="5"/>
      <c r="I2331" s="5"/>
      <c r="J2331" s="5"/>
    </row>
    <row r="2332" spans="1:10" x14ac:dyDescent="0.25">
      <c r="A2332" s="5"/>
      <c r="B2332" s="5"/>
      <c r="C2332" s="5"/>
      <c r="D2332" s="5"/>
      <c r="E2332" s="5"/>
      <c r="F2332" s="5"/>
      <c r="G2332" s="5"/>
      <c r="H2332" s="5"/>
      <c r="I2332" s="5"/>
      <c r="J2332" s="5"/>
    </row>
    <row r="2333" spans="1:10" x14ac:dyDescent="0.25">
      <c r="A2333" s="5"/>
      <c r="B2333" s="5"/>
      <c r="C2333" s="5"/>
      <c r="D2333" s="5"/>
      <c r="E2333" s="5"/>
      <c r="F2333" s="5"/>
      <c r="G2333" s="5"/>
      <c r="H2333" s="5"/>
      <c r="I2333" s="5"/>
      <c r="J2333" s="5"/>
    </row>
    <row r="2334" spans="1:10" x14ac:dyDescent="0.25">
      <c r="A2334" s="5"/>
      <c r="B2334" s="5"/>
      <c r="C2334" s="5"/>
      <c r="D2334" s="5"/>
      <c r="E2334" s="5"/>
      <c r="F2334" s="5"/>
      <c r="G2334" s="5"/>
      <c r="H2334" s="5"/>
      <c r="I2334" s="5"/>
      <c r="J2334" s="5"/>
    </row>
    <row r="2335" spans="1:10" x14ac:dyDescent="0.25">
      <c r="A2335" s="5"/>
      <c r="B2335" s="5"/>
      <c r="C2335" s="5"/>
      <c r="D2335" s="5"/>
      <c r="E2335" s="5"/>
      <c r="F2335" s="5"/>
      <c r="G2335" s="5"/>
      <c r="H2335" s="5"/>
      <c r="I2335" s="5"/>
      <c r="J2335" s="5"/>
    </row>
    <row r="2336" spans="1:10" x14ac:dyDescent="0.25">
      <c r="A2336" s="5"/>
      <c r="B2336" s="5"/>
      <c r="C2336" s="5"/>
      <c r="D2336" s="5"/>
      <c r="E2336" s="5"/>
      <c r="F2336" s="5"/>
      <c r="G2336" s="5"/>
      <c r="H2336" s="5"/>
      <c r="I2336" s="5"/>
      <c r="J2336" s="5"/>
    </row>
    <row r="2337" spans="1:10" x14ac:dyDescent="0.25">
      <c r="A2337" s="5"/>
      <c r="B2337" s="5"/>
      <c r="C2337" s="5"/>
      <c r="D2337" s="5"/>
      <c r="E2337" s="5"/>
      <c r="F2337" s="5"/>
      <c r="G2337" s="5"/>
      <c r="H2337" s="5"/>
      <c r="I2337" s="5"/>
      <c r="J2337" s="5"/>
    </row>
    <row r="2338" spans="1:10" x14ac:dyDescent="0.25">
      <c r="A2338" s="5"/>
      <c r="B2338" s="5"/>
      <c r="C2338" s="5"/>
      <c r="D2338" s="5"/>
      <c r="E2338" s="5"/>
      <c r="F2338" s="5"/>
      <c r="G2338" s="5"/>
      <c r="H2338" s="5"/>
      <c r="I2338" s="5"/>
      <c r="J2338" s="5"/>
    </row>
    <row r="2339" spans="1:10" x14ac:dyDescent="0.25">
      <c r="A2339" s="5"/>
      <c r="B2339" s="5"/>
      <c r="C2339" s="5"/>
      <c r="D2339" s="5"/>
      <c r="E2339" s="5"/>
      <c r="F2339" s="5"/>
      <c r="G2339" s="5"/>
      <c r="H2339" s="5"/>
      <c r="I2339" s="5"/>
      <c r="J2339" s="5"/>
    </row>
    <row r="2340" spans="1:10" x14ac:dyDescent="0.25">
      <c r="A2340" s="5"/>
      <c r="B2340" s="5"/>
      <c r="C2340" s="5"/>
      <c r="D2340" s="5"/>
      <c r="E2340" s="5"/>
      <c r="F2340" s="5"/>
      <c r="G2340" s="5"/>
      <c r="H2340" s="5"/>
      <c r="I2340" s="5"/>
      <c r="J2340" s="5"/>
    </row>
    <row r="2341" spans="1:10" x14ac:dyDescent="0.25">
      <c r="A2341" s="5"/>
      <c r="B2341" s="5"/>
      <c r="C2341" s="5"/>
      <c r="D2341" s="5"/>
      <c r="E2341" s="5"/>
      <c r="F2341" s="5"/>
      <c r="G2341" s="5"/>
      <c r="H2341" s="5"/>
      <c r="I2341" s="5"/>
      <c r="J2341" s="5"/>
    </row>
    <row r="2342" spans="1:10" x14ac:dyDescent="0.25">
      <c r="A2342" s="5"/>
      <c r="B2342" s="5"/>
      <c r="C2342" s="5"/>
      <c r="D2342" s="5"/>
      <c r="E2342" s="5"/>
      <c r="F2342" s="5"/>
      <c r="G2342" s="5"/>
      <c r="H2342" s="5"/>
      <c r="I2342" s="5"/>
      <c r="J2342" s="5"/>
    </row>
    <row r="2343" spans="1:10" x14ac:dyDescent="0.25">
      <c r="A2343" s="5"/>
      <c r="B2343" s="5"/>
      <c r="C2343" s="5"/>
      <c r="D2343" s="5"/>
      <c r="E2343" s="5"/>
      <c r="F2343" s="5"/>
      <c r="G2343" s="5"/>
      <c r="H2343" s="5"/>
      <c r="I2343" s="5"/>
      <c r="J2343" s="5"/>
    </row>
    <row r="2344" spans="1:10" x14ac:dyDescent="0.25">
      <c r="A2344" s="5"/>
      <c r="B2344" s="5"/>
      <c r="C2344" s="5"/>
      <c r="D2344" s="5"/>
      <c r="E2344" s="5"/>
      <c r="F2344" s="5"/>
      <c r="G2344" s="5"/>
      <c r="H2344" s="5"/>
      <c r="I2344" s="5"/>
      <c r="J2344" s="5"/>
    </row>
    <row r="2345" spans="1:10" x14ac:dyDescent="0.25">
      <c r="A2345" s="5"/>
      <c r="B2345" s="5"/>
      <c r="C2345" s="5"/>
      <c r="D2345" s="5"/>
      <c r="E2345" s="5"/>
      <c r="F2345" s="5"/>
      <c r="G2345" s="5"/>
      <c r="H2345" s="5"/>
      <c r="I2345" s="5"/>
      <c r="J2345" s="5"/>
    </row>
    <row r="2346" spans="1:10" x14ac:dyDescent="0.25">
      <c r="A2346" s="5"/>
      <c r="B2346" s="5"/>
      <c r="C2346" s="5"/>
      <c r="D2346" s="5"/>
      <c r="E2346" s="5"/>
      <c r="F2346" s="5"/>
      <c r="G2346" s="5"/>
      <c r="H2346" s="5"/>
      <c r="I2346" s="5"/>
      <c r="J2346" s="5"/>
    </row>
    <row r="2347" spans="1:10" x14ac:dyDescent="0.25">
      <c r="A2347" s="5"/>
      <c r="B2347" s="5"/>
      <c r="C2347" s="5"/>
      <c r="D2347" s="5"/>
      <c r="E2347" s="5"/>
      <c r="F2347" s="5"/>
      <c r="G2347" s="5"/>
      <c r="H2347" s="5"/>
      <c r="I2347" s="5"/>
      <c r="J2347" s="5"/>
    </row>
    <row r="2348" spans="1:10" x14ac:dyDescent="0.25">
      <c r="A2348" s="5"/>
      <c r="B2348" s="5"/>
      <c r="C2348" s="5"/>
      <c r="D2348" s="5"/>
      <c r="E2348" s="5"/>
      <c r="F2348" s="5"/>
      <c r="G2348" s="5"/>
      <c r="H2348" s="5"/>
      <c r="I2348" s="5"/>
      <c r="J2348" s="5"/>
    </row>
    <row r="2349" spans="1:10" x14ac:dyDescent="0.25">
      <c r="A2349" s="5"/>
      <c r="B2349" s="5"/>
      <c r="C2349" s="5"/>
      <c r="D2349" s="5"/>
      <c r="E2349" s="5"/>
      <c r="F2349" s="5"/>
      <c r="G2349" s="5"/>
      <c r="H2349" s="5"/>
      <c r="I2349" s="5"/>
      <c r="J2349" s="5"/>
    </row>
    <row r="2350" spans="1:10" x14ac:dyDescent="0.25">
      <c r="A2350" s="5"/>
      <c r="B2350" s="5"/>
      <c r="C2350" s="5"/>
      <c r="D2350" s="5"/>
      <c r="E2350" s="5"/>
      <c r="F2350" s="5"/>
      <c r="G2350" s="5"/>
      <c r="H2350" s="5"/>
      <c r="I2350" s="5"/>
      <c r="J2350" s="5"/>
    </row>
    <row r="2351" spans="1:10" x14ac:dyDescent="0.25">
      <c r="A2351" s="5"/>
      <c r="B2351" s="5"/>
      <c r="C2351" s="5"/>
      <c r="D2351" s="5"/>
      <c r="E2351" s="5"/>
      <c r="F2351" s="5"/>
      <c r="G2351" s="5"/>
      <c r="H2351" s="5"/>
      <c r="I2351" s="5"/>
      <c r="J2351" s="5"/>
    </row>
    <row r="2352" spans="1:10" x14ac:dyDescent="0.25">
      <c r="A2352" s="5"/>
      <c r="B2352" s="5"/>
      <c r="C2352" s="5"/>
      <c r="D2352" s="5"/>
      <c r="E2352" s="5"/>
      <c r="F2352" s="5"/>
      <c r="G2352" s="5"/>
      <c r="H2352" s="5"/>
      <c r="I2352" s="5"/>
      <c r="J2352" s="5"/>
    </row>
    <row r="2353" spans="1:10" x14ac:dyDescent="0.25">
      <c r="A2353" s="5"/>
      <c r="B2353" s="5"/>
      <c r="C2353" s="5"/>
      <c r="D2353" s="5"/>
      <c r="E2353" s="5"/>
      <c r="F2353" s="5"/>
      <c r="G2353" s="5"/>
      <c r="H2353" s="5"/>
      <c r="I2353" s="5"/>
      <c r="J2353" s="5"/>
    </row>
    <row r="2354" spans="1:10" x14ac:dyDescent="0.25">
      <c r="A2354" s="5"/>
      <c r="B2354" s="5"/>
      <c r="C2354" s="5"/>
      <c r="D2354" s="5"/>
      <c r="E2354" s="5"/>
      <c r="F2354" s="5"/>
      <c r="G2354" s="5"/>
      <c r="H2354" s="5"/>
      <c r="I2354" s="5"/>
      <c r="J2354" s="5"/>
    </row>
    <row r="2355" spans="1:10" x14ac:dyDescent="0.25">
      <c r="A2355" s="5"/>
      <c r="B2355" s="5"/>
      <c r="C2355" s="5"/>
      <c r="D2355" s="5"/>
      <c r="E2355" s="5"/>
      <c r="F2355" s="5"/>
      <c r="G2355" s="5"/>
      <c r="H2355" s="5"/>
      <c r="I2355" s="5"/>
      <c r="J2355" s="5"/>
    </row>
    <row r="2356" spans="1:10" x14ac:dyDescent="0.25">
      <c r="A2356" s="5"/>
      <c r="B2356" s="5"/>
      <c r="C2356" s="5"/>
      <c r="D2356" s="5"/>
      <c r="E2356" s="5"/>
      <c r="F2356" s="5"/>
      <c r="G2356" s="5"/>
      <c r="H2356" s="5"/>
      <c r="I2356" s="5"/>
      <c r="J2356" s="5"/>
    </row>
    <row r="2357" spans="1:10" x14ac:dyDescent="0.25">
      <c r="A2357" s="5"/>
      <c r="B2357" s="5"/>
      <c r="C2357" s="5"/>
      <c r="D2357" s="5"/>
      <c r="E2357" s="5"/>
      <c r="F2357" s="5"/>
      <c r="G2357" s="5"/>
      <c r="H2357" s="5"/>
      <c r="I2357" s="5"/>
      <c r="J2357" s="5"/>
    </row>
    <row r="2358" spans="1:10" x14ac:dyDescent="0.25">
      <c r="A2358" s="5"/>
      <c r="B2358" s="5"/>
      <c r="C2358" s="5"/>
      <c r="D2358" s="5"/>
      <c r="E2358" s="5"/>
      <c r="F2358" s="5"/>
      <c r="G2358" s="5"/>
      <c r="H2358" s="5"/>
      <c r="I2358" s="5"/>
      <c r="J2358" s="5"/>
    </row>
    <row r="2359" spans="1:10" x14ac:dyDescent="0.25">
      <c r="A2359" s="5"/>
      <c r="B2359" s="5"/>
      <c r="C2359" s="5"/>
      <c r="D2359" s="5"/>
      <c r="E2359" s="5"/>
      <c r="F2359" s="5"/>
      <c r="G2359" s="5"/>
      <c r="H2359" s="5"/>
      <c r="I2359" s="5"/>
      <c r="J2359" s="5"/>
    </row>
    <row r="2360" spans="1:10" x14ac:dyDescent="0.25">
      <c r="A2360" s="5"/>
      <c r="B2360" s="5"/>
      <c r="C2360" s="5"/>
      <c r="D2360" s="5"/>
      <c r="E2360" s="5"/>
      <c r="F2360" s="5"/>
      <c r="G2360" s="5"/>
      <c r="H2360" s="5"/>
      <c r="I2360" s="5"/>
      <c r="J2360" s="5"/>
    </row>
    <row r="2361" spans="1:10" x14ac:dyDescent="0.25">
      <c r="A2361" s="5"/>
      <c r="B2361" s="5"/>
      <c r="C2361" s="5"/>
      <c r="D2361" s="5"/>
      <c r="E2361" s="5"/>
      <c r="F2361" s="5"/>
      <c r="G2361" s="5"/>
      <c r="H2361" s="5"/>
      <c r="I2361" s="5"/>
      <c r="J2361" s="5"/>
    </row>
    <row r="2362" spans="1:10" x14ac:dyDescent="0.25">
      <c r="A2362" s="5"/>
      <c r="B2362" s="5"/>
      <c r="C2362" s="5"/>
      <c r="D2362" s="5"/>
      <c r="E2362" s="5"/>
      <c r="F2362" s="5"/>
      <c r="G2362" s="5"/>
      <c r="H2362" s="5"/>
      <c r="I2362" s="5"/>
      <c r="J2362" s="5"/>
    </row>
    <row r="2363" spans="1:10" x14ac:dyDescent="0.25">
      <c r="A2363" s="5"/>
      <c r="B2363" s="5"/>
      <c r="C2363" s="5"/>
      <c r="D2363" s="5"/>
      <c r="E2363" s="5"/>
      <c r="F2363" s="5"/>
      <c r="G2363" s="5"/>
      <c r="H2363" s="5"/>
      <c r="I2363" s="5"/>
      <c r="J2363" s="5"/>
    </row>
    <row r="2364" spans="1:10" x14ac:dyDescent="0.25">
      <c r="A2364" s="5"/>
      <c r="B2364" s="5"/>
      <c r="C2364" s="5"/>
      <c r="D2364" s="5"/>
      <c r="E2364" s="5"/>
      <c r="F2364" s="5"/>
      <c r="G2364" s="5"/>
      <c r="H2364" s="5"/>
      <c r="I2364" s="5"/>
      <c r="J2364" s="5"/>
    </row>
    <row r="2365" spans="1:10" x14ac:dyDescent="0.25">
      <c r="A2365" s="5"/>
      <c r="B2365" s="5"/>
      <c r="C2365" s="5"/>
      <c r="D2365" s="5"/>
      <c r="E2365" s="5"/>
      <c r="F2365" s="5"/>
      <c r="G2365" s="5"/>
      <c r="H2365" s="5"/>
      <c r="I2365" s="5"/>
      <c r="J2365" s="5"/>
    </row>
    <row r="2366" spans="1:10" x14ac:dyDescent="0.25">
      <c r="A2366" s="5"/>
      <c r="B2366" s="5"/>
      <c r="C2366" s="5"/>
      <c r="D2366" s="5"/>
      <c r="E2366" s="5"/>
      <c r="F2366" s="5"/>
      <c r="G2366" s="5"/>
      <c r="H2366" s="5"/>
      <c r="I2366" s="5"/>
      <c r="J2366" s="5"/>
    </row>
    <row r="2367" spans="1:10" x14ac:dyDescent="0.25">
      <c r="A2367" s="5"/>
      <c r="B2367" s="5"/>
      <c r="C2367" s="5"/>
      <c r="D2367" s="5"/>
      <c r="E2367" s="5"/>
      <c r="F2367" s="5"/>
      <c r="G2367" s="5"/>
      <c r="H2367" s="5"/>
      <c r="I2367" s="5"/>
      <c r="J2367" s="5"/>
    </row>
    <row r="2368" spans="1:10" x14ac:dyDescent="0.25">
      <c r="A2368" s="5"/>
      <c r="B2368" s="5"/>
      <c r="C2368" s="5"/>
      <c r="D2368" s="5"/>
      <c r="E2368" s="5"/>
      <c r="F2368" s="5"/>
      <c r="G2368" s="5"/>
      <c r="H2368" s="5"/>
      <c r="I2368" s="5"/>
      <c r="J2368" s="5"/>
    </row>
    <row r="2369" spans="1:10" x14ac:dyDescent="0.25">
      <c r="A2369" s="5"/>
      <c r="B2369" s="5"/>
      <c r="C2369" s="5"/>
      <c r="D2369" s="5"/>
      <c r="E2369" s="5"/>
      <c r="F2369" s="5"/>
      <c r="G2369" s="5"/>
      <c r="H2369" s="5"/>
      <c r="I2369" s="5"/>
      <c r="J2369" s="5"/>
    </row>
    <row r="2370" spans="1:10" x14ac:dyDescent="0.25">
      <c r="A2370" s="5"/>
      <c r="B2370" s="5"/>
      <c r="C2370" s="5"/>
      <c r="D2370" s="5"/>
      <c r="E2370" s="5"/>
      <c r="F2370" s="5"/>
      <c r="G2370" s="5"/>
      <c r="H2370" s="5"/>
      <c r="I2370" s="5"/>
      <c r="J2370" s="5"/>
    </row>
    <row r="2371" spans="1:10" x14ac:dyDescent="0.25">
      <c r="A2371" s="5"/>
      <c r="B2371" s="5"/>
      <c r="C2371" s="5"/>
      <c r="D2371" s="5"/>
      <c r="E2371" s="5"/>
      <c r="F2371" s="5"/>
      <c r="G2371" s="5"/>
      <c r="H2371" s="5"/>
      <c r="I2371" s="5"/>
      <c r="J2371" s="5"/>
    </row>
    <row r="2372" spans="1:10" x14ac:dyDescent="0.25">
      <c r="A2372" s="5"/>
      <c r="B2372" s="5"/>
      <c r="C2372" s="5"/>
      <c r="D2372" s="5"/>
      <c r="E2372" s="5"/>
      <c r="F2372" s="5"/>
      <c r="G2372" s="5"/>
      <c r="H2372" s="5"/>
      <c r="I2372" s="5"/>
      <c r="J2372" s="5"/>
    </row>
    <row r="2373" spans="1:10" x14ac:dyDescent="0.25">
      <c r="A2373" s="5"/>
      <c r="B2373" s="5"/>
      <c r="C2373" s="5"/>
      <c r="D2373" s="5"/>
      <c r="E2373" s="5"/>
      <c r="F2373" s="5"/>
      <c r="G2373" s="5"/>
      <c r="H2373" s="5"/>
      <c r="I2373" s="5"/>
      <c r="J2373" s="5"/>
    </row>
    <row r="2374" spans="1:10" x14ac:dyDescent="0.25">
      <c r="A2374" s="5"/>
      <c r="B2374" s="5"/>
      <c r="C2374" s="5"/>
      <c r="D2374" s="5"/>
      <c r="E2374" s="5"/>
      <c r="F2374" s="5"/>
      <c r="G2374" s="5"/>
      <c r="H2374" s="5"/>
      <c r="I2374" s="5"/>
      <c r="J2374" s="5"/>
    </row>
    <row r="2375" spans="1:10" x14ac:dyDescent="0.25">
      <c r="A2375" s="5"/>
      <c r="B2375" s="5"/>
      <c r="C2375" s="5"/>
      <c r="D2375" s="5"/>
      <c r="E2375" s="5"/>
      <c r="F2375" s="5"/>
      <c r="G2375" s="5"/>
      <c r="H2375" s="5"/>
      <c r="I2375" s="5"/>
      <c r="J2375" s="5"/>
    </row>
    <row r="2376" spans="1:10" x14ac:dyDescent="0.25">
      <c r="A2376" s="5"/>
      <c r="B2376" s="5"/>
      <c r="C2376" s="5"/>
      <c r="D2376" s="5"/>
      <c r="E2376" s="5"/>
      <c r="F2376" s="5"/>
      <c r="G2376" s="5"/>
      <c r="H2376" s="5"/>
      <c r="I2376" s="5"/>
      <c r="J2376" s="5"/>
    </row>
    <row r="2377" spans="1:10" x14ac:dyDescent="0.25">
      <c r="A2377" s="5"/>
      <c r="B2377" s="5"/>
      <c r="C2377" s="5"/>
      <c r="D2377" s="5"/>
      <c r="E2377" s="5"/>
      <c r="F2377" s="5"/>
      <c r="G2377" s="5"/>
      <c r="H2377" s="5"/>
      <c r="I2377" s="5"/>
      <c r="J2377" s="5"/>
    </row>
    <row r="2378" spans="1:10" x14ac:dyDescent="0.25">
      <c r="A2378" s="5"/>
      <c r="B2378" s="5"/>
      <c r="C2378" s="5"/>
      <c r="D2378" s="5"/>
      <c r="E2378" s="5"/>
      <c r="F2378" s="5"/>
      <c r="G2378" s="5"/>
      <c r="H2378" s="5"/>
      <c r="I2378" s="5"/>
      <c r="J2378" s="5"/>
    </row>
    <row r="2379" spans="1:10" x14ac:dyDescent="0.25">
      <c r="A2379" s="5"/>
      <c r="B2379" s="5"/>
      <c r="C2379" s="5"/>
      <c r="D2379" s="5"/>
      <c r="E2379" s="5"/>
      <c r="F2379" s="5"/>
      <c r="G2379" s="5"/>
      <c r="H2379" s="5"/>
      <c r="I2379" s="5"/>
      <c r="J2379" s="5"/>
    </row>
    <row r="2380" spans="1:10" x14ac:dyDescent="0.25">
      <c r="A2380" s="5"/>
      <c r="B2380" s="5"/>
      <c r="C2380" s="5"/>
      <c r="D2380" s="5"/>
      <c r="E2380" s="5"/>
      <c r="F2380" s="5"/>
      <c r="G2380" s="5"/>
      <c r="H2380" s="5"/>
      <c r="I2380" s="5"/>
      <c r="J2380" s="5"/>
    </row>
    <row r="2381" spans="1:10" x14ac:dyDescent="0.25">
      <c r="A2381" s="5"/>
      <c r="B2381" s="5"/>
      <c r="C2381" s="5"/>
      <c r="D2381" s="5"/>
      <c r="E2381" s="5"/>
      <c r="F2381" s="5"/>
      <c r="G2381" s="5"/>
      <c r="H2381" s="5"/>
      <c r="I2381" s="5"/>
      <c r="J2381" s="5"/>
    </row>
    <row r="2382" spans="1:10" x14ac:dyDescent="0.25">
      <c r="A2382" s="5"/>
      <c r="B2382" s="5"/>
      <c r="C2382" s="5"/>
      <c r="D2382" s="5"/>
      <c r="E2382" s="5"/>
      <c r="F2382" s="5"/>
      <c r="G2382" s="5"/>
      <c r="H2382" s="5"/>
      <c r="I2382" s="5"/>
      <c r="J2382" s="5"/>
    </row>
    <row r="2383" spans="1:10" x14ac:dyDescent="0.25">
      <c r="A2383" s="5"/>
      <c r="B2383" s="5"/>
      <c r="C2383" s="5"/>
      <c r="D2383" s="5"/>
      <c r="E2383" s="5"/>
      <c r="F2383" s="5"/>
      <c r="G2383" s="5"/>
      <c r="H2383" s="5"/>
      <c r="I2383" s="5"/>
      <c r="J2383" s="5"/>
    </row>
    <row r="2384" spans="1:10" x14ac:dyDescent="0.25">
      <c r="A2384" s="5"/>
      <c r="B2384" s="5"/>
      <c r="C2384" s="5"/>
      <c r="D2384" s="5"/>
      <c r="E2384" s="5"/>
      <c r="F2384" s="5"/>
      <c r="G2384" s="5"/>
      <c r="H2384" s="5"/>
      <c r="I2384" s="5"/>
      <c r="J2384" s="5"/>
    </row>
    <row r="2385" spans="1:10" x14ac:dyDescent="0.25">
      <c r="A2385" s="5"/>
      <c r="B2385" s="5"/>
      <c r="C2385" s="5"/>
      <c r="D2385" s="5"/>
      <c r="E2385" s="5"/>
      <c r="F2385" s="5"/>
      <c r="G2385" s="5"/>
      <c r="H2385" s="5"/>
      <c r="I2385" s="5"/>
      <c r="J2385" s="5"/>
    </row>
    <row r="2386" spans="1:10" x14ac:dyDescent="0.25">
      <c r="A2386" s="5"/>
      <c r="B2386" s="5"/>
      <c r="C2386" s="5"/>
      <c r="D2386" s="5"/>
      <c r="E2386" s="5"/>
      <c r="F2386" s="5"/>
      <c r="G2386" s="5"/>
      <c r="H2386" s="5"/>
      <c r="I2386" s="5"/>
      <c r="J2386" s="5"/>
    </row>
    <row r="2387" spans="1:10" x14ac:dyDescent="0.25">
      <c r="A2387" s="5"/>
      <c r="B2387" s="5"/>
      <c r="C2387" s="5"/>
      <c r="D2387" s="5"/>
      <c r="E2387" s="5"/>
      <c r="F2387" s="5"/>
      <c r="G2387" s="5"/>
      <c r="H2387" s="5"/>
      <c r="I2387" s="5"/>
      <c r="J2387" s="5"/>
    </row>
    <row r="2388" spans="1:10" x14ac:dyDescent="0.25">
      <c r="A2388" s="5"/>
      <c r="B2388" s="5"/>
      <c r="C2388" s="5"/>
      <c r="D2388" s="5"/>
      <c r="E2388" s="5"/>
      <c r="F2388" s="5"/>
      <c r="G2388" s="5"/>
      <c r="H2388" s="5"/>
      <c r="I2388" s="5"/>
      <c r="J2388" s="5"/>
    </row>
    <row r="2389" spans="1:10" x14ac:dyDescent="0.25">
      <c r="A2389" s="5"/>
      <c r="B2389" s="5"/>
      <c r="C2389" s="5"/>
      <c r="D2389" s="5"/>
      <c r="E2389" s="5"/>
      <c r="F2389" s="5"/>
      <c r="G2389" s="5"/>
      <c r="H2389" s="5"/>
      <c r="I2389" s="5"/>
      <c r="J2389" s="5"/>
    </row>
    <row r="2390" spans="1:10" x14ac:dyDescent="0.25">
      <c r="A2390" s="5"/>
      <c r="B2390" s="5"/>
      <c r="C2390" s="5"/>
      <c r="D2390" s="5"/>
      <c r="E2390" s="5"/>
      <c r="F2390" s="5"/>
      <c r="G2390" s="5"/>
      <c r="H2390" s="5"/>
      <c r="I2390" s="5"/>
      <c r="J2390" s="5"/>
    </row>
    <row r="2391" spans="1:10" x14ac:dyDescent="0.25">
      <c r="A2391" s="5"/>
      <c r="B2391" s="5"/>
      <c r="C2391" s="5"/>
      <c r="D2391" s="5"/>
      <c r="E2391" s="5"/>
      <c r="F2391" s="5"/>
      <c r="G2391" s="5"/>
      <c r="H2391" s="5"/>
      <c r="I2391" s="5"/>
      <c r="J2391" s="5"/>
    </row>
    <row r="2392" spans="1:10" x14ac:dyDescent="0.25">
      <c r="A2392" s="5"/>
      <c r="B2392" s="5"/>
      <c r="C2392" s="5"/>
      <c r="D2392" s="5"/>
      <c r="E2392" s="5"/>
      <c r="F2392" s="5"/>
      <c r="G2392" s="5"/>
      <c r="H2392" s="5"/>
      <c r="I2392" s="5"/>
      <c r="J2392" s="5"/>
    </row>
    <row r="2393" spans="1:10" x14ac:dyDescent="0.25">
      <c r="A2393" s="5"/>
      <c r="B2393" s="5"/>
      <c r="C2393" s="5"/>
      <c r="D2393" s="5"/>
      <c r="E2393" s="5"/>
      <c r="F2393" s="5"/>
      <c r="G2393" s="5"/>
      <c r="H2393" s="5"/>
      <c r="I2393" s="5"/>
      <c r="J2393" s="5"/>
    </row>
    <row r="2394" spans="1:10" x14ac:dyDescent="0.25">
      <c r="A2394" s="5"/>
      <c r="B2394" s="5"/>
      <c r="C2394" s="5"/>
      <c r="D2394" s="5"/>
      <c r="E2394" s="5"/>
      <c r="F2394" s="5"/>
      <c r="G2394" s="5"/>
      <c r="H2394" s="5"/>
      <c r="I2394" s="5"/>
      <c r="J2394" s="5"/>
    </row>
    <row r="2395" spans="1:10" x14ac:dyDescent="0.25">
      <c r="A2395" s="5"/>
      <c r="B2395" s="5"/>
      <c r="C2395" s="5"/>
      <c r="D2395" s="5"/>
      <c r="E2395" s="5"/>
      <c r="F2395" s="5"/>
      <c r="G2395" s="5"/>
      <c r="H2395" s="5"/>
      <c r="I2395" s="5"/>
      <c r="J2395" s="5"/>
    </row>
    <row r="2396" spans="1:10" x14ac:dyDescent="0.25">
      <c r="A2396" s="5"/>
      <c r="B2396" s="5"/>
      <c r="C2396" s="5"/>
      <c r="D2396" s="5"/>
      <c r="E2396" s="5"/>
      <c r="F2396" s="5"/>
      <c r="G2396" s="5"/>
      <c r="H2396" s="5"/>
      <c r="I2396" s="5"/>
      <c r="J2396" s="5"/>
    </row>
    <row r="2397" spans="1:10" x14ac:dyDescent="0.25">
      <c r="A2397" s="5"/>
      <c r="B2397" s="5"/>
      <c r="C2397" s="5"/>
      <c r="D2397" s="5"/>
      <c r="E2397" s="5"/>
      <c r="F2397" s="5"/>
      <c r="G2397" s="5"/>
      <c r="H2397" s="5"/>
      <c r="I2397" s="5"/>
      <c r="J2397" s="5"/>
    </row>
    <row r="2398" spans="1:10" x14ac:dyDescent="0.25">
      <c r="A2398" s="5"/>
      <c r="B2398" s="5"/>
      <c r="C2398" s="5"/>
      <c r="D2398" s="5"/>
      <c r="E2398" s="5"/>
      <c r="F2398" s="5"/>
      <c r="G2398" s="5"/>
      <c r="H2398" s="5"/>
      <c r="I2398" s="5"/>
      <c r="J2398" s="5"/>
    </row>
    <row r="2399" spans="1:10" x14ac:dyDescent="0.25">
      <c r="A2399" s="5"/>
      <c r="B2399" s="5"/>
      <c r="C2399" s="5"/>
      <c r="D2399" s="5"/>
      <c r="E2399" s="5"/>
      <c r="F2399" s="5"/>
      <c r="G2399" s="5"/>
      <c r="H2399" s="5"/>
      <c r="I2399" s="5"/>
      <c r="J2399" s="5"/>
    </row>
    <row r="2400" spans="1:10" x14ac:dyDescent="0.25">
      <c r="A2400" s="5"/>
      <c r="B2400" s="5"/>
      <c r="C2400" s="5"/>
      <c r="D2400" s="5"/>
      <c r="E2400" s="5"/>
      <c r="F2400" s="5"/>
      <c r="G2400" s="5"/>
      <c r="H2400" s="5"/>
      <c r="I2400" s="5"/>
      <c r="J2400" s="5"/>
    </row>
    <row r="2401" spans="1:10" x14ac:dyDescent="0.25">
      <c r="A2401" s="5"/>
      <c r="B2401" s="5"/>
      <c r="C2401" s="5"/>
      <c r="D2401" s="5"/>
      <c r="E2401" s="5"/>
      <c r="F2401" s="5"/>
      <c r="G2401" s="5"/>
      <c r="H2401" s="5"/>
      <c r="I2401" s="5"/>
      <c r="J2401" s="5"/>
    </row>
    <row r="2402" spans="1:10" x14ac:dyDescent="0.25">
      <c r="A2402" s="5"/>
      <c r="B2402" s="5"/>
      <c r="C2402" s="5"/>
      <c r="D2402" s="5"/>
      <c r="E2402" s="5"/>
      <c r="F2402" s="5"/>
      <c r="G2402" s="5"/>
      <c r="H2402" s="5"/>
      <c r="I2402" s="5"/>
      <c r="J2402" s="5"/>
    </row>
    <row r="2403" spans="1:10" x14ac:dyDescent="0.25">
      <c r="A2403" s="5"/>
      <c r="B2403" s="5"/>
      <c r="C2403" s="5"/>
      <c r="D2403" s="5"/>
      <c r="E2403" s="5"/>
      <c r="F2403" s="5"/>
      <c r="G2403" s="5"/>
      <c r="H2403" s="5"/>
      <c r="I2403" s="5"/>
      <c r="J2403" s="5"/>
    </row>
    <row r="2404" spans="1:10" x14ac:dyDescent="0.25">
      <c r="A2404" s="5"/>
      <c r="B2404" s="5"/>
      <c r="C2404" s="5"/>
      <c r="D2404" s="5"/>
      <c r="E2404" s="5"/>
      <c r="F2404" s="5"/>
      <c r="G2404" s="5"/>
      <c r="H2404" s="5"/>
      <c r="I2404" s="5"/>
      <c r="J2404" s="5"/>
    </row>
    <row r="2405" spans="1:10" x14ac:dyDescent="0.25">
      <c r="A2405" s="5"/>
      <c r="B2405" s="5"/>
      <c r="C2405" s="5"/>
      <c r="D2405" s="5"/>
      <c r="E2405" s="5"/>
      <c r="F2405" s="5"/>
      <c r="G2405" s="5"/>
      <c r="H2405" s="5"/>
      <c r="I2405" s="5"/>
      <c r="J2405" s="5"/>
    </row>
    <row r="2406" spans="1:10" x14ac:dyDescent="0.25">
      <c r="A2406" s="5"/>
      <c r="B2406" s="5"/>
      <c r="C2406" s="5"/>
      <c r="D2406" s="5"/>
      <c r="E2406" s="5"/>
      <c r="F2406" s="5"/>
      <c r="G2406" s="5"/>
      <c r="H2406" s="5"/>
      <c r="I2406" s="5"/>
      <c r="J2406" s="5"/>
    </row>
    <row r="2407" spans="1:10" x14ac:dyDescent="0.25">
      <c r="A2407" s="5"/>
      <c r="B2407" s="5"/>
      <c r="C2407" s="5"/>
      <c r="D2407" s="5"/>
      <c r="E2407" s="5"/>
      <c r="F2407" s="5"/>
      <c r="G2407" s="5"/>
      <c r="H2407" s="5"/>
      <c r="I2407" s="5"/>
      <c r="J2407" s="5"/>
    </row>
    <row r="2408" spans="1:10" x14ac:dyDescent="0.25">
      <c r="A2408" s="5"/>
      <c r="B2408" s="5"/>
      <c r="C2408" s="5"/>
      <c r="D2408" s="5"/>
      <c r="E2408" s="5"/>
      <c r="F2408" s="5"/>
      <c r="G2408" s="5"/>
      <c r="H2408" s="5"/>
      <c r="I2408" s="5"/>
      <c r="J2408" s="5"/>
    </row>
    <row r="2409" spans="1:10" x14ac:dyDescent="0.25">
      <c r="A2409" s="5"/>
      <c r="B2409" s="5"/>
      <c r="C2409" s="5"/>
      <c r="D2409" s="5"/>
      <c r="E2409" s="5"/>
      <c r="F2409" s="5"/>
      <c r="G2409" s="5"/>
      <c r="H2409" s="5"/>
      <c r="I2409" s="5"/>
      <c r="J2409" s="5"/>
    </row>
    <row r="2410" spans="1:10" x14ac:dyDescent="0.25">
      <c r="A2410" s="5"/>
      <c r="B2410" s="5"/>
      <c r="C2410" s="5"/>
      <c r="D2410" s="5"/>
      <c r="E2410" s="5"/>
      <c r="F2410" s="5"/>
      <c r="G2410" s="5"/>
      <c r="H2410" s="5"/>
      <c r="I2410" s="5"/>
      <c r="J2410" s="5"/>
    </row>
    <row r="2411" spans="1:10" x14ac:dyDescent="0.25">
      <c r="A2411" s="5"/>
      <c r="B2411" s="5"/>
      <c r="C2411" s="5"/>
      <c r="D2411" s="5"/>
      <c r="E2411" s="5"/>
      <c r="F2411" s="5"/>
      <c r="G2411" s="5"/>
      <c r="H2411" s="5"/>
      <c r="I2411" s="5"/>
      <c r="J2411" s="5"/>
    </row>
    <row r="2412" spans="1:10" x14ac:dyDescent="0.25">
      <c r="A2412" s="5"/>
      <c r="B2412" s="5"/>
      <c r="C2412" s="5"/>
      <c r="D2412" s="5"/>
      <c r="E2412" s="5"/>
      <c r="F2412" s="5"/>
      <c r="G2412" s="5"/>
      <c r="H2412" s="5"/>
      <c r="I2412" s="5"/>
      <c r="J2412" s="5"/>
    </row>
    <row r="2413" spans="1:10" x14ac:dyDescent="0.25">
      <c r="A2413" s="5"/>
      <c r="B2413" s="5"/>
      <c r="C2413" s="5"/>
      <c r="D2413" s="5"/>
      <c r="E2413" s="5"/>
      <c r="F2413" s="5"/>
      <c r="G2413" s="5"/>
      <c r="H2413" s="5"/>
      <c r="I2413" s="5"/>
      <c r="J2413" s="5"/>
    </row>
    <row r="2414" spans="1:10" x14ac:dyDescent="0.25">
      <c r="A2414" s="5"/>
      <c r="B2414" s="5"/>
      <c r="C2414" s="5"/>
      <c r="D2414" s="5"/>
      <c r="E2414" s="5"/>
      <c r="F2414" s="5"/>
      <c r="G2414" s="5"/>
      <c r="H2414" s="5"/>
      <c r="I2414" s="5"/>
      <c r="J2414" s="5"/>
    </row>
    <row r="2415" spans="1:10" x14ac:dyDescent="0.25">
      <c r="A2415" s="5"/>
      <c r="B2415" s="5"/>
      <c r="C2415" s="5"/>
      <c r="D2415" s="5"/>
      <c r="E2415" s="5"/>
      <c r="F2415" s="5"/>
      <c r="G2415" s="5"/>
      <c r="H2415" s="5"/>
      <c r="I2415" s="5"/>
      <c r="J2415" s="5"/>
    </row>
    <row r="2416" spans="1:10" x14ac:dyDescent="0.25">
      <c r="A2416" s="5"/>
      <c r="B2416" s="5"/>
      <c r="C2416" s="5"/>
      <c r="D2416" s="5"/>
      <c r="E2416" s="5"/>
      <c r="F2416" s="5"/>
      <c r="G2416" s="5"/>
      <c r="H2416" s="5"/>
      <c r="I2416" s="5"/>
      <c r="J2416" s="5"/>
    </row>
    <row r="2417" spans="1:10" x14ac:dyDescent="0.25">
      <c r="A2417" s="5"/>
      <c r="B2417" s="5"/>
      <c r="C2417" s="5"/>
      <c r="D2417" s="5"/>
      <c r="E2417" s="5"/>
      <c r="F2417" s="5"/>
      <c r="G2417" s="5"/>
      <c r="H2417" s="5"/>
      <c r="I2417" s="5"/>
      <c r="J2417" s="5"/>
    </row>
    <row r="2418" spans="1:10" x14ac:dyDescent="0.25">
      <c r="A2418" s="5"/>
      <c r="B2418" s="5"/>
      <c r="C2418" s="5"/>
      <c r="D2418" s="5"/>
      <c r="E2418" s="5"/>
      <c r="F2418" s="5"/>
      <c r="G2418" s="5"/>
      <c r="H2418" s="5"/>
      <c r="I2418" s="5"/>
      <c r="J2418" s="5"/>
    </row>
    <row r="2419" spans="1:10" x14ac:dyDescent="0.25">
      <c r="A2419" s="5"/>
      <c r="B2419" s="5"/>
      <c r="C2419" s="5"/>
      <c r="D2419" s="5"/>
      <c r="E2419" s="5"/>
      <c r="F2419" s="5"/>
      <c r="G2419" s="5"/>
      <c r="H2419" s="5"/>
      <c r="I2419" s="5"/>
      <c r="J2419" s="5"/>
    </row>
    <row r="2420" spans="1:10" x14ac:dyDescent="0.25">
      <c r="A2420" s="5"/>
      <c r="B2420" s="5"/>
      <c r="C2420" s="5"/>
      <c r="D2420" s="5"/>
      <c r="E2420" s="5"/>
      <c r="F2420" s="5"/>
      <c r="G2420" s="5"/>
      <c r="H2420" s="5"/>
      <c r="I2420" s="5"/>
      <c r="J2420" s="5"/>
    </row>
    <row r="2421" spans="1:10" x14ac:dyDescent="0.25">
      <c r="A2421" s="5"/>
      <c r="B2421" s="5"/>
      <c r="C2421" s="5"/>
      <c r="D2421" s="5"/>
      <c r="E2421" s="5"/>
      <c r="F2421" s="5"/>
      <c r="G2421" s="5"/>
      <c r="H2421" s="5"/>
      <c r="I2421" s="5"/>
      <c r="J2421" s="5"/>
    </row>
    <row r="2422" spans="1:10" x14ac:dyDescent="0.25">
      <c r="A2422" s="5"/>
      <c r="B2422" s="5"/>
      <c r="C2422" s="5"/>
      <c r="D2422" s="5"/>
      <c r="E2422" s="5"/>
      <c r="F2422" s="5"/>
      <c r="G2422" s="5"/>
      <c r="H2422" s="5"/>
      <c r="I2422" s="5"/>
      <c r="J2422" s="5"/>
    </row>
    <row r="2423" spans="1:10" x14ac:dyDescent="0.25">
      <c r="A2423" s="5"/>
      <c r="B2423" s="5"/>
      <c r="C2423" s="5"/>
      <c r="D2423" s="5"/>
      <c r="E2423" s="5"/>
      <c r="F2423" s="5"/>
      <c r="G2423" s="5"/>
      <c r="H2423" s="5"/>
      <c r="I2423" s="5"/>
      <c r="J2423" s="5"/>
    </row>
    <row r="2424" spans="1:10" x14ac:dyDescent="0.25">
      <c r="A2424" s="5"/>
      <c r="B2424" s="5"/>
      <c r="C2424" s="5"/>
      <c r="D2424" s="5"/>
      <c r="E2424" s="5"/>
      <c r="F2424" s="5"/>
      <c r="G2424" s="5"/>
      <c r="H2424" s="5"/>
      <c r="I2424" s="5"/>
      <c r="J2424" s="5"/>
    </row>
    <row r="2425" spans="1:10" x14ac:dyDescent="0.25">
      <c r="A2425" s="5"/>
      <c r="B2425" s="5"/>
      <c r="C2425" s="5"/>
      <c r="D2425" s="5"/>
      <c r="E2425" s="5"/>
      <c r="F2425" s="5"/>
      <c r="G2425" s="5"/>
      <c r="H2425" s="5"/>
      <c r="I2425" s="5"/>
      <c r="J2425" s="5"/>
    </row>
    <row r="2426" spans="1:10" x14ac:dyDescent="0.25">
      <c r="A2426" s="5"/>
      <c r="B2426" s="5"/>
      <c r="C2426" s="5"/>
      <c r="D2426" s="5"/>
      <c r="E2426" s="5"/>
      <c r="F2426" s="5"/>
      <c r="G2426" s="5"/>
      <c r="H2426" s="5"/>
      <c r="I2426" s="5"/>
      <c r="J2426" s="5"/>
    </row>
    <row r="2427" spans="1:10" x14ac:dyDescent="0.25">
      <c r="A2427" s="5"/>
      <c r="B2427" s="5"/>
      <c r="C2427" s="5"/>
      <c r="D2427" s="5"/>
      <c r="E2427" s="5"/>
      <c r="F2427" s="5"/>
      <c r="G2427" s="5"/>
      <c r="H2427" s="5"/>
      <c r="I2427" s="5"/>
      <c r="J2427" s="5"/>
    </row>
    <row r="2428" spans="1:10" x14ac:dyDescent="0.25">
      <c r="A2428" s="5"/>
      <c r="B2428" s="5"/>
      <c r="C2428" s="5"/>
      <c r="D2428" s="5"/>
      <c r="E2428" s="5"/>
      <c r="F2428" s="5"/>
      <c r="G2428" s="5"/>
      <c r="H2428" s="5"/>
      <c r="I2428" s="5"/>
      <c r="J2428" s="5"/>
    </row>
    <row r="2429" spans="1:10" x14ac:dyDescent="0.25">
      <c r="A2429" s="5"/>
      <c r="B2429" s="5"/>
      <c r="C2429" s="5"/>
      <c r="D2429" s="5"/>
      <c r="E2429" s="5"/>
      <c r="F2429" s="5"/>
      <c r="G2429" s="5"/>
      <c r="H2429" s="5"/>
      <c r="I2429" s="5"/>
      <c r="J2429" s="5"/>
    </row>
    <row r="2430" spans="1:10" x14ac:dyDescent="0.25">
      <c r="A2430" s="5"/>
      <c r="B2430" s="5"/>
      <c r="C2430" s="5"/>
      <c r="D2430" s="5"/>
      <c r="E2430" s="5"/>
      <c r="F2430" s="5"/>
      <c r="G2430" s="5"/>
      <c r="H2430" s="5"/>
      <c r="I2430" s="5"/>
      <c r="J2430" s="5"/>
    </row>
    <row r="2431" spans="1:10" x14ac:dyDescent="0.25">
      <c r="A2431" s="5"/>
      <c r="B2431" s="5"/>
      <c r="C2431" s="5"/>
      <c r="D2431" s="5"/>
      <c r="E2431" s="5"/>
      <c r="F2431" s="5"/>
      <c r="G2431" s="5"/>
      <c r="H2431" s="5"/>
      <c r="I2431" s="5"/>
      <c r="J2431" s="5"/>
    </row>
    <row r="2432" spans="1:10" x14ac:dyDescent="0.25">
      <c r="A2432" s="5"/>
      <c r="B2432" s="5"/>
      <c r="C2432" s="5"/>
      <c r="D2432" s="5"/>
      <c r="E2432" s="5"/>
      <c r="F2432" s="5"/>
      <c r="G2432" s="5"/>
      <c r="H2432" s="5"/>
      <c r="I2432" s="5"/>
      <c r="J2432" s="5"/>
    </row>
    <row r="2433" spans="1:10" x14ac:dyDescent="0.25">
      <c r="A2433" s="5"/>
      <c r="B2433" s="5"/>
      <c r="C2433" s="5"/>
      <c r="D2433" s="5"/>
      <c r="E2433" s="5"/>
      <c r="F2433" s="5"/>
      <c r="G2433" s="5"/>
      <c r="H2433" s="5"/>
      <c r="I2433" s="5"/>
      <c r="J2433" s="5"/>
    </row>
    <row r="2434" spans="1:10" x14ac:dyDescent="0.25">
      <c r="A2434" s="5"/>
      <c r="B2434" s="5"/>
      <c r="C2434" s="5"/>
      <c r="D2434" s="5"/>
      <c r="E2434" s="5"/>
      <c r="F2434" s="5"/>
      <c r="G2434" s="5"/>
      <c r="H2434" s="5"/>
      <c r="I2434" s="5"/>
      <c r="J2434" s="5"/>
    </row>
    <row r="2435" spans="1:10" x14ac:dyDescent="0.25">
      <c r="A2435" s="5"/>
      <c r="B2435" s="5"/>
      <c r="C2435" s="5"/>
      <c r="D2435" s="5"/>
      <c r="E2435" s="5"/>
      <c r="F2435" s="5"/>
      <c r="G2435" s="5"/>
      <c r="H2435" s="5"/>
      <c r="I2435" s="5"/>
      <c r="J2435" s="5"/>
    </row>
    <row r="2436" spans="1:10" x14ac:dyDescent="0.25">
      <c r="A2436" s="5"/>
      <c r="B2436" s="5"/>
      <c r="C2436" s="5"/>
      <c r="D2436" s="5"/>
      <c r="E2436" s="5"/>
      <c r="F2436" s="5"/>
      <c r="G2436" s="5"/>
      <c r="H2436" s="5"/>
      <c r="I2436" s="5"/>
      <c r="J2436" s="5"/>
    </row>
    <row r="2437" spans="1:10" x14ac:dyDescent="0.25">
      <c r="A2437" s="5"/>
      <c r="B2437" s="5"/>
      <c r="C2437" s="5"/>
      <c r="D2437" s="5"/>
      <c r="E2437" s="5"/>
      <c r="F2437" s="5"/>
      <c r="G2437" s="5"/>
      <c r="H2437" s="5"/>
      <c r="I2437" s="5"/>
      <c r="J2437" s="5"/>
    </row>
    <row r="2438" spans="1:10" x14ac:dyDescent="0.25">
      <c r="A2438" s="5"/>
      <c r="B2438" s="5"/>
      <c r="C2438" s="5"/>
      <c r="D2438" s="5"/>
      <c r="E2438" s="5"/>
      <c r="F2438" s="5"/>
      <c r="G2438" s="5"/>
      <c r="H2438" s="5"/>
      <c r="I2438" s="5"/>
      <c r="J2438" s="5"/>
    </row>
    <row r="2439" spans="1:10" x14ac:dyDescent="0.25">
      <c r="A2439" s="5"/>
      <c r="B2439" s="5"/>
      <c r="C2439" s="5"/>
      <c r="D2439" s="5"/>
      <c r="E2439" s="5"/>
      <c r="F2439" s="5"/>
      <c r="G2439" s="5"/>
      <c r="H2439" s="5"/>
      <c r="I2439" s="5"/>
      <c r="J2439" s="5"/>
    </row>
    <row r="2440" spans="1:10" x14ac:dyDescent="0.25">
      <c r="A2440" s="5"/>
      <c r="B2440" s="5"/>
      <c r="C2440" s="5"/>
      <c r="D2440" s="5"/>
      <c r="E2440" s="5"/>
      <c r="F2440" s="5"/>
      <c r="G2440" s="5"/>
      <c r="H2440" s="5"/>
      <c r="I2440" s="5"/>
      <c r="J2440" s="5"/>
    </row>
    <row r="2441" spans="1:10" x14ac:dyDescent="0.25">
      <c r="A2441" s="5"/>
      <c r="B2441" s="5"/>
      <c r="C2441" s="5"/>
      <c r="D2441" s="5"/>
      <c r="E2441" s="5"/>
      <c r="F2441" s="5"/>
      <c r="G2441" s="5"/>
      <c r="H2441" s="5"/>
      <c r="I2441" s="5"/>
      <c r="J2441" s="5"/>
    </row>
    <row r="2442" spans="1:10" x14ac:dyDescent="0.25">
      <c r="A2442" s="5"/>
      <c r="B2442" s="5"/>
      <c r="C2442" s="5"/>
      <c r="D2442" s="5"/>
      <c r="E2442" s="5"/>
      <c r="F2442" s="5"/>
      <c r="G2442" s="5"/>
      <c r="H2442" s="5"/>
      <c r="I2442" s="5"/>
      <c r="J2442" s="5"/>
    </row>
    <row r="2443" spans="1:10" x14ac:dyDescent="0.25">
      <c r="A2443" s="5"/>
      <c r="B2443" s="5"/>
      <c r="C2443" s="5"/>
      <c r="D2443" s="5"/>
      <c r="E2443" s="5"/>
      <c r="F2443" s="5"/>
      <c r="G2443" s="5"/>
      <c r="H2443" s="5"/>
      <c r="I2443" s="5"/>
      <c r="J2443" s="5"/>
    </row>
    <row r="2444" spans="1:10" x14ac:dyDescent="0.25">
      <c r="A2444" s="5"/>
      <c r="B2444" s="5"/>
      <c r="C2444" s="5"/>
      <c r="D2444" s="5"/>
      <c r="E2444" s="5"/>
      <c r="F2444" s="5"/>
      <c r="G2444" s="5"/>
      <c r="H2444" s="5"/>
      <c r="I2444" s="5"/>
      <c r="J2444" s="5"/>
    </row>
    <row r="2445" spans="1:10" x14ac:dyDescent="0.25">
      <c r="A2445" s="5"/>
      <c r="B2445" s="5"/>
      <c r="C2445" s="5"/>
      <c r="D2445" s="5"/>
      <c r="E2445" s="5"/>
      <c r="F2445" s="5"/>
      <c r="G2445" s="5"/>
      <c r="H2445" s="5"/>
      <c r="I2445" s="5"/>
      <c r="J2445" s="5"/>
    </row>
    <row r="2446" spans="1:10" x14ac:dyDescent="0.25">
      <c r="A2446" s="5"/>
      <c r="B2446" s="5"/>
      <c r="C2446" s="5"/>
      <c r="D2446" s="5"/>
      <c r="E2446" s="5"/>
      <c r="F2446" s="5"/>
      <c r="G2446" s="5"/>
      <c r="H2446" s="5"/>
      <c r="I2446" s="5"/>
      <c r="J2446" s="5"/>
    </row>
    <row r="2447" spans="1:10" x14ac:dyDescent="0.25">
      <c r="A2447" s="5"/>
      <c r="B2447" s="5"/>
      <c r="C2447" s="5"/>
      <c r="D2447" s="5"/>
      <c r="E2447" s="5"/>
      <c r="F2447" s="5"/>
      <c r="G2447" s="5"/>
      <c r="H2447" s="5"/>
      <c r="I2447" s="5"/>
      <c r="J2447" s="5"/>
    </row>
    <row r="2448" spans="1:10" x14ac:dyDescent="0.25">
      <c r="A2448" s="5"/>
      <c r="B2448" s="5"/>
      <c r="C2448" s="5"/>
      <c r="D2448" s="5"/>
      <c r="E2448" s="5"/>
      <c r="F2448" s="5"/>
      <c r="G2448" s="5"/>
      <c r="H2448" s="5"/>
      <c r="I2448" s="5"/>
      <c r="J2448" s="5"/>
    </row>
    <row r="2449" spans="1:10" x14ac:dyDescent="0.25">
      <c r="A2449" s="5"/>
      <c r="B2449" s="5"/>
      <c r="C2449" s="5"/>
      <c r="D2449" s="5"/>
      <c r="E2449" s="5"/>
      <c r="F2449" s="5"/>
      <c r="G2449" s="5"/>
      <c r="H2449" s="5"/>
      <c r="I2449" s="5"/>
      <c r="J2449" s="5"/>
    </row>
    <row r="2450" spans="1:10" x14ac:dyDescent="0.25">
      <c r="A2450" s="5"/>
      <c r="B2450" s="5"/>
      <c r="C2450" s="5"/>
      <c r="D2450" s="5"/>
      <c r="E2450" s="5"/>
      <c r="F2450" s="5"/>
      <c r="G2450" s="5"/>
      <c r="H2450" s="5"/>
      <c r="I2450" s="5"/>
      <c r="J2450" s="5"/>
    </row>
    <row r="2451" spans="1:10" x14ac:dyDescent="0.25">
      <c r="A2451" s="5"/>
      <c r="B2451" s="5"/>
      <c r="C2451" s="5"/>
      <c r="D2451" s="5"/>
      <c r="E2451" s="5"/>
      <c r="F2451" s="5"/>
      <c r="G2451" s="5"/>
      <c r="H2451" s="5"/>
      <c r="I2451" s="5"/>
      <c r="J2451" s="5"/>
    </row>
    <row r="2452" spans="1:10" x14ac:dyDescent="0.25">
      <c r="A2452" s="5"/>
      <c r="B2452" s="5"/>
      <c r="C2452" s="5"/>
      <c r="D2452" s="5"/>
      <c r="E2452" s="5"/>
      <c r="F2452" s="5"/>
      <c r="G2452" s="5"/>
      <c r="H2452" s="5"/>
      <c r="I2452" s="5"/>
      <c r="J2452" s="5"/>
    </row>
    <row r="2453" spans="1:10" x14ac:dyDescent="0.25">
      <c r="A2453" s="5"/>
      <c r="B2453" s="5"/>
      <c r="C2453" s="5"/>
      <c r="D2453" s="5"/>
      <c r="E2453" s="5"/>
      <c r="F2453" s="5"/>
      <c r="G2453" s="5"/>
      <c r="H2453" s="5"/>
      <c r="I2453" s="5"/>
      <c r="J2453" s="5"/>
    </row>
    <row r="2454" spans="1:10" x14ac:dyDescent="0.25">
      <c r="A2454" s="5"/>
      <c r="B2454" s="5"/>
      <c r="C2454" s="5"/>
      <c r="D2454" s="5"/>
      <c r="E2454" s="5"/>
      <c r="F2454" s="5"/>
      <c r="G2454" s="5"/>
      <c r="H2454" s="5"/>
      <c r="I2454" s="5"/>
      <c r="J2454" s="5"/>
    </row>
    <row r="2455" spans="1:10" x14ac:dyDescent="0.25">
      <c r="A2455" s="5"/>
      <c r="B2455" s="5"/>
      <c r="C2455" s="5"/>
      <c r="D2455" s="5"/>
      <c r="E2455" s="5"/>
      <c r="F2455" s="5"/>
      <c r="G2455" s="5"/>
      <c r="H2455" s="5"/>
      <c r="I2455" s="5"/>
      <c r="J2455" s="5"/>
    </row>
    <row r="2456" spans="1:10" x14ac:dyDescent="0.25">
      <c r="A2456" s="5"/>
      <c r="B2456" s="5"/>
      <c r="C2456" s="5"/>
      <c r="D2456" s="5"/>
      <c r="E2456" s="5"/>
      <c r="F2456" s="5"/>
      <c r="G2456" s="5"/>
      <c r="H2456" s="5"/>
      <c r="I2456" s="5"/>
      <c r="J2456" s="5"/>
    </row>
    <row r="2457" spans="1:10" x14ac:dyDescent="0.25">
      <c r="A2457" s="5"/>
      <c r="B2457" s="5"/>
      <c r="C2457" s="5"/>
      <c r="D2457" s="5"/>
      <c r="E2457" s="5"/>
      <c r="F2457" s="5"/>
      <c r="G2457" s="5"/>
      <c r="H2457" s="5"/>
      <c r="I2457" s="5"/>
      <c r="J2457" s="5"/>
    </row>
    <row r="2458" spans="1:10" x14ac:dyDescent="0.25">
      <c r="A2458" s="5"/>
      <c r="B2458" s="5"/>
      <c r="C2458" s="5"/>
      <c r="D2458" s="5"/>
      <c r="E2458" s="5"/>
      <c r="F2458" s="5"/>
      <c r="G2458" s="5"/>
      <c r="H2458" s="5"/>
      <c r="I2458" s="5"/>
      <c r="J2458" s="5"/>
    </row>
    <row r="2459" spans="1:10" x14ac:dyDescent="0.25">
      <c r="A2459" s="5"/>
      <c r="B2459" s="5"/>
      <c r="C2459" s="5"/>
      <c r="D2459" s="5"/>
      <c r="E2459" s="5"/>
      <c r="F2459" s="5"/>
      <c r="G2459" s="5"/>
      <c r="H2459" s="5"/>
      <c r="I2459" s="5"/>
      <c r="J2459" s="5"/>
    </row>
    <row r="2460" spans="1:10" x14ac:dyDescent="0.25">
      <c r="A2460" s="5"/>
      <c r="B2460" s="5"/>
      <c r="C2460" s="5"/>
      <c r="D2460" s="5"/>
      <c r="E2460" s="5"/>
      <c r="F2460" s="5"/>
      <c r="G2460" s="5"/>
      <c r="H2460" s="5"/>
      <c r="I2460" s="5"/>
      <c r="J2460" s="5"/>
    </row>
    <row r="2461" spans="1:10" x14ac:dyDescent="0.25">
      <c r="A2461" s="5"/>
      <c r="B2461" s="5"/>
      <c r="C2461" s="5"/>
      <c r="D2461" s="5"/>
      <c r="E2461" s="5"/>
      <c r="F2461" s="5"/>
      <c r="G2461" s="5"/>
      <c r="H2461" s="5"/>
      <c r="I2461" s="5"/>
      <c r="J2461" s="5"/>
    </row>
    <row r="2462" spans="1:10" x14ac:dyDescent="0.25">
      <c r="A2462" s="5"/>
      <c r="B2462" s="5"/>
      <c r="C2462" s="5"/>
      <c r="D2462" s="5"/>
      <c r="E2462" s="5"/>
      <c r="F2462" s="5"/>
      <c r="G2462" s="5"/>
      <c r="H2462" s="5"/>
      <c r="I2462" s="5"/>
      <c r="J2462" s="5"/>
    </row>
    <row r="2463" spans="1:10" x14ac:dyDescent="0.25">
      <c r="A2463" s="5"/>
      <c r="B2463" s="5"/>
      <c r="C2463" s="5"/>
      <c r="D2463" s="5"/>
      <c r="E2463" s="5"/>
      <c r="F2463" s="5"/>
      <c r="G2463" s="5"/>
      <c r="H2463" s="5"/>
      <c r="I2463" s="5"/>
      <c r="J2463" s="5"/>
    </row>
    <row r="2464" spans="1:10" x14ac:dyDescent="0.25">
      <c r="A2464" s="5"/>
      <c r="B2464" s="5"/>
      <c r="C2464" s="5"/>
      <c r="D2464" s="5"/>
      <c r="E2464" s="5"/>
      <c r="F2464" s="5"/>
      <c r="G2464" s="5"/>
      <c r="H2464" s="5"/>
      <c r="I2464" s="5"/>
      <c r="J2464" s="5"/>
    </row>
    <row r="2465" spans="1:10" x14ac:dyDescent="0.25">
      <c r="A2465" s="5"/>
      <c r="B2465" s="5"/>
      <c r="C2465" s="5"/>
      <c r="D2465" s="5"/>
      <c r="E2465" s="5"/>
      <c r="F2465" s="5"/>
      <c r="G2465" s="5"/>
      <c r="H2465" s="5"/>
      <c r="I2465" s="5"/>
      <c r="J2465" s="5"/>
    </row>
    <row r="2466" spans="1:10" x14ac:dyDescent="0.25">
      <c r="A2466" s="5"/>
      <c r="B2466" s="5"/>
      <c r="C2466" s="5"/>
      <c r="D2466" s="5"/>
      <c r="E2466" s="5"/>
      <c r="F2466" s="5"/>
      <c r="G2466" s="5"/>
      <c r="H2466" s="5"/>
      <c r="I2466" s="5"/>
      <c r="J2466" s="5"/>
    </row>
    <row r="2467" spans="1:10" x14ac:dyDescent="0.25">
      <c r="A2467" s="5"/>
      <c r="B2467" s="5"/>
      <c r="C2467" s="5"/>
      <c r="D2467" s="5"/>
      <c r="E2467" s="5"/>
      <c r="F2467" s="5"/>
      <c r="G2467" s="5"/>
      <c r="H2467" s="5"/>
      <c r="I2467" s="5"/>
      <c r="J2467" s="5"/>
    </row>
    <row r="2468" spans="1:10" x14ac:dyDescent="0.25">
      <c r="A2468" s="5"/>
      <c r="B2468" s="5"/>
      <c r="C2468" s="5"/>
      <c r="D2468" s="5"/>
      <c r="E2468" s="5"/>
      <c r="F2468" s="5"/>
      <c r="G2468" s="5"/>
      <c r="H2468" s="5"/>
      <c r="I2468" s="5"/>
      <c r="J2468" s="5"/>
    </row>
    <row r="2469" spans="1:10" x14ac:dyDescent="0.25">
      <c r="A2469" s="5"/>
      <c r="B2469" s="5"/>
      <c r="C2469" s="5"/>
      <c r="D2469" s="5"/>
      <c r="E2469" s="5"/>
      <c r="F2469" s="5"/>
      <c r="G2469" s="5"/>
      <c r="H2469" s="5"/>
      <c r="I2469" s="5"/>
      <c r="J2469" s="5"/>
    </row>
    <row r="2470" spans="1:10" x14ac:dyDescent="0.25">
      <c r="A2470" s="5"/>
      <c r="B2470" s="5"/>
      <c r="C2470" s="5"/>
      <c r="D2470" s="5"/>
      <c r="E2470" s="5"/>
      <c r="F2470" s="5"/>
      <c r="G2470" s="5"/>
      <c r="H2470" s="5"/>
      <c r="I2470" s="5"/>
      <c r="J2470" s="5"/>
    </row>
    <row r="2471" spans="1:10" x14ac:dyDescent="0.25">
      <c r="A2471" s="5"/>
      <c r="B2471" s="5"/>
      <c r="C2471" s="5"/>
      <c r="D2471" s="5"/>
      <c r="E2471" s="5"/>
      <c r="F2471" s="5"/>
      <c r="G2471" s="5"/>
      <c r="H2471" s="5"/>
      <c r="I2471" s="5"/>
      <c r="J2471" s="5"/>
    </row>
    <row r="2472" spans="1:10" x14ac:dyDescent="0.25">
      <c r="A2472" s="5"/>
      <c r="B2472" s="5"/>
      <c r="C2472" s="5"/>
      <c r="D2472" s="5"/>
      <c r="E2472" s="5"/>
      <c r="F2472" s="5"/>
      <c r="G2472" s="5"/>
      <c r="H2472" s="5"/>
      <c r="I2472" s="5"/>
      <c r="J2472" s="5"/>
    </row>
    <row r="2473" spans="1:10" x14ac:dyDescent="0.25">
      <c r="A2473" s="5"/>
      <c r="B2473" s="5"/>
      <c r="C2473" s="5"/>
      <c r="D2473" s="5"/>
      <c r="E2473" s="5"/>
      <c r="F2473" s="5"/>
      <c r="G2473" s="5"/>
      <c r="H2473" s="5"/>
      <c r="I2473" s="5"/>
      <c r="J2473" s="5"/>
    </row>
    <row r="2474" spans="1:10" x14ac:dyDescent="0.25">
      <c r="A2474" s="5"/>
      <c r="B2474" s="5"/>
      <c r="C2474" s="5"/>
      <c r="D2474" s="5"/>
      <c r="E2474" s="5"/>
      <c r="F2474" s="5"/>
      <c r="G2474" s="5"/>
      <c r="H2474" s="5"/>
      <c r="I2474" s="5"/>
      <c r="J2474" s="5"/>
    </row>
    <row r="2475" spans="1:10" x14ac:dyDescent="0.25">
      <c r="A2475" s="5"/>
      <c r="B2475" s="5"/>
      <c r="C2475" s="5"/>
      <c r="D2475" s="5"/>
      <c r="E2475" s="5"/>
      <c r="F2475" s="5"/>
      <c r="G2475" s="5"/>
      <c r="H2475" s="5"/>
      <c r="I2475" s="5"/>
      <c r="J2475" s="5"/>
    </row>
    <row r="2476" spans="1:10" x14ac:dyDescent="0.25">
      <c r="A2476" s="5"/>
      <c r="B2476" s="5"/>
      <c r="C2476" s="5"/>
      <c r="D2476" s="5"/>
      <c r="E2476" s="5"/>
      <c r="F2476" s="5"/>
      <c r="G2476" s="5"/>
      <c r="H2476" s="5"/>
      <c r="I2476" s="5"/>
      <c r="J2476" s="5"/>
    </row>
    <row r="2477" spans="1:10" x14ac:dyDescent="0.25">
      <c r="A2477" s="5"/>
      <c r="B2477" s="5"/>
      <c r="C2477" s="5"/>
      <c r="D2477" s="5"/>
      <c r="E2477" s="5"/>
      <c r="F2477" s="5"/>
      <c r="G2477" s="5"/>
      <c r="H2477" s="5"/>
      <c r="I2477" s="5"/>
      <c r="J2477" s="5"/>
    </row>
    <row r="2478" spans="1:10" x14ac:dyDescent="0.25">
      <c r="A2478" s="5"/>
      <c r="B2478" s="5"/>
      <c r="C2478" s="5"/>
      <c r="D2478" s="5"/>
      <c r="E2478" s="5"/>
      <c r="F2478" s="5"/>
      <c r="G2478" s="5"/>
      <c r="H2478" s="5"/>
      <c r="I2478" s="5"/>
      <c r="J2478" s="5"/>
    </row>
    <row r="2479" spans="1:10" x14ac:dyDescent="0.25">
      <c r="A2479" s="5"/>
      <c r="B2479" s="5"/>
      <c r="C2479" s="5"/>
      <c r="D2479" s="5"/>
      <c r="E2479" s="5"/>
      <c r="F2479" s="5"/>
      <c r="G2479" s="5"/>
      <c r="H2479" s="5"/>
      <c r="I2479" s="5"/>
      <c r="J2479" s="5"/>
    </row>
    <row r="2480" spans="1:10" x14ac:dyDescent="0.25">
      <c r="A2480" s="5"/>
      <c r="B2480" s="5"/>
      <c r="C2480" s="5"/>
      <c r="D2480" s="5"/>
      <c r="E2480" s="5"/>
      <c r="F2480" s="5"/>
      <c r="G2480" s="5"/>
      <c r="H2480" s="5"/>
      <c r="I2480" s="5"/>
      <c r="J2480" s="5"/>
    </row>
    <row r="2481" spans="1:10" x14ac:dyDescent="0.25">
      <c r="A2481" s="5"/>
      <c r="B2481" s="5"/>
      <c r="C2481" s="5"/>
      <c r="D2481" s="5"/>
      <c r="E2481" s="5"/>
      <c r="F2481" s="5"/>
      <c r="G2481" s="5"/>
      <c r="H2481" s="5"/>
      <c r="I2481" s="5"/>
      <c r="J2481" s="5"/>
    </row>
    <row r="2482" spans="1:10" x14ac:dyDescent="0.25">
      <c r="A2482" s="5"/>
      <c r="B2482" s="5"/>
      <c r="C2482" s="5"/>
      <c r="D2482" s="5"/>
      <c r="E2482" s="5"/>
      <c r="F2482" s="5"/>
      <c r="G2482" s="5"/>
      <c r="H2482" s="5"/>
      <c r="I2482" s="5"/>
      <c r="J2482" s="5"/>
    </row>
    <row r="2483" spans="1:10" x14ac:dyDescent="0.25">
      <c r="A2483" s="5"/>
      <c r="B2483" s="5"/>
      <c r="C2483" s="5"/>
      <c r="D2483" s="5"/>
      <c r="E2483" s="5"/>
      <c r="F2483" s="5"/>
      <c r="G2483" s="5"/>
      <c r="H2483" s="5"/>
      <c r="I2483" s="5"/>
      <c r="J2483" s="5"/>
    </row>
    <row r="2484" spans="1:10" x14ac:dyDescent="0.25">
      <c r="A2484" s="5"/>
      <c r="B2484" s="5"/>
      <c r="C2484" s="5"/>
      <c r="D2484" s="5"/>
      <c r="E2484" s="5"/>
      <c r="F2484" s="5"/>
      <c r="G2484" s="5"/>
      <c r="H2484" s="5"/>
      <c r="I2484" s="5"/>
      <c r="J2484" s="5"/>
    </row>
    <row r="2485" spans="1:10" x14ac:dyDescent="0.25">
      <c r="A2485" s="5"/>
      <c r="B2485" s="5"/>
      <c r="C2485" s="5"/>
      <c r="D2485" s="5"/>
      <c r="E2485" s="5"/>
      <c r="F2485" s="5"/>
      <c r="G2485" s="5"/>
      <c r="H2485" s="5"/>
      <c r="I2485" s="5"/>
      <c r="J2485" s="5"/>
    </row>
    <row r="2486" spans="1:10" x14ac:dyDescent="0.25">
      <c r="A2486" s="5"/>
      <c r="B2486" s="5"/>
      <c r="C2486" s="5"/>
      <c r="D2486" s="5"/>
      <c r="E2486" s="5"/>
      <c r="F2486" s="5"/>
      <c r="G2486" s="5"/>
      <c r="H2486" s="5"/>
      <c r="I2486" s="5"/>
      <c r="J2486" s="5"/>
    </row>
    <row r="2487" spans="1:10" x14ac:dyDescent="0.25">
      <c r="A2487" s="5"/>
      <c r="B2487" s="5"/>
      <c r="C2487" s="5"/>
      <c r="D2487" s="5"/>
      <c r="E2487" s="5"/>
      <c r="F2487" s="5"/>
      <c r="G2487" s="5"/>
      <c r="H2487" s="5"/>
      <c r="I2487" s="5"/>
      <c r="J2487" s="5"/>
    </row>
    <row r="2488" spans="1:10" x14ac:dyDescent="0.25">
      <c r="A2488" s="5"/>
      <c r="B2488" s="5"/>
      <c r="C2488" s="5"/>
      <c r="D2488" s="5"/>
      <c r="E2488" s="5"/>
      <c r="F2488" s="5"/>
      <c r="G2488" s="5"/>
      <c r="H2488" s="5"/>
      <c r="I2488" s="5"/>
      <c r="J2488" s="5"/>
    </row>
    <row r="2489" spans="1:10" x14ac:dyDescent="0.25">
      <c r="A2489" s="5"/>
      <c r="B2489" s="5"/>
      <c r="C2489" s="5"/>
      <c r="D2489" s="5"/>
      <c r="E2489" s="5"/>
      <c r="F2489" s="5"/>
      <c r="G2489" s="5"/>
      <c r="H2489" s="5"/>
      <c r="I2489" s="5"/>
      <c r="J2489" s="5"/>
    </row>
    <row r="2490" spans="1:10" x14ac:dyDescent="0.25">
      <c r="A2490" s="5"/>
      <c r="B2490" s="5"/>
      <c r="C2490" s="5"/>
      <c r="D2490" s="5"/>
      <c r="E2490" s="5"/>
      <c r="F2490" s="5"/>
      <c r="G2490" s="5"/>
      <c r="H2490" s="5"/>
      <c r="I2490" s="5"/>
      <c r="J2490" s="5"/>
    </row>
    <row r="2491" spans="1:10" x14ac:dyDescent="0.25">
      <c r="A2491" s="5"/>
      <c r="B2491" s="5"/>
      <c r="C2491" s="5"/>
      <c r="D2491" s="5"/>
      <c r="E2491" s="5"/>
      <c r="F2491" s="5"/>
      <c r="G2491" s="5"/>
      <c r="H2491" s="5"/>
      <c r="I2491" s="5"/>
      <c r="J2491" s="5"/>
    </row>
    <row r="2492" spans="1:10" x14ac:dyDescent="0.25">
      <c r="A2492" s="5"/>
      <c r="B2492" s="5"/>
      <c r="C2492" s="5"/>
      <c r="D2492" s="5"/>
      <c r="E2492" s="5"/>
      <c r="F2492" s="5"/>
      <c r="G2492" s="5"/>
      <c r="H2492" s="5"/>
      <c r="I2492" s="5"/>
      <c r="J2492" s="5"/>
    </row>
    <row r="2493" spans="1:10" x14ac:dyDescent="0.25">
      <c r="A2493" s="5"/>
      <c r="B2493" s="5"/>
      <c r="C2493" s="5"/>
      <c r="D2493" s="5"/>
      <c r="E2493" s="5"/>
      <c r="F2493" s="5"/>
      <c r="G2493" s="5"/>
      <c r="H2493" s="5"/>
      <c r="I2493" s="5"/>
      <c r="J2493" s="5"/>
    </row>
    <row r="2494" spans="1:10" x14ac:dyDescent="0.25">
      <c r="A2494" s="5"/>
      <c r="B2494" s="5"/>
      <c r="C2494" s="5"/>
      <c r="D2494" s="5"/>
      <c r="E2494" s="5"/>
      <c r="F2494" s="5"/>
      <c r="G2494" s="5"/>
      <c r="H2494" s="5"/>
      <c r="I2494" s="5"/>
      <c r="J2494" s="5"/>
    </row>
    <row r="2495" spans="1:10" x14ac:dyDescent="0.25">
      <c r="A2495" s="5"/>
      <c r="B2495" s="5"/>
      <c r="C2495" s="5"/>
      <c r="D2495" s="5"/>
      <c r="E2495" s="5"/>
      <c r="F2495" s="5"/>
      <c r="G2495" s="5"/>
      <c r="H2495" s="5"/>
      <c r="I2495" s="5"/>
      <c r="J2495" s="5"/>
    </row>
    <row r="2496" spans="1:10" x14ac:dyDescent="0.25">
      <c r="A2496" s="5"/>
      <c r="B2496" s="5"/>
      <c r="C2496" s="5"/>
      <c r="D2496" s="5"/>
      <c r="E2496" s="5"/>
      <c r="F2496" s="5"/>
      <c r="G2496" s="5"/>
      <c r="H2496" s="5"/>
      <c r="I2496" s="5"/>
      <c r="J2496" s="5"/>
    </row>
    <row r="2497" spans="1:10" x14ac:dyDescent="0.25">
      <c r="A2497" s="5"/>
      <c r="B2497" s="5"/>
      <c r="C2497" s="5"/>
      <c r="D2497" s="5"/>
      <c r="E2497" s="5"/>
      <c r="F2497" s="5"/>
      <c r="G2497" s="5"/>
      <c r="H2497" s="5"/>
      <c r="I2497" s="5"/>
      <c r="J2497" s="5"/>
    </row>
    <row r="2498" spans="1:10" x14ac:dyDescent="0.25">
      <c r="A2498" s="5"/>
      <c r="B2498" s="5"/>
      <c r="C2498" s="5"/>
      <c r="D2498" s="5"/>
      <c r="E2498" s="5"/>
      <c r="F2498" s="5"/>
      <c r="G2498" s="5"/>
      <c r="H2498" s="5"/>
      <c r="I2498" s="5"/>
      <c r="J2498" s="5"/>
    </row>
    <row r="2499" spans="1:10" x14ac:dyDescent="0.25">
      <c r="A2499" s="5"/>
      <c r="B2499" s="5"/>
      <c r="C2499" s="5"/>
      <c r="D2499" s="5"/>
      <c r="E2499" s="5"/>
      <c r="F2499" s="5"/>
      <c r="G2499" s="5"/>
      <c r="H2499" s="5"/>
      <c r="I2499" s="5"/>
      <c r="J2499" s="5"/>
    </row>
    <row r="2500" spans="1:10" x14ac:dyDescent="0.25">
      <c r="A2500" s="5"/>
      <c r="B2500" s="5"/>
      <c r="C2500" s="5"/>
      <c r="D2500" s="5"/>
      <c r="E2500" s="5"/>
      <c r="F2500" s="5"/>
      <c r="G2500" s="5"/>
      <c r="H2500" s="5"/>
      <c r="I2500" s="5"/>
      <c r="J2500" s="5"/>
    </row>
    <row r="2501" spans="1:10" x14ac:dyDescent="0.25">
      <c r="A2501" s="5"/>
      <c r="B2501" s="5"/>
      <c r="C2501" s="5"/>
      <c r="D2501" s="5"/>
      <c r="E2501" s="5"/>
      <c r="F2501" s="5"/>
      <c r="G2501" s="5"/>
      <c r="H2501" s="5"/>
      <c r="I2501" s="5"/>
      <c r="J2501" s="5"/>
    </row>
    <row r="2502" spans="1:10" x14ac:dyDescent="0.25">
      <c r="A2502" s="5"/>
      <c r="B2502" s="5"/>
      <c r="C2502" s="5"/>
      <c r="D2502" s="5"/>
      <c r="E2502" s="5"/>
      <c r="F2502" s="5"/>
      <c r="G2502" s="5"/>
      <c r="H2502" s="5"/>
      <c r="I2502" s="5"/>
      <c r="J2502" s="5"/>
    </row>
    <row r="2503" spans="1:10" x14ac:dyDescent="0.25">
      <c r="A2503" s="5"/>
      <c r="B2503" s="5"/>
      <c r="C2503" s="5"/>
      <c r="D2503" s="5"/>
      <c r="E2503" s="5"/>
      <c r="F2503" s="5"/>
      <c r="G2503" s="5"/>
      <c r="H2503" s="5"/>
      <c r="I2503" s="5"/>
      <c r="J2503" s="5"/>
    </row>
    <row r="2504" spans="1:10" x14ac:dyDescent="0.25">
      <c r="A2504" s="5"/>
      <c r="B2504" s="5"/>
      <c r="C2504" s="5"/>
      <c r="D2504" s="5"/>
      <c r="E2504" s="5"/>
      <c r="F2504" s="5"/>
      <c r="G2504" s="5"/>
      <c r="H2504" s="5"/>
      <c r="I2504" s="5"/>
      <c r="J2504" s="5"/>
    </row>
    <row r="2505" spans="1:10" x14ac:dyDescent="0.25">
      <c r="A2505" s="5"/>
      <c r="B2505" s="5"/>
      <c r="C2505" s="5"/>
      <c r="D2505" s="5"/>
      <c r="E2505" s="5"/>
      <c r="F2505" s="5"/>
      <c r="G2505" s="5"/>
      <c r="H2505" s="5"/>
      <c r="I2505" s="5"/>
      <c r="J2505" s="5"/>
    </row>
    <row r="2506" spans="1:10" x14ac:dyDescent="0.25">
      <c r="A2506" s="5"/>
      <c r="B2506" s="5"/>
      <c r="C2506" s="5"/>
      <c r="D2506" s="5"/>
      <c r="E2506" s="5"/>
      <c r="F2506" s="5"/>
      <c r="G2506" s="5"/>
      <c r="H2506" s="5"/>
      <c r="I2506" s="5"/>
      <c r="J2506" s="5"/>
    </row>
    <row r="2507" spans="1:10" x14ac:dyDescent="0.25">
      <c r="A2507" s="5"/>
      <c r="B2507" s="5"/>
      <c r="C2507" s="5"/>
      <c r="D2507" s="5"/>
      <c r="E2507" s="5"/>
      <c r="F2507" s="5"/>
      <c r="G2507" s="5"/>
      <c r="H2507" s="5"/>
      <c r="I2507" s="5"/>
      <c r="J2507" s="5"/>
    </row>
    <row r="2508" spans="1:10" x14ac:dyDescent="0.25">
      <c r="A2508" s="5"/>
      <c r="B2508" s="5"/>
      <c r="C2508" s="5"/>
      <c r="D2508" s="5"/>
      <c r="E2508" s="5"/>
      <c r="F2508" s="5"/>
      <c r="G2508" s="5"/>
      <c r="H2508" s="5"/>
      <c r="I2508" s="5"/>
      <c r="J2508" s="5"/>
    </row>
    <row r="2509" spans="1:10" x14ac:dyDescent="0.25">
      <c r="A2509" s="5"/>
      <c r="B2509" s="5"/>
      <c r="C2509" s="5"/>
      <c r="D2509" s="5"/>
      <c r="E2509" s="5"/>
      <c r="F2509" s="5"/>
      <c r="G2509" s="5"/>
      <c r="H2509" s="5"/>
      <c r="I2509" s="5"/>
      <c r="J2509" s="5"/>
    </row>
    <row r="2510" spans="1:10" x14ac:dyDescent="0.25">
      <c r="A2510" s="5"/>
      <c r="B2510" s="5"/>
      <c r="C2510" s="5"/>
      <c r="D2510" s="5"/>
      <c r="E2510" s="5"/>
      <c r="F2510" s="5"/>
      <c r="G2510" s="5"/>
      <c r="H2510" s="5"/>
      <c r="I2510" s="5"/>
      <c r="J2510" s="5"/>
    </row>
    <row r="2511" spans="1:10" x14ac:dyDescent="0.25">
      <c r="A2511" s="5"/>
      <c r="B2511" s="5"/>
      <c r="C2511" s="5"/>
      <c r="D2511" s="5"/>
      <c r="E2511" s="5"/>
      <c r="F2511" s="5"/>
      <c r="G2511" s="5"/>
      <c r="H2511" s="5"/>
      <c r="I2511" s="5"/>
      <c r="J2511" s="5"/>
    </row>
    <row r="2512" spans="1:10" x14ac:dyDescent="0.25">
      <c r="A2512" s="5"/>
      <c r="B2512" s="5"/>
      <c r="C2512" s="5"/>
      <c r="D2512" s="5"/>
      <c r="E2512" s="5"/>
      <c r="F2512" s="5"/>
      <c r="G2512" s="5"/>
      <c r="H2512" s="5"/>
      <c r="I2512" s="5"/>
      <c r="J2512" s="5"/>
    </row>
    <row r="2513" spans="1:10" x14ac:dyDescent="0.25">
      <c r="A2513" s="5"/>
      <c r="B2513" s="5"/>
      <c r="C2513" s="5"/>
      <c r="D2513" s="5"/>
      <c r="E2513" s="5"/>
      <c r="F2513" s="5"/>
      <c r="G2513" s="5"/>
      <c r="H2513" s="5"/>
      <c r="I2513" s="5"/>
      <c r="J2513" s="5"/>
    </row>
    <row r="2514" spans="1:10" x14ac:dyDescent="0.25">
      <c r="A2514" s="5"/>
      <c r="B2514" s="5"/>
      <c r="C2514" s="5"/>
      <c r="D2514" s="5"/>
      <c r="E2514" s="5"/>
      <c r="F2514" s="5"/>
      <c r="G2514" s="5"/>
      <c r="H2514" s="5"/>
      <c r="I2514" s="5"/>
      <c r="J2514" s="5"/>
    </row>
    <row r="2515" spans="1:10" x14ac:dyDescent="0.25">
      <c r="A2515" s="5"/>
      <c r="B2515" s="5"/>
      <c r="C2515" s="5"/>
      <c r="D2515" s="5"/>
      <c r="E2515" s="5"/>
      <c r="F2515" s="5"/>
      <c r="G2515" s="5"/>
      <c r="H2515" s="5"/>
      <c r="I2515" s="5"/>
      <c r="J2515" s="5"/>
    </row>
    <row r="2516" spans="1:10" x14ac:dyDescent="0.25">
      <c r="A2516" s="5"/>
      <c r="B2516" s="5"/>
      <c r="C2516" s="5"/>
      <c r="D2516" s="5"/>
      <c r="E2516" s="5"/>
      <c r="F2516" s="5"/>
      <c r="G2516" s="5"/>
      <c r="H2516" s="5"/>
      <c r="I2516" s="5"/>
      <c r="J2516" s="5"/>
    </row>
    <row r="2517" spans="1:10" x14ac:dyDescent="0.25">
      <c r="A2517" s="5"/>
      <c r="B2517" s="5"/>
      <c r="C2517" s="5"/>
      <c r="D2517" s="5"/>
      <c r="E2517" s="5"/>
      <c r="F2517" s="5"/>
      <c r="G2517" s="5"/>
      <c r="H2517" s="5"/>
      <c r="I2517" s="5"/>
      <c r="J2517" s="5"/>
    </row>
    <row r="2518" spans="1:10" x14ac:dyDescent="0.25">
      <c r="A2518" s="5"/>
      <c r="B2518" s="5"/>
      <c r="C2518" s="5"/>
      <c r="D2518" s="5"/>
      <c r="E2518" s="5"/>
      <c r="F2518" s="5"/>
      <c r="G2518" s="5"/>
      <c r="H2518" s="5"/>
      <c r="I2518" s="5"/>
      <c r="J2518" s="5"/>
    </row>
    <row r="2519" spans="1:10" x14ac:dyDescent="0.25">
      <c r="A2519" s="5"/>
      <c r="B2519" s="5"/>
      <c r="C2519" s="5"/>
      <c r="D2519" s="5"/>
      <c r="E2519" s="5"/>
      <c r="F2519" s="5"/>
      <c r="G2519" s="5"/>
      <c r="H2519" s="5"/>
      <c r="I2519" s="5"/>
      <c r="J2519" s="5"/>
    </row>
    <row r="2520" spans="1:10" x14ac:dyDescent="0.25">
      <c r="A2520" s="5"/>
      <c r="B2520" s="5"/>
      <c r="C2520" s="5"/>
      <c r="D2520" s="5"/>
      <c r="E2520" s="5"/>
      <c r="F2520" s="5"/>
      <c r="G2520" s="5"/>
      <c r="H2520" s="5"/>
      <c r="I2520" s="5"/>
      <c r="J2520" s="5"/>
    </row>
    <row r="2521" spans="1:10" x14ac:dyDescent="0.25">
      <c r="A2521" s="5"/>
      <c r="B2521" s="5"/>
      <c r="C2521" s="5"/>
      <c r="D2521" s="5"/>
      <c r="E2521" s="5"/>
      <c r="F2521" s="5"/>
      <c r="G2521" s="5"/>
      <c r="H2521" s="5"/>
      <c r="I2521" s="5"/>
      <c r="J2521" s="5"/>
    </row>
    <row r="2522" spans="1:10" x14ac:dyDescent="0.25">
      <c r="A2522" s="5"/>
      <c r="B2522" s="5"/>
      <c r="C2522" s="5"/>
      <c r="D2522" s="5"/>
      <c r="E2522" s="5"/>
      <c r="F2522" s="5"/>
      <c r="G2522" s="5"/>
      <c r="H2522" s="5"/>
      <c r="I2522" s="5"/>
      <c r="J2522" s="5"/>
    </row>
    <row r="2523" spans="1:10" x14ac:dyDescent="0.25">
      <c r="A2523" s="5"/>
      <c r="B2523" s="5"/>
      <c r="C2523" s="5"/>
      <c r="D2523" s="5"/>
      <c r="E2523" s="5"/>
      <c r="F2523" s="5"/>
      <c r="G2523" s="5"/>
      <c r="H2523" s="5"/>
      <c r="I2523" s="5"/>
      <c r="J2523" s="5"/>
    </row>
    <row r="2524" spans="1:10" x14ac:dyDescent="0.25">
      <c r="A2524" s="5"/>
      <c r="B2524" s="5"/>
      <c r="C2524" s="5"/>
      <c r="D2524" s="5"/>
      <c r="E2524" s="5"/>
      <c r="F2524" s="5"/>
      <c r="G2524" s="5"/>
      <c r="H2524" s="5"/>
      <c r="I2524" s="5"/>
      <c r="J2524" s="5"/>
    </row>
    <row r="2525" spans="1:10" x14ac:dyDescent="0.25">
      <c r="A2525" s="5"/>
      <c r="B2525" s="5"/>
      <c r="C2525" s="5"/>
      <c r="D2525" s="5"/>
      <c r="E2525" s="5"/>
      <c r="F2525" s="5"/>
      <c r="G2525" s="5"/>
      <c r="H2525" s="5"/>
      <c r="I2525" s="5"/>
      <c r="J2525" s="5"/>
    </row>
    <row r="2526" spans="1:10" x14ac:dyDescent="0.25">
      <c r="A2526" s="5"/>
      <c r="B2526" s="5"/>
      <c r="C2526" s="5"/>
      <c r="D2526" s="5"/>
      <c r="E2526" s="5"/>
      <c r="F2526" s="5"/>
      <c r="G2526" s="5"/>
      <c r="H2526" s="5"/>
      <c r="I2526" s="5"/>
      <c r="J2526" s="5"/>
    </row>
    <row r="2527" spans="1:10" x14ac:dyDescent="0.25">
      <c r="A2527" s="5"/>
      <c r="B2527" s="5"/>
      <c r="C2527" s="5"/>
      <c r="D2527" s="5"/>
      <c r="E2527" s="5"/>
      <c r="F2527" s="5"/>
      <c r="G2527" s="5"/>
      <c r="H2527" s="5"/>
      <c r="I2527" s="5"/>
      <c r="J2527" s="5"/>
    </row>
    <row r="2528" spans="1:10" x14ac:dyDescent="0.25">
      <c r="A2528" s="5"/>
      <c r="B2528" s="5"/>
      <c r="C2528" s="5"/>
      <c r="D2528" s="5"/>
      <c r="E2528" s="5"/>
      <c r="F2528" s="5"/>
      <c r="G2528" s="5"/>
      <c r="H2528" s="5"/>
      <c r="I2528" s="5"/>
      <c r="J2528" s="5"/>
    </row>
    <row r="2529" spans="1:10" x14ac:dyDescent="0.25">
      <c r="A2529" s="5"/>
      <c r="B2529" s="5"/>
      <c r="C2529" s="5"/>
      <c r="D2529" s="5"/>
      <c r="E2529" s="5"/>
      <c r="F2529" s="5"/>
      <c r="G2529" s="5"/>
      <c r="H2529" s="5"/>
      <c r="I2529" s="5"/>
      <c r="J2529" s="5"/>
    </row>
    <row r="2530" spans="1:10" x14ac:dyDescent="0.25">
      <c r="A2530" s="5"/>
      <c r="B2530" s="5"/>
      <c r="C2530" s="5"/>
      <c r="D2530" s="5"/>
      <c r="E2530" s="5"/>
      <c r="F2530" s="5"/>
      <c r="G2530" s="5"/>
      <c r="H2530" s="5"/>
      <c r="I2530" s="5"/>
      <c r="J2530" s="5"/>
    </row>
    <row r="2531" spans="1:10" x14ac:dyDescent="0.25">
      <c r="A2531" s="5"/>
      <c r="B2531" s="5"/>
      <c r="C2531" s="5"/>
      <c r="D2531" s="5"/>
      <c r="E2531" s="5"/>
      <c r="F2531" s="5"/>
      <c r="G2531" s="5"/>
      <c r="H2531" s="5"/>
      <c r="I2531" s="5"/>
      <c r="J2531" s="5"/>
    </row>
    <row r="2532" spans="1:10" x14ac:dyDescent="0.25">
      <c r="A2532" s="5"/>
      <c r="B2532" s="5"/>
      <c r="C2532" s="5"/>
      <c r="D2532" s="5"/>
      <c r="E2532" s="5"/>
      <c r="F2532" s="5"/>
      <c r="G2532" s="5"/>
      <c r="H2532" s="5"/>
      <c r="I2532" s="5"/>
      <c r="J2532" s="5"/>
    </row>
    <row r="2533" spans="1:10" x14ac:dyDescent="0.25">
      <c r="A2533" s="5"/>
      <c r="B2533" s="5"/>
      <c r="C2533" s="5"/>
      <c r="D2533" s="5"/>
      <c r="E2533" s="5"/>
      <c r="F2533" s="5"/>
      <c r="G2533" s="5"/>
      <c r="H2533" s="5"/>
      <c r="I2533" s="5"/>
      <c r="J2533" s="5"/>
    </row>
    <row r="2534" spans="1:10" x14ac:dyDescent="0.25">
      <c r="A2534" s="5"/>
      <c r="B2534" s="5"/>
      <c r="C2534" s="5"/>
      <c r="D2534" s="5"/>
      <c r="E2534" s="5"/>
      <c r="F2534" s="5"/>
      <c r="G2534" s="5"/>
      <c r="H2534" s="5"/>
      <c r="I2534" s="5"/>
      <c r="J2534" s="5"/>
    </row>
    <row r="2535" spans="1:10" x14ac:dyDescent="0.25">
      <c r="A2535" s="5"/>
      <c r="B2535" s="5"/>
      <c r="C2535" s="5"/>
      <c r="D2535" s="5"/>
      <c r="E2535" s="5"/>
      <c r="F2535" s="5"/>
      <c r="G2535" s="5"/>
      <c r="H2535" s="5"/>
      <c r="I2535" s="5"/>
      <c r="J2535" s="5"/>
    </row>
    <row r="2536" spans="1:10" x14ac:dyDescent="0.25">
      <c r="A2536" s="5"/>
      <c r="B2536" s="5"/>
      <c r="C2536" s="5"/>
      <c r="D2536" s="5"/>
      <c r="E2536" s="5"/>
      <c r="F2536" s="5"/>
      <c r="G2536" s="5"/>
      <c r="H2536" s="5"/>
      <c r="I2536" s="5"/>
      <c r="J2536" s="5"/>
    </row>
    <row r="2537" spans="1:10" x14ac:dyDescent="0.25">
      <c r="A2537" s="5"/>
      <c r="B2537" s="5"/>
      <c r="C2537" s="5"/>
      <c r="D2537" s="5"/>
      <c r="E2537" s="5"/>
      <c r="F2537" s="5"/>
      <c r="G2537" s="5"/>
      <c r="H2537" s="5"/>
      <c r="I2537" s="5"/>
      <c r="J2537" s="5"/>
    </row>
    <row r="2538" spans="1:10" x14ac:dyDescent="0.25">
      <c r="A2538" s="5"/>
      <c r="B2538" s="5"/>
      <c r="C2538" s="5"/>
      <c r="D2538" s="5"/>
      <c r="E2538" s="5"/>
      <c r="F2538" s="5"/>
      <c r="G2538" s="5"/>
      <c r="H2538" s="5"/>
      <c r="I2538" s="5"/>
      <c r="J2538" s="5"/>
    </row>
    <row r="2539" spans="1:10" x14ac:dyDescent="0.25">
      <c r="A2539" s="5"/>
      <c r="B2539" s="5"/>
      <c r="C2539" s="5"/>
      <c r="D2539" s="5"/>
      <c r="E2539" s="5"/>
      <c r="F2539" s="5"/>
      <c r="G2539" s="5"/>
      <c r="H2539" s="5"/>
      <c r="I2539" s="5"/>
      <c r="J2539" s="5"/>
    </row>
    <row r="2540" spans="1:10" x14ac:dyDescent="0.25">
      <c r="A2540" s="5"/>
      <c r="B2540" s="5"/>
      <c r="C2540" s="5"/>
      <c r="D2540" s="5"/>
      <c r="E2540" s="5"/>
      <c r="F2540" s="5"/>
      <c r="G2540" s="5"/>
      <c r="H2540" s="5"/>
      <c r="I2540" s="5"/>
      <c r="J2540" s="5"/>
    </row>
    <row r="2541" spans="1:10" x14ac:dyDescent="0.25">
      <c r="A2541" s="5"/>
      <c r="B2541" s="5"/>
      <c r="C2541" s="5"/>
      <c r="D2541" s="5"/>
      <c r="E2541" s="5"/>
      <c r="F2541" s="5"/>
      <c r="G2541" s="5"/>
      <c r="H2541" s="5"/>
      <c r="I2541" s="5"/>
      <c r="J2541" s="5"/>
    </row>
    <row r="2542" spans="1:10" x14ac:dyDescent="0.25">
      <c r="A2542" s="5"/>
      <c r="B2542" s="5"/>
      <c r="C2542" s="5"/>
      <c r="D2542" s="5"/>
      <c r="E2542" s="5"/>
      <c r="F2542" s="5"/>
      <c r="G2542" s="5"/>
      <c r="H2542" s="5"/>
      <c r="I2542" s="5"/>
      <c r="J2542" s="5"/>
    </row>
    <row r="2543" spans="1:10" x14ac:dyDescent="0.25">
      <c r="A2543" s="5"/>
      <c r="B2543" s="5"/>
      <c r="C2543" s="5"/>
      <c r="D2543" s="5"/>
      <c r="E2543" s="5"/>
      <c r="F2543" s="5"/>
      <c r="G2543" s="5"/>
      <c r="H2543" s="5"/>
      <c r="I2543" s="5"/>
      <c r="J2543" s="5"/>
    </row>
    <row r="2544" spans="1:10" x14ac:dyDescent="0.25">
      <c r="A2544" s="5"/>
      <c r="B2544" s="5"/>
      <c r="C2544" s="5"/>
      <c r="D2544" s="5"/>
      <c r="E2544" s="5"/>
      <c r="F2544" s="5"/>
      <c r="G2544" s="5"/>
      <c r="H2544" s="5"/>
      <c r="I2544" s="5"/>
      <c r="J2544" s="5"/>
    </row>
    <row r="2545" spans="1:10" x14ac:dyDescent="0.25">
      <c r="A2545" s="5"/>
      <c r="B2545" s="5"/>
      <c r="C2545" s="5"/>
      <c r="D2545" s="5"/>
      <c r="E2545" s="5"/>
      <c r="F2545" s="5"/>
      <c r="G2545" s="5"/>
      <c r="H2545" s="5"/>
      <c r="I2545" s="5"/>
      <c r="J2545" s="5"/>
    </row>
    <row r="2546" spans="1:10" x14ac:dyDescent="0.25">
      <c r="A2546" s="5"/>
      <c r="B2546" s="5"/>
      <c r="C2546" s="5"/>
      <c r="D2546" s="5"/>
      <c r="E2546" s="5"/>
      <c r="F2546" s="5"/>
      <c r="G2546" s="5"/>
      <c r="H2546" s="5"/>
      <c r="I2546" s="5"/>
      <c r="J2546" s="5"/>
    </row>
    <row r="2547" spans="1:10" x14ac:dyDescent="0.25">
      <c r="A2547" s="5"/>
      <c r="B2547" s="5"/>
      <c r="C2547" s="5"/>
      <c r="D2547" s="5"/>
      <c r="E2547" s="5"/>
      <c r="F2547" s="5"/>
      <c r="G2547" s="5"/>
      <c r="H2547" s="5"/>
      <c r="I2547" s="5"/>
      <c r="J2547" s="5"/>
    </row>
    <row r="2548" spans="1:10" x14ac:dyDescent="0.25">
      <c r="A2548" s="5"/>
      <c r="B2548" s="5"/>
      <c r="C2548" s="5"/>
      <c r="D2548" s="5"/>
      <c r="E2548" s="5"/>
      <c r="F2548" s="5"/>
      <c r="G2548" s="5"/>
      <c r="H2548" s="5"/>
      <c r="I2548" s="5"/>
      <c r="J2548" s="5"/>
    </row>
    <row r="2549" spans="1:10" x14ac:dyDescent="0.25">
      <c r="A2549" s="5"/>
      <c r="B2549" s="5"/>
      <c r="C2549" s="5"/>
      <c r="D2549" s="5"/>
      <c r="E2549" s="5"/>
      <c r="F2549" s="5"/>
      <c r="G2549" s="5"/>
      <c r="H2549" s="5"/>
      <c r="I2549" s="5"/>
      <c r="J2549" s="5"/>
    </row>
    <row r="2550" spans="1:10" x14ac:dyDescent="0.25">
      <c r="A2550" s="5"/>
      <c r="B2550" s="5"/>
      <c r="C2550" s="5"/>
      <c r="D2550" s="5"/>
      <c r="E2550" s="5"/>
      <c r="F2550" s="5"/>
      <c r="G2550" s="5"/>
      <c r="H2550" s="5"/>
      <c r="I2550" s="5"/>
      <c r="J2550" s="5"/>
    </row>
    <row r="2551" spans="1:10" x14ac:dyDescent="0.25">
      <c r="A2551" s="5"/>
      <c r="B2551" s="5"/>
      <c r="C2551" s="5"/>
      <c r="D2551" s="5"/>
      <c r="E2551" s="5"/>
      <c r="F2551" s="5"/>
      <c r="G2551" s="5"/>
      <c r="H2551" s="5"/>
      <c r="I2551" s="5"/>
      <c r="J2551" s="5"/>
    </row>
    <row r="2552" spans="1:10" x14ac:dyDescent="0.25">
      <c r="A2552" s="5"/>
      <c r="B2552" s="5"/>
      <c r="C2552" s="5"/>
      <c r="D2552" s="5"/>
      <c r="E2552" s="5"/>
      <c r="F2552" s="5"/>
      <c r="G2552" s="5"/>
      <c r="H2552" s="5"/>
      <c r="I2552" s="5"/>
      <c r="J2552" s="5"/>
    </row>
    <row r="2553" spans="1:10" x14ac:dyDescent="0.25">
      <c r="A2553" s="5"/>
      <c r="B2553" s="5"/>
      <c r="C2553" s="5"/>
      <c r="D2553" s="5"/>
      <c r="E2553" s="5"/>
      <c r="F2553" s="5"/>
      <c r="G2553" s="5"/>
      <c r="H2553" s="5"/>
      <c r="I2553" s="5"/>
      <c r="J2553" s="5"/>
    </row>
    <row r="2554" spans="1:10" x14ac:dyDescent="0.25">
      <c r="A2554" s="5"/>
      <c r="B2554" s="5"/>
      <c r="C2554" s="5"/>
      <c r="D2554" s="5"/>
      <c r="E2554" s="5"/>
      <c r="F2554" s="5"/>
      <c r="G2554" s="5"/>
      <c r="H2554" s="5"/>
      <c r="I2554" s="5"/>
      <c r="J2554" s="5"/>
    </row>
    <row r="2555" spans="1:10" x14ac:dyDescent="0.25">
      <c r="A2555" s="5"/>
      <c r="B2555" s="5"/>
      <c r="C2555" s="5"/>
      <c r="D2555" s="5"/>
      <c r="E2555" s="5"/>
      <c r="F2555" s="5"/>
      <c r="G2555" s="5"/>
      <c r="H2555" s="5"/>
      <c r="I2555" s="5"/>
      <c r="J2555" s="5"/>
    </row>
    <row r="2556" spans="1:10" x14ac:dyDescent="0.25">
      <c r="A2556" s="5"/>
      <c r="B2556" s="5"/>
      <c r="C2556" s="5"/>
      <c r="D2556" s="5"/>
      <c r="E2556" s="5"/>
      <c r="F2556" s="5"/>
      <c r="G2556" s="5"/>
      <c r="H2556" s="5"/>
      <c r="I2556" s="5"/>
      <c r="J2556" s="5"/>
    </row>
    <row r="2557" spans="1:10" x14ac:dyDescent="0.25">
      <c r="A2557" s="5"/>
      <c r="B2557" s="5"/>
      <c r="C2557" s="5"/>
      <c r="D2557" s="5"/>
      <c r="E2557" s="5"/>
      <c r="F2557" s="5"/>
      <c r="G2557" s="5"/>
      <c r="H2557" s="5"/>
      <c r="I2557" s="5"/>
      <c r="J2557" s="5"/>
    </row>
    <row r="2558" spans="1:10" x14ac:dyDescent="0.25">
      <c r="A2558" s="5"/>
      <c r="B2558" s="5"/>
      <c r="C2558" s="5"/>
      <c r="D2558" s="5"/>
      <c r="E2558" s="5"/>
      <c r="F2558" s="5"/>
      <c r="G2558" s="5"/>
      <c r="H2558" s="5"/>
      <c r="I2558" s="5"/>
      <c r="J2558" s="5"/>
    </row>
    <row r="2559" spans="1:10" x14ac:dyDescent="0.25">
      <c r="A2559" s="5"/>
      <c r="B2559" s="5"/>
      <c r="C2559" s="5"/>
      <c r="D2559" s="5"/>
      <c r="E2559" s="5"/>
      <c r="F2559" s="5"/>
      <c r="G2559" s="5"/>
      <c r="H2559" s="5"/>
      <c r="I2559" s="5"/>
      <c r="J2559" s="5"/>
    </row>
    <row r="2560" spans="1:10" x14ac:dyDescent="0.25">
      <c r="A2560" s="5"/>
      <c r="B2560" s="5"/>
      <c r="C2560" s="5"/>
      <c r="D2560" s="5"/>
      <c r="E2560" s="5"/>
      <c r="F2560" s="5"/>
      <c r="G2560" s="5"/>
      <c r="H2560" s="5"/>
      <c r="I2560" s="5"/>
      <c r="J2560" s="5"/>
    </row>
    <row r="2561" spans="1:10" x14ac:dyDescent="0.25">
      <c r="A2561" s="5"/>
      <c r="B2561" s="5"/>
      <c r="C2561" s="5"/>
      <c r="D2561" s="5"/>
      <c r="E2561" s="5"/>
      <c r="F2561" s="5"/>
      <c r="G2561" s="5"/>
      <c r="H2561" s="5"/>
      <c r="I2561" s="5"/>
      <c r="J2561" s="5"/>
    </row>
    <row r="2562" spans="1:10" x14ac:dyDescent="0.25">
      <c r="A2562" s="5"/>
      <c r="B2562" s="5"/>
      <c r="C2562" s="5"/>
      <c r="D2562" s="5"/>
      <c r="E2562" s="5"/>
      <c r="F2562" s="5"/>
      <c r="G2562" s="5"/>
      <c r="H2562" s="5"/>
      <c r="I2562" s="5"/>
      <c r="J2562" s="5"/>
    </row>
    <row r="2563" spans="1:10" x14ac:dyDescent="0.25">
      <c r="A2563" s="5"/>
      <c r="B2563" s="5"/>
      <c r="C2563" s="5"/>
      <c r="D2563" s="5"/>
      <c r="E2563" s="5"/>
      <c r="F2563" s="5"/>
      <c r="G2563" s="5"/>
      <c r="H2563" s="5"/>
      <c r="I2563" s="5"/>
      <c r="J2563" s="5"/>
    </row>
    <row r="2564" spans="1:10" x14ac:dyDescent="0.25">
      <c r="A2564" s="5"/>
      <c r="B2564" s="5"/>
      <c r="C2564" s="5"/>
      <c r="D2564" s="5"/>
      <c r="E2564" s="5"/>
      <c r="F2564" s="5"/>
      <c r="G2564" s="5"/>
      <c r="H2564" s="5"/>
      <c r="I2564" s="5"/>
      <c r="J2564" s="5"/>
    </row>
    <row r="2565" spans="1:10" x14ac:dyDescent="0.25">
      <c r="A2565" s="5"/>
      <c r="B2565" s="5"/>
      <c r="C2565" s="5"/>
      <c r="D2565" s="5"/>
      <c r="E2565" s="5"/>
      <c r="F2565" s="5"/>
      <c r="G2565" s="5"/>
      <c r="H2565" s="5"/>
      <c r="I2565" s="5"/>
      <c r="J2565" s="5"/>
    </row>
    <row r="2566" spans="1:10" x14ac:dyDescent="0.25">
      <c r="A2566" s="5"/>
      <c r="B2566" s="5"/>
      <c r="C2566" s="5"/>
      <c r="D2566" s="5"/>
      <c r="E2566" s="5"/>
      <c r="F2566" s="5"/>
      <c r="G2566" s="5"/>
      <c r="H2566" s="5"/>
      <c r="I2566" s="5"/>
      <c r="J2566" s="5"/>
    </row>
    <row r="2567" spans="1:10" x14ac:dyDescent="0.25">
      <c r="A2567" s="5"/>
      <c r="B2567" s="5"/>
      <c r="C2567" s="5"/>
      <c r="D2567" s="5"/>
      <c r="E2567" s="5"/>
      <c r="F2567" s="5"/>
      <c r="G2567" s="5"/>
      <c r="H2567" s="5"/>
      <c r="I2567" s="5"/>
      <c r="J2567" s="5"/>
    </row>
    <row r="2568" spans="1:10" x14ac:dyDescent="0.25">
      <c r="A2568" s="5"/>
      <c r="B2568" s="5"/>
      <c r="C2568" s="5"/>
      <c r="D2568" s="5"/>
      <c r="E2568" s="5"/>
      <c r="F2568" s="5"/>
      <c r="G2568" s="5"/>
      <c r="H2568" s="5"/>
      <c r="I2568" s="5"/>
      <c r="J2568" s="5"/>
    </row>
    <row r="2569" spans="1:10" x14ac:dyDescent="0.25">
      <c r="A2569" s="5"/>
      <c r="B2569" s="5"/>
      <c r="C2569" s="5"/>
      <c r="D2569" s="5"/>
      <c r="E2569" s="5"/>
      <c r="F2569" s="5"/>
      <c r="G2569" s="5"/>
      <c r="H2569" s="5"/>
      <c r="I2569" s="5"/>
      <c r="J2569" s="5"/>
    </row>
    <row r="2570" spans="1:10" x14ac:dyDescent="0.25">
      <c r="A2570" s="5"/>
      <c r="B2570" s="5"/>
      <c r="C2570" s="5"/>
      <c r="D2570" s="5"/>
      <c r="E2570" s="5"/>
      <c r="F2570" s="5"/>
      <c r="G2570" s="5"/>
      <c r="H2570" s="5"/>
      <c r="I2570" s="5"/>
      <c r="J2570" s="5"/>
    </row>
    <row r="2571" spans="1:10" x14ac:dyDescent="0.25">
      <c r="A2571" s="5"/>
      <c r="B2571" s="5"/>
      <c r="C2571" s="5"/>
      <c r="D2571" s="5"/>
      <c r="E2571" s="5"/>
      <c r="F2571" s="5"/>
      <c r="G2571" s="5"/>
      <c r="H2571" s="5"/>
      <c r="I2571" s="5"/>
      <c r="J2571" s="5"/>
    </row>
    <row r="2572" spans="1:10" x14ac:dyDescent="0.25">
      <c r="A2572" s="5"/>
      <c r="B2572" s="5"/>
      <c r="C2572" s="5"/>
      <c r="D2572" s="5"/>
      <c r="E2572" s="5"/>
      <c r="F2572" s="5"/>
      <c r="G2572" s="5"/>
      <c r="H2572" s="5"/>
      <c r="I2572" s="5"/>
      <c r="J2572" s="5"/>
    </row>
    <row r="2573" spans="1:10" x14ac:dyDescent="0.25">
      <c r="A2573" s="5"/>
      <c r="B2573" s="5"/>
      <c r="C2573" s="5"/>
      <c r="D2573" s="5"/>
      <c r="E2573" s="5"/>
      <c r="F2573" s="5"/>
      <c r="G2573" s="5"/>
      <c r="H2573" s="5"/>
      <c r="I2573" s="5"/>
      <c r="J2573" s="5"/>
    </row>
    <row r="2574" spans="1:10" x14ac:dyDescent="0.25">
      <c r="A2574" s="5"/>
      <c r="B2574" s="5"/>
      <c r="C2574" s="5"/>
      <c r="D2574" s="5"/>
      <c r="E2574" s="5"/>
      <c r="F2574" s="5"/>
      <c r="G2574" s="5"/>
      <c r="H2574" s="5"/>
      <c r="I2574" s="5"/>
      <c r="J2574" s="5"/>
    </row>
    <row r="2575" spans="1:10" x14ac:dyDescent="0.25">
      <c r="A2575" s="5"/>
      <c r="B2575" s="5"/>
      <c r="C2575" s="5"/>
      <c r="D2575" s="5"/>
      <c r="E2575" s="5"/>
      <c r="F2575" s="5"/>
      <c r="G2575" s="5"/>
      <c r="H2575" s="5"/>
      <c r="I2575" s="5"/>
      <c r="J2575" s="5"/>
    </row>
    <row r="2576" spans="1:10" x14ac:dyDescent="0.25">
      <c r="A2576" s="5"/>
      <c r="B2576" s="5"/>
      <c r="C2576" s="5"/>
      <c r="D2576" s="5"/>
      <c r="E2576" s="5"/>
      <c r="F2576" s="5"/>
      <c r="G2576" s="5"/>
      <c r="H2576" s="5"/>
      <c r="I2576" s="5"/>
      <c r="J2576" s="5"/>
    </row>
    <row r="2577" spans="1:10" x14ac:dyDescent="0.25">
      <c r="A2577" s="5"/>
      <c r="B2577" s="5"/>
      <c r="C2577" s="5"/>
      <c r="D2577" s="5"/>
      <c r="E2577" s="5"/>
      <c r="F2577" s="5"/>
      <c r="G2577" s="5"/>
      <c r="H2577" s="5"/>
      <c r="I2577" s="5"/>
      <c r="J2577" s="5"/>
    </row>
    <row r="2578" spans="1:10" x14ac:dyDescent="0.25">
      <c r="A2578" s="5"/>
      <c r="B2578" s="5"/>
      <c r="C2578" s="5"/>
      <c r="D2578" s="5"/>
      <c r="E2578" s="5"/>
      <c r="F2578" s="5"/>
      <c r="G2578" s="5"/>
      <c r="H2578" s="5"/>
      <c r="I2578" s="5"/>
      <c r="J2578" s="5"/>
    </row>
    <row r="2579" spans="1:10" x14ac:dyDescent="0.25">
      <c r="A2579" s="5"/>
      <c r="B2579" s="5"/>
      <c r="C2579" s="5"/>
      <c r="D2579" s="5"/>
      <c r="E2579" s="5"/>
      <c r="F2579" s="5"/>
      <c r="G2579" s="5"/>
      <c r="H2579" s="5"/>
      <c r="I2579" s="5"/>
      <c r="J2579" s="5"/>
    </row>
    <row r="2580" spans="1:10" x14ac:dyDescent="0.25">
      <c r="A2580" s="5"/>
      <c r="B2580" s="5"/>
      <c r="C2580" s="5"/>
      <c r="D2580" s="5"/>
      <c r="E2580" s="5"/>
      <c r="F2580" s="5"/>
      <c r="G2580" s="5"/>
      <c r="H2580" s="5"/>
      <c r="I2580" s="5"/>
      <c r="J2580" s="5"/>
    </row>
    <row r="2581" spans="1:10" x14ac:dyDescent="0.25">
      <c r="A2581" s="5"/>
      <c r="B2581" s="5"/>
      <c r="C2581" s="5"/>
      <c r="D2581" s="5"/>
      <c r="E2581" s="5"/>
      <c r="F2581" s="5"/>
      <c r="G2581" s="5"/>
      <c r="H2581" s="5"/>
      <c r="I2581" s="5"/>
      <c r="J2581" s="5"/>
    </row>
    <row r="2582" spans="1:10" x14ac:dyDescent="0.25">
      <c r="A2582" s="5"/>
      <c r="B2582" s="5"/>
      <c r="C2582" s="5"/>
      <c r="D2582" s="5"/>
      <c r="E2582" s="5"/>
      <c r="F2582" s="5"/>
      <c r="G2582" s="5"/>
      <c r="H2582" s="5"/>
      <c r="I2582" s="5"/>
      <c r="J2582" s="5"/>
    </row>
    <row r="2583" spans="1:10" x14ac:dyDescent="0.25">
      <c r="A2583" s="5"/>
      <c r="B2583" s="5"/>
      <c r="C2583" s="5"/>
      <c r="D2583" s="5"/>
      <c r="E2583" s="5"/>
      <c r="F2583" s="5"/>
      <c r="G2583" s="5"/>
      <c r="H2583" s="5"/>
      <c r="I2583" s="5"/>
      <c r="J2583" s="5"/>
    </row>
    <row r="2584" spans="1:10" x14ac:dyDescent="0.25">
      <c r="A2584" s="5"/>
      <c r="B2584" s="5"/>
      <c r="C2584" s="5"/>
      <c r="D2584" s="5"/>
      <c r="E2584" s="5"/>
      <c r="F2584" s="5"/>
      <c r="G2584" s="5"/>
      <c r="H2584" s="5"/>
      <c r="I2584" s="5"/>
      <c r="J2584" s="5"/>
    </row>
    <row r="2585" spans="1:10" x14ac:dyDescent="0.25">
      <c r="A2585" s="5"/>
      <c r="B2585" s="5"/>
      <c r="C2585" s="5"/>
      <c r="D2585" s="5"/>
      <c r="E2585" s="5"/>
      <c r="F2585" s="5"/>
      <c r="G2585" s="5"/>
      <c r="H2585" s="5"/>
      <c r="I2585" s="5"/>
      <c r="J2585" s="5"/>
    </row>
    <row r="2586" spans="1:10" x14ac:dyDescent="0.25">
      <c r="A2586" s="5"/>
      <c r="B2586" s="5"/>
      <c r="C2586" s="5"/>
      <c r="D2586" s="5"/>
      <c r="E2586" s="5"/>
      <c r="F2586" s="5"/>
      <c r="G2586" s="5"/>
      <c r="H2586" s="5"/>
      <c r="I2586" s="5"/>
      <c r="J2586" s="5"/>
    </row>
    <row r="2587" spans="1:10" x14ac:dyDescent="0.25">
      <c r="A2587" s="5"/>
      <c r="B2587" s="5"/>
      <c r="C2587" s="5"/>
      <c r="D2587" s="5"/>
      <c r="E2587" s="5"/>
      <c r="F2587" s="5"/>
      <c r="G2587" s="5"/>
      <c r="H2587" s="5"/>
      <c r="I2587" s="5"/>
      <c r="J2587" s="5"/>
    </row>
    <row r="2588" spans="1:10" x14ac:dyDescent="0.25">
      <c r="A2588" s="5"/>
      <c r="B2588" s="5"/>
      <c r="C2588" s="5"/>
      <c r="D2588" s="5"/>
      <c r="E2588" s="5"/>
      <c r="F2588" s="5"/>
      <c r="G2588" s="5"/>
      <c r="H2588" s="5"/>
      <c r="I2588" s="5"/>
      <c r="J2588" s="5"/>
    </row>
    <row r="2589" spans="1:10" x14ac:dyDescent="0.25">
      <c r="A2589" s="5"/>
      <c r="B2589" s="5"/>
      <c r="C2589" s="5"/>
      <c r="D2589" s="5"/>
      <c r="E2589" s="5"/>
      <c r="F2589" s="5"/>
      <c r="G2589" s="5"/>
      <c r="H2589" s="5"/>
      <c r="I2589" s="5"/>
      <c r="J2589" s="5"/>
    </row>
    <row r="2590" spans="1:10" x14ac:dyDescent="0.25">
      <c r="A2590" s="5"/>
      <c r="B2590" s="5"/>
      <c r="C2590" s="5"/>
      <c r="D2590" s="5"/>
      <c r="E2590" s="5"/>
      <c r="F2590" s="5"/>
      <c r="G2590" s="5"/>
      <c r="H2590" s="5"/>
      <c r="I2590" s="5"/>
      <c r="J2590" s="5"/>
    </row>
    <row r="2591" spans="1:10" x14ac:dyDescent="0.25">
      <c r="A2591" s="5"/>
      <c r="B2591" s="5"/>
      <c r="C2591" s="5"/>
      <c r="D2591" s="5"/>
      <c r="E2591" s="5"/>
      <c r="F2591" s="5"/>
      <c r="G2591" s="5"/>
      <c r="H2591" s="5"/>
      <c r="I2591" s="5"/>
      <c r="J2591" s="5"/>
    </row>
    <row r="2592" spans="1:10" x14ac:dyDescent="0.25">
      <c r="A2592" s="5"/>
      <c r="B2592" s="5"/>
      <c r="C2592" s="5"/>
      <c r="D2592" s="5"/>
      <c r="E2592" s="5"/>
      <c r="F2592" s="5"/>
      <c r="G2592" s="5"/>
      <c r="H2592" s="5"/>
      <c r="I2592" s="5"/>
      <c r="J2592" s="5"/>
    </row>
    <row r="2593" spans="1:10" x14ac:dyDescent="0.25">
      <c r="A2593" s="5"/>
      <c r="B2593" s="5"/>
      <c r="C2593" s="5"/>
      <c r="D2593" s="5"/>
      <c r="E2593" s="5"/>
      <c r="F2593" s="5"/>
      <c r="G2593" s="5"/>
      <c r="H2593" s="5"/>
      <c r="I2593" s="5"/>
      <c r="J2593" s="5"/>
    </row>
    <row r="2594" spans="1:10" x14ac:dyDescent="0.25">
      <c r="A2594" s="5"/>
      <c r="B2594" s="5"/>
      <c r="C2594" s="5"/>
      <c r="D2594" s="5"/>
      <c r="E2594" s="5"/>
      <c r="F2594" s="5"/>
      <c r="G2594" s="5"/>
      <c r="H2594" s="5"/>
      <c r="I2594" s="5"/>
      <c r="J2594" s="5"/>
    </row>
    <row r="2595" spans="1:10" x14ac:dyDescent="0.25">
      <c r="A2595" s="5"/>
      <c r="B2595" s="5"/>
      <c r="C2595" s="5"/>
      <c r="D2595" s="5"/>
      <c r="E2595" s="5"/>
      <c r="F2595" s="5"/>
      <c r="G2595" s="5"/>
      <c r="H2595" s="5"/>
      <c r="I2595" s="5"/>
      <c r="J2595" s="5"/>
    </row>
    <row r="2596" spans="1:10" x14ac:dyDescent="0.25">
      <c r="A2596" s="5"/>
      <c r="B2596" s="5"/>
      <c r="C2596" s="5"/>
      <c r="D2596" s="5"/>
      <c r="E2596" s="5"/>
      <c r="F2596" s="5"/>
      <c r="G2596" s="5"/>
      <c r="H2596" s="5"/>
      <c r="I2596" s="5"/>
      <c r="J2596" s="5"/>
    </row>
    <row r="2597" spans="1:10" x14ac:dyDescent="0.25">
      <c r="A2597" s="5"/>
      <c r="B2597" s="5"/>
      <c r="C2597" s="5"/>
      <c r="D2597" s="5"/>
      <c r="E2597" s="5"/>
      <c r="F2597" s="5"/>
      <c r="G2597" s="5"/>
      <c r="H2597" s="5"/>
      <c r="I2597" s="5"/>
      <c r="J2597" s="5"/>
    </row>
    <row r="2598" spans="1:10" x14ac:dyDescent="0.25">
      <c r="A2598" s="5"/>
      <c r="B2598" s="5"/>
      <c r="C2598" s="5"/>
      <c r="D2598" s="5"/>
      <c r="E2598" s="5"/>
      <c r="F2598" s="5"/>
      <c r="G2598" s="5"/>
      <c r="H2598" s="5"/>
      <c r="I2598" s="5"/>
      <c r="J2598" s="5"/>
    </row>
    <row r="2599" spans="1:10" x14ac:dyDescent="0.25">
      <c r="A2599" s="5"/>
      <c r="B2599" s="5"/>
      <c r="C2599" s="5"/>
      <c r="D2599" s="5"/>
      <c r="E2599" s="5"/>
      <c r="F2599" s="5"/>
      <c r="G2599" s="5"/>
      <c r="H2599" s="5"/>
      <c r="I2599" s="5"/>
      <c r="J2599" s="5"/>
    </row>
    <row r="2600" spans="1:10" x14ac:dyDescent="0.25">
      <c r="A2600" s="5"/>
      <c r="B2600" s="5"/>
      <c r="C2600" s="5"/>
      <c r="D2600" s="5"/>
      <c r="E2600" s="5"/>
      <c r="F2600" s="5"/>
      <c r="G2600" s="5"/>
      <c r="H2600" s="5"/>
      <c r="I2600" s="5"/>
      <c r="J2600" s="5"/>
    </row>
    <row r="2601" spans="1:10" x14ac:dyDescent="0.25">
      <c r="A2601" s="5"/>
      <c r="B2601" s="5"/>
      <c r="C2601" s="5"/>
      <c r="D2601" s="5"/>
      <c r="E2601" s="5"/>
      <c r="F2601" s="5"/>
      <c r="G2601" s="5"/>
      <c r="H2601" s="5"/>
      <c r="I2601" s="5"/>
      <c r="J2601" s="5"/>
    </row>
    <row r="2602" spans="1:10" x14ac:dyDescent="0.25">
      <c r="A2602" s="5"/>
      <c r="B2602" s="5"/>
      <c r="C2602" s="5"/>
      <c r="D2602" s="5"/>
      <c r="E2602" s="5"/>
      <c r="F2602" s="5"/>
      <c r="G2602" s="5"/>
      <c r="H2602" s="5"/>
      <c r="I2602" s="5"/>
      <c r="J2602" s="5"/>
    </row>
    <row r="2603" spans="1:10" x14ac:dyDescent="0.25">
      <c r="A2603" s="5"/>
      <c r="B2603" s="5"/>
      <c r="C2603" s="5"/>
      <c r="D2603" s="5"/>
      <c r="E2603" s="5"/>
      <c r="F2603" s="5"/>
      <c r="G2603" s="5"/>
      <c r="H2603" s="5"/>
      <c r="I2603" s="5"/>
      <c r="J2603" s="5"/>
    </row>
    <row r="2604" spans="1:10" x14ac:dyDescent="0.25">
      <c r="A2604" s="5"/>
      <c r="B2604" s="5"/>
      <c r="C2604" s="5"/>
      <c r="D2604" s="5"/>
      <c r="E2604" s="5"/>
      <c r="F2604" s="5"/>
      <c r="G2604" s="5"/>
      <c r="H2604" s="5"/>
      <c r="I2604" s="5"/>
      <c r="J2604" s="5"/>
    </row>
    <row r="2605" spans="1:10" x14ac:dyDescent="0.25">
      <c r="A2605" s="5"/>
      <c r="B2605" s="5"/>
      <c r="C2605" s="5"/>
      <c r="D2605" s="5"/>
      <c r="E2605" s="5"/>
      <c r="F2605" s="5"/>
      <c r="G2605" s="5"/>
      <c r="H2605" s="5"/>
      <c r="I2605" s="5"/>
      <c r="J2605" s="5"/>
    </row>
    <row r="2606" spans="1:10" x14ac:dyDescent="0.25">
      <c r="A2606" s="5"/>
      <c r="B2606" s="5"/>
      <c r="C2606" s="5"/>
      <c r="D2606" s="5"/>
      <c r="E2606" s="5"/>
      <c r="F2606" s="5"/>
      <c r="G2606" s="5"/>
      <c r="H2606" s="5"/>
      <c r="I2606" s="5"/>
      <c r="J2606" s="5"/>
    </row>
    <row r="2607" spans="1:10" x14ac:dyDescent="0.25">
      <c r="A2607" s="5"/>
      <c r="B2607" s="5"/>
      <c r="C2607" s="5"/>
      <c r="D2607" s="5"/>
      <c r="E2607" s="5"/>
      <c r="F2607" s="5"/>
      <c r="G2607" s="5"/>
      <c r="H2607" s="5"/>
      <c r="I2607" s="5"/>
      <c r="J2607" s="5"/>
    </row>
    <row r="2608" spans="1:10" x14ac:dyDescent="0.25">
      <c r="A2608" s="5"/>
      <c r="B2608" s="5"/>
      <c r="C2608" s="5"/>
      <c r="D2608" s="5"/>
      <c r="E2608" s="5"/>
      <c r="F2608" s="5"/>
      <c r="G2608" s="5"/>
      <c r="H2608" s="5"/>
      <c r="I2608" s="5"/>
      <c r="J2608" s="5"/>
    </row>
    <row r="2609" spans="1:10" x14ac:dyDescent="0.25">
      <c r="A2609" s="5"/>
      <c r="B2609" s="5"/>
      <c r="C2609" s="5"/>
      <c r="D2609" s="5"/>
      <c r="E2609" s="5"/>
      <c r="F2609" s="5"/>
      <c r="G2609" s="5"/>
      <c r="H2609" s="5"/>
      <c r="I2609" s="5"/>
      <c r="J2609" s="5"/>
    </row>
    <row r="2610" spans="1:10" x14ac:dyDescent="0.25">
      <c r="A2610" s="5"/>
      <c r="B2610" s="5"/>
      <c r="C2610" s="5"/>
      <c r="D2610" s="5"/>
      <c r="E2610" s="5"/>
      <c r="F2610" s="5"/>
      <c r="G2610" s="5"/>
      <c r="H2610" s="5"/>
      <c r="I2610" s="5"/>
      <c r="J2610" s="5"/>
    </row>
    <row r="2611" spans="1:10" x14ac:dyDescent="0.25">
      <c r="A2611" s="5"/>
      <c r="B2611" s="5"/>
      <c r="C2611" s="5"/>
      <c r="D2611" s="5"/>
      <c r="E2611" s="5"/>
      <c r="F2611" s="5"/>
      <c r="G2611" s="5"/>
      <c r="H2611" s="5"/>
      <c r="I2611" s="5"/>
      <c r="J2611" s="5"/>
    </row>
    <row r="2612" spans="1:10" x14ac:dyDescent="0.25">
      <c r="A2612" s="5"/>
      <c r="B2612" s="5"/>
      <c r="C2612" s="5"/>
      <c r="D2612" s="5"/>
      <c r="E2612" s="5"/>
      <c r="F2612" s="5"/>
      <c r="G2612" s="5"/>
      <c r="H2612" s="5"/>
      <c r="I2612" s="5"/>
      <c r="J2612" s="5"/>
    </row>
    <row r="2613" spans="1:10" x14ac:dyDescent="0.25">
      <c r="A2613" s="5"/>
      <c r="B2613" s="5"/>
      <c r="C2613" s="5"/>
      <c r="D2613" s="5"/>
      <c r="E2613" s="5"/>
      <c r="F2613" s="5"/>
      <c r="G2613" s="5"/>
      <c r="H2613" s="5"/>
      <c r="I2613" s="5"/>
      <c r="J2613" s="5"/>
    </row>
    <row r="2614" spans="1:10" x14ac:dyDescent="0.25">
      <c r="A2614" s="5"/>
      <c r="B2614" s="5"/>
      <c r="C2614" s="5"/>
      <c r="D2614" s="5"/>
      <c r="E2614" s="5"/>
      <c r="F2614" s="5"/>
      <c r="G2614" s="5"/>
      <c r="H2614" s="5"/>
      <c r="I2614" s="5"/>
      <c r="J2614" s="5"/>
    </row>
    <row r="2615" spans="1:10" x14ac:dyDescent="0.25">
      <c r="A2615" s="5"/>
      <c r="B2615" s="5"/>
      <c r="C2615" s="5"/>
      <c r="D2615" s="5"/>
      <c r="E2615" s="5"/>
      <c r="F2615" s="5"/>
      <c r="G2615" s="5"/>
      <c r="H2615" s="5"/>
      <c r="I2615" s="5"/>
      <c r="J2615" s="5"/>
    </row>
    <row r="2616" spans="1:10" x14ac:dyDescent="0.25">
      <c r="A2616" s="5"/>
      <c r="B2616" s="5"/>
      <c r="C2616" s="5"/>
      <c r="D2616" s="5"/>
      <c r="E2616" s="5"/>
      <c r="F2616" s="5"/>
      <c r="G2616" s="5"/>
      <c r="H2616" s="5"/>
      <c r="I2616" s="5"/>
      <c r="J2616" s="5"/>
    </row>
    <row r="2617" spans="1:10" x14ac:dyDescent="0.25">
      <c r="A2617" s="5"/>
      <c r="B2617" s="5"/>
      <c r="C2617" s="5"/>
      <c r="D2617" s="5"/>
      <c r="E2617" s="5"/>
      <c r="F2617" s="5"/>
      <c r="G2617" s="5"/>
      <c r="H2617" s="5"/>
      <c r="I2617" s="5"/>
      <c r="J2617" s="5"/>
    </row>
    <row r="2618" spans="1:10" x14ac:dyDescent="0.25">
      <c r="A2618" s="5"/>
      <c r="B2618" s="5"/>
      <c r="C2618" s="5"/>
      <c r="D2618" s="5"/>
      <c r="E2618" s="5"/>
      <c r="F2618" s="5"/>
      <c r="G2618" s="5"/>
      <c r="H2618" s="5"/>
      <c r="I2618" s="5"/>
      <c r="J2618" s="5"/>
    </row>
    <row r="2619" spans="1:10" x14ac:dyDescent="0.25">
      <c r="A2619" s="5"/>
      <c r="B2619" s="5"/>
      <c r="C2619" s="5"/>
      <c r="D2619" s="5"/>
      <c r="E2619" s="5"/>
      <c r="F2619" s="5"/>
      <c r="G2619" s="5"/>
      <c r="H2619" s="5"/>
      <c r="I2619" s="5"/>
      <c r="J2619" s="5"/>
    </row>
    <row r="2620" spans="1:10" x14ac:dyDescent="0.25">
      <c r="A2620" s="5"/>
      <c r="B2620" s="5"/>
      <c r="C2620" s="5"/>
      <c r="D2620" s="5"/>
      <c r="E2620" s="5"/>
      <c r="F2620" s="5"/>
      <c r="G2620" s="5"/>
      <c r="H2620" s="5"/>
      <c r="I2620" s="5"/>
      <c r="J2620" s="5"/>
    </row>
    <row r="2621" spans="1:10" x14ac:dyDescent="0.25">
      <c r="A2621" s="5"/>
      <c r="B2621" s="5"/>
      <c r="C2621" s="5"/>
      <c r="D2621" s="5"/>
      <c r="E2621" s="5"/>
      <c r="F2621" s="5"/>
      <c r="G2621" s="5"/>
      <c r="H2621" s="5"/>
      <c r="I2621" s="5"/>
      <c r="J2621" s="5"/>
    </row>
    <row r="2622" spans="1:10" x14ac:dyDescent="0.25">
      <c r="A2622" s="5"/>
      <c r="B2622" s="5"/>
      <c r="C2622" s="5"/>
      <c r="D2622" s="5"/>
      <c r="E2622" s="5"/>
      <c r="F2622" s="5"/>
      <c r="G2622" s="5"/>
      <c r="H2622" s="5"/>
      <c r="I2622" s="5"/>
      <c r="J2622" s="5"/>
    </row>
    <row r="2623" spans="1:10" x14ac:dyDescent="0.25">
      <c r="A2623" s="5"/>
      <c r="B2623" s="5"/>
      <c r="C2623" s="5"/>
      <c r="D2623" s="5"/>
      <c r="E2623" s="5"/>
      <c r="F2623" s="5"/>
      <c r="G2623" s="5"/>
      <c r="H2623" s="5"/>
      <c r="I2623" s="5"/>
      <c r="J2623" s="5"/>
    </row>
    <row r="2624" spans="1:10" x14ac:dyDescent="0.25">
      <c r="A2624" s="5"/>
      <c r="B2624" s="5"/>
      <c r="C2624" s="5"/>
      <c r="D2624" s="5"/>
      <c r="E2624" s="5"/>
      <c r="F2624" s="5"/>
      <c r="G2624" s="5"/>
      <c r="H2624" s="5"/>
      <c r="I2624" s="5"/>
      <c r="J2624" s="5"/>
    </row>
    <row r="2625" spans="1:10" x14ac:dyDescent="0.25">
      <c r="A2625" s="5"/>
      <c r="B2625" s="5"/>
      <c r="C2625" s="5"/>
      <c r="D2625" s="5"/>
      <c r="E2625" s="5"/>
      <c r="F2625" s="5"/>
      <c r="G2625" s="5"/>
      <c r="H2625" s="5"/>
      <c r="I2625" s="5"/>
      <c r="J2625" s="5"/>
    </row>
    <row r="2626" spans="1:10" x14ac:dyDescent="0.25">
      <c r="A2626" s="5"/>
      <c r="B2626" s="5"/>
      <c r="C2626" s="5"/>
      <c r="D2626" s="5"/>
      <c r="E2626" s="5"/>
      <c r="F2626" s="5"/>
      <c r="G2626" s="5"/>
      <c r="H2626" s="5"/>
      <c r="I2626" s="5"/>
      <c r="J2626" s="5"/>
    </row>
    <row r="2627" spans="1:10" x14ac:dyDescent="0.25">
      <c r="A2627" s="5"/>
      <c r="B2627" s="5"/>
      <c r="C2627" s="5"/>
      <c r="D2627" s="5"/>
      <c r="E2627" s="5"/>
      <c r="F2627" s="5"/>
      <c r="G2627" s="5"/>
      <c r="H2627" s="5"/>
      <c r="I2627" s="5"/>
      <c r="J2627" s="5"/>
    </row>
    <row r="2628" spans="1:10" x14ac:dyDescent="0.25">
      <c r="A2628" s="5"/>
      <c r="B2628" s="5"/>
      <c r="C2628" s="5"/>
      <c r="D2628" s="5"/>
      <c r="E2628" s="5"/>
      <c r="F2628" s="5"/>
      <c r="G2628" s="5"/>
      <c r="H2628" s="5"/>
      <c r="I2628" s="5"/>
      <c r="J2628" s="5"/>
    </row>
    <row r="2629" spans="1:10" x14ac:dyDescent="0.25">
      <c r="A2629" s="5"/>
      <c r="B2629" s="5"/>
      <c r="C2629" s="5"/>
      <c r="D2629" s="5"/>
      <c r="E2629" s="5"/>
      <c r="F2629" s="5"/>
      <c r="G2629" s="5"/>
      <c r="H2629" s="5"/>
      <c r="I2629" s="5"/>
      <c r="J2629" s="5"/>
    </row>
    <row r="2630" spans="1:10" x14ac:dyDescent="0.25">
      <c r="A2630" s="5"/>
      <c r="B2630" s="5"/>
      <c r="C2630" s="5"/>
      <c r="D2630" s="5"/>
      <c r="E2630" s="5"/>
      <c r="F2630" s="5"/>
      <c r="G2630" s="5"/>
      <c r="H2630" s="5"/>
      <c r="I2630" s="5"/>
      <c r="J2630" s="5"/>
    </row>
    <row r="2631" spans="1:10" x14ac:dyDescent="0.25">
      <c r="A2631" s="5"/>
      <c r="B2631" s="5"/>
      <c r="C2631" s="5"/>
      <c r="D2631" s="5"/>
      <c r="E2631" s="5"/>
      <c r="F2631" s="5"/>
      <c r="G2631" s="5"/>
      <c r="H2631" s="5"/>
      <c r="I2631" s="5"/>
      <c r="J2631" s="5"/>
    </row>
    <row r="2632" spans="1:10" x14ac:dyDescent="0.25">
      <c r="A2632" s="5"/>
      <c r="B2632" s="5"/>
      <c r="C2632" s="5"/>
      <c r="D2632" s="5"/>
      <c r="E2632" s="5"/>
      <c r="F2632" s="5"/>
      <c r="G2632" s="5"/>
      <c r="H2632" s="5"/>
      <c r="I2632" s="5"/>
      <c r="J2632" s="5"/>
    </row>
    <row r="2633" spans="1:10" x14ac:dyDescent="0.25">
      <c r="A2633" s="5"/>
      <c r="B2633" s="5"/>
      <c r="C2633" s="5"/>
      <c r="D2633" s="5"/>
      <c r="E2633" s="5"/>
      <c r="F2633" s="5"/>
      <c r="G2633" s="5"/>
      <c r="H2633" s="5"/>
      <c r="I2633" s="5"/>
      <c r="J2633" s="5"/>
    </row>
    <row r="2634" spans="1:10" x14ac:dyDescent="0.25">
      <c r="A2634" s="5"/>
      <c r="B2634" s="5"/>
      <c r="C2634" s="5"/>
      <c r="D2634" s="5"/>
      <c r="E2634" s="5"/>
      <c r="F2634" s="5"/>
      <c r="G2634" s="5"/>
      <c r="H2634" s="5"/>
      <c r="I2634" s="5"/>
      <c r="J2634" s="5"/>
    </row>
    <row r="2635" spans="1:10" x14ac:dyDescent="0.25">
      <c r="A2635" s="5"/>
      <c r="B2635" s="5"/>
      <c r="C2635" s="5"/>
      <c r="D2635" s="5"/>
      <c r="E2635" s="5"/>
      <c r="F2635" s="5"/>
      <c r="G2635" s="5"/>
      <c r="H2635" s="5"/>
      <c r="I2635" s="5"/>
      <c r="J2635" s="5"/>
    </row>
    <row r="2636" spans="1:10" x14ac:dyDescent="0.25">
      <c r="A2636" s="5"/>
      <c r="B2636" s="5"/>
      <c r="C2636" s="5"/>
      <c r="D2636" s="5"/>
      <c r="E2636" s="5"/>
      <c r="F2636" s="5"/>
      <c r="G2636" s="5"/>
      <c r="H2636" s="5"/>
      <c r="I2636" s="5"/>
      <c r="J2636" s="5"/>
    </row>
    <row r="2637" spans="1:10" x14ac:dyDescent="0.25">
      <c r="A2637" s="5"/>
      <c r="B2637" s="5"/>
      <c r="C2637" s="5"/>
      <c r="D2637" s="5"/>
      <c r="E2637" s="5"/>
      <c r="F2637" s="5"/>
      <c r="G2637" s="5"/>
      <c r="H2637" s="5"/>
      <c r="I2637" s="5"/>
      <c r="J2637" s="5"/>
    </row>
    <row r="2638" spans="1:10" x14ac:dyDescent="0.25">
      <c r="A2638" s="5"/>
      <c r="B2638" s="5"/>
      <c r="C2638" s="5"/>
      <c r="D2638" s="5"/>
      <c r="E2638" s="5"/>
      <c r="F2638" s="5"/>
      <c r="G2638" s="5"/>
      <c r="H2638" s="5"/>
      <c r="I2638" s="5"/>
      <c r="J2638" s="5"/>
    </row>
    <row r="2639" spans="1:10" x14ac:dyDescent="0.25">
      <c r="A2639" s="5"/>
      <c r="B2639" s="5"/>
      <c r="C2639" s="5"/>
      <c r="D2639" s="5"/>
      <c r="E2639" s="5"/>
      <c r="F2639" s="5"/>
      <c r="G2639" s="5"/>
      <c r="H2639" s="5"/>
      <c r="I2639" s="5"/>
      <c r="J2639" s="5"/>
    </row>
    <row r="2640" spans="1:10" x14ac:dyDescent="0.25">
      <c r="A2640" s="5"/>
      <c r="B2640" s="5"/>
      <c r="C2640" s="5"/>
      <c r="D2640" s="5"/>
      <c r="E2640" s="5"/>
      <c r="F2640" s="5"/>
      <c r="G2640" s="5"/>
      <c r="H2640" s="5"/>
      <c r="I2640" s="5"/>
      <c r="J2640" s="5"/>
    </row>
    <row r="2641" spans="1:10" x14ac:dyDescent="0.25">
      <c r="A2641" s="5"/>
      <c r="B2641" s="5"/>
      <c r="C2641" s="5"/>
      <c r="D2641" s="5"/>
      <c r="E2641" s="5"/>
      <c r="F2641" s="5"/>
      <c r="G2641" s="5"/>
      <c r="H2641" s="5"/>
      <c r="I2641" s="5"/>
      <c r="J2641" s="5"/>
    </row>
    <row r="2642" spans="1:10" x14ac:dyDescent="0.25">
      <c r="A2642" s="5"/>
      <c r="B2642" s="5"/>
      <c r="C2642" s="5"/>
      <c r="D2642" s="5"/>
      <c r="E2642" s="5"/>
      <c r="F2642" s="5"/>
      <c r="G2642" s="5"/>
      <c r="H2642" s="5"/>
      <c r="I2642" s="5"/>
      <c r="J2642" s="5"/>
    </row>
    <row r="2643" spans="1:10" x14ac:dyDescent="0.25">
      <c r="A2643" s="5"/>
      <c r="B2643" s="5"/>
      <c r="C2643" s="5"/>
      <c r="D2643" s="5"/>
      <c r="E2643" s="5"/>
      <c r="F2643" s="5"/>
      <c r="G2643" s="5"/>
      <c r="H2643" s="5"/>
      <c r="I2643" s="5"/>
      <c r="J2643" s="5"/>
    </row>
    <row r="2644" spans="1:10" x14ac:dyDescent="0.25">
      <c r="A2644" s="5"/>
      <c r="B2644" s="5"/>
      <c r="C2644" s="5"/>
      <c r="D2644" s="5"/>
      <c r="E2644" s="5"/>
      <c r="F2644" s="5"/>
      <c r="G2644" s="5"/>
      <c r="H2644" s="5"/>
      <c r="I2644" s="5"/>
      <c r="J2644" s="5"/>
    </row>
    <row r="2645" spans="1:10" x14ac:dyDescent="0.25">
      <c r="A2645" s="5"/>
      <c r="B2645" s="5"/>
      <c r="C2645" s="5"/>
      <c r="D2645" s="5"/>
      <c r="E2645" s="5"/>
      <c r="F2645" s="5"/>
      <c r="G2645" s="5"/>
      <c r="H2645" s="5"/>
      <c r="I2645" s="5"/>
      <c r="J2645" s="5"/>
    </row>
    <row r="2646" spans="1:10" x14ac:dyDescent="0.25">
      <c r="A2646" s="5"/>
      <c r="B2646" s="5"/>
      <c r="C2646" s="5"/>
      <c r="D2646" s="5"/>
      <c r="E2646" s="5"/>
      <c r="F2646" s="5"/>
      <c r="G2646" s="5"/>
      <c r="H2646" s="5"/>
      <c r="I2646" s="5"/>
      <c r="J2646" s="5"/>
    </row>
    <row r="2647" spans="1:10" x14ac:dyDescent="0.25">
      <c r="A2647" s="5"/>
      <c r="B2647" s="5"/>
      <c r="C2647" s="5"/>
      <c r="D2647" s="5"/>
      <c r="E2647" s="5"/>
      <c r="F2647" s="5"/>
      <c r="G2647" s="5"/>
      <c r="H2647" s="5"/>
      <c r="I2647" s="5"/>
      <c r="J2647" s="5"/>
    </row>
    <row r="2648" spans="1:10" x14ac:dyDescent="0.25">
      <c r="A2648" s="5"/>
      <c r="B2648" s="5"/>
      <c r="C2648" s="5"/>
      <c r="D2648" s="5"/>
      <c r="E2648" s="5"/>
      <c r="F2648" s="5"/>
      <c r="G2648" s="5"/>
      <c r="H2648" s="5"/>
      <c r="I2648" s="5"/>
      <c r="J2648" s="5"/>
    </row>
    <row r="2649" spans="1:10" x14ac:dyDescent="0.25">
      <c r="A2649" s="5"/>
      <c r="B2649" s="5"/>
      <c r="C2649" s="5"/>
      <c r="D2649" s="5"/>
      <c r="E2649" s="5"/>
      <c r="F2649" s="5"/>
      <c r="G2649" s="5"/>
      <c r="H2649" s="5"/>
      <c r="I2649" s="5"/>
      <c r="J2649" s="5"/>
    </row>
    <row r="2650" spans="1:10" x14ac:dyDescent="0.25">
      <c r="A2650" s="5"/>
      <c r="B2650" s="5"/>
      <c r="C2650" s="5"/>
      <c r="D2650" s="5"/>
      <c r="E2650" s="5"/>
      <c r="F2650" s="5"/>
      <c r="G2650" s="5"/>
      <c r="H2650" s="5"/>
      <c r="I2650" s="5"/>
      <c r="J2650" s="5"/>
    </row>
    <row r="2651" spans="1:10" x14ac:dyDescent="0.25">
      <c r="A2651" s="5"/>
      <c r="B2651" s="5"/>
      <c r="C2651" s="5"/>
      <c r="D2651" s="5"/>
      <c r="E2651" s="5"/>
      <c r="F2651" s="5"/>
      <c r="G2651" s="5"/>
      <c r="H2651" s="5"/>
      <c r="I2651" s="5"/>
      <c r="J2651" s="5"/>
    </row>
    <row r="2652" spans="1:10" x14ac:dyDescent="0.25">
      <c r="A2652" s="5"/>
      <c r="B2652" s="5"/>
      <c r="C2652" s="5"/>
      <c r="D2652" s="5"/>
      <c r="E2652" s="5"/>
      <c r="F2652" s="5"/>
      <c r="G2652" s="5"/>
      <c r="H2652" s="5"/>
      <c r="I2652" s="5"/>
      <c r="J2652" s="5"/>
    </row>
    <row r="2653" spans="1:10" x14ac:dyDescent="0.25">
      <c r="A2653" s="5"/>
      <c r="B2653" s="5"/>
      <c r="C2653" s="5"/>
      <c r="D2653" s="5"/>
      <c r="E2653" s="5"/>
      <c r="F2653" s="5"/>
      <c r="G2653" s="5"/>
      <c r="H2653" s="5"/>
      <c r="I2653" s="5"/>
      <c r="J2653" s="5"/>
    </row>
    <row r="2654" spans="1:10" x14ac:dyDescent="0.25">
      <c r="A2654" s="5"/>
      <c r="B2654" s="5"/>
      <c r="C2654" s="5"/>
      <c r="D2654" s="5"/>
      <c r="E2654" s="5"/>
      <c r="F2654" s="5"/>
      <c r="G2654" s="5"/>
      <c r="H2654" s="5"/>
      <c r="I2654" s="5"/>
      <c r="J2654" s="5"/>
    </row>
    <row r="2655" spans="1:10" x14ac:dyDescent="0.25">
      <c r="A2655" s="5"/>
      <c r="B2655" s="5"/>
      <c r="C2655" s="5"/>
      <c r="D2655" s="5"/>
      <c r="E2655" s="5"/>
      <c r="F2655" s="5"/>
      <c r="G2655" s="5"/>
      <c r="H2655" s="5"/>
      <c r="I2655" s="5"/>
      <c r="J2655" s="5"/>
    </row>
    <row r="2656" spans="1:10" x14ac:dyDescent="0.25">
      <c r="A2656" s="5"/>
      <c r="B2656" s="5"/>
      <c r="C2656" s="5"/>
      <c r="D2656" s="5"/>
      <c r="E2656" s="5"/>
      <c r="F2656" s="5"/>
      <c r="G2656" s="5"/>
      <c r="H2656" s="5"/>
      <c r="I2656" s="5"/>
      <c r="J2656" s="5"/>
    </row>
    <row r="2657" spans="1:10" x14ac:dyDescent="0.25">
      <c r="A2657" s="5"/>
      <c r="B2657" s="5"/>
      <c r="C2657" s="5"/>
      <c r="D2657" s="5"/>
      <c r="E2657" s="5"/>
      <c r="F2657" s="5"/>
      <c r="G2657" s="5"/>
      <c r="H2657" s="5"/>
      <c r="I2657" s="5"/>
      <c r="J2657" s="5"/>
    </row>
    <row r="2658" spans="1:10" x14ac:dyDescent="0.25">
      <c r="A2658" s="5"/>
      <c r="B2658" s="5"/>
      <c r="C2658" s="5"/>
      <c r="D2658" s="5"/>
      <c r="E2658" s="5"/>
      <c r="F2658" s="5"/>
      <c r="G2658" s="5"/>
      <c r="H2658" s="5"/>
      <c r="I2658" s="5"/>
      <c r="J2658" s="5"/>
    </row>
    <row r="2659" spans="1:10" x14ac:dyDescent="0.25">
      <c r="A2659" s="5"/>
      <c r="B2659" s="5"/>
      <c r="C2659" s="5"/>
      <c r="D2659" s="5"/>
      <c r="E2659" s="5"/>
      <c r="F2659" s="5"/>
      <c r="G2659" s="5"/>
      <c r="H2659" s="5"/>
      <c r="I2659" s="5"/>
      <c r="J2659" s="5"/>
    </row>
    <row r="2660" spans="1:10" x14ac:dyDescent="0.25">
      <c r="A2660" s="5"/>
      <c r="B2660" s="5"/>
      <c r="C2660" s="5"/>
      <c r="D2660" s="5"/>
      <c r="E2660" s="5"/>
      <c r="F2660" s="5"/>
      <c r="G2660" s="5"/>
      <c r="H2660" s="5"/>
      <c r="I2660" s="5"/>
      <c r="J2660" s="5"/>
    </row>
    <row r="2661" spans="1:10" x14ac:dyDescent="0.25">
      <c r="A2661" s="5"/>
      <c r="B2661" s="5"/>
      <c r="C2661" s="5"/>
      <c r="D2661" s="5"/>
      <c r="E2661" s="5"/>
      <c r="F2661" s="5"/>
      <c r="G2661" s="5"/>
      <c r="H2661" s="5"/>
      <c r="I2661" s="5"/>
      <c r="J2661" s="5"/>
    </row>
    <row r="2662" spans="1:10" x14ac:dyDescent="0.25">
      <c r="A2662" s="5"/>
      <c r="B2662" s="5"/>
      <c r="C2662" s="5"/>
      <c r="D2662" s="5"/>
      <c r="E2662" s="5"/>
      <c r="F2662" s="5"/>
      <c r="G2662" s="5"/>
      <c r="H2662" s="5"/>
      <c r="I2662" s="5"/>
      <c r="J2662" s="5"/>
    </row>
    <row r="2663" spans="1:10" x14ac:dyDescent="0.25">
      <c r="A2663" s="5"/>
      <c r="B2663" s="5"/>
      <c r="C2663" s="5"/>
      <c r="D2663" s="5"/>
      <c r="E2663" s="5"/>
      <c r="F2663" s="5"/>
      <c r="G2663" s="5"/>
      <c r="H2663" s="5"/>
      <c r="I2663" s="5"/>
      <c r="J2663" s="5"/>
    </row>
    <row r="2664" spans="1:10" x14ac:dyDescent="0.25">
      <c r="A2664" s="5"/>
      <c r="B2664" s="5"/>
      <c r="C2664" s="5"/>
      <c r="D2664" s="5"/>
      <c r="E2664" s="5"/>
      <c r="F2664" s="5"/>
      <c r="G2664" s="5"/>
      <c r="H2664" s="5"/>
      <c r="I2664" s="5"/>
      <c r="J2664" s="5"/>
    </row>
    <row r="2665" spans="1:10" x14ac:dyDescent="0.25">
      <c r="A2665" s="5"/>
      <c r="B2665" s="5"/>
      <c r="C2665" s="5"/>
      <c r="D2665" s="5"/>
      <c r="E2665" s="5"/>
      <c r="F2665" s="5"/>
      <c r="G2665" s="5"/>
      <c r="H2665" s="5"/>
      <c r="I2665" s="5"/>
      <c r="J2665" s="5"/>
    </row>
    <row r="2666" spans="1:10" x14ac:dyDescent="0.25">
      <c r="A2666" s="5"/>
      <c r="B2666" s="5"/>
      <c r="C2666" s="5"/>
      <c r="D2666" s="5"/>
      <c r="E2666" s="5"/>
      <c r="F2666" s="5"/>
      <c r="G2666" s="5"/>
      <c r="H2666" s="5"/>
      <c r="I2666" s="5"/>
      <c r="J2666" s="5"/>
    </row>
    <row r="2667" spans="1:10" x14ac:dyDescent="0.25">
      <c r="A2667" s="5"/>
      <c r="B2667" s="5"/>
      <c r="C2667" s="5"/>
      <c r="D2667" s="5"/>
      <c r="E2667" s="5"/>
      <c r="F2667" s="5"/>
      <c r="G2667" s="5"/>
      <c r="H2667" s="5"/>
      <c r="I2667" s="5"/>
      <c r="J2667" s="5"/>
    </row>
    <row r="2668" spans="1:10" x14ac:dyDescent="0.25">
      <c r="A2668" s="5"/>
      <c r="B2668" s="5"/>
      <c r="C2668" s="5"/>
      <c r="D2668" s="5"/>
      <c r="E2668" s="5"/>
      <c r="F2668" s="5"/>
      <c r="G2668" s="5"/>
      <c r="H2668" s="5"/>
      <c r="I2668" s="5"/>
      <c r="J2668" s="5"/>
    </row>
    <row r="2669" spans="1:10" x14ac:dyDescent="0.25">
      <c r="A2669" s="5"/>
      <c r="B2669" s="5"/>
      <c r="C2669" s="5"/>
      <c r="D2669" s="5"/>
      <c r="E2669" s="5"/>
      <c r="F2669" s="5"/>
      <c r="G2669" s="5"/>
      <c r="H2669" s="5"/>
      <c r="I2669" s="5"/>
      <c r="J2669" s="5"/>
    </row>
    <row r="2670" spans="1:10" x14ac:dyDescent="0.25">
      <c r="A2670" s="5"/>
      <c r="B2670" s="5"/>
      <c r="C2670" s="5"/>
      <c r="D2670" s="5"/>
      <c r="E2670" s="5"/>
      <c r="F2670" s="5"/>
      <c r="G2670" s="5"/>
      <c r="H2670" s="5"/>
      <c r="I2670" s="5"/>
      <c r="J2670" s="5"/>
    </row>
    <row r="2671" spans="1:10" x14ac:dyDescent="0.25">
      <c r="A2671" s="5"/>
      <c r="B2671" s="5"/>
      <c r="C2671" s="5"/>
      <c r="D2671" s="5"/>
      <c r="E2671" s="5"/>
      <c r="F2671" s="5"/>
      <c r="G2671" s="5"/>
      <c r="H2671" s="5"/>
      <c r="I2671" s="5"/>
      <c r="J2671" s="5"/>
    </row>
    <row r="2672" spans="1:10" x14ac:dyDescent="0.25">
      <c r="A2672" s="5"/>
      <c r="B2672" s="5"/>
      <c r="C2672" s="5"/>
      <c r="D2672" s="5"/>
      <c r="E2672" s="5"/>
      <c r="F2672" s="5"/>
      <c r="G2672" s="5"/>
      <c r="H2672" s="5"/>
      <c r="I2672" s="5"/>
      <c r="J2672" s="5"/>
    </row>
    <row r="2673" spans="1:10" x14ac:dyDescent="0.25">
      <c r="A2673" s="5"/>
      <c r="B2673" s="5"/>
      <c r="C2673" s="5"/>
      <c r="D2673" s="5"/>
      <c r="E2673" s="5"/>
      <c r="F2673" s="5"/>
      <c r="G2673" s="5"/>
      <c r="H2673" s="5"/>
      <c r="I2673" s="5"/>
      <c r="J2673" s="5"/>
    </row>
    <row r="2674" spans="1:10" x14ac:dyDescent="0.25">
      <c r="A2674" s="5"/>
      <c r="B2674" s="5"/>
      <c r="C2674" s="5"/>
      <c r="D2674" s="5"/>
      <c r="E2674" s="5"/>
      <c r="F2674" s="5"/>
      <c r="G2674" s="5"/>
      <c r="H2674" s="5"/>
      <c r="I2674" s="5"/>
      <c r="J2674" s="5"/>
    </row>
    <row r="2675" spans="1:10" x14ac:dyDescent="0.25">
      <c r="A2675" s="5"/>
      <c r="B2675" s="5"/>
      <c r="C2675" s="5"/>
      <c r="D2675" s="5"/>
      <c r="E2675" s="5"/>
      <c r="F2675" s="5"/>
      <c r="G2675" s="5"/>
      <c r="H2675" s="5"/>
      <c r="I2675" s="5"/>
      <c r="J2675" s="5"/>
    </row>
    <row r="2676" spans="1:10" x14ac:dyDescent="0.25">
      <c r="A2676" s="5"/>
      <c r="B2676" s="5"/>
      <c r="C2676" s="5"/>
      <c r="D2676" s="5"/>
      <c r="E2676" s="5"/>
      <c r="F2676" s="5"/>
      <c r="G2676" s="5"/>
      <c r="H2676" s="5"/>
      <c r="I2676" s="5"/>
      <c r="J2676" s="5"/>
    </row>
    <row r="2677" spans="1:10" x14ac:dyDescent="0.25">
      <c r="A2677" s="5"/>
      <c r="B2677" s="5"/>
      <c r="C2677" s="5"/>
      <c r="D2677" s="5"/>
      <c r="E2677" s="5"/>
      <c r="F2677" s="5"/>
      <c r="G2677" s="5"/>
      <c r="H2677" s="5"/>
      <c r="I2677" s="5"/>
      <c r="J2677" s="5"/>
    </row>
    <row r="2678" spans="1:10" x14ac:dyDescent="0.25">
      <c r="A2678" s="5"/>
      <c r="B2678" s="5"/>
      <c r="C2678" s="5"/>
      <c r="D2678" s="5"/>
      <c r="E2678" s="5"/>
      <c r="F2678" s="5"/>
      <c r="G2678" s="5"/>
      <c r="H2678" s="5"/>
      <c r="I2678" s="5"/>
      <c r="J2678" s="5"/>
    </row>
    <row r="2679" spans="1:10" x14ac:dyDescent="0.25">
      <c r="A2679" s="5"/>
      <c r="B2679" s="5"/>
      <c r="C2679" s="5"/>
      <c r="D2679" s="5"/>
      <c r="E2679" s="5"/>
      <c r="F2679" s="5"/>
      <c r="G2679" s="5"/>
      <c r="H2679" s="5"/>
      <c r="I2679" s="5"/>
      <c r="J2679" s="5"/>
    </row>
    <row r="2680" spans="1:10" x14ac:dyDescent="0.25">
      <c r="A2680" s="5"/>
      <c r="B2680" s="5"/>
      <c r="C2680" s="5"/>
      <c r="D2680" s="5"/>
      <c r="E2680" s="5"/>
      <c r="F2680" s="5"/>
      <c r="G2680" s="5"/>
      <c r="H2680" s="5"/>
      <c r="I2680" s="5"/>
      <c r="J2680" s="5"/>
    </row>
    <row r="2681" spans="1:10" x14ac:dyDescent="0.25">
      <c r="A2681" s="5"/>
      <c r="B2681" s="5"/>
      <c r="C2681" s="5"/>
      <c r="D2681" s="5"/>
      <c r="E2681" s="5"/>
      <c r="F2681" s="5"/>
      <c r="G2681" s="5"/>
      <c r="H2681" s="5"/>
      <c r="I2681" s="5"/>
      <c r="J2681" s="5"/>
    </row>
    <row r="2682" spans="1:10" x14ac:dyDescent="0.25">
      <c r="A2682" s="5"/>
      <c r="B2682" s="5"/>
      <c r="C2682" s="5"/>
      <c r="D2682" s="5"/>
      <c r="E2682" s="5"/>
      <c r="F2682" s="5"/>
      <c r="G2682" s="5"/>
      <c r="H2682" s="5"/>
      <c r="I2682" s="5"/>
      <c r="J2682" s="5"/>
    </row>
    <row r="2683" spans="1:10" x14ac:dyDescent="0.25">
      <c r="A2683" s="5"/>
      <c r="B2683" s="5"/>
      <c r="C2683" s="5"/>
      <c r="D2683" s="5"/>
      <c r="E2683" s="5"/>
      <c r="F2683" s="5"/>
      <c r="G2683" s="5"/>
      <c r="H2683" s="5"/>
      <c r="I2683" s="5"/>
      <c r="J2683" s="5"/>
    </row>
    <row r="2684" spans="1:10" x14ac:dyDescent="0.25">
      <c r="A2684" s="5"/>
      <c r="B2684" s="5"/>
      <c r="C2684" s="5"/>
      <c r="D2684" s="5"/>
      <c r="E2684" s="5"/>
      <c r="F2684" s="5"/>
      <c r="G2684" s="5"/>
      <c r="H2684" s="5"/>
      <c r="I2684" s="5"/>
      <c r="J2684" s="5"/>
    </row>
    <row r="2685" spans="1:10" x14ac:dyDescent="0.25">
      <c r="A2685" s="5"/>
      <c r="B2685" s="5"/>
      <c r="C2685" s="5"/>
      <c r="D2685" s="5"/>
      <c r="E2685" s="5"/>
      <c r="F2685" s="5"/>
      <c r="G2685" s="5"/>
      <c r="H2685" s="5"/>
      <c r="I2685" s="5"/>
      <c r="J2685" s="5"/>
    </row>
    <row r="2686" spans="1:10" x14ac:dyDescent="0.25">
      <c r="A2686" s="5"/>
      <c r="B2686" s="5"/>
      <c r="C2686" s="5"/>
      <c r="D2686" s="5"/>
      <c r="E2686" s="5"/>
      <c r="F2686" s="5"/>
      <c r="G2686" s="5"/>
      <c r="H2686" s="5"/>
      <c r="I2686" s="5"/>
      <c r="J2686" s="5"/>
    </row>
    <row r="2687" spans="1:10" x14ac:dyDescent="0.25">
      <c r="A2687" s="5"/>
      <c r="B2687" s="5"/>
      <c r="C2687" s="5"/>
      <c r="D2687" s="5"/>
      <c r="E2687" s="5"/>
      <c r="F2687" s="5"/>
      <c r="G2687" s="5"/>
      <c r="H2687" s="5"/>
      <c r="I2687" s="5"/>
      <c r="J2687" s="5"/>
    </row>
    <row r="2688" spans="1:10" x14ac:dyDescent="0.25">
      <c r="A2688" s="5"/>
      <c r="B2688" s="5"/>
      <c r="C2688" s="5"/>
      <c r="D2688" s="5"/>
      <c r="E2688" s="5"/>
      <c r="F2688" s="5"/>
      <c r="G2688" s="5"/>
      <c r="H2688" s="5"/>
      <c r="I2688" s="5"/>
      <c r="J2688" s="5"/>
    </row>
    <row r="2689" spans="1:10" x14ac:dyDescent="0.25">
      <c r="A2689" s="5"/>
      <c r="B2689" s="5"/>
      <c r="C2689" s="5"/>
      <c r="D2689" s="5"/>
      <c r="E2689" s="5"/>
      <c r="F2689" s="5"/>
      <c r="G2689" s="5"/>
      <c r="H2689" s="5"/>
      <c r="I2689" s="5"/>
      <c r="J2689" s="5"/>
    </row>
    <row r="2690" spans="1:10" x14ac:dyDescent="0.25">
      <c r="A2690" s="5"/>
      <c r="B2690" s="5"/>
      <c r="C2690" s="5"/>
      <c r="D2690" s="5"/>
      <c r="E2690" s="5"/>
      <c r="F2690" s="5"/>
      <c r="G2690" s="5"/>
      <c r="H2690" s="5"/>
      <c r="I2690" s="5"/>
      <c r="J2690" s="5"/>
    </row>
    <row r="2691" spans="1:10" x14ac:dyDescent="0.25">
      <c r="A2691" s="5"/>
      <c r="B2691" s="5"/>
      <c r="C2691" s="5"/>
      <c r="D2691" s="5"/>
      <c r="E2691" s="5"/>
      <c r="F2691" s="5"/>
      <c r="G2691" s="5"/>
      <c r="H2691" s="5"/>
      <c r="I2691" s="5"/>
      <c r="J2691" s="5"/>
    </row>
    <row r="2692" spans="1:10" x14ac:dyDescent="0.25">
      <c r="A2692" s="5"/>
      <c r="B2692" s="5"/>
      <c r="C2692" s="5"/>
      <c r="D2692" s="5"/>
      <c r="E2692" s="5"/>
      <c r="F2692" s="5"/>
      <c r="G2692" s="5"/>
      <c r="H2692" s="5"/>
      <c r="I2692" s="5"/>
      <c r="J2692" s="5"/>
    </row>
    <row r="2693" spans="1:10" x14ac:dyDescent="0.25">
      <c r="A2693" s="5"/>
      <c r="B2693" s="5"/>
      <c r="C2693" s="5"/>
      <c r="D2693" s="5"/>
      <c r="E2693" s="5"/>
      <c r="F2693" s="5"/>
      <c r="G2693" s="5"/>
      <c r="H2693" s="5"/>
      <c r="I2693" s="5"/>
      <c r="J2693" s="5"/>
    </row>
    <row r="2694" spans="1:10" x14ac:dyDescent="0.25">
      <c r="A2694" s="5"/>
      <c r="B2694" s="5"/>
      <c r="C2694" s="5"/>
      <c r="D2694" s="5"/>
      <c r="E2694" s="5"/>
      <c r="F2694" s="5"/>
      <c r="G2694" s="5"/>
      <c r="H2694" s="5"/>
      <c r="I2694" s="5"/>
      <c r="J2694" s="5"/>
    </row>
    <row r="2695" spans="1:10" x14ac:dyDescent="0.25">
      <c r="A2695" s="5"/>
      <c r="B2695" s="5"/>
      <c r="C2695" s="5"/>
      <c r="D2695" s="5"/>
      <c r="E2695" s="5"/>
      <c r="F2695" s="5"/>
      <c r="G2695" s="5"/>
      <c r="H2695" s="5"/>
      <c r="I2695" s="5"/>
      <c r="J2695" s="5"/>
    </row>
    <row r="2696" spans="1:10" x14ac:dyDescent="0.25">
      <c r="A2696" s="5"/>
      <c r="B2696" s="5"/>
      <c r="C2696" s="5"/>
      <c r="D2696" s="5"/>
      <c r="E2696" s="5"/>
      <c r="F2696" s="5"/>
      <c r="G2696" s="5"/>
      <c r="H2696" s="5"/>
      <c r="I2696" s="5"/>
      <c r="J2696" s="5"/>
    </row>
    <row r="2697" spans="1:10" x14ac:dyDescent="0.25">
      <c r="A2697" s="5"/>
      <c r="B2697" s="5"/>
      <c r="C2697" s="5"/>
      <c r="D2697" s="5"/>
      <c r="E2697" s="5"/>
      <c r="F2697" s="5"/>
      <c r="G2697" s="5"/>
      <c r="H2697" s="5"/>
      <c r="I2697" s="5"/>
      <c r="J2697" s="5"/>
    </row>
    <row r="2698" spans="1:10" x14ac:dyDescent="0.25">
      <c r="A2698" s="5"/>
      <c r="B2698" s="5"/>
      <c r="C2698" s="5"/>
      <c r="D2698" s="5"/>
      <c r="E2698" s="5"/>
      <c r="F2698" s="5"/>
      <c r="G2698" s="5"/>
      <c r="H2698" s="5"/>
      <c r="I2698" s="5"/>
      <c r="J2698" s="5"/>
    </row>
    <row r="2699" spans="1:10" x14ac:dyDescent="0.25">
      <c r="A2699" s="5"/>
      <c r="B2699" s="5"/>
      <c r="C2699" s="5"/>
      <c r="D2699" s="5"/>
      <c r="E2699" s="5"/>
      <c r="F2699" s="5"/>
      <c r="G2699" s="5"/>
      <c r="H2699" s="5"/>
      <c r="I2699" s="5"/>
      <c r="J2699" s="5"/>
    </row>
    <row r="2700" spans="1:10" x14ac:dyDescent="0.25">
      <c r="A2700" s="5"/>
      <c r="B2700" s="5"/>
      <c r="C2700" s="5"/>
      <c r="D2700" s="5"/>
      <c r="E2700" s="5"/>
      <c r="F2700" s="5"/>
      <c r="G2700" s="5"/>
      <c r="H2700" s="5"/>
      <c r="I2700" s="5"/>
      <c r="J2700" s="5"/>
    </row>
    <row r="2701" spans="1:10" x14ac:dyDescent="0.25">
      <c r="A2701" s="5"/>
      <c r="B2701" s="5"/>
      <c r="C2701" s="5"/>
      <c r="D2701" s="5"/>
      <c r="E2701" s="5"/>
      <c r="F2701" s="5"/>
      <c r="G2701" s="5"/>
      <c r="H2701" s="5"/>
      <c r="I2701" s="5"/>
      <c r="J2701" s="5"/>
    </row>
    <row r="2702" spans="1:10" x14ac:dyDescent="0.25">
      <c r="A2702" s="5"/>
      <c r="B2702" s="5"/>
      <c r="C2702" s="5"/>
      <c r="D2702" s="5"/>
      <c r="E2702" s="5"/>
      <c r="F2702" s="5"/>
      <c r="G2702" s="5"/>
      <c r="H2702" s="5"/>
      <c r="I2702" s="5"/>
      <c r="J2702" s="5"/>
    </row>
    <row r="2703" spans="1:10" x14ac:dyDescent="0.25">
      <c r="A2703" s="5"/>
      <c r="B2703" s="5"/>
      <c r="C2703" s="5"/>
      <c r="D2703" s="5"/>
      <c r="E2703" s="5"/>
      <c r="F2703" s="5"/>
      <c r="G2703" s="5"/>
      <c r="H2703" s="5"/>
      <c r="I2703" s="5"/>
      <c r="J2703" s="5"/>
    </row>
    <row r="2704" spans="1:10" x14ac:dyDescent="0.25">
      <c r="A2704" s="5"/>
      <c r="B2704" s="5"/>
      <c r="C2704" s="5"/>
      <c r="D2704" s="5"/>
      <c r="E2704" s="5"/>
      <c r="F2704" s="5"/>
      <c r="G2704" s="5"/>
      <c r="H2704" s="5"/>
      <c r="I2704" s="5"/>
      <c r="J2704" s="5"/>
    </row>
    <row r="2705" spans="1:10" x14ac:dyDescent="0.25">
      <c r="A2705" s="5"/>
      <c r="B2705" s="5"/>
      <c r="C2705" s="5"/>
      <c r="D2705" s="5"/>
      <c r="E2705" s="5"/>
      <c r="F2705" s="5"/>
      <c r="G2705" s="5"/>
      <c r="H2705" s="5"/>
      <c r="I2705" s="5"/>
      <c r="J2705" s="5"/>
    </row>
    <row r="2706" spans="1:10" x14ac:dyDescent="0.25">
      <c r="A2706" s="5"/>
      <c r="B2706" s="5"/>
      <c r="C2706" s="5"/>
      <c r="D2706" s="5"/>
      <c r="E2706" s="5"/>
      <c r="F2706" s="5"/>
      <c r="G2706" s="5"/>
      <c r="H2706" s="5"/>
      <c r="I2706" s="5"/>
      <c r="J2706" s="5"/>
    </row>
    <row r="2707" spans="1:10" x14ac:dyDescent="0.25">
      <c r="A2707" s="5"/>
      <c r="B2707" s="5"/>
      <c r="C2707" s="5"/>
      <c r="D2707" s="5"/>
      <c r="E2707" s="5"/>
      <c r="F2707" s="5"/>
      <c r="G2707" s="5"/>
      <c r="H2707" s="5"/>
      <c r="I2707" s="5"/>
      <c r="J2707" s="5"/>
    </row>
    <row r="2708" spans="1:10" x14ac:dyDescent="0.25">
      <c r="A2708" s="5"/>
      <c r="B2708" s="5"/>
      <c r="C2708" s="5"/>
      <c r="D2708" s="5"/>
      <c r="E2708" s="5"/>
      <c r="F2708" s="5"/>
      <c r="G2708" s="5"/>
      <c r="H2708" s="5"/>
      <c r="I2708" s="5"/>
      <c r="J2708" s="5"/>
    </row>
    <row r="2709" spans="1:10" x14ac:dyDescent="0.25">
      <c r="A2709" s="5"/>
      <c r="B2709" s="5"/>
      <c r="C2709" s="5"/>
      <c r="D2709" s="5"/>
      <c r="E2709" s="5"/>
      <c r="F2709" s="5"/>
      <c r="G2709" s="5"/>
      <c r="H2709" s="5"/>
      <c r="I2709" s="5"/>
      <c r="J2709" s="5"/>
    </row>
    <row r="2710" spans="1:10" x14ac:dyDescent="0.25">
      <c r="A2710" s="5"/>
      <c r="B2710" s="5"/>
      <c r="C2710" s="5"/>
      <c r="D2710" s="5"/>
      <c r="E2710" s="5"/>
      <c r="F2710" s="5"/>
      <c r="G2710" s="5"/>
      <c r="H2710" s="5"/>
      <c r="I2710" s="5"/>
      <c r="J2710" s="5"/>
    </row>
    <row r="2711" spans="1:10" x14ac:dyDescent="0.25">
      <c r="A2711" s="5"/>
      <c r="B2711" s="5"/>
      <c r="C2711" s="5"/>
      <c r="D2711" s="5"/>
      <c r="E2711" s="5"/>
      <c r="F2711" s="5"/>
      <c r="G2711" s="5"/>
      <c r="H2711" s="5"/>
      <c r="I2711" s="5"/>
      <c r="J2711" s="5"/>
    </row>
    <row r="2712" spans="1:10" x14ac:dyDescent="0.25">
      <c r="A2712" s="5"/>
      <c r="B2712" s="5"/>
      <c r="C2712" s="5"/>
      <c r="D2712" s="5"/>
      <c r="E2712" s="5"/>
      <c r="F2712" s="5"/>
      <c r="G2712" s="5"/>
      <c r="H2712" s="5"/>
      <c r="I2712" s="5"/>
      <c r="J2712" s="5"/>
    </row>
    <row r="2713" spans="1:10" x14ac:dyDescent="0.25">
      <c r="A2713" s="5"/>
      <c r="B2713" s="5"/>
      <c r="C2713" s="5"/>
      <c r="D2713" s="5"/>
      <c r="E2713" s="5"/>
      <c r="F2713" s="5"/>
      <c r="G2713" s="5"/>
      <c r="H2713" s="5"/>
      <c r="I2713" s="5"/>
      <c r="J2713" s="5"/>
    </row>
    <row r="2714" spans="1:10" x14ac:dyDescent="0.25">
      <c r="A2714" s="5"/>
      <c r="B2714" s="5"/>
      <c r="C2714" s="5"/>
      <c r="D2714" s="5"/>
      <c r="E2714" s="5"/>
      <c r="F2714" s="5"/>
      <c r="G2714" s="5"/>
      <c r="H2714" s="5"/>
      <c r="I2714" s="5"/>
      <c r="J2714" s="5"/>
    </row>
    <row r="2715" spans="1:10" x14ac:dyDescent="0.25">
      <c r="A2715" s="5"/>
      <c r="B2715" s="5"/>
      <c r="C2715" s="5"/>
      <c r="D2715" s="5"/>
      <c r="E2715" s="5"/>
      <c r="F2715" s="5"/>
      <c r="G2715" s="5"/>
      <c r="H2715" s="5"/>
      <c r="I2715" s="5"/>
      <c r="J2715" s="5"/>
    </row>
    <row r="2716" spans="1:10" x14ac:dyDescent="0.25">
      <c r="A2716" s="5"/>
      <c r="B2716" s="5"/>
      <c r="C2716" s="5"/>
      <c r="D2716" s="5"/>
      <c r="E2716" s="5"/>
      <c r="F2716" s="5"/>
      <c r="G2716" s="5"/>
      <c r="H2716" s="5"/>
      <c r="I2716" s="5"/>
      <c r="J2716" s="5"/>
    </row>
    <row r="2717" spans="1:10" x14ac:dyDescent="0.25">
      <c r="A2717" s="5"/>
      <c r="B2717" s="5"/>
      <c r="C2717" s="5"/>
      <c r="D2717" s="5"/>
      <c r="E2717" s="5"/>
      <c r="F2717" s="5"/>
      <c r="G2717" s="5"/>
      <c r="H2717" s="5"/>
      <c r="I2717" s="5"/>
      <c r="J2717" s="5"/>
    </row>
    <row r="2718" spans="1:10" x14ac:dyDescent="0.25">
      <c r="A2718" s="5"/>
      <c r="B2718" s="5"/>
      <c r="C2718" s="5"/>
      <c r="D2718" s="5"/>
      <c r="E2718" s="5"/>
      <c r="F2718" s="5"/>
      <c r="G2718" s="5"/>
      <c r="H2718" s="5"/>
      <c r="I2718" s="5"/>
      <c r="J2718" s="5"/>
    </row>
    <row r="2719" spans="1:10" x14ac:dyDescent="0.25">
      <c r="A2719" s="5"/>
      <c r="B2719" s="5"/>
      <c r="C2719" s="5"/>
      <c r="D2719" s="5"/>
      <c r="E2719" s="5"/>
      <c r="F2719" s="5"/>
      <c r="G2719" s="5"/>
      <c r="H2719" s="5"/>
      <c r="I2719" s="5"/>
      <c r="J2719" s="5"/>
    </row>
    <row r="2720" spans="1:10" x14ac:dyDescent="0.25">
      <c r="A2720" s="5"/>
      <c r="B2720" s="5"/>
      <c r="C2720" s="5"/>
      <c r="D2720" s="5"/>
      <c r="E2720" s="5"/>
      <c r="F2720" s="5"/>
      <c r="G2720" s="5"/>
      <c r="H2720" s="5"/>
      <c r="I2720" s="5"/>
      <c r="J2720" s="5"/>
    </row>
    <row r="2721" spans="1:10" x14ac:dyDescent="0.25">
      <c r="A2721" s="5"/>
      <c r="B2721" s="5"/>
      <c r="C2721" s="5"/>
      <c r="D2721" s="5"/>
      <c r="E2721" s="5"/>
      <c r="F2721" s="5"/>
      <c r="G2721" s="5"/>
      <c r="H2721" s="5"/>
      <c r="I2721" s="5"/>
      <c r="J2721" s="5"/>
    </row>
    <row r="2722" spans="1:10" x14ac:dyDescent="0.25">
      <c r="A2722" s="5"/>
      <c r="B2722" s="5"/>
      <c r="C2722" s="5"/>
      <c r="D2722" s="5"/>
      <c r="E2722" s="5"/>
      <c r="F2722" s="5"/>
      <c r="G2722" s="5"/>
      <c r="H2722" s="5"/>
      <c r="I2722" s="5"/>
      <c r="J2722" s="5"/>
    </row>
    <row r="2723" spans="1:10" x14ac:dyDescent="0.25">
      <c r="A2723" s="5"/>
      <c r="B2723" s="5"/>
      <c r="C2723" s="5"/>
      <c r="D2723" s="5"/>
      <c r="E2723" s="5"/>
      <c r="F2723" s="5"/>
      <c r="G2723" s="5"/>
      <c r="H2723" s="5"/>
      <c r="I2723" s="5"/>
      <c r="J2723" s="5"/>
    </row>
    <row r="2724" spans="1:10" x14ac:dyDescent="0.25">
      <c r="A2724" s="5"/>
      <c r="B2724" s="5"/>
      <c r="C2724" s="5"/>
      <c r="D2724" s="5"/>
      <c r="E2724" s="5"/>
      <c r="F2724" s="5"/>
      <c r="G2724" s="5"/>
      <c r="H2724" s="5"/>
      <c r="I2724" s="5"/>
      <c r="J2724" s="5"/>
    </row>
    <row r="2725" spans="1:10" x14ac:dyDescent="0.25">
      <c r="A2725" s="5"/>
      <c r="B2725" s="5"/>
      <c r="C2725" s="5"/>
      <c r="D2725" s="5"/>
      <c r="E2725" s="5"/>
      <c r="F2725" s="5"/>
      <c r="G2725" s="5"/>
      <c r="H2725" s="5"/>
      <c r="I2725" s="5"/>
      <c r="J2725" s="5"/>
    </row>
    <row r="2726" spans="1:10" x14ac:dyDescent="0.25">
      <c r="A2726" s="5"/>
      <c r="B2726" s="5"/>
      <c r="C2726" s="5"/>
      <c r="D2726" s="5"/>
      <c r="E2726" s="5"/>
      <c r="F2726" s="5"/>
      <c r="G2726" s="5"/>
      <c r="H2726" s="5"/>
      <c r="I2726" s="5"/>
      <c r="J2726" s="5"/>
    </row>
    <row r="2727" spans="1:10" x14ac:dyDescent="0.25">
      <c r="A2727" s="5"/>
      <c r="B2727" s="5"/>
      <c r="C2727" s="5"/>
      <c r="D2727" s="5"/>
      <c r="E2727" s="5"/>
      <c r="F2727" s="5"/>
      <c r="G2727" s="5"/>
      <c r="H2727" s="5"/>
      <c r="I2727" s="5"/>
      <c r="J2727" s="5"/>
    </row>
    <row r="2728" spans="1:10" x14ac:dyDescent="0.25">
      <c r="A2728" s="5"/>
      <c r="B2728" s="5"/>
      <c r="C2728" s="5"/>
      <c r="D2728" s="5"/>
      <c r="E2728" s="5"/>
      <c r="F2728" s="5"/>
      <c r="G2728" s="5"/>
      <c r="H2728" s="5"/>
      <c r="I2728" s="5"/>
      <c r="J2728" s="5"/>
    </row>
    <row r="2729" spans="1:10" x14ac:dyDescent="0.25">
      <c r="A2729" s="5"/>
      <c r="B2729" s="5"/>
      <c r="C2729" s="5"/>
      <c r="D2729" s="5"/>
      <c r="E2729" s="5"/>
      <c r="F2729" s="5"/>
      <c r="G2729" s="5"/>
      <c r="H2729" s="5"/>
      <c r="I2729" s="5"/>
      <c r="J2729" s="5"/>
    </row>
    <row r="2730" spans="1:10" x14ac:dyDescent="0.25">
      <c r="A2730" s="5"/>
      <c r="B2730" s="5"/>
      <c r="C2730" s="5"/>
      <c r="D2730" s="5"/>
      <c r="E2730" s="5"/>
      <c r="F2730" s="5"/>
      <c r="G2730" s="5"/>
      <c r="H2730" s="5"/>
      <c r="I2730" s="5"/>
      <c r="J2730" s="5"/>
    </row>
    <row r="2731" spans="1:10" x14ac:dyDescent="0.25">
      <c r="A2731" s="5"/>
      <c r="B2731" s="5"/>
      <c r="C2731" s="5"/>
      <c r="D2731" s="5"/>
      <c r="E2731" s="5"/>
      <c r="F2731" s="5"/>
      <c r="G2731" s="5"/>
      <c r="H2731" s="5"/>
      <c r="I2731" s="5"/>
      <c r="J2731" s="5"/>
    </row>
    <row r="2732" spans="1:10" x14ac:dyDescent="0.25">
      <c r="A2732" s="5"/>
      <c r="B2732" s="5"/>
      <c r="C2732" s="5"/>
      <c r="D2732" s="5"/>
      <c r="E2732" s="5"/>
      <c r="F2732" s="5"/>
      <c r="G2732" s="5"/>
      <c r="H2732" s="5"/>
      <c r="I2732" s="5"/>
      <c r="J2732" s="5"/>
    </row>
    <row r="2733" spans="1:10" x14ac:dyDescent="0.25">
      <c r="A2733" s="5"/>
      <c r="B2733" s="5"/>
      <c r="C2733" s="5"/>
      <c r="D2733" s="5"/>
      <c r="E2733" s="5"/>
      <c r="F2733" s="5"/>
      <c r="G2733" s="5"/>
      <c r="H2733" s="5"/>
      <c r="I2733" s="5"/>
      <c r="J2733" s="5"/>
    </row>
    <row r="2734" spans="1:10" x14ac:dyDescent="0.25">
      <c r="A2734" s="5"/>
      <c r="B2734" s="5"/>
      <c r="C2734" s="5"/>
      <c r="D2734" s="5"/>
      <c r="E2734" s="5"/>
      <c r="F2734" s="5"/>
      <c r="G2734" s="5"/>
      <c r="H2734" s="5"/>
      <c r="I2734" s="5"/>
      <c r="J2734" s="5"/>
    </row>
    <row r="2735" spans="1:10" x14ac:dyDescent="0.25">
      <c r="A2735" s="5"/>
      <c r="B2735" s="5"/>
      <c r="C2735" s="5"/>
      <c r="D2735" s="5"/>
      <c r="E2735" s="5"/>
      <c r="F2735" s="5"/>
      <c r="G2735" s="5"/>
      <c r="H2735" s="5"/>
      <c r="I2735" s="5"/>
      <c r="J2735" s="5"/>
    </row>
    <row r="2736" spans="1:10" x14ac:dyDescent="0.25">
      <c r="A2736" s="5"/>
      <c r="B2736" s="5"/>
      <c r="C2736" s="5"/>
      <c r="D2736" s="5"/>
      <c r="E2736" s="5"/>
      <c r="F2736" s="5"/>
      <c r="G2736" s="5"/>
      <c r="H2736" s="5"/>
      <c r="I2736" s="5"/>
      <c r="J2736" s="5"/>
    </row>
    <row r="2737" spans="1:10" x14ac:dyDescent="0.25">
      <c r="A2737" s="5"/>
      <c r="B2737" s="5"/>
      <c r="C2737" s="5"/>
      <c r="D2737" s="5"/>
      <c r="E2737" s="5"/>
      <c r="F2737" s="5"/>
      <c r="G2737" s="5"/>
      <c r="H2737" s="5"/>
      <c r="I2737" s="5"/>
      <c r="J2737" s="5"/>
    </row>
    <row r="2738" spans="1:10" x14ac:dyDescent="0.25">
      <c r="A2738" s="5"/>
      <c r="B2738" s="5"/>
      <c r="C2738" s="5"/>
      <c r="D2738" s="5"/>
      <c r="E2738" s="5"/>
      <c r="F2738" s="5"/>
      <c r="G2738" s="5"/>
      <c r="H2738" s="5"/>
      <c r="I2738" s="5"/>
      <c r="J2738" s="5"/>
    </row>
    <row r="2739" spans="1:10" x14ac:dyDescent="0.25">
      <c r="A2739" s="5"/>
      <c r="B2739" s="5"/>
      <c r="C2739" s="5"/>
      <c r="D2739" s="5"/>
      <c r="E2739" s="5"/>
      <c r="F2739" s="5"/>
      <c r="G2739" s="5"/>
      <c r="H2739" s="5"/>
      <c r="I2739" s="5"/>
      <c r="J2739" s="5"/>
    </row>
    <row r="2740" spans="1:10" x14ac:dyDescent="0.25">
      <c r="A2740" s="5"/>
      <c r="B2740" s="5"/>
      <c r="C2740" s="5"/>
      <c r="D2740" s="5"/>
      <c r="E2740" s="5"/>
      <c r="F2740" s="5"/>
      <c r="G2740" s="5"/>
      <c r="H2740" s="5"/>
      <c r="I2740" s="5"/>
      <c r="J2740" s="5"/>
    </row>
    <row r="2741" spans="1:10" x14ac:dyDescent="0.25">
      <c r="A2741" s="5"/>
      <c r="B2741" s="5"/>
      <c r="C2741" s="5"/>
      <c r="D2741" s="5"/>
      <c r="E2741" s="5"/>
      <c r="F2741" s="5"/>
      <c r="G2741" s="5"/>
      <c r="H2741" s="5"/>
      <c r="I2741" s="5"/>
      <c r="J2741" s="5"/>
    </row>
    <row r="2742" spans="1:10" x14ac:dyDescent="0.25">
      <c r="A2742" s="5"/>
      <c r="B2742" s="5"/>
      <c r="C2742" s="5"/>
      <c r="D2742" s="5"/>
      <c r="E2742" s="5"/>
      <c r="F2742" s="5"/>
      <c r="G2742" s="5"/>
      <c r="H2742" s="5"/>
      <c r="I2742" s="5"/>
      <c r="J2742" s="5"/>
    </row>
    <row r="2743" spans="1:10" x14ac:dyDescent="0.25">
      <c r="A2743" s="5"/>
      <c r="B2743" s="5"/>
      <c r="C2743" s="5"/>
      <c r="D2743" s="5"/>
      <c r="E2743" s="5"/>
      <c r="F2743" s="5"/>
      <c r="G2743" s="5"/>
      <c r="H2743" s="5"/>
      <c r="I2743" s="5"/>
      <c r="J2743" s="5"/>
    </row>
    <row r="2744" spans="1:10" x14ac:dyDescent="0.25">
      <c r="A2744" s="5"/>
      <c r="B2744" s="5"/>
      <c r="C2744" s="5"/>
      <c r="D2744" s="5"/>
      <c r="E2744" s="5"/>
      <c r="F2744" s="5"/>
      <c r="G2744" s="5"/>
      <c r="H2744" s="5"/>
      <c r="I2744" s="5"/>
      <c r="J2744" s="5"/>
    </row>
    <row r="2745" spans="1:10" x14ac:dyDescent="0.25">
      <c r="A2745" s="5"/>
      <c r="B2745" s="5"/>
      <c r="C2745" s="5"/>
      <c r="D2745" s="5"/>
      <c r="E2745" s="5"/>
      <c r="F2745" s="5"/>
      <c r="G2745" s="5"/>
      <c r="H2745" s="5"/>
      <c r="I2745" s="5"/>
      <c r="J2745" s="5"/>
    </row>
    <row r="2746" spans="1:10" x14ac:dyDescent="0.25">
      <c r="A2746" s="5"/>
      <c r="B2746" s="5"/>
      <c r="C2746" s="5"/>
      <c r="D2746" s="5"/>
      <c r="E2746" s="5"/>
      <c r="F2746" s="5"/>
      <c r="G2746" s="5"/>
      <c r="H2746" s="5"/>
      <c r="I2746" s="5"/>
      <c r="J2746" s="5"/>
    </row>
    <row r="2747" spans="1:10" x14ac:dyDescent="0.25">
      <c r="A2747" s="5"/>
      <c r="B2747" s="5"/>
      <c r="C2747" s="5"/>
      <c r="D2747" s="5"/>
      <c r="E2747" s="5"/>
      <c r="F2747" s="5"/>
      <c r="G2747" s="5"/>
      <c r="H2747" s="5"/>
      <c r="I2747" s="5"/>
      <c r="J2747" s="5"/>
    </row>
    <row r="2748" spans="1:10" x14ac:dyDescent="0.25">
      <c r="A2748" s="5"/>
      <c r="B2748" s="5"/>
      <c r="C2748" s="5"/>
      <c r="D2748" s="5"/>
      <c r="E2748" s="5"/>
      <c r="F2748" s="5"/>
      <c r="G2748" s="5"/>
      <c r="H2748" s="5"/>
      <c r="I2748" s="5"/>
      <c r="J2748" s="5"/>
    </row>
    <row r="2749" spans="1:10" x14ac:dyDescent="0.25">
      <c r="A2749" s="5"/>
      <c r="B2749" s="5"/>
      <c r="C2749" s="5"/>
      <c r="D2749" s="5"/>
      <c r="E2749" s="5"/>
      <c r="F2749" s="5"/>
      <c r="G2749" s="5"/>
      <c r="H2749" s="5"/>
      <c r="I2749" s="5"/>
      <c r="J2749" s="5"/>
    </row>
    <row r="2750" spans="1:10" x14ac:dyDescent="0.25">
      <c r="A2750" s="5"/>
      <c r="B2750" s="5"/>
      <c r="C2750" s="5"/>
      <c r="D2750" s="5"/>
      <c r="E2750" s="5"/>
      <c r="F2750" s="5"/>
      <c r="G2750" s="5"/>
      <c r="H2750" s="5"/>
      <c r="I2750" s="5"/>
      <c r="J2750" s="5"/>
    </row>
    <row r="2751" spans="1:10" x14ac:dyDescent="0.25">
      <c r="A2751" s="5"/>
      <c r="B2751" s="5"/>
      <c r="C2751" s="5"/>
      <c r="D2751" s="5"/>
      <c r="E2751" s="5"/>
      <c r="F2751" s="5"/>
      <c r="G2751" s="5"/>
      <c r="H2751" s="5"/>
      <c r="I2751" s="5"/>
      <c r="J2751" s="5"/>
    </row>
    <row r="2752" spans="1:10" x14ac:dyDescent="0.25">
      <c r="A2752" s="5"/>
      <c r="B2752" s="5"/>
      <c r="C2752" s="5"/>
      <c r="D2752" s="5"/>
      <c r="E2752" s="5"/>
      <c r="F2752" s="5"/>
      <c r="G2752" s="5"/>
      <c r="H2752" s="5"/>
      <c r="I2752" s="5"/>
      <c r="J2752" s="5"/>
    </row>
    <row r="2753" spans="1:10" x14ac:dyDescent="0.25">
      <c r="A2753" s="5"/>
      <c r="B2753" s="5"/>
      <c r="C2753" s="5"/>
      <c r="D2753" s="5"/>
      <c r="E2753" s="5"/>
      <c r="F2753" s="5"/>
      <c r="G2753" s="5"/>
      <c r="H2753" s="5"/>
      <c r="I2753" s="5"/>
      <c r="J2753" s="5"/>
    </row>
    <row r="2754" spans="1:10" x14ac:dyDescent="0.25">
      <c r="A2754" s="5"/>
      <c r="B2754" s="5"/>
      <c r="C2754" s="5"/>
      <c r="D2754" s="5"/>
      <c r="E2754" s="5"/>
      <c r="F2754" s="5"/>
      <c r="G2754" s="5"/>
      <c r="H2754" s="5"/>
      <c r="I2754" s="5"/>
      <c r="J2754" s="5"/>
    </row>
    <row r="2755" spans="1:10" x14ac:dyDescent="0.25">
      <c r="A2755" s="5"/>
      <c r="B2755" s="5"/>
      <c r="C2755" s="5"/>
      <c r="D2755" s="5"/>
      <c r="E2755" s="5"/>
      <c r="F2755" s="5"/>
      <c r="G2755" s="5"/>
      <c r="H2755" s="5"/>
      <c r="I2755" s="5"/>
      <c r="J2755" s="5"/>
    </row>
    <row r="2756" spans="1:10" x14ac:dyDescent="0.25">
      <c r="A2756" s="5"/>
      <c r="B2756" s="5"/>
      <c r="C2756" s="5"/>
      <c r="D2756" s="5"/>
      <c r="E2756" s="5"/>
      <c r="F2756" s="5"/>
      <c r="G2756" s="5"/>
      <c r="H2756" s="5"/>
      <c r="I2756" s="5"/>
      <c r="J2756" s="5"/>
    </row>
    <row r="2757" spans="1:10" x14ac:dyDescent="0.25">
      <c r="A2757" s="5"/>
      <c r="B2757" s="5"/>
      <c r="C2757" s="5"/>
      <c r="D2757" s="5"/>
      <c r="E2757" s="5"/>
      <c r="F2757" s="5"/>
      <c r="G2757" s="5"/>
      <c r="H2757" s="5"/>
      <c r="I2757" s="5"/>
      <c r="J2757" s="5"/>
    </row>
    <row r="2758" spans="1:10" x14ac:dyDescent="0.25">
      <c r="A2758" s="5"/>
      <c r="B2758" s="5"/>
      <c r="C2758" s="5"/>
      <c r="D2758" s="5"/>
      <c r="E2758" s="5"/>
      <c r="F2758" s="5"/>
      <c r="G2758" s="5"/>
      <c r="H2758" s="5"/>
      <c r="I2758" s="5"/>
      <c r="J2758" s="5"/>
    </row>
    <row r="2759" spans="1:10" x14ac:dyDescent="0.25">
      <c r="A2759" s="5"/>
      <c r="B2759" s="5"/>
      <c r="C2759" s="5"/>
      <c r="D2759" s="5"/>
      <c r="E2759" s="5"/>
      <c r="F2759" s="5"/>
      <c r="G2759" s="5"/>
      <c r="H2759" s="5"/>
      <c r="I2759" s="5"/>
      <c r="J2759" s="5"/>
    </row>
    <row r="2760" spans="1:10" x14ac:dyDescent="0.25">
      <c r="A2760" s="5"/>
      <c r="B2760" s="5"/>
      <c r="C2760" s="5"/>
      <c r="D2760" s="5"/>
      <c r="E2760" s="5"/>
      <c r="F2760" s="5"/>
      <c r="G2760" s="5"/>
      <c r="H2760" s="5"/>
      <c r="I2760" s="5"/>
      <c r="J2760" s="5"/>
    </row>
    <row r="2761" spans="1:10" x14ac:dyDescent="0.25">
      <c r="A2761" s="5"/>
      <c r="B2761" s="5"/>
      <c r="C2761" s="5"/>
      <c r="D2761" s="5"/>
      <c r="E2761" s="5"/>
      <c r="F2761" s="5"/>
      <c r="G2761" s="5"/>
      <c r="H2761" s="5"/>
      <c r="I2761" s="5"/>
      <c r="J2761" s="5"/>
    </row>
    <row r="2762" spans="1:10" x14ac:dyDescent="0.25">
      <c r="A2762" s="5"/>
      <c r="B2762" s="5"/>
      <c r="C2762" s="5"/>
      <c r="D2762" s="5"/>
      <c r="E2762" s="5"/>
      <c r="F2762" s="5"/>
      <c r="G2762" s="5"/>
      <c r="H2762" s="5"/>
      <c r="I2762" s="5"/>
      <c r="J2762" s="5"/>
    </row>
    <row r="2763" spans="1:10" x14ac:dyDescent="0.25">
      <c r="A2763" s="5"/>
      <c r="B2763" s="5"/>
      <c r="C2763" s="5"/>
      <c r="D2763" s="5"/>
      <c r="E2763" s="5"/>
      <c r="F2763" s="5"/>
      <c r="G2763" s="5"/>
      <c r="H2763" s="5"/>
      <c r="I2763" s="5"/>
      <c r="J2763" s="5"/>
    </row>
    <row r="2764" spans="1:10" x14ac:dyDescent="0.25">
      <c r="A2764" s="5"/>
      <c r="B2764" s="5"/>
      <c r="C2764" s="5"/>
      <c r="D2764" s="5"/>
      <c r="E2764" s="5"/>
      <c r="F2764" s="5"/>
      <c r="G2764" s="5"/>
      <c r="H2764" s="5"/>
      <c r="I2764" s="5"/>
      <c r="J2764" s="5"/>
    </row>
    <row r="2765" spans="1:10" x14ac:dyDescent="0.25">
      <c r="A2765" s="5"/>
      <c r="B2765" s="5"/>
      <c r="C2765" s="5"/>
      <c r="D2765" s="5"/>
      <c r="E2765" s="5"/>
      <c r="F2765" s="5"/>
      <c r="G2765" s="5"/>
      <c r="H2765" s="5"/>
      <c r="I2765" s="5"/>
      <c r="J2765" s="5"/>
    </row>
    <row r="2766" spans="1:10" x14ac:dyDescent="0.25">
      <c r="A2766" s="5"/>
      <c r="B2766" s="5"/>
      <c r="C2766" s="5"/>
      <c r="D2766" s="5"/>
      <c r="E2766" s="5"/>
      <c r="F2766" s="5"/>
      <c r="G2766" s="5"/>
      <c r="H2766" s="5"/>
      <c r="I2766" s="5"/>
      <c r="J2766" s="5"/>
    </row>
    <row r="2767" spans="1:10" x14ac:dyDescent="0.25">
      <c r="A2767" s="5"/>
      <c r="B2767" s="5"/>
      <c r="C2767" s="5"/>
      <c r="D2767" s="5"/>
      <c r="E2767" s="5"/>
      <c r="F2767" s="5"/>
      <c r="G2767" s="5"/>
      <c r="H2767" s="5"/>
      <c r="I2767" s="5"/>
      <c r="J2767" s="5"/>
    </row>
    <row r="2768" spans="1:10" x14ac:dyDescent="0.25">
      <c r="A2768" s="5"/>
      <c r="B2768" s="5"/>
      <c r="C2768" s="5"/>
      <c r="D2768" s="5"/>
      <c r="E2768" s="5"/>
      <c r="F2768" s="5"/>
      <c r="G2768" s="5"/>
      <c r="H2768" s="5"/>
      <c r="I2768" s="5"/>
      <c r="J2768" s="5"/>
    </row>
    <row r="2769" spans="1:10" x14ac:dyDescent="0.25">
      <c r="A2769" s="5"/>
      <c r="B2769" s="5"/>
      <c r="C2769" s="5"/>
      <c r="D2769" s="5"/>
      <c r="E2769" s="5"/>
      <c r="F2769" s="5"/>
      <c r="G2769" s="5"/>
      <c r="H2769" s="5"/>
      <c r="I2769" s="5"/>
      <c r="J2769" s="5"/>
    </row>
    <row r="2770" spans="1:10" x14ac:dyDescent="0.25">
      <c r="A2770" s="5"/>
      <c r="B2770" s="5"/>
      <c r="C2770" s="5"/>
      <c r="D2770" s="5"/>
      <c r="E2770" s="5"/>
      <c r="F2770" s="5"/>
      <c r="G2770" s="5"/>
      <c r="H2770" s="5"/>
      <c r="I2770" s="5"/>
      <c r="J2770" s="5"/>
    </row>
    <row r="2771" spans="1:10" x14ac:dyDescent="0.25">
      <c r="A2771" s="5"/>
      <c r="B2771" s="5"/>
      <c r="C2771" s="5"/>
      <c r="D2771" s="5"/>
      <c r="E2771" s="5"/>
      <c r="F2771" s="5"/>
      <c r="G2771" s="5"/>
      <c r="H2771" s="5"/>
      <c r="I2771" s="5"/>
      <c r="J2771" s="5"/>
    </row>
    <row r="2772" spans="1:10" x14ac:dyDescent="0.25">
      <c r="A2772" s="5"/>
      <c r="B2772" s="5"/>
      <c r="C2772" s="5"/>
      <c r="D2772" s="5"/>
      <c r="E2772" s="5"/>
      <c r="F2772" s="5"/>
      <c r="G2772" s="5"/>
      <c r="H2772" s="5"/>
      <c r="I2772" s="5"/>
      <c r="J2772" s="5"/>
    </row>
    <row r="2773" spans="1:10" x14ac:dyDescent="0.25">
      <c r="A2773" s="5"/>
      <c r="B2773" s="5"/>
      <c r="C2773" s="5"/>
      <c r="D2773" s="5"/>
      <c r="E2773" s="5"/>
      <c r="F2773" s="5"/>
      <c r="G2773" s="5"/>
      <c r="H2773" s="5"/>
      <c r="I2773" s="5"/>
      <c r="J2773" s="5"/>
    </row>
    <row r="2774" spans="1:10" x14ac:dyDescent="0.25">
      <c r="A2774" s="5"/>
      <c r="B2774" s="5"/>
      <c r="C2774" s="5"/>
      <c r="D2774" s="5"/>
      <c r="E2774" s="5"/>
      <c r="F2774" s="5"/>
      <c r="G2774" s="5"/>
      <c r="H2774" s="5"/>
      <c r="I2774" s="5"/>
      <c r="J2774" s="5"/>
    </row>
    <row r="2775" spans="1:10" x14ac:dyDescent="0.25">
      <c r="A2775" s="5"/>
      <c r="B2775" s="5"/>
      <c r="C2775" s="5"/>
      <c r="D2775" s="5"/>
      <c r="E2775" s="5"/>
      <c r="F2775" s="5"/>
      <c r="G2775" s="5"/>
      <c r="H2775" s="5"/>
      <c r="I2775" s="5"/>
      <c r="J2775" s="5"/>
    </row>
    <row r="2776" spans="1:10" x14ac:dyDescent="0.25">
      <c r="A2776" s="5"/>
      <c r="B2776" s="5"/>
      <c r="C2776" s="5"/>
      <c r="D2776" s="5"/>
      <c r="E2776" s="5"/>
      <c r="F2776" s="5"/>
      <c r="G2776" s="5"/>
      <c r="H2776" s="5"/>
      <c r="I2776" s="5"/>
      <c r="J2776" s="5"/>
    </row>
    <row r="2777" spans="1:10" x14ac:dyDescent="0.25">
      <c r="A2777" s="5"/>
      <c r="B2777" s="5"/>
      <c r="C2777" s="5"/>
      <c r="D2777" s="5"/>
      <c r="E2777" s="5"/>
      <c r="F2777" s="5"/>
      <c r="G2777" s="5"/>
      <c r="H2777" s="5"/>
      <c r="I2777" s="5"/>
      <c r="J2777" s="5"/>
    </row>
    <row r="2778" spans="1:10" x14ac:dyDescent="0.25">
      <c r="A2778" s="5"/>
      <c r="B2778" s="5"/>
      <c r="C2778" s="5"/>
      <c r="D2778" s="5"/>
      <c r="E2778" s="5"/>
      <c r="F2778" s="5"/>
      <c r="G2778" s="5"/>
      <c r="H2778" s="5"/>
      <c r="I2778" s="5"/>
      <c r="J2778" s="5"/>
    </row>
    <row r="2779" spans="1:10" x14ac:dyDescent="0.25">
      <c r="A2779" s="5"/>
      <c r="B2779" s="5"/>
      <c r="C2779" s="5"/>
      <c r="D2779" s="5"/>
      <c r="E2779" s="5"/>
      <c r="F2779" s="5"/>
      <c r="G2779" s="5"/>
      <c r="H2779" s="5"/>
      <c r="I2779" s="5"/>
      <c r="J2779" s="5"/>
    </row>
    <row r="2780" spans="1:10" x14ac:dyDescent="0.25">
      <c r="A2780" s="5"/>
      <c r="B2780" s="5"/>
      <c r="C2780" s="5"/>
      <c r="D2780" s="5"/>
      <c r="E2780" s="5"/>
      <c r="F2780" s="5"/>
      <c r="G2780" s="5"/>
      <c r="H2780" s="5"/>
      <c r="I2780" s="5"/>
      <c r="J2780" s="5"/>
    </row>
    <row r="2781" spans="1:10" x14ac:dyDescent="0.25">
      <c r="A2781" s="5"/>
      <c r="B2781" s="5"/>
      <c r="C2781" s="5"/>
      <c r="D2781" s="5"/>
      <c r="E2781" s="5"/>
      <c r="F2781" s="5"/>
      <c r="G2781" s="5"/>
      <c r="H2781" s="5"/>
      <c r="I2781" s="5"/>
      <c r="J2781" s="5"/>
    </row>
    <row r="2782" spans="1:10" x14ac:dyDescent="0.25">
      <c r="A2782" s="5"/>
      <c r="B2782" s="5"/>
      <c r="C2782" s="5"/>
      <c r="D2782" s="5"/>
      <c r="E2782" s="5"/>
      <c r="F2782" s="5"/>
      <c r="G2782" s="5"/>
      <c r="H2782" s="5"/>
      <c r="I2782" s="5"/>
      <c r="J2782" s="5"/>
    </row>
    <row r="2783" spans="1:10" x14ac:dyDescent="0.25">
      <c r="A2783" s="5"/>
      <c r="B2783" s="5"/>
      <c r="C2783" s="5"/>
      <c r="D2783" s="5"/>
      <c r="E2783" s="5"/>
      <c r="F2783" s="5"/>
      <c r="G2783" s="5"/>
      <c r="H2783" s="5"/>
      <c r="I2783" s="5"/>
      <c r="J2783" s="5"/>
    </row>
    <row r="2784" spans="1:10" x14ac:dyDescent="0.25">
      <c r="A2784" s="5"/>
      <c r="B2784" s="5"/>
      <c r="C2784" s="5"/>
      <c r="D2784" s="5"/>
      <c r="E2784" s="5"/>
      <c r="F2784" s="5"/>
      <c r="G2784" s="5"/>
      <c r="H2784" s="5"/>
      <c r="I2784" s="5"/>
      <c r="J2784" s="5"/>
    </row>
    <row r="2785" spans="1:10" x14ac:dyDescent="0.25">
      <c r="A2785" s="5"/>
      <c r="B2785" s="5"/>
      <c r="C2785" s="5"/>
      <c r="D2785" s="5"/>
      <c r="E2785" s="5"/>
      <c r="F2785" s="5"/>
      <c r="G2785" s="5"/>
      <c r="H2785" s="5"/>
      <c r="I2785" s="5"/>
      <c r="J2785" s="5"/>
    </row>
    <row r="2786" spans="1:10" x14ac:dyDescent="0.25">
      <c r="A2786" s="5"/>
      <c r="B2786" s="5"/>
      <c r="C2786" s="5"/>
      <c r="D2786" s="5"/>
      <c r="E2786" s="5"/>
      <c r="F2786" s="5"/>
      <c r="G2786" s="5"/>
      <c r="H2786" s="5"/>
      <c r="I2786" s="5"/>
      <c r="J2786" s="5"/>
    </row>
    <row r="2787" spans="1:10" x14ac:dyDescent="0.25">
      <c r="A2787" s="5"/>
      <c r="B2787" s="5"/>
      <c r="C2787" s="5"/>
      <c r="D2787" s="5"/>
      <c r="E2787" s="5"/>
      <c r="F2787" s="5"/>
      <c r="G2787" s="5"/>
      <c r="H2787" s="5"/>
      <c r="I2787" s="5"/>
      <c r="J2787" s="5"/>
    </row>
    <row r="2788" spans="1:10" x14ac:dyDescent="0.25">
      <c r="A2788" s="5"/>
      <c r="B2788" s="5"/>
      <c r="C2788" s="5"/>
      <c r="D2788" s="5"/>
      <c r="E2788" s="5"/>
      <c r="F2788" s="5"/>
      <c r="G2788" s="5"/>
      <c r="H2788" s="5"/>
      <c r="I2788" s="5"/>
      <c r="J2788" s="5"/>
    </row>
    <row r="2789" spans="1:10" x14ac:dyDescent="0.25">
      <c r="A2789" s="5"/>
      <c r="B2789" s="5"/>
      <c r="C2789" s="5"/>
      <c r="D2789" s="5"/>
      <c r="E2789" s="5"/>
      <c r="F2789" s="5"/>
      <c r="G2789" s="5"/>
      <c r="H2789" s="5"/>
      <c r="I2789" s="5"/>
      <c r="J2789" s="5"/>
    </row>
    <row r="2790" spans="1:10" x14ac:dyDescent="0.25">
      <c r="A2790" s="5"/>
      <c r="B2790" s="5"/>
      <c r="C2790" s="5"/>
      <c r="D2790" s="5"/>
      <c r="E2790" s="5"/>
      <c r="F2790" s="5"/>
      <c r="G2790" s="5"/>
      <c r="H2790" s="5"/>
      <c r="I2790" s="5"/>
      <c r="J2790" s="5"/>
    </row>
    <row r="2791" spans="1:10" x14ac:dyDescent="0.25">
      <c r="A2791" s="5"/>
      <c r="B2791" s="5"/>
      <c r="C2791" s="5"/>
      <c r="D2791" s="5"/>
      <c r="E2791" s="5"/>
      <c r="F2791" s="5"/>
      <c r="G2791" s="5"/>
      <c r="H2791" s="5"/>
      <c r="I2791" s="5"/>
      <c r="J2791" s="5"/>
    </row>
    <row r="2792" spans="1:10" x14ac:dyDescent="0.25">
      <c r="A2792" s="5"/>
      <c r="B2792" s="5"/>
      <c r="C2792" s="5"/>
      <c r="D2792" s="5"/>
      <c r="E2792" s="5"/>
      <c r="F2792" s="5"/>
      <c r="G2792" s="5"/>
      <c r="H2792" s="5"/>
      <c r="I2792" s="5"/>
      <c r="J2792" s="5"/>
    </row>
    <row r="2793" spans="1:10" x14ac:dyDescent="0.25">
      <c r="A2793" s="5"/>
      <c r="B2793" s="5"/>
      <c r="C2793" s="5"/>
      <c r="D2793" s="5"/>
      <c r="E2793" s="5"/>
      <c r="F2793" s="5"/>
      <c r="G2793" s="5"/>
      <c r="H2793" s="5"/>
      <c r="I2793" s="5"/>
      <c r="J2793" s="5"/>
    </row>
    <row r="2794" spans="1:10" x14ac:dyDescent="0.25">
      <c r="A2794" s="5"/>
      <c r="B2794" s="5"/>
      <c r="C2794" s="5"/>
      <c r="D2794" s="5"/>
      <c r="E2794" s="5"/>
      <c r="F2794" s="5"/>
      <c r="G2794" s="5"/>
      <c r="H2794" s="5"/>
      <c r="I2794" s="5"/>
      <c r="J2794" s="5"/>
    </row>
    <row r="2795" spans="1:10" x14ac:dyDescent="0.25">
      <c r="A2795" s="5"/>
      <c r="B2795" s="5"/>
      <c r="C2795" s="5"/>
      <c r="D2795" s="5"/>
      <c r="E2795" s="5"/>
      <c r="F2795" s="5"/>
      <c r="G2795" s="5"/>
      <c r="H2795" s="5"/>
      <c r="I2795" s="5"/>
      <c r="J2795" s="5"/>
    </row>
    <row r="2796" spans="1:10" x14ac:dyDescent="0.25">
      <c r="A2796" s="5"/>
      <c r="B2796" s="5"/>
      <c r="C2796" s="5"/>
      <c r="D2796" s="5"/>
      <c r="E2796" s="5"/>
      <c r="F2796" s="5"/>
      <c r="G2796" s="5"/>
      <c r="H2796" s="5"/>
      <c r="I2796" s="5"/>
      <c r="J2796" s="5"/>
    </row>
    <row r="2797" spans="1:10" x14ac:dyDescent="0.25">
      <c r="A2797" s="5"/>
      <c r="B2797" s="5"/>
      <c r="C2797" s="5"/>
      <c r="D2797" s="5"/>
      <c r="E2797" s="5"/>
      <c r="F2797" s="5"/>
      <c r="G2797" s="5"/>
      <c r="H2797" s="5"/>
      <c r="I2797" s="5"/>
      <c r="J2797" s="5"/>
    </row>
    <row r="2798" spans="1:10" x14ac:dyDescent="0.25">
      <c r="A2798" s="5"/>
      <c r="B2798" s="5"/>
      <c r="C2798" s="5"/>
      <c r="D2798" s="5"/>
      <c r="E2798" s="5"/>
      <c r="F2798" s="5"/>
      <c r="G2798" s="5"/>
      <c r="H2798" s="5"/>
      <c r="I2798" s="5"/>
      <c r="J2798" s="5"/>
    </row>
    <row r="2799" spans="1:10" x14ac:dyDescent="0.25">
      <c r="A2799" s="5"/>
      <c r="B2799" s="5"/>
      <c r="C2799" s="5"/>
      <c r="D2799" s="5"/>
      <c r="E2799" s="5"/>
      <c r="F2799" s="5"/>
      <c r="G2799" s="5"/>
      <c r="H2799" s="5"/>
      <c r="I2799" s="5"/>
      <c r="J2799" s="5"/>
    </row>
    <row r="2800" spans="1:10" x14ac:dyDescent="0.25">
      <c r="A2800" s="5"/>
      <c r="B2800" s="5"/>
      <c r="C2800" s="5"/>
      <c r="D2800" s="5"/>
      <c r="E2800" s="5"/>
      <c r="F2800" s="5"/>
      <c r="G2800" s="5"/>
      <c r="H2800" s="5"/>
      <c r="I2800" s="5"/>
      <c r="J2800" s="5"/>
    </row>
    <row r="2801" spans="1:10" x14ac:dyDescent="0.25">
      <c r="A2801" s="5"/>
      <c r="B2801" s="5"/>
      <c r="C2801" s="5"/>
      <c r="D2801" s="5"/>
      <c r="E2801" s="5"/>
      <c r="F2801" s="5"/>
      <c r="G2801" s="5"/>
      <c r="H2801" s="5"/>
      <c r="I2801" s="5"/>
      <c r="J2801" s="5"/>
    </row>
    <row r="2802" spans="1:10" x14ac:dyDescent="0.25">
      <c r="A2802" s="5"/>
      <c r="B2802" s="5"/>
      <c r="C2802" s="5"/>
      <c r="D2802" s="5"/>
      <c r="E2802" s="5"/>
      <c r="F2802" s="5"/>
      <c r="G2802" s="5"/>
      <c r="H2802" s="5"/>
      <c r="I2802" s="5"/>
      <c r="J2802" s="5"/>
    </row>
    <row r="2803" spans="1:10" x14ac:dyDescent="0.25">
      <c r="A2803" s="5"/>
      <c r="B2803" s="5"/>
      <c r="C2803" s="5"/>
      <c r="D2803" s="5"/>
      <c r="E2803" s="5"/>
      <c r="F2803" s="5"/>
      <c r="G2803" s="5"/>
      <c r="H2803" s="5"/>
      <c r="I2803" s="5"/>
      <c r="J2803" s="5"/>
    </row>
    <row r="2804" spans="1:10" x14ac:dyDescent="0.25">
      <c r="A2804" s="5"/>
      <c r="B2804" s="5"/>
      <c r="C2804" s="5"/>
      <c r="D2804" s="5"/>
      <c r="E2804" s="5"/>
      <c r="F2804" s="5"/>
      <c r="G2804" s="5"/>
      <c r="H2804" s="5"/>
      <c r="I2804" s="5"/>
      <c r="J2804" s="5"/>
    </row>
    <row r="2805" spans="1:10" x14ac:dyDescent="0.25">
      <c r="A2805" s="5"/>
      <c r="B2805" s="5"/>
      <c r="C2805" s="5"/>
      <c r="D2805" s="5"/>
      <c r="E2805" s="5"/>
      <c r="F2805" s="5"/>
      <c r="G2805" s="5"/>
      <c r="H2805" s="5"/>
      <c r="I2805" s="5"/>
      <c r="J2805" s="5"/>
    </row>
    <row r="2806" spans="1:10" x14ac:dyDescent="0.25">
      <c r="A2806" s="5"/>
      <c r="B2806" s="5"/>
      <c r="C2806" s="5"/>
      <c r="D2806" s="5"/>
      <c r="E2806" s="5"/>
      <c r="F2806" s="5"/>
      <c r="G2806" s="5"/>
      <c r="H2806" s="5"/>
      <c r="I2806" s="5"/>
      <c r="J2806" s="5"/>
    </row>
    <row r="2807" spans="1:10" x14ac:dyDescent="0.25">
      <c r="A2807" s="5"/>
      <c r="B2807" s="5"/>
      <c r="C2807" s="5"/>
      <c r="D2807" s="5"/>
      <c r="E2807" s="5"/>
      <c r="F2807" s="5"/>
      <c r="G2807" s="5"/>
      <c r="H2807" s="5"/>
      <c r="I2807" s="5"/>
      <c r="J2807" s="5"/>
    </row>
    <row r="2808" spans="1:10" x14ac:dyDescent="0.25">
      <c r="A2808" s="5"/>
      <c r="B2808" s="5"/>
      <c r="C2808" s="5"/>
      <c r="D2808" s="5"/>
      <c r="E2808" s="5"/>
      <c r="F2808" s="5"/>
      <c r="G2808" s="5"/>
      <c r="H2808" s="5"/>
      <c r="I2808" s="5"/>
      <c r="J2808" s="5"/>
    </row>
    <row r="2809" spans="1:10" x14ac:dyDescent="0.25">
      <c r="A2809" s="5"/>
      <c r="B2809" s="5"/>
      <c r="C2809" s="5"/>
      <c r="D2809" s="5"/>
      <c r="E2809" s="5"/>
      <c r="F2809" s="5"/>
      <c r="G2809" s="5"/>
      <c r="H2809" s="5"/>
      <c r="I2809" s="5"/>
      <c r="J2809" s="5"/>
    </row>
    <row r="2810" spans="1:10" x14ac:dyDescent="0.25">
      <c r="A2810" s="5"/>
      <c r="B2810" s="5"/>
      <c r="C2810" s="5"/>
      <c r="D2810" s="5"/>
      <c r="E2810" s="5"/>
      <c r="F2810" s="5"/>
      <c r="G2810" s="5"/>
      <c r="H2810" s="5"/>
      <c r="I2810" s="5"/>
      <c r="J2810" s="5"/>
    </row>
    <row r="2811" spans="1:10" x14ac:dyDescent="0.25">
      <c r="A2811" s="5"/>
      <c r="B2811" s="5"/>
      <c r="C2811" s="5"/>
      <c r="D2811" s="5"/>
      <c r="E2811" s="5"/>
      <c r="F2811" s="5"/>
      <c r="G2811" s="5"/>
      <c r="H2811" s="5"/>
      <c r="I2811" s="5"/>
      <c r="J2811" s="5"/>
    </row>
    <row r="2812" spans="1:10" x14ac:dyDescent="0.25">
      <c r="A2812" s="5"/>
      <c r="B2812" s="5"/>
      <c r="C2812" s="5"/>
      <c r="D2812" s="5"/>
      <c r="E2812" s="5"/>
      <c r="F2812" s="5"/>
      <c r="G2812" s="5"/>
      <c r="H2812" s="5"/>
      <c r="I2812" s="5"/>
      <c r="J2812" s="5"/>
    </row>
    <row r="2813" spans="1:10" x14ac:dyDescent="0.25">
      <c r="A2813" s="5"/>
      <c r="B2813" s="5"/>
      <c r="C2813" s="5"/>
      <c r="D2813" s="5"/>
      <c r="E2813" s="5"/>
      <c r="F2813" s="5"/>
      <c r="G2813" s="5"/>
      <c r="H2813" s="5"/>
      <c r="I2813" s="5"/>
      <c r="J2813" s="5"/>
    </row>
    <row r="2814" spans="1:10" x14ac:dyDescent="0.25">
      <c r="A2814" s="5"/>
      <c r="B2814" s="5"/>
      <c r="C2814" s="5"/>
      <c r="D2814" s="5"/>
      <c r="E2814" s="5"/>
      <c r="F2814" s="5"/>
      <c r="G2814" s="5"/>
      <c r="H2814" s="5"/>
      <c r="I2814" s="5"/>
      <c r="J2814" s="5"/>
    </row>
    <row r="2815" spans="1:10" x14ac:dyDescent="0.25">
      <c r="A2815" s="5"/>
      <c r="B2815" s="5"/>
      <c r="C2815" s="5"/>
      <c r="D2815" s="5"/>
      <c r="E2815" s="5"/>
      <c r="F2815" s="5"/>
      <c r="G2815" s="5"/>
      <c r="H2815" s="5"/>
      <c r="I2815" s="5"/>
      <c r="J2815" s="5"/>
    </row>
    <row r="2816" spans="1:10" x14ac:dyDescent="0.25">
      <c r="A2816" s="5"/>
      <c r="B2816" s="5"/>
      <c r="C2816" s="5"/>
      <c r="D2816" s="5"/>
      <c r="E2816" s="5"/>
      <c r="F2816" s="5"/>
      <c r="G2816" s="5"/>
      <c r="H2816" s="5"/>
      <c r="I2816" s="5"/>
      <c r="J2816" s="5"/>
    </row>
    <row r="2817" spans="1:10" x14ac:dyDescent="0.25">
      <c r="A2817" s="5"/>
      <c r="B2817" s="5"/>
      <c r="C2817" s="5"/>
      <c r="D2817" s="5"/>
      <c r="E2817" s="5"/>
      <c r="F2817" s="5"/>
      <c r="G2817" s="5"/>
      <c r="H2817" s="5"/>
      <c r="I2817" s="5"/>
      <c r="J2817" s="5"/>
    </row>
    <row r="2818" spans="1:10" x14ac:dyDescent="0.25">
      <c r="A2818" s="5"/>
      <c r="B2818" s="5"/>
      <c r="C2818" s="5"/>
      <c r="D2818" s="5"/>
      <c r="E2818" s="5"/>
      <c r="F2818" s="5"/>
      <c r="G2818" s="5"/>
      <c r="H2818" s="5"/>
      <c r="I2818" s="5"/>
      <c r="J2818" s="5"/>
    </row>
    <row r="2819" spans="1:10" x14ac:dyDescent="0.25">
      <c r="A2819" s="5"/>
      <c r="B2819" s="5"/>
      <c r="C2819" s="5"/>
      <c r="D2819" s="5"/>
      <c r="E2819" s="5"/>
      <c r="F2819" s="5"/>
      <c r="G2819" s="5"/>
      <c r="H2819" s="5"/>
      <c r="I2819" s="5"/>
      <c r="J2819" s="5"/>
    </row>
    <row r="2820" spans="1:10" x14ac:dyDescent="0.25">
      <c r="A2820" s="5"/>
      <c r="B2820" s="5"/>
      <c r="C2820" s="5"/>
      <c r="D2820" s="5"/>
      <c r="E2820" s="5"/>
      <c r="F2820" s="5"/>
      <c r="G2820" s="5"/>
      <c r="H2820" s="5"/>
      <c r="I2820" s="5"/>
      <c r="J2820" s="5"/>
    </row>
    <row r="2821" spans="1:10" x14ac:dyDescent="0.25">
      <c r="A2821" s="5"/>
      <c r="B2821" s="5"/>
      <c r="C2821" s="5"/>
      <c r="D2821" s="5"/>
      <c r="E2821" s="5"/>
      <c r="F2821" s="5"/>
      <c r="G2821" s="5"/>
      <c r="H2821" s="5"/>
      <c r="I2821" s="5"/>
      <c r="J2821" s="5"/>
    </row>
    <row r="2822" spans="1:10" x14ac:dyDescent="0.25">
      <c r="A2822" s="5"/>
      <c r="B2822" s="5"/>
      <c r="C2822" s="5"/>
      <c r="D2822" s="5"/>
      <c r="E2822" s="5"/>
      <c r="F2822" s="5"/>
      <c r="G2822" s="5"/>
      <c r="H2822" s="5"/>
      <c r="I2822" s="5"/>
      <c r="J2822" s="5"/>
    </row>
    <row r="2823" spans="1:10" x14ac:dyDescent="0.25">
      <c r="A2823" s="5"/>
      <c r="B2823" s="5"/>
      <c r="C2823" s="5"/>
      <c r="D2823" s="5"/>
      <c r="E2823" s="5"/>
      <c r="F2823" s="5"/>
      <c r="G2823" s="5"/>
      <c r="H2823" s="5"/>
      <c r="I2823" s="5"/>
      <c r="J2823" s="5"/>
    </row>
    <row r="2824" spans="1:10" x14ac:dyDescent="0.25">
      <c r="A2824" s="5"/>
      <c r="B2824" s="5"/>
      <c r="C2824" s="5"/>
      <c r="D2824" s="5"/>
      <c r="E2824" s="5"/>
      <c r="F2824" s="5"/>
      <c r="G2824" s="5"/>
      <c r="H2824" s="5"/>
      <c r="I2824" s="5"/>
      <c r="J2824" s="5"/>
    </row>
    <row r="2825" spans="1:10" x14ac:dyDescent="0.25">
      <c r="A2825" s="5"/>
      <c r="B2825" s="5"/>
      <c r="C2825" s="5"/>
      <c r="D2825" s="5"/>
      <c r="E2825" s="5"/>
      <c r="F2825" s="5"/>
      <c r="G2825" s="5"/>
      <c r="H2825" s="5"/>
      <c r="I2825" s="5"/>
      <c r="J2825" s="5"/>
    </row>
    <row r="2826" spans="1:10" x14ac:dyDescent="0.25">
      <c r="A2826" s="5"/>
      <c r="B2826" s="5"/>
      <c r="C2826" s="5"/>
      <c r="D2826" s="5"/>
      <c r="E2826" s="5"/>
      <c r="F2826" s="5"/>
      <c r="G2826" s="5"/>
      <c r="H2826" s="5"/>
      <c r="I2826" s="5"/>
      <c r="J2826" s="5"/>
    </row>
    <row r="2827" spans="1:10" x14ac:dyDescent="0.25">
      <c r="A2827" s="5"/>
      <c r="B2827" s="5"/>
      <c r="C2827" s="5"/>
      <c r="D2827" s="5"/>
      <c r="E2827" s="5"/>
      <c r="F2827" s="5"/>
      <c r="G2827" s="5"/>
      <c r="H2827" s="5"/>
      <c r="I2827" s="5"/>
      <c r="J2827" s="5"/>
    </row>
    <row r="2828" spans="1:10" x14ac:dyDescent="0.25">
      <c r="A2828" s="5"/>
      <c r="B2828" s="5"/>
      <c r="C2828" s="5"/>
      <c r="D2828" s="5"/>
      <c r="E2828" s="5"/>
      <c r="F2828" s="5"/>
      <c r="G2828" s="5"/>
      <c r="H2828" s="5"/>
      <c r="I2828" s="5"/>
      <c r="J2828" s="5"/>
    </row>
    <row r="2829" spans="1:10" x14ac:dyDescent="0.25">
      <c r="A2829" s="5"/>
      <c r="B2829" s="5"/>
      <c r="C2829" s="5"/>
      <c r="D2829" s="5"/>
      <c r="E2829" s="5"/>
      <c r="F2829" s="5"/>
      <c r="G2829" s="5"/>
      <c r="H2829" s="5"/>
      <c r="I2829" s="5"/>
      <c r="J2829" s="5"/>
    </row>
    <row r="2830" spans="1:10" x14ac:dyDescent="0.25">
      <c r="A2830" s="5"/>
      <c r="B2830" s="5"/>
      <c r="C2830" s="5"/>
      <c r="D2830" s="5"/>
      <c r="E2830" s="5"/>
      <c r="F2830" s="5"/>
      <c r="G2830" s="5"/>
      <c r="H2830" s="5"/>
      <c r="I2830" s="5"/>
      <c r="J2830" s="5"/>
    </row>
    <row r="2831" spans="1:10" x14ac:dyDescent="0.25">
      <c r="A2831" s="5"/>
      <c r="B2831" s="5"/>
      <c r="C2831" s="5"/>
      <c r="D2831" s="5"/>
      <c r="E2831" s="5"/>
      <c r="F2831" s="5"/>
      <c r="G2831" s="5"/>
      <c r="H2831" s="5"/>
      <c r="I2831" s="5"/>
      <c r="J2831" s="5"/>
    </row>
    <row r="2832" spans="1:10" x14ac:dyDescent="0.25">
      <c r="A2832" s="5"/>
      <c r="B2832" s="5"/>
      <c r="C2832" s="5"/>
      <c r="D2832" s="5"/>
      <c r="E2832" s="5"/>
      <c r="F2832" s="5"/>
      <c r="G2832" s="5"/>
      <c r="H2832" s="5"/>
      <c r="I2832" s="5"/>
      <c r="J2832" s="5"/>
    </row>
    <row r="2833" spans="1:10" x14ac:dyDescent="0.25">
      <c r="A2833" s="5"/>
      <c r="B2833" s="5"/>
      <c r="C2833" s="5"/>
      <c r="D2833" s="5"/>
      <c r="E2833" s="5"/>
      <c r="F2833" s="5"/>
      <c r="G2833" s="5"/>
      <c r="H2833" s="5"/>
      <c r="I2833" s="5"/>
      <c r="J2833" s="5"/>
    </row>
    <row r="2834" spans="1:10" x14ac:dyDescent="0.25">
      <c r="A2834" s="5"/>
      <c r="B2834" s="5"/>
      <c r="C2834" s="5"/>
      <c r="D2834" s="5"/>
      <c r="E2834" s="5"/>
      <c r="F2834" s="5"/>
      <c r="G2834" s="5"/>
      <c r="H2834" s="5"/>
      <c r="I2834" s="5"/>
      <c r="J2834" s="5"/>
    </row>
    <row r="2835" spans="1:10" x14ac:dyDescent="0.25">
      <c r="A2835" s="5"/>
      <c r="B2835" s="5"/>
      <c r="C2835" s="5"/>
      <c r="D2835" s="5"/>
      <c r="E2835" s="5"/>
      <c r="F2835" s="5"/>
      <c r="G2835" s="5"/>
      <c r="H2835" s="5"/>
      <c r="I2835" s="5"/>
      <c r="J2835" s="5"/>
    </row>
    <row r="2836" spans="1:10" x14ac:dyDescent="0.25">
      <c r="A2836" s="5"/>
      <c r="B2836" s="5"/>
      <c r="C2836" s="5"/>
      <c r="D2836" s="5"/>
      <c r="E2836" s="5"/>
      <c r="F2836" s="5"/>
      <c r="G2836" s="5"/>
      <c r="H2836" s="5"/>
      <c r="I2836" s="5"/>
      <c r="J2836" s="5"/>
    </row>
    <row r="2837" spans="1:10" x14ac:dyDescent="0.25">
      <c r="A2837" s="5"/>
      <c r="B2837" s="5"/>
      <c r="C2837" s="5"/>
      <c r="D2837" s="5"/>
      <c r="E2837" s="5"/>
      <c r="F2837" s="5"/>
      <c r="G2837" s="5"/>
      <c r="H2837" s="5"/>
      <c r="I2837" s="5"/>
      <c r="J2837" s="5"/>
    </row>
    <row r="2838" spans="1:10" x14ac:dyDescent="0.25">
      <c r="A2838" s="5"/>
      <c r="B2838" s="5"/>
      <c r="C2838" s="5"/>
      <c r="D2838" s="5"/>
      <c r="E2838" s="5"/>
      <c r="F2838" s="5"/>
      <c r="G2838" s="5"/>
      <c r="H2838" s="5"/>
      <c r="I2838" s="5"/>
      <c r="J2838" s="5"/>
    </row>
    <row r="2839" spans="1:10" x14ac:dyDescent="0.25">
      <c r="A2839" s="5"/>
      <c r="B2839" s="5"/>
      <c r="C2839" s="5"/>
      <c r="D2839" s="5"/>
      <c r="E2839" s="5"/>
      <c r="F2839" s="5"/>
      <c r="G2839" s="5"/>
      <c r="H2839" s="5"/>
      <c r="I2839" s="5"/>
      <c r="J2839" s="5"/>
    </row>
    <row r="2840" spans="1:10" x14ac:dyDescent="0.25">
      <c r="A2840" s="5"/>
      <c r="B2840" s="5"/>
      <c r="C2840" s="5"/>
      <c r="D2840" s="5"/>
      <c r="E2840" s="5"/>
      <c r="F2840" s="5"/>
      <c r="G2840" s="5"/>
      <c r="H2840" s="5"/>
      <c r="I2840" s="5"/>
      <c r="J2840" s="5"/>
    </row>
    <row r="2841" spans="1:10" x14ac:dyDescent="0.25">
      <c r="A2841" s="5"/>
      <c r="B2841" s="5"/>
      <c r="C2841" s="5"/>
      <c r="D2841" s="5"/>
      <c r="E2841" s="5"/>
      <c r="F2841" s="5"/>
      <c r="G2841" s="5"/>
      <c r="H2841" s="5"/>
      <c r="I2841" s="5"/>
      <c r="J2841" s="5"/>
    </row>
    <row r="2842" spans="1:10" x14ac:dyDescent="0.25">
      <c r="A2842" s="5"/>
      <c r="B2842" s="5"/>
      <c r="C2842" s="5"/>
      <c r="D2842" s="5"/>
      <c r="E2842" s="5"/>
      <c r="F2842" s="5"/>
      <c r="G2842" s="5"/>
      <c r="H2842" s="5"/>
      <c r="I2842" s="5"/>
      <c r="J2842" s="5"/>
    </row>
    <row r="2843" spans="1:10" x14ac:dyDescent="0.25">
      <c r="A2843" s="5"/>
      <c r="B2843" s="5"/>
      <c r="C2843" s="5"/>
      <c r="D2843" s="5"/>
      <c r="E2843" s="5"/>
      <c r="F2843" s="5"/>
      <c r="G2843" s="5"/>
      <c r="H2843" s="5"/>
      <c r="I2843" s="5"/>
      <c r="J2843" s="5"/>
    </row>
    <row r="2844" spans="1:10" x14ac:dyDescent="0.25">
      <c r="A2844" s="5"/>
      <c r="B2844" s="5"/>
      <c r="C2844" s="5"/>
      <c r="D2844" s="5"/>
      <c r="E2844" s="5"/>
      <c r="F2844" s="5"/>
      <c r="G2844" s="5"/>
      <c r="H2844" s="5"/>
      <c r="I2844" s="5"/>
      <c r="J2844" s="5"/>
    </row>
    <row r="2845" spans="1:10" x14ac:dyDescent="0.25">
      <c r="A2845" s="5"/>
      <c r="B2845" s="5"/>
      <c r="C2845" s="5"/>
      <c r="D2845" s="5"/>
      <c r="E2845" s="5"/>
      <c r="F2845" s="5"/>
      <c r="G2845" s="5"/>
      <c r="H2845" s="5"/>
      <c r="I2845" s="5"/>
      <c r="J2845" s="5"/>
    </row>
    <row r="2846" spans="1:10" x14ac:dyDescent="0.25">
      <c r="A2846" s="5"/>
      <c r="B2846" s="5"/>
      <c r="C2846" s="5"/>
      <c r="D2846" s="5"/>
      <c r="E2846" s="5"/>
      <c r="F2846" s="5"/>
      <c r="G2846" s="5"/>
      <c r="H2846" s="5"/>
      <c r="I2846" s="5"/>
      <c r="J2846" s="5"/>
    </row>
    <row r="2847" spans="1:10" x14ac:dyDescent="0.25">
      <c r="A2847" s="5"/>
      <c r="B2847" s="5"/>
      <c r="C2847" s="5"/>
      <c r="D2847" s="5"/>
      <c r="E2847" s="5"/>
      <c r="F2847" s="5"/>
      <c r="G2847" s="5"/>
      <c r="H2847" s="5"/>
      <c r="I2847" s="5"/>
      <c r="J2847" s="5"/>
    </row>
    <row r="2848" spans="1:10" x14ac:dyDescent="0.25">
      <c r="A2848" s="5"/>
      <c r="B2848" s="5"/>
      <c r="C2848" s="5"/>
      <c r="D2848" s="5"/>
      <c r="E2848" s="5"/>
      <c r="F2848" s="5"/>
      <c r="G2848" s="5"/>
      <c r="H2848" s="5"/>
      <c r="I2848" s="5"/>
      <c r="J2848" s="5"/>
    </row>
    <row r="2849" spans="1:10" x14ac:dyDescent="0.25">
      <c r="A2849" s="5"/>
      <c r="B2849" s="5"/>
      <c r="C2849" s="5"/>
      <c r="D2849" s="5"/>
      <c r="E2849" s="5"/>
      <c r="F2849" s="5"/>
      <c r="G2849" s="5"/>
      <c r="H2849" s="5"/>
      <c r="I2849" s="5"/>
      <c r="J2849" s="5"/>
    </row>
    <row r="2850" spans="1:10" x14ac:dyDescent="0.25">
      <c r="A2850" s="5"/>
      <c r="B2850" s="5"/>
      <c r="C2850" s="5"/>
      <c r="D2850" s="5"/>
      <c r="E2850" s="5"/>
      <c r="F2850" s="5"/>
      <c r="G2850" s="5"/>
      <c r="H2850" s="5"/>
      <c r="I2850" s="5"/>
      <c r="J2850" s="5"/>
    </row>
    <row r="2851" spans="1:10" x14ac:dyDescent="0.25">
      <c r="A2851" s="5"/>
      <c r="B2851" s="5"/>
      <c r="C2851" s="5"/>
      <c r="D2851" s="5"/>
      <c r="E2851" s="5"/>
      <c r="F2851" s="5"/>
      <c r="G2851" s="5"/>
      <c r="H2851" s="5"/>
      <c r="I2851" s="5"/>
      <c r="J2851" s="5"/>
    </row>
    <row r="2852" spans="1:10" x14ac:dyDescent="0.25">
      <c r="A2852" s="5"/>
      <c r="B2852" s="5"/>
      <c r="C2852" s="5"/>
      <c r="D2852" s="5"/>
      <c r="E2852" s="5"/>
      <c r="F2852" s="5"/>
      <c r="G2852" s="5"/>
      <c r="H2852" s="5"/>
      <c r="I2852" s="5"/>
      <c r="J2852" s="5"/>
    </row>
    <row r="2853" spans="1:10" x14ac:dyDescent="0.25">
      <c r="A2853" s="5"/>
      <c r="B2853" s="5"/>
      <c r="C2853" s="5"/>
      <c r="D2853" s="5"/>
      <c r="E2853" s="5"/>
      <c r="F2853" s="5"/>
      <c r="G2853" s="5"/>
      <c r="H2853" s="5"/>
      <c r="I2853" s="5"/>
      <c r="J2853" s="5"/>
    </row>
    <row r="2854" spans="1:10" x14ac:dyDescent="0.25">
      <c r="A2854" s="5"/>
      <c r="B2854" s="5"/>
      <c r="C2854" s="5"/>
      <c r="D2854" s="5"/>
      <c r="E2854" s="5"/>
      <c r="F2854" s="5"/>
      <c r="G2854" s="5"/>
      <c r="H2854" s="5"/>
      <c r="I2854" s="5"/>
      <c r="J2854" s="5"/>
    </row>
    <row r="2855" spans="1:10" x14ac:dyDescent="0.25">
      <c r="A2855" s="5"/>
      <c r="B2855" s="5"/>
      <c r="C2855" s="5"/>
      <c r="D2855" s="5"/>
      <c r="E2855" s="5"/>
      <c r="F2855" s="5"/>
      <c r="G2855" s="5"/>
      <c r="H2855" s="5"/>
      <c r="I2855" s="5"/>
      <c r="J2855" s="5"/>
    </row>
    <row r="2856" spans="1:10" x14ac:dyDescent="0.25">
      <c r="A2856" s="5"/>
      <c r="B2856" s="5"/>
      <c r="C2856" s="5"/>
      <c r="D2856" s="5"/>
      <c r="E2856" s="5"/>
      <c r="F2856" s="5"/>
      <c r="G2856" s="5"/>
      <c r="H2856" s="5"/>
      <c r="I2856" s="5"/>
      <c r="J2856" s="5"/>
    </row>
    <row r="2857" spans="1:10" x14ac:dyDescent="0.25">
      <c r="A2857" s="5"/>
      <c r="B2857" s="5"/>
      <c r="C2857" s="5"/>
      <c r="D2857" s="5"/>
      <c r="E2857" s="5"/>
      <c r="F2857" s="5"/>
      <c r="G2857" s="5"/>
      <c r="H2857" s="5"/>
      <c r="I2857" s="5"/>
      <c r="J2857" s="5"/>
    </row>
    <row r="2858" spans="1:10" x14ac:dyDescent="0.25">
      <c r="A2858" s="5"/>
      <c r="B2858" s="5"/>
      <c r="C2858" s="5"/>
      <c r="D2858" s="5"/>
      <c r="E2858" s="5"/>
      <c r="F2858" s="5"/>
      <c r="G2858" s="5"/>
      <c r="H2858" s="5"/>
      <c r="I2858" s="5"/>
      <c r="J2858" s="5"/>
    </row>
    <row r="2859" spans="1:10" x14ac:dyDescent="0.25">
      <c r="A2859" s="5"/>
      <c r="B2859" s="5"/>
      <c r="C2859" s="5"/>
      <c r="D2859" s="5"/>
      <c r="E2859" s="5"/>
      <c r="F2859" s="5"/>
      <c r="G2859" s="5"/>
      <c r="H2859" s="5"/>
      <c r="I2859" s="5"/>
      <c r="J2859" s="5"/>
    </row>
    <row r="2860" spans="1:10" x14ac:dyDescent="0.25">
      <c r="A2860" s="5"/>
      <c r="B2860" s="5"/>
      <c r="C2860" s="5"/>
      <c r="D2860" s="5"/>
      <c r="E2860" s="5"/>
      <c r="F2860" s="5"/>
      <c r="G2860" s="5"/>
      <c r="H2860" s="5"/>
      <c r="I2860" s="5"/>
      <c r="J2860" s="5"/>
    </row>
    <row r="2861" spans="1:10" x14ac:dyDescent="0.25">
      <c r="A2861" s="5"/>
      <c r="B2861" s="5"/>
      <c r="C2861" s="5"/>
      <c r="D2861" s="5"/>
      <c r="E2861" s="5"/>
      <c r="F2861" s="5"/>
      <c r="G2861" s="5"/>
      <c r="H2861" s="5"/>
      <c r="I2861" s="5"/>
      <c r="J2861" s="5"/>
    </row>
    <row r="2862" spans="1:10" x14ac:dyDescent="0.25">
      <c r="A2862" s="5"/>
      <c r="B2862" s="5"/>
      <c r="C2862" s="5"/>
      <c r="D2862" s="5"/>
      <c r="E2862" s="5"/>
      <c r="F2862" s="5"/>
      <c r="G2862" s="5"/>
      <c r="H2862" s="5"/>
      <c r="I2862" s="5"/>
      <c r="J2862" s="5"/>
    </row>
    <row r="2863" spans="1:10" x14ac:dyDescent="0.25">
      <c r="A2863" s="5"/>
      <c r="B2863" s="5"/>
      <c r="C2863" s="5"/>
      <c r="D2863" s="5"/>
      <c r="E2863" s="5"/>
      <c r="F2863" s="5"/>
      <c r="G2863" s="5"/>
      <c r="H2863" s="5"/>
      <c r="I2863" s="5"/>
      <c r="J2863" s="5"/>
    </row>
    <row r="2864" spans="1:10" x14ac:dyDescent="0.25">
      <c r="A2864" s="5"/>
      <c r="B2864" s="5"/>
      <c r="C2864" s="5"/>
      <c r="D2864" s="5"/>
      <c r="E2864" s="5"/>
      <c r="F2864" s="5"/>
      <c r="G2864" s="5"/>
      <c r="H2864" s="5"/>
      <c r="I2864" s="5"/>
      <c r="J2864" s="5"/>
    </row>
    <row r="2865" spans="1:10" x14ac:dyDescent="0.25">
      <c r="A2865" s="5"/>
      <c r="B2865" s="5"/>
      <c r="C2865" s="5"/>
      <c r="D2865" s="5"/>
      <c r="E2865" s="5"/>
      <c r="F2865" s="5"/>
      <c r="G2865" s="5"/>
      <c r="H2865" s="5"/>
      <c r="I2865" s="5"/>
      <c r="J2865" s="5"/>
    </row>
    <row r="2866" spans="1:10" x14ac:dyDescent="0.25">
      <c r="A2866" s="5"/>
      <c r="B2866" s="5"/>
      <c r="C2866" s="5"/>
      <c r="D2866" s="5"/>
      <c r="E2866" s="5"/>
      <c r="F2866" s="5"/>
      <c r="G2866" s="5"/>
      <c r="H2866" s="5"/>
      <c r="I2866" s="5"/>
      <c r="J2866" s="5"/>
    </row>
    <row r="2867" spans="1:10" x14ac:dyDescent="0.25">
      <c r="A2867" s="5"/>
      <c r="B2867" s="5"/>
      <c r="C2867" s="5"/>
      <c r="D2867" s="5"/>
      <c r="E2867" s="5"/>
      <c r="F2867" s="5"/>
      <c r="G2867" s="5"/>
      <c r="H2867" s="5"/>
      <c r="I2867" s="5"/>
      <c r="J2867" s="5"/>
    </row>
    <row r="2868" spans="1:10" x14ac:dyDescent="0.25">
      <c r="A2868" s="5"/>
      <c r="B2868" s="5"/>
      <c r="C2868" s="5"/>
      <c r="D2868" s="5"/>
      <c r="E2868" s="5"/>
      <c r="F2868" s="5"/>
      <c r="G2868" s="5"/>
      <c r="H2868" s="5"/>
      <c r="I2868" s="5"/>
      <c r="J2868" s="5"/>
    </row>
    <row r="2869" spans="1:10" x14ac:dyDescent="0.25">
      <c r="A2869" s="5"/>
      <c r="B2869" s="5"/>
      <c r="C2869" s="5"/>
      <c r="D2869" s="5"/>
      <c r="E2869" s="5"/>
      <c r="F2869" s="5"/>
      <c r="G2869" s="5"/>
      <c r="H2869" s="5"/>
      <c r="I2869" s="5"/>
      <c r="J2869" s="5"/>
    </row>
    <row r="2870" spans="1:10" x14ac:dyDescent="0.25">
      <c r="A2870" s="5"/>
      <c r="B2870" s="5"/>
      <c r="C2870" s="5"/>
      <c r="D2870" s="5"/>
      <c r="E2870" s="5"/>
      <c r="F2870" s="5"/>
      <c r="G2870" s="5"/>
      <c r="H2870" s="5"/>
      <c r="I2870" s="5"/>
      <c r="J2870" s="5"/>
    </row>
    <row r="2871" spans="1:10" x14ac:dyDescent="0.25">
      <c r="A2871" s="5"/>
      <c r="B2871" s="5"/>
      <c r="C2871" s="5"/>
      <c r="D2871" s="5"/>
      <c r="E2871" s="5"/>
      <c r="F2871" s="5"/>
      <c r="G2871" s="5"/>
      <c r="H2871" s="5"/>
      <c r="I2871" s="5"/>
      <c r="J2871" s="5"/>
    </row>
    <row r="2872" spans="1:10" x14ac:dyDescent="0.25">
      <c r="A2872" s="5"/>
      <c r="B2872" s="5"/>
      <c r="C2872" s="5"/>
      <c r="D2872" s="5"/>
      <c r="E2872" s="5"/>
      <c r="F2872" s="5"/>
      <c r="G2872" s="5"/>
      <c r="H2872" s="5"/>
      <c r="I2872" s="5"/>
      <c r="J2872" s="5"/>
    </row>
    <row r="2873" spans="1:10" x14ac:dyDescent="0.25">
      <c r="A2873" s="5"/>
      <c r="B2873" s="5"/>
      <c r="C2873" s="5"/>
      <c r="D2873" s="5"/>
      <c r="E2873" s="5"/>
      <c r="F2873" s="5"/>
      <c r="G2873" s="5"/>
      <c r="H2873" s="5"/>
      <c r="I2873" s="5"/>
      <c r="J2873" s="5"/>
    </row>
    <row r="2874" spans="1:10" x14ac:dyDescent="0.25">
      <c r="A2874" s="5"/>
      <c r="B2874" s="5"/>
      <c r="C2874" s="5"/>
      <c r="D2874" s="5"/>
      <c r="E2874" s="5"/>
      <c r="F2874" s="5"/>
      <c r="G2874" s="5"/>
      <c r="H2874" s="5"/>
      <c r="I2874" s="5"/>
      <c r="J2874" s="5"/>
    </row>
    <row r="2875" spans="1:10" x14ac:dyDescent="0.25">
      <c r="A2875" s="5"/>
      <c r="B2875" s="5"/>
      <c r="C2875" s="5"/>
      <c r="D2875" s="5"/>
      <c r="E2875" s="5"/>
      <c r="F2875" s="5"/>
      <c r="G2875" s="5"/>
      <c r="H2875" s="5"/>
      <c r="I2875" s="5"/>
      <c r="J2875" s="5"/>
    </row>
    <row r="2876" spans="1:10" x14ac:dyDescent="0.25">
      <c r="A2876" s="5"/>
      <c r="B2876" s="5"/>
      <c r="C2876" s="5"/>
      <c r="D2876" s="5"/>
      <c r="E2876" s="5"/>
      <c r="F2876" s="5"/>
      <c r="G2876" s="5"/>
      <c r="H2876" s="5"/>
      <c r="I2876" s="5"/>
      <c r="J2876" s="5"/>
    </row>
    <row r="2877" spans="1:10" x14ac:dyDescent="0.25">
      <c r="A2877" s="5"/>
      <c r="B2877" s="5"/>
      <c r="C2877" s="5"/>
      <c r="D2877" s="5"/>
      <c r="E2877" s="5"/>
      <c r="F2877" s="5"/>
      <c r="G2877" s="5"/>
      <c r="H2877" s="5"/>
      <c r="I2877" s="5"/>
      <c r="J2877" s="5"/>
    </row>
    <row r="2878" spans="1:10" x14ac:dyDescent="0.25">
      <c r="A2878" s="5"/>
      <c r="B2878" s="5"/>
      <c r="C2878" s="5"/>
      <c r="D2878" s="5"/>
      <c r="E2878" s="5"/>
      <c r="F2878" s="5"/>
      <c r="G2878" s="5"/>
      <c r="H2878" s="5"/>
      <c r="I2878" s="5"/>
      <c r="J2878" s="5"/>
    </row>
    <row r="2879" spans="1:10" x14ac:dyDescent="0.25">
      <c r="A2879" s="5"/>
      <c r="B2879" s="5"/>
      <c r="C2879" s="5"/>
      <c r="D2879" s="5"/>
      <c r="E2879" s="5"/>
      <c r="F2879" s="5"/>
      <c r="G2879" s="5"/>
      <c r="H2879" s="5"/>
      <c r="I2879" s="5"/>
      <c r="J2879" s="5"/>
    </row>
    <row r="2880" spans="1:10" x14ac:dyDescent="0.25">
      <c r="A2880" s="5"/>
      <c r="B2880" s="5"/>
      <c r="C2880" s="5"/>
      <c r="D2880" s="5"/>
      <c r="E2880" s="5"/>
      <c r="F2880" s="5"/>
      <c r="G2880" s="5"/>
      <c r="H2880" s="5"/>
      <c r="I2880" s="5"/>
      <c r="J2880" s="5"/>
    </row>
    <row r="2881" spans="1:10" x14ac:dyDescent="0.25">
      <c r="A2881" s="5"/>
      <c r="B2881" s="5"/>
      <c r="C2881" s="5"/>
      <c r="D2881" s="5"/>
      <c r="E2881" s="5"/>
      <c r="F2881" s="5"/>
      <c r="G2881" s="5"/>
      <c r="H2881" s="5"/>
      <c r="I2881" s="5"/>
      <c r="J2881" s="5"/>
    </row>
    <row r="2882" spans="1:10" x14ac:dyDescent="0.25">
      <c r="A2882" s="5"/>
      <c r="B2882" s="5"/>
      <c r="C2882" s="5"/>
      <c r="D2882" s="5"/>
      <c r="E2882" s="5"/>
      <c r="F2882" s="5"/>
      <c r="G2882" s="5"/>
      <c r="H2882" s="5"/>
      <c r="I2882" s="5"/>
      <c r="J2882" s="5"/>
    </row>
    <row r="2883" spans="1:10" x14ac:dyDescent="0.25">
      <c r="A2883" s="5"/>
      <c r="B2883" s="5"/>
      <c r="C2883" s="5"/>
      <c r="D2883" s="5"/>
      <c r="E2883" s="5"/>
      <c r="F2883" s="5"/>
      <c r="G2883" s="5"/>
      <c r="H2883" s="5"/>
      <c r="I2883" s="5"/>
      <c r="J2883" s="5"/>
    </row>
    <row r="2884" spans="1:10" x14ac:dyDescent="0.25">
      <c r="A2884" s="5"/>
      <c r="B2884" s="5"/>
      <c r="C2884" s="5"/>
      <c r="D2884" s="5"/>
      <c r="E2884" s="5"/>
      <c r="F2884" s="5"/>
      <c r="G2884" s="5"/>
      <c r="H2884" s="5"/>
      <c r="I2884" s="5"/>
      <c r="J2884" s="5"/>
    </row>
    <row r="2885" spans="1:10" x14ac:dyDescent="0.25">
      <c r="A2885" s="5"/>
      <c r="B2885" s="5"/>
      <c r="C2885" s="5"/>
      <c r="D2885" s="5"/>
      <c r="E2885" s="5"/>
      <c r="F2885" s="5"/>
      <c r="G2885" s="5"/>
      <c r="H2885" s="5"/>
      <c r="I2885" s="5"/>
      <c r="J2885" s="5"/>
    </row>
    <row r="2886" spans="1:10" x14ac:dyDescent="0.25">
      <c r="A2886" s="5"/>
      <c r="B2886" s="5"/>
      <c r="C2886" s="5"/>
      <c r="D2886" s="5"/>
      <c r="E2886" s="5"/>
      <c r="F2886" s="5"/>
      <c r="G2886" s="5"/>
      <c r="H2886" s="5"/>
      <c r="I2886" s="5"/>
      <c r="J2886" s="5"/>
    </row>
    <row r="2887" spans="1:10" x14ac:dyDescent="0.25">
      <c r="A2887" s="5"/>
      <c r="B2887" s="5"/>
      <c r="C2887" s="5"/>
      <c r="D2887" s="5"/>
      <c r="E2887" s="5"/>
      <c r="F2887" s="5"/>
      <c r="G2887" s="5"/>
      <c r="H2887" s="5"/>
      <c r="I2887" s="5"/>
      <c r="J2887" s="5"/>
    </row>
    <row r="2888" spans="1:10" x14ac:dyDescent="0.25">
      <c r="A2888" s="5"/>
      <c r="B2888" s="5"/>
      <c r="C2888" s="5"/>
      <c r="D2888" s="5"/>
      <c r="E2888" s="5"/>
      <c r="F2888" s="5"/>
      <c r="G2888" s="5"/>
      <c r="H2888" s="5"/>
      <c r="I2888" s="5"/>
      <c r="J2888" s="5"/>
    </row>
    <row r="2889" spans="1:10" x14ac:dyDescent="0.25">
      <c r="A2889" s="5"/>
      <c r="B2889" s="5"/>
      <c r="C2889" s="5"/>
      <c r="D2889" s="5"/>
      <c r="E2889" s="5"/>
      <c r="F2889" s="5"/>
      <c r="G2889" s="5"/>
      <c r="H2889" s="5"/>
      <c r="I2889" s="5"/>
      <c r="J2889" s="5"/>
    </row>
    <row r="2890" spans="1:10" x14ac:dyDescent="0.25">
      <c r="A2890" s="5"/>
      <c r="B2890" s="5"/>
      <c r="C2890" s="5"/>
      <c r="D2890" s="5"/>
      <c r="E2890" s="5"/>
      <c r="F2890" s="5"/>
      <c r="G2890" s="5"/>
      <c r="H2890" s="5"/>
      <c r="I2890" s="5"/>
      <c r="J2890" s="5"/>
    </row>
    <row r="2891" spans="1:10" x14ac:dyDescent="0.25">
      <c r="A2891" s="5"/>
      <c r="B2891" s="5"/>
      <c r="C2891" s="5"/>
      <c r="D2891" s="5"/>
      <c r="E2891" s="5"/>
      <c r="F2891" s="5"/>
      <c r="G2891" s="5"/>
      <c r="H2891" s="5"/>
      <c r="I2891" s="5"/>
      <c r="J2891" s="5"/>
    </row>
    <row r="2892" spans="1:10" x14ac:dyDescent="0.25">
      <c r="A2892" s="5"/>
      <c r="B2892" s="5"/>
      <c r="C2892" s="5"/>
      <c r="D2892" s="5"/>
      <c r="E2892" s="5"/>
      <c r="F2892" s="5"/>
      <c r="G2892" s="5"/>
      <c r="H2892" s="5"/>
      <c r="I2892" s="5"/>
      <c r="J2892" s="5"/>
    </row>
    <row r="2893" spans="1:10" x14ac:dyDescent="0.25">
      <c r="A2893" s="5"/>
      <c r="B2893" s="5"/>
      <c r="C2893" s="5"/>
      <c r="D2893" s="5"/>
      <c r="E2893" s="5"/>
      <c r="F2893" s="5"/>
      <c r="G2893" s="5"/>
      <c r="H2893" s="5"/>
      <c r="I2893" s="5"/>
      <c r="J2893" s="5"/>
    </row>
    <row r="2894" spans="1:10" x14ac:dyDescent="0.25">
      <c r="A2894" s="5"/>
      <c r="B2894" s="5"/>
      <c r="C2894" s="5"/>
      <c r="D2894" s="5"/>
      <c r="E2894" s="5"/>
      <c r="F2894" s="5"/>
      <c r="G2894" s="5"/>
      <c r="H2894" s="5"/>
      <c r="I2894" s="5"/>
      <c r="J2894" s="5"/>
    </row>
    <row r="2895" spans="1:10" x14ac:dyDescent="0.25">
      <c r="A2895" s="5"/>
      <c r="B2895" s="5"/>
      <c r="C2895" s="5"/>
      <c r="D2895" s="5"/>
      <c r="E2895" s="5"/>
      <c r="F2895" s="5"/>
      <c r="G2895" s="5"/>
      <c r="H2895" s="5"/>
      <c r="I2895" s="5"/>
      <c r="J2895" s="5"/>
    </row>
    <row r="2896" spans="1:10" x14ac:dyDescent="0.25">
      <c r="A2896" s="5"/>
      <c r="B2896" s="5"/>
      <c r="C2896" s="5"/>
      <c r="D2896" s="5"/>
      <c r="E2896" s="5"/>
      <c r="F2896" s="5"/>
      <c r="G2896" s="5"/>
      <c r="H2896" s="5"/>
      <c r="I2896" s="5"/>
      <c r="J2896" s="5"/>
    </row>
    <row r="2897" spans="1:10" x14ac:dyDescent="0.25">
      <c r="A2897" s="5"/>
      <c r="B2897" s="5"/>
      <c r="C2897" s="5"/>
      <c r="D2897" s="5"/>
      <c r="E2897" s="5"/>
      <c r="F2897" s="5"/>
      <c r="G2897" s="5"/>
      <c r="H2897" s="5"/>
      <c r="I2897" s="5"/>
      <c r="J2897" s="5"/>
    </row>
    <row r="2898" spans="1:10" x14ac:dyDescent="0.25">
      <c r="A2898" s="5"/>
      <c r="B2898" s="5"/>
      <c r="C2898" s="5"/>
      <c r="D2898" s="5"/>
      <c r="E2898" s="5"/>
      <c r="F2898" s="5"/>
      <c r="G2898" s="5"/>
      <c r="H2898" s="5"/>
      <c r="I2898" s="5"/>
      <c r="J2898" s="5"/>
    </row>
    <row r="2899" spans="1:10" x14ac:dyDescent="0.25">
      <c r="A2899" s="5"/>
      <c r="B2899" s="5"/>
      <c r="C2899" s="5"/>
      <c r="D2899" s="5"/>
      <c r="E2899" s="5"/>
      <c r="F2899" s="5"/>
      <c r="G2899" s="5"/>
      <c r="H2899" s="5"/>
      <c r="I2899" s="5"/>
      <c r="J2899" s="5"/>
    </row>
    <row r="2900" spans="1:10" x14ac:dyDescent="0.25">
      <c r="A2900" s="5"/>
      <c r="B2900" s="5"/>
      <c r="C2900" s="5"/>
      <c r="D2900" s="5"/>
      <c r="E2900" s="5"/>
      <c r="F2900" s="5"/>
      <c r="G2900" s="5"/>
      <c r="H2900" s="5"/>
      <c r="I2900" s="5"/>
      <c r="J2900" s="5"/>
    </row>
    <row r="2901" spans="1:10" x14ac:dyDescent="0.25">
      <c r="A2901" s="5"/>
      <c r="B2901" s="5"/>
      <c r="C2901" s="5"/>
      <c r="D2901" s="5"/>
      <c r="E2901" s="5"/>
      <c r="F2901" s="5"/>
      <c r="G2901" s="5"/>
      <c r="H2901" s="5"/>
      <c r="I2901" s="5"/>
      <c r="J2901" s="5"/>
    </row>
    <row r="2902" spans="1:10" x14ac:dyDescent="0.25">
      <c r="A2902" s="5"/>
      <c r="B2902" s="5"/>
      <c r="C2902" s="5"/>
      <c r="D2902" s="5"/>
      <c r="E2902" s="5"/>
      <c r="F2902" s="5"/>
      <c r="G2902" s="5"/>
      <c r="H2902" s="5"/>
      <c r="I2902" s="5"/>
      <c r="J2902" s="5"/>
    </row>
    <row r="2903" spans="1:10" x14ac:dyDescent="0.25">
      <c r="A2903" s="5"/>
      <c r="B2903" s="5"/>
      <c r="C2903" s="5"/>
      <c r="D2903" s="5"/>
      <c r="E2903" s="5"/>
      <c r="F2903" s="5"/>
      <c r="G2903" s="5"/>
      <c r="H2903" s="5"/>
      <c r="I2903" s="5"/>
      <c r="J2903" s="5"/>
    </row>
    <row r="2904" spans="1:10" x14ac:dyDescent="0.25">
      <c r="A2904" s="5"/>
      <c r="B2904" s="5"/>
      <c r="C2904" s="5"/>
      <c r="D2904" s="5"/>
      <c r="E2904" s="5"/>
      <c r="F2904" s="5"/>
      <c r="G2904" s="5"/>
      <c r="H2904" s="5"/>
      <c r="I2904" s="5"/>
      <c r="J2904" s="5"/>
    </row>
    <row r="2905" spans="1:10" x14ac:dyDescent="0.25">
      <c r="A2905" s="5"/>
      <c r="B2905" s="5"/>
      <c r="C2905" s="5"/>
      <c r="D2905" s="5"/>
      <c r="E2905" s="5"/>
      <c r="F2905" s="5"/>
      <c r="G2905" s="5"/>
      <c r="H2905" s="5"/>
      <c r="I2905" s="5"/>
      <c r="J2905" s="5"/>
    </row>
    <row r="2906" spans="1:10" x14ac:dyDescent="0.25">
      <c r="A2906" s="5"/>
      <c r="B2906" s="5"/>
      <c r="C2906" s="5"/>
      <c r="D2906" s="5"/>
      <c r="E2906" s="5"/>
      <c r="F2906" s="5"/>
      <c r="G2906" s="5"/>
      <c r="H2906" s="5"/>
      <c r="I2906" s="5"/>
      <c r="J2906" s="5"/>
    </row>
    <row r="2907" spans="1:10" x14ac:dyDescent="0.25">
      <c r="A2907" s="5"/>
      <c r="B2907" s="5"/>
      <c r="C2907" s="5"/>
      <c r="D2907" s="5"/>
      <c r="E2907" s="5"/>
      <c r="F2907" s="5"/>
      <c r="G2907" s="5"/>
      <c r="H2907" s="5"/>
      <c r="I2907" s="5"/>
      <c r="J2907" s="5"/>
    </row>
    <row r="2908" spans="1:10" x14ac:dyDescent="0.25">
      <c r="A2908" s="5"/>
      <c r="B2908" s="5"/>
      <c r="C2908" s="5"/>
      <c r="D2908" s="5"/>
      <c r="E2908" s="5"/>
      <c r="F2908" s="5"/>
      <c r="G2908" s="5"/>
      <c r="H2908" s="5"/>
      <c r="I2908" s="5"/>
      <c r="J2908" s="5"/>
    </row>
    <row r="2909" spans="1:10" x14ac:dyDescent="0.25">
      <c r="A2909" s="5"/>
      <c r="B2909" s="5"/>
      <c r="C2909" s="5"/>
      <c r="D2909" s="5"/>
      <c r="E2909" s="5"/>
      <c r="F2909" s="5"/>
      <c r="G2909" s="5"/>
      <c r="H2909" s="5"/>
      <c r="I2909" s="5"/>
      <c r="J2909" s="5"/>
    </row>
    <row r="2910" spans="1:10" x14ac:dyDescent="0.25">
      <c r="A2910" s="5"/>
      <c r="B2910" s="5"/>
      <c r="C2910" s="5"/>
      <c r="D2910" s="5"/>
      <c r="E2910" s="5"/>
      <c r="F2910" s="5"/>
      <c r="G2910" s="5"/>
      <c r="H2910" s="5"/>
      <c r="I2910" s="5"/>
      <c r="J2910" s="5"/>
    </row>
    <row r="2911" spans="1:10" x14ac:dyDescent="0.25">
      <c r="A2911" s="5"/>
      <c r="B2911" s="5"/>
      <c r="C2911" s="5"/>
      <c r="D2911" s="5"/>
      <c r="E2911" s="5"/>
      <c r="F2911" s="5"/>
      <c r="G2911" s="5"/>
      <c r="H2911" s="5"/>
      <c r="I2911" s="5"/>
      <c r="J2911" s="5"/>
    </row>
    <row r="2912" spans="1:10" x14ac:dyDescent="0.25">
      <c r="A2912" s="5"/>
      <c r="B2912" s="5"/>
      <c r="C2912" s="5"/>
      <c r="D2912" s="5"/>
      <c r="E2912" s="5"/>
      <c r="F2912" s="5"/>
      <c r="G2912" s="5"/>
      <c r="H2912" s="5"/>
      <c r="I2912" s="5"/>
      <c r="J2912" s="5"/>
    </row>
    <row r="2913" spans="1:10" x14ac:dyDescent="0.25">
      <c r="A2913" s="5"/>
      <c r="B2913" s="5"/>
      <c r="C2913" s="5"/>
      <c r="D2913" s="5"/>
      <c r="E2913" s="5"/>
      <c r="F2913" s="5"/>
      <c r="G2913" s="5"/>
      <c r="H2913" s="5"/>
      <c r="I2913" s="5"/>
      <c r="J2913" s="5"/>
    </row>
    <row r="2914" spans="1:10" x14ac:dyDescent="0.25">
      <c r="A2914" s="5"/>
      <c r="B2914" s="5"/>
      <c r="C2914" s="5"/>
      <c r="D2914" s="5"/>
      <c r="E2914" s="5"/>
      <c r="F2914" s="5"/>
      <c r="G2914" s="5"/>
      <c r="H2914" s="5"/>
      <c r="I2914" s="5"/>
      <c r="J2914" s="5"/>
    </row>
    <row r="2915" spans="1:10" x14ac:dyDescent="0.25">
      <c r="A2915" s="5"/>
      <c r="B2915" s="5"/>
      <c r="C2915" s="5"/>
      <c r="D2915" s="5"/>
      <c r="E2915" s="5"/>
      <c r="F2915" s="5"/>
      <c r="G2915" s="5"/>
      <c r="H2915" s="5"/>
      <c r="I2915" s="5"/>
      <c r="J2915" s="5"/>
    </row>
    <row r="2916" spans="1:10" x14ac:dyDescent="0.25">
      <c r="A2916" s="5"/>
      <c r="B2916" s="5"/>
      <c r="C2916" s="5"/>
      <c r="D2916" s="5"/>
      <c r="E2916" s="5"/>
      <c r="F2916" s="5"/>
      <c r="G2916" s="5"/>
      <c r="H2916" s="5"/>
      <c r="I2916" s="5"/>
      <c r="J2916" s="5"/>
    </row>
    <row r="2917" spans="1:10" x14ac:dyDescent="0.25">
      <c r="A2917" s="5"/>
      <c r="B2917" s="5"/>
      <c r="C2917" s="5"/>
      <c r="D2917" s="5"/>
      <c r="E2917" s="5"/>
      <c r="F2917" s="5"/>
      <c r="G2917" s="5"/>
      <c r="H2917" s="5"/>
      <c r="I2917" s="5"/>
      <c r="J2917" s="5"/>
    </row>
    <row r="2918" spans="1:10" x14ac:dyDescent="0.25">
      <c r="A2918" s="5"/>
      <c r="B2918" s="5"/>
      <c r="C2918" s="5"/>
      <c r="D2918" s="5"/>
      <c r="E2918" s="5"/>
      <c r="F2918" s="5"/>
      <c r="G2918" s="5"/>
      <c r="H2918" s="5"/>
      <c r="I2918" s="5"/>
      <c r="J2918" s="5"/>
    </row>
    <row r="2919" spans="1:10" x14ac:dyDescent="0.25">
      <c r="A2919" s="5"/>
      <c r="B2919" s="5"/>
      <c r="C2919" s="5"/>
      <c r="D2919" s="5"/>
      <c r="E2919" s="5"/>
      <c r="F2919" s="5"/>
      <c r="G2919" s="5"/>
      <c r="H2919" s="5"/>
      <c r="I2919" s="5"/>
      <c r="J2919" s="5"/>
    </row>
    <row r="2920" spans="1:10" x14ac:dyDescent="0.25">
      <c r="A2920" s="5"/>
      <c r="B2920" s="5"/>
      <c r="C2920" s="5"/>
      <c r="D2920" s="5"/>
      <c r="E2920" s="5"/>
      <c r="F2920" s="5"/>
      <c r="G2920" s="5"/>
      <c r="H2920" s="5"/>
      <c r="I2920" s="5"/>
      <c r="J2920" s="5"/>
    </row>
    <row r="2921" spans="1:10" x14ac:dyDescent="0.25">
      <c r="A2921" s="5"/>
      <c r="B2921" s="5"/>
      <c r="C2921" s="5"/>
      <c r="D2921" s="5"/>
      <c r="E2921" s="5"/>
      <c r="F2921" s="5"/>
      <c r="G2921" s="5"/>
      <c r="H2921" s="5"/>
      <c r="I2921" s="5"/>
      <c r="J2921" s="5"/>
    </row>
    <row r="2922" spans="1:10" x14ac:dyDescent="0.25">
      <c r="A2922" s="5"/>
      <c r="B2922" s="5"/>
      <c r="C2922" s="5"/>
      <c r="D2922" s="5"/>
      <c r="E2922" s="5"/>
      <c r="F2922" s="5"/>
      <c r="G2922" s="5"/>
      <c r="H2922" s="5"/>
      <c r="I2922" s="5"/>
      <c r="J2922" s="5"/>
    </row>
    <row r="2923" spans="1:10" x14ac:dyDescent="0.25">
      <c r="A2923" s="5"/>
      <c r="B2923" s="5"/>
      <c r="C2923" s="5"/>
      <c r="D2923" s="5"/>
      <c r="E2923" s="5"/>
      <c r="F2923" s="5"/>
      <c r="G2923" s="5"/>
      <c r="H2923" s="5"/>
      <c r="I2923" s="5"/>
      <c r="J2923" s="5"/>
    </row>
    <row r="2924" spans="1:10" x14ac:dyDescent="0.25">
      <c r="A2924" s="5"/>
      <c r="B2924" s="5"/>
      <c r="C2924" s="5"/>
      <c r="D2924" s="5"/>
      <c r="E2924" s="5"/>
      <c r="F2924" s="5"/>
      <c r="G2924" s="5"/>
      <c r="H2924" s="5"/>
      <c r="I2924" s="5"/>
      <c r="J2924" s="5"/>
    </row>
    <row r="2925" spans="1:10" x14ac:dyDescent="0.25">
      <c r="A2925" s="5"/>
      <c r="B2925" s="5"/>
      <c r="C2925" s="5"/>
      <c r="D2925" s="5"/>
      <c r="E2925" s="5"/>
      <c r="F2925" s="5"/>
      <c r="G2925" s="5"/>
      <c r="H2925" s="5"/>
      <c r="I2925" s="5"/>
      <c r="J2925" s="5"/>
    </row>
    <row r="2926" spans="1:10" x14ac:dyDescent="0.25">
      <c r="A2926" s="5"/>
      <c r="B2926" s="5"/>
      <c r="C2926" s="5"/>
      <c r="D2926" s="5"/>
      <c r="E2926" s="5"/>
      <c r="F2926" s="5"/>
      <c r="G2926" s="5"/>
      <c r="H2926" s="5"/>
      <c r="I2926" s="5"/>
      <c r="J2926" s="5"/>
    </row>
    <row r="2927" spans="1:10" x14ac:dyDescent="0.25">
      <c r="A2927" s="5"/>
      <c r="B2927" s="5"/>
      <c r="C2927" s="5"/>
      <c r="D2927" s="5"/>
      <c r="E2927" s="5"/>
      <c r="F2927" s="5"/>
      <c r="G2927" s="5"/>
      <c r="H2927" s="5"/>
      <c r="I2927" s="5"/>
      <c r="J2927" s="5"/>
    </row>
    <row r="2928" spans="1:10" x14ac:dyDescent="0.25">
      <c r="A2928" s="5"/>
      <c r="B2928" s="5"/>
      <c r="C2928" s="5"/>
      <c r="D2928" s="5"/>
      <c r="E2928" s="5"/>
      <c r="F2928" s="5"/>
      <c r="G2928" s="5"/>
      <c r="H2928" s="5"/>
      <c r="I2928" s="5"/>
      <c r="J2928" s="5"/>
    </row>
    <row r="2929" spans="1:10" x14ac:dyDescent="0.25">
      <c r="A2929" s="5"/>
      <c r="B2929" s="5"/>
      <c r="C2929" s="5"/>
      <c r="D2929" s="5"/>
      <c r="E2929" s="5"/>
      <c r="F2929" s="5"/>
      <c r="G2929" s="5"/>
      <c r="H2929" s="5"/>
      <c r="I2929" s="5"/>
      <c r="J2929" s="5"/>
    </row>
    <row r="2930" spans="1:10" x14ac:dyDescent="0.25">
      <c r="A2930" s="5"/>
      <c r="B2930" s="5"/>
      <c r="C2930" s="5"/>
      <c r="D2930" s="5"/>
      <c r="E2930" s="5"/>
      <c r="F2930" s="5"/>
      <c r="G2930" s="5"/>
      <c r="H2930" s="5"/>
      <c r="I2930" s="5"/>
      <c r="J2930" s="5"/>
    </row>
    <row r="2931" spans="1:10" x14ac:dyDescent="0.25">
      <c r="A2931" s="5"/>
      <c r="B2931" s="5"/>
      <c r="C2931" s="5"/>
      <c r="D2931" s="5"/>
      <c r="E2931" s="5"/>
      <c r="F2931" s="5"/>
      <c r="G2931" s="5"/>
      <c r="H2931" s="5"/>
      <c r="I2931" s="5"/>
      <c r="J2931" s="5"/>
    </row>
    <row r="2932" spans="1:10" x14ac:dyDescent="0.25">
      <c r="A2932" s="5"/>
      <c r="B2932" s="5"/>
      <c r="C2932" s="5"/>
      <c r="D2932" s="5"/>
      <c r="E2932" s="5"/>
      <c r="F2932" s="5"/>
      <c r="G2932" s="5"/>
      <c r="H2932" s="5"/>
      <c r="I2932" s="5"/>
      <c r="J2932" s="5"/>
    </row>
    <row r="2933" spans="1:10" x14ac:dyDescent="0.25">
      <c r="A2933" s="5"/>
      <c r="B2933" s="5"/>
      <c r="C2933" s="5"/>
      <c r="D2933" s="5"/>
      <c r="E2933" s="5"/>
      <c r="F2933" s="5"/>
      <c r="G2933" s="5"/>
      <c r="H2933" s="5"/>
      <c r="I2933" s="5"/>
      <c r="J2933" s="5"/>
    </row>
    <row r="2934" spans="1:10" x14ac:dyDescent="0.25">
      <c r="A2934" s="5"/>
      <c r="B2934" s="5"/>
      <c r="C2934" s="5"/>
      <c r="D2934" s="5"/>
      <c r="E2934" s="5"/>
      <c r="F2934" s="5"/>
      <c r="G2934" s="5"/>
      <c r="H2934" s="5"/>
      <c r="I2934" s="5"/>
      <c r="J2934" s="5"/>
    </row>
    <row r="2935" spans="1:10" x14ac:dyDescent="0.25">
      <c r="A2935" s="5"/>
      <c r="B2935" s="5"/>
      <c r="C2935" s="5"/>
      <c r="D2935" s="5"/>
      <c r="E2935" s="5"/>
      <c r="F2935" s="5"/>
      <c r="G2935" s="5"/>
      <c r="H2935" s="5"/>
      <c r="I2935" s="5"/>
      <c r="J2935" s="5"/>
    </row>
    <row r="2936" spans="1:10" x14ac:dyDescent="0.25">
      <c r="A2936" s="5"/>
      <c r="B2936" s="5"/>
      <c r="C2936" s="5"/>
      <c r="D2936" s="5"/>
      <c r="E2936" s="5"/>
      <c r="F2936" s="5"/>
      <c r="G2936" s="5"/>
      <c r="H2936" s="5"/>
      <c r="I2936" s="5"/>
      <c r="J2936" s="5"/>
    </row>
    <row r="2937" spans="1:10" x14ac:dyDescent="0.25">
      <c r="A2937" s="5"/>
      <c r="B2937" s="5"/>
      <c r="C2937" s="5"/>
      <c r="D2937" s="5"/>
      <c r="E2937" s="5"/>
      <c r="F2937" s="5"/>
      <c r="G2937" s="5"/>
      <c r="H2937" s="5"/>
      <c r="I2937" s="5"/>
      <c r="J2937" s="5"/>
    </row>
    <row r="2938" spans="1:10" x14ac:dyDescent="0.25">
      <c r="A2938" s="5"/>
      <c r="B2938" s="5"/>
      <c r="C2938" s="5"/>
      <c r="D2938" s="5"/>
      <c r="E2938" s="5"/>
      <c r="F2938" s="5"/>
      <c r="G2938" s="5"/>
      <c r="H2938" s="5"/>
      <c r="I2938" s="5"/>
      <c r="J2938" s="5"/>
    </row>
    <row r="2939" spans="1:10" x14ac:dyDescent="0.25">
      <c r="A2939" s="5"/>
      <c r="B2939" s="5"/>
      <c r="C2939" s="5"/>
      <c r="D2939" s="5"/>
      <c r="E2939" s="5"/>
      <c r="F2939" s="5"/>
      <c r="G2939" s="5"/>
      <c r="H2939" s="5"/>
      <c r="I2939" s="5"/>
      <c r="J2939" s="5"/>
    </row>
    <row r="2940" spans="1:10" x14ac:dyDescent="0.25">
      <c r="A2940" s="5"/>
      <c r="B2940" s="5"/>
      <c r="C2940" s="5"/>
      <c r="D2940" s="5"/>
      <c r="E2940" s="5"/>
      <c r="F2940" s="5"/>
      <c r="G2940" s="5"/>
      <c r="H2940" s="5"/>
      <c r="I2940" s="5"/>
      <c r="J2940" s="5"/>
    </row>
    <row r="2941" spans="1:10" x14ac:dyDescent="0.25">
      <c r="A2941" s="5"/>
      <c r="B2941" s="5"/>
      <c r="C2941" s="5"/>
      <c r="D2941" s="5"/>
      <c r="E2941" s="5"/>
      <c r="F2941" s="5"/>
      <c r="G2941" s="5"/>
      <c r="H2941" s="5"/>
      <c r="I2941" s="5"/>
      <c r="J2941" s="5"/>
    </row>
    <row r="2942" spans="1:10" x14ac:dyDescent="0.25">
      <c r="A2942" s="5"/>
      <c r="B2942" s="5"/>
      <c r="C2942" s="5"/>
      <c r="D2942" s="5"/>
      <c r="E2942" s="5"/>
      <c r="F2942" s="5"/>
      <c r="G2942" s="5"/>
      <c r="H2942" s="5"/>
      <c r="I2942" s="5"/>
      <c r="J2942" s="5"/>
    </row>
    <row r="2943" spans="1:10" x14ac:dyDescent="0.25">
      <c r="A2943" s="5"/>
      <c r="B2943" s="5"/>
      <c r="C2943" s="5"/>
      <c r="D2943" s="5"/>
      <c r="E2943" s="5"/>
      <c r="F2943" s="5"/>
      <c r="G2943" s="5"/>
      <c r="H2943" s="5"/>
      <c r="I2943" s="5"/>
      <c r="J2943" s="5"/>
    </row>
    <row r="2944" spans="1:10" x14ac:dyDescent="0.25">
      <c r="A2944" s="5"/>
      <c r="B2944" s="5"/>
      <c r="C2944" s="5"/>
      <c r="D2944" s="5"/>
      <c r="E2944" s="5"/>
      <c r="F2944" s="5"/>
      <c r="G2944" s="5"/>
      <c r="H2944" s="5"/>
      <c r="I2944" s="5"/>
      <c r="J2944" s="5"/>
    </row>
    <row r="2945" spans="1:10" x14ac:dyDescent="0.25">
      <c r="A2945" s="5"/>
      <c r="B2945" s="5"/>
      <c r="C2945" s="5"/>
      <c r="D2945" s="5"/>
      <c r="E2945" s="5"/>
      <c r="F2945" s="5"/>
      <c r="G2945" s="5"/>
      <c r="H2945" s="5"/>
      <c r="I2945" s="5"/>
      <c r="J2945" s="5"/>
    </row>
    <row r="2946" spans="1:10" x14ac:dyDescent="0.25">
      <c r="A2946" s="5"/>
      <c r="B2946" s="5"/>
      <c r="C2946" s="5"/>
      <c r="D2946" s="5"/>
      <c r="E2946" s="5"/>
      <c r="F2946" s="5"/>
      <c r="G2946" s="5"/>
      <c r="H2946" s="5"/>
      <c r="I2946" s="5"/>
      <c r="J2946" s="5"/>
    </row>
    <row r="2947" spans="1:10" x14ac:dyDescent="0.25">
      <c r="A2947" s="5"/>
      <c r="B2947" s="5"/>
      <c r="C2947" s="5"/>
      <c r="D2947" s="5"/>
      <c r="E2947" s="5"/>
      <c r="F2947" s="5"/>
      <c r="G2947" s="5"/>
      <c r="H2947" s="5"/>
      <c r="I2947" s="5"/>
      <c r="J2947" s="5"/>
    </row>
    <row r="2948" spans="1:10" x14ac:dyDescent="0.25">
      <c r="A2948" s="5"/>
      <c r="B2948" s="5"/>
      <c r="C2948" s="5"/>
      <c r="D2948" s="5"/>
      <c r="E2948" s="5"/>
      <c r="F2948" s="5"/>
      <c r="G2948" s="5"/>
      <c r="H2948" s="5"/>
      <c r="I2948" s="5"/>
      <c r="J2948" s="5"/>
    </row>
    <row r="2949" spans="1:10" x14ac:dyDescent="0.25">
      <c r="A2949" s="5"/>
      <c r="B2949" s="5"/>
      <c r="C2949" s="5"/>
      <c r="D2949" s="5"/>
      <c r="E2949" s="5"/>
      <c r="F2949" s="5"/>
      <c r="G2949" s="5"/>
      <c r="H2949" s="5"/>
      <c r="I2949" s="5"/>
      <c r="J2949" s="5"/>
    </row>
    <row r="2950" spans="1:10" x14ac:dyDescent="0.25">
      <c r="A2950" s="5"/>
      <c r="B2950" s="5"/>
      <c r="C2950" s="5"/>
      <c r="D2950" s="5"/>
      <c r="E2950" s="5"/>
      <c r="F2950" s="5"/>
      <c r="G2950" s="5"/>
      <c r="H2950" s="5"/>
      <c r="I2950" s="5"/>
      <c r="J2950" s="5"/>
    </row>
    <row r="2951" spans="1:10" x14ac:dyDescent="0.25">
      <c r="A2951" s="5"/>
      <c r="B2951" s="5"/>
      <c r="C2951" s="5"/>
      <c r="D2951" s="5"/>
      <c r="E2951" s="5"/>
      <c r="F2951" s="5"/>
      <c r="G2951" s="5"/>
      <c r="H2951" s="5"/>
      <c r="I2951" s="5"/>
      <c r="J2951" s="5"/>
    </row>
    <row r="2952" spans="1:10" x14ac:dyDescent="0.25">
      <c r="A2952" s="5"/>
      <c r="B2952" s="5"/>
      <c r="C2952" s="5"/>
      <c r="D2952" s="5"/>
      <c r="E2952" s="5"/>
      <c r="F2952" s="5"/>
      <c r="G2952" s="5"/>
      <c r="H2952" s="5"/>
      <c r="I2952" s="5"/>
      <c r="J2952" s="5"/>
    </row>
    <row r="2953" spans="1:10" x14ac:dyDescent="0.25">
      <c r="A2953" s="5"/>
      <c r="B2953" s="5"/>
      <c r="C2953" s="5"/>
      <c r="D2953" s="5"/>
      <c r="E2953" s="5"/>
      <c r="F2953" s="5"/>
      <c r="G2953" s="5"/>
      <c r="H2953" s="5"/>
      <c r="I2953" s="5"/>
      <c r="J2953" s="5"/>
    </row>
    <row r="2954" spans="1:10" x14ac:dyDescent="0.25">
      <c r="A2954" s="5"/>
      <c r="B2954" s="5"/>
      <c r="C2954" s="5"/>
      <c r="D2954" s="5"/>
      <c r="E2954" s="5"/>
      <c r="F2954" s="5"/>
      <c r="G2954" s="5"/>
      <c r="H2954" s="5"/>
      <c r="I2954" s="5"/>
      <c r="J2954" s="5"/>
    </row>
    <row r="2955" spans="1:10" x14ac:dyDescent="0.25">
      <c r="A2955" s="5"/>
      <c r="B2955" s="5"/>
      <c r="C2955" s="5"/>
      <c r="D2955" s="5"/>
      <c r="E2955" s="5"/>
      <c r="F2955" s="5"/>
      <c r="G2955" s="5"/>
      <c r="H2955" s="5"/>
      <c r="I2955" s="5"/>
      <c r="J2955" s="5"/>
    </row>
    <row r="2956" spans="1:10" x14ac:dyDescent="0.25">
      <c r="A2956" s="5"/>
      <c r="B2956" s="5"/>
      <c r="C2956" s="5"/>
      <c r="D2956" s="5"/>
      <c r="E2956" s="5"/>
      <c r="F2956" s="5"/>
      <c r="G2956" s="5"/>
      <c r="H2956" s="5"/>
      <c r="I2956" s="5"/>
      <c r="J2956" s="5"/>
    </row>
    <row r="2957" spans="1:10" x14ac:dyDescent="0.25">
      <c r="A2957" s="5"/>
      <c r="B2957" s="5"/>
      <c r="C2957" s="5"/>
      <c r="D2957" s="5"/>
      <c r="E2957" s="5"/>
      <c r="F2957" s="5"/>
      <c r="G2957" s="5"/>
      <c r="H2957" s="5"/>
      <c r="I2957" s="5"/>
      <c r="J2957" s="5"/>
    </row>
    <row r="2958" spans="1:10" x14ac:dyDescent="0.25">
      <c r="A2958" s="5"/>
      <c r="B2958" s="5"/>
      <c r="C2958" s="5"/>
      <c r="D2958" s="5"/>
      <c r="E2958" s="5"/>
      <c r="F2958" s="5"/>
      <c r="G2958" s="5"/>
      <c r="H2958" s="5"/>
      <c r="I2958" s="5"/>
      <c r="J2958" s="5"/>
    </row>
    <row r="2959" spans="1:10" x14ac:dyDescent="0.25">
      <c r="A2959" s="5"/>
      <c r="B2959" s="5"/>
      <c r="C2959" s="5"/>
      <c r="D2959" s="5"/>
      <c r="E2959" s="5"/>
      <c r="F2959" s="5"/>
      <c r="G2959" s="5"/>
      <c r="H2959" s="5"/>
      <c r="I2959" s="5"/>
      <c r="J2959" s="5"/>
    </row>
    <row r="2960" spans="1:10" x14ac:dyDescent="0.25">
      <c r="A2960" s="5"/>
      <c r="B2960" s="5"/>
      <c r="C2960" s="5"/>
      <c r="D2960" s="5"/>
      <c r="E2960" s="5"/>
      <c r="F2960" s="5"/>
      <c r="G2960" s="5"/>
      <c r="H2960" s="5"/>
      <c r="I2960" s="5"/>
      <c r="J2960" s="5"/>
    </row>
    <row r="2961" spans="1:10" x14ac:dyDescent="0.25">
      <c r="A2961" s="5"/>
      <c r="B2961" s="5"/>
      <c r="C2961" s="5"/>
      <c r="D2961" s="5"/>
      <c r="E2961" s="5"/>
      <c r="F2961" s="5"/>
      <c r="G2961" s="5"/>
      <c r="H2961" s="5"/>
      <c r="I2961" s="5"/>
      <c r="J2961" s="5"/>
    </row>
    <row r="2962" spans="1:10" x14ac:dyDescent="0.25">
      <c r="A2962" s="5"/>
      <c r="B2962" s="5"/>
      <c r="C2962" s="5"/>
      <c r="D2962" s="5"/>
      <c r="E2962" s="5"/>
      <c r="F2962" s="5"/>
      <c r="G2962" s="5"/>
      <c r="H2962" s="5"/>
      <c r="I2962" s="5"/>
      <c r="J2962" s="5"/>
    </row>
    <row r="2963" spans="1:10" x14ac:dyDescent="0.25">
      <c r="A2963" s="5"/>
      <c r="B2963" s="5"/>
      <c r="C2963" s="5"/>
      <c r="D2963" s="5"/>
      <c r="E2963" s="5"/>
      <c r="F2963" s="5"/>
      <c r="G2963" s="5"/>
      <c r="H2963" s="5"/>
      <c r="I2963" s="5"/>
      <c r="J2963" s="5"/>
    </row>
    <row r="2964" spans="1:10" x14ac:dyDescent="0.25">
      <c r="A2964" s="5"/>
      <c r="B2964" s="5"/>
      <c r="C2964" s="5"/>
      <c r="D2964" s="5"/>
      <c r="E2964" s="5"/>
      <c r="F2964" s="5"/>
      <c r="G2964" s="5"/>
      <c r="H2964" s="5"/>
      <c r="I2964" s="5"/>
      <c r="J2964" s="5"/>
    </row>
    <row r="2965" spans="1:10" x14ac:dyDescent="0.25">
      <c r="A2965" s="5"/>
      <c r="B2965" s="5"/>
      <c r="C2965" s="5"/>
      <c r="D2965" s="5"/>
      <c r="E2965" s="5"/>
      <c r="F2965" s="5"/>
      <c r="G2965" s="5"/>
      <c r="H2965" s="5"/>
      <c r="I2965" s="5"/>
      <c r="J2965" s="5"/>
    </row>
    <row r="2966" spans="1:10" x14ac:dyDescent="0.25">
      <c r="A2966" s="5"/>
      <c r="B2966" s="5"/>
      <c r="C2966" s="5"/>
      <c r="D2966" s="5"/>
      <c r="E2966" s="5"/>
      <c r="F2966" s="5"/>
      <c r="G2966" s="5"/>
      <c r="H2966" s="5"/>
      <c r="I2966" s="5"/>
      <c r="J2966" s="5"/>
    </row>
    <row r="2967" spans="1:10" x14ac:dyDescent="0.25">
      <c r="A2967" s="5"/>
      <c r="B2967" s="5"/>
      <c r="C2967" s="5"/>
      <c r="D2967" s="5"/>
      <c r="E2967" s="5"/>
      <c r="F2967" s="5"/>
      <c r="G2967" s="5"/>
      <c r="H2967" s="5"/>
      <c r="I2967" s="5"/>
      <c r="J2967" s="5"/>
    </row>
    <row r="2968" spans="1:10" x14ac:dyDescent="0.25">
      <c r="A2968" s="5"/>
      <c r="B2968" s="5"/>
      <c r="C2968" s="5"/>
      <c r="D2968" s="5"/>
      <c r="E2968" s="5"/>
      <c r="F2968" s="5"/>
      <c r="G2968" s="5"/>
      <c r="H2968" s="5"/>
      <c r="I2968" s="5"/>
      <c r="J2968" s="5"/>
    </row>
    <row r="2969" spans="1:10" x14ac:dyDescent="0.25">
      <c r="A2969" s="5"/>
      <c r="B2969" s="5"/>
      <c r="C2969" s="5"/>
      <c r="D2969" s="5"/>
      <c r="E2969" s="5"/>
      <c r="F2969" s="5"/>
      <c r="G2969" s="5"/>
      <c r="H2969" s="5"/>
      <c r="I2969" s="5"/>
      <c r="J2969" s="5"/>
    </row>
    <row r="2970" spans="1:10" x14ac:dyDescent="0.25">
      <c r="A2970" s="5"/>
      <c r="B2970" s="5"/>
      <c r="C2970" s="5"/>
      <c r="D2970" s="5"/>
      <c r="E2970" s="5"/>
      <c r="F2970" s="5"/>
      <c r="G2970" s="5"/>
      <c r="H2970" s="5"/>
      <c r="I2970" s="5"/>
      <c r="J2970" s="5"/>
    </row>
    <row r="2971" spans="1:10" x14ac:dyDescent="0.25">
      <c r="A2971" s="5"/>
      <c r="B2971" s="5"/>
      <c r="C2971" s="5"/>
      <c r="D2971" s="5"/>
      <c r="E2971" s="5"/>
      <c r="F2971" s="5"/>
      <c r="G2971" s="5"/>
      <c r="H2971" s="5"/>
      <c r="I2971" s="5"/>
      <c r="J2971" s="5"/>
    </row>
    <row r="2972" spans="1:10" x14ac:dyDescent="0.25">
      <c r="A2972" s="5"/>
      <c r="B2972" s="5"/>
      <c r="C2972" s="5"/>
      <c r="D2972" s="5"/>
      <c r="E2972" s="5"/>
      <c r="F2972" s="5"/>
      <c r="G2972" s="5"/>
      <c r="H2972" s="5"/>
      <c r="I2972" s="5"/>
      <c r="J2972" s="5"/>
    </row>
    <row r="2973" spans="1:10" x14ac:dyDescent="0.25">
      <c r="A2973" s="5"/>
      <c r="B2973" s="5"/>
      <c r="C2973" s="5"/>
      <c r="D2973" s="5"/>
      <c r="E2973" s="5"/>
      <c r="F2973" s="5"/>
      <c r="G2973" s="5"/>
      <c r="H2973" s="5"/>
      <c r="I2973" s="5"/>
      <c r="J2973" s="5"/>
    </row>
    <row r="2974" spans="1:10" x14ac:dyDescent="0.25">
      <c r="A2974" s="5"/>
      <c r="B2974" s="5"/>
      <c r="C2974" s="5"/>
      <c r="D2974" s="5"/>
      <c r="E2974" s="5"/>
      <c r="F2974" s="5"/>
      <c r="G2974" s="5"/>
      <c r="H2974" s="5"/>
      <c r="I2974" s="5"/>
      <c r="J2974" s="5"/>
    </row>
    <row r="2975" spans="1:10" x14ac:dyDescent="0.25">
      <c r="A2975" s="5"/>
      <c r="B2975" s="5"/>
      <c r="C2975" s="5"/>
      <c r="D2975" s="5"/>
      <c r="E2975" s="5"/>
      <c r="F2975" s="5"/>
      <c r="G2975" s="5"/>
      <c r="H2975" s="5"/>
      <c r="I2975" s="5"/>
      <c r="J2975" s="5"/>
    </row>
    <row r="2976" spans="1:10" x14ac:dyDescent="0.25">
      <c r="A2976" s="5"/>
      <c r="B2976" s="5"/>
      <c r="C2976" s="5"/>
      <c r="D2976" s="5"/>
      <c r="E2976" s="5"/>
      <c r="F2976" s="5"/>
      <c r="G2976" s="5"/>
      <c r="H2976" s="5"/>
      <c r="I2976" s="5"/>
      <c r="J2976" s="5"/>
    </row>
    <row r="2977" spans="1:10" x14ac:dyDescent="0.25">
      <c r="A2977" s="5"/>
      <c r="B2977" s="5"/>
      <c r="C2977" s="5"/>
      <c r="D2977" s="5"/>
      <c r="E2977" s="5"/>
      <c r="F2977" s="5"/>
      <c r="G2977" s="5"/>
      <c r="H2977" s="5"/>
      <c r="I2977" s="5"/>
      <c r="J2977" s="5"/>
    </row>
    <row r="2978" spans="1:10" x14ac:dyDescent="0.25">
      <c r="A2978" s="5"/>
      <c r="B2978" s="5"/>
      <c r="C2978" s="5"/>
      <c r="D2978" s="5"/>
      <c r="E2978" s="5"/>
      <c r="F2978" s="5"/>
      <c r="G2978" s="5"/>
      <c r="H2978" s="5"/>
      <c r="I2978" s="5"/>
      <c r="J2978" s="5"/>
    </row>
    <row r="2979" spans="1:10" x14ac:dyDescent="0.25">
      <c r="A2979" s="5"/>
      <c r="B2979" s="5"/>
      <c r="C2979" s="5"/>
      <c r="D2979" s="5"/>
      <c r="E2979" s="5"/>
      <c r="F2979" s="5"/>
      <c r="G2979" s="5"/>
      <c r="H2979" s="5"/>
      <c r="I2979" s="5"/>
      <c r="J2979" s="5"/>
    </row>
    <row r="2980" spans="1:10" x14ac:dyDescent="0.25">
      <c r="A2980" s="5"/>
      <c r="B2980" s="5"/>
      <c r="C2980" s="5"/>
      <c r="D2980" s="5"/>
      <c r="E2980" s="5"/>
      <c r="F2980" s="5"/>
      <c r="G2980" s="5"/>
      <c r="H2980" s="5"/>
      <c r="I2980" s="5"/>
      <c r="J2980" s="5"/>
    </row>
    <row r="2981" spans="1:10" x14ac:dyDescent="0.25">
      <c r="A2981" s="5"/>
      <c r="B2981" s="5"/>
      <c r="C2981" s="5"/>
      <c r="D2981" s="5"/>
      <c r="E2981" s="5"/>
      <c r="F2981" s="5"/>
      <c r="G2981" s="5"/>
      <c r="H2981" s="5"/>
      <c r="I2981" s="5"/>
      <c r="J2981" s="5"/>
    </row>
    <row r="2982" spans="1:10" x14ac:dyDescent="0.25">
      <c r="A2982" s="5"/>
      <c r="B2982" s="5"/>
      <c r="C2982" s="5"/>
      <c r="D2982" s="5"/>
      <c r="E2982" s="5"/>
      <c r="F2982" s="5"/>
      <c r="G2982" s="5"/>
      <c r="H2982" s="5"/>
      <c r="I2982" s="5"/>
      <c r="J2982" s="5"/>
    </row>
    <row r="2983" spans="1:10" x14ac:dyDescent="0.25">
      <c r="A2983" s="5"/>
      <c r="B2983" s="5"/>
      <c r="C2983" s="5"/>
      <c r="D2983" s="5"/>
      <c r="E2983" s="5"/>
      <c r="F2983" s="5"/>
      <c r="G2983" s="5"/>
      <c r="H2983" s="5"/>
      <c r="I2983" s="5"/>
      <c r="J2983" s="5"/>
    </row>
    <row r="2984" spans="1:10" x14ac:dyDescent="0.25">
      <c r="A2984" s="5"/>
      <c r="B2984" s="5"/>
      <c r="C2984" s="5"/>
      <c r="D2984" s="5"/>
      <c r="E2984" s="5"/>
      <c r="F2984" s="5"/>
      <c r="G2984" s="5"/>
      <c r="H2984" s="5"/>
      <c r="I2984" s="5"/>
      <c r="J2984" s="5"/>
    </row>
    <row r="2985" spans="1:10" x14ac:dyDescent="0.25">
      <c r="A2985" s="5"/>
      <c r="B2985" s="5"/>
      <c r="C2985" s="5"/>
      <c r="D2985" s="5"/>
      <c r="E2985" s="5"/>
      <c r="F2985" s="5"/>
      <c r="G2985" s="5"/>
      <c r="H2985" s="5"/>
      <c r="I2985" s="5"/>
      <c r="J2985" s="5"/>
    </row>
    <row r="2986" spans="1:10" x14ac:dyDescent="0.25">
      <c r="A2986" s="5"/>
      <c r="B2986" s="5"/>
      <c r="C2986" s="5"/>
      <c r="D2986" s="5"/>
      <c r="E2986" s="5"/>
      <c r="F2986" s="5"/>
      <c r="G2986" s="5"/>
      <c r="H2986" s="5"/>
      <c r="I2986" s="5"/>
      <c r="J2986" s="5"/>
    </row>
    <row r="2987" spans="1:10" x14ac:dyDescent="0.25">
      <c r="A2987" s="5"/>
      <c r="B2987" s="5"/>
      <c r="C2987" s="5"/>
      <c r="D2987" s="5"/>
      <c r="E2987" s="5"/>
      <c r="F2987" s="5"/>
      <c r="G2987" s="5"/>
      <c r="H2987" s="5"/>
      <c r="I2987" s="5"/>
      <c r="J2987" s="5"/>
    </row>
    <row r="2988" spans="1:10" x14ac:dyDescent="0.25">
      <c r="A2988" s="5"/>
      <c r="B2988" s="5"/>
      <c r="C2988" s="5"/>
      <c r="D2988" s="5"/>
      <c r="E2988" s="5"/>
      <c r="F2988" s="5"/>
      <c r="G2988" s="5"/>
      <c r="H2988" s="5"/>
      <c r="I2988" s="5"/>
      <c r="J2988" s="5"/>
    </row>
    <row r="2989" spans="1:10" x14ac:dyDescent="0.25">
      <c r="A2989" s="5"/>
      <c r="B2989" s="5"/>
      <c r="C2989" s="5"/>
      <c r="D2989" s="5"/>
      <c r="E2989" s="5"/>
      <c r="F2989" s="5"/>
      <c r="G2989" s="5"/>
      <c r="H2989" s="5"/>
      <c r="I2989" s="5"/>
      <c r="J2989" s="5"/>
    </row>
    <row r="2990" spans="1:10" x14ac:dyDescent="0.25">
      <c r="A2990" s="5"/>
      <c r="B2990" s="5"/>
      <c r="C2990" s="5"/>
      <c r="D2990" s="5"/>
      <c r="E2990" s="5"/>
      <c r="F2990" s="5"/>
      <c r="G2990" s="5"/>
      <c r="H2990" s="5"/>
      <c r="I2990" s="5"/>
      <c r="J2990" s="5"/>
    </row>
    <row r="2991" spans="1:10" x14ac:dyDescent="0.25">
      <c r="A2991" s="5"/>
      <c r="B2991" s="5"/>
      <c r="C2991" s="5"/>
      <c r="D2991" s="5"/>
      <c r="E2991" s="5"/>
      <c r="F2991" s="5"/>
      <c r="G2991" s="5"/>
      <c r="H2991" s="5"/>
      <c r="I2991" s="5"/>
      <c r="J2991" s="5"/>
    </row>
    <row r="2992" spans="1:10" x14ac:dyDescent="0.25">
      <c r="A2992" s="5"/>
      <c r="B2992" s="5"/>
      <c r="C2992" s="5"/>
      <c r="D2992" s="5"/>
      <c r="E2992" s="5"/>
      <c r="F2992" s="5"/>
      <c r="G2992" s="5"/>
      <c r="H2992" s="5"/>
      <c r="I2992" s="5"/>
      <c r="J2992" s="5"/>
    </row>
    <row r="2993" spans="1:10" x14ac:dyDescent="0.25">
      <c r="A2993" s="5"/>
      <c r="B2993" s="5"/>
      <c r="C2993" s="5"/>
      <c r="D2993" s="5"/>
      <c r="E2993" s="5"/>
      <c r="F2993" s="5"/>
      <c r="G2993" s="5"/>
      <c r="H2993" s="5"/>
      <c r="I2993" s="5"/>
      <c r="J2993" s="5"/>
    </row>
    <row r="2994" spans="1:10" x14ac:dyDescent="0.25">
      <c r="A2994" s="5"/>
      <c r="B2994" s="5"/>
      <c r="C2994" s="5"/>
      <c r="D2994" s="5"/>
      <c r="E2994" s="5"/>
      <c r="F2994" s="5"/>
      <c r="G2994" s="5"/>
      <c r="H2994" s="5"/>
      <c r="I2994" s="5"/>
      <c r="J2994" s="5"/>
    </row>
    <row r="2995" spans="1:10" x14ac:dyDescent="0.25">
      <c r="A2995" s="5"/>
      <c r="B2995" s="5"/>
      <c r="C2995" s="5"/>
      <c r="D2995" s="5"/>
      <c r="E2995" s="5"/>
      <c r="F2995" s="5"/>
      <c r="G2995" s="5"/>
      <c r="H2995" s="5"/>
      <c r="I2995" s="5"/>
      <c r="J2995" s="5"/>
    </row>
    <row r="2996" spans="1:10" x14ac:dyDescent="0.25">
      <c r="A2996" s="5"/>
      <c r="B2996" s="5"/>
      <c r="C2996" s="5"/>
      <c r="D2996" s="5"/>
      <c r="E2996" s="5"/>
      <c r="F2996" s="5"/>
      <c r="G2996" s="5"/>
      <c r="H2996" s="5"/>
      <c r="I2996" s="5"/>
      <c r="J2996" s="5"/>
    </row>
    <row r="2997" spans="1:10" x14ac:dyDescent="0.25">
      <c r="A2997" s="5"/>
      <c r="B2997" s="5"/>
      <c r="C2997" s="5"/>
      <c r="D2997" s="5"/>
      <c r="E2997" s="5"/>
      <c r="F2997" s="5"/>
      <c r="G2997" s="5"/>
      <c r="H2997" s="5"/>
      <c r="I2997" s="5"/>
      <c r="J2997" s="5"/>
    </row>
    <row r="2998" spans="1:10" x14ac:dyDescent="0.25">
      <c r="A2998" s="5"/>
      <c r="B2998" s="5"/>
      <c r="C2998" s="5"/>
      <c r="D2998" s="5"/>
      <c r="E2998" s="5"/>
      <c r="F2998" s="5"/>
      <c r="G2998" s="5"/>
      <c r="H2998" s="5"/>
      <c r="I2998" s="5"/>
      <c r="J2998" s="5"/>
    </row>
    <row r="2999" spans="1:10" x14ac:dyDescent="0.25">
      <c r="A2999" s="5"/>
      <c r="B2999" s="5"/>
      <c r="C2999" s="5"/>
      <c r="D2999" s="5"/>
      <c r="E2999" s="5"/>
      <c r="F2999" s="5"/>
      <c r="G2999" s="5"/>
      <c r="H2999" s="5"/>
      <c r="I2999" s="5"/>
      <c r="J2999" s="5"/>
    </row>
    <row r="3000" spans="1:10" x14ac:dyDescent="0.25">
      <c r="A3000" s="5"/>
      <c r="B3000" s="5"/>
      <c r="C3000" s="5"/>
      <c r="D3000" s="5"/>
      <c r="E3000" s="5"/>
      <c r="F3000" s="5"/>
      <c r="G3000" s="5"/>
      <c r="H3000" s="5"/>
      <c r="I3000" s="5"/>
      <c r="J3000" s="5"/>
    </row>
    <row r="3001" spans="1:10" x14ac:dyDescent="0.25">
      <c r="A3001" s="5"/>
      <c r="B3001" s="5"/>
      <c r="C3001" s="5"/>
      <c r="D3001" s="5"/>
      <c r="E3001" s="5"/>
      <c r="F3001" s="5"/>
      <c r="G3001" s="5"/>
      <c r="H3001" s="5"/>
      <c r="I3001" s="5"/>
      <c r="J3001" s="5"/>
    </row>
    <row r="3002" spans="1:10" x14ac:dyDescent="0.25">
      <c r="A3002" s="5"/>
      <c r="B3002" s="5"/>
      <c r="C3002" s="5"/>
      <c r="D3002" s="5"/>
      <c r="E3002" s="5"/>
      <c r="F3002" s="5"/>
      <c r="G3002" s="5"/>
      <c r="H3002" s="5"/>
      <c r="I3002" s="5"/>
      <c r="J3002" s="5"/>
    </row>
    <row r="3003" spans="1:10" x14ac:dyDescent="0.25">
      <c r="A3003" s="5"/>
      <c r="B3003" s="5"/>
      <c r="C3003" s="5"/>
      <c r="D3003" s="5"/>
      <c r="E3003" s="5"/>
      <c r="F3003" s="5"/>
      <c r="G3003" s="5"/>
      <c r="H3003" s="5"/>
      <c r="I3003" s="5"/>
      <c r="J3003" s="5"/>
    </row>
    <row r="3004" spans="1:10" x14ac:dyDescent="0.25">
      <c r="A3004" s="5"/>
      <c r="B3004" s="5"/>
      <c r="C3004" s="5"/>
      <c r="D3004" s="5"/>
      <c r="E3004" s="5"/>
      <c r="F3004" s="5"/>
      <c r="G3004" s="5"/>
      <c r="H3004" s="5"/>
      <c r="I3004" s="5"/>
      <c r="J3004" s="5"/>
    </row>
    <row r="3005" spans="1:10" x14ac:dyDescent="0.25">
      <c r="A3005" s="5"/>
      <c r="B3005" s="5"/>
      <c r="C3005" s="5"/>
      <c r="D3005" s="5"/>
      <c r="E3005" s="5"/>
      <c r="F3005" s="5"/>
      <c r="G3005" s="5"/>
      <c r="H3005" s="5"/>
      <c r="I3005" s="5"/>
      <c r="J3005" s="5"/>
    </row>
    <row r="3006" spans="1:10" x14ac:dyDescent="0.25">
      <c r="A3006" s="5"/>
      <c r="B3006" s="5"/>
      <c r="C3006" s="5"/>
      <c r="D3006" s="5"/>
      <c r="E3006" s="5"/>
      <c r="F3006" s="5"/>
      <c r="G3006" s="5"/>
      <c r="H3006" s="5"/>
      <c r="I3006" s="5"/>
      <c r="J3006" s="5"/>
    </row>
    <row r="3007" spans="1:10" x14ac:dyDescent="0.25">
      <c r="A3007" s="5"/>
      <c r="B3007" s="5"/>
      <c r="C3007" s="5"/>
      <c r="D3007" s="5"/>
      <c r="E3007" s="5"/>
      <c r="F3007" s="5"/>
      <c r="G3007" s="5"/>
      <c r="H3007" s="5"/>
      <c r="I3007" s="5"/>
      <c r="J3007" s="5"/>
    </row>
    <row r="3008" spans="1:10" x14ac:dyDescent="0.25">
      <c r="A3008" s="5"/>
      <c r="B3008" s="5"/>
      <c r="C3008" s="5"/>
      <c r="D3008" s="5"/>
      <c r="E3008" s="5"/>
      <c r="F3008" s="5"/>
      <c r="G3008" s="5"/>
      <c r="H3008" s="5"/>
      <c r="I3008" s="5"/>
      <c r="J3008" s="5"/>
    </row>
    <row r="3009" spans="1:10" x14ac:dyDescent="0.25">
      <c r="A3009" s="5"/>
      <c r="B3009" s="5"/>
      <c r="C3009" s="5"/>
      <c r="D3009" s="5"/>
      <c r="E3009" s="5"/>
      <c r="F3009" s="5"/>
      <c r="G3009" s="5"/>
      <c r="H3009" s="5"/>
      <c r="I3009" s="5"/>
      <c r="J3009" s="5"/>
    </row>
    <row r="3010" spans="1:10" x14ac:dyDescent="0.25">
      <c r="A3010" s="5"/>
      <c r="B3010" s="5"/>
      <c r="C3010" s="5"/>
      <c r="D3010" s="5"/>
      <c r="E3010" s="5"/>
      <c r="F3010" s="5"/>
      <c r="G3010" s="5"/>
      <c r="H3010" s="5"/>
      <c r="I3010" s="5"/>
      <c r="J3010" s="5"/>
    </row>
    <row r="3011" spans="1:10" x14ac:dyDescent="0.25">
      <c r="A3011" s="5"/>
      <c r="B3011" s="5"/>
      <c r="C3011" s="5"/>
      <c r="D3011" s="5"/>
      <c r="E3011" s="5"/>
      <c r="F3011" s="5"/>
      <c r="G3011" s="5"/>
      <c r="H3011" s="5"/>
      <c r="I3011" s="5"/>
      <c r="J3011" s="5"/>
    </row>
    <row r="3012" spans="1:10" x14ac:dyDescent="0.25">
      <c r="A3012" s="5"/>
      <c r="B3012" s="5"/>
      <c r="C3012" s="5"/>
      <c r="D3012" s="5"/>
      <c r="E3012" s="5"/>
      <c r="F3012" s="5"/>
      <c r="G3012" s="5"/>
      <c r="H3012" s="5"/>
      <c r="I3012" s="5"/>
      <c r="J3012" s="5"/>
    </row>
    <row r="3013" spans="1:10" x14ac:dyDescent="0.25">
      <c r="A3013" s="5"/>
      <c r="B3013" s="5"/>
      <c r="C3013" s="5"/>
      <c r="D3013" s="5"/>
      <c r="E3013" s="5"/>
      <c r="F3013" s="5"/>
      <c r="G3013" s="5"/>
      <c r="H3013" s="5"/>
      <c r="I3013" s="5"/>
      <c r="J3013" s="5"/>
    </row>
    <row r="3014" spans="1:10" x14ac:dyDescent="0.25">
      <c r="A3014" s="5"/>
      <c r="B3014" s="5"/>
      <c r="C3014" s="5"/>
      <c r="D3014" s="5"/>
      <c r="E3014" s="5"/>
      <c r="F3014" s="5"/>
      <c r="G3014" s="5"/>
      <c r="H3014" s="5"/>
      <c r="I3014" s="5"/>
      <c r="J3014" s="5"/>
    </row>
    <row r="3015" spans="1:10" x14ac:dyDescent="0.25">
      <c r="A3015" s="5"/>
      <c r="B3015" s="5"/>
      <c r="C3015" s="5"/>
      <c r="D3015" s="5"/>
      <c r="E3015" s="5"/>
      <c r="F3015" s="5"/>
      <c r="G3015" s="5"/>
      <c r="H3015" s="5"/>
      <c r="I3015" s="5"/>
      <c r="J3015" s="5"/>
    </row>
    <row r="3016" spans="1:10" x14ac:dyDescent="0.25">
      <c r="A3016" s="5"/>
      <c r="B3016" s="5"/>
      <c r="C3016" s="5"/>
      <c r="D3016" s="5"/>
      <c r="E3016" s="5"/>
      <c r="F3016" s="5"/>
      <c r="G3016" s="5"/>
      <c r="H3016" s="5"/>
      <c r="I3016" s="5"/>
      <c r="J3016" s="5"/>
    </row>
    <row r="3017" spans="1:10" x14ac:dyDescent="0.25">
      <c r="A3017" s="5"/>
      <c r="B3017" s="5"/>
      <c r="C3017" s="5"/>
      <c r="D3017" s="5"/>
      <c r="E3017" s="5"/>
      <c r="F3017" s="5"/>
      <c r="G3017" s="5"/>
      <c r="H3017" s="5"/>
      <c r="I3017" s="5"/>
      <c r="J3017" s="5"/>
    </row>
    <row r="3018" spans="1:10" x14ac:dyDescent="0.25">
      <c r="A3018" s="5"/>
      <c r="B3018" s="5"/>
      <c r="C3018" s="5"/>
      <c r="D3018" s="5"/>
      <c r="E3018" s="5"/>
      <c r="F3018" s="5"/>
      <c r="G3018" s="5"/>
      <c r="H3018" s="5"/>
      <c r="I3018" s="5"/>
      <c r="J3018" s="5"/>
    </row>
    <row r="3019" spans="1:10" x14ac:dyDescent="0.25">
      <c r="A3019" s="5"/>
      <c r="B3019" s="5"/>
      <c r="C3019" s="5"/>
      <c r="D3019" s="5"/>
      <c r="E3019" s="5"/>
      <c r="F3019" s="5"/>
      <c r="G3019" s="5"/>
      <c r="H3019" s="5"/>
      <c r="I3019" s="5"/>
      <c r="J3019" s="5"/>
    </row>
    <row r="3020" spans="1:10" x14ac:dyDescent="0.25">
      <c r="A3020" s="5"/>
      <c r="B3020" s="5"/>
      <c r="C3020" s="5"/>
      <c r="D3020" s="5"/>
      <c r="E3020" s="5"/>
      <c r="F3020" s="5"/>
      <c r="G3020" s="5"/>
      <c r="H3020" s="5"/>
      <c r="I3020" s="5"/>
      <c r="J3020" s="5"/>
    </row>
    <row r="3021" spans="1:10" x14ac:dyDescent="0.25">
      <c r="A3021" s="5"/>
      <c r="B3021" s="5"/>
      <c r="C3021" s="5"/>
      <c r="D3021" s="5"/>
      <c r="E3021" s="5"/>
      <c r="F3021" s="5"/>
      <c r="G3021" s="5"/>
      <c r="H3021" s="5"/>
      <c r="I3021" s="5"/>
      <c r="J3021" s="5"/>
    </row>
    <row r="3022" spans="1:10" x14ac:dyDescent="0.25">
      <c r="A3022" s="5"/>
      <c r="B3022" s="5"/>
      <c r="C3022" s="5"/>
      <c r="D3022" s="5"/>
      <c r="E3022" s="5"/>
      <c r="F3022" s="5"/>
      <c r="G3022" s="5"/>
      <c r="H3022" s="5"/>
      <c r="I3022" s="5"/>
      <c r="J3022" s="5"/>
    </row>
    <row r="3023" spans="1:10" x14ac:dyDescent="0.25">
      <c r="A3023" s="5"/>
      <c r="B3023" s="5"/>
      <c r="C3023" s="5"/>
      <c r="D3023" s="5"/>
      <c r="E3023" s="5"/>
      <c r="F3023" s="5"/>
      <c r="G3023" s="5"/>
      <c r="H3023" s="5"/>
      <c r="I3023" s="5"/>
      <c r="J3023" s="5"/>
    </row>
    <row r="3024" spans="1:10" x14ac:dyDescent="0.25">
      <c r="A3024" s="5"/>
      <c r="B3024" s="5"/>
      <c r="C3024" s="5"/>
      <c r="D3024" s="5"/>
      <c r="E3024" s="5"/>
      <c r="F3024" s="5"/>
      <c r="G3024" s="5"/>
      <c r="H3024" s="5"/>
      <c r="I3024" s="5"/>
      <c r="J3024" s="5"/>
    </row>
    <row r="3025" spans="1:10" x14ac:dyDescent="0.25">
      <c r="A3025" s="5"/>
      <c r="B3025" s="5"/>
      <c r="C3025" s="5"/>
      <c r="D3025" s="5"/>
      <c r="E3025" s="5"/>
      <c r="F3025" s="5"/>
      <c r="G3025" s="5"/>
      <c r="H3025" s="5"/>
      <c r="I3025" s="5"/>
      <c r="J3025" s="5"/>
    </row>
    <row r="3026" spans="1:10" x14ac:dyDescent="0.25">
      <c r="A3026" s="5"/>
      <c r="B3026" s="5"/>
      <c r="C3026" s="5"/>
      <c r="D3026" s="5"/>
      <c r="E3026" s="5"/>
      <c r="F3026" s="5"/>
      <c r="G3026" s="5"/>
      <c r="H3026" s="5"/>
      <c r="I3026" s="5"/>
      <c r="J3026" s="5"/>
    </row>
    <row r="3027" spans="1:10" x14ac:dyDescent="0.25">
      <c r="A3027" s="5"/>
      <c r="B3027" s="5"/>
      <c r="C3027" s="5"/>
      <c r="D3027" s="5"/>
      <c r="E3027" s="5"/>
      <c r="F3027" s="5"/>
      <c r="G3027" s="5"/>
      <c r="H3027" s="5"/>
      <c r="I3027" s="5"/>
      <c r="J3027" s="5"/>
    </row>
    <row r="3028" spans="1:10" x14ac:dyDescent="0.25">
      <c r="A3028" s="5"/>
      <c r="B3028" s="5"/>
      <c r="C3028" s="5"/>
      <c r="D3028" s="5"/>
      <c r="E3028" s="5"/>
      <c r="F3028" s="5"/>
      <c r="G3028" s="5"/>
      <c r="H3028" s="5"/>
      <c r="I3028" s="5"/>
      <c r="J3028" s="5"/>
    </row>
    <row r="3029" spans="1:10" x14ac:dyDescent="0.25">
      <c r="A3029" s="5"/>
      <c r="B3029" s="5"/>
      <c r="C3029" s="5"/>
      <c r="D3029" s="5"/>
      <c r="E3029" s="5"/>
      <c r="F3029" s="5"/>
      <c r="G3029" s="5"/>
      <c r="H3029" s="5"/>
      <c r="I3029" s="5"/>
      <c r="J3029" s="5"/>
    </row>
    <row r="3030" spans="1:10" x14ac:dyDescent="0.25">
      <c r="A3030" s="5"/>
      <c r="B3030" s="5"/>
      <c r="C3030" s="5"/>
      <c r="D3030" s="5"/>
      <c r="E3030" s="5"/>
      <c r="F3030" s="5"/>
      <c r="G3030" s="5"/>
      <c r="H3030" s="5"/>
      <c r="I3030" s="5"/>
      <c r="J3030" s="5"/>
    </row>
    <row r="3031" spans="1:10" x14ac:dyDescent="0.25">
      <c r="A3031" s="5"/>
      <c r="B3031" s="5"/>
      <c r="C3031" s="5"/>
      <c r="D3031" s="5"/>
      <c r="E3031" s="5"/>
      <c r="F3031" s="5"/>
      <c r="G3031" s="5"/>
      <c r="H3031" s="5"/>
      <c r="I3031" s="5"/>
      <c r="J3031" s="5"/>
    </row>
    <row r="3032" spans="1:10" x14ac:dyDescent="0.25">
      <c r="A3032" s="5"/>
      <c r="B3032" s="5"/>
      <c r="C3032" s="5"/>
      <c r="D3032" s="5"/>
      <c r="E3032" s="5"/>
      <c r="F3032" s="5"/>
      <c r="G3032" s="5"/>
      <c r="H3032" s="5"/>
      <c r="I3032" s="5"/>
      <c r="J3032" s="5"/>
    </row>
    <row r="3033" spans="1:10" x14ac:dyDescent="0.25">
      <c r="A3033" s="5"/>
      <c r="B3033" s="5"/>
      <c r="C3033" s="5"/>
      <c r="D3033" s="5"/>
      <c r="E3033" s="5"/>
      <c r="F3033" s="5"/>
      <c r="G3033" s="5"/>
      <c r="H3033" s="5"/>
      <c r="I3033" s="5"/>
      <c r="J3033" s="5"/>
    </row>
    <row r="3034" spans="1:10" x14ac:dyDescent="0.25">
      <c r="A3034" s="5"/>
      <c r="B3034" s="5"/>
      <c r="C3034" s="5"/>
      <c r="D3034" s="5"/>
      <c r="E3034" s="5"/>
      <c r="F3034" s="5"/>
      <c r="G3034" s="5"/>
      <c r="H3034" s="5"/>
      <c r="I3034" s="5"/>
      <c r="J3034" s="5"/>
    </row>
    <row r="3035" spans="1:10" x14ac:dyDescent="0.25">
      <c r="A3035" s="5"/>
      <c r="B3035" s="5"/>
      <c r="C3035" s="5"/>
      <c r="D3035" s="5"/>
      <c r="E3035" s="5"/>
      <c r="F3035" s="5"/>
      <c r="G3035" s="5"/>
      <c r="H3035" s="5"/>
      <c r="I3035" s="5"/>
      <c r="J3035" s="5"/>
    </row>
    <row r="3036" spans="1:10" x14ac:dyDescent="0.25">
      <c r="A3036" s="5"/>
      <c r="B3036" s="5"/>
      <c r="C3036" s="5"/>
      <c r="D3036" s="5"/>
      <c r="E3036" s="5"/>
      <c r="F3036" s="5"/>
      <c r="G3036" s="5"/>
      <c r="H3036" s="5"/>
      <c r="I3036" s="5"/>
      <c r="J3036" s="5"/>
    </row>
    <row r="3037" spans="1:10" x14ac:dyDescent="0.25">
      <c r="A3037" s="5"/>
      <c r="B3037" s="5"/>
      <c r="C3037" s="5"/>
      <c r="D3037" s="5"/>
      <c r="E3037" s="5"/>
      <c r="F3037" s="5"/>
      <c r="G3037" s="5"/>
      <c r="H3037" s="5"/>
      <c r="I3037" s="5"/>
      <c r="J3037" s="5"/>
    </row>
    <row r="3038" spans="1:10" x14ac:dyDescent="0.25">
      <c r="A3038" s="5"/>
      <c r="B3038" s="5"/>
      <c r="C3038" s="5"/>
      <c r="D3038" s="5"/>
      <c r="E3038" s="5"/>
      <c r="F3038" s="5"/>
      <c r="G3038" s="5"/>
      <c r="H3038" s="5"/>
      <c r="I3038" s="5"/>
      <c r="J3038" s="5"/>
    </row>
    <row r="3039" spans="1:10" x14ac:dyDescent="0.25">
      <c r="A3039" s="5"/>
      <c r="B3039" s="5"/>
      <c r="C3039" s="5"/>
      <c r="D3039" s="5"/>
      <c r="E3039" s="5"/>
      <c r="F3039" s="5"/>
      <c r="G3039" s="5"/>
      <c r="H3039" s="5"/>
      <c r="I3039" s="5"/>
      <c r="J3039" s="5"/>
    </row>
    <row r="3040" spans="1:10" x14ac:dyDescent="0.25">
      <c r="A3040" s="5"/>
      <c r="B3040" s="5"/>
      <c r="C3040" s="5"/>
      <c r="D3040" s="5"/>
      <c r="E3040" s="5"/>
      <c r="F3040" s="5"/>
      <c r="G3040" s="5"/>
      <c r="H3040" s="5"/>
      <c r="I3040" s="5"/>
      <c r="J3040" s="5"/>
    </row>
    <row r="3041" spans="1:10" x14ac:dyDescent="0.25">
      <c r="A3041" s="5"/>
      <c r="B3041" s="5"/>
      <c r="C3041" s="5"/>
      <c r="D3041" s="5"/>
      <c r="E3041" s="5"/>
      <c r="F3041" s="5"/>
      <c r="G3041" s="5"/>
      <c r="H3041" s="5"/>
      <c r="I3041" s="5"/>
      <c r="J3041" s="5"/>
    </row>
    <row r="3042" spans="1:10" x14ac:dyDescent="0.25">
      <c r="A3042" s="5"/>
      <c r="B3042" s="5"/>
      <c r="C3042" s="5"/>
      <c r="D3042" s="5"/>
      <c r="E3042" s="5"/>
      <c r="F3042" s="5"/>
      <c r="G3042" s="5"/>
      <c r="H3042" s="5"/>
      <c r="I3042" s="5"/>
      <c r="J3042" s="5"/>
    </row>
    <row r="3043" spans="1:10" x14ac:dyDescent="0.25">
      <c r="A3043" s="5"/>
      <c r="B3043" s="5"/>
      <c r="C3043" s="5"/>
      <c r="D3043" s="5"/>
      <c r="E3043" s="5"/>
      <c r="F3043" s="5"/>
      <c r="G3043" s="5"/>
      <c r="H3043" s="5"/>
      <c r="I3043" s="5"/>
      <c r="J3043" s="5"/>
    </row>
    <row r="3044" spans="1:10" x14ac:dyDescent="0.25">
      <c r="A3044" s="5"/>
      <c r="B3044" s="5"/>
      <c r="C3044" s="5"/>
      <c r="D3044" s="5"/>
      <c r="E3044" s="5"/>
      <c r="F3044" s="5"/>
      <c r="G3044" s="5"/>
      <c r="H3044" s="5"/>
      <c r="I3044" s="5"/>
      <c r="J3044" s="5"/>
    </row>
    <row r="3045" spans="1:10" x14ac:dyDescent="0.25">
      <c r="A3045" s="5"/>
      <c r="B3045" s="5"/>
      <c r="C3045" s="5"/>
      <c r="D3045" s="5"/>
      <c r="E3045" s="5"/>
      <c r="F3045" s="5"/>
      <c r="G3045" s="5"/>
      <c r="H3045" s="5"/>
      <c r="I3045" s="5"/>
      <c r="J3045" s="5"/>
    </row>
    <row r="3046" spans="1:10" x14ac:dyDescent="0.25">
      <c r="A3046" s="5"/>
      <c r="B3046" s="5"/>
      <c r="C3046" s="5"/>
      <c r="D3046" s="5"/>
      <c r="E3046" s="5"/>
      <c r="F3046" s="5"/>
      <c r="G3046" s="5"/>
      <c r="H3046" s="5"/>
      <c r="I3046" s="5"/>
      <c r="J3046" s="5"/>
    </row>
    <row r="3047" spans="1:10" x14ac:dyDescent="0.25">
      <c r="A3047" s="5"/>
      <c r="B3047" s="5"/>
      <c r="C3047" s="5"/>
      <c r="D3047" s="5"/>
      <c r="E3047" s="5"/>
      <c r="F3047" s="5"/>
      <c r="G3047" s="5"/>
      <c r="H3047" s="5"/>
      <c r="I3047" s="5"/>
      <c r="J3047" s="5"/>
    </row>
    <row r="3048" spans="1:10" x14ac:dyDescent="0.25">
      <c r="A3048" s="5"/>
      <c r="B3048" s="5"/>
      <c r="C3048" s="5"/>
      <c r="D3048" s="5"/>
      <c r="E3048" s="5"/>
      <c r="F3048" s="5"/>
      <c r="G3048" s="5"/>
      <c r="H3048" s="5"/>
      <c r="I3048" s="5"/>
      <c r="J3048" s="5"/>
    </row>
    <row r="3049" spans="1:10" x14ac:dyDescent="0.25">
      <c r="A3049" s="5"/>
      <c r="B3049" s="5"/>
      <c r="C3049" s="5"/>
      <c r="D3049" s="5"/>
      <c r="E3049" s="5"/>
      <c r="F3049" s="5"/>
      <c r="G3049" s="5"/>
      <c r="H3049" s="5"/>
      <c r="I3049" s="5"/>
      <c r="J3049" s="5"/>
    </row>
    <row r="3050" spans="1:10" x14ac:dyDescent="0.25">
      <c r="A3050" s="5"/>
      <c r="B3050" s="5"/>
      <c r="C3050" s="5"/>
      <c r="D3050" s="5"/>
      <c r="E3050" s="5"/>
      <c r="F3050" s="5"/>
      <c r="G3050" s="5"/>
      <c r="H3050" s="5"/>
      <c r="I3050" s="5"/>
      <c r="J3050" s="5"/>
    </row>
    <row r="3051" spans="1:10" x14ac:dyDescent="0.25">
      <c r="A3051" s="5"/>
      <c r="B3051" s="5"/>
      <c r="C3051" s="5"/>
      <c r="D3051" s="5"/>
      <c r="E3051" s="5"/>
      <c r="F3051" s="5"/>
      <c r="G3051" s="5"/>
      <c r="H3051" s="5"/>
      <c r="I3051" s="5"/>
      <c r="J3051" s="5"/>
    </row>
    <row r="3052" spans="1:10" x14ac:dyDescent="0.25">
      <c r="A3052" s="5"/>
      <c r="B3052" s="5"/>
      <c r="C3052" s="5"/>
      <c r="D3052" s="5"/>
      <c r="E3052" s="5"/>
      <c r="F3052" s="5"/>
      <c r="G3052" s="5"/>
      <c r="H3052" s="5"/>
      <c r="I3052" s="5"/>
      <c r="J3052" s="5"/>
    </row>
    <row r="3053" spans="1:10" x14ac:dyDescent="0.25">
      <c r="A3053" s="5"/>
      <c r="B3053" s="5"/>
      <c r="C3053" s="5"/>
      <c r="D3053" s="5"/>
      <c r="E3053" s="5"/>
      <c r="F3053" s="5"/>
      <c r="G3053" s="5"/>
      <c r="H3053" s="5"/>
      <c r="I3053" s="5"/>
      <c r="J3053" s="5"/>
    </row>
    <row r="3054" spans="1:10" x14ac:dyDescent="0.25">
      <c r="A3054" s="5"/>
      <c r="B3054" s="5"/>
      <c r="C3054" s="5"/>
      <c r="D3054" s="5"/>
      <c r="E3054" s="5"/>
      <c r="F3054" s="5"/>
      <c r="G3054" s="5"/>
      <c r="H3054" s="5"/>
      <c r="I3054" s="5"/>
      <c r="J3054" s="5"/>
    </row>
    <row r="3055" spans="1:10" x14ac:dyDescent="0.25">
      <c r="A3055" s="5"/>
      <c r="B3055" s="5"/>
      <c r="C3055" s="5"/>
      <c r="D3055" s="5"/>
      <c r="E3055" s="5"/>
      <c r="F3055" s="5"/>
      <c r="G3055" s="5"/>
      <c r="H3055" s="5"/>
      <c r="I3055" s="5"/>
      <c r="J3055" s="5"/>
    </row>
    <row r="3056" spans="1:10" x14ac:dyDescent="0.25">
      <c r="A3056" s="5"/>
      <c r="B3056" s="5"/>
      <c r="C3056" s="5"/>
      <c r="D3056" s="5"/>
      <c r="E3056" s="5"/>
      <c r="F3056" s="5"/>
      <c r="G3056" s="5"/>
      <c r="H3056" s="5"/>
      <c r="I3056" s="5"/>
      <c r="J3056" s="5"/>
    </row>
    <row r="3057" spans="1:10" x14ac:dyDescent="0.25">
      <c r="A3057" s="5"/>
      <c r="B3057" s="5"/>
      <c r="C3057" s="5"/>
      <c r="D3057" s="5"/>
      <c r="E3057" s="5"/>
      <c r="F3057" s="5"/>
      <c r="G3057" s="5"/>
      <c r="H3057" s="5"/>
      <c r="I3057" s="5"/>
      <c r="J3057" s="5"/>
    </row>
    <row r="3058" spans="1:10" x14ac:dyDescent="0.25">
      <c r="A3058" s="5"/>
      <c r="B3058" s="5"/>
      <c r="C3058" s="5"/>
      <c r="D3058" s="5"/>
      <c r="E3058" s="5"/>
      <c r="F3058" s="5"/>
      <c r="G3058" s="5"/>
      <c r="H3058" s="5"/>
      <c r="I3058" s="5"/>
      <c r="J3058" s="5"/>
    </row>
    <row r="3059" spans="1:10" x14ac:dyDescent="0.25">
      <c r="A3059" s="5"/>
      <c r="B3059" s="5"/>
      <c r="C3059" s="5"/>
      <c r="D3059" s="5"/>
      <c r="E3059" s="5"/>
      <c r="F3059" s="5"/>
      <c r="G3059" s="5"/>
      <c r="H3059" s="5"/>
      <c r="I3059" s="5"/>
      <c r="J3059" s="5"/>
    </row>
    <row r="3060" spans="1:10" x14ac:dyDescent="0.25">
      <c r="A3060" s="5"/>
      <c r="B3060" s="5"/>
      <c r="C3060" s="5"/>
      <c r="D3060" s="5"/>
      <c r="E3060" s="5"/>
      <c r="F3060" s="5"/>
      <c r="G3060" s="5"/>
      <c r="H3060" s="5"/>
      <c r="I3060" s="5"/>
      <c r="J3060" s="5"/>
    </row>
    <row r="3061" spans="1:10" x14ac:dyDescent="0.25">
      <c r="A3061" s="5"/>
      <c r="B3061" s="5"/>
      <c r="C3061" s="5"/>
      <c r="D3061" s="5"/>
      <c r="E3061" s="5"/>
      <c r="F3061" s="5"/>
      <c r="G3061" s="5"/>
      <c r="H3061" s="5"/>
      <c r="I3061" s="5"/>
      <c r="J3061" s="5"/>
    </row>
    <row r="3062" spans="1:10" x14ac:dyDescent="0.25">
      <c r="A3062" s="5"/>
      <c r="B3062" s="5"/>
      <c r="C3062" s="5"/>
      <c r="D3062" s="5"/>
      <c r="E3062" s="5"/>
      <c r="F3062" s="5"/>
      <c r="G3062" s="5"/>
      <c r="H3062" s="5"/>
      <c r="I3062" s="5"/>
      <c r="J3062" s="5"/>
    </row>
    <row r="3063" spans="1:10" x14ac:dyDescent="0.25">
      <c r="A3063" s="5"/>
      <c r="B3063" s="5"/>
      <c r="C3063" s="5"/>
      <c r="D3063" s="5"/>
      <c r="E3063" s="5"/>
      <c r="F3063" s="5"/>
      <c r="G3063" s="5"/>
      <c r="H3063" s="5"/>
      <c r="I3063" s="5"/>
      <c r="J3063" s="5"/>
    </row>
    <row r="3064" spans="1:10" x14ac:dyDescent="0.25">
      <c r="A3064" s="5"/>
      <c r="B3064" s="5"/>
      <c r="C3064" s="5"/>
      <c r="D3064" s="5"/>
      <c r="E3064" s="5"/>
      <c r="F3064" s="5"/>
      <c r="G3064" s="5"/>
      <c r="H3064" s="5"/>
      <c r="I3064" s="5"/>
      <c r="J3064" s="5"/>
    </row>
    <row r="3065" spans="1:10" x14ac:dyDescent="0.25">
      <c r="A3065" s="5"/>
      <c r="B3065" s="5"/>
      <c r="C3065" s="5"/>
      <c r="D3065" s="5"/>
      <c r="E3065" s="5"/>
      <c r="F3065" s="5"/>
      <c r="G3065" s="5"/>
      <c r="H3065" s="5"/>
      <c r="I3065" s="5"/>
      <c r="J3065" s="5"/>
    </row>
    <row r="3066" spans="1:10" x14ac:dyDescent="0.25">
      <c r="A3066" s="5"/>
      <c r="B3066" s="5"/>
      <c r="C3066" s="5"/>
      <c r="D3066" s="5"/>
      <c r="E3066" s="5"/>
      <c r="F3066" s="5"/>
      <c r="G3066" s="5"/>
      <c r="H3066" s="5"/>
      <c r="I3066" s="5"/>
      <c r="J3066" s="5"/>
    </row>
    <row r="3067" spans="1:10" x14ac:dyDescent="0.25">
      <c r="A3067" s="5"/>
      <c r="B3067" s="5"/>
      <c r="C3067" s="5"/>
      <c r="D3067" s="5"/>
      <c r="E3067" s="5"/>
      <c r="F3067" s="5"/>
      <c r="G3067" s="5"/>
      <c r="H3067" s="5"/>
      <c r="I3067" s="5"/>
      <c r="J3067" s="5"/>
    </row>
    <row r="3068" spans="1:10" x14ac:dyDescent="0.25">
      <c r="A3068" s="5"/>
      <c r="B3068" s="5"/>
      <c r="C3068" s="5"/>
      <c r="D3068" s="5"/>
      <c r="E3068" s="5"/>
      <c r="F3068" s="5"/>
      <c r="G3068" s="5"/>
      <c r="H3068" s="5"/>
      <c r="I3068" s="5"/>
      <c r="J3068" s="5"/>
    </row>
    <row r="3069" spans="1:10" x14ac:dyDescent="0.25">
      <c r="A3069" s="5"/>
      <c r="B3069" s="5"/>
      <c r="C3069" s="5"/>
      <c r="D3069" s="5"/>
      <c r="E3069" s="5"/>
      <c r="F3069" s="5"/>
      <c r="G3069" s="5"/>
      <c r="H3069" s="5"/>
      <c r="I3069" s="5"/>
      <c r="J3069" s="5"/>
    </row>
    <row r="3070" spans="1:10" x14ac:dyDescent="0.25">
      <c r="A3070" s="5"/>
      <c r="B3070" s="5"/>
      <c r="C3070" s="5"/>
      <c r="D3070" s="5"/>
      <c r="E3070" s="5"/>
      <c r="F3070" s="5"/>
      <c r="G3070" s="5"/>
      <c r="H3070" s="5"/>
      <c r="I3070" s="5"/>
      <c r="J3070" s="5"/>
    </row>
    <row r="3071" spans="1:10" x14ac:dyDescent="0.25">
      <c r="A3071" s="5"/>
      <c r="B3071" s="5"/>
      <c r="C3071" s="5"/>
      <c r="D3071" s="5"/>
      <c r="E3071" s="5"/>
      <c r="F3071" s="5"/>
      <c r="G3071" s="5"/>
      <c r="H3071" s="5"/>
      <c r="I3071" s="5"/>
      <c r="J3071" s="5"/>
    </row>
    <row r="3072" spans="1:10" x14ac:dyDescent="0.25">
      <c r="A3072" s="5"/>
      <c r="B3072" s="5"/>
      <c r="C3072" s="5"/>
      <c r="D3072" s="5"/>
      <c r="E3072" s="5"/>
      <c r="F3072" s="5"/>
      <c r="G3072" s="5"/>
      <c r="H3072" s="5"/>
      <c r="I3072" s="5"/>
      <c r="J3072" s="5"/>
    </row>
    <row r="3073" spans="1:10" x14ac:dyDescent="0.25">
      <c r="A3073" s="5"/>
      <c r="B3073" s="5"/>
      <c r="C3073" s="5"/>
      <c r="D3073" s="5"/>
      <c r="E3073" s="5"/>
      <c r="F3073" s="5"/>
      <c r="G3073" s="5"/>
      <c r="H3073" s="5"/>
      <c r="I3073" s="5"/>
      <c r="J3073" s="5"/>
    </row>
    <row r="3074" spans="1:10" x14ac:dyDescent="0.25">
      <c r="A3074" s="5"/>
      <c r="B3074" s="5"/>
      <c r="C3074" s="5"/>
      <c r="D3074" s="5"/>
      <c r="E3074" s="5"/>
      <c r="F3074" s="5"/>
      <c r="G3074" s="5"/>
      <c r="H3074" s="5"/>
      <c r="I3074" s="5"/>
      <c r="J3074" s="5"/>
    </row>
    <row r="3075" spans="1:10" x14ac:dyDescent="0.25">
      <c r="A3075" s="5"/>
      <c r="B3075" s="5"/>
      <c r="C3075" s="5"/>
      <c r="D3075" s="5"/>
      <c r="E3075" s="5"/>
      <c r="F3075" s="5"/>
      <c r="G3075" s="5"/>
      <c r="H3075" s="5"/>
      <c r="I3075" s="5"/>
      <c r="J3075" s="5"/>
    </row>
    <row r="3076" spans="1:10" x14ac:dyDescent="0.25">
      <c r="A3076" s="5"/>
      <c r="B3076" s="5"/>
      <c r="C3076" s="5"/>
      <c r="D3076" s="5"/>
      <c r="E3076" s="5"/>
      <c r="F3076" s="5"/>
      <c r="G3076" s="5"/>
      <c r="H3076" s="5"/>
      <c r="I3076" s="5"/>
      <c r="J3076" s="5"/>
    </row>
    <row r="3077" spans="1:10" x14ac:dyDescent="0.25">
      <c r="A3077" s="5"/>
      <c r="B3077" s="5"/>
      <c r="C3077" s="5"/>
      <c r="D3077" s="5"/>
      <c r="E3077" s="5"/>
      <c r="F3077" s="5"/>
      <c r="G3077" s="5"/>
      <c r="H3077" s="5"/>
      <c r="I3077" s="5"/>
      <c r="J3077" s="5"/>
    </row>
    <row r="3078" spans="1:10" x14ac:dyDescent="0.25">
      <c r="A3078" s="5"/>
      <c r="B3078" s="5"/>
      <c r="C3078" s="5"/>
      <c r="D3078" s="5"/>
      <c r="E3078" s="5"/>
      <c r="F3078" s="5"/>
      <c r="G3078" s="5"/>
      <c r="H3078" s="5"/>
      <c r="I3078" s="5"/>
      <c r="J3078" s="5"/>
    </row>
    <row r="3079" spans="1:10" x14ac:dyDescent="0.25">
      <c r="A3079" s="5"/>
      <c r="B3079" s="5"/>
      <c r="C3079" s="5"/>
      <c r="D3079" s="5"/>
      <c r="E3079" s="5"/>
      <c r="F3079" s="5"/>
      <c r="G3079" s="5"/>
      <c r="H3079" s="5"/>
      <c r="I3079" s="5"/>
      <c r="J3079" s="5"/>
    </row>
    <row r="3080" spans="1:10" x14ac:dyDescent="0.25">
      <c r="A3080" s="5"/>
      <c r="B3080" s="5"/>
      <c r="C3080" s="5"/>
      <c r="D3080" s="5"/>
      <c r="E3080" s="5"/>
      <c r="F3080" s="5"/>
      <c r="G3080" s="5"/>
      <c r="H3080" s="5"/>
      <c r="I3080" s="5"/>
      <c r="J3080" s="5"/>
    </row>
    <row r="3081" spans="1:10" x14ac:dyDescent="0.25">
      <c r="A3081" s="5"/>
      <c r="B3081" s="5"/>
      <c r="C3081" s="5"/>
      <c r="D3081" s="5"/>
      <c r="E3081" s="5"/>
      <c r="F3081" s="5"/>
      <c r="G3081" s="5"/>
      <c r="H3081" s="5"/>
      <c r="I3081" s="5"/>
      <c r="J3081" s="5"/>
    </row>
    <row r="3082" spans="1:10" x14ac:dyDescent="0.25">
      <c r="A3082" s="5"/>
      <c r="B3082" s="5"/>
      <c r="C3082" s="5"/>
      <c r="D3082" s="5"/>
      <c r="E3082" s="5"/>
      <c r="F3082" s="5"/>
      <c r="G3082" s="5"/>
      <c r="H3082" s="5"/>
      <c r="I3082" s="5"/>
      <c r="J3082" s="5"/>
    </row>
    <row r="3083" spans="1:10" x14ac:dyDescent="0.25">
      <c r="A3083" s="5"/>
      <c r="B3083" s="5"/>
      <c r="C3083" s="5"/>
      <c r="D3083" s="5"/>
      <c r="E3083" s="5"/>
      <c r="F3083" s="5"/>
      <c r="G3083" s="5"/>
      <c r="H3083" s="5"/>
      <c r="I3083" s="5"/>
      <c r="J3083" s="5"/>
    </row>
    <row r="3084" spans="1:10" x14ac:dyDescent="0.25">
      <c r="A3084" s="5"/>
      <c r="B3084" s="5"/>
      <c r="C3084" s="5"/>
      <c r="D3084" s="5"/>
      <c r="E3084" s="5"/>
      <c r="F3084" s="5"/>
      <c r="G3084" s="5"/>
      <c r="H3084" s="5"/>
      <c r="I3084" s="5"/>
      <c r="J3084" s="5"/>
    </row>
    <row r="3085" spans="1:10" x14ac:dyDescent="0.25">
      <c r="A3085" s="5"/>
      <c r="B3085" s="5"/>
      <c r="C3085" s="5"/>
      <c r="D3085" s="5"/>
      <c r="E3085" s="5"/>
      <c r="F3085" s="5"/>
      <c r="G3085" s="5"/>
      <c r="H3085" s="5"/>
      <c r="I3085" s="5"/>
      <c r="J3085" s="5"/>
    </row>
    <row r="3086" spans="1:10" x14ac:dyDescent="0.25">
      <c r="A3086" s="5"/>
      <c r="B3086" s="5"/>
      <c r="C3086" s="5"/>
      <c r="D3086" s="5"/>
      <c r="E3086" s="5"/>
      <c r="F3086" s="5"/>
      <c r="G3086" s="5"/>
      <c r="H3086" s="5"/>
      <c r="I3086" s="5"/>
      <c r="J3086" s="5"/>
    </row>
    <row r="3087" spans="1:10" x14ac:dyDescent="0.25">
      <c r="A3087" s="5"/>
      <c r="B3087" s="5"/>
      <c r="C3087" s="5"/>
      <c r="D3087" s="5"/>
      <c r="E3087" s="5"/>
      <c r="F3087" s="5"/>
      <c r="G3087" s="5"/>
      <c r="H3087" s="5"/>
      <c r="I3087" s="5"/>
      <c r="J3087" s="5"/>
    </row>
    <row r="3088" spans="1:10" x14ac:dyDescent="0.25">
      <c r="A3088" s="5"/>
      <c r="B3088" s="5"/>
      <c r="C3088" s="5"/>
      <c r="D3088" s="5"/>
      <c r="E3088" s="5"/>
      <c r="F3088" s="5"/>
      <c r="G3088" s="5"/>
      <c r="H3088" s="5"/>
      <c r="I3088" s="5"/>
      <c r="J3088" s="5"/>
    </row>
    <row r="3089" spans="1:10" x14ac:dyDescent="0.25">
      <c r="A3089" s="5"/>
      <c r="B3089" s="5"/>
      <c r="C3089" s="5"/>
      <c r="D3089" s="5"/>
      <c r="E3089" s="5"/>
      <c r="F3089" s="5"/>
      <c r="G3089" s="5"/>
      <c r="H3089" s="5"/>
      <c r="I3089" s="5"/>
      <c r="J3089" s="5"/>
    </row>
    <row r="3090" spans="1:10" x14ac:dyDescent="0.25">
      <c r="A3090" s="5"/>
      <c r="B3090" s="5"/>
      <c r="C3090" s="5"/>
      <c r="D3090" s="5"/>
      <c r="E3090" s="5"/>
      <c r="F3090" s="5"/>
      <c r="G3090" s="5"/>
      <c r="H3090" s="5"/>
      <c r="I3090" s="5"/>
      <c r="J3090" s="5"/>
    </row>
    <row r="3091" spans="1:10" x14ac:dyDescent="0.25">
      <c r="A3091" s="5"/>
      <c r="B3091" s="5"/>
      <c r="C3091" s="5"/>
      <c r="D3091" s="5"/>
      <c r="E3091" s="5"/>
      <c r="F3091" s="5"/>
      <c r="G3091" s="5"/>
      <c r="H3091" s="5"/>
      <c r="I3091" s="5"/>
      <c r="J3091" s="5"/>
    </row>
    <row r="3092" spans="1:10" x14ac:dyDescent="0.25">
      <c r="A3092" s="5"/>
      <c r="B3092" s="5"/>
      <c r="C3092" s="5"/>
      <c r="D3092" s="5"/>
      <c r="E3092" s="5"/>
      <c r="F3092" s="5"/>
      <c r="G3092" s="5"/>
      <c r="H3092" s="5"/>
      <c r="I3092" s="5"/>
      <c r="J3092" s="5"/>
    </row>
    <row r="3093" spans="1:10" x14ac:dyDescent="0.25">
      <c r="A3093" s="5"/>
      <c r="B3093" s="5"/>
      <c r="C3093" s="5"/>
      <c r="D3093" s="5"/>
      <c r="E3093" s="5"/>
      <c r="F3093" s="5"/>
      <c r="G3093" s="5"/>
      <c r="H3093" s="5"/>
      <c r="I3093" s="5"/>
      <c r="J3093" s="5"/>
    </row>
    <row r="3094" spans="1:10" x14ac:dyDescent="0.25">
      <c r="A3094" s="5"/>
      <c r="B3094" s="5"/>
      <c r="C3094" s="5"/>
      <c r="D3094" s="5"/>
      <c r="E3094" s="5"/>
      <c r="F3094" s="5"/>
      <c r="G3094" s="5"/>
      <c r="H3094" s="5"/>
      <c r="I3094" s="5"/>
      <c r="J3094" s="5"/>
    </row>
    <row r="3095" spans="1:10" x14ac:dyDescent="0.25">
      <c r="A3095" s="5"/>
      <c r="B3095" s="5"/>
      <c r="C3095" s="5"/>
      <c r="D3095" s="5"/>
      <c r="E3095" s="5"/>
      <c r="F3095" s="5"/>
      <c r="G3095" s="5"/>
      <c r="H3095" s="5"/>
      <c r="I3095" s="5"/>
      <c r="J3095" s="5"/>
    </row>
    <row r="3096" spans="1:10" x14ac:dyDescent="0.25">
      <c r="A3096" s="5"/>
      <c r="B3096" s="5"/>
      <c r="C3096" s="5"/>
      <c r="D3096" s="5"/>
      <c r="E3096" s="5"/>
      <c r="F3096" s="5"/>
      <c r="G3096" s="5"/>
      <c r="H3096" s="5"/>
      <c r="I3096" s="5"/>
      <c r="J3096" s="5"/>
    </row>
    <row r="3097" spans="1:10" x14ac:dyDescent="0.25">
      <c r="A3097" s="5"/>
      <c r="B3097" s="5"/>
      <c r="C3097" s="5"/>
      <c r="D3097" s="5"/>
      <c r="E3097" s="5"/>
      <c r="F3097" s="5"/>
      <c r="G3097" s="5"/>
      <c r="H3097" s="5"/>
      <c r="I3097" s="5"/>
      <c r="J3097" s="5"/>
    </row>
    <row r="3098" spans="1:10" x14ac:dyDescent="0.25">
      <c r="A3098" s="5"/>
      <c r="B3098" s="5"/>
      <c r="C3098" s="5"/>
      <c r="D3098" s="5"/>
      <c r="E3098" s="5"/>
      <c r="F3098" s="5"/>
      <c r="G3098" s="5"/>
      <c r="H3098" s="5"/>
      <c r="I3098" s="5"/>
      <c r="J3098" s="5"/>
    </row>
    <row r="3099" spans="1:10" x14ac:dyDescent="0.25">
      <c r="A3099" s="5"/>
      <c r="B3099" s="5"/>
      <c r="C3099" s="5"/>
      <c r="D3099" s="5"/>
      <c r="E3099" s="5"/>
      <c r="F3099" s="5"/>
      <c r="G3099" s="5"/>
      <c r="H3099" s="5"/>
      <c r="I3099" s="5"/>
      <c r="J3099" s="5"/>
    </row>
    <row r="3100" spans="1:10" x14ac:dyDescent="0.25">
      <c r="A3100" s="5"/>
      <c r="B3100" s="5"/>
      <c r="C3100" s="5"/>
      <c r="D3100" s="5"/>
      <c r="E3100" s="5"/>
      <c r="F3100" s="5"/>
      <c r="G3100" s="5"/>
      <c r="H3100" s="5"/>
      <c r="I3100" s="5"/>
      <c r="J3100" s="5"/>
    </row>
    <row r="3101" spans="1:10" x14ac:dyDescent="0.25">
      <c r="A3101" s="5"/>
      <c r="B3101" s="5"/>
      <c r="C3101" s="5"/>
      <c r="D3101" s="5"/>
      <c r="E3101" s="5"/>
      <c r="F3101" s="5"/>
      <c r="G3101" s="5"/>
      <c r="H3101" s="5"/>
      <c r="I3101" s="5"/>
      <c r="J3101" s="5"/>
    </row>
    <row r="3102" spans="1:10" x14ac:dyDescent="0.25">
      <c r="A3102" s="5"/>
      <c r="B3102" s="5"/>
      <c r="C3102" s="5"/>
      <c r="D3102" s="5"/>
      <c r="E3102" s="5"/>
      <c r="F3102" s="5"/>
      <c r="G3102" s="5"/>
      <c r="H3102" s="5"/>
      <c r="I3102" s="5"/>
      <c r="J3102" s="5"/>
    </row>
    <row r="3103" spans="1:10" x14ac:dyDescent="0.25">
      <c r="A3103" s="5"/>
      <c r="B3103" s="5"/>
      <c r="C3103" s="5"/>
      <c r="D3103" s="5"/>
      <c r="E3103" s="5"/>
      <c r="F3103" s="5"/>
      <c r="G3103" s="5"/>
      <c r="H3103" s="5"/>
      <c r="I3103" s="5"/>
      <c r="J3103" s="5"/>
    </row>
    <row r="3104" spans="1:10" x14ac:dyDescent="0.25">
      <c r="A3104" s="5"/>
      <c r="B3104" s="5"/>
      <c r="C3104" s="5"/>
      <c r="D3104" s="5"/>
      <c r="E3104" s="5"/>
      <c r="F3104" s="5"/>
      <c r="G3104" s="5"/>
      <c r="H3104" s="5"/>
      <c r="I3104" s="5"/>
      <c r="J3104" s="5"/>
    </row>
    <row r="3105" spans="1:10" x14ac:dyDescent="0.25">
      <c r="A3105" s="5"/>
      <c r="B3105" s="5"/>
      <c r="C3105" s="5"/>
      <c r="D3105" s="5"/>
      <c r="E3105" s="5"/>
      <c r="F3105" s="5"/>
      <c r="G3105" s="5"/>
      <c r="H3105" s="5"/>
      <c r="I3105" s="5"/>
      <c r="J3105" s="5"/>
    </row>
    <row r="3106" spans="1:10" x14ac:dyDescent="0.25">
      <c r="A3106" s="5"/>
      <c r="B3106" s="5"/>
      <c r="C3106" s="5"/>
      <c r="D3106" s="5"/>
      <c r="E3106" s="5"/>
      <c r="F3106" s="5"/>
      <c r="G3106" s="5"/>
      <c r="H3106" s="5"/>
      <c r="I3106" s="5"/>
      <c r="J3106" s="5"/>
    </row>
    <row r="3107" spans="1:10" x14ac:dyDescent="0.25">
      <c r="A3107" s="5"/>
      <c r="B3107" s="5"/>
      <c r="C3107" s="5"/>
      <c r="D3107" s="5"/>
      <c r="E3107" s="5"/>
      <c r="F3107" s="5"/>
      <c r="G3107" s="5"/>
      <c r="H3107" s="5"/>
      <c r="I3107" s="5"/>
      <c r="J3107" s="5"/>
    </row>
    <row r="3108" spans="1:10" x14ac:dyDescent="0.25">
      <c r="A3108" s="5"/>
      <c r="B3108" s="5"/>
      <c r="C3108" s="5"/>
      <c r="D3108" s="5"/>
      <c r="E3108" s="5"/>
      <c r="F3108" s="5"/>
      <c r="G3108" s="5"/>
      <c r="H3108" s="5"/>
      <c r="I3108" s="5"/>
      <c r="J3108" s="5"/>
    </row>
    <row r="3109" spans="1:10" x14ac:dyDescent="0.25">
      <c r="A3109" s="5"/>
      <c r="B3109" s="5"/>
      <c r="C3109" s="5"/>
      <c r="D3109" s="5"/>
      <c r="E3109" s="5"/>
      <c r="F3109" s="5"/>
      <c r="G3109" s="5"/>
      <c r="H3109" s="5"/>
      <c r="I3109" s="5"/>
      <c r="J3109" s="5"/>
    </row>
    <row r="3110" spans="1:10" x14ac:dyDescent="0.25">
      <c r="A3110" s="5"/>
      <c r="B3110" s="5"/>
      <c r="C3110" s="5"/>
      <c r="D3110" s="5"/>
      <c r="E3110" s="5"/>
      <c r="F3110" s="5"/>
      <c r="G3110" s="5"/>
      <c r="H3110" s="5"/>
      <c r="I3110" s="5"/>
      <c r="J3110" s="5"/>
    </row>
    <row r="3111" spans="1:10" x14ac:dyDescent="0.25">
      <c r="A3111" s="5"/>
      <c r="B3111" s="5"/>
      <c r="C3111" s="5"/>
      <c r="D3111" s="5"/>
      <c r="E3111" s="5"/>
      <c r="F3111" s="5"/>
      <c r="G3111" s="5"/>
      <c r="H3111" s="5"/>
      <c r="I3111" s="5"/>
      <c r="J3111" s="5"/>
    </row>
    <row r="3112" spans="1:10" x14ac:dyDescent="0.25">
      <c r="A3112" s="5"/>
      <c r="B3112" s="5"/>
      <c r="C3112" s="5"/>
      <c r="D3112" s="5"/>
      <c r="E3112" s="5"/>
      <c r="F3112" s="5"/>
      <c r="G3112" s="5"/>
      <c r="H3112" s="5"/>
      <c r="I3112" s="5"/>
      <c r="J3112" s="5"/>
    </row>
    <row r="3113" spans="1:10" x14ac:dyDescent="0.25">
      <c r="A3113" s="5"/>
      <c r="B3113" s="5"/>
      <c r="C3113" s="5"/>
      <c r="D3113" s="5"/>
      <c r="E3113" s="5"/>
      <c r="F3113" s="5"/>
      <c r="G3113" s="5"/>
      <c r="H3113" s="5"/>
      <c r="I3113" s="5"/>
      <c r="J3113" s="5"/>
    </row>
    <row r="3114" spans="1:10" x14ac:dyDescent="0.25">
      <c r="A3114" s="5"/>
      <c r="B3114" s="5"/>
      <c r="C3114" s="5"/>
      <c r="D3114" s="5"/>
      <c r="E3114" s="5"/>
      <c r="F3114" s="5"/>
      <c r="G3114" s="5"/>
      <c r="H3114" s="5"/>
      <c r="I3114" s="5"/>
      <c r="J3114" s="5"/>
    </row>
    <row r="3115" spans="1:10" x14ac:dyDescent="0.25">
      <c r="A3115" s="5"/>
      <c r="B3115" s="5"/>
      <c r="C3115" s="5"/>
      <c r="D3115" s="5"/>
      <c r="E3115" s="5"/>
      <c r="F3115" s="5"/>
      <c r="G3115" s="5"/>
      <c r="H3115" s="5"/>
      <c r="I3115" s="5"/>
      <c r="J3115" s="5"/>
    </row>
    <row r="3116" spans="1:10" x14ac:dyDescent="0.25">
      <c r="A3116" s="5"/>
      <c r="B3116" s="5"/>
      <c r="C3116" s="5"/>
      <c r="D3116" s="5"/>
      <c r="E3116" s="5"/>
      <c r="F3116" s="5"/>
      <c r="G3116" s="5"/>
      <c r="H3116" s="5"/>
      <c r="I3116" s="5"/>
      <c r="J3116" s="5"/>
    </row>
    <row r="3117" spans="1:10" x14ac:dyDescent="0.25">
      <c r="A3117" s="5"/>
      <c r="B3117" s="5"/>
      <c r="C3117" s="5"/>
      <c r="D3117" s="5"/>
      <c r="E3117" s="5"/>
      <c r="F3117" s="5"/>
      <c r="G3117" s="5"/>
      <c r="H3117" s="5"/>
      <c r="I3117" s="5"/>
      <c r="J3117" s="5"/>
    </row>
    <row r="3118" spans="1:10" x14ac:dyDescent="0.25">
      <c r="A3118" s="5"/>
      <c r="B3118" s="5"/>
      <c r="C3118" s="5"/>
      <c r="D3118" s="5"/>
      <c r="E3118" s="5"/>
      <c r="F3118" s="5"/>
      <c r="G3118" s="5"/>
      <c r="H3118" s="5"/>
      <c r="I3118" s="5"/>
      <c r="J3118" s="5"/>
    </row>
    <row r="3119" spans="1:10" x14ac:dyDescent="0.25">
      <c r="A3119" s="5"/>
      <c r="B3119" s="5"/>
      <c r="C3119" s="5"/>
      <c r="D3119" s="5"/>
      <c r="E3119" s="5"/>
      <c r="F3119" s="5"/>
      <c r="G3119" s="5"/>
      <c r="H3119" s="5"/>
      <c r="I3119" s="5"/>
      <c r="J3119" s="5"/>
    </row>
    <row r="3120" spans="1:10" x14ac:dyDescent="0.25">
      <c r="A3120" s="5"/>
      <c r="B3120" s="5"/>
      <c r="C3120" s="5"/>
      <c r="D3120" s="5"/>
      <c r="E3120" s="5"/>
      <c r="F3120" s="5"/>
      <c r="G3120" s="5"/>
      <c r="H3120" s="5"/>
      <c r="I3120" s="5"/>
      <c r="J3120" s="5"/>
    </row>
    <row r="3121" spans="1:10" x14ac:dyDescent="0.25">
      <c r="A3121" s="5"/>
      <c r="B3121" s="5"/>
      <c r="C3121" s="5"/>
      <c r="D3121" s="5"/>
      <c r="E3121" s="5"/>
      <c r="F3121" s="5"/>
      <c r="G3121" s="5"/>
      <c r="H3121" s="5"/>
      <c r="I3121" s="5"/>
      <c r="J3121" s="5"/>
    </row>
    <row r="3122" spans="1:10" x14ac:dyDescent="0.25">
      <c r="A3122" s="5"/>
      <c r="B3122" s="5"/>
      <c r="C3122" s="5"/>
      <c r="D3122" s="5"/>
      <c r="E3122" s="5"/>
      <c r="F3122" s="5"/>
      <c r="G3122" s="5"/>
      <c r="H3122" s="5"/>
      <c r="I3122" s="5"/>
      <c r="J3122" s="5"/>
    </row>
    <row r="3123" spans="1:10" x14ac:dyDescent="0.25">
      <c r="A3123" s="5"/>
      <c r="B3123" s="5"/>
      <c r="C3123" s="5"/>
      <c r="D3123" s="5"/>
      <c r="E3123" s="5"/>
      <c r="F3123" s="5"/>
      <c r="G3123" s="5"/>
      <c r="H3123" s="5"/>
      <c r="I3123" s="5"/>
      <c r="J3123" s="5"/>
    </row>
    <row r="3124" spans="1:10" x14ac:dyDescent="0.25">
      <c r="A3124" s="5"/>
      <c r="B3124" s="5"/>
      <c r="C3124" s="5"/>
      <c r="D3124" s="5"/>
      <c r="E3124" s="5"/>
      <c r="F3124" s="5"/>
      <c r="G3124" s="5"/>
      <c r="H3124" s="5"/>
      <c r="I3124" s="5"/>
      <c r="J3124" s="5"/>
    </row>
    <row r="3125" spans="1:10" x14ac:dyDescent="0.25">
      <c r="A3125" s="5"/>
      <c r="B3125" s="5"/>
      <c r="C3125" s="5"/>
      <c r="D3125" s="5"/>
      <c r="E3125" s="5"/>
      <c r="F3125" s="5"/>
      <c r="G3125" s="5"/>
      <c r="H3125" s="5"/>
      <c r="I3125" s="5"/>
      <c r="J3125" s="5"/>
    </row>
    <row r="3126" spans="1:10" x14ac:dyDescent="0.25">
      <c r="A3126" s="5"/>
      <c r="B3126" s="5"/>
      <c r="C3126" s="5"/>
      <c r="D3126" s="5"/>
      <c r="E3126" s="5"/>
      <c r="F3126" s="5"/>
      <c r="G3126" s="5"/>
      <c r="H3126" s="5"/>
      <c r="I3126" s="5"/>
      <c r="J3126" s="5"/>
    </row>
    <row r="3127" spans="1:10" x14ac:dyDescent="0.25">
      <c r="A3127" s="5"/>
      <c r="B3127" s="5"/>
      <c r="C3127" s="5"/>
      <c r="D3127" s="5"/>
      <c r="E3127" s="5"/>
      <c r="F3127" s="5"/>
      <c r="G3127" s="5"/>
      <c r="H3127" s="5"/>
      <c r="I3127" s="5"/>
      <c r="J3127" s="5"/>
    </row>
    <row r="3128" spans="1:10" x14ac:dyDescent="0.25">
      <c r="A3128" s="5"/>
      <c r="B3128" s="5"/>
      <c r="C3128" s="5"/>
      <c r="D3128" s="5"/>
      <c r="E3128" s="5"/>
      <c r="F3128" s="5"/>
      <c r="G3128" s="5"/>
      <c r="H3128" s="5"/>
      <c r="I3128" s="5"/>
      <c r="J3128" s="5"/>
    </row>
    <row r="3129" spans="1:10" x14ac:dyDescent="0.25">
      <c r="A3129" s="5"/>
      <c r="B3129" s="5"/>
      <c r="C3129" s="5"/>
      <c r="D3129" s="5"/>
      <c r="E3129" s="5"/>
      <c r="F3129" s="5"/>
      <c r="G3129" s="5"/>
      <c r="H3129" s="5"/>
      <c r="I3129" s="5"/>
      <c r="J3129" s="5"/>
    </row>
    <row r="3130" spans="1:10" x14ac:dyDescent="0.25">
      <c r="A3130" s="5"/>
      <c r="B3130" s="5"/>
      <c r="C3130" s="5"/>
      <c r="D3130" s="5"/>
      <c r="E3130" s="5"/>
      <c r="F3130" s="5"/>
      <c r="G3130" s="5"/>
      <c r="H3130" s="5"/>
      <c r="I3130" s="5"/>
      <c r="J3130" s="5"/>
    </row>
    <row r="3131" spans="1:10" x14ac:dyDescent="0.25">
      <c r="A3131" s="5"/>
      <c r="B3131" s="5"/>
      <c r="C3131" s="5"/>
      <c r="D3131" s="5"/>
      <c r="E3131" s="5"/>
      <c r="F3131" s="5"/>
      <c r="G3131" s="5"/>
      <c r="H3131" s="5"/>
      <c r="I3131" s="5"/>
      <c r="J3131" s="5"/>
    </row>
    <row r="3132" spans="1:10" x14ac:dyDescent="0.25">
      <c r="A3132" s="5"/>
      <c r="B3132" s="5"/>
      <c r="C3132" s="5"/>
      <c r="D3132" s="5"/>
      <c r="E3132" s="5"/>
      <c r="F3132" s="5"/>
      <c r="G3132" s="5"/>
      <c r="H3132" s="5"/>
      <c r="I3132" s="5"/>
      <c r="J3132" s="5"/>
    </row>
    <row r="3133" spans="1:10" x14ac:dyDescent="0.25">
      <c r="A3133" s="5"/>
      <c r="B3133" s="5"/>
      <c r="C3133" s="5"/>
      <c r="D3133" s="5"/>
      <c r="E3133" s="5"/>
      <c r="F3133" s="5"/>
      <c r="G3133" s="5"/>
      <c r="H3133" s="5"/>
      <c r="I3133" s="5"/>
      <c r="J3133" s="5"/>
    </row>
    <row r="3134" spans="1:10" x14ac:dyDescent="0.25">
      <c r="A3134" s="5"/>
      <c r="B3134" s="5"/>
      <c r="C3134" s="5"/>
      <c r="D3134" s="5"/>
      <c r="E3134" s="5"/>
      <c r="F3134" s="5"/>
      <c r="G3134" s="5"/>
      <c r="H3134" s="5"/>
      <c r="I3134" s="5"/>
      <c r="J3134" s="5"/>
    </row>
    <row r="3135" spans="1:10" x14ac:dyDescent="0.25">
      <c r="A3135" s="5"/>
      <c r="B3135" s="5"/>
      <c r="C3135" s="5"/>
      <c r="D3135" s="5"/>
      <c r="E3135" s="5"/>
      <c r="F3135" s="5"/>
      <c r="G3135" s="5"/>
      <c r="H3135" s="5"/>
      <c r="I3135" s="5"/>
      <c r="J3135" s="5"/>
    </row>
    <row r="3136" spans="1:10" x14ac:dyDescent="0.25">
      <c r="A3136" s="5"/>
      <c r="B3136" s="5"/>
      <c r="C3136" s="5"/>
      <c r="D3136" s="5"/>
      <c r="E3136" s="5"/>
      <c r="F3136" s="5"/>
      <c r="G3136" s="5"/>
      <c r="H3136" s="5"/>
      <c r="I3136" s="5"/>
      <c r="J3136" s="5"/>
    </row>
    <row r="3137" spans="1:10" x14ac:dyDescent="0.25">
      <c r="A3137" s="5"/>
      <c r="B3137" s="5"/>
      <c r="C3137" s="5"/>
      <c r="D3137" s="5"/>
      <c r="E3137" s="5"/>
      <c r="F3137" s="5"/>
      <c r="G3137" s="5"/>
      <c r="H3137" s="5"/>
      <c r="I3137" s="5"/>
      <c r="J3137" s="5"/>
    </row>
    <row r="3138" spans="1:10" x14ac:dyDescent="0.25">
      <c r="A3138" s="5"/>
      <c r="B3138" s="5"/>
      <c r="C3138" s="5"/>
      <c r="D3138" s="5"/>
      <c r="E3138" s="5"/>
      <c r="F3138" s="5"/>
      <c r="G3138" s="5"/>
      <c r="H3138" s="5"/>
      <c r="I3138" s="5"/>
      <c r="J3138" s="5"/>
    </row>
    <row r="3139" spans="1:10" x14ac:dyDescent="0.25">
      <c r="A3139" s="5"/>
      <c r="B3139" s="5"/>
      <c r="C3139" s="5"/>
      <c r="D3139" s="5"/>
      <c r="E3139" s="5"/>
      <c r="F3139" s="5"/>
      <c r="G3139" s="5"/>
      <c r="H3139" s="5"/>
      <c r="I3139" s="5"/>
      <c r="J3139" s="5"/>
    </row>
    <row r="3140" spans="1:10" x14ac:dyDescent="0.25">
      <c r="A3140" s="5"/>
      <c r="B3140" s="5"/>
      <c r="C3140" s="5"/>
      <c r="D3140" s="5"/>
      <c r="E3140" s="5"/>
      <c r="F3140" s="5"/>
      <c r="G3140" s="5"/>
      <c r="H3140" s="5"/>
      <c r="I3140" s="5"/>
      <c r="J3140" s="5"/>
    </row>
    <row r="3141" spans="1:10" x14ac:dyDescent="0.25">
      <c r="A3141" s="5"/>
      <c r="B3141" s="5"/>
      <c r="C3141" s="5"/>
      <c r="D3141" s="5"/>
      <c r="E3141" s="5"/>
      <c r="F3141" s="5"/>
      <c r="G3141" s="5"/>
      <c r="H3141" s="5"/>
      <c r="I3141" s="5"/>
      <c r="J3141" s="5"/>
    </row>
    <row r="3142" spans="1:10" x14ac:dyDescent="0.25">
      <c r="A3142" s="5"/>
      <c r="B3142" s="5"/>
      <c r="C3142" s="5"/>
      <c r="D3142" s="5"/>
      <c r="E3142" s="5"/>
      <c r="F3142" s="5"/>
      <c r="G3142" s="5"/>
      <c r="H3142" s="5"/>
      <c r="I3142" s="5"/>
      <c r="J3142" s="5"/>
    </row>
    <row r="3143" spans="1:10" x14ac:dyDescent="0.25">
      <c r="A3143" s="5"/>
      <c r="B3143" s="5"/>
      <c r="C3143" s="5"/>
      <c r="D3143" s="5"/>
      <c r="E3143" s="5"/>
      <c r="F3143" s="5"/>
      <c r="G3143" s="5"/>
      <c r="H3143" s="5"/>
      <c r="I3143" s="5"/>
      <c r="J3143" s="5"/>
    </row>
    <row r="3144" spans="1:10" x14ac:dyDescent="0.25">
      <c r="A3144" s="5"/>
      <c r="B3144" s="5"/>
      <c r="C3144" s="5"/>
      <c r="D3144" s="5"/>
      <c r="E3144" s="5"/>
      <c r="F3144" s="5"/>
      <c r="G3144" s="5"/>
      <c r="H3144" s="5"/>
      <c r="I3144" s="5"/>
      <c r="J3144" s="5"/>
    </row>
    <row r="3145" spans="1:10" x14ac:dyDescent="0.25">
      <c r="A3145" s="5"/>
      <c r="B3145" s="5"/>
      <c r="C3145" s="5"/>
      <c r="D3145" s="5"/>
      <c r="E3145" s="5"/>
      <c r="F3145" s="5"/>
      <c r="G3145" s="5"/>
      <c r="H3145" s="5"/>
      <c r="I3145" s="5"/>
      <c r="J3145" s="5"/>
    </row>
    <row r="3146" spans="1:10" x14ac:dyDescent="0.25">
      <c r="A3146" s="5"/>
      <c r="B3146" s="5"/>
      <c r="C3146" s="5"/>
      <c r="D3146" s="5"/>
      <c r="E3146" s="5"/>
      <c r="F3146" s="5"/>
      <c r="G3146" s="5"/>
      <c r="H3146" s="5"/>
      <c r="I3146" s="5"/>
      <c r="J3146" s="5"/>
    </row>
    <row r="3147" spans="1:10" x14ac:dyDescent="0.25">
      <c r="A3147" s="5"/>
      <c r="B3147" s="5"/>
      <c r="C3147" s="5"/>
      <c r="D3147" s="5"/>
      <c r="E3147" s="5"/>
      <c r="F3147" s="5"/>
      <c r="G3147" s="5"/>
      <c r="H3147" s="5"/>
      <c r="I3147" s="5"/>
      <c r="J3147" s="5"/>
    </row>
    <row r="3148" spans="1:10" x14ac:dyDescent="0.25">
      <c r="A3148" s="5"/>
      <c r="B3148" s="5"/>
      <c r="C3148" s="5"/>
      <c r="D3148" s="5"/>
      <c r="E3148" s="5"/>
      <c r="F3148" s="5"/>
      <c r="G3148" s="5"/>
      <c r="H3148" s="5"/>
      <c r="I3148" s="5"/>
      <c r="J3148" s="5"/>
    </row>
    <row r="3149" spans="1:10" x14ac:dyDescent="0.25">
      <c r="A3149" s="5"/>
      <c r="B3149" s="5"/>
      <c r="C3149" s="5"/>
      <c r="D3149" s="5"/>
      <c r="E3149" s="5"/>
      <c r="F3149" s="5"/>
      <c r="G3149" s="5"/>
      <c r="H3149" s="5"/>
      <c r="I3149" s="5"/>
      <c r="J3149" s="5"/>
    </row>
    <row r="3150" spans="1:10" x14ac:dyDescent="0.25">
      <c r="A3150" s="5"/>
      <c r="B3150" s="5"/>
      <c r="C3150" s="5"/>
      <c r="D3150" s="5"/>
      <c r="E3150" s="5"/>
      <c r="F3150" s="5"/>
      <c r="G3150" s="5"/>
      <c r="H3150" s="5"/>
      <c r="I3150" s="5"/>
      <c r="J3150" s="5"/>
    </row>
    <row r="3151" spans="1:10" x14ac:dyDescent="0.25">
      <c r="A3151" s="5"/>
      <c r="B3151" s="5"/>
      <c r="C3151" s="5"/>
      <c r="D3151" s="5"/>
      <c r="E3151" s="5"/>
      <c r="F3151" s="5"/>
      <c r="G3151" s="5"/>
      <c r="H3151" s="5"/>
      <c r="I3151" s="5"/>
      <c r="J3151" s="5"/>
    </row>
    <row r="3152" spans="1:10" x14ac:dyDescent="0.25">
      <c r="A3152" s="5"/>
      <c r="B3152" s="5"/>
      <c r="C3152" s="5"/>
      <c r="D3152" s="5"/>
      <c r="E3152" s="5"/>
      <c r="F3152" s="5"/>
      <c r="G3152" s="5"/>
      <c r="H3152" s="5"/>
      <c r="I3152" s="5"/>
      <c r="J3152" s="5"/>
    </row>
    <row r="3153" spans="1:10" x14ac:dyDescent="0.25">
      <c r="A3153" s="5"/>
      <c r="B3153" s="5"/>
      <c r="C3153" s="5"/>
      <c r="D3153" s="5"/>
      <c r="E3153" s="5"/>
      <c r="F3153" s="5"/>
      <c r="G3153" s="5"/>
      <c r="H3153" s="5"/>
      <c r="I3153" s="5"/>
      <c r="J3153" s="5"/>
    </row>
    <row r="3154" spans="1:10" x14ac:dyDescent="0.25">
      <c r="A3154" s="5"/>
      <c r="B3154" s="5"/>
      <c r="C3154" s="5"/>
      <c r="D3154" s="5"/>
      <c r="E3154" s="5"/>
      <c r="F3154" s="5"/>
      <c r="G3154" s="5"/>
      <c r="H3154" s="5"/>
      <c r="I3154" s="5"/>
      <c r="J3154" s="5"/>
    </row>
    <row r="3155" spans="1:10" x14ac:dyDescent="0.25">
      <c r="A3155" s="5"/>
      <c r="B3155" s="5"/>
      <c r="C3155" s="5"/>
      <c r="D3155" s="5"/>
      <c r="E3155" s="5"/>
      <c r="F3155" s="5"/>
      <c r="G3155" s="5"/>
      <c r="H3155" s="5"/>
      <c r="I3155" s="5"/>
      <c r="J3155" s="5"/>
    </row>
    <row r="3156" spans="1:10" x14ac:dyDescent="0.25">
      <c r="A3156" s="5"/>
      <c r="B3156" s="5"/>
      <c r="C3156" s="5"/>
      <c r="D3156" s="5"/>
      <c r="E3156" s="5"/>
      <c r="F3156" s="5"/>
      <c r="G3156" s="5"/>
      <c r="H3156" s="5"/>
      <c r="I3156" s="5"/>
      <c r="J3156" s="5"/>
    </row>
    <row r="3157" spans="1:10" x14ac:dyDescent="0.25">
      <c r="A3157" s="5"/>
      <c r="B3157" s="5"/>
      <c r="C3157" s="5"/>
      <c r="D3157" s="5"/>
      <c r="E3157" s="5"/>
      <c r="F3157" s="5"/>
      <c r="G3157" s="5"/>
      <c r="H3157" s="5"/>
      <c r="I3157" s="5"/>
      <c r="J3157" s="5"/>
    </row>
    <row r="3158" spans="1:10" x14ac:dyDescent="0.25">
      <c r="A3158" s="5"/>
      <c r="B3158" s="5"/>
      <c r="C3158" s="5"/>
      <c r="D3158" s="5"/>
      <c r="E3158" s="5"/>
      <c r="F3158" s="5"/>
      <c r="G3158" s="5"/>
      <c r="H3158" s="5"/>
      <c r="I3158" s="5"/>
      <c r="J3158" s="5"/>
    </row>
    <row r="3159" spans="1:10" x14ac:dyDescent="0.25">
      <c r="A3159" s="5"/>
      <c r="B3159" s="5"/>
      <c r="C3159" s="5"/>
      <c r="D3159" s="5"/>
      <c r="E3159" s="5"/>
      <c r="F3159" s="5"/>
      <c r="G3159" s="5"/>
      <c r="H3159" s="5"/>
      <c r="I3159" s="5"/>
      <c r="J3159" s="5"/>
    </row>
    <row r="3160" spans="1:10" x14ac:dyDescent="0.25">
      <c r="A3160" s="5"/>
      <c r="B3160" s="5"/>
      <c r="C3160" s="5"/>
      <c r="D3160" s="5"/>
      <c r="E3160" s="5"/>
      <c r="F3160" s="5"/>
      <c r="G3160" s="5"/>
      <c r="H3160" s="5"/>
      <c r="I3160" s="5"/>
      <c r="J3160" s="5"/>
    </row>
    <row r="3161" spans="1:10" x14ac:dyDescent="0.25">
      <c r="A3161" s="5"/>
      <c r="B3161" s="5"/>
      <c r="C3161" s="5"/>
      <c r="D3161" s="5"/>
      <c r="E3161" s="5"/>
      <c r="F3161" s="5"/>
      <c r="G3161" s="5"/>
      <c r="H3161" s="5"/>
      <c r="I3161" s="5"/>
      <c r="J3161" s="5"/>
    </row>
    <row r="3162" spans="1:10" x14ac:dyDescent="0.25">
      <c r="A3162" s="5"/>
      <c r="B3162" s="5"/>
      <c r="C3162" s="5"/>
      <c r="D3162" s="5"/>
      <c r="E3162" s="5"/>
      <c r="F3162" s="5"/>
      <c r="G3162" s="5"/>
      <c r="H3162" s="5"/>
      <c r="I3162" s="5"/>
      <c r="J3162" s="5"/>
    </row>
    <row r="3163" spans="1:10" x14ac:dyDescent="0.25">
      <c r="A3163" s="5"/>
      <c r="B3163" s="5"/>
      <c r="C3163" s="5"/>
      <c r="D3163" s="5"/>
      <c r="E3163" s="5"/>
      <c r="F3163" s="5"/>
      <c r="G3163" s="5"/>
      <c r="H3163" s="5"/>
      <c r="I3163" s="5"/>
      <c r="J3163" s="5"/>
    </row>
    <row r="3164" spans="1:10" x14ac:dyDescent="0.25">
      <c r="A3164" s="5"/>
      <c r="B3164" s="5"/>
      <c r="C3164" s="5"/>
      <c r="D3164" s="5"/>
      <c r="E3164" s="5"/>
      <c r="F3164" s="5"/>
      <c r="G3164" s="5"/>
      <c r="H3164" s="5"/>
      <c r="I3164" s="5"/>
      <c r="J3164" s="5"/>
    </row>
    <row r="3165" spans="1:10" x14ac:dyDescent="0.25">
      <c r="A3165" s="5"/>
      <c r="B3165" s="5"/>
      <c r="C3165" s="5"/>
      <c r="D3165" s="5"/>
      <c r="E3165" s="5"/>
      <c r="F3165" s="5"/>
      <c r="G3165" s="5"/>
      <c r="H3165" s="5"/>
      <c r="I3165" s="5"/>
      <c r="J3165" s="5"/>
    </row>
    <row r="3166" spans="1:10" x14ac:dyDescent="0.25">
      <c r="A3166" s="5"/>
      <c r="B3166" s="5"/>
      <c r="C3166" s="5"/>
      <c r="D3166" s="5"/>
      <c r="E3166" s="5"/>
      <c r="F3166" s="5"/>
      <c r="G3166" s="5"/>
      <c r="H3166" s="5"/>
      <c r="I3166" s="5"/>
      <c r="J3166" s="5"/>
    </row>
    <row r="3167" spans="1:10" x14ac:dyDescent="0.25">
      <c r="A3167" s="5"/>
      <c r="B3167" s="5"/>
      <c r="C3167" s="5"/>
      <c r="D3167" s="5"/>
      <c r="E3167" s="5"/>
      <c r="F3167" s="5"/>
      <c r="G3167" s="5"/>
      <c r="H3167" s="5"/>
      <c r="I3167" s="5"/>
      <c r="J3167" s="5"/>
    </row>
    <row r="3168" spans="1:10" x14ac:dyDescent="0.25">
      <c r="A3168" s="5"/>
      <c r="B3168" s="5"/>
      <c r="C3168" s="5"/>
      <c r="D3168" s="5"/>
      <c r="E3168" s="5"/>
      <c r="F3168" s="5"/>
      <c r="G3168" s="5"/>
      <c r="H3168" s="5"/>
      <c r="I3168" s="5"/>
      <c r="J3168" s="5"/>
    </row>
    <row r="3169" spans="1:10" x14ac:dyDescent="0.25">
      <c r="A3169" s="5"/>
      <c r="B3169" s="5"/>
      <c r="C3169" s="5"/>
      <c r="D3169" s="5"/>
      <c r="E3169" s="5"/>
      <c r="F3169" s="5"/>
      <c r="G3169" s="5"/>
      <c r="H3169" s="5"/>
      <c r="I3169" s="5"/>
      <c r="J3169" s="5"/>
    </row>
    <row r="3170" spans="1:10" x14ac:dyDescent="0.25">
      <c r="A3170" s="5"/>
      <c r="B3170" s="5"/>
      <c r="C3170" s="5"/>
      <c r="D3170" s="5"/>
      <c r="E3170" s="5"/>
      <c r="F3170" s="5"/>
      <c r="G3170" s="5"/>
      <c r="H3170" s="5"/>
      <c r="I3170" s="5"/>
      <c r="J3170" s="5"/>
    </row>
    <row r="3171" spans="1:10" x14ac:dyDescent="0.25">
      <c r="A3171" s="5"/>
      <c r="B3171" s="5"/>
      <c r="C3171" s="5"/>
      <c r="D3171" s="5"/>
      <c r="E3171" s="5"/>
      <c r="F3171" s="5"/>
      <c r="G3171" s="5"/>
      <c r="H3171" s="5"/>
      <c r="I3171" s="5"/>
      <c r="J3171" s="5"/>
    </row>
    <row r="3172" spans="1:10" x14ac:dyDescent="0.25">
      <c r="A3172" s="5"/>
      <c r="B3172" s="5"/>
      <c r="C3172" s="5"/>
      <c r="D3172" s="5"/>
      <c r="E3172" s="5"/>
      <c r="F3172" s="5"/>
      <c r="G3172" s="5"/>
      <c r="H3172" s="5"/>
      <c r="I3172" s="5"/>
      <c r="J3172" s="5"/>
    </row>
    <row r="3173" spans="1:10" x14ac:dyDescent="0.25">
      <c r="A3173" s="5"/>
      <c r="B3173" s="5"/>
      <c r="C3173" s="5"/>
      <c r="D3173" s="5"/>
      <c r="E3173" s="5"/>
      <c r="F3173" s="5"/>
      <c r="G3173" s="5"/>
      <c r="H3173" s="5"/>
      <c r="I3173" s="5"/>
      <c r="J3173" s="5"/>
    </row>
    <row r="3174" spans="1:10" x14ac:dyDescent="0.25">
      <c r="A3174" s="5"/>
      <c r="B3174" s="5"/>
      <c r="C3174" s="5"/>
      <c r="D3174" s="5"/>
      <c r="E3174" s="5"/>
      <c r="F3174" s="5"/>
      <c r="G3174" s="5"/>
      <c r="H3174" s="5"/>
      <c r="I3174" s="5"/>
      <c r="J3174" s="5"/>
    </row>
    <row r="3175" spans="1:10" x14ac:dyDescent="0.25">
      <c r="A3175" s="5"/>
      <c r="B3175" s="5"/>
      <c r="C3175" s="5"/>
      <c r="D3175" s="5"/>
      <c r="E3175" s="5"/>
      <c r="F3175" s="5"/>
      <c r="G3175" s="5"/>
      <c r="H3175" s="5"/>
      <c r="I3175" s="5"/>
      <c r="J3175" s="5"/>
    </row>
    <row r="3176" spans="1:10" x14ac:dyDescent="0.25">
      <c r="A3176" s="5"/>
      <c r="B3176" s="5"/>
      <c r="C3176" s="5"/>
      <c r="D3176" s="5"/>
      <c r="E3176" s="5"/>
      <c r="F3176" s="5"/>
      <c r="G3176" s="5"/>
      <c r="H3176" s="5"/>
      <c r="I3176" s="5"/>
      <c r="J3176" s="5"/>
    </row>
    <row r="3177" spans="1:10" x14ac:dyDescent="0.25">
      <c r="A3177" s="5"/>
      <c r="B3177" s="5"/>
      <c r="C3177" s="5"/>
      <c r="D3177" s="5"/>
      <c r="E3177" s="5"/>
      <c r="F3177" s="5"/>
      <c r="G3177" s="5"/>
      <c r="H3177" s="5"/>
      <c r="I3177" s="5"/>
      <c r="J3177" s="5"/>
    </row>
    <row r="3178" spans="1:10" x14ac:dyDescent="0.25">
      <c r="A3178" s="5"/>
      <c r="B3178" s="5"/>
      <c r="C3178" s="5"/>
      <c r="D3178" s="5"/>
      <c r="E3178" s="5"/>
      <c r="F3178" s="5"/>
      <c r="G3178" s="5"/>
      <c r="H3178" s="5"/>
      <c r="I3178" s="5"/>
      <c r="J3178" s="5"/>
    </row>
    <row r="3179" spans="1:10" x14ac:dyDescent="0.25">
      <c r="A3179" s="5"/>
      <c r="B3179" s="5"/>
      <c r="C3179" s="5"/>
      <c r="D3179" s="5"/>
      <c r="E3179" s="5"/>
      <c r="F3179" s="5"/>
      <c r="G3179" s="5"/>
      <c r="H3179" s="5"/>
      <c r="I3179" s="5"/>
      <c r="J3179" s="5"/>
    </row>
    <row r="3180" spans="1:10" x14ac:dyDescent="0.25">
      <c r="A3180" s="5"/>
      <c r="B3180" s="5"/>
      <c r="C3180" s="5"/>
      <c r="D3180" s="5"/>
      <c r="E3180" s="5"/>
      <c r="F3180" s="5"/>
      <c r="G3180" s="5"/>
      <c r="H3180" s="5"/>
      <c r="I3180" s="5"/>
      <c r="J3180" s="5"/>
    </row>
    <row r="3181" spans="1:10" x14ac:dyDescent="0.25">
      <c r="A3181" s="5"/>
      <c r="B3181" s="5"/>
      <c r="C3181" s="5"/>
      <c r="D3181" s="5"/>
      <c r="E3181" s="5"/>
      <c r="F3181" s="5"/>
      <c r="G3181" s="5"/>
      <c r="H3181" s="5"/>
      <c r="I3181" s="5"/>
      <c r="J3181" s="5"/>
    </row>
    <row r="3182" spans="1:10" x14ac:dyDescent="0.25">
      <c r="A3182" s="5"/>
      <c r="B3182" s="5"/>
      <c r="C3182" s="5"/>
      <c r="D3182" s="5"/>
      <c r="E3182" s="5"/>
      <c r="F3182" s="5"/>
      <c r="G3182" s="5"/>
      <c r="H3182" s="5"/>
      <c r="I3182" s="5"/>
      <c r="J3182" s="5"/>
    </row>
    <row r="3183" spans="1:10" x14ac:dyDescent="0.25">
      <c r="A3183" s="5"/>
      <c r="B3183" s="5"/>
      <c r="C3183" s="5"/>
      <c r="D3183" s="5"/>
      <c r="E3183" s="5"/>
      <c r="F3183" s="5"/>
      <c r="G3183" s="5"/>
      <c r="H3183" s="5"/>
      <c r="I3183" s="5"/>
      <c r="J3183" s="5"/>
    </row>
    <row r="3184" spans="1:10" x14ac:dyDescent="0.25">
      <c r="A3184" s="5"/>
      <c r="B3184" s="5"/>
      <c r="C3184" s="5"/>
      <c r="D3184" s="5"/>
      <c r="E3184" s="5"/>
      <c r="F3184" s="5"/>
      <c r="G3184" s="5"/>
      <c r="H3184" s="5"/>
      <c r="I3184" s="5"/>
      <c r="J3184" s="5"/>
    </row>
    <row r="3185" spans="1:10" x14ac:dyDescent="0.25">
      <c r="A3185" s="5"/>
      <c r="B3185" s="5"/>
      <c r="C3185" s="5"/>
      <c r="D3185" s="5"/>
      <c r="E3185" s="5"/>
      <c r="F3185" s="5"/>
      <c r="G3185" s="5"/>
      <c r="H3185" s="5"/>
      <c r="I3185" s="5"/>
      <c r="J3185" s="5"/>
    </row>
    <row r="3186" spans="1:10" x14ac:dyDescent="0.25">
      <c r="A3186" s="5"/>
      <c r="B3186" s="5"/>
      <c r="C3186" s="5"/>
      <c r="D3186" s="5"/>
      <c r="E3186" s="5"/>
      <c r="F3186" s="5"/>
      <c r="G3186" s="5"/>
      <c r="H3186" s="5"/>
      <c r="I3186" s="5"/>
      <c r="J3186" s="5"/>
    </row>
    <row r="3187" spans="1:10" x14ac:dyDescent="0.25">
      <c r="A3187" s="5"/>
      <c r="B3187" s="5"/>
      <c r="C3187" s="5"/>
      <c r="D3187" s="5"/>
      <c r="E3187" s="5"/>
      <c r="F3187" s="5"/>
      <c r="G3187" s="5"/>
      <c r="H3187" s="5"/>
      <c r="I3187" s="5"/>
      <c r="J3187" s="5"/>
    </row>
    <row r="3188" spans="1:10" x14ac:dyDescent="0.25">
      <c r="A3188" s="5"/>
      <c r="B3188" s="5"/>
      <c r="C3188" s="5"/>
      <c r="D3188" s="5"/>
      <c r="E3188" s="5"/>
      <c r="F3188" s="5"/>
      <c r="G3188" s="5"/>
      <c r="H3188" s="5"/>
      <c r="I3188" s="5"/>
      <c r="J3188" s="5"/>
    </row>
    <row r="3189" spans="1:10" x14ac:dyDescent="0.25">
      <c r="A3189" s="5"/>
      <c r="B3189" s="5"/>
      <c r="C3189" s="5"/>
      <c r="D3189" s="5"/>
      <c r="E3189" s="5"/>
      <c r="F3189" s="5"/>
      <c r="G3189" s="5"/>
      <c r="H3189" s="5"/>
      <c r="I3189" s="5"/>
      <c r="J3189" s="5"/>
    </row>
    <row r="3190" spans="1:10" x14ac:dyDescent="0.25">
      <c r="A3190" s="5"/>
      <c r="B3190" s="5"/>
      <c r="C3190" s="5"/>
      <c r="D3190" s="5"/>
      <c r="E3190" s="5"/>
      <c r="F3190" s="5"/>
      <c r="G3190" s="5"/>
      <c r="H3190" s="5"/>
      <c r="I3190" s="5"/>
      <c r="J3190" s="5"/>
    </row>
    <row r="3191" spans="1:10" x14ac:dyDescent="0.25">
      <c r="A3191" s="5"/>
      <c r="B3191" s="5"/>
      <c r="C3191" s="5"/>
      <c r="D3191" s="5"/>
      <c r="E3191" s="5"/>
      <c r="F3191" s="5"/>
      <c r="G3191" s="5"/>
      <c r="H3191" s="5"/>
      <c r="I3191" s="5"/>
      <c r="J3191" s="5"/>
    </row>
    <row r="3192" spans="1:10" x14ac:dyDescent="0.25">
      <c r="A3192" s="5"/>
      <c r="B3192" s="5"/>
      <c r="C3192" s="5"/>
      <c r="D3192" s="5"/>
      <c r="E3192" s="5"/>
      <c r="F3192" s="5"/>
      <c r="G3192" s="5"/>
      <c r="H3192" s="5"/>
      <c r="I3192" s="5"/>
      <c r="J3192" s="5"/>
    </row>
    <row r="3193" spans="1:10" x14ac:dyDescent="0.25">
      <c r="A3193" s="5"/>
      <c r="B3193" s="5"/>
      <c r="C3193" s="5"/>
      <c r="D3193" s="5"/>
      <c r="E3193" s="5"/>
      <c r="F3193" s="5"/>
      <c r="G3193" s="5"/>
      <c r="H3193" s="5"/>
      <c r="I3193" s="5"/>
      <c r="J3193" s="5"/>
    </row>
    <row r="3194" spans="1:10" x14ac:dyDescent="0.25">
      <c r="A3194" s="5"/>
      <c r="B3194" s="5"/>
      <c r="C3194" s="5"/>
      <c r="D3194" s="5"/>
      <c r="E3194" s="5"/>
      <c r="F3194" s="5"/>
      <c r="G3194" s="5"/>
      <c r="H3194" s="5"/>
      <c r="I3194" s="5"/>
      <c r="J3194" s="5"/>
    </row>
    <row r="3195" spans="1:10" x14ac:dyDescent="0.25">
      <c r="A3195" s="5"/>
      <c r="B3195" s="5"/>
      <c r="C3195" s="5"/>
      <c r="D3195" s="5"/>
      <c r="E3195" s="5"/>
      <c r="F3195" s="5"/>
      <c r="G3195" s="5"/>
      <c r="H3195" s="5"/>
      <c r="I3195" s="5"/>
      <c r="J3195" s="5"/>
    </row>
    <row r="3196" spans="1:10" x14ac:dyDescent="0.25">
      <c r="A3196" s="5"/>
      <c r="B3196" s="5"/>
      <c r="C3196" s="5"/>
      <c r="D3196" s="5"/>
      <c r="E3196" s="5"/>
      <c r="F3196" s="5"/>
      <c r="G3196" s="5"/>
      <c r="H3196" s="5"/>
      <c r="I3196" s="5"/>
      <c r="J3196" s="5"/>
    </row>
    <row r="3197" spans="1:10" x14ac:dyDescent="0.25">
      <c r="A3197" s="5"/>
      <c r="B3197" s="5"/>
      <c r="C3197" s="5"/>
      <c r="D3197" s="5"/>
      <c r="E3197" s="5"/>
      <c r="F3197" s="5"/>
      <c r="G3197" s="5"/>
      <c r="H3197" s="5"/>
      <c r="I3197" s="5"/>
      <c r="J3197" s="5"/>
    </row>
    <row r="3198" spans="1:10" x14ac:dyDescent="0.25">
      <c r="A3198" s="5"/>
      <c r="B3198" s="5"/>
      <c r="C3198" s="5"/>
      <c r="D3198" s="5"/>
      <c r="E3198" s="5"/>
      <c r="F3198" s="5"/>
      <c r="G3198" s="5"/>
      <c r="H3198" s="5"/>
      <c r="I3198" s="5"/>
      <c r="J3198" s="5"/>
    </row>
    <row r="3199" spans="1:10" x14ac:dyDescent="0.25">
      <c r="A3199" s="5"/>
      <c r="B3199" s="5"/>
      <c r="C3199" s="5"/>
      <c r="D3199" s="5"/>
      <c r="E3199" s="5"/>
      <c r="F3199" s="5"/>
      <c r="G3199" s="5"/>
      <c r="H3199" s="5"/>
      <c r="I3199" s="5"/>
      <c r="J3199" s="5"/>
    </row>
    <row r="3200" spans="1:10" x14ac:dyDescent="0.25">
      <c r="A3200" s="5"/>
      <c r="B3200" s="5"/>
      <c r="C3200" s="5"/>
      <c r="D3200" s="5"/>
      <c r="E3200" s="5"/>
      <c r="F3200" s="5"/>
      <c r="G3200" s="5"/>
      <c r="H3200" s="5"/>
      <c r="I3200" s="5"/>
      <c r="J3200" s="5"/>
    </row>
    <row r="3201" spans="1:10" x14ac:dyDescent="0.25">
      <c r="A3201" s="5"/>
      <c r="B3201" s="5"/>
      <c r="C3201" s="5"/>
      <c r="D3201" s="5"/>
      <c r="E3201" s="5"/>
      <c r="F3201" s="5"/>
      <c r="G3201" s="5"/>
      <c r="H3201" s="5"/>
      <c r="I3201" s="5"/>
      <c r="J3201" s="5"/>
    </row>
    <row r="3202" spans="1:10" x14ac:dyDescent="0.25">
      <c r="A3202" s="5"/>
      <c r="B3202" s="5"/>
      <c r="C3202" s="5"/>
      <c r="D3202" s="5"/>
      <c r="E3202" s="5"/>
      <c r="F3202" s="5"/>
      <c r="G3202" s="5"/>
      <c r="H3202" s="5"/>
      <c r="I3202" s="5"/>
      <c r="J3202" s="5"/>
    </row>
    <row r="3203" spans="1:10" x14ac:dyDescent="0.25">
      <c r="A3203" s="5"/>
      <c r="B3203" s="5"/>
      <c r="C3203" s="5"/>
      <c r="D3203" s="5"/>
      <c r="E3203" s="5"/>
      <c r="F3203" s="5"/>
      <c r="G3203" s="5"/>
      <c r="H3203" s="5"/>
      <c r="I3203" s="5"/>
      <c r="J3203" s="5"/>
    </row>
    <row r="3204" spans="1:10" x14ac:dyDescent="0.25">
      <c r="A3204" s="5"/>
      <c r="B3204" s="5"/>
      <c r="C3204" s="5"/>
      <c r="D3204" s="5"/>
      <c r="E3204" s="5"/>
      <c r="F3204" s="5"/>
      <c r="G3204" s="5"/>
      <c r="H3204" s="5"/>
      <c r="I3204" s="5"/>
      <c r="J3204" s="5"/>
    </row>
    <row r="3205" spans="1:10" x14ac:dyDescent="0.25">
      <c r="A3205" s="5"/>
      <c r="B3205" s="5"/>
      <c r="C3205" s="5"/>
      <c r="D3205" s="5"/>
      <c r="E3205" s="5"/>
      <c r="F3205" s="5"/>
      <c r="G3205" s="5"/>
      <c r="H3205" s="5"/>
      <c r="I3205" s="5"/>
      <c r="J3205" s="5"/>
    </row>
    <row r="3206" spans="1:10" x14ac:dyDescent="0.25">
      <c r="A3206" s="5"/>
      <c r="B3206" s="5"/>
      <c r="C3206" s="5"/>
      <c r="D3206" s="5"/>
      <c r="E3206" s="5"/>
      <c r="F3206" s="5"/>
      <c r="G3206" s="5"/>
      <c r="H3206" s="5"/>
      <c r="I3206" s="5"/>
      <c r="J3206" s="5"/>
    </row>
    <row r="3207" spans="1:10" x14ac:dyDescent="0.25">
      <c r="A3207" s="5"/>
      <c r="B3207" s="5"/>
      <c r="C3207" s="5"/>
      <c r="D3207" s="5"/>
      <c r="E3207" s="5"/>
      <c r="F3207" s="5"/>
      <c r="G3207" s="5"/>
      <c r="H3207" s="5"/>
      <c r="I3207" s="5"/>
      <c r="J3207" s="5"/>
    </row>
    <row r="3208" spans="1:10" x14ac:dyDescent="0.25">
      <c r="A3208" s="5"/>
      <c r="B3208" s="5"/>
      <c r="C3208" s="5"/>
      <c r="D3208" s="5"/>
      <c r="E3208" s="5"/>
      <c r="F3208" s="5"/>
      <c r="G3208" s="5"/>
      <c r="H3208" s="5"/>
      <c r="I3208" s="5"/>
      <c r="J3208" s="5"/>
    </row>
    <row r="3209" spans="1:10" x14ac:dyDescent="0.25">
      <c r="A3209" s="5"/>
      <c r="B3209" s="5"/>
      <c r="C3209" s="5"/>
      <c r="D3209" s="5"/>
      <c r="E3209" s="5"/>
      <c r="F3209" s="5"/>
      <c r="G3209" s="5"/>
      <c r="H3209" s="5"/>
      <c r="I3209" s="5"/>
      <c r="J3209" s="5"/>
    </row>
    <row r="3210" spans="1:10" x14ac:dyDescent="0.25">
      <c r="A3210" s="5"/>
      <c r="B3210" s="5"/>
      <c r="C3210" s="5"/>
      <c r="D3210" s="5"/>
      <c r="E3210" s="5"/>
      <c r="F3210" s="5"/>
      <c r="G3210" s="5"/>
      <c r="H3210" s="5"/>
      <c r="I3210" s="5"/>
      <c r="J3210" s="5"/>
    </row>
    <row r="3211" spans="1:10" x14ac:dyDescent="0.25">
      <c r="A3211" s="5"/>
      <c r="B3211" s="5"/>
      <c r="C3211" s="5"/>
      <c r="D3211" s="5"/>
      <c r="E3211" s="5"/>
      <c r="F3211" s="5"/>
      <c r="G3211" s="5"/>
      <c r="H3211" s="5"/>
      <c r="I3211" s="5"/>
      <c r="J3211" s="5"/>
    </row>
    <row r="3212" spans="1:10" x14ac:dyDescent="0.25">
      <c r="A3212" s="5"/>
      <c r="B3212" s="5"/>
      <c r="C3212" s="5"/>
      <c r="D3212" s="5"/>
      <c r="E3212" s="5"/>
      <c r="F3212" s="5"/>
      <c r="G3212" s="5"/>
      <c r="H3212" s="5"/>
      <c r="I3212" s="5"/>
      <c r="J3212" s="5"/>
    </row>
    <row r="3213" spans="1:10" x14ac:dyDescent="0.25">
      <c r="A3213" s="5"/>
      <c r="B3213" s="5"/>
      <c r="C3213" s="5"/>
      <c r="D3213" s="5"/>
      <c r="E3213" s="5"/>
      <c r="F3213" s="5"/>
      <c r="G3213" s="5"/>
      <c r="H3213" s="5"/>
      <c r="I3213" s="5"/>
      <c r="J3213" s="5"/>
    </row>
    <row r="3214" spans="1:10" x14ac:dyDescent="0.25">
      <c r="A3214" s="5"/>
      <c r="B3214" s="5"/>
      <c r="C3214" s="5"/>
      <c r="D3214" s="5"/>
      <c r="E3214" s="5"/>
      <c r="F3214" s="5"/>
      <c r="G3214" s="5"/>
      <c r="H3214" s="5"/>
      <c r="I3214" s="5"/>
      <c r="J3214" s="5"/>
    </row>
    <row r="3215" spans="1:10" x14ac:dyDescent="0.25">
      <c r="A3215" s="5"/>
      <c r="B3215" s="5"/>
      <c r="C3215" s="5"/>
      <c r="D3215" s="5"/>
      <c r="E3215" s="5"/>
      <c r="F3215" s="5"/>
      <c r="G3215" s="5"/>
      <c r="H3215" s="5"/>
      <c r="I3215" s="5"/>
      <c r="J3215" s="5"/>
    </row>
    <row r="3216" spans="1:10" x14ac:dyDescent="0.25">
      <c r="A3216" s="5"/>
      <c r="B3216" s="5"/>
      <c r="C3216" s="5"/>
      <c r="D3216" s="5"/>
      <c r="E3216" s="5"/>
      <c r="F3216" s="5"/>
      <c r="G3216" s="5"/>
      <c r="H3216" s="5"/>
      <c r="I3216" s="5"/>
      <c r="J3216" s="5"/>
    </row>
    <row r="3217" spans="1:10" x14ac:dyDescent="0.25">
      <c r="A3217" s="5"/>
      <c r="B3217" s="5"/>
      <c r="C3217" s="5"/>
      <c r="D3217" s="5"/>
      <c r="E3217" s="5"/>
      <c r="F3217" s="5"/>
      <c r="G3217" s="5"/>
      <c r="H3217" s="5"/>
      <c r="I3217" s="5"/>
      <c r="J3217" s="5"/>
    </row>
    <row r="3218" spans="1:10" x14ac:dyDescent="0.25">
      <c r="A3218" s="5"/>
      <c r="B3218" s="5"/>
      <c r="C3218" s="5"/>
      <c r="D3218" s="5"/>
      <c r="E3218" s="5"/>
      <c r="F3218" s="5"/>
      <c r="G3218" s="5"/>
      <c r="H3218" s="5"/>
      <c r="I3218" s="5"/>
      <c r="J3218" s="5"/>
    </row>
    <row r="3219" spans="1:10" x14ac:dyDescent="0.25">
      <c r="A3219" s="5"/>
      <c r="B3219" s="5"/>
      <c r="C3219" s="5"/>
      <c r="D3219" s="5"/>
      <c r="E3219" s="5"/>
      <c r="F3219" s="5"/>
      <c r="G3219" s="5"/>
      <c r="H3219" s="5"/>
      <c r="I3219" s="5"/>
      <c r="J3219" s="5"/>
    </row>
    <row r="3220" spans="1:10" x14ac:dyDescent="0.25">
      <c r="A3220" s="5"/>
      <c r="B3220" s="5"/>
      <c r="C3220" s="5"/>
      <c r="D3220" s="5"/>
      <c r="E3220" s="5"/>
      <c r="F3220" s="5"/>
      <c r="G3220" s="5"/>
      <c r="H3220" s="5"/>
      <c r="I3220" s="5"/>
      <c r="J3220" s="5"/>
    </row>
    <row r="3221" spans="1:10" x14ac:dyDescent="0.25">
      <c r="A3221" s="5"/>
      <c r="B3221" s="5"/>
      <c r="C3221" s="5"/>
      <c r="D3221" s="5"/>
      <c r="E3221" s="5"/>
      <c r="F3221" s="5"/>
      <c r="G3221" s="5"/>
      <c r="H3221" s="5"/>
      <c r="I3221" s="5"/>
      <c r="J3221" s="5"/>
    </row>
    <row r="3222" spans="1:10" x14ac:dyDescent="0.25">
      <c r="A3222" s="5"/>
      <c r="B3222" s="5"/>
      <c r="C3222" s="5"/>
      <c r="D3222" s="5"/>
      <c r="E3222" s="5"/>
      <c r="F3222" s="5"/>
      <c r="G3222" s="5"/>
      <c r="H3222" s="5"/>
      <c r="I3222" s="5"/>
      <c r="J3222" s="5"/>
    </row>
    <row r="3223" spans="1:10" x14ac:dyDescent="0.25">
      <c r="A3223" s="5"/>
      <c r="B3223" s="5"/>
      <c r="C3223" s="5"/>
      <c r="D3223" s="5"/>
      <c r="E3223" s="5"/>
      <c r="F3223" s="5"/>
      <c r="G3223" s="5"/>
      <c r="H3223" s="5"/>
      <c r="I3223" s="5"/>
      <c r="J3223" s="5"/>
    </row>
    <row r="3224" spans="1:10" x14ac:dyDescent="0.25">
      <c r="A3224" s="5"/>
      <c r="B3224" s="5"/>
      <c r="C3224" s="5"/>
      <c r="D3224" s="5"/>
      <c r="E3224" s="5"/>
      <c r="F3224" s="5"/>
      <c r="G3224" s="5"/>
      <c r="H3224" s="5"/>
      <c r="I3224" s="5"/>
      <c r="J3224" s="5"/>
    </row>
    <row r="3225" spans="1:10" x14ac:dyDescent="0.25">
      <c r="A3225" s="5"/>
      <c r="B3225" s="5"/>
      <c r="C3225" s="5"/>
      <c r="D3225" s="5"/>
      <c r="E3225" s="5"/>
      <c r="F3225" s="5"/>
      <c r="G3225" s="5"/>
      <c r="H3225" s="5"/>
      <c r="I3225" s="5"/>
      <c r="J3225" s="5"/>
    </row>
    <row r="3226" spans="1:10" x14ac:dyDescent="0.25">
      <c r="A3226" s="5"/>
      <c r="B3226" s="5"/>
      <c r="C3226" s="5"/>
      <c r="D3226" s="5"/>
      <c r="E3226" s="5"/>
      <c r="F3226" s="5"/>
      <c r="G3226" s="5"/>
      <c r="H3226" s="5"/>
      <c r="I3226" s="5"/>
      <c r="J3226" s="5"/>
    </row>
    <row r="3227" spans="1:10" x14ac:dyDescent="0.25">
      <c r="A3227" s="5"/>
      <c r="B3227" s="5"/>
      <c r="C3227" s="5"/>
      <c r="D3227" s="5"/>
      <c r="E3227" s="5"/>
      <c r="F3227" s="5"/>
      <c r="G3227" s="5"/>
      <c r="H3227" s="5"/>
      <c r="I3227" s="5"/>
      <c r="J3227" s="5"/>
    </row>
    <row r="3228" spans="1:10" x14ac:dyDescent="0.25">
      <c r="A3228" s="5"/>
      <c r="B3228" s="5"/>
      <c r="C3228" s="5"/>
      <c r="D3228" s="5"/>
      <c r="E3228" s="5"/>
      <c r="F3228" s="5"/>
      <c r="G3228" s="5"/>
      <c r="H3228" s="5"/>
      <c r="I3228" s="5"/>
      <c r="J3228" s="5"/>
    </row>
    <row r="3229" spans="1:10" x14ac:dyDescent="0.25">
      <c r="A3229" s="5"/>
      <c r="B3229" s="5"/>
      <c r="C3229" s="5"/>
      <c r="D3229" s="5"/>
      <c r="E3229" s="5"/>
      <c r="F3229" s="5"/>
      <c r="G3229" s="5"/>
      <c r="H3229" s="5"/>
      <c r="I3229" s="5"/>
      <c r="J3229" s="5"/>
    </row>
    <row r="3230" spans="1:10" x14ac:dyDescent="0.25">
      <c r="A3230" s="5"/>
      <c r="B3230" s="5"/>
      <c r="C3230" s="5"/>
      <c r="D3230" s="5"/>
      <c r="E3230" s="5"/>
      <c r="F3230" s="5"/>
      <c r="G3230" s="5"/>
      <c r="H3230" s="5"/>
      <c r="I3230" s="5"/>
      <c r="J3230" s="5"/>
    </row>
    <row r="3231" spans="1:10" x14ac:dyDescent="0.25">
      <c r="A3231" s="5"/>
      <c r="B3231" s="5"/>
      <c r="C3231" s="5"/>
      <c r="D3231" s="5"/>
      <c r="E3231" s="5"/>
      <c r="F3231" s="5"/>
      <c r="G3231" s="5"/>
      <c r="H3231" s="5"/>
      <c r="I3231" s="5"/>
      <c r="J3231" s="5"/>
    </row>
    <row r="3232" spans="1:10" x14ac:dyDescent="0.25">
      <c r="A3232" s="5"/>
      <c r="B3232" s="5"/>
      <c r="C3232" s="5"/>
      <c r="D3232" s="5"/>
      <c r="E3232" s="5"/>
      <c r="F3232" s="5"/>
      <c r="G3232" s="5"/>
      <c r="H3232" s="5"/>
      <c r="I3232" s="5"/>
      <c r="J3232" s="5"/>
    </row>
    <row r="3233" spans="1:10" x14ac:dyDescent="0.25">
      <c r="A3233" s="5"/>
      <c r="B3233" s="5"/>
      <c r="C3233" s="5"/>
      <c r="D3233" s="5"/>
      <c r="E3233" s="5"/>
      <c r="F3233" s="5"/>
      <c r="G3233" s="5"/>
      <c r="H3233" s="5"/>
      <c r="I3233" s="5"/>
      <c r="J3233" s="5"/>
    </row>
    <row r="3234" spans="1:10" x14ac:dyDescent="0.25">
      <c r="A3234" s="5"/>
      <c r="B3234" s="5"/>
      <c r="C3234" s="5"/>
      <c r="D3234" s="5"/>
      <c r="E3234" s="5"/>
      <c r="F3234" s="5"/>
      <c r="G3234" s="5"/>
      <c r="H3234" s="5"/>
      <c r="I3234" s="5"/>
      <c r="J3234" s="5"/>
    </row>
    <row r="3235" spans="1:10" x14ac:dyDescent="0.25">
      <c r="A3235" s="5"/>
      <c r="B3235" s="5"/>
      <c r="C3235" s="5"/>
      <c r="D3235" s="5"/>
      <c r="E3235" s="5"/>
      <c r="F3235" s="5"/>
      <c r="G3235" s="5"/>
      <c r="H3235" s="5"/>
      <c r="I3235" s="5"/>
      <c r="J3235" s="5"/>
    </row>
    <row r="3236" spans="1:10" x14ac:dyDescent="0.25">
      <c r="A3236" s="5"/>
      <c r="B3236" s="5"/>
      <c r="C3236" s="5"/>
      <c r="D3236" s="5"/>
      <c r="E3236" s="5"/>
      <c r="F3236" s="5"/>
      <c r="G3236" s="5"/>
      <c r="H3236" s="5"/>
      <c r="I3236" s="5"/>
      <c r="J3236" s="5"/>
    </row>
    <row r="3237" spans="1:10" x14ac:dyDescent="0.25">
      <c r="A3237" s="5"/>
      <c r="B3237" s="5"/>
      <c r="C3237" s="5"/>
      <c r="D3237" s="5"/>
      <c r="E3237" s="5"/>
      <c r="F3237" s="5"/>
      <c r="G3237" s="5"/>
      <c r="H3237" s="5"/>
      <c r="I3237" s="5"/>
      <c r="J3237" s="5"/>
    </row>
    <row r="3238" spans="1:10" x14ac:dyDescent="0.25">
      <c r="A3238" s="5"/>
      <c r="B3238" s="5"/>
      <c r="C3238" s="5"/>
      <c r="D3238" s="5"/>
      <c r="E3238" s="5"/>
      <c r="F3238" s="5"/>
      <c r="G3238" s="5"/>
      <c r="H3238" s="5"/>
      <c r="I3238" s="5"/>
      <c r="J3238" s="5"/>
    </row>
    <row r="3239" spans="1:10" x14ac:dyDescent="0.25">
      <c r="A3239" s="5"/>
      <c r="B3239" s="5"/>
      <c r="C3239" s="5"/>
      <c r="D3239" s="5"/>
      <c r="E3239" s="5"/>
      <c r="F3239" s="5"/>
      <c r="G3239" s="5"/>
      <c r="H3239" s="5"/>
      <c r="I3239" s="5"/>
      <c r="J3239" s="5"/>
    </row>
    <row r="3240" spans="1:10" x14ac:dyDescent="0.25">
      <c r="A3240" s="5"/>
      <c r="B3240" s="5"/>
      <c r="C3240" s="5"/>
      <c r="D3240" s="5"/>
      <c r="E3240" s="5"/>
      <c r="F3240" s="5"/>
      <c r="G3240" s="5"/>
      <c r="H3240" s="5"/>
      <c r="I3240" s="5"/>
      <c r="J3240" s="5"/>
    </row>
    <row r="3241" spans="1:10" x14ac:dyDescent="0.25">
      <c r="A3241" s="5"/>
      <c r="B3241" s="5"/>
      <c r="C3241" s="5"/>
      <c r="D3241" s="5"/>
      <c r="E3241" s="5"/>
      <c r="F3241" s="5"/>
      <c r="G3241" s="5"/>
      <c r="H3241" s="5"/>
      <c r="I3241" s="5"/>
      <c r="J3241" s="5"/>
    </row>
    <row r="3242" spans="1:10" x14ac:dyDescent="0.25">
      <c r="A3242" s="5"/>
      <c r="B3242" s="5"/>
      <c r="C3242" s="5"/>
      <c r="D3242" s="5"/>
      <c r="E3242" s="5"/>
      <c r="F3242" s="5"/>
      <c r="G3242" s="5"/>
      <c r="H3242" s="5"/>
      <c r="I3242" s="5"/>
      <c r="J3242" s="5"/>
    </row>
    <row r="3243" spans="1:10" x14ac:dyDescent="0.25">
      <c r="A3243" s="5"/>
      <c r="B3243" s="5"/>
      <c r="C3243" s="5"/>
      <c r="D3243" s="5"/>
      <c r="E3243" s="5"/>
      <c r="F3243" s="5"/>
      <c r="G3243" s="5"/>
      <c r="H3243" s="5"/>
      <c r="I3243" s="5"/>
      <c r="J3243" s="5"/>
    </row>
    <row r="3244" spans="1:10" x14ac:dyDescent="0.25">
      <c r="A3244" s="5"/>
      <c r="B3244" s="5"/>
      <c r="C3244" s="5"/>
      <c r="D3244" s="5"/>
      <c r="E3244" s="5"/>
      <c r="F3244" s="5"/>
      <c r="G3244" s="5"/>
      <c r="H3244" s="5"/>
      <c r="I3244" s="5"/>
      <c r="J3244" s="5"/>
    </row>
    <row r="3245" spans="1:10" x14ac:dyDescent="0.25">
      <c r="A3245" s="5"/>
      <c r="B3245" s="5"/>
      <c r="C3245" s="5"/>
      <c r="D3245" s="5"/>
      <c r="E3245" s="5"/>
      <c r="F3245" s="5"/>
      <c r="G3245" s="5"/>
      <c r="H3245" s="5"/>
      <c r="I3245" s="5"/>
      <c r="J3245" s="5"/>
    </row>
    <row r="3246" spans="1:10" x14ac:dyDescent="0.25">
      <c r="A3246" s="5"/>
      <c r="B3246" s="5"/>
      <c r="C3246" s="5"/>
      <c r="D3246" s="5"/>
      <c r="E3246" s="5"/>
      <c r="F3246" s="5"/>
      <c r="G3246" s="5"/>
      <c r="H3246" s="5"/>
      <c r="I3246" s="5"/>
      <c r="J3246" s="5"/>
    </row>
    <row r="3247" spans="1:10" x14ac:dyDescent="0.25">
      <c r="A3247" s="5"/>
      <c r="B3247" s="5"/>
      <c r="C3247" s="5"/>
      <c r="D3247" s="5"/>
      <c r="E3247" s="5"/>
      <c r="F3247" s="5"/>
      <c r="G3247" s="5"/>
      <c r="H3247" s="5"/>
      <c r="I3247" s="5"/>
      <c r="J3247" s="5"/>
    </row>
    <row r="3248" spans="1:10" x14ac:dyDescent="0.25">
      <c r="A3248" s="5"/>
      <c r="B3248" s="5"/>
      <c r="C3248" s="5"/>
      <c r="D3248" s="5"/>
      <c r="E3248" s="5"/>
      <c r="F3248" s="5"/>
      <c r="G3248" s="5"/>
      <c r="H3248" s="5"/>
      <c r="I3248" s="5"/>
      <c r="J3248" s="5"/>
    </row>
    <row r="3249" spans="1:10" x14ac:dyDescent="0.25">
      <c r="A3249" s="5"/>
      <c r="B3249" s="5"/>
      <c r="C3249" s="5"/>
      <c r="D3249" s="5"/>
      <c r="E3249" s="5"/>
      <c r="F3249" s="5"/>
      <c r="G3249" s="5"/>
      <c r="H3249" s="5"/>
      <c r="I3249" s="5"/>
      <c r="J3249" s="5"/>
    </row>
    <row r="3250" spans="1:10" x14ac:dyDescent="0.25">
      <c r="A3250" s="5"/>
      <c r="B3250" s="5"/>
      <c r="C3250" s="5"/>
      <c r="D3250" s="5"/>
      <c r="E3250" s="5"/>
      <c r="F3250" s="5"/>
      <c r="G3250" s="5"/>
      <c r="H3250" s="5"/>
      <c r="I3250" s="5"/>
      <c r="J3250" s="5"/>
    </row>
    <row r="3251" spans="1:10" x14ac:dyDescent="0.25">
      <c r="A3251" s="5"/>
      <c r="B3251" s="5"/>
      <c r="C3251" s="5"/>
      <c r="D3251" s="5"/>
      <c r="E3251" s="5"/>
      <c r="F3251" s="5"/>
      <c r="G3251" s="5"/>
      <c r="H3251" s="5"/>
      <c r="I3251" s="5"/>
      <c r="J3251" s="5"/>
    </row>
    <row r="3252" spans="1:10" x14ac:dyDescent="0.25">
      <c r="A3252" s="5"/>
      <c r="B3252" s="5"/>
      <c r="C3252" s="5"/>
      <c r="D3252" s="5"/>
      <c r="E3252" s="5"/>
      <c r="F3252" s="5"/>
      <c r="G3252" s="5"/>
      <c r="H3252" s="5"/>
      <c r="I3252" s="5"/>
      <c r="J3252" s="5"/>
    </row>
    <row r="3253" spans="1:10" x14ac:dyDescent="0.25">
      <c r="A3253" s="5"/>
      <c r="B3253" s="5"/>
      <c r="C3253" s="5"/>
      <c r="D3253" s="5"/>
      <c r="E3253" s="5"/>
      <c r="F3253" s="5"/>
      <c r="G3253" s="5"/>
      <c r="H3253" s="5"/>
      <c r="I3253" s="5"/>
      <c r="J3253" s="5"/>
    </row>
    <row r="3254" spans="1:10" x14ac:dyDescent="0.25">
      <c r="A3254" s="5"/>
      <c r="B3254" s="5"/>
      <c r="C3254" s="5"/>
      <c r="D3254" s="5"/>
      <c r="E3254" s="5"/>
      <c r="F3254" s="5"/>
      <c r="G3254" s="5"/>
      <c r="H3254" s="5"/>
      <c r="I3254" s="5"/>
      <c r="J3254" s="5"/>
    </row>
    <row r="3255" spans="1:10" x14ac:dyDescent="0.25">
      <c r="A3255" s="5"/>
      <c r="B3255" s="5"/>
      <c r="C3255" s="5"/>
      <c r="D3255" s="5"/>
      <c r="E3255" s="5"/>
      <c r="F3255" s="5"/>
      <c r="G3255" s="5"/>
      <c r="H3255" s="5"/>
      <c r="I3255" s="5"/>
      <c r="J3255" s="5"/>
    </row>
    <row r="3256" spans="1:10" x14ac:dyDescent="0.25">
      <c r="A3256" s="5"/>
      <c r="B3256" s="5"/>
      <c r="C3256" s="5"/>
      <c r="D3256" s="5"/>
      <c r="E3256" s="5"/>
      <c r="F3256" s="5"/>
      <c r="G3256" s="5"/>
      <c r="H3256" s="5"/>
      <c r="I3256" s="5"/>
      <c r="J3256" s="5"/>
    </row>
    <row r="3257" spans="1:10" x14ac:dyDescent="0.25">
      <c r="A3257" s="5"/>
      <c r="B3257" s="5"/>
      <c r="C3257" s="5"/>
      <c r="D3257" s="5"/>
      <c r="E3257" s="5"/>
      <c r="F3257" s="5"/>
      <c r="G3257" s="5"/>
      <c r="H3257" s="5"/>
      <c r="I3257" s="5"/>
      <c r="J3257" s="5"/>
    </row>
    <row r="3258" spans="1:10" x14ac:dyDescent="0.25">
      <c r="A3258" s="5"/>
      <c r="B3258" s="5"/>
      <c r="C3258" s="5"/>
      <c r="D3258" s="5"/>
      <c r="E3258" s="5"/>
      <c r="F3258" s="5"/>
      <c r="G3258" s="5"/>
      <c r="H3258" s="5"/>
      <c r="I3258" s="5"/>
      <c r="J3258" s="5"/>
    </row>
    <row r="3259" spans="1:10" x14ac:dyDescent="0.25">
      <c r="A3259" s="5"/>
      <c r="B3259" s="5"/>
      <c r="C3259" s="5"/>
      <c r="D3259" s="5"/>
      <c r="E3259" s="5"/>
      <c r="F3259" s="5"/>
      <c r="G3259" s="5"/>
      <c r="H3259" s="5"/>
      <c r="I3259" s="5"/>
      <c r="J3259" s="5"/>
    </row>
    <row r="3260" spans="1:10" x14ac:dyDescent="0.25">
      <c r="A3260" s="5"/>
      <c r="B3260" s="5"/>
      <c r="C3260" s="5"/>
      <c r="D3260" s="5"/>
      <c r="E3260" s="5"/>
      <c r="F3260" s="5"/>
      <c r="G3260" s="5"/>
      <c r="H3260" s="5"/>
      <c r="I3260" s="5"/>
      <c r="J3260" s="5"/>
    </row>
    <row r="3261" spans="1:10" x14ac:dyDescent="0.25">
      <c r="A3261" s="5"/>
      <c r="B3261" s="5"/>
      <c r="C3261" s="5"/>
      <c r="D3261" s="5"/>
      <c r="E3261" s="5"/>
      <c r="F3261" s="5"/>
      <c r="G3261" s="5"/>
      <c r="H3261" s="5"/>
      <c r="I3261" s="5"/>
      <c r="J3261" s="5"/>
    </row>
    <row r="3262" spans="1:10" x14ac:dyDescent="0.25">
      <c r="A3262" s="5"/>
      <c r="B3262" s="5"/>
      <c r="C3262" s="5"/>
      <c r="D3262" s="5"/>
      <c r="E3262" s="5"/>
      <c r="F3262" s="5"/>
      <c r="G3262" s="5"/>
      <c r="H3262" s="5"/>
      <c r="I3262" s="5"/>
      <c r="J3262" s="5"/>
    </row>
    <row r="3263" spans="1:10" x14ac:dyDescent="0.25">
      <c r="A3263" s="5"/>
      <c r="B3263" s="5"/>
      <c r="C3263" s="5"/>
      <c r="D3263" s="5"/>
      <c r="E3263" s="5"/>
      <c r="F3263" s="5"/>
      <c r="G3263" s="5"/>
      <c r="H3263" s="5"/>
      <c r="I3263" s="5"/>
      <c r="J3263" s="5"/>
    </row>
    <row r="3264" spans="1:10" x14ac:dyDescent="0.25">
      <c r="A3264" s="5"/>
      <c r="B3264" s="5"/>
      <c r="C3264" s="5"/>
      <c r="D3264" s="5"/>
      <c r="E3264" s="5"/>
      <c r="F3264" s="5"/>
      <c r="G3264" s="5"/>
      <c r="H3264" s="5"/>
      <c r="I3264" s="5"/>
      <c r="J3264" s="5"/>
    </row>
    <row r="3265" spans="1:10" x14ac:dyDescent="0.25">
      <c r="A3265" s="5"/>
      <c r="B3265" s="5"/>
      <c r="C3265" s="5"/>
      <c r="D3265" s="5"/>
      <c r="E3265" s="5"/>
      <c r="F3265" s="5"/>
      <c r="G3265" s="5"/>
      <c r="H3265" s="5"/>
      <c r="I3265" s="5"/>
      <c r="J3265" s="5"/>
    </row>
    <row r="3266" spans="1:10" x14ac:dyDescent="0.25">
      <c r="A3266" s="5"/>
      <c r="B3266" s="5"/>
      <c r="C3266" s="5"/>
      <c r="D3266" s="5"/>
      <c r="E3266" s="5"/>
      <c r="F3266" s="5"/>
      <c r="G3266" s="5"/>
      <c r="H3266" s="5"/>
      <c r="I3266" s="5"/>
      <c r="J3266" s="5"/>
    </row>
    <row r="3267" spans="1:10" x14ac:dyDescent="0.25">
      <c r="A3267" s="5"/>
      <c r="B3267" s="5"/>
      <c r="C3267" s="5"/>
      <c r="D3267" s="5"/>
      <c r="E3267" s="5"/>
      <c r="F3267" s="5"/>
      <c r="G3267" s="5"/>
      <c r="H3267" s="5"/>
      <c r="I3267" s="5"/>
      <c r="J3267" s="5"/>
    </row>
    <row r="3268" spans="1:10" x14ac:dyDescent="0.25">
      <c r="A3268" s="5"/>
      <c r="B3268" s="5"/>
      <c r="C3268" s="5"/>
      <c r="D3268" s="5"/>
      <c r="E3268" s="5"/>
      <c r="F3268" s="5"/>
      <c r="G3268" s="5"/>
      <c r="H3268" s="5"/>
      <c r="I3268" s="5"/>
      <c r="J3268" s="5"/>
    </row>
    <row r="3269" spans="1:10" x14ac:dyDescent="0.25">
      <c r="A3269" s="5"/>
      <c r="B3269" s="5"/>
      <c r="C3269" s="5"/>
      <c r="D3269" s="5"/>
      <c r="E3269" s="5"/>
      <c r="F3269" s="5"/>
      <c r="G3269" s="5"/>
      <c r="H3269" s="5"/>
      <c r="I3269" s="5"/>
      <c r="J3269" s="5"/>
    </row>
    <row r="3270" spans="1:10" x14ac:dyDescent="0.25">
      <c r="A3270" s="5"/>
      <c r="B3270" s="5"/>
      <c r="C3270" s="5"/>
      <c r="D3270" s="5"/>
      <c r="E3270" s="5"/>
      <c r="F3270" s="5"/>
      <c r="G3270" s="5"/>
      <c r="H3270" s="5"/>
      <c r="I3270" s="5"/>
      <c r="J3270" s="5"/>
    </row>
    <row r="3271" spans="1:10" x14ac:dyDescent="0.25">
      <c r="A3271" s="5"/>
      <c r="B3271" s="5"/>
      <c r="C3271" s="5"/>
      <c r="D3271" s="5"/>
      <c r="E3271" s="5"/>
      <c r="F3271" s="5"/>
      <c r="G3271" s="5"/>
      <c r="H3271" s="5"/>
      <c r="I3271" s="5"/>
      <c r="J3271" s="5"/>
    </row>
    <row r="3272" spans="1:10" x14ac:dyDescent="0.25">
      <c r="A3272" s="5"/>
      <c r="B3272" s="5"/>
      <c r="C3272" s="5"/>
      <c r="D3272" s="5"/>
      <c r="E3272" s="5"/>
      <c r="F3272" s="5"/>
      <c r="G3272" s="5"/>
      <c r="H3272" s="5"/>
      <c r="I3272" s="5"/>
      <c r="J3272" s="5"/>
    </row>
    <row r="3273" spans="1:10" x14ac:dyDescent="0.25">
      <c r="A3273" s="5"/>
      <c r="B3273" s="5"/>
      <c r="C3273" s="5"/>
      <c r="D3273" s="5"/>
      <c r="E3273" s="5"/>
      <c r="F3273" s="5"/>
      <c r="G3273" s="5"/>
      <c r="H3273" s="5"/>
      <c r="I3273" s="5"/>
      <c r="J3273" s="5"/>
    </row>
    <row r="3274" spans="1:10" x14ac:dyDescent="0.25">
      <c r="A3274" s="5"/>
      <c r="B3274" s="5"/>
      <c r="C3274" s="5"/>
      <c r="D3274" s="5"/>
      <c r="E3274" s="5"/>
      <c r="F3274" s="5"/>
      <c r="G3274" s="5"/>
      <c r="H3274" s="5"/>
      <c r="I3274" s="5"/>
      <c r="J3274" s="5"/>
    </row>
    <row r="3275" spans="1:10" x14ac:dyDescent="0.25">
      <c r="A3275" s="5"/>
      <c r="B3275" s="5"/>
      <c r="C3275" s="5"/>
      <c r="D3275" s="5"/>
      <c r="E3275" s="5"/>
      <c r="F3275" s="5"/>
      <c r="G3275" s="5"/>
      <c r="H3275" s="5"/>
      <c r="I3275" s="5"/>
      <c r="J3275" s="5"/>
    </row>
    <row r="3276" spans="1:10" x14ac:dyDescent="0.25">
      <c r="A3276" s="5"/>
      <c r="B3276" s="5"/>
      <c r="C3276" s="5"/>
      <c r="D3276" s="5"/>
      <c r="E3276" s="5"/>
      <c r="F3276" s="5"/>
      <c r="G3276" s="5"/>
      <c r="H3276" s="5"/>
      <c r="I3276" s="5"/>
      <c r="J3276" s="5"/>
    </row>
    <row r="3277" spans="1:10" x14ac:dyDescent="0.25">
      <c r="A3277" s="5"/>
      <c r="B3277" s="5"/>
      <c r="C3277" s="5"/>
      <c r="D3277" s="5"/>
      <c r="E3277" s="5"/>
      <c r="F3277" s="5"/>
      <c r="G3277" s="5"/>
      <c r="H3277" s="5"/>
      <c r="I3277" s="5"/>
      <c r="J3277" s="5"/>
    </row>
    <row r="3278" spans="1:10" x14ac:dyDescent="0.25">
      <c r="A3278" s="5"/>
      <c r="B3278" s="5"/>
      <c r="C3278" s="5"/>
      <c r="D3278" s="5"/>
      <c r="E3278" s="5"/>
      <c r="F3278" s="5"/>
      <c r="G3278" s="5"/>
      <c r="H3278" s="5"/>
      <c r="I3278" s="5"/>
      <c r="J3278" s="5"/>
    </row>
    <row r="3279" spans="1:10" x14ac:dyDescent="0.25">
      <c r="A3279" s="5"/>
      <c r="B3279" s="5"/>
      <c r="C3279" s="5"/>
      <c r="D3279" s="5"/>
      <c r="E3279" s="5"/>
      <c r="F3279" s="5"/>
      <c r="G3279" s="5"/>
      <c r="H3279" s="5"/>
      <c r="I3279" s="5"/>
      <c r="J3279" s="5"/>
    </row>
    <row r="3280" spans="1:10" x14ac:dyDescent="0.25">
      <c r="A3280" s="5"/>
      <c r="B3280" s="5"/>
      <c r="C3280" s="5"/>
      <c r="D3280" s="5"/>
      <c r="E3280" s="5"/>
      <c r="F3280" s="5"/>
      <c r="G3280" s="5"/>
      <c r="H3280" s="5"/>
      <c r="I3280" s="5"/>
      <c r="J3280" s="5"/>
    </row>
    <row r="3281" spans="1:10" x14ac:dyDescent="0.25">
      <c r="A3281" s="5"/>
      <c r="B3281" s="5"/>
      <c r="C3281" s="5"/>
      <c r="D3281" s="5"/>
      <c r="E3281" s="5"/>
      <c r="F3281" s="5"/>
      <c r="G3281" s="5"/>
      <c r="H3281" s="5"/>
      <c r="I3281" s="5"/>
      <c r="J3281" s="5"/>
    </row>
    <row r="3282" spans="1:10" x14ac:dyDescent="0.25">
      <c r="A3282" s="5"/>
      <c r="B3282" s="5"/>
      <c r="C3282" s="5"/>
      <c r="D3282" s="5"/>
      <c r="E3282" s="5"/>
      <c r="F3282" s="5"/>
      <c r="G3282" s="5"/>
      <c r="H3282" s="5"/>
      <c r="I3282" s="5"/>
      <c r="J3282" s="5"/>
    </row>
    <row r="3283" spans="1:10" x14ac:dyDescent="0.25">
      <c r="A3283" s="5"/>
      <c r="B3283" s="5"/>
      <c r="C3283" s="5"/>
      <c r="D3283" s="5"/>
      <c r="E3283" s="5"/>
      <c r="F3283" s="5"/>
      <c r="G3283" s="5"/>
      <c r="H3283" s="5"/>
      <c r="I3283" s="5"/>
      <c r="J3283" s="5"/>
    </row>
    <row r="3284" spans="1:10" x14ac:dyDescent="0.25">
      <c r="A3284" s="5"/>
      <c r="B3284" s="5"/>
      <c r="C3284" s="5"/>
      <c r="D3284" s="5"/>
      <c r="E3284" s="5"/>
      <c r="F3284" s="5"/>
      <c r="G3284" s="5"/>
      <c r="H3284" s="5"/>
      <c r="I3284" s="5"/>
      <c r="J3284" s="5"/>
    </row>
    <row r="3285" spans="1:10" x14ac:dyDescent="0.25">
      <c r="A3285" s="5"/>
      <c r="B3285" s="5"/>
      <c r="C3285" s="5"/>
      <c r="D3285" s="5"/>
      <c r="E3285" s="5"/>
      <c r="F3285" s="5"/>
      <c r="G3285" s="5"/>
      <c r="H3285" s="5"/>
      <c r="I3285" s="5"/>
      <c r="J3285" s="5"/>
    </row>
    <row r="3286" spans="1:10" x14ac:dyDescent="0.25">
      <c r="A3286" s="5"/>
      <c r="B3286" s="5"/>
      <c r="C3286" s="5"/>
      <c r="D3286" s="5"/>
      <c r="E3286" s="5"/>
      <c r="F3286" s="5"/>
      <c r="G3286" s="5"/>
      <c r="H3286" s="5"/>
      <c r="I3286" s="5"/>
      <c r="J3286" s="5"/>
    </row>
    <row r="3287" spans="1:10" x14ac:dyDescent="0.25">
      <c r="A3287" s="5"/>
      <c r="B3287" s="5"/>
      <c r="C3287" s="5"/>
      <c r="D3287" s="5"/>
      <c r="E3287" s="5"/>
      <c r="F3287" s="5"/>
      <c r="G3287" s="5"/>
      <c r="H3287" s="5"/>
      <c r="I3287" s="5"/>
      <c r="J3287" s="5"/>
    </row>
    <row r="3288" spans="1:10" x14ac:dyDescent="0.25">
      <c r="A3288" s="5"/>
      <c r="B3288" s="5"/>
      <c r="C3288" s="5"/>
      <c r="D3288" s="5"/>
      <c r="E3288" s="5"/>
      <c r="F3288" s="5"/>
      <c r="G3288" s="5"/>
      <c r="H3288" s="5"/>
      <c r="I3288" s="5"/>
      <c r="J3288" s="5"/>
    </row>
    <row r="3289" spans="1:10" x14ac:dyDescent="0.25">
      <c r="A3289" s="5"/>
      <c r="B3289" s="5"/>
      <c r="C3289" s="5"/>
      <c r="D3289" s="5"/>
      <c r="E3289" s="5"/>
      <c r="F3289" s="5"/>
      <c r="G3289" s="5"/>
      <c r="H3289" s="5"/>
      <c r="I3289" s="5"/>
      <c r="J3289" s="5"/>
    </row>
    <row r="3290" spans="1:10" x14ac:dyDescent="0.25">
      <c r="A3290" s="5"/>
      <c r="B3290" s="5"/>
      <c r="C3290" s="5"/>
      <c r="D3290" s="5"/>
      <c r="E3290" s="5"/>
      <c r="F3290" s="5"/>
      <c r="G3290" s="5"/>
      <c r="H3290" s="5"/>
      <c r="I3290" s="5"/>
      <c r="J3290" s="5"/>
    </row>
    <row r="3291" spans="1:10" x14ac:dyDescent="0.25">
      <c r="A3291" s="5"/>
      <c r="B3291" s="5"/>
      <c r="C3291" s="5"/>
      <c r="D3291" s="5"/>
      <c r="E3291" s="5"/>
      <c r="F3291" s="5"/>
      <c r="G3291" s="5"/>
      <c r="H3291" s="5"/>
      <c r="I3291" s="5"/>
      <c r="J3291" s="5"/>
    </row>
    <row r="3292" spans="1:10" x14ac:dyDescent="0.25">
      <c r="A3292" s="5"/>
      <c r="B3292" s="5"/>
      <c r="C3292" s="5"/>
      <c r="D3292" s="5"/>
      <c r="E3292" s="5"/>
      <c r="F3292" s="5"/>
      <c r="G3292" s="5"/>
      <c r="H3292" s="5"/>
      <c r="I3292" s="5"/>
      <c r="J3292" s="5"/>
    </row>
    <row r="3293" spans="1:10" x14ac:dyDescent="0.25">
      <c r="A3293" s="5"/>
      <c r="B3293" s="5"/>
      <c r="C3293" s="5"/>
      <c r="D3293" s="5"/>
      <c r="E3293" s="5"/>
      <c r="F3293" s="5"/>
      <c r="G3293" s="5"/>
      <c r="H3293" s="5"/>
      <c r="I3293" s="5"/>
      <c r="J3293" s="5"/>
    </row>
    <row r="3294" spans="1:10" x14ac:dyDescent="0.25">
      <c r="A3294" s="5"/>
      <c r="B3294" s="5"/>
      <c r="C3294" s="5"/>
      <c r="D3294" s="5"/>
      <c r="E3294" s="5"/>
      <c r="F3294" s="5"/>
      <c r="G3294" s="5"/>
      <c r="H3294" s="5"/>
      <c r="I3294" s="5"/>
      <c r="J3294" s="5"/>
    </row>
    <row r="3295" spans="1:10" x14ac:dyDescent="0.25">
      <c r="A3295" s="5"/>
      <c r="B3295" s="5"/>
      <c r="C3295" s="5"/>
      <c r="D3295" s="5"/>
      <c r="E3295" s="5"/>
      <c r="F3295" s="5"/>
      <c r="G3295" s="5"/>
      <c r="H3295" s="5"/>
      <c r="I3295" s="5"/>
      <c r="J3295" s="5"/>
    </row>
    <row r="3296" spans="1:10" x14ac:dyDescent="0.25">
      <c r="A3296" s="5"/>
      <c r="B3296" s="5"/>
      <c r="C3296" s="5"/>
      <c r="D3296" s="5"/>
      <c r="E3296" s="5"/>
      <c r="F3296" s="5"/>
      <c r="G3296" s="5"/>
      <c r="H3296" s="5"/>
      <c r="I3296" s="5"/>
      <c r="J3296" s="5"/>
    </row>
    <row r="3297" spans="1:10" x14ac:dyDescent="0.25">
      <c r="A3297" s="5"/>
      <c r="B3297" s="5"/>
      <c r="C3297" s="5"/>
      <c r="D3297" s="5"/>
      <c r="E3297" s="5"/>
      <c r="F3297" s="5"/>
      <c r="G3297" s="5"/>
      <c r="H3297" s="5"/>
      <c r="I3297" s="5"/>
      <c r="J3297" s="5"/>
    </row>
    <row r="3298" spans="1:10" x14ac:dyDescent="0.25">
      <c r="A3298" s="5"/>
      <c r="B3298" s="5"/>
      <c r="C3298" s="5"/>
      <c r="D3298" s="5"/>
      <c r="E3298" s="5"/>
      <c r="F3298" s="5"/>
      <c r="G3298" s="5"/>
      <c r="H3298" s="5"/>
      <c r="I3298" s="5"/>
      <c r="J3298" s="5"/>
    </row>
    <row r="3299" spans="1:10" x14ac:dyDescent="0.25">
      <c r="A3299" s="5"/>
      <c r="B3299" s="5"/>
      <c r="C3299" s="5"/>
      <c r="D3299" s="5"/>
      <c r="E3299" s="5"/>
      <c r="F3299" s="5"/>
      <c r="G3299" s="5"/>
      <c r="H3299" s="5"/>
      <c r="I3299" s="5"/>
      <c r="J3299" s="5"/>
    </row>
    <row r="3300" spans="1:10" x14ac:dyDescent="0.25">
      <c r="A3300" s="5"/>
      <c r="B3300" s="5"/>
      <c r="C3300" s="5"/>
      <c r="D3300" s="5"/>
      <c r="E3300" s="5"/>
      <c r="F3300" s="5"/>
      <c r="G3300" s="5"/>
      <c r="H3300" s="5"/>
      <c r="I3300" s="5"/>
      <c r="J3300" s="5"/>
    </row>
    <row r="3301" spans="1:10" x14ac:dyDescent="0.25">
      <c r="A3301" s="5"/>
      <c r="B3301" s="5"/>
      <c r="C3301" s="5"/>
      <c r="D3301" s="5"/>
      <c r="E3301" s="5"/>
      <c r="F3301" s="5"/>
      <c r="G3301" s="5"/>
      <c r="H3301" s="5"/>
      <c r="I3301" s="5"/>
      <c r="J3301" s="5"/>
    </row>
    <row r="3302" spans="1:10" x14ac:dyDescent="0.25">
      <c r="A3302" s="5"/>
      <c r="B3302" s="5"/>
      <c r="C3302" s="5"/>
      <c r="D3302" s="5"/>
      <c r="E3302" s="5"/>
      <c r="F3302" s="5"/>
      <c r="G3302" s="5"/>
      <c r="H3302" s="5"/>
      <c r="I3302" s="5"/>
      <c r="J3302" s="5"/>
    </row>
    <row r="3303" spans="1:10" x14ac:dyDescent="0.25">
      <c r="A3303" s="5"/>
      <c r="B3303" s="5"/>
      <c r="C3303" s="5"/>
      <c r="D3303" s="5"/>
      <c r="E3303" s="5"/>
      <c r="F3303" s="5"/>
      <c r="G3303" s="5"/>
      <c r="H3303" s="5"/>
      <c r="I3303" s="5"/>
      <c r="J3303" s="5"/>
    </row>
    <row r="3304" spans="1:10" x14ac:dyDescent="0.25">
      <c r="A3304" s="5"/>
      <c r="B3304" s="5"/>
      <c r="C3304" s="5"/>
      <c r="D3304" s="5"/>
      <c r="E3304" s="5"/>
      <c r="F3304" s="5"/>
      <c r="G3304" s="5"/>
      <c r="H3304" s="5"/>
      <c r="I3304" s="5"/>
      <c r="J3304" s="5"/>
    </row>
    <row r="3305" spans="1:10" x14ac:dyDescent="0.25">
      <c r="A3305" s="5"/>
      <c r="B3305" s="5"/>
      <c r="C3305" s="5"/>
      <c r="D3305" s="5"/>
      <c r="E3305" s="5"/>
      <c r="F3305" s="5"/>
      <c r="G3305" s="5"/>
      <c r="H3305" s="5"/>
      <c r="I3305" s="5"/>
      <c r="J3305" s="5"/>
    </row>
    <row r="3306" spans="1:10" x14ac:dyDescent="0.25">
      <c r="A3306" s="5"/>
      <c r="B3306" s="5"/>
      <c r="C3306" s="5"/>
      <c r="D3306" s="5"/>
      <c r="E3306" s="5"/>
      <c r="F3306" s="5"/>
      <c r="G3306" s="5"/>
      <c r="H3306" s="5"/>
      <c r="I3306" s="5"/>
      <c r="J3306" s="5"/>
    </row>
    <row r="3307" spans="1:10" x14ac:dyDescent="0.25">
      <c r="A3307" s="5"/>
      <c r="B3307" s="5"/>
      <c r="C3307" s="5"/>
      <c r="D3307" s="5"/>
      <c r="E3307" s="5"/>
      <c r="F3307" s="5"/>
      <c r="G3307" s="5"/>
      <c r="H3307" s="5"/>
      <c r="I3307" s="5"/>
      <c r="J3307" s="5"/>
    </row>
    <row r="3308" spans="1:10" x14ac:dyDescent="0.25">
      <c r="A3308" s="5"/>
      <c r="B3308" s="5"/>
      <c r="C3308" s="5"/>
      <c r="D3308" s="5"/>
      <c r="E3308" s="5"/>
      <c r="F3308" s="5"/>
      <c r="G3308" s="5"/>
      <c r="H3308" s="5"/>
      <c r="I3308" s="5"/>
      <c r="J3308" s="5"/>
    </row>
    <row r="3309" spans="1:10" x14ac:dyDescent="0.25">
      <c r="A3309" s="5"/>
      <c r="B3309" s="5"/>
      <c r="C3309" s="5"/>
      <c r="D3309" s="5"/>
      <c r="E3309" s="5"/>
      <c r="F3309" s="5"/>
      <c r="G3309" s="5"/>
      <c r="H3309" s="5"/>
      <c r="I3309" s="5"/>
      <c r="J3309" s="5"/>
    </row>
    <row r="3310" spans="1:10" x14ac:dyDescent="0.25">
      <c r="A3310" s="5"/>
      <c r="B3310" s="5"/>
      <c r="C3310" s="5"/>
      <c r="D3310" s="5"/>
      <c r="E3310" s="5"/>
      <c r="F3310" s="5"/>
      <c r="G3310" s="5"/>
      <c r="H3310" s="5"/>
      <c r="I3310" s="5"/>
      <c r="J3310" s="5"/>
    </row>
    <row r="3311" spans="1:10" x14ac:dyDescent="0.25">
      <c r="A3311" s="5"/>
      <c r="B3311" s="5"/>
      <c r="C3311" s="5"/>
      <c r="D3311" s="5"/>
      <c r="E3311" s="5"/>
      <c r="F3311" s="5"/>
      <c r="G3311" s="5"/>
      <c r="H3311" s="5"/>
      <c r="I3311" s="5"/>
      <c r="J3311" s="5"/>
    </row>
    <row r="3312" spans="1:10" x14ac:dyDescent="0.25">
      <c r="A3312" s="5"/>
      <c r="B3312" s="5"/>
      <c r="C3312" s="5"/>
      <c r="D3312" s="5"/>
      <c r="E3312" s="5"/>
      <c r="F3312" s="5"/>
      <c r="G3312" s="5"/>
      <c r="H3312" s="5"/>
      <c r="I3312" s="5"/>
      <c r="J3312" s="5"/>
    </row>
    <row r="3313" spans="1:10" x14ac:dyDescent="0.25">
      <c r="A3313" s="5"/>
      <c r="B3313" s="5"/>
      <c r="C3313" s="5"/>
      <c r="D3313" s="5"/>
      <c r="E3313" s="5"/>
      <c r="F3313" s="5"/>
      <c r="G3313" s="5"/>
      <c r="H3313" s="5"/>
      <c r="I3313" s="5"/>
      <c r="J3313" s="5"/>
    </row>
    <row r="3314" spans="1:10" x14ac:dyDescent="0.25">
      <c r="A3314" s="5"/>
      <c r="B3314" s="5"/>
      <c r="C3314" s="5"/>
      <c r="D3314" s="5"/>
      <c r="E3314" s="5"/>
      <c r="F3314" s="5"/>
      <c r="G3314" s="5"/>
      <c r="H3314" s="5"/>
      <c r="I3314" s="5"/>
      <c r="J3314" s="5"/>
    </row>
    <row r="3315" spans="1:10" x14ac:dyDescent="0.25">
      <c r="A3315" s="5"/>
      <c r="B3315" s="5"/>
      <c r="C3315" s="5"/>
      <c r="D3315" s="5"/>
      <c r="E3315" s="5"/>
      <c r="F3315" s="5"/>
      <c r="G3315" s="5"/>
      <c r="H3315" s="5"/>
      <c r="I3315" s="5"/>
      <c r="J3315" s="5"/>
    </row>
    <row r="3316" spans="1:10" x14ac:dyDescent="0.25">
      <c r="A3316" s="5"/>
      <c r="B3316" s="5"/>
      <c r="C3316" s="5"/>
      <c r="D3316" s="5"/>
      <c r="E3316" s="5"/>
      <c r="F3316" s="5"/>
      <c r="G3316" s="5"/>
      <c r="H3316" s="5"/>
      <c r="I3316" s="5"/>
      <c r="J3316" s="5"/>
    </row>
    <row r="3317" spans="1:10" x14ac:dyDescent="0.25">
      <c r="A3317" s="5"/>
      <c r="B3317" s="5"/>
      <c r="C3317" s="5"/>
      <c r="D3317" s="5"/>
      <c r="E3317" s="5"/>
      <c r="F3317" s="5"/>
      <c r="G3317" s="5"/>
      <c r="H3317" s="5"/>
      <c r="I3317" s="5"/>
      <c r="J3317" s="5"/>
    </row>
    <row r="3318" spans="1:10" x14ac:dyDescent="0.25">
      <c r="A3318" s="5"/>
      <c r="B3318" s="5"/>
      <c r="C3318" s="5"/>
      <c r="D3318" s="5"/>
      <c r="E3318" s="5"/>
      <c r="F3318" s="5"/>
      <c r="G3318" s="5"/>
      <c r="H3318" s="5"/>
      <c r="I3318" s="5"/>
      <c r="J3318" s="5"/>
    </row>
    <row r="3319" spans="1:10" x14ac:dyDescent="0.25">
      <c r="A3319" s="5"/>
      <c r="B3319" s="5"/>
      <c r="C3319" s="5"/>
      <c r="D3319" s="5"/>
      <c r="E3319" s="5"/>
      <c r="F3319" s="5"/>
      <c r="G3319" s="5"/>
      <c r="H3319" s="5"/>
      <c r="I3319" s="5"/>
      <c r="J3319" s="5"/>
    </row>
    <row r="3320" spans="1:10" x14ac:dyDescent="0.25">
      <c r="A3320" s="5"/>
      <c r="B3320" s="5"/>
      <c r="C3320" s="5"/>
      <c r="D3320" s="5"/>
      <c r="E3320" s="5"/>
      <c r="F3320" s="5"/>
      <c r="G3320" s="5"/>
      <c r="H3320" s="5"/>
      <c r="I3320" s="5"/>
      <c r="J3320" s="5"/>
    </row>
    <row r="3321" spans="1:10" x14ac:dyDescent="0.25">
      <c r="A3321" s="5"/>
      <c r="B3321" s="5"/>
      <c r="C3321" s="5"/>
      <c r="D3321" s="5"/>
      <c r="E3321" s="5"/>
      <c r="F3321" s="5"/>
      <c r="G3321" s="5"/>
      <c r="H3321" s="5"/>
      <c r="I3321" s="5"/>
      <c r="J3321" s="5"/>
    </row>
    <row r="3322" spans="1:10" x14ac:dyDescent="0.25">
      <c r="A3322" s="5"/>
      <c r="B3322" s="5"/>
      <c r="C3322" s="5"/>
      <c r="D3322" s="5"/>
      <c r="E3322" s="5"/>
      <c r="F3322" s="5"/>
      <c r="G3322" s="5"/>
      <c r="H3322" s="5"/>
      <c r="I3322" s="5"/>
      <c r="J3322" s="5"/>
    </row>
    <row r="3323" spans="1:10" x14ac:dyDescent="0.25">
      <c r="A3323" s="5"/>
      <c r="B3323" s="5"/>
      <c r="C3323" s="5"/>
      <c r="D3323" s="5"/>
      <c r="E3323" s="5"/>
      <c r="F3323" s="5"/>
      <c r="G3323" s="5"/>
      <c r="H3323" s="5"/>
      <c r="I3323" s="5"/>
      <c r="J3323" s="5"/>
    </row>
    <row r="3324" spans="1:10" x14ac:dyDescent="0.25">
      <c r="A3324" s="5"/>
      <c r="B3324" s="5"/>
      <c r="C3324" s="5"/>
      <c r="D3324" s="5"/>
      <c r="E3324" s="5"/>
      <c r="F3324" s="5"/>
      <c r="G3324" s="5"/>
      <c r="H3324" s="5"/>
      <c r="I3324" s="5"/>
      <c r="J3324" s="5"/>
    </row>
    <row r="3325" spans="1:10" x14ac:dyDescent="0.25">
      <c r="A3325" s="5"/>
      <c r="B3325" s="5"/>
      <c r="C3325" s="5"/>
      <c r="D3325" s="5"/>
      <c r="E3325" s="5"/>
      <c r="F3325" s="5"/>
      <c r="G3325" s="5"/>
      <c r="H3325" s="5"/>
      <c r="I3325" s="5"/>
      <c r="J3325" s="5"/>
    </row>
    <row r="3326" spans="1:10" x14ac:dyDescent="0.25">
      <c r="A3326" s="5"/>
      <c r="B3326" s="5"/>
      <c r="C3326" s="5"/>
      <c r="D3326" s="5"/>
      <c r="E3326" s="5"/>
      <c r="F3326" s="5"/>
      <c r="G3326" s="5"/>
      <c r="H3326" s="5"/>
      <c r="I3326" s="5"/>
      <c r="J3326" s="5"/>
    </row>
    <row r="3327" spans="1:10" x14ac:dyDescent="0.25">
      <c r="A3327" s="5"/>
      <c r="B3327" s="5"/>
      <c r="C3327" s="5"/>
      <c r="D3327" s="5"/>
      <c r="E3327" s="5"/>
      <c r="F3327" s="5"/>
      <c r="G3327" s="5"/>
      <c r="H3327" s="5"/>
      <c r="I3327" s="5"/>
      <c r="J3327" s="5"/>
    </row>
    <row r="3328" spans="1:10" x14ac:dyDescent="0.25">
      <c r="A3328" s="5"/>
      <c r="B3328" s="5"/>
      <c r="C3328" s="5"/>
      <c r="D3328" s="5"/>
      <c r="E3328" s="5"/>
      <c r="F3328" s="5"/>
      <c r="G3328" s="5"/>
      <c r="H3328" s="5"/>
      <c r="I3328" s="5"/>
      <c r="J3328" s="5"/>
    </row>
    <row r="3329" spans="1:10" x14ac:dyDescent="0.25">
      <c r="A3329" s="5"/>
      <c r="B3329" s="5"/>
      <c r="C3329" s="5"/>
      <c r="D3329" s="5"/>
      <c r="E3329" s="5"/>
      <c r="F3329" s="5"/>
      <c r="G3329" s="5"/>
      <c r="H3329" s="5"/>
      <c r="I3329" s="5"/>
      <c r="J3329" s="5"/>
    </row>
    <row r="3330" spans="1:10" x14ac:dyDescent="0.25">
      <c r="A3330" s="5"/>
      <c r="B3330" s="5"/>
      <c r="C3330" s="5"/>
      <c r="D3330" s="5"/>
      <c r="E3330" s="5"/>
      <c r="F3330" s="5"/>
      <c r="G3330" s="5"/>
      <c r="H3330" s="5"/>
      <c r="I3330" s="5"/>
      <c r="J3330" s="5"/>
    </row>
    <row r="3331" spans="1:10" x14ac:dyDescent="0.25">
      <c r="A3331" s="5"/>
      <c r="B3331" s="5"/>
      <c r="C3331" s="5"/>
      <c r="D3331" s="5"/>
      <c r="E3331" s="5"/>
      <c r="F3331" s="5"/>
      <c r="G3331" s="5"/>
      <c r="H3331" s="5"/>
      <c r="I3331" s="5"/>
      <c r="J3331" s="5"/>
    </row>
    <row r="3332" spans="1:10" x14ac:dyDescent="0.25">
      <c r="A3332" s="5"/>
      <c r="B3332" s="5"/>
      <c r="C3332" s="5"/>
      <c r="D3332" s="5"/>
      <c r="E3332" s="5"/>
      <c r="F3332" s="5"/>
      <c r="G3332" s="5"/>
      <c r="H3332" s="5"/>
      <c r="I3332" s="5"/>
      <c r="J3332" s="5"/>
    </row>
    <row r="3333" spans="1:10" x14ac:dyDescent="0.25">
      <c r="A3333" s="5"/>
      <c r="B3333" s="5"/>
      <c r="C3333" s="5"/>
      <c r="D3333" s="5"/>
      <c r="E3333" s="5"/>
      <c r="F3333" s="5"/>
      <c r="G3333" s="5"/>
      <c r="H3333" s="5"/>
      <c r="I3333" s="5"/>
      <c r="J3333" s="5"/>
    </row>
    <row r="3334" spans="1:10" x14ac:dyDescent="0.25">
      <c r="A3334" s="5"/>
      <c r="B3334" s="5"/>
      <c r="C3334" s="5"/>
      <c r="D3334" s="5"/>
      <c r="E3334" s="5"/>
      <c r="F3334" s="5"/>
      <c r="G3334" s="5"/>
      <c r="H3334" s="5"/>
      <c r="I3334" s="5"/>
      <c r="J3334" s="5"/>
    </row>
    <row r="3335" spans="1:10" x14ac:dyDescent="0.25">
      <c r="A3335" s="5"/>
      <c r="B3335" s="5"/>
      <c r="C3335" s="5"/>
      <c r="D3335" s="5"/>
      <c r="E3335" s="5"/>
      <c r="F3335" s="5"/>
      <c r="G3335" s="5"/>
      <c r="H3335" s="5"/>
      <c r="I3335" s="5"/>
      <c r="J3335" s="5"/>
    </row>
    <row r="3336" spans="1:10" x14ac:dyDescent="0.25">
      <c r="A3336" s="5"/>
      <c r="B3336" s="5"/>
      <c r="C3336" s="5"/>
      <c r="D3336" s="5"/>
      <c r="E3336" s="5"/>
      <c r="F3336" s="5"/>
      <c r="G3336" s="5"/>
      <c r="H3336" s="5"/>
      <c r="I3336" s="5"/>
      <c r="J3336" s="5"/>
    </row>
    <row r="3337" spans="1:10" x14ac:dyDescent="0.25">
      <c r="A3337" s="5"/>
      <c r="B3337" s="5"/>
      <c r="C3337" s="5"/>
      <c r="D3337" s="5"/>
      <c r="E3337" s="5"/>
      <c r="F3337" s="5"/>
      <c r="G3337" s="5"/>
      <c r="H3337" s="5"/>
      <c r="I3337" s="5"/>
      <c r="J3337" s="5"/>
    </row>
    <row r="3338" spans="1:10" x14ac:dyDescent="0.25">
      <c r="A3338" s="5"/>
      <c r="B3338" s="5"/>
      <c r="C3338" s="5"/>
      <c r="D3338" s="5"/>
      <c r="E3338" s="5"/>
      <c r="F3338" s="5"/>
      <c r="G3338" s="5"/>
      <c r="H3338" s="5"/>
      <c r="I3338" s="5"/>
      <c r="J3338" s="5"/>
    </row>
    <row r="3339" spans="1:10" x14ac:dyDescent="0.25">
      <c r="A3339" s="5"/>
      <c r="B3339" s="5"/>
      <c r="C3339" s="5"/>
      <c r="D3339" s="5"/>
      <c r="E3339" s="5"/>
      <c r="F3339" s="5"/>
      <c r="G3339" s="5"/>
      <c r="H3339" s="5"/>
      <c r="I3339" s="5"/>
      <c r="J3339" s="5"/>
    </row>
    <row r="3340" spans="1:10" x14ac:dyDescent="0.25">
      <c r="A3340" s="5"/>
      <c r="B3340" s="5"/>
      <c r="C3340" s="5"/>
      <c r="D3340" s="5"/>
      <c r="E3340" s="5"/>
      <c r="F3340" s="5"/>
      <c r="G3340" s="5"/>
      <c r="H3340" s="5"/>
      <c r="I3340" s="5"/>
      <c r="J3340" s="5"/>
    </row>
    <row r="3341" spans="1:10" x14ac:dyDescent="0.25">
      <c r="A3341" s="5"/>
      <c r="B3341" s="5"/>
      <c r="C3341" s="5"/>
      <c r="D3341" s="5"/>
      <c r="E3341" s="5"/>
      <c r="F3341" s="5"/>
      <c r="G3341" s="5"/>
      <c r="H3341" s="5"/>
      <c r="I3341" s="5"/>
      <c r="J3341" s="5"/>
    </row>
    <row r="3342" spans="1:10" x14ac:dyDescent="0.25">
      <c r="A3342" s="5"/>
      <c r="B3342" s="5"/>
      <c r="C3342" s="5"/>
      <c r="D3342" s="5"/>
      <c r="E3342" s="5"/>
      <c r="F3342" s="5"/>
      <c r="G3342" s="5"/>
      <c r="H3342" s="5"/>
      <c r="I3342" s="5"/>
      <c r="J3342" s="5"/>
    </row>
    <row r="3343" spans="1:10" x14ac:dyDescent="0.25">
      <c r="A3343" s="5"/>
      <c r="B3343" s="5"/>
      <c r="C3343" s="5"/>
      <c r="D3343" s="5"/>
      <c r="E3343" s="5"/>
      <c r="F3343" s="5"/>
      <c r="G3343" s="5"/>
      <c r="H3343" s="5"/>
      <c r="I3343" s="5"/>
      <c r="J3343" s="5"/>
    </row>
    <row r="3344" spans="1:10" x14ac:dyDescent="0.25">
      <c r="A3344" s="5"/>
      <c r="B3344" s="5"/>
      <c r="C3344" s="5"/>
      <c r="D3344" s="5"/>
      <c r="E3344" s="5"/>
      <c r="F3344" s="5"/>
      <c r="G3344" s="5"/>
      <c r="H3344" s="5"/>
      <c r="I3344" s="5"/>
      <c r="J3344" s="5"/>
    </row>
    <row r="3345" spans="1:10" x14ac:dyDescent="0.25">
      <c r="A3345" s="5"/>
      <c r="B3345" s="5"/>
      <c r="C3345" s="5"/>
      <c r="D3345" s="5"/>
      <c r="E3345" s="5"/>
      <c r="F3345" s="5"/>
      <c r="G3345" s="5"/>
      <c r="H3345" s="5"/>
      <c r="I3345" s="5"/>
      <c r="J3345" s="5"/>
    </row>
    <row r="3346" spans="1:10" x14ac:dyDescent="0.25">
      <c r="A3346" s="5"/>
      <c r="B3346" s="5"/>
      <c r="C3346" s="5"/>
      <c r="D3346" s="5"/>
      <c r="E3346" s="5"/>
      <c r="F3346" s="5"/>
      <c r="G3346" s="5"/>
      <c r="H3346" s="5"/>
      <c r="I3346" s="5"/>
      <c r="J3346" s="5"/>
    </row>
    <row r="3347" spans="1:10" x14ac:dyDescent="0.25">
      <c r="A3347" s="5"/>
      <c r="B3347" s="5"/>
      <c r="C3347" s="5"/>
      <c r="D3347" s="5"/>
      <c r="E3347" s="5"/>
      <c r="F3347" s="5"/>
      <c r="G3347" s="5"/>
      <c r="H3347" s="5"/>
      <c r="I3347" s="5"/>
      <c r="J3347" s="5"/>
    </row>
    <row r="3348" spans="1:10" x14ac:dyDescent="0.25">
      <c r="A3348" s="5"/>
      <c r="B3348" s="5"/>
      <c r="C3348" s="5"/>
      <c r="D3348" s="5"/>
      <c r="E3348" s="5"/>
      <c r="F3348" s="5"/>
      <c r="G3348" s="5"/>
      <c r="H3348" s="5"/>
      <c r="I3348" s="5"/>
      <c r="J3348" s="5"/>
    </row>
    <row r="3349" spans="1:10" x14ac:dyDescent="0.25">
      <c r="A3349" s="5"/>
      <c r="B3349" s="5"/>
      <c r="C3349" s="5"/>
      <c r="D3349" s="5"/>
      <c r="E3349" s="5"/>
      <c r="F3349" s="5"/>
      <c r="G3349" s="5"/>
      <c r="H3349" s="5"/>
      <c r="I3349" s="5"/>
      <c r="J3349" s="5"/>
    </row>
    <row r="3350" spans="1:10" x14ac:dyDescent="0.25">
      <c r="A3350" s="5"/>
      <c r="B3350" s="5"/>
      <c r="C3350" s="5"/>
      <c r="D3350" s="5"/>
      <c r="E3350" s="5"/>
      <c r="F3350" s="5"/>
      <c r="G3350" s="5"/>
      <c r="H3350" s="5"/>
      <c r="I3350" s="5"/>
      <c r="J3350" s="5"/>
    </row>
    <row r="3351" spans="1:10" x14ac:dyDescent="0.25">
      <c r="A3351" s="5"/>
      <c r="B3351" s="5"/>
      <c r="C3351" s="5"/>
      <c r="D3351" s="5"/>
      <c r="E3351" s="5"/>
      <c r="F3351" s="5"/>
      <c r="G3351" s="5"/>
      <c r="H3351" s="5"/>
      <c r="I3351" s="5"/>
      <c r="J3351" s="5"/>
    </row>
    <row r="3352" spans="1:10" x14ac:dyDescent="0.25">
      <c r="A3352" s="5"/>
      <c r="B3352" s="5"/>
      <c r="C3352" s="5"/>
      <c r="D3352" s="5"/>
      <c r="E3352" s="5"/>
      <c r="F3352" s="5"/>
      <c r="G3352" s="5"/>
      <c r="H3352" s="5"/>
      <c r="I3352" s="5"/>
      <c r="J3352" s="5"/>
    </row>
    <row r="3353" spans="1:10" x14ac:dyDescent="0.25">
      <c r="A3353" s="5"/>
      <c r="B3353" s="5"/>
      <c r="C3353" s="5"/>
      <c r="D3353" s="5"/>
      <c r="E3353" s="5"/>
      <c r="F3353" s="5"/>
      <c r="G3353" s="5"/>
      <c r="H3353" s="5"/>
      <c r="I3353" s="5"/>
      <c r="J3353" s="5"/>
    </row>
    <row r="3354" spans="1:10" x14ac:dyDescent="0.25">
      <c r="A3354" s="5"/>
      <c r="B3354" s="5"/>
      <c r="C3354" s="5"/>
      <c r="D3354" s="5"/>
      <c r="E3354" s="5"/>
      <c r="F3354" s="5"/>
      <c r="G3354" s="5"/>
      <c r="H3354" s="5"/>
      <c r="I3354" s="5"/>
      <c r="J3354" s="5"/>
    </row>
    <row r="3355" spans="1:10" x14ac:dyDescent="0.25">
      <c r="A3355" s="5"/>
      <c r="B3355" s="5"/>
      <c r="C3355" s="5"/>
      <c r="D3355" s="5"/>
      <c r="E3355" s="5"/>
      <c r="F3355" s="5"/>
      <c r="G3355" s="5"/>
      <c r="H3355" s="5"/>
      <c r="I3355" s="5"/>
      <c r="J3355" s="5"/>
    </row>
    <row r="3356" spans="1:10" x14ac:dyDescent="0.25">
      <c r="A3356" s="5"/>
      <c r="B3356" s="5"/>
      <c r="C3356" s="5"/>
      <c r="D3356" s="5"/>
      <c r="E3356" s="5"/>
      <c r="F3356" s="5"/>
      <c r="G3356" s="5"/>
      <c r="H3356" s="5"/>
      <c r="I3356" s="5"/>
      <c r="J3356" s="5"/>
    </row>
    <row r="3357" spans="1:10" x14ac:dyDescent="0.25">
      <c r="A3357" s="5"/>
      <c r="B3357" s="5"/>
      <c r="C3357" s="5"/>
      <c r="D3357" s="5"/>
      <c r="E3357" s="5"/>
      <c r="F3357" s="5"/>
      <c r="G3357" s="5"/>
      <c r="H3357" s="5"/>
      <c r="I3357" s="5"/>
      <c r="J3357" s="5"/>
    </row>
    <row r="3358" spans="1:10" x14ac:dyDescent="0.25">
      <c r="A3358" s="5"/>
      <c r="B3358" s="5"/>
      <c r="C3358" s="5"/>
      <c r="D3358" s="5"/>
      <c r="E3358" s="5"/>
      <c r="F3358" s="5"/>
      <c r="G3358" s="5"/>
      <c r="H3358" s="5"/>
      <c r="I3358" s="5"/>
      <c r="J3358" s="5"/>
    </row>
    <row r="3359" spans="1:10" x14ac:dyDescent="0.25">
      <c r="A3359" s="5"/>
      <c r="B3359" s="5"/>
      <c r="C3359" s="5"/>
      <c r="D3359" s="5"/>
      <c r="E3359" s="5"/>
      <c r="F3359" s="5"/>
      <c r="G3359" s="5"/>
      <c r="H3359" s="5"/>
      <c r="I3359" s="5"/>
      <c r="J3359" s="5"/>
    </row>
    <row r="3360" spans="1:10" x14ac:dyDescent="0.25">
      <c r="A3360" s="5"/>
      <c r="B3360" s="5"/>
      <c r="C3360" s="5"/>
      <c r="D3360" s="5"/>
      <c r="E3360" s="5"/>
      <c r="F3360" s="5"/>
      <c r="G3360" s="5"/>
      <c r="H3360" s="5"/>
      <c r="I3360" s="5"/>
      <c r="J3360" s="5"/>
    </row>
    <row r="3361" spans="1:10" x14ac:dyDescent="0.25">
      <c r="A3361" s="5"/>
      <c r="B3361" s="5"/>
      <c r="C3361" s="5"/>
      <c r="D3361" s="5"/>
      <c r="E3361" s="5"/>
      <c r="F3361" s="5"/>
      <c r="G3361" s="5"/>
      <c r="H3361" s="5"/>
      <c r="I3361" s="5"/>
      <c r="J3361" s="5"/>
    </row>
    <row r="3362" spans="1:10" x14ac:dyDescent="0.25">
      <c r="A3362" s="5"/>
      <c r="B3362" s="5"/>
      <c r="C3362" s="5"/>
      <c r="D3362" s="5"/>
      <c r="E3362" s="5"/>
      <c r="F3362" s="5"/>
      <c r="G3362" s="5"/>
      <c r="H3362" s="5"/>
      <c r="I3362" s="5"/>
      <c r="J3362" s="5"/>
    </row>
    <row r="3363" spans="1:10" x14ac:dyDescent="0.25">
      <c r="A3363" s="5"/>
      <c r="B3363" s="5"/>
      <c r="C3363" s="5"/>
      <c r="D3363" s="5"/>
      <c r="E3363" s="5"/>
      <c r="F3363" s="5"/>
      <c r="G3363" s="5"/>
      <c r="H3363" s="5"/>
      <c r="I3363" s="5"/>
      <c r="J3363" s="5"/>
    </row>
    <row r="3364" spans="1:10" x14ac:dyDescent="0.25">
      <c r="A3364" s="5"/>
      <c r="B3364" s="5"/>
      <c r="C3364" s="5"/>
      <c r="D3364" s="5"/>
      <c r="E3364" s="5"/>
      <c r="F3364" s="5"/>
      <c r="G3364" s="5"/>
      <c r="H3364" s="5"/>
      <c r="I3364" s="5"/>
      <c r="J3364" s="5"/>
    </row>
    <row r="3365" spans="1:10" x14ac:dyDescent="0.25">
      <c r="A3365" s="5"/>
      <c r="B3365" s="5"/>
      <c r="C3365" s="5"/>
      <c r="D3365" s="5"/>
      <c r="E3365" s="5"/>
      <c r="F3365" s="5"/>
      <c r="G3365" s="5"/>
      <c r="H3365" s="5"/>
      <c r="I3365" s="5"/>
      <c r="J3365" s="5"/>
    </row>
    <row r="3366" spans="1:10" x14ac:dyDescent="0.25">
      <c r="A3366" s="5"/>
      <c r="B3366" s="5"/>
      <c r="C3366" s="5"/>
      <c r="D3366" s="5"/>
      <c r="E3366" s="5"/>
      <c r="F3366" s="5"/>
      <c r="G3366" s="5"/>
      <c r="H3366" s="5"/>
      <c r="I3366" s="5"/>
      <c r="J3366" s="5"/>
    </row>
    <row r="3367" spans="1:10" x14ac:dyDescent="0.25">
      <c r="A3367" s="5"/>
      <c r="B3367" s="5"/>
      <c r="C3367" s="5"/>
      <c r="D3367" s="5"/>
      <c r="E3367" s="5"/>
      <c r="F3367" s="5"/>
      <c r="G3367" s="5"/>
      <c r="H3367" s="5"/>
      <c r="I3367" s="5"/>
      <c r="J3367" s="5"/>
    </row>
    <row r="3368" spans="1:10" x14ac:dyDescent="0.25">
      <c r="A3368" s="5"/>
      <c r="B3368" s="5"/>
      <c r="C3368" s="5"/>
      <c r="D3368" s="5"/>
      <c r="E3368" s="5"/>
      <c r="F3368" s="5"/>
      <c r="G3368" s="5"/>
      <c r="H3368" s="5"/>
      <c r="I3368" s="5"/>
      <c r="J3368" s="5"/>
    </row>
    <row r="3369" spans="1:10" x14ac:dyDescent="0.25">
      <c r="A3369" s="5"/>
      <c r="B3369" s="5"/>
      <c r="C3369" s="5"/>
      <c r="D3369" s="5"/>
      <c r="E3369" s="5"/>
      <c r="F3369" s="5"/>
      <c r="G3369" s="5"/>
      <c r="H3369" s="5"/>
      <c r="I3369" s="5"/>
      <c r="J3369" s="5"/>
    </row>
    <row r="3370" spans="1:10" x14ac:dyDescent="0.25">
      <c r="A3370" s="5"/>
      <c r="B3370" s="5"/>
      <c r="C3370" s="5"/>
      <c r="D3370" s="5"/>
      <c r="E3370" s="5"/>
      <c r="F3370" s="5"/>
      <c r="G3370" s="5"/>
      <c r="H3370" s="5"/>
      <c r="I3370" s="5"/>
      <c r="J3370" s="5"/>
    </row>
    <row r="3371" spans="1:10" x14ac:dyDescent="0.25">
      <c r="A3371" s="5"/>
      <c r="B3371" s="5"/>
      <c r="C3371" s="5"/>
      <c r="D3371" s="5"/>
      <c r="E3371" s="5"/>
      <c r="F3371" s="5"/>
      <c r="G3371" s="5"/>
      <c r="H3371" s="5"/>
      <c r="I3371" s="5"/>
      <c r="J3371" s="5"/>
    </row>
    <row r="3372" spans="1:10" x14ac:dyDescent="0.25">
      <c r="A3372" s="5"/>
      <c r="B3372" s="5"/>
      <c r="C3372" s="5"/>
      <c r="D3372" s="5"/>
      <c r="E3372" s="5"/>
      <c r="F3372" s="5"/>
      <c r="G3372" s="5"/>
      <c r="H3372" s="5"/>
      <c r="I3372" s="5"/>
      <c r="J3372" s="5"/>
    </row>
    <row r="3373" spans="1:10" x14ac:dyDescent="0.25">
      <c r="A3373" s="5"/>
      <c r="B3373" s="5"/>
      <c r="C3373" s="5"/>
      <c r="D3373" s="5"/>
      <c r="E3373" s="5"/>
      <c r="F3373" s="5"/>
      <c r="G3373" s="5"/>
      <c r="H3373" s="5"/>
      <c r="I3373" s="5"/>
      <c r="J3373" s="5"/>
    </row>
    <row r="3374" spans="1:10" x14ac:dyDescent="0.25">
      <c r="A3374" s="5"/>
      <c r="B3374" s="5"/>
      <c r="C3374" s="5"/>
      <c r="D3374" s="5"/>
      <c r="E3374" s="5"/>
      <c r="F3374" s="5"/>
      <c r="G3374" s="5"/>
      <c r="H3374" s="5"/>
      <c r="I3374" s="5"/>
      <c r="J3374" s="5"/>
    </row>
    <row r="3375" spans="1:10" x14ac:dyDescent="0.25">
      <c r="A3375" s="5"/>
      <c r="B3375" s="5"/>
      <c r="C3375" s="5"/>
      <c r="D3375" s="5"/>
      <c r="E3375" s="5"/>
      <c r="F3375" s="5"/>
      <c r="G3375" s="5"/>
      <c r="H3375" s="5"/>
      <c r="I3375" s="5"/>
      <c r="J3375" s="5"/>
    </row>
    <row r="3376" spans="1:10" x14ac:dyDescent="0.25">
      <c r="A3376" s="5"/>
      <c r="B3376" s="5"/>
      <c r="C3376" s="5"/>
      <c r="D3376" s="5"/>
      <c r="E3376" s="5"/>
      <c r="F3376" s="5"/>
      <c r="G3376" s="5"/>
      <c r="H3376" s="5"/>
      <c r="I3376" s="5"/>
      <c r="J3376" s="5"/>
    </row>
    <row r="3377" spans="1:10" x14ac:dyDescent="0.25">
      <c r="A3377" s="5"/>
      <c r="B3377" s="5"/>
      <c r="C3377" s="5"/>
      <c r="D3377" s="5"/>
      <c r="E3377" s="5"/>
      <c r="F3377" s="5"/>
      <c r="G3377" s="5"/>
      <c r="H3377" s="5"/>
      <c r="I3377" s="5"/>
      <c r="J3377" s="5"/>
    </row>
    <row r="3378" spans="1:10" x14ac:dyDescent="0.25">
      <c r="A3378" s="5"/>
      <c r="B3378" s="5"/>
      <c r="C3378" s="5"/>
      <c r="D3378" s="5"/>
      <c r="E3378" s="5"/>
      <c r="F3378" s="5"/>
      <c r="G3378" s="5"/>
      <c r="H3378" s="5"/>
      <c r="I3378" s="5"/>
      <c r="J3378" s="5"/>
    </row>
    <row r="3379" spans="1:10" x14ac:dyDescent="0.25">
      <c r="A3379" s="5"/>
      <c r="B3379" s="5"/>
      <c r="C3379" s="5"/>
      <c r="D3379" s="5"/>
      <c r="E3379" s="5"/>
      <c r="F3379" s="5"/>
      <c r="G3379" s="5"/>
      <c r="H3379" s="5"/>
      <c r="I3379" s="5"/>
      <c r="J3379" s="5"/>
    </row>
    <row r="3380" spans="1:10" x14ac:dyDescent="0.25">
      <c r="A3380" s="5"/>
      <c r="B3380" s="5"/>
      <c r="C3380" s="5"/>
      <c r="D3380" s="5"/>
      <c r="E3380" s="5"/>
      <c r="F3380" s="5"/>
      <c r="G3380" s="5"/>
      <c r="H3380" s="5"/>
      <c r="I3380" s="5"/>
      <c r="J3380" s="5"/>
    </row>
    <row r="3381" spans="1:10" x14ac:dyDescent="0.25">
      <c r="A3381" s="5"/>
      <c r="B3381" s="5"/>
      <c r="C3381" s="5"/>
      <c r="D3381" s="5"/>
      <c r="E3381" s="5"/>
      <c r="F3381" s="5"/>
      <c r="G3381" s="5"/>
      <c r="H3381" s="5"/>
      <c r="I3381" s="5"/>
      <c r="J3381" s="5"/>
    </row>
    <row r="3382" spans="1:10" x14ac:dyDescent="0.25">
      <c r="A3382" s="5"/>
      <c r="B3382" s="5"/>
      <c r="C3382" s="5"/>
      <c r="D3382" s="5"/>
      <c r="E3382" s="5"/>
      <c r="F3382" s="5"/>
      <c r="G3382" s="5"/>
      <c r="H3382" s="5"/>
      <c r="I3382" s="5"/>
      <c r="J3382" s="5"/>
    </row>
    <row r="3383" spans="1:10" x14ac:dyDescent="0.25">
      <c r="A3383" s="5"/>
      <c r="B3383" s="5"/>
      <c r="C3383" s="5"/>
      <c r="D3383" s="5"/>
      <c r="E3383" s="5"/>
      <c r="F3383" s="5"/>
      <c r="G3383" s="5"/>
      <c r="H3383" s="5"/>
      <c r="I3383" s="5"/>
      <c r="J3383" s="5"/>
    </row>
    <row r="3384" spans="1:10" x14ac:dyDescent="0.25">
      <c r="A3384" s="5"/>
      <c r="B3384" s="5"/>
      <c r="C3384" s="5"/>
      <c r="D3384" s="5"/>
      <c r="E3384" s="5"/>
      <c r="F3384" s="5"/>
      <c r="G3384" s="5"/>
      <c r="H3384" s="5"/>
      <c r="I3384" s="5"/>
      <c r="J3384" s="5"/>
    </row>
    <row r="3385" spans="1:10" x14ac:dyDescent="0.25">
      <c r="A3385" s="5"/>
      <c r="B3385" s="5"/>
      <c r="C3385" s="5"/>
      <c r="D3385" s="5"/>
      <c r="E3385" s="5"/>
      <c r="F3385" s="5"/>
      <c r="G3385" s="5"/>
      <c r="H3385" s="5"/>
      <c r="I3385" s="5"/>
      <c r="J3385" s="5"/>
    </row>
    <row r="3386" spans="1:10" x14ac:dyDescent="0.25">
      <c r="A3386" s="5"/>
      <c r="B3386" s="5"/>
      <c r="C3386" s="5"/>
      <c r="D3386" s="5"/>
      <c r="E3386" s="5"/>
      <c r="F3386" s="5"/>
      <c r="G3386" s="5"/>
      <c r="H3386" s="5"/>
      <c r="I3386" s="5"/>
      <c r="J3386" s="5"/>
    </row>
    <row r="3387" spans="1:10" x14ac:dyDescent="0.25">
      <c r="A3387" s="5"/>
      <c r="B3387" s="5"/>
      <c r="C3387" s="5"/>
      <c r="D3387" s="5"/>
      <c r="E3387" s="5"/>
      <c r="F3387" s="5"/>
      <c r="G3387" s="5"/>
      <c r="H3387" s="5"/>
      <c r="I3387" s="5"/>
      <c r="J3387" s="5"/>
    </row>
    <row r="3388" spans="1:10" x14ac:dyDescent="0.25">
      <c r="A3388" s="5"/>
      <c r="B3388" s="5"/>
      <c r="C3388" s="5"/>
      <c r="D3388" s="5"/>
      <c r="E3388" s="5"/>
      <c r="F3388" s="5"/>
      <c r="G3388" s="5"/>
      <c r="H3388" s="5"/>
      <c r="I3388" s="5"/>
      <c r="J3388" s="5"/>
    </row>
    <row r="3389" spans="1:10" x14ac:dyDescent="0.25">
      <c r="A3389" s="5"/>
      <c r="B3389" s="5"/>
      <c r="C3389" s="5"/>
      <c r="D3389" s="5"/>
      <c r="E3389" s="5"/>
      <c r="F3389" s="5"/>
      <c r="G3389" s="5"/>
      <c r="H3389" s="5"/>
      <c r="I3389" s="5"/>
      <c r="J3389" s="5"/>
    </row>
    <row r="3390" spans="1:10" x14ac:dyDescent="0.25">
      <c r="A3390" s="5"/>
      <c r="B3390" s="5"/>
      <c r="C3390" s="5"/>
      <c r="D3390" s="5"/>
      <c r="E3390" s="5"/>
      <c r="F3390" s="5"/>
      <c r="G3390" s="5"/>
      <c r="H3390" s="5"/>
      <c r="I3390" s="5"/>
      <c r="J3390" s="5"/>
    </row>
    <row r="3391" spans="1:10" x14ac:dyDescent="0.25">
      <c r="A3391" s="5"/>
      <c r="B3391" s="5"/>
      <c r="C3391" s="5"/>
      <c r="D3391" s="5"/>
      <c r="E3391" s="5"/>
      <c r="F3391" s="5"/>
      <c r="G3391" s="5"/>
      <c r="H3391" s="5"/>
      <c r="I3391" s="5"/>
      <c r="J3391" s="5"/>
    </row>
    <row r="3392" spans="1:10" x14ac:dyDescent="0.25">
      <c r="A3392" s="5"/>
      <c r="B3392" s="5"/>
      <c r="C3392" s="5"/>
      <c r="D3392" s="5"/>
      <c r="E3392" s="5"/>
      <c r="F3392" s="5"/>
      <c r="G3392" s="5"/>
      <c r="H3392" s="5"/>
      <c r="I3392" s="5"/>
      <c r="J3392" s="5"/>
    </row>
    <row r="3393" spans="1:10" x14ac:dyDescent="0.25">
      <c r="A3393" s="5"/>
      <c r="B3393" s="5"/>
      <c r="C3393" s="5"/>
      <c r="D3393" s="5"/>
      <c r="E3393" s="5"/>
      <c r="F3393" s="5"/>
      <c r="G3393" s="5"/>
      <c r="H3393" s="5"/>
      <c r="I3393" s="5"/>
      <c r="J3393" s="5"/>
    </row>
    <row r="3394" spans="1:10" x14ac:dyDescent="0.25">
      <c r="A3394" s="5"/>
      <c r="B3394" s="5"/>
      <c r="C3394" s="5"/>
      <c r="D3394" s="5"/>
      <c r="E3394" s="5"/>
      <c r="F3394" s="5"/>
      <c r="G3394" s="5"/>
      <c r="H3394" s="5"/>
      <c r="I3394" s="5"/>
      <c r="J3394" s="5"/>
    </row>
    <row r="3395" spans="1:10" x14ac:dyDescent="0.25">
      <c r="A3395" s="5"/>
      <c r="B3395" s="5"/>
      <c r="C3395" s="5"/>
      <c r="D3395" s="5"/>
      <c r="E3395" s="5"/>
      <c r="F3395" s="5"/>
      <c r="G3395" s="5"/>
      <c r="H3395" s="5"/>
      <c r="I3395" s="5"/>
      <c r="J3395" s="5"/>
    </row>
    <row r="3396" spans="1:10" x14ac:dyDescent="0.25">
      <c r="A3396" s="5"/>
      <c r="B3396" s="5"/>
      <c r="C3396" s="5"/>
      <c r="D3396" s="5"/>
      <c r="E3396" s="5"/>
      <c r="F3396" s="5"/>
      <c r="G3396" s="5"/>
      <c r="H3396" s="5"/>
      <c r="I3396" s="5"/>
      <c r="J3396" s="5"/>
    </row>
    <row r="3397" spans="1:10" x14ac:dyDescent="0.25">
      <c r="A3397" s="5"/>
      <c r="B3397" s="5"/>
      <c r="C3397" s="5"/>
      <c r="D3397" s="5"/>
      <c r="E3397" s="5"/>
      <c r="F3397" s="5"/>
      <c r="G3397" s="5"/>
      <c r="H3397" s="5"/>
      <c r="I3397" s="5"/>
      <c r="J3397" s="5"/>
    </row>
    <row r="3398" spans="1:10" x14ac:dyDescent="0.25">
      <c r="A3398" s="5"/>
      <c r="B3398" s="5"/>
      <c r="C3398" s="5"/>
      <c r="D3398" s="5"/>
      <c r="E3398" s="5"/>
      <c r="F3398" s="5"/>
      <c r="G3398" s="5"/>
      <c r="H3398" s="5"/>
      <c r="I3398" s="5"/>
      <c r="J3398" s="5"/>
    </row>
    <row r="3399" spans="1:10" x14ac:dyDescent="0.25">
      <c r="A3399" s="5"/>
      <c r="B3399" s="5"/>
      <c r="C3399" s="5"/>
      <c r="D3399" s="5"/>
      <c r="E3399" s="5"/>
      <c r="F3399" s="5"/>
      <c r="G3399" s="5"/>
      <c r="H3399" s="5"/>
      <c r="I3399" s="5"/>
      <c r="J3399" s="5"/>
    </row>
    <row r="3400" spans="1:10" x14ac:dyDescent="0.25">
      <c r="A3400" s="5"/>
      <c r="B3400" s="5"/>
      <c r="C3400" s="5"/>
      <c r="D3400" s="5"/>
      <c r="E3400" s="5"/>
      <c r="F3400" s="5"/>
      <c r="G3400" s="5"/>
      <c r="H3400" s="5"/>
      <c r="I3400" s="5"/>
      <c r="J3400" s="5"/>
    </row>
    <row r="3401" spans="1:10" x14ac:dyDescent="0.25">
      <c r="A3401" s="5"/>
      <c r="B3401" s="5"/>
      <c r="C3401" s="5"/>
      <c r="D3401" s="5"/>
      <c r="E3401" s="5"/>
      <c r="F3401" s="5"/>
      <c r="G3401" s="5"/>
      <c r="H3401" s="5"/>
      <c r="I3401" s="5"/>
      <c r="J3401" s="5"/>
    </row>
    <row r="3402" spans="1:10" x14ac:dyDescent="0.25">
      <c r="A3402" s="5"/>
      <c r="B3402" s="5"/>
      <c r="C3402" s="5"/>
      <c r="D3402" s="5"/>
      <c r="E3402" s="5"/>
      <c r="F3402" s="5"/>
      <c r="G3402" s="5"/>
      <c r="H3402" s="5"/>
      <c r="I3402" s="5"/>
      <c r="J3402" s="5"/>
    </row>
    <row r="3403" spans="1:10" x14ac:dyDescent="0.25">
      <c r="A3403" s="5"/>
      <c r="B3403" s="5"/>
      <c r="C3403" s="5"/>
      <c r="D3403" s="5"/>
      <c r="E3403" s="5"/>
      <c r="F3403" s="5"/>
      <c r="G3403" s="5"/>
      <c r="H3403" s="5"/>
      <c r="I3403" s="5"/>
      <c r="J3403" s="5"/>
    </row>
    <row r="3404" spans="1:10" x14ac:dyDescent="0.25">
      <c r="A3404" s="5"/>
      <c r="B3404" s="5"/>
      <c r="C3404" s="5"/>
      <c r="D3404" s="5"/>
      <c r="E3404" s="5"/>
      <c r="F3404" s="5"/>
      <c r="G3404" s="5"/>
      <c r="H3404" s="5"/>
      <c r="I3404" s="5"/>
      <c r="J3404" s="5"/>
    </row>
    <row r="3405" spans="1:10" x14ac:dyDescent="0.25">
      <c r="A3405" s="5"/>
      <c r="B3405" s="5"/>
      <c r="C3405" s="5"/>
      <c r="D3405" s="5"/>
      <c r="E3405" s="5"/>
      <c r="F3405" s="5"/>
      <c r="G3405" s="5"/>
      <c r="H3405" s="5"/>
      <c r="I3405" s="5"/>
      <c r="J3405" s="5"/>
    </row>
    <row r="3406" spans="1:10" x14ac:dyDescent="0.25">
      <c r="A3406" s="5"/>
      <c r="B3406" s="5"/>
      <c r="C3406" s="5"/>
      <c r="D3406" s="5"/>
      <c r="E3406" s="5"/>
      <c r="F3406" s="5"/>
      <c r="G3406" s="5"/>
      <c r="H3406" s="5"/>
      <c r="I3406" s="5"/>
      <c r="J3406" s="5"/>
    </row>
    <row r="3407" spans="1:10" x14ac:dyDescent="0.25">
      <c r="A3407" s="5"/>
      <c r="B3407" s="5"/>
      <c r="C3407" s="5"/>
      <c r="D3407" s="5"/>
      <c r="E3407" s="5"/>
      <c r="F3407" s="5"/>
      <c r="G3407" s="5"/>
      <c r="H3407" s="5"/>
      <c r="I3407" s="5"/>
      <c r="J3407" s="5"/>
    </row>
    <row r="3408" spans="1:10" x14ac:dyDescent="0.25">
      <c r="A3408" s="5"/>
      <c r="B3408" s="5"/>
      <c r="C3408" s="5"/>
      <c r="D3408" s="5"/>
      <c r="E3408" s="5"/>
      <c r="F3408" s="5"/>
      <c r="G3408" s="5"/>
      <c r="H3408" s="5"/>
      <c r="I3408" s="5"/>
      <c r="J3408" s="5"/>
    </row>
    <row r="3409" spans="1:10" x14ac:dyDescent="0.25">
      <c r="A3409" s="5"/>
      <c r="B3409" s="5"/>
      <c r="C3409" s="5"/>
      <c r="D3409" s="5"/>
      <c r="E3409" s="5"/>
      <c r="F3409" s="5"/>
      <c r="G3409" s="5"/>
      <c r="H3409" s="5"/>
      <c r="I3409" s="5"/>
      <c r="J3409" s="5"/>
    </row>
    <row r="3410" spans="1:10" x14ac:dyDescent="0.25">
      <c r="A3410" s="5"/>
      <c r="B3410" s="5"/>
      <c r="C3410" s="5"/>
      <c r="D3410" s="5"/>
      <c r="E3410" s="5"/>
      <c r="F3410" s="5"/>
      <c r="G3410" s="5"/>
      <c r="H3410" s="5"/>
      <c r="I3410" s="5"/>
      <c r="J3410" s="5"/>
    </row>
    <row r="3411" spans="1:10" x14ac:dyDescent="0.25">
      <c r="A3411" s="5"/>
      <c r="B3411" s="5"/>
      <c r="C3411" s="5"/>
      <c r="D3411" s="5"/>
      <c r="E3411" s="5"/>
      <c r="F3411" s="5"/>
      <c r="G3411" s="5"/>
      <c r="H3411" s="5"/>
      <c r="I3411" s="5"/>
      <c r="J3411" s="5"/>
    </row>
    <row r="3412" spans="1:10" x14ac:dyDescent="0.25">
      <c r="A3412" s="5"/>
      <c r="B3412" s="5"/>
      <c r="C3412" s="5"/>
      <c r="D3412" s="5"/>
      <c r="E3412" s="5"/>
      <c r="F3412" s="5"/>
      <c r="G3412" s="5"/>
      <c r="H3412" s="5"/>
      <c r="I3412" s="5"/>
      <c r="J3412" s="5"/>
    </row>
    <row r="3413" spans="1:10" x14ac:dyDescent="0.25">
      <c r="A3413" s="5"/>
      <c r="B3413" s="5"/>
      <c r="C3413" s="5"/>
      <c r="D3413" s="5"/>
      <c r="E3413" s="5"/>
      <c r="F3413" s="5"/>
      <c r="G3413" s="5"/>
      <c r="H3413" s="5"/>
      <c r="I3413" s="5"/>
      <c r="J3413" s="5"/>
    </row>
    <row r="3414" spans="1:10" x14ac:dyDescent="0.25">
      <c r="A3414" s="5"/>
      <c r="B3414" s="5"/>
      <c r="C3414" s="5"/>
      <c r="D3414" s="5"/>
      <c r="E3414" s="5"/>
      <c r="F3414" s="5"/>
      <c r="G3414" s="5"/>
      <c r="H3414" s="5"/>
      <c r="I3414" s="5"/>
      <c r="J3414" s="5"/>
    </row>
    <row r="3415" spans="1:10" x14ac:dyDescent="0.25">
      <c r="A3415" s="5"/>
      <c r="B3415" s="5"/>
      <c r="C3415" s="5"/>
      <c r="D3415" s="5"/>
      <c r="E3415" s="5"/>
      <c r="F3415" s="5"/>
      <c r="G3415" s="5"/>
      <c r="H3415" s="5"/>
      <c r="I3415" s="5"/>
      <c r="J3415" s="5"/>
    </row>
    <row r="3416" spans="1:10" x14ac:dyDescent="0.25">
      <c r="A3416" s="5"/>
      <c r="B3416" s="5"/>
      <c r="C3416" s="5"/>
      <c r="D3416" s="5"/>
      <c r="E3416" s="5"/>
      <c r="F3416" s="5"/>
      <c r="G3416" s="5"/>
      <c r="H3416" s="5"/>
      <c r="I3416" s="5"/>
      <c r="J3416" s="5"/>
    </row>
    <row r="3417" spans="1:10" x14ac:dyDescent="0.25">
      <c r="A3417" s="5"/>
      <c r="B3417" s="5"/>
      <c r="C3417" s="5"/>
      <c r="D3417" s="5"/>
      <c r="E3417" s="5"/>
      <c r="F3417" s="5"/>
      <c r="G3417" s="5"/>
      <c r="H3417" s="5"/>
      <c r="I3417" s="5"/>
      <c r="J3417" s="5"/>
    </row>
    <row r="3418" spans="1:10" x14ac:dyDescent="0.25">
      <c r="A3418" s="5"/>
      <c r="B3418" s="5"/>
      <c r="C3418" s="5"/>
      <c r="D3418" s="5"/>
      <c r="E3418" s="5"/>
      <c r="F3418" s="5"/>
      <c r="G3418" s="5"/>
      <c r="H3418" s="5"/>
      <c r="I3418" s="5"/>
      <c r="J3418" s="5"/>
    </row>
    <row r="3419" spans="1:10" x14ac:dyDescent="0.25">
      <c r="A3419" s="5"/>
      <c r="B3419" s="5"/>
      <c r="C3419" s="5"/>
      <c r="D3419" s="5"/>
      <c r="E3419" s="5"/>
      <c r="F3419" s="5"/>
      <c r="G3419" s="5"/>
      <c r="H3419" s="5"/>
      <c r="I3419" s="5"/>
      <c r="J3419" s="5"/>
    </row>
    <row r="3420" spans="1:10" x14ac:dyDescent="0.25">
      <c r="A3420" s="5"/>
      <c r="B3420" s="5"/>
      <c r="C3420" s="5"/>
      <c r="D3420" s="5"/>
      <c r="E3420" s="5"/>
      <c r="F3420" s="5"/>
      <c r="G3420" s="5"/>
      <c r="H3420" s="5"/>
      <c r="I3420" s="5"/>
      <c r="J3420" s="5"/>
    </row>
    <row r="3421" spans="1:10" x14ac:dyDescent="0.25">
      <c r="A3421" s="5"/>
      <c r="B3421" s="5"/>
      <c r="C3421" s="5"/>
      <c r="D3421" s="5"/>
      <c r="E3421" s="5"/>
      <c r="F3421" s="5"/>
      <c r="G3421" s="5"/>
      <c r="H3421" s="5"/>
      <c r="I3421" s="5"/>
      <c r="J3421" s="5"/>
    </row>
    <row r="3422" spans="1:10" x14ac:dyDescent="0.25">
      <c r="A3422" s="5"/>
      <c r="B3422" s="5"/>
      <c r="C3422" s="5"/>
      <c r="D3422" s="5"/>
      <c r="E3422" s="5"/>
      <c r="F3422" s="5"/>
      <c r="G3422" s="5"/>
      <c r="H3422" s="5"/>
      <c r="I3422" s="5"/>
      <c r="J3422" s="5"/>
    </row>
    <row r="3423" spans="1:10" x14ac:dyDescent="0.25">
      <c r="A3423" s="5"/>
      <c r="B3423" s="5"/>
      <c r="C3423" s="5"/>
      <c r="D3423" s="5"/>
      <c r="E3423" s="5"/>
      <c r="F3423" s="5"/>
      <c r="G3423" s="5"/>
      <c r="H3423" s="5"/>
      <c r="I3423" s="5"/>
      <c r="J3423" s="5"/>
    </row>
    <row r="3424" spans="1:10" x14ac:dyDescent="0.25">
      <c r="A3424" s="5"/>
      <c r="B3424" s="5"/>
      <c r="C3424" s="5"/>
      <c r="D3424" s="5"/>
      <c r="E3424" s="5"/>
      <c r="F3424" s="5"/>
      <c r="G3424" s="5"/>
      <c r="H3424" s="5"/>
      <c r="I3424" s="5"/>
      <c r="J3424" s="5"/>
    </row>
    <row r="3425" spans="1:10" x14ac:dyDescent="0.25">
      <c r="A3425" s="5"/>
      <c r="B3425" s="5"/>
      <c r="C3425" s="5"/>
      <c r="D3425" s="5"/>
      <c r="E3425" s="5"/>
      <c r="F3425" s="5"/>
      <c r="G3425" s="5"/>
      <c r="H3425" s="5"/>
      <c r="I3425" s="5"/>
      <c r="J3425" s="5"/>
    </row>
    <row r="3426" spans="1:10" x14ac:dyDescent="0.25">
      <c r="A3426" s="5"/>
      <c r="B3426" s="5"/>
      <c r="C3426" s="5"/>
      <c r="D3426" s="5"/>
      <c r="E3426" s="5"/>
      <c r="F3426" s="5"/>
      <c r="G3426" s="5"/>
      <c r="H3426" s="5"/>
      <c r="I3426" s="5"/>
      <c r="J3426" s="5"/>
    </row>
    <row r="3427" spans="1:10" x14ac:dyDescent="0.25">
      <c r="A3427" s="5"/>
      <c r="B3427" s="5"/>
      <c r="C3427" s="5"/>
      <c r="D3427" s="5"/>
      <c r="E3427" s="5"/>
      <c r="F3427" s="5"/>
      <c r="G3427" s="5"/>
      <c r="H3427" s="5"/>
      <c r="I3427" s="5"/>
      <c r="J3427" s="5"/>
    </row>
    <row r="3428" spans="1:10" x14ac:dyDescent="0.25">
      <c r="A3428" s="5"/>
      <c r="B3428" s="5"/>
      <c r="C3428" s="5"/>
      <c r="D3428" s="5"/>
      <c r="E3428" s="5"/>
      <c r="F3428" s="5"/>
      <c r="G3428" s="5"/>
      <c r="H3428" s="5"/>
      <c r="I3428" s="5"/>
      <c r="J3428" s="5"/>
    </row>
    <row r="3429" spans="1:10" x14ac:dyDescent="0.25">
      <c r="A3429" s="5"/>
      <c r="B3429" s="5"/>
      <c r="C3429" s="5"/>
      <c r="D3429" s="5"/>
      <c r="E3429" s="5"/>
      <c r="F3429" s="5"/>
      <c r="G3429" s="5"/>
      <c r="H3429" s="5"/>
      <c r="I3429" s="5"/>
      <c r="J3429" s="5"/>
    </row>
    <row r="3430" spans="1:10" x14ac:dyDescent="0.25">
      <c r="A3430" s="5"/>
      <c r="B3430" s="5"/>
      <c r="C3430" s="5"/>
      <c r="D3430" s="5"/>
      <c r="E3430" s="5"/>
      <c r="F3430" s="5"/>
      <c r="G3430" s="5"/>
      <c r="H3430" s="5"/>
      <c r="I3430" s="5"/>
      <c r="J3430" s="5"/>
    </row>
    <row r="3431" spans="1:10" x14ac:dyDescent="0.25">
      <c r="A3431" s="5"/>
      <c r="B3431" s="5"/>
      <c r="C3431" s="5"/>
      <c r="D3431" s="5"/>
      <c r="E3431" s="5"/>
      <c r="F3431" s="5"/>
      <c r="G3431" s="5"/>
      <c r="H3431" s="5"/>
      <c r="I3431" s="5"/>
      <c r="J3431" s="5"/>
    </row>
    <row r="3432" spans="1:10" x14ac:dyDescent="0.25">
      <c r="A3432" s="5"/>
      <c r="B3432" s="5"/>
      <c r="C3432" s="5"/>
      <c r="D3432" s="5"/>
      <c r="E3432" s="5"/>
      <c r="F3432" s="5"/>
      <c r="G3432" s="5"/>
      <c r="H3432" s="5"/>
      <c r="I3432" s="5"/>
      <c r="J3432" s="5"/>
    </row>
    <row r="3433" spans="1:10" x14ac:dyDescent="0.25">
      <c r="A3433" s="5"/>
      <c r="B3433" s="5"/>
      <c r="C3433" s="5"/>
      <c r="D3433" s="5"/>
      <c r="E3433" s="5"/>
      <c r="F3433" s="5"/>
      <c r="G3433" s="5"/>
      <c r="H3433" s="5"/>
      <c r="I3433" s="5"/>
      <c r="J3433" s="5"/>
    </row>
    <row r="3434" spans="1:10" x14ac:dyDescent="0.25">
      <c r="A3434" s="5"/>
      <c r="B3434" s="5"/>
      <c r="C3434" s="5"/>
      <c r="D3434" s="5"/>
      <c r="E3434" s="5"/>
      <c r="F3434" s="5"/>
      <c r="G3434" s="5"/>
      <c r="H3434" s="5"/>
      <c r="I3434" s="5"/>
      <c r="J3434" s="5"/>
    </row>
    <row r="3435" spans="1:10" x14ac:dyDescent="0.25">
      <c r="A3435" s="5"/>
      <c r="B3435" s="5"/>
      <c r="C3435" s="5"/>
      <c r="D3435" s="5"/>
      <c r="E3435" s="5"/>
      <c r="F3435" s="5"/>
      <c r="G3435" s="5"/>
      <c r="H3435" s="5"/>
      <c r="I3435" s="5"/>
      <c r="J3435" s="5"/>
    </row>
    <row r="3436" spans="1:10" x14ac:dyDescent="0.25">
      <c r="A3436" s="5"/>
      <c r="B3436" s="5"/>
      <c r="C3436" s="5"/>
      <c r="D3436" s="5"/>
      <c r="E3436" s="5"/>
      <c r="F3436" s="5"/>
      <c r="G3436" s="5"/>
      <c r="H3436" s="5"/>
      <c r="I3436" s="5"/>
      <c r="J3436" s="5"/>
    </row>
    <row r="3437" spans="1:10" x14ac:dyDescent="0.25">
      <c r="A3437" s="5"/>
      <c r="B3437" s="5"/>
      <c r="C3437" s="5"/>
      <c r="D3437" s="5"/>
      <c r="E3437" s="5"/>
      <c r="F3437" s="5"/>
      <c r="G3437" s="5"/>
      <c r="H3437" s="5"/>
      <c r="I3437" s="5"/>
      <c r="J3437" s="5"/>
    </row>
    <row r="3438" spans="1:10" x14ac:dyDescent="0.25">
      <c r="A3438" s="5"/>
      <c r="B3438" s="5"/>
      <c r="C3438" s="5"/>
      <c r="D3438" s="5"/>
      <c r="E3438" s="5"/>
      <c r="F3438" s="5"/>
      <c r="G3438" s="5"/>
      <c r="H3438" s="5"/>
      <c r="I3438" s="5"/>
      <c r="J3438" s="5"/>
    </row>
    <row r="3439" spans="1:10" x14ac:dyDescent="0.25">
      <c r="A3439" s="5"/>
      <c r="B3439" s="5"/>
      <c r="C3439" s="5"/>
      <c r="D3439" s="5"/>
      <c r="E3439" s="5"/>
      <c r="F3439" s="5"/>
      <c r="G3439" s="5"/>
      <c r="H3439" s="5"/>
      <c r="I3439" s="5"/>
      <c r="J3439" s="5"/>
    </row>
    <row r="3440" spans="1:10" x14ac:dyDescent="0.25">
      <c r="A3440" s="5"/>
      <c r="B3440" s="5"/>
      <c r="C3440" s="5"/>
      <c r="D3440" s="5"/>
      <c r="E3440" s="5"/>
      <c r="F3440" s="5"/>
      <c r="G3440" s="5"/>
      <c r="H3440" s="5"/>
      <c r="I3440" s="5"/>
      <c r="J3440" s="5"/>
    </row>
    <row r="3441" spans="1:10" x14ac:dyDescent="0.25">
      <c r="A3441" s="5"/>
      <c r="B3441" s="5"/>
      <c r="C3441" s="5"/>
      <c r="D3441" s="5"/>
      <c r="E3441" s="5"/>
      <c r="F3441" s="5"/>
      <c r="G3441" s="5"/>
      <c r="H3441" s="5"/>
      <c r="I3441" s="5"/>
      <c r="J3441" s="5"/>
    </row>
    <row r="3442" spans="1:10" x14ac:dyDescent="0.25">
      <c r="A3442" s="5"/>
      <c r="B3442" s="5"/>
      <c r="C3442" s="5"/>
      <c r="D3442" s="5"/>
      <c r="E3442" s="5"/>
      <c r="F3442" s="5"/>
      <c r="G3442" s="5"/>
      <c r="H3442" s="5"/>
      <c r="I3442" s="5"/>
      <c r="J3442" s="5"/>
    </row>
    <row r="3443" spans="1:10" x14ac:dyDescent="0.25">
      <c r="A3443" s="5"/>
      <c r="B3443" s="5"/>
      <c r="C3443" s="5"/>
      <c r="D3443" s="5"/>
      <c r="E3443" s="5"/>
      <c r="F3443" s="5"/>
      <c r="G3443" s="5"/>
      <c r="H3443" s="5"/>
      <c r="I3443" s="5"/>
      <c r="J3443" s="5"/>
    </row>
    <row r="3444" spans="1:10" x14ac:dyDescent="0.25">
      <c r="A3444" s="5"/>
      <c r="B3444" s="5"/>
      <c r="C3444" s="5"/>
      <c r="D3444" s="5"/>
      <c r="E3444" s="5"/>
      <c r="F3444" s="5"/>
      <c r="G3444" s="5"/>
      <c r="H3444" s="5"/>
      <c r="I3444" s="5"/>
      <c r="J3444" s="5"/>
    </row>
    <row r="3445" spans="1:10" x14ac:dyDescent="0.25">
      <c r="A3445" s="5"/>
      <c r="B3445" s="5"/>
      <c r="C3445" s="5"/>
      <c r="D3445" s="5"/>
      <c r="E3445" s="5"/>
      <c r="F3445" s="5"/>
      <c r="G3445" s="5"/>
      <c r="H3445" s="5"/>
      <c r="I3445" s="5"/>
      <c r="J3445" s="5"/>
    </row>
    <row r="3446" spans="1:10" x14ac:dyDescent="0.25">
      <c r="A3446" s="5"/>
      <c r="B3446" s="5"/>
      <c r="C3446" s="5"/>
      <c r="D3446" s="5"/>
      <c r="E3446" s="5"/>
      <c r="F3446" s="5"/>
      <c r="G3446" s="5"/>
      <c r="H3446" s="5"/>
      <c r="I3446" s="5"/>
      <c r="J3446" s="5"/>
    </row>
    <row r="3447" spans="1:10" x14ac:dyDescent="0.25">
      <c r="A3447" s="5"/>
      <c r="B3447" s="5"/>
      <c r="C3447" s="5"/>
      <c r="D3447" s="5"/>
      <c r="E3447" s="5"/>
      <c r="F3447" s="5"/>
      <c r="G3447" s="5"/>
      <c r="H3447" s="5"/>
      <c r="I3447" s="5"/>
      <c r="J3447" s="5"/>
    </row>
    <row r="3448" spans="1:10" x14ac:dyDescent="0.25">
      <c r="A3448" s="5"/>
      <c r="B3448" s="5"/>
      <c r="C3448" s="5"/>
      <c r="D3448" s="5"/>
      <c r="E3448" s="5"/>
      <c r="F3448" s="5"/>
      <c r="G3448" s="5"/>
      <c r="H3448" s="5"/>
      <c r="I3448" s="5"/>
      <c r="J3448" s="5"/>
    </row>
    <row r="3449" spans="1:10" x14ac:dyDescent="0.25">
      <c r="A3449" s="5"/>
      <c r="B3449" s="5"/>
      <c r="C3449" s="5"/>
      <c r="D3449" s="5"/>
      <c r="E3449" s="5"/>
      <c r="F3449" s="5"/>
      <c r="G3449" s="5"/>
      <c r="H3449" s="5"/>
      <c r="I3449" s="5"/>
      <c r="J3449" s="5"/>
    </row>
    <row r="3450" spans="1:10" x14ac:dyDescent="0.25">
      <c r="A3450" s="5"/>
      <c r="B3450" s="5"/>
      <c r="C3450" s="5"/>
      <c r="D3450" s="5"/>
      <c r="E3450" s="5"/>
      <c r="F3450" s="5"/>
      <c r="G3450" s="5"/>
      <c r="H3450" s="5"/>
      <c r="I3450" s="5"/>
      <c r="J3450" s="5"/>
    </row>
    <row r="3451" spans="1:10" x14ac:dyDescent="0.25">
      <c r="A3451" s="5"/>
      <c r="B3451" s="5"/>
      <c r="C3451" s="5"/>
      <c r="D3451" s="5"/>
      <c r="E3451" s="5"/>
      <c r="F3451" s="5"/>
      <c r="G3451" s="5"/>
      <c r="H3451" s="5"/>
      <c r="I3451" s="5"/>
      <c r="J3451" s="5"/>
    </row>
    <row r="3452" spans="1:10" x14ac:dyDescent="0.25">
      <c r="A3452" s="5"/>
      <c r="B3452" s="5"/>
      <c r="C3452" s="5"/>
      <c r="D3452" s="5"/>
      <c r="E3452" s="5"/>
      <c r="F3452" s="5"/>
      <c r="G3452" s="5"/>
      <c r="H3452" s="5"/>
      <c r="I3452" s="5"/>
      <c r="J3452" s="5"/>
    </row>
    <row r="3453" spans="1:10" x14ac:dyDescent="0.25">
      <c r="A3453" s="5"/>
      <c r="B3453" s="5"/>
      <c r="C3453" s="5"/>
      <c r="D3453" s="5"/>
      <c r="E3453" s="5"/>
      <c r="F3453" s="5"/>
      <c r="G3453" s="5"/>
      <c r="H3453" s="5"/>
      <c r="I3453" s="5"/>
      <c r="J3453" s="5"/>
    </row>
    <row r="3454" spans="1:10" x14ac:dyDescent="0.25">
      <c r="A3454" s="5"/>
      <c r="B3454" s="5"/>
      <c r="C3454" s="5"/>
      <c r="D3454" s="5"/>
      <c r="E3454" s="5"/>
      <c r="F3454" s="5"/>
      <c r="G3454" s="5"/>
      <c r="H3454" s="5"/>
      <c r="I3454" s="5"/>
      <c r="J3454" s="5"/>
    </row>
    <row r="3455" spans="1:10" x14ac:dyDescent="0.25">
      <c r="A3455" s="5"/>
      <c r="B3455" s="5"/>
      <c r="C3455" s="5"/>
      <c r="D3455" s="5"/>
      <c r="E3455" s="5"/>
      <c r="F3455" s="5"/>
      <c r="G3455" s="5"/>
      <c r="H3455" s="5"/>
      <c r="I3455" s="5"/>
      <c r="J3455" s="5"/>
    </row>
    <row r="3456" spans="1:10" x14ac:dyDescent="0.25">
      <c r="A3456" s="5"/>
      <c r="B3456" s="5"/>
      <c r="C3456" s="5"/>
      <c r="D3456" s="5"/>
      <c r="E3456" s="5"/>
      <c r="F3456" s="5"/>
      <c r="G3456" s="5"/>
      <c r="H3456" s="5"/>
      <c r="I3456" s="5"/>
      <c r="J3456" s="5"/>
    </row>
    <row r="3457" spans="1:10" x14ac:dyDescent="0.25">
      <c r="A3457" s="5"/>
      <c r="B3457" s="5"/>
      <c r="C3457" s="5"/>
      <c r="D3457" s="5"/>
      <c r="E3457" s="5"/>
      <c r="F3457" s="5"/>
      <c r="G3457" s="5"/>
      <c r="H3457" s="5"/>
      <c r="I3457" s="5"/>
      <c r="J3457" s="5"/>
    </row>
    <row r="3458" spans="1:10" x14ac:dyDescent="0.25">
      <c r="A3458" s="5"/>
      <c r="B3458" s="5"/>
      <c r="C3458" s="5"/>
      <c r="D3458" s="5"/>
      <c r="E3458" s="5"/>
      <c r="F3458" s="5"/>
      <c r="G3458" s="5"/>
      <c r="H3458" s="5"/>
      <c r="I3458" s="5"/>
      <c r="J3458" s="5"/>
    </row>
    <row r="3459" spans="1:10" x14ac:dyDescent="0.25">
      <c r="A3459" s="5"/>
      <c r="B3459" s="5"/>
      <c r="C3459" s="5"/>
      <c r="D3459" s="5"/>
      <c r="E3459" s="5"/>
      <c r="F3459" s="5"/>
      <c r="G3459" s="5"/>
      <c r="H3459" s="5"/>
      <c r="I3459" s="5"/>
      <c r="J3459" s="5"/>
    </row>
    <row r="3460" spans="1:10" x14ac:dyDescent="0.25">
      <c r="A3460" s="5"/>
      <c r="B3460" s="5"/>
      <c r="C3460" s="5"/>
      <c r="D3460" s="5"/>
      <c r="E3460" s="5"/>
      <c r="F3460" s="5"/>
      <c r="G3460" s="5"/>
      <c r="H3460" s="5"/>
      <c r="I3460" s="5"/>
      <c r="J3460" s="5"/>
    </row>
    <row r="3461" spans="1:10" x14ac:dyDescent="0.25">
      <c r="A3461" s="5"/>
      <c r="B3461" s="5"/>
      <c r="C3461" s="5"/>
      <c r="D3461" s="5"/>
      <c r="E3461" s="5"/>
      <c r="F3461" s="5"/>
      <c r="G3461" s="5"/>
      <c r="H3461" s="5"/>
      <c r="I3461" s="5"/>
      <c r="J3461" s="5"/>
    </row>
    <row r="3462" spans="1:10" x14ac:dyDescent="0.25">
      <c r="A3462" s="5"/>
      <c r="B3462" s="5"/>
      <c r="C3462" s="5"/>
      <c r="D3462" s="5"/>
      <c r="E3462" s="5"/>
      <c r="F3462" s="5"/>
      <c r="G3462" s="5"/>
      <c r="H3462" s="5"/>
      <c r="I3462" s="5"/>
      <c r="J3462" s="5"/>
    </row>
    <row r="3463" spans="1:10" x14ac:dyDescent="0.25">
      <c r="A3463" s="5"/>
      <c r="B3463" s="5"/>
      <c r="C3463" s="5"/>
      <c r="D3463" s="5"/>
      <c r="E3463" s="5"/>
      <c r="F3463" s="5"/>
      <c r="G3463" s="5"/>
      <c r="H3463" s="5"/>
      <c r="I3463" s="5"/>
      <c r="J3463" s="5"/>
    </row>
    <row r="3464" spans="1:10" x14ac:dyDescent="0.25">
      <c r="A3464" s="5"/>
      <c r="B3464" s="5"/>
      <c r="C3464" s="5"/>
      <c r="D3464" s="5"/>
      <c r="E3464" s="5"/>
      <c r="F3464" s="5"/>
      <c r="G3464" s="5"/>
      <c r="H3464" s="5"/>
      <c r="I3464" s="5"/>
      <c r="J3464" s="5"/>
    </row>
    <row r="3465" spans="1:10" x14ac:dyDescent="0.25">
      <c r="A3465" s="5"/>
      <c r="B3465" s="5"/>
      <c r="C3465" s="5"/>
      <c r="D3465" s="5"/>
      <c r="E3465" s="5"/>
      <c r="F3465" s="5"/>
      <c r="G3465" s="5"/>
      <c r="H3465" s="5"/>
      <c r="I3465" s="5"/>
      <c r="J3465" s="5"/>
    </row>
    <row r="3466" spans="1:10" x14ac:dyDescent="0.25">
      <c r="A3466" s="5"/>
      <c r="B3466" s="5"/>
      <c r="C3466" s="5"/>
      <c r="D3466" s="5"/>
      <c r="E3466" s="5"/>
      <c r="F3466" s="5"/>
      <c r="G3466" s="5"/>
      <c r="H3466" s="5"/>
      <c r="I3466" s="5"/>
      <c r="J3466" s="5"/>
    </row>
    <row r="3467" spans="1:10" x14ac:dyDescent="0.25">
      <c r="A3467" s="5"/>
      <c r="B3467" s="5"/>
      <c r="C3467" s="5"/>
      <c r="D3467" s="5"/>
      <c r="E3467" s="5"/>
      <c r="F3467" s="5"/>
      <c r="G3467" s="5"/>
      <c r="H3467" s="5"/>
      <c r="I3467" s="5"/>
      <c r="J3467" s="5"/>
    </row>
    <row r="3468" spans="1:10" x14ac:dyDescent="0.25">
      <c r="A3468" s="5"/>
      <c r="B3468" s="5"/>
      <c r="C3468" s="5"/>
      <c r="D3468" s="5"/>
      <c r="E3468" s="5"/>
      <c r="F3468" s="5"/>
      <c r="G3468" s="5"/>
      <c r="H3468" s="5"/>
      <c r="I3468" s="5"/>
      <c r="J3468" s="5"/>
    </row>
    <row r="3469" spans="1:10" x14ac:dyDescent="0.25">
      <c r="A3469" s="5"/>
      <c r="B3469" s="5"/>
      <c r="C3469" s="5"/>
      <c r="D3469" s="5"/>
      <c r="E3469" s="5"/>
      <c r="F3469" s="5"/>
      <c r="G3469" s="5"/>
      <c r="H3469" s="5"/>
      <c r="I3469" s="5"/>
      <c r="J3469" s="5"/>
    </row>
    <row r="3470" spans="1:10" x14ac:dyDescent="0.25">
      <c r="A3470" s="5"/>
      <c r="B3470" s="5"/>
      <c r="C3470" s="5"/>
      <c r="D3470" s="5"/>
      <c r="E3470" s="5"/>
      <c r="F3470" s="5"/>
      <c r="G3470" s="5"/>
      <c r="H3470" s="5"/>
      <c r="I3470" s="5"/>
      <c r="J3470" s="5"/>
    </row>
    <row r="3471" spans="1:10" x14ac:dyDescent="0.25">
      <c r="A3471" s="5"/>
      <c r="B3471" s="5"/>
      <c r="C3471" s="5"/>
      <c r="D3471" s="5"/>
      <c r="E3471" s="5"/>
      <c r="F3471" s="5"/>
      <c r="G3471" s="5"/>
      <c r="H3471" s="5"/>
      <c r="I3471" s="5"/>
      <c r="J3471" s="5"/>
    </row>
    <row r="3472" spans="1:10" x14ac:dyDescent="0.25">
      <c r="A3472" s="5"/>
      <c r="B3472" s="5"/>
      <c r="C3472" s="5"/>
      <c r="D3472" s="5"/>
      <c r="E3472" s="5"/>
      <c r="F3472" s="5"/>
      <c r="G3472" s="5"/>
      <c r="H3472" s="5"/>
      <c r="I3472" s="5"/>
      <c r="J3472" s="5"/>
    </row>
    <row r="3473" spans="1:10" x14ac:dyDescent="0.25">
      <c r="A3473" s="5"/>
      <c r="B3473" s="5"/>
      <c r="C3473" s="5"/>
      <c r="D3473" s="5"/>
      <c r="E3473" s="5"/>
      <c r="F3473" s="5"/>
      <c r="G3473" s="5"/>
      <c r="H3473" s="5"/>
      <c r="I3473" s="5"/>
      <c r="J3473" s="5"/>
    </row>
    <row r="3474" spans="1:10" x14ac:dyDescent="0.25">
      <c r="A3474" s="5"/>
      <c r="B3474" s="5"/>
      <c r="C3474" s="5"/>
      <c r="D3474" s="5"/>
      <c r="E3474" s="5"/>
      <c r="F3474" s="5"/>
      <c r="G3474" s="5"/>
      <c r="H3474" s="5"/>
      <c r="I3474" s="5"/>
      <c r="J3474" s="5"/>
    </row>
    <row r="3475" spans="1:10" x14ac:dyDescent="0.25">
      <c r="A3475" s="5"/>
      <c r="B3475" s="5"/>
      <c r="C3475" s="5"/>
      <c r="D3475" s="5"/>
      <c r="E3475" s="5"/>
      <c r="F3475" s="5"/>
      <c r="G3475" s="5"/>
      <c r="H3475" s="5"/>
      <c r="I3475" s="5"/>
      <c r="J3475" s="5"/>
    </row>
    <row r="3476" spans="1:10" x14ac:dyDescent="0.25">
      <c r="A3476" s="5"/>
      <c r="B3476" s="5"/>
      <c r="C3476" s="5"/>
      <c r="D3476" s="5"/>
      <c r="E3476" s="5"/>
      <c r="F3476" s="5"/>
      <c r="G3476" s="5"/>
      <c r="H3476" s="5"/>
      <c r="I3476" s="5"/>
      <c r="J3476" s="5"/>
    </row>
    <row r="3477" spans="1:10" x14ac:dyDescent="0.25">
      <c r="A3477" s="5"/>
      <c r="B3477" s="5"/>
      <c r="C3477" s="5"/>
      <c r="D3477" s="5"/>
      <c r="E3477" s="5"/>
      <c r="F3477" s="5"/>
      <c r="G3477" s="5"/>
      <c r="H3477" s="5"/>
      <c r="I3477" s="5"/>
      <c r="J3477" s="5"/>
    </row>
    <row r="3478" spans="1:10" x14ac:dyDescent="0.25">
      <c r="A3478" s="5"/>
      <c r="B3478" s="5"/>
      <c r="C3478" s="5"/>
      <c r="D3478" s="5"/>
      <c r="E3478" s="5"/>
      <c r="F3478" s="5"/>
      <c r="G3478" s="5"/>
      <c r="H3478" s="5"/>
      <c r="I3478" s="5"/>
      <c r="J3478" s="5"/>
    </row>
    <row r="3479" spans="1:10" x14ac:dyDescent="0.25">
      <c r="A3479" s="5"/>
      <c r="B3479" s="5"/>
      <c r="C3479" s="5"/>
      <c r="D3479" s="5"/>
      <c r="E3479" s="5"/>
      <c r="F3479" s="5"/>
      <c r="G3479" s="5"/>
      <c r="H3479" s="5"/>
      <c r="I3479" s="5"/>
      <c r="J3479" s="5"/>
    </row>
    <row r="3480" spans="1:10" x14ac:dyDescent="0.25">
      <c r="A3480" s="5"/>
      <c r="B3480" s="5"/>
      <c r="C3480" s="5"/>
      <c r="D3480" s="5"/>
      <c r="E3480" s="5"/>
      <c r="F3480" s="5"/>
      <c r="G3480" s="5"/>
      <c r="H3480" s="5"/>
      <c r="I3480" s="5"/>
      <c r="J3480" s="5"/>
    </row>
    <row r="3481" spans="1:10" x14ac:dyDescent="0.25">
      <c r="A3481" s="5"/>
      <c r="B3481" s="5"/>
      <c r="C3481" s="5"/>
      <c r="D3481" s="5"/>
      <c r="E3481" s="5"/>
      <c r="F3481" s="5"/>
      <c r="G3481" s="5"/>
      <c r="H3481" s="5"/>
      <c r="I3481" s="5"/>
      <c r="J3481" s="5"/>
    </row>
    <row r="3482" spans="1:10" x14ac:dyDescent="0.25">
      <c r="A3482" s="5"/>
      <c r="B3482" s="5"/>
      <c r="C3482" s="5"/>
      <c r="D3482" s="5"/>
      <c r="E3482" s="5"/>
      <c r="F3482" s="5"/>
      <c r="G3482" s="5"/>
      <c r="H3482" s="5"/>
      <c r="I3482" s="5"/>
      <c r="J3482" s="5"/>
    </row>
    <row r="3483" spans="1:10" x14ac:dyDescent="0.25">
      <c r="A3483" s="5"/>
      <c r="B3483" s="5"/>
      <c r="C3483" s="5"/>
      <c r="D3483" s="5"/>
      <c r="E3483" s="5"/>
      <c r="F3483" s="5"/>
      <c r="G3483" s="5"/>
      <c r="H3483" s="5"/>
      <c r="I3483" s="5"/>
      <c r="J3483" s="5"/>
    </row>
    <row r="3484" spans="1:10" x14ac:dyDescent="0.25">
      <c r="A3484" s="5"/>
      <c r="B3484" s="5"/>
      <c r="C3484" s="5"/>
      <c r="D3484" s="5"/>
      <c r="E3484" s="5"/>
      <c r="F3484" s="5"/>
      <c r="G3484" s="5"/>
      <c r="H3484" s="5"/>
      <c r="I3484" s="5"/>
      <c r="J3484" s="5"/>
    </row>
    <row r="3485" spans="1:10" x14ac:dyDescent="0.25">
      <c r="A3485" s="5"/>
      <c r="B3485" s="5"/>
      <c r="C3485" s="5"/>
      <c r="D3485" s="5"/>
      <c r="E3485" s="5"/>
      <c r="F3485" s="5"/>
      <c r="G3485" s="5"/>
      <c r="H3485" s="5"/>
      <c r="I3485" s="5"/>
      <c r="J3485" s="5"/>
    </row>
    <row r="3486" spans="1:10" x14ac:dyDescent="0.25">
      <c r="A3486" s="5"/>
      <c r="B3486" s="5"/>
      <c r="C3486" s="5"/>
      <c r="D3486" s="5"/>
      <c r="E3486" s="5"/>
      <c r="F3486" s="5"/>
      <c r="G3486" s="5"/>
      <c r="H3486" s="5"/>
      <c r="I3486" s="5"/>
      <c r="J3486" s="5"/>
    </row>
    <row r="3487" spans="1:10" x14ac:dyDescent="0.25">
      <c r="A3487" s="5"/>
      <c r="B3487" s="5"/>
      <c r="C3487" s="5"/>
      <c r="D3487" s="5"/>
      <c r="E3487" s="5"/>
      <c r="F3487" s="5"/>
      <c r="G3487" s="5"/>
      <c r="H3487" s="5"/>
      <c r="I3487" s="5"/>
      <c r="J3487" s="5"/>
    </row>
    <row r="3488" spans="1:10" x14ac:dyDescent="0.25">
      <c r="A3488" s="5"/>
      <c r="B3488" s="5"/>
      <c r="C3488" s="5"/>
      <c r="D3488" s="5"/>
      <c r="E3488" s="5"/>
      <c r="F3488" s="5"/>
      <c r="G3488" s="5"/>
      <c r="H3488" s="5"/>
      <c r="I3488" s="5"/>
      <c r="J3488" s="5"/>
    </row>
    <row r="3489" spans="1:10" x14ac:dyDescent="0.25">
      <c r="A3489" s="5"/>
      <c r="B3489" s="5"/>
      <c r="C3489" s="5"/>
      <c r="D3489" s="5"/>
      <c r="E3489" s="5"/>
      <c r="F3489" s="5"/>
      <c r="G3489" s="5"/>
      <c r="H3489" s="5"/>
      <c r="I3489" s="5"/>
      <c r="J3489" s="5"/>
    </row>
    <row r="3490" spans="1:10" x14ac:dyDescent="0.25">
      <c r="A3490" s="5"/>
      <c r="B3490" s="5"/>
      <c r="C3490" s="5"/>
      <c r="D3490" s="5"/>
      <c r="E3490" s="5"/>
      <c r="F3490" s="5"/>
      <c r="G3490" s="5"/>
      <c r="H3490" s="5"/>
      <c r="I3490" s="5"/>
      <c r="J3490" s="5"/>
    </row>
    <row r="3491" spans="1:10" x14ac:dyDescent="0.25">
      <c r="A3491" s="5"/>
      <c r="B3491" s="5"/>
      <c r="C3491" s="5"/>
      <c r="D3491" s="5"/>
      <c r="E3491" s="5"/>
      <c r="F3491" s="5"/>
      <c r="G3491" s="5"/>
      <c r="H3491" s="5"/>
      <c r="I3491" s="5"/>
      <c r="J3491" s="5"/>
    </row>
    <row r="3492" spans="1:10" x14ac:dyDescent="0.25">
      <c r="A3492" s="5"/>
      <c r="B3492" s="5"/>
      <c r="C3492" s="5"/>
      <c r="D3492" s="5"/>
      <c r="E3492" s="5"/>
      <c r="F3492" s="5"/>
      <c r="G3492" s="5"/>
      <c r="H3492" s="5"/>
      <c r="I3492" s="5"/>
      <c r="J3492" s="5"/>
    </row>
    <row r="3493" spans="1:10" x14ac:dyDescent="0.25">
      <c r="A3493" s="5"/>
      <c r="B3493" s="5"/>
      <c r="C3493" s="5"/>
      <c r="D3493" s="5"/>
      <c r="E3493" s="5"/>
      <c r="F3493" s="5"/>
      <c r="G3493" s="5"/>
      <c r="H3493" s="5"/>
      <c r="I3493" s="5"/>
      <c r="J3493" s="5"/>
    </row>
    <row r="3494" spans="1:10" x14ac:dyDescent="0.25">
      <c r="A3494" s="5"/>
      <c r="B3494" s="5"/>
      <c r="C3494" s="5"/>
      <c r="D3494" s="5"/>
      <c r="E3494" s="5"/>
      <c r="F3494" s="5"/>
      <c r="G3494" s="5"/>
      <c r="H3494" s="5"/>
      <c r="I3494" s="5"/>
      <c r="J3494" s="5"/>
    </row>
    <row r="3495" spans="1:10" x14ac:dyDescent="0.25">
      <c r="A3495" s="5"/>
      <c r="B3495" s="5"/>
      <c r="C3495" s="5"/>
      <c r="D3495" s="5"/>
      <c r="E3495" s="5"/>
      <c r="F3495" s="5"/>
      <c r="G3495" s="5"/>
      <c r="H3495" s="5"/>
      <c r="I3495" s="5"/>
      <c r="J3495" s="5"/>
    </row>
    <row r="3496" spans="1:10" x14ac:dyDescent="0.25">
      <c r="A3496" s="5"/>
      <c r="B3496" s="5"/>
      <c r="C3496" s="5"/>
      <c r="D3496" s="5"/>
      <c r="E3496" s="5"/>
      <c r="F3496" s="5"/>
      <c r="G3496" s="5"/>
      <c r="H3496" s="5"/>
      <c r="I3496" s="5"/>
      <c r="J3496" s="5"/>
    </row>
    <row r="3497" spans="1:10" x14ac:dyDescent="0.25">
      <c r="A3497" s="5"/>
      <c r="B3497" s="5"/>
      <c r="C3497" s="5"/>
      <c r="D3497" s="5"/>
      <c r="E3497" s="5"/>
      <c r="F3497" s="5"/>
      <c r="G3497" s="5"/>
      <c r="H3497" s="5"/>
      <c r="I3497" s="5"/>
      <c r="J3497" s="5"/>
    </row>
    <row r="3498" spans="1:10" x14ac:dyDescent="0.25">
      <c r="A3498" s="5"/>
      <c r="B3498" s="5"/>
      <c r="C3498" s="5"/>
      <c r="D3498" s="5"/>
      <c r="E3498" s="5"/>
      <c r="F3498" s="5"/>
      <c r="G3498" s="5"/>
      <c r="H3498" s="5"/>
      <c r="I3498" s="5"/>
      <c r="J3498" s="5"/>
    </row>
    <row r="3499" spans="1:10" x14ac:dyDescent="0.25">
      <c r="A3499" s="5"/>
      <c r="B3499" s="5"/>
      <c r="C3499" s="5"/>
      <c r="D3499" s="5"/>
      <c r="E3499" s="5"/>
      <c r="F3499" s="5"/>
      <c r="G3499" s="5"/>
      <c r="H3499" s="5"/>
      <c r="I3499" s="5"/>
      <c r="J3499" s="5"/>
    </row>
    <row r="3500" spans="1:10" x14ac:dyDescent="0.25">
      <c r="A3500" s="5"/>
      <c r="B3500" s="5"/>
      <c r="C3500" s="5"/>
      <c r="D3500" s="5"/>
      <c r="E3500" s="5"/>
      <c r="F3500" s="5"/>
      <c r="G3500" s="5"/>
      <c r="H3500" s="5"/>
      <c r="I3500" s="5"/>
      <c r="J3500" s="5"/>
    </row>
    <row r="3501" spans="1:10" x14ac:dyDescent="0.25">
      <c r="A3501" s="5"/>
      <c r="B3501" s="5"/>
      <c r="C3501" s="5"/>
      <c r="D3501" s="5"/>
      <c r="E3501" s="5"/>
      <c r="F3501" s="5"/>
      <c r="G3501" s="5"/>
      <c r="H3501" s="5"/>
      <c r="I3501" s="5"/>
      <c r="J3501" s="5"/>
    </row>
    <row r="3502" spans="1:10" x14ac:dyDescent="0.25">
      <c r="A3502" s="5"/>
      <c r="B3502" s="5"/>
      <c r="C3502" s="5"/>
      <c r="D3502" s="5"/>
      <c r="E3502" s="5"/>
      <c r="F3502" s="5"/>
      <c r="G3502" s="5"/>
      <c r="H3502" s="5"/>
      <c r="I3502" s="5"/>
      <c r="J3502" s="5"/>
    </row>
    <row r="3503" spans="1:10" x14ac:dyDescent="0.25">
      <c r="A3503" s="5"/>
      <c r="B3503" s="5"/>
      <c r="C3503" s="5"/>
      <c r="D3503" s="5"/>
      <c r="E3503" s="5"/>
      <c r="F3503" s="5"/>
      <c r="G3503" s="5"/>
      <c r="H3503" s="5"/>
      <c r="I3503" s="5"/>
      <c r="J3503" s="5"/>
    </row>
    <row r="3504" spans="1:10" x14ac:dyDescent="0.25">
      <c r="A3504" s="5"/>
      <c r="B3504" s="5"/>
      <c r="C3504" s="5"/>
      <c r="D3504" s="5"/>
      <c r="E3504" s="5"/>
      <c r="F3504" s="5"/>
      <c r="G3504" s="5"/>
      <c r="H3504" s="5"/>
      <c r="I3504" s="5"/>
      <c r="J3504" s="5"/>
    </row>
    <row r="3505" spans="1:10" x14ac:dyDescent="0.25">
      <c r="A3505" s="5"/>
      <c r="B3505" s="5"/>
      <c r="C3505" s="5"/>
      <c r="D3505" s="5"/>
      <c r="E3505" s="5"/>
      <c r="F3505" s="5"/>
      <c r="G3505" s="5"/>
      <c r="H3505" s="5"/>
      <c r="I3505" s="5"/>
      <c r="J3505" s="5"/>
    </row>
    <row r="3506" spans="1:10" x14ac:dyDescent="0.25">
      <c r="A3506" s="5"/>
      <c r="B3506" s="5"/>
      <c r="C3506" s="5"/>
      <c r="D3506" s="5"/>
      <c r="E3506" s="5"/>
      <c r="F3506" s="5"/>
      <c r="G3506" s="5"/>
      <c r="H3506" s="5"/>
      <c r="I3506" s="5"/>
      <c r="J3506" s="5"/>
    </row>
    <row r="3507" spans="1:10" x14ac:dyDescent="0.25">
      <c r="A3507" s="5"/>
      <c r="B3507" s="5"/>
      <c r="C3507" s="5"/>
      <c r="D3507" s="5"/>
      <c r="E3507" s="5"/>
      <c r="F3507" s="5"/>
      <c r="G3507" s="5"/>
      <c r="H3507" s="5"/>
      <c r="I3507" s="5"/>
      <c r="J3507" s="5"/>
    </row>
    <row r="3508" spans="1:10" x14ac:dyDescent="0.25">
      <c r="A3508" s="5"/>
      <c r="B3508" s="5"/>
      <c r="C3508" s="5"/>
      <c r="D3508" s="5"/>
      <c r="E3508" s="5"/>
      <c r="F3508" s="5"/>
      <c r="G3508" s="5"/>
      <c r="H3508" s="5"/>
      <c r="I3508" s="5"/>
      <c r="J3508" s="5"/>
    </row>
    <row r="3509" spans="1:10" x14ac:dyDescent="0.25">
      <c r="A3509" s="5"/>
      <c r="B3509" s="5"/>
      <c r="C3509" s="5"/>
      <c r="D3509" s="5"/>
      <c r="E3509" s="5"/>
      <c r="F3509" s="5"/>
      <c r="G3509" s="5"/>
      <c r="H3509" s="5"/>
      <c r="I3509" s="5"/>
      <c r="J3509" s="5"/>
    </row>
    <row r="3510" spans="1:10" x14ac:dyDescent="0.25">
      <c r="A3510" s="5"/>
      <c r="B3510" s="5"/>
      <c r="C3510" s="5"/>
      <c r="D3510" s="5"/>
      <c r="E3510" s="5"/>
      <c r="F3510" s="5"/>
      <c r="G3510" s="5"/>
      <c r="H3510" s="5"/>
      <c r="I3510" s="5"/>
      <c r="J3510" s="5"/>
    </row>
    <row r="3511" spans="1:10" x14ac:dyDescent="0.25">
      <c r="A3511" s="5"/>
      <c r="B3511" s="5"/>
      <c r="C3511" s="5"/>
      <c r="D3511" s="5"/>
      <c r="E3511" s="5"/>
      <c r="F3511" s="5"/>
      <c r="G3511" s="5"/>
      <c r="H3511" s="5"/>
      <c r="I3511" s="5"/>
      <c r="J3511" s="5"/>
    </row>
    <row r="3512" spans="1:10" x14ac:dyDescent="0.25">
      <c r="A3512" s="5"/>
      <c r="B3512" s="5"/>
      <c r="C3512" s="5"/>
      <c r="D3512" s="5"/>
      <c r="E3512" s="5"/>
      <c r="F3512" s="5"/>
      <c r="G3512" s="5"/>
      <c r="H3512" s="5"/>
      <c r="I3512" s="5"/>
      <c r="J3512" s="5"/>
    </row>
    <row r="3513" spans="1:10" x14ac:dyDescent="0.25">
      <c r="A3513" s="5"/>
      <c r="B3513" s="5"/>
      <c r="C3513" s="5"/>
      <c r="D3513" s="5"/>
      <c r="E3513" s="5"/>
      <c r="F3513" s="5"/>
      <c r="G3513" s="5"/>
      <c r="H3513" s="5"/>
      <c r="I3513" s="5"/>
      <c r="J3513" s="5"/>
    </row>
    <row r="3514" spans="1:10" x14ac:dyDescent="0.25">
      <c r="A3514" s="5"/>
      <c r="B3514" s="5"/>
      <c r="C3514" s="5"/>
      <c r="D3514" s="5"/>
      <c r="E3514" s="5"/>
      <c r="F3514" s="5"/>
      <c r="G3514" s="5"/>
      <c r="H3514" s="5"/>
      <c r="I3514" s="5"/>
      <c r="J3514" s="5"/>
    </row>
    <row r="3515" spans="1:10" x14ac:dyDescent="0.25">
      <c r="A3515" s="5"/>
      <c r="B3515" s="5"/>
      <c r="C3515" s="5"/>
      <c r="D3515" s="5"/>
      <c r="E3515" s="5"/>
      <c r="F3515" s="5"/>
      <c r="G3515" s="5"/>
      <c r="H3515" s="5"/>
      <c r="I3515" s="5"/>
      <c r="J3515" s="5"/>
    </row>
    <row r="3516" spans="1:10" x14ac:dyDescent="0.25">
      <c r="A3516" s="5"/>
      <c r="B3516" s="5"/>
      <c r="C3516" s="5"/>
      <c r="D3516" s="5"/>
      <c r="E3516" s="5"/>
      <c r="F3516" s="5"/>
      <c r="G3516" s="5"/>
      <c r="H3516" s="5"/>
      <c r="I3516" s="5"/>
      <c r="J3516" s="5"/>
    </row>
    <row r="3517" spans="1:10" x14ac:dyDescent="0.25">
      <c r="A3517" s="5"/>
      <c r="B3517" s="5"/>
      <c r="C3517" s="5"/>
      <c r="D3517" s="5"/>
      <c r="E3517" s="5"/>
      <c r="F3517" s="5"/>
      <c r="G3517" s="5"/>
      <c r="H3517" s="5"/>
      <c r="I3517" s="5"/>
      <c r="J3517" s="5"/>
    </row>
    <row r="3518" spans="1:10" x14ac:dyDescent="0.25">
      <c r="A3518" s="5"/>
      <c r="B3518" s="5"/>
      <c r="C3518" s="5"/>
      <c r="D3518" s="5"/>
      <c r="E3518" s="5"/>
      <c r="F3518" s="5"/>
      <c r="G3518" s="5"/>
      <c r="H3518" s="5"/>
      <c r="I3518" s="5"/>
      <c r="J3518" s="5"/>
    </row>
    <row r="3519" spans="1:10" x14ac:dyDescent="0.25">
      <c r="A3519" s="5"/>
      <c r="B3519" s="5"/>
      <c r="C3519" s="5"/>
      <c r="D3519" s="5"/>
      <c r="E3519" s="5"/>
      <c r="F3519" s="5"/>
      <c r="G3519" s="5"/>
      <c r="H3519" s="5"/>
      <c r="I3519" s="5"/>
      <c r="J3519" s="5"/>
    </row>
    <row r="3520" spans="1:10" x14ac:dyDescent="0.25">
      <c r="A3520" s="5"/>
      <c r="B3520" s="5"/>
      <c r="C3520" s="5"/>
      <c r="D3520" s="5"/>
      <c r="E3520" s="5"/>
      <c r="F3520" s="5"/>
      <c r="G3520" s="5"/>
      <c r="H3520" s="5"/>
      <c r="I3520" s="5"/>
      <c r="J3520" s="5"/>
    </row>
    <row r="3521" spans="1:10" x14ac:dyDescent="0.25">
      <c r="A3521" s="5"/>
      <c r="B3521" s="5"/>
      <c r="C3521" s="5"/>
      <c r="D3521" s="5"/>
      <c r="E3521" s="5"/>
      <c r="F3521" s="5"/>
      <c r="G3521" s="5"/>
      <c r="H3521" s="5"/>
      <c r="I3521" s="5"/>
      <c r="J3521" s="5"/>
    </row>
    <row r="3522" spans="1:10" x14ac:dyDescent="0.25">
      <c r="A3522" s="5"/>
      <c r="B3522" s="5"/>
      <c r="C3522" s="5"/>
      <c r="D3522" s="5"/>
      <c r="E3522" s="5"/>
      <c r="F3522" s="5"/>
      <c r="G3522" s="5"/>
      <c r="H3522" s="5"/>
      <c r="I3522" s="5"/>
      <c r="J3522" s="5"/>
    </row>
    <row r="3523" spans="1:10" x14ac:dyDescent="0.25">
      <c r="A3523" s="5"/>
      <c r="B3523" s="5"/>
      <c r="C3523" s="5"/>
      <c r="D3523" s="5"/>
      <c r="E3523" s="5"/>
      <c r="F3523" s="5"/>
      <c r="G3523" s="5"/>
      <c r="H3523" s="5"/>
      <c r="I3523" s="5"/>
      <c r="J3523" s="5"/>
    </row>
    <row r="3524" spans="1:10" x14ac:dyDescent="0.25">
      <c r="A3524" s="5"/>
      <c r="B3524" s="5"/>
      <c r="C3524" s="5"/>
      <c r="D3524" s="5"/>
      <c r="E3524" s="5"/>
      <c r="F3524" s="5"/>
      <c r="G3524" s="5"/>
      <c r="H3524" s="5"/>
      <c r="I3524" s="5"/>
      <c r="J3524" s="5"/>
    </row>
    <row r="3525" spans="1:10" x14ac:dyDescent="0.25">
      <c r="A3525" s="5"/>
      <c r="B3525" s="5"/>
      <c r="C3525" s="5"/>
      <c r="D3525" s="5"/>
      <c r="E3525" s="5"/>
      <c r="F3525" s="5"/>
      <c r="G3525" s="5"/>
      <c r="H3525" s="5"/>
      <c r="I3525" s="5"/>
      <c r="J3525" s="5"/>
    </row>
    <row r="3526" spans="1:10" x14ac:dyDescent="0.25">
      <c r="A3526" s="5"/>
      <c r="B3526" s="5"/>
      <c r="C3526" s="5"/>
      <c r="D3526" s="5"/>
      <c r="E3526" s="5"/>
      <c r="F3526" s="5"/>
      <c r="G3526" s="5"/>
      <c r="H3526" s="5"/>
      <c r="I3526" s="5"/>
      <c r="J3526" s="5"/>
    </row>
    <row r="3527" spans="1:10" x14ac:dyDescent="0.25">
      <c r="A3527" s="5"/>
      <c r="B3527" s="5"/>
      <c r="C3527" s="5"/>
      <c r="D3527" s="5"/>
      <c r="E3527" s="5"/>
      <c r="F3527" s="5"/>
      <c r="G3527" s="5"/>
      <c r="H3527" s="5"/>
      <c r="I3527" s="5"/>
      <c r="J3527" s="5"/>
    </row>
    <row r="3528" spans="1:10" x14ac:dyDescent="0.25">
      <c r="A3528" s="5"/>
      <c r="B3528" s="5"/>
      <c r="C3528" s="5"/>
      <c r="D3528" s="5"/>
      <c r="E3528" s="5"/>
      <c r="F3528" s="5"/>
      <c r="G3528" s="5"/>
      <c r="H3528" s="5"/>
      <c r="I3528" s="5"/>
      <c r="J3528" s="5"/>
    </row>
    <row r="3529" spans="1:10" x14ac:dyDescent="0.25">
      <c r="A3529" s="5"/>
      <c r="B3529" s="5"/>
      <c r="C3529" s="5"/>
      <c r="D3529" s="5"/>
      <c r="E3529" s="5"/>
      <c r="F3529" s="5"/>
      <c r="G3529" s="5"/>
      <c r="H3529" s="5"/>
      <c r="I3529" s="5"/>
      <c r="J3529" s="5"/>
    </row>
    <row r="3530" spans="1:10" x14ac:dyDescent="0.25">
      <c r="A3530" s="5"/>
      <c r="B3530" s="5"/>
      <c r="C3530" s="5"/>
      <c r="D3530" s="5"/>
      <c r="E3530" s="5"/>
      <c r="F3530" s="5"/>
      <c r="G3530" s="5"/>
      <c r="H3530" s="5"/>
      <c r="I3530" s="5"/>
      <c r="J3530" s="5"/>
    </row>
    <row r="3531" spans="1:10" x14ac:dyDescent="0.25">
      <c r="A3531" s="5"/>
      <c r="B3531" s="5"/>
      <c r="C3531" s="5"/>
      <c r="D3531" s="5"/>
      <c r="E3531" s="5"/>
      <c r="F3531" s="5"/>
      <c r="G3531" s="5"/>
      <c r="H3531" s="5"/>
      <c r="I3531" s="5"/>
      <c r="J3531" s="5"/>
    </row>
    <row r="3532" spans="1:10" x14ac:dyDescent="0.25">
      <c r="A3532" s="5"/>
      <c r="B3532" s="5"/>
      <c r="C3532" s="5"/>
      <c r="D3532" s="5"/>
      <c r="E3532" s="5"/>
      <c r="F3532" s="5"/>
      <c r="G3532" s="5"/>
      <c r="H3532" s="5"/>
      <c r="I3532" s="5"/>
      <c r="J3532" s="5"/>
    </row>
    <row r="3533" spans="1:10" x14ac:dyDescent="0.25">
      <c r="A3533" s="5"/>
      <c r="B3533" s="5"/>
      <c r="C3533" s="5"/>
      <c r="D3533" s="5"/>
      <c r="E3533" s="5"/>
      <c r="F3533" s="5"/>
      <c r="G3533" s="5"/>
      <c r="H3533" s="5"/>
      <c r="I3533" s="5"/>
      <c r="J3533" s="5"/>
    </row>
    <row r="3534" spans="1:10" x14ac:dyDescent="0.25">
      <c r="A3534" s="5"/>
      <c r="B3534" s="5"/>
      <c r="C3534" s="5"/>
      <c r="D3534" s="5"/>
      <c r="E3534" s="5"/>
      <c r="F3534" s="5"/>
      <c r="G3534" s="5"/>
      <c r="H3534" s="5"/>
      <c r="I3534" s="5"/>
      <c r="J3534" s="5"/>
    </row>
    <row r="3535" spans="1:10" x14ac:dyDescent="0.25">
      <c r="A3535" s="5"/>
      <c r="B3535" s="5"/>
      <c r="C3535" s="5"/>
      <c r="D3535" s="5"/>
      <c r="E3535" s="5"/>
      <c r="F3535" s="5"/>
      <c r="G3535" s="5"/>
      <c r="H3535" s="5"/>
      <c r="I3535" s="5"/>
      <c r="J3535" s="5"/>
    </row>
    <row r="3536" spans="1:10" x14ac:dyDescent="0.25">
      <c r="A3536" s="5"/>
      <c r="B3536" s="5"/>
      <c r="C3536" s="5"/>
      <c r="D3536" s="5"/>
      <c r="E3536" s="5"/>
      <c r="F3536" s="5"/>
      <c r="G3536" s="5"/>
      <c r="H3536" s="5"/>
      <c r="I3536" s="5"/>
      <c r="J3536" s="5"/>
    </row>
    <row r="3537" spans="1:10" x14ac:dyDescent="0.25">
      <c r="A3537" s="5"/>
      <c r="B3537" s="5"/>
      <c r="C3537" s="5"/>
      <c r="D3537" s="5"/>
      <c r="E3537" s="5"/>
      <c r="F3537" s="5"/>
      <c r="G3537" s="5"/>
      <c r="H3537" s="5"/>
      <c r="I3537" s="5"/>
      <c r="J3537" s="5"/>
    </row>
    <row r="3538" spans="1:10" x14ac:dyDescent="0.25">
      <c r="A3538" s="5"/>
      <c r="B3538" s="5"/>
      <c r="C3538" s="5"/>
      <c r="D3538" s="5"/>
      <c r="E3538" s="5"/>
      <c r="F3538" s="5"/>
      <c r="G3538" s="5"/>
      <c r="H3538" s="5"/>
      <c r="I3538" s="5"/>
      <c r="J3538" s="5"/>
    </row>
    <row r="3539" spans="1:10" x14ac:dyDescent="0.25">
      <c r="A3539" s="5"/>
      <c r="B3539" s="5"/>
      <c r="C3539" s="5"/>
      <c r="D3539" s="5"/>
      <c r="E3539" s="5"/>
      <c r="F3539" s="5"/>
      <c r="G3539" s="5"/>
      <c r="H3539" s="5"/>
      <c r="I3539" s="5"/>
      <c r="J3539" s="5"/>
    </row>
    <row r="3540" spans="1:10" x14ac:dyDescent="0.25">
      <c r="A3540" s="5"/>
      <c r="B3540" s="5"/>
      <c r="C3540" s="5"/>
      <c r="D3540" s="5"/>
      <c r="E3540" s="5"/>
      <c r="F3540" s="5"/>
      <c r="G3540" s="5"/>
      <c r="H3540" s="5"/>
      <c r="I3540" s="5"/>
      <c r="J3540" s="5"/>
    </row>
    <row r="3541" spans="1:10" x14ac:dyDescent="0.25">
      <c r="A3541" s="5"/>
      <c r="B3541" s="5"/>
      <c r="C3541" s="5"/>
      <c r="D3541" s="5"/>
      <c r="E3541" s="5"/>
      <c r="F3541" s="5"/>
      <c r="G3541" s="5"/>
      <c r="H3541" s="5"/>
      <c r="I3541" s="5"/>
      <c r="J3541" s="5"/>
    </row>
    <row r="3542" spans="1:10" x14ac:dyDescent="0.25">
      <c r="A3542" s="5"/>
      <c r="B3542" s="5"/>
      <c r="C3542" s="5"/>
      <c r="D3542" s="5"/>
      <c r="E3542" s="5"/>
      <c r="F3542" s="5"/>
      <c r="G3542" s="5"/>
      <c r="H3542" s="5"/>
      <c r="I3542" s="5"/>
      <c r="J3542" s="5"/>
    </row>
    <row r="3543" spans="1:10" x14ac:dyDescent="0.25">
      <c r="A3543" s="5"/>
      <c r="B3543" s="5"/>
      <c r="C3543" s="5"/>
      <c r="D3543" s="5"/>
      <c r="E3543" s="5"/>
      <c r="F3543" s="5"/>
      <c r="G3543" s="5"/>
      <c r="H3543" s="5"/>
      <c r="I3543" s="5"/>
      <c r="J3543" s="5"/>
    </row>
    <row r="3544" spans="1:10" x14ac:dyDescent="0.25">
      <c r="A3544" s="5"/>
      <c r="B3544" s="5"/>
      <c r="C3544" s="5"/>
      <c r="D3544" s="5"/>
      <c r="E3544" s="5"/>
      <c r="F3544" s="5"/>
      <c r="G3544" s="5"/>
      <c r="H3544" s="5"/>
      <c r="I3544" s="5"/>
      <c r="J3544" s="5"/>
    </row>
    <row r="3545" spans="1:10" x14ac:dyDescent="0.25">
      <c r="A3545" s="5"/>
      <c r="B3545" s="5"/>
      <c r="C3545" s="5"/>
      <c r="D3545" s="5"/>
      <c r="E3545" s="5"/>
      <c r="F3545" s="5"/>
      <c r="G3545" s="5"/>
      <c r="H3545" s="5"/>
      <c r="I3545" s="5"/>
      <c r="J3545" s="5"/>
    </row>
    <row r="3546" spans="1:10" x14ac:dyDescent="0.25">
      <c r="A3546" s="5"/>
      <c r="B3546" s="5"/>
      <c r="C3546" s="5"/>
      <c r="D3546" s="5"/>
      <c r="E3546" s="5"/>
      <c r="F3546" s="5"/>
      <c r="G3546" s="5"/>
      <c r="H3546" s="5"/>
      <c r="I3546" s="5"/>
      <c r="J3546" s="5"/>
    </row>
    <row r="3547" spans="1:10" x14ac:dyDescent="0.25">
      <c r="A3547" s="5"/>
      <c r="B3547" s="5"/>
      <c r="C3547" s="5"/>
      <c r="D3547" s="5"/>
      <c r="E3547" s="5"/>
      <c r="F3547" s="5"/>
      <c r="G3547" s="5"/>
      <c r="H3547" s="5"/>
      <c r="I3547" s="5"/>
      <c r="J3547" s="5"/>
    </row>
    <row r="3548" spans="1:10" x14ac:dyDescent="0.25">
      <c r="A3548" s="5"/>
      <c r="B3548" s="5"/>
      <c r="C3548" s="5"/>
      <c r="D3548" s="5"/>
      <c r="E3548" s="5"/>
      <c r="F3548" s="5"/>
      <c r="G3548" s="5"/>
      <c r="H3548" s="5"/>
      <c r="I3548" s="5"/>
      <c r="J3548" s="5"/>
    </row>
    <row r="3549" spans="1:10" x14ac:dyDescent="0.25">
      <c r="A3549" s="5"/>
      <c r="B3549" s="5"/>
      <c r="C3549" s="5"/>
      <c r="D3549" s="5"/>
      <c r="E3549" s="5"/>
      <c r="F3549" s="5"/>
      <c r="G3549" s="5"/>
      <c r="H3549" s="5"/>
      <c r="I3549" s="5"/>
      <c r="J3549" s="5"/>
    </row>
    <row r="3550" spans="1:10" x14ac:dyDescent="0.25">
      <c r="A3550" s="5"/>
      <c r="B3550" s="5"/>
      <c r="C3550" s="5"/>
      <c r="D3550" s="5"/>
      <c r="E3550" s="5"/>
      <c r="F3550" s="5"/>
      <c r="G3550" s="5"/>
      <c r="H3550" s="5"/>
      <c r="I3550" s="5"/>
      <c r="J3550" s="5"/>
    </row>
    <row r="3551" spans="1:10" x14ac:dyDescent="0.25">
      <c r="A3551" s="5"/>
      <c r="B3551" s="5"/>
      <c r="C3551" s="5"/>
      <c r="D3551" s="5"/>
      <c r="E3551" s="5"/>
      <c r="F3551" s="5"/>
      <c r="G3551" s="5"/>
      <c r="H3551" s="5"/>
      <c r="I3551" s="5"/>
      <c r="J3551" s="5"/>
    </row>
    <row r="3552" spans="1:10" x14ac:dyDescent="0.25">
      <c r="A3552" s="5"/>
      <c r="B3552" s="5"/>
      <c r="C3552" s="5"/>
      <c r="D3552" s="5"/>
      <c r="E3552" s="5"/>
      <c r="F3552" s="5"/>
      <c r="G3552" s="5"/>
      <c r="H3552" s="5"/>
      <c r="I3552" s="5"/>
      <c r="J3552" s="5"/>
    </row>
    <row r="3553" spans="1:10" x14ac:dyDescent="0.25">
      <c r="A3553" s="5"/>
      <c r="B3553" s="5"/>
      <c r="C3553" s="5"/>
      <c r="D3553" s="5"/>
      <c r="E3553" s="5"/>
      <c r="F3553" s="5"/>
      <c r="G3553" s="5"/>
      <c r="H3553" s="5"/>
      <c r="I3553" s="5"/>
      <c r="J3553" s="5"/>
    </row>
    <row r="3554" spans="1:10" x14ac:dyDescent="0.25">
      <c r="A3554" s="5"/>
      <c r="B3554" s="5"/>
      <c r="C3554" s="5"/>
      <c r="D3554" s="5"/>
      <c r="E3554" s="5"/>
      <c r="F3554" s="5"/>
      <c r="G3554" s="5"/>
      <c r="H3554" s="5"/>
      <c r="I3554" s="5"/>
      <c r="J3554" s="5"/>
    </row>
    <row r="3555" spans="1:10" x14ac:dyDescent="0.25">
      <c r="A3555" s="5"/>
      <c r="B3555" s="5"/>
      <c r="C3555" s="5"/>
      <c r="D3555" s="5"/>
      <c r="E3555" s="5"/>
      <c r="F3555" s="5"/>
      <c r="G3555" s="5"/>
      <c r="H3555" s="5"/>
      <c r="I3555" s="5"/>
      <c r="J3555" s="5"/>
    </row>
    <row r="3556" spans="1:10" x14ac:dyDescent="0.25">
      <c r="A3556" s="5"/>
      <c r="B3556" s="5"/>
      <c r="C3556" s="5"/>
      <c r="D3556" s="5"/>
      <c r="E3556" s="5"/>
      <c r="F3556" s="5"/>
      <c r="G3556" s="5"/>
      <c r="H3556" s="5"/>
      <c r="I3556" s="5"/>
      <c r="J3556" s="5"/>
    </row>
    <row r="3557" spans="1:10" x14ac:dyDescent="0.25">
      <c r="A3557" s="5"/>
      <c r="B3557" s="5"/>
      <c r="C3557" s="5"/>
      <c r="D3557" s="5"/>
      <c r="E3557" s="5"/>
      <c r="F3557" s="5"/>
      <c r="G3557" s="5"/>
      <c r="H3557" s="5"/>
      <c r="I3557" s="5"/>
      <c r="J3557" s="5"/>
    </row>
    <row r="3558" spans="1:10" x14ac:dyDescent="0.25">
      <c r="A3558" s="5"/>
      <c r="B3558" s="5"/>
      <c r="C3558" s="5"/>
      <c r="D3558" s="5"/>
      <c r="E3558" s="5"/>
      <c r="F3558" s="5"/>
      <c r="G3558" s="5"/>
      <c r="H3558" s="5"/>
      <c r="I3558" s="5"/>
      <c r="J3558" s="5"/>
    </row>
    <row r="3559" spans="1:10" x14ac:dyDescent="0.25">
      <c r="A3559" s="5"/>
      <c r="B3559" s="5"/>
      <c r="C3559" s="5"/>
      <c r="D3559" s="5"/>
      <c r="E3559" s="5"/>
      <c r="F3559" s="5"/>
      <c r="G3559" s="5"/>
      <c r="H3559" s="5"/>
      <c r="I3559" s="5"/>
      <c r="J3559" s="5"/>
    </row>
    <row r="3560" spans="1:10" x14ac:dyDescent="0.25">
      <c r="A3560" s="5"/>
      <c r="B3560" s="5"/>
      <c r="C3560" s="5"/>
      <c r="D3560" s="5"/>
      <c r="E3560" s="5"/>
      <c r="F3560" s="5"/>
      <c r="G3560" s="5"/>
      <c r="H3560" s="5"/>
      <c r="I3560" s="5"/>
      <c r="J3560" s="5"/>
    </row>
    <row r="3561" spans="1:10" x14ac:dyDescent="0.25">
      <c r="A3561" s="5"/>
      <c r="B3561" s="5"/>
      <c r="C3561" s="5"/>
      <c r="D3561" s="5"/>
      <c r="E3561" s="5"/>
      <c r="F3561" s="5"/>
      <c r="G3561" s="5"/>
      <c r="H3561" s="5"/>
      <c r="I3561" s="5"/>
      <c r="J3561" s="5"/>
    </row>
    <row r="3562" spans="1:10" x14ac:dyDescent="0.25">
      <c r="A3562" s="5"/>
      <c r="B3562" s="5"/>
      <c r="C3562" s="5"/>
      <c r="D3562" s="5"/>
      <c r="E3562" s="5"/>
      <c r="F3562" s="5"/>
      <c r="G3562" s="5"/>
      <c r="H3562" s="5"/>
      <c r="I3562" s="5"/>
      <c r="J3562" s="5"/>
    </row>
    <row r="3563" spans="1:10" x14ac:dyDescent="0.25">
      <c r="A3563" s="5"/>
      <c r="B3563" s="5"/>
      <c r="C3563" s="5"/>
      <c r="D3563" s="5"/>
      <c r="E3563" s="5"/>
      <c r="F3563" s="5"/>
      <c r="G3563" s="5"/>
      <c r="H3563" s="5"/>
      <c r="I3563" s="5"/>
      <c r="J3563" s="5"/>
    </row>
    <row r="3564" spans="1:10" x14ac:dyDescent="0.25">
      <c r="A3564" s="5"/>
      <c r="B3564" s="5"/>
      <c r="C3564" s="5"/>
      <c r="D3564" s="5"/>
      <c r="E3564" s="5"/>
      <c r="F3564" s="5"/>
      <c r="G3564" s="5"/>
      <c r="H3564" s="5"/>
      <c r="I3564" s="5"/>
      <c r="J3564" s="5"/>
    </row>
    <row r="3565" spans="1:10" x14ac:dyDescent="0.25">
      <c r="A3565" s="5"/>
      <c r="B3565" s="5"/>
      <c r="C3565" s="5"/>
      <c r="D3565" s="5"/>
      <c r="E3565" s="5"/>
      <c r="F3565" s="5"/>
      <c r="G3565" s="5"/>
      <c r="H3565" s="5"/>
      <c r="I3565" s="5"/>
      <c r="J3565" s="5"/>
    </row>
    <row r="3566" spans="1:10" x14ac:dyDescent="0.25">
      <c r="A3566" s="5"/>
      <c r="B3566" s="5"/>
      <c r="C3566" s="5"/>
      <c r="D3566" s="5"/>
      <c r="E3566" s="5"/>
      <c r="F3566" s="5"/>
      <c r="G3566" s="5"/>
      <c r="H3566" s="5"/>
      <c r="I3566" s="5"/>
      <c r="J3566" s="5"/>
    </row>
    <row r="3567" spans="1:10" x14ac:dyDescent="0.25">
      <c r="A3567" s="5"/>
      <c r="B3567" s="5"/>
      <c r="C3567" s="5"/>
      <c r="D3567" s="5"/>
      <c r="E3567" s="5"/>
      <c r="F3567" s="5"/>
      <c r="G3567" s="5"/>
      <c r="H3567" s="5"/>
      <c r="I3567" s="5"/>
      <c r="J3567" s="5"/>
    </row>
    <row r="3568" spans="1:10" x14ac:dyDescent="0.25">
      <c r="A3568" s="5"/>
      <c r="B3568" s="5"/>
      <c r="C3568" s="5"/>
      <c r="D3568" s="5"/>
      <c r="E3568" s="5"/>
      <c r="F3568" s="5"/>
      <c r="G3568" s="5"/>
      <c r="H3568" s="5"/>
      <c r="I3568" s="5"/>
      <c r="J3568" s="5"/>
    </row>
    <row r="3569" spans="1:10" x14ac:dyDescent="0.25">
      <c r="A3569" s="5"/>
      <c r="B3569" s="5"/>
      <c r="C3569" s="5"/>
      <c r="D3569" s="5"/>
      <c r="E3569" s="5"/>
      <c r="F3569" s="5"/>
      <c r="G3569" s="5"/>
      <c r="H3569" s="5"/>
      <c r="I3569" s="5"/>
      <c r="J3569" s="5"/>
    </row>
    <row r="3570" spans="1:10" x14ac:dyDescent="0.25">
      <c r="A3570" s="5"/>
      <c r="B3570" s="5"/>
      <c r="C3570" s="5"/>
      <c r="D3570" s="5"/>
      <c r="E3570" s="5"/>
      <c r="F3570" s="5"/>
      <c r="G3570" s="5"/>
      <c r="H3570" s="5"/>
      <c r="I3570" s="5"/>
      <c r="J3570" s="5"/>
    </row>
    <row r="3571" spans="1:10" x14ac:dyDescent="0.25">
      <c r="A3571" s="5"/>
      <c r="B3571" s="5"/>
      <c r="C3571" s="5"/>
      <c r="D3571" s="5"/>
      <c r="E3571" s="5"/>
      <c r="F3571" s="5"/>
      <c r="G3571" s="5"/>
      <c r="H3571" s="5"/>
      <c r="I3571" s="5"/>
      <c r="J3571" s="5"/>
    </row>
    <row r="3572" spans="1:10" x14ac:dyDescent="0.25">
      <c r="A3572" s="5"/>
      <c r="B3572" s="5"/>
      <c r="C3572" s="5"/>
      <c r="D3572" s="5"/>
      <c r="E3572" s="5"/>
      <c r="F3572" s="5"/>
      <c r="G3572" s="5"/>
      <c r="H3572" s="5"/>
      <c r="I3572" s="5"/>
      <c r="J3572" s="5"/>
    </row>
    <row r="3573" spans="1:10" x14ac:dyDescent="0.25">
      <c r="A3573" s="5"/>
      <c r="B3573" s="5"/>
      <c r="C3573" s="5"/>
      <c r="D3573" s="5"/>
      <c r="E3573" s="5"/>
      <c r="F3573" s="5"/>
      <c r="G3573" s="5"/>
      <c r="H3573" s="5"/>
      <c r="I3573" s="5"/>
      <c r="J3573" s="5"/>
    </row>
    <row r="3574" spans="1:10" x14ac:dyDescent="0.25">
      <c r="A3574" s="5"/>
      <c r="B3574" s="5"/>
      <c r="C3574" s="5"/>
      <c r="D3574" s="5"/>
      <c r="E3574" s="5"/>
      <c r="F3574" s="5"/>
      <c r="G3574" s="5"/>
      <c r="H3574" s="5"/>
      <c r="I3574" s="5"/>
      <c r="J3574" s="5"/>
    </row>
    <row r="3575" spans="1:10" x14ac:dyDescent="0.25">
      <c r="A3575" s="5"/>
      <c r="B3575" s="5"/>
      <c r="C3575" s="5"/>
      <c r="D3575" s="5"/>
      <c r="E3575" s="5"/>
      <c r="F3575" s="5"/>
      <c r="G3575" s="5"/>
      <c r="H3575" s="5"/>
      <c r="I3575" s="5"/>
      <c r="J3575" s="5"/>
    </row>
    <row r="3576" spans="1:10" x14ac:dyDescent="0.25">
      <c r="A3576" s="5"/>
      <c r="B3576" s="5"/>
      <c r="C3576" s="5"/>
      <c r="D3576" s="5"/>
      <c r="E3576" s="5"/>
      <c r="F3576" s="5"/>
      <c r="G3576" s="5"/>
      <c r="H3576" s="5"/>
      <c r="I3576" s="5"/>
      <c r="J3576" s="5"/>
    </row>
    <row r="3577" spans="1:10" x14ac:dyDescent="0.25">
      <c r="A3577" s="5"/>
      <c r="B3577" s="5"/>
      <c r="C3577" s="5"/>
      <c r="D3577" s="5"/>
      <c r="E3577" s="5"/>
      <c r="F3577" s="5"/>
      <c r="G3577" s="5"/>
      <c r="H3577" s="5"/>
      <c r="I3577" s="5"/>
      <c r="J3577" s="5"/>
    </row>
    <row r="3578" spans="1:10" x14ac:dyDescent="0.25">
      <c r="A3578" s="5"/>
      <c r="B3578" s="5"/>
      <c r="C3578" s="5"/>
      <c r="D3578" s="5"/>
      <c r="E3578" s="5"/>
      <c r="F3578" s="5"/>
      <c r="G3578" s="5"/>
      <c r="H3578" s="5"/>
      <c r="I3578" s="5"/>
      <c r="J3578" s="5"/>
    </row>
    <row r="3579" spans="1:10" x14ac:dyDescent="0.25">
      <c r="A3579" s="5"/>
      <c r="B3579" s="5"/>
      <c r="C3579" s="5"/>
      <c r="D3579" s="5"/>
      <c r="E3579" s="5"/>
      <c r="F3579" s="5"/>
      <c r="G3579" s="5"/>
      <c r="H3579" s="5"/>
      <c r="I3579" s="5"/>
      <c r="J3579" s="5"/>
    </row>
    <row r="3580" spans="1:10" x14ac:dyDescent="0.25">
      <c r="A3580" s="5"/>
      <c r="B3580" s="5"/>
      <c r="C3580" s="5"/>
      <c r="D3580" s="5"/>
      <c r="E3580" s="5"/>
      <c r="F3580" s="5"/>
      <c r="G3580" s="5"/>
      <c r="H3580" s="5"/>
      <c r="I3580" s="5"/>
      <c r="J3580" s="5"/>
    </row>
    <row r="3581" spans="1:10" x14ac:dyDescent="0.25">
      <c r="A3581" s="5"/>
      <c r="B3581" s="5"/>
      <c r="C3581" s="5"/>
      <c r="D3581" s="5"/>
      <c r="E3581" s="5"/>
      <c r="F3581" s="5"/>
      <c r="G3581" s="5"/>
      <c r="H3581" s="5"/>
      <c r="I3581" s="5"/>
      <c r="J3581" s="5"/>
    </row>
    <row r="3582" spans="1:10" x14ac:dyDescent="0.25">
      <c r="A3582" s="5"/>
      <c r="B3582" s="5"/>
      <c r="C3582" s="5"/>
      <c r="D3582" s="5"/>
      <c r="E3582" s="5"/>
      <c r="F3582" s="5"/>
      <c r="G3582" s="5"/>
      <c r="H3582" s="5"/>
      <c r="I3582" s="5"/>
      <c r="J3582" s="5"/>
    </row>
    <row r="3583" spans="1:10" x14ac:dyDescent="0.25">
      <c r="A3583" s="5"/>
      <c r="B3583" s="5"/>
      <c r="C3583" s="5"/>
      <c r="D3583" s="5"/>
      <c r="E3583" s="5"/>
      <c r="F3583" s="5"/>
      <c r="G3583" s="5"/>
      <c r="H3583" s="5"/>
      <c r="I3583" s="5"/>
      <c r="J3583" s="5"/>
    </row>
    <row r="3584" spans="1:10" x14ac:dyDescent="0.25">
      <c r="A3584" s="5"/>
      <c r="B3584" s="5"/>
      <c r="C3584" s="5"/>
      <c r="D3584" s="5"/>
      <c r="E3584" s="5"/>
      <c r="F3584" s="5"/>
      <c r="G3584" s="5"/>
      <c r="H3584" s="5"/>
      <c r="I3584" s="5"/>
      <c r="J3584" s="5"/>
    </row>
    <row r="3585" spans="1:10" x14ac:dyDescent="0.25">
      <c r="A3585" s="5"/>
      <c r="B3585" s="5"/>
      <c r="C3585" s="5"/>
      <c r="D3585" s="5"/>
      <c r="E3585" s="5"/>
      <c r="F3585" s="5"/>
      <c r="G3585" s="5"/>
      <c r="H3585" s="5"/>
      <c r="I3585" s="5"/>
      <c r="J3585" s="5"/>
    </row>
    <row r="3586" spans="1:10" x14ac:dyDescent="0.25">
      <c r="A3586" s="5"/>
      <c r="B3586" s="5"/>
      <c r="C3586" s="5"/>
      <c r="D3586" s="5"/>
      <c r="E3586" s="5"/>
      <c r="F3586" s="5"/>
      <c r="G3586" s="5"/>
      <c r="H3586" s="5"/>
      <c r="I3586" s="5"/>
      <c r="J3586" s="5"/>
    </row>
    <row r="3587" spans="1:10" x14ac:dyDescent="0.25">
      <c r="A3587" s="5"/>
      <c r="B3587" s="5"/>
      <c r="C3587" s="5"/>
      <c r="D3587" s="5"/>
      <c r="E3587" s="5"/>
      <c r="F3587" s="5"/>
      <c r="G3587" s="5"/>
      <c r="H3587" s="5"/>
      <c r="I3587" s="5"/>
      <c r="J3587" s="5"/>
    </row>
    <row r="3588" spans="1:10" x14ac:dyDescent="0.25">
      <c r="A3588" s="5"/>
      <c r="B3588" s="5"/>
      <c r="C3588" s="5"/>
      <c r="D3588" s="5"/>
      <c r="E3588" s="5"/>
      <c r="F3588" s="5"/>
      <c r="G3588" s="5"/>
      <c r="H3588" s="5"/>
      <c r="I3588" s="5"/>
      <c r="J3588" s="5"/>
    </row>
    <row r="3589" spans="1:10" x14ac:dyDescent="0.25">
      <c r="A3589" s="5"/>
      <c r="B3589" s="5"/>
      <c r="C3589" s="5"/>
      <c r="D3589" s="5"/>
      <c r="E3589" s="5"/>
      <c r="F3589" s="5"/>
      <c r="G3589" s="5"/>
      <c r="H3589" s="5"/>
      <c r="I3589" s="5"/>
      <c r="J3589" s="5"/>
    </row>
    <row r="3590" spans="1:10" x14ac:dyDescent="0.25">
      <c r="A3590" s="5"/>
      <c r="B3590" s="5"/>
      <c r="C3590" s="5"/>
      <c r="D3590" s="5"/>
      <c r="E3590" s="5"/>
      <c r="F3590" s="5"/>
      <c r="G3590" s="5"/>
      <c r="H3590" s="5"/>
      <c r="I3590" s="5"/>
      <c r="J3590" s="5"/>
    </row>
    <row r="3591" spans="1:10" x14ac:dyDescent="0.25">
      <c r="A3591" s="5"/>
      <c r="B3591" s="5"/>
      <c r="C3591" s="5"/>
      <c r="D3591" s="5"/>
      <c r="E3591" s="5"/>
      <c r="F3591" s="5"/>
      <c r="G3591" s="5"/>
      <c r="H3591" s="5"/>
      <c r="I3591" s="5"/>
      <c r="J3591" s="5"/>
    </row>
    <row r="3592" spans="1:10" x14ac:dyDescent="0.25">
      <c r="A3592" s="5"/>
      <c r="B3592" s="5"/>
      <c r="C3592" s="5"/>
      <c r="D3592" s="5"/>
      <c r="E3592" s="5"/>
      <c r="F3592" s="5"/>
      <c r="G3592" s="5"/>
      <c r="H3592" s="5"/>
      <c r="I3592" s="5"/>
      <c r="J3592" s="5"/>
    </row>
    <row r="3593" spans="1:10" x14ac:dyDescent="0.25">
      <c r="A3593" s="5"/>
      <c r="B3593" s="5"/>
      <c r="C3593" s="5"/>
      <c r="D3593" s="5"/>
      <c r="E3593" s="5"/>
      <c r="F3593" s="5"/>
      <c r="G3593" s="5"/>
      <c r="H3593" s="5"/>
      <c r="I3593" s="5"/>
      <c r="J3593" s="5"/>
    </row>
    <row r="3594" spans="1:10" x14ac:dyDescent="0.25">
      <c r="A3594" s="5"/>
      <c r="B3594" s="5"/>
      <c r="C3594" s="5"/>
      <c r="D3594" s="5"/>
      <c r="E3594" s="5"/>
      <c r="F3594" s="5"/>
      <c r="G3594" s="5"/>
      <c r="H3594" s="5"/>
      <c r="I3594" s="5"/>
      <c r="J3594" s="5"/>
    </row>
    <row r="3595" spans="1:10" x14ac:dyDescent="0.25">
      <c r="A3595" s="5"/>
      <c r="B3595" s="5"/>
      <c r="C3595" s="5"/>
      <c r="D3595" s="5"/>
      <c r="E3595" s="5"/>
      <c r="F3595" s="5"/>
      <c r="G3595" s="5"/>
      <c r="H3595" s="5"/>
      <c r="I3595" s="5"/>
      <c r="J3595" s="5"/>
    </row>
    <row r="3596" spans="1:10" x14ac:dyDescent="0.25">
      <c r="A3596" s="5"/>
      <c r="B3596" s="5"/>
      <c r="C3596" s="5"/>
      <c r="D3596" s="5"/>
      <c r="E3596" s="5"/>
      <c r="F3596" s="5"/>
      <c r="G3596" s="5"/>
      <c r="H3596" s="5"/>
      <c r="I3596" s="5"/>
      <c r="J3596" s="5"/>
    </row>
    <row r="3597" spans="1:10" x14ac:dyDescent="0.25">
      <c r="A3597" s="5"/>
      <c r="B3597" s="5"/>
      <c r="C3597" s="5"/>
      <c r="D3597" s="5"/>
      <c r="E3597" s="5"/>
      <c r="F3597" s="5"/>
      <c r="G3597" s="5"/>
      <c r="H3597" s="5"/>
      <c r="I3597" s="5"/>
      <c r="J3597" s="5"/>
    </row>
    <row r="3598" spans="1:10" x14ac:dyDescent="0.25">
      <c r="A3598" s="5"/>
      <c r="B3598" s="5"/>
      <c r="C3598" s="5"/>
      <c r="D3598" s="5"/>
      <c r="E3598" s="5"/>
      <c r="F3598" s="5"/>
      <c r="G3598" s="5"/>
      <c r="H3598" s="5"/>
      <c r="I3598" s="5"/>
      <c r="J3598" s="5"/>
    </row>
    <row r="3599" spans="1:10" x14ac:dyDescent="0.25">
      <c r="A3599" s="5"/>
      <c r="B3599" s="5"/>
      <c r="C3599" s="5"/>
      <c r="D3599" s="5"/>
      <c r="E3599" s="5"/>
      <c r="F3599" s="5"/>
      <c r="G3599" s="5"/>
      <c r="H3599" s="5"/>
      <c r="I3599" s="5"/>
      <c r="J3599" s="5"/>
    </row>
    <row r="3600" spans="1:10" x14ac:dyDescent="0.25">
      <c r="A3600" s="5"/>
      <c r="B3600" s="5"/>
      <c r="C3600" s="5"/>
      <c r="D3600" s="5"/>
      <c r="E3600" s="5"/>
      <c r="F3600" s="5"/>
      <c r="G3600" s="5"/>
      <c r="H3600" s="5"/>
      <c r="I3600" s="5"/>
      <c r="J3600" s="5"/>
    </row>
    <row r="3601" spans="1:10" x14ac:dyDescent="0.25">
      <c r="A3601" s="5"/>
      <c r="B3601" s="5"/>
      <c r="C3601" s="5"/>
      <c r="D3601" s="5"/>
      <c r="E3601" s="5"/>
      <c r="F3601" s="5"/>
      <c r="G3601" s="5"/>
      <c r="H3601" s="5"/>
      <c r="I3601" s="5"/>
      <c r="J3601" s="5"/>
    </row>
    <row r="3602" spans="1:10" x14ac:dyDescent="0.25">
      <c r="A3602" s="5"/>
      <c r="B3602" s="5"/>
      <c r="C3602" s="5"/>
      <c r="D3602" s="5"/>
      <c r="E3602" s="5"/>
      <c r="F3602" s="5"/>
      <c r="G3602" s="5"/>
      <c r="H3602" s="5"/>
      <c r="I3602" s="5"/>
      <c r="J3602" s="5"/>
    </row>
    <row r="3603" spans="1:10" x14ac:dyDescent="0.25">
      <c r="A3603" s="5"/>
      <c r="B3603" s="5"/>
      <c r="C3603" s="5"/>
      <c r="D3603" s="5"/>
      <c r="E3603" s="5"/>
      <c r="F3603" s="5"/>
      <c r="G3603" s="5"/>
      <c r="H3603" s="5"/>
      <c r="I3603" s="5"/>
      <c r="J3603" s="5"/>
    </row>
    <row r="3604" spans="1:10" x14ac:dyDescent="0.25">
      <c r="A3604" s="5"/>
      <c r="B3604" s="5"/>
      <c r="C3604" s="5"/>
      <c r="D3604" s="5"/>
      <c r="E3604" s="5"/>
      <c r="F3604" s="5"/>
      <c r="G3604" s="5"/>
      <c r="H3604" s="5"/>
      <c r="I3604" s="5"/>
      <c r="J3604" s="5"/>
    </row>
    <row r="3605" spans="1:10" x14ac:dyDescent="0.25">
      <c r="A3605" s="5"/>
      <c r="B3605" s="5"/>
      <c r="C3605" s="5"/>
      <c r="D3605" s="5"/>
      <c r="E3605" s="5"/>
      <c r="F3605" s="5"/>
      <c r="G3605" s="5"/>
      <c r="H3605" s="5"/>
      <c r="I3605" s="5"/>
      <c r="J3605" s="5"/>
    </row>
    <row r="3606" spans="1:10" x14ac:dyDescent="0.25">
      <c r="A3606" s="5"/>
      <c r="B3606" s="5"/>
      <c r="C3606" s="5"/>
      <c r="D3606" s="5"/>
      <c r="E3606" s="5"/>
      <c r="F3606" s="5"/>
      <c r="G3606" s="5"/>
      <c r="H3606" s="5"/>
      <c r="I3606" s="5"/>
      <c r="J3606" s="5"/>
    </row>
    <row r="3607" spans="1:10" x14ac:dyDescent="0.25">
      <c r="A3607" s="5"/>
      <c r="B3607" s="5"/>
      <c r="C3607" s="5"/>
      <c r="D3607" s="5"/>
      <c r="E3607" s="5"/>
      <c r="F3607" s="5"/>
      <c r="G3607" s="5"/>
      <c r="H3607" s="5"/>
      <c r="I3607" s="5"/>
      <c r="J3607" s="5"/>
    </row>
    <row r="3608" spans="1:10" x14ac:dyDescent="0.25">
      <c r="A3608" s="5"/>
      <c r="B3608" s="5"/>
      <c r="C3608" s="5"/>
      <c r="D3608" s="5"/>
      <c r="E3608" s="5"/>
      <c r="F3608" s="5"/>
      <c r="G3608" s="5"/>
      <c r="H3608" s="5"/>
      <c r="I3608" s="5"/>
      <c r="J3608" s="5"/>
    </row>
    <row r="3609" spans="1:10" x14ac:dyDescent="0.25">
      <c r="A3609" s="5"/>
      <c r="B3609" s="5"/>
      <c r="C3609" s="5"/>
      <c r="D3609" s="5"/>
      <c r="E3609" s="5"/>
      <c r="F3609" s="5"/>
      <c r="G3609" s="5"/>
      <c r="H3609" s="5"/>
      <c r="I3609" s="5"/>
      <c r="J3609" s="5"/>
    </row>
    <row r="3610" spans="1:10" x14ac:dyDescent="0.25">
      <c r="A3610" s="5"/>
      <c r="B3610" s="5"/>
      <c r="C3610" s="5"/>
      <c r="D3610" s="5"/>
      <c r="E3610" s="5"/>
      <c r="F3610" s="5"/>
      <c r="G3610" s="5"/>
      <c r="H3610" s="5"/>
      <c r="I3610" s="5"/>
      <c r="J3610" s="5"/>
    </row>
    <row r="3611" spans="1:10" x14ac:dyDescent="0.25">
      <c r="A3611" s="5"/>
      <c r="B3611" s="5"/>
      <c r="C3611" s="5"/>
      <c r="D3611" s="5"/>
      <c r="E3611" s="5"/>
      <c r="F3611" s="5"/>
      <c r="G3611" s="5"/>
      <c r="H3611" s="5"/>
      <c r="I3611" s="5"/>
      <c r="J3611" s="5"/>
    </row>
    <row r="3612" spans="1:10" x14ac:dyDescent="0.25">
      <c r="A3612" s="5"/>
      <c r="B3612" s="5"/>
      <c r="C3612" s="5"/>
      <c r="D3612" s="5"/>
      <c r="E3612" s="5"/>
      <c r="F3612" s="5"/>
      <c r="G3612" s="5"/>
      <c r="H3612" s="5"/>
      <c r="I3612" s="5"/>
      <c r="J3612" s="5"/>
    </row>
    <row r="3613" spans="1:10" x14ac:dyDescent="0.25">
      <c r="A3613" s="5"/>
      <c r="B3613" s="5"/>
      <c r="C3613" s="5"/>
      <c r="D3613" s="5"/>
      <c r="E3613" s="5"/>
      <c r="F3613" s="5"/>
      <c r="G3613" s="5"/>
      <c r="H3613" s="5"/>
      <c r="I3613" s="5"/>
      <c r="J3613" s="5"/>
    </row>
    <row r="3614" spans="1:10" x14ac:dyDescent="0.25">
      <c r="A3614" s="5"/>
      <c r="B3614" s="5"/>
      <c r="C3614" s="5"/>
      <c r="D3614" s="5"/>
      <c r="E3614" s="5"/>
      <c r="F3614" s="5"/>
      <c r="G3614" s="5"/>
      <c r="H3614" s="5"/>
      <c r="I3614" s="5"/>
      <c r="J3614" s="5"/>
    </row>
    <row r="3615" spans="1:10" x14ac:dyDescent="0.25">
      <c r="A3615" s="5"/>
      <c r="B3615" s="5"/>
      <c r="C3615" s="5"/>
      <c r="D3615" s="5"/>
      <c r="E3615" s="5"/>
      <c r="F3615" s="5"/>
      <c r="G3615" s="5"/>
      <c r="H3615" s="5"/>
      <c r="I3615" s="5"/>
      <c r="J3615" s="5"/>
    </row>
    <row r="3616" spans="1:10" x14ac:dyDescent="0.25">
      <c r="A3616" s="5"/>
      <c r="B3616" s="5"/>
      <c r="C3616" s="5"/>
      <c r="D3616" s="5"/>
      <c r="E3616" s="5"/>
      <c r="F3616" s="5"/>
      <c r="G3616" s="5"/>
      <c r="H3616" s="5"/>
      <c r="I3616" s="5"/>
      <c r="J3616" s="5"/>
    </row>
    <row r="3617" spans="1:10" x14ac:dyDescent="0.25">
      <c r="A3617" s="5"/>
      <c r="B3617" s="5"/>
      <c r="C3617" s="5"/>
      <c r="D3617" s="5"/>
      <c r="E3617" s="5"/>
      <c r="F3617" s="5"/>
      <c r="G3617" s="5"/>
      <c r="H3617" s="5"/>
      <c r="I3617" s="5"/>
      <c r="J3617" s="5"/>
    </row>
    <row r="3618" spans="1:10" x14ac:dyDescent="0.25">
      <c r="A3618" s="5"/>
      <c r="B3618" s="5"/>
      <c r="C3618" s="5"/>
      <c r="D3618" s="5"/>
      <c r="E3618" s="5"/>
      <c r="F3618" s="5"/>
      <c r="G3618" s="5"/>
      <c r="H3618" s="5"/>
      <c r="I3618" s="5"/>
      <c r="J3618" s="5"/>
    </row>
    <row r="3619" spans="1:10" x14ac:dyDescent="0.25">
      <c r="A3619" s="5"/>
      <c r="B3619" s="5"/>
      <c r="C3619" s="5"/>
      <c r="D3619" s="5"/>
      <c r="E3619" s="5"/>
      <c r="F3619" s="5"/>
      <c r="G3619" s="5"/>
      <c r="H3619" s="5"/>
      <c r="I3619" s="5"/>
      <c r="J3619" s="5"/>
    </row>
    <row r="3620" spans="1:10" x14ac:dyDescent="0.25">
      <c r="A3620" s="5"/>
      <c r="B3620" s="5"/>
      <c r="C3620" s="5"/>
      <c r="D3620" s="5"/>
      <c r="E3620" s="5"/>
      <c r="F3620" s="5"/>
      <c r="G3620" s="5"/>
      <c r="H3620" s="5"/>
      <c r="I3620" s="5"/>
      <c r="J3620" s="5"/>
    </row>
    <row r="3621" spans="1:10" x14ac:dyDescent="0.25">
      <c r="A3621" s="5"/>
      <c r="B3621" s="5"/>
      <c r="C3621" s="5"/>
      <c r="D3621" s="5"/>
      <c r="E3621" s="5"/>
      <c r="F3621" s="5"/>
      <c r="G3621" s="5"/>
      <c r="H3621" s="5"/>
      <c r="I3621" s="5"/>
      <c r="J3621" s="5"/>
    </row>
    <row r="3622" spans="1:10" x14ac:dyDescent="0.25">
      <c r="A3622" s="5"/>
      <c r="B3622" s="5"/>
      <c r="C3622" s="5"/>
      <c r="D3622" s="5"/>
      <c r="E3622" s="5"/>
      <c r="F3622" s="5"/>
      <c r="G3622" s="5"/>
      <c r="H3622" s="5"/>
      <c r="I3622" s="5"/>
      <c r="J3622" s="5"/>
    </row>
    <row r="3623" spans="1:10" x14ac:dyDescent="0.25">
      <c r="A3623" s="5"/>
      <c r="B3623" s="5"/>
      <c r="C3623" s="5"/>
      <c r="D3623" s="5"/>
      <c r="E3623" s="5"/>
      <c r="F3623" s="5"/>
      <c r="G3623" s="5"/>
      <c r="H3623" s="5"/>
      <c r="I3623" s="5"/>
      <c r="J3623" s="5"/>
    </row>
    <row r="3624" spans="1:10" x14ac:dyDescent="0.25">
      <c r="A3624" s="5"/>
      <c r="B3624" s="5"/>
      <c r="C3624" s="5"/>
      <c r="D3624" s="5"/>
      <c r="E3624" s="5"/>
      <c r="F3624" s="5"/>
      <c r="G3624" s="5"/>
      <c r="H3624" s="5"/>
      <c r="I3624" s="5"/>
      <c r="J3624" s="5"/>
    </row>
    <row r="3625" spans="1:10" x14ac:dyDescent="0.25">
      <c r="A3625" s="5"/>
      <c r="B3625" s="5"/>
      <c r="C3625" s="5"/>
      <c r="D3625" s="5"/>
      <c r="E3625" s="5"/>
      <c r="F3625" s="5"/>
      <c r="G3625" s="5"/>
      <c r="H3625" s="5"/>
      <c r="I3625" s="5"/>
      <c r="J3625" s="5"/>
    </row>
    <row r="3626" spans="1:10" x14ac:dyDescent="0.25">
      <c r="A3626" s="5"/>
      <c r="B3626" s="5"/>
      <c r="C3626" s="5"/>
      <c r="D3626" s="5"/>
      <c r="E3626" s="5"/>
      <c r="F3626" s="5"/>
      <c r="G3626" s="5"/>
      <c r="H3626" s="5"/>
      <c r="I3626" s="5"/>
      <c r="J3626" s="5"/>
    </row>
    <row r="3627" spans="1:10" x14ac:dyDescent="0.25">
      <c r="A3627" s="5"/>
      <c r="B3627" s="5"/>
      <c r="C3627" s="5"/>
      <c r="D3627" s="5"/>
      <c r="E3627" s="5"/>
      <c r="F3627" s="5"/>
      <c r="G3627" s="5"/>
      <c r="H3627" s="5"/>
      <c r="I3627" s="5"/>
      <c r="J3627" s="5"/>
    </row>
    <row r="3628" spans="1:10" x14ac:dyDescent="0.25">
      <c r="A3628" s="5"/>
      <c r="B3628" s="5"/>
      <c r="C3628" s="5"/>
      <c r="D3628" s="5"/>
      <c r="E3628" s="5"/>
      <c r="F3628" s="5"/>
      <c r="G3628" s="5"/>
      <c r="H3628" s="5"/>
      <c r="I3628" s="5"/>
      <c r="J3628" s="5"/>
    </row>
    <row r="3629" spans="1:10" x14ac:dyDescent="0.25">
      <c r="A3629" s="5"/>
      <c r="B3629" s="5"/>
      <c r="C3629" s="5"/>
      <c r="D3629" s="5"/>
      <c r="E3629" s="5"/>
      <c r="F3629" s="5"/>
      <c r="G3629" s="5"/>
      <c r="H3629" s="5"/>
      <c r="I3629" s="5"/>
      <c r="J3629" s="5"/>
    </row>
    <row r="3630" spans="1:10" x14ac:dyDescent="0.25">
      <c r="A3630" s="5"/>
      <c r="B3630" s="5"/>
      <c r="C3630" s="5"/>
      <c r="D3630" s="5"/>
      <c r="E3630" s="5"/>
      <c r="F3630" s="5"/>
      <c r="G3630" s="5"/>
      <c r="H3630" s="5"/>
      <c r="I3630" s="5"/>
      <c r="J3630" s="5"/>
    </row>
    <row r="3631" spans="1:10" x14ac:dyDescent="0.25">
      <c r="A3631" s="5"/>
      <c r="B3631" s="5"/>
      <c r="C3631" s="5"/>
      <c r="D3631" s="5"/>
      <c r="E3631" s="5"/>
      <c r="F3631" s="5"/>
      <c r="G3631" s="5"/>
      <c r="H3631" s="5"/>
      <c r="I3631" s="5"/>
      <c r="J3631" s="5"/>
    </row>
    <row r="3632" spans="1:10" x14ac:dyDescent="0.25">
      <c r="A3632" s="5"/>
      <c r="B3632" s="5"/>
      <c r="C3632" s="5"/>
      <c r="D3632" s="5"/>
      <c r="E3632" s="5"/>
      <c r="F3632" s="5"/>
      <c r="G3632" s="5"/>
      <c r="H3632" s="5"/>
      <c r="I3632" s="5"/>
      <c r="J3632" s="5"/>
    </row>
    <row r="3633" spans="1:10" x14ac:dyDescent="0.25">
      <c r="A3633" s="5"/>
      <c r="B3633" s="5"/>
      <c r="C3633" s="5"/>
      <c r="D3633" s="5"/>
      <c r="E3633" s="5"/>
      <c r="F3633" s="5"/>
      <c r="G3633" s="5"/>
      <c r="H3633" s="5"/>
      <c r="I3633" s="5"/>
      <c r="J3633" s="5"/>
    </row>
    <row r="3634" spans="1:10" x14ac:dyDescent="0.25">
      <c r="A3634" s="5"/>
      <c r="B3634" s="5"/>
      <c r="C3634" s="5"/>
      <c r="D3634" s="5"/>
      <c r="E3634" s="5"/>
      <c r="F3634" s="5"/>
      <c r="G3634" s="5"/>
      <c r="H3634" s="5"/>
      <c r="I3634" s="5"/>
      <c r="J3634" s="5"/>
    </row>
    <row r="3635" spans="1:10" x14ac:dyDescent="0.25">
      <c r="A3635" s="5"/>
      <c r="B3635" s="5"/>
      <c r="C3635" s="5"/>
      <c r="D3635" s="5"/>
      <c r="E3635" s="5"/>
      <c r="F3635" s="5"/>
      <c r="G3635" s="5"/>
      <c r="H3635" s="5"/>
      <c r="I3635" s="5"/>
      <c r="J3635" s="5"/>
    </row>
    <row r="3636" spans="1:10" x14ac:dyDescent="0.25">
      <c r="A3636" s="5"/>
      <c r="B3636" s="5"/>
      <c r="C3636" s="5"/>
      <c r="D3636" s="5"/>
      <c r="E3636" s="5"/>
      <c r="F3636" s="5"/>
      <c r="G3636" s="5"/>
      <c r="H3636" s="5"/>
      <c r="I3636" s="5"/>
      <c r="J3636" s="5"/>
    </row>
    <row r="3637" spans="1:10" x14ac:dyDescent="0.25">
      <c r="A3637" s="5"/>
      <c r="B3637" s="5"/>
      <c r="C3637" s="5"/>
      <c r="D3637" s="5"/>
      <c r="E3637" s="5"/>
      <c r="F3637" s="5"/>
      <c r="G3637" s="5"/>
      <c r="H3637" s="5"/>
      <c r="I3637" s="5"/>
      <c r="J3637" s="5"/>
    </row>
    <row r="3638" spans="1:10" x14ac:dyDescent="0.25">
      <c r="A3638" s="5"/>
      <c r="B3638" s="5"/>
      <c r="C3638" s="5"/>
      <c r="D3638" s="5"/>
      <c r="E3638" s="5"/>
      <c r="F3638" s="5"/>
      <c r="G3638" s="5"/>
      <c r="H3638" s="5"/>
      <c r="I3638" s="5"/>
      <c r="J3638" s="5"/>
    </row>
    <row r="3639" spans="1:10" x14ac:dyDescent="0.25">
      <c r="A3639" s="5"/>
      <c r="B3639" s="5"/>
      <c r="C3639" s="5"/>
      <c r="D3639" s="5"/>
      <c r="E3639" s="5"/>
      <c r="F3639" s="5"/>
      <c r="G3639" s="5"/>
      <c r="H3639" s="5"/>
      <c r="I3639" s="5"/>
      <c r="J3639" s="5"/>
    </row>
    <row r="3640" spans="1:10" x14ac:dyDescent="0.25">
      <c r="A3640" s="5"/>
      <c r="B3640" s="5"/>
      <c r="C3640" s="5"/>
      <c r="D3640" s="5"/>
      <c r="E3640" s="5"/>
      <c r="F3640" s="5"/>
      <c r="G3640" s="5"/>
      <c r="H3640" s="5"/>
      <c r="I3640" s="5"/>
      <c r="J3640" s="5"/>
    </row>
    <row r="3641" spans="1:10" x14ac:dyDescent="0.25">
      <c r="A3641" s="5"/>
      <c r="B3641" s="5"/>
      <c r="C3641" s="5"/>
      <c r="D3641" s="5"/>
      <c r="E3641" s="5"/>
      <c r="F3641" s="5"/>
      <c r="G3641" s="5"/>
      <c r="H3641" s="5"/>
      <c r="I3641" s="5"/>
      <c r="J3641" s="5"/>
    </row>
    <row r="3642" spans="1:10" x14ac:dyDescent="0.25">
      <c r="A3642" s="5"/>
      <c r="B3642" s="5"/>
      <c r="C3642" s="5"/>
      <c r="D3642" s="5"/>
      <c r="E3642" s="5"/>
      <c r="F3642" s="5"/>
      <c r="G3642" s="5"/>
      <c r="H3642" s="5"/>
      <c r="I3642" s="5"/>
      <c r="J3642" s="5"/>
    </row>
    <row r="3643" spans="1:10" x14ac:dyDescent="0.25">
      <c r="A3643" s="5"/>
      <c r="B3643" s="5"/>
      <c r="C3643" s="5"/>
      <c r="D3643" s="5"/>
      <c r="E3643" s="5"/>
      <c r="F3643" s="5"/>
      <c r="G3643" s="5"/>
      <c r="H3643" s="5"/>
      <c r="I3643" s="5"/>
      <c r="J3643" s="5"/>
    </row>
    <row r="3644" spans="1:10" x14ac:dyDescent="0.25">
      <c r="A3644" s="5"/>
      <c r="B3644" s="5"/>
      <c r="C3644" s="5"/>
      <c r="D3644" s="5"/>
      <c r="E3644" s="5"/>
      <c r="F3644" s="5"/>
      <c r="G3644" s="5"/>
      <c r="H3644" s="5"/>
      <c r="I3644" s="5"/>
      <c r="J3644" s="5"/>
    </row>
    <row r="3645" spans="1:10" x14ac:dyDescent="0.25">
      <c r="A3645" s="5"/>
      <c r="B3645" s="5"/>
      <c r="C3645" s="5"/>
      <c r="D3645" s="5"/>
      <c r="E3645" s="5"/>
      <c r="F3645" s="5"/>
      <c r="G3645" s="5"/>
      <c r="H3645" s="5"/>
      <c r="I3645" s="5"/>
      <c r="J3645" s="5"/>
    </row>
    <row r="3646" spans="1:10" x14ac:dyDescent="0.25">
      <c r="A3646" s="5"/>
      <c r="B3646" s="5"/>
      <c r="C3646" s="5"/>
      <c r="D3646" s="5"/>
      <c r="E3646" s="5"/>
      <c r="F3646" s="5"/>
      <c r="G3646" s="5"/>
      <c r="H3646" s="5"/>
      <c r="I3646" s="5"/>
      <c r="J3646" s="5"/>
    </row>
    <row r="3647" spans="1:10" x14ac:dyDescent="0.25">
      <c r="A3647" s="5"/>
      <c r="B3647" s="5"/>
      <c r="C3647" s="5"/>
      <c r="D3647" s="5"/>
      <c r="E3647" s="5"/>
      <c r="F3647" s="5"/>
      <c r="G3647" s="5"/>
      <c r="H3647" s="5"/>
      <c r="I3647" s="5"/>
      <c r="J3647" s="5"/>
    </row>
    <row r="3648" spans="1:10" x14ac:dyDescent="0.25">
      <c r="A3648" s="5"/>
      <c r="B3648" s="5"/>
      <c r="C3648" s="5"/>
      <c r="D3648" s="5"/>
      <c r="E3648" s="5"/>
      <c r="F3648" s="5"/>
      <c r="G3648" s="5"/>
      <c r="H3648" s="5"/>
      <c r="I3648" s="5"/>
      <c r="J3648" s="5"/>
    </row>
    <row r="3649" spans="1:10" x14ac:dyDescent="0.25">
      <c r="A3649" s="5"/>
      <c r="B3649" s="5"/>
      <c r="C3649" s="5"/>
      <c r="D3649" s="5"/>
      <c r="E3649" s="5"/>
      <c r="F3649" s="5"/>
      <c r="G3649" s="5"/>
      <c r="H3649" s="5"/>
      <c r="I3649" s="5"/>
      <c r="J3649" s="5"/>
    </row>
    <row r="3650" spans="1:10" x14ac:dyDescent="0.25">
      <c r="A3650" s="5"/>
      <c r="B3650" s="5"/>
      <c r="C3650" s="5"/>
      <c r="D3650" s="5"/>
      <c r="E3650" s="5"/>
      <c r="F3650" s="5"/>
      <c r="G3650" s="5"/>
      <c r="H3650" s="5"/>
      <c r="I3650" s="5"/>
      <c r="J3650" s="5"/>
    </row>
    <row r="3651" spans="1:10" x14ac:dyDescent="0.25">
      <c r="A3651" s="5"/>
      <c r="B3651" s="5"/>
      <c r="C3651" s="5"/>
      <c r="D3651" s="5"/>
      <c r="E3651" s="5"/>
      <c r="F3651" s="5"/>
      <c r="G3651" s="5"/>
      <c r="H3651" s="5"/>
      <c r="I3651" s="5"/>
      <c r="J3651" s="5"/>
    </row>
    <row r="3652" spans="1:10" x14ac:dyDescent="0.25">
      <c r="A3652" s="5"/>
      <c r="B3652" s="5"/>
      <c r="C3652" s="5"/>
      <c r="D3652" s="5"/>
      <c r="E3652" s="5"/>
      <c r="F3652" s="5"/>
      <c r="G3652" s="5"/>
      <c r="H3652" s="5"/>
      <c r="I3652" s="5"/>
      <c r="J3652" s="5"/>
    </row>
    <row r="3653" spans="1:10" x14ac:dyDescent="0.25">
      <c r="A3653" s="5"/>
      <c r="B3653" s="5"/>
      <c r="C3653" s="5"/>
      <c r="D3653" s="5"/>
      <c r="E3653" s="5"/>
      <c r="F3653" s="5"/>
      <c r="G3653" s="5"/>
      <c r="H3653" s="5"/>
      <c r="I3653" s="5"/>
      <c r="J3653" s="5"/>
    </row>
    <row r="3654" spans="1:10" x14ac:dyDescent="0.25">
      <c r="A3654" s="5"/>
      <c r="B3654" s="5"/>
      <c r="C3654" s="5"/>
      <c r="D3654" s="5"/>
      <c r="E3654" s="5"/>
      <c r="F3654" s="5"/>
      <c r="G3654" s="5"/>
      <c r="H3654" s="5"/>
      <c r="I3654" s="5"/>
      <c r="J3654" s="5"/>
    </row>
    <row r="3655" spans="1:10" x14ac:dyDescent="0.25">
      <c r="A3655" s="5"/>
      <c r="B3655" s="5"/>
      <c r="C3655" s="5"/>
      <c r="D3655" s="5"/>
      <c r="E3655" s="5"/>
      <c r="F3655" s="5"/>
      <c r="G3655" s="5"/>
      <c r="H3655" s="5"/>
      <c r="I3655" s="5"/>
      <c r="J3655" s="5"/>
    </row>
    <row r="3656" spans="1:10" x14ac:dyDescent="0.25">
      <c r="A3656" s="5"/>
      <c r="B3656" s="5"/>
      <c r="C3656" s="5"/>
      <c r="D3656" s="5"/>
      <c r="E3656" s="5"/>
      <c r="F3656" s="5"/>
      <c r="G3656" s="5"/>
      <c r="H3656" s="5"/>
      <c r="I3656" s="5"/>
      <c r="J3656" s="5"/>
    </row>
    <row r="3657" spans="1:10" x14ac:dyDescent="0.25">
      <c r="A3657" s="5"/>
      <c r="B3657" s="5"/>
      <c r="C3657" s="5"/>
      <c r="D3657" s="5"/>
      <c r="E3657" s="5"/>
      <c r="F3657" s="5"/>
      <c r="G3657" s="5"/>
      <c r="H3657" s="5"/>
      <c r="I3657" s="5"/>
      <c r="J3657" s="5"/>
    </row>
    <row r="3658" spans="1:10" x14ac:dyDescent="0.25">
      <c r="A3658" s="5"/>
      <c r="B3658" s="5"/>
      <c r="C3658" s="5"/>
      <c r="D3658" s="5"/>
      <c r="E3658" s="5"/>
      <c r="F3658" s="5"/>
      <c r="G3658" s="5"/>
      <c r="H3658" s="5"/>
      <c r="I3658" s="5"/>
      <c r="J3658" s="5"/>
    </row>
    <row r="3659" spans="1:10" x14ac:dyDescent="0.25">
      <c r="A3659" s="5"/>
      <c r="B3659" s="5"/>
      <c r="C3659" s="5"/>
      <c r="D3659" s="5"/>
      <c r="E3659" s="5"/>
      <c r="F3659" s="5"/>
      <c r="G3659" s="5"/>
      <c r="H3659" s="5"/>
      <c r="I3659" s="5"/>
      <c r="J3659" s="5"/>
    </row>
    <row r="3660" spans="1:10" x14ac:dyDescent="0.25">
      <c r="A3660" s="5"/>
      <c r="B3660" s="5"/>
      <c r="C3660" s="5"/>
      <c r="D3660" s="5"/>
      <c r="E3660" s="5"/>
      <c r="F3660" s="5"/>
      <c r="G3660" s="5"/>
      <c r="H3660" s="5"/>
      <c r="I3660" s="5"/>
      <c r="J3660" s="5"/>
    </row>
    <row r="3661" spans="1:10" x14ac:dyDescent="0.25">
      <c r="A3661" s="5"/>
      <c r="B3661" s="5"/>
      <c r="C3661" s="5"/>
      <c r="D3661" s="5"/>
      <c r="E3661" s="5"/>
      <c r="F3661" s="5"/>
      <c r="G3661" s="5"/>
      <c r="H3661" s="5"/>
      <c r="I3661" s="5"/>
      <c r="J3661" s="5"/>
    </row>
    <row r="3662" spans="1:10" x14ac:dyDescent="0.25">
      <c r="A3662" s="5"/>
      <c r="B3662" s="5"/>
      <c r="C3662" s="5"/>
      <c r="D3662" s="5"/>
      <c r="E3662" s="5"/>
      <c r="F3662" s="5"/>
      <c r="G3662" s="5"/>
      <c r="H3662" s="5"/>
      <c r="I3662" s="5"/>
      <c r="J3662" s="5"/>
    </row>
    <row r="3663" spans="1:10" x14ac:dyDescent="0.25">
      <c r="A3663" s="5"/>
      <c r="B3663" s="5"/>
      <c r="C3663" s="5"/>
      <c r="D3663" s="5"/>
      <c r="E3663" s="5"/>
      <c r="F3663" s="5"/>
      <c r="G3663" s="5"/>
      <c r="H3663" s="5"/>
      <c r="I3663" s="5"/>
      <c r="J3663" s="5"/>
    </row>
    <row r="3664" spans="1:10" x14ac:dyDescent="0.25">
      <c r="A3664" s="5"/>
      <c r="B3664" s="5"/>
      <c r="C3664" s="5"/>
      <c r="D3664" s="5"/>
      <c r="E3664" s="5"/>
      <c r="F3664" s="5"/>
      <c r="G3664" s="5"/>
      <c r="H3664" s="5"/>
      <c r="I3664" s="5"/>
      <c r="J3664" s="5"/>
    </row>
    <row r="3665" spans="1:10" x14ac:dyDescent="0.25">
      <c r="A3665" s="5"/>
      <c r="B3665" s="5"/>
      <c r="C3665" s="5"/>
      <c r="D3665" s="5"/>
      <c r="E3665" s="5"/>
      <c r="F3665" s="5"/>
      <c r="G3665" s="5"/>
      <c r="H3665" s="5"/>
      <c r="I3665" s="5"/>
      <c r="J3665" s="5"/>
    </row>
    <row r="3666" spans="1:10" x14ac:dyDescent="0.25">
      <c r="A3666" s="5"/>
      <c r="B3666" s="5"/>
      <c r="C3666" s="5"/>
      <c r="D3666" s="5"/>
      <c r="E3666" s="5"/>
      <c r="F3666" s="5"/>
      <c r="G3666" s="5"/>
      <c r="H3666" s="5"/>
      <c r="I3666" s="5"/>
      <c r="J3666" s="5"/>
    </row>
    <row r="3667" spans="1:10" x14ac:dyDescent="0.25">
      <c r="A3667" s="5"/>
      <c r="B3667" s="5"/>
      <c r="C3667" s="5"/>
      <c r="D3667" s="5"/>
      <c r="E3667" s="5"/>
      <c r="F3667" s="5"/>
      <c r="G3667" s="5"/>
      <c r="H3667" s="5"/>
      <c r="I3667" s="5"/>
      <c r="J3667" s="5"/>
    </row>
    <row r="3668" spans="1:10" x14ac:dyDescent="0.25">
      <c r="A3668" s="5"/>
      <c r="B3668" s="5"/>
      <c r="C3668" s="5"/>
      <c r="D3668" s="5"/>
      <c r="E3668" s="5"/>
      <c r="F3668" s="5"/>
      <c r="G3668" s="5"/>
      <c r="H3668" s="5"/>
      <c r="I3668" s="5"/>
      <c r="J3668" s="5"/>
    </row>
    <row r="3669" spans="1:10" x14ac:dyDescent="0.25">
      <c r="A3669" s="5"/>
      <c r="B3669" s="5"/>
      <c r="C3669" s="5"/>
      <c r="D3669" s="5"/>
      <c r="E3669" s="5"/>
      <c r="F3669" s="5"/>
      <c r="G3669" s="5"/>
      <c r="H3669" s="5"/>
      <c r="I3669" s="5"/>
      <c r="J3669" s="5"/>
    </row>
    <row r="3670" spans="1:10" x14ac:dyDescent="0.25">
      <c r="A3670" s="5"/>
      <c r="B3670" s="5"/>
      <c r="C3670" s="5"/>
      <c r="D3670" s="5"/>
      <c r="E3670" s="5"/>
      <c r="F3670" s="5"/>
      <c r="G3670" s="5"/>
      <c r="H3670" s="5"/>
      <c r="I3670" s="5"/>
      <c r="J3670" s="5"/>
    </row>
    <row r="3671" spans="1:10" x14ac:dyDescent="0.25">
      <c r="A3671" s="5"/>
      <c r="B3671" s="5"/>
      <c r="C3671" s="5"/>
      <c r="D3671" s="5"/>
      <c r="E3671" s="5"/>
      <c r="F3671" s="5"/>
      <c r="G3671" s="5"/>
      <c r="H3671" s="5"/>
      <c r="I3671" s="5"/>
      <c r="J3671" s="5"/>
    </row>
    <row r="3672" spans="1:10" x14ac:dyDescent="0.25">
      <c r="A3672" s="5"/>
      <c r="B3672" s="5"/>
      <c r="C3672" s="5"/>
      <c r="D3672" s="5"/>
      <c r="E3672" s="5"/>
      <c r="F3672" s="5"/>
      <c r="G3672" s="5"/>
      <c r="H3672" s="5"/>
      <c r="I3672" s="5"/>
      <c r="J3672" s="5"/>
    </row>
    <row r="3673" spans="1:10" x14ac:dyDescent="0.25">
      <c r="A3673" s="5"/>
      <c r="B3673" s="5"/>
      <c r="C3673" s="5"/>
      <c r="D3673" s="5"/>
      <c r="E3673" s="5"/>
      <c r="F3673" s="5"/>
      <c r="G3673" s="5"/>
      <c r="H3673" s="5"/>
      <c r="I3673" s="5"/>
      <c r="J3673" s="5"/>
    </row>
    <row r="3674" spans="1:10" x14ac:dyDescent="0.25">
      <c r="A3674" s="5"/>
      <c r="B3674" s="5"/>
      <c r="C3674" s="5"/>
      <c r="D3674" s="5"/>
      <c r="E3674" s="5"/>
      <c r="F3674" s="5"/>
      <c r="G3674" s="5"/>
      <c r="H3674" s="5"/>
      <c r="I3674" s="5"/>
      <c r="J3674" s="5"/>
    </row>
    <row r="3675" spans="1:10" x14ac:dyDescent="0.25">
      <c r="A3675" s="5"/>
      <c r="B3675" s="5"/>
      <c r="C3675" s="5"/>
      <c r="D3675" s="5"/>
      <c r="E3675" s="5"/>
      <c r="F3675" s="5"/>
      <c r="G3675" s="5"/>
      <c r="H3675" s="5"/>
      <c r="I3675" s="5"/>
      <c r="J3675" s="5"/>
    </row>
    <row r="3676" spans="1:10" x14ac:dyDescent="0.25">
      <c r="A3676" s="5"/>
      <c r="B3676" s="5"/>
      <c r="C3676" s="5"/>
      <c r="D3676" s="5"/>
      <c r="E3676" s="5"/>
      <c r="F3676" s="5"/>
      <c r="G3676" s="5"/>
      <c r="H3676" s="5"/>
      <c r="I3676" s="5"/>
      <c r="J3676" s="5"/>
    </row>
    <row r="3677" spans="1:10" x14ac:dyDescent="0.25">
      <c r="A3677" s="5"/>
      <c r="B3677" s="5"/>
      <c r="C3677" s="5"/>
      <c r="D3677" s="5"/>
      <c r="E3677" s="5"/>
      <c r="F3677" s="5"/>
      <c r="G3677" s="5"/>
      <c r="H3677" s="5"/>
      <c r="I3677" s="5"/>
      <c r="J3677" s="5"/>
    </row>
    <row r="3678" spans="1:10" x14ac:dyDescent="0.25">
      <c r="A3678" s="5"/>
      <c r="B3678" s="5"/>
      <c r="C3678" s="5"/>
      <c r="D3678" s="5"/>
      <c r="E3678" s="5"/>
      <c r="F3678" s="5"/>
      <c r="G3678" s="5"/>
      <c r="H3678" s="5"/>
      <c r="I3678" s="5"/>
      <c r="J3678" s="5"/>
    </row>
    <row r="3679" spans="1:10" x14ac:dyDescent="0.25">
      <c r="A3679" s="5"/>
      <c r="B3679" s="5"/>
      <c r="C3679" s="5"/>
      <c r="D3679" s="5"/>
      <c r="E3679" s="5"/>
      <c r="F3679" s="5"/>
      <c r="G3679" s="5"/>
      <c r="H3679" s="5"/>
      <c r="I3679" s="5"/>
      <c r="J3679" s="5"/>
    </row>
    <row r="3680" spans="1:10" x14ac:dyDescent="0.25">
      <c r="A3680" s="5"/>
      <c r="B3680" s="5"/>
      <c r="C3680" s="5"/>
      <c r="D3680" s="5"/>
      <c r="E3680" s="5"/>
      <c r="F3680" s="5"/>
      <c r="G3680" s="5"/>
      <c r="H3680" s="5"/>
      <c r="I3680" s="5"/>
      <c r="J3680" s="5"/>
    </row>
    <row r="3681" spans="1:10" x14ac:dyDescent="0.25">
      <c r="A3681" s="5"/>
      <c r="B3681" s="5"/>
      <c r="C3681" s="5"/>
      <c r="D3681" s="5"/>
      <c r="E3681" s="5"/>
      <c r="F3681" s="5"/>
      <c r="G3681" s="5"/>
      <c r="H3681" s="5"/>
      <c r="I3681" s="5"/>
      <c r="J3681" s="5"/>
    </row>
    <row r="3682" spans="1:10" x14ac:dyDescent="0.25">
      <c r="A3682" s="5"/>
      <c r="B3682" s="5"/>
      <c r="C3682" s="5"/>
      <c r="D3682" s="5"/>
      <c r="E3682" s="5"/>
      <c r="F3682" s="5"/>
      <c r="G3682" s="5"/>
      <c r="H3682" s="5"/>
      <c r="I3682" s="5"/>
      <c r="J3682" s="5"/>
    </row>
    <row r="3683" spans="1:10" x14ac:dyDescent="0.25">
      <c r="A3683" s="5"/>
      <c r="B3683" s="5"/>
      <c r="C3683" s="5"/>
      <c r="D3683" s="5"/>
      <c r="E3683" s="5"/>
      <c r="F3683" s="5"/>
      <c r="G3683" s="5"/>
      <c r="H3683" s="5"/>
      <c r="I3683" s="5"/>
      <c r="J3683" s="5"/>
    </row>
    <row r="3684" spans="1:10" x14ac:dyDescent="0.25">
      <c r="A3684" s="5"/>
      <c r="B3684" s="5"/>
      <c r="C3684" s="5"/>
      <c r="D3684" s="5"/>
      <c r="E3684" s="5"/>
      <c r="F3684" s="5"/>
      <c r="G3684" s="5"/>
      <c r="H3684" s="5"/>
      <c r="I3684" s="5"/>
      <c r="J3684" s="5"/>
    </row>
    <row r="3685" spans="1:10" x14ac:dyDescent="0.25">
      <c r="A3685" s="5"/>
      <c r="B3685" s="5"/>
      <c r="C3685" s="5"/>
      <c r="D3685" s="5"/>
      <c r="E3685" s="5"/>
      <c r="F3685" s="5"/>
      <c r="G3685" s="5"/>
      <c r="H3685" s="5"/>
      <c r="I3685" s="5"/>
      <c r="J3685" s="5"/>
    </row>
    <row r="3686" spans="1:10" x14ac:dyDescent="0.25">
      <c r="A3686" s="5"/>
      <c r="B3686" s="5"/>
      <c r="C3686" s="5"/>
      <c r="D3686" s="5"/>
      <c r="E3686" s="5"/>
      <c r="F3686" s="5"/>
      <c r="G3686" s="5"/>
      <c r="H3686" s="5"/>
      <c r="I3686" s="5"/>
      <c r="J3686" s="5"/>
    </row>
    <row r="3687" spans="1:10" x14ac:dyDescent="0.25">
      <c r="A3687" s="5"/>
      <c r="B3687" s="5"/>
      <c r="C3687" s="5"/>
      <c r="D3687" s="5"/>
      <c r="E3687" s="5"/>
      <c r="F3687" s="5"/>
      <c r="G3687" s="5"/>
      <c r="H3687" s="5"/>
      <c r="I3687" s="5"/>
      <c r="J3687" s="5"/>
    </row>
    <row r="3688" spans="1:10" x14ac:dyDescent="0.25">
      <c r="A3688" s="5"/>
      <c r="B3688" s="5"/>
      <c r="C3688" s="5"/>
      <c r="D3688" s="5"/>
      <c r="E3688" s="5"/>
      <c r="F3688" s="5"/>
      <c r="G3688" s="5"/>
      <c r="H3688" s="5"/>
      <c r="I3688" s="5"/>
      <c r="J3688" s="5"/>
    </row>
    <row r="3689" spans="1:10" x14ac:dyDescent="0.25">
      <c r="A3689" s="5"/>
      <c r="B3689" s="5"/>
      <c r="C3689" s="5"/>
      <c r="D3689" s="5"/>
      <c r="E3689" s="5"/>
      <c r="F3689" s="5"/>
      <c r="G3689" s="5"/>
      <c r="H3689" s="5"/>
      <c r="I3689" s="5"/>
      <c r="J3689" s="5"/>
    </row>
    <row r="3690" spans="1:10" x14ac:dyDescent="0.25">
      <c r="A3690" s="5"/>
      <c r="B3690" s="5"/>
      <c r="C3690" s="5"/>
      <c r="D3690" s="5"/>
      <c r="E3690" s="5"/>
      <c r="F3690" s="5"/>
      <c r="G3690" s="5"/>
      <c r="H3690" s="5"/>
      <c r="I3690" s="5"/>
      <c r="J3690" s="5"/>
    </row>
    <row r="3691" spans="1:10" x14ac:dyDescent="0.25">
      <c r="A3691" s="5"/>
      <c r="B3691" s="5"/>
      <c r="C3691" s="5"/>
      <c r="D3691" s="5"/>
      <c r="E3691" s="5"/>
      <c r="F3691" s="5"/>
      <c r="G3691" s="5"/>
      <c r="H3691" s="5"/>
      <c r="I3691" s="5"/>
      <c r="J3691" s="5"/>
    </row>
    <row r="3692" spans="1:10" x14ac:dyDescent="0.25">
      <c r="A3692" s="5"/>
      <c r="B3692" s="5"/>
      <c r="C3692" s="5"/>
      <c r="D3692" s="5"/>
      <c r="E3692" s="5"/>
      <c r="F3692" s="5"/>
      <c r="G3692" s="5"/>
      <c r="H3692" s="5"/>
      <c r="I3692" s="5"/>
      <c r="J3692" s="5"/>
    </row>
    <row r="3693" spans="1:10" x14ac:dyDescent="0.25">
      <c r="A3693" s="5"/>
      <c r="B3693" s="5"/>
      <c r="C3693" s="5"/>
      <c r="D3693" s="5"/>
      <c r="E3693" s="5"/>
      <c r="F3693" s="5"/>
      <c r="G3693" s="5"/>
      <c r="H3693" s="5"/>
      <c r="I3693" s="5"/>
      <c r="J3693" s="5"/>
    </row>
    <row r="3694" spans="1:10" x14ac:dyDescent="0.25">
      <c r="A3694" s="5"/>
      <c r="B3694" s="5"/>
      <c r="C3694" s="5"/>
      <c r="D3694" s="5"/>
      <c r="E3694" s="5"/>
      <c r="F3694" s="5"/>
      <c r="G3694" s="5"/>
      <c r="H3694" s="5"/>
      <c r="I3694" s="5"/>
      <c r="J3694" s="5"/>
    </row>
    <row r="3695" spans="1:10" x14ac:dyDescent="0.25">
      <c r="A3695" s="5"/>
      <c r="B3695" s="5"/>
      <c r="C3695" s="5"/>
      <c r="D3695" s="5"/>
      <c r="E3695" s="5"/>
      <c r="F3695" s="5"/>
      <c r="G3695" s="5"/>
      <c r="H3695" s="5"/>
      <c r="I3695" s="5"/>
      <c r="J3695" s="5"/>
    </row>
    <row r="3696" spans="1:10" x14ac:dyDescent="0.25">
      <c r="A3696" s="5"/>
      <c r="B3696" s="5"/>
      <c r="C3696" s="5"/>
      <c r="D3696" s="5"/>
      <c r="E3696" s="5"/>
      <c r="F3696" s="5"/>
      <c r="G3696" s="5"/>
      <c r="H3696" s="5"/>
      <c r="I3696" s="5"/>
      <c r="J3696" s="5"/>
    </row>
    <row r="3697" spans="1:10" x14ac:dyDescent="0.25">
      <c r="A3697" s="5"/>
      <c r="B3697" s="5"/>
      <c r="C3697" s="5"/>
      <c r="D3697" s="5"/>
      <c r="E3697" s="5"/>
      <c r="F3697" s="5"/>
      <c r="G3697" s="5"/>
      <c r="H3697" s="5"/>
      <c r="I3697" s="5"/>
      <c r="J3697" s="5"/>
    </row>
    <row r="3698" spans="1:10" x14ac:dyDescent="0.25">
      <c r="A3698" s="5"/>
      <c r="B3698" s="5"/>
      <c r="C3698" s="5"/>
      <c r="D3698" s="5"/>
      <c r="E3698" s="5"/>
      <c r="F3698" s="5"/>
      <c r="G3698" s="5"/>
      <c r="H3698" s="5"/>
      <c r="I3698" s="5"/>
      <c r="J3698" s="5"/>
    </row>
    <row r="3699" spans="1:10" x14ac:dyDescent="0.25">
      <c r="A3699" s="5"/>
      <c r="B3699" s="5"/>
      <c r="C3699" s="5"/>
      <c r="D3699" s="5"/>
      <c r="E3699" s="5"/>
      <c r="F3699" s="5"/>
      <c r="G3699" s="5"/>
      <c r="H3699" s="5"/>
      <c r="I3699" s="5"/>
      <c r="J3699" s="5"/>
    </row>
    <row r="3700" spans="1:10" x14ac:dyDescent="0.25">
      <c r="A3700" s="5"/>
      <c r="B3700" s="5"/>
      <c r="C3700" s="5"/>
      <c r="D3700" s="5"/>
      <c r="E3700" s="5"/>
      <c r="F3700" s="5"/>
      <c r="G3700" s="5"/>
      <c r="H3700" s="5"/>
      <c r="I3700" s="5"/>
      <c r="J3700" s="5"/>
    </row>
    <row r="3701" spans="1:10" x14ac:dyDescent="0.25">
      <c r="A3701" s="5"/>
      <c r="B3701" s="5"/>
      <c r="C3701" s="5"/>
      <c r="D3701" s="5"/>
      <c r="E3701" s="5"/>
      <c r="F3701" s="5"/>
      <c r="G3701" s="5"/>
      <c r="H3701" s="5"/>
      <c r="I3701" s="5"/>
      <c r="J3701" s="5"/>
    </row>
    <row r="3702" spans="1:10" x14ac:dyDescent="0.25">
      <c r="A3702" s="5"/>
      <c r="B3702" s="5"/>
      <c r="C3702" s="5"/>
      <c r="D3702" s="5"/>
      <c r="E3702" s="5"/>
      <c r="F3702" s="5"/>
      <c r="G3702" s="5"/>
      <c r="H3702" s="5"/>
      <c r="I3702" s="5"/>
      <c r="J3702" s="5"/>
    </row>
    <row r="3703" spans="1:10" x14ac:dyDescent="0.25">
      <c r="A3703" s="5"/>
      <c r="B3703" s="5"/>
      <c r="C3703" s="5"/>
      <c r="D3703" s="5"/>
      <c r="E3703" s="5"/>
      <c r="F3703" s="5"/>
      <c r="G3703" s="5"/>
      <c r="H3703" s="5"/>
      <c r="I3703" s="5"/>
      <c r="J3703" s="5"/>
    </row>
    <row r="3704" spans="1:10" x14ac:dyDescent="0.25">
      <c r="A3704" s="5"/>
      <c r="B3704" s="5"/>
      <c r="C3704" s="5"/>
      <c r="D3704" s="5"/>
      <c r="E3704" s="5"/>
      <c r="F3704" s="5"/>
      <c r="G3704" s="5"/>
      <c r="H3704" s="5"/>
      <c r="I3704" s="5"/>
      <c r="J3704" s="5"/>
    </row>
    <row r="3705" spans="1:10" x14ac:dyDescent="0.25">
      <c r="A3705" s="5"/>
      <c r="B3705" s="5"/>
      <c r="C3705" s="5"/>
      <c r="D3705" s="5"/>
      <c r="E3705" s="5"/>
      <c r="F3705" s="5"/>
      <c r="G3705" s="5"/>
      <c r="H3705" s="5"/>
      <c r="I3705" s="5"/>
      <c r="J3705" s="5"/>
    </row>
    <row r="3706" spans="1:10" x14ac:dyDescent="0.25">
      <c r="A3706" s="5"/>
      <c r="B3706" s="5"/>
      <c r="C3706" s="5"/>
      <c r="D3706" s="5"/>
      <c r="E3706" s="5"/>
      <c r="F3706" s="5"/>
      <c r="G3706" s="5"/>
      <c r="H3706" s="5"/>
      <c r="I3706" s="5"/>
      <c r="J3706" s="5"/>
    </row>
    <row r="3707" spans="1:10" x14ac:dyDescent="0.25">
      <c r="A3707" s="5"/>
      <c r="B3707" s="5"/>
      <c r="C3707" s="5"/>
      <c r="D3707" s="5"/>
      <c r="E3707" s="5"/>
      <c r="F3707" s="5"/>
      <c r="G3707" s="5"/>
      <c r="H3707" s="5"/>
      <c r="I3707" s="5"/>
      <c r="J3707" s="5"/>
    </row>
    <row r="3708" spans="1:10" x14ac:dyDescent="0.25">
      <c r="A3708" s="5"/>
      <c r="B3708" s="5"/>
      <c r="C3708" s="5"/>
      <c r="D3708" s="5"/>
      <c r="E3708" s="5"/>
      <c r="F3708" s="5"/>
      <c r="G3708" s="5"/>
      <c r="H3708" s="5"/>
      <c r="I3708" s="5"/>
      <c r="J3708" s="5"/>
    </row>
    <row r="3709" spans="1:10" x14ac:dyDescent="0.25">
      <c r="A3709" s="5"/>
      <c r="B3709" s="5"/>
      <c r="C3709" s="5"/>
      <c r="D3709" s="5"/>
      <c r="E3709" s="5"/>
      <c r="F3709" s="5"/>
      <c r="G3709" s="5"/>
      <c r="H3709" s="5"/>
      <c r="I3709" s="5"/>
      <c r="J3709" s="5"/>
    </row>
    <row r="3710" spans="1:10" x14ac:dyDescent="0.25">
      <c r="A3710" s="5"/>
      <c r="B3710" s="5"/>
      <c r="C3710" s="5"/>
      <c r="D3710" s="5"/>
      <c r="E3710" s="5"/>
      <c r="F3710" s="5"/>
      <c r="G3710" s="5"/>
      <c r="H3710" s="5"/>
      <c r="I3710" s="5"/>
      <c r="J3710" s="5"/>
    </row>
    <row r="3711" spans="1:10" x14ac:dyDescent="0.25">
      <c r="A3711" s="5"/>
      <c r="B3711" s="5"/>
      <c r="C3711" s="5"/>
      <c r="D3711" s="5"/>
      <c r="E3711" s="5"/>
      <c r="F3711" s="5"/>
      <c r="G3711" s="5"/>
      <c r="H3711" s="5"/>
      <c r="I3711" s="5"/>
      <c r="J3711" s="5"/>
    </row>
    <row r="3712" spans="1:10" x14ac:dyDescent="0.25">
      <c r="A3712" s="5"/>
      <c r="B3712" s="5"/>
      <c r="C3712" s="5"/>
      <c r="D3712" s="5"/>
      <c r="E3712" s="5"/>
      <c r="F3712" s="5"/>
      <c r="G3712" s="5"/>
      <c r="H3712" s="5"/>
      <c r="I3712" s="5"/>
      <c r="J3712" s="5"/>
    </row>
    <row r="3713" spans="1:10" x14ac:dyDescent="0.25">
      <c r="A3713" s="5"/>
      <c r="B3713" s="5"/>
      <c r="C3713" s="5"/>
      <c r="D3713" s="5"/>
      <c r="E3713" s="5"/>
      <c r="F3713" s="5"/>
      <c r="G3713" s="5"/>
      <c r="H3713" s="5"/>
      <c r="I3713" s="5"/>
      <c r="J3713" s="5"/>
    </row>
    <row r="3714" spans="1:10" x14ac:dyDescent="0.25">
      <c r="A3714" s="5"/>
      <c r="B3714" s="5"/>
      <c r="C3714" s="5"/>
      <c r="D3714" s="5"/>
      <c r="E3714" s="5"/>
      <c r="F3714" s="5"/>
      <c r="G3714" s="5"/>
      <c r="H3714" s="5"/>
      <c r="I3714" s="5"/>
      <c r="J3714" s="5"/>
    </row>
    <row r="3715" spans="1:10" x14ac:dyDescent="0.25">
      <c r="A3715" s="5"/>
      <c r="B3715" s="5"/>
      <c r="C3715" s="5"/>
      <c r="D3715" s="5"/>
      <c r="E3715" s="5"/>
      <c r="F3715" s="5"/>
      <c r="G3715" s="5"/>
      <c r="H3715" s="5"/>
      <c r="I3715" s="5"/>
      <c r="J3715" s="5"/>
    </row>
    <row r="3716" spans="1:10" x14ac:dyDescent="0.25">
      <c r="A3716" s="5"/>
      <c r="B3716" s="5"/>
      <c r="C3716" s="5"/>
      <c r="D3716" s="5"/>
      <c r="E3716" s="5"/>
      <c r="F3716" s="5"/>
      <c r="G3716" s="5"/>
      <c r="H3716" s="5"/>
      <c r="I3716" s="5"/>
      <c r="J3716" s="5"/>
    </row>
    <row r="3717" spans="1:10" x14ac:dyDescent="0.25">
      <c r="A3717" s="5"/>
      <c r="B3717" s="5"/>
      <c r="C3717" s="5"/>
      <c r="D3717" s="5"/>
      <c r="E3717" s="5"/>
      <c r="F3717" s="5"/>
      <c r="G3717" s="5"/>
      <c r="H3717" s="5"/>
      <c r="I3717" s="5"/>
      <c r="J3717" s="5"/>
    </row>
    <row r="3718" spans="1:10" x14ac:dyDescent="0.25">
      <c r="A3718" s="5"/>
      <c r="B3718" s="5"/>
      <c r="C3718" s="5"/>
      <c r="D3718" s="5"/>
      <c r="E3718" s="5"/>
      <c r="F3718" s="5"/>
      <c r="G3718" s="5"/>
      <c r="H3718" s="5"/>
      <c r="I3718" s="5"/>
      <c r="J3718" s="5"/>
    </row>
    <row r="3719" spans="1:10" x14ac:dyDescent="0.25">
      <c r="A3719" s="5"/>
      <c r="B3719" s="5"/>
      <c r="C3719" s="5"/>
      <c r="D3719" s="5"/>
      <c r="E3719" s="5"/>
      <c r="F3719" s="5"/>
      <c r="G3719" s="5"/>
      <c r="H3719" s="5"/>
      <c r="I3719" s="5"/>
      <c r="J3719" s="5"/>
    </row>
    <row r="3720" spans="1:10" x14ac:dyDescent="0.25">
      <c r="A3720" s="5"/>
      <c r="B3720" s="5"/>
      <c r="C3720" s="5"/>
      <c r="D3720" s="5"/>
      <c r="E3720" s="5"/>
      <c r="F3720" s="5"/>
      <c r="G3720" s="5"/>
      <c r="H3720" s="5"/>
      <c r="I3720" s="5"/>
      <c r="J3720" s="5"/>
    </row>
    <row r="3721" spans="1:10" x14ac:dyDescent="0.25">
      <c r="A3721" s="5"/>
      <c r="B3721" s="5"/>
      <c r="C3721" s="5"/>
      <c r="D3721" s="5"/>
      <c r="E3721" s="5"/>
      <c r="F3721" s="5"/>
      <c r="G3721" s="5"/>
      <c r="H3721" s="5"/>
      <c r="I3721" s="5"/>
      <c r="J3721" s="5"/>
    </row>
    <row r="3722" spans="1:10" x14ac:dyDescent="0.25">
      <c r="A3722" s="5"/>
      <c r="B3722" s="5"/>
      <c r="C3722" s="5"/>
      <c r="D3722" s="5"/>
      <c r="E3722" s="5"/>
      <c r="F3722" s="5"/>
      <c r="G3722" s="5"/>
      <c r="H3722" s="5"/>
      <c r="I3722" s="5"/>
      <c r="J3722" s="5"/>
    </row>
    <row r="3723" spans="1:10" x14ac:dyDescent="0.25">
      <c r="A3723" s="5"/>
      <c r="B3723" s="5"/>
      <c r="C3723" s="5"/>
      <c r="D3723" s="5"/>
      <c r="E3723" s="5"/>
      <c r="F3723" s="5"/>
      <c r="G3723" s="5"/>
      <c r="H3723" s="5"/>
      <c r="I3723" s="5"/>
      <c r="J3723" s="5"/>
    </row>
    <row r="3724" spans="1:10" x14ac:dyDescent="0.25">
      <c r="A3724" s="5"/>
      <c r="B3724" s="5"/>
      <c r="C3724" s="5"/>
      <c r="D3724" s="5"/>
      <c r="E3724" s="5"/>
      <c r="F3724" s="5"/>
      <c r="G3724" s="5"/>
      <c r="H3724" s="5"/>
      <c r="I3724" s="5"/>
      <c r="J3724" s="5"/>
    </row>
    <row r="3725" spans="1:10" x14ac:dyDescent="0.25">
      <c r="A3725" s="5"/>
      <c r="B3725" s="5"/>
      <c r="C3725" s="5"/>
      <c r="D3725" s="5"/>
      <c r="E3725" s="5"/>
      <c r="F3725" s="5"/>
      <c r="G3725" s="5"/>
      <c r="H3725" s="5"/>
      <c r="I3725" s="5"/>
      <c r="J3725" s="5"/>
    </row>
    <row r="3726" spans="1:10" x14ac:dyDescent="0.25">
      <c r="A3726" s="5"/>
      <c r="B3726" s="5"/>
      <c r="C3726" s="5"/>
      <c r="D3726" s="5"/>
      <c r="E3726" s="5"/>
      <c r="F3726" s="5"/>
      <c r="G3726" s="5"/>
      <c r="H3726" s="5"/>
      <c r="I3726" s="5"/>
      <c r="J3726" s="5"/>
    </row>
    <row r="3727" spans="1:10" x14ac:dyDescent="0.25">
      <c r="A3727" s="5"/>
      <c r="B3727" s="5"/>
      <c r="C3727" s="5"/>
      <c r="D3727" s="5"/>
      <c r="E3727" s="5"/>
      <c r="F3727" s="5"/>
      <c r="G3727" s="5"/>
      <c r="H3727" s="5"/>
      <c r="I3727" s="5"/>
      <c r="J3727" s="5"/>
    </row>
    <row r="3728" spans="1:10" x14ac:dyDescent="0.25">
      <c r="A3728" s="5"/>
      <c r="B3728" s="5"/>
      <c r="C3728" s="5"/>
      <c r="D3728" s="5"/>
      <c r="E3728" s="5"/>
      <c r="F3728" s="5"/>
      <c r="G3728" s="5"/>
      <c r="H3728" s="5"/>
      <c r="I3728" s="5"/>
      <c r="J3728" s="5"/>
    </row>
    <row r="3729" spans="1:10" x14ac:dyDescent="0.25">
      <c r="A3729" s="5"/>
      <c r="B3729" s="5"/>
      <c r="C3729" s="5"/>
      <c r="D3729" s="5"/>
      <c r="E3729" s="5"/>
      <c r="F3729" s="5"/>
      <c r="G3729" s="5"/>
      <c r="H3729" s="5"/>
      <c r="I3729" s="5"/>
      <c r="J3729" s="5"/>
    </row>
    <row r="3730" spans="1:10" x14ac:dyDescent="0.25">
      <c r="A3730" s="5"/>
      <c r="B3730" s="5"/>
      <c r="C3730" s="5"/>
      <c r="D3730" s="5"/>
      <c r="E3730" s="5"/>
      <c r="F3730" s="5"/>
      <c r="G3730" s="5"/>
      <c r="H3730" s="5"/>
      <c r="I3730" s="5"/>
      <c r="J3730" s="5"/>
    </row>
    <row r="3731" spans="1:10" x14ac:dyDescent="0.25">
      <c r="A3731" s="5"/>
      <c r="B3731" s="5"/>
      <c r="C3731" s="5"/>
      <c r="D3731" s="5"/>
      <c r="E3731" s="5"/>
      <c r="F3731" s="5"/>
      <c r="G3731" s="5"/>
      <c r="H3731" s="5"/>
      <c r="I3731" s="5"/>
      <c r="J3731" s="5"/>
    </row>
    <row r="3732" spans="1:10" x14ac:dyDescent="0.25">
      <c r="A3732" s="5"/>
      <c r="B3732" s="5"/>
      <c r="C3732" s="5"/>
      <c r="D3732" s="5"/>
      <c r="E3732" s="5"/>
      <c r="F3732" s="5"/>
      <c r="G3732" s="5"/>
      <c r="H3732" s="5"/>
      <c r="I3732" s="5"/>
      <c r="J3732" s="5"/>
    </row>
    <row r="3733" spans="1:10" x14ac:dyDescent="0.25">
      <c r="A3733" s="5"/>
      <c r="B3733" s="5"/>
      <c r="C3733" s="5"/>
      <c r="D3733" s="5"/>
      <c r="E3733" s="5"/>
      <c r="F3733" s="5"/>
      <c r="G3733" s="5"/>
      <c r="H3733" s="5"/>
      <c r="I3733" s="5"/>
      <c r="J3733" s="5"/>
    </row>
    <row r="3734" spans="1:10" x14ac:dyDescent="0.25">
      <c r="A3734" s="5"/>
      <c r="B3734" s="5"/>
      <c r="C3734" s="5"/>
      <c r="D3734" s="5"/>
      <c r="E3734" s="5"/>
      <c r="F3734" s="5"/>
      <c r="G3734" s="5"/>
      <c r="H3734" s="5"/>
      <c r="I3734" s="5"/>
      <c r="J3734" s="5"/>
    </row>
    <row r="3735" spans="1:10" x14ac:dyDescent="0.25">
      <c r="A3735" s="5"/>
      <c r="B3735" s="5"/>
      <c r="C3735" s="5"/>
      <c r="D3735" s="5"/>
      <c r="E3735" s="5"/>
      <c r="F3735" s="5"/>
      <c r="G3735" s="5"/>
      <c r="H3735" s="5"/>
      <c r="I3735" s="5"/>
      <c r="J3735" s="5"/>
    </row>
    <row r="3736" spans="1:10" x14ac:dyDescent="0.25">
      <c r="A3736" s="5"/>
      <c r="B3736" s="5"/>
      <c r="C3736" s="5"/>
      <c r="D3736" s="5"/>
      <c r="E3736" s="5"/>
      <c r="F3736" s="5"/>
      <c r="G3736" s="5"/>
      <c r="H3736" s="5"/>
      <c r="I3736" s="5"/>
      <c r="J3736" s="5"/>
    </row>
    <row r="3737" spans="1:10" x14ac:dyDescent="0.25">
      <c r="A3737" s="5"/>
      <c r="B3737" s="5"/>
      <c r="C3737" s="5"/>
      <c r="D3737" s="5"/>
      <c r="E3737" s="5"/>
      <c r="F3737" s="5"/>
      <c r="G3737" s="5"/>
      <c r="H3737" s="5"/>
      <c r="I3737" s="5"/>
      <c r="J3737" s="5"/>
    </row>
    <row r="3738" spans="1:10" x14ac:dyDescent="0.25">
      <c r="A3738" s="5"/>
      <c r="B3738" s="5"/>
      <c r="C3738" s="5"/>
      <c r="D3738" s="5"/>
      <c r="E3738" s="5"/>
      <c r="F3738" s="5"/>
      <c r="G3738" s="5"/>
      <c r="H3738" s="5"/>
      <c r="I3738" s="5"/>
      <c r="J3738" s="5"/>
    </row>
    <row r="3739" spans="1:10" x14ac:dyDescent="0.25">
      <c r="A3739" s="5"/>
      <c r="B3739" s="5"/>
      <c r="C3739" s="5"/>
      <c r="D3739" s="5"/>
      <c r="E3739" s="5"/>
      <c r="F3739" s="5"/>
      <c r="G3739" s="5"/>
      <c r="H3739" s="5"/>
      <c r="I3739" s="5"/>
      <c r="J3739" s="5"/>
    </row>
    <row r="3740" spans="1:10" x14ac:dyDescent="0.25">
      <c r="A3740" s="5"/>
      <c r="B3740" s="5"/>
      <c r="C3740" s="5"/>
      <c r="D3740" s="5"/>
      <c r="E3740" s="5"/>
      <c r="F3740" s="5"/>
      <c r="G3740" s="5"/>
      <c r="H3740" s="5"/>
      <c r="I3740" s="5"/>
      <c r="J3740" s="5"/>
    </row>
    <row r="3741" spans="1:10" x14ac:dyDescent="0.25">
      <c r="A3741" s="5"/>
      <c r="B3741" s="5"/>
      <c r="C3741" s="5"/>
      <c r="D3741" s="5"/>
      <c r="E3741" s="5"/>
      <c r="F3741" s="5"/>
      <c r="G3741" s="5"/>
      <c r="H3741" s="5"/>
      <c r="I3741" s="5"/>
      <c r="J3741" s="5"/>
    </row>
    <row r="3742" spans="1:10" x14ac:dyDescent="0.25">
      <c r="A3742" s="5"/>
      <c r="B3742" s="5"/>
      <c r="C3742" s="5"/>
      <c r="D3742" s="5"/>
      <c r="E3742" s="5"/>
      <c r="F3742" s="5"/>
      <c r="G3742" s="5"/>
      <c r="H3742" s="5"/>
      <c r="I3742" s="5"/>
      <c r="J3742" s="5"/>
    </row>
    <row r="3743" spans="1:10" x14ac:dyDescent="0.25">
      <c r="A3743" s="5"/>
      <c r="B3743" s="5"/>
      <c r="C3743" s="5"/>
      <c r="D3743" s="5"/>
      <c r="E3743" s="5"/>
      <c r="F3743" s="5"/>
      <c r="G3743" s="5"/>
      <c r="H3743" s="5"/>
      <c r="I3743" s="5"/>
      <c r="J3743" s="5"/>
    </row>
    <row r="3744" spans="1:10" x14ac:dyDescent="0.25">
      <c r="A3744" s="5"/>
      <c r="B3744" s="5"/>
      <c r="C3744" s="5"/>
      <c r="D3744" s="5"/>
      <c r="E3744" s="5"/>
      <c r="F3744" s="5"/>
      <c r="G3744" s="5"/>
      <c r="H3744" s="5"/>
      <c r="I3744" s="5"/>
      <c r="J3744" s="5"/>
    </row>
    <row r="3745" spans="1:10" x14ac:dyDescent="0.25">
      <c r="A3745" s="5"/>
      <c r="B3745" s="5"/>
      <c r="C3745" s="5"/>
      <c r="D3745" s="5"/>
      <c r="E3745" s="5"/>
      <c r="F3745" s="5"/>
      <c r="G3745" s="5"/>
      <c r="H3745" s="5"/>
      <c r="I3745" s="5"/>
      <c r="J3745" s="5"/>
    </row>
    <row r="3746" spans="1:10" x14ac:dyDescent="0.25">
      <c r="A3746" s="5"/>
      <c r="B3746" s="5"/>
      <c r="C3746" s="5"/>
      <c r="D3746" s="5"/>
      <c r="E3746" s="5"/>
      <c r="F3746" s="5"/>
      <c r="G3746" s="5"/>
      <c r="H3746" s="5"/>
      <c r="I3746" s="5"/>
      <c r="J3746" s="5"/>
    </row>
    <row r="3747" spans="1:10" x14ac:dyDescent="0.25">
      <c r="A3747" s="5"/>
      <c r="B3747" s="5"/>
      <c r="C3747" s="5"/>
      <c r="D3747" s="5"/>
      <c r="E3747" s="5"/>
      <c r="F3747" s="5"/>
      <c r="G3747" s="5"/>
      <c r="H3747" s="5"/>
      <c r="I3747" s="5"/>
      <c r="J3747" s="5"/>
    </row>
    <row r="3748" spans="1:10" x14ac:dyDescent="0.25">
      <c r="A3748" s="5"/>
      <c r="B3748" s="5"/>
      <c r="C3748" s="5"/>
      <c r="D3748" s="5"/>
      <c r="E3748" s="5"/>
      <c r="F3748" s="5"/>
      <c r="G3748" s="5"/>
      <c r="H3748" s="5"/>
      <c r="I3748" s="5"/>
      <c r="J3748" s="5"/>
    </row>
    <row r="3749" spans="1:10" x14ac:dyDescent="0.25">
      <c r="A3749" s="5"/>
      <c r="B3749" s="5"/>
      <c r="C3749" s="5"/>
      <c r="D3749" s="5"/>
      <c r="E3749" s="5"/>
      <c r="F3749" s="5"/>
      <c r="G3749" s="5"/>
      <c r="H3749" s="5"/>
      <c r="I3749" s="5"/>
      <c r="J3749" s="5"/>
    </row>
    <row r="3750" spans="1:10" x14ac:dyDescent="0.25">
      <c r="A3750" s="5"/>
      <c r="B3750" s="5"/>
      <c r="C3750" s="5"/>
      <c r="D3750" s="5"/>
      <c r="E3750" s="5"/>
      <c r="F3750" s="5"/>
      <c r="G3750" s="5"/>
      <c r="H3750" s="5"/>
      <c r="I3750" s="5"/>
      <c r="J3750" s="5"/>
    </row>
    <row r="3751" spans="1:10" x14ac:dyDescent="0.25">
      <c r="A3751" s="5"/>
      <c r="B3751" s="5"/>
      <c r="C3751" s="5"/>
      <c r="D3751" s="5"/>
      <c r="E3751" s="5"/>
      <c r="F3751" s="5"/>
      <c r="G3751" s="5"/>
      <c r="H3751" s="5"/>
      <c r="I3751" s="5"/>
      <c r="J3751" s="5"/>
    </row>
    <row r="3752" spans="1:10" x14ac:dyDescent="0.25">
      <c r="A3752" s="5"/>
      <c r="B3752" s="5"/>
      <c r="C3752" s="5"/>
      <c r="D3752" s="5"/>
      <c r="E3752" s="5"/>
      <c r="F3752" s="5"/>
      <c r="G3752" s="5"/>
      <c r="H3752" s="5"/>
      <c r="I3752" s="5"/>
      <c r="J3752" s="5"/>
    </row>
    <row r="3753" spans="1:10" x14ac:dyDescent="0.25">
      <c r="A3753" s="5"/>
      <c r="B3753" s="5"/>
      <c r="C3753" s="5"/>
      <c r="D3753" s="5"/>
      <c r="E3753" s="5"/>
      <c r="F3753" s="5"/>
      <c r="G3753" s="5"/>
      <c r="H3753" s="5"/>
      <c r="I3753" s="5"/>
      <c r="J3753" s="5"/>
    </row>
    <row r="3754" spans="1:10" x14ac:dyDescent="0.25">
      <c r="A3754" s="5"/>
      <c r="B3754" s="5"/>
      <c r="C3754" s="5"/>
      <c r="D3754" s="5"/>
      <c r="E3754" s="5"/>
      <c r="F3754" s="5"/>
      <c r="G3754" s="5"/>
      <c r="H3754" s="5"/>
      <c r="I3754" s="5"/>
      <c r="J3754" s="5"/>
    </row>
    <row r="3755" spans="1:10" x14ac:dyDescent="0.25">
      <c r="A3755" s="5"/>
      <c r="B3755" s="5"/>
      <c r="C3755" s="5"/>
      <c r="D3755" s="5"/>
      <c r="E3755" s="5"/>
      <c r="F3755" s="5"/>
      <c r="G3755" s="5"/>
      <c r="H3755" s="5"/>
      <c r="I3755" s="5"/>
      <c r="J3755" s="5"/>
    </row>
    <row r="3756" spans="1:10" x14ac:dyDescent="0.25">
      <c r="A3756" s="5"/>
      <c r="B3756" s="5"/>
      <c r="C3756" s="5"/>
      <c r="D3756" s="5"/>
      <c r="E3756" s="5"/>
      <c r="F3756" s="5"/>
      <c r="G3756" s="5"/>
      <c r="H3756" s="5"/>
      <c r="I3756" s="5"/>
      <c r="J3756" s="5"/>
    </row>
    <row r="3757" spans="1:10" x14ac:dyDescent="0.25">
      <c r="A3757" s="5"/>
      <c r="B3757" s="5"/>
      <c r="C3757" s="5"/>
      <c r="D3757" s="5"/>
      <c r="E3757" s="5"/>
      <c r="F3757" s="5"/>
      <c r="G3757" s="5"/>
      <c r="H3757" s="5"/>
      <c r="I3757" s="5"/>
      <c r="J3757" s="5"/>
    </row>
    <row r="3758" spans="1:10" x14ac:dyDescent="0.25">
      <c r="A3758" s="5"/>
      <c r="B3758" s="5"/>
      <c r="C3758" s="5"/>
      <c r="D3758" s="5"/>
      <c r="E3758" s="5"/>
      <c r="F3758" s="5"/>
      <c r="G3758" s="5"/>
      <c r="H3758" s="5"/>
      <c r="I3758" s="5"/>
      <c r="J3758" s="5"/>
    </row>
    <row r="3759" spans="1:10" x14ac:dyDescent="0.25">
      <c r="A3759" s="5"/>
      <c r="B3759" s="5"/>
      <c r="C3759" s="5"/>
      <c r="D3759" s="5"/>
      <c r="E3759" s="5"/>
      <c r="F3759" s="5"/>
      <c r="G3759" s="5"/>
      <c r="H3759" s="5"/>
      <c r="I3759" s="5"/>
      <c r="J3759" s="5"/>
    </row>
    <row r="3760" spans="1:10" x14ac:dyDescent="0.25">
      <c r="A3760" s="5"/>
      <c r="B3760" s="5"/>
      <c r="C3760" s="5"/>
      <c r="D3760" s="5"/>
      <c r="E3760" s="5"/>
      <c r="F3760" s="5"/>
      <c r="G3760" s="5"/>
      <c r="H3760" s="5"/>
      <c r="I3760" s="5"/>
      <c r="J3760" s="5"/>
    </row>
    <row r="3761" spans="1:10" x14ac:dyDescent="0.25">
      <c r="A3761" s="5"/>
      <c r="B3761" s="5"/>
      <c r="C3761" s="5"/>
      <c r="D3761" s="5"/>
      <c r="E3761" s="5"/>
      <c r="F3761" s="5"/>
      <c r="G3761" s="5"/>
      <c r="H3761" s="5"/>
      <c r="I3761" s="5"/>
      <c r="J3761" s="5"/>
    </row>
    <row r="3762" spans="1:10" x14ac:dyDescent="0.25">
      <c r="A3762" s="5"/>
      <c r="B3762" s="5"/>
      <c r="C3762" s="5"/>
      <c r="D3762" s="5"/>
      <c r="E3762" s="5"/>
      <c r="F3762" s="5"/>
      <c r="G3762" s="5"/>
      <c r="H3762" s="5"/>
      <c r="I3762" s="5"/>
      <c r="J3762" s="5"/>
    </row>
    <row r="3763" spans="1:10" x14ac:dyDescent="0.25">
      <c r="A3763" s="5"/>
      <c r="B3763" s="5"/>
      <c r="C3763" s="5"/>
      <c r="D3763" s="5"/>
      <c r="E3763" s="5"/>
      <c r="F3763" s="5"/>
      <c r="G3763" s="5"/>
      <c r="H3763" s="5"/>
      <c r="I3763" s="5"/>
      <c r="J3763" s="5"/>
    </row>
    <row r="3764" spans="1:10" x14ac:dyDescent="0.25">
      <c r="A3764" s="5"/>
      <c r="B3764" s="5"/>
      <c r="C3764" s="5"/>
      <c r="D3764" s="5"/>
      <c r="E3764" s="5"/>
      <c r="F3764" s="5"/>
      <c r="G3764" s="5"/>
      <c r="H3764" s="5"/>
      <c r="I3764" s="5"/>
      <c r="J3764" s="5"/>
    </row>
    <row r="3765" spans="1:10" x14ac:dyDescent="0.25">
      <c r="A3765" s="5"/>
      <c r="B3765" s="5"/>
      <c r="C3765" s="5"/>
      <c r="D3765" s="5"/>
      <c r="E3765" s="5"/>
      <c r="F3765" s="5"/>
      <c r="G3765" s="5"/>
      <c r="H3765" s="5"/>
      <c r="I3765" s="5"/>
      <c r="J3765" s="5"/>
    </row>
    <row r="3766" spans="1:10" x14ac:dyDescent="0.25">
      <c r="A3766" s="5"/>
      <c r="B3766" s="5"/>
      <c r="C3766" s="5"/>
      <c r="D3766" s="5"/>
      <c r="E3766" s="5"/>
      <c r="F3766" s="5"/>
      <c r="G3766" s="5"/>
      <c r="H3766" s="5"/>
      <c r="I3766" s="5"/>
      <c r="J3766" s="5"/>
    </row>
    <row r="3767" spans="1:10" x14ac:dyDescent="0.25">
      <c r="A3767" s="5"/>
      <c r="B3767" s="5"/>
      <c r="C3767" s="5"/>
      <c r="D3767" s="5"/>
      <c r="E3767" s="5"/>
      <c r="F3767" s="5"/>
      <c r="G3767" s="5"/>
      <c r="H3767" s="5"/>
      <c r="I3767" s="5"/>
      <c r="J3767" s="5"/>
    </row>
    <row r="3768" spans="1:10" x14ac:dyDescent="0.25">
      <c r="A3768" s="5"/>
      <c r="B3768" s="5"/>
      <c r="C3768" s="5"/>
      <c r="D3768" s="5"/>
      <c r="E3768" s="5"/>
      <c r="F3768" s="5"/>
      <c r="G3768" s="5"/>
      <c r="H3768" s="5"/>
      <c r="I3768" s="5"/>
      <c r="J3768" s="5"/>
    </row>
    <row r="3769" spans="1:10" x14ac:dyDescent="0.25">
      <c r="A3769" s="5"/>
      <c r="B3769" s="5"/>
      <c r="C3769" s="5"/>
      <c r="D3769" s="5"/>
      <c r="E3769" s="5"/>
      <c r="F3769" s="5"/>
      <c r="G3769" s="5"/>
      <c r="H3769" s="5"/>
      <c r="I3769" s="5"/>
      <c r="J3769" s="5"/>
    </row>
    <row r="3770" spans="1:10" x14ac:dyDescent="0.25">
      <c r="A3770" s="5"/>
      <c r="B3770" s="5"/>
      <c r="C3770" s="5"/>
      <c r="D3770" s="5"/>
      <c r="E3770" s="5"/>
      <c r="F3770" s="5"/>
      <c r="G3770" s="5"/>
      <c r="H3770" s="5"/>
      <c r="I3770" s="5"/>
      <c r="J3770" s="5"/>
    </row>
    <row r="3771" spans="1:10" x14ac:dyDescent="0.25">
      <c r="A3771" s="5"/>
      <c r="B3771" s="5"/>
      <c r="C3771" s="5"/>
      <c r="D3771" s="5"/>
      <c r="E3771" s="5"/>
      <c r="F3771" s="5"/>
      <c r="G3771" s="5"/>
      <c r="H3771" s="5"/>
      <c r="I3771" s="5"/>
      <c r="J3771" s="5"/>
    </row>
    <row r="3772" spans="1:10" x14ac:dyDescent="0.25">
      <c r="A3772" s="5"/>
      <c r="B3772" s="5"/>
      <c r="C3772" s="5"/>
      <c r="D3772" s="5"/>
      <c r="E3772" s="5"/>
      <c r="F3772" s="5"/>
      <c r="G3772" s="5"/>
      <c r="H3772" s="5"/>
      <c r="I3772" s="5"/>
      <c r="J3772" s="5"/>
    </row>
    <row r="3773" spans="1:10" x14ac:dyDescent="0.25">
      <c r="A3773" s="5"/>
      <c r="B3773" s="5"/>
      <c r="C3773" s="5"/>
      <c r="D3773" s="5"/>
      <c r="E3773" s="5"/>
      <c r="F3773" s="5"/>
      <c r="G3773" s="5"/>
      <c r="H3773" s="5"/>
      <c r="I3773" s="5"/>
      <c r="J3773" s="5"/>
    </row>
    <row r="3774" spans="1:10" x14ac:dyDescent="0.25">
      <c r="A3774" s="5"/>
      <c r="B3774" s="5"/>
      <c r="C3774" s="5"/>
      <c r="D3774" s="5"/>
      <c r="E3774" s="5"/>
      <c r="F3774" s="5"/>
      <c r="G3774" s="5"/>
      <c r="H3774" s="5"/>
      <c r="I3774" s="5"/>
      <c r="J3774" s="5"/>
    </row>
    <row r="3775" spans="1:10" x14ac:dyDescent="0.25">
      <c r="A3775" s="5"/>
      <c r="B3775" s="5"/>
      <c r="C3775" s="5"/>
      <c r="D3775" s="5"/>
      <c r="E3775" s="5"/>
      <c r="F3775" s="5"/>
      <c r="G3775" s="5"/>
      <c r="H3775" s="5"/>
      <c r="I3775" s="5"/>
      <c r="J3775" s="5"/>
    </row>
    <row r="3776" spans="1:10" x14ac:dyDescent="0.25">
      <c r="A3776" s="5"/>
      <c r="B3776" s="5"/>
      <c r="C3776" s="5"/>
      <c r="D3776" s="5"/>
      <c r="E3776" s="5"/>
      <c r="F3776" s="5"/>
      <c r="G3776" s="5"/>
      <c r="H3776" s="5"/>
      <c r="I3776" s="5"/>
      <c r="J3776" s="5"/>
    </row>
    <row r="3777" spans="1:10" x14ac:dyDescent="0.25">
      <c r="A3777" s="5"/>
      <c r="B3777" s="5"/>
      <c r="C3777" s="5"/>
      <c r="D3777" s="5"/>
      <c r="E3777" s="5"/>
      <c r="F3777" s="5"/>
      <c r="G3777" s="5"/>
      <c r="H3777" s="5"/>
      <c r="I3777" s="5"/>
      <c r="J3777" s="5"/>
    </row>
    <row r="3778" spans="1:10" x14ac:dyDescent="0.25">
      <c r="A3778" s="5"/>
      <c r="B3778" s="5"/>
      <c r="C3778" s="5"/>
      <c r="D3778" s="5"/>
      <c r="E3778" s="5"/>
      <c r="F3778" s="5"/>
      <c r="G3778" s="5"/>
      <c r="H3778" s="5"/>
      <c r="I3778" s="5"/>
      <c r="J3778" s="5"/>
    </row>
    <row r="3779" spans="1:10" x14ac:dyDescent="0.25">
      <c r="A3779" s="5"/>
      <c r="B3779" s="5"/>
      <c r="C3779" s="5"/>
      <c r="D3779" s="5"/>
      <c r="E3779" s="5"/>
      <c r="F3779" s="5"/>
      <c r="G3779" s="5"/>
      <c r="H3779" s="5"/>
      <c r="I3779" s="5"/>
      <c r="J3779" s="5"/>
    </row>
    <row r="3780" spans="1:10" x14ac:dyDescent="0.25">
      <c r="A3780" s="5"/>
      <c r="B3780" s="5"/>
      <c r="C3780" s="5"/>
      <c r="D3780" s="5"/>
      <c r="E3780" s="5"/>
      <c r="F3780" s="5"/>
      <c r="G3780" s="5"/>
      <c r="H3780" s="5"/>
      <c r="I3780" s="5"/>
      <c r="J3780" s="5"/>
    </row>
    <row r="3781" spans="1:10" x14ac:dyDescent="0.25">
      <c r="A3781" s="5"/>
      <c r="B3781" s="5"/>
      <c r="C3781" s="5"/>
      <c r="D3781" s="5"/>
      <c r="E3781" s="5"/>
      <c r="F3781" s="5"/>
      <c r="G3781" s="5"/>
      <c r="H3781" s="5"/>
      <c r="I3781" s="5"/>
      <c r="J3781" s="5"/>
    </row>
    <row r="3782" spans="1:10" x14ac:dyDescent="0.25">
      <c r="A3782" s="5"/>
      <c r="B3782" s="5"/>
      <c r="C3782" s="5"/>
      <c r="D3782" s="5"/>
      <c r="E3782" s="5"/>
      <c r="F3782" s="5"/>
      <c r="G3782" s="5"/>
      <c r="H3782" s="5"/>
      <c r="I3782" s="5"/>
      <c r="J3782" s="5"/>
    </row>
    <row r="3783" spans="1:10" x14ac:dyDescent="0.25">
      <c r="A3783" s="5"/>
      <c r="B3783" s="5"/>
      <c r="C3783" s="5"/>
      <c r="D3783" s="5"/>
      <c r="E3783" s="5"/>
      <c r="F3783" s="5"/>
      <c r="G3783" s="5"/>
      <c r="H3783" s="5"/>
      <c r="I3783" s="5"/>
      <c r="J3783" s="5"/>
    </row>
    <row r="3784" spans="1:10" x14ac:dyDescent="0.25">
      <c r="A3784" s="5"/>
      <c r="B3784" s="5"/>
      <c r="C3784" s="5"/>
      <c r="D3784" s="5"/>
      <c r="E3784" s="5"/>
      <c r="F3784" s="5"/>
      <c r="G3784" s="5"/>
      <c r="H3784" s="5"/>
      <c r="I3784" s="5"/>
      <c r="J3784" s="5"/>
    </row>
    <row r="3785" spans="1:10" x14ac:dyDescent="0.25">
      <c r="A3785" s="5"/>
      <c r="B3785" s="5"/>
      <c r="C3785" s="5"/>
      <c r="D3785" s="5"/>
      <c r="E3785" s="5"/>
      <c r="F3785" s="5"/>
      <c r="G3785" s="5"/>
      <c r="H3785" s="5"/>
      <c r="I3785" s="5"/>
      <c r="J3785" s="5"/>
    </row>
    <row r="3786" spans="1:10" x14ac:dyDescent="0.25">
      <c r="A3786" s="5"/>
      <c r="B3786" s="5"/>
      <c r="C3786" s="5"/>
      <c r="D3786" s="5"/>
      <c r="E3786" s="5"/>
      <c r="F3786" s="5"/>
      <c r="G3786" s="5"/>
      <c r="H3786" s="5"/>
      <c r="I3786" s="5"/>
      <c r="J3786" s="5"/>
    </row>
    <row r="3787" spans="1:10" x14ac:dyDescent="0.25">
      <c r="A3787" s="5"/>
      <c r="B3787" s="5"/>
      <c r="C3787" s="5"/>
      <c r="D3787" s="5"/>
      <c r="E3787" s="5"/>
      <c r="F3787" s="5"/>
      <c r="G3787" s="5"/>
      <c r="H3787" s="5"/>
      <c r="I3787" s="5"/>
      <c r="J3787" s="5"/>
    </row>
    <row r="3788" spans="1:10" x14ac:dyDescent="0.25">
      <c r="A3788" s="5"/>
      <c r="B3788" s="5"/>
      <c r="C3788" s="5"/>
      <c r="D3788" s="5"/>
      <c r="E3788" s="5"/>
      <c r="F3788" s="5"/>
      <c r="G3788" s="5"/>
      <c r="H3788" s="5"/>
      <c r="I3788" s="5"/>
      <c r="J3788" s="5"/>
    </row>
    <row r="3789" spans="1:10" x14ac:dyDescent="0.25">
      <c r="A3789" s="5"/>
      <c r="B3789" s="5"/>
      <c r="C3789" s="5"/>
      <c r="D3789" s="5"/>
      <c r="E3789" s="5"/>
      <c r="F3789" s="5"/>
      <c r="G3789" s="5"/>
      <c r="H3789" s="5"/>
      <c r="I3789" s="5"/>
      <c r="J3789" s="5"/>
    </row>
    <row r="3790" spans="1:10" x14ac:dyDescent="0.25">
      <c r="A3790" s="5"/>
      <c r="B3790" s="5"/>
      <c r="C3790" s="5"/>
      <c r="D3790" s="5"/>
      <c r="E3790" s="5"/>
      <c r="F3790" s="5"/>
      <c r="G3790" s="5"/>
      <c r="H3790" s="5"/>
      <c r="I3790" s="5"/>
      <c r="J3790" s="5"/>
    </row>
    <row r="3791" spans="1:10" x14ac:dyDescent="0.25">
      <c r="A3791" s="5"/>
      <c r="B3791" s="5"/>
      <c r="C3791" s="5"/>
      <c r="D3791" s="5"/>
      <c r="E3791" s="5"/>
      <c r="F3791" s="5"/>
      <c r="G3791" s="5"/>
      <c r="H3791" s="5"/>
      <c r="I3791" s="5"/>
      <c r="J3791" s="5"/>
    </row>
    <row r="3792" spans="1:10" x14ac:dyDescent="0.25">
      <c r="A3792" s="5"/>
      <c r="B3792" s="5"/>
      <c r="C3792" s="5"/>
      <c r="D3792" s="5"/>
      <c r="E3792" s="5"/>
      <c r="F3792" s="5"/>
      <c r="G3792" s="5"/>
      <c r="H3792" s="5"/>
      <c r="I3792" s="5"/>
      <c r="J3792" s="5"/>
    </row>
    <row r="3793" spans="1:10" x14ac:dyDescent="0.25">
      <c r="A3793" s="5"/>
      <c r="B3793" s="5"/>
      <c r="C3793" s="5"/>
      <c r="D3793" s="5"/>
      <c r="E3793" s="5"/>
      <c r="F3793" s="5"/>
      <c r="G3793" s="5"/>
      <c r="H3793" s="5"/>
      <c r="I3793" s="5"/>
      <c r="J3793" s="5"/>
    </row>
    <row r="3794" spans="1:10" x14ac:dyDescent="0.25">
      <c r="A3794" s="5"/>
      <c r="B3794" s="5"/>
      <c r="C3794" s="5"/>
      <c r="D3794" s="5"/>
      <c r="E3794" s="5"/>
      <c r="F3794" s="5"/>
      <c r="G3794" s="5"/>
      <c r="H3794" s="5"/>
      <c r="I3794" s="5"/>
      <c r="J3794" s="5"/>
    </row>
    <row r="3795" spans="1:10" x14ac:dyDescent="0.25">
      <c r="A3795" s="5"/>
      <c r="B3795" s="5"/>
      <c r="C3795" s="5"/>
      <c r="D3795" s="5"/>
      <c r="E3795" s="5"/>
      <c r="F3795" s="5"/>
      <c r="G3795" s="5"/>
      <c r="H3795" s="5"/>
      <c r="I3795" s="5"/>
      <c r="J3795" s="5"/>
    </row>
    <row r="3796" spans="1:10" x14ac:dyDescent="0.25">
      <c r="A3796" s="5"/>
      <c r="B3796" s="5"/>
      <c r="C3796" s="5"/>
      <c r="D3796" s="5"/>
      <c r="E3796" s="5"/>
      <c r="F3796" s="5"/>
      <c r="G3796" s="5"/>
      <c r="H3796" s="5"/>
      <c r="I3796" s="5"/>
      <c r="J3796" s="5"/>
    </row>
    <row r="3797" spans="1:10" x14ac:dyDescent="0.25">
      <c r="A3797" s="5"/>
      <c r="B3797" s="5"/>
      <c r="C3797" s="5"/>
      <c r="D3797" s="5"/>
      <c r="E3797" s="5"/>
      <c r="F3797" s="5"/>
      <c r="G3797" s="5"/>
      <c r="H3797" s="5"/>
      <c r="I3797" s="5"/>
      <c r="J3797" s="5"/>
    </row>
    <row r="3798" spans="1:10" x14ac:dyDescent="0.25">
      <c r="A3798" s="5"/>
      <c r="B3798" s="5"/>
      <c r="C3798" s="5"/>
      <c r="D3798" s="5"/>
      <c r="E3798" s="5"/>
      <c r="F3798" s="5"/>
      <c r="G3798" s="5"/>
      <c r="H3798" s="5"/>
      <c r="I3798" s="5"/>
      <c r="J3798" s="5"/>
    </row>
    <row r="3799" spans="1:10" x14ac:dyDescent="0.25">
      <c r="A3799" s="5"/>
      <c r="B3799" s="5"/>
      <c r="C3799" s="5"/>
      <c r="D3799" s="5"/>
      <c r="E3799" s="5"/>
      <c r="F3799" s="5"/>
      <c r="G3799" s="5"/>
      <c r="H3799" s="5"/>
      <c r="I3799" s="5"/>
      <c r="J3799" s="5"/>
    </row>
    <row r="3800" spans="1:10" x14ac:dyDescent="0.25">
      <c r="A3800" s="5"/>
      <c r="B3800" s="5"/>
      <c r="C3800" s="5"/>
      <c r="D3800" s="5"/>
      <c r="E3800" s="5"/>
      <c r="F3800" s="5"/>
      <c r="G3800" s="5"/>
      <c r="H3800" s="5"/>
      <c r="I3800" s="5"/>
      <c r="J3800" s="5"/>
    </row>
    <row r="3801" spans="1:10" x14ac:dyDescent="0.25">
      <c r="A3801" s="5"/>
      <c r="B3801" s="5"/>
      <c r="C3801" s="5"/>
      <c r="D3801" s="5"/>
      <c r="E3801" s="5"/>
      <c r="F3801" s="5"/>
      <c r="G3801" s="5"/>
      <c r="H3801" s="5"/>
      <c r="I3801" s="5"/>
      <c r="J3801" s="5"/>
    </row>
    <row r="3802" spans="1:10" x14ac:dyDescent="0.25">
      <c r="A3802" s="5"/>
      <c r="B3802" s="5"/>
      <c r="C3802" s="5"/>
      <c r="D3802" s="5"/>
      <c r="E3802" s="5"/>
      <c r="F3802" s="5"/>
      <c r="G3802" s="5"/>
      <c r="H3802" s="5"/>
      <c r="I3802" s="5"/>
      <c r="J3802" s="5"/>
    </row>
    <row r="3803" spans="1:10" x14ac:dyDescent="0.25">
      <c r="A3803" s="5"/>
      <c r="B3803" s="5"/>
      <c r="C3803" s="5"/>
      <c r="D3803" s="5"/>
      <c r="E3803" s="5"/>
      <c r="F3803" s="5"/>
      <c r="G3803" s="5"/>
      <c r="H3803" s="5"/>
      <c r="I3803" s="5"/>
      <c r="J3803" s="5"/>
    </row>
    <row r="3804" spans="1:10" x14ac:dyDescent="0.25">
      <c r="A3804" s="5"/>
      <c r="B3804" s="5"/>
      <c r="C3804" s="5"/>
      <c r="D3804" s="5"/>
      <c r="E3804" s="5"/>
      <c r="F3804" s="5"/>
      <c r="G3804" s="5"/>
      <c r="H3804" s="5"/>
      <c r="I3804" s="5"/>
      <c r="J3804" s="5"/>
    </row>
    <row r="3805" spans="1:10" x14ac:dyDescent="0.25">
      <c r="A3805" s="5"/>
      <c r="B3805" s="5"/>
      <c r="C3805" s="5"/>
      <c r="D3805" s="5"/>
      <c r="E3805" s="5"/>
      <c r="F3805" s="5"/>
      <c r="G3805" s="5"/>
      <c r="H3805" s="5"/>
      <c r="I3805" s="5"/>
      <c r="J3805" s="5"/>
    </row>
    <row r="3806" spans="1:10" x14ac:dyDescent="0.25">
      <c r="A3806" s="5"/>
      <c r="B3806" s="5"/>
      <c r="C3806" s="5"/>
      <c r="D3806" s="5"/>
      <c r="E3806" s="5"/>
      <c r="F3806" s="5"/>
      <c r="G3806" s="5"/>
      <c r="H3806" s="5"/>
      <c r="I3806" s="5"/>
      <c r="J3806" s="5"/>
    </row>
    <row r="3807" spans="1:10" x14ac:dyDescent="0.25">
      <c r="A3807" s="5"/>
      <c r="B3807" s="5"/>
      <c r="C3807" s="5"/>
      <c r="D3807" s="5"/>
      <c r="E3807" s="5"/>
      <c r="F3807" s="5"/>
      <c r="G3807" s="5"/>
      <c r="H3807" s="5"/>
      <c r="I3807" s="5"/>
      <c r="J3807" s="5"/>
    </row>
    <row r="3808" spans="1:10" x14ac:dyDescent="0.25">
      <c r="A3808" s="5"/>
      <c r="B3808" s="5"/>
      <c r="C3808" s="5"/>
      <c r="D3808" s="5"/>
      <c r="E3808" s="5"/>
      <c r="F3808" s="5"/>
      <c r="G3808" s="5"/>
      <c r="H3808" s="5"/>
      <c r="I3808" s="5"/>
      <c r="J3808" s="5"/>
    </row>
    <row r="3809" spans="1:10" x14ac:dyDescent="0.25">
      <c r="A3809" s="5"/>
      <c r="B3809" s="5"/>
      <c r="C3809" s="5"/>
      <c r="D3809" s="5"/>
      <c r="E3809" s="5"/>
      <c r="F3809" s="5"/>
      <c r="G3809" s="5"/>
      <c r="H3809" s="5"/>
      <c r="I3809" s="5"/>
      <c r="J3809" s="5"/>
    </row>
    <row r="3810" spans="1:10" x14ac:dyDescent="0.25">
      <c r="A3810" s="5"/>
      <c r="B3810" s="5"/>
      <c r="C3810" s="5"/>
      <c r="D3810" s="5"/>
      <c r="E3810" s="5"/>
      <c r="F3810" s="5"/>
      <c r="G3810" s="5"/>
      <c r="H3810" s="5"/>
      <c r="I3810" s="5"/>
      <c r="J3810" s="5"/>
    </row>
    <row r="3811" spans="1:10" x14ac:dyDescent="0.25">
      <c r="A3811" s="5"/>
      <c r="B3811" s="5"/>
      <c r="C3811" s="5"/>
      <c r="D3811" s="5"/>
      <c r="E3811" s="5"/>
      <c r="F3811" s="5"/>
      <c r="G3811" s="5"/>
      <c r="H3811" s="5"/>
      <c r="I3811" s="5"/>
      <c r="J3811" s="5"/>
    </row>
    <row r="3812" spans="1:10" x14ac:dyDescent="0.25">
      <c r="A3812" s="5"/>
      <c r="B3812" s="5"/>
      <c r="C3812" s="5"/>
      <c r="D3812" s="5"/>
      <c r="E3812" s="5"/>
      <c r="F3812" s="5"/>
      <c r="G3812" s="5"/>
      <c r="H3812" s="5"/>
      <c r="I3812" s="5"/>
      <c r="J3812" s="5"/>
    </row>
    <row r="3813" spans="1:10" x14ac:dyDescent="0.25">
      <c r="A3813" s="5"/>
      <c r="B3813" s="5"/>
      <c r="C3813" s="5"/>
      <c r="D3813" s="5"/>
      <c r="E3813" s="5"/>
      <c r="F3813" s="5"/>
      <c r="G3813" s="5"/>
      <c r="H3813" s="5"/>
      <c r="I3813" s="5"/>
      <c r="J3813" s="5"/>
    </row>
    <row r="3814" spans="1:10" x14ac:dyDescent="0.25">
      <c r="A3814" s="5"/>
      <c r="B3814" s="5"/>
      <c r="C3814" s="5"/>
      <c r="D3814" s="5"/>
      <c r="E3814" s="5"/>
      <c r="F3814" s="5"/>
      <c r="G3814" s="5"/>
      <c r="H3814" s="5"/>
      <c r="I3814" s="5"/>
      <c r="J3814" s="5"/>
    </row>
    <row r="3815" spans="1:10" x14ac:dyDescent="0.25">
      <c r="A3815" s="5"/>
      <c r="B3815" s="5"/>
      <c r="C3815" s="5"/>
      <c r="D3815" s="5"/>
      <c r="E3815" s="5"/>
      <c r="F3815" s="5"/>
      <c r="G3815" s="5"/>
      <c r="H3815" s="5"/>
      <c r="I3815" s="5"/>
      <c r="J3815" s="5"/>
    </row>
    <row r="3816" spans="1:10" x14ac:dyDescent="0.25">
      <c r="A3816" s="5"/>
      <c r="B3816" s="5"/>
      <c r="C3816" s="5"/>
      <c r="D3816" s="5"/>
      <c r="E3816" s="5"/>
      <c r="F3816" s="5"/>
      <c r="G3816" s="5"/>
      <c r="H3816" s="5"/>
      <c r="I3816" s="5"/>
      <c r="J3816" s="5"/>
    </row>
    <row r="3817" spans="1:10" x14ac:dyDescent="0.25">
      <c r="A3817" s="5"/>
      <c r="B3817" s="5"/>
      <c r="C3817" s="5"/>
      <c r="D3817" s="5"/>
      <c r="E3817" s="5"/>
      <c r="F3817" s="5"/>
      <c r="G3817" s="5"/>
      <c r="H3817" s="5"/>
      <c r="I3817" s="5"/>
      <c r="J3817" s="5"/>
    </row>
    <row r="3818" spans="1:10" x14ac:dyDescent="0.25">
      <c r="A3818" s="5"/>
      <c r="B3818" s="5"/>
      <c r="C3818" s="5"/>
      <c r="D3818" s="5"/>
      <c r="E3818" s="5"/>
      <c r="F3818" s="5"/>
      <c r="G3818" s="5"/>
      <c r="H3818" s="5"/>
      <c r="I3818" s="5"/>
      <c r="J3818" s="5"/>
    </row>
    <row r="3819" spans="1:10" x14ac:dyDescent="0.25">
      <c r="A3819" s="5"/>
      <c r="B3819" s="5"/>
      <c r="C3819" s="5"/>
      <c r="D3819" s="5"/>
      <c r="E3819" s="5"/>
      <c r="F3819" s="5"/>
      <c r="G3819" s="5"/>
      <c r="H3819" s="5"/>
      <c r="I3819" s="5"/>
      <c r="J3819" s="5"/>
    </row>
    <row r="3820" spans="1:10" x14ac:dyDescent="0.25">
      <c r="A3820" s="5"/>
      <c r="B3820" s="5"/>
      <c r="C3820" s="5"/>
      <c r="D3820" s="5"/>
      <c r="E3820" s="5"/>
      <c r="F3820" s="5"/>
      <c r="G3820" s="5"/>
      <c r="H3820" s="5"/>
      <c r="I3820" s="5"/>
      <c r="J3820" s="5"/>
    </row>
    <row r="3821" spans="1:10" x14ac:dyDescent="0.25">
      <c r="A3821" s="5"/>
      <c r="B3821" s="5"/>
      <c r="C3821" s="5"/>
      <c r="D3821" s="5"/>
      <c r="E3821" s="5"/>
      <c r="F3821" s="5"/>
      <c r="G3821" s="5"/>
      <c r="H3821" s="5"/>
      <c r="I3821" s="5"/>
      <c r="J3821" s="5"/>
    </row>
    <row r="3822" spans="1:10" x14ac:dyDescent="0.25">
      <c r="A3822" s="5"/>
      <c r="B3822" s="5"/>
      <c r="C3822" s="5"/>
      <c r="D3822" s="5"/>
      <c r="E3822" s="5"/>
      <c r="F3822" s="5"/>
      <c r="G3822" s="5"/>
      <c r="H3822" s="5"/>
      <c r="I3822" s="5"/>
      <c r="J3822" s="5"/>
    </row>
    <row r="3823" spans="1:10" x14ac:dyDescent="0.25">
      <c r="A3823" s="5"/>
      <c r="B3823" s="5"/>
      <c r="C3823" s="5"/>
      <c r="D3823" s="5"/>
      <c r="E3823" s="5"/>
      <c r="F3823" s="5"/>
      <c r="G3823" s="5"/>
      <c r="H3823" s="5"/>
      <c r="I3823" s="5"/>
      <c r="J3823" s="5"/>
    </row>
    <row r="3824" spans="1:10" x14ac:dyDescent="0.25">
      <c r="A3824" s="5"/>
      <c r="B3824" s="5"/>
      <c r="C3824" s="5"/>
      <c r="D3824" s="5"/>
      <c r="E3824" s="5"/>
      <c r="F3824" s="5"/>
      <c r="G3824" s="5"/>
      <c r="H3824" s="5"/>
      <c r="I3824" s="5"/>
      <c r="J3824" s="5"/>
    </row>
    <row r="3825" spans="1:10" x14ac:dyDescent="0.25">
      <c r="A3825" s="5"/>
      <c r="B3825" s="5"/>
      <c r="C3825" s="5"/>
      <c r="D3825" s="5"/>
      <c r="E3825" s="5"/>
      <c r="F3825" s="5"/>
      <c r="G3825" s="5"/>
      <c r="H3825" s="5"/>
      <c r="I3825" s="5"/>
      <c r="J3825" s="5"/>
    </row>
    <row r="3826" spans="1:10" x14ac:dyDescent="0.25">
      <c r="A3826" s="5"/>
      <c r="B3826" s="5"/>
      <c r="C3826" s="5"/>
      <c r="D3826" s="5"/>
      <c r="E3826" s="5"/>
      <c r="F3826" s="5"/>
      <c r="G3826" s="5"/>
      <c r="H3826" s="5"/>
      <c r="I3826" s="5"/>
      <c r="J3826" s="5"/>
    </row>
    <row r="3827" spans="1:10" x14ac:dyDescent="0.25">
      <c r="A3827" s="5"/>
      <c r="B3827" s="5"/>
      <c r="C3827" s="5"/>
      <c r="D3827" s="5"/>
      <c r="E3827" s="5"/>
      <c r="F3827" s="5"/>
      <c r="G3827" s="5"/>
      <c r="H3827" s="5"/>
      <c r="I3827" s="5"/>
      <c r="J3827" s="5"/>
    </row>
    <row r="3828" spans="1:10" x14ac:dyDescent="0.25">
      <c r="A3828" s="5"/>
      <c r="B3828" s="5"/>
      <c r="C3828" s="5"/>
      <c r="D3828" s="5"/>
      <c r="E3828" s="5"/>
      <c r="F3828" s="5"/>
      <c r="G3828" s="5"/>
      <c r="H3828" s="5"/>
      <c r="I3828" s="5"/>
      <c r="J3828" s="5"/>
    </row>
    <row r="3829" spans="1:10" x14ac:dyDescent="0.25">
      <c r="A3829" s="5"/>
      <c r="B3829" s="5"/>
      <c r="C3829" s="5"/>
      <c r="D3829" s="5"/>
      <c r="E3829" s="5"/>
      <c r="F3829" s="5"/>
      <c r="G3829" s="5"/>
      <c r="H3829" s="5"/>
      <c r="I3829" s="5"/>
      <c r="J3829" s="5"/>
    </row>
    <row r="3830" spans="1:10" x14ac:dyDescent="0.25">
      <c r="A3830" s="5"/>
      <c r="B3830" s="5"/>
      <c r="C3830" s="5"/>
      <c r="D3830" s="5"/>
      <c r="E3830" s="5"/>
      <c r="F3830" s="5"/>
      <c r="G3830" s="5"/>
      <c r="H3830" s="5"/>
      <c r="I3830" s="5"/>
      <c r="J3830" s="5"/>
    </row>
    <row r="3831" spans="1:10" x14ac:dyDescent="0.25">
      <c r="A3831" s="5"/>
      <c r="B3831" s="5"/>
      <c r="C3831" s="5"/>
      <c r="D3831" s="5"/>
      <c r="E3831" s="5"/>
      <c r="F3831" s="5"/>
      <c r="G3831" s="5"/>
      <c r="H3831" s="5"/>
      <c r="I3831" s="5"/>
      <c r="J3831" s="5"/>
    </row>
    <row r="3832" spans="1:10" x14ac:dyDescent="0.25">
      <c r="A3832" s="5"/>
      <c r="B3832" s="5"/>
      <c r="C3832" s="5"/>
      <c r="D3832" s="5"/>
      <c r="E3832" s="5"/>
      <c r="F3832" s="5"/>
      <c r="G3832" s="5"/>
      <c r="H3832" s="5"/>
      <c r="I3832" s="5"/>
      <c r="J3832" s="5"/>
    </row>
    <row r="3833" spans="1:10" x14ac:dyDescent="0.25">
      <c r="A3833" s="5"/>
      <c r="B3833" s="5"/>
      <c r="C3833" s="5"/>
      <c r="D3833" s="5"/>
      <c r="E3833" s="5"/>
      <c r="F3833" s="5"/>
      <c r="G3833" s="5"/>
      <c r="H3833" s="5"/>
      <c r="I3833" s="5"/>
      <c r="J3833" s="5"/>
    </row>
    <row r="3834" spans="1:10" x14ac:dyDescent="0.25">
      <c r="A3834" s="5"/>
      <c r="B3834" s="5"/>
      <c r="C3834" s="5"/>
      <c r="D3834" s="5"/>
      <c r="E3834" s="5"/>
      <c r="F3834" s="5"/>
      <c r="G3834" s="5"/>
      <c r="H3834" s="5"/>
      <c r="I3834" s="5"/>
      <c r="J3834" s="5"/>
    </row>
    <row r="3835" spans="1:10" x14ac:dyDescent="0.25">
      <c r="A3835" s="5"/>
      <c r="B3835" s="5"/>
      <c r="C3835" s="5"/>
      <c r="D3835" s="5"/>
      <c r="E3835" s="5"/>
      <c r="F3835" s="5"/>
      <c r="G3835" s="5"/>
      <c r="H3835" s="5"/>
      <c r="I3835" s="5"/>
      <c r="J3835" s="5"/>
    </row>
    <row r="3836" spans="1:10" x14ac:dyDescent="0.25">
      <c r="A3836" s="5"/>
      <c r="B3836" s="5"/>
      <c r="C3836" s="5"/>
      <c r="D3836" s="5"/>
      <c r="E3836" s="5"/>
      <c r="F3836" s="5"/>
      <c r="G3836" s="5"/>
      <c r="H3836" s="5"/>
      <c r="I3836" s="5"/>
      <c r="J3836" s="5"/>
    </row>
    <row r="3837" spans="1:10" x14ac:dyDescent="0.25">
      <c r="A3837" s="5"/>
      <c r="B3837" s="5"/>
      <c r="C3837" s="5"/>
      <c r="D3837" s="5"/>
      <c r="E3837" s="5"/>
      <c r="F3837" s="5"/>
      <c r="G3837" s="5"/>
      <c r="H3837" s="5"/>
      <c r="I3837" s="5"/>
      <c r="J3837" s="5"/>
    </row>
    <row r="3838" spans="1:10" x14ac:dyDescent="0.25">
      <c r="A3838" s="5"/>
      <c r="B3838" s="5"/>
      <c r="C3838" s="5"/>
      <c r="D3838" s="5"/>
      <c r="E3838" s="5"/>
      <c r="F3838" s="5"/>
      <c r="G3838" s="5"/>
      <c r="H3838" s="5"/>
      <c r="I3838" s="5"/>
      <c r="J3838" s="5"/>
    </row>
    <row r="3839" spans="1:10" x14ac:dyDescent="0.25">
      <c r="A3839" s="5"/>
      <c r="B3839" s="5"/>
      <c r="C3839" s="5"/>
      <c r="D3839" s="5"/>
      <c r="E3839" s="5"/>
      <c r="F3839" s="5"/>
      <c r="G3839" s="5"/>
      <c r="H3839" s="5"/>
      <c r="I3839" s="5"/>
      <c r="J3839" s="5"/>
    </row>
    <row r="3840" spans="1:10" x14ac:dyDescent="0.25">
      <c r="A3840" s="5"/>
      <c r="B3840" s="5"/>
      <c r="C3840" s="5"/>
      <c r="D3840" s="5"/>
      <c r="E3840" s="5"/>
      <c r="F3840" s="5"/>
      <c r="G3840" s="5"/>
      <c r="H3840" s="5"/>
      <c r="I3840" s="5"/>
      <c r="J3840" s="5"/>
    </row>
    <row r="3841" spans="1:10" x14ac:dyDescent="0.25">
      <c r="A3841" s="5"/>
      <c r="B3841" s="5"/>
      <c r="C3841" s="5"/>
      <c r="D3841" s="5"/>
      <c r="E3841" s="5"/>
      <c r="F3841" s="5"/>
      <c r="G3841" s="5"/>
      <c r="H3841" s="5"/>
      <c r="I3841" s="5"/>
      <c r="J3841" s="5"/>
    </row>
    <row r="3842" spans="1:10" x14ac:dyDescent="0.25">
      <c r="A3842" s="5"/>
      <c r="B3842" s="5"/>
      <c r="C3842" s="5"/>
      <c r="D3842" s="5"/>
      <c r="E3842" s="5"/>
      <c r="F3842" s="5"/>
      <c r="G3842" s="5"/>
      <c r="H3842" s="5"/>
      <c r="I3842" s="5"/>
      <c r="J3842" s="5"/>
    </row>
    <row r="3843" spans="1:10" x14ac:dyDescent="0.25">
      <c r="A3843" s="5"/>
      <c r="B3843" s="5"/>
      <c r="C3843" s="5"/>
      <c r="D3843" s="5"/>
      <c r="E3843" s="5"/>
      <c r="F3843" s="5"/>
      <c r="G3843" s="5"/>
      <c r="H3843" s="5"/>
      <c r="I3843" s="5"/>
      <c r="J3843" s="5"/>
    </row>
    <row r="3844" spans="1:10" x14ac:dyDescent="0.25">
      <c r="A3844" s="5"/>
      <c r="B3844" s="5"/>
      <c r="C3844" s="5"/>
      <c r="D3844" s="5"/>
      <c r="E3844" s="5"/>
      <c r="F3844" s="5"/>
      <c r="G3844" s="5"/>
      <c r="H3844" s="5"/>
      <c r="I3844" s="5"/>
      <c r="J3844" s="5"/>
    </row>
    <row r="3845" spans="1:10" x14ac:dyDescent="0.25">
      <c r="A3845" s="5"/>
      <c r="B3845" s="5"/>
      <c r="C3845" s="5"/>
      <c r="D3845" s="5"/>
      <c r="E3845" s="5"/>
      <c r="F3845" s="5"/>
      <c r="G3845" s="5"/>
      <c r="H3845" s="5"/>
      <c r="I3845" s="5"/>
      <c r="J3845" s="5"/>
    </row>
    <row r="3846" spans="1:10" x14ac:dyDescent="0.25">
      <c r="A3846" s="5"/>
      <c r="B3846" s="5"/>
      <c r="C3846" s="5"/>
      <c r="D3846" s="5"/>
      <c r="E3846" s="5"/>
      <c r="F3846" s="5"/>
      <c r="G3846" s="5"/>
      <c r="H3846" s="5"/>
      <c r="I3846" s="5"/>
      <c r="J3846" s="5"/>
    </row>
    <row r="3847" spans="1:10" x14ac:dyDescent="0.25">
      <c r="A3847" s="5"/>
      <c r="B3847" s="5"/>
      <c r="C3847" s="5"/>
      <c r="D3847" s="5"/>
      <c r="E3847" s="5"/>
      <c r="F3847" s="5"/>
      <c r="G3847" s="5"/>
      <c r="H3847" s="5"/>
      <c r="I3847" s="5"/>
      <c r="J3847" s="5"/>
    </row>
    <row r="3848" spans="1:10" x14ac:dyDescent="0.25">
      <c r="A3848" s="5"/>
      <c r="B3848" s="5"/>
      <c r="C3848" s="5"/>
      <c r="D3848" s="5"/>
      <c r="E3848" s="5"/>
      <c r="F3848" s="5"/>
      <c r="G3848" s="5"/>
      <c r="H3848" s="5"/>
      <c r="I3848" s="5"/>
      <c r="J3848" s="5"/>
    </row>
    <row r="3849" spans="1:10" x14ac:dyDescent="0.25">
      <c r="A3849" s="5"/>
      <c r="B3849" s="5"/>
      <c r="C3849" s="5"/>
      <c r="D3849" s="5"/>
      <c r="E3849" s="5"/>
      <c r="F3849" s="5"/>
      <c r="G3849" s="5"/>
      <c r="H3849" s="5"/>
      <c r="I3849" s="5"/>
      <c r="J3849" s="5"/>
    </row>
    <row r="3850" spans="1:10" x14ac:dyDescent="0.25">
      <c r="A3850" s="5"/>
      <c r="B3850" s="5"/>
      <c r="C3850" s="5"/>
      <c r="D3850" s="5"/>
      <c r="E3850" s="5"/>
      <c r="F3850" s="5"/>
      <c r="G3850" s="5"/>
      <c r="H3850" s="5"/>
      <c r="I3850" s="5"/>
      <c r="J3850" s="5"/>
    </row>
    <row r="3851" spans="1:10" x14ac:dyDescent="0.25">
      <c r="A3851" s="5"/>
      <c r="B3851" s="5"/>
      <c r="C3851" s="5"/>
      <c r="D3851" s="5"/>
      <c r="E3851" s="5"/>
      <c r="F3851" s="5"/>
      <c r="G3851" s="5"/>
      <c r="H3851" s="5"/>
      <c r="I3851" s="5"/>
      <c r="J3851" s="5"/>
    </row>
    <row r="3852" spans="1:10" x14ac:dyDescent="0.25">
      <c r="A3852" s="5"/>
      <c r="B3852" s="5"/>
      <c r="C3852" s="5"/>
      <c r="D3852" s="5"/>
      <c r="E3852" s="5"/>
      <c r="F3852" s="5"/>
      <c r="G3852" s="5"/>
      <c r="H3852" s="5"/>
      <c r="I3852" s="5"/>
      <c r="J3852" s="5"/>
    </row>
    <row r="3853" spans="1:10" x14ac:dyDescent="0.25">
      <c r="A3853" s="5"/>
      <c r="B3853" s="5"/>
      <c r="C3853" s="5"/>
      <c r="D3853" s="5"/>
      <c r="E3853" s="5"/>
      <c r="F3853" s="5"/>
      <c r="G3853" s="5"/>
      <c r="H3853" s="5"/>
      <c r="I3853" s="5"/>
      <c r="J3853" s="5"/>
    </row>
    <row r="3854" spans="1:10" x14ac:dyDescent="0.25">
      <c r="A3854" s="5"/>
      <c r="B3854" s="5"/>
      <c r="C3854" s="5"/>
      <c r="D3854" s="5"/>
      <c r="E3854" s="5"/>
      <c r="F3854" s="5"/>
      <c r="G3854" s="5"/>
      <c r="H3854" s="5"/>
      <c r="I3854" s="5"/>
      <c r="J3854" s="5"/>
    </row>
    <row r="3855" spans="1:10" x14ac:dyDescent="0.25">
      <c r="A3855" s="5"/>
      <c r="B3855" s="5"/>
      <c r="C3855" s="5"/>
      <c r="D3855" s="5"/>
      <c r="E3855" s="5"/>
      <c r="F3855" s="5"/>
      <c r="G3855" s="5"/>
      <c r="H3855" s="5"/>
      <c r="I3855" s="5"/>
      <c r="J3855" s="5"/>
    </row>
    <row r="3856" spans="1:10" x14ac:dyDescent="0.25">
      <c r="A3856" s="5"/>
      <c r="B3856" s="5"/>
      <c r="C3856" s="5"/>
      <c r="D3856" s="5"/>
      <c r="E3856" s="5"/>
      <c r="F3856" s="5"/>
      <c r="G3856" s="5"/>
      <c r="H3856" s="5"/>
      <c r="I3856" s="5"/>
      <c r="J3856" s="5"/>
    </row>
    <row r="3857" spans="1:10" x14ac:dyDescent="0.25">
      <c r="A3857" s="5"/>
      <c r="B3857" s="5"/>
      <c r="C3857" s="5"/>
      <c r="D3857" s="5"/>
      <c r="E3857" s="5"/>
      <c r="F3857" s="5"/>
      <c r="G3857" s="5"/>
      <c r="H3857" s="5"/>
      <c r="I3857" s="5"/>
      <c r="J3857" s="5"/>
    </row>
    <row r="3858" spans="1:10" x14ac:dyDescent="0.25">
      <c r="A3858" s="5"/>
      <c r="B3858" s="5"/>
      <c r="C3858" s="5"/>
      <c r="D3858" s="5"/>
      <c r="E3858" s="5"/>
      <c r="F3858" s="5"/>
      <c r="G3858" s="5"/>
      <c r="H3858" s="5"/>
      <c r="I3858" s="5"/>
      <c r="J3858" s="5"/>
    </row>
    <row r="3859" spans="1:10" x14ac:dyDescent="0.25">
      <c r="A3859" s="5"/>
      <c r="B3859" s="5"/>
      <c r="C3859" s="5"/>
      <c r="D3859" s="5"/>
      <c r="E3859" s="5"/>
      <c r="F3859" s="5"/>
      <c r="G3859" s="5"/>
      <c r="H3859" s="5"/>
      <c r="I3859" s="5"/>
      <c r="J3859" s="5"/>
    </row>
    <row r="3860" spans="1:10" x14ac:dyDescent="0.25">
      <c r="A3860" s="5"/>
      <c r="B3860" s="5"/>
      <c r="C3860" s="5"/>
      <c r="D3860" s="5"/>
      <c r="E3860" s="5"/>
      <c r="F3860" s="5"/>
      <c r="G3860" s="5"/>
      <c r="H3860" s="5"/>
      <c r="I3860" s="5"/>
      <c r="J3860" s="5"/>
    </row>
    <row r="3861" spans="1:10" x14ac:dyDescent="0.25">
      <c r="A3861" s="5"/>
      <c r="B3861" s="5"/>
      <c r="C3861" s="5"/>
      <c r="D3861" s="5"/>
      <c r="E3861" s="5"/>
      <c r="F3861" s="5"/>
      <c r="G3861" s="5"/>
      <c r="H3861" s="5"/>
      <c r="I3861" s="5"/>
      <c r="J3861" s="5"/>
    </row>
    <row r="3862" spans="1:10" x14ac:dyDescent="0.25">
      <c r="A3862" s="5"/>
      <c r="B3862" s="5"/>
      <c r="C3862" s="5"/>
      <c r="D3862" s="5"/>
      <c r="E3862" s="5"/>
      <c r="F3862" s="5"/>
      <c r="G3862" s="5"/>
      <c r="H3862" s="5"/>
      <c r="I3862" s="5"/>
      <c r="J3862" s="5"/>
    </row>
    <row r="3863" spans="1:10" x14ac:dyDescent="0.25">
      <c r="A3863" s="5"/>
      <c r="B3863" s="5"/>
      <c r="C3863" s="5"/>
      <c r="D3863" s="5"/>
      <c r="E3863" s="5"/>
      <c r="F3863" s="5"/>
      <c r="G3863" s="5"/>
      <c r="H3863" s="5"/>
      <c r="I3863" s="5"/>
      <c r="J3863" s="5"/>
    </row>
    <row r="3864" spans="1:10" x14ac:dyDescent="0.25">
      <c r="A3864" s="5"/>
      <c r="B3864" s="5"/>
      <c r="C3864" s="5"/>
      <c r="D3864" s="5"/>
      <c r="E3864" s="5"/>
      <c r="F3864" s="5"/>
      <c r="G3864" s="5"/>
      <c r="H3864" s="5"/>
      <c r="I3864" s="5"/>
      <c r="J3864" s="5"/>
    </row>
    <row r="3865" spans="1:10" x14ac:dyDescent="0.25">
      <c r="A3865" s="5"/>
      <c r="B3865" s="5"/>
      <c r="C3865" s="5"/>
      <c r="D3865" s="5"/>
      <c r="E3865" s="5"/>
      <c r="F3865" s="5"/>
      <c r="G3865" s="5"/>
      <c r="H3865" s="5"/>
      <c r="I3865" s="5"/>
      <c r="J3865" s="5"/>
    </row>
    <row r="3866" spans="1:10" x14ac:dyDescent="0.25">
      <c r="A3866" s="5"/>
      <c r="B3866" s="5"/>
      <c r="C3866" s="5"/>
      <c r="D3866" s="5"/>
      <c r="E3866" s="5"/>
      <c r="F3866" s="5"/>
      <c r="G3866" s="5"/>
      <c r="H3866" s="5"/>
      <c r="I3866" s="5"/>
      <c r="J3866" s="5"/>
    </row>
    <row r="3867" spans="1:10" x14ac:dyDescent="0.25">
      <c r="A3867" s="5"/>
      <c r="B3867" s="5"/>
      <c r="C3867" s="5"/>
      <c r="D3867" s="5"/>
      <c r="E3867" s="5"/>
      <c r="F3867" s="5"/>
      <c r="G3867" s="5"/>
      <c r="H3867" s="5"/>
      <c r="I3867" s="5"/>
      <c r="J3867" s="5"/>
    </row>
    <row r="3868" spans="1:10" x14ac:dyDescent="0.25">
      <c r="A3868" s="5"/>
      <c r="B3868" s="5"/>
      <c r="C3868" s="5"/>
      <c r="D3868" s="5"/>
      <c r="E3868" s="5"/>
      <c r="F3868" s="5"/>
      <c r="G3868" s="5"/>
      <c r="H3868" s="5"/>
      <c r="I3868" s="5"/>
      <c r="J3868" s="5"/>
    </row>
    <row r="3869" spans="1:10" x14ac:dyDescent="0.25">
      <c r="A3869" s="5"/>
      <c r="B3869" s="5"/>
      <c r="C3869" s="5"/>
      <c r="D3869" s="5"/>
      <c r="E3869" s="5"/>
      <c r="F3869" s="5"/>
      <c r="G3869" s="5"/>
      <c r="H3869" s="5"/>
      <c r="I3869" s="5"/>
      <c r="J3869" s="5"/>
    </row>
    <row r="3870" spans="1:10" x14ac:dyDescent="0.25">
      <c r="A3870" s="5"/>
      <c r="B3870" s="5"/>
      <c r="C3870" s="5"/>
      <c r="D3870" s="5"/>
      <c r="E3870" s="5"/>
      <c r="F3870" s="5"/>
      <c r="G3870" s="5"/>
      <c r="H3870" s="5"/>
      <c r="I3870" s="5"/>
      <c r="J3870" s="5"/>
    </row>
    <row r="3871" spans="1:10" x14ac:dyDescent="0.25">
      <c r="A3871" s="5"/>
      <c r="B3871" s="5"/>
      <c r="C3871" s="5"/>
      <c r="D3871" s="5"/>
      <c r="E3871" s="5"/>
      <c r="F3871" s="5"/>
      <c r="G3871" s="5"/>
      <c r="H3871" s="5"/>
      <c r="I3871" s="5"/>
      <c r="J3871" s="5"/>
    </row>
    <row r="3872" spans="1:10" x14ac:dyDescent="0.25">
      <c r="A3872" s="5"/>
      <c r="B3872" s="5"/>
      <c r="C3872" s="5"/>
      <c r="D3872" s="5"/>
      <c r="E3872" s="5"/>
      <c r="F3872" s="5"/>
      <c r="G3872" s="5"/>
      <c r="H3872" s="5"/>
      <c r="I3872" s="5"/>
      <c r="J3872" s="5"/>
    </row>
    <row r="3873" spans="1:10" x14ac:dyDescent="0.25">
      <c r="A3873" s="5"/>
      <c r="B3873" s="5"/>
      <c r="C3873" s="5"/>
      <c r="D3873" s="5"/>
      <c r="E3873" s="5"/>
      <c r="F3873" s="5"/>
      <c r="G3873" s="5"/>
      <c r="H3873" s="5"/>
      <c r="I3873" s="5"/>
      <c r="J3873" s="5"/>
    </row>
    <row r="3874" spans="1:10" x14ac:dyDescent="0.25">
      <c r="A3874" s="5"/>
      <c r="B3874" s="5"/>
      <c r="C3874" s="5"/>
      <c r="D3874" s="5"/>
      <c r="E3874" s="5"/>
      <c r="F3874" s="5"/>
      <c r="G3874" s="5"/>
      <c r="H3874" s="5"/>
      <c r="I3874" s="5"/>
      <c r="J3874" s="5"/>
    </row>
    <row r="3875" spans="1:10" x14ac:dyDescent="0.25">
      <c r="A3875" s="5"/>
      <c r="B3875" s="5"/>
      <c r="C3875" s="5"/>
      <c r="D3875" s="5"/>
      <c r="E3875" s="5"/>
      <c r="F3875" s="5"/>
      <c r="G3875" s="5"/>
      <c r="H3875" s="5"/>
      <c r="I3875" s="5"/>
      <c r="J3875" s="5"/>
    </row>
    <row r="3876" spans="1:10" x14ac:dyDescent="0.25">
      <c r="A3876" s="5"/>
      <c r="B3876" s="5"/>
      <c r="C3876" s="5"/>
      <c r="D3876" s="5"/>
      <c r="E3876" s="5"/>
      <c r="F3876" s="5"/>
      <c r="G3876" s="5"/>
      <c r="H3876" s="5"/>
      <c r="I3876" s="5"/>
      <c r="J3876" s="5"/>
    </row>
    <row r="3877" spans="1:10" x14ac:dyDescent="0.25">
      <c r="A3877" s="5"/>
      <c r="B3877" s="5"/>
      <c r="C3877" s="5"/>
      <c r="D3877" s="5"/>
      <c r="E3877" s="5"/>
      <c r="F3877" s="5"/>
      <c r="G3877" s="5"/>
      <c r="H3877" s="5"/>
      <c r="I3877" s="5"/>
      <c r="J3877" s="5"/>
    </row>
    <row r="3878" spans="1:10" x14ac:dyDescent="0.25">
      <c r="A3878" s="5"/>
      <c r="B3878" s="5"/>
      <c r="C3878" s="5"/>
      <c r="D3878" s="5"/>
      <c r="E3878" s="5"/>
      <c r="F3878" s="5"/>
      <c r="G3878" s="5"/>
      <c r="H3878" s="5"/>
      <c r="I3878" s="5"/>
      <c r="J3878" s="5"/>
    </row>
    <row r="3879" spans="1:10" x14ac:dyDescent="0.25">
      <c r="A3879" s="5"/>
      <c r="B3879" s="5"/>
      <c r="C3879" s="5"/>
      <c r="D3879" s="5"/>
      <c r="E3879" s="5"/>
      <c r="F3879" s="5"/>
      <c r="G3879" s="5"/>
      <c r="H3879" s="5"/>
      <c r="I3879" s="5"/>
      <c r="J3879" s="5"/>
    </row>
    <row r="3880" spans="1:10" x14ac:dyDescent="0.25">
      <c r="A3880" s="5"/>
      <c r="B3880" s="5"/>
      <c r="C3880" s="5"/>
      <c r="D3880" s="5"/>
      <c r="E3880" s="5"/>
      <c r="F3880" s="5"/>
      <c r="G3880" s="5"/>
      <c r="H3880" s="5"/>
      <c r="I3880" s="5"/>
      <c r="J3880" s="5"/>
    </row>
    <row r="3881" spans="1:10" x14ac:dyDescent="0.25">
      <c r="A3881" s="5"/>
      <c r="B3881" s="5"/>
      <c r="C3881" s="5"/>
      <c r="D3881" s="5"/>
      <c r="E3881" s="5"/>
      <c r="F3881" s="5"/>
      <c r="G3881" s="5"/>
      <c r="H3881" s="5"/>
      <c r="I3881" s="5"/>
      <c r="J3881" s="5"/>
    </row>
    <row r="3882" spans="1:10" x14ac:dyDescent="0.25">
      <c r="A3882" s="5"/>
      <c r="B3882" s="5"/>
      <c r="C3882" s="5"/>
      <c r="D3882" s="5"/>
      <c r="E3882" s="5"/>
      <c r="F3882" s="5"/>
      <c r="G3882" s="5"/>
      <c r="H3882" s="5"/>
      <c r="I3882" s="5"/>
      <c r="J3882" s="5"/>
    </row>
    <row r="3883" spans="1:10" x14ac:dyDescent="0.25">
      <c r="A3883" s="5"/>
      <c r="B3883" s="5"/>
      <c r="C3883" s="5"/>
      <c r="D3883" s="5"/>
      <c r="E3883" s="5"/>
      <c r="F3883" s="5"/>
      <c r="G3883" s="5"/>
      <c r="H3883" s="5"/>
      <c r="I3883" s="5"/>
      <c r="J3883" s="5"/>
    </row>
    <row r="3884" spans="1:10" x14ac:dyDescent="0.25">
      <c r="A3884" s="5"/>
      <c r="B3884" s="5"/>
      <c r="C3884" s="5"/>
      <c r="D3884" s="5"/>
      <c r="E3884" s="5"/>
      <c r="F3884" s="5"/>
      <c r="G3884" s="5"/>
      <c r="H3884" s="5"/>
      <c r="I3884" s="5"/>
      <c r="J3884" s="5"/>
    </row>
    <row r="3885" spans="1:10" x14ac:dyDescent="0.25">
      <c r="A3885" s="5"/>
      <c r="B3885" s="5"/>
      <c r="C3885" s="5"/>
      <c r="D3885" s="5"/>
      <c r="E3885" s="5"/>
      <c r="F3885" s="5"/>
      <c r="G3885" s="5"/>
      <c r="H3885" s="5"/>
      <c r="I3885" s="5"/>
      <c r="J3885" s="5"/>
    </row>
    <row r="3886" spans="1:10" x14ac:dyDescent="0.25">
      <c r="A3886" s="5"/>
      <c r="B3886" s="5"/>
      <c r="C3886" s="5"/>
      <c r="D3886" s="5"/>
      <c r="E3886" s="5"/>
      <c r="F3886" s="5"/>
      <c r="G3886" s="5"/>
      <c r="H3886" s="5"/>
      <c r="I3886" s="5"/>
      <c r="J3886" s="5"/>
    </row>
    <row r="3887" spans="1:10" x14ac:dyDescent="0.25">
      <c r="A3887" s="5"/>
      <c r="B3887" s="5"/>
      <c r="C3887" s="5"/>
      <c r="D3887" s="5"/>
      <c r="E3887" s="5"/>
      <c r="F3887" s="5"/>
      <c r="G3887" s="5"/>
      <c r="H3887" s="5"/>
      <c r="I3887" s="5"/>
      <c r="J3887" s="5"/>
    </row>
    <row r="3888" spans="1:10" x14ac:dyDescent="0.25">
      <c r="A3888" s="5"/>
      <c r="B3888" s="5"/>
      <c r="C3888" s="5"/>
      <c r="D3888" s="5"/>
      <c r="E3888" s="5"/>
      <c r="F3888" s="5"/>
      <c r="G3888" s="5"/>
      <c r="H3888" s="5"/>
      <c r="I3888" s="5"/>
      <c r="J3888" s="5"/>
    </row>
    <row r="3889" spans="1:10" x14ac:dyDescent="0.25">
      <c r="A3889" s="5"/>
      <c r="B3889" s="5"/>
      <c r="C3889" s="5"/>
      <c r="D3889" s="5"/>
      <c r="E3889" s="5"/>
      <c r="F3889" s="5"/>
      <c r="G3889" s="5"/>
      <c r="H3889" s="5"/>
      <c r="I3889" s="5"/>
      <c r="J3889" s="5"/>
    </row>
    <row r="3890" spans="1:10" x14ac:dyDescent="0.25">
      <c r="A3890" s="5"/>
      <c r="B3890" s="5"/>
      <c r="C3890" s="5"/>
      <c r="D3890" s="5"/>
      <c r="E3890" s="5"/>
      <c r="F3890" s="5"/>
      <c r="G3890" s="5"/>
      <c r="H3890" s="5"/>
      <c r="I3890" s="5"/>
      <c r="J3890" s="5"/>
    </row>
    <row r="3891" spans="1:10" x14ac:dyDescent="0.25">
      <c r="A3891" s="5"/>
      <c r="B3891" s="5"/>
      <c r="C3891" s="5"/>
      <c r="D3891" s="5"/>
      <c r="E3891" s="5"/>
      <c r="F3891" s="5"/>
      <c r="G3891" s="5"/>
      <c r="H3891" s="5"/>
      <c r="I3891" s="5"/>
      <c r="J3891" s="5"/>
    </row>
    <row r="3892" spans="1:10" x14ac:dyDescent="0.25">
      <c r="A3892" s="5"/>
      <c r="B3892" s="5"/>
      <c r="C3892" s="5"/>
      <c r="D3892" s="5"/>
      <c r="E3892" s="5"/>
      <c r="F3892" s="5"/>
      <c r="G3892" s="5"/>
      <c r="H3892" s="5"/>
      <c r="I3892" s="5"/>
      <c r="J3892" s="5"/>
    </row>
    <row r="3893" spans="1:10" x14ac:dyDescent="0.25">
      <c r="A3893" s="5"/>
      <c r="B3893" s="5"/>
      <c r="C3893" s="5"/>
      <c r="D3893" s="5"/>
      <c r="E3893" s="5"/>
      <c r="F3893" s="5"/>
      <c r="G3893" s="5"/>
      <c r="H3893" s="5"/>
      <c r="I3893" s="5"/>
      <c r="J3893" s="5"/>
    </row>
    <row r="3894" spans="1:10" x14ac:dyDescent="0.25">
      <c r="A3894" s="5"/>
      <c r="B3894" s="5"/>
      <c r="C3894" s="5"/>
      <c r="D3894" s="5"/>
      <c r="E3894" s="5"/>
      <c r="F3894" s="5"/>
      <c r="G3894" s="5"/>
      <c r="H3894" s="5"/>
      <c r="I3894" s="5"/>
      <c r="J3894" s="5"/>
    </row>
    <row r="3895" spans="1:10" x14ac:dyDescent="0.25">
      <c r="A3895" s="5"/>
      <c r="B3895" s="5"/>
      <c r="C3895" s="5"/>
      <c r="D3895" s="5"/>
      <c r="E3895" s="5"/>
      <c r="F3895" s="5"/>
      <c r="G3895" s="5"/>
      <c r="H3895" s="5"/>
      <c r="I3895" s="5"/>
      <c r="J3895" s="5"/>
    </row>
    <row r="3896" spans="1:10" x14ac:dyDescent="0.25">
      <c r="A3896" s="5"/>
      <c r="B3896" s="5"/>
      <c r="C3896" s="5"/>
      <c r="D3896" s="5"/>
      <c r="E3896" s="5"/>
      <c r="F3896" s="5"/>
      <c r="G3896" s="5"/>
      <c r="H3896" s="5"/>
      <c r="I3896" s="5"/>
      <c r="J3896" s="5"/>
    </row>
    <row r="3897" spans="1:10" x14ac:dyDescent="0.25">
      <c r="A3897" s="5"/>
      <c r="B3897" s="5"/>
      <c r="C3897" s="5"/>
      <c r="D3897" s="5"/>
      <c r="E3897" s="5"/>
      <c r="F3897" s="5"/>
      <c r="G3897" s="5"/>
      <c r="H3897" s="5"/>
      <c r="I3897" s="5"/>
      <c r="J3897" s="5"/>
    </row>
    <row r="3898" spans="1:10" x14ac:dyDescent="0.25">
      <c r="A3898" s="5"/>
      <c r="B3898" s="5"/>
      <c r="C3898" s="5"/>
      <c r="D3898" s="5"/>
      <c r="E3898" s="5"/>
      <c r="F3898" s="5"/>
      <c r="G3898" s="5"/>
      <c r="H3898" s="5"/>
      <c r="I3898" s="5"/>
      <c r="J3898" s="5"/>
    </row>
    <row r="3899" spans="1:10" x14ac:dyDescent="0.25">
      <c r="A3899" s="5"/>
      <c r="B3899" s="5"/>
      <c r="C3899" s="5"/>
      <c r="D3899" s="5"/>
      <c r="E3899" s="5"/>
      <c r="F3899" s="5"/>
      <c r="G3899" s="5"/>
      <c r="H3899" s="5"/>
      <c r="I3899" s="5"/>
      <c r="J3899" s="5"/>
    </row>
    <row r="3900" spans="1:10" x14ac:dyDescent="0.25">
      <c r="A3900" s="5"/>
      <c r="B3900" s="5"/>
      <c r="C3900" s="5"/>
      <c r="D3900" s="5"/>
      <c r="E3900" s="5"/>
      <c r="F3900" s="5"/>
      <c r="G3900" s="5"/>
      <c r="H3900" s="5"/>
      <c r="I3900" s="5"/>
      <c r="J3900" s="5"/>
    </row>
    <row r="3901" spans="1:10" x14ac:dyDescent="0.25">
      <c r="A3901" s="5"/>
      <c r="B3901" s="5"/>
      <c r="C3901" s="5"/>
      <c r="D3901" s="5"/>
      <c r="E3901" s="5"/>
      <c r="F3901" s="5"/>
      <c r="G3901" s="5"/>
      <c r="H3901" s="5"/>
      <c r="I3901" s="5"/>
      <c r="J3901" s="5"/>
    </row>
    <row r="3902" spans="1:10" x14ac:dyDescent="0.25">
      <c r="A3902" s="5"/>
      <c r="B3902" s="5"/>
      <c r="C3902" s="5"/>
      <c r="D3902" s="5"/>
      <c r="E3902" s="5"/>
      <c r="F3902" s="5"/>
      <c r="G3902" s="5"/>
      <c r="H3902" s="5"/>
      <c r="I3902" s="5"/>
      <c r="J3902" s="5"/>
    </row>
    <row r="3903" spans="1:10" x14ac:dyDescent="0.25">
      <c r="A3903" s="5"/>
      <c r="B3903" s="5"/>
      <c r="C3903" s="5"/>
      <c r="D3903" s="5"/>
      <c r="E3903" s="5"/>
      <c r="F3903" s="5"/>
      <c r="G3903" s="5"/>
      <c r="H3903" s="5"/>
      <c r="I3903" s="5"/>
      <c r="J3903" s="5"/>
    </row>
    <row r="3904" spans="1:10" x14ac:dyDescent="0.25">
      <c r="A3904" s="5"/>
      <c r="B3904" s="5"/>
      <c r="C3904" s="5"/>
      <c r="D3904" s="5"/>
      <c r="E3904" s="5"/>
      <c r="F3904" s="5"/>
      <c r="G3904" s="5"/>
      <c r="H3904" s="5"/>
      <c r="I3904" s="5"/>
      <c r="J3904" s="5"/>
    </row>
    <row r="3905" spans="1:10" x14ac:dyDescent="0.25">
      <c r="A3905" s="5"/>
      <c r="B3905" s="5"/>
      <c r="C3905" s="5"/>
      <c r="D3905" s="5"/>
      <c r="E3905" s="5"/>
      <c r="F3905" s="5"/>
      <c r="G3905" s="5"/>
      <c r="H3905" s="5"/>
      <c r="I3905" s="5"/>
      <c r="J3905" s="5"/>
    </row>
    <row r="3906" spans="1:10" x14ac:dyDescent="0.25">
      <c r="A3906" s="5"/>
      <c r="B3906" s="5"/>
      <c r="C3906" s="5"/>
      <c r="D3906" s="5"/>
      <c r="E3906" s="5"/>
      <c r="F3906" s="5"/>
      <c r="G3906" s="5"/>
      <c r="H3906" s="5"/>
      <c r="I3906" s="5"/>
      <c r="J3906" s="5"/>
    </row>
    <row r="3907" spans="1:10" x14ac:dyDescent="0.25">
      <c r="A3907" s="5"/>
      <c r="B3907" s="5"/>
      <c r="C3907" s="5"/>
      <c r="D3907" s="5"/>
      <c r="E3907" s="5"/>
      <c r="F3907" s="5"/>
      <c r="G3907" s="5"/>
      <c r="H3907" s="5"/>
      <c r="I3907" s="5"/>
      <c r="J3907" s="5"/>
    </row>
    <row r="3908" spans="1:10" x14ac:dyDescent="0.25">
      <c r="A3908" s="5"/>
      <c r="B3908" s="5"/>
      <c r="C3908" s="5"/>
      <c r="D3908" s="5"/>
      <c r="E3908" s="5"/>
      <c r="F3908" s="5"/>
      <c r="G3908" s="5"/>
      <c r="H3908" s="5"/>
      <c r="I3908" s="5"/>
      <c r="J3908" s="5"/>
    </row>
    <row r="3909" spans="1:10" x14ac:dyDescent="0.25">
      <c r="A3909" s="5"/>
      <c r="B3909" s="5"/>
      <c r="C3909" s="5"/>
      <c r="D3909" s="5"/>
      <c r="E3909" s="5"/>
      <c r="F3909" s="5"/>
      <c r="G3909" s="5"/>
      <c r="H3909" s="5"/>
      <c r="I3909" s="5"/>
      <c r="J3909" s="5"/>
    </row>
    <row r="3910" spans="1:10" x14ac:dyDescent="0.25">
      <c r="A3910" s="5"/>
      <c r="B3910" s="5"/>
      <c r="C3910" s="5"/>
      <c r="D3910" s="5"/>
      <c r="E3910" s="5"/>
      <c r="F3910" s="5"/>
      <c r="G3910" s="5"/>
      <c r="H3910" s="5"/>
      <c r="I3910" s="5"/>
      <c r="J3910" s="5"/>
    </row>
    <row r="3911" spans="1:10" x14ac:dyDescent="0.25">
      <c r="A3911" s="5"/>
      <c r="B3911" s="5"/>
      <c r="C3911" s="5"/>
      <c r="D3911" s="5"/>
      <c r="E3911" s="5"/>
      <c r="F3911" s="5"/>
      <c r="G3911" s="5"/>
      <c r="H3911" s="5"/>
      <c r="I3911" s="5"/>
      <c r="J3911" s="5"/>
    </row>
    <row r="3912" spans="1:10" x14ac:dyDescent="0.25">
      <c r="A3912" s="5"/>
      <c r="B3912" s="5"/>
      <c r="C3912" s="5"/>
      <c r="D3912" s="5"/>
      <c r="E3912" s="5"/>
      <c r="F3912" s="5"/>
      <c r="G3912" s="5"/>
      <c r="H3912" s="5"/>
      <c r="I3912" s="5"/>
      <c r="J3912" s="5"/>
    </row>
    <row r="3913" spans="1:10" x14ac:dyDescent="0.25">
      <c r="A3913" s="5"/>
      <c r="B3913" s="5"/>
      <c r="C3913" s="5"/>
      <c r="D3913" s="5"/>
      <c r="E3913" s="5"/>
      <c r="F3913" s="5"/>
      <c r="G3913" s="5"/>
      <c r="H3913" s="5"/>
      <c r="I3913" s="5"/>
      <c r="J3913" s="5"/>
    </row>
    <row r="3914" spans="1:10" x14ac:dyDescent="0.25">
      <c r="A3914" s="5"/>
      <c r="B3914" s="5"/>
      <c r="C3914" s="5"/>
      <c r="D3914" s="5"/>
      <c r="E3914" s="5"/>
      <c r="F3914" s="5"/>
      <c r="G3914" s="5"/>
      <c r="H3914" s="5"/>
      <c r="I3914" s="5"/>
      <c r="J3914" s="5"/>
    </row>
    <row r="3915" spans="1:10" x14ac:dyDescent="0.25">
      <c r="A3915" s="5"/>
      <c r="B3915" s="5"/>
      <c r="C3915" s="5"/>
      <c r="D3915" s="5"/>
      <c r="E3915" s="5"/>
      <c r="F3915" s="5"/>
      <c r="G3915" s="5"/>
      <c r="H3915" s="5"/>
      <c r="I3915" s="5"/>
      <c r="J3915" s="5"/>
    </row>
    <row r="3916" spans="1:10" x14ac:dyDescent="0.25">
      <c r="A3916" s="5"/>
      <c r="B3916" s="5"/>
      <c r="C3916" s="5"/>
      <c r="D3916" s="5"/>
      <c r="E3916" s="5"/>
      <c r="F3916" s="5"/>
      <c r="G3916" s="5"/>
      <c r="H3916" s="5"/>
      <c r="I3916" s="5"/>
      <c r="J3916" s="5"/>
    </row>
    <row r="3917" spans="1:10" x14ac:dyDescent="0.25">
      <c r="A3917" s="5"/>
      <c r="B3917" s="5"/>
      <c r="C3917" s="5"/>
      <c r="D3917" s="5"/>
      <c r="E3917" s="5"/>
      <c r="F3917" s="5"/>
      <c r="G3917" s="5"/>
      <c r="H3917" s="5"/>
      <c r="I3917" s="5"/>
      <c r="J3917" s="5"/>
    </row>
    <row r="3918" spans="1:10" x14ac:dyDescent="0.25">
      <c r="A3918" s="5"/>
      <c r="B3918" s="5"/>
      <c r="C3918" s="5"/>
      <c r="D3918" s="5"/>
      <c r="E3918" s="5"/>
      <c r="F3918" s="5"/>
      <c r="G3918" s="5"/>
      <c r="H3918" s="5"/>
      <c r="I3918" s="5"/>
      <c r="J3918" s="5"/>
    </row>
    <row r="3919" spans="1:10" x14ac:dyDescent="0.25">
      <c r="A3919" s="5"/>
      <c r="B3919" s="5"/>
      <c r="C3919" s="5"/>
      <c r="D3919" s="5"/>
      <c r="E3919" s="5"/>
      <c r="F3919" s="5"/>
      <c r="G3919" s="5"/>
      <c r="H3919" s="5"/>
      <c r="I3919" s="5"/>
      <c r="J3919" s="5"/>
    </row>
    <row r="3920" spans="1:10" x14ac:dyDescent="0.25">
      <c r="A3920" s="5"/>
      <c r="B3920" s="5"/>
      <c r="C3920" s="5"/>
      <c r="D3920" s="5"/>
      <c r="E3920" s="5"/>
      <c r="F3920" s="5"/>
      <c r="G3920" s="5"/>
      <c r="H3920" s="5"/>
      <c r="I3920" s="5"/>
      <c r="J3920" s="5"/>
    </row>
    <row r="3921" spans="1:10" x14ac:dyDescent="0.25">
      <c r="A3921" s="5"/>
      <c r="B3921" s="5"/>
      <c r="C3921" s="5"/>
      <c r="D3921" s="5"/>
      <c r="E3921" s="5"/>
      <c r="F3921" s="5"/>
      <c r="G3921" s="5"/>
      <c r="H3921" s="5"/>
      <c r="I3921" s="5"/>
      <c r="J3921" s="5"/>
    </row>
    <row r="3922" spans="1:10" x14ac:dyDescent="0.25">
      <c r="A3922" s="5"/>
      <c r="B3922" s="5"/>
      <c r="C3922" s="5"/>
      <c r="D3922" s="5"/>
      <c r="E3922" s="5"/>
      <c r="F3922" s="5"/>
      <c r="G3922" s="5"/>
      <c r="H3922" s="5"/>
      <c r="I3922" s="5"/>
      <c r="J3922" s="5"/>
    </row>
    <row r="3923" spans="1:10" x14ac:dyDescent="0.25">
      <c r="A3923" s="5"/>
      <c r="B3923" s="5"/>
      <c r="C3923" s="5"/>
      <c r="D3923" s="5"/>
      <c r="E3923" s="5"/>
      <c r="F3923" s="5"/>
      <c r="G3923" s="5"/>
      <c r="H3923" s="5"/>
      <c r="I3923" s="5"/>
      <c r="J3923" s="5"/>
    </row>
    <row r="3924" spans="1:10" x14ac:dyDescent="0.25">
      <c r="A3924" s="5"/>
      <c r="B3924" s="5"/>
      <c r="C3924" s="5"/>
      <c r="D3924" s="5"/>
      <c r="E3924" s="5"/>
      <c r="F3924" s="5"/>
      <c r="G3924" s="5"/>
      <c r="H3924" s="5"/>
      <c r="I3924" s="5"/>
      <c r="J3924" s="5"/>
    </row>
    <row r="3925" spans="1:10" x14ac:dyDescent="0.25">
      <c r="A3925" s="5"/>
      <c r="B3925" s="5"/>
      <c r="C3925" s="5"/>
      <c r="D3925" s="5"/>
      <c r="E3925" s="5"/>
      <c r="F3925" s="5"/>
      <c r="G3925" s="5"/>
      <c r="H3925" s="5"/>
      <c r="I3925" s="5"/>
      <c r="J3925" s="5"/>
    </row>
    <row r="3926" spans="1:10" x14ac:dyDescent="0.25">
      <c r="A3926" s="5"/>
      <c r="B3926" s="5"/>
      <c r="C3926" s="5"/>
      <c r="D3926" s="5"/>
      <c r="E3926" s="5"/>
      <c r="F3926" s="5"/>
      <c r="G3926" s="5"/>
      <c r="H3926" s="5"/>
      <c r="I3926" s="5"/>
      <c r="J3926" s="5"/>
    </row>
    <row r="3927" spans="1:10" x14ac:dyDescent="0.25">
      <c r="A3927" s="5"/>
      <c r="B3927" s="5"/>
      <c r="C3927" s="5"/>
      <c r="D3927" s="5"/>
      <c r="E3927" s="5"/>
      <c r="F3927" s="5"/>
      <c r="G3927" s="5"/>
      <c r="H3927" s="5"/>
      <c r="I3927" s="5"/>
      <c r="J3927" s="5"/>
    </row>
    <row r="3928" spans="1:10" x14ac:dyDescent="0.25">
      <c r="A3928" s="5"/>
      <c r="B3928" s="5"/>
      <c r="C3928" s="5"/>
      <c r="D3928" s="5"/>
      <c r="E3928" s="5"/>
      <c r="F3928" s="5"/>
      <c r="G3928" s="5"/>
      <c r="H3928" s="5"/>
      <c r="I3928" s="5"/>
      <c r="J3928" s="5"/>
    </row>
    <row r="3929" spans="1:10" x14ac:dyDescent="0.25">
      <c r="A3929" s="5"/>
      <c r="B3929" s="5"/>
      <c r="C3929" s="5"/>
      <c r="D3929" s="5"/>
      <c r="E3929" s="5"/>
      <c r="F3929" s="5"/>
      <c r="G3929" s="5"/>
      <c r="H3929" s="5"/>
      <c r="I3929" s="5"/>
      <c r="J3929" s="5"/>
    </row>
    <row r="3930" spans="1:10" x14ac:dyDescent="0.25">
      <c r="A3930" s="5"/>
      <c r="B3930" s="5"/>
      <c r="C3930" s="5"/>
      <c r="D3930" s="5"/>
      <c r="E3930" s="5"/>
      <c r="F3930" s="5"/>
      <c r="G3930" s="5"/>
      <c r="H3930" s="5"/>
      <c r="I3930" s="5"/>
      <c r="J3930" s="5"/>
    </row>
    <row r="3931" spans="1:10" x14ac:dyDescent="0.25">
      <c r="A3931" s="5"/>
      <c r="B3931" s="5"/>
      <c r="C3931" s="5"/>
      <c r="D3931" s="5"/>
      <c r="E3931" s="5"/>
      <c r="F3931" s="5"/>
      <c r="G3931" s="5"/>
      <c r="H3931" s="5"/>
      <c r="I3931" s="5"/>
      <c r="J3931" s="5"/>
    </row>
    <row r="3932" spans="1:10" x14ac:dyDescent="0.25">
      <c r="A3932" s="5"/>
      <c r="B3932" s="5"/>
      <c r="C3932" s="5"/>
      <c r="D3932" s="5"/>
      <c r="E3932" s="5"/>
      <c r="F3932" s="5"/>
      <c r="G3932" s="5"/>
      <c r="H3932" s="5"/>
      <c r="I3932" s="5"/>
      <c r="J3932" s="5"/>
    </row>
    <row r="3933" spans="1:10" x14ac:dyDescent="0.25">
      <c r="A3933" s="5"/>
      <c r="B3933" s="5"/>
      <c r="C3933" s="5"/>
      <c r="D3933" s="5"/>
      <c r="E3933" s="5"/>
      <c r="F3933" s="5"/>
      <c r="G3933" s="5"/>
      <c r="H3933" s="5"/>
      <c r="I3933" s="5"/>
      <c r="J3933" s="5"/>
    </row>
    <row r="3934" spans="1:10" x14ac:dyDescent="0.25">
      <c r="A3934" s="5"/>
      <c r="B3934" s="5"/>
      <c r="C3934" s="5"/>
      <c r="D3934" s="5"/>
      <c r="E3934" s="5"/>
      <c r="F3934" s="5"/>
      <c r="G3934" s="5"/>
      <c r="H3934" s="5"/>
      <c r="I3934" s="5"/>
      <c r="J3934" s="5"/>
    </row>
    <row r="3935" spans="1:10" x14ac:dyDescent="0.25">
      <c r="A3935" s="5"/>
      <c r="B3935" s="5"/>
      <c r="C3935" s="5"/>
      <c r="D3935" s="5"/>
      <c r="E3935" s="5"/>
      <c r="F3935" s="5"/>
      <c r="G3935" s="5"/>
      <c r="H3935" s="5"/>
      <c r="I3935" s="5"/>
      <c r="J3935" s="5"/>
    </row>
    <row r="3936" spans="1:10" x14ac:dyDescent="0.25">
      <c r="A3936" s="5"/>
      <c r="B3936" s="5"/>
      <c r="C3936" s="5"/>
      <c r="D3936" s="5"/>
      <c r="E3936" s="5"/>
      <c r="F3936" s="5"/>
      <c r="G3936" s="5"/>
      <c r="H3936" s="5"/>
      <c r="I3936" s="5"/>
      <c r="J3936" s="5"/>
    </row>
    <row r="3937" spans="1:10" x14ac:dyDescent="0.25">
      <c r="A3937" s="5"/>
      <c r="B3937" s="5"/>
      <c r="C3937" s="5"/>
      <c r="D3937" s="5"/>
      <c r="E3937" s="5"/>
      <c r="F3937" s="5"/>
      <c r="G3937" s="5"/>
      <c r="H3937" s="5"/>
      <c r="I3937" s="5"/>
      <c r="J3937" s="5"/>
    </row>
    <row r="3938" spans="1:10" x14ac:dyDescent="0.25">
      <c r="A3938" s="5"/>
      <c r="B3938" s="5"/>
      <c r="C3938" s="5"/>
      <c r="D3938" s="5"/>
      <c r="E3938" s="5"/>
      <c r="F3938" s="5"/>
      <c r="G3938" s="5"/>
      <c r="H3938" s="5"/>
      <c r="I3938" s="5"/>
      <c r="J3938" s="5"/>
    </row>
    <row r="3939" spans="1:10" x14ac:dyDescent="0.25">
      <c r="A3939" s="5"/>
      <c r="B3939" s="5"/>
      <c r="C3939" s="5"/>
      <c r="D3939" s="5"/>
      <c r="E3939" s="5"/>
      <c r="F3939" s="5"/>
      <c r="G3939" s="5"/>
      <c r="H3939" s="5"/>
      <c r="I3939" s="5"/>
      <c r="J3939" s="5"/>
    </row>
    <row r="3940" spans="1:10" x14ac:dyDescent="0.25">
      <c r="A3940" s="5"/>
      <c r="B3940" s="5"/>
      <c r="C3940" s="5"/>
      <c r="D3940" s="5"/>
      <c r="E3940" s="5"/>
      <c r="F3940" s="5"/>
      <c r="G3940" s="5"/>
      <c r="H3940" s="5"/>
      <c r="I3940" s="5"/>
      <c r="J3940" s="5"/>
    </row>
    <row r="3941" spans="1:10" x14ac:dyDescent="0.25">
      <c r="A3941" s="5"/>
      <c r="B3941" s="5"/>
      <c r="C3941" s="5"/>
      <c r="D3941" s="5"/>
      <c r="E3941" s="5"/>
      <c r="F3941" s="5"/>
      <c r="G3941" s="5"/>
      <c r="H3941" s="5"/>
      <c r="I3941" s="5"/>
      <c r="J3941" s="5"/>
    </row>
    <row r="3942" spans="1:10" x14ac:dyDescent="0.25">
      <c r="A3942" s="5"/>
      <c r="B3942" s="5"/>
      <c r="C3942" s="5"/>
      <c r="D3942" s="5"/>
      <c r="E3942" s="5"/>
      <c r="F3942" s="5"/>
      <c r="G3942" s="5"/>
      <c r="H3942" s="5"/>
      <c r="I3942" s="5"/>
      <c r="J3942" s="5"/>
    </row>
    <row r="3943" spans="1:10" x14ac:dyDescent="0.25">
      <c r="A3943" s="5"/>
      <c r="B3943" s="5"/>
      <c r="C3943" s="5"/>
      <c r="D3943" s="5"/>
      <c r="E3943" s="5"/>
      <c r="F3943" s="5"/>
      <c r="G3943" s="5"/>
      <c r="H3943" s="5"/>
      <c r="I3943" s="5"/>
      <c r="J3943" s="5"/>
    </row>
    <row r="3944" spans="1:10" x14ac:dyDescent="0.25">
      <c r="A3944" s="5"/>
      <c r="B3944" s="5"/>
      <c r="C3944" s="5"/>
      <c r="D3944" s="5"/>
      <c r="E3944" s="5"/>
      <c r="F3944" s="5"/>
      <c r="G3944" s="5"/>
      <c r="H3944" s="5"/>
      <c r="I3944" s="5"/>
      <c r="J3944" s="5"/>
    </row>
    <row r="3945" spans="1:10" x14ac:dyDescent="0.25">
      <c r="A3945" s="5"/>
      <c r="B3945" s="5"/>
      <c r="C3945" s="5"/>
      <c r="D3945" s="5"/>
      <c r="E3945" s="5"/>
      <c r="F3945" s="5"/>
      <c r="G3945" s="5"/>
      <c r="H3945" s="5"/>
      <c r="I3945" s="5"/>
      <c r="J3945" s="5"/>
    </row>
    <row r="3946" spans="1:10" x14ac:dyDescent="0.25">
      <c r="A3946" s="5"/>
      <c r="B3946" s="5"/>
      <c r="C3946" s="5"/>
      <c r="D3946" s="5"/>
      <c r="E3946" s="5"/>
      <c r="F3946" s="5"/>
      <c r="G3946" s="5"/>
      <c r="H3946" s="5"/>
      <c r="I3946" s="5"/>
      <c r="J3946" s="5"/>
    </row>
    <row r="3947" spans="1:10" x14ac:dyDescent="0.25">
      <c r="A3947" s="5"/>
      <c r="B3947" s="5"/>
      <c r="C3947" s="5"/>
      <c r="D3947" s="5"/>
      <c r="E3947" s="5"/>
      <c r="F3947" s="5"/>
      <c r="G3947" s="5"/>
      <c r="H3947" s="5"/>
      <c r="I3947" s="5"/>
      <c r="J3947" s="5"/>
    </row>
    <row r="3948" spans="1:10" x14ac:dyDescent="0.25">
      <c r="A3948" s="5"/>
      <c r="B3948" s="5"/>
      <c r="C3948" s="5"/>
      <c r="D3948" s="5"/>
      <c r="E3948" s="5"/>
      <c r="F3948" s="5"/>
      <c r="G3948" s="5"/>
      <c r="H3948" s="5"/>
      <c r="I3948" s="5"/>
      <c r="J3948" s="5"/>
    </row>
    <row r="3949" spans="1:10" x14ac:dyDescent="0.25">
      <c r="A3949" s="5"/>
      <c r="B3949" s="5"/>
      <c r="C3949" s="5"/>
      <c r="D3949" s="5"/>
      <c r="E3949" s="5"/>
      <c r="F3949" s="5"/>
      <c r="G3949" s="5"/>
      <c r="H3949" s="5"/>
      <c r="I3949" s="5"/>
      <c r="J3949" s="5"/>
    </row>
    <row r="3950" spans="1:10" x14ac:dyDescent="0.25">
      <c r="A3950" s="5"/>
      <c r="B3950" s="5"/>
      <c r="C3950" s="5"/>
      <c r="D3950" s="5"/>
      <c r="E3950" s="5"/>
      <c r="F3950" s="5"/>
      <c r="G3950" s="5"/>
      <c r="H3950" s="5"/>
      <c r="I3950" s="5"/>
      <c r="J3950" s="5"/>
    </row>
    <row r="3951" spans="1:10" x14ac:dyDescent="0.25">
      <c r="A3951" s="5"/>
      <c r="B3951" s="5"/>
      <c r="C3951" s="5"/>
      <c r="D3951" s="5"/>
      <c r="E3951" s="5"/>
      <c r="F3951" s="5"/>
      <c r="G3951" s="5"/>
      <c r="H3951" s="5"/>
      <c r="I3951" s="5"/>
      <c r="J3951" s="5"/>
    </row>
    <row r="3952" spans="1:10" x14ac:dyDescent="0.25">
      <c r="A3952" s="5"/>
      <c r="B3952" s="5"/>
      <c r="C3952" s="5"/>
      <c r="D3952" s="5"/>
      <c r="E3952" s="5"/>
      <c r="F3952" s="5"/>
      <c r="G3952" s="5"/>
      <c r="H3952" s="5"/>
      <c r="I3952" s="5"/>
      <c r="J3952" s="5"/>
    </row>
    <row r="3953" spans="1:10" x14ac:dyDescent="0.25">
      <c r="A3953" s="5"/>
      <c r="B3953" s="5"/>
      <c r="C3953" s="5"/>
      <c r="D3953" s="5"/>
      <c r="E3953" s="5"/>
      <c r="F3953" s="5"/>
      <c r="G3953" s="5"/>
      <c r="H3953" s="5"/>
      <c r="I3953" s="5"/>
      <c r="J3953" s="5"/>
    </row>
    <row r="3954" spans="1:10" x14ac:dyDescent="0.25">
      <c r="A3954" s="5"/>
      <c r="B3954" s="5"/>
      <c r="C3954" s="5"/>
      <c r="D3954" s="5"/>
      <c r="E3954" s="5"/>
      <c r="F3954" s="5"/>
      <c r="G3954" s="5"/>
      <c r="H3954" s="5"/>
      <c r="I3954" s="5"/>
      <c r="J3954" s="5"/>
    </row>
    <row r="3955" spans="1:10" x14ac:dyDescent="0.25">
      <c r="A3955" s="5"/>
      <c r="B3955" s="5"/>
      <c r="C3955" s="5"/>
      <c r="D3955" s="5"/>
      <c r="E3955" s="5"/>
      <c r="F3955" s="5"/>
      <c r="G3955" s="5"/>
      <c r="H3955" s="5"/>
      <c r="I3955" s="5"/>
      <c r="J3955" s="5"/>
    </row>
    <row r="3956" spans="1:10" x14ac:dyDescent="0.25">
      <c r="A3956" s="5"/>
      <c r="B3956" s="5"/>
      <c r="C3956" s="5"/>
      <c r="D3956" s="5"/>
      <c r="E3956" s="5"/>
      <c r="F3956" s="5"/>
      <c r="G3956" s="5"/>
      <c r="H3956" s="5"/>
      <c r="I3956" s="5"/>
      <c r="J3956" s="5"/>
    </row>
    <row r="3957" spans="1:10" x14ac:dyDescent="0.25">
      <c r="A3957" s="5"/>
      <c r="B3957" s="5"/>
      <c r="C3957" s="5"/>
      <c r="D3957" s="5"/>
      <c r="E3957" s="5"/>
      <c r="F3957" s="5"/>
      <c r="G3957" s="5"/>
      <c r="H3957" s="5"/>
      <c r="I3957" s="5"/>
      <c r="J3957" s="5"/>
    </row>
    <row r="3958" spans="1:10" x14ac:dyDescent="0.25">
      <c r="A3958" s="5"/>
      <c r="B3958" s="5"/>
      <c r="C3958" s="5"/>
      <c r="D3958" s="5"/>
      <c r="E3958" s="5"/>
      <c r="F3958" s="5"/>
      <c r="G3958" s="5"/>
      <c r="H3958" s="5"/>
      <c r="I3958" s="5"/>
      <c r="J3958" s="5"/>
    </row>
    <row r="3959" spans="1:10" x14ac:dyDescent="0.25">
      <c r="A3959" s="5"/>
      <c r="B3959" s="5"/>
      <c r="C3959" s="5"/>
      <c r="D3959" s="5"/>
      <c r="E3959" s="5"/>
      <c r="F3959" s="5"/>
      <c r="G3959" s="5"/>
      <c r="H3959" s="5"/>
      <c r="I3959" s="5"/>
      <c r="J3959" s="5"/>
    </row>
    <row r="3960" spans="1:10" x14ac:dyDescent="0.25">
      <c r="A3960" s="5"/>
      <c r="B3960" s="5"/>
      <c r="C3960" s="5"/>
      <c r="D3960" s="5"/>
      <c r="E3960" s="5"/>
      <c r="F3960" s="5"/>
      <c r="G3960" s="5"/>
      <c r="H3960" s="5"/>
      <c r="I3960" s="5"/>
      <c r="J3960" s="5"/>
    </row>
    <row r="3961" spans="1:10" x14ac:dyDescent="0.25">
      <c r="A3961" s="5"/>
      <c r="B3961" s="5"/>
      <c r="C3961" s="5"/>
      <c r="D3961" s="5"/>
      <c r="E3961" s="5"/>
      <c r="F3961" s="5"/>
      <c r="G3961" s="5"/>
      <c r="H3961" s="5"/>
      <c r="I3961" s="5"/>
      <c r="J3961" s="5"/>
    </row>
    <row r="3962" spans="1:10" x14ac:dyDescent="0.25">
      <c r="A3962" s="5"/>
      <c r="B3962" s="5"/>
      <c r="C3962" s="5"/>
      <c r="D3962" s="5"/>
      <c r="E3962" s="5"/>
      <c r="F3962" s="5"/>
      <c r="G3962" s="5"/>
      <c r="H3962" s="5"/>
      <c r="I3962" s="5"/>
      <c r="J3962" s="5"/>
    </row>
    <row r="3963" spans="1:10" x14ac:dyDescent="0.25">
      <c r="A3963" s="5"/>
      <c r="B3963" s="5"/>
      <c r="C3963" s="5"/>
      <c r="D3963" s="5"/>
      <c r="E3963" s="5"/>
      <c r="F3963" s="5"/>
      <c r="G3963" s="5"/>
      <c r="H3963" s="5"/>
      <c r="I3963" s="5"/>
      <c r="J3963" s="5"/>
    </row>
    <row r="3964" spans="1:10" x14ac:dyDescent="0.25">
      <c r="A3964" s="5"/>
      <c r="B3964" s="5"/>
      <c r="C3964" s="5"/>
      <c r="D3964" s="5"/>
      <c r="E3964" s="5"/>
      <c r="F3964" s="5"/>
      <c r="G3964" s="5"/>
      <c r="H3964" s="5"/>
      <c r="I3964" s="5"/>
      <c r="J3964" s="5"/>
    </row>
    <row r="3965" spans="1:10" x14ac:dyDescent="0.25">
      <c r="A3965" s="5"/>
      <c r="B3965" s="5"/>
      <c r="C3965" s="5"/>
      <c r="D3965" s="5"/>
      <c r="E3965" s="5"/>
      <c r="F3965" s="5"/>
      <c r="G3965" s="5"/>
      <c r="H3965" s="5"/>
      <c r="I3965" s="5"/>
      <c r="J3965" s="5"/>
    </row>
    <row r="3966" spans="1:10" x14ac:dyDescent="0.25">
      <c r="A3966" s="5"/>
      <c r="B3966" s="5"/>
      <c r="C3966" s="5"/>
      <c r="D3966" s="5"/>
      <c r="E3966" s="5"/>
      <c r="F3966" s="5"/>
      <c r="G3966" s="5"/>
      <c r="H3966" s="5"/>
      <c r="I3966" s="5"/>
      <c r="J3966" s="5"/>
    </row>
    <row r="3967" spans="1:10" x14ac:dyDescent="0.25">
      <c r="A3967" s="5"/>
      <c r="B3967" s="5"/>
      <c r="C3967" s="5"/>
      <c r="D3967" s="5"/>
      <c r="E3967" s="5"/>
      <c r="F3967" s="5"/>
      <c r="G3967" s="5"/>
      <c r="H3967" s="5"/>
      <c r="I3967" s="5"/>
      <c r="J3967" s="5"/>
    </row>
    <row r="3968" spans="1:10" x14ac:dyDescent="0.25">
      <c r="A3968" s="5"/>
      <c r="B3968" s="5"/>
      <c r="C3968" s="5"/>
      <c r="D3968" s="5"/>
      <c r="E3968" s="5"/>
      <c r="F3968" s="5"/>
      <c r="G3968" s="5"/>
      <c r="H3968" s="5"/>
      <c r="I3968" s="5"/>
      <c r="J3968" s="5"/>
    </row>
    <row r="3969" spans="1:10" x14ac:dyDescent="0.25">
      <c r="A3969" s="5"/>
      <c r="B3969" s="5"/>
      <c r="C3969" s="5"/>
      <c r="D3969" s="5"/>
      <c r="E3969" s="5"/>
      <c r="F3969" s="5"/>
      <c r="G3969" s="5"/>
      <c r="H3969" s="5"/>
      <c r="I3969" s="5"/>
      <c r="J3969" s="5"/>
    </row>
    <row r="3970" spans="1:10" x14ac:dyDescent="0.25">
      <c r="A3970" s="5"/>
      <c r="B3970" s="5"/>
      <c r="C3970" s="5"/>
      <c r="D3970" s="5"/>
      <c r="E3970" s="5"/>
      <c r="F3970" s="5"/>
      <c r="G3970" s="5"/>
      <c r="H3970" s="5"/>
      <c r="I3970" s="5"/>
      <c r="J3970" s="5"/>
    </row>
    <row r="3971" spans="1:10" x14ac:dyDescent="0.25">
      <c r="A3971" s="5"/>
      <c r="B3971" s="5"/>
      <c r="C3971" s="5"/>
      <c r="D3971" s="5"/>
      <c r="E3971" s="5"/>
      <c r="F3971" s="5"/>
      <c r="G3971" s="5"/>
      <c r="H3971" s="5"/>
      <c r="I3971" s="5"/>
      <c r="J3971" s="5"/>
    </row>
    <row r="3972" spans="1:10" x14ac:dyDescent="0.25">
      <c r="A3972" s="5"/>
      <c r="B3972" s="5"/>
      <c r="C3972" s="5"/>
      <c r="D3972" s="5"/>
      <c r="E3972" s="5"/>
      <c r="F3972" s="5"/>
      <c r="G3972" s="5"/>
      <c r="H3972" s="5"/>
      <c r="I3972" s="5"/>
      <c r="J3972" s="5"/>
    </row>
    <row r="3973" spans="1:10" x14ac:dyDescent="0.25">
      <c r="A3973" s="5"/>
      <c r="B3973" s="5"/>
      <c r="C3973" s="5"/>
      <c r="D3973" s="5"/>
      <c r="E3973" s="5"/>
      <c r="F3973" s="5"/>
      <c r="G3973" s="5"/>
      <c r="H3973" s="5"/>
      <c r="I3973" s="5"/>
      <c r="J3973" s="5"/>
    </row>
    <row r="3974" spans="1:10" x14ac:dyDescent="0.25">
      <c r="A3974" s="5"/>
      <c r="B3974" s="5"/>
      <c r="C3974" s="5"/>
      <c r="D3974" s="5"/>
      <c r="E3974" s="5"/>
      <c r="F3974" s="5"/>
      <c r="G3974" s="5"/>
      <c r="H3974" s="5"/>
      <c r="I3974" s="5"/>
      <c r="J3974" s="5"/>
    </row>
    <row r="3975" spans="1:10" x14ac:dyDescent="0.25">
      <c r="A3975" s="5"/>
      <c r="B3975" s="5"/>
      <c r="C3975" s="5"/>
      <c r="D3975" s="5"/>
      <c r="E3975" s="5"/>
      <c r="F3975" s="5"/>
      <c r="G3975" s="5"/>
      <c r="H3975" s="5"/>
      <c r="I3975" s="5"/>
      <c r="J3975" s="5"/>
    </row>
    <row r="3976" spans="1:10" x14ac:dyDescent="0.25">
      <c r="A3976" s="5"/>
      <c r="B3976" s="5"/>
      <c r="C3976" s="5"/>
      <c r="D3976" s="5"/>
      <c r="E3976" s="5"/>
      <c r="F3976" s="5"/>
      <c r="G3976" s="5"/>
      <c r="H3976" s="5"/>
      <c r="I3976" s="5"/>
      <c r="J3976" s="5"/>
    </row>
    <row r="3977" spans="1:10" x14ac:dyDescent="0.25">
      <c r="A3977" s="5"/>
      <c r="B3977" s="5"/>
      <c r="C3977" s="5"/>
      <c r="D3977" s="5"/>
      <c r="E3977" s="5"/>
      <c r="F3977" s="5"/>
      <c r="G3977" s="5"/>
      <c r="H3977" s="5"/>
      <c r="I3977" s="5"/>
      <c r="J3977" s="5"/>
    </row>
    <row r="3978" spans="1:10" x14ac:dyDescent="0.25">
      <c r="A3978" s="5"/>
      <c r="B3978" s="5"/>
      <c r="C3978" s="5"/>
      <c r="D3978" s="5"/>
      <c r="E3978" s="5"/>
      <c r="F3978" s="5"/>
      <c r="G3978" s="5"/>
      <c r="H3978" s="5"/>
      <c r="I3978" s="5"/>
      <c r="J3978" s="5"/>
    </row>
    <row r="3979" spans="1:10" x14ac:dyDescent="0.25">
      <c r="A3979" s="5"/>
      <c r="B3979" s="5"/>
      <c r="C3979" s="5"/>
      <c r="D3979" s="5"/>
      <c r="E3979" s="5"/>
      <c r="F3979" s="5"/>
      <c r="G3979" s="5"/>
      <c r="H3979" s="5"/>
      <c r="I3979" s="5"/>
      <c r="J3979" s="5"/>
    </row>
    <row r="3980" spans="1:10" x14ac:dyDescent="0.25">
      <c r="A3980" s="5"/>
      <c r="B3980" s="5"/>
      <c r="C3980" s="5"/>
      <c r="D3980" s="5"/>
      <c r="E3980" s="5"/>
      <c r="F3980" s="5"/>
      <c r="G3980" s="5"/>
      <c r="H3980" s="5"/>
      <c r="I3980" s="5"/>
      <c r="J3980" s="5"/>
    </row>
    <row r="3981" spans="1:10" x14ac:dyDescent="0.25">
      <c r="A3981" s="5"/>
      <c r="B3981" s="5"/>
      <c r="C3981" s="5"/>
      <c r="D3981" s="5"/>
      <c r="E3981" s="5"/>
      <c r="F3981" s="5"/>
      <c r="G3981" s="5"/>
      <c r="H3981" s="5"/>
      <c r="I3981" s="5"/>
      <c r="J3981" s="5"/>
    </row>
    <row r="3982" spans="1:10" x14ac:dyDescent="0.25">
      <c r="A3982" s="5"/>
      <c r="B3982" s="5"/>
      <c r="C3982" s="5"/>
      <c r="D3982" s="5"/>
      <c r="E3982" s="5"/>
      <c r="F3982" s="5"/>
      <c r="G3982" s="5"/>
      <c r="H3982" s="5"/>
      <c r="I3982" s="5"/>
      <c r="J3982" s="5"/>
    </row>
    <row r="3983" spans="1:10" x14ac:dyDescent="0.25">
      <c r="A3983" s="5"/>
      <c r="B3983" s="5"/>
      <c r="C3983" s="5"/>
      <c r="D3983" s="5"/>
      <c r="E3983" s="5"/>
      <c r="F3983" s="5"/>
      <c r="G3983" s="5"/>
      <c r="H3983" s="5"/>
      <c r="I3983" s="5"/>
      <c r="J3983" s="5"/>
    </row>
    <row r="3984" spans="1:10" x14ac:dyDescent="0.25">
      <c r="A3984" s="5"/>
      <c r="B3984" s="5"/>
      <c r="C3984" s="5"/>
      <c r="D3984" s="5"/>
      <c r="E3984" s="5"/>
      <c r="F3984" s="5"/>
      <c r="G3984" s="5"/>
      <c r="H3984" s="5"/>
      <c r="I3984" s="5"/>
      <c r="J3984" s="5"/>
    </row>
    <row r="3985" spans="1:10" x14ac:dyDescent="0.25">
      <c r="A3985" s="5"/>
      <c r="B3985" s="5"/>
      <c r="C3985" s="5"/>
      <c r="D3985" s="5"/>
      <c r="E3985" s="5"/>
      <c r="F3985" s="5"/>
      <c r="G3985" s="5"/>
      <c r="H3985" s="5"/>
      <c r="I3985" s="5"/>
      <c r="J3985" s="5"/>
    </row>
    <row r="3986" spans="1:10" x14ac:dyDescent="0.25">
      <c r="A3986" s="5"/>
      <c r="B3986" s="5"/>
      <c r="C3986" s="5"/>
      <c r="D3986" s="5"/>
      <c r="E3986" s="5"/>
      <c r="F3986" s="5"/>
      <c r="G3986" s="5"/>
      <c r="H3986" s="5"/>
      <c r="I3986" s="5"/>
      <c r="J3986" s="5"/>
    </row>
    <row r="3987" spans="1:10" x14ac:dyDescent="0.25">
      <c r="A3987" s="5"/>
      <c r="B3987" s="5"/>
      <c r="C3987" s="5"/>
      <c r="D3987" s="5"/>
      <c r="E3987" s="5"/>
      <c r="F3987" s="5"/>
      <c r="G3987" s="5"/>
      <c r="H3987" s="5"/>
      <c r="I3987" s="5"/>
      <c r="J3987" s="5"/>
    </row>
    <row r="3988" spans="1:10" x14ac:dyDescent="0.25">
      <c r="A3988" s="5"/>
      <c r="B3988" s="5"/>
      <c r="C3988" s="5"/>
      <c r="D3988" s="5"/>
      <c r="E3988" s="5"/>
      <c r="F3988" s="5"/>
      <c r="G3988" s="5"/>
      <c r="H3988" s="5"/>
      <c r="I3988" s="5"/>
      <c r="J3988" s="5"/>
    </row>
    <row r="3989" spans="1:10" x14ac:dyDescent="0.25">
      <c r="A3989" s="5"/>
      <c r="B3989" s="5"/>
      <c r="C3989" s="5"/>
      <c r="D3989" s="5"/>
      <c r="E3989" s="5"/>
      <c r="F3989" s="5"/>
      <c r="G3989" s="5"/>
      <c r="H3989" s="5"/>
      <c r="I3989" s="5"/>
      <c r="J3989" s="5"/>
    </row>
    <row r="3990" spans="1:10" x14ac:dyDescent="0.25">
      <c r="A3990" s="5"/>
      <c r="B3990" s="5"/>
      <c r="C3990" s="5"/>
      <c r="D3990" s="5"/>
      <c r="E3990" s="5"/>
      <c r="F3990" s="5"/>
      <c r="G3990" s="5"/>
      <c r="H3990" s="5"/>
      <c r="I3990" s="5"/>
      <c r="J3990" s="5"/>
    </row>
    <row r="3991" spans="1:10" x14ac:dyDescent="0.25">
      <c r="A3991" s="5"/>
      <c r="B3991" s="5"/>
      <c r="C3991" s="5"/>
      <c r="D3991" s="5"/>
      <c r="E3991" s="5"/>
      <c r="F3991" s="5"/>
      <c r="G3991" s="5"/>
      <c r="H3991" s="5"/>
      <c r="I3991" s="5"/>
      <c r="J3991" s="5"/>
    </row>
    <row r="3992" spans="1:10" x14ac:dyDescent="0.25">
      <c r="A3992" s="5"/>
      <c r="B3992" s="5"/>
      <c r="C3992" s="5"/>
      <c r="D3992" s="5"/>
      <c r="E3992" s="5"/>
      <c r="F3992" s="5"/>
      <c r="G3992" s="5"/>
      <c r="H3992" s="5"/>
      <c r="I3992" s="5"/>
      <c r="J3992" s="5"/>
    </row>
    <row r="3993" spans="1:10" x14ac:dyDescent="0.25">
      <c r="A3993" s="5"/>
      <c r="B3993" s="5"/>
      <c r="C3993" s="5"/>
      <c r="D3993" s="5"/>
      <c r="E3993" s="5"/>
      <c r="F3993" s="5"/>
      <c r="G3993" s="5"/>
      <c r="H3993" s="5"/>
      <c r="I3993" s="5"/>
      <c r="J3993" s="5"/>
    </row>
    <row r="3994" spans="1:10" x14ac:dyDescent="0.25">
      <c r="A3994" s="5"/>
      <c r="B3994" s="5"/>
      <c r="C3994" s="5"/>
      <c r="D3994" s="5"/>
      <c r="E3994" s="5"/>
      <c r="F3994" s="5"/>
      <c r="G3994" s="5"/>
      <c r="H3994" s="5"/>
      <c r="I3994" s="5"/>
      <c r="J3994" s="5"/>
    </row>
    <row r="3995" spans="1:10" x14ac:dyDescent="0.25">
      <c r="A3995" s="5"/>
      <c r="B3995" s="5"/>
      <c r="C3995" s="5"/>
      <c r="D3995" s="5"/>
      <c r="E3995" s="5"/>
      <c r="F3995" s="5"/>
      <c r="G3995" s="5"/>
      <c r="H3995" s="5"/>
      <c r="I3995" s="5"/>
      <c r="J3995" s="5"/>
    </row>
    <row r="3996" spans="1:10" x14ac:dyDescent="0.25">
      <c r="A3996" s="5"/>
      <c r="B3996" s="5"/>
      <c r="C3996" s="5"/>
      <c r="D3996" s="5"/>
      <c r="E3996" s="5"/>
      <c r="F3996" s="5"/>
      <c r="G3996" s="5"/>
      <c r="H3996" s="5"/>
      <c r="I3996" s="5"/>
      <c r="J3996" s="5"/>
    </row>
    <row r="3997" spans="1:10" x14ac:dyDescent="0.25">
      <c r="A3997" s="5"/>
      <c r="B3997" s="5"/>
      <c r="C3997" s="5"/>
      <c r="D3997" s="5"/>
      <c r="E3997" s="5"/>
      <c r="F3997" s="5"/>
      <c r="G3997" s="5"/>
      <c r="H3997" s="5"/>
      <c r="I3997" s="5"/>
      <c r="J3997" s="5"/>
    </row>
    <row r="3998" spans="1:10" x14ac:dyDescent="0.25">
      <c r="A3998" s="5"/>
      <c r="B3998" s="5"/>
      <c r="C3998" s="5"/>
      <c r="D3998" s="5"/>
      <c r="E3998" s="5"/>
      <c r="F3998" s="5"/>
      <c r="G3998" s="5"/>
      <c r="H3998" s="5"/>
      <c r="I3998" s="5"/>
      <c r="J3998" s="5"/>
    </row>
    <row r="3999" spans="1:10" x14ac:dyDescent="0.25">
      <c r="A3999" s="5"/>
      <c r="B3999" s="5"/>
      <c r="C3999" s="5"/>
      <c r="D3999" s="5"/>
      <c r="E3999" s="5"/>
      <c r="F3999" s="5"/>
      <c r="G3999" s="5"/>
      <c r="H3999" s="5"/>
      <c r="I3999" s="5"/>
      <c r="J3999" s="5"/>
    </row>
    <row r="4000" spans="1:10" x14ac:dyDescent="0.25">
      <c r="A4000" s="5"/>
      <c r="B4000" s="5"/>
      <c r="C4000" s="5"/>
      <c r="D4000" s="5"/>
      <c r="E4000" s="5"/>
      <c r="F4000" s="5"/>
      <c r="G4000" s="5"/>
      <c r="H4000" s="5"/>
      <c r="I4000" s="5"/>
      <c r="J4000" s="5"/>
    </row>
    <row r="4001" spans="1:10" x14ac:dyDescent="0.25">
      <c r="A4001" s="5"/>
      <c r="B4001" s="5"/>
      <c r="C4001" s="5"/>
      <c r="D4001" s="5"/>
      <c r="E4001" s="5"/>
      <c r="F4001" s="5"/>
      <c r="G4001" s="5"/>
      <c r="H4001" s="5"/>
      <c r="I4001" s="5"/>
      <c r="J4001" s="5"/>
    </row>
    <row r="4002" spans="1:10" x14ac:dyDescent="0.25">
      <c r="A4002" s="5"/>
      <c r="B4002" s="5"/>
      <c r="C4002" s="5"/>
      <c r="D4002" s="5"/>
      <c r="E4002" s="5"/>
      <c r="F4002" s="5"/>
      <c r="G4002" s="5"/>
      <c r="H4002" s="5"/>
      <c r="I4002" s="5"/>
      <c r="J4002" s="5"/>
    </row>
    <row r="4003" spans="1:10" x14ac:dyDescent="0.25">
      <c r="A4003" s="5"/>
      <c r="B4003" s="5"/>
      <c r="C4003" s="5"/>
      <c r="D4003" s="5"/>
      <c r="E4003" s="5"/>
      <c r="F4003" s="5"/>
      <c r="G4003" s="5"/>
      <c r="H4003" s="5"/>
      <c r="I4003" s="5"/>
      <c r="J4003" s="5"/>
    </row>
    <row r="4004" spans="1:10" x14ac:dyDescent="0.25">
      <c r="A4004" s="5"/>
      <c r="B4004" s="5"/>
      <c r="C4004" s="5"/>
      <c r="D4004" s="5"/>
      <c r="E4004" s="5"/>
      <c r="F4004" s="5"/>
      <c r="G4004" s="5"/>
      <c r="H4004" s="5"/>
      <c r="I4004" s="5"/>
      <c r="J4004" s="5"/>
    </row>
    <row r="4005" spans="1:10" x14ac:dyDescent="0.25">
      <c r="A4005" s="5"/>
      <c r="B4005" s="5"/>
      <c r="C4005" s="5"/>
      <c r="D4005" s="5"/>
      <c r="E4005" s="5"/>
      <c r="F4005" s="5"/>
      <c r="G4005" s="5"/>
      <c r="H4005" s="5"/>
      <c r="I4005" s="5"/>
      <c r="J4005" s="5"/>
    </row>
    <row r="4006" spans="1:10" x14ac:dyDescent="0.25">
      <c r="A4006" s="5"/>
      <c r="B4006" s="5"/>
      <c r="C4006" s="5"/>
      <c r="D4006" s="5"/>
      <c r="E4006" s="5"/>
      <c r="F4006" s="5"/>
      <c r="G4006" s="5"/>
      <c r="H4006" s="5"/>
      <c r="I4006" s="5"/>
      <c r="J4006" s="5"/>
    </row>
    <row r="4007" spans="1:10" x14ac:dyDescent="0.25">
      <c r="A4007" s="5"/>
      <c r="B4007" s="5"/>
      <c r="C4007" s="5"/>
      <c r="D4007" s="5"/>
      <c r="E4007" s="5"/>
      <c r="F4007" s="5"/>
      <c r="G4007" s="5"/>
      <c r="H4007" s="5"/>
      <c r="I4007" s="5"/>
      <c r="J4007" s="5"/>
    </row>
    <row r="4008" spans="1:10" x14ac:dyDescent="0.25">
      <c r="A4008" s="5"/>
      <c r="B4008" s="5"/>
      <c r="C4008" s="5"/>
      <c r="D4008" s="5"/>
      <c r="E4008" s="5"/>
      <c r="F4008" s="5"/>
      <c r="G4008" s="5"/>
      <c r="H4008" s="5"/>
      <c r="I4008" s="5"/>
      <c r="J4008" s="5"/>
    </row>
    <row r="4009" spans="1:10" x14ac:dyDescent="0.25">
      <c r="A4009" s="5"/>
      <c r="B4009" s="5"/>
      <c r="C4009" s="5"/>
      <c r="D4009" s="5"/>
      <c r="E4009" s="5"/>
      <c r="F4009" s="5"/>
      <c r="G4009" s="5"/>
      <c r="H4009" s="5"/>
      <c r="I4009" s="5"/>
      <c r="J4009" s="5"/>
    </row>
    <row r="4010" spans="1:10" x14ac:dyDescent="0.25">
      <c r="A4010" s="5"/>
      <c r="B4010" s="5"/>
      <c r="C4010" s="5"/>
      <c r="D4010" s="5"/>
      <c r="E4010" s="5"/>
      <c r="F4010" s="5"/>
      <c r="G4010" s="5"/>
      <c r="H4010" s="5"/>
      <c r="I4010" s="5"/>
      <c r="J4010" s="5"/>
    </row>
    <row r="4011" spans="1:10" x14ac:dyDescent="0.25">
      <c r="A4011" s="5"/>
      <c r="B4011" s="5"/>
      <c r="C4011" s="5"/>
      <c r="D4011" s="5"/>
      <c r="E4011" s="5"/>
      <c r="F4011" s="5"/>
      <c r="G4011" s="5"/>
      <c r="H4011" s="5"/>
      <c r="I4011" s="5"/>
      <c r="J4011" s="5"/>
    </row>
    <row r="4012" spans="1:10" x14ac:dyDescent="0.25">
      <c r="A4012" s="5"/>
      <c r="B4012" s="5"/>
      <c r="C4012" s="5"/>
      <c r="D4012" s="5"/>
      <c r="E4012" s="5"/>
      <c r="F4012" s="5"/>
      <c r="G4012" s="5"/>
      <c r="H4012" s="5"/>
      <c r="I4012" s="5"/>
      <c r="J4012" s="5"/>
    </row>
    <row r="4013" spans="1:10" x14ac:dyDescent="0.25">
      <c r="A4013" s="5"/>
      <c r="B4013" s="5"/>
      <c r="C4013" s="5"/>
      <c r="D4013" s="5"/>
      <c r="E4013" s="5"/>
      <c r="F4013" s="5"/>
      <c r="G4013" s="5"/>
      <c r="H4013" s="5"/>
      <c r="I4013" s="5"/>
      <c r="J4013" s="5"/>
    </row>
    <row r="4014" spans="1:10" x14ac:dyDescent="0.25">
      <c r="A4014" s="5"/>
      <c r="B4014" s="5"/>
      <c r="C4014" s="5"/>
      <c r="D4014" s="5"/>
      <c r="E4014" s="5"/>
      <c r="F4014" s="5"/>
      <c r="G4014" s="5"/>
      <c r="H4014" s="5"/>
      <c r="I4014" s="5"/>
      <c r="J4014" s="5"/>
    </row>
    <row r="4015" spans="1:10" x14ac:dyDescent="0.25">
      <c r="A4015" s="5"/>
      <c r="B4015" s="5"/>
      <c r="C4015" s="5"/>
      <c r="D4015" s="5"/>
      <c r="E4015" s="5"/>
      <c r="F4015" s="5"/>
      <c r="G4015" s="5"/>
      <c r="H4015" s="5"/>
      <c r="I4015" s="5"/>
      <c r="J4015" s="5"/>
    </row>
    <row r="4016" spans="1:10" x14ac:dyDescent="0.25">
      <c r="A4016" s="5"/>
      <c r="B4016" s="5"/>
      <c r="C4016" s="5"/>
      <c r="D4016" s="5"/>
      <c r="E4016" s="5"/>
      <c r="F4016" s="5"/>
      <c r="G4016" s="5"/>
      <c r="H4016" s="5"/>
      <c r="I4016" s="5"/>
      <c r="J4016" s="5"/>
    </row>
    <row r="4017" spans="1:10" x14ac:dyDescent="0.25">
      <c r="A4017" s="5"/>
      <c r="B4017" s="5"/>
      <c r="C4017" s="5"/>
      <c r="D4017" s="5"/>
      <c r="E4017" s="5"/>
      <c r="F4017" s="5"/>
      <c r="G4017" s="5"/>
      <c r="H4017" s="5"/>
      <c r="I4017" s="5"/>
      <c r="J4017" s="5"/>
    </row>
    <row r="4018" spans="1:10" x14ac:dyDescent="0.25">
      <c r="A4018" s="5"/>
      <c r="B4018" s="5"/>
      <c r="C4018" s="5"/>
      <c r="D4018" s="5"/>
      <c r="E4018" s="5"/>
      <c r="F4018" s="5"/>
      <c r="G4018" s="5"/>
      <c r="H4018" s="5"/>
      <c r="I4018" s="5"/>
      <c r="J4018" s="5"/>
    </row>
    <row r="4019" spans="1:10" x14ac:dyDescent="0.25">
      <c r="A4019" s="5"/>
      <c r="B4019" s="5"/>
      <c r="C4019" s="5"/>
      <c r="D4019" s="5"/>
      <c r="E4019" s="5"/>
      <c r="F4019" s="5"/>
      <c r="G4019" s="5"/>
      <c r="H4019" s="5"/>
      <c r="I4019" s="5"/>
      <c r="J4019" s="5"/>
    </row>
    <row r="4020" spans="1:10" x14ac:dyDescent="0.25">
      <c r="A4020" s="5"/>
      <c r="B4020" s="5"/>
      <c r="C4020" s="5"/>
      <c r="D4020" s="5"/>
      <c r="E4020" s="5"/>
      <c r="F4020" s="5"/>
      <c r="G4020" s="5"/>
      <c r="H4020" s="5"/>
      <c r="I4020" s="5"/>
      <c r="J4020" s="5"/>
    </row>
    <row r="4021" spans="1:10" x14ac:dyDescent="0.25">
      <c r="A4021" s="5"/>
      <c r="B4021" s="5"/>
      <c r="C4021" s="5"/>
      <c r="D4021" s="5"/>
      <c r="E4021" s="5"/>
      <c r="F4021" s="5"/>
      <c r="G4021" s="5"/>
      <c r="H4021" s="5"/>
      <c r="I4021" s="5"/>
      <c r="J4021" s="5"/>
    </row>
    <row r="4022" spans="1:10" x14ac:dyDescent="0.25">
      <c r="A4022" s="5"/>
      <c r="B4022" s="5"/>
      <c r="C4022" s="5"/>
      <c r="D4022" s="5"/>
      <c r="E4022" s="5"/>
      <c r="F4022" s="5"/>
      <c r="G4022" s="5"/>
      <c r="H4022" s="5"/>
      <c r="I4022" s="5"/>
      <c r="J4022" s="5"/>
    </row>
    <row r="4023" spans="1:10" x14ac:dyDescent="0.25">
      <c r="A4023" s="5"/>
      <c r="B4023" s="5"/>
      <c r="C4023" s="5"/>
      <c r="D4023" s="5"/>
      <c r="E4023" s="5"/>
      <c r="F4023" s="5"/>
      <c r="G4023" s="5"/>
      <c r="H4023" s="5"/>
      <c r="I4023" s="5"/>
      <c r="J4023" s="5"/>
    </row>
    <row r="4024" spans="1:10" x14ac:dyDescent="0.25">
      <c r="A4024" s="5"/>
      <c r="B4024" s="5"/>
      <c r="C4024" s="5"/>
      <c r="D4024" s="5"/>
      <c r="E4024" s="5"/>
      <c r="F4024" s="5"/>
      <c r="G4024" s="5"/>
      <c r="H4024" s="5"/>
      <c r="I4024" s="5"/>
      <c r="J4024" s="5"/>
    </row>
    <row r="4025" spans="1:10" x14ac:dyDescent="0.25">
      <c r="A4025" s="5"/>
      <c r="B4025" s="5"/>
      <c r="C4025" s="5"/>
      <c r="D4025" s="5"/>
      <c r="E4025" s="5"/>
      <c r="F4025" s="5"/>
      <c r="G4025" s="5"/>
      <c r="H4025" s="5"/>
      <c r="I4025" s="5"/>
      <c r="J4025" s="5"/>
    </row>
    <row r="4026" spans="1:10" x14ac:dyDescent="0.25">
      <c r="A4026" s="5"/>
      <c r="B4026" s="5"/>
      <c r="C4026" s="5"/>
      <c r="D4026" s="5"/>
      <c r="E4026" s="5"/>
      <c r="F4026" s="5"/>
      <c r="G4026" s="5"/>
      <c r="H4026" s="5"/>
      <c r="I4026" s="5"/>
      <c r="J4026" s="5"/>
    </row>
    <row r="4027" spans="1:10" x14ac:dyDescent="0.25">
      <c r="A4027" s="5"/>
      <c r="B4027" s="5"/>
      <c r="C4027" s="5"/>
      <c r="D4027" s="5"/>
      <c r="E4027" s="5"/>
      <c r="F4027" s="5"/>
      <c r="G4027" s="5"/>
      <c r="H4027" s="5"/>
      <c r="I4027" s="5"/>
      <c r="J4027" s="5"/>
    </row>
    <row r="4028" spans="1:10" x14ac:dyDescent="0.25">
      <c r="A4028" s="5"/>
      <c r="B4028" s="5"/>
      <c r="C4028" s="5"/>
      <c r="D4028" s="5"/>
      <c r="E4028" s="5"/>
      <c r="F4028" s="5"/>
      <c r="G4028" s="5"/>
      <c r="H4028" s="5"/>
      <c r="I4028" s="5"/>
      <c r="J4028" s="5"/>
    </row>
    <row r="4029" spans="1:10" x14ac:dyDescent="0.25">
      <c r="A4029" s="5"/>
      <c r="B4029" s="5"/>
      <c r="C4029" s="5"/>
      <c r="D4029" s="5"/>
      <c r="E4029" s="5"/>
      <c r="F4029" s="5"/>
      <c r="G4029" s="5"/>
      <c r="H4029" s="5"/>
      <c r="I4029" s="5"/>
      <c r="J4029" s="5"/>
    </row>
    <row r="4030" spans="1:10" x14ac:dyDescent="0.25">
      <c r="A4030" s="5"/>
      <c r="B4030" s="5"/>
      <c r="C4030" s="5"/>
      <c r="D4030" s="5"/>
      <c r="E4030" s="5"/>
      <c r="F4030" s="5"/>
      <c r="G4030" s="5"/>
      <c r="H4030" s="5"/>
      <c r="I4030" s="5"/>
      <c r="J4030" s="5"/>
    </row>
    <row r="4031" spans="1:10" x14ac:dyDescent="0.25">
      <c r="A4031" s="5"/>
      <c r="B4031" s="5"/>
      <c r="C4031" s="5"/>
      <c r="D4031" s="5"/>
      <c r="E4031" s="5"/>
      <c r="F4031" s="5"/>
      <c r="G4031" s="5"/>
      <c r="H4031" s="5"/>
      <c r="I4031" s="5"/>
      <c r="J4031" s="5"/>
    </row>
    <row r="4032" spans="1:10" x14ac:dyDescent="0.25">
      <c r="A4032" s="5"/>
      <c r="B4032" s="5"/>
      <c r="C4032" s="5"/>
      <c r="D4032" s="5"/>
      <c r="E4032" s="5"/>
      <c r="F4032" s="5"/>
      <c r="G4032" s="5"/>
      <c r="H4032" s="5"/>
      <c r="I4032" s="5"/>
      <c r="J4032" s="5"/>
    </row>
    <row r="4033" spans="1:10" x14ac:dyDescent="0.25">
      <c r="A4033" s="5"/>
      <c r="B4033" s="5"/>
      <c r="C4033" s="5"/>
      <c r="D4033" s="5"/>
      <c r="E4033" s="5"/>
      <c r="F4033" s="5"/>
      <c r="G4033" s="5"/>
      <c r="H4033" s="5"/>
      <c r="I4033" s="5"/>
      <c r="J4033" s="5"/>
    </row>
    <row r="4034" spans="1:10" x14ac:dyDescent="0.25">
      <c r="A4034" s="5"/>
      <c r="B4034" s="5"/>
      <c r="C4034" s="5"/>
      <c r="D4034" s="5"/>
      <c r="E4034" s="5"/>
      <c r="F4034" s="5"/>
      <c r="G4034" s="5"/>
      <c r="H4034" s="5"/>
      <c r="I4034" s="5"/>
      <c r="J4034" s="5"/>
    </row>
    <row r="4035" spans="1:10" x14ac:dyDescent="0.25">
      <c r="A4035" s="5"/>
      <c r="B4035" s="5"/>
      <c r="C4035" s="5"/>
      <c r="D4035" s="5"/>
      <c r="E4035" s="5"/>
      <c r="F4035" s="5"/>
      <c r="G4035" s="5"/>
      <c r="H4035" s="5"/>
      <c r="I4035" s="5"/>
      <c r="J4035" s="5"/>
    </row>
    <row r="4036" spans="1:10" x14ac:dyDescent="0.25">
      <c r="A4036" s="5"/>
      <c r="B4036" s="5"/>
      <c r="C4036" s="5"/>
      <c r="D4036" s="5"/>
      <c r="E4036" s="5"/>
      <c r="F4036" s="5"/>
      <c r="G4036" s="5"/>
      <c r="H4036" s="5"/>
      <c r="I4036" s="5"/>
      <c r="J4036" s="5"/>
    </row>
    <row r="4037" spans="1:10" x14ac:dyDescent="0.25">
      <c r="A4037" s="5"/>
      <c r="B4037" s="5"/>
      <c r="C4037" s="5"/>
      <c r="D4037" s="5"/>
      <c r="E4037" s="5"/>
      <c r="F4037" s="5"/>
      <c r="G4037" s="5"/>
      <c r="H4037" s="5"/>
      <c r="I4037" s="5"/>
      <c r="J4037" s="5"/>
    </row>
    <row r="4038" spans="1:10" x14ac:dyDescent="0.25">
      <c r="A4038" s="5"/>
      <c r="B4038" s="5"/>
      <c r="C4038" s="5"/>
      <c r="D4038" s="5"/>
      <c r="E4038" s="5"/>
      <c r="F4038" s="5"/>
      <c r="G4038" s="5"/>
      <c r="H4038" s="5"/>
      <c r="I4038" s="5"/>
      <c r="J4038" s="5"/>
    </row>
    <row r="4039" spans="1:10" x14ac:dyDescent="0.25">
      <c r="A4039" s="5"/>
      <c r="B4039" s="5"/>
      <c r="C4039" s="5"/>
      <c r="D4039" s="5"/>
      <c r="E4039" s="5"/>
      <c r="F4039" s="5"/>
      <c r="G4039" s="5"/>
      <c r="H4039" s="5"/>
      <c r="I4039" s="5"/>
      <c r="J4039" s="5"/>
    </row>
    <row r="4040" spans="1:10" x14ac:dyDescent="0.25">
      <c r="A4040" s="5"/>
      <c r="B4040" s="5"/>
      <c r="C4040" s="5"/>
      <c r="D4040" s="5"/>
      <c r="E4040" s="5"/>
      <c r="F4040" s="5"/>
      <c r="G4040" s="5"/>
      <c r="H4040" s="5"/>
      <c r="I4040" s="5"/>
      <c r="J4040" s="5"/>
    </row>
    <row r="4041" spans="1:10" x14ac:dyDescent="0.25">
      <c r="A4041" s="5"/>
      <c r="B4041" s="5"/>
      <c r="C4041" s="5"/>
      <c r="D4041" s="5"/>
      <c r="E4041" s="5"/>
      <c r="F4041" s="5"/>
      <c r="G4041" s="5"/>
      <c r="H4041" s="5"/>
      <c r="I4041" s="5"/>
      <c r="J4041" s="5"/>
    </row>
    <row r="4042" spans="1:10" x14ac:dyDescent="0.25">
      <c r="A4042" s="5"/>
      <c r="B4042" s="5"/>
      <c r="C4042" s="5"/>
      <c r="D4042" s="5"/>
      <c r="E4042" s="5"/>
      <c r="F4042" s="5"/>
      <c r="G4042" s="5"/>
      <c r="H4042" s="5"/>
      <c r="I4042" s="5"/>
      <c r="J4042" s="5"/>
    </row>
    <row r="4043" spans="1:10" x14ac:dyDescent="0.25">
      <c r="A4043" s="5"/>
      <c r="B4043" s="5"/>
      <c r="C4043" s="5"/>
      <c r="D4043" s="5"/>
      <c r="E4043" s="5"/>
      <c r="F4043" s="5"/>
      <c r="G4043" s="5"/>
      <c r="H4043" s="5"/>
      <c r="I4043" s="5"/>
      <c r="J4043" s="5"/>
    </row>
    <row r="4044" spans="1:10" x14ac:dyDescent="0.25">
      <c r="A4044" s="5"/>
      <c r="B4044" s="5"/>
      <c r="C4044" s="5"/>
      <c r="D4044" s="5"/>
      <c r="E4044" s="5"/>
      <c r="F4044" s="5"/>
      <c r="G4044" s="5"/>
      <c r="H4044" s="5"/>
      <c r="I4044" s="5"/>
      <c r="J4044" s="5"/>
    </row>
    <row r="4045" spans="1:10" x14ac:dyDescent="0.25">
      <c r="A4045" s="5"/>
      <c r="B4045" s="5"/>
      <c r="C4045" s="5"/>
      <c r="D4045" s="5"/>
      <c r="E4045" s="5"/>
      <c r="F4045" s="5"/>
      <c r="G4045" s="5"/>
      <c r="H4045" s="5"/>
      <c r="I4045" s="5"/>
      <c r="J4045" s="5"/>
    </row>
    <row r="4046" spans="1:10" x14ac:dyDescent="0.25">
      <c r="A4046" s="5"/>
      <c r="B4046" s="5"/>
      <c r="C4046" s="5"/>
      <c r="D4046" s="5"/>
      <c r="E4046" s="5"/>
      <c r="F4046" s="5"/>
      <c r="G4046" s="5"/>
      <c r="H4046" s="5"/>
      <c r="I4046" s="5"/>
      <c r="J4046" s="5"/>
    </row>
    <row r="4047" spans="1:10" x14ac:dyDescent="0.25">
      <c r="A4047" s="5"/>
      <c r="B4047" s="5"/>
      <c r="C4047" s="5"/>
      <c r="D4047" s="5"/>
      <c r="E4047" s="5"/>
      <c r="F4047" s="5"/>
      <c r="G4047" s="5"/>
      <c r="H4047" s="5"/>
      <c r="I4047" s="5"/>
      <c r="J4047" s="5"/>
    </row>
    <row r="4048" spans="1:10" x14ac:dyDescent="0.25">
      <c r="A4048" s="5"/>
      <c r="B4048" s="5"/>
      <c r="C4048" s="5"/>
      <c r="D4048" s="5"/>
      <c r="E4048" s="5"/>
      <c r="F4048" s="5"/>
      <c r="G4048" s="5"/>
      <c r="H4048" s="5"/>
      <c r="I4048" s="5"/>
      <c r="J4048" s="5"/>
    </row>
    <row r="4049" spans="1:10" x14ac:dyDescent="0.25">
      <c r="A4049" s="5"/>
      <c r="B4049" s="5"/>
      <c r="C4049" s="5"/>
      <c r="D4049" s="5"/>
      <c r="E4049" s="5"/>
      <c r="F4049" s="5"/>
      <c r="G4049" s="5"/>
      <c r="H4049" s="5"/>
      <c r="I4049" s="5"/>
      <c r="J4049" s="5"/>
    </row>
    <row r="4050" spans="1:10" x14ac:dyDescent="0.25">
      <c r="A4050" s="5"/>
      <c r="B4050" s="5"/>
      <c r="C4050" s="5"/>
      <c r="D4050" s="5"/>
      <c r="E4050" s="5"/>
      <c r="F4050" s="5"/>
      <c r="G4050" s="5"/>
      <c r="H4050" s="5"/>
      <c r="I4050" s="5"/>
      <c r="J4050" s="5"/>
    </row>
    <row r="4051" spans="1:10" x14ac:dyDescent="0.25">
      <c r="A4051" s="5"/>
      <c r="B4051" s="5"/>
      <c r="C4051" s="5"/>
      <c r="D4051" s="5"/>
      <c r="E4051" s="5"/>
      <c r="F4051" s="5"/>
      <c r="G4051" s="5"/>
      <c r="H4051" s="5"/>
      <c r="I4051" s="5"/>
      <c r="J4051" s="5"/>
    </row>
    <row r="4052" spans="1:10" x14ac:dyDescent="0.25">
      <c r="A4052" s="5"/>
      <c r="B4052" s="5"/>
      <c r="C4052" s="5"/>
      <c r="D4052" s="5"/>
      <c r="E4052" s="5"/>
      <c r="F4052" s="5"/>
      <c r="G4052" s="5"/>
      <c r="H4052" s="5"/>
      <c r="I4052" s="5"/>
      <c r="J4052" s="5"/>
    </row>
    <row r="4053" spans="1:10" x14ac:dyDescent="0.25">
      <c r="A4053" s="5"/>
      <c r="B4053" s="5"/>
      <c r="C4053" s="5"/>
      <c r="D4053" s="5"/>
      <c r="E4053" s="5"/>
      <c r="F4053" s="5"/>
      <c r="G4053" s="5"/>
      <c r="H4053" s="5"/>
      <c r="I4053" s="5"/>
      <c r="J4053" s="5"/>
    </row>
    <row r="4054" spans="1:10" x14ac:dyDescent="0.25">
      <c r="A4054" s="5"/>
      <c r="B4054" s="5"/>
      <c r="C4054" s="5"/>
      <c r="D4054" s="5"/>
      <c r="E4054" s="5"/>
      <c r="F4054" s="5"/>
      <c r="G4054" s="5"/>
      <c r="H4054" s="5"/>
      <c r="I4054" s="5"/>
      <c r="J4054" s="5"/>
    </row>
    <row r="4055" spans="1:10" x14ac:dyDescent="0.25">
      <c r="A4055" s="5"/>
      <c r="B4055" s="5"/>
      <c r="C4055" s="5"/>
      <c r="D4055" s="5"/>
      <c r="E4055" s="5"/>
      <c r="F4055" s="5"/>
      <c r="G4055" s="5"/>
      <c r="H4055" s="5"/>
      <c r="I4055" s="5"/>
      <c r="J4055" s="5"/>
    </row>
    <row r="4056" spans="1:10" x14ac:dyDescent="0.25">
      <c r="A4056" s="5"/>
      <c r="B4056" s="5"/>
      <c r="C4056" s="5"/>
      <c r="D4056" s="5"/>
      <c r="E4056" s="5"/>
      <c r="F4056" s="5"/>
      <c r="G4056" s="5"/>
      <c r="H4056" s="5"/>
      <c r="I4056" s="5"/>
      <c r="J4056" s="5"/>
    </row>
    <row r="4057" spans="1:10" x14ac:dyDescent="0.25">
      <c r="A4057" s="5"/>
      <c r="B4057" s="5"/>
      <c r="C4057" s="5"/>
      <c r="D4057" s="5"/>
      <c r="E4057" s="5"/>
      <c r="F4057" s="5"/>
      <c r="G4057" s="5"/>
      <c r="H4057" s="5"/>
      <c r="I4057" s="5"/>
      <c r="J4057" s="5"/>
    </row>
    <row r="4058" spans="1:10" x14ac:dyDescent="0.25">
      <c r="A4058" s="5"/>
      <c r="B4058" s="5"/>
      <c r="C4058" s="5"/>
      <c r="D4058" s="5"/>
      <c r="E4058" s="5"/>
      <c r="F4058" s="5"/>
      <c r="G4058" s="5"/>
      <c r="H4058" s="5"/>
      <c r="I4058" s="5"/>
      <c r="J4058" s="5"/>
    </row>
    <row r="4059" spans="1:10" x14ac:dyDescent="0.25">
      <c r="A4059" s="5"/>
      <c r="B4059" s="5"/>
      <c r="C4059" s="5"/>
      <c r="D4059" s="5"/>
      <c r="E4059" s="5"/>
      <c r="F4059" s="5"/>
      <c r="G4059" s="5"/>
      <c r="H4059" s="5"/>
      <c r="I4059" s="5"/>
      <c r="J4059" s="5"/>
    </row>
    <row r="4060" spans="1:10" x14ac:dyDescent="0.25">
      <c r="A4060" s="5"/>
      <c r="B4060" s="5"/>
      <c r="C4060" s="5"/>
      <c r="D4060" s="5"/>
      <c r="E4060" s="5"/>
      <c r="F4060" s="5"/>
      <c r="G4060" s="5"/>
      <c r="H4060" s="5"/>
      <c r="I4060" s="5"/>
      <c r="J4060" s="5"/>
    </row>
    <row r="4061" spans="1:10" x14ac:dyDescent="0.25">
      <c r="A4061" s="5"/>
      <c r="B4061" s="5"/>
      <c r="C4061" s="5"/>
      <c r="D4061" s="5"/>
      <c r="E4061" s="5"/>
      <c r="F4061" s="5"/>
      <c r="G4061" s="5"/>
      <c r="H4061" s="5"/>
      <c r="I4061" s="5"/>
      <c r="J4061" s="5"/>
    </row>
    <row r="4062" spans="1:10" x14ac:dyDescent="0.25">
      <c r="A4062" s="5"/>
      <c r="B4062" s="5"/>
      <c r="C4062" s="5"/>
      <c r="D4062" s="5"/>
      <c r="E4062" s="5"/>
      <c r="F4062" s="5"/>
      <c r="G4062" s="5"/>
      <c r="H4062" s="5"/>
      <c r="I4062" s="5"/>
      <c r="J4062" s="5"/>
    </row>
    <row r="4063" spans="1:10" x14ac:dyDescent="0.25">
      <c r="A4063" s="5"/>
      <c r="B4063" s="5"/>
      <c r="C4063" s="5"/>
      <c r="D4063" s="5"/>
      <c r="E4063" s="5"/>
      <c r="F4063" s="5"/>
      <c r="G4063" s="5"/>
      <c r="H4063" s="5"/>
      <c r="I4063" s="5"/>
      <c r="J4063" s="5"/>
    </row>
    <row r="4064" spans="1:10" x14ac:dyDescent="0.25">
      <c r="A4064" s="5"/>
      <c r="B4064" s="5"/>
      <c r="C4064" s="5"/>
      <c r="D4064" s="5"/>
      <c r="E4064" s="5"/>
      <c r="F4064" s="5"/>
      <c r="G4064" s="5"/>
      <c r="H4064" s="5"/>
      <c r="I4064" s="5"/>
      <c r="J4064" s="5"/>
    </row>
    <row r="4065" spans="1:10" x14ac:dyDescent="0.25">
      <c r="A4065" s="5"/>
      <c r="B4065" s="5"/>
      <c r="C4065" s="5"/>
      <c r="D4065" s="5"/>
      <c r="E4065" s="5"/>
      <c r="F4065" s="5"/>
      <c r="G4065" s="5"/>
      <c r="H4065" s="5"/>
      <c r="I4065" s="5"/>
      <c r="J4065" s="5"/>
    </row>
    <row r="4066" spans="1:10" x14ac:dyDescent="0.25">
      <c r="A4066" s="5"/>
      <c r="B4066" s="5"/>
      <c r="C4066" s="5"/>
      <c r="D4066" s="5"/>
      <c r="E4066" s="5"/>
      <c r="F4066" s="5"/>
      <c r="G4066" s="5"/>
      <c r="H4066" s="5"/>
      <c r="I4066" s="5"/>
      <c r="J4066" s="5"/>
    </row>
    <row r="4067" spans="1:10" x14ac:dyDescent="0.25">
      <c r="A4067" s="5"/>
      <c r="B4067" s="5"/>
      <c r="C4067" s="5"/>
      <c r="D4067" s="5"/>
      <c r="E4067" s="5"/>
      <c r="F4067" s="5"/>
      <c r="G4067" s="5"/>
      <c r="H4067" s="5"/>
      <c r="I4067" s="5"/>
      <c r="J4067" s="5"/>
    </row>
    <row r="4068" spans="1:10" x14ac:dyDescent="0.25">
      <c r="A4068" s="5"/>
      <c r="B4068" s="5"/>
      <c r="C4068" s="5"/>
      <c r="D4068" s="5"/>
      <c r="E4068" s="5"/>
      <c r="F4068" s="5"/>
      <c r="G4068" s="5"/>
      <c r="H4068" s="5"/>
      <c r="I4068" s="5"/>
      <c r="J4068" s="5"/>
    </row>
    <row r="4069" spans="1:10" x14ac:dyDescent="0.25">
      <c r="A4069" s="5"/>
      <c r="B4069" s="5"/>
      <c r="C4069" s="5"/>
      <c r="D4069" s="5"/>
      <c r="E4069" s="5"/>
      <c r="F4069" s="5"/>
      <c r="G4069" s="5"/>
      <c r="H4069" s="5"/>
      <c r="I4069" s="5"/>
      <c r="J4069" s="5"/>
    </row>
    <row r="4070" spans="1:10" x14ac:dyDescent="0.25">
      <c r="A4070" s="5"/>
      <c r="B4070" s="5"/>
      <c r="C4070" s="5"/>
      <c r="D4070" s="5"/>
      <c r="E4070" s="5"/>
      <c r="F4070" s="5"/>
      <c r="G4070" s="5"/>
      <c r="H4070" s="5"/>
      <c r="I4070" s="5"/>
      <c r="J4070" s="5"/>
    </row>
    <row r="4071" spans="1:10" x14ac:dyDescent="0.25">
      <c r="A4071" s="5"/>
      <c r="B4071" s="5"/>
      <c r="C4071" s="5"/>
      <c r="D4071" s="5"/>
      <c r="E4071" s="5"/>
      <c r="F4071" s="5"/>
      <c r="G4071" s="5"/>
      <c r="H4071" s="5"/>
      <c r="I4071" s="5"/>
      <c r="J4071" s="5"/>
    </row>
    <row r="4072" spans="1:10" x14ac:dyDescent="0.25">
      <c r="A4072" s="5"/>
      <c r="B4072" s="5"/>
      <c r="C4072" s="5"/>
      <c r="D4072" s="5"/>
      <c r="E4072" s="5"/>
      <c r="F4072" s="5"/>
      <c r="G4072" s="5"/>
      <c r="H4072" s="5"/>
      <c r="I4072" s="5"/>
      <c r="J4072" s="5"/>
    </row>
    <row r="4073" spans="1:10" x14ac:dyDescent="0.25">
      <c r="A4073" s="5"/>
      <c r="B4073" s="5"/>
      <c r="C4073" s="5"/>
      <c r="D4073" s="5"/>
      <c r="E4073" s="5"/>
      <c r="F4073" s="5"/>
      <c r="G4073" s="5"/>
      <c r="H4073" s="5"/>
      <c r="I4073" s="5"/>
      <c r="J4073" s="5"/>
    </row>
    <row r="4074" spans="1:10" x14ac:dyDescent="0.25">
      <c r="A4074" s="5"/>
      <c r="B4074" s="5"/>
      <c r="C4074" s="5"/>
      <c r="D4074" s="5"/>
      <c r="E4074" s="5"/>
      <c r="F4074" s="5"/>
      <c r="G4074" s="5"/>
      <c r="H4074" s="5"/>
      <c r="I4074" s="5"/>
      <c r="J4074" s="5"/>
    </row>
    <row r="4075" spans="1:10" x14ac:dyDescent="0.25">
      <c r="A4075" s="5"/>
      <c r="B4075" s="5"/>
      <c r="C4075" s="5"/>
      <c r="D4075" s="5"/>
      <c r="E4075" s="5"/>
      <c r="F4075" s="5"/>
      <c r="G4075" s="5"/>
      <c r="H4075" s="5"/>
      <c r="I4075" s="5"/>
      <c r="J4075" s="5"/>
    </row>
    <row r="4076" spans="1:10" x14ac:dyDescent="0.25">
      <c r="A4076" s="5"/>
      <c r="B4076" s="5"/>
      <c r="C4076" s="5"/>
      <c r="D4076" s="5"/>
      <c r="E4076" s="5"/>
      <c r="F4076" s="5"/>
      <c r="G4076" s="5"/>
      <c r="H4076" s="5"/>
      <c r="I4076" s="5"/>
      <c r="J4076" s="5"/>
    </row>
    <row r="4077" spans="1:10" x14ac:dyDescent="0.25">
      <c r="A4077" s="5"/>
      <c r="B4077" s="5"/>
      <c r="C4077" s="5"/>
      <c r="D4077" s="5"/>
      <c r="E4077" s="5"/>
      <c r="F4077" s="5"/>
      <c r="G4077" s="5"/>
      <c r="H4077" s="5"/>
      <c r="I4077" s="5"/>
      <c r="J4077" s="5"/>
    </row>
    <row r="4078" spans="1:10" x14ac:dyDescent="0.25">
      <c r="A4078" s="5"/>
      <c r="B4078" s="5"/>
      <c r="C4078" s="5"/>
      <c r="D4078" s="5"/>
      <c r="E4078" s="5"/>
      <c r="F4078" s="5"/>
      <c r="G4078" s="5"/>
      <c r="H4078" s="5"/>
      <c r="I4078" s="5"/>
      <c r="J4078" s="5"/>
    </row>
    <row r="4079" spans="1:10" x14ac:dyDescent="0.25">
      <c r="A4079" s="5"/>
      <c r="B4079" s="5"/>
      <c r="C4079" s="5"/>
      <c r="D4079" s="5"/>
      <c r="E4079" s="5"/>
      <c r="F4079" s="5"/>
      <c r="G4079" s="5"/>
      <c r="H4079" s="5"/>
      <c r="I4079" s="5"/>
      <c r="J4079" s="5"/>
    </row>
    <row r="4080" spans="1:10" x14ac:dyDescent="0.25">
      <c r="A4080" s="5"/>
      <c r="B4080" s="5"/>
      <c r="C4080" s="5"/>
      <c r="D4080" s="5"/>
      <c r="E4080" s="5"/>
      <c r="F4080" s="5"/>
      <c r="G4080" s="5"/>
      <c r="H4080" s="5"/>
      <c r="I4080" s="5"/>
      <c r="J4080" s="5"/>
    </row>
    <row r="4081" spans="1:10" x14ac:dyDescent="0.25">
      <c r="A4081" s="5"/>
      <c r="B4081" s="5"/>
      <c r="C4081" s="5"/>
      <c r="D4081" s="5"/>
      <c r="E4081" s="5"/>
      <c r="F4081" s="5"/>
      <c r="G4081" s="5"/>
      <c r="H4081" s="5"/>
      <c r="I4081" s="5"/>
      <c r="J4081" s="5"/>
    </row>
    <row r="4082" spans="1:10" x14ac:dyDescent="0.25">
      <c r="A4082" s="5"/>
      <c r="B4082" s="5"/>
      <c r="C4082" s="5"/>
      <c r="D4082" s="5"/>
      <c r="E4082" s="5"/>
      <c r="F4082" s="5"/>
      <c r="G4082" s="5"/>
      <c r="H4082" s="5"/>
      <c r="I4082" s="5"/>
      <c r="J4082" s="5"/>
    </row>
    <row r="4083" spans="1:10" x14ac:dyDescent="0.25">
      <c r="A4083" s="5"/>
      <c r="B4083" s="5"/>
      <c r="C4083" s="5"/>
      <c r="D4083" s="5"/>
      <c r="E4083" s="5"/>
      <c r="F4083" s="5"/>
      <c r="G4083" s="5"/>
      <c r="H4083" s="5"/>
      <c r="I4083" s="5"/>
      <c r="J4083" s="5"/>
    </row>
    <row r="4084" spans="1:10" x14ac:dyDescent="0.25">
      <c r="A4084" s="5"/>
      <c r="B4084" s="5"/>
      <c r="C4084" s="5"/>
      <c r="D4084" s="5"/>
      <c r="E4084" s="5"/>
      <c r="F4084" s="5"/>
      <c r="G4084" s="5"/>
      <c r="H4084" s="5"/>
      <c r="I4084" s="5"/>
      <c r="J4084" s="5"/>
    </row>
    <row r="4085" spans="1:10" x14ac:dyDescent="0.25">
      <c r="A4085" s="5"/>
      <c r="B4085" s="5"/>
      <c r="C4085" s="5"/>
      <c r="D4085" s="5"/>
      <c r="E4085" s="5"/>
      <c r="F4085" s="5"/>
      <c r="G4085" s="5"/>
      <c r="H4085" s="5"/>
      <c r="I4085" s="5"/>
      <c r="J4085" s="5"/>
    </row>
    <row r="4086" spans="1:10" x14ac:dyDescent="0.25">
      <c r="A4086" s="5"/>
      <c r="B4086" s="5"/>
      <c r="C4086" s="5"/>
      <c r="D4086" s="5"/>
      <c r="E4086" s="5"/>
      <c r="F4086" s="5"/>
      <c r="G4086" s="5"/>
      <c r="H4086" s="5"/>
      <c r="I4086" s="5"/>
      <c r="J4086" s="5"/>
    </row>
    <row r="4087" spans="1:10" x14ac:dyDescent="0.25">
      <c r="A4087" s="5"/>
      <c r="B4087" s="5"/>
      <c r="C4087" s="5"/>
      <c r="D4087" s="5"/>
      <c r="E4087" s="5"/>
      <c r="F4087" s="5"/>
      <c r="G4087" s="5"/>
      <c r="H4087" s="5"/>
      <c r="I4087" s="5"/>
      <c r="J4087" s="5"/>
    </row>
    <row r="4088" spans="1:10" x14ac:dyDescent="0.25">
      <c r="A4088" s="5"/>
      <c r="B4088" s="5"/>
      <c r="C4088" s="5"/>
      <c r="D4088" s="5"/>
      <c r="E4088" s="5"/>
      <c r="F4088" s="5"/>
      <c r="G4088" s="5"/>
      <c r="H4088" s="5"/>
      <c r="I4088" s="5"/>
      <c r="J4088" s="5"/>
    </row>
    <row r="4089" spans="1:10" x14ac:dyDescent="0.25">
      <c r="A4089" s="5"/>
      <c r="B4089" s="5"/>
      <c r="C4089" s="5"/>
      <c r="D4089" s="5"/>
      <c r="E4089" s="5"/>
      <c r="F4089" s="5"/>
      <c r="G4089" s="5"/>
      <c r="H4089" s="5"/>
      <c r="I4089" s="5"/>
      <c r="J4089" s="5"/>
    </row>
    <row r="4090" spans="1:10" x14ac:dyDescent="0.25">
      <c r="A4090" s="5"/>
      <c r="B4090" s="5"/>
      <c r="C4090" s="5"/>
      <c r="D4090" s="5"/>
      <c r="E4090" s="5"/>
      <c r="F4090" s="5"/>
      <c r="G4090" s="5"/>
      <c r="H4090" s="5"/>
      <c r="I4090" s="5"/>
      <c r="J4090" s="5"/>
    </row>
    <row r="4091" spans="1:10" x14ac:dyDescent="0.25">
      <c r="A4091" s="5"/>
      <c r="B4091" s="5"/>
      <c r="C4091" s="5"/>
      <c r="D4091" s="5"/>
      <c r="E4091" s="5"/>
      <c r="F4091" s="5"/>
      <c r="G4091" s="5"/>
      <c r="H4091" s="5"/>
      <c r="I4091" s="5"/>
      <c r="J4091" s="5"/>
    </row>
    <row r="4092" spans="1:10" x14ac:dyDescent="0.25">
      <c r="A4092" s="5"/>
      <c r="B4092" s="5"/>
      <c r="C4092" s="5"/>
      <c r="D4092" s="5"/>
      <c r="E4092" s="5"/>
      <c r="F4092" s="5"/>
      <c r="G4092" s="5"/>
      <c r="H4092" s="5"/>
      <c r="I4092" s="5"/>
      <c r="J4092" s="5"/>
    </row>
    <row r="4093" spans="1:10" x14ac:dyDescent="0.25">
      <c r="A4093" s="5"/>
      <c r="B4093" s="5"/>
      <c r="C4093" s="5"/>
      <c r="D4093" s="5"/>
      <c r="E4093" s="5"/>
      <c r="F4093" s="5"/>
      <c r="G4093" s="5"/>
      <c r="H4093" s="5"/>
      <c r="I4093" s="5"/>
      <c r="J4093" s="5"/>
    </row>
    <row r="4094" spans="1:10" x14ac:dyDescent="0.25">
      <c r="A4094" s="5"/>
      <c r="B4094" s="5"/>
      <c r="C4094" s="5"/>
      <c r="D4094" s="5"/>
      <c r="E4094" s="5"/>
      <c r="F4094" s="5"/>
      <c r="G4094" s="5"/>
      <c r="H4094" s="5"/>
      <c r="I4094" s="5"/>
      <c r="J4094" s="5"/>
    </row>
    <row r="4095" spans="1:10" x14ac:dyDescent="0.25">
      <c r="A4095" s="5"/>
      <c r="B4095" s="5"/>
      <c r="C4095" s="5"/>
      <c r="D4095" s="5"/>
      <c r="E4095" s="5"/>
      <c r="F4095" s="5"/>
      <c r="G4095" s="5"/>
      <c r="H4095" s="5"/>
      <c r="I4095" s="5"/>
      <c r="J4095" s="5"/>
    </row>
    <row r="4096" spans="1:10" x14ac:dyDescent="0.25">
      <c r="A4096" s="5"/>
      <c r="B4096" s="5"/>
      <c r="C4096" s="5"/>
      <c r="D4096" s="5"/>
      <c r="E4096" s="5"/>
      <c r="F4096" s="5"/>
      <c r="G4096" s="5"/>
      <c r="H4096" s="5"/>
      <c r="I4096" s="5"/>
      <c r="J4096" s="5"/>
    </row>
    <row r="4097" spans="1:10" x14ac:dyDescent="0.25">
      <c r="A4097" s="5"/>
      <c r="B4097" s="5"/>
      <c r="C4097" s="5"/>
      <c r="D4097" s="5"/>
      <c r="E4097" s="5"/>
      <c r="F4097" s="5"/>
      <c r="G4097" s="5"/>
      <c r="H4097" s="5"/>
      <c r="I4097" s="5"/>
      <c r="J4097" s="5"/>
    </row>
    <row r="4098" spans="1:10" x14ac:dyDescent="0.25">
      <c r="A4098" s="5"/>
      <c r="B4098" s="5"/>
      <c r="C4098" s="5"/>
      <c r="D4098" s="5"/>
      <c r="E4098" s="5"/>
      <c r="F4098" s="5"/>
      <c r="G4098" s="5"/>
      <c r="H4098" s="5"/>
      <c r="I4098" s="5"/>
      <c r="J4098" s="5"/>
    </row>
    <row r="4099" spans="1:10" x14ac:dyDescent="0.25">
      <c r="A4099" s="5"/>
      <c r="B4099" s="5"/>
      <c r="C4099" s="5"/>
      <c r="D4099" s="5"/>
      <c r="E4099" s="5"/>
      <c r="F4099" s="5"/>
      <c r="G4099" s="5"/>
      <c r="H4099" s="5"/>
      <c r="I4099" s="5"/>
      <c r="J4099" s="5"/>
    </row>
    <row r="4100" spans="1:10" x14ac:dyDescent="0.25">
      <c r="A4100" s="5"/>
      <c r="B4100" s="5"/>
      <c r="C4100" s="5"/>
      <c r="D4100" s="5"/>
      <c r="E4100" s="5"/>
      <c r="F4100" s="5"/>
      <c r="G4100" s="5"/>
      <c r="H4100" s="5"/>
      <c r="I4100" s="5"/>
      <c r="J4100" s="5"/>
    </row>
    <row r="4101" spans="1:10" x14ac:dyDescent="0.25">
      <c r="A4101" s="5"/>
      <c r="B4101" s="5"/>
      <c r="C4101" s="5"/>
      <c r="D4101" s="5"/>
      <c r="E4101" s="5"/>
      <c r="F4101" s="5"/>
      <c r="G4101" s="5"/>
      <c r="H4101" s="5"/>
      <c r="I4101" s="5"/>
      <c r="J4101" s="5"/>
    </row>
    <row r="4102" spans="1:10" x14ac:dyDescent="0.25">
      <c r="A4102" s="5"/>
      <c r="B4102" s="5"/>
      <c r="C4102" s="5"/>
      <c r="D4102" s="5"/>
      <c r="E4102" s="5"/>
      <c r="F4102" s="5"/>
      <c r="G4102" s="5"/>
      <c r="H4102" s="5"/>
      <c r="I4102" s="5"/>
      <c r="J4102" s="5"/>
    </row>
    <row r="4103" spans="1:10" x14ac:dyDescent="0.25">
      <c r="A4103" s="5"/>
      <c r="B4103" s="5"/>
      <c r="C4103" s="5"/>
      <c r="D4103" s="5"/>
      <c r="E4103" s="5"/>
      <c r="F4103" s="5"/>
      <c r="G4103" s="5"/>
      <c r="H4103" s="5"/>
      <c r="I4103" s="5"/>
      <c r="J4103" s="5"/>
    </row>
    <row r="4104" spans="1:10" x14ac:dyDescent="0.25">
      <c r="A4104" s="5"/>
      <c r="B4104" s="5"/>
      <c r="C4104" s="5"/>
      <c r="D4104" s="5"/>
      <c r="E4104" s="5"/>
      <c r="F4104" s="5"/>
      <c r="G4104" s="5"/>
      <c r="H4104" s="5"/>
      <c r="I4104" s="5"/>
      <c r="J4104" s="5"/>
    </row>
    <row r="4105" spans="1:10" x14ac:dyDescent="0.25">
      <c r="A4105" s="5"/>
      <c r="B4105" s="5"/>
      <c r="C4105" s="5"/>
      <c r="D4105" s="5"/>
      <c r="E4105" s="5"/>
      <c r="F4105" s="5"/>
      <c r="G4105" s="5"/>
      <c r="H4105" s="5"/>
      <c r="I4105" s="5"/>
      <c r="J4105" s="5"/>
    </row>
    <row r="4106" spans="1:10" x14ac:dyDescent="0.25">
      <c r="A4106" s="5"/>
      <c r="B4106" s="5"/>
      <c r="C4106" s="5"/>
      <c r="D4106" s="5"/>
      <c r="E4106" s="5"/>
      <c r="F4106" s="5"/>
      <c r="G4106" s="5"/>
      <c r="H4106" s="5"/>
      <c r="I4106" s="5"/>
      <c r="J4106" s="5"/>
    </row>
    <row r="4107" spans="1:10" x14ac:dyDescent="0.25">
      <c r="A4107" s="5"/>
      <c r="B4107" s="5"/>
      <c r="C4107" s="5"/>
      <c r="D4107" s="5"/>
      <c r="E4107" s="5"/>
      <c r="F4107" s="5"/>
      <c r="G4107" s="5"/>
      <c r="H4107" s="5"/>
      <c r="I4107" s="5"/>
      <c r="J4107" s="5"/>
    </row>
    <row r="4108" spans="1:10" x14ac:dyDescent="0.25">
      <c r="A4108" s="5"/>
      <c r="B4108" s="5"/>
      <c r="C4108" s="5"/>
      <c r="D4108" s="5"/>
      <c r="E4108" s="5"/>
      <c r="F4108" s="5"/>
      <c r="G4108" s="5"/>
      <c r="H4108" s="5"/>
      <c r="I4108" s="5"/>
      <c r="J4108" s="5"/>
    </row>
    <row r="4109" spans="1:10" x14ac:dyDescent="0.25">
      <c r="A4109" s="5"/>
      <c r="B4109" s="5"/>
      <c r="C4109" s="5"/>
      <c r="D4109" s="5"/>
      <c r="E4109" s="5"/>
      <c r="F4109" s="5"/>
      <c r="G4109" s="5"/>
      <c r="H4109" s="5"/>
      <c r="I4109" s="5"/>
      <c r="J4109" s="5"/>
    </row>
    <row r="4110" spans="1:10" x14ac:dyDescent="0.25">
      <c r="A4110" s="5"/>
      <c r="B4110" s="5"/>
      <c r="C4110" s="5"/>
      <c r="D4110" s="5"/>
      <c r="E4110" s="5"/>
      <c r="F4110" s="5"/>
      <c r="G4110" s="5"/>
      <c r="H4110" s="5"/>
      <c r="I4110" s="5"/>
      <c r="J4110" s="5"/>
    </row>
    <row r="4111" spans="1:10" x14ac:dyDescent="0.25">
      <c r="A4111" s="5"/>
      <c r="B4111" s="5"/>
      <c r="C4111" s="5"/>
      <c r="D4111" s="5"/>
      <c r="E4111" s="5"/>
      <c r="F4111" s="5"/>
      <c r="G4111" s="5"/>
      <c r="H4111" s="5"/>
      <c r="I4111" s="5"/>
      <c r="J4111" s="5"/>
    </row>
    <row r="4112" spans="1:10" x14ac:dyDescent="0.25">
      <c r="A4112" s="5"/>
      <c r="B4112" s="5"/>
      <c r="C4112" s="5"/>
      <c r="D4112" s="5"/>
      <c r="E4112" s="5"/>
      <c r="F4112" s="5"/>
      <c r="G4112" s="5"/>
      <c r="H4112" s="5"/>
      <c r="I4112" s="5"/>
      <c r="J4112" s="5"/>
    </row>
    <row r="4113" spans="1:10" x14ac:dyDescent="0.25">
      <c r="A4113" s="5"/>
      <c r="B4113" s="5"/>
      <c r="C4113" s="5"/>
      <c r="D4113" s="5"/>
      <c r="E4113" s="5"/>
      <c r="F4113" s="5"/>
      <c r="G4113" s="5"/>
      <c r="H4113" s="5"/>
      <c r="I4113" s="5"/>
      <c r="J4113" s="5"/>
    </row>
    <row r="4114" spans="1:10" x14ac:dyDescent="0.25">
      <c r="A4114" s="5"/>
      <c r="B4114" s="5"/>
      <c r="C4114" s="5"/>
      <c r="D4114" s="5"/>
      <c r="E4114" s="5"/>
      <c r="F4114" s="5"/>
      <c r="G4114" s="5"/>
      <c r="H4114" s="5"/>
      <c r="I4114" s="5"/>
      <c r="J4114" s="5"/>
    </row>
    <row r="4115" spans="1:10" x14ac:dyDescent="0.25">
      <c r="A4115" s="5"/>
      <c r="B4115" s="5"/>
      <c r="C4115" s="5"/>
      <c r="D4115" s="5"/>
      <c r="E4115" s="5"/>
      <c r="F4115" s="5"/>
      <c r="G4115" s="5"/>
      <c r="H4115" s="5"/>
      <c r="I4115" s="5"/>
      <c r="J4115" s="5"/>
    </row>
    <row r="4116" spans="1:10" x14ac:dyDescent="0.25">
      <c r="A4116" s="5"/>
      <c r="B4116" s="5"/>
      <c r="C4116" s="5"/>
      <c r="D4116" s="5"/>
      <c r="E4116" s="5"/>
      <c r="F4116" s="5"/>
      <c r="G4116" s="5"/>
      <c r="H4116" s="5"/>
      <c r="I4116" s="5"/>
      <c r="J4116" s="5"/>
    </row>
    <row r="4117" spans="1:10" x14ac:dyDescent="0.25">
      <c r="A4117" s="5"/>
      <c r="B4117" s="5"/>
      <c r="C4117" s="5"/>
      <c r="D4117" s="5"/>
      <c r="E4117" s="5"/>
      <c r="F4117" s="5"/>
      <c r="G4117" s="5"/>
      <c r="H4117" s="5"/>
      <c r="I4117" s="5"/>
      <c r="J4117" s="5"/>
    </row>
    <row r="4118" spans="1:10" x14ac:dyDescent="0.25">
      <c r="A4118" s="5"/>
      <c r="B4118" s="5"/>
      <c r="C4118" s="5"/>
      <c r="D4118" s="5"/>
      <c r="E4118" s="5"/>
      <c r="F4118" s="5"/>
      <c r="G4118" s="5"/>
      <c r="H4118" s="5"/>
      <c r="I4118" s="5"/>
      <c r="J4118" s="5"/>
    </row>
    <row r="4119" spans="1:10" x14ac:dyDescent="0.25">
      <c r="A4119" s="5"/>
      <c r="B4119" s="5"/>
      <c r="C4119" s="5"/>
      <c r="D4119" s="5"/>
      <c r="E4119" s="5"/>
      <c r="F4119" s="5"/>
      <c r="G4119" s="5"/>
      <c r="H4119" s="5"/>
      <c r="I4119" s="5"/>
      <c r="J4119" s="5"/>
    </row>
    <row r="4120" spans="1:10" x14ac:dyDescent="0.25">
      <c r="A4120" s="5"/>
      <c r="B4120" s="5"/>
      <c r="C4120" s="5"/>
      <c r="D4120" s="5"/>
      <c r="E4120" s="5"/>
      <c r="F4120" s="5"/>
      <c r="G4120" s="5"/>
      <c r="H4120" s="5"/>
      <c r="I4120" s="5"/>
      <c r="J4120" s="5"/>
    </row>
    <row r="4121" spans="1:10" x14ac:dyDescent="0.25">
      <c r="A4121" s="5"/>
      <c r="B4121" s="5"/>
      <c r="C4121" s="5"/>
      <c r="D4121" s="5"/>
      <c r="E4121" s="5"/>
      <c r="F4121" s="5"/>
      <c r="G4121" s="5"/>
      <c r="H4121" s="5"/>
      <c r="I4121" s="5"/>
      <c r="J4121" s="5"/>
    </row>
    <row r="4122" spans="1:10" x14ac:dyDescent="0.25">
      <c r="A4122" s="5"/>
      <c r="B4122" s="5"/>
      <c r="C4122" s="5"/>
      <c r="D4122" s="5"/>
      <c r="E4122" s="5"/>
      <c r="F4122" s="5"/>
      <c r="G4122" s="5"/>
      <c r="H4122" s="5"/>
      <c r="I4122" s="5"/>
      <c r="J4122" s="5"/>
    </row>
    <row r="4123" spans="1:10" x14ac:dyDescent="0.25">
      <c r="A4123" s="5"/>
      <c r="B4123" s="5"/>
      <c r="C4123" s="5"/>
      <c r="D4123" s="5"/>
      <c r="E4123" s="5"/>
      <c r="F4123" s="5"/>
      <c r="G4123" s="5"/>
      <c r="H4123" s="5"/>
      <c r="I4123" s="5"/>
      <c r="J4123" s="5"/>
    </row>
    <row r="4124" spans="1:10" x14ac:dyDescent="0.25">
      <c r="A4124" s="5"/>
      <c r="B4124" s="5"/>
      <c r="C4124" s="5"/>
      <c r="D4124" s="5"/>
      <c r="E4124" s="5"/>
      <c r="F4124" s="5"/>
      <c r="G4124" s="5"/>
      <c r="H4124" s="5"/>
      <c r="I4124" s="5"/>
      <c r="J4124" s="5"/>
    </row>
    <row r="4125" spans="1:10" x14ac:dyDescent="0.25">
      <c r="A4125" s="5"/>
      <c r="B4125" s="5"/>
      <c r="C4125" s="5"/>
      <c r="D4125" s="5"/>
      <c r="E4125" s="5"/>
      <c r="F4125" s="5"/>
      <c r="G4125" s="5"/>
      <c r="H4125" s="5"/>
      <c r="I4125" s="5"/>
      <c r="J4125" s="5"/>
    </row>
    <row r="4126" spans="1:10" x14ac:dyDescent="0.25">
      <c r="A4126" s="5"/>
      <c r="B4126" s="5"/>
      <c r="C4126" s="5"/>
      <c r="D4126" s="5"/>
      <c r="E4126" s="5"/>
      <c r="F4126" s="5"/>
      <c r="G4126" s="5"/>
      <c r="H4126" s="5"/>
      <c r="I4126" s="5"/>
      <c r="J4126" s="5"/>
    </row>
    <row r="4127" spans="1:10" x14ac:dyDescent="0.25">
      <c r="A4127" s="5"/>
      <c r="B4127" s="5"/>
      <c r="C4127" s="5"/>
      <c r="D4127" s="5"/>
      <c r="E4127" s="5"/>
      <c r="F4127" s="5"/>
      <c r="G4127" s="5"/>
      <c r="H4127" s="5"/>
      <c r="I4127" s="5"/>
      <c r="J4127" s="5"/>
    </row>
    <row r="4128" spans="1:10" x14ac:dyDescent="0.25">
      <c r="A4128" s="5"/>
      <c r="B4128" s="5"/>
      <c r="C4128" s="5"/>
      <c r="D4128" s="5"/>
      <c r="E4128" s="5"/>
      <c r="F4128" s="5"/>
      <c r="G4128" s="5"/>
      <c r="H4128" s="5"/>
      <c r="I4128" s="5"/>
      <c r="J4128" s="5"/>
    </row>
    <row r="4129" spans="1:10" x14ac:dyDescent="0.25">
      <c r="A4129" s="5"/>
      <c r="B4129" s="5"/>
      <c r="C4129" s="5"/>
      <c r="D4129" s="5"/>
      <c r="E4129" s="5"/>
      <c r="F4129" s="5"/>
      <c r="G4129" s="5"/>
      <c r="H4129" s="5"/>
      <c r="I4129" s="5"/>
      <c r="J4129" s="5"/>
    </row>
    <row r="4130" spans="1:10" x14ac:dyDescent="0.25">
      <c r="A4130" s="5"/>
      <c r="B4130" s="5"/>
      <c r="C4130" s="5"/>
      <c r="D4130" s="5"/>
      <c r="E4130" s="5"/>
      <c r="F4130" s="5"/>
      <c r="G4130" s="5"/>
      <c r="H4130" s="5"/>
      <c r="I4130" s="5"/>
      <c r="J4130" s="5"/>
    </row>
    <row r="4131" spans="1:10" x14ac:dyDescent="0.25">
      <c r="A4131" s="5"/>
      <c r="B4131" s="5"/>
      <c r="C4131" s="5"/>
      <c r="D4131" s="5"/>
      <c r="E4131" s="5"/>
      <c r="F4131" s="5"/>
      <c r="G4131" s="5"/>
      <c r="H4131" s="5"/>
      <c r="I4131" s="5"/>
      <c r="J4131" s="5"/>
    </row>
    <row r="4132" spans="1:10" x14ac:dyDescent="0.25">
      <c r="A4132" s="5"/>
      <c r="B4132" s="5"/>
      <c r="C4132" s="5"/>
      <c r="D4132" s="5"/>
      <c r="E4132" s="5"/>
      <c r="F4132" s="5"/>
      <c r="G4132" s="5"/>
      <c r="H4132" s="5"/>
      <c r="I4132" s="5"/>
      <c r="J4132" s="5"/>
    </row>
    <row r="4133" spans="1:10" x14ac:dyDescent="0.25">
      <c r="A4133" s="5"/>
      <c r="B4133" s="5"/>
      <c r="C4133" s="5"/>
      <c r="D4133" s="5"/>
      <c r="E4133" s="5"/>
      <c r="F4133" s="5"/>
      <c r="G4133" s="5"/>
      <c r="H4133" s="5"/>
      <c r="I4133" s="5"/>
      <c r="J4133" s="5"/>
    </row>
    <row r="4134" spans="1:10" x14ac:dyDescent="0.25">
      <c r="A4134" s="5"/>
      <c r="B4134" s="5"/>
      <c r="C4134" s="5"/>
      <c r="D4134" s="5"/>
      <c r="E4134" s="5"/>
      <c r="F4134" s="5"/>
      <c r="G4134" s="5"/>
      <c r="H4134" s="5"/>
      <c r="I4134" s="5"/>
      <c r="J4134" s="5"/>
    </row>
    <row r="4135" spans="1:10" x14ac:dyDescent="0.25">
      <c r="A4135" s="5"/>
      <c r="B4135" s="5"/>
      <c r="C4135" s="5"/>
      <c r="D4135" s="5"/>
      <c r="E4135" s="5"/>
      <c r="F4135" s="5"/>
      <c r="G4135" s="5"/>
      <c r="H4135" s="5"/>
      <c r="I4135" s="5"/>
      <c r="J4135" s="5"/>
    </row>
    <row r="4136" spans="1:10" x14ac:dyDescent="0.25">
      <c r="A4136" s="5"/>
      <c r="B4136" s="5"/>
      <c r="C4136" s="5"/>
      <c r="D4136" s="5"/>
      <c r="E4136" s="5"/>
      <c r="F4136" s="5"/>
      <c r="G4136" s="5"/>
      <c r="H4136" s="5"/>
      <c r="I4136" s="5"/>
      <c r="J4136" s="5"/>
    </row>
    <row r="4137" spans="1:10" x14ac:dyDescent="0.25">
      <c r="A4137" s="5"/>
      <c r="B4137" s="5"/>
      <c r="C4137" s="5"/>
      <c r="D4137" s="5"/>
      <c r="E4137" s="5"/>
      <c r="F4137" s="5"/>
      <c r="G4137" s="5"/>
      <c r="H4137" s="5"/>
      <c r="I4137" s="5"/>
      <c r="J4137" s="5"/>
    </row>
    <row r="4138" spans="1:10" x14ac:dyDescent="0.25">
      <c r="A4138" s="5"/>
      <c r="B4138" s="5"/>
      <c r="C4138" s="5"/>
      <c r="D4138" s="5"/>
      <c r="E4138" s="5"/>
      <c r="F4138" s="5"/>
      <c r="G4138" s="5"/>
      <c r="H4138" s="5"/>
      <c r="I4138" s="5"/>
      <c r="J4138" s="5"/>
    </row>
    <row r="4139" spans="1:10" x14ac:dyDescent="0.25">
      <c r="A4139" s="5"/>
      <c r="B4139" s="5"/>
      <c r="C4139" s="5"/>
      <c r="D4139" s="5"/>
      <c r="E4139" s="5"/>
      <c r="F4139" s="5"/>
      <c r="G4139" s="5"/>
      <c r="H4139" s="5"/>
      <c r="I4139" s="5"/>
      <c r="J4139" s="5"/>
    </row>
    <row r="4140" spans="1:10" x14ac:dyDescent="0.25">
      <c r="A4140" s="5"/>
      <c r="B4140" s="5"/>
      <c r="C4140" s="5"/>
      <c r="D4140" s="5"/>
      <c r="E4140" s="5"/>
      <c r="F4140" s="5"/>
      <c r="G4140" s="5"/>
      <c r="H4140" s="5"/>
      <c r="I4140" s="5"/>
      <c r="J4140" s="5"/>
    </row>
    <row r="4141" spans="1:10" x14ac:dyDescent="0.25">
      <c r="A4141" s="5"/>
      <c r="B4141" s="5"/>
      <c r="C4141" s="5"/>
      <c r="D4141" s="5"/>
      <c r="E4141" s="5"/>
      <c r="F4141" s="5"/>
      <c r="G4141" s="5"/>
      <c r="H4141" s="5"/>
      <c r="I4141" s="5"/>
      <c r="J4141" s="5"/>
    </row>
    <row r="4142" spans="1:10" x14ac:dyDescent="0.25">
      <c r="A4142" s="5"/>
      <c r="B4142" s="5"/>
      <c r="C4142" s="5"/>
      <c r="D4142" s="5"/>
      <c r="E4142" s="5"/>
      <c r="F4142" s="5"/>
      <c r="G4142" s="5"/>
      <c r="H4142" s="5"/>
      <c r="I4142" s="5"/>
      <c r="J4142" s="5"/>
    </row>
    <row r="4143" spans="1:10" x14ac:dyDescent="0.25">
      <c r="A4143" s="5"/>
      <c r="B4143" s="5"/>
      <c r="C4143" s="5"/>
      <c r="D4143" s="5"/>
      <c r="E4143" s="5"/>
      <c r="F4143" s="5"/>
      <c r="G4143" s="5"/>
      <c r="H4143" s="5"/>
      <c r="I4143" s="5"/>
      <c r="J4143" s="5"/>
    </row>
    <row r="4144" spans="1:10" x14ac:dyDescent="0.25">
      <c r="A4144" s="5"/>
      <c r="B4144" s="5"/>
      <c r="C4144" s="5"/>
      <c r="D4144" s="5"/>
      <c r="E4144" s="5"/>
      <c r="F4144" s="5"/>
      <c r="G4144" s="5"/>
      <c r="H4144" s="5"/>
      <c r="I4144" s="5"/>
      <c r="J4144" s="5"/>
    </row>
    <row r="4145" spans="1:10" x14ac:dyDescent="0.25">
      <c r="A4145" s="5"/>
      <c r="B4145" s="5"/>
      <c r="C4145" s="5"/>
      <c r="D4145" s="5"/>
      <c r="E4145" s="5"/>
      <c r="F4145" s="5"/>
      <c r="G4145" s="5"/>
      <c r="H4145" s="5"/>
      <c r="I4145" s="5"/>
      <c r="J4145" s="5"/>
    </row>
    <row r="4146" spans="1:10" x14ac:dyDescent="0.25">
      <c r="A4146" s="5"/>
      <c r="B4146" s="5"/>
      <c r="C4146" s="5"/>
      <c r="D4146" s="5"/>
      <c r="E4146" s="5"/>
      <c r="F4146" s="5"/>
      <c r="G4146" s="5"/>
      <c r="H4146" s="5"/>
      <c r="I4146" s="5"/>
      <c r="J4146" s="5"/>
    </row>
    <row r="4147" spans="1:10" x14ac:dyDescent="0.25">
      <c r="A4147" s="5"/>
      <c r="B4147" s="5"/>
      <c r="C4147" s="5"/>
      <c r="D4147" s="5"/>
      <c r="E4147" s="5"/>
      <c r="F4147" s="5"/>
      <c r="G4147" s="5"/>
      <c r="H4147" s="5"/>
      <c r="I4147" s="5"/>
      <c r="J4147" s="5"/>
    </row>
    <row r="4148" spans="1:10" x14ac:dyDescent="0.25">
      <c r="A4148" s="5"/>
      <c r="B4148" s="5"/>
      <c r="C4148" s="5"/>
      <c r="D4148" s="5"/>
      <c r="E4148" s="5"/>
      <c r="F4148" s="5"/>
      <c r="G4148" s="5"/>
      <c r="H4148" s="5"/>
      <c r="I4148" s="5"/>
      <c r="J4148" s="5"/>
    </row>
    <row r="4149" spans="1:10" x14ac:dyDescent="0.25">
      <c r="A4149" s="5"/>
      <c r="B4149" s="5"/>
      <c r="C4149" s="5"/>
      <c r="D4149" s="5"/>
      <c r="E4149" s="5"/>
      <c r="F4149" s="5"/>
      <c r="G4149" s="5"/>
      <c r="H4149" s="5"/>
      <c r="I4149" s="5"/>
      <c r="J4149" s="5"/>
    </row>
    <row r="4150" spans="1:10" x14ac:dyDescent="0.25">
      <c r="A4150" s="5"/>
      <c r="B4150" s="5"/>
      <c r="C4150" s="5"/>
      <c r="D4150" s="5"/>
      <c r="E4150" s="5"/>
      <c r="F4150" s="5"/>
      <c r="G4150" s="5"/>
      <c r="H4150" s="5"/>
      <c r="I4150" s="5"/>
      <c r="J4150" s="5"/>
    </row>
    <row r="4151" spans="1:10" x14ac:dyDescent="0.25">
      <c r="A4151" s="5"/>
      <c r="B4151" s="5"/>
      <c r="C4151" s="5"/>
      <c r="D4151" s="5"/>
      <c r="E4151" s="5"/>
      <c r="F4151" s="5"/>
      <c r="G4151" s="5"/>
      <c r="H4151" s="5"/>
      <c r="I4151" s="5"/>
      <c r="J4151" s="5"/>
    </row>
    <row r="4152" spans="1:10" x14ac:dyDescent="0.25">
      <c r="A4152" s="5"/>
      <c r="B4152" s="5"/>
      <c r="C4152" s="5"/>
      <c r="D4152" s="5"/>
      <c r="E4152" s="5"/>
      <c r="F4152" s="5"/>
      <c r="G4152" s="5"/>
      <c r="H4152" s="5"/>
      <c r="I4152" s="5"/>
      <c r="J4152" s="5"/>
    </row>
    <row r="4153" spans="1:10" x14ac:dyDescent="0.25">
      <c r="A4153" s="5"/>
      <c r="B4153" s="5"/>
      <c r="C4153" s="5"/>
      <c r="D4153" s="5"/>
      <c r="E4153" s="5"/>
      <c r="F4153" s="5"/>
      <c r="G4153" s="5"/>
      <c r="H4153" s="5"/>
      <c r="I4153" s="5"/>
      <c r="J4153" s="5"/>
    </row>
    <row r="4154" spans="1:10" x14ac:dyDescent="0.25">
      <c r="A4154" s="5"/>
      <c r="B4154" s="5"/>
      <c r="C4154" s="5"/>
      <c r="D4154" s="5"/>
      <c r="E4154" s="5"/>
      <c r="F4154" s="5"/>
      <c r="G4154" s="5"/>
      <c r="H4154" s="5"/>
      <c r="I4154" s="5"/>
      <c r="J4154" s="5"/>
    </row>
    <row r="4155" spans="1:10" x14ac:dyDescent="0.25">
      <c r="A4155" s="5"/>
      <c r="B4155" s="5"/>
      <c r="C4155" s="5"/>
      <c r="D4155" s="5"/>
      <c r="E4155" s="5"/>
      <c r="F4155" s="5"/>
      <c r="G4155" s="5"/>
      <c r="H4155" s="5"/>
      <c r="I4155" s="5"/>
      <c r="J4155" s="5"/>
    </row>
    <row r="4156" spans="1:10" x14ac:dyDescent="0.25">
      <c r="A4156" s="5"/>
      <c r="B4156" s="5"/>
      <c r="C4156" s="5"/>
      <c r="D4156" s="5"/>
      <c r="E4156" s="5"/>
      <c r="F4156" s="5"/>
      <c r="G4156" s="5"/>
      <c r="H4156" s="5"/>
      <c r="I4156" s="5"/>
      <c r="J4156" s="5"/>
    </row>
    <row r="4157" spans="1:10" x14ac:dyDescent="0.25">
      <c r="A4157" s="5"/>
      <c r="B4157" s="5"/>
      <c r="C4157" s="5"/>
      <c r="D4157" s="5"/>
      <c r="E4157" s="5"/>
      <c r="F4157" s="5"/>
      <c r="G4157" s="5"/>
      <c r="H4157" s="5"/>
      <c r="I4157" s="5"/>
      <c r="J4157" s="5"/>
    </row>
    <row r="4158" spans="1:10" x14ac:dyDescent="0.25">
      <c r="A4158" s="5"/>
      <c r="B4158" s="5"/>
      <c r="C4158" s="5"/>
      <c r="D4158" s="5"/>
      <c r="E4158" s="5"/>
      <c r="F4158" s="5"/>
      <c r="G4158" s="5"/>
      <c r="H4158" s="5"/>
      <c r="I4158" s="5"/>
      <c r="J4158" s="5"/>
    </row>
    <row r="4159" spans="1:10" x14ac:dyDescent="0.25">
      <c r="A4159" s="5"/>
      <c r="B4159" s="5"/>
      <c r="C4159" s="5"/>
      <c r="D4159" s="5"/>
      <c r="E4159" s="5"/>
      <c r="F4159" s="5"/>
      <c r="G4159" s="5"/>
      <c r="H4159" s="5"/>
      <c r="I4159" s="5"/>
      <c r="J4159" s="5"/>
    </row>
    <row r="4160" spans="1:10" x14ac:dyDescent="0.25">
      <c r="A4160" s="5"/>
      <c r="B4160" s="5"/>
      <c r="C4160" s="5"/>
      <c r="D4160" s="5"/>
      <c r="E4160" s="5"/>
      <c r="F4160" s="5"/>
      <c r="G4160" s="5"/>
      <c r="H4160" s="5"/>
      <c r="I4160" s="5"/>
      <c r="J4160" s="5"/>
    </row>
    <row r="4161" spans="1:10" x14ac:dyDescent="0.25">
      <c r="A4161" s="5"/>
      <c r="B4161" s="5"/>
      <c r="C4161" s="5"/>
      <c r="D4161" s="5"/>
      <c r="E4161" s="5"/>
      <c r="F4161" s="5"/>
      <c r="G4161" s="5"/>
      <c r="H4161" s="5"/>
      <c r="I4161" s="5"/>
      <c r="J4161" s="5"/>
    </row>
    <row r="4162" spans="1:10" x14ac:dyDescent="0.25">
      <c r="A4162" s="5"/>
      <c r="B4162" s="5"/>
      <c r="C4162" s="5"/>
      <c r="D4162" s="5"/>
      <c r="E4162" s="5"/>
      <c r="F4162" s="5"/>
      <c r="G4162" s="5"/>
      <c r="H4162" s="5"/>
      <c r="I4162" s="5"/>
      <c r="J4162" s="5"/>
    </row>
    <row r="4163" spans="1:10" x14ac:dyDescent="0.25">
      <c r="A4163" s="5"/>
      <c r="B4163" s="5"/>
      <c r="C4163" s="5"/>
      <c r="D4163" s="5"/>
      <c r="E4163" s="5"/>
      <c r="F4163" s="5"/>
      <c r="G4163" s="5"/>
      <c r="H4163" s="5"/>
      <c r="I4163" s="5"/>
      <c r="J4163" s="5"/>
    </row>
    <row r="4164" spans="1:10" x14ac:dyDescent="0.25">
      <c r="A4164" s="5"/>
      <c r="B4164" s="5"/>
      <c r="C4164" s="5"/>
      <c r="D4164" s="5"/>
      <c r="E4164" s="5"/>
      <c r="F4164" s="5"/>
      <c r="G4164" s="5"/>
      <c r="H4164" s="5"/>
      <c r="I4164" s="5"/>
      <c r="J4164" s="5"/>
    </row>
    <row r="4165" spans="1:10" x14ac:dyDescent="0.25">
      <c r="A4165" s="5"/>
      <c r="B4165" s="5"/>
      <c r="C4165" s="5"/>
      <c r="D4165" s="5"/>
      <c r="E4165" s="5"/>
      <c r="F4165" s="5"/>
      <c r="G4165" s="5"/>
      <c r="H4165" s="5"/>
      <c r="I4165" s="5"/>
      <c r="J4165" s="5"/>
    </row>
    <row r="4166" spans="1:10" x14ac:dyDescent="0.25">
      <c r="A4166" s="5"/>
      <c r="B4166" s="5"/>
      <c r="C4166" s="5"/>
      <c r="D4166" s="5"/>
      <c r="E4166" s="5"/>
      <c r="F4166" s="5"/>
      <c r="G4166" s="5"/>
      <c r="H4166" s="5"/>
      <c r="I4166" s="5"/>
      <c r="J4166" s="5"/>
    </row>
    <row r="4167" spans="1:10" x14ac:dyDescent="0.25">
      <c r="A4167" s="5"/>
      <c r="B4167" s="5"/>
      <c r="C4167" s="5"/>
      <c r="D4167" s="5"/>
      <c r="E4167" s="5"/>
      <c r="F4167" s="5"/>
      <c r="G4167" s="5"/>
      <c r="H4167" s="5"/>
      <c r="I4167" s="5"/>
      <c r="J4167" s="5"/>
    </row>
    <row r="4168" spans="1:10" x14ac:dyDescent="0.25">
      <c r="A4168" s="5"/>
      <c r="B4168" s="5"/>
      <c r="C4168" s="5"/>
      <c r="D4168" s="5"/>
      <c r="E4168" s="5"/>
      <c r="F4168" s="5"/>
      <c r="G4168" s="5"/>
      <c r="H4168" s="5"/>
      <c r="I4168" s="5"/>
      <c r="J4168" s="5"/>
    </row>
    <row r="4169" spans="1:10" x14ac:dyDescent="0.25">
      <c r="A4169" s="5"/>
      <c r="B4169" s="5"/>
      <c r="C4169" s="5"/>
      <c r="D4169" s="5"/>
      <c r="E4169" s="5"/>
      <c r="F4169" s="5"/>
      <c r="G4169" s="5"/>
      <c r="H4169" s="5"/>
      <c r="I4169" s="5"/>
      <c r="J4169" s="5"/>
    </row>
    <row r="4170" spans="1:10" x14ac:dyDescent="0.25">
      <c r="A4170" s="5"/>
      <c r="B4170" s="5"/>
      <c r="C4170" s="5"/>
      <c r="D4170" s="5"/>
      <c r="E4170" s="5"/>
      <c r="F4170" s="5"/>
      <c r="G4170" s="5"/>
      <c r="H4170" s="5"/>
      <c r="I4170" s="5"/>
      <c r="J4170" s="5"/>
    </row>
    <row r="4171" spans="1:10" x14ac:dyDescent="0.25">
      <c r="A4171" s="5"/>
      <c r="B4171" s="5"/>
      <c r="C4171" s="5"/>
      <c r="D4171" s="5"/>
      <c r="E4171" s="5"/>
      <c r="F4171" s="5"/>
      <c r="G4171" s="5"/>
      <c r="H4171" s="5"/>
      <c r="I4171" s="5"/>
      <c r="J4171" s="5"/>
    </row>
    <row r="4172" spans="1:10" x14ac:dyDescent="0.25">
      <c r="A4172" s="5"/>
      <c r="B4172" s="5"/>
      <c r="C4172" s="5"/>
      <c r="D4172" s="5"/>
      <c r="E4172" s="5"/>
      <c r="F4172" s="5"/>
      <c r="G4172" s="5"/>
      <c r="H4172" s="5"/>
      <c r="I4172" s="5"/>
      <c r="J4172" s="5"/>
    </row>
    <row r="4173" spans="1:10" x14ac:dyDescent="0.25">
      <c r="A4173" s="5"/>
      <c r="B4173" s="5"/>
      <c r="C4173" s="5"/>
      <c r="D4173" s="5"/>
      <c r="E4173" s="5"/>
      <c r="F4173" s="5"/>
      <c r="G4173" s="5"/>
      <c r="H4173" s="5"/>
      <c r="I4173" s="5"/>
      <c r="J4173" s="5"/>
    </row>
    <row r="4174" spans="1:10" x14ac:dyDescent="0.25">
      <c r="A4174" s="5"/>
      <c r="B4174" s="5"/>
      <c r="C4174" s="5"/>
      <c r="D4174" s="5"/>
      <c r="E4174" s="5"/>
      <c r="F4174" s="5"/>
      <c r="G4174" s="5"/>
      <c r="H4174" s="5"/>
      <c r="I4174" s="5"/>
      <c r="J4174" s="5"/>
    </row>
    <row r="4175" spans="1:10" x14ac:dyDescent="0.25">
      <c r="A4175" s="5"/>
      <c r="B4175" s="5"/>
      <c r="C4175" s="5"/>
      <c r="D4175" s="5"/>
      <c r="E4175" s="5"/>
      <c r="F4175" s="5"/>
      <c r="G4175" s="5"/>
      <c r="H4175" s="5"/>
      <c r="I4175" s="5"/>
      <c r="J4175" s="5"/>
    </row>
    <row r="4176" spans="1:10" x14ac:dyDescent="0.25">
      <c r="A4176" s="5"/>
      <c r="B4176" s="5"/>
      <c r="C4176" s="5"/>
      <c r="D4176" s="5"/>
      <c r="E4176" s="5"/>
      <c r="F4176" s="5"/>
      <c r="G4176" s="5"/>
      <c r="H4176" s="5"/>
      <c r="I4176" s="5"/>
      <c r="J4176" s="5"/>
    </row>
    <row r="4177" spans="1:10" x14ac:dyDescent="0.25">
      <c r="A4177" s="5"/>
      <c r="B4177" s="5"/>
      <c r="C4177" s="5"/>
      <c r="D4177" s="5"/>
      <c r="E4177" s="5"/>
      <c r="F4177" s="5"/>
      <c r="G4177" s="5"/>
      <c r="H4177" s="5"/>
      <c r="I4177" s="5"/>
      <c r="J4177" s="5"/>
    </row>
    <row r="4178" spans="1:10" x14ac:dyDescent="0.25">
      <c r="A4178" s="5"/>
      <c r="B4178" s="5"/>
      <c r="C4178" s="5"/>
      <c r="D4178" s="5"/>
      <c r="E4178" s="5"/>
      <c r="F4178" s="5"/>
      <c r="G4178" s="5"/>
      <c r="H4178" s="5"/>
      <c r="I4178" s="5"/>
      <c r="J4178" s="5"/>
    </row>
    <row r="4179" spans="1:10" x14ac:dyDescent="0.25">
      <c r="A4179" s="5"/>
      <c r="B4179" s="5"/>
      <c r="C4179" s="5"/>
      <c r="D4179" s="5"/>
      <c r="E4179" s="5"/>
      <c r="F4179" s="5"/>
      <c r="G4179" s="5"/>
      <c r="H4179" s="5"/>
      <c r="I4179" s="5"/>
      <c r="J4179" s="5"/>
    </row>
    <row r="4180" spans="1:10" x14ac:dyDescent="0.25">
      <c r="A4180" s="5"/>
      <c r="B4180" s="5"/>
      <c r="C4180" s="5"/>
      <c r="D4180" s="5"/>
      <c r="E4180" s="5"/>
      <c r="F4180" s="5"/>
      <c r="G4180" s="5"/>
      <c r="H4180" s="5"/>
      <c r="I4180" s="5"/>
      <c r="J4180" s="5"/>
    </row>
    <row r="4181" spans="1:10" x14ac:dyDescent="0.25">
      <c r="A4181" s="5"/>
      <c r="B4181" s="5"/>
      <c r="C4181" s="5"/>
      <c r="D4181" s="5"/>
      <c r="E4181" s="5"/>
      <c r="F4181" s="5"/>
      <c r="G4181" s="5"/>
      <c r="H4181" s="5"/>
      <c r="I4181" s="5"/>
      <c r="J4181" s="5"/>
    </row>
    <row r="4182" spans="1:10" x14ac:dyDescent="0.25">
      <c r="A4182" s="5"/>
      <c r="B4182" s="5"/>
      <c r="C4182" s="5"/>
      <c r="D4182" s="5"/>
      <c r="E4182" s="5"/>
      <c r="F4182" s="5"/>
      <c r="G4182" s="5"/>
      <c r="H4182" s="5"/>
      <c r="I4182" s="5"/>
      <c r="J4182" s="5"/>
    </row>
    <row r="4183" spans="1:10" x14ac:dyDescent="0.25">
      <c r="A4183" s="5"/>
      <c r="B4183" s="5"/>
      <c r="C4183" s="5"/>
      <c r="D4183" s="5"/>
      <c r="E4183" s="5"/>
      <c r="F4183" s="5"/>
      <c r="G4183" s="5"/>
      <c r="H4183" s="5"/>
      <c r="I4183" s="5"/>
      <c r="J4183" s="5"/>
    </row>
    <row r="4184" spans="1:10" x14ac:dyDescent="0.25">
      <c r="A4184" s="5"/>
      <c r="B4184" s="5"/>
      <c r="C4184" s="5"/>
      <c r="D4184" s="5"/>
      <c r="E4184" s="5"/>
      <c r="F4184" s="5"/>
      <c r="G4184" s="5"/>
      <c r="H4184" s="5"/>
      <c r="I4184" s="5"/>
      <c r="J4184" s="5"/>
    </row>
    <row r="4185" spans="1:10" x14ac:dyDescent="0.25">
      <c r="A4185" s="5"/>
      <c r="B4185" s="5"/>
      <c r="C4185" s="5"/>
      <c r="D4185" s="5"/>
      <c r="E4185" s="5"/>
      <c r="F4185" s="5"/>
      <c r="G4185" s="5"/>
      <c r="H4185" s="5"/>
      <c r="I4185" s="5"/>
      <c r="J4185" s="5"/>
    </row>
    <row r="4186" spans="1:10" x14ac:dyDescent="0.25">
      <c r="A4186" s="5"/>
      <c r="B4186" s="5"/>
      <c r="C4186" s="5"/>
      <c r="D4186" s="5"/>
      <c r="E4186" s="5"/>
      <c r="F4186" s="5"/>
      <c r="G4186" s="5"/>
      <c r="H4186" s="5"/>
      <c r="I4186" s="5"/>
      <c r="J4186" s="5"/>
    </row>
    <row r="4187" spans="1:10" x14ac:dyDescent="0.25">
      <c r="A4187" s="5"/>
      <c r="B4187" s="5"/>
      <c r="C4187" s="5"/>
      <c r="D4187" s="5"/>
      <c r="E4187" s="5"/>
      <c r="F4187" s="5"/>
      <c r="G4187" s="5"/>
      <c r="H4187" s="5"/>
      <c r="I4187" s="5"/>
      <c r="J4187" s="5"/>
    </row>
    <row r="4188" spans="1:10" x14ac:dyDescent="0.25">
      <c r="A4188" s="5"/>
      <c r="B4188" s="5"/>
      <c r="C4188" s="5"/>
      <c r="D4188" s="5"/>
      <c r="E4188" s="5"/>
      <c r="F4188" s="5"/>
      <c r="G4188" s="5"/>
      <c r="H4188" s="5"/>
      <c r="I4188" s="5"/>
      <c r="J4188" s="5"/>
    </row>
    <row r="4189" spans="1:10" x14ac:dyDescent="0.25">
      <c r="A4189" s="5"/>
      <c r="B4189" s="5"/>
      <c r="C4189" s="5"/>
      <c r="D4189" s="5"/>
      <c r="E4189" s="5"/>
      <c r="F4189" s="5"/>
      <c r="G4189" s="5"/>
      <c r="H4189" s="5"/>
      <c r="I4189" s="5"/>
      <c r="J4189" s="5"/>
    </row>
    <row r="4190" spans="1:10" x14ac:dyDescent="0.25">
      <c r="A4190" s="5"/>
      <c r="B4190" s="5"/>
      <c r="C4190" s="5"/>
      <c r="D4190" s="5"/>
      <c r="E4190" s="5"/>
      <c r="F4190" s="5"/>
      <c r="G4190" s="5"/>
      <c r="H4190" s="5"/>
      <c r="I4190" s="5"/>
      <c r="J4190" s="5"/>
    </row>
    <row r="4191" spans="1:10" x14ac:dyDescent="0.25">
      <c r="A4191" s="5"/>
      <c r="B4191" s="5"/>
      <c r="C4191" s="5"/>
      <c r="D4191" s="5"/>
      <c r="E4191" s="5"/>
      <c r="F4191" s="5"/>
      <c r="G4191" s="5"/>
      <c r="H4191" s="5"/>
      <c r="I4191" s="5"/>
      <c r="J4191" s="5"/>
    </row>
    <row r="4192" spans="1:10" x14ac:dyDescent="0.25">
      <c r="A4192" s="5"/>
      <c r="B4192" s="5"/>
      <c r="C4192" s="5"/>
      <c r="D4192" s="5"/>
      <c r="E4192" s="5"/>
      <c r="F4192" s="5"/>
      <c r="G4192" s="5"/>
      <c r="H4192" s="5"/>
      <c r="I4192" s="5"/>
      <c r="J4192" s="5"/>
    </row>
    <row r="4193" spans="1:10" x14ac:dyDescent="0.25">
      <c r="A4193" s="5"/>
      <c r="B4193" s="5"/>
      <c r="C4193" s="5"/>
      <c r="D4193" s="5"/>
      <c r="E4193" s="5"/>
      <c r="F4193" s="5"/>
      <c r="G4193" s="5"/>
      <c r="H4193" s="5"/>
      <c r="I4193" s="5"/>
      <c r="J4193" s="5"/>
    </row>
    <row r="4194" spans="1:10" x14ac:dyDescent="0.25">
      <c r="A4194" s="5"/>
      <c r="B4194" s="5"/>
      <c r="C4194" s="5"/>
      <c r="D4194" s="5"/>
      <c r="E4194" s="5"/>
      <c r="F4194" s="5"/>
      <c r="G4194" s="5"/>
      <c r="H4194" s="5"/>
      <c r="I4194" s="5"/>
      <c r="J4194" s="5"/>
    </row>
    <row r="4195" spans="1:10" x14ac:dyDescent="0.25">
      <c r="A4195" s="5"/>
      <c r="B4195" s="5"/>
      <c r="C4195" s="5"/>
      <c r="D4195" s="5"/>
      <c r="E4195" s="5"/>
      <c r="F4195" s="5"/>
      <c r="G4195" s="5"/>
      <c r="H4195" s="5"/>
      <c r="I4195" s="5"/>
      <c r="J4195" s="5"/>
    </row>
    <row r="4196" spans="1:10" x14ac:dyDescent="0.25">
      <c r="A4196" s="5"/>
      <c r="B4196" s="5"/>
      <c r="C4196" s="5"/>
      <c r="D4196" s="5"/>
      <c r="E4196" s="5"/>
      <c r="F4196" s="5"/>
      <c r="G4196" s="5"/>
      <c r="H4196" s="5"/>
      <c r="I4196" s="5"/>
      <c r="J4196" s="5"/>
    </row>
    <row r="4197" spans="1:10" x14ac:dyDescent="0.25">
      <c r="A4197" s="5"/>
      <c r="B4197" s="5"/>
      <c r="C4197" s="5"/>
      <c r="D4197" s="5"/>
      <c r="E4197" s="5"/>
      <c r="F4197" s="5"/>
      <c r="G4197" s="5"/>
      <c r="H4197" s="5"/>
      <c r="I4197" s="5"/>
      <c r="J4197" s="5"/>
    </row>
    <row r="4198" spans="1:10" x14ac:dyDescent="0.25">
      <c r="A4198" s="5"/>
      <c r="B4198" s="5"/>
      <c r="C4198" s="5"/>
      <c r="D4198" s="5"/>
      <c r="E4198" s="5"/>
      <c r="F4198" s="5"/>
      <c r="G4198" s="5"/>
      <c r="H4198" s="5"/>
      <c r="I4198" s="5"/>
      <c r="J4198" s="5"/>
    </row>
    <row r="4199" spans="1:10" x14ac:dyDescent="0.25">
      <c r="A4199" s="5"/>
      <c r="B4199" s="5"/>
      <c r="C4199" s="5"/>
      <c r="D4199" s="5"/>
      <c r="E4199" s="5"/>
      <c r="F4199" s="5"/>
      <c r="G4199" s="5"/>
      <c r="H4199" s="5"/>
      <c r="I4199" s="5"/>
      <c r="J4199" s="5"/>
    </row>
    <row r="4200" spans="1:10" x14ac:dyDescent="0.25">
      <c r="A4200" s="5"/>
      <c r="B4200" s="5"/>
      <c r="C4200" s="5"/>
      <c r="D4200" s="5"/>
      <c r="E4200" s="5"/>
      <c r="F4200" s="5"/>
      <c r="G4200" s="5"/>
      <c r="H4200" s="5"/>
      <c r="I4200" s="5"/>
      <c r="J4200" s="5"/>
    </row>
    <row r="4201" spans="1:10" x14ac:dyDescent="0.25">
      <c r="A4201" s="5"/>
      <c r="B4201" s="5"/>
      <c r="C4201" s="5"/>
      <c r="D4201" s="5"/>
      <c r="E4201" s="5"/>
      <c r="F4201" s="5"/>
      <c r="G4201" s="5"/>
      <c r="H4201" s="5"/>
      <c r="I4201" s="5"/>
      <c r="J4201" s="5"/>
    </row>
    <row r="4202" spans="1:10" x14ac:dyDescent="0.25">
      <c r="A4202" s="5"/>
      <c r="B4202" s="5"/>
      <c r="C4202" s="5"/>
      <c r="D4202" s="5"/>
      <c r="E4202" s="5"/>
      <c r="F4202" s="5"/>
      <c r="G4202" s="5"/>
      <c r="H4202" s="5"/>
      <c r="I4202" s="5"/>
      <c r="J4202" s="5"/>
    </row>
    <row r="4203" spans="1:10" x14ac:dyDescent="0.25">
      <c r="A4203" s="5"/>
      <c r="B4203" s="5"/>
      <c r="C4203" s="5"/>
      <c r="D4203" s="5"/>
      <c r="E4203" s="5"/>
      <c r="F4203" s="5"/>
      <c r="G4203" s="5"/>
      <c r="H4203" s="5"/>
      <c r="I4203" s="5"/>
      <c r="J4203" s="5"/>
    </row>
    <row r="4204" spans="1:10" x14ac:dyDescent="0.25">
      <c r="A4204" s="5"/>
      <c r="B4204" s="5"/>
      <c r="C4204" s="5"/>
      <c r="D4204" s="5"/>
      <c r="E4204" s="5"/>
      <c r="F4204" s="5"/>
      <c r="G4204" s="5"/>
      <c r="H4204" s="5"/>
      <c r="I4204" s="5"/>
      <c r="J4204" s="5"/>
    </row>
    <row r="4205" spans="1:10" x14ac:dyDescent="0.25">
      <c r="A4205" s="5"/>
      <c r="B4205" s="5"/>
      <c r="C4205" s="5"/>
      <c r="D4205" s="5"/>
      <c r="E4205" s="5"/>
      <c r="F4205" s="5"/>
      <c r="G4205" s="5"/>
      <c r="H4205" s="5"/>
      <c r="I4205" s="5"/>
      <c r="J4205" s="5"/>
    </row>
    <row r="4206" spans="1:10" x14ac:dyDescent="0.25">
      <c r="A4206" s="5"/>
      <c r="B4206" s="5"/>
      <c r="C4206" s="5"/>
      <c r="D4206" s="5"/>
      <c r="E4206" s="5"/>
      <c r="F4206" s="5"/>
      <c r="G4206" s="5"/>
      <c r="H4206" s="5"/>
      <c r="I4206" s="5"/>
      <c r="J4206" s="5"/>
    </row>
    <row r="4207" spans="1:10" x14ac:dyDescent="0.25">
      <c r="A4207" s="5"/>
      <c r="B4207" s="5"/>
      <c r="C4207" s="5"/>
      <c r="D4207" s="5"/>
      <c r="E4207" s="5"/>
      <c r="F4207" s="5"/>
      <c r="G4207" s="5"/>
      <c r="H4207" s="5"/>
      <c r="I4207" s="5"/>
      <c r="J4207" s="5"/>
    </row>
    <row r="4208" spans="1:10" x14ac:dyDescent="0.25">
      <c r="A4208" s="5"/>
      <c r="B4208" s="5"/>
      <c r="C4208" s="5"/>
      <c r="D4208" s="5"/>
      <c r="E4208" s="5"/>
      <c r="F4208" s="5"/>
      <c r="G4208" s="5"/>
      <c r="H4208" s="5"/>
      <c r="I4208" s="5"/>
      <c r="J4208" s="5"/>
    </row>
    <row r="4209" spans="1:10" x14ac:dyDescent="0.25">
      <c r="A4209" s="5"/>
      <c r="B4209" s="5"/>
      <c r="C4209" s="5"/>
      <c r="D4209" s="5"/>
      <c r="E4209" s="5"/>
      <c r="F4209" s="5"/>
      <c r="G4209" s="5"/>
      <c r="H4209" s="5"/>
      <c r="I4209" s="5"/>
      <c r="J4209" s="5"/>
    </row>
    <row r="4210" spans="1:10" x14ac:dyDescent="0.25">
      <c r="A4210" s="5"/>
      <c r="B4210" s="5"/>
      <c r="C4210" s="5"/>
      <c r="D4210" s="5"/>
      <c r="E4210" s="5"/>
      <c r="F4210" s="5"/>
      <c r="G4210" s="5"/>
      <c r="H4210" s="5"/>
      <c r="I4210" s="5"/>
      <c r="J4210" s="5"/>
    </row>
    <row r="4211" spans="1:10" x14ac:dyDescent="0.25">
      <c r="A4211" s="5"/>
      <c r="B4211" s="5"/>
      <c r="C4211" s="5"/>
      <c r="D4211" s="5"/>
      <c r="E4211" s="5"/>
      <c r="F4211" s="5"/>
      <c r="G4211" s="5"/>
      <c r="H4211" s="5"/>
      <c r="I4211" s="5"/>
      <c r="J4211" s="5"/>
    </row>
    <row r="4212" spans="1:10" x14ac:dyDescent="0.25">
      <c r="A4212" s="5"/>
      <c r="B4212" s="5"/>
      <c r="C4212" s="5"/>
      <c r="D4212" s="5"/>
      <c r="E4212" s="5"/>
      <c r="F4212" s="5"/>
      <c r="G4212" s="5"/>
      <c r="H4212" s="5"/>
      <c r="I4212" s="5"/>
      <c r="J4212" s="5"/>
    </row>
    <row r="4213" spans="1:10" x14ac:dyDescent="0.25">
      <c r="A4213" s="5"/>
      <c r="B4213" s="5"/>
      <c r="C4213" s="5"/>
      <c r="D4213" s="5"/>
      <c r="E4213" s="5"/>
      <c r="F4213" s="5"/>
      <c r="G4213" s="5"/>
      <c r="H4213" s="5"/>
      <c r="I4213" s="5"/>
      <c r="J4213" s="5"/>
    </row>
    <row r="4214" spans="1:10" x14ac:dyDescent="0.25">
      <c r="A4214" s="5"/>
      <c r="B4214" s="5"/>
      <c r="C4214" s="5"/>
      <c r="D4214" s="5"/>
      <c r="E4214" s="5"/>
      <c r="F4214" s="5"/>
      <c r="G4214" s="5"/>
      <c r="H4214" s="5"/>
      <c r="I4214" s="5"/>
      <c r="J4214" s="5"/>
    </row>
    <row r="4215" spans="1:10" x14ac:dyDescent="0.25">
      <c r="A4215" s="5"/>
      <c r="B4215" s="5"/>
      <c r="C4215" s="5"/>
      <c r="D4215" s="5"/>
      <c r="E4215" s="5"/>
      <c r="F4215" s="5"/>
      <c r="G4215" s="5"/>
      <c r="H4215" s="5"/>
      <c r="I4215" s="5"/>
      <c r="J4215" s="5"/>
    </row>
    <row r="4216" spans="1:10" x14ac:dyDescent="0.25">
      <c r="A4216" s="5"/>
      <c r="B4216" s="5"/>
      <c r="C4216" s="5"/>
      <c r="D4216" s="5"/>
      <c r="E4216" s="5"/>
      <c r="F4216" s="5"/>
      <c r="G4216" s="5"/>
      <c r="H4216" s="5"/>
      <c r="I4216" s="5"/>
      <c r="J4216" s="5"/>
    </row>
    <row r="4217" spans="1:10" x14ac:dyDescent="0.25">
      <c r="A4217" s="5"/>
      <c r="B4217" s="5"/>
      <c r="C4217" s="5"/>
      <c r="D4217" s="5"/>
      <c r="E4217" s="5"/>
      <c r="F4217" s="5"/>
      <c r="G4217" s="5"/>
      <c r="H4217" s="5"/>
      <c r="I4217" s="5"/>
      <c r="J4217" s="5"/>
    </row>
    <row r="4218" spans="1:10" x14ac:dyDescent="0.25">
      <c r="A4218" s="5"/>
      <c r="B4218" s="5"/>
      <c r="C4218" s="5"/>
      <c r="D4218" s="5"/>
      <c r="E4218" s="5"/>
      <c r="F4218" s="5"/>
      <c r="G4218" s="5"/>
      <c r="H4218" s="5"/>
      <c r="I4218" s="5"/>
      <c r="J4218" s="5"/>
    </row>
    <row r="4219" spans="1:10" x14ac:dyDescent="0.25">
      <c r="A4219" s="5"/>
      <c r="B4219" s="5"/>
      <c r="C4219" s="5"/>
      <c r="D4219" s="5"/>
      <c r="E4219" s="5"/>
      <c r="F4219" s="5"/>
      <c r="G4219" s="5"/>
      <c r="H4219" s="5"/>
      <c r="I4219" s="5"/>
      <c r="J4219" s="5"/>
    </row>
    <row r="4220" spans="1:10" x14ac:dyDescent="0.25">
      <c r="A4220" s="5"/>
      <c r="B4220" s="5"/>
      <c r="C4220" s="5"/>
      <c r="D4220" s="5"/>
      <c r="E4220" s="5"/>
      <c r="F4220" s="5"/>
      <c r="G4220" s="5"/>
      <c r="H4220" s="5"/>
      <c r="I4220" s="5"/>
      <c r="J4220" s="5"/>
    </row>
    <row r="4221" spans="1:10" x14ac:dyDescent="0.25">
      <c r="A4221" s="5"/>
      <c r="B4221" s="5"/>
      <c r="C4221" s="5"/>
      <c r="D4221" s="5"/>
      <c r="E4221" s="5"/>
      <c r="F4221" s="5"/>
      <c r="G4221" s="5"/>
      <c r="H4221" s="5"/>
      <c r="I4221" s="5"/>
      <c r="J4221" s="5"/>
    </row>
    <row r="4222" spans="1:10" x14ac:dyDescent="0.25">
      <c r="A4222" s="5"/>
      <c r="B4222" s="5"/>
      <c r="C4222" s="5"/>
      <c r="D4222" s="5"/>
      <c r="E4222" s="5"/>
      <c r="F4222" s="5"/>
      <c r="G4222" s="5"/>
      <c r="H4222" s="5"/>
      <c r="I4222" s="5"/>
      <c r="J4222" s="5"/>
    </row>
    <row r="4223" spans="1:10" x14ac:dyDescent="0.25">
      <c r="A4223" s="5"/>
      <c r="B4223" s="5"/>
      <c r="C4223" s="5"/>
      <c r="D4223" s="5"/>
      <c r="E4223" s="5"/>
      <c r="F4223" s="5"/>
      <c r="G4223" s="5"/>
      <c r="H4223" s="5"/>
      <c r="I4223" s="5"/>
      <c r="J4223" s="5"/>
    </row>
    <row r="4224" spans="1:10" x14ac:dyDescent="0.25">
      <c r="A4224" s="5"/>
      <c r="B4224" s="5"/>
      <c r="C4224" s="5"/>
      <c r="D4224" s="5"/>
      <c r="E4224" s="5"/>
      <c r="F4224" s="5"/>
      <c r="G4224" s="5"/>
      <c r="H4224" s="5"/>
      <c r="I4224" s="5"/>
      <c r="J4224" s="5"/>
    </row>
    <row r="4225" spans="1:10" x14ac:dyDescent="0.25">
      <c r="A4225" s="5"/>
      <c r="B4225" s="5"/>
      <c r="C4225" s="5"/>
      <c r="D4225" s="5"/>
      <c r="E4225" s="5"/>
      <c r="F4225" s="5"/>
      <c r="G4225" s="5"/>
      <c r="H4225" s="5"/>
      <c r="I4225" s="5"/>
      <c r="J4225" s="5"/>
    </row>
    <row r="4226" spans="1:10" x14ac:dyDescent="0.25">
      <c r="A4226" s="5"/>
      <c r="B4226" s="5"/>
      <c r="C4226" s="5"/>
      <c r="D4226" s="5"/>
      <c r="E4226" s="5"/>
      <c r="F4226" s="5"/>
      <c r="G4226" s="5"/>
      <c r="H4226" s="5"/>
      <c r="I4226" s="5"/>
      <c r="J4226" s="5"/>
    </row>
    <row r="4227" spans="1:10" x14ac:dyDescent="0.25">
      <c r="A4227" s="5"/>
      <c r="B4227" s="5"/>
      <c r="C4227" s="5"/>
      <c r="D4227" s="5"/>
      <c r="E4227" s="5"/>
      <c r="F4227" s="5"/>
      <c r="G4227" s="5"/>
      <c r="H4227" s="5"/>
      <c r="I4227" s="5"/>
      <c r="J4227" s="5"/>
    </row>
    <row r="4228" spans="1:10" x14ac:dyDescent="0.25">
      <c r="A4228" s="5"/>
      <c r="B4228" s="5"/>
      <c r="C4228" s="5"/>
      <c r="D4228" s="5"/>
      <c r="E4228" s="5"/>
      <c r="F4228" s="5"/>
      <c r="G4228" s="5"/>
      <c r="H4228" s="5"/>
      <c r="I4228" s="5"/>
      <c r="J4228" s="5"/>
    </row>
    <row r="4229" spans="1:10" x14ac:dyDescent="0.25">
      <c r="A4229" s="5"/>
      <c r="B4229" s="5"/>
      <c r="C4229" s="5"/>
      <c r="D4229" s="5"/>
      <c r="E4229" s="5"/>
      <c r="F4229" s="5"/>
      <c r="G4229" s="5"/>
      <c r="H4229" s="5"/>
      <c r="I4229" s="5"/>
      <c r="J4229" s="5"/>
    </row>
    <row r="4230" spans="1:10" x14ac:dyDescent="0.25">
      <c r="A4230" s="5"/>
      <c r="B4230" s="5"/>
      <c r="C4230" s="5"/>
      <c r="D4230" s="5"/>
      <c r="E4230" s="5"/>
      <c r="F4230" s="5"/>
      <c r="G4230" s="5"/>
      <c r="H4230" s="5"/>
      <c r="I4230" s="5"/>
      <c r="J4230" s="5"/>
    </row>
    <row r="4231" spans="1:10" x14ac:dyDescent="0.25">
      <c r="A4231" s="5"/>
      <c r="B4231" s="5"/>
      <c r="C4231" s="5"/>
      <c r="D4231" s="5"/>
      <c r="E4231" s="5"/>
      <c r="F4231" s="5"/>
      <c r="G4231" s="5"/>
      <c r="H4231" s="5"/>
      <c r="I4231" s="5"/>
      <c r="J4231" s="5"/>
    </row>
    <row r="4232" spans="1:10" x14ac:dyDescent="0.25">
      <c r="A4232" s="5"/>
      <c r="B4232" s="5"/>
      <c r="C4232" s="5"/>
      <c r="D4232" s="5"/>
      <c r="E4232" s="5"/>
      <c r="F4232" s="5"/>
      <c r="G4232" s="5"/>
      <c r="H4232" s="5"/>
      <c r="I4232" s="5"/>
      <c r="J4232" s="5"/>
    </row>
    <row r="4233" spans="1:10" x14ac:dyDescent="0.25">
      <c r="A4233" s="5"/>
      <c r="B4233" s="5"/>
      <c r="C4233" s="5"/>
      <c r="D4233" s="5"/>
      <c r="E4233" s="5"/>
      <c r="F4233" s="5"/>
      <c r="G4233" s="5"/>
      <c r="H4233" s="5"/>
      <c r="I4233" s="5"/>
      <c r="J4233" s="5"/>
    </row>
    <row r="4234" spans="1:10" x14ac:dyDescent="0.25">
      <c r="A4234" s="5"/>
      <c r="B4234" s="5"/>
      <c r="C4234" s="5"/>
      <c r="D4234" s="5"/>
      <c r="E4234" s="5"/>
      <c r="F4234" s="5"/>
      <c r="G4234" s="5"/>
      <c r="H4234" s="5"/>
      <c r="I4234" s="5"/>
      <c r="J4234" s="5"/>
    </row>
    <row r="4235" spans="1:10" x14ac:dyDescent="0.25">
      <c r="A4235" s="5"/>
      <c r="B4235" s="5"/>
      <c r="C4235" s="5"/>
      <c r="D4235" s="5"/>
      <c r="E4235" s="5"/>
      <c r="F4235" s="5"/>
      <c r="G4235" s="5"/>
      <c r="H4235" s="5"/>
      <c r="I4235" s="5"/>
      <c r="J4235" s="5"/>
    </row>
    <row r="4236" spans="1:10" x14ac:dyDescent="0.25">
      <c r="A4236" s="5"/>
      <c r="B4236" s="5"/>
      <c r="C4236" s="5"/>
      <c r="D4236" s="5"/>
      <c r="E4236" s="5"/>
      <c r="F4236" s="5"/>
      <c r="G4236" s="5"/>
      <c r="H4236" s="5"/>
      <c r="I4236" s="5"/>
      <c r="J4236" s="5"/>
    </row>
    <row r="4237" spans="1:10" x14ac:dyDescent="0.25">
      <c r="A4237" s="5"/>
      <c r="B4237" s="5"/>
      <c r="C4237" s="5"/>
      <c r="D4237" s="5"/>
      <c r="E4237" s="5"/>
      <c r="F4237" s="5"/>
      <c r="G4237" s="5"/>
      <c r="H4237" s="5"/>
      <c r="I4237" s="5"/>
      <c r="J4237" s="5"/>
    </row>
    <row r="4238" spans="1:10" x14ac:dyDescent="0.25">
      <c r="A4238" s="5"/>
      <c r="B4238" s="5"/>
      <c r="C4238" s="5"/>
      <c r="D4238" s="5"/>
      <c r="E4238" s="5"/>
      <c r="F4238" s="5"/>
      <c r="G4238" s="5"/>
      <c r="H4238" s="5"/>
      <c r="I4238" s="5"/>
      <c r="J4238" s="5"/>
    </row>
    <row r="4239" spans="1:10" x14ac:dyDescent="0.25">
      <c r="A4239" s="5"/>
      <c r="B4239" s="5"/>
      <c r="C4239" s="5"/>
      <c r="D4239" s="5"/>
      <c r="E4239" s="5"/>
      <c r="F4239" s="5"/>
      <c r="G4239" s="5"/>
      <c r="H4239" s="5"/>
      <c r="I4239" s="5"/>
      <c r="J4239" s="5"/>
    </row>
    <row r="4240" spans="1:10" x14ac:dyDescent="0.25">
      <c r="A4240" s="5"/>
      <c r="B4240" s="5"/>
      <c r="C4240" s="5"/>
      <c r="D4240" s="5"/>
      <c r="E4240" s="5"/>
      <c r="F4240" s="5"/>
      <c r="G4240" s="5"/>
      <c r="H4240" s="5"/>
      <c r="I4240" s="5"/>
      <c r="J4240" s="5"/>
    </row>
    <row r="4241" spans="1:10" x14ac:dyDescent="0.25">
      <c r="A4241" s="5"/>
      <c r="B4241" s="5"/>
      <c r="C4241" s="5"/>
      <c r="D4241" s="5"/>
      <c r="E4241" s="5"/>
      <c r="F4241" s="5"/>
      <c r="G4241" s="5"/>
      <c r="H4241" s="5"/>
      <c r="I4241" s="5"/>
      <c r="J4241" s="5"/>
    </row>
    <row r="4242" spans="1:10" x14ac:dyDescent="0.25">
      <c r="A4242" s="5"/>
      <c r="B4242" s="5"/>
      <c r="C4242" s="5"/>
      <c r="D4242" s="5"/>
      <c r="E4242" s="5"/>
      <c r="F4242" s="5"/>
      <c r="G4242" s="5"/>
      <c r="H4242" s="5"/>
      <c r="I4242" s="5"/>
      <c r="J4242" s="5"/>
    </row>
    <row r="4243" spans="1:10" x14ac:dyDescent="0.25">
      <c r="A4243" s="5"/>
      <c r="B4243" s="5"/>
      <c r="C4243" s="5"/>
      <c r="D4243" s="5"/>
      <c r="E4243" s="5"/>
      <c r="F4243" s="5"/>
      <c r="G4243" s="5"/>
      <c r="H4243" s="5"/>
      <c r="I4243" s="5"/>
      <c r="J4243" s="5"/>
    </row>
    <row r="4244" spans="1:10" x14ac:dyDescent="0.25">
      <c r="A4244" s="5"/>
      <c r="B4244" s="5"/>
      <c r="C4244" s="5"/>
      <c r="D4244" s="5"/>
      <c r="E4244" s="5"/>
      <c r="F4244" s="5"/>
      <c r="G4244" s="5"/>
      <c r="H4244" s="5"/>
      <c r="I4244" s="5"/>
      <c r="J4244" s="5"/>
    </row>
    <row r="4245" spans="1:10" x14ac:dyDescent="0.25">
      <c r="A4245" s="5"/>
      <c r="B4245" s="5"/>
      <c r="C4245" s="5"/>
      <c r="D4245" s="5"/>
      <c r="E4245" s="5"/>
      <c r="F4245" s="5"/>
      <c r="G4245" s="5"/>
      <c r="H4245" s="5"/>
      <c r="I4245" s="5"/>
      <c r="J4245" s="5"/>
    </row>
    <row r="4246" spans="1:10" x14ac:dyDescent="0.25">
      <c r="A4246" s="5"/>
      <c r="B4246" s="5"/>
      <c r="C4246" s="5"/>
      <c r="D4246" s="5"/>
      <c r="E4246" s="5"/>
      <c r="F4246" s="5"/>
      <c r="G4246" s="5"/>
      <c r="H4246" s="5"/>
      <c r="I4246" s="5"/>
      <c r="J4246" s="5"/>
    </row>
    <row r="4247" spans="1:10" x14ac:dyDescent="0.25">
      <c r="A4247" s="5"/>
      <c r="B4247" s="5"/>
      <c r="C4247" s="5"/>
      <c r="D4247" s="5"/>
      <c r="E4247" s="5"/>
      <c r="F4247" s="5"/>
      <c r="G4247" s="5"/>
      <c r="H4247" s="5"/>
      <c r="I4247" s="5"/>
      <c r="J4247" s="5"/>
    </row>
    <row r="4248" spans="1:10" x14ac:dyDescent="0.25">
      <c r="A4248" s="5"/>
      <c r="B4248" s="5"/>
      <c r="C4248" s="5"/>
      <c r="D4248" s="5"/>
      <c r="E4248" s="5"/>
      <c r="F4248" s="5"/>
      <c r="G4248" s="5"/>
      <c r="H4248" s="5"/>
      <c r="I4248" s="5"/>
      <c r="J4248" s="5"/>
    </row>
    <row r="4249" spans="1:10" x14ac:dyDescent="0.25">
      <c r="A4249" s="5"/>
      <c r="B4249" s="5"/>
      <c r="C4249" s="5"/>
      <c r="D4249" s="5"/>
      <c r="E4249" s="5"/>
      <c r="F4249" s="5"/>
      <c r="G4249" s="5"/>
      <c r="H4249" s="5"/>
      <c r="I4249" s="5"/>
      <c r="J4249" s="5"/>
    </row>
    <row r="4250" spans="1:10" x14ac:dyDescent="0.25">
      <c r="A4250" s="5"/>
      <c r="B4250" s="5"/>
      <c r="C4250" s="5"/>
      <c r="D4250" s="5"/>
      <c r="E4250" s="5"/>
      <c r="F4250" s="5"/>
      <c r="G4250" s="5"/>
      <c r="H4250" s="5"/>
      <c r="I4250" s="5"/>
      <c r="J4250" s="5"/>
    </row>
    <row r="4251" spans="1:10" x14ac:dyDescent="0.25">
      <c r="A4251" s="5"/>
      <c r="B4251" s="5"/>
      <c r="C4251" s="5"/>
      <c r="D4251" s="5"/>
      <c r="E4251" s="5"/>
      <c r="F4251" s="5"/>
      <c r="G4251" s="5"/>
      <c r="H4251" s="5"/>
      <c r="I4251" s="5"/>
      <c r="J4251" s="5"/>
    </row>
    <row r="4252" spans="1:10" x14ac:dyDescent="0.25">
      <c r="A4252" s="5"/>
      <c r="B4252" s="5"/>
      <c r="C4252" s="5"/>
      <c r="D4252" s="5"/>
      <c r="E4252" s="5"/>
      <c r="F4252" s="5"/>
      <c r="G4252" s="5"/>
      <c r="H4252" s="5"/>
      <c r="I4252" s="5"/>
      <c r="J4252" s="5"/>
    </row>
    <row r="4253" spans="1:10" x14ac:dyDescent="0.25">
      <c r="A4253" s="5"/>
      <c r="B4253" s="5"/>
      <c r="C4253" s="5"/>
      <c r="D4253" s="5"/>
      <c r="E4253" s="5"/>
      <c r="F4253" s="5"/>
      <c r="G4253" s="5"/>
      <c r="H4253" s="5"/>
      <c r="I4253" s="5"/>
      <c r="J4253" s="5"/>
    </row>
    <row r="4254" spans="1:10" x14ac:dyDescent="0.25">
      <c r="A4254" s="5"/>
      <c r="B4254" s="5"/>
      <c r="C4254" s="5"/>
      <c r="D4254" s="5"/>
      <c r="E4254" s="5"/>
      <c r="F4254" s="5"/>
      <c r="G4254" s="5"/>
      <c r="H4254" s="5"/>
      <c r="I4254" s="5"/>
      <c r="J4254" s="5"/>
    </row>
    <row r="4255" spans="1:10" x14ac:dyDescent="0.25">
      <c r="A4255" s="5"/>
      <c r="B4255" s="5"/>
      <c r="C4255" s="5"/>
      <c r="D4255" s="5"/>
      <c r="E4255" s="5"/>
      <c r="F4255" s="5"/>
      <c r="G4255" s="5"/>
      <c r="H4255" s="5"/>
      <c r="I4255" s="5"/>
      <c r="J4255" s="5"/>
    </row>
    <row r="4256" spans="1:10" x14ac:dyDescent="0.25">
      <c r="A4256" s="5"/>
      <c r="B4256" s="5"/>
      <c r="C4256" s="5"/>
      <c r="D4256" s="5"/>
      <c r="E4256" s="5"/>
      <c r="F4256" s="5"/>
      <c r="G4256" s="5"/>
      <c r="H4256" s="5"/>
      <c r="I4256" s="5"/>
      <c r="J4256" s="5"/>
    </row>
    <row r="4257" spans="1:10" x14ac:dyDescent="0.25">
      <c r="A4257" s="5"/>
      <c r="B4257" s="5"/>
      <c r="C4257" s="5"/>
      <c r="D4257" s="5"/>
      <c r="E4257" s="5"/>
      <c r="F4257" s="5"/>
      <c r="G4257" s="5"/>
      <c r="H4257" s="5"/>
      <c r="I4257" s="5"/>
      <c r="J4257" s="5"/>
    </row>
    <row r="4258" spans="1:10" x14ac:dyDescent="0.25">
      <c r="A4258" s="5"/>
      <c r="B4258" s="5"/>
      <c r="C4258" s="5"/>
      <c r="D4258" s="5"/>
      <c r="E4258" s="5"/>
      <c r="F4258" s="5"/>
      <c r="G4258" s="5"/>
      <c r="H4258" s="5"/>
      <c r="I4258" s="5"/>
      <c r="J4258" s="5"/>
    </row>
    <row r="4259" spans="1:10" x14ac:dyDescent="0.25">
      <c r="A4259" s="5"/>
      <c r="B4259" s="5"/>
      <c r="C4259" s="5"/>
      <c r="D4259" s="5"/>
      <c r="E4259" s="5"/>
      <c r="F4259" s="5"/>
      <c r="G4259" s="5"/>
      <c r="H4259" s="5"/>
      <c r="I4259" s="5"/>
      <c r="J4259" s="5"/>
    </row>
    <row r="4260" spans="1:10" x14ac:dyDescent="0.25">
      <c r="A4260" s="5"/>
      <c r="B4260" s="5"/>
      <c r="C4260" s="5"/>
      <c r="D4260" s="5"/>
      <c r="E4260" s="5"/>
      <c r="F4260" s="5"/>
      <c r="G4260" s="5"/>
      <c r="H4260" s="5"/>
      <c r="I4260" s="5"/>
      <c r="J4260" s="5"/>
    </row>
    <row r="4261" spans="1:10" x14ac:dyDescent="0.25">
      <c r="A4261" s="5"/>
      <c r="B4261" s="5"/>
      <c r="C4261" s="5"/>
      <c r="D4261" s="5"/>
      <c r="E4261" s="5"/>
      <c r="F4261" s="5"/>
      <c r="G4261" s="5"/>
      <c r="H4261" s="5"/>
      <c r="I4261" s="5"/>
      <c r="J4261" s="5"/>
    </row>
    <row r="4262" spans="1:10" x14ac:dyDescent="0.25">
      <c r="A4262" s="5"/>
      <c r="B4262" s="5"/>
      <c r="C4262" s="5"/>
      <c r="D4262" s="5"/>
      <c r="E4262" s="5"/>
      <c r="F4262" s="5"/>
      <c r="G4262" s="5"/>
      <c r="H4262" s="5"/>
      <c r="I4262" s="5"/>
      <c r="J4262" s="5"/>
    </row>
    <row r="4263" spans="1:10" x14ac:dyDescent="0.25">
      <c r="A4263" s="5"/>
      <c r="B4263" s="5"/>
      <c r="C4263" s="5"/>
      <c r="D4263" s="5"/>
      <c r="E4263" s="5"/>
      <c r="F4263" s="5"/>
      <c r="G4263" s="5"/>
      <c r="H4263" s="5"/>
      <c r="I4263" s="5"/>
      <c r="J4263" s="5"/>
    </row>
    <row r="4264" spans="1:10" x14ac:dyDescent="0.25">
      <c r="A4264" s="5"/>
      <c r="B4264" s="5"/>
      <c r="C4264" s="5"/>
      <c r="D4264" s="5"/>
      <c r="E4264" s="5"/>
      <c r="F4264" s="5"/>
      <c r="G4264" s="5"/>
      <c r="H4264" s="5"/>
      <c r="I4264" s="5"/>
      <c r="J4264" s="5"/>
    </row>
    <row r="4265" spans="1:10" x14ac:dyDescent="0.25">
      <c r="A4265" s="5"/>
      <c r="B4265" s="5"/>
      <c r="C4265" s="5"/>
      <c r="D4265" s="5"/>
      <c r="E4265" s="5"/>
      <c r="F4265" s="5"/>
      <c r="G4265" s="5"/>
      <c r="H4265" s="5"/>
      <c r="I4265" s="5"/>
      <c r="J4265" s="5"/>
    </row>
    <row r="4266" spans="1:10" x14ac:dyDescent="0.25">
      <c r="A4266" s="5"/>
      <c r="B4266" s="5"/>
      <c r="C4266" s="5"/>
      <c r="D4266" s="5"/>
      <c r="E4266" s="5"/>
      <c r="F4266" s="5"/>
      <c r="G4266" s="5"/>
      <c r="H4266" s="5"/>
      <c r="I4266" s="5"/>
      <c r="J4266" s="5"/>
    </row>
    <row r="4267" spans="1:10" x14ac:dyDescent="0.25">
      <c r="A4267" s="5"/>
      <c r="B4267" s="5"/>
      <c r="C4267" s="5"/>
      <c r="D4267" s="5"/>
      <c r="E4267" s="5"/>
      <c r="F4267" s="5"/>
      <c r="G4267" s="5"/>
      <c r="H4267" s="5"/>
      <c r="I4267" s="5"/>
      <c r="J4267" s="5"/>
    </row>
    <row r="4268" spans="1:10" x14ac:dyDescent="0.25">
      <c r="A4268" s="5"/>
      <c r="B4268" s="5"/>
      <c r="C4268" s="5"/>
      <c r="D4268" s="5"/>
      <c r="E4268" s="5"/>
      <c r="F4268" s="5"/>
      <c r="G4268" s="5"/>
      <c r="H4268" s="5"/>
      <c r="I4268" s="5"/>
      <c r="J4268" s="5"/>
    </row>
    <row r="4269" spans="1:10" x14ac:dyDescent="0.25">
      <c r="A4269" s="5"/>
      <c r="B4269" s="5"/>
      <c r="C4269" s="5"/>
      <c r="D4269" s="5"/>
      <c r="E4269" s="5"/>
      <c r="F4269" s="5"/>
      <c r="G4269" s="5"/>
      <c r="H4269" s="5"/>
      <c r="I4269" s="5"/>
      <c r="J4269" s="5"/>
    </row>
    <row r="4270" spans="1:10" x14ac:dyDescent="0.25">
      <c r="A4270" s="5"/>
      <c r="B4270" s="5"/>
      <c r="C4270" s="5"/>
      <c r="D4270" s="5"/>
      <c r="E4270" s="5"/>
      <c r="F4270" s="5"/>
      <c r="G4270" s="5"/>
      <c r="H4270" s="5"/>
      <c r="I4270" s="5"/>
      <c r="J4270" s="5"/>
    </row>
    <row r="4271" spans="1:10" x14ac:dyDescent="0.25">
      <c r="A4271" s="5"/>
      <c r="B4271" s="5"/>
      <c r="C4271" s="5"/>
      <c r="D4271" s="5"/>
      <c r="E4271" s="5"/>
      <c r="F4271" s="5"/>
      <c r="G4271" s="5"/>
      <c r="H4271" s="5"/>
      <c r="I4271" s="5"/>
      <c r="J4271" s="5"/>
    </row>
    <row r="4272" spans="1:10" x14ac:dyDescent="0.25">
      <c r="A4272" s="5"/>
      <c r="B4272" s="5"/>
      <c r="C4272" s="5"/>
      <c r="D4272" s="5"/>
      <c r="E4272" s="5"/>
      <c r="F4272" s="5"/>
      <c r="G4272" s="5"/>
      <c r="H4272" s="5"/>
      <c r="I4272" s="5"/>
      <c r="J4272" s="5"/>
    </row>
    <row r="4273" spans="1:10" x14ac:dyDescent="0.25">
      <c r="A4273" s="5"/>
      <c r="B4273" s="5"/>
      <c r="C4273" s="5"/>
      <c r="D4273" s="5"/>
      <c r="E4273" s="5"/>
      <c r="F4273" s="5"/>
      <c r="G4273" s="5"/>
      <c r="H4273" s="5"/>
      <c r="I4273" s="5"/>
      <c r="J4273" s="5"/>
    </row>
    <row r="4274" spans="1:10" x14ac:dyDescent="0.25">
      <c r="A4274" s="5"/>
      <c r="B4274" s="5"/>
      <c r="C4274" s="5"/>
      <c r="D4274" s="5"/>
      <c r="E4274" s="5"/>
      <c r="F4274" s="5"/>
      <c r="G4274" s="5"/>
      <c r="H4274" s="5"/>
      <c r="I4274" s="5"/>
      <c r="J4274" s="5"/>
    </row>
    <row r="4275" spans="1:10" x14ac:dyDescent="0.25">
      <c r="A4275" s="5"/>
      <c r="B4275" s="5"/>
      <c r="C4275" s="5"/>
      <c r="D4275" s="5"/>
      <c r="E4275" s="5"/>
      <c r="F4275" s="5"/>
      <c r="G4275" s="5"/>
      <c r="H4275" s="5"/>
      <c r="I4275" s="5"/>
      <c r="J4275" s="5"/>
    </row>
    <row r="4276" spans="1:10" x14ac:dyDescent="0.25">
      <c r="A4276" s="5"/>
      <c r="B4276" s="5"/>
      <c r="C4276" s="5"/>
      <c r="D4276" s="5"/>
      <c r="E4276" s="5"/>
      <c r="F4276" s="5"/>
      <c r="G4276" s="5"/>
      <c r="H4276" s="5"/>
      <c r="I4276" s="5"/>
      <c r="J4276" s="5"/>
    </row>
    <row r="4277" spans="1:10" x14ac:dyDescent="0.25">
      <c r="A4277" s="5"/>
      <c r="B4277" s="5"/>
      <c r="C4277" s="5"/>
      <c r="D4277" s="5"/>
      <c r="E4277" s="5"/>
      <c r="F4277" s="5"/>
      <c r="G4277" s="5"/>
      <c r="H4277" s="5"/>
      <c r="I4277" s="5"/>
      <c r="J4277" s="5"/>
    </row>
    <row r="4278" spans="1:10" x14ac:dyDescent="0.25">
      <c r="A4278" s="5"/>
      <c r="B4278" s="5"/>
      <c r="C4278" s="5"/>
      <c r="D4278" s="5"/>
      <c r="E4278" s="5"/>
      <c r="F4278" s="5"/>
      <c r="G4278" s="5"/>
      <c r="H4278" s="5"/>
      <c r="I4278" s="5"/>
      <c r="J4278" s="5"/>
    </row>
    <row r="4279" spans="1:10" x14ac:dyDescent="0.25">
      <c r="A4279" s="5"/>
      <c r="B4279" s="5"/>
      <c r="C4279" s="5"/>
      <c r="D4279" s="5"/>
      <c r="E4279" s="5"/>
      <c r="F4279" s="5"/>
      <c r="G4279" s="5"/>
      <c r="H4279" s="5"/>
      <c r="I4279" s="5"/>
      <c r="J4279" s="5"/>
    </row>
    <row r="4280" spans="1:10" x14ac:dyDescent="0.25">
      <c r="A4280" s="5"/>
      <c r="B4280" s="5"/>
      <c r="C4280" s="5"/>
      <c r="D4280" s="5"/>
      <c r="E4280" s="5"/>
      <c r="F4280" s="5"/>
      <c r="G4280" s="5"/>
      <c r="H4280" s="5"/>
      <c r="I4280" s="5"/>
      <c r="J4280" s="5"/>
    </row>
    <row r="4281" spans="1:10" x14ac:dyDescent="0.25">
      <c r="A4281" s="5"/>
      <c r="B4281" s="5"/>
      <c r="C4281" s="5"/>
      <c r="D4281" s="5"/>
      <c r="E4281" s="5"/>
      <c r="F4281" s="5"/>
      <c r="G4281" s="5"/>
      <c r="H4281" s="5"/>
      <c r="I4281" s="5"/>
      <c r="J4281" s="5"/>
    </row>
    <row r="4282" spans="1:10" x14ac:dyDescent="0.25">
      <c r="A4282" s="5"/>
      <c r="B4282" s="5"/>
      <c r="C4282" s="5"/>
      <c r="D4282" s="5"/>
      <c r="E4282" s="5"/>
      <c r="F4282" s="5"/>
      <c r="G4282" s="5"/>
      <c r="H4282" s="5"/>
      <c r="I4282" s="5"/>
      <c r="J4282" s="5"/>
    </row>
    <row r="4283" spans="1:10" x14ac:dyDescent="0.25">
      <c r="A4283" s="5"/>
      <c r="B4283" s="5"/>
      <c r="C4283" s="5"/>
      <c r="D4283" s="5"/>
      <c r="E4283" s="5"/>
      <c r="F4283" s="5"/>
      <c r="G4283" s="5"/>
      <c r="H4283" s="5"/>
      <c r="I4283" s="5"/>
      <c r="J4283" s="5"/>
    </row>
    <row r="4284" spans="1:10" x14ac:dyDescent="0.25">
      <c r="A4284" s="5"/>
      <c r="B4284" s="5"/>
      <c r="C4284" s="5"/>
      <c r="D4284" s="5"/>
      <c r="E4284" s="5"/>
      <c r="F4284" s="5"/>
      <c r="G4284" s="5"/>
      <c r="H4284" s="5"/>
      <c r="I4284" s="5"/>
      <c r="J4284" s="5"/>
    </row>
    <row r="4285" spans="1:10" x14ac:dyDescent="0.25">
      <c r="A4285" s="5"/>
      <c r="B4285" s="5"/>
      <c r="C4285" s="5"/>
      <c r="D4285" s="5"/>
      <c r="E4285" s="5"/>
      <c r="F4285" s="5"/>
      <c r="G4285" s="5"/>
      <c r="H4285" s="5"/>
      <c r="I4285" s="5"/>
      <c r="J4285" s="5"/>
    </row>
    <row r="4286" spans="1:10" x14ac:dyDescent="0.25">
      <c r="A4286" s="5"/>
      <c r="B4286" s="5"/>
      <c r="C4286" s="5"/>
      <c r="D4286" s="5"/>
      <c r="E4286" s="5"/>
      <c r="F4286" s="5"/>
      <c r="G4286" s="5"/>
      <c r="H4286" s="5"/>
      <c r="I4286" s="5"/>
      <c r="J4286" s="5"/>
    </row>
    <row r="4287" spans="1:10" x14ac:dyDescent="0.25">
      <c r="A4287" s="5"/>
      <c r="B4287" s="5"/>
      <c r="C4287" s="5"/>
      <c r="D4287" s="5"/>
      <c r="E4287" s="5"/>
      <c r="F4287" s="5"/>
      <c r="G4287" s="5"/>
      <c r="H4287" s="5"/>
      <c r="I4287" s="5"/>
      <c r="J4287" s="5"/>
    </row>
    <row r="4288" spans="1:10" x14ac:dyDescent="0.25">
      <c r="A4288" s="5"/>
      <c r="B4288" s="5"/>
      <c r="C4288" s="5"/>
      <c r="D4288" s="5"/>
      <c r="E4288" s="5"/>
      <c r="F4288" s="5"/>
      <c r="G4288" s="5"/>
      <c r="H4288" s="5"/>
      <c r="I4288" s="5"/>
      <c r="J4288" s="5"/>
    </row>
    <row r="4289" spans="1:10" x14ac:dyDescent="0.25">
      <c r="A4289" s="5"/>
      <c r="B4289" s="5"/>
      <c r="C4289" s="5"/>
      <c r="D4289" s="5"/>
      <c r="E4289" s="5"/>
      <c r="F4289" s="5"/>
      <c r="G4289" s="5"/>
      <c r="H4289" s="5"/>
      <c r="I4289" s="5"/>
      <c r="J4289" s="5"/>
    </row>
    <row r="4290" spans="1:10" x14ac:dyDescent="0.25">
      <c r="A4290" s="5"/>
      <c r="B4290" s="5"/>
      <c r="C4290" s="5"/>
      <c r="D4290" s="5"/>
      <c r="E4290" s="5"/>
      <c r="F4290" s="5"/>
      <c r="G4290" s="5"/>
      <c r="H4290" s="5"/>
      <c r="I4290" s="5"/>
      <c r="J4290" s="5"/>
    </row>
    <row r="4291" spans="1:10" x14ac:dyDescent="0.25">
      <c r="A4291" s="5"/>
      <c r="B4291" s="5"/>
      <c r="C4291" s="5"/>
      <c r="D4291" s="5"/>
      <c r="E4291" s="5"/>
      <c r="F4291" s="5"/>
      <c r="G4291" s="5"/>
      <c r="H4291" s="5"/>
      <c r="I4291" s="5"/>
      <c r="J4291" s="5"/>
    </row>
    <row r="4292" spans="1:10" x14ac:dyDescent="0.25">
      <c r="A4292" s="5"/>
      <c r="B4292" s="5"/>
      <c r="C4292" s="5"/>
      <c r="D4292" s="5"/>
      <c r="E4292" s="5"/>
      <c r="F4292" s="5"/>
      <c r="G4292" s="5"/>
      <c r="H4292" s="5"/>
      <c r="I4292" s="5"/>
      <c r="J4292" s="5"/>
    </row>
    <row r="4293" spans="1:10" x14ac:dyDescent="0.25">
      <c r="A4293" s="5"/>
      <c r="B4293" s="5"/>
      <c r="C4293" s="5"/>
      <c r="D4293" s="5"/>
      <c r="E4293" s="5"/>
      <c r="F4293" s="5"/>
      <c r="G4293" s="5"/>
      <c r="H4293" s="5"/>
      <c r="I4293" s="5"/>
      <c r="J4293" s="5"/>
    </row>
    <row r="4294" spans="1:10" x14ac:dyDescent="0.25">
      <c r="A4294" s="5"/>
      <c r="B4294" s="5"/>
      <c r="C4294" s="5"/>
      <c r="D4294" s="5"/>
      <c r="E4294" s="5"/>
      <c r="F4294" s="5"/>
      <c r="G4294" s="5"/>
      <c r="H4294" s="5"/>
      <c r="I4294" s="5"/>
      <c r="J4294" s="5"/>
    </row>
    <row r="4295" spans="1:10" x14ac:dyDescent="0.25">
      <c r="A4295" s="5"/>
      <c r="B4295" s="5"/>
      <c r="C4295" s="5"/>
      <c r="D4295" s="5"/>
      <c r="E4295" s="5"/>
      <c r="F4295" s="5"/>
      <c r="G4295" s="5"/>
      <c r="H4295" s="5"/>
      <c r="I4295" s="5"/>
      <c r="J4295" s="5"/>
    </row>
    <row r="4296" spans="1:10" x14ac:dyDescent="0.25">
      <c r="A4296" s="5"/>
      <c r="B4296" s="5"/>
      <c r="C4296" s="5"/>
      <c r="D4296" s="5"/>
      <c r="E4296" s="5"/>
      <c r="F4296" s="5"/>
      <c r="G4296" s="5"/>
      <c r="H4296" s="5"/>
      <c r="I4296" s="5"/>
      <c r="J4296" s="5"/>
    </row>
    <row r="4297" spans="1:10" x14ac:dyDescent="0.25">
      <c r="A4297" s="5"/>
      <c r="B4297" s="5"/>
      <c r="C4297" s="5"/>
      <c r="D4297" s="5"/>
      <c r="E4297" s="5"/>
      <c r="F4297" s="5"/>
      <c r="G4297" s="5"/>
      <c r="H4297" s="5"/>
      <c r="I4297" s="5"/>
      <c r="J4297" s="5"/>
    </row>
    <row r="4298" spans="1:10" x14ac:dyDescent="0.25">
      <c r="A4298" s="5"/>
      <c r="B4298" s="5"/>
      <c r="C4298" s="5"/>
      <c r="D4298" s="5"/>
      <c r="E4298" s="5"/>
      <c r="F4298" s="5"/>
      <c r="G4298" s="5"/>
      <c r="H4298" s="5"/>
      <c r="I4298" s="5"/>
      <c r="J4298" s="5"/>
    </row>
    <row r="4299" spans="1:10" x14ac:dyDescent="0.25">
      <c r="A4299" s="5"/>
      <c r="B4299" s="5"/>
      <c r="C4299" s="5"/>
      <c r="D4299" s="5"/>
      <c r="E4299" s="5"/>
      <c r="F4299" s="5"/>
      <c r="G4299" s="5"/>
      <c r="H4299" s="5"/>
      <c r="I4299" s="5"/>
      <c r="J4299" s="5"/>
    </row>
    <row r="4300" spans="1:10" x14ac:dyDescent="0.25">
      <c r="A4300" s="5"/>
      <c r="B4300" s="5"/>
      <c r="C4300" s="5"/>
      <c r="D4300" s="5"/>
      <c r="E4300" s="5"/>
      <c r="F4300" s="5"/>
      <c r="G4300" s="5"/>
      <c r="H4300" s="5"/>
      <c r="I4300" s="5"/>
      <c r="J4300" s="5"/>
    </row>
    <row r="4301" spans="1:10" x14ac:dyDescent="0.25">
      <c r="A4301" s="5"/>
      <c r="B4301" s="5"/>
      <c r="C4301" s="5"/>
      <c r="D4301" s="5"/>
      <c r="E4301" s="5"/>
      <c r="F4301" s="5"/>
      <c r="G4301" s="5"/>
      <c r="H4301" s="5"/>
      <c r="I4301" s="5"/>
      <c r="J4301" s="5"/>
    </row>
    <row r="4302" spans="1:10" x14ac:dyDescent="0.25">
      <c r="A4302" s="5"/>
      <c r="B4302" s="5"/>
      <c r="C4302" s="5"/>
      <c r="D4302" s="5"/>
      <c r="E4302" s="5"/>
      <c r="F4302" s="5"/>
      <c r="G4302" s="5"/>
      <c r="H4302" s="5"/>
      <c r="I4302" s="5"/>
      <c r="J4302" s="5"/>
    </row>
    <row r="4303" spans="1:10" x14ac:dyDescent="0.25">
      <c r="A4303" s="5"/>
      <c r="B4303" s="5"/>
      <c r="C4303" s="5"/>
      <c r="D4303" s="5"/>
      <c r="E4303" s="5"/>
      <c r="F4303" s="5"/>
      <c r="G4303" s="5"/>
      <c r="H4303" s="5"/>
      <c r="I4303" s="5"/>
      <c r="J4303" s="5"/>
    </row>
    <row r="4304" spans="1:10" x14ac:dyDescent="0.25">
      <c r="A4304" s="5"/>
      <c r="B4304" s="5"/>
      <c r="C4304" s="5"/>
      <c r="D4304" s="5"/>
      <c r="E4304" s="5"/>
      <c r="F4304" s="5"/>
      <c r="G4304" s="5"/>
      <c r="H4304" s="5"/>
      <c r="I4304" s="5"/>
      <c r="J4304" s="5"/>
    </row>
    <row r="4305" spans="1:10" x14ac:dyDescent="0.25">
      <c r="A4305" s="5"/>
      <c r="B4305" s="5"/>
      <c r="C4305" s="5"/>
      <c r="D4305" s="5"/>
      <c r="E4305" s="5"/>
      <c r="F4305" s="5"/>
      <c r="G4305" s="5"/>
      <c r="H4305" s="5"/>
      <c r="I4305" s="5"/>
      <c r="J4305" s="5"/>
    </row>
    <row r="4306" spans="1:10" x14ac:dyDescent="0.25">
      <c r="A4306" s="5"/>
      <c r="B4306" s="5"/>
      <c r="C4306" s="5"/>
      <c r="D4306" s="5"/>
      <c r="E4306" s="5"/>
      <c r="F4306" s="5"/>
      <c r="G4306" s="5"/>
      <c r="H4306" s="5"/>
      <c r="I4306" s="5"/>
      <c r="J4306" s="5"/>
    </row>
    <row r="4307" spans="1:10" x14ac:dyDescent="0.25">
      <c r="A4307" s="5"/>
      <c r="B4307" s="5"/>
      <c r="C4307" s="5"/>
      <c r="D4307" s="5"/>
      <c r="E4307" s="5"/>
      <c r="F4307" s="5"/>
      <c r="G4307" s="5"/>
      <c r="H4307" s="5"/>
      <c r="I4307" s="5"/>
      <c r="J4307" s="5"/>
    </row>
    <row r="4308" spans="1:10" x14ac:dyDescent="0.25">
      <c r="A4308" s="5"/>
      <c r="B4308" s="5"/>
      <c r="C4308" s="5"/>
      <c r="D4308" s="5"/>
      <c r="E4308" s="5"/>
      <c r="F4308" s="5"/>
      <c r="G4308" s="5"/>
      <c r="H4308" s="5"/>
      <c r="I4308" s="5"/>
      <c r="J4308" s="5"/>
    </row>
    <row r="4309" spans="1:10" x14ac:dyDescent="0.25">
      <c r="A4309" s="5"/>
      <c r="B4309" s="5"/>
      <c r="C4309" s="5"/>
      <c r="D4309" s="5"/>
      <c r="E4309" s="5"/>
      <c r="F4309" s="5"/>
      <c r="G4309" s="5"/>
      <c r="H4309" s="5"/>
      <c r="I4309" s="5"/>
      <c r="J4309" s="5"/>
    </row>
    <row r="4310" spans="1:10" x14ac:dyDescent="0.25">
      <c r="A4310" s="5"/>
      <c r="B4310" s="5"/>
      <c r="C4310" s="5"/>
      <c r="D4310" s="5"/>
      <c r="E4310" s="5"/>
      <c r="F4310" s="5"/>
      <c r="G4310" s="5"/>
      <c r="H4310" s="5"/>
      <c r="I4310" s="5"/>
      <c r="J4310" s="5"/>
    </row>
    <row r="4311" spans="1:10" x14ac:dyDescent="0.25">
      <c r="A4311" s="5"/>
      <c r="B4311" s="5"/>
      <c r="C4311" s="5"/>
      <c r="D4311" s="5"/>
      <c r="E4311" s="5"/>
      <c r="F4311" s="5"/>
      <c r="G4311" s="5"/>
      <c r="H4311" s="5"/>
      <c r="I4311" s="5"/>
      <c r="J4311" s="5"/>
    </row>
    <row r="4312" spans="1:10" x14ac:dyDescent="0.25">
      <c r="A4312" s="5"/>
      <c r="B4312" s="5"/>
      <c r="C4312" s="5"/>
      <c r="D4312" s="5"/>
      <c r="E4312" s="5"/>
      <c r="F4312" s="5"/>
      <c r="G4312" s="5"/>
      <c r="H4312" s="5"/>
      <c r="I4312" s="5"/>
      <c r="J4312" s="5"/>
    </row>
    <row r="4313" spans="1:10" x14ac:dyDescent="0.25">
      <c r="A4313" s="5"/>
      <c r="B4313" s="5"/>
      <c r="C4313" s="5"/>
      <c r="D4313" s="5"/>
      <c r="E4313" s="5"/>
      <c r="F4313" s="5"/>
      <c r="G4313" s="5"/>
      <c r="H4313" s="5"/>
      <c r="I4313" s="5"/>
      <c r="J4313" s="5"/>
    </row>
    <row r="4314" spans="1:10" x14ac:dyDescent="0.25">
      <c r="A4314" s="5"/>
      <c r="B4314" s="5"/>
      <c r="C4314" s="5"/>
      <c r="D4314" s="5"/>
      <c r="E4314" s="5"/>
      <c r="F4314" s="5"/>
      <c r="G4314" s="5"/>
      <c r="H4314" s="5"/>
      <c r="I4314" s="5"/>
      <c r="J4314" s="5"/>
    </row>
    <row r="4315" spans="1:10" x14ac:dyDescent="0.25">
      <c r="A4315" s="5"/>
      <c r="B4315" s="5"/>
      <c r="C4315" s="5"/>
      <c r="D4315" s="5"/>
      <c r="E4315" s="5"/>
      <c r="F4315" s="5"/>
      <c r="G4315" s="5"/>
      <c r="H4315" s="5"/>
      <c r="I4315" s="5"/>
      <c r="J4315" s="5"/>
    </row>
    <row r="4316" spans="1:10" x14ac:dyDescent="0.25">
      <c r="A4316" s="5"/>
      <c r="B4316" s="5"/>
      <c r="C4316" s="5"/>
      <c r="D4316" s="5"/>
      <c r="E4316" s="5"/>
      <c r="F4316" s="5"/>
      <c r="G4316" s="5"/>
      <c r="H4316" s="5"/>
      <c r="I4316" s="5"/>
      <c r="J4316" s="5"/>
    </row>
    <row r="4317" spans="1:10" x14ac:dyDescent="0.25">
      <c r="A4317" s="5"/>
      <c r="B4317" s="5"/>
      <c r="C4317" s="5"/>
      <c r="D4317" s="5"/>
      <c r="E4317" s="5"/>
      <c r="F4317" s="5"/>
      <c r="G4317" s="5"/>
      <c r="H4317" s="5"/>
      <c r="I4317" s="5"/>
      <c r="J4317" s="5"/>
    </row>
    <row r="4318" spans="1:10" x14ac:dyDescent="0.25">
      <c r="A4318" s="5"/>
      <c r="B4318" s="5"/>
      <c r="C4318" s="5"/>
      <c r="D4318" s="5"/>
      <c r="E4318" s="5"/>
      <c r="F4318" s="5"/>
      <c r="G4318" s="5"/>
      <c r="H4318" s="5"/>
      <c r="I4318" s="5"/>
      <c r="J4318" s="5"/>
    </row>
    <row r="4319" spans="1:10" x14ac:dyDescent="0.25">
      <c r="A4319" s="5"/>
      <c r="B4319" s="5"/>
      <c r="C4319" s="5"/>
      <c r="D4319" s="5"/>
      <c r="E4319" s="5"/>
      <c r="F4319" s="5"/>
      <c r="G4319" s="5"/>
      <c r="H4319" s="5"/>
      <c r="I4319" s="5"/>
      <c r="J4319" s="5"/>
    </row>
    <row r="4320" spans="1:10" x14ac:dyDescent="0.25">
      <c r="A4320" s="5"/>
      <c r="B4320" s="5"/>
      <c r="C4320" s="5"/>
      <c r="D4320" s="5"/>
      <c r="E4320" s="5"/>
      <c r="F4320" s="5"/>
      <c r="G4320" s="5"/>
      <c r="H4320" s="5"/>
      <c r="I4320" s="5"/>
      <c r="J4320" s="5"/>
    </row>
    <row r="4321" spans="1:10" x14ac:dyDescent="0.25">
      <c r="A4321" s="5"/>
      <c r="B4321" s="5"/>
      <c r="C4321" s="5"/>
      <c r="D4321" s="5"/>
      <c r="E4321" s="5"/>
      <c r="F4321" s="5"/>
      <c r="G4321" s="5"/>
      <c r="H4321" s="5"/>
      <c r="I4321" s="5"/>
      <c r="J4321" s="5"/>
    </row>
    <row r="4322" spans="1:10" x14ac:dyDescent="0.25">
      <c r="A4322" s="5"/>
      <c r="B4322" s="5"/>
      <c r="C4322" s="5"/>
      <c r="D4322" s="5"/>
      <c r="E4322" s="5"/>
      <c r="F4322" s="5"/>
      <c r="G4322" s="5"/>
      <c r="H4322" s="5"/>
      <c r="I4322" s="5"/>
      <c r="J4322" s="5"/>
    </row>
    <row r="4323" spans="1:10" x14ac:dyDescent="0.25">
      <c r="A4323" s="5"/>
      <c r="B4323" s="5"/>
      <c r="C4323" s="5"/>
      <c r="D4323" s="5"/>
      <c r="E4323" s="5"/>
      <c r="F4323" s="5"/>
      <c r="G4323" s="5"/>
      <c r="H4323" s="5"/>
      <c r="I4323" s="5"/>
      <c r="J4323" s="5"/>
    </row>
    <row r="4324" spans="1:10" x14ac:dyDescent="0.25">
      <c r="A4324" s="5"/>
      <c r="B4324" s="5"/>
      <c r="C4324" s="5"/>
      <c r="D4324" s="5"/>
      <c r="E4324" s="5"/>
      <c r="F4324" s="5"/>
      <c r="G4324" s="5"/>
      <c r="H4324" s="5"/>
      <c r="I4324" s="5"/>
      <c r="J4324" s="5"/>
    </row>
    <row r="4325" spans="1:10" x14ac:dyDescent="0.25">
      <c r="A4325" s="5"/>
      <c r="B4325" s="5"/>
      <c r="C4325" s="5"/>
      <c r="D4325" s="5"/>
      <c r="E4325" s="5"/>
      <c r="F4325" s="5"/>
      <c r="G4325" s="5"/>
      <c r="H4325" s="5"/>
      <c r="I4325" s="5"/>
      <c r="J4325" s="5"/>
    </row>
    <row r="4326" spans="1:10" x14ac:dyDescent="0.25">
      <c r="A4326" s="5"/>
      <c r="B4326" s="5"/>
      <c r="C4326" s="5"/>
      <c r="D4326" s="5"/>
      <c r="E4326" s="5"/>
      <c r="F4326" s="5"/>
      <c r="G4326" s="5"/>
      <c r="H4326" s="5"/>
      <c r="I4326" s="5"/>
      <c r="J4326" s="5"/>
    </row>
    <row r="4327" spans="1:10" x14ac:dyDescent="0.25">
      <c r="A4327" s="5"/>
      <c r="B4327" s="5"/>
      <c r="C4327" s="5"/>
      <c r="D4327" s="5"/>
      <c r="E4327" s="5"/>
      <c r="F4327" s="5"/>
      <c r="G4327" s="5"/>
      <c r="H4327" s="5"/>
      <c r="I4327" s="5"/>
      <c r="J4327" s="5"/>
    </row>
    <row r="4328" spans="1:10" x14ac:dyDescent="0.25">
      <c r="A4328" s="5"/>
      <c r="B4328" s="5"/>
      <c r="C4328" s="5"/>
      <c r="D4328" s="5"/>
      <c r="E4328" s="5"/>
      <c r="F4328" s="5"/>
      <c r="G4328" s="5"/>
      <c r="H4328" s="5"/>
      <c r="I4328" s="5"/>
      <c r="J4328" s="5"/>
    </row>
    <row r="4329" spans="1:10" x14ac:dyDescent="0.25">
      <c r="A4329" s="5"/>
      <c r="B4329" s="5"/>
      <c r="C4329" s="5"/>
      <c r="D4329" s="5"/>
      <c r="E4329" s="5"/>
      <c r="F4329" s="5"/>
      <c r="G4329" s="5"/>
      <c r="H4329" s="5"/>
      <c r="I4329" s="5"/>
      <c r="J4329" s="5"/>
    </row>
    <row r="4330" spans="1:10" x14ac:dyDescent="0.25">
      <c r="A4330" s="5"/>
      <c r="B4330" s="5"/>
      <c r="C4330" s="5"/>
      <c r="D4330" s="5"/>
      <c r="E4330" s="5"/>
      <c r="F4330" s="5"/>
      <c r="G4330" s="5"/>
      <c r="H4330" s="5"/>
      <c r="I4330" s="5"/>
      <c r="J4330" s="5"/>
    </row>
    <row r="4331" spans="1:10" x14ac:dyDescent="0.25">
      <c r="A4331" s="5"/>
      <c r="B4331" s="5"/>
      <c r="C4331" s="5"/>
      <c r="D4331" s="5"/>
      <c r="E4331" s="5"/>
      <c r="F4331" s="5"/>
      <c r="G4331" s="5"/>
      <c r="H4331" s="5"/>
      <c r="I4331" s="5"/>
      <c r="J4331" s="5"/>
    </row>
    <row r="4332" spans="1:10" x14ac:dyDescent="0.25">
      <c r="A4332" s="5"/>
      <c r="B4332" s="5"/>
      <c r="C4332" s="5"/>
      <c r="D4332" s="5"/>
      <c r="E4332" s="5"/>
      <c r="F4332" s="5"/>
      <c r="G4332" s="5"/>
      <c r="H4332" s="5"/>
      <c r="I4332" s="5"/>
      <c r="J4332" s="5"/>
    </row>
    <row r="4333" spans="1:10" x14ac:dyDescent="0.25">
      <c r="A4333" s="5"/>
      <c r="B4333" s="5"/>
      <c r="C4333" s="5"/>
      <c r="D4333" s="5"/>
      <c r="E4333" s="5"/>
      <c r="F4333" s="5"/>
      <c r="G4333" s="5"/>
      <c r="H4333" s="5"/>
      <c r="I4333" s="5"/>
      <c r="J4333" s="5"/>
    </row>
    <row r="4334" spans="1:10" x14ac:dyDescent="0.25">
      <c r="A4334" s="5"/>
      <c r="B4334" s="5"/>
      <c r="C4334" s="5"/>
      <c r="D4334" s="5"/>
      <c r="E4334" s="5"/>
      <c r="F4334" s="5"/>
      <c r="G4334" s="5"/>
      <c r="H4334" s="5"/>
      <c r="I4334" s="5"/>
      <c r="J4334" s="5"/>
    </row>
    <row r="4335" spans="1:10" x14ac:dyDescent="0.25">
      <c r="A4335" s="5"/>
      <c r="B4335" s="5"/>
      <c r="C4335" s="5"/>
      <c r="D4335" s="5"/>
      <c r="E4335" s="5"/>
      <c r="F4335" s="5"/>
      <c r="G4335" s="5"/>
      <c r="H4335" s="5"/>
      <c r="I4335" s="5"/>
      <c r="J4335" s="5"/>
    </row>
    <row r="4336" spans="1:10" x14ac:dyDescent="0.25">
      <c r="A4336" s="5"/>
      <c r="B4336" s="5"/>
      <c r="C4336" s="5"/>
      <c r="D4336" s="5"/>
      <c r="E4336" s="5"/>
      <c r="F4336" s="5"/>
      <c r="G4336" s="5"/>
      <c r="H4336" s="5"/>
      <c r="I4336" s="5"/>
      <c r="J4336" s="5"/>
    </row>
    <row r="4337" spans="1:10" x14ac:dyDescent="0.25">
      <c r="A4337" s="5"/>
      <c r="B4337" s="5"/>
      <c r="C4337" s="5"/>
      <c r="D4337" s="5"/>
      <c r="E4337" s="5"/>
      <c r="F4337" s="5"/>
      <c r="G4337" s="5"/>
      <c r="H4337" s="5"/>
      <c r="I4337" s="5"/>
      <c r="J4337" s="5"/>
    </row>
    <row r="4338" spans="1:10" x14ac:dyDescent="0.25">
      <c r="A4338" s="5"/>
      <c r="B4338" s="5"/>
      <c r="C4338" s="5"/>
      <c r="D4338" s="5"/>
      <c r="E4338" s="5"/>
      <c r="F4338" s="5"/>
      <c r="G4338" s="5"/>
      <c r="H4338" s="5"/>
      <c r="I4338" s="5"/>
      <c r="J4338" s="5"/>
    </row>
    <row r="4339" spans="1:10" x14ac:dyDescent="0.25">
      <c r="A4339" s="5"/>
      <c r="B4339" s="5"/>
      <c r="C4339" s="5"/>
      <c r="D4339" s="5"/>
      <c r="E4339" s="5"/>
      <c r="F4339" s="5"/>
      <c r="G4339" s="5"/>
      <c r="H4339" s="5"/>
      <c r="I4339" s="5"/>
      <c r="J4339" s="5"/>
    </row>
    <row r="4340" spans="1:10" x14ac:dyDescent="0.25">
      <c r="A4340" s="5"/>
      <c r="B4340" s="5"/>
      <c r="C4340" s="5"/>
      <c r="D4340" s="5"/>
      <c r="E4340" s="5"/>
      <c r="F4340" s="5"/>
      <c r="G4340" s="5"/>
      <c r="H4340" s="5"/>
      <c r="I4340" s="5"/>
      <c r="J4340" s="5"/>
    </row>
    <row r="4341" spans="1:10" x14ac:dyDescent="0.25">
      <c r="A4341" s="5"/>
      <c r="B4341" s="5"/>
      <c r="C4341" s="5"/>
      <c r="D4341" s="5"/>
      <c r="E4341" s="5"/>
      <c r="F4341" s="5"/>
      <c r="G4341" s="5"/>
      <c r="H4341" s="5"/>
      <c r="I4341" s="5"/>
      <c r="J4341" s="5"/>
    </row>
    <row r="4342" spans="1:10" x14ac:dyDescent="0.25">
      <c r="A4342" s="5"/>
      <c r="B4342" s="5"/>
      <c r="C4342" s="5"/>
      <c r="D4342" s="5"/>
      <c r="E4342" s="5"/>
      <c r="F4342" s="5"/>
      <c r="G4342" s="5"/>
      <c r="H4342" s="5"/>
      <c r="I4342" s="5"/>
      <c r="J4342" s="5"/>
    </row>
    <row r="4343" spans="1:10" x14ac:dyDescent="0.25">
      <c r="A4343" s="5"/>
      <c r="B4343" s="5"/>
      <c r="C4343" s="5"/>
      <c r="D4343" s="5"/>
      <c r="E4343" s="5"/>
      <c r="F4343" s="5"/>
      <c r="G4343" s="5"/>
      <c r="H4343" s="5"/>
      <c r="I4343" s="5"/>
      <c r="J4343" s="5"/>
    </row>
    <row r="4344" spans="1:10" x14ac:dyDescent="0.25">
      <c r="A4344" s="5"/>
      <c r="B4344" s="5"/>
      <c r="C4344" s="5"/>
      <c r="D4344" s="5"/>
      <c r="E4344" s="5"/>
      <c r="F4344" s="5"/>
      <c r="G4344" s="5"/>
      <c r="H4344" s="5"/>
      <c r="I4344" s="5"/>
      <c r="J4344" s="5"/>
    </row>
    <row r="4345" spans="1:10" x14ac:dyDescent="0.25">
      <c r="A4345" s="5"/>
      <c r="B4345" s="5"/>
      <c r="C4345" s="5"/>
      <c r="D4345" s="5"/>
      <c r="E4345" s="5"/>
      <c r="F4345" s="5"/>
      <c r="G4345" s="5"/>
      <c r="H4345" s="5"/>
      <c r="I4345" s="5"/>
      <c r="J4345" s="5"/>
    </row>
    <row r="4346" spans="1:10" x14ac:dyDescent="0.25">
      <c r="A4346" s="5"/>
      <c r="B4346" s="5"/>
      <c r="C4346" s="5"/>
      <c r="D4346" s="5"/>
      <c r="E4346" s="5"/>
      <c r="F4346" s="5"/>
      <c r="G4346" s="5"/>
      <c r="H4346" s="5"/>
      <c r="I4346" s="5"/>
      <c r="J4346" s="5"/>
    </row>
    <row r="4347" spans="1:10" x14ac:dyDescent="0.25">
      <c r="A4347" s="5"/>
      <c r="B4347" s="5"/>
      <c r="C4347" s="5"/>
      <c r="D4347" s="5"/>
      <c r="E4347" s="5"/>
      <c r="F4347" s="5"/>
      <c r="G4347" s="5"/>
      <c r="H4347" s="5"/>
      <c r="I4347" s="5"/>
      <c r="J4347" s="5"/>
    </row>
    <row r="4348" spans="1:10" x14ac:dyDescent="0.25">
      <c r="A4348" s="5"/>
      <c r="B4348" s="5"/>
      <c r="C4348" s="5"/>
      <c r="D4348" s="5"/>
      <c r="E4348" s="5"/>
      <c r="F4348" s="5"/>
      <c r="G4348" s="5"/>
      <c r="H4348" s="5"/>
      <c r="I4348" s="5"/>
      <c r="J4348" s="5"/>
    </row>
    <row r="4349" spans="1:10" x14ac:dyDescent="0.25">
      <c r="A4349" s="5"/>
      <c r="B4349" s="5"/>
      <c r="C4349" s="5"/>
      <c r="D4349" s="5"/>
      <c r="E4349" s="5"/>
      <c r="F4349" s="5"/>
      <c r="G4349" s="5"/>
      <c r="H4349" s="5"/>
      <c r="I4349" s="5"/>
      <c r="J4349" s="5"/>
    </row>
    <row r="4350" spans="1:10" x14ac:dyDescent="0.25">
      <c r="A4350" s="5"/>
      <c r="B4350" s="5"/>
      <c r="C4350" s="5"/>
      <c r="D4350" s="5"/>
      <c r="E4350" s="5"/>
      <c r="F4350" s="5"/>
      <c r="G4350" s="5"/>
      <c r="H4350" s="5"/>
      <c r="I4350" s="5"/>
      <c r="J4350" s="5"/>
    </row>
    <row r="4351" spans="1:10" x14ac:dyDescent="0.25">
      <c r="A4351" s="5"/>
      <c r="B4351" s="5"/>
      <c r="C4351" s="5"/>
      <c r="D4351" s="5"/>
      <c r="E4351" s="5"/>
      <c r="F4351" s="5"/>
      <c r="G4351" s="5"/>
      <c r="H4351" s="5"/>
      <c r="I4351" s="5"/>
      <c r="J4351" s="5"/>
    </row>
    <row r="4352" spans="1:10" x14ac:dyDescent="0.25">
      <c r="A4352" s="5"/>
      <c r="B4352" s="5"/>
      <c r="C4352" s="5"/>
      <c r="D4352" s="5"/>
      <c r="E4352" s="5"/>
      <c r="F4352" s="5"/>
      <c r="G4352" s="5"/>
      <c r="H4352" s="5"/>
      <c r="I4352" s="5"/>
      <c r="J4352" s="5"/>
    </row>
    <row r="4353" spans="1:10" x14ac:dyDescent="0.25">
      <c r="A4353" s="5"/>
      <c r="B4353" s="5"/>
      <c r="C4353" s="5"/>
      <c r="D4353" s="5"/>
      <c r="E4353" s="5"/>
      <c r="F4353" s="5"/>
      <c r="G4353" s="5"/>
      <c r="H4353" s="5"/>
      <c r="I4353" s="5"/>
      <c r="J4353" s="5"/>
    </row>
    <row r="4354" spans="1:10" x14ac:dyDescent="0.25">
      <c r="A4354" s="5"/>
      <c r="B4354" s="5"/>
      <c r="C4354" s="5"/>
      <c r="D4354" s="5"/>
      <c r="E4354" s="5"/>
      <c r="F4354" s="5"/>
      <c r="G4354" s="5"/>
      <c r="H4354" s="5"/>
      <c r="I4354" s="5"/>
      <c r="J4354" s="5"/>
    </row>
    <row r="4355" spans="1:10" x14ac:dyDescent="0.25">
      <c r="A4355" s="5"/>
      <c r="B4355" s="5"/>
      <c r="C4355" s="5"/>
      <c r="D4355" s="5"/>
      <c r="E4355" s="5"/>
      <c r="F4355" s="5"/>
      <c r="G4355" s="5"/>
      <c r="H4355" s="5"/>
      <c r="I4355" s="5"/>
      <c r="J4355" s="5"/>
    </row>
    <row r="4356" spans="1:10" x14ac:dyDescent="0.25">
      <c r="A4356" s="5"/>
      <c r="B4356" s="5"/>
      <c r="C4356" s="5"/>
      <c r="D4356" s="5"/>
      <c r="E4356" s="5"/>
      <c r="F4356" s="5"/>
      <c r="G4356" s="5"/>
      <c r="H4356" s="5"/>
      <c r="I4356" s="5"/>
      <c r="J4356" s="5"/>
    </row>
    <row r="4357" spans="1:10" x14ac:dyDescent="0.25">
      <c r="A4357" s="5"/>
      <c r="B4357" s="5"/>
      <c r="C4357" s="5"/>
      <c r="D4357" s="5"/>
      <c r="E4357" s="5"/>
      <c r="F4357" s="5"/>
      <c r="G4357" s="5"/>
      <c r="H4357" s="5"/>
      <c r="I4357" s="5"/>
      <c r="J4357" s="5"/>
    </row>
    <row r="4358" spans="1:10" x14ac:dyDescent="0.25">
      <c r="A4358" s="5"/>
      <c r="B4358" s="5"/>
      <c r="C4358" s="5"/>
      <c r="D4358" s="5"/>
      <c r="E4358" s="5"/>
      <c r="F4358" s="5"/>
      <c r="G4358" s="5"/>
      <c r="H4358" s="5"/>
      <c r="I4358" s="5"/>
      <c r="J4358" s="5"/>
    </row>
    <row r="4359" spans="1:10" x14ac:dyDescent="0.25">
      <c r="A4359" s="5"/>
      <c r="B4359" s="5"/>
      <c r="C4359" s="5"/>
      <c r="D4359" s="5"/>
      <c r="E4359" s="5"/>
      <c r="F4359" s="5"/>
      <c r="G4359" s="5"/>
      <c r="H4359" s="5"/>
      <c r="I4359" s="5"/>
      <c r="J4359" s="5"/>
    </row>
    <row r="4360" spans="1:10" x14ac:dyDescent="0.25">
      <c r="A4360" s="5"/>
      <c r="B4360" s="5"/>
      <c r="C4360" s="5"/>
      <c r="D4360" s="5"/>
      <c r="E4360" s="5"/>
      <c r="F4360" s="5"/>
      <c r="G4360" s="5"/>
      <c r="H4360" s="5"/>
      <c r="I4360" s="5"/>
      <c r="J4360" s="5"/>
    </row>
    <row r="4361" spans="1:10" x14ac:dyDescent="0.25">
      <c r="A4361" s="5"/>
      <c r="B4361" s="5"/>
      <c r="C4361" s="5"/>
      <c r="D4361" s="5"/>
      <c r="E4361" s="5"/>
      <c r="F4361" s="5"/>
      <c r="G4361" s="5"/>
      <c r="H4361" s="5"/>
      <c r="I4361" s="5"/>
      <c r="J4361" s="5"/>
    </row>
    <row r="4362" spans="1:10" x14ac:dyDescent="0.25">
      <c r="A4362" s="5"/>
      <c r="B4362" s="5"/>
      <c r="C4362" s="5"/>
      <c r="D4362" s="5"/>
      <c r="E4362" s="5"/>
      <c r="F4362" s="5"/>
      <c r="G4362" s="5"/>
      <c r="H4362" s="5"/>
      <c r="I4362" s="5"/>
      <c r="J4362" s="5"/>
    </row>
    <row r="4363" spans="1:10" x14ac:dyDescent="0.25">
      <c r="A4363" s="5"/>
      <c r="B4363" s="5"/>
      <c r="C4363" s="5"/>
      <c r="D4363" s="5"/>
      <c r="E4363" s="5"/>
      <c r="F4363" s="5"/>
      <c r="G4363" s="5"/>
      <c r="H4363" s="5"/>
      <c r="I4363" s="5"/>
      <c r="J4363" s="5"/>
    </row>
    <row r="4364" spans="1:10" x14ac:dyDescent="0.25">
      <c r="A4364" s="5"/>
      <c r="B4364" s="5"/>
      <c r="C4364" s="5"/>
      <c r="D4364" s="5"/>
      <c r="E4364" s="5"/>
      <c r="F4364" s="5"/>
      <c r="G4364" s="5"/>
      <c r="H4364" s="5"/>
      <c r="I4364" s="5"/>
      <c r="J4364" s="5"/>
    </row>
    <row r="4365" spans="1:10" x14ac:dyDescent="0.25">
      <c r="A4365" s="5"/>
      <c r="B4365" s="5"/>
      <c r="C4365" s="5"/>
      <c r="D4365" s="5"/>
      <c r="E4365" s="5"/>
      <c r="F4365" s="5"/>
      <c r="G4365" s="5"/>
      <c r="H4365" s="5"/>
      <c r="I4365" s="5"/>
      <c r="J4365" s="5"/>
    </row>
    <row r="4366" spans="1:10" x14ac:dyDescent="0.25">
      <c r="A4366" s="5"/>
      <c r="B4366" s="5"/>
      <c r="C4366" s="5"/>
      <c r="D4366" s="5"/>
      <c r="E4366" s="5"/>
      <c r="F4366" s="5"/>
      <c r="G4366" s="5"/>
      <c r="H4366" s="5"/>
      <c r="I4366" s="5"/>
      <c r="J4366" s="5"/>
    </row>
    <row r="4367" spans="1:10" x14ac:dyDescent="0.25">
      <c r="A4367" s="5"/>
      <c r="B4367" s="5"/>
      <c r="C4367" s="5"/>
      <c r="D4367" s="5"/>
      <c r="E4367" s="5"/>
      <c r="F4367" s="5"/>
      <c r="G4367" s="5"/>
      <c r="H4367" s="5"/>
      <c r="I4367" s="5"/>
      <c r="J4367" s="5"/>
    </row>
    <row r="4368" spans="1:10" x14ac:dyDescent="0.25">
      <c r="A4368" s="5"/>
      <c r="B4368" s="5"/>
      <c r="C4368" s="5"/>
      <c r="D4368" s="5"/>
      <c r="E4368" s="5"/>
      <c r="F4368" s="5"/>
      <c r="G4368" s="5"/>
      <c r="H4368" s="5"/>
      <c r="I4368" s="5"/>
      <c r="J4368" s="5"/>
    </row>
    <row r="4369" spans="1:10" x14ac:dyDescent="0.25">
      <c r="A4369" s="5"/>
      <c r="B4369" s="5"/>
      <c r="C4369" s="5"/>
      <c r="D4369" s="5"/>
      <c r="E4369" s="5"/>
      <c r="F4369" s="5"/>
      <c r="G4369" s="5"/>
      <c r="H4369" s="5"/>
      <c r="I4369" s="5"/>
      <c r="J4369" s="5"/>
    </row>
    <row r="4370" spans="1:10" x14ac:dyDescent="0.25">
      <c r="A4370" s="5"/>
      <c r="B4370" s="5"/>
      <c r="C4370" s="5"/>
      <c r="D4370" s="5"/>
      <c r="E4370" s="5"/>
      <c r="F4370" s="5"/>
      <c r="G4370" s="5"/>
      <c r="H4370" s="5"/>
      <c r="I4370" s="5"/>
      <c r="J4370" s="5"/>
    </row>
    <row r="4371" spans="1:10" x14ac:dyDescent="0.25">
      <c r="A4371" s="5"/>
      <c r="B4371" s="5"/>
      <c r="C4371" s="5"/>
      <c r="D4371" s="5"/>
      <c r="E4371" s="5"/>
      <c r="F4371" s="5"/>
      <c r="G4371" s="5"/>
      <c r="H4371" s="5"/>
      <c r="I4371" s="5"/>
      <c r="J4371" s="5"/>
    </row>
    <row r="4372" spans="1:10" x14ac:dyDescent="0.25">
      <c r="A4372" s="5"/>
      <c r="B4372" s="5"/>
      <c r="C4372" s="5"/>
      <c r="D4372" s="5"/>
      <c r="E4372" s="5"/>
      <c r="F4372" s="5"/>
      <c r="G4372" s="5"/>
      <c r="H4372" s="5"/>
      <c r="I4372" s="5"/>
      <c r="J4372" s="5"/>
    </row>
    <row r="4373" spans="1:10" x14ac:dyDescent="0.25">
      <c r="A4373" s="5"/>
      <c r="B4373" s="5"/>
      <c r="C4373" s="5"/>
      <c r="D4373" s="5"/>
      <c r="E4373" s="5"/>
      <c r="F4373" s="5"/>
      <c r="G4373" s="5"/>
      <c r="H4373" s="5"/>
      <c r="I4373" s="5"/>
      <c r="J4373" s="5"/>
    </row>
    <row r="4374" spans="1:10" x14ac:dyDescent="0.25">
      <c r="A4374" s="5"/>
      <c r="B4374" s="5"/>
      <c r="C4374" s="5"/>
      <c r="D4374" s="5"/>
      <c r="E4374" s="5"/>
      <c r="F4374" s="5"/>
      <c r="G4374" s="5"/>
      <c r="H4374" s="5"/>
      <c r="I4374" s="5"/>
      <c r="J4374" s="5"/>
    </row>
    <row r="4375" spans="1:10" x14ac:dyDescent="0.25">
      <c r="A4375" s="5"/>
      <c r="B4375" s="5"/>
      <c r="C4375" s="5"/>
      <c r="D4375" s="5"/>
      <c r="E4375" s="5"/>
      <c r="F4375" s="5"/>
      <c r="G4375" s="5"/>
      <c r="H4375" s="5"/>
      <c r="I4375" s="5"/>
      <c r="J4375" s="5"/>
    </row>
    <row r="4376" spans="1:10" x14ac:dyDescent="0.25">
      <c r="A4376" s="5"/>
      <c r="B4376" s="5"/>
      <c r="C4376" s="5"/>
      <c r="D4376" s="5"/>
      <c r="E4376" s="5"/>
      <c r="F4376" s="5"/>
      <c r="G4376" s="5"/>
      <c r="H4376" s="5"/>
      <c r="I4376" s="5"/>
      <c r="J4376" s="5"/>
    </row>
    <row r="4377" spans="1:10" x14ac:dyDescent="0.25">
      <c r="A4377" s="5"/>
      <c r="B4377" s="5"/>
      <c r="C4377" s="5"/>
      <c r="D4377" s="5"/>
      <c r="E4377" s="5"/>
      <c r="F4377" s="5"/>
      <c r="G4377" s="5"/>
      <c r="H4377" s="5"/>
      <c r="I4377" s="5"/>
      <c r="J4377" s="5"/>
    </row>
    <row r="4378" spans="1:10" x14ac:dyDescent="0.25">
      <c r="A4378" s="5"/>
      <c r="B4378" s="5"/>
      <c r="C4378" s="5"/>
      <c r="D4378" s="5"/>
      <c r="E4378" s="5"/>
      <c r="F4378" s="5"/>
      <c r="G4378" s="5"/>
      <c r="H4378" s="5"/>
      <c r="I4378" s="5"/>
      <c r="J4378" s="5"/>
    </row>
    <row r="4379" spans="1:10" x14ac:dyDescent="0.25">
      <c r="A4379" s="5"/>
      <c r="B4379" s="5"/>
      <c r="C4379" s="5"/>
      <c r="D4379" s="5"/>
      <c r="E4379" s="5"/>
      <c r="F4379" s="5"/>
      <c r="G4379" s="5"/>
      <c r="H4379" s="5"/>
      <c r="I4379" s="5"/>
      <c r="J4379" s="5"/>
    </row>
    <row r="4380" spans="1:10" x14ac:dyDescent="0.25">
      <c r="A4380" s="5"/>
      <c r="B4380" s="5"/>
      <c r="C4380" s="5"/>
      <c r="D4380" s="5"/>
      <c r="E4380" s="5"/>
      <c r="F4380" s="5"/>
      <c r="G4380" s="5"/>
      <c r="H4380" s="5"/>
      <c r="I4380" s="5"/>
      <c r="J4380" s="5"/>
    </row>
    <row r="4381" spans="1:10" x14ac:dyDescent="0.25">
      <c r="A4381" s="5"/>
      <c r="B4381" s="5"/>
      <c r="C4381" s="5"/>
      <c r="D4381" s="5"/>
      <c r="E4381" s="5"/>
      <c r="F4381" s="5"/>
      <c r="G4381" s="5"/>
      <c r="H4381" s="5"/>
      <c r="I4381" s="5"/>
      <c r="J4381" s="5"/>
    </row>
    <row r="4382" spans="1:10" x14ac:dyDescent="0.25">
      <c r="A4382" s="5"/>
      <c r="B4382" s="5"/>
      <c r="C4382" s="5"/>
      <c r="D4382" s="5"/>
      <c r="E4382" s="5"/>
      <c r="F4382" s="5"/>
      <c r="G4382" s="5"/>
      <c r="H4382" s="5"/>
      <c r="I4382" s="5"/>
      <c r="J4382" s="5"/>
    </row>
    <row r="4383" spans="1:10" x14ac:dyDescent="0.25">
      <c r="A4383" s="5"/>
      <c r="B4383" s="5"/>
      <c r="C4383" s="5"/>
      <c r="D4383" s="5"/>
      <c r="E4383" s="5"/>
      <c r="F4383" s="5"/>
      <c r="G4383" s="5"/>
      <c r="H4383" s="5"/>
      <c r="I4383" s="5"/>
      <c r="J4383" s="5"/>
    </row>
    <row r="4384" spans="1:10" x14ac:dyDescent="0.25">
      <c r="A4384" s="5"/>
      <c r="B4384" s="5"/>
      <c r="C4384" s="5"/>
      <c r="D4384" s="5"/>
      <c r="E4384" s="5"/>
      <c r="F4384" s="5"/>
      <c r="G4384" s="5"/>
      <c r="H4384" s="5"/>
      <c r="I4384" s="5"/>
      <c r="J4384" s="5"/>
    </row>
    <row r="4385" spans="1:10" x14ac:dyDescent="0.25">
      <c r="A4385" s="5"/>
      <c r="B4385" s="5"/>
      <c r="C4385" s="5"/>
      <c r="D4385" s="5"/>
      <c r="E4385" s="5"/>
      <c r="F4385" s="5"/>
      <c r="G4385" s="5"/>
      <c r="H4385" s="5"/>
      <c r="I4385" s="5"/>
      <c r="J4385" s="5"/>
    </row>
    <row r="4386" spans="1:10" x14ac:dyDescent="0.25">
      <c r="A4386" s="5"/>
      <c r="B4386" s="5"/>
      <c r="C4386" s="5"/>
      <c r="D4386" s="5"/>
      <c r="E4386" s="5"/>
      <c r="F4386" s="5"/>
      <c r="G4386" s="5"/>
      <c r="H4386" s="5"/>
      <c r="I4386" s="5"/>
      <c r="J4386" s="5"/>
    </row>
    <row r="4387" spans="1:10" x14ac:dyDescent="0.25">
      <c r="A4387" s="5"/>
      <c r="B4387" s="5"/>
      <c r="C4387" s="5"/>
      <c r="D4387" s="5"/>
      <c r="E4387" s="5"/>
      <c r="F4387" s="5"/>
      <c r="G4387" s="5"/>
      <c r="H4387" s="5"/>
      <c r="I4387" s="5"/>
      <c r="J4387" s="5"/>
    </row>
    <row r="4388" spans="1:10" x14ac:dyDescent="0.25">
      <c r="A4388" s="5"/>
      <c r="B4388" s="5"/>
      <c r="C4388" s="5"/>
      <c r="D4388" s="5"/>
      <c r="E4388" s="5"/>
      <c r="F4388" s="5"/>
      <c r="G4388" s="5"/>
      <c r="H4388" s="5"/>
      <c r="I4388" s="5"/>
      <c r="J4388" s="5"/>
    </row>
    <row r="4389" spans="1:10" x14ac:dyDescent="0.25">
      <c r="A4389" s="5"/>
      <c r="B4389" s="5"/>
      <c r="C4389" s="5"/>
      <c r="D4389" s="5"/>
      <c r="E4389" s="5"/>
      <c r="F4389" s="5"/>
      <c r="G4389" s="5"/>
      <c r="H4389" s="5"/>
      <c r="I4389" s="5"/>
      <c r="J4389" s="5"/>
    </row>
    <row r="4390" spans="1:10" x14ac:dyDescent="0.25">
      <c r="A4390" s="5"/>
      <c r="B4390" s="5"/>
      <c r="C4390" s="5"/>
      <c r="D4390" s="5"/>
      <c r="E4390" s="5"/>
      <c r="F4390" s="5"/>
      <c r="G4390" s="5"/>
      <c r="H4390" s="5"/>
      <c r="I4390" s="5"/>
      <c r="J4390" s="5"/>
    </row>
    <row r="4391" spans="1:10" x14ac:dyDescent="0.25">
      <c r="A4391" s="5"/>
      <c r="B4391" s="5"/>
      <c r="C4391" s="5"/>
      <c r="D4391" s="5"/>
      <c r="E4391" s="5"/>
      <c r="F4391" s="5"/>
      <c r="G4391" s="5"/>
      <c r="H4391" s="5"/>
      <c r="I4391" s="5"/>
      <c r="J4391" s="5"/>
    </row>
    <row r="4392" spans="1:10" x14ac:dyDescent="0.25">
      <c r="A4392" s="5"/>
      <c r="B4392" s="5"/>
      <c r="C4392" s="5"/>
      <c r="D4392" s="5"/>
      <c r="E4392" s="5"/>
      <c r="F4392" s="5"/>
      <c r="G4392" s="5"/>
      <c r="H4392" s="5"/>
      <c r="I4392" s="5"/>
      <c r="J4392" s="5"/>
    </row>
    <row r="4393" spans="1:10" x14ac:dyDescent="0.25">
      <c r="A4393" s="5"/>
      <c r="B4393" s="5"/>
      <c r="C4393" s="5"/>
      <c r="D4393" s="5"/>
      <c r="E4393" s="5"/>
      <c r="F4393" s="5"/>
      <c r="G4393" s="5"/>
      <c r="H4393" s="5"/>
      <c r="I4393" s="5"/>
      <c r="J4393" s="5"/>
    </row>
    <row r="4394" spans="1:10" x14ac:dyDescent="0.25">
      <c r="A4394" s="5"/>
      <c r="B4394" s="5"/>
      <c r="C4394" s="5"/>
      <c r="D4394" s="5"/>
      <c r="E4394" s="5"/>
      <c r="F4394" s="5"/>
      <c r="G4394" s="5"/>
      <c r="H4394" s="5"/>
      <c r="I4394" s="5"/>
      <c r="J4394" s="5"/>
    </row>
    <row r="4395" spans="1:10" x14ac:dyDescent="0.25">
      <c r="A4395" s="5"/>
      <c r="B4395" s="5"/>
      <c r="C4395" s="5"/>
      <c r="D4395" s="5"/>
      <c r="E4395" s="5"/>
      <c r="F4395" s="5"/>
      <c r="G4395" s="5"/>
      <c r="H4395" s="5"/>
      <c r="I4395" s="5"/>
      <c r="J4395" s="5"/>
    </row>
    <row r="4396" spans="1:10" x14ac:dyDescent="0.25">
      <c r="A4396" s="5"/>
      <c r="B4396" s="5"/>
      <c r="C4396" s="5"/>
      <c r="D4396" s="5"/>
      <c r="E4396" s="5"/>
      <c r="F4396" s="5"/>
      <c r="G4396" s="5"/>
      <c r="H4396" s="5"/>
      <c r="I4396" s="5"/>
      <c r="J4396" s="5"/>
    </row>
    <row r="4397" spans="1:10" x14ac:dyDescent="0.25">
      <c r="A4397" s="5"/>
      <c r="B4397" s="5"/>
      <c r="C4397" s="5"/>
      <c r="D4397" s="5"/>
      <c r="E4397" s="5"/>
      <c r="F4397" s="5"/>
      <c r="G4397" s="5"/>
      <c r="H4397" s="5"/>
      <c r="I4397" s="5"/>
      <c r="J4397" s="5"/>
    </row>
    <row r="4398" spans="1:10" x14ac:dyDescent="0.25">
      <c r="A4398" s="5"/>
      <c r="B4398" s="5"/>
      <c r="C4398" s="5"/>
      <c r="D4398" s="5"/>
      <c r="E4398" s="5"/>
      <c r="F4398" s="5"/>
      <c r="G4398" s="5"/>
      <c r="H4398" s="5"/>
      <c r="I4398" s="5"/>
      <c r="J4398" s="5"/>
    </row>
    <row r="4399" spans="1:10" x14ac:dyDescent="0.25">
      <c r="A4399" s="5"/>
      <c r="B4399" s="5"/>
      <c r="C4399" s="5"/>
      <c r="D4399" s="5"/>
      <c r="E4399" s="5"/>
      <c r="F4399" s="5"/>
      <c r="G4399" s="5"/>
      <c r="H4399" s="5"/>
      <c r="I4399" s="5"/>
      <c r="J4399" s="5"/>
    </row>
    <row r="4400" spans="1:10" x14ac:dyDescent="0.25">
      <c r="A4400" s="5"/>
      <c r="B4400" s="5"/>
      <c r="C4400" s="5"/>
      <c r="D4400" s="5"/>
      <c r="E4400" s="5"/>
      <c r="F4400" s="5"/>
      <c r="G4400" s="5"/>
      <c r="H4400" s="5"/>
      <c r="I4400" s="5"/>
      <c r="J4400" s="5"/>
    </row>
    <row r="4401" spans="1:10" x14ac:dyDescent="0.25">
      <c r="A4401" s="5"/>
      <c r="B4401" s="5"/>
      <c r="C4401" s="5"/>
      <c r="D4401" s="5"/>
      <c r="E4401" s="5"/>
      <c r="F4401" s="5"/>
      <c r="G4401" s="5"/>
      <c r="H4401" s="5"/>
      <c r="I4401" s="5"/>
      <c r="J4401" s="5"/>
    </row>
    <row r="4402" spans="1:10" x14ac:dyDescent="0.25">
      <c r="A4402" s="5"/>
      <c r="B4402" s="5"/>
      <c r="C4402" s="5"/>
      <c r="D4402" s="5"/>
      <c r="E4402" s="5"/>
      <c r="F4402" s="5"/>
      <c r="G4402" s="5"/>
      <c r="H4402" s="5"/>
      <c r="I4402" s="5"/>
      <c r="J4402" s="5"/>
    </row>
    <row r="4403" spans="1:10" x14ac:dyDescent="0.25">
      <c r="A4403" s="5"/>
      <c r="B4403" s="5"/>
      <c r="C4403" s="5"/>
      <c r="D4403" s="5"/>
      <c r="E4403" s="5"/>
      <c r="F4403" s="5"/>
      <c r="G4403" s="5"/>
      <c r="H4403" s="5"/>
      <c r="I4403" s="5"/>
      <c r="J4403" s="5"/>
    </row>
    <row r="4404" spans="1:10" x14ac:dyDescent="0.25">
      <c r="A4404" s="5"/>
      <c r="B4404" s="5"/>
      <c r="C4404" s="5"/>
      <c r="D4404" s="5"/>
      <c r="E4404" s="5"/>
      <c r="F4404" s="5"/>
      <c r="G4404" s="5"/>
      <c r="H4404" s="5"/>
      <c r="I4404" s="5"/>
      <c r="J4404" s="5"/>
    </row>
    <row r="4405" spans="1:10" x14ac:dyDescent="0.25">
      <c r="A4405" s="5"/>
      <c r="B4405" s="5"/>
      <c r="C4405" s="5"/>
      <c r="D4405" s="5"/>
      <c r="E4405" s="5"/>
      <c r="F4405" s="5"/>
      <c r="G4405" s="5"/>
      <c r="H4405" s="5"/>
      <c r="I4405" s="5"/>
      <c r="J4405" s="5"/>
    </row>
    <row r="4406" spans="1:10" x14ac:dyDescent="0.25">
      <c r="A4406" s="5"/>
      <c r="B4406" s="5"/>
      <c r="C4406" s="5"/>
      <c r="D4406" s="5"/>
      <c r="E4406" s="5"/>
      <c r="F4406" s="5"/>
      <c r="G4406" s="5"/>
      <c r="H4406" s="5"/>
      <c r="I4406" s="5"/>
      <c r="J4406" s="5"/>
    </row>
    <row r="4407" spans="1:10" x14ac:dyDescent="0.25">
      <c r="A4407" s="5"/>
      <c r="B4407" s="5"/>
      <c r="C4407" s="5"/>
      <c r="D4407" s="5"/>
      <c r="E4407" s="5"/>
      <c r="F4407" s="5"/>
      <c r="G4407" s="5"/>
      <c r="H4407" s="5"/>
      <c r="I4407" s="5"/>
      <c r="J4407" s="5"/>
    </row>
    <row r="4408" spans="1:10" x14ac:dyDescent="0.25">
      <c r="A4408" s="5"/>
      <c r="B4408" s="5"/>
      <c r="C4408" s="5"/>
      <c r="D4408" s="5"/>
      <c r="E4408" s="5"/>
      <c r="F4408" s="5"/>
      <c r="G4408" s="5"/>
      <c r="H4408" s="5"/>
      <c r="I4408" s="5"/>
      <c r="J4408" s="5"/>
    </row>
    <row r="4409" spans="1:10" x14ac:dyDescent="0.25">
      <c r="A4409" s="5"/>
      <c r="B4409" s="5"/>
      <c r="C4409" s="5"/>
      <c r="D4409" s="5"/>
      <c r="E4409" s="5"/>
      <c r="F4409" s="5"/>
      <c r="G4409" s="5"/>
      <c r="H4409" s="5"/>
      <c r="I4409" s="5"/>
      <c r="J4409" s="5"/>
    </row>
    <row r="4410" spans="1:10" x14ac:dyDescent="0.25">
      <c r="A4410" s="5"/>
      <c r="B4410" s="5"/>
      <c r="C4410" s="5"/>
      <c r="D4410" s="5"/>
      <c r="E4410" s="5"/>
      <c r="F4410" s="5"/>
      <c r="G4410" s="5"/>
      <c r="H4410" s="5"/>
      <c r="I4410" s="5"/>
      <c r="J4410" s="5"/>
    </row>
    <row r="4411" spans="1:10" x14ac:dyDescent="0.25">
      <c r="A4411" s="5"/>
      <c r="B4411" s="5"/>
      <c r="C4411" s="5"/>
      <c r="D4411" s="5"/>
      <c r="E4411" s="5"/>
      <c r="F4411" s="5"/>
      <c r="G4411" s="5"/>
      <c r="H4411" s="5"/>
      <c r="I4411" s="5"/>
      <c r="J4411" s="5"/>
    </row>
    <row r="4412" spans="1:10" x14ac:dyDescent="0.25">
      <c r="A4412" s="5"/>
      <c r="B4412" s="5"/>
      <c r="C4412" s="5"/>
      <c r="D4412" s="5"/>
      <c r="E4412" s="5"/>
      <c r="F4412" s="5"/>
      <c r="G4412" s="5"/>
      <c r="H4412" s="5"/>
      <c r="I4412" s="5"/>
      <c r="J4412" s="5"/>
    </row>
    <row r="4413" spans="1:10" x14ac:dyDescent="0.25">
      <c r="A4413" s="5"/>
      <c r="B4413" s="5"/>
      <c r="C4413" s="5"/>
      <c r="D4413" s="5"/>
      <c r="E4413" s="5"/>
      <c r="F4413" s="5"/>
      <c r="G4413" s="5"/>
      <c r="H4413" s="5"/>
      <c r="I4413" s="5"/>
      <c r="J4413" s="5"/>
    </row>
    <row r="4414" spans="1:10" x14ac:dyDescent="0.25">
      <c r="A4414" s="5"/>
      <c r="B4414" s="5"/>
      <c r="C4414" s="5"/>
      <c r="D4414" s="5"/>
      <c r="E4414" s="5"/>
      <c r="F4414" s="5"/>
      <c r="G4414" s="5"/>
      <c r="H4414" s="5"/>
      <c r="I4414" s="5"/>
      <c r="J4414" s="5"/>
    </row>
    <row r="4415" spans="1:10" x14ac:dyDescent="0.25">
      <c r="A4415" s="5"/>
      <c r="B4415" s="5"/>
      <c r="C4415" s="5"/>
      <c r="D4415" s="5"/>
      <c r="E4415" s="5"/>
      <c r="F4415" s="5"/>
      <c r="G4415" s="5"/>
      <c r="H4415" s="5"/>
      <c r="I4415" s="5"/>
      <c r="J4415" s="5"/>
    </row>
    <row r="4416" spans="1:10" x14ac:dyDescent="0.25">
      <c r="A4416" s="5"/>
      <c r="B4416" s="5"/>
      <c r="C4416" s="5"/>
      <c r="D4416" s="5"/>
      <c r="E4416" s="5"/>
      <c r="F4416" s="5"/>
      <c r="G4416" s="5"/>
      <c r="H4416" s="5"/>
      <c r="I4416" s="5"/>
      <c r="J4416" s="5"/>
    </row>
    <row r="4417" spans="1:10" x14ac:dyDescent="0.25">
      <c r="A4417" s="5"/>
      <c r="B4417" s="5"/>
      <c r="C4417" s="5"/>
      <c r="D4417" s="5"/>
      <c r="E4417" s="5"/>
      <c r="F4417" s="5"/>
      <c r="G4417" s="5"/>
      <c r="H4417" s="5"/>
      <c r="I4417" s="5"/>
      <c r="J4417" s="5"/>
    </row>
    <row r="4418" spans="1:10" x14ac:dyDescent="0.25">
      <c r="A4418" s="5"/>
      <c r="B4418" s="5"/>
      <c r="C4418" s="5"/>
      <c r="D4418" s="5"/>
      <c r="E4418" s="5"/>
      <c r="F4418" s="5"/>
      <c r="G4418" s="5"/>
      <c r="H4418" s="5"/>
      <c r="I4418" s="5"/>
      <c r="J4418" s="5"/>
    </row>
    <row r="4419" spans="1:10" x14ac:dyDescent="0.25">
      <c r="A4419" s="5"/>
      <c r="B4419" s="5"/>
      <c r="C4419" s="5"/>
      <c r="D4419" s="5"/>
      <c r="E4419" s="5"/>
      <c r="F4419" s="5"/>
      <c r="G4419" s="5"/>
      <c r="H4419" s="5"/>
      <c r="I4419" s="5"/>
      <c r="J4419" s="5"/>
    </row>
    <row r="4420" spans="1:10" x14ac:dyDescent="0.25">
      <c r="A4420" s="5"/>
      <c r="B4420" s="5"/>
      <c r="C4420" s="5"/>
      <c r="D4420" s="5"/>
      <c r="E4420" s="5"/>
      <c r="F4420" s="5"/>
      <c r="G4420" s="5"/>
      <c r="H4420" s="5"/>
      <c r="I4420" s="5"/>
      <c r="J4420" s="5"/>
    </row>
    <row r="4421" spans="1:10" x14ac:dyDescent="0.25">
      <c r="A4421" s="5"/>
      <c r="B4421" s="5"/>
      <c r="C4421" s="5"/>
      <c r="D4421" s="5"/>
      <c r="E4421" s="5"/>
      <c r="F4421" s="5"/>
      <c r="G4421" s="5"/>
      <c r="H4421" s="5"/>
      <c r="I4421" s="5"/>
      <c r="J4421" s="5"/>
    </row>
    <row r="4422" spans="1:10" x14ac:dyDescent="0.25">
      <c r="A4422" s="5"/>
      <c r="B4422" s="5"/>
      <c r="C4422" s="5"/>
      <c r="D4422" s="5"/>
      <c r="E4422" s="5"/>
      <c r="F4422" s="5"/>
      <c r="G4422" s="5"/>
      <c r="H4422" s="5"/>
      <c r="I4422" s="5"/>
      <c r="J4422" s="5"/>
    </row>
    <row r="4423" spans="1:10" x14ac:dyDescent="0.25">
      <c r="A4423" s="5"/>
      <c r="B4423" s="5"/>
      <c r="C4423" s="5"/>
      <c r="D4423" s="5"/>
      <c r="E4423" s="5"/>
      <c r="F4423" s="5"/>
      <c r="G4423" s="5"/>
      <c r="H4423" s="5"/>
      <c r="I4423" s="5"/>
      <c r="J4423" s="5"/>
    </row>
    <row r="4424" spans="1:10" x14ac:dyDescent="0.25">
      <c r="A4424" s="5"/>
      <c r="B4424" s="5"/>
      <c r="C4424" s="5"/>
      <c r="D4424" s="5"/>
      <c r="E4424" s="5"/>
      <c r="F4424" s="5"/>
      <c r="G4424" s="5"/>
      <c r="H4424" s="5"/>
      <c r="I4424" s="5"/>
      <c r="J4424" s="5"/>
    </row>
    <row r="4425" spans="1:10" x14ac:dyDescent="0.25">
      <c r="A4425" s="5"/>
      <c r="B4425" s="5"/>
      <c r="C4425" s="5"/>
      <c r="D4425" s="5"/>
      <c r="E4425" s="5"/>
      <c r="F4425" s="5"/>
      <c r="G4425" s="5"/>
      <c r="H4425" s="5"/>
      <c r="I4425" s="5"/>
      <c r="J4425" s="5"/>
    </row>
    <row r="4426" spans="1:10" x14ac:dyDescent="0.25">
      <c r="A4426" s="5"/>
      <c r="B4426" s="5"/>
      <c r="C4426" s="5"/>
      <c r="D4426" s="5"/>
      <c r="E4426" s="5"/>
      <c r="F4426" s="5"/>
      <c r="G4426" s="5"/>
      <c r="H4426" s="5"/>
      <c r="I4426" s="5"/>
      <c r="J4426" s="5"/>
    </row>
    <row r="4427" spans="1:10" x14ac:dyDescent="0.25">
      <c r="A4427" s="5"/>
      <c r="B4427" s="5"/>
      <c r="C4427" s="5"/>
      <c r="D4427" s="5"/>
      <c r="E4427" s="5"/>
      <c r="F4427" s="5"/>
      <c r="G4427" s="5"/>
      <c r="H4427" s="5"/>
      <c r="I4427" s="5"/>
      <c r="J4427" s="5"/>
    </row>
    <row r="4428" spans="1:10" x14ac:dyDescent="0.25">
      <c r="A4428" s="5"/>
      <c r="B4428" s="5"/>
      <c r="C4428" s="5"/>
      <c r="D4428" s="5"/>
      <c r="E4428" s="5"/>
      <c r="F4428" s="5"/>
      <c r="G4428" s="5"/>
      <c r="H4428" s="5"/>
      <c r="I4428" s="5"/>
      <c r="J4428" s="5"/>
    </row>
    <row r="4429" spans="1:10" x14ac:dyDescent="0.25">
      <c r="A4429" s="5"/>
      <c r="B4429" s="5"/>
      <c r="C4429" s="5"/>
      <c r="D4429" s="5"/>
      <c r="E4429" s="5"/>
      <c r="F4429" s="5"/>
      <c r="G4429" s="5"/>
      <c r="H4429" s="5"/>
      <c r="I4429" s="5"/>
      <c r="J4429" s="5"/>
    </row>
    <row r="4430" spans="1:10" x14ac:dyDescent="0.25">
      <c r="A4430" s="5"/>
      <c r="B4430" s="5"/>
      <c r="C4430" s="5"/>
      <c r="D4430" s="5"/>
      <c r="E4430" s="5"/>
      <c r="F4430" s="5"/>
      <c r="G4430" s="5"/>
      <c r="H4430" s="5"/>
      <c r="I4430" s="5"/>
      <c r="J4430" s="5"/>
    </row>
    <row r="4431" spans="1:10" x14ac:dyDescent="0.25">
      <c r="A4431" s="5"/>
      <c r="B4431" s="5"/>
      <c r="C4431" s="5"/>
      <c r="D4431" s="5"/>
      <c r="E4431" s="5"/>
      <c r="F4431" s="5"/>
      <c r="G4431" s="5"/>
      <c r="H4431" s="5"/>
      <c r="I4431" s="5"/>
      <c r="J4431" s="5"/>
    </row>
    <row r="4432" spans="1:10" x14ac:dyDescent="0.25">
      <c r="A4432" s="5"/>
      <c r="B4432" s="5"/>
      <c r="C4432" s="5"/>
      <c r="D4432" s="5"/>
      <c r="E4432" s="5"/>
      <c r="F4432" s="5"/>
      <c r="G4432" s="5"/>
      <c r="H4432" s="5"/>
      <c r="I4432" s="5"/>
      <c r="J4432" s="5"/>
    </row>
    <row r="4433" spans="1:10" x14ac:dyDescent="0.25">
      <c r="A4433" s="5"/>
      <c r="B4433" s="5"/>
      <c r="C4433" s="5"/>
      <c r="D4433" s="5"/>
      <c r="E4433" s="5"/>
      <c r="F4433" s="5"/>
      <c r="G4433" s="5"/>
      <c r="H4433" s="5"/>
      <c r="I4433" s="5"/>
      <c r="J4433" s="5"/>
    </row>
    <row r="4434" spans="1:10" x14ac:dyDescent="0.25">
      <c r="A4434" s="5"/>
      <c r="B4434" s="5"/>
      <c r="C4434" s="5"/>
      <c r="D4434" s="5"/>
      <c r="E4434" s="5"/>
      <c r="F4434" s="5"/>
      <c r="G4434" s="5"/>
      <c r="H4434" s="5"/>
      <c r="I4434" s="5"/>
      <c r="J4434" s="5"/>
    </row>
    <row r="4435" spans="1:10" x14ac:dyDescent="0.25">
      <c r="A4435" s="5"/>
      <c r="B4435" s="5"/>
      <c r="C4435" s="5"/>
      <c r="D4435" s="5"/>
      <c r="E4435" s="5"/>
      <c r="F4435" s="5"/>
      <c r="G4435" s="5"/>
      <c r="H4435" s="5"/>
      <c r="I4435" s="5"/>
      <c r="J4435" s="5"/>
    </row>
    <row r="4436" spans="1:10" x14ac:dyDescent="0.25">
      <c r="A4436" s="5"/>
      <c r="B4436" s="5"/>
      <c r="C4436" s="5"/>
      <c r="D4436" s="5"/>
      <c r="E4436" s="5"/>
      <c r="F4436" s="5"/>
      <c r="G4436" s="5"/>
      <c r="H4436" s="5"/>
      <c r="I4436" s="5"/>
      <c r="J4436" s="5"/>
    </row>
    <row r="4437" spans="1:10" x14ac:dyDescent="0.25">
      <c r="A4437" s="5"/>
      <c r="B4437" s="5"/>
      <c r="C4437" s="5"/>
      <c r="D4437" s="5"/>
      <c r="E4437" s="5"/>
      <c r="F4437" s="5"/>
      <c r="G4437" s="5"/>
      <c r="H4437" s="5"/>
      <c r="I4437" s="5"/>
      <c r="J4437" s="5"/>
    </row>
    <row r="4438" spans="1:10" x14ac:dyDescent="0.25">
      <c r="A4438" s="5"/>
      <c r="B4438" s="5"/>
      <c r="C4438" s="5"/>
      <c r="D4438" s="5"/>
      <c r="E4438" s="5"/>
      <c r="F4438" s="5"/>
      <c r="G4438" s="5"/>
      <c r="H4438" s="5"/>
      <c r="I4438" s="5"/>
      <c r="J4438" s="5"/>
    </row>
    <row r="4439" spans="1:10" x14ac:dyDescent="0.25">
      <c r="A4439" s="5"/>
      <c r="B4439" s="5"/>
      <c r="C4439" s="5"/>
      <c r="D4439" s="5"/>
      <c r="E4439" s="5"/>
      <c r="F4439" s="5"/>
      <c r="G4439" s="5"/>
      <c r="H4439" s="5"/>
      <c r="I4439" s="5"/>
      <c r="J4439" s="5"/>
    </row>
    <row r="4440" spans="1:10" x14ac:dyDescent="0.25">
      <c r="A4440" s="5"/>
      <c r="B4440" s="5"/>
      <c r="C4440" s="5"/>
      <c r="D4440" s="5"/>
      <c r="E4440" s="5"/>
      <c r="F4440" s="5"/>
      <c r="G4440" s="5"/>
      <c r="H4440" s="5"/>
      <c r="I4440" s="5"/>
      <c r="J4440" s="5"/>
    </row>
    <row r="4441" spans="1:10" x14ac:dyDescent="0.25">
      <c r="A4441" s="5"/>
      <c r="B4441" s="5"/>
      <c r="C4441" s="5"/>
      <c r="D4441" s="5"/>
      <c r="E4441" s="5"/>
      <c r="F4441" s="5"/>
      <c r="G4441" s="5"/>
      <c r="H4441" s="5"/>
      <c r="I4441" s="5"/>
      <c r="J4441" s="5"/>
    </row>
    <row r="4442" spans="1:10" x14ac:dyDescent="0.25">
      <c r="A4442" s="5"/>
      <c r="B4442" s="5"/>
      <c r="C4442" s="5"/>
      <c r="D4442" s="5"/>
      <c r="E4442" s="5"/>
      <c r="F4442" s="5"/>
      <c r="G4442" s="5"/>
      <c r="H4442" s="5"/>
      <c r="I4442" s="5"/>
      <c r="J4442" s="5"/>
    </row>
    <row r="4443" spans="1:10" x14ac:dyDescent="0.25">
      <c r="A4443" s="5"/>
      <c r="B4443" s="5"/>
      <c r="C4443" s="5"/>
      <c r="D4443" s="5"/>
      <c r="E4443" s="5"/>
      <c r="F4443" s="5"/>
      <c r="G4443" s="5"/>
      <c r="H4443" s="5"/>
      <c r="I4443" s="5"/>
      <c r="J4443" s="5"/>
    </row>
    <row r="4444" spans="1:10" x14ac:dyDescent="0.25">
      <c r="A4444" s="5"/>
      <c r="B4444" s="5"/>
      <c r="C4444" s="5"/>
      <c r="D4444" s="5"/>
      <c r="E4444" s="5"/>
      <c r="F4444" s="5"/>
      <c r="G4444" s="5"/>
      <c r="H4444" s="5"/>
      <c r="I4444" s="5"/>
      <c r="J4444" s="5"/>
    </row>
    <row r="4445" spans="1:10" x14ac:dyDescent="0.25">
      <c r="A4445" s="5"/>
      <c r="B4445" s="5"/>
      <c r="C4445" s="5"/>
      <c r="D4445" s="5"/>
      <c r="E4445" s="5"/>
      <c r="F4445" s="5"/>
      <c r="G4445" s="5"/>
      <c r="H4445" s="5"/>
      <c r="I4445" s="5"/>
      <c r="J4445" s="5"/>
    </row>
    <row r="4446" spans="1:10" x14ac:dyDescent="0.25">
      <c r="A4446" s="5"/>
      <c r="B4446" s="5"/>
      <c r="C4446" s="5"/>
      <c r="D4446" s="5"/>
      <c r="E4446" s="5"/>
      <c r="F4446" s="5"/>
      <c r="G4446" s="5"/>
      <c r="H4446" s="5"/>
      <c r="I4446" s="5"/>
      <c r="J4446" s="5"/>
    </row>
    <row r="4447" spans="1:10" x14ac:dyDescent="0.25">
      <c r="A4447" s="5"/>
      <c r="B4447" s="5"/>
      <c r="C4447" s="5"/>
      <c r="D4447" s="5"/>
      <c r="E4447" s="5"/>
      <c r="F4447" s="5"/>
      <c r="G4447" s="5"/>
      <c r="H4447" s="5"/>
      <c r="I4447" s="5"/>
      <c r="J4447" s="5"/>
    </row>
    <row r="4448" spans="1:10" x14ac:dyDescent="0.25">
      <c r="A4448" s="5"/>
      <c r="B4448" s="5"/>
      <c r="C4448" s="5"/>
      <c r="D4448" s="5"/>
      <c r="E4448" s="5"/>
      <c r="F4448" s="5"/>
      <c r="G4448" s="5"/>
      <c r="H4448" s="5"/>
      <c r="I4448" s="5"/>
      <c r="J4448" s="5"/>
    </row>
    <row r="4449" spans="1:10" x14ac:dyDescent="0.25">
      <c r="A4449" s="5"/>
      <c r="B4449" s="5"/>
      <c r="C4449" s="5"/>
      <c r="D4449" s="5"/>
      <c r="E4449" s="5"/>
      <c r="F4449" s="5"/>
      <c r="G4449" s="5"/>
      <c r="H4449" s="5"/>
      <c r="I4449" s="5"/>
      <c r="J4449" s="5"/>
    </row>
    <row r="4450" spans="1:10" x14ac:dyDescent="0.25">
      <c r="A4450" s="5"/>
      <c r="B4450" s="5"/>
      <c r="C4450" s="5"/>
      <c r="D4450" s="5"/>
      <c r="E4450" s="5"/>
      <c r="F4450" s="5"/>
      <c r="G4450" s="5"/>
      <c r="H4450" s="5"/>
      <c r="I4450" s="5"/>
      <c r="J4450" s="5"/>
    </row>
    <row r="4451" spans="1:10" x14ac:dyDescent="0.25">
      <c r="A4451" s="5"/>
      <c r="B4451" s="5"/>
      <c r="C4451" s="5"/>
      <c r="D4451" s="5"/>
      <c r="E4451" s="5"/>
      <c r="F4451" s="5"/>
      <c r="G4451" s="5"/>
      <c r="H4451" s="5"/>
      <c r="I4451" s="5"/>
      <c r="J4451" s="5"/>
    </row>
    <row r="4452" spans="1:10" x14ac:dyDescent="0.25">
      <c r="A4452" s="5"/>
      <c r="B4452" s="5"/>
      <c r="C4452" s="5"/>
      <c r="D4452" s="5"/>
      <c r="E4452" s="5"/>
      <c r="F4452" s="5"/>
      <c r="G4452" s="5"/>
      <c r="H4452" s="5"/>
      <c r="I4452" s="5"/>
      <c r="J4452" s="5"/>
    </row>
    <row r="4453" spans="1:10" x14ac:dyDescent="0.25">
      <c r="A4453" s="5"/>
      <c r="B4453" s="5"/>
      <c r="C4453" s="5"/>
      <c r="D4453" s="5"/>
      <c r="E4453" s="5"/>
      <c r="F4453" s="5"/>
      <c r="G4453" s="5"/>
      <c r="H4453" s="5"/>
      <c r="I4453" s="5"/>
      <c r="J4453" s="5"/>
    </row>
    <row r="4454" spans="1:10" x14ac:dyDescent="0.25">
      <c r="A4454" s="5"/>
      <c r="B4454" s="5"/>
      <c r="C4454" s="5"/>
      <c r="D4454" s="5"/>
      <c r="E4454" s="5"/>
      <c r="F4454" s="5"/>
      <c r="G4454" s="5"/>
      <c r="H4454" s="5"/>
      <c r="I4454" s="5"/>
      <c r="J4454" s="5"/>
    </row>
    <row r="4455" spans="1:10" x14ac:dyDescent="0.25">
      <c r="A4455" s="5"/>
      <c r="B4455" s="5"/>
      <c r="C4455" s="5"/>
      <c r="D4455" s="5"/>
      <c r="E4455" s="5"/>
      <c r="F4455" s="5"/>
      <c r="G4455" s="5"/>
      <c r="H4455" s="5"/>
      <c r="I4455" s="5"/>
      <c r="J4455" s="5"/>
    </row>
    <row r="4456" spans="1:10" x14ac:dyDescent="0.25">
      <c r="A4456" s="5"/>
      <c r="B4456" s="5"/>
      <c r="C4456" s="5"/>
      <c r="D4456" s="5"/>
      <c r="E4456" s="5"/>
      <c r="F4456" s="5"/>
      <c r="G4456" s="5"/>
      <c r="H4456" s="5"/>
      <c r="I4456" s="5"/>
      <c r="J4456" s="5"/>
    </row>
    <row r="4457" spans="1:10" x14ac:dyDescent="0.25">
      <c r="A4457" s="5"/>
      <c r="B4457" s="5"/>
      <c r="C4457" s="5"/>
      <c r="D4457" s="5"/>
      <c r="E4457" s="5"/>
      <c r="F4457" s="5"/>
      <c r="G4457" s="5"/>
      <c r="H4457" s="5"/>
      <c r="I4457" s="5"/>
      <c r="J4457" s="5"/>
    </row>
    <row r="4458" spans="1:10" x14ac:dyDescent="0.25">
      <c r="A4458" s="5"/>
      <c r="B4458" s="5"/>
      <c r="C4458" s="5"/>
      <c r="D4458" s="5"/>
      <c r="E4458" s="5"/>
      <c r="F4458" s="5"/>
      <c r="G4458" s="5"/>
      <c r="H4458" s="5"/>
      <c r="I4458" s="5"/>
      <c r="J4458" s="5"/>
    </row>
    <row r="4459" spans="1:10" x14ac:dyDescent="0.25">
      <c r="A4459" s="5"/>
      <c r="B4459" s="5"/>
      <c r="C4459" s="5"/>
      <c r="D4459" s="5"/>
      <c r="E4459" s="5"/>
      <c r="F4459" s="5"/>
      <c r="G4459" s="5"/>
      <c r="H4459" s="5"/>
      <c r="I4459" s="5"/>
      <c r="J4459" s="5"/>
    </row>
    <row r="4460" spans="1:10" x14ac:dyDescent="0.25">
      <c r="A4460" s="5"/>
      <c r="B4460" s="5"/>
      <c r="C4460" s="5"/>
      <c r="D4460" s="5"/>
      <c r="E4460" s="5"/>
      <c r="F4460" s="5"/>
      <c r="G4460" s="5"/>
      <c r="H4460" s="5"/>
      <c r="I4460" s="5"/>
      <c r="J4460" s="5"/>
    </row>
    <row r="4461" spans="1:10" x14ac:dyDescent="0.25">
      <c r="A4461" s="5"/>
      <c r="B4461" s="5"/>
      <c r="C4461" s="5"/>
      <c r="D4461" s="5"/>
      <c r="E4461" s="5"/>
      <c r="F4461" s="5"/>
      <c r="G4461" s="5"/>
      <c r="H4461" s="5"/>
      <c r="I4461" s="5"/>
      <c r="J4461" s="5"/>
    </row>
    <row r="4462" spans="1:10" x14ac:dyDescent="0.25">
      <c r="A4462" s="5"/>
      <c r="B4462" s="5"/>
      <c r="C4462" s="5"/>
      <c r="D4462" s="5"/>
      <c r="E4462" s="5"/>
      <c r="F4462" s="5"/>
      <c r="G4462" s="5"/>
      <c r="H4462" s="5"/>
      <c r="I4462" s="5"/>
      <c r="J4462" s="5"/>
    </row>
    <row r="4463" spans="1:10" x14ac:dyDescent="0.25">
      <c r="A4463" s="5"/>
      <c r="B4463" s="5"/>
      <c r="C4463" s="5"/>
      <c r="D4463" s="5"/>
      <c r="E4463" s="5"/>
      <c r="F4463" s="5"/>
      <c r="G4463" s="5"/>
      <c r="H4463" s="5"/>
      <c r="I4463" s="5"/>
      <c r="J4463" s="5"/>
    </row>
    <row r="4464" spans="1:10" x14ac:dyDescent="0.25">
      <c r="A4464" s="5"/>
      <c r="B4464" s="5"/>
      <c r="C4464" s="5"/>
      <c r="D4464" s="5"/>
      <c r="E4464" s="5"/>
      <c r="F4464" s="5"/>
      <c r="G4464" s="5"/>
      <c r="H4464" s="5"/>
      <c r="I4464" s="5"/>
      <c r="J4464" s="5"/>
    </row>
    <row r="4465" spans="1:10" x14ac:dyDescent="0.25">
      <c r="A4465" s="5"/>
      <c r="B4465" s="5"/>
      <c r="C4465" s="5"/>
      <c r="D4465" s="5"/>
      <c r="E4465" s="5"/>
      <c r="F4465" s="5"/>
      <c r="G4465" s="5"/>
      <c r="H4465" s="5"/>
      <c r="I4465" s="5"/>
      <c r="J4465" s="5"/>
    </row>
    <row r="4466" spans="1:10" x14ac:dyDescent="0.25">
      <c r="A4466" s="5"/>
      <c r="B4466" s="5"/>
      <c r="C4466" s="5"/>
      <c r="D4466" s="5"/>
      <c r="E4466" s="5"/>
      <c r="F4466" s="5"/>
      <c r="G4466" s="5"/>
      <c r="H4466" s="5"/>
      <c r="I4466" s="5"/>
      <c r="J4466" s="5"/>
    </row>
    <row r="4467" spans="1:10" x14ac:dyDescent="0.25">
      <c r="A4467" s="5"/>
      <c r="B4467" s="5"/>
      <c r="C4467" s="5"/>
      <c r="D4467" s="5"/>
      <c r="E4467" s="5"/>
      <c r="F4467" s="5"/>
      <c r="G4467" s="5"/>
      <c r="H4467" s="5"/>
      <c r="I4467" s="5"/>
      <c r="J4467" s="5"/>
    </row>
    <row r="4468" spans="1:10" x14ac:dyDescent="0.25">
      <c r="A4468" s="5"/>
      <c r="B4468" s="5"/>
      <c r="C4468" s="5"/>
      <c r="D4468" s="5"/>
      <c r="E4468" s="5"/>
      <c r="F4468" s="5"/>
      <c r="G4468" s="5"/>
      <c r="H4468" s="5"/>
      <c r="I4468" s="5"/>
      <c r="J4468" s="5"/>
    </row>
    <row r="4469" spans="1:10" x14ac:dyDescent="0.25">
      <c r="A4469" s="5"/>
      <c r="B4469" s="5"/>
      <c r="C4469" s="5"/>
      <c r="D4469" s="5"/>
      <c r="E4469" s="5"/>
      <c r="F4469" s="5"/>
      <c r="G4469" s="5"/>
      <c r="H4469" s="5"/>
      <c r="I4469" s="5"/>
      <c r="J4469" s="5"/>
    </row>
    <row r="4470" spans="1:10" x14ac:dyDescent="0.25">
      <c r="A4470" s="5"/>
      <c r="B4470" s="5"/>
      <c r="C4470" s="5"/>
      <c r="D4470" s="5"/>
      <c r="E4470" s="5"/>
      <c r="F4470" s="5"/>
      <c r="G4470" s="5"/>
      <c r="H4470" s="5"/>
      <c r="I4470" s="5"/>
      <c r="J4470" s="5"/>
    </row>
    <row r="4471" spans="1:10" x14ac:dyDescent="0.25">
      <c r="A4471" s="5"/>
      <c r="B4471" s="5"/>
      <c r="C4471" s="5"/>
      <c r="D4471" s="5"/>
      <c r="E4471" s="5"/>
      <c r="F4471" s="5"/>
      <c r="G4471" s="5"/>
      <c r="H4471" s="5"/>
      <c r="I4471" s="5"/>
      <c r="J4471" s="5"/>
    </row>
    <row r="4472" spans="1:10" x14ac:dyDescent="0.25">
      <c r="A4472" s="5"/>
      <c r="B4472" s="5"/>
      <c r="C4472" s="5"/>
      <c r="D4472" s="5"/>
      <c r="E4472" s="5"/>
      <c r="F4472" s="5"/>
      <c r="G4472" s="5"/>
      <c r="H4472" s="5"/>
      <c r="I4472" s="5"/>
      <c r="J4472" s="5"/>
    </row>
    <row r="4473" spans="1:10" x14ac:dyDescent="0.25">
      <c r="A4473" s="5"/>
      <c r="B4473" s="5"/>
      <c r="C4473" s="5"/>
      <c r="D4473" s="5"/>
      <c r="E4473" s="5"/>
      <c r="F4473" s="5"/>
      <c r="G4473" s="5"/>
      <c r="H4473" s="5"/>
      <c r="I4473" s="5"/>
      <c r="J4473" s="5"/>
    </row>
    <row r="4474" spans="1:10" x14ac:dyDescent="0.25">
      <c r="A4474" s="5"/>
      <c r="B4474" s="5"/>
      <c r="C4474" s="5"/>
      <c r="D4474" s="5"/>
      <c r="E4474" s="5"/>
      <c r="F4474" s="5"/>
      <c r="G4474" s="5"/>
      <c r="H4474" s="5"/>
      <c r="I4474" s="5"/>
      <c r="J4474" s="5"/>
    </row>
    <row r="4475" spans="1:10" x14ac:dyDescent="0.25">
      <c r="A4475" s="5"/>
      <c r="B4475" s="5"/>
      <c r="C4475" s="5"/>
      <c r="D4475" s="5"/>
      <c r="E4475" s="5"/>
      <c r="F4475" s="5"/>
      <c r="G4475" s="5"/>
      <c r="H4475" s="5"/>
      <c r="I4475" s="5"/>
      <c r="J4475" s="5"/>
    </row>
    <row r="4476" spans="1:10" x14ac:dyDescent="0.25">
      <c r="A4476" s="5"/>
      <c r="B4476" s="5"/>
      <c r="C4476" s="5"/>
      <c r="D4476" s="5"/>
      <c r="E4476" s="5"/>
      <c r="F4476" s="5"/>
      <c r="G4476" s="5"/>
      <c r="H4476" s="5"/>
      <c r="I4476" s="5"/>
      <c r="J4476" s="5"/>
    </row>
    <row r="4477" spans="1:10" x14ac:dyDescent="0.25">
      <c r="A4477" s="5"/>
      <c r="B4477" s="5"/>
      <c r="C4477" s="5"/>
      <c r="D4477" s="5"/>
      <c r="E4477" s="5"/>
      <c r="F4477" s="5"/>
      <c r="G4477" s="5"/>
      <c r="H4477" s="5"/>
      <c r="I4477" s="5"/>
      <c r="J4477" s="5"/>
    </row>
    <row r="4478" spans="1:10" x14ac:dyDescent="0.25">
      <c r="A4478" s="5"/>
      <c r="B4478" s="5"/>
      <c r="C4478" s="5"/>
      <c r="D4478" s="5"/>
      <c r="E4478" s="5"/>
      <c r="F4478" s="5"/>
      <c r="G4478" s="5"/>
      <c r="H4478" s="5"/>
      <c r="I4478" s="5"/>
      <c r="J4478" s="5"/>
    </row>
    <row r="4479" spans="1:10" x14ac:dyDescent="0.25">
      <c r="A4479" s="5"/>
      <c r="B4479" s="5"/>
      <c r="C4479" s="5"/>
      <c r="D4479" s="5"/>
      <c r="E4479" s="5"/>
      <c r="F4479" s="5"/>
      <c r="G4479" s="5"/>
      <c r="H4479" s="5"/>
      <c r="I4479" s="5"/>
      <c r="J4479" s="5"/>
    </row>
    <row r="4480" spans="1:10" x14ac:dyDescent="0.25">
      <c r="A4480" s="5"/>
      <c r="B4480" s="5"/>
      <c r="C4480" s="5"/>
      <c r="D4480" s="5"/>
      <c r="E4480" s="5"/>
      <c r="F4480" s="5"/>
      <c r="G4480" s="5"/>
      <c r="H4480" s="5"/>
      <c r="I4480" s="5"/>
      <c r="J4480" s="5"/>
    </row>
    <row r="4481" spans="1:10" x14ac:dyDescent="0.25">
      <c r="A4481" s="5"/>
      <c r="B4481" s="5"/>
      <c r="C4481" s="5"/>
      <c r="D4481" s="5"/>
      <c r="E4481" s="5"/>
      <c r="F4481" s="5"/>
      <c r="G4481" s="5"/>
      <c r="H4481" s="5"/>
      <c r="I4481" s="5"/>
      <c r="J4481" s="5"/>
    </row>
    <row r="4482" spans="1:10" x14ac:dyDescent="0.25">
      <c r="A4482" s="5"/>
      <c r="B4482" s="5"/>
      <c r="C4482" s="5"/>
      <c r="D4482" s="5"/>
      <c r="E4482" s="5"/>
      <c r="F4482" s="5"/>
      <c r="G4482" s="5"/>
      <c r="H4482" s="5"/>
      <c r="I4482" s="5"/>
      <c r="J4482" s="5"/>
    </row>
    <row r="4483" spans="1:10" x14ac:dyDescent="0.25">
      <c r="A4483" s="5"/>
      <c r="B4483" s="5"/>
      <c r="C4483" s="5"/>
      <c r="D4483" s="5"/>
      <c r="E4483" s="5"/>
      <c r="F4483" s="5"/>
      <c r="G4483" s="5"/>
      <c r="H4483" s="5"/>
      <c r="I4483" s="5"/>
      <c r="J4483" s="5"/>
    </row>
    <row r="4484" spans="1:10" x14ac:dyDescent="0.25">
      <c r="A4484" s="5"/>
      <c r="B4484" s="5"/>
      <c r="C4484" s="5"/>
      <c r="D4484" s="5"/>
      <c r="E4484" s="5"/>
      <c r="F4484" s="5"/>
      <c r="G4484" s="5"/>
      <c r="H4484" s="5"/>
      <c r="I4484" s="5"/>
      <c r="J4484" s="5"/>
    </row>
    <row r="4485" spans="1:10" x14ac:dyDescent="0.25">
      <c r="A4485" s="5"/>
      <c r="B4485" s="5"/>
      <c r="C4485" s="5"/>
      <c r="D4485" s="5"/>
      <c r="E4485" s="5"/>
      <c r="F4485" s="5"/>
      <c r="G4485" s="5"/>
      <c r="H4485" s="5"/>
      <c r="I4485" s="5"/>
      <c r="J4485" s="5"/>
    </row>
    <row r="4486" spans="1:10" x14ac:dyDescent="0.25">
      <c r="A4486" s="5"/>
      <c r="B4486" s="5"/>
      <c r="C4486" s="5"/>
      <c r="D4486" s="5"/>
      <c r="E4486" s="5"/>
      <c r="F4486" s="5"/>
      <c r="G4486" s="5"/>
      <c r="H4486" s="5"/>
      <c r="I4486" s="5"/>
      <c r="J4486" s="5"/>
    </row>
    <row r="4487" spans="1:10" x14ac:dyDescent="0.25">
      <c r="A4487" s="5"/>
      <c r="B4487" s="5"/>
      <c r="C4487" s="5"/>
      <c r="D4487" s="5"/>
      <c r="E4487" s="5"/>
      <c r="F4487" s="5"/>
      <c r="G4487" s="5"/>
      <c r="H4487" s="5"/>
      <c r="I4487" s="5"/>
      <c r="J4487" s="5"/>
    </row>
    <row r="4488" spans="1:10" x14ac:dyDescent="0.25">
      <c r="A4488" s="5"/>
      <c r="B4488" s="5"/>
      <c r="C4488" s="5"/>
      <c r="D4488" s="5"/>
      <c r="E4488" s="5"/>
      <c r="F4488" s="5"/>
      <c r="G4488" s="5"/>
      <c r="H4488" s="5"/>
      <c r="I4488" s="5"/>
      <c r="J4488" s="5"/>
    </row>
    <row r="4489" spans="1:10" x14ac:dyDescent="0.25">
      <c r="A4489" s="5"/>
      <c r="B4489" s="5"/>
      <c r="C4489" s="5"/>
      <c r="D4489" s="5"/>
      <c r="E4489" s="5"/>
      <c r="F4489" s="5"/>
      <c r="G4489" s="5"/>
      <c r="H4489" s="5"/>
      <c r="I4489" s="5"/>
      <c r="J4489" s="5"/>
    </row>
    <row r="4490" spans="1:10" x14ac:dyDescent="0.25">
      <c r="A4490" s="5"/>
      <c r="B4490" s="5"/>
      <c r="C4490" s="5"/>
      <c r="D4490" s="5"/>
      <c r="E4490" s="5"/>
      <c r="F4490" s="5"/>
      <c r="G4490" s="5"/>
      <c r="H4490" s="5"/>
      <c r="I4490" s="5"/>
      <c r="J4490" s="5"/>
    </row>
    <row r="4491" spans="1:10" x14ac:dyDescent="0.25">
      <c r="A4491" s="5"/>
      <c r="B4491" s="5"/>
      <c r="C4491" s="5"/>
      <c r="D4491" s="5"/>
      <c r="E4491" s="5"/>
      <c r="F4491" s="5"/>
      <c r="G4491" s="5"/>
      <c r="H4491" s="5"/>
      <c r="I4491" s="5"/>
      <c r="J4491" s="5"/>
    </row>
    <row r="4492" spans="1:10" x14ac:dyDescent="0.25">
      <c r="A4492" s="5"/>
      <c r="B4492" s="5"/>
      <c r="C4492" s="5"/>
      <c r="D4492" s="5"/>
      <c r="E4492" s="5"/>
      <c r="F4492" s="5"/>
      <c r="G4492" s="5"/>
      <c r="H4492" s="5"/>
      <c r="I4492" s="5"/>
      <c r="J4492" s="5"/>
    </row>
    <row r="4493" spans="1:10" x14ac:dyDescent="0.25">
      <c r="A4493" s="5"/>
      <c r="B4493" s="5"/>
      <c r="C4493" s="5"/>
      <c r="D4493" s="5"/>
      <c r="E4493" s="5"/>
      <c r="F4493" s="5"/>
      <c r="G4493" s="5"/>
      <c r="H4493" s="5"/>
      <c r="I4493" s="5"/>
      <c r="J4493" s="5"/>
    </row>
    <row r="4494" spans="1:10" x14ac:dyDescent="0.25">
      <c r="A4494" s="5"/>
      <c r="B4494" s="5"/>
      <c r="C4494" s="5"/>
      <c r="D4494" s="5"/>
      <c r="E4494" s="5"/>
      <c r="F4494" s="5"/>
      <c r="G4494" s="5"/>
      <c r="H4494" s="5"/>
      <c r="I4494" s="5"/>
      <c r="J4494" s="5"/>
    </row>
    <row r="4495" spans="1:10" x14ac:dyDescent="0.25">
      <c r="A4495" s="5"/>
      <c r="B4495" s="5"/>
      <c r="C4495" s="5"/>
      <c r="D4495" s="5"/>
      <c r="E4495" s="5"/>
      <c r="F4495" s="5"/>
      <c r="G4495" s="5"/>
      <c r="H4495" s="5"/>
      <c r="I4495" s="5"/>
      <c r="J4495" s="5"/>
    </row>
    <row r="4496" spans="1:10" x14ac:dyDescent="0.25">
      <c r="A4496" s="5"/>
      <c r="B4496" s="5"/>
      <c r="C4496" s="5"/>
      <c r="D4496" s="5"/>
      <c r="E4496" s="5"/>
      <c r="F4496" s="5"/>
      <c r="G4496" s="5"/>
      <c r="H4496" s="5"/>
      <c r="I4496" s="5"/>
      <c r="J4496" s="5"/>
    </row>
    <row r="4497" spans="1:10" x14ac:dyDescent="0.25">
      <c r="A4497" s="5"/>
      <c r="B4497" s="5"/>
      <c r="C4497" s="5"/>
      <c r="D4497" s="5"/>
      <c r="E4497" s="5"/>
      <c r="F4497" s="5"/>
      <c r="G4497" s="5"/>
      <c r="H4497" s="5"/>
      <c r="I4497" s="5"/>
      <c r="J4497" s="5"/>
    </row>
    <row r="4498" spans="1:10" x14ac:dyDescent="0.25">
      <c r="A4498" s="5"/>
      <c r="B4498" s="5"/>
      <c r="C4498" s="5"/>
      <c r="D4498" s="5"/>
      <c r="E4498" s="5"/>
      <c r="F4498" s="5"/>
      <c r="G4498" s="5"/>
      <c r="H4498" s="5"/>
      <c r="I4498" s="5"/>
      <c r="J4498" s="5"/>
    </row>
    <row r="4499" spans="1:10" x14ac:dyDescent="0.25">
      <c r="A4499" s="5"/>
      <c r="B4499" s="5"/>
      <c r="C4499" s="5"/>
      <c r="D4499" s="5"/>
      <c r="E4499" s="5"/>
      <c r="F4499" s="5"/>
      <c r="G4499" s="5"/>
      <c r="H4499" s="5"/>
      <c r="I4499" s="5"/>
      <c r="J4499" s="5"/>
    </row>
    <row r="4500" spans="1:10" x14ac:dyDescent="0.25">
      <c r="A4500" s="5"/>
      <c r="B4500" s="5"/>
      <c r="C4500" s="5"/>
      <c r="D4500" s="5"/>
      <c r="E4500" s="5"/>
      <c r="F4500" s="5"/>
      <c r="G4500" s="5"/>
      <c r="H4500" s="5"/>
      <c r="I4500" s="5"/>
      <c r="J4500" s="5"/>
    </row>
    <row r="4501" spans="1:10" x14ac:dyDescent="0.25">
      <c r="A4501" s="5"/>
      <c r="B4501" s="5"/>
      <c r="C4501" s="5"/>
      <c r="D4501" s="5"/>
      <c r="E4501" s="5"/>
      <c r="F4501" s="5"/>
      <c r="G4501" s="5"/>
      <c r="H4501" s="5"/>
      <c r="I4501" s="5"/>
      <c r="J4501" s="5"/>
    </row>
    <row r="4502" spans="1:10" x14ac:dyDescent="0.25">
      <c r="A4502" s="5"/>
      <c r="B4502" s="5"/>
      <c r="C4502" s="5"/>
      <c r="D4502" s="5"/>
      <c r="E4502" s="5"/>
      <c r="F4502" s="5"/>
      <c r="G4502" s="5"/>
      <c r="H4502" s="5"/>
      <c r="I4502" s="5"/>
      <c r="J4502" s="5"/>
    </row>
    <row r="4503" spans="1:10" x14ac:dyDescent="0.25">
      <c r="A4503" s="5"/>
      <c r="B4503" s="5"/>
      <c r="C4503" s="5"/>
      <c r="D4503" s="5"/>
      <c r="E4503" s="5"/>
      <c r="F4503" s="5"/>
      <c r="G4503" s="5"/>
      <c r="H4503" s="5"/>
      <c r="I4503" s="5"/>
      <c r="J4503" s="5"/>
    </row>
    <row r="4504" spans="1:10" x14ac:dyDescent="0.25">
      <c r="A4504" s="5"/>
      <c r="B4504" s="5"/>
      <c r="C4504" s="5"/>
      <c r="D4504" s="5"/>
      <c r="E4504" s="5"/>
      <c r="F4504" s="5"/>
      <c r="G4504" s="5"/>
      <c r="H4504" s="5"/>
      <c r="I4504" s="5"/>
      <c r="J4504" s="5"/>
    </row>
    <row r="4505" spans="1:10" x14ac:dyDescent="0.25">
      <c r="A4505" s="5"/>
      <c r="B4505" s="5"/>
      <c r="C4505" s="5"/>
      <c r="D4505" s="5"/>
      <c r="E4505" s="5"/>
      <c r="F4505" s="5"/>
      <c r="G4505" s="5"/>
      <c r="H4505" s="5"/>
      <c r="I4505" s="5"/>
      <c r="J4505" s="5"/>
    </row>
    <row r="4506" spans="1:10" x14ac:dyDescent="0.25">
      <c r="A4506" s="5"/>
      <c r="B4506" s="5"/>
      <c r="C4506" s="5"/>
      <c r="D4506" s="5"/>
      <c r="E4506" s="5"/>
      <c r="F4506" s="5"/>
      <c r="G4506" s="5"/>
      <c r="H4506" s="5"/>
      <c r="I4506" s="5"/>
      <c r="J4506" s="5"/>
    </row>
    <row r="4507" spans="1:10" x14ac:dyDescent="0.25">
      <c r="A4507" s="5"/>
      <c r="B4507" s="5"/>
      <c r="C4507" s="5"/>
      <c r="D4507" s="5"/>
      <c r="E4507" s="5"/>
      <c r="F4507" s="5"/>
      <c r="G4507" s="5"/>
      <c r="H4507" s="5"/>
      <c r="I4507" s="5"/>
      <c r="J4507" s="5"/>
    </row>
    <row r="4508" spans="1:10" x14ac:dyDescent="0.25">
      <c r="A4508" s="5"/>
      <c r="B4508" s="5"/>
      <c r="C4508" s="5"/>
      <c r="D4508" s="5"/>
      <c r="E4508" s="5"/>
      <c r="F4508" s="5"/>
      <c r="G4508" s="5"/>
      <c r="H4508" s="5"/>
      <c r="I4508" s="5"/>
      <c r="J4508" s="5"/>
    </row>
    <row r="4509" spans="1:10" x14ac:dyDescent="0.25">
      <c r="A4509" s="5"/>
      <c r="B4509" s="5"/>
      <c r="C4509" s="5"/>
      <c r="D4509" s="5"/>
      <c r="E4509" s="5"/>
      <c r="F4509" s="5"/>
      <c r="G4509" s="5"/>
      <c r="H4509" s="5"/>
      <c r="I4509" s="5"/>
      <c r="J4509" s="5"/>
    </row>
    <row r="4510" spans="1:10" x14ac:dyDescent="0.25">
      <c r="A4510" s="5"/>
      <c r="B4510" s="5"/>
      <c r="C4510" s="5"/>
      <c r="D4510" s="5"/>
      <c r="E4510" s="5"/>
      <c r="F4510" s="5"/>
      <c r="G4510" s="5"/>
      <c r="H4510" s="5"/>
      <c r="I4510" s="5"/>
      <c r="J4510" s="5"/>
    </row>
    <row r="4511" spans="1:10" x14ac:dyDescent="0.25">
      <c r="A4511" s="5"/>
      <c r="B4511" s="5"/>
      <c r="C4511" s="5"/>
      <c r="D4511" s="5"/>
      <c r="E4511" s="5"/>
      <c r="F4511" s="5"/>
      <c r="G4511" s="5"/>
      <c r="H4511" s="5"/>
      <c r="I4511" s="5"/>
      <c r="J4511" s="5"/>
    </row>
    <row r="4512" spans="1:10" x14ac:dyDescent="0.25">
      <c r="A4512" s="5"/>
      <c r="B4512" s="5"/>
      <c r="C4512" s="5"/>
      <c r="D4512" s="5"/>
      <c r="E4512" s="5"/>
      <c r="F4512" s="5"/>
      <c r="G4512" s="5"/>
      <c r="H4512" s="5"/>
      <c r="I4512" s="5"/>
      <c r="J4512" s="5"/>
    </row>
    <row r="4513" spans="1:10" x14ac:dyDescent="0.25">
      <c r="A4513" s="5"/>
      <c r="B4513" s="5"/>
      <c r="C4513" s="5"/>
      <c r="D4513" s="5"/>
      <c r="E4513" s="5"/>
      <c r="F4513" s="5"/>
      <c r="G4513" s="5"/>
      <c r="H4513" s="5"/>
      <c r="I4513" s="5"/>
      <c r="J4513" s="5"/>
    </row>
    <row r="4514" spans="1:10" x14ac:dyDescent="0.25">
      <c r="A4514" s="5"/>
      <c r="B4514" s="5"/>
      <c r="C4514" s="5"/>
      <c r="D4514" s="5"/>
      <c r="E4514" s="5"/>
      <c r="F4514" s="5"/>
      <c r="G4514" s="5"/>
      <c r="H4514" s="5"/>
      <c r="I4514" s="5"/>
      <c r="J4514" s="5"/>
    </row>
    <row r="4515" spans="1:10" x14ac:dyDescent="0.25">
      <c r="A4515" s="5"/>
      <c r="B4515" s="5"/>
      <c r="C4515" s="5"/>
      <c r="D4515" s="5"/>
      <c r="E4515" s="5"/>
      <c r="F4515" s="5"/>
      <c r="G4515" s="5"/>
      <c r="H4515" s="5"/>
      <c r="I4515" s="5"/>
      <c r="J4515" s="5"/>
    </row>
    <row r="4516" spans="1:10" x14ac:dyDescent="0.25">
      <c r="A4516" s="5"/>
      <c r="B4516" s="5"/>
      <c r="C4516" s="5"/>
      <c r="D4516" s="5"/>
      <c r="E4516" s="5"/>
      <c r="F4516" s="5"/>
      <c r="G4516" s="5"/>
      <c r="H4516" s="5"/>
      <c r="I4516" s="5"/>
      <c r="J4516" s="5"/>
    </row>
    <row r="4517" spans="1:10" x14ac:dyDescent="0.25">
      <c r="A4517" s="5"/>
      <c r="B4517" s="5"/>
      <c r="C4517" s="5"/>
      <c r="D4517" s="5"/>
      <c r="E4517" s="5"/>
      <c r="F4517" s="5"/>
      <c r="G4517" s="5"/>
      <c r="H4517" s="5"/>
      <c r="I4517" s="5"/>
      <c r="J4517" s="5"/>
    </row>
    <row r="4518" spans="1:10" x14ac:dyDescent="0.25">
      <c r="A4518" s="5"/>
      <c r="B4518" s="5"/>
      <c r="C4518" s="5"/>
      <c r="D4518" s="5"/>
      <c r="E4518" s="5"/>
      <c r="F4518" s="5"/>
      <c r="G4518" s="5"/>
      <c r="H4518" s="5"/>
      <c r="I4518" s="5"/>
      <c r="J4518" s="5"/>
    </row>
    <row r="4519" spans="1:10" x14ac:dyDescent="0.25">
      <c r="A4519" s="5"/>
      <c r="B4519" s="5"/>
      <c r="C4519" s="5"/>
      <c r="D4519" s="5"/>
      <c r="E4519" s="5"/>
      <c r="F4519" s="5"/>
      <c r="G4519" s="5"/>
      <c r="H4519" s="5"/>
      <c r="I4519" s="5"/>
      <c r="J4519" s="5"/>
    </row>
    <row r="4520" spans="1:10" x14ac:dyDescent="0.25">
      <c r="A4520" s="5"/>
      <c r="B4520" s="5"/>
      <c r="C4520" s="5"/>
      <c r="D4520" s="5"/>
      <c r="E4520" s="5"/>
      <c r="F4520" s="5"/>
      <c r="G4520" s="5"/>
      <c r="H4520" s="5"/>
      <c r="I4520" s="5"/>
      <c r="J4520" s="5"/>
    </row>
    <row r="4521" spans="1:10" x14ac:dyDescent="0.25">
      <c r="A4521" s="5"/>
      <c r="B4521" s="5"/>
      <c r="C4521" s="5"/>
      <c r="D4521" s="5"/>
      <c r="E4521" s="5"/>
      <c r="F4521" s="5"/>
      <c r="G4521" s="5"/>
      <c r="H4521" s="5"/>
      <c r="I4521" s="5"/>
      <c r="J4521" s="5"/>
    </row>
    <row r="4522" spans="1:10" x14ac:dyDescent="0.25">
      <c r="A4522" s="5"/>
      <c r="B4522" s="5"/>
      <c r="C4522" s="5"/>
      <c r="D4522" s="5"/>
      <c r="E4522" s="5"/>
      <c r="F4522" s="5"/>
      <c r="G4522" s="5"/>
      <c r="H4522" s="5"/>
      <c r="I4522" s="5"/>
      <c r="J4522" s="5"/>
    </row>
    <row r="4523" spans="1:10" x14ac:dyDescent="0.25">
      <c r="A4523" s="5"/>
      <c r="B4523" s="5"/>
      <c r="C4523" s="5"/>
      <c r="D4523" s="5"/>
      <c r="E4523" s="5"/>
      <c r="F4523" s="5"/>
      <c r="G4523" s="5"/>
      <c r="H4523" s="5"/>
      <c r="I4523" s="5"/>
      <c r="J4523" s="5"/>
    </row>
    <row r="4524" spans="1:10" x14ac:dyDescent="0.25">
      <c r="A4524" s="5"/>
      <c r="B4524" s="5"/>
      <c r="C4524" s="5"/>
      <c r="D4524" s="5"/>
      <c r="E4524" s="5"/>
      <c r="F4524" s="5"/>
      <c r="G4524" s="5"/>
      <c r="H4524" s="5"/>
      <c r="I4524" s="5"/>
      <c r="J4524" s="5"/>
    </row>
    <row r="4525" spans="1:10" x14ac:dyDescent="0.25">
      <c r="A4525" s="5"/>
      <c r="B4525" s="5"/>
      <c r="C4525" s="5"/>
      <c r="D4525" s="5"/>
      <c r="E4525" s="5"/>
      <c r="F4525" s="5"/>
      <c r="G4525" s="5"/>
      <c r="H4525" s="5"/>
      <c r="I4525" s="5"/>
      <c r="J4525" s="5"/>
    </row>
    <row r="4526" spans="1:10" x14ac:dyDescent="0.25">
      <c r="A4526" s="5"/>
      <c r="B4526" s="5"/>
      <c r="C4526" s="5"/>
      <c r="D4526" s="5"/>
      <c r="E4526" s="5"/>
      <c r="F4526" s="5"/>
      <c r="G4526" s="5"/>
      <c r="H4526" s="5"/>
      <c r="I4526" s="5"/>
      <c r="J4526" s="5"/>
    </row>
    <row r="4527" spans="1:10" x14ac:dyDescent="0.25">
      <c r="A4527" s="5"/>
      <c r="B4527" s="5"/>
      <c r="C4527" s="5"/>
      <c r="D4527" s="5"/>
      <c r="E4527" s="5"/>
      <c r="F4527" s="5"/>
      <c r="G4527" s="5"/>
      <c r="H4527" s="5"/>
      <c r="I4527" s="5"/>
      <c r="J4527" s="5"/>
    </row>
    <row r="4528" spans="1:10" x14ac:dyDescent="0.25">
      <c r="A4528" s="5"/>
      <c r="B4528" s="5"/>
      <c r="C4528" s="5"/>
      <c r="D4528" s="5"/>
      <c r="E4528" s="5"/>
      <c r="F4528" s="5"/>
      <c r="G4528" s="5"/>
      <c r="H4528" s="5"/>
      <c r="I4528" s="5"/>
      <c r="J4528" s="5"/>
    </row>
    <row r="4529" spans="1:10" x14ac:dyDescent="0.25">
      <c r="A4529" s="5"/>
      <c r="B4529" s="5"/>
      <c r="C4529" s="5"/>
      <c r="D4529" s="5"/>
      <c r="E4529" s="5"/>
      <c r="F4529" s="5"/>
      <c r="G4529" s="5"/>
      <c r="H4529" s="5"/>
      <c r="I4529" s="5"/>
      <c r="J4529" s="5"/>
    </row>
    <row r="4530" spans="1:10" x14ac:dyDescent="0.25">
      <c r="A4530" s="5"/>
      <c r="B4530" s="5"/>
      <c r="C4530" s="5"/>
      <c r="D4530" s="5"/>
      <c r="E4530" s="5"/>
      <c r="F4530" s="5"/>
      <c r="G4530" s="5"/>
      <c r="H4530" s="5"/>
      <c r="I4530" s="5"/>
      <c r="J4530" s="5"/>
    </row>
    <row r="4531" spans="1:10" x14ac:dyDescent="0.25">
      <c r="A4531" s="5"/>
      <c r="B4531" s="5"/>
      <c r="C4531" s="5"/>
      <c r="D4531" s="5"/>
      <c r="E4531" s="5"/>
      <c r="F4531" s="5"/>
      <c r="G4531" s="5"/>
      <c r="H4531" s="5"/>
      <c r="I4531" s="5"/>
      <c r="J4531" s="5"/>
    </row>
    <row r="4532" spans="1:10" x14ac:dyDescent="0.25">
      <c r="A4532" s="5"/>
      <c r="B4532" s="5"/>
      <c r="C4532" s="5"/>
      <c r="D4532" s="5"/>
      <c r="E4532" s="5"/>
      <c r="F4532" s="5"/>
      <c r="G4532" s="5"/>
      <c r="H4532" s="5"/>
      <c r="I4532" s="5"/>
      <c r="J4532" s="5"/>
    </row>
    <row r="4533" spans="1:10" x14ac:dyDescent="0.25">
      <c r="A4533" s="5"/>
      <c r="B4533" s="5"/>
      <c r="C4533" s="5"/>
      <c r="D4533" s="5"/>
      <c r="E4533" s="5"/>
      <c r="F4533" s="5"/>
      <c r="G4533" s="5"/>
      <c r="H4533" s="5"/>
      <c r="I4533" s="5"/>
      <c r="J4533" s="5"/>
    </row>
    <row r="4534" spans="1:10" x14ac:dyDescent="0.25">
      <c r="A4534" s="5"/>
      <c r="B4534" s="5"/>
      <c r="C4534" s="5"/>
      <c r="D4534" s="5"/>
      <c r="E4534" s="5"/>
      <c r="F4534" s="5"/>
      <c r="G4534" s="5"/>
      <c r="H4534" s="5"/>
      <c r="I4534" s="5"/>
      <c r="J4534" s="5"/>
    </row>
    <row r="4535" spans="1:10" x14ac:dyDescent="0.25">
      <c r="A4535" s="5"/>
      <c r="B4535" s="5"/>
      <c r="C4535" s="5"/>
      <c r="D4535" s="5"/>
      <c r="E4535" s="5"/>
      <c r="F4535" s="5"/>
      <c r="G4535" s="5"/>
      <c r="H4535" s="5"/>
      <c r="I4535" s="5"/>
      <c r="J4535" s="5"/>
    </row>
    <row r="4536" spans="1:10" x14ac:dyDescent="0.25">
      <c r="A4536" s="5"/>
      <c r="B4536" s="5"/>
      <c r="C4536" s="5"/>
      <c r="D4536" s="5"/>
      <c r="E4536" s="5"/>
      <c r="F4536" s="5"/>
      <c r="G4536" s="5"/>
      <c r="H4536" s="5"/>
      <c r="I4536" s="5"/>
      <c r="J4536" s="5"/>
    </row>
    <row r="4537" spans="1:10" x14ac:dyDescent="0.25">
      <c r="A4537" s="5"/>
      <c r="B4537" s="5"/>
      <c r="C4537" s="5"/>
      <c r="D4537" s="5"/>
      <c r="E4537" s="5"/>
      <c r="F4537" s="5"/>
      <c r="G4537" s="5"/>
      <c r="H4537" s="5"/>
      <c r="I4537" s="5"/>
      <c r="J4537" s="5"/>
    </row>
    <row r="4538" spans="1:10" x14ac:dyDescent="0.25">
      <c r="A4538" s="5"/>
      <c r="B4538" s="5"/>
      <c r="C4538" s="5"/>
      <c r="D4538" s="5"/>
      <c r="E4538" s="5"/>
      <c r="F4538" s="5"/>
      <c r="G4538" s="5"/>
      <c r="H4538" s="5"/>
      <c r="I4538" s="5"/>
      <c r="J4538" s="5"/>
    </row>
    <row r="4539" spans="1:10" x14ac:dyDescent="0.25">
      <c r="A4539" s="5"/>
      <c r="B4539" s="5"/>
      <c r="C4539" s="5"/>
      <c r="D4539" s="5"/>
      <c r="E4539" s="5"/>
      <c r="F4539" s="5"/>
      <c r="G4539" s="5"/>
      <c r="H4539" s="5"/>
      <c r="I4539" s="5"/>
      <c r="J4539" s="5"/>
    </row>
    <row r="4540" spans="1:10" x14ac:dyDescent="0.25">
      <c r="A4540" s="5"/>
      <c r="B4540" s="5"/>
      <c r="C4540" s="5"/>
      <c r="D4540" s="5"/>
      <c r="E4540" s="5"/>
      <c r="F4540" s="5"/>
      <c r="G4540" s="5"/>
      <c r="H4540" s="5"/>
      <c r="I4540" s="5"/>
      <c r="J4540" s="5"/>
    </row>
    <row r="4541" spans="1:10" x14ac:dyDescent="0.25">
      <c r="A4541" s="5"/>
      <c r="B4541" s="5"/>
      <c r="C4541" s="5"/>
      <c r="D4541" s="5"/>
      <c r="E4541" s="5"/>
      <c r="F4541" s="5"/>
      <c r="G4541" s="5"/>
      <c r="H4541" s="5"/>
      <c r="I4541" s="5"/>
      <c r="J4541" s="5"/>
    </row>
    <row r="4542" spans="1:10" x14ac:dyDescent="0.25">
      <c r="A4542" s="5"/>
      <c r="B4542" s="5"/>
      <c r="C4542" s="5"/>
      <c r="D4542" s="5"/>
      <c r="E4542" s="5"/>
      <c r="F4542" s="5"/>
      <c r="G4542" s="5"/>
      <c r="H4542" s="5"/>
      <c r="I4542" s="5"/>
      <c r="J4542" s="5"/>
    </row>
    <row r="4543" spans="1:10" x14ac:dyDescent="0.25">
      <c r="A4543" s="5"/>
      <c r="B4543" s="5"/>
      <c r="C4543" s="5"/>
      <c r="D4543" s="5"/>
      <c r="E4543" s="5"/>
      <c r="F4543" s="5"/>
      <c r="G4543" s="5"/>
      <c r="H4543" s="5"/>
      <c r="I4543" s="5"/>
      <c r="J4543" s="5"/>
    </row>
    <row r="4544" spans="1:10" x14ac:dyDescent="0.25">
      <c r="A4544" s="5"/>
      <c r="B4544" s="5"/>
      <c r="C4544" s="5"/>
      <c r="D4544" s="5"/>
      <c r="E4544" s="5"/>
      <c r="F4544" s="5"/>
      <c r="G4544" s="5"/>
      <c r="H4544" s="5"/>
      <c r="I4544" s="5"/>
      <c r="J4544" s="5"/>
    </row>
    <row r="4545" spans="1:10" x14ac:dyDescent="0.25">
      <c r="A4545" s="5"/>
      <c r="B4545" s="5"/>
      <c r="C4545" s="5"/>
      <c r="D4545" s="5"/>
      <c r="E4545" s="5"/>
      <c r="F4545" s="5"/>
      <c r="G4545" s="5"/>
      <c r="H4545" s="5"/>
      <c r="I4545" s="5"/>
      <c r="J4545" s="5"/>
    </row>
    <row r="4546" spans="1:10" x14ac:dyDescent="0.25">
      <c r="A4546" s="5"/>
      <c r="B4546" s="5"/>
      <c r="C4546" s="5"/>
      <c r="D4546" s="5"/>
      <c r="E4546" s="5"/>
      <c r="F4546" s="5"/>
      <c r="G4546" s="5"/>
      <c r="H4546" s="5"/>
      <c r="I4546" s="5"/>
      <c r="J4546" s="5"/>
    </row>
    <row r="4547" spans="1:10" x14ac:dyDescent="0.25">
      <c r="A4547" s="5"/>
      <c r="B4547" s="5"/>
      <c r="C4547" s="5"/>
      <c r="D4547" s="5"/>
      <c r="E4547" s="5"/>
      <c r="F4547" s="5"/>
      <c r="G4547" s="5"/>
      <c r="H4547" s="5"/>
      <c r="I4547" s="5"/>
      <c r="J4547" s="5"/>
    </row>
    <row r="4548" spans="1:10" x14ac:dyDescent="0.25">
      <c r="A4548" s="5"/>
      <c r="B4548" s="5"/>
      <c r="C4548" s="5"/>
      <c r="D4548" s="5"/>
      <c r="E4548" s="5"/>
      <c r="F4548" s="5"/>
      <c r="G4548" s="5"/>
      <c r="H4548" s="5"/>
      <c r="I4548" s="5"/>
      <c r="J4548" s="5"/>
    </row>
    <row r="4549" spans="1:10" x14ac:dyDescent="0.25">
      <c r="A4549" s="5"/>
      <c r="B4549" s="5"/>
      <c r="C4549" s="5"/>
      <c r="D4549" s="5"/>
      <c r="E4549" s="5"/>
      <c r="F4549" s="5"/>
      <c r="G4549" s="5"/>
      <c r="H4549" s="5"/>
      <c r="I4549" s="5"/>
      <c r="J4549" s="5"/>
    </row>
    <row r="4550" spans="1:10" x14ac:dyDescent="0.25">
      <c r="A4550" s="5"/>
      <c r="B4550" s="5"/>
      <c r="C4550" s="5"/>
      <c r="D4550" s="5"/>
      <c r="E4550" s="5"/>
      <c r="F4550" s="5"/>
      <c r="G4550" s="5"/>
      <c r="H4550" s="5"/>
      <c r="I4550" s="5"/>
      <c r="J4550" s="5"/>
    </row>
    <row r="4551" spans="1:10" x14ac:dyDescent="0.25">
      <c r="A4551" s="5"/>
      <c r="B4551" s="5"/>
      <c r="C4551" s="5"/>
      <c r="D4551" s="5"/>
      <c r="E4551" s="5"/>
      <c r="F4551" s="5"/>
      <c r="G4551" s="5"/>
      <c r="H4551" s="5"/>
      <c r="I4551" s="5"/>
      <c r="J4551" s="5"/>
    </row>
    <row r="4552" spans="1:10" x14ac:dyDescent="0.25">
      <c r="A4552" s="5"/>
      <c r="B4552" s="5"/>
      <c r="C4552" s="5"/>
      <c r="D4552" s="5"/>
      <c r="E4552" s="5"/>
      <c r="F4552" s="5"/>
      <c r="G4552" s="5"/>
      <c r="H4552" s="5"/>
      <c r="I4552" s="5"/>
      <c r="J4552" s="5"/>
    </row>
    <row r="4553" spans="1:10" x14ac:dyDescent="0.25">
      <c r="A4553" s="5"/>
      <c r="B4553" s="5"/>
      <c r="C4553" s="5"/>
      <c r="D4553" s="5"/>
      <c r="E4553" s="5"/>
      <c r="F4553" s="5"/>
      <c r="G4553" s="5"/>
      <c r="H4553" s="5"/>
      <c r="I4553" s="5"/>
      <c r="J4553" s="5"/>
    </row>
    <row r="4554" spans="1:10" x14ac:dyDescent="0.25">
      <c r="A4554" s="5"/>
      <c r="B4554" s="5"/>
      <c r="C4554" s="5"/>
      <c r="D4554" s="5"/>
      <c r="E4554" s="5"/>
      <c r="F4554" s="5"/>
      <c r="G4554" s="5"/>
      <c r="H4554" s="5"/>
      <c r="I4554" s="5"/>
      <c r="J4554" s="5"/>
    </row>
    <row r="4555" spans="1:10" x14ac:dyDescent="0.25">
      <c r="A4555" s="5"/>
      <c r="B4555" s="5"/>
      <c r="C4555" s="5"/>
      <c r="D4555" s="5"/>
      <c r="E4555" s="5"/>
      <c r="F4555" s="5"/>
      <c r="G4555" s="5"/>
      <c r="H4555" s="5"/>
      <c r="I4555" s="5"/>
      <c r="J4555" s="5"/>
    </row>
    <row r="4556" spans="1:10" x14ac:dyDescent="0.25">
      <c r="A4556" s="5"/>
      <c r="B4556" s="5"/>
      <c r="C4556" s="5"/>
      <c r="D4556" s="5"/>
      <c r="E4556" s="5"/>
      <c r="F4556" s="5"/>
      <c r="G4556" s="5"/>
      <c r="H4556" s="5"/>
      <c r="I4556" s="5"/>
      <c r="J4556" s="5"/>
    </row>
    <row r="4557" spans="1:10" x14ac:dyDescent="0.25">
      <c r="A4557" s="5"/>
      <c r="B4557" s="5"/>
      <c r="C4557" s="5"/>
      <c r="D4557" s="5"/>
      <c r="E4557" s="5"/>
      <c r="F4557" s="5"/>
      <c r="G4557" s="5"/>
      <c r="H4557" s="5"/>
      <c r="I4557" s="5"/>
      <c r="J4557" s="5"/>
    </row>
    <row r="4558" spans="1:10" x14ac:dyDescent="0.25">
      <c r="A4558" s="5"/>
      <c r="B4558" s="5"/>
      <c r="C4558" s="5"/>
      <c r="D4558" s="5"/>
      <c r="E4558" s="5"/>
      <c r="F4558" s="5"/>
      <c r="G4558" s="5"/>
      <c r="H4558" s="5"/>
      <c r="I4558" s="5"/>
      <c r="J4558" s="5"/>
    </row>
    <row r="4559" spans="1:10" x14ac:dyDescent="0.25">
      <c r="A4559" s="5"/>
      <c r="B4559" s="5"/>
      <c r="C4559" s="5"/>
      <c r="D4559" s="5"/>
      <c r="E4559" s="5"/>
      <c r="F4559" s="5"/>
      <c r="G4559" s="5"/>
      <c r="H4559" s="5"/>
      <c r="I4559" s="5"/>
      <c r="J4559" s="5"/>
    </row>
    <row r="4560" spans="1:10" x14ac:dyDescent="0.25">
      <c r="A4560" s="5"/>
      <c r="B4560" s="5"/>
      <c r="C4560" s="5"/>
      <c r="D4560" s="5"/>
      <c r="E4560" s="5"/>
      <c r="F4560" s="5"/>
      <c r="G4560" s="5"/>
      <c r="H4560" s="5"/>
      <c r="I4560" s="5"/>
      <c r="J4560" s="5"/>
    </row>
    <row r="4561" spans="1:10" x14ac:dyDescent="0.25">
      <c r="A4561" s="5"/>
      <c r="B4561" s="5"/>
      <c r="C4561" s="5"/>
      <c r="D4561" s="5"/>
      <c r="E4561" s="5"/>
      <c r="F4561" s="5"/>
      <c r="G4561" s="5"/>
      <c r="H4561" s="5"/>
      <c r="I4561" s="5"/>
      <c r="J4561" s="5"/>
    </row>
    <row r="4562" spans="1:10" x14ac:dyDescent="0.25">
      <c r="A4562" s="5"/>
      <c r="B4562" s="5"/>
      <c r="C4562" s="5"/>
      <c r="D4562" s="5"/>
      <c r="E4562" s="5"/>
      <c r="F4562" s="5"/>
      <c r="G4562" s="5"/>
      <c r="H4562" s="5"/>
      <c r="I4562" s="5"/>
      <c r="J4562" s="5"/>
    </row>
    <row r="4563" spans="1:10" x14ac:dyDescent="0.25">
      <c r="A4563" s="5"/>
      <c r="B4563" s="5"/>
      <c r="C4563" s="5"/>
      <c r="D4563" s="5"/>
      <c r="E4563" s="5"/>
      <c r="F4563" s="5"/>
      <c r="G4563" s="5"/>
      <c r="H4563" s="5"/>
      <c r="I4563" s="5"/>
      <c r="J4563" s="5"/>
    </row>
    <row r="4564" spans="1:10" x14ac:dyDescent="0.25">
      <c r="A4564" s="5"/>
      <c r="B4564" s="5"/>
      <c r="C4564" s="5"/>
      <c r="D4564" s="5"/>
      <c r="E4564" s="5"/>
      <c r="F4564" s="5"/>
      <c r="G4564" s="5"/>
      <c r="H4564" s="5"/>
      <c r="I4564" s="5"/>
      <c r="J4564" s="5"/>
    </row>
    <row r="4565" spans="1:10" x14ac:dyDescent="0.25">
      <c r="A4565" s="5"/>
      <c r="B4565" s="5"/>
      <c r="C4565" s="5"/>
      <c r="D4565" s="5"/>
      <c r="E4565" s="5"/>
      <c r="F4565" s="5"/>
      <c r="G4565" s="5"/>
      <c r="H4565" s="5"/>
      <c r="I4565" s="5"/>
      <c r="J4565" s="5"/>
    </row>
    <row r="4566" spans="1:10" x14ac:dyDescent="0.25">
      <c r="A4566" s="5"/>
      <c r="B4566" s="5"/>
      <c r="C4566" s="5"/>
      <c r="D4566" s="5"/>
      <c r="E4566" s="5"/>
      <c r="F4566" s="5"/>
      <c r="G4566" s="5"/>
      <c r="H4566" s="5"/>
      <c r="I4566" s="5"/>
      <c r="J4566" s="5"/>
    </row>
    <row r="4567" spans="1:10" x14ac:dyDescent="0.25">
      <c r="A4567" s="5"/>
      <c r="B4567" s="5"/>
      <c r="C4567" s="5"/>
      <c r="D4567" s="5"/>
      <c r="E4567" s="5"/>
      <c r="F4567" s="5"/>
      <c r="G4567" s="5"/>
      <c r="H4567" s="5"/>
      <c r="I4567" s="5"/>
      <c r="J4567" s="5"/>
    </row>
    <row r="4568" spans="1:10" x14ac:dyDescent="0.25">
      <c r="A4568" s="5"/>
      <c r="B4568" s="5"/>
      <c r="C4568" s="5"/>
      <c r="D4568" s="5"/>
      <c r="E4568" s="5"/>
      <c r="F4568" s="5"/>
      <c r="G4568" s="5"/>
      <c r="H4568" s="5"/>
      <c r="I4568" s="5"/>
      <c r="J4568" s="5"/>
    </row>
    <row r="4569" spans="1:10" x14ac:dyDescent="0.25">
      <c r="A4569" s="5"/>
      <c r="B4569" s="5"/>
      <c r="C4569" s="5"/>
      <c r="D4569" s="5"/>
      <c r="E4569" s="5"/>
      <c r="F4569" s="5"/>
      <c r="G4569" s="5"/>
      <c r="H4569" s="5"/>
      <c r="I4569" s="5"/>
      <c r="J4569" s="5"/>
    </row>
    <row r="4570" spans="1:10" x14ac:dyDescent="0.25">
      <c r="A4570" s="5"/>
      <c r="B4570" s="5"/>
      <c r="C4570" s="5"/>
      <c r="D4570" s="5"/>
      <c r="E4570" s="5"/>
      <c r="F4570" s="5"/>
      <c r="G4570" s="5"/>
      <c r="H4570" s="5"/>
      <c r="I4570" s="5"/>
      <c r="J4570" s="5"/>
    </row>
    <row r="4571" spans="1:10" x14ac:dyDescent="0.25">
      <c r="A4571" s="5"/>
      <c r="B4571" s="5"/>
      <c r="C4571" s="5"/>
      <c r="D4571" s="5"/>
      <c r="E4571" s="5"/>
      <c r="F4571" s="5"/>
      <c r="G4571" s="5"/>
      <c r="H4571" s="5"/>
      <c r="I4571" s="5"/>
      <c r="J4571" s="5"/>
    </row>
    <row r="4572" spans="1:10" x14ac:dyDescent="0.25">
      <c r="A4572" s="5"/>
      <c r="B4572" s="5"/>
      <c r="C4572" s="5"/>
      <c r="D4572" s="5"/>
      <c r="E4572" s="5"/>
      <c r="F4572" s="5"/>
      <c r="G4572" s="5"/>
      <c r="H4572" s="5"/>
      <c r="I4572" s="5"/>
      <c r="J4572" s="5"/>
    </row>
    <row r="4573" spans="1:10" x14ac:dyDescent="0.25">
      <c r="A4573" s="5"/>
      <c r="B4573" s="5"/>
      <c r="C4573" s="5"/>
      <c r="D4573" s="5"/>
      <c r="E4573" s="5"/>
      <c r="F4573" s="5"/>
      <c r="G4573" s="5"/>
      <c r="H4573" s="5"/>
      <c r="I4573" s="5"/>
      <c r="J4573" s="5"/>
    </row>
    <row r="4574" spans="1:10" x14ac:dyDescent="0.25">
      <c r="A4574" s="5"/>
      <c r="B4574" s="5"/>
      <c r="C4574" s="5"/>
      <c r="D4574" s="5"/>
      <c r="E4574" s="5"/>
      <c r="F4574" s="5"/>
      <c r="G4574" s="5"/>
      <c r="H4574" s="5"/>
      <c r="I4574" s="5"/>
      <c r="J4574" s="5"/>
    </row>
    <row r="4575" spans="1:10" x14ac:dyDescent="0.25">
      <c r="A4575" s="5"/>
      <c r="B4575" s="5"/>
      <c r="C4575" s="5"/>
      <c r="D4575" s="5"/>
      <c r="E4575" s="5"/>
      <c r="F4575" s="5"/>
      <c r="G4575" s="5"/>
      <c r="H4575" s="5"/>
      <c r="I4575" s="5"/>
      <c r="J4575" s="5"/>
    </row>
    <row r="4576" spans="1:10" x14ac:dyDescent="0.25">
      <c r="A4576" s="5"/>
      <c r="B4576" s="5"/>
      <c r="C4576" s="5"/>
      <c r="D4576" s="5"/>
      <c r="E4576" s="5"/>
      <c r="F4576" s="5"/>
      <c r="G4576" s="5"/>
      <c r="H4576" s="5"/>
      <c r="I4576" s="5"/>
      <c r="J4576" s="5"/>
    </row>
    <row r="4577" spans="1:10" x14ac:dyDescent="0.25">
      <c r="A4577" s="5"/>
      <c r="B4577" s="5"/>
      <c r="C4577" s="5"/>
      <c r="D4577" s="5"/>
      <c r="E4577" s="5"/>
      <c r="F4577" s="5"/>
      <c r="G4577" s="5"/>
      <c r="H4577" s="5"/>
      <c r="I4577" s="5"/>
      <c r="J4577" s="5"/>
    </row>
    <row r="4578" spans="1:10" x14ac:dyDescent="0.25">
      <c r="A4578" s="5"/>
      <c r="B4578" s="5"/>
      <c r="C4578" s="5"/>
      <c r="D4578" s="5"/>
      <c r="E4578" s="5"/>
      <c r="F4578" s="5"/>
      <c r="G4578" s="5"/>
      <c r="H4578" s="5"/>
      <c r="I4578" s="5"/>
      <c r="J4578" s="5"/>
    </row>
    <row r="4579" spans="1:10" x14ac:dyDescent="0.25">
      <c r="A4579" s="5"/>
      <c r="B4579" s="5"/>
      <c r="C4579" s="5"/>
      <c r="D4579" s="5"/>
      <c r="E4579" s="5"/>
      <c r="F4579" s="5"/>
      <c r="G4579" s="5"/>
      <c r="H4579" s="5"/>
      <c r="I4579" s="5"/>
      <c r="J4579" s="5"/>
    </row>
    <row r="4580" spans="1:10" x14ac:dyDescent="0.25">
      <c r="A4580" s="5"/>
      <c r="B4580" s="5"/>
      <c r="C4580" s="5"/>
      <c r="D4580" s="5"/>
      <c r="E4580" s="5"/>
      <c r="F4580" s="5"/>
      <c r="G4580" s="5"/>
      <c r="H4580" s="5"/>
      <c r="I4580" s="5"/>
      <c r="J4580" s="5"/>
    </row>
    <row r="4581" spans="1:10" x14ac:dyDescent="0.25">
      <c r="A4581" s="5"/>
      <c r="B4581" s="5"/>
      <c r="C4581" s="5"/>
      <c r="D4581" s="5"/>
      <c r="E4581" s="5"/>
      <c r="F4581" s="5"/>
      <c r="G4581" s="5"/>
      <c r="H4581" s="5"/>
      <c r="I4581" s="5"/>
      <c r="J4581" s="5"/>
    </row>
    <row r="4582" spans="1:10" x14ac:dyDescent="0.25">
      <c r="A4582" s="5"/>
      <c r="B4582" s="5"/>
      <c r="C4582" s="5"/>
      <c r="D4582" s="5"/>
      <c r="E4582" s="5"/>
      <c r="F4582" s="5"/>
      <c r="G4582" s="5"/>
      <c r="H4582" s="5"/>
      <c r="I4582" s="5"/>
      <c r="J4582" s="5"/>
    </row>
    <row r="4583" spans="1:10" x14ac:dyDescent="0.25">
      <c r="A4583" s="5"/>
      <c r="B4583" s="5"/>
      <c r="C4583" s="5"/>
      <c r="D4583" s="5"/>
      <c r="E4583" s="5"/>
      <c r="F4583" s="5"/>
      <c r="G4583" s="5"/>
      <c r="H4583" s="5"/>
      <c r="I4583" s="5"/>
      <c r="J4583" s="5"/>
    </row>
    <row r="4584" spans="1:10" x14ac:dyDescent="0.25">
      <c r="A4584" s="5"/>
      <c r="B4584" s="5"/>
      <c r="C4584" s="5"/>
      <c r="D4584" s="5"/>
      <c r="E4584" s="5"/>
      <c r="F4584" s="5"/>
      <c r="G4584" s="5"/>
      <c r="H4584" s="5"/>
      <c r="I4584" s="5"/>
      <c r="J4584" s="5"/>
    </row>
    <row r="4585" spans="1:10" x14ac:dyDescent="0.25">
      <c r="A4585" s="5"/>
      <c r="B4585" s="5"/>
      <c r="C4585" s="5"/>
      <c r="D4585" s="5"/>
      <c r="E4585" s="5"/>
      <c r="F4585" s="5"/>
      <c r="G4585" s="5"/>
      <c r="H4585" s="5"/>
      <c r="I4585" s="5"/>
      <c r="J4585" s="5"/>
    </row>
    <row r="4586" spans="1:10" x14ac:dyDescent="0.25">
      <c r="A4586" s="5"/>
      <c r="B4586" s="5"/>
      <c r="C4586" s="5"/>
      <c r="D4586" s="5"/>
      <c r="E4586" s="5"/>
      <c r="F4586" s="5"/>
      <c r="G4586" s="5"/>
      <c r="H4586" s="5"/>
      <c r="I4586" s="5"/>
      <c r="J4586" s="5"/>
    </row>
    <row r="4587" spans="1:10" x14ac:dyDescent="0.25">
      <c r="A4587" s="5"/>
      <c r="B4587" s="5"/>
      <c r="C4587" s="5"/>
      <c r="D4587" s="5"/>
      <c r="E4587" s="5"/>
      <c r="F4587" s="5"/>
      <c r="G4587" s="5"/>
      <c r="H4587" s="5"/>
      <c r="I4587" s="5"/>
      <c r="J4587" s="5"/>
    </row>
    <row r="4588" spans="1:10" x14ac:dyDescent="0.25">
      <c r="A4588" s="5"/>
      <c r="B4588" s="5"/>
      <c r="C4588" s="5"/>
      <c r="D4588" s="5"/>
      <c r="E4588" s="5"/>
      <c r="F4588" s="5"/>
      <c r="G4588" s="5"/>
      <c r="H4588" s="5"/>
      <c r="I4588" s="5"/>
      <c r="J4588" s="5"/>
    </row>
    <row r="4589" spans="1:10" x14ac:dyDescent="0.25">
      <c r="A4589" s="5"/>
      <c r="B4589" s="5"/>
      <c r="C4589" s="5"/>
      <c r="D4589" s="5"/>
      <c r="E4589" s="5"/>
      <c r="F4589" s="5"/>
      <c r="G4589" s="5"/>
      <c r="H4589" s="5"/>
      <c r="I4589" s="5"/>
      <c r="J4589" s="5"/>
    </row>
    <row r="4590" spans="1:10" x14ac:dyDescent="0.25">
      <c r="A4590" s="5"/>
      <c r="B4590" s="5"/>
      <c r="C4590" s="5"/>
      <c r="D4590" s="5"/>
      <c r="E4590" s="5"/>
      <c r="F4590" s="5"/>
      <c r="G4590" s="5"/>
      <c r="H4590" s="5"/>
      <c r="I4590" s="5"/>
      <c r="J4590" s="5"/>
    </row>
    <row r="4591" spans="1:10" x14ac:dyDescent="0.25">
      <c r="A4591" s="5"/>
      <c r="B4591" s="5"/>
      <c r="C4591" s="5"/>
      <c r="D4591" s="5"/>
      <c r="E4591" s="5"/>
      <c r="F4591" s="5"/>
      <c r="G4591" s="5"/>
      <c r="H4591" s="5"/>
      <c r="I4591" s="5"/>
      <c r="J4591" s="5"/>
    </row>
    <row r="4592" spans="1:10" x14ac:dyDescent="0.25">
      <c r="A4592" s="5"/>
      <c r="B4592" s="5"/>
      <c r="C4592" s="5"/>
      <c r="D4592" s="5"/>
      <c r="E4592" s="5"/>
      <c r="F4592" s="5"/>
      <c r="G4592" s="5"/>
      <c r="H4592" s="5"/>
      <c r="I4592" s="5"/>
      <c r="J4592" s="5"/>
    </row>
    <row r="4593" spans="1:10" x14ac:dyDescent="0.25">
      <c r="A4593" s="5"/>
      <c r="B4593" s="5"/>
      <c r="C4593" s="5"/>
      <c r="D4593" s="5"/>
      <c r="E4593" s="5"/>
      <c r="F4593" s="5"/>
      <c r="G4593" s="5"/>
      <c r="H4593" s="5"/>
      <c r="I4593" s="5"/>
      <c r="J4593" s="5"/>
    </row>
    <row r="4594" spans="1:10" x14ac:dyDescent="0.25">
      <c r="A4594" s="5"/>
      <c r="B4594" s="5"/>
      <c r="C4594" s="5"/>
      <c r="D4594" s="5"/>
      <c r="E4594" s="5"/>
      <c r="F4594" s="5"/>
      <c r="G4594" s="5"/>
      <c r="H4594" s="5"/>
      <c r="I4594" s="5"/>
      <c r="J4594" s="5"/>
    </row>
    <row r="4595" spans="1:10" x14ac:dyDescent="0.25">
      <c r="A4595" s="5"/>
      <c r="B4595" s="5"/>
      <c r="C4595" s="5"/>
      <c r="D4595" s="5"/>
      <c r="E4595" s="5"/>
      <c r="F4595" s="5"/>
      <c r="G4595" s="5"/>
      <c r="H4595" s="5"/>
      <c r="I4595" s="5"/>
      <c r="J4595" s="5"/>
    </row>
    <row r="4596" spans="1:10" x14ac:dyDescent="0.25">
      <c r="A4596" s="5"/>
      <c r="B4596" s="5"/>
      <c r="C4596" s="5"/>
      <c r="D4596" s="5"/>
      <c r="E4596" s="5"/>
      <c r="F4596" s="5"/>
      <c r="G4596" s="5"/>
      <c r="H4596" s="5"/>
      <c r="I4596" s="5"/>
      <c r="J4596" s="5"/>
    </row>
    <row r="4597" spans="1:10" x14ac:dyDescent="0.25">
      <c r="A4597" s="5"/>
      <c r="B4597" s="5"/>
      <c r="C4597" s="5"/>
      <c r="D4597" s="5"/>
      <c r="E4597" s="5"/>
      <c r="F4597" s="5"/>
      <c r="G4597" s="5"/>
      <c r="H4597" s="5"/>
      <c r="I4597" s="5"/>
      <c r="J4597" s="5"/>
    </row>
    <row r="4598" spans="1:10" x14ac:dyDescent="0.25">
      <c r="A4598" s="5"/>
      <c r="B4598" s="5"/>
      <c r="C4598" s="5"/>
      <c r="D4598" s="5"/>
      <c r="E4598" s="5"/>
      <c r="F4598" s="5"/>
      <c r="G4598" s="5"/>
      <c r="H4598" s="5"/>
      <c r="I4598" s="5"/>
      <c r="J4598" s="5"/>
    </row>
    <row r="4599" spans="1:10" x14ac:dyDescent="0.25">
      <c r="A4599" s="5"/>
      <c r="B4599" s="5"/>
      <c r="C4599" s="5"/>
      <c r="D4599" s="5"/>
      <c r="E4599" s="5"/>
      <c r="F4599" s="5"/>
      <c r="G4599" s="5"/>
      <c r="H4599" s="5"/>
      <c r="I4599" s="5"/>
      <c r="J4599" s="5"/>
    </row>
    <row r="4600" spans="1:10" x14ac:dyDescent="0.25">
      <c r="A4600" s="5"/>
      <c r="B4600" s="5"/>
      <c r="C4600" s="5"/>
      <c r="D4600" s="5"/>
      <c r="E4600" s="5"/>
      <c r="F4600" s="5"/>
      <c r="G4600" s="5"/>
      <c r="H4600" s="5"/>
      <c r="I4600" s="5"/>
      <c r="J4600" s="5"/>
    </row>
    <row r="4601" spans="1:10" x14ac:dyDescent="0.25">
      <c r="A4601" s="5"/>
      <c r="B4601" s="5"/>
      <c r="C4601" s="5"/>
      <c r="D4601" s="5"/>
      <c r="E4601" s="5"/>
      <c r="F4601" s="5"/>
      <c r="G4601" s="5"/>
      <c r="H4601" s="5"/>
      <c r="I4601" s="5"/>
      <c r="J4601" s="5"/>
    </row>
    <row r="4602" spans="1:10" x14ac:dyDescent="0.25">
      <c r="A4602" s="5"/>
      <c r="B4602" s="5"/>
      <c r="C4602" s="5"/>
      <c r="D4602" s="5"/>
      <c r="E4602" s="5"/>
      <c r="F4602" s="5"/>
      <c r="G4602" s="5"/>
      <c r="H4602" s="5"/>
      <c r="I4602" s="5"/>
      <c r="J4602" s="5"/>
    </row>
    <row r="4603" spans="1:10" x14ac:dyDescent="0.25">
      <c r="A4603" s="5"/>
      <c r="B4603" s="5"/>
      <c r="C4603" s="5"/>
      <c r="D4603" s="5"/>
      <c r="E4603" s="5"/>
      <c r="F4603" s="5"/>
      <c r="G4603" s="5"/>
      <c r="H4603" s="5"/>
      <c r="I4603" s="5"/>
      <c r="J4603" s="5"/>
    </row>
    <row r="4604" spans="1:10" x14ac:dyDescent="0.25">
      <c r="A4604" s="5"/>
      <c r="B4604" s="5"/>
      <c r="C4604" s="5"/>
      <c r="D4604" s="5"/>
      <c r="E4604" s="5"/>
      <c r="F4604" s="5"/>
      <c r="G4604" s="5"/>
      <c r="H4604" s="5"/>
      <c r="I4604" s="5"/>
      <c r="J4604" s="5"/>
    </row>
    <row r="4605" spans="1:10" x14ac:dyDescent="0.25">
      <c r="A4605" s="5"/>
      <c r="B4605" s="5"/>
      <c r="C4605" s="5"/>
      <c r="D4605" s="5"/>
      <c r="E4605" s="5"/>
      <c r="F4605" s="5"/>
      <c r="G4605" s="5"/>
      <c r="H4605" s="5"/>
      <c r="I4605" s="5"/>
      <c r="J4605" s="5"/>
    </row>
    <row r="4606" spans="1:10" x14ac:dyDescent="0.25">
      <c r="A4606" s="5"/>
      <c r="B4606" s="5"/>
      <c r="C4606" s="5"/>
      <c r="D4606" s="5"/>
      <c r="E4606" s="5"/>
      <c r="F4606" s="5"/>
      <c r="G4606" s="5"/>
      <c r="H4606" s="5"/>
      <c r="I4606" s="5"/>
      <c r="J4606" s="5"/>
    </row>
    <row r="4607" spans="1:10" x14ac:dyDescent="0.25">
      <c r="A4607" s="5"/>
      <c r="B4607" s="5"/>
      <c r="C4607" s="5"/>
      <c r="D4607" s="5"/>
      <c r="E4607" s="5"/>
      <c r="F4607" s="5"/>
      <c r="G4607" s="5"/>
      <c r="H4607" s="5"/>
      <c r="I4607" s="5"/>
      <c r="J4607" s="5"/>
    </row>
    <row r="4608" spans="1:10" x14ac:dyDescent="0.25">
      <c r="A4608" s="5"/>
      <c r="B4608" s="5"/>
      <c r="C4608" s="5"/>
      <c r="D4608" s="5"/>
      <c r="E4608" s="5"/>
      <c r="F4608" s="5"/>
      <c r="G4608" s="5"/>
      <c r="H4608" s="5"/>
      <c r="I4608" s="5"/>
      <c r="J4608" s="5"/>
    </row>
    <row r="4609" spans="1:10" x14ac:dyDescent="0.25">
      <c r="A4609" s="5"/>
      <c r="B4609" s="5"/>
      <c r="C4609" s="5"/>
      <c r="D4609" s="5"/>
      <c r="E4609" s="5"/>
      <c r="F4609" s="5"/>
      <c r="G4609" s="5"/>
      <c r="H4609" s="5"/>
      <c r="I4609" s="5"/>
      <c r="J4609" s="5"/>
    </row>
    <row r="4610" spans="1:10" x14ac:dyDescent="0.25">
      <c r="A4610" s="5"/>
      <c r="B4610" s="5"/>
      <c r="C4610" s="5"/>
      <c r="D4610" s="5"/>
      <c r="E4610" s="5"/>
      <c r="F4610" s="5"/>
      <c r="G4610" s="5"/>
      <c r="H4610" s="5"/>
      <c r="I4610" s="5"/>
      <c r="J4610" s="5"/>
    </row>
    <row r="4611" spans="1:10" x14ac:dyDescent="0.25">
      <c r="A4611" s="5"/>
      <c r="B4611" s="5"/>
      <c r="C4611" s="5"/>
      <c r="D4611" s="5"/>
      <c r="E4611" s="5"/>
      <c r="F4611" s="5"/>
      <c r="G4611" s="5"/>
      <c r="H4611" s="5"/>
      <c r="I4611" s="5"/>
      <c r="J4611" s="5"/>
    </row>
    <row r="4612" spans="1:10" x14ac:dyDescent="0.25">
      <c r="A4612" s="5"/>
      <c r="B4612" s="5"/>
      <c r="C4612" s="5"/>
      <c r="D4612" s="5"/>
      <c r="E4612" s="5"/>
      <c r="F4612" s="5"/>
      <c r="G4612" s="5"/>
      <c r="H4612" s="5"/>
      <c r="I4612" s="5"/>
      <c r="J4612" s="5"/>
    </row>
    <row r="4613" spans="1:10" x14ac:dyDescent="0.25">
      <c r="A4613" s="5"/>
      <c r="B4613" s="5"/>
      <c r="C4613" s="5"/>
      <c r="D4613" s="5"/>
      <c r="E4613" s="5"/>
      <c r="F4613" s="5"/>
      <c r="G4613" s="5"/>
      <c r="H4613" s="5"/>
      <c r="I4613" s="5"/>
      <c r="J4613" s="5"/>
    </row>
    <row r="4614" spans="1:10" x14ac:dyDescent="0.25">
      <c r="A4614" s="5"/>
      <c r="B4614" s="5"/>
      <c r="C4614" s="5"/>
      <c r="D4614" s="5"/>
      <c r="E4614" s="5"/>
      <c r="F4614" s="5"/>
      <c r="G4614" s="5"/>
      <c r="H4614" s="5"/>
      <c r="I4614" s="5"/>
      <c r="J4614" s="5"/>
    </row>
    <row r="4615" spans="1:10" x14ac:dyDescent="0.25">
      <c r="A4615" s="5"/>
      <c r="B4615" s="5"/>
      <c r="C4615" s="5"/>
      <c r="D4615" s="5"/>
      <c r="E4615" s="5"/>
      <c r="F4615" s="5"/>
      <c r="G4615" s="5"/>
      <c r="H4615" s="5"/>
      <c r="I4615" s="5"/>
      <c r="J4615" s="5"/>
    </row>
    <row r="4616" spans="1:10" x14ac:dyDescent="0.25">
      <c r="A4616" s="5"/>
      <c r="B4616" s="5"/>
      <c r="C4616" s="5"/>
      <c r="D4616" s="5"/>
      <c r="E4616" s="5"/>
      <c r="F4616" s="5"/>
      <c r="G4616" s="5"/>
      <c r="H4616" s="5"/>
      <c r="I4616" s="5"/>
      <c r="J4616" s="5"/>
    </row>
    <row r="4617" spans="1:10" x14ac:dyDescent="0.25">
      <c r="A4617" s="5"/>
      <c r="B4617" s="5"/>
      <c r="C4617" s="5"/>
      <c r="D4617" s="5"/>
      <c r="E4617" s="5"/>
      <c r="F4617" s="5"/>
      <c r="G4617" s="5"/>
      <c r="H4617" s="5"/>
      <c r="I4617" s="5"/>
      <c r="J4617" s="5"/>
    </row>
    <row r="4618" spans="1:10" x14ac:dyDescent="0.25">
      <c r="A4618" s="5"/>
      <c r="B4618" s="5"/>
      <c r="C4618" s="5"/>
      <c r="D4618" s="5"/>
      <c r="E4618" s="5"/>
      <c r="F4618" s="5"/>
      <c r="G4618" s="5"/>
      <c r="H4618" s="5"/>
      <c r="I4618" s="5"/>
      <c r="J4618" s="5"/>
    </row>
    <row r="4619" spans="1:10" x14ac:dyDescent="0.25">
      <c r="A4619" s="5"/>
      <c r="B4619" s="5"/>
      <c r="C4619" s="5"/>
      <c r="D4619" s="5"/>
      <c r="E4619" s="5"/>
      <c r="F4619" s="5"/>
      <c r="G4619" s="5"/>
      <c r="H4619" s="5"/>
      <c r="I4619" s="5"/>
      <c r="J4619" s="5"/>
    </row>
    <row r="4620" spans="1:10" x14ac:dyDescent="0.25">
      <c r="A4620" s="5"/>
      <c r="B4620" s="5"/>
      <c r="C4620" s="5"/>
      <c r="D4620" s="5"/>
      <c r="E4620" s="5"/>
      <c r="F4620" s="5"/>
      <c r="G4620" s="5"/>
      <c r="H4620" s="5"/>
      <c r="I4620" s="5"/>
      <c r="J4620" s="5"/>
    </row>
    <row r="4621" spans="1:10" x14ac:dyDescent="0.25">
      <c r="A4621" s="5"/>
      <c r="B4621" s="5"/>
      <c r="C4621" s="5"/>
      <c r="D4621" s="5"/>
      <c r="E4621" s="5"/>
      <c r="F4621" s="5"/>
      <c r="G4621" s="5"/>
      <c r="H4621" s="5"/>
      <c r="I4621" s="5"/>
      <c r="J4621" s="5"/>
    </row>
    <row r="4622" spans="1:10" x14ac:dyDescent="0.25">
      <c r="A4622" s="5"/>
      <c r="B4622" s="5"/>
      <c r="C4622" s="5"/>
      <c r="D4622" s="5"/>
      <c r="E4622" s="5"/>
      <c r="F4622" s="5"/>
      <c r="G4622" s="5"/>
      <c r="H4622" s="5"/>
      <c r="I4622" s="5"/>
      <c r="J4622" s="5"/>
    </row>
    <row r="4623" spans="1:10" x14ac:dyDescent="0.25">
      <c r="A4623" s="5"/>
      <c r="B4623" s="5"/>
      <c r="C4623" s="5"/>
      <c r="D4623" s="5"/>
      <c r="E4623" s="5"/>
      <c r="F4623" s="5"/>
      <c r="G4623" s="5"/>
      <c r="H4623" s="5"/>
      <c r="I4623" s="5"/>
      <c r="J4623" s="5"/>
    </row>
    <row r="4624" spans="1:10" x14ac:dyDescent="0.25">
      <c r="A4624" s="5"/>
      <c r="B4624" s="5"/>
      <c r="C4624" s="5"/>
      <c r="D4624" s="5"/>
      <c r="E4624" s="5"/>
      <c r="F4624" s="5"/>
      <c r="G4624" s="5"/>
      <c r="H4624" s="5"/>
      <c r="I4624" s="5"/>
      <c r="J4624" s="5"/>
    </row>
    <row r="4625" spans="1:10" x14ac:dyDescent="0.25">
      <c r="A4625" s="5"/>
      <c r="B4625" s="5"/>
      <c r="C4625" s="5"/>
      <c r="D4625" s="5"/>
      <c r="E4625" s="5"/>
      <c r="F4625" s="5"/>
      <c r="G4625" s="5"/>
      <c r="H4625" s="5"/>
      <c r="I4625" s="5"/>
      <c r="J4625" s="5"/>
    </row>
    <row r="4626" spans="1:10" x14ac:dyDescent="0.25">
      <c r="A4626" s="5"/>
      <c r="B4626" s="5"/>
      <c r="C4626" s="5"/>
      <c r="D4626" s="5"/>
      <c r="E4626" s="5"/>
      <c r="F4626" s="5"/>
      <c r="G4626" s="5"/>
      <c r="H4626" s="5"/>
      <c r="I4626" s="5"/>
      <c r="J4626" s="5"/>
    </row>
    <row r="4627" spans="1:10" x14ac:dyDescent="0.25">
      <c r="A4627" s="5"/>
      <c r="B4627" s="5"/>
      <c r="C4627" s="5"/>
      <c r="D4627" s="5"/>
      <c r="E4627" s="5"/>
      <c r="F4627" s="5"/>
      <c r="G4627" s="5"/>
      <c r="H4627" s="5"/>
      <c r="I4627" s="5"/>
      <c r="J4627" s="5"/>
    </row>
    <row r="4628" spans="1:10" x14ac:dyDescent="0.25">
      <c r="A4628" s="5"/>
      <c r="B4628" s="5"/>
      <c r="C4628" s="5"/>
      <c r="D4628" s="5"/>
      <c r="E4628" s="5"/>
      <c r="F4628" s="5"/>
      <c r="G4628" s="5"/>
      <c r="H4628" s="5"/>
      <c r="I4628" s="5"/>
      <c r="J4628" s="5"/>
    </row>
    <row r="4629" spans="1:10" x14ac:dyDescent="0.25">
      <c r="A4629" s="5"/>
      <c r="B4629" s="5"/>
      <c r="C4629" s="5"/>
      <c r="D4629" s="5"/>
      <c r="E4629" s="5"/>
      <c r="F4629" s="5"/>
      <c r="G4629" s="5"/>
      <c r="H4629" s="5"/>
      <c r="I4629" s="5"/>
      <c r="J4629" s="5"/>
    </row>
    <row r="4630" spans="1:10" x14ac:dyDescent="0.25">
      <c r="A4630" s="5"/>
      <c r="B4630" s="5"/>
      <c r="C4630" s="5"/>
      <c r="D4630" s="5"/>
      <c r="E4630" s="5"/>
      <c r="F4630" s="5"/>
      <c r="G4630" s="5"/>
      <c r="H4630" s="5"/>
      <c r="I4630" s="5"/>
      <c r="J4630" s="5"/>
    </row>
    <row r="4631" spans="1:10" x14ac:dyDescent="0.25">
      <c r="A4631" s="5"/>
      <c r="B4631" s="5"/>
      <c r="C4631" s="5"/>
      <c r="D4631" s="5"/>
      <c r="E4631" s="5"/>
      <c r="F4631" s="5"/>
      <c r="G4631" s="5"/>
      <c r="H4631" s="5"/>
      <c r="I4631" s="5"/>
      <c r="J4631" s="5"/>
    </row>
    <row r="4632" spans="1:10" x14ac:dyDescent="0.25">
      <c r="A4632" s="5"/>
      <c r="B4632" s="5"/>
      <c r="C4632" s="5"/>
      <c r="D4632" s="5"/>
      <c r="E4632" s="5"/>
      <c r="F4632" s="5"/>
      <c r="G4632" s="5"/>
      <c r="H4632" s="5"/>
      <c r="I4632" s="5"/>
      <c r="J4632" s="5"/>
    </row>
    <row r="4633" spans="1:10" x14ac:dyDescent="0.25">
      <c r="A4633" s="5"/>
      <c r="B4633" s="5"/>
      <c r="C4633" s="5"/>
      <c r="D4633" s="5"/>
      <c r="E4633" s="5"/>
      <c r="F4633" s="5"/>
      <c r="G4633" s="5"/>
      <c r="H4633" s="5"/>
      <c r="I4633" s="5"/>
      <c r="J4633" s="5"/>
    </row>
    <row r="4634" spans="1:10" x14ac:dyDescent="0.25">
      <c r="A4634" s="5"/>
      <c r="B4634" s="5"/>
      <c r="C4634" s="5"/>
      <c r="D4634" s="5"/>
      <c r="E4634" s="5"/>
      <c r="F4634" s="5"/>
      <c r="G4634" s="5"/>
      <c r="H4634" s="5"/>
      <c r="I4634" s="5"/>
      <c r="J4634" s="5"/>
    </row>
    <row r="4635" spans="1:10" x14ac:dyDescent="0.25">
      <c r="A4635" s="5"/>
      <c r="B4635" s="5"/>
      <c r="C4635" s="5"/>
      <c r="D4635" s="5"/>
      <c r="E4635" s="5"/>
      <c r="F4635" s="5"/>
      <c r="G4635" s="5"/>
      <c r="H4635" s="5"/>
      <c r="I4635" s="5"/>
      <c r="J4635" s="5"/>
    </row>
    <row r="4636" spans="1:10" x14ac:dyDescent="0.25">
      <c r="A4636" s="5"/>
      <c r="B4636" s="5"/>
      <c r="C4636" s="5"/>
      <c r="D4636" s="5"/>
      <c r="E4636" s="5"/>
      <c r="F4636" s="5"/>
      <c r="G4636" s="5"/>
      <c r="H4636" s="5"/>
      <c r="I4636" s="5"/>
      <c r="J4636" s="5"/>
    </row>
    <row r="4637" spans="1:10" x14ac:dyDescent="0.25">
      <c r="A4637" s="5"/>
      <c r="B4637" s="5"/>
      <c r="C4637" s="5"/>
      <c r="D4637" s="5"/>
      <c r="E4637" s="5"/>
      <c r="F4637" s="5"/>
      <c r="G4637" s="5"/>
      <c r="H4637" s="5"/>
      <c r="I4637" s="5"/>
      <c r="J4637" s="5"/>
    </row>
    <row r="4638" spans="1:10" x14ac:dyDescent="0.25">
      <c r="A4638" s="5"/>
      <c r="B4638" s="5"/>
      <c r="C4638" s="5"/>
      <c r="D4638" s="5"/>
      <c r="E4638" s="5"/>
      <c r="F4638" s="5"/>
      <c r="G4638" s="5"/>
      <c r="H4638" s="5"/>
      <c r="I4638" s="5"/>
      <c r="J4638" s="5"/>
    </row>
    <row r="4639" spans="1:10" x14ac:dyDescent="0.25">
      <c r="A4639" s="5"/>
      <c r="B4639" s="5"/>
      <c r="C4639" s="5"/>
      <c r="D4639" s="5"/>
      <c r="E4639" s="5"/>
      <c r="F4639" s="5"/>
      <c r="G4639" s="5"/>
      <c r="H4639" s="5"/>
      <c r="I4639" s="5"/>
      <c r="J4639" s="5"/>
    </row>
    <row r="4640" spans="1:10" x14ac:dyDescent="0.25">
      <c r="A4640" s="5"/>
      <c r="B4640" s="5"/>
      <c r="C4640" s="5"/>
      <c r="D4640" s="5"/>
      <c r="E4640" s="5"/>
      <c r="F4640" s="5"/>
      <c r="G4640" s="5"/>
      <c r="H4640" s="5"/>
      <c r="I4640" s="5"/>
      <c r="J4640" s="5"/>
    </row>
    <row r="4641" spans="1:10" x14ac:dyDescent="0.25">
      <c r="A4641" s="5"/>
      <c r="B4641" s="5"/>
      <c r="C4641" s="5"/>
      <c r="D4641" s="5"/>
      <c r="E4641" s="5"/>
      <c r="F4641" s="5"/>
      <c r="G4641" s="5"/>
      <c r="H4641" s="5"/>
      <c r="I4641" s="5"/>
      <c r="J4641" s="5"/>
    </row>
    <row r="4642" spans="1:10" x14ac:dyDescent="0.25">
      <c r="A4642" s="5"/>
      <c r="B4642" s="5"/>
      <c r="C4642" s="5"/>
      <c r="D4642" s="5"/>
      <c r="E4642" s="5"/>
      <c r="F4642" s="5"/>
      <c r="G4642" s="5"/>
      <c r="H4642" s="5"/>
      <c r="I4642" s="5"/>
      <c r="J4642" s="5"/>
    </row>
    <row r="4643" spans="1:10" x14ac:dyDescent="0.25">
      <c r="A4643" s="5"/>
      <c r="B4643" s="5"/>
      <c r="C4643" s="5"/>
      <c r="D4643" s="5"/>
      <c r="E4643" s="5"/>
      <c r="F4643" s="5"/>
      <c r="G4643" s="5"/>
      <c r="H4643" s="5"/>
      <c r="I4643" s="5"/>
      <c r="J4643" s="5"/>
    </row>
    <row r="4644" spans="1:10" x14ac:dyDescent="0.25">
      <c r="A4644" s="5"/>
      <c r="B4644" s="5"/>
      <c r="C4644" s="5"/>
      <c r="D4644" s="5"/>
      <c r="E4644" s="5"/>
      <c r="F4644" s="5"/>
      <c r="G4644" s="5"/>
      <c r="H4644" s="5"/>
      <c r="I4644" s="5"/>
      <c r="J4644" s="5"/>
    </row>
    <row r="4645" spans="1:10" x14ac:dyDescent="0.25">
      <c r="A4645" s="5"/>
      <c r="B4645" s="5"/>
      <c r="C4645" s="5"/>
      <c r="D4645" s="5"/>
      <c r="E4645" s="5"/>
      <c r="F4645" s="5"/>
      <c r="G4645" s="5"/>
      <c r="H4645" s="5"/>
      <c r="I4645" s="5"/>
      <c r="J4645" s="5"/>
    </row>
    <row r="4646" spans="1:10" x14ac:dyDescent="0.25">
      <c r="A4646" s="5"/>
      <c r="B4646" s="5"/>
      <c r="C4646" s="5"/>
      <c r="D4646" s="5"/>
      <c r="E4646" s="5"/>
      <c r="F4646" s="5"/>
      <c r="G4646" s="5"/>
      <c r="H4646" s="5"/>
      <c r="I4646" s="5"/>
      <c r="J4646" s="5"/>
    </row>
    <row r="4647" spans="1:10" x14ac:dyDescent="0.25">
      <c r="A4647" s="5"/>
      <c r="B4647" s="5"/>
      <c r="C4647" s="5"/>
      <c r="D4647" s="5"/>
      <c r="E4647" s="5"/>
      <c r="F4647" s="5"/>
      <c r="G4647" s="5"/>
      <c r="H4647" s="5"/>
      <c r="I4647" s="5"/>
      <c r="J4647" s="5"/>
    </row>
    <row r="4648" spans="1:10" x14ac:dyDescent="0.25">
      <c r="A4648" s="5"/>
      <c r="B4648" s="5"/>
      <c r="C4648" s="5"/>
      <c r="D4648" s="5"/>
      <c r="E4648" s="5"/>
      <c r="F4648" s="5"/>
      <c r="G4648" s="5"/>
      <c r="H4648" s="5"/>
      <c r="I4648" s="5"/>
      <c r="J4648" s="5"/>
    </row>
    <row r="4649" spans="1:10" x14ac:dyDescent="0.25">
      <c r="A4649" s="5"/>
      <c r="B4649" s="5"/>
      <c r="C4649" s="5"/>
      <c r="D4649" s="5"/>
      <c r="E4649" s="5"/>
      <c r="F4649" s="5"/>
      <c r="G4649" s="5"/>
      <c r="H4649" s="5"/>
      <c r="I4649" s="5"/>
      <c r="J4649" s="5"/>
    </row>
    <row r="4650" spans="1:10" x14ac:dyDescent="0.25">
      <c r="A4650" s="5"/>
      <c r="B4650" s="5"/>
      <c r="C4650" s="5"/>
      <c r="D4650" s="5"/>
      <c r="E4650" s="5"/>
      <c r="F4650" s="5"/>
      <c r="G4650" s="5"/>
      <c r="H4650" s="5"/>
      <c r="I4650" s="5"/>
      <c r="J4650" s="5"/>
    </row>
    <row r="4651" spans="1:10" x14ac:dyDescent="0.25">
      <c r="A4651" s="5"/>
      <c r="B4651" s="5"/>
      <c r="C4651" s="5"/>
      <c r="D4651" s="5"/>
      <c r="E4651" s="5"/>
      <c r="F4651" s="5"/>
      <c r="G4651" s="5"/>
      <c r="H4651" s="5"/>
      <c r="I4651" s="5"/>
      <c r="J4651" s="5"/>
    </row>
    <row r="4652" spans="1:10" x14ac:dyDescent="0.25">
      <c r="A4652" s="5"/>
      <c r="B4652" s="5"/>
      <c r="C4652" s="5"/>
      <c r="D4652" s="5"/>
      <c r="E4652" s="5"/>
      <c r="F4652" s="5"/>
      <c r="G4652" s="5"/>
      <c r="H4652" s="5"/>
      <c r="I4652" s="5"/>
      <c r="J4652" s="5"/>
    </row>
    <row r="4653" spans="1:10" x14ac:dyDescent="0.25">
      <c r="A4653" s="5"/>
      <c r="B4653" s="5"/>
      <c r="C4653" s="5"/>
      <c r="D4653" s="5"/>
      <c r="E4653" s="5"/>
      <c r="F4653" s="5"/>
      <c r="G4653" s="5"/>
      <c r="H4653" s="5"/>
      <c r="I4653" s="5"/>
      <c r="J4653" s="5"/>
    </row>
    <row r="4654" spans="1:10" x14ac:dyDescent="0.25">
      <c r="A4654" s="5"/>
      <c r="B4654" s="5"/>
      <c r="C4654" s="5"/>
      <c r="D4654" s="5"/>
      <c r="E4654" s="5"/>
      <c r="F4654" s="5"/>
      <c r="G4654" s="5"/>
      <c r="H4654" s="5"/>
      <c r="I4654" s="5"/>
      <c r="J4654" s="5"/>
    </row>
    <row r="4655" spans="1:10" x14ac:dyDescent="0.25">
      <c r="A4655" s="5"/>
      <c r="B4655" s="5"/>
      <c r="C4655" s="5"/>
      <c r="D4655" s="5"/>
      <c r="E4655" s="5"/>
      <c r="F4655" s="5"/>
      <c r="G4655" s="5"/>
      <c r="H4655" s="5"/>
      <c r="I4655" s="5"/>
      <c r="J4655" s="5"/>
    </row>
    <row r="4656" spans="1:10" x14ac:dyDescent="0.25">
      <c r="A4656" s="5"/>
      <c r="B4656" s="5"/>
      <c r="C4656" s="5"/>
      <c r="D4656" s="5"/>
      <c r="E4656" s="5"/>
      <c r="F4656" s="5"/>
      <c r="G4656" s="5"/>
      <c r="H4656" s="5"/>
      <c r="I4656" s="5"/>
      <c r="J4656" s="5"/>
    </row>
    <row r="4657" spans="1:10" x14ac:dyDescent="0.25">
      <c r="A4657" s="5"/>
      <c r="B4657" s="5"/>
      <c r="C4657" s="5"/>
      <c r="D4657" s="5"/>
      <c r="E4657" s="5"/>
      <c r="F4657" s="5"/>
      <c r="G4657" s="5"/>
      <c r="H4657" s="5"/>
      <c r="I4657" s="5"/>
      <c r="J4657" s="5"/>
    </row>
    <row r="4658" spans="1:10" x14ac:dyDescent="0.25">
      <c r="A4658" s="5"/>
      <c r="B4658" s="5"/>
      <c r="C4658" s="5"/>
      <c r="D4658" s="5"/>
      <c r="E4658" s="5"/>
      <c r="F4658" s="5"/>
      <c r="G4658" s="5"/>
      <c r="H4658" s="5"/>
      <c r="I4658" s="5"/>
      <c r="J4658" s="5"/>
    </row>
    <row r="4659" spans="1:10" x14ac:dyDescent="0.25">
      <c r="A4659" s="5"/>
      <c r="B4659" s="5"/>
      <c r="C4659" s="5"/>
      <c r="D4659" s="5"/>
      <c r="E4659" s="5"/>
      <c r="F4659" s="5"/>
      <c r="G4659" s="5"/>
      <c r="H4659" s="5"/>
      <c r="I4659" s="5"/>
      <c r="J4659" s="5"/>
    </row>
    <row r="4660" spans="1:10" x14ac:dyDescent="0.25">
      <c r="A4660" s="5"/>
      <c r="B4660" s="5"/>
      <c r="C4660" s="5"/>
      <c r="D4660" s="5"/>
      <c r="E4660" s="5"/>
      <c r="F4660" s="5"/>
      <c r="G4660" s="5"/>
      <c r="H4660" s="5"/>
      <c r="I4660" s="5"/>
      <c r="J4660" s="5"/>
    </row>
    <row r="4661" spans="1:10" x14ac:dyDescent="0.25">
      <c r="A4661" s="5"/>
      <c r="B4661" s="5"/>
      <c r="C4661" s="5"/>
      <c r="D4661" s="5"/>
      <c r="E4661" s="5"/>
      <c r="F4661" s="5"/>
      <c r="G4661" s="5"/>
      <c r="H4661" s="5"/>
      <c r="I4661" s="5"/>
      <c r="J4661" s="5"/>
    </row>
    <row r="4662" spans="1:10" x14ac:dyDescent="0.25">
      <c r="A4662" s="5"/>
      <c r="B4662" s="5"/>
      <c r="C4662" s="5"/>
      <c r="D4662" s="5"/>
      <c r="E4662" s="5"/>
      <c r="F4662" s="5"/>
      <c r="G4662" s="5"/>
      <c r="H4662" s="5"/>
      <c r="I4662" s="5"/>
      <c r="J4662" s="5"/>
    </row>
    <row r="4663" spans="1:10" x14ac:dyDescent="0.25">
      <c r="A4663" s="5"/>
      <c r="B4663" s="5"/>
      <c r="C4663" s="5"/>
      <c r="D4663" s="5"/>
      <c r="E4663" s="5"/>
      <c r="F4663" s="5"/>
      <c r="G4663" s="5"/>
      <c r="H4663" s="5"/>
      <c r="I4663" s="5"/>
      <c r="J4663" s="5"/>
    </row>
    <row r="4664" spans="1:10" x14ac:dyDescent="0.25">
      <c r="A4664" s="5"/>
      <c r="B4664" s="5"/>
      <c r="C4664" s="5"/>
      <c r="D4664" s="5"/>
      <c r="E4664" s="5"/>
      <c r="F4664" s="5"/>
      <c r="G4664" s="5"/>
      <c r="H4664" s="5"/>
      <c r="I4664" s="5"/>
      <c r="J4664" s="5"/>
    </row>
    <row r="4665" spans="1:10" x14ac:dyDescent="0.25">
      <c r="A4665" s="5"/>
      <c r="B4665" s="5"/>
      <c r="C4665" s="5"/>
      <c r="D4665" s="5"/>
      <c r="E4665" s="5"/>
      <c r="F4665" s="5"/>
      <c r="G4665" s="5"/>
      <c r="H4665" s="5"/>
      <c r="I4665" s="5"/>
      <c r="J4665" s="5"/>
    </row>
    <row r="4666" spans="1:10" x14ac:dyDescent="0.25">
      <c r="A4666" s="5"/>
      <c r="B4666" s="5"/>
      <c r="C4666" s="5"/>
      <c r="D4666" s="5"/>
      <c r="E4666" s="5"/>
      <c r="F4666" s="5"/>
      <c r="G4666" s="5"/>
      <c r="H4666" s="5"/>
      <c r="I4666" s="5"/>
      <c r="J4666" s="5"/>
    </row>
    <row r="4667" spans="1:10" x14ac:dyDescent="0.25">
      <c r="A4667" s="5"/>
      <c r="B4667" s="5"/>
      <c r="C4667" s="5"/>
      <c r="D4667" s="5"/>
      <c r="E4667" s="5"/>
      <c r="F4667" s="5"/>
      <c r="G4667" s="5"/>
      <c r="H4667" s="5"/>
      <c r="I4667" s="5"/>
      <c r="J4667" s="5"/>
    </row>
    <row r="4668" spans="1:10" x14ac:dyDescent="0.25">
      <c r="A4668" s="5"/>
      <c r="B4668" s="5"/>
      <c r="C4668" s="5"/>
      <c r="D4668" s="5"/>
      <c r="E4668" s="5"/>
      <c r="F4668" s="5"/>
      <c r="G4668" s="5"/>
      <c r="H4668" s="5"/>
      <c r="I4668" s="5"/>
      <c r="J4668" s="5"/>
    </row>
    <row r="4669" spans="1:10" x14ac:dyDescent="0.25">
      <c r="A4669" s="5"/>
      <c r="B4669" s="5"/>
      <c r="C4669" s="5"/>
      <c r="D4669" s="5"/>
      <c r="E4669" s="5"/>
      <c r="F4669" s="5"/>
      <c r="G4669" s="5"/>
      <c r="H4669" s="5"/>
      <c r="I4669" s="5"/>
      <c r="J4669" s="5"/>
    </row>
    <row r="4670" spans="1:10" x14ac:dyDescent="0.25">
      <c r="A4670" s="5"/>
      <c r="B4670" s="5"/>
      <c r="C4670" s="5"/>
      <c r="D4670" s="5"/>
      <c r="E4670" s="5"/>
      <c r="F4670" s="5"/>
      <c r="G4670" s="5"/>
      <c r="H4670" s="5"/>
      <c r="I4670" s="5"/>
      <c r="J4670" s="5"/>
    </row>
    <row r="4671" spans="1:10" x14ac:dyDescent="0.25">
      <c r="A4671" s="5"/>
      <c r="B4671" s="5"/>
      <c r="C4671" s="5"/>
      <c r="D4671" s="5"/>
      <c r="E4671" s="5"/>
      <c r="F4671" s="5"/>
      <c r="G4671" s="5"/>
      <c r="H4671" s="5"/>
      <c r="I4671" s="5"/>
      <c r="J4671" s="5"/>
    </row>
    <row r="4672" spans="1:10" x14ac:dyDescent="0.25">
      <c r="A4672" s="5"/>
      <c r="B4672" s="5"/>
      <c r="C4672" s="5"/>
      <c r="D4672" s="5"/>
      <c r="E4672" s="5"/>
      <c r="F4672" s="5"/>
      <c r="G4672" s="5"/>
      <c r="H4672" s="5"/>
      <c r="I4672" s="5"/>
      <c r="J4672" s="5"/>
    </row>
    <row r="4673" spans="1:10" x14ac:dyDescent="0.25">
      <c r="A4673" s="5"/>
      <c r="B4673" s="5"/>
      <c r="C4673" s="5"/>
      <c r="D4673" s="5"/>
      <c r="E4673" s="5"/>
      <c r="F4673" s="5"/>
      <c r="G4673" s="5"/>
      <c r="H4673" s="5"/>
      <c r="I4673" s="5"/>
      <c r="J4673" s="5"/>
    </row>
    <row r="4674" spans="1:10" x14ac:dyDescent="0.25">
      <c r="A4674" s="5"/>
      <c r="B4674" s="5"/>
      <c r="C4674" s="5"/>
      <c r="D4674" s="5"/>
      <c r="E4674" s="5"/>
      <c r="F4674" s="5"/>
      <c r="G4674" s="5"/>
      <c r="H4674" s="5"/>
      <c r="I4674" s="5"/>
      <c r="J4674" s="5"/>
    </row>
    <row r="4675" spans="1:10" x14ac:dyDescent="0.25">
      <c r="A4675" s="5"/>
      <c r="B4675" s="5"/>
      <c r="C4675" s="5"/>
      <c r="D4675" s="5"/>
      <c r="E4675" s="5"/>
      <c r="F4675" s="5"/>
      <c r="G4675" s="5"/>
      <c r="H4675" s="5"/>
      <c r="I4675" s="5"/>
      <c r="J4675" s="5"/>
    </row>
    <row r="4676" spans="1:10" x14ac:dyDescent="0.25">
      <c r="A4676" s="5"/>
      <c r="B4676" s="5"/>
      <c r="C4676" s="5"/>
      <c r="D4676" s="5"/>
      <c r="E4676" s="5"/>
      <c r="F4676" s="5"/>
      <c r="G4676" s="5"/>
      <c r="H4676" s="5"/>
      <c r="I4676" s="5"/>
      <c r="J4676" s="5"/>
    </row>
    <row r="4677" spans="1:10" x14ac:dyDescent="0.25">
      <c r="A4677" s="5"/>
      <c r="B4677" s="5"/>
      <c r="C4677" s="5"/>
      <c r="D4677" s="5"/>
      <c r="E4677" s="5"/>
      <c r="F4677" s="5"/>
      <c r="G4677" s="5"/>
      <c r="H4677" s="5"/>
      <c r="I4677" s="5"/>
      <c r="J4677" s="5"/>
    </row>
    <row r="4678" spans="1:10" x14ac:dyDescent="0.25">
      <c r="A4678" s="5"/>
      <c r="B4678" s="5"/>
      <c r="C4678" s="5"/>
      <c r="D4678" s="5"/>
      <c r="E4678" s="5"/>
      <c r="F4678" s="5"/>
      <c r="G4678" s="5"/>
      <c r="H4678" s="5"/>
      <c r="I4678" s="5"/>
      <c r="J4678" s="5"/>
    </row>
    <row r="4679" spans="1:10" x14ac:dyDescent="0.25">
      <c r="A4679" s="5"/>
      <c r="B4679" s="5"/>
      <c r="C4679" s="5"/>
      <c r="D4679" s="5"/>
      <c r="E4679" s="5"/>
      <c r="F4679" s="5"/>
      <c r="G4679" s="5"/>
      <c r="H4679" s="5"/>
      <c r="I4679" s="5"/>
      <c r="J4679" s="5"/>
    </row>
    <row r="4680" spans="1:10" x14ac:dyDescent="0.25">
      <c r="A4680" s="5"/>
      <c r="B4680" s="5"/>
      <c r="C4680" s="5"/>
      <c r="D4680" s="5"/>
      <c r="E4680" s="5"/>
      <c r="F4680" s="5"/>
      <c r="G4680" s="5"/>
      <c r="H4680" s="5"/>
      <c r="I4680" s="5"/>
      <c r="J4680" s="5"/>
    </row>
    <row r="4681" spans="1:10" x14ac:dyDescent="0.25">
      <c r="A4681" s="5"/>
      <c r="B4681" s="5"/>
      <c r="C4681" s="5"/>
      <c r="D4681" s="5"/>
      <c r="E4681" s="5"/>
      <c r="F4681" s="5"/>
      <c r="G4681" s="5"/>
      <c r="H4681" s="5"/>
      <c r="I4681" s="5"/>
      <c r="J4681" s="5"/>
    </row>
    <row r="4682" spans="1:10" x14ac:dyDescent="0.25">
      <c r="A4682" s="5"/>
      <c r="B4682" s="5"/>
      <c r="C4682" s="5"/>
      <c r="D4682" s="5"/>
      <c r="E4682" s="5"/>
      <c r="F4682" s="5"/>
      <c r="G4682" s="5"/>
      <c r="H4682" s="5"/>
      <c r="I4682" s="5"/>
      <c r="J4682" s="5"/>
    </row>
    <row r="4683" spans="1:10" x14ac:dyDescent="0.25">
      <c r="A4683" s="5"/>
      <c r="B4683" s="5"/>
      <c r="C4683" s="5"/>
      <c r="D4683" s="5"/>
      <c r="E4683" s="5"/>
      <c r="F4683" s="5"/>
      <c r="G4683" s="5"/>
      <c r="H4683" s="5"/>
      <c r="I4683" s="5"/>
      <c r="J4683" s="5"/>
    </row>
    <row r="4684" spans="1:10" x14ac:dyDescent="0.25">
      <c r="A4684" s="5"/>
      <c r="B4684" s="5"/>
      <c r="C4684" s="5"/>
      <c r="D4684" s="5"/>
      <c r="E4684" s="5"/>
      <c r="F4684" s="5"/>
      <c r="G4684" s="5"/>
      <c r="H4684" s="5"/>
      <c r="I4684" s="5"/>
      <c r="J4684" s="5"/>
    </row>
    <row r="4685" spans="1:10" x14ac:dyDescent="0.25">
      <c r="A4685" s="5"/>
      <c r="B4685" s="5"/>
      <c r="C4685" s="5"/>
      <c r="D4685" s="5"/>
      <c r="E4685" s="5"/>
      <c r="F4685" s="5"/>
      <c r="G4685" s="5"/>
      <c r="H4685" s="5"/>
      <c r="I4685" s="5"/>
      <c r="J4685" s="5"/>
    </row>
    <row r="4686" spans="1:10" x14ac:dyDescent="0.25">
      <c r="A4686" s="5"/>
      <c r="B4686" s="5"/>
      <c r="C4686" s="5"/>
      <c r="D4686" s="5"/>
      <c r="E4686" s="5"/>
      <c r="F4686" s="5"/>
      <c r="G4686" s="5"/>
      <c r="H4686" s="5"/>
      <c r="I4686" s="5"/>
      <c r="J4686" s="5"/>
    </row>
    <row r="4687" spans="1:10" x14ac:dyDescent="0.25">
      <c r="A4687" s="5"/>
      <c r="B4687" s="5"/>
      <c r="C4687" s="5"/>
      <c r="D4687" s="5"/>
      <c r="E4687" s="5"/>
      <c r="F4687" s="5"/>
      <c r="G4687" s="5"/>
      <c r="H4687" s="5"/>
      <c r="I4687" s="5"/>
      <c r="J4687" s="5"/>
    </row>
    <row r="4688" spans="1:10" x14ac:dyDescent="0.25">
      <c r="A4688" s="5"/>
      <c r="B4688" s="5"/>
      <c r="C4688" s="5"/>
      <c r="D4688" s="5"/>
      <c r="E4688" s="5"/>
      <c r="F4688" s="5"/>
      <c r="G4688" s="5"/>
      <c r="H4688" s="5"/>
      <c r="I4688" s="5"/>
      <c r="J4688" s="5"/>
    </row>
    <row r="4689" spans="1:10" x14ac:dyDescent="0.25">
      <c r="A4689" s="5"/>
      <c r="B4689" s="5"/>
      <c r="C4689" s="5"/>
      <c r="D4689" s="5"/>
      <c r="E4689" s="5"/>
      <c r="F4689" s="5"/>
      <c r="G4689" s="5"/>
      <c r="H4689" s="5"/>
      <c r="I4689" s="5"/>
      <c r="J4689" s="5"/>
    </row>
    <row r="4690" spans="1:10" x14ac:dyDescent="0.25">
      <c r="A4690" s="5"/>
      <c r="B4690" s="5"/>
      <c r="C4690" s="5"/>
      <c r="D4690" s="5"/>
      <c r="E4690" s="5"/>
      <c r="F4690" s="5"/>
      <c r="G4690" s="5"/>
      <c r="H4690" s="5"/>
      <c r="I4690" s="5"/>
      <c r="J4690" s="5"/>
    </row>
    <row r="4691" spans="1:10" x14ac:dyDescent="0.25">
      <c r="A4691" s="5"/>
      <c r="B4691" s="5"/>
      <c r="C4691" s="5"/>
      <c r="D4691" s="5"/>
      <c r="E4691" s="5"/>
      <c r="F4691" s="5"/>
      <c r="G4691" s="5"/>
      <c r="H4691" s="5"/>
      <c r="I4691" s="5"/>
      <c r="J4691" s="5"/>
    </row>
    <row r="4692" spans="1:10" x14ac:dyDescent="0.25">
      <c r="A4692" s="5"/>
      <c r="B4692" s="5"/>
      <c r="C4692" s="5"/>
      <c r="D4692" s="5"/>
      <c r="E4692" s="5"/>
      <c r="F4692" s="5"/>
      <c r="G4692" s="5"/>
      <c r="H4692" s="5"/>
      <c r="I4692" s="5"/>
      <c r="J4692" s="5"/>
    </row>
    <row r="4693" spans="1:10" x14ac:dyDescent="0.25">
      <c r="A4693" s="5"/>
      <c r="B4693" s="5"/>
      <c r="C4693" s="5"/>
      <c r="D4693" s="5"/>
      <c r="E4693" s="5"/>
      <c r="F4693" s="5"/>
      <c r="G4693" s="5"/>
      <c r="H4693" s="5"/>
      <c r="I4693" s="5"/>
      <c r="J4693" s="5"/>
    </row>
    <row r="4694" spans="1:10" x14ac:dyDescent="0.25">
      <c r="A4694" s="5"/>
      <c r="B4694" s="5"/>
      <c r="C4694" s="5"/>
      <c r="D4694" s="5"/>
      <c r="E4694" s="5"/>
      <c r="F4694" s="5"/>
      <c r="G4694" s="5"/>
      <c r="H4694" s="5"/>
      <c r="I4694" s="5"/>
      <c r="J4694" s="5"/>
    </row>
    <row r="4695" spans="1:10" x14ac:dyDescent="0.25">
      <c r="A4695" s="5"/>
      <c r="B4695" s="5"/>
      <c r="C4695" s="5"/>
      <c r="D4695" s="5"/>
      <c r="E4695" s="5"/>
      <c r="F4695" s="5"/>
      <c r="G4695" s="5"/>
      <c r="H4695" s="5"/>
      <c r="I4695" s="5"/>
      <c r="J4695" s="5"/>
    </row>
    <row r="4696" spans="1:10" x14ac:dyDescent="0.25">
      <c r="A4696" s="5"/>
      <c r="B4696" s="5"/>
      <c r="C4696" s="5"/>
      <c r="D4696" s="5"/>
      <c r="E4696" s="5"/>
      <c r="F4696" s="5"/>
      <c r="G4696" s="5"/>
      <c r="H4696" s="5"/>
      <c r="I4696" s="5"/>
      <c r="J4696" s="5"/>
    </row>
    <row r="4697" spans="1:10" x14ac:dyDescent="0.25">
      <c r="A4697" s="5"/>
      <c r="B4697" s="5"/>
      <c r="C4697" s="5"/>
      <c r="D4697" s="5"/>
      <c r="E4697" s="5"/>
      <c r="F4697" s="5"/>
      <c r="G4697" s="5"/>
      <c r="H4697" s="5"/>
      <c r="I4697" s="5"/>
      <c r="J4697" s="5"/>
    </row>
    <row r="4698" spans="1:10" x14ac:dyDescent="0.25">
      <c r="A4698" s="5"/>
      <c r="B4698" s="5"/>
      <c r="C4698" s="5"/>
      <c r="D4698" s="5"/>
      <c r="E4698" s="5"/>
      <c r="F4698" s="5"/>
      <c r="G4698" s="5"/>
      <c r="H4698" s="5"/>
      <c r="I4698" s="5"/>
      <c r="J4698" s="5"/>
    </row>
    <row r="4699" spans="1:10" x14ac:dyDescent="0.25">
      <c r="A4699" s="5"/>
      <c r="B4699" s="5"/>
      <c r="C4699" s="5"/>
      <c r="D4699" s="5"/>
      <c r="E4699" s="5"/>
      <c r="F4699" s="5"/>
      <c r="G4699" s="5"/>
      <c r="H4699" s="5"/>
      <c r="I4699" s="5"/>
      <c r="J4699" s="5"/>
    </row>
    <row r="4700" spans="1:10" x14ac:dyDescent="0.25">
      <c r="A4700" s="5"/>
      <c r="B4700" s="5"/>
      <c r="C4700" s="5"/>
      <c r="D4700" s="5"/>
      <c r="E4700" s="5"/>
      <c r="F4700" s="5"/>
      <c r="G4700" s="5"/>
      <c r="H4700" s="5"/>
      <c r="I4700" s="5"/>
      <c r="J4700" s="5"/>
    </row>
    <row r="4701" spans="1:10" x14ac:dyDescent="0.25">
      <c r="A4701" s="5"/>
      <c r="B4701" s="5"/>
      <c r="C4701" s="5"/>
      <c r="D4701" s="5"/>
      <c r="E4701" s="5"/>
      <c r="F4701" s="5"/>
      <c r="G4701" s="5"/>
      <c r="H4701" s="5"/>
      <c r="I4701" s="5"/>
      <c r="J4701" s="5"/>
    </row>
    <row r="4702" spans="1:10" x14ac:dyDescent="0.25">
      <c r="A4702" s="5"/>
      <c r="B4702" s="5"/>
      <c r="C4702" s="5"/>
      <c r="D4702" s="5"/>
      <c r="E4702" s="5"/>
      <c r="F4702" s="5"/>
      <c r="G4702" s="5"/>
      <c r="H4702" s="5"/>
      <c r="I4702" s="5"/>
      <c r="J4702" s="5"/>
    </row>
    <row r="4703" spans="1:10" x14ac:dyDescent="0.25">
      <c r="A4703" s="5"/>
      <c r="B4703" s="5"/>
      <c r="C4703" s="5"/>
      <c r="D4703" s="5"/>
      <c r="E4703" s="5"/>
      <c r="F4703" s="5"/>
      <c r="G4703" s="5"/>
      <c r="H4703" s="5"/>
      <c r="I4703" s="5"/>
      <c r="J4703" s="5"/>
    </row>
    <row r="4704" spans="1:10" x14ac:dyDescent="0.25">
      <c r="A4704" s="5"/>
      <c r="B4704" s="5"/>
      <c r="C4704" s="5"/>
      <c r="D4704" s="5"/>
      <c r="E4704" s="5"/>
      <c r="F4704" s="5"/>
      <c r="G4704" s="5"/>
      <c r="H4704" s="5"/>
      <c r="I4704" s="5"/>
      <c r="J4704" s="5"/>
    </row>
    <row r="4705" spans="1:10" x14ac:dyDescent="0.25">
      <c r="A4705" s="5"/>
      <c r="B4705" s="5"/>
      <c r="C4705" s="5"/>
      <c r="D4705" s="5"/>
      <c r="E4705" s="5"/>
      <c r="F4705" s="5"/>
      <c r="G4705" s="5"/>
      <c r="H4705" s="5"/>
      <c r="I4705" s="5"/>
      <c r="J4705" s="5"/>
    </row>
    <row r="4706" spans="1:10" x14ac:dyDescent="0.25">
      <c r="A4706" s="5"/>
      <c r="B4706" s="5"/>
      <c r="C4706" s="5"/>
      <c r="D4706" s="5"/>
      <c r="E4706" s="5"/>
      <c r="F4706" s="5"/>
      <c r="G4706" s="5"/>
      <c r="H4706" s="5"/>
      <c r="I4706" s="5"/>
      <c r="J4706" s="5"/>
    </row>
    <row r="4707" spans="1:10" x14ac:dyDescent="0.25">
      <c r="A4707" s="5"/>
      <c r="B4707" s="5"/>
      <c r="C4707" s="5"/>
      <c r="D4707" s="5"/>
      <c r="E4707" s="5"/>
      <c r="F4707" s="5"/>
      <c r="G4707" s="5"/>
      <c r="H4707" s="5"/>
      <c r="I4707" s="5"/>
      <c r="J4707" s="5"/>
    </row>
    <row r="4708" spans="1:10" x14ac:dyDescent="0.25">
      <c r="A4708" s="5"/>
      <c r="B4708" s="5"/>
      <c r="C4708" s="5"/>
      <c r="D4708" s="5"/>
      <c r="E4708" s="5"/>
      <c r="F4708" s="5"/>
      <c r="G4708" s="5"/>
      <c r="H4708" s="5"/>
      <c r="I4708" s="5"/>
      <c r="J4708" s="5"/>
    </row>
    <row r="4709" spans="1:10" x14ac:dyDescent="0.25">
      <c r="A4709" s="5"/>
      <c r="B4709" s="5"/>
      <c r="C4709" s="5"/>
      <c r="D4709" s="5"/>
      <c r="E4709" s="5"/>
      <c r="F4709" s="5"/>
      <c r="G4709" s="5"/>
      <c r="H4709" s="5"/>
      <c r="I4709" s="5"/>
      <c r="J4709" s="5"/>
    </row>
    <row r="4710" spans="1:10" x14ac:dyDescent="0.25">
      <c r="A4710" s="5"/>
      <c r="B4710" s="5"/>
      <c r="C4710" s="5"/>
      <c r="D4710" s="5"/>
      <c r="E4710" s="5"/>
      <c r="F4710" s="5"/>
      <c r="G4710" s="5"/>
      <c r="H4710" s="5"/>
      <c r="I4710" s="5"/>
      <c r="J4710" s="5"/>
    </row>
    <row r="4711" spans="1:10" x14ac:dyDescent="0.25">
      <c r="A4711" s="5"/>
      <c r="B4711" s="5"/>
      <c r="C4711" s="5"/>
      <c r="D4711" s="5"/>
      <c r="E4711" s="5"/>
      <c r="F4711" s="5"/>
      <c r="G4711" s="5"/>
      <c r="H4711" s="5"/>
      <c r="I4711" s="5"/>
      <c r="J4711" s="5"/>
    </row>
    <row r="4712" spans="1:10" x14ac:dyDescent="0.25">
      <c r="A4712" s="5"/>
      <c r="B4712" s="5"/>
      <c r="C4712" s="5"/>
      <c r="D4712" s="5"/>
      <c r="E4712" s="5"/>
      <c r="F4712" s="5"/>
      <c r="G4712" s="5"/>
      <c r="H4712" s="5"/>
      <c r="I4712" s="5"/>
      <c r="J4712" s="5"/>
    </row>
    <row r="4713" spans="1:10" x14ac:dyDescent="0.25">
      <c r="A4713" s="5"/>
      <c r="B4713" s="5"/>
      <c r="C4713" s="5"/>
      <c r="D4713" s="5"/>
      <c r="E4713" s="5"/>
      <c r="F4713" s="5"/>
      <c r="G4713" s="5"/>
      <c r="H4713" s="5"/>
      <c r="I4713" s="5"/>
      <c r="J4713" s="5"/>
    </row>
    <row r="4714" spans="1:10" x14ac:dyDescent="0.25">
      <c r="A4714" s="5"/>
      <c r="B4714" s="5"/>
      <c r="C4714" s="5"/>
      <c r="D4714" s="5"/>
      <c r="E4714" s="5"/>
      <c r="F4714" s="5"/>
      <c r="G4714" s="5"/>
      <c r="H4714" s="5"/>
      <c r="I4714" s="5"/>
      <c r="J4714" s="5"/>
    </row>
    <row r="4715" spans="1:10" x14ac:dyDescent="0.25">
      <c r="A4715" s="5"/>
      <c r="B4715" s="5"/>
      <c r="C4715" s="5"/>
      <c r="D4715" s="5"/>
      <c r="E4715" s="5"/>
      <c r="F4715" s="5"/>
      <c r="G4715" s="5"/>
      <c r="H4715" s="5"/>
      <c r="I4715" s="5"/>
      <c r="J4715" s="5"/>
    </row>
    <row r="4716" spans="1:10" x14ac:dyDescent="0.25">
      <c r="A4716" s="5"/>
      <c r="B4716" s="5"/>
      <c r="C4716" s="5"/>
      <c r="D4716" s="5"/>
      <c r="E4716" s="5"/>
      <c r="F4716" s="5"/>
      <c r="G4716" s="5"/>
      <c r="H4716" s="5"/>
      <c r="I4716" s="5"/>
      <c r="J4716" s="5"/>
    </row>
    <row r="4717" spans="1:10" x14ac:dyDescent="0.25">
      <c r="A4717" s="5"/>
      <c r="B4717" s="5"/>
      <c r="C4717" s="5"/>
      <c r="D4717" s="5"/>
      <c r="E4717" s="5"/>
      <c r="F4717" s="5"/>
      <c r="G4717" s="5"/>
      <c r="H4717" s="5"/>
      <c r="I4717" s="5"/>
      <c r="J4717" s="5"/>
    </row>
    <row r="4718" spans="1:10" x14ac:dyDescent="0.25">
      <c r="A4718" s="5"/>
      <c r="B4718" s="5"/>
      <c r="C4718" s="5"/>
      <c r="D4718" s="5"/>
      <c r="E4718" s="5"/>
      <c r="F4718" s="5"/>
      <c r="G4718" s="5"/>
      <c r="H4718" s="5"/>
      <c r="I4718" s="5"/>
      <c r="J4718" s="5"/>
    </row>
    <row r="4719" spans="1:10" x14ac:dyDescent="0.25">
      <c r="A4719" s="5"/>
      <c r="B4719" s="5"/>
      <c r="C4719" s="5"/>
      <c r="D4719" s="5"/>
      <c r="E4719" s="5"/>
      <c r="F4719" s="5"/>
      <c r="G4719" s="5"/>
      <c r="H4719" s="5"/>
      <c r="I4719" s="5"/>
      <c r="J4719" s="5"/>
    </row>
    <row r="4720" spans="1:10" x14ac:dyDescent="0.25">
      <c r="A4720" s="5"/>
      <c r="B4720" s="5"/>
      <c r="C4720" s="5"/>
      <c r="D4720" s="5"/>
      <c r="E4720" s="5"/>
      <c r="F4720" s="5"/>
      <c r="G4720" s="5"/>
      <c r="H4720" s="5"/>
      <c r="I4720" s="5"/>
      <c r="J4720" s="5"/>
    </row>
    <row r="4721" spans="1:10" x14ac:dyDescent="0.25">
      <c r="A4721" s="5"/>
      <c r="B4721" s="5"/>
      <c r="C4721" s="5"/>
      <c r="D4721" s="5"/>
      <c r="E4721" s="5"/>
      <c r="F4721" s="5"/>
      <c r="G4721" s="5"/>
      <c r="H4721" s="5"/>
      <c r="I4721" s="5"/>
      <c r="J4721" s="5"/>
    </row>
    <row r="4722" spans="1:10" x14ac:dyDescent="0.25">
      <c r="A4722" s="5"/>
      <c r="B4722" s="5"/>
      <c r="C4722" s="5"/>
      <c r="D4722" s="5"/>
      <c r="E4722" s="5"/>
      <c r="F4722" s="5"/>
      <c r="G4722" s="5"/>
      <c r="H4722" s="5"/>
      <c r="I4722" s="5"/>
      <c r="J4722" s="5"/>
    </row>
    <row r="4723" spans="1:10" x14ac:dyDescent="0.25">
      <c r="A4723" s="5"/>
      <c r="B4723" s="5"/>
      <c r="C4723" s="5"/>
      <c r="D4723" s="5"/>
      <c r="E4723" s="5"/>
      <c r="F4723" s="5"/>
      <c r="G4723" s="5"/>
      <c r="H4723" s="5"/>
      <c r="I4723" s="5"/>
      <c r="J4723" s="5"/>
    </row>
    <row r="4724" spans="1:10" x14ac:dyDescent="0.25">
      <c r="A4724" s="5"/>
      <c r="B4724" s="5"/>
      <c r="C4724" s="5"/>
      <c r="D4724" s="5"/>
      <c r="E4724" s="5"/>
      <c r="F4724" s="5"/>
      <c r="G4724" s="5"/>
      <c r="H4724" s="5"/>
      <c r="I4724" s="5"/>
      <c r="J4724" s="5"/>
    </row>
    <row r="4725" spans="1:10" x14ac:dyDescent="0.25">
      <c r="A4725" s="5"/>
      <c r="B4725" s="5"/>
      <c r="C4725" s="5"/>
      <c r="D4725" s="5"/>
      <c r="E4725" s="5"/>
      <c r="F4725" s="5"/>
      <c r="G4725" s="5"/>
      <c r="H4725" s="5"/>
      <c r="I4725" s="5"/>
      <c r="J4725" s="5"/>
    </row>
    <row r="4726" spans="1:10" x14ac:dyDescent="0.25">
      <c r="A4726" s="5"/>
      <c r="B4726" s="5"/>
      <c r="C4726" s="5"/>
      <c r="D4726" s="5"/>
      <c r="E4726" s="5"/>
      <c r="F4726" s="5"/>
      <c r="G4726" s="5"/>
      <c r="H4726" s="5"/>
      <c r="I4726" s="5"/>
      <c r="J4726" s="5"/>
    </row>
    <row r="4727" spans="1:10" x14ac:dyDescent="0.25">
      <c r="A4727" s="5"/>
      <c r="B4727" s="5"/>
      <c r="C4727" s="5"/>
      <c r="D4727" s="5"/>
      <c r="E4727" s="5"/>
      <c r="F4727" s="5"/>
      <c r="G4727" s="5"/>
      <c r="H4727" s="5"/>
      <c r="I4727" s="5"/>
      <c r="J4727" s="5"/>
    </row>
    <row r="4728" spans="1:10" x14ac:dyDescent="0.25">
      <c r="A4728" s="5"/>
      <c r="B4728" s="5"/>
      <c r="C4728" s="5"/>
      <c r="D4728" s="5"/>
      <c r="E4728" s="5"/>
      <c r="F4728" s="5"/>
      <c r="G4728" s="5"/>
      <c r="H4728" s="5"/>
      <c r="I4728" s="5"/>
      <c r="J4728" s="5"/>
    </row>
    <row r="4729" spans="1:10" x14ac:dyDescent="0.25">
      <c r="A4729" s="5"/>
      <c r="B4729" s="5"/>
      <c r="C4729" s="5"/>
      <c r="D4729" s="5"/>
      <c r="E4729" s="5"/>
      <c r="F4729" s="5"/>
      <c r="G4729" s="5"/>
      <c r="H4729" s="5"/>
      <c r="I4729" s="5"/>
      <c r="J4729" s="5"/>
    </row>
    <row r="4730" spans="1:10" x14ac:dyDescent="0.25">
      <c r="A4730" s="5"/>
      <c r="B4730" s="5"/>
      <c r="C4730" s="5"/>
      <c r="D4730" s="5"/>
      <c r="E4730" s="5"/>
      <c r="F4730" s="5"/>
      <c r="G4730" s="5"/>
      <c r="H4730" s="5"/>
      <c r="I4730" s="5"/>
      <c r="J4730" s="5"/>
    </row>
    <row r="4731" spans="1:10" x14ac:dyDescent="0.25">
      <c r="A4731" s="5"/>
      <c r="B4731" s="5"/>
      <c r="C4731" s="5"/>
      <c r="D4731" s="5"/>
      <c r="E4731" s="5"/>
      <c r="F4731" s="5"/>
      <c r="G4731" s="5"/>
      <c r="H4731" s="5"/>
      <c r="I4731" s="5"/>
      <c r="J4731" s="5"/>
    </row>
    <row r="4732" spans="1:10" x14ac:dyDescent="0.25">
      <c r="A4732" s="5"/>
      <c r="B4732" s="5"/>
      <c r="C4732" s="5"/>
      <c r="D4732" s="5"/>
      <c r="E4732" s="5"/>
      <c r="F4732" s="5"/>
      <c r="G4732" s="5"/>
      <c r="H4732" s="5"/>
      <c r="I4732" s="5"/>
      <c r="J4732" s="5"/>
    </row>
    <row r="4733" spans="1:10" x14ac:dyDescent="0.25">
      <c r="A4733" s="5"/>
      <c r="B4733" s="5"/>
      <c r="C4733" s="5"/>
      <c r="D4733" s="5"/>
      <c r="E4733" s="5"/>
      <c r="F4733" s="5"/>
      <c r="G4733" s="5"/>
      <c r="H4733" s="5"/>
      <c r="I4733" s="5"/>
      <c r="J4733" s="5"/>
    </row>
    <row r="4734" spans="1:10" x14ac:dyDescent="0.25">
      <c r="A4734" s="5"/>
      <c r="B4734" s="5"/>
      <c r="C4734" s="5"/>
      <c r="D4734" s="5"/>
      <c r="E4734" s="5"/>
      <c r="F4734" s="5"/>
      <c r="G4734" s="5"/>
      <c r="H4734" s="5"/>
      <c r="I4734" s="5"/>
      <c r="J4734" s="5"/>
    </row>
    <row r="4735" spans="1:10" x14ac:dyDescent="0.25">
      <c r="A4735" s="5"/>
      <c r="B4735" s="5"/>
      <c r="C4735" s="5"/>
      <c r="D4735" s="5"/>
      <c r="E4735" s="5"/>
      <c r="F4735" s="5"/>
      <c r="G4735" s="5"/>
      <c r="H4735" s="5"/>
      <c r="I4735" s="5"/>
      <c r="J4735" s="5"/>
    </row>
    <row r="4736" spans="1:10" x14ac:dyDescent="0.25">
      <c r="A4736" s="5"/>
      <c r="B4736" s="5"/>
      <c r="C4736" s="5"/>
      <c r="D4736" s="5"/>
      <c r="E4736" s="5"/>
      <c r="F4736" s="5"/>
      <c r="G4736" s="5"/>
      <c r="H4736" s="5"/>
      <c r="I4736" s="5"/>
      <c r="J4736" s="5"/>
    </row>
    <row r="4737" spans="1:10" x14ac:dyDescent="0.25">
      <c r="A4737" s="5"/>
      <c r="B4737" s="5"/>
      <c r="C4737" s="5"/>
      <c r="D4737" s="5"/>
      <c r="E4737" s="5"/>
      <c r="F4737" s="5"/>
      <c r="G4737" s="5"/>
      <c r="H4737" s="5"/>
      <c r="I4737" s="5"/>
      <c r="J4737" s="5"/>
    </row>
    <row r="4738" spans="1:10" x14ac:dyDescent="0.25">
      <c r="A4738" s="5"/>
      <c r="B4738" s="5"/>
      <c r="C4738" s="5"/>
      <c r="D4738" s="5"/>
      <c r="E4738" s="5"/>
      <c r="F4738" s="5"/>
      <c r="G4738" s="5"/>
      <c r="H4738" s="5"/>
      <c r="I4738" s="5"/>
      <c r="J4738" s="5"/>
    </row>
    <row r="4739" spans="1:10" x14ac:dyDescent="0.25">
      <c r="A4739" s="5"/>
      <c r="B4739" s="5"/>
      <c r="C4739" s="5"/>
      <c r="D4739" s="5"/>
      <c r="E4739" s="5"/>
      <c r="F4739" s="5"/>
      <c r="G4739" s="5"/>
      <c r="H4739" s="5"/>
      <c r="I4739" s="5"/>
      <c r="J4739" s="5"/>
    </row>
    <row r="4740" spans="1:10" x14ac:dyDescent="0.25">
      <c r="A4740" s="5"/>
      <c r="B4740" s="5"/>
      <c r="C4740" s="5"/>
      <c r="D4740" s="5"/>
      <c r="E4740" s="5"/>
      <c r="F4740" s="5"/>
      <c r="G4740" s="5"/>
      <c r="H4740" s="5"/>
      <c r="I4740" s="5"/>
      <c r="J4740" s="5"/>
    </row>
    <row r="4741" spans="1:10" x14ac:dyDescent="0.25">
      <c r="A4741" s="5"/>
      <c r="B4741" s="5"/>
      <c r="C4741" s="5"/>
      <c r="D4741" s="5"/>
      <c r="E4741" s="5"/>
      <c r="F4741" s="5"/>
      <c r="G4741" s="5"/>
      <c r="H4741" s="5"/>
      <c r="I4741" s="5"/>
      <c r="J4741" s="5"/>
    </row>
    <row r="4742" spans="1:10" x14ac:dyDescent="0.25">
      <c r="A4742" s="5"/>
      <c r="B4742" s="5"/>
      <c r="C4742" s="5"/>
      <c r="D4742" s="5"/>
      <c r="E4742" s="5"/>
      <c r="F4742" s="5"/>
      <c r="G4742" s="5"/>
      <c r="H4742" s="5"/>
      <c r="I4742" s="5"/>
      <c r="J4742" s="5"/>
    </row>
    <row r="4743" spans="1:10" x14ac:dyDescent="0.25">
      <c r="A4743" s="5"/>
      <c r="B4743" s="5"/>
      <c r="C4743" s="5"/>
      <c r="D4743" s="5"/>
      <c r="E4743" s="5"/>
      <c r="F4743" s="5"/>
      <c r="G4743" s="5"/>
      <c r="H4743" s="5"/>
      <c r="I4743" s="5"/>
      <c r="J4743" s="5"/>
    </row>
    <row r="4744" spans="1:10" x14ac:dyDescent="0.25">
      <c r="A4744" s="5"/>
      <c r="B4744" s="5"/>
      <c r="C4744" s="5"/>
      <c r="D4744" s="5"/>
      <c r="E4744" s="5"/>
      <c r="F4744" s="5"/>
      <c r="G4744" s="5"/>
      <c r="H4744" s="5"/>
      <c r="I4744" s="5"/>
      <c r="J4744" s="5"/>
    </row>
    <row r="4745" spans="1:10" x14ac:dyDescent="0.25">
      <c r="A4745" s="5"/>
      <c r="B4745" s="5"/>
      <c r="C4745" s="5"/>
      <c r="D4745" s="5"/>
      <c r="E4745" s="5"/>
      <c r="F4745" s="5"/>
      <c r="G4745" s="5"/>
      <c r="H4745" s="5"/>
      <c r="I4745" s="5"/>
      <c r="J4745" s="5"/>
    </row>
    <row r="4746" spans="1:10" x14ac:dyDescent="0.25">
      <c r="A4746" s="5"/>
      <c r="B4746" s="5"/>
      <c r="C4746" s="5"/>
      <c r="D4746" s="5"/>
      <c r="E4746" s="5"/>
      <c r="F4746" s="5"/>
      <c r="G4746" s="5"/>
      <c r="H4746" s="5"/>
      <c r="I4746" s="5"/>
      <c r="J4746" s="5"/>
    </row>
    <row r="4747" spans="1:10" x14ac:dyDescent="0.25">
      <c r="A4747" s="5"/>
      <c r="B4747" s="5"/>
      <c r="C4747" s="5"/>
      <c r="D4747" s="5"/>
      <c r="E4747" s="5"/>
      <c r="F4747" s="5"/>
      <c r="G4747" s="5"/>
      <c r="H4747" s="5"/>
      <c r="I4747" s="5"/>
      <c r="J4747" s="5"/>
    </row>
    <row r="4748" spans="1:10" x14ac:dyDescent="0.25">
      <c r="A4748" s="5"/>
      <c r="B4748" s="5"/>
      <c r="C4748" s="5"/>
      <c r="D4748" s="5"/>
      <c r="E4748" s="5"/>
      <c r="F4748" s="5"/>
      <c r="G4748" s="5"/>
      <c r="H4748" s="5"/>
      <c r="I4748" s="5"/>
      <c r="J4748" s="5"/>
    </row>
    <row r="4749" spans="1:10" x14ac:dyDescent="0.25">
      <c r="A4749" s="5"/>
      <c r="B4749" s="5"/>
      <c r="C4749" s="5"/>
      <c r="D4749" s="5"/>
      <c r="E4749" s="5"/>
      <c r="F4749" s="5"/>
      <c r="G4749" s="5"/>
      <c r="H4749" s="5"/>
      <c r="I4749" s="5"/>
      <c r="J4749" s="5"/>
    </row>
    <row r="4750" spans="1:10" x14ac:dyDescent="0.25">
      <c r="A4750" s="5"/>
      <c r="B4750" s="5"/>
      <c r="C4750" s="5"/>
      <c r="D4750" s="5"/>
      <c r="E4750" s="5"/>
      <c r="F4750" s="5"/>
      <c r="G4750" s="5"/>
      <c r="H4750" s="5"/>
      <c r="I4750" s="5"/>
      <c r="J4750" s="5"/>
    </row>
    <row r="4751" spans="1:10" x14ac:dyDescent="0.25">
      <c r="A4751" s="5"/>
      <c r="B4751" s="5"/>
      <c r="C4751" s="5"/>
      <c r="D4751" s="5"/>
      <c r="E4751" s="5"/>
      <c r="F4751" s="5"/>
      <c r="G4751" s="5"/>
      <c r="H4751" s="5"/>
      <c r="I4751" s="5"/>
      <c r="J4751" s="5"/>
    </row>
    <row r="4752" spans="1:10" x14ac:dyDescent="0.25">
      <c r="A4752" s="5"/>
      <c r="B4752" s="5"/>
      <c r="C4752" s="5"/>
      <c r="D4752" s="5"/>
      <c r="E4752" s="5"/>
      <c r="F4752" s="5"/>
      <c r="G4752" s="5"/>
      <c r="H4752" s="5"/>
      <c r="I4752" s="5"/>
      <c r="J4752" s="5"/>
    </row>
    <row r="4753" spans="1:10" x14ac:dyDescent="0.25">
      <c r="A4753" s="5"/>
      <c r="B4753" s="5"/>
      <c r="C4753" s="5"/>
      <c r="D4753" s="5"/>
      <c r="E4753" s="5"/>
      <c r="F4753" s="5"/>
      <c r="G4753" s="5"/>
      <c r="H4753" s="5"/>
      <c r="I4753" s="5"/>
      <c r="J4753" s="5"/>
    </row>
    <row r="4754" spans="1:10" x14ac:dyDescent="0.25">
      <c r="A4754" s="5"/>
      <c r="B4754" s="5"/>
      <c r="C4754" s="5"/>
      <c r="D4754" s="5"/>
      <c r="E4754" s="5"/>
      <c r="F4754" s="5"/>
      <c r="G4754" s="5"/>
      <c r="H4754" s="5"/>
      <c r="I4754" s="5"/>
      <c r="J4754" s="5"/>
    </row>
    <row r="4755" spans="1:10" x14ac:dyDescent="0.25">
      <c r="A4755" s="5"/>
      <c r="B4755" s="5"/>
      <c r="C4755" s="5"/>
      <c r="D4755" s="5"/>
      <c r="E4755" s="5"/>
      <c r="F4755" s="5"/>
      <c r="G4755" s="5"/>
      <c r="H4755" s="5"/>
      <c r="I4755" s="5"/>
      <c r="J4755" s="5"/>
    </row>
    <row r="4756" spans="1:10" x14ac:dyDescent="0.25">
      <c r="A4756" s="5"/>
      <c r="B4756" s="5"/>
      <c r="C4756" s="5"/>
      <c r="D4756" s="5"/>
      <c r="E4756" s="5"/>
      <c r="F4756" s="5"/>
      <c r="G4756" s="5"/>
      <c r="H4756" s="5"/>
      <c r="I4756" s="5"/>
      <c r="J4756" s="5"/>
    </row>
    <row r="4757" spans="1:10" x14ac:dyDescent="0.25">
      <c r="A4757" s="5"/>
      <c r="B4757" s="5"/>
      <c r="C4757" s="5"/>
      <c r="D4757" s="5"/>
      <c r="E4757" s="5"/>
      <c r="F4757" s="5"/>
      <c r="G4757" s="5"/>
      <c r="H4757" s="5"/>
      <c r="I4757" s="5"/>
      <c r="J4757" s="5"/>
    </row>
    <row r="4758" spans="1:10" x14ac:dyDescent="0.25">
      <c r="A4758" s="5"/>
      <c r="B4758" s="5"/>
      <c r="C4758" s="5"/>
      <c r="D4758" s="5"/>
      <c r="E4758" s="5"/>
      <c r="F4758" s="5"/>
      <c r="G4758" s="5"/>
      <c r="H4758" s="5"/>
      <c r="I4758" s="5"/>
      <c r="J4758" s="5"/>
    </row>
    <row r="4759" spans="1:10" x14ac:dyDescent="0.25">
      <c r="A4759" s="5"/>
      <c r="B4759" s="5"/>
      <c r="C4759" s="5"/>
      <c r="D4759" s="5"/>
      <c r="E4759" s="5"/>
      <c r="F4759" s="5"/>
      <c r="G4759" s="5"/>
      <c r="H4759" s="5"/>
      <c r="I4759" s="5"/>
      <c r="J4759" s="5"/>
    </row>
    <row r="4760" spans="1:10" x14ac:dyDescent="0.25">
      <c r="A4760" s="5"/>
      <c r="B4760" s="5"/>
      <c r="C4760" s="5"/>
      <c r="D4760" s="5"/>
      <c r="E4760" s="5"/>
      <c r="F4760" s="5"/>
      <c r="G4760" s="5"/>
      <c r="H4760" s="5"/>
      <c r="I4760" s="5"/>
      <c r="J4760" s="5"/>
    </row>
    <row r="4761" spans="1:10" x14ac:dyDescent="0.25">
      <c r="A4761" s="5"/>
      <c r="B4761" s="5"/>
      <c r="C4761" s="5"/>
      <c r="D4761" s="5"/>
      <c r="E4761" s="5"/>
      <c r="F4761" s="5"/>
      <c r="G4761" s="5"/>
      <c r="H4761" s="5"/>
      <c r="I4761" s="5"/>
      <c r="J4761" s="5"/>
    </row>
    <row r="4762" spans="1:10" x14ac:dyDescent="0.25">
      <c r="A4762" s="5"/>
      <c r="B4762" s="5"/>
      <c r="C4762" s="5"/>
      <c r="D4762" s="5"/>
      <c r="E4762" s="5"/>
      <c r="F4762" s="5"/>
      <c r="G4762" s="5"/>
      <c r="H4762" s="5"/>
      <c r="I4762" s="5"/>
      <c r="J4762" s="5"/>
    </row>
    <row r="4763" spans="1:10" x14ac:dyDescent="0.25">
      <c r="A4763" s="5"/>
      <c r="B4763" s="5"/>
      <c r="C4763" s="5"/>
      <c r="D4763" s="5"/>
      <c r="E4763" s="5"/>
      <c r="F4763" s="5"/>
      <c r="G4763" s="5"/>
      <c r="H4763" s="5"/>
      <c r="I4763" s="5"/>
      <c r="J4763" s="5"/>
    </row>
    <row r="4764" spans="1:10" x14ac:dyDescent="0.25">
      <c r="A4764" s="5"/>
      <c r="B4764" s="5"/>
      <c r="C4764" s="5"/>
      <c r="D4764" s="5"/>
      <c r="E4764" s="5"/>
      <c r="F4764" s="5"/>
      <c r="G4764" s="5"/>
      <c r="H4764" s="5"/>
      <c r="I4764" s="5"/>
      <c r="J4764" s="5"/>
    </row>
    <row r="4765" spans="1:10" x14ac:dyDescent="0.25">
      <c r="A4765" s="5"/>
      <c r="B4765" s="5"/>
      <c r="C4765" s="5"/>
      <c r="D4765" s="5"/>
      <c r="E4765" s="5"/>
      <c r="F4765" s="5"/>
      <c r="G4765" s="5"/>
      <c r="H4765" s="5"/>
      <c r="I4765" s="5"/>
      <c r="J4765" s="5"/>
    </row>
    <row r="4766" spans="1:10" x14ac:dyDescent="0.25">
      <c r="A4766" s="5"/>
      <c r="B4766" s="5"/>
      <c r="C4766" s="5"/>
      <c r="D4766" s="5"/>
      <c r="E4766" s="5"/>
      <c r="F4766" s="5"/>
      <c r="G4766" s="5"/>
      <c r="H4766" s="5"/>
      <c r="I4766" s="5"/>
      <c r="J4766" s="5"/>
    </row>
    <row r="4767" spans="1:10" x14ac:dyDescent="0.25">
      <c r="A4767" s="5"/>
      <c r="B4767" s="5"/>
      <c r="C4767" s="5"/>
      <c r="D4767" s="5"/>
      <c r="E4767" s="5"/>
      <c r="F4767" s="5"/>
      <c r="G4767" s="5"/>
      <c r="H4767" s="5"/>
      <c r="I4767" s="5"/>
      <c r="J4767" s="5"/>
    </row>
    <row r="4768" spans="1:10" x14ac:dyDescent="0.25">
      <c r="A4768" s="5"/>
      <c r="B4768" s="5"/>
      <c r="C4768" s="5"/>
      <c r="D4768" s="5"/>
      <c r="E4768" s="5"/>
      <c r="F4768" s="5"/>
      <c r="G4768" s="5"/>
      <c r="H4768" s="5"/>
      <c r="I4768" s="5"/>
      <c r="J4768" s="5"/>
    </row>
    <row r="4769" spans="1:10" x14ac:dyDescent="0.25">
      <c r="A4769" s="5"/>
      <c r="B4769" s="5"/>
      <c r="C4769" s="5"/>
      <c r="D4769" s="5"/>
      <c r="E4769" s="5"/>
      <c r="F4769" s="5"/>
      <c r="G4769" s="5"/>
      <c r="H4769" s="5"/>
      <c r="I4769" s="5"/>
      <c r="J4769" s="5"/>
    </row>
    <row r="4770" spans="1:10" x14ac:dyDescent="0.25">
      <c r="A4770" s="5"/>
      <c r="B4770" s="5"/>
      <c r="C4770" s="5"/>
      <c r="D4770" s="5"/>
      <c r="E4770" s="5"/>
      <c r="F4770" s="5"/>
      <c r="G4770" s="5"/>
      <c r="H4770" s="5"/>
      <c r="I4770" s="5"/>
      <c r="J4770" s="5"/>
    </row>
    <row r="4771" spans="1:10" x14ac:dyDescent="0.25">
      <c r="A4771" s="5"/>
      <c r="B4771" s="5"/>
      <c r="C4771" s="5"/>
      <c r="D4771" s="5"/>
      <c r="E4771" s="5"/>
      <c r="F4771" s="5"/>
      <c r="G4771" s="5"/>
      <c r="H4771" s="5"/>
      <c r="I4771" s="5"/>
      <c r="J4771" s="5"/>
    </row>
    <row r="4772" spans="1:10" x14ac:dyDescent="0.25">
      <c r="A4772" s="5"/>
      <c r="B4772" s="5"/>
      <c r="C4772" s="5"/>
      <c r="D4772" s="5"/>
      <c r="E4772" s="5"/>
      <c r="F4772" s="5"/>
      <c r="G4772" s="5"/>
      <c r="H4772" s="5"/>
      <c r="I4772" s="5"/>
      <c r="J4772" s="5"/>
    </row>
    <row r="4773" spans="1:10" x14ac:dyDescent="0.25">
      <c r="A4773" s="5"/>
      <c r="B4773" s="5"/>
      <c r="C4773" s="5"/>
      <c r="D4773" s="5"/>
      <c r="E4773" s="5"/>
      <c r="F4773" s="5"/>
      <c r="G4773" s="5"/>
      <c r="H4773" s="5"/>
      <c r="I4773" s="5"/>
      <c r="J4773" s="5"/>
    </row>
    <row r="4774" spans="1:10" x14ac:dyDescent="0.25">
      <c r="A4774" s="5"/>
      <c r="B4774" s="5"/>
      <c r="C4774" s="5"/>
      <c r="D4774" s="5"/>
      <c r="E4774" s="5"/>
      <c r="F4774" s="5"/>
      <c r="G4774" s="5"/>
      <c r="H4774" s="5"/>
      <c r="I4774" s="5"/>
      <c r="J4774" s="5"/>
    </row>
    <row r="4775" spans="1:10" x14ac:dyDescent="0.25">
      <c r="A4775" s="5"/>
      <c r="B4775" s="5"/>
      <c r="C4775" s="5"/>
      <c r="D4775" s="5"/>
      <c r="E4775" s="5"/>
      <c r="F4775" s="5"/>
      <c r="G4775" s="5"/>
      <c r="H4775" s="5"/>
      <c r="I4775" s="5"/>
      <c r="J4775" s="5"/>
    </row>
    <row r="4776" spans="1:10" x14ac:dyDescent="0.25">
      <c r="A4776" s="5"/>
      <c r="B4776" s="5"/>
      <c r="C4776" s="5"/>
      <c r="D4776" s="5"/>
      <c r="E4776" s="5"/>
      <c r="F4776" s="5"/>
      <c r="G4776" s="5"/>
      <c r="H4776" s="5"/>
      <c r="I4776" s="5"/>
      <c r="J4776" s="5"/>
    </row>
    <row r="4777" spans="1:10" x14ac:dyDescent="0.25">
      <c r="A4777" s="5"/>
      <c r="B4777" s="5"/>
      <c r="C4777" s="5"/>
      <c r="D4777" s="5"/>
      <c r="E4777" s="5"/>
      <c r="F4777" s="5"/>
      <c r="G4777" s="5"/>
      <c r="H4777" s="5"/>
      <c r="I4777" s="5"/>
      <c r="J4777" s="5"/>
    </row>
    <row r="4778" spans="1:10" x14ac:dyDescent="0.25">
      <c r="A4778" s="5"/>
      <c r="B4778" s="5"/>
      <c r="C4778" s="5"/>
      <c r="D4778" s="5"/>
      <c r="E4778" s="5"/>
      <c r="F4778" s="5"/>
      <c r="G4778" s="5"/>
      <c r="H4778" s="5"/>
      <c r="I4778" s="5"/>
      <c r="J4778" s="5"/>
    </row>
    <row r="4779" spans="1:10" x14ac:dyDescent="0.25">
      <c r="A4779" s="5"/>
      <c r="B4779" s="5"/>
      <c r="C4779" s="5"/>
      <c r="D4779" s="5"/>
      <c r="E4779" s="5"/>
      <c r="F4779" s="5"/>
      <c r="G4779" s="5"/>
      <c r="H4779" s="5"/>
      <c r="I4779" s="5"/>
      <c r="J4779" s="5"/>
    </row>
    <row r="4780" spans="1:10" x14ac:dyDescent="0.25">
      <c r="A4780" s="5"/>
      <c r="B4780" s="5"/>
      <c r="C4780" s="5"/>
      <c r="D4780" s="5"/>
      <c r="E4780" s="5"/>
      <c r="F4780" s="5"/>
      <c r="G4780" s="5"/>
      <c r="H4780" s="5"/>
      <c r="I4780" s="5"/>
      <c r="J4780" s="5"/>
    </row>
    <row r="4781" spans="1:10" x14ac:dyDescent="0.25">
      <c r="A4781" s="5"/>
      <c r="B4781" s="5"/>
      <c r="C4781" s="5"/>
      <c r="D4781" s="5"/>
      <c r="E4781" s="5"/>
      <c r="F4781" s="5"/>
      <c r="G4781" s="5"/>
      <c r="H4781" s="5"/>
      <c r="I4781" s="5"/>
      <c r="J4781" s="5"/>
    </row>
    <row r="4782" spans="1:10" x14ac:dyDescent="0.25">
      <c r="A4782" s="5"/>
      <c r="B4782" s="5"/>
      <c r="C4782" s="5"/>
      <c r="D4782" s="5"/>
      <c r="E4782" s="5"/>
      <c r="F4782" s="5"/>
      <c r="G4782" s="5"/>
      <c r="H4782" s="5"/>
      <c r="I4782" s="5"/>
      <c r="J4782" s="5"/>
    </row>
    <row r="4783" spans="1:10" x14ac:dyDescent="0.25">
      <c r="A4783" s="5"/>
      <c r="B4783" s="5"/>
      <c r="C4783" s="5"/>
      <c r="D4783" s="5"/>
      <c r="E4783" s="5"/>
      <c r="F4783" s="5"/>
      <c r="G4783" s="5"/>
      <c r="H4783" s="5"/>
      <c r="I4783" s="5"/>
      <c r="J4783" s="5"/>
    </row>
    <row r="4784" spans="1:10" x14ac:dyDescent="0.25">
      <c r="A4784" s="5"/>
      <c r="B4784" s="5"/>
      <c r="C4784" s="5"/>
      <c r="D4784" s="5"/>
      <c r="E4784" s="5"/>
      <c r="F4784" s="5"/>
      <c r="G4784" s="5"/>
      <c r="H4784" s="5"/>
      <c r="I4784" s="5"/>
      <c r="J4784" s="5"/>
    </row>
    <row r="4785" spans="1:10" x14ac:dyDescent="0.25">
      <c r="A4785" s="5"/>
      <c r="B4785" s="5"/>
      <c r="C4785" s="5"/>
      <c r="D4785" s="5"/>
      <c r="E4785" s="5"/>
      <c r="F4785" s="5"/>
      <c r="G4785" s="5"/>
      <c r="H4785" s="5"/>
      <c r="I4785" s="5"/>
      <c r="J4785" s="5"/>
    </row>
    <row r="4786" spans="1:10" x14ac:dyDescent="0.25">
      <c r="A4786" s="5"/>
      <c r="B4786" s="5"/>
      <c r="C4786" s="5"/>
      <c r="D4786" s="5"/>
      <c r="E4786" s="5"/>
      <c r="F4786" s="5"/>
      <c r="G4786" s="5"/>
      <c r="H4786" s="5"/>
      <c r="I4786" s="5"/>
      <c r="J4786" s="5"/>
    </row>
    <row r="4787" spans="1:10" x14ac:dyDescent="0.25">
      <c r="A4787" s="5"/>
      <c r="B4787" s="5"/>
      <c r="C4787" s="5"/>
      <c r="D4787" s="5"/>
      <c r="E4787" s="5"/>
      <c r="F4787" s="5"/>
      <c r="G4787" s="5"/>
      <c r="H4787" s="5"/>
      <c r="I4787" s="5"/>
      <c r="J4787" s="5"/>
    </row>
    <row r="4788" spans="1:10" x14ac:dyDescent="0.25">
      <c r="A4788" s="5"/>
      <c r="B4788" s="5"/>
      <c r="C4788" s="5"/>
      <c r="D4788" s="5"/>
      <c r="E4788" s="5"/>
      <c r="F4788" s="5"/>
      <c r="G4788" s="5"/>
      <c r="H4788" s="5"/>
      <c r="I4788" s="5"/>
      <c r="J4788" s="5"/>
    </row>
    <row r="4789" spans="1:10" x14ac:dyDescent="0.25">
      <c r="A4789" s="5"/>
      <c r="B4789" s="5"/>
      <c r="C4789" s="5"/>
      <c r="D4789" s="5"/>
      <c r="E4789" s="5"/>
      <c r="F4789" s="5"/>
      <c r="G4789" s="5"/>
      <c r="H4789" s="5"/>
      <c r="I4789" s="5"/>
      <c r="J4789" s="5"/>
    </row>
    <row r="4790" spans="1:10" x14ac:dyDescent="0.25">
      <c r="A4790" s="5"/>
      <c r="B4790" s="5"/>
      <c r="C4790" s="5"/>
      <c r="D4790" s="5"/>
      <c r="E4790" s="5"/>
      <c r="F4790" s="5"/>
      <c r="G4790" s="5"/>
      <c r="H4790" s="5"/>
      <c r="I4790" s="5"/>
      <c r="J4790" s="5"/>
    </row>
    <row r="4791" spans="1:10" x14ac:dyDescent="0.25">
      <c r="A4791" s="5"/>
      <c r="B4791" s="5"/>
      <c r="C4791" s="5"/>
      <c r="D4791" s="5"/>
      <c r="E4791" s="5"/>
      <c r="F4791" s="5"/>
      <c r="G4791" s="5"/>
      <c r="H4791" s="5"/>
      <c r="I4791" s="5"/>
      <c r="J4791" s="5"/>
    </row>
    <row r="4792" spans="1:10" x14ac:dyDescent="0.25">
      <c r="A4792" s="5"/>
      <c r="B4792" s="5"/>
      <c r="C4792" s="5"/>
      <c r="D4792" s="5"/>
      <c r="E4792" s="5"/>
      <c r="F4792" s="5"/>
      <c r="G4792" s="5"/>
      <c r="H4792" s="5"/>
      <c r="I4792" s="5"/>
      <c r="J4792" s="5"/>
    </row>
    <row r="4793" spans="1:10" x14ac:dyDescent="0.25">
      <c r="A4793" s="5"/>
      <c r="B4793" s="5"/>
      <c r="C4793" s="5"/>
      <c r="D4793" s="5"/>
      <c r="E4793" s="5"/>
      <c r="F4793" s="5"/>
      <c r="G4793" s="5"/>
      <c r="H4793" s="5"/>
      <c r="I4793" s="5"/>
      <c r="J4793" s="5"/>
    </row>
    <row r="4794" spans="1:10" x14ac:dyDescent="0.25">
      <c r="A4794" s="5"/>
      <c r="B4794" s="5"/>
      <c r="C4794" s="5"/>
      <c r="D4794" s="5"/>
      <c r="E4794" s="5"/>
      <c r="F4794" s="5"/>
      <c r="G4794" s="5"/>
      <c r="H4794" s="5"/>
      <c r="I4794" s="5"/>
      <c r="J4794" s="5"/>
    </row>
    <row r="4795" spans="1:10" x14ac:dyDescent="0.25">
      <c r="A4795" s="5"/>
      <c r="B4795" s="5"/>
      <c r="C4795" s="5"/>
      <c r="D4795" s="5"/>
      <c r="E4795" s="5"/>
      <c r="F4795" s="5"/>
      <c r="G4795" s="5"/>
      <c r="H4795" s="5"/>
      <c r="I4795" s="5"/>
      <c r="J4795" s="5"/>
    </row>
    <row r="4796" spans="1:10" x14ac:dyDescent="0.25">
      <c r="A4796" s="5"/>
      <c r="B4796" s="5"/>
      <c r="C4796" s="5"/>
      <c r="D4796" s="5"/>
      <c r="E4796" s="5"/>
      <c r="F4796" s="5"/>
      <c r="G4796" s="5"/>
      <c r="H4796" s="5"/>
      <c r="I4796" s="5"/>
      <c r="J4796" s="5"/>
    </row>
    <row r="4797" spans="1:10" x14ac:dyDescent="0.25">
      <c r="A4797" s="5"/>
      <c r="B4797" s="5"/>
      <c r="C4797" s="5"/>
      <c r="D4797" s="5"/>
      <c r="E4797" s="5"/>
      <c r="F4797" s="5"/>
      <c r="G4797" s="5"/>
      <c r="H4797" s="5"/>
      <c r="I4797" s="5"/>
      <c r="J4797" s="5"/>
    </row>
    <row r="4798" spans="1:10" x14ac:dyDescent="0.25">
      <c r="A4798" s="5"/>
      <c r="B4798" s="5"/>
      <c r="C4798" s="5"/>
      <c r="D4798" s="5"/>
      <c r="E4798" s="5"/>
      <c r="F4798" s="5"/>
      <c r="G4798" s="5"/>
      <c r="H4798" s="5"/>
      <c r="I4798" s="5"/>
      <c r="J4798" s="5"/>
    </row>
    <row r="4799" spans="1:10" x14ac:dyDescent="0.25">
      <c r="A4799" s="5"/>
      <c r="B4799" s="5"/>
      <c r="C4799" s="5"/>
      <c r="D4799" s="5"/>
      <c r="E4799" s="5"/>
      <c r="F4799" s="5"/>
      <c r="G4799" s="5"/>
      <c r="H4799" s="5"/>
      <c r="I4799" s="5"/>
      <c r="J4799" s="5"/>
    </row>
    <row r="4800" spans="1:10" x14ac:dyDescent="0.25">
      <c r="A4800" s="5"/>
      <c r="B4800" s="5"/>
      <c r="C4800" s="5"/>
      <c r="D4800" s="5"/>
      <c r="E4800" s="5"/>
      <c r="F4800" s="5"/>
      <c r="G4800" s="5"/>
      <c r="H4800" s="5"/>
      <c r="I4800" s="5"/>
      <c r="J4800" s="5"/>
    </row>
    <row r="4801" spans="1:10" x14ac:dyDescent="0.25">
      <c r="A4801" s="5"/>
      <c r="B4801" s="5"/>
      <c r="C4801" s="5"/>
      <c r="D4801" s="5"/>
      <c r="E4801" s="5"/>
      <c r="F4801" s="5"/>
      <c r="G4801" s="5"/>
      <c r="H4801" s="5"/>
      <c r="I4801" s="5"/>
      <c r="J4801" s="5"/>
    </row>
    <row r="4802" spans="1:10" x14ac:dyDescent="0.25">
      <c r="A4802" s="5"/>
      <c r="B4802" s="5"/>
      <c r="C4802" s="5"/>
      <c r="D4802" s="5"/>
      <c r="E4802" s="5"/>
      <c r="F4802" s="5"/>
      <c r="G4802" s="5"/>
      <c r="H4802" s="5"/>
      <c r="I4802" s="5"/>
      <c r="J4802" s="5"/>
    </row>
    <row r="4803" spans="1:10" x14ac:dyDescent="0.25">
      <c r="A4803" s="5"/>
      <c r="B4803" s="5"/>
      <c r="C4803" s="5"/>
      <c r="D4803" s="5"/>
      <c r="E4803" s="5"/>
      <c r="F4803" s="5"/>
      <c r="G4803" s="5"/>
      <c r="H4803" s="5"/>
      <c r="I4803" s="5"/>
      <c r="J4803" s="5"/>
    </row>
    <row r="4804" spans="1:10" x14ac:dyDescent="0.25">
      <c r="A4804" s="5"/>
      <c r="B4804" s="5"/>
      <c r="C4804" s="5"/>
      <c r="D4804" s="5"/>
      <c r="E4804" s="5"/>
      <c r="F4804" s="5"/>
      <c r="G4804" s="5"/>
      <c r="H4804" s="5"/>
      <c r="I4804" s="5"/>
      <c r="J4804" s="5"/>
    </row>
    <row r="4805" spans="1:10" x14ac:dyDescent="0.25">
      <c r="A4805" s="5"/>
      <c r="B4805" s="5"/>
      <c r="C4805" s="5"/>
      <c r="D4805" s="5"/>
      <c r="E4805" s="5"/>
      <c r="F4805" s="5"/>
      <c r="G4805" s="5"/>
      <c r="H4805" s="5"/>
      <c r="I4805" s="5"/>
      <c r="J4805" s="5"/>
    </row>
    <row r="4806" spans="1:10" x14ac:dyDescent="0.25">
      <c r="A4806" s="5"/>
      <c r="B4806" s="5"/>
      <c r="C4806" s="5"/>
      <c r="D4806" s="5"/>
      <c r="E4806" s="5"/>
      <c r="F4806" s="5"/>
      <c r="G4806" s="5"/>
      <c r="H4806" s="5"/>
      <c r="I4806" s="5"/>
      <c r="J4806" s="5"/>
    </row>
    <row r="4807" spans="1:10" x14ac:dyDescent="0.25">
      <c r="A4807" s="5"/>
      <c r="B4807" s="5"/>
      <c r="C4807" s="5"/>
      <c r="D4807" s="5"/>
      <c r="E4807" s="5"/>
      <c r="F4807" s="5"/>
      <c r="G4807" s="5"/>
      <c r="H4807" s="5"/>
      <c r="I4807" s="5"/>
      <c r="J4807" s="5"/>
    </row>
    <row r="4808" spans="1:10" x14ac:dyDescent="0.25">
      <c r="A4808" s="5"/>
      <c r="B4808" s="5"/>
      <c r="C4808" s="5"/>
      <c r="D4808" s="5"/>
      <c r="E4808" s="5"/>
      <c r="F4808" s="5"/>
      <c r="G4808" s="5"/>
      <c r="H4808" s="5"/>
      <c r="I4808" s="5"/>
      <c r="J4808" s="5"/>
    </row>
    <row r="4809" spans="1:10" x14ac:dyDescent="0.25">
      <c r="A4809" s="5"/>
      <c r="B4809" s="5"/>
      <c r="C4809" s="5"/>
      <c r="D4809" s="5"/>
      <c r="E4809" s="5"/>
      <c r="F4809" s="5"/>
      <c r="G4809" s="5"/>
      <c r="H4809" s="5"/>
      <c r="I4809" s="5"/>
      <c r="J4809" s="5"/>
    </row>
    <row r="4810" spans="1:10" x14ac:dyDescent="0.25">
      <c r="A4810" s="5"/>
      <c r="B4810" s="5"/>
      <c r="C4810" s="5"/>
      <c r="D4810" s="5"/>
      <c r="E4810" s="5"/>
      <c r="F4810" s="5"/>
      <c r="G4810" s="5"/>
      <c r="H4810" s="5"/>
      <c r="I4810" s="5"/>
      <c r="J4810" s="5"/>
    </row>
    <row r="4811" spans="1:10" x14ac:dyDescent="0.25">
      <c r="A4811" s="5"/>
      <c r="B4811" s="5"/>
      <c r="C4811" s="5"/>
      <c r="D4811" s="5"/>
      <c r="E4811" s="5"/>
      <c r="F4811" s="5"/>
      <c r="G4811" s="5"/>
      <c r="H4811" s="5"/>
      <c r="I4811" s="5"/>
      <c r="J4811" s="5"/>
    </row>
    <row r="4812" spans="1:10" x14ac:dyDescent="0.25">
      <c r="A4812" s="5"/>
      <c r="B4812" s="5"/>
      <c r="C4812" s="5"/>
      <c r="D4812" s="5"/>
      <c r="E4812" s="5"/>
      <c r="F4812" s="5"/>
      <c r="G4812" s="5"/>
      <c r="H4812" s="5"/>
      <c r="I4812" s="5"/>
      <c r="J4812" s="5"/>
    </row>
    <row r="4813" spans="1:10" x14ac:dyDescent="0.25">
      <c r="A4813" s="5"/>
      <c r="B4813" s="5"/>
      <c r="C4813" s="5"/>
      <c r="D4813" s="5"/>
      <c r="E4813" s="5"/>
      <c r="F4813" s="5"/>
      <c r="G4813" s="5"/>
      <c r="H4813" s="5"/>
      <c r="I4813" s="5"/>
      <c r="J4813" s="5"/>
    </row>
    <row r="4814" spans="1:10" x14ac:dyDescent="0.25">
      <c r="A4814" s="5"/>
      <c r="B4814" s="5"/>
      <c r="C4814" s="5"/>
      <c r="D4814" s="5"/>
      <c r="E4814" s="5"/>
      <c r="F4814" s="5"/>
      <c r="G4814" s="5"/>
      <c r="H4814" s="5"/>
      <c r="I4814" s="5"/>
      <c r="J4814" s="5"/>
    </row>
    <row r="4815" spans="1:10" x14ac:dyDescent="0.25">
      <c r="A4815" s="5"/>
      <c r="B4815" s="5"/>
      <c r="C4815" s="5"/>
      <c r="D4815" s="5"/>
      <c r="E4815" s="5"/>
      <c r="F4815" s="5"/>
      <c r="G4815" s="5"/>
      <c r="H4815" s="5"/>
      <c r="I4815" s="5"/>
      <c r="J4815" s="5"/>
    </row>
    <row r="4816" spans="1:10" x14ac:dyDescent="0.25">
      <c r="A4816" s="5"/>
      <c r="B4816" s="5"/>
      <c r="C4816" s="5"/>
      <c r="D4816" s="5"/>
      <c r="E4816" s="5"/>
      <c r="F4816" s="5"/>
      <c r="G4816" s="5"/>
      <c r="H4816" s="5"/>
      <c r="I4816" s="5"/>
      <c r="J4816" s="5"/>
    </row>
    <row r="4817" spans="1:10" x14ac:dyDescent="0.25">
      <c r="A4817" s="5"/>
      <c r="B4817" s="5"/>
      <c r="C4817" s="5"/>
      <c r="D4817" s="5"/>
      <c r="E4817" s="5"/>
      <c r="F4817" s="5"/>
      <c r="G4817" s="5"/>
      <c r="H4817" s="5"/>
      <c r="I4817" s="5"/>
      <c r="J4817" s="5"/>
    </row>
    <row r="4818" spans="1:10" x14ac:dyDescent="0.25">
      <c r="A4818" s="5"/>
      <c r="B4818" s="5"/>
      <c r="C4818" s="5"/>
      <c r="D4818" s="5"/>
      <c r="E4818" s="5"/>
      <c r="F4818" s="5"/>
      <c r="G4818" s="5"/>
      <c r="H4818" s="5"/>
      <c r="I4818" s="5"/>
      <c r="J4818" s="5"/>
    </row>
    <row r="4819" spans="1:10" x14ac:dyDescent="0.25">
      <c r="A4819" s="5"/>
      <c r="B4819" s="5"/>
      <c r="C4819" s="5"/>
      <c r="D4819" s="5"/>
      <c r="E4819" s="5"/>
      <c r="F4819" s="5"/>
      <c r="G4819" s="5"/>
      <c r="H4819" s="5"/>
      <c r="I4819" s="5"/>
      <c r="J4819" s="5"/>
    </row>
    <row r="4820" spans="1:10" x14ac:dyDescent="0.25">
      <c r="A4820" s="5"/>
      <c r="B4820" s="5"/>
      <c r="C4820" s="5"/>
      <c r="D4820" s="5"/>
      <c r="E4820" s="5"/>
      <c r="F4820" s="5"/>
      <c r="G4820" s="5"/>
      <c r="H4820" s="5"/>
      <c r="I4820" s="5"/>
      <c r="J4820" s="5"/>
    </row>
    <row r="4821" spans="1:10" x14ac:dyDescent="0.25">
      <c r="A4821" s="5"/>
      <c r="B4821" s="5"/>
      <c r="C4821" s="5"/>
      <c r="D4821" s="5"/>
      <c r="E4821" s="5"/>
      <c r="F4821" s="5"/>
      <c r="G4821" s="5"/>
      <c r="H4821" s="5"/>
      <c r="I4821" s="5"/>
      <c r="J4821" s="5"/>
    </row>
    <row r="4822" spans="1:10" x14ac:dyDescent="0.25">
      <c r="A4822" s="5"/>
      <c r="B4822" s="5"/>
      <c r="C4822" s="5"/>
      <c r="D4822" s="5"/>
      <c r="E4822" s="5"/>
      <c r="F4822" s="5"/>
      <c r="G4822" s="5"/>
      <c r="H4822" s="5"/>
      <c r="I4822" s="5"/>
      <c r="J4822" s="5"/>
    </row>
    <row r="4823" spans="1:10" x14ac:dyDescent="0.25">
      <c r="A4823" s="5"/>
      <c r="B4823" s="5"/>
      <c r="C4823" s="5"/>
      <c r="D4823" s="5"/>
      <c r="E4823" s="5"/>
      <c r="F4823" s="5"/>
      <c r="G4823" s="5"/>
      <c r="H4823" s="5"/>
      <c r="I4823" s="5"/>
      <c r="J4823" s="5"/>
    </row>
    <row r="4824" spans="1:10" x14ac:dyDescent="0.25">
      <c r="A4824" s="5"/>
      <c r="B4824" s="5"/>
      <c r="C4824" s="5"/>
      <c r="D4824" s="5"/>
      <c r="E4824" s="5"/>
      <c r="F4824" s="5"/>
      <c r="G4824" s="5"/>
      <c r="H4824" s="5"/>
      <c r="I4824" s="5"/>
      <c r="J4824" s="5"/>
    </row>
    <row r="4825" spans="1:10" x14ac:dyDescent="0.25">
      <c r="A4825" s="5"/>
      <c r="B4825" s="5"/>
      <c r="C4825" s="5"/>
      <c r="D4825" s="5"/>
      <c r="E4825" s="5"/>
      <c r="F4825" s="5"/>
      <c r="G4825" s="5"/>
      <c r="H4825" s="5"/>
      <c r="I4825" s="5"/>
      <c r="J4825" s="5"/>
    </row>
    <row r="4826" spans="1:10" x14ac:dyDescent="0.25">
      <c r="A4826" s="5"/>
      <c r="B4826" s="5"/>
      <c r="C4826" s="5"/>
      <c r="D4826" s="5"/>
      <c r="E4826" s="5"/>
      <c r="F4826" s="5"/>
      <c r="G4826" s="5"/>
      <c r="H4826" s="5"/>
      <c r="I4826" s="5"/>
      <c r="J4826" s="5"/>
    </row>
    <row r="4827" spans="1:10" x14ac:dyDescent="0.25">
      <c r="A4827" s="5"/>
      <c r="B4827" s="5"/>
      <c r="C4827" s="5"/>
      <c r="D4827" s="5"/>
      <c r="E4827" s="5"/>
      <c r="F4827" s="5"/>
      <c r="G4827" s="5"/>
      <c r="H4827" s="5"/>
      <c r="I4827" s="5"/>
      <c r="J4827" s="5"/>
    </row>
    <row r="4828" spans="1:10" x14ac:dyDescent="0.25">
      <c r="A4828" s="5"/>
      <c r="B4828" s="5"/>
      <c r="C4828" s="5"/>
      <c r="D4828" s="5"/>
      <c r="E4828" s="5"/>
      <c r="F4828" s="5"/>
      <c r="G4828" s="5"/>
      <c r="H4828" s="5"/>
      <c r="I4828" s="5"/>
      <c r="J4828" s="5"/>
    </row>
    <row r="4829" spans="1:10" x14ac:dyDescent="0.25">
      <c r="A4829" s="5"/>
      <c r="B4829" s="5"/>
      <c r="C4829" s="5"/>
      <c r="D4829" s="5"/>
      <c r="E4829" s="5"/>
      <c r="F4829" s="5"/>
      <c r="G4829" s="5"/>
      <c r="H4829" s="5"/>
      <c r="I4829" s="5"/>
      <c r="J4829" s="5"/>
    </row>
    <row r="4830" spans="1:10" x14ac:dyDescent="0.25">
      <c r="A4830" s="5"/>
      <c r="B4830" s="5"/>
      <c r="C4830" s="5"/>
      <c r="D4830" s="5"/>
      <c r="E4830" s="5"/>
      <c r="F4830" s="5"/>
      <c r="G4830" s="5"/>
      <c r="H4830" s="5"/>
      <c r="I4830" s="5"/>
      <c r="J4830" s="5"/>
    </row>
    <row r="4831" spans="1:10" x14ac:dyDescent="0.25">
      <c r="A4831" s="5"/>
      <c r="B4831" s="5"/>
      <c r="C4831" s="5"/>
      <c r="D4831" s="5"/>
      <c r="E4831" s="5"/>
      <c r="F4831" s="5"/>
      <c r="G4831" s="5"/>
      <c r="H4831" s="5"/>
      <c r="I4831" s="5"/>
      <c r="J4831" s="5"/>
    </row>
    <row r="4832" spans="1:10" x14ac:dyDescent="0.25">
      <c r="A4832" s="5"/>
      <c r="B4832" s="5"/>
      <c r="C4832" s="5"/>
      <c r="D4832" s="5"/>
      <c r="E4832" s="5"/>
      <c r="F4832" s="5"/>
      <c r="G4832" s="5"/>
      <c r="H4832" s="5"/>
      <c r="I4832" s="5"/>
      <c r="J4832" s="5"/>
    </row>
    <row r="4833" spans="1:10" x14ac:dyDescent="0.25">
      <c r="A4833" s="5"/>
      <c r="B4833" s="5"/>
      <c r="C4833" s="5"/>
      <c r="D4833" s="5"/>
      <c r="E4833" s="5"/>
      <c r="F4833" s="5"/>
      <c r="G4833" s="5"/>
      <c r="H4833" s="5"/>
      <c r="I4833" s="5"/>
      <c r="J4833" s="5"/>
    </row>
    <row r="4834" spans="1:10" x14ac:dyDescent="0.25">
      <c r="A4834" s="5"/>
      <c r="B4834" s="5"/>
      <c r="C4834" s="5"/>
      <c r="D4834" s="5"/>
      <c r="E4834" s="5"/>
      <c r="F4834" s="5"/>
      <c r="G4834" s="5"/>
      <c r="H4834" s="5"/>
      <c r="I4834" s="5"/>
      <c r="J4834" s="5"/>
    </row>
    <row r="4835" spans="1:10" x14ac:dyDescent="0.25">
      <c r="A4835" s="5"/>
      <c r="B4835" s="5"/>
      <c r="C4835" s="5"/>
      <c r="D4835" s="5"/>
      <c r="E4835" s="5"/>
      <c r="F4835" s="5"/>
      <c r="G4835" s="5"/>
      <c r="H4835" s="5"/>
      <c r="I4835" s="5"/>
      <c r="J4835" s="5"/>
    </row>
    <row r="4836" spans="1:10" x14ac:dyDescent="0.25">
      <c r="A4836" s="5"/>
      <c r="B4836" s="5"/>
      <c r="C4836" s="5"/>
      <c r="D4836" s="5"/>
      <c r="E4836" s="5"/>
      <c r="F4836" s="5"/>
      <c r="G4836" s="5"/>
      <c r="H4836" s="5"/>
      <c r="I4836" s="5"/>
      <c r="J4836" s="5"/>
    </row>
    <row r="4837" spans="1:10" x14ac:dyDescent="0.25">
      <c r="A4837" s="5"/>
      <c r="B4837" s="5"/>
      <c r="C4837" s="5"/>
      <c r="D4837" s="5"/>
      <c r="E4837" s="5"/>
      <c r="F4837" s="5"/>
      <c r="G4837" s="5"/>
      <c r="H4837" s="5"/>
      <c r="I4837" s="5"/>
      <c r="J4837" s="5"/>
    </row>
    <row r="4838" spans="1:10" x14ac:dyDescent="0.25">
      <c r="A4838" s="5"/>
      <c r="B4838" s="5"/>
      <c r="C4838" s="5"/>
      <c r="D4838" s="5"/>
      <c r="E4838" s="5"/>
      <c r="F4838" s="5"/>
      <c r="G4838" s="5"/>
      <c r="H4838" s="5"/>
      <c r="I4838" s="5"/>
      <c r="J4838" s="5"/>
    </row>
    <row r="4839" spans="1:10" x14ac:dyDescent="0.25">
      <c r="A4839" s="5"/>
      <c r="B4839" s="5"/>
      <c r="C4839" s="5"/>
      <c r="D4839" s="5"/>
      <c r="E4839" s="5"/>
      <c r="F4839" s="5"/>
      <c r="G4839" s="5"/>
      <c r="H4839" s="5"/>
      <c r="I4839" s="5"/>
      <c r="J4839" s="5"/>
    </row>
    <row r="4840" spans="1:10" x14ac:dyDescent="0.25">
      <c r="A4840" s="5"/>
      <c r="B4840" s="5"/>
      <c r="C4840" s="5"/>
      <c r="D4840" s="5"/>
      <c r="E4840" s="5"/>
      <c r="F4840" s="5"/>
      <c r="G4840" s="5"/>
      <c r="H4840" s="5"/>
      <c r="I4840" s="5"/>
      <c r="J4840" s="5"/>
    </row>
    <row r="4841" spans="1:10" x14ac:dyDescent="0.25">
      <c r="A4841" s="5"/>
      <c r="B4841" s="5"/>
      <c r="C4841" s="5"/>
      <c r="D4841" s="5"/>
      <c r="E4841" s="5"/>
      <c r="F4841" s="5"/>
      <c r="G4841" s="5"/>
      <c r="H4841" s="5"/>
      <c r="I4841" s="5"/>
      <c r="J4841" s="5"/>
    </row>
    <row r="4842" spans="1:10" x14ac:dyDescent="0.25">
      <c r="A4842" s="5"/>
      <c r="B4842" s="5"/>
      <c r="C4842" s="5"/>
      <c r="D4842" s="5"/>
      <c r="E4842" s="5"/>
      <c r="F4842" s="5"/>
      <c r="G4842" s="5"/>
      <c r="H4842" s="5"/>
      <c r="I4842" s="5"/>
      <c r="J4842" s="5"/>
    </row>
    <row r="4843" spans="1:10" x14ac:dyDescent="0.25">
      <c r="A4843" s="5"/>
      <c r="B4843" s="5"/>
      <c r="C4843" s="5"/>
      <c r="D4843" s="5"/>
      <c r="E4843" s="5"/>
      <c r="F4843" s="5"/>
      <c r="G4843" s="5"/>
      <c r="H4843" s="5"/>
      <c r="I4843" s="5"/>
      <c r="J4843" s="5"/>
    </row>
    <row r="4844" spans="1:10" x14ac:dyDescent="0.25">
      <c r="A4844" s="5"/>
      <c r="B4844" s="5"/>
      <c r="C4844" s="5"/>
      <c r="D4844" s="5"/>
      <c r="E4844" s="5"/>
      <c r="F4844" s="5"/>
      <c r="G4844" s="5"/>
      <c r="H4844" s="5"/>
      <c r="I4844" s="5"/>
      <c r="J4844" s="5"/>
    </row>
    <row r="4845" spans="1:10" x14ac:dyDescent="0.25">
      <c r="A4845" s="5"/>
      <c r="B4845" s="5"/>
      <c r="C4845" s="5"/>
      <c r="D4845" s="5"/>
      <c r="E4845" s="5"/>
      <c r="F4845" s="5"/>
      <c r="G4845" s="5"/>
      <c r="H4845" s="5"/>
      <c r="I4845" s="5"/>
      <c r="J4845" s="5"/>
    </row>
    <row r="4846" spans="1:10" x14ac:dyDescent="0.25">
      <c r="A4846" s="5"/>
      <c r="B4846" s="5"/>
      <c r="C4846" s="5"/>
      <c r="D4846" s="5"/>
      <c r="E4846" s="5"/>
      <c r="F4846" s="5"/>
      <c r="G4846" s="5"/>
      <c r="H4846" s="5"/>
      <c r="I4846" s="5"/>
      <c r="J4846" s="5"/>
    </row>
    <row r="4847" spans="1:10" x14ac:dyDescent="0.25">
      <c r="A4847" s="5"/>
      <c r="B4847" s="5"/>
      <c r="C4847" s="5"/>
      <c r="D4847" s="5"/>
      <c r="E4847" s="5"/>
      <c r="F4847" s="5"/>
      <c r="G4847" s="5"/>
      <c r="H4847" s="5"/>
      <c r="I4847" s="5"/>
      <c r="J4847" s="5"/>
    </row>
    <row r="4848" spans="1:10" x14ac:dyDescent="0.25">
      <c r="A4848" s="5"/>
      <c r="B4848" s="5"/>
      <c r="C4848" s="5"/>
      <c r="D4848" s="5"/>
      <c r="E4848" s="5"/>
      <c r="F4848" s="5"/>
      <c r="G4848" s="5"/>
      <c r="H4848" s="5"/>
      <c r="I4848" s="5"/>
      <c r="J4848" s="5"/>
    </row>
    <row r="4849" spans="1:10" x14ac:dyDescent="0.25">
      <c r="A4849" s="5"/>
      <c r="B4849" s="5"/>
      <c r="C4849" s="5"/>
      <c r="D4849" s="5"/>
      <c r="E4849" s="5"/>
      <c r="F4849" s="5"/>
      <c r="G4849" s="5"/>
      <c r="H4849" s="5"/>
      <c r="I4849" s="5"/>
      <c r="J4849" s="5"/>
    </row>
    <row r="4850" spans="1:10" x14ac:dyDescent="0.25">
      <c r="A4850" s="5"/>
      <c r="B4850" s="5"/>
      <c r="C4850" s="5"/>
      <c r="D4850" s="5"/>
      <c r="E4850" s="5"/>
      <c r="F4850" s="5"/>
      <c r="G4850" s="5"/>
      <c r="H4850" s="5"/>
      <c r="I4850" s="5"/>
      <c r="J4850" s="5"/>
    </row>
    <row r="4851" spans="1:10" x14ac:dyDescent="0.25">
      <c r="A4851" s="5"/>
      <c r="B4851" s="5"/>
      <c r="C4851" s="5"/>
      <c r="D4851" s="5"/>
      <c r="E4851" s="5"/>
      <c r="F4851" s="5"/>
      <c r="G4851" s="5"/>
      <c r="H4851" s="5"/>
      <c r="I4851" s="5"/>
      <c r="J4851" s="5"/>
    </row>
    <row r="4852" spans="1:10" x14ac:dyDescent="0.25">
      <c r="A4852" s="5"/>
      <c r="B4852" s="5"/>
      <c r="C4852" s="5"/>
      <c r="D4852" s="5"/>
      <c r="E4852" s="5"/>
      <c r="F4852" s="5"/>
      <c r="G4852" s="5"/>
      <c r="H4852" s="5"/>
      <c r="I4852" s="5"/>
      <c r="J4852" s="5"/>
    </row>
    <row r="4853" spans="1:10" x14ac:dyDescent="0.25">
      <c r="A4853" s="5"/>
      <c r="B4853" s="5"/>
      <c r="C4853" s="5"/>
      <c r="D4853" s="5"/>
      <c r="E4853" s="5"/>
      <c r="F4853" s="5"/>
      <c r="G4853" s="5"/>
      <c r="H4853" s="5"/>
      <c r="I4853" s="5"/>
      <c r="J4853" s="5"/>
    </row>
    <row r="4854" spans="1:10" x14ac:dyDescent="0.25">
      <c r="A4854" s="5"/>
      <c r="B4854" s="5"/>
      <c r="C4854" s="5"/>
      <c r="D4854" s="5"/>
      <c r="E4854" s="5"/>
      <c r="F4854" s="5"/>
      <c r="G4854" s="5"/>
      <c r="H4854" s="5"/>
      <c r="I4854" s="5"/>
      <c r="J4854" s="5"/>
    </row>
    <row r="4855" spans="1:10" x14ac:dyDescent="0.25">
      <c r="A4855" s="5"/>
      <c r="B4855" s="5"/>
      <c r="C4855" s="5"/>
      <c r="D4855" s="5"/>
      <c r="E4855" s="5"/>
      <c r="F4855" s="5"/>
      <c r="G4855" s="5"/>
      <c r="H4855" s="5"/>
      <c r="I4855" s="5"/>
      <c r="J4855" s="5"/>
    </row>
    <row r="4856" spans="1:10" x14ac:dyDescent="0.25">
      <c r="A4856" s="5"/>
      <c r="B4856" s="5"/>
      <c r="C4856" s="5"/>
      <c r="D4856" s="5"/>
      <c r="E4856" s="5"/>
      <c r="F4856" s="5"/>
      <c r="G4856" s="5"/>
      <c r="H4856" s="5"/>
      <c r="I4856" s="5"/>
      <c r="J4856" s="5"/>
    </row>
    <row r="4857" spans="1:10" x14ac:dyDescent="0.25">
      <c r="A4857" s="5"/>
      <c r="B4857" s="5"/>
      <c r="C4857" s="5"/>
      <c r="D4857" s="5"/>
      <c r="E4857" s="5"/>
      <c r="F4857" s="5"/>
      <c r="G4857" s="5"/>
      <c r="H4857" s="5"/>
      <c r="I4857" s="5"/>
      <c r="J4857" s="5"/>
    </row>
    <row r="4858" spans="1:10" x14ac:dyDescent="0.25">
      <c r="A4858" s="5"/>
      <c r="B4858" s="5"/>
      <c r="C4858" s="5"/>
      <c r="D4858" s="5"/>
      <c r="E4858" s="5"/>
      <c r="F4858" s="5"/>
      <c r="G4858" s="5"/>
      <c r="H4858" s="5"/>
      <c r="I4858" s="5"/>
      <c r="J4858" s="5"/>
    </row>
    <row r="4859" spans="1:10" x14ac:dyDescent="0.25">
      <c r="A4859" s="5"/>
      <c r="B4859" s="5"/>
      <c r="C4859" s="5"/>
      <c r="D4859" s="5"/>
      <c r="E4859" s="5"/>
      <c r="F4859" s="5"/>
      <c r="G4859" s="5"/>
      <c r="H4859" s="5"/>
      <c r="I4859" s="5"/>
      <c r="J4859" s="5"/>
    </row>
    <row r="4860" spans="1:10" x14ac:dyDescent="0.25">
      <c r="A4860" s="5"/>
      <c r="B4860" s="5"/>
      <c r="C4860" s="5"/>
      <c r="D4860" s="5"/>
      <c r="E4860" s="5"/>
      <c r="F4860" s="5"/>
      <c r="G4860" s="5"/>
      <c r="H4860" s="5"/>
      <c r="I4860" s="5"/>
      <c r="J4860" s="5"/>
    </row>
    <row r="4861" spans="1:10" x14ac:dyDescent="0.25">
      <c r="A4861" s="5"/>
      <c r="B4861" s="5"/>
      <c r="C4861" s="5"/>
      <c r="D4861" s="5"/>
      <c r="E4861" s="5"/>
      <c r="F4861" s="5"/>
      <c r="G4861" s="5"/>
      <c r="H4861" s="5"/>
      <c r="I4861" s="5"/>
      <c r="J4861" s="5"/>
    </row>
    <row r="4862" spans="1:10" x14ac:dyDescent="0.25">
      <c r="A4862" s="5"/>
      <c r="B4862" s="5"/>
      <c r="C4862" s="5"/>
      <c r="D4862" s="5"/>
      <c r="E4862" s="5"/>
      <c r="F4862" s="5"/>
      <c r="G4862" s="5"/>
      <c r="H4862" s="5"/>
      <c r="I4862" s="5"/>
      <c r="J4862" s="5"/>
    </row>
    <row r="4863" spans="1:10" x14ac:dyDescent="0.25">
      <c r="A4863" s="5"/>
      <c r="B4863" s="5"/>
      <c r="C4863" s="5"/>
      <c r="D4863" s="5"/>
      <c r="E4863" s="5"/>
      <c r="F4863" s="5"/>
      <c r="G4863" s="5"/>
      <c r="H4863" s="5"/>
      <c r="I4863" s="5"/>
      <c r="J4863" s="5"/>
    </row>
    <row r="4864" spans="1:10" x14ac:dyDescent="0.25">
      <c r="A4864" s="5"/>
      <c r="B4864" s="5"/>
      <c r="C4864" s="5"/>
      <c r="D4864" s="5"/>
      <c r="E4864" s="5"/>
      <c r="F4864" s="5"/>
      <c r="G4864" s="5"/>
      <c r="H4864" s="5"/>
      <c r="I4864" s="5"/>
      <c r="J4864" s="5"/>
    </row>
    <row r="4865" spans="1:10" x14ac:dyDescent="0.25">
      <c r="A4865" s="5"/>
      <c r="B4865" s="5"/>
      <c r="C4865" s="5"/>
      <c r="D4865" s="5"/>
      <c r="E4865" s="5"/>
      <c r="F4865" s="5"/>
      <c r="G4865" s="5"/>
      <c r="H4865" s="5"/>
      <c r="I4865" s="5"/>
      <c r="J4865" s="5"/>
    </row>
    <row r="4866" spans="1:10" x14ac:dyDescent="0.25">
      <c r="A4866" s="5"/>
      <c r="B4866" s="5"/>
      <c r="C4866" s="5"/>
      <c r="D4866" s="5"/>
      <c r="E4866" s="5"/>
      <c r="F4866" s="5"/>
      <c r="G4866" s="5"/>
      <c r="H4866" s="5"/>
      <c r="I4866" s="5"/>
      <c r="J4866" s="5"/>
    </row>
    <row r="4867" spans="1:10" x14ac:dyDescent="0.25">
      <c r="A4867" s="5"/>
      <c r="B4867" s="5"/>
      <c r="C4867" s="5"/>
      <c r="D4867" s="5"/>
      <c r="E4867" s="5"/>
      <c r="F4867" s="5"/>
      <c r="G4867" s="5"/>
      <c r="H4867" s="5"/>
      <c r="I4867" s="5"/>
      <c r="J4867" s="5"/>
    </row>
    <row r="4868" spans="1:10" x14ac:dyDescent="0.25">
      <c r="A4868" s="5"/>
      <c r="B4868" s="5"/>
      <c r="C4868" s="5"/>
      <c r="D4868" s="5"/>
      <c r="E4868" s="5"/>
      <c r="F4868" s="5"/>
      <c r="G4868" s="5"/>
      <c r="H4868" s="5"/>
      <c r="I4868" s="5"/>
      <c r="J4868" s="5"/>
    </row>
    <row r="4869" spans="1:10" x14ac:dyDescent="0.25">
      <c r="A4869" s="5"/>
      <c r="B4869" s="5"/>
      <c r="C4869" s="5"/>
      <c r="D4869" s="5"/>
      <c r="E4869" s="5"/>
      <c r="F4869" s="5"/>
      <c r="G4869" s="5"/>
      <c r="H4869" s="5"/>
      <c r="I4869" s="5"/>
      <c r="J4869" s="5"/>
    </row>
    <row r="4870" spans="1:10" x14ac:dyDescent="0.25">
      <c r="A4870" s="5"/>
      <c r="B4870" s="5"/>
      <c r="C4870" s="5"/>
      <c r="D4870" s="5"/>
      <c r="E4870" s="5"/>
      <c r="F4870" s="5"/>
      <c r="G4870" s="5"/>
      <c r="H4870" s="5"/>
      <c r="I4870" s="5"/>
      <c r="J4870" s="5"/>
    </row>
    <row r="4871" spans="1:10" x14ac:dyDescent="0.25">
      <c r="A4871" s="5"/>
      <c r="B4871" s="5"/>
      <c r="C4871" s="5"/>
      <c r="D4871" s="5"/>
      <c r="E4871" s="5"/>
      <c r="F4871" s="5"/>
      <c r="G4871" s="5"/>
      <c r="H4871" s="5"/>
      <c r="I4871" s="5"/>
      <c r="J4871" s="5"/>
    </row>
    <row r="4872" spans="1:10" x14ac:dyDescent="0.25">
      <c r="A4872" s="5"/>
      <c r="B4872" s="5"/>
      <c r="C4872" s="5"/>
      <c r="D4872" s="5"/>
      <c r="E4872" s="5"/>
      <c r="F4872" s="5"/>
      <c r="G4872" s="5"/>
      <c r="H4872" s="5"/>
      <c r="I4872" s="5"/>
      <c r="J4872" s="5"/>
    </row>
    <row r="4873" spans="1:10" x14ac:dyDescent="0.25">
      <c r="A4873" s="5"/>
      <c r="B4873" s="5"/>
      <c r="C4873" s="5"/>
      <c r="D4873" s="5"/>
      <c r="E4873" s="5"/>
      <c r="F4873" s="5"/>
      <c r="G4873" s="5"/>
      <c r="H4873" s="5"/>
      <c r="I4873" s="5"/>
      <c r="J4873" s="5"/>
    </row>
    <row r="4874" spans="1:10" x14ac:dyDescent="0.25">
      <c r="A4874" s="5"/>
      <c r="B4874" s="5"/>
      <c r="C4874" s="5"/>
      <c r="D4874" s="5"/>
      <c r="E4874" s="5"/>
      <c r="F4874" s="5"/>
      <c r="G4874" s="5"/>
      <c r="H4874" s="5"/>
      <c r="I4874" s="5"/>
      <c r="J4874" s="5"/>
    </row>
    <row r="4875" spans="1:10" x14ac:dyDescent="0.25">
      <c r="A4875" s="5"/>
      <c r="B4875" s="5"/>
      <c r="C4875" s="5"/>
      <c r="D4875" s="5"/>
      <c r="E4875" s="5"/>
      <c r="F4875" s="5"/>
      <c r="G4875" s="5"/>
      <c r="H4875" s="5"/>
      <c r="I4875" s="5"/>
      <c r="J4875" s="5"/>
    </row>
    <row r="4876" spans="1:10" x14ac:dyDescent="0.25">
      <c r="A4876" s="5"/>
      <c r="B4876" s="5"/>
      <c r="C4876" s="5"/>
      <c r="D4876" s="5"/>
      <c r="E4876" s="5"/>
      <c r="F4876" s="5"/>
      <c r="G4876" s="5"/>
      <c r="H4876" s="5"/>
      <c r="I4876" s="5"/>
      <c r="J4876" s="5"/>
    </row>
    <row r="4877" spans="1:10" x14ac:dyDescent="0.25">
      <c r="A4877" s="5"/>
      <c r="B4877" s="5"/>
      <c r="C4877" s="5"/>
      <c r="D4877" s="5"/>
      <c r="E4877" s="5"/>
      <c r="F4877" s="5"/>
      <c r="G4877" s="5"/>
      <c r="H4877" s="5"/>
      <c r="I4877" s="5"/>
      <c r="J4877" s="5"/>
    </row>
    <row r="4878" spans="1:10" x14ac:dyDescent="0.25">
      <c r="A4878" s="5"/>
      <c r="B4878" s="5"/>
      <c r="C4878" s="5"/>
      <c r="D4878" s="5"/>
      <c r="E4878" s="5"/>
      <c r="F4878" s="5"/>
      <c r="G4878" s="5"/>
      <c r="H4878" s="5"/>
      <c r="I4878" s="5"/>
      <c r="J4878" s="5"/>
    </row>
    <row r="4879" spans="1:10" x14ac:dyDescent="0.25">
      <c r="A4879" s="5"/>
      <c r="B4879" s="5"/>
      <c r="C4879" s="5"/>
      <c r="D4879" s="5"/>
      <c r="E4879" s="5"/>
      <c r="F4879" s="5"/>
      <c r="G4879" s="5"/>
      <c r="H4879" s="5"/>
      <c r="I4879" s="5"/>
      <c r="J4879" s="5"/>
    </row>
    <row r="4880" spans="1:10" x14ac:dyDescent="0.25">
      <c r="A4880" s="5"/>
      <c r="B4880" s="5"/>
      <c r="C4880" s="5"/>
      <c r="D4880" s="5"/>
      <c r="E4880" s="5"/>
      <c r="F4880" s="5"/>
      <c r="G4880" s="5"/>
      <c r="H4880" s="5"/>
      <c r="I4880" s="5"/>
      <c r="J4880" s="5"/>
    </row>
    <row r="4881" spans="1:10" x14ac:dyDescent="0.25">
      <c r="A4881" s="5"/>
      <c r="B4881" s="5"/>
      <c r="C4881" s="5"/>
      <c r="D4881" s="5"/>
      <c r="E4881" s="5"/>
      <c r="F4881" s="5"/>
      <c r="G4881" s="5"/>
      <c r="H4881" s="5"/>
      <c r="I4881" s="5"/>
      <c r="J4881" s="5"/>
    </row>
    <row r="4882" spans="1:10" x14ac:dyDescent="0.25">
      <c r="A4882" s="5"/>
      <c r="B4882" s="5"/>
      <c r="C4882" s="5"/>
      <c r="D4882" s="5"/>
      <c r="E4882" s="5"/>
      <c r="F4882" s="5"/>
      <c r="G4882" s="5"/>
      <c r="H4882" s="5"/>
      <c r="I4882" s="5"/>
      <c r="J4882" s="5"/>
    </row>
    <row r="4883" spans="1:10" x14ac:dyDescent="0.25">
      <c r="A4883" s="5"/>
      <c r="B4883" s="5"/>
      <c r="C4883" s="5"/>
      <c r="D4883" s="5"/>
      <c r="E4883" s="5"/>
      <c r="F4883" s="5"/>
      <c r="G4883" s="5"/>
      <c r="H4883" s="5"/>
      <c r="I4883" s="5"/>
      <c r="J4883" s="5"/>
    </row>
    <row r="4884" spans="1:10" x14ac:dyDescent="0.25">
      <c r="A4884" s="5"/>
      <c r="B4884" s="5"/>
      <c r="C4884" s="5"/>
      <c r="D4884" s="5"/>
      <c r="E4884" s="5"/>
      <c r="F4884" s="5"/>
      <c r="G4884" s="5"/>
      <c r="H4884" s="5"/>
      <c r="I4884" s="5"/>
      <c r="J4884" s="5"/>
    </row>
    <row r="4885" spans="1:10" x14ac:dyDescent="0.25">
      <c r="A4885" s="5"/>
      <c r="B4885" s="5"/>
      <c r="C4885" s="5"/>
      <c r="D4885" s="5"/>
      <c r="E4885" s="5"/>
      <c r="F4885" s="5"/>
      <c r="G4885" s="5"/>
      <c r="H4885" s="5"/>
      <c r="I4885" s="5"/>
      <c r="J4885" s="5"/>
    </row>
    <row r="4886" spans="1:10" x14ac:dyDescent="0.25">
      <c r="A4886" s="5"/>
      <c r="B4886" s="5"/>
      <c r="C4886" s="5"/>
      <c r="D4886" s="5"/>
      <c r="E4886" s="5"/>
      <c r="F4886" s="5"/>
      <c r="G4886" s="5"/>
      <c r="H4886" s="5"/>
      <c r="I4886" s="5"/>
      <c r="J4886" s="5"/>
    </row>
    <row r="4887" spans="1:10" x14ac:dyDescent="0.25">
      <c r="A4887" s="5"/>
      <c r="B4887" s="5"/>
      <c r="C4887" s="5"/>
      <c r="D4887" s="5"/>
      <c r="E4887" s="5"/>
      <c r="F4887" s="5"/>
      <c r="G4887" s="5"/>
      <c r="H4887" s="5"/>
      <c r="I4887" s="5"/>
      <c r="J4887" s="5"/>
    </row>
    <row r="4888" spans="1:10" x14ac:dyDescent="0.25">
      <c r="A4888" s="5"/>
      <c r="B4888" s="5"/>
      <c r="C4888" s="5"/>
      <c r="D4888" s="5"/>
      <c r="E4888" s="5"/>
      <c r="F4888" s="5"/>
      <c r="G4888" s="5"/>
      <c r="H4888" s="5"/>
      <c r="I4888" s="5"/>
      <c r="J4888" s="5"/>
    </row>
    <row r="4889" spans="1:10" x14ac:dyDescent="0.25">
      <c r="A4889" s="5"/>
      <c r="B4889" s="5"/>
      <c r="C4889" s="5"/>
      <c r="D4889" s="5"/>
      <c r="E4889" s="5"/>
      <c r="F4889" s="5"/>
      <c r="G4889" s="5"/>
      <c r="H4889" s="5"/>
      <c r="I4889" s="5"/>
      <c r="J4889" s="5"/>
    </row>
    <row r="4890" spans="1:10" x14ac:dyDescent="0.25">
      <c r="A4890" s="5"/>
      <c r="B4890" s="5"/>
      <c r="C4890" s="5"/>
      <c r="D4890" s="5"/>
      <c r="E4890" s="5"/>
      <c r="F4890" s="5"/>
      <c r="G4890" s="5"/>
      <c r="H4890" s="5"/>
      <c r="I4890" s="5"/>
      <c r="J4890" s="5"/>
    </row>
    <row r="4891" spans="1:10" x14ac:dyDescent="0.25">
      <c r="A4891" s="5"/>
      <c r="B4891" s="5"/>
      <c r="C4891" s="5"/>
      <c r="D4891" s="5"/>
      <c r="E4891" s="5"/>
      <c r="F4891" s="5"/>
      <c r="G4891" s="5"/>
      <c r="H4891" s="5"/>
      <c r="I4891" s="5"/>
      <c r="J4891" s="5"/>
    </row>
    <row r="4892" spans="1:10" x14ac:dyDescent="0.25">
      <c r="A4892" s="5"/>
      <c r="B4892" s="5"/>
      <c r="C4892" s="5"/>
      <c r="D4892" s="5"/>
      <c r="E4892" s="5"/>
      <c r="F4892" s="5"/>
      <c r="G4892" s="5"/>
      <c r="H4892" s="5"/>
      <c r="I4892" s="5"/>
      <c r="J4892" s="5"/>
    </row>
    <row r="4893" spans="1:10" x14ac:dyDescent="0.25">
      <c r="A4893" s="5"/>
      <c r="B4893" s="5"/>
      <c r="C4893" s="5"/>
      <c r="D4893" s="5"/>
      <c r="E4893" s="5"/>
      <c r="F4893" s="5"/>
      <c r="G4893" s="5"/>
      <c r="H4893" s="5"/>
      <c r="I4893" s="5"/>
      <c r="J4893" s="5"/>
    </row>
    <row r="4894" spans="1:10" x14ac:dyDescent="0.25">
      <c r="A4894" s="5"/>
      <c r="B4894" s="5"/>
      <c r="C4894" s="5"/>
      <c r="D4894" s="5"/>
      <c r="E4894" s="5"/>
      <c r="F4894" s="5"/>
      <c r="G4894" s="5"/>
      <c r="H4894" s="5"/>
      <c r="I4894" s="5"/>
      <c r="J4894" s="5"/>
    </row>
    <row r="4895" spans="1:10" x14ac:dyDescent="0.25">
      <c r="A4895" s="5"/>
      <c r="B4895" s="5"/>
      <c r="C4895" s="5"/>
      <c r="D4895" s="5"/>
      <c r="E4895" s="5"/>
      <c r="F4895" s="5"/>
      <c r="G4895" s="5"/>
      <c r="H4895" s="5"/>
      <c r="I4895" s="5"/>
      <c r="J4895" s="5"/>
    </row>
    <row r="4896" spans="1:10" x14ac:dyDescent="0.25">
      <c r="A4896" s="5"/>
      <c r="B4896" s="5"/>
      <c r="C4896" s="5"/>
      <c r="D4896" s="5"/>
      <c r="E4896" s="5"/>
      <c r="F4896" s="5"/>
      <c r="G4896" s="5"/>
      <c r="H4896" s="5"/>
      <c r="I4896" s="5"/>
      <c r="J4896" s="5"/>
    </row>
    <row r="4897" spans="1:10" x14ac:dyDescent="0.25">
      <c r="A4897" s="5"/>
      <c r="B4897" s="5"/>
      <c r="C4897" s="5"/>
      <c r="D4897" s="5"/>
      <c r="E4897" s="5"/>
      <c r="F4897" s="5"/>
      <c r="G4897" s="5"/>
      <c r="H4897" s="5"/>
      <c r="I4897" s="5"/>
      <c r="J4897" s="5"/>
    </row>
    <row r="4898" spans="1:10" x14ac:dyDescent="0.25">
      <c r="A4898" s="5"/>
      <c r="B4898" s="5"/>
      <c r="C4898" s="5"/>
      <c r="D4898" s="5"/>
      <c r="E4898" s="5"/>
      <c r="F4898" s="5"/>
      <c r="G4898" s="5"/>
      <c r="H4898" s="5"/>
      <c r="I4898" s="5"/>
      <c r="J4898" s="5"/>
    </row>
    <row r="4899" spans="1:10" x14ac:dyDescent="0.25">
      <c r="A4899" s="5"/>
      <c r="B4899" s="5"/>
      <c r="C4899" s="5"/>
      <c r="D4899" s="5"/>
      <c r="E4899" s="5"/>
      <c r="F4899" s="5"/>
      <c r="G4899" s="5"/>
      <c r="H4899" s="5"/>
      <c r="I4899" s="5"/>
      <c r="J4899" s="5"/>
    </row>
    <row r="4900" spans="1:10" x14ac:dyDescent="0.25">
      <c r="A4900" s="5"/>
      <c r="B4900" s="5"/>
      <c r="C4900" s="5"/>
      <c r="D4900" s="5"/>
      <c r="E4900" s="5"/>
      <c r="F4900" s="5"/>
      <c r="G4900" s="5"/>
      <c r="H4900" s="5"/>
      <c r="I4900" s="5"/>
      <c r="J4900" s="5"/>
    </row>
    <row r="4901" spans="1:10" x14ac:dyDescent="0.25">
      <c r="A4901" s="5"/>
      <c r="B4901" s="5"/>
      <c r="C4901" s="5"/>
      <c r="D4901" s="5"/>
      <c r="E4901" s="5"/>
      <c r="F4901" s="5"/>
      <c r="G4901" s="5"/>
      <c r="H4901" s="5"/>
      <c r="I4901" s="5"/>
      <c r="J4901" s="5"/>
    </row>
    <row r="4902" spans="1:10" x14ac:dyDescent="0.25">
      <c r="A4902" s="5"/>
      <c r="B4902" s="5"/>
      <c r="C4902" s="5"/>
      <c r="D4902" s="5"/>
      <c r="E4902" s="5"/>
      <c r="F4902" s="5"/>
      <c r="G4902" s="5"/>
      <c r="H4902" s="5"/>
      <c r="I4902" s="5"/>
      <c r="J4902" s="5"/>
    </row>
    <row r="4903" spans="1:10" x14ac:dyDescent="0.25">
      <c r="A4903" s="5"/>
      <c r="B4903" s="5"/>
      <c r="C4903" s="5"/>
      <c r="D4903" s="5"/>
      <c r="E4903" s="5"/>
      <c r="F4903" s="5"/>
      <c r="G4903" s="5"/>
      <c r="H4903" s="5"/>
      <c r="I4903" s="5"/>
      <c r="J4903" s="5"/>
    </row>
    <row r="4904" spans="1:10" x14ac:dyDescent="0.25">
      <c r="A4904" s="5"/>
      <c r="B4904" s="5"/>
      <c r="C4904" s="5"/>
      <c r="D4904" s="5"/>
      <c r="E4904" s="5"/>
      <c r="F4904" s="5"/>
      <c r="G4904" s="5"/>
      <c r="H4904" s="5"/>
      <c r="I4904" s="5"/>
      <c r="J4904" s="5"/>
    </row>
    <row r="4905" spans="1:10" x14ac:dyDescent="0.25">
      <c r="A4905" s="5"/>
      <c r="B4905" s="5"/>
      <c r="C4905" s="5"/>
      <c r="D4905" s="5"/>
      <c r="E4905" s="5"/>
      <c r="F4905" s="5"/>
      <c r="G4905" s="5"/>
      <c r="H4905" s="5"/>
      <c r="I4905" s="5"/>
      <c r="J4905" s="5"/>
    </row>
    <row r="4906" spans="1:10" x14ac:dyDescent="0.25">
      <c r="A4906" s="5"/>
      <c r="B4906" s="5"/>
      <c r="C4906" s="5"/>
      <c r="D4906" s="5"/>
      <c r="E4906" s="5"/>
      <c r="F4906" s="5"/>
      <c r="G4906" s="5"/>
      <c r="H4906" s="5"/>
      <c r="I4906" s="5"/>
      <c r="J4906" s="5"/>
    </row>
    <row r="4907" spans="1:10" x14ac:dyDescent="0.25">
      <c r="A4907" s="5"/>
      <c r="B4907" s="5"/>
      <c r="C4907" s="5"/>
      <c r="D4907" s="5"/>
      <c r="E4907" s="5"/>
      <c r="F4907" s="5"/>
      <c r="G4907" s="5"/>
      <c r="H4907" s="5"/>
      <c r="I4907" s="5"/>
      <c r="J4907" s="5"/>
    </row>
    <row r="4908" spans="1:10" x14ac:dyDescent="0.25">
      <c r="A4908" s="5"/>
      <c r="B4908" s="5"/>
      <c r="C4908" s="5"/>
      <c r="D4908" s="5"/>
      <c r="E4908" s="5"/>
      <c r="F4908" s="5"/>
      <c r="G4908" s="5"/>
      <c r="H4908" s="5"/>
      <c r="I4908" s="5"/>
      <c r="J4908" s="5"/>
    </row>
    <row r="4909" spans="1:10" x14ac:dyDescent="0.25">
      <c r="A4909" s="5"/>
      <c r="B4909" s="5"/>
      <c r="C4909" s="5"/>
      <c r="D4909" s="5"/>
      <c r="E4909" s="5"/>
      <c r="F4909" s="5"/>
      <c r="G4909" s="5"/>
      <c r="H4909" s="5"/>
      <c r="I4909" s="5"/>
      <c r="J4909" s="5"/>
    </row>
    <row r="4910" spans="1:10" x14ac:dyDescent="0.25">
      <c r="A4910" s="5"/>
      <c r="B4910" s="5"/>
      <c r="C4910" s="5"/>
      <c r="D4910" s="5"/>
      <c r="E4910" s="5"/>
      <c r="F4910" s="5"/>
      <c r="G4910" s="5"/>
      <c r="H4910" s="5"/>
      <c r="I4910" s="5"/>
      <c r="J4910" s="5"/>
    </row>
    <row r="4911" spans="1:10" x14ac:dyDescent="0.25">
      <c r="A4911" s="5"/>
      <c r="B4911" s="5"/>
      <c r="C4911" s="5"/>
      <c r="D4911" s="5"/>
      <c r="E4911" s="5"/>
      <c r="F4911" s="5"/>
      <c r="G4911" s="5"/>
      <c r="H4911" s="5"/>
      <c r="I4911" s="5"/>
      <c r="J4911" s="5"/>
    </row>
    <row r="4912" spans="1:10" x14ac:dyDescent="0.25">
      <c r="A4912" s="5"/>
      <c r="B4912" s="5"/>
      <c r="C4912" s="5"/>
      <c r="D4912" s="5"/>
      <c r="E4912" s="5"/>
      <c r="F4912" s="5"/>
      <c r="G4912" s="5"/>
      <c r="H4912" s="5"/>
      <c r="I4912" s="5"/>
      <c r="J4912" s="5"/>
    </row>
    <row r="4913" spans="1:10" x14ac:dyDescent="0.25">
      <c r="A4913" s="5"/>
      <c r="B4913" s="5"/>
      <c r="C4913" s="5"/>
      <c r="D4913" s="5"/>
      <c r="E4913" s="5"/>
      <c r="F4913" s="5"/>
      <c r="G4913" s="5"/>
      <c r="H4913" s="5"/>
      <c r="I4913" s="5"/>
      <c r="J4913" s="5"/>
    </row>
    <row r="4914" spans="1:10" x14ac:dyDescent="0.25">
      <c r="A4914" s="5"/>
      <c r="B4914" s="5"/>
      <c r="C4914" s="5"/>
      <c r="D4914" s="5"/>
      <c r="E4914" s="5"/>
      <c r="F4914" s="5"/>
      <c r="G4914" s="5"/>
      <c r="H4914" s="5"/>
      <c r="I4914" s="5"/>
      <c r="J4914" s="5"/>
    </row>
    <row r="4915" spans="1:10" x14ac:dyDescent="0.25">
      <c r="A4915" s="5"/>
      <c r="B4915" s="5"/>
      <c r="C4915" s="5"/>
      <c r="D4915" s="5"/>
      <c r="E4915" s="5"/>
      <c r="F4915" s="5"/>
      <c r="G4915" s="5"/>
      <c r="H4915" s="5"/>
      <c r="I4915" s="5"/>
      <c r="J4915" s="5"/>
    </row>
    <row r="4916" spans="1:10" x14ac:dyDescent="0.25">
      <c r="A4916" s="5"/>
      <c r="B4916" s="5"/>
      <c r="C4916" s="5"/>
      <c r="D4916" s="5"/>
      <c r="E4916" s="5"/>
      <c r="F4916" s="5"/>
      <c r="G4916" s="5"/>
      <c r="H4916" s="5"/>
      <c r="I4916" s="5"/>
      <c r="J4916" s="5"/>
    </row>
    <row r="4917" spans="1:10" x14ac:dyDescent="0.25">
      <c r="A4917" s="5"/>
      <c r="B4917" s="5"/>
      <c r="C4917" s="5"/>
      <c r="D4917" s="5"/>
      <c r="E4917" s="5"/>
      <c r="F4917" s="5"/>
      <c r="G4917" s="5"/>
      <c r="H4917" s="5"/>
      <c r="I4917" s="5"/>
      <c r="J4917" s="5"/>
    </row>
    <row r="4918" spans="1:10" x14ac:dyDescent="0.25">
      <c r="A4918" s="5"/>
      <c r="B4918" s="5"/>
      <c r="C4918" s="5"/>
      <c r="D4918" s="5"/>
      <c r="E4918" s="5"/>
      <c r="F4918" s="5"/>
      <c r="G4918" s="5"/>
      <c r="H4918" s="5"/>
      <c r="I4918" s="5"/>
      <c r="J4918" s="5"/>
    </row>
    <row r="4919" spans="1:10" x14ac:dyDescent="0.25">
      <c r="A4919" s="5"/>
      <c r="B4919" s="5"/>
      <c r="C4919" s="5"/>
      <c r="D4919" s="5"/>
      <c r="E4919" s="5"/>
      <c r="F4919" s="5"/>
      <c r="G4919" s="5"/>
      <c r="H4919" s="5"/>
      <c r="I4919" s="5"/>
      <c r="J4919" s="5"/>
    </row>
    <row r="4920" spans="1:10" x14ac:dyDescent="0.25">
      <c r="A4920" s="5"/>
      <c r="B4920" s="5"/>
      <c r="C4920" s="5"/>
      <c r="D4920" s="5"/>
      <c r="E4920" s="5"/>
      <c r="F4920" s="5"/>
      <c r="G4920" s="5"/>
      <c r="H4920" s="5"/>
      <c r="I4920" s="5"/>
      <c r="J4920" s="5"/>
    </row>
    <row r="4921" spans="1:10" x14ac:dyDescent="0.25">
      <c r="A4921" s="5"/>
      <c r="B4921" s="5"/>
      <c r="C4921" s="5"/>
      <c r="D4921" s="5"/>
      <c r="E4921" s="5"/>
      <c r="F4921" s="5"/>
      <c r="G4921" s="5"/>
      <c r="H4921" s="5"/>
      <c r="I4921" s="5"/>
      <c r="J4921" s="5"/>
    </row>
    <row r="4922" spans="1:10" x14ac:dyDescent="0.25">
      <c r="A4922" s="5"/>
      <c r="B4922" s="5"/>
      <c r="C4922" s="5"/>
      <c r="D4922" s="5"/>
      <c r="E4922" s="5"/>
      <c r="F4922" s="5"/>
      <c r="G4922" s="5"/>
      <c r="H4922" s="5"/>
      <c r="I4922" s="5"/>
      <c r="J4922" s="5"/>
    </row>
    <row r="4923" spans="1:10" x14ac:dyDescent="0.25">
      <c r="A4923" s="5"/>
      <c r="B4923" s="5"/>
      <c r="C4923" s="5"/>
      <c r="D4923" s="5"/>
      <c r="E4923" s="5"/>
      <c r="F4923" s="5"/>
      <c r="G4923" s="5"/>
      <c r="H4923" s="5"/>
      <c r="I4923" s="5"/>
      <c r="J4923" s="5"/>
    </row>
    <row r="4924" spans="1:10" x14ac:dyDescent="0.25">
      <c r="A4924" s="5"/>
      <c r="B4924" s="5"/>
      <c r="C4924" s="5"/>
      <c r="D4924" s="5"/>
      <c r="E4924" s="5"/>
      <c r="F4924" s="5"/>
      <c r="G4924" s="5"/>
      <c r="H4924" s="5"/>
      <c r="I4924" s="5"/>
      <c r="J4924" s="5"/>
    </row>
    <row r="4925" spans="1:10" x14ac:dyDescent="0.25">
      <c r="A4925" s="5"/>
      <c r="B4925" s="5"/>
      <c r="C4925" s="5"/>
      <c r="D4925" s="5"/>
      <c r="E4925" s="5"/>
      <c r="F4925" s="5"/>
      <c r="G4925" s="5"/>
      <c r="H4925" s="5"/>
      <c r="I4925" s="5"/>
      <c r="J4925" s="5"/>
    </row>
    <row r="4926" spans="1:10" x14ac:dyDescent="0.25">
      <c r="A4926" s="5"/>
      <c r="B4926" s="5"/>
      <c r="C4926" s="5"/>
      <c r="D4926" s="5"/>
      <c r="E4926" s="5"/>
      <c r="F4926" s="5"/>
      <c r="G4926" s="5"/>
      <c r="H4926" s="5"/>
      <c r="I4926" s="5"/>
      <c r="J4926" s="5"/>
    </row>
    <row r="4927" spans="1:10" x14ac:dyDescent="0.25">
      <c r="A4927" s="5"/>
      <c r="B4927" s="5"/>
      <c r="C4927" s="5"/>
      <c r="D4927" s="5"/>
      <c r="E4927" s="5"/>
      <c r="F4927" s="5"/>
      <c r="G4927" s="5"/>
      <c r="H4927" s="5"/>
      <c r="I4927" s="5"/>
      <c r="J4927" s="5"/>
    </row>
    <row r="4928" spans="1:10" x14ac:dyDescent="0.25">
      <c r="A4928" s="5"/>
      <c r="B4928" s="5"/>
      <c r="C4928" s="5"/>
      <c r="D4928" s="5"/>
      <c r="E4928" s="5"/>
      <c r="F4928" s="5"/>
      <c r="G4928" s="5"/>
      <c r="H4928" s="5"/>
      <c r="I4928" s="5"/>
      <c r="J4928" s="5"/>
    </row>
    <row r="4929" spans="1:10" x14ac:dyDescent="0.25">
      <c r="A4929" s="5"/>
      <c r="B4929" s="5"/>
      <c r="C4929" s="5"/>
      <c r="D4929" s="5"/>
      <c r="E4929" s="5"/>
      <c r="F4929" s="5"/>
      <c r="G4929" s="5"/>
      <c r="H4929" s="5"/>
      <c r="I4929" s="5"/>
      <c r="J4929" s="5"/>
    </row>
    <row r="4930" spans="1:10" x14ac:dyDescent="0.25">
      <c r="A4930" s="5"/>
      <c r="B4930" s="5"/>
      <c r="C4930" s="5"/>
      <c r="D4930" s="5"/>
      <c r="E4930" s="5"/>
      <c r="F4930" s="5"/>
      <c r="G4930" s="5"/>
      <c r="H4930" s="5"/>
      <c r="I4930" s="5"/>
      <c r="J4930" s="5"/>
    </row>
    <row r="4931" spans="1:10" x14ac:dyDescent="0.25">
      <c r="A4931" s="5"/>
      <c r="B4931" s="5"/>
      <c r="C4931" s="5"/>
      <c r="D4931" s="5"/>
      <c r="E4931" s="5"/>
      <c r="F4931" s="5"/>
      <c r="G4931" s="5"/>
      <c r="H4931" s="5"/>
      <c r="I4931" s="5"/>
      <c r="J4931" s="5"/>
    </row>
    <row r="4932" spans="1:10" x14ac:dyDescent="0.25">
      <c r="A4932" s="5"/>
      <c r="B4932" s="5"/>
      <c r="C4932" s="5"/>
      <c r="D4932" s="5"/>
      <c r="E4932" s="5"/>
      <c r="F4932" s="5"/>
      <c r="G4932" s="5"/>
      <c r="H4932" s="5"/>
      <c r="I4932" s="5"/>
      <c r="J4932" s="5"/>
    </row>
    <row r="4933" spans="1:10" x14ac:dyDescent="0.25">
      <c r="A4933" s="5"/>
      <c r="B4933" s="5"/>
      <c r="C4933" s="5"/>
      <c r="D4933" s="5"/>
      <c r="E4933" s="5"/>
      <c r="F4933" s="5"/>
      <c r="G4933" s="5"/>
      <c r="H4933" s="5"/>
      <c r="I4933" s="5"/>
      <c r="J4933" s="5"/>
    </row>
    <row r="4934" spans="1:10" x14ac:dyDescent="0.25">
      <c r="A4934" s="5"/>
      <c r="B4934" s="5"/>
      <c r="C4934" s="5"/>
      <c r="D4934" s="5"/>
      <c r="E4934" s="5"/>
      <c r="F4934" s="5"/>
      <c r="G4934" s="5"/>
      <c r="H4934" s="5"/>
      <c r="I4934" s="5"/>
      <c r="J4934" s="5"/>
    </row>
    <row r="4935" spans="1:10" x14ac:dyDescent="0.25">
      <c r="A4935" s="5"/>
      <c r="B4935" s="5"/>
      <c r="C4935" s="5"/>
      <c r="D4935" s="5"/>
      <c r="E4935" s="5"/>
      <c r="F4935" s="5"/>
      <c r="G4935" s="5"/>
      <c r="H4935" s="5"/>
      <c r="I4935" s="5"/>
      <c r="J4935" s="5"/>
    </row>
    <row r="4936" spans="1:10" x14ac:dyDescent="0.25">
      <c r="A4936" s="5"/>
      <c r="B4936" s="5"/>
      <c r="C4936" s="5"/>
      <c r="D4936" s="5"/>
      <c r="E4936" s="5"/>
      <c r="F4936" s="5"/>
      <c r="G4936" s="5"/>
      <c r="H4936" s="5"/>
      <c r="I4936" s="5"/>
      <c r="J4936" s="5"/>
    </row>
    <row r="4937" spans="1:10" x14ac:dyDescent="0.25">
      <c r="A4937" s="5"/>
      <c r="B4937" s="5"/>
      <c r="C4937" s="5"/>
      <c r="D4937" s="5"/>
      <c r="E4937" s="5"/>
      <c r="F4937" s="5"/>
      <c r="G4937" s="5"/>
      <c r="H4937" s="5"/>
      <c r="I4937" s="5"/>
      <c r="J4937" s="5"/>
    </row>
    <row r="4938" spans="1:10" x14ac:dyDescent="0.25">
      <c r="A4938" s="5"/>
      <c r="B4938" s="5"/>
      <c r="C4938" s="5"/>
      <c r="D4938" s="5"/>
      <c r="E4938" s="5"/>
      <c r="F4938" s="5"/>
      <c r="G4938" s="5"/>
      <c r="H4938" s="5"/>
      <c r="I4938" s="5"/>
      <c r="J4938" s="5"/>
    </row>
    <row r="4939" spans="1:10" x14ac:dyDescent="0.25">
      <c r="A4939" s="5"/>
      <c r="B4939" s="5"/>
      <c r="C4939" s="5"/>
      <c r="D4939" s="5"/>
      <c r="E4939" s="5"/>
      <c r="F4939" s="5"/>
      <c r="G4939" s="5"/>
      <c r="H4939" s="5"/>
      <c r="I4939" s="5"/>
      <c r="J4939" s="5"/>
    </row>
    <row r="4940" spans="1:10" x14ac:dyDescent="0.25">
      <c r="A4940" s="5"/>
      <c r="B4940" s="5"/>
      <c r="C4940" s="5"/>
      <c r="D4940" s="5"/>
      <c r="E4940" s="5"/>
      <c r="F4940" s="5"/>
      <c r="G4940" s="5"/>
      <c r="H4940" s="5"/>
      <c r="I4940" s="5"/>
      <c r="J4940" s="5"/>
    </row>
    <row r="4941" spans="1:10" x14ac:dyDescent="0.25">
      <c r="A4941" s="5"/>
      <c r="B4941" s="5"/>
      <c r="C4941" s="5"/>
      <c r="D4941" s="5"/>
      <c r="E4941" s="5"/>
      <c r="F4941" s="5"/>
      <c r="G4941" s="5"/>
      <c r="H4941" s="5"/>
      <c r="I4941" s="5"/>
      <c r="J4941" s="5"/>
    </row>
    <row r="4942" spans="1:10" x14ac:dyDescent="0.25">
      <c r="A4942" s="5"/>
      <c r="B4942" s="5"/>
      <c r="C4942" s="5"/>
      <c r="D4942" s="5"/>
      <c r="E4942" s="5"/>
      <c r="F4942" s="5"/>
      <c r="G4942" s="5"/>
      <c r="H4942" s="5"/>
      <c r="I4942" s="5"/>
      <c r="J4942" s="5"/>
    </row>
    <row r="4943" spans="1:10" x14ac:dyDescent="0.25">
      <c r="A4943" s="5"/>
      <c r="B4943" s="5"/>
      <c r="C4943" s="5"/>
      <c r="D4943" s="5"/>
      <c r="E4943" s="5"/>
      <c r="F4943" s="5"/>
      <c r="G4943" s="5"/>
      <c r="H4943" s="5"/>
      <c r="I4943" s="5"/>
      <c r="J4943" s="5"/>
    </row>
    <row r="4944" spans="1:10" x14ac:dyDescent="0.25">
      <c r="A4944" s="5"/>
      <c r="B4944" s="5"/>
      <c r="C4944" s="5"/>
      <c r="D4944" s="5"/>
      <c r="E4944" s="5"/>
      <c r="F4944" s="5"/>
      <c r="G4944" s="5"/>
      <c r="H4944" s="5"/>
      <c r="I4944" s="5"/>
      <c r="J4944" s="5"/>
    </row>
    <row r="4945" spans="1:10" x14ac:dyDescent="0.25">
      <c r="A4945" s="5"/>
      <c r="B4945" s="5"/>
      <c r="C4945" s="5"/>
      <c r="D4945" s="5"/>
      <c r="E4945" s="5"/>
      <c r="F4945" s="5"/>
      <c r="G4945" s="5"/>
      <c r="H4945" s="5"/>
      <c r="I4945" s="5"/>
      <c r="J4945" s="5"/>
    </row>
    <row r="4946" spans="1:10" x14ac:dyDescent="0.25">
      <c r="A4946" s="5"/>
      <c r="B4946" s="5"/>
      <c r="C4946" s="5"/>
      <c r="D4946" s="5"/>
      <c r="E4946" s="5"/>
      <c r="F4946" s="5"/>
      <c r="G4946" s="5"/>
      <c r="H4946" s="5"/>
      <c r="I4946" s="5"/>
      <c r="J4946" s="5"/>
    </row>
    <row r="4947" spans="1:10" x14ac:dyDescent="0.25">
      <c r="A4947" s="5"/>
      <c r="B4947" s="5"/>
      <c r="C4947" s="5"/>
      <c r="D4947" s="5"/>
      <c r="E4947" s="5"/>
      <c r="F4947" s="5"/>
      <c r="G4947" s="5"/>
      <c r="H4947" s="5"/>
      <c r="I4947" s="5"/>
      <c r="J4947" s="5"/>
    </row>
    <row r="4948" spans="1:10" x14ac:dyDescent="0.25">
      <c r="A4948" s="5"/>
      <c r="B4948" s="5"/>
      <c r="C4948" s="5"/>
      <c r="D4948" s="5"/>
      <c r="E4948" s="5"/>
      <c r="F4948" s="5"/>
      <c r="G4948" s="5"/>
      <c r="H4948" s="5"/>
      <c r="I4948" s="5"/>
      <c r="J4948" s="5"/>
    </row>
    <row r="4949" spans="1:10" x14ac:dyDescent="0.25">
      <c r="A4949" s="5"/>
      <c r="B4949" s="5"/>
      <c r="C4949" s="5"/>
      <c r="D4949" s="5"/>
      <c r="E4949" s="5"/>
      <c r="F4949" s="5"/>
      <c r="G4949" s="5"/>
      <c r="H4949" s="5"/>
      <c r="I4949" s="5"/>
      <c r="J4949" s="5"/>
    </row>
    <row r="4950" spans="1:10" x14ac:dyDescent="0.25">
      <c r="A4950" s="5"/>
      <c r="B4950" s="5"/>
      <c r="C4950" s="5"/>
      <c r="D4950" s="5"/>
      <c r="E4950" s="5"/>
      <c r="F4950" s="5"/>
      <c r="G4950" s="5"/>
      <c r="H4950" s="5"/>
      <c r="I4950" s="5"/>
      <c r="J4950" s="5"/>
    </row>
    <row r="4951" spans="1:10" x14ac:dyDescent="0.25">
      <c r="A4951" s="5"/>
      <c r="B4951" s="5"/>
      <c r="C4951" s="5"/>
      <c r="D4951" s="5"/>
      <c r="E4951" s="5"/>
      <c r="F4951" s="5"/>
      <c r="G4951" s="5"/>
      <c r="H4951" s="5"/>
      <c r="I4951" s="5"/>
      <c r="J4951" s="5"/>
    </row>
    <row r="4952" spans="1:10" x14ac:dyDescent="0.25">
      <c r="A4952" s="5"/>
      <c r="B4952" s="5"/>
      <c r="C4952" s="5"/>
      <c r="D4952" s="5"/>
      <c r="E4952" s="5"/>
      <c r="F4952" s="5"/>
      <c r="G4952" s="5"/>
      <c r="H4952" s="5"/>
      <c r="I4952" s="5"/>
      <c r="J4952" s="5"/>
    </row>
    <row r="4953" spans="1:10" x14ac:dyDescent="0.25">
      <c r="A4953" s="5"/>
      <c r="B4953" s="5"/>
      <c r="C4953" s="5"/>
      <c r="D4953" s="5"/>
      <c r="E4953" s="5"/>
      <c r="F4953" s="5"/>
      <c r="G4953" s="5"/>
      <c r="H4953" s="5"/>
      <c r="I4953" s="5"/>
      <c r="J4953" s="5"/>
    </row>
    <row r="4954" spans="1:10" x14ac:dyDescent="0.25">
      <c r="A4954" s="5"/>
      <c r="B4954" s="5"/>
      <c r="C4954" s="5"/>
      <c r="D4954" s="5"/>
      <c r="E4954" s="5"/>
      <c r="F4954" s="5"/>
      <c r="G4954" s="5"/>
      <c r="H4954" s="5"/>
      <c r="I4954" s="5"/>
      <c r="J4954" s="5"/>
    </row>
    <row r="4955" spans="1:10" x14ac:dyDescent="0.25">
      <c r="A4955" s="5"/>
      <c r="B4955" s="5"/>
      <c r="C4955" s="5"/>
      <c r="D4955" s="5"/>
      <c r="E4955" s="5"/>
      <c r="F4955" s="5"/>
      <c r="G4955" s="5"/>
      <c r="H4955" s="5"/>
      <c r="I4955" s="5"/>
      <c r="J4955" s="5"/>
    </row>
    <row r="4956" spans="1:10" x14ac:dyDescent="0.25">
      <c r="A4956" s="5"/>
      <c r="B4956" s="5"/>
      <c r="C4956" s="5"/>
      <c r="D4956" s="5"/>
      <c r="E4956" s="5"/>
      <c r="F4956" s="5"/>
      <c r="G4956" s="5"/>
      <c r="H4956" s="5"/>
      <c r="I4956" s="5"/>
      <c r="J4956" s="5"/>
    </row>
    <row r="4957" spans="1:10" x14ac:dyDescent="0.25">
      <c r="A4957" s="5"/>
      <c r="B4957" s="5"/>
      <c r="C4957" s="5"/>
      <c r="D4957" s="5"/>
      <c r="E4957" s="5"/>
      <c r="F4957" s="5"/>
      <c r="G4957" s="5"/>
      <c r="H4957" s="5"/>
      <c r="I4957" s="5"/>
      <c r="J4957" s="5"/>
    </row>
    <row r="4958" spans="1:10" x14ac:dyDescent="0.25">
      <c r="A4958" s="5"/>
      <c r="B4958" s="5"/>
      <c r="C4958" s="5"/>
      <c r="D4958" s="5"/>
      <c r="E4958" s="5"/>
      <c r="F4958" s="5"/>
      <c r="G4958" s="5"/>
      <c r="H4958" s="5"/>
      <c r="I4958" s="5"/>
      <c r="J4958" s="5"/>
    </row>
    <row r="4959" spans="1:10" x14ac:dyDescent="0.25">
      <c r="A4959" s="5"/>
      <c r="B4959" s="5"/>
      <c r="C4959" s="5"/>
      <c r="D4959" s="5"/>
      <c r="E4959" s="5"/>
      <c r="F4959" s="5"/>
      <c r="G4959" s="5"/>
      <c r="H4959" s="5"/>
      <c r="I4959" s="5"/>
      <c r="J4959" s="5"/>
    </row>
    <row r="4960" spans="1:10" x14ac:dyDescent="0.25">
      <c r="A4960" s="5"/>
      <c r="B4960" s="5"/>
      <c r="C4960" s="5"/>
      <c r="D4960" s="5"/>
      <c r="E4960" s="5"/>
      <c r="F4960" s="5"/>
      <c r="G4960" s="5"/>
      <c r="H4960" s="5"/>
      <c r="I4960" s="5"/>
      <c r="J4960" s="5"/>
    </row>
    <row r="4961" spans="1:10" x14ac:dyDescent="0.25">
      <c r="A4961" s="5"/>
      <c r="B4961" s="5"/>
      <c r="C4961" s="5"/>
      <c r="D4961" s="5"/>
      <c r="E4961" s="5"/>
      <c r="F4961" s="5"/>
      <c r="G4961" s="5"/>
      <c r="H4961" s="5"/>
      <c r="I4961" s="5"/>
      <c r="J4961" s="5"/>
    </row>
    <row r="4962" spans="1:10" x14ac:dyDescent="0.25">
      <c r="A4962" s="5"/>
      <c r="B4962" s="5"/>
      <c r="C4962" s="5"/>
      <c r="D4962" s="5"/>
      <c r="E4962" s="5"/>
      <c r="F4962" s="5"/>
      <c r="G4962" s="5"/>
      <c r="H4962" s="5"/>
      <c r="I4962" s="5"/>
      <c r="J4962" s="5"/>
    </row>
    <row r="4963" spans="1:10" x14ac:dyDescent="0.25">
      <c r="A4963" s="5"/>
      <c r="B4963" s="5"/>
      <c r="C4963" s="5"/>
      <c r="D4963" s="5"/>
      <c r="E4963" s="5"/>
      <c r="F4963" s="5"/>
      <c r="G4963" s="5"/>
      <c r="H4963" s="5"/>
      <c r="I4963" s="5"/>
      <c r="J4963" s="5"/>
    </row>
    <row r="4964" spans="1:10" x14ac:dyDescent="0.25">
      <c r="A4964" s="5"/>
      <c r="B4964" s="5"/>
      <c r="C4964" s="5"/>
      <c r="D4964" s="5"/>
      <c r="E4964" s="5"/>
      <c r="F4964" s="5"/>
      <c r="G4964" s="5"/>
      <c r="H4964" s="5"/>
      <c r="I4964" s="5"/>
      <c r="J4964" s="5"/>
    </row>
    <row r="4965" spans="1:10" x14ac:dyDescent="0.25">
      <c r="A4965" s="5"/>
      <c r="B4965" s="5"/>
      <c r="C4965" s="5"/>
      <c r="D4965" s="5"/>
      <c r="E4965" s="5"/>
      <c r="F4965" s="5"/>
      <c r="G4965" s="5"/>
      <c r="H4965" s="5"/>
      <c r="I4965" s="5"/>
      <c r="J4965" s="5"/>
    </row>
    <row r="4966" spans="1:10" x14ac:dyDescent="0.25">
      <c r="A4966" s="5"/>
      <c r="B4966" s="5"/>
      <c r="C4966" s="5"/>
      <c r="D4966" s="5"/>
      <c r="E4966" s="5"/>
      <c r="F4966" s="5"/>
      <c r="G4966" s="5"/>
      <c r="H4966" s="5"/>
      <c r="I4966" s="5"/>
      <c r="J4966" s="5"/>
    </row>
    <row r="4967" spans="1:10" x14ac:dyDescent="0.25">
      <c r="A4967" s="5"/>
      <c r="B4967" s="5"/>
      <c r="C4967" s="5"/>
      <c r="D4967" s="5"/>
      <c r="E4967" s="5"/>
      <c r="F4967" s="5"/>
      <c r="G4967" s="5"/>
      <c r="H4967" s="5"/>
      <c r="I4967" s="5"/>
      <c r="J4967" s="5"/>
    </row>
    <row r="4968" spans="1:10" x14ac:dyDescent="0.25">
      <c r="A4968" s="5"/>
      <c r="B4968" s="5"/>
      <c r="C4968" s="5"/>
      <c r="D4968" s="5"/>
      <c r="E4968" s="5"/>
      <c r="F4968" s="5"/>
      <c r="G4968" s="5"/>
      <c r="H4968" s="5"/>
      <c r="I4968" s="5"/>
      <c r="J4968" s="5"/>
    </row>
    <row r="4969" spans="1:10" x14ac:dyDescent="0.25">
      <c r="A4969" s="5"/>
      <c r="B4969" s="5"/>
      <c r="C4969" s="5"/>
      <c r="D4969" s="5"/>
      <c r="E4969" s="5"/>
      <c r="F4969" s="5"/>
      <c r="G4969" s="5"/>
      <c r="H4969" s="5"/>
      <c r="I4969" s="5"/>
      <c r="J4969" s="5"/>
    </row>
    <row r="4970" spans="1:10" x14ac:dyDescent="0.25">
      <c r="A4970" s="5"/>
      <c r="B4970" s="5"/>
      <c r="C4970" s="5"/>
      <c r="D4970" s="5"/>
      <c r="E4970" s="5"/>
      <c r="F4970" s="5"/>
      <c r="G4970" s="5"/>
      <c r="H4970" s="5"/>
      <c r="I4970" s="5"/>
      <c r="J4970" s="5"/>
    </row>
    <row r="4971" spans="1:10" x14ac:dyDescent="0.25">
      <c r="A4971" s="5"/>
      <c r="B4971" s="5"/>
      <c r="C4971" s="5"/>
      <c r="D4971" s="5"/>
      <c r="E4971" s="5"/>
      <c r="F4971" s="5"/>
      <c r="G4971" s="5"/>
      <c r="H4971" s="5"/>
      <c r="I4971" s="5"/>
      <c r="J4971" s="5"/>
    </row>
    <row r="4972" spans="1:10" x14ac:dyDescent="0.25">
      <c r="A4972" s="5"/>
      <c r="B4972" s="5"/>
      <c r="C4972" s="5"/>
      <c r="D4972" s="5"/>
      <c r="E4972" s="5"/>
      <c r="F4972" s="5"/>
      <c r="G4972" s="5"/>
      <c r="H4972" s="5"/>
      <c r="I4972" s="5"/>
      <c r="J4972" s="5"/>
    </row>
    <row r="4973" spans="1:10" x14ac:dyDescent="0.25">
      <c r="A4973" s="5"/>
      <c r="B4973" s="5"/>
      <c r="C4973" s="5"/>
      <c r="D4973" s="5"/>
      <c r="E4973" s="5"/>
      <c r="F4973" s="5"/>
      <c r="G4973" s="5"/>
      <c r="H4973" s="5"/>
      <c r="I4973" s="5"/>
      <c r="J4973" s="5"/>
    </row>
    <row r="4974" spans="1:10" x14ac:dyDescent="0.25">
      <c r="A4974" s="5"/>
      <c r="B4974" s="5"/>
      <c r="C4974" s="5"/>
      <c r="D4974" s="5"/>
      <c r="E4974" s="5"/>
      <c r="F4974" s="5"/>
      <c r="G4974" s="5"/>
      <c r="H4974" s="5"/>
      <c r="I4974" s="5"/>
      <c r="J4974" s="5"/>
    </row>
    <row r="4975" spans="1:10" x14ac:dyDescent="0.25">
      <c r="A4975" s="5"/>
      <c r="B4975" s="5"/>
      <c r="C4975" s="5"/>
      <c r="D4975" s="5"/>
      <c r="E4975" s="5"/>
      <c r="F4975" s="5"/>
      <c r="G4975" s="5"/>
      <c r="H4975" s="5"/>
      <c r="I4975" s="5"/>
      <c r="J4975" s="5"/>
    </row>
    <row r="4976" spans="1:10" x14ac:dyDescent="0.25">
      <c r="A4976" s="5"/>
      <c r="B4976" s="5"/>
      <c r="C4976" s="5"/>
      <c r="D4976" s="5"/>
      <c r="E4976" s="5"/>
      <c r="F4976" s="5"/>
      <c r="G4976" s="5"/>
      <c r="H4976" s="5"/>
      <c r="I4976" s="5"/>
      <c r="J4976" s="5"/>
    </row>
    <row r="4977" spans="1:10" x14ac:dyDescent="0.25">
      <c r="A4977" s="5"/>
      <c r="B4977" s="5"/>
      <c r="C4977" s="5"/>
      <c r="D4977" s="5"/>
      <c r="E4977" s="5"/>
      <c r="F4977" s="5"/>
      <c r="G4977" s="5"/>
      <c r="H4977" s="5"/>
      <c r="I4977" s="5"/>
      <c r="J4977" s="5"/>
    </row>
    <row r="4978" spans="1:10" x14ac:dyDescent="0.25">
      <c r="A4978" s="5"/>
      <c r="B4978" s="5"/>
      <c r="C4978" s="5"/>
      <c r="D4978" s="5"/>
      <c r="E4978" s="5"/>
      <c r="F4978" s="5"/>
      <c r="G4978" s="5"/>
      <c r="H4978" s="5"/>
      <c r="I4978" s="5"/>
      <c r="J4978" s="5"/>
    </row>
    <row r="4979" spans="1:10" x14ac:dyDescent="0.25">
      <c r="A4979" s="5"/>
      <c r="B4979" s="5"/>
      <c r="C4979" s="5"/>
      <c r="D4979" s="5"/>
      <c r="E4979" s="5"/>
      <c r="F4979" s="5"/>
      <c r="G4979" s="5"/>
      <c r="H4979" s="5"/>
      <c r="I4979" s="5"/>
      <c r="J4979" s="5"/>
    </row>
    <row r="4980" spans="1:10" x14ac:dyDescent="0.25">
      <c r="A4980" s="5"/>
      <c r="B4980" s="5"/>
      <c r="C4980" s="5"/>
      <c r="D4980" s="5"/>
      <c r="E4980" s="5"/>
      <c r="F4980" s="5"/>
      <c r="G4980" s="5"/>
      <c r="H4980" s="5"/>
      <c r="I4980" s="5"/>
      <c r="J4980" s="5"/>
    </row>
    <row r="4981" spans="1:10" x14ac:dyDescent="0.25">
      <c r="A4981" s="5"/>
      <c r="B4981" s="5"/>
      <c r="C4981" s="5"/>
      <c r="D4981" s="5"/>
      <c r="E4981" s="5"/>
      <c r="F4981" s="5"/>
      <c r="G4981" s="5"/>
      <c r="H4981" s="5"/>
      <c r="I4981" s="5"/>
      <c r="J4981" s="5"/>
    </row>
    <row r="4982" spans="1:10" x14ac:dyDescent="0.25">
      <c r="A4982" s="5"/>
      <c r="B4982" s="5"/>
      <c r="C4982" s="5"/>
      <c r="D4982" s="5"/>
      <c r="E4982" s="5"/>
      <c r="F4982" s="5"/>
      <c r="G4982" s="5"/>
      <c r="H4982" s="5"/>
      <c r="I4982" s="5"/>
      <c r="J4982" s="5"/>
    </row>
    <row r="4983" spans="1:10" x14ac:dyDescent="0.25">
      <c r="A4983" s="5"/>
      <c r="B4983" s="5"/>
      <c r="C4983" s="5"/>
      <c r="D4983" s="5"/>
      <c r="E4983" s="5"/>
      <c r="F4983" s="5"/>
      <c r="G4983" s="5"/>
      <c r="H4983" s="5"/>
      <c r="I4983" s="5"/>
      <c r="J4983" s="5"/>
    </row>
    <row r="4984" spans="1:10" x14ac:dyDescent="0.25">
      <c r="A4984" s="5"/>
      <c r="B4984" s="5"/>
      <c r="C4984" s="5"/>
      <c r="D4984" s="5"/>
      <c r="E4984" s="5"/>
      <c r="F4984" s="5"/>
      <c r="G4984" s="5"/>
      <c r="H4984" s="5"/>
      <c r="I4984" s="5"/>
      <c r="J4984" s="5"/>
    </row>
    <row r="4985" spans="1:10" x14ac:dyDescent="0.25">
      <c r="A4985" s="5"/>
      <c r="B4985" s="5"/>
      <c r="C4985" s="5"/>
      <c r="D4985" s="5"/>
      <c r="E4985" s="5"/>
      <c r="F4985" s="5"/>
      <c r="G4985" s="5"/>
      <c r="H4985" s="5"/>
      <c r="I4985" s="5"/>
      <c r="J4985" s="5"/>
    </row>
    <row r="4986" spans="1:10" x14ac:dyDescent="0.25">
      <c r="A4986" s="5"/>
      <c r="B4986" s="5"/>
      <c r="C4986" s="5"/>
      <c r="D4986" s="5"/>
      <c r="E4986" s="5"/>
      <c r="F4986" s="5"/>
      <c r="G4986" s="5"/>
      <c r="H4986" s="5"/>
      <c r="I4986" s="5"/>
      <c r="J4986" s="5"/>
    </row>
    <row r="4987" spans="1:10" x14ac:dyDescent="0.25">
      <c r="A4987" s="5"/>
      <c r="B4987" s="5"/>
      <c r="C4987" s="5"/>
      <c r="D4987" s="5"/>
      <c r="E4987" s="5"/>
      <c r="F4987" s="5"/>
      <c r="G4987" s="5"/>
      <c r="H4987" s="5"/>
      <c r="I4987" s="5"/>
      <c r="J4987" s="5"/>
    </row>
    <row r="4988" spans="1:10" x14ac:dyDescent="0.25">
      <c r="A4988" s="5"/>
      <c r="B4988" s="5"/>
      <c r="C4988" s="5"/>
      <c r="D4988" s="5"/>
      <c r="E4988" s="5"/>
      <c r="F4988" s="5"/>
      <c r="G4988" s="5"/>
      <c r="H4988" s="5"/>
      <c r="I4988" s="5"/>
      <c r="J4988" s="5"/>
    </row>
    <row r="4989" spans="1:10" x14ac:dyDescent="0.25">
      <c r="A4989" s="5"/>
      <c r="B4989" s="5"/>
      <c r="C4989" s="5"/>
      <c r="D4989" s="5"/>
      <c r="E4989" s="5"/>
      <c r="F4989" s="5"/>
      <c r="G4989" s="5"/>
      <c r="H4989" s="5"/>
      <c r="I4989" s="5"/>
      <c r="J4989" s="5"/>
    </row>
    <row r="4990" spans="1:10" x14ac:dyDescent="0.25">
      <c r="A4990" s="5"/>
      <c r="B4990" s="5"/>
      <c r="C4990" s="5"/>
      <c r="D4990" s="5"/>
      <c r="E4990" s="5"/>
      <c r="F4990" s="5"/>
      <c r="G4990" s="5"/>
      <c r="H4990" s="5"/>
      <c r="I4990" s="5"/>
      <c r="J4990" s="5"/>
    </row>
    <row r="4991" spans="1:10" x14ac:dyDescent="0.25">
      <c r="A4991" s="5"/>
      <c r="B4991" s="5"/>
      <c r="C4991" s="5"/>
      <c r="D4991" s="5"/>
      <c r="E4991" s="5"/>
      <c r="F4991" s="5"/>
      <c r="G4991" s="5"/>
      <c r="H4991" s="5"/>
      <c r="I4991" s="5"/>
      <c r="J4991" s="5"/>
    </row>
    <row r="4992" spans="1:10" x14ac:dyDescent="0.25">
      <c r="A4992" s="5"/>
      <c r="B4992" s="5"/>
      <c r="C4992" s="5"/>
      <c r="D4992" s="5"/>
      <c r="E4992" s="5"/>
      <c r="F4992" s="5"/>
      <c r="G4992" s="5"/>
      <c r="H4992" s="5"/>
      <c r="I4992" s="5"/>
      <c r="J4992" s="5"/>
    </row>
    <row r="4993" spans="1:10" x14ac:dyDescent="0.25">
      <c r="A4993" s="5"/>
      <c r="B4993" s="5"/>
      <c r="C4993" s="5"/>
      <c r="D4993" s="5"/>
      <c r="E4993" s="5"/>
      <c r="F4993" s="5"/>
      <c r="G4993" s="5"/>
      <c r="H4993" s="5"/>
      <c r="I4993" s="5"/>
      <c r="J4993" s="5"/>
    </row>
    <row r="4994" spans="1:10" x14ac:dyDescent="0.25">
      <c r="A4994" s="5"/>
      <c r="B4994" s="5"/>
      <c r="C4994" s="5"/>
      <c r="D4994" s="5"/>
      <c r="E4994" s="5"/>
      <c r="F4994" s="5"/>
      <c r="G4994" s="5"/>
      <c r="H4994" s="5"/>
      <c r="I4994" s="5"/>
      <c r="J4994" s="5"/>
    </row>
    <row r="4995" spans="1:10" x14ac:dyDescent="0.25">
      <c r="A4995" s="5"/>
      <c r="B4995" s="5"/>
      <c r="C4995" s="5"/>
      <c r="D4995" s="5"/>
      <c r="E4995" s="5"/>
      <c r="F4995" s="5"/>
      <c r="G4995" s="5"/>
      <c r="H4995" s="5"/>
      <c r="I4995" s="5"/>
      <c r="J4995" s="5"/>
    </row>
    <row r="4996" spans="1:10" x14ac:dyDescent="0.25">
      <c r="A4996" s="5"/>
      <c r="B4996" s="5"/>
      <c r="C4996" s="5"/>
      <c r="D4996" s="5"/>
      <c r="E4996" s="5"/>
      <c r="F4996" s="5"/>
      <c r="G4996" s="5"/>
      <c r="H4996" s="5"/>
      <c r="I4996" s="5"/>
      <c r="J4996" s="5"/>
    </row>
    <row r="4997" spans="1:10" x14ac:dyDescent="0.25">
      <c r="A4997" s="5"/>
      <c r="B4997" s="5"/>
      <c r="C4997" s="5"/>
      <c r="D4997" s="5"/>
      <c r="E4997" s="5"/>
      <c r="F4997" s="5"/>
      <c r="G4997" s="5"/>
      <c r="H4997" s="5"/>
      <c r="I4997" s="5"/>
      <c r="J4997" s="5"/>
    </row>
    <row r="4998" spans="1:10" x14ac:dyDescent="0.25">
      <c r="A4998" s="5"/>
      <c r="B4998" s="5"/>
      <c r="C4998" s="5"/>
      <c r="D4998" s="5"/>
      <c r="E4998" s="5"/>
      <c r="F4998" s="5"/>
      <c r="G4998" s="5"/>
      <c r="H4998" s="5"/>
      <c r="I4998" s="5"/>
      <c r="J4998" s="5"/>
    </row>
    <row r="4999" spans="1:10" x14ac:dyDescent="0.25">
      <c r="A4999" s="5"/>
      <c r="B4999" s="5"/>
      <c r="C4999" s="5"/>
      <c r="D4999" s="5"/>
      <c r="E4999" s="5"/>
      <c r="F4999" s="5"/>
      <c r="G4999" s="5"/>
      <c r="H4999" s="5"/>
      <c r="I4999" s="5"/>
      <c r="J4999" s="5"/>
    </row>
    <row r="5000" spans="1:10" x14ac:dyDescent="0.25">
      <c r="A5000" s="5"/>
      <c r="B5000" s="5"/>
      <c r="C5000" s="5"/>
      <c r="D5000" s="5"/>
      <c r="E5000" s="5"/>
      <c r="F5000" s="5"/>
      <c r="G5000" s="5"/>
      <c r="H5000" s="5"/>
      <c r="I5000" s="5"/>
      <c r="J5000" s="5"/>
    </row>
    <row r="5001" spans="1:10" x14ac:dyDescent="0.25">
      <c r="A5001" s="5"/>
      <c r="B5001" s="5"/>
      <c r="C5001" s="5"/>
      <c r="D5001" s="5"/>
      <c r="E5001" s="5"/>
      <c r="F5001" s="5"/>
      <c r="G5001" s="5"/>
      <c r="H5001" s="5"/>
      <c r="I5001" s="5"/>
      <c r="J5001" s="5"/>
    </row>
    <row r="5002" spans="1:10" x14ac:dyDescent="0.25">
      <c r="A5002" s="5"/>
      <c r="B5002" s="5"/>
      <c r="C5002" s="5"/>
      <c r="D5002" s="5"/>
      <c r="E5002" s="5"/>
      <c r="F5002" s="5"/>
      <c r="G5002" s="5"/>
      <c r="H5002" s="5"/>
      <c r="I5002" s="5"/>
      <c r="J5002" s="5"/>
    </row>
    <row r="5003" spans="1:10" x14ac:dyDescent="0.25">
      <c r="A5003" s="5"/>
      <c r="B5003" s="5"/>
      <c r="C5003" s="5"/>
      <c r="D5003" s="5"/>
      <c r="E5003" s="5"/>
      <c r="F5003" s="5"/>
      <c r="G5003" s="5"/>
      <c r="H5003" s="5"/>
      <c r="I5003" s="5"/>
      <c r="J5003" s="5"/>
    </row>
    <row r="5004" spans="1:10" x14ac:dyDescent="0.25">
      <c r="A5004" s="5"/>
      <c r="B5004" s="5"/>
      <c r="C5004" s="5"/>
      <c r="D5004" s="5"/>
      <c r="E5004" s="5"/>
      <c r="F5004" s="5"/>
      <c r="G5004" s="5"/>
      <c r="H5004" s="5"/>
      <c r="I5004" s="5"/>
      <c r="J5004" s="5"/>
    </row>
    <row r="5005" spans="1:10" x14ac:dyDescent="0.25">
      <c r="A5005" s="5"/>
      <c r="B5005" s="5"/>
      <c r="C5005" s="5"/>
      <c r="D5005" s="5"/>
      <c r="E5005" s="5"/>
      <c r="F5005" s="5"/>
      <c r="G5005" s="5"/>
      <c r="H5005" s="5"/>
      <c r="I5005" s="5"/>
      <c r="J5005" s="5"/>
    </row>
    <row r="5006" spans="1:10" x14ac:dyDescent="0.25">
      <c r="A5006" s="5"/>
      <c r="B5006" s="5"/>
      <c r="C5006" s="5"/>
      <c r="D5006" s="5"/>
      <c r="E5006" s="5"/>
      <c r="F5006" s="5"/>
      <c r="G5006" s="5"/>
      <c r="H5006" s="5"/>
      <c r="I5006" s="5"/>
      <c r="J5006" s="5"/>
    </row>
    <row r="5007" spans="1:10" x14ac:dyDescent="0.25">
      <c r="A5007" s="5"/>
      <c r="B5007" s="5"/>
      <c r="C5007" s="5"/>
      <c r="D5007" s="5"/>
      <c r="E5007" s="5"/>
      <c r="F5007" s="5"/>
      <c r="G5007" s="5"/>
      <c r="H5007" s="5"/>
      <c r="I5007" s="5"/>
      <c r="J5007" s="5"/>
    </row>
    <row r="5008" spans="1:10" x14ac:dyDescent="0.25">
      <c r="A5008" s="5"/>
      <c r="B5008" s="5"/>
      <c r="C5008" s="5"/>
      <c r="D5008" s="5"/>
      <c r="E5008" s="5"/>
      <c r="F5008" s="5"/>
      <c r="G5008" s="5"/>
      <c r="H5008" s="5"/>
      <c r="I5008" s="5"/>
      <c r="J5008" s="5"/>
    </row>
    <row r="5009" spans="1:10" x14ac:dyDescent="0.25">
      <c r="A5009" s="5"/>
      <c r="B5009" s="5"/>
      <c r="C5009" s="5"/>
      <c r="D5009" s="5"/>
      <c r="E5009" s="5"/>
      <c r="F5009" s="5"/>
      <c r="G5009" s="5"/>
      <c r="H5009" s="5"/>
      <c r="I5009" s="5"/>
      <c r="J5009" s="5"/>
    </row>
    <row r="5010" spans="1:10" x14ac:dyDescent="0.25">
      <c r="A5010" s="5"/>
      <c r="B5010" s="5"/>
      <c r="C5010" s="5"/>
      <c r="D5010" s="5"/>
      <c r="E5010" s="5"/>
      <c r="F5010" s="5"/>
      <c r="G5010" s="5"/>
      <c r="H5010" s="5"/>
      <c r="I5010" s="5"/>
      <c r="J5010" s="5"/>
    </row>
    <row r="5011" spans="1:10" x14ac:dyDescent="0.25">
      <c r="A5011" s="5"/>
      <c r="B5011" s="5"/>
      <c r="C5011" s="5"/>
      <c r="D5011" s="5"/>
      <c r="E5011" s="5"/>
      <c r="F5011" s="5"/>
      <c r="G5011" s="5"/>
      <c r="H5011" s="5"/>
      <c r="I5011" s="5"/>
      <c r="J5011" s="5"/>
    </row>
    <row r="5012" spans="1:10" x14ac:dyDescent="0.25">
      <c r="A5012" s="5"/>
      <c r="B5012" s="5"/>
      <c r="C5012" s="5"/>
      <c r="D5012" s="5"/>
      <c r="E5012" s="5"/>
      <c r="F5012" s="5"/>
      <c r="G5012" s="5"/>
      <c r="H5012" s="5"/>
      <c r="I5012" s="5"/>
      <c r="J5012" s="5"/>
    </row>
    <row r="5013" spans="1:10" x14ac:dyDescent="0.25">
      <c r="A5013" s="5"/>
      <c r="B5013" s="5"/>
      <c r="C5013" s="5"/>
      <c r="D5013" s="5"/>
      <c r="E5013" s="5"/>
      <c r="F5013" s="5"/>
      <c r="G5013" s="5"/>
      <c r="H5013" s="5"/>
      <c r="I5013" s="5"/>
      <c r="J5013" s="5"/>
    </row>
    <row r="5014" spans="1:10" x14ac:dyDescent="0.25">
      <c r="A5014" s="5"/>
      <c r="B5014" s="5"/>
      <c r="C5014" s="5"/>
      <c r="D5014" s="5"/>
      <c r="E5014" s="5"/>
      <c r="F5014" s="5"/>
      <c r="G5014" s="5"/>
      <c r="H5014" s="5"/>
      <c r="I5014" s="5"/>
      <c r="J5014" s="5"/>
    </row>
    <row r="5015" spans="1:10" x14ac:dyDescent="0.25">
      <c r="A5015" s="5"/>
      <c r="B5015" s="5"/>
      <c r="C5015" s="5"/>
      <c r="D5015" s="5"/>
      <c r="E5015" s="5"/>
      <c r="F5015" s="5"/>
      <c r="G5015" s="5"/>
      <c r="H5015" s="5"/>
      <c r="I5015" s="5"/>
      <c r="J5015" s="5"/>
    </row>
    <row r="5016" spans="1:10" x14ac:dyDescent="0.25">
      <c r="A5016" s="5"/>
      <c r="B5016" s="5"/>
      <c r="C5016" s="5"/>
      <c r="D5016" s="5"/>
      <c r="E5016" s="5"/>
      <c r="F5016" s="5"/>
      <c r="G5016" s="5"/>
      <c r="H5016" s="5"/>
      <c r="I5016" s="5"/>
      <c r="J5016" s="5"/>
    </row>
    <row r="5017" spans="1:10" x14ac:dyDescent="0.25">
      <c r="A5017" s="5"/>
      <c r="B5017" s="5"/>
      <c r="C5017" s="5"/>
      <c r="D5017" s="5"/>
      <c r="E5017" s="5"/>
      <c r="F5017" s="5"/>
      <c r="G5017" s="5"/>
      <c r="H5017" s="5"/>
      <c r="I5017" s="5"/>
      <c r="J5017" s="5"/>
    </row>
    <row r="5018" spans="1:10" x14ac:dyDescent="0.25">
      <c r="A5018" s="5"/>
      <c r="B5018" s="5"/>
      <c r="C5018" s="5"/>
      <c r="D5018" s="5"/>
      <c r="E5018" s="5"/>
      <c r="F5018" s="5"/>
      <c r="G5018" s="5"/>
      <c r="H5018" s="5"/>
      <c r="I5018" s="5"/>
      <c r="J5018" s="5"/>
    </row>
    <row r="5019" spans="1:10" x14ac:dyDescent="0.25">
      <c r="A5019" s="5"/>
      <c r="B5019" s="5"/>
      <c r="C5019" s="5"/>
      <c r="D5019" s="5"/>
      <c r="E5019" s="5"/>
      <c r="F5019" s="5"/>
      <c r="G5019" s="5"/>
      <c r="H5019" s="5"/>
      <c r="I5019" s="5"/>
      <c r="J5019" s="5"/>
    </row>
    <row r="5020" spans="1:10" x14ac:dyDescent="0.25">
      <c r="A5020" s="5"/>
      <c r="B5020" s="5"/>
      <c r="C5020" s="5"/>
      <c r="D5020" s="5"/>
      <c r="E5020" s="5"/>
      <c r="F5020" s="5"/>
      <c r="G5020" s="5"/>
      <c r="H5020" s="5"/>
      <c r="I5020" s="5"/>
      <c r="J5020" s="5"/>
    </row>
    <row r="5021" spans="1:10" x14ac:dyDescent="0.25">
      <c r="A5021" s="5"/>
      <c r="B5021" s="5"/>
      <c r="C5021" s="5"/>
      <c r="D5021" s="5"/>
      <c r="E5021" s="5"/>
      <c r="F5021" s="5"/>
      <c r="G5021" s="5"/>
      <c r="H5021" s="5"/>
      <c r="I5021" s="5"/>
      <c r="J5021" s="5"/>
    </row>
    <row r="5022" spans="1:10" x14ac:dyDescent="0.25">
      <c r="A5022" s="5"/>
      <c r="B5022" s="5"/>
      <c r="C5022" s="5"/>
      <c r="D5022" s="5"/>
      <c r="E5022" s="5"/>
      <c r="F5022" s="5"/>
      <c r="G5022" s="5"/>
      <c r="H5022" s="5"/>
      <c r="I5022" s="5"/>
      <c r="J5022" s="5"/>
    </row>
    <row r="5023" spans="1:10" x14ac:dyDescent="0.25">
      <c r="A5023" s="5"/>
      <c r="B5023" s="5"/>
      <c r="C5023" s="5"/>
      <c r="D5023" s="5"/>
      <c r="E5023" s="5"/>
      <c r="F5023" s="5"/>
      <c r="G5023" s="5"/>
      <c r="H5023" s="5"/>
      <c r="I5023" s="5"/>
      <c r="J5023" s="5"/>
    </row>
    <row r="5024" spans="1:10" x14ac:dyDescent="0.25">
      <c r="A5024" s="5"/>
      <c r="B5024" s="5"/>
      <c r="C5024" s="5"/>
      <c r="D5024" s="5"/>
      <c r="E5024" s="5"/>
      <c r="F5024" s="5"/>
      <c r="G5024" s="5"/>
      <c r="H5024" s="5"/>
      <c r="I5024" s="5"/>
      <c r="J5024" s="5"/>
    </row>
    <row r="5025" spans="1:10" x14ac:dyDescent="0.25">
      <c r="A5025" s="5"/>
      <c r="B5025" s="5"/>
      <c r="C5025" s="5"/>
      <c r="D5025" s="5"/>
      <c r="E5025" s="5"/>
      <c r="F5025" s="5"/>
      <c r="G5025" s="5"/>
      <c r="H5025" s="5"/>
      <c r="I5025" s="5"/>
      <c r="J5025" s="5"/>
    </row>
    <row r="5026" spans="1:10" x14ac:dyDescent="0.25">
      <c r="A5026" s="5"/>
      <c r="B5026" s="5"/>
      <c r="C5026" s="5"/>
      <c r="D5026" s="5"/>
      <c r="E5026" s="5"/>
      <c r="F5026" s="5"/>
      <c r="G5026" s="5"/>
      <c r="H5026" s="5"/>
      <c r="I5026" s="5"/>
      <c r="J5026" s="5"/>
    </row>
    <row r="5027" spans="1:10" x14ac:dyDescent="0.25">
      <c r="A5027" s="5"/>
      <c r="B5027" s="5"/>
      <c r="C5027" s="5"/>
      <c r="D5027" s="5"/>
      <c r="E5027" s="5"/>
      <c r="F5027" s="5"/>
      <c r="G5027" s="5"/>
      <c r="H5027" s="5"/>
      <c r="I5027" s="5"/>
      <c r="J5027" s="5"/>
    </row>
    <row r="5028" spans="1:10" x14ac:dyDescent="0.25">
      <c r="A5028" s="5"/>
      <c r="B5028" s="5"/>
      <c r="C5028" s="5"/>
      <c r="D5028" s="5"/>
      <c r="E5028" s="5"/>
      <c r="F5028" s="5"/>
      <c r="G5028" s="5"/>
      <c r="H5028" s="5"/>
      <c r="I5028" s="5"/>
      <c r="J5028" s="5"/>
    </row>
    <row r="5029" spans="1:10" x14ac:dyDescent="0.25">
      <c r="A5029" s="5"/>
      <c r="B5029" s="5"/>
      <c r="C5029" s="5"/>
      <c r="D5029" s="5"/>
      <c r="E5029" s="5"/>
      <c r="F5029" s="5"/>
      <c r="G5029" s="5"/>
      <c r="H5029" s="5"/>
      <c r="I5029" s="5"/>
      <c r="J5029" s="5"/>
    </row>
    <row r="5030" spans="1:10" x14ac:dyDescent="0.25">
      <c r="A5030" s="5"/>
      <c r="B5030" s="5"/>
      <c r="C5030" s="5"/>
      <c r="D5030" s="5"/>
      <c r="E5030" s="5"/>
      <c r="F5030" s="5"/>
      <c r="G5030" s="5"/>
      <c r="H5030" s="5"/>
      <c r="I5030" s="5"/>
      <c r="J5030" s="5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CN10520"/>
  <sheetViews>
    <sheetView tabSelected="1" showRuler="0" showWhiteSpace="0" view="pageLayout" topLeftCell="AB1" zoomScaleNormal="100" workbookViewId="0">
      <selection activeCell="BD26" sqref="BD26"/>
    </sheetView>
  </sheetViews>
  <sheetFormatPr defaultColWidth="9.140625" defaultRowHeight="15" x14ac:dyDescent="0.25"/>
  <cols>
    <col min="1" max="1" width="13.7109375" hidden="1" customWidth="1"/>
    <col min="2" max="2" width="9.140625" style="34" hidden="1" customWidth="1"/>
    <col min="3" max="3" width="9.140625" hidden="1" customWidth="1"/>
    <col min="4" max="5" width="9.140625" style="3" hidden="1" customWidth="1"/>
    <col min="6" max="7" width="9.140625" hidden="1" customWidth="1"/>
    <col min="8" max="8" width="0" hidden="1" customWidth="1"/>
    <col min="9" max="9" width="9.140625" hidden="1" customWidth="1"/>
    <col min="10" max="11" width="0" hidden="1" customWidth="1"/>
    <col min="12" max="12" width="9.140625" hidden="1" customWidth="1"/>
    <col min="13" max="16" width="0" hidden="1" customWidth="1"/>
    <col min="17" max="19" width="9.140625" hidden="1" customWidth="1"/>
    <col min="20" max="22" width="0" hidden="1" customWidth="1"/>
    <col min="23" max="24" width="9.140625" hidden="1" customWidth="1"/>
    <col min="25" max="26" width="0" hidden="1" customWidth="1"/>
    <col min="27" max="27" width="9.140625" hidden="1" customWidth="1"/>
    <col min="28" max="36" width="9.140625" customWidth="1"/>
    <col min="37" max="37" width="6" customWidth="1"/>
    <col min="38" max="38" width="2" customWidth="1"/>
    <col min="39" max="42" width="8.5703125" customWidth="1"/>
    <col min="43" max="43" width="9" customWidth="1"/>
    <col min="44" max="44" width="8.5703125" customWidth="1"/>
    <col min="45" max="45" width="9" customWidth="1"/>
    <col min="46" max="46" width="8.5703125" customWidth="1"/>
    <col min="47" max="47" width="9" customWidth="1"/>
    <col min="48" max="48" width="8" customWidth="1"/>
    <col min="49" max="49" width="1.85546875" customWidth="1"/>
    <col min="50" max="50" width="2" customWidth="1"/>
    <col min="51" max="52" width="8.5703125" customWidth="1"/>
    <col min="53" max="53" width="9.140625" customWidth="1"/>
    <col min="54" max="54" width="8" customWidth="1"/>
    <col min="55" max="55" width="9" customWidth="1"/>
    <col min="56" max="56" width="8.5703125" customWidth="1"/>
    <col min="57" max="57" width="9" customWidth="1"/>
    <col min="58" max="58" width="8" customWidth="1"/>
    <col min="59" max="59" width="9" customWidth="1"/>
    <col min="60" max="60" width="8.5703125" customWidth="1"/>
    <col min="61" max="61" width="1.28515625" customWidth="1"/>
    <col min="62" max="62" width="2" customWidth="1"/>
    <col min="63" max="71" width="9" customWidth="1"/>
    <col min="72" max="72" width="6.42578125" customWidth="1"/>
    <col min="73" max="73" width="5" customWidth="1"/>
    <col min="74" max="81" width="8" customWidth="1"/>
    <col min="82" max="83" width="8" style="5" customWidth="1"/>
    <col min="84" max="84" width="2.5703125" customWidth="1"/>
  </cols>
  <sheetData>
    <row r="1" spans="1:92" ht="15.75" thickBot="1" x14ac:dyDescent="0.3">
      <c r="B1" s="185" t="s">
        <v>313</v>
      </c>
      <c r="F1" s="110" t="s">
        <v>213</v>
      </c>
      <c r="G1" s="111"/>
      <c r="H1" s="111"/>
      <c r="I1" s="111"/>
      <c r="J1" s="111"/>
      <c r="K1" s="111"/>
      <c r="L1" s="111"/>
      <c r="M1" s="111"/>
      <c r="N1" s="111"/>
      <c r="O1" s="111"/>
      <c r="P1" s="112"/>
      <c r="Q1" s="188" t="s">
        <v>221</v>
      </c>
      <c r="Z1" s="1" t="s">
        <v>230</v>
      </c>
      <c r="AB1" s="189" t="s">
        <v>345</v>
      </c>
      <c r="AL1" s="137"/>
      <c r="AM1" s="361" t="s">
        <v>234</v>
      </c>
      <c r="AN1" s="362"/>
      <c r="AO1" s="362"/>
      <c r="AP1" s="362"/>
      <c r="AQ1" s="362"/>
      <c r="AR1" s="362"/>
      <c r="AS1" s="362"/>
      <c r="AT1" s="362"/>
      <c r="AU1" s="362"/>
      <c r="AV1" s="363"/>
      <c r="AW1" s="137"/>
      <c r="AX1" s="137"/>
      <c r="AY1" s="55" t="s">
        <v>262</v>
      </c>
      <c r="AZ1" s="140"/>
      <c r="BA1" s="140"/>
      <c r="BB1" s="140"/>
      <c r="BC1" s="140"/>
      <c r="BD1" s="148"/>
      <c r="BE1" s="140"/>
      <c r="BF1" s="140"/>
      <c r="BG1" s="140"/>
      <c r="BH1" s="141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</row>
    <row r="2" spans="1:92" x14ac:dyDescent="0.25">
      <c r="B2" s="186" t="s">
        <v>317</v>
      </c>
      <c r="C2" s="92">
        <f>SUMPRODUCT(--($C$10:$C$10010="c"),$B$10:$B$10010,$G$10:$G$10010)</f>
        <v>3078.2125942880957</v>
      </c>
      <c r="D2" s="186" t="s">
        <v>318</v>
      </c>
      <c r="E2" s="92">
        <f>SUMPRODUCT(--($C$10:$C$10010="c"),$B$10:$B$10010,$F$10:$F$10010)</f>
        <v>-1149.6602798767126</v>
      </c>
      <c r="F2" s="113"/>
      <c r="G2" s="90"/>
      <c r="H2" s="90"/>
      <c r="I2" s="90"/>
      <c r="J2" s="126" t="s">
        <v>215</v>
      </c>
      <c r="K2" s="91"/>
      <c r="L2" s="91"/>
      <c r="M2" s="107" t="s">
        <v>216</v>
      </c>
      <c r="N2" s="90"/>
      <c r="O2" s="90"/>
      <c r="P2" s="103" t="s">
        <v>220</v>
      </c>
      <c r="Q2" s="113"/>
      <c r="R2" s="90"/>
      <c r="S2" s="90"/>
      <c r="T2" s="90"/>
      <c r="U2" s="100" t="s">
        <v>223</v>
      </c>
      <c r="V2" s="101"/>
      <c r="W2" s="102"/>
      <c r="Y2" s="103" t="s">
        <v>222</v>
      </c>
      <c r="AB2" t="s">
        <v>354</v>
      </c>
      <c r="AL2" s="137"/>
      <c r="AM2" s="364" t="s">
        <v>562</v>
      </c>
      <c r="AN2" s="365"/>
      <c r="AO2" s="365"/>
      <c r="AP2" s="365"/>
      <c r="AQ2" s="365"/>
      <c r="AR2" s="365"/>
      <c r="AS2" s="365"/>
      <c r="AT2" s="365"/>
      <c r="AU2" s="365"/>
      <c r="AV2" s="366"/>
      <c r="AW2" s="137"/>
      <c r="AX2" s="137"/>
      <c r="AY2" s="144" t="s">
        <v>60</v>
      </c>
      <c r="AZ2" s="142"/>
      <c r="BA2" s="142"/>
      <c r="BB2" s="142"/>
      <c r="BC2" s="142"/>
      <c r="BD2" s="59" t="s">
        <v>522</v>
      </c>
      <c r="BE2" s="161"/>
      <c r="BF2" s="142"/>
      <c r="BG2" s="155"/>
      <c r="BH2" s="143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</row>
    <row r="3" spans="1:92" x14ac:dyDescent="0.25">
      <c r="B3" s="186" t="s">
        <v>314</v>
      </c>
      <c r="C3" s="92">
        <f>$AS$41/$AS$25*SUMPRODUCT(--($C$10:$C$10010="r"),$B$10:$B$10010,$G$10:$G$10010)</f>
        <v>-18543.449363183187</v>
      </c>
      <c r="D3" s="186" t="s">
        <v>319</v>
      </c>
      <c r="E3" s="92">
        <f>$AS$41/$AS$25*SUMPRODUCT(--($C$10:$C$10010="r"),$B$10:$B$10010,$F$10:$F$10010)</f>
        <v>6925.6643365316068</v>
      </c>
      <c r="F3" s="114" t="s">
        <v>224</v>
      </c>
      <c r="G3" s="104">
        <f>SUMPRODUCT(B10:B10010,G10:G10010,G10:G10010,H10:H10010)</f>
        <v>61930953573823.055</v>
      </c>
      <c r="H3" s="115" t="s">
        <v>227</v>
      </c>
      <c r="I3" s="104">
        <f>SUMPRODUCT(B10:B10010,F10:F10010,G10:G10010,H10:H10010)</f>
        <v>-22305254520496.309</v>
      </c>
      <c r="J3" s="128">
        <f>I5</f>
        <v>-5134458607.2732563</v>
      </c>
      <c r="K3" s="129">
        <f>I3</f>
        <v>-22305254520496.309</v>
      </c>
      <c r="L3" s="129">
        <f>G3</f>
        <v>61930953573823.055</v>
      </c>
      <c r="M3" s="108">
        <f>(-1)*AR8*100000</f>
        <v>63200000</v>
      </c>
      <c r="N3" s="116" t="s">
        <v>218</v>
      </c>
      <c r="O3" s="117" t="s">
        <v>208</v>
      </c>
      <c r="P3" s="105">
        <f t="array" ref="P3:P5">Fmatrix(J3:L5,M3:M5)</f>
        <v>3.1880749940423471E-6</v>
      </c>
      <c r="Q3" s="114" t="s">
        <v>224</v>
      </c>
      <c r="R3" s="104">
        <f>SUMPRODUCT(B10:B10010,G10:G10010,G10:G10010,Q10:Q10010)+SUMPRODUCT(B10:B10010,G10:G10010,G10:G10010,R10:R10010)+SUMPRODUCT(B10:B10010,G10:G10010,G10:G10010,S10:S10010)+SUMPRODUCT(B10:B10010,G10:G10010,G10:G10010,T10:T10010)</f>
        <v>6110838253279.7715</v>
      </c>
      <c r="S3" s="115" t="s">
        <v>227</v>
      </c>
      <c r="T3" s="104">
        <f>SUMPRODUCT(B10:B10010,F10:F10010,G10:G10010,Q10:Q10010)+SUMPRODUCT(B10:B10010,F10:F10010,G10:G10010,R10:R10010)+SUMPRODUCT(B10:B10010,F10:F10010,G10:G10010,S10:S10010)+SUMPRODUCT(B10:B10010,F10:F10010,G10:G10010,T10:T10010)</f>
        <v>-780156456442.45898</v>
      </c>
      <c r="U3" s="132">
        <f>T5</f>
        <v>-63890381898.038605</v>
      </c>
      <c r="V3" s="129">
        <f>T3</f>
        <v>-780156456442.45898</v>
      </c>
      <c r="W3" s="133">
        <f>R3</f>
        <v>6110838253279.7715</v>
      </c>
      <c r="X3" s="117" t="s">
        <v>208</v>
      </c>
      <c r="Y3" s="123">
        <v>2.0203052528192859E-3</v>
      </c>
      <c r="Z3" s="98">
        <v>1.1632757221245324E-4</v>
      </c>
      <c r="AB3" t="s">
        <v>347</v>
      </c>
      <c r="AC3" s="81" t="s">
        <v>346</v>
      </c>
      <c r="AD3" s="190">
        <f t="array" ref="AD3">MAX(MAX(IF($C$10:$C$10010="c",$F$10:$F$10010)),MAX(IF($C$10:$C$10010="cp",$F$10:$F$10010)))</f>
        <v>109.41723657598486</v>
      </c>
      <c r="AE3" s="81" t="s">
        <v>351</v>
      </c>
      <c r="AF3" s="190">
        <f t="array" ref="AF3">MIN(MIN(IF($C$10:$C$10010="c",$F$10:$F$10010)),MIN(IF($C$10:$C$10010="cp",$F$10:$F$10010)))</f>
        <v>-82.832763440391503</v>
      </c>
      <c r="AG3" s="81" t="s">
        <v>352</v>
      </c>
      <c r="AH3" s="190">
        <f t="array" ref="AH3">MAX(MAX(IF($C$10:$C$10010="c",$G$10:$G$10010)),MAX(IF($C$10:$C$10010="cp",$G$10:$G$10010)))</f>
        <v>191.3169314278457</v>
      </c>
      <c r="AI3" s="81" t="s">
        <v>353</v>
      </c>
      <c r="AJ3" s="190">
        <f t="array" ref="AJ3">MIN(MIN(IF($C$10:$C$10010="c",$G$10:$G$10010)),MIN(IF($C$10:$C$10010="cp",$G$10:$G$10010)))</f>
        <v>-98.795943579278884</v>
      </c>
      <c r="AL3" s="137"/>
      <c r="AM3" s="138" t="s">
        <v>235</v>
      </c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44" t="s">
        <v>169</v>
      </c>
      <c r="AZ3" s="142"/>
      <c r="BA3" s="142"/>
      <c r="BB3" s="142"/>
      <c r="BC3" s="161"/>
      <c r="BD3" s="212" t="s">
        <v>517</v>
      </c>
      <c r="BE3" s="142" t="s">
        <v>177</v>
      </c>
      <c r="BF3" s="142"/>
      <c r="BG3" s="142"/>
      <c r="BH3" s="143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</row>
    <row r="4" spans="1:92" ht="15" customHeight="1" x14ac:dyDescent="0.25">
      <c r="B4" s="186" t="s">
        <v>315</v>
      </c>
      <c r="C4" s="92">
        <f>$BG$17/$AS$25*SUMPRODUCT(--($C$10:$C$10010="u"),$B$10:$B$10010,$G$10:$G$10010)</f>
        <v>0</v>
      </c>
      <c r="D4" s="186" t="s">
        <v>320</v>
      </c>
      <c r="E4" s="92">
        <f>$BG$17/$AS$25*SUMPRODUCT(--($C$10:$C$10010="u"),$B$10:$B$10010,$F$10:$F$10010)</f>
        <v>0</v>
      </c>
      <c r="F4" s="114" t="s">
        <v>225</v>
      </c>
      <c r="G4" s="104">
        <f>SUMPRODUCT(B10:B10010,F10:F10010,F10:F10010,H10:H10010)</f>
        <v>29507466846482.656</v>
      </c>
      <c r="H4" s="115" t="s">
        <v>228</v>
      </c>
      <c r="I4" s="104">
        <f>SUMPRODUCT(B10:B10010,F10:F10010,H10:H10010)</f>
        <v>1917633346.8094425</v>
      </c>
      <c r="J4" s="128">
        <f>I4</f>
        <v>1917633346.8094425</v>
      </c>
      <c r="K4" s="129">
        <f>G4</f>
        <v>29507466846482.656</v>
      </c>
      <c r="L4" s="129">
        <f>I3</f>
        <v>-22305254520496.309</v>
      </c>
      <c r="M4" s="108">
        <f>(-1)*AR9*100000</f>
        <v>6900000</v>
      </c>
      <c r="N4" s="116" t="s">
        <v>219</v>
      </c>
      <c r="O4" s="117" t="s">
        <v>207</v>
      </c>
      <c r="P4" s="105">
        <v>1.3813072654236891E-6</v>
      </c>
      <c r="Q4" s="114" t="s">
        <v>225</v>
      </c>
      <c r="R4" s="104">
        <f>SUMPRODUCT(B10:B10010,F10:F10010,F10:F10010,Q10:Q10010)+SUMPRODUCT(B10:B10010,F10:F10010,F10:F10010,R10:R10010)+SUMPRODUCT(B10:B10010,F10:F10010,F10:F10010,S10:S10010)+SUMPRODUCT(B10:B10010,F10:F10010,F10:F10010,T10:T10010)</f>
        <v>2858139218645.8843</v>
      </c>
      <c r="S4" s="115" t="s">
        <v>228</v>
      </c>
      <c r="T4" s="104">
        <f>SUMPRODUCT(B10:B10010,F10:F10010,Q10:Q10010)+SUMPRODUCT(B10:B10010,F10:F10010,R10:R10010)+SUMPRODUCT(B10:B10010,F10:F10010,S10:S10010)+SUMPRODUCT(B10:B10010,F10:F10010,T10:T10010)</f>
        <v>4719919852.5921173</v>
      </c>
      <c r="U4" s="132">
        <f>T4</f>
        <v>4719919852.5921173</v>
      </c>
      <c r="V4" s="129">
        <f>R4</f>
        <v>2858139218645.8843</v>
      </c>
      <c r="W4" s="133">
        <f>T3</f>
        <v>-780156456442.45898</v>
      </c>
      <c r="X4" s="117" t="s">
        <v>207</v>
      </c>
      <c r="Y4" s="123">
        <v>7.943174379753584E-6</v>
      </c>
      <c r="Z4" s="98">
        <v>5.7947986609567745E-5</v>
      </c>
      <c r="AB4" t="s">
        <v>348</v>
      </c>
      <c r="AD4" s="190">
        <f t="array" ref="AD4">MAX(MAX(IF($C$10:$C$10010="r",$F$10:$F$10010)),MAX(IF($C$10:$C$10010="rp",$F$10:$F$10010)))</f>
        <v>100.68577518873717</v>
      </c>
      <c r="AF4" s="190">
        <f t="array" ref="AF4">MIN(MIN(IF($C$10:$C$10010="r",$F$10:$F$10010)),MIN(IF($C$10:$C$10010="rp",$F$10:$F$10010)))</f>
        <v>-80.364224844016647</v>
      </c>
      <c r="AH4" s="190">
        <f t="array" ref="AH4">MAX(MAX(IF($C$10:$C$10010="r",$G$10:$G$10010)),MAX(IF($C$10:$C$10010="rp",$G$10:$G$10010)))</f>
        <v>191.6129130739111</v>
      </c>
      <c r="AJ4" s="190">
        <f t="array" ref="AJ4">MIN(MIN(IF($C$10:$C$10010="r",$G$10:$G$10010)),MIN(IF($C$10:$C$10010="rp",$G$10:$G$10010)))</f>
        <v>-92.437086914167949</v>
      </c>
      <c r="AL4" s="137"/>
      <c r="AM4" s="55" t="s">
        <v>100</v>
      </c>
      <c r="AN4" s="56"/>
      <c r="AO4" s="56"/>
      <c r="AP4" s="148"/>
      <c r="AQ4" s="355" t="s">
        <v>563</v>
      </c>
      <c r="AR4" s="356"/>
      <c r="AS4" s="357"/>
      <c r="AT4" s="55" t="s">
        <v>403</v>
      </c>
      <c r="AU4" s="140"/>
      <c r="AV4" s="141"/>
      <c r="AW4" s="137"/>
      <c r="AX4" s="137"/>
      <c r="AY4" s="144" t="s">
        <v>167</v>
      </c>
      <c r="AZ4" s="142"/>
      <c r="BA4" s="142"/>
      <c r="BB4" s="142"/>
      <c r="BC4" s="142"/>
      <c r="BD4" s="142"/>
      <c r="BE4" s="137"/>
      <c r="BF4" s="61" t="s">
        <v>170</v>
      </c>
      <c r="BG4" s="62">
        <v>1</v>
      </c>
      <c r="BH4" s="143"/>
      <c r="BI4" s="137"/>
      <c r="BJ4" s="137"/>
      <c r="BK4" s="137"/>
      <c r="BL4" s="137"/>
      <c r="BM4" s="137"/>
      <c r="BN4" s="137"/>
      <c r="BO4" s="137"/>
      <c r="BP4" s="137"/>
      <c r="BQ4" s="297"/>
      <c r="BR4" s="297"/>
      <c r="BS4" s="297"/>
      <c r="BT4" s="297"/>
      <c r="BU4" s="9"/>
      <c r="BV4" s="9"/>
      <c r="BW4" s="9"/>
      <c r="BX4" s="9"/>
      <c r="CE4" s="1"/>
      <c r="CF4" s="1"/>
      <c r="CG4" s="1"/>
      <c r="CH4" s="1"/>
      <c r="CI4" s="1"/>
      <c r="CJ4" s="1"/>
      <c r="CK4" s="1"/>
      <c r="CM4" s="32"/>
      <c r="CN4" s="33"/>
    </row>
    <row r="5" spans="1:92" ht="15" customHeight="1" thickBot="1" x14ac:dyDescent="0.3">
      <c r="B5" s="186" t="s">
        <v>316</v>
      </c>
      <c r="C5" s="92">
        <f>$BE$11/$AS$25*SUMPRODUCT(--($C$10:$C$10010="p"),$B$10:$B$10010,$G$10:$G$10010)</f>
        <v>0</v>
      </c>
      <c r="D5" s="186" t="s">
        <v>321</v>
      </c>
      <c r="E5" s="92">
        <f>$BE$11/$AS$25*SUMPRODUCT(--($C$10:$C$10010="p"),$B$10:$B$10010,$F$10:$F$10010)</f>
        <v>0</v>
      </c>
      <c r="F5" s="114" t="s">
        <v>226</v>
      </c>
      <c r="G5" s="104">
        <f>SUMPRODUCT(B10:B10010,H10:H10010)</f>
        <v>10083376330.494537</v>
      </c>
      <c r="H5" s="115" t="s">
        <v>229</v>
      </c>
      <c r="I5" s="104">
        <f>SUMPRODUCT(B10:B10010,G10:G10010,H10:H10010)</f>
        <v>-5134458607.2732563</v>
      </c>
      <c r="J5" s="130">
        <f>G5</f>
        <v>10083376330.494537</v>
      </c>
      <c r="K5" s="131">
        <f>I4</f>
        <v>1917633346.8094425</v>
      </c>
      <c r="L5" s="131">
        <f>I5</f>
        <v>-5134458607.2732563</v>
      </c>
      <c r="M5" s="109">
        <f>AR10*1000</f>
        <v>27000</v>
      </c>
      <c r="N5" s="116" t="s">
        <v>217</v>
      </c>
      <c r="O5" s="117" t="s">
        <v>206</v>
      </c>
      <c r="P5" s="106">
        <v>1.5182517584409216E-6</v>
      </c>
      <c r="Q5" s="114" t="s">
        <v>226</v>
      </c>
      <c r="R5" s="104">
        <f>SUMPRODUCT(B10:B10010,Q10:Q10010)+SUMPRODUCT(B10:B10010,R10:R10010)+SUMPRODUCT(B10:B10010,S10:S10010)+SUMPRODUCT(B10:B10010,T10:T10010)</f>
        <v>1021892225.0111296</v>
      </c>
      <c r="S5" s="115" t="s">
        <v>229</v>
      </c>
      <c r="T5" s="104">
        <f>SUMPRODUCT(B10:B10010,G10:G10010,Q10:Q10010)+SUMPRODUCT(B10:B10010,G10:G10010,R10:R10010)+SUMPRODUCT(B10:B10010,G10:G10010,S10:S10010)+SUMPRODUCT(B10:B10010,G10:G10010,T10:T10010)</f>
        <v>-63890381898.038605</v>
      </c>
      <c r="U5" s="134">
        <f>R5</f>
        <v>1021892225.0111296</v>
      </c>
      <c r="V5" s="135">
        <f>T4</f>
        <v>4719919852.5921173</v>
      </c>
      <c r="W5" s="136">
        <f>T5</f>
        <v>-63890381898.038605</v>
      </c>
      <c r="X5" s="117" t="s">
        <v>206</v>
      </c>
      <c r="Y5" s="124">
        <v>3.2478758948836492E-5</v>
      </c>
      <c r="Z5" s="98">
        <v>9.0314368378661427E-5</v>
      </c>
      <c r="AB5" t="s">
        <v>349</v>
      </c>
      <c r="AD5" s="190">
        <f t="array" ref="AD5">MAX(MAX(IF($C$10:$C$10010="p",$F$10:$F$10010)),MAX(IF($C$10:$C$10010="pp",$F$10:$F$10010)))</f>
        <v>0</v>
      </c>
      <c r="AF5" s="190">
        <f t="array" ref="AF5">MIN(MIN(IF($C$10:$C$10010="p",$F$10:$F$10010)),MIN(IF($C$10:$C$10010="pp",$F$10:$F$10010)))</f>
        <v>0</v>
      </c>
      <c r="AH5" s="190">
        <f t="array" ref="AH5">MAX(MAX(IF($C$10:$C$10010="p",$G$10:$G$10010)),MAX(IF($C$10:$C$10010="pp",$G$10:$G$10010)))</f>
        <v>0</v>
      </c>
      <c r="AJ5" s="190">
        <f t="array" ref="AJ5">MIN(MIN(IF($C$10:$C$10010="p",$G$10:$G$10010)),MIN(IF($C$10:$C$10010="pp",$G$10:$G$10010)))</f>
        <v>0</v>
      </c>
      <c r="AL5" s="137"/>
      <c r="AM5" s="139" t="s">
        <v>101</v>
      </c>
      <c r="AN5" s="142"/>
      <c r="AO5" s="142"/>
      <c r="AP5" s="142"/>
      <c r="AQ5" s="358" t="s">
        <v>561</v>
      </c>
      <c r="AR5" s="359"/>
      <c r="AS5" s="360"/>
      <c r="AT5" s="144"/>
      <c r="AU5" s="142"/>
      <c r="AV5" s="143"/>
      <c r="AW5" s="137"/>
      <c r="AX5" s="137"/>
      <c r="AY5" s="144" t="s">
        <v>21</v>
      </c>
      <c r="AZ5" s="142"/>
      <c r="BA5" s="142"/>
      <c r="BB5" s="142"/>
      <c r="BC5" s="353" t="s">
        <v>209</v>
      </c>
      <c r="BD5" s="354"/>
      <c r="BE5" s="142"/>
      <c r="BF5" s="142"/>
      <c r="BG5" s="142"/>
      <c r="BH5" s="143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  <c r="CE5" s="1"/>
      <c r="CF5" s="1"/>
      <c r="CG5" s="1"/>
      <c r="CH5" s="1"/>
      <c r="CI5" s="1"/>
      <c r="CJ5" s="1"/>
      <c r="CK5" s="1"/>
      <c r="CM5" s="32"/>
      <c r="CN5" s="3"/>
    </row>
    <row r="6" spans="1:92" ht="15" customHeight="1" thickBot="1" x14ac:dyDescent="0.3">
      <c r="B6" s="186" t="s">
        <v>322</v>
      </c>
      <c r="C6" s="187">
        <f>SUM(C2:C5)</f>
        <v>-15465.236768895091</v>
      </c>
      <c r="D6" s="186" t="s">
        <v>323</v>
      </c>
      <c r="E6" s="187">
        <f>SUM(E2:E5)</f>
        <v>5776.0040566548942</v>
      </c>
      <c r="F6" s="118"/>
      <c r="G6" s="119"/>
      <c r="H6" s="120"/>
      <c r="I6" s="121"/>
      <c r="J6" s="119"/>
      <c r="K6" s="119"/>
      <c r="L6" s="119"/>
      <c r="M6" s="119"/>
      <c r="N6" s="119"/>
      <c r="O6" s="119"/>
      <c r="P6" s="122"/>
      <c r="Q6" s="96"/>
      <c r="S6" s="115"/>
      <c r="T6" s="104"/>
      <c r="X6" s="96" t="s">
        <v>231</v>
      </c>
      <c r="Z6" s="35">
        <v>42</v>
      </c>
      <c r="AB6" t="s">
        <v>350</v>
      </c>
      <c r="AD6" s="190">
        <f t="array" ref="AD6">MAX(MAX(IF($C$10:$C$10010="u",$F$10:$F$10010)),MAX(IF($C$10:$C$10010="up",$F$10:$F$10010)))</f>
        <v>0</v>
      </c>
      <c r="AF6" s="190">
        <f t="array" ref="AF6">MIN(MIN(IF($C$10:$C$10010="u",$F$10:$F$10010)),MIN(IF($C$10:$C$10010="up",$F$10:$F$10010)))</f>
        <v>0</v>
      </c>
      <c r="AH6" s="190">
        <f t="array" ref="AH6">MAX(MAX(IF($C$10:$C$10010="u",$G$10:$G$10010)),MAX(IF($C$10:$C$10010="up",$G$10:$G$10010)))</f>
        <v>0</v>
      </c>
      <c r="AJ6" s="190">
        <f t="array" ref="AJ6">MIN(MIN(IF($C$10:$C$10010="u",$G$10:$G$10010)),MIN(IF($C$10:$C$10010="up",$G$10:$G$10010)))</f>
        <v>0</v>
      </c>
      <c r="AL6" s="137"/>
      <c r="AM6" s="55" t="s">
        <v>243</v>
      </c>
      <c r="AN6" s="140"/>
      <c r="AO6" s="140"/>
      <c r="AP6" s="140"/>
      <c r="AQ6" s="225" t="s">
        <v>409</v>
      </c>
      <c r="AR6" s="226">
        <v>1</v>
      </c>
      <c r="AS6" s="141"/>
      <c r="AT6" s="144"/>
      <c r="AU6" s="142"/>
      <c r="AV6" s="143"/>
      <c r="AW6" s="137"/>
      <c r="AX6" s="137"/>
      <c r="AY6" s="144" t="s">
        <v>275</v>
      </c>
      <c r="AZ6" s="137"/>
      <c r="BA6" s="137"/>
      <c r="BB6" s="137"/>
      <c r="BC6" s="137"/>
      <c r="BD6" s="137"/>
      <c r="BE6" s="137"/>
      <c r="BF6" s="154" t="s">
        <v>530</v>
      </c>
      <c r="BG6" s="324">
        <v>0.9</v>
      </c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CE6" s="1"/>
      <c r="CF6" s="1"/>
      <c r="CG6" s="1"/>
      <c r="CH6" s="1"/>
      <c r="CI6" s="1"/>
      <c r="CJ6" s="1"/>
      <c r="CK6" s="1"/>
      <c r="CM6" s="1"/>
      <c r="CN6" s="1"/>
    </row>
    <row r="7" spans="1:92" ht="15" customHeight="1" x14ac:dyDescent="0.25">
      <c r="A7" s="8"/>
      <c r="B7" s="5"/>
      <c r="C7" s="5"/>
      <c r="D7" s="5"/>
      <c r="E7" s="5"/>
      <c r="F7" s="1" t="s">
        <v>181</v>
      </c>
      <c r="G7" s="1" t="s">
        <v>181</v>
      </c>
      <c r="Q7" s="96"/>
      <c r="S7" s="125"/>
      <c r="T7" s="90"/>
      <c r="Y7" s="5"/>
      <c r="AB7" t="s">
        <v>355</v>
      </c>
      <c r="AL7" s="137"/>
      <c r="AM7" s="144"/>
      <c r="AN7" s="170" t="s">
        <v>244</v>
      </c>
      <c r="AO7" s="142"/>
      <c r="AP7" s="170" t="s">
        <v>248</v>
      </c>
      <c r="AQ7" s="142"/>
      <c r="AR7" s="171" t="s">
        <v>254</v>
      </c>
      <c r="AS7" s="143"/>
      <c r="AT7" s="144"/>
      <c r="AU7" s="142"/>
      <c r="AV7" s="143"/>
      <c r="AW7" s="137"/>
      <c r="AX7" s="137"/>
      <c r="AY7" s="144" t="s">
        <v>263</v>
      </c>
      <c r="AZ7" s="137"/>
      <c r="BA7" s="137"/>
      <c r="BB7" s="137"/>
      <c r="BC7" s="137"/>
      <c r="BD7" s="137"/>
      <c r="BE7" s="137"/>
      <c r="BF7" s="154" t="s">
        <v>264</v>
      </c>
      <c r="BG7" s="176">
        <v>11200</v>
      </c>
      <c r="BH7" s="137" t="s">
        <v>119</v>
      </c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  <c r="CE7" s="1"/>
      <c r="CF7" s="1"/>
      <c r="CG7" s="1"/>
      <c r="CH7" s="1"/>
      <c r="CI7" s="1"/>
      <c r="CJ7" s="1"/>
      <c r="CK7" s="1"/>
      <c r="CM7" s="32"/>
      <c r="CN7" s="33"/>
    </row>
    <row r="8" spans="1:92" ht="15" customHeight="1" x14ac:dyDescent="0.25">
      <c r="A8" s="93">
        <v>1</v>
      </c>
      <c r="B8" s="93">
        <v>2</v>
      </c>
      <c r="C8" s="93">
        <v>3</v>
      </c>
      <c r="D8" s="93">
        <v>4</v>
      </c>
      <c r="E8" s="93">
        <v>5</v>
      </c>
      <c r="F8" s="93">
        <v>6</v>
      </c>
      <c r="G8" s="93">
        <v>7</v>
      </c>
      <c r="H8" s="93">
        <v>8</v>
      </c>
      <c r="I8" s="93">
        <v>9</v>
      </c>
      <c r="J8" s="93">
        <v>10</v>
      </c>
      <c r="K8" s="93">
        <v>11</v>
      </c>
      <c r="L8" s="93">
        <v>12</v>
      </c>
      <c r="M8" s="93">
        <v>13</v>
      </c>
      <c r="N8" s="93">
        <v>14</v>
      </c>
      <c r="O8" s="93">
        <v>15</v>
      </c>
      <c r="P8" s="93">
        <v>16</v>
      </c>
      <c r="Q8" s="93">
        <v>17</v>
      </c>
      <c r="R8" s="93">
        <v>18</v>
      </c>
      <c r="S8" s="93">
        <v>19</v>
      </c>
      <c r="T8" s="93">
        <v>20</v>
      </c>
      <c r="U8" s="93">
        <v>21</v>
      </c>
      <c r="V8" s="93">
        <v>22</v>
      </c>
      <c r="W8" s="93">
        <v>23</v>
      </c>
      <c r="X8" s="93">
        <v>24</v>
      </c>
      <c r="Y8" s="93">
        <v>25</v>
      </c>
      <c r="Z8" s="93">
        <v>26</v>
      </c>
      <c r="AA8" s="93">
        <v>27</v>
      </c>
      <c r="AB8" s="247"/>
      <c r="AC8" s="81" t="s">
        <v>356</v>
      </c>
      <c r="AD8" s="190">
        <f>(AU89/2-AU86)/10</f>
        <v>-2323.3513020203909</v>
      </c>
      <c r="AE8" s="192" t="s">
        <v>181</v>
      </c>
      <c r="AF8" s="81" t="s">
        <v>358</v>
      </c>
      <c r="AG8" s="190">
        <f>(AU90/2-AU87)/10</f>
        <v>222.34519976752108</v>
      </c>
      <c r="AH8" s="192" t="s">
        <v>181</v>
      </c>
      <c r="AK8" s="191">
        <v>-632</v>
      </c>
      <c r="AL8" s="137"/>
      <c r="AM8" s="156" t="s">
        <v>247</v>
      </c>
      <c r="AN8" s="164">
        <v>-632</v>
      </c>
      <c r="AO8" s="154" t="s">
        <v>251</v>
      </c>
      <c r="AP8" s="164">
        <f>AN8</f>
        <v>-632</v>
      </c>
      <c r="AQ8" s="154" t="s">
        <v>247</v>
      </c>
      <c r="AR8" s="169">
        <f>AR6*IF(AN10&lt;0,IF(AND(AN10&lt;0,AO17="да"),SIGN(AN8)*(ABS(AN8/AN10)+AP17)*ABS(AN10)*AI32,AN8*AI32),AN8)</f>
        <v>-632</v>
      </c>
      <c r="AS8" s="143" t="s">
        <v>249</v>
      </c>
      <c r="AT8" s="144"/>
      <c r="AU8" s="142"/>
      <c r="AV8" s="143"/>
      <c r="AW8" s="137"/>
      <c r="AX8" s="137"/>
      <c r="AY8" s="144" t="s">
        <v>462</v>
      </c>
      <c r="AZ8" s="137"/>
      <c r="BA8" s="137"/>
      <c r="BB8" s="137"/>
      <c r="BC8" s="137"/>
      <c r="BD8" s="137"/>
      <c r="BE8" s="137"/>
      <c r="BF8" s="154" t="s">
        <v>461</v>
      </c>
      <c r="BG8" s="65">
        <v>250</v>
      </c>
      <c r="BH8" s="137" t="s">
        <v>119</v>
      </c>
      <c r="BI8" s="137"/>
      <c r="BJ8" s="137"/>
      <c r="BK8" s="137"/>
      <c r="BL8" s="137"/>
      <c r="BM8" s="137"/>
      <c r="BN8" s="137"/>
      <c r="BO8" s="137"/>
      <c r="BP8" s="137"/>
      <c r="BQ8" s="137"/>
      <c r="BR8" s="137"/>
      <c r="BS8" s="137"/>
      <c r="BT8" s="137"/>
      <c r="CE8" s="1"/>
      <c r="CF8" s="1"/>
      <c r="CG8" s="1"/>
      <c r="CH8" s="1"/>
      <c r="CI8" s="1"/>
      <c r="CJ8" s="1"/>
      <c r="CK8" s="1"/>
      <c r="CM8" s="32"/>
      <c r="CN8" s="3"/>
    </row>
    <row r="9" spans="1:92" ht="15" customHeight="1" thickBot="1" x14ac:dyDescent="0.3">
      <c r="A9" s="37" t="s">
        <v>38</v>
      </c>
      <c r="B9" s="37" t="s">
        <v>39</v>
      </c>
      <c r="C9" s="37" t="s">
        <v>40</v>
      </c>
      <c r="D9" s="37" t="s">
        <v>41</v>
      </c>
      <c r="E9" s="37" t="s">
        <v>42</v>
      </c>
      <c r="F9" s="37" t="s">
        <v>211</v>
      </c>
      <c r="G9" s="37" t="s">
        <v>212</v>
      </c>
      <c r="H9" s="38" t="s">
        <v>194</v>
      </c>
      <c r="I9" s="38" t="s">
        <v>203</v>
      </c>
      <c r="J9" s="38" t="s">
        <v>204</v>
      </c>
      <c r="K9" s="38" t="s">
        <v>205</v>
      </c>
      <c r="L9" s="41" t="s">
        <v>214</v>
      </c>
      <c r="M9" s="38" t="s">
        <v>199</v>
      </c>
      <c r="N9" s="38" t="s">
        <v>200</v>
      </c>
      <c r="O9" s="38" t="s">
        <v>201</v>
      </c>
      <c r="P9" s="38" t="s">
        <v>202</v>
      </c>
      <c r="Q9" s="97" t="s">
        <v>197</v>
      </c>
      <c r="R9" s="97" t="s">
        <v>196</v>
      </c>
      <c r="S9" s="97" t="s">
        <v>195</v>
      </c>
      <c r="T9" s="97" t="s">
        <v>198</v>
      </c>
      <c r="U9" s="37" t="s">
        <v>305</v>
      </c>
      <c r="V9" s="37" t="s">
        <v>306</v>
      </c>
      <c r="W9" s="37" t="s">
        <v>324</v>
      </c>
      <c r="X9" s="37" t="s">
        <v>325</v>
      </c>
      <c r="Y9" s="38" t="s">
        <v>43</v>
      </c>
      <c r="Z9" s="38" t="s">
        <v>61</v>
      </c>
      <c r="AA9" s="41" t="s">
        <v>62</v>
      </c>
      <c r="AB9" s="248"/>
      <c r="AC9" s="81" t="s">
        <v>357</v>
      </c>
      <c r="AD9" s="190">
        <f>(-AU89/2-AU86)/10</f>
        <v>-2520.3513020531441</v>
      </c>
      <c r="AE9" s="192" t="s">
        <v>181</v>
      </c>
      <c r="AF9" s="81" t="s">
        <v>359</v>
      </c>
      <c r="AG9" s="190">
        <f>(-AU90/2-AU87)/10</f>
        <v>-77.654800232478905</v>
      </c>
      <c r="AH9" s="192" t="s">
        <v>181</v>
      </c>
      <c r="AI9" s="266" t="s">
        <v>474</v>
      </c>
      <c r="AK9">
        <v>-69</v>
      </c>
      <c r="AL9" s="137"/>
      <c r="AM9" s="156" t="s">
        <v>246</v>
      </c>
      <c r="AN9" s="164">
        <v>-69</v>
      </c>
      <c r="AO9" s="154" t="s">
        <v>252</v>
      </c>
      <c r="AP9" s="164">
        <f>AN9</f>
        <v>-69</v>
      </c>
      <c r="AQ9" s="154" t="s">
        <v>246</v>
      </c>
      <c r="AR9" s="169">
        <f>AR6*IF(AN10&lt;0,IF(AND(AN10&lt;0,AT17="да"),SIGN(AN9)*(ABS(AN9/AN10)+AU17)*ABS(AN10)*AI51,AN9*AI51),AN9)</f>
        <v>-69</v>
      </c>
      <c r="AS9" s="143" t="s">
        <v>249</v>
      </c>
      <c r="AT9" s="144"/>
      <c r="AU9" s="142"/>
      <c r="AV9" s="143"/>
      <c r="AW9" s="137"/>
      <c r="AX9" s="137"/>
      <c r="AY9" s="144" t="s">
        <v>168</v>
      </c>
      <c r="AZ9" s="142"/>
      <c r="BA9" s="142"/>
      <c r="BB9" s="142"/>
      <c r="BC9" s="142"/>
      <c r="BD9" s="154" t="str">
        <f>IF($AQ$5="расчётные","Rp =","Rpn =")</f>
        <v>Rp =</v>
      </c>
      <c r="BE9" s="155">
        <f>BG4*SUMPRODUCT((Data!$A$27:$A$48=$BD$2)*(Data!$B$27:$B$48=$BD$3)*IF(AQ4="автодорожный",Data!$D$27:$D$48,Data!$E$27:$E$48))</f>
        <v>4750</v>
      </c>
      <c r="BF9" s="142" t="s">
        <v>119</v>
      </c>
      <c r="BG9" s="142"/>
      <c r="BH9" s="143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137"/>
      <c r="CE9" s="1"/>
      <c r="CF9" s="1"/>
      <c r="CG9" s="1"/>
      <c r="CH9" s="1"/>
      <c r="CI9" s="1"/>
      <c r="CJ9" s="1"/>
      <c r="CK9" s="1"/>
      <c r="CM9" s="1"/>
      <c r="CN9" s="1"/>
    </row>
    <row r="10" spans="1:92" ht="15" customHeight="1" x14ac:dyDescent="0.25">
      <c r="A10" s="8" t="s">
        <v>711</v>
      </c>
      <c r="B10" s="5">
        <v>1.5393804002589986</v>
      </c>
      <c r="C10" s="5" t="s">
        <v>65</v>
      </c>
      <c r="D10" s="5">
        <v>23870.870772374255</v>
      </c>
      <c r="E10" s="5">
        <v>835.93076004720797</v>
      </c>
      <c r="F10" s="94">
        <f t="shared" ref="F10:F73" si="0">IF(A10&lt;&gt;"",(D10-$AU$86)/10,"")</f>
        <v>-34.764224799341903</v>
      </c>
      <c r="G10" s="94">
        <f t="shared" ref="G10:G73" si="1">IF(A10&lt;&gt;"",(E10-$AU$87)/10,"")</f>
        <v>155.93827577224187</v>
      </c>
      <c r="H10" s="127">
        <f>IF(A10&lt;&gt;"",IF(MID(C10,1,1)="c",$AS$26,IF(MID(C10,1,1)="r",$AS$41,IF(MID(C10,1,1)="p",#REF!,#REF!))),"")</f>
        <v>2000000</v>
      </c>
      <c r="I10" s="92" t="str">
        <f t="shared" ref="I10:I73" si="2">IF($A10&lt;&gt;"",IF(MID($C10,1,1)="c",$Y$3+$Y$4*$F10+$Y$5*$G10+$BR$43,""),"")</f>
        <v/>
      </c>
      <c r="J10" s="92">
        <f t="shared" ref="J10:J73" si="3">IF($A10&lt;&gt;"",IF(MID($C10,1,1)="r",$Y$3+$Y$4*$F10+$Y$5*$G10+$BR$43,""),"")</f>
        <v>6.8088486227649916E-3</v>
      </c>
      <c r="K10" s="92" t="str">
        <f t="shared" ref="K10:K73" si="4">IF($A10&lt;&gt;"",IF(MID($C10,1,1)="u",$Y$3+$Y$4*$F10+$Y$5*$G10+$BR$43,""),"")</f>
        <v/>
      </c>
      <c r="L10" s="92" t="str">
        <f t="shared" ref="L10:L73" si="5">IF($A10&lt;&gt;"",IF(MID($C10,1,1)="p",$Y$3+$Y$4*$F10+$Y$5*$G10+$BR$43,""),"")</f>
        <v/>
      </c>
      <c r="M10" s="95" t="str">
        <f>IF(A10&lt;&gt;"",IF(MID(C10,1,1)="c",SigmaEpsConcrete(I10,$AN$30:$AN$33,$AR$30:$AR$33,$AS$26,$AS$27,$AS$28,$AQ$20,$AU$19),""),"")</f>
        <v/>
      </c>
      <c r="N10" s="95">
        <f>IF(A10&lt;&gt;"",IF(MID(C10,1,1)="r",SigmaEpsReinf(J10,$AS$42:$AS$43,$AS$41,$AS$39,$AS$40,$AQ$38),""),"")</f>
        <v>3550</v>
      </c>
      <c r="Q10" s="92" t="str">
        <f>IF(A10&lt;&gt;"",IF(MID(C10,1,1)="c",IF(ISERROR(M10/I10),"",M10/I10),""),"")</f>
        <v/>
      </c>
      <c r="R10" s="92">
        <f>IF(A10&lt;&gt;"",IF(MID(C10,1,1)="r",IF(ISERROR(N10/J10),"",N10/J10),""),"")</f>
        <v>521380.36791283335</v>
      </c>
      <c r="U10" s="5">
        <v>0.18857409937232733</v>
      </c>
      <c r="V10" s="5">
        <v>0.18857409973144532</v>
      </c>
      <c r="W10" s="94">
        <f t="shared" ref="W10:W73" si="6">IF(A10&lt;&gt;"",F10-$AU$105,"")</f>
        <v>-34.255024464158012</v>
      </c>
      <c r="X10" s="94">
        <f>IF(B10&lt;&gt;"",G10-$AU$106,"")</f>
        <v>155.74809806946089</v>
      </c>
      <c r="Y10" s="5">
        <v>7.85</v>
      </c>
      <c r="AB10" s="249" t="s">
        <v>178</v>
      </c>
      <c r="AH10" s="81" t="s">
        <v>290</v>
      </c>
      <c r="AI10" s="265">
        <v>1970.0000003275345</v>
      </c>
      <c r="AJ10" t="s">
        <v>177</v>
      </c>
      <c r="AL10" s="137"/>
      <c r="AM10" s="156" t="s">
        <v>245</v>
      </c>
      <c r="AN10" s="164">
        <v>27</v>
      </c>
      <c r="AO10" s="154" t="s">
        <v>253</v>
      </c>
      <c r="AP10" s="164">
        <f>AN10</f>
        <v>27</v>
      </c>
      <c r="AQ10" s="154" t="s">
        <v>245</v>
      </c>
      <c r="AR10" s="169">
        <f>AR6*AN10</f>
        <v>27</v>
      </c>
      <c r="AS10" s="143" t="s">
        <v>250</v>
      </c>
      <c r="AT10" s="144"/>
      <c r="AU10" s="142"/>
      <c r="AV10" s="143"/>
      <c r="AW10" s="137"/>
      <c r="AX10" s="137"/>
      <c r="AY10" s="144" t="s">
        <v>171</v>
      </c>
      <c r="AZ10" s="142"/>
      <c r="BA10" s="142"/>
      <c r="BB10" s="142"/>
      <c r="BC10" s="142"/>
      <c r="BD10" s="154" t="str">
        <f>IF($AQ$5="расчётные","Rpс =","Rpсn =")</f>
        <v>Rpс =</v>
      </c>
      <c r="BE10" s="155">
        <f>BE9</f>
        <v>4750</v>
      </c>
      <c r="BF10" s="142" t="s">
        <v>119</v>
      </c>
      <c r="BG10" s="142"/>
      <c r="BH10" s="143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298" t="s">
        <v>550</v>
      </c>
      <c r="CE10" s="1"/>
      <c r="CF10" s="1"/>
      <c r="CG10" s="1"/>
      <c r="CH10" s="1"/>
      <c r="CI10" s="1"/>
      <c r="CJ10" s="1"/>
      <c r="CK10" s="1"/>
      <c r="CM10" s="1"/>
      <c r="CN10" s="1"/>
    </row>
    <row r="11" spans="1:92" ht="15" customHeight="1" x14ac:dyDescent="0.25">
      <c r="A11" s="8" t="s">
        <v>712</v>
      </c>
      <c r="B11" s="5">
        <v>1.5393804002589986</v>
      </c>
      <c r="C11" s="5" t="s">
        <v>65</v>
      </c>
      <c r="D11" s="5">
        <v>23870.870772374255</v>
      </c>
      <c r="E11" s="5">
        <v>985.93076004720808</v>
      </c>
      <c r="F11" s="94">
        <f t="shared" si="0"/>
        <v>-34.764224799341903</v>
      </c>
      <c r="G11" s="94">
        <f t="shared" si="1"/>
        <v>170.93827577224189</v>
      </c>
      <c r="H11" s="127">
        <f>IF(A11&lt;&gt;"",IF(MID(C11,1,1)="c",$AS$26,IF(MID(C11,1,1)="r",$AS$41,IF(MID(C11,1,1)="p",#REF!,#REF!))),"")</f>
        <v>2000000</v>
      </c>
      <c r="I11" s="92" t="str">
        <f t="shared" si="2"/>
        <v/>
      </c>
      <c r="J11" s="92">
        <f t="shared" si="3"/>
        <v>7.2960300069975399E-3</v>
      </c>
      <c r="K11" s="92" t="str">
        <f t="shared" si="4"/>
        <v/>
      </c>
      <c r="L11" s="92" t="str">
        <f t="shared" si="5"/>
        <v/>
      </c>
      <c r="M11" s="95" t="str">
        <f>IF(A11&lt;&gt;"",IF(MID(C11,1,1)="c",SigmaEpsConcrete(I11,$AN$30:$AN$33,$AR$30:$AR$33,$AS$26,$AS$27,$AS$28,$AQ$20,$AU$19),""),"")</f>
        <v/>
      </c>
      <c r="N11" s="95">
        <f>IF(A11&lt;&gt;"",IF(MID(C11,1,1)="r",SigmaEpsReinf(J11,$AS$42:$AS$43,$AS$41,$AS$39,$AS$40,$AQ$38),""),"")</f>
        <v>3550</v>
      </c>
      <c r="Q11" s="92" t="str">
        <f t="shared" ref="Q11:Q74" si="7">IF(A11&lt;&gt;"",IF(MID(C11,1,1)="c",IF(ISERROR(M11/I11),"",M11/I11),""),"")</f>
        <v/>
      </c>
      <c r="R11" s="92">
        <f t="shared" ref="R11:R74" si="8">IF(A11&lt;&gt;"",IF(MID(C11,1,1)="r",IF(ISERROR(N11/J11),"",N11/J11),""),"")</f>
        <v>486565.98130698956</v>
      </c>
      <c r="U11" s="5">
        <v>0.18857409831881522</v>
      </c>
      <c r="V11" s="5">
        <v>0.18857409973144532</v>
      </c>
      <c r="W11" s="94">
        <f t="shared" si="6"/>
        <v>-34.255024464158012</v>
      </c>
      <c r="X11" s="94">
        <f t="shared" ref="X11:X74" si="9">IF(B11&lt;&gt;"",G11-$AU$106,"")</f>
        <v>170.74809806946092</v>
      </c>
      <c r="Y11" s="5">
        <v>7.85</v>
      </c>
      <c r="AB11" s="249" t="s">
        <v>179</v>
      </c>
      <c r="AH11" s="81" t="s">
        <v>291</v>
      </c>
      <c r="AI11" s="265">
        <v>3000</v>
      </c>
      <c r="AJ11" t="s">
        <v>177</v>
      </c>
      <c r="AL11" s="137"/>
      <c r="AM11" s="145" t="s">
        <v>193</v>
      </c>
      <c r="AN11" s="146"/>
      <c r="AO11" s="146"/>
      <c r="AP11" s="146"/>
      <c r="AQ11" s="146"/>
      <c r="AR11" s="146"/>
      <c r="AS11" s="57" t="s">
        <v>102</v>
      </c>
      <c r="AT11" s="145"/>
      <c r="AU11" s="146"/>
      <c r="AV11" s="147"/>
      <c r="AW11" s="137"/>
      <c r="AX11" s="137"/>
      <c r="AY11" s="144" t="s">
        <v>172</v>
      </c>
      <c r="AZ11" s="142"/>
      <c r="BA11" s="142"/>
      <c r="BB11" s="142"/>
      <c r="BC11" s="142"/>
      <c r="BD11" s="154" t="s">
        <v>268</v>
      </c>
      <c r="BE11" s="162">
        <f>SUMPRODUCT((Data!$A$27:$A$48=$BD$2)*(Data!$B$27:$B$48=$BD$3)*Data!$C$27:$C$48)</f>
        <v>1900000</v>
      </c>
      <c r="BF11" s="142" t="s">
        <v>119</v>
      </c>
      <c r="BG11" s="142"/>
      <c r="BH11" s="143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  <c r="BS11" s="137"/>
      <c r="BT11" s="137"/>
      <c r="BV11" t="s">
        <v>556</v>
      </c>
      <c r="CC11" s="81" t="s">
        <v>557</v>
      </c>
      <c r="CD11" s="92">
        <f>SUMIF(Класс_бетона,AP19,Data!$M$3:$M$13)/1000000</f>
        <v>8.599999999999999E-6</v>
      </c>
      <c r="CE11" s="5" t="s">
        <v>558</v>
      </c>
      <c r="CF11" s="1"/>
      <c r="CG11" s="1"/>
      <c r="CH11" s="1"/>
      <c r="CI11" s="1"/>
      <c r="CJ11" s="1"/>
      <c r="CK11" s="1"/>
      <c r="CM11" s="34"/>
      <c r="CN11" s="35"/>
    </row>
    <row r="12" spans="1:92" ht="15" customHeight="1" x14ac:dyDescent="0.25">
      <c r="A12" s="8" t="s">
        <v>713</v>
      </c>
      <c r="B12" s="5">
        <v>1.5393804002589986</v>
      </c>
      <c r="C12" s="5" t="s">
        <v>65</v>
      </c>
      <c r="D12" s="5">
        <v>23870.870772374255</v>
      </c>
      <c r="E12" s="5">
        <v>1135.930760047208</v>
      </c>
      <c r="F12" s="94">
        <f t="shared" si="0"/>
        <v>-34.764224799341903</v>
      </c>
      <c r="G12" s="94">
        <f t="shared" si="1"/>
        <v>185.93827577224187</v>
      </c>
      <c r="H12" s="127">
        <f>IF(A12&lt;&gt;"",IF(MID(C12,1,1)="c",$AS$26,IF(MID(C12,1,1)="r",$AS$41,IF(MID(C12,1,1)="p",#REF!,#REF!))),"")</f>
        <v>2000000</v>
      </c>
      <c r="I12" s="92" t="str">
        <f t="shared" si="2"/>
        <v/>
      </c>
      <c r="J12" s="92">
        <f t="shared" si="3"/>
        <v>7.7832113912300865E-3</v>
      </c>
      <c r="K12" s="92" t="str">
        <f t="shared" si="4"/>
        <v/>
      </c>
      <c r="L12" s="92" t="str">
        <f t="shared" si="5"/>
        <v/>
      </c>
      <c r="M12" s="95" t="str">
        <f>IF(A12&lt;&gt;"",IF(MID(C12,1,1)="c",SigmaEpsConcrete(I12,$AN$30:$AN$33,$AR$30:$AR$33,$AS$26,$AS$27,$AS$28,$AQ$20,$AU$19),""),"")</f>
        <v/>
      </c>
      <c r="N12" s="95">
        <f>IF(A12&lt;&gt;"",IF(MID(C12,1,1)="r",SigmaEpsReinf(J12,$AS$42:$AS$43,$AS$41,$AS$39,$AS$40,$AQ$38),""),"")</f>
        <v>3550</v>
      </c>
      <c r="Q12" s="92" t="str">
        <f t="shared" si="7"/>
        <v/>
      </c>
      <c r="R12" s="92">
        <f t="shared" si="8"/>
        <v>456109.92963650514</v>
      </c>
      <c r="U12" s="5">
        <v>0.18857409910559655</v>
      </c>
      <c r="V12" s="5">
        <v>0.18857409973144532</v>
      </c>
      <c r="W12" s="94">
        <f t="shared" si="6"/>
        <v>-34.255024464158012</v>
      </c>
      <c r="X12" s="94">
        <f t="shared" si="9"/>
        <v>185.74809806946089</v>
      </c>
      <c r="Y12" s="5">
        <v>7.85</v>
      </c>
      <c r="AB12" s="249" t="s">
        <v>436</v>
      </c>
      <c r="AF12" s="81" t="s">
        <v>437</v>
      </c>
      <c r="AG12" s="190">
        <f>AS27*9.81/100</f>
        <v>15.696000000000002</v>
      </c>
      <c r="AH12" t="s">
        <v>438</v>
      </c>
      <c r="AI12" s="249"/>
      <c r="AL12" s="137"/>
      <c r="AM12" s="55" t="s">
        <v>238</v>
      </c>
      <c r="AN12" s="140"/>
      <c r="AO12" s="140"/>
      <c r="AP12" s="140"/>
      <c r="AQ12" s="148"/>
      <c r="AR12" s="148"/>
      <c r="AS12" s="137"/>
      <c r="AT12" s="137"/>
      <c r="AU12" s="137"/>
      <c r="AV12" s="141"/>
      <c r="AW12" s="137"/>
      <c r="AX12" s="137"/>
      <c r="AY12" s="144" t="s">
        <v>174</v>
      </c>
      <c r="AZ12" s="142"/>
      <c r="BA12" s="142"/>
      <c r="BB12" s="154" t="s">
        <v>269</v>
      </c>
      <c r="BC12" s="163">
        <f>IF(BC5="трёхлинейная",0.9*BE9/BE11,"")</f>
        <v>2.2499999999999998E-3</v>
      </c>
      <c r="BD12" s="154" t="s">
        <v>270</v>
      </c>
      <c r="BE12" s="157">
        <f>$BE$9/$BE$11+IF(BC5="трёхлинейная",0.002,0)</f>
        <v>4.5000000000000005E-3</v>
      </c>
      <c r="BF12" s="142"/>
      <c r="BG12" s="142"/>
      <c r="BH12" s="143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V12" s="336" t="s">
        <v>539</v>
      </c>
      <c r="CE12" s="1" t="s">
        <v>552</v>
      </c>
      <c r="CF12" s="1"/>
      <c r="CG12" s="1"/>
      <c r="CH12" s="1"/>
      <c r="CI12" s="1"/>
      <c r="CJ12" s="1"/>
      <c r="CK12" s="1"/>
      <c r="CM12" s="34"/>
      <c r="CN12" s="35"/>
    </row>
    <row r="13" spans="1:92" ht="15" customHeight="1" x14ac:dyDescent="0.25">
      <c r="A13" s="8" t="s">
        <v>714</v>
      </c>
      <c r="B13" s="5">
        <v>1.5393804002589986</v>
      </c>
      <c r="C13" s="5" t="s">
        <v>65</v>
      </c>
      <c r="D13" s="5">
        <v>23756.736704842122</v>
      </c>
      <c r="E13" s="5">
        <v>1192.6771330639003</v>
      </c>
      <c r="F13" s="94">
        <f t="shared" si="0"/>
        <v>-46.177631552555248</v>
      </c>
      <c r="G13" s="94">
        <f t="shared" si="1"/>
        <v>191.6129130739111</v>
      </c>
      <c r="H13" s="127">
        <f>IF(A13&lt;&gt;"",IF(MID(C13,1,1)="c",$AS$26,IF(MID(C13,1,1)="r",$AS$41,IF(MID(C13,1,1)="p",#REF!,#REF!))),"")</f>
        <v>2000000</v>
      </c>
      <c r="I13" s="92" t="str">
        <f t="shared" si="2"/>
        <v/>
      </c>
      <c r="J13" s="92">
        <f t="shared" si="3"/>
        <v>7.8768578881652472E-3</v>
      </c>
      <c r="K13" s="92" t="str">
        <f t="shared" si="4"/>
        <v/>
      </c>
      <c r="L13" s="92" t="str">
        <f t="shared" si="5"/>
        <v/>
      </c>
      <c r="M13" s="95" t="str">
        <f>IF(A13&lt;&gt;"",IF(MID(C13,1,1)="c",SigmaEpsConcrete(I13,$AN$30:$AN$33,$AR$30:$AR$33,$AS$26,$AS$27,$AS$28,$AQ$20,$AU$19),""),"")</f>
        <v/>
      </c>
      <c r="N13" s="95">
        <f>IF(A13&lt;&gt;"",IF(MID(C13,1,1)="r",SigmaEpsReinf(J13,$AS$42:$AS$43,$AS$41,$AS$39,$AS$40,$AQ$38),""),"")</f>
        <v>3550</v>
      </c>
      <c r="Q13" s="92" t="str">
        <f t="shared" si="7"/>
        <v/>
      </c>
      <c r="R13" s="92">
        <f t="shared" si="8"/>
        <v>450687.32360066735</v>
      </c>
      <c r="U13" s="5">
        <v>0.1885740990191698</v>
      </c>
      <c r="V13" s="5">
        <v>0.18857409973144532</v>
      </c>
      <c r="W13" s="94">
        <f t="shared" si="6"/>
        <v>-45.668431217371356</v>
      </c>
      <c r="X13" s="94">
        <f t="shared" si="9"/>
        <v>191.42273537113013</v>
      </c>
      <c r="Y13" s="5">
        <v>7.85</v>
      </c>
      <c r="AC13" t="s">
        <v>456</v>
      </c>
      <c r="AJ13" s="315">
        <f>IF(SUM(AD4:AJ5)=0,0,IF(SUM(AD5:AJ5)=0,1,2))</f>
        <v>1</v>
      </c>
      <c r="AL13" s="137"/>
      <c r="AM13" s="168" t="s">
        <v>242</v>
      </c>
      <c r="AN13" s="142"/>
      <c r="AO13" s="142"/>
      <c r="AP13" s="142"/>
      <c r="AQ13" s="61" t="s">
        <v>239</v>
      </c>
      <c r="AR13" s="164">
        <v>20</v>
      </c>
      <c r="AS13" s="154" t="s">
        <v>408</v>
      </c>
      <c r="AT13" s="224">
        <v>1</v>
      </c>
      <c r="AU13" s="223" t="s">
        <v>475</v>
      </c>
      <c r="AV13" s="143"/>
      <c r="AW13" s="137"/>
      <c r="AX13" s="137"/>
      <c r="AY13" s="144"/>
      <c r="AZ13" s="142"/>
      <c r="BA13" s="142"/>
      <c r="BB13" s="154" t="s">
        <v>271</v>
      </c>
      <c r="BC13" s="173">
        <f>IF(BC5="трёхлинейная",2*BE12-BC12,"")</f>
        <v>6.7500000000000008E-3</v>
      </c>
      <c r="BD13" s="154" t="s">
        <v>272</v>
      </c>
      <c r="BE13" s="159">
        <f>IF(BC5="двухлинейная",Data!$S$13,Data!$S$14)</f>
        <v>1.4999999999999999E-2</v>
      </c>
      <c r="BF13" s="146"/>
      <c r="BG13" s="146"/>
      <c r="BH13" s="14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V13" t="s">
        <v>554</v>
      </c>
      <c r="CA13" s="81"/>
      <c r="CC13" s="164">
        <v>0.8</v>
      </c>
      <c r="CD13" s="328" t="s">
        <v>538</v>
      </c>
      <c r="CE13" s="335">
        <f>InterRange(Data!$Q$25,Data!$Q$26,CC13,0)</f>
        <v>1.25</v>
      </c>
      <c r="CF13" s="1"/>
      <c r="CG13" s="1"/>
      <c r="CH13" s="1"/>
      <c r="CI13" s="1"/>
      <c r="CJ13" s="1"/>
      <c r="CK13" s="1"/>
      <c r="CM13" s="1"/>
      <c r="CN13" s="1"/>
    </row>
    <row r="14" spans="1:92" ht="15" customHeight="1" x14ac:dyDescent="0.25">
      <c r="A14" s="8" t="s">
        <v>715</v>
      </c>
      <c r="B14" s="5">
        <v>1.5393804002589986</v>
      </c>
      <c r="C14" s="5" t="s">
        <v>65</v>
      </c>
      <c r="D14" s="5">
        <v>23614.870772046721</v>
      </c>
      <c r="E14" s="5">
        <v>1135.930760047208</v>
      </c>
      <c r="F14" s="94">
        <f t="shared" si="0"/>
        <v>-60.364224832095353</v>
      </c>
      <c r="G14" s="94">
        <f t="shared" si="1"/>
        <v>185.93827577224187</v>
      </c>
      <c r="H14" s="127">
        <f>IF(A14&lt;&gt;"",IF(MID(C14,1,1)="c",$AS$26,IF(MID(C14,1,1)="r",$AS$41,IF(MID(C14,1,1)="p",#REF!,#REF!))),"")</f>
        <v>2000000</v>
      </c>
      <c r="I14" s="92" t="str">
        <f t="shared" si="2"/>
        <v/>
      </c>
      <c r="J14" s="92">
        <f t="shared" si="3"/>
        <v>7.5798661268482292E-3</v>
      </c>
      <c r="K14" s="92" t="str">
        <f t="shared" si="4"/>
        <v/>
      </c>
      <c r="L14" s="92" t="str">
        <f t="shared" si="5"/>
        <v/>
      </c>
      <c r="M14" s="95" t="str">
        <f>IF(A14&lt;&gt;"",IF(MID(C14,1,1)="c",SigmaEpsConcrete(I14,$AN$30:$AN$33,$AR$30:$AR$33,$AS$26,$AS$27,$AS$28,$AQ$20,$AU$19),""),"")</f>
        <v/>
      </c>
      <c r="N14" s="95">
        <f>IF(A14&lt;&gt;"",IF(MID(C14,1,1)="r",SigmaEpsReinf(J14,$AS$42:$AS$43,$AS$41,$AS$39,$AS$40,$AQ$38),""),"")</f>
        <v>3550</v>
      </c>
      <c r="Q14" s="92" t="str">
        <f t="shared" si="7"/>
        <v/>
      </c>
      <c r="R14" s="92">
        <f t="shared" si="8"/>
        <v>468346.00250072218</v>
      </c>
      <c r="U14" s="5">
        <v>0.18857409910559655</v>
      </c>
      <c r="V14" s="5">
        <v>0.18857409973144532</v>
      </c>
      <c r="W14" s="94">
        <f t="shared" si="6"/>
        <v>-59.855024496911462</v>
      </c>
      <c r="X14" s="94">
        <f t="shared" si="9"/>
        <v>185.74809806946089</v>
      </c>
      <c r="Y14" s="5">
        <v>7.85</v>
      </c>
      <c r="AB14" s="267" t="s">
        <v>433</v>
      </c>
      <c r="AL14" s="137"/>
      <c r="AM14" s="285" t="s">
        <v>489</v>
      </c>
      <c r="AN14" s="137"/>
      <c r="AO14" s="137"/>
      <c r="AP14" s="137"/>
      <c r="AQ14" s="58"/>
      <c r="AR14" s="285" t="s">
        <v>494</v>
      </c>
      <c r="AS14" s="60"/>
      <c r="AT14" s="137"/>
      <c r="AU14" s="137"/>
      <c r="AV14" s="143"/>
      <c r="AW14" s="137"/>
      <c r="AX14" s="137"/>
      <c r="AY14" s="55" t="s">
        <v>265</v>
      </c>
      <c r="AZ14" s="140"/>
      <c r="BA14" s="140"/>
      <c r="BB14" s="140"/>
      <c r="BC14" s="140"/>
      <c r="BD14" s="148"/>
      <c r="BE14" s="140"/>
      <c r="BF14" s="140"/>
      <c r="BG14" s="140"/>
      <c r="BH14" s="141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V14" t="s">
        <v>553</v>
      </c>
      <c r="CC14" s="177">
        <v>720</v>
      </c>
      <c r="CD14" s="328" t="s">
        <v>542</v>
      </c>
      <c r="CE14" s="335">
        <f>InterRange(Data!$Q$28,Data!$Q$29,CC14,0)</f>
        <v>0.5</v>
      </c>
      <c r="CF14" s="1"/>
      <c r="CG14" s="1"/>
      <c r="CH14" s="1"/>
      <c r="CI14" s="1"/>
      <c r="CJ14" s="1"/>
      <c r="CK14" s="1"/>
      <c r="CM14" s="34"/>
      <c r="CN14" s="35"/>
    </row>
    <row r="15" spans="1:92" ht="15" customHeight="1" x14ac:dyDescent="0.25">
      <c r="A15" s="8" t="s">
        <v>716</v>
      </c>
      <c r="B15" s="5">
        <v>1.5393804002589986</v>
      </c>
      <c r="C15" s="5" t="s">
        <v>65</v>
      </c>
      <c r="D15" s="5">
        <v>23614.870772046721</v>
      </c>
      <c r="E15" s="5">
        <v>985.93076004720808</v>
      </c>
      <c r="F15" s="94">
        <f t="shared" si="0"/>
        <v>-60.364224832095353</v>
      </c>
      <c r="G15" s="94">
        <f t="shared" si="1"/>
        <v>170.93827577224189</v>
      </c>
      <c r="H15" s="127">
        <f>IF(A15&lt;&gt;"",IF(MID(C15,1,1)="c",$AS$26,IF(MID(C15,1,1)="r",$AS$41,IF(MID(C15,1,1)="p",#REF!,#REF!))),"")</f>
        <v>2000000</v>
      </c>
      <c r="I15" s="92" t="str">
        <f t="shared" si="2"/>
        <v/>
      </c>
      <c r="J15" s="92">
        <f t="shared" si="3"/>
        <v>7.0926847426156826E-3</v>
      </c>
      <c r="K15" s="92" t="str">
        <f t="shared" si="4"/>
        <v/>
      </c>
      <c r="L15" s="92" t="str">
        <f t="shared" si="5"/>
        <v/>
      </c>
      <c r="M15" s="95" t="str">
        <f>IF(A15&lt;&gt;"",IF(MID(C15,1,1)="c",SigmaEpsConcrete(I15,$AN$30:$AN$33,$AR$30:$AR$33,$AS$26,$AS$27,$AS$28,$AQ$20,$AU$19),""),"")</f>
        <v/>
      </c>
      <c r="N15" s="95">
        <f>IF(A15&lt;&gt;"",IF(MID(C15,1,1)="r",SigmaEpsReinf(J15,$AS$42:$AS$43,$AS$41,$AS$39,$AS$40,$AQ$38),""),"")</f>
        <v>3550</v>
      </c>
      <c r="Q15" s="92" t="str">
        <f t="shared" si="7"/>
        <v/>
      </c>
      <c r="R15" s="92">
        <f t="shared" si="8"/>
        <v>500515.69029569044</v>
      </c>
      <c r="U15" s="5">
        <v>0.18857409831720751</v>
      </c>
      <c r="V15" s="5">
        <v>0.18857409973305306</v>
      </c>
      <c r="W15" s="94">
        <f t="shared" si="6"/>
        <v>-59.855024496911462</v>
      </c>
      <c r="X15" s="94">
        <f t="shared" si="9"/>
        <v>170.74809806946092</v>
      </c>
      <c r="Y15" s="5">
        <v>7.85</v>
      </c>
      <c r="AC15" t="s">
        <v>439</v>
      </c>
      <c r="AG15" s="81" t="s">
        <v>440</v>
      </c>
      <c r="AH15" s="94">
        <f>0.5-0.01*AN17/(AI11/1000)-0.01*AG12</f>
        <v>0.20970666666666668</v>
      </c>
      <c r="AL15" s="137"/>
      <c r="AM15" s="280"/>
      <c r="AN15" s="220" t="s">
        <v>473</v>
      </c>
      <c r="AO15" s="281">
        <f>AI31</f>
        <v>1</v>
      </c>
      <c r="AP15" s="137"/>
      <c r="AQ15" s="137"/>
      <c r="AR15" s="280"/>
      <c r="AS15" s="220" t="s">
        <v>481</v>
      </c>
      <c r="AT15" s="281">
        <f>AI50</f>
        <v>1</v>
      </c>
      <c r="AU15" s="137"/>
      <c r="AV15" s="143"/>
      <c r="AW15" s="137"/>
      <c r="AX15" s="137"/>
      <c r="AY15" s="144" t="s">
        <v>266</v>
      </c>
      <c r="AZ15" s="142"/>
      <c r="BA15" s="142"/>
      <c r="BB15" s="142"/>
      <c r="BC15" s="142"/>
      <c r="BD15" s="142"/>
      <c r="BE15" s="142"/>
      <c r="BF15" s="154" t="str">
        <f>IF($AQ$5="расчётные","Ru =","Run =")</f>
        <v>Ru =</v>
      </c>
      <c r="BG15" s="177">
        <v>3350</v>
      </c>
      <c r="BH15" s="143" t="s">
        <v>119</v>
      </c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V15" t="s">
        <v>555</v>
      </c>
      <c r="CA15" s="81"/>
      <c r="CC15" s="164">
        <v>6</v>
      </c>
      <c r="CD15" s="328" t="s">
        <v>544</v>
      </c>
      <c r="CE15" s="335">
        <f>InterRange(Data!$Q$31,Data!$Q$32,CC15,0)</f>
        <v>0.67200000000000004</v>
      </c>
      <c r="CF15" s="1"/>
      <c r="CG15" s="1"/>
      <c r="CH15" s="1"/>
      <c r="CI15" s="1"/>
      <c r="CJ15" s="1"/>
      <c r="CK15" s="1"/>
      <c r="CM15" s="34"/>
      <c r="CN15" s="35"/>
    </row>
    <row r="16" spans="1:92" ht="15" customHeight="1" x14ac:dyDescent="0.35">
      <c r="A16" s="8" t="s">
        <v>717</v>
      </c>
      <c r="B16" s="5">
        <v>1.5393804002589986</v>
      </c>
      <c r="C16" s="5" t="s">
        <v>65</v>
      </c>
      <c r="D16" s="5">
        <v>23614.870772046721</v>
      </c>
      <c r="E16" s="5">
        <v>835.93076004720797</v>
      </c>
      <c r="F16" s="94">
        <f t="shared" si="0"/>
        <v>-60.364224832095353</v>
      </c>
      <c r="G16" s="94">
        <f t="shared" si="1"/>
        <v>155.93827577224187</v>
      </c>
      <c r="H16" s="127">
        <f>IF(A16&lt;&gt;"",IF(MID(C16,1,1)="c",$AS$26,IF(MID(C16,1,1)="r",$AS$41,IF(MID(C16,1,1)="p",#REF!,#REF!))),"")</f>
        <v>2000000</v>
      </c>
      <c r="I16" s="92" t="str">
        <f t="shared" si="2"/>
        <v/>
      </c>
      <c r="J16" s="92">
        <f t="shared" si="3"/>
        <v>6.6055033583831343E-3</v>
      </c>
      <c r="K16" s="92" t="str">
        <f t="shared" si="4"/>
        <v/>
      </c>
      <c r="L16" s="92" t="str">
        <f t="shared" si="5"/>
        <v/>
      </c>
      <c r="M16" s="95" t="str">
        <f>IF(A16&lt;&gt;"",IF(MID(C16,1,1)="c",SigmaEpsConcrete(I16,$AN$30:$AN$33,$AR$30:$AR$33,$AS$26,$AS$27,$AS$28,$AQ$20,$AU$19),""),"")</f>
        <v/>
      </c>
      <c r="N16" s="95">
        <f>IF(A16&lt;&gt;"",IF(MID(C16,1,1)="r",SigmaEpsReinf(J16,$AS$42:$AS$43,$AS$41,$AS$39,$AS$40,$AQ$38),""),"")</f>
        <v>3550</v>
      </c>
      <c r="Q16" s="92" t="str">
        <f t="shared" si="7"/>
        <v/>
      </c>
      <c r="R16" s="92">
        <f t="shared" si="8"/>
        <v>537430.65552977833</v>
      </c>
      <c r="U16" s="5">
        <v>0.18857409937232733</v>
      </c>
      <c r="V16" s="5">
        <v>0.18857409973144532</v>
      </c>
      <c r="W16" s="94">
        <f t="shared" si="6"/>
        <v>-59.855024496911462</v>
      </c>
      <c r="X16" s="94">
        <f t="shared" si="9"/>
        <v>155.74809806946089</v>
      </c>
      <c r="Y16" s="5">
        <v>7.85</v>
      </c>
      <c r="AC16" t="s">
        <v>445</v>
      </c>
      <c r="AG16" s="81" t="s">
        <v>441</v>
      </c>
      <c r="AH16" s="94">
        <f>IF(AN10&lt;0,ABS(AN8/AN10)+IF(AO17="да",AP17,0),0)</f>
        <v>0</v>
      </c>
      <c r="AI16" t="s">
        <v>442</v>
      </c>
      <c r="AL16" s="137"/>
      <c r="AM16" s="165" t="s">
        <v>241</v>
      </c>
      <c r="AN16" s="61" t="s">
        <v>434</v>
      </c>
      <c r="AO16" s="276" t="s">
        <v>490</v>
      </c>
      <c r="AP16" s="277" t="s">
        <v>491</v>
      </c>
      <c r="AQ16" s="137"/>
      <c r="AR16" s="165" t="s">
        <v>240</v>
      </c>
      <c r="AS16" s="61" t="s">
        <v>435</v>
      </c>
      <c r="AT16" s="276" t="s">
        <v>490</v>
      </c>
      <c r="AU16" s="277" t="s">
        <v>492</v>
      </c>
      <c r="AV16" s="143"/>
      <c r="AW16" s="137"/>
      <c r="AX16" s="137"/>
      <c r="AY16" s="144" t="s">
        <v>267</v>
      </c>
      <c r="AZ16" s="142"/>
      <c r="BA16" s="142"/>
      <c r="BB16" s="142"/>
      <c r="BC16" s="142"/>
      <c r="BD16" s="142"/>
      <c r="BE16" s="142"/>
      <c r="BF16" s="154" t="str">
        <f>IF($AQ$5="расчётные","Ruс =","Ruсn =")</f>
        <v>Ruс =</v>
      </c>
      <c r="BG16" s="177">
        <v>3350</v>
      </c>
      <c r="BH16" s="143" t="s">
        <v>119</v>
      </c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V16" t="s">
        <v>0</v>
      </c>
      <c r="CC16" s="177">
        <v>50</v>
      </c>
      <c r="CD16" s="328" t="s">
        <v>549</v>
      </c>
      <c r="CE16" s="335">
        <f>InterRange(Data!$Q$34,Data!$Q$35,CC16,0)</f>
        <v>1.1299999999999999</v>
      </c>
      <c r="CF16" s="1"/>
      <c r="CG16" s="1"/>
      <c r="CH16" s="1"/>
      <c r="CI16" s="1"/>
      <c r="CJ16" s="1"/>
      <c r="CK16" s="1"/>
    </row>
    <row r="17" spans="1:92" ht="15" customHeight="1" x14ac:dyDescent="0.25">
      <c r="A17" s="8" t="s">
        <v>718</v>
      </c>
      <c r="B17" s="5">
        <v>2.5446900494077322</v>
      </c>
      <c r="C17" s="5" t="s">
        <v>65</v>
      </c>
      <c r="D17" s="5">
        <v>23614.870772046721</v>
      </c>
      <c r="E17" s="5">
        <v>727.67713362656809</v>
      </c>
      <c r="F17" s="94">
        <f t="shared" si="0"/>
        <v>-60.364224832095353</v>
      </c>
      <c r="G17" s="94">
        <f t="shared" si="1"/>
        <v>145.1129131301779</v>
      </c>
      <c r="H17" s="127">
        <f>IF(A17&lt;&gt;"",IF(MID(C17,1,1)="c",$AS$26,IF(MID(C17,1,1)="r",$AS$41,IF(MID(C17,1,1)="p",#REF!,#REF!))),"")</f>
        <v>2000000</v>
      </c>
      <c r="I17" s="92" t="str">
        <f t="shared" si="2"/>
        <v/>
      </c>
      <c r="J17" s="92">
        <f t="shared" si="3"/>
        <v>6.2539090145977989E-3</v>
      </c>
      <c r="K17" s="92" t="str">
        <f t="shared" si="4"/>
        <v/>
      </c>
      <c r="L17" s="92" t="str">
        <f t="shared" si="5"/>
        <v/>
      </c>
      <c r="M17" s="95" t="str">
        <f>IF(A17&lt;&gt;"",IF(MID(C17,1,1)="c",SigmaEpsConcrete(I17,$AN$30:$AN$33,$AR$30:$AR$33,$AS$26,$AS$27,$AS$28,$AQ$20,$AU$19),""),"")</f>
        <v/>
      </c>
      <c r="N17" s="95">
        <f>IF(A17&lt;&gt;"",IF(MID(C17,1,1)="r",SigmaEpsReinf(J17,$AS$42:$AS$43,$AS$41,$AS$39,$AS$40,$AQ$38),""),"")</f>
        <v>3550</v>
      </c>
      <c r="Q17" s="92" t="str">
        <f t="shared" si="7"/>
        <v/>
      </c>
      <c r="R17" s="92">
        <f t="shared" si="8"/>
        <v>567644.97080364183</v>
      </c>
      <c r="U17" s="5">
        <v>0.5152997348487377</v>
      </c>
      <c r="V17" s="5">
        <v>0.51529973449707034</v>
      </c>
      <c r="W17" s="94">
        <f t="shared" si="6"/>
        <v>-59.855024496911462</v>
      </c>
      <c r="X17" s="94">
        <f t="shared" si="9"/>
        <v>144.92273542739693</v>
      </c>
      <c r="Y17" s="5">
        <v>7.85</v>
      </c>
      <c r="AC17" t="s">
        <v>446</v>
      </c>
      <c r="AG17" s="81" t="s">
        <v>447</v>
      </c>
      <c r="AH17" s="94">
        <f>IF(AP10&lt;0,ABS(AP8/AP10)+IF(AO17="да",AP17,0),0)</f>
        <v>0</v>
      </c>
      <c r="AI17" t="s">
        <v>442</v>
      </c>
      <c r="AL17" s="137"/>
      <c r="AM17" s="164">
        <v>2</v>
      </c>
      <c r="AN17" s="166">
        <f>AM17*AR13</f>
        <v>40</v>
      </c>
      <c r="AO17" s="193" t="s">
        <v>232</v>
      </c>
      <c r="AP17" s="167">
        <f>1/400*AR13</f>
        <v>0.05</v>
      </c>
      <c r="AQ17" s="283"/>
      <c r="AR17" s="164">
        <v>2</v>
      </c>
      <c r="AS17" s="166">
        <f>AR17*AR13</f>
        <v>40</v>
      </c>
      <c r="AT17" s="193" t="s">
        <v>232</v>
      </c>
      <c r="AU17" s="167">
        <f>1/400*AR13</f>
        <v>0.05</v>
      </c>
      <c r="AV17" s="282"/>
      <c r="AW17" s="137"/>
      <c r="AX17" s="137"/>
      <c r="AY17" s="144" t="s">
        <v>273</v>
      </c>
      <c r="AZ17" s="142"/>
      <c r="BA17" s="142"/>
      <c r="BB17" s="142"/>
      <c r="BC17" s="142"/>
      <c r="BD17" s="142"/>
      <c r="BE17" s="142"/>
      <c r="BF17" s="154" t="s">
        <v>274</v>
      </c>
      <c r="BG17" s="178">
        <v>2000000</v>
      </c>
      <c r="BH17" s="143" t="s">
        <v>119</v>
      </c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V17" t="s">
        <v>559</v>
      </c>
      <c r="CC17" s="81" t="s">
        <v>560</v>
      </c>
      <c r="CD17" s="92">
        <f>CD11*CE13*CE14*CE15*CE16</f>
        <v>4.0815599999999998E-6</v>
      </c>
      <c r="CE17" s="5" t="s">
        <v>558</v>
      </c>
      <c r="CF17" s="1"/>
      <c r="CG17" s="1"/>
      <c r="CH17" s="1"/>
      <c r="CI17" s="1"/>
      <c r="CJ17" s="1"/>
      <c r="CK17" s="1"/>
      <c r="CM17" s="32"/>
      <c r="CN17" s="1"/>
    </row>
    <row r="18" spans="1:92" ht="15" customHeight="1" x14ac:dyDescent="0.25">
      <c r="A18" s="8" t="s">
        <v>719</v>
      </c>
      <c r="B18" s="5">
        <v>2.5446900494077322</v>
      </c>
      <c r="C18" s="5" t="s">
        <v>65</v>
      </c>
      <c r="D18" s="5">
        <v>23414.870771927512</v>
      </c>
      <c r="E18" s="5">
        <v>701.67713328407376</v>
      </c>
      <c r="F18" s="94">
        <f t="shared" si="0"/>
        <v>-80.364224844016277</v>
      </c>
      <c r="G18" s="94">
        <f t="shared" si="1"/>
        <v>142.51291309592847</v>
      </c>
      <c r="H18" s="127">
        <f>IF(A18&lt;&gt;"",IF(MID(C18,1,1)="c",$AS$26,IF(MID(C18,1,1)="r",$AS$41,IF(MID(C18,1,1)="p",#REF!,#REF!))),"")</f>
        <v>2000000</v>
      </c>
      <c r="I18" s="92" t="str">
        <f t="shared" si="2"/>
        <v/>
      </c>
      <c r="J18" s="92">
        <f t="shared" si="3"/>
        <v>6.0106007525286831E-3</v>
      </c>
      <c r="K18" s="92" t="str">
        <f t="shared" si="4"/>
        <v/>
      </c>
      <c r="L18" s="92" t="str">
        <f t="shared" si="5"/>
        <v/>
      </c>
      <c r="M18" s="95" t="str">
        <f>IF(A18&lt;&gt;"",IF(MID(C18,1,1)="c",SigmaEpsConcrete(I18,$AN$30:$AN$33,$AR$30:$AR$33,$AS$26,$AS$27,$AS$28,$AQ$20,$AU$19),""),"")</f>
        <v/>
      </c>
      <c r="N18" s="95">
        <f>IF(A18&lt;&gt;"",IF(MID(C18,1,1)="r",SigmaEpsReinf(J18,$AS$42:$AS$43,$AS$41,$AS$39,$AS$40,$AQ$38),""),"")</f>
        <v>3550</v>
      </c>
      <c r="Q18" s="92" t="str">
        <f t="shared" si="7"/>
        <v/>
      </c>
      <c r="R18" s="92">
        <f t="shared" si="8"/>
        <v>590623.15834344865</v>
      </c>
      <c r="U18" s="5">
        <v>0.51529973525702955</v>
      </c>
      <c r="V18" s="5">
        <v>0.51529973449707034</v>
      </c>
      <c r="W18" s="94">
        <f t="shared" si="6"/>
        <v>-79.855024508832386</v>
      </c>
      <c r="X18" s="94">
        <f t="shared" si="9"/>
        <v>142.3227353931475</v>
      </c>
      <c r="Y18" s="5">
        <v>7.85</v>
      </c>
      <c r="AC18" t="s">
        <v>439</v>
      </c>
      <c r="AG18" s="81" t="s">
        <v>443</v>
      </c>
      <c r="AH18" s="94">
        <f>IF(AH16/(AI11/1000)&lt;AH15,AH15,AH16/(AI11/1000))</f>
        <v>0.20970666666666668</v>
      </c>
      <c r="AL18" s="137"/>
      <c r="AM18" s="213" t="s">
        <v>103</v>
      </c>
      <c r="AN18" s="137"/>
      <c r="AO18" s="137"/>
      <c r="AP18" s="137"/>
      <c r="AQ18" s="137"/>
      <c r="AR18" s="137"/>
      <c r="AS18" s="137"/>
      <c r="AT18" s="60"/>
      <c r="AU18" s="137"/>
      <c r="AV18" s="141"/>
      <c r="AW18" s="137"/>
      <c r="AX18" s="137"/>
      <c r="AY18" s="144" t="s">
        <v>275</v>
      </c>
      <c r="AZ18" s="142"/>
      <c r="BA18" s="142"/>
      <c r="BB18" s="142"/>
      <c r="BC18" s="142"/>
      <c r="BD18" s="142"/>
      <c r="BE18" s="142"/>
      <c r="BF18" s="154" t="s">
        <v>530</v>
      </c>
      <c r="BG18" s="324">
        <v>0.9</v>
      </c>
      <c r="BH18" s="143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CC18" s="249"/>
      <c r="CE18" s="1"/>
      <c r="CF18" s="1"/>
      <c r="CG18" s="1"/>
      <c r="CH18" s="1"/>
      <c r="CI18" s="1"/>
      <c r="CJ18" s="1"/>
      <c r="CK18" s="1"/>
      <c r="CM18" s="32"/>
      <c r="CN18" s="1"/>
    </row>
    <row r="19" spans="1:92" ht="15" customHeight="1" x14ac:dyDescent="0.25">
      <c r="A19" s="8" t="s">
        <v>720</v>
      </c>
      <c r="B19" s="5">
        <v>2.5446900494077322</v>
      </c>
      <c r="C19" s="5" t="s">
        <v>65</v>
      </c>
      <c r="D19" s="5">
        <v>23414.870771927508</v>
      </c>
      <c r="E19" s="5">
        <v>551.67713328407376</v>
      </c>
      <c r="F19" s="94">
        <f t="shared" si="0"/>
        <v>-80.364224844016647</v>
      </c>
      <c r="G19" s="94">
        <f t="shared" si="1"/>
        <v>127.51291309592848</v>
      </c>
      <c r="H19" s="127">
        <f>IF(A19&lt;&gt;"",IF(MID(C19,1,1)="c",$AS$26,IF(MID(C19,1,1)="r",$AS$41,IF(MID(C19,1,1)="p",#REF!,#REF!))),"")</f>
        <v>2000000</v>
      </c>
      <c r="I19" s="92" t="str">
        <f t="shared" si="2"/>
        <v/>
      </c>
      <c r="J19" s="92">
        <f t="shared" si="3"/>
        <v>5.5234193682961339E-3</v>
      </c>
      <c r="K19" s="92" t="str">
        <f t="shared" si="4"/>
        <v/>
      </c>
      <c r="L19" s="92" t="str">
        <f t="shared" si="5"/>
        <v/>
      </c>
      <c r="M19" s="95" t="str">
        <f>IF(A19&lt;&gt;"",IF(MID(C19,1,1)="c",SigmaEpsConcrete(I19,$AN$30:$AN$33,$AR$30:$AR$33,$AS$26,$AS$27,$AS$28,$AQ$20,$AU$19),""),"")</f>
        <v/>
      </c>
      <c r="N19" s="95">
        <f>IF(A19&lt;&gt;"",IF(MID(C19,1,1)="r",SigmaEpsReinf(J19,$AS$42:$AS$43,$AS$41,$AS$39,$AS$40,$AQ$38),""),"")</f>
        <v>3550</v>
      </c>
      <c r="Q19" s="92" t="str">
        <f t="shared" si="7"/>
        <v/>
      </c>
      <c r="R19" s="92">
        <f t="shared" si="8"/>
        <v>642717.80998137488</v>
      </c>
      <c r="U19" s="5">
        <v>0.51529973478913305</v>
      </c>
      <c r="V19" s="5">
        <v>0.51529973449707034</v>
      </c>
      <c r="W19" s="94">
        <f t="shared" si="6"/>
        <v>-79.855024508832756</v>
      </c>
      <c r="X19" s="94">
        <f t="shared" si="9"/>
        <v>127.32273539314751</v>
      </c>
      <c r="Y19" s="5">
        <v>7.85</v>
      </c>
      <c r="AC19" t="s">
        <v>455</v>
      </c>
      <c r="AI19" s="81" t="s">
        <v>444</v>
      </c>
      <c r="AJ19" s="190">
        <f>IF(AN8&gt;=0,IF(AJ13=1,ABS(AJ4),IF(AJ13=0,ABS(AG9),MAX(ABS(AJ4),ABS(AJ5)))),IF(AJ13=1,ABS(AH4),IF(AJ13=0,ABS(AG8),MAX(ABS(AH4),ABS(AH5)))))</f>
        <v>191.6129130739111</v>
      </c>
      <c r="AK19" t="s">
        <v>181</v>
      </c>
      <c r="AL19" s="137"/>
      <c r="AM19" s="279" t="s">
        <v>104</v>
      </c>
      <c r="AN19" s="142"/>
      <c r="AP19" s="59" t="s">
        <v>86</v>
      </c>
      <c r="AQ19" s="279" t="s">
        <v>493</v>
      </c>
      <c r="AS19" s="137"/>
      <c r="AU19" s="57" t="s">
        <v>102</v>
      </c>
      <c r="AV19" s="143"/>
      <c r="AW19" s="137"/>
      <c r="AX19" s="137"/>
      <c r="AY19" s="144" t="s">
        <v>279</v>
      </c>
      <c r="AZ19" s="90"/>
      <c r="BA19" s="90"/>
      <c r="BB19" s="90"/>
      <c r="BC19" s="90"/>
      <c r="BD19" s="90"/>
      <c r="BE19" s="90"/>
      <c r="BF19" s="154" t="s">
        <v>280</v>
      </c>
      <c r="BG19" s="176">
        <v>11200</v>
      </c>
      <c r="BH19" s="143" t="s">
        <v>119</v>
      </c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CC19" s="249"/>
      <c r="CE19" s="1"/>
      <c r="CF19" s="1"/>
      <c r="CG19" s="1"/>
      <c r="CH19" s="1"/>
      <c r="CI19" s="1"/>
      <c r="CJ19" s="1"/>
      <c r="CK19" s="1"/>
    </row>
    <row r="20" spans="1:92" ht="15" customHeight="1" thickBot="1" x14ac:dyDescent="0.3">
      <c r="A20" s="8" t="s">
        <v>721</v>
      </c>
      <c r="B20" s="5">
        <v>2.5446900494077322</v>
      </c>
      <c r="C20" s="5" t="s">
        <v>65</v>
      </c>
      <c r="D20" s="5">
        <v>23492.694148613486</v>
      </c>
      <c r="E20" s="5">
        <v>401.67713328407382</v>
      </c>
      <c r="F20" s="94">
        <f t="shared" si="0"/>
        <v>-72.581887175418885</v>
      </c>
      <c r="G20" s="94">
        <f t="shared" si="1"/>
        <v>112.51291309592848</v>
      </c>
      <c r="H20" s="127">
        <f>IF(A20&lt;&gt;"",IF(MID(C20,1,1)="c",$AS$26,IF(MID(C20,1,1)="r",$AS$41,IF(MID(C20,1,1)="p",#REF!,#REF!))),"")</f>
        <v>2000000</v>
      </c>
      <c r="I20" s="92" t="str">
        <f t="shared" si="2"/>
        <v/>
      </c>
      <c r="J20" s="92">
        <f t="shared" si="3"/>
        <v>5.0980544492473835E-3</v>
      </c>
      <c r="K20" s="92" t="str">
        <f t="shared" si="4"/>
        <v/>
      </c>
      <c r="L20" s="92" t="str">
        <f t="shared" si="5"/>
        <v/>
      </c>
      <c r="M20" s="95" t="str">
        <f>IF(A20&lt;&gt;"",IF(MID(C20,1,1)="c",SigmaEpsConcrete(I20,$AN$30:$AN$33,$AR$30:$AR$33,$AS$26,$AS$27,$AS$28,$AQ$20,$AU$19),""),"")</f>
        <v/>
      </c>
      <c r="N20" s="95">
        <f>IF(A20&lt;&gt;"",IF(MID(C20,1,1)="r",SigmaEpsReinf(J20,$AS$42:$AS$43,$AS$41,$AS$39,$AS$40,$AQ$38),""),"")</f>
        <v>3550</v>
      </c>
      <c r="Q20" s="92" t="str">
        <f t="shared" si="7"/>
        <v/>
      </c>
      <c r="R20" s="92">
        <f t="shared" si="8"/>
        <v>696344.07308538654</v>
      </c>
      <c r="U20" s="5">
        <v>0.51529973432272669</v>
      </c>
      <c r="V20" s="5">
        <v>0.51529973449707034</v>
      </c>
      <c r="W20" s="94">
        <f t="shared" si="6"/>
        <v>-72.072686840234994</v>
      </c>
      <c r="X20" s="94">
        <f t="shared" si="9"/>
        <v>112.32273539314751</v>
      </c>
      <c r="Y20" s="5">
        <v>7.85</v>
      </c>
      <c r="AC20" t="s">
        <v>451</v>
      </c>
      <c r="AD20" s="81" t="s">
        <v>449</v>
      </c>
      <c r="AE20" s="250">
        <f>AP10*(AH17+AJ19/100)</f>
        <v>51.735486529955999</v>
      </c>
      <c r="AF20" s="81" t="s">
        <v>448</v>
      </c>
      <c r="AG20" s="250">
        <f>AN10*(AH16+AJ19/100)</f>
        <v>51.735486529955999</v>
      </c>
      <c r="AH20" t="s">
        <v>450</v>
      </c>
      <c r="AI20" s="244" t="s">
        <v>454</v>
      </c>
      <c r="AJ20" s="94">
        <f>1+AE20/AG20</f>
        <v>2</v>
      </c>
      <c r="AL20" s="137"/>
      <c r="AM20" s="214" t="s">
        <v>20</v>
      </c>
      <c r="AN20" s="137"/>
      <c r="AO20" s="137"/>
      <c r="AQ20" s="353" t="s">
        <v>412</v>
      </c>
      <c r="AR20" s="354"/>
      <c r="AS20" s="137"/>
      <c r="AT20" s="60"/>
      <c r="AU20" s="278" t="s">
        <v>108</v>
      </c>
      <c r="AV20" s="284"/>
      <c r="AW20" s="137"/>
      <c r="AX20" s="137"/>
      <c r="AY20" s="144" t="s">
        <v>276</v>
      </c>
      <c r="AZ20" s="142"/>
      <c r="BA20" s="142"/>
      <c r="BB20" s="142"/>
      <c r="BC20" s="142"/>
      <c r="BD20" s="142"/>
      <c r="BE20" s="142"/>
      <c r="BF20" s="154" t="s">
        <v>277</v>
      </c>
      <c r="BG20" s="179">
        <v>2.5000000000000001E-2</v>
      </c>
      <c r="BH20" s="143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CC20" s="249"/>
      <c r="CE20" s="1"/>
      <c r="CF20" s="1"/>
      <c r="CG20" s="1"/>
      <c r="CH20" s="1"/>
      <c r="CI20" s="1"/>
      <c r="CJ20" s="1"/>
      <c r="CK20" s="1"/>
      <c r="CM20" s="32"/>
      <c r="CN20" s="1"/>
    </row>
    <row r="21" spans="1:92" ht="15" customHeight="1" x14ac:dyDescent="0.25">
      <c r="A21" s="8" t="s">
        <v>722</v>
      </c>
      <c r="B21" s="5">
        <v>2.5446900494077322</v>
      </c>
      <c r="C21" s="5" t="s">
        <v>65</v>
      </c>
      <c r="D21" s="5">
        <v>23870.870772374255</v>
      </c>
      <c r="E21" s="5">
        <v>701.67713328407376</v>
      </c>
      <c r="F21" s="94">
        <f t="shared" si="0"/>
        <v>-34.764224799341903</v>
      </c>
      <c r="G21" s="94">
        <f t="shared" si="1"/>
        <v>142.51291309592847</v>
      </c>
      <c r="H21" s="127">
        <f>IF(A21&lt;&gt;"",IF(MID(C21,1,1)="c",$AS$26,IF(MID(C21,1,1)="r",$AS$41,IF(MID(C21,1,1)="p",#REF!,#REF!))),"")</f>
        <v>2000000</v>
      </c>
      <c r="I21" s="92" t="str">
        <f t="shared" si="2"/>
        <v/>
      </c>
      <c r="J21" s="92">
        <f t="shared" si="3"/>
        <v>6.3728095046003026E-3</v>
      </c>
      <c r="K21" s="92" t="str">
        <f t="shared" si="4"/>
        <v/>
      </c>
      <c r="L21" s="92" t="str">
        <f t="shared" si="5"/>
        <v/>
      </c>
      <c r="M21" s="95" t="str">
        <f>IF(A21&lt;&gt;"",IF(MID(C21,1,1)="c",SigmaEpsConcrete(I21,$AN$30:$AN$33,$AR$30:$AR$33,$AS$26,$AS$27,$AS$28,$AQ$20,$AU$19),""),"")</f>
        <v/>
      </c>
      <c r="N21" s="95">
        <f>IF(A21&lt;&gt;"",IF(MID(C21,1,1)="r",SigmaEpsReinf(J21,$AS$42:$AS$43,$AS$41,$AS$39,$AS$40,$AQ$38),""),"")</f>
        <v>3550</v>
      </c>
      <c r="Q21" s="92" t="str">
        <f t="shared" si="7"/>
        <v/>
      </c>
      <c r="R21" s="92">
        <f t="shared" si="8"/>
        <v>557054.15287203901</v>
      </c>
      <c r="U21" s="5">
        <v>0.51529973525702955</v>
      </c>
      <c r="V21" s="5">
        <v>0.51529973449707034</v>
      </c>
      <c r="W21" s="94">
        <f t="shared" si="6"/>
        <v>-34.255024464158012</v>
      </c>
      <c r="X21" s="94">
        <f t="shared" si="9"/>
        <v>142.3227353931475</v>
      </c>
      <c r="Y21" s="5">
        <v>7.85</v>
      </c>
      <c r="AC21" t="s">
        <v>482</v>
      </c>
      <c r="AH21" s="244" t="s">
        <v>452</v>
      </c>
      <c r="AI21" s="251">
        <f>IF(OR(AN8/AN10*AP8/AP10&lt;0,AE20*AG20&lt;0),IF(AH16&gt;=0.1*AI11/1000,1,1.05),AJ20)</f>
        <v>2</v>
      </c>
      <c r="AL21" s="137"/>
      <c r="AM21" s="175" t="s">
        <v>236</v>
      </c>
      <c r="AN21" s="194"/>
      <c r="AO21" s="194"/>
      <c r="AP21" s="194"/>
      <c r="AR21" s="137"/>
      <c r="AS21" s="137"/>
      <c r="AT21" s="60"/>
      <c r="AU21" s="61" t="s">
        <v>117</v>
      </c>
      <c r="AV21" s="62">
        <v>1</v>
      </c>
      <c r="AW21" s="137"/>
      <c r="AX21" s="137"/>
      <c r="AY21" s="144" t="s">
        <v>532</v>
      </c>
      <c r="AZ21" s="142"/>
      <c r="BA21" s="142"/>
      <c r="BB21" s="142"/>
      <c r="BC21" s="142"/>
      <c r="BD21" s="142"/>
      <c r="BE21" s="142"/>
      <c r="BF21" s="154" t="s">
        <v>278</v>
      </c>
      <c r="BG21" s="179">
        <v>-2.5000000000000001E-2</v>
      </c>
      <c r="BH21" s="143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CC21" s="249"/>
      <c r="CE21" s="1"/>
      <c r="CF21" s="1"/>
      <c r="CG21" s="1"/>
      <c r="CH21" s="1"/>
      <c r="CI21" s="1"/>
      <c r="CJ21" s="1"/>
      <c r="CK21" s="1"/>
      <c r="CM21" s="32"/>
      <c r="CN21" s="1"/>
    </row>
    <row r="22" spans="1:92" ht="15" customHeight="1" x14ac:dyDescent="0.25">
      <c r="A22" s="8" t="s">
        <v>723</v>
      </c>
      <c r="B22" s="5">
        <v>2.5446900494077322</v>
      </c>
      <c r="C22" s="5" t="s">
        <v>65</v>
      </c>
      <c r="D22" s="5">
        <v>23870.870772374255</v>
      </c>
      <c r="E22" s="5">
        <v>551.67713328407376</v>
      </c>
      <c r="F22" s="94">
        <f t="shared" si="0"/>
        <v>-34.764224799341903</v>
      </c>
      <c r="G22" s="94">
        <f t="shared" si="1"/>
        <v>127.51291309592848</v>
      </c>
      <c r="H22" s="127">
        <f>IF(A22&lt;&gt;"",IF(MID(C22,1,1)="c",$AS$26,IF(MID(C22,1,1)="r",$AS$41,IF(MID(C22,1,1)="p",#REF!,#REF!))),"")</f>
        <v>2000000</v>
      </c>
      <c r="I22" s="92" t="str">
        <f t="shared" si="2"/>
        <v/>
      </c>
      <c r="J22" s="92">
        <f t="shared" si="3"/>
        <v>5.8856281203677561E-3</v>
      </c>
      <c r="K22" s="92" t="str">
        <f t="shared" si="4"/>
        <v/>
      </c>
      <c r="L22" s="92" t="str">
        <f t="shared" si="5"/>
        <v/>
      </c>
      <c r="M22" s="95" t="str">
        <f>IF(A22&lt;&gt;"",IF(MID(C22,1,1)="c",SigmaEpsConcrete(I22,$AN$30:$AN$33,$AR$30:$AR$33,$AS$26,$AS$27,$AS$28,$AQ$20,$AU$19),""),"")</f>
        <v/>
      </c>
      <c r="N22" s="95">
        <f>IF(A22&lt;&gt;"",IF(MID(C22,1,1)="r",SigmaEpsReinf(J22,$AS$42:$AS$43,$AS$41,$AS$39,$AS$40,$AQ$38),""),"")</f>
        <v>3550</v>
      </c>
      <c r="Q22" s="92" t="str">
        <f t="shared" si="7"/>
        <v/>
      </c>
      <c r="R22" s="92">
        <f t="shared" si="8"/>
        <v>603164.16997446702</v>
      </c>
      <c r="U22" s="5">
        <v>0.51529973478913305</v>
      </c>
      <c r="V22" s="5">
        <v>0.51529973449707034</v>
      </c>
      <c r="W22" s="94">
        <f t="shared" si="6"/>
        <v>-34.255024464158012</v>
      </c>
      <c r="X22" s="94">
        <f t="shared" si="9"/>
        <v>127.32273539314751</v>
      </c>
      <c r="Y22" s="5">
        <v>7.85</v>
      </c>
      <c r="AC22" s="254" t="s">
        <v>457</v>
      </c>
      <c r="AD22" s="148"/>
      <c r="AE22" s="148"/>
      <c r="AF22" s="148"/>
      <c r="AG22" s="148"/>
      <c r="AH22" s="148"/>
      <c r="AI22" s="148"/>
      <c r="AJ22" s="160"/>
      <c r="AL22" s="137"/>
      <c r="AM22" s="149" t="s">
        <v>4</v>
      </c>
      <c r="AN22" s="137"/>
      <c r="AO22" s="355" t="s">
        <v>107</v>
      </c>
      <c r="AP22" s="356"/>
      <c r="AQ22" s="357"/>
      <c r="AR22" s="137"/>
      <c r="AS22" s="137"/>
      <c r="AT22" s="60"/>
      <c r="AU22" s="61" t="s">
        <v>109</v>
      </c>
      <c r="AV22" s="62">
        <v>1</v>
      </c>
      <c r="AW22" s="137"/>
      <c r="AX22" s="137"/>
      <c r="AY22" s="145" t="s">
        <v>281</v>
      </c>
      <c r="AZ22" s="146"/>
      <c r="BA22" s="146"/>
      <c r="BB22" s="146"/>
      <c r="BC22" s="146"/>
      <c r="BD22" s="146"/>
      <c r="BE22" s="146"/>
      <c r="BF22" s="236" t="s">
        <v>282</v>
      </c>
      <c r="BG22" s="62">
        <v>7.85</v>
      </c>
      <c r="BH22" s="147" t="s">
        <v>283</v>
      </c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CC22" s="249"/>
      <c r="CE22" s="1"/>
      <c r="CF22" s="1"/>
      <c r="CG22" s="1"/>
      <c r="CH22" s="1"/>
      <c r="CI22" s="1"/>
      <c r="CJ22" s="1"/>
      <c r="CK22" s="1"/>
    </row>
    <row r="23" spans="1:92" ht="15" customHeight="1" x14ac:dyDescent="0.25">
      <c r="A23" s="8" t="s">
        <v>724</v>
      </c>
      <c r="B23" s="5">
        <v>2.5446900494077322</v>
      </c>
      <c r="C23" s="5" t="s">
        <v>65</v>
      </c>
      <c r="D23" s="5">
        <v>23870.870772374255</v>
      </c>
      <c r="E23" s="5">
        <v>401.67713328407382</v>
      </c>
      <c r="F23" s="94">
        <f t="shared" si="0"/>
        <v>-34.764224799341903</v>
      </c>
      <c r="G23" s="94">
        <f t="shared" si="1"/>
        <v>112.51291309592848</v>
      </c>
      <c r="H23" s="127">
        <f>IF(A23&lt;&gt;"",IF(MID(C23,1,1)="c",$AS$26,IF(MID(C23,1,1)="r",$AS$41,IF(MID(C23,1,1)="p",#REF!,#REF!))),"")</f>
        <v>2000000</v>
      </c>
      <c r="I23" s="92" t="str">
        <f t="shared" si="2"/>
        <v/>
      </c>
      <c r="J23" s="92">
        <f t="shared" si="3"/>
        <v>5.3984467361352095E-3</v>
      </c>
      <c r="K23" s="92" t="str">
        <f t="shared" si="4"/>
        <v/>
      </c>
      <c r="L23" s="92" t="str">
        <f t="shared" si="5"/>
        <v/>
      </c>
      <c r="M23" s="95" t="str">
        <f>IF(A23&lt;&gt;"",IF(MID(C23,1,1)="c",SigmaEpsConcrete(I23,$AN$30:$AN$33,$AR$30:$AR$33,$AS$26,$AS$27,$AS$28,$AQ$20,$AU$19),""),"")</f>
        <v/>
      </c>
      <c r="N23" s="95">
        <f>IF(A23&lt;&gt;"",IF(MID(C23,1,1)="r",SigmaEpsReinf(J23,$AS$42:$AS$43,$AS$41,$AS$39,$AS$40,$AQ$38),""),"")</f>
        <v>3550</v>
      </c>
      <c r="Q23" s="92" t="str">
        <f t="shared" si="7"/>
        <v/>
      </c>
      <c r="R23" s="92">
        <f t="shared" si="8"/>
        <v>657596.55943951628</v>
      </c>
      <c r="U23" s="5">
        <v>0.51529973432272669</v>
      </c>
      <c r="V23" s="5">
        <v>0.51529973449707034</v>
      </c>
      <c r="W23" s="94">
        <f t="shared" si="6"/>
        <v>-34.255024464158012</v>
      </c>
      <c r="X23" s="94">
        <f t="shared" si="9"/>
        <v>112.32273539314751</v>
      </c>
      <c r="Y23" s="5">
        <v>7.85</v>
      </c>
      <c r="AC23" s="255" t="s">
        <v>458</v>
      </c>
      <c r="AD23" s="90"/>
      <c r="AE23" s="90"/>
      <c r="AF23" s="90"/>
      <c r="AG23" s="90"/>
      <c r="AH23" s="252" t="s">
        <v>460</v>
      </c>
      <c r="AI23" s="250">
        <f>SUMIF(Класс_бетона,AP19,IF($AQ$5="расчётные",Rb,Rb_ser))</f>
        <v>160</v>
      </c>
      <c r="AJ23" s="253" t="s">
        <v>119</v>
      </c>
      <c r="AK23" s="249"/>
      <c r="AL23" s="137"/>
      <c r="AM23" s="149" t="s">
        <v>404</v>
      </c>
      <c r="AN23" s="137"/>
      <c r="AR23" s="137"/>
      <c r="AS23" s="57" t="s">
        <v>1</v>
      </c>
      <c r="AU23" s="61" t="s">
        <v>110</v>
      </c>
      <c r="AV23" s="62">
        <v>1</v>
      </c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CC23" s="249"/>
      <c r="CE23" s="1"/>
      <c r="CF23" s="1"/>
      <c r="CG23" s="1"/>
      <c r="CH23" s="1"/>
      <c r="CI23" s="1"/>
      <c r="CJ23" s="1"/>
      <c r="CK23" s="1"/>
      <c r="CM23" s="34"/>
      <c r="CN23" s="35"/>
    </row>
    <row r="24" spans="1:92" ht="15" customHeight="1" thickBot="1" x14ac:dyDescent="0.3">
      <c r="A24" s="8" t="s">
        <v>725</v>
      </c>
      <c r="B24" s="5">
        <v>2.5446900494077322</v>
      </c>
      <c r="C24" s="5" t="s">
        <v>65</v>
      </c>
      <c r="D24" s="5">
        <v>23870.870772374255</v>
      </c>
      <c r="E24" s="5">
        <v>251.67713328407382</v>
      </c>
      <c r="F24" s="94">
        <f t="shared" si="0"/>
        <v>-34.764224799341903</v>
      </c>
      <c r="G24" s="94">
        <f t="shared" si="1"/>
        <v>97.512913095928482</v>
      </c>
      <c r="H24" s="127">
        <f>IF(A24&lt;&gt;"",IF(MID(C24,1,1)="c",$AS$26,IF(MID(C24,1,1)="r",$AS$41,IF(MID(C24,1,1)="p",#REF!,#REF!))),"")</f>
        <v>2000000</v>
      </c>
      <c r="I24" s="92" t="str">
        <f t="shared" si="2"/>
        <v/>
      </c>
      <c r="J24" s="92">
        <f t="shared" si="3"/>
        <v>4.9112653519026613E-3</v>
      </c>
      <c r="K24" s="92" t="str">
        <f t="shared" si="4"/>
        <v/>
      </c>
      <c r="L24" s="92" t="str">
        <f t="shared" si="5"/>
        <v/>
      </c>
      <c r="M24" s="95" t="str">
        <f>IF(A24&lt;&gt;"",IF(MID(C24,1,1)="c",SigmaEpsConcrete(I24,$AN$30:$AN$33,$AR$30:$AR$33,$AS$26,$AS$27,$AS$28,$AQ$20,$AU$19),""),"")</f>
        <v/>
      </c>
      <c r="N24" s="95">
        <f>IF(A24&lt;&gt;"",IF(MID(C24,1,1)="r",SigmaEpsReinf(J24,$AS$42:$AS$43,$AS$41,$AS$39,$AS$40,$AQ$38),""),"")</f>
        <v>3550</v>
      </c>
      <c r="Q24" s="92" t="str">
        <f t="shared" si="7"/>
        <v/>
      </c>
      <c r="R24" s="92">
        <f t="shared" si="8"/>
        <v>722827.97723904357</v>
      </c>
      <c r="U24" s="5">
        <v>0.51529973385389893</v>
      </c>
      <c r="V24" s="5">
        <v>0.51529973449707034</v>
      </c>
      <c r="W24" s="94">
        <f t="shared" si="6"/>
        <v>-34.255024464158012</v>
      </c>
      <c r="X24" s="94">
        <f t="shared" si="9"/>
        <v>97.322735393147511</v>
      </c>
      <c r="Y24" s="5">
        <v>7.85</v>
      </c>
      <c r="AC24" s="255" t="s">
        <v>459</v>
      </c>
      <c r="AD24" s="90"/>
      <c r="AE24" s="90"/>
      <c r="AF24" s="90"/>
      <c r="AG24" s="90"/>
      <c r="AH24" s="252" t="s">
        <v>461</v>
      </c>
      <c r="AI24" s="250">
        <f>BG8</f>
        <v>250</v>
      </c>
      <c r="AJ24" s="253" t="s">
        <v>119</v>
      </c>
      <c r="AK24" s="249"/>
      <c r="AL24" s="137"/>
      <c r="AM24" s="150" t="s">
        <v>146</v>
      </c>
      <c r="AN24" s="151"/>
      <c r="AO24" s="151"/>
      <c r="AP24" s="151"/>
      <c r="AQ24" s="152" t="s">
        <v>147</v>
      </c>
      <c r="AR24" s="153">
        <f>INDEX(Ползучесть,MATCH(AS23,Влажность,0),MATCH(AP19,Класс_бетона,0))</f>
        <v>2.2999999999999998</v>
      </c>
      <c r="AS24" s="195"/>
      <c r="AT24" s="196"/>
      <c r="AU24" s="61" t="s">
        <v>111</v>
      </c>
      <c r="AV24" s="62">
        <v>1</v>
      </c>
      <c r="AW24" s="137"/>
      <c r="AX24" s="137"/>
      <c r="AY24" s="302" t="s">
        <v>284</v>
      </c>
      <c r="AZ24" s="303"/>
      <c r="BA24" s="303"/>
      <c r="BB24" s="303"/>
      <c r="BC24" s="303"/>
      <c r="BD24" s="303"/>
      <c r="BE24" s="303"/>
      <c r="BF24" s="303"/>
      <c r="BG24" s="303"/>
      <c r="BH24" s="312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CC24" s="249"/>
      <c r="CE24" s="1"/>
      <c r="CF24" s="1"/>
      <c r="CG24" s="1"/>
      <c r="CH24" s="1"/>
      <c r="CI24" s="1"/>
      <c r="CJ24" s="1"/>
      <c r="CK24" s="1"/>
      <c r="CM24" s="34"/>
      <c r="CN24" s="35"/>
    </row>
    <row r="25" spans="1:92" ht="15" customHeight="1" x14ac:dyDescent="0.25">
      <c r="A25" s="8" t="s">
        <v>726</v>
      </c>
      <c r="B25" s="5">
        <v>2.5446900494077322</v>
      </c>
      <c r="C25" s="5" t="s">
        <v>65</v>
      </c>
      <c r="D25" s="5">
        <v>23870.870772374255</v>
      </c>
      <c r="E25" s="5">
        <v>101.67713328407382</v>
      </c>
      <c r="F25" s="94">
        <f t="shared" si="0"/>
        <v>-34.764224799341903</v>
      </c>
      <c r="G25" s="94">
        <f t="shared" si="1"/>
        <v>82.512913095928482</v>
      </c>
      <c r="H25" s="127">
        <f>IF(A25&lt;&gt;"",IF(MID(C25,1,1)="c",$AS$26,IF(MID(C25,1,1)="r",$AS$41,IF(MID(C25,1,1)="p",#REF!,#REF!))),"")</f>
        <v>2000000</v>
      </c>
      <c r="I25" s="92" t="str">
        <f t="shared" si="2"/>
        <v/>
      </c>
      <c r="J25" s="92">
        <f t="shared" si="3"/>
        <v>4.4240839676701147E-3</v>
      </c>
      <c r="K25" s="92" t="str">
        <f t="shared" si="4"/>
        <v/>
      </c>
      <c r="L25" s="92" t="str">
        <f t="shared" si="5"/>
        <v/>
      </c>
      <c r="M25" s="95" t="str">
        <f>IF(A25&lt;&gt;"",IF(MID(C25,1,1)="c",SigmaEpsConcrete(I25,$AN$30:$AN$33,$AR$30:$AR$33,$AS$26,$AS$27,$AS$28,$AQ$20,$AU$19),""),"")</f>
        <v/>
      </c>
      <c r="N25" s="95">
        <f>IF(A25&lt;&gt;"",IF(MID(C25,1,1)="r",SigmaEpsReinf(J25,$AS$42:$AS$43,$AS$41,$AS$39,$AS$40,$AQ$38),""),"")</f>
        <v>3550</v>
      </c>
      <c r="Q25" s="92" t="str">
        <f t="shared" si="7"/>
        <v/>
      </c>
      <c r="R25" s="92">
        <f t="shared" si="8"/>
        <v>802425.99958371965</v>
      </c>
      <c r="U25" s="5">
        <v>0.51529973641927351</v>
      </c>
      <c r="V25" s="5">
        <v>0.51529973449707034</v>
      </c>
      <c r="W25" s="94">
        <f t="shared" si="6"/>
        <v>-34.255024464158012</v>
      </c>
      <c r="X25" s="94">
        <f t="shared" si="9"/>
        <v>82.322735393147511</v>
      </c>
      <c r="Y25" s="5">
        <v>7.85</v>
      </c>
      <c r="AC25" s="255" t="s">
        <v>463</v>
      </c>
      <c r="AD25" s="90"/>
      <c r="AE25" s="90"/>
      <c r="AF25" s="90"/>
      <c r="AG25" s="90"/>
      <c r="AH25" s="252" t="s">
        <v>464</v>
      </c>
      <c r="AI25" s="257">
        <f>IF(AH16/(AI11/1000)&lt;=1.5,AH16/(AI11/1000),1.5)</f>
        <v>0</v>
      </c>
      <c r="AJ25" s="253"/>
      <c r="AK25" s="249"/>
      <c r="AL25" s="137"/>
      <c r="AM25" s="144" t="s">
        <v>118</v>
      </c>
      <c r="AN25" s="142"/>
      <c r="AO25" s="142"/>
      <c r="AP25" s="142"/>
      <c r="AQ25" s="142"/>
      <c r="AR25" s="154" t="s">
        <v>135</v>
      </c>
      <c r="AS25" s="155">
        <f>AV30*SUMIF(Класс_бетона,AP19,Eb)</f>
        <v>332000</v>
      </c>
      <c r="AT25" s="142" t="s">
        <v>119</v>
      </c>
      <c r="AU25" s="61" t="s">
        <v>112</v>
      </c>
      <c r="AV25" s="63">
        <v>1</v>
      </c>
      <c r="AW25" s="137"/>
      <c r="AX25" s="137"/>
      <c r="AY25" s="304" t="s">
        <v>287</v>
      </c>
      <c r="AZ25" s="305"/>
      <c r="BA25" s="305"/>
      <c r="BB25" s="305"/>
      <c r="BC25" s="305"/>
      <c r="BD25" s="305"/>
      <c r="BE25" s="305"/>
      <c r="BF25" s="305"/>
      <c r="BG25" s="305"/>
      <c r="BH25" s="313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CC25" s="249"/>
      <c r="CE25" s="1"/>
      <c r="CF25" s="1"/>
      <c r="CG25" s="1"/>
      <c r="CH25" s="1"/>
      <c r="CI25" s="1"/>
      <c r="CJ25" s="1"/>
      <c r="CK25" s="1"/>
      <c r="CM25" s="1"/>
      <c r="CN25" s="1"/>
    </row>
    <row r="26" spans="1:92" ht="15" customHeight="1" x14ac:dyDescent="0.25">
      <c r="A26" s="8" t="s">
        <v>727</v>
      </c>
      <c r="B26" s="5">
        <v>2.5446900494077322</v>
      </c>
      <c r="C26" s="5" t="s">
        <v>65</v>
      </c>
      <c r="D26" s="5">
        <v>23870.870772374255</v>
      </c>
      <c r="E26" s="5">
        <v>-48.322866715926182</v>
      </c>
      <c r="F26" s="94">
        <f t="shared" si="0"/>
        <v>-34.764224799341903</v>
      </c>
      <c r="G26" s="94">
        <f t="shared" si="1"/>
        <v>67.512913095928482</v>
      </c>
      <c r="H26" s="127">
        <f>IF(A26&lt;&gt;"",IF(MID(C26,1,1)="c",$AS$26,IF(MID(C26,1,1)="r",$AS$41,IF(MID(C26,1,1)="p",#REF!,#REF!))),"")</f>
        <v>2000000</v>
      </c>
      <c r="I26" s="92" t="str">
        <f t="shared" si="2"/>
        <v/>
      </c>
      <c r="J26" s="92">
        <f t="shared" si="3"/>
        <v>3.9369025834375664E-3</v>
      </c>
      <c r="K26" s="92" t="str">
        <f t="shared" si="4"/>
        <v/>
      </c>
      <c r="L26" s="92" t="str">
        <f t="shared" si="5"/>
        <v/>
      </c>
      <c r="M26" s="95" t="str">
        <f>IF(A26&lt;&gt;"",IF(MID(C26,1,1)="c",SigmaEpsConcrete(I26,$AN$30:$AN$33,$AR$30:$AR$33,$AS$26,$AS$27,$AS$28,$AQ$20,$AU$19),""),"")</f>
        <v/>
      </c>
      <c r="N26" s="95">
        <f>IF(A26&lt;&gt;"",IF(MID(C26,1,1)="r",SigmaEpsReinf(J26,$AS$42:$AS$43,$AS$41,$AS$39,$AS$40,$AQ$38),""),"")</f>
        <v>3550</v>
      </c>
      <c r="Q26" s="92" t="str">
        <f t="shared" si="7"/>
        <v/>
      </c>
      <c r="R26" s="92">
        <f t="shared" si="8"/>
        <v>901724.11553558521</v>
      </c>
      <c r="U26" s="5">
        <v>0.51529973595099288</v>
      </c>
      <c r="V26" s="5">
        <v>0.51529973449707034</v>
      </c>
      <c r="W26" s="94">
        <f t="shared" si="6"/>
        <v>-34.255024464158012</v>
      </c>
      <c r="X26" s="94">
        <f t="shared" si="9"/>
        <v>67.322735393147511</v>
      </c>
      <c r="Y26" s="5">
        <v>7.85</v>
      </c>
      <c r="AC26" s="258" t="s">
        <v>465</v>
      </c>
      <c r="AD26" s="183"/>
      <c r="AE26" s="183"/>
      <c r="AF26" s="183"/>
      <c r="AG26" s="183"/>
      <c r="AH26" s="259" t="s">
        <v>466</v>
      </c>
      <c r="AI26" s="260">
        <f>IF(AJ13&lt;&gt;2,1,1+12*AI24/AI23*AI25)</f>
        <v>1</v>
      </c>
      <c r="AJ26" s="217"/>
      <c r="AK26" s="249"/>
      <c r="AL26" s="137"/>
      <c r="AM26" s="144" t="s">
        <v>148</v>
      </c>
      <c r="AN26" s="142"/>
      <c r="AO26" s="142"/>
      <c r="AP26" s="142"/>
      <c r="AQ26" s="142"/>
      <c r="AR26" s="154" t="s">
        <v>149</v>
      </c>
      <c r="AS26" s="155">
        <f>IF(AO22="непродолжительное",AS25,AS25/(1+AR24))</f>
        <v>332000</v>
      </c>
      <c r="AT26" s="142" t="s">
        <v>119</v>
      </c>
      <c r="AU26" s="61" t="s">
        <v>113</v>
      </c>
      <c r="AV26" s="63">
        <v>1</v>
      </c>
      <c r="AW26" s="137"/>
      <c r="AX26" s="137"/>
      <c r="AY26" s="306"/>
      <c r="AZ26" s="305" t="s">
        <v>401</v>
      </c>
      <c r="BA26" s="305"/>
      <c r="BB26" s="305"/>
      <c r="BC26" s="305"/>
      <c r="BD26" s="307"/>
      <c r="BE26" s="307"/>
      <c r="BF26" s="308" t="s">
        <v>286</v>
      </c>
      <c r="BG26" s="180">
        <v>100000</v>
      </c>
      <c r="BH26" s="313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CC26" s="249"/>
      <c r="CE26" s="1"/>
      <c r="CF26" s="1"/>
      <c r="CG26" s="1"/>
      <c r="CH26" s="1"/>
      <c r="CI26" s="1"/>
      <c r="CJ26" s="1"/>
      <c r="CK26" s="1"/>
      <c r="CM26" s="34"/>
      <c r="CN26" s="35"/>
    </row>
    <row r="27" spans="1:92" ht="15" customHeight="1" x14ac:dyDescent="0.25">
      <c r="A27" s="8" t="s">
        <v>728</v>
      </c>
      <c r="B27" s="5">
        <v>2.5446900494077322</v>
      </c>
      <c r="C27" s="5" t="s">
        <v>65</v>
      </c>
      <c r="D27" s="5">
        <v>23870.870772374255</v>
      </c>
      <c r="E27" s="5">
        <v>-198.32286671592618</v>
      </c>
      <c r="F27" s="94">
        <f t="shared" si="0"/>
        <v>-34.764224799341903</v>
      </c>
      <c r="G27" s="94">
        <f t="shared" si="1"/>
        <v>52.512913095928482</v>
      </c>
      <c r="H27" s="127">
        <f>IF(A27&lt;&gt;"",IF(MID(C27,1,1)="c",$AS$26,IF(MID(C27,1,1)="r",$AS$41,IF(MID(C27,1,1)="p",#REF!,#REF!))),"")</f>
        <v>2000000</v>
      </c>
      <c r="I27" s="92" t="str">
        <f t="shared" si="2"/>
        <v/>
      </c>
      <c r="J27" s="92">
        <f t="shared" si="3"/>
        <v>3.4497211992050194E-3</v>
      </c>
      <c r="K27" s="92" t="str">
        <f t="shared" si="4"/>
        <v/>
      </c>
      <c r="L27" s="92" t="str">
        <f t="shared" si="5"/>
        <v/>
      </c>
      <c r="M27" s="95" t="str">
        <f>IF(A27&lt;&gt;"",IF(MID(C27,1,1)="c",SigmaEpsConcrete(I27,$AN$30:$AN$33,$AR$30:$AR$33,$AS$26,$AS$27,$AS$28,$AQ$20,$AU$19),""),"")</f>
        <v/>
      </c>
      <c r="N27" s="95">
        <f>IF(A27&lt;&gt;"",IF(MID(C27,1,1)="r",SigmaEpsReinf(J27,$AS$42:$AS$43,$AS$41,$AS$39,$AS$40,$AQ$38),""),"")</f>
        <v>3550</v>
      </c>
      <c r="Q27" s="92" t="str">
        <f t="shared" si="7"/>
        <v/>
      </c>
      <c r="R27" s="92">
        <f t="shared" si="8"/>
        <v>1029068.6681631227</v>
      </c>
      <c r="U27" s="5">
        <v>0.51529973548278207</v>
      </c>
      <c r="V27" s="5">
        <v>0.51529973449707034</v>
      </c>
      <c r="W27" s="94">
        <f t="shared" si="6"/>
        <v>-34.255024464158012</v>
      </c>
      <c r="X27" s="94">
        <f t="shared" si="9"/>
        <v>52.322735393147518</v>
      </c>
      <c r="Y27" s="5">
        <v>7.85</v>
      </c>
      <c r="AC27" s="256" t="s">
        <v>22</v>
      </c>
      <c r="AD27" s="90"/>
      <c r="AE27" s="90"/>
      <c r="AF27" s="90"/>
      <c r="AG27" s="261" t="s">
        <v>479</v>
      </c>
      <c r="AH27" s="129">
        <f>SUMIF(C10:$C$10010,"c",$U$10:$U$10010)+SUMPRODUCT(--($C$10:$C$10010="c"),$B$10:$B$10010,$X$10:$X$10010,$X$10:$X$10010)</f>
        <v>178288335.57313946</v>
      </c>
      <c r="AI27" s="249" t="s">
        <v>330</v>
      </c>
      <c r="AJ27" s="249"/>
      <c r="AK27" s="249"/>
      <c r="AL27" s="137"/>
      <c r="AM27" s="144" t="s">
        <v>150</v>
      </c>
      <c r="AN27" s="142"/>
      <c r="AO27" s="142"/>
      <c r="AP27" s="142"/>
      <c r="AQ27" s="142"/>
      <c r="AR27" s="154" t="str">
        <f>IF(AQ5="расчётные","Rb =","Rb_ser =")</f>
        <v>Rb =</v>
      </c>
      <c r="AS27" s="155">
        <f>SUMIF(Класс_бетона,AP19,IF($AQ$5="расчётные",Rb,Rb_ser))*AV21*AV22*AV23*AV24*AV25*AV26*AV27*AV29</f>
        <v>160</v>
      </c>
      <c r="AT27" s="142" t="s">
        <v>119</v>
      </c>
      <c r="AU27" s="61" t="s">
        <v>114</v>
      </c>
      <c r="AV27" s="63">
        <v>1</v>
      </c>
      <c r="AW27" s="137"/>
      <c r="AX27" s="137"/>
      <c r="AY27" s="306"/>
      <c r="AZ27" s="305" t="s">
        <v>402</v>
      </c>
      <c r="BA27" s="305"/>
      <c r="BB27" s="305"/>
      <c r="BC27" s="305"/>
      <c r="BD27" s="307"/>
      <c r="BE27" s="307"/>
      <c r="BF27" s="309" t="s">
        <v>285</v>
      </c>
      <c r="BG27" s="180">
        <v>-2</v>
      </c>
      <c r="BH27" s="313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CC27" s="249"/>
      <c r="CE27" s="1"/>
      <c r="CF27" s="1"/>
      <c r="CG27" s="1"/>
      <c r="CH27" s="1"/>
      <c r="CI27" s="1"/>
      <c r="CJ27" s="1"/>
      <c r="CK27" s="1"/>
      <c r="CM27" s="34"/>
      <c r="CN27" s="35"/>
    </row>
    <row r="28" spans="1:92" ht="15" customHeight="1" thickBot="1" x14ac:dyDescent="0.3">
      <c r="A28" s="8" t="s">
        <v>729</v>
      </c>
      <c r="B28" s="5">
        <v>2.5446900494077322</v>
      </c>
      <c r="C28" s="5" t="s">
        <v>65</v>
      </c>
      <c r="D28" s="5">
        <v>23870.870772374255</v>
      </c>
      <c r="E28" s="5">
        <v>-348.32286671592618</v>
      </c>
      <c r="F28" s="94">
        <f t="shared" si="0"/>
        <v>-34.764224799341903</v>
      </c>
      <c r="G28" s="94">
        <f t="shared" si="1"/>
        <v>37.512913095928475</v>
      </c>
      <c r="H28" s="127">
        <f>IF(A28&lt;&gt;"",IF(MID(C28,1,1)="c",$AS$26,IF(MID(C28,1,1)="r",$AS$41,IF(MID(C28,1,1)="p",#REF!,#REF!))),"")</f>
        <v>2000000</v>
      </c>
      <c r="I28" s="92" t="str">
        <f t="shared" si="2"/>
        <v/>
      </c>
      <c r="J28" s="92">
        <f t="shared" si="3"/>
        <v>2.9625398149724716E-3</v>
      </c>
      <c r="K28" s="92" t="str">
        <f t="shared" si="4"/>
        <v/>
      </c>
      <c r="L28" s="92" t="str">
        <f t="shared" si="5"/>
        <v/>
      </c>
      <c r="M28" s="95" t="str">
        <f>IF(A28&lt;&gt;"",IF(MID(C28,1,1)="c",SigmaEpsConcrete(I28,$AN$30:$AN$33,$AR$30:$AR$33,$AS$26,$AS$27,$AS$28,$AQ$20,$AU$19),""),"")</f>
        <v/>
      </c>
      <c r="N28" s="95">
        <f>IF(A28&lt;&gt;"",IF(MID(C28,1,1)="r",SigmaEpsReinf(J28,$AS$42:$AS$43,$AS$41,$AS$39,$AS$40,$AQ$38),""),"")</f>
        <v>3550</v>
      </c>
      <c r="Q28" s="92" t="str">
        <f t="shared" si="7"/>
        <v/>
      </c>
      <c r="R28" s="92">
        <f t="shared" si="8"/>
        <v>1198296.1316025341</v>
      </c>
      <c r="U28" s="5">
        <v>0.51529973501451309</v>
      </c>
      <c r="V28" s="5">
        <v>0.51529973449707034</v>
      </c>
      <c r="W28" s="94">
        <f t="shared" si="6"/>
        <v>-34.255024464158012</v>
      </c>
      <c r="X28" s="94">
        <f t="shared" si="9"/>
        <v>37.322735393147511</v>
      </c>
      <c r="Y28" s="5">
        <v>7.85</v>
      </c>
      <c r="AC28" s="256" t="s">
        <v>467</v>
      </c>
      <c r="AG28" s="81" t="s">
        <v>468</v>
      </c>
      <c r="AH28" s="129">
        <f>$AS$41/$AS$25*(SUMIF(C10:$C$10010,"r",$U$10:$U$10010)+SUMPRODUCT(--($C$10:$C$10010="r"),$B$10:$B$10010,$X$10:$X$10010,$X$10:$X$10010))+$BG$17/$AS$25*(SUMIF(C10:$C$10010,"u",$U$10:$U$10010)+SUMPRODUCT(--($C$10:$C$10010="u"),$B$10:$B$10010,$X$10:$X$10010,$X$10:$X$10010))+$BE$11/$AS$25*(SUMIF(C10:$C$10010,"p",$U$10:$U$10010)+SUMPRODUCT(--($C$10:$C$10010="p"),$B$10:$B$10010,$X$10:$X$10010,$X$10:$X$10010))</f>
        <v>9065383.3782079183</v>
      </c>
      <c r="AI28" s="249" t="s">
        <v>330</v>
      </c>
      <c r="AL28" s="137"/>
      <c r="AM28" s="144" t="s">
        <v>151</v>
      </c>
      <c r="AN28" s="142"/>
      <c r="AO28" s="142"/>
      <c r="AP28" s="142"/>
      <c r="AQ28" s="142"/>
      <c r="AR28" s="154" t="str">
        <f>IF(AQ5="расчётные","Rbt =","Rbt_ser =")</f>
        <v>Rbt =</v>
      </c>
      <c r="AS28" s="155">
        <f>SUMIF(Класс_бетона,AP19,IF($AQ$5="расчётные",Rbt,Rbt_ser))*AV21*AV26*AV29</f>
        <v>11</v>
      </c>
      <c r="AT28" s="142" t="s">
        <v>119</v>
      </c>
      <c r="AU28" s="61" t="s">
        <v>115</v>
      </c>
      <c r="AV28" s="63">
        <v>1</v>
      </c>
      <c r="AW28" s="137"/>
      <c r="AX28" s="137"/>
      <c r="AY28" s="304" t="s">
        <v>288</v>
      </c>
      <c r="AZ28" s="305"/>
      <c r="BA28" s="305"/>
      <c r="BB28" s="305"/>
      <c r="BC28" s="305"/>
      <c r="BD28" s="305"/>
      <c r="BE28" s="305"/>
      <c r="BF28" s="305"/>
      <c r="BG28" s="305"/>
      <c r="BH28" s="313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CC28" s="249"/>
      <c r="CE28" s="1"/>
      <c r="CF28" s="1"/>
      <c r="CG28" s="1"/>
      <c r="CH28" s="1"/>
      <c r="CI28" s="1"/>
      <c r="CJ28" s="1"/>
      <c r="CK28" s="1"/>
    </row>
    <row r="29" spans="1:92" ht="15" customHeight="1" x14ac:dyDescent="0.25">
      <c r="A29" s="8" t="s">
        <v>730</v>
      </c>
      <c r="B29" s="5">
        <v>2.5446900494077322</v>
      </c>
      <c r="C29" s="5" t="s">
        <v>65</v>
      </c>
      <c r="D29" s="5">
        <v>23870.870772374255</v>
      </c>
      <c r="E29" s="5">
        <v>-498.32286671592618</v>
      </c>
      <c r="F29" s="94">
        <f t="shared" si="0"/>
        <v>-34.764224799341903</v>
      </c>
      <c r="G29" s="94">
        <f t="shared" si="1"/>
        <v>22.512913095928475</v>
      </c>
      <c r="H29" s="127">
        <f>IF(A29&lt;&gt;"",IF(MID(C29,1,1)="c",$AS$26,IF(MID(C29,1,1)="r",$AS$41,IF(MID(C29,1,1)="p",#REF!,#REF!))),"")</f>
        <v>2000000</v>
      </c>
      <c r="I29" s="92" t="str">
        <f t="shared" si="2"/>
        <v/>
      </c>
      <c r="J29" s="92">
        <f t="shared" si="3"/>
        <v>2.4753584307399242E-3</v>
      </c>
      <c r="K29" s="92" t="str">
        <f t="shared" si="4"/>
        <v/>
      </c>
      <c r="L29" s="92" t="str">
        <f t="shared" si="5"/>
        <v/>
      </c>
      <c r="M29" s="95" t="str">
        <f>IF(A29&lt;&gt;"",IF(MID(C29,1,1)="c",SigmaEpsConcrete(I29,$AN$30:$AN$33,$AR$30:$AR$33,$AS$26,$AS$27,$AS$28,$AQ$20,$AU$19),""),"")</f>
        <v/>
      </c>
      <c r="N29" s="95">
        <f>IF(A29&lt;&gt;"",IF(MID(C29,1,1)="r",SigmaEpsReinf(J29,$AS$42:$AS$43,$AS$41,$AS$39,$AS$40,$AQ$38),""),"")</f>
        <v>3550</v>
      </c>
      <c r="Q29" s="92" t="str">
        <f t="shared" si="7"/>
        <v/>
      </c>
      <c r="R29" s="92">
        <f t="shared" si="8"/>
        <v>1434135.7420867928</v>
      </c>
      <c r="U29" s="5">
        <v>0.51529973454624411</v>
      </c>
      <c r="V29" s="5">
        <v>0.51529973449707034</v>
      </c>
      <c r="W29" s="94">
        <f t="shared" si="6"/>
        <v>-34.255024464158012</v>
      </c>
      <c r="X29" s="94">
        <f t="shared" si="9"/>
        <v>22.322735393147507</v>
      </c>
      <c r="Y29" s="5">
        <v>7.85</v>
      </c>
      <c r="AC29" s="256" t="s">
        <v>469</v>
      </c>
      <c r="AD29" s="90"/>
      <c r="AE29" s="90"/>
      <c r="AF29" s="90"/>
      <c r="AG29" s="81" t="s">
        <v>499</v>
      </c>
      <c r="AH29" s="263">
        <f>6.4*AS25/(AN17*100)^2*(AH27/AI21*(0.11/(0.1+AH18/AI26))+AH28)/1000</f>
        <v>5408.5647718892196</v>
      </c>
      <c r="AI29" s="90" t="s">
        <v>250</v>
      </c>
      <c r="AL29" s="137"/>
      <c r="AM29" s="202" t="s">
        <v>410</v>
      </c>
      <c r="AN29" s="194"/>
      <c r="AO29" s="209"/>
      <c r="AP29" s="137"/>
      <c r="AQ29" s="197" t="s">
        <v>411</v>
      </c>
      <c r="AR29" s="198"/>
      <c r="AS29" s="206"/>
      <c r="AT29" s="137"/>
      <c r="AU29" s="64" t="s">
        <v>116</v>
      </c>
      <c r="AV29" s="63">
        <v>1</v>
      </c>
      <c r="AW29" s="137"/>
      <c r="AX29" s="137"/>
      <c r="AY29" s="306"/>
      <c r="AZ29" s="305" t="s">
        <v>289</v>
      </c>
      <c r="BA29" s="305"/>
      <c r="BB29" s="305"/>
      <c r="BC29" s="305"/>
      <c r="BD29" s="305"/>
      <c r="BE29" s="305"/>
      <c r="BF29" s="305"/>
      <c r="BG29" s="62">
        <v>7</v>
      </c>
      <c r="BH29" s="313"/>
      <c r="BI29" s="137"/>
      <c r="BJ29" s="137"/>
      <c r="BK29" s="137"/>
      <c r="BL29" s="137"/>
      <c r="BM29" s="137"/>
      <c r="BN29" s="137"/>
      <c r="BO29" s="137"/>
      <c r="BP29" s="137"/>
      <c r="BQ29" s="297"/>
      <c r="BR29" s="297"/>
      <c r="BS29" s="297"/>
      <c r="BT29" s="297"/>
      <c r="BU29" s="9"/>
      <c r="CC29" s="249"/>
      <c r="CE29" s="1"/>
      <c r="CF29" s="1"/>
      <c r="CG29" s="1"/>
      <c r="CH29" s="1"/>
      <c r="CI29" s="1"/>
      <c r="CJ29" s="1"/>
      <c r="CK29" s="1"/>
    </row>
    <row r="30" spans="1:92" ht="15" customHeight="1" x14ac:dyDescent="0.25">
      <c r="A30" s="8" t="s">
        <v>731</v>
      </c>
      <c r="B30" s="5">
        <v>2.5446900494077322</v>
      </c>
      <c r="C30" s="5" t="s">
        <v>65</v>
      </c>
      <c r="D30" s="5">
        <v>23614.870772484483</v>
      </c>
      <c r="E30" s="5">
        <v>251.67713321920343</v>
      </c>
      <c r="F30" s="94">
        <f t="shared" si="0"/>
        <v>-60.364224788319191</v>
      </c>
      <c r="G30" s="94">
        <f t="shared" si="1"/>
        <v>97.51291308944144</v>
      </c>
      <c r="H30" s="127">
        <f>IF(A30&lt;&gt;"",IF(MID(C30,1,1)="c",$AS$26,IF(MID(C30,1,1)="r",$AS$41,IF(MID(C30,1,1)="p",#REF!,#REF!))),"")</f>
        <v>2000000</v>
      </c>
      <c r="I30" s="92" t="str">
        <f t="shared" si="2"/>
        <v/>
      </c>
      <c r="J30" s="92">
        <f t="shared" si="3"/>
        <v>4.7079200876578341E-3</v>
      </c>
      <c r="K30" s="92" t="str">
        <f t="shared" si="4"/>
        <v/>
      </c>
      <c r="L30" s="92" t="str">
        <f t="shared" si="5"/>
        <v/>
      </c>
      <c r="M30" s="95" t="str">
        <f>IF(A30&lt;&gt;"",IF(MID(C30,1,1)="c",SigmaEpsConcrete(I30,$AN$30:$AN$33,$AR$30:$AR$33,$AS$26,$AS$27,$AS$28,$AQ$20,$AU$19),""),"")</f>
        <v/>
      </c>
      <c r="N30" s="95">
        <f>IF(A30&lt;&gt;"",IF(MID(C30,1,1)="r",SigmaEpsReinf(J30,$AS$42:$AS$43,$AS$41,$AS$39,$AS$40,$AQ$38),""),"")</f>
        <v>3550</v>
      </c>
      <c r="Q30" s="92" t="str">
        <f t="shared" si="7"/>
        <v/>
      </c>
      <c r="R30" s="92">
        <f t="shared" si="8"/>
        <v>754048.48296099831</v>
      </c>
      <c r="U30" s="5">
        <v>0.5152997341226786</v>
      </c>
      <c r="V30" s="5">
        <v>0.51529973449707034</v>
      </c>
      <c r="W30" s="94">
        <f t="shared" si="6"/>
        <v>-59.8550244531353</v>
      </c>
      <c r="X30" s="94">
        <f t="shared" si="9"/>
        <v>97.322735386660469</v>
      </c>
      <c r="Y30" s="5">
        <v>7.85</v>
      </c>
      <c r="AB30" s="90"/>
      <c r="AC30" s="256" t="s">
        <v>470</v>
      </c>
      <c r="AG30" s="81" t="s">
        <v>500</v>
      </c>
      <c r="AH30" s="94" t="str">
        <f>IF(AN10&lt;0,ABS(AN10)/AH29,"")</f>
        <v/>
      </c>
      <c r="AI30" s="264" t="s">
        <v>471</v>
      </c>
      <c r="AJ30" s="262" t="str">
        <f>IF(AH30&lt;=0.7,"Ok","FALSE")</f>
        <v>FALSE</v>
      </c>
      <c r="AL30" s="137"/>
      <c r="AM30" s="203" t="s">
        <v>152</v>
      </c>
      <c r="AN30" s="157">
        <f>-0.6*$AS$27/$AS$26</f>
        <v>-2.8915662650602408E-4</v>
      </c>
      <c r="AO30" s="210"/>
      <c r="AP30" s="137"/>
      <c r="AQ30" s="199" t="s">
        <v>162</v>
      </c>
      <c r="AR30" s="158" t="str">
        <f>IF($AU$19="да",0.6*$AS$28/$AS$26,"")</f>
        <v/>
      </c>
      <c r="AS30" s="207"/>
      <c r="AT30" s="137"/>
      <c r="AU30" s="64" t="s">
        <v>233</v>
      </c>
      <c r="AV30" s="63">
        <v>1</v>
      </c>
      <c r="AW30" s="137"/>
      <c r="AX30" s="137"/>
      <c r="AY30" s="306"/>
      <c r="AZ30" s="305" t="s">
        <v>35</v>
      </c>
      <c r="BA30" s="305"/>
      <c r="BB30" s="305"/>
      <c r="BC30" s="305"/>
      <c r="BD30" s="305"/>
      <c r="BE30" s="305"/>
      <c r="BF30" s="305"/>
      <c r="BG30" s="62">
        <v>15</v>
      </c>
      <c r="BH30" s="313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CE30" s="1"/>
      <c r="CF30" s="1"/>
      <c r="CG30" s="1"/>
      <c r="CH30" s="1"/>
      <c r="CI30" s="1"/>
      <c r="CJ30" s="1"/>
      <c r="CK30" s="1"/>
    </row>
    <row r="31" spans="1:92" ht="15" customHeight="1" x14ac:dyDescent="0.25">
      <c r="A31" s="8" t="s">
        <v>732</v>
      </c>
      <c r="B31" s="5">
        <v>2.5446900494077322</v>
      </c>
      <c r="C31" s="5" t="s">
        <v>65</v>
      </c>
      <c r="D31" s="5">
        <v>23614.870772484483</v>
      </c>
      <c r="E31" s="5">
        <v>101.67713321920343</v>
      </c>
      <c r="F31" s="94">
        <f t="shared" si="0"/>
        <v>-60.364224788319191</v>
      </c>
      <c r="G31" s="94">
        <f t="shared" si="1"/>
        <v>82.51291308944144</v>
      </c>
      <c r="H31" s="127">
        <f>IF(A31&lt;&gt;"",IF(MID(C31,1,1)="c",$AS$26,IF(MID(C31,1,1)="r",$AS$41,IF(MID(C31,1,1)="p",#REF!,#REF!))),"")</f>
        <v>2000000</v>
      </c>
      <c r="I31" s="92" t="str">
        <f t="shared" si="2"/>
        <v/>
      </c>
      <c r="J31" s="92">
        <f t="shared" si="3"/>
        <v>4.2207387034252867E-3</v>
      </c>
      <c r="K31" s="92" t="str">
        <f t="shared" si="4"/>
        <v/>
      </c>
      <c r="L31" s="92" t="str">
        <f t="shared" si="5"/>
        <v/>
      </c>
      <c r="M31" s="95" t="str">
        <f>IF(A31&lt;&gt;"",IF(MID(C31,1,1)="c",SigmaEpsConcrete(I31,$AN$30:$AN$33,$AR$30:$AR$33,$AS$26,$AS$27,$AS$28,$AQ$20,$AU$19),""),"")</f>
        <v/>
      </c>
      <c r="N31" s="95">
        <f>IF(A31&lt;&gt;"",IF(MID(C31,1,1)="r",SigmaEpsReinf(J31,$AS$42:$AS$43,$AS$41,$AS$39,$AS$40,$AQ$38),""),"")</f>
        <v>3550</v>
      </c>
      <c r="Q31" s="92" t="str">
        <f t="shared" si="7"/>
        <v/>
      </c>
      <c r="R31" s="92">
        <f t="shared" si="8"/>
        <v>841084.99706912506</v>
      </c>
      <c r="U31" s="5">
        <v>0.51529973441790788</v>
      </c>
      <c r="V31" s="5">
        <v>0.51529973449707034</v>
      </c>
      <c r="W31" s="94">
        <f t="shared" si="6"/>
        <v>-59.8550244531353</v>
      </c>
      <c r="X31" s="94">
        <f t="shared" si="9"/>
        <v>82.322735386660469</v>
      </c>
      <c r="Y31" s="5">
        <v>7.85</v>
      </c>
      <c r="AB31" s="90"/>
      <c r="AC31" s="256" t="s">
        <v>472</v>
      </c>
      <c r="AD31" s="90"/>
      <c r="AE31" s="90"/>
      <c r="AF31" s="90"/>
      <c r="AG31" s="90"/>
      <c r="AH31" s="81" t="s">
        <v>473</v>
      </c>
      <c r="AI31" s="94">
        <f>IF(AN10&gt;=0,1,1/(1-AH30))</f>
        <v>1</v>
      </c>
      <c r="AL31" s="137"/>
      <c r="AM31" s="203" t="s">
        <v>160</v>
      </c>
      <c r="AN31" s="157">
        <f>-IF($AO$22="продолжительное",SUMIF(Влажность,AS23,Data!$AE$4:$AE$6),0.0015)</f>
        <v>-1.5E-3</v>
      </c>
      <c r="AO31" s="210"/>
      <c r="AP31" s="137"/>
      <c r="AQ31" s="199" t="s">
        <v>163</v>
      </c>
      <c r="AR31" s="158" t="str">
        <f>IF($AU$19="да",IF($AO$22="продолжительное",SUMIF(Влажность,AS23,Data!$AH$4:$AH$6),0.00008),"")</f>
        <v/>
      </c>
      <c r="AS31" s="207"/>
      <c r="AT31" s="137"/>
      <c r="AU31" s="137"/>
      <c r="AV31" s="215"/>
      <c r="AW31" s="137"/>
      <c r="AX31" s="137"/>
      <c r="AY31" s="310"/>
      <c r="AZ31" s="311" t="s">
        <v>382</v>
      </c>
      <c r="BA31" s="311"/>
      <c r="BB31" s="311"/>
      <c r="BC31" s="311"/>
      <c r="BD31" s="311"/>
      <c r="BE31" s="311"/>
      <c r="BF31" s="311"/>
      <c r="BG31" s="181">
        <v>10000</v>
      </c>
      <c r="BH31" s="314"/>
      <c r="BI31" s="137"/>
      <c r="BJ31" s="137"/>
      <c r="BK31" s="137"/>
      <c r="BL31" s="137"/>
      <c r="BM31" s="137"/>
      <c r="BN31" s="137"/>
      <c r="BO31" s="137"/>
      <c r="BP31" s="137"/>
      <c r="BQ31" s="297"/>
      <c r="BR31" s="297"/>
      <c r="BS31" s="297"/>
      <c r="BT31" s="297"/>
      <c r="BU31" s="9"/>
      <c r="CE31" s="1"/>
      <c r="CF31" s="1"/>
      <c r="CG31" s="1"/>
      <c r="CH31" s="1"/>
      <c r="CI31" s="1"/>
      <c r="CJ31" s="1"/>
      <c r="CK31" s="1"/>
    </row>
    <row r="32" spans="1:92" ht="15" customHeight="1" x14ac:dyDescent="0.25">
      <c r="A32" s="8" t="s">
        <v>733</v>
      </c>
      <c r="B32" s="5">
        <v>2.5446900494077322</v>
      </c>
      <c r="C32" s="5" t="s">
        <v>65</v>
      </c>
      <c r="D32" s="5">
        <v>23614.870772484483</v>
      </c>
      <c r="E32" s="5">
        <v>-48.322866780796573</v>
      </c>
      <c r="F32" s="94">
        <f t="shared" si="0"/>
        <v>-60.364224788319191</v>
      </c>
      <c r="G32" s="94">
        <f t="shared" si="1"/>
        <v>67.51291308944144</v>
      </c>
      <c r="H32" s="127">
        <f>IF(A32&lt;&gt;"",IF(MID(C32,1,1)="c",$AS$26,IF(MID(C32,1,1)="r",$AS$41,IF(MID(C32,1,1)="p",#REF!,#REF!))),"")</f>
        <v>2000000</v>
      </c>
      <c r="I32" s="92" t="str">
        <f t="shared" si="2"/>
        <v/>
      </c>
      <c r="J32" s="92">
        <f t="shared" si="3"/>
        <v>3.7335573191927393E-3</v>
      </c>
      <c r="K32" s="92" t="str">
        <f t="shared" si="4"/>
        <v/>
      </c>
      <c r="L32" s="92" t="str">
        <f t="shared" si="5"/>
        <v/>
      </c>
      <c r="M32" s="95" t="str">
        <f>IF(A32&lt;&gt;"",IF(MID(C32,1,1)="c",SigmaEpsConcrete(I32,$AN$30:$AN$33,$AR$30:$AR$33,$AS$26,$AS$27,$AS$28,$AQ$20,$AU$19),""),"")</f>
        <v/>
      </c>
      <c r="N32" s="95">
        <f>IF(A32&lt;&gt;"",IF(MID(C32,1,1)="r",SigmaEpsReinf(J32,$AS$42:$AS$43,$AS$41,$AS$39,$AS$40,$AQ$38),""),"")</f>
        <v>3550</v>
      </c>
      <c r="Q32" s="92" t="str">
        <f t="shared" si="7"/>
        <v/>
      </c>
      <c r="R32" s="92">
        <f t="shared" si="8"/>
        <v>950835.81059566338</v>
      </c>
      <c r="U32" s="5">
        <v>0.5152997347131022</v>
      </c>
      <c r="V32" s="5">
        <v>0.51529973449707034</v>
      </c>
      <c r="W32" s="94">
        <f t="shared" si="6"/>
        <v>-59.8550244531353</v>
      </c>
      <c r="X32" s="94">
        <f t="shared" si="9"/>
        <v>67.322735386660469</v>
      </c>
      <c r="Y32" s="5">
        <v>7.85</v>
      </c>
      <c r="AC32" s="256" t="s">
        <v>486</v>
      </c>
      <c r="AH32" s="81" t="s">
        <v>487</v>
      </c>
      <c r="AI32" s="94">
        <f>IF(OR(AT13=0,AT13=""),1,AT13*AI31)</f>
        <v>1</v>
      </c>
      <c r="AL32" s="137"/>
      <c r="AM32" s="203" t="s">
        <v>161</v>
      </c>
      <c r="AN32" s="157">
        <f>-IF($AO$22="продолжительное",SUMIF(Влажность,AS23,Data!$AC$4:$AC$6),Data!S8)</f>
        <v>-2E-3</v>
      </c>
      <c r="AO32" s="210"/>
      <c r="AP32" s="137"/>
      <c r="AQ32" s="199" t="s">
        <v>164</v>
      </c>
      <c r="AR32" s="158" t="str">
        <f>IF($AU$19="да",IF($AO$22="продолжительное",SUMIF(Влажность,AS23,Data!$AF$4:$AF$6),Data!S10),"")</f>
        <v/>
      </c>
      <c r="AS32" s="207"/>
      <c r="AT32" s="137"/>
      <c r="AU32" s="137"/>
      <c r="AV32" s="143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CE32" s="1"/>
      <c r="CF32" s="1"/>
      <c r="CG32" s="1"/>
      <c r="CH32" s="1"/>
      <c r="CI32" s="1"/>
      <c r="CJ32" s="1"/>
      <c r="CK32" s="1"/>
    </row>
    <row r="33" spans="1:89" ht="15" customHeight="1" thickBot="1" x14ac:dyDescent="0.3">
      <c r="A33" s="8" t="s">
        <v>734</v>
      </c>
      <c r="B33" s="5">
        <v>2.5446900494077322</v>
      </c>
      <c r="C33" s="5" t="s">
        <v>65</v>
      </c>
      <c r="D33" s="5">
        <v>23614.870772484483</v>
      </c>
      <c r="E33" s="5">
        <v>-198.32286678079657</v>
      </c>
      <c r="F33" s="94">
        <f t="shared" si="0"/>
        <v>-60.364224788319191</v>
      </c>
      <c r="G33" s="94">
        <f t="shared" si="1"/>
        <v>52.51291308944144</v>
      </c>
      <c r="H33" s="127">
        <f>IF(A33&lt;&gt;"",IF(MID(C33,1,1)="c",$AS$26,IF(MID(C33,1,1)="r",$AS$41,IF(MID(C33,1,1)="p",#REF!,#REF!))),"")</f>
        <v>2000000</v>
      </c>
      <c r="I33" s="92" t="str">
        <f t="shared" si="2"/>
        <v/>
      </c>
      <c r="J33" s="92">
        <f t="shared" si="3"/>
        <v>3.2463759349601919E-3</v>
      </c>
      <c r="K33" s="92" t="str">
        <f t="shared" si="4"/>
        <v/>
      </c>
      <c r="L33" s="92" t="str">
        <f t="shared" si="5"/>
        <v/>
      </c>
      <c r="M33" s="95" t="str">
        <f>IF(A33&lt;&gt;"",IF(MID(C33,1,1)="c",SigmaEpsConcrete(I33,$AN$30:$AN$33,$AR$30:$AR$33,$AS$26,$AS$27,$AS$28,$AQ$20,$AU$19),""),"")</f>
        <v/>
      </c>
      <c r="N33" s="95">
        <f>IF(A33&lt;&gt;"",IF(MID(C33,1,1)="r",SigmaEpsReinf(J33,$AS$42:$AS$43,$AS$41,$AS$39,$AS$40,$AQ$38),""),"")</f>
        <v>3550</v>
      </c>
      <c r="Q33" s="92" t="str">
        <f t="shared" si="7"/>
        <v/>
      </c>
      <c r="R33" s="92">
        <f t="shared" si="8"/>
        <v>1093527.0810044159</v>
      </c>
      <c r="U33" s="5">
        <v>0.51529973500836646</v>
      </c>
      <c r="V33" s="5">
        <v>0.51529973449707034</v>
      </c>
      <c r="W33" s="94">
        <f t="shared" si="6"/>
        <v>-59.8550244531353</v>
      </c>
      <c r="X33" s="94">
        <f t="shared" si="9"/>
        <v>52.322735386660476</v>
      </c>
      <c r="Y33" s="5">
        <v>7.85</v>
      </c>
      <c r="AB33" s="267" t="s">
        <v>483</v>
      </c>
      <c r="AL33" s="137"/>
      <c r="AM33" s="204" t="s">
        <v>143</v>
      </c>
      <c r="AN33" s="205">
        <f>-IF($AO$22="продолжительное",SUMIF(Влажность,AS23,Data!$AD$4:$AD$6),Data!S9)</f>
        <v>-3.5000000000000001E-3</v>
      </c>
      <c r="AO33" s="211"/>
      <c r="AP33" s="137"/>
      <c r="AQ33" s="200" t="s">
        <v>165</v>
      </c>
      <c r="AR33" s="201" t="str">
        <f>IF($AU$19="да",IF($AO$22="продолжительное",SUMIF(Влажность,AS23,Data!$AF$4:$AF$6),Data!S11),"")</f>
        <v/>
      </c>
      <c r="AS33" s="208"/>
      <c r="AT33" s="137"/>
      <c r="AU33" s="137"/>
      <c r="AV33" s="14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CE33" s="1"/>
      <c r="CF33" s="1"/>
      <c r="CG33" s="1"/>
      <c r="CH33" s="1"/>
      <c r="CI33" s="1"/>
      <c r="CJ33" s="1"/>
      <c r="CK33" s="1"/>
    </row>
    <row r="34" spans="1:89" ht="15" customHeight="1" x14ac:dyDescent="0.25">
      <c r="A34" s="8" t="s">
        <v>735</v>
      </c>
      <c r="B34" s="5">
        <v>2.5446900494077322</v>
      </c>
      <c r="C34" s="5" t="s">
        <v>65</v>
      </c>
      <c r="D34" s="5">
        <v>23614.870772484483</v>
      </c>
      <c r="E34" s="5">
        <v>-348.32286678079657</v>
      </c>
      <c r="F34" s="94">
        <f t="shared" si="0"/>
        <v>-60.364224788319191</v>
      </c>
      <c r="G34" s="94">
        <f t="shared" si="1"/>
        <v>37.512913089441433</v>
      </c>
      <c r="H34" s="127">
        <f>IF(A34&lt;&gt;"",IF(MID(C34,1,1)="c",$AS$26,IF(MID(C34,1,1)="r",$AS$41,IF(MID(C34,1,1)="p",#REF!,#REF!))),"")</f>
        <v>2000000</v>
      </c>
      <c r="I34" s="92" t="str">
        <f t="shared" si="2"/>
        <v/>
      </c>
      <c r="J34" s="92">
        <f t="shared" si="3"/>
        <v>2.7591945507276444E-3</v>
      </c>
      <c r="K34" s="92" t="str">
        <f t="shared" si="4"/>
        <v/>
      </c>
      <c r="L34" s="92" t="str">
        <f t="shared" si="5"/>
        <v/>
      </c>
      <c r="M34" s="95" t="str">
        <f>IF(A34&lt;&gt;"",IF(MID(C34,1,1)="c",SigmaEpsConcrete(I34,$AN$30:$AN$33,$AR$30:$AR$33,$AS$26,$AS$27,$AS$28,$AQ$20,$AU$19),""),"")</f>
        <v/>
      </c>
      <c r="N34" s="95">
        <f>IF(A34&lt;&gt;"",IF(MID(C34,1,1)="r",SigmaEpsReinf(J34,$AS$42:$AS$43,$AS$41,$AS$39,$AS$40,$AQ$38),""),"")</f>
        <v>3550</v>
      </c>
      <c r="Q34" s="92" t="str">
        <f t="shared" si="7"/>
        <v/>
      </c>
      <c r="R34" s="92">
        <f t="shared" si="8"/>
        <v>1286607.3539699502</v>
      </c>
      <c r="U34" s="5">
        <v>0.51529973530359563</v>
      </c>
      <c r="V34" s="5">
        <v>0.51529973449707034</v>
      </c>
      <c r="W34" s="94">
        <f t="shared" si="6"/>
        <v>-59.8550244531353</v>
      </c>
      <c r="X34" s="94">
        <f t="shared" si="9"/>
        <v>37.322735386660469</v>
      </c>
      <c r="Y34" s="5">
        <v>7.85</v>
      </c>
      <c r="AB34" s="90"/>
      <c r="AC34" t="s">
        <v>439</v>
      </c>
      <c r="AG34" s="81" t="s">
        <v>440</v>
      </c>
      <c r="AH34" s="94">
        <f>0.5-0.01*AS17/(AI10/1000)-0.01*AG12</f>
        <v>0.13999431475457078</v>
      </c>
      <c r="AL34" s="137"/>
      <c r="AM34" s="55" t="s">
        <v>166</v>
      </c>
      <c r="AN34" s="140"/>
      <c r="AO34" s="140"/>
      <c r="AP34" s="140"/>
      <c r="AQ34" s="140"/>
      <c r="AR34" s="148"/>
      <c r="AS34" s="140"/>
      <c r="AT34" s="140"/>
      <c r="AU34" s="140"/>
      <c r="AV34" s="141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CE34" s="1"/>
      <c r="CF34" s="1"/>
      <c r="CG34" s="1"/>
      <c r="CH34" s="1"/>
      <c r="CI34" s="1"/>
      <c r="CJ34" s="1"/>
      <c r="CK34" s="1"/>
    </row>
    <row r="35" spans="1:89" ht="15" customHeight="1" x14ac:dyDescent="0.25">
      <c r="A35" s="8" t="s">
        <v>736</v>
      </c>
      <c r="B35" s="5">
        <v>2.5446900494077322</v>
      </c>
      <c r="C35" s="5" t="s">
        <v>65</v>
      </c>
      <c r="D35" s="5">
        <v>23614.870772484483</v>
      </c>
      <c r="E35" s="5">
        <v>-498.32286678079657</v>
      </c>
      <c r="F35" s="94">
        <f t="shared" si="0"/>
        <v>-60.364224788319191</v>
      </c>
      <c r="G35" s="94">
        <f t="shared" si="1"/>
        <v>22.512913089441433</v>
      </c>
      <c r="H35" s="127">
        <f>IF(A35&lt;&gt;"",IF(MID(C35,1,1)="c",$AS$26,IF(MID(C35,1,1)="r",$AS$41,IF(MID(C35,1,1)="p",#REF!,#REF!))),"")</f>
        <v>2000000</v>
      </c>
      <c r="I35" s="92" t="str">
        <f t="shared" si="2"/>
        <v/>
      </c>
      <c r="J35" s="92">
        <f t="shared" si="3"/>
        <v>2.272013166495097E-3</v>
      </c>
      <c r="K35" s="92" t="str">
        <f t="shared" si="4"/>
        <v/>
      </c>
      <c r="L35" s="92" t="str">
        <f t="shared" si="5"/>
        <v/>
      </c>
      <c r="M35" s="95" t="str">
        <f>IF(A35&lt;&gt;"",IF(MID(C35,1,1)="c",SigmaEpsConcrete(I35,$AN$30:$AN$33,$AR$30:$AR$33,$AS$26,$AS$27,$AS$28,$AQ$20,$AU$19),""),"")</f>
        <v/>
      </c>
      <c r="N35" s="95">
        <f>IF(A35&lt;&gt;"",IF(MID(C35,1,1)="r",SigmaEpsReinf(J35,$AS$42:$AS$43,$AS$41,$AS$39,$AS$40,$AQ$38),""),"")</f>
        <v>3550</v>
      </c>
      <c r="Q35" s="92" t="str">
        <f t="shared" si="7"/>
        <v/>
      </c>
      <c r="R35" s="92">
        <f t="shared" si="8"/>
        <v>1562490.9451895382</v>
      </c>
      <c r="U35" s="5">
        <v>0.51529973559901121</v>
      </c>
      <c r="V35" s="5">
        <v>0.51529973449707034</v>
      </c>
      <c r="W35" s="94">
        <f t="shared" si="6"/>
        <v>-59.8550244531353</v>
      </c>
      <c r="X35" s="94">
        <f t="shared" si="9"/>
        <v>22.322735386660465</v>
      </c>
      <c r="Y35" s="5">
        <v>7.85</v>
      </c>
      <c r="AB35" s="90"/>
      <c r="AC35" t="s">
        <v>445</v>
      </c>
      <c r="AG35" s="81" t="s">
        <v>476</v>
      </c>
      <c r="AH35" s="94">
        <f>IF(AN10&lt;0,ABS(AN9/AN10)+IF(AT17="да",AU17,0),0)</f>
        <v>0</v>
      </c>
      <c r="AI35" t="s">
        <v>442</v>
      </c>
      <c r="AL35" s="137"/>
      <c r="AM35" s="144" t="s">
        <v>59</v>
      </c>
      <c r="AN35" s="142"/>
      <c r="AO35" s="142"/>
      <c r="AP35" s="142"/>
      <c r="AQ35" s="142"/>
      <c r="AR35" s="59" t="s">
        <v>85</v>
      </c>
      <c r="AS35" s="161">
        <f>MATCH(AR35,Data!$A$19:$A$22,0)</f>
        <v>4</v>
      </c>
      <c r="AT35" s="142"/>
      <c r="AU35" s="155"/>
      <c r="AV35" s="143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CE35" s="1"/>
      <c r="CF35" s="1"/>
      <c r="CG35" s="1"/>
      <c r="CH35" s="1"/>
      <c r="CI35" s="1"/>
      <c r="CJ35" s="1"/>
      <c r="CK35" s="1"/>
    </row>
    <row r="36" spans="1:89" ht="15" customHeight="1" thickBot="1" x14ac:dyDescent="0.3">
      <c r="A36" s="8" t="s">
        <v>679</v>
      </c>
      <c r="B36" s="5">
        <v>6.1575216010359943</v>
      </c>
      <c r="C36" s="5" t="s">
        <v>65</v>
      </c>
      <c r="D36" s="5">
        <v>25177.870772198734</v>
      </c>
      <c r="E36" s="5">
        <v>-722.82286681689084</v>
      </c>
      <c r="F36" s="94">
        <f t="shared" si="0"/>
        <v>95.935775183105946</v>
      </c>
      <c r="G36" s="94">
        <f t="shared" si="1"/>
        <v>6.2913085832008164E-2</v>
      </c>
      <c r="H36" s="127">
        <f>IF(A36&lt;&gt;"",IF(MID(C36,1,1)="c",$AS$26,IF(MID(C36,1,1)="r",$AS$41,IF(MID(C36,1,1)="p",#REF!,#REF!))),"")</f>
        <v>2000000</v>
      </c>
      <c r="I36" s="92" t="str">
        <f t="shared" si="2"/>
        <v/>
      </c>
      <c r="J36" s="92">
        <f t="shared" si="3"/>
        <v>2.784383183304998E-3</v>
      </c>
      <c r="K36" s="92" t="str">
        <f t="shared" si="4"/>
        <v/>
      </c>
      <c r="L36" s="92" t="str">
        <f t="shared" si="5"/>
        <v/>
      </c>
      <c r="M36" s="95" t="str">
        <f>IF(A36&lt;&gt;"",IF(MID(C36,1,1)="c",SigmaEpsConcrete(I36,$AN$30:$AN$33,$AR$30:$AR$33,$AS$26,$AS$27,$AS$28,$AQ$20,$AU$19),""),"")</f>
        <v/>
      </c>
      <c r="N36" s="95">
        <f>IF(A36&lt;&gt;"",IF(MID(C36,1,1)="r",SigmaEpsReinf(J36,$AS$42:$AS$43,$AS$41,$AS$39,$AS$40,$AQ$38),""),"")</f>
        <v>3550</v>
      </c>
      <c r="Q36" s="92" t="str">
        <f t="shared" si="7"/>
        <v/>
      </c>
      <c r="R36" s="92">
        <f t="shared" si="8"/>
        <v>1274968.1944947795</v>
      </c>
      <c r="U36" s="5">
        <v>3.0171855859398842</v>
      </c>
      <c r="V36" s="5">
        <v>3.0171855834960937</v>
      </c>
      <c r="W36" s="94">
        <f t="shared" si="6"/>
        <v>96.444975518289837</v>
      </c>
      <c r="X36" s="94">
        <f t="shared" si="9"/>
        <v>-0.12726461694895846</v>
      </c>
      <c r="Y36" s="5">
        <v>7.85</v>
      </c>
      <c r="AC36" t="s">
        <v>446</v>
      </c>
      <c r="AG36" s="81" t="s">
        <v>477</v>
      </c>
      <c r="AH36" s="94">
        <f>IF(AP10&lt;0,ABS(AP9/AP10)+IF(AT17="да",AU17,0),0)</f>
        <v>0</v>
      </c>
      <c r="AI36" t="s">
        <v>442</v>
      </c>
      <c r="AL36" s="137"/>
      <c r="AM36" s="144" t="s">
        <v>169</v>
      </c>
      <c r="AN36" s="142"/>
      <c r="AO36" s="142"/>
      <c r="AP36" s="142"/>
      <c r="AQ36" s="161">
        <f>IF($AQ$4="автодорожный",IF(AR36="6-8",1,2),IF(AR36="6-8",3,4))</f>
        <v>2</v>
      </c>
      <c r="AR36" s="212" t="s">
        <v>97</v>
      </c>
      <c r="AS36" s="142" t="s">
        <v>177</v>
      </c>
      <c r="AT36" s="142"/>
      <c r="AU36" s="142"/>
      <c r="AV36" s="143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CE36" s="1"/>
      <c r="CF36" s="1"/>
      <c r="CG36" s="1"/>
      <c r="CH36" s="1"/>
      <c r="CI36" s="1"/>
      <c r="CJ36" s="1"/>
      <c r="CK36" s="1"/>
    </row>
    <row r="37" spans="1:89" ht="15" customHeight="1" x14ac:dyDescent="0.25">
      <c r="A37" s="8" t="s">
        <v>680</v>
      </c>
      <c r="B37" s="5">
        <v>6.1575216010359943</v>
      </c>
      <c r="C37" s="5" t="s">
        <v>65</v>
      </c>
      <c r="D37" s="5">
        <v>25027.870772198734</v>
      </c>
      <c r="E37" s="5">
        <v>-722.82286681689084</v>
      </c>
      <c r="F37" s="94">
        <f t="shared" si="0"/>
        <v>80.935775183105946</v>
      </c>
      <c r="G37" s="94">
        <f t="shared" si="1"/>
        <v>6.2913085832008164E-2</v>
      </c>
      <c r="H37" s="127">
        <f>IF(A37&lt;&gt;"",IF(MID(C37,1,1)="c",$AS$26,IF(MID(C37,1,1)="r",$AS$41,IF(MID(C37,1,1)="p",#REF!,#REF!))),"")</f>
        <v>2000000</v>
      </c>
      <c r="I37" s="92" t="str">
        <f t="shared" si="2"/>
        <v/>
      </c>
      <c r="J37" s="92">
        <f t="shared" si="3"/>
        <v>2.6652355676086946E-3</v>
      </c>
      <c r="K37" s="92" t="str">
        <f t="shared" si="4"/>
        <v/>
      </c>
      <c r="L37" s="92" t="str">
        <f t="shared" si="5"/>
        <v/>
      </c>
      <c r="M37" s="95" t="str">
        <f>IF(A37&lt;&gt;"",IF(MID(C37,1,1)="c",SigmaEpsConcrete(I37,$AN$30:$AN$33,$AR$30:$AR$33,$AS$26,$AS$27,$AS$28,$AQ$20,$AU$19),""),"")</f>
        <v/>
      </c>
      <c r="N37" s="95">
        <f>IF(A37&lt;&gt;"",IF(MID(C37,1,1)="r",SigmaEpsReinf(J37,$AS$42:$AS$43,$AS$41,$AS$39,$AS$40,$AQ$38),""),"")</f>
        <v>3550</v>
      </c>
      <c r="Q37" s="92" t="str">
        <f t="shared" si="7"/>
        <v/>
      </c>
      <c r="R37" s="92">
        <f t="shared" si="8"/>
        <v>1331964.8150970514</v>
      </c>
      <c r="U37" s="5">
        <v>3.0171855859398842</v>
      </c>
      <c r="V37" s="5">
        <v>3.0171855834960937</v>
      </c>
      <c r="W37" s="94">
        <f t="shared" si="6"/>
        <v>81.444975518289837</v>
      </c>
      <c r="X37" s="94">
        <f t="shared" si="9"/>
        <v>-0.12726461694895846</v>
      </c>
      <c r="Y37" s="5">
        <v>7.85</v>
      </c>
      <c r="AC37" t="s">
        <v>439</v>
      </c>
      <c r="AG37" s="81" t="s">
        <v>443</v>
      </c>
      <c r="AH37" s="94">
        <f>IF(AH35/(AI10/1000)&lt;AH34,AH34,AH35/(AI10/1000))</f>
        <v>0.13999431475457078</v>
      </c>
      <c r="AL37" s="137"/>
      <c r="AM37" s="144" t="s">
        <v>167</v>
      </c>
      <c r="AN37" s="142"/>
      <c r="AO37" s="142"/>
      <c r="AP37" s="142"/>
      <c r="AQ37" s="142"/>
      <c r="AR37" s="142"/>
      <c r="AS37" s="137"/>
      <c r="AT37" s="61" t="s">
        <v>170</v>
      </c>
      <c r="AU37" s="62">
        <v>1</v>
      </c>
      <c r="AV37" s="143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298" t="s">
        <v>501</v>
      </c>
      <c r="BL37" s="194"/>
      <c r="BM37" s="194"/>
      <c r="BN37" s="194"/>
      <c r="BO37" s="194"/>
      <c r="BP37" s="194"/>
      <c r="BQ37" s="194"/>
      <c r="BR37" s="209"/>
      <c r="BS37" s="137"/>
      <c r="BT37" s="137"/>
      <c r="CE37" s="1"/>
      <c r="CF37" s="1"/>
      <c r="CG37" s="1"/>
      <c r="CH37" s="1"/>
      <c r="CI37" s="1"/>
      <c r="CJ37" s="1"/>
      <c r="CK37" s="1"/>
    </row>
    <row r="38" spans="1:89" ht="15" customHeight="1" x14ac:dyDescent="0.25">
      <c r="A38" s="8" t="s">
        <v>681</v>
      </c>
      <c r="B38" s="5">
        <v>6.1575216010359943</v>
      </c>
      <c r="C38" s="5" t="s">
        <v>65</v>
      </c>
      <c r="D38" s="5">
        <v>24877.870772198734</v>
      </c>
      <c r="E38" s="5">
        <v>-722.82286681689084</v>
      </c>
      <c r="F38" s="94">
        <f t="shared" si="0"/>
        <v>65.935775183105946</v>
      </c>
      <c r="G38" s="94">
        <f t="shared" si="1"/>
        <v>6.2913085832008164E-2</v>
      </c>
      <c r="H38" s="127">
        <f>IF(A38&lt;&gt;"",IF(MID(C38,1,1)="c",$AS$26,IF(MID(C38,1,1)="r",$AS$41,IF(MID(C38,1,1)="p",#REF!,#REF!))),"")</f>
        <v>2000000</v>
      </c>
      <c r="I38" s="92" t="str">
        <f t="shared" si="2"/>
        <v/>
      </c>
      <c r="J38" s="92">
        <f t="shared" si="3"/>
        <v>2.5460879519123908E-3</v>
      </c>
      <c r="K38" s="92" t="str">
        <f t="shared" si="4"/>
        <v/>
      </c>
      <c r="L38" s="92" t="str">
        <f t="shared" si="5"/>
        <v/>
      </c>
      <c r="M38" s="95" t="str">
        <f>IF(A38&lt;&gt;"",IF(MID(C38,1,1)="c",SigmaEpsConcrete(I38,$AN$30:$AN$33,$AR$30:$AR$33,$AS$26,$AS$27,$AS$28,$AQ$20,$AU$19),""),"")</f>
        <v/>
      </c>
      <c r="N38" s="95">
        <f>IF(A38&lt;&gt;"",IF(MID(C38,1,1)="r",SigmaEpsReinf(J38,$AS$42:$AS$43,$AS$41,$AS$39,$AS$40,$AQ$38),""),"")</f>
        <v>3550</v>
      </c>
      <c r="Q38" s="92" t="str">
        <f t="shared" si="7"/>
        <v/>
      </c>
      <c r="R38" s="92">
        <f t="shared" si="8"/>
        <v>1394295.9029885677</v>
      </c>
      <c r="U38" s="5">
        <v>3.0171855859398842</v>
      </c>
      <c r="V38" s="5">
        <v>3.0171855834960937</v>
      </c>
      <c r="W38" s="94">
        <f t="shared" si="6"/>
        <v>66.444975518289837</v>
      </c>
      <c r="X38" s="94">
        <f t="shared" si="9"/>
        <v>-0.12726461694895846</v>
      </c>
      <c r="Y38" s="5">
        <v>7.85</v>
      </c>
      <c r="AC38" t="s">
        <v>455</v>
      </c>
      <c r="AI38" s="81" t="s">
        <v>478</v>
      </c>
      <c r="AJ38" s="190">
        <f>IF(AN8&gt;=0,IF(AJ13=1,ABS(AH4),IF(AJ13=0,ABS(AD9),MAX(ABS(AH4),ABS(AH5)))),IF(AJ13=1,ABS(AD4),IF(AJ13=0,ABS(AD8),MAX(ABS(AD4),ABS(AD5)))))</f>
        <v>100.68577518873717</v>
      </c>
      <c r="AK38" t="s">
        <v>181</v>
      </c>
      <c r="AL38" s="137"/>
      <c r="AM38" s="144" t="s">
        <v>21</v>
      </c>
      <c r="AN38" s="142"/>
      <c r="AO38" s="142"/>
      <c r="AP38" s="142"/>
      <c r="AQ38" s="353" t="s">
        <v>412</v>
      </c>
      <c r="AR38" s="354"/>
      <c r="AS38" s="142"/>
      <c r="AT38" s="142"/>
      <c r="AU38" s="142"/>
      <c r="AV38" s="143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49" t="s">
        <v>414</v>
      </c>
      <c r="BL38" s="142"/>
      <c r="BM38" s="142"/>
      <c r="BN38" s="142"/>
      <c r="BO38" s="142"/>
      <c r="BP38" s="193" t="s">
        <v>102</v>
      </c>
      <c r="BQ38" s="142"/>
      <c r="BR38" s="210"/>
      <c r="BS38" s="137"/>
      <c r="BT38" s="137"/>
      <c r="CE38" s="1"/>
      <c r="CF38" s="1"/>
      <c r="CG38" s="1"/>
      <c r="CH38" s="1"/>
      <c r="CI38" s="1"/>
      <c r="CJ38" s="1"/>
      <c r="CK38" s="1"/>
    </row>
    <row r="39" spans="1:89" ht="15" customHeight="1" x14ac:dyDescent="0.25">
      <c r="A39" s="8" t="s">
        <v>682</v>
      </c>
      <c r="B39" s="5">
        <v>6.1575216010359943</v>
      </c>
      <c r="C39" s="5" t="s">
        <v>65</v>
      </c>
      <c r="D39" s="5">
        <v>24727.870772198734</v>
      </c>
      <c r="E39" s="5">
        <v>-722.82286681689084</v>
      </c>
      <c r="F39" s="94">
        <f t="shared" si="0"/>
        <v>50.935775183105946</v>
      </c>
      <c r="G39" s="94">
        <f t="shared" si="1"/>
        <v>6.2913085832008164E-2</v>
      </c>
      <c r="H39" s="127">
        <f>IF(A39&lt;&gt;"",IF(MID(C39,1,1)="c",$AS$26,IF(MID(C39,1,1)="r",$AS$41,IF(MID(C39,1,1)="p",#REF!,#REF!))),"")</f>
        <v>2000000</v>
      </c>
      <c r="I39" s="92" t="str">
        <f t="shared" si="2"/>
        <v/>
      </c>
      <c r="J39" s="92">
        <f t="shared" si="3"/>
        <v>2.4269403362160869E-3</v>
      </c>
      <c r="K39" s="92" t="str">
        <f t="shared" si="4"/>
        <v/>
      </c>
      <c r="L39" s="92" t="str">
        <f t="shared" si="5"/>
        <v/>
      </c>
      <c r="M39" s="95" t="str">
        <f>IF(A39&lt;&gt;"",IF(MID(C39,1,1)="c",SigmaEpsConcrete(I39,$AN$30:$AN$33,$AR$30:$AR$33,$AS$26,$AS$27,$AS$28,$AQ$20,$AU$19),""),"")</f>
        <v/>
      </c>
      <c r="N39" s="95">
        <f>IF(A39&lt;&gt;"",IF(MID(C39,1,1)="r",SigmaEpsReinf(J39,$AS$42:$AS$43,$AS$41,$AS$39,$AS$40,$AQ$38),""),"")</f>
        <v>3550</v>
      </c>
      <c r="Q39" s="92" t="str">
        <f t="shared" si="7"/>
        <v/>
      </c>
      <c r="R39" s="92">
        <f t="shared" si="8"/>
        <v>1462747.1252692218</v>
      </c>
      <c r="U39" s="5">
        <v>3.0171855859398842</v>
      </c>
      <c r="V39" s="5">
        <v>3.0171855834960937</v>
      </c>
      <c r="W39" s="94">
        <f t="shared" si="6"/>
        <v>51.444975518289837</v>
      </c>
      <c r="X39" s="94">
        <f t="shared" si="9"/>
        <v>-0.12726461694895846</v>
      </c>
      <c r="Y39" s="5">
        <v>7.85</v>
      </c>
      <c r="AC39" t="s">
        <v>451</v>
      </c>
      <c r="AD39" s="81" t="s">
        <v>449</v>
      </c>
      <c r="AE39" s="250">
        <f>AP10*(AH36+AJ38/100)</f>
        <v>27.185159300959032</v>
      </c>
      <c r="AF39" s="81" t="s">
        <v>448</v>
      </c>
      <c r="AG39" s="250">
        <f>AN10*(AH35+AJ38/100)</f>
        <v>27.185159300959032</v>
      </c>
      <c r="AH39" t="s">
        <v>450</v>
      </c>
      <c r="AI39" s="244" t="s">
        <v>454</v>
      </c>
      <c r="AJ39" s="94">
        <f>1+AE39/AG39</f>
        <v>2</v>
      </c>
      <c r="AL39" s="137"/>
      <c r="AM39" s="144" t="s">
        <v>168</v>
      </c>
      <c r="AN39" s="142"/>
      <c r="AO39" s="142"/>
      <c r="AP39" s="142"/>
      <c r="AQ39" s="142"/>
      <c r="AR39" s="154" t="str">
        <f>IF($AQ$5="расчётные","Rs =","Rsn =")</f>
        <v>Rs =</v>
      </c>
      <c r="AS39" s="155">
        <f>AU37*IF($AQ$5="расчётные",INDEX(Data!$C$19:$F$22,AS35,AQ36),INDEX(Data!$G$19:$G$22,AS35))</f>
        <v>3550</v>
      </c>
      <c r="AT39" s="142" t="s">
        <v>119</v>
      </c>
      <c r="AU39" s="142"/>
      <c r="AV39" s="143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49" t="s">
        <v>415</v>
      </c>
      <c r="BL39" s="142"/>
      <c r="BM39" s="142"/>
      <c r="BN39" s="142"/>
      <c r="BO39" s="154" t="s">
        <v>416</v>
      </c>
      <c r="BP39" s="157">
        <f>(-1)*SUMIF(Класс_бетона,AP19,eps_sn)</f>
        <v>-3.9999999999999996E-4</v>
      </c>
      <c r="BQ39" s="142"/>
      <c r="BR39" s="210"/>
      <c r="BS39" s="137"/>
      <c r="BT39" s="137"/>
      <c r="CE39" s="1"/>
      <c r="CF39" s="1"/>
      <c r="CG39" s="1"/>
      <c r="CH39" s="1"/>
      <c r="CI39" s="1"/>
      <c r="CJ39" s="1"/>
      <c r="CK39" s="1"/>
    </row>
    <row r="40" spans="1:89" ht="15" customHeight="1" x14ac:dyDescent="0.25">
      <c r="A40" s="8" t="s">
        <v>683</v>
      </c>
      <c r="B40" s="5">
        <v>6.1575216010359943</v>
      </c>
      <c r="C40" s="5" t="s">
        <v>65</v>
      </c>
      <c r="D40" s="5">
        <v>24577.870772198734</v>
      </c>
      <c r="E40" s="5">
        <v>-722.82286681689084</v>
      </c>
      <c r="F40" s="94">
        <f t="shared" si="0"/>
        <v>35.935775183105946</v>
      </c>
      <c r="G40" s="94">
        <f t="shared" si="1"/>
        <v>6.2913085832008164E-2</v>
      </c>
      <c r="H40" s="127">
        <f>IF(A40&lt;&gt;"",IF(MID(C40,1,1)="c",$AS$26,IF(MID(C40,1,1)="r",$AS$41,IF(MID(C40,1,1)="p",#REF!,#REF!))),"")</f>
        <v>2000000</v>
      </c>
      <c r="I40" s="92" t="str">
        <f t="shared" si="2"/>
        <v/>
      </c>
      <c r="J40" s="92">
        <f t="shared" si="3"/>
        <v>2.3077927205197831E-3</v>
      </c>
      <c r="K40" s="92" t="str">
        <f t="shared" si="4"/>
        <v/>
      </c>
      <c r="L40" s="92" t="str">
        <f t="shared" si="5"/>
        <v/>
      </c>
      <c r="M40" s="95" t="str">
        <f>IF(A40&lt;&gt;"",IF(MID(C40,1,1)="c",SigmaEpsConcrete(I40,$AN$30:$AN$33,$AR$30:$AR$33,$AS$26,$AS$27,$AS$28,$AQ$20,$AU$19),""),"")</f>
        <v/>
      </c>
      <c r="N40" s="95">
        <f>IF(A40&lt;&gt;"",IF(MID(C40,1,1)="r",SigmaEpsReinf(J40,$AS$42:$AS$43,$AS$41,$AS$39,$AS$40,$AQ$38),""),"")</f>
        <v>3550</v>
      </c>
      <c r="Q40" s="92" t="str">
        <f t="shared" si="7"/>
        <v/>
      </c>
      <c r="R40" s="92">
        <f t="shared" si="8"/>
        <v>1538266.3999392611</v>
      </c>
      <c r="U40" s="5">
        <v>3.0171855859398842</v>
      </c>
      <c r="V40" s="5">
        <v>3.0171855834960937</v>
      </c>
      <c r="W40" s="94">
        <f t="shared" si="6"/>
        <v>36.444975518289837</v>
      </c>
      <c r="X40" s="94">
        <f t="shared" si="9"/>
        <v>-0.12726461694895846</v>
      </c>
      <c r="Y40" s="5">
        <v>7.85</v>
      </c>
      <c r="AC40" t="s">
        <v>453</v>
      </c>
      <c r="AH40" s="244" t="s">
        <v>452</v>
      </c>
      <c r="AI40" s="251">
        <f>IF(OR(AN9/AN10*AP9/AP10&lt;0,AE39*AG39&lt;0),IF(AH35&gt;=0.1*AI10/1000,1,1.05),AJ39)</f>
        <v>2</v>
      </c>
      <c r="AL40" s="137"/>
      <c r="AM40" s="144" t="s">
        <v>171</v>
      </c>
      <c r="AN40" s="142"/>
      <c r="AO40" s="142"/>
      <c r="AP40" s="142"/>
      <c r="AQ40" s="142"/>
      <c r="AR40" s="154" t="str">
        <f>IF($AQ$5="расчётные","Rsс =","Rsсn =")</f>
        <v>Rsс =</v>
      </c>
      <c r="AS40" s="155">
        <f>IF(AO22="непродолжительное",IF(AS39&lt;=4000,AS39,4000),IF(AS39&lt;=5000,AS39,5000))</f>
        <v>3550</v>
      </c>
      <c r="AT40" s="142" t="s">
        <v>119</v>
      </c>
      <c r="AU40" s="142"/>
      <c r="AV40" s="143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49" t="s">
        <v>417</v>
      </c>
      <c r="BL40" s="142"/>
      <c r="BM40" s="142"/>
      <c r="BN40" s="142"/>
      <c r="BO40" s="193" t="s">
        <v>102</v>
      </c>
      <c r="BP40" s="142"/>
      <c r="BQ40" s="154" t="s">
        <v>421</v>
      </c>
      <c r="BR40" s="299">
        <f>IF(BO40="нет",1,0.9)</f>
        <v>1</v>
      </c>
      <c r="BS40" s="137"/>
      <c r="BT40" s="137"/>
      <c r="CE40" s="1"/>
      <c r="CF40" s="1"/>
      <c r="CG40" s="1"/>
      <c r="CH40" s="1"/>
      <c r="CI40" s="1"/>
      <c r="CJ40" s="1"/>
      <c r="CK40" s="1"/>
    </row>
    <row r="41" spans="1:89" ht="15" customHeight="1" x14ac:dyDescent="0.25">
      <c r="A41" s="8" t="s">
        <v>684</v>
      </c>
      <c r="B41" s="5">
        <v>6.1575216010359943</v>
      </c>
      <c r="C41" s="5" t="s">
        <v>65</v>
      </c>
      <c r="D41" s="5">
        <v>24427.870772198734</v>
      </c>
      <c r="E41" s="5">
        <v>-722.82286681689084</v>
      </c>
      <c r="F41" s="94">
        <f t="shared" si="0"/>
        <v>20.935775183105942</v>
      </c>
      <c r="G41" s="94">
        <f t="shared" si="1"/>
        <v>6.2913085832008164E-2</v>
      </c>
      <c r="H41" s="127">
        <f>IF(A41&lt;&gt;"",IF(MID(C41,1,1)="c",$AS$26,IF(MID(C41,1,1)="r",$AS$41,IF(MID(C41,1,1)="p",#REF!,#REF!))),"")</f>
        <v>2000000</v>
      </c>
      <c r="I41" s="92" t="str">
        <f t="shared" si="2"/>
        <v/>
      </c>
      <c r="J41" s="92">
        <f t="shared" si="3"/>
        <v>2.1886451048234792E-3</v>
      </c>
      <c r="K41" s="92" t="str">
        <f t="shared" si="4"/>
        <v/>
      </c>
      <c r="L41" s="92" t="str">
        <f t="shared" si="5"/>
        <v/>
      </c>
      <c r="M41" s="95" t="str">
        <f>IF(A41&lt;&gt;"",IF(MID(C41,1,1)="c",SigmaEpsConcrete(I41,$AN$30:$AN$33,$AR$30:$AR$33,$AS$26,$AS$27,$AS$28,$AQ$20,$AU$19),""),"")</f>
        <v/>
      </c>
      <c r="N41" s="95">
        <f>IF(A41&lt;&gt;"",IF(MID(C41,1,1)="r",SigmaEpsReinf(J41,$AS$42:$AS$43,$AS$41,$AS$39,$AS$40,$AQ$38),""),"")</f>
        <v>3550</v>
      </c>
      <c r="Q41" s="92" t="str">
        <f t="shared" si="7"/>
        <v/>
      </c>
      <c r="R41" s="92">
        <f t="shared" si="8"/>
        <v>1622008.0597700733</v>
      </c>
      <c r="U41" s="5">
        <v>3.0171855859398842</v>
      </c>
      <c r="V41" s="5">
        <v>3.0171855834960937</v>
      </c>
      <c r="W41" s="94">
        <f t="shared" si="6"/>
        <v>21.444975518289837</v>
      </c>
      <c r="X41" s="94">
        <f t="shared" si="9"/>
        <v>-0.12726461694895846</v>
      </c>
      <c r="Y41" s="5">
        <v>7.85</v>
      </c>
      <c r="AC41" s="254" t="s">
        <v>457</v>
      </c>
      <c r="AD41" s="148"/>
      <c r="AE41" s="148"/>
      <c r="AF41" s="148"/>
      <c r="AG41" s="148"/>
      <c r="AH41" s="148"/>
      <c r="AI41" s="148"/>
      <c r="AJ41" s="160"/>
      <c r="AL41" s="137"/>
      <c r="AM41" s="144" t="s">
        <v>172</v>
      </c>
      <c r="AN41" s="142"/>
      <c r="AO41" s="142"/>
      <c r="AP41" s="142"/>
      <c r="AQ41" s="142"/>
      <c r="AR41" s="154" t="s">
        <v>173</v>
      </c>
      <c r="AS41" s="162">
        <f>INDEX(Data!$B$19:$B$22,AS35,)</f>
        <v>2000000</v>
      </c>
      <c r="AT41" s="142" t="s">
        <v>119</v>
      </c>
      <c r="AU41" s="142"/>
      <c r="AV41" s="143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49" t="s">
        <v>426</v>
      </c>
      <c r="BL41" s="142"/>
      <c r="BM41" s="142"/>
      <c r="BN41" s="142"/>
      <c r="BO41" s="164">
        <f>4/1.42</f>
        <v>2.8169014084507045</v>
      </c>
      <c r="BP41" s="142" t="s">
        <v>427</v>
      </c>
      <c r="BQ41" s="174" t="s">
        <v>429</v>
      </c>
      <c r="BR41" s="299">
        <f>InterRange(Data!$U$8,Data!$V$8,BO41,1)</f>
        <v>0.40028169014084514</v>
      </c>
      <c r="BS41" s="137"/>
      <c r="BT41" s="137"/>
      <c r="CE41" s="1"/>
      <c r="CF41" s="1"/>
      <c r="CG41" s="1"/>
      <c r="CH41" s="1"/>
      <c r="CI41" s="1"/>
      <c r="CJ41" s="1"/>
      <c r="CK41" s="1"/>
    </row>
    <row r="42" spans="1:89" ht="15" customHeight="1" x14ac:dyDescent="0.25">
      <c r="A42" s="8" t="s">
        <v>685</v>
      </c>
      <c r="B42" s="5">
        <v>6.1575216010359943</v>
      </c>
      <c r="C42" s="5" t="s">
        <v>65</v>
      </c>
      <c r="D42" s="5">
        <v>24277.870772198734</v>
      </c>
      <c r="E42" s="5">
        <v>-722.82286681689084</v>
      </c>
      <c r="F42" s="94">
        <f t="shared" si="0"/>
        <v>5.9357751831059433</v>
      </c>
      <c r="G42" s="94">
        <f t="shared" si="1"/>
        <v>6.2913085832008164E-2</v>
      </c>
      <c r="H42" s="127">
        <f>IF(A42&lt;&gt;"",IF(MID(C42,1,1)="c",$AS$26,IF(MID(C42,1,1)="r",$AS$41,IF(MID(C42,1,1)="p",#REF!,#REF!))),"")</f>
        <v>2000000</v>
      </c>
      <c r="I42" s="92" t="str">
        <f t="shared" si="2"/>
        <v/>
      </c>
      <c r="J42" s="92">
        <f t="shared" si="3"/>
        <v>2.0694974891271758E-3</v>
      </c>
      <c r="K42" s="92" t="str">
        <f t="shared" si="4"/>
        <v/>
      </c>
      <c r="L42" s="92" t="str">
        <f t="shared" si="5"/>
        <v/>
      </c>
      <c r="M42" s="95" t="str">
        <f>IF(A42&lt;&gt;"",IF(MID(C42,1,1)="c",SigmaEpsConcrete(I42,$AN$30:$AN$33,$AR$30:$AR$33,$AS$26,$AS$27,$AS$28,$AQ$20,$AU$19),""),"")</f>
        <v/>
      </c>
      <c r="N42" s="95">
        <f>IF(A42&lt;&gt;"",IF(MID(C42,1,1)="r",SigmaEpsReinf(J42,$AS$42:$AS$43,$AS$41,$AS$39,$AS$40,$AQ$38),""),"")</f>
        <v>3550</v>
      </c>
      <c r="Q42" s="92" t="str">
        <f t="shared" si="7"/>
        <v/>
      </c>
      <c r="R42" s="92">
        <f t="shared" si="8"/>
        <v>1715392.2721100936</v>
      </c>
      <c r="U42" s="5">
        <v>3.0171855859398842</v>
      </c>
      <c r="V42" s="5">
        <v>3.0171855834960937</v>
      </c>
      <c r="W42" s="94">
        <f t="shared" si="6"/>
        <v>6.4449755182898381</v>
      </c>
      <c r="X42" s="94">
        <f t="shared" si="9"/>
        <v>-0.12726461694895846</v>
      </c>
      <c r="Y42" s="5">
        <v>7.85</v>
      </c>
      <c r="AC42" s="255" t="s">
        <v>458</v>
      </c>
      <c r="AD42" s="90"/>
      <c r="AE42" s="90"/>
      <c r="AF42" s="90"/>
      <c r="AG42" s="90"/>
      <c r="AH42" s="252" t="s">
        <v>460</v>
      </c>
      <c r="AI42" s="250">
        <f>SUMIF(Класс_бетона,AP19,IF($AQ$5="расчётные",Rb,Rb_ser))</f>
        <v>160</v>
      </c>
      <c r="AJ42" s="253" t="s">
        <v>119</v>
      </c>
      <c r="AL42" s="137"/>
      <c r="AM42" s="144" t="s">
        <v>174</v>
      </c>
      <c r="AN42" s="142"/>
      <c r="AO42" s="142"/>
      <c r="AP42" s="154" t="s">
        <v>210</v>
      </c>
      <c r="AQ42" s="163" t="str">
        <f>IF(AQ38="трёхлинейная",0.9*AS39/AS41,"")</f>
        <v/>
      </c>
      <c r="AR42" s="154" t="s">
        <v>175</v>
      </c>
      <c r="AS42" s="157">
        <f>$AS$39/$AS$41+IF(AQ38="трёхлинейная",0.002,0)</f>
        <v>1.7750000000000001E-3</v>
      </c>
      <c r="AT42" s="142"/>
      <c r="AU42" s="142"/>
      <c r="AV42" s="143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49" t="s">
        <v>418</v>
      </c>
      <c r="BL42" s="142"/>
      <c r="BM42" s="142"/>
      <c r="BN42" s="142"/>
      <c r="BO42" s="164">
        <v>60</v>
      </c>
      <c r="BP42" s="142" t="s">
        <v>428</v>
      </c>
      <c r="BQ42" s="174" t="s">
        <v>422</v>
      </c>
      <c r="BR42" s="299">
        <f>InterRange(Data!$X$8,Data!$Y$8,BO42,1)</f>
        <v>1</v>
      </c>
      <c r="BS42" s="137"/>
      <c r="BT42" s="137"/>
      <c r="CE42" s="1"/>
      <c r="CF42" s="1"/>
      <c r="CG42" s="1"/>
      <c r="CH42" s="1"/>
      <c r="CI42" s="1"/>
      <c r="CJ42" s="1"/>
      <c r="CK42" s="1"/>
    </row>
    <row r="43" spans="1:89" ht="15" customHeight="1" thickBot="1" x14ac:dyDescent="0.3">
      <c r="A43" s="8" t="s">
        <v>686</v>
      </c>
      <c r="B43" s="5">
        <v>6.1575216010359943</v>
      </c>
      <c r="C43" s="5" t="s">
        <v>65</v>
      </c>
      <c r="D43" s="5">
        <v>24127.870772198734</v>
      </c>
      <c r="E43" s="5">
        <v>-722.82286681689084</v>
      </c>
      <c r="F43" s="94">
        <f t="shared" si="0"/>
        <v>-9.0642248168940576</v>
      </c>
      <c r="G43" s="94">
        <f t="shared" si="1"/>
        <v>6.2913085832008164E-2</v>
      </c>
      <c r="H43" s="127">
        <f>IF(A43&lt;&gt;"",IF(MID(C43,1,1)="c",$AS$26,IF(MID(C43,1,1)="r",$AS$41,IF(MID(C43,1,1)="p",#REF!,#REF!))),"")</f>
        <v>2000000</v>
      </c>
      <c r="I43" s="92" t="str">
        <f t="shared" si="2"/>
        <v/>
      </c>
      <c r="J43" s="92">
        <f t="shared" si="3"/>
        <v>1.9503498734308718E-3</v>
      </c>
      <c r="K43" s="92" t="str">
        <f t="shared" si="4"/>
        <v/>
      </c>
      <c r="L43" s="92" t="str">
        <f t="shared" si="5"/>
        <v/>
      </c>
      <c r="M43" s="95" t="str">
        <f>IF(A43&lt;&gt;"",IF(MID(C43,1,1)="c",SigmaEpsConcrete(I43,$AN$30:$AN$33,$AR$30:$AR$33,$AS$26,$AS$27,$AS$28,$AQ$20,$AU$19),""),"")</f>
        <v/>
      </c>
      <c r="N43" s="95">
        <f>IF(A43&lt;&gt;"",IF(MID(C43,1,1)="r",SigmaEpsReinf(J43,$AS$42:$AS$43,$AS$41,$AS$39,$AS$40,$AQ$38),""),"")</f>
        <v>3550</v>
      </c>
      <c r="Q43" s="92" t="str">
        <f t="shared" si="7"/>
        <v/>
      </c>
      <c r="R43" s="92">
        <f t="shared" si="8"/>
        <v>1820186.2385619942</v>
      </c>
      <c r="U43" s="5">
        <v>3.0171855859398842</v>
      </c>
      <c r="V43" s="5">
        <v>3.0171855834960937</v>
      </c>
      <c r="W43" s="94">
        <f t="shared" si="6"/>
        <v>-8.5550244817101628</v>
      </c>
      <c r="X43" s="94">
        <f t="shared" si="9"/>
        <v>-0.12726461694895846</v>
      </c>
      <c r="Y43" s="5">
        <v>7.85</v>
      </c>
      <c r="AC43" s="255" t="s">
        <v>459</v>
      </c>
      <c r="AD43" s="90"/>
      <c r="AE43" s="90"/>
      <c r="AF43" s="90"/>
      <c r="AG43" s="90"/>
      <c r="AH43" s="252" t="s">
        <v>461</v>
      </c>
      <c r="AI43" s="250">
        <f>BG8</f>
        <v>250</v>
      </c>
      <c r="AJ43" s="253" t="s">
        <v>119</v>
      </c>
      <c r="AL43" s="137"/>
      <c r="AM43" s="144"/>
      <c r="AN43" s="142"/>
      <c r="AO43" s="142"/>
      <c r="AP43" s="154" t="s">
        <v>237</v>
      </c>
      <c r="AQ43" s="173" t="str">
        <f>IF(AQ38="трёхлинейная",2*AS42-AQ42,"")</f>
        <v/>
      </c>
      <c r="AR43" s="154" t="s">
        <v>176</v>
      </c>
      <c r="AS43" s="159">
        <f>IF(AQ38="двухлинейная",Data!$S$13,Data!$S$14)</f>
        <v>2.5000000000000001E-2</v>
      </c>
      <c r="AT43" s="146"/>
      <c r="AU43" s="146"/>
      <c r="AV43" s="14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50" t="s">
        <v>431</v>
      </c>
      <c r="BL43" s="151"/>
      <c r="BM43" s="151"/>
      <c r="BN43" s="151"/>
      <c r="BO43" s="151"/>
      <c r="BP43" s="151"/>
      <c r="BQ43" s="300" t="s">
        <v>432</v>
      </c>
      <c r="BR43" s="301">
        <f>IF($BP$38="да",BP39*BR40*BR41*BR42,0)</f>
        <v>0</v>
      </c>
      <c r="BS43" s="137"/>
      <c r="BT43" s="137"/>
      <c r="CE43" s="1"/>
      <c r="CF43" s="1"/>
      <c r="CG43" s="1"/>
      <c r="CH43" s="1"/>
      <c r="CI43" s="1"/>
      <c r="CJ43" s="1"/>
      <c r="CK43" s="1"/>
    </row>
    <row r="44" spans="1:89" ht="15" customHeight="1" x14ac:dyDescent="0.25">
      <c r="A44" s="8" t="s">
        <v>687</v>
      </c>
      <c r="B44" s="5">
        <v>6.1575216010359943</v>
      </c>
      <c r="C44" s="5" t="s">
        <v>65</v>
      </c>
      <c r="D44" s="5">
        <v>23977.870772198734</v>
      </c>
      <c r="E44" s="5">
        <v>-722.82286681689084</v>
      </c>
      <c r="F44" s="94">
        <f t="shared" si="0"/>
        <v>-24.064224816894058</v>
      </c>
      <c r="G44" s="94">
        <f t="shared" si="1"/>
        <v>6.2913085832008164E-2</v>
      </c>
      <c r="H44" s="127">
        <f>IF(A44&lt;&gt;"",IF(MID(C44,1,1)="c",$AS$26,IF(MID(C44,1,1)="r",$AS$41,IF(MID(C44,1,1)="p",#REF!,#REF!))),"")</f>
        <v>2000000</v>
      </c>
      <c r="I44" s="92" t="str">
        <f t="shared" si="2"/>
        <v/>
      </c>
      <c r="J44" s="92">
        <f t="shared" si="3"/>
        <v>1.8312022577345679E-3</v>
      </c>
      <c r="K44" s="92" t="str">
        <f t="shared" si="4"/>
        <v/>
      </c>
      <c r="L44" s="92" t="str">
        <f t="shared" si="5"/>
        <v/>
      </c>
      <c r="M44" s="95" t="str">
        <f>IF(A44&lt;&gt;"",IF(MID(C44,1,1)="c",SigmaEpsConcrete(I44,$AN$30:$AN$33,$AR$30:$AR$33,$AS$26,$AS$27,$AS$28,$AQ$20,$AU$19),""),"")</f>
        <v/>
      </c>
      <c r="N44" s="95">
        <f>IF(A44&lt;&gt;"",IF(MID(C44,1,1)="r",SigmaEpsReinf(J44,$AS$42:$AS$43,$AS$41,$AS$39,$AS$40,$AQ$38),""),"")</f>
        <v>3550</v>
      </c>
      <c r="Q44" s="92" t="str">
        <f t="shared" si="7"/>
        <v/>
      </c>
      <c r="R44" s="92">
        <f t="shared" si="8"/>
        <v>1938617.0943191198</v>
      </c>
      <c r="U44" s="5">
        <v>3.0171855859398842</v>
      </c>
      <c r="V44" s="5">
        <v>3.0171855834960937</v>
      </c>
      <c r="W44" s="94">
        <f t="shared" si="6"/>
        <v>-23.555024481710163</v>
      </c>
      <c r="X44" s="94">
        <f t="shared" si="9"/>
        <v>-0.12726461694895846</v>
      </c>
      <c r="Y44" s="5">
        <v>7.85</v>
      </c>
      <c r="AC44" s="255" t="s">
        <v>463</v>
      </c>
      <c r="AD44" s="90"/>
      <c r="AE44" s="90"/>
      <c r="AF44" s="90"/>
      <c r="AG44" s="90"/>
      <c r="AH44" s="252" t="s">
        <v>464</v>
      </c>
      <c r="AI44" s="257">
        <f>IF(AH35/(AI10/1000)&lt;=1.5,AH35/(AI10/1000),1.5)</f>
        <v>0</v>
      </c>
      <c r="AJ44" s="253"/>
      <c r="AK44" s="249"/>
      <c r="AL44" s="137"/>
      <c r="AM44" s="55" t="s">
        <v>255</v>
      </c>
      <c r="AN44" s="140"/>
      <c r="AO44" s="140"/>
      <c r="AP44" s="140"/>
      <c r="AQ44" s="140"/>
      <c r="AR44" s="160"/>
      <c r="AS44" s="137"/>
      <c r="AT44" s="137"/>
      <c r="AU44" s="137"/>
      <c r="AV44" s="141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CE44" s="1"/>
      <c r="CF44" s="1"/>
      <c r="CG44" s="1"/>
      <c r="CH44" s="1"/>
      <c r="CI44" s="1"/>
      <c r="CJ44" s="1"/>
      <c r="CK44" s="1"/>
    </row>
    <row r="45" spans="1:89" ht="15" customHeight="1" x14ac:dyDescent="0.25">
      <c r="A45" s="8" t="s">
        <v>688</v>
      </c>
      <c r="B45" s="5">
        <v>6.1575216010359943</v>
      </c>
      <c r="C45" s="5" t="s">
        <v>65</v>
      </c>
      <c r="D45" s="5">
        <v>23827.870772198734</v>
      </c>
      <c r="E45" s="5">
        <v>-722.82286681689084</v>
      </c>
      <c r="F45" s="94">
        <f t="shared" si="0"/>
        <v>-39.064224816894054</v>
      </c>
      <c r="G45" s="94">
        <f t="shared" si="1"/>
        <v>6.2913085832008164E-2</v>
      </c>
      <c r="H45" s="127">
        <f>IF(A45&lt;&gt;"",IF(MID(C45,1,1)="c",$AS$26,IF(MID(C45,1,1)="r",$AS$41,IF(MID(C45,1,1)="p",#REF!,#REF!))),"")</f>
        <v>2000000</v>
      </c>
      <c r="I45" s="92" t="str">
        <f t="shared" si="2"/>
        <v/>
      </c>
      <c r="J45" s="92">
        <f t="shared" si="3"/>
        <v>1.7120546420382641E-3</v>
      </c>
      <c r="K45" s="92" t="str">
        <f t="shared" si="4"/>
        <v/>
      </c>
      <c r="L45" s="92" t="str">
        <f t="shared" si="5"/>
        <v/>
      </c>
      <c r="M45" s="95" t="str">
        <f>IF(A45&lt;&gt;"",IF(MID(C45,1,1)="c",SigmaEpsConcrete(I45,$AN$30:$AN$33,$AR$30:$AR$33,$AS$26,$AS$27,$AS$28,$AQ$20,$AU$19),""),"")</f>
        <v/>
      </c>
      <c r="N45" s="95">
        <f>IF(A45&lt;&gt;"",IF(MID(C45,1,1)="r",SigmaEpsReinf(J45,$AS$42:$AS$43,$AS$41,$AS$39,$AS$40,$AQ$38),""),"")</f>
        <v>3424.1092840765282</v>
      </c>
      <c r="Q45" s="92" t="str">
        <f t="shared" si="7"/>
        <v/>
      </c>
      <c r="R45" s="92">
        <f t="shared" si="8"/>
        <v>2000000</v>
      </c>
      <c r="U45" s="5">
        <v>3.0171855859398842</v>
      </c>
      <c r="V45" s="5">
        <v>3.0171855834960937</v>
      </c>
      <c r="W45" s="94">
        <f t="shared" si="6"/>
        <v>-38.555024481710163</v>
      </c>
      <c r="X45" s="94">
        <f t="shared" si="9"/>
        <v>-0.12726461694895846</v>
      </c>
      <c r="Y45" s="5">
        <v>7.85</v>
      </c>
      <c r="AC45" s="258" t="s">
        <v>465</v>
      </c>
      <c r="AD45" s="183"/>
      <c r="AE45" s="183"/>
      <c r="AF45" s="183"/>
      <c r="AG45" s="183"/>
      <c r="AH45" s="259" t="s">
        <v>466</v>
      </c>
      <c r="AI45" s="260">
        <f>IF(AJ13&lt;&gt;2,1,1+12*AI43/AI42*AI44)</f>
        <v>1</v>
      </c>
      <c r="AJ45" s="217"/>
      <c r="AK45" s="249"/>
      <c r="AL45" s="137"/>
      <c r="AM45" s="144" t="s">
        <v>256</v>
      </c>
      <c r="AN45" s="142"/>
      <c r="AO45" s="142"/>
      <c r="AP45" s="142"/>
      <c r="AQ45" s="154" t="s">
        <v>258</v>
      </c>
      <c r="AR45" s="65">
        <v>50</v>
      </c>
      <c r="AS45" s="137"/>
      <c r="AT45" s="137"/>
      <c r="AU45" s="137"/>
      <c r="AV45" s="143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CE45" s="1"/>
      <c r="CF45" s="1"/>
      <c r="CG45" s="1"/>
      <c r="CH45" s="1"/>
      <c r="CI45" s="1"/>
      <c r="CJ45" s="1"/>
      <c r="CK45" s="1"/>
    </row>
    <row r="46" spans="1:89" ht="15" customHeight="1" x14ac:dyDescent="0.25">
      <c r="A46" s="8" t="s">
        <v>689</v>
      </c>
      <c r="B46" s="5">
        <v>6.1575216010359943</v>
      </c>
      <c r="C46" s="5" t="s">
        <v>65</v>
      </c>
      <c r="D46" s="5">
        <v>23677.870772198734</v>
      </c>
      <c r="E46" s="5">
        <v>-722.82286681689084</v>
      </c>
      <c r="F46" s="94">
        <f t="shared" si="0"/>
        <v>-54.064224816894054</v>
      </c>
      <c r="G46" s="94">
        <f t="shared" si="1"/>
        <v>6.2913085832008164E-2</v>
      </c>
      <c r="H46" s="127">
        <f>IF(A46&lt;&gt;"",IF(MID(C46,1,1)="c",$AS$26,IF(MID(C46,1,1)="r",$AS$41,IF(MID(C46,1,1)="p",#REF!,#REF!))),"")</f>
        <v>2000000</v>
      </c>
      <c r="I46" s="92" t="str">
        <f t="shared" si="2"/>
        <v/>
      </c>
      <c r="J46" s="92">
        <f t="shared" si="3"/>
        <v>1.5929070263419605E-3</v>
      </c>
      <c r="K46" s="92" t="str">
        <f t="shared" si="4"/>
        <v/>
      </c>
      <c r="L46" s="92" t="str">
        <f t="shared" si="5"/>
        <v/>
      </c>
      <c r="M46" s="95" t="str">
        <f>IF(A46&lt;&gt;"",IF(MID(C46,1,1)="c",SigmaEpsConcrete(I46,$AN$30:$AN$33,$AR$30:$AR$33,$AS$26,$AS$27,$AS$28,$AQ$20,$AU$19),""),"")</f>
        <v/>
      </c>
      <c r="N46" s="95">
        <f>IF(A46&lt;&gt;"",IF(MID(C46,1,1)="r",SigmaEpsReinf(J46,$AS$42:$AS$43,$AS$41,$AS$39,$AS$40,$AQ$38),""),"")</f>
        <v>3185.8140526839211</v>
      </c>
      <c r="Q46" s="92" t="str">
        <f t="shared" si="7"/>
        <v/>
      </c>
      <c r="R46" s="92">
        <f t="shared" si="8"/>
        <v>2000000</v>
      </c>
      <c r="U46" s="5">
        <v>3.0171855859398842</v>
      </c>
      <c r="V46" s="5">
        <v>3.0171855834960937</v>
      </c>
      <c r="W46" s="94">
        <f t="shared" si="6"/>
        <v>-53.555024481710163</v>
      </c>
      <c r="X46" s="94">
        <f t="shared" si="9"/>
        <v>-0.12726461694895846</v>
      </c>
      <c r="Y46" s="5">
        <v>7.85</v>
      </c>
      <c r="AC46" s="256" t="s">
        <v>22</v>
      </c>
      <c r="AD46" s="90"/>
      <c r="AE46" s="90"/>
      <c r="AF46" s="90"/>
      <c r="AG46" s="261" t="s">
        <v>480</v>
      </c>
      <c r="AH46" s="129">
        <f>SUMIF(C10:$C$10010,"c",$V$10:$V$10010)+SUMPRODUCT(--($C$10:$C$10010="c"),$B$10:$B$10010,$W$10:$W$10010,$W$10:$W$10010)</f>
        <v>83901225.921580955</v>
      </c>
      <c r="AI46" s="249" t="s">
        <v>330</v>
      </c>
      <c r="AJ46" s="249"/>
      <c r="AK46" s="249"/>
      <c r="AL46" s="137"/>
      <c r="AM46" s="144" t="s">
        <v>257</v>
      </c>
      <c r="AN46" s="142"/>
      <c r="AO46" s="142"/>
      <c r="AP46" s="142"/>
      <c r="AQ46" s="174" t="s">
        <v>261</v>
      </c>
      <c r="AR46" s="172">
        <v>1E-3</v>
      </c>
      <c r="AS46" s="137"/>
      <c r="AT46" s="137"/>
      <c r="AU46" s="137"/>
      <c r="AV46" s="143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CE46" s="1"/>
      <c r="CF46" s="1"/>
      <c r="CG46" s="1"/>
      <c r="CH46" s="1"/>
      <c r="CI46" s="1"/>
      <c r="CJ46" s="1"/>
      <c r="CK46" s="1"/>
    </row>
    <row r="47" spans="1:89" ht="15" customHeight="1" x14ac:dyDescent="0.25">
      <c r="A47" s="8" t="s">
        <v>690</v>
      </c>
      <c r="B47" s="5">
        <v>6.1575216010359943</v>
      </c>
      <c r="C47" s="5" t="s">
        <v>65</v>
      </c>
      <c r="D47" s="5">
        <v>25177.870772198734</v>
      </c>
      <c r="E47" s="5">
        <v>-1647.8228668168904</v>
      </c>
      <c r="F47" s="94">
        <f t="shared" si="0"/>
        <v>95.935775183105946</v>
      </c>
      <c r="G47" s="94">
        <f t="shared" si="1"/>
        <v>-92.437086914167949</v>
      </c>
      <c r="H47" s="127">
        <f>IF(A47&lt;&gt;"",IF(MID(C47,1,1)="c",$AS$26,IF(MID(C47,1,1)="r",$AS$41,IF(MID(C47,1,1)="p",#REF!,#REF!))),"")</f>
        <v>2000000</v>
      </c>
      <c r="I47" s="92" t="str">
        <f t="shared" si="2"/>
        <v/>
      </c>
      <c r="J47" s="92">
        <f t="shared" si="3"/>
        <v>-2.1990201946237627E-4</v>
      </c>
      <c r="K47" s="92" t="str">
        <f t="shared" si="4"/>
        <v/>
      </c>
      <c r="L47" s="92" t="str">
        <f t="shared" si="5"/>
        <v/>
      </c>
      <c r="M47" s="95" t="str">
        <f>IF(A47&lt;&gt;"",IF(MID(C47,1,1)="c",SigmaEpsConcrete(I47,$AN$30:$AN$33,$AR$30:$AR$33,$AS$26,$AS$27,$AS$28,$AQ$20,$AU$19),""),"")</f>
        <v/>
      </c>
      <c r="N47" s="95">
        <f>IF(A47&lt;&gt;"",IF(MID(C47,1,1)="r",SigmaEpsReinf(J47,$AS$42:$AS$43,$AS$41,$AS$39,$AS$40,$AQ$38),""),"")</f>
        <v>-439.80403892475255</v>
      </c>
      <c r="Q47" s="92" t="str">
        <f t="shared" si="7"/>
        <v/>
      </c>
      <c r="R47" s="92">
        <f t="shared" si="8"/>
        <v>2000000</v>
      </c>
      <c r="U47" s="5">
        <v>3.0171855839490891</v>
      </c>
      <c r="V47" s="5">
        <v>3.0171855834960937</v>
      </c>
      <c r="W47" s="94">
        <f t="shared" si="6"/>
        <v>96.444975518289837</v>
      </c>
      <c r="X47" s="94">
        <f t="shared" si="9"/>
        <v>-92.627264616948921</v>
      </c>
      <c r="Y47" s="5">
        <v>7.85</v>
      </c>
      <c r="AC47" s="256" t="s">
        <v>467</v>
      </c>
      <c r="AG47" s="81" t="s">
        <v>468</v>
      </c>
      <c r="AH47" s="129">
        <f>$AS$41/$AS$25*(SUMIF(C10:$C$10010,"r",$V$10:$V$10010)+SUMPRODUCT(--($C$10:$C$10010="r"),$B$10:$B$10010,$W$10:$W$10010,$W$10:$W$10010))+$BG$17/$AS$25*(SUMIF(C10:$C$10010,"u",$V$10:$V$10010)+SUMPRODUCT(--($C$10:$C$10010="u"),$B$10:$B$10010,$W$10:$W$10010,$W$10:$W$10010))+$BE$11/$AS$25*(SUMIF(C10:$C$10010,"p",$V$10:$V$10010)+SUMPRODUCT(--($C$10:$C$10010="p"),$B$10:$B$10010,$W$10:$W$10010,$W$10:$W$10010))</f>
        <v>5714945.1729648262</v>
      </c>
      <c r="AI47" s="249" t="s">
        <v>330</v>
      </c>
      <c r="AK47" s="249"/>
      <c r="AL47" s="137"/>
      <c r="AM47" s="145" t="s">
        <v>259</v>
      </c>
      <c r="AN47" s="146"/>
      <c r="AO47" s="146"/>
      <c r="AP47" s="146"/>
      <c r="AQ47" s="216" t="s">
        <v>260</v>
      </c>
      <c r="AR47" s="172">
        <v>1E-4</v>
      </c>
      <c r="AS47" s="218" t="s">
        <v>405</v>
      </c>
      <c r="AT47" s="137"/>
      <c r="AU47" s="137"/>
      <c r="AV47" s="143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CE47" s="1"/>
      <c r="CF47" s="1"/>
      <c r="CG47" s="1"/>
      <c r="CH47" s="1"/>
      <c r="CI47" s="1"/>
      <c r="CJ47" s="1"/>
      <c r="CK47" s="1"/>
    </row>
    <row r="48" spans="1:89" ht="15" customHeight="1" x14ac:dyDescent="0.25">
      <c r="A48" s="8" t="s">
        <v>691</v>
      </c>
      <c r="B48" s="5">
        <v>6.1575216010359943</v>
      </c>
      <c r="C48" s="5" t="s">
        <v>65</v>
      </c>
      <c r="D48" s="5">
        <v>25027.870772198734</v>
      </c>
      <c r="E48" s="5">
        <v>-1647.8228668168904</v>
      </c>
      <c r="F48" s="94">
        <f t="shared" si="0"/>
        <v>80.935775183105946</v>
      </c>
      <c r="G48" s="94">
        <f t="shared" si="1"/>
        <v>-92.437086914167949</v>
      </c>
      <c r="H48" s="127">
        <f>IF(A48&lt;&gt;"",IF(MID(C48,1,1)="c",$AS$26,IF(MID(C48,1,1)="r",$AS$41,IF(MID(C48,1,1)="p",#REF!,#REF!))),"")</f>
        <v>2000000</v>
      </c>
      <c r="I48" s="92" t="str">
        <f t="shared" si="2"/>
        <v/>
      </c>
      <c r="J48" s="92">
        <f t="shared" si="3"/>
        <v>-3.3904963515867968E-4</v>
      </c>
      <c r="K48" s="92" t="str">
        <f t="shared" si="4"/>
        <v/>
      </c>
      <c r="L48" s="92" t="str">
        <f t="shared" si="5"/>
        <v/>
      </c>
      <c r="M48" s="95" t="str">
        <f>IF(A48&lt;&gt;"",IF(MID(C48,1,1)="c",SigmaEpsConcrete(I48,$AN$30:$AN$33,$AR$30:$AR$33,$AS$26,$AS$27,$AS$28,$AQ$20,$AU$19),""),"")</f>
        <v/>
      </c>
      <c r="N48" s="95">
        <f>IF(A48&lt;&gt;"",IF(MID(C48,1,1)="r",SigmaEpsReinf(J48,$AS$42:$AS$43,$AS$41,$AS$39,$AS$40,$AQ$38),""),"")</f>
        <v>-678.09927031735936</v>
      </c>
      <c r="Q48" s="92" t="str">
        <f t="shared" si="7"/>
        <v/>
      </c>
      <c r="R48" s="92">
        <f t="shared" si="8"/>
        <v>2000000</v>
      </c>
      <c r="U48" s="5">
        <v>3.0171855839490891</v>
      </c>
      <c r="V48" s="5">
        <v>3.0171855834960937</v>
      </c>
      <c r="W48" s="94">
        <f t="shared" si="6"/>
        <v>81.444975518289837</v>
      </c>
      <c r="X48" s="94">
        <f t="shared" si="9"/>
        <v>-92.627264616948921</v>
      </c>
      <c r="Y48" s="5">
        <v>7.85</v>
      </c>
      <c r="AC48" s="256" t="s">
        <v>469</v>
      </c>
      <c r="AD48" s="90"/>
      <c r="AE48" s="90"/>
      <c r="AF48" s="90"/>
      <c r="AG48" s="81" t="s">
        <v>497</v>
      </c>
      <c r="AH48" s="263">
        <f>6.4*AS25/(AS17*100)^2*(AH46/AI40*(0.11/(0.1+AH37/AI45))+AH47)/1000</f>
        <v>3312.3991820803221</v>
      </c>
      <c r="AI48" s="90" t="s">
        <v>250</v>
      </c>
      <c r="AK48" s="249"/>
      <c r="AL48" s="137"/>
      <c r="AM48" s="219" t="s">
        <v>383</v>
      </c>
      <c r="AN48" s="137"/>
      <c r="AO48" s="137"/>
      <c r="AP48" s="137"/>
      <c r="AQ48" s="137"/>
      <c r="AR48" s="137"/>
      <c r="AS48" s="137"/>
      <c r="AT48" s="220" t="s">
        <v>406</v>
      </c>
      <c r="AU48" s="316">
        <f>MAX(AV60:AV61,AV68:AV69)</f>
        <v>0.48017158163165641</v>
      </c>
      <c r="AV48" s="21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CE48" s="1"/>
      <c r="CF48" s="1"/>
      <c r="CG48" s="1"/>
      <c r="CH48" s="1"/>
      <c r="CI48" s="1"/>
      <c r="CJ48" s="1"/>
      <c r="CK48" s="1"/>
    </row>
    <row r="49" spans="1:89" ht="15" customHeight="1" x14ac:dyDescent="0.25">
      <c r="A49" s="8" t="s">
        <v>692</v>
      </c>
      <c r="B49" s="5">
        <v>6.1575216010359943</v>
      </c>
      <c r="C49" s="5" t="s">
        <v>65</v>
      </c>
      <c r="D49" s="5">
        <v>24877.870772198734</v>
      </c>
      <c r="E49" s="5">
        <v>-1647.8228668168904</v>
      </c>
      <c r="F49" s="94">
        <f t="shared" si="0"/>
        <v>65.935775183105946</v>
      </c>
      <c r="G49" s="94">
        <f t="shared" si="1"/>
        <v>-92.437086914167949</v>
      </c>
      <c r="H49" s="127">
        <f>IF(A49&lt;&gt;"",IF(MID(C49,1,1)="c",$AS$26,IF(MID(C49,1,1)="r",$AS$41,IF(MID(C49,1,1)="p",#REF!,#REF!))),"")</f>
        <v>2000000</v>
      </c>
      <c r="I49" s="92" t="str">
        <f t="shared" si="2"/>
        <v/>
      </c>
      <c r="J49" s="92">
        <f t="shared" si="3"/>
        <v>-4.5819725085498352E-4</v>
      </c>
      <c r="K49" s="92" t="str">
        <f t="shared" si="4"/>
        <v/>
      </c>
      <c r="L49" s="92" t="str">
        <f t="shared" si="5"/>
        <v/>
      </c>
      <c r="M49" s="95" t="str">
        <f>IF(A49&lt;&gt;"",IF(MID(C49,1,1)="c",SigmaEpsConcrete(I49,$AN$30:$AN$33,$AR$30:$AR$33,$AS$26,$AS$27,$AS$28,$AQ$20,$AU$19),""),"")</f>
        <v/>
      </c>
      <c r="N49" s="95">
        <f>IF(A49&lt;&gt;"",IF(MID(C49,1,1)="r",SigmaEpsReinf(J49,$AS$42:$AS$43,$AS$41,$AS$39,$AS$40,$AQ$38),""),"")</f>
        <v>-916.39450170996702</v>
      </c>
      <c r="Q49" s="92" t="str">
        <f t="shared" si="7"/>
        <v/>
      </c>
      <c r="R49" s="92">
        <f t="shared" si="8"/>
        <v>2000000</v>
      </c>
      <c r="U49" s="5">
        <v>3.0171855839490891</v>
      </c>
      <c r="V49" s="5">
        <v>3.0171855834960937</v>
      </c>
      <c r="W49" s="94">
        <f t="shared" si="6"/>
        <v>66.444975518289837</v>
      </c>
      <c r="X49" s="94">
        <f t="shared" si="9"/>
        <v>-92.627264616948921</v>
      </c>
      <c r="Y49" s="5">
        <v>7.85</v>
      </c>
      <c r="AC49" s="256" t="s">
        <v>470</v>
      </c>
      <c r="AG49" s="81" t="s">
        <v>498</v>
      </c>
      <c r="AH49" s="94" t="str">
        <f>IF(AN10&lt;0,ABS(AN10)/AH48,"")</f>
        <v/>
      </c>
      <c r="AI49" s="264" t="s">
        <v>471</v>
      </c>
      <c r="AJ49" s="262" t="str">
        <f>IF(AH49&lt;=0.7,"Ok","FALSE")</f>
        <v>FALSE</v>
      </c>
      <c r="AL49" s="137"/>
      <c r="AM49" s="137" t="s">
        <v>332</v>
      </c>
      <c r="AN49" s="137"/>
      <c r="AO49" s="137"/>
      <c r="AP49" s="137"/>
      <c r="AQ49" s="137"/>
      <c r="AR49" s="174" t="s">
        <v>208</v>
      </c>
      <c r="AS49" s="221">
        <f>Y3</f>
        <v>2.0203052528192859E-3</v>
      </c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CE49" s="1"/>
      <c r="CF49" s="1"/>
      <c r="CG49" s="1"/>
      <c r="CH49" s="1"/>
      <c r="CI49" s="1"/>
      <c r="CJ49" s="1"/>
      <c r="CK49" s="1"/>
    </row>
    <row r="50" spans="1:89" ht="15" customHeight="1" x14ac:dyDescent="0.25">
      <c r="A50" s="8" t="s">
        <v>693</v>
      </c>
      <c r="B50" s="5">
        <v>6.1575216010359943</v>
      </c>
      <c r="C50" s="5" t="s">
        <v>65</v>
      </c>
      <c r="D50" s="5">
        <v>24727.870772198734</v>
      </c>
      <c r="E50" s="5">
        <v>-1647.8228668168904</v>
      </c>
      <c r="F50" s="94">
        <f t="shared" si="0"/>
        <v>50.935775183105946</v>
      </c>
      <c r="G50" s="94">
        <f t="shared" si="1"/>
        <v>-92.437086914167949</v>
      </c>
      <c r="H50" s="127">
        <f>IF(A50&lt;&gt;"",IF(MID(C50,1,1)="c",$AS$26,IF(MID(C50,1,1)="r",$AS$41,IF(MID(C50,1,1)="p",#REF!,#REF!))),"")</f>
        <v>2000000</v>
      </c>
      <c r="I50" s="92" t="str">
        <f t="shared" si="2"/>
        <v/>
      </c>
      <c r="J50" s="92">
        <f t="shared" si="3"/>
        <v>-5.7734486655128736E-4</v>
      </c>
      <c r="K50" s="92" t="str">
        <f t="shared" si="4"/>
        <v/>
      </c>
      <c r="L50" s="92" t="str">
        <f t="shared" si="5"/>
        <v/>
      </c>
      <c r="M50" s="95" t="str">
        <f>IF(A50&lt;&gt;"",IF(MID(C50,1,1)="c",SigmaEpsConcrete(I50,$AN$30:$AN$33,$AR$30:$AR$33,$AS$26,$AS$27,$AS$28,$AQ$20,$AU$19),""),"")</f>
        <v/>
      </c>
      <c r="N50" s="95">
        <f>IF(A50&lt;&gt;"",IF(MID(C50,1,1)="r",SigmaEpsReinf(J50,$AS$42:$AS$43,$AS$41,$AS$39,$AS$40,$AQ$38),""),"")</f>
        <v>-1154.6897331025748</v>
      </c>
      <c r="Q50" s="92" t="str">
        <f t="shared" si="7"/>
        <v/>
      </c>
      <c r="R50" s="92">
        <f t="shared" si="8"/>
        <v>2000000.0000000002</v>
      </c>
      <c r="U50" s="5">
        <v>3.0171855839490891</v>
      </c>
      <c r="V50" s="5">
        <v>3.0171855834960937</v>
      </c>
      <c r="W50" s="94">
        <f t="shared" si="6"/>
        <v>51.444975518289837</v>
      </c>
      <c r="X50" s="94">
        <f t="shared" si="9"/>
        <v>-92.627264616948921</v>
      </c>
      <c r="Y50" s="5">
        <v>7.85</v>
      </c>
      <c r="AC50" s="256" t="s">
        <v>472</v>
      </c>
      <c r="AD50" s="90"/>
      <c r="AE50" s="90"/>
      <c r="AF50" s="90"/>
      <c r="AG50" s="90"/>
      <c r="AH50" s="81" t="s">
        <v>481</v>
      </c>
      <c r="AI50" s="94">
        <f>IF(AN10&gt;=0,1,1/(1-AH49))</f>
        <v>1</v>
      </c>
      <c r="AL50" s="137"/>
      <c r="AM50" s="137" t="s">
        <v>334</v>
      </c>
      <c r="AN50" s="137"/>
      <c r="AO50" s="137"/>
      <c r="AP50" s="137"/>
      <c r="AQ50" s="137"/>
      <c r="AR50" s="174" t="s">
        <v>207</v>
      </c>
      <c r="AS50" s="221">
        <f>Y4</f>
        <v>7.943174379753584E-6</v>
      </c>
      <c r="AT50" s="137" t="s">
        <v>333</v>
      </c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CE50" s="1"/>
      <c r="CF50" s="1"/>
      <c r="CG50" s="1"/>
      <c r="CH50" s="1"/>
      <c r="CI50" s="1"/>
      <c r="CJ50" s="1"/>
      <c r="CK50" s="1"/>
    </row>
    <row r="51" spans="1:89" ht="15" customHeight="1" x14ac:dyDescent="0.25">
      <c r="A51" s="8" t="s">
        <v>694</v>
      </c>
      <c r="B51" s="5">
        <v>6.1575216010359943</v>
      </c>
      <c r="C51" s="5" t="s">
        <v>65</v>
      </c>
      <c r="D51" s="5">
        <v>24577.870772198734</v>
      </c>
      <c r="E51" s="5">
        <v>-1647.8228668168904</v>
      </c>
      <c r="F51" s="94">
        <f t="shared" si="0"/>
        <v>35.935775183105946</v>
      </c>
      <c r="G51" s="94">
        <f t="shared" si="1"/>
        <v>-92.437086914167949</v>
      </c>
      <c r="H51" s="127">
        <f>IF(A51&lt;&gt;"",IF(MID(C51,1,1)="c",$AS$26,IF(MID(C51,1,1)="r",$AS$41,IF(MID(C51,1,1)="p",#REF!,#REF!))),"")</f>
        <v>2000000</v>
      </c>
      <c r="I51" s="92" t="str">
        <f t="shared" si="2"/>
        <v/>
      </c>
      <c r="J51" s="92">
        <f t="shared" si="3"/>
        <v>-6.964924822475912E-4</v>
      </c>
      <c r="K51" s="92" t="str">
        <f t="shared" si="4"/>
        <v/>
      </c>
      <c r="L51" s="92" t="str">
        <f t="shared" si="5"/>
        <v/>
      </c>
      <c r="M51" s="95" t="str">
        <f>IF(A51&lt;&gt;"",IF(MID(C51,1,1)="c",SigmaEpsConcrete(I51,$AN$30:$AN$33,$AR$30:$AR$33,$AS$26,$AS$27,$AS$28,$AQ$20,$AU$19),""),"")</f>
        <v/>
      </c>
      <c r="N51" s="95">
        <f>IF(A51&lt;&gt;"",IF(MID(C51,1,1)="r",SigmaEpsReinf(J51,$AS$42:$AS$43,$AS$41,$AS$39,$AS$40,$AQ$38),""),"")</f>
        <v>-1392.9849644951823</v>
      </c>
      <c r="Q51" s="92" t="str">
        <f t="shared" si="7"/>
        <v/>
      </c>
      <c r="R51" s="92">
        <f t="shared" si="8"/>
        <v>2000000</v>
      </c>
      <c r="U51" s="5">
        <v>3.0171855839490891</v>
      </c>
      <c r="V51" s="5">
        <v>3.0171855834960937</v>
      </c>
      <c r="W51" s="94">
        <f t="shared" si="6"/>
        <v>36.444975518289837</v>
      </c>
      <c r="X51" s="94">
        <f t="shared" si="9"/>
        <v>-92.627264616948921</v>
      </c>
      <c r="Y51" s="5">
        <v>7.85</v>
      </c>
      <c r="AC51" s="256" t="s">
        <v>486</v>
      </c>
      <c r="AH51" s="81" t="s">
        <v>488</v>
      </c>
      <c r="AI51" s="94">
        <f>IF(OR(AT13=0,AT13=""),1,AT13*AI50)</f>
        <v>1</v>
      </c>
      <c r="AL51" s="137"/>
      <c r="AM51" s="137" t="s">
        <v>335</v>
      </c>
      <c r="AN51" s="137"/>
      <c r="AO51" s="137"/>
      <c r="AP51" s="137"/>
      <c r="AQ51" s="137"/>
      <c r="AR51" s="174" t="s">
        <v>206</v>
      </c>
      <c r="AS51" s="221">
        <f>Y5</f>
        <v>3.2478758948836492E-5</v>
      </c>
      <c r="AT51" s="137" t="s">
        <v>333</v>
      </c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CE51" s="1"/>
      <c r="CF51" s="1"/>
      <c r="CG51" s="1"/>
      <c r="CH51" s="1"/>
      <c r="CI51" s="1"/>
      <c r="CJ51" s="1"/>
      <c r="CK51" s="1"/>
    </row>
    <row r="52" spans="1:89" ht="15" customHeight="1" thickBot="1" x14ac:dyDescent="0.3">
      <c r="A52" s="8" t="s">
        <v>695</v>
      </c>
      <c r="B52" s="5">
        <v>6.1575216010359943</v>
      </c>
      <c r="C52" s="5" t="s">
        <v>65</v>
      </c>
      <c r="D52" s="5">
        <v>24427.870772198734</v>
      </c>
      <c r="E52" s="5">
        <v>-1647.8228668168904</v>
      </c>
      <c r="F52" s="94">
        <f t="shared" si="0"/>
        <v>20.935775183105942</v>
      </c>
      <c r="G52" s="94">
        <f t="shared" si="1"/>
        <v>-92.437086914167949</v>
      </c>
      <c r="H52" s="127">
        <f>IF(A52&lt;&gt;"",IF(MID(C52,1,1)="c",$AS$26,IF(MID(C52,1,1)="r",$AS$41,IF(MID(C52,1,1)="p",#REF!,#REF!))),"")</f>
        <v>2000000</v>
      </c>
      <c r="I52" s="92" t="str">
        <f t="shared" si="2"/>
        <v/>
      </c>
      <c r="J52" s="92">
        <f t="shared" si="3"/>
        <v>-8.1564009794389504E-4</v>
      </c>
      <c r="K52" s="92" t="str">
        <f t="shared" si="4"/>
        <v/>
      </c>
      <c r="L52" s="92" t="str">
        <f t="shared" si="5"/>
        <v/>
      </c>
      <c r="M52" s="95" t="str">
        <f>IF(A52&lt;&gt;"",IF(MID(C52,1,1)="c",SigmaEpsConcrete(I52,$AN$30:$AN$33,$AR$30:$AR$33,$AS$26,$AS$27,$AS$28,$AQ$20,$AU$19),""),"")</f>
        <v/>
      </c>
      <c r="N52" s="95">
        <f>IF(A52&lt;&gt;"",IF(MID(C52,1,1)="r",SigmaEpsReinf(J52,$AS$42:$AS$43,$AS$41,$AS$39,$AS$40,$AQ$38),""),"")</f>
        <v>-1631.2801958877901</v>
      </c>
      <c r="Q52" s="92" t="str">
        <f t="shared" si="7"/>
        <v/>
      </c>
      <c r="R52" s="92">
        <f t="shared" si="8"/>
        <v>2000000</v>
      </c>
      <c r="U52" s="5">
        <v>3.0171855839490891</v>
      </c>
      <c r="V52" s="5">
        <v>3.0171855834960937</v>
      </c>
      <c r="W52" s="94">
        <f t="shared" si="6"/>
        <v>21.444975518289837</v>
      </c>
      <c r="X52" s="94">
        <f t="shared" si="9"/>
        <v>-92.627264616948921</v>
      </c>
      <c r="Y52" s="5">
        <v>7.85</v>
      </c>
      <c r="AL52" s="137"/>
      <c r="AM52" s="222" t="s">
        <v>407</v>
      </c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BQ52" s="30"/>
      <c r="BR52" s="30"/>
      <c r="BS52" s="30"/>
      <c r="BT52" s="30"/>
      <c r="BU52" s="30"/>
      <c r="CE52" s="1"/>
      <c r="CF52" s="1"/>
      <c r="CG52" s="1"/>
      <c r="CH52" s="1"/>
      <c r="CI52" s="1"/>
      <c r="CJ52" s="1"/>
      <c r="CK52" s="1"/>
    </row>
    <row r="53" spans="1:89" ht="15" customHeight="1" x14ac:dyDescent="0.25">
      <c r="A53" s="8" t="s">
        <v>696</v>
      </c>
      <c r="B53" s="5">
        <v>6.1575216010359943</v>
      </c>
      <c r="C53" s="5" t="s">
        <v>65</v>
      </c>
      <c r="D53" s="5">
        <v>24277.870772198734</v>
      </c>
      <c r="E53" s="5">
        <v>-1647.8228668168904</v>
      </c>
      <c r="F53" s="94">
        <f t="shared" si="0"/>
        <v>5.9357751831059433</v>
      </c>
      <c r="G53" s="94">
        <f t="shared" si="1"/>
        <v>-92.437086914167949</v>
      </c>
      <c r="H53" s="127">
        <f>IF(A53&lt;&gt;"",IF(MID(C53,1,1)="c",$AS$26,IF(MID(C53,1,1)="r",$AS$41,IF(MID(C53,1,1)="p",#REF!,#REF!))),"")</f>
        <v>2000000</v>
      </c>
      <c r="I53" s="92" t="str">
        <f t="shared" si="2"/>
        <v/>
      </c>
      <c r="J53" s="92">
        <f t="shared" si="3"/>
        <v>-9.3478771364019844E-4</v>
      </c>
      <c r="K53" s="92" t="str">
        <f t="shared" si="4"/>
        <v/>
      </c>
      <c r="L53" s="92" t="str">
        <f t="shared" si="5"/>
        <v/>
      </c>
      <c r="M53" s="95" t="str">
        <f>IF(A53&lt;&gt;"",IF(MID(C53,1,1)="c",SigmaEpsConcrete(I53,$AN$30:$AN$33,$AR$30:$AR$33,$AS$26,$AS$27,$AS$28,$AQ$20,$AU$19),""),"")</f>
        <v/>
      </c>
      <c r="N53" s="95">
        <f>IF(A53&lt;&gt;"",IF(MID(C53,1,1)="r",SigmaEpsReinf(J53,$AS$42:$AS$43,$AS$41,$AS$39,$AS$40,$AQ$38),""),"")</f>
        <v>-1869.575427280397</v>
      </c>
      <c r="Q53" s="92" t="str">
        <f t="shared" si="7"/>
        <v/>
      </c>
      <c r="R53" s="92">
        <f t="shared" si="8"/>
        <v>2000000</v>
      </c>
      <c r="U53" s="5">
        <v>3.0171855839490891</v>
      </c>
      <c r="V53" s="5">
        <v>3.0171855834960937</v>
      </c>
      <c r="W53" s="94">
        <f t="shared" si="6"/>
        <v>6.4449755182898381</v>
      </c>
      <c r="X53" s="94">
        <f t="shared" si="9"/>
        <v>-92.627264616948921</v>
      </c>
      <c r="Y53" s="5">
        <v>7.85</v>
      </c>
      <c r="AL53" s="137"/>
      <c r="AM53" s="227" t="s">
        <v>336</v>
      </c>
      <c r="AN53" s="194"/>
      <c r="AO53" s="194"/>
      <c r="AP53" s="194"/>
      <c r="AQ53" s="194"/>
      <c r="AR53" s="194"/>
      <c r="AS53" s="194"/>
      <c r="AT53" s="194"/>
      <c r="AU53" s="194"/>
      <c r="AV53" s="209"/>
      <c r="AW53" s="137"/>
      <c r="AX53" s="137"/>
      <c r="BQ53" s="28"/>
      <c r="BR53" s="28"/>
      <c r="BS53" s="28"/>
      <c r="BT53" s="28"/>
      <c r="BU53" s="28"/>
      <c r="CE53" s="1"/>
      <c r="CF53" s="1"/>
      <c r="CG53" s="1"/>
      <c r="CH53" s="1"/>
      <c r="CI53" s="1"/>
      <c r="CJ53" s="1"/>
      <c r="CK53" s="1"/>
    </row>
    <row r="54" spans="1:89" ht="15" customHeight="1" x14ac:dyDescent="0.25">
      <c r="A54" s="8" t="s">
        <v>697</v>
      </c>
      <c r="B54" s="5">
        <v>6.1575216010359943</v>
      </c>
      <c r="C54" s="5" t="s">
        <v>65</v>
      </c>
      <c r="D54" s="5">
        <v>24127.870772198734</v>
      </c>
      <c r="E54" s="5">
        <v>-1647.8228668168904</v>
      </c>
      <c r="F54" s="94">
        <f t="shared" si="0"/>
        <v>-9.0642248168940576</v>
      </c>
      <c r="G54" s="94">
        <f t="shared" si="1"/>
        <v>-92.437086914167949</v>
      </c>
      <c r="H54" s="127">
        <f>IF(A54&lt;&gt;"",IF(MID(C54,1,1)="c",$AS$26,IF(MID(C54,1,1)="r",$AS$41,IF(MID(C54,1,1)="p",#REF!,#REF!))),"")</f>
        <v>2000000</v>
      </c>
      <c r="I54" s="92" t="str">
        <f t="shared" si="2"/>
        <v/>
      </c>
      <c r="J54" s="92">
        <f t="shared" si="3"/>
        <v>-1.0539353293365023E-3</v>
      </c>
      <c r="K54" s="92" t="str">
        <f t="shared" si="4"/>
        <v/>
      </c>
      <c r="L54" s="92" t="str">
        <f t="shared" si="5"/>
        <v/>
      </c>
      <c r="M54" s="95" t="str">
        <f>IF(A54&lt;&gt;"",IF(MID(C54,1,1)="c",SigmaEpsConcrete(I54,$AN$30:$AN$33,$AR$30:$AR$33,$AS$26,$AS$27,$AS$28,$AQ$20,$AU$19),""),"")</f>
        <v/>
      </c>
      <c r="N54" s="95">
        <f>IF(A54&lt;&gt;"",IF(MID(C54,1,1)="r",SigmaEpsReinf(J54,$AS$42:$AS$43,$AS$41,$AS$39,$AS$40,$AQ$38),""),"")</f>
        <v>-2107.8706586730045</v>
      </c>
      <c r="Q54" s="92" t="str">
        <f t="shared" si="7"/>
        <v/>
      </c>
      <c r="R54" s="92">
        <f t="shared" si="8"/>
        <v>2000000</v>
      </c>
      <c r="U54" s="5">
        <v>3.0171855839490891</v>
      </c>
      <c r="V54" s="5">
        <v>3.0171855834960937</v>
      </c>
      <c r="W54" s="94">
        <f t="shared" si="6"/>
        <v>-8.5550244817101628</v>
      </c>
      <c r="X54" s="94">
        <f t="shared" si="9"/>
        <v>-92.627264616948921</v>
      </c>
      <c r="Y54" s="5">
        <v>7.85</v>
      </c>
      <c r="AL54" s="137"/>
      <c r="AM54" s="149" t="s">
        <v>337</v>
      </c>
      <c r="AN54" s="142"/>
      <c r="AO54" s="142"/>
      <c r="AP54" s="142"/>
      <c r="AQ54" s="142"/>
      <c r="AR54" s="142"/>
      <c r="AS54" s="142"/>
      <c r="AT54" s="174" t="s">
        <v>338</v>
      </c>
      <c r="AU54" s="228">
        <f>MAX($I$10:$I$10010)</f>
        <v>7.9600729992080864E-3</v>
      </c>
      <c r="AV54" s="210"/>
      <c r="AW54" s="137"/>
      <c r="AX54" s="137"/>
      <c r="BQ54" s="28"/>
      <c r="BR54" s="28"/>
      <c r="BS54" s="28"/>
      <c r="BT54" s="28"/>
      <c r="BU54" s="28"/>
      <c r="CE54" s="1"/>
      <c r="CF54" s="1"/>
      <c r="CG54" s="1"/>
      <c r="CH54" s="1"/>
      <c r="CI54" s="1"/>
      <c r="CJ54" s="1"/>
      <c r="CK54" s="1"/>
    </row>
    <row r="55" spans="1:89" ht="15" customHeight="1" x14ac:dyDescent="0.25">
      <c r="A55" s="8" t="s">
        <v>698</v>
      </c>
      <c r="B55" s="5">
        <v>6.1575216010359943</v>
      </c>
      <c r="C55" s="5" t="s">
        <v>65</v>
      </c>
      <c r="D55" s="5">
        <v>23977.870772198734</v>
      </c>
      <c r="E55" s="5">
        <v>-1647.8228668168904</v>
      </c>
      <c r="F55" s="94">
        <f t="shared" si="0"/>
        <v>-24.064224816894058</v>
      </c>
      <c r="G55" s="94">
        <f t="shared" si="1"/>
        <v>-92.437086914167949</v>
      </c>
      <c r="H55" s="127">
        <f>IF(A55&lt;&gt;"",IF(MID(C55,1,1)="c",$AS$26,IF(MID(C55,1,1)="r",$AS$41,IF(MID(C55,1,1)="p",#REF!,#REF!))),"")</f>
        <v>2000000</v>
      </c>
      <c r="I55" s="92" t="str">
        <f t="shared" si="2"/>
        <v/>
      </c>
      <c r="J55" s="92">
        <f t="shared" si="3"/>
        <v>-1.1730829450328061E-3</v>
      </c>
      <c r="K55" s="92" t="str">
        <f t="shared" si="4"/>
        <v/>
      </c>
      <c r="L55" s="92" t="str">
        <f t="shared" si="5"/>
        <v/>
      </c>
      <c r="M55" s="95" t="str">
        <f>IF(A55&lt;&gt;"",IF(MID(C55,1,1)="c",SigmaEpsConcrete(I55,$AN$30:$AN$33,$AR$30:$AR$33,$AS$26,$AS$27,$AS$28,$AQ$20,$AU$19),""),"")</f>
        <v/>
      </c>
      <c r="N55" s="95">
        <f>IF(A55&lt;&gt;"",IF(MID(C55,1,1)="r",SigmaEpsReinf(J55,$AS$42:$AS$43,$AS$41,$AS$39,$AS$40,$AQ$38),""),"")</f>
        <v>-2346.1658900656121</v>
      </c>
      <c r="Q55" s="92" t="str">
        <f t="shared" si="7"/>
        <v/>
      </c>
      <c r="R55" s="92">
        <f t="shared" si="8"/>
        <v>1999999.9999999998</v>
      </c>
      <c r="U55" s="5">
        <v>3.0171855839490891</v>
      </c>
      <c r="V55" s="5">
        <v>3.0171855834960937</v>
      </c>
      <c r="W55" s="94">
        <f t="shared" si="6"/>
        <v>-23.555024481710163</v>
      </c>
      <c r="X55" s="94">
        <f t="shared" si="9"/>
        <v>-92.627264616948921</v>
      </c>
      <c r="Y55" s="5">
        <v>7.85</v>
      </c>
      <c r="AL55" s="137"/>
      <c r="AM55" s="149" t="s">
        <v>339</v>
      </c>
      <c r="AN55" s="142"/>
      <c r="AO55" s="142"/>
      <c r="AP55" s="142"/>
      <c r="AQ55" s="142"/>
      <c r="AR55" s="142"/>
      <c r="AS55" s="142"/>
      <c r="AT55" s="174" t="s">
        <v>340</v>
      </c>
      <c r="AU55" s="229">
        <f>MIN($I$10:$I$10010)</f>
        <v>-1.6806005357107975E-3</v>
      </c>
      <c r="AV55" s="210"/>
      <c r="AW55" s="137"/>
      <c r="AX55" s="137"/>
      <c r="CE55" s="1"/>
      <c r="CF55" s="1"/>
      <c r="CG55" s="1"/>
      <c r="CH55" s="1"/>
      <c r="CI55" s="1"/>
      <c r="CJ55" s="1"/>
      <c r="CK55" s="1"/>
    </row>
    <row r="56" spans="1:89" ht="15" customHeight="1" x14ac:dyDescent="0.25">
      <c r="A56" s="8" t="s">
        <v>699</v>
      </c>
      <c r="B56" s="5">
        <v>6.1575216010359943</v>
      </c>
      <c r="C56" s="5" t="s">
        <v>65</v>
      </c>
      <c r="D56" s="5">
        <v>23827.870772198734</v>
      </c>
      <c r="E56" s="5">
        <v>-1647.8228668168904</v>
      </c>
      <c r="F56" s="94">
        <f t="shared" si="0"/>
        <v>-39.064224816894054</v>
      </c>
      <c r="G56" s="94">
        <f t="shared" si="1"/>
        <v>-92.437086914167949</v>
      </c>
      <c r="H56" s="127">
        <f>IF(A56&lt;&gt;"",IF(MID(C56,1,1)="c",$AS$26,IF(MID(C56,1,1)="r",$AS$41,IF(MID(C56,1,1)="p",#REF!,#REF!))),"")</f>
        <v>2000000</v>
      </c>
      <c r="I56" s="92" t="str">
        <f t="shared" si="2"/>
        <v/>
      </c>
      <c r="J56" s="92">
        <f t="shared" si="3"/>
        <v>-1.29223056072911E-3</v>
      </c>
      <c r="K56" s="92" t="str">
        <f t="shared" si="4"/>
        <v/>
      </c>
      <c r="L56" s="92" t="str">
        <f t="shared" si="5"/>
        <v/>
      </c>
      <c r="M56" s="95" t="str">
        <f>IF(A56&lt;&gt;"",IF(MID(C56,1,1)="c",SigmaEpsConcrete(I56,$AN$30:$AN$33,$AR$30:$AR$33,$AS$26,$AS$27,$AS$28,$AQ$20,$AU$19),""),"")</f>
        <v/>
      </c>
      <c r="N56" s="95">
        <f>IF(A56&lt;&gt;"",IF(MID(C56,1,1)="r",SigmaEpsReinf(J56,$AS$42:$AS$43,$AS$41,$AS$39,$AS$40,$AQ$38),""),"")</f>
        <v>-2584.4611214582201</v>
      </c>
      <c r="Q56" s="92" t="str">
        <f t="shared" si="7"/>
        <v/>
      </c>
      <c r="R56" s="92">
        <f t="shared" si="8"/>
        <v>2000000.0000000002</v>
      </c>
      <c r="U56" s="5">
        <v>3.0171855839490891</v>
      </c>
      <c r="V56" s="5">
        <v>3.0171855834960937</v>
      </c>
      <c r="W56" s="94">
        <f t="shared" si="6"/>
        <v>-38.555024481710163</v>
      </c>
      <c r="X56" s="94">
        <f t="shared" si="9"/>
        <v>-92.627264616948921</v>
      </c>
      <c r="Y56" s="5">
        <v>7.85</v>
      </c>
      <c r="AL56" s="137"/>
      <c r="AM56" s="149" t="s">
        <v>341</v>
      </c>
      <c r="AN56" s="142"/>
      <c r="AO56" s="142"/>
      <c r="AP56" s="142"/>
      <c r="AQ56" s="142"/>
      <c r="AR56" s="142"/>
      <c r="AS56" s="142"/>
      <c r="AT56" s="174" t="s">
        <v>343</v>
      </c>
      <c r="AU56" s="230">
        <f>MAX($M$10:$M$10010)</f>
        <v>0</v>
      </c>
      <c r="AV56" s="210" t="s">
        <v>119</v>
      </c>
      <c r="AW56" s="137"/>
      <c r="AX56" s="137"/>
      <c r="BJ56" s="338"/>
      <c r="BK56" s="338"/>
      <c r="BL56" s="338"/>
      <c r="BM56" s="338"/>
      <c r="BN56" s="338"/>
      <c r="BO56" s="338"/>
      <c r="BP56" s="338"/>
      <c r="BQ56" s="338"/>
      <c r="BR56" s="338"/>
      <c r="BS56" s="338"/>
      <c r="BT56" s="338"/>
      <c r="BU56" s="338"/>
      <c r="CE56" s="1"/>
      <c r="CF56" s="1"/>
      <c r="CG56" s="1"/>
      <c r="CH56" s="1"/>
      <c r="CI56" s="1"/>
      <c r="CJ56" s="1"/>
      <c r="CK56" s="1"/>
    </row>
    <row r="57" spans="1:89" ht="15" customHeight="1" x14ac:dyDescent="0.25">
      <c r="A57" s="8" t="s">
        <v>700</v>
      </c>
      <c r="B57" s="5">
        <v>6.1575216010359943</v>
      </c>
      <c r="C57" s="5" t="s">
        <v>65</v>
      </c>
      <c r="D57" s="5">
        <v>23677.870772198734</v>
      </c>
      <c r="E57" s="5">
        <v>-1647.8228668168904</v>
      </c>
      <c r="F57" s="94">
        <f t="shared" si="0"/>
        <v>-54.064224816894054</v>
      </c>
      <c r="G57" s="94">
        <f t="shared" si="1"/>
        <v>-92.437086914167949</v>
      </c>
      <c r="H57" s="127">
        <f>IF(A57&lt;&gt;"",IF(MID(C57,1,1)="c",$AS$26,IF(MID(C57,1,1)="r",$AS$41,IF(MID(C57,1,1)="p",#REF!,#REF!))),"")</f>
        <v>2000000</v>
      </c>
      <c r="I57" s="92" t="str">
        <f t="shared" si="2"/>
        <v/>
      </c>
      <c r="J57" s="92">
        <f t="shared" si="3"/>
        <v>-1.4113781764254136E-3</v>
      </c>
      <c r="K57" s="92" t="str">
        <f t="shared" si="4"/>
        <v/>
      </c>
      <c r="L57" s="92" t="str">
        <f t="shared" si="5"/>
        <v/>
      </c>
      <c r="M57" s="95" t="str">
        <f>IF(A57&lt;&gt;"",IF(MID(C57,1,1)="c",SigmaEpsConcrete(I57,$AN$30:$AN$33,$AR$30:$AR$33,$AS$26,$AS$27,$AS$28,$AQ$20,$AU$19),""),"")</f>
        <v/>
      </c>
      <c r="N57" s="95">
        <f>IF(A57&lt;&gt;"",IF(MID(C57,1,1)="r",SigmaEpsReinf(J57,$AS$42:$AS$43,$AS$41,$AS$39,$AS$40,$AQ$38),""),"")</f>
        <v>-2822.7563528508272</v>
      </c>
      <c r="Q57" s="92" t="str">
        <f t="shared" si="7"/>
        <v/>
      </c>
      <c r="R57" s="92">
        <f t="shared" si="8"/>
        <v>2000000</v>
      </c>
      <c r="U57" s="5">
        <v>3.0171855839490891</v>
      </c>
      <c r="V57" s="5">
        <v>3.0171855834960937</v>
      </c>
      <c r="W57" s="94">
        <f t="shared" si="6"/>
        <v>-53.555024481710163</v>
      </c>
      <c r="X57" s="94">
        <f t="shared" si="9"/>
        <v>-92.627264616948921</v>
      </c>
      <c r="Y57" s="5">
        <v>7.85</v>
      </c>
      <c r="AL57" s="137"/>
      <c r="AM57" s="149" t="s">
        <v>342</v>
      </c>
      <c r="AN57" s="142"/>
      <c r="AO57" s="142"/>
      <c r="AP57" s="142"/>
      <c r="AQ57" s="142"/>
      <c r="AR57" s="142"/>
      <c r="AS57" s="142"/>
      <c r="AT57" s="174" t="s">
        <v>344</v>
      </c>
      <c r="AU57" s="231">
        <f>MIN($M$10:$M$10010)</f>
        <v>-160</v>
      </c>
      <c r="AV57" s="210" t="s">
        <v>119</v>
      </c>
      <c r="AW57" s="137"/>
      <c r="AX57" s="137"/>
      <c r="BJ57" s="338"/>
      <c r="BK57" s="338"/>
      <c r="BL57" s="338"/>
      <c r="BM57" s="338"/>
      <c r="BN57" s="338"/>
      <c r="BO57" s="338"/>
      <c r="BP57" s="338"/>
      <c r="BQ57" s="338"/>
      <c r="BR57" s="338"/>
      <c r="BS57" s="338"/>
      <c r="BT57" s="338"/>
      <c r="BU57" s="338"/>
      <c r="CE57" s="1"/>
      <c r="CF57" s="1"/>
      <c r="CG57" s="1"/>
      <c r="CH57" s="1"/>
      <c r="CI57" s="1"/>
      <c r="CJ57" s="1"/>
      <c r="CK57" s="1"/>
    </row>
    <row r="58" spans="1:89" ht="15" customHeight="1" x14ac:dyDescent="0.25">
      <c r="A58" s="8" t="s">
        <v>701</v>
      </c>
      <c r="B58" s="5">
        <v>6.1575216010359988</v>
      </c>
      <c r="C58" s="5" t="s">
        <v>65</v>
      </c>
      <c r="D58" s="5">
        <v>25225.370772255046</v>
      </c>
      <c r="E58" s="5">
        <v>-865.32286681689084</v>
      </c>
      <c r="F58" s="94">
        <f t="shared" si="0"/>
        <v>100.68577518873717</v>
      </c>
      <c r="G58" s="94">
        <f t="shared" si="1"/>
        <v>-14.187086914167992</v>
      </c>
      <c r="H58" s="127">
        <f>IF(A58&lt;&gt;"",IF(MID(C58,1,1)="c",$AS$26,IF(MID(C58,1,1)="r",$AS$41,IF(MID(C58,1,1)="p",#REF!,#REF!))),"")</f>
        <v>2000000</v>
      </c>
      <c r="I58" s="92" t="str">
        <f t="shared" si="2"/>
        <v/>
      </c>
      <c r="J58" s="92">
        <f t="shared" si="3"/>
        <v>2.3592909466326373E-3</v>
      </c>
      <c r="K58" s="92" t="str">
        <f t="shared" si="4"/>
        <v/>
      </c>
      <c r="L58" s="92" t="str">
        <f t="shared" si="5"/>
        <v/>
      </c>
      <c r="M58" s="95" t="str">
        <f>IF(A58&lt;&gt;"",IF(MID(C58,1,1)="c",SigmaEpsConcrete(I58,$AN$30:$AN$33,$AR$30:$AR$33,$AS$26,$AS$27,$AS$28,$AQ$20,$AU$19),""),"")</f>
        <v/>
      </c>
      <c r="N58" s="95">
        <f>IF(A58&lt;&gt;"",IF(MID(C58,1,1)="r",SigmaEpsReinf(J58,$AS$42:$AS$43,$AS$41,$AS$39,$AS$40,$AQ$38),""),"")</f>
        <v>3550</v>
      </c>
      <c r="Q58" s="92" t="str">
        <f t="shared" si="7"/>
        <v/>
      </c>
      <c r="R58" s="92">
        <f t="shared" si="8"/>
        <v>1504689.3665517748</v>
      </c>
      <c r="U58" s="5">
        <v>3.0171855821166949</v>
      </c>
      <c r="V58" s="5">
        <v>3.0171855835224672</v>
      </c>
      <c r="W58" s="94">
        <f t="shared" si="6"/>
        <v>101.19497552392106</v>
      </c>
      <c r="X58" s="94">
        <f t="shared" si="9"/>
        <v>-14.377264616948958</v>
      </c>
      <c r="Y58" s="5">
        <v>7.85</v>
      </c>
      <c r="AL58" s="137"/>
      <c r="AM58" s="149" t="s">
        <v>360</v>
      </c>
      <c r="AN58" s="142"/>
      <c r="AO58" s="142"/>
      <c r="AP58" s="142"/>
      <c r="AQ58" s="142"/>
      <c r="AR58" s="142"/>
      <c r="AS58" s="142"/>
      <c r="AT58" s="174" t="s">
        <v>361</v>
      </c>
      <c r="AU58" s="157">
        <f>IF(AU55*AU54&lt;0,AN33,(-1)*(ABS(AN33)-(ABS(AN33)-ABS(AS49)))*MIN(ABS(AU54),ABS(AU55))/MAX(ABS(AU54),ABS(AU55)))</f>
        <v>-3.5000000000000001E-3</v>
      </c>
      <c r="AV58" s="210"/>
      <c r="AW58" s="137"/>
      <c r="AX58" s="137"/>
      <c r="BJ58" s="338"/>
      <c r="BK58" s="338"/>
      <c r="BL58" s="338"/>
      <c r="BM58" s="338"/>
      <c r="BN58" s="338"/>
      <c r="BO58" s="338"/>
      <c r="BP58" s="338"/>
      <c r="BQ58" s="338"/>
      <c r="BR58" s="338"/>
      <c r="BS58" s="338"/>
      <c r="BT58" s="338"/>
      <c r="BU58" s="338"/>
      <c r="BW58" s="5"/>
      <c r="CE58" s="1"/>
      <c r="CF58" s="1"/>
      <c r="CG58" s="1"/>
      <c r="CH58" s="1"/>
      <c r="CI58" s="1"/>
      <c r="CJ58" s="1"/>
      <c r="CK58" s="1"/>
    </row>
    <row r="59" spans="1:89" ht="15" customHeight="1" x14ac:dyDescent="0.25">
      <c r="A59" s="8" t="s">
        <v>702</v>
      </c>
      <c r="B59" s="5">
        <v>6.1575216010359988</v>
      </c>
      <c r="C59" s="5" t="s">
        <v>65</v>
      </c>
      <c r="D59" s="5">
        <v>25225.370772255046</v>
      </c>
      <c r="E59" s="5">
        <v>-1025.3228668168908</v>
      </c>
      <c r="F59" s="94">
        <f t="shared" si="0"/>
        <v>100.68577518873717</v>
      </c>
      <c r="G59" s="94">
        <f t="shared" si="1"/>
        <v>-30.187086914167992</v>
      </c>
      <c r="H59" s="127">
        <f>IF(A59&lt;&gt;"",IF(MID(C59,1,1)="c",$AS$26,IF(MID(C59,1,1)="r",$AS$41,IF(MID(C59,1,1)="p",#REF!,#REF!))),"")</f>
        <v>2000000</v>
      </c>
      <c r="I59" s="92" t="str">
        <f t="shared" si="2"/>
        <v/>
      </c>
      <c r="J59" s="92">
        <f t="shared" si="3"/>
        <v>1.8396308034512535E-3</v>
      </c>
      <c r="K59" s="92" t="str">
        <f t="shared" si="4"/>
        <v/>
      </c>
      <c r="L59" s="92" t="str">
        <f t="shared" si="5"/>
        <v/>
      </c>
      <c r="M59" s="95" t="str">
        <f>IF(A59&lt;&gt;"",IF(MID(C59,1,1)="c",SigmaEpsConcrete(I59,$AN$30:$AN$33,$AR$30:$AR$33,$AS$26,$AS$27,$AS$28,$AQ$20,$AU$19),""),"")</f>
        <v/>
      </c>
      <c r="N59" s="95">
        <f>IF(A59&lt;&gt;"",IF(MID(C59,1,1)="r",SigmaEpsReinf(J59,$AS$42:$AS$43,$AS$41,$AS$39,$AS$40,$AQ$38),""),"")</f>
        <v>3550</v>
      </c>
      <c r="Q59" s="92" t="str">
        <f t="shared" si="7"/>
        <v/>
      </c>
      <c r="R59" s="92">
        <f t="shared" si="8"/>
        <v>1929735.0279958323</v>
      </c>
      <c r="U59" s="5">
        <v>3.0171855835795403</v>
      </c>
      <c r="V59" s="5">
        <v>3.0171855834960937</v>
      </c>
      <c r="W59" s="94">
        <f t="shared" si="6"/>
        <v>101.19497552392106</v>
      </c>
      <c r="X59" s="94">
        <f t="shared" si="9"/>
        <v>-30.37726461694896</v>
      </c>
      <c r="Y59" s="5">
        <v>7.85</v>
      </c>
      <c r="AL59" s="137"/>
      <c r="AM59" s="149" t="s">
        <v>362</v>
      </c>
      <c r="AN59" s="142"/>
      <c r="AO59" s="142"/>
      <c r="AP59" s="142"/>
      <c r="AQ59" s="142"/>
      <c r="AR59" s="142"/>
      <c r="AS59" s="142"/>
      <c r="AT59" s="174" t="s">
        <v>363</v>
      </c>
      <c r="AU59" s="158" t="str">
        <f>IF(AU19="да",IF(AU55*AU54&lt;0,AR33,(AR33-(AR33-ABS(AS49)))*MIN(ABS(AU54),ABS(AU55))/MAX(ABS(AU54),ABS(AU55))),"***")</f>
        <v>***</v>
      </c>
      <c r="AV59" s="210"/>
      <c r="AW59" s="137"/>
      <c r="AX59" s="137"/>
      <c r="BJ59" s="338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CE59" s="1"/>
      <c r="CF59" s="1"/>
      <c r="CG59" s="1"/>
      <c r="CH59" s="1"/>
      <c r="CI59" s="1"/>
      <c r="CJ59" s="1"/>
      <c r="CK59" s="1"/>
    </row>
    <row r="60" spans="1:89" ht="15" customHeight="1" x14ac:dyDescent="0.25">
      <c r="A60" s="8" t="s">
        <v>703</v>
      </c>
      <c r="B60" s="5">
        <v>6.1575216010359988</v>
      </c>
      <c r="C60" s="5" t="s">
        <v>65</v>
      </c>
      <c r="D60" s="5">
        <v>25225.370772255046</v>
      </c>
      <c r="E60" s="5">
        <v>-1185.3228668168908</v>
      </c>
      <c r="F60" s="94">
        <f t="shared" si="0"/>
        <v>100.68577518873717</v>
      </c>
      <c r="G60" s="94">
        <f t="shared" si="1"/>
        <v>-46.187086914167992</v>
      </c>
      <c r="H60" s="127">
        <f>IF(A60&lt;&gt;"",IF(MID(C60,1,1)="c",$AS$26,IF(MID(C60,1,1)="r",$AS$41,IF(MID(C60,1,1)="p",#REF!,#REF!))),"")</f>
        <v>2000000</v>
      </c>
      <c r="I60" s="92" t="str">
        <f t="shared" si="2"/>
        <v/>
      </c>
      <c r="J60" s="92">
        <f t="shared" si="3"/>
        <v>1.3199706602698695E-3</v>
      </c>
      <c r="K60" s="92" t="str">
        <f t="shared" si="4"/>
        <v/>
      </c>
      <c r="L60" s="92" t="str">
        <f t="shared" si="5"/>
        <v/>
      </c>
      <c r="M60" s="95" t="str">
        <f>IF(A60&lt;&gt;"",IF(MID(C60,1,1)="c",SigmaEpsConcrete(I60,$AN$30:$AN$33,$AR$30:$AR$33,$AS$26,$AS$27,$AS$28,$AQ$20,$AU$19),""),"")</f>
        <v/>
      </c>
      <c r="N60" s="95">
        <f>IF(A60&lt;&gt;"",IF(MID(C60,1,1)="r",SigmaEpsReinf(J60,$AS$42:$AS$43,$AS$41,$AS$39,$AS$40,$AQ$38),""),"")</f>
        <v>2639.9413205397391</v>
      </c>
      <c r="Q60" s="92" t="str">
        <f t="shared" si="7"/>
        <v/>
      </c>
      <c r="R60" s="92">
        <f t="shared" si="8"/>
        <v>2000000</v>
      </c>
      <c r="U60" s="5">
        <v>3.0171855849981308</v>
      </c>
      <c r="V60" s="5">
        <v>3.0171855834960937</v>
      </c>
      <c r="W60" s="94">
        <f t="shared" si="6"/>
        <v>101.19497552392106</v>
      </c>
      <c r="X60" s="94">
        <f t="shared" si="9"/>
        <v>-46.377264616948956</v>
      </c>
      <c r="Y60" s="5">
        <v>7.85</v>
      </c>
      <c r="AL60" s="137"/>
      <c r="AM60" s="149" t="s">
        <v>364</v>
      </c>
      <c r="AN60" s="142"/>
      <c r="AO60" s="142"/>
      <c r="AP60" s="142"/>
      <c r="AQ60" s="142"/>
      <c r="AR60" s="142"/>
      <c r="AS60" s="142"/>
      <c r="AT60" s="142"/>
      <c r="AU60" s="174" t="s">
        <v>365</v>
      </c>
      <c r="AV60" s="295">
        <f>IF(AU55&lt;0,AU55/AU58,"***")</f>
        <v>0.48017158163165641</v>
      </c>
      <c r="AW60" s="137"/>
      <c r="AX60" s="137"/>
      <c r="BJ60" s="338"/>
      <c r="BK60" s="338"/>
      <c r="BL60" s="338"/>
      <c r="BM60" s="338"/>
      <c r="BN60" s="338"/>
      <c r="BO60" s="338"/>
      <c r="BP60" s="338"/>
      <c r="BQ60" s="338"/>
      <c r="BR60" s="338"/>
      <c r="BS60" s="338"/>
      <c r="BT60" s="338"/>
      <c r="BU60" s="338"/>
      <c r="CE60" s="1"/>
      <c r="CF60" s="1"/>
      <c r="CG60" s="1"/>
      <c r="CH60" s="1"/>
      <c r="CI60" s="1"/>
      <c r="CJ60" s="1"/>
      <c r="CK60" s="1"/>
    </row>
    <row r="61" spans="1:89" ht="15" customHeight="1" thickBot="1" x14ac:dyDescent="0.3">
      <c r="A61" s="8" t="s">
        <v>704</v>
      </c>
      <c r="B61" s="5">
        <v>6.1575216010359988</v>
      </c>
      <c r="C61" s="5" t="s">
        <v>65</v>
      </c>
      <c r="D61" s="5">
        <v>25225.370772255046</v>
      </c>
      <c r="E61" s="5">
        <v>-1345.3228668168908</v>
      </c>
      <c r="F61" s="94">
        <f t="shared" si="0"/>
        <v>100.68577518873717</v>
      </c>
      <c r="G61" s="94">
        <f t="shared" si="1"/>
        <v>-62.187086914167992</v>
      </c>
      <c r="H61" s="127">
        <f>IF(A61&lt;&gt;"",IF(MID(C61,1,1)="c",$AS$26,IF(MID(C61,1,1)="r",$AS$41,IF(MID(C61,1,1)="p",#REF!,#REF!))),"")</f>
        <v>2000000</v>
      </c>
      <c r="I61" s="92" t="str">
        <f t="shared" si="2"/>
        <v/>
      </c>
      <c r="J61" s="92">
        <f t="shared" si="3"/>
        <v>8.0031051708848557E-4</v>
      </c>
      <c r="K61" s="92" t="str">
        <f t="shared" si="4"/>
        <v/>
      </c>
      <c r="L61" s="92" t="str">
        <f t="shared" si="5"/>
        <v/>
      </c>
      <c r="M61" s="95" t="str">
        <f>IF(A61&lt;&gt;"",IF(MID(C61,1,1)="c",SigmaEpsConcrete(I61,$AN$30:$AN$33,$AR$30:$AR$33,$AS$26,$AS$27,$AS$28,$AQ$20,$AU$19),""),"")</f>
        <v/>
      </c>
      <c r="N61" s="95">
        <f>IF(A61&lt;&gt;"",IF(MID(C61,1,1)="r",SigmaEpsReinf(J61,$AS$42:$AS$43,$AS$41,$AS$39,$AS$40,$AQ$38),""),"")</f>
        <v>1600.6210341769711</v>
      </c>
      <c r="Q61" s="92" t="str">
        <f t="shared" si="7"/>
        <v/>
      </c>
      <c r="R61" s="92">
        <f t="shared" si="8"/>
        <v>2000000</v>
      </c>
      <c r="U61" s="5">
        <v>3.0171855864048003</v>
      </c>
      <c r="V61" s="5">
        <v>3.0171855834960937</v>
      </c>
      <c r="W61" s="94">
        <f t="shared" si="6"/>
        <v>101.19497552392106</v>
      </c>
      <c r="X61" s="94">
        <f t="shared" si="9"/>
        <v>-62.377264616948956</v>
      </c>
      <c r="Y61" s="5">
        <v>7.85</v>
      </c>
      <c r="AL61" s="137"/>
      <c r="AM61" s="150" t="s">
        <v>366</v>
      </c>
      <c r="AN61" s="151"/>
      <c r="AO61" s="151"/>
      <c r="AP61" s="151"/>
      <c r="AQ61" s="151"/>
      <c r="AR61" s="151"/>
      <c r="AS61" s="151"/>
      <c r="AT61" s="151"/>
      <c r="AU61" s="232" t="s">
        <v>367</v>
      </c>
      <c r="AV61" s="296" t="str">
        <f>IF(AND(AU54&gt;0,AU59&lt;&gt;"***"),AU54/AU59,"***")</f>
        <v>***</v>
      </c>
      <c r="AW61" s="137"/>
      <c r="AX61" s="137"/>
      <c r="BJ61" s="338"/>
      <c r="BK61" s="338"/>
      <c r="BL61" s="338"/>
      <c r="BM61" s="338"/>
      <c r="BN61" s="338"/>
      <c r="BO61" s="338"/>
      <c r="BP61" s="338"/>
      <c r="BQ61" s="338"/>
      <c r="BR61" s="338"/>
      <c r="BS61" s="338"/>
      <c r="BT61" s="338"/>
      <c r="BU61" s="338"/>
      <c r="CE61" s="1"/>
      <c r="CF61" s="1"/>
      <c r="CG61" s="1"/>
      <c r="CH61" s="1"/>
      <c r="CI61" s="1"/>
      <c r="CJ61" s="1"/>
      <c r="CK61" s="1"/>
    </row>
    <row r="62" spans="1:89" ht="15" customHeight="1" x14ac:dyDescent="0.25">
      <c r="A62" s="8" t="s">
        <v>705</v>
      </c>
      <c r="B62" s="5">
        <v>6.1575216010359988</v>
      </c>
      <c r="C62" s="5" t="s">
        <v>65</v>
      </c>
      <c r="D62" s="5">
        <v>25225.370772255046</v>
      </c>
      <c r="E62" s="5">
        <v>-1505.3228668168908</v>
      </c>
      <c r="F62" s="94">
        <f t="shared" si="0"/>
        <v>100.68577518873717</v>
      </c>
      <c r="G62" s="94">
        <f t="shared" si="1"/>
        <v>-78.187086914167992</v>
      </c>
      <c r="H62" s="127">
        <f>IF(A62&lt;&gt;"",IF(MID(C62,1,1)="c",$AS$26,IF(MID(C62,1,1)="r",$AS$41,IF(MID(C62,1,1)="p",#REF!,#REF!))),"")</f>
        <v>2000000</v>
      </c>
      <c r="I62" s="92" t="str">
        <f t="shared" si="2"/>
        <v/>
      </c>
      <c r="J62" s="92">
        <f t="shared" si="3"/>
        <v>2.806503739071018E-4</v>
      </c>
      <c r="K62" s="92" t="str">
        <f t="shared" si="4"/>
        <v/>
      </c>
      <c r="L62" s="92" t="str">
        <f t="shared" si="5"/>
        <v/>
      </c>
      <c r="M62" s="95" t="str">
        <f>IF(A62&lt;&gt;"",IF(MID(C62,1,1)="c",SigmaEpsConcrete(I62,$AN$30:$AN$33,$AR$30:$AR$33,$AS$26,$AS$27,$AS$28,$AQ$20,$AU$19),""),"")</f>
        <v/>
      </c>
      <c r="N62" s="95">
        <f>IF(A62&lt;&gt;"",IF(MID(C62,1,1)="r",SigmaEpsReinf(J62,$AS$42:$AS$43,$AS$41,$AS$39,$AS$40,$AQ$38),""),"")</f>
        <v>561.30074781420365</v>
      </c>
      <c r="Q62" s="92" t="str">
        <f t="shared" si="7"/>
        <v/>
      </c>
      <c r="R62" s="92">
        <f t="shared" si="8"/>
        <v>2000000.0000000002</v>
      </c>
      <c r="U62" s="5">
        <v>3.0171855878114702</v>
      </c>
      <c r="V62" s="5">
        <v>3.0171855834960937</v>
      </c>
      <c r="W62" s="94">
        <f t="shared" si="6"/>
        <v>101.19497552392106</v>
      </c>
      <c r="X62" s="94">
        <f t="shared" si="9"/>
        <v>-78.377264616948963</v>
      </c>
      <c r="Y62" s="5">
        <v>7.85</v>
      </c>
      <c r="AL62" s="137"/>
      <c r="AM62" s="175" t="s">
        <v>368</v>
      </c>
      <c r="AN62" s="194"/>
      <c r="AO62" s="194"/>
      <c r="AP62" s="194"/>
      <c r="AQ62" s="194"/>
      <c r="AR62" s="194"/>
      <c r="AS62" s="194"/>
      <c r="AT62" s="194"/>
      <c r="AU62" s="194"/>
      <c r="AV62" s="209"/>
      <c r="AW62" s="137"/>
      <c r="AX62" s="137"/>
      <c r="BJ62" s="338"/>
      <c r="BK62" s="338"/>
      <c r="BL62" s="338"/>
      <c r="BM62" s="338"/>
      <c r="BN62" s="338"/>
      <c r="BO62" s="338"/>
      <c r="BP62" s="338"/>
      <c r="BQ62" s="338"/>
      <c r="BR62" s="338"/>
      <c r="BS62" s="338"/>
      <c r="BT62" s="338"/>
      <c r="BU62" s="338"/>
      <c r="CE62" s="1"/>
      <c r="CF62" s="1"/>
      <c r="CG62" s="1"/>
      <c r="CH62" s="1"/>
      <c r="CI62" s="1"/>
      <c r="CJ62" s="1"/>
      <c r="CK62" s="1"/>
    </row>
    <row r="63" spans="1:89" ht="15" customHeight="1" x14ac:dyDescent="0.25">
      <c r="A63" s="8" t="s">
        <v>706</v>
      </c>
      <c r="B63" s="5">
        <v>6.1575216010359988</v>
      </c>
      <c r="C63" s="5" t="s">
        <v>65</v>
      </c>
      <c r="D63" s="5">
        <v>23630.370772142422</v>
      </c>
      <c r="E63" s="5">
        <v>-865.32286681689209</v>
      </c>
      <c r="F63" s="94">
        <f t="shared" si="0"/>
        <v>-58.814224822525283</v>
      </c>
      <c r="G63" s="94">
        <f t="shared" si="1"/>
        <v>-14.187086914168116</v>
      </c>
      <c r="H63" s="127">
        <f>IF(A63&lt;&gt;"",IF(MID(C63,1,1)="c",$AS$26,IF(MID(C63,1,1)="r",$AS$41,IF(MID(C63,1,1)="p",#REF!,#REF!))),"")</f>
        <v>2000000</v>
      </c>
      <c r="I63" s="92" t="str">
        <f t="shared" si="2"/>
        <v/>
      </c>
      <c r="J63" s="92">
        <f t="shared" si="3"/>
        <v>1.0923546329724772E-3</v>
      </c>
      <c r="K63" s="92" t="str">
        <f t="shared" si="4"/>
        <v/>
      </c>
      <c r="L63" s="92" t="str">
        <f t="shared" si="5"/>
        <v/>
      </c>
      <c r="M63" s="95" t="str">
        <f>IF(A63&lt;&gt;"",IF(MID(C63,1,1)="c",SigmaEpsConcrete(I63,$AN$30:$AN$33,$AR$30:$AR$33,$AS$26,$AS$27,$AS$28,$AQ$20,$AU$19),""),"")</f>
        <v/>
      </c>
      <c r="N63" s="95">
        <f>IF(A63&lt;&gt;"",IF(MID(C63,1,1)="r",SigmaEpsReinf(J63,$AS$42:$AS$43,$AS$41,$AS$39,$AS$40,$AQ$38),""),"")</f>
        <v>2184.7092659449545</v>
      </c>
      <c r="Q63" s="92" t="str">
        <f t="shared" si="7"/>
        <v/>
      </c>
      <c r="R63" s="92">
        <f t="shared" si="8"/>
        <v>2000000</v>
      </c>
      <c r="U63" s="5">
        <v>3.0171855822980405</v>
      </c>
      <c r="V63" s="5">
        <v>3.0171855834960937</v>
      </c>
      <c r="W63" s="94">
        <f t="shared" si="6"/>
        <v>-58.305024487341392</v>
      </c>
      <c r="X63" s="94">
        <f t="shared" si="9"/>
        <v>-14.377264616949082</v>
      </c>
      <c r="Y63" s="5">
        <v>7.85</v>
      </c>
      <c r="AL63" s="137"/>
      <c r="AM63" s="149" t="s">
        <v>369</v>
      </c>
      <c r="AN63" s="142"/>
      <c r="AO63" s="142"/>
      <c r="AP63" s="142"/>
      <c r="AQ63" s="142"/>
      <c r="AR63" s="142"/>
      <c r="AS63" s="142"/>
      <c r="AT63" s="174" t="s">
        <v>371</v>
      </c>
      <c r="AU63" s="228">
        <f>MAX($J$10:$J$10010)</f>
        <v>7.8768578881652472E-3</v>
      </c>
      <c r="AV63" s="210"/>
      <c r="AW63" s="137"/>
      <c r="AX63" s="137"/>
      <c r="BJ63" s="338"/>
      <c r="BK63" s="338"/>
      <c r="BL63" s="338"/>
      <c r="BM63" s="338"/>
      <c r="BN63" s="338"/>
      <c r="BO63" s="338"/>
      <c r="BP63" s="338"/>
      <c r="BQ63" s="338"/>
      <c r="BR63" s="338"/>
      <c r="BS63" s="338"/>
      <c r="BT63" s="338"/>
      <c r="BU63" s="338"/>
      <c r="CE63" s="1"/>
      <c r="CF63" s="1"/>
      <c r="CG63" s="1"/>
      <c r="CH63" s="1"/>
      <c r="CI63" s="1"/>
      <c r="CJ63" s="1"/>
      <c r="CK63" s="1"/>
    </row>
    <row r="64" spans="1:89" ht="15" customHeight="1" x14ac:dyDescent="0.25">
      <c r="A64" s="8" t="s">
        <v>707</v>
      </c>
      <c r="B64" s="5">
        <v>6.1575216010359988</v>
      </c>
      <c r="C64" s="5" t="s">
        <v>65</v>
      </c>
      <c r="D64" s="5">
        <v>23630.370772142422</v>
      </c>
      <c r="E64" s="5">
        <v>-1025.3228668168922</v>
      </c>
      <c r="F64" s="94">
        <f t="shared" si="0"/>
        <v>-58.814224822525283</v>
      </c>
      <c r="G64" s="94">
        <f t="shared" si="1"/>
        <v>-30.187086914168127</v>
      </c>
      <c r="H64" s="127">
        <f>IF(A64&lt;&gt;"",IF(MID(C64,1,1)="c",$AS$26,IF(MID(C64,1,1)="r",$AS$41,IF(MID(C64,1,1)="p",#REF!,#REF!))),"")</f>
        <v>2000000</v>
      </c>
      <c r="I64" s="92" t="str">
        <f t="shared" si="2"/>
        <v/>
      </c>
      <c r="J64" s="92">
        <f t="shared" si="3"/>
        <v>5.7269448979109278E-4</v>
      </c>
      <c r="K64" s="92" t="str">
        <f t="shared" si="4"/>
        <v/>
      </c>
      <c r="L64" s="92" t="str">
        <f t="shared" si="5"/>
        <v/>
      </c>
      <c r="M64" s="95" t="str">
        <f>IF(A64&lt;&gt;"",IF(MID(C64,1,1)="c",SigmaEpsConcrete(I64,$AN$30:$AN$33,$AR$30:$AR$33,$AS$26,$AS$27,$AS$28,$AQ$20,$AU$19),""),"")</f>
        <v/>
      </c>
      <c r="N64" s="95">
        <f>IF(A64&lt;&gt;"",IF(MID(C64,1,1)="r",SigmaEpsReinf(J64,$AS$42:$AS$43,$AS$41,$AS$39,$AS$40,$AQ$38),""),"")</f>
        <v>1145.3889795821856</v>
      </c>
      <c r="Q64" s="92" t="str">
        <f t="shared" si="7"/>
        <v/>
      </c>
      <c r="R64" s="92">
        <f t="shared" si="8"/>
        <v>2000000</v>
      </c>
      <c r="U64" s="5">
        <v>3.0171855837583541</v>
      </c>
      <c r="V64" s="5">
        <v>3.0171855834960937</v>
      </c>
      <c r="W64" s="94">
        <f t="shared" si="6"/>
        <v>-58.305024487341392</v>
      </c>
      <c r="X64" s="94">
        <f t="shared" si="9"/>
        <v>-30.377264616949095</v>
      </c>
      <c r="Y64" s="5">
        <v>7.85</v>
      </c>
      <c r="AL64" s="137"/>
      <c r="AM64" s="149" t="s">
        <v>370</v>
      </c>
      <c r="AN64" s="142"/>
      <c r="AO64" s="142"/>
      <c r="AP64" s="142"/>
      <c r="AQ64" s="142"/>
      <c r="AR64" s="142"/>
      <c r="AS64" s="142"/>
      <c r="AT64" s="174" t="s">
        <v>372</v>
      </c>
      <c r="AU64" s="229">
        <f>MIN($J$10:$J$10010)</f>
        <v>-1.4113781764254136E-3</v>
      </c>
      <c r="AV64" s="210"/>
      <c r="AW64" s="137"/>
      <c r="AX64" s="137"/>
      <c r="BJ64" s="338"/>
      <c r="BK64" s="338"/>
      <c r="BL64" s="338"/>
      <c r="BM64" s="338"/>
      <c r="BN64" s="338"/>
      <c r="BO64" s="338"/>
      <c r="BP64" s="338"/>
      <c r="BQ64" s="338"/>
      <c r="BR64" s="338"/>
      <c r="BS64" s="338"/>
      <c r="BT64" s="338"/>
      <c r="BU64" s="338"/>
      <c r="CE64" s="1"/>
      <c r="CF64" s="1"/>
      <c r="CG64" s="1"/>
      <c r="CH64" s="1"/>
      <c r="CI64" s="1"/>
      <c r="CJ64" s="1"/>
      <c r="CK64" s="1"/>
    </row>
    <row r="65" spans="1:89" ht="15" customHeight="1" x14ac:dyDescent="0.25">
      <c r="A65" s="8" t="s">
        <v>708</v>
      </c>
      <c r="B65" s="5">
        <v>6.1575216010359988</v>
      </c>
      <c r="C65" s="5" t="s">
        <v>65</v>
      </c>
      <c r="D65" s="5">
        <v>23630.370772142422</v>
      </c>
      <c r="E65" s="5">
        <v>-1185.3228668168922</v>
      </c>
      <c r="F65" s="94">
        <f t="shared" si="0"/>
        <v>-58.814224822525283</v>
      </c>
      <c r="G65" s="94">
        <f t="shared" si="1"/>
        <v>-46.187086914168127</v>
      </c>
      <c r="H65" s="127">
        <f>IF(A65&lt;&gt;"",IF(MID(C65,1,1)="c",$AS$26,IF(MID(C65,1,1)="r",$AS$41,IF(MID(C65,1,1)="p",#REF!,#REF!))),"")</f>
        <v>2000000</v>
      </c>
      <c r="I65" s="92" t="str">
        <f t="shared" si="2"/>
        <v/>
      </c>
      <c r="J65" s="92">
        <f t="shared" si="3"/>
        <v>5.3034346609709014E-5</v>
      </c>
      <c r="K65" s="92" t="str">
        <f t="shared" si="4"/>
        <v/>
      </c>
      <c r="L65" s="92" t="str">
        <f t="shared" si="5"/>
        <v/>
      </c>
      <c r="M65" s="95" t="str">
        <f>IF(A65&lt;&gt;"",IF(MID(C65,1,1)="c",SigmaEpsConcrete(I65,$AN$30:$AN$33,$AR$30:$AR$33,$AS$26,$AS$27,$AS$28,$AQ$20,$AU$19),""),"")</f>
        <v/>
      </c>
      <c r="N65" s="95">
        <f>IF(A65&lt;&gt;"",IF(MID(C65,1,1)="r",SigmaEpsReinf(J65,$AS$42:$AS$43,$AS$41,$AS$39,$AS$40,$AQ$38),""),"")</f>
        <v>106.06869321941802</v>
      </c>
      <c r="Q65" s="92" t="str">
        <f t="shared" si="7"/>
        <v/>
      </c>
      <c r="R65" s="92">
        <f t="shared" si="8"/>
        <v>2000000</v>
      </c>
      <c r="U65" s="5">
        <v>3.0171855852007865</v>
      </c>
      <c r="V65" s="5">
        <v>3.0171855834960937</v>
      </c>
      <c r="W65" s="94">
        <f t="shared" si="6"/>
        <v>-58.305024487341392</v>
      </c>
      <c r="X65" s="94">
        <f t="shared" si="9"/>
        <v>-46.377264616949091</v>
      </c>
      <c r="Y65" s="5">
        <v>7.85</v>
      </c>
      <c r="AC65" t="s">
        <v>496</v>
      </c>
      <c r="AL65" s="137"/>
      <c r="AM65" s="149" t="s">
        <v>373</v>
      </c>
      <c r="AN65" s="142"/>
      <c r="AO65" s="142"/>
      <c r="AP65" s="142"/>
      <c r="AQ65" s="142"/>
      <c r="AR65" s="142"/>
      <c r="AS65" s="142"/>
      <c r="AT65" s="174" t="s">
        <v>375</v>
      </c>
      <c r="AU65" s="230">
        <f>MAX($N$10:$N$10010)</f>
        <v>3550</v>
      </c>
      <c r="AV65" s="210" t="s">
        <v>119</v>
      </c>
      <c r="AW65" s="137"/>
      <c r="AX65" s="137"/>
      <c r="BJ65" s="338"/>
      <c r="BK65" s="338"/>
      <c r="BL65" s="338"/>
      <c r="BM65" s="338"/>
      <c r="BN65" s="338"/>
      <c r="BO65" s="338"/>
      <c r="BP65" s="338"/>
      <c r="BQ65" s="338"/>
      <c r="BR65" s="338"/>
      <c r="BS65" s="338"/>
      <c r="BT65" s="338"/>
      <c r="BU65" s="338"/>
      <c r="CE65" s="1"/>
      <c r="CF65" s="1"/>
      <c r="CG65" s="1"/>
      <c r="CH65" s="1"/>
      <c r="CI65" s="1"/>
      <c r="CJ65" s="1"/>
      <c r="CK65" s="1"/>
    </row>
    <row r="66" spans="1:89" ht="15" customHeight="1" x14ac:dyDescent="0.25">
      <c r="A66" s="8" t="s">
        <v>709</v>
      </c>
      <c r="B66" s="5">
        <v>6.1575216010359988</v>
      </c>
      <c r="C66" s="5" t="s">
        <v>65</v>
      </c>
      <c r="D66" s="5">
        <v>23630.370772142422</v>
      </c>
      <c r="E66" s="5">
        <v>-1345.3228668168922</v>
      </c>
      <c r="F66" s="94">
        <f t="shared" si="0"/>
        <v>-58.814224822525283</v>
      </c>
      <c r="G66" s="94">
        <f t="shared" si="1"/>
        <v>-62.187086914168127</v>
      </c>
      <c r="H66" s="127">
        <f>IF(A66&lt;&gt;"",IF(MID(C66,1,1)="c",$AS$26,IF(MID(C66,1,1)="r",$AS$41,IF(MID(C66,1,1)="p",#REF!,#REF!))),"")</f>
        <v>2000000</v>
      </c>
      <c r="I66" s="92" t="str">
        <f t="shared" si="2"/>
        <v/>
      </c>
      <c r="J66" s="92">
        <f t="shared" si="3"/>
        <v>-4.6662579657167497E-4</v>
      </c>
      <c r="K66" s="92" t="str">
        <f t="shared" si="4"/>
        <v/>
      </c>
      <c r="L66" s="92" t="str">
        <f t="shared" si="5"/>
        <v/>
      </c>
      <c r="M66" s="95" t="str">
        <f>IF(A66&lt;&gt;"",IF(MID(C66,1,1)="c",SigmaEpsConcrete(I66,$AN$30:$AN$33,$AR$30:$AR$33,$AS$26,$AS$27,$AS$28,$AQ$20,$AU$19),""),"")</f>
        <v/>
      </c>
      <c r="N66" s="95">
        <f>IF(A66&lt;&gt;"",IF(MID(C66,1,1)="r",SigmaEpsReinf(J66,$AS$42:$AS$43,$AS$41,$AS$39,$AS$40,$AQ$38),""),"")</f>
        <v>-933.25159314334996</v>
      </c>
      <c r="Q66" s="92" t="str">
        <f t="shared" si="7"/>
        <v/>
      </c>
      <c r="R66" s="92">
        <f t="shared" si="8"/>
        <v>2000000</v>
      </c>
      <c r="U66" s="5">
        <v>3.0171855866432189</v>
      </c>
      <c r="V66" s="5">
        <v>3.0171855834960937</v>
      </c>
      <c r="W66" s="94">
        <f t="shared" si="6"/>
        <v>-58.305024487341392</v>
      </c>
      <c r="X66" s="94">
        <f t="shared" si="9"/>
        <v>-62.377264616949091</v>
      </c>
      <c r="Y66" s="5">
        <v>7.85</v>
      </c>
      <c r="AC66" s="270" t="s">
        <v>484</v>
      </c>
      <c r="AD66" s="271"/>
      <c r="AE66" s="270" t="s">
        <v>485</v>
      </c>
      <c r="AF66" s="271"/>
      <c r="AG66" s="270" t="s">
        <v>495</v>
      </c>
      <c r="AH66" s="271"/>
      <c r="AI66" s="273">
        <v>0</v>
      </c>
      <c r="AJ66" s="293">
        <f>-AS43*1000</f>
        <v>-25</v>
      </c>
      <c r="AL66" s="137"/>
      <c r="AM66" s="149" t="s">
        <v>374</v>
      </c>
      <c r="AN66" s="142"/>
      <c r="AO66" s="142"/>
      <c r="AP66" s="142"/>
      <c r="AQ66" s="142"/>
      <c r="AR66" s="142"/>
      <c r="AS66" s="142"/>
      <c r="AT66" s="174" t="s">
        <v>376</v>
      </c>
      <c r="AU66" s="231">
        <f>MIN($N$10:$N$10010)</f>
        <v>-2822.7563528508272</v>
      </c>
      <c r="AV66" s="210" t="s">
        <v>119</v>
      </c>
      <c r="AW66" s="137"/>
      <c r="AX66" s="137"/>
      <c r="BJ66" s="338"/>
      <c r="BK66" s="338"/>
      <c r="BL66" s="338"/>
      <c r="BM66" s="338"/>
      <c r="BN66" s="338"/>
      <c r="BO66" s="338"/>
      <c r="BP66" s="338"/>
      <c r="BQ66" s="338"/>
      <c r="BR66" s="338"/>
      <c r="BS66" s="338"/>
      <c r="BT66" s="338"/>
      <c r="BU66" s="338"/>
      <c r="CE66" s="1"/>
      <c r="CF66" s="1"/>
      <c r="CG66" s="1"/>
      <c r="CH66" s="1"/>
      <c r="CI66" s="1"/>
      <c r="CJ66" s="1"/>
      <c r="CK66" s="1"/>
    </row>
    <row r="67" spans="1:89" ht="15" customHeight="1" x14ac:dyDescent="0.25">
      <c r="A67" s="8" t="s">
        <v>710</v>
      </c>
      <c r="B67" s="5">
        <v>6.1575216010359988</v>
      </c>
      <c r="C67" s="5" t="s">
        <v>65</v>
      </c>
      <c r="D67" s="5">
        <v>23630.370772142422</v>
      </c>
      <c r="E67" s="5">
        <v>-1505.3228668168922</v>
      </c>
      <c r="F67" s="94">
        <f t="shared" si="0"/>
        <v>-58.814224822525283</v>
      </c>
      <c r="G67" s="94">
        <f t="shared" si="1"/>
        <v>-78.187086914168134</v>
      </c>
      <c r="H67" s="127">
        <f>IF(A67&lt;&gt;"",IF(MID(C67,1,1)="c",$AS$26,IF(MID(C67,1,1)="r",$AS$41,IF(MID(C67,1,1)="p",#REF!,#REF!))),"")</f>
        <v>2000000</v>
      </c>
      <c r="I67" s="92" t="str">
        <f t="shared" si="2"/>
        <v/>
      </c>
      <c r="J67" s="92">
        <f t="shared" si="3"/>
        <v>-9.8628593975305916E-4</v>
      </c>
      <c r="K67" s="92" t="str">
        <f t="shared" si="4"/>
        <v/>
      </c>
      <c r="L67" s="92" t="str">
        <f t="shared" si="5"/>
        <v/>
      </c>
      <c r="M67" s="95" t="str">
        <f>IF(A67&lt;&gt;"",IF(MID(C67,1,1)="c",SigmaEpsConcrete(I67,$AN$30:$AN$33,$AR$30:$AR$33,$AS$26,$AS$27,$AS$28,$AQ$20,$AU$19),""),"")</f>
        <v/>
      </c>
      <c r="N67" s="95">
        <f>IF(A67&lt;&gt;"",IF(MID(C67,1,1)="r",SigmaEpsReinf(J67,$AS$42:$AS$43,$AS$41,$AS$39,$AS$40,$AQ$38),""),"")</f>
        <v>-1972.5718795061184</v>
      </c>
      <c r="Q67" s="92" t="str">
        <f t="shared" si="7"/>
        <v/>
      </c>
      <c r="R67" s="92">
        <f t="shared" si="8"/>
        <v>2000000</v>
      </c>
      <c r="U67" s="5">
        <v>3.0171855880737306</v>
      </c>
      <c r="V67" s="5">
        <v>3.0171855834960937</v>
      </c>
      <c r="W67" s="94">
        <f t="shared" si="6"/>
        <v>-58.305024487341392</v>
      </c>
      <c r="X67" s="94">
        <f t="shared" si="9"/>
        <v>-78.377264616949105</v>
      </c>
      <c r="Y67" s="5">
        <v>7.85</v>
      </c>
      <c r="AC67" s="272">
        <f>-IF(AQ20="двухлинейная",AS27,0.6*AS27)</f>
        <v>-160</v>
      </c>
      <c r="AD67" s="293">
        <f>1000*IF(AQ20="двухлинейная",AN31,AN30)</f>
        <v>-1.5</v>
      </c>
      <c r="AE67" s="272">
        <f>IF(AQ20="двухлинейная",AS28,0.6*AS28)</f>
        <v>11</v>
      </c>
      <c r="AF67" s="293">
        <f>0.6*$AS$28/$AS$26</f>
        <v>1.9879518072289157E-5</v>
      </c>
      <c r="AG67" s="288">
        <f>IF(AQ38="двухлинейная",AG68,AQ42*1000)</f>
        <v>1.7750000000000001</v>
      </c>
      <c r="AH67" s="289">
        <f>IF(AQ38="двухлинейная",AH68,0.9*AS39)</f>
        <v>3550</v>
      </c>
      <c r="AI67" s="273">
        <f>MIN(AG74:AG154)</f>
        <v>-3550</v>
      </c>
      <c r="AJ67" s="293">
        <f>-AS43*1000</f>
        <v>-25</v>
      </c>
      <c r="AL67" s="137"/>
      <c r="AM67" s="149" t="s">
        <v>377</v>
      </c>
      <c r="AN67" s="142"/>
      <c r="AO67" s="142"/>
      <c r="AP67" s="142"/>
      <c r="AQ67" s="142"/>
      <c r="AR67" s="142"/>
      <c r="AS67" s="142"/>
      <c r="AT67" s="174" t="s">
        <v>378</v>
      </c>
      <c r="AU67" s="157">
        <f>AS43</f>
        <v>2.5000000000000001E-2</v>
      </c>
      <c r="AV67" s="210"/>
      <c r="AW67" s="137"/>
      <c r="AX67" s="137"/>
      <c r="BJ67" s="338"/>
      <c r="BK67" s="338"/>
      <c r="BL67" s="338"/>
      <c r="BM67" s="338"/>
      <c r="BN67" s="338"/>
      <c r="BO67" s="338"/>
      <c r="BP67" s="338"/>
      <c r="BQ67" s="338"/>
      <c r="BR67" s="338"/>
      <c r="BS67" s="338"/>
      <c r="BT67" s="338"/>
      <c r="BU67" s="338"/>
      <c r="CE67" s="1"/>
      <c r="CF67" s="1"/>
      <c r="CG67" s="1"/>
      <c r="CH67" s="1"/>
      <c r="CI67" s="1"/>
      <c r="CJ67" s="1"/>
      <c r="CK67" s="1"/>
    </row>
    <row r="68" spans="1:89" ht="15" customHeight="1" x14ac:dyDescent="0.25">
      <c r="A68" s="8" t="s">
        <v>564</v>
      </c>
      <c r="B68" s="5">
        <v>286.80536908521316</v>
      </c>
      <c r="C68" s="5" t="s">
        <v>34</v>
      </c>
      <c r="D68" s="5">
        <v>23573.317769263616</v>
      </c>
      <c r="E68" s="5">
        <v>294.87680543489574</v>
      </c>
      <c r="F68" s="94">
        <f t="shared" si="0"/>
        <v>-64.519525110405809</v>
      </c>
      <c r="G68" s="94">
        <f t="shared" si="1"/>
        <v>101.83288031101067</v>
      </c>
      <c r="H68" s="127">
        <f>IF(A68&lt;&gt;"",IF(MID(C68,1,1)="c",$AS$26,IF(MID(C68,1,1)="r",$AS$41,IF(MID(C68,1,1)="p",#REF!,#REF!))),"")</f>
        <v>332000</v>
      </c>
      <c r="I68" s="92">
        <f t="shared" si="2"/>
        <v>4.8152209866554755E-3</v>
      </c>
      <c r="J68" s="92" t="str">
        <f t="shared" si="3"/>
        <v/>
      </c>
      <c r="K68" s="92" t="str">
        <f t="shared" si="4"/>
        <v/>
      </c>
      <c r="L68" s="92" t="str">
        <f t="shared" si="5"/>
        <v/>
      </c>
      <c r="M68" s="95">
        <f>IF(A68&lt;&gt;"",IF(MID(C68,1,1)="c",SigmaEpsConcrete(I68,$AN$30:$AN$33,$AR$30:$AR$33,$AS$26,$AS$27,$AS$28,$AQ$20,$AU$19),""),"")</f>
        <v>0</v>
      </c>
      <c r="N68" s="95" t="str">
        <f>IF(A68&lt;&gt;"",IF(MID(C68,1,1)="r",SigmaEpsReinf(J68,$AS$42:$AS$43,$AS$41,$AS$39,$AS$40,$AQ$38),""),"")</f>
        <v/>
      </c>
      <c r="Q68" s="92">
        <f t="shared" si="7"/>
        <v>0</v>
      </c>
      <c r="R68" s="92" t="str">
        <f t="shared" si="8"/>
        <v/>
      </c>
      <c r="U68" s="5">
        <v>11169.301010231071</v>
      </c>
      <c r="V68" s="5">
        <v>5074.4395832619612</v>
      </c>
      <c r="W68" s="94">
        <f t="shared" si="6"/>
        <v>-64.010324775221918</v>
      </c>
      <c r="X68" s="94">
        <f t="shared" si="9"/>
        <v>101.6427026082297</v>
      </c>
      <c r="Y68" s="5">
        <v>2.5</v>
      </c>
      <c r="AC68" s="273">
        <f>-AS27</f>
        <v>-160</v>
      </c>
      <c r="AD68" s="293">
        <f>1000*AN32</f>
        <v>-2</v>
      </c>
      <c r="AE68" s="273">
        <f>AS28</f>
        <v>11</v>
      </c>
      <c r="AF68" s="293">
        <f>IF($AO$22="продолжительное",SUMIF(Влажность,AS23,Data!$AF$4:$AF$6),Data!S10)</f>
        <v>1E-4</v>
      </c>
      <c r="AG68" s="288">
        <f>AS42*1000</f>
        <v>1.7750000000000001</v>
      </c>
      <c r="AH68" s="289">
        <f>AS39</f>
        <v>3550</v>
      </c>
      <c r="AI68" s="273">
        <f>MAX(AG74:AG154)</f>
        <v>3550</v>
      </c>
      <c r="AJ68" s="293">
        <f>AS43*1000</f>
        <v>25</v>
      </c>
      <c r="AL68" s="137"/>
      <c r="AM68" s="149" t="s">
        <v>379</v>
      </c>
      <c r="AN68" s="142"/>
      <c r="AO68" s="142"/>
      <c r="AP68" s="142"/>
      <c r="AQ68" s="142"/>
      <c r="AR68" s="142"/>
      <c r="AS68" s="142"/>
      <c r="AT68" s="142"/>
      <c r="AU68" s="174" t="s">
        <v>380</v>
      </c>
      <c r="AV68" s="295">
        <f>IF(AU64&lt;0,AU64/-AU67,"***")</f>
        <v>5.6455127057016538E-2</v>
      </c>
      <c r="AW68" s="137"/>
      <c r="AX68" s="137"/>
      <c r="BJ68" s="338"/>
      <c r="BK68" s="338"/>
      <c r="BL68" s="338"/>
      <c r="BM68" s="338"/>
      <c r="BN68" s="338"/>
      <c r="BO68" s="338"/>
      <c r="BP68" s="338"/>
      <c r="BQ68" s="338"/>
      <c r="BR68" s="338"/>
      <c r="BS68" s="338"/>
      <c r="BT68" s="338"/>
      <c r="BU68" s="338"/>
      <c r="CE68" s="1"/>
      <c r="CF68" s="1"/>
      <c r="CG68" s="1"/>
      <c r="CH68" s="1"/>
      <c r="CI68" s="1"/>
      <c r="CJ68" s="1"/>
      <c r="CK68" s="1"/>
    </row>
    <row r="69" spans="1:89" ht="15" customHeight="1" thickBot="1" x14ac:dyDescent="0.3">
      <c r="A69" s="8" t="s">
        <v>565</v>
      </c>
      <c r="B69" s="5">
        <v>210.26669477709677</v>
      </c>
      <c r="C69" s="5" t="s">
        <v>34</v>
      </c>
      <c r="D69" s="5">
        <v>23598.941890880636</v>
      </c>
      <c r="E69" s="5">
        <v>93.749999998032692</v>
      </c>
      <c r="F69" s="94">
        <f t="shared" si="0"/>
        <v>-61.957112948703795</v>
      </c>
      <c r="G69" s="94">
        <f t="shared" si="1"/>
        <v>81.72019976732436</v>
      </c>
      <c r="H69" s="127">
        <f>IF(A69&lt;&gt;"",IF(MID(C69,1,1)="c",$AS$26,IF(MID(C69,1,1)="r",$AS$41,IF(MID(C69,1,1)="p",#REF!,#REF!))),"")</f>
        <v>332000</v>
      </c>
      <c r="I69" s="92">
        <f t="shared" si="2"/>
        <v>4.1823397700953349E-3</v>
      </c>
      <c r="J69" s="92" t="str">
        <f t="shared" si="3"/>
        <v/>
      </c>
      <c r="K69" s="92" t="str">
        <f t="shared" si="4"/>
        <v/>
      </c>
      <c r="L69" s="92" t="str">
        <f t="shared" si="5"/>
        <v/>
      </c>
      <c r="M69" s="95">
        <f>IF(A69&lt;&gt;"",IF(MID(C69,1,1)="c",SigmaEpsConcrete(I69,$AN$30:$AN$33,$AR$30:$AR$33,$AS$26,$AS$27,$AS$28,$AQ$20,$AU$19),""),"")</f>
        <v>0</v>
      </c>
      <c r="N69" s="95" t="str">
        <f>IF(A69&lt;&gt;"",IF(MID(C69,1,1)="r",SigmaEpsReinf(J69,$AS$42:$AS$43,$AS$41,$AS$39,$AS$40,$AQ$38),""),"")</f>
        <v/>
      </c>
      <c r="Q69" s="92">
        <f t="shared" si="7"/>
        <v>0</v>
      </c>
      <c r="R69" s="92" t="str">
        <f t="shared" si="8"/>
        <v/>
      </c>
      <c r="U69" s="5">
        <v>6160.1570735241203</v>
      </c>
      <c r="V69" s="5">
        <v>2203.5741740234375</v>
      </c>
      <c r="W69" s="94">
        <f t="shared" si="6"/>
        <v>-61.447912613519904</v>
      </c>
      <c r="X69" s="94">
        <f t="shared" si="9"/>
        <v>81.530022064543388</v>
      </c>
      <c r="Y69" s="5">
        <v>2.5</v>
      </c>
      <c r="AC69" s="274">
        <f>-AS27</f>
        <v>-160</v>
      </c>
      <c r="AD69" s="294">
        <f>1000*AN33</f>
        <v>-3.5</v>
      </c>
      <c r="AE69" s="274">
        <f>AS28</f>
        <v>11</v>
      </c>
      <c r="AF69" s="294">
        <f>IF($AO$22="продолжительное",SUMIF(Влажность,AS23,Data!$AF$4:$AF$6),Data!S11)</f>
        <v>1.4999999999999999E-4</v>
      </c>
      <c r="AG69" s="288">
        <f>AS43*1000</f>
        <v>25</v>
      </c>
      <c r="AH69" s="289">
        <f>IF(AQ38="двухлинейная",AS39,1.1*AS39)</f>
        <v>3550</v>
      </c>
      <c r="AI69" s="273">
        <v>0</v>
      </c>
      <c r="AJ69" s="293">
        <f>AS43*1000</f>
        <v>25</v>
      </c>
      <c r="AL69" s="137"/>
      <c r="AM69" s="150" t="s">
        <v>384</v>
      </c>
      <c r="AN69" s="151"/>
      <c r="AO69" s="151"/>
      <c r="AP69" s="151"/>
      <c r="AQ69" s="151"/>
      <c r="AR69" s="151"/>
      <c r="AS69" s="151"/>
      <c r="AT69" s="151"/>
      <c r="AU69" s="232" t="s">
        <v>381</v>
      </c>
      <c r="AV69" s="296">
        <f>IF(AU63&gt;0,AU63/AU67,"***")</f>
        <v>0.31507431552660986</v>
      </c>
      <c r="AW69" s="137"/>
      <c r="AX69" s="137"/>
      <c r="BJ69" s="338"/>
      <c r="BK69" s="338"/>
      <c r="BL69" s="338"/>
      <c r="BM69" s="338"/>
      <c r="BN69" s="338"/>
      <c r="BO69" s="338"/>
      <c r="BP69" s="338"/>
      <c r="BQ69" s="338"/>
      <c r="BR69" s="338"/>
      <c r="BS69" s="338"/>
      <c r="BT69" s="338"/>
      <c r="BU69" s="338"/>
      <c r="BV69" s="29"/>
      <c r="CE69" s="1"/>
      <c r="CF69" s="1"/>
      <c r="CG69" s="1"/>
      <c r="CH69" s="1"/>
      <c r="CI69" s="1"/>
      <c r="CJ69" s="1"/>
      <c r="CK69" s="1"/>
    </row>
    <row r="70" spans="1:89" ht="15" customHeight="1" x14ac:dyDescent="0.25">
      <c r="A70" s="8" t="s">
        <v>566</v>
      </c>
      <c r="B70" s="5">
        <v>201.94904220293122</v>
      </c>
      <c r="C70" s="5" t="s">
        <v>34</v>
      </c>
      <c r="D70" s="5">
        <v>23598.941890873724</v>
      </c>
      <c r="E70" s="5">
        <v>-90.041471972628784</v>
      </c>
      <c r="F70" s="94">
        <f t="shared" si="0"/>
        <v>-61.957112949395011</v>
      </c>
      <c r="G70" s="94">
        <f t="shared" si="1"/>
        <v>63.341052570258213</v>
      </c>
      <c r="H70" s="127">
        <f>IF(A70&lt;&gt;"",IF(MID(C70,1,1)="c",$AS$26,IF(MID(C70,1,1)="r",$AS$41,IF(MID(C70,1,1)="p",#REF!,#REF!))),"")</f>
        <v>332000</v>
      </c>
      <c r="I70" s="92">
        <f t="shared" si="2"/>
        <v>3.5854078785911491E-3</v>
      </c>
      <c r="J70" s="92" t="str">
        <f t="shared" si="3"/>
        <v/>
      </c>
      <c r="K70" s="92" t="str">
        <f t="shared" si="4"/>
        <v/>
      </c>
      <c r="L70" s="92" t="str">
        <f t="shared" si="5"/>
        <v/>
      </c>
      <c r="M70" s="95">
        <f>IF(A70&lt;&gt;"",IF(MID(C70,1,1)="c",SigmaEpsConcrete(I70,$AN$30:$AN$33,$AR$30:$AR$33,$AS$26,$AS$27,$AS$28,$AQ$20,$AU$19),""),"")</f>
        <v>0</v>
      </c>
      <c r="N70" s="95" t="str">
        <f>IF(A70&lt;&gt;"",IF(MID(C70,1,1)="r",SigmaEpsReinf(J70,$AS$42:$AS$43,$AS$41,$AS$39,$AS$40,$AQ$38),""),"")</f>
        <v/>
      </c>
      <c r="Q70" s="92">
        <f t="shared" si="7"/>
        <v>0</v>
      </c>
      <c r="R70" s="92" t="str">
        <f t="shared" si="8"/>
        <v/>
      </c>
      <c r="U70" s="5">
        <v>5457.6504320344839</v>
      </c>
      <c r="V70" s="5">
        <v>2116.4059976562498</v>
      </c>
      <c r="W70" s="94">
        <f t="shared" si="6"/>
        <v>-61.44791261421112</v>
      </c>
      <c r="X70" s="94">
        <f t="shared" si="9"/>
        <v>63.150874867477249</v>
      </c>
      <c r="Y70" s="5">
        <v>2.5</v>
      </c>
      <c r="AG70" s="288">
        <f>-AG69</f>
        <v>-25</v>
      </c>
      <c r="AH70" s="289">
        <f>-AH69</f>
        <v>-3550</v>
      </c>
      <c r="AL70" s="137"/>
      <c r="AM70" s="234" t="s">
        <v>385</v>
      </c>
      <c r="AN70" s="194"/>
      <c r="AO70" s="194"/>
      <c r="AP70" s="194"/>
      <c r="AQ70" s="194"/>
      <c r="AR70" s="194"/>
      <c r="AS70" s="194"/>
      <c r="AT70" s="194"/>
      <c r="AU70" s="194"/>
      <c r="AV70" s="209"/>
      <c r="AW70" s="137"/>
      <c r="AX70" s="137"/>
      <c r="BJ70" s="338"/>
      <c r="BK70" s="338"/>
      <c r="BL70" s="338"/>
      <c r="BM70" s="338"/>
      <c r="BN70" s="338"/>
      <c r="BO70" s="338"/>
      <c r="BP70" s="338"/>
      <c r="BQ70" s="338"/>
      <c r="BR70" s="338"/>
      <c r="BS70" s="338"/>
      <c r="BT70" s="338"/>
      <c r="BU70" s="338"/>
      <c r="BV70" s="29"/>
      <c r="BW70" s="29"/>
      <c r="BX70" s="29"/>
      <c r="CE70" s="1"/>
      <c r="CF70" s="1"/>
      <c r="CG70" s="1"/>
      <c r="CH70" s="1"/>
      <c r="CI70" s="1"/>
      <c r="CJ70" s="1"/>
      <c r="CK70" s="1"/>
    </row>
    <row r="71" spans="1:89" ht="15" customHeight="1" x14ac:dyDescent="0.25">
      <c r="A71" s="8" t="s">
        <v>567</v>
      </c>
      <c r="B71" s="5">
        <v>218.58434743163562</v>
      </c>
      <c r="C71" s="5" t="s">
        <v>34</v>
      </c>
      <c r="D71" s="5">
        <v>23598.94189086667</v>
      </c>
      <c r="E71" s="5">
        <v>-277.54147197270566</v>
      </c>
      <c r="F71" s="94">
        <f t="shared" si="0"/>
        <v>-61.957112950100417</v>
      </c>
      <c r="G71" s="94">
        <f t="shared" si="1"/>
        <v>44.591052570250525</v>
      </c>
      <c r="H71" s="127">
        <f>IF(A71&lt;&gt;"",IF(MID(C71,1,1)="c",$AS$26,IF(MID(C71,1,1)="r",$AS$41,IF(MID(C71,1,1)="p",#REF!,#REF!))),"")</f>
        <v>332000</v>
      </c>
      <c r="I71" s="92">
        <f t="shared" si="2"/>
        <v>2.9764311482946117E-3</v>
      </c>
      <c r="J71" s="92" t="str">
        <f t="shared" si="3"/>
        <v/>
      </c>
      <c r="K71" s="92" t="str">
        <f t="shared" si="4"/>
        <v/>
      </c>
      <c r="L71" s="92" t="str">
        <f t="shared" si="5"/>
        <v/>
      </c>
      <c r="M71" s="95">
        <f>IF(A71&lt;&gt;"",IF(MID(C71,1,1)="c",SigmaEpsConcrete(I71,$AN$30:$AN$33,$AR$30:$AR$33,$AS$26,$AS$27,$AS$28,$AQ$20,$AU$19),""),"")</f>
        <v>0</v>
      </c>
      <c r="N71" s="95" t="str">
        <f>IF(A71&lt;&gt;"",IF(MID(C71,1,1)="r",SigmaEpsReinf(J71,$AS$42:$AS$43,$AS$41,$AS$39,$AS$40,$AQ$38),""),"")</f>
        <v/>
      </c>
      <c r="Q71" s="92">
        <f t="shared" si="7"/>
        <v>0</v>
      </c>
      <c r="R71" s="92" t="str">
        <f t="shared" si="8"/>
        <v/>
      </c>
      <c r="U71" s="5">
        <v>6920.5004321556089</v>
      </c>
      <c r="V71" s="5">
        <v>2290.7423529296875</v>
      </c>
      <c r="W71" s="94">
        <f t="shared" si="6"/>
        <v>-61.447912614916525</v>
      </c>
      <c r="X71" s="94">
        <f t="shared" si="9"/>
        <v>44.400874867469561</v>
      </c>
      <c r="Y71" s="5">
        <v>2.5</v>
      </c>
      <c r="AC71" s="269">
        <v>0</v>
      </c>
      <c r="AD71" s="268">
        <f>AN33*1000</f>
        <v>-3.5</v>
      </c>
      <c r="AE71" s="269">
        <f>AC72</f>
        <v>-160</v>
      </c>
      <c r="AF71">
        <f>IF(AU19="да",AF69*1000,0)</f>
        <v>0</v>
      </c>
      <c r="AG71" s="288">
        <f>-AG68</f>
        <v>-1.7750000000000001</v>
      </c>
      <c r="AH71" s="289">
        <f>-AH68</f>
        <v>-3550</v>
      </c>
      <c r="AL71" s="137"/>
      <c r="AM71" s="149" t="s">
        <v>369</v>
      </c>
      <c r="AN71" s="142"/>
      <c r="AO71" s="142"/>
      <c r="AP71" s="142"/>
      <c r="AQ71" s="142"/>
      <c r="AR71" s="142"/>
      <c r="AS71" s="142"/>
      <c r="AT71" s="174" t="s">
        <v>387</v>
      </c>
      <c r="AU71" s="228"/>
      <c r="AV71" s="210"/>
      <c r="AW71" s="137"/>
      <c r="AX71" s="137"/>
      <c r="BJ71" s="338"/>
      <c r="BK71" s="338"/>
      <c r="BL71" s="338"/>
      <c r="BM71" s="338"/>
      <c r="BN71" s="338"/>
      <c r="BO71" s="338"/>
      <c r="BP71" s="338"/>
      <c r="BQ71" s="338"/>
      <c r="BR71" s="338"/>
      <c r="BS71" s="338"/>
      <c r="BT71" s="338"/>
      <c r="BU71" s="338"/>
      <c r="BV71" s="29"/>
      <c r="BW71" s="323"/>
      <c r="BX71" s="323"/>
      <c r="CE71" s="1"/>
      <c r="CF71" s="1"/>
      <c r="CG71" s="1"/>
      <c r="CH71" s="1"/>
      <c r="CI71" s="1"/>
      <c r="CJ71" s="1"/>
      <c r="CK71" s="1"/>
    </row>
    <row r="72" spans="1:89" ht="15" customHeight="1" x14ac:dyDescent="0.25">
      <c r="A72" s="8" t="s">
        <v>568</v>
      </c>
      <c r="B72" s="5">
        <v>210.26669485642401</v>
      </c>
      <c r="C72" s="5" t="s">
        <v>34</v>
      </c>
      <c r="D72" s="5">
        <v>23598.941890859485</v>
      </c>
      <c r="E72" s="5">
        <v>-468.75000000196837</v>
      </c>
      <c r="F72" s="94">
        <f t="shared" si="0"/>
        <v>-61.957112950818917</v>
      </c>
      <c r="G72" s="94">
        <f t="shared" si="1"/>
        <v>25.470199767324253</v>
      </c>
      <c r="H72" s="127">
        <f>IF(A72&lt;&gt;"",IF(MID(C72,1,1)="c",$AS$26,IF(MID(C72,1,1)="r",$AS$41,IF(MID(C72,1,1)="p",#REF!,#REF!))),"")</f>
        <v>332000</v>
      </c>
      <c r="I72" s="92">
        <f t="shared" si="2"/>
        <v>2.3554095792064781E-3</v>
      </c>
      <c r="J72" s="92" t="str">
        <f t="shared" si="3"/>
        <v/>
      </c>
      <c r="K72" s="92" t="str">
        <f t="shared" si="4"/>
        <v/>
      </c>
      <c r="L72" s="92" t="str">
        <f t="shared" si="5"/>
        <v/>
      </c>
      <c r="M72" s="95">
        <f>IF(A72&lt;&gt;"",IF(MID(C72,1,1)="c",SigmaEpsConcrete(I72,$AN$30:$AN$33,$AR$30:$AR$33,$AS$26,$AS$27,$AS$28,$AQ$20,$AU$19),""),"")</f>
        <v>0</v>
      </c>
      <c r="N72" s="95" t="str">
        <f>IF(A72&lt;&gt;"",IF(MID(C72,1,1)="r",SigmaEpsReinf(J72,$AS$42:$AS$43,$AS$41,$AS$39,$AS$40,$AQ$38),""),"")</f>
        <v/>
      </c>
      <c r="Q72" s="92">
        <f t="shared" si="7"/>
        <v>0</v>
      </c>
      <c r="R72" s="92" t="str">
        <f t="shared" si="8"/>
        <v/>
      </c>
      <c r="U72" s="5">
        <v>6160.1570759920123</v>
      </c>
      <c r="V72" s="5">
        <v>2203.5741763671876</v>
      </c>
      <c r="W72" s="94">
        <f t="shared" si="6"/>
        <v>-61.447912615635026</v>
      </c>
      <c r="X72" s="94">
        <f t="shared" si="9"/>
        <v>25.280022064543285</v>
      </c>
      <c r="Y72" s="5">
        <v>2.5</v>
      </c>
      <c r="AC72" s="269">
        <f>MIN(AE74:AE154)</f>
        <v>-160</v>
      </c>
      <c r="AD72" s="268">
        <f>AN33*1000</f>
        <v>-3.5</v>
      </c>
      <c r="AE72" s="269">
        <f>MAX(AE74:AE154)</f>
        <v>0</v>
      </c>
      <c r="AF72">
        <f>AF71</f>
        <v>0</v>
      </c>
      <c r="AG72" s="290">
        <f>IF(AQ38="двухлинейная",AG71,-AG67)</f>
        <v>-1.7750000000000001</v>
      </c>
      <c r="AH72" s="291">
        <f>IF(AQ38="двухлинейная",AH71,-AH67)</f>
        <v>-3550</v>
      </c>
      <c r="AL72" s="137"/>
      <c r="AM72" s="149" t="s">
        <v>370</v>
      </c>
      <c r="AN72" s="142"/>
      <c r="AO72" s="142"/>
      <c r="AP72" s="142"/>
      <c r="AQ72" s="142"/>
      <c r="AR72" s="142"/>
      <c r="AS72" s="142"/>
      <c r="AT72" s="174" t="s">
        <v>388</v>
      </c>
      <c r="AU72" s="229"/>
      <c r="AV72" s="210"/>
      <c r="AW72" s="137"/>
      <c r="AX72" s="137"/>
      <c r="BJ72" s="338"/>
      <c r="BK72" s="338"/>
      <c r="BL72" s="338"/>
      <c r="BM72" s="338"/>
      <c r="BN72" s="338"/>
      <c r="BO72" s="338"/>
      <c r="BP72" s="338"/>
      <c r="BQ72" s="338"/>
      <c r="BR72" s="338"/>
      <c r="BS72" s="338"/>
      <c r="BT72" s="338"/>
      <c r="BU72" s="338"/>
      <c r="BV72" s="29"/>
      <c r="BW72" s="325"/>
      <c r="BX72" s="325"/>
      <c r="CE72" s="1"/>
      <c r="CF72" s="1"/>
      <c r="CG72" s="1"/>
      <c r="CH72" s="1"/>
      <c r="CI72" s="1"/>
      <c r="CJ72" s="1"/>
      <c r="CK72" s="1"/>
    </row>
    <row r="73" spans="1:89" ht="15" customHeight="1" x14ac:dyDescent="0.25">
      <c r="A73" s="8" t="s">
        <v>569</v>
      </c>
      <c r="B73" s="5">
        <v>210.26669488286643</v>
      </c>
      <c r="C73" s="5" t="s">
        <v>34</v>
      </c>
      <c r="D73" s="5">
        <v>23598.941890852431</v>
      </c>
      <c r="E73" s="5">
        <v>-656.25000000196724</v>
      </c>
      <c r="F73" s="94">
        <f t="shared" si="0"/>
        <v>-61.957112951524323</v>
      </c>
      <c r="G73" s="94">
        <f t="shared" si="1"/>
        <v>6.7201997673243685</v>
      </c>
      <c r="H73" s="127">
        <f>IF(A73&lt;&gt;"",IF(MID(C73,1,1)="c",$AS$26,IF(MID(C73,1,1)="r",$AS$41,IF(MID(C73,1,1)="p",#REF!,#REF!))),"")</f>
        <v>332000</v>
      </c>
      <c r="I73" s="92">
        <f t="shared" si="2"/>
        <v>1.7464328489101941E-3</v>
      </c>
      <c r="J73" s="92" t="str">
        <f t="shared" si="3"/>
        <v/>
      </c>
      <c r="K73" s="92" t="str">
        <f t="shared" si="4"/>
        <v/>
      </c>
      <c r="L73" s="92" t="str">
        <f t="shared" si="5"/>
        <v/>
      </c>
      <c r="M73" s="95">
        <f>IF(A73&lt;&gt;"",IF(MID(C73,1,1)="c",SigmaEpsConcrete(I73,$AN$30:$AN$33,$AR$30:$AR$33,$AS$26,$AS$27,$AS$28,$AQ$20,$AU$19),""),"")</f>
        <v>0</v>
      </c>
      <c r="N73" s="95" t="str">
        <f>IF(A73&lt;&gt;"",IF(MID(C73,1,1)="r",SigmaEpsReinf(J73,$AS$42:$AS$43,$AS$41,$AS$39,$AS$40,$AQ$38),""),"")</f>
        <v/>
      </c>
      <c r="Q73" s="92">
        <f t="shared" si="7"/>
        <v>0</v>
      </c>
      <c r="R73" s="92" t="str">
        <f t="shared" si="8"/>
        <v/>
      </c>
      <c r="U73" s="5">
        <v>6160.157076561356</v>
      </c>
      <c r="V73" s="5">
        <v>2203.5741775390625</v>
      </c>
      <c r="W73" s="94">
        <f t="shared" si="6"/>
        <v>-61.447912616340432</v>
      </c>
      <c r="X73" s="94">
        <f t="shared" si="9"/>
        <v>6.5300220645434015</v>
      </c>
      <c r="Y73" s="5">
        <v>2.5</v>
      </c>
      <c r="AD73" s="275" t="s">
        <v>347</v>
      </c>
      <c r="AE73" s="275"/>
      <c r="AF73" s="286" t="s">
        <v>495</v>
      </c>
      <c r="AG73" s="287"/>
      <c r="AL73" s="137"/>
      <c r="AM73" s="149" t="s">
        <v>373</v>
      </c>
      <c r="AN73" s="142"/>
      <c r="AO73" s="142"/>
      <c r="AP73" s="142"/>
      <c r="AQ73" s="142"/>
      <c r="AR73" s="142"/>
      <c r="AS73" s="142"/>
      <c r="AT73" s="174" t="s">
        <v>389</v>
      </c>
      <c r="AU73" s="230"/>
      <c r="AV73" s="210" t="s">
        <v>119</v>
      </c>
      <c r="AW73" s="137"/>
      <c r="AX73" s="137"/>
      <c r="BJ73" s="338"/>
      <c r="BK73" s="338"/>
      <c r="BL73" s="338"/>
      <c r="BM73" s="338"/>
      <c r="BN73" s="338"/>
      <c r="BO73" s="338"/>
      <c r="BP73" s="338"/>
      <c r="BQ73" s="338"/>
      <c r="BR73" s="338"/>
      <c r="BS73" s="338"/>
      <c r="BT73" s="338"/>
      <c r="BU73" s="338"/>
      <c r="CE73" s="1"/>
      <c r="CF73" s="1"/>
      <c r="CG73" s="1"/>
      <c r="CH73" s="1"/>
      <c r="CI73" s="1"/>
      <c r="CJ73" s="1"/>
      <c r="CK73" s="1"/>
    </row>
    <row r="74" spans="1:89" ht="15" customHeight="1" x14ac:dyDescent="0.25">
      <c r="A74" s="8" t="s">
        <v>570</v>
      </c>
      <c r="B74" s="5">
        <v>210.26669490930885</v>
      </c>
      <c r="C74" s="5" t="s">
        <v>34</v>
      </c>
      <c r="D74" s="5">
        <v>23598.941890845377</v>
      </c>
      <c r="E74" s="5">
        <v>-843.75000000196826</v>
      </c>
      <c r="F74" s="94">
        <f t="shared" ref="F74:F137" si="10">IF(A74&lt;&gt;"",(D74-$AU$86)/10,"")</f>
        <v>-61.957112952229728</v>
      </c>
      <c r="G74" s="94">
        <f t="shared" ref="G74:G137" si="11">IF(A74&lt;&gt;"",(E74-$AU$87)/10,"")</f>
        <v>-12.029800232675735</v>
      </c>
      <c r="H74" s="127">
        <f>IF(A74&lt;&gt;"",IF(MID(C74,1,1)="c",$AS$26,IF(MID(C74,1,1)="r",$AS$41,IF(MID(C74,1,1)="p",#REF!,#REF!))),"")</f>
        <v>332000</v>
      </c>
      <c r="I74" s="92">
        <f t="shared" ref="I74:I137" si="12">IF($A74&lt;&gt;"",IF(MID($C74,1,1)="c",$Y$3+$Y$4*$F74+$Y$5*$G74+$BR$43,""),"")</f>
        <v>1.1374561186139034E-3</v>
      </c>
      <c r="J74" s="92" t="str">
        <f t="shared" ref="J74:J137" si="13">IF($A74&lt;&gt;"",IF(MID($C74,1,1)="r",$Y$3+$Y$4*$F74+$Y$5*$G74+$BR$43,""),"")</f>
        <v/>
      </c>
      <c r="K74" s="92" t="str">
        <f t="shared" ref="K74:K137" si="14">IF($A74&lt;&gt;"",IF(MID($C74,1,1)="u",$Y$3+$Y$4*$F74+$Y$5*$G74+$BR$43,""),"")</f>
        <v/>
      </c>
      <c r="L74" s="92" t="str">
        <f t="shared" ref="L74:L137" si="15">IF($A74&lt;&gt;"",IF(MID($C74,1,1)="p",$Y$3+$Y$4*$F74+$Y$5*$G74+$BR$43,""),"")</f>
        <v/>
      </c>
      <c r="M74" s="95">
        <f>IF(A74&lt;&gt;"",IF(MID(C74,1,1)="c",SigmaEpsConcrete(I74,$AN$30:$AN$33,$AR$30:$AR$33,$AS$26,$AS$27,$AS$28,$AQ$20,$AU$19),""),"")</f>
        <v>0</v>
      </c>
      <c r="N74" s="95" t="str">
        <f>IF(A74&lt;&gt;"",IF(MID(C74,1,1)="r",SigmaEpsReinf(J74,$AS$42:$AS$43,$AS$41,$AS$39,$AS$40,$AQ$38),""),"")</f>
        <v/>
      </c>
      <c r="Q74" s="92">
        <f t="shared" si="7"/>
        <v>0</v>
      </c>
      <c r="R74" s="92" t="str">
        <f t="shared" si="8"/>
        <v/>
      </c>
      <c r="U74" s="5">
        <v>6160.1570773870471</v>
      </c>
      <c r="V74" s="5">
        <v>2203.5741787109373</v>
      </c>
      <c r="W74" s="94">
        <f t="shared" ref="W74:W137" si="16">IF(A74&lt;&gt;"",F74-$AU$105,"")</f>
        <v>-61.447912617045837</v>
      </c>
      <c r="X74" s="94">
        <f t="shared" si="9"/>
        <v>-12.219977935456701</v>
      </c>
      <c r="Y74" s="5">
        <v>2.5</v>
      </c>
      <c r="AC74" s="292">
        <v>-40</v>
      </c>
      <c r="AD74" s="10">
        <f>(1.2*ABS($AN$33*1000)/40)*AC74</f>
        <v>-4.2</v>
      </c>
      <c r="AE74" s="269">
        <f>SigmaEpsConcrete(AD74/1000,$AN$30:$AN$33,$AR$30:$AR$33,$AS$26,$AS$27,$AS$28,$AQ$20,$AU$19)</f>
        <v>-160</v>
      </c>
      <c r="AF74" s="10">
        <f>-$AG$68+(1.05*$AG$69-$AG$68)/15*(AC74-$AC$89)</f>
        <v>-26.25</v>
      </c>
      <c r="AG74" s="269">
        <f>SigmaEpsReinf(AF74/1000,$AS$42:$AS$43,$AS$41,$AS$39,$AS$40,$AQ$38)</f>
        <v>-3550</v>
      </c>
      <c r="AI74" s="269">
        <f>0-AE74</f>
        <v>160</v>
      </c>
      <c r="AJ74" s="10"/>
      <c r="AL74" s="137"/>
      <c r="AM74" s="149" t="s">
        <v>374</v>
      </c>
      <c r="AN74" s="142"/>
      <c r="AO74" s="142"/>
      <c r="AP74" s="142"/>
      <c r="AQ74" s="142"/>
      <c r="AR74" s="142"/>
      <c r="AS74" s="142"/>
      <c r="AT74" s="174" t="s">
        <v>390</v>
      </c>
      <c r="AU74" s="231"/>
      <c r="AV74" s="210" t="s">
        <v>119</v>
      </c>
      <c r="AW74" s="137"/>
      <c r="AX74" s="137"/>
      <c r="BJ74" s="338"/>
      <c r="BK74" s="338"/>
      <c r="BL74" s="338"/>
      <c r="BM74" s="338"/>
      <c r="BN74" s="338"/>
      <c r="BO74" s="338"/>
      <c r="BP74" s="338"/>
      <c r="BQ74" s="338"/>
      <c r="BR74" s="338"/>
      <c r="BS74" s="338"/>
      <c r="BT74" s="338"/>
      <c r="BU74" s="338"/>
      <c r="CE74" s="1"/>
      <c r="CF74" s="1"/>
      <c r="CG74" s="1"/>
      <c r="CH74" s="1"/>
      <c r="CI74" s="1"/>
      <c r="CJ74" s="1"/>
      <c r="CK74" s="1"/>
    </row>
    <row r="75" spans="1:89" ht="15" customHeight="1" x14ac:dyDescent="0.25">
      <c r="A75" s="8" t="s">
        <v>571</v>
      </c>
      <c r="B75" s="5">
        <v>210.26669493575469</v>
      </c>
      <c r="C75" s="5" t="s">
        <v>34</v>
      </c>
      <c r="D75" s="5">
        <v>23598.941890838327</v>
      </c>
      <c r="E75" s="5">
        <v>-1031.2500000019679</v>
      </c>
      <c r="F75" s="94">
        <f t="shared" si="10"/>
        <v>-61.957112952934764</v>
      </c>
      <c r="G75" s="94">
        <f t="shared" si="11"/>
        <v>-30.779800232675701</v>
      </c>
      <c r="H75" s="127">
        <f>IF(A75&lt;&gt;"",IF(MID(C75,1,1)="c",$AS$26,IF(MID(C75,1,1)="r",$AS$41,IF(MID(C75,1,1)="p",#REF!,#REF!))),"")</f>
        <v>332000</v>
      </c>
      <c r="I75" s="92">
        <f t="shared" si="12"/>
        <v>5.2847938831761991E-4</v>
      </c>
      <c r="J75" s="92" t="str">
        <f t="shared" si="13"/>
        <v/>
      </c>
      <c r="K75" s="92" t="str">
        <f t="shared" si="14"/>
        <v/>
      </c>
      <c r="L75" s="92" t="str">
        <f t="shared" si="15"/>
        <v/>
      </c>
      <c r="M75" s="95">
        <f>IF(A75&lt;&gt;"",IF(MID(C75,1,1)="c",SigmaEpsConcrete(I75,$AN$30:$AN$33,$AR$30:$AR$33,$AS$26,$AS$27,$AS$28,$AQ$20,$AU$19),""),"")</f>
        <v>0</v>
      </c>
      <c r="N75" s="95" t="str">
        <f>IF(A75&lt;&gt;"",IF(MID(C75,1,1)="r",SigmaEpsReinf(J75,$AS$42:$AS$43,$AS$41,$AS$39,$AS$40,$AQ$38),""),"")</f>
        <v/>
      </c>
      <c r="Q75" s="92">
        <f t="shared" ref="Q75:Q138" si="17">IF(A75&lt;&gt;"",IF(MID(C75,1,1)="c",IF(ISERROR(M75/I75),"",M75/I75),""),"")</f>
        <v>0</v>
      </c>
      <c r="R75" s="92" t="str">
        <f t="shared" ref="R75:R138" si="18">IF(A75&lt;&gt;"",IF(MID(C75,1,1)="r",IF(ISERROR(N75/J75),"",N75/J75),""),"")</f>
        <v/>
      </c>
      <c r="U75" s="5">
        <v>6160.1570782089229</v>
      </c>
      <c r="V75" s="5">
        <v>2203.5741791015625</v>
      </c>
      <c r="W75" s="94">
        <f t="shared" si="16"/>
        <v>-61.447912617750873</v>
      </c>
      <c r="X75" s="94">
        <f t="shared" ref="X75:X138" si="19">IF(B75&lt;&gt;"",G75-$AU$106,"")</f>
        <v>-30.969977935456669</v>
      </c>
      <c r="Y75" s="5">
        <v>2.5</v>
      </c>
      <c r="AC75">
        <v>-39</v>
      </c>
      <c r="AD75" s="10">
        <f t="shared" ref="AD75:AD114" si="20">(1.2*ABS($AN$33*1000)/40)*AC75</f>
        <v>-4.0950000000000006</v>
      </c>
      <c r="AE75" s="269">
        <f>SigmaEpsConcrete(AD75/1000,$AN$30:$AN$33,$AR$30:$AR$33,$AS$26,$AS$27,$AS$28,$AQ$20,$AU$19)</f>
        <v>-160</v>
      </c>
      <c r="AF75" s="10">
        <f t="shared" ref="AF75:AF89" si="21">-$AG$68+(1.05*$AG$69-$AG$68)/15*(AC75-$AC$89)</f>
        <v>-24.618333333333332</v>
      </c>
      <c r="AG75" s="269">
        <f>SigmaEpsReinf(AF75/1000,$AS$42:$AS$43,$AS$41,$AS$39,$AS$40,$AQ$38)</f>
        <v>-3550</v>
      </c>
      <c r="AI75" s="269">
        <f t="shared" ref="AI75:AI138" si="22">0-AE75</f>
        <v>160</v>
      </c>
      <c r="AL75" s="137"/>
      <c r="AM75" s="149" t="s">
        <v>377</v>
      </c>
      <c r="AN75" s="142"/>
      <c r="AO75" s="142"/>
      <c r="AP75" s="142"/>
      <c r="AQ75" s="142"/>
      <c r="AR75" s="142"/>
      <c r="AS75" s="142"/>
      <c r="AT75" s="174" t="s">
        <v>391</v>
      </c>
      <c r="AU75" s="157"/>
      <c r="AV75" s="210"/>
      <c r="AW75" s="137"/>
      <c r="AX75" s="137"/>
      <c r="BJ75" s="338"/>
      <c r="BK75" s="338"/>
      <c r="BL75" s="338"/>
      <c r="BM75" s="338"/>
      <c r="BN75" s="338"/>
      <c r="BO75" s="338"/>
      <c r="BP75" s="338"/>
      <c r="BQ75" s="338"/>
      <c r="BR75" s="338"/>
      <c r="BS75" s="338"/>
      <c r="BT75" s="338"/>
      <c r="BU75" s="338"/>
      <c r="CE75" s="1"/>
      <c r="CF75" s="1"/>
      <c r="CG75" s="1"/>
      <c r="CH75" s="1"/>
      <c r="CI75" s="1"/>
      <c r="CJ75" s="1"/>
      <c r="CK75" s="1"/>
    </row>
    <row r="76" spans="1:89" ht="15" customHeight="1" x14ac:dyDescent="0.25">
      <c r="A76" s="8" t="s">
        <v>572</v>
      </c>
      <c r="B76" s="5">
        <v>210.26669496219711</v>
      </c>
      <c r="C76" s="5" t="s">
        <v>34</v>
      </c>
      <c r="D76" s="5">
        <v>23598.94189083128</v>
      </c>
      <c r="E76" s="5">
        <v>-1218.7500000019675</v>
      </c>
      <c r="F76" s="94">
        <f t="shared" si="10"/>
        <v>-61.957112953639445</v>
      </c>
      <c r="G76" s="94">
        <f t="shared" si="11"/>
        <v>-49.529800232675655</v>
      </c>
      <c r="H76" s="127">
        <f>IF(A76&lt;&gt;"",IF(MID(C76,1,1)="c",$AS$26,IF(MID(C76,1,1)="r",$AS$41,IF(MID(C76,1,1)="p",#REF!,#REF!))),"")</f>
        <v>332000</v>
      </c>
      <c r="I76" s="92">
        <f t="shared" si="12"/>
        <v>-8.049734197865992E-5</v>
      </c>
      <c r="J76" s="92" t="str">
        <f t="shared" si="13"/>
        <v/>
      </c>
      <c r="K76" s="92" t="str">
        <f t="shared" si="14"/>
        <v/>
      </c>
      <c r="L76" s="92" t="str">
        <f t="shared" si="15"/>
        <v/>
      </c>
      <c r="M76" s="95">
        <f>IF(A76&lt;&gt;"",IF(MID(C76,1,1)="c",SigmaEpsConcrete(I76,$AN$30:$AN$33,$AR$30:$AR$33,$AS$26,$AS$27,$AS$28,$AQ$20,$AU$19),""),"")</f>
        <v>-8.5863829347618967</v>
      </c>
      <c r="N76" s="95" t="str">
        <f>IF(A76&lt;&gt;"",IF(MID(C76,1,1)="r",SigmaEpsReinf(J76,$AS$42:$AS$43,$AS$41,$AS$39,$AS$40,$AQ$38),""),"")</f>
        <v/>
      </c>
      <c r="Q76" s="92">
        <f t="shared" si="17"/>
        <v>106666.6640625</v>
      </c>
      <c r="R76" s="92" t="str">
        <f t="shared" si="18"/>
        <v/>
      </c>
      <c r="U76" s="5">
        <v>6160.1570790294645</v>
      </c>
      <c r="V76" s="5">
        <v>2203.5741796875</v>
      </c>
      <c r="W76" s="94">
        <f t="shared" si="16"/>
        <v>-61.447912618455554</v>
      </c>
      <c r="X76" s="94">
        <f t="shared" si="19"/>
        <v>-49.719977935456619</v>
      </c>
      <c r="Y76" s="5">
        <v>2.5</v>
      </c>
      <c r="AC76">
        <v>-38</v>
      </c>
      <c r="AD76" s="10">
        <f t="shared" si="20"/>
        <v>-3.99</v>
      </c>
      <c r="AE76" s="269">
        <f>SigmaEpsConcrete(AD76/1000,$AN$30:$AN$33,$AR$30:$AR$33,$AS$26,$AS$27,$AS$28,$AQ$20,$AU$19)</f>
        <v>-160</v>
      </c>
      <c r="AF76" s="10">
        <f t="shared" si="21"/>
        <v>-22.986666666666668</v>
      </c>
      <c r="AG76" s="269">
        <f>SigmaEpsReinf(AF76/1000,$AS$42:$AS$43,$AS$41,$AS$39,$AS$40,$AQ$38)</f>
        <v>-3550</v>
      </c>
      <c r="AI76" s="269">
        <f t="shared" si="22"/>
        <v>160</v>
      </c>
      <c r="AL76" s="137"/>
      <c r="AM76" s="149" t="s">
        <v>379</v>
      </c>
      <c r="AN76" s="142"/>
      <c r="AO76" s="142"/>
      <c r="AP76" s="142"/>
      <c r="AQ76" s="142"/>
      <c r="AR76" s="142"/>
      <c r="AS76" s="142"/>
      <c r="AT76" s="142"/>
      <c r="AU76" s="174" t="s">
        <v>392</v>
      </c>
      <c r="AV76" s="295" t="str">
        <f>IF(AU72&lt;0,AU72/-AU75,"***")</f>
        <v>***</v>
      </c>
      <c r="AW76" s="137"/>
      <c r="AX76" s="137"/>
      <c r="BJ76" s="338"/>
      <c r="BK76" s="338"/>
      <c r="BL76" s="338"/>
      <c r="BM76" s="338"/>
      <c r="BN76" s="338"/>
      <c r="BO76" s="338"/>
      <c r="BP76" s="338"/>
      <c r="BQ76" s="338"/>
      <c r="BR76" s="338"/>
      <c r="BS76" s="338"/>
      <c r="BT76" s="338"/>
      <c r="BU76" s="338"/>
      <c r="CE76" s="1"/>
      <c r="CF76" s="1"/>
      <c r="CG76" s="1"/>
      <c r="CH76" s="1"/>
      <c r="CI76" s="1"/>
      <c r="CJ76" s="1"/>
      <c r="CK76" s="1"/>
    </row>
    <row r="77" spans="1:89" ht="15" customHeight="1" thickBot="1" x14ac:dyDescent="0.3">
      <c r="A77" s="8" t="s">
        <v>573</v>
      </c>
      <c r="B77" s="5">
        <v>192.77054909260144</v>
      </c>
      <c r="C77" s="5" t="s">
        <v>34</v>
      </c>
      <c r="D77" s="5">
        <v>23598.941890824517</v>
      </c>
      <c r="E77" s="5">
        <v>-1398.4491275059181</v>
      </c>
      <c r="F77" s="94">
        <f t="shared" si="10"/>
        <v>-61.957112954315747</v>
      </c>
      <c r="G77" s="94">
        <f t="shared" si="11"/>
        <v>-67.499712983070722</v>
      </c>
      <c r="H77" s="127">
        <f>IF(A77&lt;&gt;"",IF(MID(C77,1,1)="c",$AS$26,IF(MID(C77,1,1)="r",$AS$41,IF(MID(C77,1,1)="p",#REF!,#REF!))),"")</f>
        <v>332000</v>
      </c>
      <c r="I77" s="92">
        <f t="shared" si="12"/>
        <v>-6.6413780653573683E-4</v>
      </c>
      <c r="J77" s="92" t="str">
        <f t="shared" si="13"/>
        <v/>
      </c>
      <c r="K77" s="92" t="str">
        <f t="shared" si="14"/>
        <v/>
      </c>
      <c r="L77" s="92" t="str">
        <f t="shared" si="15"/>
        <v/>
      </c>
      <c r="M77" s="95">
        <f>IF(A77&lt;&gt;"",IF(MID(C77,1,1)="c",SigmaEpsConcrete(I77,$AN$30:$AN$33,$AR$30:$AR$33,$AS$26,$AS$27,$AS$28,$AQ$20,$AU$19),""),"")</f>
        <v>-70.84136430095306</v>
      </c>
      <c r="N77" s="95" t="str">
        <f>IF(A77&lt;&gt;"",IF(MID(C77,1,1)="r",SigmaEpsReinf(J77,$AS$42:$AS$43,$AS$41,$AS$39,$AS$40,$AQ$38),""),"")</f>
        <v/>
      </c>
      <c r="Q77" s="92">
        <f t="shared" si="17"/>
        <v>106666.6640625</v>
      </c>
      <c r="R77" s="92" t="str">
        <f t="shared" si="18"/>
        <v/>
      </c>
      <c r="U77" s="5">
        <v>4746.815747654724</v>
      </c>
      <c r="V77" s="5">
        <v>2020.2163013671875</v>
      </c>
      <c r="W77" s="94">
        <f t="shared" si="16"/>
        <v>-61.447912619131856</v>
      </c>
      <c r="X77" s="94">
        <f t="shared" si="19"/>
        <v>-67.689890685851694</v>
      </c>
      <c r="Y77" s="5">
        <v>2.5</v>
      </c>
      <c r="AC77">
        <v>-37</v>
      </c>
      <c r="AD77" s="10">
        <f t="shared" si="20"/>
        <v>-3.8850000000000002</v>
      </c>
      <c r="AE77" s="269">
        <f>SigmaEpsConcrete(AD77/1000,$AN$30:$AN$33,$AR$30:$AR$33,$AS$26,$AS$27,$AS$28,$AQ$20,$AU$19)</f>
        <v>-160</v>
      </c>
      <c r="AF77" s="10">
        <f t="shared" si="21"/>
        <v>-21.355</v>
      </c>
      <c r="AG77" s="269">
        <f>SigmaEpsReinf(AF77/1000,$AS$42:$AS$43,$AS$41,$AS$39,$AS$40,$AQ$38)</f>
        <v>-3550</v>
      </c>
      <c r="AI77" s="269">
        <f t="shared" si="22"/>
        <v>160</v>
      </c>
      <c r="AL77" s="137"/>
      <c r="AM77" s="150" t="s">
        <v>384</v>
      </c>
      <c r="AN77" s="151"/>
      <c r="AO77" s="151"/>
      <c r="AP77" s="151"/>
      <c r="AQ77" s="151"/>
      <c r="AR77" s="151"/>
      <c r="AS77" s="151"/>
      <c r="AT77" s="151"/>
      <c r="AU77" s="232" t="s">
        <v>393</v>
      </c>
      <c r="AV77" s="296" t="str">
        <f>IF(AU71&gt;0,AU71/AU75,"***")</f>
        <v>***</v>
      </c>
      <c r="AW77" s="137"/>
      <c r="AX77" s="137"/>
      <c r="BJ77" s="338"/>
      <c r="BK77" s="338"/>
      <c r="BL77" s="338"/>
      <c r="BM77" s="338"/>
      <c r="BN77" s="338"/>
      <c r="BO77" s="338"/>
      <c r="BP77" s="338"/>
      <c r="BQ77" s="338"/>
      <c r="BR77" s="338"/>
      <c r="BS77" s="338"/>
      <c r="BT77" s="338"/>
      <c r="BU77" s="338"/>
      <c r="CE77" s="1"/>
      <c r="CF77" s="1"/>
      <c r="CG77" s="1"/>
      <c r="CH77" s="1"/>
      <c r="CI77" s="1"/>
      <c r="CJ77" s="1"/>
      <c r="CK77" s="1"/>
    </row>
    <row r="78" spans="1:89" ht="15" customHeight="1" x14ac:dyDescent="0.25">
      <c r="A78" s="8" t="s">
        <v>574</v>
      </c>
      <c r="B78" s="5">
        <v>227.76284091332033</v>
      </c>
      <c r="C78" s="5" t="s">
        <v>34</v>
      </c>
      <c r="D78" s="5">
        <v>23598.941890817463</v>
      </c>
      <c r="E78" s="5">
        <v>-1585.9491275060814</v>
      </c>
      <c r="F78" s="94">
        <f t="shared" si="10"/>
        <v>-61.957112955021145</v>
      </c>
      <c r="G78" s="94">
        <f t="shared" si="11"/>
        <v>-86.249712983087051</v>
      </c>
      <c r="H78" s="127">
        <f>IF(A78&lt;&gt;"",IF(MID(C78,1,1)="c",$AS$26,IF(MID(C78,1,1)="r",$AS$41,IF(MID(C78,1,1)="p",#REF!,#REF!))),"")</f>
        <v>332000</v>
      </c>
      <c r="I78" s="92">
        <f t="shared" si="12"/>
        <v>-1.2731145368325542E-3</v>
      </c>
      <c r="J78" s="92" t="str">
        <f t="shared" si="13"/>
        <v/>
      </c>
      <c r="K78" s="92" t="str">
        <f t="shared" si="14"/>
        <v/>
      </c>
      <c r="L78" s="92" t="str">
        <f t="shared" si="15"/>
        <v/>
      </c>
      <c r="M78" s="95">
        <f>IF(A78&lt;&gt;"",IF(MID(C78,1,1)="c",SigmaEpsConcrete(I78,$AN$30:$AN$33,$AR$30:$AR$33,$AS$26,$AS$27,$AS$28,$AQ$20,$AU$19),""),"")</f>
        <v>-135.79888061340336</v>
      </c>
      <c r="N78" s="95" t="str">
        <f>IF(A78&lt;&gt;"",IF(MID(C78,1,1)="r",SigmaEpsReinf(J78,$AS$42:$AS$43,$AS$41,$AS$39,$AS$40,$AQ$38),""),"")</f>
        <v/>
      </c>
      <c r="Q78" s="92">
        <f t="shared" si="17"/>
        <v>106666.66406250001</v>
      </c>
      <c r="R78" s="92" t="str">
        <f t="shared" si="18"/>
        <v/>
      </c>
      <c r="U78" s="5">
        <v>7829.4081689437862</v>
      </c>
      <c r="V78" s="5">
        <v>2386.93206171875</v>
      </c>
      <c r="W78" s="94">
        <f t="shared" si="16"/>
        <v>-61.447912619837254</v>
      </c>
      <c r="X78" s="94">
        <f t="shared" si="19"/>
        <v>-86.439890685868022</v>
      </c>
      <c r="Y78" s="5">
        <v>2.5</v>
      </c>
      <c r="AC78">
        <v>-36</v>
      </c>
      <c r="AD78" s="10">
        <f t="shared" si="20"/>
        <v>-3.7800000000000002</v>
      </c>
      <c r="AE78" s="269">
        <f>SigmaEpsConcrete(AD78/1000,$AN$30:$AN$33,$AR$30:$AR$33,$AS$26,$AS$27,$AS$28,$AQ$20,$AU$19)</f>
        <v>-160</v>
      </c>
      <c r="AF78" s="10">
        <f t="shared" si="21"/>
        <v>-19.723333333333333</v>
      </c>
      <c r="AG78" s="269">
        <f>SigmaEpsReinf(AF78/1000,$AS$42:$AS$43,$AS$41,$AS$39,$AS$40,$AQ$38)</f>
        <v>-3550</v>
      </c>
      <c r="AI78" s="269">
        <f t="shared" si="22"/>
        <v>160</v>
      </c>
      <c r="AL78" s="137"/>
      <c r="AM78" s="235" t="s">
        <v>386</v>
      </c>
      <c r="AN78" s="194"/>
      <c r="AO78" s="194"/>
      <c r="AP78" s="194"/>
      <c r="AQ78" s="194"/>
      <c r="AR78" s="194"/>
      <c r="AS78" s="194"/>
      <c r="AT78" s="194"/>
      <c r="AU78" s="194"/>
      <c r="AV78" s="209"/>
      <c r="AW78" s="137"/>
      <c r="AX78" s="137"/>
      <c r="BJ78" s="338"/>
      <c r="BK78" s="338"/>
      <c r="BL78" s="338"/>
      <c r="BM78" s="338"/>
      <c r="BN78" s="338"/>
      <c r="BO78" s="338"/>
      <c r="BP78" s="338"/>
      <c r="BQ78" s="338"/>
      <c r="BR78" s="338"/>
      <c r="BS78" s="338"/>
      <c r="BT78" s="338"/>
      <c r="BU78" s="338"/>
      <c r="CE78" s="1"/>
      <c r="CF78" s="1"/>
      <c r="CG78" s="1"/>
      <c r="CH78" s="1"/>
      <c r="CI78" s="1"/>
      <c r="CJ78" s="1"/>
      <c r="CK78" s="1"/>
    </row>
    <row r="79" spans="1:89" ht="15" customHeight="1" x14ac:dyDescent="0.25">
      <c r="A79" s="8" t="s">
        <v>575</v>
      </c>
      <c r="B79" s="5">
        <v>53.629632688262589</v>
      </c>
      <c r="C79" s="5" t="s">
        <v>34</v>
      </c>
      <c r="D79" s="5">
        <v>23598.941890814516</v>
      </c>
      <c r="E79" s="5">
        <v>-1711.4114333527461</v>
      </c>
      <c r="F79" s="94">
        <f t="shared" si="10"/>
        <v>-61.957112955315822</v>
      </c>
      <c r="G79" s="94">
        <f t="shared" si="11"/>
        <v>-98.795943567753525</v>
      </c>
      <c r="H79" s="127">
        <f>IF(A79&lt;&gt;"",IF(MID(C79,1,1)="c",$AS$26,IF(MID(C79,1,1)="r",$AS$41,IF(MID(C79,1,1)="p",#REF!,#REF!))),"")</f>
        <v>332000</v>
      </c>
      <c r="I79" s="92">
        <f t="shared" si="12"/>
        <v>-1.6806005357107975E-3</v>
      </c>
      <c r="J79" s="92" t="str">
        <f t="shared" si="13"/>
        <v/>
      </c>
      <c r="K79" s="92" t="str">
        <f t="shared" si="14"/>
        <v/>
      </c>
      <c r="L79" s="92" t="str">
        <f t="shared" si="15"/>
        <v/>
      </c>
      <c r="M79" s="95">
        <f>IF(A79&lt;&gt;"",IF(MID(C79,1,1)="c",SigmaEpsConcrete(I79,$AN$30:$AN$33,$AR$30:$AR$33,$AS$26,$AS$27,$AS$28,$AQ$20,$AU$19),""),"")</f>
        <v>-160</v>
      </c>
      <c r="N79" s="95" t="str">
        <f>IF(A79&lt;&gt;"",IF(MID(C79,1,1)="r",SigmaEpsReinf(J79,$AS$42:$AS$43,$AS$41,$AS$39,$AS$40,$AQ$38),""),"")</f>
        <v/>
      </c>
      <c r="Q79" s="92">
        <f t="shared" si="17"/>
        <v>95204.063428629801</v>
      </c>
      <c r="R79" s="92" t="str">
        <f t="shared" si="18"/>
        <v/>
      </c>
      <c r="U79" s="5">
        <v>102.21032952194214</v>
      </c>
      <c r="V79" s="5">
        <v>562.03324999999995</v>
      </c>
      <c r="W79" s="94">
        <f t="shared" si="16"/>
        <v>-61.44791262013193</v>
      </c>
      <c r="X79" s="94">
        <f t="shared" si="19"/>
        <v>-98.986121270534497</v>
      </c>
      <c r="Y79" s="5">
        <v>2.5</v>
      </c>
      <c r="AC79">
        <v>-35</v>
      </c>
      <c r="AD79" s="10">
        <f t="shared" si="20"/>
        <v>-3.6750000000000003</v>
      </c>
      <c r="AE79" s="269">
        <f>SigmaEpsConcrete(AD79/1000,$AN$30:$AN$33,$AR$30:$AR$33,$AS$26,$AS$27,$AS$28,$AQ$20,$AU$19)</f>
        <v>-160</v>
      </c>
      <c r="AF79" s="10">
        <f t="shared" si="21"/>
        <v>-18.091666666666669</v>
      </c>
      <c r="AG79" s="269">
        <f>SigmaEpsReinf(AF79/1000,$AS$42:$AS$43,$AS$41,$AS$39,$AS$40,$AQ$38)</f>
        <v>-3550</v>
      </c>
      <c r="AI79" s="269">
        <f t="shared" si="22"/>
        <v>160</v>
      </c>
      <c r="AL79" s="137"/>
      <c r="AM79" s="149" t="s">
        <v>369</v>
      </c>
      <c r="AN79" s="142"/>
      <c r="AO79" s="142"/>
      <c r="AP79" s="142"/>
      <c r="AQ79" s="142"/>
      <c r="AR79" s="142"/>
      <c r="AS79" s="142"/>
      <c r="AT79" s="174" t="s">
        <v>394</v>
      </c>
      <c r="AU79" s="228"/>
      <c r="AV79" s="210"/>
      <c r="AW79" s="137"/>
      <c r="AX79" s="137"/>
      <c r="BJ79" s="338"/>
      <c r="BK79" s="338"/>
      <c r="BL79" s="338"/>
      <c r="BM79" s="338"/>
      <c r="BN79" s="338"/>
      <c r="BO79" s="338"/>
      <c r="BP79" s="338"/>
      <c r="BQ79" s="338"/>
      <c r="BR79" s="338"/>
      <c r="BS79" s="338"/>
      <c r="BT79" s="338"/>
      <c r="BU79" s="338"/>
      <c r="CE79" s="1"/>
      <c r="CF79" s="1"/>
      <c r="CG79" s="1"/>
      <c r="CH79" s="1"/>
      <c r="CI79" s="1"/>
      <c r="CJ79" s="1"/>
      <c r="CK79" s="1"/>
    </row>
    <row r="80" spans="1:89" ht="15" customHeight="1" x14ac:dyDescent="0.25">
      <c r="A80" s="8" t="s">
        <v>576</v>
      </c>
      <c r="B80" s="5">
        <v>71.409312357322904</v>
      </c>
      <c r="C80" s="5" t="s">
        <v>34</v>
      </c>
      <c r="D80" s="5">
        <v>23729.673226720453</v>
      </c>
      <c r="E80" s="5">
        <v>-1711.4114333614232</v>
      </c>
      <c r="F80" s="94">
        <f t="shared" si="10"/>
        <v>-48.883979364722109</v>
      </c>
      <c r="G80" s="94">
        <f t="shared" si="11"/>
        <v>-98.795943568621226</v>
      </c>
      <c r="H80" s="127">
        <f>IF(A80&lt;&gt;"",IF(MID(C80,1,1)="c",$AS$26,IF(MID(C80,1,1)="r",$AS$41,IF(MID(C80,1,1)="p",#REF!,#REF!))),"")</f>
        <v>332000</v>
      </c>
      <c r="I80" s="92">
        <f t="shared" si="12"/>
        <v>-1.5767583559390796E-3</v>
      </c>
      <c r="J80" s="92" t="str">
        <f t="shared" si="13"/>
        <v/>
      </c>
      <c r="K80" s="92" t="str">
        <f t="shared" si="14"/>
        <v/>
      </c>
      <c r="L80" s="92" t="str">
        <f t="shared" si="15"/>
        <v/>
      </c>
      <c r="M80" s="95">
        <f>IF(A80&lt;&gt;"",IF(MID(C80,1,1)="c",SigmaEpsConcrete(I80,$AN$30:$AN$33,$AR$30:$AR$33,$AS$26,$AS$27,$AS$28,$AQ$20,$AU$19),""),"")</f>
        <v>-160</v>
      </c>
      <c r="N80" s="95" t="str">
        <f>IF(A80&lt;&gt;"",IF(MID(C80,1,1)="r",SigmaEpsReinf(J80,$AS$42:$AS$43,$AS$41,$AS$39,$AS$40,$AQ$38),""),"")</f>
        <v/>
      </c>
      <c r="Q80" s="92">
        <f t="shared" si="17"/>
        <v>101474.01432650587</v>
      </c>
      <c r="R80" s="92" t="str">
        <f t="shared" si="18"/>
        <v/>
      </c>
      <c r="U80" s="5">
        <v>136.09582962112427</v>
      </c>
      <c r="V80" s="5">
        <v>1326.8202606445313</v>
      </c>
      <c r="W80" s="94">
        <f t="shared" si="16"/>
        <v>-48.374779029538217</v>
      </c>
      <c r="X80" s="94">
        <f t="shared" si="19"/>
        <v>-98.986121271402197</v>
      </c>
      <c r="Y80" s="5">
        <v>2.5</v>
      </c>
      <c r="AC80">
        <v>-34</v>
      </c>
      <c r="AD80" s="10">
        <f t="shared" si="20"/>
        <v>-3.5700000000000003</v>
      </c>
      <c r="AE80" s="269">
        <f>SigmaEpsConcrete(AD80/1000,$AN$30:$AN$33,$AR$30:$AR$33,$AS$26,$AS$27,$AS$28,$AQ$20,$AU$19)</f>
        <v>-160</v>
      </c>
      <c r="AF80" s="10">
        <f t="shared" si="21"/>
        <v>-16.46</v>
      </c>
      <c r="AG80" s="269">
        <f>SigmaEpsReinf(AF80/1000,$AS$42:$AS$43,$AS$41,$AS$39,$AS$40,$AQ$38)</f>
        <v>-3550</v>
      </c>
      <c r="AI80" s="269">
        <f t="shared" si="22"/>
        <v>160</v>
      </c>
      <c r="AL80" s="137"/>
      <c r="AM80" s="149" t="s">
        <v>370</v>
      </c>
      <c r="AN80" s="142"/>
      <c r="AO80" s="142"/>
      <c r="AP80" s="142"/>
      <c r="AQ80" s="142"/>
      <c r="AR80" s="142"/>
      <c r="AS80" s="142"/>
      <c r="AT80" s="174" t="s">
        <v>395</v>
      </c>
      <c r="AU80" s="229"/>
      <c r="AV80" s="210"/>
      <c r="AW80" s="137"/>
      <c r="AX80" s="137"/>
      <c r="BJ80" s="338"/>
      <c r="BK80" s="338"/>
      <c r="BL80" s="338"/>
      <c r="BM80" s="338"/>
      <c r="BN80" s="338"/>
      <c r="BO80" s="338"/>
      <c r="BP80" s="338"/>
      <c r="BQ80" s="338"/>
      <c r="BR80" s="338"/>
      <c r="BS80" s="338"/>
      <c r="BT80" s="338"/>
      <c r="BU80" s="338"/>
      <c r="CE80" s="1"/>
      <c r="CF80" s="1"/>
      <c r="CG80" s="1"/>
      <c r="CH80" s="1"/>
      <c r="CI80" s="1"/>
      <c r="CJ80" s="1"/>
      <c r="CK80" s="1"/>
    </row>
    <row r="81" spans="1:89" ht="15" customHeight="1" x14ac:dyDescent="0.25">
      <c r="A81" s="8" t="s">
        <v>577</v>
      </c>
      <c r="B81" s="5">
        <v>93.573356371899422</v>
      </c>
      <c r="C81" s="5" t="s">
        <v>34</v>
      </c>
      <c r="D81" s="5">
        <v>23902.166721977701</v>
      </c>
      <c r="E81" s="5">
        <v>-1711.4114333730408</v>
      </c>
      <c r="F81" s="94">
        <f t="shared" si="10"/>
        <v>-31.634629838997352</v>
      </c>
      <c r="G81" s="94">
        <f t="shared" si="11"/>
        <v>-98.795943569782992</v>
      </c>
      <c r="H81" s="127">
        <f>IF(A81&lt;&gt;"",IF(MID(C81,1,1)="c",$AS$26,IF(MID(C81,1,1)="r",$AS$41,IF(MID(C81,1,1)="p",#REF!,#REF!))),"")</f>
        <v>332000</v>
      </c>
      <c r="I81" s="92">
        <f t="shared" si="12"/>
        <v>-1.4397437647566604E-3</v>
      </c>
      <c r="J81" s="92" t="str">
        <f t="shared" si="13"/>
        <v/>
      </c>
      <c r="K81" s="92" t="str">
        <f t="shared" si="14"/>
        <v/>
      </c>
      <c r="L81" s="92" t="str">
        <f t="shared" si="15"/>
        <v/>
      </c>
      <c r="M81" s="95">
        <f>IF(A81&lt;&gt;"",IF(MID(C81,1,1)="c",SigmaEpsConcrete(I81,$AN$30:$AN$33,$AR$30:$AR$33,$AS$26,$AS$27,$AS$28,$AQ$20,$AU$19),""),"")</f>
        <v>-153.57266449137771</v>
      </c>
      <c r="N81" s="95" t="str">
        <f>IF(A81&lt;&gt;"",IF(MID(C81,1,1)="r",SigmaEpsReinf(J81,$AS$42:$AS$43,$AS$41,$AS$39,$AS$40,$AQ$38),""),"")</f>
        <v/>
      </c>
      <c r="Q81" s="92">
        <f t="shared" si="17"/>
        <v>106666.66406249999</v>
      </c>
      <c r="R81" s="92" t="str">
        <f t="shared" si="18"/>
        <v/>
      </c>
      <c r="U81" s="5">
        <v>178.33729459686279</v>
      </c>
      <c r="V81" s="5">
        <v>2985.411238964844</v>
      </c>
      <c r="W81" s="94">
        <f t="shared" si="16"/>
        <v>-31.125429503813457</v>
      </c>
      <c r="X81" s="94">
        <f t="shared" si="19"/>
        <v>-98.986121272563963</v>
      </c>
      <c r="Y81" s="5">
        <v>2.5</v>
      </c>
      <c r="AC81">
        <v>-33</v>
      </c>
      <c r="AD81" s="10">
        <f t="shared" si="20"/>
        <v>-3.4650000000000003</v>
      </c>
      <c r="AE81" s="269">
        <f>SigmaEpsConcrete(AD81/1000,$AN$30:$AN$33,$AR$30:$AR$33,$AS$26,$AS$27,$AS$28,$AQ$20,$AU$19)</f>
        <v>-160</v>
      </c>
      <c r="AF81" s="10">
        <f t="shared" si="21"/>
        <v>-14.828333333333335</v>
      </c>
      <c r="AG81" s="269">
        <f>SigmaEpsReinf(AF81/1000,$AS$42:$AS$43,$AS$41,$AS$39,$AS$40,$AQ$38)</f>
        <v>-3550</v>
      </c>
      <c r="AI81" s="269">
        <f t="shared" si="22"/>
        <v>160</v>
      </c>
      <c r="AL81" s="137"/>
      <c r="AM81" s="149" t="s">
        <v>373</v>
      </c>
      <c r="AN81" s="142"/>
      <c r="AO81" s="142"/>
      <c r="AP81" s="142"/>
      <c r="AQ81" s="142"/>
      <c r="AR81" s="142"/>
      <c r="AS81" s="142"/>
      <c r="AT81" s="174" t="s">
        <v>396</v>
      </c>
      <c r="AU81" s="230"/>
      <c r="AV81" s="210" t="s">
        <v>119</v>
      </c>
      <c r="AW81" s="137"/>
      <c r="AX81" s="137"/>
      <c r="BJ81" s="338"/>
      <c r="BK81" s="338"/>
      <c r="BL81" s="338"/>
      <c r="BM81" s="338"/>
      <c r="BN81" s="338"/>
      <c r="BO81" s="338"/>
      <c r="BP81" s="338"/>
      <c r="BQ81" s="338"/>
      <c r="BR81" s="338"/>
      <c r="BS81" s="338"/>
      <c r="BT81" s="338"/>
      <c r="BU81" s="338"/>
      <c r="CE81" s="1"/>
      <c r="CF81" s="1"/>
      <c r="CG81" s="1"/>
      <c r="CH81" s="1"/>
      <c r="CI81" s="1"/>
      <c r="CJ81" s="1"/>
      <c r="CK81" s="1"/>
    </row>
    <row r="82" spans="1:89" ht="15" customHeight="1" x14ac:dyDescent="0.25">
      <c r="A82" s="8" t="s">
        <v>578</v>
      </c>
      <c r="B82" s="5">
        <v>89.667875197278306</v>
      </c>
      <c r="C82" s="5" t="s">
        <v>34</v>
      </c>
      <c r="D82" s="5">
        <v>24093.750000008251</v>
      </c>
      <c r="E82" s="5">
        <v>-1711.4114333859441</v>
      </c>
      <c r="F82" s="94">
        <f t="shared" si="10"/>
        <v>-12.476302035942354</v>
      </c>
      <c r="G82" s="94">
        <f t="shared" si="11"/>
        <v>-98.795943571073309</v>
      </c>
      <c r="H82" s="127">
        <f>IF(A82&lt;&gt;"",IF(MID(C82,1,1)="c",$AS$26,IF(MID(C82,1,1)="r",$AS$41,IF(MID(C82,1,1)="p",#REF!,#REF!))),"")</f>
        <v>332000</v>
      </c>
      <c r="I82" s="92">
        <f t="shared" si="12"/>
        <v>-1.287565826234421E-3</v>
      </c>
      <c r="J82" s="92" t="str">
        <f t="shared" si="13"/>
        <v/>
      </c>
      <c r="K82" s="92" t="str">
        <f t="shared" si="14"/>
        <v/>
      </c>
      <c r="L82" s="92" t="str">
        <f t="shared" si="15"/>
        <v/>
      </c>
      <c r="M82" s="95">
        <f>IF(A82&lt;&gt;"",IF(MID(C82,1,1)="c",SigmaEpsConcrete(I82,$AN$30:$AN$33,$AR$30:$AR$33,$AS$26,$AS$27,$AS$28,$AQ$20,$AU$19),""),"")</f>
        <v>-137.34035144530225</v>
      </c>
      <c r="N82" s="95" t="str">
        <f>IF(A82&lt;&gt;"",IF(MID(C82,1,1)="r",SigmaEpsReinf(J82,$AS$42:$AS$43,$AS$41,$AS$39,$AS$40,$AQ$38),""),"")</f>
        <v/>
      </c>
      <c r="Q82" s="92">
        <f t="shared" si="17"/>
        <v>106666.66406250001</v>
      </c>
      <c r="R82" s="92" t="str">
        <f t="shared" si="18"/>
        <v/>
      </c>
      <c r="U82" s="5">
        <v>170.89401210975646</v>
      </c>
      <c r="V82" s="5">
        <v>2626.9885313476561</v>
      </c>
      <c r="W82" s="94">
        <f t="shared" si="16"/>
        <v>-11.967101700758459</v>
      </c>
      <c r="X82" s="94">
        <f t="shared" si="19"/>
        <v>-98.98612127385428</v>
      </c>
      <c r="Y82" s="5">
        <v>2.5</v>
      </c>
      <c r="AC82">
        <v>-32</v>
      </c>
      <c r="AD82" s="10">
        <f t="shared" si="20"/>
        <v>-3.3600000000000003</v>
      </c>
      <c r="AE82" s="269">
        <f>SigmaEpsConcrete(AD82/1000,$AN$30:$AN$33,$AR$30:$AR$33,$AS$26,$AS$27,$AS$28,$AQ$20,$AU$19)</f>
        <v>-160</v>
      </c>
      <c r="AF82" s="10">
        <f t="shared" si="21"/>
        <v>-13.196666666666667</v>
      </c>
      <c r="AG82" s="269">
        <f>SigmaEpsReinf(AF82/1000,$AS$42:$AS$43,$AS$41,$AS$39,$AS$40,$AQ$38)</f>
        <v>-3550</v>
      </c>
      <c r="AI82" s="269">
        <f t="shared" si="22"/>
        <v>160</v>
      </c>
      <c r="AL82" s="137"/>
      <c r="AM82" s="149" t="s">
        <v>374</v>
      </c>
      <c r="AN82" s="142"/>
      <c r="AO82" s="142"/>
      <c r="AP82" s="142"/>
      <c r="AQ82" s="142"/>
      <c r="AR82" s="142"/>
      <c r="AS82" s="142"/>
      <c r="AT82" s="174" t="s">
        <v>397</v>
      </c>
      <c r="AU82" s="231"/>
      <c r="AV82" s="210" t="s">
        <v>119</v>
      </c>
      <c r="AW82" s="137"/>
      <c r="AX82" s="137"/>
      <c r="BJ82" s="338"/>
      <c r="BK82" s="338"/>
      <c r="BL82" s="338"/>
      <c r="BM82" s="338"/>
      <c r="BN82" s="338"/>
      <c r="BO82" s="338"/>
      <c r="BP82" s="338"/>
      <c r="BQ82" s="338"/>
      <c r="BR82" s="338"/>
      <c r="BS82" s="338"/>
      <c r="BT82" s="338"/>
      <c r="BU82" s="338"/>
      <c r="CE82" s="1"/>
      <c r="CF82" s="1"/>
      <c r="CG82" s="1"/>
      <c r="CH82" s="1"/>
      <c r="CI82" s="1"/>
      <c r="CJ82" s="1"/>
      <c r="CK82" s="1"/>
    </row>
    <row r="83" spans="1:89" ht="15" customHeight="1" x14ac:dyDescent="0.25">
      <c r="A83" s="8" t="s">
        <v>579</v>
      </c>
      <c r="B83" s="5">
        <v>89.667875244633706</v>
      </c>
      <c r="C83" s="5" t="s">
        <v>34</v>
      </c>
      <c r="D83" s="5">
        <v>24281.250000008251</v>
      </c>
      <c r="E83" s="5">
        <v>-1711.4114333985719</v>
      </c>
      <c r="F83" s="94">
        <f t="shared" si="10"/>
        <v>6.2736979640576465</v>
      </c>
      <c r="G83" s="94">
        <f t="shared" si="11"/>
        <v>-98.7959435723361</v>
      </c>
      <c r="H83" s="127">
        <f>IF(A83&lt;&gt;"",IF(MID(C83,1,1)="c",$AS$26,IF(MID(C83,1,1)="r",$AS$41,IF(MID(C83,1,1)="p",#REF!,#REF!))),"")</f>
        <v>332000</v>
      </c>
      <c r="I83" s="92">
        <f t="shared" si="12"/>
        <v>-1.1386313066550553E-3</v>
      </c>
      <c r="J83" s="92" t="str">
        <f t="shared" si="13"/>
        <v/>
      </c>
      <c r="K83" s="92" t="str">
        <f t="shared" si="14"/>
        <v/>
      </c>
      <c r="L83" s="92" t="str">
        <f t="shared" si="15"/>
        <v/>
      </c>
      <c r="M83" s="95">
        <f>IF(A83&lt;&gt;"",IF(MID(C83,1,1)="c",SigmaEpsConcrete(I83,$AN$30:$AN$33,$AR$30:$AR$33,$AS$26,$AS$27,$AS$28,$AQ$20,$AU$19),""),"")</f>
        <v>-121.45400307802021</v>
      </c>
      <c r="N83" s="95" t="str">
        <f>IF(A83&lt;&gt;"",IF(MID(C83,1,1)="r",SigmaEpsReinf(J83,$AS$42:$AS$43,$AS$41,$AS$39,$AS$40,$AQ$38),""),"")</f>
        <v/>
      </c>
      <c r="Q83" s="92">
        <f t="shared" si="17"/>
        <v>106666.6640625</v>
      </c>
      <c r="R83" s="92" t="str">
        <f t="shared" si="18"/>
        <v/>
      </c>
      <c r="U83" s="5">
        <v>170.89401233634948</v>
      </c>
      <c r="V83" s="5">
        <v>2626.9885326171875</v>
      </c>
      <c r="W83" s="94">
        <f t="shared" si="16"/>
        <v>6.7828982992415412</v>
      </c>
      <c r="X83" s="94">
        <f t="shared" si="19"/>
        <v>-98.986121275117071</v>
      </c>
      <c r="Y83" s="5">
        <v>2.5</v>
      </c>
      <c r="AC83">
        <v>-31</v>
      </c>
      <c r="AD83" s="10">
        <f t="shared" si="20"/>
        <v>-3.2550000000000003</v>
      </c>
      <c r="AE83" s="269">
        <f>SigmaEpsConcrete(AD83/1000,$AN$30:$AN$33,$AR$30:$AR$33,$AS$26,$AS$27,$AS$28,$AQ$20,$AU$19)</f>
        <v>-160</v>
      </c>
      <c r="AF83" s="10">
        <f t="shared" si="21"/>
        <v>-11.565000000000001</v>
      </c>
      <c r="AG83" s="269">
        <f>SigmaEpsReinf(AF83/1000,$AS$42:$AS$43,$AS$41,$AS$39,$AS$40,$AQ$38)</f>
        <v>-3550</v>
      </c>
      <c r="AI83" s="269">
        <f t="shared" si="22"/>
        <v>160</v>
      </c>
      <c r="AL83" s="137"/>
      <c r="AM83" s="149" t="s">
        <v>377</v>
      </c>
      <c r="AN83" s="142"/>
      <c r="AO83" s="142"/>
      <c r="AP83" s="142"/>
      <c r="AQ83" s="142"/>
      <c r="AR83" s="142"/>
      <c r="AS83" s="142"/>
      <c r="AT83" s="174" t="s">
        <v>398</v>
      </c>
      <c r="AU83" s="157"/>
      <c r="AV83" s="210"/>
      <c r="AW83" s="137"/>
      <c r="AX83" s="137"/>
      <c r="BJ83" s="338"/>
      <c r="BK83" s="338"/>
      <c r="BL83" s="338"/>
      <c r="BM83" s="338"/>
      <c r="BN83" s="338"/>
      <c r="BO83" s="338"/>
      <c r="BP83" s="338"/>
      <c r="BQ83" s="338"/>
      <c r="BR83" s="338"/>
      <c r="BS83" s="338"/>
      <c r="BT83" s="338"/>
      <c r="BU83" s="338"/>
    </row>
    <row r="84" spans="1:89" ht="15" customHeight="1" x14ac:dyDescent="0.25">
      <c r="A84" s="8" t="s">
        <v>580</v>
      </c>
      <c r="B84" s="5">
        <v>83.370747266030108</v>
      </c>
      <c r="C84" s="5" t="s">
        <v>34</v>
      </c>
      <c r="D84" s="5">
        <v>24462.166195603451</v>
      </c>
      <c r="E84" s="5">
        <v>-1711.4114334107564</v>
      </c>
      <c r="F84" s="94">
        <f t="shared" si="10"/>
        <v>24.365317523577687</v>
      </c>
      <c r="G84" s="94">
        <f t="shared" si="11"/>
        <v>-98.795943573554553</v>
      </c>
      <c r="H84" s="127">
        <f>IF(A84&lt;&gt;"",IF(MID(C84,1,1)="c",$AS$26,IF(MID(C84,1,1)="r",$AS$41,IF(MID(C84,1,1)="p",#REF!,#REF!))),"")</f>
        <v>332000</v>
      </c>
      <c r="I84" s="92">
        <f t="shared" si="12"/>
        <v>-9.9492641772120066E-4</v>
      </c>
      <c r="J84" s="92" t="str">
        <f t="shared" si="13"/>
        <v/>
      </c>
      <c r="K84" s="92" t="str">
        <f t="shared" si="14"/>
        <v/>
      </c>
      <c r="L84" s="92" t="str">
        <f t="shared" si="15"/>
        <v/>
      </c>
      <c r="M84" s="95">
        <f>IF(A84&lt;&gt;"",IF(MID(C84,1,1)="c",SigmaEpsConcrete(I84,$AN$30:$AN$33,$AR$30:$AR$33,$AS$26,$AS$27,$AS$28,$AQ$20,$AU$19),""),"")</f>
        <v>-106.12548196597386</v>
      </c>
      <c r="N84" s="95" t="str">
        <f>IF(A84&lt;&gt;"",IF(MID(C84,1,1)="r",SigmaEpsReinf(J84,$AS$42:$AS$43,$AS$41,$AS$39,$AS$40,$AQ$38),""),"")</f>
        <v/>
      </c>
      <c r="Q84" s="92">
        <f t="shared" si="17"/>
        <v>106666.6640625</v>
      </c>
      <c r="R84" s="92" t="str">
        <f t="shared" si="18"/>
        <v/>
      </c>
      <c r="U84" s="5">
        <v>158.89259655342101</v>
      </c>
      <c r="V84" s="5">
        <v>2111.4880230468748</v>
      </c>
      <c r="W84" s="94">
        <f t="shared" si="16"/>
        <v>24.874517858761582</v>
      </c>
      <c r="X84" s="94">
        <f t="shared" si="19"/>
        <v>-98.986121276335524</v>
      </c>
      <c r="Y84" s="5">
        <v>2.5</v>
      </c>
      <c r="AC84">
        <v>-30</v>
      </c>
      <c r="AD84" s="10">
        <f t="shared" si="20"/>
        <v>-3.1500000000000004</v>
      </c>
      <c r="AE84" s="269">
        <f>SigmaEpsConcrete(AD84/1000,$AN$30:$AN$33,$AR$30:$AR$33,$AS$26,$AS$27,$AS$28,$AQ$20,$AU$19)</f>
        <v>-160</v>
      </c>
      <c r="AF84" s="10">
        <f t="shared" si="21"/>
        <v>-9.9333333333333353</v>
      </c>
      <c r="AG84" s="269">
        <f>SigmaEpsReinf(AF84/1000,$AS$42:$AS$43,$AS$41,$AS$39,$AS$40,$AQ$38)</f>
        <v>-3550</v>
      </c>
      <c r="AI84" s="269">
        <f t="shared" si="22"/>
        <v>160</v>
      </c>
      <c r="AL84" s="137"/>
      <c r="AM84" s="149" t="s">
        <v>379</v>
      </c>
      <c r="AN84" s="142"/>
      <c r="AO84" s="142"/>
      <c r="AP84" s="142"/>
      <c r="AQ84" s="142"/>
      <c r="AR84" s="142"/>
      <c r="AS84" s="142"/>
      <c r="AT84" s="142"/>
      <c r="AU84" s="174" t="s">
        <v>399</v>
      </c>
      <c r="AV84" s="295" t="str">
        <f>IF(AU80&lt;0,AU80/-AU83,"***")</f>
        <v>***</v>
      </c>
      <c r="AW84" s="137"/>
      <c r="AX84" s="137"/>
      <c r="BJ84" s="338"/>
      <c r="BK84" s="338"/>
      <c r="BL84" s="338"/>
      <c r="BM84" s="338"/>
      <c r="BN84" s="338"/>
      <c r="BO84" s="338"/>
      <c r="BP84" s="338"/>
      <c r="BQ84" s="338"/>
      <c r="BR84" s="338"/>
      <c r="BS84" s="338"/>
      <c r="BT84" s="338"/>
      <c r="BU84" s="338"/>
    </row>
    <row r="85" spans="1:89" ht="15" customHeight="1" thickBot="1" x14ac:dyDescent="0.3">
      <c r="A85" s="8" t="s">
        <v>581</v>
      </c>
      <c r="B85" s="5">
        <v>102.78775813800107</v>
      </c>
      <c r="C85" s="5" t="s">
        <v>34</v>
      </c>
      <c r="D85" s="5">
        <v>24656.79955587782</v>
      </c>
      <c r="E85" s="5">
        <v>-1711.411433423865</v>
      </c>
      <c r="F85" s="94">
        <f t="shared" si="10"/>
        <v>43.828653551014575</v>
      </c>
      <c r="G85" s="94">
        <f t="shared" si="11"/>
        <v>-98.795943574865404</v>
      </c>
      <c r="H85" s="127">
        <f>IF(A85&lt;&gt;"",IF(MID(C85,1,1)="c",$AS$26,IF(MID(C85,1,1)="r",$AS$41,IF(MID(C85,1,1)="p",#REF!,#REF!))),"")</f>
        <v>332000</v>
      </c>
      <c r="I85" s="92">
        <f t="shared" si="12"/>
        <v>-8.4032574568610385E-4</v>
      </c>
      <c r="J85" s="92" t="str">
        <f t="shared" si="13"/>
        <v/>
      </c>
      <c r="K85" s="92" t="str">
        <f t="shared" si="14"/>
        <v/>
      </c>
      <c r="L85" s="92" t="str">
        <f t="shared" si="15"/>
        <v/>
      </c>
      <c r="M85" s="95">
        <f>IF(A85&lt;&gt;"",IF(MID(C85,1,1)="c",SigmaEpsConcrete(I85,$AN$30:$AN$33,$AR$30:$AR$33,$AS$26,$AS$27,$AS$28,$AQ$20,$AU$19),""),"")</f>
        <v>-89.634744018169442</v>
      </c>
      <c r="N85" s="95" t="str">
        <f>IF(A85&lt;&gt;"",IF(MID(C85,1,1)="r",SigmaEpsReinf(J85,$AS$42:$AS$43,$AS$41,$AS$39,$AS$40,$AQ$38),""),"")</f>
        <v/>
      </c>
      <c r="Q85" s="92">
        <f t="shared" si="17"/>
        <v>106666.6640625</v>
      </c>
      <c r="R85" s="92" t="str">
        <f t="shared" si="18"/>
        <v/>
      </c>
      <c r="U85" s="5">
        <v>195.89861362380981</v>
      </c>
      <c r="V85" s="5">
        <v>3957.0516699218751</v>
      </c>
      <c r="W85" s="94">
        <f t="shared" si="16"/>
        <v>44.337853886198467</v>
      </c>
      <c r="X85" s="94">
        <f t="shared" si="19"/>
        <v>-98.986121277646376</v>
      </c>
      <c r="Y85" s="5">
        <v>2.5</v>
      </c>
      <c r="AC85">
        <v>-29</v>
      </c>
      <c r="AD85" s="10">
        <f t="shared" si="20"/>
        <v>-3.0450000000000004</v>
      </c>
      <c r="AE85" s="269">
        <f>SigmaEpsConcrete(AD85/1000,$AN$30:$AN$33,$AR$30:$AR$33,$AS$26,$AS$27,$AS$28,$AQ$20,$AU$19)</f>
        <v>-160</v>
      </c>
      <c r="AF85" s="10">
        <f t="shared" si="21"/>
        <v>-8.3016666666666676</v>
      </c>
      <c r="AG85" s="269">
        <f>SigmaEpsReinf(AF85/1000,$AS$42:$AS$43,$AS$41,$AS$39,$AS$40,$AQ$38)</f>
        <v>-3550</v>
      </c>
      <c r="AI85" s="269">
        <f t="shared" si="22"/>
        <v>160</v>
      </c>
      <c r="AL85" s="137"/>
      <c r="AM85" s="150" t="s">
        <v>384</v>
      </c>
      <c r="AN85" s="151"/>
      <c r="AO85" s="151"/>
      <c r="AP85" s="151"/>
      <c r="AQ85" s="151"/>
      <c r="AR85" s="151"/>
      <c r="AS85" s="151"/>
      <c r="AT85" s="151"/>
      <c r="AU85" s="232" t="s">
        <v>400</v>
      </c>
      <c r="AV85" s="296" t="str">
        <f>IF(AU79&gt;0,AU79/AU83,"***")</f>
        <v>***</v>
      </c>
      <c r="AW85" s="137"/>
      <c r="AX85" s="137"/>
      <c r="BH85" s="338"/>
      <c r="BI85" s="338"/>
      <c r="BJ85" s="338"/>
      <c r="BK85" s="338"/>
      <c r="BL85" s="338"/>
      <c r="BM85" s="338"/>
      <c r="BN85" s="338"/>
      <c r="BO85" s="338"/>
      <c r="BP85" s="338"/>
      <c r="BQ85" s="338"/>
      <c r="BR85" s="338"/>
      <c r="BS85" s="338"/>
      <c r="BT85" s="338"/>
      <c r="BU85" s="338"/>
    </row>
    <row r="86" spans="1:89" ht="15" customHeight="1" x14ac:dyDescent="0.25">
      <c r="A86" s="8" t="s">
        <v>582</v>
      </c>
      <c r="B86" s="5">
        <v>82.845120614001459</v>
      </c>
      <c r="C86" s="5" t="s">
        <v>34</v>
      </c>
      <c r="D86" s="5">
        <v>24850.883360281456</v>
      </c>
      <c r="E86" s="5">
        <v>-1711.4114334369367</v>
      </c>
      <c r="F86" s="94">
        <f t="shared" si="10"/>
        <v>63.237033991378119</v>
      </c>
      <c r="G86" s="94">
        <f t="shared" si="11"/>
        <v>-98.795943576172576</v>
      </c>
      <c r="H86" s="127">
        <f>IF(A86&lt;&gt;"",IF(MID(C86,1,1)="c",$AS$26,IF(MID(C86,1,1)="r",$AS$41,IF(MID(C86,1,1)="p",#REF!,#REF!))),"")</f>
        <v>332000</v>
      </c>
      <c r="I86" s="92">
        <f t="shared" si="12"/>
        <v>-6.8616159546215291E-4</v>
      </c>
      <c r="J86" s="92" t="str">
        <f t="shared" si="13"/>
        <v/>
      </c>
      <c r="K86" s="92" t="str">
        <f t="shared" si="14"/>
        <v/>
      </c>
      <c r="L86" s="92" t="str">
        <f t="shared" si="15"/>
        <v/>
      </c>
      <c r="M86" s="95">
        <f>IF(A86&lt;&gt;"",IF(MID(C86,1,1)="c",SigmaEpsConcrete(I86,$AN$30:$AN$33,$AR$30:$AR$33,$AS$26,$AS$27,$AS$28,$AQ$20,$AU$19),""),"")</f>
        <v>-73.190568395750489</v>
      </c>
      <c r="N86" s="95" t="str">
        <f>IF(A86&lt;&gt;"",IF(MID(C86,1,1)="r",SigmaEpsReinf(J86,$AS$42:$AS$43,$AS$41,$AS$39,$AS$40,$AQ$38),""),"")</f>
        <v/>
      </c>
      <c r="Q86" s="92">
        <f t="shared" si="17"/>
        <v>106666.6640625</v>
      </c>
      <c r="R86" s="92" t="str">
        <f t="shared" si="18"/>
        <v/>
      </c>
      <c r="U86" s="5">
        <v>157.89082852592469</v>
      </c>
      <c r="V86" s="5">
        <v>2071.8024513671876</v>
      </c>
      <c r="W86" s="94">
        <f t="shared" si="16"/>
        <v>63.746234326562011</v>
      </c>
      <c r="X86" s="94">
        <f t="shared" si="19"/>
        <v>-98.986121278953547</v>
      </c>
      <c r="Y86" s="5">
        <v>2.5</v>
      </c>
      <c r="AC86">
        <v>-28</v>
      </c>
      <c r="AD86" s="10">
        <f t="shared" si="20"/>
        <v>-2.9400000000000004</v>
      </c>
      <c r="AE86" s="269">
        <f>SigmaEpsConcrete(AD86/1000,$AN$30:$AN$33,$AR$30:$AR$33,$AS$26,$AS$27,$AS$28,$AQ$20,$AU$19)</f>
        <v>-160</v>
      </c>
      <c r="AF86" s="10">
        <f t="shared" si="21"/>
        <v>-6.6700000000000008</v>
      </c>
      <c r="AG86" s="269">
        <f>SigmaEpsReinf(AF86/1000,$AS$42:$AS$43,$AS$41,$AS$39,$AS$40,$AQ$38)</f>
        <v>-3550</v>
      </c>
      <c r="AI86" s="269">
        <f t="shared" si="22"/>
        <v>160</v>
      </c>
      <c r="AL86" s="137"/>
      <c r="AM86" s="137" t="s">
        <v>308</v>
      </c>
      <c r="AN86" s="137"/>
      <c r="AO86" s="137"/>
      <c r="AP86" s="137"/>
      <c r="AQ86" s="137" t="s">
        <v>309</v>
      </c>
      <c r="AR86" s="137"/>
      <c r="AS86" s="137"/>
      <c r="AT86" s="220" t="s">
        <v>292</v>
      </c>
      <c r="AU86" s="233">
        <f>IF($AS$11="нет",SUMPRODUCT($B$10:$B$10010,$D$10:$D$10010)/SUM($B$10:$B$10010),SUMPRODUCT($B$10:$B$10010,$D$10:$D$10010,$Y$10:$Y$10010)/SUM($B$10:$B$10010,$Y$10:$Y$10010))</f>
        <v>24218.513020367674</v>
      </c>
      <c r="AV86" s="137" t="s">
        <v>177</v>
      </c>
      <c r="AW86" s="137"/>
      <c r="AX86" s="137"/>
      <c r="BH86" s="338"/>
      <c r="BI86" s="338"/>
      <c r="BJ86" s="338"/>
      <c r="BK86" s="338"/>
      <c r="BL86" s="338"/>
      <c r="BM86" s="338"/>
      <c r="BN86" s="338"/>
      <c r="BO86" s="338"/>
      <c r="BP86" s="338"/>
      <c r="BQ86" s="338"/>
      <c r="BR86" s="338"/>
      <c r="BS86" s="338"/>
      <c r="BT86" s="338"/>
      <c r="BU86" s="338"/>
    </row>
    <row r="87" spans="1:89" ht="15" customHeight="1" x14ac:dyDescent="0.25">
      <c r="A87" s="8" t="s">
        <v>583</v>
      </c>
      <c r="B87" s="5">
        <v>89.667875434054878</v>
      </c>
      <c r="C87" s="5" t="s">
        <v>34</v>
      </c>
      <c r="D87" s="5">
        <v>25031.250000008251</v>
      </c>
      <c r="E87" s="5">
        <v>-1711.4114334490844</v>
      </c>
      <c r="F87" s="94">
        <f t="shared" si="10"/>
        <v>81.273697964057646</v>
      </c>
      <c r="G87" s="94">
        <f t="shared" si="11"/>
        <v>-98.795943577387348</v>
      </c>
      <c r="H87" s="127">
        <f>IF(A87&lt;&gt;"",IF(MID(C87,1,1)="c",$AS$26,IF(MID(C87,1,1)="r",$AS$41,IF(MID(C87,1,1)="p",#REF!,#REF!))),"")</f>
        <v>332000</v>
      </c>
      <c r="I87" s="92">
        <f t="shared" si="12"/>
        <v>-5.4289322833759495E-4</v>
      </c>
      <c r="J87" s="92" t="str">
        <f t="shared" si="13"/>
        <v/>
      </c>
      <c r="K87" s="92" t="str">
        <f t="shared" si="14"/>
        <v/>
      </c>
      <c r="L87" s="92" t="str">
        <f t="shared" si="15"/>
        <v/>
      </c>
      <c r="M87" s="95">
        <f>IF(A87&lt;&gt;"",IF(MID(C87,1,1)="c",SigmaEpsConcrete(I87,$AN$30:$AN$33,$AR$30:$AR$33,$AS$26,$AS$27,$AS$28,$AQ$20,$AU$19),""),"")</f>
        <v>-57.908609608892348</v>
      </c>
      <c r="N87" s="95" t="str">
        <f>IF(A87&lt;&gt;"",IF(MID(C87,1,1)="r",SigmaEpsReinf(J87,$AS$42:$AS$43,$AS$41,$AS$39,$AS$40,$AQ$38),""),"")</f>
        <v/>
      </c>
      <c r="Q87" s="92">
        <f t="shared" si="17"/>
        <v>106666.6640625</v>
      </c>
      <c r="R87" s="92" t="str">
        <f t="shared" si="18"/>
        <v/>
      </c>
      <c r="U87" s="5">
        <v>170.89401345672607</v>
      </c>
      <c r="V87" s="5">
        <v>2626.9885381835938</v>
      </c>
      <c r="W87" s="94">
        <f t="shared" si="16"/>
        <v>81.782898299241538</v>
      </c>
      <c r="X87" s="94">
        <f t="shared" si="19"/>
        <v>-98.986121280168319</v>
      </c>
      <c r="Y87" s="5">
        <v>2.5</v>
      </c>
      <c r="AC87">
        <v>-27</v>
      </c>
      <c r="AD87" s="10">
        <f t="shared" si="20"/>
        <v>-2.8350000000000004</v>
      </c>
      <c r="AE87" s="269">
        <f>SigmaEpsConcrete(AD87/1000,$AN$30:$AN$33,$AR$30:$AR$33,$AS$26,$AS$27,$AS$28,$AQ$20,$AU$19)</f>
        <v>-160</v>
      </c>
      <c r="AF87" s="10">
        <f t="shared" si="21"/>
        <v>-5.038333333333334</v>
      </c>
      <c r="AG87" s="269">
        <f>SigmaEpsReinf(AF87/1000,$AS$42:$AS$43,$AS$41,$AS$39,$AS$40,$AQ$38)</f>
        <v>-3550</v>
      </c>
      <c r="AI87" s="269">
        <f t="shared" si="22"/>
        <v>160</v>
      </c>
      <c r="AL87" s="137"/>
      <c r="AM87" s="137"/>
      <c r="AN87" s="137"/>
      <c r="AO87" s="137"/>
      <c r="AP87" s="137"/>
      <c r="AQ87" s="137" t="s">
        <v>310</v>
      </c>
      <c r="AR87" s="137"/>
      <c r="AS87" s="137"/>
      <c r="AT87" s="220" t="s">
        <v>293</v>
      </c>
      <c r="AU87" s="233">
        <f>IF($AS$11="нет",SUMPRODUCT($B$10:$B$10010,$E$10:$E$10010)/SUM($B$10:$B$10010),SUMPRODUCT($B$10:$B$10010,$E$10:$E$10010,$Y$10:$Y$10010)/SUM($B$10:$B$10010,$Y$10:$Y$10010))</f>
        <v>-723.45199767521092</v>
      </c>
      <c r="AV87" s="137" t="s">
        <v>177</v>
      </c>
      <c r="AW87" s="137"/>
      <c r="AX87" s="137"/>
      <c r="BH87" s="338"/>
      <c r="BI87" s="338"/>
      <c r="BJ87" s="338"/>
      <c r="BK87" s="338"/>
      <c r="BL87" s="338"/>
      <c r="BM87" s="338"/>
      <c r="BN87" s="338"/>
      <c r="BO87" s="338"/>
      <c r="BP87" s="338"/>
      <c r="BQ87" s="338"/>
    </row>
    <row r="88" spans="1:89" ht="15" customHeight="1" x14ac:dyDescent="0.25">
      <c r="A88" s="8" t="s">
        <v>584</v>
      </c>
      <c r="B88" s="5">
        <v>89.667875481410263</v>
      </c>
      <c r="C88" s="5" t="s">
        <v>34</v>
      </c>
      <c r="D88" s="5">
        <v>25218.750000008255</v>
      </c>
      <c r="E88" s="5">
        <v>-1711.4114334617125</v>
      </c>
      <c r="F88" s="94">
        <f t="shared" si="10"/>
        <v>100.02369796405802</v>
      </c>
      <c r="G88" s="94">
        <f t="shared" si="11"/>
        <v>-98.795943578650153</v>
      </c>
      <c r="H88" s="127">
        <f>IF(A88&lt;&gt;"",IF(MID(C88,1,1)="c",$AS$26,IF(MID(C88,1,1)="r",$AS$41,IF(MID(C88,1,1)="p",#REF!,#REF!))),"")</f>
        <v>332000</v>
      </c>
      <c r="I88" s="92">
        <f t="shared" si="12"/>
        <v>-3.939587087582264E-4</v>
      </c>
      <c r="J88" s="92" t="str">
        <f t="shared" si="13"/>
        <v/>
      </c>
      <c r="K88" s="92" t="str">
        <f t="shared" si="14"/>
        <v/>
      </c>
      <c r="L88" s="92" t="str">
        <f t="shared" si="15"/>
        <v/>
      </c>
      <c r="M88" s="95">
        <f>IF(A88&lt;&gt;"",IF(MID(C88,1,1)="c",SigmaEpsConcrete(I88,$AN$30:$AN$33,$AR$30:$AR$33,$AS$26,$AS$27,$AS$28,$AQ$20,$AU$19),""),"")</f>
        <v>-42.022261241610011</v>
      </c>
      <c r="N88" s="95" t="str">
        <f>IF(A88&lt;&gt;"",IF(MID(C88,1,1)="r",SigmaEpsReinf(J88,$AS$42:$AS$43,$AS$41,$AS$39,$AS$40,$AQ$38),""),"")</f>
        <v/>
      </c>
      <c r="Q88" s="92">
        <f t="shared" si="17"/>
        <v>106666.6640625</v>
      </c>
      <c r="R88" s="92" t="str">
        <f t="shared" si="18"/>
        <v/>
      </c>
      <c r="U88" s="5">
        <v>170.89401368293761</v>
      </c>
      <c r="V88" s="5">
        <v>2626.9885392578126</v>
      </c>
      <c r="W88" s="94">
        <f t="shared" si="16"/>
        <v>100.53289829924191</v>
      </c>
      <c r="X88" s="94">
        <f t="shared" si="19"/>
        <v>-98.986121281431124</v>
      </c>
      <c r="Y88" s="5">
        <v>2.5</v>
      </c>
      <c r="AC88">
        <v>-26</v>
      </c>
      <c r="AD88" s="10">
        <f t="shared" si="20"/>
        <v>-2.7300000000000004</v>
      </c>
      <c r="AE88" s="269">
        <f>SigmaEpsConcrete(AD88/1000,$AN$30:$AN$33,$AR$30:$AR$33,$AS$26,$AS$27,$AS$28,$AQ$20,$AU$19)</f>
        <v>-160</v>
      </c>
      <c r="AF88" s="10">
        <f t="shared" si="21"/>
        <v>-3.4066666666666672</v>
      </c>
      <c r="AG88" s="269">
        <f>SigmaEpsReinf(AF88/1000,$AS$42:$AS$43,$AS$41,$AS$39,$AS$40,$AQ$38)</f>
        <v>-3550</v>
      </c>
      <c r="AI88" s="269">
        <f t="shared" si="22"/>
        <v>160</v>
      </c>
      <c r="AL88" s="137"/>
      <c r="AM88" s="219" t="s">
        <v>183</v>
      </c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BH88" s="338"/>
      <c r="BI88" s="338"/>
      <c r="BJ88" s="338"/>
      <c r="BK88" s="338"/>
      <c r="BL88" s="338"/>
      <c r="BM88" s="338"/>
      <c r="BN88" s="338"/>
      <c r="BO88" s="338"/>
      <c r="BP88" s="338"/>
      <c r="BQ88" s="338"/>
    </row>
    <row r="89" spans="1:89" ht="15" customHeight="1" x14ac:dyDescent="0.25">
      <c r="A89" s="8" t="s">
        <v>585</v>
      </c>
      <c r="B89" s="5">
        <v>0.1773139221657356</v>
      </c>
      <c r="C89" s="5" t="s">
        <v>34</v>
      </c>
      <c r="D89" s="5">
        <v>25312.685386127523</v>
      </c>
      <c r="E89" s="5">
        <v>-1711.4114334679998</v>
      </c>
      <c r="F89" s="94">
        <f t="shared" si="10"/>
        <v>109.41723657598486</v>
      </c>
      <c r="G89" s="94">
        <f t="shared" si="11"/>
        <v>-98.795943579278884</v>
      </c>
      <c r="H89" s="127">
        <f>IF(A89&lt;&gt;"",IF(MID(C89,1,1)="c",$AS$26,IF(MID(C89,1,1)="r",$AS$41,IF(MID(C89,1,1)="p",#REF!,#REF!))),"")</f>
        <v>332000</v>
      </c>
      <c r="I89" s="92">
        <f t="shared" si="12"/>
        <v>-3.1934419354116318E-4</v>
      </c>
      <c r="J89" s="92" t="str">
        <f t="shared" si="13"/>
        <v/>
      </c>
      <c r="K89" s="92" t="str">
        <f t="shared" si="14"/>
        <v/>
      </c>
      <c r="L89" s="92" t="str">
        <f t="shared" si="15"/>
        <v/>
      </c>
      <c r="M89" s="95">
        <f>IF(A89&lt;&gt;"",IF(MID(C89,1,1)="c",SigmaEpsConcrete(I89,$AN$30:$AN$33,$AR$30:$AR$33,$AS$26,$AS$27,$AS$28,$AQ$20,$AU$19),""),"")</f>
        <v>-34.063379812765234</v>
      </c>
      <c r="N89" s="95" t="str">
        <f>IF(A89&lt;&gt;"",IF(MID(C89,1,1)="r",SigmaEpsReinf(J89,$AS$42:$AS$43,$AS$41,$AS$39,$AS$40,$AQ$38),""),"")</f>
        <v/>
      </c>
      <c r="Q89" s="92">
        <f t="shared" si="17"/>
        <v>106666.6640625</v>
      </c>
      <c r="R89" s="92" t="str">
        <f t="shared" si="18"/>
        <v/>
      </c>
      <c r="U89" s="5">
        <v>0.33793471412435172</v>
      </c>
      <c r="V89" s="5">
        <v>2.0313072204589845E-5</v>
      </c>
      <c r="W89" s="94">
        <f t="shared" si="16"/>
        <v>109.92643691116875</v>
      </c>
      <c r="X89" s="94">
        <f t="shared" si="19"/>
        <v>-98.986121282059855</v>
      </c>
      <c r="Y89" s="5">
        <v>2.5</v>
      </c>
      <c r="AC89" s="292">
        <v>-25</v>
      </c>
      <c r="AD89" s="10">
        <f t="shared" si="20"/>
        <v>-2.6250000000000004</v>
      </c>
      <c r="AE89" s="269">
        <f>SigmaEpsConcrete(AD89/1000,$AN$30:$AN$33,$AR$30:$AR$33,$AS$26,$AS$27,$AS$28,$AQ$20,$AU$19)</f>
        <v>-160</v>
      </c>
      <c r="AF89" s="10">
        <f t="shared" si="21"/>
        <v>-1.7750000000000001</v>
      </c>
      <c r="AG89" s="269">
        <f>SigmaEpsReinf(AF89/1000,$AS$42:$AS$43,$AS$41,$AS$39,$AS$40,$AQ$38)</f>
        <v>-3550</v>
      </c>
      <c r="AI89" s="269">
        <f t="shared" si="22"/>
        <v>160</v>
      </c>
      <c r="AL89" s="137"/>
      <c r="AM89" s="137" t="s">
        <v>178</v>
      </c>
      <c r="AN89" s="137"/>
      <c r="AO89" s="137"/>
      <c r="AP89" s="137"/>
      <c r="AQ89" s="137"/>
      <c r="AR89" s="137"/>
      <c r="AS89" s="137"/>
      <c r="AT89" s="220" t="s">
        <v>290</v>
      </c>
      <c r="AU89" s="155">
        <f>AI10</f>
        <v>1970.0000003275345</v>
      </c>
      <c r="AV89" s="137" t="s">
        <v>177</v>
      </c>
      <c r="AW89" s="137"/>
      <c r="AX89" s="137"/>
      <c r="BH89" s="338"/>
      <c r="BI89" s="338"/>
      <c r="BJ89" s="338"/>
      <c r="BK89" s="338"/>
      <c r="BL89" s="338"/>
      <c r="BM89" s="338"/>
      <c r="BN89" s="338"/>
      <c r="BO89" s="338"/>
      <c r="BP89" s="338"/>
      <c r="BQ89" s="338"/>
    </row>
    <row r="90" spans="1:89" ht="15" customHeight="1" x14ac:dyDescent="0.25">
      <c r="A90" s="8" t="s">
        <v>586</v>
      </c>
      <c r="B90" s="5">
        <v>0.75304491994468714</v>
      </c>
      <c r="C90" s="5" t="s">
        <v>34</v>
      </c>
      <c r="D90" s="5">
        <v>25312.685386127523</v>
      </c>
      <c r="E90" s="5">
        <v>-1585.9491275040416</v>
      </c>
      <c r="F90" s="94">
        <f t="shared" si="10"/>
        <v>109.41723657598486</v>
      </c>
      <c r="G90" s="94">
        <f t="shared" si="11"/>
        <v>-86.249712982883068</v>
      </c>
      <c r="H90" s="127">
        <f>IF(A90&lt;&gt;"",IF(MID(C90,1,1)="c",$AS$26,IF(MID(C90,1,1)="r",$AS$41,IF(MID(C90,1,1)="p",#REF!,#REF!))),"")</f>
        <v>332000</v>
      </c>
      <c r="I90" s="92">
        <f t="shared" si="12"/>
        <v>8.8141805715693296E-5</v>
      </c>
      <c r="J90" s="92" t="str">
        <f t="shared" si="13"/>
        <v/>
      </c>
      <c r="K90" s="92" t="str">
        <f t="shared" si="14"/>
        <v/>
      </c>
      <c r="L90" s="92" t="str">
        <f t="shared" si="15"/>
        <v/>
      </c>
      <c r="M90" s="95">
        <f>IF(A90&lt;&gt;"",IF(MID(C90,1,1)="c",SigmaEpsConcrete(I90,$AN$30:$AN$33,$AR$30:$AR$33,$AS$26,$AS$27,$AS$28,$AQ$20,$AU$19),""),"")</f>
        <v>0</v>
      </c>
      <c r="N90" s="95" t="str">
        <f>IF(A90&lt;&gt;"",IF(MID(C90,1,1)="r",SigmaEpsReinf(J90,$AS$42:$AS$43,$AS$41,$AS$39,$AS$40,$AQ$38),""),"")</f>
        <v/>
      </c>
      <c r="Q90" s="92">
        <f t="shared" si="17"/>
        <v>0</v>
      </c>
      <c r="R90" s="92" t="str">
        <f t="shared" si="18"/>
        <v/>
      </c>
      <c r="U90" s="5">
        <v>25.886119193547962</v>
      </c>
      <c r="V90" s="5">
        <v>8.6268615722656246E-5</v>
      </c>
      <c r="W90" s="94">
        <f t="shared" si="16"/>
        <v>109.92643691116875</v>
      </c>
      <c r="X90" s="94">
        <f t="shared" si="19"/>
        <v>-86.439890685664039</v>
      </c>
      <c r="Y90" s="5">
        <v>2.5</v>
      </c>
      <c r="AC90">
        <v>-24</v>
      </c>
      <c r="AD90" s="10">
        <f t="shared" si="20"/>
        <v>-2.5200000000000005</v>
      </c>
      <c r="AE90" s="269">
        <f>SigmaEpsConcrete(AD90/1000,$AN$30:$AN$33,$AR$30:$AR$33,$AS$26,$AS$27,$AS$28,$AQ$20,$AU$19)</f>
        <v>-160</v>
      </c>
      <c r="AF90" s="10">
        <f>-$AG$67+($AG$68-$AG$67)/15*(AC90-$AC$104)</f>
        <v>-1.7750000000000001</v>
      </c>
      <c r="AG90" s="269">
        <f>SigmaEpsReinf(AF90/1000,$AS$42:$AS$43,$AS$41,$AS$39,$AS$40,$AQ$38)</f>
        <v>-3550</v>
      </c>
      <c r="AI90" s="269">
        <f t="shared" si="22"/>
        <v>160</v>
      </c>
      <c r="AL90" s="137"/>
      <c r="AM90" s="137" t="s">
        <v>179</v>
      </c>
      <c r="AN90" s="137"/>
      <c r="AO90" s="137"/>
      <c r="AP90" s="137"/>
      <c r="AQ90" s="137"/>
      <c r="AR90" s="137"/>
      <c r="AS90" s="137"/>
      <c r="AT90" s="220" t="s">
        <v>291</v>
      </c>
      <c r="AU90" s="155">
        <f>AI11</f>
        <v>3000</v>
      </c>
      <c r="AV90" s="137" t="s">
        <v>177</v>
      </c>
      <c r="AW90" s="137"/>
      <c r="AX90" s="137"/>
      <c r="BH90" s="338"/>
      <c r="BI90" s="338"/>
      <c r="BJ90" s="338"/>
      <c r="BK90" s="338"/>
      <c r="BL90" s="338"/>
      <c r="BM90" s="338"/>
      <c r="BN90" s="338"/>
      <c r="BO90" s="338"/>
      <c r="BP90" s="338"/>
      <c r="BQ90" s="338"/>
    </row>
    <row r="91" spans="1:89" ht="15" customHeight="1" x14ac:dyDescent="0.25">
      <c r="A91" s="8" t="s">
        <v>587</v>
      </c>
      <c r="B91" s="5">
        <v>0.63735103647847557</v>
      </c>
      <c r="C91" s="5" t="s">
        <v>34</v>
      </c>
      <c r="D91" s="5">
        <v>25312.685386127523</v>
      </c>
      <c r="E91" s="5">
        <v>-1398.4491275040418</v>
      </c>
      <c r="F91" s="94">
        <f t="shared" si="10"/>
        <v>109.41723657598486</v>
      </c>
      <c r="G91" s="94">
        <f t="shared" si="11"/>
        <v>-67.499712982883096</v>
      </c>
      <c r="H91" s="127">
        <f>IF(A91&lt;&gt;"",IF(MID(C91,1,1)="c",$AS$26,IF(MID(C91,1,1)="r",$AS$41,IF(MID(C91,1,1)="p",#REF!,#REF!))),"")</f>
        <v>332000</v>
      </c>
      <c r="I91" s="92">
        <f t="shared" si="12"/>
        <v>6.9711853600637691E-4</v>
      </c>
      <c r="J91" s="92" t="str">
        <f t="shared" si="13"/>
        <v/>
      </c>
      <c r="K91" s="92" t="str">
        <f t="shared" si="14"/>
        <v/>
      </c>
      <c r="L91" s="92" t="str">
        <f t="shared" si="15"/>
        <v/>
      </c>
      <c r="M91" s="95">
        <f>IF(A91&lt;&gt;"",IF(MID(C91,1,1)="c",SigmaEpsConcrete(I91,$AN$30:$AN$33,$AR$30:$AR$33,$AS$26,$AS$27,$AS$28,$AQ$20,$AU$19),""),"")</f>
        <v>0</v>
      </c>
      <c r="N91" s="95" t="str">
        <f>IF(A91&lt;&gt;"",IF(MID(C91,1,1)="r",SigmaEpsReinf(J91,$AS$42:$AS$43,$AS$41,$AS$39,$AS$40,$AQ$38),""),"")</f>
        <v/>
      </c>
      <c r="Q91" s="92">
        <f t="shared" si="17"/>
        <v>0</v>
      </c>
      <c r="R91" s="92" t="str">
        <f t="shared" si="18"/>
        <v/>
      </c>
      <c r="U91" s="5">
        <v>15.694243498173355</v>
      </c>
      <c r="V91" s="5">
        <v>7.3014831542968749E-5</v>
      </c>
      <c r="W91" s="94">
        <f t="shared" si="16"/>
        <v>109.92643691116875</v>
      </c>
      <c r="X91" s="94">
        <f t="shared" si="19"/>
        <v>-67.689890685664068</v>
      </c>
      <c r="Y91" s="5">
        <v>2.5</v>
      </c>
      <c r="AC91">
        <v>-23</v>
      </c>
      <c r="AD91" s="10">
        <f t="shared" si="20"/>
        <v>-2.415</v>
      </c>
      <c r="AE91" s="269">
        <f>SigmaEpsConcrete(AD91/1000,$AN$30:$AN$33,$AR$30:$AR$33,$AS$26,$AS$27,$AS$28,$AQ$20,$AU$19)</f>
        <v>-160</v>
      </c>
      <c r="AF91" s="10">
        <f t="shared" ref="AF91:AF104" si="23">-$AG$67+($AG$68-$AG$67)/15*(AC91-$AC$104)</f>
        <v>-1.7750000000000001</v>
      </c>
      <c r="AG91" s="269">
        <f>SigmaEpsReinf(AF91/1000,$AS$42:$AS$43,$AS$41,$AS$39,$AS$40,$AQ$38)</f>
        <v>-3550</v>
      </c>
      <c r="AI91" s="269">
        <f t="shared" si="22"/>
        <v>160</v>
      </c>
      <c r="AL91" s="137"/>
      <c r="AM91" s="137" t="s">
        <v>184</v>
      </c>
      <c r="AN91" s="137"/>
      <c r="AO91" s="137"/>
      <c r="AP91" s="137"/>
      <c r="AQ91" s="137"/>
      <c r="AR91" s="137"/>
      <c r="AS91" s="137"/>
      <c r="AT91" s="220" t="s">
        <v>185</v>
      </c>
      <c r="AU91" s="237">
        <f>SUMPRODUCT(--($C$10:$C$10010="c"),$B$10:$B$10010)</f>
        <v>28828.450001647947</v>
      </c>
      <c r="AV91" s="137" t="s">
        <v>180</v>
      </c>
      <c r="AW91" s="137"/>
      <c r="AX91" s="137"/>
      <c r="BH91" s="338"/>
      <c r="BI91" s="338"/>
      <c r="BJ91" s="338"/>
      <c r="BK91" s="338"/>
      <c r="BL91" s="338"/>
      <c r="BM91" s="338"/>
      <c r="BN91" s="338"/>
      <c r="BO91" s="338"/>
      <c r="BP91" s="338"/>
      <c r="BQ91" s="338"/>
    </row>
    <row r="92" spans="1:89" ht="15" customHeight="1" x14ac:dyDescent="0.25">
      <c r="A92" s="8" t="s">
        <v>588</v>
      </c>
      <c r="B92" s="5">
        <v>0.69519797821158136</v>
      </c>
      <c r="C92" s="5" t="s">
        <v>34</v>
      </c>
      <c r="D92" s="5">
        <v>25312.685386127523</v>
      </c>
      <c r="E92" s="5">
        <v>-1218.7500000000032</v>
      </c>
      <c r="F92" s="94">
        <f t="shared" si="10"/>
        <v>109.41723657598486</v>
      </c>
      <c r="G92" s="94">
        <f t="shared" si="11"/>
        <v>-49.529800232479225</v>
      </c>
      <c r="H92" s="127">
        <f>IF(A92&lt;&gt;"",IF(MID(C92,1,1)="c",$AS$26,IF(MID(C92,1,1)="r",$AS$41,IF(MID(C92,1,1)="p",#REF!,#REF!))),"")</f>
        <v>332000</v>
      </c>
      <c r="I92" s="92">
        <f t="shared" si="12"/>
        <v>1.2807590005583674E-3</v>
      </c>
      <c r="J92" s="92" t="str">
        <f t="shared" si="13"/>
        <v/>
      </c>
      <c r="K92" s="92" t="str">
        <f t="shared" si="14"/>
        <v/>
      </c>
      <c r="L92" s="92" t="str">
        <f t="shared" si="15"/>
        <v/>
      </c>
      <c r="M92" s="95">
        <f>IF(A92&lt;&gt;"",IF(MID(C92,1,1)="c",SigmaEpsConcrete(I92,$AN$30:$AN$33,$AR$30:$AR$33,$AS$26,$AS$27,$AS$28,$AQ$20,$AU$19),""),"")</f>
        <v>0</v>
      </c>
      <c r="N92" s="95" t="str">
        <f>IF(A92&lt;&gt;"",IF(MID(C92,1,1)="r",SigmaEpsReinf(J92,$AS$42:$AS$43,$AS$41,$AS$39,$AS$40,$AQ$38),""),"")</f>
        <v/>
      </c>
      <c r="Q92" s="92">
        <f t="shared" si="17"/>
        <v>0</v>
      </c>
      <c r="R92" s="92" t="str">
        <f t="shared" si="18"/>
        <v/>
      </c>
      <c r="U92" s="5">
        <v>20.367128267970681</v>
      </c>
      <c r="V92" s="5">
        <v>7.9641723632812504E-5</v>
      </c>
      <c r="W92" s="94">
        <f t="shared" si="16"/>
        <v>109.92643691116875</v>
      </c>
      <c r="X92" s="94">
        <f t="shared" si="19"/>
        <v>-49.719977935260189</v>
      </c>
      <c r="Y92" s="5">
        <v>2.5</v>
      </c>
      <c r="AC92">
        <v>-22</v>
      </c>
      <c r="AD92" s="10">
        <f t="shared" si="20"/>
        <v>-2.31</v>
      </c>
      <c r="AE92" s="269">
        <f>SigmaEpsConcrete(AD92/1000,$AN$30:$AN$33,$AR$30:$AR$33,$AS$26,$AS$27,$AS$28,$AQ$20,$AU$19)</f>
        <v>-160</v>
      </c>
      <c r="AF92" s="10">
        <f t="shared" si="23"/>
        <v>-1.7750000000000001</v>
      </c>
      <c r="AG92" s="269">
        <f>SigmaEpsReinf(AF92/1000,$AS$42:$AS$43,$AS$41,$AS$39,$AS$40,$AQ$38)</f>
        <v>-3550</v>
      </c>
      <c r="AI92" s="269">
        <f t="shared" si="22"/>
        <v>160</v>
      </c>
      <c r="AL92" s="137"/>
      <c r="AM92" s="137" t="s">
        <v>57</v>
      </c>
      <c r="AN92" s="137"/>
      <c r="AO92" s="137"/>
      <c r="AP92" s="137"/>
      <c r="AQ92" s="137"/>
      <c r="AR92" s="137"/>
      <c r="AS92" s="137"/>
      <c r="AT92" s="220" t="s">
        <v>186</v>
      </c>
      <c r="AU92" s="237">
        <f>SUMPRODUCT(--($C$10:$C$10010="r"),$B$10:$B$10010)</f>
        <v>256.16546497371178</v>
      </c>
      <c r="AV92" s="137" t="s">
        <v>180</v>
      </c>
      <c r="AW92" s="137"/>
      <c r="AX92" s="137"/>
      <c r="BH92" s="338"/>
      <c r="BI92" s="338"/>
      <c r="BJ92" s="338"/>
      <c r="BK92" s="338"/>
      <c r="BL92" s="338"/>
      <c r="BM92" s="338"/>
      <c r="BN92" s="338"/>
      <c r="BO92" s="338"/>
      <c r="BP92" s="338"/>
      <c r="BQ92" s="338"/>
    </row>
    <row r="93" spans="1:89" ht="15" customHeight="1" x14ac:dyDescent="0.25">
      <c r="A93" s="8" t="s">
        <v>589</v>
      </c>
      <c r="B93" s="5">
        <v>0.69519797821158225</v>
      </c>
      <c r="C93" s="5" t="s">
        <v>34</v>
      </c>
      <c r="D93" s="5">
        <v>25312.685386127523</v>
      </c>
      <c r="E93" s="5">
        <v>-1031.2500000000032</v>
      </c>
      <c r="F93" s="94">
        <f t="shared" si="10"/>
        <v>109.41723657598486</v>
      </c>
      <c r="G93" s="94">
        <f t="shared" si="11"/>
        <v>-30.779800232479225</v>
      </c>
      <c r="H93" s="127">
        <f>IF(A93&lt;&gt;"",IF(MID(C93,1,1)="c",$AS$26,IF(MID(C93,1,1)="r",$AS$41,IF(MID(C93,1,1)="p",#REF!,#REF!))),"")</f>
        <v>332000</v>
      </c>
      <c r="I93" s="92">
        <f t="shared" si="12"/>
        <v>1.8897357308490517E-3</v>
      </c>
      <c r="J93" s="92" t="str">
        <f t="shared" si="13"/>
        <v/>
      </c>
      <c r="K93" s="92" t="str">
        <f t="shared" si="14"/>
        <v/>
      </c>
      <c r="L93" s="92" t="str">
        <f t="shared" si="15"/>
        <v/>
      </c>
      <c r="M93" s="95">
        <f>IF(A93&lt;&gt;"",IF(MID(C93,1,1)="c",SigmaEpsConcrete(I93,$AN$30:$AN$33,$AR$30:$AR$33,$AS$26,$AS$27,$AS$28,$AQ$20,$AU$19),""),"")</f>
        <v>0</v>
      </c>
      <c r="N93" s="95" t="str">
        <f>IF(A93&lt;&gt;"",IF(MID(C93,1,1)="r",SigmaEpsReinf(J93,$AS$42:$AS$43,$AS$41,$AS$39,$AS$40,$AQ$38),""),"")</f>
        <v/>
      </c>
      <c r="Q93" s="92">
        <f t="shared" si="17"/>
        <v>0</v>
      </c>
      <c r="R93" s="92" t="str">
        <f t="shared" si="18"/>
        <v/>
      </c>
      <c r="U93" s="5">
        <v>20.367128267961739</v>
      </c>
      <c r="V93" s="5">
        <v>7.9641723632812504E-5</v>
      </c>
      <c r="W93" s="94">
        <f t="shared" si="16"/>
        <v>109.92643691116875</v>
      </c>
      <c r="X93" s="94">
        <f t="shared" si="19"/>
        <v>-30.969977935260193</v>
      </c>
      <c r="Y93" s="5">
        <v>2.5</v>
      </c>
      <c r="AC93">
        <v>-21</v>
      </c>
      <c r="AD93" s="10">
        <f t="shared" si="20"/>
        <v>-2.2050000000000001</v>
      </c>
      <c r="AE93" s="269">
        <f>SigmaEpsConcrete(AD93/1000,$AN$30:$AN$33,$AR$30:$AR$33,$AS$26,$AS$27,$AS$28,$AQ$20,$AU$19)</f>
        <v>-160</v>
      </c>
      <c r="AF93" s="10">
        <f t="shared" si="23"/>
        <v>-1.7750000000000001</v>
      </c>
      <c r="AG93" s="269">
        <f>SigmaEpsReinf(AF93/1000,$AS$42:$AS$43,$AS$41,$AS$39,$AS$40,$AQ$38)</f>
        <v>-3550</v>
      </c>
      <c r="AI93" s="269">
        <f t="shared" si="22"/>
        <v>160</v>
      </c>
      <c r="AL93" s="137"/>
      <c r="AM93" s="137" t="s">
        <v>187</v>
      </c>
      <c r="AN93" s="137"/>
      <c r="AO93" s="137"/>
      <c r="AP93" s="137"/>
      <c r="AQ93" s="137"/>
      <c r="AR93" s="137"/>
      <c r="AS93" s="137"/>
      <c r="AT93" s="220" t="s">
        <v>188</v>
      </c>
      <c r="AU93" s="239">
        <f>AU92/AU91</f>
        <v>8.8858563314735389E-3</v>
      </c>
      <c r="AV93" s="137"/>
      <c r="AW93" s="137"/>
      <c r="AX93" s="137"/>
      <c r="BH93" s="338"/>
      <c r="BI93" s="338"/>
      <c r="BJ93" s="338"/>
      <c r="BK93" s="338"/>
      <c r="BL93" s="338"/>
      <c r="BM93" s="338"/>
      <c r="BN93" s="338"/>
      <c r="BO93" s="338"/>
      <c r="BP93" s="338"/>
      <c r="BQ93" s="338"/>
    </row>
    <row r="94" spans="1:89" ht="15" customHeight="1" x14ac:dyDescent="0.25">
      <c r="A94" s="8" t="s">
        <v>590</v>
      </c>
      <c r="B94" s="5">
        <v>0.69519797821158136</v>
      </c>
      <c r="C94" s="5" t="s">
        <v>34</v>
      </c>
      <c r="D94" s="5">
        <v>25312.685386127523</v>
      </c>
      <c r="E94" s="5">
        <v>-843.75000000000307</v>
      </c>
      <c r="F94" s="94">
        <f t="shared" si="10"/>
        <v>109.41723657598486</v>
      </c>
      <c r="G94" s="94">
        <f t="shared" si="11"/>
        <v>-12.029800232479214</v>
      </c>
      <c r="H94" s="127">
        <f>IF(A94&lt;&gt;"",IF(MID(C94,1,1)="c",$AS$26,IF(MID(C94,1,1)="r",$AS$41,IF(MID(C94,1,1)="p",#REF!,#REF!))),"")</f>
        <v>332000</v>
      </c>
      <c r="I94" s="92">
        <f t="shared" si="12"/>
        <v>2.4987124611397364E-3</v>
      </c>
      <c r="J94" s="92" t="str">
        <f t="shared" si="13"/>
        <v/>
      </c>
      <c r="K94" s="92" t="str">
        <f t="shared" si="14"/>
        <v/>
      </c>
      <c r="L94" s="92" t="str">
        <f t="shared" si="15"/>
        <v/>
      </c>
      <c r="M94" s="95">
        <f>IF(A94&lt;&gt;"",IF(MID(C94,1,1)="c",SigmaEpsConcrete(I94,$AN$30:$AN$33,$AR$30:$AR$33,$AS$26,$AS$27,$AS$28,$AQ$20,$AU$19),""),"")</f>
        <v>0</v>
      </c>
      <c r="N94" s="95" t="str">
        <f>IF(A94&lt;&gt;"",IF(MID(C94,1,1)="r",SigmaEpsReinf(J94,$AS$42:$AS$43,$AS$41,$AS$39,$AS$40,$AQ$38),""),"")</f>
        <v/>
      </c>
      <c r="Q94" s="92">
        <f t="shared" si="17"/>
        <v>0</v>
      </c>
      <c r="R94" s="92" t="str">
        <f t="shared" si="18"/>
        <v/>
      </c>
      <c r="U94" s="5">
        <v>20.367128267952801</v>
      </c>
      <c r="V94" s="5">
        <v>7.9641723632812504E-5</v>
      </c>
      <c r="W94" s="94">
        <f t="shared" si="16"/>
        <v>109.92643691116875</v>
      </c>
      <c r="X94" s="94">
        <f t="shared" si="19"/>
        <v>-12.219977935260181</v>
      </c>
      <c r="Y94" s="5">
        <v>2.5</v>
      </c>
      <c r="AC94">
        <v>-20</v>
      </c>
      <c r="AD94" s="10">
        <f t="shared" si="20"/>
        <v>-2.1</v>
      </c>
      <c r="AE94" s="269">
        <f>SigmaEpsConcrete(AD94/1000,$AN$30:$AN$33,$AR$30:$AR$33,$AS$26,$AS$27,$AS$28,$AQ$20,$AU$19)</f>
        <v>-160</v>
      </c>
      <c r="AF94" s="10">
        <f t="shared" si="23"/>
        <v>-1.7750000000000001</v>
      </c>
      <c r="AG94" s="269">
        <f>SigmaEpsReinf(AF94/1000,$AS$42:$AS$43,$AS$41,$AS$39,$AS$40,$AQ$38)</f>
        <v>-3550</v>
      </c>
      <c r="AI94" s="269">
        <f t="shared" si="22"/>
        <v>160</v>
      </c>
      <c r="AL94" s="137"/>
      <c r="AM94" s="137" t="s">
        <v>58</v>
      </c>
      <c r="AN94" s="137"/>
      <c r="AO94" s="137"/>
      <c r="AP94" s="137"/>
      <c r="AQ94" s="137"/>
      <c r="AR94" s="137"/>
      <c r="AS94" s="137"/>
      <c r="AT94" s="220" t="s">
        <v>189</v>
      </c>
      <c r="AU94" s="237">
        <f>SUMPRODUCT(--($C$10:$C$10010="p"),$B$10:$B$10010)</f>
        <v>0</v>
      </c>
      <c r="AV94" s="137" t="s">
        <v>180</v>
      </c>
      <c r="AW94" s="137"/>
      <c r="AX94" s="137"/>
      <c r="BH94" s="338"/>
      <c r="BI94" s="338"/>
      <c r="BJ94" s="338"/>
      <c r="BK94" s="338"/>
      <c r="BL94" s="338"/>
      <c r="BM94" s="338"/>
      <c r="BN94" s="338"/>
      <c r="BO94" s="338"/>
      <c r="BP94" s="338"/>
      <c r="BQ94" s="338"/>
    </row>
    <row r="95" spans="1:89" ht="15" customHeight="1" x14ac:dyDescent="0.25">
      <c r="A95" s="8" t="s">
        <v>591</v>
      </c>
      <c r="B95" s="5">
        <v>0.42525972831393288</v>
      </c>
      <c r="C95" s="5" t="s">
        <v>34</v>
      </c>
      <c r="D95" s="5">
        <v>25312.68537613935</v>
      </c>
      <c r="E95" s="5">
        <v>-692.65216366234347</v>
      </c>
      <c r="F95" s="94">
        <f t="shared" si="10"/>
        <v>109.41723557716759</v>
      </c>
      <c r="G95" s="94">
        <f t="shared" si="11"/>
        <v>3.0799834012867451</v>
      </c>
      <c r="H95" s="127">
        <f>IF(A95&lt;&gt;"",IF(MID(C95,1,1)="c",$AS$26,IF(MID(C95,1,1)="r",$AS$41,IF(MID(C95,1,1)="p",#REF!,#REF!))),"")</f>
        <v>332000</v>
      </c>
      <c r="I95" s="92">
        <f t="shared" si="12"/>
        <v>2.9894594736161158E-3</v>
      </c>
      <c r="J95" s="92" t="str">
        <f t="shared" si="13"/>
        <v/>
      </c>
      <c r="K95" s="92" t="str">
        <f t="shared" si="14"/>
        <v/>
      </c>
      <c r="L95" s="92" t="str">
        <f t="shared" si="15"/>
        <v/>
      </c>
      <c r="M95" s="95">
        <f>IF(A95&lt;&gt;"",IF(MID(C95,1,1)="c",SigmaEpsConcrete(I95,$AN$30:$AN$33,$AR$30:$AR$33,$AS$26,$AS$27,$AS$28,$AQ$20,$AU$19),""),"")</f>
        <v>0</v>
      </c>
      <c r="N95" s="95" t="str">
        <f>IF(A95&lt;&gt;"",IF(MID(C95,1,1)="r",SigmaEpsReinf(J95,$AS$42:$AS$43,$AS$41,$AS$39,$AS$40,$AQ$38),""),"")</f>
        <v/>
      </c>
      <c r="Q95" s="92">
        <f t="shared" si="17"/>
        <v>0</v>
      </c>
      <c r="R95" s="92" t="str">
        <f t="shared" si="18"/>
        <v/>
      </c>
      <c r="U95" s="5">
        <v>4.661944426112032</v>
      </c>
      <c r="V95" s="5">
        <v>4.8717497506534228E-5</v>
      </c>
      <c r="W95" s="94">
        <f t="shared" si="16"/>
        <v>109.92643591235148</v>
      </c>
      <c r="X95" s="94">
        <f t="shared" si="19"/>
        <v>2.8898056985057785</v>
      </c>
      <c r="Y95" s="5">
        <v>2.5</v>
      </c>
      <c r="AC95">
        <v>-19</v>
      </c>
      <c r="AD95" s="10">
        <f t="shared" si="20"/>
        <v>-1.9950000000000001</v>
      </c>
      <c r="AE95" s="269">
        <f>SigmaEpsConcrete(AD95/1000,$AN$30:$AN$33,$AR$30:$AR$33,$AS$26,$AS$27,$AS$28,$AQ$20,$AU$19)</f>
        <v>-160</v>
      </c>
      <c r="AF95" s="10">
        <f t="shared" si="23"/>
        <v>-1.7750000000000001</v>
      </c>
      <c r="AG95" s="269">
        <f>SigmaEpsReinf(AF95/1000,$AS$42:$AS$43,$AS$41,$AS$39,$AS$40,$AQ$38)</f>
        <v>-3550</v>
      </c>
      <c r="AI95" s="269">
        <f t="shared" si="22"/>
        <v>160</v>
      </c>
      <c r="AL95" s="137"/>
      <c r="AM95" s="137" t="s">
        <v>36</v>
      </c>
      <c r="AN95" s="137"/>
      <c r="AO95" s="137"/>
      <c r="AP95" s="137"/>
      <c r="AQ95" s="137"/>
      <c r="AR95" s="137"/>
      <c r="AS95" s="137"/>
      <c r="AT95" s="220" t="s">
        <v>190</v>
      </c>
      <c r="AU95" s="237">
        <f>SUMPRODUCT(--($C$10:$C$10010="u"),$B$10:$B$10010)</f>
        <v>0</v>
      </c>
      <c r="AV95" s="137" t="s">
        <v>180</v>
      </c>
      <c r="AW95" s="137"/>
      <c r="AX95" s="137"/>
      <c r="BH95" s="338"/>
      <c r="BI95" s="338"/>
      <c r="BJ95" s="338"/>
      <c r="BK95" s="338"/>
      <c r="BL95" s="338"/>
      <c r="BM95" s="338"/>
      <c r="BN95" s="338"/>
      <c r="BO95" s="338"/>
      <c r="BP95" s="338"/>
      <c r="BQ95" s="338"/>
    </row>
    <row r="96" spans="1:89" ht="15" customHeight="1" x14ac:dyDescent="0.25">
      <c r="A96" s="8" t="s">
        <v>592</v>
      </c>
      <c r="B96" s="5">
        <v>232.66726932488658</v>
      </c>
      <c r="C96" s="5" t="s">
        <v>34</v>
      </c>
      <c r="D96" s="5">
        <v>25216.389047344961</v>
      </c>
      <c r="E96" s="5">
        <v>-687.8373472137323</v>
      </c>
      <c r="F96" s="94">
        <f t="shared" si="10"/>
        <v>99.787602697728659</v>
      </c>
      <c r="G96" s="94">
        <f t="shared" si="11"/>
        <v>3.5614650461478616</v>
      </c>
      <c r="H96" s="127">
        <f>IF(A96&lt;&gt;"",IF(MID(C96,1,1)="c",$AS$26,IF(MID(C96,1,1)="r",$AS$41,IF(MID(C96,1,1)="p",#REF!,#REF!))),"")</f>
        <v>332000</v>
      </c>
      <c r="I96" s="92">
        <f t="shared" si="12"/>
        <v>2.928607546723457E-3</v>
      </c>
      <c r="J96" s="92" t="str">
        <f t="shared" si="13"/>
        <v/>
      </c>
      <c r="K96" s="92" t="str">
        <f t="shared" si="14"/>
        <v/>
      </c>
      <c r="L96" s="92" t="str">
        <f t="shared" si="15"/>
        <v/>
      </c>
      <c r="M96" s="95">
        <f>IF(A96&lt;&gt;"",IF(MID(C96,1,1)="c",SigmaEpsConcrete(I96,$AN$30:$AN$33,$AR$30:$AR$33,$AS$26,$AS$27,$AS$28,$AQ$20,$AU$19),""),"")</f>
        <v>0</v>
      </c>
      <c r="N96" s="95" t="str">
        <f>IF(A96&lt;&gt;"",IF(MID(C96,1,1)="r",SigmaEpsReinf(J96,$AS$42:$AS$43,$AS$41,$AS$39,$AS$40,$AQ$38),""),"")</f>
        <v/>
      </c>
      <c r="Q96" s="92">
        <f t="shared" si="17"/>
        <v>0</v>
      </c>
      <c r="R96" s="92" t="str">
        <f t="shared" si="18"/>
        <v/>
      </c>
      <c r="U96" s="5">
        <v>2989.2456282181415</v>
      </c>
      <c r="V96" s="5">
        <v>6833.793334119162</v>
      </c>
      <c r="W96" s="94">
        <f t="shared" si="16"/>
        <v>100.29680303291255</v>
      </c>
      <c r="X96" s="94">
        <f t="shared" si="19"/>
        <v>3.3712873433668951</v>
      </c>
      <c r="Y96" s="5">
        <v>2.5</v>
      </c>
      <c r="AC96">
        <v>-18</v>
      </c>
      <c r="AD96" s="10">
        <f t="shared" si="20"/>
        <v>-1.8900000000000001</v>
      </c>
      <c r="AE96" s="269">
        <f>SigmaEpsConcrete(AD96/1000,$AN$30:$AN$33,$AR$30:$AR$33,$AS$26,$AS$27,$AS$28,$AQ$20,$AU$19)</f>
        <v>-160</v>
      </c>
      <c r="AF96" s="10">
        <f t="shared" si="23"/>
        <v>-1.7750000000000001</v>
      </c>
      <c r="AG96" s="269">
        <f>SigmaEpsReinf(AF96/1000,$AS$42:$AS$43,$AS$41,$AS$39,$AS$40,$AQ$38)</f>
        <v>-3550</v>
      </c>
      <c r="AI96" s="269">
        <f t="shared" si="22"/>
        <v>160</v>
      </c>
      <c r="AL96" s="137"/>
      <c r="AM96" s="137" t="s">
        <v>294</v>
      </c>
      <c r="AN96" s="137"/>
      <c r="AO96" s="137"/>
      <c r="AP96" s="137"/>
      <c r="AQ96" s="137"/>
      <c r="AR96" s="137"/>
      <c r="AS96" s="137"/>
      <c r="AT96" s="220" t="s">
        <v>185</v>
      </c>
      <c r="AU96" s="237">
        <f>SUMPRODUCT(--($I$10:$I$10010&lt;0),--($I$10:$I$10010&lt;&gt;""),$B$10:$B$10010)</f>
        <v>5700.4791295431151</v>
      </c>
      <c r="AV96" s="137" t="s">
        <v>180</v>
      </c>
      <c r="AW96" s="137"/>
      <c r="AX96" s="137"/>
      <c r="BH96" s="338"/>
      <c r="BI96" s="338"/>
      <c r="BJ96" s="338"/>
      <c r="BK96" s="338"/>
      <c r="BL96" s="338"/>
      <c r="BM96" s="338"/>
      <c r="BN96" s="338"/>
      <c r="BO96" s="338"/>
      <c r="BP96" s="338"/>
      <c r="BQ96" s="338"/>
    </row>
    <row r="97" spans="1:73" ht="15" customHeight="1" x14ac:dyDescent="0.25">
      <c r="A97" s="8" t="s">
        <v>593</v>
      </c>
      <c r="B97" s="5">
        <v>267.82351938912768</v>
      </c>
      <c r="C97" s="5" t="s">
        <v>34</v>
      </c>
      <c r="D97" s="5">
        <v>25029.198961284255</v>
      </c>
      <c r="E97" s="5">
        <v>-678.47784289359458</v>
      </c>
      <c r="F97" s="94">
        <f t="shared" si="10"/>
        <v>81.068594091658085</v>
      </c>
      <c r="G97" s="94">
        <f t="shared" si="11"/>
        <v>4.4974154781616331</v>
      </c>
      <c r="H97" s="127">
        <f>IF(A97&lt;&gt;"",IF(MID(C97,1,1)="c",$AS$26,IF(MID(C97,1,1)="r",$AS$41,IF(MID(C97,1,1)="p",#REF!,#REF!))),"")</f>
        <v>332000</v>
      </c>
      <c r="I97" s="92">
        <f t="shared" si="12"/>
        <v>2.8103177056187654E-3</v>
      </c>
      <c r="J97" s="92" t="str">
        <f t="shared" si="13"/>
        <v/>
      </c>
      <c r="K97" s="92" t="str">
        <f t="shared" si="14"/>
        <v/>
      </c>
      <c r="L97" s="92" t="str">
        <f t="shared" si="15"/>
        <v/>
      </c>
      <c r="M97" s="95">
        <f>IF(A97&lt;&gt;"",IF(MID(C97,1,1)="c",SigmaEpsConcrete(I97,$AN$30:$AN$33,$AR$30:$AR$33,$AS$26,$AS$27,$AS$28,$AQ$20,$AU$19),""),"")</f>
        <v>0</v>
      </c>
      <c r="N97" s="95" t="str">
        <f>IF(A97&lt;&gt;"",IF(MID(C97,1,1)="r",SigmaEpsReinf(J97,$AS$42:$AS$43,$AS$41,$AS$39,$AS$40,$AQ$38),""),"")</f>
        <v/>
      </c>
      <c r="Q97" s="92">
        <f t="shared" si="17"/>
        <v>0</v>
      </c>
      <c r="R97" s="92" t="str">
        <f t="shared" si="18"/>
        <v/>
      </c>
      <c r="U97" s="5">
        <v>4546.2182908778204</v>
      </c>
      <c r="V97" s="5">
        <v>7881.7892992787347</v>
      </c>
      <c r="W97" s="94">
        <f t="shared" si="16"/>
        <v>81.577794426841976</v>
      </c>
      <c r="X97" s="94">
        <f t="shared" si="19"/>
        <v>4.3072377753806661</v>
      </c>
      <c r="Y97" s="5">
        <v>2.5</v>
      </c>
      <c r="AC97">
        <v>-17</v>
      </c>
      <c r="AD97" s="10">
        <f t="shared" si="20"/>
        <v>-1.7850000000000001</v>
      </c>
      <c r="AE97" s="269">
        <f>SigmaEpsConcrete(AD97/1000,$AN$30:$AN$33,$AR$30:$AR$33,$AS$26,$AS$27,$AS$28,$AQ$20,$AU$19)</f>
        <v>-160</v>
      </c>
      <c r="AF97" s="10">
        <f t="shared" si="23"/>
        <v>-1.7750000000000001</v>
      </c>
      <c r="AG97" s="269">
        <f>SigmaEpsReinf(AF97/1000,$AS$42:$AS$43,$AS$41,$AS$39,$AS$40,$AQ$38)</f>
        <v>-3550</v>
      </c>
      <c r="AI97" s="269">
        <f t="shared" si="22"/>
        <v>160</v>
      </c>
      <c r="AL97" s="137"/>
      <c r="AM97" s="137" t="s">
        <v>295</v>
      </c>
      <c r="AN97" s="137"/>
      <c r="AO97" s="137"/>
      <c r="AP97" s="137"/>
      <c r="AQ97" s="137"/>
      <c r="AR97" s="146" t="s">
        <v>296</v>
      </c>
      <c r="AS97" s="146"/>
      <c r="AT97" s="236" t="s">
        <v>186</v>
      </c>
      <c r="AU97" s="184">
        <f>SUMPRODUCT(--($J$10:$J$10010&gt;=0),--($J$10:$J$10010&lt;&gt;""),$B$10:$B$10010)</f>
        <v>176.11768416024384</v>
      </c>
      <c r="AV97" s="146" t="s">
        <v>180</v>
      </c>
      <c r="AW97" s="137"/>
      <c r="AX97" s="137"/>
      <c r="BH97" s="338"/>
      <c r="BI97" s="338"/>
      <c r="BJ97" s="338"/>
      <c r="BK97" s="338"/>
      <c r="BL97" s="338"/>
      <c r="BM97" s="338"/>
      <c r="BN97" s="338"/>
      <c r="BO97" s="338"/>
      <c r="BP97" s="338"/>
      <c r="BQ97" s="338"/>
    </row>
    <row r="98" spans="1:73" ht="15" customHeight="1" x14ac:dyDescent="0.25">
      <c r="A98" s="8" t="s">
        <v>594</v>
      </c>
      <c r="B98" s="5">
        <v>278.69055297894266</v>
      </c>
      <c r="C98" s="5" t="s">
        <v>34</v>
      </c>
      <c r="D98" s="5">
        <v>24849.328861124912</v>
      </c>
      <c r="E98" s="5">
        <v>-669.48433786919372</v>
      </c>
      <c r="F98" s="94">
        <f t="shared" si="10"/>
        <v>63.081584075723732</v>
      </c>
      <c r="G98" s="94">
        <f t="shared" si="11"/>
        <v>5.3967659806017192</v>
      </c>
      <c r="H98" s="127">
        <f>IF(A98&lt;&gt;"",IF(MID(C98,1,1)="c",$AS$26,IF(MID(C98,1,1)="r",$AS$41,IF(MID(C98,1,1)="p",#REF!,#REF!))),"")</f>
        <v>332000</v>
      </c>
      <c r="I98" s="92">
        <f t="shared" si="12"/>
        <v>2.6966535366710911E-3</v>
      </c>
      <c r="J98" s="92" t="str">
        <f t="shared" si="13"/>
        <v/>
      </c>
      <c r="K98" s="92" t="str">
        <f t="shared" si="14"/>
        <v/>
      </c>
      <c r="L98" s="92" t="str">
        <f t="shared" si="15"/>
        <v/>
      </c>
      <c r="M98" s="95">
        <f>IF(A98&lt;&gt;"",IF(MID(C98,1,1)="c",SigmaEpsConcrete(I98,$AN$30:$AN$33,$AR$30:$AR$33,$AS$26,$AS$27,$AS$28,$AQ$20,$AU$19),""),"")</f>
        <v>0</v>
      </c>
      <c r="N98" s="95" t="str">
        <f>IF(A98&lt;&gt;"",IF(MID(C98,1,1)="r",SigmaEpsReinf(J98,$AS$42:$AS$43,$AS$41,$AS$39,$AS$40,$AQ$38),""),"")</f>
        <v/>
      </c>
      <c r="Q98" s="92">
        <f t="shared" si="17"/>
        <v>0</v>
      </c>
      <c r="R98" s="92" t="str">
        <f t="shared" si="18"/>
        <v/>
      </c>
      <c r="U98" s="5">
        <v>5928.3364928593837</v>
      </c>
      <c r="V98" s="5">
        <v>7079.9618951351922</v>
      </c>
      <c r="W98" s="94">
        <f t="shared" si="16"/>
        <v>63.590784410907624</v>
      </c>
      <c r="X98" s="94">
        <f t="shared" si="19"/>
        <v>5.2065882778207522</v>
      </c>
      <c r="Y98" s="5">
        <v>2.5</v>
      </c>
      <c r="AC98">
        <v>-16</v>
      </c>
      <c r="AD98" s="10">
        <f t="shared" si="20"/>
        <v>-1.6800000000000002</v>
      </c>
      <c r="AE98" s="269">
        <f>SigmaEpsConcrete(AD98/1000,$AN$30:$AN$33,$AR$30:$AR$33,$AS$26,$AS$27,$AS$28,$AQ$20,$AU$19)</f>
        <v>-160</v>
      </c>
      <c r="AF98" s="10">
        <f t="shared" si="23"/>
        <v>-1.7750000000000001</v>
      </c>
      <c r="AG98" s="269">
        <f>SigmaEpsReinf(AF98/1000,$AS$42:$AS$43,$AS$41,$AS$39,$AS$40,$AQ$38)</f>
        <v>-3550</v>
      </c>
      <c r="AI98" s="269">
        <f t="shared" si="22"/>
        <v>160</v>
      </c>
      <c r="AL98" s="137"/>
      <c r="AM98" s="137"/>
      <c r="AN98" s="137"/>
      <c r="AO98" s="137"/>
      <c r="AP98" s="137"/>
      <c r="AQ98" s="137"/>
      <c r="AR98" s="137" t="s">
        <v>297</v>
      </c>
      <c r="AS98" s="137"/>
      <c r="AT98" s="220" t="s">
        <v>298</v>
      </c>
      <c r="AU98" s="182">
        <f>SUMPRODUCT(--($J$10:$J$10010&lt;0),--($J$10:$J$10010&lt;&gt;""),$B$10:$B$10010)</f>
        <v>80.047780813467924</v>
      </c>
      <c r="AV98" s="137" t="s">
        <v>180</v>
      </c>
      <c r="AW98" s="137"/>
      <c r="AX98" s="137"/>
      <c r="BH98" s="338"/>
      <c r="BI98" s="338"/>
      <c r="BJ98" s="338"/>
      <c r="BK98" s="338"/>
      <c r="BL98" s="338"/>
      <c r="BM98" s="338"/>
      <c r="BN98" s="338"/>
      <c r="BO98" s="338"/>
      <c r="BP98" s="338"/>
      <c r="BQ98" s="338"/>
    </row>
    <row r="99" spans="1:73" ht="15" customHeight="1" x14ac:dyDescent="0.25">
      <c r="A99" s="8" t="s">
        <v>595</v>
      </c>
      <c r="B99" s="5">
        <v>386.8693661186802</v>
      </c>
      <c r="C99" s="5" t="s">
        <v>34</v>
      </c>
      <c r="D99" s="5">
        <v>24654.814951258544</v>
      </c>
      <c r="E99" s="5">
        <v>-659.90970786617515</v>
      </c>
      <c r="F99" s="94">
        <f t="shared" si="10"/>
        <v>43.630193089086973</v>
      </c>
      <c r="G99" s="94">
        <f t="shared" si="11"/>
        <v>6.3542289809035761</v>
      </c>
      <c r="H99" s="127">
        <f>IF(A99&lt;&gt;"",IF(MID(C99,1,1)="c",$AS$26,IF(MID(C99,1,1)="r",$AS$41,IF(MID(C99,1,1)="p",#REF!,#REF!))),"")</f>
        <v>332000</v>
      </c>
      <c r="I99" s="92">
        <f t="shared" si="12"/>
        <v>2.5732449561247017E-3</v>
      </c>
      <c r="J99" s="92" t="str">
        <f t="shared" si="13"/>
        <v/>
      </c>
      <c r="K99" s="92" t="str">
        <f t="shared" si="14"/>
        <v/>
      </c>
      <c r="L99" s="92" t="str">
        <f t="shared" si="15"/>
        <v/>
      </c>
      <c r="M99" s="95">
        <f>IF(A99&lt;&gt;"",IF(MID(C99,1,1)="c",SigmaEpsConcrete(I99,$AN$30:$AN$33,$AR$30:$AR$33,$AS$26,$AS$27,$AS$28,$AQ$20,$AU$19),""),"")</f>
        <v>0</v>
      </c>
      <c r="N99" s="95" t="str">
        <f>IF(A99&lt;&gt;"",IF(MID(C99,1,1)="r",SigmaEpsReinf(J99,$AS$42:$AS$43,$AS$41,$AS$39,$AS$40,$AQ$38),""),"")</f>
        <v/>
      </c>
      <c r="Q99" s="92">
        <f t="shared" si="17"/>
        <v>0</v>
      </c>
      <c r="R99" s="92" t="str">
        <f t="shared" si="18"/>
        <v/>
      </c>
      <c r="U99" s="5">
        <v>10403.017594715036</v>
      </c>
      <c r="V99" s="5">
        <v>14951.071628184589</v>
      </c>
      <c r="W99" s="94">
        <f t="shared" si="16"/>
        <v>44.139393424270864</v>
      </c>
      <c r="X99" s="94">
        <f t="shared" si="19"/>
        <v>6.1640512781226091</v>
      </c>
      <c r="Y99" s="5">
        <v>2.5</v>
      </c>
      <c r="AC99">
        <v>-15</v>
      </c>
      <c r="AD99" s="10">
        <f t="shared" si="20"/>
        <v>-1.5750000000000002</v>
      </c>
      <c r="AE99" s="269">
        <f>SigmaEpsConcrete(AD99/1000,$AN$30:$AN$33,$AR$30:$AR$33,$AS$26,$AS$27,$AS$28,$AQ$20,$AU$19)</f>
        <v>-160</v>
      </c>
      <c r="AF99" s="10">
        <f t="shared" si="23"/>
        <v>-1.7750000000000001</v>
      </c>
      <c r="AG99" s="269">
        <f>SigmaEpsReinf(AF99/1000,$AS$42:$AS$43,$AS$41,$AS$39,$AS$40,$AQ$38)</f>
        <v>-3550</v>
      </c>
      <c r="AI99" s="269">
        <f t="shared" si="22"/>
        <v>160</v>
      </c>
      <c r="AL99" s="137"/>
      <c r="AM99" s="137" t="s">
        <v>299</v>
      </c>
      <c r="AN99" s="137"/>
      <c r="AO99" s="137"/>
      <c r="AP99" s="137"/>
      <c r="AQ99" s="137"/>
      <c r="AR99" s="146" t="s">
        <v>296</v>
      </c>
      <c r="AS99" s="146"/>
      <c r="AT99" s="236" t="s">
        <v>189</v>
      </c>
      <c r="AU99" s="184">
        <f>SUMPRODUCT(--($L$10:$L$10010&gt;=0),--($L$10:$L$10010&lt;&gt;""),$B$10:$B$10010)</f>
        <v>0</v>
      </c>
      <c r="AV99" s="146" t="s">
        <v>180</v>
      </c>
      <c r="AW99" s="137"/>
      <c r="AX99" s="137"/>
      <c r="BH99" s="338"/>
      <c r="BI99" s="338"/>
      <c r="BJ99" s="338"/>
      <c r="BK99" s="338"/>
      <c r="BL99" s="338"/>
      <c r="BM99" s="338"/>
      <c r="BN99" s="338"/>
      <c r="BO99" s="338"/>
      <c r="BP99" s="338"/>
      <c r="BQ99" s="338"/>
    </row>
    <row r="100" spans="1:73" ht="15" customHeight="1" x14ac:dyDescent="0.25">
      <c r="A100" s="8" t="s">
        <v>596</v>
      </c>
      <c r="B100" s="5">
        <v>0.62338791840178909</v>
      </c>
      <c r="C100" s="5" t="s">
        <v>34</v>
      </c>
      <c r="D100" s="5">
        <v>24561.102295535606</v>
      </c>
      <c r="E100" s="5">
        <v>-561.32300956339429</v>
      </c>
      <c r="F100" s="94">
        <f t="shared" si="10"/>
        <v>34.258927516793122</v>
      </c>
      <c r="G100" s="94">
        <f t="shared" si="11"/>
        <v>16.212898811181663</v>
      </c>
      <c r="H100" s="127">
        <f>IF(A100&lt;&gt;"",IF(MID(C100,1,1)="c",$AS$26,IF(MID(C100,1,1)="r",$AS$41,IF(MID(C100,1,1)="p",#REF!,#REF!))),"")</f>
        <v>332000</v>
      </c>
      <c r="I100" s="92">
        <f t="shared" si="12"/>
        <v>2.8190047204987591E-3</v>
      </c>
      <c r="J100" s="92" t="str">
        <f t="shared" si="13"/>
        <v/>
      </c>
      <c r="K100" s="92" t="str">
        <f t="shared" si="14"/>
        <v/>
      </c>
      <c r="L100" s="92" t="str">
        <f t="shared" si="15"/>
        <v/>
      </c>
      <c r="M100" s="95">
        <f>IF(A100&lt;&gt;"",IF(MID(C100,1,1)="c",SigmaEpsConcrete(I100,$AN$30:$AN$33,$AR$30:$AR$33,$AS$26,$AS$27,$AS$28,$AQ$20,$AU$19),""),"")</f>
        <v>0</v>
      </c>
      <c r="N100" s="95" t="str">
        <f>IF(A100&lt;&gt;"",IF(MID(C100,1,1)="r",SigmaEpsReinf(J100,$AS$42:$AS$43,$AS$41,$AS$39,$AS$40,$AQ$38),""),"")</f>
        <v/>
      </c>
      <c r="Q100" s="92">
        <f t="shared" si="17"/>
        <v>0</v>
      </c>
      <c r="R100" s="92" t="str">
        <f t="shared" si="18"/>
        <v/>
      </c>
      <c r="U100" s="5">
        <v>3.2303005564306994E-3</v>
      </c>
      <c r="V100" s="5">
        <v>0.43287927685535504</v>
      </c>
      <c r="W100" s="94">
        <f t="shared" si="16"/>
        <v>34.768127851977013</v>
      </c>
      <c r="X100" s="94">
        <f t="shared" si="19"/>
        <v>16.022721108400695</v>
      </c>
      <c r="Y100" s="5">
        <v>2.5</v>
      </c>
      <c r="AC100">
        <v>-14</v>
      </c>
      <c r="AD100" s="10">
        <f t="shared" si="20"/>
        <v>-1.4700000000000002</v>
      </c>
      <c r="AE100" s="269">
        <f>SigmaEpsConcrete(AD100/1000,$AN$30:$AN$33,$AR$30:$AR$33,$AS$26,$AS$27,$AS$28,$AQ$20,$AU$19)</f>
        <v>-156.79999617187502</v>
      </c>
      <c r="AF100" s="10">
        <f t="shared" si="23"/>
        <v>-1.7750000000000001</v>
      </c>
      <c r="AG100" s="269">
        <f>SigmaEpsReinf(AF100/1000,$AS$42:$AS$43,$AS$41,$AS$39,$AS$40,$AQ$38)</f>
        <v>-3550</v>
      </c>
      <c r="AI100" s="269">
        <f t="shared" si="22"/>
        <v>156.79999617187502</v>
      </c>
      <c r="AL100" s="137"/>
      <c r="AM100" s="137"/>
      <c r="AN100" s="137"/>
      <c r="AO100" s="137"/>
      <c r="AP100" s="137"/>
      <c r="AQ100" s="137"/>
      <c r="AR100" s="137" t="s">
        <v>297</v>
      </c>
      <c r="AS100" s="137"/>
      <c r="AT100" s="220" t="s">
        <v>300</v>
      </c>
      <c r="AU100" s="182">
        <f>SUMPRODUCT(--($L$10:$L$10010&lt;0),--($L$10:$L$10010&lt;&gt;""),$B$10:$B$10010)</f>
        <v>0</v>
      </c>
      <c r="AV100" s="137" t="s">
        <v>180</v>
      </c>
      <c r="AW100" s="137"/>
      <c r="AX100" s="137"/>
      <c r="BH100" s="338"/>
      <c r="BI100" s="338"/>
      <c r="BJ100" s="338"/>
      <c r="BK100" s="338"/>
      <c r="BL100" s="338"/>
      <c r="BM100" s="338"/>
      <c r="BN100" s="338"/>
      <c r="BO100" s="338"/>
      <c r="BP100" s="338"/>
      <c r="BQ100" s="338"/>
      <c r="BR100" s="29"/>
      <c r="BS100" s="29"/>
      <c r="BT100" s="29"/>
      <c r="BU100" s="29"/>
    </row>
    <row r="101" spans="1:73" ht="15" customHeight="1" x14ac:dyDescent="0.25">
      <c r="A101" s="8" t="s">
        <v>597</v>
      </c>
      <c r="B101" s="5">
        <v>21.351518053646124</v>
      </c>
      <c r="C101" s="5" t="s">
        <v>34</v>
      </c>
      <c r="D101" s="5">
        <v>24441.487446771542</v>
      </c>
      <c r="E101" s="5">
        <v>-555.34226711426277</v>
      </c>
      <c r="F101" s="94">
        <f t="shared" si="10"/>
        <v>22.297442640386727</v>
      </c>
      <c r="G101" s="94">
        <f t="shared" si="11"/>
        <v>16.810973056094817</v>
      </c>
      <c r="H101" s="127">
        <f>IF(A101&lt;&gt;"",IF(MID(C101,1,1)="c",$AS$26,IF(MID(C101,1,1)="r",$AS$41,IF(MID(C101,1,1)="p",#REF!,#REF!))),"")</f>
        <v>332000</v>
      </c>
      <c r="I101" s="92">
        <f t="shared" si="12"/>
        <v>2.7434172695187196E-3</v>
      </c>
      <c r="J101" s="92" t="str">
        <f t="shared" si="13"/>
        <v/>
      </c>
      <c r="K101" s="92" t="str">
        <f t="shared" si="14"/>
        <v/>
      </c>
      <c r="L101" s="92" t="str">
        <f t="shared" si="15"/>
        <v/>
      </c>
      <c r="M101" s="95">
        <f>IF(A101&lt;&gt;"",IF(MID(C101,1,1)="c",SigmaEpsConcrete(I101,$AN$30:$AN$33,$AR$30:$AR$33,$AS$26,$AS$27,$AS$28,$AQ$20,$AU$19),""),"")</f>
        <v>0</v>
      </c>
      <c r="N101" s="95" t="str">
        <f>IF(A101&lt;&gt;"",IF(MID(C101,1,1)="r",SigmaEpsReinf(J101,$AS$42:$AS$43,$AS$41,$AS$39,$AS$40,$AQ$38),""),"")</f>
        <v/>
      </c>
      <c r="Q101" s="92">
        <f t="shared" si="17"/>
        <v>0</v>
      </c>
      <c r="R101" s="92" t="str">
        <f t="shared" si="18"/>
        <v/>
      </c>
      <c r="U101" s="5">
        <v>4.0107817718280616</v>
      </c>
      <c r="V101" s="5">
        <v>450.59130808075537</v>
      </c>
      <c r="W101" s="94">
        <f t="shared" si="16"/>
        <v>22.806642975570622</v>
      </c>
      <c r="X101" s="94">
        <f t="shared" si="19"/>
        <v>16.620795353313849</v>
      </c>
      <c r="Y101" s="5">
        <v>2.5</v>
      </c>
      <c r="AC101">
        <v>-13</v>
      </c>
      <c r="AD101" s="10">
        <f t="shared" si="20"/>
        <v>-1.3650000000000002</v>
      </c>
      <c r="AE101" s="269">
        <f>SigmaEpsConcrete(AD101/1000,$AN$30:$AN$33,$AR$30:$AR$33,$AS$26,$AS$27,$AS$28,$AQ$20,$AU$19)</f>
        <v>-145.59999644531251</v>
      </c>
      <c r="AF101" s="10">
        <f t="shared" si="23"/>
        <v>-1.7750000000000001</v>
      </c>
      <c r="AG101" s="269">
        <f>SigmaEpsReinf(AF101/1000,$AS$42:$AS$43,$AS$41,$AS$39,$AS$40,$AQ$38)</f>
        <v>-3550</v>
      </c>
      <c r="AI101" s="269">
        <f t="shared" si="22"/>
        <v>145.59999644531251</v>
      </c>
      <c r="AL101" s="137"/>
      <c r="AM101" s="137" t="s">
        <v>301</v>
      </c>
      <c r="AN101" s="137"/>
      <c r="AO101" s="137"/>
      <c r="AP101" s="137"/>
      <c r="AQ101" s="137"/>
      <c r="AR101" s="146" t="s">
        <v>302</v>
      </c>
      <c r="AS101" s="146"/>
      <c r="AT101" s="236" t="s">
        <v>190</v>
      </c>
      <c r="AU101" s="184">
        <f>SUMPRODUCT(--($K$10:$K$10010&gt;=0),--($K$10:$K$10010&lt;&gt;""),$B$10:$B$10010)</f>
        <v>0</v>
      </c>
      <c r="AV101" s="146" t="s">
        <v>180</v>
      </c>
      <c r="AW101" s="137"/>
      <c r="AX101" s="137"/>
      <c r="BH101" s="338"/>
      <c r="BI101" s="338"/>
      <c r="BJ101" s="338"/>
      <c r="BK101" s="338"/>
      <c r="BL101" s="338"/>
      <c r="BM101" s="338"/>
      <c r="BN101" s="338"/>
      <c r="BO101" s="338"/>
      <c r="BP101" s="338"/>
      <c r="BQ101" s="338"/>
      <c r="BR101" s="29"/>
      <c r="BS101" s="29"/>
      <c r="BT101" s="29"/>
      <c r="BU101" s="29"/>
    </row>
    <row r="102" spans="1:73" ht="15" customHeight="1" x14ac:dyDescent="0.25">
      <c r="A102" s="8" t="s">
        <v>598</v>
      </c>
      <c r="B102" s="5">
        <v>56.886019646090766</v>
      </c>
      <c r="C102" s="5" t="s">
        <v>34</v>
      </c>
      <c r="D102" s="5">
        <v>24271.593560497444</v>
      </c>
      <c r="E102" s="5">
        <v>-546.84757278503537</v>
      </c>
      <c r="F102" s="94">
        <f t="shared" si="10"/>
        <v>5.3080540129769362</v>
      </c>
      <c r="G102" s="94">
        <f t="shared" si="11"/>
        <v>17.660442489017555</v>
      </c>
      <c r="H102" s="127">
        <f>IF(A102&lt;&gt;"",IF(MID(C102,1,1)="c",$AS$26,IF(MID(C102,1,1)="r",$AS$41,IF(MID(C102,1,1)="p",#REF!,#REF!))),"")</f>
        <v>332000</v>
      </c>
      <c r="I102" s="92">
        <f t="shared" si="12"/>
        <v>2.6360573059921039E-3</v>
      </c>
      <c r="J102" s="92" t="str">
        <f t="shared" si="13"/>
        <v/>
      </c>
      <c r="K102" s="92" t="str">
        <f t="shared" si="14"/>
        <v/>
      </c>
      <c r="L102" s="92" t="str">
        <f t="shared" si="15"/>
        <v/>
      </c>
      <c r="M102" s="95">
        <f>IF(A102&lt;&gt;"",IF(MID(C102,1,1)="c",SigmaEpsConcrete(I102,$AN$30:$AN$33,$AR$30:$AR$33,$AS$26,$AS$27,$AS$28,$AQ$20,$AU$19),""),"")</f>
        <v>0</v>
      </c>
      <c r="N102" s="95" t="str">
        <f>IF(A102&lt;&gt;"",IF(MID(C102,1,1)="r",SigmaEpsReinf(J102,$AS$42:$AS$43,$AS$41,$AS$39,$AS$40,$AQ$38),""),"")</f>
        <v/>
      </c>
      <c r="Q102" s="92">
        <f t="shared" si="17"/>
        <v>0</v>
      </c>
      <c r="R102" s="92" t="str">
        <f t="shared" si="18"/>
        <v/>
      </c>
      <c r="U102" s="5">
        <v>47.67841714915663</v>
      </c>
      <c r="V102" s="5">
        <v>1617.6948712177332</v>
      </c>
      <c r="W102" s="94">
        <f t="shared" si="16"/>
        <v>5.817254348160831</v>
      </c>
      <c r="X102" s="94">
        <f t="shared" si="19"/>
        <v>17.470264786236587</v>
      </c>
      <c r="Y102" s="5">
        <v>2.5</v>
      </c>
      <c r="AC102">
        <v>-12</v>
      </c>
      <c r="AD102" s="10">
        <f t="shared" si="20"/>
        <v>-1.2600000000000002</v>
      </c>
      <c r="AE102" s="269">
        <f>SigmaEpsConcrete(AD102/1000,$AN$30:$AN$33,$AR$30:$AR$33,$AS$26,$AS$27,$AS$28,$AQ$20,$AU$19)</f>
        <v>-134.39999671875003</v>
      </c>
      <c r="AF102" s="10">
        <f t="shared" si="23"/>
        <v>-1.7750000000000001</v>
      </c>
      <c r="AG102" s="269">
        <f>SigmaEpsReinf(AF102/1000,$AS$42:$AS$43,$AS$41,$AS$39,$AS$40,$AQ$38)</f>
        <v>-3550</v>
      </c>
      <c r="AI102" s="269">
        <f t="shared" si="22"/>
        <v>134.39999671875003</v>
      </c>
      <c r="AL102" s="137"/>
      <c r="AM102" s="137"/>
      <c r="AN102" s="137"/>
      <c r="AO102" s="137"/>
      <c r="AP102" s="137"/>
      <c r="AQ102" s="137"/>
      <c r="AR102" s="137" t="s">
        <v>303</v>
      </c>
      <c r="AS102" s="137"/>
      <c r="AT102" s="220" t="s">
        <v>304</v>
      </c>
      <c r="AU102" s="182">
        <f>SUMPRODUCT(--($K$10:$K$10010&lt;0),--($K$10:$K$10010&lt;&gt;""),$B$10:$B$10010)</f>
        <v>0</v>
      </c>
      <c r="AV102" s="137" t="s">
        <v>180</v>
      </c>
      <c r="AW102" s="137"/>
      <c r="AX102" s="137"/>
      <c r="BH102" s="338"/>
      <c r="BI102" s="338"/>
      <c r="BJ102" s="338"/>
      <c r="BK102" s="338"/>
      <c r="BL102" s="338"/>
      <c r="BM102" s="338"/>
      <c r="BN102" s="338"/>
      <c r="BO102" s="338"/>
      <c r="BP102" s="338"/>
      <c r="BQ102" s="338"/>
    </row>
    <row r="103" spans="1:73" ht="15" customHeight="1" x14ac:dyDescent="0.25">
      <c r="A103" s="8" t="s">
        <v>599</v>
      </c>
      <c r="B103" s="5">
        <v>92.042269710331638</v>
      </c>
      <c r="C103" s="5" t="s">
        <v>34</v>
      </c>
      <c r="D103" s="5">
        <v>24087.781911544746</v>
      </c>
      <c r="E103" s="5">
        <v>-537.6569903206065</v>
      </c>
      <c r="F103" s="94">
        <f t="shared" si="10"/>
        <v>-13.073110882292895</v>
      </c>
      <c r="G103" s="94">
        <f t="shared" si="11"/>
        <v>18.579500735460442</v>
      </c>
      <c r="H103" s="127">
        <f>IF(A103&lt;&gt;"",IF(MID(C103,1,1)="c",$AS$26,IF(MID(C103,1,1)="r",$AS$41,IF(MID(C103,1,1)="p",#REF!,#REF!))),"")</f>
        <v>332000</v>
      </c>
      <c r="I103" s="92">
        <f t="shared" si="12"/>
        <v>2.5199023791721295E-3</v>
      </c>
      <c r="J103" s="92" t="str">
        <f t="shared" si="13"/>
        <v/>
      </c>
      <c r="K103" s="92" t="str">
        <f t="shared" si="14"/>
        <v/>
      </c>
      <c r="L103" s="92" t="str">
        <f t="shared" si="15"/>
        <v/>
      </c>
      <c r="M103" s="95">
        <f>IF(A103&lt;&gt;"",IF(MID(C103,1,1)="c",SigmaEpsConcrete(I103,$AN$30:$AN$33,$AR$30:$AR$33,$AS$26,$AS$27,$AS$28,$AQ$20,$AU$19),""),"")</f>
        <v>0</v>
      </c>
      <c r="N103" s="95" t="str">
        <f>IF(A103&lt;&gt;"",IF(MID(C103,1,1)="r",SigmaEpsReinf(J103,$AS$42:$AS$43,$AS$41,$AS$39,$AS$40,$AQ$38),""),"")</f>
        <v/>
      </c>
      <c r="Q103" s="92">
        <f t="shared" si="17"/>
        <v>0</v>
      </c>
      <c r="R103" s="92" t="str">
        <f t="shared" si="18"/>
        <v/>
      </c>
      <c r="U103" s="5">
        <v>191.05925056323554</v>
      </c>
      <c r="V103" s="5">
        <v>2670.9411540905999</v>
      </c>
      <c r="W103" s="94">
        <f t="shared" si="16"/>
        <v>-12.563910547109</v>
      </c>
      <c r="X103" s="94">
        <f t="shared" si="19"/>
        <v>18.389323032679474</v>
      </c>
      <c r="Y103" s="5">
        <v>2.5</v>
      </c>
      <c r="AC103">
        <v>-11</v>
      </c>
      <c r="AD103" s="10">
        <f t="shared" si="20"/>
        <v>-1.155</v>
      </c>
      <c r="AE103" s="269">
        <f>SigmaEpsConcrete(AD103/1000,$AN$30:$AN$33,$AR$30:$AR$33,$AS$26,$AS$27,$AS$28,$AQ$20,$AU$19)</f>
        <v>-123.19999699218749</v>
      </c>
      <c r="AF103" s="10">
        <f t="shared" si="23"/>
        <v>-1.7750000000000001</v>
      </c>
      <c r="AG103" s="269">
        <f>SigmaEpsReinf(AF103/1000,$AS$42:$AS$43,$AS$41,$AS$39,$AS$40,$AQ$38)</f>
        <v>-3550</v>
      </c>
      <c r="AI103" s="269">
        <f t="shared" si="22"/>
        <v>123.19999699218749</v>
      </c>
      <c r="AL103" s="137"/>
      <c r="AM103" s="137"/>
      <c r="AN103" s="137"/>
      <c r="AO103" s="137"/>
      <c r="AP103" s="137"/>
      <c r="AQ103" s="137"/>
      <c r="AR103" s="137"/>
      <c r="AS103" s="137"/>
      <c r="AT103" s="137"/>
      <c r="AV103" s="137"/>
      <c r="AW103" s="137"/>
      <c r="AX103" s="137"/>
      <c r="BH103" s="338"/>
      <c r="BI103" s="338"/>
      <c r="BJ103" s="338"/>
      <c r="BK103" s="338"/>
      <c r="BL103" s="338"/>
      <c r="BM103" s="338"/>
      <c r="BN103" s="338"/>
      <c r="BO103" s="338"/>
      <c r="BP103" s="338"/>
      <c r="BQ103" s="338"/>
    </row>
    <row r="104" spans="1:73" ht="15" customHeight="1" x14ac:dyDescent="0.25">
      <c r="A104" s="8" t="s">
        <v>600</v>
      </c>
      <c r="B104" s="5">
        <v>294.78951703808622</v>
      </c>
      <c r="C104" s="5" t="s">
        <v>34</v>
      </c>
      <c r="D104" s="5">
        <v>23885.175654063958</v>
      </c>
      <c r="E104" s="5">
        <v>-476.24477760189302</v>
      </c>
      <c r="F104" s="94">
        <f t="shared" si="10"/>
        <v>-33.333736630371639</v>
      </c>
      <c r="G104" s="94">
        <f t="shared" si="11"/>
        <v>24.720722007331791</v>
      </c>
      <c r="H104" s="127">
        <f>IF(A104&lt;&gt;"",IF(MID(C104,1,1)="c",$AS$26,IF(MID(C104,1,1)="r",$AS$41,IF(MID(C104,1,1)="p",#REF!,#REF!))),"")</f>
        <v>332000</v>
      </c>
      <c r="I104" s="92">
        <f t="shared" si="12"/>
        <v>2.558427941152791E-3</v>
      </c>
      <c r="J104" s="92" t="str">
        <f t="shared" si="13"/>
        <v/>
      </c>
      <c r="K104" s="92" t="str">
        <f t="shared" si="14"/>
        <v/>
      </c>
      <c r="L104" s="92" t="str">
        <f t="shared" si="15"/>
        <v/>
      </c>
      <c r="M104" s="95">
        <f>IF(A104&lt;&gt;"",IF(MID(C104,1,1)="c",SigmaEpsConcrete(I104,$AN$30:$AN$33,$AR$30:$AR$33,$AS$26,$AS$27,$AS$28,$AQ$20,$AU$19),""),"")</f>
        <v>0</v>
      </c>
      <c r="N104" s="95" t="str">
        <f>IF(A104&lt;&gt;"",IF(MID(C104,1,1)="r",SigmaEpsReinf(J104,$AS$42:$AS$43,$AS$41,$AS$39,$AS$40,$AQ$38),""),"")</f>
        <v/>
      </c>
      <c r="Q104" s="92">
        <f t="shared" si="17"/>
        <v>0</v>
      </c>
      <c r="R104" s="92" t="str">
        <f t="shared" si="18"/>
        <v/>
      </c>
      <c r="U104" s="5">
        <v>10159.677804148199</v>
      </c>
      <c r="V104" s="5">
        <v>5966.0377862126315</v>
      </c>
      <c r="W104" s="94">
        <f t="shared" si="16"/>
        <v>-32.824536295187748</v>
      </c>
      <c r="X104" s="94">
        <f t="shared" si="19"/>
        <v>24.530544304550823</v>
      </c>
      <c r="Y104" s="5">
        <v>2.5</v>
      </c>
      <c r="AC104" s="292">
        <v>-10</v>
      </c>
      <c r="AD104" s="10">
        <f t="shared" si="20"/>
        <v>-1.05</v>
      </c>
      <c r="AE104" s="269">
        <f>SigmaEpsConcrete(AD104/1000,$AN$30:$AN$33,$AR$30:$AR$33,$AS$26,$AS$27,$AS$28,$AQ$20,$AU$19)</f>
        <v>-111.99999726562501</v>
      </c>
      <c r="AF104" s="10">
        <f t="shared" si="23"/>
        <v>-1.7750000000000001</v>
      </c>
      <c r="AG104" s="269">
        <f>SigmaEpsReinf(AF104/1000,$AS$42:$AS$43,$AS$41,$AS$39,$AS$40,$AQ$38)</f>
        <v>-3550</v>
      </c>
      <c r="AI104" s="269">
        <f t="shared" si="22"/>
        <v>111.99999726562501</v>
      </c>
      <c r="AL104" s="137"/>
      <c r="AM104" s="219" t="s">
        <v>326</v>
      </c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BH104" s="338"/>
      <c r="BI104" s="338"/>
      <c r="BJ104" s="338"/>
      <c r="BK104" s="338"/>
      <c r="BL104" s="338"/>
      <c r="BM104" s="338"/>
      <c r="BN104" s="338"/>
      <c r="BO104" s="338"/>
      <c r="BP104" s="338"/>
      <c r="BQ104" s="338"/>
    </row>
    <row r="105" spans="1:73" ht="15" customHeight="1" x14ac:dyDescent="0.25">
      <c r="A105" s="8" t="s">
        <v>601</v>
      </c>
      <c r="B105" s="5">
        <v>270.03288202187599</v>
      </c>
      <c r="C105" s="5" t="s">
        <v>34</v>
      </c>
      <c r="D105" s="5">
        <v>23873.602108128434</v>
      </c>
      <c r="E105" s="5">
        <v>-277.54147197616425</v>
      </c>
      <c r="F105" s="94">
        <f t="shared" si="10"/>
        <v>-34.491091223924016</v>
      </c>
      <c r="G105" s="94">
        <f t="shared" si="11"/>
        <v>44.591052569904669</v>
      </c>
      <c r="H105" s="127">
        <f>IF(A105&lt;&gt;"",IF(MID(C105,1,1)="c",$AS$26,IF(MID(C105,1,1)="r",$AS$41,IF(MID(C105,1,1)="p",#REF!,#REF!))),"")</f>
        <v>332000</v>
      </c>
      <c r="I105" s="92">
        <f t="shared" si="12"/>
        <v>3.1945985483724988E-3</v>
      </c>
      <c r="J105" s="92" t="str">
        <f t="shared" si="13"/>
        <v/>
      </c>
      <c r="K105" s="92" t="str">
        <f t="shared" si="14"/>
        <v/>
      </c>
      <c r="L105" s="92" t="str">
        <f t="shared" si="15"/>
        <v/>
      </c>
      <c r="M105" s="95">
        <f>IF(A105&lt;&gt;"",IF(MID(C105,1,1)="c",SigmaEpsConcrete(I105,$AN$30:$AN$33,$AR$30:$AR$33,$AS$26,$AS$27,$AS$28,$AQ$20,$AU$19),""),"")</f>
        <v>0</v>
      </c>
      <c r="N105" s="95" t="str">
        <f>IF(A105&lt;&gt;"",IF(MID(C105,1,1)="r",SigmaEpsReinf(J105,$AS$42:$AS$43,$AS$41,$AS$39,$AS$40,$AQ$38),""),"")</f>
        <v/>
      </c>
      <c r="Q105" s="92">
        <f t="shared" si="17"/>
        <v>0</v>
      </c>
      <c r="R105" s="92" t="str">
        <f t="shared" si="18"/>
        <v/>
      </c>
      <c r="U105" s="5">
        <v>8549.3892798068518</v>
      </c>
      <c r="V105" s="5">
        <v>4318.8589638671874</v>
      </c>
      <c r="W105" s="94">
        <f t="shared" si="16"/>
        <v>-33.981890888740125</v>
      </c>
      <c r="X105" s="94">
        <f t="shared" si="19"/>
        <v>44.400874867123704</v>
      </c>
      <c r="Y105" s="5">
        <v>2.5</v>
      </c>
      <c r="AC105">
        <v>-9</v>
      </c>
      <c r="AD105" s="10">
        <f t="shared" si="20"/>
        <v>-0.94500000000000006</v>
      </c>
      <c r="AE105" s="269">
        <f>SigmaEpsConcrete(AD105/1000,$AN$30:$AN$33,$AR$30:$AR$33,$AS$26,$AS$27,$AS$28,$AQ$20,$AU$19)</f>
        <v>-100.79999753906252</v>
      </c>
      <c r="AF105" s="10">
        <f>$AG$67/10*AC105</f>
        <v>-1.5975000000000001</v>
      </c>
      <c r="AG105" s="269">
        <f>SigmaEpsReinf(AF105/1000,$AS$42:$AS$43,$AS$41,$AS$39,$AS$40,$AQ$38)</f>
        <v>-3195.0000000000005</v>
      </c>
      <c r="AI105" s="269">
        <f t="shared" si="22"/>
        <v>100.79999753906252</v>
      </c>
      <c r="AL105" s="137"/>
      <c r="AM105" s="137" t="s">
        <v>307</v>
      </c>
      <c r="AN105" s="137"/>
      <c r="AO105" s="137"/>
      <c r="AP105" s="137"/>
      <c r="AQ105" s="137"/>
      <c r="AR105" s="137"/>
      <c r="AS105" s="137"/>
      <c r="AT105" s="220" t="s">
        <v>311</v>
      </c>
      <c r="AU105" s="237">
        <f>$C$6/AU107</f>
        <v>-0.50920033518389463</v>
      </c>
      <c r="AV105" s="137" t="s">
        <v>181</v>
      </c>
      <c r="AW105" s="137"/>
      <c r="AX105" s="137"/>
      <c r="BH105" s="338"/>
      <c r="BI105" s="338"/>
      <c r="BJ105" s="338"/>
      <c r="BK105" s="338"/>
      <c r="BL105" s="338"/>
      <c r="BM105" s="338"/>
      <c r="BN105" s="338"/>
      <c r="BO105" s="338"/>
      <c r="BP105" s="338"/>
      <c r="BQ105" s="338"/>
    </row>
    <row r="106" spans="1:73" ht="15" customHeight="1" x14ac:dyDescent="0.25">
      <c r="A106" s="8" t="s">
        <v>602</v>
      </c>
      <c r="B106" s="5">
        <v>249.48209932015493</v>
      </c>
      <c r="C106" s="5" t="s">
        <v>34</v>
      </c>
      <c r="D106" s="5">
        <v>23873.602108104678</v>
      </c>
      <c r="E106" s="5">
        <v>-90.041471975952433</v>
      </c>
      <c r="F106" s="94">
        <f t="shared" si="10"/>
        <v>-34.491091226299616</v>
      </c>
      <c r="G106" s="94">
        <f t="shared" si="11"/>
        <v>63.34105256992585</v>
      </c>
      <c r="H106" s="127">
        <f>IF(A106&lt;&gt;"",IF(MID(C106,1,1)="c",$AS$26,IF(MID(C106,1,1)="r",$AS$41,IF(MID(C106,1,1)="p",#REF!,#REF!))),"")</f>
        <v>332000</v>
      </c>
      <c r="I106" s="92">
        <f t="shared" si="12"/>
        <v>3.8035752786450012E-3</v>
      </c>
      <c r="J106" s="92" t="str">
        <f t="shared" si="13"/>
        <v/>
      </c>
      <c r="K106" s="92" t="str">
        <f t="shared" si="14"/>
        <v/>
      </c>
      <c r="L106" s="92" t="str">
        <f t="shared" si="15"/>
        <v/>
      </c>
      <c r="M106" s="95">
        <f>IF(A106&lt;&gt;"",IF(MID(C106,1,1)="c",SigmaEpsConcrete(I106,$AN$30:$AN$33,$AR$30:$AR$33,$AS$26,$AS$27,$AS$28,$AQ$20,$AU$19),""),"")</f>
        <v>0</v>
      </c>
      <c r="N106" s="95" t="str">
        <f>IF(A106&lt;&gt;"",IF(MID(C106,1,1)="r",SigmaEpsReinf(J106,$AS$42:$AS$43,$AS$41,$AS$39,$AS$40,$AQ$38),""),"")</f>
        <v/>
      </c>
      <c r="Q106" s="92">
        <f t="shared" si="17"/>
        <v>0</v>
      </c>
      <c r="R106" s="92" t="str">
        <f t="shared" si="18"/>
        <v/>
      </c>
      <c r="U106" s="5">
        <v>6742.2260204262702</v>
      </c>
      <c r="V106" s="5">
        <v>3990.1733158203124</v>
      </c>
      <c r="W106" s="94">
        <f t="shared" si="16"/>
        <v>-33.981890891115725</v>
      </c>
      <c r="X106" s="94">
        <f t="shared" si="19"/>
        <v>63.150874867144886</v>
      </c>
      <c r="Y106" s="5">
        <v>2.5</v>
      </c>
      <c r="AC106">
        <v>-8</v>
      </c>
      <c r="AD106" s="10">
        <f t="shared" si="20"/>
        <v>-0.84000000000000008</v>
      </c>
      <c r="AE106" s="269">
        <f>SigmaEpsConcrete(AD106/1000,$AN$30:$AN$33,$AR$30:$AR$33,$AS$26,$AS$27,$AS$28,$AQ$20,$AU$19)</f>
        <v>-89.599997812500007</v>
      </c>
      <c r="AF106" s="10">
        <f t="shared" ref="AF106:AF123" si="24">$AG$67/10*AC106</f>
        <v>-1.4200000000000002</v>
      </c>
      <c r="AG106" s="269">
        <f>SigmaEpsReinf(AF106/1000,$AS$42:$AS$43,$AS$41,$AS$39,$AS$40,$AQ$38)</f>
        <v>-2840.0000000000005</v>
      </c>
      <c r="AI106" s="269">
        <f t="shared" si="22"/>
        <v>89.599997812500007</v>
      </c>
      <c r="AL106" s="137"/>
      <c r="AM106" s="137"/>
      <c r="AN106" s="137"/>
      <c r="AO106" s="137"/>
      <c r="AP106" s="137"/>
      <c r="AQ106" s="137"/>
      <c r="AR106" s="137"/>
      <c r="AS106" s="137"/>
      <c r="AT106" s="220" t="s">
        <v>312</v>
      </c>
      <c r="AU106" s="237">
        <f>$E$6/AU107</f>
        <v>0.19017770278096663</v>
      </c>
      <c r="AV106" s="137" t="s">
        <v>181</v>
      </c>
      <c r="AW106" s="137"/>
      <c r="AX106" s="137"/>
      <c r="BH106" s="338"/>
      <c r="BI106" s="338"/>
      <c r="BJ106" s="338"/>
      <c r="BK106" s="338"/>
      <c r="BL106" s="338"/>
      <c r="BM106" s="338"/>
      <c r="BN106" s="338"/>
      <c r="BO106" s="338"/>
      <c r="BP106" s="338"/>
      <c r="BQ106" s="338"/>
    </row>
    <row r="107" spans="1:73" ht="15" customHeight="1" x14ac:dyDescent="0.25">
      <c r="A107" s="8" t="s">
        <v>603</v>
      </c>
      <c r="B107" s="5">
        <v>259.75749053562589</v>
      </c>
      <c r="C107" s="5" t="s">
        <v>34</v>
      </c>
      <c r="D107" s="5">
        <v>23873.602108081392</v>
      </c>
      <c r="E107" s="5">
        <v>93.749999994638387</v>
      </c>
      <c r="F107" s="94">
        <f t="shared" si="10"/>
        <v>-34.491091228628285</v>
      </c>
      <c r="G107" s="94">
        <f t="shared" si="11"/>
        <v>81.720199766984933</v>
      </c>
      <c r="H107" s="127">
        <f>IF(A107&lt;&gt;"",IF(MID(C107,1,1)="c",$AS$26,IF(MID(C107,1,1)="r",$AS$41,IF(MID(C107,1,1)="p",#REF!,#REF!))),"")</f>
        <v>332000</v>
      </c>
      <c r="I107" s="92">
        <f t="shared" si="12"/>
        <v>4.4005071701249693E-3</v>
      </c>
      <c r="J107" s="92" t="str">
        <f t="shared" si="13"/>
        <v/>
      </c>
      <c r="K107" s="92" t="str">
        <f t="shared" si="14"/>
        <v/>
      </c>
      <c r="L107" s="92" t="str">
        <f t="shared" si="15"/>
        <v/>
      </c>
      <c r="M107" s="95">
        <f>IF(A107&lt;&gt;"",IF(MID(C107,1,1)="c",SigmaEpsConcrete(I107,$AN$30:$AN$33,$AR$30:$AR$33,$AS$26,$AS$27,$AS$28,$AQ$20,$AU$19),""),"")</f>
        <v>0</v>
      </c>
      <c r="N107" s="95" t="str">
        <f>IF(A107&lt;&gt;"",IF(MID(C107,1,1)="r",SigmaEpsReinf(J107,$AS$42:$AS$43,$AS$41,$AS$39,$AS$40,$AQ$38),""),"")</f>
        <v/>
      </c>
      <c r="Q107" s="92">
        <f t="shared" si="17"/>
        <v>0</v>
      </c>
      <c r="R107" s="92" t="str">
        <f t="shared" si="18"/>
        <v/>
      </c>
      <c r="U107" s="5">
        <v>7610.0827304018112</v>
      </c>
      <c r="V107" s="5">
        <v>4154.5161335937501</v>
      </c>
      <c r="W107" s="94">
        <f t="shared" si="16"/>
        <v>-33.981890893444394</v>
      </c>
      <c r="X107" s="94">
        <f t="shared" si="19"/>
        <v>81.530022064203962</v>
      </c>
      <c r="Y107" s="5">
        <v>2.5</v>
      </c>
      <c r="AC107">
        <v>-7</v>
      </c>
      <c r="AD107" s="10">
        <f t="shared" si="20"/>
        <v>-0.7350000000000001</v>
      </c>
      <c r="AE107" s="269">
        <f>SigmaEpsConcrete(AD107/1000,$AN$30:$AN$33,$AR$30:$AR$33,$AS$26,$AS$27,$AS$28,$AQ$20,$AU$19)</f>
        <v>-78.399998085937511</v>
      </c>
      <c r="AF107" s="10">
        <f t="shared" si="24"/>
        <v>-1.2425000000000002</v>
      </c>
      <c r="AG107" s="269">
        <f>SigmaEpsReinf(AF107/1000,$AS$42:$AS$43,$AS$41,$AS$39,$AS$40,$AQ$38)</f>
        <v>-2485.0000000000005</v>
      </c>
      <c r="AI107" s="269">
        <f t="shared" si="22"/>
        <v>78.399998085937511</v>
      </c>
      <c r="AL107" s="137"/>
      <c r="AM107" s="137" t="s">
        <v>191</v>
      </c>
      <c r="AN107" s="137"/>
      <c r="AO107" s="137"/>
      <c r="AP107" s="137"/>
      <c r="AQ107" s="137"/>
      <c r="AR107" s="137"/>
      <c r="AS107" s="137"/>
      <c r="AT107" s="220" t="s">
        <v>192</v>
      </c>
      <c r="AU107" s="237">
        <f>AU91+1/AS25*(AU92*AS41+AU94*BE11+AU95*BG17)</f>
        <v>30371.615453296814</v>
      </c>
      <c r="AV107" s="137" t="s">
        <v>180</v>
      </c>
      <c r="AW107" s="137"/>
      <c r="AX107" s="137"/>
      <c r="BH107" s="338"/>
      <c r="BI107" s="338"/>
      <c r="BJ107" s="338"/>
      <c r="BK107" s="338"/>
      <c r="BL107" s="338"/>
      <c r="BM107" s="338"/>
      <c r="BN107" s="338"/>
      <c r="BO107" s="338"/>
      <c r="BP107" s="338"/>
      <c r="BQ107" s="338"/>
    </row>
    <row r="108" spans="1:73" ht="15" customHeight="1" x14ac:dyDescent="0.25">
      <c r="A108" s="8" t="s">
        <v>604</v>
      </c>
      <c r="B108" s="5">
        <v>259.75749044654094</v>
      </c>
      <c r="C108" s="5" t="s">
        <v>34</v>
      </c>
      <c r="D108" s="5">
        <v>23873.602108057639</v>
      </c>
      <c r="E108" s="5">
        <v>281.24999999463836</v>
      </c>
      <c r="F108" s="94">
        <f t="shared" si="10"/>
        <v>-34.491091231003523</v>
      </c>
      <c r="G108" s="94">
        <f t="shared" si="11"/>
        <v>100.47019976698493</v>
      </c>
      <c r="H108" s="127">
        <f>IF(A108&lt;&gt;"",IF(MID(C108,1,1)="c",$AS$26,IF(MID(C108,1,1)="r",$AS$41,IF(MID(C108,1,1)="p",#REF!,#REF!))),"")</f>
        <v>332000</v>
      </c>
      <c r="I108" s="92">
        <f t="shared" si="12"/>
        <v>5.009483900396787E-3</v>
      </c>
      <c r="J108" s="92" t="str">
        <f t="shared" si="13"/>
        <v/>
      </c>
      <c r="K108" s="92" t="str">
        <f t="shared" si="14"/>
        <v/>
      </c>
      <c r="L108" s="92" t="str">
        <f t="shared" si="15"/>
        <v/>
      </c>
      <c r="M108" s="95">
        <f>IF(A108&lt;&gt;"",IF(MID(C108,1,1)="c",SigmaEpsConcrete(I108,$AN$30:$AN$33,$AR$30:$AR$33,$AS$26,$AS$27,$AS$28,$AQ$20,$AU$19),""),"")</f>
        <v>0</v>
      </c>
      <c r="N108" s="95" t="str">
        <f>IF(A108&lt;&gt;"",IF(MID(C108,1,1)="r",SigmaEpsReinf(J108,$AS$42:$AS$43,$AS$41,$AS$39,$AS$40,$AQ$38),""),"")</f>
        <v/>
      </c>
      <c r="Q108" s="92">
        <f t="shared" si="17"/>
        <v>0</v>
      </c>
      <c r="R108" s="92" t="str">
        <f t="shared" si="18"/>
        <v/>
      </c>
      <c r="U108" s="5">
        <v>7610.0827278332945</v>
      </c>
      <c r="V108" s="5">
        <v>4154.5161287109377</v>
      </c>
      <c r="W108" s="94">
        <f t="shared" si="16"/>
        <v>-33.981890895819632</v>
      </c>
      <c r="X108" s="94">
        <f t="shared" si="19"/>
        <v>100.28002206420396</v>
      </c>
      <c r="Y108" s="5">
        <v>2.5</v>
      </c>
      <c r="AC108">
        <v>-6</v>
      </c>
      <c r="AD108" s="10">
        <f t="shared" si="20"/>
        <v>-0.63000000000000012</v>
      </c>
      <c r="AE108" s="269">
        <f>SigmaEpsConcrete(AD108/1000,$AN$30:$AN$33,$AR$30:$AR$33,$AS$26,$AS$27,$AS$28,$AQ$20,$AU$19)</f>
        <v>-67.199998359375016</v>
      </c>
      <c r="AF108" s="10">
        <f t="shared" si="24"/>
        <v>-1.0650000000000002</v>
      </c>
      <c r="AG108" s="269">
        <f>SigmaEpsReinf(AF108/1000,$AS$42:$AS$43,$AS$41,$AS$39,$AS$40,$AQ$38)</f>
        <v>-2130.0000000000005</v>
      </c>
      <c r="AI108" s="269">
        <f t="shared" si="22"/>
        <v>67.199998359375016</v>
      </c>
      <c r="AL108" s="137"/>
      <c r="AM108" s="137" t="s">
        <v>327</v>
      </c>
      <c r="AN108" s="137"/>
      <c r="AO108" s="137"/>
      <c r="AP108" s="137"/>
      <c r="AQ108" s="137"/>
      <c r="AR108" s="137"/>
      <c r="AS108" s="137"/>
      <c r="AT108" s="220" t="s">
        <v>328</v>
      </c>
      <c r="AU108" s="238">
        <f>SUMIF(C10:$C$10010,"c",$U$10:$U$10010)+SUMPRODUCT(--($C$10:$C$10010="c"),$B$10:$B$10010,$X$10:$X$10010,$X$10:$X$10010)+$AS$41/$AS$25*(SUMIF(C10:$C$10010,"r",$U$10:$U$10010)+SUMPRODUCT(--($C$10:$C$10010="r"),$B$10:$B$10010,$X$10:$X$10010,$X$10:$X$10010))+$BG$17/$AS$25*(SUMIF(C10:$C$10010,"u",$U$10:$U$10010)+SUMPRODUCT(--($C$10:$C$10010="u"),$B$10:$B$10010,$X$10:$X$10010,$X$10:$X$10010))+$BE$11/$AS$25*(SUMIF(C10:$C$10010,"p",$U$10:$U$10010)+SUMPRODUCT(--($C$10:$C$10010="p"),$B$10:$B$10010,$X$10:$X$10010,$X$10:$X$10010))</f>
        <v>187353718.95134738</v>
      </c>
      <c r="AV108" s="137" t="s">
        <v>330</v>
      </c>
      <c r="AW108" s="137"/>
      <c r="AX108" s="137"/>
      <c r="BH108" s="338"/>
      <c r="BI108" s="338"/>
      <c r="BJ108" s="338"/>
      <c r="BK108" s="338"/>
      <c r="BL108" s="338"/>
      <c r="BM108" s="338"/>
      <c r="BN108" s="338"/>
      <c r="BO108" s="338"/>
      <c r="BP108" s="338"/>
      <c r="BQ108" s="338"/>
    </row>
    <row r="109" spans="1:73" ht="15" customHeight="1" x14ac:dyDescent="0.25">
      <c r="A109" s="8" t="s">
        <v>605</v>
      </c>
      <c r="B109" s="5">
        <v>276.76039110178186</v>
      </c>
      <c r="C109" s="5" t="s">
        <v>34</v>
      </c>
      <c r="D109" s="5">
        <v>23873.602108033105</v>
      </c>
      <c r="E109" s="5">
        <v>474.88657739436843</v>
      </c>
      <c r="F109" s="94">
        <f t="shared" si="10"/>
        <v>-34.49109123345697</v>
      </c>
      <c r="G109" s="94">
        <f t="shared" si="11"/>
        <v>119.83385750695793</v>
      </c>
      <c r="H109" s="127">
        <f>IF(A109&lt;&gt;"",IF(MID(C109,1,1)="c",$AS$26,IF(MID(C109,1,1)="r",$AS$41,IF(MID(C109,1,1)="p",#REF!,#REF!))),"")</f>
        <v>332000</v>
      </c>
      <c r="I109" s="92">
        <f t="shared" si="12"/>
        <v>5.638391472481654E-3</v>
      </c>
      <c r="J109" s="92" t="str">
        <f t="shared" si="13"/>
        <v/>
      </c>
      <c r="K109" s="92" t="str">
        <f t="shared" si="14"/>
        <v/>
      </c>
      <c r="L109" s="92" t="str">
        <f t="shared" si="15"/>
        <v/>
      </c>
      <c r="M109" s="95">
        <f>IF(A109&lt;&gt;"",IF(MID(C109,1,1)="c",SigmaEpsConcrete(I109,$AN$30:$AN$33,$AR$30:$AR$33,$AS$26,$AS$27,$AS$28,$AQ$20,$AU$19),""),"")</f>
        <v>0</v>
      </c>
      <c r="N109" s="95" t="str">
        <f>IF(A109&lt;&gt;"",IF(MID(C109,1,1)="r",SigmaEpsReinf(J109,$AS$42:$AS$43,$AS$41,$AS$39,$AS$40,$AQ$38),""),"")</f>
        <v/>
      </c>
      <c r="Q109" s="92">
        <f t="shared" si="17"/>
        <v>0</v>
      </c>
      <c r="R109" s="92" t="str">
        <f t="shared" si="18"/>
        <v/>
      </c>
      <c r="U109" s="5">
        <v>9204.4309826315875</v>
      </c>
      <c r="V109" s="5">
        <v>4426.4575619140624</v>
      </c>
      <c r="W109" s="94">
        <f t="shared" si="16"/>
        <v>-33.981890898273079</v>
      </c>
      <c r="X109" s="94">
        <f t="shared" si="19"/>
        <v>119.64367980417695</v>
      </c>
      <c r="Y109" s="5">
        <v>2.5</v>
      </c>
      <c r="AC109">
        <v>-5</v>
      </c>
      <c r="AD109" s="10">
        <f t="shared" si="20"/>
        <v>-0.52500000000000002</v>
      </c>
      <c r="AE109" s="269">
        <f>SigmaEpsConcrete(AD109/1000,$AN$30:$AN$33,$AR$30:$AR$33,$AS$26,$AS$27,$AS$28,$AQ$20,$AU$19)</f>
        <v>-55.999998632812506</v>
      </c>
      <c r="AF109" s="10">
        <f t="shared" si="24"/>
        <v>-0.88750000000000007</v>
      </c>
      <c r="AG109" s="269">
        <f>SigmaEpsReinf(AF109/1000,$AS$42:$AS$43,$AS$41,$AS$39,$AS$40,$AQ$38)</f>
        <v>-1775</v>
      </c>
      <c r="AI109" s="269">
        <f t="shared" si="22"/>
        <v>55.999998632812506</v>
      </c>
      <c r="AL109" s="137"/>
      <c r="AM109" s="219"/>
      <c r="AN109" s="137" t="s">
        <v>331</v>
      </c>
      <c r="AO109" s="137"/>
      <c r="AP109" s="137"/>
      <c r="AQ109" s="137"/>
      <c r="AR109" s="137"/>
      <c r="AS109" s="137"/>
      <c r="AT109" s="220" t="s">
        <v>329</v>
      </c>
      <c r="AU109" s="238">
        <f>SUMIF(C10:$C$10010,"c",$V$10:$V$10010)+SUMPRODUCT(--($C$10:$C$10010="c"),$B$10:$B$10010,$W$10:$W$10010,$W$10:$W$10010)+$AS$41/$AS$25*(SUMIF(C10:$C$10010,"r",$V$10:$V$10010)+SUMPRODUCT(--($C$10:$C$10010="r"),$B$10:$B$10010,$W$10:$W$10010,$W$10:$W$10010))+$BG$17/$AS$25*(SUMIF(C10:$C$10010,"u",$V$10:$V$10010)+SUMPRODUCT(--($C$10:$C$10010="u"),$B$10:$B$10010,$W$10:$W$10010,$W$10:$W$10010))+$BE$11/$AS$25*(SUMIF(C10:$C$10010,"p",$V$10:$V$10010)+SUMPRODUCT(--($C$10:$C$10010="p"),$B$10:$B$10010,$W$10:$W$10010,$W$10:$W$10010))</f>
        <v>89616171.094545782</v>
      </c>
      <c r="AV109" s="137" t="s">
        <v>330</v>
      </c>
      <c r="AW109" s="137"/>
      <c r="AX109" s="137"/>
      <c r="BH109" s="338"/>
      <c r="BI109" s="338"/>
      <c r="BJ109" s="338"/>
      <c r="BK109" s="338"/>
      <c r="BL109" s="338"/>
      <c r="BM109" s="338"/>
      <c r="BN109" s="338"/>
      <c r="BO109" s="338"/>
      <c r="BP109" s="338"/>
      <c r="BQ109" s="338"/>
    </row>
    <row r="110" spans="1:73" ht="15" customHeight="1" x14ac:dyDescent="0.25">
      <c r="A110" s="8" t="s">
        <v>606</v>
      </c>
      <c r="B110" s="5">
        <v>242.75458952986619</v>
      </c>
      <c r="C110" s="5" t="s">
        <v>34</v>
      </c>
      <c r="D110" s="5">
        <v>23873.602108009345</v>
      </c>
      <c r="E110" s="5">
        <v>662.38657739471978</v>
      </c>
      <c r="F110" s="94">
        <f t="shared" si="10"/>
        <v>-34.49109123583294</v>
      </c>
      <c r="G110" s="94">
        <f t="shared" si="11"/>
        <v>138.58385750699307</v>
      </c>
      <c r="H110" s="127">
        <f>IF(A110&lt;&gt;"",IF(MID(C110,1,1)="c",$AS$26,IF(MID(C110,1,1)="r",$AS$41,IF(MID(C110,1,1)="p",#REF!,#REF!))),"")</f>
        <v>332000</v>
      </c>
      <c r="I110" s="92">
        <f t="shared" si="12"/>
        <v>6.247368202754607E-3</v>
      </c>
      <c r="J110" s="92" t="str">
        <f t="shared" si="13"/>
        <v/>
      </c>
      <c r="K110" s="92" t="str">
        <f t="shared" si="14"/>
        <v/>
      </c>
      <c r="L110" s="92" t="str">
        <f t="shared" si="15"/>
        <v/>
      </c>
      <c r="M110" s="95">
        <f>IF(A110&lt;&gt;"",IF(MID(C110,1,1)="c",SigmaEpsConcrete(I110,$AN$30:$AN$33,$AR$30:$AR$33,$AS$26,$AS$27,$AS$28,$AQ$20,$AU$19),""),"")</f>
        <v>0</v>
      </c>
      <c r="N110" s="95" t="str">
        <f>IF(A110&lt;&gt;"",IF(MID(C110,1,1)="r",SigmaEpsReinf(J110,$AS$42:$AS$43,$AS$41,$AS$39,$AS$40,$AQ$38),""),"")</f>
        <v/>
      </c>
      <c r="Q110" s="92">
        <f t="shared" si="17"/>
        <v>0</v>
      </c>
      <c r="R110" s="92" t="str">
        <f t="shared" si="18"/>
        <v/>
      </c>
      <c r="U110" s="5">
        <v>6211.3712466573716</v>
      </c>
      <c r="V110" s="5">
        <v>3882.5746837890624</v>
      </c>
      <c r="W110" s="94">
        <f t="shared" si="16"/>
        <v>-33.981890900649049</v>
      </c>
      <c r="X110" s="94">
        <f t="shared" si="19"/>
        <v>138.3936798042121</v>
      </c>
      <c r="Y110" s="5">
        <v>2.5</v>
      </c>
      <c r="AC110">
        <v>-4</v>
      </c>
      <c r="AD110" s="10">
        <f t="shared" si="20"/>
        <v>-0.42000000000000004</v>
      </c>
      <c r="AE110" s="269">
        <f>SigmaEpsConcrete(AD110/1000,$AN$30:$AN$33,$AR$30:$AR$33,$AS$26,$AS$27,$AS$28,$AQ$20,$AU$19)</f>
        <v>-44.799998906250003</v>
      </c>
      <c r="AF110" s="10">
        <f t="shared" si="24"/>
        <v>-0.71000000000000008</v>
      </c>
      <c r="AG110" s="269">
        <f>SigmaEpsReinf(AF110/1000,$AS$42:$AS$43,$AS$41,$AS$39,$AS$40,$AQ$38)</f>
        <v>-1420.0000000000002</v>
      </c>
      <c r="AI110" s="269">
        <f t="shared" si="22"/>
        <v>44.799998906250003</v>
      </c>
      <c r="AL110" s="137"/>
      <c r="AM110" s="219" t="s">
        <v>502</v>
      </c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BH110" s="338"/>
      <c r="BI110" s="338"/>
      <c r="BJ110" s="338"/>
      <c r="BK110" s="338"/>
      <c r="BL110" s="338"/>
      <c r="BM110" s="338"/>
      <c r="BN110" s="338"/>
      <c r="BO110" s="338"/>
      <c r="BP110" s="338"/>
      <c r="BQ110" s="338"/>
    </row>
    <row r="111" spans="1:73" ht="15" customHeight="1" x14ac:dyDescent="0.25">
      <c r="A111" s="8" t="s">
        <v>607</v>
      </c>
      <c r="B111" s="5">
        <v>259.7574901792791</v>
      </c>
      <c r="C111" s="5" t="s">
        <v>34</v>
      </c>
      <c r="D111" s="5">
        <v>23873.602107986368</v>
      </c>
      <c r="E111" s="5">
        <v>843.74999999463842</v>
      </c>
      <c r="F111" s="94">
        <f t="shared" si="10"/>
        <v>-34.491091238130686</v>
      </c>
      <c r="G111" s="94">
        <f t="shared" si="11"/>
        <v>156.72019976698493</v>
      </c>
      <c r="H111" s="127">
        <f>IF(A111&lt;&gt;"",IF(MID(C111,1,1)="c",$AS$26,IF(MID(C111,1,1)="r",$AS$41,IF(MID(C111,1,1)="p",#REF!,#REF!))),"")</f>
        <v>332000</v>
      </c>
      <c r="I111" s="92">
        <f t="shared" si="12"/>
        <v>6.8364140912122277E-3</v>
      </c>
      <c r="J111" s="92" t="str">
        <f t="shared" si="13"/>
        <v/>
      </c>
      <c r="K111" s="92" t="str">
        <f t="shared" si="14"/>
        <v/>
      </c>
      <c r="L111" s="92" t="str">
        <f t="shared" si="15"/>
        <v/>
      </c>
      <c r="M111" s="95">
        <f>IF(A111&lt;&gt;"",IF(MID(C111,1,1)="c",SigmaEpsConcrete(I111,$AN$30:$AN$33,$AR$30:$AR$33,$AS$26,$AS$27,$AS$28,$AQ$20,$AU$19),""),"")</f>
        <v>0</v>
      </c>
      <c r="N111" s="95" t="str">
        <f>IF(A111&lt;&gt;"",IF(MID(C111,1,1)="r",SigmaEpsReinf(J111,$AS$42:$AS$43,$AS$41,$AS$39,$AS$40,$AQ$38),""),"")</f>
        <v/>
      </c>
      <c r="Q111" s="92">
        <f t="shared" si="17"/>
        <v>0</v>
      </c>
      <c r="R111" s="92" t="str">
        <f t="shared" si="18"/>
        <v/>
      </c>
      <c r="U111" s="5">
        <v>7610.08272012825</v>
      </c>
      <c r="V111" s="5">
        <v>4154.5161166015623</v>
      </c>
      <c r="W111" s="94">
        <f t="shared" si="16"/>
        <v>-33.981890902946795</v>
      </c>
      <c r="X111" s="94">
        <f t="shared" si="19"/>
        <v>156.53002206420396</v>
      </c>
      <c r="Y111" s="5">
        <v>2.5</v>
      </c>
      <c r="AC111">
        <v>-3</v>
      </c>
      <c r="AD111" s="10">
        <f t="shared" si="20"/>
        <v>-0.31500000000000006</v>
      </c>
      <c r="AE111" s="269">
        <f>SigmaEpsConcrete(AD111/1000,$AN$30:$AN$33,$AR$30:$AR$33,$AS$26,$AS$27,$AS$28,$AQ$20,$AU$19)</f>
        <v>-33.599999179687508</v>
      </c>
      <c r="AF111" s="10">
        <f t="shared" si="24"/>
        <v>-0.53250000000000008</v>
      </c>
      <c r="AG111" s="269">
        <f>SigmaEpsReinf(AF111/1000,$AS$42:$AS$43,$AS$41,$AS$39,$AS$40,$AQ$38)</f>
        <v>-1065.0000000000002</v>
      </c>
      <c r="AI111" s="269">
        <f t="shared" si="22"/>
        <v>33.599999179687508</v>
      </c>
      <c r="AL111" s="137"/>
      <c r="AM111" s="137" t="s">
        <v>510</v>
      </c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BH111" s="338"/>
      <c r="BI111" s="338"/>
      <c r="BJ111" s="338"/>
      <c r="BK111" s="338"/>
      <c r="BL111" s="338"/>
      <c r="BM111" s="338"/>
      <c r="BN111" s="338"/>
      <c r="BO111" s="338"/>
      <c r="BP111" s="338"/>
      <c r="BQ111" s="338"/>
    </row>
    <row r="112" spans="1:73" ht="15" customHeight="1" x14ac:dyDescent="0.25">
      <c r="A112" s="8" t="s">
        <v>608</v>
      </c>
      <c r="B112" s="5">
        <v>245.56780447190692</v>
      </c>
      <c r="C112" s="5" t="s">
        <v>34</v>
      </c>
      <c r="D112" s="5">
        <v>23873.602107963263</v>
      </c>
      <c r="E112" s="5">
        <v>1026.1287500695164</v>
      </c>
      <c r="F112" s="94">
        <f t="shared" si="10"/>
        <v>-34.491091240441165</v>
      </c>
      <c r="G112" s="94">
        <f t="shared" si="11"/>
        <v>174.95807477447275</v>
      </c>
      <c r="H112" s="127">
        <f>IF(A112&lt;&gt;"",IF(MID(C112,1,1)="c",$AS$26,IF(MID(C112,1,1)="r",$AS$41,IF(MID(C112,1,1)="p",#REF!,#REF!))),"")</f>
        <v>332000</v>
      </c>
      <c r="I112" s="92">
        <f t="shared" si="12"/>
        <v>7.4287576373010811E-3</v>
      </c>
      <c r="J112" s="92" t="str">
        <f t="shared" si="13"/>
        <v/>
      </c>
      <c r="K112" s="92" t="str">
        <f t="shared" si="14"/>
        <v/>
      </c>
      <c r="L112" s="92" t="str">
        <f t="shared" si="15"/>
        <v/>
      </c>
      <c r="M112" s="95">
        <f>IF(A112&lt;&gt;"",IF(MID(C112,1,1)="c",SigmaEpsConcrete(I112,$AN$30:$AN$33,$AR$30:$AR$33,$AS$26,$AS$27,$AS$28,$AQ$20,$AU$19),""),"")</f>
        <v>0</v>
      </c>
      <c r="N112" s="95" t="str">
        <f>IF(A112&lt;&gt;"",IF(MID(C112,1,1)="r",SigmaEpsReinf(J112,$AS$42:$AS$43,$AS$41,$AS$39,$AS$40,$AQ$38),""),"")</f>
        <v/>
      </c>
      <c r="Q112" s="92">
        <f t="shared" si="17"/>
        <v>0</v>
      </c>
      <c r="R112" s="92" t="str">
        <f t="shared" si="18"/>
        <v/>
      </c>
      <c r="U112" s="5">
        <v>6429.8289792251589</v>
      </c>
      <c r="V112" s="5">
        <v>3927.5687486328125</v>
      </c>
      <c r="W112" s="94">
        <f t="shared" si="16"/>
        <v>-33.981890905257274</v>
      </c>
      <c r="X112" s="94">
        <f t="shared" si="19"/>
        <v>174.76789707169178</v>
      </c>
      <c r="Y112" s="5">
        <v>2.5</v>
      </c>
      <c r="AC112">
        <v>-2</v>
      </c>
      <c r="AD112" s="10">
        <f t="shared" si="20"/>
        <v>-0.21000000000000002</v>
      </c>
      <c r="AE112" s="269">
        <f>SigmaEpsConcrete(AD112/1000,$AN$30:$AN$33,$AR$30:$AR$33,$AS$26,$AS$27,$AS$28,$AQ$20,$AU$19)</f>
        <v>-22.399999453125002</v>
      </c>
      <c r="AF112" s="10">
        <f t="shared" si="24"/>
        <v>-0.35500000000000004</v>
      </c>
      <c r="AG112" s="269">
        <f>SigmaEpsReinf(AF112/1000,$AS$42:$AS$43,$AS$41,$AS$39,$AS$40,$AQ$38)</f>
        <v>-710.00000000000011</v>
      </c>
      <c r="AI112" s="269">
        <f t="shared" si="22"/>
        <v>22.399999453125002</v>
      </c>
      <c r="AL112" s="137"/>
      <c r="AM112" s="137" t="s">
        <v>503</v>
      </c>
      <c r="AN112" s="137"/>
      <c r="AO112" s="137"/>
      <c r="AP112" s="137"/>
      <c r="AQ112" s="137"/>
      <c r="AR112" s="137"/>
      <c r="AS112" s="137"/>
      <c r="AT112" s="220" t="s">
        <v>448</v>
      </c>
      <c r="AU112" s="237">
        <f>IF(AN8&lt;&gt;"",SIGN(AN8)*ABS(AG20),ABS(AG20))</f>
        <v>-51.735486529955999</v>
      </c>
      <c r="AV112" s="137" t="s">
        <v>249</v>
      </c>
      <c r="AW112" s="137"/>
      <c r="AX112" s="137"/>
      <c r="BH112" s="338"/>
      <c r="BI112" s="338"/>
      <c r="BJ112" s="338"/>
      <c r="BK112" s="338"/>
      <c r="BL112" s="338"/>
      <c r="BM112" s="338"/>
      <c r="BN112" s="338"/>
      <c r="BO112" s="338"/>
      <c r="BP112" s="338"/>
      <c r="BQ112" s="338"/>
    </row>
    <row r="113" spans="1:71" ht="15" customHeight="1" x14ac:dyDescent="0.25">
      <c r="A113" s="8" t="s">
        <v>609</v>
      </c>
      <c r="B113" s="5">
        <v>207.69465359901392</v>
      </c>
      <c r="C113" s="5" t="s">
        <v>34</v>
      </c>
      <c r="D113" s="5">
        <v>23873.602107942534</v>
      </c>
      <c r="E113" s="5">
        <v>1189.717316603246</v>
      </c>
      <c r="F113" s="94">
        <f t="shared" si="10"/>
        <v>-34.491091242514088</v>
      </c>
      <c r="G113" s="94">
        <f t="shared" si="11"/>
        <v>191.3169314278457</v>
      </c>
      <c r="H113" s="127">
        <f>IF(A113&lt;&gt;"",IF(MID(C113,1,1)="c",$AS$26,IF(MID(C113,1,1)="r",$AS$41,IF(MID(C113,1,1)="p",#REF!,#REF!))),"")</f>
        <v>332000</v>
      </c>
      <c r="I113" s="92">
        <f t="shared" si="12"/>
        <v>7.9600729992080864E-3</v>
      </c>
      <c r="J113" s="92" t="str">
        <f t="shared" si="13"/>
        <v/>
      </c>
      <c r="K113" s="92" t="str">
        <f t="shared" si="14"/>
        <v/>
      </c>
      <c r="L113" s="92" t="str">
        <f t="shared" si="15"/>
        <v/>
      </c>
      <c r="M113" s="95">
        <f>IF(A113&lt;&gt;"",IF(MID(C113,1,1)="c",SigmaEpsConcrete(I113,$AN$30:$AN$33,$AR$30:$AR$33,$AS$26,$AS$27,$AS$28,$AQ$20,$AU$19),""),"")</f>
        <v>0</v>
      </c>
      <c r="N113" s="95" t="str">
        <f>IF(A113&lt;&gt;"",IF(MID(C113,1,1)="r",SigmaEpsReinf(J113,$AS$42:$AS$43,$AS$41,$AS$39,$AS$40,$AQ$38),""),"")</f>
        <v/>
      </c>
      <c r="Q113" s="92">
        <f t="shared" si="17"/>
        <v>0</v>
      </c>
      <c r="R113" s="92" t="str">
        <f t="shared" si="18"/>
        <v/>
      </c>
      <c r="U113" s="5">
        <v>3890.1029192718506</v>
      </c>
      <c r="V113" s="5">
        <v>3321.8321595703123</v>
      </c>
      <c r="W113" s="94">
        <f t="shared" si="16"/>
        <v>-33.981890907330197</v>
      </c>
      <c r="X113" s="94">
        <f t="shared" si="19"/>
        <v>191.12675372506473</v>
      </c>
      <c r="Y113" s="5">
        <v>2.5</v>
      </c>
      <c r="AC113">
        <v>-1</v>
      </c>
      <c r="AD113" s="10">
        <f t="shared" si="20"/>
        <v>-0.10500000000000001</v>
      </c>
      <c r="AE113" s="269">
        <f>SigmaEpsConcrete(AD113/1000,$AN$30:$AN$33,$AR$30:$AR$33,$AS$26,$AS$27,$AS$28,$AQ$20,$AU$19)</f>
        <v>-11.199999726562501</v>
      </c>
      <c r="AF113" s="10">
        <f t="shared" si="24"/>
        <v>-0.17750000000000002</v>
      </c>
      <c r="AG113" s="269">
        <f>SigmaEpsReinf(AF113/1000,$AS$42:$AS$43,$AS$41,$AS$39,$AS$40,$AQ$38)</f>
        <v>-355.00000000000006</v>
      </c>
      <c r="AI113" s="269">
        <f t="shared" si="22"/>
        <v>11.199999726562501</v>
      </c>
      <c r="AL113" s="137"/>
      <c r="AM113" s="137"/>
      <c r="AN113" s="137" t="s">
        <v>504</v>
      </c>
      <c r="AO113" s="137"/>
      <c r="AP113" s="137"/>
      <c r="AQ113" s="137"/>
      <c r="AR113" s="137"/>
      <c r="AS113" s="137"/>
      <c r="AT113" s="220" t="s">
        <v>449</v>
      </c>
      <c r="AU113" s="237">
        <f>IF(AP8&lt;&gt;"",SIGN(AP8)*ABS(AE20),ABS(AE20))</f>
        <v>-51.735486529955999</v>
      </c>
      <c r="AV113" s="137" t="s">
        <v>249</v>
      </c>
      <c r="AW113" s="137"/>
      <c r="AX113" s="137"/>
      <c r="BH113" s="338"/>
      <c r="BI113" s="338"/>
      <c r="BJ113" s="338"/>
      <c r="BK113" s="338"/>
      <c r="BL113" s="338"/>
      <c r="BM113" s="338"/>
      <c r="BN113" s="338"/>
      <c r="BO113" s="338"/>
      <c r="BP113" s="338"/>
      <c r="BQ113" s="338"/>
    </row>
    <row r="114" spans="1:71" ht="15" customHeight="1" x14ac:dyDescent="0.25">
      <c r="A114" s="8" t="s">
        <v>610</v>
      </c>
      <c r="B114" s="5">
        <v>208.42267442244977</v>
      </c>
      <c r="C114" s="5" t="s">
        <v>34</v>
      </c>
      <c r="D114" s="5">
        <v>23733.034123770725</v>
      </c>
      <c r="E114" s="5">
        <v>1185.0326943144601</v>
      </c>
      <c r="F114" s="94">
        <f t="shared" si="10"/>
        <v>-48.547889659694917</v>
      </c>
      <c r="G114" s="94">
        <f t="shared" si="11"/>
        <v>190.84846919896708</v>
      </c>
      <c r="H114" s="127">
        <f>IF(A114&lt;&gt;"",IF(MID(C114,1,1)="c",$AS$26,IF(MID(C114,1,1)="r",$AS$41,IF(MID(C114,1,1)="p",#REF!,#REF!))),"")</f>
        <v>332000</v>
      </c>
      <c r="I114" s="92">
        <f t="shared" si="12"/>
        <v>7.8332023263509905E-3</v>
      </c>
      <c r="J114" s="92" t="str">
        <f t="shared" si="13"/>
        <v/>
      </c>
      <c r="K114" s="92" t="str">
        <f t="shared" si="14"/>
        <v/>
      </c>
      <c r="L114" s="92" t="str">
        <f t="shared" si="15"/>
        <v/>
      </c>
      <c r="M114" s="95">
        <f>IF(A114&lt;&gt;"",IF(MID(C114,1,1)="c",SigmaEpsConcrete(I114,$AN$30:$AN$33,$AR$30:$AR$33,$AS$26,$AS$27,$AS$28,$AQ$20,$AU$19),""),"")</f>
        <v>0</v>
      </c>
      <c r="N114" s="95" t="str">
        <f>IF(A114&lt;&gt;"",IF(MID(C114,1,1)="r",SigmaEpsReinf(J114,$AS$42:$AS$43,$AS$41,$AS$39,$AS$40,$AQ$38),""),"")</f>
        <v/>
      </c>
      <c r="Q114" s="92">
        <f t="shared" si="17"/>
        <v>0</v>
      </c>
      <c r="R114" s="92" t="str">
        <f t="shared" si="18"/>
        <v/>
      </c>
      <c r="U114" s="5">
        <v>3158.4259646261803</v>
      </c>
      <c r="V114" s="5">
        <v>4112.4699473264109</v>
      </c>
      <c r="W114" s="94">
        <f t="shared" si="16"/>
        <v>-48.038689324511026</v>
      </c>
      <c r="X114" s="94">
        <f t="shared" si="19"/>
        <v>190.65829149618611</v>
      </c>
      <c r="Y114" s="5">
        <v>2.5</v>
      </c>
      <c r="AC114" s="292">
        <v>0</v>
      </c>
      <c r="AD114" s="10">
        <f t="shared" si="20"/>
        <v>0</v>
      </c>
      <c r="AE114" s="269">
        <f>SigmaEpsConcrete(AD114/1000,$AN$30:$AN$33,$AR$30:$AR$33,$AS$26,$AS$27,$AS$28,$AQ$20,$AU$19)</f>
        <v>0</v>
      </c>
      <c r="AF114" s="10">
        <f t="shared" si="24"/>
        <v>0</v>
      </c>
      <c r="AG114" s="269">
        <f>SigmaEpsReinf(AF114/1000,$AS$42:$AS$43,$AS$41,$AS$39,$AS$40,$AQ$38)</f>
        <v>0</v>
      </c>
      <c r="AI114" s="269">
        <f t="shared" si="22"/>
        <v>0</v>
      </c>
      <c r="AL114" s="137"/>
      <c r="AM114" s="137" t="s">
        <v>505</v>
      </c>
      <c r="AN114" s="137"/>
      <c r="AO114" s="137"/>
      <c r="AP114" s="137"/>
      <c r="AQ114" s="137"/>
      <c r="AR114" s="137"/>
      <c r="AS114" s="137"/>
      <c r="AT114" s="317" t="s">
        <v>452</v>
      </c>
      <c r="AU114" s="281">
        <f>AI21</f>
        <v>2</v>
      </c>
      <c r="AV114" s="137"/>
      <c r="AW114" s="137"/>
      <c r="AX114" s="137"/>
      <c r="BH114" s="338"/>
      <c r="BI114" s="338"/>
      <c r="BJ114" s="338"/>
      <c r="BK114" s="338"/>
      <c r="BL114" s="338"/>
      <c r="BM114" s="338"/>
      <c r="BN114" s="338"/>
      <c r="BO114" s="338"/>
      <c r="BP114" s="338"/>
      <c r="BQ114" s="338"/>
    </row>
    <row r="115" spans="1:71" ht="15" customHeight="1" x14ac:dyDescent="0.25">
      <c r="A115" s="8" t="s">
        <v>611</v>
      </c>
      <c r="B115" s="5">
        <v>103.56120381990769</v>
      </c>
      <c r="C115" s="5" t="s">
        <v>34</v>
      </c>
      <c r="D115" s="5">
        <v>23603.481195144806</v>
      </c>
      <c r="E115" s="5">
        <v>1161.8394013238226</v>
      </c>
      <c r="F115" s="94">
        <f t="shared" si="10"/>
        <v>-61.503182522286806</v>
      </c>
      <c r="G115" s="94">
        <f t="shared" si="11"/>
        <v>188.52913989990333</v>
      </c>
      <c r="H115" s="127">
        <f>IF(A115&lt;&gt;"",IF(MID(C115,1,1)="c",$AS$26,IF(MID(C115,1,1)="r",$AS$41,IF(MID(C115,1,1)="p",#REF!,#REF!))),"")</f>
        <v>332000</v>
      </c>
      <c r="I115" s="92">
        <f t="shared" si="12"/>
        <v>7.6549672387753809E-3</v>
      </c>
      <c r="J115" s="92" t="str">
        <f t="shared" si="13"/>
        <v/>
      </c>
      <c r="K115" s="92" t="str">
        <f t="shared" si="14"/>
        <v/>
      </c>
      <c r="L115" s="92" t="str">
        <f t="shared" si="15"/>
        <v/>
      </c>
      <c r="M115" s="95">
        <f>IF(A115&lt;&gt;"",IF(MID(C115,1,1)="c",SigmaEpsConcrete(I115,$AN$30:$AN$33,$AR$30:$AR$33,$AS$26,$AS$27,$AS$28,$AQ$20,$AU$19),""),"")</f>
        <v>0</v>
      </c>
      <c r="N115" s="95" t="str">
        <f>IF(A115&lt;&gt;"",IF(MID(C115,1,1)="r",SigmaEpsReinf(J115,$AS$42:$AS$43,$AS$41,$AS$39,$AS$40,$AQ$38),""),"")</f>
        <v/>
      </c>
      <c r="Q115" s="92">
        <f t="shared" si="17"/>
        <v>0</v>
      </c>
      <c r="R115" s="92" t="str">
        <f t="shared" si="18"/>
        <v/>
      </c>
      <c r="U115" s="5">
        <v>698.1729897987459</v>
      </c>
      <c r="V115" s="5">
        <v>1187.7598960058119</v>
      </c>
      <c r="W115" s="94">
        <f t="shared" si="16"/>
        <v>-60.993982187102915</v>
      </c>
      <c r="X115" s="94">
        <f t="shared" si="19"/>
        <v>188.33896219712236</v>
      </c>
      <c r="Y115" s="5">
        <v>2.5</v>
      </c>
      <c r="AC115">
        <v>1</v>
      </c>
      <c r="AD115" s="10">
        <f>(1.2*$AF$69*1000/40)*AC115</f>
        <v>4.4999999999999997E-3</v>
      </c>
      <c r="AE115" s="269">
        <f>SigmaEpsConcrete(AD115/1000,$AN$30:$AN$33,$AR$30:$AR$33,$AS$26,$AS$27,$AS$28,$AQ$20,$AU$19)</f>
        <v>0</v>
      </c>
      <c r="AF115" s="10">
        <f t="shared" si="24"/>
        <v>0.17750000000000002</v>
      </c>
      <c r="AG115" s="269">
        <f>SigmaEpsReinf(AF115/1000,$AS$42:$AS$43,$AS$41,$AS$39,$AS$40,$AQ$38)</f>
        <v>355.00000000000006</v>
      </c>
      <c r="AI115" s="269">
        <f t="shared" si="22"/>
        <v>0</v>
      </c>
      <c r="AL115" s="137"/>
      <c r="AM115" s="137" t="s">
        <v>506</v>
      </c>
      <c r="AN115" s="137"/>
      <c r="AO115" s="137"/>
      <c r="AP115" s="137"/>
      <c r="AQ115" s="137"/>
      <c r="AR115" s="137"/>
      <c r="AS115" s="137"/>
      <c r="AT115" s="317" t="s">
        <v>466</v>
      </c>
      <c r="AU115" s="281">
        <f>AI26</f>
        <v>1</v>
      </c>
      <c r="AV115" s="137"/>
      <c r="AW115" s="137"/>
      <c r="AX115" s="137"/>
      <c r="BH115" s="338"/>
      <c r="BI115" s="338"/>
      <c r="BJ115" s="338"/>
      <c r="BK115" s="338"/>
      <c r="BL115" s="338"/>
      <c r="BM115" s="338"/>
      <c r="BN115" s="338"/>
      <c r="BO115" s="338"/>
      <c r="BP115" s="338"/>
      <c r="BQ115" s="338"/>
    </row>
    <row r="116" spans="1:71" ht="15" customHeight="1" x14ac:dyDescent="0.25">
      <c r="A116" s="8" t="s">
        <v>612</v>
      </c>
      <c r="B116" s="5">
        <v>198.78052669982412</v>
      </c>
      <c r="C116" s="5" t="s">
        <v>34</v>
      </c>
      <c r="D116" s="5">
        <v>23598.941890767292</v>
      </c>
      <c r="E116" s="5">
        <v>1026.1287500747205</v>
      </c>
      <c r="F116" s="94">
        <f t="shared" si="10"/>
        <v>-61.957112960038287</v>
      </c>
      <c r="G116" s="94">
        <f t="shared" si="11"/>
        <v>174.95807477499315</v>
      </c>
      <c r="H116" s="127">
        <f>IF(A116&lt;&gt;"",IF(MID(C116,1,1)="c",$AS$26,IF(MID(C116,1,1)="r",$AS$41,IF(MID(C116,1,1)="p",#REF!,#REF!))),"")</f>
        <v>332000</v>
      </c>
      <c r="I116" s="92">
        <f t="shared" si="12"/>
        <v>7.2105902372811247E-3</v>
      </c>
      <c r="J116" s="92" t="str">
        <f t="shared" si="13"/>
        <v/>
      </c>
      <c r="K116" s="92" t="str">
        <f t="shared" si="14"/>
        <v/>
      </c>
      <c r="L116" s="92" t="str">
        <f t="shared" si="15"/>
        <v/>
      </c>
      <c r="M116" s="95">
        <f>IF(A116&lt;&gt;"",IF(MID(C116,1,1)="c",SigmaEpsConcrete(I116,$AN$30:$AN$33,$AR$30:$AR$33,$AS$26,$AS$27,$AS$28,$AQ$20,$AU$19),""),"")</f>
        <v>0</v>
      </c>
      <c r="N116" s="95" t="str">
        <f>IF(A116&lt;&gt;"",IF(MID(C116,1,1)="r",SigmaEpsReinf(J116,$AS$42:$AS$43,$AS$41,$AS$39,$AS$40,$AQ$38),""),"")</f>
        <v/>
      </c>
      <c r="Q116" s="92">
        <f t="shared" si="17"/>
        <v>0</v>
      </c>
      <c r="R116" s="92" t="str">
        <f t="shared" si="18"/>
        <v/>
      </c>
      <c r="U116" s="5">
        <v>5204.7734590587615</v>
      </c>
      <c r="V116" s="5">
        <v>2083.2002767578124</v>
      </c>
      <c r="W116" s="94">
        <f t="shared" si="16"/>
        <v>-61.447912624854396</v>
      </c>
      <c r="X116" s="94">
        <f t="shared" si="19"/>
        <v>174.76789707221218</v>
      </c>
      <c r="Y116" s="5">
        <v>2.5</v>
      </c>
      <c r="AC116">
        <v>2</v>
      </c>
      <c r="AD116" s="10">
        <f t="shared" ref="AD116:AD154" si="25">(1.2*$AF$69*1000/40)*AC116</f>
        <v>8.9999999999999993E-3</v>
      </c>
      <c r="AE116" s="269">
        <f>SigmaEpsConcrete(AD116/1000,$AN$30:$AN$33,$AR$30:$AR$33,$AS$26,$AS$27,$AS$28,$AQ$20,$AU$19)</f>
        <v>0</v>
      </c>
      <c r="AF116" s="10">
        <f t="shared" si="24"/>
        <v>0.35500000000000004</v>
      </c>
      <c r="AG116" s="269">
        <f>SigmaEpsReinf(AF116/1000,$AS$42:$AS$43,$AS$41,$AS$39,$AS$40,$AQ$38)</f>
        <v>710.00000000000011</v>
      </c>
      <c r="AI116" s="269">
        <f t="shared" si="22"/>
        <v>0</v>
      </c>
      <c r="AL116" s="137"/>
      <c r="AM116" s="137" t="s">
        <v>507</v>
      </c>
      <c r="AN116" s="137"/>
      <c r="AO116" s="137"/>
      <c r="AP116" s="137"/>
      <c r="AQ116" s="137"/>
      <c r="AR116" s="137"/>
      <c r="AS116" s="137"/>
      <c r="AT116" s="174" t="s">
        <v>479</v>
      </c>
      <c r="AU116" s="162">
        <f>AH27</f>
        <v>178288335.57313946</v>
      </c>
      <c r="AV116" s="137" t="s">
        <v>330</v>
      </c>
      <c r="AW116" s="137"/>
      <c r="AX116" s="137"/>
      <c r="BH116" s="338"/>
      <c r="BI116" s="338"/>
      <c r="BJ116" s="338"/>
      <c r="BK116" s="338"/>
      <c r="BL116" s="338"/>
      <c r="BM116" s="338"/>
      <c r="BN116" s="338"/>
      <c r="BO116" s="338"/>
      <c r="BP116" s="338"/>
      <c r="BQ116" s="338"/>
    </row>
    <row r="117" spans="1:71" ht="15" customHeight="1" x14ac:dyDescent="0.25">
      <c r="A117" s="8" t="s">
        <v>613</v>
      </c>
      <c r="B117" s="5">
        <v>262.61187427851814</v>
      </c>
      <c r="C117" s="5" t="s">
        <v>34</v>
      </c>
      <c r="D117" s="5">
        <v>23577.263972618995</v>
      </c>
      <c r="E117" s="5">
        <v>830.0142109220327</v>
      </c>
      <c r="F117" s="94">
        <f t="shared" si="10"/>
        <v>-64.1249047748679</v>
      </c>
      <c r="G117" s="94">
        <f t="shared" si="11"/>
        <v>155.34662085972437</v>
      </c>
      <c r="H117" s="127">
        <f>IF(A117&lt;&gt;"",IF(MID(C117,1,1)="c",$AS$26,IF(MID(C117,1,1)="r",$AS$41,IF(MID(C117,1,1)="p",#REF!,#REF!))),"")</f>
        <v>332000</v>
      </c>
      <c r="I117" s="92">
        <f t="shared" si="12"/>
        <v>6.5564154045266998E-3</v>
      </c>
      <c r="J117" s="92" t="str">
        <f t="shared" si="13"/>
        <v/>
      </c>
      <c r="K117" s="92" t="str">
        <f t="shared" si="14"/>
        <v/>
      </c>
      <c r="L117" s="92" t="str">
        <f t="shared" si="15"/>
        <v/>
      </c>
      <c r="M117" s="95">
        <f>IF(A117&lt;&gt;"",IF(MID(C117,1,1)="c",SigmaEpsConcrete(I117,$AN$30:$AN$33,$AR$30:$AR$33,$AS$26,$AS$27,$AS$28,$AQ$20,$AU$19),""),"")</f>
        <v>0</v>
      </c>
      <c r="N117" s="95" t="str">
        <f>IF(A117&lt;&gt;"",IF(MID(C117,1,1)="r",SigmaEpsReinf(J117,$AS$42:$AS$43,$AS$41,$AS$39,$AS$40,$AQ$38),""),"")</f>
        <v/>
      </c>
      <c r="Q117" s="92">
        <f t="shared" si="17"/>
        <v>0</v>
      </c>
      <c r="R117" s="92" t="str">
        <f t="shared" si="18"/>
        <v/>
      </c>
      <c r="U117" s="5">
        <v>11107.630501545549</v>
      </c>
      <c r="V117" s="5">
        <v>4795.6370000428897</v>
      </c>
      <c r="W117" s="94">
        <f t="shared" si="16"/>
        <v>-63.615704439684009</v>
      </c>
      <c r="X117" s="94">
        <f t="shared" si="19"/>
        <v>155.1564431569434</v>
      </c>
      <c r="Y117" s="5">
        <v>2.5</v>
      </c>
      <c r="AC117">
        <v>3</v>
      </c>
      <c r="AD117" s="10">
        <f t="shared" si="25"/>
        <v>1.3499999999999998E-2</v>
      </c>
      <c r="AE117" s="269">
        <f>SigmaEpsConcrete(AD117/1000,$AN$30:$AN$33,$AR$30:$AR$33,$AS$26,$AS$27,$AS$28,$AQ$20,$AU$19)</f>
        <v>0</v>
      </c>
      <c r="AF117" s="10">
        <f t="shared" si="24"/>
        <v>0.53250000000000008</v>
      </c>
      <c r="AG117" s="269">
        <f>SigmaEpsReinf(AF117/1000,$AS$42:$AS$43,$AS$41,$AS$39,$AS$40,$AQ$38)</f>
        <v>1065.0000000000002</v>
      </c>
      <c r="AI117" s="269">
        <f t="shared" si="22"/>
        <v>0</v>
      </c>
      <c r="AL117" s="137"/>
      <c r="AM117" s="137" t="s">
        <v>467</v>
      </c>
      <c r="AN117" s="137"/>
      <c r="AO117" s="137"/>
      <c r="AP117" s="137"/>
      <c r="AQ117" s="137"/>
      <c r="AR117" s="137"/>
      <c r="AS117" s="137"/>
      <c r="AT117" s="220" t="s">
        <v>468</v>
      </c>
      <c r="AU117" s="162">
        <f>AH28</f>
        <v>9065383.3782079183</v>
      </c>
      <c r="AV117" s="137" t="s">
        <v>330</v>
      </c>
      <c r="AW117" s="137"/>
      <c r="AX117" s="137"/>
      <c r="BH117" s="338"/>
      <c r="BI117" s="338"/>
      <c r="BJ117" s="338"/>
      <c r="BK117" s="338"/>
      <c r="BL117" s="338"/>
      <c r="BM117" s="338"/>
      <c r="BN117" s="338"/>
      <c r="BO117" s="338"/>
      <c r="BP117" s="338"/>
      <c r="BQ117" s="338"/>
    </row>
    <row r="118" spans="1:71" ht="15" customHeight="1" x14ac:dyDescent="0.25">
      <c r="A118" s="8" t="s">
        <v>614</v>
      </c>
      <c r="B118" s="5">
        <v>47.009087825904061</v>
      </c>
      <c r="C118" s="5" t="s">
        <v>34</v>
      </c>
      <c r="D118" s="5">
        <v>23390.185385981666</v>
      </c>
      <c r="E118" s="5">
        <v>774.8385666793597</v>
      </c>
      <c r="F118" s="94">
        <f t="shared" si="10"/>
        <v>-82.832763438600892</v>
      </c>
      <c r="G118" s="94">
        <f t="shared" si="11"/>
        <v>149.82905643545706</v>
      </c>
      <c r="H118" s="127">
        <f>IF(A118&lt;&gt;"",IF(MID(C118,1,1)="c",$AS$26,IF(MID(C118,1,1)="r",$AS$41,IF(MID(C118,1,1)="p",#REF!,#REF!))),"")</f>
        <v>332000</v>
      </c>
      <c r="I118" s="92">
        <f t="shared" si="12"/>
        <v>6.2286119759684304E-3</v>
      </c>
      <c r="J118" s="92" t="str">
        <f t="shared" si="13"/>
        <v/>
      </c>
      <c r="K118" s="92" t="str">
        <f t="shared" si="14"/>
        <v/>
      </c>
      <c r="L118" s="92" t="str">
        <f t="shared" si="15"/>
        <v/>
      </c>
      <c r="M118" s="95">
        <f>IF(A118&lt;&gt;"",IF(MID(C118,1,1)="c",SigmaEpsConcrete(I118,$AN$30:$AN$33,$AR$30:$AR$33,$AS$26,$AS$27,$AS$28,$AQ$20,$AU$19),""),"")</f>
        <v>0</v>
      </c>
      <c r="N118" s="95" t="str">
        <f>IF(A118&lt;&gt;"",IF(MID(C118,1,1)="r",SigmaEpsReinf(J118,$AS$42:$AS$43,$AS$41,$AS$39,$AS$40,$AQ$38),""),"")</f>
        <v/>
      </c>
      <c r="Q118" s="92">
        <f t="shared" si="17"/>
        <v>0</v>
      </c>
      <c r="R118" s="92" t="str">
        <f t="shared" si="18"/>
        <v/>
      </c>
      <c r="U118" s="5">
        <v>96.674877770471568</v>
      </c>
      <c r="V118" s="5">
        <v>350.79320546874999</v>
      </c>
      <c r="W118" s="94">
        <f t="shared" si="16"/>
        <v>-82.323563103417001</v>
      </c>
      <c r="X118" s="94">
        <f t="shared" si="19"/>
        <v>149.63887873267609</v>
      </c>
      <c r="Y118" s="5">
        <v>2.5</v>
      </c>
      <c r="AC118">
        <v>4</v>
      </c>
      <c r="AD118" s="10">
        <f t="shared" si="25"/>
        <v>1.7999999999999999E-2</v>
      </c>
      <c r="AE118" s="269">
        <f>SigmaEpsConcrete(AD118/1000,$AN$30:$AN$33,$AR$30:$AR$33,$AS$26,$AS$27,$AS$28,$AQ$20,$AU$19)</f>
        <v>0</v>
      </c>
      <c r="AF118" s="10">
        <f t="shared" si="24"/>
        <v>0.71000000000000008</v>
      </c>
      <c r="AG118" s="269">
        <f>SigmaEpsReinf(AF118/1000,$AS$42:$AS$43,$AS$41,$AS$39,$AS$40,$AQ$38)</f>
        <v>1420.0000000000002</v>
      </c>
      <c r="AI118" s="269">
        <f t="shared" si="22"/>
        <v>0</v>
      </c>
      <c r="AL118" s="137"/>
      <c r="AM118" s="137" t="s">
        <v>469</v>
      </c>
      <c r="AN118" s="137"/>
      <c r="AO118" s="137"/>
      <c r="AP118" s="137"/>
      <c r="AQ118" s="137"/>
      <c r="AR118" s="137"/>
      <c r="AS118" s="137"/>
      <c r="AT118" s="220" t="s">
        <v>497</v>
      </c>
      <c r="AU118" s="233">
        <f>AH29</f>
        <v>5408.5647718892196</v>
      </c>
      <c r="AV118" s="137" t="s">
        <v>250</v>
      </c>
      <c r="AW118" s="137"/>
      <c r="AX118" s="137"/>
      <c r="BH118" s="338"/>
      <c r="BI118" s="338"/>
      <c r="BJ118" s="338"/>
      <c r="BK118" s="338"/>
      <c r="BL118" s="338"/>
      <c r="BM118" s="338"/>
      <c r="BN118" s="338"/>
      <c r="BO118" s="338"/>
      <c r="BP118" s="338"/>
      <c r="BQ118" s="338"/>
    </row>
    <row r="119" spans="1:71" ht="15" customHeight="1" x14ac:dyDescent="0.25">
      <c r="A119" s="8" t="s">
        <v>615</v>
      </c>
      <c r="B119" s="5">
        <v>165.81581098873679</v>
      </c>
      <c r="C119" s="5" t="s">
        <v>34</v>
      </c>
      <c r="D119" s="5">
        <v>23390.185385963759</v>
      </c>
      <c r="E119" s="5">
        <v>662.38657739989264</v>
      </c>
      <c r="F119" s="94">
        <f t="shared" si="10"/>
        <v>-82.832763440391503</v>
      </c>
      <c r="G119" s="94">
        <f t="shared" si="11"/>
        <v>138.58385750751034</v>
      </c>
      <c r="H119" s="127">
        <f>IF(A119&lt;&gt;"",IF(MID(C119,1,1)="c",$AS$26,IF(MID(C119,1,1)="r",$AS$41,IF(MID(C119,1,1)="p",#REF!,#REF!))),"")</f>
        <v>332000</v>
      </c>
      <c r="I119" s="92">
        <f t="shared" si="12"/>
        <v>5.8633818706417115E-3</v>
      </c>
      <c r="J119" s="92" t="str">
        <f t="shared" si="13"/>
        <v/>
      </c>
      <c r="K119" s="92" t="str">
        <f t="shared" si="14"/>
        <v/>
      </c>
      <c r="L119" s="92" t="str">
        <f t="shared" si="15"/>
        <v/>
      </c>
      <c r="M119" s="95">
        <f>IF(A119&lt;&gt;"",IF(MID(C119,1,1)="c",SigmaEpsConcrete(I119,$AN$30:$AN$33,$AR$30:$AR$33,$AS$26,$AS$27,$AS$28,$AQ$20,$AU$19),""),"")</f>
        <v>0</v>
      </c>
      <c r="N119" s="95" t="str">
        <f>IF(A119&lt;&gt;"",IF(MID(C119,1,1)="r",SigmaEpsReinf(J119,$AS$42:$AS$43,$AS$41,$AS$39,$AS$40,$AQ$38),""),"")</f>
        <v/>
      </c>
      <c r="Q119" s="92">
        <f t="shared" si="17"/>
        <v>0</v>
      </c>
      <c r="R119" s="92" t="str">
        <f t="shared" si="18"/>
        <v/>
      </c>
      <c r="U119" s="5">
        <v>4242.7356886909483</v>
      </c>
      <c r="V119" s="5">
        <v>1237.3577650390625</v>
      </c>
      <c r="W119" s="94">
        <f t="shared" si="16"/>
        <v>-82.323563105207612</v>
      </c>
      <c r="X119" s="94">
        <f t="shared" si="19"/>
        <v>138.39367980472937</v>
      </c>
      <c r="Y119" s="5">
        <v>2.5</v>
      </c>
      <c r="AC119">
        <v>5</v>
      </c>
      <c r="AD119" s="10">
        <f t="shared" si="25"/>
        <v>2.2499999999999999E-2</v>
      </c>
      <c r="AE119" s="269">
        <f>SigmaEpsConcrete(AD119/1000,$AN$30:$AN$33,$AR$30:$AR$33,$AS$26,$AS$27,$AS$28,$AQ$20,$AU$19)</f>
        <v>0</v>
      </c>
      <c r="AF119" s="10">
        <f t="shared" si="24"/>
        <v>0.88750000000000007</v>
      </c>
      <c r="AG119" s="269">
        <f>SigmaEpsReinf(AF119/1000,$AS$42:$AS$43,$AS$41,$AS$39,$AS$40,$AQ$38)</f>
        <v>1775</v>
      </c>
      <c r="AI119" s="269">
        <f t="shared" si="22"/>
        <v>0</v>
      </c>
      <c r="AL119" s="137"/>
      <c r="AM119" s="137" t="s">
        <v>508</v>
      </c>
      <c r="AN119" s="137"/>
      <c r="AO119" s="137"/>
      <c r="AP119" s="137"/>
      <c r="AQ119" s="137"/>
      <c r="AR119" s="220" t="s">
        <v>498</v>
      </c>
      <c r="AS119" s="281" t="str">
        <f>AH30</f>
        <v/>
      </c>
      <c r="AT119" s="223" t="s">
        <v>509</v>
      </c>
      <c r="AU119" s="262" t="str">
        <f>IF(AS119&lt;=0.7,"Ok","FALSE")</f>
        <v>FALSE</v>
      </c>
      <c r="AV119" s="137"/>
      <c r="AW119" s="137"/>
      <c r="AX119" s="137"/>
      <c r="BH119" s="338"/>
      <c r="BI119" s="338"/>
      <c r="BJ119" s="338"/>
      <c r="BK119" s="338"/>
      <c r="BL119" s="338"/>
      <c r="BM119" s="338"/>
      <c r="BN119" s="338"/>
      <c r="BO119" s="338"/>
      <c r="BP119" s="338"/>
      <c r="BQ119" s="338"/>
    </row>
    <row r="120" spans="1:71" ht="15" customHeight="1" x14ac:dyDescent="0.25">
      <c r="A120" s="8" t="s">
        <v>616</v>
      </c>
      <c r="B120" s="5">
        <v>161.16042304197802</v>
      </c>
      <c r="C120" s="5" t="s">
        <v>34</v>
      </c>
      <c r="D120" s="5">
        <v>23394.064797080315</v>
      </c>
      <c r="E120" s="5">
        <v>487.86179221884123</v>
      </c>
      <c r="F120" s="94">
        <f t="shared" si="10"/>
        <v>-82.444822328735967</v>
      </c>
      <c r="G120" s="94">
        <f t="shared" si="11"/>
        <v>121.13137898940522</v>
      </c>
      <c r="H120" s="127">
        <f>IF(A120&lt;&gt;"",IF(MID(C120,1,1)="c",$AS$26,IF(MID(C120,1,1)="r",$AS$41,IF(MID(C120,1,1)="p",#REF!,#REF!))),"")</f>
        <v>332000</v>
      </c>
      <c r="I120" s="92">
        <f t="shared" si="12"/>
        <v>5.2996285116913835E-3</v>
      </c>
      <c r="J120" s="92" t="str">
        <f t="shared" si="13"/>
        <v/>
      </c>
      <c r="K120" s="92" t="str">
        <f t="shared" si="14"/>
        <v/>
      </c>
      <c r="L120" s="92" t="str">
        <f t="shared" si="15"/>
        <v/>
      </c>
      <c r="M120" s="95">
        <f>IF(A120&lt;&gt;"",IF(MID(C120,1,1)="c",SigmaEpsConcrete(I120,$AN$30:$AN$33,$AR$30:$AR$33,$AS$26,$AS$27,$AS$28,$AQ$20,$AU$19),""),"")</f>
        <v>0</v>
      </c>
      <c r="N120" s="95" t="str">
        <f>IF(A120&lt;&gt;"",IF(MID(C120,1,1)="r",SigmaEpsReinf(J120,$AS$42:$AS$43,$AS$41,$AS$39,$AS$40,$AQ$38),""),"")</f>
        <v/>
      </c>
      <c r="Q120" s="92">
        <f t="shared" si="17"/>
        <v>0</v>
      </c>
      <c r="R120" s="92" t="str">
        <f t="shared" si="18"/>
        <v/>
      </c>
      <c r="U120" s="5">
        <v>4439.5787701353374</v>
      </c>
      <c r="V120" s="5">
        <v>1081.5508414630592</v>
      </c>
      <c r="W120" s="94">
        <f t="shared" si="16"/>
        <v>-81.935621993552076</v>
      </c>
      <c r="X120" s="94">
        <f t="shared" si="19"/>
        <v>120.94120128662425</v>
      </c>
      <c r="Y120" s="5">
        <v>2.5</v>
      </c>
      <c r="AC120">
        <v>6</v>
      </c>
      <c r="AD120" s="10">
        <f t="shared" si="25"/>
        <v>2.6999999999999996E-2</v>
      </c>
      <c r="AE120" s="269">
        <f>SigmaEpsConcrete(AD120/1000,$AN$30:$AN$33,$AR$30:$AR$33,$AS$26,$AS$27,$AS$28,$AQ$20,$AU$19)</f>
        <v>0</v>
      </c>
      <c r="AF120" s="10">
        <f t="shared" si="24"/>
        <v>1.0650000000000002</v>
      </c>
      <c r="AG120" s="269">
        <f>SigmaEpsReinf(AF120/1000,$AS$42:$AS$43,$AS$41,$AS$39,$AS$40,$AQ$38)</f>
        <v>2130.0000000000005</v>
      </c>
      <c r="AI120" s="269">
        <f t="shared" si="22"/>
        <v>0</v>
      </c>
      <c r="AL120" s="137"/>
      <c r="AM120" s="137" t="s">
        <v>472</v>
      </c>
      <c r="AN120" s="137"/>
      <c r="AO120" s="137"/>
      <c r="AP120" s="137"/>
      <c r="AQ120" s="137"/>
      <c r="AR120" s="137"/>
      <c r="AS120" s="137"/>
      <c r="AT120" s="81" t="s">
        <v>473</v>
      </c>
      <c r="AU120" s="318">
        <f>AI31</f>
        <v>1</v>
      </c>
      <c r="AV120" s="137"/>
      <c r="AW120" s="137"/>
      <c r="AX120" s="137"/>
      <c r="BH120" s="338"/>
      <c r="BI120" s="338"/>
      <c r="BJ120" s="338"/>
      <c r="BK120" s="338"/>
      <c r="BL120" s="338"/>
      <c r="BM120" s="338"/>
      <c r="BN120" s="338"/>
      <c r="BO120" s="338"/>
      <c r="BP120" s="338"/>
      <c r="BQ120" s="338"/>
    </row>
    <row r="121" spans="1:71" ht="15" customHeight="1" x14ac:dyDescent="0.25">
      <c r="A121" s="8" t="s">
        <v>617</v>
      </c>
      <c r="B121" s="5">
        <v>1.9904303983873435</v>
      </c>
      <c r="C121" s="5" t="s">
        <v>34</v>
      </c>
      <c r="D121" s="5">
        <v>23430.849301787792</v>
      </c>
      <c r="E121" s="5">
        <v>368.34930179967728</v>
      </c>
      <c r="F121" s="94">
        <f t="shared" si="10"/>
        <v>-78.766371857988275</v>
      </c>
      <c r="G121" s="94">
        <f t="shared" si="11"/>
        <v>109.18012994748884</v>
      </c>
      <c r="H121" s="127">
        <f>IF(A121&lt;&gt;"",IF(MID(C121,1,1)="c",$AS$26,IF(MID(C121,1,1)="r",$AS$41,IF(MID(C121,1,1)="p",#REF!,#REF!))),"")</f>
        <v>332000</v>
      </c>
      <c r="I121" s="92">
        <f t="shared" si="12"/>
        <v>4.9406853484579042E-3</v>
      </c>
      <c r="J121" s="92" t="str">
        <f t="shared" si="13"/>
        <v/>
      </c>
      <c r="K121" s="92" t="str">
        <f t="shared" si="14"/>
        <v/>
      </c>
      <c r="L121" s="92" t="str">
        <f t="shared" si="15"/>
        <v/>
      </c>
      <c r="M121" s="95">
        <f>IF(A121&lt;&gt;"",IF(MID(C121,1,1)="c",SigmaEpsConcrete(I121,$AN$30:$AN$33,$AR$30:$AR$33,$AS$26,$AS$27,$AS$28,$AQ$20,$AU$19),""),"")</f>
        <v>0</v>
      </c>
      <c r="N121" s="95" t="str">
        <f>IF(A121&lt;&gt;"",IF(MID(C121,1,1)="r",SigmaEpsReinf(J121,$AS$42:$AS$43,$AS$41,$AS$39,$AS$40,$AQ$38),""),"")</f>
        <v/>
      </c>
      <c r="Q121" s="92">
        <f t="shared" si="17"/>
        <v>0</v>
      </c>
      <c r="R121" s="92" t="str">
        <f t="shared" si="18"/>
        <v/>
      </c>
      <c r="U121" s="5">
        <v>0.2201007319308817</v>
      </c>
      <c r="V121" s="5">
        <v>0.66030219534412027</v>
      </c>
      <c r="W121" s="94">
        <f t="shared" si="16"/>
        <v>-78.257171522804384</v>
      </c>
      <c r="X121" s="94">
        <f t="shared" si="19"/>
        <v>108.98995224470787</v>
      </c>
      <c r="Y121" s="5">
        <v>2.5</v>
      </c>
      <c r="AC121">
        <v>7</v>
      </c>
      <c r="AD121" s="10">
        <f t="shared" si="25"/>
        <v>3.15E-2</v>
      </c>
      <c r="AE121" s="269">
        <f>SigmaEpsConcrete(AD121/1000,$AN$30:$AN$33,$AR$30:$AR$33,$AS$26,$AS$27,$AS$28,$AQ$20,$AU$19)</f>
        <v>0</v>
      </c>
      <c r="AF121" s="10">
        <f t="shared" si="24"/>
        <v>1.2425000000000002</v>
      </c>
      <c r="AG121" s="269">
        <f>SigmaEpsReinf(AF121/1000,$AS$42:$AS$43,$AS$41,$AS$39,$AS$40,$AQ$38)</f>
        <v>2485.0000000000005</v>
      </c>
      <c r="AI121" s="269">
        <f t="shared" si="22"/>
        <v>0</v>
      </c>
      <c r="AL121" s="137"/>
      <c r="AM121" s="137" t="s">
        <v>511</v>
      </c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BH121" s="338"/>
      <c r="BI121" s="338"/>
      <c r="BJ121" s="338"/>
      <c r="BK121" s="338"/>
      <c r="BL121" s="338"/>
      <c r="BM121" s="338"/>
      <c r="BN121" s="338"/>
      <c r="BO121" s="338"/>
      <c r="BP121" s="338"/>
      <c r="BQ121" s="338"/>
    </row>
    <row r="122" spans="1:71" ht="15" customHeight="1" x14ac:dyDescent="0.25">
      <c r="A122" s="8" t="s">
        <v>618</v>
      </c>
      <c r="B122" s="5">
        <v>264.68166931959689</v>
      </c>
      <c r="C122" s="5" t="s">
        <v>34</v>
      </c>
      <c r="D122" s="5">
        <v>23729.67322671321</v>
      </c>
      <c r="E122" s="5">
        <v>1026.1287500747205</v>
      </c>
      <c r="F122" s="94">
        <f t="shared" si="10"/>
        <v>-48.883979365446429</v>
      </c>
      <c r="G122" s="94">
        <f t="shared" si="11"/>
        <v>174.95807477499315</v>
      </c>
      <c r="H122" s="127">
        <f>IF(A122&lt;&gt;"",IF(MID(C122,1,1)="c",$AS$26,IF(MID(C122,1,1)="r",$AS$41,IF(MID(C122,1,1)="p",#REF!,#REF!))),"")</f>
        <v>332000</v>
      </c>
      <c r="I122" s="92">
        <f t="shared" si="12"/>
        <v>7.3144324171127827E-3</v>
      </c>
      <c r="J122" s="92" t="str">
        <f t="shared" si="13"/>
        <v/>
      </c>
      <c r="K122" s="92" t="str">
        <f t="shared" si="14"/>
        <v/>
      </c>
      <c r="L122" s="92" t="str">
        <f t="shared" si="15"/>
        <v/>
      </c>
      <c r="M122" s="95">
        <f>IF(A122&lt;&gt;"",IF(MID(C122,1,1)="c",SigmaEpsConcrete(I122,$AN$30:$AN$33,$AR$30:$AR$33,$AS$26,$AS$27,$AS$28,$AQ$20,$AU$19),""),"")</f>
        <v>0</v>
      </c>
      <c r="N122" s="95" t="str">
        <f>IF(A122&lt;&gt;"",IF(MID(C122,1,1)="r",SigmaEpsReinf(J122,$AS$42:$AS$43,$AS$41,$AS$39,$AS$40,$AQ$38),""),"")</f>
        <v/>
      </c>
      <c r="Q122" s="92">
        <f t="shared" si="17"/>
        <v>0</v>
      </c>
      <c r="R122" s="92" t="str">
        <f t="shared" si="18"/>
        <v/>
      </c>
      <c r="U122" s="5">
        <v>6930.2971998577113</v>
      </c>
      <c r="V122" s="5">
        <v>4917.91602421875</v>
      </c>
      <c r="W122" s="94">
        <f t="shared" si="16"/>
        <v>-48.374779030262538</v>
      </c>
      <c r="X122" s="94">
        <f t="shared" si="19"/>
        <v>174.76789707221218</v>
      </c>
      <c r="Y122" s="5">
        <v>2.5</v>
      </c>
      <c r="AC122">
        <v>8</v>
      </c>
      <c r="AD122" s="10">
        <f t="shared" si="25"/>
        <v>3.5999999999999997E-2</v>
      </c>
      <c r="AE122" s="269">
        <f>SigmaEpsConcrete(AD122/1000,$AN$30:$AN$33,$AR$30:$AR$33,$AS$26,$AS$27,$AS$28,$AQ$20,$AU$19)</f>
        <v>0</v>
      </c>
      <c r="AF122" s="10">
        <f t="shared" si="24"/>
        <v>1.4200000000000002</v>
      </c>
      <c r="AG122" s="269">
        <f>SigmaEpsReinf(AF122/1000,$AS$42:$AS$43,$AS$41,$AS$39,$AS$40,$AQ$38)</f>
        <v>2840.0000000000005</v>
      </c>
      <c r="AI122" s="269">
        <f t="shared" si="22"/>
        <v>0</v>
      </c>
      <c r="AL122" s="137"/>
      <c r="AM122" s="137" t="s">
        <v>503</v>
      </c>
      <c r="AN122" s="137"/>
      <c r="AO122" s="137"/>
      <c r="AP122" s="137"/>
      <c r="AQ122" s="137"/>
      <c r="AR122" s="137"/>
      <c r="AS122" s="137"/>
      <c r="AT122" s="220" t="s">
        <v>448</v>
      </c>
      <c r="AU122" s="237">
        <f>IF(AN9&lt;&gt;"",SIGN(AN9)*ABS(AG39),ABS(AG39))</f>
        <v>-27.185159300959032</v>
      </c>
      <c r="AV122" s="137" t="s">
        <v>249</v>
      </c>
      <c r="AW122" s="137"/>
      <c r="AX122" s="137"/>
      <c r="BH122" s="338"/>
      <c r="BI122" s="338"/>
      <c r="BJ122" s="338"/>
      <c r="BK122" s="338"/>
      <c r="BL122" s="338"/>
      <c r="BM122" s="338"/>
      <c r="BN122" s="338"/>
      <c r="BO122" s="338"/>
      <c r="BP122" s="338"/>
      <c r="BQ122" s="338"/>
    </row>
    <row r="123" spans="1:71" ht="15" customHeight="1" x14ac:dyDescent="0.25">
      <c r="A123" s="8" t="s">
        <v>619</v>
      </c>
      <c r="B123" s="5">
        <v>279.97581459505454</v>
      </c>
      <c r="C123" s="5" t="s">
        <v>34</v>
      </c>
      <c r="D123" s="5">
        <v>23729.67322671321</v>
      </c>
      <c r="E123" s="5">
        <v>843.74999999999704</v>
      </c>
      <c r="F123" s="94">
        <f t="shared" si="10"/>
        <v>-48.883979365446429</v>
      </c>
      <c r="G123" s="94">
        <f t="shared" si="11"/>
        <v>156.7201997675208</v>
      </c>
      <c r="H123" s="127">
        <f>IF(A123&lt;&gt;"",IF(MID(C123,1,1)="c",$AS$26,IF(MID(C123,1,1)="r",$AS$41,IF(MID(C123,1,1)="p",#REF!,#REF!))),"")</f>
        <v>332000</v>
      </c>
      <c r="I123" s="92">
        <f t="shared" si="12"/>
        <v>6.7220888710060774E-3</v>
      </c>
      <c r="J123" s="92" t="str">
        <f t="shared" si="13"/>
        <v/>
      </c>
      <c r="K123" s="92" t="str">
        <f t="shared" si="14"/>
        <v/>
      </c>
      <c r="L123" s="92" t="str">
        <f t="shared" si="15"/>
        <v/>
      </c>
      <c r="M123" s="95">
        <f>IF(A123&lt;&gt;"",IF(MID(C123,1,1)="c",SigmaEpsConcrete(I123,$AN$30:$AN$33,$AR$30:$AR$33,$AS$26,$AS$27,$AS$28,$AQ$20,$AU$19),""),"")</f>
        <v>0</v>
      </c>
      <c r="N123" s="95" t="str">
        <f>IF(A123&lt;&gt;"",IF(MID(C123,1,1)="r",SigmaEpsReinf(J123,$AS$42:$AS$43,$AS$41,$AS$39,$AS$40,$AQ$38),""),"")</f>
        <v/>
      </c>
      <c r="Q123" s="92">
        <f t="shared" si="17"/>
        <v>0</v>
      </c>
      <c r="R123" s="92" t="str">
        <f t="shared" si="18"/>
        <v/>
      </c>
      <c r="U123" s="5">
        <v>8202.4164432003017</v>
      </c>
      <c r="V123" s="5">
        <v>5202.0887902343748</v>
      </c>
      <c r="W123" s="94">
        <f t="shared" si="16"/>
        <v>-48.374779030262538</v>
      </c>
      <c r="X123" s="94">
        <f t="shared" si="19"/>
        <v>156.53002206473982</v>
      </c>
      <c r="Y123" s="5">
        <v>2.5</v>
      </c>
      <c r="AC123">
        <v>9</v>
      </c>
      <c r="AD123" s="10">
        <f t="shared" si="25"/>
        <v>4.0499999999999994E-2</v>
      </c>
      <c r="AE123" s="269">
        <f>SigmaEpsConcrete(AD123/1000,$AN$30:$AN$33,$AR$30:$AR$33,$AS$26,$AS$27,$AS$28,$AQ$20,$AU$19)</f>
        <v>0</v>
      </c>
      <c r="AF123" s="10">
        <f t="shared" si="24"/>
        <v>1.5975000000000001</v>
      </c>
      <c r="AG123" s="269">
        <f>SigmaEpsReinf(AF123/1000,$AS$42:$AS$43,$AS$41,$AS$39,$AS$40,$AQ$38)</f>
        <v>3195.0000000000005</v>
      </c>
      <c r="AI123" s="269">
        <f t="shared" si="22"/>
        <v>0</v>
      </c>
      <c r="AL123" s="137"/>
      <c r="AM123" s="137"/>
      <c r="AN123" s="137" t="s">
        <v>504</v>
      </c>
      <c r="AO123" s="137"/>
      <c r="AP123" s="137"/>
      <c r="AQ123" s="137"/>
      <c r="AR123" s="137"/>
      <c r="AS123" s="137"/>
      <c r="AT123" s="220" t="s">
        <v>449</v>
      </c>
      <c r="AU123" s="237">
        <f>IF(AP9&lt;&gt;"",SIGN(AP9)*ABS(AE39),ABS(AE39))</f>
        <v>-27.185159300959032</v>
      </c>
      <c r="AV123" s="137" t="s">
        <v>249</v>
      </c>
      <c r="AW123" s="137"/>
      <c r="AX123" s="137"/>
      <c r="BH123" s="338"/>
      <c r="BI123" s="338"/>
      <c r="BJ123" s="338"/>
      <c r="BK123" s="338"/>
      <c r="BL123" s="338"/>
      <c r="BM123" s="338"/>
      <c r="BN123" s="338"/>
      <c r="BO123" s="338"/>
      <c r="BP123" s="338"/>
      <c r="BQ123" s="338"/>
      <c r="BS123" s="31"/>
    </row>
    <row r="124" spans="1:71" ht="15" customHeight="1" x14ac:dyDescent="0.25">
      <c r="A124" s="8" t="s">
        <v>620</v>
      </c>
      <c r="B124" s="5">
        <v>381.14118442561318</v>
      </c>
      <c r="C124" s="5" t="s">
        <v>34</v>
      </c>
      <c r="D124" s="5">
        <v>23546.256504743935</v>
      </c>
      <c r="E124" s="5">
        <v>662.38657739989139</v>
      </c>
      <c r="F124" s="94">
        <f t="shared" si="10"/>
        <v>-67.225651562373969</v>
      </c>
      <c r="G124" s="94">
        <f t="shared" si="11"/>
        <v>138.58385750751023</v>
      </c>
      <c r="H124" s="127">
        <f>IF(A124&lt;&gt;"",IF(MID(C124,1,1)="c",$AS$26,IF(MID(C124,1,1)="r",$AS$41,IF(MID(C124,1,1)="p",#REF!,#REF!))),"")</f>
        <v>332000</v>
      </c>
      <c r="I124" s="92">
        <f t="shared" si="12"/>
        <v>5.9873518818531245E-3</v>
      </c>
      <c r="J124" s="92" t="str">
        <f t="shared" si="13"/>
        <v/>
      </c>
      <c r="K124" s="92" t="str">
        <f t="shared" si="14"/>
        <v/>
      </c>
      <c r="L124" s="92" t="str">
        <f t="shared" si="15"/>
        <v/>
      </c>
      <c r="M124" s="95">
        <f>IF(A124&lt;&gt;"",IF(MID(C124,1,1)="c",SigmaEpsConcrete(I124,$AN$30:$AN$33,$AR$30:$AR$33,$AS$26,$AS$27,$AS$28,$AQ$20,$AU$19),""),"")</f>
        <v>0</v>
      </c>
      <c r="N124" s="95" t="str">
        <f>IF(A124&lt;&gt;"",IF(MID(C124,1,1)="r",SigmaEpsReinf(J124,$AS$42:$AS$43,$AS$41,$AS$39,$AS$40,$AQ$38),""),"")</f>
        <v/>
      </c>
      <c r="Q124" s="92">
        <f t="shared" si="17"/>
        <v>0</v>
      </c>
      <c r="R124" s="92" t="str">
        <f t="shared" si="18"/>
        <v/>
      </c>
      <c r="U124" s="5">
        <v>9752.2745023469924</v>
      </c>
      <c r="V124" s="5">
        <v>15027.097622265625</v>
      </c>
      <c r="W124" s="94">
        <f t="shared" si="16"/>
        <v>-66.716451227190078</v>
      </c>
      <c r="X124" s="94">
        <f t="shared" si="19"/>
        <v>138.39367980472926</v>
      </c>
      <c r="Y124" s="5">
        <v>2.5</v>
      </c>
      <c r="AC124" s="292">
        <v>10</v>
      </c>
      <c r="AD124" s="10">
        <f t="shared" si="25"/>
        <v>4.4999999999999998E-2</v>
      </c>
      <c r="AE124" s="269">
        <f>SigmaEpsConcrete(AD124/1000,$AN$30:$AN$33,$AR$30:$AR$33,$AS$26,$AS$27,$AS$28,$AQ$20,$AU$19)</f>
        <v>0</v>
      </c>
      <c r="AF124" s="10">
        <f t="shared" ref="AF124:AF137" si="26">$AG$67+($AG$68-$AG$67)/15*(AC124-$AC$124)</f>
        <v>1.7750000000000001</v>
      </c>
      <c r="AG124" s="269">
        <f>SigmaEpsReinf(AF124/1000,$AS$42:$AS$43,$AS$41,$AS$39,$AS$40,$AQ$38)</f>
        <v>3550</v>
      </c>
      <c r="AI124" s="269">
        <f t="shared" si="22"/>
        <v>0</v>
      </c>
      <c r="AL124" s="137"/>
      <c r="AM124" s="137" t="s">
        <v>505</v>
      </c>
      <c r="AN124" s="137"/>
      <c r="AO124" s="137"/>
      <c r="AP124" s="137"/>
      <c r="AQ124" s="137"/>
      <c r="AR124" s="137"/>
      <c r="AS124" s="137"/>
      <c r="AT124" s="317" t="s">
        <v>452</v>
      </c>
      <c r="AU124" s="281">
        <f>AI40</f>
        <v>2</v>
      </c>
      <c r="AV124" s="137"/>
      <c r="AW124" s="137"/>
      <c r="AX124" s="137"/>
      <c r="BH124" s="338"/>
      <c r="BI124" s="338"/>
      <c r="BJ124" s="338"/>
      <c r="BK124" s="338"/>
      <c r="BL124" s="338"/>
      <c r="BM124" s="338"/>
      <c r="BN124" s="338"/>
      <c r="BO124" s="338"/>
      <c r="BP124" s="338"/>
      <c r="BQ124" s="338"/>
    </row>
    <row r="125" spans="1:71" ht="15" customHeight="1" x14ac:dyDescent="0.25">
      <c r="A125" s="8" t="s">
        <v>621</v>
      </c>
      <c r="B125" s="5">
        <v>261.64948652720295</v>
      </c>
      <c r="C125" s="5" t="s">
        <v>34</v>
      </c>
      <c r="D125" s="5">
        <v>23729.67322671321</v>
      </c>
      <c r="E125" s="5">
        <v>662.38657739989151</v>
      </c>
      <c r="F125" s="94">
        <f t="shared" si="10"/>
        <v>-48.883979365446429</v>
      </c>
      <c r="G125" s="94">
        <f t="shared" si="11"/>
        <v>138.58385750751023</v>
      </c>
      <c r="H125" s="127">
        <f>IF(A125&lt;&gt;"",IF(MID(C125,1,1)="c",$AS$26,IF(MID(C125,1,1)="r",$AS$41,IF(MID(C125,1,1)="p",#REF!,#REF!))),"")</f>
        <v>332000</v>
      </c>
      <c r="I125" s="92">
        <f t="shared" si="12"/>
        <v>6.1330429825295976E-3</v>
      </c>
      <c r="J125" s="92" t="str">
        <f t="shared" si="13"/>
        <v/>
      </c>
      <c r="K125" s="92" t="str">
        <f t="shared" si="14"/>
        <v/>
      </c>
      <c r="L125" s="92" t="str">
        <f t="shared" si="15"/>
        <v/>
      </c>
      <c r="M125" s="95">
        <f>IF(A125&lt;&gt;"",IF(MID(C125,1,1)="c",SigmaEpsConcrete(I125,$AN$30:$AN$33,$AR$30:$AR$33,$AS$26,$AS$27,$AS$28,$AQ$20,$AU$19),""),"")</f>
        <v>0</v>
      </c>
      <c r="N125" s="95" t="str">
        <f>IF(A125&lt;&gt;"",IF(MID(C125,1,1)="r",SigmaEpsReinf(J125,$AS$42:$AS$43,$AS$41,$AS$39,$AS$40,$AQ$38),""),"")</f>
        <v/>
      </c>
      <c r="Q125" s="92">
        <f t="shared" si="17"/>
        <v>0</v>
      </c>
      <c r="R125" s="92" t="str">
        <f t="shared" si="18"/>
        <v/>
      </c>
      <c r="U125" s="5">
        <v>6694.8357204097747</v>
      </c>
      <c r="V125" s="5">
        <v>4861.5765716796877</v>
      </c>
      <c r="W125" s="94">
        <f t="shared" si="16"/>
        <v>-48.374779030262538</v>
      </c>
      <c r="X125" s="94">
        <f t="shared" si="19"/>
        <v>138.39367980472926</v>
      </c>
      <c r="Y125" s="5">
        <v>2.5</v>
      </c>
      <c r="AC125">
        <v>11</v>
      </c>
      <c r="AD125" s="10">
        <f t="shared" si="25"/>
        <v>4.9499999999999995E-2</v>
      </c>
      <c r="AE125" s="269">
        <f>SigmaEpsConcrete(AD125/1000,$AN$30:$AN$33,$AR$30:$AR$33,$AS$26,$AS$27,$AS$28,$AQ$20,$AU$19)</f>
        <v>0</v>
      </c>
      <c r="AF125" s="10">
        <f t="shared" si="26"/>
        <v>1.7750000000000001</v>
      </c>
      <c r="AG125" s="269">
        <f>SigmaEpsReinf(AF125/1000,$AS$42:$AS$43,$AS$41,$AS$39,$AS$40,$AQ$38)</f>
        <v>3550</v>
      </c>
      <c r="AI125" s="269">
        <f t="shared" si="22"/>
        <v>0</v>
      </c>
      <c r="AL125" s="137"/>
      <c r="AM125" s="137" t="s">
        <v>506</v>
      </c>
      <c r="AN125" s="137"/>
      <c r="AO125" s="137"/>
      <c r="AP125" s="137"/>
      <c r="AQ125" s="137"/>
      <c r="AR125" s="137"/>
      <c r="AS125" s="137"/>
      <c r="AT125" s="317" t="s">
        <v>466</v>
      </c>
      <c r="AU125" s="281">
        <f>AI45</f>
        <v>1</v>
      </c>
      <c r="AV125" s="137"/>
      <c r="AW125" s="137"/>
      <c r="AX125" s="137"/>
      <c r="BH125" s="338"/>
      <c r="BI125" s="338"/>
      <c r="BJ125" s="338"/>
      <c r="BK125" s="338"/>
      <c r="BL125" s="338"/>
      <c r="BM125" s="338"/>
      <c r="BN125" s="338"/>
      <c r="BO125" s="338"/>
      <c r="BP125" s="338"/>
      <c r="BQ125" s="338"/>
    </row>
    <row r="126" spans="1:71" ht="15" customHeight="1" x14ac:dyDescent="0.25">
      <c r="A126" s="8" t="s">
        <v>622</v>
      </c>
      <c r="B126" s="5">
        <v>434.53260115386337</v>
      </c>
      <c r="C126" s="5" t="s">
        <v>34</v>
      </c>
      <c r="D126" s="5">
        <v>23546.256504743935</v>
      </c>
      <c r="E126" s="5">
        <v>474.88657739989208</v>
      </c>
      <c r="F126" s="94">
        <f t="shared" si="10"/>
        <v>-67.225651562373969</v>
      </c>
      <c r="G126" s="94">
        <f t="shared" si="11"/>
        <v>119.83385750751032</v>
      </c>
      <c r="H126" s="127">
        <f>IF(A126&lt;&gt;"",IF(MID(C126,1,1)="c",$AS$26,IF(MID(C126,1,1)="r",$AS$41,IF(MID(C126,1,1)="p",#REF!,#REF!))),"")</f>
        <v>332000</v>
      </c>
      <c r="I126" s="92">
        <f t="shared" si="12"/>
        <v>5.3783751515624426E-3</v>
      </c>
      <c r="J126" s="92" t="str">
        <f t="shared" si="13"/>
        <v/>
      </c>
      <c r="K126" s="92" t="str">
        <f t="shared" si="14"/>
        <v/>
      </c>
      <c r="L126" s="92" t="str">
        <f t="shared" si="15"/>
        <v/>
      </c>
      <c r="M126" s="95">
        <f>IF(A126&lt;&gt;"",IF(MID(C126,1,1)="c",SigmaEpsConcrete(I126,$AN$30:$AN$33,$AR$30:$AR$33,$AS$26,$AS$27,$AS$28,$AQ$20,$AU$19),""),"")</f>
        <v>0</v>
      </c>
      <c r="N126" s="95" t="str">
        <f>IF(A126&lt;&gt;"",IF(MID(C126,1,1)="r",SigmaEpsReinf(J126,$AS$42:$AS$43,$AS$41,$AS$39,$AS$40,$AQ$38),""),"")</f>
        <v/>
      </c>
      <c r="Q126" s="92">
        <f t="shared" si="17"/>
        <v>0</v>
      </c>
      <c r="R126" s="92" t="str">
        <f t="shared" si="18"/>
        <v/>
      </c>
      <c r="U126" s="5">
        <v>14451.581460420799</v>
      </c>
      <c r="V126" s="5">
        <v>17132.139176562501</v>
      </c>
      <c r="W126" s="94">
        <f t="shared" si="16"/>
        <v>-66.716451227190078</v>
      </c>
      <c r="X126" s="94">
        <f t="shared" si="19"/>
        <v>119.64367980472935</v>
      </c>
      <c r="Y126" s="5">
        <v>2.5</v>
      </c>
      <c r="AC126">
        <v>12</v>
      </c>
      <c r="AD126" s="10">
        <f t="shared" si="25"/>
        <v>5.3999999999999992E-2</v>
      </c>
      <c r="AE126" s="269">
        <f>SigmaEpsConcrete(AD126/1000,$AN$30:$AN$33,$AR$30:$AR$33,$AS$26,$AS$27,$AS$28,$AQ$20,$AU$19)</f>
        <v>0</v>
      </c>
      <c r="AF126" s="10">
        <f t="shared" si="26"/>
        <v>1.7750000000000001</v>
      </c>
      <c r="AG126" s="269">
        <f>SigmaEpsReinf(AF126/1000,$AS$42:$AS$43,$AS$41,$AS$39,$AS$40,$AQ$38)</f>
        <v>3550</v>
      </c>
      <c r="AI126" s="269">
        <f t="shared" si="22"/>
        <v>0</v>
      </c>
      <c r="AL126" s="137"/>
      <c r="AM126" s="137" t="s">
        <v>507</v>
      </c>
      <c r="AN126" s="137"/>
      <c r="AO126" s="137"/>
      <c r="AP126" s="137"/>
      <c r="AQ126" s="137"/>
      <c r="AR126" s="137"/>
      <c r="AS126" s="137"/>
      <c r="AT126" s="174" t="s">
        <v>480</v>
      </c>
      <c r="AU126" s="162">
        <f>AH46</f>
        <v>83901225.921580955</v>
      </c>
      <c r="AV126" s="137" t="s">
        <v>330</v>
      </c>
      <c r="AW126" s="137"/>
      <c r="AX126" s="137"/>
      <c r="BH126" s="338"/>
      <c r="BI126" s="338"/>
      <c r="BJ126" s="338"/>
      <c r="BK126" s="338"/>
      <c r="BL126" s="338"/>
      <c r="BM126" s="338"/>
      <c r="BN126" s="338"/>
      <c r="BO126" s="338"/>
      <c r="BP126" s="338"/>
      <c r="BQ126" s="338"/>
    </row>
    <row r="127" spans="1:71" ht="15" customHeight="1" x14ac:dyDescent="0.25">
      <c r="A127" s="8" t="s">
        <v>623</v>
      </c>
      <c r="B127" s="5">
        <v>298.30214266290614</v>
      </c>
      <c r="C127" s="5" t="s">
        <v>34</v>
      </c>
      <c r="D127" s="5">
        <v>23729.67322671321</v>
      </c>
      <c r="E127" s="5">
        <v>474.88657739989162</v>
      </c>
      <c r="F127" s="94">
        <f t="shared" si="10"/>
        <v>-48.883979365446429</v>
      </c>
      <c r="G127" s="94">
        <f t="shared" si="11"/>
        <v>119.83385750751026</v>
      </c>
      <c r="H127" s="127">
        <f>IF(A127&lt;&gt;"",IF(MID(C127,1,1)="c",$AS$26,IF(MID(C127,1,1)="r",$AS$41,IF(MID(C127,1,1)="p",#REF!,#REF!))),"")</f>
        <v>332000</v>
      </c>
      <c r="I127" s="92">
        <f t="shared" si="12"/>
        <v>5.5240662522389149E-3</v>
      </c>
      <c r="J127" s="92" t="str">
        <f t="shared" si="13"/>
        <v/>
      </c>
      <c r="K127" s="92" t="str">
        <f t="shared" si="14"/>
        <v/>
      </c>
      <c r="L127" s="92" t="str">
        <f t="shared" si="15"/>
        <v/>
      </c>
      <c r="M127" s="95">
        <f>IF(A127&lt;&gt;"",IF(MID(C127,1,1)="c",SigmaEpsConcrete(I127,$AN$30:$AN$33,$AR$30:$AR$33,$AS$26,$AS$27,$AS$28,$AQ$20,$AU$19),""),"")</f>
        <v>0</v>
      </c>
      <c r="N127" s="95" t="str">
        <f>IF(A127&lt;&gt;"",IF(MID(C127,1,1)="r",SigmaEpsReinf(J127,$AS$42:$AS$43,$AS$41,$AS$39,$AS$40,$AQ$38),""),"")</f>
        <v/>
      </c>
      <c r="Q127" s="92">
        <f t="shared" si="17"/>
        <v>0</v>
      </c>
      <c r="R127" s="92" t="str">
        <f t="shared" si="18"/>
        <v/>
      </c>
      <c r="U127" s="5">
        <v>9920.8614107736594</v>
      </c>
      <c r="V127" s="5">
        <v>5542.6010089843749</v>
      </c>
      <c r="W127" s="94">
        <f t="shared" si="16"/>
        <v>-48.374779030262538</v>
      </c>
      <c r="X127" s="94">
        <f t="shared" si="19"/>
        <v>119.64367980472929</v>
      </c>
      <c r="Y127" s="5">
        <v>2.5</v>
      </c>
      <c r="AC127">
        <v>13</v>
      </c>
      <c r="AD127" s="10">
        <f t="shared" si="25"/>
        <v>5.8499999999999996E-2</v>
      </c>
      <c r="AE127" s="269">
        <f>SigmaEpsConcrete(AD127/1000,$AN$30:$AN$33,$AR$30:$AR$33,$AS$26,$AS$27,$AS$28,$AQ$20,$AU$19)</f>
        <v>0</v>
      </c>
      <c r="AF127" s="10">
        <f t="shared" si="26"/>
        <v>1.7750000000000001</v>
      </c>
      <c r="AG127" s="269">
        <f>SigmaEpsReinf(AF127/1000,$AS$42:$AS$43,$AS$41,$AS$39,$AS$40,$AQ$38)</f>
        <v>3550</v>
      </c>
      <c r="AI127" s="269">
        <f t="shared" si="22"/>
        <v>0</v>
      </c>
      <c r="AL127" s="137"/>
      <c r="AM127" s="137" t="s">
        <v>467</v>
      </c>
      <c r="AN127" s="137"/>
      <c r="AO127" s="137"/>
      <c r="AP127" s="137"/>
      <c r="AQ127" s="137"/>
      <c r="AR127" s="137"/>
      <c r="AS127" s="137"/>
      <c r="AT127" s="220" t="s">
        <v>468</v>
      </c>
      <c r="AU127" s="162">
        <f>AH47</f>
        <v>5714945.1729648262</v>
      </c>
      <c r="AV127" s="137" t="s">
        <v>330</v>
      </c>
      <c r="AW127" s="137"/>
      <c r="AX127" s="137"/>
      <c r="BH127" s="338"/>
      <c r="BI127" s="338"/>
      <c r="BJ127" s="338"/>
      <c r="BK127" s="338"/>
      <c r="BL127" s="338"/>
      <c r="BM127" s="338"/>
      <c r="BN127" s="338"/>
      <c r="BO127" s="338"/>
      <c r="BP127" s="338"/>
      <c r="BQ127" s="338"/>
    </row>
    <row r="128" spans="1:71" ht="15" customHeight="1" x14ac:dyDescent="0.25">
      <c r="A128" s="8" t="s">
        <v>624</v>
      </c>
      <c r="B128" s="5">
        <v>279.97581459505449</v>
      </c>
      <c r="C128" s="5" t="s">
        <v>34</v>
      </c>
      <c r="D128" s="5">
        <v>23729.67322671321</v>
      </c>
      <c r="E128" s="5">
        <v>281.24999999999704</v>
      </c>
      <c r="F128" s="94">
        <f t="shared" si="10"/>
        <v>-48.883979365446429</v>
      </c>
      <c r="G128" s="94">
        <f t="shared" si="11"/>
        <v>100.4701997675208</v>
      </c>
      <c r="H128" s="127">
        <f>IF(A128&lt;&gt;"",IF(MID(C128,1,1)="c",$AS$26,IF(MID(C128,1,1)="r",$AS$41,IF(MID(C128,1,1)="p",#REF!,#REF!))),"")</f>
        <v>332000</v>
      </c>
      <c r="I128" s="92">
        <f t="shared" si="12"/>
        <v>4.8951586801340256E-3</v>
      </c>
      <c r="J128" s="92" t="str">
        <f t="shared" si="13"/>
        <v/>
      </c>
      <c r="K128" s="92" t="str">
        <f t="shared" si="14"/>
        <v/>
      </c>
      <c r="L128" s="92" t="str">
        <f t="shared" si="15"/>
        <v/>
      </c>
      <c r="M128" s="95">
        <f>IF(A128&lt;&gt;"",IF(MID(C128,1,1)="c",SigmaEpsConcrete(I128,$AN$30:$AN$33,$AR$30:$AR$33,$AS$26,$AS$27,$AS$28,$AQ$20,$AU$19),""),"")</f>
        <v>0</v>
      </c>
      <c r="N128" s="95" t="str">
        <f>IF(A128&lt;&gt;"",IF(MID(C128,1,1)="r",SigmaEpsReinf(J128,$AS$42:$AS$43,$AS$41,$AS$39,$AS$40,$AQ$38),""),"")</f>
        <v/>
      </c>
      <c r="Q128" s="92">
        <f t="shared" si="17"/>
        <v>0</v>
      </c>
      <c r="R128" s="92" t="str">
        <f t="shared" si="18"/>
        <v/>
      </c>
      <c r="U128" s="5">
        <v>8202.4164432098387</v>
      </c>
      <c r="V128" s="5">
        <v>5202.0887902343748</v>
      </c>
      <c r="W128" s="94">
        <f t="shared" si="16"/>
        <v>-48.374779030262538</v>
      </c>
      <c r="X128" s="94">
        <f t="shared" si="19"/>
        <v>100.28002206473982</v>
      </c>
      <c r="Y128" s="5">
        <v>2.5</v>
      </c>
      <c r="AC128">
        <v>14</v>
      </c>
      <c r="AD128" s="10">
        <f t="shared" si="25"/>
        <v>6.3E-2</v>
      </c>
      <c r="AE128" s="269">
        <f>SigmaEpsConcrete(AD128/1000,$AN$30:$AN$33,$AR$30:$AR$33,$AS$26,$AS$27,$AS$28,$AQ$20,$AU$19)</f>
        <v>0</v>
      </c>
      <c r="AF128" s="10">
        <f t="shared" si="26"/>
        <v>1.7750000000000001</v>
      </c>
      <c r="AG128" s="269">
        <f>SigmaEpsReinf(AF128/1000,$AS$42:$AS$43,$AS$41,$AS$39,$AS$40,$AQ$38)</f>
        <v>3550</v>
      </c>
      <c r="AI128" s="269">
        <f t="shared" si="22"/>
        <v>0</v>
      </c>
      <c r="AL128" s="137"/>
      <c r="AM128" s="137" t="s">
        <v>469</v>
      </c>
      <c r="AN128" s="137"/>
      <c r="AO128" s="137"/>
      <c r="AP128" s="137"/>
      <c r="AQ128" s="137"/>
      <c r="AR128" s="137"/>
      <c r="AS128" s="137"/>
      <c r="AT128" s="220" t="s">
        <v>497</v>
      </c>
      <c r="AU128" s="233">
        <f>AH48</f>
        <v>3312.3991820803221</v>
      </c>
      <c r="AV128" s="137" t="s">
        <v>250</v>
      </c>
      <c r="AW128" s="137"/>
      <c r="AX128" s="137"/>
      <c r="BH128" s="338"/>
      <c r="BI128" s="338"/>
      <c r="BJ128" s="338"/>
      <c r="BK128" s="338"/>
      <c r="BL128" s="338"/>
      <c r="BM128" s="338"/>
      <c r="BN128" s="338"/>
      <c r="BO128" s="338"/>
      <c r="BP128" s="338"/>
      <c r="BQ128" s="338"/>
    </row>
    <row r="129" spans="1:69" ht="15" customHeight="1" x14ac:dyDescent="0.25">
      <c r="A129" s="8" t="s">
        <v>625</v>
      </c>
      <c r="B129" s="5">
        <v>279.97581459505454</v>
      </c>
      <c r="C129" s="5" t="s">
        <v>34</v>
      </c>
      <c r="D129" s="5">
        <v>23729.67322671321</v>
      </c>
      <c r="E129" s="5">
        <v>93.749999999997101</v>
      </c>
      <c r="F129" s="94">
        <f t="shared" si="10"/>
        <v>-48.883979365446429</v>
      </c>
      <c r="G129" s="94">
        <f t="shared" si="11"/>
        <v>81.72019976752081</v>
      </c>
      <c r="H129" s="127">
        <f>IF(A129&lt;&gt;"",IF(MID(C129,1,1)="c",$AS$26,IF(MID(C129,1,1)="r",$AS$41,IF(MID(C129,1,1)="p",#REF!,#REF!))),"")</f>
        <v>332000</v>
      </c>
      <c r="I129" s="92">
        <f t="shared" si="12"/>
        <v>4.2861819498433412E-3</v>
      </c>
      <c r="J129" s="92" t="str">
        <f t="shared" si="13"/>
        <v/>
      </c>
      <c r="K129" s="92" t="str">
        <f t="shared" si="14"/>
        <v/>
      </c>
      <c r="L129" s="92" t="str">
        <f t="shared" si="15"/>
        <v/>
      </c>
      <c r="M129" s="95">
        <f>IF(A129&lt;&gt;"",IF(MID(C129,1,1)="c",SigmaEpsConcrete(I129,$AN$30:$AN$33,$AR$30:$AR$33,$AS$26,$AS$27,$AS$28,$AQ$20,$AU$19),""),"")</f>
        <v>0</v>
      </c>
      <c r="N129" s="95" t="str">
        <f>IF(A129&lt;&gt;"",IF(MID(C129,1,1)="r",SigmaEpsReinf(J129,$AS$42:$AS$43,$AS$41,$AS$39,$AS$40,$AQ$38),""),"")</f>
        <v/>
      </c>
      <c r="Q129" s="92">
        <f t="shared" si="17"/>
        <v>0</v>
      </c>
      <c r="R129" s="92" t="str">
        <f t="shared" si="18"/>
        <v/>
      </c>
      <c r="U129" s="5">
        <v>8202.4164432129655</v>
      </c>
      <c r="V129" s="5">
        <v>5202.0887902343748</v>
      </c>
      <c r="W129" s="94">
        <f t="shared" si="16"/>
        <v>-48.374779030262538</v>
      </c>
      <c r="X129" s="94">
        <f t="shared" si="19"/>
        <v>81.530022064739839</v>
      </c>
      <c r="Y129" s="5">
        <v>2.5</v>
      </c>
      <c r="AC129">
        <v>15</v>
      </c>
      <c r="AD129" s="10">
        <f t="shared" si="25"/>
        <v>6.7499999999999991E-2</v>
      </c>
      <c r="AE129" s="269">
        <f>SigmaEpsConcrete(AD129/1000,$AN$30:$AN$33,$AR$30:$AR$33,$AS$26,$AS$27,$AS$28,$AQ$20,$AU$19)</f>
        <v>0</v>
      </c>
      <c r="AF129" s="10">
        <f t="shared" si="26"/>
        <v>1.7750000000000001</v>
      </c>
      <c r="AG129" s="269">
        <f>SigmaEpsReinf(AF129/1000,$AS$42:$AS$43,$AS$41,$AS$39,$AS$40,$AQ$38)</f>
        <v>3550</v>
      </c>
      <c r="AI129" s="269">
        <f t="shared" si="22"/>
        <v>0</v>
      </c>
      <c r="AL129" s="137"/>
      <c r="AM129" s="137" t="s">
        <v>508</v>
      </c>
      <c r="AN129" s="137"/>
      <c r="AO129" s="137"/>
      <c r="AP129" s="137"/>
      <c r="AQ129" s="137"/>
      <c r="AR129" s="220" t="s">
        <v>498</v>
      </c>
      <c r="AS129" s="281" t="str">
        <f>AH49</f>
        <v/>
      </c>
      <c r="AT129" s="223" t="s">
        <v>509</v>
      </c>
      <c r="AU129" s="262" t="str">
        <f>IF(AS129&lt;=0.7,"Ok","FALSE")</f>
        <v>FALSE</v>
      </c>
      <c r="AV129" s="137"/>
      <c r="AW129" s="137"/>
      <c r="AX129" s="137"/>
      <c r="BH129" s="338"/>
      <c r="BI129" s="338"/>
      <c r="BJ129" s="338"/>
      <c r="BK129" s="338"/>
      <c r="BL129" s="338"/>
      <c r="BM129" s="338"/>
      <c r="BN129" s="338"/>
      <c r="BO129" s="338"/>
      <c r="BP129" s="338"/>
      <c r="BQ129" s="338"/>
    </row>
    <row r="130" spans="1:69" ht="15" customHeight="1" x14ac:dyDescent="0.25">
      <c r="A130" s="8" t="s">
        <v>626</v>
      </c>
      <c r="B130" s="5">
        <v>268.90063426490417</v>
      </c>
      <c r="C130" s="5" t="s">
        <v>34</v>
      </c>
      <c r="D130" s="5">
        <v>23729.673226713207</v>
      </c>
      <c r="E130" s="5">
        <v>-90.041471970703824</v>
      </c>
      <c r="F130" s="94">
        <f t="shared" si="10"/>
        <v>-48.883979365446791</v>
      </c>
      <c r="G130" s="94">
        <f t="shared" si="11"/>
        <v>63.341052570450714</v>
      </c>
      <c r="H130" s="127">
        <f>IF(A130&lt;&gt;"",IF(MID(C130,1,1)="c",$AS$26,IF(MID(C130,1,1)="r",$AS$41,IF(MID(C130,1,1)="p",#REF!,#REF!))),"")</f>
        <v>332000</v>
      </c>
      <c r="I130" s="92">
        <f t="shared" si="12"/>
        <v>3.6892500583445148E-3</v>
      </c>
      <c r="J130" s="92" t="str">
        <f t="shared" si="13"/>
        <v/>
      </c>
      <c r="K130" s="92" t="str">
        <f t="shared" si="14"/>
        <v/>
      </c>
      <c r="L130" s="92" t="str">
        <f t="shared" si="15"/>
        <v/>
      </c>
      <c r="M130" s="95">
        <f>IF(A130&lt;&gt;"",IF(MID(C130,1,1)="c",SigmaEpsConcrete(I130,$AN$30:$AN$33,$AR$30:$AR$33,$AS$26,$AS$27,$AS$28,$AQ$20,$AU$19),""),"")</f>
        <v>0</v>
      </c>
      <c r="N130" s="95" t="str">
        <f>IF(A130&lt;&gt;"",IF(MID(C130,1,1)="r",SigmaEpsReinf(J130,$AS$42:$AS$43,$AS$41,$AS$39,$AS$40,$AQ$38),""),"")</f>
        <v/>
      </c>
      <c r="Q130" s="92">
        <f t="shared" si="17"/>
        <v>0</v>
      </c>
      <c r="R130" s="92" t="str">
        <f t="shared" si="18"/>
        <v/>
      </c>
      <c r="U130" s="5">
        <v>7267.0097702244075</v>
      </c>
      <c r="V130" s="5">
        <v>4996.3064748046872</v>
      </c>
      <c r="W130" s="94">
        <f t="shared" si="16"/>
        <v>-48.3747790302629</v>
      </c>
      <c r="X130" s="94">
        <f t="shared" si="19"/>
        <v>63.150874867669749</v>
      </c>
      <c r="Y130" s="5">
        <v>2.5</v>
      </c>
      <c r="AC130">
        <v>16</v>
      </c>
      <c r="AD130" s="10">
        <f t="shared" si="25"/>
        <v>7.1999999999999995E-2</v>
      </c>
      <c r="AE130" s="269">
        <f>SigmaEpsConcrete(AD130/1000,$AN$30:$AN$33,$AR$30:$AR$33,$AS$26,$AS$27,$AS$28,$AQ$20,$AU$19)</f>
        <v>0</v>
      </c>
      <c r="AF130" s="10">
        <f t="shared" si="26"/>
        <v>1.7750000000000001</v>
      </c>
      <c r="AG130" s="269">
        <f>SigmaEpsReinf(AF130/1000,$AS$42:$AS$43,$AS$41,$AS$39,$AS$40,$AQ$38)</f>
        <v>3550</v>
      </c>
      <c r="AI130" s="269">
        <f t="shared" si="22"/>
        <v>0</v>
      </c>
      <c r="AL130" s="137"/>
      <c r="AM130" s="137" t="s">
        <v>472</v>
      </c>
      <c r="AN130" s="137"/>
      <c r="AO130" s="137"/>
      <c r="AP130" s="137"/>
      <c r="AQ130" s="137"/>
      <c r="AR130" s="137"/>
      <c r="AS130" s="137"/>
      <c r="AT130" s="81" t="s">
        <v>481</v>
      </c>
      <c r="AU130" s="318">
        <f>AI50</f>
        <v>1</v>
      </c>
      <c r="AV130" s="137"/>
      <c r="AW130" s="137"/>
      <c r="AX130" s="137"/>
      <c r="BH130" s="338"/>
      <c r="BI130" s="338"/>
      <c r="BJ130" s="338"/>
      <c r="BK130" s="338"/>
      <c r="BL130" s="338"/>
      <c r="BM130" s="338"/>
      <c r="BN130" s="338"/>
      <c r="BO130" s="338"/>
      <c r="BP130" s="338"/>
      <c r="BQ130" s="338"/>
    </row>
    <row r="131" spans="1:69" ht="15" customHeight="1" x14ac:dyDescent="0.25">
      <c r="A131" s="8" t="s">
        <v>627</v>
      </c>
      <c r="B131" s="5">
        <v>291.05099492520498</v>
      </c>
      <c r="C131" s="5" t="s">
        <v>34</v>
      </c>
      <c r="D131" s="5">
        <v>23729.67322671321</v>
      </c>
      <c r="E131" s="5">
        <v>-277.54147197070387</v>
      </c>
      <c r="F131" s="94">
        <f t="shared" si="10"/>
        <v>-48.883979365446429</v>
      </c>
      <c r="G131" s="94">
        <f t="shared" si="11"/>
        <v>44.591052570450707</v>
      </c>
      <c r="H131" s="127">
        <f>IF(A131&lt;&gt;"",IF(MID(C131,1,1)="c",$AS$26,IF(MID(C131,1,1)="r",$AS$41,IF(MID(C131,1,1)="p",#REF!,#REF!))),"")</f>
        <v>332000</v>
      </c>
      <c r="I131" s="92">
        <f t="shared" si="12"/>
        <v>3.0802733280538334E-3</v>
      </c>
      <c r="J131" s="92" t="str">
        <f t="shared" si="13"/>
        <v/>
      </c>
      <c r="K131" s="92" t="str">
        <f t="shared" si="14"/>
        <v/>
      </c>
      <c r="L131" s="92" t="str">
        <f t="shared" si="15"/>
        <v/>
      </c>
      <c r="M131" s="95">
        <f>IF(A131&lt;&gt;"",IF(MID(C131,1,1)="c",SigmaEpsConcrete(I131,$AN$30:$AN$33,$AR$30:$AR$33,$AS$26,$AS$27,$AS$28,$AQ$20,$AU$19),""),"")</f>
        <v>0</v>
      </c>
      <c r="N131" s="95" t="str">
        <f>IF(A131&lt;&gt;"",IF(MID(C131,1,1)="r",SigmaEpsReinf(J131,$AS$42:$AS$43,$AS$41,$AS$39,$AS$40,$AQ$38),""),"")</f>
        <v/>
      </c>
      <c r="Q131" s="92">
        <f t="shared" si="17"/>
        <v>0</v>
      </c>
      <c r="R131" s="92" t="str">
        <f t="shared" si="18"/>
        <v/>
      </c>
      <c r="U131" s="5">
        <v>9214.8342724531649</v>
      </c>
      <c r="V131" s="5">
        <v>5407.8711058593753</v>
      </c>
      <c r="W131" s="94">
        <f t="shared" si="16"/>
        <v>-48.374779030262538</v>
      </c>
      <c r="X131" s="94">
        <f t="shared" si="19"/>
        <v>44.400874867669742</v>
      </c>
      <c r="Y131" s="5">
        <v>2.5</v>
      </c>
      <c r="AC131">
        <v>17</v>
      </c>
      <c r="AD131" s="10">
        <f t="shared" si="25"/>
        <v>7.6499999999999999E-2</v>
      </c>
      <c r="AE131" s="269">
        <f>SigmaEpsConcrete(AD131/1000,$AN$30:$AN$33,$AR$30:$AR$33,$AS$26,$AS$27,$AS$28,$AQ$20,$AU$19)</f>
        <v>0</v>
      </c>
      <c r="AF131" s="10">
        <f t="shared" si="26"/>
        <v>1.7750000000000001</v>
      </c>
      <c r="AG131" s="269">
        <f>SigmaEpsReinf(AF131/1000,$AS$42:$AS$43,$AS$41,$AS$39,$AS$40,$AQ$38)</f>
        <v>3550</v>
      </c>
      <c r="AI131" s="269">
        <f t="shared" si="22"/>
        <v>0</v>
      </c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BH131" s="338"/>
      <c r="BI131" s="338"/>
      <c r="BJ131" s="338"/>
      <c r="BK131" s="338"/>
      <c r="BL131" s="338"/>
      <c r="BM131" s="338"/>
      <c r="BN131" s="338"/>
      <c r="BO131" s="338"/>
      <c r="BP131" s="338"/>
      <c r="BQ131" s="338"/>
    </row>
    <row r="132" spans="1:69" ht="15" customHeight="1" x14ac:dyDescent="0.25">
      <c r="A132" s="8" t="s">
        <v>628</v>
      </c>
      <c r="B132" s="5">
        <v>279.97581459505454</v>
      </c>
      <c r="C132" s="5" t="s">
        <v>34</v>
      </c>
      <c r="D132" s="5">
        <v>23729.67322671321</v>
      </c>
      <c r="E132" s="5">
        <v>-468.75000000000296</v>
      </c>
      <c r="F132" s="94">
        <f t="shared" si="10"/>
        <v>-48.883979365446429</v>
      </c>
      <c r="G132" s="94">
        <f t="shared" si="11"/>
        <v>25.470199767520796</v>
      </c>
      <c r="H132" s="127">
        <f>IF(A132&lt;&gt;"",IF(MID(C132,1,1)="c",$AS$26,IF(MID(C132,1,1)="r",$AS$41,IF(MID(C132,1,1)="p",#REF!,#REF!))),"")</f>
        <v>332000</v>
      </c>
      <c r="I132" s="92">
        <f t="shared" si="12"/>
        <v>2.4592517589712881E-3</v>
      </c>
      <c r="J132" s="92" t="str">
        <f t="shared" si="13"/>
        <v/>
      </c>
      <c r="K132" s="92" t="str">
        <f t="shared" si="14"/>
        <v/>
      </c>
      <c r="L132" s="92" t="str">
        <f t="shared" si="15"/>
        <v/>
      </c>
      <c r="M132" s="95">
        <f>IF(A132&lt;&gt;"",IF(MID(C132,1,1)="c",SigmaEpsConcrete(I132,$AN$30:$AN$33,$AR$30:$AR$33,$AS$26,$AS$27,$AS$28,$AQ$20,$AU$19),""),"")</f>
        <v>0</v>
      </c>
      <c r="N132" s="95" t="str">
        <f>IF(A132&lt;&gt;"",IF(MID(C132,1,1)="r",SigmaEpsReinf(J132,$AS$42:$AS$43,$AS$41,$AS$39,$AS$40,$AQ$38),""),"")</f>
        <v/>
      </c>
      <c r="Q132" s="92">
        <f t="shared" si="17"/>
        <v>0</v>
      </c>
      <c r="R132" s="92" t="str">
        <f t="shared" si="18"/>
        <v/>
      </c>
      <c r="U132" s="5">
        <v>8202.4164432222369</v>
      </c>
      <c r="V132" s="5">
        <v>5202.0887902343748</v>
      </c>
      <c r="W132" s="94">
        <f t="shared" si="16"/>
        <v>-48.374779030262538</v>
      </c>
      <c r="X132" s="94">
        <f t="shared" si="19"/>
        <v>25.280022064739828</v>
      </c>
      <c r="Y132" s="5">
        <v>2.5</v>
      </c>
      <c r="AC132">
        <v>18</v>
      </c>
      <c r="AD132" s="10">
        <f t="shared" si="25"/>
        <v>8.0999999999999989E-2</v>
      </c>
      <c r="AE132" s="269">
        <f>SigmaEpsConcrete(AD132/1000,$AN$30:$AN$33,$AR$30:$AR$33,$AS$26,$AS$27,$AS$28,$AQ$20,$AU$19)</f>
        <v>0</v>
      </c>
      <c r="AF132" s="10">
        <f t="shared" si="26"/>
        <v>1.7750000000000001</v>
      </c>
      <c r="AG132" s="269">
        <f>SigmaEpsReinf(AF132/1000,$AS$42:$AS$43,$AS$41,$AS$39,$AS$40,$AQ$38)</f>
        <v>3550</v>
      </c>
      <c r="AI132" s="269">
        <f t="shared" si="22"/>
        <v>0</v>
      </c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BH132" s="338"/>
      <c r="BI132" s="338"/>
      <c r="BJ132" s="338"/>
      <c r="BK132" s="338"/>
      <c r="BL132" s="338"/>
      <c r="BM132" s="338"/>
      <c r="BN132" s="338"/>
      <c r="BO132" s="338"/>
      <c r="BP132" s="338"/>
      <c r="BQ132" s="338"/>
    </row>
    <row r="133" spans="1:69" ht="15" customHeight="1" x14ac:dyDescent="0.25">
      <c r="A133" s="8" t="s">
        <v>629</v>
      </c>
      <c r="B133" s="5">
        <v>279.97581459505471</v>
      </c>
      <c r="C133" s="5" t="s">
        <v>34</v>
      </c>
      <c r="D133" s="5">
        <v>23729.67322671321</v>
      </c>
      <c r="E133" s="5">
        <v>-656.25000000000307</v>
      </c>
      <c r="F133" s="94">
        <f t="shared" si="10"/>
        <v>-48.883979365446429</v>
      </c>
      <c r="G133" s="94">
        <f t="shared" si="11"/>
        <v>6.7201997675207847</v>
      </c>
      <c r="H133" s="127">
        <f>IF(A133&lt;&gt;"",IF(MID(C133,1,1)="c",$AS$26,IF(MID(C133,1,1)="r",$AS$41,IF(MID(C133,1,1)="p",#REF!,#REF!))),"")</f>
        <v>332000</v>
      </c>
      <c r="I133" s="92">
        <f t="shared" si="12"/>
        <v>1.8502750286806036E-3</v>
      </c>
      <c r="J133" s="92" t="str">
        <f t="shared" si="13"/>
        <v/>
      </c>
      <c r="K133" s="92" t="str">
        <f t="shared" si="14"/>
        <v/>
      </c>
      <c r="L133" s="92" t="str">
        <f t="shared" si="15"/>
        <v/>
      </c>
      <c r="M133" s="95">
        <f>IF(A133&lt;&gt;"",IF(MID(C133,1,1)="c",SigmaEpsConcrete(I133,$AN$30:$AN$33,$AR$30:$AR$33,$AS$26,$AS$27,$AS$28,$AQ$20,$AU$19),""),"")</f>
        <v>0</v>
      </c>
      <c r="N133" s="95" t="str">
        <f>IF(A133&lt;&gt;"",IF(MID(C133,1,1)="r",SigmaEpsReinf(J133,$AS$42:$AS$43,$AS$41,$AS$39,$AS$40,$AQ$38),""),"")</f>
        <v/>
      </c>
      <c r="Q133" s="92">
        <f t="shared" si="17"/>
        <v>0</v>
      </c>
      <c r="R133" s="92" t="str">
        <f t="shared" si="18"/>
        <v/>
      </c>
      <c r="U133" s="5">
        <v>8202.4164432254784</v>
      </c>
      <c r="V133" s="5">
        <v>5202.0887902343748</v>
      </c>
      <c r="W133" s="94">
        <f t="shared" si="16"/>
        <v>-48.374779030262538</v>
      </c>
      <c r="X133" s="94">
        <f t="shared" si="19"/>
        <v>6.5300220647398177</v>
      </c>
      <c r="Y133" s="5">
        <v>2.5</v>
      </c>
      <c r="AC133">
        <v>19</v>
      </c>
      <c r="AD133" s="10">
        <f t="shared" si="25"/>
        <v>8.5499999999999993E-2</v>
      </c>
      <c r="AE133" s="269">
        <f>SigmaEpsConcrete(AD133/1000,$AN$30:$AN$33,$AR$30:$AR$33,$AS$26,$AS$27,$AS$28,$AQ$20,$AU$19)</f>
        <v>0</v>
      </c>
      <c r="AF133" s="10">
        <f t="shared" si="26"/>
        <v>1.7750000000000001</v>
      </c>
      <c r="AG133" s="269">
        <f>SigmaEpsReinf(AF133/1000,$AS$42:$AS$43,$AS$41,$AS$39,$AS$40,$AQ$38)</f>
        <v>3550</v>
      </c>
      <c r="AI133" s="269">
        <f t="shared" si="22"/>
        <v>0</v>
      </c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BH133" s="338"/>
      <c r="BI133" s="338"/>
      <c r="BJ133" s="338"/>
      <c r="BK133" s="338"/>
      <c r="BL133" s="338"/>
      <c r="BM133" s="338"/>
      <c r="BN133" s="338"/>
      <c r="BO133" s="338"/>
      <c r="BP133" s="338"/>
      <c r="BQ133" s="338"/>
    </row>
    <row r="134" spans="1:69" ht="15" customHeight="1" x14ac:dyDescent="0.25">
      <c r="A134" s="8" t="s">
        <v>630</v>
      </c>
      <c r="B134" s="5">
        <v>366.87479261520411</v>
      </c>
      <c r="C134" s="5" t="s">
        <v>34</v>
      </c>
      <c r="D134" s="5">
        <v>23902.166721969279</v>
      </c>
      <c r="E134" s="5">
        <v>-656.25000000000307</v>
      </c>
      <c r="F134" s="94">
        <f t="shared" si="10"/>
        <v>-31.634629839839544</v>
      </c>
      <c r="G134" s="94">
        <f t="shared" si="11"/>
        <v>6.7201997675207847</v>
      </c>
      <c r="H134" s="127">
        <f>IF(A134&lt;&gt;"",IF(MID(C134,1,1)="c",$AS$26,IF(MID(C134,1,1)="r",$AS$41,IF(MID(C134,1,1)="p",#REF!,#REF!))),"")</f>
        <v>332000</v>
      </c>
      <c r="I134" s="92">
        <f t="shared" si="12"/>
        <v>1.9872896198998187E-3</v>
      </c>
      <c r="J134" s="92" t="str">
        <f t="shared" si="13"/>
        <v/>
      </c>
      <c r="K134" s="92" t="str">
        <f t="shared" si="14"/>
        <v/>
      </c>
      <c r="L134" s="92" t="str">
        <f t="shared" si="15"/>
        <v/>
      </c>
      <c r="M134" s="95">
        <f>IF(A134&lt;&gt;"",IF(MID(C134,1,1)="c",SigmaEpsConcrete(I134,$AN$30:$AN$33,$AR$30:$AR$33,$AS$26,$AS$27,$AS$28,$AQ$20,$AU$19),""),"")</f>
        <v>0</v>
      </c>
      <c r="N134" s="95" t="str">
        <f>IF(A134&lt;&gt;"",IF(MID(C134,1,1)="r",SigmaEpsReinf(J134,$AS$42:$AS$43,$AS$41,$AS$39,$AS$40,$AQ$38),""),"")</f>
        <v/>
      </c>
      <c r="Q134" s="92">
        <f t="shared" si="17"/>
        <v>0</v>
      </c>
      <c r="R134" s="92" t="str">
        <f t="shared" si="18"/>
        <v/>
      </c>
      <c r="U134" s="5">
        <v>10748.284939913177</v>
      </c>
      <c r="V134" s="5">
        <v>11704.95717578125</v>
      </c>
      <c r="W134" s="94">
        <f t="shared" si="16"/>
        <v>-31.125429504655649</v>
      </c>
      <c r="X134" s="94">
        <f t="shared" si="19"/>
        <v>6.5300220647398177</v>
      </c>
      <c r="Y134" s="5">
        <v>2.5</v>
      </c>
      <c r="AC134">
        <v>20</v>
      </c>
      <c r="AD134" s="10">
        <f t="shared" si="25"/>
        <v>0.09</v>
      </c>
      <c r="AE134" s="269">
        <f>SigmaEpsConcrete(AD134/1000,$AN$30:$AN$33,$AR$30:$AR$33,$AS$26,$AS$27,$AS$28,$AQ$20,$AU$19)</f>
        <v>0</v>
      </c>
      <c r="AF134" s="10">
        <f t="shared" si="26"/>
        <v>1.7750000000000001</v>
      </c>
      <c r="AG134" s="269">
        <f>SigmaEpsReinf(AF134/1000,$AS$42:$AS$43,$AS$41,$AS$39,$AS$40,$AQ$38)</f>
        <v>3550</v>
      </c>
      <c r="AI134" s="269">
        <f t="shared" si="22"/>
        <v>0</v>
      </c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BH134" s="338"/>
      <c r="BI134" s="338"/>
      <c r="BJ134" s="338"/>
      <c r="BK134" s="338"/>
      <c r="BL134" s="338"/>
      <c r="BM134" s="338"/>
      <c r="BN134" s="338"/>
      <c r="BO134" s="338"/>
      <c r="BP134" s="338"/>
      <c r="BQ134" s="338"/>
    </row>
    <row r="135" spans="1:69" ht="15" customHeight="1" x14ac:dyDescent="0.25">
      <c r="A135" s="8" t="s">
        <v>631</v>
      </c>
      <c r="B135" s="5">
        <v>351.56250000000045</v>
      </c>
      <c r="C135" s="5" t="s">
        <v>34</v>
      </c>
      <c r="D135" s="5">
        <v>24093.75</v>
      </c>
      <c r="E135" s="5">
        <v>-656.25000000000307</v>
      </c>
      <c r="F135" s="94">
        <f t="shared" si="10"/>
        <v>-12.476302036767446</v>
      </c>
      <c r="G135" s="94">
        <f t="shared" si="11"/>
        <v>6.7201997675207847</v>
      </c>
      <c r="H135" s="127">
        <f>IF(A135&lt;&gt;"",IF(MID(C135,1,1)="c",$AS$26,IF(MID(C135,1,1)="r",$AS$41,IF(MID(C135,1,1)="p",#REF!,#REF!))),"")</f>
        <v>332000</v>
      </c>
      <c r="I135" s="92">
        <f t="shared" si="12"/>
        <v>2.1394675584641022E-3</v>
      </c>
      <c r="J135" s="92" t="str">
        <f t="shared" si="13"/>
        <v/>
      </c>
      <c r="K135" s="92" t="str">
        <f t="shared" si="14"/>
        <v/>
      </c>
      <c r="L135" s="92" t="str">
        <f t="shared" si="15"/>
        <v/>
      </c>
      <c r="M135" s="95">
        <f>IF(A135&lt;&gt;"",IF(MID(C135,1,1)="c",SigmaEpsConcrete(I135,$AN$30:$AN$33,$AR$30:$AR$33,$AS$26,$AS$27,$AS$28,$AQ$20,$AU$19),""),"")</f>
        <v>0</v>
      </c>
      <c r="N135" s="95" t="str">
        <f>IF(A135&lt;&gt;"",IF(MID(C135,1,1)="r",SigmaEpsReinf(J135,$AS$42:$AS$43,$AS$41,$AS$39,$AS$40,$AQ$38),""),"")</f>
        <v/>
      </c>
      <c r="Q135" s="92">
        <f t="shared" si="17"/>
        <v>0</v>
      </c>
      <c r="R135" s="92" t="str">
        <f t="shared" si="18"/>
        <v/>
      </c>
      <c r="U135" s="5">
        <v>10299.682617201614</v>
      </c>
      <c r="V135" s="5">
        <v>10299.6826171875</v>
      </c>
      <c r="W135" s="94">
        <f t="shared" si="16"/>
        <v>-11.967101701583552</v>
      </c>
      <c r="X135" s="94">
        <f t="shared" si="19"/>
        <v>6.5300220647398177</v>
      </c>
      <c r="Y135" s="5">
        <v>2.5</v>
      </c>
      <c r="AC135">
        <v>21</v>
      </c>
      <c r="AD135" s="10">
        <f t="shared" si="25"/>
        <v>9.4499999999999987E-2</v>
      </c>
      <c r="AE135" s="269">
        <f>SigmaEpsConcrete(AD135/1000,$AN$30:$AN$33,$AR$30:$AR$33,$AS$26,$AS$27,$AS$28,$AQ$20,$AU$19)</f>
        <v>0</v>
      </c>
      <c r="AF135" s="10">
        <f t="shared" si="26"/>
        <v>1.7750000000000001</v>
      </c>
      <c r="AG135" s="269">
        <f>SigmaEpsReinf(AF135/1000,$AS$42:$AS$43,$AS$41,$AS$39,$AS$40,$AQ$38)</f>
        <v>3550</v>
      </c>
      <c r="AI135" s="269">
        <f t="shared" si="22"/>
        <v>0</v>
      </c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BH135" s="338"/>
      <c r="BI135" s="338"/>
      <c r="BJ135" s="338"/>
      <c r="BK135" s="338"/>
      <c r="BL135" s="338"/>
      <c r="BM135" s="338"/>
      <c r="BN135" s="338"/>
      <c r="BO135" s="338"/>
      <c r="BP135" s="338"/>
      <c r="BQ135" s="338"/>
    </row>
    <row r="136" spans="1:69" ht="15" customHeight="1" x14ac:dyDescent="0.25">
      <c r="A136" s="8" t="s">
        <v>632</v>
      </c>
      <c r="B136" s="5">
        <v>351.56250000000045</v>
      </c>
      <c r="C136" s="5" t="s">
        <v>34</v>
      </c>
      <c r="D136" s="5">
        <v>24281.25</v>
      </c>
      <c r="E136" s="5">
        <v>-656.25000000000307</v>
      </c>
      <c r="F136" s="94">
        <f t="shared" si="10"/>
        <v>6.2736979632325527</v>
      </c>
      <c r="G136" s="94">
        <f t="shared" si="11"/>
        <v>6.7201997675207847</v>
      </c>
      <c r="H136" s="127">
        <f>IF(A136&lt;&gt;"",IF(MID(C136,1,1)="c",$AS$26,IF(MID(C136,1,1)="r",$AS$41,IF(MID(C136,1,1)="p",#REF!,#REF!))),"")</f>
        <v>332000</v>
      </c>
      <c r="I136" s="92">
        <f t="shared" si="12"/>
        <v>2.2884020780844817E-3</v>
      </c>
      <c r="J136" s="92" t="str">
        <f t="shared" si="13"/>
        <v/>
      </c>
      <c r="K136" s="92" t="str">
        <f t="shared" si="14"/>
        <v/>
      </c>
      <c r="L136" s="92" t="str">
        <f t="shared" si="15"/>
        <v/>
      </c>
      <c r="M136" s="95">
        <f>IF(A136&lt;&gt;"",IF(MID(C136,1,1)="c",SigmaEpsConcrete(I136,$AN$30:$AN$33,$AR$30:$AR$33,$AS$26,$AS$27,$AS$28,$AQ$20,$AU$19),""),"")</f>
        <v>0</v>
      </c>
      <c r="N136" s="95" t="str">
        <f>IF(A136&lt;&gt;"",IF(MID(C136,1,1)="r",SigmaEpsReinf(J136,$AS$42:$AS$43,$AS$41,$AS$39,$AS$40,$AQ$38),""),"")</f>
        <v/>
      </c>
      <c r="Q136" s="92">
        <f t="shared" si="17"/>
        <v>0</v>
      </c>
      <c r="R136" s="92" t="str">
        <f t="shared" si="18"/>
        <v/>
      </c>
      <c r="U136" s="5">
        <v>10299.682617201614</v>
      </c>
      <c r="V136" s="5">
        <v>10299.6826171875</v>
      </c>
      <c r="W136" s="94">
        <f t="shared" si="16"/>
        <v>6.7828982984164474</v>
      </c>
      <c r="X136" s="94">
        <f t="shared" si="19"/>
        <v>6.5300220647398177</v>
      </c>
      <c r="Y136" s="5">
        <v>2.5</v>
      </c>
      <c r="AC136">
        <v>22</v>
      </c>
      <c r="AD136" s="10">
        <f t="shared" si="25"/>
        <v>9.8999999999999991E-2</v>
      </c>
      <c r="AE136" s="269">
        <f>SigmaEpsConcrete(AD136/1000,$AN$30:$AN$33,$AR$30:$AR$33,$AS$26,$AS$27,$AS$28,$AQ$20,$AU$19)</f>
        <v>0</v>
      </c>
      <c r="AF136" s="10">
        <f t="shared" si="26"/>
        <v>1.7750000000000001</v>
      </c>
      <c r="AG136" s="269">
        <f>SigmaEpsReinf(AF136/1000,$AS$42:$AS$43,$AS$41,$AS$39,$AS$40,$AQ$38)</f>
        <v>3550</v>
      </c>
      <c r="AI136" s="269">
        <f t="shared" si="22"/>
        <v>0</v>
      </c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BH136" s="338"/>
      <c r="BI136" s="338"/>
      <c r="BJ136" s="338"/>
      <c r="BK136" s="338"/>
      <c r="BL136" s="338"/>
      <c r="BM136" s="338"/>
      <c r="BN136" s="338"/>
      <c r="BO136" s="338"/>
      <c r="BP136" s="338"/>
      <c r="BQ136" s="338"/>
    </row>
    <row r="137" spans="1:69" ht="15" customHeight="1" x14ac:dyDescent="0.25">
      <c r="A137" s="8" t="s">
        <v>633</v>
      </c>
      <c r="B137" s="5">
        <v>326.87323348316175</v>
      </c>
      <c r="C137" s="5" t="s">
        <v>34</v>
      </c>
      <c r="D137" s="5">
        <v>24462.16619559551</v>
      </c>
      <c r="E137" s="5">
        <v>-656.25000000000318</v>
      </c>
      <c r="F137" s="94">
        <f t="shared" si="10"/>
        <v>24.365317522783517</v>
      </c>
      <c r="G137" s="94">
        <f t="shared" si="11"/>
        <v>6.7201997675207732</v>
      </c>
      <c r="H137" s="127">
        <f>IF(A137&lt;&gt;"",IF(MID(C137,1,1)="c",$AS$26,IF(MID(C137,1,1)="r",$AS$41,IF(MID(C137,1,1)="p",#REF!,#REF!))),"")</f>
        <v>332000</v>
      </c>
      <c r="I137" s="92">
        <f t="shared" si="12"/>
        <v>2.4321069670581552E-3</v>
      </c>
      <c r="J137" s="92" t="str">
        <f t="shared" si="13"/>
        <v/>
      </c>
      <c r="K137" s="92" t="str">
        <f t="shared" si="14"/>
        <v/>
      </c>
      <c r="L137" s="92" t="str">
        <f t="shared" si="15"/>
        <v/>
      </c>
      <c r="M137" s="95">
        <f>IF(A137&lt;&gt;"",IF(MID(C137,1,1)="c",SigmaEpsConcrete(I137,$AN$30:$AN$33,$AR$30:$AR$33,$AS$26,$AS$27,$AS$28,$AQ$20,$AU$19),""),"")</f>
        <v>0</v>
      </c>
      <c r="N137" s="95" t="str">
        <f>IF(A137&lt;&gt;"",IF(MID(C137,1,1)="r",SigmaEpsReinf(J137,$AS$42:$AS$43,$AS$41,$AS$39,$AS$40,$AQ$38),""),"")</f>
        <v/>
      </c>
      <c r="Q137" s="92">
        <f t="shared" si="17"/>
        <v>0</v>
      </c>
      <c r="R137" s="92" t="str">
        <f t="shared" si="18"/>
        <v/>
      </c>
      <c r="U137" s="5">
        <v>9576.3642622156149</v>
      </c>
      <c r="V137" s="5">
        <v>8278.5502132812508</v>
      </c>
      <c r="W137" s="94">
        <f t="shared" si="16"/>
        <v>24.874517857967412</v>
      </c>
      <c r="X137" s="94">
        <f t="shared" si="19"/>
        <v>6.5300220647398062</v>
      </c>
      <c r="Y137" s="5">
        <v>2.5</v>
      </c>
      <c r="AC137">
        <v>23</v>
      </c>
      <c r="AD137" s="10">
        <f t="shared" si="25"/>
        <v>0.10349999999999999</v>
      </c>
      <c r="AE137" s="269">
        <f>SigmaEpsConcrete(AD137/1000,$AN$30:$AN$33,$AR$30:$AR$33,$AS$26,$AS$27,$AS$28,$AQ$20,$AU$19)</f>
        <v>0</v>
      </c>
      <c r="AF137" s="10">
        <f t="shared" si="26"/>
        <v>1.7750000000000001</v>
      </c>
      <c r="AG137" s="269">
        <f>SigmaEpsReinf(AF137/1000,$AS$42:$AS$43,$AS$41,$AS$39,$AS$40,$AQ$38)</f>
        <v>3550</v>
      </c>
      <c r="AI137" s="269">
        <f t="shared" si="22"/>
        <v>0</v>
      </c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BH137" s="338"/>
      <c r="BI137" s="338"/>
      <c r="BJ137" s="338"/>
      <c r="BK137" s="338"/>
      <c r="BL137" s="338"/>
      <c r="BM137" s="338"/>
      <c r="BN137" s="338"/>
      <c r="BO137" s="338"/>
      <c r="BP137" s="338"/>
      <c r="BQ137" s="338"/>
    </row>
    <row r="138" spans="1:69" ht="15" customHeight="1" x14ac:dyDescent="0.25">
      <c r="A138" s="8" t="s">
        <v>634</v>
      </c>
      <c r="B138" s="5">
        <v>279.9758145950542</v>
      </c>
      <c r="C138" s="5" t="s">
        <v>34</v>
      </c>
      <c r="D138" s="5">
        <v>23729.67322671321</v>
      </c>
      <c r="E138" s="5">
        <v>-843.75000000000307</v>
      </c>
      <c r="F138" s="94">
        <f t="shared" ref="F138:F201" si="27">IF(A138&lt;&gt;"",(D138-$AU$86)/10,"")</f>
        <v>-48.883979365446429</v>
      </c>
      <c r="G138" s="94">
        <f t="shared" ref="G138:G201" si="28">IF(A138&lt;&gt;"",(E138-$AU$87)/10,"")</f>
        <v>-12.029800232479214</v>
      </c>
      <c r="H138" s="127">
        <f>IF(A138&lt;&gt;"",IF(MID(C138,1,1)="c",$AS$26,IF(MID(C138,1,1)="r",$AS$41,IF(MID(C138,1,1)="p",#REF!,#REF!))),"")</f>
        <v>332000</v>
      </c>
      <c r="I138" s="92">
        <f t="shared" ref="I138:I201" si="29">IF($A138&lt;&gt;"",IF(MID($C138,1,1)="c",$Y$3+$Y$4*$F138+$Y$5*$G138+$BR$43,""),"")</f>
        <v>1.2412982983899194E-3</v>
      </c>
      <c r="J138" s="92" t="str">
        <f t="shared" ref="J138:J201" si="30">IF($A138&lt;&gt;"",IF(MID($C138,1,1)="r",$Y$3+$Y$4*$F138+$Y$5*$G138+$BR$43,""),"")</f>
        <v/>
      </c>
      <c r="K138" s="92" t="str">
        <f t="shared" ref="K138:K201" si="31">IF($A138&lt;&gt;"",IF(MID($C138,1,1)="u",$Y$3+$Y$4*$F138+$Y$5*$G138+$BR$43,""),"")</f>
        <v/>
      </c>
      <c r="L138" s="92" t="str">
        <f t="shared" ref="L138:L201" si="32">IF($A138&lt;&gt;"",IF(MID($C138,1,1)="p",$Y$3+$Y$4*$F138+$Y$5*$G138+$BR$43,""),"")</f>
        <v/>
      </c>
      <c r="M138" s="95">
        <f>IF(A138&lt;&gt;"",IF(MID(C138,1,1)="c",SigmaEpsConcrete(I138,$AN$30:$AN$33,$AR$30:$AR$33,$AS$26,$AS$27,$AS$28,$AQ$20,$AU$19),""),"")</f>
        <v>0</v>
      </c>
      <c r="N138" s="95" t="str">
        <f>IF(A138&lt;&gt;"",IF(MID(C138,1,1)="r",SigmaEpsReinf(J138,$AS$42:$AS$43,$AS$41,$AS$39,$AS$40,$AQ$38),""),"")</f>
        <v/>
      </c>
      <c r="Q138" s="92">
        <f t="shared" si="17"/>
        <v>0</v>
      </c>
      <c r="R138" s="92" t="str">
        <f t="shared" si="18"/>
        <v/>
      </c>
      <c r="U138" s="5">
        <v>8202.4164432281486</v>
      </c>
      <c r="V138" s="5">
        <v>5202.0887902343748</v>
      </c>
      <c r="W138" s="94">
        <f t="shared" ref="W138:W201" si="33">IF(A138&lt;&gt;"",F138-$AU$105,"")</f>
        <v>-48.374779030262538</v>
      </c>
      <c r="X138" s="94">
        <f t="shared" si="19"/>
        <v>-12.219977935260181</v>
      </c>
      <c r="Y138" s="5">
        <v>2.5</v>
      </c>
      <c r="AC138">
        <v>24</v>
      </c>
      <c r="AD138" s="10">
        <f t="shared" si="25"/>
        <v>0.10799999999999998</v>
      </c>
      <c r="AE138" s="269">
        <f>SigmaEpsConcrete(AD138/1000,$AN$30:$AN$33,$AR$30:$AR$33,$AS$26,$AS$27,$AS$28,$AQ$20,$AU$19)</f>
        <v>0</v>
      </c>
      <c r="AF138" s="10">
        <f>$AG$67+($AG$68-$AG$67)/15*(AC138-$AC$124)</f>
        <v>1.7750000000000001</v>
      </c>
      <c r="AG138" s="269">
        <f>SigmaEpsReinf(AF138/1000,$AS$42:$AS$43,$AS$41,$AS$39,$AS$40,$AQ$38)</f>
        <v>3550</v>
      </c>
      <c r="AI138" s="269">
        <f t="shared" si="22"/>
        <v>0</v>
      </c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BH138" s="338"/>
      <c r="BI138" s="338"/>
      <c r="BJ138" s="338"/>
      <c r="BK138" s="338"/>
      <c r="BL138" s="338"/>
      <c r="BM138" s="338"/>
      <c r="BN138" s="338"/>
      <c r="BO138" s="338"/>
      <c r="BP138" s="338"/>
      <c r="BQ138" s="338"/>
    </row>
    <row r="139" spans="1:69" ht="15" customHeight="1" x14ac:dyDescent="0.25">
      <c r="A139" s="8" t="s">
        <v>635</v>
      </c>
      <c r="B139" s="5">
        <v>366.87479261520275</v>
      </c>
      <c r="C139" s="5" t="s">
        <v>34</v>
      </c>
      <c r="D139" s="5">
        <v>23902.166721969279</v>
      </c>
      <c r="E139" s="5">
        <v>-843.75000000000296</v>
      </c>
      <c r="F139" s="94">
        <f t="shared" si="27"/>
        <v>-31.634629839839544</v>
      </c>
      <c r="G139" s="94">
        <f t="shared" si="28"/>
        <v>-12.029800232479204</v>
      </c>
      <c r="H139" s="127">
        <f>IF(A139&lt;&gt;"",IF(MID(C139,1,1)="c",$AS$26,IF(MID(C139,1,1)="r",$AS$41,IF(MID(C139,1,1)="p",#REF!,#REF!))),"")</f>
        <v>332000</v>
      </c>
      <c r="I139" s="92">
        <f t="shared" si="29"/>
        <v>1.3783128896091349E-3</v>
      </c>
      <c r="J139" s="92" t="str">
        <f t="shared" si="30"/>
        <v/>
      </c>
      <c r="K139" s="92" t="str">
        <f t="shared" si="31"/>
        <v/>
      </c>
      <c r="L139" s="92" t="str">
        <f t="shared" si="32"/>
        <v/>
      </c>
      <c r="M139" s="95">
        <f>IF(A139&lt;&gt;"",IF(MID(C139,1,1)="c",SigmaEpsConcrete(I139,$AN$30:$AN$33,$AR$30:$AR$33,$AS$26,$AS$27,$AS$28,$AQ$20,$AU$19),""),"")</f>
        <v>0</v>
      </c>
      <c r="N139" s="95" t="str">
        <f>IF(A139&lt;&gt;"",IF(MID(C139,1,1)="r",SigmaEpsReinf(J139,$AS$42:$AS$43,$AS$41,$AS$39,$AS$40,$AQ$38),""),"")</f>
        <v/>
      </c>
      <c r="Q139" s="92">
        <f t="shared" ref="Q139:Q202" si="34">IF(A139&lt;&gt;"",IF(MID(C139,1,1)="c",IF(ISERROR(M139/I139),"",M139/I139),""),"")</f>
        <v>0</v>
      </c>
      <c r="R139" s="92" t="str">
        <f t="shared" ref="R139:R202" si="35">IF(A139&lt;&gt;"",IF(MID(C139,1,1)="r",IF(ISERROR(N139/J139),"",N139/J139),""),"")</f>
        <v/>
      </c>
      <c r="U139" s="5">
        <v>10748.284939916612</v>
      </c>
      <c r="V139" s="5">
        <v>11704.95717578125</v>
      </c>
      <c r="W139" s="94">
        <f t="shared" si="33"/>
        <v>-31.125429504655649</v>
      </c>
      <c r="X139" s="94">
        <f t="shared" ref="X139:X202" si="36">IF(B139&lt;&gt;"",G139-$AU$106,"")</f>
        <v>-12.21997793526017</v>
      </c>
      <c r="Y139" s="5">
        <v>2.5</v>
      </c>
      <c r="AC139" s="292">
        <v>25</v>
      </c>
      <c r="AD139" s="10">
        <f t="shared" si="25"/>
        <v>0.11249999999999999</v>
      </c>
      <c r="AE139" s="269">
        <f>SigmaEpsConcrete(AD139/1000,$AN$30:$AN$33,$AR$30:$AR$33,$AS$26,$AS$27,$AS$28,$AQ$20,$AU$19)</f>
        <v>0</v>
      </c>
      <c r="AF139" s="10">
        <f t="shared" ref="AF139:AF153" si="37">$AG$68+(1.05*$AG$69-$AG$68)/15*(AC139-$AC$139)</f>
        <v>1.7750000000000001</v>
      </c>
      <c r="AG139" s="269">
        <f>SigmaEpsReinf(AF139/1000,$AS$42:$AS$43,$AS$41,$AS$39,$AS$40,$AQ$38)</f>
        <v>3550</v>
      </c>
      <c r="AI139" s="269">
        <f t="shared" ref="AI139:AI154" si="38">0-AE139</f>
        <v>0</v>
      </c>
      <c r="BH139" s="338"/>
      <c r="BI139" s="338"/>
      <c r="BJ139" s="338"/>
      <c r="BK139" s="338"/>
      <c r="BL139" s="338"/>
      <c r="BM139" s="338"/>
      <c r="BN139" s="338"/>
      <c r="BO139" s="338"/>
      <c r="BP139" s="338"/>
      <c r="BQ139" s="338"/>
    </row>
    <row r="140" spans="1:69" ht="15" customHeight="1" x14ac:dyDescent="0.25">
      <c r="A140" s="8" t="s">
        <v>636</v>
      </c>
      <c r="B140" s="5">
        <v>351.56249999999915</v>
      </c>
      <c r="C140" s="5" t="s">
        <v>34</v>
      </c>
      <c r="D140" s="5">
        <v>24093.75</v>
      </c>
      <c r="E140" s="5">
        <v>-843.75000000000296</v>
      </c>
      <c r="F140" s="94">
        <f t="shared" si="27"/>
        <v>-12.476302036767446</v>
      </c>
      <c r="G140" s="94">
        <f t="shared" si="28"/>
        <v>-12.029800232479204</v>
      </c>
      <c r="H140" s="127">
        <f>IF(A140&lt;&gt;"",IF(MID(C140,1,1)="c",$AS$26,IF(MID(C140,1,1)="r",$AS$41,IF(MID(C140,1,1)="p",#REF!,#REF!))),"")</f>
        <v>332000</v>
      </c>
      <c r="I140" s="92">
        <f t="shared" si="29"/>
        <v>1.5304908281734181E-3</v>
      </c>
      <c r="J140" s="92" t="str">
        <f t="shared" si="30"/>
        <v/>
      </c>
      <c r="K140" s="92" t="str">
        <f t="shared" si="31"/>
        <v/>
      </c>
      <c r="L140" s="92" t="str">
        <f t="shared" si="32"/>
        <v/>
      </c>
      <c r="M140" s="95">
        <f>IF(A140&lt;&gt;"",IF(MID(C140,1,1)="c",SigmaEpsConcrete(I140,$AN$30:$AN$33,$AR$30:$AR$33,$AS$26,$AS$27,$AS$28,$AQ$20,$AU$19),""),"")</f>
        <v>0</v>
      </c>
      <c r="N140" s="95" t="str">
        <f>IF(A140&lt;&gt;"",IF(MID(C140,1,1)="r",SigmaEpsReinf(J140,$AS$42:$AS$43,$AS$41,$AS$39,$AS$40,$AQ$38),""),"")</f>
        <v/>
      </c>
      <c r="Q140" s="92">
        <f t="shared" si="34"/>
        <v>0</v>
      </c>
      <c r="R140" s="92" t="str">
        <f t="shared" si="35"/>
        <v/>
      </c>
      <c r="U140" s="5">
        <v>10299.682617204666</v>
      </c>
      <c r="V140" s="5">
        <v>10299.6826171875</v>
      </c>
      <c r="W140" s="94">
        <f t="shared" si="33"/>
        <v>-11.967101701583552</v>
      </c>
      <c r="X140" s="94">
        <f t="shared" si="36"/>
        <v>-12.21997793526017</v>
      </c>
      <c r="Y140" s="5">
        <v>2.5</v>
      </c>
      <c r="AC140">
        <v>26</v>
      </c>
      <c r="AD140" s="10">
        <f t="shared" si="25"/>
        <v>0.11699999999999999</v>
      </c>
      <c r="AE140" s="269">
        <f>SigmaEpsConcrete(AD140/1000,$AN$30:$AN$33,$AR$30:$AR$33,$AS$26,$AS$27,$AS$28,$AQ$20,$AU$19)</f>
        <v>0</v>
      </c>
      <c r="AF140" s="10">
        <f t="shared" si="37"/>
        <v>3.4066666666666672</v>
      </c>
      <c r="AG140" s="269">
        <f>SigmaEpsReinf(AF140/1000,$AS$42:$AS$43,$AS$41,$AS$39,$AS$40,$AQ$38)</f>
        <v>3550</v>
      </c>
      <c r="AI140" s="269">
        <f t="shared" si="38"/>
        <v>0</v>
      </c>
      <c r="BH140" s="338"/>
      <c r="BI140" s="338"/>
      <c r="BJ140" s="338"/>
      <c r="BK140" s="338"/>
      <c r="BL140" s="338"/>
      <c r="BM140" s="338"/>
      <c r="BN140" s="338"/>
      <c r="BO140" s="338"/>
      <c r="BP140" s="338"/>
      <c r="BQ140" s="338"/>
    </row>
    <row r="141" spans="1:69" ht="15" customHeight="1" x14ac:dyDescent="0.25">
      <c r="A141" s="8" t="s">
        <v>637</v>
      </c>
      <c r="B141" s="5">
        <v>351.56249999999915</v>
      </c>
      <c r="C141" s="5" t="s">
        <v>34</v>
      </c>
      <c r="D141" s="5">
        <v>24281.25</v>
      </c>
      <c r="E141" s="5">
        <v>-843.75000000000296</v>
      </c>
      <c r="F141" s="94">
        <f t="shared" si="27"/>
        <v>6.2736979632325527</v>
      </c>
      <c r="G141" s="94">
        <f t="shared" si="28"/>
        <v>-12.029800232479204</v>
      </c>
      <c r="H141" s="127">
        <f>IF(A141&lt;&gt;"",IF(MID(C141,1,1)="c",$AS$26,IF(MID(C141,1,1)="r",$AS$41,IF(MID(C141,1,1)="p",#REF!,#REF!))),"")</f>
        <v>332000</v>
      </c>
      <c r="I141" s="92">
        <f t="shared" si="29"/>
        <v>1.6794253477937979E-3</v>
      </c>
      <c r="J141" s="92" t="str">
        <f t="shared" si="30"/>
        <v/>
      </c>
      <c r="K141" s="92" t="str">
        <f t="shared" si="31"/>
        <v/>
      </c>
      <c r="L141" s="92" t="str">
        <f t="shared" si="32"/>
        <v/>
      </c>
      <c r="M141" s="95">
        <f>IF(A141&lt;&gt;"",IF(MID(C141,1,1)="c",SigmaEpsConcrete(I141,$AN$30:$AN$33,$AR$30:$AR$33,$AS$26,$AS$27,$AS$28,$AQ$20,$AU$19),""),"")</f>
        <v>0</v>
      </c>
      <c r="N141" s="95" t="str">
        <f>IF(A141&lt;&gt;"",IF(MID(C141,1,1)="r",SigmaEpsReinf(J141,$AS$42:$AS$43,$AS$41,$AS$39,$AS$40,$AQ$38),""),"")</f>
        <v/>
      </c>
      <c r="Q141" s="92">
        <f t="shared" si="34"/>
        <v>0</v>
      </c>
      <c r="R141" s="92" t="str">
        <f t="shared" si="35"/>
        <v/>
      </c>
      <c r="U141" s="5">
        <v>10299.682617204666</v>
      </c>
      <c r="V141" s="5">
        <v>10299.6826171875</v>
      </c>
      <c r="W141" s="94">
        <f t="shared" si="33"/>
        <v>6.7828982984164474</v>
      </c>
      <c r="X141" s="94">
        <f t="shared" si="36"/>
        <v>-12.21997793526017</v>
      </c>
      <c r="Y141" s="5">
        <v>2.5</v>
      </c>
      <c r="AC141">
        <v>27</v>
      </c>
      <c r="AD141" s="10">
        <f t="shared" si="25"/>
        <v>0.1215</v>
      </c>
      <c r="AE141" s="269">
        <f>SigmaEpsConcrete(AD141/1000,$AN$30:$AN$33,$AR$30:$AR$33,$AS$26,$AS$27,$AS$28,$AQ$20,$AU$19)</f>
        <v>0</v>
      </c>
      <c r="AF141" s="10">
        <f t="shared" si="37"/>
        <v>5.038333333333334</v>
      </c>
      <c r="AG141" s="269">
        <f>SigmaEpsReinf(AF141/1000,$AS$42:$AS$43,$AS$41,$AS$39,$AS$40,$AQ$38)</f>
        <v>3550</v>
      </c>
      <c r="AI141" s="269">
        <f t="shared" si="38"/>
        <v>0</v>
      </c>
      <c r="BH141" s="338"/>
      <c r="BI141" s="338"/>
      <c r="BJ141" s="338"/>
      <c r="BK141" s="338"/>
      <c r="BL141" s="338"/>
      <c r="BM141" s="338"/>
      <c r="BN141" s="338"/>
      <c r="BO141" s="338"/>
      <c r="BP141" s="338"/>
      <c r="BQ141" s="338"/>
    </row>
    <row r="142" spans="1:69" ht="15" customHeight="1" x14ac:dyDescent="0.25">
      <c r="A142" s="8" t="s">
        <v>638</v>
      </c>
      <c r="B142" s="5">
        <v>326.87323348316016</v>
      </c>
      <c r="C142" s="5" t="s">
        <v>34</v>
      </c>
      <c r="D142" s="5">
        <v>24462.16619559551</v>
      </c>
      <c r="E142" s="5">
        <v>-843.75000000000307</v>
      </c>
      <c r="F142" s="94">
        <f t="shared" si="27"/>
        <v>24.365317522783517</v>
      </c>
      <c r="G142" s="94">
        <f t="shared" si="28"/>
        <v>-12.029800232479214</v>
      </c>
      <c r="H142" s="127">
        <f>IF(A142&lt;&gt;"",IF(MID(C142,1,1)="c",$AS$26,IF(MID(C142,1,1)="r",$AS$41,IF(MID(C142,1,1)="p",#REF!,#REF!))),"")</f>
        <v>332000</v>
      </c>
      <c r="I142" s="92">
        <f t="shared" si="29"/>
        <v>1.8231302367674714E-3</v>
      </c>
      <c r="J142" s="92" t="str">
        <f t="shared" si="30"/>
        <v/>
      </c>
      <c r="K142" s="92" t="str">
        <f t="shared" si="31"/>
        <v/>
      </c>
      <c r="L142" s="92" t="str">
        <f t="shared" si="32"/>
        <v/>
      </c>
      <c r="M142" s="95">
        <f>IF(A142&lt;&gt;"",IF(MID(C142,1,1)="c",SigmaEpsConcrete(I142,$AN$30:$AN$33,$AR$30:$AR$33,$AS$26,$AS$27,$AS$28,$AQ$20,$AU$19),""),"")</f>
        <v>0</v>
      </c>
      <c r="N142" s="95" t="str">
        <f>IF(A142&lt;&gt;"",IF(MID(C142,1,1)="r",SigmaEpsReinf(J142,$AS$42:$AS$43,$AS$41,$AS$39,$AS$40,$AQ$38),""),"")</f>
        <v/>
      </c>
      <c r="Q142" s="92">
        <f t="shared" si="34"/>
        <v>0</v>
      </c>
      <c r="R142" s="92" t="str">
        <f t="shared" si="35"/>
        <v/>
      </c>
      <c r="U142" s="5">
        <v>9576.3642622188563</v>
      </c>
      <c r="V142" s="5">
        <v>8278.5502132812508</v>
      </c>
      <c r="W142" s="94">
        <f t="shared" si="33"/>
        <v>24.874517857967412</v>
      </c>
      <c r="X142" s="94">
        <f t="shared" si="36"/>
        <v>-12.219977935260181</v>
      </c>
      <c r="Y142" s="5">
        <v>2.5</v>
      </c>
      <c r="AC142">
        <v>28</v>
      </c>
      <c r="AD142" s="10">
        <f t="shared" si="25"/>
        <v>0.126</v>
      </c>
      <c r="AE142" s="269">
        <f>SigmaEpsConcrete(AD142/1000,$AN$30:$AN$33,$AR$30:$AR$33,$AS$26,$AS$27,$AS$28,$AQ$20,$AU$19)</f>
        <v>0</v>
      </c>
      <c r="AF142" s="10">
        <f t="shared" si="37"/>
        <v>6.6700000000000008</v>
      </c>
      <c r="AG142" s="269">
        <f>SigmaEpsReinf(AF142/1000,$AS$42:$AS$43,$AS$41,$AS$39,$AS$40,$AQ$38)</f>
        <v>3550</v>
      </c>
      <c r="AI142" s="269">
        <f t="shared" si="38"/>
        <v>0</v>
      </c>
      <c r="BH142" s="338"/>
      <c r="BI142" s="338"/>
      <c r="BJ142" s="338"/>
      <c r="BK142" s="338"/>
      <c r="BL142" s="338"/>
      <c r="BM142" s="338"/>
      <c r="BN142" s="338"/>
      <c r="BO142" s="338"/>
      <c r="BP142" s="338"/>
      <c r="BQ142" s="338"/>
    </row>
    <row r="143" spans="1:69" ht="15" customHeight="1" x14ac:dyDescent="0.25">
      <c r="A143" s="8" t="s">
        <v>639</v>
      </c>
      <c r="B143" s="5">
        <v>403.00186754262393</v>
      </c>
      <c r="C143" s="5" t="s">
        <v>34</v>
      </c>
      <c r="D143" s="5">
        <v>24656.799555869053</v>
      </c>
      <c r="E143" s="5">
        <v>-843.75000000000318</v>
      </c>
      <c r="F143" s="94">
        <f t="shared" si="27"/>
        <v>43.828653550137822</v>
      </c>
      <c r="G143" s="94">
        <f t="shared" si="28"/>
        <v>-12.029800232479227</v>
      </c>
      <c r="H143" s="127">
        <f>IF(A143&lt;&gt;"",IF(MID(C143,1,1)="c",$AS$26,IF(MID(C143,1,1)="r",$AS$41,IF(MID(C143,1,1)="p",#REF!,#REF!))),"")</f>
        <v>332000</v>
      </c>
      <c r="I143" s="92">
        <f t="shared" si="29"/>
        <v>1.9777309088444867E-3</v>
      </c>
      <c r="J143" s="92" t="str">
        <f t="shared" si="30"/>
        <v/>
      </c>
      <c r="K143" s="92" t="str">
        <f t="shared" si="31"/>
        <v/>
      </c>
      <c r="L143" s="92" t="str">
        <f t="shared" si="32"/>
        <v/>
      </c>
      <c r="M143" s="95">
        <f>IF(A143&lt;&gt;"",IF(MID(C143,1,1)="c",SigmaEpsConcrete(I143,$AN$30:$AN$33,$AR$30:$AR$33,$AS$26,$AS$27,$AS$28,$AQ$20,$AU$19),""),"")</f>
        <v>0</v>
      </c>
      <c r="N143" s="95" t="str">
        <f>IF(A143&lt;&gt;"",IF(MID(C143,1,1)="r",SigmaEpsReinf(J143,$AS$42:$AS$43,$AS$41,$AS$39,$AS$40,$AQ$38),""),"")</f>
        <v/>
      </c>
      <c r="Q143" s="92">
        <f t="shared" si="34"/>
        <v>0</v>
      </c>
      <c r="R143" s="92" t="str">
        <f t="shared" si="35"/>
        <v/>
      </c>
      <c r="U143" s="5">
        <v>11806.695338183594</v>
      </c>
      <c r="V143" s="5">
        <v>15514.485788671875</v>
      </c>
      <c r="W143" s="94">
        <f t="shared" si="33"/>
        <v>44.337853885321714</v>
      </c>
      <c r="X143" s="94">
        <f t="shared" si="36"/>
        <v>-12.219977935260193</v>
      </c>
      <c r="Y143" s="5">
        <v>2.5</v>
      </c>
      <c r="AC143">
        <v>29</v>
      </c>
      <c r="AD143" s="10">
        <f t="shared" si="25"/>
        <v>0.13049999999999998</v>
      </c>
      <c r="AE143" s="269">
        <f>SigmaEpsConcrete(AD143/1000,$AN$30:$AN$33,$AR$30:$AR$33,$AS$26,$AS$27,$AS$28,$AQ$20,$AU$19)</f>
        <v>0</v>
      </c>
      <c r="AF143" s="10">
        <f t="shared" si="37"/>
        <v>8.3016666666666676</v>
      </c>
      <c r="AG143" s="269">
        <f>SigmaEpsReinf(AF143/1000,$AS$42:$AS$43,$AS$41,$AS$39,$AS$40,$AQ$38)</f>
        <v>3550</v>
      </c>
      <c r="AI143" s="269">
        <f t="shared" si="38"/>
        <v>0</v>
      </c>
      <c r="BH143" s="338"/>
      <c r="BI143" s="338"/>
      <c r="BJ143" s="338"/>
      <c r="BK143" s="338"/>
      <c r="BL143" s="338"/>
      <c r="BM143" s="338"/>
      <c r="BN143" s="338"/>
      <c r="BO143" s="338"/>
      <c r="BP143" s="338"/>
      <c r="BQ143" s="338"/>
    </row>
    <row r="144" spans="1:69" ht="15" customHeight="1" x14ac:dyDescent="0.25">
      <c r="A144" s="8" t="s">
        <v>640</v>
      </c>
      <c r="B144" s="5">
        <v>324.8123989742125</v>
      </c>
      <c r="C144" s="5" t="s">
        <v>34</v>
      </c>
      <c r="D144" s="5">
        <v>24850.883360273543</v>
      </c>
      <c r="E144" s="5">
        <v>-843.75000000000296</v>
      </c>
      <c r="F144" s="94">
        <f t="shared" si="27"/>
        <v>63.237033990586859</v>
      </c>
      <c r="G144" s="94">
        <f t="shared" si="28"/>
        <v>-12.029800232479204</v>
      </c>
      <c r="H144" s="127">
        <f>IF(A144&lt;&gt;"",IF(MID(C144,1,1)="c",$AS$26,IF(MID(C144,1,1)="r",$AS$41,IF(MID(C144,1,1)="p",#REF!,#REF!))),"")</f>
        <v>332000</v>
      </c>
      <c r="I144" s="92">
        <f t="shared" si="29"/>
        <v>2.1318950591115732E-3</v>
      </c>
      <c r="J144" s="92" t="str">
        <f t="shared" si="30"/>
        <v/>
      </c>
      <c r="K144" s="92" t="str">
        <f t="shared" si="31"/>
        <v/>
      </c>
      <c r="L144" s="92" t="str">
        <f t="shared" si="32"/>
        <v/>
      </c>
      <c r="M144" s="95">
        <f>IF(A144&lt;&gt;"",IF(MID(C144,1,1)="c",SigmaEpsConcrete(I144,$AN$30:$AN$33,$AR$30:$AR$33,$AS$26,$AS$27,$AS$28,$AQ$20,$AU$19),""),"")</f>
        <v>0</v>
      </c>
      <c r="N144" s="95" t="str">
        <f>IF(A144&lt;&gt;"",IF(MID(C144,1,1)="r",SigmaEpsReinf(J144,$AS$42:$AS$43,$AS$41,$AS$39,$AS$40,$AQ$38),""),"")</f>
        <v/>
      </c>
      <c r="Q144" s="92">
        <f t="shared" si="34"/>
        <v>0</v>
      </c>
      <c r="R144" s="92" t="str">
        <f t="shared" si="35"/>
        <v/>
      </c>
      <c r="U144" s="5">
        <v>9515.9882512142176</v>
      </c>
      <c r="V144" s="5">
        <v>8122.9542476562501</v>
      </c>
      <c r="W144" s="94">
        <f t="shared" si="33"/>
        <v>63.74623432577075</v>
      </c>
      <c r="X144" s="94">
        <f t="shared" si="36"/>
        <v>-12.21997793526017</v>
      </c>
      <c r="Y144" s="5">
        <v>2.5</v>
      </c>
      <c r="AC144">
        <v>30</v>
      </c>
      <c r="AD144" s="10">
        <f t="shared" si="25"/>
        <v>0.13499999999999998</v>
      </c>
      <c r="AE144" s="269">
        <f>SigmaEpsConcrete(AD144/1000,$AN$30:$AN$33,$AR$30:$AR$33,$AS$26,$AS$27,$AS$28,$AQ$20,$AU$19)</f>
        <v>0</v>
      </c>
      <c r="AF144" s="10">
        <f t="shared" si="37"/>
        <v>9.9333333333333353</v>
      </c>
      <c r="AG144" s="269">
        <f>SigmaEpsReinf(AF144/1000,$AS$42:$AS$43,$AS$41,$AS$39,$AS$40,$AQ$38)</f>
        <v>3550</v>
      </c>
      <c r="AI144" s="269">
        <f t="shared" si="38"/>
        <v>0</v>
      </c>
      <c r="BH144" s="338"/>
      <c r="BI144" s="338"/>
      <c r="BJ144" s="338"/>
      <c r="BK144" s="338"/>
      <c r="BL144" s="338"/>
      <c r="BM144" s="338"/>
      <c r="BN144" s="338"/>
      <c r="BO144" s="338"/>
      <c r="BP144" s="338"/>
      <c r="BQ144" s="338"/>
    </row>
    <row r="145" spans="1:83" ht="15" customHeight="1" x14ac:dyDescent="0.25">
      <c r="A145" s="8" t="s">
        <v>641</v>
      </c>
      <c r="B145" s="5">
        <v>351.56249999999932</v>
      </c>
      <c r="C145" s="5" t="s">
        <v>34</v>
      </c>
      <c r="D145" s="5">
        <v>25031.25</v>
      </c>
      <c r="E145" s="5">
        <v>-843.75000000000307</v>
      </c>
      <c r="F145" s="94">
        <f t="shared" si="27"/>
        <v>81.27369796323255</v>
      </c>
      <c r="G145" s="94">
        <f t="shared" si="28"/>
        <v>-12.029800232479214</v>
      </c>
      <c r="H145" s="127">
        <f>IF(A145&lt;&gt;"",IF(MID(C145,1,1)="c",$AS$26,IF(MID(C145,1,1)="r",$AS$41,IF(MID(C145,1,1)="p",#REF!,#REF!))),"")</f>
        <v>332000</v>
      </c>
      <c r="I145" s="92">
        <f t="shared" si="29"/>
        <v>2.2751634262753164E-3</v>
      </c>
      <c r="J145" s="92" t="str">
        <f t="shared" si="30"/>
        <v/>
      </c>
      <c r="K145" s="92" t="str">
        <f t="shared" si="31"/>
        <v/>
      </c>
      <c r="L145" s="92" t="str">
        <f t="shared" si="32"/>
        <v/>
      </c>
      <c r="M145" s="95">
        <f>IF(A145&lt;&gt;"",IF(MID(C145,1,1)="c",SigmaEpsConcrete(I145,$AN$30:$AN$33,$AR$30:$AR$33,$AS$26,$AS$27,$AS$28,$AQ$20,$AU$19),""),"")</f>
        <v>0</v>
      </c>
      <c r="N145" s="95" t="str">
        <f>IF(A145&lt;&gt;"",IF(MID(C145,1,1)="r",SigmaEpsReinf(J145,$AS$42:$AS$43,$AS$41,$AS$39,$AS$40,$AQ$38),""),"")</f>
        <v/>
      </c>
      <c r="Q145" s="92">
        <f t="shared" si="34"/>
        <v>0</v>
      </c>
      <c r="R145" s="92" t="str">
        <f t="shared" si="35"/>
        <v/>
      </c>
      <c r="U145" s="5">
        <v>10299.682617211611</v>
      </c>
      <c r="V145" s="5">
        <v>10299.682617181319</v>
      </c>
      <c r="W145" s="94">
        <f t="shared" si="33"/>
        <v>81.782898298416441</v>
      </c>
      <c r="X145" s="94">
        <f t="shared" si="36"/>
        <v>-12.219977935260181</v>
      </c>
      <c r="Y145" s="5">
        <v>2.5</v>
      </c>
      <c r="AC145">
        <v>31</v>
      </c>
      <c r="AD145" s="10">
        <f t="shared" si="25"/>
        <v>0.13949999999999999</v>
      </c>
      <c r="AE145" s="269">
        <f>SigmaEpsConcrete(AD145/1000,$AN$30:$AN$33,$AR$30:$AR$33,$AS$26,$AS$27,$AS$28,$AQ$20,$AU$19)</f>
        <v>0</v>
      </c>
      <c r="AF145" s="10">
        <f t="shared" si="37"/>
        <v>11.565000000000001</v>
      </c>
      <c r="AG145" s="269">
        <f>SigmaEpsReinf(AF145/1000,$AS$42:$AS$43,$AS$41,$AS$39,$AS$40,$AQ$38)</f>
        <v>3550</v>
      </c>
      <c r="AI145" s="269">
        <f t="shared" si="38"/>
        <v>0</v>
      </c>
      <c r="BH145" s="338"/>
      <c r="BI145" s="338"/>
      <c r="BJ145" s="338"/>
      <c r="BK145" s="338"/>
      <c r="BL145" s="338"/>
      <c r="BM145" s="338"/>
      <c r="BN145" s="338"/>
      <c r="BO145" s="338"/>
      <c r="BP145" s="338"/>
      <c r="BQ145" s="338"/>
    </row>
    <row r="146" spans="1:83" ht="15" customHeight="1" x14ac:dyDescent="0.25">
      <c r="A146" s="8" t="s">
        <v>642</v>
      </c>
      <c r="B146" s="5">
        <v>351.56249999999977</v>
      </c>
      <c r="C146" s="5" t="s">
        <v>34</v>
      </c>
      <c r="D146" s="5">
        <v>25218.75</v>
      </c>
      <c r="E146" s="5">
        <v>-843.75000000000307</v>
      </c>
      <c r="F146" s="94">
        <f t="shared" si="27"/>
        <v>100.02369796323255</v>
      </c>
      <c r="G146" s="94">
        <f t="shared" si="28"/>
        <v>-12.029800232479214</v>
      </c>
      <c r="H146" s="127">
        <f>IF(A146&lt;&gt;"",IF(MID(C146,1,1)="c",$AS$26,IF(MID(C146,1,1)="r",$AS$41,IF(MID(C146,1,1)="p",#REF!,#REF!))),"")</f>
        <v>332000</v>
      </c>
      <c r="I146" s="92">
        <f t="shared" si="29"/>
        <v>2.424097945895696E-3</v>
      </c>
      <c r="J146" s="92" t="str">
        <f t="shared" si="30"/>
        <v/>
      </c>
      <c r="K146" s="92" t="str">
        <f t="shared" si="31"/>
        <v/>
      </c>
      <c r="L146" s="92" t="str">
        <f t="shared" si="32"/>
        <v/>
      </c>
      <c r="M146" s="95">
        <f>IF(A146&lt;&gt;"",IF(MID(C146,1,1)="c",SigmaEpsConcrete(I146,$AN$30:$AN$33,$AR$30:$AR$33,$AS$26,$AS$27,$AS$28,$AQ$20,$AU$19),""),"")</f>
        <v>0</v>
      </c>
      <c r="N146" s="95" t="str">
        <f>IF(A146&lt;&gt;"",IF(MID(C146,1,1)="r",SigmaEpsReinf(J146,$AS$42:$AS$43,$AS$41,$AS$39,$AS$40,$AQ$38),""),"")</f>
        <v/>
      </c>
      <c r="Q146" s="92">
        <f t="shared" si="34"/>
        <v>0</v>
      </c>
      <c r="R146" s="92" t="str">
        <f t="shared" si="35"/>
        <v/>
      </c>
      <c r="U146" s="5">
        <v>10299.682617211611</v>
      </c>
      <c r="V146" s="5">
        <v>10299.682617181319</v>
      </c>
      <c r="W146" s="94">
        <f t="shared" si="33"/>
        <v>100.53289829841644</v>
      </c>
      <c r="X146" s="94">
        <f t="shared" si="36"/>
        <v>-12.219977935260181</v>
      </c>
      <c r="Y146" s="5">
        <v>2.5</v>
      </c>
      <c r="AC146">
        <v>32</v>
      </c>
      <c r="AD146" s="10">
        <f t="shared" si="25"/>
        <v>0.14399999999999999</v>
      </c>
      <c r="AE146" s="269">
        <f>SigmaEpsConcrete(AD146/1000,$AN$30:$AN$33,$AR$30:$AR$33,$AS$26,$AS$27,$AS$28,$AQ$20,$AU$19)</f>
        <v>0</v>
      </c>
      <c r="AF146" s="10">
        <f t="shared" si="37"/>
        <v>13.196666666666667</v>
      </c>
      <c r="AG146" s="269">
        <f>SigmaEpsReinf(AF146/1000,$AS$42:$AS$43,$AS$41,$AS$39,$AS$40,$AQ$38)</f>
        <v>3550</v>
      </c>
      <c r="AI146" s="269">
        <f t="shared" si="38"/>
        <v>0</v>
      </c>
      <c r="BH146" s="338"/>
      <c r="BI146" s="338"/>
      <c r="BJ146" s="338"/>
      <c r="BK146" s="338"/>
      <c r="BL146" s="338"/>
      <c r="BM146" s="338"/>
      <c r="BN146" s="338"/>
      <c r="BO146" s="338"/>
      <c r="BP146" s="338"/>
      <c r="BQ146" s="338"/>
    </row>
    <row r="147" spans="1:83" ht="15" customHeight="1" x14ac:dyDescent="0.25">
      <c r="A147" s="8" t="s">
        <v>643</v>
      </c>
      <c r="B147" s="5">
        <v>279.97581459505471</v>
      </c>
      <c r="C147" s="5" t="s">
        <v>34</v>
      </c>
      <c r="D147" s="5">
        <v>23729.67322671321</v>
      </c>
      <c r="E147" s="5">
        <v>-1031.250000000003</v>
      </c>
      <c r="F147" s="94">
        <f t="shared" si="27"/>
        <v>-48.883979365446429</v>
      </c>
      <c r="G147" s="94">
        <f t="shared" si="28"/>
        <v>-30.779800232479204</v>
      </c>
      <c r="H147" s="127">
        <f>IF(A147&lt;&gt;"",IF(MID(C147,1,1)="c",$AS$26,IF(MID(C147,1,1)="r",$AS$41,IF(MID(C147,1,1)="p",#REF!,#REF!))),"")</f>
        <v>332000</v>
      </c>
      <c r="I147" s="92">
        <f t="shared" si="29"/>
        <v>6.3232156809923555E-4</v>
      </c>
      <c r="J147" s="92" t="str">
        <f t="shared" si="30"/>
        <v/>
      </c>
      <c r="K147" s="92" t="str">
        <f t="shared" si="31"/>
        <v/>
      </c>
      <c r="L147" s="92" t="str">
        <f t="shared" si="32"/>
        <v/>
      </c>
      <c r="M147" s="95">
        <f>IF(A147&lt;&gt;"",IF(MID(C147,1,1)="c",SigmaEpsConcrete(I147,$AN$30:$AN$33,$AR$30:$AR$33,$AS$26,$AS$27,$AS$28,$AQ$20,$AU$19),""),"")</f>
        <v>0</v>
      </c>
      <c r="N147" s="95" t="str">
        <f>IF(A147&lt;&gt;"",IF(MID(C147,1,1)="r",SigmaEpsReinf(J147,$AS$42:$AS$43,$AS$41,$AS$39,$AS$40,$AQ$38),""),"")</f>
        <v/>
      </c>
      <c r="Q147" s="92">
        <f t="shared" si="34"/>
        <v>0</v>
      </c>
      <c r="R147" s="92" t="str">
        <f t="shared" si="35"/>
        <v/>
      </c>
      <c r="U147" s="5">
        <v>8202.4164432308189</v>
      </c>
      <c r="V147" s="5">
        <v>5202.0887902343748</v>
      </c>
      <c r="W147" s="94">
        <f t="shared" si="33"/>
        <v>-48.374779030262538</v>
      </c>
      <c r="X147" s="94">
        <f t="shared" si="36"/>
        <v>-30.969977935260172</v>
      </c>
      <c r="Y147" s="5">
        <v>2.5</v>
      </c>
      <c r="AC147">
        <v>33</v>
      </c>
      <c r="AD147" s="10">
        <f t="shared" si="25"/>
        <v>0.14849999999999999</v>
      </c>
      <c r="AE147" s="269">
        <f>SigmaEpsConcrete(AD147/1000,$AN$30:$AN$33,$AR$30:$AR$33,$AS$26,$AS$27,$AS$28,$AQ$20,$AU$19)</f>
        <v>0</v>
      </c>
      <c r="AF147" s="10">
        <f t="shared" si="37"/>
        <v>14.828333333333335</v>
      </c>
      <c r="AG147" s="269">
        <f>SigmaEpsReinf(AF147/1000,$AS$42:$AS$43,$AS$41,$AS$39,$AS$40,$AQ$38)</f>
        <v>3550</v>
      </c>
      <c r="AI147" s="269">
        <f t="shared" si="38"/>
        <v>0</v>
      </c>
      <c r="BH147" s="338"/>
      <c r="BI147" s="338"/>
      <c r="BJ147" s="338"/>
      <c r="BK147" s="338"/>
      <c r="BL147" s="338"/>
      <c r="BM147" s="338"/>
      <c r="BN147" s="338"/>
      <c r="BO147" s="338"/>
      <c r="BP147" s="338"/>
      <c r="BQ147" s="338"/>
    </row>
    <row r="148" spans="1:83" ht="15" customHeight="1" x14ac:dyDescent="0.25">
      <c r="A148" s="8" t="s">
        <v>644</v>
      </c>
      <c r="B148" s="5">
        <v>366.87479261520451</v>
      </c>
      <c r="C148" s="5" t="s">
        <v>34</v>
      </c>
      <c r="D148" s="5">
        <v>23902.166721969279</v>
      </c>
      <c r="E148" s="5">
        <v>-1031.2500000000032</v>
      </c>
      <c r="F148" s="94">
        <f t="shared" si="27"/>
        <v>-31.634629839839544</v>
      </c>
      <c r="G148" s="94">
        <f t="shared" si="28"/>
        <v>-30.779800232479225</v>
      </c>
      <c r="H148" s="127">
        <f>IF(A148&lt;&gt;"",IF(MID(C148,1,1)="c",$AS$26,IF(MID(C148,1,1)="r",$AS$41,IF(MID(C148,1,1)="p",#REF!,#REF!))),"")</f>
        <v>332000</v>
      </c>
      <c r="I148" s="92">
        <f t="shared" si="29"/>
        <v>7.6933615931844995E-4</v>
      </c>
      <c r="J148" s="92" t="str">
        <f t="shared" si="30"/>
        <v/>
      </c>
      <c r="K148" s="92" t="str">
        <f t="shared" si="31"/>
        <v/>
      </c>
      <c r="L148" s="92" t="str">
        <f t="shared" si="32"/>
        <v/>
      </c>
      <c r="M148" s="95">
        <f>IF(A148&lt;&gt;"",IF(MID(C148,1,1)="c",SigmaEpsConcrete(I148,$AN$30:$AN$33,$AR$30:$AR$33,$AS$26,$AS$27,$AS$28,$AQ$20,$AU$19),""),"")</f>
        <v>0</v>
      </c>
      <c r="N148" s="95" t="str">
        <f>IF(A148&lt;&gt;"",IF(MID(C148,1,1)="r",SigmaEpsReinf(J148,$AS$42:$AS$43,$AS$41,$AS$39,$AS$40,$AQ$38),""),"")</f>
        <v/>
      </c>
      <c r="Q148" s="92">
        <f t="shared" si="34"/>
        <v>0</v>
      </c>
      <c r="R148" s="92" t="str">
        <f t="shared" si="35"/>
        <v/>
      </c>
      <c r="U148" s="5">
        <v>10748.284939920806</v>
      </c>
      <c r="V148" s="5">
        <v>11704.95717578125</v>
      </c>
      <c r="W148" s="94">
        <f t="shared" si="33"/>
        <v>-31.125429504655649</v>
      </c>
      <c r="X148" s="94">
        <f t="shared" si="36"/>
        <v>-30.969977935260193</v>
      </c>
      <c r="Y148" s="5">
        <v>2.5</v>
      </c>
      <c r="AC148">
        <v>34</v>
      </c>
      <c r="AD148" s="10">
        <f t="shared" si="25"/>
        <v>0.153</v>
      </c>
      <c r="AE148" s="269">
        <f>SigmaEpsConcrete(AD148/1000,$AN$30:$AN$33,$AR$30:$AR$33,$AS$26,$AS$27,$AS$28,$AQ$20,$AU$19)</f>
        <v>0</v>
      </c>
      <c r="AF148" s="10">
        <f t="shared" si="37"/>
        <v>16.46</v>
      </c>
      <c r="AG148" s="269">
        <f>SigmaEpsReinf(AF148/1000,$AS$42:$AS$43,$AS$41,$AS$39,$AS$40,$AQ$38)</f>
        <v>3550</v>
      </c>
      <c r="AI148" s="269">
        <f t="shared" si="38"/>
        <v>0</v>
      </c>
      <c r="BH148" s="338"/>
      <c r="BI148" s="338"/>
      <c r="BJ148" s="338"/>
      <c r="BK148" s="338"/>
      <c r="BL148" s="338"/>
      <c r="BM148" s="338"/>
      <c r="BN148" s="338"/>
      <c r="BO148" s="338"/>
      <c r="BP148" s="338"/>
      <c r="BQ148" s="338"/>
    </row>
    <row r="149" spans="1:83" ht="15" customHeight="1" x14ac:dyDescent="0.25">
      <c r="A149" s="8" t="s">
        <v>645</v>
      </c>
      <c r="B149" s="5">
        <v>351.56250000000131</v>
      </c>
      <c r="C149" s="5" t="s">
        <v>34</v>
      </c>
      <c r="D149" s="5">
        <v>24093.75</v>
      </c>
      <c r="E149" s="5">
        <v>-1031.250000000003</v>
      </c>
      <c r="F149" s="94">
        <f t="shared" si="27"/>
        <v>-12.476302036767446</v>
      </c>
      <c r="G149" s="94">
        <f t="shared" si="28"/>
        <v>-30.779800232479204</v>
      </c>
      <c r="H149" s="127">
        <f>IF(A149&lt;&gt;"",IF(MID(C149,1,1)="c",$AS$26,IF(MID(C149,1,1)="r",$AS$41,IF(MID(C149,1,1)="p",#REF!,#REF!))),"")</f>
        <v>332000</v>
      </c>
      <c r="I149" s="92">
        <f t="shared" si="29"/>
        <v>9.2151409788273383E-4</v>
      </c>
      <c r="J149" s="92" t="str">
        <f t="shared" si="30"/>
        <v/>
      </c>
      <c r="K149" s="92" t="str">
        <f t="shared" si="31"/>
        <v/>
      </c>
      <c r="L149" s="92" t="str">
        <f t="shared" si="32"/>
        <v/>
      </c>
      <c r="M149" s="95">
        <f>IF(A149&lt;&gt;"",IF(MID(C149,1,1)="c",SigmaEpsConcrete(I149,$AN$30:$AN$33,$AR$30:$AR$33,$AS$26,$AS$27,$AS$28,$AQ$20,$AU$19),""),"")</f>
        <v>0</v>
      </c>
      <c r="N149" s="95" t="str">
        <f>IF(A149&lt;&gt;"",IF(MID(C149,1,1)="r",SigmaEpsReinf(J149,$AS$42:$AS$43,$AS$41,$AS$39,$AS$40,$AQ$38),""),"")</f>
        <v/>
      </c>
      <c r="Q149" s="92">
        <f t="shared" si="34"/>
        <v>0</v>
      </c>
      <c r="R149" s="92" t="str">
        <f t="shared" si="35"/>
        <v/>
      </c>
      <c r="U149" s="5">
        <v>10299.682617215038</v>
      </c>
      <c r="V149" s="5">
        <v>10299.682617182089</v>
      </c>
      <c r="W149" s="94">
        <f t="shared" si="33"/>
        <v>-11.967101701583552</v>
      </c>
      <c r="X149" s="94">
        <f t="shared" si="36"/>
        <v>-30.969977935260172</v>
      </c>
      <c r="Y149" s="5">
        <v>2.5</v>
      </c>
      <c r="AC149">
        <v>35</v>
      </c>
      <c r="AD149" s="10">
        <f t="shared" si="25"/>
        <v>0.1575</v>
      </c>
      <c r="AE149" s="269">
        <f>SigmaEpsConcrete(AD149/1000,$AN$30:$AN$33,$AR$30:$AR$33,$AS$26,$AS$27,$AS$28,$AQ$20,$AU$19)</f>
        <v>0</v>
      </c>
      <c r="AF149" s="10">
        <f t="shared" si="37"/>
        <v>18.091666666666669</v>
      </c>
      <c r="AG149" s="269">
        <f>SigmaEpsReinf(AF149/1000,$AS$42:$AS$43,$AS$41,$AS$39,$AS$40,$AQ$38)</f>
        <v>3550</v>
      </c>
      <c r="AI149" s="269">
        <f t="shared" si="38"/>
        <v>0</v>
      </c>
      <c r="BH149" s="338"/>
      <c r="BI149" s="338"/>
      <c r="BJ149" s="338"/>
      <c r="BK149" s="338"/>
      <c r="BL149" s="338"/>
      <c r="BM149" s="338"/>
      <c r="BN149" s="338"/>
      <c r="BO149" s="338"/>
      <c r="BP149" s="338"/>
      <c r="BQ149" s="338"/>
    </row>
    <row r="150" spans="1:83" ht="15" customHeight="1" x14ac:dyDescent="0.25">
      <c r="A150" s="8" t="s">
        <v>646</v>
      </c>
      <c r="B150" s="5">
        <v>351.56250000000131</v>
      </c>
      <c r="C150" s="5" t="s">
        <v>34</v>
      </c>
      <c r="D150" s="5">
        <v>24281.25</v>
      </c>
      <c r="E150" s="5">
        <v>-1031.250000000003</v>
      </c>
      <c r="F150" s="94">
        <f t="shared" si="27"/>
        <v>6.2736979632325527</v>
      </c>
      <c r="G150" s="94">
        <f t="shared" si="28"/>
        <v>-30.779800232479204</v>
      </c>
      <c r="H150" s="127">
        <f>IF(A150&lt;&gt;"",IF(MID(C150,1,1)="c",$AS$26,IF(MID(C150,1,1)="r",$AS$41,IF(MID(C150,1,1)="p",#REF!,#REF!))),"")</f>
        <v>332000</v>
      </c>
      <c r="I150" s="92">
        <f t="shared" si="29"/>
        <v>1.0704486175031136E-3</v>
      </c>
      <c r="J150" s="92" t="str">
        <f t="shared" si="30"/>
        <v/>
      </c>
      <c r="K150" s="92" t="str">
        <f t="shared" si="31"/>
        <v/>
      </c>
      <c r="L150" s="92" t="str">
        <f t="shared" si="32"/>
        <v/>
      </c>
      <c r="M150" s="95">
        <f>IF(A150&lt;&gt;"",IF(MID(C150,1,1)="c",SigmaEpsConcrete(I150,$AN$30:$AN$33,$AR$30:$AR$33,$AS$26,$AS$27,$AS$28,$AQ$20,$AU$19),""),"")</f>
        <v>0</v>
      </c>
      <c r="N150" s="95" t="str">
        <f>IF(A150&lt;&gt;"",IF(MID(C150,1,1)="r",SigmaEpsReinf(J150,$AS$42:$AS$43,$AS$41,$AS$39,$AS$40,$AQ$38),""),"")</f>
        <v/>
      </c>
      <c r="Q150" s="92">
        <f t="shared" si="34"/>
        <v>0</v>
      </c>
      <c r="R150" s="92" t="str">
        <f t="shared" si="35"/>
        <v/>
      </c>
      <c r="U150" s="5">
        <v>10299.682617215038</v>
      </c>
      <c r="V150" s="5">
        <v>10299.682617182089</v>
      </c>
      <c r="W150" s="94">
        <f t="shared" si="33"/>
        <v>6.7828982984164474</v>
      </c>
      <c r="X150" s="94">
        <f t="shared" si="36"/>
        <v>-30.969977935260172</v>
      </c>
      <c r="Y150" s="5">
        <v>2.5</v>
      </c>
      <c r="AC150">
        <v>36</v>
      </c>
      <c r="AD150" s="10">
        <f t="shared" si="25"/>
        <v>0.16199999999999998</v>
      </c>
      <c r="AE150" s="269">
        <f>SigmaEpsConcrete(AD150/1000,$AN$30:$AN$33,$AR$30:$AR$33,$AS$26,$AS$27,$AS$28,$AQ$20,$AU$19)</f>
        <v>0</v>
      </c>
      <c r="AF150" s="10">
        <f t="shared" si="37"/>
        <v>19.723333333333333</v>
      </c>
      <c r="AG150" s="269">
        <f>SigmaEpsReinf(AF150/1000,$AS$42:$AS$43,$AS$41,$AS$39,$AS$40,$AQ$38)</f>
        <v>3550</v>
      </c>
      <c r="AI150" s="269">
        <f t="shared" si="38"/>
        <v>0</v>
      </c>
      <c r="BH150" s="338"/>
      <c r="BI150" s="338"/>
      <c r="BJ150" s="338"/>
      <c r="BK150" s="338"/>
      <c r="BL150" s="338"/>
      <c r="BM150" s="338"/>
      <c r="BN150" s="338"/>
      <c r="BO150" s="338"/>
      <c r="BP150" s="338"/>
      <c r="BQ150" s="338"/>
    </row>
    <row r="151" spans="1:83" ht="15" customHeight="1" x14ac:dyDescent="0.25">
      <c r="A151" s="8" t="s">
        <v>647</v>
      </c>
      <c r="B151" s="5">
        <v>326.87323348316272</v>
      </c>
      <c r="C151" s="5" t="s">
        <v>34</v>
      </c>
      <c r="D151" s="5">
        <v>24462.16619559551</v>
      </c>
      <c r="E151" s="5">
        <v>-1031.2500000000032</v>
      </c>
      <c r="F151" s="94">
        <f t="shared" si="27"/>
        <v>24.365317522783517</v>
      </c>
      <c r="G151" s="94">
        <f t="shared" si="28"/>
        <v>-30.779800232479225</v>
      </c>
      <c r="H151" s="127">
        <f>IF(A151&lt;&gt;"",IF(MID(C151,1,1)="c",$AS$26,IF(MID(C151,1,1)="r",$AS$41,IF(MID(C151,1,1)="p",#REF!,#REF!))),"")</f>
        <v>332000</v>
      </c>
      <c r="I151" s="92">
        <f t="shared" si="29"/>
        <v>1.2141535064767869E-3</v>
      </c>
      <c r="J151" s="92" t="str">
        <f t="shared" si="30"/>
        <v/>
      </c>
      <c r="K151" s="92" t="str">
        <f t="shared" si="31"/>
        <v/>
      </c>
      <c r="L151" s="92" t="str">
        <f t="shared" si="32"/>
        <v/>
      </c>
      <c r="M151" s="95">
        <f>IF(A151&lt;&gt;"",IF(MID(C151,1,1)="c",SigmaEpsConcrete(I151,$AN$30:$AN$33,$AR$30:$AR$33,$AS$26,$AS$27,$AS$28,$AQ$20,$AU$19),""),"")</f>
        <v>0</v>
      </c>
      <c r="N151" s="95" t="str">
        <f>IF(A151&lt;&gt;"",IF(MID(C151,1,1)="r",SigmaEpsReinf(J151,$AS$42:$AS$43,$AS$41,$AS$39,$AS$40,$AQ$38),""),"")</f>
        <v/>
      </c>
      <c r="Q151" s="92">
        <f t="shared" si="34"/>
        <v>0</v>
      </c>
      <c r="R151" s="92" t="str">
        <f t="shared" si="35"/>
        <v/>
      </c>
      <c r="U151" s="5">
        <v>9576.3642622230527</v>
      </c>
      <c r="V151" s="5">
        <v>8278.5502132812508</v>
      </c>
      <c r="W151" s="94">
        <f t="shared" si="33"/>
        <v>24.874517857967412</v>
      </c>
      <c r="X151" s="94">
        <f t="shared" si="36"/>
        <v>-30.969977935260193</v>
      </c>
      <c r="Y151" s="5">
        <v>2.5</v>
      </c>
      <c r="AC151">
        <v>37</v>
      </c>
      <c r="AD151" s="10">
        <f t="shared" si="25"/>
        <v>0.16649999999999998</v>
      </c>
      <c r="AE151" s="269">
        <f>SigmaEpsConcrete(AD151/1000,$AN$30:$AN$33,$AR$30:$AR$33,$AS$26,$AS$27,$AS$28,$AQ$20,$AU$19)</f>
        <v>0</v>
      </c>
      <c r="AF151" s="10">
        <f t="shared" si="37"/>
        <v>21.355</v>
      </c>
      <c r="AG151" s="269">
        <f>SigmaEpsReinf(AF151/1000,$AS$42:$AS$43,$AS$41,$AS$39,$AS$40,$AQ$38)</f>
        <v>3550</v>
      </c>
      <c r="AI151" s="269">
        <f t="shared" si="38"/>
        <v>0</v>
      </c>
      <c r="BH151" s="338"/>
      <c r="BI151" s="338"/>
      <c r="BJ151" s="338"/>
      <c r="BK151" s="338"/>
      <c r="BL151" s="338"/>
      <c r="BM151" s="338"/>
      <c r="BN151" s="338"/>
      <c r="BO151" s="338"/>
      <c r="BP151" s="338"/>
      <c r="BQ151" s="338"/>
    </row>
    <row r="152" spans="1:83" ht="15" customHeight="1" x14ac:dyDescent="0.25">
      <c r="A152" s="8" t="s">
        <v>648</v>
      </c>
      <c r="B152" s="5">
        <v>403.00186754262739</v>
      </c>
      <c r="C152" s="5" t="s">
        <v>34</v>
      </c>
      <c r="D152" s="5">
        <v>24656.799555869053</v>
      </c>
      <c r="E152" s="5">
        <v>-1031.2500000000032</v>
      </c>
      <c r="F152" s="94">
        <f t="shared" si="27"/>
        <v>43.828653550137822</v>
      </c>
      <c r="G152" s="94">
        <f t="shared" si="28"/>
        <v>-30.779800232479225</v>
      </c>
      <c r="H152" s="127">
        <f>IF(A152&lt;&gt;"",IF(MID(C152,1,1)="c",$AS$26,IF(MID(C152,1,1)="r",$AS$41,IF(MID(C152,1,1)="p",#REF!,#REF!))),"")</f>
        <v>332000</v>
      </c>
      <c r="I152" s="92">
        <f t="shared" si="29"/>
        <v>1.3687541785538024E-3</v>
      </c>
      <c r="J152" s="92" t="str">
        <f t="shared" si="30"/>
        <v/>
      </c>
      <c r="K152" s="92" t="str">
        <f t="shared" si="31"/>
        <v/>
      </c>
      <c r="L152" s="92" t="str">
        <f t="shared" si="32"/>
        <v/>
      </c>
      <c r="M152" s="95">
        <f>IF(A152&lt;&gt;"",IF(MID(C152,1,1)="c",SigmaEpsConcrete(I152,$AN$30:$AN$33,$AR$30:$AR$33,$AS$26,$AS$27,$AS$28,$AQ$20,$AU$19),""),"")</f>
        <v>0</v>
      </c>
      <c r="N152" s="95" t="str">
        <f>IF(A152&lt;&gt;"",IF(MID(C152,1,1)="r",SigmaEpsReinf(J152,$AS$42:$AS$43,$AS$41,$AS$39,$AS$40,$AQ$38),""),"")</f>
        <v/>
      </c>
      <c r="Q152" s="92">
        <f t="shared" si="34"/>
        <v>0</v>
      </c>
      <c r="R152" s="92" t="str">
        <f t="shared" si="35"/>
        <v/>
      </c>
      <c r="U152" s="5">
        <v>11806.695338189696</v>
      </c>
      <c r="V152" s="5">
        <v>15514.485788671875</v>
      </c>
      <c r="W152" s="94">
        <f t="shared" si="33"/>
        <v>44.337853885321714</v>
      </c>
      <c r="X152" s="94">
        <f t="shared" si="36"/>
        <v>-30.969977935260193</v>
      </c>
      <c r="Y152" s="5">
        <v>2.5</v>
      </c>
      <c r="AC152">
        <v>38</v>
      </c>
      <c r="AD152" s="10">
        <f t="shared" si="25"/>
        <v>0.17099999999999999</v>
      </c>
      <c r="AE152" s="269">
        <f>SigmaEpsConcrete(AD152/1000,$AN$30:$AN$33,$AR$30:$AR$33,$AS$26,$AS$27,$AS$28,$AQ$20,$AU$19)</f>
        <v>0</v>
      </c>
      <c r="AF152" s="10">
        <f t="shared" si="37"/>
        <v>22.986666666666668</v>
      </c>
      <c r="AG152" s="269">
        <f>SigmaEpsReinf(AF152/1000,$AS$42:$AS$43,$AS$41,$AS$39,$AS$40,$AQ$38)</f>
        <v>3550</v>
      </c>
      <c r="AI152" s="269">
        <f t="shared" si="38"/>
        <v>0</v>
      </c>
      <c r="BH152" s="338"/>
      <c r="BI152" s="338"/>
      <c r="BJ152" s="338"/>
      <c r="BK152" s="338"/>
      <c r="BL152" s="338"/>
      <c r="BM152" s="338"/>
      <c r="BN152" s="338"/>
      <c r="BO152" s="338"/>
      <c r="BP152" s="338"/>
      <c r="BQ152" s="338"/>
    </row>
    <row r="153" spans="1:83" ht="15" customHeight="1" x14ac:dyDescent="0.25">
      <c r="A153" s="8" t="s">
        <v>649</v>
      </c>
      <c r="B153" s="5">
        <v>324.81239897421506</v>
      </c>
      <c r="C153" s="5" t="s">
        <v>34</v>
      </c>
      <c r="D153" s="5">
        <v>24850.883360273543</v>
      </c>
      <c r="E153" s="5">
        <v>-1031.250000000003</v>
      </c>
      <c r="F153" s="94">
        <f t="shared" si="27"/>
        <v>63.237033990586859</v>
      </c>
      <c r="G153" s="94">
        <f t="shared" si="28"/>
        <v>-30.779800232479204</v>
      </c>
      <c r="H153" s="127">
        <f>IF(A153&lt;&gt;"",IF(MID(C153,1,1)="c",$AS$26,IF(MID(C153,1,1)="r",$AS$41,IF(MID(C153,1,1)="p",#REF!,#REF!))),"")</f>
        <v>332000</v>
      </c>
      <c r="I153" s="92">
        <f t="shared" si="29"/>
        <v>1.5229183288208888E-3</v>
      </c>
      <c r="J153" s="92" t="str">
        <f t="shared" si="30"/>
        <v/>
      </c>
      <c r="K153" s="92" t="str">
        <f t="shared" si="31"/>
        <v/>
      </c>
      <c r="L153" s="92" t="str">
        <f t="shared" si="32"/>
        <v/>
      </c>
      <c r="M153" s="95">
        <f>IF(A153&lt;&gt;"",IF(MID(C153,1,1)="c",SigmaEpsConcrete(I153,$AN$30:$AN$33,$AR$30:$AR$33,$AS$26,$AS$27,$AS$28,$AQ$20,$AU$19),""),"")</f>
        <v>0</v>
      </c>
      <c r="N153" s="95" t="str">
        <f>IF(A153&lt;&gt;"",IF(MID(C153,1,1)="r",SigmaEpsReinf(J153,$AS$42:$AS$43,$AS$41,$AS$39,$AS$40,$AQ$38),""),"")</f>
        <v/>
      </c>
      <c r="Q153" s="92">
        <f t="shared" si="34"/>
        <v>0</v>
      </c>
      <c r="R153" s="92" t="str">
        <f t="shared" si="35"/>
        <v/>
      </c>
      <c r="U153" s="5">
        <v>9515.988251218414</v>
      </c>
      <c r="V153" s="5">
        <v>8122.9542476562501</v>
      </c>
      <c r="W153" s="94">
        <f t="shared" si="33"/>
        <v>63.74623432577075</v>
      </c>
      <c r="X153" s="94">
        <f t="shared" si="36"/>
        <v>-30.969977935260172</v>
      </c>
      <c r="Y153" s="5">
        <v>2.5</v>
      </c>
      <c r="AC153">
        <v>39</v>
      </c>
      <c r="AD153" s="10">
        <f t="shared" si="25"/>
        <v>0.17549999999999999</v>
      </c>
      <c r="AE153" s="269">
        <f>SigmaEpsConcrete(AD153/1000,$AN$30:$AN$33,$AR$30:$AR$33,$AS$26,$AS$27,$AS$28,$AQ$20,$AU$19)</f>
        <v>0</v>
      </c>
      <c r="AF153" s="10">
        <f t="shared" si="37"/>
        <v>24.618333333333332</v>
      </c>
      <c r="AG153" s="269">
        <f>SigmaEpsReinf(AF153/1000,$AS$42:$AS$43,$AS$41,$AS$39,$AS$40,$AQ$38)</f>
        <v>3550</v>
      </c>
      <c r="AI153" s="269">
        <f t="shared" si="38"/>
        <v>0</v>
      </c>
      <c r="BH153" s="338"/>
      <c r="BI153" s="338"/>
      <c r="BJ153" s="338"/>
      <c r="BK153" s="338"/>
      <c r="BL153" s="338"/>
      <c r="BM153" s="338"/>
      <c r="BN153" s="338"/>
      <c r="BO153" s="338"/>
      <c r="BP153" s="338"/>
      <c r="BQ153" s="338"/>
    </row>
    <row r="154" spans="1:83" ht="15" customHeight="1" x14ac:dyDescent="0.25">
      <c r="A154" s="8" t="s">
        <v>650</v>
      </c>
      <c r="B154" s="5">
        <v>351.56250000000108</v>
      </c>
      <c r="C154" s="5" t="s">
        <v>34</v>
      </c>
      <c r="D154" s="5">
        <v>25031.25</v>
      </c>
      <c r="E154" s="5">
        <v>-1031.2500000000032</v>
      </c>
      <c r="F154" s="94">
        <f t="shared" si="27"/>
        <v>81.27369796323255</v>
      </c>
      <c r="G154" s="94">
        <f t="shared" si="28"/>
        <v>-30.779800232479225</v>
      </c>
      <c r="H154" s="127">
        <f>IF(A154&lt;&gt;"",IF(MID(C154,1,1)="c",$AS$26,IF(MID(C154,1,1)="r",$AS$41,IF(MID(C154,1,1)="p",#REF!,#REF!))),"")</f>
        <v>332000</v>
      </c>
      <c r="I154" s="92">
        <f t="shared" si="29"/>
        <v>1.6661866959846317E-3</v>
      </c>
      <c r="J154" s="92" t="str">
        <f t="shared" si="30"/>
        <v/>
      </c>
      <c r="K154" s="92" t="str">
        <f t="shared" si="31"/>
        <v/>
      </c>
      <c r="L154" s="92" t="str">
        <f t="shared" si="32"/>
        <v/>
      </c>
      <c r="M154" s="95">
        <f>IF(A154&lt;&gt;"",IF(MID(C154,1,1)="c",SigmaEpsConcrete(I154,$AN$30:$AN$33,$AR$30:$AR$33,$AS$26,$AS$27,$AS$28,$AQ$20,$AU$19),""),"")</f>
        <v>0</v>
      </c>
      <c r="N154" s="95" t="str">
        <f>IF(A154&lt;&gt;"",IF(MID(C154,1,1)="r",SigmaEpsReinf(J154,$AS$42:$AS$43,$AS$41,$AS$39,$AS$40,$AQ$38),""),"")</f>
        <v/>
      </c>
      <c r="Q154" s="92">
        <f t="shared" si="34"/>
        <v>0</v>
      </c>
      <c r="R154" s="92" t="str">
        <f t="shared" si="35"/>
        <v/>
      </c>
      <c r="U154" s="5">
        <v>10299.682617209624</v>
      </c>
      <c r="V154" s="5">
        <v>10299.6826171875</v>
      </c>
      <c r="W154" s="94">
        <f t="shared" si="33"/>
        <v>81.782898298416441</v>
      </c>
      <c r="X154" s="94">
        <f t="shared" si="36"/>
        <v>-30.969977935260193</v>
      </c>
      <c r="Y154" s="5">
        <v>2.5</v>
      </c>
      <c r="AC154" s="292">
        <v>40</v>
      </c>
      <c r="AD154" s="10">
        <f t="shared" si="25"/>
        <v>0.18</v>
      </c>
      <c r="AE154" s="269">
        <f>SigmaEpsConcrete(AD154/1000,$AN$30:$AN$33,$AR$30:$AR$33,$AS$26,$AS$27,$AS$28,$AQ$20,$AU$19)</f>
        <v>0</v>
      </c>
      <c r="AF154" s="10">
        <f>$AG$68+(1.05*$AG$69-$AG$68)/15*(AC154-$AC$139)</f>
        <v>26.25</v>
      </c>
      <c r="AG154" s="269">
        <f>SigmaEpsReinf(AF154/1000,$AS$42:$AS$43,$AS$41,$AS$39,$AS$40,$AQ$38)</f>
        <v>3550</v>
      </c>
      <c r="AI154" s="269">
        <f t="shared" si="38"/>
        <v>0</v>
      </c>
      <c r="BH154" s="338"/>
      <c r="BI154" s="338"/>
      <c r="BJ154" s="338"/>
      <c r="BK154" s="338"/>
      <c r="BL154" s="338"/>
      <c r="BM154" s="338"/>
      <c r="BN154" s="338"/>
      <c r="BO154" s="338"/>
      <c r="BP154" s="338"/>
      <c r="BQ154" s="338"/>
    </row>
    <row r="155" spans="1:83" ht="15" customHeight="1" x14ac:dyDescent="0.25">
      <c r="A155" s="8" t="s">
        <v>651</v>
      </c>
      <c r="B155" s="5">
        <v>351.56250000000085</v>
      </c>
      <c r="C155" s="5" t="s">
        <v>34</v>
      </c>
      <c r="D155" s="5">
        <v>25218.75</v>
      </c>
      <c r="E155" s="5">
        <v>-1031.2500000000032</v>
      </c>
      <c r="F155" s="94">
        <f t="shared" si="27"/>
        <v>100.02369796323255</v>
      </c>
      <c r="G155" s="94">
        <f t="shared" si="28"/>
        <v>-30.779800232479225</v>
      </c>
      <c r="H155" s="127">
        <f>IF(A155&lt;&gt;"",IF(MID(C155,1,1)="c",$AS$26,IF(MID(C155,1,1)="r",$AS$41,IF(MID(C155,1,1)="p",#REF!,#REF!))),"")</f>
        <v>332000</v>
      </c>
      <c r="I155" s="92">
        <f t="shared" si="29"/>
        <v>1.8151212156050113E-3</v>
      </c>
      <c r="J155" s="92" t="str">
        <f t="shared" si="30"/>
        <v/>
      </c>
      <c r="K155" s="92" t="str">
        <f t="shared" si="31"/>
        <v/>
      </c>
      <c r="L155" s="92" t="str">
        <f t="shared" si="32"/>
        <v/>
      </c>
      <c r="M155" s="95">
        <f>IF(A155&lt;&gt;"",IF(MID(C155,1,1)="c",SigmaEpsConcrete(I155,$AN$30:$AN$33,$AR$30:$AR$33,$AS$26,$AS$27,$AS$28,$AQ$20,$AU$19),""),"")</f>
        <v>0</v>
      </c>
      <c r="N155" s="95" t="str">
        <f>IF(A155&lt;&gt;"",IF(MID(C155,1,1)="r",SigmaEpsReinf(J155,$AS$42:$AS$43,$AS$41,$AS$39,$AS$40,$AQ$38),""),"")</f>
        <v/>
      </c>
      <c r="Q155" s="92">
        <f t="shared" si="34"/>
        <v>0</v>
      </c>
      <c r="R155" s="92" t="str">
        <f t="shared" si="35"/>
        <v/>
      </c>
      <c r="U155" s="5">
        <v>10299.682617210388</v>
      </c>
      <c r="V155" s="5">
        <v>10299.6826171875</v>
      </c>
      <c r="W155" s="94">
        <f t="shared" si="33"/>
        <v>100.53289829841644</v>
      </c>
      <c r="X155" s="94">
        <f t="shared" si="36"/>
        <v>-30.969977935260193</v>
      </c>
      <c r="Y155" s="5">
        <v>2.5</v>
      </c>
      <c r="BH155" s="338"/>
      <c r="BI155" s="338"/>
      <c r="BJ155" s="338"/>
      <c r="BK155" s="338"/>
      <c r="BL155" s="338"/>
      <c r="BM155" s="338"/>
      <c r="BN155" s="338"/>
      <c r="BO155" s="338"/>
      <c r="BP155" s="338"/>
      <c r="BQ155" s="338"/>
    </row>
    <row r="156" spans="1:83" ht="15" customHeight="1" x14ac:dyDescent="0.25">
      <c r="A156" s="8" t="s">
        <v>652</v>
      </c>
      <c r="B156" s="5">
        <v>279.97581459505454</v>
      </c>
      <c r="C156" s="5" t="s">
        <v>34</v>
      </c>
      <c r="D156" s="5">
        <v>23729.67322671321</v>
      </c>
      <c r="E156" s="5">
        <v>-1218.750000000003</v>
      </c>
      <c r="F156" s="94">
        <f t="shared" si="27"/>
        <v>-48.883979365446429</v>
      </c>
      <c r="G156" s="94">
        <f t="shared" si="28"/>
        <v>-49.529800232479204</v>
      </c>
      <c r="H156" s="127">
        <f>IF(A156&lt;&gt;"",IF(MID(C156,1,1)="c",$AS$26,IF(MID(C156,1,1)="r",$AS$41,IF(MID(C156,1,1)="p",#REF!,#REF!))),"")</f>
        <v>332000</v>
      </c>
      <c r="I156" s="92">
        <f t="shared" si="29"/>
        <v>2.334483780855128E-5</v>
      </c>
      <c r="J156" s="92" t="str">
        <f t="shared" si="30"/>
        <v/>
      </c>
      <c r="K156" s="92" t="str">
        <f t="shared" si="31"/>
        <v/>
      </c>
      <c r="L156" s="92" t="str">
        <f t="shared" si="32"/>
        <v/>
      </c>
      <c r="M156" s="95">
        <f>IF(A156&lt;&gt;"",IF(MID(C156,1,1)="c",SigmaEpsConcrete(I156,$AN$30:$AN$33,$AR$30:$AR$33,$AS$26,$AS$27,$AS$28,$AQ$20,$AU$19),""),"")</f>
        <v>0</v>
      </c>
      <c r="N156" s="95" t="str">
        <f>IF(A156&lt;&gt;"",IF(MID(C156,1,1)="r",SigmaEpsReinf(J156,$AS$42:$AS$43,$AS$41,$AS$39,$AS$40,$AQ$38),""),"")</f>
        <v/>
      </c>
      <c r="Q156" s="92">
        <f t="shared" si="34"/>
        <v>0</v>
      </c>
      <c r="R156" s="92" t="str">
        <f t="shared" si="35"/>
        <v/>
      </c>
      <c r="U156" s="5">
        <v>8202.4164432342532</v>
      </c>
      <c r="V156" s="5">
        <v>5202.0887902343748</v>
      </c>
      <c r="W156" s="94">
        <f t="shared" si="33"/>
        <v>-48.374779030262538</v>
      </c>
      <c r="X156" s="94">
        <f t="shared" si="36"/>
        <v>-49.719977935260168</v>
      </c>
      <c r="Y156" s="5">
        <v>2.5</v>
      </c>
      <c r="BH156" s="338"/>
      <c r="BI156" s="338"/>
      <c r="BJ156" s="338"/>
      <c r="BK156" s="338"/>
      <c r="BL156" s="338"/>
      <c r="BM156" s="338"/>
      <c r="BN156" s="338"/>
      <c r="BO156" s="338"/>
      <c r="BP156" s="338"/>
      <c r="BQ156" s="338"/>
    </row>
    <row r="157" spans="1:83" ht="15" customHeight="1" x14ac:dyDescent="0.25">
      <c r="A157" s="8" t="s">
        <v>653</v>
      </c>
      <c r="B157" s="5">
        <v>366.87479261520321</v>
      </c>
      <c r="C157" s="5" t="s">
        <v>34</v>
      </c>
      <c r="D157" s="5">
        <v>23902.166721969279</v>
      </c>
      <c r="E157" s="5">
        <v>-1218.7500000000032</v>
      </c>
      <c r="F157" s="94">
        <f t="shared" si="27"/>
        <v>-31.634629839839544</v>
      </c>
      <c r="G157" s="94">
        <f t="shared" si="28"/>
        <v>-49.529800232479225</v>
      </c>
      <c r="H157" s="127">
        <f>IF(A157&lt;&gt;"",IF(MID(C157,1,1)="c",$AS$26,IF(MID(C157,1,1)="r",$AS$41,IF(MID(C157,1,1)="p",#REF!,#REF!))),"")</f>
        <v>332000</v>
      </c>
      <c r="I157" s="92">
        <f t="shared" si="29"/>
        <v>1.6035942902776568E-4</v>
      </c>
      <c r="J157" s="92" t="str">
        <f t="shared" si="30"/>
        <v/>
      </c>
      <c r="K157" s="92" t="str">
        <f t="shared" si="31"/>
        <v/>
      </c>
      <c r="L157" s="92" t="str">
        <f t="shared" si="32"/>
        <v/>
      </c>
      <c r="M157" s="95">
        <f>IF(A157&lt;&gt;"",IF(MID(C157,1,1)="c",SigmaEpsConcrete(I157,$AN$30:$AN$33,$AR$30:$AR$33,$AS$26,$AS$27,$AS$28,$AQ$20,$AU$19),""),"")</f>
        <v>0</v>
      </c>
      <c r="N157" s="95" t="str">
        <f>IF(A157&lt;&gt;"",IF(MID(C157,1,1)="r",SigmaEpsReinf(J157,$AS$42:$AS$43,$AS$41,$AS$39,$AS$40,$AQ$38),""),"")</f>
        <v/>
      </c>
      <c r="Q157" s="92">
        <f t="shared" si="34"/>
        <v>0</v>
      </c>
      <c r="R157" s="92" t="str">
        <f t="shared" si="35"/>
        <v/>
      </c>
      <c r="U157" s="5">
        <v>10748.284939926147</v>
      </c>
      <c r="V157" s="5">
        <v>11704.95717578125</v>
      </c>
      <c r="W157" s="94">
        <f t="shared" si="33"/>
        <v>-31.125429504655649</v>
      </c>
      <c r="X157" s="94">
        <f t="shared" si="36"/>
        <v>-49.719977935260189</v>
      </c>
      <c r="Y157" s="5">
        <v>2.5</v>
      </c>
      <c r="BH157" s="338"/>
      <c r="BI157" s="338"/>
      <c r="BJ157" s="338"/>
      <c r="BK157" s="338"/>
      <c r="BL157" s="338"/>
      <c r="BM157" s="338"/>
      <c r="BN157" s="338"/>
      <c r="BO157" s="338"/>
      <c r="BP157" s="338"/>
      <c r="BQ157" s="338"/>
    </row>
    <row r="158" spans="1:83" ht="15" customHeight="1" x14ac:dyDescent="0.25">
      <c r="A158" s="8" t="s">
        <v>654</v>
      </c>
      <c r="B158" s="5">
        <v>351.56249999999915</v>
      </c>
      <c r="C158" s="5" t="s">
        <v>34</v>
      </c>
      <c r="D158" s="5">
        <v>24093.75</v>
      </c>
      <c r="E158" s="5">
        <v>-1218.7500000000032</v>
      </c>
      <c r="F158" s="94">
        <f t="shared" si="27"/>
        <v>-12.476302036767446</v>
      </c>
      <c r="G158" s="94">
        <f t="shared" si="28"/>
        <v>-49.529800232479225</v>
      </c>
      <c r="H158" s="127">
        <f>IF(A158&lt;&gt;"",IF(MID(C158,1,1)="c",$AS$26,IF(MID(C158,1,1)="r",$AS$41,IF(MID(C158,1,1)="p",#REF!,#REF!))),"")</f>
        <v>332000</v>
      </c>
      <c r="I158" s="92">
        <f t="shared" si="29"/>
        <v>3.1253736759204892E-4</v>
      </c>
      <c r="J158" s="92" t="str">
        <f t="shared" si="30"/>
        <v/>
      </c>
      <c r="K158" s="92" t="str">
        <f t="shared" si="31"/>
        <v/>
      </c>
      <c r="L158" s="92" t="str">
        <f t="shared" si="32"/>
        <v/>
      </c>
      <c r="M158" s="95">
        <f>IF(A158&lt;&gt;"",IF(MID(C158,1,1)="c",SigmaEpsConcrete(I158,$AN$30:$AN$33,$AR$30:$AR$33,$AS$26,$AS$27,$AS$28,$AQ$20,$AU$19),""),"")</f>
        <v>0</v>
      </c>
      <c r="N158" s="95" t="str">
        <f>IF(A158&lt;&gt;"",IF(MID(C158,1,1)="r",SigmaEpsReinf(J158,$AS$42:$AS$43,$AS$41,$AS$39,$AS$40,$AQ$38),""),"")</f>
        <v/>
      </c>
      <c r="Q158" s="92">
        <f t="shared" si="34"/>
        <v>0</v>
      </c>
      <c r="R158" s="92" t="str">
        <f t="shared" si="35"/>
        <v/>
      </c>
      <c r="U158" s="5">
        <v>10299.682617219607</v>
      </c>
      <c r="V158" s="5">
        <v>10299.682617182858</v>
      </c>
      <c r="W158" s="94">
        <f t="shared" si="33"/>
        <v>-11.967101701583552</v>
      </c>
      <c r="X158" s="94">
        <f t="shared" si="36"/>
        <v>-49.719977935260189</v>
      </c>
      <c r="Y158" s="5">
        <v>2.5</v>
      </c>
      <c r="BH158" s="338"/>
      <c r="BI158" s="338"/>
      <c r="BJ158" s="338"/>
      <c r="BK158" s="338"/>
      <c r="BL158" s="338"/>
      <c r="BM158" s="338"/>
      <c r="BN158" s="338"/>
      <c r="BO158" s="338"/>
      <c r="BP158" s="338"/>
      <c r="BQ158" s="338"/>
    </row>
    <row r="159" spans="1:83" ht="15" customHeight="1" x14ac:dyDescent="0.25">
      <c r="A159" s="8" t="s">
        <v>655</v>
      </c>
      <c r="B159" s="5">
        <v>351.56249999999915</v>
      </c>
      <c r="C159" s="5" t="s">
        <v>34</v>
      </c>
      <c r="D159" s="5">
        <v>24281.25</v>
      </c>
      <c r="E159" s="5">
        <v>-1218.7500000000032</v>
      </c>
      <c r="F159" s="94">
        <f t="shared" si="27"/>
        <v>6.2736979632325527</v>
      </c>
      <c r="G159" s="94">
        <f t="shared" si="28"/>
        <v>-49.529800232479225</v>
      </c>
      <c r="H159" s="127">
        <f>IF(A159&lt;&gt;"",IF(MID(C159,1,1)="c",$AS$26,IF(MID(C159,1,1)="r",$AS$41,IF(MID(C159,1,1)="p",#REF!,#REF!))),"")</f>
        <v>332000</v>
      </c>
      <c r="I159" s="92">
        <f t="shared" si="29"/>
        <v>4.6147188721242871E-4</v>
      </c>
      <c r="J159" s="92" t="str">
        <f t="shared" si="30"/>
        <v/>
      </c>
      <c r="K159" s="92" t="str">
        <f t="shared" si="31"/>
        <v/>
      </c>
      <c r="L159" s="92" t="str">
        <f t="shared" si="32"/>
        <v/>
      </c>
      <c r="M159" s="95">
        <f>IF(A159&lt;&gt;"",IF(MID(C159,1,1)="c",SigmaEpsConcrete(I159,$AN$30:$AN$33,$AR$30:$AR$33,$AS$26,$AS$27,$AS$28,$AQ$20,$AU$19),""),"")</f>
        <v>0</v>
      </c>
      <c r="N159" s="95" t="str">
        <f>IF(A159&lt;&gt;"",IF(MID(C159,1,1)="r",SigmaEpsReinf(J159,$AS$42:$AS$43,$AS$41,$AS$39,$AS$40,$AQ$38),""),"")</f>
        <v/>
      </c>
      <c r="Q159" s="92">
        <f t="shared" si="34"/>
        <v>0</v>
      </c>
      <c r="R159" s="92" t="str">
        <f t="shared" si="35"/>
        <v/>
      </c>
      <c r="U159" s="5">
        <v>10299.682617214965</v>
      </c>
      <c r="V159" s="5">
        <v>10299.6826171875</v>
      </c>
      <c r="W159" s="94">
        <f t="shared" si="33"/>
        <v>6.7828982984164474</v>
      </c>
      <c r="X159" s="94">
        <f t="shared" si="36"/>
        <v>-49.719977935260189</v>
      </c>
      <c r="Y159" s="5">
        <v>2.5</v>
      </c>
      <c r="BH159" s="338"/>
      <c r="BI159" s="338"/>
      <c r="BJ159" s="338"/>
      <c r="BK159" s="338"/>
      <c r="BL159" s="338"/>
      <c r="BM159" s="338"/>
      <c r="BN159" s="338"/>
      <c r="BO159" s="338"/>
      <c r="BP159" s="338"/>
      <c r="BQ159" s="338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</row>
    <row r="160" spans="1:83" ht="15" customHeight="1" x14ac:dyDescent="0.25">
      <c r="A160" s="8" t="s">
        <v>656</v>
      </c>
      <c r="B160" s="5">
        <v>326.87323348315994</v>
      </c>
      <c r="C160" s="5" t="s">
        <v>34</v>
      </c>
      <c r="D160" s="5">
        <v>24462.16619559551</v>
      </c>
      <c r="E160" s="5">
        <v>-1218.7500000000032</v>
      </c>
      <c r="F160" s="94">
        <f t="shared" si="27"/>
        <v>24.365317522783517</v>
      </c>
      <c r="G160" s="94">
        <f t="shared" si="28"/>
        <v>-49.529800232479225</v>
      </c>
      <c r="H160" s="127">
        <f>IF(A160&lt;&gt;"",IF(MID(C160,1,1)="c",$AS$26,IF(MID(C160,1,1)="r",$AS$41,IF(MID(C160,1,1)="p",#REF!,#REF!))),"")</f>
        <v>332000</v>
      </c>
      <c r="I160" s="92">
        <f t="shared" si="29"/>
        <v>6.0517677618610261E-4</v>
      </c>
      <c r="J160" s="92" t="str">
        <f t="shared" si="30"/>
        <v/>
      </c>
      <c r="K160" s="92" t="str">
        <f t="shared" si="31"/>
        <v/>
      </c>
      <c r="L160" s="92" t="str">
        <f t="shared" si="32"/>
        <v/>
      </c>
      <c r="M160" s="95">
        <f>IF(A160&lt;&gt;"",IF(MID(C160,1,1)="c",SigmaEpsConcrete(I160,$AN$30:$AN$33,$AR$30:$AR$33,$AS$26,$AS$27,$AS$28,$AQ$20,$AU$19),""),"")</f>
        <v>0</v>
      </c>
      <c r="N160" s="95" t="str">
        <f>IF(A160&lt;&gt;"",IF(MID(C160,1,1)="r",SigmaEpsReinf(J160,$AS$42:$AS$43,$AS$41,$AS$39,$AS$40,$AQ$38),""),"")</f>
        <v/>
      </c>
      <c r="Q160" s="92">
        <f t="shared" si="34"/>
        <v>0</v>
      </c>
      <c r="R160" s="92" t="str">
        <f t="shared" si="35"/>
        <v/>
      </c>
      <c r="U160" s="5">
        <v>9576.3642622276311</v>
      </c>
      <c r="V160" s="5">
        <v>8278.5502132812508</v>
      </c>
      <c r="W160" s="94">
        <f t="shared" si="33"/>
        <v>24.874517857967412</v>
      </c>
      <c r="X160" s="94">
        <f t="shared" si="36"/>
        <v>-49.719977935260189</v>
      </c>
      <c r="Y160" s="5">
        <v>2.5</v>
      </c>
      <c r="BH160" s="338"/>
      <c r="BI160" s="338"/>
      <c r="BJ160" s="338"/>
      <c r="BK160" s="338"/>
      <c r="BL160" s="338"/>
      <c r="BM160" s="338"/>
      <c r="BN160" s="338"/>
      <c r="BO160" s="338"/>
      <c r="BP160" s="338"/>
      <c r="BQ160" s="338"/>
      <c r="BR160" s="38"/>
      <c r="BS160" s="38"/>
      <c r="BT160" s="38"/>
      <c r="BU160" s="41"/>
      <c r="BV160" s="38"/>
      <c r="BW160" s="38"/>
      <c r="BX160" s="38"/>
      <c r="BY160" s="38"/>
      <c r="BZ160" s="38"/>
      <c r="CA160" s="38"/>
      <c r="CB160" s="38"/>
      <c r="CC160" s="38"/>
      <c r="CD160" s="38"/>
      <c r="CE160" s="41"/>
    </row>
    <row r="161" spans="1:82" ht="15" customHeight="1" x14ac:dyDescent="0.25">
      <c r="A161" s="8" t="s">
        <v>657</v>
      </c>
      <c r="B161" s="5">
        <v>403.00186754262393</v>
      </c>
      <c r="C161" s="5" t="s">
        <v>34</v>
      </c>
      <c r="D161" s="5">
        <v>24656.799555869053</v>
      </c>
      <c r="E161" s="5">
        <v>-1218.7500000000034</v>
      </c>
      <c r="F161" s="94">
        <f t="shared" si="27"/>
        <v>43.828653550137822</v>
      </c>
      <c r="G161" s="94">
        <f t="shared" si="28"/>
        <v>-49.529800232479246</v>
      </c>
      <c r="H161" s="127">
        <f>IF(A161&lt;&gt;"",IF(MID(C161,1,1)="c",$AS$26,IF(MID(C161,1,1)="r",$AS$41,IF(MID(C161,1,1)="p",#REF!,#REF!))),"")</f>
        <v>332000</v>
      </c>
      <c r="I161" s="92">
        <f t="shared" si="29"/>
        <v>7.5977744826311749E-4</v>
      </c>
      <c r="J161" s="92" t="str">
        <f t="shared" si="30"/>
        <v/>
      </c>
      <c r="K161" s="92" t="str">
        <f t="shared" si="31"/>
        <v/>
      </c>
      <c r="L161" s="92" t="str">
        <f t="shared" si="32"/>
        <v/>
      </c>
      <c r="M161" s="95">
        <f>IF(A161&lt;&gt;"",IF(MID(C161,1,1)="c",SigmaEpsConcrete(I161,$AN$30:$AN$33,$AR$30:$AR$33,$AS$26,$AS$27,$AS$28,$AQ$20,$AU$19),""),"")</f>
        <v>0</v>
      </c>
      <c r="N161" s="95" t="str">
        <f>IF(A161&lt;&gt;"",IF(MID(C161,1,1)="r",SigmaEpsReinf(J161,$AS$42:$AS$43,$AS$41,$AS$39,$AS$40,$AQ$38),""),"")</f>
        <v/>
      </c>
      <c r="Q161" s="92">
        <f t="shared" si="34"/>
        <v>0</v>
      </c>
      <c r="R161" s="92" t="str">
        <f t="shared" si="35"/>
        <v/>
      </c>
      <c r="U161" s="5">
        <v>11806.695338195037</v>
      </c>
      <c r="V161" s="5">
        <v>15514.485788671875</v>
      </c>
      <c r="W161" s="94">
        <f t="shared" si="33"/>
        <v>44.337853885321714</v>
      </c>
      <c r="X161" s="94">
        <f t="shared" si="36"/>
        <v>-49.719977935260211</v>
      </c>
      <c r="Y161" s="5">
        <v>2.5</v>
      </c>
      <c r="BH161" s="338"/>
      <c r="BI161" s="338"/>
      <c r="BJ161" s="338"/>
      <c r="BK161" s="338"/>
      <c r="BL161" s="338"/>
      <c r="BM161" s="338"/>
      <c r="BN161" s="338"/>
      <c r="BO161" s="338"/>
      <c r="BP161" s="338"/>
      <c r="BQ161" s="338"/>
      <c r="BR161" s="1"/>
      <c r="BS161" s="1"/>
      <c r="BT161" s="4"/>
      <c r="BU161" s="4"/>
      <c r="BV161" s="1"/>
      <c r="BW161" s="3"/>
      <c r="BX161" s="42"/>
      <c r="BY161" s="5"/>
      <c r="BZ161" s="5"/>
      <c r="CA161" s="5"/>
      <c r="CB161" s="5"/>
      <c r="CC161" s="5"/>
      <c r="CD161" s="43"/>
    </row>
    <row r="162" spans="1:82" ht="15" customHeight="1" x14ac:dyDescent="0.25">
      <c r="A162" s="8" t="s">
        <v>658</v>
      </c>
      <c r="B162" s="5">
        <v>324.81239897421227</v>
      </c>
      <c r="C162" s="5" t="s">
        <v>34</v>
      </c>
      <c r="D162" s="5">
        <v>24850.883360273543</v>
      </c>
      <c r="E162" s="5">
        <v>-1218.7500000000032</v>
      </c>
      <c r="F162" s="94">
        <f t="shared" si="27"/>
        <v>63.237033990586859</v>
      </c>
      <c r="G162" s="94">
        <f t="shared" si="28"/>
        <v>-49.529800232479225</v>
      </c>
      <c r="H162" s="127">
        <f>IF(A162&lt;&gt;"",IF(MID(C162,1,1)="c",$AS$26,IF(MID(C162,1,1)="r",$AS$41,IF(MID(C162,1,1)="p",#REF!,#REF!))),"")</f>
        <v>332000</v>
      </c>
      <c r="I162" s="92">
        <f t="shared" si="29"/>
        <v>9.1394159853020384E-4</v>
      </c>
      <c r="J162" s="92" t="str">
        <f t="shared" si="30"/>
        <v/>
      </c>
      <c r="K162" s="92" t="str">
        <f t="shared" si="31"/>
        <v/>
      </c>
      <c r="L162" s="92" t="str">
        <f t="shared" si="32"/>
        <v/>
      </c>
      <c r="M162" s="95">
        <f>IF(A162&lt;&gt;"",IF(MID(C162,1,1)="c",SigmaEpsConcrete(I162,$AN$30:$AN$33,$AR$30:$AR$33,$AS$26,$AS$27,$AS$28,$AQ$20,$AU$19),""),"")</f>
        <v>0</v>
      </c>
      <c r="N162" s="95" t="str">
        <f>IF(A162&lt;&gt;"",IF(MID(C162,1,1)="r",SigmaEpsReinf(J162,$AS$42:$AS$43,$AS$41,$AS$39,$AS$40,$AQ$38),""),"")</f>
        <v/>
      </c>
      <c r="Q162" s="92">
        <f t="shared" si="34"/>
        <v>0</v>
      </c>
      <c r="R162" s="92" t="str">
        <f t="shared" si="35"/>
        <v/>
      </c>
      <c r="U162" s="5">
        <v>9515.9882512229924</v>
      </c>
      <c r="V162" s="5">
        <v>8122.9542476562501</v>
      </c>
      <c r="W162" s="94">
        <f t="shared" si="33"/>
        <v>63.74623432577075</v>
      </c>
      <c r="X162" s="94">
        <f t="shared" si="36"/>
        <v>-49.719977935260189</v>
      </c>
      <c r="Y162" s="5">
        <v>2.5</v>
      </c>
      <c r="BH162" s="338"/>
      <c r="BI162" s="338"/>
      <c r="BJ162" s="338"/>
      <c r="BK162" s="338"/>
      <c r="BL162" s="338"/>
      <c r="BM162" s="338"/>
      <c r="BN162" s="338"/>
      <c r="BO162" s="338"/>
      <c r="BP162" s="338"/>
      <c r="BQ162" s="338"/>
      <c r="BR162" s="1"/>
      <c r="BS162" s="1"/>
      <c r="BT162" s="1"/>
      <c r="BU162" s="4"/>
      <c r="BV162" s="1"/>
      <c r="BW162" s="3"/>
      <c r="BX162" s="4"/>
      <c r="BY162" s="5"/>
      <c r="BZ162" s="5"/>
      <c r="CA162" s="5"/>
      <c r="CB162" s="5"/>
      <c r="CC162" s="5"/>
      <c r="CD162" s="43"/>
    </row>
    <row r="163" spans="1:82" ht="15" customHeight="1" x14ac:dyDescent="0.25">
      <c r="A163" s="8" t="s">
        <v>659</v>
      </c>
      <c r="B163" s="5">
        <v>351.56249999999915</v>
      </c>
      <c r="C163" s="5" t="s">
        <v>34</v>
      </c>
      <c r="D163" s="5">
        <v>25031.25</v>
      </c>
      <c r="E163" s="5">
        <v>-1218.7500000000032</v>
      </c>
      <c r="F163" s="94">
        <f t="shared" si="27"/>
        <v>81.27369796323255</v>
      </c>
      <c r="G163" s="94">
        <f t="shared" si="28"/>
        <v>-49.529800232479225</v>
      </c>
      <c r="H163" s="127">
        <f>IF(A163&lt;&gt;"",IF(MID(C163,1,1)="c",$AS$26,IF(MID(C163,1,1)="r",$AS$41,IF(MID(C163,1,1)="p",#REF!,#REF!))),"")</f>
        <v>332000</v>
      </c>
      <c r="I163" s="92">
        <f t="shared" si="29"/>
        <v>1.0572099656939475E-3</v>
      </c>
      <c r="J163" s="92" t="str">
        <f t="shared" si="30"/>
        <v/>
      </c>
      <c r="K163" s="92" t="str">
        <f t="shared" si="31"/>
        <v/>
      </c>
      <c r="L163" s="92" t="str">
        <f t="shared" si="32"/>
        <v/>
      </c>
      <c r="M163" s="95">
        <f>IF(A163&lt;&gt;"",IF(MID(C163,1,1)="c",SigmaEpsConcrete(I163,$AN$30:$AN$33,$AR$30:$AR$33,$AS$26,$AS$27,$AS$28,$AQ$20,$AU$19),""),"")</f>
        <v>0</v>
      </c>
      <c r="N163" s="95" t="str">
        <f>IF(A163&lt;&gt;"",IF(MID(C163,1,1)="r",SigmaEpsReinf(J163,$AS$42:$AS$43,$AS$41,$AS$39,$AS$40,$AQ$38),""),"")</f>
        <v/>
      </c>
      <c r="Q163" s="92">
        <f t="shared" si="34"/>
        <v>0</v>
      </c>
      <c r="R163" s="92" t="str">
        <f t="shared" si="35"/>
        <v/>
      </c>
      <c r="U163" s="5">
        <v>10299.682617214203</v>
      </c>
      <c r="V163" s="5">
        <v>10299.6826171875</v>
      </c>
      <c r="W163" s="94">
        <f t="shared" si="33"/>
        <v>81.782898298416441</v>
      </c>
      <c r="X163" s="94">
        <f t="shared" si="36"/>
        <v>-49.719977935260189</v>
      </c>
      <c r="Y163" s="5">
        <v>2.5</v>
      </c>
      <c r="BH163" s="338"/>
      <c r="BI163" s="338"/>
      <c r="BJ163" s="338"/>
      <c r="BK163" s="338"/>
      <c r="BL163" s="338"/>
      <c r="BM163" s="338"/>
      <c r="BN163" s="338"/>
      <c r="BO163" s="338"/>
      <c r="BP163" s="338"/>
      <c r="BQ163" s="338"/>
      <c r="BR163" s="1"/>
      <c r="BS163" s="1"/>
      <c r="BT163" s="1"/>
      <c r="BU163" s="4"/>
      <c r="BV163" s="1"/>
      <c r="BW163" s="3"/>
      <c r="BX163" s="4"/>
      <c r="BY163" s="5"/>
      <c r="BZ163" s="5"/>
      <c r="CA163" s="5"/>
      <c r="CB163" s="5"/>
      <c r="CC163" s="5"/>
      <c r="CD163" s="43"/>
    </row>
    <row r="164" spans="1:82" ht="15" customHeight="1" x14ac:dyDescent="0.25">
      <c r="A164" s="8" t="s">
        <v>660</v>
      </c>
      <c r="B164" s="5">
        <v>351.56249999999915</v>
      </c>
      <c r="C164" s="5" t="s">
        <v>34</v>
      </c>
      <c r="D164" s="5">
        <v>25218.75</v>
      </c>
      <c r="E164" s="5">
        <v>-1218.7500000000032</v>
      </c>
      <c r="F164" s="94">
        <f t="shared" si="27"/>
        <v>100.02369796323255</v>
      </c>
      <c r="G164" s="94">
        <f t="shared" si="28"/>
        <v>-49.529800232479225</v>
      </c>
      <c r="H164" s="127">
        <f>IF(A164&lt;&gt;"",IF(MID(C164,1,1)="c",$AS$26,IF(MID(C164,1,1)="r",$AS$41,IF(MID(C164,1,1)="p",#REF!,#REF!))),"")</f>
        <v>332000</v>
      </c>
      <c r="I164" s="92">
        <f t="shared" si="29"/>
        <v>1.2061444853143271E-3</v>
      </c>
      <c r="J164" s="92" t="str">
        <f t="shared" si="30"/>
        <v/>
      </c>
      <c r="K164" s="92" t="str">
        <f t="shared" si="31"/>
        <v/>
      </c>
      <c r="L164" s="92" t="str">
        <f t="shared" si="32"/>
        <v/>
      </c>
      <c r="M164" s="95">
        <f>IF(A164&lt;&gt;"",IF(MID(C164,1,1)="c",SigmaEpsConcrete(I164,$AN$30:$AN$33,$AR$30:$AR$33,$AS$26,$AS$27,$AS$28,$AQ$20,$AU$19),""),"")</f>
        <v>0</v>
      </c>
      <c r="N164" s="95" t="str">
        <f>IF(A164&lt;&gt;"",IF(MID(C164,1,1)="r",SigmaEpsReinf(J164,$AS$42:$AS$43,$AS$41,$AS$39,$AS$40,$AQ$38),""),"")</f>
        <v/>
      </c>
      <c r="Q164" s="92">
        <f t="shared" si="34"/>
        <v>0</v>
      </c>
      <c r="R164" s="92" t="str">
        <f t="shared" si="35"/>
        <v/>
      </c>
      <c r="U164" s="5">
        <v>10299.682617219607</v>
      </c>
      <c r="V164" s="5">
        <v>10299.682617182858</v>
      </c>
      <c r="W164" s="94">
        <f t="shared" si="33"/>
        <v>100.53289829841644</v>
      </c>
      <c r="X164" s="94">
        <f t="shared" si="36"/>
        <v>-49.719977935260189</v>
      </c>
      <c r="Y164" s="5">
        <v>2.5</v>
      </c>
      <c r="BH164" s="338"/>
      <c r="BI164" s="338"/>
      <c r="BJ164" s="338"/>
      <c r="BK164" s="338"/>
      <c r="BL164" s="338"/>
      <c r="BM164" s="338"/>
      <c r="BN164" s="338"/>
      <c r="BO164" s="338"/>
      <c r="BP164" s="338"/>
      <c r="BQ164" s="338"/>
      <c r="BR164" s="1"/>
      <c r="BS164" s="1"/>
      <c r="BT164" s="1"/>
      <c r="BU164" s="4"/>
      <c r="BV164" s="1"/>
      <c r="BW164" s="3"/>
      <c r="BX164" s="4"/>
      <c r="BY164" s="5"/>
      <c r="BZ164" s="5"/>
      <c r="CA164" s="5"/>
      <c r="CB164" s="5"/>
      <c r="CC164" s="5"/>
      <c r="CD164" s="43"/>
    </row>
    <row r="165" spans="1:82" ht="15" customHeight="1" x14ac:dyDescent="0.25">
      <c r="A165" s="8" t="s">
        <v>661</v>
      </c>
      <c r="B165" s="5">
        <v>256.67922119122591</v>
      </c>
      <c r="C165" s="5" t="s">
        <v>34</v>
      </c>
      <c r="D165" s="5">
        <v>23729.673226713207</v>
      </c>
      <c r="E165" s="5">
        <v>-1398.4491275040414</v>
      </c>
      <c r="F165" s="94">
        <f t="shared" si="27"/>
        <v>-48.883979365446791</v>
      </c>
      <c r="G165" s="94">
        <f t="shared" si="28"/>
        <v>-67.49971298288304</v>
      </c>
      <c r="H165" s="127">
        <f>IF(A165&lt;&gt;"",IF(MID(C165,1,1)="c",$AS$26,IF(MID(C165,1,1)="r",$AS$41,IF(MID(C165,1,1)="p",#REF!,#REF!))),"")</f>
        <v>332000</v>
      </c>
      <c r="I165" s="92">
        <f t="shared" si="29"/>
        <v>-5.6029562674344115E-4</v>
      </c>
      <c r="J165" s="92" t="str">
        <f t="shared" si="30"/>
        <v/>
      </c>
      <c r="K165" s="92" t="str">
        <f t="shared" si="31"/>
        <v/>
      </c>
      <c r="L165" s="92" t="str">
        <f t="shared" si="32"/>
        <v/>
      </c>
      <c r="M165" s="95">
        <f>IF(A165&lt;&gt;"",IF(MID(C165,1,1)="c",SigmaEpsConcrete(I165,$AN$30:$AN$33,$AR$30:$AR$33,$AS$26,$AS$27,$AS$28,$AQ$20,$AU$19),""),"")</f>
        <v>-59.764865393530528</v>
      </c>
      <c r="N165" s="95" t="str">
        <f>IF(A165&lt;&gt;"",IF(MID(C165,1,1)="r",SigmaEpsReinf(J165,$AS$42:$AS$43,$AS$41,$AS$39,$AS$40,$AQ$38),""),"")</f>
        <v/>
      </c>
      <c r="Q165" s="92">
        <f t="shared" si="34"/>
        <v>106666.6640625</v>
      </c>
      <c r="R165" s="92" t="str">
        <f t="shared" si="35"/>
        <v/>
      </c>
      <c r="U165" s="5">
        <v>6320.5140773811345</v>
      </c>
      <c r="V165" s="5">
        <v>4769.2265894531247</v>
      </c>
      <c r="W165" s="94">
        <f t="shared" si="33"/>
        <v>-48.3747790302629</v>
      </c>
      <c r="X165" s="94">
        <f t="shared" si="36"/>
        <v>-67.689890685664011</v>
      </c>
      <c r="Y165" s="5">
        <v>2.5</v>
      </c>
      <c r="BH165" s="338"/>
      <c r="BI165" s="338"/>
      <c r="BJ165" s="338"/>
      <c r="BK165" s="338"/>
      <c r="BL165" s="338"/>
      <c r="BM165" s="338"/>
      <c r="BN165" s="338"/>
      <c r="BO165" s="338"/>
      <c r="BP165" s="338"/>
      <c r="BQ165" s="338"/>
      <c r="BR165" s="1"/>
      <c r="BS165" s="1"/>
      <c r="BT165" s="1"/>
      <c r="BU165" s="4"/>
      <c r="BV165" s="1"/>
      <c r="BW165" s="3"/>
      <c r="BX165" s="4"/>
      <c r="BY165" s="5"/>
      <c r="BZ165" s="5"/>
      <c r="CA165" s="5"/>
      <c r="CB165" s="5"/>
      <c r="CC165" s="5"/>
      <c r="CD165" s="43"/>
    </row>
    <row r="166" spans="1:82" ht="15" customHeight="1" x14ac:dyDescent="0.25">
      <c r="A166" s="8" t="s">
        <v>662</v>
      </c>
      <c r="B166" s="5">
        <v>336.34739550402003</v>
      </c>
      <c r="C166" s="5" t="s">
        <v>34</v>
      </c>
      <c r="D166" s="5">
        <v>23902.166721969279</v>
      </c>
      <c r="E166" s="5">
        <v>-1398.4491275040416</v>
      </c>
      <c r="F166" s="94">
        <f t="shared" si="27"/>
        <v>-31.634629839839544</v>
      </c>
      <c r="G166" s="94">
        <f t="shared" si="28"/>
        <v>-67.499712982883068</v>
      </c>
      <c r="H166" s="127">
        <f>IF(A166&lt;&gt;"",IF(MID(C166,1,1)="c",$AS$26,IF(MID(C166,1,1)="r",$AS$41,IF(MID(C166,1,1)="p",#REF!,#REF!))),"")</f>
        <v>332000</v>
      </c>
      <c r="I166" s="92">
        <f t="shared" si="29"/>
        <v>-4.2328103552422393E-4</v>
      </c>
      <c r="J166" s="92" t="str">
        <f t="shared" si="30"/>
        <v/>
      </c>
      <c r="K166" s="92" t="str">
        <f t="shared" si="31"/>
        <v/>
      </c>
      <c r="L166" s="92" t="str">
        <f t="shared" si="32"/>
        <v/>
      </c>
      <c r="M166" s="95">
        <f>IF(A166&lt;&gt;"",IF(MID(C166,1,1)="c",SigmaEpsConcrete(I166,$AN$30:$AN$33,$AR$30:$AR$33,$AS$26,$AS$27,$AS$28,$AQ$20,$AU$19),""),"")</f>
        <v>-45.149976020289522</v>
      </c>
      <c r="N166" s="95" t="str">
        <f>IF(A166&lt;&gt;"",IF(MID(C166,1,1)="r",SigmaEpsReinf(J166,$AS$42:$AS$43,$AS$41,$AS$39,$AS$40,$AQ$38),""),"")</f>
        <v/>
      </c>
      <c r="Q166" s="92">
        <f t="shared" si="34"/>
        <v>106666.6640625</v>
      </c>
      <c r="R166" s="92" t="str">
        <f t="shared" si="35"/>
        <v/>
      </c>
      <c r="U166" s="5">
        <v>8282.277148526764</v>
      </c>
      <c r="V166" s="5">
        <v>10730.995805078124</v>
      </c>
      <c r="W166" s="94">
        <f t="shared" si="33"/>
        <v>-31.125429504655649</v>
      </c>
      <c r="X166" s="94">
        <f t="shared" si="36"/>
        <v>-67.689890685664039</v>
      </c>
      <c r="Y166" s="5">
        <v>2.5</v>
      </c>
      <c r="BH166" s="338"/>
      <c r="BI166" s="338"/>
      <c r="BJ166" s="338"/>
      <c r="BK166" s="338"/>
      <c r="BL166" s="338"/>
      <c r="BM166" s="338"/>
      <c r="BN166" s="338"/>
      <c r="BO166" s="338"/>
      <c r="BP166" s="338"/>
      <c r="BQ166" s="338"/>
      <c r="BR166" s="1"/>
      <c r="BS166" s="1"/>
      <c r="BT166" s="1"/>
      <c r="BU166" s="4"/>
      <c r="BV166" s="1"/>
      <c r="BW166" s="3"/>
      <c r="BX166" s="4"/>
      <c r="BY166" s="5"/>
      <c r="BZ166" s="5"/>
      <c r="CA166" s="5"/>
      <c r="CB166" s="5"/>
      <c r="CC166" s="5"/>
      <c r="CD166" s="43"/>
    </row>
    <row r="167" spans="1:82" ht="15" customHeight="1" x14ac:dyDescent="0.25">
      <c r="A167" s="8" t="s">
        <v>663</v>
      </c>
      <c r="B167" s="5">
        <v>322.30922814014491</v>
      </c>
      <c r="C167" s="5" t="s">
        <v>34</v>
      </c>
      <c r="D167" s="5">
        <v>24093.75</v>
      </c>
      <c r="E167" s="5">
        <v>-1398.4491275040416</v>
      </c>
      <c r="F167" s="94">
        <f t="shared" si="27"/>
        <v>-12.476302036767446</v>
      </c>
      <c r="G167" s="94">
        <f t="shared" si="28"/>
        <v>-67.499712982883068</v>
      </c>
      <c r="H167" s="127">
        <f>IF(A167&lt;&gt;"",IF(MID(C167,1,1)="c",$AS$26,IF(MID(C167,1,1)="r",$AS$41,IF(MID(C167,1,1)="p",#REF!,#REF!))),"")</f>
        <v>332000</v>
      </c>
      <c r="I167" s="92">
        <f t="shared" si="29"/>
        <v>-2.711030969599407E-4</v>
      </c>
      <c r="J167" s="92" t="str">
        <f t="shared" si="30"/>
        <v/>
      </c>
      <c r="K167" s="92" t="str">
        <f t="shared" si="31"/>
        <v/>
      </c>
      <c r="L167" s="92" t="str">
        <f t="shared" si="32"/>
        <v/>
      </c>
      <c r="M167" s="95">
        <f>IF(A167&lt;&gt;"",IF(MID(C167,1,1)="c",SigmaEpsConcrete(I167,$AN$30:$AN$33,$AR$30:$AR$33,$AS$26,$AS$27,$AS$28,$AQ$20,$AU$19),""),"")</f>
        <v>-28.91766296972936</v>
      </c>
      <c r="N167" s="95" t="str">
        <f>IF(A167&lt;&gt;"",IF(MID(C167,1,1)="r",SigmaEpsReinf(J167,$AS$42:$AS$43,$AS$41,$AS$39,$AS$40,$AQ$38),""),"")</f>
        <v/>
      </c>
      <c r="Q167" s="92">
        <f t="shared" si="34"/>
        <v>106666.6640625</v>
      </c>
      <c r="R167" s="92" t="str">
        <f t="shared" si="35"/>
        <v/>
      </c>
      <c r="U167" s="5">
        <v>7936.5988578094484</v>
      </c>
      <c r="V167" s="5">
        <v>9442.6531683593748</v>
      </c>
      <c r="W167" s="94">
        <f t="shared" si="33"/>
        <v>-11.967101701583552</v>
      </c>
      <c r="X167" s="94">
        <f t="shared" si="36"/>
        <v>-67.689890685664039</v>
      </c>
      <c r="Y167" s="5">
        <v>2.5</v>
      </c>
      <c r="BH167" s="338"/>
      <c r="BI167" s="338"/>
      <c r="BJ167" s="338"/>
      <c r="BK167" s="338"/>
      <c r="BL167" s="338"/>
      <c r="BM167" s="338"/>
      <c r="BN167" s="338"/>
      <c r="BO167" s="338"/>
      <c r="BP167" s="338"/>
      <c r="BQ167" s="338"/>
      <c r="BR167" s="1"/>
      <c r="BS167" s="1"/>
      <c r="BT167" s="1"/>
      <c r="BU167" s="4"/>
      <c r="BV167" s="1"/>
      <c r="BW167" s="3"/>
      <c r="BX167" s="4"/>
      <c r="BY167" s="5"/>
      <c r="BZ167" s="5"/>
      <c r="CA167" s="5"/>
      <c r="CB167" s="5"/>
      <c r="CC167" s="5"/>
      <c r="CD167" s="43"/>
    </row>
    <row r="168" spans="1:82" ht="15" customHeight="1" x14ac:dyDescent="0.25">
      <c r="A168" s="8" t="s">
        <v>664</v>
      </c>
      <c r="B168" s="5">
        <v>322.30922814014491</v>
      </c>
      <c r="C168" s="5" t="s">
        <v>34</v>
      </c>
      <c r="D168" s="5">
        <v>24281.25</v>
      </c>
      <c r="E168" s="5">
        <v>-1398.4491275040416</v>
      </c>
      <c r="F168" s="94">
        <f t="shared" si="27"/>
        <v>6.2736979632325527</v>
      </c>
      <c r="G168" s="94">
        <f t="shared" si="28"/>
        <v>-67.499712982883068</v>
      </c>
      <c r="H168" s="127">
        <f>IF(A168&lt;&gt;"",IF(MID(C168,1,1)="c",$AS$26,IF(MID(C168,1,1)="r",$AS$41,IF(MID(C168,1,1)="p",#REF!,#REF!))),"")</f>
        <v>332000</v>
      </c>
      <c r="I168" s="92">
        <f t="shared" si="29"/>
        <v>-1.221685773395609E-4</v>
      </c>
      <c r="J168" s="92" t="str">
        <f t="shared" si="30"/>
        <v/>
      </c>
      <c r="K168" s="92" t="str">
        <f t="shared" si="31"/>
        <v/>
      </c>
      <c r="L168" s="92" t="str">
        <f t="shared" si="32"/>
        <v/>
      </c>
      <c r="M168" s="95">
        <f>IF(A168&lt;&gt;"",IF(MID(C168,1,1)="c",SigmaEpsConcrete(I168,$AN$30:$AN$33,$AR$30:$AR$33,$AS$26,$AS$27,$AS$28,$AQ$20,$AU$19),""),"")</f>
        <v>-13.031314598072493</v>
      </c>
      <c r="N168" s="95" t="str">
        <f>IF(A168&lt;&gt;"",IF(MID(C168,1,1)="r",SigmaEpsReinf(J168,$AS$42:$AS$43,$AS$41,$AS$39,$AS$40,$AQ$38),""),"")</f>
        <v/>
      </c>
      <c r="Q168" s="92">
        <f t="shared" si="34"/>
        <v>106666.6640625</v>
      </c>
      <c r="R168" s="92" t="str">
        <f t="shared" si="35"/>
        <v/>
      </c>
      <c r="U168" s="5">
        <v>7936.5988578094484</v>
      </c>
      <c r="V168" s="5">
        <v>9442.6531683593748</v>
      </c>
      <c r="W168" s="94">
        <f t="shared" si="33"/>
        <v>6.7828982984164474</v>
      </c>
      <c r="X168" s="94">
        <f t="shared" si="36"/>
        <v>-67.689890685664039</v>
      </c>
      <c r="Y168" s="5">
        <v>2.5</v>
      </c>
      <c r="BH168" s="338"/>
      <c r="BI168" s="338"/>
      <c r="BJ168" s="338"/>
      <c r="BK168" s="338"/>
      <c r="BL168" s="338"/>
      <c r="BM168" s="338"/>
      <c r="BN168" s="338"/>
      <c r="BO168" s="338"/>
      <c r="BP168" s="338"/>
      <c r="BQ168" s="338"/>
      <c r="BR168" s="1"/>
      <c r="BS168" s="1"/>
      <c r="BT168" s="1"/>
      <c r="BU168" s="4"/>
      <c r="BV168" s="1"/>
      <c r="BW168" s="3"/>
      <c r="BX168" s="4"/>
      <c r="BY168" s="5"/>
      <c r="BZ168" s="5"/>
      <c r="CA168" s="5"/>
      <c r="CB168" s="5"/>
      <c r="CC168" s="5"/>
      <c r="CD168" s="43"/>
    </row>
    <row r="169" spans="1:82" ht="15" customHeight="1" x14ac:dyDescent="0.25">
      <c r="A169" s="8" t="s">
        <v>665</v>
      </c>
      <c r="B169" s="5">
        <v>299.67433837121717</v>
      </c>
      <c r="C169" s="5" t="s">
        <v>34</v>
      </c>
      <c r="D169" s="5">
        <v>24462.16619559551</v>
      </c>
      <c r="E169" s="5">
        <v>-1398.4491275040416</v>
      </c>
      <c r="F169" s="94">
        <f t="shared" si="27"/>
        <v>24.365317522783517</v>
      </c>
      <c r="G169" s="94">
        <f t="shared" si="28"/>
        <v>-67.499712982883068</v>
      </c>
      <c r="H169" s="127">
        <f>IF(A169&lt;&gt;"",IF(MID(C169,1,1)="c",$AS$26,IF(MID(C169,1,1)="r",$AS$41,IF(MID(C169,1,1)="p",#REF!,#REF!))),"")</f>
        <v>332000</v>
      </c>
      <c r="I169" s="92">
        <f t="shared" si="29"/>
        <v>2.1536311634112997E-5</v>
      </c>
      <c r="J169" s="92" t="str">
        <f t="shared" si="30"/>
        <v/>
      </c>
      <c r="K169" s="92" t="str">
        <f t="shared" si="31"/>
        <v/>
      </c>
      <c r="L169" s="92" t="str">
        <f t="shared" si="32"/>
        <v/>
      </c>
      <c r="M169" s="95">
        <f>IF(A169&lt;&gt;"",IF(MID(C169,1,1)="c",SigmaEpsConcrete(I169,$AN$30:$AN$33,$AR$30:$AR$33,$AS$26,$AS$27,$AS$28,$AQ$20,$AU$19),""),"")</f>
        <v>0</v>
      </c>
      <c r="N169" s="95" t="str">
        <f>IF(A169&lt;&gt;"",IF(MID(C169,1,1)="r",SigmaEpsReinf(J169,$AS$42:$AS$43,$AS$41,$AS$39,$AS$40,$AQ$38),""),"")</f>
        <v/>
      </c>
      <c r="Q169" s="92">
        <f t="shared" si="34"/>
        <v>0</v>
      </c>
      <c r="R169" s="92" t="str">
        <f t="shared" si="35"/>
        <v/>
      </c>
      <c r="U169" s="5">
        <v>7379.2333696304322</v>
      </c>
      <c r="V169" s="5">
        <v>7589.6977902343751</v>
      </c>
      <c r="W169" s="94">
        <f t="shared" si="33"/>
        <v>24.874517857967412</v>
      </c>
      <c r="X169" s="94">
        <f t="shared" si="36"/>
        <v>-67.689890685664039</v>
      </c>
      <c r="Y169" s="5">
        <v>2.5</v>
      </c>
      <c r="BH169" s="338"/>
      <c r="BI169" s="338"/>
      <c r="BJ169" s="338"/>
      <c r="BK169" s="338"/>
      <c r="BL169" s="338"/>
      <c r="BM169" s="338"/>
      <c r="BN169" s="338"/>
      <c r="BO169" s="338"/>
      <c r="BP169" s="338"/>
      <c r="BQ169" s="338"/>
      <c r="BR169" s="1"/>
      <c r="BS169" s="1"/>
      <c r="BT169" s="1"/>
      <c r="BU169" s="4"/>
      <c r="BV169" s="1"/>
      <c r="BW169" s="3"/>
      <c r="BX169" s="4"/>
      <c r="BY169" s="5"/>
      <c r="BZ169" s="5"/>
      <c r="CA169" s="5"/>
      <c r="CB169" s="5"/>
      <c r="CC169" s="5"/>
      <c r="CD169" s="43"/>
    </row>
    <row r="170" spans="1:82" ht="15" customHeight="1" x14ac:dyDescent="0.25">
      <c r="A170" s="8" t="s">
        <v>666</v>
      </c>
      <c r="B170" s="5">
        <v>369.46836157639257</v>
      </c>
      <c r="C170" s="5" t="s">
        <v>34</v>
      </c>
      <c r="D170" s="5">
        <v>24656.799555869053</v>
      </c>
      <c r="E170" s="5">
        <v>-1398.4491275040416</v>
      </c>
      <c r="F170" s="94">
        <f t="shared" si="27"/>
        <v>43.828653550137822</v>
      </c>
      <c r="G170" s="94">
        <f t="shared" si="28"/>
        <v>-67.499712982883068</v>
      </c>
      <c r="H170" s="127">
        <f>IF(A170&lt;&gt;"",IF(MID(C170,1,1)="c",$AS$26,IF(MID(C170,1,1)="r",$AS$41,IF(MID(C170,1,1)="p",#REF!,#REF!))),"")</f>
        <v>332000</v>
      </c>
      <c r="I170" s="92">
        <f t="shared" si="29"/>
        <v>1.7613698371112853E-4</v>
      </c>
      <c r="J170" s="92" t="str">
        <f t="shared" si="30"/>
        <v/>
      </c>
      <c r="K170" s="92" t="str">
        <f t="shared" si="31"/>
        <v/>
      </c>
      <c r="L170" s="92" t="str">
        <f t="shared" si="32"/>
        <v/>
      </c>
      <c r="M170" s="95">
        <f>IF(A170&lt;&gt;"",IF(MID(C170,1,1)="c",SigmaEpsConcrete(I170,$AN$30:$AN$33,$AR$30:$AR$33,$AS$26,$AS$27,$AS$28,$AQ$20,$AU$19),""),"")</f>
        <v>0</v>
      </c>
      <c r="N170" s="95" t="str">
        <f>IF(A170&lt;&gt;"",IF(MID(C170,1,1)="r",SigmaEpsReinf(J170,$AS$42:$AS$43,$AS$41,$AS$39,$AS$40,$AQ$38),""),"")</f>
        <v/>
      </c>
      <c r="Q170" s="92">
        <f t="shared" si="34"/>
        <v>0</v>
      </c>
      <c r="R170" s="92" t="str">
        <f t="shared" si="35"/>
        <v/>
      </c>
      <c r="U170" s="5">
        <v>9097.8536153137211</v>
      </c>
      <c r="V170" s="5">
        <v>14223.536183593749</v>
      </c>
      <c r="W170" s="94">
        <f t="shared" si="33"/>
        <v>44.337853885321714</v>
      </c>
      <c r="X170" s="94">
        <f t="shared" si="36"/>
        <v>-67.689890685664039</v>
      </c>
      <c r="Y170" s="5">
        <v>2.5</v>
      </c>
      <c r="BH170" s="338"/>
      <c r="BI170" s="338"/>
      <c r="BJ170" s="338"/>
      <c r="BK170" s="338"/>
      <c r="BL170" s="338"/>
      <c r="BM170" s="338"/>
      <c r="BN170" s="338"/>
      <c r="BO170" s="338"/>
      <c r="BP170" s="338"/>
      <c r="BQ170" s="338"/>
      <c r="BR170" s="1"/>
      <c r="BS170" s="1"/>
      <c r="BT170" s="1"/>
      <c r="BU170" s="4"/>
      <c r="BV170" s="1"/>
      <c r="BW170" s="3"/>
      <c r="BX170" s="4"/>
      <c r="BY170" s="5"/>
      <c r="BZ170" s="5"/>
      <c r="CA170" s="5"/>
      <c r="CB170" s="5"/>
      <c r="CC170" s="5"/>
      <c r="CD170" s="43"/>
    </row>
    <row r="171" spans="1:82" ht="15" customHeight="1" x14ac:dyDescent="0.25">
      <c r="A171" s="8" t="s">
        <v>667</v>
      </c>
      <c r="B171" s="5">
        <v>297.78498447282499</v>
      </c>
      <c r="C171" s="5" t="s">
        <v>34</v>
      </c>
      <c r="D171" s="5">
        <v>24850.883360273543</v>
      </c>
      <c r="E171" s="5">
        <v>-1398.4491275040416</v>
      </c>
      <c r="F171" s="94">
        <f t="shared" si="27"/>
        <v>63.237033990586859</v>
      </c>
      <c r="G171" s="94">
        <f t="shared" si="28"/>
        <v>-67.499712982883068</v>
      </c>
      <c r="H171" s="127">
        <f>IF(A171&lt;&gt;"",IF(MID(C171,1,1)="c",$AS$26,IF(MID(C171,1,1)="r",$AS$41,IF(MID(C171,1,1)="p",#REF!,#REF!))),"")</f>
        <v>332000</v>
      </c>
      <c r="I171" s="92">
        <f t="shared" si="29"/>
        <v>3.3030113397821423E-4</v>
      </c>
      <c r="J171" s="92" t="str">
        <f t="shared" si="30"/>
        <v/>
      </c>
      <c r="K171" s="92" t="str">
        <f t="shared" si="31"/>
        <v/>
      </c>
      <c r="L171" s="92" t="str">
        <f t="shared" si="32"/>
        <v/>
      </c>
      <c r="M171" s="95">
        <f>IF(A171&lt;&gt;"",IF(MID(C171,1,1)="c",SigmaEpsConcrete(I171,$AN$30:$AN$33,$AR$30:$AR$33,$AS$26,$AS$27,$AS$28,$AQ$20,$AU$19),""),"")</f>
        <v>0</v>
      </c>
      <c r="N171" s="95" t="str">
        <f>IF(A171&lt;&gt;"",IF(MID(C171,1,1)="r",SigmaEpsReinf(J171,$AS$42:$AS$43,$AS$41,$AS$39,$AS$40,$AQ$38),""),"")</f>
        <v/>
      </c>
      <c r="Q171" s="92">
        <f t="shared" si="34"/>
        <v>0</v>
      </c>
      <c r="R171" s="92" t="str">
        <f t="shared" si="35"/>
        <v/>
      </c>
      <c r="U171" s="5">
        <v>7332.7095884826658</v>
      </c>
      <c r="V171" s="5">
        <v>7447.04885703125</v>
      </c>
      <c r="W171" s="94">
        <f t="shared" si="33"/>
        <v>63.74623432577075</v>
      </c>
      <c r="X171" s="94">
        <f t="shared" si="36"/>
        <v>-67.689890685664039</v>
      </c>
      <c r="Y171" s="5">
        <v>2.5</v>
      </c>
      <c r="BH171" s="338"/>
      <c r="BI171" s="338"/>
      <c r="BJ171" s="338"/>
      <c r="BK171" s="338"/>
      <c r="BL171" s="338"/>
      <c r="BM171" s="338"/>
      <c r="BN171" s="338"/>
      <c r="BO171" s="338"/>
      <c r="BP171" s="338"/>
      <c r="BQ171" s="338"/>
      <c r="BR171" s="1"/>
      <c r="BS171" s="1"/>
      <c r="BT171" s="1"/>
      <c r="BU171" s="4"/>
      <c r="BV171" s="1"/>
      <c r="BW171" s="3"/>
      <c r="BX171" s="4"/>
      <c r="BY171" s="5"/>
      <c r="BZ171" s="5"/>
      <c r="CA171" s="5"/>
      <c r="CB171" s="5"/>
      <c r="CC171" s="5"/>
      <c r="CD171" s="43"/>
    </row>
    <row r="172" spans="1:82" ht="15" customHeight="1" x14ac:dyDescent="0.25">
      <c r="A172" s="8" t="s">
        <v>668</v>
      </c>
      <c r="B172" s="5">
        <v>322.30922814014491</v>
      </c>
      <c r="C172" s="5" t="s">
        <v>34</v>
      </c>
      <c r="D172" s="5">
        <v>25031.25</v>
      </c>
      <c r="E172" s="5">
        <v>-1398.4491275040416</v>
      </c>
      <c r="F172" s="94">
        <f t="shared" si="27"/>
        <v>81.27369796323255</v>
      </c>
      <c r="G172" s="94">
        <f t="shared" si="28"/>
        <v>-67.499712982883068</v>
      </c>
      <c r="H172" s="127">
        <f>IF(A172&lt;&gt;"",IF(MID(C172,1,1)="c",$AS$26,IF(MID(C172,1,1)="r",$AS$41,IF(MID(C172,1,1)="p",#REF!,#REF!))),"")</f>
        <v>332000</v>
      </c>
      <c r="I172" s="92">
        <f t="shared" si="29"/>
        <v>4.7356950114195787E-4</v>
      </c>
      <c r="J172" s="92" t="str">
        <f t="shared" si="30"/>
        <v/>
      </c>
      <c r="K172" s="92" t="str">
        <f t="shared" si="31"/>
        <v/>
      </c>
      <c r="L172" s="92" t="str">
        <f t="shared" si="32"/>
        <v/>
      </c>
      <c r="M172" s="95">
        <f>IF(A172&lt;&gt;"",IF(MID(C172,1,1)="c",SigmaEpsConcrete(I172,$AN$30:$AN$33,$AR$30:$AR$33,$AS$26,$AS$27,$AS$28,$AQ$20,$AU$19),""),"")</f>
        <v>0</v>
      </c>
      <c r="N172" s="95" t="str">
        <f>IF(A172&lt;&gt;"",IF(MID(C172,1,1)="r",SigmaEpsReinf(J172,$AS$42:$AS$43,$AS$41,$AS$39,$AS$40,$AQ$38),""),"")</f>
        <v/>
      </c>
      <c r="Q172" s="92">
        <f t="shared" si="34"/>
        <v>0</v>
      </c>
      <c r="R172" s="92" t="str">
        <f t="shared" si="35"/>
        <v/>
      </c>
      <c r="U172" s="5">
        <v>7936.5988578094484</v>
      </c>
      <c r="V172" s="5">
        <v>9442.6531683593748</v>
      </c>
      <c r="W172" s="94">
        <f t="shared" si="33"/>
        <v>81.782898298416441</v>
      </c>
      <c r="X172" s="94">
        <f t="shared" si="36"/>
        <v>-67.689890685664039</v>
      </c>
      <c r="Y172" s="5">
        <v>2.5</v>
      </c>
      <c r="BH172" s="338"/>
      <c r="BI172" s="338"/>
      <c r="BJ172" s="338"/>
      <c r="BK172" s="338"/>
      <c r="BL172" s="338"/>
      <c r="BM172" s="338"/>
      <c r="BN172" s="338"/>
      <c r="BO172" s="338"/>
      <c r="BP172" s="338"/>
      <c r="BQ172" s="338"/>
      <c r="BR172" s="1"/>
      <c r="BS172" s="1"/>
      <c r="BT172" s="1"/>
      <c r="BU172" s="4"/>
      <c r="BV172" s="1"/>
      <c r="BW172" s="3"/>
      <c r="BX172" s="4"/>
      <c r="BY172" s="5"/>
      <c r="BZ172" s="5"/>
      <c r="CA172" s="5"/>
      <c r="CB172" s="5"/>
      <c r="CC172" s="5"/>
      <c r="CD172" s="43"/>
    </row>
    <row r="173" spans="1:82" ht="15" customHeight="1" x14ac:dyDescent="0.25">
      <c r="A173" s="8" t="s">
        <v>669</v>
      </c>
      <c r="B173" s="5">
        <v>322.30922814014491</v>
      </c>
      <c r="C173" s="5" t="s">
        <v>34</v>
      </c>
      <c r="D173" s="5">
        <v>25218.75</v>
      </c>
      <c r="E173" s="5">
        <v>-1398.4491275040416</v>
      </c>
      <c r="F173" s="94">
        <f t="shared" si="27"/>
        <v>100.02369796323255</v>
      </c>
      <c r="G173" s="94">
        <f t="shared" si="28"/>
        <v>-67.499712982883068</v>
      </c>
      <c r="H173" s="127">
        <f>IF(A173&lt;&gt;"",IF(MID(C173,1,1)="c",$AS$26,IF(MID(C173,1,1)="r",$AS$41,IF(MID(C173,1,1)="p",#REF!,#REF!))),"")</f>
        <v>332000</v>
      </c>
      <c r="I173" s="92">
        <f t="shared" si="29"/>
        <v>6.2250402076233745E-4</v>
      </c>
      <c r="J173" s="92" t="str">
        <f t="shared" si="30"/>
        <v/>
      </c>
      <c r="K173" s="92" t="str">
        <f t="shared" si="31"/>
        <v/>
      </c>
      <c r="L173" s="92" t="str">
        <f t="shared" si="32"/>
        <v/>
      </c>
      <c r="M173" s="95">
        <f>IF(A173&lt;&gt;"",IF(MID(C173,1,1)="c",SigmaEpsConcrete(I173,$AN$30:$AN$33,$AR$30:$AR$33,$AS$26,$AS$27,$AS$28,$AQ$20,$AU$19),""),"")</f>
        <v>0</v>
      </c>
      <c r="N173" s="95" t="str">
        <f>IF(A173&lt;&gt;"",IF(MID(C173,1,1)="r",SigmaEpsReinf(J173,$AS$42:$AS$43,$AS$41,$AS$39,$AS$40,$AQ$38),""),"")</f>
        <v/>
      </c>
      <c r="Q173" s="92">
        <f t="shared" si="34"/>
        <v>0</v>
      </c>
      <c r="R173" s="92" t="str">
        <f t="shared" si="35"/>
        <v/>
      </c>
      <c r="U173" s="5">
        <v>7936.5988578094484</v>
      </c>
      <c r="V173" s="5">
        <v>9442.6531683593748</v>
      </c>
      <c r="W173" s="94">
        <f t="shared" si="33"/>
        <v>100.53289829841644</v>
      </c>
      <c r="X173" s="94">
        <f t="shared" si="36"/>
        <v>-67.689890685664039</v>
      </c>
      <c r="Y173" s="5">
        <v>2.5</v>
      </c>
      <c r="BH173" s="338"/>
      <c r="BI173" s="338"/>
      <c r="BJ173" s="338"/>
      <c r="BK173" s="338"/>
      <c r="BL173" s="338"/>
      <c r="BM173" s="338"/>
      <c r="BN173" s="338"/>
      <c r="BO173" s="338"/>
      <c r="BP173" s="338"/>
      <c r="BQ173" s="338"/>
      <c r="BR173" s="1"/>
      <c r="BS173" s="1"/>
      <c r="BT173" s="1"/>
      <c r="BU173" s="4"/>
      <c r="BV173" s="1"/>
      <c r="BW173" s="3"/>
      <c r="BX173" s="4"/>
      <c r="BY173" s="5"/>
      <c r="BZ173" s="5"/>
      <c r="CA173" s="5"/>
      <c r="CB173" s="5"/>
      <c r="CC173" s="5"/>
      <c r="CD173" s="43"/>
    </row>
    <row r="174" spans="1:82" ht="15" customHeight="1" x14ac:dyDescent="0.25">
      <c r="A174" s="8" t="s">
        <v>670</v>
      </c>
      <c r="B174" s="5">
        <v>303.27240799888318</v>
      </c>
      <c r="C174" s="5" t="s">
        <v>34</v>
      </c>
      <c r="D174" s="5">
        <v>23729.67322671321</v>
      </c>
      <c r="E174" s="5">
        <v>-1585.9491275040416</v>
      </c>
      <c r="F174" s="94">
        <f t="shared" si="27"/>
        <v>-48.883979365446429</v>
      </c>
      <c r="G174" s="94">
        <f t="shared" si="28"/>
        <v>-86.249712982883068</v>
      </c>
      <c r="H174" s="127">
        <f>IF(A174&lt;&gt;"",IF(MID(C174,1,1)="c",$AS$26,IF(MID(C174,1,1)="r",$AS$41,IF(MID(C174,1,1)="p",#REF!,#REF!))),"")</f>
        <v>332000</v>
      </c>
      <c r="I174" s="92">
        <f t="shared" si="29"/>
        <v>-1.1692723570341235E-3</v>
      </c>
      <c r="J174" s="92" t="str">
        <f t="shared" si="30"/>
        <v/>
      </c>
      <c r="K174" s="92" t="str">
        <f t="shared" si="31"/>
        <v/>
      </c>
      <c r="L174" s="92" t="str">
        <f t="shared" si="32"/>
        <v/>
      </c>
      <c r="M174" s="95">
        <f>IF(A174&lt;&gt;"",IF(MID(C174,1,1)="c",SigmaEpsConcrete(I174,$AN$30:$AN$33,$AR$30:$AR$33,$AS$26,$AS$27,$AS$28,$AQ$20,$AU$19),""),"")</f>
        <v>-124.72238170532641</v>
      </c>
      <c r="N174" s="95" t="str">
        <f>IF(A174&lt;&gt;"",IF(MID(C174,1,1)="r",SigmaEpsReinf(J174,$AS$42:$AS$43,$AS$41,$AS$39,$AS$40,$AQ$38),""),"")</f>
        <v/>
      </c>
      <c r="Q174" s="92">
        <f t="shared" si="34"/>
        <v>106666.6640625</v>
      </c>
      <c r="R174" s="92" t="str">
        <f t="shared" si="35"/>
        <v/>
      </c>
      <c r="U174" s="5">
        <v>10425.069598968506</v>
      </c>
      <c r="V174" s="5">
        <v>5634.9509916015622</v>
      </c>
      <c r="W174" s="94">
        <f t="shared" si="33"/>
        <v>-48.374779030262538</v>
      </c>
      <c r="X174" s="94">
        <f t="shared" si="36"/>
        <v>-86.439890685664039</v>
      </c>
      <c r="Y174" s="5">
        <v>2.5</v>
      </c>
      <c r="BH174" s="338"/>
      <c r="BI174" s="338"/>
      <c r="BJ174" s="338"/>
      <c r="BK174" s="338"/>
      <c r="BL174" s="338"/>
      <c r="BM174" s="338"/>
      <c r="BN174" s="338"/>
      <c r="BO174" s="338"/>
      <c r="BP174" s="338"/>
      <c r="BQ174" s="338"/>
      <c r="BR174" s="1"/>
      <c r="BS174" s="1"/>
      <c r="BT174" s="1"/>
      <c r="BU174" s="4"/>
      <c r="BV174" s="1"/>
      <c r="BW174" s="3"/>
      <c r="BX174" s="4"/>
      <c r="BY174" s="5"/>
      <c r="BZ174" s="5"/>
      <c r="CA174" s="5"/>
      <c r="CB174" s="5"/>
      <c r="CC174" s="5"/>
      <c r="CD174" s="43"/>
    </row>
    <row r="175" spans="1:82" ht="15" customHeight="1" x14ac:dyDescent="0.25">
      <c r="A175" s="8" t="s">
        <v>671</v>
      </c>
      <c r="B175" s="5">
        <v>397.40218972638729</v>
      </c>
      <c r="C175" s="5" t="s">
        <v>34</v>
      </c>
      <c r="D175" s="5">
        <v>23902.166721969279</v>
      </c>
      <c r="E175" s="5">
        <v>-1585.9491275040416</v>
      </c>
      <c r="F175" s="94">
        <f t="shared" si="27"/>
        <v>-31.634629839839544</v>
      </c>
      <c r="G175" s="94">
        <f t="shared" si="28"/>
        <v>-86.249712982883068</v>
      </c>
      <c r="H175" s="127">
        <f>IF(A175&lt;&gt;"",IF(MID(C175,1,1)="c",$AS$26,IF(MID(C175,1,1)="r",$AS$41,IF(MID(C175,1,1)="p",#REF!,#REF!))),"")</f>
        <v>332000</v>
      </c>
      <c r="I175" s="92">
        <f t="shared" si="29"/>
        <v>-1.0322577658149084E-3</v>
      </c>
      <c r="J175" s="92" t="str">
        <f t="shared" si="30"/>
        <v/>
      </c>
      <c r="K175" s="92" t="str">
        <f t="shared" si="31"/>
        <v/>
      </c>
      <c r="L175" s="92" t="str">
        <f t="shared" si="32"/>
        <v/>
      </c>
      <c r="M175" s="95">
        <f>IF(A175&lt;&gt;"",IF(MID(C175,1,1)="c",SigmaEpsConcrete(I175,$AN$30:$AN$33,$AR$30:$AR$33,$AS$26,$AS$27,$AS$28,$AQ$20,$AU$19),""),"")</f>
        <v>-110.10749233208563</v>
      </c>
      <c r="N175" s="95" t="str">
        <f>IF(A175&lt;&gt;"",IF(MID(C175,1,1)="r",SigmaEpsReinf(J175,$AS$42:$AS$43,$AS$41,$AS$39,$AS$40,$AQ$38),""),"")</f>
        <v/>
      </c>
      <c r="Q175" s="92">
        <f t="shared" si="34"/>
        <v>106666.6640625</v>
      </c>
      <c r="R175" s="92" t="str">
        <f t="shared" si="35"/>
        <v/>
      </c>
      <c r="U175" s="5">
        <v>13660.805854434204</v>
      </c>
      <c r="V175" s="5">
        <v>12678.918546484376</v>
      </c>
      <c r="W175" s="94">
        <f t="shared" si="33"/>
        <v>-31.125429504655649</v>
      </c>
      <c r="X175" s="94">
        <f t="shared" si="36"/>
        <v>-86.439890685664039</v>
      </c>
      <c r="Y175" s="5">
        <v>2.5</v>
      </c>
      <c r="BH175" s="338"/>
      <c r="BI175" s="338"/>
      <c r="BJ175" s="338"/>
      <c r="BK175" s="338"/>
      <c r="BL175" s="338"/>
      <c r="BM175" s="338"/>
      <c r="BN175" s="338"/>
      <c r="BO175" s="338"/>
      <c r="BP175" s="338"/>
      <c r="BQ175" s="338"/>
      <c r="BR175" s="1"/>
      <c r="BS175" s="1"/>
      <c r="BT175" s="1"/>
      <c r="BU175" s="4"/>
      <c r="BV175" s="1"/>
      <c r="BW175" s="3"/>
      <c r="BX175" s="4"/>
      <c r="BY175" s="5"/>
      <c r="BZ175" s="5"/>
      <c r="CA175" s="5"/>
      <c r="CB175" s="5"/>
      <c r="CC175" s="5"/>
      <c r="CD175" s="43"/>
    </row>
    <row r="176" spans="1:82" ht="15" customHeight="1" x14ac:dyDescent="0.25">
      <c r="A176" s="8" t="s">
        <v>672</v>
      </c>
      <c r="B176" s="5">
        <v>380.81577185985509</v>
      </c>
      <c r="C176" s="5" t="s">
        <v>34</v>
      </c>
      <c r="D176" s="5">
        <v>24093.75</v>
      </c>
      <c r="E176" s="5">
        <v>-1585.9491275040416</v>
      </c>
      <c r="F176" s="94">
        <f t="shared" si="27"/>
        <v>-12.476302036767446</v>
      </c>
      <c r="G176" s="94">
        <f t="shared" si="28"/>
        <v>-86.249712982883068</v>
      </c>
      <c r="H176" s="127">
        <f>IF(A176&lt;&gt;"",IF(MID(C176,1,1)="c",$AS$26,IF(MID(C176,1,1)="r",$AS$41,IF(MID(C176,1,1)="p",#REF!,#REF!))),"")</f>
        <v>332000</v>
      </c>
      <c r="I176" s="92">
        <f t="shared" si="29"/>
        <v>-8.8007982725062518E-4</v>
      </c>
      <c r="J176" s="92" t="str">
        <f t="shared" si="30"/>
        <v/>
      </c>
      <c r="K176" s="92" t="str">
        <f t="shared" si="31"/>
        <v/>
      </c>
      <c r="L176" s="92" t="str">
        <f t="shared" si="32"/>
        <v/>
      </c>
      <c r="M176" s="95">
        <f>IF(A176&lt;&gt;"",IF(MID(C176,1,1)="c",SigmaEpsConcrete(I176,$AN$30:$AN$33,$AR$30:$AR$33,$AS$26,$AS$27,$AS$28,$AQ$20,$AU$19),""),"")</f>
        <v>-93.875179281525476</v>
      </c>
      <c r="N176" s="95" t="str">
        <f>IF(A176&lt;&gt;"",IF(MID(C176,1,1)="r",SigmaEpsReinf(J176,$AS$42:$AS$43,$AS$41,$AS$39,$AS$40,$AQ$38),""),"")</f>
        <v/>
      </c>
      <c r="Q176" s="92">
        <f t="shared" si="34"/>
        <v>106666.66406250001</v>
      </c>
      <c r="R176" s="92" t="str">
        <f t="shared" si="35"/>
        <v/>
      </c>
      <c r="U176" s="5">
        <v>13090.643333560181</v>
      </c>
      <c r="V176" s="5">
        <v>11156.712066015625</v>
      </c>
      <c r="W176" s="94">
        <f t="shared" si="33"/>
        <v>-11.967101701583552</v>
      </c>
      <c r="X176" s="94">
        <f t="shared" si="36"/>
        <v>-86.439890685664039</v>
      </c>
      <c r="Y176" s="5">
        <v>2.5</v>
      </c>
      <c r="BH176" s="338"/>
      <c r="BI176" s="338"/>
      <c r="BJ176" s="338"/>
      <c r="BK176" s="338"/>
      <c r="BL176" s="338"/>
      <c r="BM176" s="338"/>
      <c r="BN176" s="338"/>
      <c r="BO176" s="338"/>
      <c r="BP176" s="338"/>
      <c r="BQ176" s="338"/>
      <c r="BR176" s="1"/>
      <c r="BS176" s="1"/>
      <c r="BT176" s="1"/>
      <c r="BU176" s="4"/>
      <c r="BV176" s="1"/>
      <c r="BW176" s="3"/>
      <c r="BX176" s="4"/>
      <c r="BY176" s="5"/>
      <c r="BZ176" s="5"/>
      <c r="CA176" s="5"/>
      <c r="CB176" s="5"/>
      <c r="CC176" s="5"/>
      <c r="CD176" s="43"/>
    </row>
    <row r="177" spans="1:82" ht="15" customHeight="1" x14ac:dyDescent="0.25">
      <c r="A177" s="8" t="s">
        <v>673</v>
      </c>
      <c r="B177" s="5">
        <v>380.81577185985509</v>
      </c>
      <c r="C177" s="5" t="s">
        <v>34</v>
      </c>
      <c r="D177" s="5">
        <v>24281.25</v>
      </c>
      <c r="E177" s="5">
        <v>-1585.9491275040416</v>
      </c>
      <c r="F177" s="94">
        <f t="shared" si="27"/>
        <v>6.2736979632325527</v>
      </c>
      <c r="G177" s="94">
        <f t="shared" si="28"/>
        <v>-86.249712982883068</v>
      </c>
      <c r="H177" s="127">
        <f>IF(A177&lt;&gt;"",IF(MID(C177,1,1)="c",$AS$26,IF(MID(C177,1,1)="r",$AS$41,IF(MID(C177,1,1)="p",#REF!,#REF!))),"")</f>
        <v>332000</v>
      </c>
      <c r="I177" s="92">
        <f t="shared" si="29"/>
        <v>-7.3114530763024538E-4</v>
      </c>
      <c r="J177" s="92" t="str">
        <f t="shared" si="30"/>
        <v/>
      </c>
      <c r="K177" s="92" t="str">
        <f t="shared" si="31"/>
        <v/>
      </c>
      <c r="L177" s="92" t="str">
        <f t="shared" si="32"/>
        <v/>
      </c>
      <c r="M177" s="95">
        <f>IF(A177&lt;&gt;"",IF(MID(C177,1,1)="c",SigmaEpsConcrete(I177,$AN$30:$AN$33,$AR$30:$AR$33,$AS$26,$AS$27,$AS$28,$AQ$20,$AU$19),""),"")</f>
        <v>-77.988830909868597</v>
      </c>
      <c r="N177" s="95" t="str">
        <f>IF(A177&lt;&gt;"",IF(MID(C177,1,1)="r",SigmaEpsReinf(J177,$AS$42:$AS$43,$AS$41,$AS$39,$AS$40,$AQ$38),""),"")</f>
        <v/>
      </c>
      <c r="Q177" s="92">
        <f t="shared" si="34"/>
        <v>106666.66406249999</v>
      </c>
      <c r="R177" s="92" t="str">
        <f t="shared" si="35"/>
        <v/>
      </c>
      <c r="U177" s="5">
        <v>13090.643333560181</v>
      </c>
      <c r="V177" s="5">
        <v>11156.712066015625</v>
      </c>
      <c r="W177" s="94">
        <f t="shared" si="33"/>
        <v>6.7828982984164474</v>
      </c>
      <c r="X177" s="94">
        <f t="shared" si="36"/>
        <v>-86.439890685664039</v>
      </c>
      <c r="Y177" s="5">
        <v>2.5</v>
      </c>
      <c r="BH177" s="338"/>
      <c r="BI177" s="338"/>
      <c r="BJ177" s="338"/>
      <c r="BK177" s="338"/>
      <c r="BL177" s="338"/>
      <c r="BM177" s="338"/>
      <c r="BN177" s="338"/>
      <c r="BO177" s="338"/>
      <c r="BP177" s="338"/>
      <c r="BQ177" s="338"/>
      <c r="BR177" s="1"/>
      <c r="BS177" s="1"/>
      <c r="BT177" s="1"/>
      <c r="BU177" s="4"/>
      <c r="BV177" s="1"/>
      <c r="BW177" s="3"/>
      <c r="BX177" s="4"/>
      <c r="BY177" s="5"/>
      <c r="BZ177" s="5"/>
      <c r="CA177" s="5"/>
      <c r="CB177" s="5"/>
      <c r="CC177" s="5"/>
      <c r="CD177" s="43"/>
    </row>
    <row r="178" spans="1:82" ht="15" customHeight="1" x14ac:dyDescent="0.25">
      <c r="A178" s="8" t="s">
        <v>674</v>
      </c>
      <c r="B178" s="5">
        <v>354.07212859510508</v>
      </c>
      <c r="C178" s="5" t="s">
        <v>34</v>
      </c>
      <c r="D178" s="5">
        <v>24462.16619559551</v>
      </c>
      <c r="E178" s="5">
        <v>-1585.9491275040416</v>
      </c>
      <c r="F178" s="94">
        <f t="shared" si="27"/>
        <v>24.365317522783517</v>
      </c>
      <c r="G178" s="94">
        <f t="shared" si="28"/>
        <v>-86.249712982883068</v>
      </c>
      <c r="H178" s="127">
        <f>IF(A178&lt;&gt;"",IF(MID(C178,1,1)="c",$AS$26,IF(MID(C178,1,1)="r",$AS$41,IF(MID(C178,1,1)="p",#REF!,#REF!))),"")</f>
        <v>332000</v>
      </c>
      <c r="I178" s="92">
        <f t="shared" si="29"/>
        <v>-5.8744041865657149E-4</v>
      </c>
      <c r="J178" s="92" t="str">
        <f t="shared" si="30"/>
        <v/>
      </c>
      <c r="K178" s="92" t="str">
        <f t="shared" si="31"/>
        <v/>
      </c>
      <c r="L178" s="92" t="str">
        <f t="shared" si="32"/>
        <v/>
      </c>
      <c r="M178" s="95">
        <f>IF(A178&lt;&gt;"",IF(MID(C178,1,1)="c",SigmaEpsConcrete(I178,$AN$30:$AN$33,$AR$30:$AR$33,$AS$26,$AS$27,$AS$28,$AQ$20,$AU$19),""),"")</f>
        <v>-62.660309793574868</v>
      </c>
      <c r="N178" s="95" t="str">
        <f>IF(A178&lt;&gt;"",IF(MID(C178,1,1)="r",SigmaEpsReinf(J178,$AS$42:$AS$43,$AS$41,$AS$39,$AS$40,$AQ$38),""),"")</f>
        <v/>
      </c>
      <c r="Q178" s="92">
        <f t="shared" si="34"/>
        <v>106666.6640625</v>
      </c>
      <c r="R178" s="92" t="str">
        <f t="shared" si="35"/>
        <v/>
      </c>
      <c r="U178" s="5">
        <v>12171.32349103241</v>
      </c>
      <c r="V178" s="5">
        <v>8967.4026363281246</v>
      </c>
      <c r="W178" s="94">
        <f t="shared" si="33"/>
        <v>24.874517857967412</v>
      </c>
      <c r="X178" s="94">
        <f t="shared" si="36"/>
        <v>-86.439890685664039</v>
      </c>
      <c r="Y178" s="5">
        <v>2.5</v>
      </c>
      <c r="BH178" s="338"/>
      <c r="BI178" s="338"/>
      <c r="BJ178" s="338"/>
      <c r="BK178" s="338"/>
      <c r="BL178" s="338"/>
      <c r="BM178" s="338"/>
      <c r="BN178" s="338"/>
      <c r="BO178" s="338"/>
      <c r="BP178" s="338"/>
      <c r="BQ178" s="338"/>
      <c r="BR178" s="1"/>
      <c r="BS178" s="1"/>
      <c r="BT178" s="1"/>
      <c r="BU178" s="4"/>
      <c r="BV178" s="1"/>
      <c r="BW178" s="3"/>
      <c r="BX178" s="4"/>
      <c r="BY178" s="5"/>
      <c r="BZ178" s="5"/>
      <c r="CA178" s="5"/>
      <c r="CB178" s="5"/>
      <c r="CC178" s="5"/>
      <c r="CD178" s="43"/>
    </row>
    <row r="179" spans="1:82" ht="15" customHeight="1" x14ac:dyDescent="0.25">
      <c r="A179" s="8" t="s">
        <v>675</v>
      </c>
      <c r="B179" s="5">
        <v>436.53537350885824</v>
      </c>
      <c r="C179" s="5" t="s">
        <v>34</v>
      </c>
      <c r="D179" s="5">
        <v>24656.799555869053</v>
      </c>
      <c r="E179" s="5">
        <v>-1585.9491275040416</v>
      </c>
      <c r="F179" s="94">
        <f t="shared" si="27"/>
        <v>43.828653550137822</v>
      </c>
      <c r="G179" s="94">
        <f t="shared" si="28"/>
        <v>-86.249712982883068</v>
      </c>
      <c r="H179" s="127">
        <f>IF(A179&lt;&gt;"",IF(MID(C179,1,1)="c",$AS$26,IF(MID(C179,1,1)="r",$AS$41,IF(MID(C179,1,1)="p",#REF!,#REF!))),"")</f>
        <v>332000</v>
      </c>
      <c r="I179" s="92">
        <f t="shared" si="29"/>
        <v>-4.3283974657955596E-4</v>
      </c>
      <c r="J179" s="92" t="str">
        <f t="shared" si="30"/>
        <v/>
      </c>
      <c r="K179" s="92" t="str">
        <f t="shared" si="31"/>
        <v/>
      </c>
      <c r="L179" s="92" t="str">
        <f t="shared" si="32"/>
        <v/>
      </c>
      <c r="M179" s="95">
        <f>IF(A179&lt;&gt;"",IF(MID(C179,1,1)="c",SigmaEpsConcrete(I179,$AN$30:$AN$33,$AR$30:$AR$33,$AS$26,$AS$27,$AS$28,$AQ$20,$AU$19),""),"")</f>
        <v>-46.169571841299131</v>
      </c>
      <c r="N179" s="95" t="str">
        <f>IF(A179&lt;&gt;"",IF(MID(C179,1,1)="r",SigmaEpsReinf(J179,$AS$42:$AS$43,$AS$41,$AS$39,$AS$40,$AQ$38),""),"")</f>
        <v/>
      </c>
      <c r="Q179" s="92">
        <f t="shared" si="34"/>
        <v>106666.6640625</v>
      </c>
      <c r="R179" s="92" t="str">
        <f t="shared" si="35"/>
        <v/>
      </c>
      <c r="U179" s="5">
        <v>15006.019443937683</v>
      </c>
      <c r="V179" s="5">
        <v>16805.435393749998</v>
      </c>
      <c r="W179" s="94">
        <f t="shared" si="33"/>
        <v>44.337853885321714</v>
      </c>
      <c r="X179" s="94">
        <f t="shared" si="36"/>
        <v>-86.439890685664039</v>
      </c>
      <c r="Y179" s="5">
        <v>2.5</v>
      </c>
      <c r="BH179" s="338"/>
      <c r="BI179" s="338"/>
      <c r="BJ179" s="338"/>
      <c r="BK179" s="338"/>
      <c r="BL179" s="338"/>
      <c r="BM179" s="338"/>
      <c r="BN179" s="338"/>
      <c r="BO179" s="338"/>
      <c r="BP179" s="338"/>
      <c r="BQ179" s="338"/>
      <c r="BR179" s="1"/>
      <c r="BS179" s="1"/>
      <c r="BT179" s="1"/>
      <c r="BU179" s="4"/>
      <c r="BV179" s="1"/>
      <c r="BW179" s="3"/>
      <c r="BX179" s="4"/>
      <c r="BY179" s="5"/>
      <c r="BZ179" s="5"/>
      <c r="CA179" s="5"/>
      <c r="CB179" s="5"/>
      <c r="CC179" s="5"/>
      <c r="CD179" s="43"/>
    </row>
    <row r="180" spans="1:82" ht="15" customHeight="1" x14ac:dyDescent="0.25">
      <c r="A180" s="8" t="s">
        <v>676</v>
      </c>
      <c r="B180" s="5">
        <v>351.83981347560189</v>
      </c>
      <c r="C180" s="5" t="s">
        <v>34</v>
      </c>
      <c r="D180" s="5">
        <v>24850.883360273543</v>
      </c>
      <c r="E180" s="5">
        <v>-1585.9491275040416</v>
      </c>
      <c r="F180" s="94">
        <f t="shared" si="27"/>
        <v>63.237033990586859</v>
      </c>
      <c r="G180" s="94">
        <f t="shared" si="28"/>
        <v>-86.249712982883068</v>
      </c>
      <c r="H180" s="127">
        <f>IF(A180&lt;&gt;"",IF(MID(C180,1,1)="c",$AS$26,IF(MID(C180,1,1)="r",$AS$41,IF(MID(C180,1,1)="p",#REF!,#REF!))),"")</f>
        <v>332000</v>
      </c>
      <c r="I180" s="92">
        <f t="shared" si="29"/>
        <v>-2.7867559631247025E-4</v>
      </c>
      <c r="J180" s="92" t="str">
        <f t="shared" si="30"/>
        <v/>
      </c>
      <c r="K180" s="92" t="str">
        <f t="shared" si="31"/>
        <v/>
      </c>
      <c r="L180" s="92" t="str">
        <f t="shared" si="32"/>
        <v/>
      </c>
      <c r="M180" s="95">
        <f>IF(A180&lt;&gt;"",IF(MID(C180,1,1)="c",SigmaEpsConcrete(I180,$AN$30:$AN$33,$AR$30:$AR$33,$AS$26,$AS$27,$AS$28,$AQ$20,$AU$19),""),"")</f>
        <v>-29.725396214279129</v>
      </c>
      <c r="N180" s="95" t="str">
        <f>IF(A180&lt;&gt;"",IF(MID(C180,1,1)="r",SigmaEpsReinf(J180,$AS$42:$AS$43,$AS$41,$AS$39,$AS$40,$AQ$38),""),"")</f>
        <v/>
      </c>
      <c r="Q180" s="92">
        <f t="shared" si="34"/>
        <v>106666.6640625</v>
      </c>
      <c r="R180" s="92" t="str">
        <f t="shared" si="35"/>
        <v/>
      </c>
      <c r="U180" s="5">
        <v>12094.587065711976</v>
      </c>
      <c r="V180" s="5">
        <v>8798.8596382812502</v>
      </c>
      <c r="W180" s="94">
        <f t="shared" si="33"/>
        <v>63.74623432577075</v>
      </c>
      <c r="X180" s="94">
        <f t="shared" si="36"/>
        <v>-86.439890685664039</v>
      </c>
      <c r="Y180" s="5">
        <v>2.5</v>
      </c>
      <c r="BH180" s="338"/>
      <c r="BI180" s="338"/>
      <c r="BJ180" s="338"/>
      <c r="BK180" s="338"/>
      <c r="BL180" s="338"/>
      <c r="BM180" s="338"/>
      <c r="BN180" s="338"/>
      <c r="BO180" s="338"/>
      <c r="BP180" s="338"/>
      <c r="BQ180" s="338"/>
      <c r="BR180" s="1"/>
      <c r="BS180" s="1"/>
      <c r="BT180" s="1"/>
      <c r="BU180" s="4"/>
      <c r="BV180" s="1"/>
      <c r="BW180" s="3"/>
      <c r="BX180" s="4"/>
      <c r="BY180" s="5"/>
      <c r="BZ180" s="5"/>
      <c r="CA180" s="5"/>
      <c r="CB180" s="5"/>
      <c r="CC180" s="5"/>
      <c r="CD180" s="43"/>
    </row>
    <row r="181" spans="1:82" ht="15" customHeight="1" x14ac:dyDescent="0.25">
      <c r="A181" s="8" t="s">
        <v>677</v>
      </c>
      <c r="B181" s="5">
        <v>380.81577185985509</v>
      </c>
      <c r="C181" s="5" t="s">
        <v>34</v>
      </c>
      <c r="D181" s="5">
        <v>25031.25</v>
      </c>
      <c r="E181" s="5">
        <v>-1585.9491275040416</v>
      </c>
      <c r="F181" s="94">
        <f t="shared" si="27"/>
        <v>81.27369796323255</v>
      </c>
      <c r="G181" s="94">
        <f t="shared" si="28"/>
        <v>-86.249712982883068</v>
      </c>
      <c r="H181" s="127">
        <f>IF(A181&lt;&gt;"",IF(MID(C181,1,1)="c",$AS$26,IF(MID(C181,1,1)="r",$AS$41,IF(MID(C181,1,1)="p",#REF!,#REF!))),"")</f>
        <v>332000</v>
      </c>
      <c r="I181" s="92">
        <f t="shared" si="29"/>
        <v>-1.3540722914872662E-4</v>
      </c>
      <c r="J181" s="92" t="str">
        <f t="shared" si="30"/>
        <v/>
      </c>
      <c r="K181" s="92" t="str">
        <f t="shared" si="31"/>
        <v/>
      </c>
      <c r="L181" s="92" t="str">
        <f t="shared" si="32"/>
        <v/>
      </c>
      <c r="M181" s="95">
        <f>IF(A181&lt;&gt;"",IF(MID(C181,1,1)="c",SigmaEpsConcrete(I181,$AN$30:$AN$33,$AR$30:$AR$33,$AS$26,$AS$27,$AS$28,$AQ$20,$AU$19),""),"")</f>
        <v>-14.44343742324118</v>
      </c>
      <c r="N181" s="95" t="str">
        <f>IF(A181&lt;&gt;"",IF(MID(C181,1,1)="r",SigmaEpsReinf(J181,$AS$42:$AS$43,$AS$41,$AS$39,$AS$40,$AQ$38),""),"")</f>
        <v/>
      </c>
      <c r="Q181" s="92">
        <f t="shared" si="34"/>
        <v>106666.6640625</v>
      </c>
      <c r="R181" s="92" t="str">
        <f t="shared" si="35"/>
        <v/>
      </c>
      <c r="U181" s="5">
        <v>13090.643333561706</v>
      </c>
      <c r="V181" s="5">
        <v>11156.712066015625</v>
      </c>
      <c r="W181" s="94">
        <f t="shared" si="33"/>
        <v>81.782898298416441</v>
      </c>
      <c r="X181" s="94">
        <f t="shared" si="36"/>
        <v>-86.439890685664039</v>
      </c>
      <c r="Y181" s="5">
        <v>2.5</v>
      </c>
      <c r="BH181" s="338"/>
      <c r="BI181" s="338"/>
      <c r="BJ181" s="338"/>
      <c r="BK181" s="338"/>
      <c r="BL181" s="338"/>
      <c r="BM181" s="338"/>
      <c r="BN181" s="338"/>
      <c r="BO181" s="338"/>
      <c r="BP181" s="338"/>
      <c r="BQ181" s="338"/>
      <c r="BR181" s="1"/>
      <c r="BS181" s="1"/>
      <c r="BT181" s="1"/>
      <c r="BU181" s="4"/>
      <c r="BV181" s="1"/>
      <c r="BW181" s="3"/>
      <c r="BX181" s="4"/>
      <c r="BY181" s="5"/>
      <c r="BZ181" s="5"/>
      <c r="CA181" s="5"/>
      <c r="CB181" s="5"/>
      <c r="CC181" s="5"/>
      <c r="CD181" s="43"/>
    </row>
    <row r="182" spans="1:82" ht="15" customHeight="1" x14ac:dyDescent="0.25">
      <c r="A182" s="8" t="s">
        <v>678</v>
      </c>
      <c r="B182" s="5">
        <v>380.81577185985509</v>
      </c>
      <c r="C182" s="5" t="s">
        <v>34</v>
      </c>
      <c r="D182" s="5">
        <v>25218.75</v>
      </c>
      <c r="E182" s="5">
        <v>-1585.9491275040416</v>
      </c>
      <c r="F182" s="94">
        <f t="shared" si="27"/>
        <v>100.02369796323255</v>
      </c>
      <c r="G182" s="94">
        <f t="shared" si="28"/>
        <v>-86.249712982883068</v>
      </c>
      <c r="H182" s="127">
        <f>IF(A182&lt;&gt;"",IF(MID(C182,1,1)="c",$AS$26,IF(MID(C182,1,1)="r",$AS$41,IF(MID(C182,1,1)="p",#REF!,#REF!))),"")</f>
        <v>332000</v>
      </c>
      <c r="I182" s="92">
        <f t="shared" si="29"/>
        <v>1.3527290471652964E-5</v>
      </c>
      <c r="J182" s="92" t="str">
        <f t="shared" si="30"/>
        <v/>
      </c>
      <c r="K182" s="92" t="str">
        <f t="shared" si="31"/>
        <v/>
      </c>
      <c r="L182" s="92" t="str">
        <f t="shared" si="32"/>
        <v/>
      </c>
      <c r="M182" s="95">
        <f>IF(A182&lt;&gt;"",IF(MID(C182,1,1)="c",SigmaEpsConcrete(I182,$AN$30:$AN$33,$AR$30:$AR$33,$AS$26,$AS$27,$AS$28,$AQ$20,$AU$19),""),"")</f>
        <v>0</v>
      </c>
      <c r="N182" s="95" t="str">
        <f>IF(A182&lt;&gt;"",IF(MID(C182,1,1)="r",SigmaEpsReinf(J182,$AS$42:$AS$43,$AS$41,$AS$39,$AS$40,$AQ$38),""),"")</f>
        <v/>
      </c>
      <c r="Q182" s="92">
        <f t="shared" si="34"/>
        <v>0</v>
      </c>
      <c r="R182" s="92" t="str">
        <f t="shared" si="35"/>
        <v/>
      </c>
      <c r="U182" s="5">
        <v>13090.643333560181</v>
      </c>
      <c r="V182" s="5">
        <v>11156.712066015625</v>
      </c>
      <c r="W182" s="94">
        <f t="shared" si="33"/>
        <v>100.53289829841644</v>
      </c>
      <c r="X182" s="94">
        <f t="shared" si="36"/>
        <v>-86.439890685664039</v>
      </c>
      <c r="Y182" s="5">
        <v>2.5</v>
      </c>
      <c r="BH182" s="338"/>
      <c r="BI182" s="338"/>
      <c r="BJ182" s="338"/>
      <c r="BK182" s="338"/>
      <c r="BL182" s="338"/>
      <c r="BM182" s="338"/>
      <c r="BN182" s="338"/>
      <c r="BO182" s="338"/>
      <c r="BP182" s="338"/>
      <c r="BQ182" s="338"/>
      <c r="BR182" s="1"/>
      <c r="BS182" s="1"/>
      <c r="BT182" s="1"/>
      <c r="BU182" s="4"/>
      <c r="BV182" s="1"/>
      <c r="BW182" s="3"/>
      <c r="BX182" s="4"/>
      <c r="BY182" s="5"/>
      <c r="BZ182" s="5"/>
      <c r="CA182" s="5"/>
      <c r="CB182" s="5"/>
      <c r="CC182" s="5"/>
      <c r="CD182" s="43"/>
    </row>
    <row r="183" spans="1:82" ht="15" customHeight="1" x14ac:dyDescent="0.25">
      <c r="A183" s="8"/>
      <c r="B183" s="5"/>
      <c r="C183" s="5"/>
      <c r="D183" s="5"/>
      <c r="E183" s="5"/>
      <c r="F183" s="94" t="str">
        <f t="shared" si="27"/>
        <v/>
      </c>
      <c r="G183" s="94" t="str">
        <f t="shared" si="28"/>
        <v/>
      </c>
      <c r="H183" s="127" t="str">
        <f>IF(A183&lt;&gt;"",IF(MID(C183,1,1)="c",$AS$26,IF(MID(C183,1,1)="r",$AS$41,IF(MID(C183,1,1)="p",#REF!,#REF!))),"")</f>
        <v/>
      </c>
      <c r="I183" s="92" t="str">
        <f t="shared" si="29"/>
        <v/>
      </c>
      <c r="J183" s="92" t="str">
        <f t="shared" si="30"/>
        <v/>
      </c>
      <c r="K183" s="92" t="str">
        <f t="shared" si="31"/>
        <v/>
      </c>
      <c r="L183" s="92" t="str">
        <f t="shared" si="32"/>
        <v/>
      </c>
      <c r="M183" s="95" t="str">
        <f>IF(A183&lt;&gt;"",IF(MID(C183,1,1)="c",SigmaEpsConcrete(I183,$AN$30:$AN$33,$AR$30:$AR$33,$AS$26,$AS$27,$AS$28,$AQ$20,$AU$19),""),"")</f>
        <v/>
      </c>
      <c r="N183" s="95" t="str">
        <f>IF(A183&lt;&gt;"",IF(MID(C183,1,1)="r",SigmaEpsReinf(J183,$AS$42:$AS$43,$AS$41,$AS$39,$AS$40,$AQ$38),""),"")</f>
        <v/>
      </c>
      <c r="Q183" s="92" t="str">
        <f t="shared" si="34"/>
        <v/>
      </c>
      <c r="R183" s="92" t="str">
        <f t="shared" si="35"/>
        <v/>
      </c>
      <c r="U183" s="5"/>
      <c r="V183" s="5"/>
      <c r="W183" s="94" t="str">
        <f t="shared" si="33"/>
        <v/>
      </c>
      <c r="X183" s="94" t="str">
        <f t="shared" si="36"/>
        <v/>
      </c>
      <c r="Y183" s="5"/>
      <c r="BH183" s="338"/>
      <c r="BI183" s="338"/>
      <c r="BJ183" s="338"/>
      <c r="BK183" s="338"/>
      <c r="BL183" s="338"/>
      <c r="BM183" s="338"/>
      <c r="BN183" s="338"/>
      <c r="BO183" s="338"/>
      <c r="BP183" s="338"/>
      <c r="BQ183" s="338"/>
      <c r="BR183" s="1"/>
      <c r="BS183" s="1"/>
      <c r="BT183" s="1"/>
      <c r="BU183" s="4"/>
      <c r="BV183" s="1"/>
      <c r="BW183" s="3"/>
      <c r="BX183" s="4"/>
      <c r="BY183" s="5"/>
      <c r="BZ183" s="5"/>
      <c r="CA183" s="5"/>
      <c r="CB183" s="5"/>
      <c r="CC183" s="5"/>
      <c r="CD183" s="43"/>
    </row>
    <row r="184" spans="1:82" ht="15" customHeight="1" x14ac:dyDescent="0.25">
      <c r="A184" s="8"/>
      <c r="B184" s="5"/>
      <c r="C184" s="5"/>
      <c r="D184" s="5"/>
      <c r="E184" s="5"/>
      <c r="F184" s="94" t="str">
        <f t="shared" si="27"/>
        <v/>
      </c>
      <c r="G184" s="94" t="str">
        <f t="shared" si="28"/>
        <v/>
      </c>
      <c r="H184" s="127" t="str">
        <f>IF(A184&lt;&gt;"",IF(MID(C184,1,1)="c",$AS$26,IF(MID(C184,1,1)="r",$AS$41,IF(MID(C184,1,1)="p",#REF!,#REF!))),"")</f>
        <v/>
      </c>
      <c r="I184" s="92" t="str">
        <f t="shared" si="29"/>
        <v/>
      </c>
      <c r="J184" s="92" t="str">
        <f t="shared" si="30"/>
        <v/>
      </c>
      <c r="K184" s="92" t="str">
        <f t="shared" si="31"/>
        <v/>
      </c>
      <c r="L184" s="92" t="str">
        <f t="shared" si="32"/>
        <v/>
      </c>
      <c r="M184" s="95" t="str">
        <f>IF(A184&lt;&gt;"",IF(MID(C184,1,1)="c",SigmaEpsConcrete(I184,$AN$30:$AN$33,$AR$30:$AR$33,$AS$26,$AS$27,$AS$28,$AQ$20,$AU$19),""),"")</f>
        <v/>
      </c>
      <c r="N184" s="95" t="str">
        <f>IF(A184&lt;&gt;"",IF(MID(C184,1,1)="r",SigmaEpsReinf(J184,$AS$42:$AS$43,$AS$41,$AS$39,$AS$40,$AQ$38),""),"")</f>
        <v/>
      </c>
      <c r="Q184" s="92" t="str">
        <f t="shared" si="34"/>
        <v/>
      </c>
      <c r="R184" s="92" t="str">
        <f t="shared" si="35"/>
        <v/>
      </c>
      <c r="U184" s="5"/>
      <c r="V184" s="5"/>
      <c r="W184" s="94" t="str">
        <f t="shared" si="33"/>
        <v/>
      </c>
      <c r="X184" s="94" t="str">
        <f t="shared" si="36"/>
        <v/>
      </c>
      <c r="Y184" s="5"/>
      <c r="BH184" s="338"/>
      <c r="BI184" s="338"/>
      <c r="BJ184" s="338"/>
      <c r="BK184" s="338"/>
      <c r="BL184" s="338"/>
      <c r="BM184" s="338"/>
      <c r="BN184" s="338"/>
      <c r="BO184" s="338"/>
      <c r="BP184" s="338"/>
      <c r="BQ184" s="338"/>
      <c r="BR184" s="1"/>
      <c r="BS184" s="1"/>
      <c r="BT184" s="1"/>
      <c r="BU184" s="4"/>
      <c r="BV184" s="1"/>
      <c r="BW184" s="3"/>
      <c r="BX184" s="4"/>
      <c r="BY184" s="5"/>
      <c r="BZ184" s="5"/>
      <c r="CA184" s="5"/>
      <c r="CB184" s="5"/>
      <c r="CC184" s="5"/>
      <c r="CD184" s="43"/>
    </row>
    <row r="185" spans="1:82" ht="15" customHeight="1" x14ac:dyDescent="0.25">
      <c r="A185" s="8"/>
      <c r="B185" s="5"/>
      <c r="C185" s="5"/>
      <c r="D185" s="5"/>
      <c r="E185" s="5"/>
      <c r="F185" s="94" t="str">
        <f t="shared" si="27"/>
        <v/>
      </c>
      <c r="G185" s="94" t="str">
        <f t="shared" si="28"/>
        <v/>
      </c>
      <c r="H185" s="127" t="str">
        <f>IF(A185&lt;&gt;"",IF(MID(C185,1,1)="c",$AS$26,IF(MID(C185,1,1)="r",$AS$41,IF(MID(C185,1,1)="p",#REF!,#REF!))),"")</f>
        <v/>
      </c>
      <c r="I185" s="92" t="str">
        <f t="shared" si="29"/>
        <v/>
      </c>
      <c r="J185" s="92" t="str">
        <f t="shared" si="30"/>
        <v/>
      </c>
      <c r="K185" s="92" t="str">
        <f t="shared" si="31"/>
        <v/>
      </c>
      <c r="L185" s="92" t="str">
        <f t="shared" si="32"/>
        <v/>
      </c>
      <c r="M185" s="95" t="str">
        <f>IF(A185&lt;&gt;"",IF(MID(C185,1,1)="c",SigmaEpsConcrete(I185,$AN$30:$AN$33,$AR$30:$AR$33,$AS$26,$AS$27,$AS$28,$AQ$20,$AU$19),""),"")</f>
        <v/>
      </c>
      <c r="N185" s="95" t="str">
        <f>IF(A185&lt;&gt;"",IF(MID(C185,1,1)="r",SigmaEpsReinf(J185,$AS$42:$AS$43,$AS$41,$AS$39,$AS$40,$AQ$38),""),"")</f>
        <v/>
      </c>
      <c r="Q185" s="92" t="str">
        <f t="shared" si="34"/>
        <v/>
      </c>
      <c r="R185" s="92" t="str">
        <f t="shared" si="35"/>
        <v/>
      </c>
      <c r="U185" s="5"/>
      <c r="V185" s="5"/>
      <c r="W185" s="94" t="str">
        <f t="shared" si="33"/>
        <v/>
      </c>
      <c r="X185" s="94" t="str">
        <f t="shared" si="36"/>
        <v/>
      </c>
      <c r="Y185" s="5"/>
      <c r="BH185" s="338"/>
      <c r="BI185" s="338"/>
      <c r="BJ185" s="338"/>
      <c r="BK185" s="338"/>
      <c r="BL185" s="338"/>
      <c r="BM185" s="338"/>
      <c r="BN185" s="338"/>
      <c r="BO185" s="338"/>
      <c r="BP185" s="338"/>
      <c r="BQ185" s="338"/>
      <c r="BR185" s="1"/>
      <c r="BS185" s="1"/>
      <c r="BT185" s="1"/>
      <c r="BU185" s="4"/>
      <c r="BV185" s="1"/>
      <c r="BW185" s="3"/>
      <c r="BX185" s="4"/>
      <c r="BY185" s="5"/>
      <c r="BZ185" s="5"/>
      <c r="CA185" s="5"/>
      <c r="CB185" s="5"/>
      <c r="CC185" s="5"/>
      <c r="CD185" s="43"/>
    </row>
    <row r="186" spans="1:82" ht="15" customHeight="1" x14ac:dyDescent="0.25">
      <c r="A186" s="8"/>
      <c r="B186" s="5"/>
      <c r="C186" s="5"/>
      <c r="D186" s="5"/>
      <c r="E186" s="5"/>
      <c r="F186" s="94" t="str">
        <f t="shared" si="27"/>
        <v/>
      </c>
      <c r="G186" s="94" t="str">
        <f t="shared" si="28"/>
        <v/>
      </c>
      <c r="H186" s="127" t="str">
        <f>IF(A186&lt;&gt;"",IF(MID(C186,1,1)="c",$AS$26,IF(MID(C186,1,1)="r",$AS$41,IF(MID(C186,1,1)="p",#REF!,#REF!))),"")</f>
        <v/>
      </c>
      <c r="I186" s="92" t="str">
        <f t="shared" si="29"/>
        <v/>
      </c>
      <c r="J186" s="92" t="str">
        <f t="shared" si="30"/>
        <v/>
      </c>
      <c r="K186" s="92" t="str">
        <f t="shared" si="31"/>
        <v/>
      </c>
      <c r="L186" s="92" t="str">
        <f t="shared" si="32"/>
        <v/>
      </c>
      <c r="M186" s="95" t="str">
        <f>IF(A186&lt;&gt;"",IF(MID(C186,1,1)="c",SigmaEpsConcrete(I186,$AN$30:$AN$33,$AR$30:$AR$33,$AS$26,$AS$27,$AS$28,$AQ$20,$AU$19),""),"")</f>
        <v/>
      </c>
      <c r="N186" s="95" t="str">
        <f>IF(A186&lt;&gt;"",IF(MID(C186,1,1)="r",SigmaEpsReinf(J186,$AS$42:$AS$43,$AS$41,$AS$39,$AS$40,$AQ$38),""),"")</f>
        <v/>
      </c>
      <c r="Q186" s="92" t="str">
        <f t="shared" si="34"/>
        <v/>
      </c>
      <c r="R186" s="92" t="str">
        <f t="shared" si="35"/>
        <v/>
      </c>
      <c r="U186" s="5"/>
      <c r="V186" s="5"/>
      <c r="W186" s="94" t="str">
        <f t="shared" si="33"/>
        <v/>
      </c>
      <c r="X186" s="94" t="str">
        <f t="shared" si="36"/>
        <v/>
      </c>
      <c r="Y186" s="5"/>
      <c r="BH186" s="338"/>
      <c r="BI186" s="338"/>
      <c r="BJ186" s="338"/>
      <c r="BK186" s="338"/>
      <c r="BL186" s="338"/>
      <c r="BM186" s="338"/>
      <c r="BN186" s="338"/>
      <c r="BO186" s="338"/>
      <c r="BP186" s="338"/>
      <c r="BQ186" s="338"/>
      <c r="BR186" s="1"/>
      <c r="BS186" s="1"/>
      <c r="BT186" s="1"/>
      <c r="BU186" s="4"/>
      <c r="BV186" s="1"/>
      <c r="BW186" s="3"/>
      <c r="BX186" s="4"/>
      <c r="BY186" s="5"/>
      <c r="BZ186" s="5"/>
      <c r="CA186" s="5"/>
      <c r="CB186" s="5"/>
      <c r="CC186" s="5"/>
      <c r="CD186" s="43"/>
    </row>
    <row r="187" spans="1:82" ht="15" customHeight="1" x14ac:dyDescent="0.25">
      <c r="A187" s="8"/>
      <c r="B187" s="5"/>
      <c r="C187" s="5"/>
      <c r="D187" s="5"/>
      <c r="E187" s="5"/>
      <c r="F187" s="94" t="str">
        <f t="shared" si="27"/>
        <v/>
      </c>
      <c r="G187" s="94" t="str">
        <f t="shared" si="28"/>
        <v/>
      </c>
      <c r="H187" s="127" t="str">
        <f>IF(A187&lt;&gt;"",IF(MID(C187,1,1)="c",$AS$26,IF(MID(C187,1,1)="r",$AS$41,IF(MID(C187,1,1)="p",#REF!,#REF!))),"")</f>
        <v/>
      </c>
      <c r="I187" s="92" t="str">
        <f t="shared" si="29"/>
        <v/>
      </c>
      <c r="J187" s="92" t="str">
        <f t="shared" si="30"/>
        <v/>
      </c>
      <c r="K187" s="92" t="str">
        <f t="shared" si="31"/>
        <v/>
      </c>
      <c r="L187" s="92" t="str">
        <f t="shared" si="32"/>
        <v/>
      </c>
      <c r="M187" s="95" t="str">
        <f>IF(A187&lt;&gt;"",IF(MID(C187,1,1)="c",SigmaEpsConcrete(I187,$AN$30:$AN$33,$AR$30:$AR$33,$AS$26,$AS$27,$AS$28,$AQ$20,$AU$19),""),"")</f>
        <v/>
      </c>
      <c r="N187" s="95" t="str">
        <f>IF(A187&lt;&gt;"",IF(MID(C187,1,1)="r",SigmaEpsReinf(J187,$AS$42:$AS$43,$AS$41,$AS$39,$AS$40,$AQ$38),""),"")</f>
        <v/>
      </c>
      <c r="Q187" s="92" t="str">
        <f t="shared" si="34"/>
        <v/>
      </c>
      <c r="R187" s="92" t="str">
        <f t="shared" si="35"/>
        <v/>
      </c>
      <c r="U187" s="5"/>
      <c r="V187" s="5"/>
      <c r="W187" s="94" t="str">
        <f t="shared" si="33"/>
        <v/>
      </c>
      <c r="X187" s="94" t="str">
        <f t="shared" si="36"/>
        <v/>
      </c>
      <c r="Y187" s="5"/>
      <c r="BH187" s="338"/>
      <c r="BI187" s="338"/>
      <c r="BJ187" s="338"/>
      <c r="BK187" s="338"/>
      <c r="BL187" s="338"/>
      <c r="BM187" s="338"/>
      <c r="BN187" s="338"/>
      <c r="BO187" s="338"/>
      <c r="BP187" s="338"/>
      <c r="BQ187" s="338"/>
      <c r="BR187" s="1"/>
      <c r="BS187" s="1"/>
      <c r="BT187" s="1"/>
      <c r="BU187" s="4"/>
      <c r="BV187" s="1"/>
      <c r="BW187" s="3"/>
      <c r="BX187" s="4"/>
      <c r="BY187" s="5"/>
      <c r="BZ187" s="5"/>
      <c r="CA187" s="5"/>
      <c r="CB187" s="5"/>
      <c r="CC187" s="5"/>
      <c r="CD187" s="43"/>
    </row>
    <row r="188" spans="1:82" ht="15" customHeight="1" x14ac:dyDescent="0.25">
      <c r="A188" s="8"/>
      <c r="B188" s="5"/>
      <c r="C188" s="5"/>
      <c r="D188" s="5"/>
      <c r="E188" s="5"/>
      <c r="F188" s="94" t="str">
        <f t="shared" si="27"/>
        <v/>
      </c>
      <c r="G188" s="94" t="str">
        <f t="shared" si="28"/>
        <v/>
      </c>
      <c r="H188" s="127" t="str">
        <f>IF(A188&lt;&gt;"",IF(MID(C188,1,1)="c",$AS$26,IF(MID(C188,1,1)="r",$AS$41,IF(MID(C188,1,1)="p",#REF!,#REF!))),"")</f>
        <v/>
      </c>
      <c r="I188" s="92" t="str">
        <f t="shared" si="29"/>
        <v/>
      </c>
      <c r="J188" s="92" t="str">
        <f t="shared" si="30"/>
        <v/>
      </c>
      <c r="K188" s="92" t="str">
        <f t="shared" si="31"/>
        <v/>
      </c>
      <c r="L188" s="92" t="str">
        <f t="shared" si="32"/>
        <v/>
      </c>
      <c r="M188" s="95" t="str">
        <f>IF(A188&lt;&gt;"",IF(MID(C188,1,1)="c",SigmaEpsConcrete(I188,$AN$30:$AN$33,$AR$30:$AR$33,$AS$26,$AS$27,$AS$28,$AQ$20,$AU$19),""),"")</f>
        <v/>
      </c>
      <c r="N188" s="95" t="str">
        <f>IF(A188&lt;&gt;"",IF(MID(C188,1,1)="r",SigmaEpsReinf(J188,$AS$42:$AS$43,$AS$41,$AS$39,$AS$40,$AQ$38),""),"")</f>
        <v/>
      </c>
      <c r="Q188" s="92" t="str">
        <f t="shared" si="34"/>
        <v/>
      </c>
      <c r="R188" s="92" t="str">
        <f t="shared" si="35"/>
        <v/>
      </c>
      <c r="U188" s="5"/>
      <c r="V188" s="5"/>
      <c r="W188" s="94" t="str">
        <f t="shared" si="33"/>
        <v/>
      </c>
      <c r="X188" s="94" t="str">
        <f t="shared" si="36"/>
        <v/>
      </c>
      <c r="Y188" s="5"/>
      <c r="BH188" s="338"/>
      <c r="BI188" s="338"/>
      <c r="BJ188" s="338"/>
      <c r="BK188" s="338"/>
      <c r="BL188" s="338"/>
      <c r="BM188" s="338"/>
      <c r="BN188" s="338"/>
      <c r="BO188" s="338"/>
      <c r="BP188" s="338"/>
      <c r="BQ188" s="338"/>
      <c r="BR188" s="1"/>
      <c r="BS188" s="1"/>
      <c r="BT188" s="1"/>
      <c r="BU188" s="4"/>
      <c r="BV188" s="1"/>
      <c r="BW188" s="3"/>
      <c r="BX188" s="4"/>
      <c r="BY188" s="5"/>
      <c r="BZ188" s="5"/>
      <c r="CA188" s="5"/>
      <c r="CB188" s="5"/>
      <c r="CC188" s="5"/>
      <c r="CD188" s="43"/>
    </row>
    <row r="189" spans="1:82" ht="15" customHeight="1" x14ac:dyDescent="0.25">
      <c r="A189" s="8"/>
      <c r="B189" s="5"/>
      <c r="C189" s="5"/>
      <c r="D189" s="5"/>
      <c r="E189" s="5"/>
      <c r="F189" s="94" t="str">
        <f t="shared" si="27"/>
        <v/>
      </c>
      <c r="G189" s="94" t="str">
        <f t="shared" si="28"/>
        <v/>
      </c>
      <c r="H189" s="127" t="str">
        <f>IF(A189&lt;&gt;"",IF(MID(C189,1,1)="c",$AS$26,IF(MID(C189,1,1)="r",$AS$41,IF(MID(C189,1,1)="p",#REF!,#REF!))),"")</f>
        <v/>
      </c>
      <c r="I189" s="92" t="str">
        <f t="shared" si="29"/>
        <v/>
      </c>
      <c r="J189" s="92" t="str">
        <f t="shared" si="30"/>
        <v/>
      </c>
      <c r="K189" s="92" t="str">
        <f t="shared" si="31"/>
        <v/>
      </c>
      <c r="L189" s="92" t="str">
        <f t="shared" si="32"/>
        <v/>
      </c>
      <c r="M189" s="95" t="str">
        <f>IF(A189&lt;&gt;"",IF(MID(C189,1,1)="c",SigmaEpsConcrete(I189,$AN$30:$AN$33,$AR$30:$AR$33,$AS$26,$AS$27,$AS$28,$AQ$20,$AU$19),""),"")</f>
        <v/>
      </c>
      <c r="N189" s="95" t="str">
        <f>IF(A189&lt;&gt;"",IF(MID(C189,1,1)="r",SigmaEpsReinf(J189,$AS$42:$AS$43,$AS$41,$AS$39,$AS$40,$AQ$38),""),"")</f>
        <v/>
      </c>
      <c r="Q189" s="92" t="str">
        <f t="shared" si="34"/>
        <v/>
      </c>
      <c r="R189" s="92" t="str">
        <f t="shared" si="35"/>
        <v/>
      </c>
      <c r="U189" s="5"/>
      <c r="V189" s="5"/>
      <c r="W189" s="94" t="str">
        <f t="shared" si="33"/>
        <v/>
      </c>
      <c r="X189" s="94" t="str">
        <f t="shared" si="36"/>
        <v/>
      </c>
      <c r="Y189" s="5"/>
      <c r="BH189" s="338"/>
      <c r="BI189" s="338"/>
      <c r="BJ189" s="338"/>
      <c r="BK189" s="338"/>
      <c r="BL189" s="338"/>
      <c r="BM189" s="338"/>
      <c r="BN189" s="338"/>
      <c r="BO189" s="338"/>
      <c r="BP189" s="338"/>
      <c r="BQ189" s="338"/>
      <c r="BR189" s="1"/>
      <c r="BS189" s="1"/>
      <c r="BT189" s="1"/>
      <c r="BU189" s="4"/>
      <c r="BV189" s="1"/>
      <c r="BW189" s="3"/>
      <c r="BX189" s="4"/>
      <c r="BY189" s="5"/>
      <c r="BZ189" s="5"/>
      <c r="CA189" s="5"/>
      <c r="CB189" s="5"/>
      <c r="CC189" s="5"/>
      <c r="CD189" s="43"/>
    </row>
    <row r="190" spans="1:82" ht="15" customHeight="1" x14ac:dyDescent="0.25">
      <c r="A190" s="8"/>
      <c r="B190" s="5"/>
      <c r="C190" s="5"/>
      <c r="D190" s="5"/>
      <c r="E190" s="5"/>
      <c r="F190" s="94" t="str">
        <f t="shared" si="27"/>
        <v/>
      </c>
      <c r="G190" s="94" t="str">
        <f t="shared" si="28"/>
        <v/>
      </c>
      <c r="H190" s="127" t="str">
        <f>IF(A190&lt;&gt;"",IF(MID(C190,1,1)="c",$AS$26,IF(MID(C190,1,1)="r",$AS$41,IF(MID(C190,1,1)="p",#REF!,#REF!))),"")</f>
        <v/>
      </c>
      <c r="I190" s="92" t="str">
        <f t="shared" si="29"/>
        <v/>
      </c>
      <c r="J190" s="92" t="str">
        <f t="shared" si="30"/>
        <v/>
      </c>
      <c r="K190" s="92" t="str">
        <f t="shared" si="31"/>
        <v/>
      </c>
      <c r="L190" s="92" t="str">
        <f t="shared" si="32"/>
        <v/>
      </c>
      <c r="M190" s="95" t="str">
        <f>IF(A190&lt;&gt;"",IF(MID(C190,1,1)="c",SigmaEpsConcrete(I190,$AN$30:$AN$33,$AR$30:$AR$33,$AS$26,$AS$27,$AS$28,$AQ$20,$AU$19),""),"")</f>
        <v/>
      </c>
      <c r="N190" s="95" t="str">
        <f>IF(A190&lt;&gt;"",IF(MID(C190,1,1)="r",SigmaEpsReinf(J190,$AS$42:$AS$43,$AS$41,$AS$39,$AS$40,$AQ$38),""),"")</f>
        <v/>
      </c>
      <c r="Q190" s="92" t="str">
        <f t="shared" si="34"/>
        <v/>
      </c>
      <c r="R190" s="92" t="str">
        <f t="shared" si="35"/>
        <v/>
      </c>
      <c r="U190" s="5"/>
      <c r="V190" s="5"/>
      <c r="W190" s="94" t="str">
        <f t="shared" si="33"/>
        <v/>
      </c>
      <c r="X190" s="94" t="str">
        <f t="shared" si="36"/>
        <v/>
      </c>
      <c r="Y190" s="5"/>
      <c r="BH190" s="338"/>
      <c r="BI190" s="338"/>
      <c r="BJ190" s="338"/>
      <c r="BK190" s="338"/>
      <c r="BL190" s="338"/>
      <c r="BM190" s="338"/>
      <c r="BN190" s="338"/>
      <c r="BO190" s="338"/>
      <c r="BP190" s="338"/>
      <c r="BQ190" s="338"/>
      <c r="BR190" s="1"/>
      <c r="BS190" s="1"/>
      <c r="BT190" s="1"/>
      <c r="BU190" s="4"/>
      <c r="BV190" s="1"/>
      <c r="BW190" s="3"/>
      <c r="BX190" s="4"/>
      <c r="BY190" s="5"/>
      <c r="BZ190" s="5"/>
      <c r="CA190" s="5"/>
      <c r="CB190" s="5"/>
      <c r="CC190" s="5"/>
      <c r="CD190" s="43"/>
    </row>
    <row r="191" spans="1:82" ht="15" customHeight="1" x14ac:dyDescent="0.25">
      <c r="A191" s="8"/>
      <c r="B191" s="5"/>
      <c r="C191" s="5"/>
      <c r="D191" s="5"/>
      <c r="E191" s="5"/>
      <c r="F191" s="94" t="str">
        <f t="shared" si="27"/>
        <v/>
      </c>
      <c r="G191" s="94" t="str">
        <f t="shared" si="28"/>
        <v/>
      </c>
      <c r="H191" s="127" t="str">
        <f>IF(A191&lt;&gt;"",IF(MID(C191,1,1)="c",$AS$26,IF(MID(C191,1,1)="r",$AS$41,IF(MID(C191,1,1)="p",#REF!,#REF!))),"")</f>
        <v/>
      </c>
      <c r="I191" s="92" t="str">
        <f t="shared" si="29"/>
        <v/>
      </c>
      <c r="J191" s="92" t="str">
        <f t="shared" si="30"/>
        <v/>
      </c>
      <c r="K191" s="92" t="str">
        <f t="shared" si="31"/>
        <v/>
      </c>
      <c r="L191" s="92" t="str">
        <f t="shared" si="32"/>
        <v/>
      </c>
      <c r="M191" s="95" t="str">
        <f>IF(A191&lt;&gt;"",IF(MID(C191,1,1)="c",SigmaEpsConcrete(I191,$AN$30:$AN$33,$AR$30:$AR$33,$AS$26,$AS$27,$AS$28,$AQ$20,$AU$19),""),"")</f>
        <v/>
      </c>
      <c r="N191" s="95" t="str">
        <f>IF(A191&lt;&gt;"",IF(MID(C191,1,1)="r",SigmaEpsReinf(J191,$AS$42:$AS$43,$AS$41,$AS$39,$AS$40,$AQ$38),""),"")</f>
        <v/>
      </c>
      <c r="Q191" s="92" t="str">
        <f t="shared" si="34"/>
        <v/>
      </c>
      <c r="R191" s="92" t="str">
        <f t="shared" si="35"/>
        <v/>
      </c>
      <c r="U191" s="5"/>
      <c r="V191" s="5"/>
      <c r="W191" s="94" t="str">
        <f t="shared" si="33"/>
        <v/>
      </c>
      <c r="X191" s="94" t="str">
        <f t="shared" si="36"/>
        <v/>
      </c>
      <c r="Y191" s="5"/>
      <c r="BH191" s="338"/>
      <c r="BI191" s="338"/>
      <c r="BJ191" s="338"/>
      <c r="BK191" s="338"/>
      <c r="BL191" s="338"/>
      <c r="BM191" s="338"/>
      <c r="BN191" s="338"/>
      <c r="BO191" s="338"/>
      <c r="BP191" s="338"/>
      <c r="BQ191" s="338"/>
      <c r="BR191" s="1"/>
      <c r="BS191" s="1"/>
      <c r="BT191" s="1"/>
      <c r="BU191" s="4"/>
      <c r="BV191" s="1"/>
      <c r="BW191" s="3"/>
      <c r="BX191" s="4"/>
      <c r="BY191" s="5"/>
      <c r="BZ191" s="5"/>
      <c r="CA191" s="5"/>
      <c r="CB191" s="5"/>
      <c r="CC191" s="5"/>
      <c r="CD191" s="43"/>
    </row>
    <row r="192" spans="1:82" ht="15" customHeight="1" x14ac:dyDescent="0.25">
      <c r="A192" s="8"/>
      <c r="B192" s="5"/>
      <c r="C192" s="5"/>
      <c r="D192" s="5"/>
      <c r="E192" s="5"/>
      <c r="F192" s="94" t="str">
        <f t="shared" si="27"/>
        <v/>
      </c>
      <c r="G192" s="94" t="str">
        <f t="shared" si="28"/>
        <v/>
      </c>
      <c r="H192" s="127" t="str">
        <f>IF(A192&lt;&gt;"",IF(MID(C192,1,1)="c",$AS$26,IF(MID(C192,1,1)="r",$AS$41,IF(MID(C192,1,1)="p",#REF!,#REF!))),"")</f>
        <v/>
      </c>
      <c r="I192" s="92" t="str">
        <f t="shared" si="29"/>
        <v/>
      </c>
      <c r="J192" s="92" t="str">
        <f t="shared" si="30"/>
        <v/>
      </c>
      <c r="K192" s="92" t="str">
        <f t="shared" si="31"/>
        <v/>
      </c>
      <c r="L192" s="92" t="str">
        <f t="shared" si="32"/>
        <v/>
      </c>
      <c r="M192" s="95" t="str">
        <f>IF(A192&lt;&gt;"",IF(MID(C192,1,1)="c",SigmaEpsConcrete(I192,$AN$30:$AN$33,$AR$30:$AR$33,$AS$26,$AS$27,$AS$28,$AQ$20,$AU$19),""),"")</f>
        <v/>
      </c>
      <c r="N192" s="95" t="str">
        <f>IF(A192&lt;&gt;"",IF(MID(C192,1,1)="r",SigmaEpsReinf(J192,$AS$42:$AS$43,$AS$41,$AS$39,$AS$40,$AQ$38),""),"")</f>
        <v/>
      </c>
      <c r="Q192" s="92" t="str">
        <f t="shared" si="34"/>
        <v/>
      </c>
      <c r="R192" s="92" t="str">
        <f t="shared" si="35"/>
        <v/>
      </c>
      <c r="U192" s="5"/>
      <c r="V192" s="5"/>
      <c r="W192" s="94" t="str">
        <f t="shared" si="33"/>
        <v/>
      </c>
      <c r="X192" s="94" t="str">
        <f t="shared" si="36"/>
        <v/>
      </c>
      <c r="Y192" s="5"/>
      <c r="BH192" s="338"/>
      <c r="BI192" s="338"/>
      <c r="BJ192" s="338"/>
      <c r="BK192" s="338"/>
      <c r="BL192" s="338"/>
      <c r="BM192" s="338"/>
      <c r="BN192" s="338"/>
      <c r="BO192" s="338"/>
      <c r="BP192" s="338"/>
      <c r="BQ192" s="338"/>
      <c r="BR192" s="1"/>
      <c r="BS192" s="1"/>
      <c r="BT192" s="1"/>
      <c r="BU192" s="4"/>
      <c r="BV192" s="1"/>
      <c r="BW192" s="3"/>
      <c r="BX192" s="4"/>
      <c r="BY192" s="5"/>
      <c r="BZ192" s="5"/>
      <c r="CA192" s="5"/>
      <c r="CB192" s="5"/>
      <c r="CC192" s="5"/>
      <c r="CD192" s="43"/>
    </row>
    <row r="193" spans="1:82" ht="15" customHeight="1" x14ac:dyDescent="0.25">
      <c r="A193" s="8"/>
      <c r="B193" s="5"/>
      <c r="C193" s="5"/>
      <c r="D193" s="5"/>
      <c r="E193" s="5"/>
      <c r="F193" s="94" t="str">
        <f t="shared" si="27"/>
        <v/>
      </c>
      <c r="G193" s="94" t="str">
        <f t="shared" si="28"/>
        <v/>
      </c>
      <c r="H193" s="127" t="str">
        <f>IF(A193&lt;&gt;"",IF(MID(C193,1,1)="c",$AS$26,IF(MID(C193,1,1)="r",$AS$41,IF(MID(C193,1,1)="p",#REF!,#REF!))),"")</f>
        <v/>
      </c>
      <c r="I193" s="92" t="str">
        <f t="shared" si="29"/>
        <v/>
      </c>
      <c r="J193" s="92" t="str">
        <f t="shared" si="30"/>
        <v/>
      </c>
      <c r="K193" s="92" t="str">
        <f t="shared" si="31"/>
        <v/>
      </c>
      <c r="L193" s="92" t="str">
        <f t="shared" si="32"/>
        <v/>
      </c>
      <c r="M193" s="95" t="str">
        <f>IF(A193&lt;&gt;"",IF(MID(C193,1,1)="c",SigmaEpsConcrete(I193,$AN$30:$AN$33,$AR$30:$AR$33,$AS$26,$AS$27,$AS$28,$AQ$20,$AU$19),""),"")</f>
        <v/>
      </c>
      <c r="N193" s="95" t="str">
        <f>IF(A193&lt;&gt;"",IF(MID(C193,1,1)="r",SigmaEpsReinf(J193,$AS$42:$AS$43,$AS$41,$AS$39,$AS$40,$AQ$38),""),"")</f>
        <v/>
      </c>
      <c r="Q193" s="92" t="str">
        <f t="shared" si="34"/>
        <v/>
      </c>
      <c r="R193" s="92" t="str">
        <f t="shared" si="35"/>
        <v/>
      </c>
      <c r="U193" s="5"/>
      <c r="V193" s="5"/>
      <c r="W193" s="94" t="str">
        <f t="shared" si="33"/>
        <v/>
      </c>
      <c r="X193" s="94" t="str">
        <f t="shared" si="36"/>
        <v/>
      </c>
      <c r="Y193" s="5"/>
      <c r="BH193" s="338"/>
      <c r="BI193" s="338"/>
      <c r="BJ193" s="338"/>
      <c r="BK193" s="338"/>
      <c r="BL193" s="338"/>
      <c r="BM193" s="338"/>
      <c r="BN193" s="338"/>
      <c r="BO193" s="338"/>
      <c r="BP193" s="338"/>
      <c r="BQ193" s="338"/>
      <c r="BR193" s="1"/>
      <c r="BS193" s="1"/>
      <c r="BT193" s="1"/>
      <c r="BU193" s="4"/>
      <c r="BV193" s="1"/>
      <c r="BW193" s="3"/>
      <c r="BX193" s="4"/>
      <c r="BY193" s="5"/>
      <c r="BZ193" s="5"/>
      <c r="CA193" s="5"/>
      <c r="CB193" s="5"/>
      <c r="CC193" s="5"/>
      <c r="CD193" s="43"/>
    </row>
    <row r="194" spans="1:82" ht="15" customHeight="1" x14ac:dyDescent="0.25">
      <c r="A194" s="8"/>
      <c r="B194" s="5"/>
      <c r="C194" s="5"/>
      <c r="D194" s="5"/>
      <c r="E194" s="5"/>
      <c r="F194" s="94" t="str">
        <f t="shared" si="27"/>
        <v/>
      </c>
      <c r="G194" s="94" t="str">
        <f t="shared" si="28"/>
        <v/>
      </c>
      <c r="H194" s="127" t="str">
        <f>IF(A194&lt;&gt;"",IF(MID(C194,1,1)="c",$AS$26,IF(MID(C194,1,1)="r",$AS$41,IF(MID(C194,1,1)="p",#REF!,#REF!))),"")</f>
        <v/>
      </c>
      <c r="I194" s="92" t="str">
        <f t="shared" si="29"/>
        <v/>
      </c>
      <c r="J194" s="92" t="str">
        <f t="shared" si="30"/>
        <v/>
      </c>
      <c r="K194" s="92" t="str">
        <f t="shared" si="31"/>
        <v/>
      </c>
      <c r="L194" s="92" t="str">
        <f t="shared" si="32"/>
        <v/>
      </c>
      <c r="M194" s="95" t="str">
        <f>IF(A194&lt;&gt;"",IF(MID(C194,1,1)="c",SigmaEpsConcrete(I194,$AN$30:$AN$33,$AR$30:$AR$33,$AS$26,$AS$27,$AS$28,$AQ$20,$AU$19),""),"")</f>
        <v/>
      </c>
      <c r="N194" s="95" t="str">
        <f>IF(A194&lt;&gt;"",IF(MID(C194,1,1)="r",SigmaEpsReinf(J194,$AS$42:$AS$43,$AS$41,$AS$39,$AS$40,$AQ$38),""),"")</f>
        <v/>
      </c>
      <c r="Q194" s="92" t="str">
        <f t="shared" si="34"/>
        <v/>
      </c>
      <c r="R194" s="92" t="str">
        <f t="shared" si="35"/>
        <v/>
      </c>
      <c r="U194" s="5"/>
      <c r="V194" s="5"/>
      <c r="W194" s="94" t="str">
        <f t="shared" si="33"/>
        <v/>
      </c>
      <c r="X194" s="94" t="str">
        <f t="shared" si="36"/>
        <v/>
      </c>
      <c r="Y194" s="5"/>
      <c r="BH194" s="338"/>
      <c r="BI194" s="338"/>
      <c r="BJ194" s="338"/>
      <c r="BK194" s="338"/>
      <c r="BL194" s="338"/>
      <c r="BM194" s="338"/>
      <c r="BN194" s="338"/>
      <c r="BO194" s="338"/>
      <c r="BP194" s="338"/>
      <c r="BQ194" s="338"/>
      <c r="BR194" s="1"/>
      <c r="BS194" s="1"/>
      <c r="BT194" s="1"/>
      <c r="BU194" s="4"/>
      <c r="BV194" s="1"/>
      <c r="BW194" s="3"/>
      <c r="BX194" s="4"/>
      <c r="BY194" s="5"/>
      <c r="BZ194" s="5"/>
      <c r="CA194" s="5"/>
      <c r="CB194" s="5"/>
      <c r="CC194" s="5"/>
      <c r="CD194" s="43"/>
    </row>
    <row r="195" spans="1:82" ht="15" customHeight="1" x14ac:dyDescent="0.25">
      <c r="A195" s="8"/>
      <c r="B195" s="5"/>
      <c r="C195" s="5"/>
      <c r="D195" s="5"/>
      <c r="E195" s="5"/>
      <c r="F195" s="94" t="str">
        <f t="shared" si="27"/>
        <v/>
      </c>
      <c r="G195" s="94" t="str">
        <f t="shared" si="28"/>
        <v/>
      </c>
      <c r="H195" s="127" t="str">
        <f>IF(A195&lt;&gt;"",IF(MID(C195,1,1)="c",$AS$26,IF(MID(C195,1,1)="r",$AS$41,IF(MID(C195,1,1)="p",#REF!,#REF!))),"")</f>
        <v/>
      </c>
      <c r="I195" s="92" t="str">
        <f t="shared" si="29"/>
        <v/>
      </c>
      <c r="J195" s="92" t="str">
        <f t="shared" si="30"/>
        <v/>
      </c>
      <c r="K195" s="92" t="str">
        <f t="shared" si="31"/>
        <v/>
      </c>
      <c r="L195" s="92" t="str">
        <f t="shared" si="32"/>
        <v/>
      </c>
      <c r="M195" s="95" t="str">
        <f>IF(A195&lt;&gt;"",IF(MID(C195,1,1)="c",SigmaEpsConcrete(I195,$AN$30:$AN$33,$AR$30:$AR$33,$AS$26,$AS$27,$AS$28,$AQ$20,$AU$19),""),"")</f>
        <v/>
      </c>
      <c r="N195" s="95" t="str">
        <f>IF(A195&lt;&gt;"",IF(MID(C195,1,1)="r",SigmaEpsReinf(J195,$AS$42:$AS$43,$AS$41,$AS$39,$AS$40,$AQ$38),""),"")</f>
        <v/>
      </c>
      <c r="Q195" s="92" t="str">
        <f t="shared" si="34"/>
        <v/>
      </c>
      <c r="R195" s="92" t="str">
        <f t="shared" si="35"/>
        <v/>
      </c>
      <c r="U195" s="5"/>
      <c r="V195" s="5"/>
      <c r="W195" s="94" t="str">
        <f t="shared" si="33"/>
        <v/>
      </c>
      <c r="X195" s="94" t="str">
        <f t="shared" si="36"/>
        <v/>
      </c>
      <c r="Y195" s="5"/>
      <c r="BH195" s="338"/>
      <c r="BI195" s="338"/>
      <c r="BJ195" s="338"/>
      <c r="BK195" s="338"/>
      <c r="BL195" s="338"/>
      <c r="BM195" s="338"/>
      <c r="BN195" s="338"/>
      <c r="BO195" s="338"/>
      <c r="BP195" s="338"/>
      <c r="BQ195" s="338"/>
      <c r="BR195" s="1"/>
      <c r="BS195" s="1"/>
      <c r="BT195" s="1"/>
      <c r="BU195" s="4"/>
      <c r="BV195" s="1"/>
      <c r="BW195" s="3"/>
      <c r="BX195" s="4"/>
      <c r="BY195" s="5"/>
      <c r="BZ195" s="5"/>
      <c r="CA195" s="5"/>
      <c r="CB195" s="5"/>
      <c r="CC195" s="5"/>
      <c r="CD195" s="43"/>
    </row>
    <row r="196" spans="1:82" ht="15" customHeight="1" x14ac:dyDescent="0.25">
      <c r="A196" s="8"/>
      <c r="B196" s="5"/>
      <c r="C196" s="5"/>
      <c r="D196" s="5"/>
      <c r="E196" s="5"/>
      <c r="F196" s="94" t="str">
        <f t="shared" si="27"/>
        <v/>
      </c>
      <c r="G196" s="94" t="str">
        <f t="shared" si="28"/>
        <v/>
      </c>
      <c r="H196" s="127" t="str">
        <f>IF(A196&lt;&gt;"",IF(MID(C196,1,1)="c",$AS$26,IF(MID(C196,1,1)="r",$AS$41,IF(MID(C196,1,1)="p",#REF!,#REF!))),"")</f>
        <v/>
      </c>
      <c r="I196" s="92" t="str">
        <f t="shared" si="29"/>
        <v/>
      </c>
      <c r="J196" s="92" t="str">
        <f t="shared" si="30"/>
        <v/>
      </c>
      <c r="K196" s="92" t="str">
        <f t="shared" si="31"/>
        <v/>
      </c>
      <c r="L196" s="92" t="str">
        <f t="shared" si="32"/>
        <v/>
      </c>
      <c r="M196" s="95" t="str">
        <f>IF(A196&lt;&gt;"",IF(MID(C196,1,1)="c",SigmaEpsConcrete(I196,$AN$30:$AN$33,$AR$30:$AR$33,$AS$26,$AS$27,$AS$28,$AQ$20,$AU$19),""),"")</f>
        <v/>
      </c>
      <c r="N196" s="95" t="str">
        <f>IF(A196&lt;&gt;"",IF(MID(C196,1,1)="r",SigmaEpsReinf(J196,$AS$42:$AS$43,$AS$41,$AS$39,$AS$40,$AQ$38),""),"")</f>
        <v/>
      </c>
      <c r="Q196" s="92" t="str">
        <f t="shared" si="34"/>
        <v/>
      </c>
      <c r="R196" s="92" t="str">
        <f t="shared" si="35"/>
        <v/>
      </c>
      <c r="U196" s="5"/>
      <c r="V196" s="5"/>
      <c r="W196" s="94" t="str">
        <f t="shared" si="33"/>
        <v/>
      </c>
      <c r="X196" s="94" t="str">
        <f t="shared" si="36"/>
        <v/>
      </c>
      <c r="Y196" s="5"/>
      <c r="BH196" s="338"/>
      <c r="BI196" s="338"/>
      <c r="BJ196" s="338"/>
      <c r="BK196" s="338"/>
      <c r="BL196" s="338"/>
      <c r="BM196" s="338"/>
      <c r="BN196" s="338"/>
      <c r="BO196" s="338"/>
      <c r="BP196" s="338"/>
      <c r="BQ196" s="338"/>
      <c r="BR196" s="1"/>
      <c r="BS196" s="1"/>
      <c r="BT196" s="1"/>
      <c r="BU196" s="4"/>
      <c r="BV196" s="1"/>
      <c r="BW196" s="3"/>
      <c r="BX196" s="4"/>
      <c r="BY196" s="5"/>
      <c r="BZ196" s="5"/>
      <c r="CA196" s="5"/>
      <c r="CB196" s="5"/>
      <c r="CC196" s="5"/>
      <c r="CD196" s="43"/>
    </row>
    <row r="197" spans="1:82" ht="15" customHeight="1" x14ac:dyDescent="0.25">
      <c r="A197" s="8"/>
      <c r="B197" s="5"/>
      <c r="C197" s="5"/>
      <c r="D197" s="5"/>
      <c r="E197" s="5"/>
      <c r="F197" s="94" t="str">
        <f t="shared" si="27"/>
        <v/>
      </c>
      <c r="G197" s="94" t="str">
        <f t="shared" si="28"/>
        <v/>
      </c>
      <c r="H197" s="127" t="str">
        <f>IF(A197&lt;&gt;"",IF(MID(C197,1,1)="c",$AS$26,IF(MID(C197,1,1)="r",$AS$41,IF(MID(C197,1,1)="p",#REF!,#REF!))),"")</f>
        <v/>
      </c>
      <c r="I197" s="92" t="str">
        <f t="shared" si="29"/>
        <v/>
      </c>
      <c r="J197" s="92" t="str">
        <f t="shared" si="30"/>
        <v/>
      </c>
      <c r="K197" s="92" t="str">
        <f t="shared" si="31"/>
        <v/>
      </c>
      <c r="L197" s="92" t="str">
        <f t="shared" si="32"/>
        <v/>
      </c>
      <c r="M197" s="95" t="str">
        <f>IF(A197&lt;&gt;"",IF(MID(C197,1,1)="c",SigmaEpsConcrete(I197,$AN$30:$AN$33,$AR$30:$AR$33,$AS$26,$AS$27,$AS$28,$AQ$20,$AU$19),""),"")</f>
        <v/>
      </c>
      <c r="N197" s="95" t="str">
        <f>IF(A197&lt;&gt;"",IF(MID(C197,1,1)="r",SigmaEpsReinf(J197,$AS$42:$AS$43,$AS$41,$AS$39,$AS$40,$AQ$38),""),"")</f>
        <v/>
      </c>
      <c r="Q197" s="92" t="str">
        <f t="shared" si="34"/>
        <v/>
      </c>
      <c r="R197" s="92" t="str">
        <f t="shared" si="35"/>
        <v/>
      </c>
      <c r="U197" s="5"/>
      <c r="V197" s="5"/>
      <c r="W197" s="94" t="str">
        <f t="shared" si="33"/>
        <v/>
      </c>
      <c r="X197" s="94" t="str">
        <f t="shared" si="36"/>
        <v/>
      </c>
      <c r="Y197" s="5"/>
      <c r="BH197" s="338"/>
      <c r="BI197" s="338"/>
      <c r="BJ197" s="338"/>
      <c r="BK197" s="338"/>
      <c r="BL197" s="338"/>
      <c r="BM197" s="338"/>
      <c r="BN197" s="338"/>
      <c r="BO197" s="338"/>
      <c r="BP197" s="338"/>
      <c r="BQ197" s="338"/>
      <c r="BR197" s="1"/>
      <c r="BS197" s="1"/>
      <c r="BT197" s="1"/>
      <c r="BU197" s="4"/>
      <c r="BV197" s="1"/>
      <c r="BW197" s="3"/>
      <c r="BX197" s="4"/>
      <c r="BY197" s="5"/>
      <c r="BZ197" s="5"/>
      <c r="CA197" s="5"/>
      <c r="CB197" s="5"/>
      <c r="CC197" s="5"/>
      <c r="CD197" s="43"/>
    </row>
    <row r="198" spans="1:82" ht="15" customHeight="1" x14ac:dyDescent="0.25">
      <c r="A198" s="8"/>
      <c r="B198" s="5"/>
      <c r="C198" s="5"/>
      <c r="D198" s="5"/>
      <c r="E198" s="5"/>
      <c r="F198" s="94" t="str">
        <f t="shared" si="27"/>
        <v/>
      </c>
      <c r="G198" s="94" t="str">
        <f t="shared" si="28"/>
        <v/>
      </c>
      <c r="H198" s="127" t="str">
        <f>IF(A198&lt;&gt;"",IF(MID(C198,1,1)="c",$AS$26,IF(MID(C198,1,1)="r",$AS$41,IF(MID(C198,1,1)="p",#REF!,#REF!))),"")</f>
        <v/>
      </c>
      <c r="I198" s="92" t="str">
        <f t="shared" si="29"/>
        <v/>
      </c>
      <c r="J198" s="92" t="str">
        <f t="shared" si="30"/>
        <v/>
      </c>
      <c r="K198" s="92" t="str">
        <f t="shared" si="31"/>
        <v/>
      </c>
      <c r="L198" s="92" t="str">
        <f t="shared" si="32"/>
        <v/>
      </c>
      <c r="M198" s="95" t="str">
        <f>IF(A198&lt;&gt;"",IF(MID(C198,1,1)="c",SigmaEpsConcrete(I198,$AN$30:$AN$33,$AR$30:$AR$33,$AS$26,$AS$27,$AS$28,$AQ$20,$AU$19),""),"")</f>
        <v/>
      </c>
      <c r="N198" s="95" t="str">
        <f>IF(A198&lt;&gt;"",IF(MID(C198,1,1)="r",SigmaEpsReinf(J198,$AS$42:$AS$43,$AS$41,$AS$39,$AS$40,$AQ$38),""),"")</f>
        <v/>
      </c>
      <c r="Q198" s="92" t="str">
        <f t="shared" si="34"/>
        <v/>
      </c>
      <c r="R198" s="92" t="str">
        <f t="shared" si="35"/>
        <v/>
      </c>
      <c r="U198" s="5"/>
      <c r="V198" s="5"/>
      <c r="W198" s="94" t="str">
        <f t="shared" si="33"/>
        <v/>
      </c>
      <c r="X198" s="94" t="str">
        <f t="shared" si="36"/>
        <v/>
      </c>
      <c r="Y198" s="5"/>
      <c r="BH198" s="338"/>
      <c r="BI198" s="338"/>
      <c r="BJ198" s="338"/>
      <c r="BK198" s="338"/>
      <c r="BL198" s="338"/>
      <c r="BM198" s="338"/>
      <c r="BN198" s="338"/>
      <c r="BO198" s="338"/>
      <c r="BP198" s="338"/>
      <c r="BQ198" s="338"/>
      <c r="BR198" s="1"/>
      <c r="BS198" s="1"/>
      <c r="BT198" s="1"/>
      <c r="BU198" s="4"/>
      <c r="BV198" s="1"/>
      <c r="BW198" s="3"/>
      <c r="BX198" s="4"/>
      <c r="BY198" s="5"/>
      <c r="BZ198" s="5"/>
      <c r="CA198" s="5"/>
      <c r="CB198" s="5"/>
      <c r="CC198" s="5"/>
      <c r="CD198" s="43"/>
    </row>
    <row r="199" spans="1:82" ht="15" customHeight="1" x14ac:dyDescent="0.25">
      <c r="A199" s="8"/>
      <c r="B199" s="5"/>
      <c r="C199" s="5"/>
      <c r="D199" s="5"/>
      <c r="E199" s="5"/>
      <c r="F199" s="94" t="str">
        <f t="shared" si="27"/>
        <v/>
      </c>
      <c r="G199" s="94" t="str">
        <f t="shared" si="28"/>
        <v/>
      </c>
      <c r="H199" s="127" t="str">
        <f>IF(A199&lt;&gt;"",IF(MID(C199,1,1)="c",$AS$26,IF(MID(C199,1,1)="r",$AS$41,IF(MID(C199,1,1)="p",#REF!,#REF!))),"")</f>
        <v/>
      </c>
      <c r="I199" s="92" t="str">
        <f t="shared" si="29"/>
        <v/>
      </c>
      <c r="J199" s="92" t="str">
        <f t="shared" si="30"/>
        <v/>
      </c>
      <c r="K199" s="92" t="str">
        <f t="shared" si="31"/>
        <v/>
      </c>
      <c r="L199" s="92" t="str">
        <f t="shared" si="32"/>
        <v/>
      </c>
      <c r="M199" s="95" t="str">
        <f>IF(A199&lt;&gt;"",IF(MID(C199,1,1)="c",SigmaEpsConcrete(I199,$AN$30:$AN$33,$AR$30:$AR$33,$AS$26,$AS$27,$AS$28,$AQ$20,$AU$19),""),"")</f>
        <v/>
      </c>
      <c r="N199" s="95" t="str">
        <f>IF(A199&lt;&gt;"",IF(MID(C199,1,1)="r",SigmaEpsReinf(J199,$AS$42:$AS$43,$AS$41,$AS$39,$AS$40,$AQ$38),""),"")</f>
        <v/>
      </c>
      <c r="Q199" s="92" t="str">
        <f t="shared" si="34"/>
        <v/>
      </c>
      <c r="R199" s="92" t="str">
        <f t="shared" si="35"/>
        <v/>
      </c>
      <c r="U199" s="5"/>
      <c r="V199" s="5"/>
      <c r="W199" s="94" t="str">
        <f t="shared" si="33"/>
        <v/>
      </c>
      <c r="X199" s="94" t="str">
        <f t="shared" si="36"/>
        <v/>
      </c>
      <c r="Y199" s="5"/>
      <c r="BH199" s="338"/>
      <c r="BI199" s="338"/>
      <c r="BJ199" s="338"/>
      <c r="BK199" s="338"/>
      <c r="BL199" s="338"/>
      <c r="BM199" s="338"/>
      <c r="BN199" s="338"/>
      <c r="BO199" s="338"/>
      <c r="BP199" s="338"/>
      <c r="BQ199" s="338"/>
      <c r="BR199" s="1"/>
      <c r="BS199" s="1"/>
      <c r="BT199" s="1"/>
      <c r="BU199" s="4"/>
      <c r="BV199" s="1"/>
      <c r="BW199" s="3"/>
      <c r="BX199" s="4"/>
      <c r="BY199" s="5"/>
      <c r="BZ199" s="5"/>
      <c r="CA199" s="5"/>
      <c r="CB199" s="5"/>
      <c r="CC199" s="5"/>
      <c r="CD199" s="43"/>
    </row>
    <row r="200" spans="1:82" ht="15" customHeight="1" x14ac:dyDescent="0.25">
      <c r="A200" s="8"/>
      <c r="B200" s="5"/>
      <c r="C200" s="5"/>
      <c r="D200" s="5"/>
      <c r="E200" s="5"/>
      <c r="F200" s="94" t="str">
        <f t="shared" si="27"/>
        <v/>
      </c>
      <c r="G200" s="94" t="str">
        <f t="shared" si="28"/>
        <v/>
      </c>
      <c r="H200" s="127" t="str">
        <f>IF(A200&lt;&gt;"",IF(MID(C200,1,1)="c",$AS$26,IF(MID(C200,1,1)="r",$AS$41,IF(MID(C200,1,1)="p",#REF!,#REF!))),"")</f>
        <v/>
      </c>
      <c r="I200" s="92" t="str">
        <f t="shared" si="29"/>
        <v/>
      </c>
      <c r="J200" s="92" t="str">
        <f t="shared" si="30"/>
        <v/>
      </c>
      <c r="K200" s="92" t="str">
        <f t="shared" si="31"/>
        <v/>
      </c>
      <c r="L200" s="92" t="str">
        <f t="shared" si="32"/>
        <v/>
      </c>
      <c r="M200" s="95" t="str">
        <f>IF(A200&lt;&gt;"",IF(MID(C200,1,1)="c",SigmaEpsConcrete(I200,$AN$30:$AN$33,$AR$30:$AR$33,$AS$26,$AS$27,$AS$28,$AQ$20,$AU$19),""),"")</f>
        <v/>
      </c>
      <c r="N200" s="95" t="str">
        <f>IF(A200&lt;&gt;"",IF(MID(C200,1,1)="r",SigmaEpsReinf(J200,$AS$42:$AS$43,$AS$41,$AS$39,$AS$40,$AQ$38),""),"")</f>
        <v/>
      </c>
      <c r="Q200" s="92" t="str">
        <f t="shared" si="34"/>
        <v/>
      </c>
      <c r="R200" s="92" t="str">
        <f t="shared" si="35"/>
        <v/>
      </c>
      <c r="U200" s="5"/>
      <c r="V200" s="5"/>
      <c r="W200" s="94" t="str">
        <f t="shared" si="33"/>
        <v/>
      </c>
      <c r="X200" s="94" t="str">
        <f t="shared" si="36"/>
        <v/>
      </c>
      <c r="Y200" s="5"/>
      <c r="BH200" s="338"/>
      <c r="BI200" s="338"/>
      <c r="BJ200" s="338"/>
      <c r="BK200" s="338"/>
      <c r="BL200" s="338"/>
      <c r="BM200" s="338"/>
      <c r="BN200" s="338"/>
      <c r="BO200" s="338"/>
      <c r="BP200" s="338"/>
      <c r="BQ200" s="338"/>
      <c r="BR200" s="1"/>
      <c r="BS200" s="1"/>
      <c r="BT200" s="1"/>
      <c r="BU200" s="4"/>
      <c r="BV200" s="1"/>
      <c r="BW200" s="3"/>
      <c r="BX200" s="4"/>
      <c r="BY200" s="5"/>
      <c r="BZ200" s="5"/>
      <c r="CA200" s="5"/>
      <c r="CB200" s="5"/>
      <c r="CC200" s="5"/>
      <c r="CD200" s="43"/>
    </row>
    <row r="201" spans="1:82" ht="15" customHeight="1" x14ac:dyDescent="0.25">
      <c r="A201" s="8"/>
      <c r="B201" s="5"/>
      <c r="C201" s="5"/>
      <c r="D201" s="5"/>
      <c r="E201" s="5"/>
      <c r="F201" s="94" t="str">
        <f t="shared" si="27"/>
        <v/>
      </c>
      <c r="G201" s="94" t="str">
        <f t="shared" si="28"/>
        <v/>
      </c>
      <c r="H201" s="127" t="str">
        <f>IF(A201&lt;&gt;"",IF(MID(C201,1,1)="c",$AS$26,IF(MID(C201,1,1)="r",$AS$41,IF(MID(C201,1,1)="p",#REF!,#REF!))),"")</f>
        <v/>
      </c>
      <c r="I201" s="92" t="str">
        <f t="shared" si="29"/>
        <v/>
      </c>
      <c r="J201" s="92" t="str">
        <f t="shared" si="30"/>
        <v/>
      </c>
      <c r="K201" s="92" t="str">
        <f t="shared" si="31"/>
        <v/>
      </c>
      <c r="L201" s="92" t="str">
        <f t="shared" si="32"/>
        <v/>
      </c>
      <c r="M201" s="95" t="str">
        <f>IF(A201&lt;&gt;"",IF(MID(C201,1,1)="c",SigmaEpsConcrete(I201,$AN$30:$AN$33,$AR$30:$AR$33,$AS$26,$AS$27,$AS$28,$AQ$20,$AU$19),""),"")</f>
        <v/>
      </c>
      <c r="N201" s="95" t="str">
        <f>IF(A201&lt;&gt;"",IF(MID(C201,1,1)="r",SigmaEpsReinf(J201,$AS$42:$AS$43,$AS$41,$AS$39,$AS$40,$AQ$38),""),"")</f>
        <v/>
      </c>
      <c r="Q201" s="92" t="str">
        <f t="shared" si="34"/>
        <v/>
      </c>
      <c r="R201" s="92" t="str">
        <f t="shared" si="35"/>
        <v/>
      </c>
      <c r="U201" s="5"/>
      <c r="V201" s="5"/>
      <c r="W201" s="94" t="str">
        <f t="shared" si="33"/>
        <v/>
      </c>
      <c r="X201" s="94" t="str">
        <f t="shared" si="36"/>
        <v/>
      </c>
      <c r="Y201" s="5"/>
      <c r="BH201" s="338"/>
      <c r="BI201" s="338"/>
      <c r="BJ201" s="338"/>
      <c r="BK201" s="338"/>
      <c r="BL201" s="338"/>
      <c r="BM201" s="338"/>
      <c r="BN201" s="338"/>
      <c r="BO201" s="338"/>
      <c r="BP201" s="338"/>
      <c r="BQ201" s="338"/>
      <c r="BR201" s="1"/>
      <c r="BS201" s="1"/>
      <c r="BT201" s="1"/>
      <c r="BU201" s="4"/>
      <c r="BV201" s="1"/>
      <c r="BW201" s="3"/>
      <c r="BX201" s="4"/>
      <c r="BY201" s="5"/>
      <c r="BZ201" s="5"/>
      <c r="CA201" s="5"/>
      <c r="CB201" s="5"/>
      <c r="CC201" s="5"/>
      <c r="CD201" s="43"/>
    </row>
    <row r="202" spans="1:82" ht="15" customHeight="1" x14ac:dyDescent="0.25">
      <c r="A202" s="8"/>
      <c r="B202" s="5"/>
      <c r="C202" s="5"/>
      <c r="D202" s="5"/>
      <c r="E202" s="5"/>
      <c r="F202" s="94" t="str">
        <f t="shared" ref="F202:F265" si="39">IF(A202&lt;&gt;"",(D202-$AU$86)/10,"")</f>
        <v/>
      </c>
      <c r="G202" s="94" t="str">
        <f t="shared" ref="G202:G265" si="40">IF(A202&lt;&gt;"",(E202-$AU$87)/10,"")</f>
        <v/>
      </c>
      <c r="H202" s="127" t="str">
        <f>IF(A202&lt;&gt;"",IF(MID(C202,1,1)="c",$AS$26,IF(MID(C202,1,1)="r",$AS$41,IF(MID(C202,1,1)="p",#REF!,#REF!))),"")</f>
        <v/>
      </c>
      <c r="I202" s="92" t="str">
        <f t="shared" ref="I202:I265" si="41">IF($A202&lt;&gt;"",IF(MID($C202,1,1)="c",$Y$3+$Y$4*$F202+$Y$5*$G202+$BR$43,""),"")</f>
        <v/>
      </c>
      <c r="J202" s="92" t="str">
        <f t="shared" ref="J202:J265" si="42">IF($A202&lt;&gt;"",IF(MID($C202,1,1)="r",$Y$3+$Y$4*$F202+$Y$5*$G202+$BR$43,""),"")</f>
        <v/>
      </c>
      <c r="K202" s="92" t="str">
        <f t="shared" ref="K202:K265" si="43">IF($A202&lt;&gt;"",IF(MID($C202,1,1)="u",$Y$3+$Y$4*$F202+$Y$5*$G202+$BR$43,""),"")</f>
        <v/>
      </c>
      <c r="L202" s="92" t="str">
        <f t="shared" ref="L202:L265" si="44">IF($A202&lt;&gt;"",IF(MID($C202,1,1)="p",$Y$3+$Y$4*$F202+$Y$5*$G202+$BR$43,""),"")</f>
        <v/>
      </c>
      <c r="M202" s="95" t="str">
        <f>IF(A202&lt;&gt;"",IF(MID(C202,1,1)="c",SigmaEpsConcrete(I202,$AN$30:$AN$33,$AR$30:$AR$33,$AS$26,$AS$27,$AS$28,$AQ$20,$AU$19),""),"")</f>
        <v/>
      </c>
      <c r="N202" s="95" t="str">
        <f>IF(A202&lt;&gt;"",IF(MID(C202,1,1)="r",SigmaEpsReinf(J202,$AS$42:$AS$43,$AS$41,$AS$39,$AS$40,$AQ$38),""),"")</f>
        <v/>
      </c>
      <c r="Q202" s="92" t="str">
        <f t="shared" si="34"/>
        <v/>
      </c>
      <c r="R202" s="92" t="str">
        <f t="shared" si="35"/>
        <v/>
      </c>
      <c r="U202" s="5"/>
      <c r="V202" s="5"/>
      <c r="W202" s="94" t="str">
        <f t="shared" ref="W202:W265" si="45">IF(A202&lt;&gt;"",F202-$AU$105,"")</f>
        <v/>
      </c>
      <c r="X202" s="94" t="str">
        <f t="shared" si="36"/>
        <v/>
      </c>
      <c r="Y202" s="5"/>
      <c r="BH202" s="338"/>
      <c r="BI202" s="338"/>
      <c r="BJ202" s="338"/>
      <c r="BK202" s="338"/>
      <c r="BL202" s="338"/>
      <c r="BM202" s="338"/>
      <c r="BN202" s="338"/>
      <c r="BO202" s="338"/>
      <c r="BP202" s="338"/>
      <c r="BQ202" s="338"/>
      <c r="BR202" s="1"/>
      <c r="BS202" s="1"/>
      <c r="BT202" s="1"/>
      <c r="BU202" s="4"/>
      <c r="BV202" s="1"/>
      <c r="BW202" s="3"/>
      <c r="BX202" s="4"/>
      <c r="BY202" s="5"/>
      <c r="BZ202" s="5"/>
      <c r="CA202" s="5"/>
      <c r="CB202" s="5"/>
      <c r="CC202" s="5"/>
      <c r="CD202" s="43"/>
    </row>
    <row r="203" spans="1:82" ht="15" customHeight="1" x14ac:dyDescent="0.25">
      <c r="A203" s="8"/>
      <c r="B203" s="5"/>
      <c r="C203" s="5"/>
      <c r="D203" s="5"/>
      <c r="E203" s="5"/>
      <c r="F203" s="94" t="str">
        <f t="shared" si="39"/>
        <v/>
      </c>
      <c r="G203" s="94" t="str">
        <f t="shared" si="40"/>
        <v/>
      </c>
      <c r="H203" s="127" t="str">
        <f>IF(A203&lt;&gt;"",IF(MID(C203,1,1)="c",$AS$26,IF(MID(C203,1,1)="r",$AS$41,IF(MID(C203,1,1)="p",#REF!,#REF!))),"")</f>
        <v/>
      </c>
      <c r="I203" s="92" t="str">
        <f t="shared" si="41"/>
        <v/>
      </c>
      <c r="J203" s="92" t="str">
        <f t="shared" si="42"/>
        <v/>
      </c>
      <c r="K203" s="92" t="str">
        <f t="shared" si="43"/>
        <v/>
      </c>
      <c r="L203" s="92" t="str">
        <f t="shared" si="44"/>
        <v/>
      </c>
      <c r="M203" s="95" t="str">
        <f>IF(A203&lt;&gt;"",IF(MID(C203,1,1)="c",SigmaEpsConcrete(I203,$AN$30:$AN$33,$AR$30:$AR$33,$AS$26,$AS$27,$AS$28,$AQ$20,$AU$19),""),"")</f>
        <v/>
      </c>
      <c r="N203" s="95" t="str">
        <f>IF(A203&lt;&gt;"",IF(MID(C203,1,1)="r",SigmaEpsReinf(J203,$AS$42:$AS$43,$AS$41,$AS$39,$AS$40,$AQ$38),""),"")</f>
        <v/>
      </c>
      <c r="Q203" s="92" t="str">
        <f t="shared" ref="Q203:Q266" si="46">IF(A203&lt;&gt;"",IF(MID(C203,1,1)="c",IF(ISERROR(M203/I203),"",M203/I203),""),"")</f>
        <v/>
      </c>
      <c r="R203" s="92" t="str">
        <f t="shared" ref="R203:R266" si="47">IF(A203&lt;&gt;"",IF(MID(C203,1,1)="r",IF(ISERROR(N203/J203),"",N203/J203),""),"")</f>
        <v/>
      </c>
      <c r="U203" s="5"/>
      <c r="V203" s="5"/>
      <c r="W203" s="94" t="str">
        <f t="shared" si="45"/>
        <v/>
      </c>
      <c r="X203" s="94" t="str">
        <f t="shared" ref="X203:X266" si="48">IF(B203&lt;&gt;"",G203-$AU$106,"")</f>
        <v/>
      </c>
      <c r="Y203" s="5"/>
      <c r="BH203" s="338"/>
      <c r="BI203" s="338"/>
      <c r="BJ203" s="338"/>
      <c r="BK203" s="338"/>
      <c r="BL203" s="338"/>
      <c r="BM203" s="338"/>
      <c r="BN203" s="338"/>
      <c r="BO203" s="338"/>
      <c r="BP203" s="338"/>
      <c r="BQ203" s="338"/>
      <c r="BR203" s="1"/>
      <c r="BS203" s="1"/>
      <c r="BT203" s="1"/>
      <c r="BU203" s="4"/>
      <c r="BV203" s="1"/>
      <c r="BW203" s="3"/>
      <c r="BX203" s="4"/>
      <c r="BY203" s="5"/>
      <c r="BZ203" s="5"/>
      <c r="CA203" s="5"/>
      <c r="CB203" s="5"/>
      <c r="CC203" s="5"/>
      <c r="CD203" s="43"/>
    </row>
    <row r="204" spans="1:82" ht="15" customHeight="1" x14ac:dyDescent="0.25">
      <c r="A204" s="8"/>
      <c r="B204" s="5"/>
      <c r="C204" s="5"/>
      <c r="D204" s="5"/>
      <c r="E204" s="5"/>
      <c r="F204" s="94" t="str">
        <f t="shared" si="39"/>
        <v/>
      </c>
      <c r="G204" s="94" t="str">
        <f t="shared" si="40"/>
        <v/>
      </c>
      <c r="H204" s="127" t="str">
        <f>IF(A204&lt;&gt;"",IF(MID(C204,1,1)="c",$AS$26,IF(MID(C204,1,1)="r",$AS$41,IF(MID(C204,1,1)="p",#REF!,#REF!))),"")</f>
        <v/>
      </c>
      <c r="I204" s="92" t="str">
        <f t="shared" si="41"/>
        <v/>
      </c>
      <c r="J204" s="92" t="str">
        <f t="shared" si="42"/>
        <v/>
      </c>
      <c r="K204" s="92" t="str">
        <f t="shared" si="43"/>
        <v/>
      </c>
      <c r="L204" s="92" t="str">
        <f t="shared" si="44"/>
        <v/>
      </c>
      <c r="M204" s="95" t="str">
        <f>IF(A204&lt;&gt;"",IF(MID(C204,1,1)="c",SigmaEpsConcrete(I204,$AN$30:$AN$33,$AR$30:$AR$33,$AS$26,$AS$27,$AS$28,$AQ$20,$AU$19),""),"")</f>
        <v/>
      </c>
      <c r="N204" s="95" t="str">
        <f>IF(A204&lt;&gt;"",IF(MID(C204,1,1)="r",SigmaEpsReinf(J204,$AS$42:$AS$43,$AS$41,$AS$39,$AS$40,$AQ$38),""),"")</f>
        <v/>
      </c>
      <c r="Q204" s="92" t="str">
        <f t="shared" si="46"/>
        <v/>
      </c>
      <c r="R204" s="92" t="str">
        <f t="shared" si="47"/>
        <v/>
      </c>
      <c r="U204" s="5"/>
      <c r="V204" s="5"/>
      <c r="W204" s="94" t="str">
        <f t="shared" si="45"/>
        <v/>
      </c>
      <c r="X204" s="94" t="str">
        <f t="shared" si="48"/>
        <v/>
      </c>
      <c r="Y204" s="5"/>
      <c r="BH204" s="338"/>
      <c r="BI204" s="338"/>
      <c r="BJ204" s="338"/>
      <c r="BK204" s="338"/>
      <c r="BL204" s="338"/>
      <c r="BM204" s="338"/>
      <c r="BN204" s="338"/>
      <c r="BO204" s="338"/>
      <c r="BP204" s="338"/>
      <c r="BQ204" s="338"/>
      <c r="BR204" s="1"/>
      <c r="BS204" s="1"/>
      <c r="BT204" s="1"/>
      <c r="BU204" s="4"/>
      <c r="BV204" s="1"/>
      <c r="BW204" s="3"/>
      <c r="BX204" s="4"/>
      <c r="BY204" s="5"/>
      <c r="BZ204" s="5"/>
      <c r="CA204" s="5"/>
      <c r="CB204" s="5"/>
      <c r="CC204" s="5"/>
      <c r="CD204" s="43"/>
    </row>
    <row r="205" spans="1:82" ht="15" customHeight="1" x14ac:dyDescent="0.25">
      <c r="A205" s="8"/>
      <c r="B205" s="5"/>
      <c r="C205" s="5"/>
      <c r="D205" s="5"/>
      <c r="E205" s="5"/>
      <c r="F205" s="94" t="str">
        <f t="shared" si="39"/>
        <v/>
      </c>
      <c r="G205" s="94" t="str">
        <f t="shared" si="40"/>
        <v/>
      </c>
      <c r="H205" s="127" t="str">
        <f>IF(A205&lt;&gt;"",IF(MID(C205,1,1)="c",$AS$26,IF(MID(C205,1,1)="r",$AS$41,IF(MID(C205,1,1)="p",#REF!,#REF!))),"")</f>
        <v/>
      </c>
      <c r="I205" s="92" t="str">
        <f t="shared" si="41"/>
        <v/>
      </c>
      <c r="J205" s="92" t="str">
        <f t="shared" si="42"/>
        <v/>
      </c>
      <c r="K205" s="92" t="str">
        <f t="shared" si="43"/>
        <v/>
      </c>
      <c r="L205" s="92" t="str">
        <f t="shared" si="44"/>
        <v/>
      </c>
      <c r="M205" s="95" t="str">
        <f>IF(A205&lt;&gt;"",IF(MID(C205,1,1)="c",SigmaEpsConcrete(I205,$AN$30:$AN$33,$AR$30:$AR$33,$AS$26,$AS$27,$AS$28,$AQ$20,$AU$19),""),"")</f>
        <v/>
      </c>
      <c r="N205" s="95" t="str">
        <f>IF(A205&lt;&gt;"",IF(MID(C205,1,1)="r",SigmaEpsReinf(J205,$AS$42:$AS$43,$AS$41,$AS$39,$AS$40,$AQ$38),""),"")</f>
        <v/>
      </c>
      <c r="Q205" s="92" t="str">
        <f t="shared" si="46"/>
        <v/>
      </c>
      <c r="R205" s="92" t="str">
        <f t="shared" si="47"/>
        <v/>
      </c>
      <c r="U205" s="5"/>
      <c r="V205" s="5"/>
      <c r="W205" s="94" t="str">
        <f t="shared" si="45"/>
        <v/>
      </c>
      <c r="X205" s="94" t="str">
        <f t="shared" si="48"/>
        <v/>
      </c>
      <c r="Y205" s="5"/>
      <c r="BH205" s="338"/>
      <c r="BI205" s="338"/>
      <c r="BJ205" s="338"/>
      <c r="BK205" s="338"/>
      <c r="BL205" s="338"/>
      <c r="BM205" s="338"/>
      <c r="BN205" s="338"/>
      <c r="BO205" s="338"/>
      <c r="BP205" s="338"/>
      <c r="BQ205" s="338"/>
      <c r="BR205" s="1"/>
      <c r="BS205" s="1"/>
      <c r="BT205" s="1"/>
      <c r="BU205" s="4"/>
      <c r="BV205" s="1"/>
      <c r="BW205" s="3"/>
      <c r="BX205" s="4"/>
      <c r="BY205" s="5"/>
      <c r="BZ205" s="5"/>
      <c r="CA205" s="5"/>
      <c r="CB205" s="5"/>
      <c r="CC205" s="5"/>
      <c r="CD205" s="43"/>
    </row>
    <row r="206" spans="1:82" ht="15" customHeight="1" x14ac:dyDescent="0.25">
      <c r="A206" s="8"/>
      <c r="B206" s="5"/>
      <c r="C206" s="5"/>
      <c r="D206" s="5"/>
      <c r="E206" s="5"/>
      <c r="F206" s="94" t="str">
        <f t="shared" si="39"/>
        <v/>
      </c>
      <c r="G206" s="94" t="str">
        <f t="shared" si="40"/>
        <v/>
      </c>
      <c r="H206" s="127" t="str">
        <f>IF(A206&lt;&gt;"",IF(MID(C206,1,1)="c",$AS$26,IF(MID(C206,1,1)="r",$AS$41,IF(MID(C206,1,1)="p",#REF!,#REF!))),"")</f>
        <v/>
      </c>
      <c r="I206" s="92" t="str">
        <f t="shared" si="41"/>
        <v/>
      </c>
      <c r="J206" s="92" t="str">
        <f t="shared" si="42"/>
        <v/>
      </c>
      <c r="K206" s="92" t="str">
        <f t="shared" si="43"/>
        <v/>
      </c>
      <c r="L206" s="92" t="str">
        <f t="shared" si="44"/>
        <v/>
      </c>
      <c r="M206" s="95" t="str">
        <f>IF(A206&lt;&gt;"",IF(MID(C206,1,1)="c",SigmaEpsConcrete(I206,$AN$30:$AN$33,$AR$30:$AR$33,$AS$26,$AS$27,$AS$28,$AQ$20,$AU$19),""),"")</f>
        <v/>
      </c>
      <c r="N206" s="95" t="str">
        <f>IF(A206&lt;&gt;"",IF(MID(C206,1,1)="r",SigmaEpsReinf(J206,$AS$42:$AS$43,$AS$41,$AS$39,$AS$40,$AQ$38),""),"")</f>
        <v/>
      </c>
      <c r="Q206" s="92" t="str">
        <f t="shared" si="46"/>
        <v/>
      </c>
      <c r="R206" s="92" t="str">
        <f t="shared" si="47"/>
        <v/>
      </c>
      <c r="U206" s="5"/>
      <c r="V206" s="5"/>
      <c r="W206" s="94" t="str">
        <f t="shared" si="45"/>
        <v/>
      </c>
      <c r="X206" s="94" t="str">
        <f t="shared" si="48"/>
        <v/>
      </c>
      <c r="Y206" s="5"/>
      <c r="BH206" s="338"/>
      <c r="BI206" s="338"/>
      <c r="BJ206" s="338"/>
      <c r="BK206" s="338"/>
      <c r="BL206" s="338"/>
      <c r="BM206" s="338"/>
      <c r="BN206" s="338"/>
      <c r="BO206" s="338"/>
      <c r="BP206" s="338"/>
      <c r="BQ206" s="338"/>
      <c r="BR206" s="1"/>
      <c r="BS206" s="1"/>
      <c r="BT206" s="1"/>
      <c r="BU206" s="4"/>
      <c r="BV206" s="1"/>
      <c r="BW206" s="3"/>
      <c r="BX206" s="4"/>
      <c r="BY206" s="5"/>
      <c r="BZ206" s="5"/>
      <c r="CA206" s="5"/>
      <c r="CB206" s="5"/>
      <c r="CC206" s="5"/>
      <c r="CD206" s="43"/>
    </row>
    <row r="207" spans="1:82" ht="15" customHeight="1" x14ac:dyDescent="0.25">
      <c r="A207" s="8"/>
      <c r="B207" s="5"/>
      <c r="C207" s="5"/>
      <c r="D207" s="5"/>
      <c r="E207" s="5"/>
      <c r="F207" s="94" t="str">
        <f t="shared" si="39"/>
        <v/>
      </c>
      <c r="G207" s="94" t="str">
        <f t="shared" si="40"/>
        <v/>
      </c>
      <c r="H207" s="127" t="str">
        <f>IF(A207&lt;&gt;"",IF(MID(C207,1,1)="c",$AS$26,IF(MID(C207,1,1)="r",$AS$41,IF(MID(C207,1,1)="p",#REF!,#REF!))),"")</f>
        <v/>
      </c>
      <c r="I207" s="92" t="str">
        <f t="shared" si="41"/>
        <v/>
      </c>
      <c r="J207" s="92" t="str">
        <f t="shared" si="42"/>
        <v/>
      </c>
      <c r="K207" s="92" t="str">
        <f t="shared" si="43"/>
        <v/>
      </c>
      <c r="L207" s="92" t="str">
        <f t="shared" si="44"/>
        <v/>
      </c>
      <c r="M207" s="95" t="str">
        <f>IF(A207&lt;&gt;"",IF(MID(C207,1,1)="c",SigmaEpsConcrete(I207,$AN$30:$AN$33,$AR$30:$AR$33,$AS$26,$AS$27,$AS$28,$AQ$20,$AU$19),""),"")</f>
        <v/>
      </c>
      <c r="N207" s="95" t="str">
        <f>IF(A207&lt;&gt;"",IF(MID(C207,1,1)="r",SigmaEpsReinf(J207,$AS$42:$AS$43,$AS$41,$AS$39,$AS$40,$AQ$38),""),"")</f>
        <v/>
      </c>
      <c r="Q207" s="92" t="str">
        <f t="shared" si="46"/>
        <v/>
      </c>
      <c r="R207" s="92" t="str">
        <f t="shared" si="47"/>
        <v/>
      </c>
      <c r="U207" s="5"/>
      <c r="V207" s="5"/>
      <c r="W207" s="94" t="str">
        <f t="shared" si="45"/>
        <v/>
      </c>
      <c r="X207" s="94" t="str">
        <f t="shared" si="48"/>
        <v/>
      </c>
      <c r="Y207" s="5"/>
      <c r="BH207" s="338"/>
      <c r="BI207" s="338"/>
      <c r="BJ207" s="338"/>
      <c r="BK207" s="338"/>
      <c r="BL207" s="338"/>
      <c r="BM207" s="338"/>
      <c r="BN207" s="338"/>
      <c r="BO207" s="338"/>
      <c r="BP207" s="338"/>
      <c r="BQ207" s="338"/>
      <c r="BR207" s="1"/>
      <c r="BS207" s="1"/>
      <c r="BT207" s="1"/>
      <c r="BU207" s="4"/>
      <c r="BV207" s="1"/>
      <c r="BW207" s="3"/>
      <c r="BX207" s="4"/>
      <c r="BY207" s="5"/>
      <c r="BZ207" s="5"/>
      <c r="CA207" s="5"/>
      <c r="CB207" s="5"/>
      <c r="CC207" s="5"/>
      <c r="CD207" s="43"/>
    </row>
    <row r="208" spans="1:82" ht="15" customHeight="1" x14ac:dyDescent="0.25">
      <c r="A208" s="8"/>
      <c r="B208" s="5"/>
      <c r="C208" s="5"/>
      <c r="D208" s="5"/>
      <c r="E208" s="5"/>
      <c r="F208" s="94" t="str">
        <f t="shared" si="39"/>
        <v/>
      </c>
      <c r="G208" s="94" t="str">
        <f t="shared" si="40"/>
        <v/>
      </c>
      <c r="H208" s="127" t="str">
        <f>IF(A208&lt;&gt;"",IF(MID(C208,1,1)="c",$AS$26,IF(MID(C208,1,1)="r",$AS$41,IF(MID(C208,1,1)="p",#REF!,#REF!))),"")</f>
        <v/>
      </c>
      <c r="I208" s="92" t="str">
        <f t="shared" si="41"/>
        <v/>
      </c>
      <c r="J208" s="92" t="str">
        <f t="shared" si="42"/>
        <v/>
      </c>
      <c r="K208" s="92" t="str">
        <f t="shared" si="43"/>
        <v/>
      </c>
      <c r="L208" s="92" t="str">
        <f t="shared" si="44"/>
        <v/>
      </c>
      <c r="M208" s="95" t="str">
        <f>IF(A208&lt;&gt;"",IF(MID(C208,1,1)="c",SigmaEpsConcrete(I208,$AN$30:$AN$33,$AR$30:$AR$33,$AS$26,$AS$27,$AS$28,$AQ$20,$AU$19),""),"")</f>
        <v/>
      </c>
      <c r="N208" s="95" t="str">
        <f>IF(A208&lt;&gt;"",IF(MID(C208,1,1)="r",SigmaEpsReinf(J208,$AS$42:$AS$43,$AS$41,$AS$39,$AS$40,$AQ$38),""),"")</f>
        <v/>
      </c>
      <c r="Q208" s="92" t="str">
        <f t="shared" si="46"/>
        <v/>
      </c>
      <c r="R208" s="92" t="str">
        <f t="shared" si="47"/>
        <v/>
      </c>
      <c r="U208" s="5"/>
      <c r="V208" s="5"/>
      <c r="W208" s="94" t="str">
        <f t="shared" si="45"/>
        <v/>
      </c>
      <c r="X208" s="94" t="str">
        <f t="shared" si="48"/>
        <v/>
      </c>
      <c r="Y208" s="5"/>
      <c r="BH208" s="338"/>
      <c r="BI208" s="338"/>
      <c r="BJ208" s="338"/>
      <c r="BK208" s="338"/>
      <c r="BL208" s="338"/>
      <c r="BM208" s="338"/>
      <c r="BN208" s="338"/>
      <c r="BO208" s="338"/>
      <c r="BP208" s="338"/>
      <c r="BQ208" s="338"/>
      <c r="BR208" s="1"/>
      <c r="BS208" s="1"/>
      <c r="BT208" s="1"/>
      <c r="BU208" s="4"/>
      <c r="BV208" s="1"/>
      <c r="BW208" s="3"/>
      <c r="BX208" s="4"/>
      <c r="BY208" s="5"/>
      <c r="BZ208" s="5"/>
      <c r="CA208" s="5"/>
      <c r="CB208" s="5"/>
      <c r="CC208" s="5"/>
      <c r="CD208" s="43"/>
    </row>
    <row r="209" spans="1:82" ht="15" customHeight="1" x14ac:dyDescent="0.25">
      <c r="A209" s="8"/>
      <c r="B209" s="5"/>
      <c r="C209" s="5"/>
      <c r="D209" s="5"/>
      <c r="E209" s="5"/>
      <c r="F209" s="94" t="str">
        <f t="shared" si="39"/>
        <v/>
      </c>
      <c r="G209" s="94" t="str">
        <f t="shared" si="40"/>
        <v/>
      </c>
      <c r="H209" s="127" t="str">
        <f>IF(A209&lt;&gt;"",IF(MID(C209,1,1)="c",$AS$26,IF(MID(C209,1,1)="r",$AS$41,IF(MID(C209,1,1)="p",#REF!,#REF!))),"")</f>
        <v/>
      </c>
      <c r="I209" s="92" t="str">
        <f t="shared" si="41"/>
        <v/>
      </c>
      <c r="J209" s="92" t="str">
        <f t="shared" si="42"/>
        <v/>
      </c>
      <c r="K209" s="92" t="str">
        <f t="shared" si="43"/>
        <v/>
      </c>
      <c r="L209" s="92" t="str">
        <f t="shared" si="44"/>
        <v/>
      </c>
      <c r="M209" s="95" t="str">
        <f>IF(A209&lt;&gt;"",IF(MID(C209,1,1)="c",SigmaEpsConcrete(I209,$AN$30:$AN$33,$AR$30:$AR$33,$AS$26,$AS$27,$AS$28,$AQ$20,$AU$19),""),"")</f>
        <v/>
      </c>
      <c r="N209" s="95" t="str">
        <f>IF(A209&lt;&gt;"",IF(MID(C209,1,1)="r",SigmaEpsReinf(J209,$AS$42:$AS$43,$AS$41,$AS$39,$AS$40,$AQ$38),""),"")</f>
        <v/>
      </c>
      <c r="Q209" s="92" t="str">
        <f t="shared" si="46"/>
        <v/>
      </c>
      <c r="R209" s="92" t="str">
        <f t="shared" si="47"/>
        <v/>
      </c>
      <c r="U209" s="5"/>
      <c r="V209" s="5"/>
      <c r="W209" s="94" t="str">
        <f t="shared" si="45"/>
        <v/>
      </c>
      <c r="X209" s="94" t="str">
        <f t="shared" si="48"/>
        <v/>
      </c>
      <c r="Y209" s="5"/>
      <c r="BH209" s="338"/>
      <c r="BI209" s="338"/>
      <c r="BJ209" s="338"/>
      <c r="BK209" s="338"/>
      <c r="BL209" s="338"/>
      <c r="BM209" s="338"/>
      <c r="BN209" s="338"/>
      <c r="BO209" s="338"/>
      <c r="BP209" s="338"/>
      <c r="BQ209" s="338"/>
      <c r="BR209" s="1"/>
      <c r="BS209" s="1"/>
      <c r="BT209" s="1"/>
      <c r="BU209" s="4"/>
      <c r="BV209" s="1"/>
      <c r="BW209" s="3"/>
      <c r="BX209" s="4"/>
      <c r="BY209" s="5"/>
      <c r="BZ209" s="5"/>
      <c r="CA209" s="5"/>
      <c r="CB209" s="5"/>
      <c r="CC209" s="5"/>
      <c r="CD209" s="43"/>
    </row>
    <row r="210" spans="1:82" ht="15" customHeight="1" x14ac:dyDescent="0.25">
      <c r="A210" s="8"/>
      <c r="B210" s="5"/>
      <c r="C210" s="5"/>
      <c r="D210" s="5"/>
      <c r="E210" s="5"/>
      <c r="F210" s="94" t="str">
        <f t="shared" si="39"/>
        <v/>
      </c>
      <c r="G210" s="94" t="str">
        <f t="shared" si="40"/>
        <v/>
      </c>
      <c r="H210" s="127" t="str">
        <f>IF(A210&lt;&gt;"",IF(MID(C210,1,1)="c",$AS$26,IF(MID(C210,1,1)="r",$AS$41,IF(MID(C210,1,1)="p",#REF!,#REF!))),"")</f>
        <v/>
      </c>
      <c r="I210" s="92" t="str">
        <f t="shared" si="41"/>
        <v/>
      </c>
      <c r="J210" s="92" t="str">
        <f t="shared" si="42"/>
        <v/>
      </c>
      <c r="K210" s="92" t="str">
        <f t="shared" si="43"/>
        <v/>
      </c>
      <c r="L210" s="92" t="str">
        <f t="shared" si="44"/>
        <v/>
      </c>
      <c r="M210" s="95" t="str">
        <f>IF(A210&lt;&gt;"",IF(MID(C210,1,1)="c",SigmaEpsConcrete(I210,$AN$30:$AN$33,$AR$30:$AR$33,$AS$26,$AS$27,$AS$28,$AQ$20,$AU$19),""),"")</f>
        <v/>
      </c>
      <c r="N210" s="95" t="str">
        <f>IF(A210&lt;&gt;"",IF(MID(C210,1,1)="r",SigmaEpsReinf(J210,$AS$42:$AS$43,$AS$41,$AS$39,$AS$40,$AQ$38),""),"")</f>
        <v/>
      </c>
      <c r="Q210" s="92" t="str">
        <f t="shared" si="46"/>
        <v/>
      </c>
      <c r="R210" s="92" t="str">
        <f t="shared" si="47"/>
        <v/>
      </c>
      <c r="U210" s="5"/>
      <c r="V210" s="5"/>
      <c r="W210" s="94" t="str">
        <f t="shared" si="45"/>
        <v/>
      </c>
      <c r="X210" s="94" t="str">
        <f t="shared" si="48"/>
        <v/>
      </c>
      <c r="Y210" s="5"/>
      <c r="BH210" s="338"/>
      <c r="BI210" s="338"/>
      <c r="BJ210" s="338"/>
      <c r="BK210" s="338"/>
      <c r="BL210" s="338"/>
      <c r="BM210" s="338"/>
      <c r="BN210" s="338"/>
      <c r="BO210" s="338"/>
      <c r="BP210" s="338"/>
      <c r="BQ210" s="338"/>
      <c r="BR210" s="1"/>
      <c r="BS210" s="1"/>
      <c r="BT210" s="1"/>
      <c r="BU210" s="4"/>
      <c r="BV210" s="1"/>
      <c r="BW210" s="3"/>
      <c r="BX210" s="4"/>
      <c r="BY210" s="5"/>
      <c r="BZ210" s="5"/>
      <c r="CA210" s="5"/>
      <c r="CB210" s="5"/>
      <c r="CC210" s="5"/>
      <c r="CD210" s="43"/>
    </row>
    <row r="211" spans="1:82" ht="15" customHeight="1" x14ac:dyDescent="0.25">
      <c r="A211" s="8"/>
      <c r="B211" s="5"/>
      <c r="C211" s="5"/>
      <c r="D211" s="5"/>
      <c r="E211" s="5"/>
      <c r="F211" s="94" t="str">
        <f t="shared" si="39"/>
        <v/>
      </c>
      <c r="G211" s="94" t="str">
        <f t="shared" si="40"/>
        <v/>
      </c>
      <c r="H211" s="127" t="str">
        <f>IF(A211&lt;&gt;"",IF(MID(C211,1,1)="c",$AS$26,IF(MID(C211,1,1)="r",$AS$41,IF(MID(C211,1,1)="p",#REF!,#REF!))),"")</f>
        <v/>
      </c>
      <c r="I211" s="92" t="str">
        <f t="shared" si="41"/>
        <v/>
      </c>
      <c r="J211" s="92" t="str">
        <f t="shared" si="42"/>
        <v/>
      </c>
      <c r="K211" s="92" t="str">
        <f t="shared" si="43"/>
        <v/>
      </c>
      <c r="L211" s="92" t="str">
        <f t="shared" si="44"/>
        <v/>
      </c>
      <c r="M211" s="95" t="str">
        <f>IF(A211&lt;&gt;"",IF(MID(C211,1,1)="c",SigmaEpsConcrete(I211,$AN$30:$AN$33,$AR$30:$AR$33,$AS$26,$AS$27,$AS$28,$AQ$20,$AU$19),""),"")</f>
        <v/>
      </c>
      <c r="N211" s="95" t="str">
        <f>IF(A211&lt;&gt;"",IF(MID(C211,1,1)="r",SigmaEpsReinf(J211,$AS$42:$AS$43,$AS$41,$AS$39,$AS$40,$AQ$38),""),"")</f>
        <v/>
      </c>
      <c r="Q211" s="92" t="str">
        <f t="shared" si="46"/>
        <v/>
      </c>
      <c r="R211" s="92" t="str">
        <f t="shared" si="47"/>
        <v/>
      </c>
      <c r="U211" s="5"/>
      <c r="V211" s="5"/>
      <c r="W211" s="94" t="str">
        <f t="shared" si="45"/>
        <v/>
      </c>
      <c r="X211" s="94" t="str">
        <f t="shared" si="48"/>
        <v/>
      </c>
      <c r="Y211" s="5"/>
      <c r="BH211" s="338"/>
      <c r="BI211" s="338"/>
      <c r="BJ211" s="338"/>
      <c r="BK211" s="338"/>
      <c r="BL211" s="338"/>
      <c r="BM211" s="338"/>
      <c r="BN211" s="338"/>
      <c r="BO211" s="338"/>
      <c r="BP211" s="338"/>
      <c r="BQ211" s="338"/>
      <c r="BR211" s="1"/>
      <c r="BS211" s="1"/>
      <c r="BT211" s="1"/>
      <c r="BU211" s="4"/>
      <c r="BV211" s="1"/>
      <c r="BW211" s="3"/>
      <c r="BX211" s="4"/>
      <c r="BY211" s="5"/>
      <c r="BZ211" s="5"/>
      <c r="CA211" s="5"/>
      <c r="CB211" s="5"/>
      <c r="CC211" s="5"/>
      <c r="CD211" s="43"/>
    </row>
    <row r="212" spans="1:82" ht="15" customHeight="1" x14ac:dyDescent="0.25">
      <c r="A212" s="8"/>
      <c r="B212" s="5"/>
      <c r="C212" s="5"/>
      <c r="D212" s="5"/>
      <c r="E212" s="5"/>
      <c r="F212" s="94" t="str">
        <f t="shared" si="39"/>
        <v/>
      </c>
      <c r="G212" s="94" t="str">
        <f t="shared" si="40"/>
        <v/>
      </c>
      <c r="H212" s="127" t="str">
        <f>IF(A212&lt;&gt;"",IF(MID(C212,1,1)="c",$AS$26,IF(MID(C212,1,1)="r",$AS$41,IF(MID(C212,1,1)="p",#REF!,#REF!))),"")</f>
        <v/>
      </c>
      <c r="I212" s="92" t="str">
        <f t="shared" si="41"/>
        <v/>
      </c>
      <c r="J212" s="92" t="str">
        <f t="shared" si="42"/>
        <v/>
      </c>
      <c r="K212" s="92" t="str">
        <f t="shared" si="43"/>
        <v/>
      </c>
      <c r="L212" s="92" t="str">
        <f t="shared" si="44"/>
        <v/>
      </c>
      <c r="M212" s="95" t="str">
        <f>IF(A212&lt;&gt;"",IF(MID(C212,1,1)="c",SigmaEpsConcrete(I212,$AN$30:$AN$33,$AR$30:$AR$33,$AS$26,$AS$27,$AS$28,$AQ$20,$AU$19),""),"")</f>
        <v/>
      </c>
      <c r="N212" s="95" t="str">
        <f>IF(A212&lt;&gt;"",IF(MID(C212,1,1)="r",SigmaEpsReinf(J212,$AS$42:$AS$43,$AS$41,$AS$39,$AS$40,$AQ$38),""),"")</f>
        <v/>
      </c>
      <c r="Q212" s="92" t="str">
        <f t="shared" si="46"/>
        <v/>
      </c>
      <c r="R212" s="92" t="str">
        <f t="shared" si="47"/>
        <v/>
      </c>
      <c r="U212" s="5"/>
      <c r="V212" s="5"/>
      <c r="W212" s="94" t="str">
        <f t="shared" si="45"/>
        <v/>
      </c>
      <c r="X212" s="94" t="str">
        <f t="shared" si="48"/>
        <v/>
      </c>
      <c r="Y212" s="5"/>
      <c r="BH212" s="338"/>
      <c r="BI212" s="338"/>
      <c r="BJ212" s="338"/>
      <c r="BK212" s="338"/>
      <c r="BL212" s="338"/>
      <c r="BM212" s="338"/>
      <c r="BN212" s="338"/>
      <c r="BO212" s="338"/>
      <c r="BP212" s="338"/>
      <c r="BQ212" s="338"/>
      <c r="BR212" s="1"/>
      <c r="BS212" s="1"/>
      <c r="BT212" s="1"/>
      <c r="BU212" s="4"/>
      <c r="BV212" s="1"/>
      <c r="BW212" s="3"/>
      <c r="BX212" s="4"/>
      <c r="BY212" s="5"/>
      <c r="BZ212" s="5"/>
      <c r="CA212" s="5"/>
      <c r="CB212" s="5"/>
      <c r="CC212" s="5"/>
      <c r="CD212" s="43"/>
    </row>
    <row r="213" spans="1:82" ht="15" customHeight="1" x14ac:dyDescent="0.25">
      <c r="A213" s="8"/>
      <c r="B213" s="5"/>
      <c r="C213" s="5"/>
      <c r="D213" s="5"/>
      <c r="E213" s="5"/>
      <c r="F213" s="94" t="str">
        <f t="shared" si="39"/>
        <v/>
      </c>
      <c r="G213" s="94" t="str">
        <f t="shared" si="40"/>
        <v/>
      </c>
      <c r="H213" s="127" t="str">
        <f>IF(A213&lt;&gt;"",IF(MID(C213,1,1)="c",$AS$26,IF(MID(C213,1,1)="r",$AS$41,IF(MID(C213,1,1)="p",#REF!,#REF!))),"")</f>
        <v/>
      </c>
      <c r="I213" s="92" t="str">
        <f t="shared" si="41"/>
        <v/>
      </c>
      <c r="J213" s="92" t="str">
        <f t="shared" si="42"/>
        <v/>
      </c>
      <c r="K213" s="92" t="str">
        <f t="shared" si="43"/>
        <v/>
      </c>
      <c r="L213" s="92" t="str">
        <f t="shared" si="44"/>
        <v/>
      </c>
      <c r="M213" s="95" t="str">
        <f>IF(A213&lt;&gt;"",IF(MID(C213,1,1)="c",SigmaEpsConcrete(I213,$AN$30:$AN$33,$AR$30:$AR$33,$AS$26,$AS$27,$AS$28,$AQ$20,$AU$19),""),"")</f>
        <v/>
      </c>
      <c r="N213" s="95" t="str">
        <f>IF(A213&lt;&gt;"",IF(MID(C213,1,1)="r",SigmaEpsReinf(J213,$AS$42:$AS$43,$AS$41,$AS$39,$AS$40,$AQ$38),""),"")</f>
        <v/>
      </c>
      <c r="Q213" s="92" t="str">
        <f t="shared" si="46"/>
        <v/>
      </c>
      <c r="R213" s="92" t="str">
        <f t="shared" si="47"/>
        <v/>
      </c>
      <c r="U213" s="5"/>
      <c r="V213" s="5"/>
      <c r="W213" s="94" t="str">
        <f t="shared" si="45"/>
        <v/>
      </c>
      <c r="X213" s="94" t="str">
        <f t="shared" si="48"/>
        <v/>
      </c>
      <c r="Y213" s="5"/>
      <c r="BH213" s="338"/>
      <c r="BI213" s="338"/>
      <c r="BJ213" s="338"/>
      <c r="BK213" s="338"/>
      <c r="BL213" s="338"/>
      <c r="BM213" s="338"/>
      <c r="BN213" s="338"/>
      <c r="BO213" s="338"/>
      <c r="BP213" s="338"/>
      <c r="BQ213" s="338"/>
      <c r="BR213" s="1"/>
      <c r="BS213" s="1"/>
      <c r="BT213" s="1"/>
      <c r="BU213" s="4"/>
      <c r="BV213" s="1"/>
      <c r="BW213" s="3"/>
      <c r="BX213" s="4"/>
      <c r="BY213" s="5"/>
      <c r="BZ213" s="5"/>
      <c r="CA213" s="5"/>
      <c r="CB213" s="5"/>
      <c r="CC213" s="5"/>
      <c r="CD213" s="43"/>
    </row>
    <row r="214" spans="1:82" ht="15" customHeight="1" x14ac:dyDescent="0.25">
      <c r="A214" s="8"/>
      <c r="B214" s="5"/>
      <c r="C214" s="5"/>
      <c r="D214" s="5"/>
      <c r="E214" s="5"/>
      <c r="F214" s="94" t="str">
        <f t="shared" si="39"/>
        <v/>
      </c>
      <c r="G214" s="94" t="str">
        <f t="shared" si="40"/>
        <v/>
      </c>
      <c r="H214" s="127" t="str">
        <f>IF(A214&lt;&gt;"",IF(MID(C214,1,1)="c",$AS$26,IF(MID(C214,1,1)="r",$AS$41,IF(MID(C214,1,1)="p",#REF!,#REF!))),"")</f>
        <v/>
      </c>
      <c r="I214" s="92" t="str">
        <f t="shared" si="41"/>
        <v/>
      </c>
      <c r="J214" s="92" t="str">
        <f t="shared" si="42"/>
        <v/>
      </c>
      <c r="K214" s="92" t="str">
        <f t="shared" si="43"/>
        <v/>
      </c>
      <c r="L214" s="92" t="str">
        <f t="shared" si="44"/>
        <v/>
      </c>
      <c r="M214" s="95" t="str">
        <f>IF(A214&lt;&gt;"",IF(MID(C214,1,1)="c",SigmaEpsConcrete(I214,$AN$30:$AN$33,$AR$30:$AR$33,$AS$26,$AS$27,$AS$28,$AQ$20,$AU$19),""),"")</f>
        <v/>
      </c>
      <c r="N214" s="95" t="str">
        <f>IF(A214&lt;&gt;"",IF(MID(C214,1,1)="r",SigmaEpsReinf(J214,$AS$42:$AS$43,$AS$41,$AS$39,$AS$40,$AQ$38),""),"")</f>
        <v/>
      </c>
      <c r="Q214" s="92" t="str">
        <f t="shared" si="46"/>
        <v/>
      </c>
      <c r="R214" s="92" t="str">
        <f t="shared" si="47"/>
        <v/>
      </c>
      <c r="U214" s="5"/>
      <c r="V214" s="5"/>
      <c r="W214" s="94" t="str">
        <f t="shared" si="45"/>
        <v/>
      </c>
      <c r="X214" s="94" t="str">
        <f t="shared" si="48"/>
        <v/>
      </c>
      <c r="Y214" s="5"/>
      <c r="BH214" s="338"/>
      <c r="BI214" s="338"/>
      <c r="BJ214" s="338"/>
      <c r="BK214" s="338"/>
      <c r="BL214" s="338"/>
      <c r="BM214" s="338"/>
      <c r="BN214" s="338"/>
      <c r="BO214" s="338"/>
      <c r="BP214" s="338"/>
      <c r="BQ214" s="338"/>
      <c r="BR214" s="1"/>
      <c r="BS214" s="1"/>
      <c r="BT214" s="1"/>
      <c r="BU214" s="4"/>
      <c r="BV214" s="1"/>
      <c r="BW214" s="3"/>
      <c r="BX214" s="4"/>
      <c r="BY214" s="5"/>
      <c r="BZ214" s="5"/>
      <c r="CA214" s="5"/>
      <c r="CB214" s="5"/>
      <c r="CC214" s="5"/>
      <c r="CD214" s="43"/>
    </row>
    <row r="215" spans="1:82" ht="15" customHeight="1" x14ac:dyDescent="0.25">
      <c r="A215" s="8"/>
      <c r="B215" s="5"/>
      <c r="C215" s="5"/>
      <c r="D215" s="5"/>
      <c r="E215" s="5"/>
      <c r="F215" s="94" t="str">
        <f t="shared" si="39"/>
        <v/>
      </c>
      <c r="G215" s="94" t="str">
        <f t="shared" si="40"/>
        <v/>
      </c>
      <c r="H215" s="127" t="str">
        <f>IF(A215&lt;&gt;"",IF(MID(C215,1,1)="c",$AS$26,IF(MID(C215,1,1)="r",$AS$41,IF(MID(C215,1,1)="p",#REF!,#REF!))),"")</f>
        <v/>
      </c>
      <c r="I215" s="92" t="str">
        <f t="shared" si="41"/>
        <v/>
      </c>
      <c r="J215" s="92" t="str">
        <f t="shared" si="42"/>
        <v/>
      </c>
      <c r="K215" s="92" t="str">
        <f t="shared" si="43"/>
        <v/>
      </c>
      <c r="L215" s="92" t="str">
        <f t="shared" si="44"/>
        <v/>
      </c>
      <c r="M215" s="95" t="str">
        <f>IF(A215&lt;&gt;"",IF(MID(C215,1,1)="c",SigmaEpsConcrete(I215,$AN$30:$AN$33,$AR$30:$AR$33,$AS$26,$AS$27,$AS$28,$AQ$20,$AU$19),""),"")</f>
        <v/>
      </c>
      <c r="N215" s="95" t="str">
        <f>IF(A215&lt;&gt;"",IF(MID(C215,1,1)="r",SigmaEpsReinf(J215,$AS$42:$AS$43,$AS$41,$AS$39,$AS$40,$AQ$38),""),"")</f>
        <v/>
      </c>
      <c r="Q215" s="92" t="str">
        <f t="shared" si="46"/>
        <v/>
      </c>
      <c r="R215" s="92" t="str">
        <f t="shared" si="47"/>
        <v/>
      </c>
      <c r="U215" s="5"/>
      <c r="V215" s="5"/>
      <c r="W215" s="94" t="str">
        <f t="shared" si="45"/>
        <v/>
      </c>
      <c r="X215" s="94" t="str">
        <f t="shared" si="48"/>
        <v/>
      </c>
      <c r="Y215" s="5"/>
      <c r="BH215" s="338"/>
      <c r="BI215" s="338"/>
      <c r="BJ215" s="338"/>
      <c r="BK215" s="338"/>
      <c r="BL215" s="338"/>
      <c r="BM215" s="338"/>
      <c r="BN215" s="338"/>
      <c r="BO215" s="338"/>
      <c r="BP215" s="338"/>
      <c r="BQ215" s="338"/>
      <c r="BR215" s="1"/>
      <c r="BS215" s="1"/>
      <c r="BT215" s="1"/>
      <c r="BU215" s="4"/>
      <c r="BV215" s="1"/>
      <c r="BW215" s="3"/>
      <c r="BX215" s="4"/>
      <c r="BY215" s="5"/>
      <c r="BZ215" s="5"/>
      <c r="CA215" s="5"/>
      <c r="CB215" s="5"/>
      <c r="CC215" s="5"/>
      <c r="CD215" s="43"/>
    </row>
    <row r="216" spans="1:82" ht="15" customHeight="1" x14ac:dyDescent="0.25">
      <c r="A216" s="8"/>
      <c r="B216" s="5"/>
      <c r="C216" s="5"/>
      <c r="D216" s="5"/>
      <c r="E216" s="5"/>
      <c r="F216" s="94" t="str">
        <f t="shared" si="39"/>
        <v/>
      </c>
      <c r="G216" s="94" t="str">
        <f t="shared" si="40"/>
        <v/>
      </c>
      <c r="H216" s="127" t="str">
        <f>IF(A216&lt;&gt;"",IF(MID(C216,1,1)="c",$AS$26,IF(MID(C216,1,1)="r",$AS$41,IF(MID(C216,1,1)="p",#REF!,#REF!))),"")</f>
        <v/>
      </c>
      <c r="I216" s="92" t="str">
        <f t="shared" si="41"/>
        <v/>
      </c>
      <c r="J216" s="92" t="str">
        <f t="shared" si="42"/>
        <v/>
      </c>
      <c r="K216" s="92" t="str">
        <f t="shared" si="43"/>
        <v/>
      </c>
      <c r="L216" s="92" t="str">
        <f t="shared" si="44"/>
        <v/>
      </c>
      <c r="M216" s="95" t="str">
        <f>IF(A216&lt;&gt;"",IF(MID(C216,1,1)="c",SigmaEpsConcrete(I216,$AN$30:$AN$33,$AR$30:$AR$33,$AS$26,$AS$27,$AS$28,$AQ$20,$AU$19),""),"")</f>
        <v/>
      </c>
      <c r="N216" s="95" t="str">
        <f>IF(A216&lt;&gt;"",IF(MID(C216,1,1)="r",SigmaEpsReinf(J216,$AS$42:$AS$43,$AS$41,$AS$39,$AS$40,$AQ$38),""),"")</f>
        <v/>
      </c>
      <c r="Q216" s="92" t="str">
        <f t="shared" si="46"/>
        <v/>
      </c>
      <c r="R216" s="92" t="str">
        <f t="shared" si="47"/>
        <v/>
      </c>
      <c r="U216" s="5"/>
      <c r="V216" s="5"/>
      <c r="W216" s="94" t="str">
        <f t="shared" si="45"/>
        <v/>
      </c>
      <c r="X216" s="94" t="str">
        <f t="shared" si="48"/>
        <v/>
      </c>
      <c r="Y216" s="5"/>
      <c r="BH216" s="338"/>
      <c r="BI216" s="338"/>
      <c r="BJ216" s="338"/>
      <c r="BK216" s="338"/>
      <c r="BL216" s="338"/>
      <c r="BM216" s="338"/>
      <c r="BN216" s="338"/>
      <c r="BO216" s="338"/>
      <c r="BP216" s="338"/>
      <c r="BQ216" s="338"/>
      <c r="BR216" s="1"/>
      <c r="BS216" s="1"/>
      <c r="BT216" s="1"/>
      <c r="BU216" s="4"/>
      <c r="BV216" s="1"/>
      <c r="BW216" s="3"/>
      <c r="BX216" s="4"/>
      <c r="BY216" s="5"/>
      <c r="BZ216" s="5"/>
      <c r="CA216" s="5"/>
      <c r="CB216" s="5"/>
      <c r="CC216" s="5"/>
      <c r="CD216" s="43"/>
    </row>
    <row r="217" spans="1:82" ht="15" customHeight="1" x14ac:dyDescent="0.25">
      <c r="A217" s="8"/>
      <c r="B217" s="5"/>
      <c r="C217" s="5"/>
      <c r="D217" s="5"/>
      <c r="E217" s="5"/>
      <c r="F217" s="94" t="str">
        <f t="shared" si="39"/>
        <v/>
      </c>
      <c r="G217" s="94" t="str">
        <f t="shared" si="40"/>
        <v/>
      </c>
      <c r="H217" s="127" t="str">
        <f>IF(A217&lt;&gt;"",IF(MID(C217,1,1)="c",$AS$26,IF(MID(C217,1,1)="r",$AS$41,IF(MID(C217,1,1)="p",#REF!,#REF!))),"")</f>
        <v/>
      </c>
      <c r="I217" s="92" t="str">
        <f t="shared" si="41"/>
        <v/>
      </c>
      <c r="J217" s="92" t="str">
        <f t="shared" si="42"/>
        <v/>
      </c>
      <c r="K217" s="92" t="str">
        <f t="shared" si="43"/>
        <v/>
      </c>
      <c r="L217" s="92" t="str">
        <f t="shared" si="44"/>
        <v/>
      </c>
      <c r="M217" s="95" t="str">
        <f>IF(A217&lt;&gt;"",IF(MID(C217,1,1)="c",SigmaEpsConcrete(I217,$AN$30:$AN$33,$AR$30:$AR$33,$AS$26,$AS$27,$AS$28,$AQ$20,$AU$19),""),"")</f>
        <v/>
      </c>
      <c r="N217" s="95" t="str">
        <f>IF(A217&lt;&gt;"",IF(MID(C217,1,1)="r",SigmaEpsReinf(J217,$AS$42:$AS$43,$AS$41,$AS$39,$AS$40,$AQ$38),""),"")</f>
        <v/>
      </c>
      <c r="Q217" s="92" t="str">
        <f t="shared" si="46"/>
        <v/>
      </c>
      <c r="R217" s="92" t="str">
        <f t="shared" si="47"/>
        <v/>
      </c>
      <c r="U217" s="5"/>
      <c r="V217" s="5"/>
      <c r="W217" s="94" t="str">
        <f t="shared" si="45"/>
        <v/>
      </c>
      <c r="X217" s="94" t="str">
        <f t="shared" si="48"/>
        <v/>
      </c>
      <c r="Y217" s="5"/>
      <c r="BH217" s="338"/>
      <c r="BI217" s="338"/>
      <c r="BJ217" s="338"/>
      <c r="BK217" s="338"/>
      <c r="BL217" s="338"/>
      <c r="BM217" s="338"/>
      <c r="BN217" s="338"/>
      <c r="BO217" s="338"/>
      <c r="BP217" s="338"/>
      <c r="BQ217" s="338"/>
      <c r="BR217" s="1"/>
      <c r="BS217" s="1"/>
      <c r="BT217" s="1"/>
      <c r="BU217" s="4"/>
      <c r="BV217" s="1"/>
      <c r="BW217" s="3"/>
      <c r="BX217" s="4"/>
      <c r="BY217" s="5"/>
      <c r="BZ217" s="5"/>
      <c r="CA217" s="5"/>
      <c r="CB217" s="5"/>
      <c r="CC217" s="5"/>
      <c r="CD217" s="43"/>
    </row>
    <row r="218" spans="1:82" ht="15" customHeight="1" x14ac:dyDescent="0.25">
      <c r="A218" s="8"/>
      <c r="B218" s="5"/>
      <c r="C218" s="5"/>
      <c r="D218" s="5"/>
      <c r="E218" s="5"/>
      <c r="F218" s="94" t="str">
        <f t="shared" si="39"/>
        <v/>
      </c>
      <c r="G218" s="94" t="str">
        <f t="shared" si="40"/>
        <v/>
      </c>
      <c r="H218" s="127" t="str">
        <f>IF(A218&lt;&gt;"",IF(MID(C218,1,1)="c",$AS$26,IF(MID(C218,1,1)="r",$AS$41,IF(MID(C218,1,1)="p",#REF!,#REF!))),"")</f>
        <v/>
      </c>
      <c r="I218" s="92" t="str">
        <f t="shared" si="41"/>
        <v/>
      </c>
      <c r="J218" s="92" t="str">
        <f t="shared" si="42"/>
        <v/>
      </c>
      <c r="K218" s="92" t="str">
        <f t="shared" si="43"/>
        <v/>
      </c>
      <c r="L218" s="92" t="str">
        <f t="shared" si="44"/>
        <v/>
      </c>
      <c r="M218" s="95" t="str">
        <f>IF(A218&lt;&gt;"",IF(MID(C218,1,1)="c",SigmaEpsConcrete(I218,$AN$30:$AN$33,$AR$30:$AR$33,$AS$26,$AS$27,$AS$28,$AQ$20,$AU$19),""),"")</f>
        <v/>
      </c>
      <c r="N218" s="95" t="str">
        <f>IF(A218&lt;&gt;"",IF(MID(C218,1,1)="r",SigmaEpsReinf(J218,$AS$42:$AS$43,$AS$41,$AS$39,$AS$40,$AQ$38),""),"")</f>
        <v/>
      </c>
      <c r="Q218" s="92" t="str">
        <f t="shared" si="46"/>
        <v/>
      </c>
      <c r="R218" s="92" t="str">
        <f t="shared" si="47"/>
        <v/>
      </c>
      <c r="U218" s="5"/>
      <c r="V218" s="5"/>
      <c r="W218" s="94" t="str">
        <f t="shared" si="45"/>
        <v/>
      </c>
      <c r="X218" s="94" t="str">
        <f t="shared" si="48"/>
        <v/>
      </c>
      <c r="Y218" s="5"/>
      <c r="BH218" s="338"/>
      <c r="BI218" s="338"/>
      <c r="BJ218" s="338"/>
      <c r="BK218" s="338"/>
      <c r="BL218" s="338"/>
      <c r="BM218" s="338"/>
      <c r="BN218" s="338"/>
      <c r="BO218" s="338"/>
      <c r="BP218" s="338"/>
      <c r="BQ218" s="338"/>
      <c r="BR218" s="1"/>
      <c r="BS218" s="1"/>
      <c r="BT218" s="1"/>
      <c r="BU218" s="4"/>
      <c r="BV218" s="1"/>
      <c r="BW218" s="3"/>
      <c r="BX218" s="4"/>
      <c r="BY218" s="5"/>
      <c r="BZ218" s="5"/>
      <c r="CA218" s="5"/>
      <c r="CB218" s="5"/>
      <c r="CC218" s="5"/>
      <c r="CD218" s="43"/>
    </row>
    <row r="219" spans="1:82" ht="15" customHeight="1" x14ac:dyDescent="0.25">
      <c r="A219" s="8"/>
      <c r="B219" s="5"/>
      <c r="C219" s="5"/>
      <c r="D219" s="5"/>
      <c r="E219" s="5"/>
      <c r="F219" s="94" t="str">
        <f t="shared" si="39"/>
        <v/>
      </c>
      <c r="G219" s="94" t="str">
        <f t="shared" si="40"/>
        <v/>
      </c>
      <c r="H219" s="127" t="str">
        <f>IF(A219&lt;&gt;"",IF(MID(C219,1,1)="c",$AS$26,IF(MID(C219,1,1)="r",$AS$41,IF(MID(C219,1,1)="p",#REF!,#REF!))),"")</f>
        <v/>
      </c>
      <c r="I219" s="92" t="str">
        <f t="shared" si="41"/>
        <v/>
      </c>
      <c r="J219" s="92" t="str">
        <f t="shared" si="42"/>
        <v/>
      </c>
      <c r="K219" s="92" t="str">
        <f t="shared" si="43"/>
        <v/>
      </c>
      <c r="L219" s="92" t="str">
        <f t="shared" si="44"/>
        <v/>
      </c>
      <c r="M219" s="95" t="str">
        <f>IF(A219&lt;&gt;"",IF(MID(C219,1,1)="c",SigmaEpsConcrete(I219,$AN$30:$AN$33,$AR$30:$AR$33,$AS$26,$AS$27,$AS$28,$AQ$20,$AU$19),""),"")</f>
        <v/>
      </c>
      <c r="N219" s="95" t="str">
        <f>IF(A219&lt;&gt;"",IF(MID(C219,1,1)="r",SigmaEpsReinf(J219,$AS$42:$AS$43,$AS$41,$AS$39,$AS$40,$AQ$38),""),"")</f>
        <v/>
      </c>
      <c r="Q219" s="92" t="str">
        <f t="shared" si="46"/>
        <v/>
      </c>
      <c r="R219" s="92" t="str">
        <f t="shared" si="47"/>
        <v/>
      </c>
      <c r="U219" s="5"/>
      <c r="V219" s="5"/>
      <c r="W219" s="94" t="str">
        <f t="shared" si="45"/>
        <v/>
      </c>
      <c r="X219" s="94" t="str">
        <f t="shared" si="48"/>
        <v/>
      </c>
      <c r="Y219" s="5"/>
      <c r="BH219" s="338"/>
      <c r="BI219" s="338"/>
      <c r="BJ219" s="338"/>
      <c r="BK219" s="338"/>
      <c r="BL219" s="338"/>
      <c r="BM219" s="338"/>
      <c r="BN219" s="338"/>
      <c r="BO219" s="338"/>
      <c r="BP219" s="338"/>
      <c r="BQ219" s="338"/>
      <c r="BR219" s="1"/>
      <c r="BS219" s="1"/>
      <c r="BT219" s="1"/>
      <c r="BU219" s="4"/>
      <c r="BV219" s="1"/>
      <c r="BW219" s="3"/>
      <c r="BX219" s="4"/>
      <c r="BY219" s="5"/>
      <c r="BZ219" s="5"/>
      <c r="CA219" s="5"/>
      <c r="CB219" s="5"/>
      <c r="CC219" s="5"/>
      <c r="CD219" s="43"/>
    </row>
    <row r="220" spans="1:82" ht="15" customHeight="1" x14ac:dyDescent="0.25">
      <c r="A220" s="8"/>
      <c r="B220" s="5"/>
      <c r="C220" s="5"/>
      <c r="D220" s="5"/>
      <c r="E220" s="5"/>
      <c r="F220" s="94" t="str">
        <f t="shared" si="39"/>
        <v/>
      </c>
      <c r="G220" s="94" t="str">
        <f t="shared" si="40"/>
        <v/>
      </c>
      <c r="H220" s="127" t="str">
        <f>IF(A220&lt;&gt;"",IF(MID(C220,1,1)="c",$AS$26,IF(MID(C220,1,1)="r",$AS$41,IF(MID(C220,1,1)="p",#REF!,#REF!))),"")</f>
        <v/>
      </c>
      <c r="I220" s="92" t="str">
        <f t="shared" si="41"/>
        <v/>
      </c>
      <c r="J220" s="92" t="str">
        <f t="shared" si="42"/>
        <v/>
      </c>
      <c r="K220" s="92" t="str">
        <f t="shared" si="43"/>
        <v/>
      </c>
      <c r="L220" s="92" t="str">
        <f t="shared" si="44"/>
        <v/>
      </c>
      <c r="M220" s="95" t="str">
        <f>IF(A220&lt;&gt;"",IF(MID(C220,1,1)="c",SigmaEpsConcrete(I220,$AN$30:$AN$33,$AR$30:$AR$33,$AS$26,$AS$27,$AS$28,$AQ$20,$AU$19),""),"")</f>
        <v/>
      </c>
      <c r="N220" s="95" t="str">
        <f>IF(A220&lt;&gt;"",IF(MID(C220,1,1)="r",SigmaEpsReinf(J220,$AS$42:$AS$43,$AS$41,$AS$39,$AS$40,$AQ$38),""),"")</f>
        <v/>
      </c>
      <c r="Q220" s="92" t="str">
        <f t="shared" si="46"/>
        <v/>
      </c>
      <c r="R220" s="92" t="str">
        <f t="shared" si="47"/>
        <v/>
      </c>
      <c r="U220" s="5"/>
      <c r="V220" s="5"/>
      <c r="W220" s="94" t="str">
        <f t="shared" si="45"/>
        <v/>
      </c>
      <c r="X220" s="94" t="str">
        <f t="shared" si="48"/>
        <v/>
      </c>
      <c r="Y220" s="5"/>
      <c r="BH220" s="338"/>
      <c r="BI220" s="338"/>
      <c r="BJ220" s="338"/>
      <c r="BK220" s="338"/>
      <c r="BL220" s="338"/>
      <c r="BM220" s="338"/>
      <c r="BN220" s="338"/>
      <c r="BO220" s="338"/>
      <c r="BP220" s="338"/>
      <c r="BQ220" s="338"/>
      <c r="BR220" s="1"/>
      <c r="BS220" s="1"/>
      <c r="BT220" s="1"/>
      <c r="BU220" s="4"/>
      <c r="BV220" s="1"/>
      <c r="BW220" s="3"/>
      <c r="BX220" s="4"/>
      <c r="BY220" s="5"/>
      <c r="BZ220" s="5"/>
      <c r="CA220" s="5"/>
      <c r="CB220" s="5"/>
      <c r="CC220" s="5"/>
      <c r="CD220" s="43"/>
    </row>
    <row r="221" spans="1:82" ht="15" customHeight="1" x14ac:dyDescent="0.25">
      <c r="A221" s="8"/>
      <c r="B221" s="5"/>
      <c r="C221" s="5"/>
      <c r="D221" s="5"/>
      <c r="E221" s="5"/>
      <c r="F221" s="94" t="str">
        <f t="shared" si="39"/>
        <v/>
      </c>
      <c r="G221" s="94" t="str">
        <f t="shared" si="40"/>
        <v/>
      </c>
      <c r="H221" s="127" t="str">
        <f>IF(A221&lt;&gt;"",IF(MID(C221,1,1)="c",$AS$26,IF(MID(C221,1,1)="r",$AS$41,IF(MID(C221,1,1)="p",#REF!,#REF!))),"")</f>
        <v/>
      </c>
      <c r="I221" s="92" t="str">
        <f t="shared" si="41"/>
        <v/>
      </c>
      <c r="J221" s="92" t="str">
        <f t="shared" si="42"/>
        <v/>
      </c>
      <c r="K221" s="92" t="str">
        <f t="shared" si="43"/>
        <v/>
      </c>
      <c r="L221" s="92" t="str">
        <f t="shared" si="44"/>
        <v/>
      </c>
      <c r="M221" s="95" t="str">
        <f>IF(A221&lt;&gt;"",IF(MID(C221,1,1)="c",SigmaEpsConcrete(I221,$AN$30:$AN$33,$AR$30:$AR$33,$AS$26,$AS$27,$AS$28,$AQ$20,$AU$19),""),"")</f>
        <v/>
      </c>
      <c r="N221" s="95" t="str">
        <f>IF(A221&lt;&gt;"",IF(MID(C221,1,1)="r",SigmaEpsReinf(J221,$AS$42:$AS$43,$AS$41,$AS$39,$AS$40,$AQ$38),""),"")</f>
        <v/>
      </c>
      <c r="Q221" s="92" t="str">
        <f t="shared" si="46"/>
        <v/>
      </c>
      <c r="R221" s="92" t="str">
        <f t="shared" si="47"/>
        <v/>
      </c>
      <c r="U221" s="5"/>
      <c r="V221" s="5"/>
      <c r="W221" s="94" t="str">
        <f t="shared" si="45"/>
        <v/>
      </c>
      <c r="X221" s="94" t="str">
        <f t="shared" si="48"/>
        <v/>
      </c>
      <c r="Y221" s="5"/>
      <c r="BH221" s="338"/>
      <c r="BI221" s="338"/>
      <c r="BJ221" s="338"/>
      <c r="BK221" s="338"/>
      <c r="BL221" s="338"/>
      <c r="BM221" s="338"/>
      <c r="BN221" s="338"/>
      <c r="BO221" s="338"/>
      <c r="BP221" s="338"/>
      <c r="BQ221" s="338"/>
      <c r="BR221" s="1"/>
      <c r="BS221" s="1"/>
      <c r="BT221" s="1"/>
      <c r="BU221" s="4"/>
      <c r="BV221" s="1"/>
      <c r="BW221" s="3"/>
      <c r="BX221" s="4"/>
      <c r="BY221" s="5"/>
      <c r="BZ221" s="5"/>
      <c r="CA221" s="5"/>
      <c r="CB221" s="5"/>
      <c r="CC221" s="5"/>
      <c r="CD221" s="43"/>
    </row>
    <row r="222" spans="1:82" ht="15" customHeight="1" x14ac:dyDescent="0.25">
      <c r="A222" s="8"/>
      <c r="B222" s="5"/>
      <c r="C222" s="5"/>
      <c r="D222" s="5"/>
      <c r="E222" s="5"/>
      <c r="F222" s="94" t="str">
        <f t="shared" si="39"/>
        <v/>
      </c>
      <c r="G222" s="94" t="str">
        <f t="shared" si="40"/>
        <v/>
      </c>
      <c r="H222" s="127" t="str">
        <f>IF(A222&lt;&gt;"",IF(MID(C222,1,1)="c",$AS$26,IF(MID(C222,1,1)="r",$AS$41,IF(MID(C222,1,1)="p",#REF!,#REF!))),"")</f>
        <v/>
      </c>
      <c r="I222" s="92" t="str">
        <f t="shared" si="41"/>
        <v/>
      </c>
      <c r="J222" s="92" t="str">
        <f t="shared" si="42"/>
        <v/>
      </c>
      <c r="K222" s="92" t="str">
        <f t="shared" si="43"/>
        <v/>
      </c>
      <c r="L222" s="92" t="str">
        <f t="shared" si="44"/>
        <v/>
      </c>
      <c r="M222" s="95" t="str">
        <f>IF(A222&lt;&gt;"",IF(MID(C222,1,1)="c",SigmaEpsConcrete(I222,$AN$30:$AN$33,$AR$30:$AR$33,$AS$26,$AS$27,$AS$28,$AQ$20,$AU$19),""),"")</f>
        <v/>
      </c>
      <c r="N222" s="95" t="str">
        <f>IF(A222&lt;&gt;"",IF(MID(C222,1,1)="r",SigmaEpsReinf(J222,$AS$42:$AS$43,$AS$41,$AS$39,$AS$40,$AQ$38),""),"")</f>
        <v/>
      </c>
      <c r="Q222" s="92" t="str">
        <f t="shared" si="46"/>
        <v/>
      </c>
      <c r="R222" s="92" t="str">
        <f t="shared" si="47"/>
        <v/>
      </c>
      <c r="U222" s="5"/>
      <c r="V222" s="5"/>
      <c r="W222" s="94" t="str">
        <f t="shared" si="45"/>
        <v/>
      </c>
      <c r="X222" s="94" t="str">
        <f t="shared" si="48"/>
        <v/>
      </c>
      <c r="Y222" s="5"/>
      <c r="BH222" s="338"/>
      <c r="BI222" s="338"/>
      <c r="BJ222" s="338"/>
      <c r="BK222" s="338"/>
      <c r="BL222" s="338"/>
      <c r="BM222" s="338"/>
      <c r="BN222" s="338"/>
      <c r="BO222" s="338"/>
      <c r="BP222" s="338"/>
      <c r="BQ222" s="338"/>
      <c r="BR222" s="1"/>
      <c r="BS222" s="1"/>
      <c r="BT222" s="1"/>
      <c r="BU222" s="4"/>
      <c r="BV222" s="1"/>
      <c r="BW222" s="3"/>
      <c r="BX222" s="4"/>
      <c r="BY222" s="5"/>
      <c r="BZ222" s="5"/>
      <c r="CA222" s="5"/>
      <c r="CB222" s="5"/>
      <c r="CC222" s="5"/>
      <c r="CD222" s="43"/>
    </row>
    <row r="223" spans="1:82" ht="15" customHeight="1" x14ac:dyDescent="0.25">
      <c r="A223" s="8"/>
      <c r="B223" s="5"/>
      <c r="C223" s="5"/>
      <c r="D223" s="5"/>
      <c r="E223" s="5"/>
      <c r="F223" s="94" t="str">
        <f t="shared" si="39"/>
        <v/>
      </c>
      <c r="G223" s="94" t="str">
        <f t="shared" si="40"/>
        <v/>
      </c>
      <c r="H223" s="127" t="str">
        <f>IF(A223&lt;&gt;"",IF(MID(C223,1,1)="c",$AS$26,IF(MID(C223,1,1)="r",$AS$41,IF(MID(C223,1,1)="p",#REF!,#REF!))),"")</f>
        <v/>
      </c>
      <c r="I223" s="92" t="str">
        <f t="shared" si="41"/>
        <v/>
      </c>
      <c r="J223" s="92" t="str">
        <f t="shared" si="42"/>
        <v/>
      </c>
      <c r="K223" s="92" t="str">
        <f t="shared" si="43"/>
        <v/>
      </c>
      <c r="L223" s="92" t="str">
        <f t="shared" si="44"/>
        <v/>
      </c>
      <c r="M223" s="95" t="str">
        <f>IF(A223&lt;&gt;"",IF(MID(C223,1,1)="c",SigmaEpsConcrete(I223,$AN$30:$AN$33,$AR$30:$AR$33,$AS$26,$AS$27,$AS$28,$AQ$20,$AU$19),""),"")</f>
        <v/>
      </c>
      <c r="N223" s="95" t="str">
        <f>IF(A223&lt;&gt;"",IF(MID(C223,1,1)="r",SigmaEpsReinf(J223,$AS$42:$AS$43,$AS$41,$AS$39,$AS$40,$AQ$38),""),"")</f>
        <v/>
      </c>
      <c r="Q223" s="92" t="str">
        <f t="shared" si="46"/>
        <v/>
      </c>
      <c r="R223" s="92" t="str">
        <f t="shared" si="47"/>
        <v/>
      </c>
      <c r="U223" s="5"/>
      <c r="V223" s="5"/>
      <c r="W223" s="94" t="str">
        <f t="shared" si="45"/>
        <v/>
      </c>
      <c r="X223" s="94" t="str">
        <f t="shared" si="48"/>
        <v/>
      </c>
      <c r="Y223" s="5"/>
      <c r="BH223" s="338"/>
      <c r="BI223" s="338"/>
      <c r="BJ223" s="338"/>
      <c r="BK223" s="338"/>
      <c r="BL223" s="338"/>
      <c r="BM223" s="338"/>
      <c r="BN223" s="338"/>
      <c r="BO223" s="338"/>
      <c r="BP223" s="338"/>
      <c r="BQ223" s="338"/>
      <c r="BR223" s="1"/>
      <c r="BS223" s="1"/>
      <c r="BT223" s="1"/>
      <c r="BU223" s="4"/>
      <c r="BV223" s="1"/>
      <c r="BW223" s="3"/>
      <c r="BX223" s="4"/>
      <c r="BY223" s="5"/>
      <c r="BZ223" s="5"/>
      <c r="CA223" s="5"/>
      <c r="CB223" s="5"/>
      <c r="CC223" s="5"/>
      <c r="CD223" s="43"/>
    </row>
    <row r="224" spans="1:82" ht="15" customHeight="1" x14ac:dyDescent="0.25">
      <c r="A224" s="8"/>
      <c r="B224" s="5"/>
      <c r="C224" s="5"/>
      <c r="D224" s="5"/>
      <c r="E224" s="5"/>
      <c r="F224" s="94" t="str">
        <f t="shared" si="39"/>
        <v/>
      </c>
      <c r="G224" s="94" t="str">
        <f t="shared" si="40"/>
        <v/>
      </c>
      <c r="H224" s="127" t="str">
        <f>IF(A224&lt;&gt;"",IF(MID(C224,1,1)="c",$AS$26,IF(MID(C224,1,1)="r",$AS$41,IF(MID(C224,1,1)="p",#REF!,#REF!))),"")</f>
        <v/>
      </c>
      <c r="I224" s="92" t="str">
        <f t="shared" si="41"/>
        <v/>
      </c>
      <c r="J224" s="92" t="str">
        <f t="shared" si="42"/>
        <v/>
      </c>
      <c r="K224" s="92" t="str">
        <f t="shared" si="43"/>
        <v/>
      </c>
      <c r="L224" s="92" t="str">
        <f t="shared" si="44"/>
        <v/>
      </c>
      <c r="M224" s="95" t="str">
        <f>IF(A224&lt;&gt;"",IF(MID(C224,1,1)="c",SigmaEpsConcrete(I224,$AN$30:$AN$33,$AR$30:$AR$33,$AS$26,$AS$27,$AS$28,$AQ$20,$AU$19),""),"")</f>
        <v/>
      </c>
      <c r="N224" s="95" t="str">
        <f>IF(A224&lt;&gt;"",IF(MID(C224,1,1)="r",SigmaEpsReinf(J224,$AS$42:$AS$43,$AS$41,$AS$39,$AS$40,$AQ$38),""),"")</f>
        <v/>
      </c>
      <c r="Q224" s="92" t="str">
        <f t="shared" si="46"/>
        <v/>
      </c>
      <c r="R224" s="92" t="str">
        <f t="shared" si="47"/>
        <v/>
      </c>
      <c r="U224" s="5"/>
      <c r="V224" s="5"/>
      <c r="W224" s="94" t="str">
        <f t="shared" si="45"/>
        <v/>
      </c>
      <c r="X224" s="94" t="str">
        <f t="shared" si="48"/>
        <v/>
      </c>
      <c r="Y224" s="5"/>
      <c r="BH224" s="338"/>
      <c r="BI224" s="338"/>
      <c r="BJ224" s="338"/>
      <c r="BK224" s="338"/>
      <c r="BL224" s="338"/>
      <c r="BM224" s="338"/>
      <c r="BN224" s="338"/>
      <c r="BO224" s="338"/>
      <c r="BP224" s="338"/>
      <c r="BQ224" s="338"/>
      <c r="BR224" s="1"/>
      <c r="BS224" s="1"/>
      <c r="BT224" s="1"/>
      <c r="BU224" s="4"/>
      <c r="BV224" s="1"/>
      <c r="BW224" s="3"/>
      <c r="BX224" s="4"/>
      <c r="BY224" s="5"/>
      <c r="BZ224" s="5"/>
      <c r="CA224" s="5"/>
      <c r="CB224" s="5"/>
      <c r="CC224" s="5"/>
      <c r="CD224" s="43"/>
    </row>
    <row r="225" spans="1:82" ht="15" customHeight="1" x14ac:dyDescent="0.25">
      <c r="A225" s="8"/>
      <c r="B225" s="5"/>
      <c r="C225" s="5"/>
      <c r="D225" s="5"/>
      <c r="E225" s="5"/>
      <c r="F225" s="94" t="str">
        <f t="shared" si="39"/>
        <v/>
      </c>
      <c r="G225" s="94" t="str">
        <f t="shared" si="40"/>
        <v/>
      </c>
      <c r="H225" s="127" t="str">
        <f>IF(A225&lt;&gt;"",IF(MID(C225,1,1)="c",$AS$26,IF(MID(C225,1,1)="r",$AS$41,IF(MID(C225,1,1)="p",#REF!,#REF!))),"")</f>
        <v/>
      </c>
      <c r="I225" s="92" t="str">
        <f t="shared" si="41"/>
        <v/>
      </c>
      <c r="J225" s="92" t="str">
        <f t="shared" si="42"/>
        <v/>
      </c>
      <c r="K225" s="92" t="str">
        <f t="shared" si="43"/>
        <v/>
      </c>
      <c r="L225" s="92" t="str">
        <f t="shared" si="44"/>
        <v/>
      </c>
      <c r="M225" s="95" t="str">
        <f>IF(A225&lt;&gt;"",IF(MID(C225,1,1)="c",SigmaEpsConcrete(I225,$AN$30:$AN$33,$AR$30:$AR$33,$AS$26,$AS$27,$AS$28,$AQ$20,$AU$19),""),"")</f>
        <v/>
      </c>
      <c r="N225" s="95" t="str">
        <f>IF(A225&lt;&gt;"",IF(MID(C225,1,1)="r",SigmaEpsReinf(J225,$AS$42:$AS$43,$AS$41,$AS$39,$AS$40,$AQ$38),""),"")</f>
        <v/>
      </c>
      <c r="Q225" s="92" t="str">
        <f t="shared" si="46"/>
        <v/>
      </c>
      <c r="R225" s="92" t="str">
        <f t="shared" si="47"/>
        <v/>
      </c>
      <c r="U225" s="5"/>
      <c r="V225" s="5"/>
      <c r="W225" s="94" t="str">
        <f t="shared" si="45"/>
        <v/>
      </c>
      <c r="X225" s="94" t="str">
        <f t="shared" si="48"/>
        <v/>
      </c>
      <c r="Y225" s="5"/>
      <c r="BH225" s="338"/>
      <c r="BI225" s="338"/>
      <c r="BJ225" s="338"/>
      <c r="BK225" s="338"/>
      <c r="BL225" s="338"/>
      <c r="BM225" s="338"/>
      <c r="BN225" s="338"/>
      <c r="BO225" s="338"/>
      <c r="BP225" s="338"/>
      <c r="BQ225" s="338"/>
      <c r="BR225" s="1"/>
      <c r="BS225" s="1"/>
      <c r="BT225" s="1"/>
      <c r="BU225" s="4"/>
      <c r="BV225" s="1"/>
      <c r="BW225" s="3"/>
      <c r="BX225" s="4"/>
      <c r="BY225" s="5"/>
      <c r="BZ225" s="5"/>
      <c r="CA225" s="5"/>
      <c r="CB225" s="5"/>
      <c r="CC225" s="5"/>
      <c r="CD225" s="43"/>
    </row>
    <row r="226" spans="1:82" ht="15" customHeight="1" x14ac:dyDescent="0.25">
      <c r="A226" s="8"/>
      <c r="B226" s="5"/>
      <c r="C226" s="5"/>
      <c r="D226" s="5"/>
      <c r="E226" s="5"/>
      <c r="F226" s="94" t="str">
        <f t="shared" si="39"/>
        <v/>
      </c>
      <c r="G226" s="94" t="str">
        <f t="shared" si="40"/>
        <v/>
      </c>
      <c r="H226" s="127" t="str">
        <f>IF(A226&lt;&gt;"",IF(MID(C226,1,1)="c",$AS$26,IF(MID(C226,1,1)="r",$AS$41,IF(MID(C226,1,1)="p",#REF!,#REF!))),"")</f>
        <v/>
      </c>
      <c r="I226" s="92" t="str">
        <f t="shared" si="41"/>
        <v/>
      </c>
      <c r="J226" s="92" t="str">
        <f t="shared" si="42"/>
        <v/>
      </c>
      <c r="K226" s="92" t="str">
        <f t="shared" si="43"/>
        <v/>
      </c>
      <c r="L226" s="92" t="str">
        <f t="shared" si="44"/>
        <v/>
      </c>
      <c r="M226" s="95" t="str">
        <f>IF(A226&lt;&gt;"",IF(MID(C226,1,1)="c",SigmaEpsConcrete(I226,$AN$30:$AN$33,$AR$30:$AR$33,$AS$26,$AS$27,$AS$28,$AQ$20,$AU$19),""),"")</f>
        <v/>
      </c>
      <c r="N226" s="95" t="str">
        <f>IF(A226&lt;&gt;"",IF(MID(C226,1,1)="r",SigmaEpsReinf(J226,$AS$42:$AS$43,$AS$41,$AS$39,$AS$40,$AQ$38),""),"")</f>
        <v/>
      </c>
      <c r="Q226" s="92" t="str">
        <f t="shared" si="46"/>
        <v/>
      </c>
      <c r="R226" s="92" t="str">
        <f t="shared" si="47"/>
        <v/>
      </c>
      <c r="U226" s="5"/>
      <c r="V226" s="5"/>
      <c r="W226" s="94" t="str">
        <f t="shared" si="45"/>
        <v/>
      </c>
      <c r="X226" s="94" t="str">
        <f t="shared" si="48"/>
        <v/>
      </c>
      <c r="Y226" s="5"/>
      <c r="BH226" s="338"/>
      <c r="BI226" s="338"/>
      <c r="BJ226" s="338"/>
      <c r="BK226" s="338"/>
      <c r="BL226" s="338"/>
      <c r="BM226" s="338"/>
      <c r="BN226" s="338"/>
      <c r="BO226" s="338"/>
      <c r="BP226" s="338"/>
      <c r="BQ226" s="338"/>
      <c r="BR226" s="1"/>
      <c r="BS226" s="1"/>
      <c r="BT226" s="1"/>
      <c r="BU226" s="4"/>
      <c r="BV226" s="1"/>
      <c r="BW226" s="3"/>
      <c r="BX226" s="4"/>
      <c r="BY226" s="5"/>
      <c r="BZ226" s="5"/>
      <c r="CA226" s="5"/>
      <c r="CB226" s="5"/>
      <c r="CC226" s="5"/>
      <c r="CD226" s="43"/>
    </row>
    <row r="227" spans="1:82" ht="15" customHeight="1" x14ac:dyDescent="0.25">
      <c r="A227" s="8"/>
      <c r="B227" s="5"/>
      <c r="C227" s="5"/>
      <c r="D227" s="5"/>
      <c r="E227" s="5"/>
      <c r="F227" s="94" t="str">
        <f t="shared" si="39"/>
        <v/>
      </c>
      <c r="G227" s="94" t="str">
        <f t="shared" si="40"/>
        <v/>
      </c>
      <c r="H227" s="127" t="str">
        <f>IF(A227&lt;&gt;"",IF(MID(C227,1,1)="c",$AS$26,IF(MID(C227,1,1)="r",$AS$41,IF(MID(C227,1,1)="p",#REF!,#REF!))),"")</f>
        <v/>
      </c>
      <c r="I227" s="92" t="str">
        <f t="shared" si="41"/>
        <v/>
      </c>
      <c r="J227" s="92" t="str">
        <f t="shared" si="42"/>
        <v/>
      </c>
      <c r="K227" s="92" t="str">
        <f t="shared" si="43"/>
        <v/>
      </c>
      <c r="L227" s="92" t="str">
        <f t="shared" si="44"/>
        <v/>
      </c>
      <c r="M227" s="95" t="str">
        <f>IF(A227&lt;&gt;"",IF(MID(C227,1,1)="c",SigmaEpsConcrete(I227,$AN$30:$AN$33,$AR$30:$AR$33,$AS$26,$AS$27,$AS$28,$AQ$20,$AU$19),""),"")</f>
        <v/>
      </c>
      <c r="N227" s="95" t="str">
        <f>IF(A227&lt;&gt;"",IF(MID(C227,1,1)="r",SigmaEpsReinf(J227,$AS$42:$AS$43,$AS$41,$AS$39,$AS$40,$AQ$38),""),"")</f>
        <v/>
      </c>
      <c r="Q227" s="92" t="str">
        <f t="shared" si="46"/>
        <v/>
      </c>
      <c r="R227" s="92" t="str">
        <f t="shared" si="47"/>
        <v/>
      </c>
      <c r="U227" s="5"/>
      <c r="V227" s="5"/>
      <c r="W227" s="94" t="str">
        <f t="shared" si="45"/>
        <v/>
      </c>
      <c r="X227" s="94" t="str">
        <f t="shared" si="48"/>
        <v/>
      </c>
      <c r="Y227" s="5"/>
      <c r="BH227" s="338"/>
      <c r="BI227" s="338"/>
      <c r="BJ227" s="338"/>
      <c r="BK227" s="338"/>
      <c r="BL227" s="338"/>
      <c r="BM227" s="338"/>
      <c r="BN227" s="338"/>
      <c r="BO227" s="338"/>
      <c r="BP227" s="338"/>
      <c r="BQ227" s="338"/>
      <c r="BR227" s="1"/>
      <c r="BS227" s="1"/>
      <c r="BT227" s="1"/>
      <c r="BU227" s="4"/>
      <c r="BV227" s="1"/>
      <c r="BW227" s="3"/>
      <c r="BX227" s="4"/>
      <c r="BY227" s="5"/>
      <c r="BZ227" s="5"/>
      <c r="CA227" s="5"/>
      <c r="CB227" s="5"/>
      <c r="CC227" s="5"/>
      <c r="CD227" s="43"/>
    </row>
    <row r="228" spans="1:82" ht="15" customHeight="1" x14ac:dyDescent="0.25">
      <c r="A228" s="8"/>
      <c r="B228" s="5"/>
      <c r="C228" s="5"/>
      <c r="D228" s="5"/>
      <c r="E228" s="5"/>
      <c r="F228" s="94" t="str">
        <f t="shared" si="39"/>
        <v/>
      </c>
      <c r="G228" s="94" t="str">
        <f t="shared" si="40"/>
        <v/>
      </c>
      <c r="H228" s="127" t="str">
        <f>IF(A228&lt;&gt;"",IF(MID(C228,1,1)="c",$AS$26,IF(MID(C228,1,1)="r",$AS$41,IF(MID(C228,1,1)="p",#REF!,#REF!))),"")</f>
        <v/>
      </c>
      <c r="I228" s="92" t="str">
        <f t="shared" si="41"/>
        <v/>
      </c>
      <c r="J228" s="92" t="str">
        <f t="shared" si="42"/>
        <v/>
      </c>
      <c r="K228" s="92" t="str">
        <f t="shared" si="43"/>
        <v/>
      </c>
      <c r="L228" s="92" t="str">
        <f t="shared" si="44"/>
        <v/>
      </c>
      <c r="M228" s="95" t="str">
        <f>IF(A228&lt;&gt;"",IF(MID(C228,1,1)="c",SigmaEpsConcrete(I228,$AN$30:$AN$33,$AR$30:$AR$33,$AS$26,$AS$27,$AS$28,$AQ$20,$AU$19),""),"")</f>
        <v/>
      </c>
      <c r="N228" s="95" t="str">
        <f>IF(A228&lt;&gt;"",IF(MID(C228,1,1)="r",SigmaEpsReinf(J228,$AS$42:$AS$43,$AS$41,$AS$39,$AS$40,$AQ$38),""),"")</f>
        <v/>
      </c>
      <c r="Q228" s="92" t="str">
        <f t="shared" si="46"/>
        <v/>
      </c>
      <c r="R228" s="92" t="str">
        <f t="shared" si="47"/>
        <v/>
      </c>
      <c r="U228" s="5"/>
      <c r="V228" s="5"/>
      <c r="W228" s="94" t="str">
        <f t="shared" si="45"/>
        <v/>
      </c>
      <c r="X228" s="94" t="str">
        <f t="shared" si="48"/>
        <v/>
      </c>
      <c r="Y228" s="5"/>
      <c r="BH228" s="338"/>
      <c r="BI228" s="338"/>
      <c r="BJ228" s="338"/>
      <c r="BK228" s="338"/>
      <c r="BL228" s="338"/>
      <c r="BM228" s="338"/>
      <c r="BN228" s="338"/>
      <c r="BO228" s="338"/>
      <c r="BP228" s="338"/>
      <c r="BQ228" s="338"/>
      <c r="BR228" s="1"/>
      <c r="BS228" s="1"/>
      <c r="BT228" s="1"/>
      <c r="BU228" s="4"/>
      <c r="BV228" s="1"/>
      <c r="BW228" s="3"/>
      <c r="BX228" s="4"/>
      <c r="BY228" s="5"/>
      <c r="BZ228" s="5"/>
      <c r="CA228" s="5"/>
      <c r="CB228" s="5"/>
      <c r="CC228" s="5"/>
      <c r="CD228" s="43"/>
    </row>
    <row r="229" spans="1:82" ht="15" customHeight="1" x14ac:dyDescent="0.25">
      <c r="A229" s="8"/>
      <c r="B229" s="5"/>
      <c r="C229" s="5"/>
      <c r="D229" s="5"/>
      <c r="E229" s="5"/>
      <c r="F229" s="94" t="str">
        <f t="shared" si="39"/>
        <v/>
      </c>
      <c r="G229" s="94" t="str">
        <f t="shared" si="40"/>
        <v/>
      </c>
      <c r="H229" s="127" t="str">
        <f>IF(A229&lt;&gt;"",IF(MID(C229,1,1)="c",$AS$26,IF(MID(C229,1,1)="r",$AS$41,IF(MID(C229,1,1)="p",#REF!,#REF!))),"")</f>
        <v/>
      </c>
      <c r="I229" s="92" t="str">
        <f t="shared" si="41"/>
        <v/>
      </c>
      <c r="J229" s="92" t="str">
        <f t="shared" si="42"/>
        <v/>
      </c>
      <c r="K229" s="92" t="str">
        <f t="shared" si="43"/>
        <v/>
      </c>
      <c r="L229" s="92" t="str">
        <f t="shared" si="44"/>
        <v/>
      </c>
      <c r="M229" s="95" t="str">
        <f>IF(A229&lt;&gt;"",IF(MID(C229,1,1)="c",SigmaEpsConcrete(I229,$AN$30:$AN$33,$AR$30:$AR$33,$AS$26,$AS$27,$AS$28,$AQ$20,$AU$19),""),"")</f>
        <v/>
      </c>
      <c r="N229" s="95" t="str">
        <f>IF(A229&lt;&gt;"",IF(MID(C229,1,1)="r",SigmaEpsReinf(J229,$AS$42:$AS$43,$AS$41,$AS$39,$AS$40,$AQ$38),""),"")</f>
        <v/>
      </c>
      <c r="Q229" s="92" t="str">
        <f t="shared" si="46"/>
        <v/>
      </c>
      <c r="R229" s="92" t="str">
        <f t="shared" si="47"/>
        <v/>
      </c>
      <c r="U229" s="5"/>
      <c r="V229" s="5"/>
      <c r="W229" s="94" t="str">
        <f t="shared" si="45"/>
        <v/>
      </c>
      <c r="X229" s="94" t="str">
        <f t="shared" si="48"/>
        <v/>
      </c>
      <c r="Y229" s="5"/>
      <c r="BH229" s="338"/>
      <c r="BI229" s="338"/>
      <c r="BJ229" s="338"/>
      <c r="BK229" s="338"/>
      <c r="BL229" s="338"/>
      <c r="BM229" s="338"/>
      <c r="BN229" s="338"/>
      <c r="BO229" s="338"/>
      <c r="BP229" s="338"/>
      <c r="BQ229" s="338"/>
      <c r="BR229" s="1"/>
      <c r="BS229" s="1"/>
      <c r="BT229" s="1"/>
      <c r="BU229" s="4"/>
      <c r="BV229" s="1"/>
      <c r="BW229" s="3"/>
      <c r="BX229" s="4"/>
      <c r="BY229" s="5"/>
      <c r="BZ229" s="5"/>
      <c r="CA229" s="5"/>
      <c r="CB229" s="5"/>
      <c r="CC229" s="5"/>
      <c r="CD229" s="43"/>
    </row>
    <row r="230" spans="1:82" ht="15" customHeight="1" x14ac:dyDescent="0.25">
      <c r="A230" s="8"/>
      <c r="B230" s="5"/>
      <c r="C230" s="5"/>
      <c r="D230" s="5"/>
      <c r="E230" s="5"/>
      <c r="F230" s="94" t="str">
        <f t="shared" si="39"/>
        <v/>
      </c>
      <c r="G230" s="94" t="str">
        <f t="shared" si="40"/>
        <v/>
      </c>
      <c r="H230" s="127" t="str">
        <f>IF(A230&lt;&gt;"",IF(MID(C230,1,1)="c",$AS$26,IF(MID(C230,1,1)="r",$AS$41,IF(MID(C230,1,1)="p",#REF!,#REF!))),"")</f>
        <v/>
      </c>
      <c r="I230" s="92" t="str">
        <f t="shared" si="41"/>
        <v/>
      </c>
      <c r="J230" s="92" t="str">
        <f t="shared" si="42"/>
        <v/>
      </c>
      <c r="K230" s="92" t="str">
        <f t="shared" si="43"/>
        <v/>
      </c>
      <c r="L230" s="92" t="str">
        <f t="shared" si="44"/>
        <v/>
      </c>
      <c r="M230" s="95" t="str">
        <f>IF(A230&lt;&gt;"",IF(MID(C230,1,1)="c",SigmaEpsConcrete(I230,$AN$30:$AN$33,$AR$30:$AR$33,$AS$26,$AS$27,$AS$28,$AQ$20,$AU$19),""),"")</f>
        <v/>
      </c>
      <c r="N230" s="95" t="str">
        <f>IF(A230&lt;&gt;"",IF(MID(C230,1,1)="r",SigmaEpsReinf(J230,$AS$42:$AS$43,$AS$41,$AS$39,$AS$40,$AQ$38),""),"")</f>
        <v/>
      </c>
      <c r="Q230" s="92" t="str">
        <f t="shared" si="46"/>
        <v/>
      </c>
      <c r="R230" s="92" t="str">
        <f t="shared" si="47"/>
        <v/>
      </c>
      <c r="U230" s="5"/>
      <c r="V230" s="5"/>
      <c r="W230" s="94" t="str">
        <f t="shared" si="45"/>
        <v/>
      </c>
      <c r="X230" s="94" t="str">
        <f t="shared" si="48"/>
        <v/>
      </c>
      <c r="Y230" s="5"/>
      <c r="BH230" s="338"/>
      <c r="BI230" s="338"/>
      <c r="BJ230" s="338"/>
      <c r="BK230" s="338"/>
      <c r="BL230" s="338"/>
      <c r="BM230" s="338"/>
      <c r="BN230" s="338"/>
      <c r="BO230" s="338"/>
      <c r="BP230" s="338"/>
      <c r="BQ230" s="338"/>
      <c r="BR230" s="1"/>
      <c r="BS230" s="1"/>
      <c r="BT230" s="1"/>
      <c r="BU230" s="4"/>
      <c r="BV230" s="1"/>
      <c r="BW230" s="3"/>
      <c r="BX230" s="4"/>
      <c r="BY230" s="5"/>
      <c r="BZ230" s="5"/>
      <c r="CA230" s="5"/>
      <c r="CB230" s="5"/>
      <c r="CC230" s="5"/>
      <c r="CD230" s="43"/>
    </row>
    <row r="231" spans="1:82" ht="15" customHeight="1" x14ac:dyDescent="0.25">
      <c r="A231" s="8"/>
      <c r="B231" s="5"/>
      <c r="C231" s="5"/>
      <c r="D231" s="5"/>
      <c r="E231" s="5"/>
      <c r="F231" s="94" t="str">
        <f t="shared" si="39"/>
        <v/>
      </c>
      <c r="G231" s="94" t="str">
        <f t="shared" si="40"/>
        <v/>
      </c>
      <c r="H231" s="127" t="str">
        <f>IF(A231&lt;&gt;"",IF(MID(C231,1,1)="c",$AS$26,IF(MID(C231,1,1)="r",$AS$41,IF(MID(C231,1,1)="p",#REF!,#REF!))),"")</f>
        <v/>
      </c>
      <c r="I231" s="92" t="str">
        <f t="shared" si="41"/>
        <v/>
      </c>
      <c r="J231" s="92" t="str">
        <f t="shared" si="42"/>
        <v/>
      </c>
      <c r="K231" s="92" t="str">
        <f t="shared" si="43"/>
        <v/>
      </c>
      <c r="L231" s="92" t="str">
        <f t="shared" si="44"/>
        <v/>
      </c>
      <c r="M231" s="95" t="str">
        <f>IF(A231&lt;&gt;"",IF(MID(C231,1,1)="c",SigmaEpsConcrete(I231,$AN$30:$AN$33,$AR$30:$AR$33,$AS$26,$AS$27,$AS$28,$AQ$20,$AU$19),""),"")</f>
        <v/>
      </c>
      <c r="N231" s="95" t="str">
        <f>IF(A231&lt;&gt;"",IF(MID(C231,1,1)="r",SigmaEpsReinf(J231,$AS$42:$AS$43,$AS$41,$AS$39,$AS$40,$AQ$38),""),"")</f>
        <v/>
      </c>
      <c r="Q231" s="92" t="str">
        <f t="shared" si="46"/>
        <v/>
      </c>
      <c r="R231" s="92" t="str">
        <f t="shared" si="47"/>
        <v/>
      </c>
      <c r="U231" s="5"/>
      <c r="V231" s="5"/>
      <c r="W231" s="94" t="str">
        <f t="shared" si="45"/>
        <v/>
      </c>
      <c r="X231" s="94" t="str">
        <f t="shared" si="48"/>
        <v/>
      </c>
      <c r="Y231" s="5"/>
      <c r="BH231" s="338"/>
      <c r="BI231" s="338"/>
      <c r="BJ231" s="338"/>
      <c r="BK231" s="338"/>
      <c r="BL231" s="338"/>
      <c r="BM231" s="338"/>
      <c r="BN231" s="338"/>
      <c r="BO231" s="338"/>
      <c r="BP231" s="338"/>
      <c r="BQ231" s="338"/>
      <c r="BR231" s="1"/>
      <c r="BS231" s="1"/>
      <c r="BT231" s="1"/>
      <c r="BU231" s="4"/>
      <c r="BV231" s="1"/>
      <c r="BW231" s="3"/>
      <c r="BX231" s="4"/>
      <c r="BY231" s="5"/>
      <c r="BZ231" s="5"/>
      <c r="CA231" s="5"/>
      <c r="CB231" s="5"/>
      <c r="CC231" s="5"/>
      <c r="CD231" s="43"/>
    </row>
    <row r="232" spans="1:82" ht="15" customHeight="1" x14ac:dyDescent="0.25">
      <c r="A232" s="8"/>
      <c r="B232" s="5"/>
      <c r="C232" s="5"/>
      <c r="D232" s="5"/>
      <c r="E232" s="5"/>
      <c r="F232" s="94" t="str">
        <f t="shared" si="39"/>
        <v/>
      </c>
      <c r="G232" s="94" t="str">
        <f t="shared" si="40"/>
        <v/>
      </c>
      <c r="H232" s="127" t="str">
        <f>IF(A232&lt;&gt;"",IF(MID(C232,1,1)="c",$AS$26,IF(MID(C232,1,1)="r",$AS$41,IF(MID(C232,1,1)="p",#REF!,#REF!))),"")</f>
        <v/>
      </c>
      <c r="I232" s="92" t="str">
        <f t="shared" si="41"/>
        <v/>
      </c>
      <c r="J232" s="92" t="str">
        <f t="shared" si="42"/>
        <v/>
      </c>
      <c r="K232" s="92" t="str">
        <f t="shared" si="43"/>
        <v/>
      </c>
      <c r="L232" s="92" t="str">
        <f t="shared" si="44"/>
        <v/>
      </c>
      <c r="M232" s="95" t="str">
        <f>IF(A232&lt;&gt;"",IF(MID(C232,1,1)="c",SigmaEpsConcrete(I232,$AN$30:$AN$33,$AR$30:$AR$33,$AS$26,$AS$27,$AS$28,$AQ$20,$AU$19),""),"")</f>
        <v/>
      </c>
      <c r="N232" s="95" t="str">
        <f>IF(A232&lt;&gt;"",IF(MID(C232,1,1)="r",SigmaEpsReinf(J232,$AS$42:$AS$43,$AS$41,$AS$39,$AS$40,$AQ$38),""),"")</f>
        <v/>
      </c>
      <c r="Q232" s="92" t="str">
        <f t="shared" si="46"/>
        <v/>
      </c>
      <c r="R232" s="92" t="str">
        <f t="shared" si="47"/>
        <v/>
      </c>
      <c r="U232" s="5"/>
      <c r="V232" s="5"/>
      <c r="W232" s="94" t="str">
        <f t="shared" si="45"/>
        <v/>
      </c>
      <c r="X232" s="94" t="str">
        <f t="shared" si="48"/>
        <v/>
      </c>
      <c r="Y232" s="5"/>
      <c r="BH232" s="338"/>
      <c r="BI232" s="338"/>
      <c r="BJ232" s="338"/>
      <c r="BK232" s="338"/>
      <c r="BL232" s="338"/>
      <c r="BM232" s="338"/>
      <c r="BN232" s="338"/>
      <c r="BO232" s="338"/>
      <c r="BP232" s="338"/>
      <c r="BQ232" s="338"/>
      <c r="BR232" s="1"/>
      <c r="BS232" s="1"/>
      <c r="BT232" s="1"/>
      <c r="BU232" s="4"/>
      <c r="BV232" s="1"/>
      <c r="BW232" s="3"/>
      <c r="BX232" s="4"/>
      <c r="BY232" s="5"/>
      <c r="BZ232" s="5"/>
      <c r="CA232" s="5"/>
      <c r="CB232" s="5"/>
      <c r="CC232" s="5"/>
      <c r="CD232" s="43"/>
    </row>
    <row r="233" spans="1:82" ht="15" customHeight="1" x14ac:dyDescent="0.25">
      <c r="A233" s="8"/>
      <c r="B233" s="5"/>
      <c r="C233" s="5"/>
      <c r="D233" s="5"/>
      <c r="E233" s="5"/>
      <c r="F233" s="94" t="str">
        <f t="shared" si="39"/>
        <v/>
      </c>
      <c r="G233" s="94" t="str">
        <f t="shared" si="40"/>
        <v/>
      </c>
      <c r="H233" s="127" t="str">
        <f>IF(A233&lt;&gt;"",IF(MID(C233,1,1)="c",$AS$26,IF(MID(C233,1,1)="r",$AS$41,IF(MID(C233,1,1)="p",#REF!,#REF!))),"")</f>
        <v/>
      </c>
      <c r="I233" s="92" t="str">
        <f t="shared" si="41"/>
        <v/>
      </c>
      <c r="J233" s="92" t="str">
        <f t="shared" si="42"/>
        <v/>
      </c>
      <c r="K233" s="92" t="str">
        <f t="shared" si="43"/>
        <v/>
      </c>
      <c r="L233" s="92" t="str">
        <f t="shared" si="44"/>
        <v/>
      </c>
      <c r="M233" s="95" t="str">
        <f>IF(A233&lt;&gt;"",IF(MID(C233,1,1)="c",SigmaEpsConcrete(I233,$AN$30:$AN$33,$AR$30:$AR$33,$AS$26,$AS$27,$AS$28,$AQ$20,$AU$19),""),"")</f>
        <v/>
      </c>
      <c r="N233" s="95" t="str">
        <f>IF(A233&lt;&gt;"",IF(MID(C233,1,1)="r",SigmaEpsReinf(J233,$AS$42:$AS$43,$AS$41,$AS$39,$AS$40,$AQ$38),""),"")</f>
        <v/>
      </c>
      <c r="Q233" s="92" t="str">
        <f t="shared" si="46"/>
        <v/>
      </c>
      <c r="R233" s="92" t="str">
        <f t="shared" si="47"/>
        <v/>
      </c>
      <c r="U233" s="5"/>
      <c r="V233" s="5"/>
      <c r="W233" s="94" t="str">
        <f t="shared" si="45"/>
        <v/>
      </c>
      <c r="X233" s="94" t="str">
        <f t="shared" si="48"/>
        <v/>
      </c>
      <c r="Y233" s="5"/>
      <c r="BH233" s="338"/>
      <c r="BI233" s="338"/>
      <c r="BJ233" s="338"/>
      <c r="BK233" s="338"/>
      <c r="BL233" s="338"/>
      <c r="BM233" s="338"/>
      <c r="BN233" s="338"/>
      <c r="BO233" s="338"/>
      <c r="BP233" s="338"/>
      <c r="BQ233" s="338"/>
      <c r="BR233" s="1"/>
      <c r="BS233" s="1"/>
      <c r="BT233" s="1"/>
      <c r="BU233" s="4"/>
      <c r="BV233" s="1"/>
      <c r="BW233" s="3"/>
      <c r="BX233" s="4"/>
      <c r="BY233" s="5"/>
      <c r="BZ233" s="5"/>
      <c r="CA233" s="5"/>
      <c r="CB233" s="5"/>
      <c r="CC233" s="5"/>
      <c r="CD233" s="43"/>
    </row>
    <row r="234" spans="1:82" ht="15" customHeight="1" x14ac:dyDescent="0.25">
      <c r="A234" s="8"/>
      <c r="B234" s="5"/>
      <c r="C234" s="5"/>
      <c r="D234" s="5"/>
      <c r="E234" s="5"/>
      <c r="F234" s="94" t="str">
        <f t="shared" si="39"/>
        <v/>
      </c>
      <c r="G234" s="94" t="str">
        <f t="shared" si="40"/>
        <v/>
      </c>
      <c r="H234" s="127" t="str">
        <f>IF(A234&lt;&gt;"",IF(MID(C234,1,1)="c",$AS$26,IF(MID(C234,1,1)="r",$AS$41,IF(MID(C234,1,1)="p",#REF!,#REF!))),"")</f>
        <v/>
      </c>
      <c r="I234" s="92" t="str">
        <f t="shared" si="41"/>
        <v/>
      </c>
      <c r="J234" s="92" t="str">
        <f t="shared" si="42"/>
        <v/>
      </c>
      <c r="K234" s="92" t="str">
        <f t="shared" si="43"/>
        <v/>
      </c>
      <c r="L234" s="92" t="str">
        <f t="shared" si="44"/>
        <v/>
      </c>
      <c r="M234" s="95" t="str">
        <f>IF(A234&lt;&gt;"",IF(MID(C234,1,1)="c",SigmaEpsConcrete(I234,$AN$30:$AN$33,$AR$30:$AR$33,$AS$26,$AS$27,$AS$28,$AQ$20,$AU$19),""),"")</f>
        <v/>
      </c>
      <c r="N234" s="95" t="str">
        <f>IF(A234&lt;&gt;"",IF(MID(C234,1,1)="r",SigmaEpsReinf(J234,$AS$42:$AS$43,$AS$41,$AS$39,$AS$40,$AQ$38),""),"")</f>
        <v/>
      </c>
      <c r="Q234" s="92" t="str">
        <f t="shared" si="46"/>
        <v/>
      </c>
      <c r="R234" s="92" t="str">
        <f t="shared" si="47"/>
        <v/>
      </c>
      <c r="U234" s="5"/>
      <c r="V234" s="5"/>
      <c r="W234" s="94" t="str">
        <f t="shared" si="45"/>
        <v/>
      </c>
      <c r="X234" s="94" t="str">
        <f t="shared" si="48"/>
        <v/>
      </c>
      <c r="Y234" s="5"/>
      <c r="BH234" s="338"/>
      <c r="BI234" s="338"/>
      <c r="BJ234" s="338"/>
      <c r="BK234" s="338"/>
      <c r="BL234" s="338"/>
      <c r="BM234" s="338"/>
      <c r="BN234" s="338"/>
      <c r="BO234" s="338"/>
      <c r="BP234" s="338"/>
      <c r="BQ234" s="338"/>
      <c r="BR234" s="1"/>
      <c r="BS234" s="1"/>
      <c r="BT234" s="1"/>
      <c r="BU234" s="4"/>
      <c r="BV234" s="1"/>
      <c r="BW234" s="3"/>
      <c r="BX234" s="4"/>
      <c r="BY234" s="5"/>
      <c r="BZ234" s="5"/>
      <c r="CA234" s="5"/>
      <c r="CB234" s="5"/>
      <c r="CC234" s="5"/>
      <c r="CD234" s="43"/>
    </row>
    <row r="235" spans="1:82" ht="15" customHeight="1" x14ac:dyDescent="0.25">
      <c r="A235" s="8"/>
      <c r="B235" s="5"/>
      <c r="C235" s="5"/>
      <c r="D235" s="5"/>
      <c r="E235" s="5"/>
      <c r="F235" s="94" t="str">
        <f t="shared" si="39"/>
        <v/>
      </c>
      <c r="G235" s="94" t="str">
        <f t="shared" si="40"/>
        <v/>
      </c>
      <c r="H235" s="127" t="str">
        <f>IF(A235&lt;&gt;"",IF(MID(C235,1,1)="c",$AS$26,IF(MID(C235,1,1)="r",$AS$41,IF(MID(C235,1,1)="p",#REF!,#REF!))),"")</f>
        <v/>
      </c>
      <c r="I235" s="92" t="str">
        <f t="shared" si="41"/>
        <v/>
      </c>
      <c r="J235" s="92" t="str">
        <f t="shared" si="42"/>
        <v/>
      </c>
      <c r="K235" s="92" t="str">
        <f t="shared" si="43"/>
        <v/>
      </c>
      <c r="L235" s="92" t="str">
        <f t="shared" si="44"/>
        <v/>
      </c>
      <c r="M235" s="95" t="str">
        <f>IF(A235&lt;&gt;"",IF(MID(C235,1,1)="c",SigmaEpsConcrete(I235,$AN$30:$AN$33,$AR$30:$AR$33,$AS$26,$AS$27,$AS$28,$AQ$20,$AU$19),""),"")</f>
        <v/>
      </c>
      <c r="N235" s="95" t="str">
        <f>IF(A235&lt;&gt;"",IF(MID(C235,1,1)="r",SigmaEpsReinf(J235,$AS$42:$AS$43,$AS$41,$AS$39,$AS$40,$AQ$38),""),"")</f>
        <v/>
      </c>
      <c r="Q235" s="92" t="str">
        <f t="shared" si="46"/>
        <v/>
      </c>
      <c r="R235" s="92" t="str">
        <f t="shared" si="47"/>
        <v/>
      </c>
      <c r="U235" s="5"/>
      <c r="V235" s="5"/>
      <c r="W235" s="94" t="str">
        <f t="shared" si="45"/>
        <v/>
      </c>
      <c r="X235" s="94" t="str">
        <f t="shared" si="48"/>
        <v/>
      </c>
      <c r="Y235" s="5"/>
      <c r="BH235" s="338"/>
      <c r="BI235" s="338"/>
      <c r="BJ235" s="338"/>
      <c r="BK235" s="338"/>
      <c r="BL235" s="338"/>
      <c r="BM235" s="338"/>
      <c r="BN235" s="338"/>
      <c r="BO235" s="338"/>
      <c r="BP235" s="338"/>
      <c r="BQ235" s="338"/>
      <c r="BR235" s="1"/>
      <c r="BS235" s="1"/>
      <c r="BT235" s="1"/>
      <c r="BU235" s="4"/>
      <c r="BV235" s="1"/>
      <c r="BW235" s="3"/>
      <c r="BX235" s="4"/>
      <c r="BY235" s="5"/>
      <c r="BZ235" s="5"/>
      <c r="CA235" s="5"/>
      <c r="CB235" s="5"/>
      <c r="CC235" s="5"/>
      <c r="CD235" s="43"/>
    </row>
    <row r="236" spans="1:82" ht="15" customHeight="1" x14ac:dyDescent="0.25">
      <c r="A236" s="8"/>
      <c r="B236" s="5"/>
      <c r="C236" s="5"/>
      <c r="D236" s="5"/>
      <c r="E236" s="5"/>
      <c r="F236" s="94" t="str">
        <f t="shared" si="39"/>
        <v/>
      </c>
      <c r="G236" s="94" t="str">
        <f t="shared" si="40"/>
        <v/>
      </c>
      <c r="H236" s="127" t="str">
        <f>IF(A236&lt;&gt;"",IF(MID(C236,1,1)="c",$AS$26,IF(MID(C236,1,1)="r",$AS$41,IF(MID(C236,1,1)="p",#REF!,#REF!))),"")</f>
        <v/>
      </c>
      <c r="I236" s="92" t="str">
        <f t="shared" si="41"/>
        <v/>
      </c>
      <c r="J236" s="92" t="str">
        <f t="shared" si="42"/>
        <v/>
      </c>
      <c r="K236" s="92" t="str">
        <f t="shared" si="43"/>
        <v/>
      </c>
      <c r="L236" s="92" t="str">
        <f t="shared" si="44"/>
        <v/>
      </c>
      <c r="M236" s="95" t="str">
        <f>IF(A236&lt;&gt;"",IF(MID(C236,1,1)="c",SigmaEpsConcrete(I236,$AN$30:$AN$33,$AR$30:$AR$33,$AS$26,$AS$27,$AS$28,$AQ$20,$AU$19),""),"")</f>
        <v/>
      </c>
      <c r="N236" s="95" t="str">
        <f>IF(A236&lt;&gt;"",IF(MID(C236,1,1)="r",SigmaEpsReinf(J236,$AS$42:$AS$43,$AS$41,$AS$39,$AS$40,$AQ$38),""),"")</f>
        <v/>
      </c>
      <c r="Q236" s="92" t="str">
        <f t="shared" si="46"/>
        <v/>
      </c>
      <c r="R236" s="92" t="str">
        <f t="shared" si="47"/>
        <v/>
      </c>
      <c r="U236" s="5"/>
      <c r="V236" s="5"/>
      <c r="W236" s="94" t="str">
        <f t="shared" si="45"/>
        <v/>
      </c>
      <c r="X236" s="94" t="str">
        <f t="shared" si="48"/>
        <v/>
      </c>
      <c r="Y236" s="5"/>
      <c r="BH236" s="338"/>
      <c r="BI236" s="338"/>
      <c r="BJ236" s="338"/>
      <c r="BK236" s="338"/>
      <c r="BL236" s="338"/>
      <c r="BM236" s="338"/>
      <c r="BN236" s="338"/>
      <c r="BO236" s="338"/>
      <c r="BP236" s="338"/>
      <c r="BQ236" s="338"/>
      <c r="BR236" s="1"/>
      <c r="BS236" s="1"/>
      <c r="BT236" s="1"/>
      <c r="BU236" s="4"/>
      <c r="BV236" s="1"/>
      <c r="BW236" s="3"/>
      <c r="BX236" s="4"/>
      <c r="BY236" s="5"/>
      <c r="BZ236" s="5"/>
      <c r="CA236" s="5"/>
      <c r="CB236" s="5"/>
      <c r="CC236" s="5"/>
      <c r="CD236" s="43"/>
    </row>
    <row r="237" spans="1:82" ht="15" customHeight="1" x14ac:dyDescent="0.25">
      <c r="A237" s="8"/>
      <c r="B237" s="5"/>
      <c r="C237" s="5"/>
      <c r="D237" s="5"/>
      <c r="E237" s="5"/>
      <c r="F237" s="94" t="str">
        <f t="shared" si="39"/>
        <v/>
      </c>
      <c r="G237" s="94" t="str">
        <f t="shared" si="40"/>
        <v/>
      </c>
      <c r="H237" s="127" t="str">
        <f>IF(A237&lt;&gt;"",IF(MID(C237,1,1)="c",$AS$26,IF(MID(C237,1,1)="r",$AS$41,IF(MID(C237,1,1)="p",#REF!,#REF!))),"")</f>
        <v/>
      </c>
      <c r="I237" s="92" t="str">
        <f t="shared" si="41"/>
        <v/>
      </c>
      <c r="J237" s="92" t="str">
        <f t="shared" si="42"/>
        <v/>
      </c>
      <c r="K237" s="92" t="str">
        <f t="shared" si="43"/>
        <v/>
      </c>
      <c r="L237" s="92" t="str">
        <f t="shared" si="44"/>
        <v/>
      </c>
      <c r="M237" s="95" t="str">
        <f>IF(A237&lt;&gt;"",IF(MID(C237,1,1)="c",SigmaEpsConcrete(I237,$AN$30:$AN$33,$AR$30:$AR$33,$AS$26,$AS$27,$AS$28,$AQ$20,$AU$19),""),"")</f>
        <v/>
      </c>
      <c r="N237" s="95" t="str">
        <f>IF(A237&lt;&gt;"",IF(MID(C237,1,1)="r",SigmaEpsReinf(J237,$AS$42:$AS$43,$AS$41,$AS$39,$AS$40,$AQ$38),""),"")</f>
        <v/>
      </c>
      <c r="Q237" s="92" t="str">
        <f t="shared" si="46"/>
        <v/>
      </c>
      <c r="R237" s="92" t="str">
        <f t="shared" si="47"/>
        <v/>
      </c>
      <c r="U237" s="5"/>
      <c r="V237" s="5"/>
      <c r="W237" s="94" t="str">
        <f t="shared" si="45"/>
        <v/>
      </c>
      <c r="X237" s="94" t="str">
        <f t="shared" si="48"/>
        <v/>
      </c>
      <c r="Y237" s="5"/>
      <c r="BH237" s="338"/>
      <c r="BI237" s="338"/>
      <c r="BJ237" s="338"/>
      <c r="BK237" s="338"/>
      <c r="BL237" s="338"/>
      <c r="BM237" s="338"/>
      <c r="BN237" s="338"/>
      <c r="BO237" s="338"/>
      <c r="BP237" s="338"/>
      <c r="BQ237" s="338"/>
      <c r="BR237" s="1"/>
      <c r="BS237" s="1"/>
      <c r="BT237" s="1"/>
      <c r="BU237" s="4"/>
      <c r="BV237" s="1"/>
      <c r="BW237" s="3"/>
      <c r="BX237" s="4"/>
      <c r="BY237" s="5"/>
      <c r="BZ237" s="5"/>
      <c r="CA237" s="5"/>
      <c r="CB237" s="5"/>
      <c r="CC237" s="5"/>
      <c r="CD237" s="43"/>
    </row>
    <row r="238" spans="1:82" ht="15" customHeight="1" x14ac:dyDescent="0.25">
      <c r="A238" s="8"/>
      <c r="B238" s="5"/>
      <c r="C238" s="5"/>
      <c r="D238" s="5"/>
      <c r="E238" s="5"/>
      <c r="F238" s="94" t="str">
        <f t="shared" si="39"/>
        <v/>
      </c>
      <c r="G238" s="94" t="str">
        <f t="shared" si="40"/>
        <v/>
      </c>
      <c r="H238" s="127" t="str">
        <f>IF(A238&lt;&gt;"",IF(MID(C238,1,1)="c",$AS$26,IF(MID(C238,1,1)="r",$AS$41,IF(MID(C238,1,1)="p",#REF!,#REF!))),"")</f>
        <v/>
      </c>
      <c r="I238" s="92" t="str">
        <f t="shared" si="41"/>
        <v/>
      </c>
      <c r="J238" s="92" t="str">
        <f t="shared" si="42"/>
        <v/>
      </c>
      <c r="K238" s="92" t="str">
        <f t="shared" si="43"/>
        <v/>
      </c>
      <c r="L238" s="92" t="str">
        <f t="shared" si="44"/>
        <v/>
      </c>
      <c r="M238" s="95" t="str">
        <f>IF(A238&lt;&gt;"",IF(MID(C238,1,1)="c",SigmaEpsConcrete(I238,$AN$30:$AN$33,$AR$30:$AR$33,$AS$26,$AS$27,$AS$28,$AQ$20,$AU$19),""),"")</f>
        <v/>
      </c>
      <c r="N238" s="95" t="str">
        <f>IF(A238&lt;&gt;"",IF(MID(C238,1,1)="r",SigmaEpsReinf(J238,$AS$42:$AS$43,$AS$41,$AS$39,$AS$40,$AQ$38),""),"")</f>
        <v/>
      </c>
      <c r="Q238" s="92" t="str">
        <f t="shared" si="46"/>
        <v/>
      </c>
      <c r="R238" s="92" t="str">
        <f t="shared" si="47"/>
        <v/>
      </c>
      <c r="U238" s="5"/>
      <c r="V238" s="5"/>
      <c r="W238" s="94" t="str">
        <f t="shared" si="45"/>
        <v/>
      </c>
      <c r="X238" s="94" t="str">
        <f t="shared" si="48"/>
        <v/>
      </c>
      <c r="Y238" s="5"/>
      <c r="BH238" s="338"/>
      <c r="BI238" s="338"/>
      <c r="BJ238" s="338"/>
      <c r="BK238" s="338"/>
      <c r="BL238" s="338"/>
      <c r="BM238" s="338"/>
      <c r="BN238" s="338"/>
      <c r="BO238" s="338"/>
      <c r="BP238" s="338"/>
      <c r="BQ238" s="338"/>
      <c r="BR238" s="1"/>
      <c r="BS238" s="1"/>
      <c r="BT238" s="1"/>
      <c r="BU238" s="4"/>
      <c r="BV238" s="1"/>
      <c r="BW238" s="3"/>
      <c r="BX238" s="4"/>
      <c r="BY238" s="5"/>
      <c r="BZ238" s="5"/>
      <c r="CA238" s="5"/>
      <c r="CB238" s="5"/>
      <c r="CC238" s="5"/>
      <c r="CD238" s="43"/>
    </row>
    <row r="239" spans="1:82" ht="15" customHeight="1" x14ac:dyDescent="0.25">
      <c r="A239" s="8"/>
      <c r="B239" s="5"/>
      <c r="C239" s="5"/>
      <c r="D239" s="5"/>
      <c r="E239" s="5"/>
      <c r="F239" s="94" t="str">
        <f t="shared" si="39"/>
        <v/>
      </c>
      <c r="G239" s="94" t="str">
        <f t="shared" si="40"/>
        <v/>
      </c>
      <c r="H239" s="127" t="str">
        <f>IF(A239&lt;&gt;"",IF(MID(C239,1,1)="c",$AS$26,IF(MID(C239,1,1)="r",$AS$41,IF(MID(C239,1,1)="p",#REF!,#REF!))),"")</f>
        <v/>
      </c>
      <c r="I239" s="92" t="str">
        <f t="shared" si="41"/>
        <v/>
      </c>
      <c r="J239" s="92" t="str">
        <f t="shared" si="42"/>
        <v/>
      </c>
      <c r="K239" s="92" t="str">
        <f t="shared" si="43"/>
        <v/>
      </c>
      <c r="L239" s="92" t="str">
        <f t="shared" si="44"/>
        <v/>
      </c>
      <c r="M239" s="95" t="str">
        <f>IF(A239&lt;&gt;"",IF(MID(C239,1,1)="c",SigmaEpsConcrete(I239,$AN$30:$AN$33,$AR$30:$AR$33,$AS$26,$AS$27,$AS$28,$AQ$20,$AU$19),""),"")</f>
        <v/>
      </c>
      <c r="N239" s="95" t="str">
        <f>IF(A239&lt;&gt;"",IF(MID(C239,1,1)="r",SigmaEpsReinf(J239,$AS$42:$AS$43,$AS$41,$AS$39,$AS$40,$AQ$38),""),"")</f>
        <v/>
      </c>
      <c r="Q239" s="92" t="str">
        <f t="shared" si="46"/>
        <v/>
      </c>
      <c r="R239" s="92" t="str">
        <f t="shared" si="47"/>
        <v/>
      </c>
      <c r="U239" s="5"/>
      <c r="V239" s="5"/>
      <c r="W239" s="94" t="str">
        <f t="shared" si="45"/>
        <v/>
      </c>
      <c r="X239" s="94" t="str">
        <f t="shared" si="48"/>
        <v/>
      </c>
      <c r="Y239" s="5"/>
      <c r="BH239" s="338"/>
      <c r="BI239" s="338"/>
      <c r="BJ239" s="338"/>
      <c r="BK239" s="338"/>
      <c r="BL239" s="338"/>
      <c r="BM239" s="338"/>
      <c r="BN239" s="338"/>
      <c r="BO239" s="338"/>
      <c r="BP239" s="338"/>
      <c r="BQ239" s="338"/>
      <c r="BR239" s="1"/>
      <c r="BS239" s="1"/>
      <c r="BT239" s="1"/>
      <c r="BU239" s="4"/>
      <c r="BV239" s="1"/>
      <c r="BW239" s="3"/>
      <c r="BX239" s="4"/>
      <c r="BY239" s="5"/>
      <c r="BZ239" s="5"/>
      <c r="CA239" s="5"/>
      <c r="CB239" s="5"/>
      <c r="CC239" s="5"/>
      <c r="CD239" s="43"/>
    </row>
    <row r="240" spans="1:82" ht="15" customHeight="1" x14ac:dyDescent="0.25">
      <c r="A240" s="8"/>
      <c r="B240" s="5"/>
      <c r="C240" s="5"/>
      <c r="D240" s="5"/>
      <c r="E240" s="5"/>
      <c r="F240" s="94" t="str">
        <f t="shared" si="39"/>
        <v/>
      </c>
      <c r="G240" s="94" t="str">
        <f t="shared" si="40"/>
        <v/>
      </c>
      <c r="H240" s="127" t="str">
        <f>IF(A240&lt;&gt;"",IF(MID(C240,1,1)="c",$AS$26,IF(MID(C240,1,1)="r",$AS$41,IF(MID(C240,1,1)="p",#REF!,#REF!))),"")</f>
        <v/>
      </c>
      <c r="I240" s="92" t="str">
        <f t="shared" si="41"/>
        <v/>
      </c>
      <c r="J240" s="92" t="str">
        <f t="shared" si="42"/>
        <v/>
      </c>
      <c r="K240" s="92" t="str">
        <f t="shared" si="43"/>
        <v/>
      </c>
      <c r="L240" s="92" t="str">
        <f t="shared" si="44"/>
        <v/>
      </c>
      <c r="M240" s="95" t="str">
        <f>IF(A240&lt;&gt;"",IF(MID(C240,1,1)="c",SigmaEpsConcrete(I240,$AN$30:$AN$33,$AR$30:$AR$33,$AS$26,$AS$27,$AS$28,$AQ$20,$AU$19),""),"")</f>
        <v/>
      </c>
      <c r="N240" s="95" t="str">
        <f>IF(A240&lt;&gt;"",IF(MID(C240,1,1)="r",SigmaEpsReinf(J240,$AS$42:$AS$43,$AS$41,$AS$39,$AS$40,$AQ$38),""),"")</f>
        <v/>
      </c>
      <c r="Q240" s="92" t="str">
        <f t="shared" si="46"/>
        <v/>
      </c>
      <c r="R240" s="92" t="str">
        <f t="shared" si="47"/>
        <v/>
      </c>
      <c r="U240" s="5"/>
      <c r="V240" s="5"/>
      <c r="W240" s="94" t="str">
        <f t="shared" si="45"/>
        <v/>
      </c>
      <c r="X240" s="94" t="str">
        <f t="shared" si="48"/>
        <v/>
      </c>
      <c r="Y240" s="5"/>
      <c r="BH240" s="338"/>
      <c r="BI240" s="338"/>
      <c r="BJ240" s="338"/>
      <c r="BK240" s="338"/>
      <c r="BL240" s="338"/>
      <c r="BM240" s="338"/>
      <c r="BN240" s="338"/>
      <c r="BO240" s="338"/>
      <c r="BP240" s="338"/>
      <c r="BQ240" s="338"/>
      <c r="BR240" s="1"/>
      <c r="BS240" s="1"/>
      <c r="BT240" s="1"/>
      <c r="BU240" s="4"/>
      <c r="BV240" s="1"/>
      <c r="BW240" s="3"/>
      <c r="BX240" s="4"/>
      <c r="BY240" s="5"/>
      <c r="BZ240" s="5"/>
      <c r="CA240" s="5"/>
      <c r="CB240" s="5"/>
      <c r="CC240" s="5"/>
      <c r="CD240" s="43"/>
    </row>
    <row r="241" spans="1:82" ht="15" customHeight="1" x14ac:dyDescent="0.25">
      <c r="A241" s="8"/>
      <c r="B241" s="5"/>
      <c r="C241" s="5"/>
      <c r="D241" s="5"/>
      <c r="E241" s="5"/>
      <c r="F241" s="94" t="str">
        <f t="shared" si="39"/>
        <v/>
      </c>
      <c r="G241" s="94" t="str">
        <f t="shared" si="40"/>
        <v/>
      </c>
      <c r="H241" s="127" t="str">
        <f>IF(A241&lt;&gt;"",IF(MID(C241,1,1)="c",$AS$26,IF(MID(C241,1,1)="r",$AS$41,IF(MID(C241,1,1)="p",#REF!,#REF!))),"")</f>
        <v/>
      </c>
      <c r="I241" s="92" t="str">
        <f t="shared" si="41"/>
        <v/>
      </c>
      <c r="J241" s="92" t="str">
        <f t="shared" si="42"/>
        <v/>
      </c>
      <c r="K241" s="92" t="str">
        <f t="shared" si="43"/>
        <v/>
      </c>
      <c r="L241" s="92" t="str">
        <f t="shared" si="44"/>
        <v/>
      </c>
      <c r="M241" s="95" t="str">
        <f>IF(A241&lt;&gt;"",IF(MID(C241,1,1)="c",SigmaEpsConcrete(I241,$AN$30:$AN$33,$AR$30:$AR$33,$AS$26,$AS$27,$AS$28,$AQ$20,$AU$19),""),"")</f>
        <v/>
      </c>
      <c r="N241" s="95" t="str">
        <f>IF(A241&lt;&gt;"",IF(MID(C241,1,1)="r",SigmaEpsReinf(J241,$AS$42:$AS$43,$AS$41,$AS$39,$AS$40,$AQ$38),""),"")</f>
        <v/>
      </c>
      <c r="Q241" s="92" t="str">
        <f t="shared" si="46"/>
        <v/>
      </c>
      <c r="R241" s="92" t="str">
        <f t="shared" si="47"/>
        <v/>
      </c>
      <c r="U241" s="5"/>
      <c r="V241" s="5"/>
      <c r="W241" s="94" t="str">
        <f t="shared" si="45"/>
        <v/>
      </c>
      <c r="X241" s="94" t="str">
        <f t="shared" si="48"/>
        <v/>
      </c>
      <c r="Y241" s="5"/>
      <c r="BH241" s="338"/>
      <c r="BI241" s="338"/>
      <c r="BJ241" s="338"/>
      <c r="BK241" s="338"/>
      <c r="BL241" s="338"/>
      <c r="BM241" s="338"/>
      <c r="BN241" s="338"/>
      <c r="BO241" s="338"/>
      <c r="BP241" s="338"/>
      <c r="BQ241" s="338"/>
      <c r="BR241" s="1"/>
      <c r="BS241" s="1"/>
      <c r="BT241" s="1"/>
      <c r="BU241" s="4"/>
      <c r="BV241" s="1"/>
      <c r="BW241" s="3"/>
      <c r="BX241" s="4"/>
      <c r="BY241" s="5"/>
      <c r="BZ241" s="5"/>
      <c r="CA241" s="5"/>
      <c r="CB241" s="5"/>
      <c r="CC241" s="5"/>
      <c r="CD241" s="43"/>
    </row>
    <row r="242" spans="1:82" ht="15" customHeight="1" x14ac:dyDescent="0.25">
      <c r="A242" s="8"/>
      <c r="B242" s="5"/>
      <c r="C242" s="5"/>
      <c r="D242" s="5"/>
      <c r="E242" s="5"/>
      <c r="F242" s="94" t="str">
        <f t="shared" si="39"/>
        <v/>
      </c>
      <c r="G242" s="94" t="str">
        <f t="shared" si="40"/>
        <v/>
      </c>
      <c r="H242" s="127" t="str">
        <f>IF(A242&lt;&gt;"",IF(MID(C242,1,1)="c",$AS$26,IF(MID(C242,1,1)="r",$AS$41,IF(MID(C242,1,1)="p",#REF!,#REF!))),"")</f>
        <v/>
      </c>
      <c r="I242" s="92" t="str">
        <f t="shared" si="41"/>
        <v/>
      </c>
      <c r="J242" s="92" t="str">
        <f t="shared" si="42"/>
        <v/>
      </c>
      <c r="K242" s="92" t="str">
        <f t="shared" si="43"/>
        <v/>
      </c>
      <c r="L242" s="92" t="str">
        <f t="shared" si="44"/>
        <v/>
      </c>
      <c r="M242" s="95" t="str">
        <f>IF(A242&lt;&gt;"",IF(MID(C242,1,1)="c",SigmaEpsConcrete(I242,$AN$30:$AN$33,$AR$30:$AR$33,$AS$26,$AS$27,$AS$28,$AQ$20,$AU$19),""),"")</f>
        <v/>
      </c>
      <c r="N242" s="95" t="str">
        <f>IF(A242&lt;&gt;"",IF(MID(C242,1,1)="r",SigmaEpsReinf(J242,$AS$42:$AS$43,$AS$41,$AS$39,$AS$40,$AQ$38),""),"")</f>
        <v/>
      </c>
      <c r="Q242" s="92" t="str">
        <f t="shared" si="46"/>
        <v/>
      </c>
      <c r="R242" s="92" t="str">
        <f t="shared" si="47"/>
        <v/>
      </c>
      <c r="U242" s="5"/>
      <c r="V242" s="5"/>
      <c r="W242" s="94" t="str">
        <f t="shared" si="45"/>
        <v/>
      </c>
      <c r="X242" s="94" t="str">
        <f t="shared" si="48"/>
        <v/>
      </c>
      <c r="Y242" s="5"/>
      <c r="BH242" s="338"/>
      <c r="BI242" s="338"/>
      <c r="BJ242" s="338"/>
      <c r="BK242" s="338"/>
      <c r="BL242" s="338"/>
      <c r="BM242" s="338"/>
      <c r="BN242" s="338"/>
      <c r="BO242" s="338"/>
      <c r="BP242" s="338"/>
      <c r="BQ242" s="338"/>
      <c r="BR242" s="1"/>
      <c r="BS242" s="1"/>
      <c r="BT242" s="1"/>
      <c r="BU242" s="4"/>
      <c r="BV242" s="1"/>
      <c r="BW242" s="3"/>
      <c r="BX242" s="4"/>
      <c r="BY242" s="5"/>
      <c r="BZ242" s="5"/>
      <c r="CA242" s="5"/>
      <c r="CB242" s="5"/>
      <c r="CC242" s="5"/>
      <c r="CD242" s="43"/>
    </row>
    <row r="243" spans="1:82" ht="15" customHeight="1" x14ac:dyDescent="0.25">
      <c r="A243" s="8"/>
      <c r="B243" s="5"/>
      <c r="C243" s="5"/>
      <c r="D243" s="5"/>
      <c r="E243" s="5"/>
      <c r="F243" s="94" t="str">
        <f t="shared" si="39"/>
        <v/>
      </c>
      <c r="G243" s="94" t="str">
        <f t="shared" si="40"/>
        <v/>
      </c>
      <c r="H243" s="127" t="str">
        <f>IF(A243&lt;&gt;"",IF(MID(C243,1,1)="c",$AS$26,IF(MID(C243,1,1)="r",$AS$41,IF(MID(C243,1,1)="p",#REF!,#REF!))),"")</f>
        <v/>
      </c>
      <c r="I243" s="92" t="str">
        <f t="shared" si="41"/>
        <v/>
      </c>
      <c r="J243" s="92" t="str">
        <f t="shared" si="42"/>
        <v/>
      </c>
      <c r="K243" s="92" t="str">
        <f t="shared" si="43"/>
        <v/>
      </c>
      <c r="L243" s="92" t="str">
        <f t="shared" si="44"/>
        <v/>
      </c>
      <c r="M243" s="95" t="str">
        <f>IF(A243&lt;&gt;"",IF(MID(C243,1,1)="c",SigmaEpsConcrete(I243,$AN$30:$AN$33,$AR$30:$AR$33,$AS$26,$AS$27,$AS$28,$AQ$20,$AU$19),""),"")</f>
        <v/>
      </c>
      <c r="N243" s="95" t="str">
        <f>IF(A243&lt;&gt;"",IF(MID(C243,1,1)="r",SigmaEpsReinf(J243,$AS$42:$AS$43,$AS$41,$AS$39,$AS$40,$AQ$38),""),"")</f>
        <v/>
      </c>
      <c r="Q243" s="92" t="str">
        <f t="shared" si="46"/>
        <v/>
      </c>
      <c r="R243" s="92" t="str">
        <f t="shared" si="47"/>
        <v/>
      </c>
      <c r="U243" s="5"/>
      <c r="V243" s="5"/>
      <c r="W243" s="94" t="str">
        <f t="shared" si="45"/>
        <v/>
      </c>
      <c r="X243" s="94" t="str">
        <f t="shared" si="48"/>
        <v/>
      </c>
      <c r="Y243" s="5"/>
      <c r="BH243" s="338"/>
      <c r="BI243" s="338"/>
      <c r="BJ243" s="338"/>
      <c r="BK243" s="338"/>
      <c r="BL243" s="338"/>
      <c r="BM243" s="338"/>
      <c r="BN243" s="338"/>
      <c r="BO243" s="338"/>
      <c r="BP243" s="338"/>
      <c r="BQ243" s="338"/>
      <c r="BR243" s="1"/>
      <c r="BS243" s="1"/>
      <c r="BT243" s="1"/>
      <c r="BU243" s="4"/>
      <c r="BV243" s="1"/>
      <c r="BW243" s="3"/>
      <c r="BX243" s="4"/>
      <c r="BY243" s="5"/>
      <c r="BZ243" s="5"/>
      <c r="CA243" s="5"/>
      <c r="CB243" s="5"/>
      <c r="CC243" s="5"/>
      <c r="CD243" s="43"/>
    </row>
    <row r="244" spans="1:82" ht="15" customHeight="1" x14ac:dyDescent="0.25">
      <c r="A244" s="8"/>
      <c r="B244" s="5"/>
      <c r="C244" s="5"/>
      <c r="D244" s="5"/>
      <c r="E244" s="5"/>
      <c r="F244" s="94" t="str">
        <f t="shared" si="39"/>
        <v/>
      </c>
      <c r="G244" s="94" t="str">
        <f t="shared" si="40"/>
        <v/>
      </c>
      <c r="H244" s="127" t="str">
        <f>IF(A244&lt;&gt;"",IF(MID(C244,1,1)="c",$AS$26,IF(MID(C244,1,1)="r",$AS$41,IF(MID(C244,1,1)="p",#REF!,#REF!))),"")</f>
        <v/>
      </c>
      <c r="I244" s="92" t="str">
        <f t="shared" si="41"/>
        <v/>
      </c>
      <c r="J244" s="92" t="str">
        <f t="shared" si="42"/>
        <v/>
      </c>
      <c r="K244" s="92" t="str">
        <f t="shared" si="43"/>
        <v/>
      </c>
      <c r="L244" s="92" t="str">
        <f t="shared" si="44"/>
        <v/>
      </c>
      <c r="M244" s="95" t="str">
        <f>IF(A244&lt;&gt;"",IF(MID(C244,1,1)="c",SigmaEpsConcrete(I244,$AN$30:$AN$33,$AR$30:$AR$33,$AS$26,$AS$27,$AS$28,$AQ$20,$AU$19),""),"")</f>
        <v/>
      </c>
      <c r="N244" s="95" t="str">
        <f>IF(A244&lt;&gt;"",IF(MID(C244,1,1)="r",SigmaEpsReinf(J244,$AS$42:$AS$43,$AS$41,$AS$39,$AS$40,$AQ$38),""),"")</f>
        <v/>
      </c>
      <c r="Q244" s="92" t="str">
        <f t="shared" si="46"/>
        <v/>
      </c>
      <c r="R244" s="92" t="str">
        <f t="shared" si="47"/>
        <v/>
      </c>
      <c r="U244" s="5"/>
      <c r="V244" s="5"/>
      <c r="W244" s="94" t="str">
        <f t="shared" si="45"/>
        <v/>
      </c>
      <c r="X244" s="94" t="str">
        <f t="shared" si="48"/>
        <v/>
      </c>
      <c r="Y244" s="5"/>
      <c r="BH244" s="338"/>
      <c r="BI244" s="338"/>
      <c r="BJ244" s="338"/>
      <c r="BK244" s="338"/>
      <c r="BL244" s="338"/>
      <c r="BM244" s="338"/>
      <c r="BN244" s="338"/>
      <c r="BO244" s="338"/>
      <c r="BP244" s="338"/>
      <c r="BQ244" s="338"/>
      <c r="BR244" s="1"/>
      <c r="BS244" s="1"/>
      <c r="BT244" s="1"/>
      <c r="BU244" s="4"/>
      <c r="BV244" s="1"/>
      <c r="BW244" s="3"/>
      <c r="BX244" s="4"/>
      <c r="BY244" s="5"/>
      <c r="BZ244" s="5"/>
      <c r="CA244" s="5"/>
      <c r="CB244" s="5"/>
      <c r="CC244" s="5"/>
      <c r="CD244" s="43"/>
    </row>
    <row r="245" spans="1:82" ht="15" customHeight="1" x14ac:dyDescent="0.25">
      <c r="A245" s="8"/>
      <c r="B245" s="5"/>
      <c r="C245" s="5"/>
      <c r="D245" s="5"/>
      <c r="E245" s="5"/>
      <c r="F245" s="94" t="str">
        <f t="shared" si="39"/>
        <v/>
      </c>
      <c r="G245" s="94" t="str">
        <f t="shared" si="40"/>
        <v/>
      </c>
      <c r="H245" s="127" t="str">
        <f>IF(A245&lt;&gt;"",IF(MID(C245,1,1)="c",$AS$26,IF(MID(C245,1,1)="r",$AS$41,IF(MID(C245,1,1)="p",#REF!,#REF!))),"")</f>
        <v/>
      </c>
      <c r="I245" s="92" t="str">
        <f t="shared" si="41"/>
        <v/>
      </c>
      <c r="J245" s="92" t="str">
        <f t="shared" si="42"/>
        <v/>
      </c>
      <c r="K245" s="92" t="str">
        <f t="shared" si="43"/>
        <v/>
      </c>
      <c r="L245" s="92" t="str">
        <f t="shared" si="44"/>
        <v/>
      </c>
      <c r="M245" s="95" t="str">
        <f>IF(A245&lt;&gt;"",IF(MID(C245,1,1)="c",SigmaEpsConcrete(I245,$AN$30:$AN$33,$AR$30:$AR$33,$AS$26,$AS$27,$AS$28,$AQ$20,$AU$19),""),"")</f>
        <v/>
      </c>
      <c r="N245" s="95" t="str">
        <f>IF(A245&lt;&gt;"",IF(MID(C245,1,1)="r",SigmaEpsReinf(J245,$AS$42:$AS$43,$AS$41,$AS$39,$AS$40,$AQ$38),""),"")</f>
        <v/>
      </c>
      <c r="Q245" s="92" t="str">
        <f t="shared" si="46"/>
        <v/>
      </c>
      <c r="R245" s="92" t="str">
        <f t="shared" si="47"/>
        <v/>
      </c>
      <c r="U245" s="5"/>
      <c r="V245" s="5"/>
      <c r="W245" s="94" t="str">
        <f t="shared" si="45"/>
        <v/>
      </c>
      <c r="X245" s="94" t="str">
        <f t="shared" si="48"/>
        <v/>
      </c>
      <c r="Y245" s="5"/>
      <c r="BH245" s="338"/>
      <c r="BI245" s="338"/>
      <c r="BJ245" s="338"/>
      <c r="BK245" s="338"/>
      <c r="BL245" s="338"/>
      <c r="BM245" s="338"/>
      <c r="BN245" s="338"/>
      <c r="BO245" s="338"/>
      <c r="BP245" s="338"/>
      <c r="BQ245" s="338"/>
      <c r="BR245" s="1"/>
      <c r="BS245" s="1"/>
      <c r="BT245" s="1"/>
      <c r="BU245" s="4"/>
      <c r="BV245" s="1"/>
      <c r="BW245" s="3"/>
      <c r="BX245" s="4"/>
      <c r="BY245" s="5"/>
      <c r="BZ245" s="5"/>
      <c r="CA245" s="5"/>
      <c r="CB245" s="5"/>
      <c r="CC245" s="5"/>
      <c r="CD245" s="43"/>
    </row>
    <row r="246" spans="1:82" ht="15" customHeight="1" x14ac:dyDescent="0.25">
      <c r="A246" s="8"/>
      <c r="B246" s="5"/>
      <c r="C246" s="5"/>
      <c r="D246" s="5"/>
      <c r="E246" s="5"/>
      <c r="F246" s="94" t="str">
        <f t="shared" si="39"/>
        <v/>
      </c>
      <c r="G246" s="94" t="str">
        <f t="shared" si="40"/>
        <v/>
      </c>
      <c r="H246" s="127" t="str">
        <f>IF(A246&lt;&gt;"",IF(MID(C246,1,1)="c",$AS$26,IF(MID(C246,1,1)="r",$AS$41,IF(MID(C246,1,1)="p",#REF!,#REF!))),"")</f>
        <v/>
      </c>
      <c r="I246" s="92" t="str">
        <f t="shared" si="41"/>
        <v/>
      </c>
      <c r="J246" s="92" t="str">
        <f t="shared" si="42"/>
        <v/>
      </c>
      <c r="K246" s="92" t="str">
        <f t="shared" si="43"/>
        <v/>
      </c>
      <c r="L246" s="92" t="str">
        <f t="shared" si="44"/>
        <v/>
      </c>
      <c r="M246" s="95" t="str">
        <f>IF(A246&lt;&gt;"",IF(MID(C246,1,1)="c",SigmaEpsConcrete(I246,$AN$30:$AN$33,$AR$30:$AR$33,$AS$26,$AS$27,$AS$28,$AQ$20,$AU$19),""),"")</f>
        <v/>
      </c>
      <c r="N246" s="95" t="str">
        <f>IF(A246&lt;&gt;"",IF(MID(C246,1,1)="r",SigmaEpsReinf(J246,$AS$42:$AS$43,$AS$41,$AS$39,$AS$40,$AQ$38),""),"")</f>
        <v/>
      </c>
      <c r="Q246" s="92" t="str">
        <f t="shared" si="46"/>
        <v/>
      </c>
      <c r="R246" s="92" t="str">
        <f t="shared" si="47"/>
        <v/>
      </c>
      <c r="U246" s="5"/>
      <c r="V246" s="5"/>
      <c r="W246" s="94" t="str">
        <f t="shared" si="45"/>
        <v/>
      </c>
      <c r="X246" s="94" t="str">
        <f t="shared" si="48"/>
        <v/>
      </c>
      <c r="Y246" s="5"/>
      <c r="BH246" s="338"/>
      <c r="BI246" s="338"/>
      <c r="BJ246" s="338"/>
      <c r="BK246" s="338"/>
      <c r="BL246" s="338"/>
      <c r="BM246" s="338"/>
      <c r="BN246" s="338"/>
      <c r="BO246" s="338"/>
      <c r="BP246" s="338"/>
      <c r="BQ246" s="338"/>
      <c r="BR246" s="1"/>
      <c r="BS246" s="1"/>
      <c r="BT246" s="1"/>
      <c r="BU246" s="4"/>
      <c r="BV246" s="1"/>
      <c r="BW246" s="3"/>
      <c r="BX246" s="4"/>
      <c r="BY246" s="5"/>
      <c r="BZ246" s="5"/>
      <c r="CA246" s="5"/>
      <c r="CB246" s="5"/>
      <c r="CC246" s="5"/>
      <c r="CD246" s="43"/>
    </row>
    <row r="247" spans="1:82" ht="15" customHeight="1" x14ac:dyDescent="0.25">
      <c r="A247" s="8"/>
      <c r="B247" s="5"/>
      <c r="C247" s="5"/>
      <c r="D247" s="5"/>
      <c r="E247" s="5"/>
      <c r="F247" s="94" t="str">
        <f t="shared" si="39"/>
        <v/>
      </c>
      <c r="G247" s="94" t="str">
        <f t="shared" si="40"/>
        <v/>
      </c>
      <c r="H247" s="127" t="str">
        <f>IF(A247&lt;&gt;"",IF(MID(C247,1,1)="c",$AS$26,IF(MID(C247,1,1)="r",$AS$41,IF(MID(C247,1,1)="p",#REF!,#REF!))),"")</f>
        <v/>
      </c>
      <c r="I247" s="92" t="str">
        <f t="shared" si="41"/>
        <v/>
      </c>
      <c r="J247" s="92" t="str">
        <f t="shared" si="42"/>
        <v/>
      </c>
      <c r="K247" s="92" t="str">
        <f t="shared" si="43"/>
        <v/>
      </c>
      <c r="L247" s="92" t="str">
        <f t="shared" si="44"/>
        <v/>
      </c>
      <c r="M247" s="95" t="str">
        <f>IF(A247&lt;&gt;"",IF(MID(C247,1,1)="c",SigmaEpsConcrete(I247,$AN$30:$AN$33,$AR$30:$AR$33,$AS$26,$AS$27,$AS$28,$AQ$20,$AU$19),""),"")</f>
        <v/>
      </c>
      <c r="N247" s="95" t="str">
        <f>IF(A247&lt;&gt;"",IF(MID(C247,1,1)="r",SigmaEpsReinf(J247,$AS$42:$AS$43,$AS$41,$AS$39,$AS$40,$AQ$38),""),"")</f>
        <v/>
      </c>
      <c r="Q247" s="92" t="str">
        <f t="shared" si="46"/>
        <v/>
      </c>
      <c r="R247" s="92" t="str">
        <f t="shared" si="47"/>
        <v/>
      </c>
      <c r="U247" s="5"/>
      <c r="V247" s="5"/>
      <c r="W247" s="94" t="str">
        <f t="shared" si="45"/>
        <v/>
      </c>
      <c r="X247" s="94" t="str">
        <f t="shared" si="48"/>
        <v/>
      </c>
      <c r="Y247" s="5"/>
      <c r="BH247" s="338"/>
      <c r="BI247" s="338"/>
      <c r="BJ247" s="338"/>
      <c r="BK247" s="338"/>
      <c r="BL247" s="338"/>
      <c r="BM247" s="338"/>
      <c r="BN247" s="338"/>
      <c r="BO247" s="338"/>
      <c r="BP247" s="338"/>
      <c r="BQ247" s="338"/>
      <c r="BR247" s="1"/>
      <c r="BS247" s="1"/>
      <c r="BT247" s="1"/>
      <c r="BU247" s="4"/>
      <c r="BV247" s="1"/>
      <c r="BW247" s="3"/>
      <c r="BX247" s="4"/>
      <c r="BY247" s="5"/>
      <c r="BZ247" s="5"/>
      <c r="CA247" s="5"/>
      <c r="CB247" s="5"/>
      <c r="CC247" s="5"/>
      <c r="CD247" s="43"/>
    </row>
    <row r="248" spans="1:82" ht="15" customHeight="1" x14ac:dyDescent="0.25">
      <c r="A248" s="8"/>
      <c r="B248" s="5"/>
      <c r="C248" s="5"/>
      <c r="D248" s="5"/>
      <c r="E248" s="5"/>
      <c r="F248" s="94" t="str">
        <f t="shared" si="39"/>
        <v/>
      </c>
      <c r="G248" s="94" t="str">
        <f t="shared" si="40"/>
        <v/>
      </c>
      <c r="H248" s="127" t="str">
        <f>IF(A248&lt;&gt;"",IF(MID(C248,1,1)="c",$AS$26,IF(MID(C248,1,1)="r",$AS$41,IF(MID(C248,1,1)="p",#REF!,#REF!))),"")</f>
        <v/>
      </c>
      <c r="I248" s="92" t="str">
        <f t="shared" si="41"/>
        <v/>
      </c>
      <c r="J248" s="92" t="str">
        <f t="shared" si="42"/>
        <v/>
      </c>
      <c r="K248" s="92" t="str">
        <f t="shared" si="43"/>
        <v/>
      </c>
      <c r="L248" s="92" t="str">
        <f t="shared" si="44"/>
        <v/>
      </c>
      <c r="M248" s="95" t="str">
        <f>IF(A248&lt;&gt;"",IF(MID(C248,1,1)="c",SigmaEpsConcrete(I248,$AN$30:$AN$33,$AR$30:$AR$33,$AS$26,$AS$27,$AS$28,$AQ$20,$AU$19),""),"")</f>
        <v/>
      </c>
      <c r="N248" s="95" t="str">
        <f>IF(A248&lt;&gt;"",IF(MID(C248,1,1)="r",SigmaEpsReinf(J248,$AS$42:$AS$43,$AS$41,$AS$39,$AS$40,$AQ$38),""),"")</f>
        <v/>
      </c>
      <c r="Q248" s="92" t="str">
        <f t="shared" si="46"/>
        <v/>
      </c>
      <c r="R248" s="92" t="str">
        <f t="shared" si="47"/>
        <v/>
      </c>
      <c r="U248" s="5"/>
      <c r="V248" s="5"/>
      <c r="W248" s="94" t="str">
        <f t="shared" si="45"/>
        <v/>
      </c>
      <c r="X248" s="94" t="str">
        <f t="shared" si="48"/>
        <v/>
      </c>
      <c r="Y248" s="5"/>
      <c r="BH248" s="338"/>
      <c r="BI248" s="338"/>
      <c r="BJ248" s="338"/>
      <c r="BK248" s="338"/>
      <c r="BL248" s="338"/>
      <c r="BM248" s="338"/>
      <c r="BN248" s="338"/>
      <c r="BO248" s="338"/>
      <c r="BP248" s="338"/>
      <c r="BQ248" s="338"/>
      <c r="BR248" s="1"/>
      <c r="BS248" s="1"/>
      <c r="BT248" s="1"/>
      <c r="BU248" s="4"/>
      <c r="BV248" s="1"/>
      <c r="BW248" s="3"/>
      <c r="BX248" s="4"/>
      <c r="BY248" s="5"/>
      <c r="BZ248" s="5"/>
      <c r="CA248" s="5"/>
      <c r="CB248" s="5"/>
      <c r="CC248" s="5"/>
      <c r="CD248" s="43"/>
    </row>
    <row r="249" spans="1:82" ht="15" customHeight="1" x14ac:dyDescent="0.25">
      <c r="A249" s="8"/>
      <c r="B249" s="5"/>
      <c r="C249" s="5"/>
      <c r="D249" s="5"/>
      <c r="E249" s="5"/>
      <c r="F249" s="94" t="str">
        <f t="shared" si="39"/>
        <v/>
      </c>
      <c r="G249" s="94" t="str">
        <f t="shared" si="40"/>
        <v/>
      </c>
      <c r="H249" s="127" t="str">
        <f>IF(A249&lt;&gt;"",IF(MID(C249,1,1)="c",$AS$26,IF(MID(C249,1,1)="r",$AS$41,IF(MID(C249,1,1)="p",#REF!,#REF!))),"")</f>
        <v/>
      </c>
      <c r="I249" s="92" t="str">
        <f t="shared" si="41"/>
        <v/>
      </c>
      <c r="J249" s="92" t="str">
        <f t="shared" si="42"/>
        <v/>
      </c>
      <c r="K249" s="92" t="str">
        <f t="shared" si="43"/>
        <v/>
      </c>
      <c r="L249" s="92" t="str">
        <f t="shared" si="44"/>
        <v/>
      </c>
      <c r="M249" s="95" t="str">
        <f>IF(A249&lt;&gt;"",IF(MID(C249,1,1)="c",SigmaEpsConcrete(I249,$AN$30:$AN$33,$AR$30:$AR$33,$AS$26,$AS$27,$AS$28,$AQ$20,$AU$19),""),"")</f>
        <v/>
      </c>
      <c r="N249" s="95" t="str">
        <f>IF(A249&lt;&gt;"",IF(MID(C249,1,1)="r",SigmaEpsReinf(J249,$AS$42:$AS$43,$AS$41,$AS$39,$AS$40,$AQ$38),""),"")</f>
        <v/>
      </c>
      <c r="Q249" s="92" t="str">
        <f t="shared" si="46"/>
        <v/>
      </c>
      <c r="R249" s="92" t="str">
        <f t="shared" si="47"/>
        <v/>
      </c>
      <c r="U249" s="5"/>
      <c r="V249" s="5"/>
      <c r="W249" s="94" t="str">
        <f t="shared" si="45"/>
        <v/>
      </c>
      <c r="X249" s="94" t="str">
        <f t="shared" si="48"/>
        <v/>
      </c>
      <c r="Y249" s="5"/>
      <c r="BH249" s="338"/>
      <c r="BI249" s="338"/>
      <c r="BJ249" s="338"/>
      <c r="BK249" s="338"/>
      <c r="BL249" s="338"/>
      <c r="BM249" s="338"/>
      <c r="BN249" s="338"/>
      <c r="BO249" s="338"/>
      <c r="BP249" s="338"/>
      <c r="BQ249" s="338"/>
      <c r="BR249" s="1"/>
      <c r="BS249" s="1"/>
      <c r="BT249" s="1"/>
      <c r="BU249" s="4"/>
      <c r="BV249" s="1"/>
      <c r="BW249" s="3"/>
      <c r="BX249" s="4"/>
      <c r="BY249" s="5"/>
      <c r="BZ249" s="5"/>
      <c r="CA249" s="5"/>
      <c r="CB249" s="5"/>
      <c r="CC249" s="5"/>
      <c r="CD249" s="43"/>
    </row>
    <row r="250" spans="1:82" ht="15" customHeight="1" x14ac:dyDescent="0.25">
      <c r="A250" s="8"/>
      <c r="B250" s="5"/>
      <c r="C250" s="5"/>
      <c r="D250" s="5"/>
      <c r="E250" s="5"/>
      <c r="F250" s="94" t="str">
        <f t="shared" si="39"/>
        <v/>
      </c>
      <c r="G250" s="94" t="str">
        <f t="shared" si="40"/>
        <v/>
      </c>
      <c r="H250" s="127" t="str">
        <f>IF(A250&lt;&gt;"",IF(MID(C250,1,1)="c",$AS$26,IF(MID(C250,1,1)="r",$AS$41,IF(MID(C250,1,1)="p",#REF!,#REF!))),"")</f>
        <v/>
      </c>
      <c r="I250" s="92" t="str">
        <f t="shared" si="41"/>
        <v/>
      </c>
      <c r="J250" s="92" t="str">
        <f t="shared" si="42"/>
        <v/>
      </c>
      <c r="K250" s="92" t="str">
        <f t="shared" si="43"/>
        <v/>
      </c>
      <c r="L250" s="92" t="str">
        <f t="shared" si="44"/>
        <v/>
      </c>
      <c r="M250" s="95" t="str">
        <f>IF(A250&lt;&gt;"",IF(MID(C250,1,1)="c",SigmaEpsConcrete(I250,$AN$30:$AN$33,$AR$30:$AR$33,$AS$26,$AS$27,$AS$28,$AQ$20,$AU$19),""),"")</f>
        <v/>
      </c>
      <c r="N250" s="95" t="str">
        <f>IF(A250&lt;&gt;"",IF(MID(C250,1,1)="r",SigmaEpsReinf(J250,$AS$42:$AS$43,$AS$41,$AS$39,$AS$40,$AQ$38),""),"")</f>
        <v/>
      </c>
      <c r="Q250" s="92" t="str">
        <f t="shared" si="46"/>
        <v/>
      </c>
      <c r="R250" s="92" t="str">
        <f t="shared" si="47"/>
        <v/>
      </c>
      <c r="U250" s="5"/>
      <c r="V250" s="5"/>
      <c r="W250" s="94" t="str">
        <f t="shared" si="45"/>
        <v/>
      </c>
      <c r="X250" s="94" t="str">
        <f t="shared" si="48"/>
        <v/>
      </c>
      <c r="Y250" s="5"/>
      <c r="BH250" s="338"/>
      <c r="BI250" s="338"/>
      <c r="BJ250" s="338"/>
      <c r="BK250" s="338"/>
      <c r="BL250" s="338"/>
      <c r="BM250" s="338"/>
      <c r="BN250" s="338"/>
      <c r="BO250" s="338"/>
      <c r="BP250" s="338"/>
      <c r="BQ250" s="338"/>
      <c r="BR250" s="1"/>
      <c r="BS250" s="1"/>
      <c r="BT250" s="1"/>
      <c r="BU250" s="4"/>
      <c r="BV250" s="1"/>
      <c r="BW250" s="3"/>
      <c r="BX250" s="4"/>
      <c r="BY250" s="5"/>
      <c r="BZ250" s="5"/>
      <c r="CA250" s="5"/>
      <c r="CB250" s="5"/>
      <c r="CC250" s="5"/>
      <c r="CD250" s="43"/>
    </row>
    <row r="251" spans="1:82" ht="15" customHeight="1" x14ac:dyDescent="0.25">
      <c r="A251" s="8"/>
      <c r="B251" s="5"/>
      <c r="C251" s="5"/>
      <c r="D251" s="5"/>
      <c r="E251" s="5"/>
      <c r="F251" s="94" t="str">
        <f t="shared" si="39"/>
        <v/>
      </c>
      <c r="G251" s="94" t="str">
        <f t="shared" si="40"/>
        <v/>
      </c>
      <c r="H251" s="127" t="str">
        <f>IF(A251&lt;&gt;"",IF(MID(C251,1,1)="c",$AS$26,IF(MID(C251,1,1)="r",$AS$41,IF(MID(C251,1,1)="p",#REF!,#REF!))),"")</f>
        <v/>
      </c>
      <c r="I251" s="92" t="str">
        <f t="shared" si="41"/>
        <v/>
      </c>
      <c r="J251" s="92" t="str">
        <f t="shared" si="42"/>
        <v/>
      </c>
      <c r="K251" s="92" t="str">
        <f t="shared" si="43"/>
        <v/>
      </c>
      <c r="L251" s="92" t="str">
        <f t="shared" si="44"/>
        <v/>
      </c>
      <c r="M251" s="95" t="str">
        <f>IF(A251&lt;&gt;"",IF(MID(C251,1,1)="c",SigmaEpsConcrete(I251,$AN$30:$AN$33,$AR$30:$AR$33,$AS$26,$AS$27,$AS$28,$AQ$20,$AU$19),""),"")</f>
        <v/>
      </c>
      <c r="N251" s="95" t="str">
        <f>IF(A251&lt;&gt;"",IF(MID(C251,1,1)="r",SigmaEpsReinf(J251,$AS$42:$AS$43,$AS$41,$AS$39,$AS$40,$AQ$38),""),"")</f>
        <v/>
      </c>
      <c r="Q251" s="92" t="str">
        <f t="shared" si="46"/>
        <v/>
      </c>
      <c r="R251" s="92" t="str">
        <f t="shared" si="47"/>
        <v/>
      </c>
      <c r="U251" s="5"/>
      <c r="V251" s="5"/>
      <c r="W251" s="94" t="str">
        <f t="shared" si="45"/>
        <v/>
      </c>
      <c r="X251" s="94" t="str">
        <f t="shared" si="48"/>
        <v/>
      </c>
      <c r="Y251" s="5"/>
      <c r="BH251" s="338"/>
      <c r="BI251" s="338"/>
      <c r="BJ251" s="338"/>
      <c r="BK251" s="338"/>
      <c r="BL251" s="338"/>
      <c r="BM251" s="338"/>
      <c r="BN251" s="338"/>
      <c r="BO251" s="338"/>
      <c r="BP251" s="338"/>
      <c r="BQ251" s="338"/>
      <c r="BR251" s="1"/>
      <c r="BS251" s="1"/>
      <c r="BT251" s="1"/>
      <c r="BU251" s="4"/>
      <c r="BV251" s="1"/>
      <c r="BW251" s="3"/>
      <c r="BX251" s="4"/>
      <c r="BY251" s="5"/>
      <c r="BZ251" s="5"/>
      <c r="CA251" s="5"/>
      <c r="CB251" s="5"/>
      <c r="CC251" s="5"/>
      <c r="CD251" s="43"/>
    </row>
    <row r="252" spans="1:82" ht="15" customHeight="1" x14ac:dyDescent="0.25">
      <c r="A252" s="8"/>
      <c r="B252" s="5"/>
      <c r="C252" s="5"/>
      <c r="D252" s="5"/>
      <c r="E252" s="5"/>
      <c r="F252" s="94" t="str">
        <f t="shared" si="39"/>
        <v/>
      </c>
      <c r="G252" s="94" t="str">
        <f t="shared" si="40"/>
        <v/>
      </c>
      <c r="H252" s="127" t="str">
        <f>IF(A252&lt;&gt;"",IF(MID(C252,1,1)="c",$AS$26,IF(MID(C252,1,1)="r",$AS$41,IF(MID(C252,1,1)="p",#REF!,#REF!))),"")</f>
        <v/>
      </c>
      <c r="I252" s="92" t="str">
        <f t="shared" si="41"/>
        <v/>
      </c>
      <c r="J252" s="92" t="str">
        <f t="shared" si="42"/>
        <v/>
      </c>
      <c r="K252" s="92" t="str">
        <f t="shared" si="43"/>
        <v/>
      </c>
      <c r="L252" s="92" t="str">
        <f t="shared" si="44"/>
        <v/>
      </c>
      <c r="M252" s="95" t="str">
        <f>IF(A252&lt;&gt;"",IF(MID(C252,1,1)="c",SigmaEpsConcrete(I252,$AN$30:$AN$33,$AR$30:$AR$33,$AS$26,$AS$27,$AS$28,$AQ$20,$AU$19),""),"")</f>
        <v/>
      </c>
      <c r="N252" s="95" t="str">
        <f>IF(A252&lt;&gt;"",IF(MID(C252,1,1)="r",SigmaEpsReinf(J252,$AS$42:$AS$43,$AS$41,$AS$39,$AS$40,$AQ$38),""),"")</f>
        <v/>
      </c>
      <c r="Q252" s="92" t="str">
        <f t="shared" si="46"/>
        <v/>
      </c>
      <c r="R252" s="92" t="str">
        <f t="shared" si="47"/>
        <v/>
      </c>
      <c r="U252" s="5"/>
      <c r="V252" s="5"/>
      <c r="W252" s="94" t="str">
        <f t="shared" si="45"/>
        <v/>
      </c>
      <c r="X252" s="94" t="str">
        <f t="shared" si="48"/>
        <v/>
      </c>
      <c r="Y252" s="5"/>
      <c r="BH252" s="338"/>
      <c r="BI252" s="338"/>
      <c r="BJ252" s="338"/>
      <c r="BK252" s="338"/>
      <c r="BL252" s="338"/>
      <c r="BM252" s="338"/>
      <c r="BN252" s="338"/>
      <c r="BO252" s="338"/>
      <c r="BP252" s="338"/>
      <c r="BQ252" s="338"/>
      <c r="BR252" s="1"/>
      <c r="BS252" s="1"/>
      <c r="BT252" s="1"/>
      <c r="BU252" s="4"/>
      <c r="BV252" s="1"/>
      <c r="BW252" s="3"/>
      <c r="BX252" s="4"/>
      <c r="BY252" s="5"/>
      <c r="BZ252" s="5"/>
      <c r="CA252" s="5"/>
      <c r="CB252" s="5"/>
      <c r="CC252" s="5"/>
      <c r="CD252" s="43"/>
    </row>
    <row r="253" spans="1:82" ht="15" customHeight="1" x14ac:dyDescent="0.25">
      <c r="A253" s="8"/>
      <c r="B253" s="5"/>
      <c r="C253" s="5"/>
      <c r="D253" s="5"/>
      <c r="E253" s="5"/>
      <c r="F253" s="94" t="str">
        <f t="shared" si="39"/>
        <v/>
      </c>
      <c r="G253" s="94" t="str">
        <f t="shared" si="40"/>
        <v/>
      </c>
      <c r="H253" s="127" t="str">
        <f>IF(A253&lt;&gt;"",IF(MID(C253,1,1)="c",$AS$26,IF(MID(C253,1,1)="r",$AS$41,IF(MID(C253,1,1)="p",#REF!,#REF!))),"")</f>
        <v/>
      </c>
      <c r="I253" s="92" t="str">
        <f t="shared" si="41"/>
        <v/>
      </c>
      <c r="J253" s="92" t="str">
        <f t="shared" si="42"/>
        <v/>
      </c>
      <c r="K253" s="92" t="str">
        <f t="shared" si="43"/>
        <v/>
      </c>
      <c r="L253" s="92" t="str">
        <f t="shared" si="44"/>
        <v/>
      </c>
      <c r="M253" s="95" t="str">
        <f>IF(A253&lt;&gt;"",IF(MID(C253,1,1)="c",SigmaEpsConcrete(I253,$AN$30:$AN$33,$AR$30:$AR$33,$AS$26,$AS$27,$AS$28,$AQ$20,$AU$19),""),"")</f>
        <v/>
      </c>
      <c r="N253" s="95" t="str">
        <f>IF(A253&lt;&gt;"",IF(MID(C253,1,1)="r",SigmaEpsReinf(J253,$AS$42:$AS$43,$AS$41,$AS$39,$AS$40,$AQ$38),""),"")</f>
        <v/>
      </c>
      <c r="Q253" s="92" t="str">
        <f t="shared" si="46"/>
        <v/>
      </c>
      <c r="R253" s="92" t="str">
        <f t="shared" si="47"/>
        <v/>
      </c>
      <c r="U253" s="5"/>
      <c r="V253" s="5"/>
      <c r="W253" s="94" t="str">
        <f t="shared" si="45"/>
        <v/>
      </c>
      <c r="X253" s="94" t="str">
        <f t="shared" si="48"/>
        <v/>
      </c>
      <c r="Y253" s="5"/>
      <c r="BH253" s="338"/>
      <c r="BI253" s="338"/>
      <c r="BJ253" s="338"/>
      <c r="BK253" s="338"/>
      <c r="BL253" s="338"/>
      <c r="BM253" s="338"/>
      <c r="BN253" s="338"/>
      <c r="BO253" s="338"/>
      <c r="BP253" s="338"/>
      <c r="BQ253" s="338"/>
      <c r="BR253" s="1"/>
      <c r="BS253" s="1"/>
      <c r="BT253" s="1"/>
      <c r="BU253" s="4"/>
      <c r="BV253" s="1"/>
      <c r="BW253" s="3"/>
      <c r="BX253" s="4"/>
      <c r="BY253" s="5"/>
      <c r="BZ253" s="5"/>
      <c r="CA253" s="5"/>
      <c r="CB253" s="5"/>
      <c r="CC253" s="5"/>
      <c r="CD253" s="43"/>
    </row>
    <row r="254" spans="1:82" ht="15" customHeight="1" x14ac:dyDescent="0.25">
      <c r="A254" s="8"/>
      <c r="B254" s="5"/>
      <c r="C254" s="5"/>
      <c r="D254" s="5"/>
      <c r="E254" s="5"/>
      <c r="F254" s="94" t="str">
        <f t="shared" si="39"/>
        <v/>
      </c>
      <c r="G254" s="94" t="str">
        <f t="shared" si="40"/>
        <v/>
      </c>
      <c r="H254" s="127" t="str">
        <f>IF(A254&lt;&gt;"",IF(MID(C254,1,1)="c",$AS$26,IF(MID(C254,1,1)="r",$AS$41,IF(MID(C254,1,1)="p",#REF!,#REF!))),"")</f>
        <v/>
      </c>
      <c r="I254" s="92" t="str">
        <f t="shared" si="41"/>
        <v/>
      </c>
      <c r="J254" s="92" t="str">
        <f t="shared" si="42"/>
        <v/>
      </c>
      <c r="K254" s="92" t="str">
        <f t="shared" si="43"/>
        <v/>
      </c>
      <c r="L254" s="92" t="str">
        <f t="shared" si="44"/>
        <v/>
      </c>
      <c r="M254" s="95" t="str">
        <f>IF(A254&lt;&gt;"",IF(MID(C254,1,1)="c",SigmaEpsConcrete(I254,$AN$30:$AN$33,$AR$30:$AR$33,$AS$26,$AS$27,$AS$28,$AQ$20,$AU$19),""),"")</f>
        <v/>
      </c>
      <c r="N254" s="95" t="str">
        <f>IF(A254&lt;&gt;"",IF(MID(C254,1,1)="r",SigmaEpsReinf(J254,$AS$42:$AS$43,$AS$41,$AS$39,$AS$40,$AQ$38),""),"")</f>
        <v/>
      </c>
      <c r="Q254" s="92" t="str">
        <f t="shared" si="46"/>
        <v/>
      </c>
      <c r="R254" s="92" t="str">
        <f t="shared" si="47"/>
        <v/>
      </c>
      <c r="U254" s="5"/>
      <c r="V254" s="5"/>
      <c r="W254" s="94" t="str">
        <f t="shared" si="45"/>
        <v/>
      </c>
      <c r="X254" s="94" t="str">
        <f t="shared" si="48"/>
        <v/>
      </c>
      <c r="Y254" s="5"/>
      <c r="BH254" s="338"/>
      <c r="BI254" s="338"/>
      <c r="BJ254" s="338"/>
      <c r="BK254" s="338"/>
      <c r="BL254" s="338"/>
      <c r="BM254" s="338"/>
      <c r="BN254" s="338"/>
      <c r="BO254" s="338"/>
      <c r="BP254" s="338"/>
      <c r="BQ254" s="338"/>
      <c r="BR254" s="1"/>
      <c r="BS254" s="1"/>
      <c r="BT254" s="1"/>
      <c r="BU254" s="4"/>
      <c r="BV254" s="1"/>
      <c r="BW254" s="3"/>
      <c r="BX254" s="4"/>
      <c r="BY254" s="5"/>
      <c r="BZ254" s="5"/>
      <c r="CA254" s="5"/>
      <c r="CB254" s="5"/>
      <c r="CC254" s="5"/>
      <c r="CD254" s="43"/>
    </row>
    <row r="255" spans="1:82" ht="15" customHeight="1" x14ac:dyDescent="0.25">
      <c r="A255" s="8"/>
      <c r="B255" s="5"/>
      <c r="C255" s="5"/>
      <c r="D255" s="5"/>
      <c r="E255" s="5"/>
      <c r="F255" s="94" t="str">
        <f t="shared" si="39"/>
        <v/>
      </c>
      <c r="G255" s="94" t="str">
        <f t="shared" si="40"/>
        <v/>
      </c>
      <c r="H255" s="127" t="str">
        <f>IF(A255&lt;&gt;"",IF(MID(C255,1,1)="c",$AS$26,IF(MID(C255,1,1)="r",$AS$41,IF(MID(C255,1,1)="p",#REF!,#REF!))),"")</f>
        <v/>
      </c>
      <c r="I255" s="92" t="str">
        <f t="shared" si="41"/>
        <v/>
      </c>
      <c r="J255" s="92" t="str">
        <f t="shared" si="42"/>
        <v/>
      </c>
      <c r="K255" s="92" t="str">
        <f t="shared" si="43"/>
        <v/>
      </c>
      <c r="L255" s="92" t="str">
        <f t="shared" si="44"/>
        <v/>
      </c>
      <c r="M255" s="95" t="str">
        <f>IF(A255&lt;&gt;"",IF(MID(C255,1,1)="c",SigmaEpsConcrete(I255,$AN$30:$AN$33,$AR$30:$AR$33,$AS$26,$AS$27,$AS$28,$AQ$20,$AU$19),""),"")</f>
        <v/>
      </c>
      <c r="N255" s="95" t="str">
        <f>IF(A255&lt;&gt;"",IF(MID(C255,1,1)="r",SigmaEpsReinf(J255,$AS$42:$AS$43,$AS$41,$AS$39,$AS$40,$AQ$38),""),"")</f>
        <v/>
      </c>
      <c r="Q255" s="92" t="str">
        <f t="shared" si="46"/>
        <v/>
      </c>
      <c r="R255" s="92" t="str">
        <f t="shared" si="47"/>
        <v/>
      </c>
      <c r="U255" s="5"/>
      <c r="V255" s="5"/>
      <c r="W255" s="94" t="str">
        <f t="shared" si="45"/>
        <v/>
      </c>
      <c r="X255" s="94" t="str">
        <f t="shared" si="48"/>
        <v/>
      </c>
      <c r="Y255" s="5"/>
      <c r="BH255" s="338"/>
      <c r="BI255" s="338"/>
      <c r="BJ255" s="338"/>
      <c r="BK255" s="338"/>
      <c r="BL255" s="338"/>
      <c r="BM255" s="338"/>
      <c r="BN255" s="338"/>
      <c r="BO255" s="338"/>
      <c r="BP255" s="338"/>
      <c r="BQ255" s="338"/>
      <c r="BR255" s="1"/>
      <c r="BS255" s="1"/>
      <c r="BT255" s="1"/>
      <c r="BU255" s="4"/>
      <c r="BV255" s="1"/>
      <c r="BW255" s="3"/>
      <c r="BX255" s="4"/>
      <c r="BY255" s="5"/>
      <c r="BZ255" s="5"/>
      <c r="CA255" s="5"/>
      <c r="CB255" s="5"/>
      <c r="CC255" s="5"/>
      <c r="CD255" s="43"/>
    </row>
    <row r="256" spans="1:82" ht="15" customHeight="1" x14ac:dyDescent="0.25">
      <c r="A256" s="8"/>
      <c r="B256" s="5"/>
      <c r="C256" s="5"/>
      <c r="D256" s="5"/>
      <c r="E256" s="5"/>
      <c r="F256" s="94" t="str">
        <f t="shared" si="39"/>
        <v/>
      </c>
      <c r="G256" s="94" t="str">
        <f t="shared" si="40"/>
        <v/>
      </c>
      <c r="H256" s="127" t="str">
        <f>IF(A256&lt;&gt;"",IF(MID(C256,1,1)="c",$AS$26,IF(MID(C256,1,1)="r",$AS$41,IF(MID(C256,1,1)="p",#REF!,#REF!))),"")</f>
        <v/>
      </c>
      <c r="I256" s="92" t="str">
        <f t="shared" si="41"/>
        <v/>
      </c>
      <c r="J256" s="92" t="str">
        <f t="shared" si="42"/>
        <v/>
      </c>
      <c r="K256" s="92" t="str">
        <f t="shared" si="43"/>
        <v/>
      </c>
      <c r="L256" s="92" t="str">
        <f t="shared" si="44"/>
        <v/>
      </c>
      <c r="M256" s="95" t="str">
        <f>IF(A256&lt;&gt;"",IF(MID(C256,1,1)="c",SigmaEpsConcrete(I256,$AN$30:$AN$33,$AR$30:$AR$33,$AS$26,$AS$27,$AS$28,$AQ$20,$AU$19),""),"")</f>
        <v/>
      </c>
      <c r="N256" s="95" t="str">
        <f>IF(A256&lt;&gt;"",IF(MID(C256,1,1)="r",SigmaEpsReinf(J256,$AS$42:$AS$43,$AS$41,$AS$39,$AS$40,$AQ$38),""),"")</f>
        <v/>
      </c>
      <c r="Q256" s="92" t="str">
        <f t="shared" si="46"/>
        <v/>
      </c>
      <c r="R256" s="92" t="str">
        <f t="shared" si="47"/>
        <v/>
      </c>
      <c r="U256" s="5"/>
      <c r="V256" s="5"/>
      <c r="W256" s="94" t="str">
        <f t="shared" si="45"/>
        <v/>
      </c>
      <c r="X256" s="94" t="str">
        <f t="shared" si="48"/>
        <v/>
      </c>
      <c r="Y256" s="5"/>
      <c r="BH256" s="338"/>
      <c r="BI256" s="338"/>
      <c r="BJ256" s="338"/>
      <c r="BK256" s="338"/>
      <c r="BL256" s="338"/>
      <c r="BM256" s="338"/>
      <c r="BN256" s="338"/>
      <c r="BO256" s="338"/>
      <c r="BP256" s="338"/>
      <c r="BQ256" s="338"/>
      <c r="BR256" s="1"/>
      <c r="BS256" s="1"/>
      <c r="BT256" s="1"/>
      <c r="BU256" s="4"/>
      <c r="BV256" s="1"/>
      <c r="BW256" s="3"/>
      <c r="BX256" s="4"/>
      <c r="BY256" s="5"/>
      <c r="BZ256" s="5"/>
      <c r="CA256" s="5"/>
      <c r="CB256" s="5"/>
      <c r="CC256" s="5"/>
      <c r="CD256" s="43"/>
    </row>
    <row r="257" spans="1:82" ht="15" customHeight="1" x14ac:dyDescent="0.25">
      <c r="A257" s="8"/>
      <c r="B257" s="5"/>
      <c r="C257" s="5"/>
      <c r="D257" s="5"/>
      <c r="E257" s="5"/>
      <c r="F257" s="94" t="str">
        <f t="shared" si="39"/>
        <v/>
      </c>
      <c r="G257" s="94" t="str">
        <f t="shared" si="40"/>
        <v/>
      </c>
      <c r="H257" s="127" t="str">
        <f>IF(A257&lt;&gt;"",IF(MID(C257,1,1)="c",$AS$26,IF(MID(C257,1,1)="r",$AS$41,IF(MID(C257,1,1)="p",#REF!,#REF!))),"")</f>
        <v/>
      </c>
      <c r="I257" s="92" t="str">
        <f t="shared" si="41"/>
        <v/>
      </c>
      <c r="J257" s="92" t="str">
        <f t="shared" si="42"/>
        <v/>
      </c>
      <c r="K257" s="92" t="str">
        <f t="shared" si="43"/>
        <v/>
      </c>
      <c r="L257" s="92" t="str">
        <f t="shared" si="44"/>
        <v/>
      </c>
      <c r="M257" s="95" t="str">
        <f>IF(A257&lt;&gt;"",IF(MID(C257,1,1)="c",SigmaEpsConcrete(I257,$AN$30:$AN$33,$AR$30:$AR$33,$AS$26,$AS$27,$AS$28,$AQ$20,$AU$19),""),"")</f>
        <v/>
      </c>
      <c r="N257" s="95" t="str">
        <f>IF(A257&lt;&gt;"",IF(MID(C257,1,1)="r",SigmaEpsReinf(J257,$AS$42:$AS$43,$AS$41,$AS$39,$AS$40,$AQ$38),""),"")</f>
        <v/>
      </c>
      <c r="Q257" s="92" t="str">
        <f t="shared" si="46"/>
        <v/>
      </c>
      <c r="R257" s="92" t="str">
        <f t="shared" si="47"/>
        <v/>
      </c>
      <c r="U257" s="5"/>
      <c r="V257" s="5"/>
      <c r="W257" s="94" t="str">
        <f t="shared" si="45"/>
        <v/>
      </c>
      <c r="X257" s="94" t="str">
        <f t="shared" si="48"/>
        <v/>
      </c>
      <c r="Y257" s="5"/>
      <c r="BH257" s="338"/>
      <c r="BI257" s="338"/>
      <c r="BJ257" s="338"/>
      <c r="BK257" s="338"/>
      <c r="BL257" s="338"/>
      <c r="BM257" s="338"/>
      <c r="BN257" s="338"/>
      <c r="BO257" s="338"/>
      <c r="BP257" s="338"/>
      <c r="BQ257" s="338"/>
      <c r="BR257" s="1"/>
      <c r="BS257" s="1"/>
      <c r="BT257" s="1"/>
      <c r="BU257" s="4"/>
      <c r="BV257" s="1"/>
      <c r="BW257" s="3"/>
      <c r="BX257" s="4"/>
      <c r="BY257" s="5"/>
      <c r="BZ257" s="5"/>
      <c r="CA257" s="5"/>
      <c r="CB257" s="5"/>
      <c r="CC257" s="5"/>
      <c r="CD257" s="43"/>
    </row>
    <row r="258" spans="1:82" ht="15" customHeight="1" x14ac:dyDescent="0.25">
      <c r="A258" s="8"/>
      <c r="B258" s="5"/>
      <c r="C258" s="5"/>
      <c r="D258" s="5"/>
      <c r="E258" s="5"/>
      <c r="F258" s="94" t="str">
        <f t="shared" si="39"/>
        <v/>
      </c>
      <c r="G258" s="94" t="str">
        <f t="shared" si="40"/>
        <v/>
      </c>
      <c r="H258" s="127" t="str">
        <f>IF(A258&lt;&gt;"",IF(MID(C258,1,1)="c",$AS$26,IF(MID(C258,1,1)="r",$AS$41,IF(MID(C258,1,1)="p",#REF!,#REF!))),"")</f>
        <v/>
      </c>
      <c r="I258" s="92" t="str">
        <f t="shared" si="41"/>
        <v/>
      </c>
      <c r="J258" s="92" t="str">
        <f t="shared" si="42"/>
        <v/>
      </c>
      <c r="K258" s="92" t="str">
        <f t="shared" si="43"/>
        <v/>
      </c>
      <c r="L258" s="92" t="str">
        <f t="shared" si="44"/>
        <v/>
      </c>
      <c r="M258" s="95" t="str">
        <f>IF(A258&lt;&gt;"",IF(MID(C258,1,1)="c",SigmaEpsConcrete(I258,$AN$30:$AN$33,$AR$30:$AR$33,$AS$26,$AS$27,$AS$28,$AQ$20,$AU$19),""),"")</f>
        <v/>
      </c>
      <c r="N258" s="95" t="str">
        <f>IF(A258&lt;&gt;"",IF(MID(C258,1,1)="r",SigmaEpsReinf(J258,$AS$42:$AS$43,$AS$41,$AS$39,$AS$40,$AQ$38),""),"")</f>
        <v/>
      </c>
      <c r="Q258" s="92" t="str">
        <f t="shared" si="46"/>
        <v/>
      </c>
      <c r="R258" s="92" t="str">
        <f t="shared" si="47"/>
        <v/>
      </c>
      <c r="U258" s="5"/>
      <c r="V258" s="5"/>
      <c r="W258" s="94" t="str">
        <f t="shared" si="45"/>
        <v/>
      </c>
      <c r="X258" s="94" t="str">
        <f t="shared" si="48"/>
        <v/>
      </c>
      <c r="Y258" s="5"/>
      <c r="BH258" s="338"/>
      <c r="BI258" s="338"/>
      <c r="BJ258" s="338"/>
      <c r="BK258" s="338"/>
      <c r="BL258" s="338"/>
      <c r="BM258" s="338"/>
      <c r="BN258" s="338"/>
      <c r="BO258" s="338"/>
      <c r="BP258" s="338"/>
      <c r="BQ258" s="338"/>
      <c r="BR258" s="1"/>
      <c r="BS258" s="1"/>
      <c r="BT258" s="1"/>
      <c r="BU258" s="4"/>
      <c r="BV258" s="1"/>
      <c r="BW258" s="3"/>
      <c r="BX258" s="4"/>
      <c r="BY258" s="5"/>
      <c r="BZ258" s="5"/>
      <c r="CA258" s="5"/>
      <c r="CB258" s="5"/>
      <c r="CC258" s="5"/>
      <c r="CD258" s="43"/>
    </row>
    <row r="259" spans="1:82" ht="15" customHeight="1" x14ac:dyDescent="0.25">
      <c r="A259" s="8"/>
      <c r="B259" s="5"/>
      <c r="C259" s="5"/>
      <c r="D259" s="5"/>
      <c r="E259" s="5"/>
      <c r="F259" s="94" t="str">
        <f t="shared" si="39"/>
        <v/>
      </c>
      <c r="G259" s="94" t="str">
        <f t="shared" si="40"/>
        <v/>
      </c>
      <c r="H259" s="127" t="str">
        <f>IF(A259&lt;&gt;"",IF(MID(C259,1,1)="c",$AS$26,IF(MID(C259,1,1)="r",$AS$41,IF(MID(C259,1,1)="p",#REF!,#REF!))),"")</f>
        <v/>
      </c>
      <c r="I259" s="92" t="str">
        <f t="shared" si="41"/>
        <v/>
      </c>
      <c r="J259" s="92" t="str">
        <f t="shared" si="42"/>
        <v/>
      </c>
      <c r="K259" s="92" t="str">
        <f t="shared" si="43"/>
        <v/>
      </c>
      <c r="L259" s="92" t="str">
        <f t="shared" si="44"/>
        <v/>
      </c>
      <c r="M259" s="95" t="str">
        <f>IF(A259&lt;&gt;"",IF(MID(C259,1,1)="c",SigmaEpsConcrete(I259,$AN$30:$AN$33,$AR$30:$AR$33,$AS$26,$AS$27,$AS$28,$AQ$20,$AU$19),""),"")</f>
        <v/>
      </c>
      <c r="N259" s="95" t="str">
        <f>IF(A259&lt;&gt;"",IF(MID(C259,1,1)="r",SigmaEpsReinf(J259,$AS$42:$AS$43,$AS$41,$AS$39,$AS$40,$AQ$38),""),"")</f>
        <v/>
      </c>
      <c r="Q259" s="92" t="str">
        <f t="shared" si="46"/>
        <v/>
      </c>
      <c r="R259" s="92" t="str">
        <f t="shared" si="47"/>
        <v/>
      </c>
      <c r="U259" s="5"/>
      <c r="V259" s="5"/>
      <c r="W259" s="94" t="str">
        <f t="shared" si="45"/>
        <v/>
      </c>
      <c r="X259" s="94" t="str">
        <f t="shared" si="48"/>
        <v/>
      </c>
      <c r="Y259" s="5"/>
      <c r="BH259" s="338"/>
      <c r="BI259" s="338"/>
      <c r="BJ259" s="338"/>
      <c r="BK259" s="338"/>
      <c r="BL259" s="338"/>
      <c r="BM259" s="338"/>
      <c r="BN259" s="338"/>
      <c r="BO259" s="338"/>
      <c r="BP259" s="338"/>
      <c r="BQ259" s="338"/>
      <c r="BR259" s="1"/>
      <c r="BS259" s="1"/>
      <c r="BT259" s="1"/>
      <c r="BU259" s="4"/>
      <c r="BV259" s="1"/>
      <c r="BW259" s="3"/>
      <c r="BX259" s="4"/>
      <c r="BY259" s="5"/>
      <c r="BZ259" s="5"/>
      <c r="CA259" s="5"/>
      <c r="CB259" s="5"/>
      <c r="CC259" s="5"/>
      <c r="CD259" s="43"/>
    </row>
    <row r="260" spans="1:82" ht="15" customHeight="1" x14ac:dyDescent="0.25">
      <c r="A260" s="8"/>
      <c r="B260" s="5"/>
      <c r="C260" s="5"/>
      <c r="D260" s="5"/>
      <c r="E260" s="5"/>
      <c r="F260" s="94" t="str">
        <f t="shared" si="39"/>
        <v/>
      </c>
      <c r="G260" s="94" t="str">
        <f t="shared" si="40"/>
        <v/>
      </c>
      <c r="H260" s="127" t="str">
        <f>IF(A260&lt;&gt;"",IF(MID(C260,1,1)="c",$AS$26,IF(MID(C260,1,1)="r",$AS$41,IF(MID(C260,1,1)="p",#REF!,#REF!))),"")</f>
        <v/>
      </c>
      <c r="I260" s="92" t="str">
        <f t="shared" si="41"/>
        <v/>
      </c>
      <c r="J260" s="92" t="str">
        <f t="shared" si="42"/>
        <v/>
      </c>
      <c r="K260" s="92" t="str">
        <f t="shared" si="43"/>
        <v/>
      </c>
      <c r="L260" s="92" t="str">
        <f t="shared" si="44"/>
        <v/>
      </c>
      <c r="M260" s="95" t="str">
        <f>IF(A260&lt;&gt;"",IF(MID(C260,1,1)="c",SigmaEpsConcrete(I260,$AN$30:$AN$33,$AR$30:$AR$33,$AS$26,$AS$27,$AS$28,$AQ$20,$AU$19),""),"")</f>
        <v/>
      </c>
      <c r="N260" s="95" t="str">
        <f>IF(A260&lt;&gt;"",IF(MID(C260,1,1)="r",SigmaEpsReinf(J260,$AS$42:$AS$43,$AS$41,$AS$39,$AS$40,$AQ$38),""),"")</f>
        <v/>
      </c>
      <c r="Q260" s="92" t="str">
        <f t="shared" si="46"/>
        <v/>
      </c>
      <c r="R260" s="92" t="str">
        <f t="shared" si="47"/>
        <v/>
      </c>
      <c r="U260" s="5"/>
      <c r="V260" s="5"/>
      <c r="W260" s="94" t="str">
        <f t="shared" si="45"/>
        <v/>
      </c>
      <c r="X260" s="94" t="str">
        <f t="shared" si="48"/>
        <v/>
      </c>
      <c r="Y260" s="5"/>
      <c r="BH260" s="338"/>
      <c r="BI260" s="338"/>
      <c r="BJ260" s="338"/>
      <c r="BK260" s="338"/>
      <c r="BL260" s="338"/>
      <c r="BM260" s="338"/>
      <c r="BN260" s="338"/>
      <c r="BO260" s="338"/>
      <c r="BP260" s="338"/>
      <c r="BQ260" s="338"/>
      <c r="BR260" s="1"/>
      <c r="BS260" s="1"/>
      <c r="BT260" s="1"/>
      <c r="BU260" s="4"/>
      <c r="BV260" s="1"/>
      <c r="BW260" s="3"/>
      <c r="BX260" s="4"/>
      <c r="BY260" s="5"/>
      <c r="BZ260" s="5"/>
      <c r="CA260" s="5"/>
      <c r="CB260" s="5"/>
      <c r="CC260" s="5"/>
      <c r="CD260" s="43"/>
    </row>
    <row r="261" spans="1:82" ht="15" customHeight="1" x14ac:dyDescent="0.25">
      <c r="A261" s="8"/>
      <c r="B261" s="5"/>
      <c r="C261" s="5"/>
      <c r="D261" s="5"/>
      <c r="E261" s="5"/>
      <c r="F261" s="94" t="str">
        <f t="shared" si="39"/>
        <v/>
      </c>
      <c r="G261" s="94" t="str">
        <f t="shared" si="40"/>
        <v/>
      </c>
      <c r="H261" s="127" t="str">
        <f>IF(A261&lt;&gt;"",IF(MID(C261,1,1)="c",$AS$26,IF(MID(C261,1,1)="r",$AS$41,IF(MID(C261,1,1)="p",#REF!,#REF!))),"")</f>
        <v/>
      </c>
      <c r="I261" s="92" t="str">
        <f t="shared" si="41"/>
        <v/>
      </c>
      <c r="J261" s="92" t="str">
        <f t="shared" si="42"/>
        <v/>
      </c>
      <c r="K261" s="92" t="str">
        <f t="shared" si="43"/>
        <v/>
      </c>
      <c r="L261" s="92" t="str">
        <f t="shared" si="44"/>
        <v/>
      </c>
      <c r="M261" s="95" t="str">
        <f>IF(A261&lt;&gt;"",IF(MID(C261,1,1)="c",SigmaEpsConcrete(I261,$AN$30:$AN$33,$AR$30:$AR$33,$AS$26,$AS$27,$AS$28,$AQ$20,$AU$19),""),"")</f>
        <v/>
      </c>
      <c r="N261" s="95" t="str">
        <f>IF(A261&lt;&gt;"",IF(MID(C261,1,1)="r",SigmaEpsReinf(J261,$AS$42:$AS$43,$AS$41,$AS$39,$AS$40,$AQ$38),""),"")</f>
        <v/>
      </c>
      <c r="Q261" s="92" t="str">
        <f t="shared" si="46"/>
        <v/>
      </c>
      <c r="R261" s="92" t="str">
        <f t="shared" si="47"/>
        <v/>
      </c>
      <c r="U261" s="5"/>
      <c r="V261" s="5"/>
      <c r="W261" s="94" t="str">
        <f t="shared" si="45"/>
        <v/>
      </c>
      <c r="X261" s="94" t="str">
        <f t="shared" si="48"/>
        <v/>
      </c>
      <c r="Y261" s="5"/>
      <c r="BH261" s="338"/>
      <c r="BI261" s="338"/>
      <c r="BJ261" s="338"/>
      <c r="BK261" s="338"/>
      <c r="BL261" s="338"/>
      <c r="BM261" s="338"/>
      <c r="BN261" s="338"/>
      <c r="BO261" s="338"/>
      <c r="BP261" s="338"/>
      <c r="BQ261" s="338"/>
      <c r="BR261" s="1"/>
      <c r="BS261" s="1"/>
      <c r="BT261" s="1"/>
      <c r="BU261" s="4"/>
      <c r="BV261" s="1"/>
      <c r="BW261" s="3"/>
      <c r="BX261" s="4"/>
      <c r="BY261" s="5"/>
      <c r="BZ261" s="5"/>
      <c r="CA261" s="5"/>
      <c r="CB261" s="5"/>
      <c r="CC261" s="5"/>
      <c r="CD261" s="43"/>
    </row>
    <row r="262" spans="1:82" ht="15" customHeight="1" x14ac:dyDescent="0.25">
      <c r="A262" s="8"/>
      <c r="B262" s="5"/>
      <c r="C262" s="5"/>
      <c r="D262" s="5"/>
      <c r="E262" s="5"/>
      <c r="F262" s="94" t="str">
        <f t="shared" si="39"/>
        <v/>
      </c>
      <c r="G262" s="94" t="str">
        <f t="shared" si="40"/>
        <v/>
      </c>
      <c r="H262" s="127" t="str">
        <f>IF(A262&lt;&gt;"",IF(MID(C262,1,1)="c",$AS$26,IF(MID(C262,1,1)="r",$AS$41,IF(MID(C262,1,1)="p",#REF!,#REF!))),"")</f>
        <v/>
      </c>
      <c r="I262" s="92" t="str">
        <f t="shared" si="41"/>
        <v/>
      </c>
      <c r="J262" s="92" t="str">
        <f t="shared" si="42"/>
        <v/>
      </c>
      <c r="K262" s="92" t="str">
        <f t="shared" si="43"/>
        <v/>
      </c>
      <c r="L262" s="92" t="str">
        <f t="shared" si="44"/>
        <v/>
      </c>
      <c r="M262" s="95" t="str">
        <f>IF(A262&lt;&gt;"",IF(MID(C262,1,1)="c",SigmaEpsConcrete(I262,$AN$30:$AN$33,$AR$30:$AR$33,$AS$26,$AS$27,$AS$28,$AQ$20,$AU$19),""),"")</f>
        <v/>
      </c>
      <c r="N262" s="95" t="str">
        <f>IF(A262&lt;&gt;"",IF(MID(C262,1,1)="r",SigmaEpsReinf(J262,$AS$42:$AS$43,$AS$41,$AS$39,$AS$40,$AQ$38),""),"")</f>
        <v/>
      </c>
      <c r="Q262" s="92" t="str">
        <f t="shared" si="46"/>
        <v/>
      </c>
      <c r="R262" s="92" t="str">
        <f t="shared" si="47"/>
        <v/>
      </c>
      <c r="U262" s="5"/>
      <c r="V262" s="5"/>
      <c r="W262" s="94" t="str">
        <f t="shared" si="45"/>
        <v/>
      </c>
      <c r="X262" s="94" t="str">
        <f t="shared" si="48"/>
        <v/>
      </c>
      <c r="Y262" s="5"/>
      <c r="BH262" s="338"/>
      <c r="BI262" s="338"/>
      <c r="BJ262" s="338"/>
      <c r="BK262" s="338"/>
      <c r="BL262" s="338"/>
      <c r="BM262" s="338"/>
      <c r="BN262" s="338"/>
      <c r="BO262" s="338"/>
      <c r="BP262" s="338"/>
      <c r="BQ262" s="338"/>
      <c r="BR262" s="1"/>
      <c r="BS262" s="1"/>
      <c r="BT262" s="1"/>
      <c r="BU262" s="4"/>
      <c r="BV262" s="1"/>
      <c r="BW262" s="3"/>
      <c r="BX262" s="4"/>
      <c r="BY262" s="5"/>
      <c r="BZ262" s="5"/>
      <c r="CA262" s="5"/>
      <c r="CB262" s="5"/>
      <c r="CC262" s="5"/>
      <c r="CD262" s="43"/>
    </row>
    <row r="263" spans="1:82" ht="15" customHeight="1" x14ac:dyDescent="0.25">
      <c r="A263" s="8"/>
      <c r="B263" s="5"/>
      <c r="C263" s="5"/>
      <c r="D263" s="5"/>
      <c r="E263" s="5"/>
      <c r="F263" s="94" t="str">
        <f t="shared" si="39"/>
        <v/>
      </c>
      <c r="G263" s="94" t="str">
        <f t="shared" si="40"/>
        <v/>
      </c>
      <c r="H263" s="127" t="str">
        <f>IF(A263&lt;&gt;"",IF(MID(C263,1,1)="c",$AS$26,IF(MID(C263,1,1)="r",$AS$41,IF(MID(C263,1,1)="p",#REF!,#REF!))),"")</f>
        <v/>
      </c>
      <c r="I263" s="92" t="str">
        <f t="shared" si="41"/>
        <v/>
      </c>
      <c r="J263" s="92" t="str">
        <f t="shared" si="42"/>
        <v/>
      </c>
      <c r="K263" s="92" t="str">
        <f t="shared" si="43"/>
        <v/>
      </c>
      <c r="L263" s="92" t="str">
        <f t="shared" si="44"/>
        <v/>
      </c>
      <c r="M263" s="95" t="str">
        <f>IF(A263&lt;&gt;"",IF(MID(C263,1,1)="c",SigmaEpsConcrete(I263,$AN$30:$AN$33,$AR$30:$AR$33,$AS$26,$AS$27,$AS$28,$AQ$20,$AU$19),""),"")</f>
        <v/>
      </c>
      <c r="N263" s="95" t="str">
        <f>IF(A263&lt;&gt;"",IF(MID(C263,1,1)="r",SigmaEpsReinf(J263,$AS$42:$AS$43,$AS$41,$AS$39,$AS$40,$AQ$38),""),"")</f>
        <v/>
      </c>
      <c r="Q263" s="92" t="str">
        <f t="shared" si="46"/>
        <v/>
      </c>
      <c r="R263" s="92" t="str">
        <f t="shared" si="47"/>
        <v/>
      </c>
      <c r="U263" s="5"/>
      <c r="V263" s="5"/>
      <c r="W263" s="94" t="str">
        <f t="shared" si="45"/>
        <v/>
      </c>
      <c r="X263" s="94" t="str">
        <f t="shared" si="48"/>
        <v/>
      </c>
      <c r="Y263" s="5"/>
      <c r="BH263" s="338"/>
      <c r="BI263" s="338"/>
      <c r="BJ263" s="338"/>
      <c r="BK263" s="338"/>
      <c r="BL263" s="338"/>
      <c r="BM263" s="338"/>
      <c r="BN263" s="338"/>
      <c r="BO263" s="338"/>
      <c r="BP263" s="338"/>
      <c r="BQ263" s="338"/>
      <c r="BR263" s="1"/>
      <c r="BS263" s="1"/>
      <c r="BT263" s="1"/>
      <c r="BU263" s="4"/>
      <c r="BV263" s="1"/>
      <c r="BW263" s="3"/>
      <c r="BX263" s="4"/>
      <c r="BY263" s="5"/>
      <c r="BZ263" s="5"/>
      <c r="CA263" s="5"/>
      <c r="CB263" s="5"/>
      <c r="CC263" s="5"/>
      <c r="CD263" s="43"/>
    </row>
    <row r="264" spans="1:82" ht="15" customHeight="1" x14ac:dyDescent="0.25">
      <c r="A264" s="8"/>
      <c r="B264" s="5"/>
      <c r="C264" s="5"/>
      <c r="D264" s="5"/>
      <c r="E264" s="5"/>
      <c r="F264" s="94" t="str">
        <f t="shared" si="39"/>
        <v/>
      </c>
      <c r="G264" s="94" t="str">
        <f t="shared" si="40"/>
        <v/>
      </c>
      <c r="H264" s="127" t="str">
        <f>IF(A264&lt;&gt;"",IF(MID(C264,1,1)="c",$AS$26,IF(MID(C264,1,1)="r",$AS$41,IF(MID(C264,1,1)="p",#REF!,#REF!))),"")</f>
        <v/>
      </c>
      <c r="I264" s="92" t="str">
        <f t="shared" si="41"/>
        <v/>
      </c>
      <c r="J264" s="92" t="str">
        <f t="shared" si="42"/>
        <v/>
      </c>
      <c r="K264" s="92" t="str">
        <f t="shared" si="43"/>
        <v/>
      </c>
      <c r="L264" s="92" t="str">
        <f t="shared" si="44"/>
        <v/>
      </c>
      <c r="M264" s="95" t="str">
        <f>IF(A264&lt;&gt;"",IF(MID(C264,1,1)="c",SigmaEpsConcrete(I264,$AN$30:$AN$33,$AR$30:$AR$33,$AS$26,$AS$27,$AS$28,$AQ$20,$AU$19),""),"")</f>
        <v/>
      </c>
      <c r="N264" s="95" t="str">
        <f>IF(A264&lt;&gt;"",IF(MID(C264,1,1)="r",SigmaEpsReinf(J264,$AS$42:$AS$43,$AS$41,$AS$39,$AS$40,$AQ$38),""),"")</f>
        <v/>
      </c>
      <c r="Q264" s="92" t="str">
        <f t="shared" si="46"/>
        <v/>
      </c>
      <c r="R264" s="92" t="str">
        <f t="shared" si="47"/>
        <v/>
      </c>
      <c r="U264" s="5"/>
      <c r="V264" s="5"/>
      <c r="W264" s="94" t="str">
        <f t="shared" si="45"/>
        <v/>
      </c>
      <c r="X264" s="94" t="str">
        <f t="shared" si="48"/>
        <v/>
      </c>
      <c r="Y264" s="5"/>
      <c r="BH264" s="338"/>
      <c r="BI264" s="338"/>
      <c r="BJ264" s="338"/>
      <c r="BK264" s="338"/>
      <c r="BL264" s="338"/>
      <c r="BM264" s="338"/>
      <c r="BN264" s="338"/>
      <c r="BO264" s="338"/>
      <c r="BP264" s="338"/>
      <c r="BQ264" s="338"/>
      <c r="BR264" s="1"/>
      <c r="BS264" s="1"/>
      <c r="BT264" s="1"/>
      <c r="BU264" s="4"/>
      <c r="BV264" s="1"/>
      <c r="BW264" s="3"/>
      <c r="BX264" s="4"/>
      <c r="BY264" s="5"/>
      <c r="BZ264" s="5"/>
      <c r="CA264" s="5"/>
      <c r="CB264" s="5"/>
      <c r="CC264" s="5"/>
      <c r="CD264" s="43"/>
    </row>
    <row r="265" spans="1:82" ht="15" customHeight="1" x14ac:dyDescent="0.25">
      <c r="A265" s="8"/>
      <c r="B265" s="5"/>
      <c r="C265" s="5"/>
      <c r="D265" s="5"/>
      <c r="E265" s="5"/>
      <c r="F265" s="94" t="str">
        <f t="shared" si="39"/>
        <v/>
      </c>
      <c r="G265" s="94" t="str">
        <f t="shared" si="40"/>
        <v/>
      </c>
      <c r="H265" s="127" t="str">
        <f>IF(A265&lt;&gt;"",IF(MID(C265,1,1)="c",$AS$26,IF(MID(C265,1,1)="r",$AS$41,IF(MID(C265,1,1)="p",#REF!,#REF!))),"")</f>
        <v/>
      </c>
      <c r="I265" s="92" t="str">
        <f t="shared" si="41"/>
        <v/>
      </c>
      <c r="J265" s="92" t="str">
        <f t="shared" si="42"/>
        <v/>
      </c>
      <c r="K265" s="92" t="str">
        <f t="shared" si="43"/>
        <v/>
      </c>
      <c r="L265" s="92" t="str">
        <f t="shared" si="44"/>
        <v/>
      </c>
      <c r="M265" s="95" t="str">
        <f>IF(A265&lt;&gt;"",IF(MID(C265,1,1)="c",SigmaEpsConcrete(I265,$AN$30:$AN$33,$AR$30:$AR$33,$AS$26,$AS$27,$AS$28,$AQ$20,$AU$19),""),"")</f>
        <v/>
      </c>
      <c r="N265" s="95" t="str">
        <f>IF(A265&lt;&gt;"",IF(MID(C265,1,1)="r",SigmaEpsReinf(J265,$AS$42:$AS$43,$AS$41,$AS$39,$AS$40,$AQ$38),""),"")</f>
        <v/>
      </c>
      <c r="Q265" s="92" t="str">
        <f t="shared" si="46"/>
        <v/>
      </c>
      <c r="R265" s="92" t="str">
        <f t="shared" si="47"/>
        <v/>
      </c>
      <c r="U265" s="5"/>
      <c r="V265" s="5"/>
      <c r="W265" s="94" t="str">
        <f t="shared" si="45"/>
        <v/>
      </c>
      <c r="X265" s="94" t="str">
        <f t="shared" si="48"/>
        <v/>
      </c>
      <c r="Y265" s="5"/>
      <c r="BH265" s="338"/>
      <c r="BI265" s="338"/>
      <c r="BJ265" s="338"/>
      <c r="BK265" s="338"/>
      <c r="BL265" s="338"/>
      <c r="BM265" s="338"/>
      <c r="BN265" s="338"/>
      <c r="BO265" s="338"/>
      <c r="BP265" s="338"/>
      <c r="BQ265" s="338"/>
      <c r="BR265" s="1"/>
      <c r="BS265" s="1"/>
      <c r="BT265" s="1"/>
      <c r="BU265" s="4"/>
      <c r="BV265" s="1"/>
      <c r="BW265" s="3"/>
      <c r="BX265" s="4"/>
      <c r="BY265" s="5"/>
      <c r="BZ265" s="5"/>
      <c r="CA265" s="5"/>
      <c r="CB265" s="5"/>
      <c r="CC265" s="5"/>
      <c r="CD265" s="43"/>
    </row>
    <row r="266" spans="1:82" ht="15" customHeight="1" x14ac:dyDescent="0.25">
      <c r="A266" s="8"/>
      <c r="B266" s="5"/>
      <c r="C266" s="5"/>
      <c r="D266" s="5"/>
      <c r="E266" s="5"/>
      <c r="F266" s="94" t="str">
        <f t="shared" ref="F266:F329" si="49">IF(A266&lt;&gt;"",(D266-$AU$86)/10,"")</f>
        <v/>
      </c>
      <c r="G266" s="94" t="str">
        <f t="shared" ref="G266:G329" si="50">IF(A266&lt;&gt;"",(E266-$AU$87)/10,"")</f>
        <v/>
      </c>
      <c r="H266" s="127" t="str">
        <f>IF(A266&lt;&gt;"",IF(MID(C266,1,1)="c",$AS$26,IF(MID(C266,1,1)="r",$AS$41,IF(MID(C266,1,1)="p",#REF!,#REF!))),"")</f>
        <v/>
      </c>
      <c r="I266" s="92" t="str">
        <f t="shared" ref="I266:I329" si="51">IF($A266&lt;&gt;"",IF(MID($C266,1,1)="c",$Y$3+$Y$4*$F266+$Y$5*$G266+$BR$43,""),"")</f>
        <v/>
      </c>
      <c r="J266" s="92" t="str">
        <f t="shared" ref="J266:J329" si="52">IF($A266&lt;&gt;"",IF(MID($C266,1,1)="r",$Y$3+$Y$4*$F266+$Y$5*$G266+$BR$43,""),"")</f>
        <v/>
      </c>
      <c r="K266" s="92" t="str">
        <f t="shared" ref="K266:K329" si="53">IF($A266&lt;&gt;"",IF(MID($C266,1,1)="u",$Y$3+$Y$4*$F266+$Y$5*$G266+$BR$43,""),"")</f>
        <v/>
      </c>
      <c r="L266" s="92" t="str">
        <f t="shared" ref="L266:L329" si="54">IF($A266&lt;&gt;"",IF(MID($C266,1,1)="p",$Y$3+$Y$4*$F266+$Y$5*$G266+$BR$43,""),"")</f>
        <v/>
      </c>
      <c r="M266" s="95" t="str">
        <f>IF(A266&lt;&gt;"",IF(MID(C266,1,1)="c",SigmaEpsConcrete(I266,$AN$30:$AN$33,$AR$30:$AR$33,$AS$26,$AS$27,$AS$28,$AQ$20,$AU$19),""),"")</f>
        <v/>
      </c>
      <c r="N266" s="95" t="str">
        <f>IF(A266&lt;&gt;"",IF(MID(C266,1,1)="r",SigmaEpsReinf(J266,$AS$42:$AS$43,$AS$41,$AS$39,$AS$40,$AQ$38),""),"")</f>
        <v/>
      </c>
      <c r="Q266" s="92" t="str">
        <f t="shared" si="46"/>
        <v/>
      </c>
      <c r="R266" s="92" t="str">
        <f t="shared" si="47"/>
        <v/>
      </c>
      <c r="U266" s="5"/>
      <c r="V266" s="5"/>
      <c r="W266" s="94" t="str">
        <f t="shared" ref="W266:W329" si="55">IF(A266&lt;&gt;"",F266-$AU$105,"")</f>
        <v/>
      </c>
      <c r="X266" s="94" t="str">
        <f t="shared" si="48"/>
        <v/>
      </c>
      <c r="Y266" s="5"/>
      <c r="BH266" s="338"/>
      <c r="BI266" s="338"/>
      <c r="BJ266" s="338"/>
      <c r="BK266" s="338"/>
      <c r="BL266" s="338"/>
      <c r="BM266" s="338"/>
      <c r="BN266" s="338"/>
      <c r="BO266" s="338"/>
      <c r="BP266" s="338"/>
      <c r="BQ266" s="338"/>
      <c r="BR266" s="1"/>
      <c r="BS266" s="1"/>
      <c r="BT266" s="1"/>
      <c r="BU266" s="4"/>
      <c r="BV266" s="1"/>
      <c r="BW266" s="3"/>
      <c r="BX266" s="4"/>
      <c r="BY266" s="5"/>
      <c r="BZ266" s="5"/>
      <c r="CA266" s="5"/>
      <c r="CB266" s="5"/>
      <c r="CC266" s="5"/>
      <c r="CD266" s="43"/>
    </row>
    <row r="267" spans="1:82" ht="15" customHeight="1" x14ac:dyDescent="0.25">
      <c r="A267" s="8"/>
      <c r="B267" s="5"/>
      <c r="C267" s="5"/>
      <c r="D267" s="5"/>
      <c r="E267" s="5"/>
      <c r="F267" s="94" t="str">
        <f t="shared" si="49"/>
        <v/>
      </c>
      <c r="G267" s="94" t="str">
        <f t="shared" si="50"/>
        <v/>
      </c>
      <c r="H267" s="127" t="str">
        <f>IF(A267&lt;&gt;"",IF(MID(C267,1,1)="c",$AS$26,IF(MID(C267,1,1)="r",$AS$41,IF(MID(C267,1,1)="p",#REF!,#REF!))),"")</f>
        <v/>
      </c>
      <c r="I267" s="92" t="str">
        <f t="shared" si="51"/>
        <v/>
      </c>
      <c r="J267" s="92" t="str">
        <f t="shared" si="52"/>
        <v/>
      </c>
      <c r="K267" s="92" t="str">
        <f t="shared" si="53"/>
        <v/>
      </c>
      <c r="L267" s="92" t="str">
        <f t="shared" si="54"/>
        <v/>
      </c>
      <c r="M267" s="95" t="str">
        <f>IF(A267&lt;&gt;"",IF(MID(C267,1,1)="c",SigmaEpsConcrete(I267,$AN$30:$AN$33,$AR$30:$AR$33,$AS$26,$AS$27,$AS$28,$AQ$20,$AU$19),""),"")</f>
        <v/>
      </c>
      <c r="N267" s="95" t="str">
        <f>IF(A267&lt;&gt;"",IF(MID(C267,1,1)="r",SigmaEpsReinf(J267,$AS$42:$AS$43,$AS$41,$AS$39,$AS$40,$AQ$38),""),"")</f>
        <v/>
      </c>
      <c r="Q267" s="92" t="str">
        <f t="shared" ref="Q267:Q330" si="56">IF(A267&lt;&gt;"",IF(MID(C267,1,1)="c",IF(ISERROR(M267/I267),"",M267/I267),""),"")</f>
        <v/>
      </c>
      <c r="R267" s="92" t="str">
        <f t="shared" ref="R267:R330" si="57">IF(A267&lt;&gt;"",IF(MID(C267,1,1)="r",IF(ISERROR(N267/J267),"",N267/J267),""),"")</f>
        <v/>
      </c>
      <c r="U267" s="5"/>
      <c r="V267" s="5"/>
      <c r="W267" s="94" t="str">
        <f t="shared" si="55"/>
        <v/>
      </c>
      <c r="X267" s="94" t="str">
        <f t="shared" ref="X267:X330" si="58">IF(B267&lt;&gt;"",G267-$AU$106,"")</f>
        <v/>
      </c>
      <c r="Y267" s="5"/>
      <c r="BH267" s="338"/>
      <c r="BI267" s="338"/>
      <c r="BJ267" s="338"/>
      <c r="BK267" s="338"/>
      <c r="BL267" s="338"/>
      <c r="BM267" s="338"/>
      <c r="BN267" s="338"/>
      <c r="BO267" s="338"/>
      <c r="BP267" s="338"/>
      <c r="BQ267" s="338"/>
      <c r="BR267" s="1"/>
      <c r="BS267" s="1"/>
      <c r="BT267" s="1"/>
      <c r="BU267" s="4"/>
      <c r="BV267" s="1"/>
      <c r="BW267" s="3"/>
      <c r="BX267" s="4"/>
      <c r="BY267" s="5"/>
      <c r="BZ267" s="5"/>
      <c r="CA267" s="5"/>
      <c r="CB267" s="5"/>
      <c r="CC267" s="5"/>
      <c r="CD267" s="43"/>
    </row>
    <row r="268" spans="1:82" ht="15" customHeight="1" x14ac:dyDescent="0.25">
      <c r="A268" s="8"/>
      <c r="B268" s="5"/>
      <c r="C268" s="5"/>
      <c r="D268" s="5"/>
      <c r="E268" s="5"/>
      <c r="F268" s="94" t="str">
        <f t="shared" si="49"/>
        <v/>
      </c>
      <c r="G268" s="94" t="str">
        <f t="shared" si="50"/>
        <v/>
      </c>
      <c r="H268" s="127" t="str">
        <f>IF(A268&lt;&gt;"",IF(MID(C268,1,1)="c",$AS$26,IF(MID(C268,1,1)="r",$AS$41,IF(MID(C268,1,1)="p",#REF!,#REF!))),"")</f>
        <v/>
      </c>
      <c r="I268" s="92" t="str">
        <f t="shared" si="51"/>
        <v/>
      </c>
      <c r="J268" s="92" t="str">
        <f t="shared" si="52"/>
        <v/>
      </c>
      <c r="K268" s="92" t="str">
        <f t="shared" si="53"/>
        <v/>
      </c>
      <c r="L268" s="92" t="str">
        <f t="shared" si="54"/>
        <v/>
      </c>
      <c r="M268" s="95" t="str">
        <f>IF(A268&lt;&gt;"",IF(MID(C268,1,1)="c",SigmaEpsConcrete(I268,$AN$30:$AN$33,$AR$30:$AR$33,$AS$26,$AS$27,$AS$28,$AQ$20,$AU$19),""),"")</f>
        <v/>
      </c>
      <c r="N268" s="95" t="str">
        <f>IF(A268&lt;&gt;"",IF(MID(C268,1,1)="r",SigmaEpsReinf(J268,$AS$42:$AS$43,$AS$41,$AS$39,$AS$40,$AQ$38),""),"")</f>
        <v/>
      </c>
      <c r="Q268" s="92" t="str">
        <f t="shared" si="56"/>
        <v/>
      </c>
      <c r="R268" s="92" t="str">
        <f t="shared" si="57"/>
        <v/>
      </c>
      <c r="U268" s="5"/>
      <c r="V268" s="5"/>
      <c r="W268" s="94" t="str">
        <f t="shared" si="55"/>
        <v/>
      </c>
      <c r="X268" s="94" t="str">
        <f t="shared" si="58"/>
        <v/>
      </c>
      <c r="Y268" s="5"/>
      <c r="BH268" s="338"/>
      <c r="BI268" s="338"/>
      <c r="BJ268" s="338"/>
      <c r="BK268" s="338"/>
      <c r="BL268" s="338"/>
      <c r="BM268" s="338"/>
      <c r="BN268" s="338"/>
      <c r="BO268" s="338"/>
      <c r="BP268" s="338"/>
      <c r="BQ268" s="338"/>
      <c r="BR268" s="1"/>
      <c r="BS268" s="1"/>
      <c r="BT268" s="1"/>
      <c r="BU268" s="4"/>
      <c r="BV268" s="1"/>
      <c r="BW268" s="3"/>
      <c r="BX268" s="4"/>
      <c r="BY268" s="5"/>
      <c r="BZ268" s="5"/>
      <c r="CA268" s="5"/>
      <c r="CB268" s="5"/>
      <c r="CC268" s="5"/>
      <c r="CD268" s="43"/>
    </row>
    <row r="269" spans="1:82" ht="15" customHeight="1" x14ac:dyDescent="0.25">
      <c r="A269" s="8"/>
      <c r="B269" s="5"/>
      <c r="C269" s="5"/>
      <c r="D269" s="5"/>
      <c r="E269" s="5"/>
      <c r="F269" s="94" t="str">
        <f t="shared" si="49"/>
        <v/>
      </c>
      <c r="G269" s="94" t="str">
        <f t="shared" si="50"/>
        <v/>
      </c>
      <c r="H269" s="127" t="str">
        <f>IF(A269&lt;&gt;"",IF(MID(C269,1,1)="c",$AS$26,IF(MID(C269,1,1)="r",$AS$41,IF(MID(C269,1,1)="p",#REF!,#REF!))),"")</f>
        <v/>
      </c>
      <c r="I269" s="92" t="str">
        <f t="shared" si="51"/>
        <v/>
      </c>
      <c r="J269" s="92" t="str">
        <f t="shared" si="52"/>
        <v/>
      </c>
      <c r="K269" s="92" t="str">
        <f t="shared" si="53"/>
        <v/>
      </c>
      <c r="L269" s="92" t="str">
        <f t="shared" si="54"/>
        <v/>
      </c>
      <c r="M269" s="95" t="str">
        <f>IF(A269&lt;&gt;"",IF(MID(C269,1,1)="c",SigmaEpsConcrete(I269,$AN$30:$AN$33,$AR$30:$AR$33,$AS$26,$AS$27,$AS$28,$AQ$20,$AU$19),""),"")</f>
        <v/>
      </c>
      <c r="N269" s="95" t="str">
        <f>IF(A269&lt;&gt;"",IF(MID(C269,1,1)="r",SigmaEpsReinf(J269,$AS$42:$AS$43,$AS$41,$AS$39,$AS$40,$AQ$38),""),"")</f>
        <v/>
      </c>
      <c r="Q269" s="92" t="str">
        <f t="shared" si="56"/>
        <v/>
      </c>
      <c r="R269" s="92" t="str">
        <f t="shared" si="57"/>
        <v/>
      </c>
      <c r="U269" s="5"/>
      <c r="V269" s="5"/>
      <c r="W269" s="94" t="str">
        <f t="shared" si="55"/>
        <v/>
      </c>
      <c r="X269" s="94" t="str">
        <f t="shared" si="58"/>
        <v/>
      </c>
      <c r="Y269" s="5"/>
      <c r="BH269" s="338"/>
      <c r="BI269" s="338"/>
      <c r="BJ269" s="338"/>
      <c r="BK269" s="338"/>
      <c r="BL269" s="338"/>
      <c r="BM269" s="338"/>
      <c r="BN269" s="338"/>
      <c r="BO269" s="338"/>
      <c r="BP269" s="338"/>
      <c r="BQ269" s="338"/>
      <c r="BR269" s="1"/>
      <c r="BS269" s="1"/>
      <c r="BT269" s="1"/>
      <c r="BU269" s="4"/>
      <c r="BV269" s="1"/>
      <c r="BW269" s="3"/>
      <c r="BX269" s="4"/>
      <c r="BY269" s="5"/>
      <c r="BZ269" s="5"/>
      <c r="CA269" s="5"/>
      <c r="CB269" s="5"/>
      <c r="CC269" s="5"/>
      <c r="CD269" s="43"/>
    </row>
    <row r="270" spans="1:82" ht="15" customHeight="1" x14ac:dyDescent="0.25">
      <c r="A270" s="8"/>
      <c r="B270" s="5"/>
      <c r="C270" s="5"/>
      <c r="D270" s="5"/>
      <c r="E270" s="5"/>
      <c r="F270" s="94" t="str">
        <f t="shared" si="49"/>
        <v/>
      </c>
      <c r="G270" s="94" t="str">
        <f t="shared" si="50"/>
        <v/>
      </c>
      <c r="H270" s="127" t="str">
        <f>IF(A270&lt;&gt;"",IF(MID(C270,1,1)="c",$AS$26,IF(MID(C270,1,1)="r",$AS$41,IF(MID(C270,1,1)="p",#REF!,#REF!))),"")</f>
        <v/>
      </c>
      <c r="I270" s="92" t="str">
        <f t="shared" si="51"/>
        <v/>
      </c>
      <c r="J270" s="92" t="str">
        <f t="shared" si="52"/>
        <v/>
      </c>
      <c r="K270" s="92" t="str">
        <f t="shared" si="53"/>
        <v/>
      </c>
      <c r="L270" s="92" t="str">
        <f t="shared" si="54"/>
        <v/>
      </c>
      <c r="M270" s="95" t="str">
        <f>IF(A270&lt;&gt;"",IF(MID(C270,1,1)="c",SigmaEpsConcrete(I270,$AN$30:$AN$33,$AR$30:$AR$33,$AS$26,$AS$27,$AS$28,$AQ$20,$AU$19),""),"")</f>
        <v/>
      </c>
      <c r="N270" s="95" t="str">
        <f>IF(A270&lt;&gt;"",IF(MID(C270,1,1)="r",SigmaEpsReinf(J270,$AS$42:$AS$43,$AS$41,$AS$39,$AS$40,$AQ$38),""),"")</f>
        <v/>
      </c>
      <c r="Q270" s="92" t="str">
        <f t="shared" si="56"/>
        <v/>
      </c>
      <c r="R270" s="92" t="str">
        <f t="shared" si="57"/>
        <v/>
      </c>
      <c r="U270" s="5"/>
      <c r="V270" s="5"/>
      <c r="W270" s="94" t="str">
        <f t="shared" si="55"/>
        <v/>
      </c>
      <c r="X270" s="94" t="str">
        <f t="shared" si="58"/>
        <v/>
      </c>
      <c r="Y270" s="5"/>
      <c r="BH270" s="338"/>
      <c r="BI270" s="338"/>
      <c r="BJ270" s="338"/>
      <c r="BK270" s="338"/>
      <c r="BL270" s="338"/>
      <c r="BM270" s="338"/>
      <c r="BN270" s="338"/>
      <c r="BO270" s="338"/>
      <c r="BP270" s="338"/>
      <c r="BQ270" s="338"/>
      <c r="BR270" s="1"/>
      <c r="BS270" s="1"/>
      <c r="BT270" s="1"/>
      <c r="BU270" s="4"/>
      <c r="BV270" s="1"/>
      <c r="BW270" s="3"/>
      <c r="BX270" s="4"/>
      <c r="BY270" s="5"/>
      <c r="BZ270" s="5"/>
      <c r="CA270" s="5"/>
      <c r="CB270" s="5"/>
      <c r="CC270" s="5"/>
      <c r="CD270" s="43"/>
    </row>
    <row r="271" spans="1:82" ht="15" customHeight="1" x14ac:dyDescent="0.25">
      <c r="A271" s="8"/>
      <c r="B271" s="5"/>
      <c r="C271" s="5"/>
      <c r="D271" s="5"/>
      <c r="E271" s="5"/>
      <c r="F271" s="94" t="str">
        <f t="shared" si="49"/>
        <v/>
      </c>
      <c r="G271" s="94" t="str">
        <f t="shared" si="50"/>
        <v/>
      </c>
      <c r="H271" s="127" t="str">
        <f>IF(A271&lt;&gt;"",IF(MID(C271,1,1)="c",$AS$26,IF(MID(C271,1,1)="r",$AS$41,IF(MID(C271,1,1)="p",#REF!,#REF!))),"")</f>
        <v/>
      </c>
      <c r="I271" s="92" t="str">
        <f t="shared" si="51"/>
        <v/>
      </c>
      <c r="J271" s="92" t="str">
        <f t="shared" si="52"/>
        <v/>
      </c>
      <c r="K271" s="92" t="str">
        <f t="shared" si="53"/>
        <v/>
      </c>
      <c r="L271" s="92" t="str">
        <f t="shared" si="54"/>
        <v/>
      </c>
      <c r="M271" s="95" t="str">
        <f>IF(A271&lt;&gt;"",IF(MID(C271,1,1)="c",SigmaEpsConcrete(I271,$AN$30:$AN$33,$AR$30:$AR$33,$AS$26,$AS$27,$AS$28,$AQ$20,$AU$19),""),"")</f>
        <v/>
      </c>
      <c r="N271" s="95" t="str">
        <f>IF(A271&lt;&gt;"",IF(MID(C271,1,1)="r",SigmaEpsReinf(J271,$AS$42:$AS$43,$AS$41,$AS$39,$AS$40,$AQ$38),""),"")</f>
        <v/>
      </c>
      <c r="Q271" s="92" t="str">
        <f t="shared" si="56"/>
        <v/>
      </c>
      <c r="R271" s="92" t="str">
        <f t="shared" si="57"/>
        <v/>
      </c>
      <c r="U271" s="5"/>
      <c r="V271" s="5"/>
      <c r="W271" s="94" t="str">
        <f t="shared" si="55"/>
        <v/>
      </c>
      <c r="X271" s="94" t="str">
        <f t="shared" si="58"/>
        <v/>
      </c>
      <c r="Y271" s="5"/>
      <c r="BH271" s="338"/>
      <c r="BI271" s="338"/>
      <c r="BJ271" s="338"/>
      <c r="BK271" s="338"/>
      <c r="BL271" s="338"/>
      <c r="BM271" s="338"/>
      <c r="BN271" s="338"/>
      <c r="BO271" s="338"/>
      <c r="BP271" s="338"/>
      <c r="BQ271" s="338"/>
      <c r="BR271" s="1"/>
      <c r="BS271" s="1"/>
      <c r="BT271" s="1"/>
      <c r="BU271" s="4"/>
      <c r="BV271" s="1"/>
      <c r="BW271" s="3"/>
      <c r="BX271" s="4"/>
      <c r="BY271" s="5"/>
      <c r="BZ271" s="5"/>
      <c r="CA271" s="5"/>
      <c r="CB271" s="5"/>
      <c r="CC271" s="5"/>
      <c r="CD271" s="43"/>
    </row>
    <row r="272" spans="1:82" ht="15" customHeight="1" x14ac:dyDescent="0.25">
      <c r="A272" s="8"/>
      <c r="B272" s="5"/>
      <c r="C272" s="5"/>
      <c r="D272" s="5"/>
      <c r="E272" s="5"/>
      <c r="F272" s="94" t="str">
        <f t="shared" si="49"/>
        <v/>
      </c>
      <c r="G272" s="94" t="str">
        <f t="shared" si="50"/>
        <v/>
      </c>
      <c r="H272" s="127" t="str">
        <f>IF(A272&lt;&gt;"",IF(MID(C272,1,1)="c",$AS$26,IF(MID(C272,1,1)="r",$AS$41,IF(MID(C272,1,1)="p",#REF!,#REF!))),"")</f>
        <v/>
      </c>
      <c r="I272" s="92" t="str">
        <f t="shared" si="51"/>
        <v/>
      </c>
      <c r="J272" s="92" t="str">
        <f t="shared" si="52"/>
        <v/>
      </c>
      <c r="K272" s="92" t="str">
        <f t="shared" si="53"/>
        <v/>
      </c>
      <c r="L272" s="92" t="str">
        <f t="shared" si="54"/>
        <v/>
      </c>
      <c r="M272" s="95" t="str">
        <f>IF(A272&lt;&gt;"",IF(MID(C272,1,1)="c",SigmaEpsConcrete(I272,$AN$30:$AN$33,$AR$30:$AR$33,$AS$26,$AS$27,$AS$28,$AQ$20,$AU$19),""),"")</f>
        <v/>
      </c>
      <c r="N272" s="95" t="str">
        <f>IF(A272&lt;&gt;"",IF(MID(C272,1,1)="r",SigmaEpsReinf(J272,$AS$42:$AS$43,$AS$41,$AS$39,$AS$40,$AQ$38),""),"")</f>
        <v/>
      </c>
      <c r="Q272" s="92" t="str">
        <f t="shared" si="56"/>
        <v/>
      </c>
      <c r="R272" s="92" t="str">
        <f t="shared" si="57"/>
        <v/>
      </c>
      <c r="U272" s="5"/>
      <c r="V272" s="5"/>
      <c r="W272" s="94" t="str">
        <f t="shared" si="55"/>
        <v/>
      </c>
      <c r="X272" s="94" t="str">
        <f t="shared" si="58"/>
        <v/>
      </c>
      <c r="Y272" s="5"/>
      <c r="BH272" s="338"/>
      <c r="BI272" s="338"/>
      <c r="BJ272" s="338"/>
      <c r="BK272" s="338"/>
      <c r="BL272" s="338"/>
      <c r="BM272" s="338"/>
      <c r="BN272" s="338"/>
      <c r="BO272" s="338"/>
      <c r="BP272" s="338"/>
      <c r="BQ272" s="338"/>
      <c r="BR272" s="1"/>
      <c r="BS272" s="1"/>
      <c r="BT272" s="1"/>
      <c r="BU272" s="4"/>
      <c r="BV272" s="1"/>
      <c r="BW272" s="3"/>
      <c r="BX272" s="4"/>
      <c r="BY272" s="5"/>
      <c r="BZ272" s="5"/>
      <c r="CA272" s="5"/>
      <c r="CB272" s="5"/>
      <c r="CC272" s="5"/>
      <c r="CD272" s="43"/>
    </row>
    <row r="273" spans="1:82" ht="15" customHeight="1" x14ac:dyDescent="0.25">
      <c r="A273" s="8"/>
      <c r="B273" s="5"/>
      <c r="C273" s="5"/>
      <c r="D273" s="5"/>
      <c r="E273" s="5"/>
      <c r="F273" s="94" t="str">
        <f t="shared" si="49"/>
        <v/>
      </c>
      <c r="G273" s="94" t="str">
        <f t="shared" si="50"/>
        <v/>
      </c>
      <c r="H273" s="127" t="str">
        <f>IF(A273&lt;&gt;"",IF(MID(C273,1,1)="c",$AS$26,IF(MID(C273,1,1)="r",$AS$41,IF(MID(C273,1,1)="p",#REF!,#REF!))),"")</f>
        <v/>
      </c>
      <c r="I273" s="92" t="str">
        <f t="shared" si="51"/>
        <v/>
      </c>
      <c r="J273" s="92" t="str">
        <f t="shared" si="52"/>
        <v/>
      </c>
      <c r="K273" s="92" t="str">
        <f t="shared" si="53"/>
        <v/>
      </c>
      <c r="L273" s="92" t="str">
        <f t="shared" si="54"/>
        <v/>
      </c>
      <c r="M273" s="95" t="str">
        <f>IF(A273&lt;&gt;"",IF(MID(C273,1,1)="c",SigmaEpsConcrete(I273,$AN$30:$AN$33,$AR$30:$AR$33,$AS$26,$AS$27,$AS$28,$AQ$20,$AU$19),""),"")</f>
        <v/>
      </c>
      <c r="N273" s="95" t="str">
        <f>IF(A273&lt;&gt;"",IF(MID(C273,1,1)="r",SigmaEpsReinf(J273,$AS$42:$AS$43,$AS$41,$AS$39,$AS$40,$AQ$38),""),"")</f>
        <v/>
      </c>
      <c r="Q273" s="92" t="str">
        <f t="shared" si="56"/>
        <v/>
      </c>
      <c r="R273" s="92" t="str">
        <f t="shared" si="57"/>
        <v/>
      </c>
      <c r="U273" s="5"/>
      <c r="V273" s="5"/>
      <c r="W273" s="94" t="str">
        <f t="shared" si="55"/>
        <v/>
      </c>
      <c r="X273" s="94" t="str">
        <f t="shared" si="58"/>
        <v/>
      </c>
      <c r="Y273" s="5"/>
      <c r="BH273" s="338"/>
      <c r="BI273" s="338"/>
      <c r="BJ273" s="338"/>
      <c r="BK273" s="338"/>
      <c r="BL273" s="338"/>
      <c r="BM273" s="338"/>
      <c r="BN273" s="338"/>
      <c r="BO273" s="338"/>
      <c r="BP273" s="338"/>
      <c r="BQ273" s="338"/>
      <c r="BR273" s="1"/>
      <c r="BS273" s="1"/>
      <c r="BT273" s="1"/>
      <c r="BU273" s="4"/>
      <c r="BV273" s="1"/>
      <c r="BW273" s="3"/>
      <c r="BX273" s="4"/>
      <c r="BY273" s="5"/>
      <c r="BZ273" s="5"/>
      <c r="CA273" s="5"/>
      <c r="CB273" s="5"/>
      <c r="CC273" s="5"/>
      <c r="CD273" s="43"/>
    </row>
    <row r="274" spans="1:82" ht="15" customHeight="1" x14ac:dyDescent="0.25">
      <c r="A274" s="8"/>
      <c r="B274" s="5"/>
      <c r="C274" s="5"/>
      <c r="D274" s="5"/>
      <c r="E274" s="5"/>
      <c r="F274" s="94" t="str">
        <f t="shared" si="49"/>
        <v/>
      </c>
      <c r="G274" s="94" t="str">
        <f t="shared" si="50"/>
        <v/>
      </c>
      <c r="H274" s="127" t="str">
        <f>IF(A274&lt;&gt;"",IF(MID(C274,1,1)="c",$AS$26,IF(MID(C274,1,1)="r",$AS$41,IF(MID(C274,1,1)="p",#REF!,#REF!))),"")</f>
        <v/>
      </c>
      <c r="I274" s="92" t="str">
        <f t="shared" si="51"/>
        <v/>
      </c>
      <c r="J274" s="92" t="str">
        <f t="shared" si="52"/>
        <v/>
      </c>
      <c r="K274" s="92" t="str">
        <f t="shared" si="53"/>
        <v/>
      </c>
      <c r="L274" s="92" t="str">
        <f t="shared" si="54"/>
        <v/>
      </c>
      <c r="M274" s="95" t="str">
        <f>IF(A274&lt;&gt;"",IF(MID(C274,1,1)="c",SigmaEpsConcrete(I274,$AN$30:$AN$33,$AR$30:$AR$33,$AS$26,$AS$27,$AS$28,$AQ$20,$AU$19),""),"")</f>
        <v/>
      </c>
      <c r="N274" s="95" t="str">
        <f>IF(A274&lt;&gt;"",IF(MID(C274,1,1)="r",SigmaEpsReinf(J274,$AS$42:$AS$43,$AS$41,$AS$39,$AS$40,$AQ$38),""),"")</f>
        <v/>
      </c>
      <c r="Q274" s="92" t="str">
        <f t="shared" si="56"/>
        <v/>
      </c>
      <c r="R274" s="92" t="str">
        <f t="shared" si="57"/>
        <v/>
      </c>
      <c r="U274" s="5"/>
      <c r="V274" s="5"/>
      <c r="W274" s="94" t="str">
        <f t="shared" si="55"/>
        <v/>
      </c>
      <c r="X274" s="94" t="str">
        <f t="shared" si="58"/>
        <v/>
      </c>
      <c r="Y274" s="5"/>
      <c r="BH274" s="338"/>
      <c r="BI274" s="338"/>
      <c r="BJ274" s="338"/>
      <c r="BK274" s="338"/>
      <c r="BL274" s="338"/>
      <c r="BM274" s="338"/>
      <c r="BN274" s="338"/>
      <c r="BO274" s="338"/>
      <c r="BP274" s="338"/>
      <c r="BQ274" s="338"/>
      <c r="BR274" s="1"/>
      <c r="BS274" s="1"/>
      <c r="BT274" s="1"/>
      <c r="BU274" s="4"/>
      <c r="BV274" s="1"/>
      <c r="BW274" s="3"/>
      <c r="BX274" s="4"/>
      <c r="BY274" s="5"/>
      <c r="BZ274" s="5"/>
      <c r="CA274" s="5"/>
      <c r="CB274" s="5"/>
      <c r="CC274" s="5"/>
      <c r="CD274" s="43"/>
    </row>
    <row r="275" spans="1:82" ht="15" customHeight="1" x14ac:dyDescent="0.25">
      <c r="A275" s="8"/>
      <c r="B275" s="5"/>
      <c r="C275" s="5"/>
      <c r="D275" s="5"/>
      <c r="E275" s="5"/>
      <c r="F275" s="94" t="str">
        <f t="shared" si="49"/>
        <v/>
      </c>
      <c r="G275" s="94" t="str">
        <f t="shared" si="50"/>
        <v/>
      </c>
      <c r="H275" s="127" t="str">
        <f>IF(A275&lt;&gt;"",IF(MID(C275,1,1)="c",$AS$26,IF(MID(C275,1,1)="r",$AS$41,IF(MID(C275,1,1)="p",#REF!,#REF!))),"")</f>
        <v/>
      </c>
      <c r="I275" s="92" t="str">
        <f t="shared" si="51"/>
        <v/>
      </c>
      <c r="J275" s="92" t="str">
        <f t="shared" si="52"/>
        <v/>
      </c>
      <c r="K275" s="92" t="str">
        <f t="shared" si="53"/>
        <v/>
      </c>
      <c r="L275" s="92" t="str">
        <f t="shared" si="54"/>
        <v/>
      </c>
      <c r="M275" s="95" t="str">
        <f>IF(A275&lt;&gt;"",IF(MID(C275,1,1)="c",SigmaEpsConcrete(I275,$AN$30:$AN$33,$AR$30:$AR$33,$AS$26,$AS$27,$AS$28,$AQ$20,$AU$19),""),"")</f>
        <v/>
      </c>
      <c r="N275" s="95" t="str">
        <f>IF(A275&lt;&gt;"",IF(MID(C275,1,1)="r",SigmaEpsReinf(J275,$AS$42:$AS$43,$AS$41,$AS$39,$AS$40,$AQ$38),""),"")</f>
        <v/>
      </c>
      <c r="Q275" s="92" t="str">
        <f t="shared" si="56"/>
        <v/>
      </c>
      <c r="R275" s="92" t="str">
        <f t="shared" si="57"/>
        <v/>
      </c>
      <c r="U275" s="5"/>
      <c r="V275" s="5"/>
      <c r="W275" s="94" t="str">
        <f t="shared" si="55"/>
        <v/>
      </c>
      <c r="X275" s="94" t="str">
        <f t="shared" si="58"/>
        <v/>
      </c>
      <c r="Y275" s="5"/>
      <c r="BH275" s="338"/>
      <c r="BI275" s="338"/>
      <c r="BJ275" s="338"/>
      <c r="BK275" s="338"/>
      <c r="BL275" s="338"/>
      <c r="BM275" s="338"/>
      <c r="BN275" s="338"/>
      <c r="BO275" s="338"/>
      <c r="BP275" s="338"/>
      <c r="BQ275" s="338"/>
      <c r="BR275" s="1"/>
      <c r="BS275" s="1"/>
      <c r="BT275" s="1"/>
      <c r="BU275" s="4"/>
      <c r="BV275" s="1"/>
      <c r="BW275" s="3"/>
      <c r="BX275" s="4"/>
      <c r="BY275" s="5"/>
      <c r="BZ275" s="5"/>
      <c r="CA275" s="5"/>
      <c r="CB275" s="5"/>
      <c r="CC275" s="5"/>
      <c r="CD275" s="43"/>
    </row>
    <row r="276" spans="1:82" ht="15" customHeight="1" x14ac:dyDescent="0.25">
      <c r="A276" s="8"/>
      <c r="B276" s="5"/>
      <c r="C276" s="5"/>
      <c r="D276" s="5"/>
      <c r="E276" s="5"/>
      <c r="F276" s="94" t="str">
        <f t="shared" si="49"/>
        <v/>
      </c>
      <c r="G276" s="94" t="str">
        <f t="shared" si="50"/>
        <v/>
      </c>
      <c r="H276" s="127" t="str">
        <f>IF(A276&lt;&gt;"",IF(MID(C276,1,1)="c",$AS$26,IF(MID(C276,1,1)="r",$AS$41,IF(MID(C276,1,1)="p",#REF!,#REF!))),"")</f>
        <v/>
      </c>
      <c r="I276" s="92" t="str">
        <f t="shared" si="51"/>
        <v/>
      </c>
      <c r="J276" s="92" t="str">
        <f t="shared" si="52"/>
        <v/>
      </c>
      <c r="K276" s="92" t="str">
        <f t="shared" si="53"/>
        <v/>
      </c>
      <c r="L276" s="92" t="str">
        <f t="shared" si="54"/>
        <v/>
      </c>
      <c r="M276" s="95" t="str">
        <f>IF(A276&lt;&gt;"",IF(MID(C276,1,1)="c",SigmaEpsConcrete(I276,$AN$30:$AN$33,$AR$30:$AR$33,$AS$26,$AS$27,$AS$28,$AQ$20,$AU$19),""),"")</f>
        <v/>
      </c>
      <c r="N276" s="95" t="str">
        <f>IF(A276&lt;&gt;"",IF(MID(C276,1,1)="r",SigmaEpsReinf(J276,$AS$42:$AS$43,$AS$41,$AS$39,$AS$40,$AQ$38),""),"")</f>
        <v/>
      </c>
      <c r="Q276" s="92" t="str">
        <f t="shared" si="56"/>
        <v/>
      </c>
      <c r="R276" s="92" t="str">
        <f t="shared" si="57"/>
        <v/>
      </c>
      <c r="U276" s="5"/>
      <c r="V276" s="5"/>
      <c r="W276" s="94" t="str">
        <f t="shared" si="55"/>
        <v/>
      </c>
      <c r="X276" s="94" t="str">
        <f t="shared" si="58"/>
        <v/>
      </c>
      <c r="Y276" s="5"/>
      <c r="BH276" s="338"/>
      <c r="BI276" s="338"/>
      <c r="BJ276" s="338"/>
      <c r="BK276" s="338"/>
      <c r="BL276" s="338"/>
      <c r="BM276" s="338"/>
      <c r="BN276" s="338"/>
      <c r="BO276" s="338"/>
      <c r="BP276" s="338"/>
      <c r="BQ276" s="338"/>
      <c r="BR276" s="1"/>
      <c r="BS276" s="1"/>
      <c r="BT276" s="1"/>
      <c r="BU276" s="4"/>
      <c r="BV276" s="1"/>
      <c r="BW276" s="3"/>
      <c r="BX276" s="4"/>
      <c r="BY276" s="5"/>
      <c r="BZ276" s="5"/>
      <c r="CA276" s="5"/>
      <c r="CB276" s="5"/>
      <c r="CC276" s="5"/>
      <c r="CD276" s="43"/>
    </row>
    <row r="277" spans="1:82" ht="15" customHeight="1" x14ac:dyDescent="0.25">
      <c r="A277" s="8"/>
      <c r="B277" s="5"/>
      <c r="C277" s="5"/>
      <c r="D277" s="5"/>
      <c r="E277" s="5"/>
      <c r="F277" s="94" t="str">
        <f t="shared" si="49"/>
        <v/>
      </c>
      <c r="G277" s="94" t="str">
        <f t="shared" si="50"/>
        <v/>
      </c>
      <c r="H277" s="127" t="str">
        <f>IF(A277&lt;&gt;"",IF(MID(C277,1,1)="c",$AS$26,IF(MID(C277,1,1)="r",$AS$41,IF(MID(C277,1,1)="p",#REF!,#REF!))),"")</f>
        <v/>
      </c>
      <c r="I277" s="92" t="str">
        <f t="shared" si="51"/>
        <v/>
      </c>
      <c r="J277" s="92" t="str">
        <f t="shared" si="52"/>
        <v/>
      </c>
      <c r="K277" s="92" t="str">
        <f t="shared" si="53"/>
        <v/>
      </c>
      <c r="L277" s="92" t="str">
        <f t="shared" si="54"/>
        <v/>
      </c>
      <c r="M277" s="95" t="str">
        <f>IF(A277&lt;&gt;"",IF(MID(C277,1,1)="c",SigmaEpsConcrete(I277,$AN$30:$AN$33,$AR$30:$AR$33,$AS$26,$AS$27,$AS$28,$AQ$20,$AU$19),""),"")</f>
        <v/>
      </c>
      <c r="N277" s="95" t="str">
        <f>IF(A277&lt;&gt;"",IF(MID(C277,1,1)="r",SigmaEpsReinf(J277,$AS$42:$AS$43,$AS$41,$AS$39,$AS$40,$AQ$38),""),"")</f>
        <v/>
      </c>
      <c r="Q277" s="92" t="str">
        <f t="shared" si="56"/>
        <v/>
      </c>
      <c r="R277" s="92" t="str">
        <f t="shared" si="57"/>
        <v/>
      </c>
      <c r="U277" s="5"/>
      <c r="V277" s="5"/>
      <c r="W277" s="94" t="str">
        <f t="shared" si="55"/>
        <v/>
      </c>
      <c r="X277" s="94" t="str">
        <f t="shared" si="58"/>
        <v/>
      </c>
      <c r="Y277" s="5"/>
      <c r="BH277" s="338"/>
      <c r="BI277" s="338"/>
      <c r="BJ277" s="338"/>
      <c r="BK277" s="338"/>
      <c r="BL277" s="338"/>
      <c r="BM277" s="338"/>
      <c r="BN277" s="338"/>
      <c r="BO277" s="338"/>
      <c r="BP277" s="338"/>
      <c r="BQ277" s="338"/>
      <c r="BR277" s="1"/>
      <c r="BS277" s="1"/>
      <c r="BT277" s="1"/>
      <c r="BU277" s="4"/>
      <c r="BV277" s="1"/>
      <c r="BW277" s="3"/>
      <c r="BX277" s="4"/>
      <c r="BY277" s="5"/>
      <c r="BZ277" s="5"/>
      <c r="CA277" s="5"/>
      <c r="CB277" s="5"/>
      <c r="CC277" s="5"/>
      <c r="CD277" s="43"/>
    </row>
    <row r="278" spans="1:82" ht="15" customHeight="1" x14ac:dyDescent="0.25">
      <c r="A278" s="8"/>
      <c r="B278" s="5"/>
      <c r="C278" s="5"/>
      <c r="D278" s="5"/>
      <c r="E278" s="5"/>
      <c r="F278" s="94" t="str">
        <f t="shared" si="49"/>
        <v/>
      </c>
      <c r="G278" s="94" t="str">
        <f t="shared" si="50"/>
        <v/>
      </c>
      <c r="H278" s="127" t="str">
        <f>IF(A278&lt;&gt;"",IF(MID(C278,1,1)="c",$AS$26,IF(MID(C278,1,1)="r",$AS$41,IF(MID(C278,1,1)="p",#REF!,#REF!))),"")</f>
        <v/>
      </c>
      <c r="I278" s="92" t="str">
        <f t="shared" si="51"/>
        <v/>
      </c>
      <c r="J278" s="92" t="str">
        <f t="shared" si="52"/>
        <v/>
      </c>
      <c r="K278" s="92" t="str">
        <f t="shared" si="53"/>
        <v/>
      </c>
      <c r="L278" s="92" t="str">
        <f t="shared" si="54"/>
        <v/>
      </c>
      <c r="M278" s="95" t="str">
        <f>IF(A278&lt;&gt;"",IF(MID(C278,1,1)="c",SigmaEpsConcrete(I278,$AN$30:$AN$33,$AR$30:$AR$33,$AS$26,$AS$27,$AS$28,$AQ$20,$AU$19),""),"")</f>
        <v/>
      </c>
      <c r="N278" s="95" t="str">
        <f>IF(A278&lt;&gt;"",IF(MID(C278,1,1)="r",SigmaEpsReinf(J278,$AS$42:$AS$43,$AS$41,$AS$39,$AS$40,$AQ$38),""),"")</f>
        <v/>
      </c>
      <c r="Q278" s="92" t="str">
        <f t="shared" si="56"/>
        <v/>
      </c>
      <c r="R278" s="92" t="str">
        <f t="shared" si="57"/>
        <v/>
      </c>
      <c r="U278" s="5"/>
      <c r="V278" s="5"/>
      <c r="W278" s="94" t="str">
        <f t="shared" si="55"/>
        <v/>
      </c>
      <c r="X278" s="94" t="str">
        <f t="shared" si="58"/>
        <v/>
      </c>
      <c r="Y278" s="5"/>
      <c r="BH278" s="338"/>
      <c r="BI278" s="338"/>
      <c r="BJ278" s="338"/>
      <c r="BK278" s="338"/>
      <c r="BL278" s="338"/>
      <c r="BM278" s="338"/>
      <c r="BN278" s="338"/>
      <c r="BO278" s="338"/>
      <c r="BP278" s="338"/>
      <c r="BQ278" s="338"/>
      <c r="BR278" s="1"/>
      <c r="BS278" s="1"/>
      <c r="BT278" s="1"/>
      <c r="BU278" s="4"/>
      <c r="BV278" s="1"/>
      <c r="BW278" s="3"/>
      <c r="BX278" s="4"/>
      <c r="BY278" s="5"/>
      <c r="BZ278" s="5"/>
      <c r="CA278" s="5"/>
      <c r="CB278" s="5"/>
      <c r="CC278" s="5"/>
      <c r="CD278" s="43"/>
    </row>
    <row r="279" spans="1:82" ht="15" customHeight="1" x14ac:dyDescent="0.25">
      <c r="A279" s="8"/>
      <c r="B279" s="5"/>
      <c r="C279" s="5"/>
      <c r="D279" s="5"/>
      <c r="E279" s="5"/>
      <c r="F279" s="94" t="str">
        <f t="shared" si="49"/>
        <v/>
      </c>
      <c r="G279" s="94" t="str">
        <f t="shared" si="50"/>
        <v/>
      </c>
      <c r="H279" s="127" t="str">
        <f>IF(A279&lt;&gt;"",IF(MID(C279,1,1)="c",$AS$26,IF(MID(C279,1,1)="r",$AS$41,IF(MID(C279,1,1)="p",#REF!,#REF!))),"")</f>
        <v/>
      </c>
      <c r="I279" s="92" t="str">
        <f t="shared" si="51"/>
        <v/>
      </c>
      <c r="J279" s="92" t="str">
        <f t="shared" si="52"/>
        <v/>
      </c>
      <c r="K279" s="92" t="str">
        <f t="shared" si="53"/>
        <v/>
      </c>
      <c r="L279" s="92" t="str">
        <f t="shared" si="54"/>
        <v/>
      </c>
      <c r="M279" s="95" t="str">
        <f>IF(A279&lt;&gt;"",IF(MID(C279,1,1)="c",SigmaEpsConcrete(I279,$AN$30:$AN$33,$AR$30:$AR$33,$AS$26,$AS$27,$AS$28,$AQ$20,$AU$19),""),"")</f>
        <v/>
      </c>
      <c r="N279" s="95" t="str">
        <f>IF(A279&lt;&gt;"",IF(MID(C279,1,1)="r",SigmaEpsReinf(J279,$AS$42:$AS$43,$AS$41,$AS$39,$AS$40,$AQ$38),""),"")</f>
        <v/>
      </c>
      <c r="Q279" s="92" t="str">
        <f t="shared" si="56"/>
        <v/>
      </c>
      <c r="R279" s="92" t="str">
        <f t="shared" si="57"/>
        <v/>
      </c>
      <c r="U279" s="5"/>
      <c r="V279" s="5"/>
      <c r="W279" s="94" t="str">
        <f t="shared" si="55"/>
        <v/>
      </c>
      <c r="X279" s="94" t="str">
        <f t="shared" si="58"/>
        <v/>
      </c>
      <c r="Y279" s="5"/>
      <c r="BH279" s="338"/>
      <c r="BI279" s="338"/>
      <c r="BJ279" s="338"/>
      <c r="BK279" s="338"/>
      <c r="BL279" s="338"/>
      <c r="BM279" s="338"/>
      <c r="BN279" s="338"/>
      <c r="BO279" s="338"/>
      <c r="BP279" s="338"/>
      <c r="BQ279" s="338"/>
      <c r="BR279" s="1"/>
      <c r="BS279" s="1"/>
      <c r="BT279" s="1"/>
      <c r="BU279" s="4"/>
      <c r="BV279" s="1"/>
      <c r="BW279" s="3"/>
      <c r="BX279" s="4"/>
      <c r="BY279" s="5"/>
      <c r="BZ279" s="5"/>
      <c r="CA279" s="5"/>
      <c r="CB279" s="5"/>
      <c r="CC279" s="5"/>
      <c r="CD279" s="43"/>
    </row>
    <row r="280" spans="1:82" ht="15" customHeight="1" x14ac:dyDescent="0.25">
      <c r="A280" s="8"/>
      <c r="B280" s="5"/>
      <c r="C280" s="5"/>
      <c r="D280" s="5"/>
      <c r="E280" s="5"/>
      <c r="F280" s="94" t="str">
        <f t="shared" si="49"/>
        <v/>
      </c>
      <c r="G280" s="94" t="str">
        <f t="shared" si="50"/>
        <v/>
      </c>
      <c r="H280" s="127" t="str">
        <f>IF(A280&lt;&gt;"",IF(MID(C280,1,1)="c",$AS$26,IF(MID(C280,1,1)="r",$AS$41,IF(MID(C280,1,1)="p",#REF!,#REF!))),"")</f>
        <v/>
      </c>
      <c r="I280" s="92" t="str">
        <f t="shared" si="51"/>
        <v/>
      </c>
      <c r="J280" s="92" t="str">
        <f t="shared" si="52"/>
        <v/>
      </c>
      <c r="K280" s="92" t="str">
        <f t="shared" si="53"/>
        <v/>
      </c>
      <c r="L280" s="92" t="str">
        <f t="shared" si="54"/>
        <v/>
      </c>
      <c r="M280" s="95" t="str">
        <f>IF(A280&lt;&gt;"",IF(MID(C280,1,1)="c",SigmaEpsConcrete(I280,$AN$30:$AN$33,$AR$30:$AR$33,$AS$26,$AS$27,$AS$28,$AQ$20,$AU$19),""),"")</f>
        <v/>
      </c>
      <c r="N280" s="95" t="str">
        <f>IF(A280&lt;&gt;"",IF(MID(C280,1,1)="r",SigmaEpsReinf(J280,$AS$42:$AS$43,$AS$41,$AS$39,$AS$40,$AQ$38),""),"")</f>
        <v/>
      </c>
      <c r="Q280" s="92" t="str">
        <f t="shared" si="56"/>
        <v/>
      </c>
      <c r="R280" s="92" t="str">
        <f t="shared" si="57"/>
        <v/>
      </c>
      <c r="U280" s="5"/>
      <c r="V280" s="5"/>
      <c r="W280" s="94" t="str">
        <f t="shared" si="55"/>
        <v/>
      </c>
      <c r="X280" s="94" t="str">
        <f t="shared" si="58"/>
        <v/>
      </c>
      <c r="Y280" s="5"/>
      <c r="BH280" s="338"/>
      <c r="BI280" s="338"/>
      <c r="BJ280" s="338"/>
      <c r="BK280" s="338"/>
      <c r="BL280" s="338"/>
      <c r="BM280" s="338"/>
      <c r="BN280" s="338"/>
      <c r="BO280" s="338"/>
      <c r="BP280" s="338"/>
      <c r="BQ280" s="338"/>
      <c r="BR280" s="1"/>
      <c r="BS280" s="1"/>
      <c r="BT280" s="1"/>
      <c r="BU280" s="4"/>
      <c r="BV280" s="1"/>
      <c r="BW280" s="3"/>
      <c r="BX280" s="4"/>
      <c r="BY280" s="5"/>
      <c r="BZ280" s="5"/>
      <c r="CA280" s="5"/>
      <c r="CB280" s="5"/>
      <c r="CC280" s="5"/>
      <c r="CD280" s="43"/>
    </row>
    <row r="281" spans="1:82" ht="15" customHeight="1" x14ac:dyDescent="0.25">
      <c r="A281" s="8"/>
      <c r="B281" s="5"/>
      <c r="C281" s="5"/>
      <c r="D281" s="5"/>
      <c r="E281" s="5"/>
      <c r="F281" s="94" t="str">
        <f t="shared" si="49"/>
        <v/>
      </c>
      <c r="G281" s="94" t="str">
        <f t="shared" si="50"/>
        <v/>
      </c>
      <c r="H281" s="127" t="str">
        <f>IF(A281&lt;&gt;"",IF(MID(C281,1,1)="c",$AS$26,IF(MID(C281,1,1)="r",$AS$41,IF(MID(C281,1,1)="p",#REF!,#REF!))),"")</f>
        <v/>
      </c>
      <c r="I281" s="92" t="str">
        <f t="shared" si="51"/>
        <v/>
      </c>
      <c r="J281" s="92" t="str">
        <f t="shared" si="52"/>
        <v/>
      </c>
      <c r="K281" s="92" t="str">
        <f t="shared" si="53"/>
        <v/>
      </c>
      <c r="L281" s="92" t="str">
        <f t="shared" si="54"/>
        <v/>
      </c>
      <c r="M281" s="95" t="str">
        <f>IF(A281&lt;&gt;"",IF(MID(C281,1,1)="c",SigmaEpsConcrete(I281,$AN$30:$AN$33,$AR$30:$AR$33,$AS$26,$AS$27,$AS$28,$AQ$20,$AU$19),""),"")</f>
        <v/>
      </c>
      <c r="N281" s="95" t="str">
        <f>IF(A281&lt;&gt;"",IF(MID(C281,1,1)="r",SigmaEpsReinf(J281,$AS$42:$AS$43,$AS$41,$AS$39,$AS$40,$AQ$38),""),"")</f>
        <v/>
      </c>
      <c r="Q281" s="92" t="str">
        <f t="shared" si="56"/>
        <v/>
      </c>
      <c r="R281" s="92" t="str">
        <f t="shared" si="57"/>
        <v/>
      </c>
      <c r="U281" s="5"/>
      <c r="V281" s="5"/>
      <c r="W281" s="94" t="str">
        <f t="shared" si="55"/>
        <v/>
      </c>
      <c r="X281" s="94" t="str">
        <f t="shared" si="58"/>
        <v/>
      </c>
      <c r="Y281" s="5"/>
      <c r="BH281" s="338"/>
      <c r="BI281" s="338"/>
      <c r="BJ281" s="338"/>
      <c r="BK281" s="338"/>
      <c r="BL281" s="338"/>
      <c r="BM281" s="338"/>
      <c r="BN281" s="338"/>
      <c r="BO281" s="338"/>
      <c r="BP281" s="338"/>
      <c r="BQ281" s="338"/>
      <c r="BR281" s="1"/>
      <c r="BS281" s="1"/>
      <c r="BT281" s="1"/>
      <c r="BU281" s="4"/>
      <c r="BV281" s="1"/>
      <c r="BW281" s="3"/>
      <c r="BX281" s="4"/>
      <c r="BY281" s="5"/>
      <c r="BZ281" s="5"/>
      <c r="CA281" s="5"/>
      <c r="CB281" s="5"/>
      <c r="CC281" s="5"/>
      <c r="CD281" s="43"/>
    </row>
    <row r="282" spans="1:82" ht="15" customHeight="1" x14ac:dyDescent="0.25">
      <c r="A282" s="8"/>
      <c r="B282" s="5"/>
      <c r="C282" s="5"/>
      <c r="D282" s="5"/>
      <c r="E282" s="5"/>
      <c r="F282" s="94" t="str">
        <f t="shared" si="49"/>
        <v/>
      </c>
      <c r="G282" s="94" t="str">
        <f t="shared" si="50"/>
        <v/>
      </c>
      <c r="H282" s="127" t="str">
        <f>IF(A282&lt;&gt;"",IF(MID(C282,1,1)="c",$AS$26,IF(MID(C282,1,1)="r",$AS$41,IF(MID(C282,1,1)="p",#REF!,#REF!))),"")</f>
        <v/>
      </c>
      <c r="I282" s="92" t="str">
        <f t="shared" si="51"/>
        <v/>
      </c>
      <c r="J282" s="92" t="str">
        <f t="shared" si="52"/>
        <v/>
      </c>
      <c r="K282" s="92" t="str">
        <f t="shared" si="53"/>
        <v/>
      </c>
      <c r="L282" s="92" t="str">
        <f t="shared" si="54"/>
        <v/>
      </c>
      <c r="M282" s="95" t="str">
        <f>IF(A282&lt;&gt;"",IF(MID(C282,1,1)="c",SigmaEpsConcrete(I282,$AN$30:$AN$33,$AR$30:$AR$33,$AS$26,$AS$27,$AS$28,$AQ$20,$AU$19),""),"")</f>
        <v/>
      </c>
      <c r="N282" s="95" t="str">
        <f>IF(A282&lt;&gt;"",IF(MID(C282,1,1)="r",SigmaEpsReinf(J282,$AS$42:$AS$43,$AS$41,$AS$39,$AS$40,$AQ$38),""),"")</f>
        <v/>
      </c>
      <c r="Q282" s="92" t="str">
        <f t="shared" si="56"/>
        <v/>
      </c>
      <c r="R282" s="92" t="str">
        <f t="shared" si="57"/>
        <v/>
      </c>
      <c r="U282" s="5"/>
      <c r="V282" s="5"/>
      <c r="W282" s="94" t="str">
        <f t="shared" si="55"/>
        <v/>
      </c>
      <c r="X282" s="94" t="str">
        <f t="shared" si="58"/>
        <v/>
      </c>
      <c r="Y282" s="5"/>
      <c r="BH282" s="338"/>
      <c r="BI282" s="338"/>
      <c r="BJ282" s="338"/>
      <c r="BK282" s="338"/>
      <c r="BL282" s="338"/>
      <c r="BM282" s="338"/>
      <c r="BN282" s="338"/>
      <c r="BO282" s="338"/>
      <c r="BP282" s="338"/>
      <c r="BQ282" s="338"/>
      <c r="BR282" s="1"/>
      <c r="BS282" s="1"/>
      <c r="BT282" s="1"/>
      <c r="BU282" s="4"/>
      <c r="BV282" s="1"/>
      <c r="BW282" s="3"/>
      <c r="BX282" s="4"/>
      <c r="BY282" s="5"/>
      <c r="BZ282" s="5"/>
      <c r="CA282" s="5"/>
      <c r="CB282" s="5"/>
      <c r="CC282" s="5"/>
      <c r="CD282" s="43"/>
    </row>
    <row r="283" spans="1:82" ht="15" customHeight="1" x14ac:dyDescent="0.25">
      <c r="A283" s="8"/>
      <c r="B283" s="5"/>
      <c r="C283" s="5"/>
      <c r="D283" s="5"/>
      <c r="E283" s="5"/>
      <c r="F283" s="94" t="str">
        <f t="shared" si="49"/>
        <v/>
      </c>
      <c r="G283" s="94" t="str">
        <f t="shared" si="50"/>
        <v/>
      </c>
      <c r="H283" s="127" t="str">
        <f>IF(A283&lt;&gt;"",IF(MID(C283,1,1)="c",$AS$26,IF(MID(C283,1,1)="r",$AS$41,IF(MID(C283,1,1)="p",#REF!,#REF!))),"")</f>
        <v/>
      </c>
      <c r="I283" s="92" t="str">
        <f t="shared" si="51"/>
        <v/>
      </c>
      <c r="J283" s="92" t="str">
        <f t="shared" si="52"/>
        <v/>
      </c>
      <c r="K283" s="92" t="str">
        <f t="shared" si="53"/>
        <v/>
      </c>
      <c r="L283" s="92" t="str">
        <f t="shared" si="54"/>
        <v/>
      </c>
      <c r="M283" s="95" t="str">
        <f>IF(A283&lt;&gt;"",IF(MID(C283,1,1)="c",SigmaEpsConcrete(I283,$AN$30:$AN$33,$AR$30:$AR$33,$AS$26,$AS$27,$AS$28,$AQ$20,$AU$19),""),"")</f>
        <v/>
      </c>
      <c r="N283" s="95" t="str">
        <f>IF(A283&lt;&gt;"",IF(MID(C283,1,1)="r",SigmaEpsReinf(J283,$AS$42:$AS$43,$AS$41,$AS$39,$AS$40,$AQ$38),""),"")</f>
        <v/>
      </c>
      <c r="Q283" s="92" t="str">
        <f t="shared" si="56"/>
        <v/>
      </c>
      <c r="R283" s="92" t="str">
        <f t="shared" si="57"/>
        <v/>
      </c>
      <c r="U283" s="5"/>
      <c r="V283" s="5"/>
      <c r="W283" s="94" t="str">
        <f t="shared" si="55"/>
        <v/>
      </c>
      <c r="X283" s="94" t="str">
        <f t="shared" si="58"/>
        <v/>
      </c>
      <c r="Y283" s="5"/>
      <c r="BH283" s="338"/>
      <c r="BI283" s="338"/>
      <c r="BJ283" s="338"/>
      <c r="BK283" s="338"/>
      <c r="BL283" s="338"/>
      <c r="BM283" s="338"/>
      <c r="BN283" s="338"/>
      <c r="BO283" s="338"/>
      <c r="BP283" s="338"/>
      <c r="BQ283" s="338"/>
      <c r="BR283" s="1"/>
      <c r="BS283" s="1"/>
      <c r="BT283" s="1"/>
      <c r="BU283" s="4"/>
      <c r="BV283" s="1"/>
      <c r="BW283" s="3"/>
      <c r="BX283" s="4"/>
      <c r="BY283" s="5"/>
      <c r="BZ283" s="5"/>
      <c r="CA283" s="5"/>
      <c r="CB283" s="5"/>
      <c r="CC283" s="5"/>
      <c r="CD283" s="43"/>
    </row>
    <row r="284" spans="1:82" ht="15" customHeight="1" x14ac:dyDescent="0.25">
      <c r="A284" s="8"/>
      <c r="B284" s="5"/>
      <c r="C284" s="5"/>
      <c r="D284" s="5"/>
      <c r="E284" s="5"/>
      <c r="F284" s="94" t="str">
        <f t="shared" si="49"/>
        <v/>
      </c>
      <c r="G284" s="94" t="str">
        <f t="shared" si="50"/>
        <v/>
      </c>
      <c r="H284" s="127" t="str">
        <f>IF(A284&lt;&gt;"",IF(MID(C284,1,1)="c",$AS$26,IF(MID(C284,1,1)="r",$AS$41,IF(MID(C284,1,1)="p",#REF!,#REF!))),"")</f>
        <v/>
      </c>
      <c r="I284" s="92" t="str">
        <f t="shared" si="51"/>
        <v/>
      </c>
      <c r="J284" s="92" t="str">
        <f t="shared" si="52"/>
        <v/>
      </c>
      <c r="K284" s="92" t="str">
        <f t="shared" si="53"/>
        <v/>
      </c>
      <c r="L284" s="92" t="str">
        <f t="shared" si="54"/>
        <v/>
      </c>
      <c r="M284" s="95" t="str">
        <f>IF(A284&lt;&gt;"",IF(MID(C284,1,1)="c",SigmaEpsConcrete(I284,$AN$30:$AN$33,$AR$30:$AR$33,$AS$26,$AS$27,$AS$28,$AQ$20,$AU$19),""),"")</f>
        <v/>
      </c>
      <c r="N284" s="95" t="str">
        <f>IF(A284&lt;&gt;"",IF(MID(C284,1,1)="r",SigmaEpsReinf(J284,$AS$42:$AS$43,$AS$41,$AS$39,$AS$40,$AQ$38),""),"")</f>
        <v/>
      </c>
      <c r="Q284" s="92" t="str">
        <f t="shared" si="56"/>
        <v/>
      </c>
      <c r="R284" s="92" t="str">
        <f t="shared" si="57"/>
        <v/>
      </c>
      <c r="U284" s="5"/>
      <c r="V284" s="5"/>
      <c r="W284" s="94" t="str">
        <f t="shared" si="55"/>
        <v/>
      </c>
      <c r="X284" s="94" t="str">
        <f t="shared" si="58"/>
        <v/>
      </c>
      <c r="Y284" s="5"/>
      <c r="BH284" s="338"/>
      <c r="BI284" s="338"/>
      <c r="BJ284" s="338"/>
      <c r="BK284" s="338"/>
      <c r="BL284" s="338"/>
      <c r="BM284" s="338"/>
      <c r="BN284" s="338"/>
      <c r="BO284" s="338"/>
      <c r="BP284" s="338"/>
      <c r="BQ284" s="338"/>
      <c r="BR284" s="1"/>
      <c r="BS284" s="1"/>
      <c r="BT284" s="1"/>
      <c r="BU284" s="4"/>
      <c r="BV284" s="1"/>
      <c r="BW284" s="3"/>
      <c r="BX284" s="4"/>
      <c r="BY284" s="5"/>
      <c r="BZ284" s="5"/>
      <c r="CA284" s="5"/>
      <c r="CB284" s="5"/>
      <c r="CC284" s="5"/>
      <c r="CD284" s="43"/>
    </row>
    <row r="285" spans="1:82" ht="15" customHeight="1" x14ac:dyDescent="0.25">
      <c r="A285" s="8"/>
      <c r="B285" s="5"/>
      <c r="C285" s="5"/>
      <c r="D285" s="5"/>
      <c r="E285" s="5"/>
      <c r="F285" s="94" t="str">
        <f t="shared" si="49"/>
        <v/>
      </c>
      <c r="G285" s="94" t="str">
        <f t="shared" si="50"/>
        <v/>
      </c>
      <c r="H285" s="127" t="str">
        <f>IF(A285&lt;&gt;"",IF(MID(C285,1,1)="c",$AS$26,IF(MID(C285,1,1)="r",$AS$41,IF(MID(C285,1,1)="p",#REF!,#REF!))),"")</f>
        <v/>
      </c>
      <c r="I285" s="92" t="str">
        <f t="shared" si="51"/>
        <v/>
      </c>
      <c r="J285" s="92" t="str">
        <f t="shared" si="52"/>
        <v/>
      </c>
      <c r="K285" s="92" t="str">
        <f t="shared" si="53"/>
        <v/>
      </c>
      <c r="L285" s="92" t="str">
        <f t="shared" si="54"/>
        <v/>
      </c>
      <c r="M285" s="95" t="str">
        <f>IF(A285&lt;&gt;"",IF(MID(C285,1,1)="c",SigmaEpsConcrete(I285,$AN$30:$AN$33,$AR$30:$AR$33,$AS$26,$AS$27,$AS$28,$AQ$20,$AU$19),""),"")</f>
        <v/>
      </c>
      <c r="N285" s="95" t="str">
        <f>IF(A285&lt;&gt;"",IF(MID(C285,1,1)="r",SigmaEpsReinf(J285,$AS$42:$AS$43,$AS$41,$AS$39,$AS$40,$AQ$38),""),"")</f>
        <v/>
      </c>
      <c r="Q285" s="92" t="str">
        <f t="shared" si="56"/>
        <v/>
      </c>
      <c r="R285" s="92" t="str">
        <f t="shared" si="57"/>
        <v/>
      </c>
      <c r="U285" s="5"/>
      <c r="V285" s="5"/>
      <c r="W285" s="94" t="str">
        <f t="shared" si="55"/>
        <v/>
      </c>
      <c r="X285" s="94" t="str">
        <f t="shared" si="58"/>
        <v/>
      </c>
      <c r="Y285" s="5"/>
      <c r="BH285" s="338"/>
      <c r="BI285" s="338"/>
      <c r="BJ285" s="338"/>
      <c r="BK285" s="338"/>
      <c r="BL285" s="338"/>
      <c r="BM285" s="338"/>
      <c r="BN285" s="338"/>
      <c r="BO285" s="338"/>
      <c r="BP285" s="338"/>
      <c r="BQ285" s="338"/>
      <c r="BR285" s="1"/>
      <c r="BS285" s="1"/>
      <c r="BT285" s="1"/>
      <c r="BU285" s="4"/>
      <c r="BV285" s="1"/>
      <c r="BW285" s="3"/>
      <c r="BX285" s="4"/>
      <c r="BY285" s="5"/>
      <c r="BZ285" s="5"/>
      <c r="CA285" s="5"/>
      <c r="CB285" s="5"/>
      <c r="CC285" s="5"/>
      <c r="CD285" s="43"/>
    </row>
    <row r="286" spans="1:82" ht="15" customHeight="1" x14ac:dyDescent="0.25">
      <c r="A286" s="8"/>
      <c r="B286" s="5"/>
      <c r="C286" s="5"/>
      <c r="D286" s="5"/>
      <c r="E286" s="5"/>
      <c r="F286" s="94" t="str">
        <f t="shared" si="49"/>
        <v/>
      </c>
      <c r="G286" s="94" t="str">
        <f t="shared" si="50"/>
        <v/>
      </c>
      <c r="H286" s="127" t="str">
        <f>IF(A286&lt;&gt;"",IF(MID(C286,1,1)="c",$AS$26,IF(MID(C286,1,1)="r",$AS$41,IF(MID(C286,1,1)="p",#REF!,#REF!))),"")</f>
        <v/>
      </c>
      <c r="I286" s="92" t="str">
        <f t="shared" si="51"/>
        <v/>
      </c>
      <c r="J286" s="92" t="str">
        <f t="shared" si="52"/>
        <v/>
      </c>
      <c r="K286" s="92" t="str">
        <f t="shared" si="53"/>
        <v/>
      </c>
      <c r="L286" s="92" t="str">
        <f t="shared" si="54"/>
        <v/>
      </c>
      <c r="M286" s="95" t="str">
        <f>IF(A286&lt;&gt;"",IF(MID(C286,1,1)="c",SigmaEpsConcrete(I286,$AN$30:$AN$33,$AR$30:$AR$33,$AS$26,$AS$27,$AS$28,$AQ$20,$AU$19),""),"")</f>
        <v/>
      </c>
      <c r="N286" s="95" t="str">
        <f>IF(A286&lt;&gt;"",IF(MID(C286,1,1)="r",SigmaEpsReinf(J286,$AS$42:$AS$43,$AS$41,$AS$39,$AS$40,$AQ$38),""),"")</f>
        <v/>
      </c>
      <c r="Q286" s="92" t="str">
        <f t="shared" si="56"/>
        <v/>
      </c>
      <c r="R286" s="92" t="str">
        <f t="shared" si="57"/>
        <v/>
      </c>
      <c r="U286" s="5"/>
      <c r="V286" s="5"/>
      <c r="W286" s="94" t="str">
        <f t="shared" si="55"/>
        <v/>
      </c>
      <c r="X286" s="94" t="str">
        <f t="shared" si="58"/>
        <v/>
      </c>
      <c r="Y286" s="5"/>
      <c r="BH286" s="338"/>
      <c r="BI286" s="338"/>
      <c r="BJ286" s="338"/>
      <c r="BK286" s="338"/>
      <c r="BL286" s="338"/>
      <c r="BM286" s="338"/>
      <c r="BN286" s="338"/>
      <c r="BO286" s="338"/>
      <c r="BP286" s="338"/>
      <c r="BQ286" s="338"/>
      <c r="BR286" s="1"/>
      <c r="BS286" s="1"/>
      <c r="BT286" s="1"/>
      <c r="BU286" s="4"/>
      <c r="BV286" s="1"/>
      <c r="BW286" s="3"/>
      <c r="BX286" s="4"/>
      <c r="BY286" s="5"/>
      <c r="BZ286" s="5"/>
      <c r="CA286" s="5"/>
      <c r="CB286" s="5"/>
      <c r="CC286" s="5"/>
      <c r="CD286" s="43"/>
    </row>
    <row r="287" spans="1:82" ht="15" customHeight="1" x14ac:dyDescent="0.25">
      <c r="A287" s="8"/>
      <c r="B287" s="5"/>
      <c r="C287" s="5"/>
      <c r="D287" s="5"/>
      <c r="E287" s="5"/>
      <c r="F287" s="94" t="str">
        <f t="shared" si="49"/>
        <v/>
      </c>
      <c r="G287" s="94" t="str">
        <f t="shared" si="50"/>
        <v/>
      </c>
      <c r="H287" s="127" t="str">
        <f>IF(A287&lt;&gt;"",IF(MID(C287,1,1)="c",$AS$26,IF(MID(C287,1,1)="r",$AS$41,IF(MID(C287,1,1)="p",#REF!,#REF!))),"")</f>
        <v/>
      </c>
      <c r="I287" s="92" t="str">
        <f t="shared" si="51"/>
        <v/>
      </c>
      <c r="J287" s="92" t="str">
        <f t="shared" si="52"/>
        <v/>
      </c>
      <c r="K287" s="92" t="str">
        <f t="shared" si="53"/>
        <v/>
      </c>
      <c r="L287" s="92" t="str">
        <f t="shared" si="54"/>
        <v/>
      </c>
      <c r="M287" s="95" t="str">
        <f>IF(A287&lt;&gt;"",IF(MID(C287,1,1)="c",SigmaEpsConcrete(I287,$AN$30:$AN$33,$AR$30:$AR$33,$AS$26,$AS$27,$AS$28,$AQ$20,$AU$19),""),"")</f>
        <v/>
      </c>
      <c r="N287" s="95" t="str">
        <f>IF(A287&lt;&gt;"",IF(MID(C287,1,1)="r",SigmaEpsReinf(J287,$AS$42:$AS$43,$AS$41,$AS$39,$AS$40,$AQ$38),""),"")</f>
        <v/>
      </c>
      <c r="Q287" s="92" t="str">
        <f t="shared" si="56"/>
        <v/>
      </c>
      <c r="R287" s="92" t="str">
        <f t="shared" si="57"/>
        <v/>
      </c>
      <c r="U287" s="5"/>
      <c r="V287" s="5"/>
      <c r="W287" s="94" t="str">
        <f t="shared" si="55"/>
        <v/>
      </c>
      <c r="X287" s="94" t="str">
        <f t="shared" si="58"/>
        <v/>
      </c>
      <c r="Y287" s="5"/>
      <c r="BH287" s="338"/>
      <c r="BI287" s="338"/>
      <c r="BJ287" s="338"/>
      <c r="BK287" s="338"/>
      <c r="BL287" s="338"/>
      <c r="BM287" s="338"/>
      <c r="BN287" s="338"/>
      <c r="BO287" s="338"/>
      <c r="BP287" s="338"/>
      <c r="BQ287" s="338"/>
      <c r="BR287" s="1"/>
      <c r="BS287" s="1"/>
      <c r="BT287" s="1"/>
      <c r="BU287" s="4"/>
      <c r="BV287" s="1"/>
      <c r="BW287" s="3"/>
      <c r="BX287" s="4"/>
      <c r="BY287" s="5"/>
      <c r="BZ287" s="5"/>
      <c r="CA287" s="5"/>
      <c r="CB287" s="5"/>
      <c r="CC287" s="5"/>
      <c r="CD287" s="43"/>
    </row>
    <row r="288" spans="1:82" ht="15" customHeight="1" x14ac:dyDescent="0.25">
      <c r="A288" s="8"/>
      <c r="B288" s="5"/>
      <c r="C288" s="5"/>
      <c r="D288" s="5"/>
      <c r="E288" s="5"/>
      <c r="F288" s="94" t="str">
        <f t="shared" si="49"/>
        <v/>
      </c>
      <c r="G288" s="94" t="str">
        <f t="shared" si="50"/>
        <v/>
      </c>
      <c r="H288" s="127" t="str">
        <f>IF(A288&lt;&gt;"",IF(MID(C288,1,1)="c",$AS$26,IF(MID(C288,1,1)="r",$AS$41,IF(MID(C288,1,1)="p",#REF!,#REF!))),"")</f>
        <v/>
      </c>
      <c r="I288" s="92" t="str">
        <f t="shared" si="51"/>
        <v/>
      </c>
      <c r="J288" s="92" t="str">
        <f t="shared" si="52"/>
        <v/>
      </c>
      <c r="K288" s="92" t="str">
        <f t="shared" si="53"/>
        <v/>
      </c>
      <c r="L288" s="92" t="str">
        <f t="shared" si="54"/>
        <v/>
      </c>
      <c r="M288" s="95" t="str">
        <f>IF(A288&lt;&gt;"",IF(MID(C288,1,1)="c",SigmaEpsConcrete(I288,$AN$30:$AN$33,$AR$30:$AR$33,$AS$26,$AS$27,$AS$28,$AQ$20,$AU$19),""),"")</f>
        <v/>
      </c>
      <c r="N288" s="95" t="str">
        <f>IF(A288&lt;&gt;"",IF(MID(C288,1,1)="r",SigmaEpsReinf(J288,$AS$42:$AS$43,$AS$41,$AS$39,$AS$40,$AQ$38),""),"")</f>
        <v/>
      </c>
      <c r="Q288" s="92" t="str">
        <f t="shared" si="56"/>
        <v/>
      </c>
      <c r="R288" s="92" t="str">
        <f t="shared" si="57"/>
        <v/>
      </c>
      <c r="U288" s="5"/>
      <c r="V288" s="5"/>
      <c r="W288" s="94" t="str">
        <f t="shared" si="55"/>
        <v/>
      </c>
      <c r="X288" s="94" t="str">
        <f t="shared" si="58"/>
        <v/>
      </c>
      <c r="Y288" s="5"/>
      <c r="BH288" s="338"/>
      <c r="BI288" s="338"/>
      <c r="BJ288" s="338"/>
      <c r="BK288" s="338"/>
      <c r="BL288" s="338"/>
      <c r="BM288" s="338"/>
      <c r="BN288" s="338"/>
      <c r="BO288" s="338"/>
      <c r="BP288" s="338"/>
      <c r="BQ288" s="338"/>
      <c r="BR288" s="1"/>
      <c r="BS288" s="1"/>
      <c r="BT288" s="1"/>
      <c r="BU288" s="4"/>
      <c r="BV288" s="1"/>
      <c r="BW288" s="3"/>
      <c r="BX288" s="4"/>
      <c r="BY288" s="5"/>
      <c r="BZ288" s="5"/>
      <c r="CA288" s="5"/>
      <c r="CB288" s="5"/>
      <c r="CC288" s="5"/>
      <c r="CD288" s="43"/>
    </row>
    <row r="289" spans="1:82" ht="15" customHeight="1" x14ac:dyDescent="0.25">
      <c r="A289" s="8"/>
      <c r="B289" s="5"/>
      <c r="C289" s="5"/>
      <c r="D289" s="5"/>
      <c r="E289" s="5"/>
      <c r="F289" s="94" t="str">
        <f t="shared" si="49"/>
        <v/>
      </c>
      <c r="G289" s="94" t="str">
        <f t="shared" si="50"/>
        <v/>
      </c>
      <c r="H289" s="127" t="str">
        <f>IF(A289&lt;&gt;"",IF(MID(C289,1,1)="c",$AS$26,IF(MID(C289,1,1)="r",$AS$41,IF(MID(C289,1,1)="p",#REF!,#REF!))),"")</f>
        <v/>
      </c>
      <c r="I289" s="92" t="str">
        <f t="shared" si="51"/>
        <v/>
      </c>
      <c r="J289" s="92" t="str">
        <f t="shared" si="52"/>
        <v/>
      </c>
      <c r="K289" s="92" t="str">
        <f t="shared" si="53"/>
        <v/>
      </c>
      <c r="L289" s="92" t="str">
        <f t="shared" si="54"/>
        <v/>
      </c>
      <c r="M289" s="95" t="str">
        <f>IF(A289&lt;&gt;"",IF(MID(C289,1,1)="c",SigmaEpsConcrete(I289,$AN$30:$AN$33,$AR$30:$AR$33,$AS$26,$AS$27,$AS$28,$AQ$20,$AU$19),""),"")</f>
        <v/>
      </c>
      <c r="N289" s="95" t="str">
        <f>IF(A289&lt;&gt;"",IF(MID(C289,1,1)="r",SigmaEpsReinf(J289,$AS$42:$AS$43,$AS$41,$AS$39,$AS$40,$AQ$38),""),"")</f>
        <v/>
      </c>
      <c r="Q289" s="92" t="str">
        <f t="shared" si="56"/>
        <v/>
      </c>
      <c r="R289" s="92" t="str">
        <f t="shared" si="57"/>
        <v/>
      </c>
      <c r="U289" s="5"/>
      <c r="V289" s="5"/>
      <c r="W289" s="94" t="str">
        <f t="shared" si="55"/>
        <v/>
      </c>
      <c r="X289" s="94" t="str">
        <f t="shared" si="58"/>
        <v/>
      </c>
      <c r="Y289" s="5"/>
      <c r="BH289" s="338"/>
      <c r="BI289" s="338"/>
      <c r="BJ289" s="338"/>
      <c r="BK289" s="338"/>
      <c r="BL289" s="338"/>
      <c r="BM289" s="338"/>
      <c r="BN289" s="338"/>
      <c r="BO289" s="338"/>
      <c r="BP289" s="338"/>
      <c r="BQ289" s="338"/>
      <c r="BR289" s="1"/>
      <c r="BS289" s="1"/>
      <c r="BT289" s="1"/>
      <c r="BU289" s="4"/>
      <c r="BV289" s="1"/>
      <c r="BW289" s="3"/>
      <c r="BX289" s="4"/>
      <c r="BY289" s="5"/>
      <c r="BZ289" s="5"/>
      <c r="CA289" s="5"/>
      <c r="CB289" s="5"/>
      <c r="CC289" s="5"/>
      <c r="CD289" s="43"/>
    </row>
    <row r="290" spans="1:82" ht="15" customHeight="1" x14ac:dyDescent="0.25">
      <c r="A290" s="8"/>
      <c r="B290" s="5"/>
      <c r="C290" s="5"/>
      <c r="D290" s="5"/>
      <c r="E290" s="5"/>
      <c r="F290" s="94" t="str">
        <f t="shared" si="49"/>
        <v/>
      </c>
      <c r="G290" s="94" t="str">
        <f t="shared" si="50"/>
        <v/>
      </c>
      <c r="H290" s="127" t="str">
        <f>IF(A290&lt;&gt;"",IF(MID(C290,1,1)="c",$AS$26,IF(MID(C290,1,1)="r",$AS$41,IF(MID(C290,1,1)="p",#REF!,#REF!))),"")</f>
        <v/>
      </c>
      <c r="I290" s="92" t="str">
        <f t="shared" si="51"/>
        <v/>
      </c>
      <c r="J290" s="92" t="str">
        <f t="shared" si="52"/>
        <v/>
      </c>
      <c r="K290" s="92" t="str">
        <f t="shared" si="53"/>
        <v/>
      </c>
      <c r="L290" s="92" t="str">
        <f t="shared" si="54"/>
        <v/>
      </c>
      <c r="M290" s="95" t="str">
        <f>IF(A290&lt;&gt;"",IF(MID(C290,1,1)="c",SigmaEpsConcrete(I290,$AN$30:$AN$33,$AR$30:$AR$33,$AS$26,$AS$27,$AS$28,$AQ$20,$AU$19),""),"")</f>
        <v/>
      </c>
      <c r="N290" s="95" t="str">
        <f>IF(A290&lt;&gt;"",IF(MID(C290,1,1)="r",SigmaEpsReinf(J290,$AS$42:$AS$43,$AS$41,$AS$39,$AS$40,$AQ$38),""),"")</f>
        <v/>
      </c>
      <c r="Q290" s="92" t="str">
        <f t="shared" si="56"/>
        <v/>
      </c>
      <c r="R290" s="92" t="str">
        <f t="shared" si="57"/>
        <v/>
      </c>
      <c r="U290" s="5"/>
      <c r="V290" s="5"/>
      <c r="W290" s="94" t="str">
        <f t="shared" si="55"/>
        <v/>
      </c>
      <c r="X290" s="94" t="str">
        <f t="shared" si="58"/>
        <v/>
      </c>
      <c r="Y290" s="5"/>
      <c r="BH290" s="338"/>
      <c r="BI290" s="338"/>
      <c r="BJ290" s="338"/>
      <c r="BK290" s="338"/>
      <c r="BL290" s="338"/>
      <c r="BM290" s="338"/>
      <c r="BN290" s="338"/>
      <c r="BO290" s="338"/>
      <c r="BP290" s="338"/>
      <c r="BQ290" s="338"/>
      <c r="BR290" s="1"/>
      <c r="BS290" s="1"/>
      <c r="BT290" s="1"/>
      <c r="BU290" s="4"/>
      <c r="BV290" s="1"/>
      <c r="BW290" s="3"/>
      <c r="BX290" s="4"/>
      <c r="BY290" s="5"/>
      <c r="BZ290" s="5"/>
      <c r="CA290" s="5"/>
      <c r="CB290" s="5"/>
      <c r="CC290" s="5"/>
      <c r="CD290" s="43"/>
    </row>
    <row r="291" spans="1:82" ht="15" customHeight="1" x14ac:dyDescent="0.25">
      <c r="A291" s="8"/>
      <c r="B291" s="5"/>
      <c r="C291" s="5"/>
      <c r="D291" s="5"/>
      <c r="E291" s="5"/>
      <c r="F291" s="94" t="str">
        <f t="shared" si="49"/>
        <v/>
      </c>
      <c r="G291" s="94" t="str">
        <f t="shared" si="50"/>
        <v/>
      </c>
      <c r="H291" s="127" t="str">
        <f>IF(A291&lt;&gt;"",IF(MID(C291,1,1)="c",$AS$26,IF(MID(C291,1,1)="r",$AS$41,IF(MID(C291,1,1)="p",#REF!,#REF!))),"")</f>
        <v/>
      </c>
      <c r="I291" s="92" t="str">
        <f t="shared" si="51"/>
        <v/>
      </c>
      <c r="J291" s="92" t="str">
        <f t="shared" si="52"/>
        <v/>
      </c>
      <c r="K291" s="92" t="str">
        <f t="shared" si="53"/>
        <v/>
      </c>
      <c r="L291" s="92" t="str">
        <f t="shared" si="54"/>
        <v/>
      </c>
      <c r="M291" s="95" t="str">
        <f>IF(A291&lt;&gt;"",IF(MID(C291,1,1)="c",SigmaEpsConcrete(I291,$AN$30:$AN$33,$AR$30:$AR$33,$AS$26,$AS$27,$AS$28,$AQ$20,$AU$19),""),"")</f>
        <v/>
      </c>
      <c r="N291" s="95" t="str">
        <f>IF(A291&lt;&gt;"",IF(MID(C291,1,1)="r",SigmaEpsReinf(J291,$AS$42:$AS$43,$AS$41,$AS$39,$AS$40,$AQ$38),""),"")</f>
        <v/>
      </c>
      <c r="Q291" s="92" t="str">
        <f t="shared" si="56"/>
        <v/>
      </c>
      <c r="R291" s="92" t="str">
        <f t="shared" si="57"/>
        <v/>
      </c>
      <c r="U291" s="5"/>
      <c r="V291" s="5"/>
      <c r="W291" s="94" t="str">
        <f t="shared" si="55"/>
        <v/>
      </c>
      <c r="X291" s="94" t="str">
        <f t="shared" si="58"/>
        <v/>
      </c>
      <c r="Y291" s="5"/>
      <c r="BH291" s="338"/>
      <c r="BI291" s="338"/>
      <c r="BJ291" s="338"/>
      <c r="BK291" s="338"/>
      <c r="BL291" s="338"/>
      <c r="BM291" s="338"/>
      <c r="BN291" s="338"/>
      <c r="BO291" s="338"/>
      <c r="BP291" s="338"/>
      <c r="BQ291" s="338"/>
      <c r="BR291" s="1"/>
      <c r="BS291" s="1"/>
      <c r="BT291" s="1"/>
      <c r="BU291" s="4"/>
      <c r="BV291" s="1"/>
      <c r="BW291" s="3"/>
      <c r="BX291" s="4"/>
      <c r="BY291" s="5"/>
      <c r="BZ291" s="5"/>
      <c r="CA291" s="5"/>
      <c r="CB291" s="5"/>
      <c r="CC291" s="5"/>
      <c r="CD291" s="43"/>
    </row>
    <row r="292" spans="1:82" ht="15" customHeight="1" x14ac:dyDescent="0.25">
      <c r="A292" s="8"/>
      <c r="B292" s="5"/>
      <c r="C292" s="5"/>
      <c r="D292" s="5"/>
      <c r="E292" s="5"/>
      <c r="F292" s="94" t="str">
        <f t="shared" si="49"/>
        <v/>
      </c>
      <c r="G292" s="94" t="str">
        <f t="shared" si="50"/>
        <v/>
      </c>
      <c r="H292" s="127" t="str">
        <f>IF(A292&lt;&gt;"",IF(MID(C292,1,1)="c",$AS$26,IF(MID(C292,1,1)="r",$AS$41,IF(MID(C292,1,1)="p",#REF!,#REF!))),"")</f>
        <v/>
      </c>
      <c r="I292" s="92" t="str">
        <f t="shared" si="51"/>
        <v/>
      </c>
      <c r="J292" s="92" t="str">
        <f t="shared" si="52"/>
        <v/>
      </c>
      <c r="K292" s="92" t="str">
        <f t="shared" si="53"/>
        <v/>
      </c>
      <c r="L292" s="92" t="str">
        <f t="shared" si="54"/>
        <v/>
      </c>
      <c r="M292" s="95" t="str">
        <f>IF(A292&lt;&gt;"",IF(MID(C292,1,1)="c",SigmaEpsConcrete(I292,$AN$30:$AN$33,$AR$30:$AR$33,$AS$26,$AS$27,$AS$28,$AQ$20,$AU$19),""),"")</f>
        <v/>
      </c>
      <c r="N292" s="95" t="str">
        <f>IF(A292&lt;&gt;"",IF(MID(C292,1,1)="r",SigmaEpsReinf(J292,$AS$42:$AS$43,$AS$41,$AS$39,$AS$40,$AQ$38),""),"")</f>
        <v/>
      </c>
      <c r="Q292" s="92" t="str">
        <f t="shared" si="56"/>
        <v/>
      </c>
      <c r="R292" s="92" t="str">
        <f t="shared" si="57"/>
        <v/>
      </c>
      <c r="U292" s="5"/>
      <c r="V292" s="5"/>
      <c r="W292" s="94" t="str">
        <f t="shared" si="55"/>
        <v/>
      </c>
      <c r="X292" s="94" t="str">
        <f t="shared" si="58"/>
        <v/>
      </c>
      <c r="Y292" s="5"/>
      <c r="BH292" s="338"/>
      <c r="BI292" s="338"/>
      <c r="BJ292" s="338"/>
      <c r="BK292" s="338"/>
      <c r="BL292" s="338"/>
      <c r="BM292" s="338"/>
      <c r="BN292" s="338"/>
      <c r="BO292" s="338"/>
      <c r="BP292" s="338"/>
      <c r="BQ292" s="338"/>
      <c r="BR292" s="1"/>
      <c r="BS292" s="1"/>
      <c r="BT292" s="1"/>
      <c r="BU292" s="4"/>
      <c r="BV292" s="1"/>
      <c r="BW292" s="3"/>
      <c r="BX292" s="4"/>
      <c r="BY292" s="5"/>
      <c r="BZ292" s="5"/>
      <c r="CA292" s="5"/>
      <c r="CB292" s="5"/>
      <c r="CC292" s="5"/>
      <c r="CD292" s="43"/>
    </row>
    <row r="293" spans="1:82" ht="15" customHeight="1" x14ac:dyDescent="0.25">
      <c r="A293" s="8"/>
      <c r="B293" s="5"/>
      <c r="C293" s="5"/>
      <c r="D293" s="5"/>
      <c r="E293" s="5"/>
      <c r="F293" s="94" t="str">
        <f t="shared" si="49"/>
        <v/>
      </c>
      <c r="G293" s="94" t="str">
        <f t="shared" si="50"/>
        <v/>
      </c>
      <c r="H293" s="127" t="str">
        <f>IF(A293&lt;&gt;"",IF(MID(C293,1,1)="c",$AS$26,IF(MID(C293,1,1)="r",$AS$41,IF(MID(C293,1,1)="p",#REF!,#REF!))),"")</f>
        <v/>
      </c>
      <c r="I293" s="92" t="str">
        <f t="shared" si="51"/>
        <v/>
      </c>
      <c r="J293" s="92" t="str">
        <f t="shared" si="52"/>
        <v/>
      </c>
      <c r="K293" s="92" t="str">
        <f t="shared" si="53"/>
        <v/>
      </c>
      <c r="L293" s="92" t="str">
        <f t="shared" si="54"/>
        <v/>
      </c>
      <c r="M293" s="95" t="str">
        <f>IF(A293&lt;&gt;"",IF(MID(C293,1,1)="c",SigmaEpsConcrete(I293,$AN$30:$AN$33,$AR$30:$AR$33,$AS$26,$AS$27,$AS$28,$AQ$20,$AU$19),""),"")</f>
        <v/>
      </c>
      <c r="N293" s="95" t="str">
        <f>IF(A293&lt;&gt;"",IF(MID(C293,1,1)="r",SigmaEpsReinf(J293,$AS$42:$AS$43,$AS$41,$AS$39,$AS$40,$AQ$38),""),"")</f>
        <v/>
      </c>
      <c r="Q293" s="92" t="str">
        <f t="shared" si="56"/>
        <v/>
      </c>
      <c r="R293" s="92" t="str">
        <f t="shared" si="57"/>
        <v/>
      </c>
      <c r="U293" s="5"/>
      <c r="V293" s="5"/>
      <c r="W293" s="94" t="str">
        <f t="shared" si="55"/>
        <v/>
      </c>
      <c r="X293" s="94" t="str">
        <f t="shared" si="58"/>
        <v/>
      </c>
      <c r="Y293" s="5"/>
      <c r="BH293" s="338"/>
      <c r="BI293" s="338"/>
      <c r="BJ293" s="338"/>
      <c r="BK293" s="338"/>
      <c r="BL293" s="338"/>
      <c r="BM293" s="338"/>
      <c r="BN293" s="338"/>
      <c r="BO293" s="338"/>
      <c r="BP293" s="338"/>
      <c r="BQ293" s="338"/>
      <c r="BR293" s="1"/>
      <c r="BS293" s="1"/>
      <c r="BT293" s="1"/>
      <c r="BU293" s="4"/>
      <c r="BV293" s="1"/>
      <c r="BW293" s="3"/>
      <c r="BX293" s="4"/>
      <c r="BY293" s="5"/>
      <c r="BZ293" s="5"/>
      <c r="CA293" s="5"/>
      <c r="CB293" s="5"/>
      <c r="CC293" s="5"/>
      <c r="CD293" s="43"/>
    </row>
    <row r="294" spans="1:82" ht="15" customHeight="1" x14ac:dyDescent="0.25">
      <c r="A294" s="8"/>
      <c r="B294" s="5"/>
      <c r="C294" s="5"/>
      <c r="D294" s="5"/>
      <c r="E294" s="5"/>
      <c r="F294" s="94" t="str">
        <f t="shared" si="49"/>
        <v/>
      </c>
      <c r="G294" s="94" t="str">
        <f t="shared" si="50"/>
        <v/>
      </c>
      <c r="H294" s="127" t="str">
        <f>IF(A294&lt;&gt;"",IF(MID(C294,1,1)="c",$AS$26,IF(MID(C294,1,1)="r",$AS$41,IF(MID(C294,1,1)="p",#REF!,#REF!))),"")</f>
        <v/>
      </c>
      <c r="I294" s="92" t="str">
        <f t="shared" si="51"/>
        <v/>
      </c>
      <c r="J294" s="92" t="str">
        <f t="shared" si="52"/>
        <v/>
      </c>
      <c r="K294" s="92" t="str">
        <f t="shared" si="53"/>
        <v/>
      </c>
      <c r="L294" s="92" t="str">
        <f t="shared" si="54"/>
        <v/>
      </c>
      <c r="M294" s="95" t="str">
        <f>IF(A294&lt;&gt;"",IF(MID(C294,1,1)="c",SigmaEpsConcrete(I294,$AN$30:$AN$33,$AR$30:$AR$33,$AS$26,$AS$27,$AS$28,$AQ$20,$AU$19),""),"")</f>
        <v/>
      </c>
      <c r="N294" s="95" t="str">
        <f>IF(A294&lt;&gt;"",IF(MID(C294,1,1)="r",SigmaEpsReinf(J294,$AS$42:$AS$43,$AS$41,$AS$39,$AS$40,$AQ$38),""),"")</f>
        <v/>
      </c>
      <c r="Q294" s="92" t="str">
        <f t="shared" si="56"/>
        <v/>
      </c>
      <c r="R294" s="92" t="str">
        <f t="shared" si="57"/>
        <v/>
      </c>
      <c r="U294" s="5"/>
      <c r="V294" s="5"/>
      <c r="W294" s="94" t="str">
        <f t="shared" si="55"/>
        <v/>
      </c>
      <c r="X294" s="94" t="str">
        <f t="shared" si="58"/>
        <v/>
      </c>
      <c r="Y294" s="5"/>
      <c r="BH294" s="338"/>
      <c r="BI294" s="338"/>
      <c r="BJ294" s="338"/>
      <c r="BK294" s="338"/>
      <c r="BL294" s="338"/>
      <c r="BM294" s="338"/>
      <c r="BN294" s="338"/>
      <c r="BO294" s="338"/>
      <c r="BP294" s="338"/>
      <c r="BQ294" s="338"/>
      <c r="BR294" s="1"/>
      <c r="BS294" s="1"/>
      <c r="BT294" s="1"/>
      <c r="BU294" s="4"/>
      <c r="BV294" s="1"/>
      <c r="BW294" s="3"/>
      <c r="BX294" s="4"/>
      <c r="BY294" s="5"/>
      <c r="BZ294" s="5"/>
      <c r="CA294" s="5"/>
      <c r="CB294" s="5"/>
      <c r="CC294" s="5"/>
      <c r="CD294" s="43"/>
    </row>
    <row r="295" spans="1:82" ht="15" customHeight="1" x14ac:dyDescent="0.25">
      <c r="A295" s="8"/>
      <c r="B295" s="5"/>
      <c r="C295" s="5"/>
      <c r="D295" s="5"/>
      <c r="E295" s="5"/>
      <c r="F295" s="94" t="str">
        <f t="shared" si="49"/>
        <v/>
      </c>
      <c r="G295" s="94" t="str">
        <f t="shared" si="50"/>
        <v/>
      </c>
      <c r="H295" s="127" t="str">
        <f>IF(A295&lt;&gt;"",IF(MID(C295,1,1)="c",$AS$26,IF(MID(C295,1,1)="r",$AS$41,IF(MID(C295,1,1)="p",#REF!,#REF!))),"")</f>
        <v/>
      </c>
      <c r="I295" s="92" t="str">
        <f t="shared" si="51"/>
        <v/>
      </c>
      <c r="J295" s="92" t="str">
        <f t="shared" si="52"/>
        <v/>
      </c>
      <c r="K295" s="92" t="str">
        <f t="shared" si="53"/>
        <v/>
      </c>
      <c r="L295" s="92" t="str">
        <f t="shared" si="54"/>
        <v/>
      </c>
      <c r="M295" s="95" t="str">
        <f>IF(A295&lt;&gt;"",IF(MID(C295,1,1)="c",SigmaEpsConcrete(I295,$AN$30:$AN$33,$AR$30:$AR$33,$AS$26,$AS$27,$AS$28,$AQ$20,$AU$19),""),"")</f>
        <v/>
      </c>
      <c r="N295" s="95" t="str">
        <f>IF(A295&lt;&gt;"",IF(MID(C295,1,1)="r",SigmaEpsReinf(J295,$AS$42:$AS$43,$AS$41,$AS$39,$AS$40,$AQ$38),""),"")</f>
        <v/>
      </c>
      <c r="Q295" s="92" t="str">
        <f t="shared" si="56"/>
        <v/>
      </c>
      <c r="R295" s="92" t="str">
        <f t="shared" si="57"/>
        <v/>
      </c>
      <c r="U295" s="5"/>
      <c r="V295" s="5"/>
      <c r="W295" s="94" t="str">
        <f t="shared" si="55"/>
        <v/>
      </c>
      <c r="X295" s="94" t="str">
        <f t="shared" si="58"/>
        <v/>
      </c>
      <c r="Y295" s="5"/>
      <c r="BH295" s="338"/>
      <c r="BI295" s="338"/>
      <c r="BJ295" s="338"/>
      <c r="BK295" s="338"/>
      <c r="BL295" s="338"/>
      <c r="BM295" s="338"/>
      <c r="BN295" s="338"/>
      <c r="BO295" s="338"/>
      <c r="BP295" s="338"/>
      <c r="BQ295" s="338"/>
      <c r="BR295" s="1"/>
      <c r="BS295" s="1"/>
      <c r="BT295" s="1"/>
      <c r="BU295" s="4"/>
      <c r="BV295" s="1"/>
      <c r="BW295" s="3"/>
      <c r="BX295" s="4"/>
      <c r="BY295" s="5"/>
      <c r="BZ295" s="5"/>
      <c r="CA295" s="5"/>
      <c r="CB295" s="5"/>
      <c r="CC295" s="5"/>
      <c r="CD295" s="43"/>
    </row>
    <row r="296" spans="1:82" ht="15" customHeight="1" x14ac:dyDescent="0.25">
      <c r="A296" s="8"/>
      <c r="B296" s="5"/>
      <c r="C296" s="5"/>
      <c r="D296" s="5"/>
      <c r="E296" s="5"/>
      <c r="F296" s="94" t="str">
        <f t="shared" si="49"/>
        <v/>
      </c>
      <c r="G296" s="94" t="str">
        <f t="shared" si="50"/>
        <v/>
      </c>
      <c r="H296" s="127" t="str">
        <f>IF(A296&lt;&gt;"",IF(MID(C296,1,1)="c",$AS$26,IF(MID(C296,1,1)="r",$AS$41,IF(MID(C296,1,1)="p",#REF!,#REF!))),"")</f>
        <v/>
      </c>
      <c r="I296" s="92" t="str">
        <f t="shared" si="51"/>
        <v/>
      </c>
      <c r="J296" s="92" t="str">
        <f t="shared" si="52"/>
        <v/>
      </c>
      <c r="K296" s="92" t="str">
        <f t="shared" si="53"/>
        <v/>
      </c>
      <c r="L296" s="92" t="str">
        <f t="shared" si="54"/>
        <v/>
      </c>
      <c r="M296" s="95" t="str">
        <f>IF(A296&lt;&gt;"",IF(MID(C296,1,1)="c",SigmaEpsConcrete(I296,$AN$30:$AN$33,$AR$30:$AR$33,$AS$26,$AS$27,$AS$28,$AQ$20,$AU$19),""),"")</f>
        <v/>
      </c>
      <c r="N296" s="95" t="str">
        <f>IF(A296&lt;&gt;"",IF(MID(C296,1,1)="r",SigmaEpsReinf(J296,$AS$42:$AS$43,$AS$41,$AS$39,$AS$40,$AQ$38),""),"")</f>
        <v/>
      </c>
      <c r="Q296" s="92" t="str">
        <f t="shared" si="56"/>
        <v/>
      </c>
      <c r="R296" s="92" t="str">
        <f t="shared" si="57"/>
        <v/>
      </c>
      <c r="U296" s="5"/>
      <c r="V296" s="5"/>
      <c r="W296" s="94" t="str">
        <f t="shared" si="55"/>
        <v/>
      </c>
      <c r="X296" s="94" t="str">
        <f t="shared" si="58"/>
        <v/>
      </c>
      <c r="Y296" s="5"/>
      <c r="BH296" s="338"/>
      <c r="BI296" s="338"/>
      <c r="BJ296" s="338"/>
      <c r="BK296" s="338"/>
      <c r="BL296" s="338"/>
      <c r="BM296" s="338"/>
      <c r="BN296" s="338"/>
      <c r="BO296" s="338"/>
      <c r="BP296" s="338"/>
      <c r="BQ296" s="338"/>
      <c r="BR296" s="1"/>
      <c r="BS296" s="1"/>
      <c r="BT296" s="1"/>
      <c r="BU296" s="4"/>
      <c r="BV296" s="1"/>
      <c r="BW296" s="3"/>
      <c r="BX296" s="4"/>
      <c r="BY296" s="5"/>
      <c r="BZ296" s="5"/>
      <c r="CA296" s="5"/>
      <c r="CB296" s="5"/>
      <c r="CC296" s="5"/>
      <c r="CD296" s="43"/>
    </row>
    <row r="297" spans="1:82" ht="15" customHeight="1" x14ac:dyDescent="0.25">
      <c r="A297" s="8"/>
      <c r="B297" s="5"/>
      <c r="C297" s="5"/>
      <c r="D297" s="5"/>
      <c r="E297" s="5"/>
      <c r="F297" s="94" t="str">
        <f t="shared" si="49"/>
        <v/>
      </c>
      <c r="G297" s="94" t="str">
        <f t="shared" si="50"/>
        <v/>
      </c>
      <c r="H297" s="127" t="str">
        <f>IF(A297&lt;&gt;"",IF(MID(C297,1,1)="c",$AS$26,IF(MID(C297,1,1)="r",$AS$41,IF(MID(C297,1,1)="p",#REF!,#REF!))),"")</f>
        <v/>
      </c>
      <c r="I297" s="92" t="str">
        <f t="shared" si="51"/>
        <v/>
      </c>
      <c r="J297" s="92" t="str">
        <f t="shared" si="52"/>
        <v/>
      </c>
      <c r="K297" s="92" t="str">
        <f t="shared" si="53"/>
        <v/>
      </c>
      <c r="L297" s="92" t="str">
        <f t="shared" si="54"/>
        <v/>
      </c>
      <c r="M297" s="95" t="str">
        <f>IF(A297&lt;&gt;"",IF(MID(C297,1,1)="c",SigmaEpsConcrete(I297,$AN$30:$AN$33,$AR$30:$AR$33,$AS$26,$AS$27,$AS$28,$AQ$20,$AU$19),""),"")</f>
        <v/>
      </c>
      <c r="N297" s="95" t="str">
        <f>IF(A297&lt;&gt;"",IF(MID(C297,1,1)="r",SigmaEpsReinf(J297,$AS$42:$AS$43,$AS$41,$AS$39,$AS$40,$AQ$38),""),"")</f>
        <v/>
      </c>
      <c r="Q297" s="92" t="str">
        <f t="shared" si="56"/>
        <v/>
      </c>
      <c r="R297" s="92" t="str">
        <f t="shared" si="57"/>
        <v/>
      </c>
      <c r="U297" s="5"/>
      <c r="V297" s="5"/>
      <c r="W297" s="94" t="str">
        <f t="shared" si="55"/>
        <v/>
      </c>
      <c r="X297" s="94" t="str">
        <f t="shared" si="58"/>
        <v/>
      </c>
      <c r="Y297" s="5"/>
      <c r="BH297" s="338"/>
      <c r="BI297" s="338"/>
      <c r="BJ297" s="338"/>
      <c r="BK297" s="338"/>
      <c r="BL297" s="338"/>
      <c r="BM297" s="338"/>
      <c r="BN297" s="338"/>
      <c r="BO297" s="338"/>
      <c r="BP297" s="338"/>
      <c r="BQ297" s="338"/>
      <c r="BR297" s="1"/>
      <c r="BS297" s="1"/>
      <c r="BT297" s="1"/>
      <c r="BU297" s="4"/>
      <c r="BV297" s="1"/>
      <c r="BW297" s="3"/>
      <c r="BX297" s="4"/>
      <c r="BY297" s="5"/>
      <c r="BZ297" s="5"/>
      <c r="CA297" s="5"/>
      <c r="CB297" s="5"/>
      <c r="CC297" s="5"/>
      <c r="CD297" s="43"/>
    </row>
    <row r="298" spans="1:82" ht="15" customHeight="1" x14ac:dyDescent="0.25">
      <c r="A298" s="8"/>
      <c r="B298" s="5"/>
      <c r="C298" s="5"/>
      <c r="D298" s="5"/>
      <c r="E298" s="5"/>
      <c r="F298" s="94" t="str">
        <f t="shared" si="49"/>
        <v/>
      </c>
      <c r="G298" s="94" t="str">
        <f t="shared" si="50"/>
        <v/>
      </c>
      <c r="H298" s="127" t="str">
        <f>IF(A298&lt;&gt;"",IF(MID(C298,1,1)="c",$AS$26,IF(MID(C298,1,1)="r",$AS$41,IF(MID(C298,1,1)="p",#REF!,#REF!))),"")</f>
        <v/>
      </c>
      <c r="I298" s="92" t="str">
        <f t="shared" si="51"/>
        <v/>
      </c>
      <c r="J298" s="92" t="str">
        <f t="shared" si="52"/>
        <v/>
      </c>
      <c r="K298" s="92" t="str">
        <f t="shared" si="53"/>
        <v/>
      </c>
      <c r="L298" s="92" t="str">
        <f t="shared" si="54"/>
        <v/>
      </c>
      <c r="M298" s="95" t="str">
        <f>IF(A298&lt;&gt;"",IF(MID(C298,1,1)="c",SigmaEpsConcrete(I298,$AN$30:$AN$33,$AR$30:$AR$33,$AS$26,$AS$27,$AS$28,$AQ$20,$AU$19),""),"")</f>
        <v/>
      </c>
      <c r="N298" s="95" t="str">
        <f>IF(A298&lt;&gt;"",IF(MID(C298,1,1)="r",SigmaEpsReinf(J298,$AS$42:$AS$43,$AS$41,$AS$39,$AS$40,$AQ$38),""),"")</f>
        <v/>
      </c>
      <c r="Q298" s="92" t="str">
        <f t="shared" si="56"/>
        <v/>
      </c>
      <c r="R298" s="92" t="str">
        <f t="shared" si="57"/>
        <v/>
      </c>
      <c r="U298" s="5"/>
      <c r="V298" s="5"/>
      <c r="W298" s="94" t="str">
        <f t="shared" si="55"/>
        <v/>
      </c>
      <c r="X298" s="94" t="str">
        <f t="shared" si="58"/>
        <v/>
      </c>
      <c r="Y298" s="5"/>
      <c r="BH298" s="338"/>
      <c r="BI298" s="338"/>
      <c r="BJ298" s="338"/>
      <c r="BK298" s="338"/>
      <c r="BL298" s="338"/>
      <c r="BM298" s="338"/>
      <c r="BN298" s="338"/>
      <c r="BO298" s="338"/>
      <c r="BP298" s="338"/>
      <c r="BQ298" s="338"/>
      <c r="BR298" s="1"/>
      <c r="BS298" s="1"/>
      <c r="BT298" s="1"/>
      <c r="BU298" s="4"/>
      <c r="BV298" s="1"/>
      <c r="BW298" s="3"/>
      <c r="BX298" s="4"/>
      <c r="BY298" s="5"/>
      <c r="BZ298" s="5"/>
      <c r="CA298" s="5"/>
      <c r="CB298" s="5"/>
      <c r="CC298" s="5"/>
      <c r="CD298" s="43"/>
    </row>
    <row r="299" spans="1:82" ht="15" customHeight="1" x14ac:dyDescent="0.25">
      <c r="A299" s="8"/>
      <c r="B299" s="5"/>
      <c r="C299" s="5"/>
      <c r="D299" s="5"/>
      <c r="E299" s="5"/>
      <c r="F299" s="94" t="str">
        <f t="shared" si="49"/>
        <v/>
      </c>
      <c r="G299" s="94" t="str">
        <f t="shared" si="50"/>
        <v/>
      </c>
      <c r="H299" s="127" t="str">
        <f>IF(A299&lt;&gt;"",IF(MID(C299,1,1)="c",$AS$26,IF(MID(C299,1,1)="r",$AS$41,IF(MID(C299,1,1)="p",#REF!,#REF!))),"")</f>
        <v/>
      </c>
      <c r="I299" s="92" t="str">
        <f t="shared" si="51"/>
        <v/>
      </c>
      <c r="J299" s="92" t="str">
        <f t="shared" si="52"/>
        <v/>
      </c>
      <c r="K299" s="92" t="str">
        <f t="shared" si="53"/>
        <v/>
      </c>
      <c r="L299" s="92" t="str">
        <f t="shared" si="54"/>
        <v/>
      </c>
      <c r="M299" s="95" t="str">
        <f>IF(A299&lt;&gt;"",IF(MID(C299,1,1)="c",SigmaEpsConcrete(I299,$AN$30:$AN$33,$AR$30:$AR$33,$AS$26,$AS$27,$AS$28,$AQ$20,$AU$19),""),"")</f>
        <v/>
      </c>
      <c r="N299" s="95" t="str">
        <f>IF(A299&lt;&gt;"",IF(MID(C299,1,1)="r",SigmaEpsReinf(J299,$AS$42:$AS$43,$AS$41,$AS$39,$AS$40,$AQ$38),""),"")</f>
        <v/>
      </c>
      <c r="Q299" s="92" t="str">
        <f t="shared" si="56"/>
        <v/>
      </c>
      <c r="R299" s="92" t="str">
        <f t="shared" si="57"/>
        <v/>
      </c>
      <c r="U299" s="5"/>
      <c r="V299" s="5"/>
      <c r="W299" s="94" t="str">
        <f t="shared" si="55"/>
        <v/>
      </c>
      <c r="X299" s="94" t="str">
        <f t="shared" si="58"/>
        <v/>
      </c>
      <c r="Y299" s="5"/>
      <c r="BH299" s="338"/>
      <c r="BI299" s="338"/>
      <c r="BJ299" s="338"/>
      <c r="BK299" s="338"/>
      <c r="BL299" s="338"/>
      <c r="BM299" s="338"/>
      <c r="BN299" s="338"/>
      <c r="BO299" s="338"/>
      <c r="BP299" s="338"/>
      <c r="BQ299" s="338"/>
      <c r="BR299" s="1"/>
      <c r="BS299" s="1"/>
      <c r="BT299" s="1"/>
      <c r="BU299" s="4"/>
      <c r="BV299" s="1"/>
      <c r="BW299" s="3"/>
      <c r="BX299" s="4"/>
      <c r="BY299" s="5"/>
      <c r="BZ299" s="5"/>
      <c r="CA299" s="5"/>
      <c r="CB299" s="5"/>
      <c r="CC299" s="5"/>
      <c r="CD299" s="43"/>
    </row>
    <row r="300" spans="1:82" ht="15" customHeight="1" x14ac:dyDescent="0.25">
      <c r="A300" s="8"/>
      <c r="B300" s="5"/>
      <c r="C300" s="5"/>
      <c r="D300" s="5"/>
      <c r="E300" s="5"/>
      <c r="F300" s="94" t="str">
        <f t="shared" si="49"/>
        <v/>
      </c>
      <c r="G300" s="94" t="str">
        <f t="shared" si="50"/>
        <v/>
      </c>
      <c r="H300" s="127" t="str">
        <f>IF(A300&lt;&gt;"",IF(MID(C300,1,1)="c",$AS$26,IF(MID(C300,1,1)="r",$AS$41,IF(MID(C300,1,1)="p",#REF!,#REF!))),"")</f>
        <v/>
      </c>
      <c r="I300" s="92" t="str">
        <f t="shared" si="51"/>
        <v/>
      </c>
      <c r="J300" s="92" t="str">
        <f t="shared" si="52"/>
        <v/>
      </c>
      <c r="K300" s="92" t="str">
        <f t="shared" si="53"/>
        <v/>
      </c>
      <c r="L300" s="92" t="str">
        <f t="shared" si="54"/>
        <v/>
      </c>
      <c r="M300" s="95" t="str">
        <f>IF(A300&lt;&gt;"",IF(MID(C300,1,1)="c",SigmaEpsConcrete(I300,$AN$30:$AN$33,$AR$30:$AR$33,$AS$26,$AS$27,$AS$28,$AQ$20,$AU$19),""),"")</f>
        <v/>
      </c>
      <c r="N300" s="95" t="str">
        <f>IF(A300&lt;&gt;"",IF(MID(C300,1,1)="r",SigmaEpsReinf(J300,$AS$42:$AS$43,$AS$41,$AS$39,$AS$40,$AQ$38),""),"")</f>
        <v/>
      </c>
      <c r="Q300" s="92" t="str">
        <f t="shared" si="56"/>
        <v/>
      </c>
      <c r="R300" s="92" t="str">
        <f t="shared" si="57"/>
        <v/>
      </c>
      <c r="U300" s="5"/>
      <c r="V300" s="5"/>
      <c r="W300" s="94" t="str">
        <f t="shared" si="55"/>
        <v/>
      </c>
      <c r="X300" s="94" t="str">
        <f t="shared" si="58"/>
        <v/>
      </c>
      <c r="Y300" s="5"/>
      <c r="BH300" s="338"/>
      <c r="BI300" s="338"/>
      <c r="BJ300" s="338"/>
      <c r="BK300" s="338"/>
      <c r="BL300" s="338"/>
      <c r="BM300" s="338"/>
      <c r="BN300" s="338"/>
      <c r="BO300" s="338"/>
      <c r="BP300" s="338"/>
      <c r="BQ300" s="338"/>
      <c r="BR300" s="1"/>
      <c r="BS300" s="1"/>
      <c r="BT300" s="1"/>
      <c r="BU300" s="4"/>
      <c r="BV300" s="1"/>
      <c r="BW300" s="3"/>
      <c r="BX300" s="4"/>
      <c r="BY300" s="5"/>
      <c r="BZ300" s="5"/>
      <c r="CA300" s="5"/>
      <c r="CB300" s="5"/>
      <c r="CC300" s="5"/>
      <c r="CD300" s="43"/>
    </row>
    <row r="301" spans="1:82" ht="15" customHeight="1" x14ac:dyDescent="0.25">
      <c r="A301" s="8"/>
      <c r="B301" s="5"/>
      <c r="C301" s="5"/>
      <c r="D301" s="5"/>
      <c r="E301" s="5"/>
      <c r="F301" s="94" t="str">
        <f t="shared" si="49"/>
        <v/>
      </c>
      <c r="G301" s="94" t="str">
        <f t="shared" si="50"/>
        <v/>
      </c>
      <c r="H301" s="127" t="str">
        <f>IF(A301&lt;&gt;"",IF(MID(C301,1,1)="c",$AS$26,IF(MID(C301,1,1)="r",$AS$41,IF(MID(C301,1,1)="p",#REF!,#REF!))),"")</f>
        <v/>
      </c>
      <c r="I301" s="92" t="str">
        <f t="shared" si="51"/>
        <v/>
      </c>
      <c r="J301" s="92" t="str">
        <f t="shared" si="52"/>
        <v/>
      </c>
      <c r="K301" s="92" t="str">
        <f t="shared" si="53"/>
        <v/>
      </c>
      <c r="L301" s="92" t="str">
        <f t="shared" si="54"/>
        <v/>
      </c>
      <c r="M301" s="95" t="str">
        <f>IF(A301&lt;&gt;"",IF(MID(C301,1,1)="c",SigmaEpsConcrete(I301,$AN$30:$AN$33,$AR$30:$AR$33,$AS$26,$AS$27,$AS$28,$AQ$20,$AU$19),""),"")</f>
        <v/>
      </c>
      <c r="N301" s="95" t="str">
        <f>IF(A301&lt;&gt;"",IF(MID(C301,1,1)="r",SigmaEpsReinf(J301,$AS$42:$AS$43,$AS$41,$AS$39,$AS$40,$AQ$38),""),"")</f>
        <v/>
      </c>
      <c r="Q301" s="92" t="str">
        <f t="shared" si="56"/>
        <v/>
      </c>
      <c r="R301" s="92" t="str">
        <f t="shared" si="57"/>
        <v/>
      </c>
      <c r="U301" s="5"/>
      <c r="V301" s="5"/>
      <c r="W301" s="94" t="str">
        <f t="shared" si="55"/>
        <v/>
      </c>
      <c r="X301" s="94" t="str">
        <f t="shared" si="58"/>
        <v/>
      </c>
      <c r="Y301" s="5"/>
      <c r="BH301" s="338"/>
      <c r="BI301" s="338"/>
      <c r="BJ301" s="338"/>
      <c r="BK301" s="338"/>
      <c r="BL301" s="338"/>
      <c r="BM301" s="338"/>
      <c r="BN301" s="338"/>
      <c r="BO301" s="338"/>
      <c r="BP301" s="338"/>
      <c r="BQ301" s="338"/>
      <c r="BR301" s="1"/>
      <c r="BS301" s="1"/>
      <c r="BT301" s="1"/>
      <c r="BU301" s="4"/>
      <c r="BV301" s="1"/>
      <c r="BW301" s="3"/>
      <c r="BX301" s="4"/>
      <c r="BY301" s="5"/>
      <c r="BZ301" s="5"/>
      <c r="CA301" s="5"/>
      <c r="CB301" s="5"/>
      <c r="CC301" s="5"/>
      <c r="CD301" s="43"/>
    </row>
    <row r="302" spans="1:82" ht="15" customHeight="1" x14ac:dyDescent="0.25">
      <c r="A302" s="8"/>
      <c r="B302" s="5"/>
      <c r="C302" s="5"/>
      <c r="D302" s="5"/>
      <c r="E302" s="5"/>
      <c r="F302" s="94" t="str">
        <f t="shared" si="49"/>
        <v/>
      </c>
      <c r="G302" s="94" t="str">
        <f t="shared" si="50"/>
        <v/>
      </c>
      <c r="H302" s="127" t="str">
        <f>IF(A302&lt;&gt;"",IF(MID(C302,1,1)="c",$AS$26,IF(MID(C302,1,1)="r",$AS$41,IF(MID(C302,1,1)="p",#REF!,#REF!))),"")</f>
        <v/>
      </c>
      <c r="I302" s="92" t="str">
        <f t="shared" si="51"/>
        <v/>
      </c>
      <c r="J302" s="92" t="str">
        <f t="shared" si="52"/>
        <v/>
      </c>
      <c r="K302" s="92" t="str">
        <f t="shared" si="53"/>
        <v/>
      </c>
      <c r="L302" s="92" t="str">
        <f t="shared" si="54"/>
        <v/>
      </c>
      <c r="M302" s="95" t="str">
        <f>IF(A302&lt;&gt;"",IF(MID(C302,1,1)="c",SigmaEpsConcrete(I302,$AN$30:$AN$33,$AR$30:$AR$33,$AS$26,$AS$27,$AS$28,$AQ$20,$AU$19),""),"")</f>
        <v/>
      </c>
      <c r="N302" s="95" t="str">
        <f>IF(A302&lt;&gt;"",IF(MID(C302,1,1)="r",SigmaEpsReinf(J302,$AS$42:$AS$43,$AS$41,$AS$39,$AS$40,$AQ$38),""),"")</f>
        <v/>
      </c>
      <c r="Q302" s="92" t="str">
        <f t="shared" si="56"/>
        <v/>
      </c>
      <c r="R302" s="92" t="str">
        <f t="shared" si="57"/>
        <v/>
      </c>
      <c r="U302" s="5"/>
      <c r="V302" s="5"/>
      <c r="W302" s="94" t="str">
        <f t="shared" si="55"/>
        <v/>
      </c>
      <c r="X302" s="94" t="str">
        <f t="shared" si="58"/>
        <v/>
      </c>
      <c r="Y302" s="5"/>
      <c r="BH302" s="338"/>
      <c r="BI302" s="338"/>
      <c r="BJ302" s="338"/>
      <c r="BK302" s="338"/>
      <c r="BL302" s="338"/>
      <c r="BM302" s="338"/>
      <c r="BN302" s="338"/>
      <c r="BO302" s="338"/>
      <c r="BP302" s="338"/>
      <c r="BQ302" s="338"/>
      <c r="BR302" s="1"/>
      <c r="BS302" s="1"/>
      <c r="BT302" s="1"/>
      <c r="BU302" s="4"/>
      <c r="BV302" s="1"/>
      <c r="BW302" s="3"/>
      <c r="BX302" s="4"/>
      <c r="BY302" s="5"/>
      <c r="BZ302" s="5"/>
      <c r="CA302" s="5"/>
      <c r="CB302" s="5"/>
      <c r="CC302" s="5"/>
      <c r="CD302" s="43"/>
    </row>
    <row r="303" spans="1:82" ht="15" customHeight="1" x14ac:dyDescent="0.25">
      <c r="A303" s="8"/>
      <c r="B303" s="5"/>
      <c r="C303" s="5"/>
      <c r="D303" s="5"/>
      <c r="E303" s="5"/>
      <c r="F303" s="94" t="str">
        <f t="shared" si="49"/>
        <v/>
      </c>
      <c r="G303" s="94" t="str">
        <f t="shared" si="50"/>
        <v/>
      </c>
      <c r="H303" s="127" t="str">
        <f>IF(A303&lt;&gt;"",IF(MID(C303,1,1)="c",$AS$26,IF(MID(C303,1,1)="r",$AS$41,IF(MID(C303,1,1)="p",#REF!,#REF!))),"")</f>
        <v/>
      </c>
      <c r="I303" s="92" t="str">
        <f t="shared" si="51"/>
        <v/>
      </c>
      <c r="J303" s="92" t="str">
        <f t="shared" si="52"/>
        <v/>
      </c>
      <c r="K303" s="92" t="str">
        <f t="shared" si="53"/>
        <v/>
      </c>
      <c r="L303" s="92" t="str">
        <f t="shared" si="54"/>
        <v/>
      </c>
      <c r="M303" s="95" t="str">
        <f>IF(A303&lt;&gt;"",IF(MID(C303,1,1)="c",SigmaEpsConcrete(I303,$AN$30:$AN$33,$AR$30:$AR$33,$AS$26,$AS$27,$AS$28,$AQ$20,$AU$19),""),"")</f>
        <v/>
      </c>
      <c r="N303" s="95" t="str">
        <f>IF(A303&lt;&gt;"",IF(MID(C303,1,1)="r",SigmaEpsReinf(J303,$AS$42:$AS$43,$AS$41,$AS$39,$AS$40,$AQ$38),""),"")</f>
        <v/>
      </c>
      <c r="Q303" s="92" t="str">
        <f t="shared" si="56"/>
        <v/>
      </c>
      <c r="R303" s="92" t="str">
        <f t="shared" si="57"/>
        <v/>
      </c>
      <c r="U303" s="5"/>
      <c r="V303" s="5"/>
      <c r="W303" s="94" t="str">
        <f t="shared" si="55"/>
        <v/>
      </c>
      <c r="X303" s="94" t="str">
        <f t="shared" si="58"/>
        <v/>
      </c>
      <c r="Y303" s="5"/>
      <c r="BH303" s="338"/>
      <c r="BI303" s="338"/>
      <c r="BJ303" s="338"/>
      <c r="BK303" s="338"/>
      <c r="BL303" s="338"/>
      <c r="BM303" s="338"/>
      <c r="BN303" s="338"/>
      <c r="BO303" s="338"/>
      <c r="BP303" s="338"/>
      <c r="BQ303" s="338"/>
      <c r="BR303" s="1"/>
      <c r="BS303" s="1"/>
      <c r="BT303" s="1"/>
      <c r="BU303" s="4"/>
      <c r="BV303" s="1"/>
      <c r="BW303" s="3"/>
      <c r="BX303" s="4"/>
      <c r="BY303" s="5"/>
      <c r="BZ303" s="5"/>
      <c r="CA303" s="5"/>
      <c r="CB303" s="5"/>
      <c r="CC303" s="5"/>
      <c r="CD303" s="43"/>
    </row>
    <row r="304" spans="1:82" ht="15" customHeight="1" x14ac:dyDescent="0.25">
      <c r="A304" s="8"/>
      <c r="B304" s="5"/>
      <c r="C304" s="5"/>
      <c r="D304" s="5"/>
      <c r="E304" s="5"/>
      <c r="F304" s="94" t="str">
        <f t="shared" si="49"/>
        <v/>
      </c>
      <c r="G304" s="94" t="str">
        <f t="shared" si="50"/>
        <v/>
      </c>
      <c r="H304" s="127" t="str">
        <f>IF(A304&lt;&gt;"",IF(MID(C304,1,1)="c",$AS$26,IF(MID(C304,1,1)="r",$AS$41,IF(MID(C304,1,1)="p",#REF!,#REF!))),"")</f>
        <v/>
      </c>
      <c r="I304" s="92" t="str">
        <f t="shared" si="51"/>
        <v/>
      </c>
      <c r="J304" s="92" t="str">
        <f t="shared" si="52"/>
        <v/>
      </c>
      <c r="K304" s="92" t="str">
        <f t="shared" si="53"/>
        <v/>
      </c>
      <c r="L304" s="92" t="str">
        <f t="shared" si="54"/>
        <v/>
      </c>
      <c r="M304" s="95" t="str">
        <f>IF(A304&lt;&gt;"",IF(MID(C304,1,1)="c",SigmaEpsConcrete(I304,$AN$30:$AN$33,$AR$30:$AR$33,$AS$26,$AS$27,$AS$28,$AQ$20,$AU$19),""),"")</f>
        <v/>
      </c>
      <c r="N304" s="95" t="str">
        <f>IF(A304&lt;&gt;"",IF(MID(C304,1,1)="r",SigmaEpsReinf(J304,$AS$42:$AS$43,$AS$41,$AS$39,$AS$40,$AQ$38),""),"")</f>
        <v/>
      </c>
      <c r="Q304" s="92" t="str">
        <f t="shared" si="56"/>
        <v/>
      </c>
      <c r="R304" s="92" t="str">
        <f t="shared" si="57"/>
        <v/>
      </c>
      <c r="U304" s="5"/>
      <c r="V304" s="5"/>
      <c r="W304" s="94" t="str">
        <f t="shared" si="55"/>
        <v/>
      </c>
      <c r="X304" s="94" t="str">
        <f t="shared" si="58"/>
        <v/>
      </c>
      <c r="Y304" s="5"/>
      <c r="BH304" s="338"/>
      <c r="BI304" s="338"/>
      <c r="BJ304" s="338"/>
      <c r="BK304" s="338"/>
      <c r="BL304" s="338"/>
      <c r="BM304" s="338"/>
      <c r="BN304" s="338"/>
      <c r="BO304" s="338"/>
      <c r="BP304" s="338"/>
      <c r="BQ304" s="338"/>
      <c r="BR304" s="1"/>
      <c r="BS304" s="1"/>
      <c r="BT304" s="1"/>
      <c r="BU304" s="4"/>
      <c r="BV304" s="1"/>
      <c r="BW304" s="3"/>
      <c r="BX304" s="4"/>
      <c r="BY304" s="5"/>
      <c r="BZ304" s="5"/>
      <c r="CA304" s="5"/>
      <c r="CB304" s="5"/>
      <c r="CC304" s="5"/>
      <c r="CD304" s="43"/>
    </row>
    <row r="305" spans="1:82" ht="15" customHeight="1" x14ac:dyDescent="0.25">
      <c r="A305" s="8"/>
      <c r="B305" s="5"/>
      <c r="C305" s="5"/>
      <c r="D305" s="5"/>
      <c r="E305" s="5"/>
      <c r="F305" s="94" t="str">
        <f t="shared" si="49"/>
        <v/>
      </c>
      <c r="G305" s="94" t="str">
        <f t="shared" si="50"/>
        <v/>
      </c>
      <c r="H305" s="127" t="str">
        <f>IF(A305&lt;&gt;"",IF(MID(C305,1,1)="c",$AS$26,IF(MID(C305,1,1)="r",$AS$41,IF(MID(C305,1,1)="p",#REF!,#REF!))),"")</f>
        <v/>
      </c>
      <c r="I305" s="92" t="str">
        <f t="shared" si="51"/>
        <v/>
      </c>
      <c r="J305" s="92" t="str">
        <f t="shared" si="52"/>
        <v/>
      </c>
      <c r="K305" s="92" t="str">
        <f t="shared" si="53"/>
        <v/>
      </c>
      <c r="L305" s="92" t="str">
        <f t="shared" si="54"/>
        <v/>
      </c>
      <c r="M305" s="95" t="str">
        <f>IF(A305&lt;&gt;"",IF(MID(C305,1,1)="c",SigmaEpsConcrete(I305,$AN$30:$AN$33,$AR$30:$AR$33,$AS$26,$AS$27,$AS$28,$AQ$20,$AU$19),""),"")</f>
        <v/>
      </c>
      <c r="N305" s="95" t="str">
        <f>IF(A305&lt;&gt;"",IF(MID(C305,1,1)="r",SigmaEpsReinf(J305,$AS$42:$AS$43,$AS$41,$AS$39,$AS$40,$AQ$38),""),"")</f>
        <v/>
      </c>
      <c r="Q305" s="92" t="str">
        <f t="shared" si="56"/>
        <v/>
      </c>
      <c r="R305" s="92" t="str">
        <f t="shared" si="57"/>
        <v/>
      </c>
      <c r="U305" s="5"/>
      <c r="V305" s="5"/>
      <c r="W305" s="94" t="str">
        <f t="shared" si="55"/>
        <v/>
      </c>
      <c r="X305" s="94" t="str">
        <f t="shared" si="58"/>
        <v/>
      </c>
      <c r="Y305" s="5"/>
      <c r="BH305" s="338"/>
      <c r="BI305" s="338"/>
      <c r="BJ305" s="338"/>
      <c r="BK305" s="338"/>
      <c r="BL305" s="338"/>
      <c r="BM305" s="338"/>
      <c r="BN305" s="338"/>
      <c r="BO305" s="338"/>
      <c r="BP305" s="338"/>
      <c r="BQ305" s="338"/>
      <c r="BR305" s="1"/>
      <c r="BS305" s="1"/>
      <c r="BT305" s="1"/>
      <c r="BU305" s="4"/>
      <c r="BV305" s="1"/>
      <c r="BW305" s="3"/>
      <c r="BX305" s="4"/>
      <c r="BY305" s="5"/>
      <c r="BZ305" s="5"/>
      <c r="CA305" s="5"/>
      <c r="CB305" s="5"/>
      <c r="CC305" s="5"/>
      <c r="CD305" s="43"/>
    </row>
    <row r="306" spans="1:82" ht="15" customHeight="1" x14ac:dyDescent="0.25">
      <c r="A306" s="8"/>
      <c r="B306" s="5"/>
      <c r="C306" s="5"/>
      <c r="D306" s="5"/>
      <c r="E306" s="5"/>
      <c r="F306" s="94" t="str">
        <f t="shared" si="49"/>
        <v/>
      </c>
      <c r="G306" s="94" t="str">
        <f t="shared" si="50"/>
        <v/>
      </c>
      <c r="H306" s="127" t="str">
        <f>IF(A306&lt;&gt;"",IF(MID(C306,1,1)="c",$AS$26,IF(MID(C306,1,1)="r",$AS$41,IF(MID(C306,1,1)="p",#REF!,#REF!))),"")</f>
        <v/>
      </c>
      <c r="I306" s="92" t="str">
        <f t="shared" si="51"/>
        <v/>
      </c>
      <c r="J306" s="92" t="str">
        <f t="shared" si="52"/>
        <v/>
      </c>
      <c r="K306" s="92" t="str">
        <f t="shared" si="53"/>
        <v/>
      </c>
      <c r="L306" s="92" t="str">
        <f t="shared" si="54"/>
        <v/>
      </c>
      <c r="M306" s="95" t="str">
        <f>IF(A306&lt;&gt;"",IF(MID(C306,1,1)="c",SigmaEpsConcrete(I306,$AN$30:$AN$33,$AR$30:$AR$33,$AS$26,$AS$27,$AS$28,$AQ$20,$AU$19),""),"")</f>
        <v/>
      </c>
      <c r="N306" s="95" t="str">
        <f>IF(A306&lt;&gt;"",IF(MID(C306,1,1)="r",SigmaEpsReinf(J306,$AS$42:$AS$43,$AS$41,$AS$39,$AS$40,$AQ$38),""),"")</f>
        <v/>
      </c>
      <c r="Q306" s="92" t="str">
        <f t="shared" si="56"/>
        <v/>
      </c>
      <c r="R306" s="92" t="str">
        <f t="shared" si="57"/>
        <v/>
      </c>
      <c r="U306" s="5"/>
      <c r="V306" s="5"/>
      <c r="W306" s="94" t="str">
        <f t="shared" si="55"/>
        <v/>
      </c>
      <c r="X306" s="94" t="str">
        <f t="shared" si="58"/>
        <v/>
      </c>
      <c r="Y306" s="5"/>
      <c r="BH306" s="338"/>
      <c r="BI306" s="338"/>
      <c r="BJ306" s="338"/>
      <c r="BK306" s="338"/>
      <c r="BL306" s="338"/>
      <c r="BM306" s="338"/>
      <c r="BN306" s="338"/>
      <c r="BO306" s="338"/>
      <c r="BP306" s="338"/>
      <c r="BQ306" s="338"/>
      <c r="BR306" s="1"/>
      <c r="BS306" s="1"/>
      <c r="BT306" s="1"/>
      <c r="BU306" s="4"/>
      <c r="BV306" s="1"/>
      <c r="BW306" s="3"/>
      <c r="BX306" s="4"/>
      <c r="BY306" s="5"/>
      <c r="BZ306" s="5"/>
      <c r="CA306" s="5"/>
      <c r="CB306" s="5"/>
      <c r="CC306" s="5"/>
      <c r="CD306" s="43"/>
    </row>
    <row r="307" spans="1:82" ht="15" customHeight="1" x14ac:dyDescent="0.25">
      <c r="A307" s="8"/>
      <c r="B307" s="5"/>
      <c r="C307" s="5"/>
      <c r="D307" s="5"/>
      <c r="E307" s="5"/>
      <c r="F307" s="94" t="str">
        <f t="shared" si="49"/>
        <v/>
      </c>
      <c r="G307" s="94" t="str">
        <f t="shared" si="50"/>
        <v/>
      </c>
      <c r="H307" s="127" t="str">
        <f>IF(A307&lt;&gt;"",IF(MID(C307,1,1)="c",$AS$26,IF(MID(C307,1,1)="r",$AS$41,IF(MID(C307,1,1)="p",#REF!,#REF!))),"")</f>
        <v/>
      </c>
      <c r="I307" s="92" t="str">
        <f t="shared" si="51"/>
        <v/>
      </c>
      <c r="J307" s="92" t="str">
        <f t="shared" si="52"/>
        <v/>
      </c>
      <c r="K307" s="92" t="str">
        <f t="shared" si="53"/>
        <v/>
      </c>
      <c r="L307" s="92" t="str">
        <f t="shared" si="54"/>
        <v/>
      </c>
      <c r="M307" s="95" t="str">
        <f>IF(A307&lt;&gt;"",IF(MID(C307,1,1)="c",SigmaEpsConcrete(I307,$AN$30:$AN$33,$AR$30:$AR$33,$AS$26,$AS$27,$AS$28,$AQ$20,$AU$19),""),"")</f>
        <v/>
      </c>
      <c r="N307" s="95" t="str">
        <f>IF(A307&lt;&gt;"",IF(MID(C307,1,1)="r",SigmaEpsReinf(J307,$AS$42:$AS$43,$AS$41,$AS$39,$AS$40,$AQ$38),""),"")</f>
        <v/>
      </c>
      <c r="Q307" s="92" t="str">
        <f t="shared" si="56"/>
        <v/>
      </c>
      <c r="R307" s="92" t="str">
        <f t="shared" si="57"/>
        <v/>
      </c>
      <c r="U307" s="5"/>
      <c r="V307" s="5"/>
      <c r="W307" s="94" t="str">
        <f t="shared" si="55"/>
        <v/>
      </c>
      <c r="X307" s="94" t="str">
        <f t="shared" si="58"/>
        <v/>
      </c>
      <c r="Y307" s="5"/>
      <c r="BH307" s="338"/>
      <c r="BI307" s="338"/>
      <c r="BJ307" s="338"/>
      <c r="BK307" s="338"/>
      <c r="BL307" s="338"/>
      <c r="BM307" s="338"/>
      <c r="BN307" s="338"/>
      <c r="BO307" s="338"/>
      <c r="BP307" s="338"/>
      <c r="BQ307" s="338"/>
      <c r="BR307" s="1"/>
      <c r="BS307" s="1"/>
      <c r="BT307" s="1"/>
      <c r="BU307" s="4"/>
      <c r="BV307" s="1"/>
      <c r="BW307" s="3"/>
      <c r="BX307" s="4"/>
      <c r="BY307" s="5"/>
      <c r="BZ307" s="5"/>
      <c r="CA307" s="5"/>
      <c r="CB307" s="5"/>
      <c r="CC307" s="5"/>
      <c r="CD307" s="43"/>
    </row>
    <row r="308" spans="1:82" ht="15" customHeight="1" x14ac:dyDescent="0.25">
      <c r="A308" s="8"/>
      <c r="B308" s="5"/>
      <c r="C308" s="5"/>
      <c r="D308" s="5"/>
      <c r="E308" s="5"/>
      <c r="F308" s="94" t="str">
        <f t="shared" si="49"/>
        <v/>
      </c>
      <c r="G308" s="94" t="str">
        <f t="shared" si="50"/>
        <v/>
      </c>
      <c r="H308" s="127" t="str">
        <f>IF(A308&lt;&gt;"",IF(MID(C308,1,1)="c",$AS$26,IF(MID(C308,1,1)="r",$AS$41,IF(MID(C308,1,1)="p",#REF!,#REF!))),"")</f>
        <v/>
      </c>
      <c r="I308" s="92" t="str">
        <f t="shared" si="51"/>
        <v/>
      </c>
      <c r="J308" s="92" t="str">
        <f t="shared" si="52"/>
        <v/>
      </c>
      <c r="K308" s="92" t="str">
        <f t="shared" si="53"/>
        <v/>
      </c>
      <c r="L308" s="92" t="str">
        <f t="shared" si="54"/>
        <v/>
      </c>
      <c r="M308" s="95" t="str">
        <f>IF(A308&lt;&gt;"",IF(MID(C308,1,1)="c",SigmaEpsConcrete(I308,$AN$30:$AN$33,$AR$30:$AR$33,$AS$26,$AS$27,$AS$28,$AQ$20,$AU$19),""),"")</f>
        <v/>
      </c>
      <c r="N308" s="95" t="str">
        <f>IF(A308&lt;&gt;"",IF(MID(C308,1,1)="r",SigmaEpsReinf(J308,$AS$42:$AS$43,$AS$41,$AS$39,$AS$40,$AQ$38),""),"")</f>
        <v/>
      </c>
      <c r="Q308" s="92" t="str">
        <f t="shared" si="56"/>
        <v/>
      </c>
      <c r="R308" s="92" t="str">
        <f t="shared" si="57"/>
        <v/>
      </c>
      <c r="U308" s="5"/>
      <c r="V308" s="5"/>
      <c r="W308" s="94" t="str">
        <f t="shared" si="55"/>
        <v/>
      </c>
      <c r="X308" s="94" t="str">
        <f t="shared" si="58"/>
        <v/>
      </c>
      <c r="Y308" s="5"/>
      <c r="BH308" s="338"/>
      <c r="BI308" s="338"/>
      <c r="BJ308" s="338"/>
      <c r="BK308" s="338"/>
      <c r="BL308" s="338"/>
      <c r="BM308" s="338"/>
      <c r="BN308" s="338"/>
      <c r="BO308" s="338"/>
      <c r="BP308" s="338"/>
      <c r="BQ308" s="338"/>
      <c r="BR308" s="1"/>
      <c r="BS308" s="1"/>
      <c r="BT308" s="1"/>
      <c r="BU308" s="4"/>
      <c r="BV308" s="1"/>
      <c r="BW308" s="3"/>
      <c r="BX308" s="4"/>
      <c r="BY308" s="5"/>
      <c r="BZ308" s="5"/>
      <c r="CA308" s="5"/>
      <c r="CB308" s="5"/>
      <c r="CC308" s="5"/>
      <c r="CD308" s="43"/>
    </row>
    <row r="309" spans="1:82" ht="15" customHeight="1" x14ac:dyDescent="0.25">
      <c r="A309" s="8"/>
      <c r="B309" s="5"/>
      <c r="C309" s="5"/>
      <c r="D309" s="5"/>
      <c r="E309" s="5"/>
      <c r="F309" s="94" t="str">
        <f t="shared" si="49"/>
        <v/>
      </c>
      <c r="G309" s="94" t="str">
        <f t="shared" si="50"/>
        <v/>
      </c>
      <c r="H309" s="127" t="str">
        <f>IF(A309&lt;&gt;"",IF(MID(C309,1,1)="c",$AS$26,IF(MID(C309,1,1)="r",$AS$41,IF(MID(C309,1,1)="p",#REF!,#REF!))),"")</f>
        <v/>
      </c>
      <c r="I309" s="92" t="str">
        <f t="shared" si="51"/>
        <v/>
      </c>
      <c r="J309" s="92" t="str">
        <f t="shared" si="52"/>
        <v/>
      </c>
      <c r="K309" s="92" t="str">
        <f t="shared" si="53"/>
        <v/>
      </c>
      <c r="L309" s="92" t="str">
        <f t="shared" si="54"/>
        <v/>
      </c>
      <c r="M309" s="95" t="str">
        <f>IF(A309&lt;&gt;"",IF(MID(C309,1,1)="c",SigmaEpsConcrete(I309,$AN$30:$AN$33,$AR$30:$AR$33,$AS$26,$AS$27,$AS$28,$AQ$20,$AU$19),""),"")</f>
        <v/>
      </c>
      <c r="N309" s="95" t="str">
        <f>IF(A309&lt;&gt;"",IF(MID(C309,1,1)="r",SigmaEpsReinf(J309,$AS$42:$AS$43,$AS$41,$AS$39,$AS$40,$AQ$38),""),"")</f>
        <v/>
      </c>
      <c r="Q309" s="92" t="str">
        <f t="shared" si="56"/>
        <v/>
      </c>
      <c r="R309" s="92" t="str">
        <f t="shared" si="57"/>
        <v/>
      </c>
      <c r="U309" s="5"/>
      <c r="V309" s="5"/>
      <c r="W309" s="94" t="str">
        <f t="shared" si="55"/>
        <v/>
      </c>
      <c r="X309" s="94" t="str">
        <f t="shared" si="58"/>
        <v/>
      </c>
      <c r="Y309" s="5"/>
      <c r="BH309" s="338"/>
      <c r="BI309" s="338"/>
      <c r="BJ309" s="338"/>
      <c r="BK309" s="338"/>
      <c r="BL309" s="338"/>
      <c r="BM309" s="338"/>
      <c r="BN309" s="338"/>
      <c r="BO309" s="338"/>
      <c r="BP309" s="338"/>
      <c r="BQ309" s="338"/>
      <c r="BR309" s="1"/>
      <c r="BS309" s="1"/>
      <c r="BT309" s="1"/>
      <c r="BU309" s="4"/>
      <c r="BV309" s="1"/>
      <c r="BW309" s="3"/>
      <c r="BX309" s="4"/>
      <c r="BY309" s="5"/>
      <c r="BZ309" s="5"/>
      <c r="CA309" s="5"/>
      <c r="CB309" s="5"/>
      <c r="CC309" s="5"/>
      <c r="CD309" s="43"/>
    </row>
    <row r="310" spans="1:82" ht="15" customHeight="1" x14ac:dyDescent="0.25">
      <c r="A310" s="8"/>
      <c r="B310" s="5"/>
      <c r="C310" s="5"/>
      <c r="D310" s="5"/>
      <c r="E310" s="5"/>
      <c r="F310" s="94" t="str">
        <f t="shared" si="49"/>
        <v/>
      </c>
      <c r="G310" s="94" t="str">
        <f t="shared" si="50"/>
        <v/>
      </c>
      <c r="H310" s="127" t="str">
        <f>IF(A310&lt;&gt;"",IF(MID(C310,1,1)="c",$AS$26,IF(MID(C310,1,1)="r",$AS$41,IF(MID(C310,1,1)="p",#REF!,#REF!))),"")</f>
        <v/>
      </c>
      <c r="I310" s="92" t="str">
        <f t="shared" si="51"/>
        <v/>
      </c>
      <c r="J310" s="92" t="str">
        <f t="shared" si="52"/>
        <v/>
      </c>
      <c r="K310" s="92" t="str">
        <f t="shared" si="53"/>
        <v/>
      </c>
      <c r="L310" s="92" t="str">
        <f t="shared" si="54"/>
        <v/>
      </c>
      <c r="M310" s="95" t="str">
        <f>IF(A310&lt;&gt;"",IF(MID(C310,1,1)="c",SigmaEpsConcrete(I310,$AN$30:$AN$33,$AR$30:$AR$33,$AS$26,$AS$27,$AS$28,$AQ$20,$AU$19),""),"")</f>
        <v/>
      </c>
      <c r="N310" s="95" t="str">
        <f>IF(A310&lt;&gt;"",IF(MID(C310,1,1)="r",SigmaEpsReinf(J310,$AS$42:$AS$43,$AS$41,$AS$39,$AS$40,$AQ$38),""),"")</f>
        <v/>
      </c>
      <c r="Q310" s="92" t="str">
        <f t="shared" si="56"/>
        <v/>
      </c>
      <c r="R310" s="92" t="str">
        <f t="shared" si="57"/>
        <v/>
      </c>
      <c r="U310" s="5"/>
      <c r="V310" s="5"/>
      <c r="W310" s="94" t="str">
        <f t="shared" si="55"/>
        <v/>
      </c>
      <c r="X310" s="94" t="str">
        <f t="shared" si="58"/>
        <v/>
      </c>
      <c r="Y310" s="5"/>
      <c r="BH310" s="338"/>
      <c r="BI310" s="338"/>
      <c r="BJ310" s="338"/>
      <c r="BK310" s="338"/>
      <c r="BL310" s="338"/>
      <c r="BM310" s="338"/>
      <c r="BN310" s="338"/>
      <c r="BO310" s="338"/>
      <c r="BP310" s="338"/>
      <c r="BQ310" s="338"/>
      <c r="BR310" s="1"/>
      <c r="BS310" s="1"/>
      <c r="BT310" s="1"/>
      <c r="BU310" s="4"/>
      <c r="BV310" s="1"/>
      <c r="BW310" s="3"/>
      <c r="BX310" s="4"/>
      <c r="BY310" s="5"/>
      <c r="BZ310" s="5"/>
      <c r="CA310" s="5"/>
      <c r="CB310" s="5"/>
      <c r="CC310" s="5"/>
      <c r="CD310" s="43"/>
    </row>
    <row r="311" spans="1:82" ht="15" customHeight="1" x14ac:dyDescent="0.25">
      <c r="A311" s="8"/>
      <c r="B311" s="5"/>
      <c r="C311" s="5"/>
      <c r="D311" s="5"/>
      <c r="E311" s="5"/>
      <c r="F311" s="94" t="str">
        <f t="shared" si="49"/>
        <v/>
      </c>
      <c r="G311" s="94" t="str">
        <f t="shared" si="50"/>
        <v/>
      </c>
      <c r="H311" s="127" t="str">
        <f>IF(A311&lt;&gt;"",IF(MID(C311,1,1)="c",$AS$26,IF(MID(C311,1,1)="r",$AS$41,IF(MID(C311,1,1)="p",#REF!,#REF!))),"")</f>
        <v/>
      </c>
      <c r="I311" s="92" t="str">
        <f t="shared" si="51"/>
        <v/>
      </c>
      <c r="J311" s="92" t="str">
        <f t="shared" si="52"/>
        <v/>
      </c>
      <c r="K311" s="92" t="str">
        <f t="shared" si="53"/>
        <v/>
      </c>
      <c r="L311" s="92" t="str">
        <f t="shared" si="54"/>
        <v/>
      </c>
      <c r="M311" s="95" t="str">
        <f>IF(A311&lt;&gt;"",IF(MID(C311,1,1)="c",SigmaEpsConcrete(I311,$AN$30:$AN$33,$AR$30:$AR$33,$AS$26,$AS$27,$AS$28,$AQ$20,$AU$19),""),"")</f>
        <v/>
      </c>
      <c r="N311" s="95" t="str">
        <f>IF(A311&lt;&gt;"",IF(MID(C311,1,1)="r",SigmaEpsReinf(J311,$AS$42:$AS$43,$AS$41,$AS$39,$AS$40,$AQ$38),""),"")</f>
        <v/>
      </c>
      <c r="Q311" s="92" t="str">
        <f t="shared" si="56"/>
        <v/>
      </c>
      <c r="R311" s="92" t="str">
        <f t="shared" si="57"/>
        <v/>
      </c>
      <c r="U311" s="5"/>
      <c r="V311" s="5"/>
      <c r="W311" s="94" t="str">
        <f t="shared" si="55"/>
        <v/>
      </c>
      <c r="X311" s="94" t="str">
        <f t="shared" si="58"/>
        <v/>
      </c>
      <c r="Y311" s="5"/>
      <c r="BH311" s="338"/>
      <c r="BI311" s="338"/>
      <c r="BJ311" s="338"/>
      <c r="BK311" s="338"/>
      <c r="BL311" s="338"/>
      <c r="BM311" s="338"/>
      <c r="BN311" s="338"/>
      <c r="BO311" s="338"/>
      <c r="BP311" s="338"/>
      <c r="BQ311" s="338"/>
      <c r="BR311" s="1"/>
      <c r="BS311" s="1"/>
      <c r="BT311" s="1"/>
      <c r="BU311" s="4"/>
      <c r="BV311" s="1"/>
      <c r="BW311" s="3"/>
      <c r="BX311" s="4"/>
      <c r="BY311" s="5"/>
      <c r="BZ311" s="5"/>
      <c r="CA311" s="5"/>
      <c r="CB311" s="5"/>
      <c r="CC311" s="5"/>
      <c r="CD311" s="43"/>
    </row>
    <row r="312" spans="1:82" ht="15" customHeight="1" x14ac:dyDescent="0.25">
      <c r="A312" s="8"/>
      <c r="B312" s="5"/>
      <c r="C312" s="5"/>
      <c r="D312" s="5"/>
      <c r="E312" s="5"/>
      <c r="F312" s="94" t="str">
        <f t="shared" si="49"/>
        <v/>
      </c>
      <c r="G312" s="94" t="str">
        <f t="shared" si="50"/>
        <v/>
      </c>
      <c r="H312" s="127" t="str">
        <f>IF(A312&lt;&gt;"",IF(MID(C312,1,1)="c",$AS$26,IF(MID(C312,1,1)="r",$AS$41,IF(MID(C312,1,1)="p",#REF!,#REF!))),"")</f>
        <v/>
      </c>
      <c r="I312" s="92" t="str">
        <f t="shared" si="51"/>
        <v/>
      </c>
      <c r="J312" s="92" t="str">
        <f t="shared" si="52"/>
        <v/>
      </c>
      <c r="K312" s="92" t="str">
        <f t="shared" si="53"/>
        <v/>
      </c>
      <c r="L312" s="92" t="str">
        <f t="shared" si="54"/>
        <v/>
      </c>
      <c r="M312" s="95" t="str">
        <f>IF(A312&lt;&gt;"",IF(MID(C312,1,1)="c",SigmaEpsConcrete(I312,$AN$30:$AN$33,$AR$30:$AR$33,$AS$26,$AS$27,$AS$28,$AQ$20,$AU$19),""),"")</f>
        <v/>
      </c>
      <c r="N312" s="95" t="str">
        <f>IF(A312&lt;&gt;"",IF(MID(C312,1,1)="r",SigmaEpsReinf(J312,$AS$42:$AS$43,$AS$41,$AS$39,$AS$40,$AQ$38),""),"")</f>
        <v/>
      </c>
      <c r="Q312" s="92" t="str">
        <f t="shared" si="56"/>
        <v/>
      </c>
      <c r="R312" s="92" t="str">
        <f t="shared" si="57"/>
        <v/>
      </c>
      <c r="U312" s="5"/>
      <c r="V312" s="5"/>
      <c r="W312" s="94" t="str">
        <f t="shared" si="55"/>
        <v/>
      </c>
      <c r="X312" s="94" t="str">
        <f t="shared" si="58"/>
        <v/>
      </c>
      <c r="Y312" s="5"/>
      <c r="BH312" s="338"/>
      <c r="BI312" s="338"/>
      <c r="BJ312" s="338"/>
      <c r="BK312" s="338"/>
      <c r="BL312" s="338"/>
      <c r="BM312" s="338"/>
      <c r="BN312" s="338"/>
      <c r="BO312" s="338"/>
      <c r="BP312" s="338"/>
      <c r="BQ312" s="338"/>
      <c r="BR312" s="1"/>
      <c r="BS312" s="1"/>
      <c r="BT312" s="1"/>
      <c r="BU312" s="4"/>
      <c r="BV312" s="1"/>
      <c r="BW312" s="3"/>
      <c r="BX312" s="4"/>
      <c r="BY312" s="5"/>
      <c r="BZ312" s="5"/>
      <c r="CA312" s="5"/>
      <c r="CB312" s="5"/>
      <c r="CC312" s="5"/>
      <c r="CD312" s="43"/>
    </row>
    <row r="313" spans="1:82" ht="15" customHeight="1" x14ac:dyDescent="0.25">
      <c r="A313" s="8"/>
      <c r="B313" s="5"/>
      <c r="C313" s="5"/>
      <c r="D313" s="5"/>
      <c r="E313" s="5"/>
      <c r="F313" s="94" t="str">
        <f t="shared" si="49"/>
        <v/>
      </c>
      <c r="G313" s="94" t="str">
        <f t="shared" si="50"/>
        <v/>
      </c>
      <c r="H313" s="127" t="str">
        <f>IF(A313&lt;&gt;"",IF(MID(C313,1,1)="c",$AS$26,IF(MID(C313,1,1)="r",$AS$41,IF(MID(C313,1,1)="p",#REF!,#REF!))),"")</f>
        <v/>
      </c>
      <c r="I313" s="92" t="str">
        <f t="shared" si="51"/>
        <v/>
      </c>
      <c r="J313" s="92" t="str">
        <f t="shared" si="52"/>
        <v/>
      </c>
      <c r="K313" s="92" t="str">
        <f t="shared" si="53"/>
        <v/>
      </c>
      <c r="L313" s="92" t="str">
        <f t="shared" si="54"/>
        <v/>
      </c>
      <c r="M313" s="95" t="str">
        <f>IF(A313&lt;&gt;"",IF(MID(C313,1,1)="c",SigmaEpsConcrete(I313,$AN$30:$AN$33,$AR$30:$AR$33,$AS$26,$AS$27,$AS$28,$AQ$20,$AU$19),""),"")</f>
        <v/>
      </c>
      <c r="N313" s="95" t="str">
        <f>IF(A313&lt;&gt;"",IF(MID(C313,1,1)="r",SigmaEpsReinf(J313,$AS$42:$AS$43,$AS$41,$AS$39,$AS$40,$AQ$38),""),"")</f>
        <v/>
      </c>
      <c r="Q313" s="92" t="str">
        <f t="shared" si="56"/>
        <v/>
      </c>
      <c r="R313" s="92" t="str">
        <f t="shared" si="57"/>
        <v/>
      </c>
      <c r="U313" s="5"/>
      <c r="V313" s="5"/>
      <c r="W313" s="94" t="str">
        <f t="shared" si="55"/>
        <v/>
      </c>
      <c r="X313" s="94" t="str">
        <f t="shared" si="58"/>
        <v/>
      </c>
      <c r="Y313" s="5"/>
      <c r="BH313" s="338"/>
      <c r="BI313" s="338"/>
      <c r="BJ313" s="338"/>
      <c r="BK313" s="338"/>
      <c r="BL313" s="338"/>
      <c r="BM313" s="338"/>
      <c r="BN313" s="338"/>
      <c r="BO313" s="338"/>
      <c r="BP313" s="338"/>
      <c r="BQ313" s="338"/>
      <c r="BR313" s="1"/>
      <c r="BS313" s="1"/>
      <c r="BT313" s="1"/>
      <c r="BU313" s="4"/>
      <c r="BV313" s="1"/>
      <c r="BW313" s="3"/>
      <c r="BX313" s="4"/>
      <c r="BY313" s="5"/>
      <c r="BZ313" s="5"/>
      <c r="CA313" s="5"/>
      <c r="CB313" s="5"/>
      <c r="CC313" s="5"/>
      <c r="CD313" s="43"/>
    </row>
    <row r="314" spans="1:82" ht="15" customHeight="1" x14ac:dyDescent="0.25">
      <c r="A314" s="8"/>
      <c r="B314" s="5"/>
      <c r="C314" s="5"/>
      <c r="D314" s="5"/>
      <c r="E314" s="5"/>
      <c r="F314" s="94" t="str">
        <f t="shared" si="49"/>
        <v/>
      </c>
      <c r="G314" s="94" t="str">
        <f t="shared" si="50"/>
        <v/>
      </c>
      <c r="H314" s="127" t="str">
        <f>IF(A314&lt;&gt;"",IF(MID(C314,1,1)="c",$AS$26,IF(MID(C314,1,1)="r",$AS$41,IF(MID(C314,1,1)="p",#REF!,#REF!))),"")</f>
        <v/>
      </c>
      <c r="I314" s="92" t="str">
        <f t="shared" si="51"/>
        <v/>
      </c>
      <c r="J314" s="92" t="str">
        <f t="shared" si="52"/>
        <v/>
      </c>
      <c r="K314" s="92" t="str">
        <f t="shared" si="53"/>
        <v/>
      </c>
      <c r="L314" s="92" t="str">
        <f t="shared" si="54"/>
        <v/>
      </c>
      <c r="M314" s="95" t="str">
        <f>IF(A314&lt;&gt;"",IF(MID(C314,1,1)="c",SigmaEpsConcrete(I314,$AN$30:$AN$33,$AR$30:$AR$33,$AS$26,$AS$27,$AS$28,$AQ$20,$AU$19),""),"")</f>
        <v/>
      </c>
      <c r="N314" s="95" t="str">
        <f>IF(A314&lt;&gt;"",IF(MID(C314,1,1)="r",SigmaEpsReinf(J314,$AS$42:$AS$43,$AS$41,$AS$39,$AS$40,$AQ$38),""),"")</f>
        <v/>
      </c>
      <c r="Q314" s="92" t="str">
        <f t="shared" si="56"/>
        <v/>
      </c>
      <c r="R314" s="92" t="str">
        <f t="shared" si="57"/>
        <v/>
      </c>
      <c r="U314" s="5"/>
      <c r="V314" s="5"/>
      <c r="W314" s="94" t="str">
        <f t="shared" si="55"/>
        <v/>
      </c>
      <c r="X314" s="94" t="str">
        <f t="shared" si="58"/>
        <v/>
      </c>
      <c r="Y314" s="5"/>
      <c r="BK314" s="8"/>
      <c r="BL314" s="5"/>
      <c r="BM314" s="5"/>
      <c r="BN314" s="5"/>
      <c r="BO314" s="5"/>
      <c r="BP314" s="1"/>
      <c r="BQ314" s="1"/>
      <c r="BR314" s="1"/>
      <c r="BS314" s="1"/>
      <c r="BT314" s="1"/>
      <c r="BU314" s="4"/>
      <c r="BV314" s="1"/>
      <c r="BW314" s="3"/>
      <c r="BX314" s="4"/>
      <c r="BY314" s="5"/>
      <c r="BZ314" s="5"/>
      <c r="CA314" s="5"/>
      <c r="CB314" s="5"/>
      <c r="CC314" s="5"/>
      <c r="CD314" s="43"/>
    </row>
    <row r="315" spans="1:82" ht="15" customHeight="1" x14ac:dyDescent="0.25">
      <c r="A315" s="8"/>
      <c r="B315" s="5"/>
      <c r="C315" s="5"/>
      <c r="D315" s="5"/>
      <c r="E315" s="5"/>
      <c r="F315" s="94" t="str">
        <f t="shared" si="49"/>
        <v/>
      </c>
      <c r="G315" s="94" t="str">
        <f t="shared" si="50"/>
        <v/>
      </c>
      <c r="H315" s="127" t="str">
        <f>IF(A315&lt;&gt;"",IF(MID(C315,1,1)="c",$AS$26,IF(MID(C315,1,1)="r",$AS$41,IF(MID(C315,1,1)="p",#REF!,#REF!))),"")</f>
        <v/>
      </c>
      <c r="I315" s="92" t="str">
        <f t="shared" si="51"/>
        <v/>
      </c>
      <c r="J315" s="92" t="str">
        <f t="shared" si="52"/>
        <v/>
      </c>
      <c r="K315" s="92" t="str">
        <f t="shared" si="53"/>
        <v/>
      </c>
      <c r="L315" s="92" t="str">
        <f t="shared" si="54"/>
        <v/>
      </c>
      <c r="M315" s="95" t="str">
        <f>IF(A315&lt;&gt;"",IF(MID(C315,1,1)="c",SigmaEpsConcrete(I315,$AN$30:$AN$33,$AR$30:$AR$33,$AS$26,$AS$27,$AS$28,$AQ$20,$AU$19),""),"")</f>
        <v/>
      </c>
      <c r="N315" s="95" t="str">
        <f>IF(A315&lt;&gt;"",IF(MID(C315,1,1)="r",SigmaEpsReinf(J315,$AS$42:$AS$43,$AS$41,$AS$39,$AS$40,$AQ$38),""),"")</f>
        <v/>
      </c>
      <c r="Q315" s="92" t="str">
        <f t="shared" si="56"/>
        <v/>
      </c>
      <c r="R315" s="92" t="str">
        <f t="shared" si="57"/>
        <v/>
      </c>
      <c r="U315" s="5"/>
      <c r="V315" s="5"/>
      <c r="W315" s="94" t="str">
        <f t="shared" si="55"/>
        <v/>
      </c>
      <c r="X315" s="94" t="str">
        <f t="shared" si="58"/>
        <v/>
      </c>
      <c r="Y315" s="5"/>
      <c r="BK315" s="8"/>
      <c r="BL315" s="5"/>
      <c r="BM315" s="5"/>
      <c r="BN315" s="5"/>
      <c r="BO315" s="5"/>
      <c r="BP315" s="1"/>
      <c r="BQ315" s="1"/>
      <c r="BR315" s="1"/>
      <c r="BS315" s="1"/>
      <c r="BT315" s="1"/>
      <c r="BU315" s="4"/>
      <c r="BV315" s="1"/>
      <c r="BW315" s="3"/>
      <c r="BX315" s="4"/>
      <c r="BY315" s="5"/>
      <c r="BZ315" s="5"/>
      <c r="CA315" s="5"/>
      <c r="CB315" s="5"/>
      <c r="CC315" s="5"/>
      <c r="CD315" s="43"/>
    </row>
    <row r="316" spans="1:82" ht="15" customHeight="1" x14ac:dyDescent="0.25">
      <c r="A316" s="8"/>
      <c r="B316" s="5"/>
      <c r="C316" s="5"/>
      <c r="D316" s="5"/>
      <c r="E316" s="5"/>
      <c r="F316" s="94" t="str">
        <f t="shared" si="49"/>
        <v/>
      </c>
      <c r="G316" s="94" t="str">
        <f t="shared" si="50"/>
        <v/>
      </c>
      <c r="H316" s="127" t="str">
        <f>IF(A316&lt;&gt;"",IF(MID(C316,1,1)="c",$AS$26,IF(MID(C316,1,1)="r",$AS$41,IF(MID(C316,1,1)="p",#REF!,#REF!))),"")</f>
        <v/>
      </c>
      <c r="I316" s="92" t="str">
        <f t="shared" si="51"/>
        <v/>
      </c>
      <c r="J316" s="92" t="str">
        <f t="shared" si="52"/>
        <v/>
      </c>
      <c r="K316" s="92" t="str">
        <f t="shared" si="53"/>
        <v/>
      </c>
      <c r="L316" s="92" t="str">
        <f t="shared" si="54"/>
        <v/>
      </c>
      <c r="M316" s="95" t="str">
        <f>IF(A316&lt;&gt;"",IF(MID(C316,1,1)="c",SigmaEpsConcrete(I316,$AN$30:$AN$33,$AR$30:$AR$33,$AS$26,$AS$27,$AS$28,$AQ$20,$AU$19),""),"")</f>
        <v/>
      </c>
      <c r="N316" s="95" t="str">
        <f>IF(A316&lt;&gt;"",IF(MID(C316,1,1)="r",SigmaEpsReinf(J316,$AS$42:$AS$43,$AS$41,$AS$39,$AS$40,$AQ$38),""),"")</f>
        <v/>
      </c>
      <c r="Q316" s="92" t="str">
        <f t="shared" si="56"/>
        <v/>
      </c>
      <c r="R316" s="92" t="str">
        <f t="shared" si="57"/>
        <v/>
      </c>
      <c r="U316" s="5"/>
      <c r="V316" s="5"/>
      <c r="W316" s="94" t="str">
        <f t="shared" si="55"/>
        <v/>
      </c>
      <c r="X316" s="94" t="str">
        <f t="shared" si="58"/>
        <v/>
      </c>
      <c r="Y316" s="5"/>
      <c r="BK316" s="8"/>
      <c r="BL316" s="5"/>
      <c r="BM316" s="5"/>
      <c r="BN316" s="5"/>
      <c r="BO316" s="5"/>
      <c r="BP316" s="1"/>
      <c r="BQ316" s="1"/>
      <c r="BR316" s="1"/>
      <c r="BS316" s="1"/>
      <c r="BT316" s="1"/>
      <c r="BU316" s="4"/>
      <c r="BV316" s="1"/>
      <c r="BW316" s="3"/>
      <c r="BX316" s="4"/>
      <c r="BY316" s="5"/>
      <c r="BZ316" s="5"/>
      <c r="CA316" s="5"/>
      <c r="CB316" s="5"/>
      <c r="CC316" s="5"/>
      <c r="CD316" s="43"/>
    </row>
    <row r="317" spans="1:82" ht="15" customHeight="1" x14ac:dyDescent="0.25">
      <c r="A317" s="8"/>
      <c r="B317" s="5"/>
      <c r="C317" s="5"/>
      <c r="D317" s="5"/>
      <c r="E317" s="5"/>
      <c r="F317" s="94" t="str">
        <f t="shared" si="49"/>
        <v/>
      </c>
      <c r="G317" s="94" t="str">
        <f t="shared" si="50"/>
        <v/>
      </c>
      <c r="H317" s="127" t="str">
        <f>IF(A317&lt;&gt;"",IF(MID(C317,1,1)="c",$AS$26,IF(MID(C317,1,1)="r",$AS$41,IF(MID(C317,1,1)="p",#REF!,#REF!))),"")</f>
        <v/>
      </c>
      <c r="I317" s="92" t="str">
        <f t="shared" si="51"/>
        <v/>
      </c>
      <c r="J317" s="92" t="str">
        <f t="shared" si="52"/>
        <v/>
      </c>
      <c r="K317" s="92" t="str">
        <f t="shared" si="53"/>
        <v/>
      </c>
      <c r="L317" s="92" t="str">
        <f t="shared" si="54"/>
        <v/>
      </c>
      <c r="M317" s="95" t="str">
        <f>IF(A317&lt;&gt;"",IF(MID(C317,1,1)="c",SigmaEpsConcrete(I317,$AN$30:$AN$33,$AR$30:$AR$33,$AS$26,$AS$27,$AS$28,$AQ$20,$AU$19),""),"")</f>
        <v/>
      </c>
      <c r="N317" s="95" t="str">
        <f>IF(A317&lt;&gt;"",IF(MID(C317,1,1)="r",SigmaEpsReinf(J317,$AS$42:$AS$43,$AS$41,$AS$39,$AS$40,$AQ$38),""),"")</f>
        <v/>
      </c>
      <c r="Q317" s="92" t="str">
        <f t="shared" si="56"/>
        <v/>
      </c>
      <c r="R317" s="92" t="str">
        <f t="shared" si="57"/>
        <v/>
      </c>
      <c r="U317" s="5"/>
      <c r="V317" s="5"/>
      <c r="W317" s="94" t="str">
        <f t="shared" si="55"/>
        <v/>
      </c>
      <c r="X317" s="94" t="str">
        <f t="shared" si="58"/>
        <v/>
      </c>
      <c r="Y317" s="5"/>
      <c r="BK317" s="8"/>
      <c r="BL317" s="5"/>
      <c r="BM317" s="5"/>
      <c r="BN317" s="5"/>
      <c r="BO317" s="5"/>
      <c r="BP317" s="1"/>
      <c r="BQ317" s="1"/>
      <c r="BR317" s="1"/>
      <c r="BS317" s="1"/>
      <c r="BT317" s="1"/>
      <c r="BU317" s="4"/>
      <c r="BV317" s="1"/>
      <c r="BW317" s="3"/>
      <c r="BX317" s="4"/>
      <c r="BY317" s="5"/>
      <c r="BZ317" s="5"/>
      <c r="CA317" s="5"/>
      <c r="CB317" s="5"/>
      <c r="CC317" s="5"/>
      <c r="CD317" s="43"/>
    </row>
    <row r="318" spans="1:82" ht="15" customHeight="1" x14ac:dyDescent="0.25">
      <c r="A318" s="8"/>
      <c r="B318" s="5"/>
      <c r="C318" s="5"/>
      <c r="D318" s="5"/>
      <c r="E318" s="5"/>
      <c r="F318" s="94" t="str">
        <f t="shared" si="49"/>
        <v/>
      </c>
      <c r="G318" s="94" t="str">
        <f t="shared" si="50"/>
        <v/>
      </c>
      <c r="H318" s="127" t="str">
        <f>IF(A318&lt;&gt;"",IF(MID(C318,1,1)="c",$AS$26,IF(MID(C318,1,1)="r",$AS$41,IF(MID(C318,1,1)="p",#REF!,#REF!))),"")</f>
        <v/>
      </c>
      <c r="I318" s="92" t="str">
        <f t="shared" si="51"/>
        <v/>
      </c>
      <c r="J318" s="92" t="str">
        <f t="shared" si="52"/>
        <v/>
      </c>
      <c r="K318" s="92" t="str">
        <f t="shared" si="53"/>
        <v/>
      </c>
      <c r="L318" s="92" t="str">
        <f t="shared" si="54"/>
        <v/>
      </c>
      <c r="M318" s="95" t="str">
        <f>IF(A318&lt;&gt;"",IF(MID(C318,1,1)="c",SigmaEpsConcrete(I318,$AN$30:$AN$33,$AR$30:$AR$33,$AS$26,$AS$27,$AS$28,$AQ$20,$AU$19),""),"")</f>
        <v/>
      </c>
      <c r="N318" s="95" t="str">
        <f>IF(A318&lt;&gt;"",IF(MID(C318,1,1)="r",SigmaEpsReinf(J318,$AS$42:$AS$43,$AS$41,$AS$39,$AS$40,$AQ$38),""),"")</f>
        <v/>
      </c>
      <c r="Q318" s="92" t="str">
        <f t="shared" si="56"/>
        <v/>
      </c>
      <c r="R318" s="92" t="str">
        <f t="shared" si="57"/>
        <v/>
      </c>
      <c r="U318" s="5"/>
      <c r="V318" s="5"/>
      <c r="W318" s="94" t="str">
        <f t="shared" si="55"/>
        <v/>
      </c>
      <c r="X318" s="94" t="str">
        <f t="shared" si="58"/>
        <v/>
      </c>
      <c r="Y318" s="5"/>
      <c r="BK318" s="8"/>
      <c r="BL318" s="5"/>
      <c r="BM318" s="5"/>
      <c r="BN318" s="5"/>
      <c r="BO318" s="5"/>
      <c r="BP318" s="1"/>
      <c r="BQ318" s="1"/>
      <c r="BR318" s="1"/>
      <c r="BS318" s="1"/>
      <c r="BT318" s="1"/>
      <c r="BU318" s="4"/>
      <c r="BV318" s="1"/>
      <c r="BW318" s="3"/>
      <c r="BX318" s="4"/>
      <c r="BY318" s="5"/>
      <c r="BZ318" s="5"/>
      <c r="CA318" s="5"/>
      <c r="CB318" s="5"/>
      <c r="CC318" s="5"/>
      <c r="CD318" s="43"/>
    </row>
    <row r="319" spans="1:82" ht="15" customHeight="1" x14ac:dyDescent="0.25">
      <c r="A319" s="8"/>
      <c r="B319" s="5"/>
      <c r="C319" s="5"/>
      <c r="D319" s="5"/>
      <c r="E319" s="5"/>
      <c r="F319" s="94" t="str">
        <f t="shared" si="49"/>
        <v/>
      </c>
      <c r="G319" s="94" t="str">
        <f t="shared" si="50"/>
        <v/>
      </c>
      <c r="H319" s="127" t="str">
        <f>IF(A319&lt;&gt;"",IF(MID(C319,1,1)="c",$AS$26,IF(MID(C319,1,1)="r",$AS$41,IF(MID(C319,1,1)="p",#REF!,#REF!))),"")</f>
        <v/>
      </c>
      <c r="I319" s="92" t="str">
        <f t="shared" si="51"/>
        <v/>
      </c>
      <c r="J319" s="92" t="str">
        <f t="shared" si="52"/>
        <v/>
      </c>
      <c r="K319" s="92" t="str">
        <f t="shared" si="53"/>
        <v/>
      </c>
      <c r="L319" s="92" t="str">
        <f t="shared" si="54"/>
        <v/>
      </c>
      <c r="M319" s="95" t="str">
        <f>IF(A319&lt;&gt;"",IF(MID(C319,1,1)="c",SigmaEpsConcrete(I319,$AN$30:$AN$33,$AR$30:$AR$33,$AS$26,$AS$27,$AS$28,$AQ$20,$AU$19),""),"")</f>
        <v/>
      </c>
      <c r="N319" s="95" t="str">
        <f>IF(A319&lt;&gt;"",IF(MID(C319,1,1)="r",SigmaEpsReinf(J319,$AS$42:$AS$43,$AS$41,$AS$39,$AS$40,$AQ$38),""),"")</f>
        <v/>
      </c>
      <c r="Q319" s="92" t="str">
        <f t="shared" si="56"/>
        <v/>
      </c>
      <c r="R319" s="92" t="str">
        <f t="shared" si="57"/>
        <v/>
      </c>
      <c r="U319" s="5"/>
      <c r="V319" s="5"/>
      <c r="W319" s="94" t="str">
        <f t="shared" si="55"/>
        <v/>
      </c>
      <c r="X319" s="94" t="str">
        <f t="shared" si="58"/>
        <v/>
      </c>
      <c r="Y319" s="5"/>
      <c r="BK319" s="8"/>
      <c r="BL319" s="5"/>
      <c r="BM319" s="5"/>
      <c r="BN319" s="5"/>
      <c r="BO319" s="5"/>
      <c r="BP319" s="1"/>
      <c r="BQ319" s="1"/>
      <c r="BR319" s="1"/>
      <c r="BS319" s="1"/>
      <c r="BT319" s="1"/>
      <c r="BU319" s="4"/>
      <c r="BV319" s="1"/>
      <c r="BW319" s="3"/>
      <c r="BX319" s="4"/>
      <c r="BY319" s="5"/>
      <c r="BZ319" s="5"/>
      <c r="CA319" s="5"/>
      <c r="CB319" s="5"/>
      <c r="CC319" s="5"/>
      <c r="CD319" s="43"/>
    </row>
    <row r="320" spans="1:82" ht="15" customHeight="1" x14ac:dyDescent="0.25">
      <c r="A320" s="8"/>
      <c r="B320" s="5"/>
      <c r="C320" s="5"/>
      <c r="D320" s="5"/>
      <c r="E320" s="5"/>
      <c r="F320" s="94" t="str">
        <f t="shared" si="49"/>
        <v/>
      </c>
      <c r="G320" s="94" t="str">
        <f t="shared" si="50"/>
        <v/>
      </c>
      <c r="H320" s="127" t="str">
        <f>IF(A320&lt;&gt;"",IF(MID(C320,1,1)="c",$AS$26,IF(MID(C320,1,1)="r",$AS$41,IF(MID(C320,1,1)="p",#REF!,#REF!))),"")</f>
        <v/>
      </c>
      <c r="I320" s="92" t="str">
        <f t="shared" si="51"/>
        <v/>
      </c>
      <c r="J320" s="92" t="str">
        <f t="shared" si="52"/>
        <v/>
      </c>
      <c r="K320" s="92" t="str">
        <f t="shared" si="53"/>
        <v/>
      </c>
      <c r="L320" s="92" t="str">
        <f t="shared" si="54"/>
        <v/>
      </c>
      <c r="M320" s="95" t="str">
        <f>IF(A320&lt;&gt;"",IF(MID(C320,1,1)="c",SigmaEpsConcrete(I320,$AN$30:$AN$33,$AR$30:$AR$33,$AS$26,$AS$27,$AS$28,$AQ$20,$AU$19),""),"")</f>
        <v/>
      </c>
      <c r="N320" s="95" t="str">
        <f>IF(A320&lt;&gt;"",IF(MID(C320,1,1)="r",SigmaEpsReinf(J320,$AS$42:$AS$43,$AS$41,$AS$39,$AS$40,$AQ$38),""),"")</f>
        <v/>
      </c>
      <c r="Q320" s="92" t="str">
        <f t="shared" si="56"/>
        <v/>
      </c>
      <c r="R320" s="92" t="str">
        <f t="shared" si="57"/>
        <v/>
      </c>
      <c r="U320" s="5"/>
      <c r="V320" s="5"/>
      <c r="W320" s="94" t="str">
        <f t="shared" si="55"/>
        <v/>
      </c>
      <c r="X320" s="94" t="str">
        <f t="shared" si="58"/>
        <v/>
      </c>
      <c r="Y320" s="5"/>
      <c r="BK320" s="8"/>
      <c r="BL320" s="5"/>
      <c r="BM320" s="5"/>
      <c r="BN320" s="5"/>
      <c r="BO320" s="5"/>
      <c r="BP320" s="1"/>
      <c r="BQ320" s="1"/>
      <c r="BR320" s="1"/>
      <c r="BS320" s="1"/>
      <c r="BT320" s="1"/>
      <c r="BU320" s="4"/>
      <c r="BV320" s="1"/>
      <c r="BW320" s="3"/>
      <c r="BX320" s="4"/>
      <c r="BY320" s="5"/>
      <c r="BZ320" s="5"/>
      <c r="CA320" s="5"/>
      <c r="CB320" s="5"/>
      <c r="CC320" s="5"/>
      <c r="CD320" s="43"/>
    </row>
    <row r="321" spans="1:82" ht="15" customHeight="1" x14ac:dyDescent="0.25">
      <c r="A321" s="8"/>
      <c r="B321" s="5"/>
      <c r="C321" s="5"/>
      <c r="D321" s="5"/>
      <c r="E321" s="5"/>
      <c r="F321" s="94" t="str">
        <f t="shared" si="49"/>
        <v/>
      </c>
      <c r="G321" s="94" t="str">
        <f t="shared" si="50"/>
        <v/>
      </c>
      <c r="H321" s="127" t="str">
        <f>IF(A321&lt;&gt;"",IF(MID(C321,1,1)="c",$AS$26,IF(MID(C321,1,1)="r",$AS$41,IF(MID(C321,1,1)="p",#REF!,#REF!))),"")</f>
        <v/>
      </c>
      <c r="I321" s="92" t="str">
        <f t="shared" si="51"/>
        <v/>
      </c>
      <c r="J321" s="92" t="str">
        <f t="shared" si="52"/>
        <v/>
      </c>
      <c r="K321" s="92" t="str">
        <f t="shared" si="53"/>
        <v/>
      </c>
      <c r="L321" s="92" t="str">
        <f t="shared" si="54"/>
        <v/>
      </c>
      <c r="M321" s="95" t="str">
        <f>IF(A321&lt;&gt;"",IF(MID(C321,1,1)="c",SigmaEpsConcrete(I321,$AN$30:$AN$33,$AR$30:$AR$33,$AS$26,$AS$27,$AS$28,$AQ$20,$AU$19),""),"")</f>
        <v/>
      </c>
      <c r="N321" s="95" t="str">
        <f>IF(A321&lt;&gt;"",IF(MID(C321,1,1)="r",SigmaEpsReinf(J321,$AS$42:$AS$43,$AS$41,$AS$39,$AS$40,$AQ$38),""),"")</f>
        <v/>
      </c>
      <c r="Q321" s="92" t="str">
        <f t="shared" si="56"/>
        <v/>
      </c>
      <c r="R321" s="92" t="str">
        <f t="shared" si="57"/>
        <v/>
      </c>
      <c r="U321" s="5"/>
      <c r="V321" s="5"/>
      <c r="W321" s="94" t="str">
        <f t="shared" si="55"/>
        <v/>
      </c>
      <c r="X321" s="94" t="str">
        <f t="shared" si="58"/>
        <v/>
      </c>
      <c r="Y321" s="5"/>
      <c r="BK321" s="8"/>
      <c r="BL321" s="5"/>
      <c r="BM321" s="5"/>
      <c r="BN321" s="5"/>
      <c r="BO321" s="5"/>
      <c r="BP321" s="1"/>
      <c r="BQ321" s="1"/>
      <c r="BR321" s="1"/>
      <c r="BS321" s="1"/>
      <c r="BT321" s="1"/>
      <c r="BU321" s="4"/>
      <c r="BV321" s="1"/>
      <c r="BW321" s="3"/>
      <c r="BX321" s="4"/>
      <c r="BY321" s="5"/>
      <c r="BZ321" s="5"/>
      <c r="CA321" s="5"/>
      <c r="CB321" s="5"/>
      <c r="CC321" s="5"/>
      <c r="CD321" s="43"/>
    </row>
    <row r="322" spans="1:82" ht="15" customHeight="1" x14ac:dyDescent="0.25">
      <c r="A322" s="8"/>
      <c r="B322" s="5"/>
      <c r="C322" s="5"/>
      <c r="D322" s="5"/>
      <c r="E322" s="5"/>
      <c r="F322" s="94" t="str">
        <f t="shared" si="49"/>
        <v/>
      </c>
      <c r="G322" s="94" t="str">
        <f t="shared" si="50"/>
        <v/>
      </c>
      <c r="H322" s="127" t="str">
        <f>IF(A322&lt;&gt;"",IF(MID(C322,1,1)="c",$AS$26,IF(MID(C322,1,1)="r",$AS$41,IF(MID(C322,1,1)="p",#REF!,#REF!))),"")</f>
        <v/>
      </c>
      <c r="I322" s="92" t="str">
        <f t="shared" si="51"/>
        <v/>
      </c>
      <c r="J322" s="92" t="str">
        <f t="shared" si="52"/>
        <v/>
      </c>
      <c r="K322" s="92" t="str">
        <f t="shared" si="53"/>
        <v/>
      </c>
      <c r="L322" s="92" t="str">
        <f t="shared" si="54"/>
        <v/>
      </c>
      <c r="M322" s="95" t="str">
        <f>IF(A322&lt;&gt;"",IF(MID(C322,1,1)="c",SigmaEpsConcrete(I322,$AN$30:$AN$33,$AR$30:$AR$33,$AS$26,$AS$27,$AS$28,$AQ$20,$AU$19),""),"")</f>
        <v/>
      </c>
      <c r="N322" s="95" t="str">
        <f>IF(A322&lt;&gt;"",IF(MID(C322,1,1)="r",SigmaEpsReinf(J322,$AS$42:$AS$43,$AS$41,$AS$39,$AS$40,$AQ$38),""),"")</f>
        <v/>
      </c>
      <c r="Q322" s="92" t="str">
        <f t="shared" si="56"/>
        <v/>
      </c>
      <c r="R322" s="92" t="str">
        <f t="shared" si="57"/>
        <v/>
      </c>
      <c r="U322" s="5"/>
      <c r="V322" s="5"/>
      <c r="W322" s="94" t="str">
        <f t="shared" si="55"/>
        <v/>
      </c>
      <c r="X322" s="94" t="str">
        <f t="shared" si="58"/>
        <v/>
      </c>
      <c r="Y322" s="5"/>
      <c r="BK322" s="8"/>
      <c r="BL322" s="5"/>
      <c r="BM322" s="5"/>
      <c r="BN322" s="5"/>
      <c r="BO322" s="5"/>
      <c r="BP322" s="1"/>
      <c r="BQ322" s="1"/>
      <c r="BR322" s="1"/>
      <c r="BS322" s="1"/>
      <c r="BT322" s="1"/>
      <c r="BU322" s="4"/>
      <c r="BV322" s="1"/>
      <c r="BW322" s="3"/>
      <c r="BX322" s="4"/>
      <c r="BY322" s="5"/>
      <c r="BZ322" s="5"/>
      <c r="CA322" s="5"/>
      <c r="CB322" s="5"/>
      <c r="CC322" s="5"/>
      <c r="CD322" s="43"/>
    </row>
    <row r="323" spans="1:82" ht="15" customHeight="1" x14ac:dyDescent="0.25">
      <c r="A323" s="8"/>
      <c r="B323" s="5"/>
      <c r="C323" s="5"/>
      <c r="D323" s="5"/>
      <c r="E323" s="5"/>
      <c r="F323" s="94" t="str">
        <f t="shared" si="49"/>
        <v/>
      </c>
      <c r="G323" s="94" t="str">
        <f t="shared" si="50"/>
        <v/>
      </c>
      <c r="H323" s="127" t="str">
        <f>IF(A323&lt;&gt;"",IF(MID(C323,1,1)="c",$AS$26,IF(MID(C323,1,1)="r",$AS$41,IF(MID(C323,1,1)="p",#REF!,#REF!))),"")</f>
        <v/>
      </c>
      <c r="I323" s="92" t="str">
        <f t="shared" si="51"/>
        <v/>
      </c>
      <c r="J323" s="92" t="str">
        <f t="shared" si="52"/>
        <v/>
      </c>
      <c r="K323" s="92" t="str">
        <f t="shared" si="53"/>
        <v/>
      </c>
      <c r="L323" s="92" t="str">
        <f t="shared" si="54"/>
        <v/>
      </c>
      <c r="M323" s="95" t="str">
        <f>IF(A323&lt;&gt;"",IF(MID(C323,1,1)="c",SigmaEpsConcrete(I323,$AN$30:$AN$33,$AR$30:$AR$33,$AS$26,$AS$27,$AS$28,$AQ$20,$AU$19),""),"")</f>
        <v/>
      </c>
      <c r="N323" s="95" t="str">
        <f>IF(A323&lt;&gt;"",IF(MID(C323,1,1)="r",SigmaEpsReinf(J323,$AS$42:$AS$43,$AS$41,$AS$39,$AS$40,$AQ$38),""),"")</f>
        <v/>
      </c>
      <c r="Q323" s="92" t="str">
        <f t="shared" si="56"/>
        <v/>
      </c>
      <c r="R323" s="92" t="str">
        <f t="shared" si="57"/>
        <v/>
      </c>
      <c r="U323" s="5"/>
      <c r="V323" s="5"/>
      <c r="W323" s="94" t="str">
        <f t="shared" si="55"/>
        <v/>
      </c>
      <c r="X323" s="94" t="str">
        <f t="shared" si="58"/>
        <v/>
      </c>
      <c r="Y323" s="5"/>
      <c r="BK323" s="8"/>
      <c r="BL323" s="5"/>
      <c r="BM323" s="5"/>
      <c r="BN323" s="5"/>
      <c r="BO323" s="5"/>
      <c r="BP323" s="1"/>
      <c r="BQ323" s="1"/>
      <c r="BR323" s="1"/>
      <c r="BS323" s="1"/>
      <c r="BT323" s="1"/>
      <c r="BU323" s="4"/>
      <c r="BV323" s="1"/>
      <c r="BW323" s="3"/>
      <c r="BX323" s="4"/>
      <c r="BY323" s="5"/>
      <c r="BZ323" s="5"/>
      <c r="CA323" s="5"/>
      <c r="CB323" s="5"/>
      <c r="CC323" s="5"/>
      <c r="CD323" s="43"/>
    </row>
    <row r="324" spans="1:82" ht="15" customHeight="1" x14ac:dyDescent="0.25">
      <c r="A324" s="8"/>
      <c r="B324" s="5"/>
      <c r="C324" s="5"/>
      <c r="D324" s="5"/>
      <c r="E324" s="5"/>
      <c r="F324" s="94" t="str">
        <f t="shared" si="49"/>
        <v/>
      </c>
      <c r="G324" s="94" t="str">
        <f t="shared" si="50"/>
        <v/>
      </c>
      <c r="H324" s="127" t="str">
        <f>IF(A324&lt;&gt;"",IF(MID(C324,1,1)="c",$AS$26,IF(MID(C324,1,1)="r",$AS$41,IF(MID(C324,1,1)="p",#REF!,#REF!))),"")</f>
        <v/>
      </c>
      <c r="I324" s="92" t="str">
        <f t="shared" si="51"/>
        <v/>
      </c>
      <c r="J324" s="92" t="str">
        <f t="shared" si="52"/>
        <v/>
      </c>
      <c r="K324" s="92" t="str">
        <f t="shared" si="53"/>
        <v/>
      </c>
      <c r="L324" s="92" t="str">
        <f t="shared" si="54"/>
        <v/>
      </c>
      <c r="M324" s="95" t="str">
        <f>IF(A324&lt;&gt;"",IF(MID(C324,1,1)="c",SigmaEpsConcrete(I324,$AN$30:$AN$33,$AR$30:$AR$33,$AS$26,$AS$27,$AS$28,$AQ$20,$AU$19),""),"")</f>
        <v/>
      </c>
      <c r="N324" s="95" t="str">
        <f>IF(A324&lt;&gt;"",IF(MID(C324,1,1)="r",SigmaEpsReinf(J324,$AS$42:$AS$43,$AS$41,$AS$39,$AS$40,$AQ$38),""),"")</f>
        <v/>
      </c>
      <c r="Q324" s="92" t="str">
        <f t="shared" si="56"/>
        <v/>
      </c>
      <c r="R324" s="92" t="str">
        <f t="shared" si="57"/>
        <v/>
      </c>
      <c r="U324" s="5"/>
      <c r="V324" s="5"/>
      <c r="W324" s="94" t="str">
        <f t="shared" si="55"/>
        <v/>
      </c>
      <c r="X324" s="94" t="str">
        <f t="shared" si="58"/>
        <v/>
      </c>
      <c r="Y324" s="5"/>
      <c r="BK324" s="8"/>
      <c r="BL324" s="5"/>
      <c r="BM324" s="5"/>
      <c r="BN324" s="5"/>
      <c r="BO324" s="5"/>
      <c r="BP324" s="1"/>
      <c r="BQ324" s="1"/>
      <c r="BR324" s="1"/>
      <c r="BS324" s="1"/>
      <c r="BT324" s="1"/>
      <c r="BU324" s="4"/>
      <c r="BV324" s="1"/>
      <c r="BW324" s="3"/>
      <c r="BX324" s="4"/>
      <c r="BY324" s="5"/>
      <c r="BZ324" s="5"/>
      <c r="CA324" s="5"/>
      <c r="CB324" s="5"/>
      <c r="CC324" s="5"/>
      <c r="CD324" s="43"/>
    </row>
    <row r="325" spans="1:82" ht="15" customHeight="1" x14ac:dyDescent="0.25">
      <c r="A325" s="8"/>
      <c r="B325" s="5"/>
      <c r="C325" s="5"/>
      <c r="D325" s="5"/>
      <c r="E325" s="5"/>
      <c r="F325" s="94" t="str">
        <f t="shared" si="49"/>
        <v/>
      </c>
      <c r="G325" s="94" t="str">
        <f t="shared" si="50"/>
        <v/>
      </c>
      <c r="H325" s="127" t="str">
        <f>IF(A325&lt;&gt;"",IF(MID(C325,1,1)="c",$AS$26,IF(MID(C325,1,1)="r",$AS$41,IF(MID(C325,1,1)="p",#REF!,#REF!))),"")</f>
        <v/>
      </c>
      <c r="I325" s="92" t="str">
        <f t="shared" si="51"/>
        <v/>
      </c>
      <c r="J325" s="92" t="str">
        <f t="shared" si="52"/>
        <v/>
      </c>
      <c r="K325" s="92" t="str">
        <f t="shared" si="53"/>
        <v/>
      </c>
      <c r="L325" s="92" t="str">
        <f t="shared" si="54"/>
        <v/>
      </c>
      <c r="M325" s="95" t="str">
        <f>IF(A325&lt;&gt;"",IF(MID(C325,1,1)="c",SigmaEpsConcrete(I325,$AN$30:$AN$33,$AR$30:$AR$33,$AS$26,$AS$27,$AS$28,$AQ$20,$AU$19),""),"")</f>
        <v/>
      </c>
      <c r="N325" s="95" t="str">
        <f>IF(A325&lt;&gt;"",IF(MID(C325,1,1)="r",SigmaEpsReinf(J325,$AS$42:$AS$43,$AS$41,$AS$39,$AS$40,$AQ$38),""),"")</f>
        <v/>
      </c>
      <c r="Q325" s="92" t="str">
        <f t="shared" si="56"/>
        <v/>
      </c>
      <c r="R325" s="92" t="str">
        <f t="shared" si="57"/>
        <v/>
      </c>
      <c r="U325" s="5"/>
      <c r="V325" s="5"/>
      <c r="W325" s="94" t="str">
        <f t="shared" si="55"/>
        <v/>
      </c>
      <c r="X325" s="94" t="str">
        <f t="shared" si="58"/>
        <v/>
      </c>
      <c r="Y325" s="5"/>
      <c r="BK325" s="8"/>
      <c r="BL325" s="5"/>
      <c r="BM325" s="5"/>
      <c r="BN325" s="5"/>
      <c r="BO325" s="5"/>
      <c r="BP325" s="1"/>
      <c r="BQ325" s="1"/>
      <c r="BR325" s="1"/>
      <c r="BS325" s="1"/>
      <c r="BT325" s="1"/>
      <c r="BU325" s="4"/>
      <c r="BV325" s="1"/>
      <c r="BW325" s="3"/>
      <c r="BX325" s="4"/>
      <c r="BY325" s="5"/>
      <c r="BZ325" s="5"/>
      <c r="CA325" s="5"/>
      <c r="CB325" s="5"/>
      <c r="CC325" s="5"/>
      <c r="CD325" s="43"/>
    </row>
    <row r="326" spans="1:82" ht="15" customHeight="1" x14ac:dyDescent="0.25">
      <c r="A326" s="8"/>
      <c r="B326" s="5"/>
      <c r="C326" s="5"/>
      <c r="D326" s="5"/>
      <c r="E326" s="5"/>
      <c r="F326" s="94" t="str">
        <f t="shared" si="49"/>
        <v/>
      </c>
      <c r="G326" s="94" t="str">
        <f t="shared" si="50"/>
        <v/>
      </c>
      <c r="H326" s="127" t="str">
        <f>IF(A326&lt;&gt;"",IF(MID(C326,1,1)="c",$AS$26,IF(MID(C326,1,1)="r",$AS$41,IF(MID(C326,1,1)="p",#REF!,#REF!))),"")</f>
        <v/>
      </c>
      <c r="I326" s="92" t="str">
        <f t="shared" si="51"/>
        <v/>
      </c>
      <c r="J326" s="92" t="str">
        <f t="shared" si="52"/>
        <v/>
      </c>
      <c r="K326" s="92" t="str">
        <f t="shared" si="53"/>
        <v/>
      </c>
      <c r="L326" s="92" t="str">
        <f t="shared" si="54"/>
        <v/>
      </c>
      <c r="M326" s="95" t="str">
        <f>IF(A326&lt;&gt;"",IF(MID(C326,1,1)="c",SigmaEpsConcrete(I326,$AN$30:$AN$33,$AR$30:$AR$33,$AS$26,$AS$27,$AS$28,$AQ$20,$AU$19),""),"")</f>
        <v/>
      </c>
      <c r="N326" s="95" t="str">
        <f>IF(A326&lt;&gt;"",IF(MID(C326,1,1)="r",SigmaEpsReinf(J326,$AS$42:$AS$43,$AS$41,$AS$39,$AS$40,$AQ$38),""),"")</f>
        <v/>
      </c>
      <c r="Q326" s="92" t="str">
        <f t="shared" si="56"/>
        <v/>
      </c>
      <c r="R326" s="92" t="str">
        <f t="shared" si="57"/>
        <v/>
      </c>
      <c r="U326" s="5"/>
      <c r="V326" s="5"/>
      <c r="W326" s="94" t="str">
        <f t="shared" si="55"/>
        <v/>
      </c>
      <c r="X326" s="94" t="str">
        <f t="shared" si="58"/>
        <v/>
      </c>
      <c r="Y326" s="5"/>
      <c r="BK326" s="8"/>
      <c r="BL326" s="5"/>
      <c r="BM326" s="5"/>
      <c r="BN326" s="5"/>
      <c r="BO326" s="5"/>
      <c r="BP326" s="1"/>
      <c r="BQ326" s="1"/>
      <c r="BR326" s="1"/>
      <c r="BS326" s="1"/>
      <c r="BT326" s="1"/>
      <c r="BU326" s="4"/>
      <c r="BV326" s="1"/>
      <c r="BW326" s="3"/>
      <c r="BX326" s="4"/>
      <c r="BY326" s="5"/>
      <c r="BZ326" s="5"/>
      <c r="CA326" s="5"/>
      <c r="CB326" s="5"/>
      <c r="CC326" s="5"/>
      <c r="CD326" s="43"/>
    </row>
    <row r="327" spans="1:82" ht="15" customHeight="1" x14ac:dyDescent="0.25">
      <c r="A327" s="8"/>
      <c r="B327" s="5"/>
      <c r="C327" s="5"/>
      <c r="D327" s="5"/>
      <c r="E327" s="5"/>
      <c r="F327" s="94" t="str">
        <f t="shared" si="49"/>
        <v/>
      </c>
      <c r="G327" s="94" t="str">
        <f t="shared" si="50"/>
        <v/>
      </c>
      <c r="H327" s="127" t="str">
        <f>IF(A327&lt;&gt;"",IF(MID(C327,1,1)="c",$AS$26,IF(MID(C327,1,1)="r",$AS$41,IF(MID(C327,1,1)="p",#REF!,#REF!))),"")</f>
        <v/>
      </c>
      <c r="I327" s="92" t="str">
        <f t="shared" si="51"/>
        <v/>
      </c>
      <c r="J327" s="92" t="str">
        <f t="shared" si="52"/>
        <v/>
      </c>
      <c r="K327" s="92" t="str">
        <f t="shared" si="53"/>
        <v/>
      </c>
      <c r="L327" s="92" t="str">
        <f t="shared" si="54"/>
        <v/>
      </c>
      <c r="M327" s="95" t="str">
        <f>IF(A327&lt;&gt;"",IF(MID(C327,1,1)="c",SigmaEpsConcrete(I327,$AN$30:$AN$33,$AR$30:$AR$33,$AS$26,$AS$27,$AS$28,$AQ$20,$AU$19),""),"")</f>
        <v/>
      </c>
      <c r="N327" s="95" t="str">
        <f>IF(A327&lt;&gt;"",IF(MID(C327,1,1)="r",SigmaEpsReinf(J327,$AS$42:$AS$43,$AS$41,$AS$39,$AS$40,$AQ$38),""),"")</f>
        <v/>
      </c>
      <c r="Q327" s="92" t="str">
        <f t="shared" si="56"/>
        <v/>
      </c>
      <c r="R327" s="92" t="str">
        <f t="shared" si="57"/>
        <v/>
      </c>
      <c r="U327" s="5"/>
      <c r="V327" s="5"/>
      <c r="W327" s="94" t="str">
        <f t="shared" si="55"/>
        <v/>
      </c>
      <c r="X327" s="94" t="str">
        <f t="shared" si="58"/>
        <v/>
      </c>
      <c r="Y327" s="5"/>
      <c r="BK327" s="8"/>
      <c r="BL327" s="5"/>
      <c r="BM327" s="5"/>
      <c r="BN327" s="5"/>
      <c r="BO327" s="5"/>
      <c r="BP327" s="1"/>
      <c r="BQ327" s="1"/>
      <c r="BR327" s="1"/>
      <c r="BS327" s="1"/>
      <c r="BT327" s="1"/>
      <c r="BU327" s="4"/>
      <c r="BV327" s="1"/>
      <c r="BW327" s="3"/>
      <c r="BX327" s="4"/>
      <c r="BY327" s="5"/>
      <c r="BZ327" s="5"/>
      <c r="CA327" s="5"/>
      <c r="CB327" s="5"/>
      <c r="CC327" s="5"/>
      <c r="CD327" s="43"/>
    </row>
    <row r="328" spans="1:82" ht="15" customHeight="1" x14ac:dyDescent="0.25">
      <c r="A328" s="8"/>
      <c r="B328" s="5"/>
      <c r="C328" s="5"/>
      <c r="D328" s="5"/>
      <c r="E328" s="5"/>
      <c r="F328" s="94" t="str">
        <f t="shared" si="49"/>
        <v/>
      </c>
      <c r="G328" s="94" t="str">
        <f t="shared" si="50"/>
        <v/>
      </c>
      <c r="H328" s="127" t="str">
        <f>IF(A328&lt;&gt;"",IF(MID(C328,1,1)="c",$AS$26,IF(MID(C328,1,1)="r",$AS$41,IF(MID(C328,1,1)="p",#REF!,#REF!))),"")</f>
        <v/>
      </c>
      <c r="I328" s="92" t="str">
        <f t="shared" si="51"/>
        <v/>
      </c>
      <c r="J328" s="92" t="str">
        <f t="shared" si="52"/>
        <v/>
      </c>
      <c r="K328" s="92" t="str">
        <f t="shared" si="53"/>
        <v/>
      </c>
      <c r="L328" s="92" t="str">
        <f t="shared" si="54"/>
        <v/>
      </c>
      <c r="M328" s="95" t="str">
        <f>IF(A328&lt;&gt;"",IF(MID(C328,1,1)="c",SigmaEpsConcrete(I328,$AN$30:$AN$33,$AR$30:$AR$33,$AS$26,$AS$27,$AS$28,$AQ$20,$AU$19),""),"")</f>
        <v/>
      </c>
      <c r="N328" s="95" t="str">
        <f>IF(A328&lt;&gt;"",IF(MID(C328,1,1)="r",SigmaEpsReinf(J328,$AS$42:$AS$43,$AS$41,$AS$39,$AS$40,$AQ$38),""),"")</f>
        <v/>
      </c>
      <c r="Q328" s="92" t="str">
        <f t="shared" si="56"/>
        <v/>
      </c>
      <c r="R328" s="92" t="str">
        <f t="shared" si="57"/>
        <v/>
      </c>
      <c r="U328" s="5"/>
      <c r="V328" s="5"/>
      <c r="W328" s="94" t="str">
        <f t="shared" si="55"/>
        <v/>
      </c>
      <c r="X328" s="94" t="str">
        <f t="shared" si="58"/>
        <v/>
      </c>
      <c r="Y328" s="5"/>
      <c r="BK328" s="8"/>
      <c r="BL328" s="5"/>
      <c r="BM328" s="5"/>
      <c r="BN328" s="5"/>
      <c r="BO328" s="5"/>
      <c r="BP328" s="1"/>
      <c r="BQ328" s="1"/>
      <c r="BR328" s="1"/>
      <c r="BS328" s="1"/>
      <c r="BT328" s="1"/>
      <c r="BU328" s="4"/>
      <c r="BV328" s="1"/>
      <c r="BW328" s="3"/>
      <c r="BX328" s="4"/>
      <c r="BY328" s="5"/>
      <c r="BZ328" s="5"/>
      <c r="CA328" s="5"/>
      <c r="CB328" s="5"/>
      <c r="CC328" s="5"/>
      <c r="CD328" s="43"/>
    </row>
    <row r="329" spans="1:82" ht="15" customHeight="1" x14ac:dyDescent="0.25">
      <c r="A329" s="8"/>
      <c r="B329" s="5"/>
      <c r="C329" s="5"/>
      <c r="D329" s="5"/>
      <c r="E329" s="5"/>
      <c r="F329" s="94" t="str">
        <f t="shared" si="49"/>
        <v/>
      </c>
      <c r="G329" s="94" t="str">
        <f t="shared" si="50"/>
        <v/>
      </c>
      <c r="H329" s="127" t="str">
        <f>IF(A329&lt;&gt;"",IF(MID(C329,1,1)="c",$AS$26,IF(MID(C329,1,1)="r",$AS$41,IF(MID(C329,1,1)="p",#REF!,#REF!))),"")</f>
        <v/>
      </c>
      <c r="I329" s="92" t="str">
        <f t="shared" si="51"/>
        <v/>
      </c>
      <c r="J329" s="92" t="str">
        <f t="shared" si="52"/>
        <v/>
      </c>
      <c r="K329" s="92" t="str">
        <f t="shared" si="53"/>
        <v/>
      </c>
      <c r="L329" s="92" t="str">
        <f t="shared" si="54"/>
        <v/>
      </c>
      <c r="M329" s="95" t="str">
        <f>IF(A329&lt;&gt;"",IF(MID(C329,1,1)="c",SigmaEpsConcrete(I329,$AN$30:$AN$33,$AR$30:$AR$33,$AS$26,$AS$27,$AS$28,$AQ$20,$AU$19),""),"")</f>
        <v/>
      </c>
      <c r="N329" s="95" t="str">
        <f>IF(A329&lt;&gt;"",IF(MID(C329,1,1)="r",SigmaEpsReinf(J329,$AS$42:$AS$43,$AS$41,$AS$39,$AS$40,$AQ$38),""),"")</f>
        <v/>
      </c>
      <c r="Q329" s="92" t="str">
        <f t="shared" si="56"/>
        <v/>
      </c>
      <c r="R329" s="92" t="str">
        <f t="shared" si="57"/>
        <v/>
      </c>
      <c r="U329" s="5"/>
      <c r="V329" s="5"/>
      <c r="W329" s="94" t="str">
        <f t="shared" si="55"/>
        <v/>
      </c>
      <c r="X329" s="94" t="str">
        <f t="shared" si="58"/>
        <v/>
      </c>
      <c r="Y329" s="5"/>
      <c r="BK329" s="8"/>
      <c r="BL329" s="5"/>
      <c r="BM329" s="5"/>
      <c r="BN329" s="5"/>
      <c r="BO329" s="5"/>
      <c r="BP329" s="1"/>
      <c r="BQ329" s="1"/>
      <c r="BR329" s="1"/>
      <c r="BS329" s="1"/>
      <c r="BT329" s="1"/>
      <c r="BU329" s="4"/>
      <c r="BV329" s="1"/>
      <c r="BW329" s="3"/>
      <c r="BX329" s="4"/>
      <c r="BY329" s="5"/>
      <c r="BZ329" s="5"/>
      <c r="CA329" s="5"/>
      <c r="CB329" s="5"/>
      <c r="CC329" s="5"/>
      <c r="CD329" s="43"/>
    </row>
    <row r="330" spans="1:82" ht="15" customHeight="1" x14ac:dyDescent="0.25">
      <c r="A330" s="8"/>
      <c r="B330" s="5"/>
      <c r="C330" s="5"/>
      <c r="D330" s="5"/>
      <c r="E330" s="5"/>
      <c r="F330" s="94" t="str">
        <f t="shared" ref="F330:F393" si="59">IF(A330&lt;&gt;"",(D330-$AU$86)/10,"")</f>
        <v/>
      </c>
      <c r="G330" s="94" t="str">
        <f t="shared" ref="G330:G393" si="60">IF(A330&lt;&gt;"",(E330-$AU$87)/10,"")</f>
        <v/>
      </c>
      <c r="H330" s="127" t="str">
        <f>IF(A330&lt;&gt;"",IF(MID(C330,1,1)="c",$AS$26,IF(MID(C330,1,1)="r",$AS$41,IF(MID(C330,1,1)="p",#REF!,#REF!))),"")</f>
        <v/>
      </c>
      <c r="I330" s="92" t="str">
        <f t="shared" ref="I330:I393" si="61">IF($A330&lt;&gt;"",IF(MID($C330,1,1)="c",$Y$3+$Y$4*$F330+$Y$5*$G330+$BR$43,""),"")</f>
        <v/>
      </c>
      <c r="J330" s="92" t="str">
        <f t="shared" ref="J330:J393" si="62">IF($A330&lt;&gt;"",IF(MID($C330,1,1)="r",$Y$3+$Y$4*$F330+$Y$5*$G330+$BR$43,""),"")</f>
        <v/>
      </c>
      <c r="K330" s="92" t="str">
        <f t="shared" ref="K330:K393" si="63">IF($A330&lt;&gt;"",IF(MID($C330,1,1)="u",$Y$3+$Y$4*$F330+$Y$5*$G330+$BR$43,""),"")</f>
        <v/>
      </c>
      <c r="L330" s="92" t="str">
        <f t="shared" ref="L330:L393" si="64">IF($A330&lt;&gt;"",IF(MID($C330,1,1)="p",$Y$3+$Y$4*$F330+$Y$5*$G330+$BR$43,""),"")</f>
        <v/>
      </c>
      <c r="M330" s="95" t="str">
        <f>IF(A330&lt;&gt;"",IF(MID(C330,1,1)="c",SigmaEpsConcrete(I330,$AN$30:$AN$33,$AR$30:$AR$33,$AS$26,$AS$27,$AS$28,$AQ$20,$AU$19),""),"")</f>
        <v/>
      </c>
      <c r="N330" s="95" t="str">
        <f>IF(A330&lt;&gt;"",IF(MID(C330,1,1)="r",SigmaEpsReinf(J330,$AS$42:$AS$43,$AS$41,$AS$39,$AS$40,$AQ$38),""),"")</f>
        <v/>
      </c>
      <c r="Q330" s="92" t="str">
        <f t="shared" si="56"/>
        <v/>
      </c>
      <c r="R330" s="92" t="str">
        <f t="shared" si="57"/>
        <v/>
      </c>
      <c r="U330" s="5"/>
      <c r="V330" s="5"/>
      <c r="W330" s="94" t="str">
        <f t="shared" ref="W330:W393" si="65">IF(A330&lt;&gt;"",F330-$AU$105,"")</f>
        <v/>
      </c>
      <c r="X330" s="94" t="str">
        <f t="shared" si="58"/>
        <v/>
      </c>
      <c r="Y330" s="5"/>
      <c r="BK330" s="8"/>
      <c r="BL330" s="5"/>
      <c r="BM330" s="5"/>
      <c r="BN330" s="5"/>
      <c r="BO330" s="5"/>
      <c r="BP330" s="1"/>
      <c r="BQ330" s="1"/>
      <c r="BR330" s="1"/>
      <c r="BS330" s="1"/>
      <c r="BT330" s="1"/>
      <c r="BU330" s="4"/>
      <c r="BV330" s="1"/>
      <c r="BW330" s="3"/>
      <c r="BX330" s="4"/>
      <c r="BY330" s="5"/>
      <c r="BZ330" s="5"/>
      <c r="CA330" s="5"/>
      <c r="CB330" s="5"/>
      <c r="CC330" s="5"/>
      <c r="CD330" s="43"/>
    </row>
    <row r="331" spans="1:82" ht="15" customHeight="1" x14ac:dyDescent="0.25">
      <c r="A331" s="8"/>
      <c r="B331" s="5"/>
      <c r="C331" s="5"/>
      <c r="D331" s="5"/>
      <c r="E331" s="5"/>
      <c r="F331" s="94" t="str">
        <f t="shared" si="59"/>
        <v/>
      </c>
      <c r="G331" s="94" t="str">
        <f t="shared" si="60"/>
        <v/>
      </c>
      <c r="H331" s="127" t="str">
        <f>IF(A331&lt;&gt;"",IF(MID(C331,1,1)="c",$AS$26,IF(MID(C331,1,1)="r",$AS$41,IF(MID(C331,1,1)="p",#REF!,#REF!))),"")</f>
        <v/>
      </c>
      <c r="I331" s="92" t="str">
        <f t="shared" si="61"/>
        <v/>
      </c>
      <c r="J331" s="92" t="str">
        <f t="shared" si="62"/>
        <v/>
      </c>
      <c r="K331" s="92" t="str">
        <f t="shared" si="63"/>
        <v/>
      </c>
      <c r="L331" s="92" t="str">
        <f t="shared" si="64"/>
        <v/>
      </c>
      <c r="M331" s="95" t="str">
        <f>IF(A331&lt;&gt;"",IF(MID(C331,1,1)="c",SigmaEpsConcrete(I331,$AN$30:$AN$33,$AR$30:$AR$33,$AS$26,$AS$27,$AS$28,$AQ$20,$AU$19),""),"")</f>
        <v/>
      </c>
      <c r="N331" s="95" t="str">
        <f>IF(A331&lt;&gt;"",IF(MID(C331,1,1)="r",SigmaEpsReinf(J331,$AS$42:$AS$43,$AS$41,$AS$39,$AS$40,$AQ$38),""),"")</f>
        <v/>
      </c>
      <c r="Q331" s="92" t="str">
        <f t="shared" ref="Q331:Q394" si="66">IF(A331&lt;&gt;"",IF(MID(C331,1,1)="c",IF(ISERROR(M331/I331),"",M331/I331),""),"")</f>
        <v/>
      </c>
      <c r="R331" s="92" t="str">
        <f t="shared" ref="R331:R394" si="67">IF(A331&lt;&gt;"",IF(MID(C331,1,1)="r",IF(ISERROR(N331/J331),"",N331/J331),""),"")</f>
        <v/>
      </c>
      <c r="U331" s="5"/>
      <c r="V331" s="5"/>
      <c r="W331" s="94" t="str">
        <f t="shared" si="65"/>
        <v/>
      </c>
      <c r="X331" s="94" t="str">
        <f t="shared" ref="X331:X394" si="68">IF(B331&lt;&gt;"",G331-$AU$106,"")</f>
        <v/>
      </c>
      <c r="Y331" s="5"/>
      <c r="BK331" s="8"/>
      <c r="BL331" s="5"/>
      <c r="BM331" s="5"/>
      <c r="BN331" s="5"/>
      <c r="BO331" s="5"/>
      <c r="BP331" s="1"/>
      <c r="BQ331" s="1"/>
      <c r="BR331" s="1"/>
      <c r="BS331" s="1"/>
      <c r="BT331" s="1"/>
      <c r="BU331" s="4"/>
      <c r="BV331" s="1"/>
      <c r="BW331" s="3"/>
      <c r="BX331" s="4"/>
      <c r="BY331" s="5"/>
      <c r="BZ331" s="5"/>
      <c r="CA331" s="5"/>
      <c r="CB331" s="5"/>
      <c r="CC331" s="5"/>
      <c r="CD331" s="43"/>
    </row>
    <row r="332" spans="1:82" ht="15" customHeight="1" x14ac:dyDescent="0.25">
      <c r="A332" s="8"/>
      <c r="B332" s="5"/>
      <c r="C332" s="5"/>
      <c r="D332" s="5"/>
      <c r="E332" s="5"/>
      <c r="F332" s="94" t="str">
        <f t="shared" si="59"/>
        <v/>
      </c>
      <c r="G332" s="94" t="str">
        <f t="shared" si="60"/>
        <v/>
      </c>
      <c r="H332" s="127" t="str">
        <f>IF(A332&lt;&gt;"",IF(MID(C332,1,1)="c",$AS$26,IF(MID(C332,1,1)="r",$AS$41,IF(MID(C332,1,1)="p",#REF!,#REF!))),"")</f>
        <v/>
      </c>
      <c r="I332" s="92" t="str">
        <f t="shared" si="61"/>
        <v/>
      </c>
      <c r="J332" s="92" t="str">
        <f t="shared" si="62"/>
        <v/>
      </c>
      <c r="K332" s="92" t="str">
        <f t="shared" si="63"/>
        <v/>
      </c>
      <c r="L332" s="92" t="str">
        <f t="shared" si="64"/>
        <v/>
      </c>
      <c r="M332" s="95" t="str">
        <f>IF(A332&lt;&gt;"",IF(MID(C332,1,1)="c",SigmaEpsConcrete(I332,$AN$30:$AN$33,$AR$30:$AR$33,$AS$26,$AS$27,$AS$28,$AQ$20,$AU$19),""),"")</f>
        <v/>
      </c>
      <c r="N332" s="95" t="str">
        <f>IF(A332&lt;&gt;"",IF(MID(C332,1,1)="r",SigmaEpsReinf(J332,$AS$42:$AS$43,$AS$41,$AS$39,$AS$40,$AQ$38),""),"")</f>
        <v/>
      </c>
      <c r="Q332" s="92" t="str">
        <f t="shared" si="66"/>
        <v/>
      </c>
      <c r="R332" s="92" t="str">
        <f t="shared" si="67"/>
        <v/>
      </c>
      <c r="U332" s="5"/>
      <c r="V332" s="5"/>
      <c r="W332" s="94" t="str">
        <f t="shared" si="65"/>
        <v/>
      </c>
      <c r="X332" s="94" t="str">
        <f t="shared" si="68"/>
        <v/>
      </c>
      <c r="Y332" s="5"/>
      <c r="BK332" s="8"/>
      <c r="BL332" s="5"/>
      <c r="BM332" s="5"/>
      <c r="BN332" s="5"/>
      <c r="BO332" s="5"/>
      <c r="BP332" s="1"/>
      <c r="BQ332" s="1"/>
      <c r="BR332" s="1"/>
      <c r="BS332" s="1"/>
      <c r="BT332" s="1"/>
      <c r="BU332" s="4"/>
      <c r="BV332" s="1"/>
      <c r="BW332" s="3"/>
      <c r="BX332" s="4"/>
      <c r="BY332" s="5"/>
      <c r="BZ332" s="5"/>
      <c r="CA332" s="5"/>
      <c r="CB332" s="5"/>
      <c r="CC332" s="5"/>
      <c r="CD332" s="43"/>
    </row>
    <row r="333" spans="1:82" ht="15" customHeight="1" x14ac:dyDescent="0.25">
      <c r="A333" s="8"/>
      <c r="B333" s="5"/>
      <c r="C333" s="5"/>
      <c r="D333" s="5"/>
      <c r="E333" s="5"/>
      <c r="F333" s="94" t="str">
        <f t="shared" si="59"/>
        <v/>
      </c>
      <c r="G333" s="94" t="str">
        <f t="shared" si="60"/>
        <v/>
      </c>
      <c r="H333" s="127" t="str">
        <f>IF(A333&lt;&gt;"",IF(MID(C333,1,1)="c",$AS$26,IF(MID(C333,1,1)="r",$AS$41,IF(MID(C333,1,1)="p",#REF!,#REF!))),"")</f>
        <v/>
      </c>
      <c r="I333" s="92" t="str">
        <f t="shared" si="61"/>
        <v/>
      </c>
      <c r="J333" s="92" t="str">
        <f t="shared" si="62"/>
        <v/>
      </c>
      <c r="K333" s="92" t="str">
        <f t="shared" si="63"/>
        <v/>
      </c>
      <c r="L333" s="92" t="str">
        <f t="shared" si="64"/>
        <v/>
      </c>
      <c r="M333" s="95" t="str">
        <f>IF(A333&lt;&gt;"",IF(MID(C333,1,1)="c",SigmaEpsConcrete(I333,$AN$30:$AN$33,$AR$30:$AR$33,$AS$26,$AS$27,$AS$28,$AQ$20,$AU$19),""),"")</f>
        <v/>
      </c>
      <c r="N333" s="95" t="str">
        <f>IF(A333&lt;&gt;"",IF(MID(C333,1,1)="r",SigmaEpsReinf(J333,$AS$42:$AS$43,$AS$41,$AS$39,$AS$40,$AQ$38),""),"")</f>
        <v/>
      </c>
      <c r="Q333" s="92" t="str">
        <f t="shared" si="66"/>
        <v/>
      </c>
      <c r="R333" s="92" t="str">
        <f t="shared" si="67"/>
        <v/>
      </c>
      <c r="U333" s="5"/>
      <c r="V333" s="5"/>
      <c r="W333" s="94" t="str">
        <f t="shared" si="65"/>
        <v/>
      </c>
      <c r="X333" s="94" t="str">
        <f t="shared" si="68"/>
        <v/>
      </c>
      <c r="Y333" s="5"/>
      <c r="BK333" s="8"/>
      <c r="BL333" s="5"/>
      <c r="BM333" s="5"/>
      <c r="BN333" s="5"/>
      <c r="BO333" s="5"/>
      <c r="BP333" s="1"/>
      <c r="BQ333" s="1"/>
      <c r="BR333" s="1"/>
      <c r="BS333" s="1"/>
      <c r="BT333" s="1"/>
      <c r="BU333" s="4"/>
      <c r="BV333" s="1"/>
      <c r="BW333" s="3"/>
      <c r="BX333" s="4"/>
      <c r="BY333" s="5"/>
      <c r="BZ333" s="5"/>
      <c r="CA333" s="5"/>
      <c r="CB333" s="5"/>
      <c r="CC333" s="5"/>
      <c r="CD333" s="43"/>
    </row>
    <row r="334" spans="1:82" ht="15" customHeight="1" x14ac:dyDescent="0.25">
      <c r="A334" s="8"/>
      <c r="B334" s="5"/>
      <c r="C334" s="5"/>
      <c r="D334" s="5"/>
      <c r="E334" s="5"/>
      <c r="F334" s="94" t="str">
        <f t="shared" si="59"/>
        <v/>
      </c>
      <c r="G334" s="94" t="str">
        <f t="shared" si="60"/>
        <v/>
      </c>
      <c r="H334" s="127" t="str">
        <f>IF(A334&lt;&gt;"",IF(MID(C334,1,1)="c",$AS$26,IF(MID(C334,1,1)="r",$AS$41,IF(MID(C334,1,1)="p",#REF!,#REF!))),"")</f>
        <v/>
      </c>
      <c r="I334" s="92" t="str">
        <f t="shared" si="61"/>
        <v/>
      </c>
      <c r="J334" s="92" t="str">
        <f t="shared" si="62"/>
        <v/>
      </c>
      <c r="K334" s="92" t="str">
        <f t="shared" si="63"/>
        <v/>
      </c>
      <c r="L334" s="92" t="str">
        <f t="shared" si="64"/>
        <v/>
      </c>
      <c r="M334" s="95" t="str">
        <f>IF(A334&lt;&gt;"",IF(MID(C334,1,1)="c",SigmaEpsConcrete(I334,$AN$30:$AN$33,$AR$30:$AR$33,$AS$26,$AS$27,$AS$28,$AQ$20,$AU$19),""),"")</f>
        <v/>
      </c>
      <c r="N334" s="95" t="str">
        <f>IF(A334&lt;&gt;"",IF(MID(C334,1,1)="r",SigmaEpsReinf(J334,$AS$42:$AS$43,$AS$41,$AS$39,$AS$40,$AQ$38),""),"")</f>
        <v/>
      </c>
      <c r="Q334" s="92" t="str">
        <f t="shared" si="66"/>
        <v/>
      </c>
      <c r="R334" s="92" t="str">
        <f t="shared" si="67"/>
        <v/>
      </c>
      <c r="U334" s="5"/>
      <c r="V334" s="5"/>
      <c r="W334" s="94" t="str">
        <f t="shared" si="65"/>
        <v/>
      </c>
      <c r="X334" s="94" t="str">
        <f t="shared" si="68"/>
        <v/>
      </c>
      <c r="Y334" s="5"/>
      <c r="BK334" s="8"/>
      <c r="BL334" s="5"/>
      <c r="BM334" s="5"/>
      <c r="BN334" s="5"/>
      <c r="BO334" s="5"/>
      <c r="BP334" s="1"/>
      <c r="BQ334" s="1"/>
      <c r="BR334" s="1"/>
      <c r="BS334" s="1"/>
      <c r="BT334" s="1"/>
      <c r="BU334" s="4"/>
      <c r="BV334" s="1"/>
      <c r="BW334" s="3"/>
      <c r="BX334" s="4"/>
      <c r="BY334" s="5"/>
      <c r="BZ334" s="5"/>
      <c r="CA334" s="5"/>
      <c r="CB334" s="5"/>
      <c r="CC334" s="5"/>
      <c r="CD334" s="43"/>
    </row>
    <row r="335" spans="1:82" ht="15" customHeight="1" x14ac:dyDescent="0.25">
      <c r="A335" s="8"/>
      <c r="B335" s="5"/>
      <c r="C335" s="5"/>
      <c r="D335" s="5"/>
      <c r="E335" s="5"/>
      <c r="F335" s="94" t="str">
        <f t="shared" si="59"/>
        <v/>
      </c>
      <c r="G335" s="94" t="str">
        <f t="shared" si="60"/>
        <v/>
      </c>
      <c r="H335" s="127" t="str">
        <f>IF(A335&lt;&gt;"",IF(MID(C335,1,1)="c",$AS$26,IF(MID(C335,1,1)="r",$AS$41,IF(MID(C335,1,1)="p",#REF!,#REF!))),"")</f>
        <v/>
      </c>
      <c r="I335" s="92" t="str">
        <f t="shared" si="61"/>
        <v/>
      </c>
      <c r="J335" s="92" t="str">
        <f t="shared" si="62"/>
        <v/>
      </c>
      <c r="K335" s="92" t="str">
        <f t="shared" si="63"/>
        <v/>
      </c>
      <c r="L335" s="92" t="str">
        <f t="shared" si="64"/>
        <v/>
      </c>
      <c r="M335" s="95" t="str">
        <f>IF(A335&lt;&gt;"",IF(MID(C335,1,1)="c",SigmaEpsConcrete(I335,$AN$30:$AN$33,$AR$30:$AR$33,$AS$26,$AS$27,$AS$28,$AQ$20,$AU$19),""),"")</f>
        <v/>
      </c>
      <c r="N335" s="95" t="str">
        <f>IF(A335&lt;&gt;"",IF(MID(C335,1,1)="r",SigmaEpsReinf(J335,$AS$42:$AS$43,$AS$41,$AS$39,$AS$40,$AQ$38),""),"")</f>
        <v/>
      </c>
      <c r="Q335" s="92" t="str">
        <f t="shared" si="66"/>
        <v/>
      </c>
      <c r="R335" s="92" t="str">
        <f t="shared" si="67"/>
        <v/>
      </c>
      <c r="U335" s="5"/>
      <c r="V335" s="5"/>
      <c r="W335" s="94" t="str">
        <f t="shared" si="65"/>
        <v/>
      </c>
      <c r="X335" s="94" t="str">
        <f t="shared" si="68"/>
        <v/>
      </c>
      <c r="Y335" s="5"/>
      <c r="BK335" s="8"/>
      <c r="BL335" s="5"/>
      <c r="BM335" s="5"/>
      <c r="BN335" s="5"/>
      <c r="BO335" s="5"/>
      <c r="BP335" s="1"/>
      <c r="BQ335" s="1"/>
      <c r="BR335" s="1"/>
      <c r="BS335" s="1"/>
      <c r="BT335" s="1"/>
      <c r="BU335" s="4"/>
      <c r="BV335" s="1"/>
      <c r="BW335" s="3"/>
      <c r="BX335" s="4"/>
      <c r="BY335" s="5"/>
      <c r="BZ335" s="5"/>
      <c r="CA335" s="5"/>
      <c r="CB335" s="5"/>
      <c r="CC335" s="5"/>
      <c r="CD335" s="43"/>
    </row>
    <row r="336" spans="1:82" ht="15" customHeight="1" x14ac:dyDescent="0.25">
      <c r="A336" s="8"/>
      <c r="B336" s="5"/>
      <c r="C336" s="5"/>
      <c r="D336" s="5"/>
      <c r="E336" s="5"/>
      <c r="F336" s="94" t="str">
        <f t="shared" si="59"/>
        <v/>
      </c>
      <c r="G336" s="94" t="str">
        <f t="shared" si="60"/>
        <v/>
      </c>
      <c r="H336" s="127" t="str">
        <f>IF(A336&lt;&gt;"",IF(MID(C336,1,1)="c",$AS$26,IF(MID(C336,1,1)="r",$AS$41,IF(MID(C336,1,1)="p",#REF!,#REF!))),"")</f>
        <v/>
      </c>
      <c r="I336" s="92" t="str">
        <f t="shared" si="61"/>
        <v/>
      </c>
      <c r="J336" s="92" t="str">
        <f t="shared" si="62"/>
        <v/>
      </c>
      <c r="K336" s="92" t="str">
        <f t="shared" si="63"/>
        <v/>
      </c>
      <c r="L336" s="92" t="str">
        <f t="shared" si="64"/>
        <v/>
      </c>
      <c r="M336" s="95" t="str">
        <f>IF(A336&lt;&gt;"",IF(MID(C336,1,1)="c",SigmaEpsConcrete(I336,$AN$30:$AN$33,$AR$30:$AR$33,$AS$26,$AS$27,$AS$28,$AQ$20,$AU$19),""),"")</f>
        <v/>
      </c>
      <c r="N336" s="95" t="str">
        <f>IF(A336&lt;&gt;"",IF(MID(C336,1,1)="r",SigmaEpsReinf(J336,$AS$42:$AS$43,$AS$41,$AS$39,$AS$40,$AQ$38),""),"")</f>
        <v/>
      </c>
      <c r="Q336" s="92" t="str">
        <f t="shared" si="66"/>
        <v/>
      </c>
      <c r="R336" s="92" t="str">
        <f t="shared" si="67"/>
        <v/>
      </c>
      <c r="U336" s="5"/>
      <c r="V336" s="5"/>
      <c r="W336" s="94" t="str">
        <f t="shared" si="65"/>
        <v/>
      </c>
      <c r="X336" s="94" t="str">
        <f t="shared" si="68"/>
        <v/>
      </c>
      <c r="Y336" s="5"/>
      <c r="BK336" s="8"/>
      <c r="BL336" s="5"/>
      <c r="BM336" s="5"/>
      <c r="BN336" s="5"/>
      <c r="BO336" s="5"/>
      <c r="BP336" s="1"/>
      <c r="BQ336" s="1"/>
      <c r="BR336" s="1"/>
      <c r="BS336" s="1"/>
      <c r="BT336" s="1"/>
      <c r="BU336" s="4"/>
      <c r="BV336" s="1"/>
      <c r="BW336" s="3"/>
      <c r="BX336" s="4"/>
      <c r="BY336" s="5"/>
      <c r="BZ336" s="5"/>
      <c r="CA336" s="5"/>
      <c r="CB336" s="5"/>
      <c r="CC336" s="5"/>
      <c r="CD336" s="43"/>
    </row>
    <row r="337" spans="1:82" ht="15" customHeight="1" x14ac:dyDescent="0.25">
      <c r="A337" s="8"/>
      <c r="B337" s="5"/>
      <c r="C337" s="5"/>
      <c r="D337" s="5"/>
      <c r="E337" s="5"/>
      <c r="F337" s="94" t="str">
        <f t="shared" si="59"/>
        <v/>
      </c>
      <c r="G337" s="94" t="str">
        <f t="shared" si="60"/>
        <v/>
      </c>
      <c r="H337" s="127" t="str">
        <f>IF(A337&lt;&gt;"",IF(MID(C337,1,1)="c",$AS$26,IF(MID(C337,1,1)="r",$AS$41,IF(MID(C337,1,1)="p",#REF!,#REF!))),"")</f>
        <v/>
      </c>
      <c r="I337" s="92" t="str">
        <f t="shared" si="61"/>
        <v/>
      </c>
      <c r="J337" s="92" t="str">
        <f t="shared" si="62"/>
        <v/>
      </c>
      <c r="K337" s="92" t="str">
        <f t="shared" si="63"/>
        <v/>
      </c>
      <c r="L337" s="92" t="str">
        <f t="shared" si="64"/>
        <v/>
      </c>
      <c r="M337" s="95" t="str">
        <f>IF(A337&lt;&gt;"",IF(MID(C337,1,1)="c",SigmaEpsConcrete(I337,$AN$30:$AN$33,$AR$30:$AR$33,$AS$26,$AS$27,$AS$28,$AQ$20,$AU$19),""),"")</f>
        <v/>
      </c>
      <c r="N337" s="95" t="str">
        <f>IF(A337&lt;&gt;"",IF(MID(C337,1,1)="r",SigmaEpsReinf(J337,$AS$42:$AS$43,$AS$41,$AS$39,$AS$40,$AQ$38),""),"")</f>
        <v/>
      </c>
      <c r="Q337" s="92" t="str">
        <f t="shared" si="66"/>
        <v/>
      </c>
      <c r="R337" s="92" t="str">
        <f t="shared" si="67"/>
        <v/>
      </c>
      <c r="U337" s="5"/>
      <c r="V337" s="5"/>
      <c r="W337" s="94" t="str">
        <f t="shared" si="65"/>
        <v/>
      </c>
      <c r="X337" s="94" t="str">
        <f t="shared" si="68"/>
        <v/>
      </c>
      <c r="Y337" s="5"/>
      <c r="BK337" s="8"/>
      <c r="BL337" s="5"/>
      <c r="BM337" s="5"/>
      <c r="BN337" s="5"/>
      <c r="BO337" s="5"/>
      <c r="BP337" s="1"/>
      <c r="BQ337" s="1"/>
      <c r="BR337" s="1"/>
      <c r="BS337" s="1"/>
      <c r="BT337" s="1"/>
      <c r="BU337" s="4"/>
      <c r="BV337" s="1"/>
      <c r="BW337" s="3"/>
      <c r="BX337" s="4"/>
      <c r="BY337" s="5"/>
      <c r="BZ337" s="5"/>
      <c r="CA337" s="5"/>
      <c r="CB337" s="5"/>
      <c r="CC337" s="5"/>
      <c r="CD337" s="43"/>
    </row>
    <row r="338" spans="1:82" ht="15" customHeight="1" x14ac:dyDescent="0.25">
      <c r="A338" s="8"/>
      <c r="B338" s="5"/>
      <c r="C338" s="5"/>
      <c r="D338" s="5"/>
      <c r="E338" s="5"/>
      <c r="F338" s="94" t="str">
        <f t="shared" si="59"/>
        <v/>
      </c>
      <c r="G338" s="94" t="str">
        <f t="shared" si="60"/>
        <v/>
      </c>
      <c r="H338" s="127" t="str">
        <f>IF(A338&lt;&gt;"",IF(MID(C338,1,1)="c",$AS$26,IF(MID(C338,1,1)="r",$AS$41,IF(MID(C338,1,1)="p",#REF!,#REF!))),"")</f>
        <v/>
      </c>
      <c r="I338" s="92" t="str">
        <f t="shared" si="61"/>
        <v/>
      </c>
      <c r="J338" s="92" t="str">
        <f t="shared" si="62"/>
        <v/>
      </c>
      <c r="K338" s="92" t="str">
        <f t="shared" si="63"/>
        <v/>
      </c>
      <c r="L338" s="92" t="str">
        <f t="shared" si="64"/>
        <v/>
      </c>
      <c r="M338" s="95" t="str">
        <f>IF(A338&lt;&gt;"",IF(MID(C338,1,1)="c",SigmaEpsConcrete(I338,$AN$30:$AN$33,$AR$30:$AR$33,$AS$26,$AS$27,$AS$28,$AQ$20,$AU$19),""),"")</f>
        <v/>
      </c>
      <c r="N338" s="95" t="str">
        <f>IF(A338&lt;&gt;"",IF(MID(C338,1,1)="r",SigmaEpsReinf(J338,$AS$42:$AS$43,$AS$41,$AS$39,$AS$40,$AQ$38),""),"")</f>
        <v/>
      </c>
      <c r="Q338" s="92" t="str">
        <f t="shared" si="66"/>
        <v/>
      </c>
      <c r="R338" s="92" t="str">
        <f t="shared" si="67"/>
        <v/>
      </c>
      <c r="U338" s="5"/>
      <c r="V338" s="5"/>
      <c r="W338" s="94" t="str">
        <f t="shared" si="65"/>
        <v/>
      </c>
      <c r="X338" s="94" t="str">
        <f t="shared" si="68"/>
        <v/>
      </c>
      <c r="Y338" s="5"/>
      <c r="BK338" s="8"/>
      <c r="BL338" s="5"/>
      <c r="BM338" s="5"/>
      <c r="BN338" s="5"/>
      <c r="BO338" s="5"/>
      <c r="BP338" s="1"/>
      <c r="BQ338" s="1"/>
      <c r="BR338" s="1"/>
      <c r="BS338" s="1"/>
      <c r="BT338" s="1"/>
      <c r="BU338" s="4"/>
      <c r="BV338" s="1"/>
      <c r="BW338" s="3"/>
      <c r="BX338" s="4"/>
      <c r="BY338" s="5"/>
      <c r="BZ338" s="5"/>
      <c r="CA338" s="5"/>
      <c r="CB338" s="5"/>
      <c r="CC338" s="5"/>
      <c r="CD338" s="43"/>
    </row>
    <row r="339" spans="1:82" ht="15" customHeight="1" x14ac:dyDescent="0.25">
      <c r="A339" s="8"/>
      <c r="B339" s="5"/>
      <c r="C339" s="5"/>
      <c r="D339" s="5"/>
      <c r="E339" s="5"/>
      <c r="F339" s="94" t="str">
        <f t="shared" si="59"/>
        <v/>
      </c>
      <c r="G339" s="94" t="str">
        <f t="shared" si="60"/>
        <v/>
      </c>
      <c r="H339" s="127" t="str">
        <f>IF(A339&lt;&gt;"",IF(MID(C339,1,1)="c",$AS$26,IF(MID(C339,1,1)="r",$AS$41,IF(MID(C339,1,1)="p",#REF!,#REF!))),"")</f>
        <v/>
      </c>
      <c r="I339" s="92" t="str">
        <f t="shared" si="61"/>
        <v/>
      </c>
      <c r="J339" s="92" t="str">
        <f t="shared" si="62"/>
        <v/>
      </c>
      <c r="K339" s="92" t="str">
        <f t="shared" si="63"/>
        <v/>
      </c>
      <c r="L339" s="92" t="str">
        <f t="shared" si="64"/>
        <v/>
      </c>
      <c r="M339" s="95" t="str">
        <f>IF(A339&lt;&gt;"",IF(MID(C339,1,1)="c",SigmaEpsConcrete(I339,$AN$30:$AN$33,$AR$30:$AR$33,$AS$26,$AS$27,$AS$28,$AQ$20,$AU$19),""),"")</f>
        <v/>
      </c>
      <c r="N339" s="95" t="str">
        <f>IF(A339&lt;&gt;"",IF(MID(C339,1,1)="r",SigmaEpsReinf(J339,$AS$42:$AS$43,$AS$41,$AS$39,$AS$40,$AQ$38),""),"")</f>
        <v/>
      </c>
      <c r="Q339" s="92" t="str">
        <f t="shared" si="66"/>
        <v/>
      </c>
      <c r="R339" s="92" t="str">
        <f t="shared" si="67"/>
        <v/>
      </c>
      <c r="U339" s="5"/>
      <c r="V339" s="5"/>
      <c r="W339" s="94" t="str">
        <f t="shared" si="65"/>
        <v/>
      </c>
      <c r="X339" s="94" t="str">
        <f t="shared" si="68"/>
        <v/>
      </c>
      <c r="Y339" s="5"/>
      <c r="BK339" s="8"/>
      <c r="BL339" s="5"/>
      <c r="BM339" s="5"/>
      <c r="BN339" s="5"/>
      <c r="BO339" s="5"/>
      <c r="BP339" s="1"/>
      <c r="BQ339" s="1"/>
      <c r="BR339" s="1"/>
      <c r="BS339" s="1"/>
      <c r="BT339" s="1"/>
      <c r="BU339" s="4"/>
      <c r="BV339" s="1"/>
      <c r="BW339" s="3"/>
      <c r="BX339" s="4"/>
      <c r="BY339" s="5"/>
      <c r="BZ339" s="5"/>
      <c r="CA339" s="5"/>
      <c r="CB339" s="5"/>
      <c r="CC339" s="5"/>
      <c r="CD339" s="43"/>
    </row>
    <row r="340" spans="1:82" ht="15" customHeight="1" x14ac:dyDescent="0.25">
      <c r="A340" s="8"/>
      <c r="B340" s="5"/>
      <c r="C340" s="5"/>
      <c r="D340" s="5"/>
      <c r="E340" s="5"/>
      <c r="F340" s="94" t="str">
        <f t="shared" si="59"/>
        <v/>
      </c>
      <c r="G340" s="94" t="str">
        <f t="shared" si="60"/>
        <v/>
      </c>
      <c r="H340" s="127" t="str">
        <f>IF(A340&lt;&gt;"",IF(MID(C340,1,1)="c",$AS$26,IF(MID(C340,1,1)="r",$AS$41,IF(MID(C340,1,1)="p",#REF!,#REF!))),"")</f>
        <v/>
      </c>
      <c r="I340" s="92" t="str">
        <f t="shared" si="61"/>
        <v/>
      </c>
      <c r="J340" s="92" t="str">
        <f t="shared" si="62"/>
        <v/>
      </c>
      <c r="K340" s="92" t="str">
        <f t="shared" si="63"/>
        <v/>
      </c>
      <c r="L340" s="92" t="str">
        <f t="shared" si="64"/>
        <v/>
      </c>
      <c r="M340" s="95" t="str">
        <f>IF(A340&lt;&gt;"",IF(MID(C340,1,1)="c",SigmaEpsConcrete(I340,$AN$30:$AN$33,$AR$30:$AR$33,$AS$26,$AS$27,$AS$28,$AQ$20,$AU$19),""),"")</f>
        <v/>
      </c>
      <c r="N340" s="95" t="str">
        <f>IF(A340&lt;&gt;"",IF(MID(C340,1,1)="r",SigmaEpsReinf(J340,$AS$42:$AS$43,$AS$41,$AS$39,$AS$40,$AQ$38),""),"")</f>
        <v/>
      </c>
      <c r="Q340" s="92" t="str">
        <f t="shared" si="66"/>
        <v/>
      </c>
      <c r="R340" s="92" t="str">
        <f t="shared" si="67"/>
        <v/>
      </c>
      <c r="U340" s="5"/>
      <c r="V340" s="5"/>
      <c r="W340" s="94" t="str">
        <f t="shared" si="65"/>
        <v/>
      </c>
      <c r="X340" s="94" t="str">
        <f t="shared" si="68"/>
        <v/>
      </c>
      <c r="Y340" s="5"/>
      <c r="BK340" s="8"/>
      <c r="BL340" s="5"/>
      <c r="BM340" s="5"/>
      <c r="BN340" s="5"/>
      <c r="BO340" s="5"/>
      <c r="BP340" s="1"/>
      <c r="BQ340" s="1"/>
      <c r="BR340" s="1"/>
      <c r="BS340" s="1"/>
      <c r="BT340" s="1"/>
      <c r="BU340" s="4"/>
      <c r="BV340" s="1"/>
      <c r="BW340" s="3"/>
      <c r="BX340" s="4"/>
      <c r="BY340" s="5"/>
      <c r="BZ340" s="5"/>
      <c r="CA340" s="5"/>
      <c r="CB340" s="5"/>
      <c r="CC340" s="5"/>
      <c r="CD340" s="43"/>
    </row>
    <row r="341" spans="1:82" ht="15" customHeight="1" x14ac:dyDescent="0.25">
      <c r="A341" s="8"/>
      <c r="B341" s="5"/>
      <c r="C341" s="5"/>
      <c r="D341" s="5"/>
      <c r="E341" s="5"/>
      <c r="F341" s="94" t="str">
        <f t="shared" si="59"/>
        <v/>
      </c>
      <c r="G341" s="94" t="str">
        <f t="shared" si="60"/>
        <v/>
      </c>
      <c r="H341" s="127" t="str">
        <f>IF(A341&lt;&gt;"",IF(MID(C341,1,1)="c",$AS$26,IF(MID(C341,1,1)="r",$AS$41,IF(MID(C341,1,1)="p",#REF!,#REF!))),"")</f>
        <v/>
      </c>
      <c r="I341" s="92" t="str">
        <f t="shared" si="61"/>
        <v/>
      </c>
      <c r="J341" s="92" t="str">
        <f t="shared" si="62"/>
        <v/>
      </c>
      <c r="K341" s="92" t="str">
        <f t="shared" si="63"/>
        <v/>
      </c>
      <c r="L341" s="92" t="str">
        <f t="shared" si="64"/>
        <v/>
      </c>
      <c r="M341" s="95" t="str">
        <f>IF(A341&lt;&gt;"",IF(MID(C341,1,1)="c",SigmaEpsConcrete(I341,$AN$30:$AN$33,$AR$30:$AR$33,$AS$26,$AS$27,$AS$28,$AQ$20,$AU$19),""),"")</f>
        <v/>
      </c>
      <c r="N341" s="95" t="str">
        <f>IF(A341&lt;&gt;"",IF(MID(C341,1,1)="r",SigmaEpsReinf(J341,$AS$42:$AS$43,$AS$41,$AS$39,$AS$40,$AQ$38),""),"")</f>
        <v/>
      </c>
      <c r="Q341" s="92" t="str">
        <f t="shared" si="66"/>
        <v/>
      </c>
      <c r="R341" s="92" t="str">
        <f t="shared" si="67"/>
        <v/>
      </c>
      <c r="U341" s="5"/>
      <c r="V341" s="5"/>
      <c r="W341" s="94" t="str">
        <f t="shared" si="65"/>
        <v/>
      </c>
      <c r="X341" s="94" t="str">
        <f t="shared" si="68"/>
        <v/>
      </c>
      <c r="Y341" s="5"/>
      <c r="BK341" s="8"/>
      <c r="BL341" s="5"/>
      <c r="BM341" s="5"/>
      <c r="BN341" s="5"/>
      <c r="BO341" s="5"/>
      <c r="BP341" s="1"/>
      <c r="BQ341" s="1"/>
      <c r="BR341" s="1"/>
      <c r="BS341" s="1"/>
      <c r="BT341" s="1"/>
      <c r="BU341" s="4"/>
      <c r="BV341" s="1"/>
      <c r="BW341" s="3"/>
      <c r="BX341" s="4"/>
      <c r="BY341" s="5"/>
      <c r="BZ341" s="5"/>
      <c r="CA341" s="5"/>
      <c r="CB341" s="5"/>
      <c r="CC341" s="5"/>
      <c r="CD341" s="43"/>
    </row>
    <row r="342" spans="1:82" ht="15" customHeight="1" x14ac:dyDescent="0.25">
      <c r="A342" s="8"/>
      <c r="B342" s="5"/>
      <c r="C342" s="5"/>
      <c r="D342" s="5"/>
      <c r="E342" s="5"/>
      <c r="F342" s="94" t="str">
        <f t="shared" si="59"/>
        <v/>
      </c>
      <c r="G342" s="94" t="str">
        <f t="shared" si="60"/>
        <v/>
      </c>
      <c r="H342" s="127" t="str">
        <f>IF(A342&lt;&gt;"",IF(MID(C342,1,1)="c",$AS$26,IF(MID(C342,1,1)="r",$AS$41,IF(MID(C342,1,1)="p",#REF!,#REF!))),"")</f>
        <v/>
      </c>
      <c r="I342" s="92" t="str">
        <f t="shared" si="61"/>
        <v/>
      </c>
      <c r="J342" s="92" t="str">
        <f t="shared" si="62"/>
        <v/>
      </c>
      <c r="K342" s="92" t="str">
        <f t="shared" si="63"/>
        <v/>
      </c>
      <c r="L342" s="92" t="str">
        <f t="shared" si="64"/>
        <v/>
      </c>
      <c r="M342" s="95" t="str">
        <f>IF(A342&lt;&gt;"",IF(MID(C342,1,1)="c",SigmaEpsConcrete(I342,$AN$30:$AN$33,$AR$30:$AR$33,$AS$26,$AS$27,$AS$28,$AQ$20,$AU$19),""),"")</f>
        <v/>
      </c>
      <c r="N342" s="95" t="str">
        <f>IF(A342&lt;&gt;"",IF(MID(C342,1,1)="r",SigmaEpsReinf(J342,$AS$42:$AS$43,$AS$41,$AS$39,$AS$40,$AQ$38),""),"")</f>
        <v/>
      </c>
      <c r="Q342" s="92" t="str">
        <f t="shared" si="66"/>
        <v/>
      </c>
      <c r="R342" s="92" t="str">
        <f t="shared" si="67"/>
        <v/>
      </c>
      <c r="U342" s="5"/>
      <c r="V342" s="5"/>
      <c r="W342" s="94" t="str">
        <f t="shared" si="65"/>
        <v/>
      </c>
      <c r="X342" s="94" t="str">
        <f t="shared" si="68"/>
        <v/>
      </c>
      <c r="Y342" s="5"/>
      <c r="BK342" s="8"/>
      <c r="BL342" s="5"/>
      <c r="BM342" s="5"/>
      <c r="BN342" s="5"/>
      <c r="BO342" s="5"/>
      <c r="BP342" s="1"/>
      <c r="BQ342" s="1"/>
      <c r="BR342" s="1"/>
      <c r="BS342" s="1"/>
      <c r="BT342" s="1"/>
      <c r="BU342" s="4"/>
      <c r="BV342" s="1"/>
      <c r="BW342" s="3"/>
      <c r="BX342" s="4"/>
      <c r="BY342" s="5"/>
      <c r="BZ342" s="5"/>
      <c r="CA342" s="5"/>
      <c r="CB342" s="5"/>
      <c r="CC342" s="5"/>
      <c r="CD342" s="43"/>
    </row>
    <row r="343" spans="1:82" ht="15" customHeight="1" x14ac:dyDescent="0.25">
      <c r="A343" s="8"/>
      <c r="B343" s="5"/>
      <c r="C343" s="5"/>
      <c r="D343" s="5"/>
      <c r="E343" s="5"/>
      <c r="F343" s="94" t="str">
        <f t="shared" si="59"/>
        <v/>
      </c>
      <c r="G343" s="94" t="str">
        <f t="shared" si="60"/>
        <v/>
      </c>
      <c r="H343" s="127" t="str">
        <f>IF(A343&lt;&gt;"",IF(MID(C343,1,1)="c",$AS$26,IF(MID(C343,1,1)="r",$AS$41,IF(MID(C343,1,1)="p",#REF!,#REF!))),"")</f>
        <v/>
      </c>
      <c r="I343" s="92" t="str">
        <f t="shared" si="61"/>
        <v/>
      </c>
      <c r="J343" s="92" t="str">
        <f t="shared" si="62"/>
        <v/>
      </c>
      <c r="K343" s="92" t="str">
        <f t="shared" si="63"/>
        <v/>
      </c>
      <c r="L343" s="92" t="str">
        <f t="shared" si="64"/>
        <v/>
      </c>
      <c r="M343" s="95" t="str">
        <f>IF(A343&lt;&gt;"",IF(MID(C343,1,1)="c",SigmaEpsConcrete(I343,$AN$30:$AN$33,$AR$30:$AR$33,$AS$26,$AS$27,$AS$28,$AQ$20,$AU$19),""),"")</f>
        <v/>
      </c>
      <c r="N343" s="95" t="str">
        <f>IF(A343&lt;&gt;"",IF(MID(C343,1,1)="r",SigmaEpsReinf(J343,$AS$42:$AS$43,$AS$41,$AS$39,$AS$40,$AQ$38),""),"")</f>
        <v/>
      </c>
      <c r="Q343" s="92" t="str">
        <f t="shared" si="66"/>
        <v/>
      </c>
      <c r="R343" s="92" t="str">
        <f t="shared" si="67"/>
        <v/>
      </c>
      <c r="U343" s="5"/>
      <c r="V343" s="5"/>
      <c r="W343" s="94" t="str">
        <f t="shared" si="65"/>
        <v/>
      </c>
      <c r="X343" s="94" t="str">
        <f t="shared" si="68"/>
        <v/>
      </c>
      <c r="Y343" s="5"/>
      <c r="BK343" s="8"/>
      <c r="BL343" s="5"/>
      <c r="BM343" s="5"/>
      <c r="BN343" s="5"/>
      <c r="BO343" s="5"/>
      <c r="BP343" s="1"/>
      <c r="BQ343" s="1"/>
      <c r="BR343" s="1"/>
      <c r="BS343" s="1"/>
      <c r="BT343" s="1"/>
      <c r="BU343" s="4"/>
      <c r="BV343" s="1"/>
      <c r="BW343" s="3"/>
      <c r="BX343" s="4"/>
      <c r="BY343" s="5"/>
      <c r="BZ343" s="5"/>
      <c r="CA343" s="5"/>
      <c r="CB343" s="5"/>
      <c r="CC343" s="5"/>
      <c r="CD343" s="43"/>
    </row>
    <row r="344" spans="1:82" ht="15" customHeight="1" x14ac:dyDescent="0.25">
      <c r="A344" s="8"/>
      <c r="B344" s="5"/>
      <c r="C344" s="5"/>
      <c r="D344" s="5"/>
      <c r="E344" s="5"/>
      <c r="F344" s="94" t="str">
        <f t="shared" si="59"/>
        <v/>
      </c>
      <c r="G344" s="94" t="str">
        <f t="shared" si="60"/>
        <v/>
      </c>
      <c r="H344" s="127" t="str">
        <f>IF(A344&lt;&gt;"",IF(MID(C344,1,1)="c",$AS$26,IF(MID(C344,1,1)="r",$AS$41,IF(MID(C344,1,1)="p",#REF!,#REF!))),"")</f>
        <v/>
      </c>
      <c r="I344" s="92" t="str">
        <f t="shared" si="61"/>
        <v/>
      </c>
      <c r="J344" s="92" t="str">
        <f t="shared" si="62"/>
        <v/>
      </c>
      <c r="K344" s="92" t="str">
        <f t="shared" si="63"/>
        <v/>
      </c>
      <c r="L344" s="92" t="str">
        <f t="shared" si="64"/>
        <v/>
      </c>
      <c r="M344" s="95" t="str">
        <f>IF(A344&lt;&gt;"",IF(MID(C344,1,1)="c",SigmaEpsConcrete(I344,$AN$30:$AN$33,$AR$30:$AR$33,$AS$26,$AS$27,$AS$28,$AQ$20,$AU$19),""),"")</f>
        <v/>
      </c>
      <c r="N344" s="95" t="str">
        <f>IF(A344&lt;&gt;"",IF(MID(C344,1,1)="r",SigmaEpsReinf(J344,$AS$42:$AS$43,$AS$41,$AS$39,$AS$40,$AQ$38),""),"")</f>
        <v/>
      </c>
      <c r="Q344" s="92" t="str">
        <f t="shared" si="66"/>
        <v/>
      </c>
      <c r="R344" s="92" t="str">
        <f t="shared" si="67"/>
        <v/>
      </c>
      <c r="U344" s="5"/>
      <c r="V344" s="5"/>
      <c r="W344" s="94" t="str">
        <f t="shared" si="65"/>
        <v/>
      </c>
      <c r="X344" s="94" t="str">
        <f t="shared" si="68"/>
        <v/>
      </c>
      <c r="Y344" s="5"/>
      <c r="BK344" s="8"/>
      <c r="BL344" s="5"/>
      <c r="BM344" s="5"/>
      <c r="BN344" s="5"/>
      <c r="BO344" s="5"/>
      <c r="BP344" s="1"/>
      <c r="BQ344" s="1"/>
      <c r="BR344" s="1"/>
      <c r="BS344" s="1"/>
      <c r="BT344" s="1"/>
      <c r="BU344" s="4"/>
      <c r="BV344" s="1"/>
      <c r="BW344" s="3"/>
      <c r="BX344" s="4"/>
      <c r="BY344" s="5"/>
      <c r="BZ344" s="5"/>
      <c r="CA344" s="5"/>
      <c r="CB344" s="5"/>
      <c r="CC344" s="5"/>
      <c r="CD344" s="43"/>
    </row>
    <row r="345" spans="1:82" ht="15" customHeight="1" x14ac:dyDescent="0.25">
      <c r="A345" s="8"/>
      <c r="B345" s="5"/>
      <c r="C345" s="5"/>
      <c r="D345" s="5"/>
      <c r="E345" s="5"/>
      <c r="F345" s="94" t="str">
        <f t="shared" si="59"/>
        <v/>
      </c>
      <c r="G345" s="94" t="str">
        <f t="shared" si="60"/>
        <v/>
      </c>
      <c r="H345" s="127" t="str">
        <f>IF(A345&lt;&gt;"",IF(MID(C345,1,1)="c",$AS$26,IF(MID(C345,1,1)="r",$AS$41,IF(MID(C345,1,1)="p",#REF!,#REF!))),"")</f>
        <v/>
      </c>
      <c r="I345" s="92" t="str">
        <f t="shared" si="61"/>
        <v/>
      </c>
      <c r="J345" s="92" t="str">
        <f t="shared" si="62"/>
        <v/>
      </c>
      <c r="K345" s="92" t="str">
        <f t="shared" si="63"/>
        <v/>
      </c>
      <c r="L345" s="92" t="str">
        <f t="shared" si="64"/>
        <v/>
      </c>
      <c r="M345" s="95" t="str">
        <f>IF(A345&lt;&gt;"",IF(MID(C345,1,1)="c",SigmaEpsConcrete(I345,$AN$30:$AN$33,$AR$30:$AR$33,$AS$26,$AS$27,$AS$28,$AQ$20,$AU$19),""),"")</f>
        <v/>
      </c>
      <c r="N345" s="95" t="str">
        <f>IF(A345&lt;&gt;"",IF(MID(C345,1,1)="r",SigmaEpsReinf(J345,$AS$42:$AS$43,$AS$41,$AS$39,$AS$40,$AQ$38),""),"")</f>
        <v/>
      </c>
      <c r="Q345" s="92" t="str">
        <f t="shared" si="66"/>
        <v/>
      </c>
      <c r="R345" s="92" t="str">
        <f t="shared" si="67"/>
        <v/>
      </c>
      <c r="U345" s="5"/>
      <c r="V345" s="5"/>
      <c r="W345" s="94" t="str">
        <f t="shared" si="65"/>
        <v/>
      </c>
      <c r="X345" s="94" t="str">
        <f t="shared" si="68"/>
        <v/>
      </c>
      <c r="Y345" s="5"/>
      <c r="BK345" s="8"/>
      <c r="BL345" s="5"/>
      <c r="BM345" s="5"/>
      <c r="BN345" s="5"/>
      <c r="BO345" s="5"/>
      <c r="BP345" s="1"/>
      <c r="BQ345" s="1"/>
      <c r="BR345" s="1"/>
      <c r="BS345" s="1"/>
      <c r="BT345" s="1"/>
      <c r="BU345" s="4"/>
      <c r="BV345" s="1"/>
      <c r="BW345" s="3"/>
      <c r="BX345" s="4"/>
      <c r="BY345" s="5"/>
      <c r="BZ345" s="5"/>
      <c r="CA345" s="5"/>
      <c r="CB345" s="5"/>
      <c r="CC345" s="5"/>
      <c r="CD345" s="43"/>
    </row>
    <row r="346" spans="1:82" ht="15" customHeight="1" x14ac:dyDescent="0.25">
      <c r="A346" s="8"/>
      <c r="B346" s="5"/>
      <c r="C346" s="5"/>
      <c r="D346" s="5"/>
      <c r="E346" s="5"/>
      <c r="F346" s="94" t="str">
        <f t="shared" si="59"/>
        <v/>
      </c>
      <c r="G346" s="94" t="str">
        <f t="shared" si="60"/>
        <v/>
      </c>
      <c r="H346" s="127" t="str">
        <f>IF(A346&lt;&gt;"",IF(MID(C346,1,1)="c",$AS$26,IF(MID(C346,1,1)="r",$AS$41,IF(MID(C346,1,1)="p",#REF!,#REF!))),"")</f>
        <v/>
      </c>
      <c r="I346" s="92" t="str">
        <f t="shared" si="61"/>
        <v/>
      </c>
      <c r="J346" s="92" t="str">
        <f t="shared" si="62"/>
        <v/>
      </c>
      <c r="K346" s="92" t="str">
        <f t="shared" si="63"/>
        <v/>
      </c>
      <c r="L346" s="92" t="str">
        <f t="shared" si="64"/>
        <v/>
      </c>
      <c r="M346" s="95" t="str">
        <f>IF(A346&lt;&gt;"",IF(MID(C346,1,1)="c",SigmaEpsConcrete(I346,$AN$30:$AN$33,$AR$30:$AR$33,$AS$26,$AS$27,$AS$28,$AQ$20,$AU$19),""),"")</f>
        <v/>
      </c>
      <c r="N346" s="95" t="str">
        <f>IF(A346&lt;&gt;"",IF(MID(C346,1,1)="r",SigmaEpsReinf(J346,$AS$42:$AS$43,$AS$41,$AS$39,$AS$40,$AQ$38),""),"")</f>
        <v/>
      </c>
      <c r="Q346" s="92" t="str">
        <f t="shared" si="66"/>
        <v/>
      </c>
      <c r="R346" s="92" t="str">
        <f t="shared" si="67"/>
        <v/>
      </c>
      <c r="U346" s="5"/>
      <c r="V346" s="5"/>
      <c r="W346" s="94" t="str">
        <f t="shared" si="65"/>
        <v/>
      </c>
      <c r="X346" s="94" t="str">
        <f t="shared" si="68"/>
        <v/>
      </c>
      <c r="Y346" s="5"/>
      <c r="BK346" s="8"/>
      <c r="BL346" s="5"/>
      <c r="BM346" s="5"/>
      <c r="BN346" s="5"/>
      <c r="BO346" s="5"/>
      <c r="BP346" s="1"/>
      <c r="BQ346" s="1"/>
      <c r="BR346" s="1"/>
      <c r="BS346" s="1"/>
      <c r="BT346" s="1"/>
      <c r="BU346" s="4"/>
      <c r="BV346" s="1"/>
      <c r="BW346" s="3"/>
      <c r="BX346" s="4"/>
      <c r="BY346" s="5"/>
      <c r="BZ346" s="5"/>
      <c r="CA346" s="5"/>
      <c r="CB346" s="5"/>
      <c r="CC346" s="5"/>
      <c r="CD346" s="43"/>
    </row>
    <row r="347" spans="1:82" ht="15" customHeight="1" x14ac:dyDescent="0.25">
      <c r="A347" s="8"/>
      <c r="B347" s="5"/>
      <c r="C347" s="5"/>
      <c r="D347" s="5"/>
      <c r="E347" s="5"/>
      <c r="F347" s="94" t="str">
        <f t="shared" si="59"/>
        <v/>
      </c>
      <c r="G347" s="94" t="str">
        <f t="shared" si="60"/>
        <v/>
      </c>
      <c r="H347" s="127" t="str">
        <f>IF(A347&lt;&gt;"",IF(MID(C347,1,1)="c",$AS$26,IF(MID(C347,1,1)="r",$AS$41,IF(MID(C347,1,1)="p",#REF!,#REF!))),"")</f>
        <v/>
      </c>
      <c r="I347" s="92" t="str">
        <f t="shared" si="61"/>
        <v/>
      </c>
      <c r="J347" s="92" t="str">
        <f t="shared" si="62"/>
        <v/>
      </c>
      <c r="K347" s="92" t="str">
        <f t="shared" si="63"/>
        <v/>
      </c>
      <c r="L347" s="92" t="str">
        <f t="shared" si="64"/>
        <v/>
      </c>
      <c r="M347" s="95" t="str">
        <f>IF(A347&lt;&gt;"",IF(MID(C347,1,1)="c",SigmaEpsConcrete(I347,$AN$30:$AN$33,$AR$30:$AR$33,$AS$26,$AS$27,$AS$28,$AQ$20,$AU$19),""),"")</f>
        <v/>
      </c>
      <c r="N347" s="95" t="str">
        <f>IF(A347&lt;&gt;"",IF(MID(C347,1,1)="r",SigmaEpsReinf(J347,$AS$42:$AS$43,$AS$41,$AS$39,$AS$40,$AQ$38),""),"")</f>
        <v/>
      </c>
      <c r="Q347" s="92" t="str">
        <f t="shared" si="66"/>
        <v/>
      </c>
      <c r="R347" s="92" t="str">
        <f t="shared" si="67"/>
        <v/>
      </c>
      <c r="U347" s="5"/>
      <c r="V347" s="5"/>
      <c r="W347" s="94" t="str">
        <f t="shared" si="65"/>
        <v/>
      </c>
      <c r="X347" s="94" t="str">
        <f t="shared" si="68"/>
        <v/>
      </c>
      <c r="Y347" s="5"/>
      <c r="BK347" s="8"/>
      <c r="BL347" s="5"/>
      <c r="BM347" s="5"/>
      <c r="BN347" s="5"/>
      <c r="BO347" s="5"/>
      <c r="BP347" s="1"/>
      <c r="BQ347" s="1"/>
      <c r="BR347" s="1"/>
      <c r="BS347" s="1"/>
      <c r="BT347" s="1"/>
      <c r="BU347" s="4"/>
      <c r="BV347" s="1"/>
      <c r="BW347" s="3"/>
      <c r="BX347" s="4"/>
      <c r="BY347" s="5"/>
      <c r="BZ347" s="5"/>
      <c r="CA347" s="5"/>
      <c r="CB347" s="5"/>
      <c r="CC347" s="5"/>
      <c r="CD347" s="43"/>
    </row>
    <row r="348" spans="1:82" ht="15" customHeight="1" x14ac:dyDescent="0.25">
      <c r="A348" s="8"/>
      <c r="B348" s="5"/>
      <c r="C348" s="5"/>
      <c r="D348" s="5"/>
      <c r="E348" s="5"/>
      <c r="F348" s="94" t="str">
        <f t="shared" si="59"/>
        <v/>
      </c>
      <c r="G348" s="94" t="str">
        <f t="shared" si="60"/>
        <v/>
      </c>
      <c r="H348" s="127" t="str">
        <f>IF(A348&lt;&gt;"",IF(MID(C348,1,1)="c",$AS$26,IF(MID(C348,1,1)="r",$AS$41,IF(MID(C348,1,1)="p",#REF!,#REF!))),"")</f>
        <v/>
      </c>
      <c r="I348" s="92" t="str">
        <f t="shared" si="61"/>
        <v/>
      </c>
      <c r="J348" s="92" t="str">
        <f t="shared" si="62"/>
        <v/>
      </c>
      <c r="K348" s="92" t="str">
        <f t="shared" si="63"/>
        <v/>
      </c>
      <c r="L348" s="92" t="str">
        <f t="shared" si="64"/>
        <v/>
      </c>
      <c r="M348" s="95" t="str">
        <f>IF(A348&lt;&gt;"",IF(MID(C348,1,1)="c",SigmaEpsConcrete(I348,$AN$30:$AN$33,$AR$30:$AR$33,$AS$26,$AS$27,$AS$28,$AQ$20,$AU$19),""),"")</f>
        <v/>
      </c>
      <c r="N348" s="95" t="str">
        <f>IF(A348&lt;&gt;"",IF(MID(C348,1,1)="r",SigmaEpsReinf(J348,$AS$42:$AS$43,$AS$41,$AS$39,$AS$40,$AQ$38),""),"")</f>
        <v/>
      </c>
      <c r="Q348" s="92" t="str">
        <f t="shared" si="66"/>
        <v/>
      </c>
      <c r="R348" s="92" t="str">
        <f t="shared" si="67"/>
        <v/>
      </c>
      <c r="U348" s="5"/>
      <c r="V348" s="5"/>
      <c r="W348" s="94" t="str">
        <f t="shared" si="65"/>
        <v/>
      </c>
      <c r="X348" s="94" t="str">
        <f t="shared" si="68"/>
        <v/>
      </c>
      <c r="Y348" s="5"/>
      <c r="BK348" s="8"/>
      <c r="BL348" s="5"/>
      <c r="BM348" s="5"/>
      <c r="BN348" s="5"/>
      <c r="BO348" s="5"/>
      <c r="BP348" s="1"/>
      <c r="BQ348" s="1"/>
      <c r="BR348" s="1"/>
      <c r="BS348" s="1"/>
      <c r="BT348" s="1"/>
      <c r="BU348" s="4"/>
      <c r="BV348" s="1"/>
      <c r="BW348" s="3"/>
      <c r="BX348" s="4"/>
      <c r="BY348" s="5"/>
      <c r="BZ348" s="5"/>
      <c r="CA348" s="5"/>
      <c r="CB348" s="5"/>
      <c r="CC348" s="5"/>
      <c r="CD348" s="43"/>
    </row>
    <row r="349" spans="1:82" ht="15" customHeight="1" x14ac:dyDescent="0.25">
      <c r="A349" s="8"/>
      <c r="B349" s="5"/>
      <c r="C349" s="5"/>
      <c r="D349" s="5"/>
      <c r="E349" s="5"/>
      <c r="F349" s="94" t="str">
        <f t="shared" si="59"/>
        <v/>
      </c>
      <c r="G349" s="94" t="str">
        <f t="shared" si="60"/>
        <v/>
      </c>
      <c r="H349" s="127" t="str">
        <f>IF(A349&lt;&gt;"",IF(MID(C349,1,1)="c",$AS$26,IF(MID(C349,1,1)="r",$AS$41,IF(MID(C349,1,1)="p",#REF!,#REF!))),"")</f>
        <v/>
      </c>
      <c r="I349" s="92" t="str">
        <f t="shared" si="61"/>
        <v/>
      </c>
      <c r="J349" s="92" t="str">
        <f t="shared" si="62"/>
        <v/>
      </c>
      <c r="K349" s="92" t="str">
        <f t="shared" si="63"/>
        <v/>
      </c>
      <c r="L349" s="92" t="str">
        <f t="shared" si="64"/>
        <v/>
      </c>
      <c r="M349" s="95" t="str">
        <f>IF(A349&lt;&gt;"",IF(MID(C349,1,1)="c",SigmaEpsConcrete(I349,$AN$30:$AN$33,$AR$30:$AR$33,$AS$26,$AS$27,$AS$28,$AQ$20,$AU$19),""),"")</f>
        <v/>
      </c>
      <c r="N349" s="95" t="str">
        <f>IF(A349&lt;&gt;"",IF(MID(C349,1,1)="r",SigmaEpsReinf(J349,$AS$42:$AS$43,$AS$41,$AS$39,$AS$40,$AQ$38),""),"")</f>
        <v/>
      </c>
      <c r="Q349" s="92" t="str">
        <f t="shared" si="66"/>
        <v/>
      </c>
      <c r="R349" s="92" t="str">
        <f t="shared" si="67"/>
        <v/>
      </c>
      <c r="U349" s="5"/>
      <c r="V349" s="5"/>
      <c r="W349" s="94" t="str">
        <f t="shared" si="65"/>
        <v/>
      </c>
      <c r="X349" s="94" t="str">
        <f t="shared" si="68"/>
        <v/>
      </c>
      <c r="Y349" s="5"/>
      <c r="BK349" s="8"/>
      <c r="BL349" s="5"/>
      <c r="BM349" s="5"/>
      <c r="BN349" s="5"/>
      <c r="BO349" s="5"/>
      <c r="BP349" s="1"/>
      <c r="BQ349" s="1"/>
      <c r="BR349" s="1"/>
      <c r="BS349" s="1"/>
      <c r="BT349" s="1"/>
      <c r="BU349" s="4"/>
      <c r="BV349" s="1"/>
      <c r="BW349" s="3"/>
      <c r="BX349" s="4"/>
      <c r="BY349" s="5"/>
      <c r="BZ349" s="5"/>
      <c r="CA349" s="5"/>
      <c r="CB349" s="5"/>
      <c r="CC349" s="5"/>
      <c r="CD349" s="43"/>
    </row>
    <row r="350" spans="1:82" ht="15" customHeight="1" x14ac:dyDescent="0.25">
      <c r="A350" s="8"/>
      <c r="B350" s="5"/>
      <c r="C350" s="5"/>
      <c r="D350" s="5"/>
      <c r="E350" s="5"/>
      <c r="F350" s="94" t="str">
        <f t="shared" si="59"/>
        <v/>
      </c>
      <c r="G350" s="94" t="str">
        <f t="shared" si="60"/>
        <v/>
      </c>
      <c r="H350" s="127" t="str">
        <f>IF(A350&lt;&gt;"",IF(MID(C350,1,1)="c",$AS$26,IF(MID(C350,1,1)="r",$AS$41,IF(MID(C350,1,1)="p",#REF!,#REF!))),"")</f>
        <v/>
      </c>
      <c r="I350" s="92" t="str">
        <f t="shared" si="61"/>
        <v/>
      </c>
      <c r="J350" s="92" t="str">
        <f t="shared" si="62"/>
        <v/>
      </c>
      <c r="K350" s="92" t="str">
        <f t="shared" si="63"/>
        <v/>
      </c>
      <c r="L350" s="92" t="str">
        <f t="shared" si="64"/>
        <v/>
      </c>
      <c r="M350" s="95" t="str">
        <f>IF(A350&lt;&gt;"",IF(MID(C350,1,1)="c",SigmaEpsConcrete(I350,$AN$30:$AN$33,$AR$30:$AR$33,$AS$26,$AS$27,$AS$28,$AQ$20,$AU$19),""),"")</f>
        <v/>
      </c>
      <c r="N350" s="95" t="str">
        <f>IF(A350&lt;&gt;"",IF(MID(C350,1,1)="r",SigmaEpsReinf(J350,$AS$42:$AS$43,$AS$41,$AS$39,$AS$40,$AQ$38),""),"")</f>
        <v/>
      </c>
      <c r="Q350" s="92" t="str">
        <f t="shared" si="66"/>
        <v/>
      </c>
      <c r="R350" s="92" t="str">
        <f t="shared" si="67"/>
        <v/>
      </c>
      <c r="U350" s="5"/>
      <c r="V350" s="5"/>
      <c r="W350" s="94" t="str">
        <f t="shared" si="65"/>
        <v/>
      </c>
      <c r="X350" s="94" t="str">
        <f t="shared" si="68"/>
        <v/>
      </c>
      <c r="Y350" s="5"/>
      <c r="BK350" s="8"/>
      <c r="BL350" s="5"/>
      <c r="BM350" s="5"/>
      <c r="BN350" s="5"/>
      <c r="BO350" s="5"/>
      <c r="BP350" s="1"/>
      <c r="BQ350" s="1"/>
      <c r="BR350" s="1"/>
      <c r="BS350" s="1"/>
      <c r="BT350" s="1"/>
      <c r="BU350" s="4"/>
      <c r="BV350" s="1"/>
      <c r="BW350" s="3"/>
      <c r="BX350" s="4"/>
      <c r="BY350" s="5"/>
      <c r="BZ350" s="5"/>
      <c r="CA350" s="5"/>
      <c r="CB350" s="5"/>
      <c r="CC350" s="5"/>
      <c r="CD350" s="43"/>
    </row>
    <row r="351" spans="1:82" ht="15" customHeight="1" x14ac:dyDescent="0.25">
      <c r="A351" s="8"/>
      <c r="B351" s="5"/>
      <c r="C351" s="5"/>
      <c r="D351" s="5"/>
      <c r="E351" s="5"/>
      <c r="F351" s="94" t="str">
        <f t="shared" si="59"/>
        <v/>
      </c>
      <c r="G351" s="94" t="str">
        <f t="shared" si="60"/>
        <v/>
      </c>
      <c r="H351" s="127" t="str">
        <f>IF(A351&lt;&gt;"",IF(MID(C351,1,1)="c",$AS$26,IF(MID(C351,1,1)="r",$AS$41,IF(MID(C351,1,1)="p",#REF!,#REF!))),"")</f>
        <v/>
      </c>
      <c r="I351" s="92" t="str">
        <f t="shared" si="61"/>
        <v/>
      </c>
      <c r="J351" s="92" t="str">
        <f t="shared" si="62"/>
        <v/>
      </c>
      <c r="K351" s="92" t="str">
        <f t="shared" si="63"/>
        <v/>
      </c>
      <c r="L351" s="92" t="str">
        <f t="shared" si="64"/>
        <v/>
      </c>
      <c r="M351" s="95" t="str">
        <f>IF(A351&lt;&gt;"",IF(MID(C351,1,1)="c",SigmaEpsConcrete(I351,$AN$30:$AN$33,$AR$30:$AR$33,$AS$26,$AS$27,$AS$28,$AQ$20,$AU$19),""),"")</f>
        <v/>
      </c>
      <c r="N351" s="95" t="str">
        <f>IF(A351&lt;&gt;"",IF(MID(C351,1,1)="r",SigmaEpsReinf(J351,$AS$42:$AS$43,$AS$41,$AS$39,$AS$40,$AQ$38),""),"")</f>
        <v/>
      </c>
      <c r="Q351" s="92" t="str">
        <f t="shared" si="66"/>
        <v/>
      </c>
      <c r="R351" s="92" t="str">
        <f t="shared" si="67"/>
        <v/>
      </c>
      <c r="U351" s="5"/>
      <c r="V351" s="5"/>
      <c r="W351" s="94" t="str">
        <f t="shared" si="65"/>
        <v/>
      </c>
      <c r="X351" s="94" t="str">
        <f t="shared" si="68"/>
        <v/>
      </c>
      <c r="Y351" s="5"/>
      <c r="BK351" s="8"/>
      <c r="BL351" s="5"/>
      <c r="BM351" s="5"/>
      <c r="BN351" s="5"/>
      <c r="BO351" s="5"/>
      <c r="BP351" s="1"/>
      <c r="BQ351" s="1"/>
      <c r="BR351" s="1"/>
      <c r="BS351" s="1"/>
      <c r="BT351" s="1"/>
      <c r="BU351" s="4"/>
      <c r="BV351" s="1"/>
      <c r="BW351" s="3"/>
      <c r="BX351" s="4"/>
      <c r="BY351" s="5"/>
      <c r="BZ351" s="5"/>
      <c r="CA351" s="5"/>
      <c r="CB351" s="5"/>
      <c r="CC351" s="5"/>
      <c r="CD351" s="43"/>
    </row>
    <row r="352" spans="1:82" ht="15" customHeight="1" x14ac:dyDescent="0.25">
      <c r="A352" s="8"/>
      <c r="B352" s="5"/>
      <c r="C352" s="5"/>
      <c r="D352" s="5"/>
      <c r="E352" s="5"/>
      <c r="F352" s="94" t="str">
        <f t="shared" si="59"/>
        <v/>
      </c>
      <c r="G352" s="94" t="str">
        <f t="shared" si="60"/>
        <v/>
      </c>
      <c r="H352" s="127" t="str">
        <f>IF(A352&lt;&gt;"",IF(MID(C352,1,1)="c",$AS$26,IF(MID(C352,1,1)="r",$AS$41,IF(MID(C352,1,1)="p",#REF!,#REF!))),"")</f>
        <v/>
      </c>
      <c r="I352" s="92" t="str">
        <f t="shared" si="61"/>
        <v/>
      </c>
      <c r="J352" s="92" t="str">
        <f t="shared" si="62"/>
        <v/>
      </c>
      <c r="K352" s="92" t="str">
        <f t="shared" si="63"/>
        <v/>
      </c>
      <c r="L352" s="92" t="str">
        <f t="shared" si="64"/>
        <v/>
      </c>
      <c r="M352" s="95" t="str">
        <f>IF(A352&lt;&gt;"",IF(MID(C352,1,1)="c",SigmaEpsConcrete(I352,$AN$30:$AN$33,$AR$30:$AR$33,$AS$26,$AS$27,$AS$28,$AQ$20,$AU$19),""),"")</f>
        <v/>
      </c>
      <c r="N352" s="95" t="str">
        <f>IF(A352&lt;&gt;"",IF(MID(C352,1,1)="r",SigmaEpsReinf(J352,$AS$42:$AS$43,$AS$41,$AS$39,$AS$40,$AQ$38),""),"")</f>
        <v/>
      </c>
      <c r="Q352" s="92" t="str">
        <f t="shared" si="66"/>
        <v/>
      </c>
      <c r="R352" s="92" t="str">
        <f t="shared" si="67"/>
        <v/>
      </c>
      <c r="U352" s="5"/>
      <c r="V352" s="5"/>
      <c r="W352" s="94" t="str">
        <f t="shared" si="65"/>
        <v/>
      </c>
      <c r="X352" s="94" t="str">
        <f t="shared" si="68"/>
        <v/>
      </c>
      <c r="Y352" s="5"/>
      <c r="BK352" s="8"/>
      <c r="BL352" s="5"/>
      <c r="BM352" s="5"/>
      <c r="BN352" s="5"/>
      <c r="BO352" s="5"/>
      <c r="BP352" s="1"/>
      <c r="BQ352" s="1"/>
      <c r="BR352" s="1"/>
      <c r="BS352" s="1"/>
      <c r="BT352" s="1"/>
      <c r="BU352" s="4"/>
      <c r="BV352" s="1"/>
      <c r="BW352" s="3"/>
      <c r="BX352" s="4"/>
      <c r="BY352" s="5"/>
      <c r="BZ352" s="5"/>
      <c r="CA352" s="5"/>
      <c r="CB352" s="5"/>
      <c r="CC352" s="5"/>
      <c r="CD352" s="43"/>
    </row>
    <row r="353" spans="1:82" ht="15" customHeight="1" x14ac:dyDescent="0.25">
      <c r="A353" s="8"/>
      <c r="B353" s="5"/>
      <c r="C353" s="5"/>
      <c r="D353" s="5"/>
      <c r="E353" s="5"/>
      <c r="F353" s="94" t="str">
        <f t="shared" si="59"/>
        <v/>
      </c>
      <c r="G353" s="94" t="str">
        <f t="shared" si="60"/>
        <v/>
      </c>
      <c r="H353" s="127" t="str">
        <f>IF(A353&lt;&gt;"",IF(MID(C353,1,1)="c",$AS$26,IF(MID(C353,1,1)="r",$AS$41,IF(MID(C353,1,1)="p",#REF!,#REF!))),"")</f>
        <v/>
      </c>
      <c r="I353" s="92" t="str">
        <f t="shared" si="61"/>
        <v/>
      </c>
      <c r="J353" s="92" t="str">
        <f t="shared" si="62"/>
        <v/>
      </c>
      <c r="K353" s="92" t="str">
        <f t="shared" si="63"/>
        <v/>
      </c>
      <c r="L353" s="92" t="str">
        <f t="shared" si="64"/>
        <v/>
      </c>
      <c r="M353" s="95" t="str">
        <f>IF(A353&lt;&gt;"",IF(MID(C353,1,1)="c",SigmaEpsConcrete(I353,$AN$30:$AN$33,$AR$30:$AR$33,$AS$26,$AS$27,$AS$28,$AQ$20,$AU$19),""),"")</f>
        <v/>
      </c>
      <c r="N353" s="95" t="str">
        <f>IF(A353&lt;&gt;"",IF(MID(C353,1,1)="r",SigmaEpsReinf(J353,$AS$42:$AS$43,$AS$41,$AS$39,$AS$40,$AQ$38),""),"")</f>
        <v/>
      </c>
      <c r="Q353" s="92" t="str">
        <f t="shared" si="66"/>
        <v/>
      </c>
      <c r="R353" s="92" t="str">
        <f t="shared" si="67"/>
        <v/>
      </c>
      <c r="U353" s="5"/>
      <c r="V353" s="5"/>
      <c r="W353" s="94" t="str">
        <f t="shared" si="65"/>
        <v/>
      </c>
      <c r="X353" s="94" t="str">
        <f t="shared" si="68"/>
        <v/>
      </c>
      <c r="Y353" s="5"/>
      <c r="BK353" s="8"/>
      <c r="BL353" s="5"/>
      <c r="BM353" s="5"/>
      <c r="BN353" s="5"/>
      <c r="BO353" s="5"/>
      <c r="BP353" s="1"/>
      <c r="BQ353" s="1"/>
      <c r="BR353" s="1"/>
      <c r="BS353" s="1"/>
      <c r="BT353" s="1"/>
      <c r="BU353" s="4"/>
      <c r="BV353" s="1"/>
      <c r="BW353" s="3"/>
      <c r="BX353" s="4"/>
      <c r="BY353" s="5"/>
      <c r="BZ353" s="5"/>
      <c r="CA353" s="5"/>
      <c r="CB353" s="5"/>
      <c r="CC353" s="5"/>
      <c r="CD353" s="43"/>
    </row>
    <row r="354" spans="1:82" ht="15" customHeight="1" x14ac:dyDescent="0.25">
      <c r="A354" s="8"/>
      <c r="B354" s="5"/>
      <c r="C354" s="5"/>
      <c r="D354" s="5"/>
      <c r="E354" s="5"/>
      <c r="F354" s="94" t="str">
        <f t="shared" si="59"/>
        <v/>
      </c>
      <c r="G354" s="94" t="str">
        <f t="shared" si="60"/>
        <v/>
      </c>
      <c r="H354" s="127" t="str">
        <f>IF(A354&lt;&gt;"",IF(MID(C354,1,1)="c",$AS$26,IF(MID(C354,1,1)="r",$AS$41,IF(MID(C354,1,1)="p",#REF!,#REF!))),"")</f>
        <v/>
      </c>
      <c r="I354" s="92" t="str">
        <f t="shared" si="61"/>
        <v/>
      </c>
      <c r="J354" s="92" t="str">
        <f t="shared" si="62"/>
        <v/>
      </c>
      <c r="K354" s="92" t="str">
        <f t="shared" si="63"/>
        <v/>
      </c>
      <c r="L354" s="92" t="str">
        <f t="shared" si="64"/>
        <v/>
      </c>
      <c r="M354" s="95" t="str">
        <f>IF(A354&lt;&gt;"",IF(MID(C354,1,1)="c",SigmaEpsConcrete(I354,$AN$30:$AN$33,$AR$30:$AR$33,$AS$26,$AS$27,$AS$28,$AQ$20,$AU$19),""),"")</f>
        <v/>
      </c>
      <c r="N354" s="95" t="str">
        <f>IF(A354&lt;&gt;"",IF(MID(C354,1,1)="r",SigmaEpsReinf(J354,$AS$42:$AS$43,$AS$41,$AS$39,$AS$40,$AQ$38),""),"")</f>
        <v/>
      </c>
      <c r="Q354" s="92" t="str">
        <f t="shared" si="66"/>
        <v/>
      </c>
      <c r="R354" s="92" t="str">
        <f t="shared" si="67"/>
        <v/>
      </c>
      <c r="U354" s="5"/>
      <c r="V354" s="5"/>
      <c r="W354" s="94" t="str">
        <f t="shared" si="65"/>
        <v/>
      </c>
      <c r="X354" s="94" t="str">
        <f t="shared" si="68"/>
        <v/>
      </c>
      <c r="Y354" s="5"/>
      <c r="BK354" s="8"/>
      <c r="BL354" s="5"/>
      <c r="BM354" s="5"/>
      <c r="BN354" s="5"/>
      <c r="BO354" s="5"/>
      <c r="BP354" s="1"/>
      <c r="BQ354" s="1"/>
      <c r="BR354" s="1"/>
      <c r="BS354" s="1"/>
      <c r="BT354" s="1"/>
      <c r="BU354" s="4"/>
      <c r="BV354" s="1"/>
      <c r="BW354" s="3"/>
      <c r="BX354" s="4"/>
      <c r="BY354" s="5"/>
      <c r="BZ354" s="5"/>
      <c r="CA354" s="5"/>
      <c r="CB354" s="5"/>
      <c r="CC354" s="5"/>
      <c r="CD354" s="43"/>
    </row>
    <row r="355" spans="1:82" ht="15" customHeight="1" x14ac:dyDescent="0.25">
      <c r="A355" s="8"/>
      <c r="B355" s="5"/>
      <c r="C355" s="5"/>
      <c r="D355" s="5"/>
      <c r="E355" s="5"/>
      <c r="F355" s="94" t="str">
        <f t="shared" si="59"/>
        <v/>
      </c>
      <c r="G355" s="94" t="str">
        <f t="shared" si="60"/>
        <v/>
      </c>
      <c r="H355" s="127" t="str">
        <f>IF(A355&lt;&gt;"",IF(MID(C355,1,1)="c",$AS$26,IF(MID(C355,1,1)="r",$AS$41,IF(MID(C355,1,1)="p",#REF!,#REF!))),"")</f>
        <v/>
      </c>
      <c r="I355" s="92" t="str">
        <f t="shared" si="61"/>
        <v/>
      </c>
      <c r="J355" s="92" t="str">
        <f t="shared" si="62"/>
        <v/>
      </c>
      <c r="K355" s="92" t="str">
        <f t="shared" si="63"/>
        <v/>
      </c>
      <c r="L355" s="92" t="str">
        <f t="shared" si="64"/>
        <v/>
      </c>
      <c r="M355" s="95" t="str">
        <f>IF(A355&lt;&gt;"",IF(MID(C355,1,1)="c",SigmaEpsConcrete(I355,$AN$30:$AN$33,$AR$30:$AR$33,$AS$26,$AS$27,$AS$28,$AQ$20,$AU$19),""),"")</f>
        <v/>
      </c>
      <c r="N355" s="95" t="str">
        <f>IF(A355&lt;&gt;"",IF(MID(C355,1,1)="r",SigmaEpsReinf(J355,$AS$42:$AS$43,$AS$41,$AS$39,$AS$40,$AQ$38),""),"")</f>
        <v/>
      </c>
      <c r="Q355" s="92" t="str">
        <f t="shared" si="66"/>
        <v/>
      </c>
      <c r="R355" s="92" t="str">
        <f t="shared" si="67"/>
        <v/>
      </c>
      <c r="U355" s="5"/>
      <c r="V355" s="5"/>
      <c r="W355" s="94" t="str">
        <f t="shared" si="65"/>
        <v/>
      </c>
      <c r="X355" s="94" t="str">
        <f t="shared" si="68"/>
        <v/>
      </c>
      <c r="Y355" s="5"/>
      <c r="BK355" s="8"/>
      <c r="BL355" s="5"/>
      <c r="BM355" s="5"/>
      <c r="BN355" s="5"/>
      <c r="BO355" s="5"/>
      <c r="BP355" s="1"/>
      <c r="BQ355" s="1"/>
      <c r="BR355" s="1"/>
      <c r="BS355" s="1"/>
      <c r="BT355" s="1"/>
      <c r="BU355" s="4"/>
      <c r="BV355" s="1"/>
      <c r="BW355" s="3"/>
      <c r="BX355" s="4"/>
      <c r="BY355" s="5"/>
      <c r="BZ355" s="5"/>
      <c r="CA355" s="5"/>
      <c r="CB355" s="5"/>
      <c r="CC355" s="5"/>
      <c r="CD355" s="43"/>
    </row>
    <row r="356" spans="1:82" ht="15" customHeight="1" x14ac:dyDescent="0.25">
      <c r="A356" s="8"/>
      <c r="B356" s="5"/>
      <c r="C356" s="5"/>
      <c r="D356" s="5"/>
      <c r="E356" s="5"/>
      <c r="F356" s="94" t="str">
        <f t="shared" si="59"/>
        <v/>
      </c>
      <c r="G356" s="94" t="str">
        <f t="shared" si="60"/>
        <v/>
      </c>
      <c r="H356" s="127" t="str">
        <f>IF(A356&lt;&gt;"",IF(MID(C356,1,1)="c",$AS$26,IF(MID(C356,1,1)="r",$AS$41,IF(MID(C356,1,1)="p",#REF!,#REF!))),"")</f>
        <v/>
      </c>
      <c r="I356" s="92" t="str">
        <f t="shared" si="61"/>
        <v/>
      </c>
      <c r="J356" s="92" t="str">
        <f t="shared" si="62"/>
        <v/>
      </c>
      <c r="K356" s="92" t="str">
        <f t="shared" si="63"/>
        <v/>
      </c>
      <c r="L356" s="92" t="str">
        <f t="shared" si="64"/>
        <v/>
      </c>
      <c r="M356" s="95" t="str">
        <f>IF(A356&lt;&gt;"",IF(MID(C356,1,1)="c",SigmaEpsConcrete(I356,$AN$30:$AN$33,$AR$30:$AR$33,$AS$26,$AS$27,$AS$28,$AQ$20,$AU$19),""),"")</f>
        <v/>
      </c>
      <c r="N356" s="95" t="str">
        <f>IF(A356&lt;&gt;"",IF(MID(C356,1,1)="r",SigmaEpsReinf(J356,$AS$42:$AS$43,$AS$41,$AS$39,$AS$40,$AQ$38),""),"")</f>
        <v/>
      </c>
      <c r="Q356" s="92" t="str">
        <f t="shared" si="66"/>
        <v/>
      </c>
      <c r="R356" s="92" t="str">
        <f t="shared" si="67"/>
        <v/>
      </c>
      <c r="U356" s="5"/>
      <c r="V356" s="5"/>
      <c r="W356" s="94" t="str">
        <f t="shared" si="65"/>
        <v/>
      </c>
      <c r="X356" s="94" t="str">
        <f t="shared" si="68"/>
        <v/>
      </c>
      <c r="Y356" s="5"/>
      <c r="BK356" s="8"/>
      <c r="BL356" s="5"/>
      <c r="BM356" s="5"/>
      <c r="BN356" s="5"/>
      <c r="BO356" s="5"/>
      <c r="BP356" s="1"/>
      <c r="BQ356" s="1"/>
      <c r="BR356" s="1"/>
      <c r="BS356" s="1"/>
      <c r="BT356" s="1"/>
      <c r="BU356" s="4"/>
      <c r="BV356" s="1"/>
      <c r="BW356" s="3"/>
      <c r="BX356" s="4"/>
      <c r="BY356" s="5"/>
      <c r="BZ356" s="5"/>
      <c r="CA356" s="5"/>
      <c r="CB356" s="5"/>
      <c r="CC356" s="5"/>
      <c r="CD356" s="43"/>
    </row>
    <row r="357" spans="1:82" ht="15" customHeight="1" x14ac:dyDescent="0.25">
      <c r="A357" s="8"/>
      <c r="B357" s="5"/>
      <c r="C357" s="5"/>
      <c r="D357" s="5"/>
      <c r="E357" s="5"/>
      <c r="F357" s="94" t="str">
        <f t="shared" si="59"/>
        <v/>
      </c>
      <c r="G357" s="94" t="str">
        <f t="shared" si="60"/>
        <v/>
      </c>
      <c r="H357" s="127" t="str">
        <f>IF(A357&lt;&gt;"",IF(MID(C357,1,1)="c",$AS$26,IF(MID(C357,1,1)="r",$AS$41,IF(MID(C357,1,1)="p",#REF!,#REF!))),"")</f>
        <v/>
      </c>
      <c r="I357" s="92" t="str">
        <f t="shared" si="61"/>
        <v/>
      </c>
      <c r="J357" s="92" t="str">
        <f t="shared" si="62"/>
        <v/>
      </c>
      <c r="K357" s="92" t="str">
        <f t="shared" si="63"/>
        <v/>
      </c>
      <c r="L357" s="92" t="str">
        <f t="shared" si="64"/>
        <v/>
      </c>
      <c r="M357" s="95" t="str">
        <f>IF(A357&lt;&gt;"",IF(MID(C357,1,1)="c",SigmaEpsConcrete(I357,$AN$30:$AN$33,$AR$30:$AR$33,$AS$26,$AS$27,$AS$28,$AQ$20,$AU$19),""),"")</f>
        <v/>
      </c>
      <c r="N357" s="95" t="str">
        <f>IF(A357&lt;&gt;"",IF(MID(C357,1,1)="r",SigmaEpsReinf(J357,$AS$42:$AS$43,$AS$41,$AS$39,$AS$40,$AQ$38),""),"")</f>
        <v/>
      </c>
      <c r="Q357" s="92" t="str">
        <f t="shared" si="66"/>
        <v/>
      </c>
      <c r="R357" s="92" t="str">
        <f t="shared" si="67"/>
        <v/>
      </c>
      <c r="U357" s="5"/>
      <c r="V357" s="5"/>
      <c r="W357" s="94" t="str">
        <f t="shared" si="65"/>
        <v/>
      </c>
      <c r="X357" s="94" t="str">
        <f t="shared" si="68"/>
        <v/>
      </c>
      <c r="Y357" s="5"/>
      <c r="BK357" s="8"/>
      <c r="BL357" s="5"/>
      <c r="BM357" s="5"/>
      <c r="BN357" s="5"/>
      <c r="BO357" s="5"/>
      <c r="BP357" s="1"/>
      <c r="BQ357" s="1"/>
      <c r="BR357" s="1"/>
      <c r="BS357" s="1"/>
      <c r="BT357" s="1"/>
      <c r="BU357" s="4"/>
      <c r="BV357" s="1"/>
      <c r="BW357" s="3"/>
      <c r="BX357" s="4"/>
      <c r="BY357" s="5"/>
      <c r="BZ357" s="5"/>
      <c r="CA357" s="5"/>
      <c r="CB357" s="5"/>
      <c r="CC357" s="5"/>
      <c r="CD357" s="43"/>
    </row>
    <row r="358" spans="1:82" ht="15" customHeight="1" x14ac:dyDescent="0.25">
      <c r="A358" s="8"/>
      <c r="B358" s="5"/>
      <c r="C358" s="5"/>
      <c r="D358" s="5"/>
      <c r="E358" s="5"/>
      <c r="F358" s="94" t="str">
        <f t="shared" si="59"/>
        <v/>
      </c>
      <c r="G358" s="94" t="str">
        <f t="shared" si="60"/>
        <v/>
      </c>
      <c r="H358" s="127" t="str">
        <f>IF(A358&lt;&gt;"",IF(MID(C358,1,1)="c",$AS$26,IF(MID(C358,1,1)="r",$AS$41,IF(MID(C358,1,1)="p",#REF!,#REF!))),"")</f>
        <v/>
      </c>
      <c r="I358" s="92" t="str">
        <f t="shared" si="61"/>
        <v/>
      </c>
      <c r="J358" s="92" t="str">
        <f t="shared" si="62"/>
        <v/>
      </c>
      <c r="K358" s="92" t="str">
        <f t="shared" si="63"/>
        <v/>
      </c>
      <c r="L358" s="92" t="str">
        <f t="shared" si="64"/>
        <v/>
      </c>
      <c r="M358" s="95" t="str">
        <f>IF(A358&lt;&gt;"",IF(MID(C358,1,1)="c",SigmaEpsConcrete(I358,$AN$30:$AN$33,$AR$30:$AR$33,$AS$26,$AS$27,$AS$28,$AQ$20,$AU$19),""),"")</f>
        <v/>
      </c>
      <c r="N358" s="95" t="str">
        <f>IF(A358&lt;&gt;"",IF(MID(C358,1,1)="r",SigmaEpsReinf(J358,$AS$42:$AS$43,$AS$41,$AS$39,$AS$40,$AQ$38),""),"")</f>
        <v/>
      </c>
      <c r="Q358" s="92" t="str">
        <f t="shared" si="66"/>
        <v/>
      </c>
      <c r="R358" s="92" t="str">
        <f t="shared" si="67"/>
        <v/>
      </c>
      <c r="U358" s="5"/>
      <c r="V358" s="5"/>
      <c r="W358" s="94" t="str">
        <f t="shared" si="65"/>
        <v/>
      </c>
      <c r="X358" s="94" t="str">
        <f t="shared" si="68"/>
        <v/>
      </c>
      <c r="Y358" s="5"/>
      <c r="BK358" s="8"/>
      <c r="BL358" s="5"/>
      <c r="BM358" s="5"/>
      <c r="BN358" s="5"/>
      <c r="BO358" s="5"/>
      <c r="BP358" s="1"/>
      <c r="BQ358" s="1"/>
      <c r="BR358" s="1"/>
      <c r="BS358" s="1"/>
      <c r="BT358" s="1"/>
      <c r="BU358" s="4"/>
      <c r="BV358" s="1"/>
      <c r="BW358" s="3"/>
      <c r="BX358" s="4"/>
      <c r="BY358" s="5"/>
      <c r="BZ358" s="5"/>
      <c r="CA358" s="5"/>
      <c r="CB358" s="5"/>
      <c r="CC358" s="5"/>
      <c r="CD358" s="43"/>
    </row>
    <row r="359" spans="1:82" ht="15" customHeight="1" x14ac:dyDescent="0.25">
      <c r="A359" s="8"/>
      <c r="B359" s="5"/>
      <c r="C359" s="5"/>
      <c r="D359" s="5"/>
      <c r="E359" s="5"/>
      <c r="F359" s="94" t="str">
        <f t="shared" si="59"/>
        <v/>
      </c>
      <c r="G359" s="94" t="str">
        <f t="shared" si="60"/>
        <v/>
      </c>
      <c r="H359" s="127" t="str">
        <f>IF(A359&lt;&gt;"",IF(MID(C359,1,1)="c",$AS$26,IF(MID(C359,1,1)="r",$AS$41,IF(MID(C359,1,1)="p",#REF!,#REF!))),"")</f>
        <v/>
      </c>
      <c r="I359" s="92" t="str">
        <f t="shared" si="61"/>
        <v/>
      </c>
      <c r="J359" s="92" t="str">
        <f t="shared" si="62"/>
        <v/>
      </c>
      <c r="K359" s="92" t="str">
        <f t="shared" si="63"/>
        <v/>
      </c>
      <c r="L359" s="92" t="str">
        <f t="shared" si="64"/>
        <v/>
      </c>
      <c r="M359" s="95" t="str">
        <f>IF(A359&lt;&gt;"",IF(MID(C359,1,1)="c",SigmaEpsConcrete(I359,$AN$30:$AN$33,$AR$30:$AR$33,$AS$26,$AS$27,$AS$28,$AQ$20,$AU$19),""),"")</f>
        <v/>
      </c>
      <c r="N359" s="95" t="str">
        <f>IF(A359&lt;&gt;"",IF(MID(C359,1,1)="r",SigmaEpsReinf(J359,$AS$42:$AS$43,$AS$41,$AS$39,$AS$40,$AQ$38),""),"")</f>
        <v/>
      </c>
      <c r="Q359" s="92" t="str">
        <f t="shared" si="66"/>
        <v/>
      </c>
      <c r="R359" s="92" t="str">
        <f t="shared" si="67"/>
        <v/>
      </c>
      <c r="U359" s="5"/>
      <c r="V359" s="5"/>
      <c r="W359" s="94" t="str">
        <f t="shared" si="65"/>
        <v/>
      </c>
      <c r="X359" s="94" t="str">
        <f t="shared" si="68"/>
        <v/>
      </c>
      <c r="Y359" s="5"/>
      <c r="BK359" s="8"/>
      <c r="BL359" s="5"/>
      <c r="BM359" s="5"/>
      <c r="BN359" s="5"/>
      <c r="BO359" s="5"/>
      <c r="BP359" s="1"/>
      <c r="BQ359" s="1"/>
      <c r="BR359" s="1"/>
      <c r="BS359" s="1"/>
      <c r="BT359" s="1"/>
      <c r="BU359" s="4"/>
      <c r="BV359" s="1"/>
      <c r="BW359" s="3"/>
      <c r="BX359" s="4"/>
      <c r="BY359" s="5"/>
      <c r="BZ359" s="5"/>
      <c r="CA359" s="5"/>
      <c r="CB359" s="5"/>
      <c r="CC359" s="5"/>
      <c r="CD359" s="43"/>
    </row>
    <row r="360" spans="1:82" ht="15" customHeight="1" x14ac:dyDescent="0.25">
      <c r="A360" s="8"/>
      <c r="B360" s="5"/>
      <c r="C360" s="5"/>
      <c r="D360" s="5"/>
      <c r="E360" s="5"/>
      <c r="F360" s="94" t="str">
        <f t="shared" si="59"/>
        <v/>
      </c>
      <c r="G360" s="94" t="str">
        <f t="shared" si="60"/>
        <v/>
      </c>
      <c r="H360" s="127" t="str">
        <f>IF(A360&lt;&gt;"",IF(MID(C360,1,1)="c",$AS$26,IF(MID(C360,1,1)="r",$AS$41,IF(MID(C360,1,1)="p",#REF!,#REF!))),"")</f>
        <v/>
      </c>
      <c r="I360" s="92" t="str">
        <f t="shared" si="61"/>
        <v/>
      </c>
      <c r="J360" s="92" t="str">
        <f t="shared" si="62"/>
        <v/>
      </c>
      <c r="K360" s="92" t="str">
        <f t="shared" si="63"/>
        <v/>
      </c>
      <c r="L360" s="92" t="str">
        <f t="shared" si="64"/>
        <v/>
      </c>
      <c r="M360" s="95" t="str">
        <f>IF(A360&lt;&gt;"",IF(MID(C360,1,1)="c",SigmaEpsConcrete(I360,$AN$30:$AN$33,$AR$30:$AR$33,$AS$26,$AS$27,$AS$28,$AQ$20,$AU$19),""),"")</f>
        <v/>
      </c>
      <c r="N360" s="95" t="str">
        <f>IF(A360&lt;&gt;"",IF(MID(C360,1,1)="r",SigmaEpsReinf(J360,$AS$42:$AS$43,$AS$41,$AS$39,$AS$40,$AQ$38),""),"")</f>
        <v/>
      </c>
      <c r="Q360" s="92" t="str">
        <f t="shared" si="66"/>
        <v/>
      </c>
      <c r="R360" s="92" t="str">
        <f t="shared" si="67"/>
        <v/>
      </c>
      <c r="U360" s="5"/>
      <c r="V360" s="5"/>
      <c r="W360" s="94" t="str">
        <f t="shared" si="65"/>
        <v/>
      </c>
      <c r="X360" s="94" t="str">
        <f t="shared" si="68"/>
        <v/>
      </c>
      <c r="Y360" s="5"/>
      <c r="BK360" s="8"/>
      <c r="BL360" s="5"/>
      <c r="BM360" s="5"/>
      <c r="BN360" s="5"/>
      <c r="BO360" s="5"/>
      <c r="BP360" s="1"/>
      <c r="BQ360" s="1"/>
      <c r="BR360" s="1"/>
      <c r="BS360" s="1"/>
      <c r="BT360" s="1"/>
      <c r="BU360" s="4"/>
      <c r="BV360" s="1"/>
      <c r="BW360" s="3"/>
      <c r="BX360" s="4"/>
      <c r="BY360" s="5"/>
      <c r="BZ360" s="5"/>
      <c r="CA360" s="5"/>
      <c r="CB360" s="5"/>
      <c r="CC360" s="5"/>
      <c r="CD360" s="43"/>
    </row>
    <row r="361" spans="1:82" ht="15" customHeight="1" x14ac:dyDescent="0.25">
      <c r="A361" s="8"/>
      <c r="B361" s="5"/>
      <c r="C361" s="5"/>
      <c r="D361" s="5"/>
      <c r="E361" s="5"/>
      <c r="F361" s="94" t="str">
        <f t="shared" si="59"/>
        <v/>
      </c>
      <c r="G361" s="94" t="str">
        <f t="shared" si="60"/>
        <v/>
      </c>
      <c r="H361" s="127" t="str">
        <f>IF(A361&lt;&gt;"",IF(MID(C361,1,1)="c",$AS$26,IF(MID(C361,1,1)="r",$AS$41,IF(MID(C361,1,1)="p",#REF!,#REF!))),"")</f>
        <v/>
      </c>
      <c r="I361" s="92" t="str">
        <f t="shared" si="61"/>
        <v/>
      </c>
      <c r="J361" s="92" t="str">
        <f t="shared" si="62"/>
        <v/>
      </c>
      <c r="K361" s="92" t="str">
        <f t="shared" si="63"/>
        <v/>
      </c>
      <c r="L361" s="92" t="str">
        <f t="shared" si="64"/>
        <v/>
      </c>
      <c r="M361" s="95" t="str">
        <f>IF(A361&lt;&gt;"",IF(MID(C361,1,1)="c",SigmaEpsConcrete(I361,$AN$30:$AN$33,$AR$30:$AR$33,$AS$26,$AS$27,$AS$28,$AQ$20,$AU$19),""),"")</f>
        <v/>
      </c>
      <c r="N361" s="95" t="str">
        <f>IF(A361&lt;&gt;"",IF(MID(C361,1,1)="r",SigmaEpsReinf(J361,$AS$42:$AS$43,$AS$41,$AS$39,$AS$40,$AQ$38),""),"")</f>
        <v/>
      </c>
      <c r="Q361" s="92" t="str">
        <f t="shared" si="66"/>
        <v/>
      </c>
      <c r="R361" s="92" t="str">
        <f t="shared" si="67"/>
        <v/>
      </c>
      <c r="U361" s="5"/>
      <c r="V361" s="5"/>
      <c r="W361" s="94" t="str">
        <f t="shared" si="65"/>
        <v/>
      </c>
      <c r="X361" s="94" t="str">
        <f t="shared" si="68"/>
        <v/>
      </c>
      <c r="Y361" s="5"/>
      <c r="BK361" s="8"/>
      <c r="BL361" s="5"/>
      <c r="BM361" s="5"/>
      <c r="BN361" s="5"/>
      <c r="BO361" s="5"/>
      <c r="BP361" s="1"/>
      <c r="BQ361" s="1"/>
      <c r="BR361" s="1"/>
      <c r="BS361" s="1"/>
      <c r="BT361" s="1"/>
      <c r="BU361" s="4"/>
      <c r="BV361" s="1"/>
      <c r="BW361" s="3"/>
      <c r="BX361" s="4"/>
      <c r="BY361" s="5"/>
      <c r="BZ361" s="5"/>
      <c r="CA361" s="5"/>
      <c r="CB361" s="5"/>
      <c r="CC361" s="5"/>
      <c r="CD361" s="43"/>
    </row>
    <row r="362" spans="1:82" ht="15" customHeight="1" x14ac:dyDescent="0.25">
      <c r="A362" s="8"/>
      <c r="B362" s="5"/>
      <c r="C362" s="5"/>
      <c r="D362" s="5"/>
      <c r="E362" s="5"/>
      <c r="F362" s="94" t="str">
        <f t="shared" si="59"/>
        <v/>
      </c>
      <c r="G362" s="94" t="str">
        <f t="shared" si="60"/>
        <v/>
      </c>
      <c r="H362" s="127" t="str">
        <f>IF(A362&lt;&gt;"",IF(MID(C362,1,1)="c",$AS$26,IF(MID(C362,1,1)="r",$AS$41,IF(MID(C362,1,1)="p",#REF!,#REF!))),"")</f>
        <v/>
      </c>
      <c r="I362" s="92" t="str">
        <f t="shared" si="61"/>
        <v/>
      </c>
      <c r="J362" s="92" t="str">
        <f t="shared" si="62"/>
        <v/>
      </c>
      <c r="K362" s="92" t="str">
        <f t="shared" si="63"/>
        <v/>
      </c>
      <c r="L362" s="92" t="str">
        <f t="shared" si="64"/>
        <v/>
      </c>
      <c r="M362" s="95" t="str">
        <f>IF(A362&lt;&gt;"",IF(MID(C362,1,1)="c",SigmaEpsConcrete(I362,$AN$30:$AN$33,$AR$30:$AR$33,$AS$26,$AS$27,$AS$28,$AQ$20,$AU$19),""),"")</f>
        <v/>
      </c>
      <c r="N362" s="95" t="str">
        <f>IF(A362&lt;&gt;"",IF(MID(C362,1,1)="r",SigmaEpsReinf(J362,$AS$42:$AS$43,$AS$41,$AS$39,$AS$40,$AQ$38),""),"")</f>
        <v/>
      </c>
      <c r="Q362" s="92" t="str">
        <f t="shared" si="66"/>
        <v/>
      </c>
      <c r="R362" s="92" t="str">
        <f t="shared" si="67"/>
        <v/>
      </c>
      <c r="U362" s="5"/>
      <c r="V362" s="5"/>
      <c r="W362" s="94" t="str">
        <f t="shared" si="65"/>
        <v/>
      </c>
      <c r="X362" s="94" t="str">
        <f t="shared" si="68"/>
        <v/>
      </c>
      <c r="Y362" s="5"/>
      <c r="BK362" s="8"/>
      <c r="BL362" s="5"/>
      <c r="BM362" s="5"/>
      <c r="BN362" s="5"/>
      <c r="BO362" s="5"/>
      <c r="BP362" s="1"/>
      <c r="BQ362" s="1"/>
      <c r="BR362" s="1"/>
      <c r="BS362" s="1"/>
      <c r="BT362" s="1"/>
      <c r="BU362" s="4"/>
      <c r="BV362" s="1"/>
      <c r="BW362" s="3"/>
      <c r="BX362" s="4"/>
      <c r="BY362" s="5"/>
      <c r="BZ362" s="5"/>
      <c r="CA362" s="5"/>
      <c r="CB362" s="5"/>
      <c r="CC362" s="5"/>
      <c r="CD362" s="43"/>
    </row>
    <row r="363" spans="1:82" ht="15" customHeight="1" x14ac:dyDescent="0.25">
      <c r="A363" s="8"/>
      <c r="B363" s="5"/>
      <c r="C363" s="5"/>
      <c r="D363" s="5"/>
      <c r="E363" s="5"/>
      <c r="F363" s="94" t="str">
        <f t="shared" si="59"/>
        <v/>
      </c>
      <c r="G363" s="94" t="str">
        <f t="shared" si="60"/>
        <v/>
      </c>
      <c r="H363" s="127" t="str">
        <f>IF(A363&lt;&gt;"",IF(MID(C363,1,1)="c",$AS$26,IF(MID(C363,1,1)="r",$AS$41,IF(MID(C363,1,1)="p",#REF!,#REF!))),"")</f>
        <v/>
      </c>
      <c r="I363" s="92" t="str">
        <f t="shared" si="61"/>
        <v/>
      </c>
      <c r="J363" s="92" t="str">
        <f t="shared" si="62"/>
        <v/>
      </c>
      <c r="K363" s="92" t="str">
        <f t="shared" si="63"/>
        <v/>
      </c>
      <c r="L363" s="92" t="str">
        <f t="shared" si="64"/>
        <v/>
      </c>
      <c r="M363" s="95" t="str">
        <f>IF(A363&lt;&gt;"",IF(MID(C363,1,1)="c",SigmaEpsConcrete(I363,$AN$30:$AN$33,$AR$30:$AR$33,$AS$26,$AS$27,$AS$28,$AQ$20,$AU$19),""),"")</f>
        <v/>
      </c>
      <c r="N363" s="95" t="str">
        <f>IF(A363&lt;&gt;"",IF(MID(C363,1,1)="r",SigmaEpsReinf(J363,$AS$42:$AS$43,$AS$41,$AS$39,$AS$40,$AQ$38),""),"")</f>
        <v/>
      </c>
      <c r="Q363" s="92" t="str">
        <f t="shared" si="66"/>
        <v/>
      </c>
      <c r="R363" s="92" t="str">
        <f t="shared" si="67"/>
        <v/>
      </c>
      <c r="U363" s="5"/>
      <c r="V363" s="5"/>
      <c r="W363" s="94" t="str">
        <f t="shared" si="65"/>
        <v/>
      </c>
      <c r="X363" s="94" t="str">
        <f t="shared" si="68"/>
        <v/>
      </c>
      <c r="Y363" s="5"/>
      <c r="BK363" s="8"/>
      <c r="BL363" s="5"/>
      <c r="BM363" s="5"/>
      <c r="BN363" s="5"/>
      <c r="BO363" s="5"/>
      <c r="BP363" s="1"/>
      <c r="BQ363" s="1"/>
      <c r="BR363" s="1"/>
      <c r="BS363" s="1"/>
      <c r="BT363" s="1"/>
      <c r="BU363" s="4"/>
      <c r="BV363" s="1"/>
      <c r="BW363" s="3"/>
      <c r="BX363" s="4"/>
      <c r="BY363" s="5"/>
      <c r="BZ363" s="5"/>
      <c r="CA363" s="5"/>
      <c r="CB363" s="5"/>
      <c r="CC363" s="5"/>
      <c r="CD363" s="43"/>
    </row>
    <row r="364" spans="1:82" ht="15" customHeight="1" x14ac:dyDescent="0.25">
      <c r="A364" s="8"/>
      <c r="B364" s="5"/>
      <c r="C364" s="5"/>
      <c r="D364" s="5"/>
      <c r="E364" s="5"/>
      <c r="F364" s="94" t="str">
        <f t="shared" si="59"/>
        <v/>
      </c>
      <c r="G364" s="94" t="str">
        <f t="shared" si="60"/>
        <v/>
      </c>
      <c r="H364" s="127" t="str">
        <f>IF(A364&lt;&gt;"",IF(MID(C364,1,1)="c",$AS$26,IF(MID(C364,1,1)="r",$AS$41,IF(MID(C364,1,1)="p",#REF!,#REF!))),"")</f>
        <v/>
      </c>
      <c r="I364" s="92" t="str">
        <f t="shared" si="61"/>
        <v/>
      </c>
      <c r="J364" s="92" t="str">
        <f t="shared" si="62"/>
        <v/>
      </c>
      <c r="K364" s="92" t="str">
        <f t="shared" si="63"/>
        <v/>
      </c>
      <c r="L364" s="92" t="str">
        <f t="shared" si="64"/>
        <v/>
      </c>
      <c r="M364" s="95" t="str">
        <f>IF(A364&lt;&gt;"",IF(MID(C364,1,1)="c",SigmaEpsConcrete(I364,$AN$30:$AN$33,$AR$30:$AR$33,$AS$26,$AS$27,$AS$28,$AQ$20,$AU$19),""),"")</f>
        <v/>
      </c>
      <c r="N364" s="95" t="str">
        <f>IF(A364&lt;&gt;"",IF(MID(C364,1,1)="r",SigmaEpsReinf(J364,$AS$42:$AS$43,$AS$41,$AS$39,$AS$40,$AQ$38),""),"")</f>
        <v/>
      </c>
      <c r="Q364" s="92" t="str">
        <f t="shared" si="66"/>
        <v/>
      </c>
      <c r="R364" s="92" t="str">
        <f t="shared" si="67"/>
        <v/>
      </c>
      <c r="U364" s="5"/>
      <c r="V364" s="5"/>
      <c r="W364" s="94" t="str">
        <f t="shared" si="65"/>
        <v/>
      </c>
      <c r="X364" s="94" t="str">
        <f t="shared" si="68"/>
        <v/>
      </c>
      <c r="Y364" s="5"/>
      <c r="BK364" s="8"/>
      <c r="BL364" s="5"/>
      <c r="BM364" s="5"/>
      <c r="BN364" s="5"/>
      <c r="BO364" s="5"/>
      <c r="BP364" s="1"/>
      <c r="BQ364" s="1"/>
      <c r="BR364" s="1"/>
      <c r="BS364" s="1"/>
      <c r="BT364" s="1"/>
      <c r="BU364" s="4"/>
      <c r="BV364" s="1"/>
      <c r="BW364" s="3"/>
      <c r="BX364" s="4"/>
      <c r="BY364" s="5"/>
      <c r="BZ364" s="5"/>
      <c r="CA364" s="5"/>
      <c r="CB364" s="5"/>
      <c r="CC364" s="5"/>
      <c r="CD364" s="43"/>
    </row>
    <row r="365" spans="1:82" ht="15" customHeight="1" x14ac:dyDescent="0.25">
      <c r="A365" s="8"/>
      <c r="B365" s="5"/>
      <c r="C365" s="5"/>
      <c r="D365" s="5"/>
      <c r="E365" s="5"/>
      <c r="F365" s="94" t="str">
        <f t="shared" si="59"/>
        <v/>
      </c>
      <c r="G365" s="94" t="str">
        <f t="shared" si="60"/>
        <v/>
      </c>
      <c r="H365" s="127" t="str">
        <f>IF(A365&lt;&gt;"",IF(MID(C365,1,1)="c",$AS$26,IF(MID(C365,1,1)="r",$AS$41,IF(MID(C365,1,1)="p",#REF!,#REF!))),"")</f>
        <v/>
      </c>
      <c r="I365" s="92" t="str">
        <f t="shared" si="61"/>
        <v/>
      </c>
      <c r="J365" s="92" t="str">
        <f t="shared" si="62"/>
        <v/>
      </c>
      <c r="K365" s="92" t="str">
        <f t="shared" si="63"/>
        <v/>
      </c>
      <c r="L365" s="92" t="str">
        <f t="shared" si="64"/>
        <v/>
      </c>
      <c r="M365" s="95" t="str">
        <f>IF(A365&lt;&gt;"",IF(MID(C365,1,1)="c",SigmaEpsConcrete(I365,$AN$30:$AN$33,$AR$30:$AR$33,$AS$26,$AS$27,$AS$28,$AQ$20,$AU$19),""),"")</f>
        <v/>
      </c>
      <c r="N365" s="95" t="str">
        <f>IF(A365&lt;&gt;"",IF(MID(C365,1,1)="r",SigmaEpsReinf(J365,$AS$42:$AS$43,$AS$41,$AS$39,$AS$40,$AQ$38),""),"")</f>
        <v/>
      </c>
      <c r="Q365" s="92" t="str">
        <f t="shared" si="66"/>
        <v/>
      </c>
      <c r="R365" s="92" t="str">
        <f t="shared" si="67"/>
        <v/>
      </c>
      <c r="U365" s="5"/>
      <c r="V365" s="5"/>
      <c r="W365" s="94" t="str">
        <f t="shared" si="65"/>
        <v/>
      </c>
      <c r="X365" s="94" t="str">
        <f t="shared" si="68"/>
        <v/>
      </c>
      <c r="Y365" s="5"/>
      <c r="BK365" s="8"/>
      <c r="BL365" s="5"/>
      <c r="BM365" s="5"/>
      <c r="BN365" s="5"/>
      <c r="BO365" s="5"/>
      <c r="BP365" s="1"/>
      <c r="BQ365" s="1"/>
      <c r="BR365" s="1"/>
      <c r="BS365" s="1"/>
      <c r="BT365" s="1"/>
      <c r="BU365" s="4"/>
      <c r="BV365" s="1"/>
      <c r="BW365" s="3"/>
      <c r="BX365" s="4"/>
      <c r="BY365" s="5"/>
      <c r="BZ365" s="5"/>
      <c r="CA365" s="5"/>
      <c r="CB365" s="5"/>
      <c r="CC365" s="5"/>
      <c r="CD365" s="43"/>
    </row>
    <row r="366" spans="1:82" ht="15" customHeight="1" x14ac:dyDescent="0.25">
      <c r="A366" s="8"/>
      <c r="B366" s="5"/>
      <c r="C366" s="5"/>
      <c r="D366" s="5"/>
      <c r="E366" s="5"/>
      <c r="F366" s="94" t="str">
        <f t="shared" si="59"/>
        <v/>
      </c>
      <c r="G366" s="94" t="str">
        <f t="shared" si="60"/>
        <v/>
      </c>
      <c r="H366" s="127" t="str">
        <f>IF(A366&lt;&gt;"",IF(MID(C366,1,1)="c",$AS$26,IF(MID(C366,1,1)="r",$AS$41,IF(MID(C366,1,1)="p",#REF!,#REF!))),"")</f>
        <v/>
      </c>
      <c r="I366" s="92" t="str">
        <f t="shared" si="61"/>
        <v/>
      </c>
      <c r="J366" s="92" t="str">
        <f t="shared" si="62"/>
        <v/>
      </c>
      <c r="K366" s="92" t="str">
        <f t="shared" si="63"/>
        <v/>
      </c>
      <c r="L366" s="92" t="str">
        <f t="shared" si="64"/>
        <v/>
      </c>
      <c r="M366" s="95" t="str">
        <f>IF(A366&lt;&gt;"",IF(MID(C366,1,1)="c",SigmaEpsConcrete(I366,$AN$30:$AN$33,$AR$30:$AR$33,$AS$26,$AS$27,$AS$28,$AQ$20,$AU$19),""),"")</f>
        <v/>
      </c>
      <c r="N366" s="95" t="str">
        <f>IF(A366&lt;&gt;"",IF(MID(C366,1,1)="r",SigmaEpsReinf(J366,$AS$42:$AS$43,$AS$41,$AS$39,$AS$40,$AQ$38),""),"")</f>
        <v/>
      </c>
      <c r="Q366" s="92" t="str">
        <f t="shared" si="66"/>
        <v/>
      </c>
      <c r="R366" s="92" t="str">
        <f t="shared" si="67"/>
        <v/>
      </c>
      <c r="U366" s="5"/>
      <c r="V366" s="5"/>
      <c r="W366" s="94" t="str">
        <f t="shared" si="65"/>
        <v/>
      </c>
      <c r="X366" s="94" t="str">
        <f t="shared" si="68"/>
        <v/>
      </c>
      <c r="Y366" s="5"/>
      <c r="BK366" s="8"/>
      <c r="BL366" s="5"/>
      <c r="BM366" s="5"/>
      <c r="BN366" s="5"/>
      <c r="BO366" s="5"/>
      <c r="BP366" s="1"/>
      <c r="BQ366" s="1"/>
      <c r="BR366" s="1"/>
      <c r="BS366" s="1"/>
      <c r="BT366" s="1"/>
      <c r="BU366" s="4"/>
      <c r="BV366" s="1"/>
      <c r="BW366" s="3"/>
      <c r="BX366" s="4"/>
      <c r="BY366" s="5"/>
      <c r="BZ366" s="5"/>
      <c r="CA366" s="5"/>
      <c r="CB366" s="5"/>
      <c r="CC366" s="5"/>
      <c r="CD366" s="43"/>
    </row>
    <row r="367" spans="1:82" ht="15" customHeight="1" x14ac:dyDescent="0.25">
      <c r="A367" s="8"/>
      <c r="B367" s="5"/>
      <c r="C367" s="5"/>
      <c r="D367" s="5"/>
      <c r="E367" s="5"/>
      <c r="F367" s="94" t="str">
        <f t="shared" si="59"/>
        <v/>
      </c>
      <c r="G367" s="94" t="str">
        <f t="shared" si="60"/>
        <v/>
      </c>
      <c r="H367" s="127" t="str">
        <f>IF(A367&lt;&gt;"",IF(MID(C367,1,1)="c",$AS$26,IF(MID(C367,1,1)="r",$AS$41,IF(MID(C367,1,1)="p",#REF!,#REF!))),"")</f>
        <v/>
      </c>
      <c r="I367" s="92" t="str">
        <f t="shared" si="61"/>
        <v/>
      </c>
      <c r="J367" s="92" t="str">
        <f t="shared" si="62"/>
        <v/>
      </c>
      <c r="K367" s="92" t="str">
        <f t="shared" si="63"/>
        <v/>
      </c>
      <c r="L367" s="92" t="str">
        <f t="shared" si="64"/>
        <v/>
      </c>
      <c r="M367" s="95" t="str">
        <f>IF(A367&lt;&gt;"",IF(MID(C367,1,1)="c",SigmaEpsConcrete(I367,$AN$30:$AN$33,$AR$30:$AR$33,$AS$26,$AS$27,$AS$28,$AQ$20,$AU$19),""),"")</f>
        <v/>
      </c>
      <c r="N367" s="95" t="str">
        <f>IF(A367&lt;&gt;"",IF(MID(C367,1,1)="r",SigmaEpsReinf(J367,$AS$42:$AS$43,$AS$41,$AS$39,$AS$40,$AQ$38),""),"")</f>
        <v/>
      </c>
      <c r="Q367" s="92" t="str">
        <f t="shared" si="66"/>
        <v/>
      </c>
      <c r="R367" s="92" t="str">
        <f t="shared" si="67"/>
        <v/>
      </c>
      <c r="U367" s="5"/>
      <c r="V367" s="5"/>
      <c r="W367" s="94" t="str">
        <f t="shared" si="65"/>
        <v/>
      </c>
      <c r="X367" s="94" t="str">
        <f t="shared" si="68"/>
        <v/>
      </c>
      <c r="Y367" s="5"/>
      <c r="BK367" s="8"/>
      <c r="BL367" s="5"/>
      <c r="BM367" s="5"/>
      <c r="BN367" s="5"/>
      <c r="BO367" s="5"/>
      <c r="BP367" s="1"/>
      <c r="BQ367" s="1"/>
      <c r="BR367" s="1"/>
      <c r="BS367" s="1"/>
      <c r="BT367" s="1"/>
      <c r="BU367" s="4"/>
      <c r="BV367" s="1"/>
      <c r="BW367" s="3"/>
      <c r="BX367" s="4"/>
      <c r="BY367" s="5"/>
      <c r="BZ367" s="5"/>
      <c r="CA367" s="5"/>
      <c r="CB367" s="5"/>
      <c r="CC367" s="5"/>
      <c r="CD367" s="43"/>
    </row>
    <row r="368" spans="1:82" ht="15" customHeight="1" x14ac:dyDescent="0.25">
      <c r="A368" s="8"/>
      <c r="B368" s="5"/>
      <c r="C368" s="5"/>
      <c r="D368" s="5"/>
      <c r="E368" s="5"/>
      <c r="F368" s="94" t="str">
        <f t="shared" si="59"/>
        <v/>
      </c>
      <c r="G368" s="94" t="str">
        <f t="shared" si="60"/>
        <v/>
      </c>
      <c r="H368" s="127" t="str">
        <f>IF(A368&lt;&gt;"",IF(MID(C368,1,1)="c",$AS$26,IF(MID(C368,1,1)="r",$AS$41,IF(MID(C368,1,1)="p",#REF!,#REF!))),"")</f>
        <v/>
      </c>
      <c r="I368" s="92" t="str">
        <f t="shared" si="61"/>
        <v/>
      </c>
      <c r="J368" s="92" t="str">
        <f t="shared" si="62"/>
        <v/>
      </c>
      <c r="K368" s="92" t="str">
        <f t="shared" si="63"/>
        <v/>
      </c>
      <c r="L368" s="92" t="str">
        <f t="shared" si="64"/>
        <v/>
      </c>
      <c r="M368" s="95" t="str">
        <f>IF(A368&lt;&gt;"",IF(MID(C368,1,1)="c",SigmaEpsConcrete(I368,$AN$30:$AN$33,$AR$30:$AR$33,$AS$26,$AS$27,$AS$28,$AQ$20,$AU$19),""),"")</f>
        <v/>
      </c>
      <c r="N368" s="95" t="str">
        <f>IF(A368&lt;&gt;"",IF(MID(C368,1,1)="r",SigmaEpsReinf(J368,$AS$42:$AS$43,$AS$41,$AS$39,$AS$40,$AQ$38),""),"")</f>
        <v/>
      </c>
      <c r="Q368" s="92" t="str">
        <f t="shared" si="66"/>
        <v/>
      </c>
      <c r="R368" s="92" t="str">
        <f t="shared" si="67"/>
        <v/>
      </c>
      <c r="U368" s="5"/>
      <c r="V368" s="5"/>
      <c r="W368" s="94" t="str">
        <f t="shared" si="65"/>
        <v/>
      </c>
      <c r="X368" s="94" t="str">
        <f t="shared" si="68"/>
        <v/>
      </c>
      <c r="Y368" s="5"/>
      <c r="BK368" s="8"/>
      <c r="BL368" s="5"/>
      <c r="BM368" s="5"/>
      <c r="BN368" s="5"/>
      <c r="BO368" s="5"/>
      <c r="BP368" s="1"/>
      <c r="BQ368" s="1"/>
      <c r="BR368" s="1"/>
      <c r="BS368" s="1"/>
      <c r="BT368" s="1"/>
      <c r="BU368" s="4"/>
      <c r="BV368" s="1"/>
      <c r="BW368" s="3"/>
      <c r="BX368" s="4"/>
      <c r="BY368" s="5"/>
      <c r="BZ368" s="5"/>
      <c r="CA368" s="5"/>
      <c r="CB368" s="5"/>
      <c r="CC368" s="5"/>
      <c r="CD368" s="43"/>
    </row>
    <row r="369" spans="1:82" ht="15" customHeight="1" x14ac:dyDescent="0.25">
      <c r="A369" s="8"/>
      <c r="B369" s="5"/>
      <c r="C369" s="5"/>
      <c r="D369" s="5"/>
      <c r="E369" s="5"/>
      <c r="F369" s="94" t="str">
        <f t="shared" si="59"/>
        <v/>
      </c>
      <c r="G369" s="94" t="str">
        <f t="shared" si="60"/>
        <v/>
      </c>
      <c r="H369" s="127" t="str">
        <f>IF(A369&lt;&gt;"",IF(MID(C369,1,1)="c",$AS$26,IF(MID(C369,1,1)="r",$AS$41,IF(MID(C369,1,1)="p",#REF!,#REF!))),"")</f>
        <v/>
      </c>
      <c r="I369" s="92" t="str">
        <f t="shared" si="61"/>
        <v/>
      </c>
      <c r="J369" s="92" t="str">
        <f t="shared" si="62"/>
        <v/>
      </c>
      <c r="K369" s="92" t="str">
        <f t="shared" si="63"/>
        <v/>
      </c>
      <c r="L369" s="92" t="str">
        <f t="shared" si="64"/>
        <v/>
      </c>
      <c r="M369" s="95" t="str">
        <f>IF(A369&lt;&gt;"",IF(MID(C369,1,1)="c",SigmaEpsConcrete(I369,$AN$30:$AN$33,$AR$30:$AR$33,$AS$26,$AS$27,$AS$28,$AQ$20,$AU$19),""),"")</f>
        <v/>
      </c>
      <c r="N369" s="95" t="str">
        <f>IF(A369&lt;&gt;"",IF(MID(C369,1,1)="r",SigmaEpsReinf(J369,$AS$42:$AS$43,$AS$41,$AS$39,$AS$40,$AQ$38),""),"")</f>
        <v/>
      </c>
      <c r="Q369" s="92" t="str">
        <f t="shared" si="66"/>
        <v/>
      </c>
      <c r="R369" s="92" t="str">
        <f t="shared" si="67"/>
        <v/>
      </c>
      <c r="U369" s="5"/>
      <c r="V369" s="5"/>
      <c r="W369" s="94" t="str">
        <f t="shared" si="65"/>
        <v/>
      </c>
      <c r="X369" s="94" t="str">
        <f t="shared" si="68"/>
        <v/>
      </c>
      <c r="Y369" s="5"/>
      <c r="BK369" s="8"/>
      <c r="BL369" s="5"/>
      <c r="BM369" s="5"/>
      <c r="BN369" s="5"/>
      <c r="BO369" s="5"/>
      <c r="BP369" s="1"/>
      <c r="BQ369" s="1"/>
      <c r="BR369" s="1"/>
      <c r="BS369" s="1"/>
      <c r="BT369" s="1"/>
      <c r="BU369" s="4"/>
      <c r="BV369" s="1"/>
      <c r="BW369" s="3"/>
      <c r="BX369" s="4"/>
      <c r="BY369" s="5"/>
      <c r="BZ369" s="5"/>
      <c r="CA369" s="5"/>
      <c r="CB369" s="5"/>
      <c r="CC369" s="5"/>
      <c r="CD369" s="43"/>
    </row>
    <row r="370" spans="1:82" ht="15" customHeight="1" x14ac:dyDescent="0.25">
      <c r="A370" s="8"/>
      <c r="B370" s="5"/>
      <c r="C370" s="5"/>
      <c r="D370" s="5"/>
      <c r="E370" s="5"/>
      <c r="F370" s="94" t="str">
        <f t="shared" si="59"/>
        <v/>
      </c>
      <c r="G370" s="94" t="str">
        <f t="shared" si="60"/>
        <v/>
      </c>
      <c r="H370" s="127" t="str">
        <f>IF(A370&lt;&gt;"",IF(MID(C370,1,1)="c",$AS$26,IF(MID(C370,1,1)="r",$AS$41,IF(MID(C370,1,1)="p",#REF!,#REF!))),"")</f>
        <v/>
      </c>
      <c r="I370" s="92" t="str">
        <f t="shared" si="61"/>
        <v/>
      </c>
      <c r="J370" s="92" t="str">
        <f t="shared" si="62"/>
        <v/>
      </c>
      <c r="K370" s="92" t="str">
        <f t="shared" si="63"/>
        <v/>
      </c>
      <c r="L370" s="92" t="str">
        <f t="shared" si="64"/>
        <v/>
      </c>
      <c r="M370" s="95" t="str">
        <f>IF(A370&lt;&gt;"",IF(MID(C370,1,1)="c",SigmaEpsConcrete(I370,$AN$30:$AN$33,$AR$30:$AR$33,$AS$26,$AS$27,$AS$28,$AQ$20,$AU$19),""),"")</f>
        <v/>
      </c>
      <c r="N370" s="95" t="str">
        <f>IF(A370&lt;&gt;"",IF(MID(C370,1,1)="r",SigmaEpsReinf(J370,$AS$42:$AS$43,$AS$41,$AS$39,$AS$40,$AQ$38),""),"")</f>
        <v/>
      </c>
      <c r="Q370" s="92" t="str">
        <f t="shared" si="66"/>
        <v/>
      </c>
      <c r="R370" s="92" t="str">
        <f t="shared" si="67"/>
        <v/>
      </c>
      <c r="U370" s="5"/>
      <c r="V370" s="5"/>
      <c r="W370" s="94" t="str">
        <f t="shared" si="65"/>
        <v/>
      </c>
      <c r="X370" s="94" t="str">
        <f t="shared" si="68"/>
        <v/>
      </c>
      <c r="Y370" s="5"/>
      <c r="BK370" s="8"/>
      <c r="BL370" s="5"/>
      <c r="BM370" s="5"/>
      <c r="BN370" s="5"/>
      <c r="BO370" s="5"/>
      <c r="BP370" s="1"/>
      <c r="BQ370" s="1"/>
      <c r="BR370" s="1"/>
      <c r="BS370" s="1"/>
      <c r="BT370" s="1"/>
      <c r="BU370" s="4"/>
      <c r="BV370" s="1"/>
      <c r="BW370" s="3"/>
      <c r="BX370" s="4"/>
      <c r="BY370" s="5"/>
      <c r="BZ370" s="5"/>
      <c r="CA370" s="5"/>
      <c r="CB370" s="5"/>
      <c r="CC370" s="5"/>
      <c r="CD370" s="43"/>
    </row>
    <row r="371" spans="1:82" ht="15" customHeight="1" x14ac:dyDescent="0.25">
      <c r="A371" s="8"/>
      <c r="B371" s="5"/>
      <c r="C371" s="5"/>
      <c r="D371" s="5"/>
      <c r="E371" s="5"/>
      <c r="F371" s="94" t="str">
        <f t="shared" si="59"/>
        <v/>
      </c>
      <c r="G371" s="94" t="str">
        <f t="shared" si="60"/>
        <v/>
      </c>
      <c r="H371" s="127" t="str">
        <f>IF(A371&lt;&gt;"",IF(MID(C371,1,1)="c",$AS$26,IF(MID(C371,1,1)="r",$AS$41,IF(MID(C371,1,1)="p",#REF!,#REF!))),"")</f>
        <v/>
      </c>
      <c r="I371" s="92" t="str">
        <f t="shared" si="61"/>
        <v/>
      </c>
      <c r="J371" s="92" t="str">
        <f t="shared" si="62"/>
        <v/>
      </c>
      <c r="K371" s="92" t="str">
        <f t="shared" si="63"/>
        <v/>
      </c>
      <c r="L371" s="92" t="str">
        <f t="shared" si="64"/>
        <v/>
      </c>
      <c r="M371" s="95" t="str">
        <f>IF(A371&lt;&gt;"",IF(MID(C371,1,1)="c",SigmaEpsConcrete(I371,$AN$30:$AN$33,$AR$30:$AR$33,$AS$26,$AS$27,$AS$28,$AQ$20,$AU$19),""),"")</f>
        <v/>
      </c>
      <c r="N371" s="95" t="str">
        <f>IF(A371&lt;&gt;"",IF(MID(C371,1,1)="r",SigmaEpsReinf(J371,$AS$42:$AS$43,$AS$41,$AS$39,$AS$40,$AQ$38),""),"")</f>
        <v/>
      </c>
      <c r="Q371" s="92" t="str">
        <f t="shared" si="66"/>
        <v/>
      </c>
      <c r="R371" s="92" t="str">
        <f t="shared" si="67"/>
        <v/>
      </c>
      <c r="U371" s="5"/>
      <c r="V371" s="5"/>
      <c r="W371" s="94" t="str">
        <f t="shared" si="65"/>
        <v/>
      </c>
      <c r="X371" s="94" t="str">
        <f t="shared" si="68"/>
        <v/>
      </c>
      <c r="Y371" s="5"/>
      <c r="BK371" s="8"/>
      <c r="BL371" s="5"/>
      <c r="BM371" s="5"/>
      <c r="BN371" s="5"/>
      <c r="BO371" s="5"/>
      <c r="BP371" s="1"/>
      <c r="BQ371" s="1"/>
      <c r="BR371" s="1"/>
      <c r="BS371" s="1"/>
      <c r="BT371" s="1"/>
      <c r="BU371" s="4"/>
      <c r="BV371" s="1"/>
      <c r="BW371" s="3"/>
      <c r="BX371" s="4"/>
      <c r="BY371" s="5"/>
      <c r="BZ371" s="5"/>
      <c r="CA371" s="5"/>
      <c r="CB371" s="5"/>
      <c r="CC371" s="5"/>
      <c r="CD371" s="43"/>
    </row>
    <row r="372" spans="1:82" ht="15" customHeight="1" x14ac:dyDescent="0.25">
      <c r="A372" s="8"/>
      <c r="B372" s="5"/>
      <c r="C372" s="5"/>
      <c r="D372" s="5"/>
      <c r="E372" s="5"/>
      <c r="F372" s="94" t="str">
        <f t="shared" si="59"/>
        <v/>
      </c>
      <c r="G372" s="94" t="str">
        <f t="shared" si="60"/>
        <v/>
      </c>
      <c r="H372" s="127" t="str">
        <f>IF(A372&lt;&gt;"",IF(MID(C372,1,1)="c",$AS$26,IF(MID(C372,1,1)="r",$AS$41,IF(MID(C372,1,1)="p",#REF!,#REF!))),"")</f>
        <v/>
      </c>
      <c r="I372" s="92" t="str">
        <f t="shared" si="61"/>
        <v/>
      </c>
      <c r="J372" s="92" t="str">
        <f t="shared" si="62"/>
        <v/>
      </c>
      <c r="K372" s="92" t="str">
        <f t="shared" si="63"/>
        <v/>
      </c>
      <c r="L372" s="92" t="str">
        <f t="shared" si="64"/>
        <v/>
      </c>
      <c r="M372" s="95" t="str">
        <f>IF(A372&lt;&gt;"",IF(MID(C372,1,1)="c",SigmaEpsConcrete(I372,$AN$30:$AN$33,$AR$30:$AR$33,$AS$26,$AS$27,$AS$28,$AQ$20,$AU$19),""),"")</f>
        <v/>
      </c>
      <c r="N372" s="95" t="str">
        <f>IF(A372&lt;&gt;"",IF(MID(C372,1,1)="r",SigmaEpsReinf(J372,$AS$42:$AS$43,$AS$41,$AS$39,$AS$40,$AQ$38),""),"")</f>
        <v/>
      </c>
      <c r="Q372" s="92" t="str">
        <f t="shared" si="66"/>
        <v/>
      </c>
      <c r="R372" s="92" t="str">
        <f t="shared" si="67"/>
        <v/>
      </c>
      <c r="U372" s="5"/>
      <c r="V372" s="5"/>
      <c r="W372" s="94" t="str">
        <f t="shared" si="65"/>
        <v/>
      </c>
      <c r="X372" s="94" t="str">
        <f t="shared" si="68"/>
        <v/>
      </c>
      <c r="Y372" s="5"/>
      <c r="BK372" s="8"/>
      <c r="BL372" s="5"/>
      <c r="BM372" s="5"/>
      <c r="BN372" s="5"/>
      <c r="BO372" s="5"/>
      <c r="BP372" s="1"/>
      <c r="BQ372" s="1"/>
      <c r="BR372" s="1"/>
      <c r="BS372" s="1"/>
      <c r="BT372" s="1"/>
      <c r="BU372" s="4"/>
      <c r="BV372" s="1"/>
      <c r="BW372" s="3"/>
      <c r="BX372" s="4"/>
      <c r="BY372" s="5"/>
      <c r="BZ372" s="5"/>
      <c r="CA372" s="5"/>
      <c r="CB372" s="5"/>
      <c r="CC372" s="5"/>
      <c r="CD372" s="43"/>
    </row>
    <row r="373" spans="1:82" ht="15" customHeight="1" x14ac:dyDescent="0.25">
      <c r="A373" s="8"/>
      <c r="B373" s="5"/>
      <c r="C373" s="5"/>
      <c r="D373" s="5"/>
      <c r="E373" s="5"/>
      <c r="F373" s="94" t="str">
        <f t="shared" si="59"/>
        <v/>
      </c>
      <c r="G373" s="94" t="str">
        <f t="shared" si="60"/>
        <v/>
      </c>
      <c r="H373" s="127" t="str">
        <f>IF(A373&lt;&gt;"",IF(MID(C373,1,1)="c",$AS$26,IF(MID(C373,1,1)="r",$AS$41,IF(MID(C373,1,1)="p",#REF!,#REF!))),"")</f>
        <v/>
      </c>
      <c r="I373" s="92" t="str">
        <f t="shared" si="61"/>
        <v/>
      </c>
      <c r="J373" s="92" t="str">
        <f t="shared" si="62"/>
        <v/>
      </c>
      <c r="K373" s="92" t="str">
        <f t="shared" si="63"/>
        <v/>
      </c>
      <c r="L373" s="92" t="str">
        <f t="shared" si="64"/>
        <v/>
      </c>
      <c r="M373" s="95" t="str">
        <f>IF(A373&lt;&gt;"",IF(MID(C373,1,1)="c",SigmaEpsConcrete(I373,$AN$30:$AN$33,$AR$30:$AR$33,$AS$26,$AS$27,$AS$28,$AQ$20,$AU$19),""),"")</f>
        <v/>
      </c>
      <c r="N373" s="95" t="str">
        <f>IF(A373&lt;&gt;"",IF(MID(C373,1,1)="r",SigmaEpsReinf(J373,$AS$42:$AS$43,$AS$41,$AS$39,$AS$40,$AQ$38),""),"")</f>
        <v/>
      </c>
      <c r="Q373" s="92" t="str">
        <f t="shared" si="66"/>
        <v/>
      </c>
      <c r="R373" s="92" t="str">
        <f t="shared" si="67"/>
        <v/>
      </c>
      <c r="U373" s="5"/>
      <c r="V373" s="5"/>
      <c r="W373" s="94" t="str">
        <f t="shared" si="65"/>
        <v/>
      </c>
      <c r="X373" s="94" t="str">
        <f t="shared" si="68"/>
        <v/>
      </c>
      <c r="Y373" s="5"/>
      <c r="BK373" s="8"/>
      <c r="BL373" s="5"/>
      <c r="BM373" s="5"/>
      <c r="BN373" s="5"/>
      <c r="BO373" s="5"/>
      <c r="BP373" s="1"/>
      <c r="BQ373" s="1"/>
      <c r="BR373" s="1"/>
      <c r="BS373" s="1"/>
      <c r="BT373" s="1"/>
      <c r="BU373" s="4"/>
      <c r="BV373" s="1"/>
      <c r="BW373" s="3"/>
      <c r="BX373" s="4"/>
      <c r="BY373" s="5"/>
      <c r="BZ373" s="5"/>
      <c r="CA373" s="5"/>
      <c r="CB373" s="5"/>
      <c r="CC373" s="5"/>
      <c r="CD373" s="43"/>
    </row>
    <row r="374" spans="1:82" ht="15" customHeight="1" x14ac:dyDescent="0.25">
      <c r="A374" s="8"/>
      <c r="B374" s="5"/>
      <c r="C374" s="5"/>
      <c r="D374" s="5"/>
      <c r="E374" s="5"/>
      <c r="F374" s="94" t="str">
        <f t="shared" si="59"/>
        <v/>
      </c>
      <c r="G374" s="94" t="str">
        <f t="shared" si="60"/>
        <v/>
      </c>
      <c r="H374" s="127" t="str">
        <f>IF(A374&lt;&gt;"",IF(MID(C374,1,1)="c",$AS$26,IF(MID(C374,1,1)="r",$AS$41,IF(MID(C374,1,1)="p",#REF!,#REF!))),"")</f>
        <v/>
      </c>
      <c r="I374" s="92" t="str">
        <f t="shared" si="61"/>
        <v/>
      </c>
      <c r="J374" s="92" t="str">
        <f t="shared" si="62"/>
        <v/>
      </c>
      <c r="K374" s="92" t="str">
        <f t="shared" si="63"/>
        <v/>
      </c>
      <c r="L374" s="92" t="str">
        <f t="shared" si="64"/>
        <v/>
      </c>
      <c r="M374" s="95" t="str">
        <f>IF(A374&lt;&gt;"",IF(MID(C374,1,1)="c",SigmaEpsConcrete(I374,$AN$30:$AN$33,$AR$30:$AR$33,$AS$26,$AS$27,$AS$28,$AQ$20,$AU$19),""),"")</f>
        <v/>
      </c>
      <c r="N374" s="95" t="str">
        <f>IF(A374&lt;&gt;"",IF(MID(C374,1,1)="r",SigmaEpsReinf(J374,$AS$42:$AS$43,$AS$41,$AS$39,$AS$40,$AQ$38),""),"")</f>
        <v/>
      </c>
      <c r="Q374" s="92" t="str">
        <f t="shared" si="66"/>
        <v/>
      </c>
      <c r="R374" s="92" t="str">
        <f t="shared" si="67"/>
        <v/>
      </c>
      <c r="U374" s="5"/>
      <c r="V374" s="5"/>
      <c r="W374" s="94" t="str">
        <f t="shared" si="65"/>
        <v/>
      </c>
      <c r="X374" s="94" t="str">
        <f t="shared" si="68"/>
        <v/>
      </c>
      <c r="Y374" s="5"/>
      <c r="BK374" s="8"/>
      <c r="BL374" s="5"/>
      <c r="BM374" s="5"/>
      <c r="BN374" s="5"/>
      <c r="BO374" s="5"/>
      <c r="BP374" s="1"/>
      <c r="BQ374" s="1"/>
      <c r="BR374" s="1"/>
      <c r="BS374" s="1"/>
      <c r="BT374" s="1"/>
      <c r="BU374" s="4"/>
      <c r="BV374" s="1"/>
      <c r="BW374" s="3"/>
      <c r="BX374" s="4"/>
      <c r="BY374" s="5"/>
      <c r="BZ374" s="5"/>
      <c r="CA374" s="5"/>
      <c r="CB374" s="5"/>
      <c r="CC374" s="5"/>
      <c r="CD374" s="43"/>
    </row>
    <row r="375" spans="1:82" ht="15" customHeight="1" x14ac:dyDescent="0.25">
      <c r="A375" s="8"/>
      <c r="B375" s="5"/>
      <c r="C375" s="5"/>
      <c r="D375" s="5"/>
      <c r="E375" s="5"/>
      <c r="F375" s="94" t="str">
        <f t="shared" si="59"/>
        <v/>
      </c>
      <c r="G375" s="94" t="str">
        <f t="shared" si="60"/>
        <v/>
      </c>
      <c r="H375" s="127" t="str">
        <f>IF(A375&lt;&gt;"",IF(MID(C375,1,1)="c",$AS$26,IF(MID(C375,1,1)="r",$AS$41,IF(MID(C375,1,1)="p",#REF!,#REF!))),"")</f>
        <v/>
      </c>
      <c r="I375" s="92" t="str">
        <f t="shared" si="61"/>
        <v/>
      </c>
      <c r="J375" s="92" t="str">
        <f t="shared" si="62"/>
        <v/>
      </c>
      <c r="K375" s="92" t="str">
        <f t="shared" si="63"/>
        <v/>
      </c>
      <c r="L375" s="92" t="str">
        <f t="shared" si="64"/>
        <v/>
      </c>
      <c r="M375" s="95" t="str">
        <f>IF(A375&lt;&gt;"",IF(MID(C375,1,1)="c",SigmaEpsConcrete(I375,$AN$30:$AN$33,$AR$30:$AR$33,$AS$26,$AS$27,$AS$28,$AQ$20,$AU$19),""),"")</f>
        <v/>
      </c>
      <c r="N375" s="95" t="str">
        <f>IF(A375&lt;&gt;"",IF(MID(C375,1,1)="r",SigmaEpsReinf(J375,$AS$42:$AS$43,$AS$41,$AS$39,$AS$40,$AQ$38),""),"")</f>
        <v/>
      </c>
      <c r="Q375" s="92" t="str">
        <f t="shared" si="66"/>
        <v/>
      </c>
      <c r="R375" s="92" t="str">
        <f t="shared" si="67"/>
        <v/>
      </c>
      <c r="U375" s="5"/>
      <c r="V375" s="5"/>
      <c r="W375" s="94" t="str">
        <f t="shared" si="65"/>
        <v/>
      </c>
      <c r="X375" s="94" t="str">
        <f t="shared" si="68"/>
        <v/>
      </c>
      <c r="Y375" s="5"/>
      <c r="BK375" s="8"/>
      <c r="BL375" s="5"/>
      <c r="BM375" s="5"/>
      <c r="BN375" s="5"/>
      <c r="BO375" s="5"/>
      <c r="BP375" s="1"/>
      <c r="BQ375" s="1"/>
      <c r="BR375" s="1"/>
      <c r="BS375" s="1"/>
      <c r="BT375" s="1"/>
      <c r="BU375" s="4"/>
      <c r="BV375" s="1"/>
      <c r="BW375" s="3"/>
      <c r="BX375" s="4"/>
      <c r="BY375" s="5"/>
      <c r="BZ375" s="5"/>
      <c r="CA375" s="5"/>
      <c r="CB375" s="5"/>
      <c r="CC375" s="5"/>
      <c r="CD375" s="43"/>
    </row>
    <row r="376" spans="1:82" ht="15" customHeight="1" x14ac:dyDescent="0.25">
      <c r="A376" s="8"/>
      <c r="B376" s="5"/>
      <c r="C376" s="5"/>
      <c r="D376" s="5"/>
      <c r="E376" s="5"/>
      <c r="F376" s="94" t="str">
        <f t="shared" si="59"/>
        <v/>
      </c>
      <c r="G376" s="94" t="str">
        <f t="shared" si="60"/>
        <v/>
      </c>
      <c r="H376" s="127" t="str">
        <f>IF(A376&lt;&gt;"",IF(MID(C376,1,1)="c",$AS$26,IF(MID(C376,1,1)="r",$AS$41,IF(MID(C376,1,1)="p",#REF!,#REF!))),"")</f>
        <v/>
      </c>
      <c r="I376" s="92" t="str">
        <f t="shared" si="61"/>
        <v/>
      </c>
      <c r="J376" s="92" t="str">
        <f t="shared" si="62"/>
        <v/>
      </c>
      <c r="K376" s="92" t="str">
        <f t="shared" si="63"/>
        <v/>
      </c>
      <c r="L376" s="92" t="str">
        <f t="shared" si="64"/>
        <v/>
      </c>
      <c r="M376" s="95" t="str">
        <f>IF(A376&lt;&gt;"",IF(MID(C376,1,1)="c",SigmaEpsConcrete(I376,$AN$30:$AN$33,$AR$30:$AR$33,$AS$26,$AS$27,$AS$28,$AQ$20,$AU$19),""),"")</f>
        <v/>
      </c>
      <c r="N376" s="95" t="str">
        <f>IF(A376&lt;&gt;"",IF(MID(C376,1,1)="r",SigmaEpsReinf(J376,$AS$42:$AS$43,$AS$41,$AS$39,$AS$40,$AQ$38),""),"")</f>
        <v/>
      </c>
      <c r="Q376" s="92" t="str">
        <f t="shared" si="66"/>
        <v/>
      </c>
      <c r="R376" s="92" t="str">
        <f t="shared" si="67"/>
        <v/>
      </c>
      <c r="U376" s="5"/>
      <c r="V376" s="5"/>
      <c r="W376" s="94" t="str">
        <f t="shared" si="65"/>
        <v/>
      </c>
      <c r="X376" s="94" t="str">
        <f t="shared" si="68"/>
        <v/>
      </c>
      <c r="Y376" s="5"/>
      <c r="BK376" s="8"/>
      <c r="BL376" s="5"/>
      <c r="BM376" s="5"/>
      <c r="BN376" s="5"/>
      <c r="BO376" s="5"/>
      <c r="BP376" s="1"/>
      <c r="BQ376" s="1"/>
      <c r="BR376" s="1"/>
      <c r="BS376" s="1"/>
      <c r="BT376" s="1"/>
      <c r="BU376" s="4"/>
      <c r="BV376" s="1"/>
      <c r="BW376" s="3"/>
      <c r="BX376" s="4"/>
      <c r="BY376" s="5"/>
      <c r="BZ376" s="5"/>
      <c r="CA376" s="5"/>
      <c r="CB376" s="5"/>
      <c r="CC376" s="5"/>
      <c r="CD376" s="43"/>
    </row>
    <row r="377" spans="1:82" ht="15" customHeight="1" x14ac:dyDescent="0.25">
      <c r="A377" s="8"/>
      <c r="B377" s="5"/>
      <c r="C377" s="5"/>
      <c r="D377" s="5"/>
      <c r="E377" s="5"/>
      <c r="F377" s="94" t="str">
        <f t="shared" si="59"/>
        <v/>
      </c>
      <c r="G377" s="94" t="str">
        <f t="shared" si="60"/>
        <v/>
      </c>
      <c r="H377" s="127" t="str">
        <f>IF(A377&lt;&gt;"",IF(MID(C377,1,1)="c",$AS$26,IF(MID(C377,1,1)="r",$AS$41,IF(MID(C377,1,1)="p",#REF!,#REF!))),"")</f>
        <v/>
      </c>
      <c r="I377" s="92" t="str">
        <f t="shared" si="61"/>
        <v/>
      </c>
      <c r="J377" s="92" t="str">
        <f t="shared" si="62"/>
        <v/>
      </c>
      <c r="K377" s="92" t="str">
        <f t="shared" si="63"/>
        <v/>
      </c>
      <c r="L377" s="92" t="str">
        <f t="shared" si="64"/>
        <v/>
      </c>
      <c r="M377" s="95" t="str">
        <f>IF(A377&lt;&gt;"",IF(MID(C377,1,1)="c",SigmaEpsConcrete(I377,$AN$30:$AN$33,$AR$30:$AR$33,$AS$26,$AS$27,$AS$28,$AQ$20,$AU$19),""),"")</f>
        <v/>
      </c>
      <c r="N377" s="95" t="str">
        <f>IF(A377&lt;&gt;"",IF(MID(C377,1,1)="r",SigmaEpsReinf(J377,$AS$42:$AS$43,$AS$41,$AS$39,$AS$40,$AQ$38),""),"")</f>
        <v/>
      </c>
      <c r="Q377" s="92" t="str">
        <f t="shared" si="66"/>
        <v/>
      </c>
      <c r="R377" s="92" t="str">
        <f t="shared" si="67"/>
        <v/>
      </c>
      <c r="U377" s="5"/>
      <c r="V377" s="5"/>
      <c r="W377" s="94" t="str">
        <f t="shared" si="65"/>
        <v/>
      </c>
      <c r="X377" s="94" t="str">
        <f t="shared" si="68"/>
        <v/>
      </c>
      <c r="Y377" s="5"/>
      <c r="BK377" s="8"/>
      <c r="BL377" s="5"/>
      <c r="BM377" s="5"/>
      <c r="BN377" s="5"/>
      <c r="BO377" s="5"/>
      <c r="BP377" s="1"/>
      <c r="BQ377" s="1"/>
      <c r="BR377" s="1"/>
      <c r="BS377" s="1"/>
      <c r="BT377" s="1"/>
      <c r="BU377" s="4"/>
      <c r="BV377" s="1"/>
      <c r="BW377" s="3"/>
      <c r="BX377" s="4"/>
      <c r="BY377" s="5"/>
      <c r="BZ377" s="5"/>
      <c r="CA377" s="5"/>
      <c r="CB377" s="5"/>
      <c r="CC377" s="5"/>
      <c r="CD377" s="43"/>
    </row>
    <row r="378" spans="1:82" ht="15" customHeight="1" x14ac:dyDescent="0.25">
      <c r="A378" s="8"/>
      <c r="B378" s="5"/>
      <c r="C378" s="5"/>
      <c r="D378" s="5"/>
      <c r="E378" s="5"/>
      <c r="F378" s="94" t="str">
        <f t="shared" si="59"/>
        <v/>
      </c>
      <c r="G378" s="94" t="str">
        <f t="shared" si="60"/>
        <v/>
      </c>
      <c r="H378" s="127" t="str">
        <f>IF(A378&lt;&gt;"",IF(MID(C378,1,1)="c",$AS$26,IF(MID(C378,1,1)="r",$AS$41,IF(MID(C378,1,1)="p",#REF!,#REF!))),"")</f>
        <v/>
      </c>
      <c r="I378" s="92" t="str">
        <f t="shared" si="61"/>
        <v/>
      </c>
      <c r="J378" s="92" t="str">
        <f t="shared" si="62"/>
        <v/>
      </c>
      <c r="K378" s="92" t="str">
        <f t="shared" si="63"/>
        <v/>
      </c>
      <c r="L378" s="92" t="str">
        <f t="shared" si="64"/>
        <v/>
      </c>
      <c r="M378" s="95" t="str">
        <f>IF(A378&lt;&gt;"",IF(MID(C378,1,1)="c",SigmaEpsConcrete(I378,$AN$30:$AN$33,$AR$30:$AR$33,$AS$26,$AS$27,$AS$28,$AQ$20,$AU$19),""),"")</f>
        <v/>
      </c>
      <c r="N378" s="95" t="str">
        <f>IF(A378&lt;&gt;"",IF(MID(C378,1,1)="r",SigmaEpsReinf(J378,$AS$42:$AS$43,$AS$41,$AS$39,$AS$40,$AQ$38),""),"")</f>
        <v/>
      </c>
      <c r="Q378" s="92" t="str">
        <f t="shared" si="66"/>
        <v/>
      </c>
      <c r="R378" s="92" t="str">
        <f t="shared" si="67"/>
        <v/>
      </c>
      <c r="U378" s="5"/>
      <c r="V378" s="5"/>
      <c r="W378" s="94" t="str">
        <f t="shared" si="65"/>
        <v/>
      </c>
      <c r="X378" s="94" t="str">
        <f t="shared" si="68"/>
        <v/>
      </c>
      <c r="Y378" s="5"/>
      <c r="BK378" s="8"/>
      <c r="BL378" s="5"/>
      <c r="BM378" s="5"/>
      <c r="BN378" s="5"/>
      <c r="BO378" s="5"/>
      <c r="BP378" s="1"/>
      <c r="BQ378" s="1"/>
      <c r="BR378" s="1"/>
      <c r="BS378" s="1"/>
      <c r="BT378" s="1"/>
      <c r="BU378" s="4"/>
      <c r="BV378" s="1"/>
      <c r="BW378" s="3"/>
      <c r="BX378" s="4"/>
      <c r="BY378" s="5"/>
      <c r="BZ378" s="5"/>
      <c r="CA378" s="5"/>
      <c r="CB378" s="5"/>
      <c r="CC378" s="5"/>
      <c r="CD378" s="43"/>
    </row>
    <row r="379" spans="1:82" ht="15" customHeight="1" x14ac:dyDescent="0.25">
      <c r="A379" s="8"/>
      <c r="B379" s="5"/>
      <c r="C379" s="5"/>
      <c r="D379" s="5"/>
      <c r="E379" s="5"/>
      <c r="F379" s="94" t="str">
        <f t="shared" si="59"/>
        <v/>
      </c>
      <c r="G379" s="94" t="str">
        <f t="shared" si="60"/>
        <v/>
      </c>
      <c r="H379" s="127" t="str">
        <f>IF(A379&lt;&gt;"",IF(MID(C379,1,1)="c",$AS$26,IF(MID(C379,1,1)="r",$AS$41,IF(MID(C379,1,1)="p",#REF!,#REF!))),"")</f>
        <v/>
      </c>
      <c r="I379" s="92" t="str">
        <f t="shared" si="61"/>
        <v/>
      </c>
      <c r="J379" s="92" t="str">
        <f t="shared" si="62"/>
        <v/>
      </c>
      <c r="K379" s="92" t="str">
        <f t="shared" si="63"/>
        <v/>
      </c>
      <c r="L379" s="92" t="str">
        <f t="shared" si="64"/>
        <v/>
      </c>
      <c r="M379" s="95" t="str">
        <f>IF(A379&lt;&gt;"",IF(MID(C379,1,1)="c",SigmaEpsConcrete(I379,$AN$30:$AN$33,$AR$30:$AR$33,$AS$26,$AS$27,$AS$28,$AQ$20,$AU$19),""),"")</f>
        <v/>
      </c>
      <c r="N379" s="95" t="str">
        <f>IF(A379&lt;&gt;"",IF(MID(C379,1,1)="r",SigmaEpsReinf(J379,$AS$42:$AS$43,$AS$41,$AS$39,$AS$40,$AQ$38),""),"")</f>
        <v/>
      </c>
      <c r="Q379" s="92" t="str">
        <f t="shared" si="66"/>
        <v/>
      </c>
      <c r="R379" s="92" t="str">
        <f t="shared" si="67"/>
        <v/>
      </c>
      <c r="U379" s="5"/>
      <c r="V379" s="5"/>
      <c r="W379" s="94" t="str">
        <f t="shared" si="65"/>
        <v/>
      </c>
      <c r="X379" s="94" t="str">
        <f t="shared" si="68"/>
        <v/>
      </c>
      <c r="Y379" s="5"/>
      <c r="BK379" s="8"/>
      <c r="BL379" s="5"/>
      <c r="BM379" s="5"/>
      <c r="BN379" s="5"/>
      <c r="BO379" s="5"/>
      <c r="BP379" s="1"/>
      <c r="BQ379" s="1"/>
      <c r="BR379" s="1"/>
      <c r="BS379" s="1"/>
      <c r="BT379" s="1"/>
      <c r="BU379" s="4"/>
      <c r="BV379" s="1"/>
      <c r="BW379" s="3"/>
      <c r="BX379" s="4"/>
      <c r="BY379" s="5"/>
      <c r="BZ379" s="5"/>
      <c r="CA379" s="5"/>
      <c r="CB379" s="5"/>
      <c r="CC379" s="5"/>
      <c r="CD379" s="43"/>
    </row>
    <row r="380" spans="1:82" ht="15" customHeight="1" x14ac:dyDescent="0.25">
      <c r="A380" s="8"/>
      <c r="B380" s="5"/>
      <c r="C380" s="5"/>
      <c r="D380" s="5"/>
      <c r="E380" s="5"/>
      <c r="F380" s="94" t="str">
        <f t="shared" si="59"/>
        <v/>
      </c>
      <c r="G380" s="94" t="str">
        <f t="shared" si="60"/>
        <v/>
      </c>
      <c r="H380" s="127" t="str">
        <f>IF(A380&lt;&gt;"",IF(MID(C380,1,1)="c",$AS$26,IF(MID(C380,1,1)="r",$AS$41,IF(MID(C380,1,1)="p",#REF!,#REF!))),"")</f>
        <v/>
      </c>
      <c r="I380" s="92" t="str">
        <f t="shared" si="61"/>
        <v/>
      </c>
      <c r="J380" s="92" t="str">
        <f t="shared" si="62"/>
        <v/>
      </c>
      <c r="K380" s="92" t="str">
        <f t="shared" si="63"/>
        <v/>
      </c>
      <c r="L380" s="92" t="str">
        <f t="shared" si="64"/>
        <v/>
      </c>
      <c r="M380" s="95" t="str">
        <f>IF(A380&lt;&gt;"",IF(MID(C380,1,1)="c",SigmaEpsConcrete(I380,$AN$30:$AN$33,$AR$30:$AR$33,$AS$26,$AS$27,$AS$28,$AQ$20,$AU$19),""),"")</f>
        <v/>
      </c>
      <c r="N380" s="95" t="str">
        <f>IF(A380&lt;&gt;"",IF(MID(C380,1,1)="r",SigmaEpsReinf(J380,$AS$42:$AS$43,$AS$41,$AS$39,$AS$40,$AQ$38),""),"")</f>
        <v/>
      </c>
      <c r="Q380" s="92" t="str">
        <f t="shared" si="66"/>
        <v/>
      </c>
      <c r="R380" s="92" t="str">
        <f t="shared" si="67"/>
        <v/>
      </c>
      <c r="U380" s="5"/>
      <c r="V380" s="5"/>
      <c r="W380" s="94" t="str">
        <f t="shared" si="65"/>
        <v/>
      </c>
      <c r="X380" s="94" t="str">
        <f t="shared" si="68"/>
        <v/>
      </c>
      <c r="Y380" s="5"/>
      <c r="BK380" s="8"/>
      <c r="BL380" s="5"/>
      <c r="BM380" s="5"/>
      <c r="BN380" s="5"/>
      <c r="BO380" s="5"/>
      <c r="BP380" s="1"/>
      <c r="BQ380" s="1"/>
      <c r="BR380" s="1"/>
      <c r="BS380" s="1"/>
      <c r="BT380" s="1"/>
      <c r="BU380" s="4"/>
      <c r="BV380" s="1"/>
      <c r="BW380" s="3"/>
      <c r="BX380" s="4"/>
      <c r="BY380" s="5"/>
      <c r="BZ380" s="5"/>
      <c r="CA380" s="5"/>
      <c r="CB380" s="5"/>
      <c r="CC380" s="5"/>
      <c r="CD380" s="43"/>
    </row>
    <row r="381" spans="1:82" ht="15" customHeight="1" x14ac:dyDescent="0.25">
      <c r="A381" s="8"/>
      <c r="B381" s="5"/>
      <c r="C381" s="5"/>
      <c r="D381" s="5"/>
      <c r="E381" s="5"/>
      <c r="F381" s="94" t="str">
        <f t="shared" si="59"/>
        <v/>
      </c>
      <c r="G381" s="94" t="str">
        <f t="shared" si="60"/>
        <v/>
      </c>
      <c r="H381" s="127" t="str">
        <f>IF(A381&lt;&gt;"",IF(MID(C381,1,1)="c",$AS$26,IF(MID(C381,1,1)="r",$AS$41,IF(MID(C381,1,1)="p",#REF!,#REF!))),"")</f>
        <v/>
      </c>
      <c r="I381" s="92" t="str">
        <f t="shared" si="61"/>
        <v/>
      </c>
      <c r="J381" s="92" t="str">
        <f t="shared" si="62"/>
        <v/>
      </c>
      <c r="K381" s="92" t="str">
        <f t="shared" si="63"/>
        <v/>
      </c>
      <c r="L381" s="92" t="str">
        <f t="shared" si="64"/>
        <v/>
      </c>
      <c r="M381" s="95" t="str">
        <f>IF(A381&lt;&gt;"",IF(MID(C381,1,1)="c",SigmaEpsConcrete(I381,$AN$30:$AN$33,$AR$30:$AR$33,$AS$26,$AS$27,$AS$28,$AQ$20,$AU$19),""),"")</f>
        <v/>
      </c>
      <c r="N381" s="95" t="str">
        <f>IF(A381&lt;&gt;"",IF(MID(C381,1,1)="r",SigmaEpsReinf(J381,$AS$42:$AS$43,$AS$41,$AS$39,$AS$40,$AQ$38),""),"")</f>
        <v/>
      </c>
      <c r="Q381" s="92" t="str">
        <f t="shared" si="66"/>
        <v/>
      </c>
      <c r="R381" s="92" t="str">
        <f t="shared" si="67"/>
        <v/>
      </c>
      <c r="U381" s="5"/>
      <c r="V381" s="5"/>
      <c r="W381" s="94" t="str">
        <f t="shared" si="65"/>
        <v/>
      </c>
      <c r="X381" s="94" t="str">
        <f t="shared" si="68"/>
        <v/>
      </c>
      <c r="Y381" s="5"/>
      <c r="BK381" s="8"/>
      <c r="BL381" s="5"/>
      <c r="BM381" s="5"/>
      <c r="BN381" s="5"/>
      <c r="BO381" s="5"/>
      <c r="BP381" s="1"/>
      <c r="BQ381" s="1"/>
      <c r="BR381" s="1"/>
      <c r="BS381" s="1"/>
      <c r="BT381" s="1"/>
      <c r="BU381" s="4"/>
      <c r="BV381" s="1"/>
      <c r="BW381" s="3"/>
      <c r="BX381" s="4"/>
      <c r="BY381" s="5"/>
      <c r="BZ381" s="5"/>
      <c r="CA381" s="5"/>
      <c r="CB381" s="5"/>
      <c r="CC381" s="5"/>
      <c r="CD381" s="43"/>
    </row>
    <row r="382" spans="1:82" ht="15" customHeight="1" x14ac:dyDescent="0.25">
      <c r="A382" s="8"/>
      <c r="B382" s="5"/>
      <c r="C382" s="5"/>
      <c r="D382" s="5"/>
      <c r="E382" s="5"/>
      <c r="F382" s="94" t="str">
        <f t="shared" si="59"/>
        <v/>
      </c>
      <c r="G382" s="94" t="str">
        <f t="shared" si="60"/>
        <v/>
      </c>
      <c r="H382" s="127" t="str">
        <f>IF(A382&lt;&gt;"",IF(MID(C382,1,1)="c",$AS$26,IF(MID(C382,1,1)="r",$AS$41,IF(MID(C382,1,1)="p",#REF!,#REF!))),"")</f>
        <v/>
      </c>
      <c r="I382" s="92" t="str">
        <f t="shared" si="61"/>
        <v/>
      </c>
      <c r="J382" s="92" t="str">
        <f t="shared" si="62"/>
        <v/>
      </c>
      <c r="K382" s="92" t="str">
        <f t="shared" si="63"/>
        <v/>
      </c>
      <c r="L382" s="92" t="str">
        <f t="shared" si="64"/>
        <v/>
      </c>
      <c r="M382" s="95" t="str">
        <f>IF(A382&lt;&gt;"",IF(MID(C382,1,1)="c",SigmaEpsConcrete(I382,$AN$30:$AN$33,$AR$30:$AR$33,$AS$26,$AS$27,$AS$28,$AQ$20,$AU$19),""),"")</f>
        <v/>
      </c>
      <c r="N382" s="95" t="str">
        <f>IF(A382&lt;&gt;"",IF(MID(C382,1,1)="r",SigmaEpsReinf(J382,$AS$42:$AS$43,$AS$41,$AS$39,$AS$40,$AQ$38),""),"")</f>
        <v/>
      </c>
      <c r="Q382" s="92" t="str">
        <f t="shared" si="66"/>
        <v/>
      </c>
      <c r="R382" s="92" t="str">
        <f t="shared" si="67"/>
        <v/>
      </c>
      <c r="U382" s="5"/>
      <c r="V382" s="5"/>
      <c r="W382" s="94" t="str">
        <f t="shared" si="65"/>
        <v/>
      </c>
      <c r="X382" s="94" t="str">
        <f t="shared" si="68"/>
        <v/>
      </c>
      <c r="Y382" s="5"/>
      <c r="BK382" s="8"/>
      <c r="BL382" s="5"/>
      <c r="BM382" s="5"/>
      <c r="BN382" s="5"/>
      <c r="BO382" s="5"/>
      <c r="BP382" s="1"/>
      <c r="BQ382" s="1"/>
      <c r="BR382" s="1"/>
      <c r="BS382" s="1"/>
      <c r="BT382" s="1"/>
      <c r="BU382" s="4"/>
      <c r="BV382" s="1"/>
      <c r="BW382" s="3"/>
      <c r="BX382" s="4"/>
      <c r="BY382" s="5"/>
      <c r="BZ382" s="5"/>
      <c r="CA382" s="5"/>
      <c r="CB382" s="5"/>
      <c r="CC382" s="5"/>
      <c r="CD382" s="43"/>
    </row>
    <row r="383" spans="1:82" ht="15" customHeight="1" x14ac:dyDescent="0.25">
      <c r="A383" s="8"/>
      <c r="B383" s="5"/>
      <c r="C383" s="5"/>
      <c r="D383" s="5"/>
      <c r="E383" s="5"/>
      <c r="F383" s="94" t="str">
        <f t="shared" si="59"/>
        <v/>
      </c>
      <c r="G383" s="94" t="str">
        <f t="shared" si="60"/>
        <v/>
      </c>
      <c r="H383" s="127" t="str">
        <f>IF(A383&lt;&gt;"",IF(MID(C383,1,1)="c",$AS$26,IF(MID(C383,1,1)="r",$AS$41,IF(MID(C383,1,1)="p",#REF!,#REF!))),"")</f>
        <v/>
      </c>
      <c r="I383" s="92" t="str">
        <f t="shared" si="61"/>
        <v/>
      </c>
      <c r="J383" s="92" t="str">
        <f t="shared" si="62"/>
        <v/>
      </c>
      <c r="K383" s="92" t="str">
        <f t="shared" si="63"/>
        <v/>
      </c>
      <c r="L383" s="92" t="str">
        <f t="shared" si="64"/>
        <v/>
      </c>
      <c r="M383" s="95" t="str">
        <f>IF(A383&lt;&gt;"",IF(MID(C383,1,1)="c",SigmaEpsConcrete(I383,$AN$30:$AN$33,$AR$30:$AR$33,$AS$26,$AS$27,$AS$28,$AQ$20,$AU$19),""),"")</f>
        <v/>
      </c>
      <c r="N383" s="95" t="str">
        <f>IF(A383&lt;&gt;"",IF(MID(C383,1,1)="r",SigmaEpsReinf(J383,$AS$42:$AS$43,$AS$41,$AS$39,$AS$40,$AQ$38),""),"")</f>
        <v/>
      </c>
      <c r="Q383" s="92" t="str">
        <f t="shared" si="66"/>
        <v/>
      </c>
      <c r="R383" s="92" t="str">
        <f t="shared" si="67"/>
        <v/>
      </c>
      <c r="U383" s="5"/>
      <c r="V383" s="5"/>
      <c r="W383" s="94" t="str">
        <f t="shared" si="65"/>
        <v/>
      </c>
      <c r="X383" s="94" t="str">
        <f t="shared" si="68"/>
        <v/>
      </c>
      <c r="Y383" s="5"/>
      <c r="BK383" s="8"/>
      <c r="BL383" s="5"/>
      <c r="BM383" s="5"/>
      <c r="BN383" s="5"/>
      <c r="BO383" s="5"/>
      <c r="BP383" s="1"/>
      <c r="BQ383" s="1"/>
      <c r="BR383" s="1"/>
      <c r="BS383" s="1"/>
      <c r="BT383" s="1"/>
      <c r="BU383" s="4"/>
      <c r="BV383" s="1"/>
      <c r="BW383" s="3"/>
      <c r="BX383" s="4"/>
      <c r="BY383" s="5"/>
      <c r="BZ383" s="5"/>
      <c r="CA383" s="5"/>
      <c r="CB383" s="5"/>
      <c r="CC383" s="5"/>
      <c r="CD383" s="43"/>
    </row>
    <row r="384" spans="1:82" ht="15" customHeight="1" x14ac:dyDescent="0.25">
      <c r="A384" s="8"/>
      <c r="B384" s="5"/>
      <c r="C384" s="5"/>
      <c r="D384" s="5"/>
      <c r="E384" s="5"/>
      <c r="F384" s="94" t="str">
        <f t="shared" si="59"/>
        <v/>
      </c>
      <c r="G384" s="94" t="str">
        <f t="shared" si="60"/>
        <v/>
      </c>
      <c r="H384" s="127" t="str">
        <f>IF(A384&lt;&gt;"",IF(MID(C384,1,1)="c",$AS$26,IF(MID(C384,1,1)="r",$AS$41,IF(MID(C384,1,1)="p",#REF!,#REF!))),"")</f>
        <v/>
      </c>
      <c r="I384" s="92" t="str">
        <f t="shared" si="61"/>
        <v/>
      </c>
      <c r="J384" s="92" t="str">
        <f t="shared" si="62"/>
        <v/>
      </c>
      <c r="K384" s="92" t="str">
        <f t="shared" si="63"/>
        <v/>
      </c>
      <c r="L384" s="92" t="str">
        <f t="shared" si="64"/>
        <v/>
      </c>
      <c r="M384" s="95" t="str">
        <f>IF(A384&lt;&gt;"",IF(MID(C384,1,1)="c",SigmaEpsConcrete(I384,$AN$30:$AN$33,$AR$30:$AR$33,$AS$26,$AS$27,$AS$28,$AQ$20,$AU$19),""),"")</f>
        <v/>
      </c>
      <c r="N384" s="95" t="str">
        <f>IF(A384&lt;&gt;"",IF(MID(C384,1,1)="r",SigmaEpsReinf(J384,$AS$42:$AS$43,$AS$41,$AS$39,$AS$40,$AQ$38),""),"")</f>
        <v/>
      </c>
      <c r="Q384" s="92" t="str">
        <f t="shared" si="66"/>
        <v/>
      </c>
      <c r="R384" s="92" t="str">
        <f t="shared" si="67"/>
        <v/>
      </c>
      <c r="U384" s="5"/>
      <c r="V384" s="5"/>
      <c r="W384" s="94" t="str">
        <f t="shared" si="65"/>
        <v/>
      </c>
      <c r="X384" s="94" t="str">
        <f t="shared" si="68"/>
        <v/>
      </c>
      <c r="Y384" s="5"/>
      <c r="BK384" s="8"/>
      <c r="BL384" s="5"/>
      <c r="BM384" s="5"/>
      <c r="BN384" s="5"/>
      <c r="BO384" s="5"/>
      <c r="BP384" s="1"/>
      <c r="BQ384" s="1"/>
      <c r="BR384" s="1"/>
      <c r="BS384" s="1"/>
      <c r="BT384" s="1"/>
      <c r="BU384" s="4"/>
      <c r="BV384" s="1"/>
      <c r="BW384" s="3"/>
      <c r="BX384" s="4"/>
      <c r="BY384" s="5"/>
      <c r="BZ384" s="5"/>
      <c r="CA384" s="5"/>
      <c r="CB384" s="5"/>
      <c r="CC384" s="5"/>
      <c r="CD384" s="43"/>
    </row>
    <row r="385" spans="1:82" ht="15" customHeight="1" x14ac:dyDescent="0.25">
      <c r="A385" s="8"/>
      <c r="B385" s="5"/>
      <c r="C385" s="5"/>
      <c r="D385" s="5"/>
      <c r="E385" s="5"/>
      <c r="F385" s="94" t="str">
        <f t="shared" si="59"/>
        <v/>
      </c>
      <c r="G385" s="94" t="str">
        <f t="shared" si="60"/>
        <v/>
      </c>
      <c r="H385" s="127" t="str">
        <f>IF(A385&lt;&gt;"",IF(MID(C385,1,1)="c",$AS$26,IF(MID(C385,1,1)="r",$AS$41,IF(MID(C385,1,1)="p",#REF!,#REF!))),"")</f>
        <v/>
      </c>
      <c r="I385" s="92" t="str">
        <f t="shared" si="61"/>
        <v/>
      </c>
      <c r="J385" s="92" t="str">
        <f t="shared" si="62"/>
        <v/>
      </c>
      <c r="K385" s="92" t="str">
        <f t="shared" si="63"/>
        <v/>
      </c>
      <c r="L385" s="92" t="str">
        <f t="shared" si="64"/>
        <v/>
      </c>
      <c r="M385" s="95" t="str">
        <f>IF(A385&lt;&gt;"",IF(MID(C385,1,1)="c",SigmaEpsConcrete(I385,$AN$30:$AN$33,$AR$30:$AR$33,$AS$26,$AS$27,$AS$28,$AQ$20,$AU$19),""),"")</f>
        <v/>
      </c>
      <c r="N385" s="95" t="str">
        <f>IF(A385&lt;&gt;"",IF(MID(C385,1,1)="r",SigmaEpsReinf(J385,$AS$42:$AS$43,$AS$41,$AS$39,$AS$40,$AQ$38),""),"")</f>
        <v/>
      </c>
      <c r="Q385" s="92" t="str">
        <f t="shared" si="66"/>
        <v/>
      </c>
      <c r="R385" s="92" t="str">
        <f t="shared" si="67"/>
        <v/>
      </c>
      <c r="U385" s="5"/>
      <c r="V385" s="5"/>
      <c r="W385" s="94" t="str">
        <f t="shared" si="65"/>
        <v/>
      </c>
      <c r="X385" s="94" t="str">
        <f t="shared" si="68"/>
        <v/>
      </c>
      <c r="Y385" s="5"/>
      <c r="BK385" s="8"/>
      <c r="BL385" s="5"/>
      <c r="BM385" s="5"/>
      <c r="BN385" s="5"/>
      <c r="BO385" s="5"/>
      <c r="BP385" s="1"/>
      <c r="BQ385" s="1"/>
      <c r="BR385" s="1"/>
      <c r="BS385" s="1"/>
      <c r="BT385" s="1"/>
      <c r="BU385" s="4"/>
      <c r="BV385" s="1"/>
      <c r="BW385" s="3"/>
      <c r="BX385" s="4"/>
      <c r="BY385" s="5"/>
      <c r="BZ385" s="5"/>
      <c r="CA385" s="5"/>
      <c r="CB385" s="5"/>
      <c r="CC385" s="5"/>
      <c r="CD385" s="43"/>
    </row>
    <row r="386" spans="1:82" ht="15" customHeight="1" x14ac:dyDescent="0.25">
      <c r="A386" s="8"/>
      <c r="B386" s="5"/>
      <c r="C386" s="5"/>
      <c r="D386" s="5"/>
      <c r="E386" s="5"/>
      <c r="F386" s="94" t="str">
        <f t="shared" si="59"/>
        <v/>
      </c>
      <c r="G386" s="94" t="str">
        <f t="shared" si="60"/>
        <v/>
      </c>
      <c r="H386" s="127" t="str">
        <f>IF(A386&lt;&gt;"",IF(MID(C386,1,1)="c",$AS$26,IF(MID(C386,1,1)="r",$AS$41,IF(MID(C386,1,1)="p",#REF!,#REF!))),"")</f>
        <v/>
      </c>
      <c r="I386" s="92" t="str">
        <f t="shared" si="61"/>
        <v/>
      </c>
      <c r="J386" s="92" t="str">
        <f t="shared" si="62"/>
        <v/>
      </c>
      <c r="K386" s="92" t="str">
        <f t="shared" si="63"/>
        <v/>
      </c>
      <c r="L386" s="92" t="str">
        <f t="shared" si="64"/>
        <v/>
      </c>
      <c r="M386" s="95" t="str">
        <f>IF(A386&lt;&gt;"",IF(MID(C386,1,1)="c",SigmaEpsConcrete(I386,$AN$30:$AN$33,$AR$30:$AR$33,$AS$26,$AS$27,$AS$28,$AQ$20,$AU$19),""),"")</f>
        <v/>
      </c>
      <c r="N386" s="95" t="str">
        <f>IF(A386&lt;&gt;"",IF(MID(C386,1,1)="r",SigmaEpsReinf(J386,$AS$42:$AS$43,$AS$41,$AS$39,$AS$40,$AQ$38),""),"")</f>
        <v/>
      </c>
      <c r="Q386" s="92" t="str">
        <f t="shared" si="66"/>
        <v/>
      </c>
      <c r="R386" s="92" t="str">
        <f t="shared" si="67"/>
        <v/>
      </c>
      <c r="U386" s="5"/>
      <c r="V386" s="5"/>
      <c r="W386" s="94" t="str">
        <f t="shared" si="65"/>
        <v/>
      </c>
      <c r="X386" s="94" t="str">
        <f t="shared" si="68"/>
        <v/>
      </c>
      <c r="Y386" s="5"/>
      <c r="BK386" s="8"/>
      <c r="BL386" s="5"/>
      <c r="BM386" s="5"/>
      <c r="BN386" s="5"/>
      <c r="BO386" s="5"/>
      <c r="BP386" s="1"/>
      <c r="BQ386" s="1"/>
      <c r="BR386" s="1"/>
      <c r="BS386" s="1"/>
      <c r="BT386" s="1"/>
      <c r="BU386" s="4"/>
      <c r="BV386" s="1"/>
      <c r="BW386" s="3"/>
      <c r="BX386" s="4"/>
      <c r="BY386" s="5"/>
      <c r="BZ386" s="5"/>
      <c r="CA386" s="5"/>
      <c r="CB386" s="5"/>
      <c r="CC386" s="5"/>
      <c r="CD386" s="43"/>
    </row>
    <row r="387" spans="1:82" ht="15" customHeight="1" x14ac:dyDescent="0.25">
      <c r="A387" s="8"/>
      <c r="B387" s="5"/>
      <c r="C387" s="5"/>
      <c r="D387" s="5"/>
      <c r="E387" s="5"/>
      <c r="F387" s="94" t="str">
        <f t="shared" si="59"/>
        <v/>
      </c>
      <c r="G387" s="94" t="str">
        <f t="shared" si="60"/>
        <v/>
      </c>
      <c r="H387" s="127" t="str">
        <f>IF(A387&lt;&gt;"",IF(MID(C387,1,1)="c",$AS$26,IF(MID(C387,1,1)="r",$AS$41,IF(MID(C387,1,1)="p",#REF!,#REF!))),"")</f>
        <v/>
      </c>
      <c r="I387" s="92" t="str">
        <f t="shared" si="61"/>
        <v/>
      </c>
      <c r="J387" s="92" t="str">
        <f t="shared" si="62"/>
        <v/>
      </c>
      <c r="K387" s="92" t="str">
        <f t="shared" si="63"/>
        <v/>
      </c>
      <c r="L387" s="92" t="str">
        <f t="shared" si="64"/>
        <v/>
      </c>
      <c r="M387" s="95" t="str">
        <f>IF(A387&lt;&gt;"",IF(MID(C387,1,1)="c",SigmaEpsConcrete(I387,$AN$30:$AN$33,$AR$30:$AR$33,$AS$26,$AS$27,$AS$28,$AQ$20,$AU$19),""),"")</f>
        <v/>
      </c>
      <c r="N387" s="95" t="str">
        <f>IF(A387&lt;&gt;"",IF(MID(C387,1,1)="r",SigmaEpsReinf(J387,$AS$42:$AS$43,$AS$41,$AS$39,$AS$40,$AQ$38),""),"")</f>
        <v/>
      </c>
      <c r="Q387" s="92" t="str">
        <f t="shared" si="66"/>
        <v/>
      </c>
      <c r="R387" s="92" t="str">
        <f t="shared" si="67"/>
        <v/>
      </c>
      <c r="U387" s="5"/>
      <c r="V387" s="5"/>
      <c r="W387" s="94" t="str">
        <f t="shared" si="65"/>
        <v/>
      </c>
      <c r="X387" s="94" t="str">
        <f t="shared" si="68"/>
        <v/>
      </c>
      <c r="Y387" s="5"/>
      <c r="BK387" s="8"/>
      <c r="BL387" s="5"/>
      <c r="BM387" s="5"/>
      <c r="BN387" s="5"/>
      <c r="BO387" s="5"/>
      <c r="BP387" s="1"/>
      <c r="BQ387" s="1"/>
      <c r="BR387" s="1"/>
      <c r="BS387" s="1"/>
      <c r="BT387" s="1"/>
      <c r="BU387" s="4"/>
      <c r="BV387" s="1"/>
      <c r="BW387" s="3"/>
      <c r="BX387" s="4"/>
      <c r="BY387" s="5"/>
      <c r="BZ387" s="5"/>
      <c r="CA387" s="5"/>
      <c r="CB387" s="5"/>
      <c r="CC387" s="5"/>
      <c r="CD387" s="43"/>
    </row>
    <row r="388" spans="1:82" ht="15" customHeight="1" x14ac:dyDescent="0.25">
      <c r="A388" s="8"/>
      <c r="B388" s="5"/>
      <c r="C388" s="5"/>
      <c r="D388" s="5"/>
      <c r="E388" s="5"/>
      <c r="F388" s="94" t="str">
        <f t="shared" si="59"/>
        <v/>
      </c>
      <c r="G388" s="94" t="str">
        <f t="shared" si="60"/>
        <v/>
      </c>
      <c r="H388" s="127" t="str">
        <f>IF(A388&lt;&gt;"",IF(MID(C388,1,1)="c",$AS$26,IF(MID(C388,1,1)="r",$AS$41,IF(MID(C388,1,1)="p",#REF!,#REF!))),"")</f>
        <v/>
      </c>
      <c r="I388" s="92" t="str">
        <f t="shared" si="61"/>
        <v/>
      </c>
      <c r="J388" s="92" t="str">
        <f t="shared" si="62"/>
        <v/>
      </c>
      <c r="K388" s="92" t="str">
        <f t="shared" si="63"/>
        <v/>
      </c>
      <c r="L388" s="92" t="str">
        <f t="shared" si="64"/>
        <v/>
      </c>
      <c r="M388" s="95" t="str">
        <f>IF(A388&lt;&gt;"",IF(MID(C388,1,1)="c",SigmaEpsConcrete(I388,$AN$30:$AN$33,$AR$30:$AR$33,$AS$26,$AS$27,$AS$28,$AQ$20,$AU$19),""),"")</f>
        <v/>
      </c>
      <c r="N388" s="95" t="str">
        <f>IF(A388&lt;&gt;"",IF(MID(C388,1,1)="r",SigmaEpsReinf(J388,$AS$42:$AS$43,$AS$41,$AS$39,$AS$40,$AQ$38),""),"")</f>
        <v/>
      </c>
      <c r="Q388" s="92" t="str">
        <f t="shared" si="66"/>
        <v/>
      </c>
      <c r="R388" s="92" t="str">
        <f t="shared" si="67"/>
        <v/>
      </c>
      <c r="U388" s="5"/>
      <c r="V388" s="5"/>
      <c r="W388" s="94" t="str">
        <f t="shared" si="65"/>
        <v/>
      </c>
      <c r="X388" s="94" t="str">
        <f t="shared" si="68"/>
        <v/>
      </c>
      <c r="Y388" s="5"/>
      <c r="BK388" s="8"/>
      <c r="BL388" s="5"/>
      <c r="BM388" s="5"/>
      <c r="BN388" s="5"/>
      <c r="BO388" s="5"/>
      <c r="BP388" s="1"/>
      <c r="BQ388" s="1"/>
      <c r="BR388" s="1"/>
      <c r="BS388" s="1"/>
      <c r="BT388" s="1"/>
      <c r="BU388" s="4"/>
      <c r="BV388" s="1"/>
      <c r="BW388" s="3"/>
      <c r="BX388" s="4"/>
      <c r="BY388" s="5"/>
      <c r="BZ388" s="5"/>
      <c r="CA388" s="5"/>
      <c r="CB388" s="5"/>
      <c r="CC388" s="5"/>
      <c r="CD388" s="43"/>
    </row>
    <row r="389" spans="1:82" ht="15" customHeight="1" x14ac:dyDescent="0.25">
      <c r="A389" s="8"/>
      <c r="B389" s="5"/>
      <c r="C389" s="5"/>
      <c r="D389" s="5"/>
      <c r="E389" s="5"/>
      <c r="F389" s="94" t="str">
        <f t="shared" si="59"/>
        <v/>
      </c>
      <c r="G389" s="94" t="str">
        <f t="shared" si="60"/>
        <v/>
      </c>
      <c r="H389" s="127" t="str">
        <f>IF(A389&lt;&gt;"",IF(MID(C389,1,1)="c",$AS$26,IF(MID(C389,1,1)="r",$AS$41,IF(MID(C389,1,1)="p",#REF!,#REF!))),"")</f>
        <v/>
      </c>
      <c r="I389" s="92" t="str">
        <f t="shared" si="61"/>
        <v/>
      </c>
      <c r="J389" s="92" t="str">
        <f t="shared" si="62"/>
        <v/>
      </c>
      <c r="K389" s="92" t="str">
        <f t="shared" si="63"/>
        <v/>
      </c>
      <c r="L389" s="92" t="str">
        <f t="shared" si="64"/>
        <v/>
      </c>
      <c r="M389" s="95" t="str">
        <f>IF(A389&lt;&gt;"",IF(MID(C389,1,1)="c",SigmaEpsConcrete(I389,$AN$30:$AN$33,$AR$30:$AR$33,$AS$26,$AS$27,$AS$28,$AQ$20,$AU$19),""),"")</f>
        <v/>
      </c>
      <c r="N389" s="95" t="str">
        <f>IF(A389&lt;&gt;"",IF(MID(C389,1,1)="r",SigmaEpsReinf(J389,$AS$42:$AS$43,$AS$41,$AS$39,$AS$40,$AQ$38),""),"")</f>
        <v/>
      </c>
      <c r="Q389" s="92" t="str">
        <f t="shared" si="66"/>
        <v/>
      </c>
      <c r="R389" s="92" t="str">
        <f t="shared" si="67"/>
        <v/>
      </c>
      <c r="U389" s="5"/>
      <c r="V389" s="5"/>
      <c r="W389" s="94" t="str">
        <f t="shared" si="65"/>
        <v/>
      </c>
      <c r="X389" s="94" t="str">
        <f t="shared" si="68"/>
        <v/>
      </c>
      <c r="Y389" s="5"/>
      <c r="BK389" s="8"/>
      <c r="BL389" s="5"/>
      <c r="BM389" s="5"/>
      <c r="BN389" s="5"/>
      <c r="BO389" s="5"/>
      <c r="BP389" s="1"/>
      <c r="BQ389" s="1"/>
      <c r="BR389" s="1"/>
      <c r="BS389" s="1"/>
      <c r="BT389" s="1"/>
      <c r="BU389" s="4"/>
      <c r="BV389" s="1"/>
      <c r="BW389" s="3"/>
      <c r="BX389" s="4"/>
      <c r="BY389" s="5"/>
      <c r="BZ389" s="5"/>
      <c r="CA389" s="5"/>
      <c r="CB389" s="5"/>
      <c r="CC389" s="5"/>
      <c r="CD389" s="43"/>
    </row>
    <row r="390" spans="1:82" ht="15" customHeight="1" x14ac:dyDescent="0.25">
      <c r="A390" s="8"/>
      <c r="B390" s="5"/>
      <c r="C390" s="5"/>
      <c r="D390" s="5"/>
      <c r="E390" s="5"/>
      <c r="F390" s="94" t="str">
        <f t="shared" si="59"/>
        <v/>
      </c>
      <c r="G390" s="94" t="str">
        <f t="shared" si="60"/>
        <v/>
      </c>
      <c r="H390" s="127" t="str">
        <f>IF(A390&lt;&gt;"",IF(MID(C390,1,1)="c",$AS$26,IF(MID(C390,1,1)="r",$AS$41,IF(MID(C390,1,1)="p",#REF!,#REF!))),"")</f>
        <v/>
      </c>
      <c r="I390" s="92" t="str">
        <f t="shared" si="61"/>
        <v/>
      </c>
      <c r="J390" s="92" t="str">
        <f t="shared" si="62"/>
        <v/>
      </c>
      <c r="K390" s="92" t="str">
        <f t="shared" si="63"/>
        <v/>
      </c>
      <c r="L390" s="92" t="str">
        <f t="shared" si="64"/>
        <v/>
      </c>
      <c r="M390" s="95" t="str">
        <f>IF(A390&lt;&gt;"",IF(MID(C390,1,1)="c",SigmaEpsConcrete(I390,$AN$30:$AN$33,$AR$30:$AR$33,$AS$26,$AS$27,$AS$28,$AQ$20,$AU$19),""),"")</f>
        <v/>
      </c>
      <c r="N390" s="95" t="str">
        <f>IF(A390&lt;&gt;"",IF(MID(C390,1,1)="r",SigmaEpsReinf(J390,$AS$42:$AS$43,$AS$41,$AS$39,$AS$40,$AQ$38),""),"")</f>
        <v/>
      </c>
      <c r="Q390" s="92" t="str">
        <f t="shared" si="66"/>
        <v/>
      </c>
      <c r="R390" s="92" t="str">
        <f t="shared" si="67"/>
        <v/>
      </c>
      <c r="U390" s="5"/>
      <c r="V390" s="5"/>
      <c r="W390" s="94" t="str">
        <f t="shared" si="65"/>
        <v/>
      </c>
      <c r="X390" s="94" t="str">
        <f t="shared" si="68"/>
        <v/>
      </c>
      <c r="Y390" s="5"/>
      <c r="BK390" s="8"/>
      <c r="BL390" s="5"/>
      <c r="BM390" s="5"/>
      <c r="BN390" s="5"/>
      <c r="BO390" s="5"/>
      <c r="BP390" s="1"/>
      <c r="BQ390" s="1"/>
      <c r="BR390" s="1"/>
      <c r="BS390" s="1"/>
      <c r="BT390" s="1"/>
      <c r="BU390" s="4"/>
      <c r="BV390" s="1"/>
      <c r="BW390" s="3"/>
      <c r="BX390" s="4"/>
      <c r="BY390" s="5"/>
      <c r="BZ390" s="5"/>
      <c r="CA390" s="5"/>
      <c r="CB390" s="5"/>
      <c r="CC390" s="5"/>
      <c r="CD390" s="43"/>
    </row>
    <row r="391" spans="1:82" ht="15" customHeight="1" x14ac:dyDescent="0.25">
      <c r="A391" s="8"/>
      <c r="B391" s="5"/>
      <c r="C391" s="5"/>
      <c r="D391" s="5"/>
      <c r="E391" s="5"/>
      <c r="F391" s="94" t="str">
        <f t="shared" si="59"/>
        <v/>
      </c>
      <c r="G391" s="94" t="str">
        <f t="shared" si="60"/>
        <v/>
      </c>
      <c r="H391" s="127" t="str">
        <f>IF(A391&lt;&gt;"",IF(MID(C391,1,1)="c",$AS$26,IF(MID(C391,1,1)="r",$AS$41,IF(MID(C391,1,1)="p",#REF!,#REF!))),"")</f>
        <v/>
      </c>
      <c r="I391" s="92" t="str">
        <f t="shared" si="61"/>
        <v/>
      </c>
      <c r="J391" s="92" t="str">
        <f t="shared" si="62"/>
        <v/>
      </c>
      <c r="K391" s="92" t="str">
        <f t="shared" si="63"/>
        <v/>
      </c>
      <c r="L391" s="92" t="str">
        <f t="shared" si="64"/>
        <v/>
      </c>
      <c r="M391" s="95" t="str">
        <f>IF(A391&lt;&gt;"",IF(MID(C391,1,1)="c",SigmaEpsConcrete(I391,$AN$30:$AN$33,$AR$30:$AR$33,$AS$26,$AS$27,$AS$28,$AQ$20,$AU$19),""),"")</f>
        <v/>
      </c>
      <c r="N391" s="95" t="str">
        <f>IF(A391&lt;&gt;"",IF(MID(C391,1,1)="r",SigmaEpsReinf(J391,$AS$42:$AS$43,$AS$41,$AS$39,$AS$40,$AQ$38),""),"")</f>
        <v/>
      </c>
      <c r="Q391" s="92" t="str">
        <f t="shared" si="66"/>
        <v/>
      </c>
      <c r="R391" s="92" t="str">
        <f t="shared" si="67"/>
        <v/>
      </c>
      <c r="U391" s="5"/>
      <c r="V391" s="5"/>
      <c r="W391" s="94" t="str">
        <f t="shared" si="65"/>
        <v/>
      </c>
      <c r="X391" s="94" t="str">
        <f t="shared" si="68"/>
        <v/>
      </c>
      <c r="Y391" s="5"/>
      <c r="BK391" s="8"/>
      <c r="BL391" s="5"/>
      <c r="BM391" s="5"/>
      <c r="BN391" s="5"/>
      <c r="BO391" s="5"/>
      <c r="BP391" s="1"/>
      <c r="BQ391" s="1"/>
      <c r="BR391" s="1"/>
      <c r="BS391" s="1"/>
      <c r="BT391" s="1"/>
      <c r="BU391" s="4"/>
      <c r="BV391" s="1"/>
      <c r="BW391" s="3"/>
      <c r="BX391" s="4"/>
      <c r="BY391" s="5"/>
      <c r="BZ391" s="5"/>
      <c r="CA391" s="5"/>
      <c r="CB391" s="5"/>
      <c r="CC391" s="5"/>
      <c r="CD391" s="43"/>
    </row>
    <row r="392" spans="1:82" ht="15" customHeight="1" x14ac:dyDescent="0.25">
      <c r="A392" s="8"/>
      <c r="B392" s="5"/>
      <c r="C392" s="5"/>
      <c r="D392" s="5"/>
      <c r="E392" s="5"/>
      <c r="F392" s="94" t="str">
        <f t="shared" si="59"/>
        <v/>
      </c>
      <c r="G392" s="94" t="str">
        <f t="shared" si="60"/>
        <v/>
      </c>
      <c r="H392" s="127" t="str">
        <f>IF(A392&lt;&gt;"",IF(MID(C392,1,1)="c",$AS$26,IF(MID(C392,1,1)="r",$AS$41,IF(MID(C392,1,1)="p",#REF!,#REF!))),"")</f>
        <v/>
      </c>
      <c r="I392" s="92" t="str">
        <f t="shared" si="61"/>
        <v/>
      </c>
      <c r="J392" s="92" t="str">
        <f t="shared" si="62"/>
        <v/>
      </c>
      <c r="K392" s="92" t="str">
        <f t="shared" si="63"/>
        <v/>
      </c>
      <c r="L392" s="92" t="str">
        <f t="shared" si="64"/>
        <v/>
      </c>
      <c r="M392" s="95" t="str">
        <f>IF(A392&lt;&gt;"",IF(MID(C392,1,1)="c",SigmaEpsConcrete(I392,$AN$30:$AN$33,$AR$30:$AR$33,$AS$26,$AS$27,$AS$28,$AQ$20,$AU$19),""),"")</f>
        <v/>
      </c>
      <c r="N392" s="95" t="str">
        <f>IF(A392&lt;&gt;"",IF(MID(C392,1,1)="r",SigmaEpsReinf(J392,$AS$42:$AS$43,$AS$41,$AS$39,$AS$40,$AQ$38),""),"")</f>
        <v/>
      </c>
      <c r="Q392" s="92" t="str">
        <f t="shared" si="66"/>
        <v/>
      </c>
      <c r="R392" s="92" t="str">
        <f t="shared" si="67"/>
        <v/>
      </c>
      <c r="U392" s="5"/>
      <c r="V392" s="5"/>
      <c r="W392" s="94" t="str">
        <f t="shared" si="65"/>
        <v/>
      </c>
      <c r="X392" s="94" t="str">
        <f t="shared" si="68"/>
        <v/>
      </c>
      <c r="Y392" s="5"/>
      <c r="BK392" s="8"/>
      <c r="BL392" s="5"/>
      <c r="BM392" s="5"/>
      <c r="BN392" s="5"/>
      <c r="BO392" s="5"/>
      <c r="BP392" s="1"/>
      <c r="BQ392" s="1"/>
      <c r="BR392" s="1"/>
      <c r="BS392" s="1"/>
      <c r="BT392" s="1"/>
      <c r="BU392" s="4"/>
      <c r="BV392" s="1"/>
      <c r="BW392" s="3"/>
      <c r="BX392" s="4"/>
      <c r="BY392" s="5"/>
      <c r="BZ392" s="5"/>
      <c r="CA392" s="5"/>
      <c r="CB392" s="5"/>
      <c r="CC392" s="5"/>
      <c r="CD392" s="43"/>
    </row>
    <row r="393" spans="1:82" ht="15" customHeight="1" x14ac:dyDescent="0.25">
      <c r="A393" s="8"/>
      <c r="B393" s="5"/>
      <c r="C393" s="5"/>
      <c r="D393" s="5"/>
      <c r="E393" s="5"/>
      <c r="F393" s="94" t="str">
        <f t="shared" si="59"/>
        <v/>
      </c>
      <c r="G393" s="94" t="str">
        <f t="shared" si="60"/>
        <v/>
      </c>
      <c r="H393" s="127" t="str">
        <f>IF(A393&lt;&gt;"",IF(MID(C393,1,1)="c",$AS$26,IF(MID(C393,1,1)="r",$AS$41,IF(MID(C393,1,1)="p",#REF!,#REF!))),"")</f>
        <v/>
      </c>
      <c r="I393" s="92" t="str">
        <f t="shared" si="61"/>
        <v/>
      </c>
      <c r="J393" s="92" t="str">
        <f t="shared" si="62"/>
        <v/>
      </c>
      <c r="K393" s="92" t="str">
        <f t="shared" si="63"/>
        <v/>
      </c>
      <c r="L393" s="92" t="str">
        <f t="shared" si="64"/>
        <v/>
      </c>
      <c r="M393" s="95" t="str">
        <f>IF(A393&lt;&gt;"",IF(MID(C393,1,1)="c",SigmaEpsConcrete(I393,$AN$30:$AN$33,$AR$30:$AR$33,$AS$26,$AS$27,$AS$28,$AQ$20,$AU$19),""),"")</f>
        <v/>
      </c>
      <c r="N393" s="95" t="str">
        <f>IF(A393&lt;&gt;"",IF(MID(C393,1,1)="r",SigmaEpsReinf(J393,$AS$42:$AS$43,$AS$41,$AS$39,$AS$40,$AQ$38),""),"")</f>
        <v/>
      </c>
      <c r="Q393" s="92" t="str">
        <f t="shared" si="66"/>
        <v/>
      </c>
      <c r="R393" s="92" t="str">
        <f t="shared" si="67"/>
        <v/>
      </c>
      <c r="U393" s="5"/>
      <c r="V393" s="5"/>
      <c r="W393" s="94" t="str">
        <f t="shared" si="65"/>
        <v/>
      </c>
      <c r="X393" s="94" t="str">
        <f t="shared" si="68"/>
        <v/>
      </c>
      <c r="Y393" s="5"/>
      <c r="BK393" s="8"/>
      <c r="BL393" s="5"/>
      <c r="BM393" s="5"/>
      <c r="BN393" s="5"/>
      <c r="BO393" s="5"/>
      <c r="BP393" s="1"/>
      <c r="BQ393" s="1"/>
      <c r="BR393" s="1"/>
      <c r="BS393" s="1"/>
      <c r="BT393" s="1"/>
      <c r="BU393" s="4"/>
      <c r="BV393" s="1"/>
      <c r="BW393" s="3"/>
      <c r="BX393" s="4"/>
      <c r="BY393" s="5"/>
      <c r="BZ393" s="5"/>
      <c r="CA393" s="5"/>
      <c r="CB393" s="5"/>
      <c r="CC393" s="5"/>
      <c r="CD393" s="43"/>
    </row>
    <row r="394" spans="1:82" ht="15" customHeight="1" x14ac:dyDescent="0.25">
      <c r="A394" s="8"/>
      <c r="B394" s="5"/>
      <c r="C394" s="5"/>
      <c r="D394" s="5"/>
      <c r="E394" s="5"/>
      <c r="F394" s="94" t="str">
        <f t="shared" ref="F394:F457" si="69">IF(A394&lt;&gt;"",(D394-$AU$86)/10,"")</f>
        <v/>
      </c>
      <c r="G394" s="94" t="str">
        <f t="shared" ref="G394:G457" si="70">IF(A394&lt;&gt;"",(E394-$AU$87)/10,"")</f>
        <v/>
      </c>
      <c r="H394" s="127" t="str">
        <f>IF(A394&lt;&gt;"",IF(MID(C394,1,1)="c",$AS$26,IF(MID(C394,1,1)="r",$AS$41,IF(MID(C394,1,1)="p",#REF!,#REF!))),"")</f>
        <v/>
      </c>
      <c r="I394" s="92" t="str">
        <f t="shared" ref="I394:I457" si="71">IF($A394&lt;&gt;"",IF(MID($C394,1,1)="c",$Y$3+$Y$4*$F394+$Y$5*$G394+$BR$43,""),"")</f>
        <v/>
      </c>
      <c r="J394" s="92" t="str">
        <f t="shared" ref="J394:J457" si="72">IF($A394&lt;&gt;"",IF(MID($C394,1,1)="r",$Y$3+$Y$4*$F394+$Y$5*$G394+$BR$43,""),"")</f>
        <v/>
      </c>
      <c r="K394" s="92" t="str">
        <f t="shared" ref="K394:K457" si="73">IF($A394&lt;&gt;"",IF(MID($C394,1,1)="u",$Y$3+$Y$4*$F394+$Y$5*$G394+$BR$43,""),"")</f>
        <v/>
      </c>
      <c r="L394" s="92" t="str">
        <f t="shared" ref="L394:L457" si="74">IF($A394&lt;&gt;"",IF(MID($C394,1,1)="p",$Y$3+$Y$4*$F394+$Y$5*$G394+$BR$43,""),"")</f>
        <v/>
      </c>
      <c r="M394" s="95" t="str">
        <f>IF(A394&lt;&gt;"",IF(MID(C394,1,1)="c",SigmaEpsConcrete(I394,$AN$30:$AN$33,$AR$30:$AR$33,$AS$26,$AS$27,$AS$28,$AQ$20,$AU$19),""),"")</f>
        <v/>
      </c>
      <c r="N394" s="95" t="str">
        <f>IF(A394&lt;&gt;"",IF(MID(C394,1,1)="r",SigmaEpsReinf(J394,$AS$42:$AS$43,$AS$41,$AS$39,$AS$40,$AQ$38),""),"")</f>
        <v/>
      </c>
      <c r="Q394" s="92" t="str">
        <f t="shared" si="66"/>
        <v/>
      </c>
      <c r="R394" s="92" t="str">
        <f t="shared" si="67"/>
        <v/>
      </c>
      <c r="U394" s="5"/>
      <c r="V394" s="5"/>
      <c r="W394" s="94" t="str">
        <f t="shared" ref="W394:W457" si="75">IF(A394&lt;&gt;"",F394-$AU$105,"")</f>
        <v/>
      </c>
      <c r="X394" s="94" t="str">
        <f t="shared" si="68"/>
        <v/>
      </c>
      <c r="Y394" s="5"/>
      <c r="BK394" s="8"/>
      <c r="BL394" s="5"/>
      <c r="BM394" s="5"/>
      <c r="BN394" s="5"/>
      <c r="BO394" s="5"/>
      <c r="BP394" s="1"/>
      <c r="BQ394" s="1"/>
      <c r="BR394" s="1"/>
      <c r="BS394" s="1"/>
      <c r="BT394" s="1"/>
      <c r="BU394" s="4"/>
      <c r="BV394" s="1"/>
      <c r="BW394" s="3"/>
      <c r="BX394" s="4"/>
      <c r="BY394" s="5"/>
      <c r="BZ394" s="5"/>
      <c r="CA394" s="5"/>
      <c r="CB394" s="5"/>
      <c r="CC394" s="5"/>
      <c r="CD394" s="43"/>
    </row>
    <row r="395" spans="1:82" ht="15" customHeight="1" x14ac:dyDescent="0.25">
      <c r="A395" s="8"/>
      <c r="B395" s="5"/>
      <c r="C395" s="5"/>
      <c r="D395" s="5"/>
      <c r="E395" s="5"/>
      <c r="F395" s="94" t="str">
        <f t="shared" si="69"/>
        <v/>
      </c>
      <c r="G395" s="94" t="str">
        <f t="shared" si="70"/>
        <v/>
      </c>
      <c r="H395" s="127" t="str">
        <f>IF(A395&lt;&gt;"",IF(MID(C395,1,1)="c",$AS$26,IF(MID(C395,1,1)="r",$AS$41,IF(MID(C395,1,1)="p",#REF!,#REF!))),"")</f>
        <v/>
      </c>
      <c r="I395" s="92" t="str">
        <f t="shared" si="71"/>
        <v/>
      </c>
      <c r="J395" s="92" t="str">
        <f t="shared" si="72"/>
        <v/>
      </c>
      <c r="K395" s="92" t="str">
        <f t="shared" si="73"/>
        <v/>
      </c>
      <c r="L395" s="92" t="str">
        <f t="shared" si="74"/>
        <v/>
      </c>
      <c r="M395" s="95" t="str">
        <f>IF(A395&lt;&gt;"",IF(MID(C395,1,1)="c",SigmaEpsConcrete(I395,$AN$30:$AN$33,$AR$30:$AR$33,$AS$26,$AS$27,$AS$28,$AQ$20,$AU$19),""),"")</f>
        <v/>
      </c>
      <c r="N395" s="95" t="str">
        <f>IF(A395&lt;&gt;"",IF(MID(C395,1,1)="r",SigmaEpsReinf(J395,$AS$42:$AS$43,$AS$41,$AS$39,$AS$40,$AQ$38),""),"")</f>
        <v/>
      </c>
      <c r="Q395" s="92" t="str">
        <f t="shared" ref="Q395:Q458" si="76">IF(A395&lt;&gt;"",IF(MID(C395,1,1)="c",IF(ISERROR(M395/I395),"",M395/I395),""),"")</f>
        <v/>
      </c>
      <c r="R395" s="92" t="str">
        <f t="shared" ref="R395:R458" si="77">IF(A395&lt;&gt;"",IF(MID(C395,1,1)="r",IF(ISERROR(N395/J395),"",N395/J395),""),"")</f>
        <v/>
      </c>
      <c r="U395" s="5"/>
      <c r="V395" s="5"/>
      <c r="W395" s="94" t="str">
        <f t="shared" si="75"/>
        <v/>
      </c>
      <c r="X395" s="94" t="str">
        <f t="shared" ref="X395:X458" si="78">IF(B395&lt;&gt;"",G395-$AU$106,"")</f>
        <v/>
      </c>
      <c r="Y395" s="5"/>
      <c r="BK395" s="8"/>
      <c r="BL395" s="5"/>
      <c r="BM395" s="5"/>
      <c r="BN395" s="5"/>
      <c r="BO395" s="5"/>
      <c r="BP395" s="1"/>
      <c r="BQ395" s="1"/>
      <c r="BR395" s="1"/>
      <c r="BS395" s="1"/>
      <c r="BT395" s="1"/>
      <c r="BU395" s="4"/>
      <c r="BV395" s="1"/>
      <c r="BW395" s="3"/>
      <c r="BX395" s="4"/>
      <c r="BY395" s="5"/>
      <c r="BZ395" s="5"/>
      <c r="CA395" s="5"/>
      <c r="CB395" s="5"/>
      <c r="CC395" s="5"/>
      <c r="CD395" s="43"/>
    </row>
    <row r="396" spans="1:82" ht="15" customHeight="1" x14ac:dyDescent="0.25">
      <c r="A396" s="8"/>
      <c r="B396" s="5"/>
      <c r="C396" s="5"/>
      <c r="D396" s="5"/>
      <c r="E396" s="5"/>
      <c r="F396" s="94" t="str">
        <f t="shared" si="69"/>
        <v/>
      </c>
      <c r="G396" s="94" t="str">
        <f t="shared" si="70"/>
        <v/>
      </c>
      <c r="H396" s="127" t="str">
        <f>IF(A396&lt;&gt;"",IF(MID(C396,1,1)="c",$AS$26,IF(MID(C396,1,1)="r",$AS$41,IF(MID(C396,1,1)="p",#REF!,#REF!))),"")</f>
        <v/>
      </c>
      <c r="I396" s="92" t="str">
        <f t="shared" si="71"/>
        <v/>
      </c>
      <c r="J396" s="92" t="str">
        <f t="shared" si="72"/>
        <v/>
      </c>
      <c r="K396" s="92" t="str">
        <f t="shared" si="73"/>
        <v/>
      </c>
      <c r="L396" s="92" t="str">
        <f t="shared" si="74"/>
        <v/>
      </c>
      <c r="M396" s="95" t="str">
        <f>IF(A396&lt;&gt;"",IF(MID(C396,1,1)="c",SigmaEpsConcrete(I396,$AN$30:$AN$33,$AR$30:$AR$33,$AS$26,$AS$27,$AS$28,$AQ$20,$AU$19),""),"")</f>
        <v/>
      </c>
      <c r="N396" s="95" t="str">
        <f>IF(A396&lt;&gt;"",IF(MID(C396,1,1)="r",SigmaEpsReinf(J396,$AS$42:$AS$43,$AS$41,$AS$39,$AS$40,$AQ$38),""),"")</f>
        <v/>
      </c>
      <c r="Q396" s="92" t="str">
        <f t="shared" si="76"/>
        <v/>
      </c>
      <c r="R396" s="92" t="str">
        <f t="shared" si="77"/>
        <v/>
      </c>
      <c r="U396" s="5"/>
      <c r="V396" s="5"/>
      <c r="W396" s="94" t="str">
        <f t="shared" si="75"/>
        <v/>
      </c>
      <c r="X396" s="94" t="str">
        <f t="shared" si="78"/>
        <v/>
      </c>
      <c r="Y396" s="5"/>
      <c r="BK396" s="8"/>
      <c r="BL396" s="5"/>
      <c r="BM396" s="5"/>
      <c r="BN396" s="5"/>
      <c r="BO396" s="5"/>
      <c r="BP396" s="1"/>
      <c r="BQ396" s="1"/>
      <c r="BR396" s="1"/>
      <c r="BS396" s="1"/>
      <c r="BT396" s="1"/>
      <c r="BU396" s="4"/>
      <c r="BV396" s="1"/>
      <c r="BW396" s="3"/>
      <c r="BX396" s="4"/>
      <c r="BY396" s="5"/>
      <c r="BZ396" s="5"/>
      <c r="CA396" s="5"/>
      <c r="CB396" s="5"/>
      <c r="CC396" s="5"/>
      <c r="CD396" s="43"/>
    </row>
    <row r="397" spans="1:82" ht="15" customHeight="1" x14ac:dyDescent="0.25">
      <c r="A397" s="8"/>
      <c r="B397" s="5"/>
      <c r="C397" s="5"/>
      <c r="D397" s="5"/>
      <c r="E397" s="5"/>
      <c r="F397" s="94" t="str">
        <f t="shared" si="69"/>
        <v/>
      </c>
      <c r="G397" s="94" t="str">
        <f t="shared" si="70"/>
        <v/>
      </c>
      <c r="H397" s="127" t="str">
        <f>IF(A397&lt;&gt;"",IF(MID(C397,1,1)="c",$AS$26,IF(MID(C397,1,1)="r",$AS$41,IF(MID(C397,1,1)="p",#REF!,#REF!))),"")</f>
        <v/>
      </c>
      <c r="I397" s="92" t="str">
        <f t="shared" si="71"/>
        <v/>
      </c>
      <c r="J397" s="92" t="str">
        <f t="shared" si="72"/>
        <v/>
      </c>
      <c r="K397" s="92" t="str">
        <f t="shared" si="73"/>
        <v/>
      </c>
      <c r="L397" s="92" t="str">
        <f t="shared" si="74"/>
        <v/>
      </c>
      <c r="M397" s="95" t="str">
        <f>IF(A397&lt;&gt;"",IF(MID(C397,1,1)="c",SigmaEpsConcrete(I397,$AN$30:$AN$33,$AR$30:$AR$33,$AS$26,$AS$27,$AS$28,$AQ$20,$AU$19),""),"")</f>
        <v/>
      </c>
      <c r="N397" s="95" t="str">
        <f>IF(A397&lt;&gt;"",IF(MID(C397,1,1)="r",SigmaEpsReinf(J397,$AS$42:$AS$43,$AS$41,$AS$39,$AS$40,$AQ$38),""),"")</f>
        <v/>
      </c>
      <c r="Q397" s="92" t="str">
        <f t="shared" si="76"/>
        <v/>
      </c>
      <c r="R397" s="92" t="str">
        <f t="shared" si="77"/>
        <v/>
      </c>
      <c r="U397" s="5"/>
      <c r="V397" s="5"/>
      <c r="W397" s="94" t="str">
        <f t="shared" si="75"/>
        <v/>
      </c>
      <c r="X397" s="94" t="str">
        <f t="shared" si="78"/>
        <v/>
      </c>
      <c r="Y397" s="5"/>
      <c r="BK397" s="8"/>
      <c r="BL397" s="5"/>
      <c r="BM397" s="5"/>
      <c r="BN397" s="5"/>
      <c r="BO397" s="5"/>
      <c r="BP397" s="1"/>
      <c r="BQ397" s="1"/>
      <c r="BR397" s="1"/>
      <c r="BS397" s="1"/>
      <c r="BT397" s="1"/>
      <c r="BU397" s="4"/>
      <c r="BV397" s="1"/>
      <c r="BW397" s="3"/>
      <c r="BX397" s="4"/>
      <c r="BY397" s="5"/>
      <c r="BZ397" s="5"/>
      <c r="CA397" s="5"/>
      <c r="CB397" s="5"/>
      <c r="CC397" s="5"/>
      <c r="CD397" s="43"/>
    </row>
    <row r="398" spans="1:82" ht="15" customHeight="1" x14ac:dyDescent="0.25">
      <c r="A398" s="8"/>
      <c r="B398" s="5"/>
      <c r="C398" s="5"/>
      <c r="D398" s="5"/>
      <c r="E398" s="5"/>
      <c r="F398" s="94" t="str">
        <f t="shared" si="69"/>
        <v/>
      </c>
      <c r="G398" s="94" t="str">
        <f t="shared" si="70"/>
        <v/>
      </c>
      <c r="H398" s="127" t="str">
        <f>IF(A398&lt;&gt;"",IF(MID(C398,1,1)="c",$AS$26,IF(MID(C398,1,1)="r",$AS$41,IF(MID(C398,1,1)="p",#REF!,#REF!))),"")</f>
        <v/>
      </c>
      <c r="I398" s="92" t="str">
        <f t="shared" si="71"/>
        <v/>
      </c>
      <c r="J398" s="92" t="str">
        <f t="shared" si="72"/>
        <v/>
      </c>
      <c r="K398" s="92" t="str">
        <f t="shared" si="73"/>
        <v/>
      </c>
      <c r="L398" s="92" t="str">
        <f t="shared" si="74"/>
        <v/>
      </c>
      <c r="M398" s="95" t="str">
        <f>IF(A398&lt;&gt;"",IF(MID(C398,1,1)="c",SigmaEpsConcrete(I398,$AN$30:$AN$33,$AR$30:$AR$33,$AS$26,$AS$27,$AS$28,$AQ$20,$AU$19),""),"")</f>
        <v/>
      </c>
      <c r="N398" s="95" t="str">
        <f>IF(A398&lt;&gt;"",IF(MID(C398,1,1)="r",SigmaEpsReinf(J398,$AS$42:$AS$43,$AS$41,$AS$39,$AS$40,$AQ$38),""),"")</f>
        <v/>
      </c>
      <c r="Q398" s="92" t="str">
        <f t="shared" si="76"/>
        <v/>
      </c>
      <c r="R398" s="92" t="str">
        <f t="shared" si="77"/>
        <v/>
      </c>
      <c r="U398" s="5"/>
      <c r="V398" s="5"/>
      <c r="W398" s="94" t="str">
        <f t="shared" si="75"/>
        <v/>
      </c>
      <c r="X398" s="94" t="str">
        <f t="shared" si="78"/>
        <v/>
      </c>
      <c r="Y398" s="5"/>
      <c r="BK398" s="8"/>
      <c r="BL398" s="5"/>
      <c r="BM398" s="5"/>
      <c r="BN398" s="5"/>
      <c r="BO398" s="5"/>
      <c r="BP398" s="1"/>
      <c r="BQ398" s="1"/>
      <c r="BR398" s="1"/>
      <c r="BS398" s="1"/>
      <c r="BT398" s="1"/>
      <c r="BU398" s="4"/>
      <c r="BV398" s="1"/>
      <c r="BW398" s="3"/>
      <c r="BX398" s="4"/>
      <c r="BY398" s="5"/>
      <c r="BZ398" s="5"/>
      <c r="CA398" s="5"/>
      <c r="CB398" s="5"/>
      <c r="CC398" s="5"/>
      <c r="CD398" s="43"/>
    </row>
    <row r="399" spans="1:82" ht="15" customHeight="1" x14ac:dyDescent="0.25">
      <c r="A399" s="8"/>
      <c r="B399" s="5"/>
      <c r="C399" s="5"/>
      <c r="D399" s="5"/>
      <c r="E399" s="5"/>
      <c r="F399" s="94" t="str">
        <f t="shared" si="69"/>
        <v/>
      </c>
      <c r="G399" s="94" t="str">
        <f t="shared" si="70"/>
        <v/>
      </c>
      <c r="H399" s="127" t="str">
        <f>IF(A399&lt;&gt;"",IF(MID(C399,1,1)="c",$AS$26,IF(MID(C399,1,1)="r",$AS$41,IF(MID(C399,1,1)="p",#REF!,#REF!))),"")</f>
        <v/>
      </c>
      <c r="I399" s="92" t="str">
        <f t="shared" si="71"/>
        <v/>
      </c>
      <c r="J399" s="92" t="str">
        <f t="shared" si="72"/>
        <v/>
      </c>
      <c r="K399" s="92" t="str">
        <f t="shared" si="73"/>
        <v/>
      </c>
      <c r="L399" s="92" t="str">
        <f t="shared" si="74"/>
        <v/>
      </c>
      <c r="M399" s="95" t="str">
        <f>IF(A399&lt;&gt;"",IF(MID(C399,1,1)="c",SigmaEpsConcrete(I399,$AN$30:$AN$33,$AR$30:$AR$33,$AS$26,$AS$27,$AS$28,$AQ$20,$AU$19),""),"")</f>
        <v/>
      </c>
      <c r="N399" s="95" t="str">
        <f>IF(A399&lt;&gt;"",IF(MID(C399,1,1)="r",SigmaEpsReinf(J399,$AS$42:$AS$43,$AS$41,$AS$39,$AS$40,$AQ$38),""),"")</f>
        <v/>
      </c>
      <c r="Q399" s="92" t="str">
        <f t="shared" si="76"/>
        <v/>
      </c>
      <c r="R399" s="92" t="str">
        <f t="shared" si="77"/>
        <v/>
      </c>
      <c r="U399" s="5"/>
      <c r="V399" s="5"/>
      <c r="W399" s="94" t="str">
        <f t="shared" si="75"/>
        <v/>
      </c>
      <c r="X399" s="94" t="str">
        <f t="shared" si="78"/>
        <v/>
      </c>
      <c r="Y399" s="5"/>
      <c r="BK399" s="8"/>
      <c r="BL399" s="5"/>
      <c r="BM399" s="5"/>
      <c r="BN399" s="5"/>
      <c r="BO399" s="5"/>
      <c r="BP399" s="1"/>
      <c r="BQ399" s="1"/>
      <c r="BR399" s="1"/>
      <c r="BS399" s="1"/>
      <c r="BT399" s="1"/>
      <c r="BU399" s="4"/>
      <c r="BV399" s="1"/>
      <c r="BW399" s="3"/>
      <c r="BX399" s="4"/>
      <c r="BY399" s="5"/>
      <c r="BZ399" s="5"/>
      <c r="CA399" s="5"/>
      <c r="CB399" s="5"/>
      <c r="CC399" s="5"/>
      <c r="CD399" s="43"/>
    </row>
    <row r="400" spans="1:82" ht="15" customHeight="1" x14ac:dyDescent="0.25">
      <c r="A400" s="8"/>
      <c r="B400" s="5"/>
      <c r="C400" s="5"/>
      <c r="D400" s="5"/>
      <c r="E400" s="5"/>
      <c r="F400" s="94" t="str">
        <f t="shared" si="69"/>
        <v/>
      </c>
      <c r="G400" s="94" t="str">
        <f t="shared" si="70"/>
        <v/>
      </c>
      <c r="H400" s="127" t="str">
        <f>IF(A400&lt;&gt;"",IF(MID(C400,1,1)="c",$AS$26,IF(MID(C400,1,1)="r",$AS$41,IF(MID(C400,1,1)="p",#REF!,#REF!))),"")</f>
        <v/>
      </c>
      <c r="I400" s="92" t="str">
        <f t="shared" si="71"/>
        <v/>
      </c>
      <c r="J400" s="92" t="str">
        <f t="shared" si="72"/>
        <v/>
      </c>
      <c r="K400" s="92" t="str">
        <f t="shared" si="73"/>
        <v/>
      </c>
      <c r="L400" s="92" t="str">
        <f t="shared" si="74"/>
        <v/>
      </c>
      <c r="M400" s="95" t="str">
        <f>IF(A400&lt;&gt;"",IF(MID(C400,1,1)="c",SigmaEpsConcrete(I400,$AN$30:$AN$33,$AR$30:$AR$33,$AS$26,$AS$27,$AS$28,$AQ$20,$AU$19),""),"")</f>
        <v/>
      </c>
      <c r="N400" s="95" t="str">
        <f>IF(A400&lt;&gt;"",IF(MID(C400,1,1)="r",SigmaEpsReinf(J400,$AS$42:$AS$43,$AS$41,$AS$39,$AS$40,$AQ$38),""),"")</f>
        <v/>
      </c>
      <c r="Q400" s="92" t="str">
        <f t="shared" si="76"/>
        <v/>
      </c>
      <c r="R400" s="92" t="str">
        <f t="shared" si="77"/>
        <v/>
      </c>
      <c r="U400" s="5"/>
      <c r="V400" s="5"/>
      <c r="W400" s="94" t="str">
        <f t="shared" si="75"/>
        <v/>
      </c>
      <c r="X400" s="94" t="str">
        <f t="shared" si="78"/>
        <v/>
      </c>
      <c r="Y400" s="5"/>
      <c r="BK400" s="8"/>
      <c r="BL400" s="5"/>
      <c r="BM400" s="5"/>
      <c r="BN400" s="5"/>
      <c r="BO400" s="5"/>
      <c r="BP400" s="1"/>
      <c r="BQ400" s="1"/>
      <c r="BR400" s="1"/>
      <c r="BS400" s="1"/>
      <c r="BT400" s="1"/>
      <c r="BU400" s="4"/>
      <c r="BV400" s="1"/>
      <c r="BW400" s="3"/>
      <c r="BX400" s="4"/>
      <c r="BY400" s="5"/>
      <c r="BZ400" s="5"/>
      <c r="CA400" s="5"/>
      <c r="CB400" s="5"/>
      <c r="CC400" s="5"/>
      <c r="CD400" s="43"/>
    </row>
    <row r="401" spans="1:82" ht="15" customHeight="1" x14ac:dyDescent="0.25">
      <c r="A401" s="8"/>
      <c r="B401" s="5"/>
      <c r="C401" s="5"/>
      <c r="D401" s="5"/>
      <c r="E401" s="5"/>
      <c r="F401" s="94" t="str">
        <f t="shared" si="69"/>
        <v/>
      </c>
      <c r="G401" s="94" t="str">
        <f t="shared" si="70"/>
        <v/>
      </c>
      <c r="H401" s="127" t="str">
        <f>IF(A401&lt;&gt;"",IF(MID(C401,1,1)="c",$AS$26,IF(MID(C401,1,1)="r",$AS$41,IF(MID(C401,1,1)="p",#REF!,#REF!))),"")</f>
        <v/>
      </c>
      <c r="I401" s="92" t="str">
        <f t="shared" si="71"/>
        <v/>
      </c>
      <c r="J401" s="92" t="str">
        <f t="shared" si="72"/>
        <v/>
      </c>
      <c r="K401" s="92" t="str">
        <f t="shared" si="73"/>
        <v/>
      </c>
      <c r="L401" s="92" t="str">
        <f t="shared" si="74"/>
        <v/>
      </c>
      <c r="M401" s="95" t="str">
        <f>IF(A401&lt;&gt;"",IF(MID(C401,1,1)="c",SigmaEpsConcrete(I401,$AN$30:$AN$33,$AR$30:$AR$33,$AS$26,$AS$27,$AS$28,$AQ$20,$AU$19),""),"")</f>
        <v/>
      </c>
      <c r="N401" s="95" t="str">
        <f>IF(A401&lt;&gt;"",IF(MID(C401,1,1)="r",SigmaEpsReinf(J401,$AS$42:$AS$43,$AS$41,$AS$39,$AS$40,$AQ$38),""),"")</f>
        <v/>
      </c>
      <c r="Q401" s="92" t="str">
        <f t="shared" si="76"/>
        <v/>
      </c>
      <c r="R401" s="92" t="str">
        <f t="shared" si="77"/>
        <v/>
      </c>
      <c r="U401" s="5"/>
      <c r="V401" s="5"/>
      <c r="W401" s="94" t="str">
        <f t="shared" si="75"/>
        <v/>
      </c>
      <c r="X401" s="94" t="str">
        <f t="shared" si="78"/>
        <v/>
      </c>
      <c r="Y401" s="5"/>
      <c r="BK401" s="8"/>
      <c r="BL401" s="5"/>
      <c r="BM401" s="5"/>
      <c r="BN401" s="5"/>
      <c r="BO401" s="5"/>
      <c r="BP401" s="1"/>
      <c r="BQ401" s="1"/>
      <c r="BR401" s="1"/>
      <c r="BS401" s="1"/>
      <c r="BT401" s="1"/>
      <c r="BU401" s="4"/>
      <c r="BV401" s="1"/>
      <c r="BW401" s="3"/>
      <c r="BX401" s="4"/>
      <c r="BY401" s="5"/>
      <c r="BZ401" s="5"/>
      <c r="CA401" s="5"/>
      <c r="CB401" s="5"/>
      <c r="CC401" s="5"/>
      <c r="CD401" s="43"/>
    </row>
    <row r="402" spans="1:82" ht="15" customHeight="1" x14ac:dyDescent="0.25">
      <c r="A402" s="8"/>
      <c r="B402" s="5"/>
      <c r="C402" s="5"/>
      <c r="D402" s="5"/>
      <c r="E402" s="5"/>
      <c r="F402" s="94" t="str">
        <f t="shared" si="69"/>
        <v/>
      </c>
      <c r="G402" s="94" t="str">
        <f t="shared" si="70"/>
        <v/>
      </c>
      <c r="H402" s="127" t="str">
        <f>IF(A402&lt;&gt;"",IF(MID(C402,1,1)="c",$AS$26,IF(MID(C402,1,1)="r",$AS$41,IF(MID(C402,1,1)="p",#REF!,#REF!))),"")</f>
        <v/>
      </c>
      <c r="I402" s="92" t="str">
        <f t="shared" si="71"/>
        <v/>
      </c>
      <c r="J402" s="92" t="str">
        <f t="shared" si="72"/>
        <v/>
      </c>
      <c r="K402" s="92" t="str">
        <f t="shared" si="73"/>
        <v/>
      </c>
      <c r="L402" s="92" t="str">
        <f t="shared" si="74"/>
        <v/>
      </c>
      <c r="M402" s="95" t="str">
        <f>IF(A402&lt;&gt;"",IF(MID(C402,1,1)="c",SigmaEpsConcrete(I402,$AN$30:$AN$33,$AR$30:$AR$33,$AS$26,$AS$27,$AS$28,$AQ$20,$AU$19),""),"")</f>
        <v/>
      </c>
      <c r="N402" s="95" t="str">
        <f>IF(A402&lt;&gt;"",IF(MID(C402,1,1)="r",SigmaEpsReinf(J402,$AS$42:$AS$43,$AS$41,$AS$39,$AS$40,$AQ$38),""),"")</f>
        <v/>
      </c>
      <c r="Q402" s="92" t="str">
        <f t="shared" si="76"/>
        <v/>
      </c>
      <c r="R402" s="92" t="str">
        <f t="shared" si="77"/>
        <v/>
      </c>
      <c r="U402" s="5"/>
      <c r="V402" s="5"/>
      <c r="W402" s="94" t="str">
        <f t="shared" si="75"/>
        <v/>
      </c>
      <c r="X402" s="94" t="str">
        <f t="shared" si="78"/>
        <v/>
      </c>
      <c r="Y402" s="5"/>
      <c r="BK402" s="8"/>
      <c r="BL402" s="5"/>
      <c r="BM402" s="5"/>
      <c r="BN402" s="5"/>
      <c r="BO402" s="5"/>
      <c r="BP402" s="1"/>
      <c r="BQ402" s="1"/>
      <c r="BR402" s="1"/>
      <c r="BS402" s="1"/>
      <c r="BT402" s="1"/>
      <c r="BU402" s="4"/>
      <c r="BV402" s="1"/>
      <c r="BW402" s="3"/>
      <c r="BX402" s="4"/>
      <c r="BY402" s="5"/>
      <c r="BZ402" s="5"/>
      <c r="CA402" s="5"/>
      <c r="CB402" s="5"/>
      <c r="CC402" s="5"/>
      <c r="CD402" s="43"/>
    </row>
    <row r="403" spans="1:82" ht="15" customHeight="1" x14ac:dyDescent="0.25">
      <c r="A403" s="8"/>
      <c r="B403" s="5"/>
      <c r="C403" s="5"/>
      <c r="D403" s="5"/>
      <c r="E403" s="5"/>
      <c r="F403" s="94" t="str">
        <f t="shared" si="69"/>
        <v/>
      </c>
      <c r="G403" s="94" t="str">
        <f t="shared" si="70"/>
        <v/>
      </c>
      <c r="H403" s="127" t="str">
        <f>IF(A403&lt;&gt;"",IF(MID(C403,1,1)="c",$AS$26,IF(MID(C403,1,1)="r",$AS$41,IF(MID(C403,1,1)="p",#REF!,#REF!))),"")</f>
        <v/>
      </c>
      <c r="I403" s="92" t="str">
        <f t="shared" si="71"/>
        <v/>
      </c>
      <c r="J403" s="92" t="str">
        <f t="shared" si="72"/>
        <v/>
      </c>
      <c r="K403" s="92" t="str">
        <f t="shared" si="73"/>
        <v/>
      </c>
      <c r="L403" s="92" t="str">
        <f t="shared" si="74"/>
        <v/>
      </c>
      <c r="M403" s="95" t="str">
        <f>IF(A403&lt;&gt;"",IF(MID(C403,1,1)="c",SigmaEpsConcrete(I403,$AN$30:$AN$33,$AR$30:$AR$33,$AS$26,$AS$27,$AS$28,$AQ$20,$AU$19),""),"")</f>
        <v/>
      </c>
      <c r="N403" s="95" t="str">
        <f>IF(A403&lt;&gt;"",IF(MID(C403,1,1)="r",SigmaEpsReinf(J403,$AS$42:$AS$43,$AS$41,$AS$39,$AS$40,$AQ$38),""),"")</f>
        <v/>
      </c>
      <c r="Q403" s="92" t="str">
        <f t="shared" si="76"/>
        <v/>
      </c>
      <c r="R403" s="92" t="str">
        <f t="shared" si="77"/>
        <v/>
      </c>
      <c r="U403" s="5"/>
      <c r="V403" s="5"/>
      <c r="W403" s="94" t="str">
        <f t="shared" si="75"/>
        <v/>
      </c>
      <c r="X403" s="94" t="str">
        <f t="shared" si="78"/>
        <v/>
      </c>
      <c r="Y403" s="5"/>
      <c r="BK403" s="8"/>
      <c r="BL403" s="5"/>
      <c r="BM403" s="5"/>
      <c r="BN403" s="5"/>
      <c r="BO403" s="5"/>
      <c r="BP403" s="1"/>
      <c r="BQ403" s="1"/>
      <c r="BR403" s="1"/>
      <c r="BS403" s="1"/>
      <c r="BT403" s="1"/>
      <c r="BU403" s="4"/>
      <c r="BV403" s="1"/>
      <c r="BW403" s="3"/>
      <c r="BX403" s="4"/>
      <c r="BY403" s="5"/>
      <c r="BZ403" s="5"/>
      <c r="CA403" s="5"/>
      <c r="CB403" s="5"/>
      <c r="CC403" s="5"/>
      <c r="CD403" s="43"/>
    </row>
    <row r="404" spans="1:82" ht="15" customHeight="1" x14ac:dyDescent="0.25">
      <c r="A404" s="8"/>
      <c r="B404" s="5"/>
      <c r="C404" s="5"/>
      <c r="D404" s="5"/>
      <c r="E404" s="5"/>
      <c r="F404" s="94" t="str">
        <f t="shared" si="69"/>
        <v/>
      </c>
      <c r="G404" s="94" t="str">
        <f t="shared" si="70"/>
        <v/>
      </c>
      <c r="H404" s="127" t="str">
        <f>IF(A404&lt;&gt;"",IF(MID(C404,1,1)="c",$AS$26,IF(MID(C404,1,1)="r",$AS$41,IF(MID(C404,1,1)="p",#REF!,#REF!))),"")</f>
        <v/>
      </c>
      <c r="I404" s="92" t="str">
        <f t="shared" si="71"/>
        <v/>
      </c>
      <c r="J404" s="92" t="str">
        <f t="shared" si="72"/>
        <v/>
      </c>
      <c r="K404" s="92" t="str">
        <f t="shared" si="73"/>
        <v/>
      </c>
      <c r="L404" s="92" t="str">
        <f t="shared" si="74"/>
        <v/>
      </c>
      <c r="M404" s="95" t="str">
        <f>IF(A404&lt;&gt;"",IF(MID(C404,1,1)="c",SigmaEpsConcrete(I404,$AN$30:$AN$33,$AR$30:$AR$33,$AS$26,$AS$27,$AS$28,$AQ$20,$AU$19),""),"")</f>
        <v/>
      </c>
      <c r="N404" s="95" t="str">
        <f>IF(A404&lt;&gt;"",IF(MID(C404,1,1)="r",SigmaEpsReinf(J404,$AS$42:$AS$43,$AS$41,$AS$39,$AS$40,$AQ$38),""),"")</f>
        <v/>
      </c>
      <c r="Q404" s="92" t="str">
        <f t="shared" si="76"/>
        <v/>
      </c>
      <c r="R404" s="92" t="str">
        <f t="shared" si="77"/>
        <v/>
      </c>
      <c r="U404" s="5"/>
      <c r="V404" s="5"/>
      <c r="W404" s="94" t="str">
        <f t="shared" si="75"/>
        <v/>
      </c>
      <c r="X404" s="94" t="str">
        <f t="shared" si="78"/>
        <v/>
      </c>
      <c r="Y404" s="5"/>
      <c r="BK404" s="8"/>
      <c r="BL404" s="5"/>
      <c r="BM404" s="5"/>
      <c r="BN404" s="5"/>
      <c r="BO404" s="5"/>
      <c r="BP404" s="1"/>
      <c r="BQ404" s="1"/>
      <c r="BR404" s="1"/>
      <c r="BS404" s="1"/>
      <c r="BT404" s="1"/>
      <c r="BU404" s="4"/>
      <c r="BV404" s="1"/>
      <c r="BW404" s="3"/>
      <c r="BX404" s="4"/>
      <c r="BY404" s="5"/>
      <c r="BZ404" s="5"/>
      <c r="CA404" s="5"/>
      <c r="CB404" s="5"/>
      <c r="CC404" s="5"/>
      <c r="CD404" s="43"/>
    </row>
    <row r="405" spans="1:82" ht="15" customHeight="1" x14ac:dyDescent="0.25">
      <c r="A405" s="8"/>
      <c r="B405" s="5"/>
      <c r="C405" s="5"/>
      <c r="D405" s="5"/>
      <c r="E405" s="5"/>
      <c r="F405" s="94" t="str">
        <f t="shared" si="69"/>
        <v/>
      </c>
      <c r="G405" s="94" t="str">
        <f t="shared" si="70"/>
        <v/>
      </c>
      <c r="H405" s="127" t="str">
        <f>IF(A405&lt;&gt;"",IF(MID(C405,1,1)="c",$AS$26,IF(MID(C405,1,1)="r",$AS$41,IF(MID(C405,1,1)="p",#REF!,#REF!))),"")</f>
        <v/>
      </c>
      <c r="I405" s="92" t="str">
        <f t="shared" si="71"/>
        <v/>
      </c>
      <c r="J405" s="92" t="str">
        <f t="shared" si="72"/>
        <v/>
      </c>
      <c r="K405" s="92" t="str">
        <f t="shared" si="73"/>
        <v/>
      </c>
      <c r="L405" s="92" t="str">
        <f t="shared" si="74"/>
        <v/>
      </c>
      <c r="M405" s="95" t="str">
        <f>IF(A405&lt;&gt;"",IF(MID(C405,1,1)="c",SigmaEpsConcrete(I405,$AN$30:$AN$33,$AR$30:$AR$33,$AS$26,$AS$27,$AS$28,$AQ$20,$AU$19),""),"")</f>
        <v/>
      </c>
      <c r="N405" s="95" t="str">
        <f>IF(A405&lt;&gt;"",IF(MID(C405,1,1)="r",SigmaEpsReinf(J405,$AS$42:$AS$43,$AS$41,$AS$39,$AS$40,$AQ$38),""),"")</f>
        <v/>
      </c>
      <c r="Q405" s="92" t="str">
        <f t="shared" si="76"/>
        <v/>
      </c>
      <c r="R405" s="92" t="str">
        <f t="shared" si="77"/>
        <v/>
      </c>
      <c r="U405" s="5"/>
      <c r="V405" s="5"/>
      <c r="W405" s="94" t="str">
        <f t="shared" si="75"/>
        <v/>
      </c>
      <c r="X405" s="94" t="str">
        <f t="shared" si="78"/>
        <v/>
      </c>
      <c r="Y405" s="5"/>
      <c r="BK405" s="8"/>
      <c r="BL405" s="5"/>
      <c r="BM405" s="5"/>
      <c r="BN405" s="5"/>
      <c r="BO405" s="5"/>
      <c r="BP405" s="1"/>
      <c r="BQ405" s="1"/>
      <c r="BR405" s="1"/>
      <c r="BS405" s="1"/>
      <c r="BT405" s="1"/>
      <c r="BU405" s="4"/>
      <c r="BV405" s="1"/>
      <c r="BW405" s="3"/>
      <c r="BX405" s="4"/>
      <c r="BY405" s="5"/>
      <c r="BZ405" s="5"/>
      <c r="CA405" s="5"/>
      <c r="CB405" s="5"/>
      <c r="CC405" s="5"/>
      <c r="CD405" s="43"/>
    </row>
    <row r="406" spans="1:82" ht="15" customHeight="1" x14ac:dyDescent="0.25">
      <c r="A406" s="8"/>
      <c r="B406" s="5"/>
      <c r="C406" s="5"/>
      <c r="D406" s="5"/>
      <c r="E406" s="5"/>
      <c r="F406" s="94" t="str">
        <f t="shared" si="69"/>
        <v/>
      </c>
      <c r="G406" s="94" t="str">
        <f t="shared" si="70"/>
        <v/>
      </c>
      <c r="H406" s="127" t="str">
        <f>IF(A406&lt;&gt;"",IF(MID(C406,1,1)="c",$AS$26,IF(MID(C406,1,1)="r",$AS$41,IF(MID(C406,1,1)="p",#REF!,#REF!))),"")</f>
        <v/>
      </c>
      <c r="I406" s="92" t="str">
        <f t="shared" si="71"/>
        <v/>
      </c>
      <c r="J406" s="92" t="str">
        <f t="shared" si="72"/>
        <v/>
      </c>
      <c r="K406" s="92" t="str">
        <f t="shared" si="73"/>
        <v/>
      </c>
      <c r="L406" s="92" t="str">
        <f t="shared" si="74"/>
        <v/>
      </c>
      <c r="M406" s="95" t="str">
        <f>IF(A406&lt;&gt;"",IF(MID(C406,1,1)="c",SigmaEpsConcrete(I406,$AN$30:$AN$33,$AR$30:$AR$33,$AS$26,$AS$27,$AS$28,$AQ$20,$AU$19),""),"")</f>
        <v/>
      </c>
      <c r="N406" s="95" t="str">
        <f>IF(A406&lt;&gt;"",IF(MID(C406,1,1)="r",SigmaEpsReinf(J406,$AS$42:$AS$43,$AS$41,$AS$39,$AS$40,$AQ$38),""),"")</f>
        <v/>
      </c>
      <c r="Q406" s="92" t="str">
        <f t="shared" si="76"/>
        <v/>
      </c>
      <c r="R406" s="92" t="str">
        <f t="shared" si="77"/>
        <v/>
      </c>
      <c r="U406" s="5"/>
      <c r="V406" s="5"/>
      <c r="W406" s="94" t="str">
        <f t="shared" si="75"/>
        <v/>
      </c>
      <c r="X406" s="94" t="str">
        <f t="shared" si="78"/>
        <v/>
      </c>
      <c r="Y406" s="5"/>
      <c r="BK406" s="8"/>
      <c r="BL406" s="5"/>
      <c r="BM406" s="5"/>
      <c r="BN406" s="5"/>
      <c r="BO406" s="5"/>
      <c r="BP406" s="1"/>
      <c r="BQ406" s="1"/>
      <c r="BR406" s="1"/>
      <c r="BS406" s="1"/>
      <c r="BT406" s="1"/>
      <c r="BU406" s="4"/>
      <c r="BV406" s="1"/>
      <c r="BW406" s="3"/>
      <c r="BX406" s="4"/>
      <c r="BY406" s="5"/>
      <c r="BZ406" s="5"/>
      <c r="CA406" s="5"/>
      <c r="CB406" s="5"/>
      <c r="CC406" s="5"/>
      <c r="CD406" s="43"/>
    </row>
    <row r="407" spans="1:82" ht="15" customHeight="1" x14ac:dyDescent="0.25">
      <c r="A407" s="8"/>
      <c r="B407" s="5"/>
      <c r="C407" s="5"/>
      <c r="D407" s="5"/>
      <c r="E407" s="5"/>
      <c r="F407" s="94" t="str">
        <f t="shared" si="69"/>
        <v/>
      </c>
      <c r="G407" s="94" t="str">
        <f t="shared" si="70"/>
        <v/>
      </c>
      <c r="H407" s="127" t="str">
        <f>IF(A407&lt;&gt;"",IF(MID(C407,1,1)="c",$AS$26,IF(MID(C407,1,1)="r",$AS$41,IF(MID(C407,1,1)="p",#REF!,#REF!))),"")</f>
        <v/>
      </c>
      <c r="I407" s="92" t="str">
        <f t="shared" si="71"/>
        <v/>
      </c>
      <c r="J407" s="92" t="str">
        <f t="shared" si="72"/>
        <v/>
      </c>
      <c r="K407" s="92" t="str">
        <f t="shared" si="73"/>
        <v/>
      </c>
      <c r="L407" s="92" t="str">
        <f t="shared" si="74"/>
        <v/>
      </c>
      <c r="M407" s="95" t="str">
        <f>IF(A407&lt;&gt;"",IF(MID(C407,1,1)="c",SigmaEpsConcrete(I407,$AN$30:$AN$33,$AR$30:$AR$33,$AS$26,$AS$27,$AS$28,$AQ$20,$AU$19),""),"")</f>
        <v/>
      </c>
      <c r="N407" s="95" t="str">
        <f>IF(A407&lt;&gt;"",IF(MID(C407,1,1)="r",SigmaEpsReinf(J407,$AS$42:$AS$43,$AS$41,$AS$39,$AS$40,$AQ$38),""),"")</f>
        <v/>
      </c>
      <c r="Q407" s="92" t="str">
        <f t="shared" si="76"/>
        <v/>
      </c>
      <c r="R407" s="92" t="str">
        <f t="shared" si="77"/>
        <v/>
      </c>
      <c r="U407" s="5"/>
      <c r="V407" s="5"/>
      <c r="W407" s="94" t="str">
        <f t="shared" si="75"/>
        <v/>
      </c>
      <c r="X407" s="94" t="str">
        <f t="shared" si="78"/>
        <v/>
      </c>
      <c r="Y407" s="5"/>
      <c r="BK407" s="8"/>
      <c r="BL407" s="5"/>
      <c r="BM407" s="5"/>
      <c r="BN407" s="5"/>
      <c r="BO407" s="5"/>
      <c r="BP407" s="1"/>
      <c r="BQ407" s="1"/>
      <c r="BR407" s="1"/>
      <c r="BS407" s="1"/>
      <c r="BT407" s="1"/>
      <c r="BU407" s="4"/>
      <c r="BV407" s="1"/>
      <c r="BW407" s="3"/>
      <c r="BX407" s="4"/>
      <c r="BY407" s="5"/>
      <c r="BZ407" s="5"/>
      <c r="CA407" s="5"/>
      <c r="CB407" s="5"/>
      <c r="CC407" s="5"/>
      <c r="CD407" s="43"/>
    </row>
    <row r="408" spans="1:82" ht="15" customHeight="1" x14ac:dyDescent="0.25">
      <c r="A408" s="8"/>
      <c r="B408" s="5"/>
      <c r="C408" s="5"/>
      <c r="D408" s="5"/>
      <c r="E408" s="5"/>
      <c r="F408" s="94" t="str">
        <f t="shared" si="69"/>
        <v/>
      </c>
      <c r="G408" s="94" t="str">
        <f t="shared" si="70"/>
        <v/>
      </c>
      <c r="H408" s="127" t="str">
        <f>IF(A408&lt;&gt;"",IF(MID(C408,1,1)="c",$AS$26,IF(MID(C408,1,1)="r",$AS$41,IF(MID(C408,1,1)="p",#REF!,#REF!))),"")</f>
        <v/>
      </c>
      <c r="I408" s="92" t="str">
        <f t="shared" si="71"/>
        <v/>
      </c>
      <c r="J408" s="92" t="str">
        <f t="shared" si="72"/>
        <v/>
      </c>
      <c r="K408" s="92" t="str">
        <f t="shared" si="73"/>
        <v/>
      </c>
      <c r="L408" s="92" t="str">
        <f t="shared" si="74"/>
        <v/>
      </c>
      <c r="M408" s="95" t="str">
        <f>IF(A408&lt;&gt;"",IF(MID(C408,1,1)="c",SigmaEpsConcrete(I408,$AN$30:$AN$33,$AR$30:$AR$33,$AS$26,$AS$27,$AS$28,$AQ$20,$AU$19),""),"")</f>
        <v/>
      </c>
      <c r="N408" s="95" t="str">
        <f>IF(A408&lt;&gt;"",IF(MID(C408,1,1)="r",SigmaEpsReinf(J408,$AS$42:$AS$43,$AS$41,$AS$39,$AS$40,$AQ$38),""),"")</f>
        <v/>
      </c>
      <c r="Q408" s="92" t="str">
        <f t="shared" si="76"/>
        <v/>
      </c>
      <c r="R408" s="92" t="str">
        <f t="shared" si="77"/>
        <v/>
      </c>
      <c r="U408" s="5"/>
      <c r="V408" s="5"/>
      <c r="W408" s="94" t="str">
        <f t="shared" si="75"/>
        <v/>
      </c>
      <c r="X408" s="94" t="str">
        <f t="shared" si="78"/>
        <v/>
      </c>
      <c r="Y408" s="5"/>
      <c r="BK408" s="8"/>
      <c r="BL408" s="5"/>
      <c r="BM408" s="5"/>
      <c r="BN408" s="5"/>
      <c r="BO408" s="5"/>
      <c r="BP408" s="1"/>
      <c r="BQ408" s="1"/>
      <c r="BR408" s="1"/>
      <c r="BS408" s="1"/>
      <c r="BT408" s="1"/>
      <c r="BU408" s="4"/>
      <c r="BV408" s="1"/>
      <c r="BW408" s="3"/>
      <c r="BX408" s="4"/>
      <c r="BY408" s="5"/>
      <c r="BZ408" s="5"/>
      <c r="CA408" s="5"/>
      <c r="CB408" s="5"/>
      <c r="CC408" s="5"/>
      <c r="CD408" s="43"/>
    </row>
    <row r="409" spans="1:82" ht="15" customHeight="1" x14ac:dyDescent="0.25">
      <c r="A409" s="8"/>
      <c r="B409" s="5"/>
      <c r="C409" s="5"/>
      <c r="D409" s="5"/>
      <c r="E409" s="5"/>
      <c r="F409" s="94" t="str">
        <f t="shared" si="69"/>
        <v/>
      </c>
      <c r="G409" s="94" t="str">
        <f t="shared" si="70"/>
        <v/>
      </c>
      <c r="H409" s="127" t="str">
        <f>IF(A409&lt;&gt;"",IF(MID(C409,1,1)="c",$AS$26,IF(MID(C409,1,1)="r",$AS$41,IF(MID(C409,1,1)="p",#REF!,#REF!))),"")</f>
        <v/>
      </c>
      <c r="I409" s="92" t="str">
        <f t="shared" si="71"/>
        <v/>
      </c>
      <c r="J409" s="92" t="str">
        <f t="shared" si="72"/>
        <v/>
      </c>
      <c r="K409" s="92" t="str">
        <f t="shared" si="73"/>
        <v/>
      </c>
      <c r="L409" s="92" t="str">
        <f t="shared" si="74"/>
        <v/>
      </c>
      <c r="M409" s="95" t="str">
        <f>IF(A409&lt;&gt;"",IF(MID(C409,1,1)="c",SigmaEpsConcrete(I409,$AN$30:$AN$33,$AR$30:$AR$33,$AS$26,$AS$27,$AS$28,$AQ$20,$AU$19),""),"")</f>
        <v/>
      </c>
      <c r="N409" s="95" t="str">
        <f>IF(A409&lt;&gt;"",IF(MID(C409,1,1)="r",SigmaEpsReinf(J409,$AS$42:$AS$43,$AS$41,$AS$39,$AS$40,$AQ$38),""),"")</f>
        <v/>
      </c>
      <c r="Q409" s="92" t="str">
        <f t="shared" si="76"/>
        <v/>
      </c>
      <c r="R409" s="92" t="str">
        <f t="shared" si="77"/>
        <v/>
      </c>
      <c r="U409" s="5"/>
      <c r="V409" s="5"/>
      <c r="W409" s="94" t="str">
        <f t="shared" si="75"/>
        <v/>
      </c>
      <c r="X409" s="94" t="str">
        <f t="shared" si="78"/>
        <v/>
      </c>
      <c r="Y409" s="5"/>
      <c r="BK409" s="8"/>
      <c r="BL409" s="5"/>
      <c r="BM409" s="5"/>
      <c r="BN409" s="5"/>
      <c r="BO409" s="5"/>
      <c r="BP409" s="1"/>
      <c r="BQ409" s="1"/>
      <c r="BR409" s="1"/>
      <c r="BS409" s="1"/>
      <c r="BT409" s="1"/>
      <c r="BU409" s="4"/>
      <c r="BV409" s="1"/>
      <c r="BW409" s="3"/>
      <c r="BX409" s="4"/>
      <c r="BY409" s="5"/>
      <c r="BZ409" s="5"/>
      <c r="CA409" s="5"/>
      <c r="CB409" s="5"/>
      <c r="CC409" s="5"/>
      <c r="CD409" s="43"/>
    </row>
    <row r="410" spans="1:82" ht="15" customHeight="1" x14ac:dyDescent="0.25">
      <c r="A410" s="8"/>
      <c r="B410" s="5"/>
      <c r="C410" s="5"/>
      <c r="D410" s="5"/>
      <c r="E410" s="5"/>
      <c r="F410" s="94" t="str">
        <f t="shared" si="69"/>
        <v/>
      </c>
      <c r="G410" s="94" t="str">
        <f t="shared" si="70"/>
        <v/>
      </c>
      <c r="H410" s="127" t="str">
        <f>IF(A410&lt;&gt;"",IF(MID(C410,1,1)="c",$AS$26,IF(MID(C410,1,1)="r",$AS$41,IF(MID(C410,1,1)="p",#REF!,#REF!))),"")</f>
        <v/>
      </c>
      <c r="I410" s="92" t="str">
        <f t="shared" si="71"/>
        <v/>
      </c>
      <c r="J410" s="92" t="str">
        <f t="shared" si="72"/>
        <v/>
      </c>
      <c r="K410" s="92" t="str">
        <f t="shared" si="73"/>
        <v/>
      </c>
      <c r="L410" s="92" t="str">
        <f t="shared" si="74"/>
        <v/>
      </c>
      <c r="M410" s="95" t="str">
        <f>IF(A410&lt;&gt;"",IF(MID(C410,1,1)="c",SigmaEpsConcrete(I410,$AN$30:$AN$33,$AR$30:$AR$33,$AS$26,$AS$27,$AS$28,$AQ$20,$AU$19),""),"")</f>
        <v/>
      </c>
      <c r="N410" s="95" t="str">
        <f>IF(A410&lt;&gt;"",IF(MID(C410,1,1)="r",SigmaEpsReinf(J410,$AS$42:$AS$43,$AS$41,$AS$39,$AS$40,$AQ$38),""),"")</f>
        <v/>
      </c>
      <c r="Q410" s="92" t="str">
        <f t="shared" si="76"/>
        <v/>
      </c>
      <c r="R410" s="92" t="str">
        <f t="shared" si="77"/>
        <v/>
      </c>
      <c r="U410" s="5"/>
      <c r="V410" s="5"/>
      <c r="W410" s="94" t="str">
        <f t="shared" si="75"/>
        <v/>
      </c>
      <c r="X410" s="94" t="str">
        <f t="shared" si="78"/>
        <v/>
      </c>
      <c r="Y410" s="5"/>
      <c r="BK410" s="8"/>
      <c r="BL410" s="5"/>
      <c r="BM410" s="5"/>
      <c r="BN410" s="5"/>
      <c r="BO410" s="5"/>
      <c r="BP410" s="1"/>
      <c r="BQ410" s="1"/>
      <c r="BR410" s="1"/>
      <c r="BS410" s="1"/>
      <c r="BT410" s="1"/>
      <c r="BU410" s="4"/>
      <c r="BV410" s="1"/>
      <c r="BW410" s="3"/>
      <c r="BX410" s="4"/>
      <c r="BY410" s="5"/>
      <c r="BZ410" s="5"/>
      <c r="CA410" s="5"/>
      <c r="CB410" s="5"/>
      <c r="CC410" s="5"/>
      <c r="CD410" s="43"/>
    </row>
    <row r="411" spans="1:82" ht="15" customHeight="1" x14ac:dyDescent="0.25">
      <c r="A411" s="8"/>
      <c r="B411" s="5"/>
      <c r="C411" s="5"/>
      <c r="D411" s="5"/>
      <c r="E411" s="5"/>
      <c r="F411" s="94" t="str">
        <f t="shared" si="69"/>
        <v/>
      </c>
      <c r="G411" s="94" t="str">
        <f t="shared" si="70"/>
        <v/>
      </c>
      <c r="H411" s="127" t="str">
        <f>IF(A411&lt;&gt;"",IF(MID(C411,1,1)="c",$AS$26,IF(MID(C411,1,1)="r",$AS$41,IF(MID(C411,1,1)="p",#REF!,#REF!))),"")</f>
        <v/>
      </c>
      <c r="I411" s="92" t="str">
        <f t="shared" si="71"/>
        <v/>
      </c>
      <c r="J411" s="92" t="str">
        <f t="shared" si="72"/>
        <v/>
      </c>
      <c r="K411" s="92" t="str">
        <f t="shared" si="73"/>
        <v/>
      </c>
      <c r="L411" s="92" t="str">
        <f t="shared" si="74"/>
        <v/>
      </c>
      <c r="M411" s="95" t="str">
        <f>IF(A411&lt;&gt;"",IF(MID(C411,1,1)="c",SigmaEpsConcrete(I411,$AN$30:$AN$33,$AR$30:$AR$33,$AS$26,$AS$27,$AS$28,$AQ$20,$AU$19),""),"")</f>
        <v/>
      </c>
      <c r="N411" s="95" t="str">
        <f>IF(A411&lt;&gt;"",IF(MID(C411,1,1)="r",SigmaEpsReinf(J411,$AS$42:$AS$43,$AS$41,$AS$39,$AS$40,$AQ$38),""),"")</f>
        <v/>
      </c>
      <c r="Q411" s="92" t="str">
        <f t="shared" si="76"/>
        <v/>
      </c>
      <c r="R411" s="92" t="str">
        <f t="shared" si="77"/>
        <v/>
      </c>
      <c r="U411" s="5"/>
      <c r="V411" s="5"/>
      <c r="W411" s="94" t="str">
        <f t="shared" si="75"/>
        <v/>
      </c>
      <c r="X411" s="94" t="str">
        <f t="shared" si="78"/>
        <v/>
      </c>
      <c r="Y411" s="5"/>
      <c r="BK411" s="8"/>
      <c r="BL411" s="5"/>
      <c r="BM411" s="5"/>
      <c r="BN411" s="5"/>
      <c r="BO411" s="5"/>
      <c r="BP411" s="1"/>
      <c r="BQ411" s="1"/>
      <c r="BR411" s="1"/>
      <c r="BS411" s="1"/>
      <c r="BT411" s="1"/>
      <c r="BU411" s="4"/>
      <c r="BV411" s="1"/>
      <c r="BW411" s="3"/>
      <c r="BX411" s="4"/>
      <c r="BY411" s="5"/>
      <c r="BZ411" s="5"/>
      <c r="CA411" s="5"/>
      <c r="CB411" s="5"/>
      <c r="CC411" s="5"/>
      <c r="CD411" s="43"/>
    </row>
    <row r="412" spans="1:82" ht="15" customHeight="1" x14ac:dyDescent="0.25">
      <c r="A412" s="8"/>
      <c r="B412" s="5"/>
      <c r="C412" s="5"/>
      <c r="D412" s="5"/>
      <c r="E412" s="5"/>
      <c r="F412" s="94" t="str">
        <f t="shared" si="69"/>
        <v/>
      </c>
      <c r="G412" s="94" t="str">
        <f t="shared" si="70"/>
        <v/>
      </c>
      <c r="H412" s="127" t="str">
        <f>IF(A412&lt;&gt;"",IF(MID(C412,1,1)="c",$AS$26,IF(MID(C412,1,1)="r",$AS$41,IF(MID(C412,1,1)="p",#REF!,#REF!))),"")</f>
        <v/>
      </c>
      <c r="I412" s="92" t="str">
        <f t="shared" si="71"/>
        <v/>
      </c>
      <c r="J412" s="92" t="str">
        <f t="shared" si="72"/>
        <v/>
      </c>
      <c r="K412" s="92" t="str">
        <f t="shared" si="73"/>
        <v/>
      </c>
      <c r="L412" s="92" t="str">
        <f t="shared" si="74"/>
        <v/>
      </c>
      <c r="M412" s="95" t="str">
        <f>IF(A412&lt;&gt;"",IF(MID(C412,1,1)="c",SigmaEpsConcrete(I412,$AN$30:$AN$33,$AR$30:$AR$33,$AS$26,$AS$27,$AS$28,$AQ$20,$AU$19),""),"")</f>
        <v/>
      </c>
      <c r="N412" s="95" t="str">
        <f>IF(A412&lt;&gt;"",IF(MID(C412,1,1)="r",SigmaEpsReinf(J412,$AS$42:$AS$43,$AS$41,$AS$39,$AS$40,$AQ$38),""),"")</f>
        <v/>
      </c>
      <c r="Q412" s="92" t="str">
        <f t="shared" si="76"/>
        <v/>
      </c>
      <c r="R412" s="92" t="str">
        <f t="shared" si="77"/>
        <v/>
      </c>
      <c r="U412" s="5"/>
      <c r="V412" s="5"/>
      <c r="W412" s="94" t="str">
        <f t="shared" si="75"/>
        <v/>
      </c>
      <c r="X412" s="94" t="str">
        <f t="shared" si="78"/>
        <v/>
      </c>
      <c r="Y412" s="5"/>
      <c r="BK412" s="8"/>
      <c r="BL412" s="5"/>
      <c r="BM412" s="5"/>
      <c r="BN412" s="5"/>
      <c r="BO412" s="5"/>
      <c r="BP412" s="1"/>
      <c r="BQ412" s="1"/>
      <c r="BR412" s="1"/>
      <c r="BS412" s="1"/>
      <c r="BT412" s="1"/>
      <c r="BU412" s="4"/>
      <c r="BV412" s="1"/>
      <c r="BW412" s="3"/>
      <c r="BX412" s="4"/>
      <c r="BY412" s="5"/>
      <c r="BZ412" s="5"/>
      <c r="CA412" s="5"/>
      <c r="CB412" s="5"/>
      <c r="CC412" s="5"/>
      <c r="CD412" s="43"/>
    </row>
    <row r="413" spans="1:82" ht="15" customHeight="1" x14ac:dyDescent="0.25">
      <c r="A413" s="8"/>
      <c r="B413" s="5"/>
      <c r="C413" s="5"/>
      <c r="D413" s="5"/>
      <c r="E413" s="5"/>
      <c r="F413" s="94" t="str">
        <f t="shared" si="69"/>
        <v/>
      </c>
      <c r="G413" s="94" t="str">
        <f t="shared" si="70"/>
        <v/>
      </c>
      <c r="H413" s="127" t="str">
        <f>IF(A413&lt;&gt;"",IF(MID(C413,1,1)="c",$AS$26,IF(MID(C413,1,1)="r",$AS$41,IF(MID(C413,1,1)="p",#REF!,#REF!))),"")</f>
        <v/>
      </c>
      <c r="I413" s="92" t="str">
        <f t="shared" si="71"/>
        <v/>
      </c>
      <c r="J413" s="92" t="str">
        <f t="shared" si="72"/>
        <v/>
      </c>
      <c r="K413" s="92" t="str">
        <f t="shared" si="73"/>
        <v/>
      </c>
      <c r="L413" s="92" t="str">
        <f t="shared" si="74"/>
        <v/>
      </c>
      <c r="M413" s="95" t="str">
        <f>IF(A413&lt;&gt;"",IF(MID(C413,1,1)="c",SigmaEpsConcrete(I413,$AN$30:$AN$33,$AR$30:$AR$33,$AS$26,$AS$27,$AS$28,$AQ$20,$AU$19),""),"")</f>
        <v/>
      </c>
      <c r="N413" s="95" t="str">
        <f>IF(A413&lt;&gt;"",IF(MID(C413,1,1)="r",SigmaEpsReinf(J413,$AS$42:$AS$43,$AS$41,$AS$39,$AS$40,$AQ$38),""),"")</f>
        <v/>
      </c>
      <c r="Q413" s="92" t="str">
        <f t="shared" si="76"/>
        <v/>
      </c>
      <c r="R413" s="92" t="str">
        <f t="shared" si="77"/>
        <v/>
      </c>
      <c r="U413" s="5"/>
      <c r="V413" s="5"/>
      <c r="W413" s="94" t="str">
        <f t="shared" si="75"/>
        <v/>
      </c>
      <c r="X413" s="94" t="str">
        <f t="shared" si="78"/>
        <v/>
      </c>
      <c r="Y413" s="5"/>
      <c r="BK413" s="8"/>
      <c r="BL413" s="5"/>
      <c r="BM413" s="5"/>
      <c r="BN413" s="5"/>
      <c r="BO413" s="5"/>
      <c r="BP413" s="1"/>
      <c r="BQ413" s="1"/>
      <c r="BR413" s="1"/>
      <c r="BS413" s="1"/>
      <c r="BT413" s="1"/>
      <c r="BU413" s="4"/>
      <c r="BV413" s="1"/>
      <c r="BW413" s="3"/>
      <c r="BX413" s="4"/>
      <c r="BY413" s="5"/>
      <c r="BZ413" s="5"/>
      <c r="CA413" s="5"/>
      <c r="CB413" s="5"/>
      <c r="CC413" s="5"/>
      <c r="CD413" s="43"/>
    </row>
    <row r="414" spans="1:82" ht="15" customHeight="1" x14ac:dyDescent="0.25">
      <c r="A414" s="8"/>
      <c r="B414" s="5"/>
      <c r="C414" s="5"/>
      <c r="D414" s="5"/>
      <c r="E414" s="5"/>
      <c r="F414" s="94" t="str">
        <f t="shared" si="69"/>
        <v/>
      </c>
      <c r="G414" s="94" t="str">
        <f t="shared" si="70"/>
        <v/>
      </c>
      <c r="H414" s="127" t="str">
        <f>IF(A414&lt;&gt;"",IF(MID(C414,1,1)="c",$AS$26,IF(MID(C414,1,1)="r",$AS$41,IF(MID(C414,1,1)="p",#REF!,#REF!))),"")</f>
        <v/>
      </c>
      <c r="I414" s="92" t="str">
        <f t="shared" si="71"/>
        <v/>
      </c>
      <c r="J414" s="92" t="str">
        <f t="shared" si="72"/>
        <v/>
      </c>
      <c r="K414" s="92" t="str">
        <f t="shared" si="73"/>
        <v/>
      </c>
      <c r="L414" s="92" t="str">
        <f t="shared" si="74"/>
        <v/>
      </c>
      <c r="M414" s="95" t="str">
        <f>IF(A414&lt;&gt;"",IF(MID(C414,1,1)="c",SigmaEpsConcrete(I414,$AN$30:$AN$33,$AR$30:$AR$33,$AS$26,$AS$27,$AS$28,$AQ$20,$AU$19),""),"")</f>
        <v/>
      </c>
      <c r="N414" s="95" t="str">
        <f>IF(A414&lt;&gt;"",IF(MID(C414,1,1)="r",SigmaEpsReinf(J414,$AS$42:$AS$43,$AS$41,$AS$39,$AS$40,$AQ$38),""),"")</f>
        <v/>
      </c>
      <c r="Q414" s="92" t="str">
        <f t="shared" si="76"/>
        <v/>
      </c>
      <c r="R414" s="92" t="str">
        <f t="shared" si="77"/>
        <v/>
      </c>
      <c r="U414" s="5"/>
      <c r="V414" s="5"/>
      <c r="W414" s="94" t="str">
        <f t="shared" si="75"/>
        <v/>
      </c>
      <c r="X414" s="94" t="str">
        <f t="shared" si="78"/>
        <v/>
      </c>
      <c r="Y414" s="5"/>
      <c r="BK414" s="8"/>
      <c r="BL414" s="5"/>
      <c r="BM414" s="5"/>
      <c r="BN414" s="5"/>
      <c r="BO414" s="5"/>
      <c r="BP414" s="1"/>
      <c r="BQ414" s="1"/>
      <c r="BR414" s="1"/>
      <c r="BS414" s="1"/>
      <c r="BT414" s="1"/>
      <c r="BU414" s="4"/>
      <c r="BV414" s="1"/>
      <c r="BW414" s="3"/>
      <c r="BX414" s="4"/>
      <c r="BY414" s="5"/>
      <c r="BZ414" s="5"/>
      <c r="CA414" s="5"/>
      <c r="CB414" s="5"/>
      <c r="CC414" s="5"/>
      <c r="CD414" s="43"/>
    </row>
    <row r="415" spans="1:82" ht="15" customHeight="1" x14ac:dyDescent="0.25">
      <c r="A415" s="8"/>
      <c r="B415" s="5"/>
      <c r="C415" s="5"/>
      <c r="D415" s="5"/>
      <c r="E415" s="5"/>
      <c r="F415" s="94" t="str">
        <f t="shared" si="69"/>
        <v/>
      </c>
      <c r="G415" s="94" t="str">
        <f t="shared" si="70"/>
        <v/>
      </c>
      <c r="H415" s="127" t="str">
        <f>IF(A415&lt;&gt;"",IF(MID(C415,1,1)="c",$AS$26,IF(MID(C415,1,1)="r",$AS$41,IF(MID(C415,1,1)="p",#REF!,#REF!))),"")</f>
        <v/>
      </c>
      <c r="I415" s="92" t="str">
        <f t="shared" si="71"/>
        <v/>
      </c>
      <c r="J415" s="92" t="str">
        <f t="shared" si="72"/>
        <v/>
      </c>
      <c r="K415" s="92" t="str">
        <f t="shared" si="73"/>
        <v/>
      </c>
      <c r="L415" s="92" t="str">
        <f t="shared" si="74"/>
        <v/>
      </c>
      <c r="M415" s="95" t="str">
        <f>IF(A415&lt;&gt;"",IF(MID(C415,1,1)="c",SigmaEpsConcrete(I415,$AN$30:$AN$33,$AR$30:$AR$33,$AS$26,$AS$27,$AS$28,$AQ$20,$AU$19),""),"")</f>
        <v/>
      </c>
      <c r="N415" s="95" t="str">
        <f>IF(A415&lt;&gt;"",IF(MID(C415,1,1)="r",SigmaEpsReinf(J415,$AS$42:$AS$43,$AS$41,$AS$39,$AS$40,$AQ$38),""),"")</f>
        <v/>
      </c>
      <c r="Q415" s="92" t="str">
        <f t="shared" si="76"/>
        <v/>
      </c>
      <c r="R415" s="92" t="str">
        <f t="shared" si="77"/>
        <v/>
      </c>
      <c r="U415" s="5"/>
      <c r="V415" s="5"/>
      <c r="W415" s="94" t="str">
        <f t="shared" si="75"/>
        <v/>
      </c>
      <c r="X415" s="94" t="str">
        <f t="shared" si="78"/>
        <v/>
      </c>
      <c r="Y415" s="5"/>
      <c r="BK415" s="8"/>
      <c r="BL415" s="5"/>
      <c r="BM415" s="5"/>
      <c r="BN415" s="5"/>
      <c r="BO415" s="5"/>
      <c r="BP415" s="1"/>
      <c r="BQ415" s="1"/>
      <c r="BR415" s="1"/>
      <c r="BS415" s="1"/>
      <c r="BT415" s="1"/>
      <c r="BU415" s="4"/>
      <c r="BV415" s="1"/>
      <c r="BW415" s="3"/>
      <c r="BX415" s="4"/>
      <c r="BY415" s="5"/>
      <c r="BZ415" s="5"/>
      <c r="CA415" s="5"/>
      <c r="CB415" s="5"/>
      <c r="CC415" s="5"/>
      <c r="CD415" s="43"/>
    </row>
    <row r="416" spans="1:82" ht="15" customHeight="1" x14ac:dyDescent="0.25">
      <c r="A416" s="8"/>
      <c r="B416" s="5"/>
      <c r="C416" s="5"/>
      <c r="D416" s="5"/>
      <c r="E416" s="5"/>
      <c r="F416" s="94" t="str">
        <f t="shared" si="69"/>
        <v/>
      </c>
      <c r="G416" s="94" t="str">
        <f t="shared" si="70"/>
        <v/>
      </c>
      <c r="H416" s="127" t="str">
        <f>IF(A416&lt;&gt;"",IF(MID(C416,1,1)="c",$AS$26,IF(MID(C416,1,1)="r",$AS$41,IF(MID(C416,1,1)="p",#REF!,#REF!))),"")</f>
        <v/>
      </c>
      <c r="I416" s="92" t="str">
        <f t="shared" si="71"/>
        <v/>
      </c>
      <c r="J416" s="92" t="str">
        <f t="shared" si="72"/>
        <v/>
      </c>
      <c r="K416" s="92" t="str">
        <f t="shared" si="73"/>
        <v/>
      </c>
      <c r="L416" s="92" t="str">
        <f t="shared" si="74"/>
        <v/>
      </c>
      <c r="M416" s="95" t="str">
        <f>IF(A416&lt;&gt;"",IF(MID(C416,1,1)="c",SigmaEpsConcrete(I416,$AN$30:$AN$33,$AR$30:$AR$33,$AS$26,$AS$27,$AS$28,$AQ$20,$AU$19),""),"")</f>
        <v/>
      </c>
      <c r="N416" s="95" t="str">
        <f>IF(A416&lt;&gt;"",IF(MID(C416,1,1)="r",SigmaEpsReinf(J416,$AS$42:$AS$43,$AS$41,$AS$39,$AS$40,$AQ$38),""),"")</f>
        <v/>
      </c>
      <c r="Q416" s="92" t="str">
        <f t="shared" si="76"/>
        <v/>
      </c>
      <c r="R416" s="92" t="str">
        <f t="shared" si="77"/>
        <v/>
      </c>
      <c r="U416" s="5"/>
      <c r="V416" s="5"/>
      <c r="W416" s="94" t="str">
        <f t="shared" si="75"/>
        <v/>
      </c>
      <c r="X416" s="94" t="str">
        <f t="shared" si="78"/>
        <v/>
      </c>
      <c r="Y416" s="5"/>
      <c r="BK416" s="8"/>
      <c r="BL416" s="5"/>
      <c r="BM416" s="5"/>
      <c r="BN416" s="5"/>
      <c r="BO416" s="5"/>
      <c r="BP416" s="1"/>
      <c r="BQ416" s="1"/>
      <c r="BR416" s="1"/>
      <c r="BS416" s="1"/>
      <c r="BT416" s="1"/>
      <c r="BU416" s="4"/>
      <c r="BV416" s="1"/>
      <c r="BW416" s="3"/>
      <c r="BX416" s="4"/>
      <c r="BY416" s="5"/>
      <c r="BZ416" s="5"/>
      <c r="CA416" s="5"/>
      <c r="CB416" s="5"/>
      <c r="CC416" s="5"/>
      <c r="CD416" s="43"/>
    </row>
    <row r="417" spans="1:82" ht="15" customHeight="1" x14ac:dyDescent="0.25">
      <c r="A417" s="8"/>
      <c r="B417" s="5"/>
      <c r="C417" s="5"/>
      <c r="D417" s="5"/>
      <c r="E417" s="5"/>
      <c r="F417" s="94" t="str">
        <f t="shared" si="69"/>
        <v/>
      </c>
      <c r="G417" s="94" t="str">
        <f t="shared" si="70"/>
        <v/>
      </c>
      <c r="H417" s="127" t="str">
        <f>IF(A417&lt;&gt;"",IF(MID(C417,1,1)="c",$AS$26,IF(MID(C417,1,1)="r",$AS$41,IF(MID(C417,1,1)="p",#REF!,#REF!))),"")</f>
        <v/>
      </c>
      <c r="I417" s="92" t="str">
        <f t="shared" si="71"/>
        <v/>
      </c>
      <c r="J417" s="92" t="str">
        <f t="shared" si="72"/>
        <v/>
      </c>
      <c r="K417" s="92" t="str">
        <f t="shared" si="73"/>
        <v/>
      </c>
      <c r="L417" s="92" t="str">
        <f t="shared" si="74"/>
        <v/>
      </c>
      <c r="M417" s="95" t="str">
        <f>IF(A417&lt;&gt;"",IF(MID(C417,1,1)="c",SigmaEpsConcrete(I417,$AN$30:$AN$33,$AR$30:$AR$33,$AS$26,$AS$27,$AS$28,$AQ$20,$AU$19),""),"")</f>
        <v/>
      </c>
      <c r="N417" s="95" t="str">
        <f>IF(A417&lt;&gt;"",IF(MID(C417,1,1)="r",SigmaEpsReinf(J417,$AS$42:$AS$43,$AS$41,$AS$39,$AS$40,$AQ$38),""),"")</f>
        <v/>
      </c>
      <c r="Q417" s="92" t="str">
        <f t="shared" si="76"/>
        <v/>
      </c>
      <c r="R417" s="92" t="str">
        <f t="shared" si="77"/>
        <v/>
      </c>
      <c r="U417" s="5"/>
      <c r="V417" s="5"/>
      <c r="W417" s="94" t="str">
        <f t="shared" si="75"/>
        <v/>
      </c>
      <c r="X417" s="94" t="str">
        <f t="shared" si="78"/>
        <v/>
      </c>
      <c r="Y417" s="5"/>
      <c r="BK417" s="8"/>
      <c r="BL417" s="5"/>
      <c r="BM417" s="5"/>
      <c r="BN417" s="5"/>
      <c r="BO417" s="5"/>
      <c r="BP417" s="1"/>
      <c r="BQ417" s="1"/>
      <c r="BR417" s="1"/>
      <c r="BS417" s="1"/>
      <c r="BT417" s="1"/>
      <c r="BU417" s="4"/>
      <c r="BV417" s="1"/>
      <c r="BW417" s="3"/>
      <c r="BX417" s="4"/>
      <c r="BY417" s="5"/>
      <c r="BZ417" s="5"/>
      <c r="CA417" s="5"/>
      <c r="CB417" s="5"/>
      <c r="CC417" s="5"/>
      <c r="CD417" s="43"/>
    </row>
    <row r="418" spans="1:82" ht="15" customHeight="1" x14ac:dyDescent="0.25">
      <c r="A418" s="8"/>
      <c r="B418" s="5"/>
      <c r="C418" s="5"/>
      <c r="D418" s="5"/>
      <c r="E418" s="5"/>
      <c r="F418" s="94" t="str">
        <f t="shared" si="69"/>
        <v/>
      </c>
      <c r="G418" s="94" t="str">
        <f t="shared" si="70"/>
        <v/>
      </c>
      <c r="H418" s="127" t="str">
        <f>IF(A418&lt;&gt;"",IF(MID(C418,1,1)="c",$AS$26,IF(MID(C418,1,1)="r",$AS$41,IF(MID(C418,1,1)="p",#REF!,#REF!))),"")</f>
        <v/>
      </c>
      <c r="I418" s="92" t="str">
        <f t="shared" si="71"/>
        <v/>
      </c>
      <c r="J418" s="92" t="str">
        <f t="shared" si="72"/>
        <v/>
      </c>
      <c r="K418" s="92" t="str">
        <f t="shared" si="73"/>
        <v/>
      </c>
      <c r="L418" s="92" t="str">
        <f t="shared" si="74"/>
        <v/>
      </c>
      <c r="M418" s="95" t="str">
        <f>IF(A418&lt;&gt;"",IF(MID(C418,1,1)="c",SigmaEpsConcrete(I418,$AN$30:$AN$33,$AR$30:$AR$33,$AS$26,$AS$27,$AS$28,$AQ$20,$AU$19),""),"")</f>
        <v/>
      </c>
      <c r="N418" s="95" t="str">
        <f>IF(A418&lt;&gt;"",IF(MID(C418,1,1)="r",SigmaEpsReinf(J418,$AS$42:$AS$43,$AS$41,$AS$39,$AS$40,$AQ$38),""),"")</f>
        <v/>
      </c>
      <c r="Q418" s="92" t="str">
        <f t="shared" si="76"/>
        <v/>
      </c>
      <c r="R418" s="92" t="str">
        <f t="shared" si="77"/>
        <v/>
      </c>
      <c r="U418" s="5"/>
      <c r="V418" s="5"/>
      <c r="W418" s="94" t="str">
        <f t="shared" si="75"/>
        <v/>
      </c>
      <c r="X418" s="94" t="str">
        <f t="shared" si="78"/>
        <v/>
      </c>
      <c r="Y418" s="5"/>
      <c r="BK418" s="8"/>
      <c r="BL418" s="5"/>
      <c r="BM418" s="5"/>
      <c r="BN418" s="5"/>
      <c r="BO418" s="5"/>
      <c r="BP418" s="1"/>
      <c r="BQ418" s="1"/>
      <c r="BR418" s="1"/>
      <c r="BS418" s="1"/>
      <c r="BT418" s="1"/>
      <c r="BU418" s="4"/>
      <c r="BV418" s="1"/>
      <c r="BW418" s="3"/>
      <c r="BX418" s="4"/>
      <c r="BY418" s="5"/>
      <c r="BZ418" s="5"/>
      <c r="CA418" s="5"/>
      <c r="CB418" s="5"/>
      <c r="CC418" s="5"/>
      <c r="CD418" s="43"/>
    </row>
    <row r="419" spans="1:82" ht="15" customHeight="1" x14ac:dyDescent="0.25">
      <c r="A419" s="8"/>
      <c r="B419" s="5"/>
      <c r="C419" s="5"/>
      <c r="D419" s="5"/>
      <c r="E419" s="5"/>
      <c r="F419" s="94" t="str">
        <f t="shared" si="69"/>
        <v/>
      </c>
      <c r="G419" s="94" t="str">
        <f t="shared" si="70"/>
        <v/>
      </c>
      <c r="H419" s="127" t="str">
        <f>IF(A419&lt;&gt;"",IF(MID(C419,1,1)="c",$AS$26,IF(MID(C419,1,1)="r",$AS$41,IF(MID(C419,1,1)="p",#REF!,#REF!))),"")</f>
        <v/>
      </c>
      <c r="I419" s="92" t="str">
        <f t="shared" si="71"/>
        <v/>
      </c>
      <c r="J419" s="92" t="str">
        <f t="shared" si="72"/>
        <v/>
      </c>
      <c r="K419" s="92" t="str">
        <f t="shared" si="73"/>
        <v/>
      </c>
      <c r="L419" s="92" t="str">
        <f t="shared" si="74"/>
        <v/>
      </c>
      <c r="M419" s="95" t="str">
        <f>IF(A419&lt;&gt;"",IF(MID(C419,1,1)="c",SigmaEpsConcrete(I419,$AN$30:$AN$33,$AR$30:$AR$33,$AS$26,$AS$27,$AS$28,$AQ$20,$AU$19),""),"")</f>
        <v/>
      </c>
      <c r="N419" s="95" t="str">
        <f>IF(A419&lt;&gt;"",IF(MID(C419,1,1)="r",SigmaEpsReinf(J419,$AS$42:$AS$43,$AS$41,$AS$39,$AS$40,$AQ$38),""),"")</f>
        <v/>
      </c>
      <c r="Q419" s="92" t="str">
        <f t="shared" si="76"/>
        <v/>
      </c>
      <c r="R419" s="92" t="str">
        <f t="shared" si="77"/>
        <v/>
      </c>
      <c r="U419" s="5"/>
      <c r="V419" s="5"/>
      <c r="W419" s="94" t="str">
        <f t="shared" si="75"/>
        <v/>
      </c>
      <c r="X419" s="94" t="str">
        <f t="shared" si="78"/>
        <v/>
      </c>
      <c r="Y419" s="5"/>
      <c r="BK419" s="8"/>
      <c r="BL419" s="5"/>
      <c r="BM419" s="5"/>
      <c r="BN419" s="5"/>
      <c r="BO419" s="5"/>
      <c r="BP419" s="1"/>
      <c r="BQ419" s="1"/>
      <c r="BR419" s="1"/>
      <c r="BS419" s="1"/>
      <c r="BT419" s="1"/>
      <c r="BU419" s="4"/>
      <c r="BV419" s="1"/>
      <c r="BW419" s="3"/>
      <c r="BX419" s="4"/>
      <c r="BY419" s="5"/>
      <c r="BZ419" s="5"/>
      <c r="CA419" s="5"/>
      <c r="CB419" s="5"/>
      <c r="CC419" s="5"/>
      <c r="CD419" s="43"/>
    </row>
    <row r="420" spans="1:82" ht="15" customHeight="1" x14ac:dyDescent="0.25">
      <c r="A420" s="8"/>
      <c r="B420" s="5"/>
      <c r="C420" s="5"/>
      <c r="D420" s="5"/>
      <c r="E420" s="5"/>
      <c r="F420" s="94" t="str">
        <f t="shared" si="69"/>
        <v/>
      </c>
      <c r="G420" s="94" t="str">
        <f t="shared" si="70"/>
        <v/>
      </c>
      <c r="H420" s="127" t="str">
        <f>IF(A420&lt;&gt;"",IF(MID(C420,1,1)="c",$AS$26,IF(MID(C420,1,1)="r",$AS$41,IF(MID(C420,1,1)="p",#REF!,#REF!))),"")</f>
        <v/>
      </c>
      <c r="I420" s="92" t="str">
        <f t="shared" si="71"/>
        <v/>
      </c>
      <c r="J420" s="92" t="str">
        <f t="shared" si="72"/>
        <v/>
      </c>
      <c r="K420" s="92" t="str">
        <f t="shared" si="73"/>
        <v/>
      </c>
      <c r="L420" s="92" t="str">
        <f t="shared" si="74"/>
        <v/>
      </c>
      <c r="M420" s="95" t="str">
        <f>IF(A420&lt;&gt;"",IF(MID(C420,1,1)="c",SigmaEpsConcrete(I420,$AN$30:$AN$33,$AR$30:$AR$33,$AS$26,$AS$27,$AS$28,$AQ$20,$AU$19),""),"")</f>
        <v/>
      </c>
      <c r="N420" s="95" t="str">
        <f>IF(A420&lt;&gt;"",IF(MID(C420,1,1)="r",SigmaEpsReinf(J420,$AS$42:$AS$43,$AS$41,$AS$39,$AS$40,$AQ$38),""),"")</f>
        <v/>
      </c>
      <c r="Q420" s="92" t="str">
        <f t="shared" si="76"/>
        <v/>
      </c>
      <c r="R420" s="92" t="str">
        <f t="shared" si="77"/>
        <v/>
      </c>
      <c r="U420" s="5"/>
      <c r="V420" s="5"/>
      <c r="W420" s="94" t="str">
        <f t="shared" si="75"/>
        <v/>
      </c>
      <c r="X420" s="94" t="str">
        <f t="shared" si="78"/>
        <v/>
      </c>
      <c r="Y420" s="5"/>
      <c r="BK420" s="8"/>
      <c r="BL420" s="5"/>
      <c r="BM420" s="5"/>
      <c r="BN420" s="5"/>
      <c r="BO420" s="5"/>
      <c r="BP420" s="1"/>
      <c r="BQ420" s="1"/>
      <c r="BR420" s="1"/>
      <c r="BS420" s="1"/>
      <c r="BT420" s="1"/>
      <c r="BU420" s="4"/>
      <c r="BV420" s="1"/>
      <c r="BW420" s="3"/>
      <c r="BX420" s="4"/>
      <c r="BY420" s="5"/>
      <c r="BZ420" s="5"/>
      <c r="CA420" s="5"/>
      <c r="CB420" s="5"/>
      <c r="CC420" s="5"/>
      <c r="CD420" s="43"/>
    </row>
    <row r="421" spans="1:82" ht="15" customHeight="1" x14ac:dyDescent="0.25">
      <c r="A421" s="8"/>
      <c r="B421" s="5"/>
      <c r="C421" s="5"/>
      <c r="D421" s="5"/>
      <c r="E421" s="5"/>
      <c r="F421" s="94" t="str">
        <f t="shared" si="69"/>
        <v/>
      </c>
      <c r="G421" s="94" t="str">
        <f t="shared" si="70"/>
        <v/>
      </c>
      <c r="H421" s="127" t="str">
        <f>IF(A421&lt;&gt;"",IF(MID(C421,1,1)="c",$AS$26,IF(MID(C421,1,1)="r",$AS$41,IF(MID(C421,1,1)="p",#REF!,#REF!))),"")</f>
        <v/>
      </c>
      <c r="I421" s="92" t="str">
        <f t="shared" si="71"/>
        <v/>
      </c>
      <c r="J421" s="92" t="str">
        <f t="shared" si="72"/>
        <v/>
      </c>
      <c r="K421" s="92" t="str">
        <f t="shared" si="73"/>
        <v/>
      </c>
      <c r="L421" s="92" t="str">
        <f t="shared" si="74"/>
        <v/>
      </c>
      <c r="M421" s="95" t="str">
        <f>IF(A421&lt;&gt;"",IF(MID(C421,1,1)="c",SigmaEpsConcrete(I421,$AN$30:$AN$33,$AR$30:$AR$33,$AS$26,$AS$27,$AS$28,$AQ$20,$AU$19),""),"")</f>
        <v/>
      </c>
      <c r="N421" s="95" t="str">
        <f>IF(A421&lt;&gt;"",IF(MID(C421,1,1)="r",SigmaEpsReinf(J421,$AS$42:$AS$43,$AS$41,$AS$39,$AS$40,$AQ$38),""),"")</f>
        <v/>
      </c>
      <c r="Q421" s="92" t="str">
        <f t="shared" si="76"/>
        <v/>
      </c>
      <c r="R421" s="92" t="str">
        <f t="shared" si="77"/>
        <v/>
      </c>
      <c r="U421" s="5"/>
      <c r="V421" s="5"/>
      <c r="W421" s="94" t="str">
        <f t="shared" si="75"/>
        <v/>
      </c>
      <c r="X421" s="94" t="str">
        <f t="shared" si="78"/>
        <v/>
      </c>
      <c r="Y421" s="5"/>
      <c r="BK421" s="8"/>
      <c r="BL421" s="5"/>
      <c r="BM421" s="5"/>
      <c r="BN421" s="5"/>
      <c r="BO421" s="5"/>
      <c r="BP421" s="1"/>
      <c r="BQ421" s="1"/>
      <c r="BR421" s="1"/>
      <c r="BS421" s="1"/>
      <c r="BT421" s="1"/>
      <c r="BU421" s="4"/>
      <c r="BV421" s="1"/>
      <c r="BW421" s="3"/>
      <c r="BX421" s="4"/>
      <c r="BY421" s="5"/>
      <c r="BZ421" s="5"/>
      <c r="CA421" s="5"/>
      <c r="CB421" s="5"/>
      <c r="CC421" s="5"/>
      <c r="CD421" s="43"/>
    </row>
    <row r="422" spans="1:82" ht="15" customHeight="1" x14ac:dyDescent="0.25">
      <c r="A422" s="8"/>
      <c r="B422" s="5"/>
      <c r="C422" s="5"/>
      <c r="D422" s="5"/>
      <c r="E422" s="5"/>
      <c r="F422" s="94" t="str">
        <f t="shared" si="69"/>
        <v/>
      </c>
      <c r="G422" s="94" t="str">
        <f t="shared" si="70"/>
        <v/>
      </c>
      <c r="H422" s="127" t="str">
        <f>IF(A422&lt;&gt;"",IF(MID(C422,1,1)="c",$AS$26,IF(MID(C422,1,1)="r",$AS$41,IF(MID(C422,1,1)="p",#REF!,#REF!))),"")</f>
        <v/>
      </c>
      <c r="I422" s="92" t="str">
        <f t="shared" si="71"/>
        <v/>
      </c>
      <c r="J422" s="92" t="str">
        <f t="shared" si="72"/>
        <v/>
      </c>
      <c r="K422" s="92" t="str">
        <f t="shared" si="73"/>
        <v/>
      </c>
      <c r="L422" s="92" t="str">
        <f t="shared" si="74"/>
        <v/>
      </c>
      <c r="M422" s="95" t="str">
        <f>IF(A422&lt;&gt;"",IF(MID(C422,1,1)="c",SigmaEpsConcrete(I422,$AN$30:$AN$33,$AR$30:$AR$33,$AS$26,$AS$27,$AS$28,$AQ$20,$AU$19),""),"")</f>
        <v/>
      </c>
      <c r="N422" s="95" t="str">
        <f>IF(A422&lt;&gt;"",IF(MID(C422,1,1)="r",SigmaEpsReinf(J422,$AS$42:$AS$43,$AS$41,$AS$39,$AS$40,$AQ$38),""),"")</f>
        <v/>
      </c>
      <c r="Q422" s="92" t="str">
        <f t="shared" si="76"/>
        <v/>
      </c>
      <c r="R422" s="92" t="str">
        <f t="shared" si="77"/>
        <v/>
      </c>
      <c r="U422" s="5"/>
      <c r="V422" s="5"/>
      <c r="W422" s="94" t="str">
        <f t="shared" si="75"/>
        <v/>
      </c>
      <c r="X422" s="94" t="str">
        <f t="shared" si="78"/>
        <v/>
      </c>
      <c r="Y422" s="5"/>
      <c r="BK422" s="8"/>
      <c r="BL422" s="5"/>
      <c r="BM422" s="5"/>
      <c r="BN422" s="5"/>
      <c r="BO422" s="5"/>
      <c r="BP422" s="1"/>
      <c r="BQ422" s="1"/>
      <c r="BR422" s="1"/>
      <c r="BS422" s="1"/>
      <c r="BT422" s="1"/>
      <c r="BU422" s="4"/>
      <c r="BV422" s="1"/>
      <c r="BW422" s="3"/>
      <c r="BX422" s="4"/>
      <c r="BY422" s="5"/>
      <c r="BZ422" s="5"/>
      <c r="CA422" s="5"/>
      <c r="CB422" s="5"/>
      <c r="CC422" s="5"/>
      <c r="CD422" s="43"/>
    </row>
    <row r="423" spans="1:82" ht="15" customHeight="1" x14ac:dyDescent="0.25">
      <c r="A423" s="8"/>
      <c r="B423" s="5"/>
      <c r="C423" s="5"/>
      <c r="D423" s="5"/>
      <c r="E423" s="5"/>
      <c r="F423" s="94" t="str">
        <f t="shared" si="69"/>
        <v/>
      </c>
      <c r="G423" s="94" t="str">
        <f t="shared" si="70"/>
        <v/>
      </c>
      <c r="H423" s="127" t="str">
        <f>IF(A423&lt;&gt;"",IF(MID(C423,1,1)="c",$AS$26,IF(MID(C423,1,1)="r",$AS$41,IF(MID(C423,1,1)="p",#REF!,#REF!))),"")</f>
        <v/>
      </c>
      <c r="I423" s="92" t="str">
        <f t="shared" si="71"/>
        <v/>
      </c>
      <c r="J423" s="92" t="str">
        <f t="shared" si="72"/>
        <v/>
      </c>
      <c r="K423" s="92" t="str">
        <f t="shared" si="73"/>
        <v/>
      </c>
      <c r="L423" s="92" t="str">
        <f t="shared" si="74"/>
        <v/>
      </c>
      <c r="M423" s="95" t="str">
        <f>IF(A423&lt;&gt;"",IF(MID(C423,1,1)="c",SigmaEpsConcrete(I423,$AN$30:$AN$33,$AR$30:$AR$33,$AS$26,$AS$27,$AS$28,$AQ$20,$AU$19),""),"")</f>
        <v/>
      </c>
      <c r="N423" s="95" t="str">
        <f>IF(A423&lt;&gt;"",IF(MID(C423,1,1)="r",SigmaEpsReinf(J423,$AS$42:$AS$43,$AS$41,$AS$39,$AS$40,$AQ$38),""),"")</f>
        <v/>
      </c>
      <c r="Q423" s="92" t="str">
        <f t="shared" si="76"/>
        <v/>
      </c>
      <c r="R423" s="92" t="str">
        <f t="shared" si="77"/>
        <v/>
      </c>
      <c r="U423" s="5"/>
      <c r="V423" s="5"/>
      <c r="W423" s="94" t="str">
        <f t="shared" si="75"/>
        <v/>
      </c>
      <c r="X423" s="94" t="str">
        <f t="shared" si="78"/>
        <v/>
      </c>
      <c r="Y423" s="5"/>
      <c r="BK423" s="8"/>
      <c r="BL423" s="5"/>
      <c r="BM423" s="5"/>
      <c r="BN423" s="5"/>
      <c r="BO423" s="5"/>
      <c r="BP423" s="1"/>
      <c r="BQ423" s="1"/>
      <c r="BR423" s="1"/>
      <c r="BS423" s="1"/>
      <c r="BT423" s="1"/>
      <c r="BU423" s="4"/>
      <c r="BV423" s="1"/>
      <c r="BW423" s="3"/>
      <c r="BX423" s="4"/>
      <c r="BY423" s="5"/>
      <c r="BZ423" s="5"/>
      <c r="CA423" s="5"/>
      <c r="CB423" s="5"/>
      <c r="CC423" s="5"/>
      <c r="CD423" s="43"/>
    </row>
    <row r="424" spans="1:82" ht="15" customHeight="1" x14ac:dyDescent="0.25">
      <c r="A424" s="8"/>
      <c r="B424" s="5"/>
      <c r="C424" s="5"/>
      <c r="D424" s="5"/>
      <c r="E424" s="5"/>
      <c r="F424" s="94" t="str">
        <f t="shared" si="69"/>
        <v/>
      </c>
      <c r="G424" s="94" t="str">
        <f t="shared" si="70"/>
        <v/>
      </c>
      <c r="H424" s="127" t="str">
        <f>IF(A424&lt;&gt;"",IF(MID(C424,1,1)="c",$AS$26,IF(MID(C424,1,1)="r",$AS$41,IF(MID(C424,1,1)="p",#REF!,#REF!))),"")</f>
        <v/>
      </c>
      <c r="I424" s="92" t="str">
        <f t="shared" si="71"/>
        <v/>
      </c>
      <c r="J424" s="92" t="str">
        <f t="shared" si="72"/>
        <v/>
      </c>
      <c r="K424" s="92" t="str">
        <f t="shared" si="73"/>
        <v/>
      </c>
      <c r="L424" s="92" t="str">
        <f t="shared" si="74"/>
        <v/>
      </c>
      <c r="M424" s="95" t="str">
        <f>IF(A424&lt;&gt;"",IF(MID(C424,1,1)="c",SigmaEpsConcrete(I424,$AN$30:$AN$33,$AR$30:$AR$33,$AS$26,$AS$27,$AS$28,$AQ$20,$AU$19),""),"")</f>
        <v/>
      </c>
      <c r="N424" s="95" t="str">
        <f>IF(A424&lt;&gt;"",IF(MID(C424,1,1)="r",SigmaEpsReinf(J424,$AS$42:$AS$43,$AS$41,$AS$39,$AS$40,$AQ$38),""),"")</f>
        <v/>
      </c>
      <c r="Q424" s="92" t="str">
        <f t="shared" si="76"/>
        <v/>
      </c>
      <c r="R424" s="92" t="str">
        <f t="shared" si="77"/>
        <v/>
      </c>
      <c r="U424" s="5"/>
      <c r="V424" s="5"/>
      <c r="W424" s="94" t="str">
        <f t="shared" si="75"/>
        <v/>
      </c>
      <c r="X424" s="94" t="str">
        <f t="shared" si="78"/>
        <v/>
      </c>
      <c r="Y424" s="5"/>
      <c r="BK424" s="8"/>
      <c r="BL424" s="5"/>
      <c r="BM424" s="5"/>
      <c r="BN424" s="5"/>
      <c r="BO424" s="5"/>
      <c r="BP424" s="1"/>
      <c r="BQ424" s="1"/>
      <c r="BR424" s="1"/>
      <c r="BS424" s="1"/>
      <c r="BT424" s="1"/>
      <c r="BU424" s="4"/>
      <c r="BV424" s="1"/>
      <c r="BW424" s="3"/>
      <c r="BX424" s="4"/>
      <c r="BY424" s="5"/>
      <c r="BZ424" s="5"/>
      <c r="CA424" s="5"/>
      <c r="CB424" s="5"/>
      <c r="CC424" s="5"/>
      <c r="CD424" s="43"/>
    </row>
    <row r="425" spans="1:82" ht="15" customHeight="1" x14ac:dyDescent="0.25">
      <c r="A425" s="8"/>
      <c r="B425" s="5"/>
      <c r="C425" s="5"/>
      <c r="D425" s="5"/>
      <c r="E425" s="5"/>
      <c r="F425" s="94" t="str">
        <f t="shared" si="69"/>
        <v/>
      </c>
      <c r="G425" s="94" t="str">
        <f t="shared" si="70"/>
        <v/>
      </c>
      <c r="H425" s="127" t="str">
        <f>IF(A425&lt;&gt;"",IF(MID(C425,1,1)="c",$AS$26,IF(MID(C425,1,1)="r",$AS$41,IF(MID(C425,1,1)="p",#REF!,#REF!))),"")</f>
        <v/>
      </c>
      <c r="I425" s="92" t="str">
        <f t="shared" si="71"/>
        <v/>
      </c>
      <c r="J425" s="92" t="str">
        <f t="shared" si="72"/>
        <v/>
      </c>
      <c r="K425" s="92" t="str">
        <f t="shared" si="73"/>
        <v/>
      </c>
      <c r="L425" s="92" t="str">
        <f t="shared" si="74"/>
        <v/>
      </c>
      <c r="M425" s="95" t="str">
        <f>IF(A425&lt;&gt;"",IF(MID(C425,1,1)="c",SigmaEpsConcrete(I425,$AN$30:$AN$33,$AR$30:$AR$33,$AS$26,$AS$27,$AS$28,$AQ$20,$AU$19),""),"")</f>
        <v/>
      </c>
      <c r="N425" s="95" t="str">
        <f>IF(A425&lt;&gt;"",IF(MID(C425,1,1)="r",SigmaEpsReinf(J425,$AS$42:$AS$43,$AS$41,$AS$39,$AS$40,$AQ$38),""),"")</f>
        <v/>
      </c>
      <c r="Q425" s="92" t="str">
        <f t="shared" si="76"/>
        <v/>
      </c>
      <c r="R425" s="92" t="str">
        <f t="shared" si="77"/>
        <v/>
      </c>
      <c r="U425" s="5"/>
      <c r="V425" s="5"/>
      <c r="W425" s="94" t="str">
        <f t="shared" si="75"/>
        <v/>
      </c>
      <c r="X425" s="94" t="str">
        <f t="shared" si="78"/>
        <v/>
      </c>
      <c r="Y425" s="5"/>
      <c r="BK425" s="8"/>
      <c r="BL425" s="5"/>
      <c r="BM425" s="5"/>
      <c r="BN425" s="5"/>
      <c r="BO425" s="5"/>
      <c r="BP425" s="1"/>
      <c r="BQ425" s="1"/>
      <c r="BR425" s="1"/>
      <c r="BS425" s="1"/>
      <c r="BT425" s="1"/>
      <c r="BU425" s="4"/>
      <c r="BV425" s="1"/>
      <c r="BW425" s="3"/>
      <c r="BX425" s="4"/>
      <c r="BY425" s="5"/>
      <c r="BZ425" s="5"/>
      <c r="CA425" s="5"/>
      <c r="CB425" s="5"/>
      <c r="CC425" s="5"/>
      <c r="CD425" s="43"/>
    </row>
    <row r="426" spans="1:82" ht="15" customHeight="1" x14ac:dyDescent="0.25">
      <c r="A426" s="8"/>
      <c r="B426" s="5"/>
      <c r="C426" s="5"/>
      <c r="D426" s="5"/>
      <c r="E426" s="5"/>
      <c r="F426" s="94" t="str">
        <f t="shared" si="69"/>
        <v/>
      </c>
      <c r="G426" s="94" t="str">
        <f t="shared" si="70"/>
        <v/>
      </c>
      <c r="H426" s="127" t="str">
        <f>IF(A426&lt;&gt;"",IF(MID(C426,1,1)="c",$AS$26,IF(MID(C426,1,1)="r",$AS$41,IF(MID(C426,1,1)="p",#REF!,#REF!))),"")</f>
        <v/>
      </c>
      <c r="I426" s="92" t="str">
        <f t="shared" si="71"/>
        <v/>
      </c>
      <c r="J426" s="92" t="str">
        <f t="shared" si="72"/>
        <v/>
      </c>
      <c r="K426" s="92" t="str">
        <f t="shared" si="73"/>
        <v/>
      </c>
      <c r="L426" s="92" t="str">
        <f t="shared" si="74"/>
        <v/>
      </c>
      <c r="M426" s="95" t="str">
        <f>IF(A426&lt;&gt;"",IF(MID(C426,1,1)="c",SigmaEpsConcrete(I426,$AN$30:$AN$33,$AR$30:$AR$33,$AS$26,$AS$27,$AS$28,$AQ$20,$AU$19),""),"")</f>
        <v/>
      </c>
      <c r="N426" s="95" t="str">
        <f>IF(A426&lt;&gt;"",IF(MID(C426,1,1)="r",SigmaEpsReinf(J426,$AS$42:$AS$43,$AS$41,$AS$39,$AS$40,$AQ$38),""),"")</f>
        <v/>
      </c>
      <c r="Q426" s="92" t="str">
        <f t="shared" si="76"/>
        <v/>
      </c>
      <c r="R426" s="92" t="str">
        <f t="shared" si="77"/>
        <v/>
      </c>
      <c r="U426" s="5"/>
      <c r="V426" s="5"/>
      <c r="W426" s="94" t="str">
        <f t="shared" si="75"/>
        <v/>
      </c>
      <c r="X426" s="94" t="str">
        <f t="shared" si="78"/>
        <v/>
      </c>
      <c r="Y426" s="5"/>
      <c r="BK426" s="8"/>
      <c r="BL426" s="5"/>
      <c r="BM426" s="5"/>
      <c r="BN426" s="5"/>
      <c r="BO426" s="5"/>
      <c r="BP426" s="1"/>
      <c r="BQ426" s="1"/>
      <c r="BR426" s="1"/>
      <c r="BS426" s="1"/>
      <c r="BT426" s="1"/>
      <c r="BU426" s="4"/>
      <c r="BV426" s="1"/>
      <c r="BW426" s="3"/>
      <c r="BX426" s="4"/>
      <c r="BY426" s="5"/>
      <c r="BZ426" s="5"/>
      <c r="CA426" s="5"/>
      <c r="CB426" s="5"/>
      <c r="CC426" s="5"/>
      <c r="CD426" s="43"/>
    </row>
    <row r="427" spans="1:82" ht="15" customHeight="1" x14ac:dyDescent="0.25">
      <c r="A427" s="8"/>
      <c r="B427" s="5"/>
      <c r="C427" s="5"/>
      <c r="D427" s="5"/>
      <c r="E427" s="5"/>
      <c r="F427" s="94" t="str">
        <f t="shared" si="69"/>
        <v/>
      </c>
      <c r="G427" s="94" t="str">
        <f t="shared" si="70"/>
        <v/>
      </c>
      <c r="H427" s="127" t="str">
        <f>IF(A427&lt;&gt;"",IF(MID(C427,1,1)="c",$AS$26,IF(MID(C427,1,1)="r",$AS$41,IF(MID(C427,1,1)="p",#REF!,#REF!))),"")</f>
        <v/>
      </c>
      <c r="I427" s="92" t="str">
        <f t="shared" si="71"/>
        <v/>
      </c>
      <c r="J427" s="92" t="str">
        <f t="shared" si="72"/>
        <v/>
      </c>
      <c r="K427" s="92" t="str">
        <f t="shared" si="73"/>
        <v/>
      </c>
      <c r="L427" s="92" t="str">
        <f t="shared" si="74"/>
        <v/>
      </c>
      <c r="M427" s="95" t="str">
        <f>IF(A427&lt;&gt;"",IF(MID(C427,1,1)="c",SigmaEpsConcrete(I427,$AN$30:$AN$33,$AR$30:$AR$33,$AS$26,$AS$27,$AS$28,$AQ$20,$AU$19),""),"")</f>
        <v/>
      </c>
      <c r="N427" s="95" t="str">
        <f>IF(A427&lt;&gt;"",IF(MID(C427,1,1)="r",SigmaEpsReinf(J427,$AS$42:$AS$43,$AS$41,$AS$39,$AS$40,$AQ$38),""),"")</f>
        <v/>
      </c>
      <c r="Q427" s="92" t="str">
        <f t="shared" si="76"/>
        <v/>
      </c>
      <c r="R427" s="92" t="str">
        <f t="shared" si="77"/>
        <v/>
      </c>
      <c r="U427" s="5"/>
      <c r="V427" s="5"/>
      <c r="W427" s="94" t="str">
        <f t="shared" si="75"/>
        <v/>
      </c>
      <c r="X427" s="94" t="str">
        <f t="shared" si="78"/>
        <v/>
      </c>
      <c r="Y427" s="5"/>
      <c r="BK427" s="8"/>
      <c r="BL427" s="5"/>
      <c r="BM427" s="5"/>
      <c r="BN427" s="5"/>
      <c r="BO427" s="5"/>
      <c r="BP427" s="1"/>
      <c r="BQ427" s="1"/>
      <c r="BR427" s="1"/>
      <c r="BS427" s="1"/>
      <c r="BT427" s="1"/>
      <c r="BU427" s="4"/>
      <c r="BV427" s="1"/>
      <c r="BW427" s="3"/>
      <c r="BX427" s="4"/>
      <c r="BY427" s="5"/>
      <c r="BZ427" s="5"/>
      <c r="CA427" s="5"/>
      <c r="CB427" s="5"/>
      <c r="CC427" s="5"/>
      <c r="CD427" s="43"/>
    </row>
    <row r="428" spans="1:82" ht="15" customHeight="1" x14ac:dyDescent="0.25">
      <c r="A428" s="8"/>
      <c r="B428" s="5"/>
      <c r="C428" s="5"/>
      <c r="D428" s="5"/>
      <c r="E428" s="5"/>
      <c r="F428" s="94" t="str">
        <f t="shared" si="69"/>
        <v/>
      </c>
      <c r="G428" s="94" t="str">
        <f t="shared" si="70"/>
        <v/>
      </c>
      <c r="H428" s="127" t="str">
        <f>IF(A428&lt;&gt;"",IF(MID(C428,1,1)="c",$AS$26,IF(MID(C428,1,1)="r",$AS$41,IF(MID(C428,1,1)="p",#REF!,#REF!))),"")</f>
        <v/>
      </c>
      <c r="I428" s="92" t="str">
        <f t="shared" si="71"/>
        <v/>
      </c>
      <c r="J428" s="92" t="str">
        <f t="shared" si="72"/>
        <v/>
      </c>
      <c r="K428" s="92" t="str">
        <f t="shared" si="73"/>
        <v/>
      </c>
      <c r="L428" s="92" t="str">
        <f t="shared" si="74"/>
        <v/>
      </c>
      <c r="M428" s="95" t="str">
        <f>IF(A428&lt;&gt;"",IF(MID(C428,1,1)="c",SigmaEpsConcrete(I428,$AN$30:$AN$33,$AR$30:$AR$33,$AS$26,$AS$27,$AS$28,$AQ$20,$AU$19),""),"")</f>
        <v/>
      </c>
      <c r="N428" s="95" t="str">
        <f>IF(A428&lt;&gt;"",IF(MID(C428,1,1)="r",SigmaEpsReinf(J428,$AS$42:$AS$43,$AS$41,$AS$39,$AS$40,$AQ$38),""),"")</f>
        <v/>
      </c>
      <c r="Q428" s="92" t="str">
        <f t="shared" si="76"/>
        <v/>
      </c>
      <c r="R428" s="92" t="str">
        <f t="shared" si="77"/>
        <v/>
      </c>
      <c r="U428" s="5"/>
      <c r="V428" s="5"/>
      <c r="W428" s="94" t="str">
        <f t="shared" si="75"/>
        <v/>
      </c>
      <c r="X428" s="94" t="str">
        <f t="shared" si="78"/>
        <v/>
      </c>
      <c r="Y428" s="5"/>
      <c r="BK428" s="8"/>
      <c r="BL428" s="5"/>
      <c r="BM428" s="5"/>
      <c r="BN428" s="5"/>
      <c r="BO428" s="5"/>
      <c r="BP428" s="1"/>
      <c r="BQ428" s="1"/>
      <c r="BR428" s="1"/>
      <c r="BS428" s="1"/>
      <c r="BT428" s="1"/>
      <c r="BU428" s="4"/>
      <c r="BV428" s="1"/>
      <c r="BW428" s="3"/>
      <c r="BX428" s="4"/>
      <c r="BY428" s="5"/>
      <c r="BZ428" s="5"/>
      <c r="CA428" s="5"/>
      <c r="CB428" s="5"/>
      <c r="CC428" s="5"/>
      <c r="CD428" s="43"/>
    </row>
    <row r="429" spans="1:82" ht="15" customHeight="1" x14ac:dyDescent="0.25">
      <c r="A429" s="8"/>
      <c r="B429" s="5"/>
      <c r="C429" s="5"/>
      <c r="D429" s="5"/>
      <c r="E429" s="5"/>
      <c r="F429" s="94" t="str">
        <f t="shared" si="69"/>
        <v/>
      </c>
      <c r="G429" s="94" t="str">
        <f t="shared" si="70"/>
        <v/>
      </c>
      <c r="H429" s="127" t="str">
        <f>IF(A429&lt;&gt;"",IF(MID(C429,1,1)="c",$AS$26,IF(MID(C429,1,1)="r",$AS$41,IF(MID(C429,1,1)="p",#REF!,#REF!))),"")</f>
        <v/>
      </c>
      <c r="I429" s="92" t="str">
        <f t="shared" si="71"/>
        <v/>
      </c>
      <c r="J429" s="92" t="str">
        <f t="shared" si="72"/>
        <v/>
      </c>
      <c r="K429" s="92" t="str">
        <f t="shared" si="73"/>
        <v/>
      </c>
      <c r="L429" s="92" t="str">
        <f t="shared" si="74"/>
        <v/>
      </c>
      <c r="M429" s="95" t="str">
        <f>IF(A429&lt;&gt;"",IF(MID(C429,1,1)="c",SigmaEpsConcrete(I429,$AN$30:$AN$33,$AR$30:$AR$33,$AS$26,$AS$27,$AS$28,$AQ$20,$AU$19),""),"")</f>
        <v/>
      </c>
      <c r="N429" s="95" t="str">
        <f>IF(A429&lt;&gt;"",IF(MID(C429,1,1)="r",SigmaEpsReinf(J429,$AS$42:$AS$43,$AS$41,$AS$39,$AS$40,$AQ$38),""),"")</f>
        <v/>
      </c>
      <c r="Q429" s="92" t="str">
        <f t="shared" si="76"/>
        <v/>
      </c>
      <c r="R429" s="92" t="str">
        <f t="shared" si="77"/>
        <v/>
      </c>
      <c r="U429" s="5"/>
      <c r="V429" s="5"/>
      <c r="W429" s="94" t="str">
        <f t="shared" si="75"/>
        <v/>
      </c>
      <c r="X429" s="94" t="str">
        <f t="shared" si="78"/>
        <v/>
      </c>
      <c r="Y429" s="5"/>
      <c r="BK429" s="8"/>
      <c r="BL429" s="5"/>
      <c r="BM429" s="5"/>
      <c r="BN429" s="5"/>
      <c r="BO429" s="5"/>
      <c r="BP429" s="1"/>
      <c r="BQ429" s="1"/>
      <c r="BR429" s="1"/>
      <c r="BS429" s="1"/>
      <c r="BT429" s="1"/>
      <c r="BU429" s="4"/>
      <c r="BV429" s="1"/>
      <c r="BW429" s="3"/>
      <c r="BX429" s="4"/>
      <c r="BY429" s="5"/>
      <c r="BZ429" s="5"/>
      <c r="CA429" s="5"/>
      <c r="CB429" s="5"/>
      <c r="CC429" s="5"/>
      <c r="CD429" s="43"/>
    </row>
    <row r="430" spans="1:82" ht="15" customHeight="1" x14ac:dyDescent="0.25">
      <c r="A430" s="8"/>
      <c r="B430" s="5"/>
      <c r="C430" s="5"/>
      <c r="D430" s="5"/>
      <c r="E430" s="5"/>
      <c r="F430" s="94" t="str">
        <f t="shared" si="69"/>
        <v/>
      </c>
      <c r="G430" s="94" t="str">
        <f t="shared" si="70"/>
        <v/>
      </c>
      <c r="H430" s="127" t="str">
        <f>IF(A430&lt;&gt;"",IF(MID(C430,1,1)="c",$AS$26,IF(MID(C430,1,1)="r",$AS$41,IF(MID(C430,1,1)="p",#REF!,#REF!))),"")</f>
        <v/>
      </c>
      <c r="I430" s="92" t="str">
        <f t="shared" si="71"/>
        <v/>
      </c>
      <c r="J430" s="92" t="str">
        <f t="shared" si="72"/>
        <v/>
      </c>
      <c r="K430" s="92" t="str">
        <f t="shared" si="73"/>
        <v/>
      </c>
      <c r="L430" s="92" t="str">
        <f t="shared" si="74"/>
        <v/>
      </c>
      <c r="M430" s="95" t="str">
        <f>IF(A430&lt;&gt;"",IF(MID(C430,1,1)="c",SigmaEpsConcrete(I430,$AN$30:$AN$33,$AR$30:$AR$33,$AS$26,$AS$27,$AS$28,$AQ$20,$AU$19),""),"")</f>
        <v/>
      </c>
      <c r="N430" s="95" t="str">
        <f>IF(A430&lt;&gt;"",IF(MID(C430,1,1)="r",SigmaEpsReinf(J430,$AS$42:$AS$43,$AS$41,$AS$39,$AS$40,$AQ$38),""),"")</f>
        <v/>
      </c>
      <c r="Q430" s="92" t="str">
        <f t="shared" si="76"/>
        <v/>
      </c>
      <c r="R430" s="92" t="str">
        <f t="shared" si="77"/>
        <v/>
      </c>
      <c r="U430" s="5"/>
      <c r="V430" s="5"/>
      <c r="W430" s="94" t="str">
        <f t="shared" si="75"/>
        <v/>
      </c>
      <c r="X430" s="94" t="str">
        <f t="shared" si="78"/>
        <v/>
      </c>
      <c r="Y430" s="5"/>
      <c r="BK430" s="8"/>
      <c r="BL430" s="5"/>
      <c r="BM430" s="5"/>
      <c r="BN430" s="5"/>
      <c r="BO430" s="5"/>
      <c r="BP430" s="1"/>
      <c r="BQ430" s="1"/>
      <c r="BR430" s="1"/>
      <c r="BS430" s="1"/>
      <c r="BT430" s="1"/>
      <c r="BU430" s="4"/>
      <c r="BV430" s="1"/>
      <c r="BW430" s="3"/>
      <c r="BX430" s="4"/>
      <c r="BY430" s="5"/>
      <c r="BZ430" s="5"/>
      <c r="CA430" s="5"/>
      <c r="CB430" s="5"/>
      <c r="CC430" s="5"/>
      <c r="CD430" s="43"/>
    </row>
    <row r="431" spans="1:82" ht="15" customHeight="1" x14ac:dyDescent="0.25">
      <c r="A431" s="8"/>
      <c r="B431" s="5"/>
      <c r="C431" s="5"/>
      <c r="D431" s="5"/>
      <c r="E431" s="5"/>
      <c r="F431" s="94" t="str">
        <f t="shared" si="69"/>
        <v/>
      </c>
      <c r="G431" s="94" t="str">
        <f t="shared" si="70"/>
        <v/>
      </c>
      <c r="H431" s="127" t="str">
        <f>IF(A431&lt;&gt;"",IF(MID(C431,1,1)="c",$AS$26,IF(MID(C431,1,1)="r",$AS$41,IF(MID(C431,1,1)="p",#REF!,#REF!))),"")</f>
        <v/>
      </c>
      <c r="I431" s="92" t="str">
        <f t="shared" si="71"/>
        <v/>
      </c>
      <c r="J431" s="92" t="str">
        <f t="shared" si="72"/>
        <v/>
      </c>
      <c r="K431" s="92" t="str">
        <f t="shared" si="73"/>
        <v/>
      </c>
      <c r="L431" s="92" t="str">
        <f t="shared" si="74"/>
        <v/>
      </c>
      <c r="M431" s="95" t="str">
        <f>IF(A431&lt;&gt;"",IF(MID(C431,1,1)="c",SigmaEpsConcrete(I431,$AN$30:$AN$33,$AR$30:$AR$33,$AS$26,$AS$27,$AS$28,$AQ$20,$AU$19),""),"")</f>
        <v/>
      </c>
      <c r="N431" s="95" t="str">
        <f>IF(A431&lt;&gt;"",IF(MID(C431,1,1)="r",SigmaEpsReinf(J431,$AS$42:$AS$43,$AS$41,$AS$39,$AS$40,$AQ$38),""),"")</f>
        <v/>
      </c>
      <c r="Q431" s="92" t="str">
        <f t="shared" si="76"/>
        <v/>
      </c>
      <c r="R431" s="92" t="str">
        <f t="shared" si="77"/>
        <v/>
      </c>
      <c r="U431" s="5"/>
      <c r="V431" s="5"/>
      <c r="W431" s="94" t="str">
        <f t="shared" si="75"/>
        <v/>
      </c>
      <c r="X431" s="94" t="str">
        <f t="shared" si="78"/>
        <v/>
      </c>
      <c r="Y431" s="5"/>
      <c r="BK431" s="8"/>
      <c r="BL431" s="5"/>
      <c r="BM431" s="5"/>
      <c r="BN431" s="5"/>
      <c r="BO431" s="5"/>
      <c r="BP431" s="1"/>
      <c r="BQ431" s="1"/>
      <c r="BR431" s="1"/>
      <c r="BS431" s="1"/>
      <c r="BT431" s="1"/>
      <c r="BU431" s="4"/>
      <c r="BV431" s="1"/>
      <c r="BW431" s="3"/>
      <c r="BX431" s="4"/>
      <c r="BY431" s="5"/>
      <c r="BZ431" s="5"/>
      <c r="CA431" s="5"/>
      <c r="CB431" s="5"/>
      <c r="CC431" s="5"/>
      <c r="CD431" s="43"/>
    </row>
    <row r="432" spans="1:82" ht="15" customHeight="1" x14ac:dyDescent="0.25">
      <c r="A432" s="8"/>
      <c r="B432" s="5"/>
      <c r="C432" s="5"/>
      <c r="D432" s="5"/>
      <c r="E432" s="5"/>
      <c r="F432" s="94" t="str">
        <f t="shared" si="69"/>
        <v/>
      </c>
      <c r="G432" s="94" t="str">
        <f t="shared" si="70"/>
        <v/>
      </c>
      <c r="H432" s="127" t="str">
        <f>IF(A432&lt;&gt;"",IF(MID(C432,1,1)="c",$AS$26,IF(MID(C432,1,1)="r",$AS$41,IF(MID(C432,1,1)="p",#REF!,#REF!))),"")</f>
        <v/>
      </c>
      <c r="I432" s="92" t="str">
        <f t="shared" si="71"/>
        <v/>
      </c>
      <c r="J432" s="92" t="str">
        <f t="shared" si="72"/>
        <v/>
      </c>
      <c r="K432" s="92" t="str">
        <f t="shared" si="73"/>
        <v/>
      </c>
      <c r="L432" s="92" t="str">
        <f t="shared" si="74"/>
        <v/>
      </c>
      <c r="M432" s="95" t="str">
        <f>IF(A432&lt;&gt;"",IF(MID(C432,1,1)="c",SigmaEpsConcrete(I432,$AN$30:$AN$33,$AR$30:$AR$33,$AS$26,$AS$27,$AS$28,$AQ$20,$AU$19),""),"")</f>
        <v/>
      </c>
      <c r="N432" s="95" t="str">
        <f>IF(A432&lt;&gt;"",IF(MID(C432,1,1)="r",SigmaEpsReinf(J432,$AS$42:$AS$43,$AS$41,$AS$39,$AS$40,$AQ$38),""),"")</f>
        <v/>
      </c>
      <c r="Q432" s="92" t="str">
        <f t="shared" si="76"/>
        <v/>
      </c>
      <c r="R432" s="92" t="str">
        <f t="shared" si="77"/>
        <v/>
      </c>
      <c r="U432" s="5"/>
      <c r="V432" s="5"/>
      <c r="W432" s="94" t="str">
        <f t="shared" si="75"/>
        <v/>
      </c>
      <c r="X432" s="94" t="str">
        <f t="shared" si="78"/>
        <v/>
      </c>
      <c r="Y432" s="5"/>
      <c r="BK432" s="8"/>
      <c r="BL432" s="5"/>
      <c r="BM432" s="5"/>
      <c r="BN432" s="5"/>
      <c r="BO432" s="5"/>
      <c r="BP432" s="1"/>
      <c r="BQ432" s="1"/>
      <c r="BR432" s="1"/>
      <c r="BS432" s="1"/>
      <c r="BT432" s="1"/>
      <c r="BU432" s="4"/>
      <c r="BV432" s="1"/>
      <c r="BW432" s="3"/>
      <c r="BX432" s="4"/>
      <c r="BY432" s="5"/>
      <c r="BZ432" s="5"/>
      <c r="CA432" s="5"/>
      <c r="CB432" s="5"/>
      <c r="CC432" s="5"/>
      <c r="CD432" s="43"/>
    </row>
    <row r="433" spans="1:82" ht="15" customHeight="1" x14ac:dyDescent="0.25">
      <c r="A433" s="8"/>
      <c r="B433" s="5"/>
      <c r="C433" s="5"/>
      <c r="D433" s="5"/>
      <c r="E433" s="5"/>
      <c r="F433" s="94" t="str">
        <f t="shared" si="69"/>
        <v/>
      </c>
      <c r="G433" s="94" t="str">
        <f t="shared" si="70"/>
        <v/>
      </c>
      <c r="H433" s="127" t="str">
        <f>IF(A433&lt;&gt;"",IF(MID(C433,1,1)="c",$AS$26,IF(MID(C433,1,1)="r",$AS$41,IF(MID(C433,1,1)="p",#REF!,#REF!))),"")</f>
        <v/>
      </c>
      <c r="I433" s="92" t="str">
        <f t="shared" si="71"/>
        <v/>
      </c>
      <c r="J433" s="92" t="str">
        <f t="shared" si="72"/>
        <v/>
      </c>
      <c r="K433" s="92" t="str">
        <f t="shared" si="73"/>
        <v/>
      </c>
      <c r="L433" s="92" t="str">
        <f t="shared" si="74"/>
        <v/>
      </c>
      <c r="M433" s="95" t="str">
        <f>IF(A433&lt;&gt;"",IF(MID(C433,1,1)="c",SigmaEpsConcrete(I433,$AN$30:$AN$33,$AR$30:$AR$33,$AS$26,$AS$27,$AS$28,$AQ$20,$AU$19),""),"")</f>
        <v/>
      </c>
      <c r="N433" s="95" t="str">
        <f>IF(A433&lt;&gt;"",IF(MID(C433,1,1)="r",SigmaEpsReinf(J433,$AS$42:$AS$43,$AS$41,$AS$39,$AS$40,$AQ$38),""),"")</f>
        <v/>
      </c>
      <c r="Q433" s="92" t="str">
        <f t="shared" si="76"/>
        <v/>
      </c>
      <c r="R433" s="92" t="str">
        <f t="shared" si="77"/>
        <v/>
      </c>
      <c r="U433" s="5"/>
      <c r="V433" s="5"/>
      <c r="W433" s="94" t="str">
        <f t="shared" si="75"/>
        <v/>
      </c>
      <c r="X433" s="94" t="str">
        <f t="shared" si="78"/>
        <v/>
      </c>
      <c r="Y433" s="5"/>
      <c r="BK433" s="8"/>
      <c r="BL433" s="5"/>
      <c r="BM433" s="5"/>
      <c r="BN433" s="5"/>
      <c r="BO433" s="5"/>
      <c r="BP433" s="1"/>
      <c r="BQ433" s="1"/>
      <c r="BR433" s="1"/>
      <c r="BS433" s="1"/>
      <c r="BT433" s="1"/>
      <c r="BU433" s="4"/>
      <c r="BV433" s="1"/>
      <c r="BW433" s="3"/>
      <c r="BX433" s="4"/>
      <c r="BY433" s="5"/>
      <c r="BZ433" s="5"/>
      <c r="CA433" s="5"/>
      <c r="CB433" s="5"/>
      <c r="CC433" s="5"/>
      <c r="CD433" s="43"/>
    </row>
    <row r="434" spans="1:82" ht="15" customHeight="1" x14ac:dyDescent="0.25">
      <c r="A434" s="8"/>
      <c r="B434" s="5"/>
      <c r="C434" s="5"/>
      <c r="D434" s="5"/>
      <c r="E434" s="5"/>
      <c r="F434" s="94" t="str">
        <f t="shared" si="69"/>
        <v/>
      </c>
      <c r="G434" s="94" t="str">
        <f t="shared" si="70"/>
        <v/>
      </c>
      <c r="H434" s="127" t="str">
        <f>IF(A434&lt;&gt;"",IF(MID(C434,1,1)="c",$AS$26,IF(MID(C434,1,1)="r",$AS$41,IF(MID(C434,1,1)="p",#REF!,#REF!))),"")</f>
        <v/>
      </c>
      <c r="I434" s="92" t="str">
        <f t="shared" si="71"/>
        <v/>
      </c>
      <c r="J434" s="92" t="str">
        <f t="shared" si="72"/>
        <v/>
      </c>
      <c r="K434" s="92" t="str">
        <f t="shared" si="73"/>
        <v/>
      </c>
      <c r="L434" s="92" t="str">
        <f t="shared" si="74"/>
        <v/>
      </c>
      <c r="M434" s="95" t="str">
        <f>IF(A434&lt;&gt;"",IF(MID(C434,1,1)="c",SigmaEpsConcrete(I434,$AN$30:$AN$33,$AR$30:$AR$33,$AS$26,$AS$27,$AS$28,$AQ$20,$AU$19),""),"")</f>
        <v/>
      </c>
      <c r="N434" s="95" t="str">
        <f>IF(A434&lt;&gt;"",IF(MID(C434,1,1)="r",SigmaEpsReinf(J434,$AS$42:$AS$43,$AS$41,$AS$39,$AS$40,$AQ$38),""),"")</f>
        <v/>
      </c>
      <c r="Q434" s="92" t="str">
        <f t="shared" si="76"/>
        <v/>
      </c>
      <c r="R434" s="92" t="str">
        <f t="shared" si="77"/>
        <v/>
      </c>
      <c r="U434" s="5"/>
      <c r="V434" s="5"/>
      <c r="W434" s="94" t="str">
        <f t="shared" si="75"/>
        <v/>
      </c>
      <c r="X434" s="94" t="str">
        <f t="shared" si="78"/>
        <v/>
      </c>
      <c r="Y434" s="5"/>
      <c r="BK434" s="8"/>
      <c r="BL434" s="5"/>
      <c r="BM434" s="5"/>
      <c r="BN434" s="5"/>
      <c r="BO434" s="5"/>
      <c r="BP434" s="1"/>
      <c r="BQ434" s="1"/>
      <c r="BR434" s="1"/>
      <c r="BS434" s="1"/>
      <c r="BT434" s="1"/>
      <c r="BU434" s="4"/>
      <c r="BV434" s="1"/>
      <c r="BW434" s="3"/>
      <c r="BX434" s="4"/>
      <c r="BY434" s="5"/>
      <c r="BZ434" s="5"/>
      <c r="CA434" s="5"/>
      <c r="CB434" s="5"/>
      <c r="CC434" s="5"/>
      <c r="CD434" s="43"/>
    </row>
    <row r="435" spans="1:82" ht="15" customHeight="1" x14ac:dyDescent="0.25">
      <c r="A435" s="8"/>
      <c r="B435" s="5"/>
      <c r="C435" s="5"/>
      <c r="D435" s="5"/>
      <c r="E435" s="5"/>
      <c r="F435" s="94" t="str">
        <f t="shared" si="69"/>
        <v/>
      </c>
      <c r="G435" s="94" t="str">
        <f t="shared" si="70"/>
        <v/>
      </c>
      <c r="H435" s="127" t="str">
        <f>IF(A435&lt;&gt;"",IF(MID(C435,1,1)="c",$AS$26,IF(MID(C435,1,1)="r",$AS$41,IF(MID(C435,1,1)="p",#REF!,#REF!))),"")</f>
        <v/>
      </c>
      <c r="I435" s="92" t="str">
        <f t="shared" si="71"/>
        <v/>
      </c>
      <c r="J435" s="92" t="str">
        <f t="shared" si="72"/>
        <v/>
      </c>
      <c r="K435" s="92" t="str">
        <f t="shared" si="73"/>
        <v/>
      </c>
      <c r="L435" s="92" t="str">
        <f t="shared" si="74"/>
        <v/>
      </c>
      <c r="M435" s="95" t="str">
        <f>IF(A435&lt;&gt;"",IF(MID(C435,1,1)="c",SigmaEpsConcrete(I435,$AN$30:$AN$33,$AR$30:$AR$33,$AS$26,$AS$27,$AS$28,$AQ$20,$AU$19),""),"")</f>
        <v/>
      </c>
      <c r="N435" s="95" t="str">
        <f>IF(A435&lt;&gt;"",IF(MID(C435,1,1)="r",SigmaEpsReinf(J435,$AS$42:$AS$43,$AS$41,$AS$39,$AS$40,$AQ$38),""),"")</f>
        <v/>
      </c>
      <c r="Q435" s="92" t="str">
        <f t="shared" si="76"/>
        <v/>
      </c>
      <c r="R435" s="92" t="str">
        <f t="shared" si="77"/>
        <v/>
      </c>
      <c r="U435" s="5"/>
      <c r="V435" s="5"/>
      <c r="W435" s="94" t="str">
        <f t="shared" si="75"/>
        <v/>
      </c>
      <c r="X435" s="94" t="str">
        <f t="shared" si="78"/>
        <v/>
      </c>
      <c r="Y435" s="5"/>
      <c r="BK435" s="8"/>
      <c r="BL435" s="5"/>
      <c r="BM435" s="5"/>
      <c r="BN435" s="5"/>
      <c r="BO435" s="5"/>
      <c r="BP435" s="1"/>
      <c r="BQ435" s="1"/>
      <c r="BR435" s="1"/>
      <c r="BS435" s="1"/>
      <c r="BT435" s="1"/>
      <c r="BU435" s="4"/>
      <c r="BV435" s="1"/>
      <c r="BW435" s="3"/>
      <c r="BX435" s="4"/>
      <c r="BY435" s="5"/>
      <c r="BZ435" s="5"/>
      <c r="CA435" s="5"/>
      <c r="CB435" s="5"/>
      <c r="CC435" s="5"/>
      <c r="CD435" s="43"/>
    </row>
    <row r="436" spans="1:82" ht="15" customHeight="1" x14ac:dyDescent="0.25">
      <c r="A436" s="8"/>
      <c r="B436" s="5"/>
      <c r="C436" s="5"/>
      <c r="D436" s="5"/>
      <c r="E436" s="5"/>
      <c r="F436" s="94" t="str">
        <f t="shared" si="69"/>
        <v/>
      </c>
      <c r="G436" s="94" t="str">
        <f t="shared" si="70"/>
        <v/>
      </c>
      <c r="H436" s="127" t="str">
        <f>IF(A436&lt;&gt;"",IF(MID(C436,1,1)="c",$AS$26,IF(MID(C436,1,1)="r",$AS$41,IF(MID(C436,1,1)="p",#REF!,#REF!))),"")</f>
        <v/>
      </c>
      <c r="I436" s="92" t="str">
        <f t="shared" si="71"/>
        <v/>
      </c>
      <c r="J436" s="92" t="str">
        <f t="shared" si="72"/>
        <v/>
      </c>
      <c r="K436" s="92" t="str">
        <f t="shared" si="73"/>
        <v/>
      </c>
      <c r="L436" s="92" t="str">
        <f t="shared" si="74"/>
        <v/>
      </c>
      <c r="M436" s="95" t="str">
        <f>IF(A436&lt;&gt;"",IF(MID(C436,1,1)="c",SigmaEpsConcrete(I436,$AN$30:$AN$33,$AR$30:$AR$33,$AS$26,$AS$27,$AS$28,$AQ$20,$AU$19),""),"")</f>
        <v/>
      </c>
      <c r="N436" s="95" t="str">
        <f>IF(A436&lt;&gt;"",IF(MID(C436,1,1)="r",SigmaEpsReinf(J436,$AS$42:$AS$43,$AS$41,$AS$39,$AS$40,$AQ$38),""),"")</f>
        <v/>
      </c>
      <c r="Q436" s="92" t="str">
        <f t="shared" si="76"/>
        <v/>
      </c>
      <c r="R436" s="92" t="str">
        <f t="shared" si="77"/>
        <v/>
      </c>
      <c r="U436" s="5"/>
      <c r="V436" s="5"/>
      <c r="W436" s="94" t="str">
        <f t="shared" si="75"/>
        <v/>
      </c>
      <c r="X436" s="94" t="str">
        <f t="shared" si="78"/>
        <v/>
      </c>
      <c r="Y436" s="5"/>
      <c r="BK436" s="8"/>
      <c r="BL436" s="5"/>
      <c r="BM436" s="5"/>
      <c r="BN436" s="5"/>
      <c r="BO436" s="5"/>
      <c r="BP436" s="1"/>
      <c r="BQ436" s="1"/>
      <c r="BR436" s="1"/>
      <c r="BS436" s="1"/>
      <c r="BT436" s="1"/>
      <c r="BU436" s="4"/>
      <c r="BV436" s="1"/>
      <c r="BW436" s="3"/>
      <c r="BX436" s="4"/>
      <c r="BY436" s="5"/>
      <c r="BZ436" s="5"/>
      <c r="CA436" s="5"/>
      <c r="CB436" s="5"/>
      <c r="CC436" s="5"/>
      <c r="CD436" s="43"/>
    </row>
    <row r="437" spans="1:82" ht="15" customHeight="1" x14ac:dyDescent="0.25">
      <c r="A437" s="8"/>
      <c r="B437" s="5"/>
      <c r="C437" s="5"/>
      <c r="D437" s="5"/>
      <c r="E437" s="5"/>
      <c r="F437" s="94" t="str">
        <f t="shared" si="69"/>
        <v/>
      </c>
      <c r="G437" s="94" t="str">
        <f t="shared" si="70"/>
        <v/>
      </c>
      <c r="H437" s="127" t="str">
        <f>IF(A437&lt;&gt;"",IF(MID(C437,1,1)="c",$AS$26,IF(MID(C437,1,1)="r",$AS$41,IF(MID(C437,1,1)="p",#REF!,#REF!))),"")</f>
        <v/>
      </c>
      <c r="I437" s="92" t="str">
        <f t="shared" si="71"/>
        <v/>
      </c>
      <c r="J437" s="92" t="str">
        <f t="shared" si="72"/>
        <v/>
      </c>
      <c r="K437" s="92" t="str">
        <f t="shared" si="73"/>
        <v/>
      </c>
      <c r="L437" s="92" t="str">
        <f t="shared" si="74"/>
        <v/>
      </c>
      <c r="M437" s="95" t="str">
        <f>IF(A437&lt;&gt;"",IF(MID(C437,1,1)="c",SigmaEpsConcrete(I437,$AN$30:$AN$33,$AR$30:$AR$33,$AS$26,$AS$27,$AS$28,$AQ$20,$AU$19),""),"")</f>
        <v/>
      </c>
      <c r="N437" s="95" t="str">
        <f>IF(A437&lt;&gt;"",IF(MID(C437,1,1)="r",SigmaEpsReinf(J437,$AS$42:$AS$43,$AS$41,$AS$39,$AS$40,$AQ$38),""),"")</f>
        <v/>
      </c>
      <c r="Q437" s="92" t="str">
        <f t="shared" si="76"/>
        <v/>
      </c>
      <c r="R437" s="92" t="str">
        <f t="shared" si="77"/>
        <v/>
      </c>
      <c r="U437" s="5"/>
      <c r="V437" s="5"/>
      <c r="W437" s="94" t="str">
        <f t="shared" si="75"/>
        <v/>
      </c>
      <c r="X437" s="94" t="str">
        <f t="shared" si="78"/>
        <v/>
      </c>
      <c r="Y437" s="5"/>
      <c r="BK437" s="8"/>
      <c r="BL437" s="5"/>
      <c r="BM437" s="5"/>
      <c r="BN437" s="5"/>
      <c r="BO437" s="5"/>
      <c r="BP437" s="1"/>
      <c r="BQ437" s="1"/>
      <c r="BR437" s="1"/>
      <c r="BS437" s="1"/>
      <c r="BT437" s="1"/>
      <c r="BU437" s="4"/>
      <c r="BV437" s="1"/>
      <c r="BW437" s="3"/>
      <c r="BX437" s="4"/>
      <c r="BY437" s="5"/>
      <c r="BZ437" s="5"/>
      <c r="CA437" s="5"/>
      <c r="CB437" s="5"/>
      <c r="CC437" s="5"/>
      <c r="CD437" s="43"/>
    </row>
    <row r="438" spans="1:82" ht="15" customHeight="1" x14ac:dyDescent="0.25">
      <c r="A438" s="8"/>
      <c r="B438" s="5"/>
      <c r="C438" s="5"/>
      <c r="D438" s="5"/>
      <c r="E438" s="5"/>
      <c r="F438" s="94" t="str">
        <f t="shared" si="69"/>
        <v/>
      </c>
      <c r="G438" s="94" t="str">
        <f t="shared" si="70"/>
        <v/>
      </c>
      <c r="H438" s="127" t="str">
        <f>IF(A438&lt;&gt;"",IF(MID(C438,1,1)="c",$AS$26,IF(MID(C438,1,1)="r",$AS$41,IF(MID(C438,1,1)="p",#REF!,#REF!))),"")</f>
        <v/>
      </c>
      <c r="I438" s="92" t="str">
        <f t="shared" si="71"/>
        <v/>
      </c>
      <c r="J438" s="92" t="str">
        <f t="shared" si="72"/>
        <v/>
      </c>
      <c r="K438" s="92" t="str">
        <f t="shared" si="73"/>
        <v/>
      </c>
      <c r="L438" s="92" t="str">
        <f t="shared" si="74"/>
        <v/>
      </c>
      <c r="M438" s="95" t="str">
        <f>IF(A438&lt;&gt;"",IF(MID(C438,1,1)="c",SigmaEpsConcrete(I438,$AN$30:$AN$33,$AR$30:$AR$33,$AS$26,$AS$27,$AS$28,$AQ$20,$AU$19),""),"")</f>
        <v/>
      </c>
      <c r="N438" s="95" t="str">
        <f>IF(A438&lt;&gt;"",IF(MID(C438,1,1)="r",SigmaEpsReinf(J438,$AS$42:$AS$43,$AS$41,$AS$39,$AS$40,$AQ$38),""),"")</f>
        <v/>
      </c>
      <c r="Q438" s="92" t="str">
        <f t="shared" si="76"/>
        <v/>
      </c>
      <c r="R438" s="92" t="str">
        <f t="shared" si="77"/>
        <v/>
      </c>
      <c r="U438" s="5"/>
      <c r="V438" s="5"/>
      <c r="W438" s="94" t="str">
        <f t="shared" si="75"/>
        <v/>
      </c>
      <c r="X438" s="94" t="str">
        <f t="shared" si="78"/>
        <v/>
      </c>
      <c r="Y438" s="5"/>
      <c r="BK438" s="8"/>
      <c r="BL438" s="5"/>
      <c r="BM438" s="5"/>
      <c r="BN438" s="5"/>
      <c r="BO438" s="5"/>
      <c r="BP438" s="1"/>
      <c r="BQ438" s="1"/>
      <c r="BR438" s="1"/>
      <c r="BS438" s="1"/>
      <c r="BT438" s="1"/>
      <c r="BU438" s="4"/>
      <c r="BV438" s="1"/>
      <c r="BW438" s="3"/>
      <c r="BX438" s="4"/>
      <c r="BY438" s="5"/>
      <c r="BZ438" s="5"/>
      <c r="CA438" s="5"/>
      <c r="CB438" s="5"/>
      <c r="CC438" s="5"/>
      <c r="CD438" s="43"/>
    </row>
    <row r="439" spans="1:82" ht="15" customHeight="1" x14ac:dyDescent="0.25">
      <c r="A439" s="8"/>
      <c r="B439" s="5"/>
      <c r="C439" s="5"/>
      <c r="D439" s="5"/>
      <c r="E439" s="5"/>
      <c r="F439" s="94" t="str">
        <f t="shared" si="69"/>
        <v/>
      </c>
      <c r="G439" s="94" t="str">
        <f t="shared" si="70"/>
        <v/>
      </c>
      <c r="H439" s="127" t="str">
        <f>IF(A439&lt;&gt;"",IF(MID(C439,1,1)="c",$AS$26,IF(MID(C439,1,1)="r",$AS$41,IF(MID(C439,1,1)="p",#REF!,#REF!))),"")</f>
        <v/>
      </c>
      <c r="I439" s="92" t="str">
        <f t="shared" si="71"/>
        <v/>
      </c>
      <c r="J439" s="92" t="str">
        <f t="shared" si="72"/>
        <v/>
      </c>
      <c r="K439" s="92" t="str">
        <f t="shared" si="73"/>
        <v/>
      </c>
      <c r="L439" s="92" t="str">
        <f t="shared" si="74"/>
        <v/>
      </c>
      <c r="M439" s="95" t="str">
        <f>IF(A439&lt;&gt;"",IF(MID(C439,1,1)="c",SigmaEpsConcrete(I439,$AN$30:$AN$33,$AR$30:$AR$33,$AS$26,$AS$27,$AS$28,$AQ$20,$AU$19),""),"")</f>
        <v/>
      </c>
      <c r="N439" s="95" t="str">
        <f>IF(A439&lt;&gt;"",IF(MID(C439,1,1)="r",SigmaEpsReinf(J439,$AS$42:$AS$43,$AS$41,$AS$39,$AS$40,$AQ$38),""),"")</f>
        <v/>
      </c>
      <c r="Q439" s="92" t="str">
        <f t="shared" si="76"/>
        <v/>
      </c>
      <c r="R439" s="92" t="str">
        <f t="shared" si="77"/>
        <v/>
      </c>
      <c r="U439" s="5"/>
      <c r="V439" s="5"/>
      <c r="W439" s="94" t="str">
        <f t="shared" si="75"/>
        <v/>
      </c>
      <c r="X439" s="94" t="str">
        <f t="shared" si="78"/>
        <v/>
      </c>
      <c r="Y439" s="5"/>
      <c r="BK439" s="8"/>
      <c r="BL439" s="5"/>
      <c r="BM439" s="5"/>
      <c r="BN439" s="5"/>
      <c r="BO439" s="5"/>
      <c r="BP439" s="1"/>
      <c r="BQ439" s="1"/>
      <c r="BR439" s="1"/>
      <c r="BS439" s="1"/>
      <c r="BT439" s="1"/>
      <c r="BU439" s="4"/>
      <c r="BV439" s="1"/>
      <c r="BW439" s="3"/>
      <c r="BX439" s="4"/>
      <c r="BY439" s="5"/>
      <c r="BZ439" s="5"/>
      <c r="CA439" s="5"/>
      <c r="CB439" s="5"/>
      <c r="CC439" s="5"/>
      <c r="CD439" s="43"/>
    </row>
    <row r="440" spans="1:82" ht="15" customHeight="1" x14ac:dyDescent="0.25">
      <c r="A440" s="8"/>
      <c r="B440" s="5"/>
      <c r="C440" s="5"/>
      <c r="D440" s="5"/>
      <c r="E440" s="5"/>
      <c r="F440" s="94" t="str">
        <f t="shared" si="69"/>
        <v/>
      </c>
      <c r="G440" s="94" t="str">
        <f t="shared" si="70"/>
        <v/>
      </c>
      <c r="H440" s="127" t="str">
        <f>IF(A440&lt;&gt;"",IF(MID(C440,1,1)="c",$AS$26,IF(MID(C440,1,1)="r",$AS$41,IF(MID(C440,1,1)="p",#REF!,#REF!))),"")</f>
        <v/>
      </c>
      <c r="I440" s="92" t="str">
        <f t="shared" si="71"/>
        <v/>
      </c>
      <c r="J440" s="92" t="str">
        <f t="shared" si="72"/>
        <v/>
      </c>
      <c r="K440" s="92" t="str">
        <f t="shared" si="73"/>
        <v/>
      </c>
      <c r="L440" s="92" t="str">
        <f t="shared" si="74"/>
        <v/>
      </c>
      <c r="M440" s="95" t="str">
        <f>IF(A440&lt;&gt;"",IF(MID(C440,1,1)="c",SigmaEpsConcrete(I440,$AN$30:$AN$33,$AR$30:$AR$33,$AS$26,$AS$27,$AS$28,$AQ$20,$AU$19),""),"")</f>
        <v/>
      </c>
      <c r="N440" s="95" t="str">
        <f>IF(A440&lt;&gt;"",IF(MID(C440,1,1)="r",SigmaEpsReinf(J440,$AS$42:$AS$43,$AS$41,$AS$39,$AS$40,$AQ$38),""),"")</f>
        <v/>
      </c>
      <c r="Q440" s="92" t="str">
        <f t="shared" si="76"/>
        <v/>
      </c>
      <c r="R440" s="92" t="str">
        <f t="shared" si="77"/>
        <v/>
      </c>
      <c r="U440" s="5"/>
      <c r="V440" s="5"/>
      <c r="W440" s="94" t="str">
        <f t="shared" si="75"/>
        <v/>
      </c>
      <c r="X440" s="94" t="str">
        <f t="shared" si="78"/>
        <v/>
      </c>
      <c r="Y440" s="5"/>
      <c r="BK440" s="8"/>
      <c r="BL440" s="5"/>
      <c r="BM440" s="5"/>
      <c r="BN440" s="5"/>
      <c r="BO440" s="5"/>
      <c r="BP440" s="1"/>
      <c r="BQ440" s="1"/>
      <c r="BR440" s="1"/>
      <c r="BS440" s="1"/>
      <c r="BT440" s="1"/>
      <c r="BU440" s="4"/>
      <c r="BV440" s="1"/>
      <c r="BW440" s="3"/>
      <c r="BX440" s="4"/>
      <c r="BY440" s="5"/>
      <c r="BZ440" s="5"/>
      <c r="CA440" s="5"/>
      <c r="CB440" s="5"/>
      <c r="CC440" s="5"/>
      <c r="CD440" s="43"/>
    </row>
    <row r="441" spans="1:82" ht="15" customHeight="1" x14ac:dyDescent="0.25">
      <c r="A441" s="8"/>
      <c r="B441" s="5"/>
      <c r="C441" s="5"/>
      <c r="D441" s="5"/>
      <c r="E441" s="5"/>
      <c r="F441" s="94" t="str">
        <f t="shared" si="69"/>
        <v/>
      </c>
      <c r="G441" s="94" t="str">
        <f t="shared" si="70"/>
        <v/>
      </c>
      <c r="H441" s="127" t="str">
        <f>IF(A441&lt;&gt;"",IF(MID(C441,1,1)="c",$AS$26,IF(MID(C441,1,1)="r",$AS$41,IF(MID(C441,1,1)="p",#REF!,#REF!))),"")</f>
        <v/>
      </c>
      <c r="I441" s="92" t="str">
        <f t="shared" si="71"/>
        <v/>
      </c>
      <c r="J441" s="92" t="str">
        <f t="shared" si="72"/>
        <v/>
      </c>
      <c r="K441" s="92" t="str">
        <f t="shared" si="73"/>
        <v/>
      </c>
      <c r="L441" s="92" t="str">
        <f t="shared" si="74"/>
        <v/>
      </c>
      <c r="M441" s="95" t="str">
        <f>IF(A441&lt;&gt;"",IF(MID(C441,1,1)="c",SigmaEpsConcrete(I441,$AN$30:$AN$33,$AR$30:$AR$33,$AS$26,$AS$27,$AS$28,$AQ$20,$AU$19),""),"")</f>
        <v/>
      </c>
      <c r="N441" s="95" t="str">
        <f>IF(A441&lt;&gt;"",IF(MID(C441,1,1)="r",SigmaEpsReinf(J441,$AS$42:$AS$43,$AS$41,$AS$39,$AS$40,$AQ$38),""),"")</f>
        <v/>
      </c>
      <c r="Q441" s="92" t="str">
        <f t="shared" si="76"/>
        <v/>
      </c>
      <c r="R441" s="92" t="str">
        <f t="shared" si="77"/>
        <v/>
      </c>
      <c r="U441" s="5"/>
      <c r="V441" s="5"/>
      <c r="W441" s="94" t="str">
        <f t="shared" si="75"/>
        <v/>
      </c>
      <c r="X441" s="94" t="str">
        <f t="shared" si="78"/>
        <v/>
      </c>
      <c r="Y441" s="5"/>
      <c r="BK441" s="8"/>
      <c r="BL441" s="5"/>
      <c r="BM441" s="5"/>
      <c r="BN441" s="5"/>
      <c r="BO441" s="5"/>
      <c r="BP441" s="1"/>
      <c r="BQ441" s="1"/>
      <c r="BR441" s="1"/>
      <c r="BS441" s="1"/>
      <c r="BT441" s="1"/>
      <c r="BU441" s="4"/>
      <c r="BV441" s="1"/>
      <c r="BW441" s="3"/>
      <c r="BX441" s="4"/>
      <c r="BY441" s="5"/>
      <c r="BZ441" s="5"/>
      <c r="CA441" s="5"/>
      <c r="CB441" s="5"/>
      <c r="CC441" s="5"/>
      <c r="CD441" s="43"/>
    </row>
    <row r="442" spans="1:82" ht="15" customHeight="1" x14ac:dyDescent="0.25">
      <c r="A442" s="8"/>
      <c r="B442" s="5"/>
      <c r="C442" s="5"/>
      <c r="D442" s="5"/>
      <c r="E442" s="5"/>
      <c r="F442" s="94" t="str">
        <f t="shared" si="69"/>
        <v/>
      </c>
      <c r="G442" s="94" t="str">
        <f t="shared" si="70"/>
        <v/>
      </c>
      <c r="H442" s="127" t="str">
        <f>IF(A442&lt;&gt;"",IF(MID(C442,1,1)="c",$AS$26,IF(MID(C442,1,1)="r",$AS$41,IF(MID(C442,1,1)="p",#REF!,#REF!))),"")</f>
        <v/>
      </c>
      <c r="I442" s="92" t="str">
        <f t="shared" si="71"/>
        <v/>
      </c>
      <c r="J442" s="92" t="str">
        <f t="shared" si="72"/>
        <v/>
      </c>
      <c r="K442" s="92" t="str">
        <f t="shared" si="73"/>
        <v/>
      </c>
      <c r="L442" s="92" t="str">
        <f t="shared" si="74"/>
        <v/>
      </c>
      <c r="M442" s="95" t="str">
        <f>IF(A442&lt;&gt;"",IF(MID(C442,1,1)="c",SigmaEpsConcrete(I442,$AN$30:$AN$33,$AR$30:$AR$33,$AS$26,$AS$27,$AS$28,$AQ$20,$AU$19),""),"")</f>
        <v/>
      </c>
      <c r="N442" s="95" t="str">
        <f>IF(A442&lt;&gt;"",IF(MID(C442,1,1)="r",SigmaEpsReinf(J442,$AS$42:$AS$43,$AS$41,$AS$39,$AS$40,$AQ$38),""),"")</f>
        <v/>
      </c>
      <c r="Q442" s="92" t="str">
        <f t="shared" si="76"/>
        <v/>
      </c>
      <c r="R442" s="92" t="str">
        <f t="shared" si="77"/>
        <v/>
      </c>
      <c r="U442" s="5"/>
      <c r="V442" s="5"/>
      <c r="W442" s="94" t="str">
        <f t="shared" si="75"/>
        <v/>
      </c>
      <c r="X442" s="94" t="str">
        <f t="shared" si="78"/>
        <v/>
      </c>
      <c r="Y442" s="5"/>
      <c r="BK442" s="8"/>
      <c r="BL442" s="5"/>
      <c r="BM442" s="5"/>
      <c r="BN442" s="5"/>
      <c r="BO442" s="5"/>
      <c r="BP442" s="1"/>
      <c r="BQ442" s="1"/>
      <c r="BR442" s="1"/>
      <c r="BS442" s="1"/>
      <c r="BT442" s="1"/>
      <c r="BU442" s="4"/>
      <c r="BV442" s="1"/>
      <c r="BW442" s="3"/>
      <c r="BX442" s="4"/>
      <c r="BY442" s="5"/>
      <c r="BZ442" s="5"/>
      <c r="CA442" s="5"/>
      <c r="CB442" s="5"/>
      <c r="CC442" s="5"/>
      <c r="CD442" s="43"/>
    </row>
    <row r="443" spans="1:82" ht="15" customHeight="1" x14ac:dyDescent="0.25">
      <c r="A443" s="8"/>
      <c r="B443" s="5"/>
      <c r="C443" s="5"/>
      <c r="D443" s="5"/>
      <c r="E443" s="5"/>
      <c r="F443" s="94" t="str">
        <f t="shared" si="69"/>
        <v/>
      </c>
      <c r="G443" s="94" t="str">
        <f t="shared" si="70"/>
        <v/>
      </c>
      <c r="H443" s="127" t="str">
        <f>IF(A443&lt;&gt;"",IF(MID(C443,1,1)="c",$AS$26,IF(MID(C443,1,1)="r",$AS$41,IF(MID(C443,1,1)="p",#REF!,#REF!))),"")</f>
        <v/>
      </c>
      <c r="I443" s="92" t="str">
        <f t="shared" si="71"/>
        <v/>
      </c>
      <c r="J443" s="92" t="str">
        <f t="shared" si="72"/>
        <v/>
      </c>
      <c r="K443" s="92" t="str">
        <f t="shared" si="73"/>
        <v/>
      </c>
      <c r="L443" s="92" t="str">
        <f t="shared" si="74"/>
        <v/>
      </c>
      <c r="M443" s="95" t="str">
        <f>IF(A443&lt;&gt;"",IF(MID(C443,1,1)="c",SigmaEpsConcrete(I443,$AN$30:$AN$33,$AR$30:$AR$33,$AS$26,$AS$27,$AS$28,$AQ$20,$AU$19),""),"")</f>
        <v/>
      </c>
      <c r="N443" s="95" t="str">
        <f>IF(A443&lt;&gt;"",IF(MID(C443,1,1)="r",SigmaEpsReinf(J443,$AS$42:$AS$43,$AS$41,$AS$39,$AS$40,$AQ$38),""),"")</f>
        <v/>
      </c>
      <c r="Q443" s="92" t="str">
        <f t="shared" si="76"/>
        <v/>
      </c>
      <c r="R443" s="92" t="str">
        <f t="shared" si="77"/>
        <v/>
      </c>
      <c r="U443" s="5"/>
      <c r="V443" s="5"/>
      <c r="W443" s="94" t="str">
        <f t="shared" si="75"/>
        <v/>
      </c>
      <c r="X443" s="94" t="str">
        <f t="shared" si="78"/>
        <v/>
      </c>
      <c r="Y443" s="5"/>
      <c r="BK443" s="8"/>
      <c r="BL443" s="5"/>
      <c r="BM443" s="5"/>
      <c r="BN443" s="5"/>
      <c r="BO443" s="5"/>
      <c r="BP443" s="1"/>
      <c r="BQ443" s="1"/>
      <c r="BR443" s="1"/>
      <c r="BS443" s="1"/>
      <c r="BT443" s="1"/>
      <c r="BU443" s="4"/>
      <c r="BV443" s="1"/>
      <c r="BW443" s="3"/>
      <c r="BX443" s="4"/>
      <c r="BY443" s="5"/>
      <c r="BZ443" s="5"/>
      <c r="CA443" s="5"/>
      <c r="CB443" s="5"/>
      <c r="CC443" s="5"/>
      <c r="CD443" s="43"/>
    </row>
    <row r="444" spans="1:82" ht="15" customHeight="1" x14ac:dyDescent="0.25">
      <c r="A444" s="8"/>
      <c r="B444" s="5"/>
      <c r="C444" s="5"/>
      <c r="D444" s="5"/>
      <c r="E444" s="5"/>
      <c r="F444" s="94" t="str">
        <f t="shared" si="69"/>
        <v/>
      </c>
      <c r="G444" s="94" t="str">
        <f t="shared" si="70"/>
        <v/>
      </c>
      <c r="H444" s="127" t="str">
        <f>IF(A444&lt;&gt;"",IF(MID(C444,1,1)="c",$AS$26,IF(MID(C444,1,1)="r",$AS$41,IF(MID(C444,1,1)="p",#REF!,#REF!))),"")</f>
        <v/>
      </c>
      <c r="I444" s="92" t="str">
        <f t="shared" si="71"/>
        <v/>
      </c>
      <c r="J444" s="92" t="str">
        <f t="shared" si="72"/>
        <v/>
      </c>
      <c r="K444" s="92" t="str">
        <f t="shared" si="73"/>
        <v/>
      </c>
      <c r="L444" s="92" t="str">
        <f t="shared" si="74"/>
        <v/>
      </c>
      <c r="M444" s="95" t="str">
        <f>IF(A444&lt;&gt;"",IF(MID(C444,1,1)="c",SigmaEpsConcrete(I444,$AN$30:$AN$33,$AR$30:$AR$33,$AS$26,$AS$27,$AS$28,$AQ$20,$AU$19),""),"")</f>
        <v/>
      </c>
      <c r="N444" s="95" t="str">
        <f>IF(A444&lt;&gt;"",IF(MID(C444,1,1)="r",SigmaEpsReinf(J444,$AS$42:$AS$43,$AS$41,$AS$39,$AS$40,$AQ$38),""),"")</f>
        <v/>
      </c>
      <c r="Q444" s="92" t="str">
        <f t="shared" si="76"/>
        <v/>
      </c>
      <c r="R444" s="92" t="str">
        <f t="shared" si="77"/>
        <v/>
      </c>
      <c r="U444" s="5"/>
      <c r="V444" s="5"/>
      <c r="W444" s="94" t="str">
        <f t="shared" si="75"/>
        <v/>
      </c>
      <c r="X444" s="94" t="str">
        <f t="shared" si="78"/>
        <v/>
      </c>
      <c r="Y444" s="5"/>
      <c r="BK444" s="8"/>
      <c r="BL444" s="5"/>
      <c r="BM444" s="5"/>
      <c r="BN444" s="5"/>
      <c r="BO444" s="5"/>
      <c r="BP444" s="1"/>
      <c r="BQ444" s="1"/>
      <c r="BR444" s="1"/>
      <c r="BS444" s="1"/>
      <c r="BT444" s="1"/>
      <c r="BU444" s="4"/>
      <c r="BV444" s="1"/>
      <c r="BW444" s="3"/>
      <c r="BX444" s="4"/>
      <c r="BY444" s="5"/>
      <c r="BZ444" s="5"/>
      <c r="CA444" s="5"/>
      <c r="CB444" s="5"/>
      <c r="CC444" s="5"/>
      <c r="CD444" s="43"/>
    </row>
    <row r="445" spans="1:82" ht="15" customHeight="1" x14ac:dyDescent="0.25">
      <c r="A445" s="8"/>
      <c r="B445" s="5"/>
      <c r="C445" s="5"/>
      <c r="D445" s="5"/>
      <c r="E445" s="5"/>
      <c r="F445" s="94" t="str">
        <f t="shared" si="69"/>
        <v/>
      </c>
      <c r="G445" s="94" t="str">
        <f t="shared" si="70"/>
        <v/>
      </c>
      <c r="H445" s="127" t="str">
        <f>IF(A445&lt;&gt;"",IF(MID(C445,1,1)="c",$AS$26,IF(MID(C445,1,1)="r",$AS$41,IF(MID(C445,1,1)="p",#REF!,#REF!))),"")</f>
        <v/>
      </c>
      <c r="I445" s="92" t="str">
        <f t="shared" si="71"/>
        <v/>
      </c>
      <c r="J445" s="92" t="str">
        <f t="shared" si="72"/>
        <v/>
      </c>
      <c r="K445" s="92" t="str">
        <f t="shared" si="73"/>
        <v/>
      </c>
      <c r="L445" s="92" t="str">
        <f t="shared" si="74"/>
        <v/>
      </c>
      <c r="M445" s="95" t="str">
        <f>IF(A445&lt;&gt;"",IF(MID(C445,1,1)="c",SigmaEpsConcrete(I445,$AN$30:$AN$33,$AR$30:$AR$33,$AS$26,$AS$27,$AS$28,$AQ$20,$AU$19),""),"")</f>
        <v/>
      </c>
      <c r="N445" s="95" t="str">
        <f>IF(A445&lt;&gt;"",IF(MID(C445,1,1)="r",SigmaEpsReinf(J445,$AS$42:$AS$43,$AS$41,$AS$39,$AS$40,$AQ$38),""),"")</f>
        <v/>
      </c>
      <c r="Q445" s="92" t="str">
        <f t="shared" si="76"/>
        <v/>
      </c>
      <c r="R445" s="92" t="str">
        <f t="shared" si="77"/>
        <v/>
      </c>
      <c r="U445" s="5"/>
      <c r="V445" s="5"/>
      <c r="W445" s="94" t="str">
        <f t="shared" si="75"/>
        <v/>
      </c>
      <c r="X445" s="94" t="str">
        <f t="shared" si="78"/>
        <v/>
      </c>
      <c r="Y445" s="5"/>
      <c r="BK445" s="8"/>
      <c r="BL445" s="5"/>
      <c r="BM445" s="5"/>
      <c r="BN445" s="5"/>
      <c r="BO445" s="5"/>
      <c r="BP445" s="1"/>
      <c r="BQ445" s="1"/>
      <c r="BR445" s="1"/>
      <c r="BS445" s="1"/>
      <c r="BT445" s="1"/>
      <c r="BU445" s="4"/>
      <c r="BV445" s="1"/>
      <c r="BW445" s="3"/>
      <c r="BX445" s="4"/>
      <c r="BY445" s="5"/>
      <c r="BZ445" s="5"/>
      <c r="CA445" s="5"/>
      <c r="CB445" s="5"/>
      <c r="CC445" s="5"/>
      <c r="CD445" s="43"/>
    </row>
    <row r="446" spans="1:82" ht="15" customHeight="1" x14ac:dyDescent="0.25">
      <c r="A446" s="8"/>
      <c r="B446" s="5"/>
      <c r="C446" s="5"/>
      <c r="D446" s="5"/>
      <c r="E446" s="5"/>
      <c r="F446" s="94" t="str">
        <f t="shared" si="69"/>
        <v/>
      </c>
      <c r="G446" s="94" t="str">
        <f t="shared" si="70"/>
        <v/>
      </c>
      <c r="H446" s="127" t="str">
        <f>IF(A446&lt;&gt;"",IF(MID(C446,1,1)="c",$AS$26,IF(MID(C446,1,1)="r",$AS$41,IF(MID(C446,1,1)="p",#REF!,#REF!))),"")</f>
        <v/>
      </c>
      <c r="I446" s="92" t="str">
        <f t="shared" si="71"/>
        <v/>
      </c>
      <c r="J446" s="92" t="str">
        <f t="shared" si="72"/>
        <v/>
      </c>
      <c r="K446" s="92" t="str">
        <f t="shared" si="73"/>
        <v/>
      </c>
      <c r="L446" s="92" t="str">
        <f t="shared" si="74"/>
        <v/>
      </c>
      <c r="M446" s="95" t="str">
        <f>IF(A446&lt;&gt;"",IF(MID(C446,1,1)="c",SigmaEpsConcrete(I446,$AN$30:$AN$33,$AR$30:$AR$33,$AS$26,$AS$27,$AS$28,$AQ$20,$AU$19),""),"")</f>
        <v/>
      </c>
      <c r="N446" s="95" t="str">
        <f>IF(A446&lt;&gt;"",IF(MID(C446,1,1)="r",SigmaEpsReinf(J446,$AS$42:$AS$43,$AS$41,$AS$39,$AS$40,$AQ$38),""),"")</f>
        <v/>
      </c>
      <c r="Q446" s="92" t="str">
        <f t="shared" si="76"/>
        <v/>
      </c>
      <c r="R446" s="92" t="str">
        <f t="shared" si="77"/>
        <v/>
      </c>
      <c r="U446" s="5"/>
      <c r="V446" s="5"/>
      <c r="W446" s="94" t="str">
        <f t="shared" si="75"/>
        <v/>
      </c>
      <c r="X446" s="94" t="str">
        <f t="shared" si="78"/>
        <v/>
      </c>
      <c r="Y446" s="5"/>
      <c r="BK446" s="8"/>
      <c r="BL446" s="5"/>
      <c r="BM446" s="5"/>
      <c r="BN446" s="5"/>
      <c r="BO446" s="5"/>
      <c r="BP446" s="1"/>
      <c r="BQ446" s="1"/>
      <c r="BR446" s="1"/>
      <c r="BS446" s="1"/>
      <c r="BT446" s="1"/>
      <c r="BU446" s="4"/>
      <c r="BV446" s="1"/>
      <c r="BW446" s="3"/>
      <c r="BX446" s="4"/>
      <c r="BY446" s="5"/>
      <c r="BZ446" s="5"/>
      <c r="CA446" s="5"/>
      <c r="CB446" s="5"/>
      <c r="CC446" s="5"/>
      <c r="CD446" s="43"/>
    </row>
    <row r="447" spans="1:82" ht="15" customHeight="1" x14ac:dyDescent="0.25">
      <c r="A447" s="8"/>
      <c r="B447" s="5"/>
      <c r="C447" s="5"/>
      <c r="D447" s="5"/>
      <c r="E447" s="5"/>
      <c r="F447" s="94" t="str">
        <f t="shared" si="69"/>
        <v/>
      </c>
      <c r="G447" s="94" t="str">
        <f t="shared" si="70"/>
        <v/>
      </c>
      <c r="H447" s="127" t="str">
        <f>IF(A447&lt;&gt;"",IF(MID(C447,1,1)="c",$AS$26,IF(MID(C447,1,1)="r",$AS$41,IF(MID(C447,1,1)="p",#REF!,#REF!))),"")</f>
        <v/>
      </c>
      <c r="I447" s="92" t="str">
        <f t="shared" si="71"/>
        <v/>
      </c>
      <c r="J447" s="92" t="str">
        <f t="shared" si="72"/>
        <v/>
      </c>
      <c r="K447" s="92" t="str">
        <f t="shared" si="73"/>
        <v/>
      </c>
      <c r="L447" s="92" t="str">
        <f t="shared" si="74"/>
        <v/>
      </c>
      <c r="M447" s="95" t="str">
        <f>IF(A447&lt;&gt;"",IF(MID(C447,1,1)="c",SigmaEpsConcrete(I447,$AN$30:$AN$33,$AR$30:$AR$33,$AS$26,$AS$27,$AS$28,$AQ$20,$AU$19),""),"")</f>
        <v/>
      </c>
      <c r="N447" s="95" t="str">
        <f>IF(A447&lt;&gt;"",IF(MID(C447,1,1)="r",SigmaEpsReinf(J447,$AS$42:$AS$43,$AS$41,$AS$39,$AS$40,$AQ$38),""),"")</f>
        <v/>
      </c>
      <c r="Q447" s="92" t="str">
        <f t="shared" si="76"/>
        <v/>
      </c>
      <c r="R447" s="92" t="str">
        <f t="shared" si="77"/>
        <v/>
      </c>
      <c r="U447" s="5"/>
      <c r="V447" s="5"/>
      <c r="W447" s="94" t="str">
        <f t="shared" si="75"/>
        <v/>
      </c>
      <c r="X447" s="94" t="str">
        <f t="shared" si="78"/>
        <v/>
      </c>
      <c r="Y447" s="5"/>
      <c r="BK447" s="8"/>
      <c r="BL447" s="5"/>
      <c r="BM447" s="5"/>
      <c r="BN447" s="5"/>
      <c r="BO447" s="5"/>
      <c r="BP447" s="1"/>
      <c r="BQ447" s="1"/>
      <c r="BR447" s="1"/>
      <c r="BS447" s="1"/>
      <c r="BT447" s="1"/>
      <c r="BU447" s="4"/>
      <c r="BV447" s="1"/>
      <c r="BW447" s="3"/>
      <c r="BX447" s="4"/>
      <c r="BY447" s="5"/>
      <c r="BZ447" s="5"/>
      <c r="CA447" s="5"/>
      <c r="CB447" s="5"/>
      <c r="CC447" s="5"/>
      <c r="CD447" s="43"/>
    </row>
    <row r="448" spans="1:82" ht="15" customHeight="1" x14ac:dyDescent="0.25">
      <c r="A448" s="8"/>
      <c r="B448" s="5"/>
      <c r="C448" s="5"/>
      <c r="D448" s="5"/>
      <c r="E448" s="5"/>
      <c r="F448" s="94" t="str">
        <f t="shared" si="69"/>
        <v/>
      </c>
      <c r="G448" s="94" t="str">
        <f t="shared" si="70"/>
        <v/>
      </c>
      <c r="H448" s="127" t="str">
        <f>IF(A448&lt;&gt;"",IF(MID(C448,1,1)="c",$AS$26,IF(MID(C448,1,1)="r",$AS$41,IF(MID(C448,1,1)="p",#REF!,#REF!))),"")</f>
        <v/>
      </c>
      <c r="I448" s="92" t="str">
        <f t="shared" si="71"/>
        <v/>
      </c>
      <c r="J448" s="92" t="str">
        <f t="shared" si="72"/>
        <v/>
      </c>
      <c r="K448" s="92" t="str">
        <f t="shared" si="73"/>
        <v/>
      </c>
      <c r="L448" s="92" t="str">
        <f t="shared" si="74"/>
        <v/>
      </c>
      <c r="M448" s="95" t="str">
        <f>IF(A448&lt;&gt;"",IF(MID(C448,1,1)="c",SigmaEpsConcrete(I448,$AN$30:$AN$33,$AR$30:$AR$33,$AS$26,$AS$27,$AS$28,$AQ$20,$AU$19),""),"")</f>
        <v/>
      </c>
      <c r="N448" s="95" t="str">
        <f>IF(A448&lt;&gt;"",IF(MID(C448,1,1)="r",SigmaEpsReinf(J448,$AS$42:$AS$43,$AS$41,$AS$39,$AS$40,$AQ$38),""),"")</f>
        <v/>
      </c>
      <c r="Q448" s="92" t="str">
        <f t="shared" si="76"/>
        <v/>
      </c>
      <c r="R448" s="92" t="str">
        <f t="shared" si="77"/>
        <v/>
      </c>
      <c r="U448" s="5"/>
      <c r="V448" s="5"/>
      <c r="W448" s="94" t="str">
        <f t="shared" si="75"/>
        <v/>
      </c>
      <c r="X448" s="94" t="str">
        <f t="shared" si="78"/>
        <v/>
      </c>
      <c r="Y448" s="5"/>
      <c r="BK448" s="8"/>
      <c r="BL448" s="5"/>
      <c r="BM448" s="5"/>
      <c r="BN448" s="5"/>
      <c r="BO448" s="5"/>
      <c r="BP448" s="1"/>
      <c r="BQ448" s="1"/>
      <c r="BR448" s="1"/>
      <c r="BS448" s="1"/>
      <c r="BT448" s="1"/>
      <c r="BU448" s="4"/>
      <c r="BV448" s="1"/>
      <c r="BW448" s="3"/>
      <c r="BX448" s="4"/>
      <c r="BY448" s="5"/>
      <c r="BZ448" s="5"/>
      <c r="CA448" s="5"/>
      <c r="CB448" s="5"/>
      <c r="CC448" s="5"/>
      <c r="CD448" s="43"/>
    </row>
    <row r="449" spans="1:82" ht="15" customHeight="1" x14ac:dyDescent="0.25">
      <c r="A449" s="8"/>
      <c r="B449" s="5"/>
      <c r="C449" s="5"/>
      <c r="D449" s="5"/>
      <c r="E449" s="5"/>
      <c r="F449" s="94" t="str">
        <f t="shared" si="69"/>
        <v/>
      </c>
      <c r="G449" s="94" t="str">
        <f t="shared" si="70"/>
        <v/>
      </c>
      <c r="H449" s="127" t="str">
        <f>IF(A449&lt;&gt;"",IF(MID(C449,1,1)="c",$AS$26,IF(MID(C449,1,1)="r",$AS$41,IF(MID(C449,1,1)="p",#REF!,#REF!))),"")</f>
        <v/>
      </c>
      <c r="I449" s="92" t="str">
        <f t="shared" si="71"/>
        <v/>
      </c>
      <c r="J449" s="92" t="str">
        <f t="shared" si="72"/>
        <v/>
      </c>
      <c r="K449" s="92" t="str">
        <f t="shared" si="73"/>
        <v/>
      </c>
      <c r="L449" s="92" t="str">
        <f t="shared" si="74"/>
        <v/>
      </c>
      <c r="M449" s="95" t="str">
        <f>IF(A449&lt;&gt;"",IF(MID(C449,1,1)="c",SigmaEpsConcrete(I449,$AN$30:$AN$33,$AR$30:$AR$33,$AS$26,$AS$27,$AS$28,$AQ$20,$AU$19),""),"")</f>
        <v/>
      </c>
      <c r="N449" s="95" t="str">
        <f>IF(A449&lt;&gt;"",IF(MID(C449,1,1)="r",SigmaEpsReinf(J449,$AS$42:$AS$43,$AS$41,$AS$39,$AS$40,$AQ$38),""),"")</f>
        <v/>
      </c>
      <c r="Q449" s="92" t="str">
        <f t="shared" si="76"/>
        <v/>
      </c>
      <c r="R449" s="92" t="str">
        <f t="shared" si="77"/>
        <v/>
      </c>
      <c r="U449" s="5"/>
      <c r="V449" s="5"/>
      <c r="W449" s="94" t="str">
        <f t="shared" si="75"/>
        <v/>
      </c>
      <c r="X449" s="94" t="str">
        <f t="shared" si="78"/>
        <v/>
      </c>
      <c r="Y449" s="5"/>
      <c r="BK449" s="8"/>
      <c r="BL449" s="5"/>
      <c r="BM449" s="5"/>
      <c r="BN449" s="5"/>
      <c r="BO449" s="5"/>
      <c r="BP449" s="1"/>
      <c r="BQ449" s="1"/>
      <c r="BR449" s="1"/>
      <c r="BS449" s="1"/>
      <c r="BT449" s="1"/>
      <c r="BU449" s="4"/>
      <c r="BV449" s="1"/>
      <c r="BW449" s="3"/>
      <c r="BX449" s="4"/>
      <c r="BY449" s="5"/>
      <c r="BZ449" s="5"/>
      <c r="CA449" s="5"/>
      <c r="CB449" s="5"/>
      <c r="CC449" s="5"/>
      <c r="CD449" s="43"/>
    </row>
    <row r="450" spans="1:82" ht="15" customHeight="1" x14ac:dyDescent="0.25">
      <c r="A450" s="8"/>
      <c r="B450" s="5"/>
      <c r="C450" s="5"/>
      <c r="D450" s="5"/>
      <c r="E450" s="5"/>
      <c r="F450" s="94" t="str">
        <f t="shared" si="69"/>
        <v/>
      </c>
      <c r="G450" s="94" t="str">
        <f t="shared" si="70"/>
        <v/>
      </c>
      <c r="H450" s="127" t="str">
        <f>IF(A450&lt;&gt;"",IF(MID(C450,1,1)="c",$AS$26,IF(MID(C450,1,1)="r",$AS$41,IF(MID(C450,1,1)="p",#REF!,#REF!))),"")</f>
        <v/>
      </c>
      <c r="I450" s="92" t="str">
        <f t="shared" si="71"/>
        <v/>
      </c>
      <c r="J450" s="92" t="str">
        <f t="shared" si="72"/>
        <v/>
      </c>
      <c r="K450" s="92" t="str">
        <f t="shared" si="73"/>
        <v/>
      </c>
      <c r="L450" s="92" t="str">
        <f t="shared" si="74"/>
        <v/>
      </c>
      <c r="M450" s="95" t="str">
        <f>IF(A450&lt;&gt;"",IF(MID(C450,1,1)="c",SigmaEpsConcrete(I450,$AN$30:$AN$33,$AR$30:$AR$33,$AS$26,$AS$27,$AS$28,$AQ$20,$AU$19),""),"")</f>
        <v/>
      </c>
      <c r="N450" s="95" t="str">
        <f>IF(A450&lt;&gt;"",IF(MID(C450,1,1)="r",SigmaEpsReinf(J450,$AS$42:$AS$43,$AS$41,$AS$39,$AS$40,$AQ$38),""),"")</f>
        <v/>
      </c>
      <c r="Q450" s="92" t="str">
        <f t="shared" si="76"/>
        <v/>
      </c>
      <c r="R450" s="92" t="str">
        <f t="shared" si="77"/>
        <v/>
      </c>
      <c r="U450" s="5"/>
      <c r="V450" s="5"/>
      <c r="W450" s="94" t="str">
        <f t="shared" si="75"/>
        <v/>
      </c>
      <c r="X450" s="94" t="str">
        <f t="shared" si="78"/>
        <v/>
      </c>
      <c r="Y450" s="5"/>
      <c r="BK450" s="8"/>
      <c r="BL450" s="5"/>
      <c r="BM450" s="5"/>
      <c r="BN450" s="5"/>
      <c r="BO450" s="5"/>
      <c r="BP450" s="1"/>
      <c r="BQ450" s="1"/>
      <c r="BR450" s="1"/>
      <c r="BS450" s="1"/>
      <c r="BT450" s="1"/>
      <c r="BU450" s="4"/>
      <c r="BV450" s="1"/>
      <c r="BW450" s="3"/>
      <c r="BX450" s="4"/>
      <c r="BY450" s="5"/>
      <c r="BZ450" s="5"/>
      <c r="CA450" s="5"/>
      <c r="CB450" s="5"/>
      <c r="CC450" s="5"/>
      <c r="CD450" s="43"/>
    </row>
    <row r="451" spans="1:82" ht="15" customHeight="1" x14ac:dyDescent="0.25">
      <c r="A451" s="8"/>
      <c r="B451" s="5"/>
      <c r="C451" s="5"/>
      <c r="D451" s="5"/>
      <c r="E451" s="5"/>
      <c r="F451" s="94" t="str">
        <f t="shared" si="69"/>
        <v/>
      </c>
      <c r="G451" s="94" t="str">
        <f t="shared" si="70"/>
        <v/>
      </c>
      <c r="H451" s="127" t="str">
        <f>IF(A451&lt;&gt;"",IF(MID(C451,1,1)="c",$AS$26,IF(MID(C451,1,1)="r",$AS$41,IF(MID(C451,1,1)="p",#REF!,#REF!))),"")</f>
        <v/>
      </c>
      <c r="I451" s="92" t="str">
        <f t="shared" si="71"/>
        <v/>
      </c>
      <c r="J451" s="92" t="str">
        <f t="shared" si="72"/>
        <v/>
      </c>
      <c r="K451" s="92" t="str">
        <f t="shared" si="73"/>
        <v/>
      </c>
      <c r="L451" s="92" t="str">
        <f t="shared" si="74"/>
        <v/>
      </c>
      <c r="M451" s="95" t="str">
        <f>IF(A451&lt;&gt;"",IF(MID(C451,1,1)="c",SigmaEpsConcrete(I451,$AN$30:$AN$33,$AR$30:$AR$33,$AS$26,$AS$27,$AS$28,$AQ$20,$AU$19),""),"")</f>
        <v/>
      </c>
      <c r="N451" s="95" t="str">
        <f>IF(A451&lt;&gt;"",IF(MID(C451,1,1)="r",SigmaEpsReinf(J451,$AS$42:$AS$43,$AS$41,$AS$39,$AS$40,$AQ$38),""),"")</f>
        <v/>
      </c>
      <c r="Q451" s="92" t="str">
        <f t="shared" si="76"/>
        <v/>
      </c>
      <c r="R451" s="92" t="str">
        <f t="shared" si="77"/>
        <v/>
      </c>
      <c r="U451" s="5"/>
      <c r="V451" s="5"/>
      <c r="W451" s="94" t="str">
        <f t="shared" si="75"/>
        <v/>
      </c>
      <c r="X451" s="94" t="str">
        <f t="shared" si="78"/>
        <v/>
      </c>
      <c r="Y451" s="5"/>
      <c r="BK451" s="8"/>
      <c r="BL451" s="5"/>
      <c r="BM451" s="5"/>
      <c r="BN451" s="5"/>
      <c r="BO451" s="5"/>
      <c r="BP451" s="1"/>
      <c r="BQ451" s="1"/>
      <c r="BR451" s="1"/>
      <c r="BS451" s="1"/>
      <c r="BT451" s="1"/>
      <c r="BU451" s="4"/>
      <c r="BV451" s="1"/>
      <c r="BW451" s="3"/>
      <c r="BX451" s="4"/>
      <c r="BY451" s="5"/>
      <c r="BZ451" s="5"/>
      <c r="CA451" s="5"/>
      <c r="CB451" s="5"/>
      <c r="CC451" s="5"/>
      <c r="CD451" s="43"/>
    </row>
    <row r="452" spans="1:82" ht="15" customHeight="1" x14ac:dyDescent="0.25">
      <c r="A452" s="8"/>
      <c r="B452" s="5"/>
      <c r="C452" s="5"/>
      <c r="D452" s="5"/>
      <c r="E452" s="5"/>
      <c r="F452" s="94" t="str">
        <f t="shared" si="69"/>
        <v/>
      </c>
      <c r="G452" s="94" t="str">
        <f t="shared" si="70"/>
        <v/>
      </c>
      <c r="H452" s="127" t="str">
        <f>IF(A452&lt;&gt;"",IF(MID(C452,1,1)="c",$AS$26,IF(MID(C452,1,1)="r",$AS$41,IF(MID(C452,1,1)="p",#REF!,#REF!))),"")</f>
        <v/>
      </c>
      <c r="I452" s="92" t="str">
        <f t="shared" si="71"/>
        <v/>
      </c>
      <c r="J452" s="92" t="str">
        <f t="shared" si="72"/>
        <v/>
      </c>
      <c r="K452" s="92" t="str">
        <f t="shared" si="73"/>
        <v/>
      </c>
      <c r="L452" s="92" t="str">
        <f t="shared" si="74"/>
        <v/>
      </c>
      <c r="M452" s="95" t="str">
        <f>IF(A452&lt;&gt;"",IF(MID(C452,1,1)="c",SigmaEpsConcrete(I452,$AN$30:$AN$33,$AR$30:$AR$33,$AS$26,$AS$27,$AS$28,$AQ$20,$AU$19),""),"")</f>
        <v/>
      </c>
      <c r="N452" s="95" t="str">
        <f>IF(A452&lt;&gt;"",IF(MID(C452,1,1)="r",SigmaEpsReinf(J452,$AS$42:$AS$43,$AS$41,$AS$39,$AS$40,$AQ$38),""),"")</f>
        <v/>
      </c>
      <c r="Q452" s="92" t="str">
        <f t="shared" si="76"/>
        <v/>
      </c>
      <c r="R452" s="92" t="str">
        <f t="shared" si="77"/>
        <v/>
      </c>
      <c r="U452" s="5"/>
      <c r="V452" s="5"/>
      <c r="W452" s="94" t="str">
        <f t="shared" si="75"/>
        <v/>
      </c>
      <c r="X452" s="94" t="str">
        <f t="shared" si="78"/>
        <v/>
      </c>
      <c r="Y452" s="5"/>
      <c r="BK452" s="8"/>
      <c r="BL452" s="5"/>
      <c r="BM452" s="5"/>
      <c r="BN452" s="5"/>
      <c r="BO452" s="5"/>
      <c r="BP452" s="1"/>
      <c r="BQ452" s="1"/>
      <c r="BR452" s="1"/>
      <c r="BS452" s="1"/>
      <c r="BT452" s="1"/>
      <c r="BU452" s="4"/>
      <c r="BV452" s="1"/>
      <c r="BW452" s="3"/>
      <c r="BX452" s="4"/>
      <c r="BY452" s="5"/>
      <c r="BZ452" s="5"/>
      <c r="CA452" s="5"/>
      <c r="CB452" s="5"/>
      <c r="CC452" s="5"/>
      <c r="CD452" s="43"/>
    </row>
    <row r="453" spans="1:82" ht="15" customHeight="1" x14ac:dyDescent="0.25">
      <c r="A453" s="8"/>
      <c r="B453" s="5"/>
      <c r="C453" s="5"/>
      <c r="D453" s="5"/>
      <c r="E453" s="5"/>
      <c r="F453" s="94" t="str">
        <f t="shared" si="69"/>
        <v/>
      </c>
      <c r="G453" s="94" t="str">
        <f t="shared" si="70"/>
        <v/>
      </c>
      <c r="H453" s="127" t="str">
        <f>IF(A453&lt;&gt;"",IF(MID(C453,1,1)="c",$AS$26,IF(MID(C453,1,1)="r",$AS$41,IF(MID(C453,1,1)="p",#REF!,#REF!))),"")</f>
        <v/>
      </c>
      <c r="I453" s="92" t="str">
        <f t="shared" si="71"/>
        <v/>
      </c>
      <c r="J453" s="92" t="str">
        <f t="shared" si="72"/>
        <v/>
      </c>
      <c r="K453" s="92" t="str">
        <f t="shared" si="73"/>
        <v/>
      </c>
      <c r="L453" s="92" t="str">
        <f t="shared" si="74"/>
        <v/>
      </c>
      <c r="M453" s="95" t="str">
        <f>IF(A453&lt;&gt;"",IF(MID(C453,1,1)="c",SigmaEpsConcrete(I453,$AN$30:$AN$33,$AR$30:$AR$33,$AS$26,$AS$27,$AS$28,$AQ$20,$AU$19),""),"")</f>
        <v/>
      </c>
      <c r="N453" s="95" t="str">
        <f>IF(A453&lt;&gt;"",IF(MID(C453,1,1)="r",SigmaEpsReinf(J453,$AS$42:$AS$43,$AS$41,$AS$39,$AS$40,$AQ$38),""),"")</f>
        <v/>
      </c>
      <c r="Q453" s="92" t="str">
        <f t="shared" si="76"/>
        <v/>
      </c>
      <c r="R453" s="92" t="str">
        <f t="shared" si="77"/>
        <v/>
      </c>
      <c r="U453" s="5"/>
      <c r="V453" s="5"/>
      <c r="W453" s="94" t="str">
        <f t="shared" si="75"/>
        <v/>
      </c>
      <c r="X453" s="94" t="str">
        <f t="shared" si="78"/>
        <v/>
      </c>
      <c r="Y453" s="5"/>
      <c r="BK453" s="8"/>
      <c r="BL453" s="5"/>
      <c r="BM453" s="5"/>
      <c r="BN453" s="5"/>
      <c r="BO453" s="5"/>
      <c r="BP453" s="1"/>
      <c r="BQ453" s="1"/>
      <c r="BR453" s="1"/>
      <c r="BS453" s="1"/>
      <c r="BT453" s="1"/>
      <c r="BU453" s="4"/>
      <c r="BV453" s="1"/>
      <c r="BW453" s="3"/>
      <c r="BX453" s="4"/>
      <c r="BY453" s="5"/>
      <c r="BZ453" s="5"/>
      <c r="CA453" s="5"/>
      <c r="CB453" s="5"/>
      <c r="CC453" s="5"/>
      <c r="CD453" s="43"/>
    </row>
    <row r="454" spans="1:82" ht="15" customHeight="1" x14ac:dyDescent="0.25">
      <c r="A454" s="8"/>
      <c r="B454" s="5"/>
      <c r="C454" s="5"/>
      <c r="D454" s="5"/>
      <c r="E454" s="5"/>
      <c r="F454" s="94" t="str">
        <f t="shared" si="69"/>
        <v/>
      </c>
      <c r="G454" s="94" t="str">
        <f t="shared" si="70"/>
        <v/>
      </c>
      <c r="H454" s="127" t="str">
        <f>IF(A454&lt;&gt;"",IF(MID(C454,1,1)="c",$AS$26,IF(MID(C454,1,1)="r",$AS$41,IF(MID(C454,1,1)="p",#REF!,#REF!))),"")</f>
        <v/>
      </c>
      <c r="I454" s="92" t="str">
        <f t="shared" si="71"/>
        <v/>
      </c>
      <c r="J454" s="92" t="str">
        <f t="shared" si="72"/>
        <v/>
      </c>
      <c r="K454" s="92" t="str">
        <f t="shared" si="73"/>
        <v/>
      </c>
      <c r="L454" s="92" t="str">
        <f t="shared" si="74"/>
        <v/>
      </c>
      <c r="M454" s="95" t="str">
        <f>IF(A454&lt;&gt;"",IF(MID(C454,1,1)="c",SigmaEpsConcrete(I454,$AN$30:$AN$33,$AR$30:$AR$33,$AS$26,$AS$27,$AS$28,$AQ$20,$AU$19),""),"")</f>
        <v/>
      </c>
      <c r="N454" s="95" t="str">
        <f>IF(A454&lt;&gt;"",IF(MID(C454,1,1)="r",SigmaEpsReinf(J454,$AS$42:$AS$43,$AS$41,$AS$39,$AS$40,$AQ$38),""),"")</f>
        <v/>
      </c>
      <c r="Q454" s="92" t="str">
        <f t="shared" si="76"/>
        <v/>
      </c>
      <c r="R454" s="92" t="str">
        <f t="shared" si="77"/>
        <v/>
      </c>
      <c r="U454" s="5"/>
      <c r="V454" s="5"/>
      <c r="W454" s="94" t="str">
        <f t="shared" si="75"/>
        <v/>
      </c>
      <c r="X454" s="94" t="str">
        <f t="shared" si="78"/>
        <v/>
      </c>
      <c r="Y454" s="5"/>
      <c r="BK454" s="8"/>
      <c r="BL454" s="5"/>
      <c r="BM454" s="5"/>
      <c r="BN454" s="5"/>
      <c r="BO454" s="5"/>
      <c r="BP454" s="1"/>
      <c r="BQ454" s="1"/>
      <c r="BR454" s="1"/>
      <c r="BS454" s="1"/>
      <c r="BT454" s="1"/>
      <c r="BU454" s="4"/>
      <c r="BV454" s="1"/>
      <c r="BW454" s="3"/>
      <c r="BX454" s="4"/>
      <c r="BY454" s="5"/>
      <c r="BZ454" s="5"/>
      <c r="CA454" s="5"/>
      <c r="CB454" s="5"/>
      <c r="CC454" s="5"/>
      <c r="CD454" s="43"/>
    </row>
    <row r="455" spans="1:82" ht="15" customHeight="1" x14ac:dyDescent="0.25">
      <c r="A455" s="8"/>
      <c r="B455" s="5"/>
      <c r="C455" s="5"/>
      <c r="D455" s="5"/>
      <c r="E455" s="5"/>
      <c r="F455" s="94" t="str">
        <f t="shared" si="69"/>
        <v/>
      </c>
      <c r="G455" s="94" t="str">
        <f t="shared" si="70"/>
        <v/>
      </c>
      <c r="H455" s="127" t="str">
        <f>IF(A455&lt;&gt;"",IF(MID(C455,1,1)="c",$AS$26,IF(MID(C455,1,1)="r",$AS$41,IF(MID(C455,1,1)="p",#REF!,#REF!))),"")</f>
        <v/>
      </c>
      <c r="I455" s="92" t="str">
        <f t="shared" si="71"/>
        <v/>
      </c>
      <c r="J455" s="92" t="str">
        <f t="shared" si="72"/>
        <v/>
      </c>
      <c r="K455" s="92" t="str">
        <f t="shared" si="73"/>
        <v/>
      </c>
      <c r="L455" s="92" t="str">
        <f t="shared" si="74"/>
        <v/>
      </c>
      <c r="M455" s="95" t="str">
        <f>IF(A455&lt;&gt;"",IF(MID(C455,1,1)="c",SigmaEpsConcrete(I455,$AN$30:$AN$33,$AR$30:$AR$33,$AS$26,$AS$27,$AS$28,$AQ$20,$AU$19),""),"")</f>
        <v/>
      </c>
      <c r="N455" s="95" t="str">
        <f>IF(A455&lt;&gt;"",IF(MID(C455,1,1)="r",SigmaEpsReinf(J455,$AS$42:$AS$43,$AS$41,$AS$39,$AS$40,$AQ$38),""),"")</f>
        <v/>
      </c>
      <c r="Q455" s="92" t="str">
        <f t="shared" si="76"/>
        <v/>
      </c>
      <c r="R455" s="92" t="str">
        <f t="shared" si="77"/>
        <v/>
      </c>
      <c r="U455" s="5"/>
      <c r="V455" s="5"/>
      <c r="W455" s="94" t="str">
        <f t="shared" si="75"/>
        <v/>
      </c>
      <c r="X455" s="94" t="str">
        <f t="shared" si="78"/>
        <v/>
      </c>
      <c r="Y455" s="5"/>
      <c r="BK455" s="8"/>
      <c r="BL455" s="5"/>
      <c r="BM455" s="5"/>
      <c r="BN455" s="5"/>
      <c r="BO455" s="5"/>
      <c r="BP455" s="1"/>
      <c r="BQ455" s="1"/>
      <c r="BR455" s="1"/>
      <c r="BS455" s="1"/>
      <c r="BT455" s="1"/>
      <c r="BU455" s="4"/>
      <c r="BV455" s="1"/>
      <c r="BW455" s="3"/>
      <c r="BX455" s="4"/>
      <c r="BY455" s="5"/>
      <c r="BZ455" s="5"/>
      <c r="CA455" s="5"/>
      <c r="CB455" s="5"/>
      <c r="CC455" s="5"/>
      <c r="CD455" s="43"/>
    </row>
    <row r="456" spans="1:82" ht="15" customHeight="1" x14ac:dyDescent="0.25">
      <c r="A456" s="8"/>
      <c r="B456" s="5"/>
      <c r="C456" s="5"/>
      <c r="D456" s="5"/>
      <c r="E456" s="5"/>
      <c r="F456" s="94" t="str">
        <f t="shared" si="69"/>
        <v/>
      </c>
      <c r="G456" s="94" t="str">
        <f t="shared" si="70"/>
        <v/>
      </c>
      <c r="H456" s="127" t="str">
        <f>IF(A456&lt;&gt;"",IF(MID(C456,1,1)="c",$AS$26,IF(MID(C456,1,1)="r",$AS$41,IF(MID(C456,1,1)="p",#REF!,#REF!))),"")</f>
        <v/>
      </c>
      <c r="I456" s="92" t="str">
        <f t="shared" si="71"/>
        <v/>
      </c>
      <c r="J456" s="92" t="str">
        <f t="shared" si="72"/>
        <v/>
      </c>
      <c r="K456" s="92" t="str">
        <f t="shared" si="73"/>
        <v/>
      </c>
      <c r="L456" s="92" t="str">
        <f t="shared" si="74"/>
        <v/>
      </c>
      <c r="M456" s="95" t="str">
        <f>IF(A456&lt;&gt;"",IF(MID(C456,1,1)="c",SigmaEpsConcrete(I456,$AN$30:$AN$33,$AR$30:$AR$33,$AS$26,$AS$27,$AS$28,$AQ$20,$AU$19),""),"")</f>
        <v/>
      </c>
      <c r="N456" s="95" t="str">
        <f>IF(A456&lt;&gt;"",IF(MID(C456,1,1)="r",SigmaEpsReinf(J456,$AS$42:$AS$43,$AS$41,$AS$39,$AS$40,$AQ$38),""),"")</f>
        <v/>
      </c>
      <c r="Q456" s="92" t="str">
        <f t="shared" si="76"/>
        <v/>
      </c>
      <c r="R456" s="92" t="str">
        <f t="shared" si="77"/>
        <v/>
      </c>
      <c r="U456" s="5"/>
      <c r="V456" s="5"/>
      <c r="W456" s="94" t="str">
        <f t="shared" si="75"/>
        <v/>
      </c>
      <c r="X456" s="94" t="str">
        <f t="shared" si="78"/>
        <v/>
      </c>
      <c r="Y456" s="5"/>
      <c r="BK456" s="8"/>
      <c r="BL456" s="5"/>
      <c r="BM456" s="5"/>
      <c r="BN456" s="5"/>
      <c r="BO456" s="5"/>
      <c r="BP456" s="1"/>
      <c r="BQ456" s="1"/>
      <c r="BR456" s="1"/>
      <c r="BS456" s="1"/>
      <c r="BT456" s="1"/>
      <c r="BU456" s="4"/>
      <c r="BV456" s="1"/>
      <c r="BW456" s="3"/>
      <c r="BX456" s="4"/>
      <c r="BY456" s="5"/>
      <c r="BZ456" s="5"/>
      <c r="CA456" s="5"/>
      <c r="CB456" s="5"/>
      <c r="CC456" s="5"/>
      <c r="CD456" s="43"/>
    </row>
    <row r="457" spans="1:82" ht="15" customHeight="1" x14ac:dyDescent="0.25">
      <c r="A457" s="8"/>
      <c r="B457" s="5"/>
      <c r="C457" s="5"/>
      <c r="D457" s="5"/>
      <c r="E457" s="5"/>
      <c r="F457" s="94" t="str">
        <f t="shared" si="69"/>
        <v/>
      </c>
      <c r="G457" s="94" t="str">
        <f t="shared" si="70"/>
        <v/>
      </c>
      <c r="H457" s="127" t="str">
        <f>IF(A457&lt;&gt;"",IF(MID(C457,1,1)="c",$AS$26,IF(MID(C457,1,1)="r",$AS$41,IF(MID(C457,1,1)="p",#REF!,#REF!))),"")</f>
        <v/>
      </c>
      <c r="I457" s="92" t="str">
        <f t="shared" si="71"/>
        <v/>
      </c>
      <c r="J457" s="92" t="str">
        <f t="shared" si="72"/>
        <v/>
      </c>
      <c r="K457" s="92" t="str">
        <f t="shared" si="73"/>
        <v/>
      </c>
      <c r="L457" s="92" t="str">
        <f t="shared" si="74"/>
        <v/>
      </c>
      <c r="M457" s="95" t="str">
        <f>IF(A457&lt;&gt;"",IF(MID(C457,1,1)="c",SigmaEpsConcrete(I457,$AN$30:$AN$33,$AR$30:$AR$33,$AS$26,$AS$27,$AS$28,$AQ$20,$AU$19),""),"")</f>
        <v/>
      </c>
      <c r="N457" s="95" t="str">
        <f>IF(A457&lt;&gt;"",IF(MID(C457,1,1)="r",SigmaEpsReinf(J457,$AS$42:$AS$43,$AS$41,$AS$39,$AS$40,$AQ$38),""),"")</f>
        <v/>
      </c>
      <c r="Q457" s="92" t="str">
        <f t="shared" si="76"/>
        <v/>
      </c>
      <c r="R457" s="92" t="str">
        <f t="shared" si="77"/>
        <v/>
      </c>
      <c r="U457" s="5"/>
      <c r="V457" s="5"/>
      <c r="W457" s="94" t="str">
        <f t="shared" si="75"/>
        <v/>
      </c>
      <c r="X457" s="94" t="str">
        <f t="shared" si="78"/>
        <v/>
      </c>
      <c r="Y457" s="5"/>
      <c r="BK457" s="8"/>
      <c r="BL457" s="5"/>
      <c r="BM457" s="5"/>
      <c r="BN457" s="5"/>
      <c r="BO457" s="5"/>
      <c r="BP457" s="1"/>
      <c r="BQ457" s="1"/>
      <c r="BR457" s="1"/>
      <c r="BS457" s="1"/>
      <c r="BT457" s="1"/>
      <c r="BU457" s="4"/>
      <c r="BV457" s="1"/>
      <c r="BW457" s="3"/>
      <c r="BX457" s="4"/>
      <c r="BY457" s="5"/>
      <c r="BZ457" s="5"/>
      <c r="CA457" s="5"/>
      <c r="CB457" s="5"/>
      <c r="CC457" s="5"/>
      <c r="CD457" s="43"/>
    </row>
    <row r="458" spans="1:82" ht="15" customHeight="1" x14ac:dyDescent="0.25">
      <c r="A458" s="8"/>
      <c r="B458" s="5"/>
      <c r="C458" s="5"/>
      <c r="D458" s="5"/>
      <c r="E458" s="5"/>
      <c r="F458" s="94" t="str">
        <f t="shared" ref="F458:F521" si="79">IF(A458&lt;&gt;"",(D458-$AU$86)/10,"")</f>
        <v/>
      </c>
      <c r="G458" s="94" t="str">
        <f t="shared" ref="G458:G521" si="80">IF(A458&lt;&gt;"",(E458-$AU$87)/10,"")</f>
        <v/>
      </c>
      <c r="H458" s="127" t="str">
        <f>IF(A458&lt;&gt;"",IF(MID(C458,1,1)="c",$AS$26,IF(MID(C458,1,1)="r",$AS$41,IF(MID(C458,1,1)="p",#REF!,#REF!))),"")</f>
        <v/>
      </c>
      <c r="I458" s="92" t="str">
        <f t="shared" ref="I458:I521" si="81">IF($A458&lt;&gt;"",IF(MID($C458,1,1)="c",$Y$3+$Y$4*$F458+$Y$5*$G458+$BR$43,""),"")</f>
        <v/>
      </c>
      <c r="J458" s="92" t="str">
        <f t="shared" ref="J458:J521" si="82">IF($A458&lt;&gt;"",IF(MID($C458,1,1)="r",$Y$3+$Y$4*$F458+$Y$5*$G458+$BR$43,""),"")</f>
        <v/>
      </c>
      <c r="K458" s="92" t="str">
        <f t="shared" ref="K458:K521" si="83">IF($A458&lt;&gt;"",IF(MID($C458,1,1)="u",$Y$3+$Y$4*$F458+$Y$5*$G458+$BR$43,""),"")</f>
        <v/>
      </c>
      <c r="L458" s="92" t="str">
        <f t="shared" ref="L458:L521" si="84">IF($A458&lt;&gt;"",IF(MID($C458,1,1)="p",$Y$3+$Y$4*$F458+$Y$5*$G458+$BR$43,""),"")</f>
        <v/>
      </c>
      <c r="M458" s="95" t="str">
        <f>IF(A458&lt;&gt;"",IF(MID(C458,1,1)="c",SigmaEpsConcrete(I458,$AN$30:$AN$33,$AR$30:$AR$33,$AS$26,$AS$27,$AS$28,$AQ$20,$AU$19),""),"")</f>
        <v/>
      </c>
      <c r="N458" s="95" t="str">
        <f>IF(A458&lt;&gt;"",IF(MID(C458,1,1)="r",SigmaEpsReinf(J458,$AS$42:$AS$43,$AS$41,$AS$39,$AS$40,$AQ$38),""),"")</f>
        <v/>
      </c>
      <c r="Q458" s="92" t="str">
        <f t="shared" si="76"/>
        <v/>
      </c>
      <c r="R458" s="92" t="str">
        <f t="shared" si="77"/>
        <v/>
      </c>
      <c r="U458" s="5"/>
      <c r="V458" s="5"/>
      <c r="W458" s="94" t="str">
        <f t="shared" ref="W458:W521" si="85">IF(A458&lt;&gt;"",F458-$AU$105,"")</f>
        <v/>
      </c>
      <c r="X458" s="94" t="str">
        <f t="shared" si="78"/>
        <v/>
      </c>
      <c r="Y458" s="5"/>
      <c r="BK458" s="8"/>
      <c r="BL458" s="5"/>
      <c r="BM458" s="5"/>
      <c r="BN458" s="5"/>
      <c r="BO458" s="5"/>
      <c r="BP458" s="1"/>
      <c r="BQ458" s="1"/>
      <c r="BR458" s="1"/>
      <c r="BS458" s="1"/>
      <c r="BT458" s="1"/>
      <c r="BU458" s="4"/>
      <c r="BV458" s="1"/>
      <c r="BW458" s="3"/>
      <c r="BX458" s="4"/>
      <c r="BY458" s="5"/>
      <c r="BZ458" s="5"/>
      <c r="CA458" s="5"/>
      <c r="CB458" s="5"/>
      <c r="CC458" s="5"/>
      <c r="CD458" s="43"/>
    </row>
    <row r="459" spans="1:82" ht="15" customHeight="1" x14ac:dyDescent="0.25">
      <c r="A459" s="8"/>
      <c r="B459" s="5"/>
      <c r="C459" s="5"/>
      <c r="D459" s="5"/>
      <c r="E459" s="5"/>
      <c r="F459" s="94" t="str">
        <f t="shared" si="79"/>
        <v/>
      </c>
      <c r="G459" s="94" t="str">
        <f t="shared" si="80"/>
        <v/>
      </c>
      <c r="H459" s="127" t="str">
        <f>IF(A459&lt;&gt;"",IF(MID(C459,1,1)="c",$AS$26,IF(MID(C459,1,1)="r",$AS$41,IF(MID(C459,1,1)="p",#REF!,#REF!))),"")</f>
        <v/>
      </c>
      <c r="I459" s="92" t="str">
        <f t="shared" si="81"/>
        <v/>
      </c>
      <c r="J459" s="92" t="str">
        <f t="shared" si="82"/>
        <v/>
      </c>
      <c r="K459" s="92" t="str">
        <f t="shared" si="83"/>
        <v/>
      </c>
      <c r="L459" s="92" t="str">
        <f t="shared" si="84"/>
        <v/>
      </c>
      <c r="M459" s="95" t="str">
        <f>IF(A459&lt;&gt;"",IF(MID(C459,1,1)="c",SigmaEpsConcrete(I459,$AN$30:$AN$33,$AR$30:$AR$33,$AS$26,$AS$27,$AS$28,$AQ$20,$AU$19),""),"")</f>
        <v/>
      </c>
      <c r="N459" s="95" t="str">
        <f>IF(A459&lt;&gt;"",IF(MID(C459,1,1)="r",SigmaEpsReinf(J459,$AS$42:$AS$43,$AS$41,$AS$39,$AS$40,$AQ$38),""),"")</f>
        <v/>
      </c>
      <c r="Q459" s="92" t="str">
        <f t="shared" ref="Q459:Q522" si="86">IF(A459&lt;&gt;"",IF(MID(C459,1,1)="c",IF(ISERROR(M459/I459),"",M459/I459),""),"")</f>
        <v/>
      </c>
      <c r="R459" s="92" t="str">
        <f t="shared" ref="R459:R522" si="87">IF(A459&lt;&gt;"",IF(MID(C459,1,1)="r",IF(ISERROR(N459/J459),"",N459/J459),""),"")</f>
        <v/>
      </c>
      <c r="U459" s="5"/>
      <c r="V459" s="5"/>
      <c r="W459" s="94" t="str">
        <f t="shared" si="85"/>
        <v/>
      </c>
      <c r="X459" s="94" t="str">
        <f t="shared" ref="X459:X522" si="88">IF(B459&lt;&gt;"",G459-$AU$106,"")</f>
        <v/>
      </c>
      <c r="Y459" s="5"/>
      <c r="BK459" s="8"/>
      <c r="BL459" s="5"/>
      <c r="BM459" s="5"/>
      <c r="BN459" s="5"/>
      <c r="BO459" s="5"/>
      <c r="BP459" s="1"/>
      <c r="BQ459" s="1"/>
      <c r="BR459" s="1"/>
      <c r="BS459" s="1"/>
      <c r="BT459" s="1"/>
      <c r="BU459" s="4"/>
      <c r="BV459" s="1"/>
      <c r="BW459" s="3"/>
      <c r="BX459" s="4"/>
      <c r="BY459" s="5"/>
      <c r="BZ459" s="5"/>
      <c r="CA459" s="5"/>
      <c r="CB459" s="5"/>
      <c r="CC459" s="5"/>
      <c r="CD459" s="43"/>
    </row>
    <row r="460" spans="1:82" ht="15" customHeight="1" x14ac:dyDescent="0.25">
      <c r="A460" s="8"/>
      <c r="B460" s="5"/>
      <c r="C460" s="5"/>
      <c r="D460" s="5"/>
      <c r="E460" s="5"/>
      <c r="F460" s="94" t="str">
        <f t="shared" si="79"/>
        <v/>
      </c>
      <c r="G460" s="94" t="str">
        <f t="shared" si="80"/>
        <v/>
      </c>
      <c r="H460" s="127" t="str">
        <f>IF(A460&lt;&gt;"",IF(MID(C460,1,1)="c",$AS$26,IF(MID(C460,1,1)="r",$AS$41,IF(MID(C460,1,1)="p",#REF!,#REF!))),"")</f>
        <v/>
      </c>
      <c r="I460" s="92" t="str">
        <f t="shared" si="81"/>
        <v/>
      </c>
      <c r="J460" s="92" t="str">
        <f t="shared" si="82"/>
        <v/>
      </c>
      <c r="K460" s="92" t="str">
        <f t="shared" si="83"/>
        <v/>
      </c>
      <c r="L460" s="92" t="str">
        <f t="shared" si="84"/>
        <v/>
      </c>
      <c r="M460" s="95" t="str">
        <f>IF(A460&lt;&gt;"",IF(MID(C460,1,1)="c",SigmaEpsConcrete(I460,$AN$30:$AN$33,$AR$30:$AR$33,$AS$26,$AS$27,$AS$28,$AQ$20,$AU$19),""),"")</f>
        <v/>
      </c>
      <c r="N460" s="95" t="str">
        <f>IF(A460&lt;&gt;"",IF(MID(C460,1,1)="r",SigmaEpsReinf(J460,$AS$42:$AS$43,$AS$41,$AS$39,$AS$40,$AQ$38),""),"")</f>
        <v/>
      </c>
      <c r="Q460" s="92" t="str">
        <f t="shared" si="86"/>
        <v/>
      </c>
      <c r="R460" s="92" t="str">
        <f t="shared" si="87"/>
        <v/>
      </c>
      <c r="U460" s="5"/>
      <c r="V460" s="5"/>
      <c r="W460" s="94" t="str">
        <f t="shared" si="85"/>
        <v/>
      </c>
      <c r="X460" s="94" t="str">
        <f t="shared" si="88"/>
        <v/>
      </c>
      <c r="Y460" s="5"/>
      <c r="BK460" s="8"/>
      <c r="BL460" s="5"/>
      <c r="BM460" s="5"/>
      <c r="BN460" s="5"/>
      <c r="BO460" s="5"/>
      <c r="BP460" s="1"/>
      <c r="BQ460" s="1"/>
      <c r="BR460" s="1"/>
      <c r="BS460" s="1"/>
      <c r="BT460" s="1"/>
      <c r="BU460" s="4"/>
      <c r="BV460" s="1"/>
      <c r="BW460" s="3"/>
      <c r="BX460" s="4"/>
      <c r="BY460" s="5"/>
      <c r="BZ460" s="5"/>
      <c r="CA460" s="5"/>
      <c r="CB460" s="5"/>
      <c r="CC460" s="5"/>
      <c r="CD460" s="43"/>
    </row>
    <row r="461" spans="1:82" ht="15" customHeight="1" x14ac:dyDescent="0.25">
      <c r="A461" s="8"/>
      <c r="B461" s="5"/>
      <c r="C461" s="5"/>
      <c r="D461" s="5"/>
      <c r="E461" s="5"/>
      <c r="F461" s="94" t="str">
        <f t="shared" si="79"/>
        <v/>
      </c>
      <c r="G461" s="94" t="str">
        <f t="shared" si="80"/>
        <v/>
      </c>
      <c r="H461" s="127" t="str">
        <f>IF(A461&lt;&gt;"",IF(MID(C461,1,1)="c",$AS$26,IF(MID(C461,1,1)="r",$AS$41,IF(MID(C461,1,1)="p",#REF!,#REF!))),"")</f>
        <v/>
      </c>
      <c r="I461" s="92" t="str">
        <f t="shared" si="81"/>
        <v/>
      </c>
      <c r="J461" s="92" t="str">
        <f t="shared" si="82"/>
        <v/>
      </c>
      <c r="K461" s="92" t="str">
        <f t="shared" si="83"/>
        <v/>
      </c>
      <c r="L461" s="92" t="str">
        <f t="shared" si="84"/>
        <v/>
      </c>
      <c r="M461" s="95" t="str">
        <f>IF(A461&lt;&gt;"",IF(MID(C461,1,1)="c",SigmaEpsConcrete(I461,$AN$30:$AN$33,$AR$30:$AR$33,$AS$26,$AS$27,$AS$28,$AQ$20,$AU$19),""),"")</f>
        <v/>
      </c>
      <c r="N461" s="95" t="str">
        <f>IF(A461&lt;&gt;"",IF(MID(C461,1,1)="r",SigmaEpsReinf(J461,$AS$42:$AS$43,$AS$41,$AS$39,$AS$40,$AQ$38),""),"")</f>
        <v/>
      </c>
      <c r="Q461" s="92" t="str">
        <f t="shared" si="86"/>
        <v/>
      </c>
      <c r="R461" s="92" t="str">
        <f t="shared" si="87"/>
        <v/>
      </c>
      <c r="U461" s="5"/>
      <c r="V461" s="5"/>
      <c r="W461" s="94" t="str">
        <f t="shared" si="85"/>
        <v/>
      </c>
      <c r="X461" s="94" t="str">
        <f t="shared" si="88"/>
        <v/>
      </c>
      <c r="Y461" s="5"/>
      <c r="BK461" s="8"/>
      <c r="BL461" s="5"/>
      <c r="BM461" s="5"/>
      <c r="BN461" s="5"/>
      <c r="BO461" s="5"/>
      <c r="BP461" s="1"/>
      <c r="BQ461" s="1"/>
      <c r="BR461" s="1"/>
      <c r="BS461" s="1"/>
      <c r="BT461" s="1"/>
      <c r="BU461" s="4"/>
      <c r="BV461" s="1"/>
      <c r="BW461" s="3"/>
      <c r="BX461" s="4"/>
      <c r="BY461" s="5"/>
      <c r="BZ461" s="5"/>
      <c r="CA461" s="5"/>
      <c r="CB461" s="5"/>
      <c r="CC461" s="5"/>
      <c r="CD461" s="43"/>
    </row>
    <row r="462" spans="1:82" ht="15" customHeight="1" x14ac:dyDescent="0.25">
      <c r="A462" s="8"/>
      <c r="B462" s="5"/>
      <c r="C462" s="5"/>
      <c r="D462" s="5"/>
      <c r="E462" s="5"/>
      <c r="F462" s="94" t="str">
        <f t="shared" si="79"/>
        <v/>
      </c>
      <c r="G462" s="94" t="str">
        <f t="shared" si="80"/>
        <v/>
      </c>
      <c r="H462" s="127" t="str">
        <f>IF(A462&lt;&gt;"",IF(MID(C462,1,1)="c",$AS$26,IF(MID(C462,1,1)="r",$AS$41,IF(MID(C462,1,1)="p",#REF!,#REF!))),"")</f>
        <v/>
      </c>
      <c r="I462" s="92" t="str">
        <f t="shared" si="81"/>
        <v/>
      </c>
      <c r="J462" s="92" t="str">
        <f t="shared" si="82"/>
        <v/>
      </c>
      <c r="K462" s="92" t="str">
        <f t="shared" si="83"/>
        <v/>
      </c>
      <c r="L462" s="92" t="str">
        <f t="shared" si="84"/>
        <v/>
      </c>
      <c r="M462" s="95" t="str">
        <f>IF(A462&lt;&gt;"",IF(MID(C462,1,1)="c",SigmaEpsConcrete(I462,$AN$30:$AN$33,$AR$30:$AR$33,$AS$26,$AS$27,$AS$28,$AQ$20,$AU$19),""),"")</f>
        <v/>
      </c>
      <c r="N462" s="95" t="str">
        <f>IF(A462&lt;&gt;"",IF(MID(C462,1,1)="r",SigmaEpsReinf(J462,$AS$42:$AS$43,$AS$41,$AS$39,$AS$40,$AQ$38),""),"")</f>
        <v/>
      </c>
      <c r="Q462" s="92" t="str">
        <f t="shared" si="86"/>
        <v/>
      </c>
      <c r="R462" s="92" t="str">
        <f t="shared" si="87"/>
        <v/>
      </c>
      <c r="U462" s="5"/>
      <c r="V462" s="5"/>
      <c r="W462" s="94" t="str">
        <f t="shared" si="85"/>
        <v/>
      </c>
      <c r="X462" s="94" t="str">
        <f t="shared" si="88"/>
        <v/>
      </c>
      <c r="Y462" s="5"/>
      <c r="BK462" s="8"/>
      <c r="BL462" s="5"/>
      <c r="BM462" s="5"/>
      <c r="BN462" s="5"/>
      <c r="BO462" s="5"/>
      <c r="BP462" s="1"/>
      <c r="BQ462" s="1"/>
      <c r="BR462" s="1"/>
      <c r="BS462" s="1"/>
      <c r="BT462" s="1"/>
      <c r="BU462" s="4"/>
      <c r="BV462" s="1"/>
      <c r="BW462" s="3"/>
      <c r="BX462" s="4"/>
      <c r="BY462" s="5"/>
      <c r="BZ462" s="5"/>
      <c r="CA462" s="5"/>
      <c r="CB462" s="5"/>
      <c r="CC462" s="5"/>
      <c r="CD462" s="43"/>
    </row>
    <row r="463" spans="1:82" ht="15" customHeight="1" x14ac:dyDescent="0.25">
      <c r="A463" s="8"/>
      <c r="B463" s="5"/>
      <c r="C463" s="5"/>
      <c r="D463" s="5"/>
      <c r="E463" s="5"/>
      <c r="F463" s="94" t="str">
        <f t="shared" si="79"/>
        <v/>
      </c>
      <c r="G463" s="94" t="str">
        <f t="shared" si="80"/>
        <v/>
      </c>
      <c r="H463" s="127" t="str">
        <f>IF(A463&lt;&gt;"",IF(MID(C463,1,1)="c",$AS$26,IF(MID(C463,1,1)="r",$AS$41,IF(MID(C463,1,1)="p",#REF!,#REF!))),"")</f>
        <v/>
      </c>
      <c r="I463" s="92" t="str">
        <f t="shared" si="81"/>
        <v/>
      </c>
      <c r="J463" s="92" t="str">
        <f t="shared" si="82"/>
        <v/>
      </c>
      <c r="K463" s="92" t="str">
        <f t="shared" si="83"/>
        <v/>
      </c>
      <c r="L463" s="92" t="str">
        <f t="shared" si="84"/>
        <v/>
      </c>
      <c r="M463" s="95" t="str">
        <f>IF(A463&lt;&gt;"",IF(MID(C463,1,1)="c",SigmaEpsConcrete(I463,$AN$30:$AN$33,$AR$30:$AR$33,$AS$26,$AS$27,$AS$28,$AQ$20,$AU$19),""),"")</f>
        <v/>
      </c>
      <c r="N463" s="95" t="str">
        <f>IF(A463&lt;&gt;"",IF(MID(C463,1,1)="r",SigmaEpsReinf(J463,$AS$42:$AS$43,$AS$41,$AS$39,$AS$40,$AQ$38),""),"")</f>
        <v/>
      </c>
      <c r="Q463" s="92" t="str">
        <f t="shared" si="86"/>
        <v/>
      </c>
      <c r="R463" s="92" t="str">
        <f t="shared" si="87"/>
        <v/>
      </c>
      <c r="U463" s="5"/>
      <c r="V463" s="5"/>
      <c r="W463" s="94" t="str">
        <f t="shared" si="85"/>
        <v/>
      </c>
      <c r="X463" s="94" t="str">
        <f t="shared" si="88"/>
        <v/>
      </c>
      <c r="Y463" s="5"/>
      <c r="BK463" s="8"/>
      <c r="BL463" s="5"/>
      <c r="BM463" s="5"/>
      <c r="BN463" s="5"/>
      <c r="BO463" s="5"/>
      <c r="BP463" s="1"/>
      <c r="BQ463" s="1"/>
      <c r="BR463" s="1"/>
      <c r="BS463" s="1"/>
      <c r="BT463" s="1"/>
      <c r="BU463" s="4"/>
      <c r="BV463" s="1"/>
      <c r="BW463" s="3"/>
      <c r="BX463" s="4"/>
      <c r="BY463" s="5"/>
      <c r="BZ463" s="5"/>
      <c r="CA463" s="5"/>
      <c r="CB463" s="5"/>
      <c r="CC463" s="5"/>
      <c r="CD463" s="43"/>
    </row>
    <row r="464" spans="1:82" ht="15" customHeight="1" x14ac:dyDescent="0.25">
      <c r="A464" s="8"/>
      <c r="B464" s="5"/>
      <c r="C464" s="5"/>
      <c r="D464" s="5"/>
      <c r="E464" s="5"/>
      <c r="F464" s="94" t="str">
        <f t="shared" si="79"/>
        <v/>
      </c>
      <c r="G464" s="94" t="str">
        <f t="shared" si="80"/>
        <v/>
      </c>
      <c r="H464" s="127" t="str">
        <f>IF(A464&lt;&gt;"",IF(MID(C464,1,1)="c",$AS$26,IF(MID(C464,1,1)="r",$AS$41,IF(MID(C464,1,1)="p",#REF!,#REF!))),"")</f>
        <v/>
      </c>
      <c r="I464" s="92" t="str">
        <f t="shared" si="81"/>
        <v/>
      </c>
      <c r="J464" s="92" t="str">
        <f t="shared" si="82"/>
        <v/>
      </c>
      <c r="K464" s="92" t="str">
        <f t="shared" si="83"/>
        <v/>
      </c>
      <c r="L464" s="92" t="str">
        <f t="shared" si="84"/>
        <v/>
      </c>
      <c r="M464" s="95" t="str">
        <f>IF(A464&lt;&gt;"",IF(MID(C464,1,1)="c",SigmaEpsConcrete(I464,$AN$30:$AN$33,$AR$30:$AR$33,$AS$26,$AS$27,$AS$28,$AQ$20,$AU$19),""),"")</f>
        <v/>
      </c>
      <c r="N464" s="95" t="str">
        <f>IF(A464&lt;&gt;"",IF(MID(C464,1,1)="r",SigmaEpsReinf(J464,$AS$42:$AS$43,$AS$41,$AS$39,$AS$40,$AQ$38),""),"")</f>
        <v/>
      </c>
      <c r="Q464" s="92" t="str">
        <f t="shared" si="86"/>
        <v/>
      </c>
      <c r="R464" s="92" t="str">
        <f t="shared" si="87"/>
        <v/>
      </c>
      <c r="U464" s="5"/>
      <c r="V464" s="5"/>
      <c r="W464" s="94" t="str">
        <f t="shared" si="85"/>
        <v/>
      </c>
      <c r="X464" s="94" t="str">
        <f t="shared" si="88"/>
        <v/>
      </c>
      <c r="Y464" s="5"/>
      <c r="BK464" s="8"/>
      <c r="BL464" s="5"/>
      <c r="BM464" s="5"/>
      <c r="BN464" s="5"/>
      <c r="BO464" s="5"/>
      <c r="BP464" s="1"/>
      <c r="BQ464" s="1"/>
      <c r="BR464" s="1"/>
      <c r="BS464" s="1"/>
      <c r="BT464" s="1"/>
      <c r="BU464" s="4"/>
      <c r="BV464" s="1"/>
      <c r="BW464" s="3"/>
      <c r="BX464" s="4"/>
      <c r="BY464" s="5"/>
      <c r="BZ464" s="5"/>
      <c r="CA464" s="5"/>
      <c r="CB464" s="5"/>
      <c r="CC464" s="5"/>
      <c r="CD464" s="43"/>
    </row>
    <row r="465" spans="1:82" ht="15" customHeight="1" x14ac:dyDescent="0.25">
      <c r="A465" s="8"/>
      <c r="B465" s="5"/>
      <c r="C465" s="5"/>
      <c r="D465" s="5"/>
      <c r="E465" s="5"/>
      <c r="F465" s="94" t="str">
        <f t="shared" si="79"/>
        <v/>
      </c>
      <c r="G465" s="94" t="str">
        <f t="shared" si="80"/>
        <v/>
      </c>
      <c r="H465" s="127" t="str">
        <f>IF(A465&lt;&gt;"",IF(MID(C465,1,1)="c",$AS$26,IF(MID(C465,1,1)="r",$AS$41,IF(MID(C465,1,1)="p",#REF!,#REF!))),"")</f>
        <v/>
      </c>
      <c r="I465" s="92" t="str">
        <f t="shared" si="81"/>
        <v/>
      </c>
      <c r="J465" s="92" t="str">
        <f t="shared" si="82"/>
        <v/>
      </c>
      <c r="K465" s="92" t="str">
        <f t="shared" si="83"/>
        <v/>
      </c>
      <c r="L465" s="92" t="str">
        <f t="shared" si="84"/>
        <v/>
      </c>
      <c r="M465" s="95" t="str">
        <f>IF(A465&lt;&gt;"",IF(MID(C465,1,1)="c",SigmaEpsConcrete(I465,$AN$30:$AN$33,$AR$30:$AR$33,$AS$26,$AS$27,$AS$28,$AQ$20,$AU$19),""),"")</f>
        <v/>
      </c>
      <c r="N465" s="95" t="str">
        <f>IF(A465&lt;&gt;"",IF(MID(C465,1,1)="r",SigmaEpsReinf(J465,$AS$42:$AS$43,$AS$41,$AS$39,$AS$40,$AQ$38),""),"")</f>
        <v/>
      </c>
      <c r="Q465" s="92" t="str">
        <f t="shared" si="86"/>
        <v/>
      </c>
      <c r="R465" s="92" t="str">
        <f t="shared" si="87"/>
        <v/>
      </c>
      <c r="U465" s="5"/>
      <c r="V465" s="5"/>
      <c r="W465" s="94" t="str">
        <f t="shared" si="85"/>
        <v/>
      </c>
      <c r="X465" s="94" t="str">
        <f t="shared" si="88"/>
        <v/>
      </c>
      <c r="Y465" s="5"/>
      <c r="BK465" s="8"/>
      <c r="BL465" s="5"/>
      <c r="BM465" s="5"/>
      <c r="BN465" s="5"/>
      <c r="BO465" s="5"/>
      <c r="BP465" s="1"/>
      <c r="BQ465" s="1"/>
      <c r="BR465" s="1"/>
      <c r="BS465" s="1"/>
      <c r="BT465" s="1"/>
      <c r="BU465" s="4"/>
      <c r="BV465" s="1"/>
      <c r="BW465" s="3"/>
      <c r="BX465" s="4"/>
      <c r="BY465" s="5"/>
      <c r="BZ465" s="5"/>
      <c r="CA465" s="5"/>
      <c r="CB465" s="5"/>
      <c r="CC465" s="5"/>
      <c r="CD465" s="43"/>
    </row>
    <row r="466" spans="1:82" ht="15" customHeight="1" x14ac:dyDescent="0.25">
      <c r="A466" s="8"/>
      <c r="B466" s="5"/>
      <c r="C466" s="5"/>
      <c r="D466" s="5"/>
      <c r="E466" s="5"/>
      <c r="F466" s="94" t="str">
        <f t="shared" si="79"/>
        <v/>
      </c>
      <c r="G466" s="94" t="str">
        <f t="shared" si="80"/>
        <v/>
      </c>
      <c r="H466" s="127" t="str">
        <f>IF(A466&lt;&gt;"",IF(MID(C466,1,1)="c",$AS$26,IF(MID(C466,1,1)="r",$AS$41,IF(MID(C466,1,1)="p",#REF!,#REF!))),"")</f>
        <v/>
      </c>
      <c r="I466" s="92" t="str">
        <f t="shared" si="81"/>
        <v/>
      </c>
      <c r="J466" s="92" t="str">
        <f t="shared" si="82"/>
        <v/>
      </c>
      <c r="K466" s="92" t="str">
        <f t="shared" si="83"/>
        <v/>
      </c>
      <c r="L466" s="92" t="str">
        <f t="shared" si="84"/>
        <v/>
      </c>
      <c r="M466" s="95" t="str">
        <f>IF(A466&lt;&gt;"",IF(MID(C466,1,1)="c",SigmaEpsConcrete(I466,$AN$30:$AN$33,$AR$30:$AR$33,$AS$26,$AS$27,$AS$28,$AQ$20,$AU$19),""),"")</f>
        <v/>
      </c>
      <c r="N466" s="95" t="str">
        <f>IF(A466&lt;&gt;"",IF(MID(C466,1,1)="r",SigmaEpsReinf(J466,$AS$42:$AS$43,$AS$41,$AS$39,$AS$40,$AQ$38),""),"")</f>
        <v/>
      </c>
      <c r="Q466" s="92" t="str">
        <f t="shared" si="86"/>
        <v/>
      </c>
      <c r="R466" s="92" t="str">
        <f t="shared" si="87"/>
        <v/>
      </c>
      <c r="U466" s="5"/>
      <c r="V466" s="5"/>
      <c r="W466" s="94" t="str">
        <f t="shared" si="85"/>
        <v/>
      </c>
      <c r="X466" s="94" t="str">
        <f t="shared" si="88"/>
        <v/>
      </c>
      <c r="Y466" s="5"/>
      <c r="BK466" s="8"/>
      <c r="BL466" s="5"/>
      <c r="BM466" s="5"/>
      <c r="BN466" s="5"/>
      <c r="BO466" s="5"/>
      <c r="BP466" s="1"/>
      <c r="BQ466" s="1"/>
      <c r="BR466" s="1"/>
      <c r="BS466" s="1"/>
      <c r="BT466" s="1"/>
      <c r="BU466" s="4"/>
      <c r="BV466" s="1"/>
      <c r="BW466" s="3"/>
      <c r="BX466" s="4"/>
      <c r="BY466" s="5"/>
      <c r="BZ466" s="5"/>
      <c r="CA466" s="5"/>
      <c r="CB466" s="5"/>
      <c r="CC466" s="5"/>
      <c r="CD466" s="43"/>
    </row>
    <row r="467" spans="1:82" ht="15" customHeight="1" x14ac:dyDescent="0.25">
      <c r="A467" s="8"/>
      <c r="B467" s="5"/>
      <c r="C467" s="5"/>
      <c r="D467" s="5"/>
      <c r="E467" s="5"/>
      <c r="F467" s="94" t="str">
        <f t="shared" si="79"/>
        <v/>
      </c>
      <c r="G467" s="94" t="str">
        <f t="shared" si="80"/>
        <v/>
      </c>
      <c r="H467" s="127" t="str">
        <f>IF(A467&lt;&gt;"",IF(MID(C467,1,1)="c",$AS$26,IF(MID(C467,1,1)="r",$AS$41,IF(MID(C467,1,1)="p",#REF!,#REF!))),"")</f>
        <v/>
      </c>
      <c r="I467" s="92" t="str">
        <f t="shared" si="81"/>
        <v/>
      </c>
      <c r="J467" s="92" t="str">
        <f t="shared" si="82"/>
        <v/>
      </c>
      <c r="K467" s="92" t="str">
        <f t="shared" si="83"/>
        <v/>
      </c>
      <c r="L467" s="92" t="str">
        <f t="shared" si="84"/>
        <v/>
      </c>
      <c r="M467" s="95" t="str">
        <f>IF(A467&lt;&gt;"",IF(MID(C467,1,1)="c",SigmaEpsConcrete(I467,$AN$30:$AN$33,$AR$30:$AR$33,$AS$26,$AS$27,$AS$28,$AQ$20,$AU$19),""),"")</f>
        <v/>
      </c>
      <c r="N467" s="95" t="str">
        <f>IF(A467&lt;&gt;"",IF(MID(C467,1,1)="r",SigmaEpsReinf(J467,$AS$42:$AS$43,$AS$41,$AS$39,$AS$40,$AQ$38),""),"")</f>
        <v/>
      </c>
      <c r="Q467" s="92" t="str">
        <f t="shared" si="86"/>
        <v/>
      </c>
      <c r="R467" s="92" t="str">
        <f t="shared" si="87"/>
        <v/>
      </c>
      <c r="U467" s="5"/>
      <c r="V467" s="5"/>
      <c r="W467" s="94" t="str">
        <f t="shared" si="85"/>
        <v/>
      </c>
      <c r="X467" s="94" t="str">
        <f t="shared" si="88"/>
        <v/>
      </c>
      <c r="Y467" s="5"/>
      <c r="BK467" s="8"/>
      <c r="BL467" s="5"/>
      <c r="BM467" s="5"/>
      <c r="BN467" s="5"/>
      <c r="BO467" s="5"/>
      <c r="BP467" s="1"/>
      <c r="BQ467" s="1"/>
      <c r="BR467" s="1"/>
      <c r="BS467" s="1"/>
      <c r="BT467" s="1"/>
      <c r="BU467" s="4"/>
      <c r="BV467" s="1"/>
      <c r="BW467" s="3"/>
      <c r="BX467" s="4"/>
      <c r="BY467" s="5"/>
      <c r="BZ467" s="5"/>
      <c r="CA467" s="5"/>
      <c r="CB467" s="5"/>
      <c r="CC467" s="5"/>
      <c r="CD467" s="43"/>
    </row>
    <row r="468" spans="1:82" ht="15" customHeight="1" x14ac:dyDescent="0.25">
      <c r="A468" s="8"/>
      <c r="B468" s="5"/>
      <c r="C468" s="5"/>
      <c r="D468" s="5"/>
      <c r="E468" s="5"/>
      <c r="F468" s="94" t="str">
        <f t="shared" si="79"/>
        <v/>
      </c>
      <c r="G468" s="94" t="str">
        <f t="shared" si="80"/>
        <v/>
      </c>
      <c r="H468" s="127" t="str">
        <f>IF(A468&lt;&gt;"",IF(MID(C468,1,1)="c",$AS$26,IF(MID(C468,1,1)="r",$AS$41,IF(MID(C468,1,1)="p",#REF!,#REF!))),"")</f>
        <v/>
      </c>
      <c r="I468" s="92" t="str">
        <f t="shared" si="81"/>
        <v/>
      </c>
      <c r="J468" s="92" t="str">
        <f t="shared" si="82"/>
        <v/>
      </c>
      <c r="K468" s="92" t="str">
        <f t="shared" si="83"/>
        <v/>
      </c>
      <c r="L468" s="92" t="str">
        <f t="shared" si="84"/>
        <v/>
      </c>
      <c r="M468" s="95" t="str">
        <f>IF(A468&lt;&gt;"",IF(MID(C468,1,1)="c",SigmaEpsConcrete(I468,$AN$30:$AN$33,$AR$30:$AR$33,$AS$26,$AS$27,$AS$28,$AQ$20,$AU$19),""),"")</f>
        <v/>
      </c>
      <c r="N468" s="95" t="str">
        <f>IF(A468&lt;&gt;"",IF(MID(C468,1,1)="r",SigmaEpsReinf(J468,$AS$42:$AS$43,$AS$41,$AS$39,$AS$40,$AQ$38),""),"")</f>
        <v/>
      </c>
      <c r="Q468" s="92" t="str">
        <f t="shared" si="86"/>
        <v/>
      </c>
      <c r="R468" s="92" t="str">
        <f t="shared" si="87"/>
        <v/>
      </c>
      <c r="U468" s="5"/>
      <c r="V468" s="5"/>
      <c r="W468" s="94" t="str">
        <f t="shared" si="85"/>
        <v/>
      </c>
      <c r="X468" s="94" t="str">
        <f t="shared" si="88"/>
        <v/>
      </c>
      <c r="Y468" s="5"/>
      <c r="BK468" s="8"/>
      <c r="BL468" s="5"/>
      <c r="BM468" s="5"/>
      <c r="BN468" s="5"/>
      <c r="BO468" s="5"/>
      <c r="BP468" s="1"/>
      <c r="BQ468" s="1"/>
      <c r="BR468" s="1"/>
      <c r="BS468" s="1"/>
      <c r="BT468" s="1"/>
      <c r="BU468" s="4"/>
      <c r="BV468" s="1"/>
      <c r="BW468" s="3"/>
      <c r="BX468" s="4"/>
      <c r="BY468" s="5"/>
      <c r="BZ468" s="5"/>
      <c r="CA468" s="5"/>
      <c r="CB468" s="5"/>
      <c r="CC468" s="5"/>
      <c r="CD468" s="43"/>
    </row>
    <row r="469" spans="1:82" ht="15" customHeight="1" x14ac:dyDescent="0.25">
      <c r="A469" s="8"/>
      <c r="B469" s="5"/>
      <c r="C469" s="5"/>
      <c r="D469" s="5"/>
      <c r="E469" s="5"/>
      <c r="F469" s="94" t="str">
        <f t="shared" si="79"/>
        <v/>
      </c>
      <c r="G469" s="94" t="str">
        <f t="shared" si="80"/>
        <v/>
      </c>
      <c r="H469" s="127" t="str">
        <f>IF(A469&lt;&gt;"",IF(MID(C469,1,1)="c",$AS$26,IF(MID(C469,1,1)="r",$AS$41,IF(MID(C469,1,1)="p",#REF!,#REF!))),"")</f>
        <v/>
      </c>
      <c r="I469" s="92" t="str">
        <f t="shared" si="81"/>
        <v/>
      </c>
      <c r="J469" s="92" t="str">
        <f t="shared" si="82"/>
        <v/>
      </c>
      <c r="K469" s="92" t="str">
        <f t="shared" si="83"/>
        <v/>
      </c>
      <c r="L469" s="92" t="str">
        <f t="shared" si="84"/>
        <v/>
      </c>
      <c r="M469" s="95" t="str">
        <f>IF(A469&lt;&gt;"",IF(MID(C469,1,1)="c",SigmaEpsConcrete(I469,$AN$30:$AN$33,$AR$30:$AR$33,$AS$26,$AS$27,$AS$28,$AQ$20,$AU$19),""),"")</f>
        <v/>
      </c>
      <c r="N469" s="95" t="str">
        <f>IF(A469&lt;&gt;"",IF(MID(C469,1,1)="r",SigmaEpsReinf(J469,$AS$42:$AS$43,$AS$41,$AS$39,$AS$40,$AQ$38),""),"")</f>
        <v/>
      </c>
      <c r="Q469" s="92" t="str">
        <f t="shared" si="86"/>
        <v/>
      </c>
      <c r="R469" s="92" t="str">
        <f t="shared" si="87"/>
        <v/>
      </c>
      <c r="U469" s="5"/>
      <c r="V469" s="5"/>
      <c r="W469" s="94" t="str">
        <f t="shared" si="85"/>
        <v/>
      </c>
      <c r="X469" s="94" t="str">
        <f t="shared" si="88"/>
        <v/>
      </c>
      <c r="Y469" s="5"/>
      <c r="BK469" s="8"/>
      <c r="BL469" s="5"/>
      <c r="BM469" s="5"/>
      <c r="BN469" s="5"/>
      <c r="BO469" s="5"/>
      <c r="BP469" s="1"/>
      <c r="BQ469" s="1"/>
      <c r="BR469" s="1"/>
      <c r="BS469" s="1"/>
      <c r="BT469" s="1"/>
      <c r="BU469" s="4"/>
      <c r="BV469" s="1"/>
      <c r="BW469" s="3"/>
      <c r="BX469" s="4"/>
      <c r="BY469" s="5"/>
      <c r="BZ469" s="5"/>
      <c r="CA469" s="5"/>
      <c r="CB469" s="5"/>
      <c r="CC469" s="5"/>
      <c r="CD469" s="43"/>
    </row>
    <row r="470" spans="1:82" ht="15" customHeight="1" x14ac:dyDescent="0.25">
      <c r="A470" s="8"/>
      <c r="B470" s="5"/>
      <c r="C470" s="5"/>
      <c r="D470" s="5"/>
      <c r="E470" s="5"/>
      <c r="F470" s="94" t="str">
        <f t="shared" si="79"/>
        <v/>
      </c>
      <c r="G470" s="94" t="str">
        <f t="shared" si="80"/>
        <v/>
      </c>
      <c r="H470" s="127" t="str">
        <f>IF(A470&lt;&gt;"",IF(MID(C470,1,1)="c",$AS$26,IF(MID(C470,1,1)="r",$AS$41,IF(MID(C470,1,1)="p",#REF!,#REF!))),"")</f>
        <v/>
      </c>
      <c r="I470" s="92" t="str">
        <f t="shared" si="81"/>
        <v/>
      </c>
      <c r="J470" s="92" t="str">
        <f t="shared" si="82"/>
        <v/>
      </c>
      <c r="K470" s="92" t="str">
        <f t="shared" si="83"/>
        <v/>
      </c>
      <c r="L470" s="92" t="str">
        <f t="shared" si="84"/>
        <v/>
      </c>
      <c r="M470" s="95" t="str">
        <f>IF(A470&lt;&gt;"",IF(MID(C470,1,1)="c",SigmaEpsConcrete(I470,$AN$30:$AN$33,$AR$30:$AR$33,$AS$26,$AS$27,$AS$28,$AQ$20,$AU$19),""),"")</f>
        <v/>
      </c>
      <c r="N470" s="95" t="str">
        <f>IF(A470&lt;&gt;"",IF(MID(C470,1,1)="r",SigmaEpsReinf(J470,$AS$42:$AS$43,$AS$41,$AS$39,$AS$40,$AQ$38),""),"")</f>
        <v/>
      </c>
      <c r="Q470" s="92" t="str">
        <f t="shared" si="86"/>
        <v/>
      </c>
      <c r="R470" s="92" t="str">
        <f t="shared" si="87"/>
        <v/>
      </c>
      <c r="U470" s="5"/>
      <c r="V470" s="5"/>
      <c r="W470" s="94" t="str">
        <f t="shared" si="85"/>
        <v/>
      </c>
      <c r="X470" s="94" t="str">
        <f t="shared" si="88"/>
        <v/>
      </c>
      <c r="Y470" s="5"/>
      <c r="BK470" s="8"/>
      <c r="BL470" s="5"/>
      <c r="BM470" s="5"/>
      <c r="BN470" s="5"/>
      <c r="BO470" s="5"/>
      <c r="BP470" s="1"/>
      <c r="BQ470" s="1"/>
      <c r="BR470" s="1"/>
      <c r="BS470" s="1"/>
      <c r="BT470" s="1"/>
      <c r="BU470" s="4"/>
      <c r="BV470" s="1"/>
      <c r="BW470" s="3"/>
      <c r="BX470" s="4"/>
      <c r="BY470" s="5"/>
      <c r="BZ470" s="5"/>
      <c r="CA470" s="5"/>
      <c r="CB470" s="5"/>
      <c r="CC470" s="5"/>
      <c r="CD470" s="43"/>
    </row>
    <row r="471" spans="1:82" ht="15" customHeight="1" x14ac:dyDescent="0.25">
      <c r="A471" s="8"/>
      <c r="B471" s="5"/>
      <c r="C471" s="5"/>
      <c r="D471" s="5"/>
      <c r="E471" s="5"/>
      <c r="F471" s="94" t="str">
        <f t="shared" si="79"/>
        <v/>
      </c>
      <c r="G471" s="94" t="str">
        <f t="shared" si="80"/>
        <v/>
      </c>
      <c r="H471" s="127" t="str">
        <f>IF(A471&lt;&gt;"",IF(MID(C471,1,1)="c",$AS$26,IF(MID(C471,1,1)="r",$AS$41,IF(MID(C471,1,1)="p",#REF!,#REF!))),"")</f>
        <v/>
      </c>
      <c r="I471" s="92" t="str">
        <f t="shared" si="81"/>
        <v/>
      </c>
      <c r="J471" s="92" t="str">
        <f t="shared" si="82"/>
        <v/>
      </c>
      <c r="K471" s="92" t="str">
        <f t="shared" si="83"/>
        <v/>
      </c>
      <c r="L471" s="92" t="str">
        <f t="shared" si="84"/>
        <v/>
      </c>
      <c r="M471" s="95" t="str">
        <f>IF(A471&lt;&gt;"",IF(MID(C471,1,1)="c",SigmaEpsConcrete(I471,$AN$30:$AN$33,$AR$30:$AR$33,$AS$26,$AS$27,$AS$28,$AQ$20,$AU$19),""),"")</f>
        <v/>
      </c>
      <c r="N471" s="95" t="str">
        <f>IF(A471&lt;&gt;"",IF(MID(C471,1,1)="r",SigmaEpsReinf(J471,$AS$42:$AS$43,$AS$41,$AS$39,$AS$40,$AQ$38),""),"")</f>
        <v/>
      </c>
      <c r="Q471" s="92" t="str">
        <f t="shared" si="86"/>
        <v/>
      </c>
      <c r="R471" s="92" t="str">
        <f t="shared" si="87"/>
        <v/>
      </c>
      <c r="U471" s="5"/>
      <c r="V471" s="5"/>
      <c r="W471" s="94" t="str">
        <f t="shared" si="85"/>
        <v/>
      </c>
      <c r="X471" s="94" t="str">
        <f t="shared" si="88"/>
        <v/>
      </c>
      <c r="Y471" s="5"/>
      <c r="BK471" s="8"/>
      <c r="BL471" s="5"/>
      <c r="BM471" s="5"/>
      <c r="BN471" s="5"/>
      <c r="BO471" s="5"/>
      <c r="BP471" s="1"/>
      <c r="BQ471" s="1"/>
      <c r="BR471" s="1"/>
      <c r="BS471" s="1"/>
      <c r="BT471" s="1"/>
      <c r="BU471" s="4"/>
      <c r="BV471" s="1"/>
      <c r="BW471" s="3"/>
      <c r="BX471" s="4"/>
      <c r="BY471" s="5"/>
      <c r="BZ471" s="5"/>
      <c r="CA471" s="5"/>
      <c r="CB471" s="5"/>
      <c r="CC471" s="5"/>
      <c r="CD471" s="43"/>
    </row>
    <row r="472" spans="1:82" ht="15" customHeight="1" x14ac:dyDescent="0.25">
      <c r="A472" s="8"/>
      <c r="B472" s="5"/>
      <c r="C472" s="5"/>
      <c r="D472" s="5"/>
      <c r="E472" s="5"/>
      <c r="F472" s="94" t="str">
        <f t="shared" si="79"/>
        <v/>
      </c>
      <c r="G472" s="94" t="str">
        <f t="shared" si="80"/>
        <v/>
      </c>
      <c r="H472" s="127" t="str">
        <f>IF(A472&lt;&gt;"",IF(MID(C472,1,1)="c",$AS$26,IF(MID(C472,1,1)="r",$AS$41,IF(MID(C472,1,1)="p",#REF!,#REF!))),"")</f>
        <v/>
      </c>
      <c r="I472" s="92" t="str">
        <f t="shared" si="81"/>
        <v/>
      </c>
      <c r="J472" s="92" t="str">
        <f t="shared" si="82"/>
        <v/>
      </c>
      <c r="K472" s="92" t="str">
        <f t="shared" si="83"/>
        <v/>
      </c>
      <c r="L472" s="92" t="str">
        <f t="shared" si="84"/>
        <v/>
      </c>
      <c r="M472" s="95" t="str">
        <f>IF(A472&lt;&gt;"",IF(MID(C472,1,1)="c",SigmaEpsConcrete(I472,$AN$30:$AN$33,$AR$30:$AR$33,$AS$26,$AS$27,$AS$28,$AQ$20,$AU$19),""),"")</f>
        <v/>
      </c>
      <c r="N472" s="95" t="str">
        <f>IF(A472&lt;&gt;"",IF(MID(C472,1,1)="r",SigmaEpsReinf(J472,$AS$42:$AS$43,$AS$41,$AS$39,$AS$40,$AQ$38),""),"")</f>
        <v/>
      </c>
      <c r="Q472" s="92" t="str">
        <f t="shared" si="86"/>
        <v/>
      </c>
      <c r="R472" s="92" t="str">
        <f t="shared" si="87"/>
        <v/>
      </c>
      <c r="U472" s="5"/>
      <c r="V472" s="5"/>
      <c r="W472" s="94" t="str">
        <f t="shared" si="85"/>
        <v/>
      </c>
      <c r="X472" s="94" t="str">
        <f t="shared" si="88"/>
        <v/>
      </c>
      <c r="Y472" s="5"/>
      <c r="BK472" s="8"/>
      <c r="BL472" s="5"/>
      <c r="BM472" s="5"/>
      <c r="BN472" s="5"/>
      <c r="BO472" s="5"/>
      <c r="BP472" s="1"/>
      <c r="BQ472" s="1"/>
      <c r="BR472" s="1"/>
      <c r="BS472" s="1"/>
      <c r="BT472" s="1"/>
      <c r="BU472" s="4"/>
      <c r="BV472" s="1"/>
      <c r="BW472" s="3"/>
      <c r="BX472" s="4"/>
      <c r="BY472" s="5"/>
      <c r="BZ472" s="5"/>
      <c r="CA472" s="5"/>
      <c r="CB472" s="5"/>
      <c r="CC472" s="5"/>
      <c r="CD472" s="43"/>
    </row>
    <row r="473" spans="1:82" ht="15" customHeight="1" x14ac:dyDescent="0.25">
      <c r="A473" s="8"/>
      <c r="B473" s="5"/>
      <c r="C473" s="5"/>
      <c r="D473" s="5"/>
      <c r="E473" s="5"/>
      <c r="F473" s="94" t="str">
        <f t="shared" si="79"/>
        <v/>
      </c>
      <c r="G473" s="94" t="str">
        <f t="shared" si="80"/>
        <v/>
      </c>
      <c r="H473" s="127" t="str">
        <f>IF(A473&lt;&gt;"",IF(MID(C473,1,1)="c",$AS$26,IF(MID(C473,1,1)="r",$AS$41,IF(MID(C473,1,1)="p",#REF!,#REF!))),"")</f>
        <v/>
      </c>
      <c r="I473" s="92" t="str">
        <f t="shared" si="81"/>
        <v/>
      </c>
      <c r="J473" s="92" t="str">
        <f t="shared" si="82"/>
        <v/>
      </c>
      <c r="K473" s="92" t="str">
        <f t="shared" si="83"/>
        <v/>
      </c>
      <c r="L473" s="92" t="str">
        <f t="shared" si="84"/>
        <v/>
      </c>
      <c r="M473" s="95" t="str">
        <f>IF(A473&lt;&gt;"",IF(MID(C473,1,1)="c",SigmaEpsConcrete(I473,$AN$30:$AN$33,$AR$30:$AR$33,$AS$26,$AS$27,$AS$28,$AQ$20,$AU$19),""),"")</f>
        <v/>
      </c>
      <c r="N473" s="95" t="str">
        <f>IF(A473&lt;&gt;"",IF(MID(C473,1,1)="r",SigmaEpsReinf(J473,$AS$42:$AS$43,$AS$41,$AS$39,$AS$40,$AQ$38),""),"")</f>
        <v/>
      </c>
      <c r="Q473" s="92" t="str">
        <f t="shared" si="86"/>
        <v/>
      </c>
      <c r="R473" s="92" t="str">
        <f t="shared" si="87"/>
        <v/>
      </c>
      <c r="U473" s="5"/>
      <c r="V473" s="5"/>
      <c r="W473" s="94" t="str">
        <f t="shared" si="85"/>
        <v/>
      </c>
      <c r="X473" s="94" t="str">
        <f t="shared" si="88"/>
        <v/>
      </c>
      <c r="Y473" s="5"/>
      <c r="BK473" s="8"/>
      <c r="BL473" s="5"/>
      <c r="BM473" s="5"/>
      <c r="BN473" s="5"/>
      <c r="BO473" s="5"/>
      <c r="BP473" s="1"/>
      <c r="BQ473" s="1"/>
      <c r="BR473" s="1"/>
      <c r="BS473" s="1"/>
      <c r="BT473" s="1"/>
      <c r="BU473" s="4"/>
      <c r="BV473" s="1"/>
      <c r="BW473" s="3"/>
      <c r="BX473" s="4"/>
      <c r="BY473" s="5"/>
      <c r="BZ473" s="5"/>
      <c r="CA473" s="5"/>
      <c r="CB473" s="5"/>
      <c r="CC473" s="5"/>
      <c r="CD473" s="43"/>
    </row>
    <row r="474" spans="1:82" ht="15" customHeight="1" x14ac:dyDescent="0.25">
      <c r="A474" s="8"/>
      <c r="B474" s="5"/>
      <c r="C474" s="5"/>
      <c r="D474" s="5"/>
      <c r="E474" s="5"/>
      <c r="F474" s="94" t="str">
        <f t="shared" si="79"/>
        <v/>
      </c>
      <c r="G474" s="94" t="str">
        <f t="shared" si="80"/>
        <v/>
      </c>
      <c r="H474" s="127" t="str">
        <f>IF(A474&lt;&gt;"",IF(MID(C474,1,1)="c",$AS$26,IF(MID(C474,1,1)="r",$AS$41,IF(MID(C474,1,1)="p",#REF!,#REF!))),"")</f>
        <v/>
      </c>
      <c r="I474" s="92" t="str">
        <f t="shared" si="81"/>
        <v/>
      </c>
      <c r="J474" s="92" t="str">
        <f t="shared" si="82"/>
        <v/>
      </c>
      <c r="K474" s="92" t="str">
        <f t="shared" si="83"/>
        <v/>
      </c>
      <c r="L474" s="92" t="str">
        <f t="shared" si="84"/>
        <v/>
      </c>
      <c r="M474" s="95" t="str">
        <f>IF(A474&lt;&gt;"",IF(MID(C474,1,1)="c",SigmaEpsConcrete(I474,$AN$30:$AN$33,$AR$30:$AR$33,$AS$26,$AS$27,$AS$28,$AQ$20,$AU$19),""),"")</f>
        <v/>
      </c>
      <c r="N474" s="95" t="str">
        <f>IF(A474&lt;&gt;"",IF(MID(C474,1,1)="r",SigmaEpsReinf(J474,$AS$42:$AS$43,$AS$41,$AS$39,$AS$40,$AQ$38),""),"")</f>
        <v/>
      </c>
      <c r="Q474" s="92" t="str">
        <f t="shared" si="86"/>
        <v/>
      </c>
      <c r="R474" s="92" t="str">
        <f t="shared" si="87"/>
        <v/>
      </c>
      <c r="U474" s="5"/>
      <c r="V474" s="5"/>
      <c r="W474" s="94" t="str">
        <f t="shared" si="85"/>
        <v/>
      </c>
      <c r="X474" s="94" t="str">
        <f t="shared" si="88"/>
        <v/>
      </c>
      <c r="Y474" s="5"/>
      <c r="BK474" s="8"/>
      <c r="BL474" s="5"/>
      <c r="BM474" s="5"/>
      <c r="BN474" s="5"/>
      <c r="BO474" s="5"/>
      <c r="BP474" s="1"/>
      <c r="BQ474" s="1"/>
      <c r="BR474" s="1"/>
      <c r="BS474" s="1"/>
      <c r="BT474" s="1"/>
      <c r="BU474" s="4"/>
      <c r="BV474" s="1"/>
      <c r="BW474" s="3"/>
      <c r="BX474" s="4"/>
      <c r="BY474" s="5"/>
      <c r="BZ474" s="5"/>
      <c r="CA474" s="5"/>
      <c r="CB474" s="5"/>
      <c r="CC474" s="5"/>
      <c r="CD474" s="43"/>
    </row>
    <row r="475" spans="1:82" ht="15" customHeight="1" x14ac:dyDescent="0.25">
      <c r="A475" s="8"/>
      <c r="B475" s="5"/>
      <c r="C475" s="5"/>
      <c r="D475" s="5"/>
      <c r="E475" s="5"/>
      <c r="F475" s="94" t="str">
        <f t="shared" si="79"/>
        <v/>
      </c>
      <c r="G475" s="94" t="str">
        <f t="shared" si="80"/>
        <v/>
      </c>
      <c r="H475" s="127" t="str">
        <f>IF(A475&lt;&gt;"",IF(MID(C475,1,1)="c",$AS$26,IF(MID(C475,1,1)="r",$AS$41,IF(MID(C475,1,1)="p",#REF!,#REF!))),"")</f>
        <v/>
      </c>
      <c r="I475" s="92" t="str">
        <f t="shared" si="81"/>
        <v/>
      </c>
      <c r="J475" s="92" t="str">
        <f t="shared" si="82"/>
        <v/>
      </c>
      <c r="K475" s="92" t="str">
        <f t="shared" si="83"/>
        <v/>
      </c>
      <c r="L475" s="92" t="str">
        <f t="shared" si="84"/>
        <v/>
      </c>
      <c r="M475" s="95" t="str">
        <f>IF(A475&lt;&gt;"",IF(MID(C475,1,1)="c",SigmaEpsConcrete(I475,$AN$30:$AN$33,$AR$30:$AR$33,$AS$26,$AS$27,$AS$28,$AQ$20,$AU$19),""),"")</f>
        <v/>
      </c>
      <c r="N475" s="95" t="str">
        <f>IF(A475&lt;&gt;"",IF(MID(C475,1,1)="r",SigmaEpsReinf(J475,$AS$42:$AS$43,$AS$41,$AS$39,$AS$40,$AQ$38),""),"")</f>
        <v/>
      </c>
      <c r="Q475" s="92" t="str">
        <f t="shared" si="86"/>
        <v/>
      </c>
      <c r="R475" s="92" t="str">
        <f t="shared" si="87"/>
        <v/>
      </c>
      <c r="U475" s="5"/>
      <c r="V475" s="5"/>
      <c r="W475" s="94" t="str">
        <f t="shared" si="85"/>
        <v/>
      </c>
      <c r="X475" s="94" t="str">
        <f t="shared" si="88"/>
        <v/>
      </c>
      <c r="Y475" s="5"/>
      <c r="BK475" s="8"/>
      <c r="BL475" s="5"/>
      <c r="BM475" s="5"/>
      <c r="BN475" s="5"/>
      <c r="BO475" s="5"/>
      <c r="BP475" s="1"/>
      <c r="BQ475" s="1"/>
      <c r="BR475" s="1"/>
      <c r="BS475" s="1"/>
      <c r="BT475" s="1"/>
      <c r="BU475" s="4"/>
      <c r="BV475" s="1"/>
      <c r="BW475" s="3"/>
      <c r="BX475" s="4"/>
      <c r="BY475" s="5"/>
      <c r="BZ475" s="5"/>
      <c r="CA475" s="5"/>
      <c r="CB475" s="5"/>
      <c r="CC475" s="5"/>
      <c r="CD475" s="43"/>
    </row>
    <row r="476" spans="1:82" ht="15" customHeight="1" x14ac:dyDescent="0.25">
      <c r="A476" s="8"/>
      <c r="B476" s="5"/>
      <c r="C476" s="5"/>
      <c r="D476" s="5"/>
      <c r="E476" s="5"/>
      <c r="F476" s="94" t="str">
        <f t="shared" si="79"/>
        <v/>
      </c>
      <c r="G476" s="94" t="str">
        <f t="shared" si="80"/>
        <v/>
      </c>
      <c r="H476" s="127" t="str">
        <f>IF(A476&lt;&gt;"",IF(MID(C476,1,1)="c",$AS$26,IF(MID(C476,1,1)="r",$AS$41,IF(MID(C476,1,1)="p",#REF!,#REF!))),"")</f>
        <v/>
      </c>
      <c r="I476" s="92" t="str">
        <f t="shared" si="81"/>
        <v/>
      </c>
      <c r="J476" s="92" t="str">
        <f t="shared" si="82"/>
        <v/>
      </c>
      <c r="K476" s="92" t="str">
        <f t="shared" si="83"/>
        <v/>
      </c>
      <c r="L476" s="92" t="str">
        <f t="shared" si="84"/>
        <v/>
      </c>
      <c r="M476" s="95" t="str">
        <f>IF(A476&lt;&gt;"",IF(MID(C476,1,1)="c",SigmaEpsConcrete(I476,$AN$30:$AN$33,$AR$30:$AR$33,$AS$26,$AS$27,$AS$28,$AQ$20,$AU$19),""),"")</f>
        <v/>
      </c>
      <c r="N476" s="95" t="str">
        <f>IF(A476&lt;&gt;"",IF(MID(C476,1,1)="r",SigmaEpsReinf(J476,$AS$42:$AS$43,$AS$41,$AS$39,$AS$40,$AQ$38),""),"")</f>
        <v/>
      </c>
      <c r="Q476" s="92" t="str">
        <f t="shared" si="86"/>
        <v/>
      </c>
      <c r="R476" s="92" t="str">
        <f t="shared" si="87"/>
        <v/>
      </c>
      <c r="U476" s="5"/>
      <c r="V476" s="5"/>
      <c r="W476" s="94" t="str">
        <f t="shared" si="85"/>
        <v/>
      </c>
      <c r="X476" s="94" t="str">
        <f t="shared" si="88"/>
        <v/>
      </c>
      <c r="Y476" s="5"/>
      <c r="BK476" s="8"/>
      <c r="BL476" s="5"/>
      <c r="BM476" s="5"/>
      <c r="BN476" s="5"/>
      <c r="BO476" s="5"/>
      <c r="BP476" s="1"/>
      <c r="BQ476" s="1"/>
      <c r="BR476" s="1"/>
      <c r="BS476" s="1"/>
      <c r="BT476" s="1"/>
      <c r="BU476" s="4"/>
      <c r="BV476" s="1"/>
      <c r="BW476" s="3"/>
      <c r="BX476" s="4"/>
      <c r="BY476" s="5"/>
      <c r="BZ476" s="5"/>
      <c r="CA476" s="5"/>
      <c r="CB476" s="5"/>
      <c r="CC476" s="5"/>
      <c r="CD476" s="43"/>
    </row>
    <row r="477" spans="1:82" ht="15" customHeight="1" x14ac:dyDescent="0.25">
      <c r="A477" s="8"/>
      <c r="B477" s="5"/>
      <c r="C477" s="5"/>
      <c r="D477" s="5"/>
      <c r="E477" s="5"/>
      <c r="F477" s="94" t="str">
        <f t="shared" si="79"/>
        <v/>
      </c>
      <c r="G477" s="94" t="str">
        <f t="shared" si="80"/>
        <v/>
      </c>
      <c r="H477" s="127" t="str">
        <f>IF(A477&lt;&gt;"",IF(MID(C477,1,1)="c",$AS$26,IF(MID(C477,1,1)="r",$AS$41,IF(MID(C477,1,1)="p",#REF!,#REF!))),"")</f>
        <v/>
      </c>
      <c r="I477" s="92" t="str">
        <f t="shared" si="81"/>
        <v/>
      </c>
      <c r="J477" s="92" t="str">
        <f t="shared" si="82"/>
        <v/>
      </c>
      <c r="K477" s="92" t="str">
        <f t="shared" si="83"/>
        <v/>
      </c>
      <c r="L477" s="92" t="str">
        <f t="shared" si="84"/>
        <v/>
      </c>
      <c r="M477" s="95" t="str">
        <f>IF(A477&lt;&gt;"",IF(MID(C477,1,1)="c",SigmaEpsConcrete(I477,$AN$30:$AN$33,$AR$30:$AR$33,$AS$26,$AS$27,$AS$28,$AQ$20,$AU$19),""),"")</f>
        <v/>
      </c>
      <c r="N477" s="95" t="str">
        <f>IF(A477&lt;&gt;"",IF(MID(C477,1,1)="r",SigmaEpsReinf(J477,$AS$42:$AS$43,$AS$41,$AS$39,$AS$40,$AQ$38),""),"")</f>
        <v/>
      </c>
      <c r="Q477" s="92" t="str">
        <f t="shared" si="86"/>
        <v/>
      </c>
      <c r="R477" s="92" t="str">
        <f t="shared" si="87"/>
        <v/>
      </c>
      <c r="U477" s="5"/>
      <c r="V477" s="5"/>
      <c r="W477" s="94" t="str">
        <f t="shared" si="85"/>
        <v/>
      </c>
      <c r="X477" s="94" t="str">
        <f t="shared" si="88"/>
        <v/>
      </c>
      <c r="Y477" s="5"/>
      <c r="BK477" s="8"/>
      <c r="BL477" s="5"/>
      <c r="BM477" s="5"/>
      <c r="BN477" s="5"/>
      <c r="BO477" s="5"/>
      <c r="BP477" s="1"/>
      <c r="BQ477" s="1"/>
      <c r="BR477" s="1"/>
      <c r="BS477" s="1"/>
      <c r="BT477" s="1"/>
      <c r="BU477" s="4"/>
      <c r="BV477" s="1"/>
      <c r="BW477" s="3"/>
      <c r="BX477" s="4"/>
      <c r="BY477" s="5"/>
      <c r="BZ477" s="5"/>
      <c r="CA477" s="5"/>
      <c r="CB477" s="5"/>
      <c r="CC477" s="5"/>
      <c r="CD477" s="43"/>
    </row>
    <row r="478" spans="1:82" ht="15" customHeight="1" x14ac:dyDescent="0.25">
      <c r="A478" s="8"/>
      <c r="B478" s="5"/>
      <c r="C478" s="5"/>
      <c r="D478" s="5"/>
      <c r="E478" s="5"/>
      <c r="F478" s="94" t="str">
        <f t="shared" si="79"/>
        <v/>
      </c>
      <c r="G478" s="94" t="str">
        <f t="shared" si="80"/>
        <v/>
      </c>
      <c r="H478" s="127" t="str">
        <f>IF(A478&lt;&gt;"",IF(MID(C478,1,1)="c",$AS$26,IF(MID(C478,1,1)="r",$AS$41,IF(MID(C478,1,1)="p",#REF!,#REF!))),"")</f>
        <v/>
      </c>
      <c r="I478" s="92" t="str">
        <f t="shared" si="81"/>
        <v/>
      </c>
      <c r="J478" s="92" t="str">
        <f t="shared" si="82"/>
        <v/>
      </c>
      <c r="K478" s="92" t="str">
        <f t="shared" si="83"/>
        <v/>
      </c>
      <c r="L478" s="92" t="str">
        <f t="shared" si="84"/>
        <v/>
      </c>
      <c r="M478" s="95" t="str">
        <f>IF(A478&lt;&gt;"",IF(MID(C478,1,1)="c",SigmaEpsConcrete(I478,$AN$30:$AN$33,$AR$30:$AR$33,$AS$26,$AS$27,$AS$28,$AQ$20,$AU$19),""),"")</f>
        <v/>
      </c>
      <c r="N478" s="95" t="str">
        <f>IF(A478&lt;&gt;"",IF(MID(C478,1,1)="r",SigmaEpsReinf(J478,$AS$42:$AS$43,$AS$41,$AS$39,$AS$40,$AQ$38),""),"")</f>
        <v/>
      </c>
      <c r="Q478" s="92" t="str">
        <f t="shared" si="86"/>
        <v/>
      </c>
      <c r="R478" s="92" t="str">
        <f t="shared" si="87"/>
        <v/>
      </c>
      <c r="U478" s="5"/>
      <c r="V478" s="5"/>
      <c r="W478" s="94" t="str">
        <f t="shared" si="85"/>
        <v/>
      </c>
      <c r="X478" s="94" t="str">
        <f t="shared" si="88"/>
        <v/>
      </c>
      <c r="Y478" s="5"/>
      <c r="BK478" s="8"/>
      <c r="BL478" s="5"/>
      <c r="BM478" s="5"/>
      <c r="BN478" s="5"/>
      <c r="BO478" s="5"/>
      <c r="BP478" s="1"/>
      <c r="BQ478" s="1"/>
      <c r="BR478" s="1"/>
      <c r="BS478" s="1"/>
      <c r="BT478" s="1"/>
      <c r="BU478" s="4"/>
      <c r="BV478" s="1"/>
      <c r="BW478" s="3"/>
      <c r="BX478" s="4"/>
      <c r="BY478" s="5"/>
      <c r="BZ478" s="5"/>
      <c r="CA478" s="5"/>
      <c r="CB478" s="5"/>
      <c r="CC478" s="5"/>
      <c r="CD478" s="43"/>
    </row>
    <row r="479" spans="1:82" ht="15" customHeight="1" x14ac:dyDescent="0.25">
      <c r="A479" s="8"/>
      <c r="B479" s="5"/>
      <c r="C479" s="5"/>
      <c r="D479" s="5"/>
      <c r="E479" s="5"/>
      <c r="F479" s="94" t="str">
        <f t="shared" si="79"/>
        <v/>
      </c>
      <c r="G479" s="94" t="str">
        <f t="shared" si="80"/>
        <v/>
      </c>
      <c r="H479" s="127" t="str">
        <f>IF(A479&lt;&gt;"",IF(MID(C479,1,1)="c",$AS$26,IF(MID(C479,1,1)="r",$AS$41,IF(MID(C479,1,1)="p",#REF!,#REF!))),"")</f>
        <v/>
      </c>
      <c r="I479" s="92" t="str">
        <f t="shared" si="81"/>
        <v/>
      </c>
      <c r="J479" s="92" t="str">
        <f t="shared" si="82"/>
        <v/>
      </c>
      <c r="K479" s="92" t="str">
        <f t="shared" si="83"/>
        <v/>
      </c>
      <c r="L479" s="92" t="str">
        <f t="shared" si="84"/>
        <v/>
      </c>
      <c r="M479" s="95" t="str">
        <f>IF(A479&lt;&gt;"",IF(MID(C479,1,1)="c",SigmaEpsConcrete(I479,$AN$30:$AN$33,$AR$30:$AR$33,$AS$26,$AS$27,$AS$28,$AQ$20,$AU$19),""),"")</f>
        <v/>
      </c>
      <c r="N479" s="95" t="str">
        <f>IF(A479&lt;&gt;"",IF(MID(C479,1,1)="r",SigmaEpsReinf(J479,$AS$42:$AS$43,$AS$41,$AS$39,$AS$40,$AQ$38),""),"")</f>
        <v/>
      </c>
      <c r="Q479" s="92" t="str">
        <f t="shared" si="86"/>
        <v/>
      </c>
      <c r="R479" s="92" t="str">
        <f t="shared" si="87"/>
        <v/>
      </c>
      <c r="U479" s="5"/>
      <c r="V479" s="5"/>
      <c r="W479" s="94" t="str">
        <f t="shared" si="85"/>
        <v/>
      </c>
      <c r="X479" s="94" t="str">
        <f t="shared" si="88"/>
        <v/>
      </c>
      <c r="Y479" s="5"/>
      <c r="BK479" s="8"/>
      <c r="BL479" s="5"/>
      <c r="BM479" s="5"/>
      <c r="BN479" s="5"/>
      <c r="BO479" s="5"/>
      <c r="BP479" s="1"/>
      <c r="BQ479" s="1"/>
      <c r="BR479" s="1"/>
      <c r="BS479" s="1"/>
      <c r="BT479" s="1"/>
      <c r="BU479" s="4"/>
      <c r="BV479" s="1"/>
      <c r="BW479" s="3"/>
      <c r="BX479" s="4"/>
      <c r="BY479" s="5"/>
      <c r="BZ479" s="5"/>
      <c r="CA479" s="5"/>
      <c r="CB479" s="5"/>
      <c r="CC479" s="5"/>
      <c r="CD479" s="43"/>
    </row>
    <row r="480" spans="1:82" ht="15" customHeight="1" x14ac:dyDescent="0.25">
      <c r="A480" s="8"/>
      <c r="B480" s="5"/>
      <c r="C480" s="5"/>
      <c r="D480" s="5"/>
      <c r="E480" s="5"/>
      <c r="F480" s="94" t="str">
        <f t="shared" si="79"/>
        <v/>
      </c>
      <c r="G480" s="94" t="str">
        <f t="shared" si="80"/>
        <v/>
      </c>
      <c r="H480" s="127" t="str">
        <f>IF(A480&lt;&gt;"",IF(MID(C480,1,1)="c",$AS$26,IF(MID(C480,1,1)="r",$AS$41,IF(MID(C480,1,1)="p",#REF!,#REF!))),"")</f>
        <v/>
      </c>
      <c r="I480" s="92" t="str">
        <f t="shared" si="81"/>
        <v/>
      </c>
      <c r="J480" s="92" t="str">
        <f t="shared" si="82"/>
        <v/>
      </c>
      <c r="K480" s="92" t="str">
        <f t="shared" si="83"/>
        <v/>
      </c>
      <c r="L480" s="92" t="str">
        <f t="shared" si="84"/>
        <v/>
      </c>
      <c r="M480" s="95" t="str">
        <f>IF(A480&lt;&gt;"",IF(MID(C480,1,1)="c",SigmaEpsConcrete(I480,$AN$30:$AN$33,$AR$30:$AR$33,$AS$26,$AS$27,$AS$28,$AQ$20,$AU$19),""),"")</f>
        <v/>
      </c>
      <c r="N480" s="95" t="str">
        <f>IF(A480&lt;&gt;"",IF(MID(C480,1,1)="r",SigmaEpsReinf(J480,$AS$42:$AS$43,$AS$41,$AS$39,$AS$40,$AQ$38),""),"")</f>
        <v/>
      </c>
      <c r="Q480" s="92" t="str">
        <f t="shared" si="86"/>
        <v/>
      </c>
      <c r="R480" s="92" t="str">
        <f t="shared" si="87"/>
        <v/>
      </c>
      <c r="U480" s="5"/>
      <c r="V480" s="5"/>
      <c r="W480" s="94" t="str">
        <f t="shared" si="85"/>
        <v/>
      </c>
      <c r="X480" s="94" t="str">
        <f t="shared" si="88"/>
        <v/>
      </c>
      <c r="Y480" s="5"/>
      <c r="BK480" s="8"/>
      <c r="BL480" s="5"/>
      <c r="BM480" s="5"/>
      <c r="BN480" s="5"/>
      <c r="BO480" s="5"/>
      <c r="BP480" s="1"/>
      <c r="BQ480" s="1"/>
      <c r="BR480" s="1"/>
      <c r="BS480" s="1"/>
      <c r="BT480" s="1"/>
      <c r="BU480" s="4"/>
      <c r="BV480" s="1"/>
      <c r="BW480" s="3"/>
      <c r="BX480" s="4"/>
      <c r="BY480" s="5"/>
      <c r="BZ480" s="5"/>
      <c r="CA480" s="5"/>
      <c r="CB480" s="5"/>
      <c r="CC480" s="5"/>
      <c r="CD480" s="43"/>
    </row>
    <row r="481" spans="1:82" ht="15" customHeight="1" x14ac:dyDescent="0.25">
      <c r="A481" s="8"/>
      <c r="B481" s="5"/>
      <c r="C481" s="5"/>
      <c r="D481" s="5"/>
      <c r="E481" s="5"/>
      <c r="F481" s="94" t="str">
        <f t="shared" si="79"/>
        <v/>
      </c>
      <c r="G481" s="94" t="str">
        <f t="shared" si="80"/>
        <v/>
      </c>
      <c r="H481" s="127" t="str">
        <f>IF(A481&lt;&gt;"",IF(MID(C481,1,1)="c",$AS$26,IF(MID(C481,1,1)="r",$AS$41,IF(MID(C481,1,1)="p",#REF!,#REF!))),"")</f>
        <v/>
      </c>
      <c r="I481" s="92" t="str">
        <f t="shared" si="81"/>
        <v/>
      </c>
      <c r="J481" s="92" t="str">
        <f t="shared" si="82"/>
        <v/>
      </c>
      <c r="K481" s="92" t="str">
        <f t="shared" si="83"/>
        <v/>
      </c>
      <c r="L481" s="92" t="str">
        <f t="shared" si="84"/>
        <v/>
      </c>
      <c r="M481" s="95" t="str">
        <f>IF(A481&lt;&gt;"",IF(MID(C481,1,1)="c",SigmaEpsConcrete(I481,$AN$30:$AN$33,$AR$30:$AR$33,$AS$26,$AS$27,$AS$28,$AQ$20,$AU$19),""),"")</f>
        <v/>
      </c>
      <c r="N481" s="95" t="str">
        <f>IF(A481&lt;&gt;"",IF(MID(C481,1,1)="r",SigmaEpsReinf(J481,$AS$42:$AS$43,$AS$41,$AS$39,$AS$40,$AQ$38),""),"")</f>
        <v/>
      </c>
      <c r="Q481" s="92" t="str">
        <f t="shared" si="86"/>
        <v/>
      </c>
      <c r="R481" s="92" t="str">
        <f t="shared" si="87"/>
        <v/>
      </c>
      <c r="U481" s="5"/>
      <c r="V481" s="5"/>
      <c r="W481" s="94" t="str">
        <f t="shared" si="85"/>
        <v/>
      </c>
      <c r="X481" s="94" t="str">
        <f t="shared" si="88"/>
        <v/>
      </c>
      <c r="Y481" s="5"/>
      <c r="BK481" s="8"/>
      <c r="BL481" s="5"/>
      <c r="BM481" s="5"/>
      <c r="BN481" s="5"/>
      <c r="BO481" s="5"/>
      <c r="BP481" s="1"/>
      <c r="BQ481" s="1"/>
      <c r="BR481" s="1"/>
      <c r="BS481" s="1"/>
      <c r="BT481" s="1"/>
      <c r="BU481" s="4"/>
      <c r="BV481" s="1"/>
      <c r="BW481" s="3"/>
      <c r="BX481" s="4"/>
      <c r="BY481" s="5"/>
      <c r="BZ481" s="5"/>
      <c r="CA481" s="5"/>
      <c r="CB481" s="5"/>
      <c r="CC481" s="5"/>
      <c r="CD481" s="43"/>
    </row>
    <row r="482" spans="1:82" ht="15" customHeight="1" x14ac:dyDescent="0.25">
      <c r="A482" s="8"/>
      <c r="B482" s="5"/>
      <c r="C482" s="5"/>
      <c r="D482" s="5"/>
      <c r="E482" s="5"/>
      <c r="F482" s="94" t="str">
        <f t="shared" si="79"/>
        <v/>
      </c>
      <c r="G482" s="94" t="str">
        <f t="shared" si="80"/>
        <v/>
      </c>
      <c r="H482" s="127" t="str">
        <f>IF(A482&lt;&gt;"",IF(MID(C482,1,1)="c",$AS$26,IF(MID(C482,1,1)="r",$AS$41,IF(MID(C482,1,1)="p",#REF!,#REF!))),"")</f>
        <v/>
      </c>
      <c r="I482" s="92" t="str">
        <f t="shared" si="81"/>
        <v/>
      </c>
      <c r="J482" s="92" t="str">
        <f t="shared" si="82"/>
        <v/>
      </c>
      <c r="K482" s="92" t="str">
        <f t="shared" si="83"/>
        <v/>
      </c>
      <c r="L482" s="92" t="str">
        <f t="shared" si="84"/>
        <v/>
      </c>
      <c r="M482" s="95" t="str">
        <f>IF(A482&lt;&gt;"",IF(MID(C482,1,1)="c",SigmaEpsConcrete(I482,$AN$30:$AN$33,$AR$30:$AR$33,$AS$26,$AS$27,$AS$28,$AQ$20,$AU$19),""),"")</f>
        <v/>
      </c>
      <c r="N482" s="95" t="str">
        <f>IF(A482&lt;&gt;"",IF(MID(C482,1,1)="r",SigmaEpsReinf(J482,$AS$42:$AS$43,$AS$41,$AS$39,$AS$40,$AQ$38),""),"")</f>
        <v/>
      </c>
      <c r="Q482" s="92" t="str">
        <f t="shared" si="86"/>
        <v/>
      </c>
      <c r="R482" s="92" t="str">
        <f t="shared" si="87"/>
        <v/>
      </c>
      <c r="U482" s="5"/>
      <c r="V482" s="5"/>
      <c r="W482" s="94" t="str">
        <f t="shared" si="85"/>
        <v/>
      </c>
      <c r="X482" s="94" t="str">
        <f t="shared" si="88"/>
        <v/>
      </c>
      <c r="Y482" s="5"/>
      <c r="BK482" s="8"/>
      <c r="BL482" s="5"/>
      <c r="BM482" s="5"/>
      <c r="BN482" s="5"/>
      <c r="BO482" s="5"/>
      <c r="BP482" s="1"/>
      <c r="BQ482" s="1"/>
      <c r="BR482" s="1"/>
      <c r="BS482" s="1"/>
      <c r="BT482" s="1"/>
      <c r="BU482" s="4"/>
      <c r="BV482" s="1"/>
      <c r="BW482" s="3"/>
      <c r="BX482" s="4"/>
      <c r="BY482" s="5"/>
      <c r="BZ482" s="5"/>
      <c r="CA482" s="5"/>
      <c r="CB482" s="5"/>
      <c r="CC482" s="5"/>
      <c r="CD482" s="43"/>
    </row>
    <row r="483" spans="1:82" ht="15" customHeight="1" x14ac:dyDescent="0.25">
      <c r="A483" s="8"/>
      <c r="B483" s="5"/>
      <c r="C483" s="5"/>
      <c r="D483" s="5"/>
      <c r="E483" s="5"/>
      <c r="F483" s="94" t="str">
        <f t="shared" si="79"/>
        <v/>
      </c>
      <c r="G483" s="94" t="str">
        <f t="shared" si="80"/>
        <v/>
      </c>
      <c r="H483" s="127" t="str">
        <f>IF(A483&lt;&gt;"",IF(MID(C483,1,1)="c",$AS$26,IF(MID(C483,1,1)="r",$AS$41,IF(MID(C483,1,1)="p",#REF!,#REF!))),"")</f>
        <v/>
      </c>
      <c r="I483" s="92" t="str">
        <f t="shared" si="81"/>
        <v/>
      </c>
      <c r="J483" s="92" t="str">
        <f t="shared" si="82"/>
        <v/>
      </c>
      <c r="K483" s="92" t="str">
        <f t="shared" si="83"/>
        <v/>
      </c>
      <c r="L483" s="92" t="str">
        <f t="shared" si="84"/>
        <v/>
      </c>
      <c r="M483" s="95" t="str">
        <f>IF(A483&lt;&gt;"",IF(MID(C483,1,1)="c",SigmaEpsConcrete(I483,$AN$30:$AN$33,$AR$30:$AR$33,$AS$26,$AS$27,$AS$28,$AQ$20,$AU$19),""),"")</f>
        <v/>
      </c>
      <c r="N483" s="95" t="str">
        <f>IF(A483&lt;&gt;"",IF(MID(C483,1,1)="r",SigmaEpsReinf(J483,$AS$42:$AS$43,$AS$41,$AS$39,$AS$40,$AQ$38),""),"")</f>
        <v/>
      </c>
      <c r="Q483" s="92" t="str">
        <f t="shared" si="86"/>
        <v/>
      </c>
      <c r="R483" s="92" t="str">
        <f t="shared" si="87"/>
        <v/>
      </c>
      <c r="U483" s="5"/>
      <c r="V483" s="5"/>
      <c r="W483" s="94" t="str">
        <f t="shared" si="85"/>
        <v/>
      </c>
      <c r="X483" s="94" t="str">
        <f t="shared" si="88"/>
        <v/>
      </c>
      <c r="Y483" s="5"/>
      <c r="BK483" s="8"/>
      <c r="BL483" s="5"/>
      <c r="BM483" s="5"/>
      <c r="BN483" s="5"/>
      <c r="BO483" s="5"/>
      <c r="BP483" s="1"/>
      <c r="BQ483" s="1"/>
      <c r="BR483" s="1"/>
      <c r="BS483" s="1"/>
      <c r="BT483" s="1"/>
      <c r="BU483" s="4"/>
      <c r="BV483" s="1"/>
      <c r="BW483" s="3"/>
      <c r="BX483" s="4"/>
      <c r="BY483" s="5"/>
      <c r="BZ483" s="5"/>
      <c r="CA483" s="5"/>
      <c r="CB483" s="5"/>
      <c r="CC483" s="5"/>
      <c r="CD483" s="43"/>
    </row>
    <row r="484" spans="1:82" ht="15" customHeight="1" x14ac:dyDescent="0.25">
      <c r="A484" s="8"/>
      <c r="B484" s="5"/>
      <c r="C484" s="5"/>
      <c r="D484" s="5"/>
      <c r="E484" s="5"/>
      <c r="F484" s="94" t="str">
        <f t="shared" si="79"/>
        <v/>
      </c>
      <c r="G484" s="94" t="str">
        <f t="shared" si="80"/>
        <v/>
      </c>
      <c r="H484" s="127" t="str">
        <f>IF(A484&lt;&gt;"",IF(MID(C484,1,1)="c",$AS$26,IF(MID(C484,1,1)="r",$AS$41,IF(MID(C484,1,1)="p",#REF!,#REF!))),"")</f>
        <v/>
      </c>
      <c r="I484" s="92" t="str">
        <f t="shared" si="81"/>
        <v/>
      </c>
      <c r="J484" s="92" t="str">
        <f t="shared" si="82"/>
        <v/>
      </c>
      <c r="K484" s="92" t="str">
        <f t="shared" si="83"/>
        <v/>
      </c>
      <c r="L484" s="92" t="str">
        <f t="shared" si="84"/>
        <v/>
      </c>
      <c r="M484" s="95" t="str">
        <f>IF(A484&lt;&gt;"",IF(MID(C484,1,1)="c",SigmaEpsConcrete(I484,$AN$30:$AN$33,$AR$30:$AR$33,$AS$26,$AS$27,$AS$28,$AQ$20,$AU$19),""),"")</f>
        <v/>
      </c>
      <c r="N484" s="95" t="str">
        <f>IF(A484&lt;&gt;"",IF(MID(C484,1,1)="r",SigmaEpsReinf(J484,$AS$42:$AS$43,$AS$41,$AS$39,$AS$40,$AQ$38),""),"")</f>
        <v/>
      </c>
      <c r="Q484" s="92" t="str">
        <f t="shared" si="86"/>
        <v/>
      </c>
      <c r="R484" s="92" t="str">
        <f t="shared" si="87"/>
        <v/>
      </c>
      <c r="U484" s="5"/>
      <c r="V484" s="5"/>
      <c r="W484" s="94" t="str">
        <f t="shared" si="85"/>
        <v/>
      </c>
      <c r="X484" s="94" t="str">
        <f t="shared" si="88"/>
        <v/>
      </c>
      <c r="Y484" s="5"/>
      <c r="BK484" s="8"/>
      <c r="BL484" s="5"/>
      <c r="BM484" s="5"/>
      <c r="BN484" s="5"/>
      <c r="BO484" s="5"/>
      <c r="BP484" s="1"/>
      <c r="BQ484" s="1"/>
      <c r="BR484" s="1"/>
      <c r="BS484" s="1"/>
      <c r="BT484" s="1"/>
      <c r="BU484" s="4"/>
      <c r="BV484" s="1"/>
      <c r="BW484" s="3"/>
      <c r="BX484" s="4"/>
      <c r="BY484" s="5"/>
      <c r="BZ484" s="5"/>
      <c r="CA484" s="5"/>
      <c r="CB484" s="5"/>
      <c r="CC484" s="5"/>
      <c r="CD484" s="43"/>
    </row>
    <row r="485" spans="1:82" ht="15" customHeight="1" x14ac:dyDescent="0.25">
      <c r="A485" s="8"/>
      <c r="B485" s="5"/>
      <c r="C485" s="5"/>
      <c r="D485" s="5"/>
      <c r="E485" s="5"/>
      <c r="F485" s="94" t="str">
        <f t="shared" si="79"/>
        <v/>
      </c>
      <c r="G485" s="94" t="str">
        <f t="shared" si="80"/>
        <v/>
      </c>
      <c r="H485" s="127" t="str">
        <f>IF(A485&lt;&gt;"",IF(MID(C485,1,1)="c",$AS$26,IF(MID(C485,1,1)="r",$AS$41,IF(MID(C485,1,1)="p",#REF!,#REF!))),"")</f>
        <v/>
      </c>
      <c r="I485" s="92" t="str">
        <f t="shared" si="81"/>
        <v/>
      </c>
      <c r="J485" s="92" t="str">
        <f t="shared" si="82"/>
        <v/>
      </c>
      <c r="K485" s="92" t="str">
        <f t="shared" si="83"/>
        <v/>
      </c>
      <c r="L485" s="92" t="str">
        <f t="shared" si="84"/>
        <v/>
      </c>
      <c r="M485" s="95" t="str">
        <f>IF(A485&lt;&gt;"",IF(MID(C485,1,1)="c",SigmaEpsConcrete(I485,$AN$30:$AN$33,$AR$30:$AR$33,$AS$26,$AS$27,$AS$28,$AQ$20,$AU$19),""),"")</f>
        <v/>
      </c>
      <c r="N485" s="95" t="str">
        <f>IF(A485&lt;&gt;"",IF(MID(C485,1,1)="r",SigmaEpsReinf(J485,$AS$42:$AS$43,$AS$41,$AS$39,$AS$40,$AQ$38),""),"")</f>
        <v/>
      </c>
      <c r="Q485" s="92" t="str">
        <f t="shared" si="86"/>
        <v/>
      </c>
      <c r="R485" s="92" t="str">
        <f t="shared" si="87"/>
        <v/>
      </c>
      <c r="U485" s="5"/>
      <c r="V485" s="5"/>
      <c r="W485" s="94" t="str">
        <f t="shared" si="85"/>
        <v/>
      </c>
      <c r="X485" s="94" t="str">
        <f t="shared" si="88"/>
        <v/>
      </c>
      <c r="Y485" s="5"/>
      <c r="BK485" s="8"/>
      <c r="BL485" s="5"/>
      <c r="BM485" s="5"/>
      <c r="BN485" s="5"/>
      <c r="BO485" s="5"/>
      <c r="BP485" s="1"/>
      <c r="BQ485" s="1"/>
      <c r="BR485" s="1"/>
      <c r="BS485" s="1"/>
      <c r="BT485" s="1"/>
      <c r="BU485" s="4"/>
      <c r="BV485" s="1"/>
      <c r="BW485" s="3"/>
      <c r="BX485" s="4"/>
      <c r="BY485" s="5"/>
      <c r="BZ485" s="5"/>
      <c r="CA485" s="5"/>
      <c r="CB485" s="5"/>
      <c r="CC485" s="5"/>
      <c r="CD485" s="43"/>
    </row>
    <row r="486" spans="1:82" ht="15" customHeight="1" x14ac:dyDescent="0.25">
      <c r="A486" s="8"/>
      <c r="B486" s="5"/>
      <c r="C486" s="5"/>
      <c r="D486" s="5"/>
      <c r="E486" s="5"/>
      <c r="F486" s="94" t="str">
        <f t="shared" si="79"/>
        <v/>
      </c>
      <c r="G486" s="94" t="str">
        <f t="shared" si="80"/>
        <v/>
      </c>
      <c r="H486" s="127" t="str">
        <f>IF(A486&lt;&gt;"",IF(MID(C486,1,1)="c",$AS$26,IF(MID(C486,1,1)="r",$AS$41,IF(MID(C486,1,1)="p",#REF!,#REF!))),"")</f>
        <v/>
      </c>
      <c r="I486" s="92" t="str">
        <f t="shared" si="81"/>
        <v/>
      </c>
      <c r="J486" s="92" t="str">
        <f t="shared" si="82"/>
        <v/>
      </c>
      <c r="K486" s="92" t="str">
        <f t="shared" si="83"/>
        <v/>
      </c>
      <c r="L486" s="92" t="str">
        <f t="shared" si="84"/>
        <v/>
      </c>
      <c r="M486" s="95" t="str">
        <f>IF(A486&lt;&gt;"",IF(MID(C486,1,1)="c",SigmaEpsConcrete(I486,$AN$30:$AN$33,$AR$30:$AR$33,$AS$26,$AS$27,$AS$28,$AQ$20,$AU$19),""),"")</f>
        <v/>
      </c>
      <c r="N486" s="95" t="str">
        <f>IF(A486&lt;&gt;"",IF(MID(C486,1,1)="r",SigmaEpsReinf(J486,$AS$42:$AS$43,$AS$41,$AS$39,$AS$40,$AQ$38),""),"")</f>
        <v/>
      </c>
      <c r="Q486" s="92" t="str">
        <f t="shared" si="86"/>
        <v/>
      </c>
      <c r="R486" s="92" t="str">
        <f t="shared" si="87"/>
        <v/>
      </c>
      <c r="U486" s="5"/>
      <c r="V486" s="5"/>
      <c r="W486" s="94" t="str">
        <f t="shared" si="85"/>
        <v/>
      </c>
      <c r="X486" s="94" t="str">
        <f t="shared" si="88"/>
        <v/>
      </c>
      <c r="Y486" s="5"/>
      <c r="BK486" s="8"/>
      <c r="BL486" s="5"/>
      <c r="BM486" s="5"/>
      <c r="BN486" s="5"/>
      <c r="BO486" s="5"/>
      <c r="BP486" s="1"/>
      <c r="BQ486" s="1"/>
      <c r="BR486" s="1"/>
      <c r="BS486" s="1"/>
      <c r="BT486" s="1"/>
      <c r="BU486" s="4"/>
      <c r="BV486" s="1"/>
      <c r="BW486" s="3"/>
      <c r="BX486" s="4"/>
      <c r="BY486" s="5"/>
      <c r="BZ486" s="5"/>
      <c r="CA486" s="5"/>
      <c r="CB486" s="5"/>
      <c r="CC486" s="5"/>
      <c r="CD486" s="43"/>
    </row>
    <row r="487" spans="1:82" ht="15" customHeight="1" x14ac:dyDescent="0.25">
      <c r="A487" s="8"/>
      <c r="B487" s="5"/>
      <c r="C487" s="5"/>
      <c r="D487" s="5"/>
      <c r="E487" s="5"/>
      <c r="F487" s="94" t="str">
        <f t="shared" si="79"/>
        <v/>
      </c>
      <c r="G487" s="94" t="str">
        <f t="shared" si="80"/>
        <v/>
      </c>
      <c r="H487" s="127" t="str">
        <f>IF(A487&lt;&gt;"",IF(MID(C487,1,1)="c",$AS$26,IF(MID(C487,1,1)="r",$AS$41,IF(MID(C487,1,1)="p",#REF!,#REF!))),"")</f>
        <v/>
      </c>
      <c r="I487" s="92" t="str">
        <f t="shared" si="81"/>
        <v/>
      </c>
      <c r="J487" s="92" t="str">
        <f t="shared" si="82"/>
        <v/>
      </c>
      <c r="K487" s="92" t="str">
        <f t="shared" si="83"/>
        <v/>
      </c>
      <c r="L487" s="92" t="str">
        <f t="shared" si="84"/>
        <v/>
      </c>
      <c r="M487" s="95" t="str">
        <f>IF(A487&lt;&gt;"",IF(MID(C487,1,1)="c",SigmaEpsConcrete(I487,$AN$30:$AN$33,$AR$30:$AR$33,$AS$26,$AS$27,$AS$28,$AQ$20,$AU$19),""),"")</f>
        <v/>
      </c>
      <c r="N487" s="95" t="str">
        <f>IF(A487&lt;&gt;"",IF(MID(C487,1,1)="r",SigmaEpsReinf(J487,$AS$42:$AS$43,$AS$41,$AS$39,$AS$40,$AQ$38),""),"")</f>
        <v/>
      </c>
      <c r="Q487" s="92" t="str">
        <f t="shared" si="86"/>
        <v/>
      </c>
      <c r="R487" s="92" t="str">
        <f t="shared" si="87"/>
        <v/>
      </c>
      <c r="U487" s="5"/>
      <c r="V487" s="5"/>
      <c r="W487" s="94" t="str">
        <f t="shared" si="85"/>
        <v/>
      </c>
      <c r="X487" s="94" t="str">
        <f t="shared" si="88"/>
        <v/>
      </c>
      <c r="Y487" s="5"/>
      <c r="BK487" s="8"/>
      <c r="BL487" s="5"/>
      <c r="BM487" s="5"/>
      <c r="BN487" s="5"/>
      <c r="BO487" s="5"/>
      <c r="BP487" s="1"/>
      <c r="BQ487" s="1"/>
      <c r="BR487" s="1"/>
      <c r="BS487" s="1"/>
      <c r="BT487" s="1"/>
      <c r="BU487" s="4"/>
      <c r="BV487" s="1"/>
      <c r="BW487" s="3"/>
      <c r="BX487" s="4"/>
      <c r="BY487" s="5"/>
      <c r="BZ487" s="5"/>
      <c r="CA487" s="5"/>
      <c r="CB487" s="5"/>
      <c r="CC487" s="5"/>
      <c r="CD487" s="43"/>
    </row>
    <row r="488" spans="1:82" ht="15" customHeight="1" x14ac:dyDescent="0.25">
      <c r="A488" s="8"/>
      <c r="B488" s="5"/>
      <c r="C488" s="5"/>
      <c r="D488" s="5"/>
      <c r="E488" s="5"/>
      <c r="F488" s="94" t="str">
        <f t="shared" si="79"/>
        <v/>
      </c>
      <c r="G488" s="94" t="str">
        <f t="shared" si="80"/>
        <v/>
      </c>
      <c r="H488" s="127" t="str">
        <f>IF(A488&lt;&gt;"",IF(MID(C488,1,1)="c",$AS$26,IF(MID(C488,1,1)="r",$AS$41,IF(MID(C488,1,1)="p",#REF!,#REF!))),"")</f>
        <v/>
      </c>
      <c r="I488" s="92" t="str">
        <f t="shared" si="81"/>
        <v/>
      </c>
      <c r="J488" s="92" t="str">
        <f t="shared" si="82"/>
        <v/>
      </c>
      <c r="K488" s="92" t="str">
        <f t="shared" si="83"/>
        <v/>
      </c>
      <c r="L488" s="92" t="str">
        <f t="shared" si="84"/>
        <v/>
      </c>
      <c r="M488" s="95" t="str">
        <f>IF(A488&lt;&gt;"",IF(MID(C488,1,1)="c",SigmaEpsConcrete(I488,$AN$30:$AN$33,$AR$30:$AR$33,$AS$26,$AS$27,$AS$28,$AQ$20,$AU$19),""),"")</f>
        <v/>
      </c>
      <c r="N488" s="95" t="str">
        <f>IF(A488&lt;&gt;"",IF(MID(C488,1,1)="r",SigmaEpsReinf(J488,$AS$42:$AS$43,$AS$41,$AS$39,$AS$40,$AQ$38),""),"")</f>
        <v/>
      </c>
      <c r="Q488" s="92" t="str">
        <f t="shared" si="86"/>
        <v/>
      </c>
      <c r="R488" s="92" t="str">
        <f t="shared" si="87"/>
        <v/>
      </c>
      <c r="U488" s="5"/>
      <c r="V488" s="5"/>
      <c r="W488" s="94" t="str">
        <f t="shared" si="85"/>
        <v/>
      </c>
      <c r="X488" s="94" t="str">
        <f t="shared" si="88"/>
        <v/>
      </c>
      <c r="Y488" s="5"/>
      <c r="BK488" s="8"/>
      <c r="BL488" s="5"/>
      <c r="BM488" s="5"/>
      <c r="BN488" s="5"/>
      <c r="BO488" s="5"/>
      <c r="BP488" s="1"/>
      <c r="BQ488" s="1"/>
      <c r="BR488" s="1"/>
      <c r="BS488" s="1"/>
      <c r="BT488" s="1"/>
      <c r="BU488" s="4"/>
      <c r="BV488" s="1"/>
      <c r="BW488" s="3"/>
      <c r="BX488" s="4"/>
      <c r="BY488" s="5"/>
      <c r="BZ488" s="5"/>
      <c r="CA488" s="5"/>
      <c r="CB488" s="5"/>
      <c r="CC488" s="5"/>
      <c r="CD488" s="43"/>
    </row>
    <row r="489" spans="1:82" ht="15" customHeight="1" x14ac:dyDescent="0.25">
      <c r="A489" s="8"/>
      <c r="B489" s="5"/>
      <c r="C489" s="5"/>
      <c r="D489" s="5"/>
      <c r="E489" s="5"/>
      <c r="F489" s="94" t="str">
        <f t="shared" si="79"/>
        <v/>
      </c>
      <c r="G489" s="94" t="str">
        <f t="shared" si="80"/>
        <v/>
      </c>
      <c r="H489" s="127" t="str">
        <f>IF(A489&lt;&gt;"",IF(MID(C489,1,1)="c",$AS$26,IF(MID(C489,1,1)="r",$AS$41,IF(MID(C489,1,1)="p",#REF!,#REF!))),"")</f>
        <v/>
      </c>
      <c r="I489" s="92" t="str">
        <f t="shared" si="81"/>
        <v/>
      </c>
      <c r="J489" s="92" t="str">
        <f t="shared" si="82"/>
        <v/>
      </c>
      <c r="K489" s="92" t="str">
        <f t="shared" si="83"/>
        <v/>
      </c>
      <c r="L489" s="92" t="str">
        <f t="shared" si="84"/>
        <v/>
      </c>
      <c r="M489" s="95" t="str">
        <f>IF(A489&lt;&gt;"",IF(MID(C489,1,1)="c",SigmaEpsConcrete(I489,$AN$30:$AN$33,$AR$30:$AR$33,$AS$26,$AS$27,$AS$28,$AQ$20,$AU$19),""),"")</f>
        <v/>
      </c>
      <c r="N489" s="95" t="str">
        <f>IF(A489&lt;&gt;"",IF(MID(C489,1,1)="r",SigmaEpsReinf(J489,$AS$42:$AS$43,$AS$41,$AS$39,$AS$40,$AQ$38),""),"")</f>
        <v/>
      </c>
      <c r="Q489" s="92" t="str">
        <f t="shared" si="86"/>
        <v/>
      </c>
      <c r="R489" s="92" t="str">
        <f t="shared" si="87"/>
        <v/>
      </c>
      <c r="U489" s="5"/>
      <c r="V489" s="5"/>
      <c r="W489" s="94" t="str">
        <f t="shared" si="85"/>
        <v/>
      </c>
      <c r="X489" s="94" t="str">
        <f t="shared" si="88"/>
        <v/>
      </c>
      <c r="Y489" s="5"/>
      <c r="BK489" s="8"/>
      <c r="BL489" s="5"/>
      <c r="BM489" s="5"/>
      <c r="BN489" s="5"/>
      <c r="BO489" s="5"/>
      <c r="BP489" s="1"/>
      <c r="BQ489" s="1"/>
      <c r="BR489" s="1"/>
      <c r="BS489" s="1"/>
      <c r="BT489" s="1"/>
      <c r="BU489" s="4"/>
      <c r="BV489" s="1"/>
      <c r="BW489" s="3"/>
      <c r="BX489" s="4"/>
      <c r="BY489" s="5"/>
      <c r="BZ489" s="5"/>
      <c r="CA489" s="5"/>
      <c r="CB489" s="5"/>
      <c r="CC489" s="5"/>
      <c r="CD489" s="43"/>
    </row>
    <row r="490" spans="1:82" ht="15" customHeight="1" x14ac:dyDescent="0.25">
      <c r="A490" s="8"/>
      <c r="B490" s="5"/>
      <c r="C490" s="5"/>
      <c r="D490" s="5"/>
      <c r="E490" s="5"/>
      <c r="F490" s="94" t="str">
        <f t="shared" si="79"/>
        <v/>
      </c>
      <c r="G490" s="94" t="str">
        <f t="shared" si="80"/>
        <v/>
      </c>
      <c r="H490" s="127" t="str">
        <f>IF(A490&lt;&gt;"",IF(MID(C490,1,1)="c",$AS$26,IF(MID(C490,1,1)="r",$AS$41,IF(MID(C490,1,1)="p",#REF!,#REF!))),"")</f>
        <v/>
      </c>
      <c r="I490" s="92" t="str">
        <f t="shared" si="81"/>
        <v/>
      </c>
      <c r="J490" s="92" t="str">
        <f t="shared" si="82"/>
        <v/>
      </c>
      <c r="K490" s="92" t="str">
        <f t="shared" si="83"/>
        <v/>
      </c>
      <c r="L490" s="92" t="str">
        <f t="shared" si="84"/>
        <v/>
      </c>
      <c r="M490" s="95" t="str">
        <f>IF(A490&lt;&gt;"",IF(MID(C490,1,1)="c",SigmaEpsConcrete(I490,$AN$30:$AN$33,$AR$30:$AR$33,$AS$26,$AS$27,$AS$28,$AQ$20,$AU$19),""),"")</f>
        <v/>
      </c>
      <c r="N490" s="95" t="str">
        <f>IF(A490&lt;&gt;"",IF(MID(C490,1,1)="r",SigmaEpsReinf(J490,$AS$42:$AS$43,$AS$41,$AS$39,$AS$40,$AQ$38),""),"")</f>
        <v/>
      </c>
      <c r="Q490" s="92" t="str">
        <f t="shared" si="86"/>
        <v/>
      </c>
      <c r="R490" s="92" t="str">
        <f t="shared" si="87"/>
        <v/>
      </c>
      <c r="U490" s="5"/>
      <c r="V490" s="5"/>
      <c r="W490" s="94" t="str">
        <f t="shared" si="85"/>
        <v/>
      </c>
      <c r="X490" s="94" t="str">
        <f t="shared" si="88"/>
        <v/>
      </c>
      <c r="Y490" s="5"/>
      <c r="BK490" s="8"/>
      <c r="BL490" s="5"/>
      <c r="BM490" s="5"/>
      <c r="BN490" s="5"/>
      <c r="BO490" s="5"/>
      <c r="BP490" s="1"/>
      <c r="BQ490" s="1"/>
      <c r="BR490" s="1"/>
      <c r="BS490" s="1"/>
      <c r="BT490" s="1"/>
      <c r="BU490" s="4"/>
      <c r="BV490" s="1"/>
      <c r="BW490" s="3"/>
      <c r="BX490" s="4"/>
      <c r="BY490" s="5"/>
      <c r="BZ490" s="5"/>
      <c r="CA490" s="5"/>
      <c r="CB490" s="5"/>
      <c r="CC490" s="5"/>
      <c r="CD490" s="43"/>
    </row>
    <row r="491" spans="1:82" ht="15" customHeight="1" x14ac:dyDescent="0.25">
      <c r="A491" s="8"/>
      <c r="B491" s="5"/>
      <c r="C491" s="5"/>
      <c r="D491" s="5"/>
      <c r="E491" s="5"/>
      <c r="F491" s="94" t="str">
        <f t="shared" si="79"/>
        <v/>
      </c>
      <c r="G491" s="94" t="str">
        <f t="shared" si="80"/>
        <v/>
      </c>
      <c r="H491" s="127" t="str">
        <f>IF(A491&lt;&gt;"",IF(MID(C491,1,1)="c",$AS$26,IF(MID(C491,1,1)="r",$AS$41,IF(MID(C491,1,1)="p",#REF!,#REF!))),"")</f>
        <v/>
      </c>
      <c r="I491" s="92" t="str">
        <f t="shared" si="81"/>
        <v/>
      </c>
      <c r="J491" s="92" t="str">
        <f t="shared" si="82"/>
        <v/>
      </c>
      <c r="K491" s="92" t="str">
        <f t="shared" si="83"/>
        <v/>
      </c>
      <c r="L491" s="92" t="str">
        <f t="shared" si="84"/>
        <v/>
      </c>
      <c r="M491" s="95" t="str">
        <f>IF(A491&lt;&gt;"",IF(MID(C491,1,1)="c",SigmaEpsConcrete(I491,$AN$30:$AN$33,$AR$30:$AR$33,$AS$26,$AS$27,$AS$28,$AQ$20,$AU$19),""),"")</f>
        <v/>
      </c>
      <c r="N491" s="95" t="str">
        <f>IF(A491&lt;&gt;"",IF(MID(C491,1,1)="r",SigmaEpsReinf(J491,$AS$42:$AS$43,$AS$41,$AS$39,$AS$40,$AQ$38),""),"")</f>
        <v/>
      </c>
      <c r="Q491" s="92" t="str">
        <f t="shared" si="86"/>
        <v/>
      </c>
      <c r="R491" s="92" t="str">
        <f t="shared" si="87"/>
        <v/>
      </c>
      <c r="U491" s="5"/>
      <c r="V491" s="5"/>
      <c r="W491" s="94" t="str">
        <f t="shared" si="85"/>
        <v/>
      </c>
      <c r="X491" s="94" t="str">
        <f t="shared" si="88"/>
        <v/>
      </c>
      <c r="Y491" s="5"/>
      <c r="BK491" s="8"/>
      <c r="BL491" s="5"/>
      <c r="BM491" s="5"/>
      <c r="BN491" s="5"/>
      <c r="BO491" s="5"/>
      <c r="BP491" s="1"/>
      <c r="BQ491" s="1"/>
      <c r="BR491" s="1"/>
      <c r="BS491" s="1"/>
      <c r="BT491" s="1"/>
      <c r="BU491" s="4"/>
      <c r="BV491" s="1"/>
      <c r="BW491" s="3"/>
      <c r="BX491" s="4"/>
      <c r="BY491" s="5"/>
      <c r="BZ491" s="5"/>
      <c r="CA491" s="5"/>
      <c r="CB491" s="5"/>
      <c r="CC491" s="5"/>
      <c r="CD491" s="43"/>
    </row>
    <row r="492" spans="1:82" ht="15" customHeight="1" x14ac:dyDescent="0.25">
      <c r="A492" s="8"/>
      <c r="B492" s="5"/>
      <c r="C492" s="5"/>
      <c r="D492" s="5"/>
      <c r="E492" s="5"/>
      <c r="F492" s="94" t="str">
        <f t="shared" si="79"/>
        <v/>
      </c>
      <c r="G492" s="94" t="str">
        <f t="shared" si="80"/>
        <v/>
      </c>
      <c r="H492" s="127" t="str">
        <f>IF(A492&lt;&gt;"",IF(MID(C492,1,1)="c",$AS$26,IF(MID(C492,1,1)="r",$AS$41,IF(MID(C492,1,1)="p",#REF!,#REF!))),"")</f>
        <v/>
      </c>
      <c r="I492" s="92" t="str">
        <f t="shared" si="81"/>
        <v/>
      </c>
      <c r="J492" s="92" t="str">
        <f t="shared" si="82"/>
        <v/>
      </c>
      <c r="K492" s="92" t="str">
        <f t="shared" si="83"/>
        <v/>
      </c>
      <c r="L492" s="92" t="str">
        <f t="shared" si="84"/>
        <v/>
      </c>
      <c r="M492" s="95" t="str">
        <f>IF(A492&lt;&gt;"",IF(MID(C492,1,1)="c",SigmaEpsConcrete(I492,$AN$30:$AN$33,$AR$30:$AR$33,$AS$26,$AS$27,$AS$28,$AQ$20,$AU$19),""),"")</f>
        <v/>
      </c>
      <c r="N492" s="95" t="str">
        <f>IF(A492&lt;&gt;"",IF(MID(C492,1,1)="r",SigmaEpsReinf(J492,$AS$42:$AS$43,$AS$41,$AS$39,$AS$40,$AQ$38),""),"")</f>
        <v/>
      </c>
      <c r="Q492" s="92" t="str">
        <f t="shared" si="86"/>
        <v/>
      </c>
      <c r="R492" s="92" t="str">
        <f t="shared" si="87"/>
        <v/>
      </c>
      <c r="U492" s="5"/>
      <c r="V492" s="5"/>
      <c r="W492" s="94" t="str">
        <f t="shared" si="85"/>
        <v/>
      </c>
      <c r="X492" s="94" t="str">
        <f t="shared" si="88"/>
        <v/>
      </c>
      <c r="Y492" s="5"/>
      <c r="BK492" s="8"/>
      <c r="BL492" s="5"/>
      <c r="BM492" s="5"/>
      <c r="BN492" s="5"/>
      <c r="BO492" s="5"/>
      <c r="BP492" s="1"/>
      <c r="BQ492" s="1"/>
      <c r="BR492" s="1"/>
      <c r="BS492" s="1"/>
      <c r="BT492" s="1"/>
      <c r="BU492" s="4"/>
      <c r="BV492" s="1"/>
      <c r="BW492" s="3"/>
      <c r="BX492" s="4"/>
      <c r="BY492" s="5"/>
      <c r="BZ492" s="5"/>
      <c r="CA492" s="5"/>
      <c r="CB492" s="5"/>
      <c r="CC492" s="5"/>
      <c r="CD492" s="43"/>
    </row>
    <row r="493" spans="1:82" ht="15" customHeight="1" x14ac:dyDescent="0.25">
      <c r="A493" s="8"/>
      <c r="B493" s="5"/>
      <c r="C493" s="5"/>
      <c r="D493" s="5"/>
      <c r="E493" s="5"/>
      <c r="F493" s="94" t="str">
        <f t="shared" si="79"/>
        <v/>
      </c>
      <c r="G493" s="94" t="str">
        <f t="shared" si="80"/>
        <v/>
      </c>
      <c r="H493" s="127" t="str">
        <f>IF(A493&lt;&gt;"",IF(MID(C493,1,1)="c",$AS$26,IF(MID(C493,1,1)="r",$AS$41,IF(MID(C493,1,1)="p",#REF!,#REF!))),"")</f>
        <v/>
      </c>
      <c r="I493" s="92" t="str">
        <f t="shared" si="81"/>
        <v/>
      </c>
      <c r="J493" s="92" t="str">
        <f t="shared" si="82"/>
        <v/>
      </c>
      <c r="K493" s="92" t="str">
        <f t="shared" si="83"/>
        <v/>
      </c>
      <c r="L493" s="92" t="str">
        <f t="shared" si="84"/>
        <v/>
      </c>
      <c r="M493" s="95" t="str">
        <f>IF(A493&lt;&gt;"",IF(MID(C493,1,1)="c",SigmaEpsConcrete(I493,$AN$30:$AN$33,$AR$30:$AR$33,$AS$26,$AS$27,$AS$28,$AQ$20,$AU$19),""),"")</f>
        <v/>
      </c>
      <c r="N493" s="95" t="str">
        <f>IF(A493&lt;&gt;"",IF(MID(C493,1,1)="r",SigmaEpsReinf(J493,$AS$42:$AS$43,$AS$41,$AS$39,$AS$40,$AQ$38),""),"")</f>
        <v/>
      </c>
      <c r="Q493" s="92" t="str">
        <f t="shared" si="86"/>
        <v/>
      </c>
      <c r="R493" s="92" t="str">
        <f t="shared" si="87"/>
        <v/>
      </c>
      <c r="U493" s="5"/>
      <c r="V493" s="5"/>
      <c r="W493" s="94" t="str">
        <f t="shared" si="85"/>
        <v/>
      </c>
      <c r="X493" s="94" t="str">
        <f t="shared" si="88"/>
        <v/>
      </c>
      <c r="Y493" s="5"/>
      <c r="BK493" s="8"/>
      <c r="BL493" s="5"/>
      <c r="BM493" s="5"/>
      <c r="BN493" s="5"/>
      <c r="BO493" s="5"/>
      <c r="BP493" s="1"/>
      <c r="BQ493" s="1"/>
      <c r="BR493" s="1"/>
      <c r="BS493" s="1"/>
      <c r="BT493" s="1"/>
      <c r="BU493" s="4"/>
      <c r="BV493" s="1"/>
      <c r="BW493" s="3"/>
      <c r="BX493" s="4"/>
      <c r="BY493" s="5"/>
      <c r="BZ493" s="5"/>
      <c r="CA493" s="5"/>
      <c r="CB493" s="5"/>
      <c r="CC493" s="5"/>
      <c r="CD493" s="43"/>
    </row>
    <row r="494" spans="1:82" ht="15" customHeight="1" x14ac:dyDescent="0.25">
      <c r="A494" s="8"/>
      <c r="B494" s="5"/>
      <c r="C494" s="5"/>
      <c r="D494" s="5"/>
      <c r="E494" s="5"/>
      <c r="F494" s="94" t="str">
        <f t="shared" si="79"/>
        <v/>
      </c>
      <c r="G494" s="94" t="str">
        <f t="shared" si="80"/>
        <v/>
      </c>
      <c r="H494" s="127" t="str">
        <f>IF(A494&lt;&gt;"",IF(MID(C494,1,1)="c",$AS$26,IF(MID(C494,1,1)="r",$AS$41,IF(MID(C494,1,1)="p",#REF!,#REF!))),"")</f>
        <v/>
      </c>
      <c r="I494" s="92" t="str">
        <f t="shared" si="81"/>
        <v/>
      </c>
      <c r="J494" s="92" t="str">
        <f t="shared" si="82"/>
        <v/>
      </c>
      <c r="K494" s="92" t="str">
        <f t="shared" si="83"/>
        <v/>
      </c>
      <c r="L494" s="92" t="str">
        <f t="shared" si="84"/>
        <v/>
      </c>
      <c r="M494" s="95" t="str">
        <f>IF(A494&lt;&gt;"",IF(MID(C494,1,1)="c",SigmaEpsConcrete(I494,$AN$30:$AN$33,$AR$30:$AR$33,$AS$26,$AS$27,$AS$28,$AQ$20,$AU$19),""),"")</f>
        <v/>
      </c>
      <c r="N494" s="95" t="str">
        <f>IF(A494&lt;&gt;"",IF(MID(C494,1,1)="r",SigmaEpsReinf(J494,$AS$42:$AS$43,$AS$41,$AS$39,$AS$40,$AQ$38),""),"")</f>
        <v/>
      </c>
      <c r="Q494" s="92" t="str">
        <f t="shared" si="86"/>
        <v/>
      </c>
      <c r="R494" s="92" t="str">
        <f t="shared" si="87"/>
        <v/>
      </c>
      <c r="U494" s="5"/>
      <c r="V494" s="5"/>
      <c r="W494" s="94" t="str">
        <f t="shared" si="85"/>
        <v/>
      </c>
      <c r="X494" s="94" t="str">
        <f t="shared" si="88"/>
        <v/>
      </c>
      <c r="Y494" s="5"/>
      <c r="BK494" s="8"/>
      <c r="BL494" s="5"/>
      <c r="BM494" s="5"/>
      <c r="BN494" s="5"/>
      <c r="BO494" s="5"/>
      <c r="BP494" s="1"/>
      <c r="BQ494" s="1"/>
      <c r="BR494" s="1"/>
      <c r="BS494" s="1"/>
      <c r="BT494" s="1"/>
      <c r="BU494" s="4"/>
      <c r="BV494" s="1"/>
      <c r="BW494" s="3"/>
      <c r="BX494" s="4"/>
      <c r="BY494" s="5"/>
      <c r="BZ494" s="5"/>
      <c r="CA494" s="5"/>
      <c r="CB494" s="5"/>
      <c r="CC494" s="5"/>
      <c r="CD494" s="43"/>
    </row>
    <row r="495" spans="1:82" ht="15" customHeight="1" x14ac:dyDescent="0.25">
      <c r="A495" s="8"/>
      <c r="B495" s="5"/>
      <c r="C495" s="5"/>
      <c r="D495" s="5"/>
      <c r="E495" s="5"/>
      <c r="F495" s="94" t="str">
        <f t="shared" si="79"/>
        <v/>
      </c>
      <c r="G495" s="94" t="str">
        <f t="shared" si="80"/>
        <v/>
      </c>
      <c r="H495" s="127" t="str">
        <f>IF(A495&lt;&gt;"",IF(MID(C495,1,1)="c",$AS$26,IF(MID(C495,1,1)="r",$AS$41,IF(MID(C495,1,1)="p",#REF!,#REF!))),"")</f>
        <v/>
      </c>
      <c r="I495" s="92" t="str">
        <f t="shared" si="81"/>
        <v/>
      </c>
      <c r="J495" s="92" t="str">
        <f t="shared" si="82"/>
        <v/>
      </c>
      <c r="K495" s="92" t="str">
        <f t="shared" si="83"/>
        <v/>
      </c>
      <c r="L495" s="92" t="str">
        <f t="shared" si="84"/>
        <v/>
      </c>
      <c r="M495" s="95" t="str">
        <f>IF(A495&lt;&gt;"",IF(MID(C495,1,1)="c",SigmaEpsConcrete(I495,$AN$30:$AN$33,$AR$30:$AR$33,$AS$26,$AS$27,$AS$28,$AQ$20,$AU$19),""),"")</f>
        <v/>
      </c>
      <c r="N495" s="95" t="str">
        <f>IF(A495&lt;&gt;"",IF(MID(C495,1,1)="r",SigmaEpsReinf(J495,$AS$42:$AS$43,$AS$41,$AS$39,$AS$40,$AQ$38),""),"")</f>
        <v/>
      </c>
      <c r="Q495" s="92" t="str">
        <f t="shared" si="86"/>
        <v/>
      </c>
      <c r="R495" s="92" t="str">
        <f t="shared" si="87"/>
        <v/>
      </c>
      <c r="U495" s="5"/>
      <c r="V495" s="5"/>
      <c r="W495" s="94" t="str">
        <f t="shared" si="85"/>
        <v/>
      </c>
      <c r="X495" s="94" t="str">
        <f t="shared" si="88"/>
        <v/>
      </c>
      <c r="Y495" s="5"/>
      <c r="BK495" s="8"/>
      <c r="BL495" s="5"/>
      <c r="BM495" s="5"/>
      <c r="BN495" s="5"/>
      <c r="BO495" s="5"/>
      <c r="BP495" s="1"/>
      <c r="BQ495" s="1"/>
      <c r="BR495" s="1"/>
      <c r="BS495" s="1"/>
      <c r="BT495" s="1"/>
      <c r="BU495" s="4"/>
      <c r="BV495" s="1"/>
      <c r="BW495" s="3"/>
      <c r="BX495" s="4"/>
      <c r="BY495" s="5"/>
      <c r="BZ495" s="5"/>
      <c r="CA495" s="5"/>
      <c r="CB495" s="5"/>
      <c r="CC495" s="5"/>
      <c r="CD495" s="43"/>
    </row>
    <row r="496" spans="1:82" ht="15" customHeight="1" x14ac:dyDescent="0.25">
      <c r="A496" s="8"/>
      <c r="B496" s="5"/>
      <c r="C496" s="5"/>
      <c r="D496" s="5"/>
      <c r="E496" s="5"/>
      <c r="F496" s="94" t="str">
        <f t="shared" si="79"/>
        <v/>
      </c>
      <c r="G496" s="94" t="str">
        <f t="shared" si="80"/>
        <v/>
      </c>
      <c r="H496" s="127" t="str">
        <f>IF(A496&lt;&gt;"",IF(MID(C496,1,1)="c",$AS$26,IF(MID(C496,1,1)="r",$AS$41,IF(MID(C496,1,1)="p",#REF!,#REF!))),"")</f>
        <v/>
      </c>
      <c r="I496" s="92" t="str">
        <f t="shared" si="81"/>
        <v/>
      </c>
      <c r="J496" s="92" t="str">
        <f t="shared" si="82"/>
        <v/>
      </c>
      <c r="K496" s="92" t="str">
        <f t="shared" si="83"/>
        <v/>
      </c>
      <c r="L496" s="92" t="str">
        <f t="shared" si="84"/>
        <v/>
      </c>
      <c r="M496" s="95" t="str">
        <f>IF(A496&lt;&gt;"",IF(MID(C496,1,1)="c",SigmaEpsConcrete(I496,$AN$30:$AN$33,$AR$30:$AR$33,$AS$26,$AS$27,$AS$28,$AQ$20,$AU$19),""),"")</f>
        <v/>
      </c>
      <c r="N496" s="95" t="str">
        <f>IF(A496&lt;&gt;"",IF(MID(C496,1,1)="r",SigmaEpsReinf(J496,$AS$42:$AS$43,$AS$41,$AS$39,$AS$40,$AQ$38),""),"")</f>
        <v/>
      </c>
      <c r="Q496" s="92" t="str">
        <f t="shared" si="86"/>
        <v/>
      </c>
      <c r="R496" s="92" t="str">
        <f t="shared" si="87"/>
        <v/>
      </c>
      <c r="U496" s="5"/>
      <c r="V496" s="5"/>
      <c r="W496" s="94" t="str">
        <f t="shared" si="85"/>
        <v/>
      </c>
      <c r="X496" s="94" t="str">
        <f t="shared" si="88"/>
        <v/>
      </c>
      <c r="Y496" s="5"/>
      <c r="BK496" s="8"/>
      <c r="BL496" s="5"/>
      <c r="BM496" s="5"/>
      <c r="BN496" s="5"/>
      <c r="BO496" s="5"/>
      <c r="BP496" s="1"/>
      <c r="BQ496" s="1"/>
      <c r="BR496" s="1"/>
      <c r="BS496" s="1"/>
      <c r="BT496" s="1"/>
      <c r="BU496" s="4"/>
      <c r="BV496" s="1"/>
      <c r="BW496" s="3"/>
      <c r="BX496" s="4"/>
      <c r="BY496" s="5"/>
      <c r="BZ496" s="5"/>
      <c r="CA496" s="5"/>
      <c r="CB496" s="5"/>
      <c r="CC496" s="5"/>
      <c r="CD496" s="43"/>
    </row>
    <row r="497" spans="1:82" ht="15" customHeight="1" x14ac:dyDescent="0.25">
      <c r="A497" s="8"/>
      <c r="B497" s="5"/>
      <c r="C497" s="5"/>
      <c r="D497" s="5"/>
      <c r="E497" s="5"/>
      <c r="F497" s="94" t="str">
        <f t="shared" si="79"/>
        <v/>
      </c>
      <c r="G497" s="94" t="str">
        <f t="shared" si="80"/>
        <v/>
      </c>
      <c r="H497" s="127" t="str">
        <f>IF(A497&lt;&gt;"",IF(MID(C497,1,1)="c",$AS$26,IF(MID(C497,1,1)="r",$AS$41,IF(MID(C497,1,1)="p",#REF!,#REF!))),"")</f>
        <v/>
      </c>
      <c r="I497" s="92" t="str">
        <f t="shared" si="81"/>
        <v/>
      </c>
      <c r="J497" s="92" t="str">
        <f t="shared" si="82"/>
        <v/>
      </c>
      <c r="K497" s="92" t="str">
        <f t="shared" si="83"/>
        <v/>
      </c>
      <c r="L497" s="92" t="str">
        <f t="shared" si="84"/>
        <v/>
      </c>
      <c r="M497" s="95" t="str">
        <f>IF(A497&lt;&gt;"",IF(MID(C497,1,1)="c",SigmaEpsConcrete(I497,$AN$30:$AN$33,$AR$30:$AR$33,$AS$26,$AS$27,$AS$28,$AQ$20,$AU$19),""),"")</f>
        <v/>
      </c>
      <c r="N497" s="95" t="str">
        <f>IF(A497&lt;&gt;"",IF(MID(C497,1,1)="r",SigmaEpsReinf(J497,$AS$42:$AS$43,$AS$41,$AS$39,$AS$40,$AQ$38),""),"")</f>
        <v/>
      </c>
      <c r="Q497" s="92" t="str">
        <f t="shared" si="86"/>
        <v/>
      </c>
      <c r="R497" s="92" t="str">
        <f t="shared" si="87"/>
        <v/>
      </c>
      <c r="U497" s="5"/>
      <c r="V497" s="5"/>
      <c r="W497" s="94" t="str">
        <f t="shared" si="85"/>
        <v/>
      </c>
      <c r="X497" s="94" t="str">
        <f t="shared" si="88"/>
        <v/>
      </c>
      <c r="Y497" s="5"/>
      <c r="BK497" s="8"/>
      <c r="BL497" s="5"/>
      <c r="BM497" s="5"/>
      <c r="BN497" s="5"/>
      <c r="BO497" s="5"/>
      <c r="BP497" s="1"/>
      <c r="BQ497" s="1"/>
      <c r="BR497" s="1"/>
      <c r="BS497" s="1"/>
      <c r="BT497" s="1"/>
      <c r="BU497" s="4"/>
      <c r="BV497" s="1"/>
      <c r="BW497" s="3"/>
      <c r="BX497" s="4"/>
      <c r="BY497" s="5"/>
      <c r="BZ497" s="5"/>
      <c r="CA497" s="5"/>
      <c r="CB497" s="5"/>
      <c r="CC497" s="5"/>
      <c r="CD497" s="43"/>
    </row>
    <row r="498" spans="1:82" ht="15" customHeight="1" x14ac:dyDescent="0.25">
      <c r="A498" s="8"/>
      <c r="B498" s="5"/>
      <c r="C498" s="5"/>
      <c r="D498" s="5"/>
      <c r="E498" s="5"/>
      <c r="F498" s="94" t="str">
        <f t="shared" si="79"/>
        <v/>
      </c>
      <c r="G498" s="94" t="str">
        <f t="shared" si="80"/>
        <v/>
      </c>
      <c r="H498" s="127" t="str">
        <f>IF(A498&lt;&gt;"",IF(MID(C498,1,1)="c",$AS$26,IF(MID(C498,1,1)="r",$AS$41,IF(MID(C498,1,1)="p",#REF!,#REF!))),"")</f>
        <v/>
      </c>
      <c r="I498" s="92" t="str">
        <f t="shared" si="81"/>
        <v/>
      </c>
      <c r="J498" s="92" t="str">
        <f t="shared" si="82"/>
        <v/>
      </c>
      <c r="K498" s="92" t="str">
        <f t="shared" si="83"/>
        <v/>
      </c>
      <c r="L498" s="92" t="str">
        <f t="shared" si="84"/>
        <v/>
      </c>
      <c r="M498" s="95" t="str">
        <f>IF(A498&lt;&gt;"",IF(MID(C498,1,1)="c",SigmaEpsConcrete(I498,$AN$30:$AN$33,$AR$30:$AR$33,$AS$26,$AS$27,$AS$28,$AQ$20,$AU$19),""),"")</f>
        <v/>
      </c>
      <c r="N498" s="95" t="str">
        <f>IF(A498&lt;&gt;"",IF(MID(C498,1,1)="r",SigmaEpsReinf(J498,$AS$42:$AS$43,$AS$41,$AS$39,$AS$40,$AQ$38),""),"")</f>
        <v/>
      </c>
      <c r="Q498" s="92" t="str">
        <f t="shared" si="86"/>
        <v/>
      </c>
      <c r="R498" s="92" t="str">
        <f t="shared" si="87"/>
        <v/>
      </c>
      <c r="U498" s="5"/>
      <c r="V498" s="5"/>
      <c r="W498" s="94" t="str">
        <f t="shared" si="85"/>
        <v/>
      </c>
      <c r="X498" s="94" t="str">
        <f t="shared" si="88"/>
        <v/>
      </c>
      <c r="Y498" s="5"/>
      <c r="BK498" s="8"/>
      <c r="BL498" s="5"/>
      <c r="BM498" s="5"/>
      <c r="BN498" s="5"/>
      <c r="BO498" s="5"/>
      <c r="BP498" s="1"/>
      <c r="BQ498" s="1"/>
      <c r="BR498" s="1"/>
      <c r="BS498" s="1"/>
      <c r="BT498" s="1"/>
      <c r="BU498" s="4"/>
      <c r="BV498" s="1"/>
      <c r="BW498" s="3"/>
      <c r="BX498" s="4"/>
      <c r="BY498" s="5"/>
      <c r="BZ498" s="5"/>
      <c r="CA498" s="5"/>
      <c r="CB498" s="5"/>
      <c r="CC498" s="5"/>
      <c r="CD498" s="43"/>
    </row>
    <row r="499" spans="1:82" ht="15" customHeight="1" x14ac:dyDescent="0.25">
      <c r="A499" s="8"/>
      <c r="B499" s="5"/>
      <c r="C499" s="5"/>
      <c r="D499" s="5"/>
      <c r="E499" s="5"/>
      <c r="F499" s="94" t="str">
        <f t="shared" si="79"/>
        <v/>
      </c>
      <c r="G499" s="94" t="str">
        <f t="shared" si="80"/>
        <v/>
      </c>
      <c r="H499" s="127" t="str">
        <f>IF(A499&lt;&gt;"",IF(MID(C499,1,1)="c",$AS$26,IF(MID(C499,1,1)="r",$AS$41,IF(MID(C499,1,1)="p",#REF!,#REF!))),"")</f>
        <v/>
      </c>
      <c r="I499" s="92" t="str">
        <f t="shared" si="81"/>
        <v/>
      </c>
      <c r="J499" s="92" t="str">
        <f t="shared" si="82"/>
        <v/>
      </c>
      <c r="K499" s="92" t="str">
        <f t="shared" si="83"/>
        <v/>
      </c>
      <c r="L499" s="92" t="str">
        <f t="shared" si="84"/>
        <v/>
      </c>
      <c r="M499" s="95" t="str">
        <f>IF(A499&lt;&gt;"",IF(MID(C499,1,1)="c",SigmaEpsConcrete(I499,$AN$30:$AN$33,$AR$30:$AR$33,$AS$26,$AS$27,$AS$28,$AQ$20,$AU$19),""),"")</f>
        <v/>
      </c>
      <c r="N499" s="95" t="str">
        <f>IF(A499&lt;&gt;"",IF(MID(C499,1,1)="r",SigmaEpsReinf(J499,$AS$42:$AS$43,$AS$41,$AS$39,$AS$40,$AQ$38),""),"")</f>
        <v/>
      </c>
      <c r="Q499" s="92" t="str">
        <f t="shared" si="86"/>
        <v/>
      </c>
      <c r="R499" s="92" t="str">
        <f t="shared" si="87"/>
        <v/>
      </c>
      <c r="U499" s="5"/>
      <c r="V499" s="5"/>
      <c r="W499" s="94" t="str">
        <f t="shared" si="85"/>
        <v/>
      </c>
      <c r="X499" s="94" t="str">
        <f t="shared" si="88"/>
        <v/>
      </c>
      <c r="Y499" s="5"/>
      <c r="BK499" s="8"/>
      <c r="BL499" s="5"/>
      <c r="BM499" s="5"/>
      <c r="BN499" s="5"/>
      <c r="BO499" s="5"/>
      <c r="BP499" s="1"/>
      <c r="BQ499" s="1"/>
      <c r="BR499" s="1"/>
      <c r="BS499" s="1"/>
      <c r="BT499" s="1"/>
      <c r="BU499" s="4"/>
      <c r="BV499" s="1"/>
      <c r="BW499" s="3"/>
      <c r="BX499" s="4"/>
      <c r="BY499" s="5"/>
      <c r="BZ499" s="5"/>
      <c r="CA499" s="5"/>
      <c r="CB499" s="5"/>
      <c r="CC499" s="5"/>
      <c r="CD499" s="43"/>
    </row>
    <row r="500" spans="1:82" ht="15" customHeight="1" x14ac:dyDescent="0.25">
      <c r="A500" s="8"/>
      <c r="B500" s="5"/>
      <c r="C500" s="5"/>
      <c r="D500" s="5"/>
      <c r="E500" s="5"/>
      <c r="F500" s="94" t="str">
        <f t="shared" si="79"/>
        <v/>
      </c>
      <c r="G500" s="94" t="str">
        <f t="shared" si="80"/>
        <v/>
      </c>
      <c r="H500" s="127" t="str">
        <f>IF(A500&lt;&gt;"",IF(MID(C500,1,1)="c",$AS$26,IF(MID(C500,1,1)="r",$AS$41,IF(MID(C500,1,1)="p",#REF!,#REF!))),"")</f>
        <v/>
      </c>
      <c r="I500" s="92" t="str">
        <f t="shared" si="81"/>
        <v/>
      </c>
      <c r="J500" s="92" t="str">
        <f t="shared" si="82"/>
        <v/>
      </c>
      <c r="K500" s="92" t="str">
        <f t="shared" si="83"/>
        <v/>
      </c>
      <c r="L500" s="92" t="str">
        <f t="shared" si="84"/>
        <v/>
      </c>
      <c r="M500" s="95" t="str">
        <f>IF(A500&lt;&gt;"",IF(MID(C500,1,1)="c",SigmaEpsConcrete(I500,$AN$30:$AN$33,$AR$30:$AR$33,$AS$26,$AS$27,$AS$28,$AQ$20,$AU$19),""),"")</f>
        <v/>
      </c>
      <c r="N500" s="95" t="str">
        <f>IF(A500&lt;&gt;"",IF(MID(C500,1,1)="r",SigmaEpsReinf(J500,$AS$42:$AS$43,$AS$41,$AS$39,$AS$40,$AQ$38),""),"")</f>
        <v/>
      </c>
      <c r="Q500" s="92" t="str">
        <f t="shared" si="86"/>
        <v/>
      </c>
      <c r="R500" s="92" t="str">
        <f t="shared" si="87"/>
        <v/>
      </c>
      <c r="U500" s="5"/>
      <c r="V500" s="5"/>
      <c r="W500" s="94" t="str">
        <f t="shared" si="85"/>
        <v/>
      </c>
      <c r="X500" s="94" t="str">
        <f t="shared" si="88"/>
        <v/>
      </c>
      <c r="Y500" s="5"/>
      <c r="BK500" s="8"/>
      <c r="BL500" s="5"/>
      <c r="BM500" s="5"/>
      <c r="BN500" s="5"/>
      <c r="BO500" s="5"/>
      <c r="BP500" s="1"/>
      <c r="BQ500" s="1"/>
      <c r="BR500" s="1"/>
      <c r="BS500" s="1"/>
      <c r="BT500" s="1"/>
      <c r="BU500" s="4"/>
      <c r="BV500" s="1"/>
      <c r="BW500" s="3"/>
      <c r="BX500" s="4"/>
      <c r="BY500" s="5"/>
      <c r="BZ500" s="5"/>
      <c r="CA500" s="5"/>
      <c r="CB500" s="5"/>
      <c r="CC500" s="5"/>
      <c r="CD500" s="43"/>
    </row>
    <row r="501" spans="1:82" ht="15" customHeight="1" x14ac:dyDescent="0.25">
      <c r="A501" s="8"/>
      <c r="B501" s="5"/>
      <c r="C501" s="5"/>
      <c r="D501" s="5"/>
      <c r="E501" s="5"/>
      <c r="F501" s="94" t="str">
        <f t="shared" si="79"/>
        <v/>
      </c>
      <c r="G501" s="94" t="str">
        <f t="shared" si="80"/>
        <v/>
      </c>
      <c r="H501" s="127" t="str">
        <f>IF(A501&lt;&gt;"",IF(MID(C501,1,1)="c",$AS$26,IF(MID(C501,1,1)="r",$AS$41,IF(MID(C501,1,1)="p",#REF!,#REF!))),"")</f>
        <v/>
      </c>
      <c r="I501" s="92" t="str">
        <f t="shared" si="81"/>
        <v/>
      </c>
      <c r="J501" s="92" t="str">
        <f t="shared" si="82"/>
        <v/>
      </c>
      <c r="K501" s="92" t="str">
        <f t="shared" si="83"/>
        <v/>
      </c>
      <c r="L501" s="92" t="str">
        <f t="shared" si="84"/>
        <v/>
      </c>
      <c r="M501" s="95" t="str">
        <f>IF(A501&lt;&gt;"",IF(MID(C501,1,1)="c",SigmaEpsConcrete(I501,$AN$30:$AN$33,$AR$30:$AR$33,$AS$26,$AS$27,$AS$28,$AQ$20,$AU$19),""),"")</f>
        <v/>
      </c>
      <c r="N501" s="95" t="str">
        <f>IF(A501&lt;&gt;"",IF(MID(C501,1,1)="r",SigmaEpsReinf(J501,$AS$42:$AS$43,$AS$41,$AS$39,$AS$40,$AQ$38),""),"")</f>
        <v/>
      </c>
      <c r="Q501" s="92" t="str">
        <f t="shared" si="86"/>
        <v/>
      </c>
      <c r="R501" s="92" t="str">
        <f t="shared" si="87"/>
        <v/>
      </c>
      <c r="U501" s="5"/>
      <c r="V501" s="5"/>
      <c r="W501" s="94" t="str">
        <f t="shared" si="85"/>
        <v/>
      </c>
      <c r="X501" s="94" t="str">
        <f t="shared" si="88"/>
        <v/>
      </c>
      <c r="Y501" s="5"/>
      <c r="BK501" s="8"/>
      <c r="BL501" s="5"/>
      <c r="BM501" s="5"/>
      <c r="BN501" s="5"/>
      <c r="BO501" s="5"/>
      <c r="BP501" s="1"/>
      <c r="BQ501" s="1"/>
      <c r="BR501" s="1"/>
      <c r="BS501" s="1"/>
      <c r="BT501" s="1"/>
      <c r="BU501" s="4"/>
      <c r="BV501" s="1"/>
      <c r="BW501" s="3"/>
      <c r="BX501" s="4"/>
      <c r="BY501" s="5"/>
      <c r="BZ501" s="5"/>
      <c r="CA501" s="5"/>
      <c r="CB501" s="5"/>
      <c r="CC501" s="5"/>
      <c r="CD501" s="43"/>
    </row>
    <row r="502" spans="1:82" ht="15" customHeight="1" x14ac:dyDescent="0.25">
      <c r="A502" s="8"/>
      <c r="B502" s="5"/>
      <c r="C502" s="5"/>
      <c r="D502" s="5"/>
      <c r="E502" s="5"/>
      <c r="F502" s="94" t="str">
        <f t="shared" si="79"/>
        <v/>
      </c>
      <c r="G502" s="94" t="str">
        <f t="shared" si="80"/>
        <v/>
      </c>
      <c r="H502" s="127" t="str">
        <f>IF(A502&lt;&gt;"",IF(MID(C502,1,1)="c",$AS$26,IF(MID(C502,1,1)="r",$AS$41,IF(MID(C502,1,1)="p",#REF!,#REF!))),"")</f>
        <v/>
      </c>
      <c r="I502" s="92" t="str">
        <f t="shared" si="81"/>
        <v/>
      </c>
      <c r="J502" s="92" t="str">
        <f t="shared" si="82"/>
        <v/>
      </c>
      <c r="K502" s="92" t="str">
        <f t="shared" si="83"/>
        <v/>
      </c>
      <c r="L502" s="92" t="str">
        <f t="shared" si="84"/>
        <v/>
      </c>
      <c r="M502" s="95" t="str">
        <f>IF(A502&lt;&gt;"",IF(MID(C502,1,1)="c",SigmaEpsConcrete(I502,$AN$30:$AN$33,$AR$30:$AR$33,$AS$26,$AS$27,$AS$28,$AQ$20,$AU$19),""),"")</f>
        <v/>
      </c>
      <c r="N502" s="95" t="str">
        <f>IF(A502&lt;&gt;"",IF(MID(C502,1,1)="r",SigmaEpsReinf(J502,$AS$42:$AS$43,$AS$41,$AS$39,$AS$40,$AQ$38),""),"")</f>
        <v/>
      </c>
      <c r="Q502" s="92" t="str">
        <f t="shared" si="86"/>
        <v/>
      </c>
      <c r="R502" s="92" t="str">
        <f t="shared" si="87"/>
        <v/>
      </c>
      <c r="U502" s="5"/>
      <c r="V502" s="5"/>
      <c r="W502" s="94" t="str">
        <f t="shared" si="85"/>
        <v/>
      </c>
      <c r="X502" s="94" t="str">
        <f t="shared" si="88"/>
        <v/>
      </c>
      <c r="Y502" s="5"/>
      <c r="BK502" s="8"/>
      <c r="BL502" s="5"/>
      <c r="BM502" s="5"/>
      <c r="BN502" s="5"/>
      <c r="BO502" s="5"/>
      <c r="BP502" s="1"/>
      <c r="BQ502" s="1"/>
      <c r="BR502" s="1"/>
      <c r="BS502" s="1"/>
      <c r="BT502" s="1"/>
      <c r="BU502" s="4"/>
      <c r="BV502" s="1"/>
      <c r="BW502" s="3"/>
      <c r="BX502" s="4"/>
      <c r="BY502" s="5"/>
      <c r="BZ502" s="5"/>
      <c r="CA502" s="5"/>
      <c r="CB502" s="5"/>
      <c r="CC502" s="5"/>
      <c r="CD502" s="43"/>
    </row>
    <row r="503" spans="1:82" ht="15" customHeight="1" x14ac:dyDescent="0.25">
      <c r="A503" s="8"/>
      <c r="B503" s="5"/>
      <c r="C503" s="5"/>
      <c r="D503" s="5"/>
      <c r="E503" s="5"/>
      <c r="F503" s="94" t="str">
        <f t="shared" si="79"/>
        <v/>
      </c>
      <c r="G503" s="94" t="str">
        <f t="shared" si="80"/>
        <v/>
      </c>
      <c r="H503" s="127" t="str">
        <f>IF(A503&lt;&gt;"",IF(MID(C503,1,1)="c",$AS$26,IF(MID(C503,1,1)="r",$AS$41,IF(MID(C503,1,1)="p",#REF!,#REF!))),"")</f>
        <v/>
      </c>
      <c r="I503" s="92" t="str">
        <f t="shared" si="81"/>
        <v/>
      </c>
      <c r="J503" s="92" t="str">
        <f t="shared" si="82"/>
        <v/>
      </c>
      <c r="K503" s="92" t="str">
        <f t="shared" si="83"/>
        <v/>
      </c>
      <c r="L503" s="92" t="str">
        <f t="shared" si="84"/>
        <v/>
      </c>
      <c r="M503" s="95" t="str">
        <f>IF(A503&lt;&gt;"",IF(MID(C503,1,1)="c",SigmaEpsConcrete(I503,$AN$30:$AN$33,$AR$30:$AR$33,$AS$26,$AS$27,$AS$28,$AQ$20,$AU$19),""),"")</f>
        <v/>
      </c>
      <c r="N503" s="95" t="str">
        <f>IF(A503&lt;&gt;"",IF(MID(C503,1,1)="r",SigmaEpsReinf(J503,$AS$42:$AS$43,$AS$41,$AS$39,$AS$40,$AQ$38),""),"")</f>
        <v/>
      </c>
      <c r="Q503" s="92" t="str">
        <f t="shared" si="86"/>
        <v/>
      </c>
      <c r="R503" s="92" t="str">
        <f t="shared" si="87"/>
        <v/>
      </c>
      <c r="U503" s="5"/>
      <c r="V503" s="5"/>
      <c r="W503" s="94" t="str">
        <f t="shared" si="85"/>
        <v/>
      </c>
      <c r="X503" s="94" t="str">
        <f t="shared" si="88"/>
        <v/>
      </c>
      <c r="Y503" s="5"/>
      <c r="BK503" s="8"/>
      <c r="BL503" s="5"/>
      <c r="BM503" s="5"/>
      <c r="BN503" s="5"/>
      <c r="BO503" s="5"/>
      <c r="BP503" s="1"/>
      <c r="BQ503" s="1"/>
      <c r="BR503" s="1"/>
      <c r="BS503" s="1"/>
      <c r="BT503" s="1"/>
      <c r="BU503" s="4"/>
      <c r="BV503" s="1"/>
      <c r="BW503" s="3"/>
      <c r="BX503" s="4"/>
      <c r="BY503" s="5"/>
      <c r="BZ503" s="5"/>
      <c r="CA503" s="5"/>
      <c r="CB503" s="5"/>
      <c r="CC503" s="5"/>
      <c r="CD503" s="43"/>
    </row>
    <row r="504" spans="1:82" ht="15" customHeight="1" x14ac:dyDescent="0.25">
      <c r="A504" s="8"/>
      <c r="B504" s="5"/>
      <c r="C504" s="5"/>
      <c r="D504" s="5"/>
      <c r="E504" s="5"/>
      <c r="F504" s="94" t="str">
        <f t="shared" si="79"/>
        <v/>
      </c>
      <c r="G504" s="94" t="str">
        <f t="shared" si="80"/>
        <v/>
      </c>
      <c r="H504" s="127" t="str">
        <f>IF(A504&lt;&gt;"",IF(MID(C504,1,1)="c",$AS$26,IF(MID(C504,1,1)="r",$AS$41,IF(MID(C504,1,1)="p",#REF!,#REF!))),"")</f>
        <v/>
      </c>
      <c r="I504" s="92" t="str">
        <f t="shared" si="81"/>
        <v/>
      </c>
      <c r="J504" s="92" t="str">
        <f t="shared" si="82"/>
        <v/>
      </c>
      <c r="K504" s="92" t="str">
        <f t="shared" si="83"/>
        <v/>
      </c>
      <c r="L504" s="92" t="str">
        <f t="shared" si="84"/>
        <v/>
      </c>
      <c r="M504" s="95" t="str">
        <f>IF(A504&lt;&gt;"",IF(MID(C504,1,1)="c",SigmaEpsConcrete(I504,$AN$30:$AN$33,$AR$30:$AR$33,$AS$26,$AS$27,$AS$28,$AQ$20,$AU$19),""),"")</f>
        <v/>
      </c>
      <c r="N504" s="95" t="str">
        <f>IF(A504&lt;&gt;"",IF(MID(C504,1,1)="r",SigmaEpsReinf(J504,$AS$42:$AS$43,$AS$41,$AS$39,$AS$40,$AQ$38),""),"")</f>
        <v/>
      </c>
      <c r="Q504" s="92" t="str">
        <f t="shared" si="86"/>
        <v/>
      </c>
      <c r="R504" s="92" t="str">
        <f t="shared" si="87"/>
        <v/>
      </c>
      <c r="U504" s="5"/>
      <c r="V504" s="5"/>
      <c r="W504" s="94" t="str">
        <f t="shared" si="85"/>
        <v/>
      </c>
      <c r="X504" s="94" t="str">
        <f t="shared" si="88"/>
        <v/>
      </c>
      <c r="Y504" s="5"/>
      <c r="BK504" s="8"/>
      <c r="BL504" s="5"/>
      <c r="BM504" s="5"/>
      <c r="BN504" s="5"/>
      <c r="BO504" s="5"/>
      <c r="BP504" s="1"/>
      <c r="BQ504" s="1"/>
      <c r="BR504" s="1"/>
      <c r="BS504" s="1"/>
      <c r="BT504" s="1"/>
      <c r="BU504" s="4"/>
      <c r="BV504" s="1"/>
      <c r="BW504" s="3"/>
      <c r="BX504" s="4"/>
      <c r="BY504" s="5"/>
      <c r="BZ504" s="5"/>
      <c r="CA504" s="5"/>
      <c r="CB504" s="5"/>
      <c r="CC504" s="5"/>
      <c r="CD504" s="43"/>
    </row>
    <row r="505" spans="1:82" ht="15" customHeight="1" x14ac:dyDescent="0.25">
      <c r="A505" s="8"/>
      <c r="B505" s="5"/>
      <c r="C505" s="5"/>
      <c r="D505" s="5"/>
      <c r="E505" s="5"/>
      <c r="F505" s="94" t="str">
        <f t="shared" si="79"/>
        <v/>
      </c>
      <c r="G505" s="94" t="str">
        <f t="shared" si="80"/>
        <v/>
      </c>
      <c r="H505" s="127" t="str">
        <f>IF(A505&lt;&gt;"",IF(MID(C505,1,1)="c",$AS$26,IF(MID(C505,1,1)="r",$AS$41,IF(MID(C505,1,1)="p",#REF!,#REF!))),"")</f>
        <v/>
      </c>
      <c r="I505" s="92" t="str">
        <f t="shared" si="81"/>
        <v/>
      </c>
      <c r="J505" s="92" t="str">
        <f t="shared" si="82"/>
        <v/>
      </c>
      <c r="K505" s="92" t="str">
        <f t="shared" si="83"/>
        <v/>
      </c>
      <c r="L505" s="92" t="str">
        <f t="shared" si="84"/>
        <v/>
      </c>
      <c r="M505" s="95" t="str">
        <f>IF(A505&lt;&gt;"",IF(MID(C505,1,1)="c",SigmaEpsConcrete(I505,$AN$30:$AN$33,$AR$30:$AR$33,$AS$26,$AS$27,$AS$28,$AQ$20,$AU$19),""),"")</f>
        <v/>
      </c>
      <c r="N505" s="95" t="str">
        <f>IF(A505&lt;&gt;"",IF(MID(C505,1,1)="r",SigmaEpsReinf(J505,$AS$42:$AS$43,$AS$41,$AS$39,$AS$40,$AQ$38),""),"")</f>
        <v/>
      </c>
      <c r="Q505" s="92" t="str">
        <f t="shared" si="86"/>
        <v/>
      </c>
      <c r="R505" s="92" t="str">
        <f t="shared" si="87"/>
        <v/>
      </c>
      <c r="U505" s="5"/>
      <c r="V505" s="5"/>
      <c r="W505" s="94" t="str">
        <f t="shared" si="85"/>
        <v/>
      </c>
      <c r="X505" s="94" t="str">
        <f t="shared" si="88"/>
        <v/>
      </c>
      <c r="Y505" s="5"/>
      <c r="BK505" s="8"/>
      <c r="BL505" s="5"/>
      <c r="BM505" s="5"/>
      <c r="BN505" s="5"/>
      <c r="BO505" s="5"/>
      <c r="BP505" s="1"/>
      <c r="BQ505" s="1"/>
      <c r="BR505" s="1"/>
      <c r="BS505" s="1"/>
      <c r="BT505" s="1"/>
      <c r="BU505" s="4"/>
      <c r="BV505" s="1"/>
      <c r="BW505" s="3"/>
      <c r="BX505" s="4"/>
      <c r="BY505" s="5"/>
      <c r="BZ505" s="5"/>
      <c r="CA505" s="5"/>
      <c r="CB505" s="5"/>
      <c r="CC505" s="5"/>
      <c r="CD505" s="43"/>
    </row>
    <row r="506" spans="1:82" ht="15" customHeight="1" x14ac:dyDescent="0.25">
      <c r="A506" s="8"/>
      <c r="B506" s="5"/>
      <c r="C506" s="5"/>
      <c r="D506" s="5"/>
      <c r="E506" s="5"/>
      <c r="F506" s="94" t="str">
        <f t="shared" si="79"/>
        <v/>
      </c>
      <c r="G506" s="94" t="str">
        <f t="shared" si="80"/>
        <v/>
      </c>
      <c r="H506" s="127" t="str">
        <f>IF(A506&lt;&gt;"",IF(MID(C506,1,1)="c",$AS$26,IF(MID(C506,1,1)="r",$AS$41,IF(MID(C506,1,1)="p",#REF!,#REF!))),"")</f>
        <v/>
      </c>
      <c r="I506" s="92" t="str">
        <f t="shared" si="81"/>
        <v/>
      </c>
      <c r="J506" s="92" t="str">
        <f t="shared" si="82"/>
        <v/>
      </c>
      <c r="K506" s="92" t="str">
        <f t="shared" si="83"/>
        <v/>
      </c>
      <c r="L506" s="92" t="str">
        <f t="shared" si="84"/>
        <v/>
      </c>
      <c r="M506" s="95" t="str">
        <f>IF(A506&lt;&gt;"",IF(MID(C506,1,1)="c",SigmaEpsConcrete(I506,$AN$30:$AN$33,$AR$30:$AR$33,$AS$26,$AS$27,$AS$28,$AQ$20,$AU$19),""),"")</f>
        <v/>
      </c>
      <c r="N506" s="95" t="str">
        <f>IF(A506&lt;&gt;"",IF(MID(C506,1,1)="r",SigmaEpsReinf(J506,$AS$42:$AS$43,$AS$41,$AS$39,$AS$40,$AQ$38),""),"")</f>
        <v/>
      </c>
      <c r="Q506" s="92" t="str">
        <f t="shared" si="86"/>
        <v/>
      </c>
      <c r="R506" s="92" t="str">
        <f t="shared" si="87"/>
        <v/>
      </c>
      <c r="U506" s="5"/>
      <c r="V506" s="5"/>
      <c r="W506" s="94" t="str">
        <f t="shared" si="85"/>
        <v/>
      </c>
      <c r="X506" s="94" t="str">
        <f t="shared" si="88"/>
        <v/>
      </c>
      <c r="Y506" s="5"/>
      <c r="BK506" s="8"/>
      <c r="BL506" s="5"/>
      <c r="BM506" s="5"/>
      <c r="BN506" s="5"/>
      <c r="BO506" s="5"/>
      <c r="BP506" s="1"/>
      <c r="BQ506" s="1"/>
      <c r="BR506" s="1"/>
      <c r="BS506" s="1"/>
      <c r="BT506" s="1"/>
      <c r="BU506" s="4"/>
      <c r="BV506" s="1"/>
      <c r="BW506" s="3"/>
      <c r="BX506" s="4"/>
      <c r="BY506" s="5"/>
      <c r="BZ506" s="5"/>
      <c r="CA506" s="5"/>
      <c r="CB506" s="5"/>
      <c r="CC506" s="5"/>
      <c r="CD506" s="43"/>
    </row>
    <row r="507" spans="1:82" ht="15" customHeight="1" x14ac:dyDescent="0.25">
      <c r="A507" s="8"/>
      <c r="B507" s="5"/>
      <c r="C507" s="5"/>
      <c r="D507" s="5"/>
      <c r="E507" s="5"/>
      <c r="F507" s="94" t="str">
        <f t="shared" si="79"/>
        <v/>
      </c>
      <c r="G507" s="94" t="str">
        <f t="shared" si="80"/>
        <v/>
      </c>
      <c r="H507" s="127" t="str">
        <f>IF(A507&lt;&gt;"",IF(MID(C507,1,1)="c",$AS$26,IF(MID(C507,1,1)="r",$AS$41,IF(MID(C507,1,1)="p",#REF!,#REF!))),"")</f>
        <v/>
      </c>
      <c r="I507" s="92" t="str">
        <f t="shared" si="81"/>
        <v/>
      </c>
      <c r="J507" s="92" t="str">
        <f t="shared" si="82"/>
        <v/>
      </c>
      <c r="K507" s="92" t="str">
        <f t="shared" si="83"/>
        <v/>
      </c>
      <c r="L507" s="92" t="str">
        <f t="shared" si="84"/>
        <v/>
      </c>
      <c r="M507" s="95" t="str">
        <f>IF(A507&lt;&gt;"",IF(MID(C507,1,1)="c",SigmaEpsConcrete(I507,$AN$30:$AN$33,$AR$30:$AR$33,$AS$26,$AS$27,$AS$28,$AQ$20,$AU$19),""),"")</f>
        <v/>
      </c>
      <c r="N507" s="95" t="str">
        <f>IF(A507&lt;&gt;"",IF(MID(C507,1,1)="r",SigmaEpsReinf(J507,$AS$42:$AS$43,$AS$41,$AS$39,$AS$40,$AQ$38),""),"")</f>
        <v/>
      </c>
      <c r="Q507" s="92" t="str">
        <f t="shared" si="86"/>
        <v/>
      </c>
      <c r="R507" s="92" t="str">
        <f t="shared" si="87"/>
        <v/>
      </c>
      <c r="U507" s="5"/>
      <c r="V507" s="5"/>
      <c r="W507" s="94" t="str">
        <f t="shared" si="85"/>
        <v/>
      </c>
      <c r="X507" s="94" t="str">
        <f t="shared" si="88"/>
        <v/>
      </c>
      <c r="Y507" s="5"/>
      <c r="BK507" s="8"/>
      <c r="BL507" s="5"/>
      <c r="BM507" s="5"/>
      <c r="BN507" s="5"/>
      <c r="BO507" s="5"/>
      <c r="BP507" s="1"/>
      <c r="BQ507" s="1"/>
      <c r="BR507" s="1"/>
      <c r="BS507" s="1"/>
      <c r="BT507" s="1"/>
      <c r="BU507" s="4"/>
      <c r="BV507" s="1"/>
      <c r="BW507" s="3"/>
      <c r="BX507" s="4"/>
      <c r="BY507" s="5"/>
      <c r="BZ507" s="5"/>
      <c r="CA507" s="5"/>
      <c r="CB507" s="5"/>
      <c r="CC507" s="5"/>
      <c r="CD507" s="43"/>
    </row>
    <row r="508" spans="1:82" ht="15" customHeight="1" x14ac:dyDescent="0.25">
      <c r="A508" s="8"/>
      <c r="B508" s="5"/>
      <c r="C508" s="5"/>
      <c r="D508" s="5"/>
      <c r="E508" s="5"/>
      <c r="F508" s="94" t="str">
        <f t="shared" si="79"/>
        <v/>
      </c>
      <c r="G508" s="94" t="str">
        <f t="shared" si="80"/>
        <v/>
      </c>
      <c r="H508" s="127" t="str">
        <f>IF(A508&lt;&gt;"",IF(MID(C508,1,1)="c",$AS$26,IF(MID(C508,1,1)="r",$AS$41,IF(MID(C508,1,1)="p",#REF!,#REF!))),"")</f>
        <v/>
      </c>
      <c r="I508" s="92" t="str">
        <f t="shared" si="81"/>
        <v/>
      </c>
      <c r="J508" s="92" t="str">
        <f t="shared" si="82"/>
        <v/>
      </c>
      <c r="K508" s="92" t="str">
        <f t="shared" si="83"/>
        <v/>
      </c>
      <c r="L508" s="92" t="str">
        <f t="shared" si="84"/>
        <v/>
      </c>
      <c r="M508" s="95" t="str">
        <f>IF(A508&lt;&gt;"",IF(MID(C508,1,1)="c",SigmaEpsConcrete(I508,$AN$30:$AN$33,$AR$30:$AR$33,$AS$26,$AS$27,$AS$28,$AQ$20,$AU$19),""),"")</f>
        <v/>
      </c>
      <c r="N508" s="95" t="str">
        <f>IF(A508&lt;&gt;"",IF(MID(C508,1,1)="r",SigmaEpsReinf(J508,$AS$42:$AS$43,$AS$41,$AS$39,$AS$40,$AQ$38),""),"")</f>
        <v/>
      </c>
      <c r="Q508" s="92" t="str">
        <f t="shared" si="86"/>
        <v/>
      </c>
      <c r="R508" s="92" t="str">
        <f t="shared" si="87"/>
        <v/>
      </c>
      <c r="U508" s="5"/>
      <c r="V508" s="5"/>
      <c r="W508" s="94" t="str">
        <f t="shared" si="85"/>
        <v/>
      </c>
      <c r="X508" s="94" t="str">
        <f t="shared" si="88"/>
        <v/>
      </c>
      <c r="Y508" s="5"/>
      <c r="BK508" s="8"/>
      <c r="BL508" s="5"/>
      <c r="BM508" s="5"/>
      <c r="BN508" s="5"/>
      <c r="BO508" s="5"/>
      <c r="BP508" s="1"/>
      <c r="BQ508" s="1"/>
      <c r="BR508" s="1"/>
      <c r="BS508" s="1"/>
      <c r="BT508" s="1"/>
      <c r="BU508" s="4"/>
      <c r="BV508" s="1"/>
      <c r="BW508" s="3"/>
      <c r="BX508" s="4"/>
      <c r="BY508" s="5"/>
      <c r="BZ508" s="5"/>
      <c r="CA508" s="5"/>
      <c r="CB508" s="5"/>
      <c r="CC508" s="5"/>
      <c r="CD508" s="43"/>
    </row>
    <row r="509" spans="1:82" ht="15" customHeight="1" x14ac:dyDescent="0.25">
      <c r="A509" s="8"/>
      <c r="B509" s="5"/>
      <c r="C509" s="5"/>
      <c r="D509" s="5"/>
      <c r="E509" s="5"/>
      <c r="F509" s="94" t="str">
        <f t="shared" si="79"/>
        <v/>
      </c>
      <c r="G509" s="94" t="str">
        <f t="shared" si="80"/>
        <v/>
      </c>
      <c r="H509" s="127" t="str">
        <f>IF(A509&lt;&gt;"",IF(MID(C509,1,1)="c",$AS$26,IF(MID(C509,1,1)="r",$AS$41,IF(MID(C509,1,1)="p",#REF!,#REF!))),"")</f>
        <v/>
      </c>
      <c r="I509" s="92" t="str">
        <f t="shared" si="81"/>
        <v/>
      </c>
      <c r="J509" s="92" t="str">
        <f t="shared" si="82"/>
        <v/>
      </c>
      <c r="K509" s="92" t="str">
        <f t="shared" si="83"/>
        <v/>
      </c>
      <c r="L509" s="92" t="str">
        <f t="shared" si="84"/>
        <v/>
      </c>
      <c r="M509" s="95" t="str">
        <f>IF(A509&lt;&gt;"",IF(MID(C509,1,1)="c",SigmaEpsConcrete(I509,$AN$30:$AN$33,$AR$30:$AR$33,$AS$26,$AS$27,$AS$28,$AQ$20,$AU$19),""),"")</f>
        <v/>
      </c>
      <c r="N509" s="95" t="str">
        <f>IF(A509&lt;&gt;"",IF(MID(C509,1,1)="r",SigmaEpsReinf(J509,$AS$42:$AS$43,$AS$41,$AS$39,$AS$40,$AQ$38),""),"")</f>
        <v/>
      </c>
      <c r="Q509" s="92" t="str">
        <f t="shared" si="86"/>
        <v/>
      </c>
      <c r="R509" s="92" t="str">
        <f t="shared" si="87"/>
        <v/>
      </c>
      <c r="U509" s="5"/>
      <c r="V509" s="5"/>
      <c r="W509" s="94" t="str">
        <f t="shared" si="85"/>
        <v/>
      </c>
      <c r="X509" s="94" t="str">
        <f t="shared" si="88"/>
        <v/>
      </c>
      <c r="Y509" s="5"/>
      <c r="BK509" s="8"/>
      <c r="BL509" s="5"/>
      <c r="BM509" s="5"/>
      <c r="BN509" s="5"/>
      <c r="BO509" s="5"/>
      <c r="BP509" s="1"/>
      <c r="BQ509" s="1"/>
      <c r="BR509" s="1"/>
      <c r="BS509" s="1"/>
      <c r="BT509" s="1"/>
      <c r="BU509" s="4"/>
      <c r="BV509" s="1"/>
      <c r="BW509" s="3"/>
      <c r="BX509" s="4"/>
      <c r="BY509" s="5"/>
      <c r="BZ509" s="5"/>
      <c r="CA509" s="5"/>
      <c r="CB509" s="5"/>
      <c r="CC509" s="5"/>
      <c r="CD509" s="43"/>
    </row>
    <row r="510" spans="1:82" ht="15" customHeight="1" x14ac:dyDescent="0.25">
      <c r="A510" s="8"/>
      <c r="B510" s="5"/>
      <c r="C510" s="5"/>
      <c r="D510" s="5"/>
      <c r="E510" s="5"/>
      <c r="F510" s="94" t="str">
        <f t="shared" si="79"/>
        <v/>
      </c>
      <c r="G510" s="94" t="str">
        <f t="shared" si="80"/>
        <v/>
      </c>
      <c r="H510" s="127" t="str">
        <f>IF(A510&lt;&gt;"",IF(MID(C510,1,1)="c",$AS$26,IF(MID(C510,1,1)="r",$AS$41,IF(MID(C510,1,1)="p",#REF!,#REF!))),"")</f>
        <v/>
      </c>
      <c r="I510" s="92" t="str">
        <f t="shared" si="81"/>
        <v/>
      </c>
      <c r="J510" s="92" t="str">
        <f t="shared" si="82"/>
        <v/>
      </c>
      <c r="K510" s="92" t="str">
        <f t="shared" si="83"/>
        <v/>
      </c>
      <c r="L510" s="92" t="str">
        <f t="shared" si="84"/>
        <v/>
      </c>
      <c r="M510" s="95" t="str">
        <f>IF(A510&lt;&gt;"",IF(MID(C510,1,1)="c",SigmaEpsConcrete(I510,$AN$30:$AN$33,$AR$30:$AR$33,$AS$26,$AS$27,$AS$28,$AQ$20,$AU$19),""),"")</f>
        <v/>
      </c>
      <c r="N510" s="95" t="str">
        <f>IF(A510&lt;&gt;"",IF(MID(C510,1,1)="r",SigmaEpsReinf(J510,$AS$42:$AS$43,$AS$41,$AS$39,$AS$40,$AQ$38),""),"")</f>
        <v/>
      </c>
      <c r="Q510" s="92" t="str">
        <f t="shared" si="86"/>
        <v/>
      </c>
      <c r="R510" s="92" t="str">
        <f t="shared" si="87"/>
        <v/>
      </c>
      <c r="U510" s="5"/>
      <c r="V510" s="5"/>
      <c r="W510" s="94" t="str">
        <f t="shared" si="85"/>
        <v/>
      </c>
      <c r="X510" s="94" t="str">
        <f t="shared" si="88"/>
        <v/>
      </c>
      <c r="Y510" s="5"/>
      <c r="BK510" s="8"/>
      <c r="BL510" s="5"/>
      <c r="BM510" s="5"/>
      <c r="BN510" s="5"/>
      <c r="BO510" s="5"/>
      <c r="BP510" s="1"/>
      <c r="BQ510" s="1"/>
      <c r="BR510" s="1"/>
      <c r="BS510" s="1"/>
      <c r="BT510" s="1"/>
      <c r="BU510" s="4"/>
      <c r="BV510" s="1"/>
      <c r="BW510" s="3"/>
      <c r="BX510" s="4"/>
      <c r="BY510" s="5"/>
      <c r="BZ510" s="5"/>
      <c r="CA510" s="5"/>
      <c r="CB510" s="5"/>
      <c r="CC510" s="5"/>
      <c r="CD510" s="43"/>
    </row>
    <row r="511" spans="1:82" ht="15" customHeight="1" x14ac:dyDescent="0.25">
      <c r="A511" s="8"/>
      <c r="B511" s="5"/>
      <c r="C511" s="5"/>
      <c r="D511" s="5"/>
      <c r="E511" s="5"/>
      <c r="F511" s="94" t="str">
        <f t="shared" si="79"/>
        <v/>
      </c>
      <c r="G511" s="94" t="str">
        <f t="shared" si="80"/>
        <v/>
      </c>
      <c r="H511" s="127" t="str">
        <f>IF(A511&lt;&gt;"",IF(MID(C511,1,1)="c",$AS$26,IF(MID(C511,1,1)="r",$AS$41,IF(MID(C511,1,1)="p",#REF!,#REF!))),"")</f>
        <v/>
      </c>
      <c r="I511" s="92" t="str">
        <f t="shared" si="81"/>
        <v/>
      </c>
      <c r="J511" s="92" t="str">
        <f t="shared" si="82"/>
        <v/>
      </c>
      <c r="K511" s="92" t="str">
        <f t="shared" si="83"/>
        <v/>
      </c>
      <c r="L511" s="92" t="str">
        <f t="shared" si="84"/>
        <v/>
      </c>
      <c r="M511" s="95" t="str">
        <f>IF(A511&lt;&gt;"",IF(MID(C511,1,1)="c",SigmaEpsConcrete(I511,$AN$30:$AN$33,$AR$30:$AR$33,$AS$26,$AS$27,$AS$28,$AQ$20,$AU$19),""),"")</f>
        <v/>
      </c>
      <c r="N511" s="95" t="str">
        <f>IF(A511&lt;&gt;"",IF(MID(C511,1,1)="r",SigmaEpsReinf(J511,$AS$42:$AS$43,$AS$41,$AS$39,$AS$40,$AQ$38),""),"")</f>
        <v/>
      </c>
      <c r="Q511" s="92" t="str">
        <f t="shared" si="86"/>
        <v/>
      </c>
      <c r="R511" s="92" t="str">
        <f t="shared" si="87"/>
        <v/>
      </c>
      <c r="U511" s="5"/>
      <c r="V511" s="5"/>
      <c r="W511" s="94" t="str">
        <f t="shared" si="85"/>
        <v/>
      </c>
      <c r="X511" s="94" t="str">
        <f t="shared" si="88"/>
        <v/>
      </c>
      <c r="Y511" s="5"/>
      <c r="BK511" s="8"/>
      <c r="BL511" s="5"/>
      <c r="BM511" s="5"/>
      <c r="BN511" s="5"/>
      <c r="BO511" s="5"/>
      <c r="BP511" s="1"/>
      <c r="BQ511" s="1"/>
      <c r="BR511" s="1"/>
      <c r="BS511" s="1"/>
      <c r="BT511" s="1"/>
      <c r="BU511" s="4"/>
      <c r="BV511" s="1"/>
      <c r="BW511" s="3"/>
      <c r="BX511" s="4"/>
      <c r="BY511" s="5"/>
      <c r="BZ511" s="5"/>
      <c r="CA511" s="5"/>
      <c r="CB511" s="5"/>
      <c r="CC511" s="5"/>
      <c r="CD511" s="43"/>
    </row>
    <row r="512" spans="1:82" ht="15" customHeight="1" x14ac:dyDescent="0.25">
      <c r="A512" s="8"/>
      <c r="B512" s="5"/>
      <c r="C512" s="5"/>
      <c r="D512" s="5"/>
      <c r="E512" s="5"/>
      <c r="F512" s="94" t="str">
        <f t="shared" si="79"/>
        <v/>
      </c>
      <c r="G512" s="94" t="str">
        <f t="shared" si="80"/>
        <v/>
      </c>
      <c r="H512" s="127" t="str">
        <f>IF(A512&lt;&gt;"",IF(MID(C512,1,1)="c",$AS$26,IF(MID(C512,1,1)="r",$AS$41,IF(MID(C512,1,1)="p",#REF!,#REF!))),"")</f>
        <v/>
      </c>
      <c r="I512" s="92" t="str">
        <f t="shared" si="81"/>
        <v/>
      </c>
      <c r="J512" s="92" t="str">
        <f t="shared" si="82"/>
        <v/>
      </c>
      <c r="K512" s="92" t="str">
        <f t="shared" si="83"/>
        <v/>
      </c>
      <c r="L512" s="92" t="str">
        <f t="shared" si="84"/>
        <v/>
      </c>
      <c r="M512" s="95" t="str">
        <f>IF(A512&lt;&gt;"",IF(MID(C512,1,1)="c",SigmaEpsConcrete(I512,$AN$30:$AN$33,$AR$30:$AR$33,$AS$26,$AS$27,$AS$28,$AQ$20,$AU$19),""),"")</f>
        <v/>
      </c>
      <c r="N512" s="95" t="str">
        <f>IF(A512&lt;&gt;"",IF(MID(C512,1,1)="r",SigmaEpsReinf(J512,$AS$42:$AS$43,$AS$41,$AS$39,$AS$40,$AQ$38),""),"")</f>
        <v/>
      </c>
      <c r="Q512" s="92" t="str">
        <f t="shared" si="86"/>
        <v/>
      </c>
      <c r="R512" s="92" t="str">
        <f t="shared" si="87"/>
        <v/>
      </c>
      <c r="U512" s="5"/>
      <c r="V512" s="5"/>
      <c r="W512" s="94" t="str">
        <f t="shared" si="85"/>
        <v/>
      </c>
      <c r="X512" s="94" t="str">
        <f t="shared" si="88"/>
        <v/>
      </c>
      <c r="Y512" s="5"/>
      <c r="BK512" s="8"/>
      <c r="BL512" s="5"/>
      <c r="BM512" s="5"/>
      <c r="BN512" s="5"/>
      <c r="BO512" s="5"/>
      <c r="BP512" s="1"/>
      <c r="BQ512" s="1"/>
      <c r="BR512" s="1"/>
      <c r="BS512" s="1"/>
      <c r="BT512" s="1"/>
      <c r="BU512" s="4"/>
      <c r="BV512" s="1"/>
      <c r="BW512" s="3"/>
      <c r="BX512" s="4"/>
      <c r="BY512" s="5"/>
      <c r="BZ512" s="5"/>
      <c r="CA512" s="5"/>
      <c r="CB512" s="5"/>
      <c r="CC512" s="5"/>
      <c r="CD512" s="43"/>
    </row>
    <row r="513" spans="1:82" ht="15" customHeight="1" x14ac:dyDescent="0.25">
      <c r="A513" s="8"/>
      <c r="B513" s="5"/>
      <c r="C513" s="5"/>
      <c r="D513" s="5"/>
      <c r="E513" s="5"/>
      <c r="F513" s="94" t="str">
        <f t="shared" si="79"/>
        <v/>
      </c>
      <c r="G513" s="94" t="str">
        <f t="shared" si="80"/>
        <v/>
      </c>
      <c r="H513" s="127" t="str">
        <f>IF(A513&lt;&gt;"",IF(MID(C513,1,1)="c",$AS$26,IF(MID(C513,1,1)="r",$AS$41,IF(MID(C513,1,1)="p",#REF!,#REF!))),"")</f>
        <v/>
      </c>
      <c r="I513" s="92" t="str">
        <f t="shared" si="81"/>
        <v/>
      </c>
      <c r="J513" s="92" t="str">
        <f t="shared" si="82"/>
        <v/>
      </c>
      <c r="K513" s="92" t="str">
        <f t="shared" si="83"/>
        <v/>
      </c>
      <c r="L513" s="92" t="str">
        <f t="shared" si="84"/>
        <v/>
      </c>
      <c r="M513" s="95" t="str">
        <f>IF(A513&lt;&gt;"",IF(MID(C513,1,1)="c",SigmaEpsConcrete(I513,$AN$30:$AN$33,$AR$30:$AR$33,$AS$26,$AS$27,$AS$28,$AQ$20,$AU$19),""),"")</f>
        <v/>
      </c>
      <c r="N513" s="95" t="str">
        <f>IF(A513&lt;&gt;"",IF(MID(C513,1,1)="r",SigmaEpsReinf(J513,$AS$42:$AS$43,$AS$41,$AS$39,$AS$40,$AQ$38),""),"")</f>
        <v/>
      </c>
      <c r="Q513" s="92" t="str">
        <f t="shared" si="86"/>
        <v/>
      </c>
      <c r="R513" s="92" t="str">
        <f t="shared" si="87"/>
        <v/>
      </c>
      <c r="U513" s="5"/>
      <c r="V513" s="5"/>
      <c r="W513" s="94" t="str">
        <f t="shared" si="85"/>
        <v/>
      </c>
      <c r="X513" s="94" t="str">
        <f t="shared" si="88"/>
        <v/>
      </c>
      <c r="Y513" s="5"/>
      <c r="BK513" s="8"/>
      <c r="BL513" s="5"/>
      <c r="BM513" s="5"/>
      <c r="BN513" s="5"/>
      <c r="BO513" s="5"/>
      <c r="BP513" s="1"/>
      <c r="BQ513" s="1"/>
      <c r="BR513" s="1"/>
      <c r="BS513" s="1"/>
      <c r="BT513" s="1"/>
      <c r="BU513" s="4"/>
      <c r="BV513" s="1"/>
      <c r="BW513" s="3"/>
      <c r="BX513" s="4"/>
      <c r="BY513" s="5"/>
      <c r="BZ513" s="5"/>
      <c r="CA513" s="5"/>
      <c r="CB513" s="5"/>
      <c r="CC513" s="5"/>
      <c r="CD513" s="43"/>
    </row>
    <row r="514" spans="1:82" ht="15" customHeight="1" x14ac:dyDescent="0.25">
      <c r="A514" s="8"/>
      <c r="B514" s="5"/>
      <c r="C514" s="5"/>
      <c r="D514" s="5"/>
      <c r="E514" s="5"/>
      <c r="F514" s="94" t="str">
        <f t="shared" si="79"/>
        <v/>
      </c>
      <c r="G514" s="94" t="str">
        <f t="shared" si="80"/>
        <v/>
      </c>
      <c r="H514" s="127" t="str">
        <f>IF(A514&lt;&gt;"",IF(MID(C514,1,1)="c",$AS$26,IF(MID(C514,1,1)="r",$AS$41,IF(MID(C514,1,1)="p",#REF!,#REF!))),"")</f>
        <v/>
      </c>
      <c r="I514" s="92" t="str">
        <f t="shared" si="81"/>
        <v/>
      </c>
      <c r="J514" s="92" t="str">
        <f t="shared" si="82"/>
        <v/>
      </c>
      <c r="K514" s="92" t="str">
        <f t="shared" si="83"/>
        <v/>
      </c>
      <c r="L514" s="92" t="str">
        <f t="shared" si="84"/>
        <v/>
      </c>
      <c r="M514" s="95" t="str">
        <f>IF(A514&lt;&gt;"",IF(MID(C514,1,1)="c",SigmaEpsConcrete(I514,$AN$30:$AN$33,$AR$30:$AR$33,$AS$26,$AS$27,$AS$28,$AQ$20,$AU$19),""),"")</f>
        <v/>
      </c>
      <c r="N514" s="95" t="str">
        <f>IF(A514&lt;&gt;"",IF(MID(C514,1,1)="r",SigmaEpsReinf(J514,$AS$42:$AS$43,$AS$41,$AS$39,$AS$40,$AQ$38),""),"")</f>
        <v/>
      </c>
      <c r="Q514" s="92" t="str">
        <f t="shared" si="86"/>
        <v/>
      </c>
      <c r="R514" s="92" t="str">
        <f t="shared" si="87"/>
        <v/>
      </c>
      <c r="U514" s="5"/>
      <c r="V514" s="5"/>
      <c r="W514" s="94" t="str">
        <f t="shared" si="85"/>
        <v/>
      </c>
      <c r="X514" s="94" t="str">
        <f t="shared" si="88"/>
        <v/>
      </c>
      <c r="Y514" s="5"/>
      <c r="BK514" s="8"/>
      <c r="BL514" s="5"/>
      <c r="BM514" s="5"/>
      <c r="BN514" s="5"/>
      <c r="BO514" s="5"/>
      <c r="BP514" s="1"/>
      <c r="BQ514" s="1"/>
      <c r="BR514" s="1"/>
      <c r="BS514" s="1"/>
      <c r="BT514" s="1"/>
      <c r="BU514" s="4"/>
      <c r="BV514" s="1"/>
      <c r="BW514" s="3"/>
      <c r="BX514" s="4"/>
      <c r="BY514" s="5"/>
      <c r="BZ514" s="5"/>
      <c r="CA514" s="5"/>
      <c r="CB514" s="5"/>
      <c r="CC514" s="5"/>
      <c r="CD514" s="43"/>
    </row>
    <row r="515" spans="1:82" ht="15" customHeight="1" x14ac:dyDescent="0.25">
      <c r="A515" s="8"/>
      <c r="B515" s="5"/>
      <c r="C515" s="5"/>
      <c r="D515" s="5"/>
      <c r="E515" s="5"/>
      <c r="F515" s="94" t="str">
        <f t="shared" si="79"/>
        <v/>
      </c>
      <c r="G515" s="94" t="str">
        <f t="shared" si="80"/>
        <v/>
      </c>
      <c r="H515" s="127" t="str">
        <f>IF(A515&lt;&gt;"",IF(MID(C515,1,1)="c",$AS$26,IF(MID(C515,1,1)="r",$AS$41,IF(MID(C515,1,1)="p",#REF!,#REF!))),"")</f>
        <v/>
      </c>
      <c r="I515" s="92" t="str">
        <f t="shared" si="81"/>
        <v/>
      </c>
      <c r="J515" s="92" t="str">
        <f t="shared" si="82"/>
        <v/>
      </c>
      <c r="K515" s="92" t="str">
        <f t="shared" si="83"/>
        <v/>
      </c>
      <c r="L515" s="92" t="str">
        <f t="shared" si="84"/>
        <v/>
      </c>
      <c r="M515" s="95" t="str">
        <f>IF(A515&lt;&gt;"",IF(MID(C515,1,1)="c",SigmaEpsConcrete(I515,$AN$30:$AN$33,$AR$30:$AR$33,$AS$26,$AS$27,$AS$28,$AQ$20,$AU$19),""),"")</f>
        <v/>
      </c>
      <c r="N515" s="95" t="str">
        <f>IF(A515&lt;&gt;"",IF(MID(C515,1,1)="r",SigmaEpsReinf(J515,$AS$42:$AS$43,$AS$41,$AS$39,$AS$40,$AQ$38),""),"")</f>
        <v/>
      </c>
      <c r="Q515" s="92" t="str">
        <f t="shared" si="86"/>
        <v/>
      </c>
      <c r="R515" s="92" t="str">
        <f t="shared" si="87"/>
        <v/>
      </c>
      <c r="U515" s="5"/>
      <c r="V515" s="5"/>
      <c r="W515" s="94" t="str">
        <f t="shared" si="85"/>
        <v/>
      </c>
      <c r="X515" s="94" t="str">
        <f t="shared" si="88"/>
        <v/>
      </c>
      <c r="Y515" s="5"/>
      <c r="BK515" s="8"/>
      <c r="BL515" s="5"/>
      <c r="BM515" s="5"/>
      <c r="BN515" s="5"/>
      <c r="BO515" s="5"/>
      <c r="BP515" s="1"/>
      <c r="BQ515" s="1"/>
      <c r="BR515" s="1"/>
      <c r="BS515" s="1"/>
      <c r="BT515" s="1"/>
      <c r="BU515" s="4"/>
      <c r="BV515" s="1"/>
      <c r="BW515" s="3"/>
      <c r="BX515" s="4"/>
      <c r="BY515" s="5"/>
      <c r="BZ515" s="5"/>
      <c r="CA515" s="5"/>
      <c r="CB515" s="5"/>
      <c r="CC515" s="5"/>
      <c r="CD515" s="43"/>
    </row>
    <row r="516" spans="1:82" ht="15" customHeight="1" x14ac:dyDescent="0.25">
      <c r="A516" s="8"/>
      <c r="B516" s="5"/>
      <c r="C516" s="5"/>
      <c r="D516" s="5"/>
      <c r="E516" s="5"/>
      <c r="F516" s="94" t="str">
        <f t="shared" si="79"/>
        <v/>
      </c>
      <c r="G516" s="94" t="str">
        <f t="shared" si="80"/>
        <v/>
      </c>
      <c r="H516" s="127" t="str">
        <f>IF(A516&lt;&gt;"",IF(MID(C516,1,1)="c",$AS$26,IF(MID(C516,1,1)="r",$AS$41,IF(MID(C516,1,1)="p",#REF!,#REF!))),"")</f>
        <v/>
      </c>
      <c r="I516" s="92" t="str">
        <f t="shared" si="81"/>
        <v/>
      </c>
      <c r="J516" s="92" t="str">
        <f t="shared" si="82"/>
        <v/>
      </c>
      <c r="K516" s="92" t="str">
        <f t="shared" si="83"/>
        <v/>
      </c>
      <c r="L516" s="92" t="str">
        <f t="shared" si="84"/>
        <v/>
      </c>
      <c r="M516" s="95" t="str">
        <f>IF(A516&lt;&gt;"",IF(MID(C516,1,1)="c",SigmaEpsConcrete(I516,$AN$30:$AN$33,$AR$30:$AR$33,$AS$26,$AS$27,$AS$28,$AQ$20,$AU$19),""),"")</f>
        <v/>
      </c>
      <c r="N516" s="95" t="str">
        <f>IF(A516&lt;&gt;"",IF(MID(C516,1,1)="r",SigmaEpsReinf(J516,$AS$42:$AS$43,$AS$41,$AS$39,$AS$40,$AQ$38),""),"")</f>
        <v/>
      </c>
      <c r="Q516" s="92" t="str">
        <f t="shared" si="86"/>
        <v/>
      </c>
      <c r="R516" s="92" t="str">
        <f t="shared" si="87"/>
        <v/>
      </c>
      <c r="U516" s="5"/>
      <c r="V516" s="5"/>
      <c r="W516" s="94" t="str">
        <f t="shared" si="85"/>
        <v/>
      </c>
      <c r="X516" s="94" t="str">
        <f t="shared" si="88"/>
        <v/>
      </c>
      <c r="Y516" s="5"/>
      <c r="BK516" s="8"/>
      <c r="BL516" s="5"/>
      <c r="BM516" s="5"/>
      <c r="BN516" s="5"/>
      <c r="BO516" s="5"/>
      <c r="BP516" s="1"/>
      <c r="BQ516" s="1"/>
      <c r="BR516" s="1"/>
      <c r="BS516" s="1"/>
      <c r="BT516" s="1"/>
      <c r="BU516" s="4"/>
      <c r="BV516" s="1"/>
      <c r="BW516" s="3"/>
      <c r="BX516" s="4"/>
      <c r="BY516" s="5"/>
      <c r="BZ516" s="5"/>
      <c r="CA516" s="5"/>
      <c r="CB516" s="5"/>
      <c r="CC516" s="5"/>
      <c r="CD516" s="43"/>
    </row>
    <row r="517" spans="1:82" ht="15" customHeight="1" x14ac:dyDescent="0.25">
      <c r="A517" s="8"/>
      <c r="B517" s="5"/>
      <c r="C517" s="5"/>
      <c r="D517" s="5"/>
      <c r="E517" s="5"/>
      <c r="F517" s="94" t="str">
        <f t="shared" si="79"/>
        <v/>
      </c>
      <c r="G517" s="94" t="str">
        <f t="shared" si="80"/>
        <v/>
      </c>
      <c r="H517" s="127" t="str">
        <f>IF(A517&lt;&gt;"",IF(MID(C517,1,1)="c",$AS$26,IF(MID(C517,1,1)="r",$AS$41,IF(MID(C517,1,1)="p",#REF!,#REF!))),"")</f>
        <v/>
      </c>
      <c r="I517" s="92" t="str">
        <f t="shared" si="81"/>
        <v/>
      </c>
      <c r="J517" s="92" t="str">
        <f t="shared" si="82"/>
        <v/>
      </c>
      <c r="K517" s="92" t="str">
        <f t="shared" si="83"/>
        <v/>
      </c>
      <c r="L517" s="92" t="str">
        <f t="shared" si="84"/>
        <v/>
      </c>
      <c r="M517" s="95" t="str">
        <f>IF(A517&lt;&gt;"",IF(MID(C517,1,1)="c",SigmaEpsConcrete(I517,$AN$30:$AN$33,$AR$30:$AR$33,$AS$26,$AS$27,$AS$28,$AQ$20,$AU$19),""),"")</f>
        <v/>
      </c>
      <c r="N517" s="95" t="str">
        <f>IF(A517&lt;&gt;"",IF(MID(C517,1,1)="r",SigmaEpsReinf(J517,$AS$42:$AS$43,$AS$41,$AS$39,$AS$40,$AQ$38),""),"")</f>
        <v/>
      </c>
      <c r="Q517" s="92" t="str">
        <f t="shared" si="86"/>
        <v/>
      </c>
      <c r="R517" s="92" t="str">
        <f t="shared" si="87"/>
        <v/>
      </c>
      <c r="U517" s="5"/>
      <c r="V517" s="5"/>
      <c r="W517" s="94" t="str">
        <f t="shared" si="85"/>
        <v/>
      </c>
      <c r="X517" s="94" t="str">
        <f t="shared" si="88"/>
        <v/>
      </c>
      <c r="Y517" s="5"/>
      <c r="BK517" s="8"/>
      <c r="BL517" s="5"/>
      <c r="BM517" s="5"/>
      <c r="BN517" s="5"/>
      <c r="BO517" s="5"/>
      <c r="BP517" s="1"/>
      <c r="BQ517" s="1"/>
      <c r="BR517" s="1"/>
      <c r="BS517" s="1"/>
      <c r="BT517" s="1"/>
      <c r="BU517" s="4"/>
      <c r="BV517" s="1"/>
      <c r="BW517" s="3"/>
      <c r="BX517" s="4"/>
      <c r="BY517" s="5"/>
      <c r="BZ517" s="5"/>
      <c r="CA517" s="5"/>
      <c r="CB517" s="5"/>
      <c r="CC517" s="5"/>
      <c r="CD517" s="43"/>
    </row>
    <row r="518" spans="1:82" ht="15" customHeight="1" x14ac:dyDescent="0.25">
      <c r="A518" s="8"/>
      <c r="B518" s="5"/>
      <c r="C518" s="5"/>
      <c r="D518" s="5"/>
      <c r="E518" s="5"/>
      <c r="F518" s="94" t="str">
        <f t="shared" si="79"/>
        <v/>
      </c>
      <c r="G518" s="94" t="str">
        <f t="shared" si="80"/>
        <v/>
      </c>
      <c r="H518" s="127" t="str">
        <f>IF(A518&lt;&gt;"",IF(MID(C518,1,1)="c",$AS$26,IF(MID(C518,1,1)="r",$AS$41,IF(MID(C518,1,1)="p",#REF!,#REF!))),"")</f>
        <v/>
      </c>
      <c r="I518" s="92" t="str">
        <f t="shared" si="81"/>
        <v/>
      </c>
      <c r="J518" s="92" t="str">
        <f t="shared" si="82"/>
        <v/>
      </c>
      <c r="K518" s="92" t="str">
        <f t="shared" si="83"/>
        <v/>
      </c>
      <c r="L518" s="92" t="str">
        <f t="shared" si="84"/>
        <v/>
      </c>
      <c r="M518" s="95" t="str">
        <f>IF(A518&lt;&gt;"",IF(MID(C518,1,1)="c",SigmaEpsConcrete(I518,$AN$30:$AN$33,$AR$30:$AR$33,$AS$26,$AS$27,$AS$28,$AQ$20,$AU$19),""),"")</f>
        <v/>
      </c>
      <c r="N518" s="95" t="str">
        <f>IF(A518&lt;&gt;"",IF(MID(C518,1,1)="r",SigmaEpsReinf(J518,$AS$42:$AS$43,$AS$41,$AS$39,$AS$40,$AQ$38),""),"")</f>
        <v/>
      </c>
      <c r="Q518" s="92" t="str">
        <f t="shared" si="86"/>
        <v/>
      </c>
      <c r="R518" s="92" t="str">
        <f t="shared" si="87"/>
        <v/>
      </c>
      <c r="U518" s="5"/>
      <c r="V518" s="5"/>
      <c r="W518" s="94" t="str">
        <f t="shared" si="85"/>
        <v/>
      </c>
      <c r="X518" s="94" t="str">
        <f t="shared" si="88"/>
        <v/>
      </c>
      <c r="Y518" s="5"/>
      <c r="BK518" s="8"/>
      <c r="BL518" s="5"/>
      <c r="BM518" s="5"/>
      <c r="BN518" s="5"/>
      <c r="BO518" s="5"/>
      <c r="BP518" s="1"/>
      <c r="BQ518" s="1"/>
      <c r="BR518" s="1"/>
      <c r="BS518" s="1"/>
      <c r="BT518" s="1"/>
      <c r="BU518" s="4"/>
      <c r="BV518" s="1"/>
      <c r="BW518" s="3"/>
      <c r="BX518" s="4"/>
      <c r="BY518" s="5"/>
      <c r="BZ518" s="5"/>
      <c r="CA518" s="5"/>
      <c r="CB518" s="5"/>
      <c r="CC518" s="5"/>
      <c r="CD518" s="43"/>
    </row>
    <row r="519" spans="1:82" ht="15" customHeight="1" x14ac:dyDescent="0.25">
      <c r="A519" s="8"/>
      <c r="B519" s="5"/>
      <c r="C519" s="5"/>
      <c r="D519" s="5"/>
      <c r="E519" s="5"/>
      <c r="F519" s="94" t="str">
        <f t="shared" si="79"/>
        <v/>
      </c>
      <c r="G519" s="94" t="str">
        <f t="shared" si="80"/>
        <v/>
      </c>
      <c r="H519" s="127" t="str">
        <f>IF(A519&lt;&gt;"",IF(MID(C519,1,1)="c",$AS$26,IF(MID(C519,1,1)="r",$AS$41,IF(MID(C519,1,1)="p",#REF!,#REF!))),"")</f>
        <v/>
      </c>
      <c r="I519" s="92" t="str">
        <f t="shared" si="81"/>
        <v/>
      </c>
      <c r="J519" s="92" t="str">
        <f t="shared" si="82"/>
        <v/>
      </c>
      <c r="K519" s="92" t="str">
        <f t="shared" si="83"/>
        <v/>
      </c>
      <c r="L519" s="92" t="str">
        <f t="shared" si="84"/>
        <v/>
      </c>
      <c r="M519" s="95" t="str">
        <f>IF(A519&lt;&gt;"",IF(MID(C519,1,1)="c",SigmaEpsConcrete(I519,$AN$30:$AN$33,$AR$30:$AR$33,$AS$26,$AS$27,$AS$28,$AQ$20,$AU$19),""),"")</f>
        <v/>
      </c>
      <c r="N519" s="95" t="str">
        <f>IF(A519&lt;&gt;"",IF(MID(C519,1,1)="r",SigmaEpsReinf(J519,$AS$42:$AS$43,$AS$41,$AS$39,$AS$40,$AQ$38),""),"")</f>
        <v/>
      </c>
      <c r="Q519" s="92" t="str">
        <f t="shared" si="86"/>
        <v/>
      </c>
      <c r="R519" s="92" t="str">
        <f t="shared" si="87"/>
        <v/>
      </c>
      <c r="U519" s="5"/>
      <c r="V519" s="5"/>
      <c r="W519" s="94" t="str">
        <f t="shared" si="85"/>
        <v/>
      </c>
      <c r="X519" s="94" t="str">
        <f t="shared" si="88"/>
        <v/>
      </c>
      <c r="Y519" s="5"/>
      <c r="BK519" s="8"/>
      <c r="BL519" s="5"/>
      <c r="BM519" s="5"/>
      <c r="BN519" s="5"/>
      <c r="BO519" s="5"/>
      <c r="BP519" s="1"/>
      <c r="BQ519" s="1"/>
      <c r="BR519" s="1"/>
      <c r="BS519" s="1"/>
      <c r="BT519" s="1"/>
      <c r="BU519" s="4"/>
      <c r="BV519" s="1"/>
      <c r="BW519" s="3"/>
      <c r="BX519" s="4"/>
      <c r="BY519" s="5"/>
      <c r="BZ519" s="5"/>
      <c r="CA519" s="5"/>
      <c r="CB519" s="5"/>
      <c r="CC519" s="5"/>
      <c r="CD519" s="43"/>
    </row>
    <row r="520" spans="1:82" ht="15" customHeight="1" x14ac:dyDescent="0.25">
      <c r="A520" s="8"/>
      <c r="B520" s="5"/>
      <c r="C520" s="5"/>
      <c r="D520" s="5"/>
      <c r="E520" s="5"/>
      <c r="F520" s="94" t="str">
        <f t="shared" si="79"/>
        <v/>
      </c>
      <c r="G520" s="94" t="str">
        <f t="shared" si="80"/>
        <v/>
      </c>
      <c r="H520" s="127" t="str">
        <f>IF(A520&lt;&gt;"",IF(MID(C520,1,1)="c",$AS$26,IF(MID(C520,1,1)="r",$AS$41,IF(MID(C520,1,1)="p",#REF!,#REF!))),"")</f>
        <v/>
      </c>
      <c r="I520" s="92" t="str">
        <f t="shared" si="81"/>
        <v/>
      </c>
      <c r="J520" s="92" t="str">
        <f t="shared" si="82"/>
        <v/>
      </c>
      <c r="K520" s="92" t="str">
        <f t="shared" si="83"/>
        <v/>
      </c>
      <c r="L520" s="92" t="str">
        <f t="shared" si="84"/>
        <v/>
      </c>
      <c r="M520" s="95" t="str">
        <f>IF(A520&lt;&gt;"",IF(MID(C520,1,1)="c",SigmaEpsConcrete(I520,$AN$30:$AN$33,$AR$30:$AR$33,$AS$26,$AS$27,$AS$28,$AQ$20,$AU$19),""),"")</f>
        <v/>
      </c>
      <c r="N520" s="95" t="str">
        <f>IF(A520&lt;&gt;"",IF(MID(C520,1,1)="r",SigmaEpsReinf(J520,$AS$42:$AS$43,$AS$41,$AS$39,$AS$40,$AQ$38),""),"")</f>
        <v/>
      </c>
      <c r="Q520" s="92" t="str">
        <f t="shared" si="86"/>
        <v/>
      </c>
      <c r="R520" s="92" t="str">
        <f t="shared" si="87"/>
        <v/>
      </c>
      <c r="U520" s="5"/>
      <c r="V520" s="5"/>
      <c r="W520" s="94" t="str">
        <f t="shared" si="85"/>
        <v/>
      </c>
      <c r="X520" s="94" t="str">
        <f t="shared" si="88"/>
        <v/>
      </c>
      <c r="Y520" s="5"/>
      <c r="BK520" s="8"/>
      <c r="BL520" s="5"/>
      <c r="BM520" s="5"/>
      <c r="BN520" s="5"/>
      <c r="BO520" s="5"/>
      <c r="BP520" s="1"/>
      <c r="BQ520" s="1"/>
      <c r="BR520" s="1"/>
      <c r="BS520" s="1"/>
      <c r="BT520" s="1"/>
      <c r="BU520" s="4"/>
      <c r="BV520" s="1"/>
      <c r="BW520" s="3"/>
      <c r="BX520" s="4"/>
      <c r="BY520" s="5"/>
      <c r="BZ520" s="5"/>
      <c r="CA520" s="5"/>
      <c r="CB520" s="5"/>
      <c r="CC520" s="5"/>
      <c r="CD520" s="43"/>
    </row>
    <row r="521" spans="1:82" ht="15" customHeight="1" x14ac:dyDescent="0.25">
      <c r="A521" s="8"/>
      <c r="B521" s="5"/>
      <c r="C521" s="5"/>
      <c r="D521" s="5"/>
      <c r="E521" s="5"/>
      <c r="F521" s="94" t="str">
        <f t="shared" si="79"/>
        <v/>
      </c>
      <c r="G521" s="94" t="str">
        <f t="shared" si="80"/>
        <v/>
      </c>
      <c r="H521" s="127" t="str">
        <f>IF(A521&lt;&gt;"",IF(MID(C521,1,1)="c",$AS$26,IF(MID(C521,1,1)="r",$AS$41,IF(MID(C521,1,1)="p",#REF!,#REF!))),"")</f>
        <v/>
      </c>
      <c r="I521" s="92" t="str">
        <f t="shared" si="81"/>
        <v/>
      </c>
      <c r="J521" s="92" t="str">
        <f t="shared" si="82"/>
        <v/>
      </c>
      <c r="K521" s="92" t="str">
        <f t="shared" si="83"/>
        <v/>
      </c>
      <c r="L521" s="92" t="str">
        <f t="shared" si="84"/>
        <v/>
      </c>
      <c r="M521" s="95" t="str">
        <f>IF(A521&lt;&gt;"",IF(MID(C521,1,1)="c",SigmaEpsConcrete(I521,$AN$30:$AN$33,$AR$30:$AR$33,$AS$26,$AS$27,$AS$28,$AQ$20,$AU$19),""),"")</f>
        <v/>
      </c>
      <c r="N521" s="95" t="str">
        <f>IF(A521&lt;&gt;"",IF(MID(C521,1,1)="r",SigmaEpsReinf(J521,$AS$42:$AS$43,$AS$41,$AS$39,$AS$40,$AQ$38),""),"")</f>
        <v/>
      </c>
      <c r="Q521" s="92" t="str">
        <f t="shared" si="86"/>
        <v/>
      </c>
      <c r="R521" s="92" t="str">
        <f t="shared" si="87"/>
        <v/>
      </c>
      <c r="U521" s="5"/>
      <c r="V521" s="5"/>
      <c r="W521" s="94" t="str">
        <f t="shared" si="85"/>
        <v/>
      </c>
      <c r="X521" s="94" t="str">
        <f t="shared" si="88"/>
        <v/>
      </c>
      <c r="Y521" s="5"/>
      <c r="BK521" s="8"/>
      <c r="BL521" s="5"/>
      <c r="BM521" s="5"/>
      <c r="BN521" s="5"/>
      <c r="BO521" s="5"/>
      <c r="BP521" s="1"/>
      <c r="BQ521" s="1"/>
      <c r="BR521" s="1"/>
      <c r="BS521" s="1"/>
      <c r="BT521" s="1"/>
      <c r="BU521" s="4"/>
      <c r="BV521" s="1"/>
      <c r="BW521" s="3"/>
      <c r="BX521" s="4"/>
      <c r="BY521" s="5"/>
      <c r="BZ521" s="5"/>
      <c r="CA521" s="5"/>
      <c r="CB521" s="5"/>
      <c r="CC521" s="5"/>
      <c r="CD521" s="43"/>
    </row>
    <row r="522" spans="1:82" ht="15" customHeight="1" x14ac:dyDescent="0.25">
      <c r="A522" s="8"/>
      <c r="B522" s="5"/>
      <c r="C522" s="5"/>
      <c r="D522" s="5"/>
      <c r="E522" s="5"/>
      <c r="F522" s="94" t="str">
        <f t="shared" ref="F522:F585" si="89">IF(A522&lt;&gt;"",(D522-$AU$86)/10,"")</f>
        <v/>
      </c>
      <c r="G522" s="94" t="str">
        <f t="shared" ref="G522:G585" si="90">IF(A522&lt;&gt;"",(E522-$AU$87)/10,"")</f>
        <v/>
      </c>
      <c r="H522" s="127" t="str">
        <f>IF(A522&lt;&gt;"",IF(MID(C522,1,1)="c",$AS$26,IF(MID(C522,1,1)="r",$AS$41,IF(MID(C522,1,1)="p",#REF!,#REF!))),"")</f>
        <v/>
      </c>
      <c r="I522" s="92" t="str">
        <f t="shared" ref="I522:I585" si="91">IF($A522&lt;&gt;"",IF(MID($C522,1,1)="c",$Y$3+$Y$4*$F522+$Y$5*$G522+$BR$43,""),"")</f>
        <v/>
      </c>
      <c r="J522" s="92" t="str">
        <f t="shared" ref="J522:J585" si="92">IF($A522&lt;&gt;"",IF(MID($C522,1,1)="r",$Y$3+$Y$4*$F522+$Y$5*$G522+$BR$43,""),"")</f>
        <v/>
      </c>
      <c r="K522" s="92" t="str">
        <f t="shared" ref="K522:K585" si="93">IF($A522&lt;&gt;"",IF(MID($C522,1,1)="u",$Y$3+$Y$4*$F522+$Y$5*$G522+$BR$43,""),"")</f>
        <v/>
      </c>
      <c r="L522" s="92" t="str">
        <f t="shared" ref="L522:L585" si="94">IF($A522&lt;&gt;"",IF(MID($C522,1,1)="p",$Y$3+$Y$4*$F522+$Y$5*$G522+$BR$43,""),"")</f>
        <v/>
      </c>
      <c r="M522" s="95" t="str">
        <f>IF(A522&lt;&gt;"",IF(MID(C522,1,1)="c",SigmaEpsConcrete(I522,$AN$30:$AN$33,$AR$30:$AR$33,$AS$26,$AS$27,$AS$28,$AQ$20,$AU$19),""),"")</f>
        <v/>
      </c>
      <c r="N522" s="95" t="str">
        <f>IF(A522&lt;&gt;"",IF(MID(C522,1,1)="r",SigmaEpsReinf(J522,$AS$42:$AS$43,$AS$41,$AS$39,$AS$40,$AQ$38),""),"")</f>
        <v/>
      </c>
      <c r="Q522" s="92" t="str">
        <f t="shared" si="86"/>
        <v/>
      </c>
      <c r="R522" s="92" t="str">
        <f t="shared" si="87"/>
        <v/>
      </c>
      <c r="U522" s="5"/>
      <c r="V522" s="5"/>
      <c r="W522" s="94" t="str">
        <f t="shared" ref="W522:W585" si="95">IF(A522&lt;&gt;"",F522-$AU$105,"")</f>
        <v/>
      </c>
      <c r="X522" s="94" t="str">
        <f t="shared" si="88"/>
        <v/>
      </c>
      <c r="Y522" s="5"/>
      <c r="BK522" s="8"/>
      <c r="BL522" s="5"/>
      <c r="BM522" s="5"/>
      <c r="BN522" s="5"/>
      <c r="BO522" s="5"/>
      <c r="BP522" s="1"/>
      <c r="BQ522" s="1"/>
      <c r="BR522" s="1"/>
      <c r="BS522" s="1"/>
      <c r="BT522" s="1"/>
      <c r="BU522" s="4"/>
      <c r="BV522" s="1"/>
      <c r="BW522" s="3"/>
      <c r="BX522" s="4"/>
      <c r="BY522" s="5"/>
      <c r="BZ522" s="5"/>
      <c r="CA522" s="5"/>
      <c r="CB522" s="5"/>
      <c r="CC522" s="5"/>
      <c r="CD522" s="43"/>
    </row>
    <row r="523" spans="1:82" ht="15" customHeight="1" x14ac:dyDescent="0.25">
      <c r="A523" s="8"/>
      <c r="B523" s="5"/>
      <c r="C523" s="5"/>
      <c r="D523" s="5"/>
      <c r="E523" s="5"/>
      <c r="F523" s="94" t="str">
        <f t="shared" si="89"/>
        <v/>
      </c>
      <c r="G523" s="94" t="str">
        <f t="shared" si="90"/>
        <v/>
      </c>
      <c r="H523" s="127" t="str">
        <f>IF(A523&lt;&gt;"",IF(MID(C523,1,1)="c",$AS$26,IF(MID(C523,1,1)="r",$AS$41,IF(MID(C523,1,1)="p",#REF!,#REF!))),"")</f>
        <v/>
      </c>
      <c r="I523" s="92" t="str">
        <f t="shared" si="91"/>
        <v/>
      </c>
      <c r="J523" s="92" t="str">
        <f t="shared" si="92"/>
        <v/>
      </c>
      <c r="K523" s="92" t="str">
        <f t="shared" si="93"/>
        <v/>
      </c>
      <c r="L523" s="92" t="str">
        <f t="shared" si="94"/>
        <v/>
      </c>
      <c r="M523" s="95" t="str">
        <f>IF(A523&lt;&gt;"",IF(MID(C523,1,1)="c",SigmaEpsConcrete(I523,$AN$30:$AN$33,$AR$30:$AR$33,$AS$26,$AS$27,$AS$28,$AQ$20,$AU$19),""),"")</f>
        <v/>
      </c>
      <c r="N523" s="95" t="str">
        <f>IF(A523&lt;&gt;"",IF(MID(C523,1,1)="r",SigmaEpsReinf(J523,$AS$42:$AS$43,$AS$41,$AS$39,$AS$40,$AQ$38),""),"")</f>
        <v/>
      </c>
      <c r="Q523" s="92" t="str">
        <f t="shared" ref="Q523:Q586" si="96">IF(A523&lt;&gt;"",IF(MID(C523,1,1)="c",IF(ISERROR(M523/I523),"",M523/I523),""),"")</f>
        <v/>
      </c>
      <c r="R523" s="92" t="str">
        <f t="shared" ref="R523:R586" si="97">IF(A523&lt;&gt;"",IF(MID(C523,1,1)="r",IF(ISERROR(N523/J523),"",N523/J523),""),"")</f>
        <v/>
      </c>
      <c r="U523" s="5"/>
      <c r="V523" s="5"/>
      <c r="W523" s="94" t="str">
        <f t="shared" si="95"/>
        <v/>
      </c>
      <c r="X523" s="94" t="str">
        <f t="shared" ref="X523:X586" si="98">IF(B523&lt;&gt;"",G523-$AU$106,"")</f>
        <v/>
      </c>
      <c r="Y523" s="5"/>
      <c r="BK523" s="8"/>
      <c r="BL523" s="5"/>
      <c r="BM523" s="5"/>
      <c r="BN523" s="5"/>
      <c r="BO523" s="5"/>
      <c r="BP523" s="1"/>
      <c r="BQ523" s="1"/>
      <c r="BR523" s="1"/>
      <c r="BS523" s="1"/>
      <c r="BT523" s="1"/>
      <c r="BU523" s="4"/>
      <c r="BV523" s="1"/>
      <c r="BW523" s="3"/>
      <c r="BX523" s="4"/>
      <c r="BY523" s="5"/>
      <c r="BZ523" s="5"/>
      <c r="CA523" s="5"/>
      <c r="CB523" s="5"/>
      <c r="CC523" s="5"/>
      <c r="CD523" s="43"/>
    </row>
    <row r="524" spans="1:82" ht="15" customHeight="1" x14ac:dyDescent="0.25">
      <c r="A524" s="8"/>
      <c r="B524" s="5"/>
      <c r="C524" s="5"/>
      <c r="D524" s="5"/>
      <c r="E524" s="5"/>
      <c r="F524" s="94" t="str">
        <f t="shared" si="89"/>
        <v/>
      </c>
      <c r="G524" s="94" t="str">
        <f t="shared" si="90"/>
        <v/>
      </c>
      <c r="H524" s="127" t="str">
        <f>IF(A524&lt;&gt;"",IF(MID(C524,1,1)="c",$AS$26,IF(MID(C524,1,1)="r",$AS$41,IF(MID(C524,1,1)="p",#REF!,#REF!))),"")</f>
        <v/>
      </c>
      <c r="I524" s="92" t="str">
        <f t="shared" si="91"/>
        <v/>
      </c>
      <c r="J524" s="92" t="str">
        <f t="shared" si="92"/>
        <v/>
      </c>
      <c r="K524" s="92" t="str">
        <f t="shared" si="93"/>
        <v/>
      </c>
      <c r="L524" s="92" t="str">
        <f t="shared" si="94"/>
        <v/>
      </c>
      <c r="M524" s="95" t="str">
        <f>IF(A524&lt;&gt;"",IF(MID(C524,1,1)="c",SigmaEpsConcrete(I524,$AN$30:$AN$33,$AR$30:$AR$33,$AS$26,$AS$27,$AS$28,$AQ$20,$AU$19),""),"")</f>
        <v/>
      </c>
      <c r="N524" s="95" t="str">
        <f>IF(A524&lt;&gt;"",IF(MID(C524,1,1)="r",SigmaEpsReinf(J524,$AS$42:$AS$43,$AS$41,$AS$39,$AS$40,$AQ$38),""),"")</f>
        <v/>
      </c>
      <c r="Q524" s="92" t="str">
        <f t="shared" si="96"/>
        <v/>
      </c>
      <c r="R524" s="92" t="str">
        <f t="shared" si="97"/>
        <v/>
      </c>
      <c r="U524" s="5"/>
      <c r="V524" s="5"/>
      <c r="W524" s="94" t="str">
        <f t="shared" si="95"/>
        <v/>
      </c>
      <c r="X524" s="94" t="str">
        <f t="shared" si="98"/>
        <v/>
      </c>
      <c r="Y524" s="5"/>
      <c r="BK524" s="8"/>
      <c r="BL524" s="5"/>
      <c r="BM524" s="5"/>
      <c r="BN524" s="5"/>
      <c r="BO524" s="5"/>
      <c r="BP524" s="1"/>
      <c r="BQ524" s="1"/>
      <c r="BR524" s="1"/>
      <c r="BS524" s="1"/>
      <c r="BT524" s="1"/>
      <c r="BU524" s="4"/>
      <c r="BV524" s="1"/>
      <c r="BW524" s="3"/>
      <c r="BX524" s="4"/>
      <c r="BY524" s="5"/>
      <c r="BZ524" s="5"/>
      <c r="CA524" s="5"/>
      <c r="CB524" s="5"/>
      <c r="CC524" s="5"/>
      <c r="CD524" s="43"/>
    </row>
    <row r="525" spans="1:82" ht="15" customHeight="1" x14ac:dyDescent="0.25">
      <c r="A525" s="8"/>
      <c r="B525" s="5"/>
      <c r="C525" s="5"/>
      <c r="D525" s="5"/>
      <c r="E525" s="5"/>
      <c r="F525" s="94" t="str">
        <f t="shared" si="89"/>
        <v/>
      </c>
      <c r="G525" s="94" t="str">
        <f t="shared" si="90"/>
        <v/>
      </c>
      <c r="H525" s="127" t="str">
        <f>IF(A525&lt;&gt;"",IF(MID(C525,1,1)="c",$AS$26,IF(MID(C525,1,1)="r",$AS$41,IF(MID(C525,1,1)="p",#REF!,#REF!))),"")</f>
        <v/>
      </c>
      <c r="I525" s="92" t="str">
        <f t="shared" si="91"/>
        <v/>
      </c>
      <c r="J525" s="92" t="str">
        <f t="shared" si="92"/>
        <v/>
      </c>
      <c r="K525" s="92" t="str">
        <f t="shared" si="93"/>
        <v/>
      </c>
      <c r="L525" s="92" t="str">
        <f t="shared" si="94"/>
        <v/>
      </c>
      <c r="M525" s="95" t="str">
        <f>IF(A525&lt;&gt;"",IF(MID(C525,1,1)="c",SigmaEpsConcrete(I525,$AN$30:$AN$33,$AR$30:$AR$33,$AS$26,$AS$27,$AS$28,$AQ$20,$AU$19),""),"")</f>
        <v/>
      </c>
      <c r="N525" s="95" t="str">
        <f>IF(A525&lt;&gt;"",IF(MID(C525,1,1)="r",SigmaEpsReinf(J525,$AS$42:$AS$43,$AS$41,$AS$39,$AS$40,$AQ$38),""),"")</f>
        <v/>
      </c>
      <c r="Q525" s="92" t="str">
        <f t="shared" si="96"/>
        <v/>
      </c>
      <c r="R525" s="92" t="str">
        <f t="shared" si="97"/>
        <v/>
      </c>
      <c r="U525" s="5"/>
      <c r="V525" s="5"/>
      <c r="W525" s="94" t="str">
        <f t="shared" si="95"/>
        <v/>
      </c>
      <c r="X525" s="94" t="str">
        <f t="shared" si="98"/>
        <v/>
      </c>
      <c r="Y525" s="5"/>
      <c r="BK525" s="8"/>
      <c r="BL525" s="5"/>
      <c r="BM525" s="5"/>
      <c r="BN525" s="5"/>
      <c r="BO525" s="5"/>
      <c r="BP525" s="1"/>
      <c r="BQ525" s="1"/>
      <c r="BR525" s="1"/>
      <c r="BS525" s="1"/>
      <c r="BT525" s="1"/>
      <c r="BU525" s="4"/>
      <c r="BV525" s="1"/>
      <c r="BW525" s="3"/>
      <c r="BX525" s="4"/>
      <c r="BY525" s="5"/>
      <c r="BZ525" s="5"/>
      <c r="CA525" s="5"/>
      <c r="CB525" s="5"/>
      <c r="CC525" s="5"/>
      <c r="CD525" s="43"/>
    </row>
    <row r="526" spans="1:82" ht="15" customHeight="1" x14ac:dyDescent="0.25">
      <c r="A526" s="8"/>
      <c r="B526" s="5"/>
      <c r="C526" s="5"/>
      <c r="D526" s="5"/>
      <c r="E526" s="5"/>
      <c r="F526" s="94" t="str">
        <f t="shared" si="89"/>
        <v/>
      </c>
      <c r="G526" s="94" t="str">
        <f t="shared" si="90"/>
        <v/>
      </c>
      <c r="H526" s="127" t="str">
        <f>IF(A526&lt;&gt;"",IF(MID(C526,1,1)="c",$AS$26,IF(MID(C526,1,1)="r",$AS$41,IF(MID(C526,1,1)="p",#REF!,#REF!))),"")</f>
        <v/>
      </c>
      <c r="I526" s="92" t="str">
        <f t="shared" si="91"/>
        <v/>
      </c>
      <c r="J526" s="92" t="str">
        <f t="shared" si="92"/>
        <v/>
      </c>
      <c r="K526" s="92" t="str">
        <f t="shared" si="93"/>
        <v/>
      </c>
      <c r="L526" s="92" t="str">
        <f t="shared" si="94"/>
        <v/>
      </c>
      <c r="M526" s="95" t="str">
        <f>IF(A526&lt;&gt;"",IF(MID(C526,1,1)="c",SigmaEpsConcrete(I526,$AN$30:$AN$33,$AR$30:$AR$33,$AS$26,$AS$27,$AS$28,$AQ$20,$AU$19),""),"")</f>
        <v/>
      </c>
      <c r="N526" s="95" t="str">
        <f>IF(A526&lt;&gt;"",IF(MID(C526,1,1)="r",SigmaEpsReinf(J526,$AS$42:$AS$43,$AS$41,$AS$39,$AS$40,$AQ$38),""),"")</f>
        <v/>
      </c>
      <c r="Q526" s="92" t="str">
        <f t="shared" si="96"/>
        <v/>
      </c>
      <c r="R526" s="92" t="str">
        <f t="shared" si="97"/>
        <v/>
      </c>
      <c r="U526" s="5"/>
      <c r="V526" s="5"/>
      <c r="W526" s="94" t="str">
        <f t="shared" si="95"/>
        <v/>
      </c>
      <c r="X526" s="94" t="str">
        <f t="shared" si="98"/>
        <v/>
      </c>
      <c r="Y526" s="5"/>
      <c r="BK526" s="8"/>
      <c r="BL526" s="5"/>
      <c r="BM526" s="5"/>
      <c r="BN526" s="5"/>
      <c r="BO526" s="5"/>
      <c r="BP526" s="1"/>
      <c r="BQ526" s="1"/>
      <c r="BR526" s="1"/>
      <c r="BS526" s="1"/>
      <c r="BT526" s="1"/>
      <c r="BU526" s="4"/>
      <c r="BV526" s="1"/>
      <c r="BW526" s="3"/>
      <c r="BX526" s="4"/>
      <c r="BY526" s="5"/>
      <c r="BZ526" s="5"/>
      <c r="CA526" s="5"/>
      <c r="CB526" s="5"/>
      <c r="CC526" s="5"/>
      <c r="CD526" s="43"/>
    </row>
    <row r="527" spans="1:82" ht="15" customHeight="1" x14ac:dyDescent="0.25">
      <c r="A527" s="8"/>
      <c r="B527" s="5"/>
      <c r="C527" s="5"/>
      <c r="D527" s="5"/>
      <c r="E527" s="5"/>
      <c r="F527" s="94" t="str">
        <f t="shared" si="89"/>
        <v/>
      </c>
      <c r="G527" s="94" t="str">
        <f t="shared" si="90"/>
        <v/>
      </c>
      <c r="H527" s="127" t="str">
        <f>IF(A527&lt;&gt;"",IF(MID(C527,1,1)="c",$AS$26,IF(MID(C527,1,1)="r",$AS$41,IF(MID(C527,1,1)="p",#REF!,#REF!))),"")</f>
        <v/>
      </c>
      <c r="I527" s="92" t="str">
        <f t="shared" si="91"/>
        <v/>
      </c>
      <c r="J527" s="92" t="str">
        <f t="shared" si="92"/>
        <v/>
      </c>
      <c r="K527" s="92" t="str">
        <f t="shared" si="93"/>
        <v/>
      </c>
      <c r="L527" s="92" t="str">
        <f t="shared" si="94"/>
        <v/>
      </c>
      <c r="M527" s="95" t="str">
        <f>IF(A527&lt;&gt;"",IF(MID(C527,1,1)="c",SigmaEpsConcrete(I527,$AN$30:$AN$33,$AR$30:$AR$33,$AS$26,$AS$27,$AS$28,$AQ$20,$AU$19),""),"")</f>
        <v/>
      </c>
      <c r="N527" s="95" t="str">
        <f>IF(A527&lt;&gt;"",IF(MID(C527,1,1)="r",SigmaEpsReinf(J527,$AS$42:$AS$43,$AS$41,$AS$39,$AS$40,$AQ$38),""),"")</f>
        <v/>
      </c>
      <c r="Q527" s="92" t="str">
        <f t="shared" si="96"/>
        <v/>
      </c>
      <c r="R527" s="92" t="str">
        <f t="shared" si="97"/>
        <v/>
      </c>
      <c r="U527" s="5"/>
      <c r="V527" s="5"/>
      <c r="W527" s="94" t="str">
        <f t="shared" si="95"/>
        <v/>
      </c>
      <c r="X527" s="94" t="str">
        <f t="shared" si="98"/>
        <v/>
      </c>
      <c r="Y527" s="5"/>
      <c r="BK527" s="8"/>
      <c r="BL527" s="5"/>
      <c r="BM527" s="5"/>
      <c r="BN527" s="5"/>
      <c r="BO527" s="5"/>
      <c r="BP527" s="1"/>
      <c r="BQ527" s="1"/>
      <c r="BR527" s="1"/>
      <c r="BS527" s="1"/>
      <c r="BT527" s="1"/>
      <c r="BU527" s="4"/>
      <c r="BV527" s="1"/>
      <c r="BW527" s="3"/>
      <c r="BX527" s="4"/>
      <c r="BY527" s="5"/>
      <c r="BZ527" s="5"/>
      <c r="CA527" s="5"/>
      <c r="CB527" s="5"/>
      <c r="CC527" s="5"/>
      <c r="CD527" s="43"/>
    </row>
    <row r="528" spans="1:82" ht="15" customHeight="1" x14ac:dyDescent="0.25">
      <c r="A528" s="8"/>
      <c r="B528" s="5"/>
      <c r="C528" s="5"/>
      <c r="D528" s="5"/>
      <c r="E528" s="5"/>
      <c r="F528" s="94" t="str">
        <f t="shared" si="89"/>
        <v/>
      </c>
      <c r="G528" s="94" t="str">
        <f t="shared" si="90"/>
        <v/>
      </c>
      <c r="H528" s="127" t="str">
        <f>IF(A528&lt;&gt;"",IF(MID(C528,1,1)="c",$AS$26,IF(MID(C528,1,1)="r",$AS$41,IF(MID(C528,1,1)="p",#REF!,#REF!))),"")</f>
        <v/>
      </c>
      <c r="I528" s="92" t="str">
        <f t="shared" si="91"/>
        <v/>
      </c>
      <c r="J528" s="92" t="str">
        <f t="shared" si="92"/>
        <v/>
      </c>
      <c r="K528" s="92" t="str">
        <f t="shared" si="93"/>
        <v/>
      </c>
      <c r="L528" s="92" t="str">
        <f t="shared" si="94"/>
        <v/>
      </c>
      <c r="M528" s="95" t="str">
        <f>IF(A528&lt;&gt;"",IF(MID(C528,1,1)="c",SigmaEpsConcrete(I528,$AN$30:$AN$33,$AR$30:$AR$33,$AS$26,$AS$27,$AS$28,$AQ$20,$AU$19),""),"")</f>
        <v/>
      </c>
      <c r="N528" s="95" t="str">
        <f>IF(A528&lt;&gt;"",IF(MID(C528,1,1)="r",SigmaEpsReinf(J528,$AS$42:$AS$43,$AS$41,$AS$39,$AS$40,$AQ$38),""),"")</f>
        <v/>
      </c>
      <c r="Q528" s="92" t="str">
        <f t="shared" si="96"/>
        <v/>
      </c>
      <c r="R528" s="92" t="str">
        <f t="shared" si="97"/>
        <v/>
      </c>
      <c r="U528" s="5"/>
      <c r="V528" s="5"/>
      <c r="W528" s="94" t="str">
        <f t="shared" si="95"/>
        <v/>
      </c>
      <c r="X528" s="94" t="str">
        <f t="shared" si="98"/>
        <v/>
      </c>
      <c r="Y528" s="5"/>
      <c r="BK528" s="8"/>
      <c r="BL528" s="5"/>
      <c r="BM528" s="5"/>
      <c r="BN528" s="5"/>
      <c r="BO528" s="5"/>
      <c r="BP528" s="1"/>
      <c r="BQ528" s="1"/>
      <c r="BR528" s="1"/>
      <c r="BS528" s="1"/>
      <c r="BT528" s="1"/>
      <c r="BU528" s="4"/>
      <c r="BV528" s="1"/>
      <c r="BW528" s="3"/>
      <c r="BX528" s="4"/>
      <c r="BY528" s="5"/>
      <c r="BZ528" s="5"/>
      <c r="CA528" s="5"/>
      <c r="CB528" s="5"/>
      <c r="CC528" s="5"/>
      <c r="CD528" s="43"/>
    </row>
    <row r="529" spans="1:82" ht="15" customHeight="1" x14ac:dyDescent="0.25">
      <c r="A529" s="8"/>
      <c r="B529" s="5"/>
      <c r="C529" s="5"/>
      <c r="D529" s="5"/>
      <c r="E529" s="5"/>
      <c r="F529" s="94" t="str">
        <f t="shared" si="89"/>
        <v/>
      </c>
      <c r="G529" s="94" t="str">
        <f t="shared" si="90"/>
        <v/>
      </c>
      <c r="H529" s="127" t="str">
        <f>IF(A529&lt;&gt;"",IF(MID(C529,1,1)="c",$AS$26,IF(MID(C529,1,1)="r",$AS$41,IF(MID(C529,1,1)="p",#REF!,#REF!))),"")</f>
        <v/>
      </c>
      <c r="I529" s="92" t="str">
        <f t="shared" si="91"/>
        <v/>
      </c>
      <c r="J529" s="92" t="str">
        <f t="shared" si="92"/>
        <v/>
      </c>
      <c r="K529" s="92" t="str">
        <f t="shared" si="93"/>
        <v/>
      </c>
      <c r="L529" s="92" t="str">
        <f t="shared" si="94"/>
        <v/>
      </c>
      <c r="M529" s="95" t="str">
        <f>IF(A529&lt;&gt;"",IF(MID(C529,1,1)="c",SigmaEpsConcrete(I529,$AN$30:$AN$33,$AR$30:$AR$33,$AS$26,$AS$27,$AS$28,$AQ$20,$AU$19),""),"")</f>
        <v/>
      </c>
      <c r="N529" s="95" t="str">
        <f>IF(A529&lt;&gt;"",IF(MID(C529,1,1)="r",SigmaEpsReinf(J529,$AS$42:$AS$43,$AS$41,$AS$39,$AS$40,$AQ$38),""),"")</f>
        <v/>
      </c>
      <c r="Q529" s="92" t="str">
        <f t="shared" si="96"/>
        <v/>
      </c>
      <c r="R529" s="92" t="str">
        <f t="shared" si="97"/>
        <v/>
      </c>
      <c r="U529" s="5"/>
      <c r="V529" s="5"/>
      <c r="W529" s="94" t="str">
        <f t="shared" si="95"/>
        <v/>
      </c>
      <c r="X529" s="94" t="str">
        <f t="shared" si="98"/>
        <v/>
      </c>
      <c r="Y529" s="5"/>
      <c r="BK529" s="8"/>
      <c r="BL529" s="5"/>
      <c r="BM529" s="5"/>
      <c r="BN529" s="5"/>
      <c r="BO529" s="5"/>
      <c r="BP529" s="1"/>
      <c r="BQ529" s="1"/>
      <c r="BR529" s="1"/>
      <c r="BS529" s="1"/>
      <c r="BT529" s="1"/>
      <c r="BU529" s="4"/>
      <c r="BV529" s="1"/>
      <c r="BW529" s="3"/>
      <c r="BX529" s="4"/>
      <c r="BY529" s="5"/>
      <c r="BZ529" s="5"/>
      <c r="CA529" s="5"/>
      <c r="CB529" s="5"/>
      <c r="CC529" s="5"/>
      <c r="CD529" s="43"/>
    </row>
    <row r="530" spans="1:82" ht="15" customHeight="1" x14ac:dyDescent="0.25">
      <c r="A530" s="8"/>
      <c r="B530" s="5"/>
      <c r="C530" s="5"/>
      <c r="D530" s="5"/>
      <c r="E530" s="5"/>
      <c r="F530" s="94" t="str">
        <f t="shared" si="89"/>
        <v/>
      </c>
      <c r="G530" s="94" t="str">
        <f t="shared" si="90"/>
        <v/>
      </c>
      <c r="H530" s="127" t="str">
        <f>IF(A530&lt;&gt;"",IF(MID(C530,1,1)="c",$AS$26,IF(MID(C530,1,1)="r",$AS$41,IF(MID(C530,1,1)="p",#REF!,#REF!))),"")</f>
        <v/>
      </c>
      <c r="I530" s="92" t="str">
        <f t="shared" si="91"/>
        <v/>
      </c>
      <c r="J530" s="92" t="str">
        <f t="shared" si="92"/>
        <v/>
      </c>
      <c r="K530" s="92" t="str">
        <f t="shared" si="93"/>
        <v/>
      </c>
      <c r="L530" s="92" t="str">
        <f t="shared" si="94"/>
        <v/>
      </c>
      <c r="M530" s="95" t="str">
        <f>IF(A530&lt;&gt;"",IF(MID(C530,1,1)="c",SigmaEpsConcrete(I530,$AN$30:$AN$33,$AR$30:$AR$33,$AS$26,$AS$27,$AS$28,$AQ$20,$AU$19),""),"")</f>
        <v/>
      </c>
      <c r="N530" s="95" t="str">
        <f>IF(A530&lt;&gt;"",IF(MID(C530,1,1)="r",SigmaEpsReinf(J530,$AS$42:$AS$43,$AS$41,$AS$39,$AS$40,$AQ$38),""),"")</f>
        <v/>
      </c>
      <c r="Q530" s="92" t="str">
        <f t="shared" si="96"/>
        <v/>
      </c>
      <c r="R530" s="92" t="str">
        <f t="shared" si="97"/>
        <v/>
      </c>
      <c r="U530" s="5"/>
      <c r="V530" s="5"/>
      <c r="W530" s="94" t="str">
        <f t="shared" si="95"/>
        <v/>
      </c>
      <c r="X530" s="94" t="str">
        <f t="shared" si="98"/>
        <v/>
      </c>
      <c r="Y530" s="5"/>
      <c r="BK530" s="8"/>
      <c r="BL530" s="5"/>
      <c r="BM530" s="5"/>
      <c r="BN530" s="5"/>
      <c r="BO530" s="5"/>
      <c r="BP530" s="1"/>
      <c r="BQ530" s="1"/>
      <c r="BR530" s="1"/>
      <c r="BS530" s="1"/>
      <c r="BT530" s="1"/>
      <c r="BU530" s="4"/>
      <c r="BV530" s="1"/>
      <c r="BW530" s="3"/>
      <c r="BX530" s="4"/>
      <c r="BY530" s="5"/>
      <c r="BZ530" s="5"/>
      <c r="CA530" s="5"/>
      <c r="CB530" s="5"/>
      <c r="CC530" s="5"/>
      <c r="CD530" s="43"/>
    </row>
    <row r="531" spans="1:82" ht="15" customHeight="1" x14ac:dyDescent="0.25">
      <c r="A531" s="8"/>
      <c r="B531" s="5"/>
      <c r="C531" s="5"/>
      <c r="D531" s="5"/>
      <c r="E531" s="5"/>
      <c r="F531" s="94" t="str">
        <f t="shared" si="89"/>
        <v/>
      </c>
      <c r="G531" s="94" t="str">
        <f t="shared" si="90"/>
        <v/>
      </c>
      <c r="H531" s="127" t="str">
        <f>IF(A531&lt;&gt;"",IF(MID(C531,1,1)="c",$AS$26,IF(MID(C531,1,1)="r",$AS$41,IF(MID(C531,1,1)="p",#REF!,#REF!))),"")</f>
        <v/>
      </c>
      <c r="I531" s="92" t="str">
        <f t="shared" si="91"/>
        <v/>
      </c>
      <c r="J531" s="92" t="str">
        <f t="shared" si="92"/>
        <v/>
      </c>
      <c r="K531" s="92" t="str">
        <f t="shared" si="93"/>
        <v/>
      </c>
      <c r="L531" s="92" t="str">
        <f t="shared" si="94"/>
        <v/>
      </c>
      <c r="M531" s="95" t="str">
        <f>IF(A531&lt;&gt;"",IF(MID(C531,1,1)="c",SigmaEpsConcrete(I531,$AN$30:$AN$33,$AR$30:$AR$33,$AS$26,$AS$27,$AS$28,$AQ$20,$AU$19),""),"")</f>
        <v/>
      </c>
      <c r="N531" s="95" t="str">
        <f>IF(A531&lt;&gt;"",IF(MID(C531,1,1)="r",SigmaEpsReinf(J531,$AS$42:$AS$43,$AS$41,$AS$39,$AS$40,$AQ$38),""),"")</f>
        <v/>
      </c>
      <c r="Q531" s="92" t="str">
        <f t="shared" si="96"/>
        <v/>
      </c>
      <c r="R531" s="92" t="str">
        <f t="shared" si="97"/>
        <v/>
      </c>
      <c r="U531" s="5"/>
      <c r="V531" s="5"/>
      <c r="W531" s="94" t="str">
        <f t="shared" si="95"/>
        <v/>
      </c>
      <c r="X531" s="94" t="str">
        <f t="shared" si="98"/>
        <v/>
      </c>
      <c r="Y531" s="5"/>
      <c r="BK531" s="8"/>
      <c r="BL531" s="5"/>
      <c r="BM531" s="5"/>
      <c r="BN531" s="5"/>
      <c r="BO531" s="5"/>
      <c r="BP531" s="1"/>
      <c r="BQ531" s="1"/>
      <c r="BR531" s="1"/>
      <c r="BS531" s="1"/>
      <c r="BT531" s="1"/>
      <c r="BU531" s="4"/>
      <c r="BV531" s="1"/>
      <c r="BW531" s="3"/>
      <c r="BX531" s="4"/>
      <c r="BY531" s="5"/>
      <c r="BZ531" s="5"/>
      <c r="CA531" s="5"/>
      <c r="CB531" s="5"/>
      <c r="CC531" s="5"/>
      <c r="CD531" s="43"/>
    </row>
    <row r="532" spans="1:82" ht="15" customHeight="1" x14ac:dyDescent="0.25">
      <c r="A532" s="8"/>
      <c r="B532" s="5"/>
      <c r="C532" s="5"/>
      <c r="D532" s="5"/>
      <c r="E532" s="5"/>
      <c r="F532" s="94" t="str">
        <f t="shared" si="89"/>
        <v/>
      </c>
      <c r="G532" s="94" t="str">
        <f t="shared" si="90"/>
        <v/>
      </c>
      <c r="H532" s="127" t="str">
        <f>IF(A532&lt;&gt;"",IF(MID(C532,1,1)="c",$AS$26,IF(MID(C532,1,1)="r",$AS$41,IF(MID(C532,1,1)="p",#REF!,#REF!))),"")</f>
        <v/>
      </c>
      <c r="I532" s="92" t="str">
        <f t="shared" si="91"/>
        <v/>
      </c>
      <c r="J532" s="92" t="str">
        <f t="shared" si="92"/>
        <v/>
      </c>
      <c r="K532" s="92" t="str">
        <f t="shared" si="93"/>
        <v/>
      </c>
      <c r="L532" s="92" t="str">
        <f t="shared" si="94"/>
        <v/>
      </c>
      <c r="M532" s="95" t="str">
        <f>IF(A532&lt;&gt;"",IF(MID(C532,1,1)="c",SigmaEpsConcrete(I532,$AN$30:$AN$33,$AR$30:$AR$33,$AS$26,$AS$27,$AS$28,$AQ$20,$AU$19),""),"")</f>
        <v/>
      </c>
      <c r="N532" s="95" t="str">
        <f>IF(A532&lt;&gt;"",IF(MID(C532,1,1)="r",SigmaEpsReinf(J532,$AS$42:$AS$43,$AS$41,$AS$39,$AS$40,$AQ$38),""),"")</f>
        <v/>
      </c>
      <c r="Q532" s="92" t="str">
        <f t="shared" si="96"/>
        <v/>
      </c>
      <c r="R532" s="92" t="str">
        <f t="shared" si="97"/>
        <v/>
      </c>
      <c r="U532" s="5"/>
      <c r="V532" s="5"/>
      <c r="W532" s="94" t="str">
        <f t="shared" si="95"/>
        <v/>
      </c>
      <c r="X532" s="94" t="str">
        <f t="shared" si="98"/>
        <v/>
      </c>
      <c r="Y532" s="5"/>
      <c r="BK532" s="8"/>
      <c r="BL532" s="5"/>
      <c r="BM532" s="5"/>
      <c r="BN532" s="5"/>
      <c r="BO532" s="5"/>
      <c r="BP532" s="1"/>
      <c r="BQ532" s="1"/>
      <c r="BR532" s="1"/>
      <c r="BS532" s="1"/>
      <c r="BT532" s="1"/>
      <c r="BU532" s="4"/>
      <c r="BV532" s="1"/>
      <c r="BW532" s="3"/>
      <c r="BX532" s="4"/>
      <c r="BY532" s="5"/>
      <c r="BZ532" s="5"/>
      <c r="CA532" s="5"/>
      <c r="CB532" s="5"/>
      <c r="CC532" s="5"/>
      <c r="CD532" s="43"/>
    </row>
    <row r="533" spans="1:82" ht="15" customHeight="1" x14ac:dyDescent="0.25">
      <c r="A533" s="8"/>
      <c r="B533" s="5"/>
      <c r="C533" s="5"/>
      <c r="D533" s="5"/>
      <c r="E533" s="5"/>
      <c r="F533" s="94" t="str">
        <f t="shared" si="89"/>
        <v/>
      </c>
      <c r="G533" s="94" t="str">
        <f t="shared" si="90"/>
        <v/>
      </c>
      <c r="H533" s="127" t="str">
        <f>IF(A533&lt;&gt;"",IF(MID(C533,1,1)="c",$AS$26,IF(MID(C533,1,1)="r",$AS$41,IF(MID(C533,1,1)="p",#REF!,#REF!))),"")</f>
        <v/>
      </c>
      <c r="I533" s="92" t="str">
        <f t="shared" si="91"/>
        <v/>
      </c>
      <c r="J533" s="92" t="str">
        <f t="shared" si="92"/>
        <v/>
      </c>
      <c r="K533" s="92" t="str">
        <f t="shared" si="93"/>
        <v/>
      </c>
      <c r="L533" s="92" t="str">
        <f t="shared" si="94"/>
        <v/>
      </c>
      <c r="M533" s="95" t="str">
        <f>IF(A533&lt;&gt;"",IF(MID(C533,1,1)="c",SigmaEpsConcrete(I533,$AN$30:$AN$33,$AR$30:$AR$33,$AS$26,$AS$27,$AS$28,$AQ$20,$AU$19),""),"")</f>
        <v/>
      </c>
      <c r="N533" s="95" t="str">
        <f>IF(A533&lt;&gt;"",IF(MID(C533,1,1)="r",SigmaEpsReinf(J533,$AS$42:$AS$43,$AS$41,$AS$39,$AS$40,$AQ$38),""),"")</f>
        <v/>
      </c>
      <c r="Q533" s="92" t="str">
        <f t="shared" si="96"/>
        <v/>
      </c>
      <c r="R533" s="92" t="str">
        <f t="shared" si="97"/>
        <v/>
      </c>
      <c r="U533" s="5"/>
      <c r="V533" s="5"/>
      <c r="W533" s="94" t="str">
        <f t="shared" si="95"/>
        <v/>
      </c>
      <c r="X533" s="94" t="str">
        <f t="shared" si="98"/>
        <v/>
      </c>
      <c r="Y533" s="5"/>
      <c r="BK533" s="8"/>
      <c r="BL533" s="5"/>
      <c r="BM533" s="5"/>
      <c r="BN533" s="5"/>
      <c r="BO533" s="5"/>
      <c r="BP533" s="1"/>
      <c r="BQ533" s="1"/>
      <c r="BR533" s="1"/>
      <c r="BS533" s="1"/>
      <c r="BT533" s="1"/>
      <c r="BU533" s="4"/>
      <c r="BV533" s="1"/>
      <c r="BW533" s="3"/>
      <c r="BX533" s="4"/>
      <c r="BY533" s="5"/>
      <c r="BZ533" s="5"/>
      <c r="CA533" s="5"/>
      <c r="CB533" s="5"/>
      <c r="CC533" s="5"/>
      <c r="CD533" s="43"/>
    </row>
    <row r="534" spans="1:82" ht="15" customHeight="1" x14ac:dyDescent="0.25">
      <c r="A534" s="8"/>
      <c r="B534" s="5"/>
      <c r="C534" s="5"/>
      <c r="D534" s="5"/>
      <c r="E534" s="5"/>
      <c r="F534" s="94" t="str">
        <f t="shared" si="89"/>
        <v/>
      </c>
      <c r="G534" s="94" t="str">
        <f t="shared" si="90"/>
        <v/>
      </c>
      <c r="H534" s="127" t="str">
        <f>IF(A534&lt;&gt;"",IF(MID(C534,1,1)="c",$AS$26,IF(MID(C534,1,1)="r",$AS$41,IF(MID(C534,1,1)="p",#REF!,#REF!))),"")</f>
        <v/>
      </c>
      <c r="I534" s="92" t="str">
        <f t="shared" si="91"/>
        <v/>
      </c>
      <c r="J534" s="92" t="str">
        <f t="shared" si="92"/>
        <v/>
      </c>
      <c r="K534" s="92" t="str">
        <f t="shared" si="93"/>
        <v/>
      </c>
      <c r="L534" s="92" t="str">
        <f t="shared" si="94"/>
        <v/>
      </c>
      <c r="M534" s="95" t="str">
        <f>IF(A534&lt;&gt;"",IF(MID(C534,1,1)="c",SigmaEpsConcrete(I534,$AN$30:$AN$33,$AR$30:$AR$33,$AS$26,$AS$27,$AS$28,$AQ$20,$AU$19),""),"")</f>
        <v/>
      </c>
      <c r="N534" s="95" t="str">
        <f>IF(A534&lt;&gt;"",IF(MID(C534,1,1)="r",SigmaEpsReinf(J534,$AS$42:$AS$43,$AS$41,$AS$39,$AS$40,$AQ$38),""),"")</f>
        <v/>
      </c>
      <c r="Q534" s="92" t="str">
        <f t="shared" si="96"/>
        <v/>
      </c>
      <c r="R534" s="92" t="str">
        <f t="shared" si="97"/>
        <v/>
      </c>
      <c r="U534" s="5"/>
      <c r="V534" s="5"/>
      <c r="W534" s="94" t="str">
        <f t="shared" si="95"/>
        <v/>
      </c>
      <c r="X534" s="94" t="str">
        <f t="shared" si="98"/>
        <v/>
      </c>
      <c r="Y534" s="5"/>
      <c r="BK534" s="8"/>
      <c r="BL534" s="5"/>
      <c r="BM534" s="5"/>
      <c r="BN534" s="5"/>
      <c r="BO534" s="5"/>
      <c r="BP534" s="1"/>
      <c r="BQ534" s="1"/>
      <c r="BR534" s="1"/>
      <c r="BS534" s="1"/>
      <c r="BT534" s="1"/>
      <c r="BU534" s="4"/>
      <c r="BV534" s="1"/>
      <c r="BW534" s="3"/>
      <c r="BX534" s="4"/>
      <c r="BY534" s="5"/>
      <c r="BZ534" s="5"/>
      <c r="CA534" s="5"/>
      <c r="CB534" s="5"/>
      <c r="CC534" s="5"/>
      <c r="CD534" s="43"/>
    </row>
    <row r="535" spans="1:82" ht="15" customHeight="1" x14ac:dyDescent="0.25">
      <c r="A535" s="8"/>
      <c r="B535" s="5"/>
      <c r="C535" s="5"/>
      <c r="D535" s="5"/>
      <c r="E535" s="5"/>
      <c r="F535" s="94" t="str">
        <f t="shared" si="89"/>
        <v/>
      </c>
      <c r="G535" s="94" t="str">
        <f t="shared" si="90"/>
        <v/>
      </c>
      <c r="H535" s="127" t="str">
        <f>IF(A535&lt;&gt;"",IF(MID(C535,1,1)="c",$AS$26,IF(MID(C535,1,1)="r",$AS$41,IF(MID(C535,1,1)="p",#REF!,#REF!))),"")</f>
        <v/>
      </c>
      <c r="I535" s="92" t="str">
        <f t="shared" si="91"/>
        <v/>
      </c>
      <c r="J535" s="92" t="str">
        <f t="shared" si="92"/>
        <v/>
      </c>
      <c r="K535" s="92" t="str">
        <f t="shared" si="93"/>
        <v/>
      </c>
      <c r="L535" s="92" t="str">
        <f t="shared" si="94"/>
        <v/>
      </c>
      <c r="M535" s="95" t="str">
        <f>IF(A535&lt;&gt;"",IF(MID(C535,1,1)="c",SigmaEpsConcrete(I535,$AN$30:$AN$33,$AR$30:$AR$33,$AS$26,$AS$27,$AS$28,$AQ$20,$AU$19),""),"")</f>
        <v/>
      </c>
      <c r="N535" s="95" t="str">
        <f>IF(A535&lt;&gt;"",IF(MID(C535,1,1)="r",SigmaEpsReinf(J535,$AS$42:$AS$43,$AS$41,$AS$39,$AS$40,$AQ$38),""),"")</f>
        <v/>
      </c>
      <c r="Q535" s="92" t="str">
        <f t="shared" si="96"/>
        <v/>
      </c>
      <c r="R535" s="92" t="str">
        <f t="shared" si="97"/>
        <v/>
      </c>
      <c r="U535" s="5"/>
      <c r="V535" s="5"/>
      <c r="W535" s="94" t="str">
        <f t="shared" si="95"/>
        <v/>
      </c>
      <c r="X535" s="94" t="str">
        <f t="shared" si="98"/>
        <v/>
      </c>
      <c r="Y535" s="5"/>
      <c r="BK535" s="8"/>
      <c r="BL535" s="5"/>
      <c r="BM535" s="5"/>
      <c r="BN535" s="5"/>
      <c r="BO535" s="5"/>
      <c r="BP535" s="1"/>
      <c r="BQ535" s="1"/>
      <c r="BR535" s="1"/>
      <c r="BS535" s="1"/>
      <c r="BT535" s="1"/>
      <c r="BU535" s="4"/>
      <c r="BV535" s="1"/>
      <c r="BW535" s="3"/>
      <c r="BX535" s="4"/>
      <c r="BY535" s="5"/>
      <c r="BZ535" s="5"/>
      <c r="CA535" s="5"/>
      <c r="CB535" s="5"/>
      <c r="CC535" s="5"/>
      <c r="CD535" s="43"/>
    </row>
    <row r="536" spans="1:82" ht="15" customHeight="1" x14ac:dyDescent="0.25">
      <c r="A536" s="8"/>
      <c r="B536" s="5"/>
      <c r="C536" s="5"/>
      <c r="D536" s="5"/>
      <c r="E536" s="5"/>
      <c r="F536" s="94" t="str">
        <f t="shared" si="89"/>
        <v/>
      </c>
      <c r="G536" s="94" t="str">
        <f t="shared" si="90"/>
        <v/>
      </c>
      <c r="H536" s="127" t="str">
        <f>IF(A536&lt;&gt;"",IF(MID(C536,1,1)="c",$AS$26,IF(MID(C536,1,1)="r",$AS$41,IF(MID(C536,1,1)="p",#REF!,#REF!))),"")</f>
        <v/>
      </c>
      <c r="I536" s="92" t="str">
        <f t="shared" si="91"/>
        <v/>
      </c>
      <c r="J536" s="92" t="str">
        <f t="shared" si="92"/>
        <v/>
      </c>
      <c r="K536" s="92" t="str">
        <f t="shared" si="93"/>
        <v/>
      </c>
      <c r="L536" s="92" t="str">
        <f t="shared" si="94"/>
        <v/>
      </c>
      <c r="M536" s="95" t="str">
        <f>IF(A536&lt;&gt;"",IF(MID(C536,1,1)="c",SigmaEpsConcrete(I536,$AN$30:$AN$33,$AR$30:$AR$33,$AS$26,$AS$27,$AS$28,$AQ$20,$AU$19),""),"")</f>
        <v/>
      </c>
      <c r="N536" s="95" t="str">
        <f>IF(A536&lt;&gt;"",IF(MID(C536,1,1)="r",SigmaEpsReinf(J536,$AS$42:$AS$43,$AS$41,$AS$39,$AS$40,$AQ$38),""),"")</f>
        <v/>
      </c>
      <c r="Q536" s="92" t="str">
        <f t="shared" si="96"/>
        <v/>
      </c>
      <c r="R536" s="92" t="str">
        <f t="shared" si="97"/>
        <v/>
      </c>
      <c r="U536" s="5"/>
      <c r="V536" s="5"/>
      <c r="W536" s="94" t="str">
        <f t="shared" si="95"/>
        <v/>
      </c>
      <c r="X536" s="94" t="str">
        <f t="shared" si="98"/>
        <v/>
      </c>
      <c r="Y536" s="5"/>
      <c r="BK536" s="8"/>
      <c r="BL536" s="5"/>
      <c r="BM536" s="5"/>
      <c r="BN536" s="5"/>
      <c r="BO536" s="5"/>
      <c r="BP536" s="1"/>
      <c r="BQ536" s="1"/>
      <c r="BR536" s="1"/>
      <c r="BS536" s="1"/>
      <c r="BT536" s="1"/>
      <c r="BU536" s="4"/>
      <c r="BV536" s="1"/>
      <c r="BW536" s="3"/>
      <c r="BX536" s="4"/>
      <c r="BY536" s="5"/>
      <c r="BZ536" s="5"/>
      <c r="CA536" s="5"/>
      <c r="CB536" s="5"/>
      <c r="CC536" s="5"/>
      <c r="CD536" s="43"/>
    </row>
    <row r="537" spans="1:82" ht="15" customHeight="1" x14ac:dyDescent="0.25">
      <c r="A537" s="8"/>
      <c r="B537" s="5"/>
      <c r="C537" s="5"/>
      <c r="D537" s="5"/>
      <c r="E537" s="5"/>
      <c r="F537" s="94" t="str">
        <f t="shared" si="89"/>
        <v/>
      </c>
      <c r="G537" s="94" t="str">
        <f t="shared" si="90"/>
        <v/>
      </c>
      <c r="H537" s="127" t="str">
        <f>IF(A537&lt;&gt;"",IF(MID(C537,1,1)="c",$AS$26,IF(MID(C537,1,1)="r",$AS$41,IF(MID(C537,1,1)="p",#REF!,#REF!))),"")</f>
        <v/>
      </c>
      <c r="I537" s="92" t="str">
        <f t="shared" si="91"/>
        <v/>
      </c>
      <c r="J537" s="92" t="str">
        <f t="shared" si="92"/>
        <v/>
      </c>
      <c r="K537" s="92" t="str">
        <f t="shared" si="93"/>
        <v/>
      </c>
      <c r="L537" s="92" t="str">
        <f t="shared" si="94"/>
        <v/>
      </c>
      <c r="M537" s="95" t="str">
        <f>IF(A537&lt;&gt;"",IF(MID(C537,1,1)="c",SigmaEpsConcrete(I537,$AN$30:$AN$33,$AR$30:$AR$33,$AS$26,$AS$27,$AS$28,$AQ$20,$AU$19),""),"")</f>
        <v/>
      </c>
      <c r="N537" s="95" t="str">
        <f>IF(A537&lt;&gt;"",IF(MID(C537,1,1)="r",SigmaEpsReinf(J537,$AS$42:$AS$43,$AS$41,$AS$39,$AS$40,$AQ$38),""),"")</f>
        <v/>
      </c>
      <c r="Q537" s="92" t="str">
        <f t="shared" si="96"/>
        <v/>
      </c>
      <c r="R537" s="92" t="str">
        <f t="shared" si="97"/>
        <v/>
      </c>
      <c r="U537" s="5"/>
      <c r="V537" s="5"/>
      <c r="W537" s="94" t="str">
        <f t="shared" si="95"/>
        <v/>
      </c>
      <c r="X537" s="94" t="str">
        <f t="shared" si="98"/>
        <v/>
      </c>
      <c r="Y537" s="5"/>
      <c r="BK537" s="8"/>
      <c r="BL537" s="5"/>
      <c r="BM537" s="5"/>
      <c r="BN537" s="5"/>
      <c r="BO537" s="5"/>
      <c r="BP537" s="1"/>
      <c r="BQ537" s="1"/>
      <c r="BR537" s="1"/>
      <c r="BS537" s="1"/>
      <c r="BT537" s="1"/>
      <c r="BU537" s="4"/>
      <c r="BV537" s="1"/>
      <c r="BW537" s="3"/>
      <c r="BX537" s="4"/>
      <c r="BY537" s="5"/>
      <c r="BZ537" s="5"/>
      <c r="CA537" s="5"/>
      <c r="CB537" s="5"/>
      <c r="CC537" s="5"/>
      <c r="CD537" s="43"/>
    </row>
    <row r="538" spans="1:82" ht="15" customHeight="1" x14ac:dyDescent="0.25">
      <c r="A538" s="8"/>
      <c r="B538" s="5"/>
      <c r="C538" s="5"/>
      <c r="D538" s="5"/>
      <c r="E538" s="5"/>
      <c r="F538" s="94" t="str">
        <f t="shared" si="89"/>
        <v/>
      </c>
      <c r="G538" s="94" t="str">
        <f t="shared" si="90"/>
        <v/>
      </c>
      <c r="H538" s="127" t="str">
        <f>IF(A538&lt;&gt;"",IF(MID(C538,1,1)="c",$AS$26,IF(MID(C538,1,1)="r",$AS$41,IF(MID(C538,1,1)="p",#REF!,#REF!))),"")</f>
        <v/>
      </c>
      <c r="I538" s="92" t="str">
        <f t="shared" si="91"/>
        <v/>
      </c>
      <c r="J538" s="92" t="str">
        <f t="shared" si="92"/>
        <v/>
      </c>
      <c r="K538" s="92" t="str">
        <f t="shared" si="93"/>
        <v/>
      </c>
      <c r="L538" s="92" t="str">
        <f t="shared" si="94"/>
        <v/>
      </c>
      <c r="M538" s="95" t="str">
        <f>IF(A538&lt;&gt;"",IF(MID(C538,1,1)="c",SigmaEpsConcrete(I538,$AN$30:$AN$33,$AR$30:$AR$33,$AS$26,$AS$27,$AS$28,$AQ$20,$AU$19),""),"")</f>
        <v/>
      </c>
      <c r="N538" s="95" t="str">
        <f>IF(A538&lt;&gt;"",IF(MID(C538,1,1)="r",SigmaEpsReinf(J538,$AS$42:$AS$43,$AS$41,$AS$39,$AS$40,$AQ$38),""),"")</f>
        <v/>
      </c>
      <c r="Q538" s="92" t="str">
        <f t="shared" si="96"/>
        <v/>
      </c>
      <c r="R538" s="92" t="str">
        <f t="shared" si="97"/>
        <v/>
      </c>
      <c r="U538" s="5"/>
      <c r="V538" s="5"/>
      <c r="W538" s="94" t="str">
        <f t="shared" si="95"/>
        <v/>
      </c>
      <c r="X538" s="94" t="str">
        <f t="shared" si="98"/>
        <v/>
      </c>
      <c r="Y538" s="5"/>
      <c r="BK538" s="8"/>
      <c r="BL538" s="5"/>
      <c r="BM538" s="5"/>
      <c r="BN538" s="5"/>
      <c r="BO538" s="5"/>
      <c r="BP538" s="1"/>
      <c r="BQ538" s="1"/>
      <c r="BR538" s="1"/>
      <c r="BS538" s="1"/>
      <c r="BT538" s="1"/>
      <c r="BU538" s="4"/>
      <c r="BV538" s="1"/>
      <c r="BW538" s="3"/>
      <c r="BX538" s="4"/>
      <c r="BY538" s="5"/>
      <c r="BZ538" s="5"/>
      <c r="CA538" s="5"/>
      <c r="CB538" s="5"/>
      <c r="CC538" s="5"/>
      <c r="CD538" s="43"/>
    </row>
    <row r="539" spans="1:82" ht="15" customHeight="1" x14ac:dyDescent="0.25">
      <c r="A539" s="8"/>
      <c r="B539" s="5"/>
      <c r="C539" s="5"/>
      <c r="D539" s="5"/>
      <c r="E539" s="5"/>
      <c r="F539" s="94" t="str">
        <f t="shared" si="89"/>
        <v/>
      </c>
      <c r="G539" s="94" t="str">
        <f t="shared" si="90"/>
        <v/>
      </c>
      <c r="H539" s="127" t="str">
        <f>IF(A539&lt;&gt;"",IF(MID(C539,1,1)="c",$AS$26,IF(MID(C539,1,1)="r",$AS$41,IF(MID(C539,1,1)="p",#REF!,#REF!))),"")</f>
        <v/>
      </c>
      <c r="I539" s="92" t="str">
        <f t="shared" si="91"/>
        <v/>
      </c>
      <c r="J539" s="92" t="str">
        <f t="shared" si="92"/>
        <v/>
      </c>
      <c r="K539" s="92" t="str">
        <f t="shared" si="93"/>
        <v/>
      </c>
      <c r="L539" s="92" t="str">
        <f t="shared" si="94"/>
        <v/>
      </c>
      <c r="M539" s="95" t="str">
        <f>IF(A539&lt;&gt;"",IF(MID(C539,1,1)="c",SigmaEpsConcrete(I539,$AN$30:$AN$33,$AR$30:$AR$33,$AS$26,$AS$27,$AS$28,$AQ$20,$AU$19),""),"")</f>
        <v/>
      </c>
      <c r="N539" s="95" t="str">
        <f>IF(A539&lt;&gt;"",IF(MID(C539,1,1)="r",SigmaEpsReinf(J539,$AS$42:$AS$43,$AS$41,$AS$39,$AS$40,$AQ$38),""),"")</f>
        <v/>
      </c>
      <c r="Q539" s="92" t="str">
        <f t="shared" si="96"/>
        <v/>
      </c>
      <c r="R539" s="92" t="str">
        <f t="shared" si="97"/>
        <v/>
      </c>
      <c r="U539" s="5"/>
      <c r="V539" s="5"/>
      <c r="W539" s="94" t="str">
        <f t="shared" si="95"/>
        <v/>
      </c>
      <c r="X539" s="94" t="str">
        <f t="shared" si="98"/>
        <v/>
      </c>
      <c r="Y539" s="5"/>
      <c r="BK539" s="8"/>
      <c r="BL539" s="5"/>
      <c r="BM539" s="5"/>
      <c r="BN539" s="5"/>
      <c r="BO539" s="5"/>
      <c r="BP539" s="1"/>
      <c r="BQ539" s="1"/>
      <c r="BR539" s="1"/>
      <c r="BS539" s="1"/>
      <c r="BT539" s="1"/>
      <c r="BU539" s="4"/>
      <c r="BV539" s="1"/>
      <c r="BW539" s="3"/>
      <c r="BX539" s="4"/>
      <c r="BY539" s="5"/>
      <c r="BZ539" s="5"/>
      <c r="CA539" s="5"/>
      <c r="CB539" s="5"/>
      <c r="CC539" s="5"/>
      <c r="CD539" s="43"/>
    </row>
    <row r="540" spans="1:82" ht="15" customHeight="1" x14ac:dyDescent="0.25">
      <c r="A540" s="8"/>
      <c r="B540" s="5"/>
      <c r="C540" s="5"/>
      <c r="D540" s="5"/>
      <c r="E540" s="5"/>
      <c r="F540" s="94" t="str">
        <f t="shared" si="89"/>
        <v/>
      </c>
      <c r="G540" s="94" t="str">
        <f t="shared" si="90"/>
        <v/>
      </c>
      <c r="H540" s="127" t="str">
        <f>IF(A540&lt;&gt;"",IF(MID(C540,1,1)="c",$AS$26,IF(MID(C540,1,1)="r",$AS$41,IF(MID(C540,1,1)="p",#REF!,#REF!))),"")</f>
        <v/>
      </c>
      <c r="I540" s="92" t="str">
        <f t="shared" si="91"/>
        <v/>
      </c>
      <c r="J540" s="92" t="str">
        <f t="shared" si="92"/>
        <v/>
      </c>
      <c r="K540" s="92" t="str">
        <f t="shared" si="93"/>
        <v/>
      </c>
      <c r="L540" s="92" t="str">
        <f t="shared" si="94"/>
        <v/>
      </c>
      <c r="M540" s="95" t="str">
        <f>IF(A540&lt;&gt;"",IF(MID(C540,1,1)="c",SigmaEpsConcrete(I540,$AN$30:$AN$33,$AR$30:$AR$33,$AS$26,$AS$27,$AS$28,$AQ$20,$AU$19),""),"")</f>
        <v/>
      </c>
      <c r="N540" s="95" t="str">
        <f>IF(A540&lt;&gt;"",IF(MID(C540,1,1)="r",SigmaEpsReinf(J540,$AS$42:$AS$43,$AS$41,$AS$39,$AS$40,$AQ$38),""),"")</f>
        <v/>
      </c>
      <c r="Q540" s="92" t="str">
        <f t="shared" si="96"/>
        <v/>
      </c>
      <c r="R540" s="92" t="str">
        <f t="shared" si="97"/>
        <v/>
      </c>
      <c r="U540" s="5"/>
      <c r="V540" s="5"/>
      <c r="W540" s="94" t="str">
        <f t="shared" si="95"/>
        <v/>
      </c>
      <c r="X540" s="94" t="str">
        <f t="shared" si="98"/>
        <v/>
      </c>
      <c r="Y540" s="5"/>
      <c r="BK540" s="8"/>
      <c r="BL540" s="5"/>
      <c r="BM540" s="5"/>
      <c r="BN540" s="5"/>
      <c r="BO540" s="5"/>
      <c r="BP540" s="1"/>
      <c r="BQ540" s="1"/>
      <c r="BR540" s="1"/>
      <c r="BS540" s="1"/>
      <c r="BT540" s="1"/>
      <c r="BU540" s="4"/>
      <c r="BV540" s="1"/>
      <c r="BW540" s="3"/>
      <c r="BX540" s="4"/>
      <c r="BY540" s="5"/>
      <c r="BZ540" s="5"/>
      <c r="CA540" s="5"/>
      <c r="CB540" s="5"/>
      <c r="CC540" s="5"/>
      <c r="CD540" s="43"/>
    </row>
    <row r="541" spans="1:82" ht="15" customHeight="1" x14ac:dyDescent="0.25">
      <c r="A541" s="8"/>
      <c r="B541" s="5"/>
      <c r="C541" s="5"/>
      <c r="D541" s="5"/>
      <c r="E541" s="5"/>
      <c r="F541" s="94" t="str">
        <f t="shared" si="89"/>
        <v/>
      </c>
      <c r="G541" s="94" t="str">
        <f t="shared" si="90"/>
        <v/>
      </c>
      <c r="H541" s="127" t="str">
        <f>IF(A541&lt;&gt;"",IF(MID(C541,1,1)="c",$AS$26,IF(MID(C541,1,1)="r",$AS$41,IF(MID(C541,1,1)="p",#REF!,#REF!))),"")</f>
        <v/>
      </c>
      <c r="I541" s="92" t="str">
        <f t="shared" si="91"/>
        <v/>
      </c>
      <c r="J541" s="92" t="str">
        <f t="shared" si="92"/>
        <v/>
      </c>
      <c r="K541" s="92" t="str">
        <f t="shared" si="93"/>
        <v/>
      </c>
      <c r="L541" s="92" t="str">
        <f t="shared" si="94"/>
        <v/>
      </c>
      <c r="M541" s="95" t="str">
        <f>IF(A541&lt;&gt;"",IF(MID(C541,1,1)="c",SigmaEpsConcrete(I541,$AN$30:$AN$33,$AR$30:$AR$33,$AS$26,$AS$27,$AS$28,$AQ$20,$AU$19),""),"")</f>
        <v/>
      </c>
      <c r="N541" s="95" t="str">
        <f>IF(A541&lt;&gt;"",IF(MID(C541,1,1)="r",SigmaEpsReinf(J541,$AS$42:$AS$43,$AS$41,$AS$39,$AS$40,$AQ$38),""),"")</f>
        <v/>
      </c>
      <c r="Q541" s="92" t="str">
        <f t="shared" si="96"/>
        <v/>
      </c>
      <c r="R541" s="92" t="str">
        <f t="shared" si="97"/>
        <v/>
      </c>
      <c r="U541" s="5"/>
      <c r="V541" s="5"/>
      <c r="W541" s="94" t="str">
        <f t="shared" si="95"/>
        <v/>
      </c>
      <c r="X541" s="94" t="str">
        <f t="shared" si="98"/>
        <v/>
      </c>
      <c r="Y541" s="5"/>
      <c r="BK541" s="8"/>
      <c r="BL541" s="5"/>
      <c r="BM541" s="5"/>
      <c r="BN541" s="5"/>
      <c r="BO541" s="5"/>
      <c r="BP541" s="1"/>
      <c r="BQ541" s="1"/>
      <c r="BR541" s="1"/>
      <c r="BS541" s="1"/>
      <c r="BT541" s="1"/>
      <c r="BU541" s="4"/>
      <c r="BV541" s="1"/>
      <c r="BW541" s="3"/>
      <c r="BX541" s="4"/>
      <c r="BY541" s="5"/>
      <c r="BZ541" s="5"/>
      <c r="CA541" s="5"/>
      <c r="CB541" s="5"/>
      <c r="CC541" s="5"/>
      <c r="CD541" s="43"/>
    </row>
    <row r="542" spans="1:82" ht="15" customHeight="1" x14ac:dyDescent="0.25">
      <c r="A542" s="8"/>
      <c r="B542" s="5"/>
      <c r="C542" s="5"/>
      <c r="D542" s="5"/>
      <c r="E542" s="5"/>
      <c r="F542" s="94" t="str">
        <f t="shared" si="89"/>
        <v/>
      </c>
      <c r="G542" s="94" t="str">
        <f t="shared" si="90"/>
        <v/>
      </c>
      <c r="H542" s="127" t="str">
        <f>IF(A542&lt;&gt;"",IF(MID(C542,1,1)="c",$AS$26,IF(MID(C542,1,1)="r",$AS$41,IF(MID(C542,1,1)="p",#REF!,#REF!))),"")</f>
        <v/>
      </c>
      <c r="I542" s="92" t="str">
        <f t="shared" si="91"/>
        <v/>
      </c>
      <c r="J542" s="92" t="str">
        <f t="shared" si="92"/>
        <v/>
      </c>
      <c r="K542" s="92" t="str">
        <f t="shared" si="93"/>
        <v/>
      </c>
      <c r="L542" s="92" t="str">
        <f t="shared" si="94"/>
        <v/>
      </c>
      <c r="M542" s="95" t="str">
        <f>IF(A542&lt;&gt;"",IF(MID(C542,1,1)="c",SigmaEpsConcrete(I542,$AN$30:$AN$33,$AR$30:$AR$33,$AS$26,$AS$27,$AS$28,$AQ$20,$AU$19),""),"")</f>
        <v/>
      </c>
      <c r="N542" s="95" t="str">
        <f>IF(A542&lt;&gt;"",IF(MID(C542,1,1)="r",SigmaEpsReinf(J542,$AS$42:$AS$43,$AS$41,$AS$39,$AS$40,$AQ$38),""),"")</f>
        <v/>
      </c>
      <c r="Q542" s="92" t="str">
        <f t="shared" si="96"/>
        <v/>
      </c>
      <c r="R542" s="92" t="str">
        <f t="shared" si="97"/>
        <v/>
      </c>
      <c r="U542" s="5"/>
      <c r="V542" s="5"/>
      <c r="W542" s="94" t="str">
        <f t="shared" si="95"/>
        <v/>
      </c>
      <c r="X542" s="94" t="str">
        <f t="shared" si="98"/>
        <v/>
      </c>
      <c r="Y542" s="5"/>
      <c r="BK542" s="8"/>
      <c r="BL542" s="5"/>
      <c r="BM542" s="5"/>
      <c r="BN542" s="5"/>
      <c r="BO542" s="5"/>
      <c r="BP542" s="1"/>
      <c r="BQ542" s="1"/>
      <c r="BR542" s="1"/>
      <c r="BS542" s="1"/>
      <c r="BT542" s="1"/>
      <c r="BU542" s="4"/>
      <c r="BV542" s="1"/>
      <c r="BW542" s="3"/>
      <c r="BX542" s="4"/>
      <c r="BY542" s="5"/>
      <c r="BZ542" s="5"/>
      <c r="CA542" s="5"/>
      <c r="CB542" s="5"/>
      <c r="CC542" s="5"/>
      <c r="CD542" s="43"/>
    </row>
    <row r="543" spans="1:82" ht="15" customHeight="1" x14ac:dyDescent="0.25">
      <c r="A543" s="8"/>
      <c r="B543" s="5"/>
      <c r="C543" s="5"/>
      <c r="D543" s="5"/>
      <c r="E543" s="5"/>
      <c r="F543" s="94" t="str">
        <f t="shared" si="89"/>
        <v/>
      </c>
      <c r="G543" s="94" t="str">
        <f t="shared" si="90"/>
        <v/>
      </c>
      <c r="H543" s="127" t="str">
        <f>IF(A543&lt;&gt;"",IF(MID(C543,1,1)="c",$AS$26,IF(MID(C543,1,1)="r",$AS$41,IF(MID(C543,1,1)="p",#REF!,#REF!))),"")</f>
        <v/>
      </c>
      <c r="I543" s="92" t="str">
        <f t="shared" si="91"/>
        <v/>
      </c>
      <c r="J543" s="92" t="str">
        <f t="shared" si="92"/>
        <v/>
      </c>
      <c r="K543" s="92" t="str">
        <f t="shared" si="93"/>
        <v/>
      </c>
      <c r="L543" s="92" t="str">
        <f t="shared" si="94"/>
        <v/>
      </c>
      <c r="M543" s="95" t="str">
        <f>IF(A543&lt;&gt;"",IF(MID(C543,1,1)="c",SigmaEpsConcrete(I543,$AN$30:$AN$33,$AR$30:$AR$33,$AS$26,$AS$27,$AS$28,$AQ$20,$AU$19),""),"")</f>
        <v/>
      </c>
      <c r="N543" s="95" t="str">
        <f>IF(A543&lt;&gt;"",IF(MID(C543,1,1)="r",SigmaEpsReinf(J543,$AS$42:$AS$43,$AS$41,$AS$39,$AS$40,$AQ$38),""),"")</f>
        <v/>
      </c>
      <c r="Q543" s="92" t="str">
        <f t="shared" si="96"/>
        <v/>
      </c>
      <c r="R543" s="92" t="str">
        <f t="shared" si="97"/>
        <v/>
      </c>
      <c r="U543" s="5"/>
      <c r="V543" s="5"/>
      <c r="W543" s="94" t="str">
        <f t="shared" si="95"/>
        <v/>
      </c>
      <c r="X543" s="94" t="str">
        <f t="shared" si="98"/>
        <v/>
      </c>
      <c r="Y543" s="5"/>
      <c r="BK543" s="8"/>
      <c r="BL543" s="5"/>
      <c r="BM543" s="5"/>
      <c r="BN543" s="5"/>
      <c r="BO543" s="5"/>
      <c r="BP543" s="1"/>
      <c r="BQ543" s="1"/>
      <c r="BR543" s="1"/>
      <c r="BS543" s="1"/>
      <c r="BT543" s="1"/>
      <c r="BU543" s="4"/>
      <c r="BV543" s="1"/>
      <c r="BW543" s="3"/>
      <c r="BX543" s="4"/>
      <c r="BY543" s="5"/>
      <c r="BZ543" s="5"/>
      <c r="CA543" s="5"/>
      <c r="CB543" s="5"/>
      <c r="CC543" s="5"/>
      <c r="CD543" s="43"/>
    </row>
    <row r="544" spans="1:82" ht="15" customHeight="1" x14ac:dyDescent="0.25">
      <c r="A544" s="8"/>
      <c r="B544" s="5"/>
      <c r="C544" s="5"/>
      <c r="D544" s="5"/>
      <c r="E544" s="5"/>
      <c r="F544" s="94" t="str">
        <f t="shared" si="89"/>
        <v/>
      </c>
      <c r="G544" s="94" t="str">
        <f t="shared" si="90"/>
        <v/>
      </c>
      <c r="H544" s="127" t="str">
        <f>IF(A544&lt;&gt;"",IF(MID(C544,1,1)="c",$AS$26,IF(MID(C544,1,1)="r",$AS$41,IF(MID(C544,1,1)="p",#REF!,#REF!))),"")</f>
        <v/>
      </c>
      <c r="I544" s="92" t="str">
        <f t="shared" si="91"/>
        <v/>
      </c>
      <c r="J544" s="92" t="str">
        <f t="shared" si="92"/>
        <v/>
      </c>
      <c r="K544" s="92" t="str">
        <f t="shared" si="93"/>
        <v/>
      </c>
      <c r="L544" s="92" t="str">
        <f t="shared" si="94"/>
        <v/>
      </c>
      <c r="M544" s="95" t="str">
        <f>IF(A544&lt;&gt;"",IF(MID(C544,1,1)="c",SigmaEpsConcrete(I544,$AN$30:$AN$33,$AR$30:$AR$33,$AS$26,$AS$27,$AS$28,$AQ$20,$AU$19),""),"")</f>
        <v/>
      </c>
      <c r="N544" s="95" t="str">
        <f>IF(A544&lt;&gt;"",IF(MID(C544,1,1)="r",SigmaEpsReinf(J544,$AS$42:$AS$43,$AS$41,$AS$39,$AS$40,$AQ$38),""),"")</f>
        <v/>
      </c>
      <c r="Q544" s="92" t="str">
        <f t="shared" si="96"/>
        <v/>
      </c>
      <c r="R544" s="92" t="str">
        <f t="shared" si="97"/>
        <v/>
      </c>
      <c r="U544" s="5"/>
      <c r="V544" s="5"/>
      <c r="W544" s="94" t="str">
        <f t="shared" si="95"/>
        <v/>
      </c>
      <c r="X544" s="94" t="str">
        <f t="shared" si="98"/>
        <v/>
      </c>
      <c r="Y544" s="5"/>
      <c r="BK544" s="8"/>
      <c r="BL544" s="5"/>
      <c r="BM544" s="5"/>
      <c r="BN544" s="5"/>
      <c r="BO544" s="5"/>
      <c r="BP544" s="1"/>
      <c r="BQ544" s="1"/>
      <c r="BR544" s="1"/>
      <c r="BS544" s="1"/>
      <c r="BT544" s="1"/>
      <c r="BU544" s="4"/>
      <c r="BV544" s="1"/>
      <c r="BW544" s="3"/>
      <c r="BX544" s="4"/>
      <c r="BY544" s="5"/>
      <c r="BZ544" s="5"/>
      <c r="CA544" s="5"/>
      <c r="CB544" s="5"/>
      <c r="CC544" s="5"/>
      <c r="CD544" s="43"/>
    </row>
    <row r="545" spans="1:82" ht="15" customHeight="1" x14ac:dyDescent="0.25">
      <c r="A545" s="8"/>
      <c r="B545" s="5"/>
      <c r="C545" s="5"/>
      <c r="D545" s="5"/>
      <c r="E545" s="5"/>
      <c r="F545" s="94" t="str">
        <f t="shared" si="89"/>
        <v/>
      </c>
      <c r="G545" s="94" t="str">
        <f t="shared" si="90"/>
        <v/>
      </c>
      <c r="H545" s="127" t="str">
        <f>IF(A545&lt;&gt;"",IF(MID(C545,1,1)="c",$AS$26,IF(MID(C545,1,1)="r",$AS$41,IF(MID(C545,1,1)="p",#REF!,#REF!))),"")</f>
        <v/>
      </c>
      <c r="I545" s="92" t="str">
        <f t="shared" si="91"/>
        <v/>
      </c>
      <c r="J545" s="92" t="str">
        <f t="shared" si="92"/>
        <v/>
      </c>
      <c r="K545" s="92" t="str">
        <f t="shared" si="93"/>
        <v/>
      </c>
      <c r="L545" s="92" t="str">
        <f t="shared" si="94"/>
        <v/>
      </c>
      <c r="M545" s="95" t="str">
        <f>IF(A545&lt;&gt;"",IF(MID(C545,1,1)="c",SigmaEpsConcrete(I545,$AN$30:$AN$33,$AR$30:$AR$33,$AS$26,$AS$27,$AS$28,$AQ$20,$AU$19),""),"")</f>
        <v/>
      </c>
      <c r="N545" s="95" t="str">
        <f>IF(A545&lt;&gt;"",IF(MID(C545,1,1)="r",SigmaEpsReinf(J545,$AS$42:$AS$43,$AS$41,$AS$39,$AS$40,$AQ$38),""),"")</f>
        <v/>
      </c>
      <c r="Q545" s="92" t="str">
        <f t="shared" si="96"/>
        <v/>
      </c>
      <c r="R545" s="92" t="str">
        <f t="shared" si="97"/>
        <v/>
      </c>
      <c r="U545" s="5"/>
      <c r="V545" s="5"/>
      <c r="W545" s="94" t="str">
        <f t="shared" si="95"/>
        <v/>
      </c>
      <c r="X545" s="94" t="str">
        <f t="shared" si="98"/>
        <v/>
      </c>
      <c r="Y545" s="5"/>
      <c r="BK545" s="8"/>
      <c r="BL545" s="5"/>
      <c r="BM545" s="5"/>
      <c r="BN545" s="5"/>
      <c r="BO545" s="5"/>
      <c r="BP545" s="1"/>
      <c r="BQ545" s="1"/>
      <c r="BR545" s="1"/>
      <c r="BS545" s="1"/>
      <c r="BT545" s="1"/>
      <c r="BU545" s="4"/>
      <c r="BV545" s="1"/>
      <c r="BW545" s="3"/>
      <c r="BX545" s="4"/>
      <c r="BY545" s="5"/>
      <c r="BZ545" s="5"/>
      <c r="CA545" s="5"/>
      <c r="CB545" s="5"/>
      <c r="CC545" s="5"/>
      <c r="CD545" s="43"/>
    </row>
    <row r="546" spans="1:82" ht="15" customHeight="1" x14ac:dyDescent="0.25">
      <c r="A546" s="8"/>
      <c r="B546" s="5"/>
      <c r="C546" s="5"/>
      <c r="D546" s="5"/>
      <c r="E546" s="5"/>
      <c r="F546" s="94" t="str">
        <f t="shared" si="89"/>
        <v/>
      </c>
      <c r="G546" s="94" t="str">
        <f t="shared" si="90"/>
        <v/>
      </c>
      <c r="H546" s="127" t="str">
        <f>IF(A546&lt;&gt;"",IF(MID(C546,1,1)="c",$AS$26,IF(MID(C546,1,1)="r",$AS$41,IF(MID(C546,1,1)="p",#REF!,#REF!))),"")</f>
        <v/>
      </c>
      <c r="I546" s="92" t="str">
        <f t="shared" si="91"/>
        <v/>
      </c>
      <c r="J546" s="92" t="str">
        <f t="shared" si="92"/>
        <v/>
      </c>
      <c r="K546" s="92" t="str">
        <f t="shared" si="93"/>
        <v/>
      </c>
      <c r="L546" s="92" t="str">
        <f t="shared" si="94"/>
        <v/>
      </c>
      <c r="M546" s="95" t="str">
        <f>IF(A546&lt;&gt;"",IF(MID(C546,1,1)="c",SigmaEpsConcrete(I546,$AN$30:$AN$33,$AR$30:$AR$33,$AS$26,$AS$27,$AS$28,$AQ$20,$AU$19),""),"")</f>
        <v/>
      </c>
      <c r="N546" s="95" t="str">
        <f>IF(A546&lt;&gt;"",IF(MID(C546,1,1)="r",SigmaEpsReinf(J546,$AS$42:$AS$43,$AS$41,$AS$39,$AS$40,$AQ$38),""),"")</f>
        <v/>
      </c>
      <c r="Q546" s="92" t="str">
        <f t="shared" si="96"/>
        <v/>
      </c>
      <c r="R546" s="92" t="str">
        <f t="shared" si="97"/>
        <v/>
      </c>
      <c r="U546" s="5"/>
      <c r="V546" s="5"/>
      <c r="W546" s="94" t="str">
        <f t="shared" si="95"/>
        <v/>
      </c>
      <c r="X546" s="94" t="str">
        <f t="shared" si="98"/>
        <v/>
      </c>
      <c r="Y546" s="5"/>
      <c r="BK546" s="8"/>
      <c r="BL546" s="5"/>
      <c r="BM546" s="5"/>
      <c r="BN546" s="5"/>
      <c r="BO546" s="5"/>
      <c r="BP546" s="1"/>
      <c r="BQ546" s="1"/>
      <c r="BR546" s="1"/>
      <c r="BS546" s="1"/>
      <c r="BT546" s="1"/>
      <c r="BU546" s="4"/>
      <c r="BV546" s="1"/>
      <c r="BW546" s="3"/>
      <c r="BX546" s="4"/>
      <c r="BY546" s="5"/>
      <c r="BZ546" s="5"/>
      <c r="CA546" s="5"/>
      <c r="CB546" s="5"/>
      <c r="CC546" s="5"/>
      <c r="CD546" s="43"/>
    </row>
    <row r="547" spans="1:82" ht="15" customHeight="1" x14ac:dyDescent="0.25">
      <c r="A547" s="8"/>
      <c r="B547" s="5"/>
      <c r="C547" s="5"/>
      <c r="D547" s="5"/>
      <c r="E547" s="5"/>
      <c r="F547" s="94" t="str">
        <f t="shared" si="89"/>
        <v/>
      </c>
      <c r="G547" s="94" t="str">
        <f t="shared" si="90"/>
        <v/>
      </c>
      <c r="H547" s="127" t="str">
        <f>IF(A547&lt;&gt;"",IF(MID(C547,1,1)="c",$AS$26,IF(MID(C547,1,1)="r",$AS$41,IF(MID(C547,1,1)="p",#REF!,#REF!))),"")</f>
        <v/>
      </c>
      <c r="I547" s="92" t="str">
        <f t="shared" si="91"/>
        <v/>
      </c>
      <c r="J547" s="92" t="str">
        <f t="shared" si="92"/>
        <v/>
      </c>
      <c r="K547" s="92" t="str">
        <f t="shared" si="93"/>
        <v/>
      </c>
      <c r="L547" s="92" t="str">
        <f t="shared" si="94"/>
        <v/>
      </c>
      <c r="M547" s="95" t="str">
        <f>IF(A547&lt;&gt;"",IF(MID(C547,1,1)="c",SigmaEpsConcrete(I547,$AN$30:$AN$33,$AR$30:$AR$33,$AS$26,$AS$27,$AS$28,$AQ$20,$AU$19),""),"")</f>
        <v/>
      </c>
      <c r="N547" s="95" t="str">
        <f>IF(A547&lt;&gt;"",IF(MID(C547,1,1)="r",SigmaEpsReinf(J547,$AS$42:$AS$43,$AS$41,$AS$39,$AS$40,$AQ$38),""),"")</f>
        <v/>
      </c>
      <c r="Q547" s="92" t="str">
        <f t="shared" si="96"/>
        <v/>
      </c>
      <c r="R547" s="92" t="str">
        <f t="shared" si="97"/>
        <v/>
      </c>
      <c r="U547" s="5"/>
      <c r="V547" s="5"/>
      <c r="W547" s="94" t="str">
        <f t="shared" si="95"/>
        <v/>
      </c>
      <c r="X547" s="94" t="str">
        <f t="shared" si="98"/>
        <v/>
      </c>
      <c r="Y547" s="5"/>
      <c r="BK547" s="8"/>
      <c r="BL547" s="5"/>
      <c r="BM547" s="5"/>
      <c r="BN547" s="5"/>
      <c r="BO547" s="5"/>
      <c r="BP547" s="1"/>
      <c r="BQ547" s="1"/>
      <c r="BR547" s="1"/>
      <c r="BS547" s="1"/>
      <c r="BT547" s="1"/>
      <c r="BU547" s="4"/>
      <c r="BV547" s="1"/>
      <c r="BW547" s="3"/>
      <c r="BX547" s="4"/>
      <c r="BY547" s="5"/>
      <c r="BZ547" s="5"/>
      <c r="CA547" s="5"/>
      <c r="CB547" s="5"/>
      <c r="CC547" s="5"/>
      <c r="CD547" s="43"/>
    </row>
    <row r="548" spans="1:82" ht="15" customHeight="1" x14ac:dyDescent="0.25">
      <c r="A548" s="8"/>
      <c r="B548" s="5"/>
      <c r="C548" s="5"/>
      <c r="D548" s="5"/>
      <c r="E548" s="5"/>
      <c r="F548" s="94" t="str">
        <f t="shared" si="89"/>
        <v/>
      </c>
      <c r="G548" s="94" t="str">
        <f t="shared" si="90"/>
        <v/>
      </c>
      <c r="H548" s="127" t="str">
        <f>IF(A548&lt;&gt;"",IF(MID(C548,1,1)="c",$AS$26,IF(MID(C548,1,1)="r",$AS$41,IF(MID(C548,1,1)="p",#REF!,#REF!))),"")</f>
        <v/>
      </c>
      <c r="I548" s="92" t="str">
        <f t="shared" si="91"/>
        <v/>
      </c>
      <c r="J548" s="92" t="str">
        <f t="shared" si="92"/>
        <v/>
      </c>
      <c r="K548" s="92" t="str">
        <f t="shared" si="93"/>
        <v/>
      </c>
      <c r="L548" s="92" t="str">
        <f t="shared" si="94"/>
        <v/>
      </c>
      <c r="M548" s="95" t="str">
        <f>IF(A548&lt;&gt;"",IF(MID(C548,1,1)="c",SigmaEpsConcrete(I548,$AN$30:$AN$33,$AR$30:$AR$33,$AS$26,$AS$27,$AS$28,$AQ$20,$AU$19),""),"")</f>
        <v/>
      </c>
      <c r="N548" s="95" t="str">
        <f>IF(A548&lt;&gt;"",IF(MID(C548,1,1)="r",SigmaEpsReinf(J548,$AS$42:$AS$43,$AS$41,$AS$39,$AS$40,$AQ$38),""),"")</f>
        <v/>
      </c>
      <c r="Q548" s="92" t="str">
        <f t="shared" si="96"/>
        <v/>
      </c>
      <c r="R548" s="92" t="str">
        <f t="shared" si="97"/>
        <v/>
      </c>
      <c r="U548" s="5"/>
      <c r="V548" s="5"/>
      <c r="W548" s="94" t="str">
        <f t="shared" si="95"/>
        <v/>
      </c>
      <c r="X548" s="94" t="str">
        <f t="shared" si="98"/>
        <v/>
      </c>
      <c r="Y548" s="5"/>
      <c r="BK548" s="8"/>
      <c r="BL548" s="5"/>
      <c r="BM548" s="5"/>
      <c r="BN548" s="5"/>
      <c r="BO548" s="5"/>
      <c r="BP548" s="1"/>
      <c r="BQ548" s="1"/>
      <c r="BR548" s="1"/>
      <c r="BS548" s="1"/>
      <c r="BT548" s="1"/>
      <c r="BU548" s="4"/>
      <c r="BV548" s="1"/>
      <c r="BW548" s="3"/>
      <c r="BX548" s="4"/>
      <c r="BY548" s="5"/>
      <c r="BZ548" s="5"/>
      <c r="CA548" s="5"/>
      <c r="CB548" s="5"/>
      <c r="CC548" s="5"/>
      <c r="CD548" s="43"/>
    </row>
    <row r="549" spans="1:82" ht="15" customHeight="1" x14ac:dyDescent="0.25">
      <c r="A549" s="8"/>
      <c r="B549" s="5"/>
      <c r="C549" s="5"/>
      <c r="D549" s="5"/>
      <c r="E549" s="5"/>
      <c r="F549" s="94" t="str">
        <f t="shared" si="89"/>
        <v/>
      </c>
      <c r="G549" s="94" t="str">
        <f t="shared" si="90"/>
        <v/>
      </c>
      <c r="H549" s="127" t="str">
        <f>IF(A549&lt;&gt;"",IF(MID(C549,1,1)="c",$AS$26,IF(MID(C549,1,1)="r",$AS$41,IF(MID(C549,1,1)="p",#REF!,#REF!))),"")</f>
        <v/>
      </c>
      <c r="I549" s="92" t="str">
        <f t="shared" si="91"/>
        <v/>
      </c>
      <c r="J549" s="92" t="str">
        <f t="shared" si="92"/>
        <v/>
      </c>
      <c r="K549" s="92" t="str">
        <f t="shared" si="93"/>
        <v/>
      </c>
      <c r="L549" s="92" t="str">
        <f t="shared" si="94"/>
        <v/>
      </c>
      <c r="M549" s="95" t="str">
        <f>IF(A549&lt;&gt;"",IF(MID(C549,1,1)="c",SigmaEpsConcrete(I549,$AN$30:$AN$33,$AR$30:$AR$33,$AS$26,$AS$27,$AS$28,$AQ$20,$AU$19),""),"")</f>
        <v/>
      </c>
      <c r="N549" s="95" t="str">
        <f>IF(A549&lt;&gt;"",IF(MID(C549,1,1)="r",SigmaEpsReinf(J549,$AS$42:$AS$43,$AS$41,$AS$39,$AS$40,$AQ$38),""),"")</f>
        <v/>
      </c>
      <c r="Q549" s="92" t="str">
        <f t="shared" si="96"/>
        <v/>
      </c>
      <c r="R549" s="92" t="str">
        <f t="shared" si="97"/>
        <v/>
      </c>
      <c r="U549" s="5"/>
      <c r="V549" s="5"/>
      <c r="W549" s="94" t="str">
        <f t="shared" si="95"/>
        <v/>
      </c>
      <c r="X549" s="94" t="str">
        <f t="shared" si="98"/>
        <v/>
      </c>
      <c r="Y549" s="5"/>
      <c r="BK549" s="8"/>
      <c r="BL549" s="5"/>
      <c r="BM549" s="5"/>
      <c r="BN549" s="5"/>
      <c r="BO549" s="5"/>
      <c r="BP549" s="1"/>
      <c r="BQ549" s="1"/>
      <c r="BR549" s="1"/>
      <c r="BS549" s="1"/>
      <c r="BT549" s="1"/>
      <c r="BU549" s="4"/>
      <c r="BV549" s="1"/>
      <c r="BW549" s="3"/>
      <c r="BX549" s="4"/>
      <c r="BY549" s="5"/>
      <c r="BZ549" s="5"/>
      <c r="CA549" s="5"/>
      <c r="CB549" s="5"/>
      <c r="CC549" s="5"/>
      <c r="CD549" s="43"/>
    </row>
    <row r="550" spans="1:82" ht="15" customHeight="1" x14ac:dyDescent="0.25">
      <c r="A550" s="8"/>
      <c r="B550" s="5"/>
      <c r="C550" s="5"/>
      <c r="D550" s="5"/>
      <c r="E550" s="5"/>
      <c r="F550" s="94" t="str">
        <f t="shared" si="89"/>
        <v/>
      </c>
      <c r="G550" s="94" t="str">
        <f t="shared" si="90"/>
        <v/>
      </c>
      <c r="H550" s="127" t="str">
        <f>IF(A550&lt;&gt;"",IF(MID(C550,1,1)="c",$AS$26,IF(MID(C550,1,1)="r",$AS$41,IF(MID(C550,1,1)="p",#REF!,#REF!))),"")</f>
        <v/>
      </c>
      <c r="I550" s="92" t="str">
        <f t="shared" si="91"/>
        <v/>
      </c>
      <c r="J550" s="92" t="str">
        <f t="shared" si="92"/>
        <v/>
      </c>
      <c r="K550" s="92" t="str">
        <f t="shared" si="93"/>
        <v/>
      </c>
      <c r="L550" s="92" t="str">
        <f t="shared" si="94"/>
        <v/>
      </c>
      <c r="M550" s="95" t="str">
        <f>IF(A550&lt;&gt;"",IF(MID(C550,1,1)="c",SigmaEpsConcrete(I550,$AN$30:$AN$33,$AR$30:$AR$33,$AS$26,$AS$27,$AS$28,$AQ$20,$AU$19),""),"")</f>
        <v/>
      </c>
      <c r="N550" s="95" t="str">
        <f>IF(A550&lt;&gt;"",IF(MID(C550,1,1)="r",SigmaEpsReinf(J550,$AS$42:$AS$43,$AS$41,$AS$39,$AS$40,$AQ$38),""),"")</f>
        <v/>
      </c>
      <c r="Q550" s="92" t="str">
        <f t="shared" si="96"/>
        <v/>
      </c>
      <c r="R550" s="92" t="str">
        <f t="shared" si="97"/>
        <v/>
      </c>
      <c r="U550" s="5"/>
      <c r="V550" s="5"/>
      <c r="W550" s="94" t="str">
        <f t="shared" si="95"/>
        <v/>
      </c>
      <c r="X550" s="94" t="str">
        <f t="shared" si="98"/>
        <v/>
      </c>
      <c r="Y550" s="5"/>
      <c r="BK550" s="8"/>
      <c r="BL550" s="5"/>
      <c r="BM550" s="5"/>
      <c r="BN550" s="5"/>
      <c r="BO550" s="5"/>
      <c r="BP550" s="1"/>
      <c r="BQ550" s="1"/>
      <c r="BR550" s="1"/>
      <c r="BS550" s="1"/>
      <c r="BT550" s="1"/>
      <c r="BU550" s="4"/>
      <c r="BV550" s="1"/>
      <c r="BW550" s="3"/>
      <c r="BX550" s="4"/>
      <c r="BY550" s="5"/>
      <c r="BZ550" s="5"/>
      <c r="CA550" s="5"/>
      <c r="CB550" s="5"/>
      <c r="CC550" s="5"/>
      <c r="CD550" s="43"/>
    </row>
    <row r="551" spans="1:82" ht="15" customHeight="1" x14ac:dyDescent="0.25">
      <c r="A551" s="8"/>
      <c r="B551" s="5"/>
      <c r="C551" s="5"/>
      <c r="D551" s="5"/>
      <c r="E551" s="5"/>
      <c r="F551" s="94" t="str">
        <f t="shared" si="89"/>
        <v/>
      </c>
      <c r="G551" s="94" t="str">
        <f t="shared" si="90"/>
        <v/>
      </c>
      <c r="H551" s="127" t="str">
        <f>IF(A551&lt;&gt;"",IF(MID(C551,1,1)="c",$AS$26,IF(MID(C551,1,1)="r",$AS$41,IF(MID(C551,1,1)="p",#REF!,#REF!))),"")</f>
        <v/>
      </c>
      <c r="I551" s="92" t="str">
        <f t="shared" si="91"/>
        <v/>
      </c>
      <c r="J551" s="92" t="str">
        <f t="shared" si="92"/>
        <v/>
      </c>
      <c r="K551" s="92" t="str">
        <f t="shared" si="93"/>
        <v/>
      </c>
      <c r="L551" s="92" t="str">
        <f t="shared" si="94"/>
        <v/>
      </c>
      <c r="M551" s="95" t="str">
        <f>IF(A551&lt;&gt;"",IF(MID(C551,1,1)="c",SigmaEpsConcrete(I551,$AN$30:$AN$33,$AR$30:$AR$33,$AS$26,$AS$27,$AS$28,$AQ$20,$AU$19),""),"")</f>
        <v/>
      </c>
      <c r="N551" s="95" t="str">
        <f>IF(A551&lt;&gt;"",IF(MID(C551,1,1)="r",SigmaEpsReinf(J551,$AS$42:$AS$43,$AS$41,$AS$39,$AS$40,$AQ$38),""),"")</f>
        <v/>
      </c>
      <c r="Q551" s="92" t="str">
        <f t="shared" si="96"/>
        <v/>
      </c>
      <c r="R551" s="92" t="str">
        <f t="shared" si="97"/>
        <v/>
      </c>
      <c r="U551" s="5"/>
      <c r="V551" s="5"/>
      <c r="W551" s="94" t="str">
        <f t="shared" si="95"/>
        <v/>
      </c>
      <c r="X551" s="94" t="str">
        <f t="shared" si="98"/>
        <v/>
      </c>
      <c r="Y551" s="5"/>
      <c r="BK551" s="8"/>
      <c r="BL551" s="5"/>
      <c r="BM551" s="5"/>
      <c r="BN551" s="5"/>
      <c r="BO551" s="5"/>
      <c r="BP551" s="1"/>
      <c r="BQ551" s="1"/>
      <c r="BR551" s="1"/>
      <c r="BS551" s="1"/>
      <c r="BT551" s="1"/>
      <c r="BU551" s="4"/>
      <c r="BV551" s="1"/>
      <c r="BW551" s="3"/>
      <c r="BX551" s="4"/>
      <c r="BY551" s="5"/>
      <c r="BZ551" s="5"/>
      <c r="CA551" s="5"/>
      <c r="CB551" s="5"/>
      <c r="CC551" s="5"/>
      <c r="CD551" s="43"/>
    </row>
    <row r="552" spans="1:82" ht="15" customHeight="1" x14ac:dyDescent="0.25">
      <c r="A552" s="8"/>
      <c r="B552" s="5"/>
      <c r="C552" s="5"/>
      <c r="D552" s="5"/>
      <c r="E552" s="5"/>
      <c r="F552" s="94" t="str">
        <f t="shared" si="89"/>
        <v/>
      </c>
      <c r="G552" s="94" t="str">
        <f t="shared" si="90"/>
        <v/>
      </c>
      <c r="H552" s="127" t="str">
        <f>IF(A552&lt;&gt;"",IF(MID(C552,1,1)="c",$AS$26,IF(MID(C552,1,1)="r",$AS$41,IF(MID(C552,1,1)="p",#REF!,#REF!))),"")</f>
        <v/>
      </c>
      <c r="I552" s="92" t="str">
        <f t="shared" si="91"/>
        <v/>
      </c>
      <c r="J552" s="92" t="str">
        <f t="shared" si="92"/>
        <v/>
      </c>
      <c r="K552" s="92" t="str">
        <f t="shared" si="93"/>
        <v/>
      </c>
      <c r="L552" s="92" t="str">
        <f t="shared" si="94"/>
        <v/>
      </c>
      <c r="M552" s="95" t="str">
        <f>IF(A552&lt;&gt;"",IF(MID(C552,1,1)="c",SigmaEpsConcrete(I552,$AN$30:$AN$33,$AR$30:$AR$33,$AS$26,$AS$27,$AS$28,$AQ$20,$AU$19),""),"")</f>
        <v/>
      </c>
      <c r="N552" s="95" t="str">
        <f>IF(A552&lt;&gt;"",IF(MID(C552,1,1)="r",SigmaEpsReinf(J552,$AS$42:$AS$43,$AS$41,$AS$39,$AS$40,$AQ$38),""),"")</f>
        <v/>
      </c>
      <c r="Q552" s="92" t="str">
        <f t="shared" si="96"/>
        <v/>
      </c>
      <c r="R552" s="92" t="str">
        <f t="shared" si="97"/>
        <v/>
      </c>
      <c r="U552" s="5"/>
      <c r="V552" s="5"/>
      <c r="W552" s="94" t="str">
        <f t="shared" si="95"/>
        <v/>
      </c>
      <c r="X552" s="94" t="str">
        <f t="shared" si="98"/>
        <v/>
      </c>
      <c r="Y552" s="5"/>
      <c r="BK552" s="8"/>
      <c r="BL552" s="5"/>
      <c r="BM552" s="5"/>
      <c r="BN552" s="5"/>
      <c r="BO552" s="5"/>
      <c r="BP552" s="1"/>
      <c r="BQ552" s="1"/>
      <c r="BR552" s="1"/>
      <c r="BS552" s="1"/>
      <c r="BT552" s="1"/>
      <c r="BU552" s="4"/>
      <c r="BV552" s="1"/>
      <c r="BW552" s="3"/>
      <c r="BX552" s="4"/>
      <c r="BY552" s="5"/>
      <c r="BZ552" s="5"/>
      <c r="CA552" s="5"/>
      <c r="CB552" s="5"/>
      <c r="CC552" s="5"/>
      <c r="CD552" s="43"/>
    </row>
    <row r="553" spans="1:82" ht="15" customHeight="1" x14ac:dyDescent="0.25">
      <c r="A553" s="8"/>
      <c r="B553" s="5"/>
      <c r="C553" s="5"/>
      <c r="D553" s="5"/>
      <c r="E553" s="5"/>
      <c r="F553" s="94" t="str">
        <f t="shared" si="89"/>
        <v/>
      </c>
      <c r="G553" s="94" t="str">
        <f t="shared" si="90"/>
        <v/>
      </c>
      <c r="H553" s="127" t="str">
        <f>IF(A553&lt;&gt;"",IF(MID(C553,1,1)="c",$AS$26,IF(MID(C553,1,1)="r",$AS$41,IF(MID(C553,1,1)="p",#REF!,#REF!))),"")</f>
        <v/>
      </c>
      <c r="I553" s="92" t="str">
        <f t="shared" si="91"/>
        <v/>
      </c>
      <c r="J553" s="92" t="str">
        <f t="shared" si="92"/>
        <v/>
      </c>
      <c r="K553" s="92" t="str">
        <f t="shared" si="93"/>
        <v/>
      </c>
      <c r="L553" s="92" t="str">
        <f t="shared" si="94"/>
        <v/>
      </c>
      <c r="M553" s="95" t="str">
        <f>IF(A553&lt;&gt;"",IF(MID(C553,1,1)="c",SigmaEpsConcrete(I553,$AN$30:$AN$33,$AR$30:$AR$33,$AS$26,$AS$27,$AS$28,$AQ$20,$AU$19),""),"")</f>
        <v/>
      </c>
      <c r="N553" s="95" t="str">
        <f>IF(A553&lt;&gt;"",IF(MID(C553,1,1)="r",SigmaEpsReinf(J553,$AS$42:$AS$43,$AS$41,$AS$39,$AS$40,$AQ$38),""),"")</f>
        <v/>
      </c>
      <c r="Q553" s="92" t="str">
        <f t="shared" si="96"/>
        <v/>
      </c>
      <c r="R553" s="92" t="str">
        <f t="shared" si="97"/>
        <v/>
      </c>
      <c r="U553" s="5"/>
      <c r="V553" s="5"/>
      <c r="W553" s="94" t="str">
        <f t="shared" si="95"/>
        <v/>
      </c>
      <c r="X553" s="94" t="str">
        <f t="shared" si="98"/>
        <v/>
      </c>
      <c r="Y553" s="5"/>
      <c r="BK553" s="8"/>
      <c r="BL553" s="5"/>
      <c r="BM553" s="5"/>
      <c r="BN553" s="5"/>
      <c r="BO553" s="5"/>
      <c r="BP553" s="1"/>
      <c r="BQ553" s="1"/>
      <c r="BR553" s="1"/>
      <c r="BS553" s="1"/>
      <c r="BT553" s="1"/>
      <c r="BU553" s="4"/>
      <c r="BV553" s="1"/>
      <c r="BW553" s="3"/>
      <c r="BX553" s="4"/>
      <c r="BY553" s="5"/>
      <c r="BZ553" s="5"/>
      <c r="CA553" s="5"/>
      <c r="CB553" s="5"/>
      <c r="CC553" s="5"/>
      <c r="CD553" s="43"/>
    </row>
    <row r="554" spans="1:82" ht="15" customHeight="1" x14ac:dyDescent="0.25">
      <c r="A554" s="8"/>
      <c r="B554" s="5"/>
      <c r="C554" s="5"/>
      <c r="D554" s="5"/>
      <c r="E554" s="5"/>
      <c r="F554" s="94" t="str">
        <f t="shared" si="89"/>
        <v/>
      </c>
      <c r="G554" s="94" t="str">
        <f t="shared" si="90"/>
        <v/>
      </c>
      <c r="H554" s="127" t="str">
        <f>IF(A554&lt;&gt;"",IF(MID(C554,1,1)="c",$AS$26,IF(MID(C554,1,1)="r",$AS$41,IF(MID(C554,1,1)="p",#REF!,#REF!))),"")</f>
        <v/>
      </c>
      <c r="I554" s="92" t="str">
        <f t="shared" si="91"/>
        <v/>
      </c>
      <c r="J554" s="92" t="str">
        <f t="shared" si="92"/>
        <v/>
      </c>
      <c r="K554" s="92" t="str">
        <f t="shared" si="93"/>
        <v/>
      </c>
      <c r="L554" s="92" t="str">
        <f t="shared" si="94"/>
        <v/>
      </c>
      <c r="M554" s="95" t="str">
        <f>IF(A554&lt;&gt;"",IF(MID(C554,1,1)="c",SigmaEpsConcrete(I554,$AN$30:$AN$33,$AR$30:$AR$33,$AS$26,$AS$27,$AS$28,$AQ$20,$AU$19),""),"")</f>
        <v/>
      </c>
      <c r="N554" s="95" t="str">
        <f>IF(A554&lt;&gt;"",IF(MID(C554,1,1)="r",SigmaEpsReinf(J554,$AS$42:$AS$43,$AS$41,$AS$39,$AS$40,$AQ$38),""),"")</f>
        <v/>
      </c>
      <c r="Q554" s="92" t="str">
        <f t="shared" si="96"/>
        <v/>
      </c>
      <c r="R554" s="92" t="str">
        <f t="shared" si="97"/>
        <v/>
      </c>
      <c r="U554" s="5"/>
      <c r="V554" s="5"/>
      <c r="W554" s="94" t="str">
        <f t="shared" si="95"/>
        <v/>
      </c>
      <c r="X554" s="94" t="str">
        <f t="shared" si="98"/>
        <v/>
      </c>
      <c r="Y554" s="5"/>
      <c r="BK554" s="8"/>
      <c r="BL554" s="5"/>
      <c r="BM554" s="5"/>
      <c r="BN554" s="5"/>
      <c r="BO554" s="5"/>
      <c r="BP554" s="1"/>
      <c r="BQ554" s="1"/>
      <c r="BR554" s="1"/>
      <c r="BS554" s="1"/>
      <c r="BT554" s="1"/>
      <c r="BU554" s="4"/>
      <c r="BV554" s="1"/>
      <c r="BW554" s="3"/>
      <c r="BX554" s="4"/>
      <c r="BY554" s="5"/>
      <c r="BZ554" s="5"/>
      <c r="CA554" s="5"/>
      <c r="CB554" s="5"/>
      <c r="CC554" s="5"/>
      <c r="CD554" s="43"/>
    </row>
    <row r="555" spans="1:82" ht="15" customHeight="1" x14ac:dyDescent="0.25">
      <c r="A555" s="8"/>
      <c r="B555" s="5"/>
      <c r="C555" s="5"/>
      <c r="D555" s="5"/>
      <c r="E555" s="5"/>
      <c r="F555" s="94" t="str">
        <f t="shared" si="89"/>
        <v/>
      </c>
      <c r="G555" s="94" t="str">
        <f t="shared" si="90"/>
        <v/>
      </c>
      <c r="H555" s="127" t="str">
        <f>IF(A555&lt;&gt;"",IF(MID(C555,1,1)="c",$AS$26,IF(MID(C555,1,1)="r",$AS$41,IF(MID(C555,1,1)="p",#REF!,#REF!))),"")</f>
        <v/>
      </c>
      <c r="I555" s="92" t="str">
        <f t="shared" si="91"/>
        <v/>
      </c>
      <c r="J555" s="92" t="str">
        <f t="shared" si="92"/>
        <v/>
      </c>
      <c r="K555" s="92" t="str">
        <f t="shared" si="93"/>
        <v/>
      </c>
      <c r="L555" s="92" t="str">
        <f t="shared" si="94"/>
        <v/>
      </c>
      <c r="M555" s="95" t="str">
        <f>IF(A555&lt;&gt;"",IF(MID(C555,1,1)="c",SigmaEpsConcrete(I555,$AN$30:$AN$33,$AR$30:$AR$33,$AS$26,$AS$27,$AS$28,$AQ$20,$AU$19),""),"")</f>
        <v/>
      </c>
      <c r="N555" s="95" t="str">
        <f>IF(A555&lt;&gt;"",IF(MID(C555,1,1)="r",SigmaEpsReinf(J555,$AS$42:$AS$43,$AS$41,$AS$39,$AS$40,$AQ$38),""),"")</f>
        <v/>
      </c>
      <c r="Q555" s="92" t="str">
        <f t="shared" si="96"/>
        <v/>
      </c>
      <c r="R555" s="92" t="str">
        <f t="shared" si="97"/>
        <v/>
      </c>
      <c r="U555" s="5"/>
      <c r="V555" s="5"/>
      <c r="W555" s="94" t="str">
        <f t="shared" si="95"/>
        <v/>
      </c>
      <c r="X555" s="94" t="str">
        <f t="shared" si="98"/>
        <v/>
      </c>
      <c r="Y555" s="5"/>
      <c r="BK555" s="8"/>
      <c r="BL555" s="5"/>
      <c r="BM555" s="5"/>
      <c r="BN555" s="5"/>
      <c r="BO555" s="5"/>
      <c r="BP555" s="1"/>
      <c r="BQ555" s="1"/>
      <c r="BR555" s="1"/>
      <c r="BS555" s="1"/>
      <c r="BT555" s="1"/>
      <c r="BU555" s="4"/>
      <c r="BV555" s="1"/>
      <c r="BW555" s="3"/>
      <c r="BX555" s="4"/>
      <c r="BY555" s="5"/>
      <c r="BZ555" s="5"/>
      <c r="CA555" s="5"/>
      <c r="CB555" s="5"/>
      <c r="CC555" s="5"/>
      <c r="CD555" s="43"/>
    </row>
    <row r="556" spans="1:82" ht="15" customHeight="1" x14ac:dyDescent="0.25">
      <c r="A556" s="8"/>
      <c r="B556" s="5"/>
      <c r="C556" s="5"/>
      <c r="D556" s="5"/>
      <c r="E556" s="5"/>
      <c r="F556" s="94" t="str">
        <f t="shared" si="89"/>
        <v/>
      </c>
      <c r="G556" s="94" t="str">
        <f t="shared" si="90"/>
        <v/>
      </c>
      <c r="H556" s="127" t="str">
        <f>IF(A556&lt;&gt;"",IF(MID(C556,1,1)="c",$AS$26,IF(MID(C556,1,1)="r",$AS$41,IF(MID(C556,1,1)="p",#REF!,#REF!))),"")</f>
        <v/>
      </c>
      <c r="I556" s="92" t="str">
        <f t="shared" si="91"/>
        <v/>
      </c>
      <c r="J556" s="92" t="str">
        <f t="shared" si="92"/>
        <v/>
      </c>
      <c r="K556" s="92" t="str">
        <f t="shared" si="93"/>
        <v/>
      </c>
      <c r="L556" s="92" t="str">
        <f t="shared" si="94"/>
        <v/>
      </c>
      <c r="M556" s="95" t="str">
        <f>IF(A556&lt;&gt;"",IF(MID(C556,1,1)="c",SigmaEpsConcrete(I556,$AN$30:$AN$33,$AR$30:$AR$33,$AS$26,$AS$27,$AS$28,$AQ$20,$AU$19),""),"")</f>
        <v/>
      </c>
      <c r="N556" s="95" t="str">
        <f>IF(A556&lt;&gt;"",IF(MID(C556,1,1)="r",SigmaEpsReinf(J556,$AS$42:$AS$43,$AS$41,$AS$39,$AS$40,$AQ$38),""),"")</f>
        <v/>
      </c>
      <c r="Q556" s="92" t="str">
        <f t="shared" si="96"/>
        <v/>
      </c>
      <c r="R556" s="92" t="str">
        <f t="shared" si="97"/>
        <v/>
      </c>
      <c r="U556" s="5"/>
      <c r="V556" s="5"/>
      <c r="W556" s="94" t="str">
        <f t="shared" si="95"/>
        <v/>
      </c>
      <c r="X556" s="94" t="str">
        <f t="shared" si="98"/>
        <v/>
      </c>
      <c r="Y556" s="5"/>
      <c r="BK556" s="8"/>
      <c r="BL556" s="5"/>
      <c r="BM556" s="5"/>
      <c r="BN556" s="5"/>
      <c r="BO556" s="5"/>
      <c r="BP556" s="1"/>
      <c r="BQ556" s="1"/>
      <c r="BR556" s="1"/>
      <c r="BS556" s="1"/>
      <c r="BT556" s="1"/>
      <c r="BU556" s="4"/>
      <c r="BV556" s="1"/>
      <c r="BW556" s="3"/>
      <c r="BX556" s="4"/>
      <c r="BY556" s="5"/>
      <c r="BZ556" s="5"/>
      <c r="CA556" s="5"/>
      <c r="CB556" s="5"/>
      <c r="CC556" s="5"/>
      <c r="CD556" s="43"/>
    </row>
    <row r="557" spans="1:82" ht="15" customHeight="1" x14ac:dyDescent="0.25">
      <c r="A557" s="8"/>
      <c r="B557" s="5"/>
      <c r="C557" s="5"/>
      <c r="D557" s="5"/>
      <c r="E557" s="5"/>
      <c r="F557" s="94" t="str">
        <f t="shared" si="89"/>
        <v/>
      </c>
      <c r="G557" s="94" t="str">
        <f t="shared" si="90"/>
        <v/>
      </c>
      <c r="H557" s="127" t="str">
        <f>IF(A557&lt;&gt;"",IF(MID(C557,1,1)="c",$AS$26,IF(MID(C557,1,1)="r",$AS$41,IF(MID(C557,1,1)="p",#REF!,#REF!))),"")</f>
        <v/>
      </c>
      <c r="I557" s="92" t="str">
        <f t="shared" si="91"/>
        <v/>
      </c>
      <c r="J557" s="92" t="str">
        <f t="shared" si="92"/>
        <v/>
      </c>
      <c r="K557" s="92" t="str">
        <f t="shared" si="93"/>
        <v/>
      </c>
      <c r="L557" s="92" t="str">
        <f t="shared" si="94"/>
        <v/>
      </c>
      <c r="M557" s="95" t="str">
        <f>IF(A557&lt;&gt;"",IF(MID(C557,1,1)="c",SigmaEpsConcrete(I557,$AN$30:$AN$33,$AR$30:$AR$33,$AS$26,$AS$27,$AS$28,$AQ$20,$AU$19),""),"")</f>
        <v/>
      </c>
      <c r="N557" s="95" t="str">
        <f>IF(A557&lt;&gt;"",IF(MID(C557,1,1)="r",SigmaEpsReinf(J557,$AS$42:$AS$43,$AS$41,$AS$39,$AS$40,$AQ$38),""),"")</f>
        <v/>
      </c>
      <c r="Q557" s="92" t="str">
        <f t="shared" si="96"/>
        <v/>
      </c>
      <c r="R557" s="92" t="str">
        <f t="shared" si="97"/>
        <v/>
      </c>
      <c r="U557" s="5"/>
      <c r="V557" s="5"/>
      <c r="W557" s="94" t="str">
        <f t="shared" si="95"/>
        <v/>
      </c>
      <c r="X557" s="94" t="str">
        <f t="shared" si="98"/>
        <v/>
      </c>
      <c r="Y557" s="5"/>
      <c r="BK557" s="8"/>
      <c r="BL557" s="5"/>
      <c r="BM557" s="5"/>
      <c r="BN557" s="5"/>
      <c r="BO557" s="5"/>
      <c r="BP557" s="1"/>
      <c r="BQ557" s="1"/>
      <c r="BR557" s="1"/>
      <c r="BS557" s="1"/>
      <c r="BT557" s="1"/>
      <c r="BU557" s="4"/>
      <c r="BV557" s="1"/>
      <c r="BW557" s="3"/>
      <c r="BX557" s="4"/>
      <c r="BY557" s="5"/>
      <c r="BZ557" s="5"/>
      <c r="CA557" s="5"/>
      <c r="CB557" s="5"/>
      <c r="CC557" s="5"/>
      <c r="CD557" s="43"/>
    </row>
    <row r="558" spans="1:82" ht="15" customHeight="1" x14ac:dyDescent="0.25">
      <c r="A558" s="8"/>
      <c r="B558" s="5"/>
      <c r="C558" s="5"/>
      <c r="D558" s="5"/>
      <c r="E558" s="5"/>
      <c r="F558" s="94" t="str">
        <f t="shared" si="89"/>
        <v/>
      </c>
      <c r="G558" s="94" t="str">
        <f t="shared" si="90"/>
        <v/>
      </c>
      <c r="H558" s="127" t="str">
        <f>IF(A558&lt;&gt;"",IF(MID(C558,1,1)="c",$AS$26,IF(MID(C558,1,1)="r",$AS$41,IF(MID(C558,1,1)="p",#REF!,#REF!))),"")</f>
        <v/>
      </c>
      <c r="I558" s="92" t="str">
        <f t="shared" si="91"/>
        <v/>
      </c>
      <c r="J558" s="92" t="str">
        <f t="shared" si="92"/>
        <v/>
      </c>
      <c r="K558" s="92" t="str">
        <f t="shared" si="93"/>
        <v/>
      </c>
      <c r="L558" s="92" t="str">
        <f t="shared" si="94"/>
        <v/>
      </c>
      <c r="M558" s="95" t="str">
        <f>IF(A558&lt;&gt;"",IF(MID(C558,1,1)="c",SigmaEpsConcrete(I558,$AN$30:$AN$33,$AR$30:$AR$33,$AS$26,$AS$27,$AS$28,$AQ$20,$AU$19),""),"")</f>
        <v/>
      </c>
      <c r="N558" s="95" t="str">
        <f>IF(A558&lt;&gt;"",IF(MID(C558,1,1)="r",SigmaEpsReinf(J558,$AS$42:$AS$43,$AS$41,$AS$39,$AS$40,$AQ$38),""),"")</f>
        <v/>
      </c>
      <c r="Q558" s="92" t="str">
        <f t="shared" si="96"/>
        <v/>
      </c>
      <c r="R558" s="92" t="str">
        <f t="shared" si="97"/>
        <v/>
      </c>
      <c r="U558" s="5"/>
      <c r="V558" s="5"/>
      <c r="W558" s="94" t="str">
        <f t="shared" si="95"/>
        <v/>
      </c>
      <c r="X558" s="94" t="str">
        <f t="shared" si="98"/>
        <v/>
      </c>
      <c r="Y558" s="5"/>
      <c r="BK558" s="8"/>
      <c r="BL558" s="5"/>
      <c r="BM558" s="5"/>
      <c r="BN558" s="5"/>
      <c r="BO558" s="5"/>
      <c r="BP558" s="1"/>
      <c r="BQ558" s="1"/>
      <c r="BR558" s="1"/>
      <c r="BS558" s="1"/>
      <c r="BT558" s="1"/>
      <c r="BU558" s="4"/>
      <c r="BV558" s="1"/>
      <c r="BW558" s="3"/>
      <c r="BX558" s="4"/>
      <c r="BY558" s="5"/>
      <c r="BZ558" s="5"/>
      <c r="CA558" s="5"/>
      <c r="CB558" s="5"/>
      <c r="CC558" s="5"/>
      <c r="CD558" s="43"/>
    </row>
    <row r="559" spans="1:82" ht="15" customHeight="1" x14ac:dyDescent="0.25">
      <c r="A559" s="8"/>
      <c r="B559" s="5"/>
      <c r="C559" s="5"/>
      <c r="D559" s="5"/>
      <c r="E559" s="5"/>
      <c r="F559" s="94" t="str">
        <f t="shared" si="89"/>
        <v/>
      </c>
      <c r="G559" s="94" t="str">
        <f t="shared" si="90"/>
        <v/>
      </c>
      <c r="H559" s="127" t="str">
        <f>IF(A559&lt;&gt;"",IF(MID(C559,1,1)="c",$AS$26,IF(MID(C559,1,1)="r",$AS$41,IF(MID(C559,1,1)="p",#REF!,#REF!))),"")</f>
        <v/>
      </c>
      <c r="I559" s="92" t="str">
        <f t="shared" si="91"/>
        <v/>
      </c>
      <c r="J559" s="92" t="str">
        <f t="shared" si="92"/>
        <v/>
      </c>
      <c r="K559" s="92" t="str">
        <f t="shared" si="93"/>
        <v/>
      </c>
      <c r="L559" s="92" t="str">
        <f t="shared" si="94"/>
        <v/>
      </c>
      <c r="M559" s="95" t="str">
        <f>IF(A559&lt;&gt;"",IF(MID(C559,1,1)="c",SigmaEpsConcrete(I559,$AN$30:$AN$33,$AR$30:$AR$33,$AS$26,$AS$27,$AS$28,$AQ$20,$AU$19),""),"")</f>
        <v/>
      </c>
      <c r="N559" s="95" t="str">
        <f>IF(A559&lt;&gt;"",IF(MID(C559,1,1)="r",SigmaEpsReinf(J559,$AS$42:$AS$43,$AS$41,$AS$39,$AS$40,$AQ$38),""),"")</f>
        <v/>
      </c>
      <c r="Q559" s="92" t="str">
        <f t="shared" si="96"/>
        <v/>
      </c>
      <c r="R559" s="92" t="str">
        <f t="shared" si="97"/>
        <v/>
      </c>
      <c r="U559" s="5"/>
      <c r="V559" s="5"/>
      <c r="W559" s="94" t="str">
        <f t="shared" si="95"/>
        <v/>
      </c>
      <c r="X559" s="94" t="str">
        <f t="shared" si="98"/>
        <v/>
      </c>
      <c r="Y559" s="5"/>
      <c r="BK559" s="8"/>
      <c r="BL559" s="5"/>
      <c r="BM559" s="5"/>
      <c r="BN559" s="5"/>
      <c r="BO559" s="5"/>
      <c r="BP559" s="1"/>
      <c r="BQ559" s="1"/>
      <c r="BR559" s="1"/>
      <c r="BS559" s="1"/>
      <c r="BT559" s="1"/>
      <c r="BU559" s="4"/>
      <c r="BV559" s="1"/>
      <c r="BW559" s="3"/>
      <c r="BX559" s="4"/>
      <c r="BY559" s="5"/>
      <c r="BZ559" s="5"/>
      <c r="CA559" s="5"/>
      <c r="CB559" s="5"/>
      <c r="CC559" s="5"/>
      <c r="CD559" s="43"/>
    </row>
    <row r="560" spans="1:82" ht="15" customHeight="1" x14ac:dyDescent="0.25">
      <c r="A560" s="8"/>
      <c r="B560" s="5"/>
      <c r="C560" s="5"/>
      <c r="D560" s="5"/>
      <c r="E560" s="5"/>
      <c r="F560" s="94" t="str">
        <f t="shared" si="89"/>
        <v/>
      </c>
      <c r="G560" s="94" t="str">
        <f t="shared" si="90"/>
        <v/>
      </c>
      <c r="H560" s="127" t="str">
        <f>IF(A560&lt;&gt;"",IF(MID(C560,1,1)="c",$AS$26,IF(MID(C560,1,1)="r",$AS$41,IF(MID(C560,1,1)="p",#REF!,#REF!))),"")</f>
        <v/>
      </c>
      <c r="I560" s="92" t="str">
        <f t="shared" si="91"/>
        <v/>
      </c>
      <c r="J560" s="92" t="str">
        <f t="shared" si="92"/>
        <v/>
      </c>
      <c r="K560" s="92" t="str">
        <f t="shared" si="93"/>
        <v/>
      </c>
      <c r="L560" s="92" t="str">
        <f t="shared" si="94"/>
        <v/>
      </c>
      <c r="M560" s="95" t="str">
        <f>IF(A560&lt;&gt;"",IF(MID(C560,1,1)="c",SigmaEpsConcrete(I560,$AN$30:$AN$33,$AR$30:$AR$33,$AS$26,$AS$27,$AS$28,$AQ$20,$AU$19),""),"")</f>
        <v/>
      </c>
      <c r="N560" s="95" t="str">
        <f>IF(A560&lt;&gt;"",IF(MID(C560,1,1)="r",SigmaEpsReinf(J560,$AS$42:$AS$43,$AS$41,$AS$39,$AS$40,$AQ$38),""),"")</f>
        <v/>
      </c>
      <c r="Q560" s="92" t="str">
        <f t="shared" si="96"/>
        <v/>
      </c>
      <c r="R560" s="92" t="str">
        <f t="shared" si="97"/>
        <v/>
      </c>
      <c r="U560" s="5"/>
      <c r="V560" s="5"/>
      <c r="W560" s="94" t="str">
        <f t="shared" si="95"/>
        <v/>
      </c>
      <c r="X560" s="94" t="str">
        <f t="shared" si="98"/>
        <v/>
      </c>
      <c r="Y560" s="5"/>
      <c r="BK560" s="8"/>
      <c r="BL560" s="5"/>
      <c r="BM560" s="5"/>
      <c r="BN560" s="5"/>
      <c r="BO560" s="5"/>
      <c r="BP560" s="1"/>
      <c r="BQ560" s="1"/>
      <c r="BR560" s="1"/>
      <c r="BS560" s="1"/>
      <c r="BT560" s="1"/>
      <c r="BU560" s="4"/>
      <c r="BV560" s="1"/>
      <c r="BW560" s="3"/>
      <c r="BX560" s="4"/>
      <c r="BY560" s="5"/>
      <c r="BZ560" s="5"/>
      <c r="CA560" s="5"/>
      <c r="CB560" s="5"/>
      <c r="CC560" s="5"/>
      <c r="CD560" s="43"/>
    </row>
    <row r="561" spans="1:82" ht="15" customHeight="1" x14ac:dyDescent="0.25">
      <c r="A561" s="8"/>
      <c r="B561" s="5"/>
      <c r="C561" s="5"/>
      <c r="D561" s="5"/>
      <c r="E561" s="5"/>
      <c r="F561" s="94" t="str">
        <f t="shared" si="89"/>
        <v/>
      </c>
      <c r="G561" s="94" t="str">
        <f t="shared" si="90"/>
        <v/>
      </c>
      <c r="H561" s="127" t="str">
        <f>IF(A561&lt;&gt;"",IF(MID(C561,1,1)="c",$AS$26,IF(MID(C561,1,1)="r",$AS$41,IF(MID(C561,1,1)="p",#REF!,#REF!))),"")</f>
        <v/>
      </c>
      <c r="I561" s="92" t="str">
        <f t="shared" si="91"/>
        <v/>
      </c>
      <c r="J561" s="92" t="str">
        <f t="shared" si="92"/>
        <v/>
      </c>
      <c r="K561" s="92" t="str">
        <f t="shared" si="93"/>
        <v/>
      </c>
      <c r="L561" s="92" t="str">
        <f t="shared" si="94"/>
        <v/>
      </c>
      <c r="M561" s="95" t="str">
        <f>IF(A561&lt;&gt;"",IF(MID(C561,1,1)="c",SigmaEpsConcrete(I561,$AN$30:$AN$33,$AR$30:$AR$33,$AS$26,$AS$27,$AS$28,$AQ$20,$AU$19),""),"")</f>
        <v/>
      </c>
      <c r="N561" s="95" t="str">
        <f>IF(A561&lt;&gt;"",IF(MID(C561,1,1)="r",SigmaEpsReinf(J561,$AS$42:$AS$43,$AS$41,$AS$39,$AS$40,$AQ$38),""),"")</f>
        <v/>
      </c>
      <c r="Q561" s="92" t="str">
        <f t="shared" si="96"/>
        <v/>
      </c>
      <c r="R561" s="92" t="str">
        <f t="shared" si="97"/>
        <v/>
      </c>
      <c r="U561" s="5"/>
      <c r="V561" s="5"/>
      <c r="W561" s="94" t="str">
        <f t="shared" si="95"/>
        <v/>
      </c>
      <c r="X561" s="94" t="str">
        <f t="shared" si="98"/>
        <v/>
      </c>
      <c r="Y561" s="5"/>
      <c r="BK561" s="8"/>
      <c r="BL561" s="5"/>
      <c r="BM561" s="5"/>
      <c r="BN561" s="5"/>
      <c r="BO561" s="5"/>
      <c r="BP561" s="1"/>
      <c r="BQ561" s="1"/>
      <c r="BR561" s="1"/>
      <c r="BS561" s="1"/>
      <c r="BT561" s="1"/>
      <c r="BU561" s="4"/>
      <c r="BV561" s="1"/>
      <c r="BW561" s="3"/>
      <c r="BX561" s="4"/>
      <c r="BY561" s="5"/>
      <c r="BZ561" s="5"/>
      <c r="CA561" s="5"/>
      <c r="CB561" s="5"/>
      <c r="CC561" s="5"/>
      <c r="CD561" s="43"/>
    </row>
    <row r="562" spans="1:82" ht="15" customHeight="1" x14ac:dyDescent="0.25">
      <c r="A562" s="8"/>
      <c r="B562" s="5"/>
      <c r="C562" s="5"/>
      <c r="D562" s="5"/>
      <c r="E562" s="5"/>
      <c r="F562" s="94" t="str">
        <f t="shared" si="89"/>
        <v/>
      </c>
      <c r="G562" s="94" t="str">
        <f t="shared" si="90"/>
        <v/>
      </c>
      <c r="H562" s="127" t="str">
        <f>IF(A562&lt;&gt;"",IF(MID(C562,1,1)="c",$AS$26,IF(MID(C562,1,1)="r",$AS$41,IF(MID(C562,1,1)="p",#REF!,#REF!))),"")</f>
        <v/>
      </c>
      <c r="I562" s="92" t="str">
        <f t="shared" si="91"/>
        <v/>
      </c>
      <c r="J562" s="92" t="str">
        <f t="shared" si="92"/>
        <v/>
      </c>
      <c r="K562" s="92" t="str">
        <f t="shared" si="93"/>
        <v/>
      </c>
      <c r="L562" s="92" t="str">
        <f t="shared" si="94"/>
        <v/>
      </c>
      <c r="M562" s="95" t="str">
        <f>IF(A562&lt;&gt;"",IF(MID(C562,1,1)="c",SigmaEpsConcrete(I562,$AN$30:$AN$33,$AR$30:$AR$33,$AS$26,$AS$27,$AS$28,$AQ$20,$AU$19),""),"")</f>
        <v/>
      </c>
      <c r="N562" s="95" t="str">
        <f>IF(A562&lt;&gt;"",IF(MID(C562,1,1)="r",SigmaEpsReinf(J562,$AS$42:$AS$43,$AS$41,$AS$39,$AS$40,$AQ$38),""),"")</f>
        <v/>
      </c>
      <c r="Q562" s="92" t="str">
        <f t="shared" si="96"/>
        <v/>
      </c>
      <c r="R562" s="92" t="str">
        <f t="shared" si="97"/>
        <v/>
      </c>
      <c r="U562" s="5"/>
      <c r="V562" s="5"/>
      <c r="W562" s="94" t="str">
        <f t="shared" si="95"/>
        <v/>
      </c>
      <c r="X562" s="94" t="str">
        <f t="shared" si="98"/>
        <v/>
      </c>
      <c r="Y562" s="5"/>
      <c r="BK562" s="8"/>
      <c r="BL562" s="5"/>
      <c r="BM562" s="5"/>
      <c r="BN562" s="5"/>
      <c r="BO562" s="5"/>
      <c r="BP562" s="1"/>
      <c r="BQ562" s="1"/>
      <c r="BR562" s="1"/>
      <c r="BS562" s="1"/>
      <c r="BT562" s="1"/>
      <c r="BU562" s="4"/>
      <c r="BV562" s="1"/>
      <c r="BW562" s="3"/>
      <c r="BX562" s="4"/>
      <c r="BY562" s="5"/>
      <c r="BZ562" s="5"/>
      <c r="CA562" s="5"/>
      <c r="CB562" s="5"/>
      <c r="CC562" s="5"/>
      <c r="CD562" s="43"/>
    </row>
    <row r="563" spans="1:82" ht="15" customHeight="1" x14ac:dyDescent="0.25">
      <c r="A563" s="8"/>
      <c r="B563" s="5"/>
      <c r="C563" s="5"/>
      <c r="D563" s="5"/>
      <c r="E563" s="5"/>
      <c r="F563" s="94" t="str">
        <f t="shared" si="89"/>
        <v/>
      </c>
      <c r="G563" s="94" t="str">
        <f t="shared" si="90"/>
        <v/>
      </c>
      <c r="H563" s="127" t="str">
        <f>IF(A563&lt;&gt;"",IF(MID(C563,1,1)="c",$AS$26,IF(MID(C563,1,1)="r",$AS$41,IF(MID(C563,1,1)="p",#REF!,#REF!))),"")</f>
        <v/>
      </c>
      <c r="I563" s="92" t="str">
        <f t="shared" si="91"/>
        <v/>
      </c>
      <c r="J563" s="92" t="str">
        <f t="shared" si="92"/>
        <v/>
      </c>
      <c r="K563" s="92" t="str">
        <f t="shared" si="93"/>
        <v/>
      </c>
      <c r="L563" s="92" t="str">
        <f t="shared" si="94"/>
        <v/>
      </c>
      <c r="M563" s="95" t="str">
        <f>IF(A563&lt;&gt;"",IF(MID(C563,1,1)="c",SigmaEpsConcrete(I563,$AN$30:$AN$33,$AR$30:$AR$33,$AS$26,$AS$27,$AS$28,$AQ$20,$AU$19),""),"")</f>
        <v/>
      </c>
      <c r="N563" s="95" t="str">
        <f>IF(A563&lt;&gt;"",IF(MID(C563,1,1)="r",SigmaEpsReinf(J563,$AS$42:$AS$43,$AS$41,$AS$39,$AS$40,$AQ$38),""),"")</f>
        <v/>
      </c>
      <c r="Q563" s="92" t="str">
        <f t="shared" si="96"/>
        <v/>
      </c>
      <c r="R563" s="92" t="str">
        <f t="shared" si="97"/>
        <v/>
      </c>
      <c r="U563" s="5"/>
      <c r="V563" s="5"/>
      <c r="W563" s="94" t="str">
        <f t="shared" si="95"/>
        <v/>
      </c>
      <c r="X563" s="94" t="str">
        <f t="shared" si="98"/>
        <v/>
      </c>
      <c r="Y563" s="5"/>
      <c r="BK563" s="8"/>
      <c r="BL563" s="5"/>
      <c r="BM563" s="5"/>
      <c r="BN563" s="5"/>
      <c r="BO563" s="5"/>
      <c r="BP563" s="1"/>
      <c r="BQ563" s="1"/>
      <c r="BR563" s="1"/>
      <c r="BS563" s="1"/>
      <c r="BT563" s="1"/>
      <c r="BU563" s="4"/>
      <c r="BV563" s="1"/>
      <c r="BW563" s="3"/>
      <c r="BX563" s="4"/>
      <c r="BY563" s="5"/>
      <c r="BZ563" s="5"/>
      <c r="CA563" s="5"/>
      <c r="CB563" s="5"/>
      <c r="CC563" s="5"/>
      <c r="CD563" s="43"/>
    </row>
    <row r="564" spans="1:82" ht="15" customHeight="1" x14ac:dyDescent="0.25">
      <c r="A564" s="8"/>
      <c r="B564" s="5"/>
      <c r="C564" s="5"/>
      <c r="D564" s="5"/>
      <c r="E564" s="5"/>
      <c r="F564" s="94" t="str">
        <f t="shared" si="89"/>
        <v/>
      </c>
      <c r="G564" s="94" t="str">
        <f t="shared" si="90"/>
        <v/>
      </c>
      <c r="H564" s="127" t="str">
        <f>IF(A564&lt;&gt;"",IF(MID(C564,1,1)="c",$AS$26,IF(MID(C564,1,1)="r",$AS$41,IF(MID(C564,1,1)="p",#REF!,#REF!))),"")</f>
        <v/>
      </c>
      <c r="I564" s="92" t="str">
        <f t="shared" si="91"/>
        <v/>
      </c>
      <c r="J564" s="92" t="str">
        <f t="shared" si="92"/>
        <v/>
      </c>
      <c r="K564" s="92" t="str">
        <f t="shared" si="93"/>
        <v/>
      </c>
      <c r="L564" s="92" t="str">
        <f t="shared" si="94"/>
        <v/>
      </c>
      <c r="M564" s="95" t="str">
        <f>IF(A564&lt;&gt;"",IF(MID(C564,1,1)="c",SigmaEpsConcrete(I564,$AN$30:$AN$33,$AR$30:$AR$33,$AS$26,$AS$27,$AS$28,$AQ$20,$AU$19),""),"")</f>
        <v/>
      </c>
      <c r="N564" s="95" t="str">
        <f>IF(A564&lt;&gt;"",IF(MID(C564,1,1)="r",SigmaEpsReinf(J564,$AS$42:$AS$43,$AS$41,$AS$39,$AS$40,$AQ$38),""),"")</f>
        <v/>
      </c>
      <c r="Q564" s="92" t="str">
        <f t="shared" si="96"/>
        <v/>
      </c>
      <c r="R564" s="92" t="str">
        <f t="shared" si="97"/>
        <v/>
      </c>
      <c r="U564" s="5"/>
      <c r="V564" s="5"/>
      <c r="W564" s="94" t="str">
        <f t="shared" si="95"/>
        <v/>
      </c>
      <c r="X564" s="94" t="str">
        <f t="shared" si="98"/>
        <v/>
      </c>
      <c r="Y564" s="5"/>
      <c r="BK564" s="8"/>
      <c r="BL564" s="5"/>
      <c r="BM564" s="5"/>
      <c r="BN564" s="5"/>
      <c r="BO564" s="5"/>
      <c r="BP564" s="1"/>
      <c r="BQ564" s="1"/>
      <c r="BR564" s="1"/>
      <c r="BS564" s="1"/>
      <c r="BT564" s="1"/>
      <c r="BU564" s="4"/>
      <c r="BV564" s="1"/>
      <c r="BW564" s="3"/>
      <c r="BX564" s="4"/>
      <c r="BY564" s="5"/>
      <c r="BZ564" s="5"/>
      <c r="CA564" s="5"/>
      <c r="CB564" s="5"/>
      <c r="CC564" s="5"/>
      <c r="CD564" s="43"/>
    </row>
    <row r="565" spans="1:82" ht="15" customHeight="1" x14ac:dyDescent="0.25">
      <c r="A565" s="8"/>
      <c r="B565" s="5"/>
      <c r="C565" s="5"/>
      <c r="D565" s="5"/>
      <c r="E565" s="5"/>
      <c r="F565" s="94" t="str">
        <f t="shared" si="89"/>
        <v/>
      </c>
      <c r="G565" s="94" t="str">
        <f t="shared" si="90"/>
        <v/>
      </c>
      <c r="H565" s="127" t="str">
        <f>IF(A565&lt;&gt;"",IF(MID(C565,1,1)="c",$AS$26,IF(MID(C565,1,1)="r",$AS$41,IF(MID(C565,1,1)="p",#REF!,#REF!))),"")</f>
        <v/>
      </c>
      <c r="I565" s="92" t="str">
        <f t="shared" si="91"/>
        <v/>
      </c>
      <c r="J565" s="92" t="str">
        <f t="shared" si="92"/>
        <v/>
      </c>
      <c r="K565" s="92" t="str">
        <f t="shared" si="93"/>
        <v/>
      </c>
      <c r="L565" s="92" t="str">
        <f t="shared" si="94"/>
        <v/>
      </c>
      <c r="M565" s="95" t="str">
        <f>IF(A565&lt;&gt;"",IF(MID(C565,1,1)="c",SigmaEpsConcrete(I565,$AN$30:$AN$33,$AR$30:$AR$33,$AS$26,$AS$27,$AS$28,$AQ$20,$AU$19),""),"")</f>
        <v/>
      </c>
      <c r="N565" s="95" t="str">
        <f>IF(A565&lt;&gt;"",IF(MID(C565,1,1)="r",SigmaEpsReinf(J565,$AS$42:$AS$43,$AS$41,$AS$39,$AS$40,$AQ$38),""),"")</f>
        <v/>
      </c>
      <c r="Q565" s="92" t="str">
        <f t="shared" si="96"/>
        <v/>
      </c>
      <c r="R565" s="92" t="str">
        <f t="shared" si="97"/>
        <v/>
      </c>
      <c r="U565" s="5"/>
      <c r="V565" s="5"/>
      <c r="W565" s="94" t="str">
        <f t="shared" si="95"/>
        <v/>
      </c>
      <c r="X565" s="94" t="str">
        <f t="shared" si="98"/>
        <v/>
      </c>
      <c r="Y565" s="5"/>
      <c r="BK565" s="8"/>
      <c r="BL565" s="5"/>
      <c r="BM565" s="5"/>
      <c r="BN565" s="5"/>
      <c r="BO565" s="5"/>
      <c r="BP565" s="1"/>
      <c r="BQ565" s="1"/>
      <c r="BR565" s="1"/>
      <c r="BS565" s="1"/>
      <c r="BT565" s="1"/>
      <c r="BU565" s="4"/>
      <c r="BV565" s="1"/>
      <c r="BW565" s="3"/>
      <c r="BX565" s="4"/>
      <c r="BY565" s="5"/>
      <c r="BZ565" s="5"/>
      <c r="CA565" s="5"/>
      <c r="CB565" s="5"/>
      <c r="CC565" s="5"/>
      <c r="CD565" s="43"/>
    </row>
    <row r="566" spans="1:82" ht="15" customHeight="1" x14ac:dyDescent="0.25">
      <c r="A566" s="8"/>
      <c r="B566" s="5"/>
      <c r="C566" s="5"/>
      <c r="D566" s="5"/>
      <c r="E566" s="5"/>
      <c r="F566" s="94" t="str">
        <f t="shared" si="89"/>
        <v/>
      </c>
      <c r="G566" s="94" t="str">
        <f t="shared" si="90"/>
        <v/>
      </c>
      <c r="H566" s="127" t="str">
        <f>IF(A566&lt;&gt;"",IF(MID(C566,1,1)="c",$AS$26,IF(MID(C566,1,1)="r",$AS$41,IF(MID(C566,1,1)="p",#REF!,#REF!))),"")</f>
        <v/>
      </c>
      <c r="I566" s="92" t="str">
        <f t="shared" si="91"/>
        <v/>
      </c>
      <c r="J566" s="92" t="str">
        <f t="shared" si="92"/>
        <v/>
      </c>
      <c r="K566" s="92" t="str">
        <f t="shared" si="93"/>
        <v/>
      </c>
      <c r="L566" s="92" t="str">
        <f t="shared" si="94"/>
        <v/>
      </c>
      <c r="M566" s="95" t="str">
        <f>IF(A566&lt;&gt;"",IF(MID(C566,1,1)="c",SigmaEpsConcrete(I566,$AN$30:$AN$33,$AR$30:$AR$33,$AS$26,$AS$27,$AS$28,$AQ$20,$AU$19),""),"")</f>
        <v/>
      </c>
      <c r="N566" s="95" t="str">
        <f>IF(A566&lt;&gt;"",IF(MID(C566,1,1)="r",SigmaEpsReinf(J566,$AS$42:$AS$43,$AS$41,$AS$39,$AS$40,$AQ$38),""),"")</f>
        <v/>
      </c>
      <c r="Q566" s="92" t="str">
        <f t="shared" si="96"/>
        <v/>
      </c>
      <c r="R566" s="92" t="str">
        <f t="shared" si="97"/>
        <v/>
      </c>
      <c r="U566" s="5"/>
      <c r="V566" s="5"/>
      <c r="W566" s="94" t="str">
        <f t="shared" si="95"/>
        <v/>
      </c>
      <c r="X566" s="94" t="str">
        <f t="shared" si="98"/>
        <v/>
      </c>
      <c r="Y566" s="5"/>
      <c r="BK566" s="8"/>
      <c r="BL566" s="5"/>
      <c r="BM566" s="5"/>
      <c r="BN566" s="5"/>
      <c r="BO566" s="5"/>
      <c r="BP566" s="1"/>
      <c r="BQ566" s="1"/>
      <c r="BR566" s="1"/>
      <c r="BS566" s="1"/>
      <c r="BT566" s="1"/>
      <c r="BU566" s="4"/>
      <c r="BV566" s="1"/>
      <c r="BW566" s="3"/>
      <c r="BX566" s="4"/>
      <c r="BY566" s="5"/>
      <c r="BZ566" s="5"/>
      <c r="CA566" s="5"/>
      <c r="CB566" s="5"/>
      <c r="CC566" s="5"/>
      <c r="CD566" s="43"/>
    </row>
    <row r="567" spans="1:82" ht="15" customHeight="1" x14ac:dyDescent="0.25">
      <c r="A567" s="8"/>
      <c r="B567" s="5"/>
      <c r="C567" s="5"/>
      <c r="D567" s="5"/>
      <c r="E567" s="5"/>
      <c r="F567" s="94" t="str">
        <f t="shared" si="89"/>
        <v/>
      </c>
      <c r="G567" s="94" t="str">
        <f t="shared" si="90"/>
        <v/>
      </c>
      <c r="H567" s="127" t="str">
        <f>IF(A567&lt;&gt;"",IF(MID(C567,1,1)="c",$AS$26,IF(MID(C567,1,1)="r",$AS$41,IF(MID(C567,1,1)="p",#REF!,#REF!))),"")</f>
        <v/>
      </c>
      <c r="I567" s="92" t="str">
        <f t="shared" si="91"/>
        <v/>
      </c>
      <c r="J567" s="92" t="str">
        <f t="shared" si="92"/>
        <v/>
      </c>
      <c r="K567" s="92" t="str">
        <f t="shared" si="93"/>
        <v/>
      </c>
      <c r="L567" s="92" t="str">
        <f t="shared" si="94"/>
        <v/>
      </c>
      <c r="M567" s="95" t="str">
        <f>IF(A567&lt;&gt;"",IF(MID(C567,1,1)="c",SigmaEpsConcrete(I567,$AN$30:$AN$33,$AR$30:$AR$33,$AS$26,$AS$27,$AS$28,$AQ$20,$AU$19),""),"")</f>
        <v/>
      </c>
      <c r="N567" s="95" t="str">
        <f>IF(A567&lt;&gt;"",IF(MID(C567,1,1)="r",SigmaEpsReinf(J567,$AS$42:$AS$43,$AS$41,$AS$39,$AS$40,$AQ$38),""),"")</f>
        <v/>
      </c>
      <c r="Q567" s="92" t="str">
        <f t="shared" si="96"/>
        <v/>
      </c>
      <c r="R567" s="92" t="str">
        <f t="shared" si="97"/>
        <v/>
      </c>
      <c r="U567" s="5"/>
      <c r="V567" s="5"/>
      <c r="W567" s="94" t="str">
        <f t="shared" si="95"/>
        <v/>
      </c>
      <c r="X567" s="94" t="str">
        <f t="shared" si="98"/>
        <v/>
      </c>
      <c r="Y567" s="5"/>
      <c r="BK567" s="8"/>
      <c r="BL567" s="5"/>
      <c r="BM567" s="5"/>
      <c r="BN567" s="5"/>
      <c r="BO567" s="5"/>
      <c r="BP567" s="1"/>
      <c r="BQ567" s="1"/>
      <c r="BR567" s="1"/>
      <c r="BS567" s="1"/>
      <c r="BT567" s="1"/>
      <c r="BU567" s="4"/>
      <c r="BV567" s="1"/>
      <c r="BW567" s="3"/>
      <c r="BX567" s="4"/>
      <c r="BY567" s="5"/>
      <c r="BZ567" s="5"/>
      <c r="CA567" s="5"/>
      <c r="CB567" s="5"/>
      <c r="CC567" s="5"/>
      <c r="CD567" s="43"/>
    </row>
    <row r="568" spans="1:82" ht="15" customHeight="1" x14ac:dyDescent="0.25">
      <c r="A568" s="8"/>
      <c r="B568" s="5"/>
      <c r="C568" s="5"/>
      <c r="D568" s="5"/>
      <c r="E568" s="5"/>
      <c r="F568" s="94" t="str">
        <f t="shared" si="89"/>
        <v/>
      </c>
      <c r="G568" s="94" t="str">
        <f t="shared" si="90"/>
        <v/>
      </c>
      <c r="H568" s="127" t="str">
        <f>IF(A568&lt;&gt;"",IF(MID(C568,1,1)="c",$AS$26,IF(MID(C568,1,1)="r",$AS$41,IF(MID(C568,1,1)="p",#REF!,#REF!))),"")</f>
        <v/>
      </c>
      <c r="I568" s="92" t="str">
        <f t="shared" si="91"/>
        <v/>
      </c>
      <c r="J568" s="92" t="str">
        <f t="shared" si="92"/>
        <v/>
      </c>
      <c r="K568" s="92" t="str">
        <f t="shared" si="93"/>
        <v/>
      </c>
      <c r="L568" s="92" t="str">
        <f t="shared" si="94"/>
        <v/>
      </c>
      <c r="M568" s="95" t="str">
        <f>IF(A568&lt;&gt;"",IF(MID(C568,1,1)="c",SigmaEpsConcrete(I568,$AN$30:$AN$33,$AR$30:$AR$33,$AS$26,$AS$27,$AS$28,$AQ$20,$AU$19),""),"")</f>
        <v/>
      </c>
      <c r="N568" s="95" t="str">
        <f>IF(A568&lt;&gt;"",IF(MID(C568,1,1)="r",SigmaEpsReinf(J568,$AS$42:$AS$43,$AS$41,$AS$39,$AS$40,$AQ$38),""),"")</f>
        <v/>
      </c>
      <c r="Q568" s="92" t="str">
        <f t="shared" si="96"/>
        <v/>
      </c>
      <c r="R568" s="92" t="str">
        <f t="shared" si="97"/>
        <v/>
      </c>
      <c r="U568" s="5"/>
      <c r="V568" s="5"/>
      <c r="W568" s="94" t="str">
        <f t="shared" si="95"/>
        <v/>
      </c>
      <c r="X568" s="94" t="str">
        <f t="shared" si="98"/>
        <v/>
      </c>
      <c r="Y568" s="5"/>
      <c r="BK568" s="8"/>
      <c r="BL568" s="5"/>
      <c r="BM568" s="5"/>
      <c r="BN568" s="5"/>
      <c r="BO568" s="5"/>
      <c r="BP568" s="1"/>
      <c r="BQ568" s="1"/>
      <c r="BR568" s="1"/>
      <c r="BS568" s="1"/>
      <c r="BT568" s="1"/>
      <c r="BU568" s="4"/>
      <c r="BV568" s="1"/>
      <c r="BW568" s="3"/>
      <c r="BX568" s="4"/>
      <c r="BY568" s="5"/>
      <c r="BZ568" s="5"/>
      <c r="CA568" s="5"/>
      <c r="CB568" s="5"/>
      <c r="CC568" s="5"/>
      <c r="CD568" s="43"/>
    </row>
    <row r="569" spans="1:82" ht="15" customHeight="1" x14ac:dyDescent="0.25">
      <c r="A569" s="8"/>
      <c r="B569" s="5"/>
      <c r="C569" s="5"/>
      <c r="D569" s="5"/>
      <c r="E569" s="5"/>
      <c r="F569" s="94" t="str">
        <f t="shared" si="89"/>
        <v/>
      </c>
      <c r="G569" s="94" t="str">
        <f t="shared" si="90"/>
        <v/>
      </c>
      <c r="H569" s="127" t="str">
        <f>IF(A569&lt;&gt;"",IF(MID(C569,1,1)="c",$AS$26,IF(MID(C569,1,1)="r",$AS$41,IF(MID(C569,1,1)="p",#REF!,#REF!))),"")</f>
        <v/>
      </c>
      <c r="I569" s="92" t="str">
        <f t="shared" si="91"/>
        <v/>
      </c>
      <c r="J569" s="92" t="str">
        <f t="shared" si="92"/>
        <v/>
      </c>
      <c r="K569" s="92" t="str">
        <f t="shared" si="93"/>
        <v/>
      </c>
      <c r="L569" s="92" t="str">
        <f t="shared" si="94"/>
        <v/>
      </c>
      <c r="M569" s="95" t="str">
        <f>IF(A569&lt;&gt;"",IF(MID(C569,1,1)="c",SigmaEpsConcrete(I569,$AN$30:$AN$33,$AR$30:$AR$33,$AS$26,$AS$27,$AS$28,$AQ$20,$AU$19),""),"")</f>
        <v/>
      </c>
      <c r="N569" s="95" t="str">
        <f>IF(A569&lt;&gt;"",IF(MID(C569,1,1)="r",SigmaEpsReinf(J569,$AS$42:$AS$43,$AS$41,$AS$39,$AS$40,$AQ$38),""),"")</f>
        <v/>
      </c>
      <c r="Q569" s="92" t="str">
        <f t="shared" si="96"/>
        <v/>
      </c>
      <c r="R569" s="92" t="str">
        <f t="shared" si="97"/>
        <v/>
      </c>
      <c r="U569" s="5"/>
      <c r="V569" s="5"/>
      <c r="W569" s="94" t="str">
        <f t="shared" si="95"/>
        <v/>
      </c>
      <c r="X569" s="94" t="str">
        <f t="shared" si="98"/>
        <v/>
      </c>
      <c r="Y569" s="5"/>
      <c r="BK569" s="8"/>
      <c r="BL569" s="5"/>
      <c r="BM569" s="5"/>
      <c r="BN569" s="5"/>
      <c r="BO569" s="5"/>
      <c r="BP569" s="1"/>
      <c r="BQ569" s="1"/>
      <c r="BR569" s="1"/>
      <c r="BS569" s="1"/>
      <c r="BT569" s="1"/>
      <c r="BU569" s="4"/>
      <c r="BV569" s="1"/>
      <c r="BW569" s="3"/>
      <c r="BX569" s="4"/>
      <c r="BY569" s="5"/>
      <c r="BZ569" s="5"/>
      <c r="CA569" s="5"/>
      <c r="CB569" s="5"/>
      <c r="CC569" s="5"/>
      <c r="CD569" s="43"/>
    </row>
    <row r="570" spans="1:82" ht="15" customHeight="1" x14ac:dyDescent="0.25">
      <c r="A570" s="8"/>
      <c r="B570" s="5"/>
      <c r="C570" s="5"/>
      <c r="D570" s="5"/>
      <c r="E570" s="5"/>
      <c r="F570" s="94" t="str">
        <f t="shared" si="89"/>
        <v/>
      </c>
      <c r="G570" s="94" t="str">
        <f t="shared" si="90"/>
        <v/>
      </c>
      <c r="H570" s="127" t="str">
        <f>IF(A570&lt;&gt;"",IF(MID(C570,1,1)="c",$AS$26,IF(MID(C570,1,1)="r",$AS$41,IF(MID(C570,1,1)="p",#REF!,#REF!))),"")</f>
        <v/>
      </c>
      <c r="I570" s="92" t="str">
        <f t="shared" si="91"/>
        <v/>
      </c>
      <c r="J570" s="92" t="str">
        <f t="shared" si="92"/>
        <v/>
      </c>
      <c r="K570" s="92" t="str">
        <f t="shared" si="93"/>
        <v/>
      </c>
      <c r="L570" s="92" t="str">
        <f t="shared" si="94"/>
        <v/>
      </c>
      <c r="M570" s="95" t="str">
        <f>IF(A570&lt;&gt;"",IF(MID(C570,1,1)="c",SigmaEpsConcrete(I570,$AN$30:$AN$33,$AR$30:$AR$33,$AS$26,$AS$27,$AS$28,$AQ$20,$AU$19),""),"")</f>
        <v/>
      </c>
      <c r="N570" s="95" t="str">
        <f>IF(A570&lt;&gt;"",IF(MID(C570,1,1)="r",SigmaEpsReinf(J570,$AS$42:$AS$43,$AS$41,$AS$39,$AS$40,$AQ$38),""),"")</f>
        <v/>
      </c>
      <c r="Q570" s="92" t="str">
        <f t="shared" si="96"/>
        <v/>
      </c>
      <c r="R570" s="92" t="str">
        <f t="shared" si="97"/>
        <v/>
      </c>
      <c r="U570" s="5"/>
      <c r="V570" s="5"/>
      <c r="W570" s="94" t="str">
        <f t="shared" si="95"/>
        <v/>
      </c>
      <c r="X570" s="94" t="str">
        <f t="shared" si="98"/>
        <v/>
      </c>
      <c r="Y570" s="5"/>
      <c r="BK570" s="8"/>
      <c r="BL570" s="5"/>
      <c r="BM570" s="5"/>
      <c r="BN570" s="5"/>
      <c r="BO570" s="5"/>
      <c r="BP570" s="1"/>
      <c r="BQ570" s="1"/>
      <c r="BR570" s="1"/>
      <c r="BS570" s="1"/>
      <c r="BT570" s="1"/>
      <c r="BU570" s="4"/>
      <c r="BV570" s="1"/>
      <c r="BW570" s="3"/>
      <c r="BX570" s="4"/>
      <c r="BY570" s="5"/>
      <c r="BZ570" s="5"/>
      <c r="CA570" s="5"/>
      <c r="CB570" s="5"/>
      <c r="CC570" s="5"/>
      <c r="CD570" s="43"/>
    </row>
    <row r="571" spans="1:82" ht="15" customHeight="1" x14ac:dyDescent="0.25">
      <c r="A571" s="8"/>
      <c r="B571" s="5"/>
      <c r="C571" s="5"/>
      <c r="D571" s="5"/>
      <c r="E571" s="5"/>
      <c r="F571" s="94" t="str">
        <f t="shared" si="89"/>
        <v/>
      </c>
      <c r="G571" s="94" t="str">
        <f t="shared" si="90"/>
        <v/>
      </c>
      <c r="H571" s="127" t="str">
        <f>IF(A571&lt;&gt;"",IF(MID(C571,1,1)="c",$AS$26,IF(MID(C571,1,1)="r",$AS$41,IF(MID(C571,1,1)="p",#REF!,#REF!))),"")</f>
        <v/>
      </c>
      <c r="I571" s="92" t="str">
        <f t="shared" si="91"/>
        <v/>
      </c>
      <c r="J571" s="92" t="str">
        <f t="shared" si="92"/>
        <v/>
      </c>
      <c r="K571" s="92" t="str">
        <f t="shared" si="93"/>
        <v/>
      </c>
      <c r="L571" s="92" t="str">
        <f t="shared" si="94"/>
        <v/>
      </c>
      <c r="M571" s="95" t="str">
        <f>IF(A571&lt;&gt;"",IF(MID(C571,1,1)="c",SigmaEpsConcrete(I571,$AN$30:$AN$33,$AR$30:$AR$33,$AS$26,$AS$27,$AS$28,$AQ$20,$AU$19),""),"")</f>
        <v/>
      </c>
      <c r="N571" s="95" t="str">
        <f>IF(A571&lt;&gt;"",IF(MID(C571,1,1)="r",SigmaEpsReinf(J571,$AS$42:$AS$43,$AS$41,$AS$39,$AS$40,$AQ$38),""),"")</f>
        <v/>
      </c>
      <c r="Q571" s="92" t="str">
        <f t="shared" si="96"/>
        <v/>
      </c>
      <c r="R571" s="92" t="str">
        <f t="shared" si="97"/>
        <v/>
      </c>
      <c r="U571" s="5"/>
      <c r="V571" s="5"/>
      <c r="W571" s="94" t="str">
        <f t="shared" si="95"/>
        <v/>
      </c>
      <c r="X571" s="94" t="str">
        <f t="shared" si="98"/>
        <v/>
      </c>
      <c r="Y571" s="5"/>
      <c r="BK571" s="8"/>
      <c r="BL571" s="5"/>
      <c r="BM571" s="5"/>
      <c r="BN571" s="5"/>
      <c r="BO571" s="5"/>
      <c r="BP571" s="1"/>
      <c r="BQ571" s="1"/>
      <c r="BR571" s="1"/>
      <c r="BS571" s="1"/>
      <c r="BT571" s="1"/>
      <c r="BU571" s="4"/>
      <c r="BV571" s="1"/>
      <c r="BW571" s="3"/>
      <c r="BX571" s="4"/>
      <c r="BY571" s="5"/>
      <c r="BZ571" s="5"/>
      <c r="CA571" s="5"/>
      <c r="CB571" s="5"/>
      <c r="CC571" s="5"/>
      <c r="CD571" s="43"/>
    </row>
    <row r="572" spans="1:82" ht="15" customHeight="1" x14ac:dyDescent="0.25">
      <c r="A572" s="8"/>
      <c r="B572" s="5"/>
      <c r="C572" s="5"/>
      <c r="D572" s="5"/>
      <c r="E572" s="5"/>
      <c r="F572" s="94" t="str">
        <f t="shared" si="89"/>
        <v/>
      </c>
      <c r="G572" s="94" t="str">
        <f t="shared" si="90"/>
        <v/>
      </c>
      <c r="H572" s="127" t="str">
        <f>IF(A572&lt;&gt;"",IF(MID(C572,1,1)="c",$AS$26,IF(MID(C572,1,1)="r",$AS$41,IF(MID(C572,1,1)="p",#REF!,#REF!))),"")</f>
        <v/>
      </c>
      <c r="I572" s="92" t="str">
        <f t="shared" si="91"/>
        <v/>
      </c>
      <c r="J572" s="92" t="str">
        <f t="shared" si="92"/>
        <v/>
      </c>
      <c r="K572" s="92" t="str">
        <f t="shared" si="93"/>
        <v/>
      </c>
      <c r="L572" s="92" t="str">
        <f t="shared" si="94"/>
        <v/>
      </c>
      <c r="M572" s="95" t="str">
        <f>IF(A572&lt;&gt;"",IF(MID(C572,1,1)="c",SigmaEpsConcrete(I572,$AN$30:$AN$33,$AR$30:$AR$33,$AS$26,$AS$27,$AS$28,$AQ$20,$AU$19),""),"")</f>
        <v/>
      </c>
      <c r="N572" s="95" t="str">
        <f>IF(A572&lt;&gt;"",IF(MID(C572,1,1)="r",SigmaEpsReinf(J572,$AS$42:$AS$43,$AS$41,$AS$39,$AS$40,$AQ$38),""),"")</f>
        <v/>
      </c>
      <c r="Q572" s="92" t="str">
        <f t="shared" si="96"/>
        <v/>
      </c>
      <c r="R572" s="92" t="str">
        <f t="shared" si="97"/>
        <v/>
      </c>
      <c r="U572" s="5"/>
      <c r="V572" s="5"/>
      <c r="W572" s="94" t="str">
        <f t="shared" si="95"/>
        <v/>
      </c>
      <c r="X572" s="94" t="str">
        <f t="shared" si="98"/>
        <v/>
      </c>
      <c r="Y572" s="5"/>
      <c r="BK572" s="8"/>
      <c r="BL572" s="5"/>
      <c r="BM572" s="5"/>
      <c r="BN572" s="5"/>
      <c r="BO572" s="5"/>
      <c r="BP572" s="1"/>
      <c r="BQ572" s="1"/>
      <c r="BR572" s="1"/>
      <c r="BS572" s="1"/>
      <c r="BT572" s="1"/>
      <c r="BU572" s="4"/>
      <c r="BV572" s="1"/>
      <c r="BW572" s="3"/>
      <c r="BX572" s="4"/>
      <c r="BY572" s="5"/>
      <c r="BZ572" s="5"/>
      <c r="CA572" s="5"/>
      <c r="CB572" s="5"/>
      <c r="CC572" s="5"/>
      <c r="CD572" s="43"/>
    </row>
    <row r="573" spans="1:82" ht="15" customHeight="1" x14ac:dyDescent="0.25">
      <c r="A573" s="8"/>
      <c r="B573" s="5"/>
      <c r="C573" s="5"/>
      <c r="D573" s="5"/>
      <c r="E573" s="5"/>
      <c r="F573" s="94" t="str">
        <f t="shared" si="89"/>
        <v/>
      </c>
      <c r="G573" s="94" t="str">
        <f t="shared" si="90"/>
        <v/>
      </c>
      <c r="H573" s="127" t="str">
        <f>IF(A573&lt;&gt;"",IF(MID(C573,1,1)="c",$AS$26,IF(MID(C573,1,1)="r",$AS$41,IF(MID(C573,1,1)="p",#REF!,#REF!))),"")</f>
        <v/>
      </c>
      <c r="I573" s="92" t="str">
        <f t="shared" si="91"/>
        <v/>
      </c>
      <c r="J573" s="92" t="str">
        <f t="shared" si="92"/>
        <v/>
      </c>
      <c r="K573" s="92" t="str">
        <f t="shared" si="93"/>
        <v/>
      </c>
      <c r="L573" s="92" t="str">
        <f t="shared" si="94"/>
        <v/>
      </c>
      <c r="M573" s="95" t="str">
        <f>IF(A573&lt;&gt;"",IF(MID(C573,1,1)="c",SigmaEpsConcrete(I573,$AN$30:$AN$33,$AR$30:$AR$33,$AS$26,$AS$27,$AS$28,$AQ$20,$AU$19),""),"")</f>
        <v/>
      </c>
      <c r="N573" s="95" t="str">
        <f>IF(A573&lt;&gt;"",IF(MID(C573,1,1)="r",SigmaEpsReinf(J573,$AS$42:$AS$43,$AS$41,$AS$39,$AS$40,$AQ$38),""),"")</f>
        <v/>
      </c>
      <c r="Q573" s="92" t="str">
        <f t="shared" si="96"/>
        <v/>
      </c>
      <c r="R573" s="92" t="str">
        <f t="shared" si="97"/>
        <v/>
      </c>
      <c r="U573" s="5"/>
      <c r="V573" s="5"/>
      <c r="W573" s="94" t="str">
        <f t="shared" si="95"/>
        <v/>
      </c>
      <c r="X573" s="94" t="str">
        <f t="shared" si="98"/>
        <v/>
      </c>
      <c r="Y573" s="5"/>
      <c r="BK573" s="8"/>
      <c r="BL573" s="5"/>
      <c r="BM573" s="5"/>
      <c r="BN573" s="5"/>
      <c r="BO573" s="5"/>
      <c r="BP573" s="1"/>
      <c r="BQ573" s="1"/>
      <c r="BR573" s="1"/>
      <c r="BS573" s="1"/>
      <c r="BT573" s="1"/>
      <c r="BU573" s="4"/>
      <c r="BV573" s="1"/>
      <c r="BW573" s="3"/>
      <c r="BX573" s="4"/>
      <c r="BY573" s="5"/>
      <c r="BZ573" s="5"/>
      <c r="CA573" s="5"/>
      <c r="CB573" s="5"/>
      <c r="CC573" s="5"/>
      <c r="CD573" s="43"/>
    </row>
    <row r="574" spans="1:82" ht="15" customHeight="1" x14ac:dyDescent="0.25">
      <c r="A574" s="8"/>
      <c r="B574" s="5"/>
      <c r="C574" s="5"/>
      <c r="D574" s="5"/>
      <c r="E574" s="5"/>
      <c r="F574" s="94" t="str">
        <f t="shared" si="89"/>
        <v/>
      </c>
      <c r="G574" s="94" t="str">
        <f t="shared" si="90"/>
        <v/>
      </c>
      <c r="H574" s="127" t="str">
        <f>IF(A574&lt;&gt;"",IF(MID(C574,1,1)="c",$AS$26,IF(MID(C574,1,1)="r",$AS$41,IF(MID(C574,1,1)="p",#REF!,#REF!))),"")</f>
        <v/>
      </c>
      <c r="I574" s="92" t="str">
        <f t="shared" si="91"/>
        <v/>
      </c>
      <c r="J574" s="92" t="str">
        <f t="shared" si="92"/>
        <v/>
      </c>
      <c r="K574" s="92" t="str">
        <f t="shared" si="93"/>
        <v/>
      </c>
      <c r="L574" s="92" t="str">
        <f t="shared" si="94"/>
        <v/>
      </c>
      <c r="M574" s="95" t="str">
        <f>IF(A574&lt;&gt;"",IF(MID(C574,1,1)="c",SigmaEpsConcrete(I574,$AN$30:$AN$33,$AR$30:$AR$33,$AS$26,$AS$27,$AS$28,$AQ$20,$AU$19),""),"")</f>
        <v/>
      </c>
      <c r="N574" s="95" t="str">
        <f>IF(A574&lt;&gt;"",IF(MID(C574,1,1)="r",SigmaEpsReinf(J574,$AS$42:$AS$43,$AS$41,$AS$39,$AS$40,$AQ$38),""),"")</f>
        <v/>
      </c>
      <c r="Q574" s="92" t="str">
        <f t="shared" si="96"/>
        <v/>
      </c>
      <c r="R574" s="92" t="str">
        <f t="shared" si="97"/>
        <v/>
      </c>
      <c r="U574" s="5"/>
      <c r="V574" s="5"/>
      <c r="W574" s="94" t="str">
        <f t="shared" si="95"/>
        <v/>
      </c>
      <c r="X574" s="94" t="str">
        <f t="shared" si="98"/>
        <v/>
      </c>
      <c r="Y574" s="5"/>
      <c r="BK574" s="8"/>
      <c r="BL574" s="5"/>
      <c r="BM574" s="5"/>
      <c r="BN574" s="5"/>
      <c r="BO574" s="5"/>
      <c r="BP574" s="1"/>
      <c r="BQ574" s="1"/>
      <c r="BR574" s="1"/>
      <c r="BS574" s="1"/>
      <c r="BT574" s="1"/>
      <c r="BU574" s="4"/>
      <c r="BV574" s="1"/>
      <c r="BW574" s="3"/>
      <c r="BX574" s="4"/>
      <c r="BY574" s="5"/>
      <c r="BZ574" s="5"/>
      <c r="CA574" s="5"/>
      <c r="CB574" s="5"/>
      <c r="CC574" s="5"/>
      <c r="CD574" s="43"/>
    </row>
    <row r="575" spans="1:82" ht="15" customHeight="1" x14ac:dyDescent="0.25">
      <c r="A575" s="8"/>
      <c r="B575" s="5"/>
      <c r="C575" s="5"/>
      <c r="D575" s="5"/>
      <c r="E575" s="5"/>
      <c r="F575" s="94" t="str">
        <f t="shared" si="89"/>
        <v/>
      </c>
      <c r="G575" s="94" t="str">
        <f t="shared" si="90"/>
        <v/>
      </c>
      <c r="H575" s="127" t="str">
        <f>IF(A575&lt;&gt;"",IF(MID(C575,1,1)="c",$AS$26,IF(MID(C575,1,1)="r",$AS$41,IF(MID(C575,1,1)="p",#REF!,#REF!))),"")</f>
        <v/>
      </c>
      <c r="I575" s="92" t="str">
        <f t="shared" si="91"/>
        <v/>
      </c>
      <c r="J575" s="92" t="str">
        <f t="shared" si="92"/>
        <v/>
      </c>
      <c r="K575" s="92" t="str">
        <f t="shared" si="93"/>
        <v/>
      </c>
      <c r="L575" s="92" t="str">
        <f t="shared" si="94"/>
        <v/>
      </c>
      <c r="M575" s="95" t="str">
        <f>IF(A575&lt;&gt;"",IF(MID(C575,1,1)="c",SigmaEpsConcrete(I575,$AN$30:$AN$33,$AR$30:$AR$33,$AS$26,$AS$27,$AS$28,$AQ$20,$AU$19),""),"")</f>
        <v/>
      </c>
      <c r="N575" s="95" t="str">
        <f>IF(A575&lt;&gt;"",IF(MID(C575,1,1)="r",SigmaEpsReinf(J575,$AS$42:$AS$43,$AS$41,$AS$39,$AS$40,$AQ$38),""),"")</f>
        <v/>
      </c>
      <c r="Q575" s="92" t="str">
        <f t="shared" si="96"/>
        <v/>
      </c>
      <c r="R575" s="92" t="str">
        <f t="shared" si="97"/>
        <v/>
      </c>
      <c r="U575" s="5"/>
      <c r="V575" s="5"/>
      <c r="W575" s="94" t="str">
        <f t="shared" si="95"/>
        <v/>
      </c>
      <c r="X575" s="94" t="str">
        <f t="shared" si="98"/>
        <v/>
      </c>
      <c r="Y575" s="5"/>
      <c r="BK575" s="8"/>
      <c r="BL575" s="5"/>
      <c r="BM575" s="5"/>
      <c r="BN575" s="5"/>
      <c r="BO575" s="5"/>
      <c r="BP575" s="1"/>
      <c r="BQ575" s="1"/>
      <c r="BR575" s="1"/>
      <c r="BS575" s="1"/>
      <c r="BT575" s="1"/>
      <c r="BU575" s="4"/>
      <c r="BV575" s="1"/>
      <c r="BW575" s="3"/>
      <c r="BX575" s="4"/>
      <c r="BY575" s="5"/>
      <c r="BZ575" s="5"/>
      <c r="CA575" s="5"/>
      <c r="CB575" s="5"/>
      <c r="CC575" s="5"/>
      <c r="CD575" s="43"/>
    </row>
    <row r="576" spans="1:82" ht="15" customHeight="1" x14ac:dyDescent="0.25">
      <c r="A576" s="8"/>
      <c r="B576" s="5"/>
      <c r="C576" s="5"/>
      <c r="D576" s="5"/>
      <c r="E576" s="5"/>
      <c r="F576" s="94" t="str">
        <f t="shared" si="89"/>
        <v/>
      </c>
      <c r="G576" s="94" t="str">
        <f t="shared" si="90"/>
        <v/>
      </c>
      <c r="H576" s="127" t="str">
        <f>IF(A576&lt;&gt;"",IF(MID(C576,1,1)="c",$AS$26,IF(MID(C576,1,1)="r",$AS$41,IF(MID(C576,1,1)="p",#REF!,#REF!))),"")</f>
        <v/>
      </c>
      <c r="I576" s="92" t="str">
        <f t="shared" si="91"/>
        <v/>
      </c>
      <c r="J576" s="92" t="str">
        <f t="shared" si="92"/>
        <v/>
      </c>
      <c r="K576" s="92" t="str">
        <f t="shared" si="93"/>
        <v/>
      </c>
      <c r="L576" s="92" t="str">
        <f t="shared" si="94"/>
        <v/>
      </c>
      <c r="M576" s="95" t="str">
        <f>IF(A576&lt;&gt;"",IF(MID(C576,1,1)="c",SigmaEpsConcrete(I576,$AN$30:$AN$33,$AR$30:$AR$33,$AS$26,$AS$27,$AS$28,$AQ$20,$AU$19),""),"")</f>
        <v/>
      </c>
      <c r="N576" s="95" t="str">
        <f>IF(A576&lt;&gt;"",IF(MID(C576,1,1)="r",SigmaEpsReinf(J576,$AS$42:$AS$43,$AS$41,$AS$39,$AS$40,$AQ$38),""),"")</f>
        <v/>
      </c>
      <c r="Q576" s="92" t="str">
        <f t="shared" si="96"/>
        <v/>
      </c>
      <c r="R576" s="92" t="str">
        <f t="shared" si="97"/>
        <v/>
      </c>
      <c r="U576" s="5"/>
      <c r="V576" s="5"/>
      <c r="W576" s="94" t="str">
        <f t="shared" si="95"/>
        <v/>
      </c>
      <c r="X576" s="94" t="str">
        <f t="shared" si="98"/>
        <v/>
      </c>
      <c r="Y576" s="5"/>
      <c r="BK576" s="8"/>
      <c r="BL576" s="5"/>
      <c r="BM576" s="5"/>
      <c r="BN576" s="5"/>
      <c r="BO576" s="5"/>
      <c r="BP576" s="1"/>
      <c r="BQ576" s="1"/>
      <c r="BR576" s="1"/>
      <c r="BS576" s="1"/>
      <c r="BT576" s="1"/>
      <c r="BU576" s="4"/>
      <c r="BV576" s="1"/>
      <c r="BW576" s="3"/>
      <c r="BX576" s="4"/>
      <c r="BY576" s="5"/>
      <c r="BZ576" s="5"/>
      <c r="CA576" s="5"/>
      <c r="CB576" s="5"/>
      <c r="CC576" s="5"/>
      <c r="CD576" s="43"/>
    </row>
    <row r="577" spans="1:82" ht="15" customHeight="1" x14ac:dyDescent="0.25">
      <c r="A577" s="8"/>
      <c r="B577" s="5"/>
      <c r="C577" s="5"/>
      <c r="D577" s="5"/>
      <c r="E577" s="5"/>
      <c r="F577" s="94" t="str">
        <f t="shared" si="89"/>
        <v/>
      </c>
      <c r="G577" s="94" t="str">
        <f t="shared" si="90"/>
        <v/>
      </c>
      <c r="H577" s="127" t="str">
        <f>IF(A577&lt;&gt;"",IF(MID(C577,1,1)="c",$AS$26,IF(MID(C577,1,1)="r",$AS$41,IF(MID(C577,1,1)="p",#REF!,#REF!))),"")</f>
        <v/>
      </c>
      <c r="I577" s="92" t="str">
        <f t="shared" si="91"/>
        <v/>
      </c>
      <c r="J577" s="92" t="str">
        <f t="shared" si="92"/>
        <v/>
      </c>
      <c r="K577" s="92" t="str">
        <f t="shared" si="93"/>
        <v/>
      </c>
      <c r="L577" s="92" t="str">
        <f t="shared" si="94"/>
        <v/>
      </c>
      <c r="M577" s="95" t="str">
        <f>IF(A577&lt;&gt;"",IF(MID(C577,1,1)="c",SigmaEpsConcrete(I577,$AN$30:$AN$33,$AR$30:$AR$33,$AS$26,$AS$27,$AS$28,$AQ$20,$AU$19),""),"")</f>
        <v/>
      </c>
      <c r="N577" s="95" t="str">
        <f>IF(A577&lt;&gt;"",IF(MID(C577,1,1)="r",SigmaEpsReinf(J577,$AS$42:$AS$43,$AS$41,$AS$39,$AS$40,$AQ$38),""),"")</f>
        <v/>
      </c>
      <c r="Q577" s="92" t="str">
        <f t="shared" si="96"/>
        <v/>
      </c>
      <c r="R577" s="92" t="str">
        <f t="shared" si="97"/>
        <v/>
      </c>
      <c r="U577" s="5"/>
      <c r="V577" s="5"/>
      <c r="W577" s="94" t="str">
        <f t="shared" si="95"/>
        <v/>
      </c>
      <c r="X577" s="94" t="str">
        <f t="shared" si="98"/>
        <v/>
      </c>
      <c r="Y577" s="5"/>
      <c r="BK577" s="8"/>
      <c r="BL577" s="5"/>
      <c r="BM577" s="5"/>
      <c r="BN577" s="5"/>
      <c r="BO577" s="5"/>
      <c r="BP577" s="1"/>
      <c r="BQ577" s="1"/>
      <c r="BR577" s="1"/>
      <c r="BS577" s="1"/>
      <c r="BT577" s="1"/>
      <c r="BU577" s="4"/>
      <c r="BV577" s="1"/>
      <c r="BW577" s="3"/>
      <c r="BX577" s="4"/>
      <c r="BY577" s="5"/>
      <c r="BZ577" s="5"/>
      <c r="CA577" s="5"/>
      <c r="CB577" s="5"/>
      <c r="CC577" s="5"/>
      <c r="CD577" s="43"/>
    </row>
    <row r="578" spans="1:82" ht="15" customHeight="1" x14ac:dyDescent="0.25">
      <c r="A578" s="8"/>
      <c r="B578" s="5"/>
      <c r="C578" s="5"/>
      <c r="D578" s="5"/>
      <c r="E578" s="5"/>
      <c r="F578" s="94" t="str">
        <f t="shared" si="89"/>
        <v/>
      </c>
      <c r="G578" s="94" t="str">
        <f t="shared" si="90"/>
        <v/>
      </c>
      <c r="H578" s="127" t="str">
        <f>IF(A578&lt;&gt;"",IF(MID(C578,1,1)="c",$AS$26,IF(MID(C578,1,1)="r",$AS$41,IF(MID(C578,1,1)="p",#REF!,#REF!))),"")</f>
        <v/>
      </c>
      <c r="I578" s="92" t="str">
        <f t="shared" si="91"/>
        <v/>
      </c>
      <c r="J578" s="92" t="str">
        <f t="shared" si="92"/>
        <v/>
      </c>
      <c r="K578" s="92" t="str">
        <f t="shared" si="93"/>
        <v/>
      </c>
      <c r="L578" s="92" t="str">
        <f t="shared" si="94"/>
        <v/>
      </c>
      <c r="M578" s="95" t="str">
        <f>IF(A578&lt;&gt;"",IF(MID(C578,1,1)="c",SigmaEpsConcrete(I578,$AN$30:$AN$33,$AR$30:$AR$33,$AS$26,$AS$27,$AS$28,$AQ$20,$AU$19),""),"")</f>
        <v/>
      </c>
      <c r="N578" s="95" t="str">
        <f>IF(A578&lt;&gt;"",IF(MID(C578,1,1)="r",SigmaEpsReinf(J578,$AS$42:$AS$43,$AS$41,$AS$39,$AS$40,$AQ$38),""),"")</f>
        <v/>
      </c>
      <c r="Q578" s="92" t="str">
        <f t="shared" si="96"/>
        <v/>
      </c>
      <c r="R578" s="92" t="str">
        <f t="shared" si="97"/>
        <v/>
      </c>
      <c r="U578" s="5"/>
      <c r="V578" s="5"/>
      <c r="W578" s="94" t="str">
        <f t="shared" si="95"/>
        <v/>
      </c>
      <c r="X578" s="94" t="str">
        <f t="shared" si="98"/>
        <v/>
      </c>
      <c r="Y578" s="5"/>
      <c r="BK578" s="8"/>
      <c r="BL578" s="5"/>
      <c r="BM578" s="5"/>
      <c r="BN578" s="5"/>
      <c r="BO578" s="5"/>
      <c r="BP578" s="1"/>
      <c r="BQ578" s="1"/>
      <c r="BR578" s="1"/>
      <c r="BS578" s="1"/>
      <c r="BT578" s="1"/>
      <c r="BU578" s="4"/>
      <c r="BV578" s="1"/>
      <c r="BW578" s="3"/>
      <c r="BX578" s="4"/>
      <c r="BY578" s="5"/>
      <c r="BZ578" s="5"/>
      <c r="CA578" s="5"/>
      <c r="CB578" s="5"/>
      <c r="CC578" s="5"/>
      <c r="CD578" s="43"/>
    </row>
    <row r="579" spans="1:82" ht="15" customHeight="1" x14ac:dyDescent="0.25">
      <c r="A579" s="8"/>
      <c r="B579" s="5"/>
      <c r="C579" s="5"/>
      <c r="D579" s="5"/>
      <c r="E579" s="5"/>
      <c r="F579" s="94" t="str">
        <f t="shared" si="89"/>
        <v/>
      </c>
      <c r="G579" s="94" t="str">
        <f t="shared" si="90"/>
        <v/>
      </c>
      <c r="H579" s="127" t="str">
        <f>IF(A579&lt;&gt;"",IF(MID(C579,1,1)="c",$AS$26,IF(MID(C579,1,1)="r",$AS$41,IF(MID(C579,1,1)="p",#REF!,#REF!))),"")</f>
        <v/>
      </c>
      <c r="I579" s="92" t="str">
        <f t="shared" si="91"/>
        <v/>
      </c>
      <c r="J579" s="92" t="str">
        <f t="shared" si="92"/>
        <v/>
      </c>
      <c r="K579" s="92" t="str">
        <f t="shared" si="93"/>
        <v/>
      </c>
      <c r="L579" s="92" t="str">
        <f t="shared" si="94"/>
        <v/>
      </c>
      <c r="M579" s="95" t="str">
        <f>IF(A579&lt;&gt;"",IF(MID(C579,1,1)="c",SigmaEpsConcrete(I579,$AN$30:$AN$33,$AR$30:$AR$33,$AS$26,$AS$27,$AS$28,$AQ$20,$AU$19),""),"")</f>
        <v/>
      </c>
      <c r="N579" s="95" t="str">
        <f>IF(A579&lt;&gt;"",IF(MID(C579,1,1)="r",SigmaEpsReinf(J579,$AS$42:$AS$43,$AS$41,$AS$39,$AS$40,$AQ$38),""),"")</f>
        <v/>
      </c>
      <c r="Q579" s="92" t="str">
        <f t="shared" si="96"/>
        <v/>
      </c>
      <c r="R579" s="92" t="str">
        <f t="shared" si="97"/>
        <v/>
      </c>
      <c r="U579" s="5"/>
      <c r="V579" s="5"/>
      <c r="W579" s="94" t="str">
        <f t="shared" si="95"/>
        <v/>
      </c>
      <c r="X579" s="94" t="str">
        <f t="shared" si="98"/>
        <v/>
      </c>
      <c r="Y579" s="5"/>
      <c r="BK579" s="8"/>
      <c r="BL579" s="5"/>
      <c r="BM579" s="5"/>
      <c r="BN579" s="5"/>
      <c r="BO579" s="5"/>
      <c r="BP579" s="1"/>
      <c r="BQ579" s="1"/>
      <c r="BR579" s="1"/>
      <c r="BS579" s="1"/>
      <c r="BT579" s="1"/>
      <c r="BU579" s="4"/>
      <c r="BV579" s="1"/>
      <c r="BW579" s="3"/>
      <c r="BX579" s="4"/>
      <c r="BY579" s="5"/>
      <c r="BZ579" s="5"/>
      <c r="CA579" s="5"/>
      <c r="CB579" s="5"/>
      <c r="CC579" s="5"/>
      <c r="CD579" s="43"/>
    </row>
    <row r="580" spans="1:82" ht="15" customHeight="1" x14ac:dyDescent="0.25">
      <c r="A580" s="8"/>
      <c r="B580" s="5"/>
      <c r="C580" s="5"/>
      <c r="D580" s="5"/>
      <c r="E580" s="5"/>
      <c r="F580" s="94" t="str">
        <f t="shared" si="89"/>
        <v/>
      </c>
      <c r="G580" s="94" t="str">
        <f t="shared" si="90"/>
        <v/>
      </c>
      <c r="H580" s="127" t="str">
        <f>IF(A580&lt;&gt;"",IF(MID(C580,1,1)="c",$AS$26,IF(MID(C580,1,1)="r",$AS$41,IF(MID(C580,1,1)="p",#REF!,#REF!))),"")</f>
        <v/>
      </c>
      <c r="I580" s="92" t="str">
        <f t="shared" si="91"/>
        <v/>
      </c>
      <c r="J580" s="92" t="str">
        <f t="shared" si="92"/>
        <v/>
      </c>
      <c r="K580" s="92" t="str">
        <f t="shared" si="93"/>
        <v/>
      </c>
      <c r="L580" s="92" t="str">
        <f t="shared" si="94"/>
        <v/>
      </c>
      <c r="M580" s="95" t="str">
        <f>IF(A580&lt;&gt;"",IF(MID(C580,1,1)="c",SigmaEpsConcrete(I580,$AN$30:$AN$33,$AR$30:$AR$33,$AS$26,$AS$27,$AS$28,$AQ$20,$AU$19),""),"")</f>
        <v/>
      </c>
      <c r="N580" s="95" t="str">
        <f>IF(A580&lt;&gt;"",IF(MID(C580,1,1)="r",SigmaEpsReinf(J580,$AS$42:$AS$43,$AS$41,$AS$39,$AS$40,$AQ$38),""),"")</f>
        <v/>
      </c>
      <c r="Q580" s="92" t="str">
        <f t="shared" si="96"/>
        <v/>
      </c>
      <c r="R580" s="92" t="str">
        <f t="shared" si="97"/>
        <v/>
      </c>
      <c r="U580" s="5"/>
      <c r="V580" s="5"/>
      <c r="W580" s="94" t="str">
        <f t="shared" si="95"/>
        <v/>
      </c>
      <c r="X580" s="94" t="str">
        <f t="shared" si="98"/>
        <v/>
      </c>
      <c r="Y580" s="5"/>
      <c r="BK580" s="8"/>
      <c r="BL580" s="5"/>
      <c r="BM580" s="5"/>
      <c r="BN580" s="5"/>
      <c r="BO580" s="5"/>
      <c r="BP580" s="1"/>
      <c r="BQ580" s="1"/>
      <c r="BR580" s="1"/>
      <c r="BS580" s="1"/>
      <c r="BT580" s="1"/>
      <c r="BU580" s="4"/>
      <c r="BV580" s="1"/>
      <c r="BW580" s="3"/>
      <c r="BX580" s="4"/>
      <c r="BY580" s="5"/>
      <c r="BZ580" s="5"/>
      <c r="CA580" s="5"/>
      <c r="CB580" s="5"/>
      <c r="CC580" s="5"/>
      <c r="CD580" s="43"/>
    </row>
    <row r="581" spans="1:82" ht="15" customHeight="1" x14ac:dyDescent="0.25">
      <c r="A581" s="8"/>
      <c r="B581" s="5"/>
      <c r="C581" s="5"/>
      <c r="D581" s="5"/>
      <c r="E581" s="5"/>
      <c r="F581" s="94" t="str">
        <f t="shared" si="89"/>
        <v/>
      </c>
      <c r="G581" s="94" t="str">
        <f t="shared" si="90"/>
        <v/>
      </c>
      <c r="H581" s="127" t="str">
        <f>IF(A581&lt;&gt;"",IF(MID(C581,1,1)="c",$AS$26,IF(MID(C581,1,1)="r",$AS$41,IF(MID(C581,1,1)="p",#REF!,#REF!))),"")</f>
        <v/>
      </c>
      <c r="I581" s="92" t="str">
        <f t="shared" si="91"/>
        <v/>
      </c>
      <c r="J581" s="92" t="str">
        <f t="shared" si="92"/>
        <v/>
      </c>
      <c r="K581" s="92" t="str">
        <f t="shared" si="93"/>
        <v/>
      </c>
      <c r="L581" s="92" t="str">
        <f t="shared" si="94"/>
        <v/>
      </c>
      <c r="M581" s="95" t="str">
        <f>IF(A581&lt;&gt;"",IF(MID(C581,1,1)="c",SigmaEpsConcrete(I581,$AN$30:$AN$33,$AR$30:$AR$33,$AS$26,$AS$27,$AS$28,$AQ$20,$AU$19),""),"")</f>
        <v/>
      </c>
      <c r="N581" s="95" t="str">
        <f>IF(A581&lt;&gt;"",IF(MID(C581,1,1)="r",SigmaEpsReinf(J581,$AS$42:$AS$43,$AS$41,$AS$39,$AS$40,$AQ$38),""),"")</f>
        <v/>
      </c>
      <c r="Q581" s="92" t="str">
        <f t="shared" si="96"/>
        <v/>
      </c>
      <c r="R581" s="92" t="str">
        <f t="shared" si="97"/>
        <v/>
      </c>
      <c r="U581" s="5"/>
      <c r="V581" s="5"/>
      <c r="W581" s="94" t="str">
        <f t="shared" si="95"/>
        <v/>
      </c>
      <c r="X581" s="94" t="str">
        <f t="shared" si="98"/>
        <v/>
      </c>
      <c r="Y581" s="5"/>
      <c r="BK581" s="8"/>
      <c r="BL581" s="5"/>
      <c r="BM581" s="5"/>
      <c r="BN581" s="5"/>
      <c r="BO581" s="5"/>
      <c r="BP581" s="1"/>
      <c r="BQ581" s="1"/>
      <c r="BR581" s="1"/>
      <c r="BS581" s="1"/>
      <c r="BT581" s="1"/>
      <c r="BU581" s="4"/>
      <c r="BV581" s="1"/>
      <c r="BW581" s="3"/>
      <c r="BX581" s="4"/>
      <c r="BY581" s="5"/>
      <c r="BZ581" s="5"/>
      <c r="CA581" s="5"/>
      <c r="CB581" s="5"/>
      <c r="CC581" s="5"/>
      <c r="CD581" s="43"/>
    </row>
    <row r="582" spans="1:82" ht="15" customHeight="1" x14ac:dyDescent="0.25">
      <c r="A582" s="8"/>
      <c r="B582" s="5"/>
      <c r="C582" s="5"/>
      <c r="D582" s="5"/>
      <c r="E582" s="5"/>
      <c r="F582" s="94" t="str">
        <f t="shared" si="89"/>
        <v/>
      </c>
      <c r="G582" s="94" t="str">
        <f t="shared" si="90"/>
        <v/>
      </c>
      <c r="H582" s="127" t="str">
        <f>IF(A582&lt;&gt;"",IF(MID(C582,1,1)="c",$AS$26,IF(MID(C582,1,1)="r",$AS$41,IF(MID(C582,1,1)="p",#REF!,#REF!))),"")</f>
        <v/>
      </c>
      <c r="I582" s="92" t="str">
        <f t="shared" si="91"/>
        <v/>
      </c>
      <c r="J582" s="92" t="str">
        <f t="shared" si="92"/>
        <v/>
      </c>
      <c r="K582" s="92" t="str">
        <f t="shared" si="93"/>
        <v/>
      </c>
      <c r="L582" s="92" t="str">
        <f t="shared" si="94"/>
        <v/>
      </c>
      <c r="M582" s="95" t="str">
        <f>IF(A582&lt;&gt;"",IF(MID(C582,1,1)="c",SigmaEpsConcrete(I582,$AN$30:$AN$33,$AR$30:$AR$33,$AS$26,$AS$27,$AS$28,$AQ$20,$AU$19),""),"")</f>
        <v/>
      </c>
      <c r="N582" s="95" t="str">
        <f>IF(A582&lt;&gt;"",IF(MID(C582,1,1)="r",SigmaEpsReinf(J582,$AS$42:$AS$43,$AS$41,$AS$39,$AS$40,$AQ$38),""),"")</f>
        <v/>
      </c>
      <c r="Q582" s="92" t="str">
        <f t="shared" si="96"/>
        <v/>
      </c>
      <c r="R582" s="92" t="str">
        <f t="shared" si="97"/>
        <v/>
      </c>
      <c r="U582" s="5"/>
      <c r="V582" s="5"/>
      <c r="W582" s="94" t="str">
        <f t="shared" si="95"/>
        <v/>
      </c>
      <c r="X582" s="94" t="str">
        <f t="shared" si="98"/>
        <v/>
      </c>
      <c r="Y582" s="5"/>
      <c r="BK582" s="8"/>
      <c r="BL582" s="5"/>
      <c r="BM582" s="5"/>
      <c r="BN582" s="5"/>
      <c r="BO582" s="5"/>
      <c r="BP582" s="1"/>
      <c r="BQ582" s="1"/>
      <c r="BR582" s="1"/>
      <c r="BS582" s="1"/>
      <c r="BT582" s="1"/>
      <c r="BU582" s="4"/>
      <c r="BV582" s="1"/>
      <c r="BW582" s="3"/>
      <c r="BX582" s="4"/>
      <c r="BY582" s="5"/>
      <c r="BZ582" s="5"/>
      <c r="CA582" s="5"/>
      <c r="CB582" s="5"/>
      <c r="CC582" s="5"/>
      <c r="CD582" s="43"/>
    </row>
    <row r="583" spans="1:82" ht="15" customHeight="1" x14ac:dyDescent="0.25">
      <c r="A583" s="8"/>
      <c r="B583" s="5"/>
      <c r="C583" s="5"/>
      <c r="D583" s="5"/>
      <c r="E583" s="5"/>
      <c r="F583" s="94" t="str">
        <f t="shared" si="89"/>
        <v/>
      </c>
      <c r="G583" s="94" t="str">
        <f t="shared" si="90"/>
        <v/>
      </c>
      <c r="H583" s="127" t="str">
        <f>IF(A583&lt;&gt;"",IF(MID(C583,1,1)="c",$AS$26,IF(MID(C583,1,1)="r",$AS$41,IF(MID(C583,1,1)="p",#REF!,#REF!))),"")</f>
        <v/>
      </c>
      <c r="I583" s="92" t="str">
        <f t="shared" si="91"/>
        <v/>
      </c>
      <c r="J583" s="92" t="str">
        <f t="shared" si="92"/>
        <v/>
      </c>
      <c r="K583" s="92" t="str">
        <f t="shared" si="93"/>
        <v/>
      </c>
      <c r="L583" s="92" t="str">
        <f t="shared" si="94"/>
        <v/>
      </c>
      <c r="M583" s="95" t="str">
        <f>IF(A583&lt;&gt;"",IF(MID(C583,1,1)="c",SigmaEpsConcrete(I583,$AN$30:$AN$33,$AR$30:$AR$33,$AS$26,$AS$27,$AS$28,$AQ$20,$AU$19),""),"")</f>
        <v/>
      </c>
      <c r="N583" s="95" t="str">
        <f>IF(A583&lt;&gt;"",IF(MID(C583,1,1)="r",SigmaEpsReinf(J583,$AS$42:$AS$43,$AS$41,$AS$39,$AS$40,$AQ$38),""),"")</f>
        <v/>
      </c>
      <c r="Q583" s="92" t="str">
        <f t="shared" si="96"/>
        <v/>
      </c>
      <c r="R583" s="92" t="str">
        <f t="shared" si="97"/>
        <v/>
      </c>
      <c r="U583" s="5"/>
      <c r="V583" s="5"/>
      <c r="W583" s="94" t="str">
        <f t="shared" si="95"/>
        <v/>
      </c>
      <c r="X583" s="94" t="str">
        <f t="shared" si="98"/>
        <v/>
      </c>
      <c r="Y583" s="5"/>
      <c r="BK583" s="8"/>
      <c r="BL583" s="5"/>
      <c r="BM583" s="5"/>
      <c r="BN583" s="5"/>
      <c r="BO583" s="5"/>
      <c r="BP583" s="1"/>
      <c r="BQ583" s="1"/>
      <c r="BR583" s="1"/>
      <c r="BS583" s="1"/>
      <c r="BT583" s="1"/>
      <c r="BU583" s="4"/>
      <c r="BV583" s="1"/>
      <c r="BW583" s="3"/>
      <c r="BX583" s="4"/>
      <c r="BY583" s="5"/>
      <c r="BZ583" s="5"/>
      <c r="CA583" s="5"/>
      <c r="CB583" s="5"/>
      <c r="CC583" s="5"/>
      <c r="CD583" s="43"/>
    </row>
    <row r="584" spans="1:82" ht="15" customHeight="1" x14ac:dyDescent="0.25">
      <c r="A584" s="8"/>
      <c r="B584" s="5"/>
      <c r="C584" s="5"/>
      <c r="D584" s="5"/>
      <c r="E584" s="5"/>
      <c r="F584" s="94" t="str">
        <f t="shared" si="89"/>
        <v/>
      </c>
      <c r="G584" s="94" t="str">
        <f t="shared" si="90"/>
        <v/>
      </c>
      <c r="H584" s="127" t="str">
        <f>IF(A584&lt;&gt;"",IF(MID(C584,1,1)="c",$AS$26,IF(MID(C584,1,1)="r",$AS$41,IF(MID(C584,1,1)="p",#REF!,#REF!))),"")</f>
        <v/>
      </c>
      <c r="I584" s="92" t="str">
        <f t="shared" si="91"/>
        <v/>
      </c>
      <c r="J584" s="92" t="str">
        <f t="shared" si="92"/>
        <v/>
      </c>
      <c r="K584" s="92" t="str">
        <f t="shared" si="93"/>
        <v/>
      </c>
      <c r="L584" s="92" t="str">
        <f t="shared" si="94"/>
        <v/>
      </c>
      <c r="M584" s="95" t="str">
        <f>IF(A584&lt;&gt;"",IF(MID(C584,1,1)="c",SigmaEpsConcrete(I584,$AN$30:$AN$33,$AR$30:$AR$33,$AS$26,$AS$27,$AS$28,$AQ$20,$AU$19),""),"")</f>
        <v/>
      </c>
      <c r="N584" s="95" t="str">
        <f>IF(A584&lt;&gt;"",IF(MID(C584,1,1)="r",SigmaEpsReinf(J584,$AS$42:$AS$43,$AS$41,$AS$39,$AS$40,$AQ$38),""),"")</f>
        <v/>
      </c>
      <c r="Q584" s="92" t="str">
        <f t="shared" si="96"/>
        <v/>
      </c>
      <c r="R584" s="92" t="str">
        <f t="shared" si="97"/>
        <v/>
      </c>
      <c r="U584" s="5"/>
      <c r="V584" s="5"/>
      <c r="W584" s="94" t="str">
        <f t="shared" si="95"/>
        <v/>
      </c>
      <c r="X584" s="94" t="str">
        <f t="shared" si="98"/>
        <v/>
      </c>
      <c r="Y584" s="5"/>
      <c r="BK584" s="8"/>
      <c r="BL584" s="5"/>
      <c r="BM584" s="5"/>
      <c r="BN584" s="5"/>
      <c r="BO584" s="5"/>
      <c r="BP584" s="1"/>
      <c r="BQ584" s="1"/>
      <c r="BR584" s="1"/>
      <c r="BS584" s="1"/>
      <c r="BT584" s="1"/>
      <c r="BU584" s="4"/>
      <c r="BV584" s="1"/>
      <c r="BW584" s="3"/>
      <c r="BX584" s="4"/>
      <c r="BY584" s="5"/>
      <c r="BZ584" s="5"/>
      <c r="CA584" s="5"/>
      <c r="CB584" s="5"/>
      <c r="CC584" s="5"/>
      <c r="CD584" s="43"/>
    </row>
    <row r="585" spans="1:82" ht="15" customHeight="1" x14ac:dyDescent="0.25">
      <c r="A585" s="8"/>
      <c r="B585" s="5"/>
      <c r="C585" s="5"/>
      <c r="D585" s="5"/>
      <c r="E585" s="5"/>
      <c r="F585" s="94" t="str">
        <f t="shared" si="89"/>
        <v/>
      </c>
      <c r="G585" s="94" t="str">
        <f t="shared" si="90"/>
        <v/>
      </c>
      <c r="H585" s="127" t="str">
        <f>IF(A585&lt;&gt;"",IF(MID(C585,1,1)="c",$AS$26,IF(MID(C585,1,1)="r",$AS$41,IF(MID(C585,1,1)="p",#REF!,#REF!))),"")</f>
        <v/>
      </c>
      <c r="I585" s="92" t="str">
        <f t="shared" si="91"/>
        <v/>
      </c>
      <c r="J585" s="92" t="str">
        <f t="shared" si="92"/>
        <v/>
      </c>
      <c r="K585" s="92" t="str">
        <f t="shared" si="93"/>
        <v/>
      </c>
      <c r="L585" s="92" t="str">
        <f t="shared" si="94"/>
        <v/>
      </c>
      <c r="M585" s="95" t="str">
        <f>IF(A585&lt;&gt;"",IF(MID(C585,1,1)="c",SigmaEpsConcrete(I585,$AN$30:$AN$33,$AR$30:$AR$33,$AS$26,$AS$27,$AS$28,$AQ$20,$AU$19),""),"")</f>
        <v/>
      </c>
      <c r="N585" s="95" t="str">
        <f>IF(A585&lt;&gt;"",IF(MID(C585,1,1)="r",SigmaEpsReinf(J585,$AS$42:$AS$43,$AS$41,$AS$39,$AS$40,$AQ$38),""),"")</f>
        <v/>
      </c>
      <c r="Q585" s="92" t="str">
        <f t="shared" si="96"/>
        <v/>
      </c>
      <c r="R585" s="92" t="str">
        <f t="shared" si="97"/>
        <v/>
      </c>
      <c r="U585" s="5"/>
      <c r="V585" s="5"/>
      <c r="W585" s="94" t="str">
        <f t="shared" si="95"/>
        <v/>
      </c>
      <c r="X585" s="94" t="str">
        <f t="shared" si="98"/>
        <v/>
      </c>
      <c r="Y585" s="5"/>
      <c r="BK585" s="8"/>
      <c r="BL585" s="5"/>
      <c r="BM585" s="5"/>
      <c r="BN585" s="5"/>
      <c r="BO585" s="5"/>
      <c r="BP585" s="1"/>
      <c r="BQ585" s="1"/>
      <c r="BR585" s="1"/>
      <c r="BS585" s="1"/>
      <c r="BT585" s="1"/>
      <c r="BU585" s="4"/>
      <c r="BV585" s="1"/>
      <c r="BW585" s="3"/>
      <c r="BX585" s="4"/>
      <c r="BY585" s="5"/>
      <c r="BZ585" s="5"/>
      <c r="CA585" s="5"/>
      <c r="CB585" s="5"/>
      <c r="CC585" s="5"/>
      <c r="CD585" s="43"/>
    </row>
    <row r="586" spans="1:82" ht="15" customHeight="1" x14ac:dyDescent="0.25">
      <c r="A586" s="8"/>
      <c r="B586" s="5"/>
      <c r="C586" s="5"/>
      <c r="D586" s="5"/>
      <c r="E586" s="5"/>
      <c r="F586" s="94" t="str">
        <f t="shared" ref="F586:F649" si="99">IF(A586&lt;&gt;"",(D586-$AU$86)/10,"")</f>
        <v/>
      </c>
      <c r="G586" s="94" t="str">
        <f t="shared" ref="G586:G649" si="100">IF(A586&lt;&gt;"",(E586-$AU$87)/10,"")</f>
        <v/>
      </c>
      <c r="H586" s="127" t="str">
        <f>IF(A586&lt;&gt;"",IF(MID(C586,1,1)="c",$AS$26,IF(MID(C586,1,1)="r",$AS$41,IF(MID(C586,1,1)="p",#REF!,#REF!))),"")</f>
        <v/>
      </c>
      <c r="I586" s="92" t="str">
        <f t="shared" ref="I586:I649" si="101">IF($A586&lt;&gt;"",IF(MID($C586,1,1)="c",$Y$3+$Y$4*$F586+$Y$5*$G586+$BR$43,""),"")</f>
        <v/>
      </c>
      <c r="J586" s="92" t="str">
        <f t="shared" ref="J586:J649" si="102">IF($A586&lt;&gt;"",IF(MID($C586,1,1)="r",$Y$3+$Y$4*$F586+$Y$5*$G586+$BR$43,""),"")</f>
        <v/>
      </c>
      <c r="K586" s="92" t="str">
        <f t="shared" ref="K586:K649" si="103">IF($A586&lt;&gt;"",IF(MID($C586,1,1)="u",$Y$3+$Y$4*$F586+$Y$5*$G586+$BR$43,""),"")</f>
        <v/>
      </c>
      <c r="L586" s="92" t="str">
        <f t="shared" ref="L586:L649" si="104">IF($A586&lt;&gt;"",IF(MID($C586,1,1)="p",$Y$3+$Y$4*$F586+$Y$5*$G586+$BR$43,""),"")</f>
        <v/>
      </c>
      <c r="M586" s="95" t="str">
        <f>IF(A586&lt;&gt;"",IF(MID(C586,1,1)="c",SigmaEpsConcrete(I586,$AN$30:$AN$33,$AR$30:$AR$33,$AS$26,$AS$27,$AS$28,$AQ$20,$AU$19),""),"")</f>
        <v/>
      </c>
      <c r="N586" s="95" t="str">
        <f>IF(A586&lt;&gt;"",IF(MID(C586,1,1)="r",SigmaEpsReinf(J586,$AS$42:$AS$43,$AS$41,$AS$39,$AS$40,$AQ$38),""),"")</f>
        <v/>
      </c>
      <c r="Q586" s="92" t="str">
        <f t="shared" si="96"/>
        <v/>
      </c>
      <c r="R586" s="92" t="str">
        <f t="shared" si="97"/>
        <v/>
      </c>
      <c r="U586" s="5"/>
      <c r="V586" s="5"/>
      <c r="W586" s="94" t="str">
        <f t="shared" ref="W586:W649" si="105">IF(A586&lt;&gt;"",F586-$AU$105,"")</f>
        <v/>
      </c>
      <c r="X586" s="94" t="str">
        <f t="shared" si="98"/>
        <v/>
      </c>
      <c r="Y586" s="5"/>
      <c r="BK586" s="8"/>
      <c r="BL586" s="5"/>
      <c r="BM586" s="5"/>
      <c r="BN586" s="5"/>
      <c r="BO586" s="5"/>
      <c r="BP586" s="1"/>
      <c r="BQ586" s="1"/>
      <c r="BR586" s="1"/>
      <c r="BS586" s="1"/>
      <c r="BT586" s="1"/>
      <c r="BU586" s="4"/>
      <c r="BV586" s="1"/>
      <c r="BW586" s="3"/>
      <c r="BX586" s="4"/>
      <c r="BY586" s="5"/>
      <c r="BZ586" s="5"/>
      <c r="CA586" s="5"/>
      <c r="CB586" s="5"/>
      <c r="CC586" s="5"/>
      <c r="CD586" s="43"/>
    </row>
    <row r="587" spans="1:82" ht="15" customHeight="1" x14ac:dyDescent="0.25">
      <c r="A587" s="8"/>
      <c r="B587" s="5"/>
      <c r="C587" s="5"/>
      <c r="D587" s="5"/>
      <c r="E587" s="5"/>
      <c r="F587" s="94" t="str">
        <f t="shared" si="99"/>
        <v/>
      </c>
      <c r="G587" s="94" t="str">
        <f t="shared" si="100"/>
        <v/>
      </c>
      <c r="H587" s="127" t="str">
        <f>IF(A587&lt;&gt;"",IF(MID(C587,1,1)="c",$AS$26,IF(MID(C587,1,1)="r",$AS$41,IF(MID(C587,1,1)="p",#REF!,#REF!))),"")</f>
        <v/>
      </c>
      <c r="I587" s="92" t="str">
        <f t="shared" si="101"/>
        <v/>
      </c>
      <c r="J587" s="92" t="str">
        <f t="shared" si="102"/>
        <v/>
      </c>
      <c r="K587" s="92" t="str">
        <f t="shared" si="103"/>
        <v/>
      </c>
      <c r="L587" s="92" t="str">
        <f t="shared" si="104"/>
        <v/>
      </c>
      <c r="M587" s="95" t="str">
        <f>IF(A587&lt;&gt;"",IF(MID(C587,1,1)="c",SigmaEpsConcrete(I587,$AN$30:$AN$33,$AR$30:$AR$33,$AS$26,$AS$27,$AS$28,$AQ$20,$AU$19),""),"")</f>
        <v/>
      </c>
      <c r="N587" s="95" t="str">
        <f>IF(A587&lt;&gt;"",IF(MID(C587,1,1)="r",SigmaEpsReinf(J587,$AS$42:$AS$43,$AS$41,$AS$39,$AS$40,$AQ$38),""),"")</f>
        <v/>
      </c>
      <c r="Q587" s="92" t="str">
        <f t="shared" ref="Q587:Q650" si="106">IF(A587&lt;&gt;"",IF(MID(C587,1,1)="c",IF(ISERROR(M587/I587),"",M587/I587),""),"")</f>
        <v/>
      </c>
      <c r="R587" s="92" t="str">
        <f t="shared" ref="R587:R650" si="107">IF(A587&lt;&gt;"",IF(MID(C587,1,1)="r",IF(ISERROR(N587/J587),"",N587/J587),""),"")</f>
        <v/>
      </c>
      <c r="U587" s="5"/>
      <c r="V587" s="5"/>
      <c r="W587" s="94" t="str">
        <f t="shared" si="105"/>
        <v/>
      </c>
      <c r="X587" s="94" t="str">
        <f t="shared" ref="X587:X650" si="108">IF(B587&lt;&gt;"",G587-$AU$106,"")</f>
        <v/>
      </c>
      <c r="Y587" s="5"/>
      <c r="BK587" s="8"/>
      <c r="BL587" s="5"/>
      <c r="BM587" s="5"/>
      <c r="BN587" s="5"/>
      <c r="BO587" s="5"/>
      <c r="BP587" s="1"/>
      <c r="BQ587" s="1"/>
      <c r="BR587" s="1"/>
      <c r="BS587" s="1"/>
      <c r="BT587" s="1"/>
      <c r="BU587" s="4"/>
      <c r="BV587" s="1"/>
      <c r="BW587" s="3"/>
      <c r="BX587" s="4"/>
      <c r="BY587" s="5"/>
      <c r="BZ587" s="5"/>
      <c r="CA587" s="5"/>
      <c r="CB587" s="5"/>
      <c r="CC587" s="5"/>
      <c r="CD587" s="43"/>
    </row>
    <row r="588" spans="1:82" ht="15" customHeight="1" x14ac:dyDescent="0.25">
      <c r="A588" s="8"/>
      <c r="B588" s="5"/>
      <c r="C588" s="5"/>
      <c r="D588" s="5"/>
      <c r="E588" s="5"/>
      <c r="F588" s="94" t="str">
        <f t="shared" si="99"/>
        <v/>
      </c>
      <c r="G588" s="94" t="str">
        <f t="shared" si="100"/>
        <v/>
      </c>
      <c r="H588" s="127" t="str">
        <f>IF(A588&lt;&gt;"",IF(MID(C588,1,1)="c",$AS$26,IF(MID(C588,1,1)="r",$AS$41,IF(MID(C588,1,1)="p",#REF!,#REF!))),"")</f>
        <v/>
      </c>
      <c r="I588" s="92" t="str">
        <f t="shared" si="101"/>
        <v/>
      </c>
      <c r="J588" s="92" t="str">
        <f t="shared" si="102"/>
        <v/>
      </c>
      <c r="K588" s="92" t="str">
        <f t="shared" si="103"/>
        <v/>
      </c>
      <c r="L588" s="92" t="str">
        <f t="shared" si="104"/>
        <v/>
      </c>
      <c r="M588" s="95" t="str">
        <f>IF(A588&lt;&gt;"",IF(MID(C588,1,1)="c",SigmaEpsConcrete(I588,$AN$30:$AN$33,$AR$30:$AR$33,$AS$26,$AS$27,$AS$28,$AQ$20,$AU$19),""),"")</f>
        <v/>
      </c>
      <c r="N588" s="95" t="str">
        <f>IF(A588&lt;&gt;"",IF(MID(C588,1,1)="r",SigmaEpsReinf(J588,$AS$42:$AS$43,$AS$41,$AS$39,$AS$40,$AQ$38),""),"")</f>
        <v/>
      </c>
      <c r="Q588" s="92" t="str">
        <f t="shared" si="106"/>
        <v/>
      </c>
      <c r="R588" s="92" t="str">
        <f t="shared" si="107"/>
        <v/>
      </c>
      <c r="U588" s="5"/>
      <c r="V588" s="5"/>
      <c r="W588" s="94" t="str">
        <f t="shared" si="105"/>
        <v/>
      </c>
      <c r="X588" s="94" t="str">
        <f t="shared" si="108"/>
        <v/>
      </c>
      <c r="Y588" s="5"/>
      <c r="BK588" s="8"/>
      <c r="BL588" s="5"/>
      <c r="BM588" s="5"/>
      <c r="BN588" s="5"/>
      <c r="BO588" s="5"/>
      <c r="BP588" s="1"/>
      <c r="BQ588" s="1"/>
      <c r="BR588" s="1"/>
      <c r="BS588" s="1"/>
      <c r="BT588" s="1"/>
      <c r="BU588" s="4"/>
      <c r="BV588" s="1"/>
      <c r="BW588" s="3"/>
      <c r="BX588" s="4"/>
      <c r="BY588" s="5"/>
      <c r="BZ588" s="5"/>
      <c r="CA588" s="5"/>
      <c r="CB588" s="5"/>
      <c r="CC588" s="5"/>
      <c r="CD588" s="43"/>
    </row>
    <row r="589" spans="1:82" ht="15" customHeight="1" x14ac:dyDescent="0.25">
      <c r="A589" s="8"/>
      <c r="B589" s="5"/>
      <c r="C589" s="5"/>
      <c r="D589" s="5"/>
      <c r="E589" s="5"/>
      <c r="F589" s="94" t="str">
        <f t="shared" si="99"/>
        <v/>
      </c>
      <c r="G589" s="94" t="str">
        <f t="shared" si="100"/>
        <v/>
      </c>
      <c r="H589" s="127" t="str">
        <f>IF(A589&lt;&gt;"",IF(MID(C589,1,1)="c",$AS$26,IF(MID(C589,1,1)="r",$AS$41,IF(MID(C589,1,1)="p",#REF!,#REF!))),"")</f>
        <v/>
      </c>
      <c r="I589" s="92" t="str">
        <f t="shared" si="101"/>
        <v/>
      </c>
      <c r="J589" s="92" t="str">
        <f t="shared" si="102"/>
        <v/>
      </c>
      <c r="K589" s="92" t="str">
        <f t="shared" si="103"/>
        <v/>
      </c>
      <c r="L589" s="92" t="str">
        <f t="shared" si="104"/>
        <v/>
      </c>
      <c r="M589" s="95" t="str">
        <f>IF(A589&lt;&gt;"",IF(MID(C589,1,1)="c",SigmaEpsConcrete(I589,$AN$30:$AN$33,$AR$30:$AR$33,$AS$26,$AS$27,$AS$28,$AQ$20,$AU$19),""),"")</f>
        <v/>
      </c>
      <c r="N589" s="95" t="str">
        <f>IF(A589&lt;&gt;"",IF(MID(C589,1,1)="r",SigmaEpsReinf(J589,$AS$42:$AS$43,$AS$41,$AS$39,$AS$40,$AQ$38),""),"")</f>
        <v/>
      </c>
      <c r="Q589" s="92" t="str">
        <f t="shared" si="106"/>
        <v/>
      </c>
      <c r="R589" s="92" t="str">
        <f t="shared" si="107"/>
        <v/>
      </c>
      <c r="U589" s="5"/>
      <c r="V589" s="5"/>
      <c r="W589" s="94" t="str">
        <f t="shared" si="105"/>
        <v/>
      </c>
      <c r="X589" s="94" t="str">
        <f t="shared" si="108"/>
        <v/>
      </c>
      <c r="Y589" s="5"/>
      <c r="BK589" s="8"/>
      <c r="BL589" s="5"/>
      <c r="BM589" s="5"/>
      <c r="BN589" s="5"/>
      <c r="BO589" s="5"/>
      <c r="BP589" s="1"/>
      <c r="BQ589" s="1"/>
      <c r="BR589" s="1"/>
      <c r="BS589" s="1"/>
      <c r="BT589" s="1"/>
      <c r="BU589" s="4"/>
      <c r="BV589" s="1"/>
      <c r="BW589" s="3"/>
      <c r="BX589" s="4"/>
      <c r="BY589" s="5"/>
      <c r="BZ589" s="5"/>
      <c r="CA589" s="5"/>
      <c r="CB589" s="5"/>
      <c r="CC589" s="5"/>
      <c r="CD589" s="43"/>
    </row>
    <row r="590" spans="1:82" ht="15" customHeight="1" x14ac:dyDescent="0.25">
      <c r="A590" s="8"/>
      <c r="B590" s="5"/>
      <c r="C590" s="5"/>
      <c r="D590" s="5"/>
      <c r="E590" s="5"/>
      <c r="F590" s="94" t="str">
        <f t="shared" si="99"/>
        <v/>
      </c>
      <c r="G590" s="94" t="str">
        <f t="shared" si="100"/>
        <v/>
      </c>
      <c r="H590" s="127" t="str">
        <f>IF(A590&lt;&gt;"",IF(MID(C590,1,1)="c",$AS$26,IF(MID(C590,1,1)="r",$AS$41,IF(MID(C590,1,1)="p",#REF!,#REF!))),"")</f>
        <v/>
      </c>
      <c r="I590" s="92" t="str">
        <f t="shared" si="101"/>
        <v/>
      </c>
      <c r="J590" s="92" t="str">
        <f t="shared" si="102"/>
        <v/>
      </c>
      <c r="K590" s="92" t="str">
        <f t="shared" si="103"/>
        <v/>
      </c>
      <c r="L590" s="92" t="str">
        <f t="shared" si="104"/>
        <v/>
      </c>
      <c r="M590" s="95" t="str">
        <f>IF(A590&lt;&gt;"",IF(MID(C590,1,1)="c",SigmaEpsConcrete(I590,$AN$30:$AN$33,$AR$30:$AR$33,$AS$26,$AS$27,$AS$28,$AQ$20,$AU$19),""),"")</f>
        <v/>
      </c>
      <c r="N590" s="95" t="str">
        <f>IF(A590&lt;&gt;"",IF(MID(C590,1,1)="r",SigmaEpsReinf(J590,$AS$42:$AS$43,$AS$41,$AS$39,$AS$40,$AQ$38),""),"")</f>
        <v/>
      </c>
      <c r="Q590" s="92" t="str">
        <f t="shared" si="106"/>
        <v/>
      </c>
      <c r="R590" s="92" t="str">
        <f t="shared" si="107"/>
        <v/>
      </c>
      <c r="U590" s="5"/>
      <c r="V590" s="5"/>
      <c r="W590" s="94" t="str">
        <f t="shared" si="105"/>
        <v/>
      </c>
      <c r="X590" s="94" t="str">
        <f t="shared" si="108"/>
        <v/>
      </c>
      <c r="Y590" s="5"/>
      <c r="BK590" s="8"/>
      <c r="BL590" s="5"/>
      <c r="BM590" s="5"/>
      <c r="BN590" s="5"/>
      <c r="BO590" s="5"/>
      <c r="BP590" s="1"/>
      <c r="BQ590" s="1"/>
      <c r="BR590" s="1"/>
      <c r="BS590" s="1"/>
      <c r="BT590" s="1"/>
      <c r="BU590" s="4"/>
      <c r="BV590" s="1"/>
      <c r="BW590" s="3"/>
      <c r="BX590" s="4"/>
      <c r="BY590" s="5"/>
      <c r="BZ590" s="5"/>
      <c r="CA590" s="5"/>
      <c r="CB590" s="5"/>
      <c r="CC590" s="5"/>
      <c r="CD590" s="43"/>
    </row>
    <row r="591" spans="1:82" ht="15" customHeight="1" x14ac:dyDescent="0.25">
      <c r="A591" s="8"/>
      <c r="B591" s="5"/>
      <c r="C591" s="5"/>
      <c r="D591" s="5"/>
      <c r="E591" s="5"/>
      <c r="F591" s="94" t="str">
        <f t="shared" si="99"/>
        <v/>
      </c>
      <c r="G591" s="94" t="str">
        <f t="shared" si="100"/>
        <v/>
      </c>
      <c r="H591" s="127" t="str">
        <f>IF(A591&lt;&gt;"",IF(MID(C591,1,1)="c",$AS$26,IF(MID(C591,1,1)="r",$AS$41,IF(MID(C591,1,1)="p",#REF!,#REF!))),"")</f>
        <v/>
      </c>
      <c r="I591" s="92" t="str">
        <f t="shared" si="101"/>
        <v/>
      </c>
      <c r="J591" s="92" t="str">
        <f t="shared" si="102"/>
        <v/>
      </c>
      <c r="K591" s="92" t="str">
        <f t="shared" si="103"/>
        <v/>
      </c>
      <c r="L591" s="92" t="str">
        <f t="shared" si="104"/>
        <v/>
      </c>
      <c r="M591" s="95" t="str">
        <f>IF(A591&lt;&gt;"",IF(MID(C591,1,1)="c",SigmaEpsConcrete(I591,$AN$30:$AN$33,$AR$30:$AR$33,$AS$26,$AS$27,$AS$28,$AQ$20,$AU$19),""),"")</f>
        <v/>
      </c>
      <c r="N591" s="95" t="str">
        <f>IF(A591&lt;&gt;"",IF(MID(C591,1,1)="r",SigmaEpsReinf(J591,$AS$42:$AS$43,$AS$41,$AS$39,$AS$40,$AQ$38),""),"")</f>
        <v/>
      </c>
      <c r="Q591" s="92" t="str">
        <f t="shared" si="106"/>
        <v/>
      </c>
      <c r="R591" s="92" t="str">
        <f t="shared" si="107"/>
        <v/>
      </c>
      <c r="U591" s="5"/>
      <c r="V591" s="5"/>
      <c r="W591" s="94" t="str">
        <f t="shared" si="105"/>
        <v/>
      </c>
      <c r="X591" s="94" t="str">
        <f t="shared" si="108"/>
        <v/>
      </c>
      <c r="Y591" s="5"/>
      <c r="BK591" s="8"/>
      <c r="BL591" s="5"/>
      <c r="BM591" s="5"/>
      <c r="BN591" s="5"/>
      <c r="BO591" s="5"/>
      <c r="BP591" s="1"/>
      <c r="BQ591" s="1"/>
      <c r="BR591" s="1"/>
      <c r="BS591" s="1"/>
      <c r="BT591" s="1"/>
      <c r="BU591" s="4"/>
      <c r="BV591" s="1"/>
      <c r="BW591" s="3"/>
      <c r="BX591" s="4"/>
      <c r="BY591" s="5"/>
      <c r="BZ591" s="5"/>
      <c r="CA591" s="5"/>
      <c r="CB591" s="5"/>
      <c r="CC591" s="5"/>
      <c r="CD591" s="43"/>
    </row>
    <row r="592" spans="1:82" ht="15" customHeight="1" x14ac:dyDescent="0.25">
      <c r="A592" s="8"/>
      <c r="B592" s="5"/>
      <c r="C592" s="5"/>
      <c r="D592" s="5"/>
      <c r="E592" s="5"/>
      <c r="F592" s="94" t="str">
        <f t="shared" si="99"/>
        <v/>
      </c>
      <c r="G592" s="94" t="str">
        <f t="shared" si="100"/>
        <v/>
      </c>
      <c r="H592" s="127" t="str">
        <f>IF(A592&lt;&gt;"",IF(MID(C592,1,1)="c",$AS$26,IF(MID(C592,1,1)="r",$AS$41,IF(MID(C592,1,1)="p",#REF!,#REF!))),"")</f>
        <v/>
      </c>
      <c r="I592" s="92" t="str">
        <f t="shared" si="101"/>
        <v/>
      </c>
      <c r="J592" s="92" t="str">
        <f t="shared" si="102"/>
        <v/>
      </c>
      <c r="K592" s="92" t="str">
        <f t="shared" si="103"/>
        <v/>
      </c>
      <c r="L592" s="92" t="str">
        <f t="shared" si="104"/>
        <v/>
      </c>
      <c r="M592" s="95" t="str">
        <f>IF(A592&lt;&gt;"",IF(MID(C592,1,1)="c",SigmaEpsConcrete(I592,$AN$30:$AN$33,$AR$30:$AR$33,$AS$26,$AS$27,$AS$28,$AQ$20,$AU$19),""),"")</f>
        <v/>
      </c>
      <c r="N592" s="95" t="str">
        <f>IF(A592&lt;&gt;"",IF(MID(C592,1,1)="r",SigmaEpsReinf(J592,$AS$42:$AS$43,$AS$41,$AS$39,$AS$40,$AQ$38),""),"")</f>
        <v/>
      </c>
      <c r="Q592" s="92" t="str">
        <f t="shared" si="106"/>
        <v/>
      </c>
      <c r="R592" s="92" t="str">
        <f t="shared" si="107"/>
        <v/>
      </c>
      <c r="U592" s="5"/>
      <c r="V592" s="5"/>
      <c r="W592" s="94" t="str">
        <f t="shared" si="105"/>
        <v/>
      </c>
      <c r="X592" s="94" t="str">
        <f t="shared" si="108"/>
        <v/>
      </c>
      <c r="Y592" s="5"/>
      <c r="BK592" s="8"/>
      <c r="BL592" s="5"/>
      <c r="BM592" s="5"/>
      <c r="BN592" s="5"/>
      <c r="BO592" s="5"/>
      <c r="BP592" s="1"/>
      <c r="BQ592" s="1"/>
      <c r="BR592" s="1"/>
      <c r="BS592" s="1"/>
      <c r="BT592" s="1"/>
      <c r="BU592" s="4"/>
      <c r="BV592" s="1"/>
      <c r="BW592" s="3"/>
      <c r="BX592" s="4"/>
      <c r="BY592" s="5"/>
      <c r="BZ592" s="5"/>
      <c r="CA592" s="5"/>
      <c r="CB592" s="5"/>
      <c r="CC592" s="5"/>
      <c r="CD592" s="43"/>
    </row>
    <row r="593" spans="1:82" ht="15" customHeight="1" x14ac:dyDescent="0.25">
      <c r="A593" s="8"/>
      <c r="B593" s="5"/>
      <c r="C593" s="5"/>
      <c r="D593" s="5"/>
      <c r="E593" s="5"/>
      <c r="F593" s="94" t="str">
        <f t="shared" si="99"/>
        <v/>
      </c>
      <c r="G593" s="94" t="str">
        <f t="shared" si="100"/>
        <v/>
      </c>
      <c r="H593" s="127" t="str">
        <f>IF(A593&lt;&gt;"",IF(MID(C593,1,1)="c",$AS$26,IF(MID(C593,1,1)="r",$AS$41,IF(MID(C593,1,1)="p",#REF!,#REF!))),"")</f>
        <v/>
      </c>
      <c r="I593" s="92" t="str">
        <f t="shared" si="101"/>
        <v/>
      </c>
      <c r="J593" s="92" t="str">
        <f t="shared" si="102"/>
        <v/>
      </c>
      <c r="K593" s="92" t="str">
        <f t="shared" si="103"/>
        <v/>
      </c>
      <c r="L593" s="92" t="str">
        <f t="shared" si="104"/>
        <v/>
      </c>
      <c r="M593" s="95" t="str">
        <f>IF(A593&lt;&gt;"",IF(MID(C593,1,1)="c",SigmaEpsConcrete(I593,$AN$30:$AN$33,$AR$30:$AR$33,$AS$26,$AS$27,$AS$28,$AQ$20,$AU$19),""),"")</f>
        <v/>
      </c>
      <c r="N593" s="95" t="str">
        <f>IF(A593&lt;&gt;"",IF(MID(C593,1,1)="r",SigmaEpsReinf(J593,$AS$42:$AS$43,$AS$41,$AS$39,$AS$40,$AQ$38),""),"")</f>
        <v/>
      </c>
      <c r="Q593" s="92" t="str">
        <f t="shared" si="106"/>
        <v/>
      </c>
      <c r="R593" s="92" t="str">
        <f t="shared" si="107"/>
        <v/>
      </c>
      <c r="U593" s="5"/>
      <c r="V593" s="5"/>
      <c r="W593" s="94" t="str">
        <f t="shared" si="105"/>
        <v/>
      </c>
      <c r="X593" s="94" t="str">
        <f t="shared" si="108"/>
        <v/>
      </c>
      <c r="Y593" s="5"/>
      <c r="BK593" s="8"/>
      <c r="BL593" s="5"/>
      <c r="BM593" s="5"/>
      <c r="BN593" s="5"/>
      <c r="BO593" s="5"/>
      <c r="BP593" s="1"/>
      <c r="BQ593" s="1"/>
      <c r="BR593" s="1"/>
      <c r="BS593" s="1"/>
      <c r="BT593" s="1"/>
      <c r="BU593" s="4"/>
      <c r="BV593" s="1"/>
      <c r="BW593" s="3"/>
      <c r="BX593" s="4"/>
      <c r="BY593" s="5"/>
      <c r="BZ593" s="5"/>
      <c r="CA593" s="5"/>
      <c r="CB593" s="5"/>
      <c r="CC593" s="5"/>
      <c r="CD593" s="43"/>
    </row>
    <row r="594" spans="1:82" ht="15" customHeight="1" x14ac:dyDescent="0.25">
      <c r="A594" s="8"/>
      <c r="B594" s="5"/>
      <c r="C594" s="5"/>
      <c r="D594" s="5"/>
      <c r="E594" s="5"/>
      <c r="F594" s="94" t="str">
        <f t="shared" si="99"/>
        <v/>
      </c>
      <c r="G594" s="94" t="str">
        <f t="shared" si="100"/>
        <v/>
      </c>
      <c r="H594" s="127" t="str">
        <f>IF(A594&lt;&gt;"",IF(MID(C594,1,1)="c",$AS$26,IF(MID(C594,1,1)="r",$AS$41,IF(MID(C594,1,1)="p",#REF!,#REF!))),"")</f>
        <v/>
      </c>
      <c r="I594" s="92" t="str">
        <f t="shared" si="101"/>
        <v/>
      </c>
      <c r="J594" s="92" t="str">
        <f t="shared" si="102"/>
        <v/>
      </c>
      <c r="K594" s="92" t="str">
        <f t="shared" si="103"/>
        <v/>
      </c>
      <c r="L594" s="92" t="str">
        <f t="shared" si="104"/>
        <v/>
      </c>
      <c r="M594" s="95" t="str">
        <f>IF(A594&lt;&gt;"",IF(MID(C594,1,1)="c",SigmaEpsConcrete(I594,$AN$30:$AN$33,$AR$30:$AR$33,$AS$26,$AS$27,$AS$28,$AQ$20,$AU$19),""),"")</f>
        <v/>
      </c>
      <c r="N594" s="95" t="str">
        <f>IF(A594&lt;&gt;"",IF(MID(C594,1,1)="r",SigmaEpsReinf(J594,$AS$42:$AS$43,$AS$41,$AS$39,$AS$40,$AQ$38),""),"")</f>
        <v/>
      </c>
      <c r="Q594" s="92" t="str">
        <f t="shared" si="106"/>
        <v/>
      </c>
      <c r="R594" s="92" t="str">
        <f t="shared" si="107"/>
        <v/>
      </c>
      <c r="U594" s="5"/>
      <c r="V594" s="5"/>
      <c r="W594" s="94" t="str">
        <f t="shared" si="105"/>
        <v/>
      </c>
      <c r="X594" s="94" t="str">
        <f t="shared" si="108"/>
        <v/>
      </c>
      <c r="Y594" s="5"/>
      <c r="BK594" s="8"/>
      <c r="BL594" s="5"/>
      <c r="BM594" s="5"/>
      <c r="BN594" s="5"/>
      <c r="BO594" s="5"/>
      <c r="BP594" s="1"/>
      <c r="BQ594" s="1"/>
      <c r="BR594" s="1"/>
      <c r="BS594" s="1"/>
      <c r="BT594" s="1"/>
      <c r="BU594" s="4"/>
      <c r="BV594" s="1"/>
      <c r="BW594" s="3"/>
      <c r="BX594" s="4"/>
      <c r="BY594" s="5"/>
      <c r="BZ594" s="5"/>
      <c r="CA594" s="5"/>
      <c r="CB594" s="5"/>
      <c r="CC594" s="5"/>
      <c r="CD594" s="43"/>
    </row>
    <row r="595" spans="1:82" ht="15" customHeight="1" x14ac:dyDescent="0.25">
      <c r="A595" s="8"/>
      <c r="B595" s="5"/>
      <c r="C595" s="5"/>
      <c r="D595" s="5"/>
      <c r="E595" s="5"/>
      <c r="F595" s="94" t="str">
        <f t="shared" si="99"/>
        <v/>
      </c>
      <c r="G595" s="94" t="str">
        <f t="shared" si="100"/>
        <v/>
      </c>
      <c r="H595" s="127" t="str">
        <f>IF(A595&lt;&gt;"",IF(MID(C595,1,1)="c",$AS$26,IF(MID(C595,1,1)="r",$AS$41,IF(MID(C595,1,1)="p",#REF!,#REF!))),"")</f>
        <v/>
      </c>
      <c r="I595" s="92" t="str">
        <f t="shared" si="101"/>
        <v/>
      </c>
      <c r="J595" s="92" t="str">
        <f t="shared" si="102"/>
        <v/>
      </c>
      <c r="K595" s="92" t="str">
        <f t="shared" si="103"/>
        <v/>
      </c>
      <c r="L595" s="92" t="str">
        <f t="shared" si="104"/>
        <v/>
      </c>
      <c r="M595" s="95" t="str">
        <f>IF(A595&lt;&gt;"",IF(MID(C595,1,1)="c",SigmaEpsConcrete(I595,$AN$30:$AN$33,$AR$30:$AR$33,$AS$26,$AS$27,$AS$28,$AQ$20,$AU$19),""),"")</f>
        <v/>
      </c>
      <c r="N595" s="95" t="str">
        <f>IF(A595&lt;&gt;"",IF(MID(C595,1,1)="r",SigmaEpsReinf(J595,$AS$42:$AS$43,$AS$41,$AS$39,$AS$40,$AQ$38),""),"")</f>
        <v/>
      </c>
      <c r="Q595" s="92" t="str">
        <f t="shared" si="106"/>
        <v/>
      </c>
      <c r="R595" s="92" t="str">
        <f t="shared" si="107"/>
        <v/>
      </c>
      <c r="U595" s="5"/>
      <c r="V595" s="5"/>
      <c r="W595" s="94" t="str">
        <f t="shared" si="105"/>
        <v/>
      </c>
      <c r="X595" s="94" t="str">
        <f t="shared" si="108"/>
        <v/>
      </c>
      <c r="Y595" s="5"/>
      <c r="BK595" s="8"/>
      <c r="BL595" s="5"/>
      <c r="BM595" s="5"/>
      <c r="BN595" s="5"/>
      <c r="BO595" s="5"/>
      <c r="BP595" s="1"/>
      <c r="BQ595" s="1"/>
      <c r="BR595" s="1"/>
      <c r="BS595" s="1"/>
      <c r="BT595" s="1"/>
      <c r="BU595" s="4"/>
      <c r="BV595" s="1"/>
      <c r="BW595" s="3"/>
      <c r="BX595" s="4"/>
      <c r="BY595" s="5"/>
      <c r="BZ595" s="5"/>
      <c r="CA595" s="5"/>
      <c r="CB595" s="5"/>
      <c r="CC595" s="5"/>
      <c r="CD595" s="43"/>
    </row>
    <row r="596" spans="1:82" ht="15" customHeight="1" x14ac:dyDescent="0.25">
      <c r="A596" s="8"/>
      <c r="B596" s="5"/>
      <c r="C596" s="5"/>
      <c r="D596" s="5"/>
      <c r="E596" s="5"/>
      <c r="F596" s="94" t="str">
        <f t="shared" si="99"/>
        <v/>
      </c>
      <c r="G596" s="94" t="str">
        <f t="shared" si="100"/>
        <v/>
      </c>
      <c r="H596" s="127" t="str">
        <f>IF(A596&lt;&gt;"",IF(MID(C596,1,1)="c",$AS$26,IF(MID(C596,1,1)="r",$AS$41,IF(MID(C596,1,1)="p",#REF!,#REF!))),"")</f>
        <v/>
      </c>
      <c r="I596" s="92" t="str">
        <f t="shared" si="101"/>
        <v/>
      </c>
      <c r="J596" s="92" t="str">
        <f t="shared" si="102"/>
        <v/>
      </c>
      <c r="K596" s="92" t="str">
        <f t="shared" si="103"/>
        <v/>
      </c>
      <c r="L596" s="92" t="str">
        <f t="shared" si="104"/>
        <v/>
      </c>
      <c r="M596" s="95" t="str">
        <f>IF(A596&lt;&gt;"",IF(MID(C596,1,1)="c",SigmaEpsConcrete(I596,$AN$30:$AN$33,$AR$30:$AR$33,$AS$26,$AS$27,$AS$28,$AQ$20,$AU$19),""),"")</f>
        <v/>
      </c>
      <c r="N596" s="95" t="str">
        <f>IF(A596&lt;&gt;"",IF(MID(C596,1,1)="r",SigmaEpsReinf(J596,$AS$42:$AS$43,$AS$41,$AS$39,$AS$40,$AQ$38),""),"")</f>
        <v/>
      </c>
      <c r="Q596" s="92" t="str">
        <f t="shared" si="106"/>
        <v/>
      </c>
      <c r="R596" s="92" t="str">
        <f t="shared" si="107"/>
        <v/>
      </c>
      <c r="U596" s="5"/>
      <c r="V596" s="5"/>
      <c r="W596" s="94" t="str">
        <f t="shared" si="105"/>
        <v/>
      </c>
      <c r="X596" s="94" t="str">
        <f t="shared" si="108"/>
        <v/>
      </c>
      <c r="Y596" s="5"/>
      <c r="BK596" s="8"/>
      <c r="BL596" s="5"/>
      <c r="BM596" s="5"/>
      <c r="BN596" s="5"/>
      <c r="BO596" s="5"/>
      <c r="BP596" s="1"/>
      <c r="BQ596" s="1"/>
      <c r="BR596" s="1"/>
      <c r="BS596" s="1"/>
      <c r="BT596" s="1"/>
      <c r="BU596" s="4"/>
      <c r="BV596" s="1"/>
      <c r="BW596" s="3"/>
      <c r="BX596" s="4"/>
      <c r="BY596" s="5"/>
      <c r="BZ596" s="5"/>
      <c r="CA596" s="5"/>
      <c r="CB596" s="5"/>
      <c r="CC596" s="5"/>
      <c r="CD596" s="43"/>
    </row>
    <row r="597" spans="1:82" ht="15" customHeight="1" x14ac:dyDescent="0.25">
      <c r="A597" s="8"/>
      <c r="B597" s="5"/>
      <c r="C597" s="5"/>
      <c r="D597" s="5"/>
      <c r="E597" s="5"/>
      <c r="F597" s="94" t="str">
        <f t="shared" si="99"/>
        <v/>
      </c>
      <c r="G597" s="94" t="str">
        <f t="shared" si="100"/>
        <v/>
      </c>
      <c r="H597" s="127" t="str">
        <f>IF(A597&lt;&gt;"",IF(MID(C597,1,1)="c",$AS$26,IF(MID(C597,1,1)="r",$AS$41,IF(MID(C597,1,1)="p",#REF!,#REF!))),"")</f>
        <v/>
      </c>
      <c r="I597" s="92" t="str">
        <f t="shared" si="101"/>
        <v/>
      </c>
      <c r="J597" s="92" t="str">
        <f t="shared" si="102"/>
        <v/>
      </c>
      <c r="K597" s="92" t="str">
        <f t="shared" si="103"/>
        <v/>
      </c>
      <c r="L597" s="92" t="str">
        <f t="shared" si="104"/>
        <v/>
      </c>
      <c r="M597" s="95" t="str">
        <f>IF(A597&lt;&gt;"",IF(MID(C597,1,1)="c",SigmaEpsConcrete(I597,$AN$30:$AN$33,$AR$30:$AR$33,$AS$26,$AS$27,$AS$28,$AQ$20,$AU$19),""),"")</f>
        <v/>
      </c>
      <c r="N597" s="95" t="str">
        <f>IF(A597&lt;&gt;"",IF(MID(C597,1,1)="r",SigmaEpsReinf(J597,$AS$42:$AS$43,$AS$41,$AS$39,$AS$40,$AQ$38),""),"")</f>
        <v/>
      </c>
      <c r="Q597" s="92" t="str">
        <f t="shared" si="106"/>
        <v/>
      </c>
      <c r="R597" s="92" t="str">
        <f t="shared" si="107"/>
        <v/>
      </c>
      <c r="U597" s="5"/>
      <c r="V597" s="5"/>
      <c r="W597" s="94" t="str">
        <f t="shared" si="105"/>
        <v/>
      </c>
      <c r="X597" s="94" t="str">
        <f t="shared" si="108"/>
        <v/>
      </c>
      <c r="Y597" s="5"/>
      <c r="BK597" s="8"/>
      <c r="BL597" s="5"/>
      <c r="BM597" s="5"/>
      <c r="BN597" s="5"/>
      <c r="BO597" s="5"/>
      <c r="BP597" s="1"/>
      <c r="BQ597" s="1"/>
      <c r="BR597" s="1"/>
      <c r="BS597" s="1"/>
      <c r="BT597" s="1"/>
      <c r="BU597" s="4"/>
      <c r="BV597" s="1"/>
      <c r="BW597" s="3"/>
      <c r="BX597" s="4"/>
      <c r="BY597" s="5"/>
      <c r="BZ597" s="5"/>
      <c r="CA597" s="5"/>
      <c r="CB597" s="5"/>
      <c r="CC597" s="5"/>
      <c r="CD597" s="43"/>
    </row>
    <row r="598" spans="1:82" ht="15" customHeight="1" x14ac:dyDescent="0.25">
      <c r="A598" s="8"/>
      <c r="B598" s="5"/>
      <c r="C598" s="5"/>
      <c r="D598" s="5"/>
      <c r="E598" s="5"/>
      <c r="F598" s="94" t="str">
        <f t="shared" si="99"/>
        <v/>
      </c>
      <c r="G598" s="94" t="str">
        <f t="shared" si="100"/>
        <v/>
      </c>
      <c r="H598" s="127" t="str">
        <f>IF(A598&lt;&gt;"",IF(MID(C598,1,1)="c",$AS$26,IF(MID(C598,1,1)="r",$AS$41,IF(MID(C598,1,1)="p",#REF!,#REF!))),"")</f>
        <v/>
      </c>
      <c r="I598" s="92" t="str">
        <f t="shared" si="101"/>
        <v/>
      </c>
      <c r="J598" s="92" t="str">
        <f t="shared" si="102"/>
        <v/>
      </c>
      <c r="K598" s="92" t="str">
        <f t="shared" si="103"/>
        <v/>
      </c>
      <c r="L598" s="92" t="str">
        <f t="shared" si="104"/>
        <v/>
      </c>
      <c r="M598" s="95" t="str">
        <f>IF(A598&lt;&gt;"",IF(MID(C598,1,1)="c",SigmaEpsConcrete(I598,$AN$30:$AN$33,$AR$30:$AR$33,$AS$26,$AS$27,$AS$28,$AQ$20,$AU$19),""),"")</f>
        <v/>
      </c>
      <c r="N598" s="95" t="str">
        <f>IF(A598&lt;&gt;"",IF(MID(C598,1,1)="r",SigmaEpsReinf(J598,$AS$42:$AS$43,$AS$41,$AS$39,$AS$40,$AQ$38),""),"")</f>
        <v/>
      </c>
      <c r="Q598" s="92" t="str">
        <f t="shared" si="106"/>
        <v/>
      </c>
      <c r="R598" s="92" t="str">
        <f t="shared" si="107"/>
        <v/>
      </c>
      <c r="U598" s="5"/>
      <c r="V598" s="5"/>
      <c r="W598" s="94" t="str">
        <f t="shared" si="105"/>
        <v/>
      </c>
      <c r="X598" s="94" t="str">
        <f t="shared" si="108"/>
        <v/>
      </c>
      <c r="Y598" s="5"/>
      <c r="BK598" s="8"/>
      <c r="BL598" s="5"/>
      <c r="BM598" s="5"/>
      <c r="BN598" s="5"/>
      <c r="BO598" s="5"/>
      <c r="BP598" s="1"/>
      <c r="BQ598" s="1"/>
      <c r="BR598" s="1"/>
      <c r="BS598" s="1"/>
      <c r="BT598" s="1"/>
      <c r="BU598" s="4"/>
      <c r="BV598" s="1"/>
      <c r="BW598" s="3"/>
      <c r="BX598" s="4"/>
      <c r="BY598" s="5"/>
      <c r="BZ598" s="5"/>
      <c r="CA598" s="5"/>
      <c r="CB598" s="5"/>
      <c r="CC598" s="5"/>
      <c r="CD598" s="43"/>
    </row>
    <row r="599" spans="1:82" ht="15" customHeight="1" x14ac:dyDescent="0.25">
      <c r="A599" s="8"/>
      <c r="B599" s="5"/>
      <c r="C599" s="5"/>
      <c r="D599" s="5"/>
      <c r="E599" s="5"/>
      <c r="F599" s="94" t="str">
        <f t="shared" si="99"/>
        <v/>
      </c>
      <c r="G599" s="94" t="str">
        <f t="shared" si="100"/>
        <v/>
      </c>
      <c r="H599" s="127" t="str">
        <f>IF(A599&lt;&gt;"",IF(MID(C599,1,1)="c",$AS$26,IF(MID(C599,1,1)="r",$AS$41,IF(MID(C599,1,1)="p",#REF!,#REF!))),"")</f>
        <v/>
      </c>
      <c r="I599" s="92" t="str">
        <f t="shared" si="101"/>
        <v/>
      </c>
      <c r="J599" s="92" t="str">
        <f t="shared" si="102"/>
        <v/>
      </c>
      <c r="K599" s="92" t="str">
        <f t="shared" si="103"/>
        <v/>
      </c>
      <c r="L599" s="92" t="str">
        <f t="shared" si="104"/>
        <v/>
      </c>
      <c r="M599" s="95" t="str">
        <f>IF(A599&lt;&gt;"",IF(MID(C599,1,1)="c",SigmaEpsConcrete(I599,$AN$30:$AN$33,$AR$30:$AR$33,$AS$26,$AS$27,$AS$28,$AQ$20,$AU$19),""),"")</f>
        <v/>
      </c>
      <c r="N599" s="95" t="str">
        <f>IF(A599&lt;&gt;"",IF(MID(C599,1,1)="r",SigmaEpsReinf(J599,$AS$42:$AS$43,$AS$41,$AS$39,$AS$40,$AQ$38),""),"")</f>
        <v/>
      </c>
      <c r="Q599" s="92" t="str">
        <f t="shared" si="106"/>
        <v/>
      </c>
      <c r="R599" s="92" t="str">
        <f t="shared" si="107"/>
        <v/>
      </c>
      <c r="U599" s="5"/>
      <c r="V599" s="5"/>
      <c r="W599" s="94" t="str">
        <f t="shared" si="105"/>
        <v/>
      </c>
      <c r="X599" s="94" t="str">
        <f t="shared" si="108"/>
        <v/>
      </c>
      <c r="Y599" s="5"/>
      <c r="BK599" s="8"/>
      <c r="BL599" s="5"/>
      <c r="BM599" s="5"/>
      <c r="BN599" s="5"/>
      <c r="BO599" s="5"/>
      <c r="BP599" s="1"/>
      <c r="BQ599" s="1"/>
      <c r="BR599" s="1"/>
      <c r="BS599" s="1"/>
      <c r="BT599" s="1"/>
      <c r="BU599" s="4"/>
      <c r="BV599" s="1"/>
      <c r="BW599" s="3"/>
      <c r="BX599" s="4"/>
      <c r="BY599" s="5"/>
      <c r="BZ599" s="5"/>
      <c r="CA599" s="5"/>
      <c r="CB599" s="5"/>
      <c r="CC599" s="5"/>
      <c r="CD599" s="43"/>
    </row>
    <row r="600" spans="1:82" ht="15" customHeight="1" x14ac:dyDescent="0.25">
      <c r="A600" s="8"/>
      <c r="B600" s="5"/>
      <c r="C600" s="5"/>
      <c r="D600" s="5"/>
      <c r="E600" s="5"/>
      <c r="F600" s="94" t="str">
        <f t="shared" si="99"/>
        <v/>
      </c>
      <c r="G600" s="94" t="str">
        <f t="shared" si="100"/>
        <v/>
      </c>
      <c r="H600" s="127" t="str">
        <f>IF(A600&lt;&gt;"",IF(MID(C600,1,1)="c",$AS$26,IF(MID(C600,1,1)="r",$AS$41,IF(MID(C600,1,1)="p",#REF!,#REF!))),"")</f>
        <v/>
      </c>
      <c r="I600" s="92" t="str">
        <f t="shared" si="101"/>
        <v/>
      </c>
      <c r="J600" s="92" t="str">
        <f t="shared" si="102"/>
        <v/>
      </c>
      <c r="K600" s="92" t="str">
        <f t="shared" si="103"/>
        <v/>
      </c>
      <c r="L600" s="92" t="str">
        <f t="shared" si="104"/>
        <v/>
      </c>
      <c r="M600" s="95" t="str">
        <f>IF(A600&lt;&gt;"",IF(MID(C600,1,1)="c",SigmaEpsConcrete(I600,$AN$30:$AN$33,$AR$30:$AR$33,$AS$26,$AS$27,$AS$28,$AQ$20,$AU$19),""),"")</f>
        <v/>
      </c>
      <c r="N600" s="95" t="str">
        <f>IF(A600&lt;&gt;"",IF(MID(C600,1,1)="r",SigmaEpsReinf(J600,$AS$42:$AS$43,$AS$41,$AS$39,$AS$40,$AQ$38),""),"")</f>
        <v/>
      </c>
      <c r="Q600" s="92" t="str">
        <f t="shared" si="106"/>
        <v/>
      </c>
      <c r="R600" s="92" t="str">
        <f t="shared" si="107"/>
        <v/>
      </c>
      <c r="U600" s="5"/>
      <c r="V600" s="5"/>
      <c r="W600" s="94" t="str">
        <f t="shared" si="105"/>
        <v/>
      </c>
      <c r="X600" s="94" t="str">
        <f t="shared" si="108"/>
        <v/>
      </c>
      <c r="Y600" s="5"/>
      <c r="BK600" s="8"/>
      <c r="BL600" s="5"/>
      <c r="BM600" s="5"/>
      <c r="BN600" s="5"/>
      <c r="BO600" s="5"/>
      <c r="BP600" s="1"/>
      <c r="BQ600" s="1"/>
      <c r="BR600" s="1"/>
      <c r="BS600" s="1"/>
      <c r="BT600" s="1"/>
      <c r="BU600" s="4"/>
      <c r="BV600" s="1"/>
      <c r="BW600" s="3"/>
      <c r="BX600" s="4"/>
      <c r="BY600" s="5"/>
      <c r="BZ600" s="5"/>
      <c r="CA600" s="5"/>
      <c r="CB600" s="5"/>
      <c r="CC600" s="5"/>
      <c r="CD600" s="43"/>
    </row>
    <row r="601" spans="1:82" ht="15" customHeight="1" x14ac:dyDescent="0.25">
      <c r="A601" s="8"/>
      <c r="B601" s="5"/>
      <c r="C601" s="5"/>
      <c r="D601" s="5"/>
      <c r="E601" s="5"/>
      <c r="F601" s="94" t="str">
        <f t="shared" si="99"/>
        <v/>
      </c>
      <c r="G601" s="94" t="str">
        <f t="shared" si="100"/>
        <v/>
      </c>
      <c r="H601" s="127" t="str">
        <f>IF(A601&lt;&gt;"",IF(MID(C601,1,1)="c",$AS$26,IF(MID(C601,1,1)="r",$AS$41,IF(MID(C601,1,1)="p",#REF!,#REF!))),"")</f>
        <v/>
      </c>
      <c r="I601" s="92" t="str">
        <f t="shared" si="101"/>
        <v/>
      </c>
      <c r="J601" s="92" t="str">
        <f t="shared" si="102"/>
        <v/>
      </c>
      <c r="K601" s="92" t="str">
        <f t="shared" si="103"/>
        <v/>
      </c>
      <c r="L601" s="92" t="str">
        <f t="shared" si="104"/>
        <v/>
      </c>
      <c r="M601" s="95" t="str">
        <f>IF(A601&lt;&gt;"",IF(MID(C601,1,1)="c",SigmaEpsConcrete(I601,$AN$30:$AN$33,$AR$30:$AR$33,$AS$26,$AS$27,$AS$28,$AQ$20,$AU$19),""),"")</f>
        <v/>
      </c>
      <c r="N601" s="95" t="str">
        <f>IF(A601&lt;&gt;"",IF(MID(C601,1,1)="r",SigmaEpsReinf(J601,$AS$42:$AS$43,$AS$41,$AS$39,$AS$40,$AQ$38),""),"")</f>
        <v/>
      </c>
      <c r="Q601" s="92" t="str">
        <f t="shared" si="106"/>
        <v/>
      </c>
      <c r="R601" s="92" t="str">
        <f t="shared" si="107"/>
        <v/>
      </c>
      <c r="U601" s="5"/>
      <c r="V601" s="5"/>
      <c r="W601" s="94" t="str">
        <f t="shared" si="105"/>
        <v/>
      </c>
      <c r="X601" s="94" t="str">
        <f t="shared" si="108"/>
        <v/>
      </c>
      <c r="Y601" s="5"/>
      <c r="BK601" s="8"/>
      <c r="BL601" s="5"/>
      <c r="BM601" s="5"/>
      <c r="BN601" s="5"/>
      <c r="BO601" s="5"/>
      <c r="BP601" s="1"/>
      <c r="BQ601" s="1"/>
      <c r="BR601" s="1"/>
      <c r="BS601" s="1"/>
      <c r="BT601" s="1"/>
      <c r="BU601" s="4"/>
      <c r="BV601" s="1"/>
      <c r="BW601" s="3"/>
      <c r="BX601" s="4"/>
      <c r="BY601" s="5"/>
      <c r="BZ601" s="5"/>
      <c r="CA601" s="5"/>
      <c r="CB601" s="5"/>
      <c r="CC601" s="5"/>
      <c r="CD601" s="43"/>
    </row>
    <row r="602" spans="1:82" ht="15" customHeight="1" x14ac:dyDescent="0.25">
      <c r="A602" s="8"/>
      <c r="B602" s="5"/>
      <c r="C602" s="5"/>
      <c r="D602" s="5"/>
      <c r="E602" s="5"/>
      <c r="F602" s="94" t="str">
        <f t="shared" si="99"/>
        <v/>
      </c>
      <c r="G602" s="94" t="str">
        <f t="shared" si="100"/>
        <v/>
      </c>
      <c r="H602" s="127" t="str">
        <f>IF(A602&lt;&gt;"",IF(MID(C602,1,1)="c",$AS$26,IF(MID(C602,1,1)="r",$AS$41,IF(MID(C602,1,1)="p",#REF!,#REF!))),"")</f>
        <v/>
      </c>
      <c r="I602" s="92" t="str">
        <f t="shared" si="101"/>
        <v/>
      </c>
      <c r="J602" s="92" t="str">
        <f t="shared" si="102"/>
        <v/>
      </c>
      <c r="K602" s="92" t="str">
        <f t="shared" si="103"/>
        <v/>
      </c>
      <c r="L602" s="92" t="str">
        <f t="shared" si="104"/>
        <v/>
      </c>
      <c r="M602" s="95" t="str">
        <f>IF(A602&lt;&gt;"",IF(MID(C602,1,1)="c",SigmaEpsConcrete(I602,$AN$30:$AN$33,$AR$30:$AR$33,$AS$26,$AS$27,$AS$28,$AQ$20,$AU$19),""),"")</f>
        <v/>
      </c>
      <c r="N602" s="95" t="str">
        <f>IF(A602&lt;&gt;"",IF(MID(C602,1,1)="r",SigmaEpsReinf(J602,$AS$42:$AS$43,$AS$41,$AS$39,$AS$40,$AQ$38),""),"")</f>
        <v/>
      </c>
      <c r="Q602" s="92" t="str">
        <f t="shared" si="106"/>
        <v/>
      </c>
      <c r="R602" s="92" t="str">
        <f t="shared" si="107"/>
        <v/>
      </c>
      <c r="U602" s="5"/>
      <c r="V602" s="5"/>
      <c r="W602" s="94" t="str">
        <f t="shared" si="105"/>
        <v/>
      </c>
      <c r="X602" s="94" t="str">
        <f t="shared" si="108"/>
        <v/>
      </c>
      <c r="Y602" s="5"/>
      <c r="BK602" s="8"/>
      <c r="BL602" s="5"/>
      <c r="BM602" s="5"/>
      <c r="BN602" s="5"/>
      <c r="BO602" s="5"/>
      <c r="BP602" s="1"/>
      <c r="BQ602" s="1"/>
      <c r="BR602" s="1"/>
      <c r="BS602" s="1"/>
      <c r="BT602" s="1"/>
      <c r="BU602" s="4"/>
      <c r="BV602" s="1"/>
      <c r="BW602" s="3"/>
      <c r="BX602" s="4"/>
      <c r="BY602" s="5"/>
      <c r="BZ602" s="5"/>
      <c r="CA602" s="5"/>
      <c r="CB602" s="5"/>
      <c r="CC602" s="5"/>
      <c r="CD602" s="43"/>
    </row>
    <row r="603" spans="1:82" ht="15" customHeight="1" x14ac:dyDescent="0.25">
      <c r="A603" s="8"/>
      <c r="B603" s="5"/>
      <c r="C603" s="5"/>
      <c r="D603" s="5"/>
      <c r="E603" s="5"/>
      <c r="F603" s="94" t="str">
        <f t="shared" si="99"/>
        <v/>
      </c>
      <c r="G603" s="94" t="str">
        <f t="shared" si="100"/>
        <v/>
      </c>
      <c r="H603" s="127" t="str">
        <f>IF(A603&lt;&gt;"",IF(MID(C603,1,1)="c",$AS$26,IF(MID(C603,1,1)="r",$AS$41,IF(MID(C603,1,1)="p",#REF!,#REF!))),"")</f>
        <v/>
      </c>
      <c r="I603" s="92" t="str">
        <f t="shared" si="101"/>
        <v/>
      </c>
      <c r="J603" s="92" t="str">
        <f t="shared" si="102"/>
        <v/>
      </c>
      <c r="K603" s="92" t="str">
        <f t="shared" si="103"/>
        <v/>
      </c>
      <c r="L603" s="92" t="str">
        <f t="shared" si="104"/>
        <v/>
      </c>
      <c r="M603" s="95" t="str">
        <f>IF(A603&lt;&gt;"",IF(MID(C603,1,1)="c",SigmaEpsConcrete(I603,$AN$30:$AN$33,$AR$30:$AR$33,$AS$26,$AS$27,$AS$28,$AQ$20,$AU$19),""),"")</f>
        <v/>
      </c>
      <c r="N603" s="95" t="str">
        <f>IF(A603&lt;&gt;"",IF(MID(C603,1,1)="r",SigmaEpsReinf(J603,$AS$42:$AS$43,$AS$41,$AS$39,$AS$40,$AQ$38),""),"")</f>
        <v/>
      </c>
      <c r="Q603" s="92" t="str">
        <f t="shared" si="106"/>
        <v/>
      </c>
      <c r="R603" s="92" t="str">
        <f t="shared" si="107"/>
        <v/>
      </c>
      <c r="U603" s="5"/>
      <c r="V603" s="5"/>
      <c r="W603" s="94" t="str">
        <f t="shared" si="105"/>
        <v/>
      </c>
      <c r="X603" s="94" t="str">
        <f t="shared" si="108"/>
        <v/>
      </c>
      <c r="Y603" s="5"/>
      <c r="BK603" s="8"/>
      <c r="BL603" s="5"/>
      <c r="BM603" s="5"/>
      <c r="BN603" s="5"/>
      <c r="BO603" s="5"/>
      <c r="BP603" s="1"/>
      <c r="BQ603" s="1"/>
      <c r="BR603" s="1"/>
      <c r="BS603" s="1"/>
      <c r="BT603" s="1"/>
      <c r="BU603" s="4"/>
      <c r="BV603" s="1"/>
      <c r="BW603" s="3"/>
      <c r="BX603" s="4"/>
      <c r="BY603" s="5"/>
      <c r="BZ603" s="5"/>
      <c r="CA603" s="5"/>
      <c r="CB603" s="5"/>
      <c r="CC603" s="5"/>
      <c r="CD603" s="43"/>
    </row>
    <row r="604" spans="1:82" ht="15" customHeight="1" x14ac:dyDescent="0.25">
      <c r="A604" s="8"/>
      <c r="B604" s="5"/>
      <c r="C604" s="5"/>
      <c r="D604" s="5"/>
      <c r="E604" s="5"/>
      <c r="F604" s="94" t="str">
        <f t="shared" si="99"/>
        <v/>
      </c>
      <c r="G604" s="94" t="str">
        <f t="shared" si="100"/>
        <v/>
      </c>
      <c r="H604" s="127" t="str">
        <f>IF(A604&lt;&gt;"",IF(MID(C604,1,1)="c",$AS$26,IF(MID(C604,1,1)="r",$AS$41,IF(MID(C604,1,1)="p",#REF!,#REF!))),"")</f>
        <v/>
      </c>
      <c r="I604" s="92" t="str">
        <f t="shared" si="101"/>
        <v/>
      </c>
      <c r="J604" s="92" t="str">
        <f t="shared" si="102"/>
        <v/>
      </c>
      <c r="K604" s="92" t="str">
        <f t="shared" si="103"/>
        <v/>
      </c>
      <c r="L604" s="92" t="str">
        <f t="shared" si="104"/>
        <v/>
      </c>
      <c r="M604" s="95" t="str">
        <f>IF(A604&lt;&gt;"",IF(MID(C604,1,1)="c",SigmaEpsConcrete(I604,$AN$30:$AN$33,$AR$30:$AR$33,$AS$26,$AS$27,$AS$28,$AQ$20,$AU$19),""),"")</f>
        <v/>
      </c>
      <c r="N604" s="95" t="str">
        <f>IF(A604&lt;&gt;"",IF(MID(C604,1,1)="r",SigmaEpsReinf(J604,$AS$42:$AS$43,$AS$41,$AS$39,$AS$40,$AQ$38),""),"")</f>
        <v/>
      </c>
      <c r="Q604" s="92" t="str">
        <f t="shared" si="106"/>
        <v/>
      </c>
      <c r="R604" s="92" t="str">
        <f t="shared" si="107"/>
        <v/>
      </c>
      <c r="U604" s="5"/>
      <c r="V604" s="5"/>
      <c r="W604" s="94" t="str">
        <f t="shared" si="105"/>
        <v/>
      </c>
      <c r="X604" s="94" t="str">
        <f t="shared" si="108"/>
        <v/>
      </c>
      <c r="Y604" s="5"/>
      <c r="BK604" s="8"/>
      <c r="BL604" s="5"/>
      <c r="BM604" s="5"/>
      <c r="BN604" s="5"/>
      <c r="BO604" s="5"/>
      <c r="BP604" s="1"/>
      <c r="BQ604" s="1"/>
      <c r="BR604" s="1"/>
      <c r="BS604" s="1"/>
      <c r="BT604" s="1"/>
      <c r="BU604" s="4"/>
      <c r="BV604" s="1"/>
      <c r="BW604" s="3"/>
      <c r="BX604" s="4"/>
      <c r="BY604" s="5"/>
      <c r="BZ604" s="5"/>
      <c r="CA604" s="5"/>
      <c r="CB604" s="5"/>
      <c r="CC604" s="5"/>
      <c r="CD604" s="43"/>
    </row>
    <row r="605" spans="1:82" ht="15" customHeight="1" x14ac:dyDescent="0.25">
      <c r="A605" s="8"/>
      <c r="B605" s="5"/>
      <c r="C605" s="5"/>
      <c r="D605" s="5"/>
      <c r="E605" s="5"/>
      <c r="F605" s="94" t="str">
        <f t="shared" si="99"/>
        <v/>
      </c>
      <c r="G605" s="94" t="str">
        <f t="shared" si="100"/>
        <v/>
      </c>
      <c r="H605" s="127" t="str">
        <f>IF(A605&lt;&gt;"",IF(MID(C605,1,1)="c",$AS$26,IF(MID(C605,1,1)="r",$AS$41,IF(MID(C605,1,1)="p",#REF!,#REF!))),"")</f>
        <v/>
      </c>
      <c r="I605" s="92" t="str">
        <f t="shared" si="101"/>
        <v/>
      </c>
      <c r="J605" s="92" t="str">
        <f t="shared" si="102"/>
        <v/>
      </c>
      <c r="K605" s="92" t="str">
        <f t="shared" si="103"/>
        <v/>
      </c>
      <c r="L605" s="92" t="str">
        <f t="shared" si="104"/>
        <v/>
      </c>
      <c r="M605" s="95" t="str">
        <f>IF(A605&lt;&gt;"",IF(MID(C605,1,1)="c",SigmaEpsConcrete(I605,$AN$30:$AN$33,$AR$30:$AR$33,$AS$26,$AS$27,$AS$28,$AQ$20,$AU$19),""),"")</f>
        <v/>
      </c>
      <c r="N605" s="95" t="str">
        <f>IF(A605&lt;&gt;"",IF(MID(C605,1,1)="r",SigmaEpsReinf(J605,$AS$42:$AS$43,$AS$41,$AS$39,$AS$40,$AQ$38),""),"")</f>
        <v/>
      </c>
      <c r="Q605" s="92" t="str">
        <f t="shared" si="106"/>
        <v/>
      </c>
      <c r="R605" s="92" t="str">
        <f t="shared" si="107"/>
        <v/>
      </c>
      <c r="U605" s="5"/>
      <c r="V605" s="5"/>
      <c r="W605" s="94" t="str">
        <f t="shared" si="105"/>
        <v/>
      </c>
      <c r="X605" s="94" t="str">
        <f t="shared" si="108"/>
        <v/>
      </c>
      <c r="Y605" s="5"/>
      <c r="BK605" s="8"/>
      <c r="BL605" s="5"/>
      <c r="BM605" s="5"/>
      <c r="BN605" s="5"/>
      <c r="BO605" s="5"/>
      <c r="BP605" s="1"/>
      <c r="BQ605" s="1"/>
      <c r="BR605" s="1"/>
      <c r="BS605" s="1"/>
      <c r="BT605" s="1"/>
      <c r="BU605" s="4"/>
      <c r="BV605" s="1"/>
      <c r="BW605" s="3"/>
      <c r="BX605" s="4"/>
      <c r="BY605" s="5"/>
      <c r="BZ605" s="5"/>
      <c r="CA605" s="5"/>
      <c r="CB605" s="5"/>
      <c r="CC605" s="5"/>
      <c r="CD605" s="43"/>
    </row>
    <row r="606" spans="1:82" ht="15" customHeight="1" x14ac:dyDescent="0.25">
      <c r="A606" s="8"/>
      <c r="B606" s="5"/>
      <c r="C606" s="5"/>
      <c r="D606" s="5"/>
      <c r="E606" s="5"/>
      <c r="F606" s="94" t="str">
        <f t="shared" si="99"/>
        <v/>
      </c>
      <c r="G606" s="94" t="str">
        <f t="shared" si="100"/>
        <v/>
      </c>
      <c r="H606" s="127" t="str">
        <f>IF(A606&lt;&gt;"",IF(MID(C606,1,1)="c",$AS$26,IF(MID(C606,1,1)="r",$AS$41,IF(MID(C606,1,1)="p",#REF!,#REF!))),"")</f>
        <v/>
      </c>
      <c r="I606" s="92" t="str">
        <f t="shared" si="101"/>
        <v/>
      </c>
      <c r="J606" s="92" t="str">
        <f t="shared" si="102"/>
        <v/>
      </c>
      <c r="K606" s="92" t="str">
        <f t="shared" si="103"/>
        <v/>
      </c>
      <c r="L606" s="92" t="str">
        <f t="shared" si="104"/>
        <v/>
      </c>
      <c r="M606" s="95" t="str">
        <f>IF(A606&lt;&gt;"",IF(MID(C606,1,1)="c",SigmaEpsConcrete(I606,$AN$30:$AN$33,$AR$30:$AR$33,$AS$26,$AS$27,$AS$28,$AQ$20,$AU$19),""),"")</f>
        <v/>
      </c>
      <c r="N606" s="95" t="str">
        <f>IF(A606&lt;&gt;"",IF(MID(C606,1,1)="r",SigmaEpsReinf(J606,$AS$42:$AS$43,$AS$41,$AS$39,$AS$40,$AQ$38),""),"")</f>
        <v/>
      </c>
      <c r="Q606" s="92" t="str">
        <f t="shared" si="106"/>
        <v/>
      </c>
      <c r="R606" s="92" t="str">
        <f t="shared" si="107"/>
        <v/>
      </c>
      <c r="U606" s="5"/>
      <c r="V606" s="5"/>
      <c r="W606" s="94" t="str">
        <f t="shared" si="105"/>
        <v/>
      </c>
      <c r="X606" s="94" t="str">
        <f t="shared" si="108"/>
        <v/>
      </c>
      <c r="Y606" s="5"/>
      <c r="BK606" s="8"/>
      <c r="BL606" s="5"/>
      <c r="BM606" s="5"/>
      <c r="BN606" s="5"/>
      <c r="BO606" s="5"/>
      <c r="BP606" s="1"/>
      <c r="BQ606" s="1"/>
      <c r="BR606" s="1"/>
      <c r="BS606" s="1"/>
      <c r="BT606" s="1"/>
      <c r="BU606" s="4"/>
      <c r="BV606" s="1"/>
      <c r="BW606" s="3"/>
      <c r="BX606" s="4"/>
      <c r="BY606" s="5"/>
      <c r="BZ606" s="5"/>
      <c r="CA606" s="5"/>
      <c r="CB606" s="5"/>
      <c r="CC606" s="5"/>
      <c r="CD606" s="43"/>
    </row>
    <row r="607" spans="1:82" ht="15" customHeight="1" x14ac:dyDescent="0.25">
      <c r="A607" s="8"/>
      <c r="B607" s="5"/>
      <c r="C607" s="5"/>
      <c r="D607" s="5"/>
      <c r="E607" s="5"/>
      <c r="F607" s="94" t="str">
        <f t="shared" si="99"/>
        <v/>
      </c>
      <c r="G607" s="94" t="str">
        <f t="shared" si="100"/>
        <v/>
      </c>
      <c r="H607" s="127" t="str">
        <f>IF(A607&lt;&gt;"",IF(MID(C607,1,1)="c",$AS$26,IF(MID(C607,1,1)="r",$AS$41,IF(MID(C607,1,1)="p",#REF!,#REF!))),"")</f>
        <v/>
      </c>
      <c r="I607" s="92" t="str">
        <f t="shared" si="101"/>
        <v/>
      </c>
      <c r="J607" s="92" t="str">
        <f t="shared" si="102"/>
        <v/>
      </c>
      <c r="K607" s="92" t="str">
        <f t="shared" si="103"/>
        <v/>
      </c>
      <c r="L607" s="92" t="str">
        <f t="shared" si="104"/>
        <v/>
      </c>
      <c r="M607" s="95" t="str">
        <f>IF(A607&lt;&gt;"",IF(MID(C607,1,1)="c",SigmaEpsConcrete(I607,$AN$30:$AN$33,$AR$30:$AR$33,$AS$26,$AS$27,$AS$28,$AQ$20,$AU$19),""),"")</f>
        <v/>
      </c>
      <c r="N607" s="95" t="str">
        <f>IF(A607&lt;&gt;"",IF(MID(C607,1,1)="r",SigmaEpsReinf(J607,$AS$42:$AS$43,$AS$41,$AS$39,$AS$40,$AQ$38),""),"")</f>
        <v/>
      </c>
      <c r="Q607" s="92" t="str">
        <f t="shared" si="106"/>
        <v/>
      </c>
      <c r="R607" s="92" t="str">
        <f t="shared" si="107"/>
        <v/>
      </c>
      <c r="U607" s="5"/>
      <c r="V607" s="5"/>
      <c r="W607" s="94" t="str">
        <f t="shared" si="105"/>
        <v/>
      </c>
      <c r="X607" s="94" t="str">
        <f t="shared" si="108"/>
        <v/>
      </c>
      <c r="Y607" s="5"/>
      <c r="BK607" s="8"/>
      <c r="BL607" s="5"/>
      <c r="BM607" s="5"/>
      <c r="BN607" s="5"/>
      <c r="BO607" s="5"/>
      <c r="BP607" s="1"/>
      <c r="BQ607" s="1"/>
      <c r="BR607" s="1"/>
      <c r="BS607" s="1"/>
      <c r="BT607" s="1"/>
      <c r="BU607" s="4"/>
      <c r="BV607" s="1"/>
      <c r="BW607" s="3"/>
      <c r="BX607" s="4"/>
      <c r="BY607" s="5"/>
      <c r="BZ607" s="5"/>
      <c r="CA607" s="5"/>
      <c r="CB607" s="5"/>
      <c r="CC607" s="5"/>
      <c r="CD607" s="43"/>
    </row>
    <row r="608" spans="1:82" ht="15" customHeight="1" x14ac:dyDescent="0.25">
      <c r="A608" s="8"/>
      <c r="B608" s="5"/>
      <c r="C608" s="5"/>
      <c r="D608" s="5"/>
      <c r="E608" s="5"/>
      <c r="F608" s="94" t="str">
        <f t="shared" si="99"/>
        <v/>
      </c>
      <c r="G608" s="94" t="str">
        <f t="shared" si="100"/>
        <v/>
      </c>
      <c r="H608" s="127" t="str">
        <f>IF(A608&lt;&gt;"",IF(MID(C608,1,1)="c",$AS$26,IF(MID(C608,1,1)="r",$AS$41,IF(MID(C608,1,1)="p",#REF!,#REF!))),"")</f>
        <v/>
      </c>
      <c r="I608" s="92" t="str">
        <f t="shared" si="101"/>
        <v/>
      </c>
      <c r="J608" s="92" t="str">
        <f t="shared" si="102"/>
        <v/>
      </c>
      <c r="K608" s="92" t="str">
        <f t="shared" si="103"/>
        <v/>
      </c>
      <c r="L608" s="92" t="str">
        <f t="shared" si="104"/>
        <v/>
      </c>
      <c r="M608" s="95" t="str">
        <f>IF(A608&lt;&gt;"",IF(MID(C608,1,1)="c",SigmaEpsConcrete(I608,$AN$30:$AN$33,$AR$30:$AR$33,$AS$26,$AS$27,$AS$28,$AQ$20,$AU$19),""),"")</f>
        <v/>
      </c>
      <c r="N608" s="95" t="str">
        <f>IF(A608&lt;&gt;"",IF(MID(C608,1,1)="r",SigmaEpsReinf(J608,$AS$42:$AS$43,$AS$41,$AS$39,$AS$40,$AQ$38),""),"")</f>
        <v/>
      </c>
      <c r="Q608" s="92" t="str">
        <f t="shared" si="106"/>
        <v/>
      </c>
      <c r="R608" s="92" t="str">
        <f t="shared" si="107"/>
        <v/>
      </c>
      <c r="U608" s="5"/>
      <c r="V608" s="5"/>
      <c r="W608" s="94" t="str">
        <f t="shared" si="105"/>
        <v/>
      </c>
      <c r="X608" s="94" t="str">
        <f t="shared" si="108"/>
        <v/>
      </c>
      <c r="Y608" s="5"/>
      <c r="BK608" s="8"/>
      <c r="BL608" s="5"/>
      <c r="BM608" s="5"/>
      <c r="BN608" s="5"/>
      <c r="BO608" s="5"/>
      <c r="BP608" s="1"/>
      <c r="BQ608" s="1"/>
      <c r="BR608" s="1"/>
      <c r="BS608" s="1"/>
      <c r="BT608" s="1"/>
      <c r="BU608" s="4"/>
      <c r="BV608" s="1"/>
      <c r="BW608" s="3"/>
      <c r="BX608" s="4"/>
      <c r="BY608" s="5"/>
      <c r="BZ608" s="5"/>
      <c r="CA608" s="5"/>
      <c r="CB608" s="5"/>
      <c r="CC608" s="5"/>
      <c r="CD608" s="43"/>
    </row>
    <row r="609" spans="1:82" ht="15" customHeight="1" x14ac:dyDescent="0.25">
      <c r="A609" s="8"/>
      <c r="B609" s="5"/>
      <c r="C609" s="5"/>
      <c r="D609" s="5"/>
      <c r="E609" s="5"/>
      <c r="F609" s="94" t="str">
        <f t="shared" si="99"/>
        <v/>
      </c>
      <c r="G609" s="94" t="str">
        <f t="shared" si="100"/>
        <v/>
      </c>
      <c r="H609" s="127" t="str">
        <f>IF(A609&lt;&gt;"",IF(MID(C609,1,1)="c",$AS$26,IF(MID(C609,1,1)="r",$AS$41,IF(MID(C609,1,1)="p",#REF!,#REF!))),"")</f>
        <v/>
      </c>
      <c r="I609" s="92" t="str">
        <f t="shared" si="101"/>
        <v/>
      </c>
      <c r="J609" s="92" t="str">
        <f t="shared" si="102"/>
        <v/>
      </c>
      <c r="K609" s="92" t="str">
        <f t="shared" si="103"/>
        <v/>
      </c>
      <c r="L609" s="92" t="str">
        <f t="shared" si="104"/>
        <v/>
      </c>
      <c r="M609" s="95" t="str">
        <f>IF(A609&lt;&gt;"",IF(MID(C609,1,1)="c",SigmaEpsConcrete(I609,$AN$30:$AN$33,$AR$30:$AR$33,$AS$26,$AS$27,$AS$28,$AQ$20,$AU$19),""),"")</f>
        <v/>
      </c>
      <c r="N609" s="95" t="str">
        <f>IF(A609&lt;&gt;"",IF(MID(C609,1,1)="r",SigmaEpsReinf(J609,$AS$42:$AS$43,$AS$41,$AS$39,$AS$40,$AQ$38),""),"")</f>
        <v/>
      </c>
      <c r="Q609" s="92" t="str">
        <f t="shared" si="106"/>
        <v/>
      </c>
      <c r="R609" s="92" t="str">
        <f t="shared" si="107"/>
        <v/>
      </c>
      <c r="U609" s="5"/>
      <c r="V609" s="5"/>
      <c r="W609" s="94" t="str">
        <f t="shared" si="105"/>
        <v/>
      </c>
      <c r="X609" s="94" t="str">
        <f t="shared" si="108"/>
        <v/>
      </c>
      <c r="Y609" s="5"/>
      <c r="BK609" s="8"/>
      <c r="BL609" s="5"/>
      <c r="BM609" s="5"/>
      <c r="BN609" s="5"/>
      <c r="BO609" s="5"/>
      <c r="BP609" s="1"/>
      <c r="BQ609" s="1"/>
      <c r="BR609" s="1"/>
      <c r="BS609" s="1"/>
      <c r="BT609" s="1"/>
      <c r="BU609" s="4"/>
      <c r="BV609" s="1"/>
      <c r="BW609" s="3"/>
      <c r="BX609" s="4"/>
      <c r="BY609" s="5"/>
      <c r="BZ609" s="5"/>
      <c r="CA609" s="5"/>
      <c r="CB609" s="5"/>
      <c r="CC609" s="5"/>
      <c r="CD609" s="43"/>
    </row>
    <row r="610" spans="1:82" ht="15" customHeight="1" x14ac:dyDescent="0.25">
      <c r="A610" s="8"/>
      <c r="B610" s="5"/>
      <c r="C610" s="5"/>
      <c r="D610" s="5"/>
      <c r="E610" s="5"/>
      <c r="F610" s="94" t="str">
        <f t="shared" si="99"/>
        <v/>
      </c>
      <c r="G610" s="94" t="str">
        <f t="shared" si="100"/>
        <v/>
      </c>
      <c r="H610" s="127" t="str">
        <f>IF(A610&lt;&gt;"",IF(MID(C610,1,1)="c",$AS$26,IF(MID(C610,1,1)="r",$AS$41,IF(MID(C610,1,1)="p",#REF!,#REF!))),"")</f>
        <v/>
      </c>
      <c r="I610" s="92" t="str">
        <f t="shared" si="101"/>
        <v/>
      </c>
      <c r="J610" s="92" t="str">
        <f t="shared" si="102"/>
        <v/>
      </c>
      <c r="K610" s="92" t="str">
        <f t="shared" si="103"/>
        <v/>
      </c>
      <c r="L610" s="92" t="str">
        <f t="shared" si="104"/>
        <v/>
      </c>
      <c r="M610" s="95" t="str">
        <f>IF(A610&lt;&gt;"",IF(MID(C610,1,1)="c",SigmaEpsConcrete(I610,$AN$30:$AN$33,$AR$30:$AR$33,$AS$26,$AS$27,$AS$28,$AQ$20,$AU$19),""),"")</f>
        <v/>
      </c>
      <c r="N610" s="95" t="str">
        <f>IF(A610&lt;&gt;"",IF(MID(C610,1,1)="r",SigmaEpsReinf(J610,$AS$42:$AS$43,$AS$41,$AS$39,$AS$40,$AQ$38),""),"")</f>
        <v/>
      </c>
      <c r="Q610" s="92" t="str">
        <f t="shared" si="106"/>
        <v/>
      </c>
      <c r="R610" s="92" t="str">
        <f t="shared" si="107"/>
        <v/>
      </c>
      <c r="U610" s="5"/>
      <c r="V610" s="5"/>
      <c r="W610" s="94" t="str">
        <f t="shared" si="105"/>
        <v/>
      </c>
      <c r="X610" s="94" t="str">
        <f t="shared" si="108"/>
        <v/>
      </c>
      <c r="Y610" s="5"/>
      <c r="BK610" s="8"/>
      <c r="BL610" s="5"/>
      <c r="BM610" s="5"/>
      <c r="BN610" s="5"/>
      <c r="BO610" s="5"/>
      <c r="BP610" s="1"/>
      <c r="BQ610" s="1"/>
      <c r="BR610" s="1"/>
      <c r="BS610" s="1"/>
      <c r="BT610" s="1"/>
      <c r="BU610" s="4"/>
      <c r="BV610" s="1"/>
      <c r="BW610" s="3"/>
      <c r="BX610" s="4"/>
      <c r="BY610" s="5"/>
      <c r="BZ610" s="5"/>
      <c r="CA610" s="5"/>
      <c r="CB610" s="5"/>
      <c r="CC610" s="5"/>
      <c r="CD610" s="43"/>
    </row>
    <row r="611" spans="1:82" ht="15" customHeight="1" x14ac:dyDescent="0.25">
      <c r="A611" s="8"/>
      <c r="B611" s="5"/>
      <c r="C611" s="5"/>
      <c r="D611" s="5"/>
      <c r="E611" s="5"/>
      <c r="F611" s="94" t="str">
        <f t="shared" si="99"/>
        <v/>
      </c>
      <c r="G611" s="94" t="str">
        <f t="shared" si="100"/>
        <v/>
      </c>
      <c r="H611" s="127" t="str">
        <f>IF(A611&lt;&gt;"",IF(MID(C611,1,1)="c",$AS$26,IF(MID(C611,1,1)="r",$AS$41,IF(MID(C611,1,1)="p",#REF!,#REF!))),"")</f>
        <v/>
      </c>
      <c r="I611" s="92" t="str">
        <f t="shared" si="101"/>
        <v/>
      </c>
      <c r="J611" s="92" t="str">
        <f t="shared" si="102"/>
        <v/>
      </c>
      <c r="K611" s="92" t="str">
        <f t="shared" si="103"/>
        <v/>
      </c>
      <c r="L611" s="92" t="str">
        <f t="shared" si="104"/>
        <v/>
      </c>
      <c r="M611" s="95" t="str">
        <f>IF(A611&lt;&gt;"",IF(MID(C611,1,1)="c",SigmaEpsConcrete(I611,$AN$30:$AN$33,$AR$30:$AR$33,$AS$26,$AS$27,$AS$28,$AQ$20,$AU$19),""),"")</f>
        <v/>
      </c>
      <c r="N611" s="95" t="str">
        <f>IF(A611&lt;&gt;"",IF(MID(C611,1,1)="r",SigmaEpsReinf(J611,$AS$42:$AS$43,$AS$41,$AS$39,$AS$40,$AQ$38),""),"")</f>
        <v/>
      </c>
      <c r="Q611" s="92" t="str">
        <f t="shared" si="106"/>
        <v/>
      </c>
      <c r="R611" s="92" t="str">
        <f t="shared" si="107"/>
        <v/>
      </c>
      <c r="U611" s="5"/>
      <c r="V611" s="5"/>
      <c r="W611" s="94" t="str">
        <f t="shared" si="105"/>
        <v/>
      </c>
      <c r="X611" s="94" t="str">
        <f t="shared" si="108"/>
        <v/>
      </c>
      <c r="Y611" s="5"/>
      <c r="BK611" s="8"/>
      <c r="BL611" s="5"/>
      <c r="BM611" s="5"/>
      <c r="BN611" s="5"/>
      <c r="BO611" s="5"/>
      <c r="BP611" s="1"/>
      <c r="BQ611" s="1"/>
      <c r="BR611" s="1"/>
      <c r="BS611" s="1"/>
      <c r="BT611" s="1"/>
      <c r="BU611" s="4"/>
      <c r="BV611" s="1"/>
      <c r="BW611" s="3"/>
      <c r="BX611" s="4"/>
      <c r="BY611" s="5"/>
      <c r="BZ611" s="5"/>
      <c r="CA611" s="5"/>
      <c r="CB611" s="5"/>
      <c r="CC611" s="5"/>
      <c r="CD611" s="43"/>
    </row>
    <row r="612" spans="1:82" ht="15" customHeight="1" x14ac:dyDescent="0.25">
      <c r="A612" s="8"/>
      <c r="B612" s="5"/>
      <c r="C612" s="5"/>
      <c r="D612" s="5"/>
      <c r="E612" s="5"/>
      <c r="F612" s="94" t="str">
        <f t="shared" si="99"/>
        <v/>
      </c>
      <c r="G612" s="94" t="str">
        <f t="shared" si="100"/>
        <v/>
      </c>
      <c r="H612" s="127" t="str">
        <f>IF(A612&lt;&gt;"",IF(MID(C612,1,1)="c",$AS$26,IF(MID(C612,1,1)="r",$AS$41,IF(MID(C612,1,1)="p",#REF!,#REF!))),"")</f>
        <v/>
      </c>
      <c r="I612" s="92" t="str">
        <f t="shared" si="101"/>
        <v/>
      </c>
      <c r="J612" s="92" t="str">
        <f t="shared" si="102"/>
        <v/>
      </c>
      <c r="K612" s="92" t="str">
        <f t="shared" si="103"/>
        <v/>
      </c>
      <c r="L612" s="92" t="str">
        <f t="shared" si="104"/>
        <v/>
      </c>
      <c r="M612" s="95" t="str">
        <f>IF(A612&lt;&gt;"",IF(MID(C612,1,1)="c",SigmaEpsConcrete(I612,$AN$30:$AN$33,$AR$30:$AR$33,$AS$26,$AS$27,$AS$28,$AQ$20,$AU$19),""),"")</f>
        <v/>
      </c>
      <c r="N612" s="95" t="str">
        <f>IF(A612&lt;&gt;"",IF(MID(C612,1,1)="r",SigmaEpsReinf(J612,$AS$42:$AS$43,$AS$41,$AS$39,$AS$40,$AQ$38),""),"")</f>
        <v/>
      </c>
      <c r="Q612" s="92" t="str">
        <f t="shared" si="106"/>
        <v/>
      </c>
      <c r="R612" s="92" t="str">
        <f t="shared" si="107"/>
        <v/>
      </c>
      <c r="U612" s="5"/>
      <c r="V612" s="5"/>
      <c r="W612" s="94" t="str">
        <f t="shared" si="105"/>
        <v/>
      </c>
      <c r="X612" s="94" t="str">
        <f t="shared" si="108"/>
        <v/>
      </c>
      <c r="Y612" s="5"/>
      <c r="BK612" s="8"/>
      <c r="BL612" s="5"/>
      <c r="BM612" s="5"/>
      <c r="BN612" s="5"/>
      <c r="BO612" s="5"/>
      <c r="BP612" s="1"/>
      <c r="BQ612" s="1"/>
      <c r="BR612" s="1"/>
      <c r="BS612" s="1"/>
      <c r="BT612" s="1"/>
      <c r="BU612" s="4"/>
      <c r="BV612" s="1"/>
      <c r="BW612" s="3"/>
      <c r="BX612" s="4"/>
      <c r="BY612" s="5"/>
      <c r="BZ612" s="5"/>
      <c r="CA612" s="5"/>
      <c r="CB612" s="5"/>
      <c r="CC612" s="5"/>
      <c r="CD612" s="43"/>
    </row>
    <row r="613" spans="1:82" ht="15" customHeight="1" x14ac:dyDescent="0.25">
      <c r="A613" s="8"/>
      <c r="B613" s="5"/>
      <c r="C613" s="5"/>
      <c r="D613" s="5"/>
      <c r="E613" s="5"/>
      <c r="F613" s="94" t="str">
        <f t="shared" si="99"/>
        <v/>
      </c>
      <c r="G613" s="94" t="str">
        <f t="shared" si="100"/>
        <v/>
      </c>
      <c r="H613" s="127" t="str">
        <f>IF(A613&lt;&gt;"",IF(MID(C613,1,1)="c",$AS$26,IF(MID(C613,1,1)="r",$AS$41,IF(MID(C613,1,1)="p",#REF!,#REF!))),"")</f>
        <v/>
      </c>
      <c r="I613" s="92" t="str">
        <f t="shared" si="101"/>
        <v/>
      </c>
      <c r="J613" s="92" t="str">
        <f t="shared" si="102"/>
        <v/>
      </c>
      <c r="K613" s="92" t="str">
        <f t="shared" si="103"/>
        <v/>
      </c>
      <c r="L613" s="92" t="str">
        <f t="shared" si="104"/>
        <v/>
      </c>
      <c r="M613" s="95" t="str">
        <f>IF(A613&lt;&gt;"",IF(MID(C613,1,1)="c",SigmaEpsConcrete(I613,$AN$30:$AN$33,$AR$30:$AR$33,$AS$26,$AS$27,$AS$28,$AQ$20,$AU$19),""),"")</f>
        <v/>
      </c>
      <c r="N613" s="95" t="str">
        <f>IF(A613&lt;&gt;"",IF(MID(C613,1,1)="r",SigmaEpsReinf(J613,$AS$42:$AS$43,$AS$41,$AS$39,$AS$40,$AQ$38),""),"")</f>
        <v/>
      </c>
      <c r="Q613" s="92" t="str">
        <f t="shared" si="106"/>
        <v/>
      </c>
      <c r="R613" s="92" t="str">
        <f t="shared" si="107"/>
        <v/>
      </c>
      <c r="U613" s="5"/>
      <c r="V613" s="5"/>
      <c r="W613" s="94" t="str">
        <f t="shared" si="105"/>
        <v/>
      </c>
      <c r="X613" s="94" t="str">
        <f t="shared" si="108"/>
        <v/>
      </c>
      <c r="Y613" s="5"/>
      <c r="BK613" s="8"/>
      <c r="BL613" s="5"/>
      <c r="BM613" s="5"/>
      <c r="BN613" s="5"/>
      <c r="BO613" s="5"/>
      <c r="BP613" s="1"/>
      <c r="BQ613" s="1"/>
      <c r="BR613" s="1"/>
      <c r="BS613" s="1"/>
      <c r="BT613" s="1"/>
      <c r="BU613" s="4"/>
      <c r="BV613" s="1"/>
      <c r="BW613" s="3"/>
      <c r="BX613" s="4"/>
      <c r="BY613" s="5"/>
      <c r="BZ613" s="5"/>
      <c r="CA613" s="5"/>
      <c r="CB613" s="5"/>
      <c r="CC613" s="5"/>
      <c r="CD613" s="43"/>
    </row>
    <row r="614" spans="1:82" ht="15" customHeight="1" x14ac:dyDescent="0.25">
      <c r="A614" s="8"/>
      <c r="B614" s="5"/>
      <c r="C614" s="5"/>
      <c r="D614" s="5"/>
      <c r="E614" s="5"/>
      <c r="F614" s="94" t="str">
        <f t="shared" si="99"/>
        <v/>
      </c>
      <c r="G614" s="94" t="str">
        <f t="shared" si="100"/>
        <v/>
      </c>
      <c r="H614" s="127" t="str">
        <f>IF(A614&lt;&gt;"",IF(MID(C614,1,1)="c",$AS$26,IF(MID(C614,1,1)="r",$AS$41,IF(MID(C614,1,1)="p",#REF!,#REF!))),"")</f>
        <v/>
      </c>
      <c r="I614" s="92" t="str">
        <f t="shared" si="101"/>
        <v/>
      </c>
      <c r="J614" s="92" t="str">
        <f t="shared" si="102"/>
        <v/>
      </c>
      <c r="K614" s="92" t="str">
        <f t="shared" si="103"/>
        <v/>
      </c>
      <c r="L614" s="92" t="str">
        <f t="shared" si="104"/>
        <v/>
      </c>
      <c r="M614" s="95" t="str">
        <f>IF(A614&lt;&gt;"",IF(MID(C614,1,1)="c",SigmaEpsConcrete(I614,$AN$30:$AN$33,$AR$30:$AR$33,$AS$26,$AS$27,$AS$28,$AQ$20,$AU$19),""),"")</f>
        <v/>
      </c>
      <c r="N614" s="95" t="str">
        <f>IF(A614&lt;&gt;"",IF(MID(C614,1,1)="r",SigmaEpsReinf(J614,$AS$42:$AS$43,$AS$41,$AS$39,$AS$40,$AQ$38),""),"")</f>
        <v/>
      </c>
      <c r="Q614" s="92" t="str">
        <f t="shared" si="106"/>
        <v/>
      </c>
      <c r="R614" s="92" t="str">
        <f t="shared" si="107"/>
        <v/>
      </c>
      <c r="U614" s="5"/>
      <c r="V614" s="5"/>
      <c r="W614" s="94" t="str">
        <f t="shared" si="105"/>
        <v/>
      </c>
      <c r="X614" s="94" t="str">
        <f t="shared" si="108"/>
        <v/>
      </c>
      <c r="Y614" s="5"/>
      <c r="BK614" s="8"/>
      <c r="BL614" s="5"/>
      <c r="BM614" s="5"/>
      <c r="BN614" s="5"/>
      <c r="BO614" s="5"/>
      <c r="BP614" s="1"/>
      <c r="BQ614" s="1"/>
      <c r="BR614" s="1"/>
      <c r="BS614" s="1"/>
      <c r="BT614" s="1"/>
      <c r="BU614" s="4"/>
      <c r="BV614" s="1"/>
      <c r="BW614" s="3"/>
      <c r="BX614" s="4"/>
      <c r="BY614" s="5"/>
      <c r="BZ614" s="5"/>
      <c r="CA614" s="5"/>
      <c r="CB614" s="5"/>
      <c r="CC614" s="5"/>
      <c r="CD614" s="43"/>
    </row>
    <row r="615" spans="1:82" ht="15" customHeight="1" x14ac:dyDescent="0.25">
      <c r="A615" s="8"/>
      <c r="B615" s="5"/>
      <c r="C615" s="5"/>
      <c r="D615" s="5"/>
      <c r="E615" s="5"/>
      <c r="F615" s="94" t="str">
        <f t="shared" si="99"/>
        <v/>
      </c>
      <c r="G615" s="94" t="str">
        <f t="shared" si="100"/>
        <v/>
      </c>
      <c r="H615" s="127" t="str">
        <f>IF(A615&lt;&gt;"",IF(MID(C615,1,1)="c",$AS$26,IF(MID(C615,1,1)="r",$AS$41,IF(MID(C615,1,1)="p",#REF!,#REF!))),"")</f>
        <v/>
      </c>
      <c r="I615" s="92" t="str">
        <f t="shared" si="101"/>
        <v/>
      </c>
      <c r="J615" s="92" t="str">
        <f t="shared" si="102"/>
        <v/>
      </c>
      <c r="K615" s="92" t="str">
        <f t="shared" si="103"/>
        <v/>
      </c>
      <c r="L615" s="92" t="str">
        <f t="shared" si="104"/>
        <v/>
      </c>
      <c r="M615" s="95" t="str">
        <f>IF(A615&lt;&gt;"",IF(MID(C615,1,1)="c",SigmaEpsConcrete(I615,$AN$30:$AN$33,$AR$30:$AR$33,$AS$26,$AS$27,$AS$28,$AQ$20,$AU$19),""),"")</f>
        <v/>
      </c>
      <c r="N615" s="95" t="str">
        <f>IF(A615&lt;&gt;"",IF(MID(C615,1,1)="r",SigmaEpsReinf(J615,$AS$42:$AS$43,$AS$41,$AS$39,$AS$40,$AQ$38),""),"")</f>
        <v/>
      </c>
      <c r="Q615" s="92" t="str">
        <f t="shared" si="106"/>
        <v/>
      </c>
      <c r="R615" s="92" t="str">
        <f t="shared" si="107"/>
        <v/>
      </c>
      <c r="U615" s="5"/>
      <c r="V615" s="5"/>
      <c r="W615" s="94" t="str">
        <f t="shared" si="105"/>
        <v/>
      </c>
      <c r="X615" s="94" t="str">
        <f t="shared" si="108"/>
        <v/>
      </c>
      <c r="Y615" s="5"/>
      <c r="BK615" s="8"/>
      <c r="BL615" s="5"/>
      <c r="BM615" s="5"/>
      <c r="BN615" s="5"/>
      <c r="BO615" s="5"/>
      <c r="BP615" s="1"/>
      <c r="BQ615" s="1"/>
      <c r="BR615" s="1"/>
      <c r="BS615" s="1"/>
      <c r="BT615" s="1"/>
      <c r="BU615" s="4"/>
      <c r="BV615" s="1"/>
      <c r="BW615" s="3"/>
      <c r="BX615" s="4"/>
      <c r="BY615" s="5"/>
      <c r="BZ615" s="5"/>
      <c r="CA615" s="5"/>
      <c r="CB615" s="5"/>
      <c r="CC615" s="5"/>
      <c r="CD615" s="43"/>
    </row>
    <row r="616" spans="1:82" ht="15" customHeight="1" x14ac:dyDescent="0.25">
      <c r="A616" s="8"/>
      <c r="B616" s="5"/>
      <c r="C616" s="5"/>
      <c r="D616" s="5"/>
      <c r="E616" s="5"/>
      <c r="F616" s="94" t="str">
        <f t="shared" si="99"/>
        <v/>
      </c>
      <c r="G616" s="94" t="str">
        <f t="shared" si="100"/>
        <v/>
      </c>
      <c r="H616" s="127" t="str">
        <f>IF(A616&lt;&gt;"",IF(MID(C616,1,1)="c",$AS$26,IF(MID(C616,1,1)="r",$AS$41,IF(MID(C616,1,1)="p",#REF!,#REF!))),"")</f>
        <v/>
      </c>
      <c r="I616" s="92" t="str">
        <f t="shared" si="101"/>
        <v/>
      </c>
      <c r="J616" s="92" t="str">
        <f t="shared" si="102"/>
        <v/>
      </c>
      <c r="K616" s="92" t="str">
        <f t="shared" si="103"/>
        <v/>
      </c>
      <c r="L616" s="92" t="str">
        <f t="shared" si="104"/>
        <v/>
      </c>
      <c r="M616" s="95" t="str">
        <f>IF(A616&lt;&gt;"",IF(MID(C616,1,1)="c",SigmaEpsConcrete(I616,$AN$30:$AN$33,$AR$30:$AR$33,$AS$26,$AS$27,$AS$28,$AQ$20,$AU$19),""),"")</f>
        <v/>
      </c>
      <c r="N616" s="95" t="str">
        <f>IF(A616&lt;&gt;"",IF(MID(C616,1,1)="r",SigmaEpsReinf(J616,$AS$42:$AS$43,$AS$41,$AS$39,$AS$40,$AQ$38),""),"")</f>
        <v/>
      </c>
      <c r="Q616" s="92" t="str">
        <f t="shared" si="106"/>
        <v/>
      </c>
      <c r="R616" s="92" t="str">
        <f t="shared" si="107"/>
        <v/>
      </c>
      <c r="U616" s="5"/>
      <c r="V616" s="5"/>
      <c r="W616" s="94" t="str">
        <f t="shared" si="105"/>
        <v/>
      </c>
      <c r="X616" s="94" t="str">
        <f t="shared" si="108"/>
        <v/>
      </c>
      <c r="Y616" s="5"/>
      <c r="BK616" s="8"/>
      <c r="BL616" s="5"/>
      <c r="BM616" s="5"/>
      <c r="BN616" s="5"/>
      <c r="BO616" s="5"/>
      <c r="BP616" s="1"/>
      <c r="BQ616" s="1"/>
      <c r="BR616" s="1"/>
      <c r="BS616" s="1"/>
      <c r="BT616" s="1"/>
      <c r="BU616" s="4"/>
      <c r="BV616" s="1"/>
      <c r="BW616" s="3"/>
      <c r="BX616" s="4"/>
      <c r="BY616" s="5"/>
      <c r="BZ616" s="5"/>
      <c r="CA616" s="5"/>
      <c r="CB616" s="5"/>
      <c r="CC616" s="5"/>
      <c r="CD616" s="43"/>
    </row>
    <row r="617" spans="1:82" ht="15" customHeight="1" x14ac:dyDescent="0.25">
      <c r="A617" s="8"/>
      <c r="B617" s="5"/>
      <c r="C617" s="5"/>
      <c r="D617" s="5"/>
      <c r="E617" s="5"/>
      <c r="F617" s="94" t="str">
        <f t="shared" si="99"/>
        <v/>
      </c>
      <c r="G617" s="94" t="str">
        <f t="shared" si="100"/>
        <v/>
      </c>
      <c r="H617" s="127" t="str">
        <f>IF(A617&lt;&gt;"",IF(MID(C617,1,1)="c",$AS$26,IF(MID(C617,1,1)="r",$AS$41,IF(MID(C617,1,1)="p",#REF!,#REF!))),"")</f>
        <v/>
      </c>
      <c r="I617" s="92" t="str">
        <f t="shared" si="101"/>
        <v/>
      </c>
      <c r="J617" s="92" t="str">
        <f t="shared" si="102"/>
        <v/>
      </c>
      <c r="K617" s="92" t="str">
        <f t="shared" si="103"/>
        <v/>
      </c>
      <c r="L617" s="92" t="str">
        <f t="shared" si="104"/>
        <v/>
      </c>
      <c r="M617" s="95" t="str">
        <f>IF(A617&lt;&gt;"",IF(MID(C617,1,1)="c",SigmaEpsConcrete(I617,$AN$30:$AN$33,$AR$30:$AR$33,$AS$26,$AS$27,$AS$28,$AQ$20,$AU$19),""),"")</f>
        <v/>
      </c>
      <c r="N617" s="95" t="str">
        <f>IF(A617&lt;&gt;"",IF(MID(C617,1,1)="r",SigmaEpsReinf(J617,$AS$42:$AS$43,$AS$41,$AS$39,$AS$40,$AQ$38),""),"")</f>
        <v/>
      </c>
      <c r="Q617" s="92" t="str">
        <f t="shared" si="106"/>
        <v/>
      </c>
      <c r="R617" s="92" t="str">
        <f t="shared" si="107"/>
        <v/>
      </c>
      <c r="U617" s="5"/>
      <c r="V617" s="5"/>
      <c r="W617" s="94" t="str">
        <f t="shared" si="105"/>
        <v/>
      </c>
      <c r="X617" s="94" t="str">
        <f t="shared" si="108"/>
        <v/>
      </c>
      <c r="Y617" s="5"/>
      <c r="BK617" s="8"/>
      <c r="BL617" s="5"/>
      <c r="BM617" s="5"/>
      <c r="BN617" s="5"/>
      <c r="BO617" s="5"/>
      <c r="BP617" s="1"/>
      <c r="BQ617" s="1"/>
      <c r="BR617" s="1"/>
      <c r="BS617" s="1"/>
      <c r="BT617" s="1"/>
      <c r="BU617" s="4"/>
      <c r="BV617" s="1"/>
      <c r="BW617" s="3"/>
      <c r="BX617" s="4"/>
      <c r="BY617" s="5"/>
      <c r="BZ617" s="5"/>
      <c r="CA617" s="5"/>
      <c r="CB617" s="5"/>
      <c r="CC617" s="5"/>
      <c r="CD617" s="43"/>
    </row>
    <row r="618" spans="1:82" ht="15" customHeight="1" x14ac:dyDescent="0.25">
      <c r="A618" s="8"/>
      <c r="B618" s="5"/>
      <c r="C618" s="5"/>
      <c r="D618" s="5"/>
      <c r="E618" s="5"/>
      <c r="F618" s="94" t="str">
        <f t="shared" si="99"/>
        <v/>
      </c>
      <c r="G618" s="94" t="str">
        <f t="shared" si="100"/>
        <v/>
      </c>
      <c r="H618" s="127" t="str">
        <f>IF(A618&lt;&gt;"",IF(MID(C618,1,1)="c",$AS$26,IF(MID(C618,1,1)="r",$AS$41,IF(MID(C618,1,1)="p",#REF!,#REF!))),"")</f>
        <v/>
      </c>
      <c r="I618" s="92" t="str">
        <f t="shared" si="101"/>
        <v/>
      </c>
      <c r="J618" s="92" t="str">
        <f t="shared" si="102"/>
        <v/>
      </c>
      <c r="K618" s="92" t="str">
        <f t="shared" si="103"/>
        <v/>
      </c>
      <c r="L618" s="92" t="str">
        <f t="shared" si="104"/>
        <v/>
      </c>
      <c r="M618" s="95" t="str">
        <f>IF(A618&lt;&gt;"",IF(MID(C618,1,1)="c",SigmaEpsConcrete(I618,$AN$30:$AN$33,$AR$30:$AR$33,$AS$26,$AS$27,$AS$28,$AQ$20,$AU$19),""),"")</f>
        <v/>
      </c>
      <c r="N618" s="95" t="str">
        <f>IF(A618&lt;&gt;"",IF(MID(C618,1,1)="r",SigmaEpsReinf(J618,$AS$42:$AS$43,$AS$41,$AS$39,$AS$40,$AQ$38),""),"")</f>
        <v/>
      </c>
      <c r="Q618" s="92" t="str">
        <f t="shared" si="106"/>
        <v/>
      </c>
      <c r="R618" s="92" t="str">
        <f t="shared" si="107"/>
        <v/>
      </c>
      <c r="U618" s="5"/>
      <c r="V618" s="5"/>
      <c r="W618" s="94" t="str">
        <f t="shared" si="105"/>
        <v/>
      </c>
      <c r="X618" s="94" t="str">
        <f t="shared" si="108"/>
        <v/>
      </c>
      <c r="Y618" s="5"/>
      <c r="BK618" s="8"/>
      <c r="BL618" s="5"/>
      <c r="BM618" s="5"/>
      <c r="BN618" s="5"/>
      <c r="BO618" s="5"/>
      <c r="BP618" s="1"/>
      <c r="BQ618" s="1"/>
      <c r="BR618" s="1"/>
      <c r="BS618" s="1"/>
      <c r="BT618" s="1"/>
      <c r="BU618" s="4"/>
      <c r="BV618" s="1"/>
      <c r="BW618" s="3"/>
      <c r="BX618" s="4"/>
      <c r="BY618" s="5"/>
      <c r="BZ618" s="5"/>
      <c r="CA618" s="5"/>
      <c r="CB618" s="5"/>
      <c r="CC618" s="5"/>
      <c r="CD618" s="43"/>
    </row>
    <row r="619" spans="1:82" ht="15" customHeight="1" x14ac:dyDescent="0.25">
      <c r="A619" s="8"/>
      <c r="B619" s="5"/>
      <c r="C619" s="5"/>
      <c r="D619" s="5"/>
      <c r="E619" s="5"/>
      <c r="F619" s="94" t="str">
        <f t="shared" si="99"/>
        <v/>
      </c>
      <c r="G619" s="94" t="str">
        <f t="shared" si="100"/>
        <v/>
      </c>
      <c r="H619" s="127" t="str">
        <f>IF(A619&lt;&gt;"",IF(MID(C619,1,1)="c",$AS$26,IF(MID(C619,1,1)="r",$AS$41,IF(MID(C619,1,1)="p",#REF!,#REF!))),"")</f>
        <v/>
      </c>
      <c r="I619" s="92" t="str">
        <f t="shared" si="101"/>
        <v/>
      </c>
      <c r="J619" s="92" t="str">
        <f t="shared" si="102"/>
        <v/>
      </c>
      <c r="K619" s="92" t="str">
        <f t="shared" si="103"/>
        <v/>
      </c>
      <c r="L619" s="92" t="str">
        <f t="shared" si="104"/>
        <v/>
      </c>
      <c r="M619" s="95" t="str">
        <f>IF(A619&lt;&gt;"",IF(MID(C619,1,1)="c",SigmaEpsConcrete(I619,$AN$30:$AN$33,$AR$30:$AR$33,$AS$26,$AS$27,$AS$28,$AQ$20,$AU$19),""),"")</f>
        <v/>
      </c>
      <c r="N619" s="95" t="str">
        <f>IF(A619&lt;&gt;"",IF(MID(C619,1,1)="r",SigmaEpsReinf(J619,$AS$42:$AS$43,$AS$41,$AS$39,$AS$40,$AQ$38),""),"")</f>
        <v/>
      </c>
      <c r="Q619" s="92" t="str">
        <f t="shared" si="106"/>
        <v/>
      </c>
      <c r="R619" s="92" t="str">
        <f t="shared" si="107"/>
        <v/>
      </c>
      <c r="U619" s="5"/>
      <c r="V619" s="5"/>
      <c r="W619" s="94" t="str">
        <f t="shared" si="105"/>
        <v/>
      </c>
      <c r="X619" s="94" t="str">
        <f t="shared" si="108"/>
        <v/>
      </c>
      <c r="Y619" s="5"/>
      <c r="BK619" s="8"/>
      <c r="BL619" s="5"/>
      <c r="BM619" s="5"/>
      <c r="BN619" s="5"/>
      <c r="BO619" s="5"/>
      <c r="BP619" s="1"/>
      <c r="BQ619" s="1"/>
      <c r="BR619" s="1"/>
      <c r="BS619" s="1"/>
      <c r="BT619" s="1"/>
      <c r="BU619" s="4"/>
      <c r="BV619" s="1"/>
      <c r="BW619" s="3"/>
      <c r="BX619" s="4"/>
      <c r="BY619" s="5"/>
      <c r="BZ619" s="5"/>
      <c r="CA619" s="5"/>
      <c r="CB619" s="5"/>
      <c r="CC619" s="5"/>
      <c r="CD619" s="43"/>
    </row>
    <row r="620" spans="1:82" ht="15" customHeight="1" x14ac:dyDescent="0.25">
      <c r="A620" s="8"/>
      <c r="B620" s="5"/>
      <c r="C620" s="5"/>
      <c r="D620" s="5"/>
      <c r="E620" s="5"/>
      <c r="F620" s="94" t="str">
        <f t="shared" si="99"/>
        <v/>
      </c>
      <c r="G620" s="94" t="str">
        <f t="shared" si="100"/>
        <v/>
      </c>
      <c r="H620" s="127" t="str">
        <f>IF(A620&lt;&gt;"",IF(MID(C620,1,1)="c",$AS$26,IF(MID(C620,1,1)="r",$AS$41,IF(MID(C620,1,1)="p",#REF!,#REF!))),"")</f>
        <v/>
      </c>
      <c r="I620" s="92" t="str">
        <f t="shared" si="101"/>
        <v/>
      </c>
      <c r="J620" s="92" t="str">
        <f t="shared" si="102"/>
        <v/>
      </c>
      <c r="K620" s="92" t="str">
        <f t="shared" si="103"/>
        <v/>
      </c>
      <c r="L620" s="92" t="str">
        <f t="shared" si="104"/>
        <v/>
      </c>
      <c r="M620" s="95" t="str">
        <f>IF(A620&lt;&gt;"",IF(MID(C620,1,1)="c",SigmaEpsConcrete(I620,$AN$30:$AN$33,$AR$30:$AR$33,$AS$26,$AS$27,$AS$28,$AQ$20,$AU$19),""),"")</f>
        <v/>
      </c>
      <c r="N620" s="95" t="str">
        <f>IF(A620&lt;&gt;"",IF(MID(C620,1,1)="r",SigmaEpsReinf(J620,$AS$42:$AS$43,$AS$41,$AS$39,$AS$40,$AQ$38),""),"")</f>
        <v/>
      </c>
      <c r="Q620" s="92" t="str">
        <f t="shared" si="106"/>
        <v/>
      </c>
      <c r="R620" s="92" t="str">
        <f t="shared" si="107"/>
        <v/>
      </c>
      <c r="U620" s="5"/>
      <c r="V620" s="5"/>
      <c r="W620" s="94" t="str">
        <f t="shared" si="105"/>
        <v/>
      </c>
      <c r="X620" s="94" t="str">
        <f t="shared" si="108"/>
        <v/>
      </c>
      <c r="Y620" s="5"/>
      <c r="BK620" s="8"/>
      <c r="BL620" s="5"/>
      <c r="BM620" s="5"/>
      <c r="BN620" s="5"/>
      <c r="BO620" s="5"/>
      <c r="BP620" s="1"/>
      <c r="BQ620" s="1"/>
      <c r="BR620" s="1"/>
      <c r="BS620" s="1"/>
      <c r="BT620" s="1"/>
      <c r="BU620" s="4"/>
      <c r="BV620" s="1"/>
      <c r="BW620" s="3"/>
      <c r="BX620" s="4"/>
      <c r="BY620" s="5"/>
      <c r="BZ620" s="5"/>
      <c r="CA620" s="5"/>
      <c r="CB620" s="5"/>
      <c r="CC620" s="5"/>
      <c r="CD620" s="43"/>
    </row>
    <row r="621" spans="1:82" ht="15" customHeight="1" x14ac:dyDescent="0.25">
      <c r="A621" s="8"/>
      <c r="B621" s="5"/>
      <c r="C621" s="5"/>
      <c r="D621" s="5"/>
      <c r="E621" s="5"/>
      <c r="F621" s="94" t="str">
        <f t="shared" si="99"/>
        <v/>
      </c>
      <c r="G621" s="94" t="str">
        <f t="shared" si="100"/>
        <v/>
      </c>
      <c r="H621" s="127" t="str">
        <f>IF(A621&lt;&gt;"",IF(MID(C621,1,1)="c",$AS$26,IF(MID(C621,1,1)="r",$AS$41,IF(MID(C621,1,1)="p",#REF!,#REF!))),"")</f>
        <v/>
      </c>
      <c r="I621" s="92" t="str">
        <f t="shared" si="101"/>
        <v/>
      </c>
      <c r="J621" s="92" t="str">
        <f t="shared" si="102"/>
        <v/>
      </c>
      <c r="K621" s="92" t="str">
        <f t="shared" si="103"/>
        <v/>
      </c>
      <c r="L621" s="92" t="str">
        <f t="shared" si="104"/>
        <v/>
      </c>
      <c r="M621" s="95" t="str">
        <f>IF(A621&lt;&gt;"",IF(MID(C621,1,1)="c",SigmaEpsConcrete(I621,$AN$30:$AN$33,$AR$30:$AR$33,$AS$26,$AS$27,$AS$28,$AQ$20,$AU$19),""),"")</f>
        <v/>
      </c>
      <c r="N621" s="95" t="str">
        <f>IF(A621&lt;&gt;"",IF(MID(C621,1,1)="r",SigmaEpsReinf(J621,$AS$42:$AS$43,$AS$41,$AS$39,$AS$40,$AQ$38),""),"")</f>
        <v/>
      </c>
      <c r="Q621" s="92" t="str">
        <f t="shared" si="106"/>
        <v/>
      </c>
      <c r="R621" s="92" t="str">
        <f t="shared" si="107"/>
        <v/>
      </c>
      <c r="U621" s="5"/>
      <c r="V621" s="5"/>
      <c r="W621" s="94" t="str">
        <f t="shared" si="105"/>
        <v/>
      </c>
      <c r="X621" s="94" t="str">
        <f t="shared" si="108"/>
        <v/>
      </c>
      <c r="Y621" s="5"/>
      <c r="BK621" s="8"/>
      <c r="BL621" s="5"/>
      <c r="BM621" s="5"/>
      <c r="BN621" s="5"/>
      <c r="BO621" s="5"/>
      <c r="BP621" s="1"/>
      <c r="BQ621" s="1"/>
      <c r="BR621" s="1"/>
      <c r="BS621" s="1"/>
      <c r="BT621" s="1"/>
      <c r="BU621" s="4"/>
      <c r="BV621" s="1"/>
      <c r="BW621" s="3"/>
      <c r="BX621" s="4"/>
      <c r="BY621" s="5"/>
      <c r="BZ621" s="5"/>
      <c r="CA621" s="5"/>
      <c r="CB621" s="5"/>
      <c r="CC621" s="5"/>
      <c r="CD621" s="43"/>
    </row>
    <row r="622" spans="1:82" ht="15" customHeight="1" x14ac:dyDescent="0.25">
      <c r="A622" s="8"/>
      <c r="B622" s="5"/>
      <c r="C622" s="5"/>
      <c r="D622" s="5"/>
      <c r="E622" s="5"/>
      <c r="F622" s="94" t="str">
        <f t="shared" si="99"/>
        <v/>
      </c>
      <c r="G622" s="94" t="str">
        <f t="shared" si="100"/>
        <v/>
      </c>
      <c r="H622" s="127" t="str">
        <f>IF(A622&lt;&gt;"",IF(MID(C622,1,1)="c",$AS$26,IF(MID(C622,1,1)="r",$AS$41,IF(MID(C622,1,1)="p",#REF!,#REF!))),"")</f>
        <v/>
      </c>
      <c r="I622" s="92" t="str">
        <f t="shared" si="101"/>
        <v/>
      </c>
      <c r="J622" s="92" t="str">
        <f t="shared" si="102"/>
        <v/>
      </c>
      <c r="K622" s="92" t="str">
        <f t="shared" si="103"/>
        <v/>
      </c>
      <c r="L622" s="92" t="str">
        <f t="shared" si="104"/>
        <v/>
      </c>
      <c r="M622" s="95" t="str">
        <f>IF(A622&lt;&gt;"",IF(MID(C622,1,1)="c",SigmaEpsConcrete(I622,$AN$30:$AN$33,$AR$30:$AR$33,$AS$26,$AS$27,$AS$28,$AQ$20,$AU$19),""),"")</f>
        <v/>
      </c>
      <c r="N622" s="95" t="str">
        <f>IF(A622&lt;&gt;"",IF(MID(C622,1,1)="r",SigmaEpsReinf(J622,$AS$42:$AS$43,$AS$41,$AS$39,$AS$40,$AQ$38),""),"")</f>
        <v/>
      </c>
      <c r="Q622" s="92" t="str">
        <f t="shared" si="106"/>
        <v/>
      </c>
      <c r="R622" s="92" t="str">
        <f t="shared" si="107"/>
        <v/>
      </c>
      <c r="U622" s="5"/>
      <c r="V622" s="5"/>
      <c r="W622" s="94" t="str">
        <f t="shared" si="105"/>
        <v/>
      </c>
      <c r="X622" s="94" t="str">
        <f t="shared" si="108"/>
        <v/>
      </c>
      <c r="Y622" s="5"/>
      <c r="BK622" s="8"/>
      <c r="BL622" s="5"/>
      <c r="BM622" s="5"/>
      <c r="BN622" s="5"/>
      <c r="BO622" s="5"/>
      <c r="BP622" s="1"/>
      <c r="BQ622" s="1"/>
      <c r="BR622" s="1"/>
      <c r="BS622" s="1"/>
      <c r="BT622" s="1"/>
      <c r="BU622" s="4"/>
      <c r="BV622" s="1"/>
      <c r="BW622" s="3"/>
      <c r="BX622" s="4"/>
      <c r="BY622" s="5"/>
      <c r="BZ622" s="5"/>
      <c r="CA622" s="5"/>
      <c r="CB622" s="5"/>
      <c r="CC622" s="5"/>
      <c r="CD622" s="43"/>
    </row>
    <row r="623" spans="1:82" ht="15" customHeight="1" x14ac:dyDescent="0.25">
      <c r="A623" s="8"/>
      <c r="B623" s="5"/>
      <c r="C623" s="5"/>
      <c r="D623" s="5"/>
      <c r="E623" s="5"/>
      <c r="F623" s="94" t="str">
        <f t="shared" si="99"/>
        <v/>
      </c>
      <c r="G623" s="94" t="str">
        <f t="shared" si="100"/>
        <v/>
      </c>
      <c r="H623" s="127" t="str">
        <f>IF(A623&lt;&gt;"",IF(MID(C623,1,1)="c",$AS$26,IF(MID(C623,1,1)="r",$AS$41,IF(MID(C623,1,1)="p",#REF!,#REF!))),"")</f>
        <v/>
      </c>
      <c r="I623" s="92" t="str">
        <f t="shared" si="101"/>
        <v/>
      </c>
      <c r="J623" s="92" t="str">
        <f t="shared" si="102"/>
        <v/>
      </c>
      <c r="K623" s="92" t="str">
        <f t="shared" si="103"/>
        <v/>
      </c>
      <c r="L623" s="92" t="str">
        <f t="shared" si="104"/>
        <v/>
      </c>
      <c r="M623" s="95" t="str">
        <f>IF(A623&lt;&gt;"",IF(MID(C623,1,1)="c",SigmaEpsConcrete(I623,$AN$30:$AN$33,$AR$30:$AR$33,$AS$26,$AS$27,$AS$28,$AQ$20,$AU$19),""),"")</f>
        <v/>
      </c>
      <c r="N623" s="95" t="str">
        <f>IF(A623&lt;&gt;"",IF(MID(C623,1,1)="r",SigmaEpsReinf(J623,$AS$42:$AS$43,$AS$41,$AS$39,$AS$40,$AQ$38),""),"")</f>
        <v/>
      </c>
      <c r="Q623" s="92" t="str">
        <f t="shared" si="106"/>
        <v/>
      </c>
      <c r="R623" s="92" t="str">
        <f t="shared" si="107"/>
        <v/>
      </c>
      <c r="U623" s="5"/>
      <c r="V623" s="5"/>
      <c r="W623" s="94" t="str">
        <f t="shared" si="105"/>
        <v/>
      </c>
      <c r="X623" s="94" t="str">
        <f t="shared" si="108"/>
        <v/>
      </c>
      <c r="Y623" s="5"/>
      <c r="BK623" s="8"/>
      <c r="BL623" s="5"/>
      <c r="BM623" s="5"/>
      <c r="BN623" s="5"/>
      <c r="BO623" s="5"/>
      <c r="BP623" s="1"/>
      <c r="BQ623" s="1"/>
      <c r="BR623" s="1"/>
      <c r="BS623" s="1"/>
      <c r="BT623" s="1"/>
      <c r="BU623" s="4"/>
      <c r="BV623" s="1"/>
      <c r="BW623" s="3"/>
      <c r="BX623" s="4"/>
      <c r="BY623" s="5"/>
      <c r="BZ623" s="5"/>
      <c r="CA623" s="5"/>
      <c r="CB623" s="5"/>
      <c r="CC623" s="5"/>
      <c r="CD623" s="43"/>
    </row>
    <row r="624" spans="1:82" ht="15" customHeight="1" x14ac:dyDescent="0.25">
      <c r="A624" s="8"/>
      <c r="B624" s="5"/>
      <c r="C624" s="5"/>
      <c r="D624" s="5"/>
      <c r="E624" s="5"/>
      <c r="F624" s="94" t="str">
        <f t="shared" si="99"/>
        <v/>
      </c>
      <c r="G624" s="94" t="str">
        <f t="shared" si="100"/>
        <v/>
      </c>
      <c r="H624" s="127" t="str">
        <f>IF(A624&lt;&gt;"",IF(MID(C624,1,1)="c",$AS$26,IF(MID(C624,1,1)="r",$AS$41,IF(MID(C624,1,1)="p",#REF!,#REF!))),"")</f>
        <v/>
      </c>
      <c r="I624" s="92" t="str">
        <f t="shared" si="101"/>
        <v/>
      </c>
      <c r="J624" s="92" t="str">
        <f t="shared" si="102"/>
        <v/>
      </c>
      <c r="K624" s="92" t="str">
        <f t="shared" si="103"/>
        <v/>
      </c>
      <c r="L624" s="92" t="str">
        <f t="shared" si="104"/>
        <v/>
      </c>
      <c r="M624" s="95" t="str">
        <f>IF(A624&lt;&gt;"",IF(MID(C624,1,1)="c",SigmaEpsConcrete(I624,$AN$30:$AN$33,$AR$30:$AR$33,$AS$26,$AS$27,$AS$28,$AQ$20,$AU$19),""),"")</f>
        <v/>
      </c>
      <c r="N624" s="95" t="str">
        <f>IF(A624&lt;&gt;"",IF(MID(C624,1,1)="r",SigmaEpsReinf(J624,$AS$42:$AS$43,$AS$41,$AS$39,$AS$40,$AQ$38),""),"")</f>
        <v/>
      </c>
      <c r="Q624" s="92" t="str">
        <f t="shared" si="106"/>
        <v/>
      </c>
      <c r="R624" s="92" t="str">
        <f t="shared" si="107"/>
        <v/>
      </c>
      <c r="U624" s="5"/>
      <c r="V624" s="5"/>
      <c r="W624" s="94" t="str">
        <f t="shared" si="105"/>
        <v/>
      </c>
      <c r="X624" s="94" t="str">
        <f t="shared" si="108"/>
        <v/>
      </c>
      <c r="Y624" s="5"/>
      <c r="BK624" s="8"/>
      <c r="BL624" s="5"/>
      <c r="BM624" s="5"/>
      <c r="BN624" s="5"/>
      <c r="BO624" s="5"/>
      <c r="BP624" s="1"/>
      <c r="BQ624" s="1"/>
      <c r="BR624" s="1"/>
      <c r="BS624" s="1"/>
      <c r="BT624" s="1"/>
      <c r="BU624" s="4"/>
      <c r="BV624" s="1"/>
      <c r="BW624" s="3"/>
      <c r="BX624" s="4"/>
      <c r="BY624" s="5"/>
      <c r="BZ624" s="5"/>
      <c r="CA624" s="5"/>
      <c r="CB624" s="5"/>
      <c r="CC624" s="5"/>
      <c r="CD624" s="43"/>
    </row>
    <row r="625" spans="1:82" ht="15" customHeight="1" x14ac:dyDescent="0.25">
      <c r="A625" s="8"/>
      <c r="B625" s="5"/>
      <c r="C625" s="5"/>
      <c r="D625" s="5"/>
      <c r="E625" s="5"/>
      <c r="F625" s="94" t="str">
        <f t="shared" si="99"/>
        <v/>
      </c>
      <c r="G625" s="94" t="str">
        <f t="shared" si="100"/>
        <v/>
      </c>
      <c r="H625" s="127" t="str">
        <f>IF(A625&lt;&gt;"",IF(MID(C625,1,1)="c",$AS$26,IF(MID(C625,1,1)="r",$AS$41,IF(MID(C625,1,1)="p",#REF!,#REF!))),"")</f>
        <v/>
      </c>
      <c r="I625" s="92" t="str">
        <f t="shared" si="101"/>
        <v/>
      </c>
      <c r="J625" s="92" t="str">
        <f t="shared" si="102"/>
        <v/>
      </c>
      <c r="K625" s="92" t="str">
        <f t="shared" si="103"/>
        <v/>
      </c>
      <c r="L625" s="92" t="str">
        <f t="shared" si="104"/>
        <v/>
      </c>
      <c r="M625" s="95" t="str">
        <f>IF(A625&lt;&gt;"",IF(MID(C625,1,1)="c",SigmaEpsConcrete(I625,$AN$30:$AN$33,$AR$30:$AR$33,$AS$26,$AS$27,$AS$28,$AQ$20,$AU$19),""),"")</f>
        <v/>
      </c>
      <c r="N625" s="95" t="str">
        <f>IF(A625&lt;&gt;"",IF(MID(C625,1,1)="r",SigmaEpsReinf(J625,$AS$42:$AS$43,$AS$41,$AS$39,$AS$40,$AQ$38),""),"")</f>
        <v/>
      </c>
      <c r="Q625" s="92" t="str">
        <f t="shared" si="106"/>
        <v/>
      </c>
      <c r="R625" s="92" t="str">
        <f t="shared" si="107"/>
        <v/>
      </c>
      <c r="U625" s="5"/>
      <c r="V625" s="5"/>
      <c r="W625" s="94" t="str">
        <f t="shared" si="105"/>
        <v/>
      </c>
      <c r="X625" s="94" t="str">
        <f t="shared" si="108"/>
        <v/>
      </c>
      <c r="Y625" s="5"/>
      <c r="BK625" s="8"/>
      <c r="BL625" s="5"/>
      <c r="BM625" s="5"/>
      <c r="BN625" s="5"/>
      <c r="BO625" s="5"/>
      <c r="BP625" s="1"/>
      <c r="BQ625" s="1"/>
      <c r="BR625" s="1"/>
      <c r="BS625" s="1"/>
      <c r="BT625" s="1"/>
      <c r="BU625" s="4"/>
      <c r="BV625" s="1"/>
      <c r="BW625" s="3"/>
      <c r="BX625" s="4"/>
      <c r="BY625" s="5"/>
      <c r="BZ625" s="5"/>
      <c r="CA625" s="5"/>
      <c r="CB625" s="5"/>
      <c r="CC625" s="5"/>
      <c r="CD625" s="43"/>
    </row>
    <row r="626" spans="1:82" ht="15" customHeight="1" x14ac:dyDescent="0.25">
      <c r="A626" s="8"/>
      <c r="B626" s="5"/>
      <c r="C626" s="5"/>
      <c r="D626" s="5"/>
      <c r="E626" s="5"/>
      <c r="F626" s="94" t="str">
        <f t="shared" si="99"/>
        <v/>
      </c>
      <c r="G626" s="94" t="str">
        <f t="shared" si="100"/>
        <v/>
      </c>
      <c r="H626" s="127" t="str">
        <f>IF(A626&lt;&gt;"",IF(MID(C626,1,1)="c",$AS$26,IF(MID(C626,1,1)="r",$AS$41,IF(MID(C626,1,1)="p",#REF!,#REF!))),"")</f>
        <v/>
      </c>
      <c r="I626" s="92" t="str">
        <f t="shared" si="101"/>
        <v/>
      </c>
      <c r="J626" s="92" t="str">
        <f t="shared" si="102"/>
        <v/>
      </c>
      <c r="K626" s="92" t="str">
        <f t="shared" si="103"/>
        <v/>
      </c>
      <c r="L626" s="92" t="str">
        <f t="shared" si="104"/>
        <v/>
      </c>
      <c r="M626" s="95" t="str">
        <f>IF(A626&lt;&gt;"",IF(MID(C626,1,1)="c",SigmaEpsConcrete(I626,$AN$30:$AN$33,$AR$30:$AR$33,$AS$26,$AS$27,$AS$28,$AQ$20,$AU$19),""),"")</f>
        <v/>
      </c>
      <c r="N626" s="95" t="str">
        <f>IF(A626&lt;&gt;"",IF(MID(C626,1,1)="r",SigmaEpsReinf(J626,$AS$42:$AS$43,$AS$41,$AS$39,$AS$40,$AQ$38),""),"")</f>
        <v/>
      </c>
      <c r="Q626" s="92" t="str">
        <f t="shared" si="106"/>
        <v/>
      </c>
      <c r="R626" s="92" t="str">
        <f t="shared" si="107"/>
        <v/>
      </c>
      <c r="U626" s="5"/>
      <c r="V626" s="5"/>
      <c r="W626" s="94" t="str">
        <f t="shared" si="105"/>
        <v/>
      </c>
      <c r="X626" s="94" t="str">
        <f t="shared" si="108"/>
        <v/>
      </c>
      <c r="Y626" s="5"/>
      <c r="BK626" s="8"/>
      <c r="BL626" s="5"/>
      <c r="BM626" s="5"/>
      <c r="BN626" s="5"/>
      <c r="BO626" s="5"/>
      <c r="BP626" s="1"/>
      <c r="BQ626" s="1"/>
      <c r="BR626" s="1"/>
      <c r="BS626" s="1"/>
      <c r="BT626" s="1"/>
      <c r="BU626" s="4"/>
      <c r="BV626" s="1"/>
      <c r="BW626" s="3"/>
      <c r="BX626" s="4"/>
      <c r="BY626" s="5"/>
      <c r="BZ626" s="5"/>
      <c r="CA626" s="5"/>
      <c r="CB626" s="5"/>
      <c r="CC626" s="5"/>
      <c r="CD626" s="43"/>
    </row>
    <row r="627" spans="1:82" ht="15" customHeight="1" x14ac:dyDescent="0.25">
      <c r="A627" s="8"/>
      <c r="B627" s="5"/>
      <c r="C627" s="5"/>
      <c r="D627" s="5"/>
      <c r="E627" s="5"/>
      <c r="F627" s="94" t="str">
        <f t="shared" si="99"/>
        <v/>
      </c>
      <c r="G627" s="94" t="str">
        <f t="shared" si="100"/>
        <v/>
      </c>
      <c r="H627" s="127" t="str">
        <f>IF(A627&lt;&gt;"",IF(MID(C627,1,1)="c",$AS$26,IF(MID(C627,1,1)="r",$AS$41,IF(MID(C627,1,1)="p",#REF!,#REF!))),"")</f>
        <v/>
      </c>
      <c r="I627" s="92" t="str">
        <f t="shared" si="101"/>
        <v/>
      </c>
      <c r="J627" s="92" t="str">
        <f t="shared" si="102"/>
        <v/>
      </c>
      <c r="K627" s="92" t="str">
        <f t="shared" si="103"/>
        <v/>
      </c>
      <c r="L627" s="92" t="str">
        <f t="shared" si="104"/>
        <v/>
      </c>
      <c r="M627" s="95" t="str">
        <f>IF(A627&lt;&gt;"",IF(MID(C627,1,1)="c",SigmaEpsConcrete(I627,$AN$30:$AN$33,$AR$30:$AR$33,$AS$26,$AS$27,$AS$28,$AQ$20,$AU$19),""),"")</f>
        <v/>
      </c>
      <c r="N627" s="95" t="str">
        <f>IF(A627&lt;&gt;"",IF(MID(C627,1,1)="r",SigmaEpsReinf(J627,$AS$42:$AS$43,$AS$41,$AS$39,$AS$40,$AQ$38),""),"")</f>
        <v/>
      </c>
      <c r="Q627" s="92" t="str">
        <f t="shared" si="106"/>
        <v/>
      </c>
      <c r="R627" s="92" t="str">
        <f t="shared" si="107"/>
        <v/>
      </c>
      <c r="U627" s="5"/>
      <c r="V627" s="5"/>
      <c r="W627" s="94" t="str">
        <f t="shared" si="105"/>
        <v/>
      </c>
      <c r="X627" s="94" t="str">
        <f t="shared" si="108"/>
        <v/>
      </c>
      <c r="Y627" s="5"/>
      <c r="BK627" s="8"/>
      <c r="BL627" s="5"/>
      <c r="BM627" s="5"/>
      <c r="BN627" s="5"/>
      <c r="BO627" s="5"/>
      <c r="BP627" s="1"/>
      <c r="BQ627" s="1"/>
      <c r="BR627" s="1"/>
      <c r="BS627" s="1"/>
      <c r="BT627" s="1"/>
      <c r="BU627" s="4"/>
      <c r="BV627" s="1"/>
      <c r="BW627" s="3"/>
      <c r="BX627" s="4"/>
      <c r="BY627" s="5"/>
      <c r="BZ627" s="5"/>
      <c r="CA627" s="5"/>
      <c r="CB627" s="5"/>
      <c r="CC627" s="5"/>
      <c r="CD627" s="43"/>
    </row>
    <row r="628" spans="1:82" ht="15" customHeight="1" x14ac:dyDescent="0.25">
      <c r="A628" s="8"/>
      <c r="B628" s="5"/>
      <c r="C628" s="5"/>
      <c r="D628" s="5"/>
      <c r="E628" s="5"/>
      <c r="F628" s="94" t="str">
        <f t="shared" si="99"/>
        <v/>
      </c>
      <c r="G628" s="94" t="str">
        <f t="shared" si="100"/>
        <v/>
      </c>
      <c r="H628" s="127" t="str">
        <f>IF(A628&lt;&gt;"",IF(MID(C628,1,1)="c",$AS$26,IF(MID(C628,1,1)="r",$AS$41,IF(MID(C628,1,1)="p",#REF!,#REF!))),"")</f>
        <v/>
      </c>
      <c r="I628" s="92" t="str">
        <f t="shared" si="101"/>
        <v/>
      </c>
      <c r="J628" s="92" t="str">
        <f t="shared" si="102"/>
        <v/>
      </c>
      <c r="K628" s="92" t="str">
        <f t="shared" si="103"/>
        <v/>
      </c>
      <c r="L628" s="92" t="str">
        <f t="shared" si="104"/>
        <v/>
      </c>
      <c r="M628" s="95" t="str">
        <f>IF(A628&lt;&gt;"",IF(MID(C628,1,1)="c",SigmaEpsConcrete(I628,$AN$30:$AN$33,$AR$30:$AR$33,$AS$26,$AS$27,$AS$28,$AQ$20,$AU$19),""),"")</f>
        <v/>
      </c>
      <c r="N628" s="95" t="str">
        <f>IF(A628&lt;&gt;"",IF(MID(C628,1,1)="r",SigmaEpsReinf(J628,$AS$42:$AS$43,$AS$41,$AS$39,$AS$40,$AQ$38),""),"")</f>
        <v/>
      </c>
      <c r="Q628" s="92" t="str">
        <f t="shared" si="106"/>
        <v/>
      </c>
      <c r="R628" s="92" t="str">
        <f t="shared" si="107"/>
        <v/>
      </c>
      <c r="U628" s="5"/>
      <c r="V628" s="5"/>
      <c r="W628" s="94" t="str">
        <f t="shared" si="105"/>
        <v/>
      </c>
      <c r="X628" s="94" t="str">
        <f t="shared" si="108"/>
        <v/>
      </c>
      <c r="Y628" s="5"/>
      <c r="BK628" s="8"/>
      <c r="BL628" s="5"/>
      <c r="BM628" s="5"/>
      <c r="BN628" s="5"/>
      <c r="BO628" s="5"/>
      <c r="BP628" s="1"/>
      <c r="BQ628" s="1"/>
      <c r="BR628" s="1"/>
      <c r="BS628" s="1"/>
      <c r="BT628" s="1"/>
      <c r="BU628" s="4"/>
      <c r="BV628" s="1"/>
      <c r="BW628" s="3"/>
      <c r="BX628" s="4"/>
      <c r="BY628" s="5"/>
      <c r="BZ628" s="5"/>
      <c r="CA628" s="5"/>
      <c r="CB628" s="5"/>
      <c r="CC628" s="5"/>
      <c r="CD628" s="43"/>
    </row>
    <row r="629" spans="1:82" ht="15" customHeight="1" x14ac:dyDescent="0.25">
      <c r="A629" s="8"/>
      <c r="B629" s="5"/>
      <c r="C629" s="5"/>
      <c r="D629" s="5"/>
      <c r="E629" s="5"/>
      <c r="F629" s="94" t="str">
        <f t="shared" si="99"/>
        <v/>
      </c>
      <c r="G629" s="94" t="str">
        <f t="shared" si="100"/>
        <v/>
      </c>
      <c r="H629" s="127" t="str">
        <f>IF(A629&lt;&gt;"",IF(MID(C629,1,1)="c",$AS$26,IF(MID(C629,1,1)="r",$AS$41,IF(MID(C629,1,1)="p",#REF!,#REF!))),"")</f>
        <v/>
      </c>
      <c r="I629" s="92" t="str">
        <f t="shared" si="101"/>
        <v/>
      </c>
      <c r="J629" s="92" t="str">
        <f t="shared" si="102"/>
        <v/>
      </c>
      <c r="K629" s="92" t="str">
        <f t="shared" si="103"/>
        <v/>
      </c>
      <c r="L629" s="92" t="str">
        <f t="shared" si="104"/>
        <v/>
      </c>
      <c r="M629" s="95" t="str">
        <f>IF(A629&lt;&gt;"",IF(MID(C629,1,1)="c",SigmaEpsConcrete(I629,$AN$30:$AN$33,$AR$30:$AR$33,$AS$26,$AS$27,$AS$28,$AQ$20,$AU$19),""),"")</f>
        <v/>
      </c>
      <c r="N629" s="95" t="str">
        <f>IF(A629&lt;&gt;"",IF(MID(C629,1,1)="r",SigmaEpsReinf(J629,$AS$42:$AS$43,$AS$41,$AS$39,$AS$40,$AQ$38),""),"")</f>
        <v/>
      </c>
      <c r="Q629" s="92" t="str">
        <f t="shared" si="106"/>
        <v/>
      </c>
      <c r="R629" s="92" t="str">
        <f t="shared" si="107"/>
        <v/>
      </c>
      <c r="U629" s="5"/>
      <c r="V629" s="5"/>
      <c r="W629" s="94" t="str">
        <f t="shared" si="105"/>
        <v/>
      </c>
      <c r="X629" s="94" t="str">
        <f t="shared" si="108"/>
        <v/>
      </c>
      <c r="Y629" s="5"/>
      <c r="BK629" s="8"/>
      <c r="BL629" s="5"/>
      <c r="BM629" s="5"/>
      <c r="BN629" s="5"/>
      <c r="BO629" s="5"/>
      <c r="BP629" s="1"/>
      <c r="BQ629" s="1"/>
      <c r="BR629" s="1"/>
      <c r="BS629" s="1"/>
      <c r="BT629" s="1"/>
      <c r="BU629" s="4"/>
      <c r="BV629" s="1"/>
      <c r="BW629" s="3"/>
      <c r="BX629" s="4"/>
      <c r="BY629" s="5"/>
      <c r="BZ629" s="5"/>
      <c r="CA629" s="5"/>
      <c r="CB629" s="5"/>
      <c r="CC629" s="5"/>
      <c r="CD629" s="43"/>
    </row>
    <row r="630" spans="1:82" ht="15" customHeight="1" x14ac:dyDescent="0.25">
      <c r="A630" s="8"/>
      <c r="B630" s="5"/>
      <c r="C630" s="5"/>
      <c r="D630" s="5"/>
      <c r="E630" s="5"/>
      <c r="F630" s="94" t="str">
        <f t="shared" si="99"/>
        <v/>
      </c>
      <c r="G630" s="94" t="str">
        <f t="shared" si="100"/>
        <v/>
      </c>
      <c r="H630" s="127" t="str">
        <f>IF(A630&lt;&gt;"",IF(MID(C630,1,1)="c",$AS$26,IF(MID(C630,1,1)="r",$AS$41,IF(MID(C630,1,1)="p",#REF!,#REF!))),"")</f>
        <v/>
      </c>
      <c r="I630" s="92" t="str">
        <f t="shared" si="101"/>
        <v/>
      </c>
      <c r="J630" s="92" t="str">
        <f t="shared" si="102"/>
        <v/>
      </c>
      <c r="K630" s="92" t="str">
        <f t="shared" si="103"/>
        <v/>
      </c>
      <c r="L630" s="92" t="str">
        <f t="shared" si="104"/>
        <v/>
      </c>
      <c r="M630" s="95" t="str">
        <f>IF(A630&lt;&gt;"",IF(MID(C630,1,1)="c",SigmaEpsConcrete(I630,$AN$30:$AN$33,$AR$30:$AR$33,$AS$26,$AS$27,$AS$28,$AQ$20,$AU$19),""),"")</f>
        <v/>
      </c>
      <c r="N630" s="95" t="str">
        <f>IF(A630&lt;&gt;"",IF(MID(C630,1,1)="r",SigmaEpsReinf(J630,$AS$42:$AS$43,$AS$41,$AS$39,$AS$40,$AQ$38),""),"")</f>
        <v/>
      </c>
      <c r="Q630" s="92" t="str">
        <f t="shared" si="106"/>
        <v/>
      </c>
      <c r="R630" s="92" t="str">
        <f t="shared" si="107"/>
        <v/>
      </c>
      <c r="U630" s="5"/>
      <c r="V630" s="5"/>
      <c r="W630" s="94" t="str">
        <f t="shared" si="105"/>
        <v/>
      </c>
      <c r="X630" s="94" t="str">
        <f t="shared" si="108"/>
        <v/>
      </c>
      <c r="Y630" s="5"/>
      <c r="BK630" s="8"/>
      <c r="BL630" s="5"/>
      <c r="BM630" s="5"/>
      <c r="BN630" s="5"/>
      <c r="BO630" s="5"/>
      <c r="BP630" s="1"/>
      <c r="BQ630" s="1"/>
      <c r="BR630" s="1"/>
      <c r="BS630" s="1"/>
      <c r="BT630" s="1"/>
      <c r="BU630" s="4"/>
      <c r="BV630" s="1"/>
      <c r="BW630" s="3"/>
      <c r="BX630" s="4"/>
      <c r="BY630" s="5"/>
      <c r="BZ630" s="5"/>
      <c r="CA630" s="5"/>
      <c r="CB630" s="5"/>
      <c r="CC630" s="5"/>
      <c r="CD630" s="43"/>
    </row>
    <row r="631" spans="1:82" ht="15" customHeight="1" x14ac:dyDescent="0.25">
      <c r="A631" s="8"/>
      <c r="B631" s="5"/>
      <c r="C631" s="5"/>
      <c r="D631" s="5"/>
      <c r="E631" s="5"/>
      <c r="F631" s="94" t="str">
        <f t="shared" si="99"/>
        <v/>
      </c>
      <c r="G631" s="94" t="str">
        <f t="shared" si="100"/>
        <v/>
      </c>
      <c r="H631" s="127" t="str">
        <f>IF(A631&lt;&gt;"",IF(MID(C631,1,1)="c",$AS$26,IF(MID(C631,1,1)="r",$AS$41,IF(MID(C631,1,1)="p",#REF!,#REF!))),"")</f>
        <v/>
      </c>
      <c r="I631" s="92" t="str">
        <f t="shared" si="101"/>
        <v/>
      </c>
      <c r="J631" s="92" t="str">
        <f t="shared" si="102"/>
        <v/>
      </c>
      <c r="K631" s="92" t="str">
        <f t="shared" si="103"/>
        <v/>
      </c>
      <c r="L631" s="92" t="str">
        <f t="shared" si="104"/>
        <v/>
      </c>
      <c r="M631" s="95" t="str">
        <f>IF(A631&lt;&gt;"",IF(MID(C631,1,1)="c",SigmaEpsConcrete(I631,$AN$30:$AN$33,$AR$30:$AR$33,$AS$26,$AS$27,$AS$28,$AQ$20,$AU$19),""),"")</f>
        <v/>
      </c>
      <c r="N631" s="95" t="str">
        <f>IF(A631&lt;&gt;"",IF(MID(C631,1,1)="r",SigmaEpsReinf(J631,$AS$42:$AS$43,$AS$41,$AS$39,$AS$40,$AQ$38),""),"")</f>
        <v/>
      </c>
      <c r="Q631" s="92" t="str">
        <f t="shared" si="106"/>
        <v/>
      </c>
      <c r="R631" s="92" t="str">
        <f t="shared" si="107"/>
        <v/>
      </c>
      <c r="U631" s="5"/>
      <c r="V631" s="5"/>
      <c r="W631" s="94" t="str">
        <f t="shared" si="105"/>
        <v/>
      </c>
      <c r="X631" s="94" t="str">
        <f t="shared" si="108"/>
        <v/>
      </c>
      <c r="Y631" s="5"/>
      <c r="BK631" s="8"/>
      <c r="BL631" s="5"/>
      <c r="BM631" s="5"/>
      <c r="BN631" s="5"/>
      <c r="BO631" s="5"/>
      <c r="BP631" s="1"/>
      <c r="BQ631" s="1"/>
      <c r="BR631" s="1"/>
      <c r="BS631" s="1"/>
      <c r="BT631" s="1"/>
      <c r="BU631" s="4"/>
      <c r="BV631" s="1"/>
      <c r="BW631" s="3"/>
      <c r="BX631" s="4"/>
      <c r="BY631" s="5"/>
      <c r="BZ631" s="5"/>
      <c r="CA631" s="5"/>
      <c r="CB631" s="5"/>
      <c r="CC631" s="5"/>
      <c r="CD631" s="43"/>
    </row>
    <row r="632" spans="1:82" ht="15" customHeight="1" x14ac:dyDescent="0.25">
      <c r="A632" s="8"/>
      <c r="B632" s="5"/>
      <c r="C632" s="5"/>
      <c r="D632" s="5"/>
      <c r="E632" s="5"/>
      <c r="F632" s="94" t="str">
        <f t="shared" si="99"/>
        <v/>
      </c>
      <c r="G632" s="94" t="str">
        <f t="shared" si="100"/>
        <v/>
      </c>
      <c r="H632" s="127" t="str">
        <f>IF(A632&lt;&gt;"",IF(MID(C632,1,1)="c",$AS$26,IF(MID(C632,1,1)="r",$AS$41,IF(MID(C632,1,1)="p",#REF!,#REF!))),"")</f>
        <v/>
      </c>
      <c r="I632" s="92" t="str">
        <f t="shared" si="101"/>
        <v/>
      </c>
      <c r="J632" s="92" t="str">
        <f t="shared" si="102"/>
        <v/>
      </c>
      <c r="K632" s="92" t="str">
        <f t="shared" si="103"/>
        <v/>
      </c>
      <c r="L632" s="92" t="str">
        <f t="shared" si="104"/>
        <v/>
      </c>
      <c r="M632" s="95" t="str">
        <f>IF(A632&lt;&gt;"",IF(MID(C632,1,1)="c",SigmaEpsConcrete(I632,$AN$30:$AN$33,$AR$30:$AR$33,$AS$26,$AS$27,$AS$28,$AQ$20,$AU$19),""),"")</f>
        <v/>
      </c>
      <c r="N632" s="95" t="str">
        <f>IF(A632&lt;&gt;"",IF(MID(C632,1,1)="r",SigmaEpsReinf(J632,$AS$42:$AS$43,$AS$41,$AS$39,$AS$40,$AQ$38),""),"")</f>
        <v/>
      </c>
      <c r="Q632" s="92" t="str">
        <f t="shared" si="106"/>
        <v/>
      </c>
      <c r="R632" s="92" t="str">
        <f t="shared" si="107"/>
        <v/>
      </c>
      <c r="U632" s="5"/>
      <c r="V632" s="5"/>
      <c r="W632" s="94" t="str">
        <f t="shared" si="105"/>
        <v/>
      </c>
      <c r="X632" s="94" t="str">
        <f t="shared" si="108"/>
        <v/>
      </c>
      <c r="Y632" s="5"/>
      <c r="BK632" s="8"/>
      <c r="BL632" s="5"/>
      <c r="BM632" s="5"/>
      <c r="BN632" s="5"/>
      <c r="BO632" s="5"/>
      <c r="BP632" s="1"/>
      <c r="BQ632" s="1"/>
      <c r="BR632" s="1"/>
      <c r="BS632" s="1"/>
      <c r="BT632" s="1"/>
      <c r="BU632" s="4"/>
      <c r="BV632" s="1"/>
      <c r="BW632" s="3"/>
      <c r="BX632" s="4"/>
      <c r="BY632" s="5"/>
      <c r="BZ632" s="5"/>
      <c r="CA632" s="5"/>
      <c r="CB632" s="5"/>
      <c r="CC632" s="5"/>
      <c r="CD632" s="43"/>
    </row>
    <row r="633" spans="1:82" ht="15" customHeight="1" x14ac:dyDescent="0.25">
      <c r="A633" s="8"/>
      <c r="B633" s="5"/>
      <c r="C633" s="5"/>
      <c r="D633" s="5"/>
      <c r="E633" s="5"/>
      <c r="F633" s="94" t="str">
        <f t="shared" si="99"/>
        <v/>
      </c>
      <c r="G633" s="94" t="str">
        <f t="shared" si="100"/>
        <v/>
      </c>
      <c r="H633" s="127" t="str">
        <f>IF(A633&lt;&gt;"",IF(MID(C633,1,1)="c",$AS$26,IF(MID(C633,1,1)="r",$AS$41,IF(MID(C633,1,1)="p",#REF!,#REF!))),"")</f>
        <v/>
      </c>
      <c r="I633" s="92" t="str">
        <f t="shared" si="101"/>
        <v/>
      </c>
      <c r="J633" s="92" t="str">
        <f t="shared" si="102"/>
        <v/>
      </c>
      <c r="K633" s="92" t="str">
        <f t="shared" si="103"/>
        <v/>
      </c>
      <c r="L633" s="92" t="str">
        <f t="shared" si="104"/>
        <v/>
      </c>
      <c r="M633" s="95" t="str">
        <f>IF(A633&lt;&gt;"",IF(MID(C633,1,1)="c",SigmaEpsConcrete(I633,$AN$30:$AN$33,$AR$30:$AR$33,$AS$26,$AS$27,$AS$28,$AQ$20,$AU$19),""),"")</f>
        <v/>
      </c>
      <c r="N633" s="95" t="str">
        <f>IF(A633&lt;&gt;"",IF(MID(C633,1,1)="r",SigmaEpsReinf(J633,$AS$42:$AS$43,$AS$41,$AS$39,$AS$40,$AQ$38),""),"")</f>
        <v/>
      </c>
      <c r="Q633" s="92" t="str">
        <f t="shared" si="106"/>
        <v/>
      </c>
      <c r="R633" s="92" t="str">
        <f t="shared" si="107"/>
        <v/>
      </c>
      <c r="U633" s="5"/>
      <c r="V633" s="5"/>
      <c r="W633" s="94" t="str">
        <f t="shared" si="105"/>
        <v/>
      </c>
      <c r="X633" s="94" t="str">
        <f t="shared" si="108"/>
        <v/>
      </c>
      <c r="Y633" s="5"/>
      <c r="BK633" s="8"/>
      <c r="BL633" s="5"/>
      <c r="BM633" s="5"/>
      <c r="BN633" s="5"/>
      <c r="BO633" s="5"/>
      <c r="BP633" s="1"/>
      <c r="BQ633" s="1"/>
      <c r="BR633" s="1"/>
      <c r="BS633" s="1"/>
      <c r="BT633" s="1"/>
      <c r="BU633" s="4"/>
      <c r="BV633" s="1"/>
      <c r="BW633" s="3"/>
      <c r="BX633" s="4"/>
      <c r="BY633" s="5"/>
      <c r="BZ633" s="5"/>
      <c r="CA633" s="5"/>
      <c r="CB633" s="5"/>
      <c r="CC633" s="5"/>
      <c r="CD633" s="43"/>
    </row>
    <row r="634" spans="1:82" ht="15" customHeight="1" x14ac:dyDescent="0.25">
      <c r="A634" s="8"/>
      <c r="B634" s="5"/>
      <c r="C634" s="5"/>
      <c r="D634" s="5"/>
      <c r="E634" s="5"/>
      <c r="F634" s="94" t="str">
        <f t="shared" si="99"/>
        <v/>
      </c>
      <c r="G634" s="94" t="str">
        <f t="shared" si="100"/>
        <v/>
      </c>
      <c r="H634" s="127" t="str">
        <f>IF(A634&lt;&gt;"",IF(MID(C634,1,1)="c",$AS$26,IF(MID(C634,1,1)="r",$AS$41,IF(MID(C634,1,1)="p",#REF!,#REF!))),"")</f>
        <v/>
      </c>
      <c r="I634" s="92" t="str">
        <f t="shared" si="101"/>
        <v/>
      </c>
      <c r="J634" s="92" t="str">
        <f t="shared" si="102"/>
        <v/>
      </c>
      <c r="K634" s="92" t="str">
        <f t="shared" si="103"/>
        <v/>
      </c>
      <c r="L634" s="92" t="str">
        <f t="shared" si="104"/>
        <v/>
      </c>
      <c r="M634" s="95" t="str">
        <f>IF(A634&lt;&gt;"",IF(MID(C634,1,1)="c",SigmaEpsConcrete(I634,$AN$30:$AN$33,$AR$30:$AR$33,$AS$26,$AS$27,$AS$28,$AQ$20,$AU$19),""),"")</f>
        <v/>
      </c>
      <c r="N634" s="95" t="str">
        <f>IF(A634&lt;&gt;"",IF(MID(C634,1,1)="r",SigmaEpsReinf(J634,$AS$42:$AS$43,$AS$41,$AS$39,$AS$40,$AQ$38),""),"")</f>
        <v/>
      </c>
      <c r="Q634" s="92" t="str">
        <f t="shared" si="106"/>
        <v/>
      </c>
      <c r="R634" s="92" t="str">
        <f t="shared" si="107"/>
        <v/>
      </c>
      <c r="U634" s="5"/>
      <c r="V634" s="5"/>
      <c r="W634" s="94" t="str">
        <f t="shared" si="105"/>
        <v/>
      </c>
      <c r="X634" s="94" t="str">
        <f t="shared" si="108"/>
        <v/>
      </c>
      <c r="Y634" s="5"/>
      <c r="BK634" s="8"/>
      <c r="BL634" s="5"/>
      <c r="BM634" s="5"/>
      <c r="BN634" s="5"/>
      <c r="BO634" s="5"/>
      <c r="BP634" s="1"/>
      <c r="BQ634" s="1"/>
      <c r="BR634" s="1"/>
      <c r="BS634" s="1"/>
      <c r="BT634" s="1"/>
      <c r="BU634" s="4"/>
      <c r="BV634" s="1"/>
      <c r="BW634" s="3"/>
      <c r="BX634" s="4"/>
      <c r="BY634" s="5"/>
      <c r="BZ634" s="5"/>
      <c r="CA634" s="5"/>
      <c r="CB634" s="5"/>
      <c r="CC634" s="5"/>
      <c r="CD634" s="43"/>
    </row>
    <row r="635" spans="1:82" ht="15" customHeight="1" x14ac:dyDescent="0.25">
      <c r="A635" s="8"/>
      <c r="B635" s="5"/>
      <c r="C635" s="5"/>
      <c r="D635" s="5"/>
      <c r="E635" s="5"/>
      <c r="F635" s="94" t="str">
        <f t="shared" si="99"/>
        <v/>
      </c>
      <c r="G635" s="94" t="str">
        <f t="shared" si="100"/>
        <v/>
      </c>
      <c r="H635" s="127" t="str">
        <f>IF(A635&lt;&gt;"",IF(MID(C635,1,1)="c",$AS$26,IF(MID(C635,1,1)="r",$AS$41,IF(MID(C635,1,1)="p",#REF!,#REF!))),"")</f>
        <v/>
      </c>
      <c r="I635" s="92" t="str">
        <f t="shared" si="101"/>
        <v/>
      </c>
      <c r="J635" s="92" t="str">
        <f t="shared" si="102"/>
        <v/>
      </c>
      <c r="K635" s="92" t="str">
        <f t="shared" si="103"/>
        <v/>
      </c>
      <c r="L635" s="92" t="str">
        <f t="shared" si="104"/>
        <v/>
      </c>
      <c r="M635" s="95" t="str">
        <f>IF(A635&lt;&gt;"",IF(MID(C635,1,1)="c",SigmaEpsConcrete(I635,$AN$30:$AN$33,$AR$30:$AR$33,$AS$26,$AS$27,$AS$28,$AQ$20,$AU$19),""),"")</f>
        <v/>
      </c>
      <c r="N635" s="95" t="str">
        <f>IF(A635&lt;&gt;"",IF(MID(C635,1,1)="r",SigmaEpsReinf(J635,$AS$42:$AS$43,$AS$41,$AS$39,$AS$40,$AQ$38),""),"")</f>
        <v/>
      </c>
      <c r="Q635" s="92" t="str">
        <f t="shared" si="106"/>
        <v/>
      </c>
      <c r="R635" s="92" t="str">
        <f t="shared" si="107"/>
        <v/>
      </c>
      <c r="U635" s="5"/>
      <c r="V635" s="5"/>
      <c r="W635" s="94" t="str">
        <f t="shared" si="105"/>
        <v/>
      </c>
      <c r="X635" s="94" t="str">
        <f t="shared" si="108"/>
        <v/>
      </c>
      <c r="Y635" s="5"/>
      <c r="BK635" s="8"/>
      <c r="BL635" s="5"/>
      <c r="BM635" s="5"/>
      <c r="BN635" s="5"/>
      <c r="BO635" s="5"/>
      <c r="BP635" s="1"/>
      <c r="BQ635" s="1"/>
      <c r="BR635" s="1"/>
      <c r="BS635" s="1"/>
      <c r="BT635" s="1"/>
      <c r="BU635" s="4"/>
      <c r="BV635" s="1"/>
      <c r="BW635" s="3"/>
      <c r="BX635" s="4"/>
      <c r="BY635" s="5"/>
      <c r="BZ635" s="5"/>
      <c r="CA635" s="5"/>
      <c r="CB635" s="5"/>
      <c r="CC635" s="5"/>
      <c r="CD635" s="43"/>
    </row>
    <row r="636" spans="1:82" ht="15" customHeight="1" x14ac:dyDescent="0.25">
      <c r="A636" s="8"/>
      <c r="B636" s="5"/>
      <c r="C636" s="5"/>
      <c r="D636" s="5"/>
      <c r="E636" s="5"/>
      <c r="F636" s="94" t="str">
        <f t="shared" si="99"/>
        <v/>
      </c>
      <c r="G636" s="94" t="str">
        <f t="shared" si="100"/>
        <v/>
      </c>
      <c r="H636" s="127" t="str">
        <f>IF(A636&lt;&gt;"",IF(MID(C636,1,1)="c",$AS$26,IF(MID(C636,1,1)="r",$AS$41,IF(MID(C636,1,1)="p",#REF!,#REF!))),"")</f>
        <v/>
      </c>
      <c r="I636" s="92" t="str">
        <f t="shared" si="101"/>
        <v/>
      </c>
      <c r="J636" s="92" t="str">
        <f t="shared" si="102"/>
        <v/>
      </c>
      <c r="K636" s="92" t="str">
        <f t="shared" si="103"/>
        <v/>
      </c>
      <c r="L636" s="92" t="str">
        <f t="shared" si="104"/>
        <v/>
      </c>
      <c r="M636" s="95" t="str">
        <f>IF(A636&lt;&gt;"",IF(MID(C636,1,1)="c",SigmaEpsConcrete(I636,$AN$30:$AN$33,$AR$30:$AR$33,$AS$26,$AS$27,$AS$28,$AQ$20,$AU$19),""),"")</f>
        <v/>
      </c>
      <c r="N636" s="95" t="str">
        <f>IF(A636&lt;&gt;"",IF(MID(C636,1,1)="r",SigmaEpsReinf(J636,$AS$42:$AS$43,$AS$41,$AS$39,$AS$40,$AQ$38),""),"")</f>
        <v/>
      </c>
      <c r="Q636" s="92" t="str">
        <f t="shared" si="106"/>
        <v/>
      </c>
      <c r="R636" s="92" t="str">
        <f t="shared" si="107"/>
        <v/>
      </c>
      <c r="U636" s="5"/>
      <c r="V636" s="5"/>
      <c r="W636" s="94" t="str">
        <f t="shared" si="105"/>
        <v/>
      </c>
      <c r="X636" s="94" t="str">
        <f t="shared" si="108"/>
        <v/>
      </c>
      <c r="Y636" s="5"/>
      <c r="BK636" s="8"/>
      <c r="BL636" s="5"/>
      <c r="BM636" s="5"/>
      <c r="BN636" s="5"/>
      <c r="BO636" s="5"/>
      <c r="BP636" s="1"/>
      <c r="BQ636" s="1"/>
      <c r="BR636" s="1"/>
      <c r="BS636" s="1"/>
      <c r="BT636" s="1"/>
      <c r="BU636" s="4"/>
      <c r="BV636" s="1"/>
      <c r="BW636" s="3"/>
      <c r="BX636" s="4"/>
      <c r="BY636" s="5"/>
      <c r="BZ636" s="5"/>
      <c r="CA636" s="5"/>
      <c r="CB636" s="5"/>
      <c r="CC636" s="5"/>
      <c r="CD636" s="43"/>
    </row>
    <row r="637" spans="1:82" ht="15" customHeight="1" x14ac:dyDescent="0.25">
      <c r="A637" s="8"/>
      <c r="B637" s="5"/>
      <c r="C637" s="5"/>
      <c r="D637" s="5"/>
      <c r="E637" s="5"/>
      <c r="F637" s="94" t="str">
        <f t="shared" si="99"/>
        <v/>
      </c>
      <c r="G637" s="94" t="str">
        <f t="shared" si="100"/>
        <v/>
      </c>
      <c r="H637" s="127" t="str">
        <f>IF(A637&lt;&gt;"",IF(MID(C637,1,1)="c",$AS$26,IF(MID(C637,1,1)="r",$AS$41,IF(MID(C637,1,1)="p",#REF!,#REF!))),"")</f>
        <v/>
      </c>
      <c r="I637" s="92" t="str">
        <f t="shared" si="101"/>
        <v/>
      </c>
      <c r="J637" s="92" t="str">
        <f t="shared" si="102"/>
        <v/>
      </c>
      <c r="K637" s="92" t="str">
        <f t="shared" si="103"/>
        <v/>
      </c>
      <c r="L637" s="92" t="str">
        <f t="shared" si="104"/>
        <v/>
      </c>
      <c r="M637" s="95" t="str">
        <f>IF(A637&lt;&gt;"",IF(MID(C637,1,1)="c",SigmaEpsConcrete(I637,$AN$30:$AN$33,$AR$30:$AR$33,$AS$26,$AS$27,$AS$28,$AQ$20,$AU$19),""),"")</f>
        <v/>
      </c>
      <c r="N637" s="95" t="str">
        <f>IF(A637&lt;&gt;"",IF(MID(C637,1,1)="r",SigmaEpsReinf(J637,$AS$42:$AS$43,$AS$41,$AS$39,$AS$40,$AQ$38),""),"")</f>
        <v/>
      </c>
      <c r="Q637" s="92" t="str">
        <f t="shared" si="106"/>
        <v/>
      </c>
      <c r="R637" s="92" t="str">
        <f t="shared" si="107"/>
        <v/>
      </c>
      <c r="U637" s="5"/>
      <c r="V637" s="5"/>
      <c r="W637" s="94" t="str">
        <f t="shared" si="105"/>
        <v/>
      </c>
      <c r="X637" s="94" t="str">
        <f t="shared" si="108"/>
        <v/>
      </c>
      <c r="Y637" s="5"/>
      <c r="BK637" s="8"/>
      <c r="BL637" s="5"/>
      <c r="BM637" s="5"/>
      <c r="BN637" s="5"/>
      <c r="BO637" s="5"/>
      <c r="BP637" s="1"/>
      <c r="BQ637" s="1"/>
      <c r="BR637" s="1"/>
      <c r="BS637" s="1"/>
      <c r="BT637" s="1"/>
      <c r="BU637" s="4"/>
      <c r="BV637" s="1"/>
      <c r="BW637" s="3"/>
      <c r="BX637" s="4"/>
      <c r="BY637" s="5"/>
      <c r="BZ637" s="5"/>
      <c r="CA637" s="5"/>
      <c r="CB637" s="5"/>
      <c r="CC637" s="5"/>
      <c r="CD637" s="43"/>
    </row>
    <row r="638" spans="1:82" ht="15" customHeight="1" x14ac:dyDescent="0.25">
      <c r="A638" s="8"/>
      <c r="B638" s="5"/>
      <c r="C638" s="5"/>
      <c r="D638" s="5"/>
      <c r="E638" s="5"/>
      <c r="F638" s="94" t="str">
        <f t="shared" si="99"/>
        <v/>
      </c>
      <c r="G638" s="94" t="str">
        <f t="shared" si="100"/>
        <v/>
      </c>
      <c r="H638" s="127" t="str">
        <f>IF(A638&lt;&gt;"",IF(MID(C638,1,1)="c",$AS$26,IF(MID(C638,1,1)="r",$AS$41,IF(MID(C638,1,1)="p",#REF!,#REF!))),"")</f>
        <v/>
      </c>
      <c r="I638" s="92" t="str">
        <f t="shared" si="101"/>
        <v/>
      </c>
      <c r="J638" s="92" t="str">
        <f t="shared" si="102"/>
        <v/>
      </c>
      <c r="K638" s="92" t="str">
        <f t="shared" si="103"/>
        <v/>
      </c>
      <c r="L638" s="92" t="str">
        <f t="shared" si="104"/>
        <v/>
      </c>
      <c r="M638" s="95" t="str">
        <f>IF(A638&lt;&gt;"",IF(MID(C638,1,1)="c",SigmaEpsConcrete(I638,$AN$30:$AN$33,$AR$30:$AR$33,$AS$26,$AS$27,$AS$28,$AQ$20,$AU$19),""),"")</f>
        <v/>
      </c>
      <c r="N638" s="95" t="str">
        <f>IF(A638&lt;&gt;"",IF(MID(C638,1,1)="r",SigmaEpsReinf(J638,$AS$42:$AS$43,$AS$41,$AS$39,$AS$40,$AQ$38),""),"")</f>
        <v/>
      </c>
      <c r="Q638" s="92" t="str">
        <f t="shared" si="106"/>
        <v/>
      </c>
      <c r="R638" s="92" t="str">
        <f t="shared" si="107"/>
        <v/>
      </c>
      <c r="U638" s="5"/>
      <c r="V638" s="5"/>
      <c r="W638" s="94" t="str">
        <f t="shared" si="105"/>
        <v/>
      </c>
      <c r="X638" s="94" t="str">
        <f t="shared" si="108"/>
        <v/>
      </c>
      <c r="Y638" s="5"/>
      <c r="BK638" s="8"/>
      <c r="BL638" s="5"/>
      <c r="BM638" s="5"/>
      <c r="BN638" s="5"/>
      <c r="BO638" s="5"/>
      <c r="BP638" s="1"/>
      <c r="BQ638" s="1"/>
      <c r="BR638" s="1"/>
      <c r="BS638" s="1"/>
      <c r="BT638" s="1"/>
      <c r="BU638" s="4"/>
      <c r="BV638" s="1"/>
      <c r="BW638" s="3"/>
      <c r="BX638" s="4"/>
      <c r="BY638" s="5"/>
      <c r="BZ638" s="5"/>
      <c r="CA638" s="5"/>
      <c r="CB638" s="5"/>
      <c r="CC638" s="5"/>
      <c r="CD638" s="43"/>
    </row>
    <row r="639" spans="1:82" ht="15" customHeight="1" x14ac:dyDescent="0.25">
      <c r="A639" s="8"/>
      <c r="B639" s="5"/>
      <c r="C639" s="5"/>
      <c r="D639" s="5"/>
      <c r="E639" s="5"/>
      <c r="F639" s="94" t="str">
        <f t="shared" si="99"/>
        <v/>
      </c>
      <c r="G639" s="94" t="str">
        <f t="shared" si="100"/>
        <v/>
      </c>
      <c r="H639" s="127" t="str">
        <f>IF(A639&lt;&gt;"",IF(MID(C639,1,1)="c",$AS$26,IF(MID(C639,1,1)="r",$AS$41,IF(MID(C639,1,1)="p",#REF!,#REF!))),"")</f>
        <v/>
      </c>
      <c r="I639" s="92" t="str">
        <f t="shared" si="101"/>
        <v/>
      </c>
      <c r="J639" s="92" t="str">
        <f t="shared" si="102"/>
        <v/>
      </c>
      <c r="K639" s="92" t="str">
        <f t="shared" si="103"/>
        <v/>
      </c>
      <c r="L639" s="92" t="str">
        <f t="shared" si="104"/>
        <v/>
      </c>
      <c r="M639" s="95" t="str">
        <f>IF(A639&lt;&gt;"",IF(MID(C639,1,1)="c",SigmaEpsConcrete(I639,$AN$30:$AN$33,$AR$30:$AR$33,$AS$26,$AS$27,$AS$28,$AQ$20,$AU$19),""),"")</f>
        <v/>
      </c>
      <c r="N639" s="95" t="str">
        <f>IF(A639&lt;&gt;"",IF(MID(C639,1,1)="r",SigmaEpsReinf(J639,$AS$42:$AS$43,$AS$41,$AS$39,$AS$40,$AQ$38),""),"")</f>
        <v/>
      </c>
      <c r="Q639" s="92" t="str">
        <f t="shared" si="106"/>
        <v/>
      </c>
      <c r="R639" s="92" t="str">
        <f t="shared" si="107"/>
        <v/>
      </c>
      <c r="U639" s="5"/>
      <c r="V639" s="5"/>
      <c r="W639" s="94" t="str">
        <f t="shared" si="105"/>
        <v/>
      </c>
      <c r="X639" s="94" t="str">
        <f t="shared" si="108"/>
        <v/>
      </c>
      <c r="Y639" s="5"/>
      <c r="BK639" s="8"/>
      <c r="BL639" s="5"/>
      <c r="BM639" s="5"/>
      <c r="BN639" s="5"/>
      <c r="BO639" s="5"/>
      <c r="BP639" s="1"/>
      <c r="BQ639" s="1"/>
      <c r="BR639" s="1"/>
      <c r="BS639" s="1"/>
      <c r="BT639" s="1"/>
      <c r="BU639" s="4"/>
      <c r="BV639" s="1"/>
      <c r="BW639" s="3"/>
      <c r="BX639" s="4"/>
      <c r="BY639" s="5"/>
      <c r="BZ639" s="5"/>
      <c r="CA639" s="5"/>
      <c r="CB639" s="5"/>
      <c r="CC639" s="5"/>
      <c r="CD639" s="43"/>
    </row>
    <row r="640" spans="1:82" ht="15" customHeight="1" x14ac:dyDescent="0.25">
      <c r="A640" s="8"/>
      <c r="B640" s="5"/>
      <c r="C640" s="5"/>
      <c r="D640" s="5"/>
      <c r="E640" s="5"/>
      <c r="F640" s="94" t="str">
        <f t="shared" si="99"/>
        <v/>
      </c>
      <c r="G640" s="94" t="str">
        <f t="shared" si="100"/>
        <v/>
      </c>
      <c r="H640" s="127" t="str">
        <f>IF(A640&lt;&gt;"",IF(MID(C640,1,1)="c",$AS$26,IF(MID(C640,1,1)="r",$AS$41,IF(MID(C640,1,1)="p",#REF!,#REF!))),"")</f>
        <v/>
      </c>
      <c r="I640" s="92" t="str">
        <f t="shared" si="101"/>
        <v/>
      </c>
      <c r="J640" s="92" t="str">
        <f t="shared" si="102"/>
        <v/>
      </c>
      <c r="K640" s="92" t="str">
        <f t="shared" si="103"/>
        <v/>
      </c>
      <c r="L640" s="92" t="str">
        <f t="shared" si="104"/>
        <v/>
      </c>
      <c r="M640" s="95" t="str">
        <f>IF(A640&lt;&gt;"",IF(MID(C640,1,1)="c",SigmaEpsConcrete(I640,$AN$30:$AN$33,$AR$30:$AR$33,$AS$26,$AS$27,$AS$28,$AQ$20,$AU$19),""),"")</f>
        <v/>
      </c>
      <c r="N640" s="95" t="str">
        <f>IF(A640&lt;&gt;"",IF(MID(C640,1,1)="r",SigmaEpsReinf(J640,$AS$42:$AS$43,$AS$41,$AS$39,$AS$40,$AQ$38),""),"")</f>
        <v/>
      </c>
      <c r="Q640" s="92" t="str">
        <f t="shared" si="106"/>
        <v/>
      </c>
      <c r="R640" s="92" t="str">
        <f t="shared" si="107"/>
        <v/>
      </c>
      <c r="U640" s="5"/>
      <c r="V640" s="5"/>
      <c r="W640" s="94" t="str">
        <f t="shared" si="105"/>
        <v/>
      </c>
      <c r="X640" s="94" t="str">
        <f t="shared" si="108"/>
        <v/>
      </c>
      <c r="Y640" s="5"/>
      <c r="BK640" s="8"/>
      <c r="BL640" s="5"/>
      <c r="BM640" s="5"/>
      <c r="BN640" s="5"/>
      <c r="BO640" s="5"/>
      <c r="BP640" s="1"/>
      <c r="BQ640" s="1"/>
      <c r="BR640" s="1"/>
      <c r="BS640" s="1"/>
      <c r="BT640" s="1"/>
      <c r="BU640" s="4"/>
      <c r="BV640" s="1"/>
      <c r="BW640" s="3"/>
      <c r="BX640" s="4"/>
      <c r="BY640" s="5"/>
      <c r="BZ640" s="5"/>
      <c r="CA640" s="5"/>
      <c r="CB640" s="5"/>
      <c r="CC640" s="5"/>
      <c r="CD640" s="43"/>
    </row>
    <row r="641" spans="1:82" ht="15" customHeight="1" x14ac:dyDescent="0.25">
      <c r="A641" s="8"/>
      <c r="B641" s="5"/>
      <c r="C641" s="5"/>
      <c r="D641" s="5"/>
      <c r="E641" s="5"/>
      <c r="F641" s="94" t="str">
        <f t="shared" si="99"/>
        <v/>
      </c>
      <c r="G641" s="94" t="str">
        <f t="shared" si="100"/>
        <v/>
      </c>
      <c r="H641" s="127" t="str">
        <f>IF(A641&lt;&gt;"",IF(MID(C641,1,1)="c",$AS$26,IF(MID(C641,1,1)="r",$AS$41,IF(MID(C641,1,1)="p",#REF!,#REF!))),"")</f>
        <v/>
      </c>
      <c r="I641" s="92" t="str">
        <f t="shared" si="101"/>
        <v/>
      </c>
      <c r="J641" s="92" t="str">
        <f t="shared" si="102"/>
        <v/>
      </c>
      <c r="K641" s="92" t="str">
        <f t="shared" si="103"/>
        <v/>
      </c>
      <c r="L641" s="92" t="str">
        <f t="shared" si="104"/>
        <v/>
      </c>
      <c r="M641" s="95" t="str">
        <f>IF(A641&lt;&gt;"",IF(MID(C641,1,1)="c",SigmaEpsConcrete(I641,$AN$30:$AN$33,$AR$30:$AR$33,$AS$26,$AS$27,$AS$28,$AQ$20,$AU$19),""),"")</f>
        <v/>
      </c>
      <c r="N641" s="95" t="str">
        <f>IF(A641&lt;&gt;"",IF(MID(C641,1,1)="r",SigmaEpsReinf(J641,$AS$42:$AS$43,$AS$41,$AS$39,$AS$40,$AQ$38),""),"")</f>
        <v/>
      </c>
      <c r="Q641" s="92" t="str">
        <f t="shared" si="106"/>
        <v/>
      </c>
      <c r="R641" s="92" t="str">
        <f t="shared" si="107"/>
        <v/>
      </c>
      <c r="U641" s="5"/>
      <c r="V641" s="5"/>
      <c r="W641" s="94" t="str">
        <f t="shared" si="105"/>
        <v/>
      </c>
      <c r="X641" s="94" t="str">
        <f t="shared" si="108"/>
        <v/>
      </c>
      <c r="Y641" s="5"/>
      <c r="BK641" s="8"/>
      <c r="BL641" s="5"/>
      <c r="BM641" s="5"/>
      <c r="BN641" s="5"/>
      <c r="BO641" s="5"/>
      <c r="BP641" s="1"/>
      <c r="BQ641" s="1"/>
      <c r="BR641" s="1"/>
      <c r="BS641" s="1"/>
      <c r="BT641" s="1"/>
      <c r="BU641" s="4"/>
      <c r="BV641" s="1"/>
      <c r="BW641" s="3"/>
      <c r="BX641" s="4"/>
      <c r="BY641" s="5"/>
      <c r="BZ641" s="5"/>
      <c r="CA641" s="5"/>
      <c r="CB641" s="5"/>
      <c r="CC641" s="5"/>
      <c r="CD641" s="43"/>
    </row>
    <row r="642" spans="1:82" ht="15" customHeight="1" x14ac:dyDescent="0.25">
      <c r="A642" s="8"/>
      <c r="B642" s="5"/>
      <c r="C642" s="5"/>
      <c r="D642" s="5"/>
      <c r="E642" s="5"/>
      <c r="F642" s="94" t="str">
        <f t="shared" si="99"/>
        <v/>
      </c>
      <c r="G642" s="94" t="str">
        <f t="shared" si="100"/>
        <v/>
      </c>
      <c r="H642" s="127" t="str">
        <f>IF(A642&lt;&gt;"",IF(MID(C642,1,1)="c",$AS$26,IF(MID(C642,1,1)="r",$AS$41,IF(MID(C642,1,1)="p",#REF!,#REF!))),"")</f>
        <v/>
      </c>
      <c r="I642" s="92" t="str">
        <f t="shared" si="101"/>
        <v/>
      </c>
      <c r="J642" s="92" t="str">
        <f t="shared" si="102"/>
        <v/>
      </c>
      <c r="K642" s="92" t="str">
        <f t="shared" si="103"/>
        <v/>
      </c>
      <c r="L642" s="92" t="str">
        <f t="shared" si="104"/>
        <v/>
      </c>
      <c r="M642" s="95" t="str">
        <f>IF(A642&lt;&gt;"",IF(MID(C642,1,1)="c",SigmaEpsConcrete(I642,$AN$30:$AN$33,$AR$30:$AR$33,$AS$26,$AS$27,$AS$28,$AQ$20,$AU$19),""),"")</f>
        <v/>
      </c>
      <c r="N642" s="95" t="str">
        <f>IF(A642&lt;&gt;"",IF(MID(C642,1,1)="r",SigmaEpsReinf(J642,$AS$42:$AS$43,$AS$41,$AS$39,$AS$40,$AQ$38),""),"")</f>
        <v/>
      </c>
      <c r="Q642" s="92" t="str">
        <f t="shared" si="106"/>
        <v/>
      </c>
      <c r="R642" s="92" t="str">
        <f t="shared" si="107"/>
        <v/>
      </c>
      <c r="U642" s="5"/>
      <c r="V642" s="5"/>
      <c r="W642" s="94" t="str">
        <f t="shared" si="105"/>
        <v/>
      </c>
      <c r="X642" s="94" t="str">
        <f t="shared" si="108"/>
        <v/>
      </c>
      <c r="Y642" s="5"/>
      <c r="BK642" s="8"/>
      <c r="BL642" s="5"/>
      <c r="BM642" s="5"/>
      <c r="BN642" s="5"/>
      <c r="BO642" s="5"/>
      <c r="BP642" s="1"/>
      <c r="BQ642" s="1"/>
      <c r="BR642" s="1"/>
      <c r="BS642" s="1"/>
      <c r="BT642" s="1"/>
      <c r="BU642" s="4"/>
      <c r="BV642" s="1"/>
      <c r="BW642" s="3"/>
      <c r="BX642" s="4"/>
      <c r="BY642" s="5"/>
      <c r="BZ642" s="5"/>
      <c r="CA642" s="5"/>
      <c r="CB642" s="5"/>
      <c r="CC642" s="5"/>
      <c r="CD642" s="43"/>
    </row>
    <row r="643" spans="1:82" ht="15" customHeight="1" x14ac:dyDescent="0.25">
      <c r="A643" s="8"/>
      <c r="B643" s="5"/>
      <c r="C643" s="5"/>
      <c r="D643" s="5"/>
      <c r="E643" s="5"/>
      <c r="F643" s="94" t="str">
        <f t="shared" si="99"/>
        <v/>
      </c>
      <c r="G643" s="94" t="str">
        <f t="shared" si="100"/>
        <v/>
      </c>
      <c r="H643" s="127" t="str">
        <f>IF(A643&lt;&gt;"",IF(MID(C643,1,1)="c",$AS$26,IF(MID(C643,1,1)="r",$AS$41,IF(MID(C643,1,1)="p",#REF!,#REF!))),"")</f>
        <v/>
      </c>
      <c r="I643" s="92" t="str">
        <f t="shared" si="101"/>
        <v/>
      </c>
      <c r="J643" s="92" t="str">
        <f t="shared" si="102"/>
        <v/>
      </c>
      <c r="K643" s="92" t="str">
        <f t="shared" si="103"/>
        <v/>
      </c>
      <c r="L643" s="92" t="str">
        <f t="shared" si="104"/>
        <v/>
      </c>
      <c r="M643" s="95" t="str">
        <f>IF(A643&lt;&gt;"",IF(MID(C643,1,1)="c",SigmaEpsConcrete(I643,$AN$30:$AN$33,$AR$30:$AR$33,$AS$26,$AS$27,$AS$28,$AQ$20,$AU$19),""),"")</f>
        <v/>
      </c>
      <c r="N643" s="95" t="str">
        <f>IF(A643&lt;&gt;"",IF(MID(C643,1,1)="r",SigmaEpsReinf(J643,$AS$42:$AS$43,$AS$41,$AS$39,$AS$40,$AQ$38),""),"")</f>
        <v/>
      </c>
      <c r="Q643" s="92" t="str">
        <f t="shared" si="106"/>
        <v/>
      </c>
      <c r="R643" s="92" t="str">
        <f t="shared" si="107"/>
        <v/>
      </c>
      <c r="U643" s="5"/>
      <c r="V643" s="5"/>
      <c r="W643" s="94" t="str">
        <f t="shared" si="105"/>
        <v/>
      </c>
      <c r="X643" s="94" t="str">
        <f t="shared" si="108"/>
        <v/>
      </c>
      <c r="Y643" s="5"/>
      <c r="BK643" s="8"/>
      <c r="BL643" s="5"/>
      <c r="BM643" s="5"/>
      <c r="BN643" s="5"/>
      <c r="BO643" s="5"/>
      <c r="BP643" s="1"/>
      <c r="BQ643" s="1"/>
      <c r="BR643" s="1"/>
      <c r="BS643" s="1"/>
      <c r="BT643" s="1"/>
      <c r="BU643" s="4"/>
      <c r="BV643" s="1"/>
      <c r="BW643" s="3"/>
      <c r="BX643" s="4"/>
      <c r="BY643" s="5"/>
      <c r="BZ643" s="5"/>
      <c r="CA643" s="5"/>
      <c r="CB643" s="5"/>
      <c r="CC643" s="5"/>
      <c r="CD643" s="43"/>
    </row>
    <row r="644" spans="1:82" ht="15" customHeight="1" x14ac:dyDescent="0.25">
      <c r="A644" s="8"/>
      <c r="B644" s="5"/>
      <c r="C644" s="5"/>
      <c r="D644" s="5"/>
      <c r="E644" s="5"/>
      <c r="F644" s="94" t="str">
        <f t="shared" si="99"/>
        <v/>
      </c>
      <c r="G644" s="94" t="str">
        <f t="shared" si="100"/>
        <v/>
      </c>
      <c r="H644" s="127" t="str">
        <f>IF(A644&lt;&gt;"",IF(MID(C644,1,1)="c",$AS$26,IF(MID(C644,1,1)="r",$AS$41,IF(MID(C644,1,1)="p",#REF!,#REF!))),"")</f>
        <v/>
      </c>
      <c r="I644" s="92" t="str">
        <f t="shared" si="101"/>
        <v/>
      </c>
      <c r="J644" s="92" t="str">
        <f t="shared" si="102"/>
        <v/>
      </c>
      <c r="K644" s="92" t="str">
        <f t="shared" si="103"/>
        <v/>
      </c>
      <c r="L644" s="92" t="str">
        <f t="shared" si="104"/>
        <v/>
      </c>
      <c r="M644" s="95" t="str">
        <f>IF(A644&lt;&gt;"",IF(MID(C644,1,1)="c",SigmaEpsConcrete(I644,$AN$30:$AN$33,$AR$30:$AR$33,$AS$26,$AS$27,$AS$28,$AQ$20,$AU$19),""),"")</f>
        <v/>
      </c>
      <c r="N644" s="95" t="str">
        <f>IF(A644&lt;&gt;"",IF(MID(C644,1,1)="r",SigmaEpsReinf(J644,$AS$42:$AS$43,$AS$41,$AS$39,$AS$40,$AQ$38),""),"")</f>
        <v/>
      </c>
      <c r="Q644" s="92" t="str">
        <f t="shared" si="106"/>
        <v/>
      </c>
      <c r="R644" s="92" t="str">
        <f t="shared" si="107"/>
        <v/>
      </c>
      <c r="U644" s="5"/>
      <c r="V644" s="5"/>
      <c r="W644" s="94" t="str">
        <f t="shared" si="105"/>
        <v/>
      </c>
      <c r="X644" s="94" t="str">
        <f t="shared" si="108"/>
        <v/>
      </c>
      <c r="Y644" s="5"/>
      <c r="BK644" s="8"/>
      <c r="BL644" s="5"/>
      <c r="BM644" s="5"/>
      <c r="BN644" s="5"/>
      <c r="BO644" s="5"/>
      <c r="BP644" s="1"/>
      <c r="BQ644" s="1"/>
      <c r="BR644" s="1"/>
      <c r="BS644" s="1"/>
      <c r="BT644" s="1"/>
      <c r="BU644" s="4"/>
      <c r="BV644" s="1"/>
      <c r="BW644" s="3"/>
      <c r="BX644" s="4"/>
      <c r="BY644" s="5"/>
      <c r="BZ644" s="5"/>
      <c r="CA644" s="5"/>
      <c r="CB644" s="5"/>
      <c r="CC644" s="5"/>
      <c r="CD644" s="43"/>
    </row>
    <row r="645" spans="1:82" ht="15" customHeight="1" x14ac:dyDescent="0.25">
      <c r="A645" s="8"/>
      <c r="B645" s="5"/>
      <c r="C645" s="5"/>
      <c r="D645" s="5"/>
      <c r="E645" s="5"/>
      <c r="F645" s="94" t="str">
        <f t="shared" si="99"/>
        <v/>
      </c>
      <c r="G645" s="94" t="str">
        <f t="shared" si="100"/>
        <v/>
      </c>
      <c r="H645" s="127" t="str">
        <f>IF(A645&lt;&gt;"",IF(MID(C645,1,1)="c",$AS$26,IF(MID(C645,1,1)="r",$AS$41,IF(MID(C645,1,1)="p",#REF!,#REF!))),"")</f>
        <v/>
      </c>
      <c r="I645" s="92" t="str">
        <f t="shared" si="101"/>
        <v/>
      </c>
      <c r="J645" s="92" t="str">
        <f t="shared" si="102"/>
        <v/>
      </c>
      <c r="K645" s="92" t="str">
        <f t="shared" si="103"/>
        <v/>
      </c>
      <c r="L645" s="92" t="str">
        <f t="shared" si="104"/>
        <v/>
      </c>
      <c r="M645" s="95" t="str">
        <f>IF(A645&lt;&gt;"",IF(MID(C645,1,1)="c",SigmaEpsConcrete(I645,$AN$30:$AN$33,$AR$30:$AR$33,$AS$26,$AS$27,$AS$28,$AQ$20,$AU$19),""),"")</f>
        <v/>
      </c>
      <c r="N645" s="95" t="str">
        <f>IF(A645&lt;&gt;"",IF(MID(C645,1,1)="r",SigmaEpsReinf(J645,$AS$42:$AS$43,$AS$41,$AS$39,$AS$40,$AQ$38),""),"")</f>
        <v/>
      </c>
      <c r="Q645" s="92" t="str">
        <f t="shared" si="106"/>
        <v/>
      </c>
      <c r="R645" s="92" t="str">
        <f t="shared" si="107"/>
        <v/>
      </c>
      <c r="U645" s="5"/>
      <c r="V645" s="5"/>
      <c r="W645" s="94" t="str">
        <f t="shared" si="105"/>
        <v/>
      </c>
      <c r="X645" s="94" t="str">
        <f t="shared" si="108"/>
        <v/>
      </c>
      <c r="Y645" s="5"/>
      <c r="BK645" s="8"/>
      <c r="BL645" s="5"/>
      <c r="BM645" s="5"/>
      <c r="BN645" s="5"/>
      <c r="BO645" s="5"/>
      <c r="BP645" s="1"/>
      <c r="BQ645" s="1"/>
      <c r="BR645" s="1"/>
      <c r="BS645" s="1"/>
      <c r="BT645" s="1"/>
      <c r="BU645" s="4"/>
      <c r="BV645" s="1"/>
      <c r="BW645" s="3"/>
      <c r="BX645" s="4"/>
      <c r="BY645" s="5"/>
      <c r="BZ645" s="5"/>
      <c r="CA645" s="5"/>
      <c r="CB645" s="5"/>
      <c r="CC645" s="5"/>
      <c r="CD645" s="43"/>
    </row>
    <row r="646" spans="1:82" ht="15" customHeight="1" x14ac:dyDescent="0.25">
      <c r="A646" s="8"/>
      <c r="B646" s="5"/>
      <c r="C646" s="5"/>
      <c r="D646" s="5"/>
      <c r="E646" s="5"/>
      <c r="F646" s="94" t="str">
        <f t="shared" si="99"/>
        <v/>
      </c>
      <c r="G646" s="94" t="str">
        <f t="shared" si="100"/>
        <v/>
      </c>
      <c r="H646" s="127" t="str">
        <f>IF(A646&lt;&gt;"",IF(MID(C646,1,1)="c",$AS$26,IF(MID(C646,1,1)="r",$AS$41,IF(MID(C646,1,1)="p",#REF!,#REF!))),"")</f>
        <v/>
      </c>
      <c r="I646" s="92" t="str">
        <f t="shared" si="101"/>
        <v/>
      </c>
      <c r="J646" s="92" t="str">
        <f t="shared" si="102"/>
        <v/>
      </c>
      <c r="K646" s="92" t="str">
        <f t="shared" si="103"/>
        <v/>
      </c>
      <c r="L646" s="92" t="str">
        <f t="shared" si="104"/>
        <v/>
      </c>
      <c r="M646" s="95" t="str">
        <f>IF(A646&lt;&gt;"",IF(MID(C646,1,1)="c",SigmaEpsConcrete(I646,$AN$30:$AN$33,$AR$30:$AR$33,$AS$26,$AS$27,$AS$28,$AQ$20,$AU$19),""),"")</f>
        <v/>
      </c>
      <c r="N646" s="95" t="str">
        <f>IF(A646&lt;&gt;"",IF(MID(C646,1,1)="r",SigmaEpsReinf(J646,$AS$42:$AS$43,$AS$41,$AS$39,$AS$40,$AQ$38),""),"")</f>
        <v/>
      </c>
      <c r="Q646" s="92" t="str">
        <f t="shared" si="106"/>
        <v/>
      </c>
      <c r="R646" s="92" t="str">
        <f t="shared" si="107"/>
        <v/>
      </c>
      <c r="U646" s="5"/>
      <c r="V646" s="5"/>
      <c r="W646" s="94" t="str">
        <f t="shared" si="105"/>
        <v/>
      </c>
      <c r="X646" s="94" t="str">
        <f t="shared" si="108"/>
        <v/>
      </c>
      <c r="Y646" s="5"/>
      <c r="BK646" s="8"/>
      <c r="BL646" s="5"/>
      <c r="BM646" s="5"/>
      <c r="BN646" s="5"/>
      <c r="BO646" s="5"/>
      <c r="BP646" s="1"/>
      <c r="BQ646" s="1"/>
      <c r="BR646" s="1"/>
      <c r="BS646" s="1"/>
      <c r="BT646" s="1"/>
      <c r="BU646" s="4"/>
      <c r="BV646" s="1"/>
      <c r="BW646" s="3"/>
      <c r="BX646" s="4"/>
      <c r="BY646" s="5"/>
      <c r="BZ646" s="5"/>
      <c r="CA646" s="5"/>
      <c r="CB646" s="5"/>
      <c r="CC646" s="5"/>
      <c r="CD646" s="43"/>
    </row>
    <row r="647" spans="1:82" ht="15" customHeight="1" x14ac:dyDescent="0.25">
      <c r="A647" s="8"/>
      <c r="B647" s="5"/>
      <c r="C647" s="5"/>
      <c r="D647" s="5"/>
      <c r="E647" s="5"/>
      <c r="F647" s="94" t="str">
        <f t="shared" si="99"/>
        <v/>
      </c>
      <c r="G647" s="94" t="str">
        <f t="shared" si="100"/>
        <v/>
      </c>
      <c r="H647" s="127" t="str">
        <f>IF(A647&lt;&gt;"",IF(MID(C647,1,1)="c",$AS$26,IF(MID(C647,1,1)="r",$AS$41,IF(MID(C647,1,1)="p",#REF!,#REF!))),"")</f>
        <v/>
      </c>
      <c r="I647" s="92" t="str">
        <f t="shared" si="101"/>
        <v/>
      </c>
      <c r="J647" s="92" t="str">
        <f t="shared" si="102"/>
        <v/>
      </c>
      <c r="K647" s="92" t="str">
        <f t="shared" si="103"/>
        <v/>
      </c>
      <c r="L647" s="92" t="str">
        <f t="shared" si="104"/>
        <v/>
      </c>
      <c r="M647" s="95" t="str">
        <f>IF(A647&lt;&gt;"",IF(MID(C647,1,1)="c",SigmaEpsConcrete(I647,$AN$30:$AN$33,$AR$30:$AR$33,$AS$26,$AS$27,$AS$28,$AQ$20,$AU$19),""),"")</f>
        <v/>
      </c>
      <c r="N647" s="95" t="str">
        <f>IF(A647&lt;&gt;"",IF(MID(C647,1,1)="r",SigmaEpsReinf(J647,$AS$42:$AS$43,$AS$41,$AS$39,$AS$40,$AQ$38),""),"")</f>
        <v/>
      </c>
      <c r="Q647" s="92" t="str">
        <f t="shared" si="106"/>
        <v/>
      </c>
      <c r="R647" s="92" t="str">
        <f t="shared" si="107"/>
        <v/>
      </c>
      <c r="U647" s="5"/>
      <c r="V647" s="5"/>
      <c r="W647" s="94" t="str">
        <f t="shared" si="105"/>
        <v/>
      </c>
      <c r="X647" s="94" t="str">
        <f t="shared" si="108"/>
        <v/>
      </c>
      <c r="Y647" s="5"/>
      <c r="BK647" s="8"/>
      <c r="BL647" s="5"/>
      <c r="BM647" s="5"/>
      <c r="BN647" s="5"/>
      <c r="BO647" s="5"/>
      <c r="BP647" s="1"/>
      <c r="BQ647" s="1"/>
      <c r="BR647" s="1"/>
      <c r="BS647" s="1"/>
      <c r="BT647" s="1"/>
      <c r="BU647" s="4"/>
      <c r="BV647" s="1"/>
      <c r="BW647" s="3"/>
      <c r="BX647" s="4"/>
      <c r="BY647" s="5"/>
      <c r="BZ647" s="5"/>
      <c r="CA647" s="5"/>
      <c r="CB647" s="5"/>
      <c r="CC647" s="5"/>
      <c r="CD647" s="43"/>
    </row>
    <row r="648" spans="1:82" ht="15" customHeight="1" x14ac:dyDescent="0.25">
      <c r="A648" s="8"/>
      <c r="B648" s="5"/>
      <c r="C648" s="5"/>
      <c r="D648" s="5"/>
      <c r="E648" s="5"/>
      <c r="F648" s="94" t="str">
        <f t="shared" si="99"/>
        <v/>
      </c>
      <c r="G648" s="94" t="str">
        <f t="shared" si="100"/>
        <v/>
      </c>
      <c r="H648" s="127" t="str">
        <f>IF(A648&lt;&gt;"",IF(MID(C648,1,1)="c",$AS$26,IF(MID(C648,1,1)="r",$AS$41,IF(MID(C648,1,1)="p",#REF!,#REF!))),"")</f>
        <v/>
      </c>
      <c r="I648" s="92" t="str">
        <f t="shared" si="101"/>
        <v/>
      </c>
      <c r="J648" s="92" t="str">
        <f t="shared" si="102"/>
        <v/>
      </c>
      <c r="K648" s="92" t="str">
        <f t="shared" si="103"/>
        <v/>
      </c>
      <c r="L648" s="92" t="str">
        <f t="shared" si="104"/>
        <v/>
      </c>
      <c r="M648" s="95" t="str">
        <f>IF(A648&lt;&gt;"",IF(MID(C648,1,1)="c",SigmaEpsConcrete(I648,$AN$30:$AN$33,$AR$30:$AR$33,$AS$26,$AS$27,$AS$28,$AQ$20,$AU$19),""),"")</f>
        <v/>
      </c>
      <c r="N648" s="95" t="str">
        <f>IF(A648&lt;&gt;"",IF(MID(C648,1,1)="r",SigmaEpsReinf(J648,$AS$42:$AS$43,$AS$41,$AS$39,$AS$40,$AQ$38),""),"")</f>
        <v/>
      </c>
      <c r="Q648" s="92" t="str">
        <f t="shared" si="106"/>
        <v/>
      </c>
      <c r="R648" s="92" t="str">
        <f t="shared" si="107"/>
        <v/>
      </c>
      <c r="U648" s="5"/>
      <c r="V648" s="5"/>
      <c r="W648" s="94" t="str">
        <f t="shared" si="105"/>
        <v/>
      </c>
      <c r="X648" s="94" t="str">
        <f t="shared" si="108"/>
        <v/>
      </c>
      <c r="Y648" s="5"/>
      <c r="BK648" s="8"/>
      <c r="BL648" s="5"/>
      <c r="BM648" s="5"/>
      <c r="BN648" s="5"/>
      <c r="BO648" s="5"/>
      <c r="BP648" s="1"/>
      <c r="BQ648" s="1"/>
      <c r="BR648" s="1"/>
      <c r="BS648" s="1"/>
      <c r="BT648" s="1"/>
      <c r="BU648" s="4"/>
      <c r="BV648" s="1"/>
      <c r="BW648" s="3"/>
      <c r="BX648" s="4"/>
      <c r="BY648" s="5"/>
      <c r="BZ648" s="5"/>
      <c r="CA648" s="5"/>
      <c r="CB648" s="5"/>
      <c r="CC648" s="5"/>
      <c r="CD648" s="43"/>
    </row>
    <row r="649" spans="1:82" ht="15" customHeight="1" x14ac:dyDescent="0.25">
      <c r="A649" s="8"/>
      <c r="B649" s="5"/>
      <c r="C649" s="5"/>
      <c r="D649" s="5"/>
      <c r="E649" s="5"/>
      <c r="F649" s="94" t="str">
        <f t="shared" si="99"/>
        <v/>
      </c>
      <c r="G649" s="94" t="str">
        <f t="shared" si="100"/>
        <v/>
      </c>
      <c r="H649" s="127" t="str">
        <f>IF(A649&lt;&gt;"",IF(MID(C649,1,1)="c",$AS$26,IF(MID(C649,1,1)="r",$AS$41,IF(MID(C649,1,1)="p",#REF!,#REF!))),"")</f>
        <v/>
      </c>
      <c r="I649" s="92" t="str">
        <f t="shared" si="101"/>
        <v/>
      </c>
      <c r="J649" s="92" t="str">
        <f t="shared" si="102"/>
        <v/>
      </c>
      <c r="K649" s="92" t="str">
        <f t="shared" si="103"/>
        <v/>
      </c>
      <c r="L649" s="92" t="str">
        <f t="shared" si="104"/>
        <v/>
      </c>
      <c r="M649" s="95" t="str">
        <f>IF(A649&lt;&gt;"",IF(MID(C649,1,1)="c",SigmaEpsConcrete(I649,$AN$30:$AN$33,$AR$30:$AR$33,$AS$26,$AS$27,$AS$28,$AQ$20,$AU$19),""),"")</f>
        <v/>
      </c>
      <c r="N649" s="95" t="str">
        <f>IF(A649&lt;&gt;"",IF(MID(C649,1,1)="r",SigmaEpsReinf(J649,$AS$42:$AS$43,$AS$41,$AS$39,$AS$40,$AQ$38),""),"")</f>
        <v/>
      </c>
      <c r="Q649" s="92" t="str">
        <f t="shared" si="106"/>
        <v/>
      </c>
      <c r="R649" s="92" t="str">
        <f t="shared" si="107"/>
        <v/>
      </c>
      <c r="U649" s="5"/>
      <c r="V649" s="5"/>
      <c r="W649" s="94" t="str">
        <f t="shared" si="105"/>
        <v/>
      </c>
      <c r="X649" s="94" t="str">
        <f t="shared" si="108"/>
        <v/>
      </c>
      <c r="Y649" s="5"/>
      <c r="BK649" s="8"/>
      <c r="BL649" s="5"/>
      <c r="BM649" s="5"/>
      <c r="BN649" s="5"/>
      <c r="BO649" s="5"/>
      <c r="BP649" s="1"/>
      <c r="BQ649" s="1"/>
      <c r="BR649" s="1"/>
      <c r="BS649" s="1"/>
      <c r="BT649" s="1"/>
      <c r="BU649" s="4"/>
      <c r="BV649" s="1"/>
      <c r="BW649" s="3"/>
      <c r="BX649" s="4"/>
      <c r="BY649" s="5"/>
      <c r="BZ649" s="5"/>
      <c r="CA649" s="5"/>
      <c r="CB649" s="5"/>
      <c r="CC649" s="5"/>
      <c r="CD649" s="43"/>
    </row>
    <row r="650" spans="1:82" ht="15" customHeight="1" x14ac:dyDescent="0.25">
      <c r="A650" s="8"/>
      <c r="B650" s="5"/>
      <c r="C650" s="5"/>
      <c r="D650" s="5"/>
      <c r="E650" s="5"/>
      <c r="F650" s="94" t="str">
        <f t="shared" ref="F650:F713" si="109">IF(A650&lt;&gt;"",(D650-$AU$86)/10,"")</f>
        <v/>
      </c>
      <c r="G650" s="94" t="str">
        <f t="shared" ref="G650:G713" si="110">IF(A650&lt;&gt;"",(E650-$AU$87)/10,"")</f>
        <v/>
      </c>
      <c r="H650" s="127" t="str">
        <f>IF(A650&lt;&gt;"",IF(MID(C650,1,1)="c",$AS$26,IF(MID(C650,1,1)="r",$AS$41,IF(MID(C650,1,1)="p",#REF!,#REF!))),"")</f>
        <v/>
      </c>
      <c r="I650" s="92" t="str">
        <f t="shared" ref="I650:I713" si="111">IF($A650&lt;&gt;"",IF(MID($C650,1,1)="c",$Y$3+$Y$4*$F650+$Y$5*$G650+$BR$43,""),"")</f>
        <v/>
      </c>
      <c r="J650" s="92" t="str">
        <f t="shared" ref="J650:J713" si="112">IF($A650&lt;&gt;"",IF(MID($C650,1,1)="r",$Y$3+$Y$4*$F650+$Y$5*$G650+$BR$43,""),"")</f>
        <v/>
      </c>
      <c r="K650" s="92" t="str">
        <f t="shared" ref="K650:K713" si="113">IF($A650&lt;&gt;"",IF(MID($C650,1,1)="u",$Y$3+$Y$4*$F650+$Y$5*$G650+$BR$43,""),"")</f>
        <v/>
      </c>
      <c r="L650" s="92" t="str">
        <f t="shared" ref="L650:L713" si="114">IF($A650&lt;&gt;"",IF(MID($C650,1,1)="p",$Y$3+$Y$4*$F650+$Y$5*$G650+$BR$43,""),"")</f>
        <v/>
      </c>
      <c r="M650" s="95" t="str">
        <f>IF(A650&lt;&gt;"",IF(MID(C650,1,1)="c",SigmaEpsConcrete(I650,$AN$30:$AN$33,$AR$30:$AR$33,$AS$26,$AS$27,$AS$28,$AQ$20,$AU$19),""),"")</f>
        <v/>
      </c>
      <c r="N650" s="95" t="str">
        <f>IF(A650&lt;&gt;"",IF(MID(C650,1,1)="r",SigmaEpsReinf(J650,$AS$42:$AS$43,$AS$41,$AS$39,$AS$40,$AQ$38),""),"")</f>
        <v/>
      </c>
      <c r="Q650" s="92" t="str">
        <f t="shared" si="106"/>
        <v/>
      </c>
      <c r="R650" s="92" t="str">
        <f t="shared" si="107"/>
        <v/>
      </c>
      <c r="U650" s="5"/>
      <c r="V650" s="5"/>
      <c r="W650" s="94" t="str">
        <f t="shared" ref="W650:W713" si="115">IF(A650&lt;&gt;"",F650-$AU$105,"")</f>
        <v/>
      </c>
      <c r="X650" s="94" t="str">
        <f t="shared" si="108"/>
        <v/>
      </c>
      <c r="Y650" s="5"/>
      <c r="BK650" s="8"/>
      <c r="BL650" s="5"/>
      <c r="BM650" s="5"/>
      <c r="BN650" s="5"/>
      <c r="BO650" s="5"/>
      <c r="BP650" s="1"/>
      <c r="BQ650" s="1"/>
      <c r="BR650" s="1"/>
      <c r="BS650" s="1"/>
      <c r="BT650" s="1"/>
      <c r="BU650" s="4"/>
      <c r="BV650" s="1"/>
      <c r="BW650" s="3"/>
      <c r="BX650" s="4"/>
      <c r="BY650" s="5"/>
      <c r="BZ650" s="5"/>
      <c r="CA650" s="5"/>
      <c r="CB650" s="5"/>
      <c r="CC650" s="5"/>
      <c r="CD650" s="43"/>
    </row>
    <row r="651" spans="1:82" ht="15" customHeight="1" x14ac:dyDescent="0.25">
      <c r="A651" s="8"/>
      <c r="B651" s="5"/>
      <c r="C651" s="5"/>
      <c r="D651" s="5"/>
      <c r="E651" s="5"/>
      <c r="F651" s="94" t="str">
        <f t="shared" si="109"/>
        <v/>
      </c>
      <c r="G651" s="94" t="str">
        <f t="shared" si="110"/>
        <v/>
      </c>
      <c r="H651" s="127" t="str">
        <f>IF(A651&lt;&gt;"",IF(MID(C651,1,1)="c",$AS$26,IF(MID(C651,1,1)="r",$AS$41,IF(MID(C651,1,1)="p",#REF!,#REF!))),"")</f>
        <v/>
      </c>
      <c r="I651" s="92" t="str">
        <f t="shared" si="111"/>
        <v/>
      </c>
      <c r="J651" s="92" t="str">
        <f t="shared" si="112"/>
        <v/>
      </c>
      <c r="K651" s="92" t="str">
        <f t="shared" si="113"/>
        <v/>
      </c>
      <c r="L651" s="92" t="str">
        <f t="shared" si="114"/>
        <v/>
      </c>
      <c r="M651" s="95" t="str">
        <f>IF(A651&lt;&gt;"",IF(MID(C651,1,1)="c",SigmaEpsConcrete(I651,$AN$30:$AN$33,$AR$30:$AR$33,$AS$26,$AS$27,$AS$28,$AQ$20,$AU$19),""),"")</f>
        <v/>
      </c>
      <c r="N651" s="95" t="str">
        <f>IF(A651&lt;&gt;"",IF(MID(C651,1,1)="r",SigmaEpsReinf(J651,$AS$42:$AS$43,$AS$41,$AS$39,$AS$40,$AQ$38),""),"")</f>
        <v/>
      </c>
      <c r="Q651" s="92" t="str">
        <f t="shared" ref="Q651:Q714" si="116">IF(A651&lt;&gt;"",IF(MID(C651,1,1)="c",IF(ISERROR(M651/I651),"",M651/I651),""),"")</f>
        <v/>
      </c>
      <c r="R651" s="92" t="str">
        <f t="shared" ref="R651:R714" si="117">IF(A651&lt;&gt;"",IF(MID(C651,1,1)="r",IF(ISERROR(N651/J651),"",N651/J651),""),"")</f>
        <v/>
      </c>
      <c r="U651" s="5"/>
      <c r="V651" s="5"/>
      <c r="W651" s="94" t="str">
        <f t="shared" si="115"/>
        <v/>
      </c>
      <c r="X651" s="94" t="str">
        <f t="shared" ref="X651:X714" si="118">IF(B651&lt;&gt;"",G651-$AU$106,"")</f>
        <v/>
      </c>
      <c r="Y651" s="5"/>
      <c r="BK651" s="8"/>
      <c r="BL651" s="5"/>
      <c r="BM651" s="5"/>
      <c r="BN651" s="5"/>
      <c r="BO651" s="5"/>
      <c r="BP651" s="1"/>
      <c r="BQ651" s="1"/>
      <c r="BR651" s="1"/>
      <c r="BS651" s="1"/>
      <c r="BT651" s="1"/>
      <c r="BU651" s="4"/>
      <c r="BV651" s="1"/>
      <c r="BW651" s="3"/>
      <c r="BX651" s="4"/>
      <c r="BY651" s="5"/>
      <c r="BZ651" s="5"/>
      <c r="CA651" s="5"/>
      <c r="CB651" s="5"/>
      <c r="CC651" s="5"/>
      <c r="CD651" s="43"/>
    </row>
    <row r="652" spans="1:82" ht="15" customHeight="1" x14ac:dyDescent="0.25">
      <c r="A652" s="8"/>
      <c r="B652" s="5"/>
      <c r="C652" s="5"/>
      <c r="D652" s="5"/>
      <c r="E652" s="5"/>
      <c r="F652" s="94" t="str">
        <f t="shared" si="109"/>
        <v/>
      </c>
      <c r="G652" s="94" t="str">
        <f t="shared" si="110"/>
        <v/>
      </c>
      <c r="H652" s="127" t="str">
        <f>IF(A652&lt;&gt;"",IF(MID(C652,1,1)="c",$AS$26,IF(MID(C652,1,1)="r",$AS$41,IF(MID(C652,1,1)="p",#REF!,#REF!))),"")</f>
        <v/>
      </c>
      <c r="I652" s="92" t="str">
        <f t="shared" si="111"/>
        <v/>
      </c>
      <c r="J652" s="92" t="str">
        <f t="shared" si="112"/>
        <v/>
      </c>
      <c r="K652" s="92" t="str">
        <f t="shared" si="113"/>
        <v/>
      </c>
      <c r="L652" s="92" t="str">
        <f t="shared" si="114"/>
        <v/>
      </c>
      <c r="M652" s="95" t="str">
        <f>IF(A652&lt;&gt;"",IF(MID(C652,1,1)="c",SigmaEpsConcrete(I652,$AN$30:$AN$33,$AR$30:$AR$33,$AS$26,$AS$27,$AS$28,$AQ$20,$AU$19),""),"")</f>
        <v/>
      </c>
      <c r="N652" s="95" t="str">
        <f>IF(A652&lt;&gt;"",IF(MID(C652,1,1)="r",SigmaEpsReinf(J652,$AS$42:$AS$43,$AS$41,$AS$39,$AS$40,$AQ$38),""),"")</f>
        <v/>
      </c>
      <c r="Q652" s="92" t="str">
        <f t="shared" si="116"/>
        <v/>
      </c>
      <c r="R652" s="92" t="str">
        <f t="shared" si="117"/>
        <v/>
      </c>
      <c r="U652" s="5"/>
      <c r="V652" s="5"/>
      <c r="W652" s="94" t="str">
        <f t="shared" si="115"/>
        <v/>
      </c>
      <c r="X652" s="94" t="str">
        <f t="shared" si="118"/>
        <v/>
      </c>
      <c r="Y652" s="5"/>
      <c r="BK652" s="8"/>
      <c r="BL652" s="5"/>
      <c r="BM652" s="5"/>
      <c r="BN652" s="5"/>
      <c r="BO652" s="5"/>
      <c r="BP652" s="1"/>
      <c r="BQ652" s="1"/>
      <c r="BR652" s="1"/>
      <c r="BS652" s="1"/>
      <c r="BT652" s="1"/>
      <c r="BU652" s="4"/>
      <c r="BV652" s="1"/>
      <c r="BW652" s="3"/>
      <c r="BX652" s="4"/>
      <c r="BY652" s="5"/>
      <c r="BZ652" s="5"/>
      <c r="CA652" s="5"/>
      <c r="CB652" s="5"/>
      <c r="CC652" s="5"/>
      <c r="CD652" s="43"/>
    </row>
    <row r="653" spans="1:82" ht="15" customHeight="1" x14ac:dyDescent="0.25">
      <c r="A653" s="8"/>
      <c r="B653" s="5"/>
      <c r="C653" s="5"/>
      <c r="D653" s="5"/>
      <c r="E653" s="5"/>
      <c r="F653" s="94" t="str">
        <f t="shared" si="109"/>
        <v/>
      </c>
      <c r="G653" s="94" t="str">
        <f t="shared" si="110"/>
        <v/>
      </c>
      <c r="H653" s="127" t="str">
        <f>IF(A653&lt;&gt;"",IF(MID(C653,1,1)="c",$AS$26,IF(MID(C653,1,1)="r",$AS$41,IF(MID(C653,1,1)="p",#REF!,#REF!))),"")</f>
        <v/>
      </c>
      <c r="I653" s="92" t="str">
        <f t="shared" si="111"/>
        <v/>
      </c>
      <c r="J653" s="92" t="str">
        <f t="shared" si="112"/>
        <v/>
      </c>
      <c r="K653" s="92" t="str">
        <f t="shared" si="113"/>
        <v/>
      </c>
      <c r="L653" s="92" t="str">
        <f t="shared" si="114"/>
        <v/>
      </c>
      <c r="M653" s="95" t="str">
        <f>IF(A653&lt;&gt;"",IF(MID(C653,1,1)="c",SigmaEpsConcrete(I653,$AN$30:$AN$33,$AR$30:$AR$33,$AS$26,$AS$27,$AS$28,$AQ$20,$AU$19),""),"")</f>
        <v/>
      </c>
      <c r="N653" s="95" t="str">
        <f>IF(A653&lt;&gt;"",IF(MID(C653,1,1)="r",SigmaEpsReinf(J653,$AS$42:$AS$43,$AS$41,$AS$39,$AS$40,$AQ$38),""),"")</f>
        <v/>
      </c>
      <c r="Q653" s="92" t="str">
        <f t="shared" si="116"/>
        <v/>
      </c>
      <c r="R653" s="92" t="str">
        <f t="shared" si="117"/>
        <v/>
      </c>
      <c r="U653" s="5"/>
      <c r="V653" s="5"/>
      <c r="W653" s="94" t="str">
        <f t="shared" si="115"/>
        <v/>
      </c>
      <c r="X653" s="94" t="str">
        <f t="shared" si="118"/>
        <v/>
      </c>
      <c r="Y653" s="5"/>
      <c r="BK653" s="8"/>
      <c r="BL653" s="5"/>
      <c r="BM653" s="5"/>
      <c r="BN653" s="5"/>
      <c r="BO653" s="5"/>
      <c r="BP653" s="1"/>
      <c r="BQ653" s="1"/>
      <c r="BR653" s="1"/>
      <c r="BS653" s="1"/>
      <c r="BT653" s="1"/>
      <c r="BU653" s="4"/>
      <c r="BV653" s="1"/>
      <c r="BW653" s="3"/>
      <c r="BX653" s="4"/>
      <c r="BY653" s="5"/>
      <c r="BZ653" s="5"/>
      <c r="CA653" s="5"/>
      <c r="CB653" s="5"/>
      <c r="CC653" s="5"/>
      <c r="CD653" s="43"/>
    </row>
    <row r="654" spans="1:82" ht="15" customHeight="1" x14ac:dyDescent="0.25">
      <c r="A654" s="8"/>
      <c r="B654" s="5"/>
      <c r="C654" s="5"/>
      <c r="D654" s="5"/>
      <c r="E654" s="5"/>
      <c r="F654" s="94" t="str">
        <f t="shared" si="109"/>
        <v/>
      </c>
      <c r="G654" s="94" t="str">
        <f t="shared" si="110"/>
        <v/>
      </c>
      <c r="H654" s="127" t="str">
        <f>IF(A654&lt;&gt;"",IF(MID(C654,1,1)="c",$AS$26,IF(MID(C654,1,1)="r",$AS$41,IF(MID(C654,1,1)="p",#REF!,#REF!))),"")</f>
        <v/>
      </c>
      <c r="I654" s="92" t="str">
        <f t="shared" si="111"/>
        <v/>
      </c>
      <c r="J654" s="92" t="str">
        <f t="shared" si="112"/>
        <v/>
      </c>
      <c r="K654" s="92" t="str">
        <f t="shared" si="113"/>
        <v/>
      </c>
      <c r="L654" s="92" t="str">
        <f t="shared" si="114"/>
        <v/>
      </c>
      <c r="M654" s="95" t="str">
        <f>IF(A654&lt;&gt;"",IF(MID(C654,1,1)="c",SigmaEpsConcrete(I654,$AN$30:$AN$33,$AR$30:$AR$33,$AS$26,$AS$27,$AS$28,$AQ$20,$AU$19),""),"")</f>
        <v/>
      </c>
      <c r="N654" s="95" t="str">
        <f>IF(A654&lt;&gt;"",IF(MID(C654,1,1)="r",SigmaEpsReinf(J654,$AS$42:$AS$43,$AS$41,$AS$39,$AS$40,$AQ$38),""),"")</f>
        <v/>
      </c>
      <c r="Q654" s="92" t="str">
        <f t="shared" si="116"/>
        <v/>
      </c>
      <c r="R654" s="92" t="str">
        <f t="shared" si="117"/>
        <v/>
      </c>
      <c r="U654" s="5"/>
      <c r="V654" s="5"/>
      <c r="W654" s="94" t="str">
        <f t="shared" si="115"/>
        <v/>
      </c>
      <c r="X654" s="94" t="str">
        <f t="shared" si="118"/>
        <v/>
      </c>
      <c r="Y654" s="5"/>
      <c r="BK654" s="8"/>
      <c r="BL654" s="5"/>
      <c r="BM654" s="5"/>
      <c r="BN654" s="5"/>
      <c r="BO654" s="5"/>
      <c r="BP654" s="1"/>
      <c r="BQ654" s="1"/>
      <c r="BR654" s="1"/>
      <c r="BS654" s="1"/>
      <c r="BT654" s="1"/>
      <c r="BU654" s="4"/>
      <c r="BV654" s="1"/>
      <c r="BW654" s="3"/>
      <c r="BX654" s="4"/>
      <c r="BY654" s="5"/>
      <c r="BZ654" s="5"/>
      <c r="CA654" s="5"/>
      <c r="CB654" s="5"/>
      <c r="CC654" s="5"/>
      <c r="CD654" s="43"/>
    </row>
    <row r="655" spans="1:82" ht="15" customHeight="1" x14ac:dyDescent="0.25">
      <c r="A655" s="8"/>
      <c r="B655" s="5"/>
      <c r="C655" s="5"/>
      <c r="D655" s="5"/>
      <c r="E655" s="5"/>
      <c r="F655" s="94" t="str">
        <f t="shared" si="109"/>
        <v/>
      </c>
      <c r="G655" s="94" t="str">
        <f t="shared" si="110"/>
        <v/>
      </c>
      <c r="H655" s="127" t="str">
        <f>IF(A655&lt;&gt;"",IF(MID(C655,1,1)="c",$AS$26,IF(MID(C655,1,1)="r",$AS$41,IF(MID(C655,1,1)="p",#REF!,#REF!))),"")</f>
        <v/>
      </c>
      <c r="I655" s="92" t="str">
        <f t="shared" si="111"/>
        <v/>
      </c>
      <c r="J655" s="92" t="str">
        <f t="shared" si="112"/>
        <v/>
      </c>
      <c r="K655" s="92" t="str">
        <f t="shared" si="113"/>
        <v/>
      </c>
      <c r="L655" s="92" t="str">
        <f t="shared" si="114"/>
        <v/>
      </c>
      <c r="M655" s="95" t="str">
        <f>IF(A655&lt;&gt;"",IF(MID(C655,1,1)="c",SigmaEpsConcrete(I655,$AN$30:$AN$33,$AR$30:$AR$33,$AS$26,$AS$27,$AS$28,$AQ$20,$AU$19),""),"")</f>
        <v/>
      </c>
      <c r="N655" s="95" t="str">
        <f>IF(A655&lt;&gt;"",IF(MID(C655,1,1)="r",SigmaEpsReinf(J655,$AS$42:$AS$43,$AS$41,$AS$39,$AS$40,$AQ$38),""),"")</f>
        <v/>
      </c>
      <c r="Q655" s="92" t="str">
        <f t="shared" si="116"/>
        <v/>
      </c>
      <c r="R655" s="92" t="str">
        <f t="shared" si="117"/>
        <v/>
      </c>
      <c r="U655" s="5"/>
      <c r="V655" s="5"/>
      <c r="W655" s="94" t="str">
        <f t="shared" si="115"/>
        <v/>
      </c>
      <c r="X655" s="94" t="str">
        <f t="shared" si="118"/>
        <v/>
      </c>
      <c r="Y655" s="5"/>
      <c r="BK655" s="8"/>
      <c r="BL655" s="5"/>
      <c r="BM655" s="5"/>
      <c r="BN655" s="5"/>
      <c r="BO655" s="5"/>
      <c r="BP655" s="1"/>
      <c r="BQ655" s="1"/>
      <c r="BR655" s="1"/>
      <c r="BS655" s="1"/>
      <c r="BT655" s="1"/>
      <c r="BU655" s="4"/>
      <c r="BV655" s="1"/>
      <c r="BW655" s="3"/>
      <c r="BX655" s="4"/>
      <c r="BY655" s="5"/>
      <c r="BZ655" s="5"/>
      <c r="CA655" s="5"/>
      <c r="CB655" s="5"/>
      <c r="CC655" s="5"/>
      <c r="CD655" s="43"/>
    </row>
    <row r="656" spans="1:82" ht="15" customHeight="1" x14ac:dyDescent="0.25">
      <c r="A656" s="8"/>
      <c r="B656" s="5"/>
      <c r="C656" s="5"/>
      <c r="D656" s="5"/>
      <c r="E656" s="5"/>
      <c r="F656" s="94" t="str">
        <f t="shared" si="109"/>
        <v/>
      </c>
      <c r="G656" s="94" t="str">
        <f t="shared" si="110"/>
        <v/>
      </c>
      <c r="H656" s="127" t="str">
        <f>IF(A656&lt;&gt;"",IF(MID(C656,1,1)="c",$AS$26,IF(MID(C656,1,1)="r",$AS$41,IF(MID(C656,1,1)="p",#REF!,#REF!))),"")</f>
        <v/>
      </c>
      <c r="I656" s="92" t="str">
        <f t="shared" si="111"/>
        <v/>
      </c>
      <c r="J656" s="92" t="str">
        <f t="shared" si="112"/>
        <v/>
      </c>
      <c r="K656" s="92" t="str">
        <f t="shared" si="113"/>
        <v/>
      </c>
      <c r="L656" s="92" t="str">
        <f t="shared" si="114"/>
        <v/>
      </c>
      <c r="M656" s="95" t="str">
        <f>IF(A656&lt;&gt;"",IF(MID(C656,1,1)="c",SigmaEpsConcrete(I656,$AN$30:$AN$33,$AR$30:$AR$33,$AS$26,$AS$27,$AS$28,$AQ$20,$AU$19),""),"")</f>
        <v/>
      </c>
      <c r="N656" s="95" t="str">
        <f>IF(A656&lt;&gt;"",IF(MID(C656,1,1)="r",SigmaEpsReinf(J656,$AS$42:$AS$43,$AS$41,$AS$39,$AS$40,$AQ$38),""),"")</f>
        <v/>
      </c>
      <c r="Q656" s="92" t="str">
        <f t="shared" si="116"/>
        <v/>
      </c>
      <c r="R656" s="92" t="str">
        <f t="shared" si="117"/>
        <v/>
      </c>
      <c r="U656" s="5"/>
      <c r="V656" s="5"/>
      <c r="W656" s="94" t="str">
        <f t="shared" si="115"/>
        <v/>
      </c>
      <c r="X656" s="94" t="str">
        <f t="shared" si="118"/>
        <v/>
      </c>
      <c r="Y656" s="5"/>
      <c r="BK656" s="8"/>
      <c r="BL656" s="5"/>
      <c r="BM656" s="5"/>
      <c r="BN656" s="5"/>
      <c r="BO656" s="5"/>
      <c r="BP656" s="1"/>
      <c r="BQ656" s="1"/>
      <c r="BR656" s="1"/>
      <c r="BS656" s="1"/>
      <c r="BT656" s="1"/>
      <c r="BU656" s="4"/>
      <c r="BV656" s="1"/>
      <c r="BW656" s="3"/>
      <c r="BX656" s="4"/>
      <c r="BY656" s="5"/>
      <c r="BZ656" s="5"/>
      <c r="CA656" s="5"/>
      <c r="CB656" s="5"/>
      <c r="CC656" s="5"/>
      <c r="CD656" s="43"/>
    </row>
    <row r="657" spans="1:82" ht="15" customHeight="1" x14ac:dyDescent="0.25">
      <c r="A657" s="8"/>
      <c r="B657" s="5"/>
      <c r="C657" s="5"/>
      <c r="D657" s="5"/>
      <c r="E657" s="5"/>
      <c r="F657" s="94" t="str">
        <f t="shared" si="109"/>
        <v/>
      </c>
      <c r="G657" s="94" t="str">
        <f t="shared" si="110"/>
        <v/>
      </c>
      <c r="H657" s="127" t="str">
        <f>IF(A657&lt;&gt;"",IF(MID(C657,1,1)="c",$AS$26,IF(MID(C657,1,1)="r",$AS$41,IF(MID(C657,1,1)="p",#REF!,#REF!))),"")</f>
        <v/>
      </c>
      <c r="I657" s="92" t="str">
        <f t="shared" si="111"/>
        <v/>
      </c>
      <c r="J657" s="92" t="str">
        <f t="shared" si="112"/>
        <v/>
      </c>
      <c r="K657" s="92" t="str">
        <f t="shared" si="113"/>
        <v/>
      </c>
      <c r="L657" s="92" t="str">
        <f t="shared" si="114"/>
        <v/>
      </c>
      <c r="M657" s="95" t="str">
        <f>IF(A657&lt;&gt;"",IF(MID(C657,1,1)="c",SigmaEpsConcrete(I657,$AN$30:$AN$33,$AR$30:$AR$33,$AS$26,$AS$27,$AS$28,$AQ$20,$AU$19),""),"")</f>
        <v/>
      </c>
      <c r="N657" s="95" t="str">
        <f>IF(A657&lt;&gt;"",IF(MID(C657,1,1)="r",SigmaEpsReinf(J657,$AS$42:$AS$43,$AS$41,$AS$39,$AS$40,$AQ$38),""),"")</f>
        <v/>
      </c>
      <c r="Q657" s="92" t="str">
        <f t="shared" si="116"/>
        <v/>
      </c>
      <c r="R657" s="92" t="str">
        <f t="shared" si="117"/>
        <v/>
      </c>
      <c r="U657" s="5"/>
      <c r="V657" s="5"/>
      <c r="W657" s="94" t="str">
        <f t="shared" si="115"/>
        <v/>
      </c>
      <c r="X657" s="94" t="str">
        <f t="shared" si="118"/>
        <v/>
      </c>
      <c r="Y657" s="5"/>
      <c r="BK657" s="8"/>
      <c r="BL657" s="5"/>
      <c r="BM657" s="5"/>
      <c r="BN657" s="5"/>
      <c r="BO657" s="5"/>
      <c r="BP657" s="1"/>
      <c r="BQ657" s="1"/>
      <c r="BR657" s="1"/>
      <c r="BS657" s="1"/>
      <c r="BT657" s="1"/>
      <c r="BU657" s="4"/>
      <c r="BV657" s="1"/>
      <c r="BW657" s="3"/>
      <c r="BX657" s="4"/>
      <c r="BY657" s="5"/>
      <c r="BZ657" s="5"/>
      <c r="CA657" s="5"/>
      <c r="CB657" s="5"/>
      <c r="CC657" s="5"/>
      <c r="CD657" s="43"/>
    </row>
    <row r="658" spans="1:82" ht="15" customHeight="1" x14ac:dyDescent="0.25">
      <c r="A658" s="8"/>
      <c r="B658" s="5"/>
      <c r="C658" s="5"/>
      <c r="D658" s="5"/>
      <c r="E658" s="5"/>
      <c r="F658" s="94" t="str">
        <f t="shared" si="109"/>
        <v/>
      </c>
      <c r="G658" s="94" t="str">
        <f t="shared" si="110"/>
        <v/>
      </c>
      <c r="H658" s="127" t="str">
        <f>IF(A658&lt;&gt;"",IF(MID(C658,1,1)="c",$AS$26,IF(MID(C658,1,1)="r",$AS$41,IF(MID(C658,1,1)="p",#REF!,#REF!))),"")</f>
        <v/>
      </c>
      <c r="I658" s="92" t="str">
        <f t="shared" si="111"/>
        <v/>
      </c>
      <c r="J658" s="92" t="str">
        <f t="shared" si="112"/>
        <v/>
      </c>
      <c r="K658" s="92" t="str">
        <f t="shared" si="113"/>
        <v/>
      </c>
      <c r="L658" s="92" t="str">
        <f t="shared" si="114"/>
        <v/>
      </c>
      <c r="M658" s="95" t="str">
        <f>IF(A658&lt;&gt;"",IF(MID(C658,1,1)="c",SigmaEpsConcrete(I658,$AN$30:$AN$33,$AR$30:$AR$33,$AS$26,$AS$27,$AS$28,$AQ$20,$AU$19),""),"")</f>
        <v/>
      </c>
      <c r="N658" s="95" t="str">
        <f>IF(A658&lt;&gt;"",IF(MID(C658,1,1)="r",SigmaEpsReinf(J658,$AS$42:$AS$43,$AS$41,$AS$39,$AS$40,$AQ$38),""),"")</f>
        <v/>
      </c>
      <c r="Q658" s="92" t="str">
        <f t="shared" si="116"/>
        <v/>
      </c>
      <c r="R658" s="92" t="str">
        <f t="shared" si="117"/>
        <v/>
      </c>
      <c r="U658" s="5"/>
      <c r="V658" s="5"/>
      <c r="W658" s="94" t="str">
        <f t="shared" si="115"/>
        <v/>
      </c>
      <c r="X658" s="94" t="str">
        <f t="shared" si="118"/>
        <v/>
      </c>
      <c r="Y658" s="5"/>
      <c r="BK658" s="8"/>
      <c r="BL658" s="5"/>
      <c r="BM658" s="5"/>
      <c r="BN658" s="5"/>
      <c r="BO658" s="5"/>
      <c r="BP658" s="1"/>
      <c r="BQ658" s="1"/>
      <c r="BR658" s="1"/>
      <c r="BS658" s="1"/>
      <c r="BT658" s="1"/>
      <c r="BU658" s="4"/>
      <c r="BV658" s="1"/>
      <c r="BW658" s="3"/>
      <c r="BX658" s="4"/>
      <c r="BY658" s="5"/>
      <c r="BZ658" s="5"/>
      <c r="CA658" s="5"/>
      <c r="CB658" s="5"/>
      <c r="CC658" s="5"/>
      <c r="CD658" s="43"/>
    </row>
    <row r="659" spans="1:82" ht="15" customHeight="1" x14ac:dyDescent="0.25">
      <c r="A659" s="8"/>
      <c r="B659" s="5"/>
      <c r="C659" s="5"/>
      <c r="D659" s="5"/>
      <c r="E659" s="5"/>
      <c r="F659" s="94" t="str">
        <f t="shared" si="109"/>
        <v/>
      </c>
      <c r="G659" s="94" t="str">
        <f t="shared" si="110"/>
        <v/>
      </c>
      <c r="H659" s="127" t="str">
        <f>IF(A659&lt;&gt;"",IF(MID(C659,1,1)="c",$AS$26,IF(MID(C659,1,1)="r",$AS$41,IF(MID(C659,1,1)="p",#REF!,#REF!))),"")</f>
        <v/>
      </c>
      <c r="I659" s="92" t="str">
        <f t="shared" si="111"/>
        <v/>
      </c>
      <c r="J659" s="92" t="str">
        <f t="shared" si="112"/>
        <v/>
      </c>
      <c r="K659" s="92" t="str">
        <f t="shared" si="113"/>
        <v/>
      </c>
      <c r="L659" s="92" t="str">
        <f t="shared" si="114"/>
        <v/>
      </c>
      <c r="M659" s="95" t="str">
        <f>IF(A659&lt;&gt;"",IF(MID(C659,1,1)="c",SigmaEpsConcrete(I659,$AN$30:$AN$33,$AR$30:$AR$33,$AS$26,$AS$27,$AS$28,$AQ$20,$AU$19),""),"")</f>
        <v/>
      </c>
      <c r="N659" s="95" t="str">
        <f>IF(A659&lt;&gt;"",IF(MID(C659,1,1)="r",SigmaEpsReinf(J659,$AS$42:$AS$43,$AS$41,$AS$39,$AS$40,$AQ$38),""),"")</f>
        <v/>
      </c>
      <c r="Q659" s="92" t="str">
        <f t="shared" si="116"/>
        <v/>
      </c>
      <c r="R659" s="92" t="str">
        <f t="shared" si="117"/>
        <v/>
      </c>
      <c r="U659" s="5"/>
      <c r="V659" s="5"/>
      <c r="W659" s="94" t="str">
        <f t="shared" si="115"/>
        <v/>
      </c>
      <c r="X659" s="94" t="str">
        <f t="shared" si="118"/>
        <v/>
      </c>
      <c r="Y659" s="5"/>
      <c r="BK659" s="8"/>
      <c r="BL659" s="5"/>
      <c r="BM659" s="5"/>
      <c r="BN659" s="5"/>
      <c r="BO659" s="5"/>
      <c r="BP659" s="1"/>
      <c r="BQ659" s="1"/>
      <c r="BR659" s="1"/>
      <c r="BS659" s="1"/>
      <c r="BT659" s="1"/>
      <c r="BU659" s="4"/>
      <c r="BV659" s="1"/>
      <c r="BW659" s="3"/>
      <c r="BX659" s="4"/>
      <c r="BY659" s="5"/>
      <c r="BZ659" s="5"/>
      <c r="CA659" s="5"/>
      <c r="CB659" s="5"/>
      <c r="CC659" s="5"/>
      <c r="CD659" s="43"/>
    </row>
    <row r="660" spans="1:82" ht="15" customHeight="1" x14ac:dyDescent="0.25">
      <c r="A660" s="8"/>
      <c r="B660" s="5"/>
      <c r="C660" s="5"/>
      <c r="D660" s="5"/>
      <c r="E660" s="5"/>
      <c r="F660" s="94" t="str">
        <f t="shared" si="109"/>
        <v/>
      </c>
      <c r="G660" s="94" t="str">
        <f t="shared" si="110"/>
        <v/>
      </c>
      <c r="H660" s="127" t="str">
        <f>IF(A660&lt;&gt;"",IF(MID(C660,1,1)="c",$AS$26,IF(MID(C660,1,1)="r",$AS$41,IF(MID(C660,1,1)="p",#REF!,#REF!))),"")</f>
        <v/>
      </c>
      <c r="I660" s="92" t="str">
        <f t="shared" si="111"/>
        <v/>
      </c>
      <c r="J660" s="92" t="str">
        <f t="shared" si="112"/>
        <v/>
      </c>
      <c r="K660" s="92" t="str">
        <f t="shared" si="113"/>
        <v/>
      </c>
      <c r="L660" s="92" t="str">
        <f t="shared" si="114"/>
        <v/>
      </c>
      <c r="M660" s="95" t="str">
        <f>IF(A660&lt;&gt;"",IF(MID(C660,1,1)="c",SigmaEpsConcrete(I660,$AN$30:$AN$33,$AR$30:$AR$33,$AS$26,$AS$27,$AS$28,$AQ$20,$AU$19),""),"")</f>
        <v/>
      </c>
      <c r="N660" s="95" t="str">
        <f>IF(A660&lt;&gt;"",IF(MID(C660,1,1)="r",SigmaEpsReinf(J660,$AS$42:$AS$43,$AS$41,$AS$39,$AS$40,$AQ$38),""),"")</f>
        <v/>
      </c>
      <c r="Q660" s="92" t="str">
        <f t="shared" si="116"/>
        <v/>
      </c>
      <c r="R660" s="92" t="str">
        <f t="shared" si="117"/>
        <v/>
      </c>
      <c r="U660" s="5"/>
      <c r="V660" s="5"/>
      <c r="W660" s="94" t="str">
        <f t="shared" si="115"/>
        <v/>
      </c>
      <c r="X660" s="94" t="str">
        <f t="shared" si="118"/>
        <v/>
      </c>
      <c r="Y660" s="5"/>
      <c r="BK660" s="8"/>
      <c r="BL660" s="5"/>
      <c r="BM660" s="5"/>
      <c r="BN660" s="5"/>
      <c r="BO660" s="5"/>
      <c r="BP660" s="1"/>
      <c r="BQ660" s="1"/>
      <c r="BR660" s="1"/>
      <c r="BS660" s="1"/>
      <c r="BT660" s="1"/>
      <c r="BU660" s="4"/>
      <c r="BV660" s="1"/>
      <c r="BW660" s="3"/>
      <c r="BX660" s="4"/>
      <c r="BY660" s="5"/>
      <c r="BZ660" s="5"/>
      <c r="CA660" s="5"/>
      <c r="CB660" s="5"/>
      <c r="CC660" s="5"/>
      <c r="CD660" s="43"/>
    </row>
    <row r="661" spans="1:82" ht="15" customHeight="1" x14ac:dyDescent="0.25">
      <c r="A661" s="8"/>
      <c r="B661" s="5"/>
      <c r="C661" s="5"/>
      <c r="D661" s="5"/>
      <c r="E661" s="5"/>
      <c r="F661" s="94" t="str">
        <f t="shared" si="109"/>
        <v/>
      </c>
      <c r="G661" s="94" t="str">
        <f t="shared" si="110"/>
        <v/>
      </c>
      <c r="H661" s="127" t="str">
        <f>IF(A661&lt;&gt;"",IF(MID(C661,1,1)="c",$AS$26,IF(MID(C661,1,1)="r",$AS$41,IF(MID(C661,1,1)="p",#REF!,#REF!))),"")</f>
        <v/>
      </c>
      <c r="I661" s="92" t="str">
        <f t="shared" si="111"/>
        <v/>
      </c>
      <c r="J661" s="92" t="str">
        <f t="shared" si="112"/>
        <v/>
      </c>
      <c r="K661" s="92" t="str">
        <f t="shared" si="113"/>
        <v/>
      </c>
      <c r="L661" s="92" t="str">
        <f t="shared" si="114"/>
        <v/>
      </c>
      <c r="M661" s="95" t="str">
        <f>IF(A661&lt;&gt;"",IF(MID(C661,1,1)="c",SigmaEpsConcrete(I661,$AN$30:$AN$33,$AR$30:$AR$33,$AS$26,$AS$27,$AS$28,$AQ$20,$AU$19),""),"")</f>
        <v/>
      </c>
      <c r="N661" s="95" t="str">
        <f>IF(A661&lt;&gt;"",IF(MID(C661,1,1)="r",SigmaEpsReinf(J661,$AS$42:$AS$43,$AS$41,$AS$39,$AS$40,$AQ$38),""),"")</f>
        <v/>
      </c>
      <c r="Q661" s="92" t="str">
        <f t="shared" si="116"/>
        <v/>
      </c>
      <c r="R661" s="92" t="str">
        <f t="shared" si="117"/>
        <v/>
      </c>
      <c r="U661" s="5"/>
      <c r="V661" s="5"/>
      <c r="W661" s="94" t="str">
        <f t="shared" si="115"/>
        <v/>
      </c>
      <c r="X661" s="94" t="str">
        <f t="shared" si="118"/>
        <v/>
      </c>
      <c r="Y661" s="5"/>
      <c r="BK661" s="8"/>
      <c r="BL661" s="5"/>
      <c r="BM661" s="5"/>
      <c r="BN661" s="5"/>
      <c r="BO661" s="5"/>
      <c r="BP661" s="1"/>
      <c r="BQ661" s="1"/>
      <c r="BR661" s="1"/>
      <c r="BS661" s="1"/>
      <c r="BT661" s="1"/>
      <c r="BU661" s="4"/>
      <c r="BV661" s="1"/>
      <c r="BW661" s="3"/>
      <c r="BX661" s="4"/>
      <c r="BY661" s="5"/>
      <c r="BZ661" s="5"/>
      <c r="CA661" s="5"/>
      <c r="CB661" s="5"/>
      <c r="CC661" s="5"/>
      <c r="CD661" s="43"/>
    </row>
    <row r="662" spans="1:82" ht="15" customHeight="1" x14ac:dyDescent="0.25">
      <c r="A662" s="8"/>
      <c r="B662" s="5"/>
      <c r="C662" s="5"/>
      <c r="D662" s="5"/>
      <c r="E662" s="5"/>
      <c r="F662" s="94" t="str">
        <f t="shared" si="109"/>
        <v/>
      </c>
      <c r="G662" s="94" t="str">
        <f t="shared" si="110"/>
        <v/>
      </c>
      <c r="H662" s="127" t="str">
        <f>IF(A662&lt;&gt;"",IF(MID(C662,1,1)="c",$AS$26,IF(MID(C662,1,1)="r",$AS$41,IF(MID(C662,1,1)="p",#REF!,#REF!))),"")</f>
        <v/>
      </c>
      <c r="I662" s="92" t="str">
        <f t="shared" si="111"/>
        <v/>
      </c>
      <c r="J662" s="92" t="str">
        <f t="shared" si="112"/>
        <v/>
      </c>
      <c r="K662" s="92" t="str">
        <f t="shared" si="113"/>
        <v/>
      </c>
      <c r="L662" s="92" t="str">
        <f t="shared" si="114"/>
        <v/>
      </c>
      <c r="M662" s="95" t="str">
        <f>IF(A662&lt;&gt;"",IF(MID(C662,1,1)="c",SigmaEpsConcrete(I662,$AN$30:$AN$33,$AR$30:$AR$33,$AS$26,$AS$27,$AS$28,$AQ$20,$AU$19),""),"")</f>
        <v/>
      </c>
      <c r="N662" s="95" t="str">
        <f>IF(A662&lt;&gt;"",IF(MID(C662,1,1)="r",SigmaEpsReinf(J662,$AS$42:$AS$43,$AS$41,$AS$39,$AS$40,$AQ$38),""),"")</f>
        <v/>
      </c>
      <c r="Q662" s="92" t="str">
        <f t="shared" si="116"/>
        <v/>
      </c>
      <c r="R662" s="92" t="str">
        <f t="shared" si="117"/>
        <v/>
      </c>
      <c r="U662" s="5"/>
      <c r="V662" s="5"/>
      <c r="W662" s="94" t="str">
        <f t="shared" si="115"/>
        <v/>
      </c>
      <c r="X662" s="94" t="str">
        <f t="shared" si="118"/>
        <v/>
      </c>
      <c r="Y662" s="5"/>
      <c r="BK662" s="8"/>
      <c r="BL662" s="5"/>
      <c r="BM662" s="5"/>
      <c r="BN662" s="5"/>
      <c r="BO662" s="5"/>
      <c r="BP662" s="1"/>
      <c r="BQ662" s="1"/>
      <c r="BR662" s="1"/>
      <c r="BS662" s="1"/>
      <c r="BT662" s="1"/>
      <c r="BU662" s="4"/>
      <c r="BV662" s="1"/>
      <c r="BW662" s="3"/>
      <c r="BX662" s="4"/>
      <c r="BY662" s="5"/>
      <c r="BZ662" s="5"/>
      <c r="CA662" s="5"/>
      <c r="CB662" s="5"/>
      <c r="CC662" s="5"/>
      <c r="CD662" s="43"/>
    </row>
    <row r="663" spans="1:82" ht="15" customHeight="1" x14ac:dyDescent="0.25">
      <c r="A663" s="8"/>
      <c r="B663" s="5"/>
      <c r="C663" s="5"/>
      <c r="D663" s="5"/>
      <c r="E663" s="5"/>
      <c r="F663" s="94" t="str">
        <f t="shared" si="109"/>
        <v/>
      </c>
      <c r="G663" s="94" t="str">
        <f t="shared" si="110"/>
        <v/>
      </c>
      <c r="H663" s="127" t="str">
        <f>IF(A663&lt;&gt;"",IF(MID(C663,1,1)="c",$AS$26,IF(MID(C663,1,1)="r",$AS$41,IF(MID(C663,1,1)="p",#REF!,#REF!))),"")</f>
        <v/>
      </c>
      <c r="I663" s="92" t="str">
        <f t="shared" si="111"/>
        <v/>
      </c>
      <c r="J663" s="92" t="str">
        <f t="shared" si="112"/>
        <v/>
      </c>
      <c r="K663" s="92" t="str">
        <f t="shared" si="113"/>
        <v/>
      </c>
      <c r="L663" s="92" t="str">
        <f t="shared" si="114"/>
        <v/>
      </c>
      <c r="M663" s="95" t="str">
        <f>IF(A663&lt;&gt;"",IF(MID(C663,1,1)="c",SigmaEpsConcrete(I663,$AN$30:$AN$33,$AR$30:$AR$33,$AS$26,$AS$27,$AS$28,$AQ$20,$AU$19),""),"")</f>
        <v/>
      </c>
      <c r="N663" s="95" t="str">
        <f>IF(A663&lt;&gt;"",IF(MID(C663,1,1)="r",SigmaEpsReinf(J663,$AS$42:$AS$43,$AS$41,$AS$39,$AS$40,$AQ$38),""),"")</f>
        <v/>
      </c>
      <c r="Q663" s="92" t="str">
        <f t="shared" si="116"/>
        <v/>
      </c>
      <c r="R663" s="92" t="str">
        <f t="shared" si="117"/>
        <v/>
      </c>
      <c r="U663" s="5"/>
      <c r="V663" s="5"/>
      <c r="W663" s="94" t="str">
        <f t="shared" si="115"/>
        <v/>
      </c>
      <c r="X663" s="94" t="str">
        <f t="shared" si="118"/>
        <v/>
      </c>
      <c r="Y663" s="5"/>
      <c r="BK663" s="8"/>
      <c r="BL663" s="5"/>
      <c r="BM663" s="5"/>
      <c r="BN663" s="5"/>
      <c r="BO663" s="5"/>
      <c r="BP663" s="1"/>
      <c r="BQ663" s="1"/>
      <c r="BR663" s="1"/>
      <c r="BS663" s="1"/>
      <c r="BT663" s="1"/>
      <c r="BU663" s="4"/>
      <c r="BV663" s="1"/>
      <c r="BW663" s="3"/>
      <c r="BX663" s="4"/>
      <c r="BY663" s="5"/>
      <c r="BZ663" s="5"/>
      <c r="CA663" s="5"/>
      <c r="CB663" s="5"/>
      <c r="CC663" s="5"/>
      <c r="CD663" s="43"/>
    </row>
    <row r="664" spans="1:82" ht="15" customHeight="1" x14ac:dyDescent="0.25">
      <c r="A664" s="8"/>
      <c r="B664" s="5"/>
      <c r="C664" s="5"/>
      <c r="D664" s="5"/>
      <c r="E664" s="5"/>
      <c r="F664" s="94" t="str">
        <f t="shared" si="109"/>
        <v/>
      </c>
      <c r="G664" s="94" t="str">
        <f t="shared" si="110"/>
        <v/>
      </c>
      <c r="H664" s="127" t="str">
        <f>IF(A664&lt;&gt;"",IF(MID(C664,1,1)="c",$AS$26,IF(MID(C664,1,1)="r",$AS$41,IF(MID(C664,1,1)="p",#REF!,#REF!))),"")</f>
        <v/>
      </c>
      <c r="I664" s="92" t="str">
        <f t="shared" si="111"/>
        <v/>
      </c>
      <c r="J664" s="92" t="str">
        <f t="shared" si="112"/>
        <v/>
      </c>
      <c r="K664" s="92" t="str">
        <f t="shared" si="113"/>
        <v/>
      </c>
      <c r="L664" s="92" t="str">
        <f t="shared" si="114"/>
        <v/>
      </c>
      <c r="M664" s="95" t="str">
        <f>IF(A664&lt;&gt;"",IF(MID(C664,1,1)="c",SigmaEpsConcrete(I664,$AN$30:$AN$33,$AR$30:$AR$33,$AS$26,$AS$27,$AS$28,$AQ$20,$AU$19),""),"")</f>
        <v/>
      </c>
      <c r="N664" s="95" t="str">
        <f>IF(A664&lt;&gt;"",IF(MID(C664,1,1)="r",SigmaEpsReinf(J664,$AS$42:$AS$43,$AS$41,$AS$39,$AS$40,$AQ$38),""),"")</f>
        <v/>
      </c>
      <c r="Q664" s="92" t="str">
        <f t="shared" si="116"/>
        <v/>
      </c>
      <c r="R664" s="92" t="str">
        <f t="shared" si="117"/>
        <v/>
      </c>
      <c r="U664" s="5"/>
      <c r="V664" s="5"/>
      <c r="W664" s="94" t="str">
        <f t="shared" si="115"/>
        <v/>
      </c>
      <c r="X664" s="94" t="str">
        <f t="shared" si="118"/>
        <v/>
      </c>
      <c r="Y664" s="5"/>
      <c r="BK664" s="8"/>
      <c r="BL664" s="5"/>
      <c r="BM664" s="5"/>
      <c r="BN664" s="5"/>
      <c r="BO664" s="5"/>
      <c r="BP664" s="1"/>
      <c r="BQ664" s="1"/>
      <c r="BR664" s="1"/>
      <c r="BS664" s="1"/>
      <c r="BT664" s="1"/>
      <c r="BU664" s="4"/>
      <c r="BV664" s="1"/>
      <c r="BW664" s="3"/>
      <c r="BX664" s="4"/>
      <c r="BY664" s="5"/>
      <c r="BZ664" s="5"/>
      <c r="CA664" s="5"/>
      <c r="CB664" s="5"/>
      <c r="CC664" s="5"/>
      <c r="CD664" s="43"/>
    </row>
    <row r="665" spans="1:82" ht="15" customHeight="1" x14ac:dyDescent="0.25">
      <c r="A665" s="8"/>
      <c r="B665" s="5"/>
      <c r="C665" s="5"/>
      <c r="D665" s="5"/>
      <c r="E665" s="5"/>
      <c r="F665" s="94" t="str">
        <f t="shared" si="109"/>
        <v/>
      </c>
      <c r="G665" s="94" t="str">
        <f t="shared" si="110"/>
        <v/>
      </c>
      <c r="H665" s="127" t="str">
        <f>IF(A665&lt;&gt;"",IF(MID(C665,1,1)="c",$AS$26,IF(MID(C665,1,1)="r",$AS$41,IF(MID(C665,1,1)="p",#REF!,#REF!))),"")</f>
        <v/>
      </c>
      <c r="I665" s="92" t="str">
        <f t="shared" si="111"/>
        <v/>
      </c>
      <c r="J665" s="92" t="str">
        <f t="shared" si="112"/>
        <v/>
      </c>
      <c r="K665" s="92" t="str">
        <f t="shared" si="113"/>
        <v/>
      </c>
      <c r="L665" s="92" t="str">
        <f t="shared" si="114"/>
        <v/>
      </c>
      <c r="M665" s="95" t="str">
        <f>IF(A665&lt;&gt;"",IF(MID(C665,1,1)="c",SigmaEpsConcrete(I665,$AN$30:$AN$33,$AR$30:$AR$33,$AS$26,$AS$27,$AS$28,$AQ$20,$AU$19),""),"")</f>
        <v/>
      </c>
      <c r="N665" s="95" t="str">
        <f>IF(A665&lt;&gt;"",IF(MID(C665,1,1)="r",SigmaEpsReinf(J665,$AS$42:$AS$43,$AS$41,$AS$39,$AS$40,$AQ$38),""),"")</f>
        <v/>
      </c>
      <c r="Q665" s="92" t="str">
        <f t="shared" si="116"/>
        <v/>
      </c>
      <c r="R665" s="92" t="str">
        <f t="shared" si="117"/>
        <v/>
      </c>
      <c r="U665" s="5"/>
      <c r="V665" s="5"/>
      <c r="W665" s="94" t="str">
        <f t="shared" si="115"/>
        <v/>
      </c>
      <c r="X665" s="94" t="str">
        <f t="shared" si="118"/>
        <v/>
      </c>
      <c r="Y665" s="5"/>
      <c r="BK665" s="8"/>
      <c r="BL665" s="5"/>
      <c r="BM665" s="5"/>
      <c r="BN665" s="5"/>
      <c r="BO665" s="5"/>
      <c r="BP665" s="1"/>
      <c r="BQ665" s="1"/>
      <c r="BR665" s="1"/>
      <c r="BS665" s="1"/>
      <c r="BT665" s="1"/>
      <c r="BU665" s="4"/>
      <c r="BV665" s="1"/>
      <c r="BW665" s="3"/>
      <c r="BX665" s="4"/>
      <c r="BY665" s="5"/>
      <c r="BZ665" s="5"/>
      <c r="CA665" s="5"/>
      <c r="CB665" s="5"/>
      <c r="CC665" s="5"/>
      <c r="CD665" s="43"/>
    </row>
    <row r="666" spans="1:82" ht="15" customHeight="1" x14ac:dyDescent="0.25">
      <c r="A666" s="8"/>
      <c r="B666" s="5"/>
      <c r="C666" s="5"/>
      <c r="D666" s="5"/>
      <c r="E666" s="5"/>
      <c r="F666" s="94" t="str">
        <f t="shared" si="109"/>
        <v/>
      </c>
      <c r="G666" s="94" t="str">
        <f t="shared" si="110"/>
        <v/>
      </c>
      <c r="H666" s="127" t="str">
        <f>IF(A666&lt;&gt;"",IF(MID(C666,1,1)="c",$AS$26,IF(MID(C666,1,1)="r",$AS$41,IF(MID(C666,1,1)="p",#REF!,#REF!))),"")</f>
        <v/>
      </c>
      <c r="I666" s="92" t="str">
        <f t="shared" si="111"/>
        <v/>
      </c>
      <c r="J666" s="92" t="str">
        <f t="shared" si="112"/>
        <v/>
      </c>
      <c r="K666" s="92" t="str">
        <f t="shared" si="113"/>
        <v/>
      </c>
      <c r="L666" s="92" t="str">
        <f t="shared" si="114"/>
        <v/>
      </c>
      <c r="M666" s="95" t="str">
        <f>IF(A666&lt;&gt;"",IF(MID(C666,1,1)="c",SigmaEpsConcrete(I666,$AN$30:$AN$33,$AR$30:$AR$33,$AS$26,$AS$27,$AS$28,$AQ$20,$AU$19),""),"")</f>
        <v/>
      </c>
      <c r="N666" s="95" t="str">
        <f>IF(A666&lt;&gt;"",IF(MID(C666,1,1)="r",SigmaEpsReinf(J666,$AS$42:$AS$43,$AS$41,$AS$39,$AS$40,$AQ$38),""),"")</f>
        <v/>
      </c>
      <c r="Q666" s="92" t="str">
        <f t="shared" si="116"/>
        <v/>
      </c>
      <c r="R666" s="92" t="str">
        <f t="shared" si="117"/>
        <v/>
      </c>
      <c r="U666" s="5"/>
      <c r="V666" s="5"/>
      <c r="W666" s="94" t="str">
        <f t="shared" si="115"/>
        <v/>
      </c>
      <c r="X666" s="94" t="str">
        <f t="shared" si="118"/>
        <v/>
      </c>
      <c r="Y666" s="5"/>
      <c r="BK666" s="8"/>
      <c r="BL666" s="5"/>
      <c r="BM666" s="5"/>
      <c r="BN666" s="5"/>
      <c r="BO666" s="5"/>
      <c r="BP666" s="1"/>
      <c r="BQ666" s="1"/>
      <c r="BR666" s="1"/>
      <c r="BS666" s="1"/>
      <c r="BT666" s="1"/>
      <c r="BU666" s="4"/>
      <c r="BV666" s="1"/>
      <c r="BW666" s="3"/>
      <c r="BX666" s="4"/>
      <c r="BY666" s="5"/>
      <c r="BZ666" s="5"/>
      <c r="CA666" s="5"/>
      <c r="CB666" s="5"/>
      <c r="CC666" s="5"/>
      <c r="CD666" s="43"/>
    </row>
    <row r="667" spans="1:82" ht="15" customHeight="1" x14ac:dyDescent="0.25">
      <c r="A667" s="8"/>
      <c r="B667" s="5"/>
      <c r="C667" s="5"/>
      <c r="D667" s="5"/>
      <c r="E667" s="5"/>
      <c r="F667" s="94" t="str">
        <f t="shared" si="109"/>
        <v/>
      </c>
      <c r="G667" s="94" t="str">
        <f t="shared" si="110"/>
        <v/>
      </c>
      <c r="H667" s="127" t="str">
        <f>IF(A667&lt;&gt;"",IF(MID(C667,1,1)="c",$AS$26,IF(MID(C667,1,1)="r",$AS$41,IF(MID(C667,1,1)="p",#REF!,#REF!))),"")</f>
        <v/>
      </c>
      <c r="I667" s="92" t="str">
        <f t="shared" si="111"/>
        <v/>
      </c>
      <c r="J667" s="92" t="str">
        <f t="shared" si="112"/>
        <v/>
      </c>
      <c r="K667" s="92" t="str">
        <f t="shared" si="113"/>
        <v/>
      </c>
      <c r="L667" s="92" t="str">
        <f t="shared" si="114"/>
        <v/>
      </c>
      <c r="M667" s="95" t="str">
        <f>IF(A667&lt;&gt;"",IF(MID(C667,1,1)="c",SigmaEpsConcrete(I667,$AN$30:$AN$33,$AR$30:$AR$33,$AS$26,$AS$27,$AS$28,$AQ$20,$AU$19),""),"")</f>
        <v/>
      </c>
      <c r="N667" s="95" t="str">
        <f>IF(A667&lt;&gt;"",IF(MID(C667,1,1)="r",SigmaEpsReinf(J667,$AS$42:$AS$43,$AS$41,$AS$39,$AS$40,$AQ$38),""),"")</f>
        <v/>
      </c>
      <c r="Q667" s="92" t="str">
        <f t="shared" si="116"/>
        <v/>
      </c>
      <c r="R667" s="92" t="str">
        <f t="shared" si="117"/>
        <v/>
      </c>
      <c r="U667" s="5"/>
      <c r="V667" s="5"/>
      <c r="W667" s="94" t="str">
        <f t="shared" si="115"/>
        <v/>
      </c>
      <c r="X667" s="94" t="str">
        <f t="shared" si="118"/>
        <v/>
      </c>
      <c r="Y667" s="5"/>
      <c r="BK667" s="8"/>
      <c r="BL667" s="5"/>
      <c r="BM667" s="5"/>
      <c r="BN667" s="5"/>
      <c r="BO667" s="5"/>
      <c r="BP667" s="1"/>
      <c r="BQ667" s="1"/>
      <c r="BR667" s="1"/>
      <c r="BS667" s="1"/>
      <c r="BT667" s="1"/>
      <c r="BU667" s="4"/>
      <c r="BV667" s="1"/>
      <c r="BW667" s="3"/>
      <c r="BX667" s="4"/>
      <c r="BY667" s="5"/>
      <c r="BZ667" s="5"/>
      <c r="CA667" s="5"/>
      <c r="CB667" s="5"/>
      <c r="CC667" s="5"/>
      <c r="CD667" s="43"/>
    </row>
    <row r="668" spans="1:82" ht="15" customHeight="1" x14ac:dyDescent="0.25">
      <c r="A668" s="8"/>
      <c r="B668" s="5"/>
      <c r="C668" s="5"/>
      <c r="D668" s="5"/>
      <c r="E668" s="5"/>
      <c r="F668" s="94" t="str">
        <f t="shared" si="109"/>
        <v/>
      </c>
      <c r="G668" s="94" t="str">
        <f t="shared" si="110"/>
        <v/>
      </c>
      <c r="H668" s="127" t="str">
        <f>IF(A668&lt;&gt;"",IF(MID(C668,1,1)="c",$AS$26,IF(MID(C668,1,1)="r",$AS$41,IF(MID(C668,1,1)="p",#REF!,#REF!))),"")</f>
        <v/>
      </c>
      <c r="I668" s="92" t="str">
        <f t="shared" si="111"/>
        <v/>
      </c>
      <c r="J668" s="92" t="str">
        <f t="shared" si="112"/>
        <v/>
      </c>
      <c r="K668" s="92" t="str">
        <f t="shared" si="113"/>
        <v/>
      </c>
      <c r="L668" s="92" t="str">
        <f t="shared" si="114"/>
        <v/>
      </c>
      <c r="M668" s="95" t="str">
        <f>IF(A668&lt;&gt;"",IF(MID(C668,1,1)="c",SigmaEpsConcrete(I668,$AN$30:$AN$33,$AR$30:$AR$33,$AS$26,$AS$27,$AS$28,$AQ$20,$AU$19),""),"")</f>
        <v/>
      </c>
      <c r="N668" s="95" t="str">
        <f>IF(A668&lt;&gt;"",IF(MID(C668,1,1)="r",SigmaEpsReinf(J668,$AS$42:$AS$43,$AS$41,$AS$39,$AS$40,$AQ$38),""),"")</f>
        <v/>
      </c>
      <c r="Q668" s="92" t="str">
        <f t="shared" si="116"/>
        <v/>
      </c>
      <c r="R668" s="92" t="str">
        <f t="shared" si="117"/>
        <v/>
      </c>
      <c r="U668" s="5"/>
      <c r="V668" s="5"/>
      <c r="W668" s="94" t="str">
        <f t="shared" si="115"/>
        <v/>
      </c>
      <c r="X668" s="94" t="str">
        <f t="shared" si="118"/>
        <v/>
      </c>
      <c r="Y668" s="5"/>
      <c r="BK668" s="8"/>
      <c r="BL668" s="5"/>
      <c r="BM668" s="5"/>
      <c r="BN668" s="5"/>
      <c r="BO668" s="5"/>
      <c r="BP668" s="1"/>
      <c r="BQ668" s="1"/>
      <c r="BR668" s="1"/>
      <c r="BS668" s="1"/>
      <c r="BT668" s="1"/>
      <c r="BU668" s="4"/>
      <c r="BV668" s="1"/>
      <c r="BW668" s="3"/>
      <c r="BX668" s="4"/>
      <c r="BY668" s="5"/>
      <c r="BZ668" s="5"/>
      <c r="CA668" s="5"/>
      <c r="CB668" s="5"/>
      <c r="CC668" s="5"/>
      <c r="CD668" s="43"/>
    </row>
    <row r="669" spans="1:82" ht="15" customHeight="1" x14ac:dyDescent="0.25">
      <c r="A669" s="8"/>
      <c r="B669" s="5"/>
      <c r="C669" s="5"/>
      <c r="D669" s="5"/>
      <c r="E669" s="5"/>
      <c r="F669" s="94" t="str">
        <f t="shared" si="109"/>
        <v/>
      </c>
      <c r="G669" s="94" t="str">
        <f t="shared" si="110"/>
        <v/>
      </c>
      <c r="H669" s="127" t="str">
        <f>IF(A669&lt;&gt;"",IF(MID(C669,1,1)="c",$AS$26,IF(MID(C669,1,1)="r",$AS$41,IF(MID(C669,1,1)="p",#REF!,#REF!))),"")</f>
        <v/>
      </c>
      <c r="I669" s="92" t="str">
        <f t="shared" si="111"/>
        <v/>
      </c>
      <c r="J669" s="92" t="str">
        <f t="shared" si="112"/>
        <v/>
      </c>
      <c r="K669" s="92" t="str">
        <f t="shared" si="113"/>
        <v/>
      </c>
      <c r="L669" s="92" t="str">
        <f t="shared" si="114"/>
        <v/>
      </c>
      <c r="M669" s="95" t="str">
        <f>IF(A669&lt;&gt;"",IF(MID(C669,1,1)="c",SigmaEpsConcrete(I669,$AN$30:$AN$33,$AR$30:$AR$33,$AS$26,$AS$27,$AS$28,$AQ$20,$AU$19),""),"")</f>
        <v/>
      </c>
      <c r="N669" s="95" t="str">
        <f>IF(A669&lt;&gt;"",IF(MID(C669,1,1)="r",SigmaEpsReinf(J669,$AS$42:$AS$43,$AS$41,$AS$39,$AS$40,$AQ$38),""),"")</f>
        <v/>
      </c>
      <c r="Q669" s="92" t="str">
        <f t="shared" si="116"/>
        <v/>
      </c>
      <c r="R669" s="92" t="str">
        <f t="shared" si="117"/>
        <v/>
      </c>
      <c r="U669" s="5"/>
      <c r="V669" s="5"/>
      <c r="W669" s="94" t="str">
        <f t="shared" si="115"/>
        <v/>
      </c>
      <c r="X669" s="94" t="str">
        <f t="shared" si="118"/>
        <v/>
      </c>
      <c r="Y669" s="5"/>
      <c r="BK669" s="8"/>
      <c r="BL669" s="5"/>
      <c r="BM669" s="5"/>
      <c r="BN669" s="5"/>
      <c r="BO669" s="5"/>
      <c r="BP669" s="1"/>
      <c r="BQ669" s="1"/>
      <c r="BR669" s="1"/>
      <c r="BS669" s="1"/>
      <c r="BT669" s="1"/>
      <c r="BU669" s="4"/>
      <c r="BV669" s="1"/>
      <c r="BW669" s="3"/>
      <c r="BX669" s="4"/>
      <c r="BY669" s="5"/>
      <c r="BZ669" s="5"/>
      <c r="CA669" s="5"/>
      <c r="CB669" s="5"/>
      <c r="CC669" s="5"/>
      <c r="CD669" s="43"/>
    </row>
    <row r="670" spans="1:82" ht="15" customHeight="1" x14ac:dyDescent="0.25">
      <c r="A670" s="8"/>
      <c r="B670" s="5"/>
      <c r="C670" s="5"/>
      <c r="D670" s="5"/>
      <c r="E670" s="5"/>
      <c r="F670" s="94" t="str">
        <f t="shared" si="109"/>
        <v/>
      </c>
      <c r="G670" s="94" t="str">
        <f t="shared" si="110"/>
        <v/>
      </c>
      <c r="H670" s="127" t="str">
        <f>IF(A670&lt;&gt;"",IF(MID(C670,1,1)="c",$AS$26,IF(MID(C670,1,1)="r",$AS$41,IF(MID(C670,1,1)="p",#REF!,#REF!))),"")</f>
        <v/>
      </c>
      <c r="I670" s="92" t="str">
        <f t="shared" si="111"/>
        <v/>
      </c>
      <c r="J670" s="92" t="str">
        <f t="shared" si="112"/>
        <v/>
      </c>
      <c r="K670" s="92" t="str">
        <f t="shared" si="113"/>
        <v/>
      </c>
      <c r="L670" s="92" t="str">
        <f t="shared" si="114"/>
        <v/>
      </c>
      <c r="M670" s="95" t="str">
        <f>IF(A670&lt;&gt;"",IF(MID(C670,1,1)="c",SigmaEpsConcrete(I670,$AN$30:$AN$33,$AR$30:$AR$33,$AS$26,$AS$27,$AS$28,$AQ$20,$AU$19),""),"")</f>
        <v/>
      </c>
      <c r="N670" s="95" t="str">
        <f>IF(A670&lt;&gt;"",IF(MID(C670,1,1)="r",SigmaEpsReinf(J670,$AS$42:$AS$43,$AS$41,$AS$39,$AS$40,$AQ$38),""),"")</f>
        <v/>
      </c>
      <c r="Q670" s="92" t="str">
        <f t="shared" si="116"/>
        <v/>
      </c>
      <c r="R670" s="92" t="str">
        <f t="shared" si="117"/>
        <v/>
      </c>
      <c r="U670" s="5"/>
      <c r="V670" s="5"/>
      <c r="W670" s="94" t="str">
        <f t="shared" si="115"/>
        <v/>
      </c>
      <c r="X670" s="94" t="str">
        <f t="shared" si="118"/>
        <v/>
      </c>
      <c r="Y670" s="5"/>
      <c r="BK670" s="8"/>
      <c r="BL670" s="5"/>
      <c r="BM670" s="5"/>
      <c r="BN670" s="5"/>
      <c r="BO670" s="5"/>
      <c r="BP670" s="1"/>
      <c r="BQ670" s="1"/>
      <c r="BR670" s="1"/>
      <c r="BS670" s="1"/>
      <c r="BT670" s="1"/>
      <c r="BU670" s="4"/>
      <c r="BV670" s="1"/>
      <c r="BW670" s="3"/>
      <c r="BX670" s="4"/>
      <c r="BY670" s="5"/>
      <c r="BZ670" s="5"/>
      <c r="CA670" s="5"/>
      <c r="CB670" s="5"/>
      <c r="CC670" s="5"/>
      <c r="CD670" s="43"/>
    </row>
    <row r="671" spans="1:82" ht="15" customHeight="1" x14ac:dyDescent="0.25">
      <c r="A671" s="8"/>
      <c r="B671" s="5"/>
      <c r="C671" s="5"/>
      <c r="D671" s="5"/>
      <c r="E671" s="5"/>
      <c r="F671" s="94" t="str">
        <f t="shared" si="109"/>
        <v/>
      </c>
      <c r="G671" s="94" t="str">
        <f t="shared" si="110"/>
        <v/>
      </c>
      <c r="H671" s="127" t="str">
        <f>IF(A671&lt;&gt;"",IF(MID(C671,1,1)="c",$AS$26,IF(MID(C671,1,1)="r",$AS$41,IF(MID(C671,1,1)="p",#REF!,#REF!))),"")</f>
        <v/>
      </c>
      <c r="I671" s="92" t="str">
        <f t="shared" si="111"/>
        <v/>
      </c>
      <c r="J671" s="92" t="str">
        <f t="shared" si="112"/>
        <v/>
      </c>
      <c r="K671" s="92" t="str">
        <f t="shared" si="113"/>
        <v/>
      </c>
      <c r="L671" s="92" t="str">
        <f t="shared" si="114"/>
        <v/>
      </c>
      <c r="M671" s="95" t="str">
        <f>IF(A671&lt;&gt;"",IF(MID(C671,1,1)="c",SigmaEpsConcrete(I671,$AN$30:$AN$33,$AR$30:$AR$33,$AS$26,$AS$27,$AS$28,$AQ$20,$AU$19),""),"")</f>
        <v/>
      </c>
      <c r="N671" s="95" t="str">
        <f>IF(A671&lt;&gt;"",IF(MID(C671,1,1)="r",SigmaEpsReinf(J671,$AS$42:$AS$43,$AS$41,$AS$39,$AS$40,$AQ$38),""),"")</f>
        <v/>
      </c>
      <c r="Q671" s="92" t="str">
        <f t="shared" si="116"/>
        <v/>
      </c>
      <c r="R671" s="92" t="str">
        <f t="shared" si="117"/>
        <v/>
      </c>
      <c r="U671" s="5"/>
      <c r="V671" s="5"/>
      <c r="W671" s="94" t="str">
        <f t="shared" si="115"/>
        <v/>
      </c>
      <c r="X671" s="94" t="str">
        <f t="shared" si="118"/>
        <v/>
      </c>
      <c r="Y671" s="5"/>
      <c r="BK671" s="8"/>
      <c r="BL671" s="5"/>
      <c r="BM671" s="5"/>
      <c r="BN671" s="5"/>
      <c r="BO671" s="5"/>
      <c r="BP671" s="1"/>
      <c r="BQ671" s="1"/>
      <c r="BR671" s="1"/>
      <c r="BS671" s="1"/>
      <c r="BT671" s="1"/>
      <c r="BU671" s="4"/>
      <c r="BV671" s="1"/>
      <c r="BW671" s="3"/>
      <c r="BX671" s="4"/>
      <c r="BY671" s="5"/>
      <c r="BZ671" s="5"/>
      <c r="CA671" s="5"/>
      <c r="CB671" s="5"/>
      <c r="CC671" s="5"/>
      <c r="CD671" s="43"/>
    </row>
    <row r="672" spans="1:82" ht="15" customHeight="1" x14ac:dyDescent="0.25">
      <c r="A672" s="8"/>
      <c r="B672" s="5"/>
      <c r="C672" s="5"/>
      <c r="D672" s="5"/>
      <c r="E672" s="5"/>
      <c r="F672" s="94" t="str">
        <f t="shared" si="109"/>
        <v/>
      </c>
      <c r="G672" s="94" t="str">
        <f t="shared" si="110"/>
        <v/>
      </c>
      <c r="H672" s="127" t="str">
        <f>IF(A672&lt;&gt;"",IF(MID(C672,1,1)="c",$AS$26,IF(MID(C672,1,1)="r",$AS$41,IF(MID(C672,1,1)="p",#REF!,#REF!))),"")</f>
        <v/>
      </c>
      <c r="I672" s="92" t="str">
        <f t="shared" si="111"/>
        <v/>
      </c>
      <c r="J672" s="92" t="str">
        <f t="shared" si="112"/>
        <v/>
      </c>
      <c r="K672" s="92" t="str">
        <f t="shared" si="113"/>
        <v/>
      </c>
      <c r="L672" s="92" t="str">
        <f t="shared" si="114"/>
        <v/>
      </c>
      <c r="M672" s="95" t="str">
        <f>IF(A672&lt;&gt;"",IF(MID(C672,1,1)="c",SigmaEpsConcrete(I672,$AN$30:$AN$33,$AR$30:$AR$33,$AS$26,$AS$27,$AS$28,$AQ$20,$AU$19),""),"")</f>
        <v/>
      </c>
      <c r="N672" s="95" t="str">
        <f>IF(A672&lt;&gt;"",IF(MID(C672,1,1)="r",SigmaEpsReinf(J672,$AS$42:$AS$43,$AS$41,$AS$39,$AS$40,$AQ$38),""),"")</f>
        <v/>
      </c>
      <c r="Q672" s="92" t="str">
        <f t="shared" si="116"/>
        <v/>
      </c>
      <c r="R672" s="92" t="str">
        <f t="shared" si="117"/>
        <v/>
      </c>
      <c r="U672" s="5"/>
      <c r="V672" s="5"/>
      <c r="W672" s="94" t="str">
        <f t="shared" si="115"/>
        <v/>
      </c>
      <c r="X672" s="94" t="str">
        <f t="shared" si="118"/>
        <v/>
      </c>
      <c r="Y672" s="5"/>
      <c r="BK672" s="8"/>
      <c r="BL672" s="5"/>
      <c r="BM672" s="5"/>
      <c r="BN672" s="5"/>
      <c r="BO672" s="5"/>
      <c r="BP672" s="1"/>
      <c r="BQ672" s="1"/>
      <c r="BR672" s="1"/>
      <c r="BS672" s="1"/>
      <c r="BT672" s="1"/>
      <c r="BU672" s="4"/>
      <c r="BV672" s="1"/>
      <c r="BW672" s="3"/>
      <c r="BX672" s="4"/>
      <c r="BY672" s="5"/>
      <c r="BZ672" s="5"/>
      <c r="CA672" s="5"/>
      <c r="CB672" s="5"/>
      <c r="CC672" s="5"/>
      <c r="CD672" s="43"/>
    </row>
    <row r="673" spans="1:82" ht="15" customHeight="1" x14ac:dyDescent="0.25">
      <c r="A673" s="8"/>
      <c r="B673" s="5"/>
      <c r="C673" s="5"/>
      <c r="D673" s="5"/>
      <c r="E673" s="5"/>
      <c r="F673" s="94" t="str">
        <f t="shared" si="109"/>
        <v/>
      </c>
      <c r="G673" s="94" t="str">
        <f t="shared" si="110"/>
        <v/>
      </c>
      <c r="H673" s="127" t="str">
        <f>IF(A673&lt;&gt;"",IF(MID(C673,1,1)="c",$AS$26,IF(MID(C673,1,1)="r",$AS$41,IF(MID(C673,1,1)="p",#REF!,#REF!))),"")</f>
        <v/>
      </c>
      <c r="I673" s="92" t="str">
        <f t="shared" si="111"/>
        <v/>
      </c>
      <c r="J673" s="92" t="str">
        <f t="shared" si="112"/>
        <v/>
      </c>
      <c r="K673" s="92" t="str">
        <f t="shared" si="113"/>
        <v/>
      </c>
      <c r="L673" s="92" t="str">
        <f t="shared" si="114"/>
        <v/>
      </c>
      <c r="M673" s="95" t="str">
        <f>IF(A673&lt;&gt;"",IF(MID(C673,1,1)="c",SigmaEpsConcrete(I673,$AN$30:$AN$33,$AR$30:$AR$33,$AS$26,$AS$27,$AS$28,$AQ$20,$AU$19),""),"")</f>
        <v/>
      </c>
      <c r="N673" s="95" t="str">
        <f>IF(A673&lt;&gt;"",IF(MID(C673,1,1)="r",SigmaEpsReinf(J673,$AS$42:$AS$43,$AS$41,$AS$39,$AS$40,$AQ$38),""),"")</f>
        <v/>
      </c>
      <c r="Q673" s="92" t="str">
        <f t="shared" si="116"/>
        <v/>
      </c>
      <c r="R673" s="92" t="str">
        <f t="shared" si="117"/>
        <v/>
      </c>
      <c r="U673" s="5"/>
      <c r="V673" s="5"/>
      <c r="W673" s="94" t="str">
        <f t="shared" si="115"/>
        <v/>
      </c>
      <c r="X673" s="94" t="str">
        <f t="shared" si="118"/>
        <v/>
      </c>
      <c r="Y673" s="5"/>
      <c r="BK673" s="8"/>
      <c r="BL673" s="5"/>
      <c r="BM673" s="5"/>
      <c r="BN673" s="5"/>
      <c r="BO673" s="5"/>
      <c r="BP673" s="1"/>
      <c r="BQ673" s="1"/>
      <c r="BR673" s="1"/>
      <c r="BS673" s="1"/>
      <c r="BT673" s="1"/>
      <c r="BU673" s="4"/>
      <c r="BV673" s="1"/>
      <c r="BW673" s="3"/>
      <c r="BX673" s="4"/>
      <c r="BY673" s="5"/>
      <c r="BZ673" s="5"/>
      <c r="CA673" s="5"/>
      <c r="CB673" s="5"/>
      <c r="CC673" s="5"/>
      <c r="CD673" s="43"/>
    </row>
    <row r="674" spans="1:82" ht="15" customHeight="1" x14ac:dyDescent="0.25">
      <c r="A674" s="8"/>
      <c r="B674" s="5"/>
      <c r="C674" s="5"/>
      <c r="D674" s="5"/>
      <c r="E674" s="5"/>
      <c r="F674" s="94" t="str">
        <f t="shared" si="109"/>
        <v/>
      </c>
      <c r="G674" s="94" t="str">
        <f t="shared" si="110"/>
        <v/>
      </c>
      <c r="H674" s="127" t="str">
        <f>IF(A674&lt;&gt;"",IF(MID(C674,1,1)="c",$AS$26,IF(MID(C674,1,1)="r",$AS$41,IF(MID(C674,1,1)="p",#REF!,#REF!))),"")</f>
        <v/>
      </c>
      <c r="I674" s="92" t="str">
        <f t="shared" si="111"/>
        <v/>
      </c>
      <c r="J674" s="92" t="str">
        <f t="shared" si="112"/>
        <v/>
      </c>
      <c r="K674" s="92" t="str">
        <f t="shared" si="113"/>
        <v/>
      </c>
      <c r="L674" s="92" t="str">
        <f t="shared" si="114"/>
        <v/>
      </c>
      <c r="M674" s="95" t="str">
        <f>IF(A674&lt;&gt;"",IF(MID(C674,1,1)="c",SigmaEpsConcrete(I674,$AN$30:$AN$33,$AR$30:$AR$33,$AS$26,$AS$27,$AS$28,$AQ$20,$AU$19),""),"")</f>
        <v/>
      </c>
      <c r="N674" s="95" t="str">
        <f>IF(A674&lt;&gt;"",IF(MID(C674,1,1)="r",SigmaEpsReinf(J674,$AS$42:$AS$43,$AS$41,$AS$39,$AS$40,$AQ$38),""),"")</f>
        <v/>
      </c>
      <c r="Q674" s="92" t="str">
        <f t="shared" si="116"/>
        <v/>
      </c>
      <c r="R674" s="92" t="str">
        <f t="shared" si="117"/>
        <v/>
      </c>
      <c r="U674" s="5"/>
      <c r="V674" s="5"/>
      <c r="W674" s="94" t="str">
        <f t="shared" si="115"/>
        <v/>
      </c>
      <c r="X674" s="94" t="str">
        <f t="shared" si="118"/>
        <v/>
      </c>
      <c r="Y674" s="5"/>
      <c r="BK674" s="8"/>
      <c r="BL674" s="5"/>
      <c r="BM674" s="5"/>
      <c r="BN674" s="5"/>
      <c r="BO674" s="5"/>
      <c r="BP674" s="1"/>
      <c r="BQ674" s="1"/>
      <c r="BR674" s="1"/>
      <c r="BS674" s="1"/>
      <c r="BT674" s="1"/>
      <c r="BU674" s="4"/>
      <c r="BV674" s="1"/>
      <c r="BW674" s="3"/>
      <c r="BX674" s="4"/>
      <c r="BY674" s="5"/>
      <c r="BZ674" s="5"/>
      <c r="CA674" s="5"/>
      <c r="CB674" s="5"/>
      <c r="CC674" s="5"/>
      <c r="CD674" s="43"/>
    </row>
    <row r="675" spans="1:82" ht="15" customHeight="1" x14ac:dyDescent="0.25">
      <c r="A675" s="8"/>
      <c r="B675" s="5"/>
      <c r="C675" s="5"/>
      <c r="D675" s="5"/>
      <c r="E675" s="5"/>
      <c r="F675" s="94" t="str">
        <f t="shared" si="109"/>
        <v/>
      </c>
      <c r="G675" s="94" t="str">
        <f t="shared" si="110"/>
        <v/>
      </c>
      <c r="H675" s="127" t="str">
        <f>IF(A675&lt;&gt;"",IF(MID(C675,1,1)="c",$AS$26,IF(MID(C675,1,1)="r",$AS$41,IF(MID(C675,1,1)="p",#REF!,#REF!))),"")</f>
        <v/>
      </c>
      <c r="I675" s="92" t="str">
        <f t="shared" si="111"/>
        <v/>
      </c>
      <c r="J675" s="92" t="str">
        <f t="shared" si="112"/>
        <v/>
      </c>
      <c r="K675" s="92" t="str">
        <f t="shared" si="113"/>
        <v/>
      </c>
      <c r="L675" s="92" t="str">
        <f t="shared" si="114"/>
        <v/>
      </c>
      <c r="M675" s="95" t="str">
        <f>IF(A675&lt;&gt;"",IF(MID(C675,1,1)="c",SigmaEpsConcrete(I675,$AN$30:$AN$33,$AR$30:$AR$33,$AS$26,$AS$27,$AS$28,$AQ$20,$AU$19),""),"")</f>
        <v/>
      </c>
      <c r="N675" s="95" t="str">
        <f>IF(A675&lt;&gt;"",IF(MID(C675,1,1)="r",SigmaEpsReinf(J675,$AS$42:$AS$43,$AS$41,$AS$39,$AS$40,$AQ$38),""),"")</f>
        <v/>
      </c>
      <c r="Q675" s="92" t="str">
        <f t="shared" si="116"/>
        <v/>
      </c>
      <c r="R675" s="92" t="str">
        <f t="shared" si="117"/>
        <v/>
      </c>
      <c r="U675" s="5"/>
      <c r="V675" s="5"/>
      <c r="W675" s="94" t="str">
        <f t="shared" si="115"/>
        <v/>
      </c>
      <c r="X675" s="94" t="str">
        <f t="shared" si="118"/>
        <v/>
      </c>
      <c r="Y675" s="5"/>
      <c r="BK675" s="8"/>
      <c r="BL675" s="5"/>
      <c r="BM675" s="5"/>
      <c r="BN675" s="5"/>
      <c r="BO675" s="5"/>
      <c r="BP675" s="1"/>
      <c r="BQ675" s="1"/>
      <c r="BR675" s="1"/>
      <c r="BS675" s="1"/>
      <c r="BT675" s="1"/>
      <c r="BU675" s="4"/>
      <c r="BV675" s="1"/>
      <c r="BW675" s="3"/>
      <c r="BX675" s="4"/>
      <c r="BY675" s="5"/>
      <c r="BZ675" s="5"/>
      <c r="CA675" s="5"/>
      <c r="CB675" s="5"/>
      <c r="CC675" s="5"/>
      <c r="CD675" s="43"/>
    </row>
    <row r="676" spans="1:82" ht="15" customHeight="1" x14ac:dyDescent="0.25">
      <c r="A676" s="8"/>
      <c r="B676" s="5"/>
      <c r="C676" s="5"/>
      <c r="D676" s="5"/>
      <c r="E676" s="5"/>
      <c r="F676" s="94" t="str">
        <f t="shared" si="109"/>
        <v/>
      </c>
      <c r="G676" s="94" t="str">
        <f t="shared" si="110"/>
        <v/>
      </c>
      <c r="H676" s="127" t="str">
        <f>IF(A676&lt;&gt;"",IF(MID(C676,1,1)="c",$AS$26,IF(MID(C676,1,1)="r",$AS$41,IF(MID(C676,1,1)="p",#REF!,#REF!))),"")</f>
        <v/>
      </c>
      <c r="I676" s="92" t="str">
        <f t="shared" si="111"/>
        <v/>
      </c>
      <c r="J676" s="92" t="str">
        <f t="shared" si="112"/>
        <v/>
      </c>
      <c r="K676" s="92" t="str">
        <f t="shared" si="113"/>
        <v/>
      </c>
      <c r="L676" s="92" t="str">
        <f t="shared" si="114"/>
        <v/>
      </c>
      <c r="M676" s="95" t="str">
        <f>IF(A676&lt;&gt;"",IF(MID(C676,1,1)="c",SigmaEpsConcrete(I676,$AN$30:$AN$33,$AR$30:$AR$33,$AS$26,$AS$27,$AS$28,$AQ$20,$AU$19),""),"")</f>
        <v/>
      </c>
      <c r="N676" s="95" t="str">
        <f>IF(A676&lt;&gt;"",IF(MID(C676,1,1)="r",SigmaEpsReinf(J676,$AS$42:$AS$43,$AS$41,$AS$39,$AS$40,$AQ$38),""),"")</f>
        <v/>
      </c>
      <c r="Q676" s="92" t="str">
        <f t="shared" si="116"/>
        <v/>
      </c>
      <c r="R676" s="92" t="str">
        <f t="shared" si="117"/>
        <v/>
      </c>
      <c r="U676" s="5"/>
      <c r="V676" s="5"/>
      <c r="W676" s="94" t="str">
        <f t="shared" si="115"/>
        <v/>
      </c>
      <c r="X676" s="94" t="str">
        <f t="shared" si="118"/>
        <v/>
      </c>
      <c r="Y676" s="5"/>
      <c r="BK676" s="8"/>
      <c r="BL676" s="5"/>
      <c r="BM676" s="5"/>
      <c r="BN676" s="5"/>
      <c r="BO676" s="5"/>
      <c r="BP676" s="1"/>
      <c r="BQ676" s="1"/>
      <c r="BR676" s="1"/>
      <c r="BS676" s="1"/>
      <c r="BT676" s="1"/>
      <c r="BU676" s="4"/>
      <c r="BV676" s="1"/>
      <c r="BW676" s="3"/>
      <c r="BX676" s="4"/>
      <c r="BY676" s="5"/>
      <c r="BZ676" s="5"/>
      <c r="CA676" s="5"/>
      <c r="CB676" s="5"/>
      <c r="CC676" s="5"/>
      <c r="CD676" s="43"/>
    </row>
    <row r="677" spans="1:82" ht="15" customHeight="1" x14ac:dyDescent="0.25">
      <c r="A677" s="8"/>
      <c r="B677" s="5"/>
      <c r="C677" s="5"/>
      <c r="D677" s="5"/>
      <c r="E677" s="5"/>
      <c r="F677" s="94" t="str">
        <f t="shared" si="109"/>
        <v/>
      </c>
      <c r="G677" s="94" t="str">
        <f t="shared" si="110"/>
        <v/>
      </c>
      <c r="H677" s="127" t="str">
        <f>IF(A677&lt;&gt;"",IF(MID(C677,1,1)="c",$AS$26,IF(MID(C677,1,1)="r",$AS$41,IF(MID(C677,1,1)="p",#REF!,#REF!))),"")</f>
        <v/>
      </c>
      <c r="I677" s="92" t="str">
        <f t="shared" si="111"/>
        <v/>
      </c>
      <c r="J677" s="92" t="str">
        <f t="shared" si="112"/>
        <v/>
      </c>
      <c r="K677" s="92" t="str">
        <f t="shared" si="113"/>
        <v/>
      </c>
      <c r="L677" s="92" t="str">
        <f t="shared" si="114"/>
        <v/>
      </c>
      <c r="M677" s="95" t="str">
        <f>IF(A677&lt;&gt;"",IF(MID(C677,1,1)="c",SigmaEpsConcrete(I677,$AN$30:$AN$33,$AR$30:$AR$33,$AS$26,$AS$27,$AS$28,$AQ$20,$AU$19),""),"")</f>
        <v/>
      </c>
      <c r="N677" s="95" t="str">
        <f>IF(A677&lt;&gt;"",IF(MID(C677,1,1)="r",SigmaEpsReinf(J677,$AS$42:$AS$43,$AS$41,$AS$39,$AS$40,$AQ$38),""),"")</f>
        <v/>
      </c>
      <c r="Q677" s="92" t="str">
        <f t="shared" si="116"/>
        <v/>
      </c>
      <c r="R677" s="92" t="str">
        <f t="shared" si="117"/>
        <v/>
      </c>
      <c r="U677" s="5"/>
      <c r="V677" s="5"/>
      <c r="W677" s="94" t="str">
        <f t="shared" si="115"/>
        <v/>
      </c>
      <c r="X677" s="94" t="str">
        <f t="shared" si="118"/>
        <v/>
      </c>
      <c r="Y677" s="5"/>
      <c r="BK677" s="8"/>
      <c r="BL677" s="5"/>
      <c r="BM677" s="5"/>
      <c r="BN677" s="5"/>
      <c r="BO677" s="5"/>
      <c r="BP677" s="1"/>
      <c r="BQ677" s="1"/>
      <c r="BR677" s="1"/>
      <c r="BS677" s="1"/>
      <c r="BT677" s="1"/>
      <c r="BU677" s="4"/>
      <c r="BV677" s="1"/>
      <c r="BW677" s="3"/>
      <c r="BX677" s="4"/>
      <c r="BY677" s="5"/>
      <c r="BZ677" s="5"/>
      <c r="CA677" s="5"/>
      <c r="CB677" s="5"/>
      <c r="CC677" s="5"/>
      <c r="CD677" s="43"/>
    </row>
    <row r="678" spans="1:82" ht="15" customHeight="1" x14ac:dyDescent="0.25">
      <c r="A678" s="8"/>
      <c r="B678" s="5"/>
      <c r="C678" s="5"/>
      <c r="D678" s="5"/>
      <c r="E678" s="5"/>
      <c r="F678" s="94" t="str">
        <f t="shared" si="109"/>
        <v/>
      </c>
      <c r="G678" s="94" t="str">
        <f t="shared" si="110"/>
        <v/>
      </c>
      <c r="H678" s="127" t="str">
        <f>IF(A678&lt;&gt;"",IF(MID(C678,1,1)="c",$AS$26,IF(MID(C678,1,1)="r",$AS$41,IF(MID(C678,1,1)="p",#REF!,#REF!))),"")</f>
        <v/>
      </c>
      <c r="I678" s="92" t="str">
        <f t="shared" si="111"/>
        <v/>
      </c>
      <c r="J678" s="92" t="str">
        <f t="shared" si="112"/>
        <v/>
      </c>
      <c r="K678" s="92" t="str">
        <f t="shared" si="113"/>
        <v/>
      </c>
      <c r="L678" s="92" t="str">
        <f t="shared" si="114"/>
        <v/>
      </c>
      <c r="M678" s="95" t="str">
        <f>IF(A678&lt;&gt;"",IF(MID(C678,1,1)="c",SigmaEpsConcrete(I678,$AN$30:$AN$33,$AR$30:$AR$33,$AS$26,$AS$27,$AS$28,$AQ$20,$AU$19),""),"")</f>
        <v/>
      </c>
      <c r="N678" s="95" t="str">
        <f>IF(A678&lt;&gt;"",IF(MID(C678,1,1)="r",SigmaEpsReinf(J678,$AS$42:$AS$43,$AS$41,$AS$39,$AS$40,$AQ$38),""),"")</f>
        <v/>
      </c>
      <c r="Q678" s="92" t="str">
        <f t="shared" si="116"/>
        <v/>
      </c>
      <c r="R678" s="92" t="str">
        <f t="shared" si="117"/>
        <v/>
      </c>
      <c r="U678" s="5"/>
      <c r="V678" s="5"/>
      <c r="W678" s="94" t="str">
        <f t="shared" si="115"/>
        <v/>
      </c>
      <c r="X678" s="94" t="str">
        <f t="shared" si="118"/>
        <v/>
      </c>
      <c r="Y678" s="5"/>
      <c r="BK678" s="8"/>
      <c r="BL678" s="5"/>
      <c r="BM678" s="5"/>
      <c r="BN678" s="5"/>
      <c r="BO678" s="5"/>
      <c r="BP678" s="1"/>
      <c r="BQ678" s="1"/>
      <c r="BR678" s="1"/>
      <c r="BS678" s="1"/>
      <c r="BT678" s="1"/>
      <c r="BU678" s="4"/>
      <c r="BV678" s="1"/>
      <c r="BW678" s="3"/>
      <c r="BX678" s="4"/>
      <c r="BY678" s="5"/>
      <c r="BZ678" s="5"/>
      <c r="CA678" s="5"/>
      <c r="CB678" s="5"/>
      <c r="CC678" s="5"/>
      <c r="CD678" s="43"/>
    </row>
    <row r="679" spans="1:82" ht="15" customHeight="1" x14ac:dyDescent="0.25">
      <c r="A679" s="8"/>
      <c r="B679" s="5"/>
      <c r="C679" s="5"/>
      <c r="D679" s="5"/>
      <c r="E679" s="5"/>
      <c r="F679" s="94" t="str">
        <f t="shared" si="109"/>
        <v/>
      </c>
      <c r="G679" s="94" t="str">
        <f t="shared" si="110"/>
        <v/>
      </c>
      <c r="H679" s="127" t="str">
        <f>IF(A679&lt;&gt;"",IF(MID(C679,1,1)="c",$AS$26,IF(MID(C679,1,1)="r",$AS$41,IF(MID(C679,1,1)="p",#REF!,#REF!))),"")</f>
        <v/>
      </c>
      <c r="I679" s="92" t="str">
        <f t="shared" si="111"/>
        <v/>
      </c>
      <c r="J679" s="92" t="str">
        <f t="shared" si="112"/>
        <v/>
      </c>
      <c r="K679" s="92" t="str">
        <f t="shared" si="113"/>
        <v/>
      </c>
      <c r="L679" s="92" t="str">
        <f t="shared" si="114"/>
        <v/>
      </c>
      <c r="M679" s="95" t="str">
        <f>IF(A679&lt;&gt;"",IF(MID(C679,1,1)="c",SigmaEpsConcrete(I679,$AN$30:$AN$33,$AR$30:$AR$33,$AS$26,$AS$27,$AS$28,$AQ$20,$AU$19),""),"")</f>
        <v/>
      </c>
      <c r="N679" s="95" t="str">
        <f>IF(A679&lt;&gt;"",IF(MID(C679,1,1)="r",SigmaEpsReinf(J679,$AS$42:$AS$43,$AS$41,$AS$39,$AS$40,$AQ$38),""),"")</f>
        <v/>
      </c>
      <c r="Q679" s="92" t="str">
        <f t="shared" si="116"/>
        <v/>
      </c>
      <c r="R679" s="92" t="str">
        <f t="shared" si="117"/>
        <v/>
      </c>
      <c r="U679" s="5"/>
      <c r="V679" s="5"/>
      <c r="W679" s="94" t="str">
        <f t="shared" si="115"/>
        <v/>
      </c>
      <c r="X679" s="94" t="str">
        <f t="shared" si="118"/>
        <v/>
      </c>
      <c r="Y679" s="5"/>
      <c r="BK679" s="8"/>
      <c r="BL679" s="5"/>
      <c r="BM679" s="5"/>
      <c r="BN679" s="5"/>
      <c r="BO679" s="5"/>
      <c r="BP679" s="1"/>
      <c r="BQ679" s="1"/>
      <c r="BR679" s="1"/>
      <c r="BS679" s="1"/>
      <c r="BT679" s="1"/>
      <c r="BU679" s="4"/>
      <c r="BV679" s="1"/>
      <c r="BW679" s="3"/>
      <c r="BX679" s="4"/>
      <c r="BY679" s="5"/>
      <c r="BZ679" s="5"/>
      <c r="CA679" s="5"/>
      <c r="CB679" s="5"/>
      <c r="CC679" s="5"/>
      <c r="CD679" s="43"/>
    </row>
    <row r="680" spans="1:82" ht="15" customHeight="1" x14ac:dyDescent="0.25">
      <c r="A680" s="8"/>
      <c r="B680" s="5"/>
      <c r="C680" s="5"/>
      <c r="D680" s="5"/>
      <c r="E680" s="5"/>
      <c r="F680" s="94" t="str">
        <f t="shared" si="109"/>
        <v/>
      </c>
      <c r="G680" s="94" t="str">
        <f t="shared" si="110"/>
        <v/>
      </c>
      <c r="H680" s="127" t="str">
        <f>IF(A680&lt;&gt;"",IF(MID(C680,1,1)="c",$AS$26,IF(MID(C680,1,1)="r",$AS$41,IF(MID(C680,1,1)="p",#REF!,#REF!))),"")</f>
        <v/>
      </c>
      <c r="I680" s="92" t="str">
        <f t="shared" si="111"/>
        <v/>
      </c>
      <c r="J680" s="92" t="str">
        <f t="shared" si="112"/>
        <v/>
      </c>
      <c r="K680" s="92" t="str">
        <f t="shared" si="113"/>
        <v/>
      </c>
      <c r="L680" s="92" t="str">
        <f t="shared" si="114"/>
        <v/>
      </c>
      <c r="M680" s="95" t="str">
        <f>IF(A680&lt;&gt;"",IF(MID(C680,1,1)="c",SigmaEpsConcrete(I680,$AN$30:$AN$33,$AR$30:$AR$33,$AS$26,$AS$27,$AS$28,$AQ$20,$AU$19),""),"")</f>
        <v/>
      </c>
      <c r="N680" s="95" t="str">
        <f>IF(A680&lt;&gt;"",IF(MID(C680,1,1)="r",SigmaEpsReinf(J680,$AS$42:$AS$43,$AS$41,$AS$39,$AS$40,$AQ$38),""),"")</f>
        <v/>
      </c>
      <c r="Q680" s="92" t="str">
        <f t="shared" si="116"/>
        <v/>
      </c>
      <c r="R680" s="92" t="str">
        <f t="shared" si="117"/>
        <v/>
      </c>
      <c r="U680" s="5"/>
      <c r="V680" s="5"/>
      <c r="W680" s="94" t="str">
        <f t="shared" si="115"/>
        <v/>
      </c>
      <c r="X680" s="94" t="str">
        <f t="shared" si="118"/>
        <v/>
      </c>
      <c r="Y680" s="5"/>
      <c r="BK680" s="8"/>
      <c r="BL680" s="5"/>
      <c r="BM680" s="5"/>
      <c r="BN680" s="5"/>
      <c r="BO680" s="5"/>
      <c r="BP680" s="1"/>
      <c r="BQ680" s="1"/>
      <c r="BR680" s="1"/>
      <c r="BS680" s="1"/>
      <c r="BT680" s="1"/>
      <c r="BU680" s="4"/>
      <c r="BV680" s="1"/>
      <c r="BW680" s="3"/>
      <c r="BX680" s="4"/>
      <c r="BY680" s="5"/>
      <c r="BZ680" s="5"/>
      <c r="CA680" s="5"/>
      <c r="CB680" s="5"/>
      <c r="CC680" s="5"/>
      <c r="CD680" s="43"/>
    </row>
    <row r="681" spans="1:82" ht="15" customHeight="1" x14ac:dyDescent="0.25">
      <c r="A681" s="8"/>
      <c r="B681" s="5"/>
      <c r="C681" s="5"/>
      <c r="D681" s="5"/>
      <c r="E681" s="5"/>
      <c r="F681" s="94" t="str">
        <f t="shared" si="109"/>
        <v/>
      </c>
      <c r="G681" s="94" t="str">
        <f t="shared" si="110"/>
        <v/>
      </c>
      <c r="H681" s="127" t="str">
        <f>IF(A681&lt;&gt;"",IF(MID(C681,1,1)="c",$AS$26,IF(MID(C681,1,1)="r",$AS$41,IF(MID(C681,1,1)="p",#REF!,#REF!))),"")</f>
        <v/>
      </c>
      <c r="I681" s="92" t="str">
        <f t="shared" si="111"/>
        <v/>
      </c>
      <c r="J681" s="92" t="str">
        <f t="shared" si="112"/>
        <v/>
      </c>
      <c r="K681" s="92" t="str">
        <f t="shared" si="113"/>
        <v/>
      </c>
      <c r="L681" s="92" t="str">
        <f t="shared" si="114"/>
        <v/>
      </c>
      <c r="M681" s="95" t="str">
        <f>IF(A681&lt;&gt;"",IF(MID(C681,1,1)="c",SigmaEpsConcrete(I681,$AN$30:$AN$33,$AR$30:$AR$33,$AS$26,$AS$27,$AS$28,$AQ$20,$AU$19),""),"")</f>
        <v/>
      </c>
      <c r="N681" s="95" t="str">
        <f>IF(A681&lt;&gt;"",IF(MID(C681,1,1)="r",SigmaEpsReinf(J681,$AS$42:$AS$43,$AS$41,$AS$39,$AS$40,$AQ$38),""),"")</f>
        <v/>
      </c>
      <c r="Q681" s="92" t="str">
        <f t="shared" si="116"/>
        <v/>
      </c>
      <c r="R681" s="92" t="str">
        <f t="shared" si="117"/>
        <v/>
      </c>
      <c r="U681" s="5"/>
      <c r="V681" s="5"/>
      <c r="W681" s="94" t="str">
        <f t="shared" si="115"/>
        <v/>
      </c>
      <c r="X681" s="94" t="str">
        <f t="shared" si="118"/>
        <v/>
      </c>
      <c r="Y681" s="5"/>
      <c r="BK681" s="8"/>
      <c r="BL681" s="5"/>
      <c r="BM681" s="5"/>
      <c r="BN681" s="5"/>
      <c r="BO681" s="5"/>
      <c r="BP681" s="1"/>
      <c r="BQ681" s="1"/>
      <c r="BR681" s="1"/>
      <c r="BS681" s="1"/>
      <c r="BT681" s="1"/>
      <c r="BU681" s="4"/>
      <c r="BV681" s="1"/>
      <c r="BW681" s="3"/>
      <c r="BX681" s="4"/>
      <c r="BY681" s="5"/>
      <c r="BZ681" s="5"/>
      <c r="CA681" s="5"/>
      <c r="CB681" s="5"/>
      <c r="CC681" s="5"/>
      <c r="CD681" s="43"/>
    </row>
    <row r="682" spans="1:82" ht="15" customHeight="1" x14ac:dyDescent="0.25">
      <c r="A682" s="8"/>
      <c r="B682" s="5"/>
      <c r="C682" s="5"/>
      <c r="D682" s="5"/>
      <c r="E682" s="5"/>
      <c r="F682" s="94" t="str">
        <f t="shared" si="109"/>
        <v/>
      </c>
      <c r="G682" s="94" t="str">
        <f t="shared" si="110"/>
        <v/>
      </c>
      <c r="H682" s="127" t="str">
        <f>IF(A682&lt;&gt;"",IF(MID(C682,1,1)="c",$AS$26,IF(MID(C682,1,1)="r",$AS$41,IF(MID(C682,1,1)="p",#REF!,#REF!))),"")</f>
        <v/>
      </c>
      <c r="I682" s="92" t="str">
        <f t="shared" si="111"/>
        <v/>
      </c>
      <c r="J682" s="92" t="str">
        <f t="shared" si="112"/>
        <v/>
      </c>
      <c r="K682" s="92" t="str">
        <f t="shared" si="113"/>
        <v/>
      </c>
      <c r="L682" s="92" t="str">
        <f t="shared" si="114"/>
        <v/>
      </c>
      <c r="M682" s="95" t="str">
        <f>IF(A682&lt;&gt;"",IF(MID(C682,1,1)="c",SigmaEpsConcrete(I682,$AN$30:$AN$33,$AR$30:$AR$33,$AS$26,$AS$27,$AS$28,$AQ$20,$AU$19),""),"")</f>
        <v/>
      </c>
      <c r="N682" s="95" t="str">
        <f>IF(A682&lt;&gt;"",IF(MID(C682,1,1)="r",SigmaEpsReinf(J682,$AS$42:$AS$43,$AS$41,$AS$39,$AS$40,$AQ$38),""),"")</f>
        <v/>
      </c>
      <c r="Q682" s="92" t="str">
        <f t="shared" si="116"/>
        <v/>
      </c>
      <c r="R682" s="92" t="str">
        <f t="shared" si="117"/>
        <v/>
      </c>
      <c r="U682" s="5"/>
      <c r="V682" s="5"/>
      <c r="W682" s="94" t="str">
        <f t="shared" si="115"/>
        <v/>
      </c>
      <c r="X682" s="94" t="str">
        <f t="shared" si="118"/>
        <v/>
      </c>
      <c r="Y682" s="5"/>
      <c r="BK682" s="8"/>
      <c r="BL682" s="5"/>
      <c r="BM682" s="5"/>
      <c r="BN682" s="5"/>
      <c r="BO682" s="5"/>
      <c r="BP682" s="1"/>
      <c r="BQ682" s="1"/>
      <c r="BR682" s="1"/>
      <c r="BS682" s="1"/>
      <c r="BT682" s="1"/>
      <c r="BU682" s="4"/>
      <c r="BV682" s="1"/>
      <c r="BW682" s="3"/>
      <c r="BX682" s="4"/>
      <c r="BY682" s="5"/>
      <c r="BZ682" s="5"/>
      <c r="CA682" s="5"/>
      <c r="CB682" s="5"/>
      <c r="CC682" s="5"/>
      <c r="CD682" s="43"/>
    </row>
    <row r="683" spans="1:82" ht="15" customHeight="1" x14ac:dyDescent="0.25">
      <c r="A683" s="8"/>
      <c r="B683" s="5"/>
      <c r="C683" s="5"/>
      <c r="D683" s="5"/>
      <c r="E683" s="5"/>
      <c r="F683" s="94" t="str">
        <f t="shared" si="109"/>
        <v/>
      </c>
      <c r="G683" s="94" t="str">
        <f t="shared" si="110"/>
        <v/>
      </c>
      <c r="H683" s="127" t="str">
        <f>IF(A683&lt;&gt;"",IF(MID(C683,1,1)="c",$AS$26,IF(MID(C683,1,1)="r",$AS$41,IF(MID(C683,1,1)="p",#REF!,#REF!))),"")</f>
        <v/>
      </c>
      <c r="I683" s="92" t="str">
        <f t="shared" si="111"/>
        <v/>
      </c>
      <c r="J683" s="92" t="str">
        <f t="shared" si="112"/>
        <v/>
      </c>
      <c r="K683" s="92" t="str">
        <f t="shared" si="113"/>
        <v/>
      </c>
      <c r="L683" s="92" t="str">
        <f t="shared" si="114"/>
        <v/>
      </c>
      <c r="M683" s="95" t="str">
        <f>IF(A683&lt;&gt;"",IF(MID(C683,1,1)="c",SigmaEpsConcrete(I683,$AN$30:$AN$33,$AR$30:$AR$33,$AS$26,$AS$27,$AS$28,$AQ$20,$AU$19),""),"")</f>
        <v/>
      </c>
      <c r="N683" s="95" t="str">
        <f>IF(A683&lt;&gt;"",IF(MID(C683,1,1)="r",SigmaEpsReinf(J683,$AS$42:$AS$43,$AS$41,$AS$39,$AS$40,$AQ$38),""),"")</f>
        <v/>
      </c>
      <c r="Q683" s="92" t="str">
        <f t="shared" si="116"/>
        <v/>
      </c>
      <c r="R683" s="92" t="str">
        <f t="shared" si="117"/>
        <v/>
      </c>
      <c r="U683" s="5"/>
      <c r="V683" s="5"/>
      <c r="W683" s="94" t="str">
        <f t="shared" si="115"/>
        <v/>
      </c>
      <c r="X683" s="94" t="str">
        <f t="shared" si="118"/>
        <v/>
      </c>
      <c r="Y683" s="5"/>
      <c r="BK683" s="8"/>
      <c r="BL683" s="5"/>
      <c r="BM683" s="5"/>
      <c r="BN683" s="5"/>
      <c r="BO683" s="5"/>
      <c r="BP683" s="1"/>
      <c r="BQ683" s="1"/>
      <c r="BR683" s="1"/>
      <c r="BS683" s="1"/>
      <c r="BT683" s="1"/>
      <c r="BU683" s="4"/>
      <c r="BV683" s="1"/>
      <c r="BW683" s="3"/>
      <c r="BX683" s="4"/>
      <c r="BY683" s="5"/>
      <c r="BZ683" s="5"/>
      <c r="CA683" s="5"/>
      <c r="CB683" s="5"/>
      <c r="CC683" s="5"/>
      <c r="CD683" s="43"/>
    </row>
    <row r="684" spans="1:82" ht="15" customHeight="1" x14ac:dyDescent="0.25">
      <c r="A684" s="8"/>
      <c r="B684" s="5"/>
      <c r="C684" s="5"/>
      <c r="D684" s="5"/>
      <c r="E684" s="5"/>
      <c r="F684" s="94" t="str">
        <f t="shared" si="109"/>
        <v/>
      </c>
      <c r="G684" s="94" t="str">
        <f t="shared" si="110"/>
        <v/>
      </c>
      <c r="H684" s="127" t="str">
        <f>IF(A684&lt;&gt;"",IF(MID(C684,1,1)="c",$AS$26,IF(MID(C684,1,1)="r",$AS$41,IF(MID(C684,1,1)="p",#REF!,#REF!))),"")</f>
        <v/>
      </c>
      <c r="I684" s="92" t="str">
        <f t="shared" si="111"/>
        <v/>
      </c>
      <c r="J684" s="92" t="str">
        <f t="shared" si="112"/>
        <v/>
      </c>
      <c r="K684" s="92" t="str">
        <f t="shared" si="113"/>
        <v/>
      </c>
      <c r="L684" s="92" t="str">
        <f t="shared" si="114"/>
        <v/>
      </c>
      <c r="M684" s="95" t="str">
        <f>IF(A684&lt;&gt;"",IF(MID(C684,1,1)="c",SigmaEpsConcrete(I684,$AN$30:$AN$33,$AR$30:$AR$33,$AS$26,$AS$27,$AS$28,$AQ$20,$AU$19),""),"")</f>
        <v/>
      </c>
      <c r="N684" s="95" t="str">
        <f>IF(A684&lt;&gt;"",IF(MID(C684,1,1)="r",SigmaEpsReinf(J684,$AS$42:$AS$43,$AS$41,$AS$39,$AS$40,$AQ$38),""),"")</f>
        <v/>
      </c>
      <c r="Q684" s="92" t="str">
        <f t="shared" si="116"/>
        <v/>
      </c>
      <c r="R684" s="92" t="str">
        <f t="shared" si="117"/>
        <v/>
      </c>
      <c r="U684" s="5"/>
      <c r="V684" s="5"/>
      <c r="W684" s="94" t="str">
        <f t="shared" si="115"/>
        <v/>
      </c>
      <c r="X684" s="94" t="str">
        <f t="shared" si="118"/>
        <v/>
      </c>
      <c r="Y684" s="5"/>
      <c r="BK684" s="8"/>
      <c r="BL684" s="5"/>
      <c r="BM684" s="5"/>
      <c r="BN684" s="5"/>
      <c r="BO684" s="5"/>
      <c r="BP684" s="1"/>
      <c r="BQ684" s="1"/>
      <c r="BR684" s="1"/>
      <c r="BS684" s="1"/>
      <c r="BT684" s="1"/>
      <c r="BU684" s="4"/>
      <c r="BV684" s="1"/>
      <c r="BW684" s="3"/>
      <c r="BX684" s="4"/>
      <c r="BY684" s="5"/>
      <c r="BZ684" s="5"/>
      <c r="CA684" s="5"/>
      <c r="CB684" s="5"/>
      <c r="CC684" s="5"/>
      <c r="CD684" s="43"/>
    </row>
    <row r="685" spans="1:82" ht="15" customHeight="1" x14ac:dyDescent="0.25">
      <c r="A685" s="8"/>
      <c r="B685" s="5"/>
      <c r="C685" s="5"/>
      <c r="D685" s="5"/>
      <c r="E685" s="5"/>
      <c r="F685" s="94" t="str">
        <f t="shared" si="109"/>
        <v/>
      </c>
      <c r="G685" s="94" t="str">
        <f t="shared" si="110"/>
        <v/>
      </c>
      <c r="H685" s="127" t="str">
        <f>IF(A685&lt;&gt;"",IF(MID(C685,1,1)="c",$AS$26,IF(MID(C685,1,1)="r",$AS$41,IF(MID(C685,1,1)="p",#REF!,#REF!))),"")</f>
        <v/>
      </c>
      <c r="I685" s="92" t="str">
        <f t="shared" si="111"/>
        <v/>
      </c>
      <c r="J685" s="92" t="str">
        <f t="shared" si="112"/>
        <v/>
      </c>
      <c r="K685" s="92" t="str">
        <f t="shared" si="113"/>
        <v/>
      </c>
      <c r="L685" s="92" t="str">
        <f t="shared" si="114"/>
        <v/>
      </c>
      <c r="M685" s="95" t="str">
        <f>IF(A685&lt;&gt;"",IF(MID(C685,1,1)="c",SigmaEpsConcrete(I685,$AN$30:$AN$33,$AR$30:$AR$33,$AS$26,$AS$27,$AS$28,$AQ$20,$AU$19),""),"")</f>
        <v/>
      </c>
      <c r="N685" s="95" t="str">
        <f>IF(A685&lt;&gt;"",IF(MID(C685,1,1)="r",SigmaEpsReinf(J685,$AS$42:$AS$43,$AS$41,$AS$39,$AS$40,$AQ$38),""),"")</f>
        <v/>
      </c>
      <c r="Q685" s="92" t="str">
        <f t="shared" si="116"/>
        <v/>
      </c>
      <c r="R685" s="92" t="str">
        <f t="shared" si="117"/>
        <v/>
      </c>
      <c r="U685" s="5"/>
      <c r="V685" s="5"/>
      <c r="W685" s="94" t="str">
        <f t="shared" si="115"/>
        <v/>
      </c>
      <c r="X685" s="94" t="str">
        <f t="shared" si="118"/>
        <v/>
      </c>
      <c r="Y685" s="5"/>
      <c r="BK685" s="8"/>
      <c r="BL685" s="5"/>
      <c r="BM685" s="5"/>
      <c r="BN685" s="5"/>
      <c r="BO685" s="5"/>
      <c r="BP685" s="1"/>
      <c r="BQ685" s="1"/>
      <c r="BR685" s="1"/>
      <c r="BS685" s="1"/>
      <c r="BT685" s="1"/>
      <c r="BU685" s="4"/>
      <c r="BV685" s="1"/>
      <c r="BW685" s="3"/>
      <c r="BX685" s="4"/>
      <c r="BY685" s="5"/>
      <c r="BZ685" s="5"/>
      <c r="CA685" s="5"/>
      <c r="CB685" s="5"/>
      <c r="CC685" s="5"/>
      <c r="CD685" s="43"/>
    </row>
    <row r="686" spans="1:82" ht="15" customHeight="1" x14ac:dyDescent="0.25">
      <c r="A686" s="8"/>
      <c r="B686" s="5"/>
      <c r="C686" s="5"/>
      <c r="D686" s="5"/>
      <c r="E686" s="5"/>
      <c r="F686" s="94" t="str">
        <f t="shared" si="109"/>
        <v/>
      </c>
      <c r="G686" s="94" t="str">
        <f t="shared" si="110"/>
        <v/>
      </c>
      <c r="H686" s="127" t="str">
        <f>IF(A686&lt;&gt;"",IF(MID(C686,1,1)="c",$AS$26,IF(MID(C686,1,1)="r",$AS$41,IF(MID(C686,1,1)="p",#REF!,#REF!))),"")</f>
        <v/>
      </c>
      <c r="I686" s="92" t="str">
        <f t="shared" si="111"/>
        <v/>
      </c>
      <c r="J686" s="92" t="str">
        <f t="shared" si="112"/>
        <v/>
      </c>
      <c r="K686" s="92" t="str">
        <f t="shared" si="113"/>
        <v/>
      </c>
      <c r="L686" s="92" t="str">
        <f t="shared" si="114"/>
        <v/>
      </c>
      <c r="M686" s="95" t="str">
        <f>IF(A686&lt;&gt;"",IF(MID(C686,1,1)="c",SigmaEpsConcrete(I686,$AN$30:$AN$33,$AR$30:$AR$33,$AS$26,$AS$27,$AS$28,$AQ$20,$AU$19),""),"")</f>
        <v/>
      </c>
      <c r="N686" s="95" t="str">
        <f>IF(A686&lt;&gt;"",IF(MID(C686,1,1)="r",SigmaEpsReinf(J686,$AS$42:$AS$43,$AS$41,$AS$39,$AS$40,$AQ$38),""),"")</f>
        <v/>
      </c>
      <c r="Q686" s="92" t="str">
        <f t="shared" si="116"/>
        <v/>
      </c>
      <c r="R686" s="92" t="str">
        <f t="shared" si="117"/>
        <v/>
      </c>
      <c r="U686" s="5"/>
      <c r="V686" s="5"/>
      <c r="W686" s="94" t="str">
        <f t="shared" si="115"/>
        <v/>
      </c>
      <c r="X686" s="94" t="str">
        <f t="shared" si="118"/>
        <v/>
      </c>
      <c r="Y686" s="5"/>
      <c r="BK686" s="8"/>
      <c r="BL686" s="5"/>
      <c r="BM686" s="5"/>
      <c r="BN686" s="5"/>
      <c r="BO686" s="5"/>
      <c r="BP686" s="1"/>
      <c r="BQ686" s="1"/>
      <c r="BR686" s="1"/>
      <c r="BS686" s="1"/>
      <c r="BT686" s="1"/>
      <c r="BU686" s="4"/>
      <c r="BV686" s="1"/>
      <c r="BW686" s="3"/>
      <c r="BX686" s="4"/>
      <c r="BY686" s="5"/>
      <c r="BZ686" s="5"/>
      <c r="CA686" s="5"/>
      <c r="CB686" s="5"/>
      <c r="CC686" s="5"/>
      <c r="CD686" s="43"/>
    </row>
    <row r="687" spans="1:82" ht="15" customHeight="1" x14ac:dyDescent="0.25">
      <c r="A687" s="8"/>
      <c r="B687" s="5"/>
      <c r="C687" s="5"/>
      <c r="D687" s="5"/>
      <c r="E687" s="5"/>
      <c r="F687" s="94" t="str">
        <f t="shared" si="109"/>
        <v/>
      </c>
      <c r="G687" s="94" t="str">
        <f t="shared" si="110"/>
        <v/>
      </c>
      <c r="H687" s="127" t="str">
        <f>IF(A687&lt;&gt;"",IF(MID(C687,1,1)="c",$AS$26,IF(MID(C687,1,1)="r",$AS$41,IF(MID(C687,1,1)="p",#REF!,#REF!))),"")</f>
        <v/>
      </c>
      <c r="I687" s="92" t="str">
        <f t="shared" si="111"/>
        <v/>
      </c>
      <c r="J687" s="92" t="str">
        <f t="shared" si="112"/>
        <v/>
      </c>
      <c r="K687" s="92" t="str">
        <f t="shared" si="113"/>
        <v/>
      </c>
      <c r="L687" s="92" t="str">
        <f t="shared" si="114"/>
        <v/>
      </c>
      <c r="M687" s="95" t="str">
        <f>IF(A687&lt;&gt;"",IF(MID(C687,1,1)="c",SigmaEpsConcrete(I687,$AN$30:$AN$33,$AR$30:$AR$33,$AS$26,$AS$27,$AS$28,$AQ$20,$AU$19),""),"")</f>
        <v/>
      </c>
      <c r="N687" s="95" t="str">
        <f>IF(A687&lt;&gt;"",IF(MID(C687,1,1)="r",SigmaEpsReinf(J687,$AS$42:$AS$43,$AS$41,$AS$39,$AS$40,$AQ$38),""),"")</f>
        <v/>
      </c>
      <c r="Q687" s="92" t="str">
        <f t="shared" si="116"/>
        <v/>
      </c>
      <c r="R687" s="92" t="str">
        <f t="shared" si="117"/>
        <v/>
      </c>
      <c r="U687" s="5"/>
      <c r="V687" s="5"/>
      <c r="W687" s="94" t="str">
        <f t="shared" si="115"/>
        <v/>
      </c>
      <c r="X687" s="94" t="str">
        <f t="shared" si="118"/>
        <v/>
      </c>
      <c r="Y687" s="5"/>
      <c r="BK687" s="8"/>
      <c r="BL687" s="5"/>
      <c r="BM687" s="5"/>
      <c r="BN687" s="5"/>
      <c r="BO687" s="5"/>
      <c r="BP687" s="1"/>
      <c r="BQ687" s="1"/>
      <c r="BR687" s="1"/>
      <c r="BS687" s="1"/>
      <c r="BT687" s="1"/>
      <c r="BU687" s="4"/>
      <c r="BV687" s="1"/>
      <c r="BW687" s="3"/>
      <c r="BX687" s="4"/>
      <c r="BY687" s="5"/>
      <c r="BZ687" s="5"/>
      <c r="CA687" s="5"/>
      <c r="CB687" s="5"/>
      <c r="CC687" s="5"/>
      <c r="CD687" s="43"/>
    </row>
    <row r="688" spans="1:82" ht="15" customHeight="1" x14ac:dyDescent="0.25">
      <c r="A688" s="8"/>
      <c r="B688" s="5"/>
      <c r="C688" s="5"/>
      <c r="D688" s="5"/>
      <c r="E688" s="5"/>
      <c r="F688" s="94" t="str">
        <f t="shared" si="109"/>
        <v/>
      </c>
      <c r="G688" s="94" t="str">
        <f t="shared" si="110"/>
        <v/>
      </c>
      <c r="H688" s="127" t="str">
        <f>IF(A688&lt;&gt;"",IF(MID(C688,1,1)="c",$AS$26,IF(MID(C688,1,1)="r",$AS$41,IF(MID(C688,1,1)="p",#REF!,#REF!))),"")</f>
        <v/>
      </c>
      <c r="I688" s="92" t="str">
        <f t="shared" si="111"/>
        <v/>
      </c>
      <c r="J688" s="92" t="str">
        <f t="shared" si="112"/>
        <v/>
      </c>
      <c r="K688" s="92" t="str">
        <f t="shared" si="113"/>
        <v/>
      </c>
      <c r="L688" s="92" t="str">
        <f t="shared" si="114"/>
        <v/>
      </c>
      <c r="M688" s="95" t="str">
        <f>IF(A688&lt;&gt;"",IF(MID(C688,1,1)="c",SigmaEpsConcrete(I688,$AN$30:$AN$33,$AR$30:$AR$33,$AS$26,$AS$27,$AS$28,$AQ$20,$AU$19),""),"")</f>
        <v/>
      </c>
      <c r="N688" s="95" t="str">
        <f>IF(A688&lt;&gt;"",IF(MID(C688,1,1)="r",SigmaEpsReinf(J688,$AS$42:$AS$43,$AS$41,$AS$39,$AS$40,$AQ$38),""),"")</f>
        <v/>
      </c>
      <c r="Q688" s="92" t="str">
        <f t="shared" si="116"/>
        <v/>
      </c>
      <c r="R688" s="92" t="str">
        <f t="shared" si="117"/>
        <v/>
      </c>
      <c r="U688" s="5"/>
      <c r="V688" s="5"/>
      <c r="W688" s="94" t="str">
        <f t="shared" si="115"/>
        <v/>
      </c>
      <c r="X688" s="94" t="str">
        <f t="shared" si="118"/>
        <v/>
      </c>
      <c r="Y688" s="5"/>
      <c r="BK688" s="8"/>
      <c r="BL688" s="5"/>
      <c r="BM688" s="5"/>
      <c r="BN688" s="5"/>
      <c r="BO688" s="5"/>
      <c r="BP688" s="1"/>
      <c r="BQ688" s="1"/>
      <c r="BR688" s="1"/>
      <c r="BS688" s="1"/>
      <c r="BT688" s="1"/>
      <c r="BU688" s="4"/>
      <c r="BV688" s="1"/>
      <c r="BW688" s="3"/>
      <c r="BX688" s="4"/>
      <c r="BY688" s="5"/>
      <c r="BZ688" s="5"/>
      <c r="CA688" s="5"/>
      <c r="CB688" s="5"/>
      <c r="CC688" s="5"/>
      <c r="CD688" s="43"/>
    </row>
    <row r="689" spans="1:82" ht="15" customHeight="1" x14ac:dyDescent="0.25">
      <c r="A689" s="8"/>
      <c r="B689" s="5"/>
      <c r="C689" s="5"/>
      <c r="D689" s="5"/>
      <c r="E689" s="5"/>
      <c r="F689" s="94" t="str">
        <f t="shared" si="109"/>
        <v/>
      </c>
      <c r="G689" s="94" t="str">
        <f t="shared" si="110"/>
        <v/>
      </c>
      <c r="H689" s="127" t="str">
        <f>IF(A689&lt;&gt;"",IF(MID(C689,1,1)="c",$AS$26,IF(MID(C689,1,1)="r",$AS$41,IF(MID(C689,1,1)="p",#REF!,#REF!))),"")</f>
        <v/>
      </c>
      <c r="I689" s="92" t="str">
        <f t="shared" si="111"/>
        <v/>
      </c>
      <c r="J689" s="92" t="str">
        <f t="shared" si="112"/>
        <v/>
      </c>
      <c r="K689" s="92" t="str">
        <f t="shared" si="113"/>
        <v/>
      </c>
      <c r="L689" s="92" t="str">
        <f t="shared" si="114"/>
        <v/>
      </c>
      <c r="M689" s="95" t="str">
        <f>IF(A689&lt;&gt;"",IF(MID(C689,1,1)="c",SigmaEpsConcrete(I689,$AN$30:$AN$33,$AR$30:$AR$33,$AS$26,$AS$27,$AS$28,$AQ$20,$AU$19),""),"")</f>
        <v/>
      </c>
      <c r="N689" s="95" t="str">
        <f>IF(A689&lt;&gt;"",IF(MID(C689,1,1)="r",SigmaEpsReinf(J689,$AS$42:$AS$43,$AS$41,$AS$39,$AS$40,$AQ$38),""),"")</f>
        <v/>
      </c>
      <c r="Q689" s="92" t="str">
        <f t="shared" si="116"/>
        <v/>
      </c>
      <c r="R689" s="92" t="str">
        <f t="shared" si="117"/>
        <v/>
      </c>
      <c r="U689" s="5"/>
      <c r="V689" s="5"/>
      <c r="W689" s="94" t="str">
        <f t="shared" si="115"/>
        <v/>
      </c>
      <c r="X689" s="94" t="str">
        <f t="shared" si="118"/>
        <v/>
      </c>
      <c r="Y689" s="5"/>
      <c r="BK689" s="8"/>
      <c r="BL689" s="5"/>
      <c r="BM689" s="5"/>
      <c r="BN689" s="5"/>
      <c r="BO689" s="5"/>
      <c r="BP689" s="1"/>
      <c r="BQ689" s="1"/>
      <c r="BR689" s="1"/>
      <c r="BS689" s="1"/>
      <c r="BT689" s="1"/>
      <c r="BU689" s="4"/>
      <c r="BV689" s="1"/>
      <c r="BW689" s="3"/>
      <c r="BX689" s="4"/>
      <c r="BY689" s="5"/>
      <c r="BZ689" s="5"/>
      <c r="CA689" s="5"/>
      <c r="CB689" s="5"/>
      <c r="CC689" s="5"/>
      <c r="CD689" s="43"/>
    </row>
    <row r="690" spans="1:82" ht="15" customHeight="1" x14ac:dyDescent="0.25">
      <c r="A690" s="8"/>
      <c r="B690" s="5"/>
      <c r="C690" s="5"/>
      <c r="D690" s="5"/>
      <c r="E690" s="5"/>
      <c r="F690" s="94" t="str">
        <f t="shared" si="109"/>
        <v/>
      </c>
      <c r="G690" s="94" t="str">
        <f t="shared" si="110"/>
        <v/>
      </c>
      <c r="H690" s="127" t="str">
        <f>IF(A690&lt;&gt;"",IF(MID(C690,1,1)="c",$AS$26,IF(MID(C690,1,1)="r",$AS$41,IF(MID(C690,1,1)="p",#REF!,#REF!))),"")</f>
        <v/>
      </c>
      <c r="I690" s="92" t="str">
        <f t="shared" si="111"/>
        <v/>
      </c>
      <c r="J690" s="92" t="str">
        <f t="shared" si="112"/>
        <v/>
      </c>
      <c r="K690" s="92" t="str">
        <f t="shared" si="113"/>
        <v/>
      </c>
      <c r="L690" s="92" t="str">
        <f t="shared" si="114"/>
        <v/>
      </c>
      <c r="M690" s="95" t="str">
        <f>IF(A690&lt;&gt;"",IF(MID(C690,1,1)="c",SigmaEpsConcrete(I690,$AN$30:$AN$33,$AR$30:$AR$33,$AS$26,$AS$27,$AS$28,$AQ$20,$AU$19),""),"")</f>
        <v/>
      </c>
      <c r="N690" s="95" t="str">
        <f>IF(A690&lt;&gt;"",IF(MID(C690,1,1)="r",SigmaEpsReinf(J690,$AS$42:$AS$43,$AS$41,$AS$39,$AS$40,$AQ$38),""),"")</f>
        <v/>
      </c>
      <c r="Q690" s="92" t="str">
        <f t="shared" si="116"/>
        <v/>
      </c>
      <c r="R690" s="92" t="str">
        <f t="shared" si="117"/>
        <v/>
      </c>
      <c r="U690" s="5"/>
      <c r="V690" s="5"/>
      <c r="W690" s="94" t="str">
        <f t="shared" si="115"/>
        <v/>
      </c>
      <c r="X690" s="94" t="str">
        <f t="shared" si="118"/>
        <v/>
      </c>
      <c r="Y690" s="5"/>
      <c r="BK690" s="8"/>
      <c r="BL690" s="5"/>
      <c r="BM690" s="5"/>
      <c r="BN690" s="5"/>
      <c r="BO690" s="5"/>
      <c r="BP690" s="1"/>
      <c r="BQ690" s="1"/>
      <c r="BR690" s="1"/>
      <c r="BS690" s="1"/>
      <c r="BT690" s="1"/>
      <c r="BU690" s="4"/>
      <c r="BV690" s="1"/>
      <c r="BW690" s="3"/>
      <c r="BX690" s="4"/>
      <c r="BY690" s="5"/>
      <c r="BZ690" s="5"/>
      <c r="CA690" s="5"/>
      <c r="CB690" s="5"/>
      <c r="CC690" s="5"/>
      <c r="CD690" s="43"/>
    </row>
    <row r="691" spans="1:82" ht="15" customHeight="1" x14ac:dyDescent="0.25">
      <c r="A691" s="8"/>
      <c r="B691" s="5"/>
      <c r="C691" s="5"/>
      <c r="D691" s="5"/>
      <c r="E691" s="5"/>
      <c r="F691" s="94" t="str">
        <f t="shared" si="109"/>
        <v/>
      </c>
      <c r="G691" s="94" t="str">
        <f t="shared" si="110"/>
        <v/>
      </c>
      <c r="H691" s="127" t="str">
        <f>IF(A691&lt;&gt;"",IF(MID(C691,1,1)="c",$AS$26,IF(MID(C691,1,1)="r",$AS$41,IF(MID(C691,1,1)="p",#REF!,#REF!))),"")</f>
        <v/>
      </c>
      <c r="I691" s="92" t="str">
        <f t="shared" si="111"/>
        <v/>
      </c>
      <c r="J691" s="92" t="str">
        <f t="shared" si="112"/>
        <v/>
      </c>
      <c r="K691" s="92" t="str">
        <f t="shared" si="113"/>
        <v/>
      </c>
      <c r="L691" s="92" t="str">
        <f t="shared" si="114"/>
        <v/>
      </c>
      <c r="M691" s="95" t="str">
        <f>IF(A691&lt;&gt;"",IF(MID(C691,1,1)="c",SigmaEpsConcrete(I691,$AN$30:$AN$33,$AR$30:$AR$33,$AS$26,$AS$27,$AS$28,$AQ$20,$AU$19),""),"")</f>
        <v/>
      </c>
      <c r="N691" s="95" t="str">
        <f>IF(A691&lt;&gt;"",IF(MID(C691,1,1)="r",SigmaEpsReinf(J691,$AS$42:$AS$43,$AS$41,$AS$39,$AS$40,$AQ$38),""),"")</f>
        <v/>
      </c>
      <c r="Q691" s="92" t="str">
        <f t="shared" si="116"/>
        <v/>
      </c>
      <c r="R691" s="92" t="str">
        <f t="shared" si="117"/>
        <v/>
      </c>
      <c r="U691" s="5"/>
      <c r="V691" s="5"/>
      <c r="W691" s="94" t="str">
        <f t="shared" si="115"/>
        <v/>
      </c>
      <c r="X691" s="94" t="str">
        <f t="shared" si="118"/>
        <v/>
      </c>
      <c r="Y691" s="5"/>
      <c r="BK691" s="8"/>
      <c r="BL691" s="5"/>
      <c r="BM691" s="5"/>
      <c r="BN691" s="5"/>
      <c r="BO691" s="5"/>
      <c r="BP691" s="1"/>
      <c r="BQ691" s="1"/>
      <c r="BR691" s="1"/>
      <c r="BS691" s="1"/>
      <c r="BT691" s="1"/>
      <c r="BU691" s="4"/>
      <c r="BV691" s="1"/>
      <c r="BW691" s="3"/>
      <c r="BX691" s="4"/>
      <c r="BY691" s="5"/>
      <c r="BZ691" s="5"/>
      <c r="CA691" s="5"/>
      <c r="CB691" s="5"/>
      <c r="CC691" s="5"/>
      <c r="CD691" s="43"/>
    </row>
    <row r="692" spans="1:82" ht="15" customHeight="1" x14ac:dyDescent="0.25">
      <c r="A692" s="8"/>
      <c r="B692" s="5"/>
      <c r="C692" s="5"/>
      <c r="D692" s="5"/>
      <c r="E692" s="5"/>
      <c r="F692" s="94" t="str">
        <f t="shared" si="109"/>
        <v/>
      </c>
      <c r="G692" s="94" t="str">
        <f t="shared" si="110"/>
        <v/>
      </c>
      <c r="H692" s="127" t="str">
        <f>IF(A692&lt;&gt;"",IF(MID(C692,1,1)="c",$AS$26,IF(MID(C692,1,1)="r",$AS$41,IF(MID(C692,1,1)="p",#REF!,#REF!))),"")</f>
        <v/>
      </c>
      <c r="I692" s="92" t="str">
        <f t="shared" si="111"/>
        <v/>
      </c>
      <c r="J692" s="92" t="str">
        <f t="shared" si="112"/>
        <v/>
      </c>
      <c r="K692" s="92" t="str">
        <f t="shared" si="113"/>
        <v/>
      </c>
      <c r="L692" s="92" t="str">
        <f t="shared" si="114"/>
        <v/>
      </c>
      <c r="M692" s="95" t="str">
        <f>IF(A692&lt;&gt;"",IF(MID(C692,1,1)="c",SigmaEpsConcrete(I692,$AN$30:$AN$33,$AR$30:$AR$33,$AS$26,$AS$27,$AS$28,$AQ$20,$AU$19),""),"")</f>
        <v/>
      </c>
      <c r="N692" s="95" t="str">
        <f>IF(A692&lt;&gt;"",IF(MID(C692,1,1)="r",SigmaEpsReinf(J692,$AS$42:$AS$43,$AS$41,$AS$39,$AS$40,$AQ$38),""),"")</f>
        <v/>
      </c>
      <c r="Q692" s="92" t="str">
        <f t="shared" si="116"/>
        <v/>
      </c>
      <c r="R692" s="92" t="str">
        <f t="shared" si="117"/>
        <v/>
      </c>
      <c r="U692" s="5"/>
      <c r="V692" s="5"/>
      <c r="W692" s="94" t="str">
        <f t="shared" si="115"/>
        <v/>
      </c>
      <c r="X692" s="94" t="str">
        <f t="shared" si="118"/>
        <v/>
      </c>
      <c r="Y692" s="5"/>
      <c r="BK692" s="8"/>
      <c r="BL692" s="5"/>
      <c r="BM692" s="5"/>
      <c r="BN692" s="5"/>
      <c r="BO692" s="5"/>
      <c r="BP692" s="1"/>
      <c r="BQ692" s="1"/>
      <c r="BR692" s="1"/>
      <c r="BS692" s="1"/>
      <c r="BT692" s="1"/>
      <c r="BU692" s="4"/>
      <c r="BV692" s="1"/>
      <c r="BW692" s="3"/>
      <c r="BX692" s="4"/>
      <c r="BY692" s="5"/>
      <c r="BZ692" s="5"/>
      <c r="CA692" s="5"/>
      <c r="CB692" s="5"/>
      <c r="CC692" s="5"/>
      <c r="CD692" s="43"/>
    </row>
    <row r="693" spans="1:82" ht="15" customHeight="1" x14ac:dyDescent="0.25">
      <c r="A693" s="8"/>
      <c r="B693" s="5"/>
      <c r="C693" s="5"/>
      <c r="D693" s="5"/>
      <c r="E693" s="5"/>
      <c r="F693" s="94" t="str">
        <f t="shared" si="109"/>
        <v/>
      </c>
      <c r="G693" s="94" t="str">
        <f t="shared" si="110"/>
        <v/>
      </c>
      <c r="H693" s="127" t="str">
        <f>IF(A693&lt;&gt;"",IF(MID(C693,1,1)="c",$AS$26,IF(MID(C693,1,1)="r",$AS$41,IF(MID(C693,1,1)="p",#REF!,#REF!))),"")</f>
        <v/>
      </c>
      <c r="I693" s="92" t="str">
        <f t="shared" si="111"/>
        <v/>
      </c>
      <c r="J693" s="92" t="str">
        <f t="shared" si="112"/>
        <v/>
      </c>
      <c r="K693" s="92" t="str">
        <f t="shared" si="113"/>
        <v/>
      </c>
      <c r="L693" s="92" t="str">
        <f t="shared" si="114"/>
        <v/>
      </c>
      <c r="M693" s="95" t="str">
        <f>IF(A693&lt;&gt;"",IF(MID(C693,1,1)="c",SigmaEpsConcrete(I693,$AN$30:$AN$33,$AR$30:$AR$33,$AS$26,$AS$27,$AS$28,$AQ$20,$AU$19),""),"")</f>
        <v/>
      </c>
      <c r="N693" s="95" t="str">
        <f>IF(A693&lt;&gt;"",IF(MID(C693,1,1)="r",SigmaEpsReinf(J693,$AS$42:$AS$43,$AS$41,$AS$39,$AS$40,$AQ$38),""),"")</f>
        <v/>
      </c>
      <c r="Q693" s="92" t="str">
        <f t="shared" si="116"/>
        <v/>
      </c>
      <c r="R693" s="92" t="str">
        <f t="shared" si="117"/>
        <v/>
      </c>
      <c r="U693" s="5"/>
      <c r="V693" s="5"/>
      <c r="W693" s="94" t="str">
        <f t="shared" si="115"/>
        <v/>
      </c>
      <c r="X693" s="94" t="str">
        <f t="shared" si="118"/>
        <v/>
      </c>
      <c r="Y693" s="5"/>
      <c r="BK693" s="8"/>
      <c r="BL693" s="5"/>
      <c r="BM693" s="5"/>
      <c r="BN693" s="5"/>
      <c r="BO693" s="5"/>
      <c r="BP693" s="1"/>
      <c r="BQ693" s="1"/>
      <c r="BR693" s="1"/>
      <c r="BS693" s="1"/>
      <c r="BT693" s="1"/>
      <c r="BU693" s="4"/>
      <c r="BV693" s="1"/>
      <c r="BW693" s="3"/>
      <c r="BX693" s="4"/>
      <c r="BY693" s="5"/>
      <c r="BZ693" s="5"/>
      <c r="CA693" s="5"/>
      <c r="CB693" s="5"/>
      <c r="CC693" s="5"/>
      <c r="CD693" s="43"/>
    </row>
    <row r="694" spans="1:82" ht="15" customHeight="1" x14ac:dyDescent="0.25">
      <c r="A694" s="8"/>
      <c r="B694" s="5"/>
      <c r="C694" s="5"/>
      <c r="D694" s="5"/>
      <c r="E694" s="5"/>
      <c r="F694" s="94" t="str">
        <f t="shared" si="109"/>
        <v/>
      </c>
      <c r="G694" s="94" t="str">
        <f t="shared" si="110"/>
        <v/>
      </c>
      <c r="H694" s="127" t="str">
        <f>IF(A694&lt;&gt;"",IF(MID(C694,1,1)="c",$AS$26,IF(MID(C694,1,1)="r",$AS$41,IF(MID(C694,1,1)="p",#REF!,#REF!))),"")</f>
        <v/>
      </c>
      <c r="I694" s="92" t="str">
        <f t="shared" si="111"/>
        <v/>
      </c>
      <c r="J694" s="92" t="str">
        <f t="shared" si="112"/>
        <v/>
      </c>
      <c r="K694" s="92" t="str">
        <f t="shared" si="113"/>
        <v/>
      </c>
      <c r="L694" s="92" t="str">
        <f t="shared" si="114"/>
        <v/>
      </c>
      <c r="M694" s="95" t="str">
        <f>IF(A694&lt;&gt;"",IF(MID(C694,1,1)="c",SigmaEpsConcrete(I694,$AN$30:$AN$33,$AR$30:$AR$33,$AS$26,$AS$27,$AS$28,$AQ$20,$AU$19),""),"")</f>
        <v/>
      </c>
      <c r="N694" s="95" t="str">
        <f>IF(A694&lt;&gt;"",IF(MID(C694,1,1)="r",SigmaEpsReinf(J694,$AS$42:$AS$43,$AS$41,$AS$39,$AS$40,$AQ$38),""),"")</f>
        <v/>
      </c>
      <c r="Q694" s="92" t="str">
        <f t="shared" si="116"/>
        <v/>
      </c>
      <c r="R694" s="92" t="str">
        <f t="shared" si="117"/>
        <v/>
      </c>
      <c r="U694" s="5"/>
      <c r="V694" s="5"/>
      <c r="W694" s="94" t="str">
        <f t="shared" si="115"/>
        <v/>
      </c>
      <c r="X694" s="94" t="str">
        <f t="shared" si="118"/>
        <v/>
      </c>
      <c r="Y694" s="5"/>
      <c r="BK694" s="8"/>
      <c r="BL694" s="5"/>
      <c r="BM694" s="5"/>
      <c r="BN694" s="5"/>
      <c r="BO694" s="5"/>
      <c r="BP694" s="1"/>
      <c r="BQ694" s="1"/>
      <c r="BR694" s="1"/>
      <c r="BS694" s="1"/>
      <c r="BT694" s="1"/>
      <c r="BU694" s="4"/>
      <c r="BV694" s="1"/>
      <c r="BW694" s="3"/>
      <c r="BX694" s="4"/>
      <c r="BY694" s="5"/>
      <c r="BZ694" s="5"/>
      <c r="CA694" s="5"/>
      <c r="CB694" s="5"/>
      <c r="CC694" s="5"/>
      <c r="CD694" s="43"/>
    </row>
    <row r="695" spans="1:82" ht="15" customHeight="1" x14ac:dyDescent="0.25">
      <c r="A695" s="8"/>
      <c r="B695" s="5"/>
      <c r="C695" s="5"/>
      <c r="D695" s="5"/>
      <c r="E695" s="5"/>
      <c r="F695" s="94" t="str">
        <f t="shared" si="109"/>
        <v/>
      </c>
      <c r="G695" s="94" t="str">
        <f t="shared" si="110"/>
        <v/>
      </c>
      <c r="H695" s="127" t="str">
        <f>IF(A695&lt;&gt;"",IF(MID(C695,1,1)="c",$AS$26,IF(MID(C695,1,1)="r",$AS$41,IF(MID(C695,1,1)="p",#REF!,#REF!))),"")</f>
        <v/>
      </c>
      <c r="I695" s="92" t="str">
        <f t="shared" si="111"/>
        <v/>
      </c>
      <c r="J695" s="92" t="str">
        <f t="shared" si="112"/>
        <v/>
      </c>
      <c r="K695" s="92" t="str">
        <f t="shared" si="113"/>
        <v/>
      </c>
      <c r="L695" s="92" t="str">
        <f t="shared" si="114"/>
        <v/>
      </c>
      <c r="M695" s="95" t="str">
        <f>IF(A695&lt;&gt;"",IF(MID(C695,1,1)="c",SigmaEpsConcrete(I695,$AN$30:$AN$33,$AR$30:$AR$33,$AS$26,$AS$27,$AS$28,$AQ$20,$AU$19),""),"")</f>
        <v/>
      </c>
      <c r="N695" s="95" t="str">
        <f>IF(A695&lt;&gt;"",IF(MID(C695,1,1)="r",SigmaEpsReinf(J695,$AS$42:$AS$43,$AS$41,$AS$39,$AS$40,$AQ$38),""),"")</f>
        <v/>
      </c>
      <c r="Q695" s="92" t="str">
        <f t="shared" si="116"/>
        <v/>
      </c>
      <c r="R695" s="92" t="str">
        <f t="shared" si="117"/>
        <v/>
      </c>
      <c r="U695" s="5"/>
      <c r="V695" s="5"/>
      <c r="W695" s="94" t="str">
        <f t="shared" si="115"/>
        <v/>
      </c>
      <c r="X695" s="94" t="str">
        <f t="shared" si="118"/>
        <v/>
      </c>
      <c r="Y695" s="5"/>
      <c r="BK695" s="8"/>
      <c r="BL695" s="5"/>
      <c r="BM695" s="5"/>
      <c r="BN695" s="5"/>
      <c r="BO695" s="5"/>
      <c r="BP695" s="1"/>
      <c r="BQ695" s="1"/>
      <c r="BR695" s="1"/>
      <c r="BS695" s="1"/>
      <c r="BT695" s="1"/>
      <c r="BU695" s="4"/>
      <c r="BV695" s="1"/>
      <c r="BW695" s="3"/>
      <c r="BX695" s="4"/>
      <c r="BY695" s="5"/>
      <c r="BZ695" s="5"/>
      <c r="CA695" s="5"/>
      <c r="CB695" s="5"/>
      <c r="CC695" s="5"/>
      <c r="CD695" s="43"/>
    </row>
    <row r="696" spans="1:82" ht="15" customHeight="1" x14ac:dyDescent="0.25">
      <c r="A696" s="8"/>
      <c r="B696" s="5"/>
      <c r="C696" s="5"/>
      <c r="D696" s="5"/>
      <c r="E696" s="5"/>
      <c r="F696" s="94" t="str">
        <f t="shared" si="109"/>
        <v/>
      </c>
      <c r="G696" s="94" t="str">
        <f t="shared" si="110"/>
        <v/>
      </c>
      <c r="H696" s="127" t="str">
        <f>IF(A696&lt;&gt;"",IF(MID(C696,1,1)="c",$AS$26,IF(MID(C696,1,1)="r",$AS$41,IF(MID(C696,1,1)="p",#REF!,#REF!))),"")</f>
        <v/>
      </c>
      <c r="I696" s="92" t="str">
        <f t="shared" si="111"/>
        <v/>
      </c>
      <c r="J696" s="92" t="str">
        <f t="shared" si="112"/>
        <v/>
      </c>
      <c r="K696" s="92" t="str">
        <f t="shared" si="113"/>
        <v/>
      </c>
      <c r="L696" s="92" t="str">
        <f t="shared" si="114"/>
        <v/>
      </c>
      <c r="M696" s="95" t="str">
        <f>IF(A696&lt;&gt;"",IF(MID(C696,1,1)="c",SigmaEpsConcrete(I696,$AN$30:$AN$33,$AR$30:$AR$33,$AS$26,$AS$27,$AS$28,$AQ$20,$AU$19),""),"")</f>
        <v/>
      </c>
      <c r="N696" s="95" t="str">
        <f>IF(A696&lt;&gt;"",IF(MID(C696,1,1)="r",SigmaEpsReinf(J696,$AS$42:$AS$43,$AS$41,$AS$39,$AS$40,$AQ$38),""),"")</f>
        <v/>
      </c>
      <c r="Q696" s="92" t="str">
        <f t="shared" si="116"/>
        <v/>
      </c>
      <c r="R696" s="92" t="str">
        <f t="shared" si="117"/>
        <v/>
      </c>
      <c r="U696" s="5"/>
      <c r="V696" s="5"/>
      <c r="W696" s="94" t="str">
        <f t="shared" si="115"/>
        <v/>
      </c>
      <c r="X696" s="94" t="str">
        <f t="shared" si="118"/>
        <v/>
      </c>
      <c r="Y696" s="5"/>
      <c r="BK696" s="8"/>
      <c r="BL696" s="5"/>
      <c r="BM696" s="5"/>
      <c r="BN696" s="5"/>
      <c r="BO696" s="5"/>
      <c r="BP696" s="1"/>
      <c r="BQ696" s="1"/>
      <c r="BR696" s="1"/>
      <c r="BS696" s="1"/>
      <c r="BT696" s="1"/>
      <c r="BU696" s="4"/>
      <c r="BV696" s="1"/>
      <c r="BW696" s="3"/>
      <c r="BX696" s="4"/>
      <c r="BY696" s="5"/>
      <c r="BZ696" s="5"/>
      <c r="CA696" s="5"/>
      <c r="CB696" s="5"/>
      <c r="CC696" s="5"/>
      <c r="CD696" s="43"/>
    </row>
    <row r="697" spans="1:82" ht="15" customHeight="1" x14ac:dyDescent="0.25">
      <c r="A697" s="8"/>
      <c r="B697" s="5"/>
      <c r="C697" s="5"/>
      <c r="D697" s="5"/>
      <c r="E697" s="5"/>
      <c r="F697" s="94" t="str">
        <f t="shared" si="109"/>
        <v/>
      </c>
      <c r="G697" s="94" t="str">
        <f t="shared" si="110"/>
        <v/>
      </c>
      <c r="H697" s="127" t="str">
        <f>IF(A697&lt;&gt;"",IF(MID(C697,1,1)="c",$AS$26,IF(MID(C697,1,1)="r",$AS$41,IF(MID(C697,1,1)="p",#REF!,#REF!))),"")</f>
        <v/>
      </c>
      <c r="I697" s="92" t="str">
        <f t="shared" si="111"/>
        <v/>
      </c>
      <c r="J697" s="92" t="str">
        <f t="shared" si="112"/>
        <v/>
      </c>
      <c r="K697" s="92" t="str">
        <f t="shared" si="113"/>
        <v/>
      </c>
      <c r="L697" s="92" t="str">
        <f t="shared" si="114"/>
        <v/>
      </c>
      <c r="M697" s="95" t="str">
        <f>IF(A697&lt;&gt;"",IF(MID(C697,1,1)="c",SigmaEpsConcrete(I697,$AN$30:$AN$33,$AR$30:$AR$33,$AS$26,$AS$27,$AS$28,$AQ$20,$AU$19),""),"")</f>
        <v/>
      </c>
      <c r="N697" s="95" t="str">
        <f>IF(A697&lt;&gt;"",IF(MID(C697,1,1)="r",SigmaEpsReinf(J697,$AS$42:$AS$43,$AS$41,$AS$39,$AS$40,$AQ$38),""),"")</f>
        <v/>
      </c>
      <c r="Q697" s="92" t="str">
        <f t="shared" si="116"/>
        <v/>
      </c>
      <c r="R697" s="92" t="str">
        <f t="shared" si="117"/>
        <v/>
      </c>
      <c r="U697" s="5"/>
      <c r="V697" s="5"/>
      <c r="W697" s="94" t="str">
        <f t="shared" si="115"/>
        <v/>
      </c>
      <c r="X697" s="94" t="str">
        <f t="shared" si="118"/>
        <v/>
      </c>
      <c r="Y697" s="5"/>
      <c r="BK697" s="8"/>
      <c r="BL697" s="5"/>
      <c r="BM697" s="5"/>
      <c r="BN697" s="5"/>
      <c r="BO697" s="5"/>
      <c r="BP697" s="1"/>
      <c r="BQ697" s="1"/>
      <c r="BR697" s="1"/>
      <c r="BS697" s="1"/>
      <c r="BT697" s="1"/>
      <c r="BU697" s="4"/>
      <c r="BV697" s="1"/>
      <c r="BW697" s="3"/>
      <c r="BX697" s="4"/>
      <c r="BY697" s="5"/>
      <c r="BZ697" s="5"/>
      <c r="CA697" s="5"/>
      <c r="CB697" s="5"/>
      <c r="CC697" s="5"/>
      <c r="CD697" s="43"/>
    </row>
    <row r="698" spans="1:82" ht="15" customHeight="1" x14ac:dyDescent="0.25">
      <c r="A698" s="8"/>
      <c r="B698" s="5"/>
      <c r="C698" s="5"/>
      <c r="D698" s="5"/>
      <c r="E698" s="5"/>
      <c r="F698" s="94" t="str">
        <f t="shared" si="109"/>
        <v/>
      </c>
      <c r="G698" s="94" t="str">
        <f t="shared" si="110"/>
        <v/>
      </c>
      <c r="H698" s="127" t="str">
        <f>IF(A698&lt;&gt;"",IF(MID(C698,1,1)="c",$AS$26,IF(MID(C698,1,1)="r",$AS$41,IF(MID(C698,1,1)="p",#REF!,#REF!))),"")</f>
        <v/>
      </c>
      <c r="I698" s="92" t="str">
        <f t="shared" si="111"/>
        <v/>
      </c>
      <c r="J698" s="92" t="str">
        <f t="shared" si="112"/>
        <v/>
      </c>
      <c r="K698" s="92" t="str">
        <f t="shared" si="113"/>
        <v/>
      </c>
      <c r="L698" s="92" t="str">
        <f t="shared" si="114"/>
        <v/>
      </c>
      <c r="M698" s="95" t="str">
        <f>IF(A698&lt;&gt;"",IF(MID(C698,1,1)="c",SigmaEpsConcrete(I698,$AN$30:$AN$33,$AR$30:$AR$33,$AS$26,$AS$27,$AS$28,$AQ$20,$AU$19),""),"")</f>
        <v/>
      </c>
      <c r="N698" s="95" t="str">
        <f>IF(A698&lt;&gt;"",IF(MID(C698,1,1)="r",SigmaEpsReinf(J698,$AS$42:$AS$43,$AS$41,$AS$39,$AS$40,$AQ$38),""),"")</f>
        <v/>
      </c>
      <c r="Q698" s="92" t="str">
        <f t="shared" si="116"/>
        <v/>
      </c>
      <c r="R698" s="92" t="str">
        <f t="shared" si="117"/>
        <v/>
      </c>
      <c r="U698" s="5"/>
      <c r="V698" s="5"/>
      <c r="W698" s="94" t="str">
        <f t="shared" si="115"/>
        <v/>
      </c>
      <c r="X698" s="94" t="str">
        <f t="shared" si="118"/>
        <v/>
      </c>
      <c r="Y698" s="5"/>
      <c r="BK698" s="8"/>
      <c r="BL698" s="5"/>
      <c r="BM698" s="5"/>
      <c r="BN698" s="5"/>
      <c r="BO698" s="5"/>
      <c r="BP698" s="1"/>
      <c r="BQ698" s="1"/>
      <c r="BR698" s="1"/>
      <c r="BS698" s="1"/>
      <c r="BT698" s="1"/>
      <c r="BU698" s="4"/>
      <c r="BV698" s="1"/>
      <c r="BW698" s="3"/>
      <c r="BX698" s="4"/>
      <c r="BY698" s="5"/>
      <c r="BZ698" s="5"/>
      <c r="CA698" s="5"/>
      <c r="CB698" s="5"/>
      <c r="CC698" s="5"/>
      <c r="CD698" s="43"/>
    </row>
    <row r="699" spans="1:82" ht="15" customHeight="1" x14ac:dyDescent="0.25">
      <c r="A699" s="8"/>
      <c r="B699" s="5"/>
      <c r="C699" s="5"/>
      <c r="D699" s="5"/>
      <c r="E699" s="5"/>
      <c r="F699" s="94" t="str">
        <f t="shared" si="109"/>
        <v/>
      </c>
      <c r="G699" s="94" t="str">
        <f t="shared" si="110"/>
        <v/>
      </c>
      <c r="H699" s="127" t="str">
        <f>IF(A699&lt;&gt;"",IF(MID(C699,1,1)="c",$AS$26,IF(MID(C699,1,1)="r",$AS$41,IF(MID(C699,1,1)="p",#REF!,#REF!))),"")</f>
        <v/>
      </c>
      <c r="I699" s="92" t="str">
        <f t="shared" si="111"/>
        <v/>
      </c>
      <c r="J699" s="92" t="str">
        <f t="shared" si="112"/>
        <v/>
      </c>
      <c r="K699" s="92" t="str">
        <f t="shared" si="113"/>
        <v/>
      </c>
      <c r="L699" s="92" t="str">
        <f t="shared" si="114"/>
        <v/>
      </c>
      <c r="M699" s="95" t="str">
        <f>IF(A699&lt;&gt;"",IF(MID(C699,1,1)="c",SigmaEpsConcrete(I699,$AN$30:$AN$33,$AR$30:$AR$33,$AS$26,$AS$27,$AS$28,$AQ$20,$AU$19),""),"")</f>
        <v/>
      </c>
      <c r="N699" s="95" t="str">
        <f>IF(A699&lt;&gt;"",IF(MID(C699,1,1)="r",SigmaEpsReinf(J699,$AS$42:$AS$43,$AS$41,$AS$39,$AS$40,$AQ$38),""),"")</f>
        <v/>
      </c>
      <c r="Q699" s="92" t="str">
        <f t="shared" si="116"/>
        <v/>
      </c>
      <c r="R699" s="92" t="str">
        <f t="shared" si="117"/>
        <v/>
      </c>
      <c r="U699" s="5"/>
      <c r="V699" s="5"/>
      <c r="W699" s="94" t="str">
        <f t="shared" si="115"/>
        <v/>
      </c>
      <c r="X699" s="94" t="str">
        <f t="shared" si="118"/>
        <v/>
      </c>
      <c r="Y699" s="5"/>
      <c r="BK699" s="8"/>
      <c r="BL699" s="5"/>
      <c r="BM699" s="5"/>
      <c r="BN699" s="5"/>
      <c r="BO699" s="5"/>
      <c r="BP699" s="1"/>
      <c r="BQ699" s="1"/>
      <c r="BR699" s="1"/>
      <c r="BS699" s="1"/>
      <c r="BT699" s="1"/>
      <c r="BU699" s="4"/>
      <c r="BV699" s="1"/>
      <c r="BW699" s="3"/>
      <c r="BX699" s="4"/>
      <c r="BY699" s="5"/>
      <c r="BZ699" s="5"/>
      <c r="CA699" s="5"/>
      <c r="CB699" s="5"/>
      <c r="CC699" s="5"/>
      <c r="CD699" s="43"/>
    </row>
    <row r="700" spans="1:82" ht="15" customHeight="1" x14ac:dyDescent="0.25">
      <c r="A700" s="8"/>
      <c r="B700" s="5"/>
      <c r="C700" s="5"/>
      <c r="D700" s="5"/>
      <c r="E700" s="5"/>
      <c r="F700" s="94" t="str">
        <f t="shared" si="109"/>
        <v/>
      </c>
      <c r="G700" s="94" t="str">
        <f t="shared" si="110"/>
        <v/>
      </c>
      <c r="H700" s="127" t="str">
        <f>IF(A700&lt;&gt;"",IF(MID(C700,1,1)="c",$AS$26,IF(MID(C700,1,1)="r",$AS$41,IF(MID(C700,1,1)="p",#REF!,#REF!))),"")</f>
        <v/>
      </c>
      <c r="I700" s="92" t="str">
        <f t="shared" si="111"/>
        <v/>
      </c>
      <c r="J700" s="92" t="str">
        <f t="shared" si="112"/>
        <v/>
      </c>
      <c r="K700" s="92" t="str">
        <f t="shared" si="113"/>
        <v/>
      </c>
      <c r="L700" s="92" t="str">
        <f t="shared" si="114"/>
        <v/>
      </c>
      <c r="M700" s="95" t="str">
        <f>IF(A700&lt;&gt;"",IF(MID(C700,1,1)="c",SigmaEpsConcrete(I700,$AN$30:$AN$33,$AR$30:$AR$33,$AS$26,$AS$27,$AS$28,$AQ$20,$AU$19),""),"")</f>
        <v/>
      </c>
      <c r="N700" s="95" t="str">
        <f>IF(A700&lt;&gt;"",IF(MID(C700,1,1)="r",SigmaEpsReinf(J700,$AS$42:$AS$43,$AS$41,$AS$39,$AS$40,$AQ$38),""),"")</f>
        <v/>
      </c>
      <c r="Q700" s="92" t="str">
        <f t="shared" si="116"/>
        <v/>
      </c>
      <c r="R700" s="92" t="str">
        <f t="shared" si="117"/>
        <v/>
      </c>
      <c r="U700" s="5"/>
      <c r="V700" s="5"/>
      <c r="W700" s="94" t="str">
        <f t="shared" si="115"/>
        <v/>
      </c>
      <c r="X700" s="94" t="str">
        <f t="shared" si="118"/>
        <v/>
      </c>
      <c r="Y700" s="5"/>
      <c r="BK700" s="8"/>
      <c r="BL700" s="5"/>
      <c r="BM700" s="5"/>
      <c r="BN700" s="5"/>
      <c r="BO700" s="5"/>
      <c r="BP700" s="1"/>
      <c r="BQ700" s="1"/>
      <c r="BR700" s="1"/>
      <c r="BS700" s="1"/>
      <c r="BT700" s="1"/>
      <c r="BU700" s="4"/>
      <c r="BV700" s="1"/>
      <c r="BW700" s="3"/>
      <c r="BX700" s="4"/>
      <c r="BY700" s="5"/>
      <c r="BZ700" s="5"/>
      <c r="CA700" s="5"/>
      <c r="CB700" s="5"/>
      <c r="CC700" s="5"/>
      <c r="CD700" s="43"/>
    </row>
    <row r="701" spans="1:82" ht="15" customHeight="1" x14ac:dyDescent="0.25">
      <c r="A701" s="8"/>
      <c r="B701" s="5"/>
      <c r="C701" s="5"/>
      <c r="D701" s="5"/>
      <c r="E701" s="5"/>
      <c r="F701" s="94" t="str">
        <f t="shared" si="109"/>
        <v/>
      </c>
      <c r="G701" s="94" t="str">
        <f t="shared" si="110"/>
        <v/>
      </c>
      <c r="H701" s="127" t="str">
        <f>IF(A701&lt;&gt;"",IF(MID(C701,1,1)="c",$AS$26,IF(MID(C701,1,1)="r",$AS$41,IF(MID(C701,1,1)="p",#REF!,#REF!))),"")</f>
        <v/>
      </c>
      <c r="I701" s="92" t="str">
        <f t="shared" si="111"/>
        <v/>
      </c>
      <c r="J701" s="92" t="str">
        <f t="shared" si="112"/>
        <v/>
      </c>
      <c r="K701" s="92" t="str">
        <f t="shared" si="113"/>
        <v/>
      </c>
      <c r="L701" s="92" t="str">
        <f t="shared" si="114"/>
        <v/>
      </c>
      <c r="M701" s="95" t="str">
        <f>IF(A701&lt;&gt;"",IF(MID(C701,1,1)="c",SigmaEpsConcrete(I701,$AN$30:$AN$33,$AR$30:$AR$33,$AS$26,$AS$27,$AS$28,$AQ$20,$AU$19),""),"")</f>
        <v/>
      </c>
      <c r="N701" s="95" t="str">
        <f>IF(A701&lt;&gt;"",IF(MID(C701,1,1)="r",SigmaEpsReinf(J701,$AS$42:$AS$43,$AS$41,$AS$39,$AS$40,$AQ$38),""),"")</f>
        <v/>
      </c>
      <c r="Q701" s="92" t="str">
        <f t="shared" si="116"/>
        <v/>
      </c>
      <c r="R701" s="92" t="str">
        <f t="shared" si="117"/>
        <v/>
      </c>
      <c r="U701" s="5"/>
      <c r="V701" s="5"/>
      <c r="W701" s="94" t="str">
        <f t="shared" si="115"/>
        <v/>
      </c>
      <c r="X701" s="94" t="str">
        <f t="shared" si="118"/>
        <v/>
      </c>
      <c r="Y701" s="5"/>
      <c r="BK701" s="8"/>
      <c r="BL701" s="5"/>
      <c r="BM701" s="5"/>
      <c r="BN701" s="5"/>
      <c r="BO701" s="5"/>
      <c r="BP701" s="1"/>
      <c r="BQ701" s="1"/>
      <c r="BR701" s="1"/>
      <c r="BS701" s="1"/>
      <c r="BT701" s="1"/>
      <c r="BU701" s="4"/>
      <c r="BV701" s="1"/>
      <c r="BW701" s="3"/>
      <c r="BX701" s="4"/>
      <c r="BY701" s="5"/>
      <c r="BZ701" s="5"/>
      <c r="CA701" s="5"/>
      <c r="CB701" s="5"/>
      <c r="CC701" s="5"/>
      <c r="CD701" s="43"/>
    </row>
    <row r="702" spans="1:82" ht="15" customHeight="1" x14ac:dyDescent="0.25">
      <c r="A702" s="8"/>
      <c r="B702" s="5"/>
      <c r="C702" s="5"/>
      <c r="D702" s="5"/>
      <c r="E702" s="5"/>
      <c r="F702" s="94" t="str">
        <f t="shared" si="109"/>
        <v/>
      </c>
      <c r="G702" s="94" t="str">
        <f t="shared" si="110"/>
        <v/>
      </c>
      <c r="H702" s="127" t="str">
        <f>IF(A702&lt;&gt;"",IF(MID(C702,1,1)="c",$AS$26,IF(MID(C702,1,1)="r",$AS$41,IF(MID(C702,1,1)="p",#REF!,#REF!))),"")</f>
        <v/>
      </c>
      <c r="I702" s="92" t="str">
        <f t="shared" si="111"/>
        <v/>
      </c>
      <c r="J702" s="92" t="str">
        <f t="shared" si="112"/>
        <v/>
      </c>
      <c r="K702" s="92" t="str">
        <f t="shared" si="113"/>
        <v/>
      </c>
      <c r="L702" s="92" t="str">
        <f t="shared" si="114"/>
        <v/>
      </c>
      <c r="M702" s="95" t="str">
        <f>IF(A702&lt;&gt;"",IF(MID(C702,1,1)="c",SigmaEpsConcrete(I702,$AN$30:$AN$33,$AR$30:$AR$33,$AS$26,$AS$27,$AS$28,$AQ$20,$AU$19),""),"")</f>
        <v/>
      </c>
      <c r="N702" s="95" t="str">
        <f>IF(A702&lt;&gt;"",IF(MID(C702,1,1)="r",SigmaEpsReinf(J702,$AS$42:$AS$43,$AS$41,$AS$39,$AS$40,$AQ$38),""),"")</f>
        <v/>
      </c>
      <c r="Q702" s="92" t="str">
        <f t="shared" si="116"/>
        <v/>
      </c>
      <c r="R702" s="92" t="str">
        <f t="shared" si="117"/>
        <v/>
      </c>
      <c r="U702" s="5"/>
      <c r="V702" s="5"/>
      <c r="W702" s="94" t="str">
        <f t="shared" si="115"/>
        <v/>
      </c>
      <c r="X702" s="94" t="str">
        <f t="shared" si="118"/>
        <v/>
      </c>
      <c r="Y702" s="5"/>
      <c r="BK702" s="8"/>
      <c r="BL702" s="5"/>
      <c r="BM702" s="5"/>
      <c r="BN702" s="5"/>
      <c r="BO702" s="5"/>
      <c r="BP702" s="1"/>
      <c r="BQ702" s="1"/>
      <c r="BR702" s="1"/>
      <c r="BS702" s="1"/>
      <c r="BT702" s="1"/>
      <c r="BU702" s="4"/>
      <c r="BV702" s="1"/>
      <c r="BW702" s="3"/>
      <c r="BX702" s="4"/>
      <c r="BY702" s="5"/>
      <c r="BZ702" s="5"/>
      <c r="CA702" s="5"/>
      <c r="CB702" s="5"/>
      <c r="CC702" s="5"/>
      <c r="CD702" s="43"/>
    </row>
    <row r="703" spans="1:82" ht="15" customHeight="1" x14ac:dyDescent="0.25">
      <c r="A703" s="8"/>
      <c r="B703" s="5"/>
      <c r="C703" s="5"/>
      <c r="D703" s="5"/>
      <c r="E703" s="5"/>
      <c r="F703" s="94" t="str">
        <f t="shared" si="109"/>
        <v/>
      </c>
      <c r="G703" s="94" t="str">
        <f t="shared" si="110"/>
        <v/>
      </c>
      <c r="H703" s="127" t="str">
        <f>IF(A703&lt;&gt;"",IF(MID(C703,1,1)="c",$AS$26,IF(MID(C703,1,1)="r",$AS$41,IF(MID(C703,1,1)="p",#REF!,#REF!))),"")</f>
        <v/>
      </c>
      <c r="I703" s="92" t="str">
        <f t="shared" si="111"/>
        <v/>
      </c>
      <c r="J703" s="92" t="str">
        <f t="shared" si="112"/>
        <v/>
      </c>
      <c r="K703" s="92" t="str">
        <f t="shared" si="113"/>
        <v/>
      </c>
      <c r="L703" s="92" t="str">
        <f t="shared" si="114"/>
        <v/>
      </c>
      <c r="M703" s="95" t="str">
        <f>IF(A703&lt;&gt;"",IF(MID(C703,1,1)="c",SigmaEpsConcrete(I703,$AN$30:$AN$33,$AR$30:$AR$33,$AS$26,$AS$27,$AS$28,$AQ$20,$AU$19),""),"")</f>
        <v/>
      </c>
      <c r="N703" s="95" t="str">
        <f>IF(A703&lt;&gt;"",IF(MID(C703,1,1)="r",SigmaEpsReinf(J703,$AS$42:$AS$43,$AS$41,$AS$39,$AS$40,$AQ$38),""),"")</f>
        <v/>
      </c>
      <c r="Q703" s="92" t="str">
        <f t="shared" si="116"/>
        <v/>
      </c>
      <c r="R703" s="92" t="str">
        <f t="shared" si="117"/>
        <v/>
      </c>
      <c r="U703" s="5"/>
      <c r="V703" s="5"/>
      <c r="W703" s="94" t="str">
        <f t="shared" si="115"/>
        <v/>
      </c>
      <c r="X703" s="94" t="str">
        <f t="shared" si="118"/>
        <v/>
      </c>
      <c r="Y703" s="5"/>
      <c r="BK703" s="8"/>
      <c r="BL703" s="5"/>
      <c r="BM703" s="5"/>
      <c r="BN703" s="5"/>
      <c r="BO703" s="5"/>
      <c r="BP703" s="1"/>
      <c r="BQ703" s="1"/>
      <c r="BR703" s="1"/>
      <c r="BS703" s="1"/>
      <c r="BT703" s="1"/>
      <c r="BU703" s="4"/>
      <c r="BV703" s="1"/>
      <c r="BW703" s="3"/>
      <c r="BX703" s="4"/>
      <c r="BY703" s="5"/>
      <c r="BZ703" s="5"/>
      <c r="CA703" s="5"/>
      <c r="CB703" s="5"/>
      <c r="CC703" s="5"/>
      <c r="CD703" s="43"/>
    </row>
    <row r="704" spans="1:82" ht="15" customHeight="1" x14ac:dyDescent="0.25">
      <c r="A704" s="8"/>
      <c r="B704" s="5"/>
      <c r="C704" s="5"/>
      <c r="D704" s="5"/>
      <c r="E704" s="5"/>
      <c r="F704" s="94" t="str">
        <f t="shared" si="109"/>
        <v/>
      </c>
      <c r="G704" s="94" t="str">
        <f t="shared" si="110"/>
        <v/>
      </c>
      <c r="H704" s="127" t="str">
        <f>IF(A704&lt;&gt;"",IF(MID(C704,1,1)="c",$AS$26,IF(MID(C704,1,1)="r",$AS$41,IF(MID(C704,1,1)="p",#REF!,#REF!))),"")</f>
        <v/>
      </c>
      <c r="I704" s="92" t="str">
        <f t="shared" si="111"/>
        <v/>
      </c>
      <c r="J704" s="92" t="str">
        <f t="shared" si="112"/>
        <v/>
      </c>
      <c r="K704" s="92" t="str">
        <f t="shared" si="113"/>
        <v/>
      </c>
      <c r="L704" s="92" t="str">
        <f t="shared" si="114"/>
        <v/>
      </c>
      <c r="M704" s="95" t="str">
        <f>IF(A704&lt;&gt;"",IF(MID(C704,1,1)="c",SigmaEpsConcrete(I704,$AN$30:$AN$33,$AR$30:$AR$33,$AS$26,$AS$27,$AS$28,$AQ$20,$AU$19),""),"")</f>
        <v/>
      </c>
      <c r="N704" s="95" t="str">
        <f>IF(A704&lt;&gt;"",IF(MID(C704,1,1)="r",SigmaEpsReinf(J704,$AS$42:$AS$43,$AS$41,$AS$39,$AS$40,$AQ$38),""),"")</f>
        <v/>
      </c>
      <c r="Q704" s="92" t="str">
        <f t="shared" si="116"/>
        <v/>
      </c>
      <c r="R704" s="92" t="str">
        <f t="shared" si="117"/>
        <v/>
      </c>
      <c r="U704" s="5"/>
      <c r="V704" s="5"/>
      <c r="W704" s="94" t="str">
        <f t="shared" si="115"/>
        <v/>
      </c>
      <c r="X704" s="94" t="str">
        <f t="shared" si="118"/>
        <v/>
      </c>
      <c r="Y704" s="5"/>
      <c r="BK704" s="8"/>
      <c r="BL704" s="5"/>
      <c r="BM704" s="5"/>
      <c r="BN704" s="5"/>
      <c r="BO704" s="5"/>
      <c r="BP704" s="1"/>
      <c r="BQ704" s="1"/>
      <c r="BR704" s="1"/>
      <c r="BS704" s="1"/>
      <c r="BT704" s="1"/>
      <c r="BU704" s="4"/>
      <c r="BV704" s="1"/>
      <c r="BW704" s="3"/>
      <c r="BX704" s="4"/>
      <c r="BY704" s="5"/>
      <c r="BZ704" s="5"/>
      <c r="CA704" s="5"/>
      <c r="CB704" s="5"/>
      <c r="CC704" s="5"/>
      <c r="CD704" s="43"/>
    </row>
    <row r="705" spans="1:82" ht="15" customHeight="1" x14ac:dyDescent="0.25">
      <c r="A705" s="8"/>
      <c r="B705" s="5"/>
      <c r="C705" s="5"/>
      <c r="D705" s="5"/>
      <c r="E705" s="5"/>
      <c r="F705" s="94" t="str">
        <f t="shared" si="109"/>
        <v/>
      </c>
      <c r="G705" s="94" t="str">
        <f t="shared" si="110"/>
        <v/>
      </c>
      <c r="H705" s="127" t="str">
        <f>IF(A705&lt;&gt;"",IF(MID(C705,1,1)="c",$AS$26,IF(MID(C705,1,1)="r",$AS$41,IF(MID(C705,1,1)="p",#REF!,#REF!))),"")</f>
        <v/>
      </c>
      <c r="I705" s="92" t="str">
        <f t="shared" si="111"/>
        <v/>
      </c>
      <c r="J705" s="92" t="str">
        <f t="shared" si="112"/>
        <v/>
      </c>
      <c r="K705" s="92" t="str">
        <f t="shared" si="113"/>
        <v/>
      </c>
      <c r="L705" s="92" t="str">
        <f t="shared" si="114"/>
        <v/>
      </c>
      <c r="M705" s="95" t="str">
        <f>IF(A705&lt;&gt;"",IF(MID(C705,1,1)="c",SigmaEpsConcrete(I705,$AN$30:$AN$33,$AR$30:$AR$33,$AS$26,$AS$27,$AS$28,$AQ$20,$AU$19),""),"")</f>
        <v/>
      </c>
      <c r="N705" s="95" t="str">
        <f>IF(A705&lt;&gt;"",IF(MID(C705,1,1)="r",SigmaEpsReinf(J705,$AS$42:$AS$43,$AS$41,$AS$39,$AS$40,$AQ$38),""),"")</f>
        <v/>
      </c>
      <c r="Q705" s="92" t="str">
        <f t="shared" si="116"/>
        <v/>
      </c>
      <c r="R705" s="92" t="str">
        <f t="shared" si="117"/>
        <v/>
      </c>
      <c r="U705" s="5"/>
      <c r="V705" s="5"/>
      <c r="W705" s="94" t="str">
        <f t="shared" si="115"/>
        <v/>
      </c>
      <c r="X705" s="94" t="str">
        <f t="shared" si="118"/>
        <v/>
      </c>
      <c r="Y705" s="5"/>
      <c r="BK705" s="8"/>
      <c r="BL705" s="5"/>
      <c r="BM705" s="5"/>
      <c r="BN705" s="5"/>
      <c r="BO705" s="5"/>
      <c r="BP705" s="1"/>
      <c r="BQ705" s="1"/>
      <c r="BR705" s="1"/>
      <c r="BS705" s="1"/>
      <c r="BT705" s="1"/>
      <c r="BU705" s="4"/>
      <c r="BV705" s="1"/>
      <c r="BW705" s="3"/>
      <c r="BX705" s="4"/>
      <c r="BY705" s="5"/>
      <c r="BZ705" s="5"/>
      <c r="CA705" s="5"/>
      <c r="CB705" s="5"/>
      <c r="CC705" s="5"/>
      <c r="CD705" s="43"/>
    </row>
    <row r="706" spans="1:82" ht="15" customHeight="1" x14ac:dyDescent="0.25">
      <c r="A706" s="8"/>
      <c r="B706" s="5"/>
      <c r="C706" s="5"/>
      <c r="D706" s="5"/>
      <c r="E706" s="5"/>
      <c r="F706" s="94" t="str">
        <f t="shared" si="109"/>
        <v/>
      </c>
      <c r="G706" s="94" t="str">
        <f t="shared" si="110"/>
        <v/>
      </c>
      <c r="H706" s="127" t="str">
        <f>IF(A706&lt;&gt;"",IF(MID(C706,1,1)="c",$AS$26,IF(MID(C706,1,1)="r",$AS$41,IF(MID(C706,1,1)="p",#REF!,#REF!))),"")</f>
        <v/>
      </c>
      <c r="I706" s="92" t="str">
        <f t="shared" si="111"/>
        <v/>
      </c>
      <c r="J706" s="92" t="str">
        <f t="shared" si="112"/>
        <v/>
      </c>
      <c r="K706" s="92" t="str">
        <f t="shared" si="113"/>
        <v/>
      </c>
      <c r="L706" s="92" t="str">
        <f t="shared" si="114"/>
        <v/>
      </c>
      <c r="M706" s="95" t="str">
        <f>IF(A706&lt;&gt;"",IF(MID(C706,1,1)="c",SigmaEpsConcrete(I706,$AN$30:$AN$33,$AR$30:$AR$33,$AS$26,$AS$27,$AS$28,$AQ$20,$AU$19),""),"")</f>
        <v/>
      </c>
      <c r="N706" s="95" t="str">
        <f>IF(A706&lt;&gt;"",IF(MID(C706,1,1)="r",SigmaEpsReinf(J706,$AS$42:$AS$43,$AS$41,$AS$39,$AS$40,$AQ$38),""),"")</f>
        <v/>
      </c>
      <c r="Q706" s="92" t="str">
        <f t="shared" si="116"/>
        <v/>
      </c>
      <c r="R706" s="92" t="str">
        <f t="shared" si="117"/>
        <v/>
      </c>
      <c r="U706" s="5"/>
      <c r="V706" s="5"/>
      <c r="W706" s="94" t="str">
        <f t="shared" si="115"/>
        <v/>
      </c>
      <c r="X706" s="94" t="str">
        <f t="shared" si="118"/>
        <v/>
      </c>
      <c r="Y706" s="5"/>
      <c r="BK706" s="8"/>
      <c r="BL706" s="5"/>
      <c r="BM706" s="5"/>
      <c r="BN706" s="5"/>
      <c r="BO706" s="5"/>
      <c r="BP706" s="1"/>
      <c r="BQ706" s="1"/>
      <c r="BR706" s="1"/>
      <c r="BS706" s="1"/>
      <c r="BT706" s="1"/>
      <c r="BU706" s="4"/>
      <c r="BV706" s="1"/>
      <c r="BW706" s="3"/>
      <c r="BX706" s="4"/>
      <c r="BY706" s="5"/>
      <c r="BZ706" s="5"/>
      <c r="CA706" s="5"/>
      <c r="CB706" s="5"/>
      <c r="CC706" s="5"/>
      <c r="CD706" s="43"/>
    </row>
    <row r="707" spans="1:82" ht="15" customHeight="1" x14ac:dyDescent="0.25">
      <c r="A707" s="8"/>
      <c r="B707" s="5"/>
      <c r="C707" s="5"/>
      <c r="D707" s="5"/>
      <c r="E707" s="5"/>
      <c r="F707" s="94" t="str">
        <f t="shared" si="109"/>
        <v/>
      </c>
      <c r="G707" s="94" t="str">
        <f t="shared" si="110"/>
        <v/>
      </c>
      <c r="H707" s="127" t="str">
        <f>IF(A707&lt;&gt;"",IF(MID(C707,1,1)="c",$AS$26,IF(MID(C707,1,1)="r",$AS$41,IF(MID(C707,1,1)="p",#REF!,#REF!))),"")</f>
        <v/>
      </c>
      <c r="I707" s="92" t="str">
        <f t="shared" si="111"/>
        <v/>
      </c>
      <c r="J707" s="92" t="str">
        <f t="shared" si="112"/>
        <v/>
      </c>
      <c r="K707" s="92" t="str">
        <f t="shared" si="113"/>
        <v/>
      </c>
      <c r="L707" s="92" t="str">
        <f t="shared" si="114"/>
        <v/>
      </c>
      <c r="M707" s="95" t="str">
        <f>IF(A707&lt;&gt;"",IF(MID(C707,1,1)="c",SigmaEpsConcrete(I707,$AN$30:$AN$33,$AR$30:$AR$33,$AS$26,$AS$27,$AS$28,$AQ$20,$AU$19),""),"")</f>
        <v/>
      </c>
      <c r="N707" s="95" t="str">
        <f>IF(A707&lt;&gt;"",IF(MID(C707,1,1)="r",SigmaEpsReinf(J707,$AS$42:$AS$43,$AS$41,$AS$39,$AS$40,$AQ$38),""),"")</f>
        <v/>
      </c>
      <c r="Q707" s="92" t="str">
        <f t="shared" si="116"/>
        <v/>
      </c>
      <c r="R707" s="92" t="str">
        <f t="shared" si="117"/>
        <v/>
      </c>
      <c r="U707" s="5"/>
      <c r="V707" s="5"/>
      <c r="W707" s="94" t="str">
        <f t="shared" si="115"/>
        <v/>
      </c>
      <c r="X707" s="94" t="str">
        <f t="shared" si="118"/>
        <v/>
      </c>
      <c r="Y707" s="5"/>
      <c r="BK707" s="8"/>
      <c r="BL707" s="5"/>
      <c r="BM707" s="5"/>
      <c r="BN707" s="5"/>
      <c r="BO707" s="5"/>
      <c r="BP707" s="1"/>
      <c r="BQ707" s="1"/>
      <c r="BR707" s="1"/>
      <c r="BS707" s="1"/>
      <c r="BT707" s="1"/>
      <c r="BU707" s="4"/>
      <c r="BV707" s="1"/>
      <c r="BW707" s="3"/>
      <c r="BX707" s="4"/>
      <c r="BY707" s="5"/>
      <c r="BZ707" s="5"/>
      <c r="CA707" s="5"/>
      <c r="CB707" s="5"/>
      <c r="CC707" s="5"/>
      <c r="CD707" s="43"/>
    </row>
    <row r="708" spans="1:82" ht="15" customHeight="1" x14ac:dyDescent="0.25">
      <c r="A708" s="8"/>
      <c r="B708" s="5"/>
      <c r="C708" s="5"/>
      <c r="D708" s="5"/>
      <c r="E708" s="5"/>
      <c r="F708" s="94" t="str">
        <f t="shared" si="109"/>
        <v/>
      </c>
      <c r="G708" s="94" t="str">
        <f t="shared" si="110"/>
        <v/>
      </c>
      <c r="H708" s="127" t="str">
        <f>IF(A708&lt;&gt;"",IF(MID(C708,1,1)="c",$AS$26,IF(MID(C708,1,1)="r",$AS$41,IF(MID(C708,1,1)="p",#REF!,#REF!))),"")</f>
        <v/>
      </c>
      <c r="I708" s="92" t="str">
        <f t="shared" si="111"/>
        <v/>
      </c>
      <c r="J708" s="92" t="str">
        <f t="shared" si="112"/>
        <v/>
      </c>
      <c r="K708" s="92" t="str">
        <f t="shared" si="113"/>
        <v/>
      </c>
      <c r="L708" s="92" t="str">
        <f t="shared" si="114"/>
        <v/>
      </c>
      <c r="M708" s="95" t="str">
        <f>IF(A708&lt;&gt;"",IF(MID(C708,1,1)="c",SigmaEpsConcrete(I708,$AN$30:$AN$33,$AR$30:$AR$33,$AS$26,$AS$27,$AS$28,$AQ$20,$AU$19),""),"")</f>
        <v/>
      </c>
      <c r="N708" s="95" t="str">
        <f>IF(A708&lt;&gt;"",IF(MID(C708,1,1)="r",SigmaEpsReinf(J708,$AS$42:$AS$43,$AS$41,$AS$39,$AS$40,$AQ$38),""),"")</f>
        <v/>
      </c>
      <c r="Q708" s="92" t="str">
        <f t="shared" si="116"/>
        <v/>
      </c>
      <c r="R708" s="92" t="str">
        <f t="shared" si="117"/>
        <v/>
      </c>
      <c r="U708" s="5"/>
      <c r="V708" s="5"/>
      <c r="W708" s="94" t="str">
        <f t="shared" si="115"/>
        <v/>
      </c>
      <c r="X708" s="94" t="str">
        <f t="shared" si="118"/>
        <v/>
      </c>
      <c r="Y708" s="5"/>
      <c r="BK708" s="8"/>
      <c r="BL708" s="5"/>
      <c r="BM708" s="5"/>
      <c r="BN708" s="5"/>
      <c r="BO708" s="5"/>
      <c r="BP708" s="1"/>
      <c r="BQ708" s="1"/>
      <c r="BR708" s="1"/>
      <c r="BS708" s="1"/>
      <c r="BT708" s="1"/>
      <c r="BU708" s="4"/>
      <c r="BV708" s="1"/>
      <c r="BW708" s="3"/>
      <c r="BX708" s="4"/>
      <c r="BY708" s="5"/>
      <c r="BZ708" s="5"/>
      <c r="CA708" s="5"/>
      <c r="CB708" s="5"/>
      <c r="CC708" s="5"/>
      <c r="CD708" s="43"/>
    </row>
    <row r="709" spans="1:82" ht="15" customHeight="1" x14ac:dyDescent="0.25">
      <c r="A709" s="8"/>
      <c r="B709" s="5"/>
      <c r="C709" s="5"/>
      <c r="D709" s="5"/>
      <c r="E709" s="5"/>
      <c r="F709" s="94" t="str">
        <f t="shared" si="109"/>
        <v/>
      </c>
      <c r="G709" s="94" t="str">
        <f t="shared" si="110"/>
        <v/>
      </c>
      <c r="H709" s="127" t="str">
        <f>IF(A709&lt;&gt;"",IF(MID(C709,1,1)="c",$AS$26,IF(MID(C709,1,1)="r",$AS$41,IF(MID(C709,1,1)="p",#REF!,#REF!))),"")</f>
        <v/>
      </c>
      <c r="I709" s="92" t="str">
        <f t="shared" si="111"/>
        <v/>
      </c>
      <c r="J709" s="92" t="str">
        <f t="shared" si="112"/>
        <v/>
      </c>
      <c r="K709" s="92" t="str">
        <f t="shared" si="113"/>
        <v/>
      </c>
      <c r="L709" s="92" t="str">
        <f t="shared" si="114"/>
        <v/>
      </c>
      <c r="M709" s="95" t="str">
        <f>IF(A709&lt;&gt;"",IF(MID(C709,1,1)="c",SigmaEpsConcrete(I709,$AN$30:$AN$33,$AR$30:$AR$33,$AS$26,$AS$27,$AS$28,$AQ$20,$AU$19),""),"")</f>
        <v/>
      </c>
      <c r="N709" s="95" t="str">
        <f>IF(A709&lt;&gt;"",IF(MID(C709,1,1)="r",SigmaEpsReinf(J709,$AS$42:$AS$43,$AS$41,$AS$39,$AS$40,$AQ$38),""),"")</f>
        <v/>
      </c>
      <c r="Q709" s="92" t="str">
        <f t="shared" si="116"/>
        <v/>
      </c>
      <c r="R709" s="92" t="str">
        <f t="shared" si="117"/>
        <v/>
      </c>
      <c r="U709" s="5"/>
      <c r="V709" s="5"/>
      <c r="W709" s="94" t="str">
        <f t="shared" si="115"/>
        <v/>
      </c>
      <c r="X709" s="94" t="str">
        <f t="shared" si="118"/>
        <v/>
      </c>
      <c r="Y709" s="5"/>
      <c r="BK709" s="8"/>
      <c r="BL709" s="5"/>
      <c r="BM709" s="5"/>
      <c r="BN709" s="5"/>
      <c r="BO709" s="5"/>
      <c r="BP709" s="1"/>
      <c r="BQ709" s="1"/>
      <c r="BR709" s="1"/>
      <c r="BS709" s="1"/>
      <c r="BT709" s="1"/>
      <c r="BU709" s="4"/>
      <c r="BV709" s="1"/>
      <c r="BW709" s="3"/>
      <c r="BX709" s="4"/>
      <c r="BY709" s="5"/>
      <c r="BZ709" s="5"/>
      <c r="CA709" s="5"/>
      <c r="CB709" s="5"/>
      <c r="CC709" s="5"/>
      <c r="CD709" s="43"/>
    </row>
    <row r="710" spans="1:82" ht="15" customHeight="1" x14ac:dyDescent="0.25">
      <c r="A710" s="8"/>
      <c r="B710" s="5"/>
      <c r="C710" s="5"/>
      <c r="D710" s="5"/>
      <c r="E710" s="5"/>
      <c r="F710" s="94" t="str">
        <f t="shared" si="109"/>
        <v/>
      </c>
      <c r="G710" s="94" t="str">
        <f t="shared" si="110"/>
        <v/>
      </c>
      <c r="H710" s="127" t="str">
        <f>IF(A710&lt;&gt;"",IF(MID(C710,1,1)="c",$AS$26,IF(MID(C710,1,1)="r",$AS$41,IF(MID(C710,1,1)="p",#REF!,#REF!))),"")</f>
        <v/>
      </c>
      <c r="I710" s="92" t="str">
        <f t="shared" si="111"/>
        <v/>
      </c>
      <c r="J710" s="92" t="str">
        <f t="shared" si="112"/>
        <v/>
      </c>
      <c r="K710" s="92" t="str">
        <f t="shared" si="113"/>
        <v/>
      </c>
      <c r="L710" s="92" t="str">
        <f t="shared" si="114"/>
        <v/>
      </c>
      <c r="M710" s="95" t="str">
        <f>IF(A710&lt;&gt;"",IF(MID(C710,1,1)="c",SigmaEpsConcrete(I710,$AN$30:$AN$33,$AR$30:$AR$33,$AS$26,$AS$27,$AS$28,$AQ$20,$AU$19),""),"")</f>
        <v/>
      </c>
      <c r="N710" s="95" t="str">
        <f>IF(A710&lt;&gt;"",IF(MID(C710,1,1)="r",SigmaEpsReinf(J710,$AS$42:$AS$43,$AS$41,$AS$39,$AS$40,$AQ$38),""),"")</f>
        <v/>
      </c>
      <c r="Q710" s="92" t="str">
        <f t="shared" si="116"/>
        <v/>
      </c>
      <c r="R710" s="92" t="str">
        <f t="shared" si="117"/>
        <v/>
      </c>
      <c r="U710" s="5"/>
      <c r="V710" s="5"/>
      <c r="W710" s="94" t="str">
        <f t="shared" si="115"/>
        <v/>
      </c>
      <c r="X710" s="94" t="str">
        <f t="shared" si="118"/>
        <v/>
      </c>
      <c r="Y710" s="5"/>
      <c r="BK710" s="8"/>
      <c r="BL710" s="5"/>
      <c r="BM710" s="5"/>
      <c r="BN710" s="5"/>
      <c r="BO710" s="5"/>
      <c r="BP710" s="1"/>
      <c r="BQ710" s="1"/>
      <c r="BR710" s="1"/>
      <c r="BS710" s="1"/>
      <c r="BT710" s="1"/>
      <c r="BU710" s="4"/>
      <c r="BV710" s="1"/>
      <c r="BW710" s="3"/>
      <c r="BX710" s="4"/>
      <c r="BY710" s="5"/>
      <c r="BZ710" s="5"/>
      <c r="CA710" s="5"/>
      <c r="CB710" s="5"/>
      <c r="CC710" s="5"/>
      <c r="CD710" s="43"/>
    </row>
    <row r="711" spans="1:82" ht="15" customHeight="1" x14ac:dyDescent="0.25">
      <c r="A711" s="8"/>
      <c r="B711" s="5"/>
      <c r="C711" s="5"/>
      <c r="D711" s="5"/>
      <c r="E711" s="5"/>
      <c r="F711" s="94" t="str">
        <f t="shared" si="109"/>
        <v/>
      </c>
      <c r="G711" s="94" t="str">
        <f t="shared" si="110"/>
        <v/>
      </c>
      <c r="H711" s="127" t="str">
        <f>IF(A711&lt;&gt;"",IF(MID(C711,1,1)="c",$AS$26,IF(MID(C711,1,1)="r",$AS$41,IF(MID(C711,1,1)="p",#REF!,#REF!))),"")</f>
        <v/>
      </c>
      <c r="I711" s="92" t="str">
        <f t="shared" si="111"/>
        <v/>
      </c>
      <c r="J711" s="92" t="str">
        <f t="shared" si="112"/>
        <v/>
      </c>
      <c r="K711" s="92" t="str">
        <f t="shared" si="113"/>
        <v/>
      </c>
      <c r="L711" s="92" t="str">
        <f t="shared" si="114"/>
        <v/>
      </c>
      <c r="M711" s="95" t="str">
        <f>IF(A711&lt;&gt;"",IF(MID(C711,1,1)="c",SigmaEpsConcrete(I711,$AN$30:$AN$33,$AR$30:$AR$33,$AS$26,$AS$27,$AS$28,$AQ$20,$AU$19),""),"")</f>
        <v/>
      </c>
      <c r="N711" s="95" t="str">
        <f>IF(A711&lt;&gt;"",IF(MID(C711,1,1)="r",SigmaEpsReinf(J711,$AS$42:$AS$43,$AS$41,$AS$39,$AS$40,$AQ$38),""),"")</f>
        <v/>
      </c>
      <c r="Q711" s="92" t="str">
        <f t="shared" si="116"/>
        <v/>
      </c>
      <c r="R711" s="92" t="str">
        <f t="shared" si="117"/>
        <v/>
      </c>
      <c r="U711" s="5"/>
      <c r="V711" s="5"/>
      <c r="W711" s="94" t="str">
        <f t="shared" si="115"/>
        <v/>
      </c>
      <c r="X711" s="94" t="str">
        <f t="shared" si="118"/>
        <v/>
      </c>
      <c r="Y711" s="5"/>
      <c r="BK711" s="8"/>
      <c r="BL711" s="5"/>
      <c r="BM711" s="5"/>
      <c r="BN711" s="5"/>
      <c r="BO711" s="5"/>
      <c r="BP711" s="1"/>
      <c r="BQ711" s="1"/>
      <c r="BR711" s="1"/>
      <c r="BS711" s="1"/>
      <c r="BT711" s="1"/>
      <c r="BU711" s="4"/>
      <c r="BV711" s="1"/>
      <c r="BW711" s="3"/>
      <c r="BX711" s="4"/>
      <c r="BY711" s="5"/>
      <c r="BZ711" s="5"/>
      <c r="CA711" s="5"/>
      <c r="CB711" s="5"/>
      <c r="CC711" s="5"/>
      <c r="CD711" s="43"/>
    </row>
    <row r="712" spans="1:82" ht="15" customHeight="1" x14ac:dyDescent="0.25">
      <c r="A712" s="8"/>
      <c r="B712" s="5"/>
      <c r="C712" s="5"/>
      <c r="D712" s="5"/>
      <c r="E712" s="5"/>
      <c r="F712" s="94" t="str">
        <f t="shared" si="109"/>
        <v/>
      </c>
      <c r="G712" s="94" t="str">
        <f t="shared" si="110"/>
        <v/>
      </c>
      <c r="H712" s="127" t="str">
        <f>IF(A712&lt;&gt;"",IF(MID(C712,1,1)="c",$AS$26,IF(MID(C712,1,1)="r",$AS$41,IF(MID(C712,1,1)="p",#REF!,#REF!))),"")</f>
        <v/>
      </c>
      <c r="I712" s="92" t="str">
        <f t="shared" si="111"/>
        <v/>
      </c>
      <c r="J712" s="92" t="str">
        <f t="shared" si="112"/>
        <v/>
      </c>
      <c r="K712" s="92" t="str">
        <f t="shared" si="113"/>
        <v/>
      </c>
      <c r="L712" s="92" t="str">
        <f t="shared" si="114"/>
        <v/>
      </c>
      <c r="M712" s="95" t="str">
        <f>IF(A712&lt;&gt;"",IF(MID(C712,1,1)="c",SigmaEpsConcrete(I712,$AN$30:$AN$33,$AR$30:$AR$33,$AS$26,$AS$27,$AS$28,$AQ$20,$AU$19),""),"")</f>
        <v/>
      </c>
      <c r="N712" s="95" t="str">
        <f>IF(A712&lt;&gt;"",IF(MID(C712,1,1)="r",SigmaEpsReinf(J712,$AS$42:$AS$43,$AS$41,$AS$39,$AS$40,$AQ$38),""),"")</f>
        <v/>
      </c>
      <c r="Q712" s="92" t="str">
        <f t="shared" si="116"/>
        <v/>
      </c>
      <c r="R712" s="92" t="str">
        <f t="shared" si="117"/>
        <v/>
      </c>
      <c r="U712" s="5"/>
      <c r="V712" s="5"/>
      <c r="W712" s="94" t="str">
        <f t="shared" si="115"/>
        <v/>
      </c>
      <c r="X712" s="94" t="str">
        <f t="shared" si="118"/>
        <v/>
      </c>
      <c r="Y712" s="5"/>
      <c r="BK712" s="8"/>
      <c r="BL712" s="5"/>
      <c r="BM712" s="5"/>
      <c r="BN712" s="5"/>
      <c r="BO712" s="5"/>
      <c r="BP712" s="1"/>
      <c r="BQ712" s="1"/>
      <c r="BR712" s="1"/>
      <c r="BS712" s="1"/>
      <c r="BT712" s="1"/>
      <c r="BU712" s="4"/>
      <c r="BV712" s="1"/>
      <c r="BW712" s="3"/>
      <c r="BX712" s="4"/>
      <c r="BY712" s="5"/>
      <c r="BZ712" s="5"/>
      <c r="CA712" s="5"/>
      <c r="CB712" s="5"/>
      <c r="CC712" s="5"/>
      <c r="CD712" s="43"/>
    </row>
    <row r="713" spans="1:82" ht="15" customHeight="1" x14ac:dyDescent="0.25">
      <c r="A713" s="8"/>
      <c r="B713" s="5"/>
      <c r="C713" s="5"/>
      <c r="D713" s="5"/>
      <c r="E713" s="5"/>
      <c r="F713" s="94" t="str">
        <f t="shared" si="109"/>
        <v/>
      </c>
      <c r="G713" s="94" t="str">
        <f t="shared" si="110"/>
        <v/>
      </c>
      <c r="H713" s="127" t="str">
        <f>IF(A713&lt;&gt;"",IF(MID(C713,1,1)="c",$AS$26,IF(MID(C713,1,1)="r",$AS$41,IF(MID(C713,1,1)="p",#REF!,#REF!))),"")</f>
        <v/>
      </c>
      <c r="I713" s="92" t="str">
        <f t="shared" si="111"/>
        <v/>
      </c>
      <c r="J713" s="92" t="str">
        <f t="shared" si="112"/>
        <v/>
      </c>
      <c r="K713" s="92" t="str">
        <f t="shared" si="113"/>
        <v/>
      </c>
      <c r="L713" s="92" t="str">
        <f t="shared" si="114"/>
        <v/>
      </c>
      <c r="M713" s="95" t="str">
        <f>IF(A713&lt;&gt;"",IF(MID(C713,1,1)="c",SigmaEpsConcrete(I713,$AN$30:$AN$33,$AR$30:$AR$33,$AS$26,$AS$27,$AS$28,$AQ$20,$AU$19),""),"")</f>
        <v/>
      </c>
      <c r="N713" s="95" t="str">
        <f>IF(A713&lt;&gt;"",IF(MID(C713,1,1)="r",SigmaEpsReinf(J713,$AS$42:$AS$43,$AS$41,$AS$39,$AS$40,$AQ$38),""),"")</f>
        <v/>
      </c>
      <c r="Q713" s="92" t="str">
        <f t="shared" si="116"/>
        <v/>
      </c>
      <c r="R713" s="92" t="str">
        <f t="shared" si="117"/>
        <v/>
      </c>
      <c r="U713" s="5"/>
      <c r="V713" s="5"/>
      <c r="W713" s="94" t="str">
        <f t="shared" si="115"/>
        <v/>
      </c>
      <c r="X713" s="94" t="str">
        <f t="shared" si="118"/>
        <v/>
      </c>
      <c r="Y713" s="5"/>
      <c r="BK713" s="8"/>
      <c r="BL713" s="5"/>
      <c r="BM713" s="5"/>
      <c r="BN713" s="5"/>
      <c r="BO713" s="5"/>
      <c r="BP713" s="1"/>
      <c r="BQ713" s="1"/>
      <c r="BR713" s="1"/>
      <c r="BS713" s="1"/>
      <c r="BT713" s="1"/>
      <c r="BU713" s="4"/>
      <c r="BV713" s="1"/>
      <c r="BW713" s="3"/>
      <c r="BX713" s="4"/>
      <c r="BY713" s="5"/>
      <c r="BZ713" s="5"/>
      <c r="CA713" s="5"/>
      <c r="CB713" s="5"/>
      <c r="CC713" s="5"/>
      <c r="CD713" s="43"/>
    </row>
    <row r="714" spans="1:82" ht="15" customHeight="1" x14ac:dyDescent="0.25">
      <c r="A714" s="8"/>
      <c r="B714" s="5"/>
      <c r="C714" s="5"/>
      <c r="D714" s="5"/>
      <c r="E714" s="5"/>
      <c r="F714" s="94" t="str">
        <f t="shared" ref="F714:F777" si="119">IF(A714&lt;&gt;"",(D714-$AU$86)/10,"")</f>
        <v/>
      </c>
      <c r="G714" s="94" t="str">
        <f t="shared" ref="G714:G777" si="120">IF(A714&lt;&gt;"",(E714-$AU$87)/10,"")</f>
        <v/>
      </c>
      <c r="H714" s="127" t="str">
        <f>IF(A714&lt;&gt;"",IF(MID(C714,1,1)="c",$AS$26,IF(MID(C714,1,1)="r",$AS$41,IF(MID(C714,1,1)="p",#REF!,#REF!))),"")</f>
        <v/>
      </c>
      <c r="I714" s="92" t="str">
        <f t="shared" ref="I714:I777" si="121">IF($A714&lt;&gt;"",IF(MID($C714,1,1)="c",$Y$3+$Y$4*$F714+$Y$5*$G714+$BR$43,""),"")</f>
        <v/>
      </c>
      <c r="J714" s="92" t="str">
        <f t="shared" ref="J714:J777" si="122">IF($A714&lt;&gt;"",IF(MID($C714,1,1)="r",$Y$3+$Y$4*$F714+$Y$5*$G714+$BR$43,""),"")</f>
        <v/>
      </c>
      <c r="K714" s="92" t="str">
        <f t="shared" ref="K714:K777" si="123">IF($A714&lt;&gt;"",IF(MID($C714,1,1)="u",$Y$3+$Y$4*$F714+$Y$5*$G714+$BR$43,""),"")</f>
        <v/>
      </c>
      <c r="L714" s="92" t="str">
        <f t="shared" ref="L714:L777" si="124">IF($A714&lt;&gt;"",IF(MID($C714,1,1)="p",$Y$3+$Y$4*$F714+$Y$5*$G714+$BR$43,""),"")</f>
        <v/>
      </c>
      <c r="M714" s="95" t="str">
        <f>IF(A714&lt;&gt;"",IF(MID(C714,1,1)="c",SigmaEpsConcrete(I714,$AN$30:$AN$33,$AR$30:$AR$33,$AS$26,$AS$27,$AS$28,$AQ$20,$AU$19),""),"")</f>
        <v/>
      </c>
      <c r="N714" s="95" t="str">
        <f>IF(A714&lt;&gt;"",IF(MID(C714,1,1)="r",SigmaEpsReinf(J714,$AS$42:$AS$43,$AS$41,$AS$39,$AS$40,$AQ$38),""),"")</f>
        <v/>
      </c>
      <c r="Q714" s="92" t="str">
        <f t="shared" si="116"/>
        <v/>
      </c>
      <c r="R714" s="92" t="str">
        <f t="shared" si="117"/>
        <v/>
      </c>
      <c r="U714" s="5"/>
      <c r="V714" s="5"/>
      <c r="W714" s="94" t="str">
        <f t="shared" ref="W714:W777" si="125">IF(A714&lt;&gt;"",F714-$AU$105,"")</f>
        <v/>
      </c>
      <c r="X714" s="94" t="str">
        <f t="shared" si="118"/>
        <v/>
      </c>
      <c r="Y714" s="5"/>
      <c r="BK714" s="8"/>
      <c r="BL714" s="5"/>
      <c r="BM714" s="5"/>
      <c r="BN714" s="5"/>
      <c r="BO714" s="5"/>
      <c r="BP714" s="1"/>
      <c r="BQ714" s="1"/>
      <c r="BR714" s="1"/>
      <c r="BS714" s="1"/>
      <c r="BT714" s="1"/>
      <c r="BU714" s="4"/>
      <c r="BV714" s="1"/>
      <c r="BW714" s="3"/>
      <c r="BX714" s="4"/>
      <c r="BY714" s="5"/>
      <c r="BZ714" s="5"/>
      <c r="CA714" s="5"/>
      <c r="CB714" s="5"/>
      <c r="CC714" s="5"/>
      <c r="CD714" s="43"/>
    </row>
    <row r="715" spans="1:82" ht="15" customHeight="1" x14ac:dyDescent="0.25">
      <c r="A715" s="8"/>
      <c r="B715" s="5"/>
      <c r="C715" s="5"/>
      <c r="D715" s="5"/>
      <c r="E715" s="5"/>
      <c r="F715" s="94" t="str">
        <f t="shared" si="119"/>
        <v/>
      </c>
      <c r="G715" s="94" t="str">
        <f t="shared" si="120"/>
        <v/>
      </c>
      <c r="H715" s="127" t="str">
        <f>IF(A715&lt;&gt;"",IF(MID(C715,1,1)="c",$AS$26,IF(MID(C715,1,1)="r",$AS$41,IF(MID(C715,1,1)="p",#REF!,#REF!))),"")</f>
        <v/>
      </c>
      <c r="I715" s="92" t="str">
        <f t="shared" si="121"/>
        <v/>
      </c>
      <c r="J715" s="92" t="str">
        <f t="shared" si="122"/>
        <v/>
      </c>
      <c r="K715" s="92" t="str">
        <f t="shared" si="123"/>
        <v/>
      </c>
      <c r="L715" s="92" t="str">
        <f t="shared" si="124"/>
        <v/>
      </c>
      <c r="M715" s="95" t="str">
        <f>IF(A715&lt;&gt;"",IF(MID(C715,1,1)="c",SigmaEpsConcrete(I715,$AN$30:$AN$33,$AR$30:$AR$33,$AS$26,$AS$27,$AS$28,$AQ$20,$AU$19),""),"")</f>
        <v/>
      </c>
      <c r="N715" s="95" t="str">
        <f>IF(A715&lt;&gt;"",IF(MID(C715,1,1)="r",SigmaEpsReinf(J715,$AS$42:$AS$43,$AS$41,$AS$39,$AS$40,$AQ$38),""),"")</f>
        <v/>
      </c>
      <c r="Q715" s="92" t="str">
        <f t="shared" ref="Q715:Q778" si="126">IF(A715&lt;&gt;"",IF(MID(C715,1,1)="c",IF(ISERROR(M715/I715),"",M715/I715),""),"")</f>
        <v/>
      </c>
      <c r="R715" s="92" t="str">
        <f t="shared" ref="R715:R778" si="127">IF(A715&lt;&gt;"",IF(MID(C715,1,1)="r",IF(ISERROR(N715/J715),"",N715/J715),""),"")</f>
        <v/>
      </c>
      <c r="U715" s="5"/>
      <c r="V715" s="5"/>
      <c r="W715" s="94" t="str">
        <f t="shared" si="125"/>
        <v/>
      </c>
      <c r="X715" s="94" t="str">
        <f t="shared" ref="X715:X778" si="128">IF(B715&lt;&gt;"",G715-$AU$106,"")</f>
        <v/>
      </c>
      <c r="Y715" s="5"/>
      <c r="BK715" s="8"/>
      <c r="BL715" s="5"/>
      <c r="BM715" s="5"/>
      <c r="BN715" s="5"/>
      <c r="BO715" s="5"/>
      <c r="BP715" s="1"/>
      <c r="BQ715" s="1"/>
      <c r="BR715" s="1"/>
      <c r="BS715" s="1"/>
      <c r="BT715" s="1"/>
      <c r="BU715" s="4"/>
      <c r="BV715" s="1"/>
      <c r="BW715" s="3"/>
      <c r="BX715" s="4"/>
      <c r="BY715" s="5"/>
      <c r="BZ715" s="5"/>
      <c r="CA715" s="5"/>
      <c r="CB715" s="5"/>
      <c r="CC715" s="5"/>
      <c r="CD715" s="43"/>
    </row>
    <row r="716" spans="1:82" ht="15" customHeight="1" x14ac:dyDescent="0.25">
      <c r="A716" s="8"/>
      <c r="B716" s="5"/>
      <c r="C716" s="5"/>
      <c r="D716" s="5"/>
      <c r="E716" s="5"/>
      <c r="F716" s="94" t="str">
        <f t="shared" si="119"/>
        <v/>
      </c>
      <c r="G716" s="94" t="str">
        <f t="shared" si="120"/>
        <v/>
      </c>
      <c r="H716" s="127" t="str">
        <f>IF(A716&lt;&gt;"",IF(MID(C716,1,1)="c",$AS$26,IF(MID(C716,1,1)="r",$AS$41,IF(MID(C716,1,1)="p",#REF!,#REF!))),"")</f>
        <v/>
      </c>
      <c r="I716" s="92" t="str">
        <f t="shared" si="121"/>
        <v/>
      </c>
      <c r="J716" s="92" t="str">
        <f t="shared" si="122"/>
        <v/>
      </c>
      <c r="K716" s="92" t="str">
        <f t="shared" si="123"/>
        <v/>
      </c>
      <c r="L716" s="92" t="str">
        <f t="shared" si="124"/>
        <v/>
      </c>
      <c r="M716" s="95" t="str">
        <f>IF(A716&lt;&gt;"",IF(MID(C716,1,1)="c",SigmaEpsConcrete(I716,$AN$30:$AN$33,$AR$30:$AR$33,$AS$26,$AS$27,$AS$28,$AQ$20,$AU$19),""),"")</f>
        <v/>
      </c>
      <c r="N716" s="95" t="str">
        <f>IF(A716&lt;&gt;"",IF(MID(C716,1,1)="r",SigmaEpsReinf(J716,$AS$42:$AS$43,$AS$41,$AS$39,$AS$40,$AQ$38),""),"")</f>
        <v/>
      </c>
      <c r="Q716" s="92" t="str">
        <f t="shared" si="126"/>
        <v/>
      </c>
      <c r="R716" s="92" t="str">
        <f t="shared" si="127"/>
        <v/>
      </c>
      <c r="U716" s="5"/>
      <c r="V716" s="5"/>
      <c r="W716" s="94" t="str">
        <f t="shared" si="125"/>
        <v/>
      </c>
      <c r="X716" s="94" t="str">
        <f t="shared" si="128"/>
        <v/>
      </c>
      <c r="Y716" s="5"/>
      <c r="BK716" s="8"/>
      <c r="BL716" s="5"/>
      <c r="BM716" s="5"/>
      <c r="BN716" s="5"/>
      <c r="BO716" s="5"/>
      <c r="BP716" s="1"/>
      <c r="BQ716" s="1"/>
      <c r="BR716" s="1"/>
      <c r="BS716" s="1"/>
      <c r="BT716" s="1"/>
      <c r="BU716" s="4"/>
      <c r="BV716" s="1"/>
      <c r="BW716" s="3"/>
      <c r="BX716" s="4"/>
      <c r="BY716" s="5"/>
      <c r="BZ716" s="5"/>
      <c r="CA716" s="5"/>
      <c r="CB716" s="5"/>
      <c r="CC716" s="5"/>
      <c r="CD716" s="43"/>
    </row>
    <row r="717" spans="1:82" ht="15" customHeight="1" x14ac:dyDescent="0.25">
      <c r="A717" s="8"/>
      <c r="B717" s="5"/>
      <c r="C717" s="5"/>
      <c r="D717" s="5"/>
      <c r="E717" s="5"/>
      <c r="F717" s="94" t="str">
        <f t="shared" si="119"/>
        <v/>
      </c>
      <c r="G717" s="94" t="str">
        <f t="shared" si="120"/>
        <v/>
      </c>
      <c r="H717" s="127" t="str">
        <f>IF(A717&lt;&gt;"",IF(MID(C717,1,1)="c",$AS$26,IF(MID(C717,1,1)="r",$AS$41,IF(MID(C717,1,1)="p",#REF!,#REF!))),"")</f>
        <v/>
      </c>
      <c r="I717" s="92" t="str">
        <f t="shared" si="121"/>
        <v/>
      </c>
      <c r="J717" s="92" t="str">
        <f t="shared" si="122"/>
        <v/>
      </c>
      <c r="K717" s="92" t="str">
        <f t="shared" si="123"/>
        <v/>
      </c>
      <c r="L717" s="92" t="str">
        <f t="shared" si="124"/>
        <v/>
      </c>
      <c r="M717" s="95" t="str">
        <f>IF(A717&lt;&gt;"",IF(MID(C717,1,1)="c",SigmaEpsConcrete(I717,$AN$30:$AN$33,$AR$30:$AR$33,$AS$26,$AS$27,$AS$28,$AQ$20,$AU$19),""),"")</f>
        <v/>
      </c>
      <c r="N717" s="95" t="str">
        <f>IF(A717&lt;&gt;"",IF(MID(C717,1,1)="r",SigmaEpsReinf(J717,$AS$42:$AS$43,$AS$41,$AS$39,$AS$40,$AQ$38),""),"")</f>
        <v/>
      </c>
      <c r="Q717" s="92" t="str">
        <f t="shared" si="126"/>
        <v/>
      </c>
      <c r="R717" s="92" t="str">
        <f t="shared" si="127"/>
        <v/>
      </c>
      <c r="U717" s="5"/>
      <c r="V717" s="5"/>
      <c r="W717" s="94" t="str">
        <f t="shared" si="125"/>
        <v/>
      </c>
      <c r="X717" s="94" t="str">
        <f t="shared" si="128"/>
        <v/>
      </c>
      <c r="Y717" s="5"/>
      <c r="BK717" s="8"/>
      <c r="BL717" s="5"/>
      <c r="BM717" s="5"/>
      <c r="BN717" s="5"/>
      <c r="BO717" s="5"/>
      <c r="BP717" s="1"/>
      <c r="BQ717" s="1"/>
      <c r="BR717" s="1"/>
      <c r="BS717" s="1"/>
      <c r="BT717" s="1"/>
      <c r="BU717" s="4"/>
      <c r="BV717" s="1"/>
      <c r="BW717" s="3"/>
      <c r="BX717" s="4"/>
      <c r="BY717" s="5"/>
      <c r="BZ717" s="5"/>
      <c r="CA717" s="5"/>
      <c r="CB717" s="5"/>
      <c r="CC717" s="5"/>
      <c r="CD717" s="43"/>
    </row>
    <row r="718" spans="1:82" ht="15" customHeight="1" x14ac:dyDescent="0.25">
      <c r="A718" s="8"/>
      <c r="B718" s="5"/>
      <c r="C718" s="5"/>
      <c r="D718" s="5"/>
      <c r="E718" s="5"/>
      <c r="F718" s="94" t="str">
        <f t="shared" si="119"/>
        <v/>
      </c>
      <c r="G718" s="94" t="str">
        <f t="shared" si="120"/>
        <v/>
      </c>
      <c r="H718" s="127" t="str">
        <f>IF(A718&lt;&gt;"",IF(MID(C718,1,1)="c",$AS$26,IF(MID(C718,1,1)="r",$AS$41,IF(MID(C718,1,1)="p",#REF!,#REF!))),"")</f>
        <v/>
      </c>
      <c r="I718" s="92" t="str">
        <f t="shared" si="121"/>
        <v/>
      </c>
      <c r="J718" s="92" t="str">
        <f t="shared" si="122"/>
        <v/>
      </c>
      <c r="K718" s="92" t="str">
        <f t="shared" si="123"/>
        <v/>
      </c>
      <c r="L718" s="92" t="str">
        <f t="shared" si="124"/>
        <v/>
      </c>
      <c r="M718" s="95" t="str">
        <f>IF(A718&lt;&gt;"",IF(MID(C718,1,1)="c",SigmaEpsConcrete(I718,$AN$30:$AN$33,$AR$30:$AR$33,$AS$26,$AS$27,$AS$28,$AQ$20,$AU$19),""),"")</f>
        <v/>
      </c>
      <c r="N718" s="95" t="str">
        <f>IF(A718&lt;&gt;"",IF(MID(C718,1,1)="r",SigmaEpsReinf(J718,$AS$42:$AS$43,$AS$41,$AS$39,$AS$40,$AQ$38),""),"")</f>
        <v/>
      </c>
      <c r="Q718" s="92" t="str">
        <f t="shared" si="126"/>
        <v/>
      </c>
      <c r="R718" s="92" t="str">
        <f t="shared" si="127"/>
        <v/>
      </c>
      <c r="U718" s="5"/>
      <c r="V718" s="5"/>
      <c r="W718" s="94" t="str">
        <f t="shared" si="125"/>
        <v/>
      </c>
      <c r="X718" s="94" t="str">
        <f t="shared" si="128"/>
        <v/>
      </c>
      <c r="Y718" s="5"/>
      <c r="BK718" s="8"/>
      <c r="BL718" s="5"/>
      <c r="BM718" s="5"/>
      <c r="BN718" s="5"/>
      <c r="BO718" s="5"/>
      <c r="BP718" s="1"/>
      <c r="BQ718" s="1"/>
      <c r="BR718" s="1"/>
      <c r="BS718" s="1"/>
      <c r="BT718" s="1"/>
      <c r="BU718" s="4"/>
      <c r="BV718" s="1"/>
      <c r="BW718" s="3"/>
      <c r="BX718" s="4"/>
      <c r="BY718" s="5"/>
      <c r="BZ718" s="5"/>
      <c r="CA718" s="5"/>
      <c r="CB718" s="5"/>
      <c r="CC718" s="5"/>
      <c r="CD718" s="43"/>
    </row>
    <row r="719" spans="1:82" ht="15" customHeight="1" x14ac:dyDescent="0.25">
      <c r="A719" s="8"/>
      <c r="B719" s="5"/>
      <c r="C719" s="5"/>
      <c r="D719" s="5"/>
      <c r="E719" s="5"/>
      <c r="F719" s="94" t="str">
        <f t="shared" si="119"/>
        <v/>
      </c>
      <c r="G719" s="94" t="str">
        <f t="shared" si="120"/>
        <v/>
      </c>
      <c r="H719" s="127" t="str">
        <f>IF(A719&lt;&gt;"",IF(MID(C719,1,1)="c",$AS$26,IF(MID(C719,1,1)="r",$AS$41,IF(MID(C719,1,1)="p",#REF!,#REF!))),"")</f>
        <v/>
      </c>
      <c r="I719" s="92" t="str">
        <f t="shared" si="121"/>
        <v/>
      </c>
      <c r="J719" s="92" t="str">
        <f t="shared" si="122"/>
        <v/>
      </c>
      <c r="K719" s="92" t="str">
        <f t="shared" si="123"/>
        <v/>
      </c>
      <c r="L719" s="92" t="str">
        <f t="shared" si="124"/>
        <v/>
      </c>
      <c r="M719" s="95" t="str">
        <f>IF(A719&lt;&gt;"",IF(MID(C719,1,1)="c",SigmaEpsConcrete(I719,$AN$30:$AN$33,$AR$30:$AR$33,$AS$26,$AS$27,$AS$28,$AQ$20,$AU$19),""),"")</f>
        <v/>
      </c>
      <c r="N719" s="95" t="str">
        <f>IF(A719&lt;&gt;"",IF(MID(C719,1,1)="r",SigmaEpsReinf(J719,$AS$42:$AS$43,$AS$41,$AS$39,$AS$40,$AQ$38),""),"")</f>
        <v/>
      </c>
      <c r="Q719" s="92" t="str">
        <f t="shared" si="126"/>
        <v/>
      </c>
      <c r="R719" s="92" t="str">
        <f t="shared" si="127"/>
        <v/>
      </c>
      <c r="U719" s="5"/>
      <c r="V719" s="5"/>
      <c r="W719" s="94" t="str">
        <f t="shared" si="125"/>
        <v/>
      </c>
      <c r="X719" s="94" t="str">
        <f t="shared" si="128"/>
        <v/>
      </c>
      <c r="Y719" s="5"/>
      <c r="BK719" s="8"/>
      <c r="BL719" s="5"/>
      <c r="BM719" s="5"/>
      <c r="BN719" s="5"/>
      <c r="BO719" s="5"/>
      <c r="BP719" s="1"/>
      <c r="BQ719" s="1"/>
      <c r="BR719" s="1"/>
      <c r="BS719" s="1"/>
      <c r="BT719" s="1"/>
      <c r="BU719" s="4"/>
      <c r="BV719" s="1"/>
      <c r="BW719" s="3"/>
      <c r="BX719" s="4"/>
      <c r="BY719" s="5"/>
      <c r="BZ719" s="5"/>
      <c r="CA719" s="5"/>
      <c r="CB719" s="5"/>
      <c r="CC719" s="5"/>
      <c r="CD719" s="43"/>
    </row>
    <row r="720" spans="1:82" ht="15" customHeight="1" x14ac:dyDescent="0.25">
      <c r="A720" s="8"/>
      <c r="B720" s="5"/>
      <c r="C720" s="5"/>
      <c r="D720" s="5"/>
      <c r="E720" s="5"/>
      <c r="F720" s="94" t="str">
        <f t="shared" si="119"/>
        <v/>
      </c>
      <c r="G720" s="94" t="str">
        <f t="shared" si="120"/>
        <v/>
      </c>
      <c r="H720" s="127" t="str">
        <f>IF(A720&lt;&gt;"",IF(MID(C720,1,1)="c",$AS$26,IF(MID(C720,1,1)="r",$AS$41,IF(MID(C720,1,1)="p",#REF!,#REF!))),"")</f>
        <v/>
      </c>
      <c r="I720" s="92" t="str">
        <f t="shared" si="121"/>
        <v/>
      </c>
      <c r="J720" s="92" t="str">
        <f t="shared" si="122"/>
        <v/>
      </c>
      <c r="K720" s="92" t="str">
        <f t="shared" si="123"/>
        <v/>
      </c>
      <c r="L720" s="92" t="str">
        <f t="shared" si="124"/>
        <v/>
      </c>
      <c r="M720" s="95" t="str">
        <f>IF(A720&lt;&gt;"",IF(MID(C720,1,1)="c",SigmaEpsConcrete(I720,$AN$30:$AN$33,$AR$30:$AR$33,$AS$26,$AS$27,$AS$28,$AQ$20,$AU$19),""),"")</f>
        <v/>
      </c>
      <c r="N720" s="95" t="str">
        <f>IF(A720&lt;&gt;"",IF(MID(C720,1,1)="r",SigmaEpsReinf(J720,$AS$42:$AS$43,$AS$41,$AS$39,$AS$40,$AQ$38),""),"")</f>
        <v/>
      </c>
      <c r="Q720" s="92" t="str">
        <f t="shared" si="126"/>
        <v/>
      </c>
      <c r="R720" s="92" t="str">
        <f t="shared" si="127"/>
        <v/>
      </c>
      <c r="U720" s="5"/>
      <c r="V720" s="5"/>
      <c r="W720" s="94" t="str">
        <f t="shared" si="125"/>
        <v/>
      </c>
      <c r="X720" s="94" t="str">
        <f t="shared" si="128"/>
        <v/>
      </c>
      <c r="Y720" s="5"/>
      <c r="BK720" s="8"/>
      <c r="BL720" s="5"/>
      <c r="BM720" s="5"/>
      <c r="BN720" s="5"/>
      <c r="BO720" s="5"/>
      <c r="BP720" s="1"/>
      <c r="BQ720" s="1"/>
      <c r="BR720" s="1"/>
      <c r="BS720" s="1"/>
      <c r="BT720" s="1"/>
      <c r="BU720" s="4"/>
      <c r="BV720" s="1"/>
      <c r="BW720" s="3"/>
      <c r="BX720" s="4"/>
      <c r="BY720" s="5"/>
      <c r="BZ720" s="5"/>
      <c r="CA720" s="5"/>
      <c r="CB720" s="5"/>
      <c r="CC720" s="5"/>
      <c r="CD720" s="43"/>
    </row>
    <row r="721" spans="1:82" ht="15" customHeight="1" x14ac:dyDescent="0.25">
      <c r="A721" s="8"/>
      <c r="B721" s="5"/>
      <c r="C721" s="5"/>
      <c r="D721" s="5"/>
      <c r="E721" s="5"/>
      <c r="F721" s="94" t="str">
        <f t="shared" si="119"/>
        <v/>
      </c>
      <c r="G721" s="94" t="str">
        <f t="shared" si="120"/>
        <v/>
      </c>
      <c r="H721" s="127" t="str">
        <f>IF(A721&lt;&gt;"",IF(MID(C721,1,1)="c",$AS$26,IF(MID(C721,1,1)="r",$AS$41,IF(MID(C721,1,1)="p",#REF!,#REF!))),"")</f>
        <v/>
      </c>
      <c r="I721" s="92" t="str">
        <f t="shared" si="121"/>
        <v/>
      </c>
      <c r="J721" s="92" t="str">
        <f t="shared" si="122"/>
        <v/>
      </c>
      <c r="K721" s="92" t="str">
        <f t="shared" si="123"/>
        <v/>
      </c>
      <c r="L721" s="92" t="str">
        <f t="shared" si="124"/>
        <v/>
      </c>
      <c r="M721" s="95" t="str">
        <f>IF(A721&lt;&gt;"",IF(MID(C721,1,1)="c",SigmaEpsConcrete(I721,$AN$30:$AN$33,$AR$30:$AR$33,$AS$26,$AS$27,$AS$28,$AQ$20,$AU$19),""),"")</f>
        <v/>
      </c>
      <c r="N721" s="95" t="str">
        <f>IF(A721&lt;&gt;"",IF(MID(C721,1,1)="r",SigmaEpsReinf(J721,$AS$42:$AS$43,$AS$41,$AS$39,$AS$40,$AQ$38),""),"")</f>
        <v/>
      </c>
      <c r="Q721" s="92" t="str">
        <f t="shared" si="126"/>
        <v/>
      </c>
      <c r="R721" s="92" t="str">
        <f t="shared" si="127"/>
        <v/>
      </c>
      <c r="U721" s="5"/>
      <c r="V721" s="5"/>
      <c r="W721" s="94" t="str">
        <f t="shared" si="125"/>
        <v/>
      </c>
      <c r="X721" s="94" t="str">
        <f t="shared" si="128"/>
        <v/>
      </c>
      <c r="Y721" s="5"/>
      <c r="BK721" s="8"/>
      <c r="BL721" s="5"/>
      <c r="BM721" s="5"/>
      <c r="BN721" s="5"/>
      <c r="BO721" s="5"/>
      <c r="BP721" s="1"/>
      <c r="BQ721" s="1"/>
      <c r="BR721" s="1"/>
      <c r="BS721" s="1"/>
      <c r="BT721" s="1"/>
      <c r="BU721" s="4"/>
      <c r="BV721" s="1"/>
      <c r="BW721" s="3"/>
      <c r="BX721" s="4"/>
      <c r="BY721" s="5"/>
      <c r="BZ721" s="5"/>
      <c r="CA721" s="5"/>
      <c r="CB721" s="5"/>
      <c r="CC721" s="5"/>
      <c r="CD721" s="43"/>
    </row>
    <row r="722" spans="1:82" ht="15" customHeight="1" x14ac:dyDescent="0.25">
      <c r="A722" s="8"/>
      <c r="B722" s="5"/>
      <c r="C722" s="5"/>
      <c r="D722" s="5"/>
      <c r="E722" s="5"/>
      <c r="F722" s="94" t="str">
        <f t="shared" si="119"/>
        <v/>
      </c>
      <c r="G722" s="94" t="str">
        <f t="shared" si="120"/>
        <v/>
      </c>
      <c r="H722" s="127" t="str">
        <f>IF(A722&lt;&gt;"",IF(MID(C722,1,1)="c",$AS$26,IF(MID(C722,1,1)="r",$AS$41,IF(MID(C722,1,1)="p",#REF!,#REF!))),"")</f>
        <v/>
      </c>
      <c r="I722" s="92" t="str">
        <f t="shared" si="121"/>
        <v/>
      </c>
      <c r="J722" s="92" t="str">
        <f t="shared" si="122"/>
        <v/>
      </c>
      <c r="K722" s="92" t="str">
        <f t="shared" si="123"/>
        <v/>
      </c>
      <c r="L722" s="92" t="str">
        <f t="shared" si="124"/>
        <v/>
      </c>
      <c r="M722" s="95" t="str">
        <f>IF(A722&lt;&gt;"",IF(MID(C722,1,1)="c",SigmaEpsConcrete(I722,$AN$30:$AN$33,$AR$30:$AR$33,$AS$26,$AS$27,$AS$28,$AQ$20,$AU$19),""),"")</f>
        <v/>
      </c>
      <c r="N722" s="95" t="str">
        <f>IF(A722&lt;&gt;"",IF(MID(C722,1,1)="r",SigmaEpsReinf(J722,$AS$42:$AS$43,$AS$41,$AS$39,$AS$40,$AQ$38),""),"")</f>
        <v/>
      </c>
      <c r="Q722" s="92" t="str">
        <f t="shared" si="126"/>
        <v/>
      </c>
      <c r="R722" s="92" t="str">
        <f t="shared" si="127"/>
        <v/>
      </c>
      <c r="U722" s="5"/>
      <c r="V722" s="5"/>
      <c r="W722" s="94" t="str">
        <f t="shared" si="125"/>
        <v/>
      </c>
      <c r="X722" s="94" t="str">
        <f t="shared" si="128"/>
        <v/>
      </c>
      <c r="Y722" s="5"/>
      <c r="BK722" s="8"/>
      <c r="BL722" s="5"/>
      <c r="BM722" s="5"/>
      <c r="BN722" s="5"/>
      <c r="BO722" s="5"/>
      <c r="BP722" s="1"/>
      <c r="BQ722" s="1"/>
      <c r="BR722" s="1"/>
      <c r="BS722" s="1"/>
      <c r="BT722" s="1"/>
      <c r="BU722" s="4"/>
      <c r="BV722" s="1"/>
      <c r="BW722" s="3"/>
      <c r="BX722" s="4"/>
      <c r="BY722" s="5"/>
      <c r="BZ722" s="5"/>
      <c r="CA722" s="5"/>
      <c r="CB722" s="5"/>
      <c r="CC722" s="5"/>
      <c r="CD722" s="43"/>
    </row>
    <row r="723" spans="1:82" ht="15" customHeight="1" x14ac:dyDescent="0.25">
      <c r="A723" s="8"/>
      <c r="B723" s="5"/>
      <c r="C723" s="5"/>
      <c r="D723" s="5"/>
      <c r="E723" s="5"/>
      <c r="F723" s="94" t="str">
        <f t="shared" si="119"/>
        <v/>
      </c>
      <c r="G723" s="94" t="str">
        <f t="shared" si="120"/>
        <v/>
      </c>
      <c r="H723" s="127" t="str">
        <f>IF(A723&lt;&gt;"",IF(MID(C723,1,1)="c",$AS$26,IF(MID(C723,1,1)="r",$AS$41,IF(MID(C723,1,1)="p",#REF!,#REF!))),"")</f>
        <v/>
      </c>
      <c r="I723" s="92" t="str">
        <f t="shared" si="121"/>
        <v/>
      </c>
      <c r="J723" s="92" t="str">
        <f t="shared" si="122"/>
        <v/>
      </c>
      <c r="K723" s="92" t="str">
        <f t="shared" si="123"/>
        <v/>
      </c>
      <c r="L723" s="92" t="str">
        <f t="shared" si="124"/>
        <v/>
      </c>
      <c r="M723" s="95" t="str">
        <f>IF(A723&lt;&gt;"",IF(MID(C723,1,1)="c",SigmaEpsConcrete(I723,$AN$30:$AN$33,$AR$30:$AR$33,$AS$26,$AS$27,$AS$28,$AQ$20,$AU$19),""),"")</f>
        <v/>
      </c>
      <c r="N723" s="95" t="str">
        <f>IF(A723&lt;&gt;"",IF(MID(C723,1,1)="r",SigmaEpsReinf(J723,$AS$42:$AS$43,$AS$41,$AS$39,$AS$40,$AQ$38),""),"")</f>
        <v/>
      </c>
      <c r="Q723" s="92" t="str">
        <f t="shared" si="126"/>
        <v/>
      </c>
      <c r="R723" s="92" t="str">
        <f t="shared" si="127"/>
        <v/>
      </c>
      <c r="U723" s="5"/>
      <c r="V723" s="5"/>
      <c r="W723" s="94" t="str">
        <f t="shared" si="125"/>
        <v/>
      </c>
      <c r="X723" s="94" t="str">
        <f t="shared" si="128"/>
        <v/>
      </c>
      <c r="Y723" s="5"/>
      <c r="BK723" s="8"/>
      <c r="BL723" s="5"/>
      <c r="BM723" s="5"/>
      <c r="BN723" s="5"/>
      <c r="BO723" s="5"/>
      <c r="BP723" s="1"/>
      <c r="BQ723" s="1"/>
      <c r="BR723" s="1"/>
      <c r="BS723" s="1"/>
      <c r="BT723" s="1"/>
      <c r="BU723" s="4"/>
      <c r="BV723" s="1"/>
      <c r="BW723" s="3"/>
      <c r="BX723" s="4"/>
      <c r="BY723" s="5"/>
      <c r="BZ723" s="5"/>
      <c r="CA723" s="5"/>
      <c r="CB723" s="5"/>
      <c r="CC723" s="5"/>
      <c r="CD723" s="43"/>
    </row>
    <row r="724" spans="1:82" ht="15" customHeight="1" x14ac:dyDescent="0.25">
      <c r="A724" s="8"/>
      <c r="B724" s="5"/>
      <c r="C724" s="5"/>
      <c r="D724" s="5"/>
      <c r="E724" s="5"/>
      <c r="F724" s="94" t="str">
        <f t="shared" si="119"/>
        <v/>
      </c>
      <c r="G724" s="94" t="str">
        <f t="shared" si="120"/>
        <v/>
      </c>
      <c r="H724" s="127" t="str">
        <f>IF(A724&lt;&gt;"",IF(MID(C724,1,1)="c",$AS$26,IF(MID(C724,1,1)="r",$AS$41,IF(MID(C724,1,1)="p",#REF!,#REF!))),"")</f>
        <v/>
      </c>
      <c r="I724" s="92" t="str">
        <f t="shared" si="121"/>
        <v/>
      </c>
      <c r="J724" s="92" t="str">
        <f t="shared" si="122"/>
        <v/>
      </c>
      <c r="K724" s="92" t="str">
        <f t="shared" si="123"/>
        <v/>
      </c>
      <c r="L724" s="92" t="str">
        <f t="shared" si="124"/>
        <v/>
      </c>
      <c r="M724" s="95" t="str">
        <f>IF(A724&lt;&gt;"",IF(MID(C724,1,1)="c",SigmaEpsConcrete(I724,$AN$30:$AN$33,$AR$30:$AR$33,$AS$26,$AS$27,$AS$28,$AQ$20,$AU$19),""),"")</f>
        <v/>
      </c>
      <c r="N724" s="95" t="str">
        <f>IF(A724&lt;&gt;"",IF(MID(C724,1,1)="r",SigmaEpsReinf(J724,$AS$42:$AS$43,$AS$41,$AS$39,$AS$40,$AQ$38),""),"")</f>
        <v/>
      </c>
      <c r="Q724" s="92" t="str">
        <f t="shared" si="126"/>
        <v/>
      </c>
      <c r="R724" s="92" t="str">
        <f t="shared" si="127"/>
        <v/>
      </c>
      <c r="U724" s="5"/>
      <c r="V724" s="5"/>
      <c r="W724" s="94" t="str">
        <f t="shared" si="125"/>
        <v/>
      </c>
      <c r="X724" s="94" t="str">
        <f t="shared" si="128"/>
        <v/>
      </c>
      <c r="Y724" s="5"/>
      <c r="BK724" s="8"/>
      <c r="BL724" s="5"/>
      <c r="BM724" s="5"/>
      <c r="BN724" s="5"/>
      <c r="BO724" s="5"/>
      <c r="BP724" s="1"/>
      <c r="BQ724" s="1"/>
      <c r="BR724" s="1"/>
      <c r="BS724" s="1"/>
      <c r="BT724" s="1"/>
      <c r="BU724" s="4"/>
      <c r="BV724" s="1"/>
      <c r="BW724" s="3"/>
      <c r="BX724" s="4"/>
      <c r="BY724" s="5"/>
      <c r="BZ724" s="5"/>
      <c r="CA724" s="5"/>
      <c r="CB724" s="5"/>
      <c r="CC724" s="5"/>
      <c r="CD724" s="43"/>
    </row>
    <row r="725" spans="1:82" ht="15" customHeight="1" x14ac:dyDescent="0.25">
      <c r="A725" s="8"/>
      <c r="B725" s="5"/>
      <c r="C725" s="5"/>
      <c r="D725" s="5"/>
      <c r="E725" s="5"/>
      <c r="F725" s="94" t="str">
        <f t="shared" si="119"/>
        <v/>
      </c>
      <c r="G725" s="94" t="str">
        <f t="shared" si="120"/>
        <v/>
      </c>
      <c r="H725" s="127" t="str">
        <f>IF(A725&lt;&gt;"",IF(MID(C725,1,1)="c",$AS$26,IF(MID(C725,1,1)="r",$AS$41,IF(MID(C725,1,1)="p",#REF!,#REF!))),"")</f>
        <v/>
      </c>
      <c r="I725" s="92" t="str">
        <f t="shared" si="121"/>
        <v/>
      </c>
      <c r="J725" s="92" t="str">
        <f t="shared" si="122"/>
        <v/>
      </c>
      <c r="K725" s="92" t="str">
        <f t="shared" si="123"/>
        <v/>
      </c>
      <c r="L725" s="92" t="str">
        <f t="shared" si="124"/>
        <v/>
      </c>
      <c r="M725" s="95" t="str">
        <f>IF(A725&lt;&gt;"",IF(MID(C725,1,1)="c",SigmaEpsConcrete(I725,$AN$30:$AN$33,$AR$30:$AR$33,$AS$26,$AS$27,$AS$28,$AQ$20,$AU$19),""),"")</f>
        <v/>
      </c>
      <c r="N725" s="95" t="str">
        <f>IF(A725&lt;&gt;"",IF(MID(C725,1,1)="r",SigmaEpsReinf(J725,$AS$42:$AS$43,$AS$41,$AS$39,$AS$40,$AQ$38),""),"")</f>
        <v/>
      </c>
      <c r="Q725" s="92" t="str">
        <f t="shared" si="126"/>
        <v/>
      </c>
      <c r="R725" s="92" t="str">
        <f t="shared" si="127"/>
        <v/>
      </c>
      <c r="U725" s="5"/>
      <c r="V725" s="5"/>
      <c r="W725" s="94" t="str">
        <f t="shared" si="125"/>
        <v/>
      </c>
      <c r="X725" s="94" t="str">
        <f t="shared" si="128"/>
        <v/>
      </c>
      <c r="Y725" s="5"/>
      <c r="BK725" s="8"/>
      <c r="BL725" s="5"/>
      <c r="BM725" s="5"/>
      <c r="BN725" s="5"/>
      <c r="BO725" s="5"/>
      <c r="BP725" s="1"/>
      <c r="BQ725" s="1"/>
      <c r="BR725" s="1"/>
      <c r="BS725" s="1"/>
      <c r="BT725" s="1"/>
      <c r="BU725" s="4"/>
      <c r="BV725" s="1"/>
      <c r="BW725" s="3"/>
      <c r="BX725" s="4"/>
      <c r="BY725" s="5"/>
      <c r="BZ725" s="5"/>
      <c r="CA725" s="5"/>
      <c r="CB725" s="5"/>
      <c r="CC725" s="5"/>
      <c r="CD725" s="43"/>
    </row>
    <row r="726" spans="1:82" ht="15" customHeight="1" x14ac:dyDescent="0.25">
      <c r="A726" s="8"/>
      <c r="B726" s="5"/>
      <c r="C726" s="5"/>
      <c r="D726" s="5"/>
      <c r="E726" s="5"/>
      <c r="F726" s="94" t="str">
        <f t="shared" si="119"/>
        <v/>
      </c>
      <c r="G726" s="94" t="str">
        <f t="shared" si="120"/>
        <v/>
      </c>
      <c r="H726" s="127" t="str">
        <f>IF(A726&lt;&gt;"",IF(MID(C726,1,1)="c",$AS$26,IF(MID(C726,1,1)="r",$AS$41,IF(MID(C726,1,1)="p",#REF!,#REF!))),"")</f>
        <v/>
      </c>
      <c r="I726" s="92" t="str">
        <f t="shared" si="121"/>
        <v/>
      </c>
      <c r="J726" s="92" t="str">
        <f t="shared" si="122"/>
        <v/>
      </c>
      <c r="K726" s="92" t="str">
        <f t="shared" si="123"/>
        <v/>
      </c>
      <c r="L726" s="92" t="str">
        <f t="shared" si="124"/>
        <v/>
      </c>
      <c r="M726" s="95" t="str">
        <f>IF(A726&lt;&gt;"",IF(MID(C726,1,1)="c",SigmaEpsConcrete(I726,$AN$30:$AN$33,$AR$30:$AR$33,$AS$26,$AS$27,$AS$28,$AQ$20,$AU$19),""),"")</f>
        <v/>
      </c>
      <c r="N726" s="95" t="str">
        <f>IF(A726&lt;&gt;"",IF(MID(C726,1,1)="r",SigmaEpsReinf(J726,$AS$42:$AS$43,$AS$41,$AS$39,$AS$40,$AQ$38),""),"")</f>
        <v/>
      </c>
      <c r="Q726" s="92" t="str">
        <f t="shared" si="126"/>
        <v/>
      </c>
      <c r="R726" s="92" t="str">
        <f t="shared" si="127"/>
        <v/>
      </c>
      <c r="U726" s="5"/>
      <c r="V726" s="5"/>
      <c r="W726" s="94" t="str">
        <f t="shared" si="125"/>
        <v/>
      </c>
      <c r="X726" s="94" t="str">
        <f t="shared" si="128"/>
        <v/>
      </c>
      <c r="Y726" s="5"/>
      <c r="BK726" s="8"/>
      <c r="BL726" s="5"/>
      <c r="BM726" s="5"/>
      <c r="BN726" s="5"/>
      <c r="BO726" s="5"/>
      <c r="BP726" s="1"/>
      <c r="BQ726" s="1"/>
      <c r="BR726" s="1"/>
      <c r="BS726" s="1"/>
      <c r="BT726" s="1"/>
      <c r="BU726" s="4"/>
      <c r="BV726" s="1"/>
      <c r="BW726" s="3"/>
      <c r="BX726" s="4"/>
      <c r="BY726" s="5"/>
      <c r="BZ726" s="5"/>
      <c r="CA726" s="5"/>
      <c r="CB726" s="5"/>
      <c r="CC726" s="5"/>
      <c r="CD726" s="43"/>
    </row>
    <row r="727" spans="1:82" ht="15" customHeight="1" x14ac:dyDescent="0.25">
      <c r="A727" s="8"/>
      <c r="B727" s="5"/>
      <c r="C727" s="5"/>
      <c r="D727" s="5"/>
      <c r="E727" s="5"/>
      <c r="F727" s="94" t="str">
        <f t="shared" si="119"/>
        <v/>
      </c>
      <c r="G727" s="94" t="str">
        <f t="shared" si="120"/>
        <v/>
      </c>
      <c r="H727" s="127" t="str">
        <f>IF(A727&lt;&gt;"",IF(MID(C727,1,1)="c",$AS$26,IF(MID(C727,1,1)="r",$AS$41,IF(MID(C727,1,1)="p",#REF!,#REF!))),"")</f>
        <v/>
      </c>
      <c r="I727" s="92" t="str">
        <f t="shared" si="121"/>
        <v/>
      </c>
      <c r="J727" s="92" t="str">
        <f t="shared" si="122"/>
        <v/>
      </c>
      <c r="K727" s="92" t="str">
        <f t="shared" si="123"/>
        <v/>
      </c>
      <c r="L727" s="92" t="str">
        <f t="shared" si="124"/>
        <v/>
      </c>
      <c r="M727" s="95" t="str">
        <f>IF(A727&lt;&gt;"",IF(MID(C727,1,1)="c",SigmaEpsConcrete(I727,$AN$30:$AN$33,$AR$30:$AR$33,$AS$26,$AS$27,$AS$28,$AQ$20,$AU$19),""),"")</f>
        <v/>
      </c>
      <c r="N727" s="95" t="str">
        <f>IF(A727&lt;&gt;"",IF(MID(C727,1,1)="r",SigmaEpsReinf(J727,$AS$42:$AS$43,$AS$41,$AS$39,$AS$40,$AQ$38),""),"")</f>
        <v/>
      </c>
      <c r="Q727" s="92" t="str">
        <f t="shared" si="126"/>
        <v/>
      </c>
      <c r="R727" s="92" t="str">
        <f t="shared" si="127"/>
        <v/>
      </c>
      <c r="U727" s="5"/>
      <c r="V727" s="5"/>
      <c r="W727" s="94" t="str">
        <f t="shared" si="125"/>
        <v/>
      </c>
      <c r="X727" s="94" t="str">
        <f t="shared" si="128"/>
        <v/>
      </c>
      <c r="Y727" s="5"/>
      <c r="BK727" s="8"/>
      <c r="BL727" s="5"/>
      <c r="BM727" s="5"/>
      <c r="BN727" s="5"/>
      <c r="BO727" s="5"/>
      <c r="BP727" s="1"/>
      <c r="BQ727" s="1"/>
      <c r="BR727" s="1"/>
      <c r="BS727" s="1"/>
      <c r="BT727" s="1"/>
      <c r="BU727" s="4"/>
      <c r="BV727" s="1"/>
      <c r="BW727" s="3"/>
      <c r="BX727" s="4"/>
      <c r="BY727" s="5"/>
      <c r="BZ727" s="5"/>
      <c r="CA727" s="5"/>
      <c r="CB727" s="5"/>
      <c r="CC727" s="5"/>
      <c r="CD727" s="43"/>
    </row>
    <row r="728" spans="1:82" ht="15" customHeight="1" x14ac:dyDescent="0.25">
      <c r="A728" s="8"/>
      <c r="B728" s="5"/>
      <c r="C728" s="5"/>
      <c r="D728" s="5"/>
      <c r="E728" s="5"/>
      <c r="F728" s="94" t="str">
        <f t="shared" si="119"/>
        <v/>
      </c>
      <c r="G728" s="94" t="str">
        <f t="shared" si="120"/>
        <v/>
      </c>
      <c r="H728" s="127" t="str">
        <f>IF(A728&lt;&gt;"",IF(MID(C728,1,1)="c",$AS$26,IF(MID(C728,1,1)="r",$AS$41,IF(MID(C728,1,1)="p",#REF!,#REF!))),"")</f>
        <v/>
      </c>
      <c r="I728" s="92" t="str">
        <f t="shared" si="121"/>
        <v/>
      </c>
      <c r="J728" s="92" t="str">
        <f t="shared" si="122"/>
        <v/>
      </c>
      <c r="K728" s="92" t="str">
        <f t="shared" si="123"/>
        <v/>
      </c>
      <c r="L728" s="92" t="str">
        <f t="shared" si="124"/>
        <v/>
      </c>
      <c r="M728" s="95" t="str">
        <f>IF(A728&lt;&gt;"",IF(MID(C728,1,1)="c",SigmaEpsConcrete(I728,$AN$30:$AN$33,$AR$30:$AR$33,$AS$26,$AS$27,$AS$28,$AQ$20,$AU$19),""),"")</f>
        <v/>
      </c>
      <c r="N728" s="95" t="str">
        <f>IF(A728&lt;&gt;"",IF(MID(C728,1,1)="r",SigmaEpsReinf(J728,$AS$42:$AS$43,$AS$41,$AS$39,$AS$40,$AQ$38),""),"")</f>
        <v/>
      </c>
      <c r="Q728" s="92" t="str">
        <f t="shared" si="126"/>
        <v/>
      </c>
      <c r="R728" s="92" t="str">
        <f t="shared" si="127"/>
        <v/>
      </c>
      <c r="U728" s="5"/>
      <c r="V728" s="5"/>
      <c r="W728" s="94" t="str">
        <f t="shared" si="125"/>
        <v/>
      </c>
      <c r="X728" s="94" t="str">
        <f t="shared" si="128"/>
        <v/>
      </c>
      <c r="Y728" s="5"/>
      <c r="BK728" s="8"/>
      <c r="BL728" s="5"/>
      <c r="BM728" s="5"/>
      <c r="BN728" s="5"/>
      <c r="BO728" s="5"/>
      <c r="BP728" s="1"/>
      <c r="BQ728" s="1"/>
      <c r="BR728" s="1"/>
      <c r="BS728" s="1"/>
      <c r="BT728" s="1"/>
      <c r="BU728" s="4"/>
      <c r="BV728" s="1"/>
      <c r="BW728" s="3"/>
      <c r="BX728" s="4"/>
      <c r="BY728" s="5"/>
      <c r="BZ728" s="5"/>
      <c r="CA728" s="5"/>
      <c r="CB728" s="5"/>
      <c r="CC728" s="5"/>
      <c r="CD728" s="43"/>
    </row>
    <row r="729" spans="1:82" ht="15" customHeight="1" x14ac:dyDescent="0.25">
      <c r="A729" s="8"/>
      <c r="B729" s="5"/>
      <c r="C729" s="5"/>
      <c r="D729" s="5"/>
      <c r="E729" s="5"/>
      <c r="F729" s="94" t="str">
        <f t="shared" si="119"/>
        <v/>
      </c>
      <c r="G729" s="94" t="str">
        <f t="shared" si="120"/>
        <v/>
      </c>
      <c r="H729" s="127" t="str">
        <f>IF(A729&lt;&gt;"",IF(MID(C729,1,1)="c",$AS$26,IF(MID(C729,1,1)="r",$AS$41,IF(MID(C729,1,1)="p",#REF!,#REF!))),"")</f>
        <v/>
      </c>
      <c r="I729" s="92" t="str">
        <f t="shared" si="121"/>
        <v/>
      </c>
      <c r="J729" s="92" t="str">
        <f t="shared" si="122"/>
        <v/>
      </c>
      <c r="K729" s="92" t="str">
        <f t="shared" si="123"/>
        <v/>
      </c>
      <c r="L729" s="92" t="str">
        <f t="shared" si="124"/>
        <v/>
      </c>
      <c r="M729" s="95" t="str">
        <f>IF(A729&lt;&gt;"",IF(MID(C729,1,1)="c",SigmaEpsConcrete(I729,$AN$30:$AN$33,$AR$30:$AR$33,$AS$26,$AS$27,$AS$28,$AQ$20,$AU$19),""),"")</f>
        <v/>
      </c>
      <c r="N729" s="95" t="str">
        <f>IF(A729&lt;&gt;"",IF(MID(C729,1,1)="r",SigmaEpsReinf(J729,$AS$42:$AS$43,$AS$41,$AS$39,$AS$40,$AQ$38),""),"")</f>
        <v/>
      </c>
      <c r="Q729" s="92" t="str">
        <f t="shared" si="126"/>
        <v/>
      </c>
      <c r="R729" s="92" t="str">
        <f t="shared" si="127"/>
        <v/>
      </c>
      <c r="U729" s="5"/>
      <c r="V729" s="5"/>
      <c r="W729" s="94" t="str">
        <f t="shared" si="125"/>
        <v/>
      </c>
      <c r="X729" s="94" t="str">
        <f t="shared" si="128"/>
        <v/>
      </c>
      <c r="Y729" s="5"/>
      <c r="BK729" s="8"/>
      <c r="BL729" s="5"/>
      <c r="BM729" s="5"/>
      <c r="BN729" s="5"/>
      <c r="BO729" s="5"/>
      <c r="BP729" s="1"/>
      <c r="BQ729" s="1"/>
      <c r="BR729" s="1"/>
      <c r="BS729" s="1"/>
      <c r="BT729" s="1"/>
      <c r="BU729" s="4"/>
      <c r="BV729" s="1"/>
      <c r="BW729" s="3"/>
      <c r="BX729" s="4"/>
      <c r="BY729" s="5"/>
      <c r="BZ729" s="5"/>
      <c r="CA729" s="5"/>
      <c r="CB729" s="5"/>
      <c r="CC729" s="5"/>
      <c r="CD729" s="43"/>
    </row>
    <row r="730" spans="1:82" ht="15" customHeight="1" x14ac:dyDescent="0.25">
      <c r="A730" s="8"/>
      <c r="B730" s="5"/>
      <c r="C730" s="5"/>
      <c r="D730" s="5"/>
      <c r="E730" s="5"/>
      <c r="F730" s="94" t="str">
        <f t="shared" si="119"/>
        <v/>
      </c>
      <c r="G730" s="94" t="str">
        <f t="shared" si="120"/>
        <v/>
      </c>
      <c r="H730" s="127" t="str">
        <f>IF(A730&lt;&gt;"",IF(MID(C730,1,1)="c",$AS$26,IF(MID(C730,1,1)="r",$AS$41,IF(MID(C730,1,1)="p",#REF!,#REF!))),"")</f>
        <v/>
      </c>
      <c r="I730" s="92" t="str">
        <f t="shared" si="121"/>
        <v/>
      </c>
      <c r="J730" s="92" t="str">
        <f t="shared" si="122"/>
        <v/>
      </c>
      <c r="K730" s="92" t="str">
        <f t="shared" si="123"/>
        <v/>
      </c>
      <c r="L730" s="92" t="str">
        <f t="shared" si="124"/>
        <v/>
      </c>
      <c r="M730" s="95" t="str">
        <f>IF(A730&lt;&gt;"",IF(MID(C730,1,1)="c",SigmaEpsConcrete(I730,$AN$30:$AN$33,$AR$30:$AR$33,$AS$26,$AS$27,$AS$28,$AQ$20,$AU$19),""),"")</f>
        <v/>
      </c>
      <c r="N730" s="95" t="str">
        <f>IF(A730&lt;&gt;"",IF(MID(C730,1,1)="r",SigmaEpsReinf(J730,$AS$42:$AS$43,$AS$41,$AS$39,$AS$40,$AQ$38),""),"")</f>
        <v/>
      </c>
      <c r="Q730" s="92" t="str">
        <f t="shared" si="126"/>
        <v/>
      </c>
      <c r="R730" s="92" t="str">
        <f t="shared" si="127"/>
        <v/>
      </c>
      <c r="U730" s="5"/>
      <c r="V730" s="5"/>
      <c r="W730" s="94" t="str">
        <f t="shared" si="125"/>
        <v/>
      </c>
      <c r="X730" s="94" t="str">
        <f t="shared" si="128"/>
        <v/>
      </c>
      <c r="Y730" s="5"/>
      <c r="BK730" s="8"/>
      <c r="BL730" s="5"/>
      <c r="BM730" s="5"/>
      <c r="BN730" s="5"/>
      <c r="BO730" s="5"/>
      <c r="BP730" s="1"/>
      <c r="BQ730" s="1"/>
      <c r="BR730" s="1"/>
      <c r="BS730" s="1"/>
      <c r="BT730" s="1"/>
      <c r="BU730" s="4"/>
      <c r="BV730" s="1"/>
      <c r="BW730" s="3"/>
      <c r="BX730" s="4"/>
      <c r="BY730" s="5"/>
      <c r="BZ730" s="5"/>
      <c r="CA730" s="5"/>
      <c r="CB730" s="5"/>
      <c r="CC730" s="5"/>
      <c r="CD730" s="43"/>
    </row>
    <row r="731" spans="1:82" ht="15" customHeight="1" x14ac:dyDescent="0.25">
      <c r="A731" s="8"/>
      <c r="B731" s="5"/>
      <c r="C731" s="5"/>
      <c r="D731" s="5"/>
      <c r="E731" s="5"/>
      <c r="F731" s="94" t="str">
        <f t="shared" si="119"/>
        <v/>
      </c>
      <c r="G731" s="94" t="str">
        <f t="shared" si="120"/>
        <v/>
      </c>
      <c r="H731" s="127" t="str">
        <f>IF(A731&lt;&gt;"",IF(MID(C731,1,1)="c",$AS$26,IF(MID(C731,1,1)="r",$AS$41,IF(MID(C731,1,1)="p",#REF!,#REF!))),"")</f>
        <v/>
      </c>
      <c r="I731" s="92" t="str">
        <f t="shared" si="121"/>
        <v/>
      </c>
      <c r="J731" s="92" t="str">
        <f t="shared" si="122"/>
        <v/>
      </c>
      <c r="K731" s="92" t="str">
        <f t="shared" si="123"/>
        <v/>
      </c>
      <c r="L731" s="92" t="str">
        <f t="shared" si="124"/>
        <v/>
      </c>
      <c r="M731" s="95" t="str">
        <f>IF(A731&lt;&gt;"",IF(MID(C731,1,1)="c",SigmaEpsConcrete(I731,$AN$30:$AN$33,$AR$30:$AR$33,$AS$26,$AS$27,$AS$28,$AQ$20,$AU$19),""),"")</f>
        <v/>
      </c>
      <c r="N731" s="95" t="str">
        <f>IF(A731&lt;&gt;"",IF(MID(C731,1,1)="r",SigmaEpsReinf(J731,$AS$42:$AS$43,$AS$41,$AS$39,$AS$40,$AQ$38),""),"")</f>
        <v/>
      </c>
      <c r="Q731" s="92" t="str">
        <f t="shared" si="126"/>
        <v/>
      </c>
      <c r="R731" s="92" t="str">
        <f t="shared" si="127"/>
        <v/>
      </c>
      <c r="U731" s="5"/>
      <c r="V731" s="5"/>
      <c r="W731" s="94" t="str">
        <f t="shared" si="125"/>
        <v/>
      </c>
      <c r="X731" s="94" t="str">
        <f t="shared" si="128"/>
        <v/>
      </c>
      <c r="Y731" s="5"/>
      <c r="BK731" s="8"/>
      <c r="BL731" s="5"/>
      <c r="BM731" s="5"/>
      <c r="BN731" s="5"/>
      <c r="BO731" s="5"/>
      <c r="BP731" s="1"/>
      <c r="BQ731" s="1"/>
      <c r="BR731" s="1"/>
      <c r="BS731" s="1"/>
      <c r="BT731" s="1"/>
      <c r="BU731" s="4"/>
      <c r="BV731" s="1"/>
      <c r="BW731" s="3"/>
      <c r="BX731" s="4"/>
      <c r="BY731" s="5"/>
      <c r="BZ731" s="5"/>
      <c r="CA731" s="5"/>
      <c r="CB731" s="5"/>
      <c r="CC731" s="5"/>
      <c r="CD731" s="43"/>
    </row>
    <row r="732" spans="1:82" ht="15" customHeight="1" x14ac:dyDescent="0.25">
      <c r="A732" s="8"/>
      <c r="B732" s="5"/>
      <c r="C732" s="5"/>
      <c r="D732" s="5"/>
      <c r="E732" s="5"/>
      <c r="F732" s="94" t="str">
        <f t="shared" si="119"/>
        <v/>
      </c>
      <c r="G732" s="94" t="str">
        <f t="shared" si="120"/>
        <v/>
      </c>
      <c r="H732" s="127" t="str">
        <f>IF(A732&lt;&gt;"",IF(MID(C732,1,1)="c",$AS$26,IF(MID(C732,1,1)="r",$AS$41,IF(MID(C732,1,1)="p",#REF!,#REF!))),"")</f>
        <v/>
      </c>
      <c r="I732" s="92" t="str">
        <f t="shared" si="121"/>
        <v/>
      </c>
      <c r="J732" s="92" t="str">
        <f t="shared" si="122"/>
        <v/>
      </c>
      <c r="K732" s="92" t="str">
        <f t="shared" si="123"/>
        <v/>
      </c>
      <c r="L732" s="92" t="str">
        <f t="shared" si="124"/>
        <v/>
      </c>
      <c r="M732" s="95" t="str">
        <f>IF(A732&lt;&gt;"",IF(MID(C732,1,1)="c",SigmaEpsConcrete(I732,$AN$30:$AN$33,$AR$30:$AR$33,$AS$26,$AS$27,$AS$28,$AQ$20,$AU$19),""),"")</f>
        <v/>
      </c>
      <c r="N732" s="95" t="str">
        <f>IF(A732&lt;&gt;"",IF(MID(C732,1,1)="r",SigmaEpsReinf(J732,$AS$42:$AS$43,$AS$41,$AS$39,$AS$40,$AQ$38),""),"")</f>
        <v/>
      </c>
      <c r="Q732" s="92" t="str">
        <f t="shared" si="126"/>
        <v/>
      </c>
      <c r="R732" s="92" t="str">
        <f t="shared" si="127"/>
        <v/>
      </c>
      <c r="U732" s="5"/>
      <c r="V732" s="5"/>
      <c r="W732" s="94" t="str">
        <f t="shared" si="125"/>
        <v/>
      </c>
      <c r="X732" s="94" t="str">
        <f t="shared" si="128"/>
        <v/>
      </c>
      <c r="Y732" s="5"/>
      <c r="BK732" s="8"/>
      <c r="BL732" s="5"/>
      <c r="BM732" s="5"/>
      <c r="BN732" s="5"/>
      <c r="BO732" s="5"/>
      <c r="BP732" s="1"/>
      <c r="BQ732" s="1"/>
      <c r="BR732" s="1"/>
      <c r="BS732" s="1"/>
      <c r="BT732" s="1"/>
      <c r="BU732" s="4"/>
      <c r="BV732" s="1"/>
      <c r="BW732" s="3"/>
      <c r="BX732" s="4"/>
      <c r="BY732" s="5"/>
      <c r="BZ732" s="5"/>
      <c r="CA732" s="5"/>
      <c r="CB732" s="5"/>
      <c r="CC732" s="5"/>
      <c r="CD732" s="43"/>
    </row>
    <row r="733" spans="1:82" ht="15" customHeight="1" x14ac:dyDescent="0.25">
      <c r="A733" s="8"/>
      <c r="B733" s="5"/>
      <c r="C733" s="5"/>
      <c r="D733" s="5"/>
      <c r="E733" s="5"/>
      <c r="F733" s="94" t="str">
        <f t="shared" si="119"/>
        <v/>
      </c>
      <c r="G733" s="94" t="str">
        <f t="shared" si="120"/>
        <v/>
      </c>
      <c r="H733" s="127" t="str">
        <f>IF(A733&lt;&gt;"",IF(MID(C733,1,1)="c",$AS$26,IF(MID(C733,1,1)="r",$AS$41,IF(MID(C733,1,1)="p",#REF!,#REF!))),"")</f>
        <v/>
      </c>
      <c r="I733" s="92" t="str">
        <f t="shared" si="121"/>
        <v/>
      </c>
      <c r="J733" s="92" t="str">
        <f t="shared" si="122"/>
        <v/>
      </c>
      <c r="K733" s="92" t="str">
        <f t="shared" si="123"/>
        <v/>
      </c>
      <c r="L733" s="92" t="str">
        <f t="shared" si="124"/>
        <v/>
      </c>
      <c r="M733" s="95" t="str">
        <f>IF(A733&lt;&gt;"",IF(MID(C733,1,1)="c",SigmaEpsConcrete(I733,$AN$30:$AN$33,$AR$30:$AR$33,$AS$26,$AS$27,$AS$28,$AQ$20,$AU$19),""),"")</f>
        <v/>
      </c>
      <c r="N733" s="95" t="str">
        <f>IF(A733&lt;&gt;"",IF(MID(C733,1,1)="r",SigmaEpsReinf(J733,$AS$42:$AS$43,$AS$41,$AS$39,$AS$40,$AQ$38),""),"")</f>
        <v/>
      </c>
      <c r="Q733" s="92" t="str">
        <f t="shared" si="126"/>
        <v/>
      </c>
      <c r="R733" s="92" t="str">
        <f t="shared" si="127"/>
        <v/>
      </c>
      <c r="U733" s="5"/>
      <c r="V733" s="5"/>
      <c r="W733" s="94" t="str">
        <f t="shared" si="125"/>
        <v/>
      </c>
      <c r="X733" s="94" t="str">
        <f t="shared" si="128"/>
        <v/>
      </c>
      <c r="Y733" s="5"/>
      <c r="BK733" s="8"/>
      <c r="BL733" s="5"/>
      <c r="BM733" s="5"/>
      <c r="BN733" s="5"/>
      <c r="BO733" s="5"/>
      <c r="BP733" s="1"/>
      <c r="BQ733" s="1"/>
      <c r="BR733" s="1"/>
      <c r="BS733" s="1"/>
      <c r="BT733" s="1"/>
      <c r="BU733" s="4"/>
      <c r="BV733" s="1"/>
      <c r="BW733" s="3"/>
      <c r="BX733" s="4"/>
      <c r="BY733" s="5"/>
      <c r="BZ733" s="5"/>
      <c r="CA733" s="5"/>
      <c r="CB733" s="5"/>
      <c r="CC733" s="5"/>
      <c r="CD733" s="43"/>
    </row>
    <row r="734" spans="1:82" ht="15" customHeight="1" x14ac:dyDescent="0.25">
      <c r="A734" s="8"/>
      <c r="B734" s="5"/>
      <c r="C734" s="5"/>
      <c r="D734" s="5"/>
      <c r="E734" s="5"/>
      <c r="F734" s="94" t="str">
        <f t="shared" si="119"/>
        <v/>
      </c>
      <c r="G734" s="94" t="str">
        <f t="shared" si="120"/>
        <v/>
      </c>
      <c r="H734" s="127" t="str">
        <f>IF(A734&lt;&gt;"",IF(MID(C734,1,1)="c",$AS$26,IF(MID(C734,1,1)="r",$AS$41,IF(MID(C734,1,1)="p",#REF!,#REF!))),"")</f>
        <v/>
      </c>
      <c r="I734" s="92" t="str">
        <f t="shared" si="121"/>
        <v/>
      </c>
      <c r="J734" s="92" t="str">
        <f t="shared" si="122"/>
        <v/>
      </c>
      <c r="K734" s="92" t="str">
        <f t="shared" si="123"/>
        <v/>
      </c>
      <c r="L734" s="92" t="str">
        <f t="shared" si="124"/>
        <v/>
      </c>
      <c r="M734" s="95" t="str">
        <f>IF(A734&lt;&gt;"",IF(MID(C734,1,1)="c",SigmaEpsConcrete(I734,$AN$30:$AN$33,$AR$30:$AR$33,$AS$26,$AS$27,$AS$28,$AQ$20,$AU$19),""),"")</f>
        <v/>
      </c>
      <c r="N734" s="95" t="str">
        <f>IF(A734&lt;&gt;"",IF(MID(C734,1,1)="r",SigmaEpsReinf(J734,$AS$42:$AS$43,$AS$41,$AS$39,$AS$40,$AQ$38),""),"")</f>
        <v/>
      </c>
      <c r="Q734" s="92" t="str">
        <f t="shared" si="126"/>
        <v/>
      </c>
      <c r="R734" s="92" t="str">
        <f t="shared" si="127"/>
        <v/>
      </c>
      <c r="U734" s="5"/>
      <c r="V734" s="5"/>
      <c r="W734" s="94" t="str">
        <f t="shared" si="125"/>
        <v/>
      </c>
      <c r="X734" s="94" t="str">
        <f t="shared" si="128"/>
        <v/>
      </c>
      <c r="Y734" s="5"/>
      <c r="BK734" s="8"/>
      <c r="BL734" s="5"/>
      <c r="BM734" s="5"/>
      <c r="BN734" s="5"/>
      <c r="BO734" s="5"/>
      <c r="BP734" s="1"/>
      <c r="BQ734" s="1"/>
      <c r="BR734" s="1"/>
      <c r="BS734" s="1"/>
      <c r="BT734" s="1"/>
      <c r="BU734" s="4"/>
      <c r="BV734" s="1"/>
      <c r="BW734" s="3"/>
      <c r="BX734" s="4"/>
      <c r="BY734" s="5"/>
      <c r="BZ734" s="5"/>
      <c r="CA734" s="5"/>
      <c r="CB734" s="5"/>
      <c r="CC734" s="5"/>
      <c r="CD734" s="43"/>
    </row>
    <row r="735" spans="1:82" ht="15" customHeight="1" x14ac:dyDescent="0.25">
      <c r="A735" s="8"/>
      <c r="B735" s="5"/>
      <c r="C735" s="5"/>
      <c r="D735" s="5"/>
      <c r="E735" s="5"/>
      <c r="F735" s="94" t="str">
        <f t="shared" si="119"/>
        <v/>
      </c>
      <c r="G735" s="94" t="str">
        <f t="shared" si="120"/>
        <v/>
      </c>
      <c r="H735" s="127" t="str">
        <f>IF(A735&lt;&gt;"",IF(MID(C735,1,1)="c",$AS$26,IF(MID(C735,1,1)="r",$AS$41,IF(MID(C735,1,1)="p",#REF!,#REF!))),"")</f>
        <v/>
      </c>
      <c r="I735" s="92" t="str">
        <f t="shared" si="121"/>
        <v/>
      </c>
      <c r="J735" s="92" t="str">
        <f t="shared" si="122"/>
        <v/>
      </c>
      <c r="K735" s="92" t="str">
        <f t="shared" si="123"/>
        <v/>
      </c>
      <c r="L735" s="92" t="str">
        <f t="shared" si="124"/>
        <v/>
      </c>
      <c r="M735" s="95" t="str">
        <f>IF(A735&lt;&gt;"",IF(MID(C735,1,1)="c",SigmaEpsConcrete(I735,$AN$30:$AN$33,$AR$30:$AR$33,$AS$26,$AS$27,$AS$28,$AQ$20,$AU$19),""),"")</f>
        <v/>
      </c>
      <c r="N735" s="95" t="str">
        <f>IF(A735&lt;&gt;"",IF(MID(C735,1,1)="r",SigmaEpsReinf(J735,$AS$42:$AS$43,$AS$41,$AS$39,$AS$40,$AQ$38),""),"")</f>
        <v/>
      </c>
      <c r="Q735" s="92" t="str">
        <f t="shared" si="126"/>
        <v/>
      </c>
      <c r="R735" s="92" t="str">
        <f t="shared" si="127"/>
        <v/>
      </c>
      <c r="U735" s="5"/>
      <c r="V735" s="5"/>
      <c r="W735" s="94" t="str">
        <f t="shared" si="125"/>
        <v/>
      </c>
      <c r="X735" s="94" t="str">
        <f t="shared" si="128"/>
        <v/>
      </c>
      <c r="Y735" s="5"/>
      <c r="BK735" s="8"/>
      <c r="BL735" s="5"/>
      <c r="BM735" s="5"/>
      <c r="BN735" s="5"/>
      <c r="BO735" s="5"/>
      <c r="BP735" s="1"/>
      <c r="BQ735" s="1"/>
      <c r="BR735" s="1"/>
      <c r="BS735" s="1"/>
      <c r="BT735" s="1"/>
      <c r="BU735" s="4"/>
      <c r="BV735" s="1"/>
      <c r="BW735" s="3"/>
      <c r="BX735" s="4"/>
      <c r="BY735" s="5"/>
      <c r="BZ735" s="5"/>
      <c r="CA735" s="5"/>
      <c r="CB735" s="5"/>
      <c r="CC735" s="5"/>
      <c r="CD735" s="43"/>
    </row>
    <row r="736" spans="1:82" ht="15" customHeight="1" x14ac:dyDescent="0.25">
      <c r="A736" s="8"/>
      <c r="B736" s="5"/>
      <c r="C736" s="5"/>
      <c r="D736" s="5"/>
      <c r="E736" s="5"/>
      <c r="F736" s="94" t="str">
        <f t="shared" si="119"/>
        <v/>
      </c>
      <c r="G736" s="94" t="str">
        <f t="shared" si="120"/>
        <v/>
      </c>
      <c r="H736" s="127" t="str">
        <f>IF(A736&lt;&gt;"",IF(MID(C736,1,1)="c",$AS$26,IF(MID(C736,1,1)="r",$AS$41,IF(MID(C736,1,1)="p",#REF!,#REF!))),"")</f>
        <v/>
      </c>
      <c r="I736" s="92" t="str">
        <f t="shared" si="121"/>
        <v/>
      </c>
      <c r="J736" s="92" t="str">
        <f t="shared" si="122"/>
        <v/>
      </c>
      <c r="K736" s="92" t="str">
        <f t="shared" si="123"/>
        <v/>
      </c>
      <c r="L736" s="92" t="str">
        <f t="shared" si="124"/>
        <v/>
      </c>
      <c r="M736" s="95" t="str">
        <f>IF(A736&lt;&gt;"",IF(MID(C736,1,1)="c",SigmaEpsConcrete(I736,$AN$30:$AN$33,$AR$30:$AR$33,$AS$26,$AS$27,$AS$28,$AQ$20,$AU$19),""),"")</f>
        <v/>
      </c>
      <c r="N736" s="95" t="str">
        <f>IF(A736&lt;&gt;"",IF(MID(C736,1,1)="r",SigmaEpsReinf(J736,$AS$42:$AS$43,$AS$41,$AS$39,$AS$40,$AQ$38),""),"")</f>
        <v/>
      </c>
      <c r="Q736" s="92" t="str">
        <f t="shared" si="126"/>
        <v/>
      </c>
      <c r="R736" s="92" t="str">
        <f t="shared" si="127"/>
        <v/>
      </c>
      <c r="U736" s="5"/>
      <c r="V736" s="5"/>
      <c r="W736" s="94" t="str">
        <f t="shared" si="125"/>
        <v/>
      </c>
      <c r="X736" s="94" t="str">
        <f t="shared" si="128"/>
        <v/>
      </c>
      <c r="Y736" s="5"/>
      <c r="BK736" s="8"/>
      <c r="BL736" s="5"/>
      <c r="BM736" s="5"/>
      <c r="BN736" s="5"/>
      <c r="BO736" s="5"/>
      <c r="BP736" s="1"/>
      <c r="BQ736" s="1"/>
      <c r="BR736" s="1"/>
      <c r="BS736" s="1"/>
      <c r="BT736" s="1"/>
      <c r="BU736" s="4"/>
      <c r="BV736" s="1"/>
      <c r="BW736" s="3"/>
      <c r="BX736" s="4"/>
      <c r="BY736" s="5"/>
      <c r="BZ736" s="5"/>
      <c r="CA736" s="5"/>
      <c r="CB736" s="5"/>
      <c r="CC736" s="5"/>
      <c r="CD736" s="43"/>
    </row>
    <row r="737" spans="1:82" ht="15" customHeight="1" x14ac:dyDescent="0.25">
      <c r="A737" s="8"/>
      <c r="B737" s="5"/>
      <c r="C737" s="5"/>
      <c r="D737" s="5"/>
      <c r="E737" s="5"/>
      <c r="F737" s="94" t="str">
        <f t="shared" si="119"/>
        <v/>
      </c>
      <c r="G737" s="94" t="str">
        <f t="shared" si="120"/>
        <v/>
      </c>
      <c r="H737" s="127" t="str">
        <f>IF(A737&lt;&gt;"",IF(MID(C737,1,1)="c",$AS$26,IF(MID(C737,1,1)="r",$AS$41,IF(MID(C737,1,1)="p",#REF!,#REF!))),"")</f>
        <v/>
      </c>
      <c r="I737" s="92" t="str">
        <f t="shared" si="121"/>
        <v/>
      </c>
      <c r="J737" s="92" t="str">
        <f t="shared" si="122"/>
        <v/>
      </c>
      <c r="K737" s="92" t="str">
        <f t="shared" si="123"/>
        <v/>
      </c>
      <c r="L737" s="92" t="str">
        <f t="shared" si="124"/>
        <v/>
      </c>
      <c r="M737" s="95" t="str">
        <f>IF(A737&lt;&gt;"",IF(MID(C737,1,1)="c",SigmaEpsConcrete(I737,$AN$30:$AN$33,$AR$30:$AR$33,$AS$26,$AS$27,$AS$28,$AQ$20,$AU$19),""),"")</f>
        <v/>
      </c>
      <c r="N737" s="95" t="str">
        <f>IF(A737&lt;&gt;"",IF(MID(C737,1,1)="r",SigmaEpsReinf(J737,$AS$42:$AS$43,$AS$41,$AS$39,$AS$40,$AQ$38),""),"")</f>
        <v/>
      </c>
      <c r="Q737" s="92" t="str">
        <f t="shared" si="126"/>
        <v/>
      </c>
      <c r="R737" s="92" t="str">
        <f t="shared" si="127"/>
        <v/>
      </c>
      <c r="U737" s="5"/>
      <c r="V737" s="5"/>
      <c r="W737" s="94" t="str">
        <f t="shared" si="125"/>
        <v/>
      </c>
      <c r="X737" s="94" t="str">
        <f t="shared" si="128"/>
        <v/>
      </c>
      <c r="Y737" s="5"/>
      <c r="BK737" s="8"/>
      <c r="BL737" s="5"/>
      <c r="BM737" s="5"/>
      <c r="BN737" s="5"/>
      <c r="BO737" s="5"/>
      <c r="BP737" s="1"/>
      <c r="BQ737" s="1"/>
      <c r="BR737" s="1"/>
      <c r="BS737" s="1"/>
      <c r="BT737" s="1"/>
      <c r="BU737" s="4"/>
      <c r="BV737" s="1"/>
      <c r="BW737" s="3"/>
      <c r="BX737" s="4"/>
      <c r="BY737" s="5"/>
      <c r="BZ737" s="5"/>
      <c r="CA737" s="5"/>
      <c r="CB737" s="5"/>
      <c r="CC737" s="5"/>
      <c r="CD737" s="43"/>
    </row>
    <row r="738" spans="1:82" ht="15" customHeight="1" x14ac:dyDescent="0.25">
      <c r="A738" s="8"/>
      <c r="B738" s="5"/>
      <c r="C738" s="5"/>
      <c r="D738" s="5"/>
      <c r="E738" s="5"/>
      <c r="F738" s="94" t="str">
        <f t="shared" si="119"/>
        <v/>
      </c>
      <c r="G738" s="94" t="str">
        <f t="shared" si="120"/>
        <v/>
      </c>
      <c r="H738" s="127" t="str">
        <f>IF(A738&lt;&gt;"",IF(MID(C738,1,1)="c",$AS$26,IF(MID(C738,1,1)="r",$AS$41,IF(MID(C738,1,1)="p",#REF!,#REF!))),"")</f>
        <v/>
      </c>
      <c r="I738" s="92" t="str">
        <f t="shared" si="121"/>
        <v/>
      </c>
      <c r="J738" s="92" t="str">
        <f t="shared" si="122"/>
        <v/>
      </c>
      <c r="K738" s="92" t="str">
        <f t="shared" si="123"/>
        <v/>
      </c>
      <c r="L738" s="92" t="str">
        <f t="shared" si="124"/>
        <v/>
      </c>
      <c r="M738" s="95" t="str">
        <f>IF(A738&lt;&gt;"",IF(MID(C738,1,1)="c",SigmaEpsConcrete(I738,$AN$30:$AN$33,$AR$30:$AR$33,$AS$26,$AS$27,$AS$28,$AQ$20,$AU$19),""),"")</f>
        <v/>
      </c>
      <c r="N738" s="95" t="str">
        <f>IF(A738&lt;&gt;"",IF(MID(C738,1,1)="r",SigmaEpsReinf(J738,$AS$42:$AS$43,$AS$41,$AS$39,$AS$40,$AQ$38),""),"")</f>
        <v/>
      </c>
      <c r="Q738" s="92" t="str">
        <f t="shared" si="126"/>
        <v/>
      </c>
      <c r="R738" s="92" t="str">
        <f t="shared" si="127"/>
        <v/>
      </c>
      <c r="U738" s="5"/>
      <c r="V738" s="5"/>
      <c r="W738" s="94" t="str">
        <f t="shared" si="125"/>
        <v/>
      </c>
      <c r="X738" s="94" t="str">
        <f t="shared" si="128"/>
        <v/>
      </c>
      <c r="Y738" s="5"/>
      <c r="BK738" s="8"/>
      <c r="BL738" s="5"/>
      <c r="BM738" s="5"/>
      <c r="BN738" s="5"/>
      <c r="BO738" s="5"/>
      <c r="BP738" s="1"/>
      <c r="BQ738" s="1"/>
      <c r="BR738" s="1"/>
      <c r="BS738" s="1"/>
      <c r="BT738" s="1"/>
      <c r="BU738" s="4"/>
      <c r="BV738" s="1"/>
      <c r="BW738" s="3"/>
      <c r="BX738" s="4"/>
      <c r="BY738" s="5"/>
      <c r="BZ738" s="5"/>
      <c r="CA738" s="5"/>
      <c r="CB738" s="5"/>
      <c r="CC738" s="5"/>
      <c r="CD738" s="43"/>
    </row>
    <row r="739" spans="1:82" ht="15" customHeight="1" x14ac:dyDescent="0.25">
      <c r="A739" s="8"/>
      <c r="B739" s="5"/>
      <c r="C739" s="5"/>
      <c r="D739" s="5"/>
      <c r="E739" s="5"/>
      <c r="F739" s="94" t="str">
        <f t="shared" si="119"/>
        <v/>
      </c>
      <c r="G739" s="94" t="str">
        <f t="shared" si="120"/>
        <v/>
      </c>
      <c r="H739" s="127" t="str">
        <f>IF(A739&lt;&gt;"",IF(MID(C739,1,1)="c",$AS$26,IF(MID(C739,1,1)="r",$AS$41,IF(MID(C739,1,1)="p",#REF!,#REF!))),"")</f>
        <v/>
      </c>
      <c r="I739" s="92" t="str">
        <f t="shared" si="121"/>
        <v/>
      </c>
      <c r="J739" s="92" t="str">
        <f t="shared" si="122"/>
        <v/>
      </c>
      <c r="K739" s="92" t="str">
        <f t="shared" si="123"/>
        <v/>
      </c>
      <c r="L739" s="92" t="str">
        <f t="shared" si="124"/>
        <v/>
      </c>
      <c r="M739" s="95" t="str">
        <f>IF(A739&lt;&gt;"",IF(MID(C739,1,1)="c",SigmaEpsConcrete(I739,$AN$30:$AN$33,$AR$30:$AR$33,$AS$26,$AS$27,$AS$28,$AQ$20,$AU$19),""),"")</f>
        <v/>
      </c>
      <c r="N739" s="95" t="str">
        <f>IF(A739&lt;&gt;"",IF(MID(C739,1,1)="r",SigmaEpsReinf(J739,$AS$42:$AS$43,$AS$41,$AS$39,$AS$40,$AQ$38),""),"")</f>
        <v/>
      </c>
      <c r="Q739" s="92" t="str">
        <f t="shared" si="126"/>
        <v/>
      </c>
      <c r="R739" s="92" t="str">
        <f t="shared" si="127"/>
        <v/>
      </c>
      <c r="U739" s="5"/>
      <c r="V739" s="5"/>
      <c r="W739" s="94" t="str">
        <f t="shared" si="125"/>
        <v/>
      </c>
      <c r="X739" s="94" t="str">
        <f t="shared" si="128"/>
        <v/>
      </c>
      <c r="Y739" s="5"/>
      <c r="BK739" s="8"/>
      <c r="BL739" s="5"/>
      <c r="BM739" s="5"/>
      <c r="BN739" s="5"/>
      <c r="BO739" s="5"/>
      <c r="BP739" s="1"/>
      <c r="BQ739" s="1"/>
      <c r="BR739" s="1"/>
      <c r="BS739" s="1"/>
      <c r="BT739" s="1"/>
      <c r="BU739" s="4"/>
      <c r="BV739" s="1"/>
      <c r="BW739" s="3"/>
      <c r="BX739" s="4"/>
      <c r="BY739" s="5"/>
      <c r="BZ739" s="5"/>
      <c r="CA739" s="5"/>
      <c r="CB739" s="5"/>
      <c r="CC739" s="5"/>
      <c r="CD739" s="43"/>
    </row>
    <row r="740" spans="1:82" ht="15" customHeight="1" x14ac:dyDescent="0.25">
      <c r="A740" s="8"/>
      <c r="B740" s="5"/>
      <c r="C740" s="5"/>
      <c r="D740" s="5"/>
      <c r="E740" s="5"/>
      <c r="F740" s="94" t="str">
        <f t="shared" si="119"/>
        <v/>
      </c>
      <c r="G740" s="94" t="str">
        <f t="shared" si="120"/>
        <v/>
      </c>
      <c r="H740" s="127" t="str">
        <f>IF(A740&lt;&gt;"",IF(MID(C740,1,1)="c",$AS$26,IF(MID(C740,1,1)="r",$AS$41,IF(MID(C740,1,1)="p",#REF!,#REF!))),"")</f>
        <v/>
      </c>
      <c r="I740" s="92" t="str">
        <f t="shared" si="121"/>
        <v/>
      </c>
      <c r="J740" s="92" t="str">
        <f t="shared" si="122"/>
        <v/>
      </c>
      <c r="K740" s="92" t="str">
        <f t="shared" si="123"/>
        <v/>
      </c>
      <c r="L740" s="92" t="str">
        <f t="shared" si="124"/>
        <v/>
      </c>
      <c r="M740" s="95" t="str">
        <f>IF(A740&lt;&gt;"",IF(MID(C740,1,1)="c",SigmaEpsConcrete(I740,$AN$30:$AN$33,$AR$30:$AR$33,$AS$26,$AS$27,$AS$28,$AQ$20,$AU$19),""),"")</f>
        <v/>
      </c>
      <c r="N740" s="95" t="str">
        <f>IF(A740&lt;&gt;"",IF(MID(C740,1,1)="r",SigmaEpsReinf(J740,$AS$42:$AS$43,$AS$41,$AS$39,$AS$40,$AQ$38),""),"")</f>
        <v/>
      </c>
      <c r="Q740" s="92" t="str">
        <f t="shared" si="126"/>
        <v/>
      </c>
      <c r="R740" s="92" t="str">
        <f t="shared" si="127"/>
        <v/>
      </c>
      <c r="U740" s="5"/>
      <c r="V740" s="5"/>
      <c r="W740" s="94" t="str">
        <f t="shared" si="125"/>
        <v/>
      </c>
      <c r="X740" s="94" t="str">
        <f t="shared" si="128"/>
        <v/>
      </c>
      <c r="Y740" s="5"/>
      <c r="BK740" s="8"/>
      <c r="BL740" s="5"/>
      <c r="BM740" s="5"/>
      <c r="BN740" s="5"/>
      <c r="BO740" s="5"/>
      <c r="BP740" s="1"/>
      <c r="BQ740" s="1"/>
      <c r="BR740" s="1"/>
      <c r="BS740" s="1"/>
      <c r="BT740" s="1"/>
      <c r="BU740" s="4"/>
      <c r="BV740" s="1"/>
      <c r="BW740" s="3"/>
      <c r="BX740" s="4"/>
      <c r="BY740" s="5"/>
      <c r="BZ740" s="5"/>
      <c r="CA740" s="5"/>
      <c r="CB740" s="5"/>
      <c r="CC740" s="5"/>
      <c r="CD740" s="43"/>
    </row>
    <row r="741" spans="1:82" ht="15" customHeight="1" x14ac:dyDescent="0.25">
      <c r="A741" s="8"/>
      <c r="B741" s="5"/>
      <c r="C741" s="5"/>
      <c r="D741" s="5"/>
      <c r="E741" s="5"/>
      <c r="F741" s="94" t="str">
        <f t="shared" si="119"/>
        <v/>
      </c>
      <c r="G741" s="94" t="str">
        <f t="shared" si="120"/>
        <v/>
      </c>
      <c r="H741" s="127" t="str">
        <f>IF(A741&lt;&gt;"",IF(MID(C741,1,1)="c",$AS$26,IF(MID(C741,1,1)="r",$AS$41,IF(MID(C741,1,1)="p",#REF!,#REF!))),"")</f>
        <v/>
      </c>
      <c r="I741" s="92" t="str">
        <f t="shared" si="121"/>
        <v/>
      </c>
      <c r="J741" s="92" t="str">
        <f t="shared" si="122"/>
        <v/>
      </c>
      <c r="K741" s="92" t="str">
        <f t="shared" si="123"/>
        <v/>
      </c>
      <c r="L741" s="92" t="str">
        <f t="shared" si="124"/>
        <v/>
      </c>
      <c r="M741" s="95" t="str">
        <f>IF(A741&lt;&gt;"",IF(MID(C741,1,1)="c",SigmaEpsConcrete(I741,$AN$30:$AN$33,$AR$30:$AR$33,$AS$26,$AS$27,$AS$28,$AQ$20,$AU$19),""),"")</f>
        <v/>
      </c>
      <c r="N741" s="95" t="str">
        <f>IF(A741&lt;&gt;"",IF(MID(C741,1,1)="r",SigmaEpsReinf(J741,$AS$42:$AS$43,$AS$41,$AS$39,$AS$40,$AQ$38),""),"")</f>
        <v/>
      </c>
      <c r="Q741" s="92" t="str">
        <f t="shared" si="126"/>
        <v/>
      </c>
      <c r="R741" s="92" t="str">
        <f t="shared" si="127"/>
        <v/>
      </c>
      <c r="U741" s="5"/>
      <c r="V741" s="5"/>
      <c r="W741" s="94" t="str">
        <f t="shared" si="125"/>
        <v/>
      </c>
      <c r="X741" s="94" t="str">
        <f t="shared" si="128"/>
        <v/>
      </c>
      <c r="Y741" s="5"/>
      <c r="BK741" s="8"/>
      <c r="BL741" s="5"/>
      <c r="BM741" s="5"/>
      <c r="BN741" s="5"/>
      <c r="BO741" s="5"/>
      <c r="BP741" s="1"/>
      <c r="BQ741" s="1"/>
      <c r="BR741" s="1"/>
      <c r="BS741" s="1"/>
      <c r="BT741" s="1"/>
      <c r="BU741" s="4"/>
      <c r="BV741" s="1"/>
      <c r="BW741" s="3"/>
      <c r="BX741" s="4"/>
      <c r="BY741" s="5"/>
      <c r="BZ741" s="5"/>
      <c r="CA741" s="5"/>
      <c r="CB741" s="5"/>
      <c r="CC741" s="5"/>
      <c r="CD741" s="43"/>
    </row>
    <row r="742" spans="1:82" ht="15" customHeight="1" x14ac:dyDescent="0.25">
      <c r="A742" s="8"/>
      <c r="B742" s="5"/>
      <c r="C742" s="5"/>
      <c r="D742" s="5"/>
      <c r="E742" s="5"/>
      <c r="F742" s="94" t="str">
        <f t="shared" si="119"/>
        <v/>
      </c>
      <c r="G742" s="94" t="str">
        <f t="shared" si="120"/>
        <v/>
      </c>
      <c r="H742" s="127" t="str">
        <f>IF(A742&lt;&gt;"",IF(MID(C742,1,1)="c",$AS$26,IF(MID(C742,1,1)="r",$AS$41,IF(MID(C742,1,1)="p",#REF!,#REF!))),"")</f>
        <v/>
      </c>
      <c r="I742" s="92" t="str">
        <f t="shared" si="121"/>
        <v/>
      </c>
      <c r="J742" s="92" t="str">
        <f t="shared" si="122"/>
        <v/>
      </c>
      <c r="K742" s="92" t="str">
        <f t="shared" si="123"/>
        <v/>
      </c>
      <c r="L742" s="92" t="str">
        <f t="shared" si="124"/>
        <v/>
      </c>
      <c r="M742" s="95" t="str">
        <f>IF(A742&lt;&gt;"",IF(MID(C742,1,1)="c",SigmaEpsConcrete(I742,$AN$30:$AN$33,$AR$30:$AR$33,$AS$26,$AS$27,$AS$28,$AQ$20,$AU$19),""),"")</f>
        <v/>
      </c>
      <c r="N742" s="95" t="str">
        <f>IF(A742&lt;&gt;"",IF(MID(C742,1,1)="r",SigmaEpsReinf(J742,$AS$42:$AS$43,$AS$41,$AS$39,$AS$40,$AQ$38),""),"")</f>
        <v/>
      </c>
      <c r="Q742" s="92" t="str">
        <f t="shared" si="126"/>
        <v/>
      </c>
      <c r="R742" s="92" t="str">
        <f t="shared" si="127"/>
        <v/>
      </c>
      <c r="U742" s="5"/>
      <c r="V742" s="5"/>
      <c r="W742" s="94" t="str">
        <f t="shared" si="125"/>
        <v/>
      </c>
      <c r="X742" s="94" t="str">
        <f t="shared" si="128"/>
        <v/>
      </c>
      <c r="Y742" s="5"/>
      <c r="BK742" s="8"/>
      <c r="BL742" s="5"/>
      <c r="BM742" s="5"/>
      <c r="BN742" s="5"/>
      <c r="BO742" s="5"/>
      <c r="BP742" s="1"/>
      <c r="BQ742" s="1"/>
      <c r="BR742" s="1"/>
      <c r="BS742" s="1"/>
      <c r="BT742" s="1"/>
      <c r="BU742" s="4"/>
      <c r="BV742" s="1"/>
      <c r="BW742" s="3"/>
      <c r="BX742" s="4"/>
      <c r="BY742" s="5"/>
      <c r="BZ742" s="5"/>
      <c r="CA742" s="5"/>
      <c r="CB742" s="5"/>
      <c r="CC742" s="5"/>
      <c r="CD742" s="43"/>
    </row>
    <row r="743" spans="1:82" ht="15" customHeight="1" x14ac:dyDescent="0.25">
      <c r="A743" s="8"/>
      <c r="B743" s="5"/>
      <c r="C743" s="5"/>
      <c r="D743" s="5"/>
      <c r="E743" s="5"/>
      <c r="F743" s="94" t="str">
        <f t="shared" si="119"/>
        <v/>
      </c>
      <c r="G743" s="94" t="str">
        <f t="shared" si="120"/>
        <v/>
      </c>
      <c r="H743" s="127" t="str">
        <f>IF(A743&lt;&gt;"",IF(MID(C743,1,1)="c",$AS$26,IF(MID(C743,1,1)="r",$AS$41,IF(MID(C743,1,1)="p",#REF!,#REF!))),"")</f>
        <v/>
      </c>
      <c r="I743" s="92" t="str">
        <f t="shared" si="121"/>
        <v/>
      </c>
      <c r="J743" s="92" t="str">
        <f t="shared" si="122"/>
        <v/>
      </c>
      <c r="K743" s="92" t="str">
        <f t="shared" si="123"/>
        <v/>
      </c>
      <c r="L743" s="92" t="str">
        <f t="shared" si="124"/>
        <v/>
      </c>
      <c r="M743" s="95" t="str">
        <f>IF(A743&lt;&gt;"",IF(MID(C743,1,1)="c",SigmaEpsConcrete(I743,$AN$30:$AN$33,$AR$30:$AR$33,$AS$26,$AS$27,$AS$28,$AQ$20,$AU$19),""),"")</f>
        <v/>
      </c>
      <c r="N743" s="95" t="str">
        <f>IF(A743&lt;&gt;"",IF(MID(C743,1,1)="r",SigmaEpsReinf(J743,$AS$42:$AS$43,$AS$41,$AS$39,$AS$40,$AQ$38),""),"")</f>
        <v/>
      </c>
      <c r="Q743" s="92" t="str">
        <f t="shared" si="126"/>
        <v/>
      </c>
      <c r="R743" s="92" t="str">
        <f t="shared" si="127"/>
        <v/>
      </c>
      <c r="U743" s="5"/>
      <c r="V743" s="5"/>
      <c r="W743" s="94" t="str">
        <f t="shared" si="125"/>
        <v/>
      </c>
      <c r="X743" s="94" t="str">
        <f t="shared" si="128"/>
        <v/>
      </c>
      <c r="Y743" s="5"/>
      <c r="BK743" s="8"/>
      <c r="BL743" s="5"/>
      <c r="BM743" s="5"/>
      <c r="BN743" s="5"/>
      <c r="BO743" s="5"/>
      <c r="BP743" s="1"/>
      <c r="BQ743" s="1"/>
      <c r="BR743" s="1"/>
      <c r="BS743" s="1"/>
      <c r="BT743" s="1"/>
      <c r="BU743" s="4"/>
      <c r="BV743" s="1"/>
      <c r="BW743" s="3"/>
      <c r="BX743" s="4"/>
      <c r="BY743" s="5"/>
      <c r="BZ743" s="5"/>
      <c r="CA743" s="5"/>
      <c r="CB743" s="5"/>
      <c r="CC743" s="5"/>
      <c r="CD743" s="43"/>
    </row>
    <row r="744" spans="1:82" ht="15" customHeight="1" x14ac:dyDescent="0.25">
      <c r="A744" s="8"/>
      <c r="B744" s="5"/>
      <c r="C744" s="5"/>
      <c r="D744" s="5"/>
      <c r="E744" s="5"/>
      <c r="F744" s="94" t="str">
        <f t="shared" si="119"/>
        <v/>
      </c>
      <c r="G744" s="94" t="str">
        <f t="shared" si="120"/>
        <v/>
      </c>
      <c r="H744" s="127" t="str">
        <f>IF(A744&lt;&gt;"",IF(MID(C744,1,1)="c",$AS$26,IF(MID(C744,1,1)="r",$AS$41,IF(MID(C744,1,1)="p",#REF!,#REF!))),"")</f>
        <v/>
      </c>
      <c r="I744" s="92" t="str">
        <f t="shared" si="121"/>
        <v/>
      </c>
      <c r="J744" s="92" t="str">
        <f t="shared" si="122"/>
        <v/>
      </c>
      <c r="K744" s="92" t="str">
        <f t="shared" si="123"/>
        <v/>
      </c>
      <c r="L744" s="92" t="str">
        <f t="shared" si="124"/>
        <v/>
      </c>
      <c r="M744" s="95" t="str">
        <f>IF(A744&lt;&gt;"",IF(MID(C744,1,1)="c",SigmaEpsConcrete(I744,$AN$30:$AN$33,$AR$30:$AR$33,$AS$26,$AS$27,$AS$28,$AQ$20,$AU$19),""),"")</f>
        <v/>
      </c>
      <c r="N744" s="95" t="str">
        <f>IF(A744&lt;&gt;"",IF(MID(C744,1,1)="r",SigmaEpsReinf(J744,$AS$42:$AS$43,$AS$41,$AS$39,$AS$40,$AQ$38),""),"")</f>
        <v/>
      </c>
      <c r="Q744" s="92" t="str">
        <f t="shared" si="126"/>
        <v/>
      </c>
      <c r="R744" s="92" t="str">
        <f t="shared" si="127"/>
        <v/>
      </c>
      <c r="U744" s="5"/>
      <c r="V744" s="5"/>
      <c r="W744" s="94" t="str">
        <f t="shared" si="125"/>
        <v/>
      </c>
      <c r="X744" s="94" t="str">
        <f t="shared" si="128"/>
        <v/>
      </c>
      <c r="Y744" s="5"/>
      <c r="BK744" s="8"/>
      <c r="BL744" s="5"/>
      <c r="BM744" s="5"/>
      <c r="BN744" s="5"/>
      <c r="BO744" s="5"/>
      <c r="BP744" s="1"/>
      <c r="BQ744" s="1"/>
      <c r="BR744" s="1"/>
      <c r="BS744" s="1"/>
      <c r="BT744" s="1"/>
      <c r="BU744" s="4"/>
      <c r="BV744" s="1"/>
      <c r="BW744" s="3"/>
      <c r="BX744" s="4"/>
      <c r="BY744" s="5"/>
      <c r="BZ744" s="5"/>
      <c r="CA744" s="5"/>
      <c r="CB744" s="5"/>
      <c r="CC744" s="5"/>
      <c r="CD744" s="43"/>
    </row>
    <row r="745" spans="1:82" ht="15" customHeight="1" x14ac:dyDescent="0.25">
      <c r="A745" s="8"/>
      <c r="B745" s="5"/>
      <c r="C745" s="5"/>
      <c r="D745" s="5"/>
      <c r="E745" s="5"/>
      <c r="F745" s="94" t="str">
        <f t="shared" si="119"/>
        <v/>
      </c>
      <c r="G745" s="94" t="str">
        <f t="shared" si="120"/>
        <v/>
      </c>
      <c r="H745" s="127" t="str">
        <f>IF(A745&lt;&gt;"",IF(MID(C745,1,1)="c",$AS$26,IF(MID(C745,1,1)="r",$AS$41,IF(MID(C745,1,1)="p",#REF!,#REF!))),"")</f>
        <v/>
      </c>
      <c r="I745" s="92" t="str">
        <f t="shared" si="121"/>
        <v/>
      </c>
      <c r="J745" s="92" t="str">
        <f t="shared" si="122"/>
        <v/>
      </c>
      <c r="K745" s="92" t="str">
        <f t="shared" si="123"/>
        <v/>
      </c>
      <c r="L745" s="92" t="str">
        <f t="shared" si="124"/>
        <v/>
      </c>
      <c r="M745" s="95" t="str">
        <f>IF(A745&lt;&gt;"",IF(MID(C745,1,1)="c",SigmaEpsConcrete(I745,$AN$30:$AN$33,$AR$30:$AR$33,$AS$26,$AS$27,$AS$28,$AQ$20,$AU$19),""),"")</f>
        <v/>
      </c>
      <c r="N745" s="95" t="str">
        <f>IF(A745&lt;&gt;"",IF(MID(C745,1,1)="r",SigmaEpsReinf(J745,$AS$42:$AS$43,$AS$41,$AS$39,$AS$40,$AQ$38),""),"")</f>
        <v/>
      </c>
      <c r="Q745" s="92" t="str">
        <f t="shared" si="126"/>
        <v/>
      </c>
      <c r="R745" s="92" t="str">
        <f t="shared" si="127"/>
        <v/>
      </c>
      <c r="U745" s="5"/>
      <c r="V745" s="5"/>
      <c r="W745" s="94" t="str">
        <f t="shared" si="125"/>
        <v/>
      </c>
      <c r="X745" s="94" t="str">
        <f t="shared" si="128"/>
        <v/>
      </c>
      <c r="Y745" s="5"/>
      <c r="BK745" s="8"/>
      <c r="BL745" s="5"/>
      <c r="BM745" s="5"/>
      <c r="BN745" s="5"/>
      <c r="BO745" s="5"/>
      <c r="BP745" s="1"/>
      <c r="BQ745" s="1"/>
      <c r="BR745" s="1"/>
      <c r="BS745" s="1"/>
      <c r="BT745" s="1"/>
      <c r="BU745" s="4"/>
      <c r="BV745" s="1"/>
      <c r="BW745" s="3"/>
      <c r="BX745" s="4"/>
      <c r="BY745" s="5"/>
      <c r="BZ745" s="5"/>
      <c r="CA745" s="5"/>
      <c r="CB745" s="5"/>
      <c r="CC745" s="5"/>
      <c r="CD745" s="43"/>
    </row>
    <row r="746" spans="1:82" ht="15" customHeight="1" x14ac:dyDescent="0.25">
      <c r="A746" s="8"/>
      <c r="B746" s="5"/>
      <c r="C746" s="5"/>
      <c r="D746" s="5"/>
      <c r="E746" s="5"/>
      <c r="F746" s="94" t="str">
        <f t="shared" si="119"/>
        <v/>
      </c>
      <c r="G746" s="94" t="str">
        <f t="shared" si="120"/>
        <v/>
      </c>
      <c r="H746" s="127" t="str">
        <f>IF(A746&lt;&gt;"",IF(MID(C746,1,1)="c",$AS$26,IF(MID(C746,1,1)="r",$AS$41,IF(MID(C746,1,1)="p",#REF!,#REF!))),"")</f>
        <v/>
      </c>
      <c r="I746" s="92" t="str">
        <f t="shared" si="121"/>
        <v/>
      </c>
      <c r="J746" s="92" t="str">
        <f t="shared" si="122"/>
        <v/>
      </c>
      <c r="K746" s="92" t="str">
        <f t="shared" si="123"/>
        <v/>
      </c>
      <c r="L746" s="92" t="str">
        <f t="shared" si="124"/>
        <v/>
      </c>
      <c r="M746" s="95" t="str">
        <f>IF(A746&lt;&gt;"",IF(MID(C746,1,1)="c",SigmaEpsConcrete(I746,$AN$30:$AN$33,$AR$30:$AR$33,$AS$26,$AS$27,$AS$28,$AQ$20,$AU$19),""),"")</f>
        <v/>
      </c>
      <c r="N746" s="95" t="str">
        <f>IF(A746&lt;&gt;"",IF(MID(C746,1,1)="r",SigmaEpsReinf(J746,$AS$42:$AS$43,$AS$41,$AS$39,$AS$40,$AQ$38),""),"")</f>
        <v/>
      </c>
      <c r="Q746" s="92" t="str">
        <f t="shared" si="126"/>
        <v/>
      </c>
      <c r="R746" s="92" t="str">
        <f t="shared" si="127"/>
        <v/>
      </c>
      <c r="U746" s="5"/>
      <c r="V746" s="5"/>
      <c r="W746" s="94" t="str">
        <f t="shared" si="125"/>
        <v/>
      </c>
      <c r="X746" s="94" t="str">
        <f t="shared" si="128"/>
        <v/>
      </c>
      <c r="Y746" s="5"/>
      <c r="BK746" s="8"/>
      <c r="BL746" s="5"/>
      <c r="BM746" s="5"/>
      <c r="BN746" s="5"/>
      <c r="BO746" s="5"/>
      <c r="BP746" s="1"/>
      <c r="BQ746" s="1"/>
      <c r="BR746" s="1"/>
      <c r="BS746" s="1"/>
      <c r="BT746" s="1"/>
      <c r="BU746" s="4"/>
      <c r="BV746" s="1"/>
      <c r="BW746" s="3"/>
      <c r="BX746" s="4"/>
      <c r="BY746" s="5"/>
      <c r="BZ746" s="5"/>
      <c r="CA746" s="5"/>
      <c r="CB746" s="5"/>
      <c r="CC746" s="5"/>
      <c r="CD746" s="43"/>
    </row>
    <row r="747" spans="1:82" ht="15" customHeight="1" x14ac:dyDescent="0.25">
      <c r="A747" s="8"/>
      <c r="B747" s="5"/>
      <c r="C747" s="5"/>
      <c r="D747" s="5"/>
      <c r="E747" s="5"/>
      <c r="F747" s="94" t="str">
        <f t="shared" si="119"/>
        <v/>
      </c>
      <c r="G747" s="94" t="str">
        <f t="shared" si="120"/>
        <v/>
      </c>
      <c r="H747" s="127" t="str">
        <f>IF(A747&lt;&gt;"",IF(MID(C747,1,1)="c",$AS$26,IF(MID(C747,1,1)="r",$AS$41,IF(MID(C747,1,1)="p",#REF!,#REF!))),"")</f>
        <v/>
      </c>
      <c r="I747" s="92" t="str">
        <f t="shared" si="121"/>
        <v/>
      </c>
      <c r="J747" s="92" t="str">
        <f t="shared" si="122"/>
        <v/>
      </c>
      <c r="K747" s="92" t="str">
        <f t="shared" si="123"/>
        <v/>
      </c>
      <c r="L747" s="92" t="str">
        <f t="shared" si="124"/>
        <v/>
      </c>
      <c r="M747" s="95" t="str">
        <f>IF(A747&lt;&gt;"",IF(MID(C747,1,1)="c",SigmaEpsConcrete(I747,$AN$30:$AN$33,$AR$30:$AR$33,$AS$26,$AS$27,$AS$28,$AQ$20,$AU$19),""),"")</f>
        <v/>
      </c>
      <c r="N747" s="95" t="str">
        <f>IF(A747&lt;&gt;"",IF(MID(C747,1,1)="r",SigmaEpsReinf(J747,$AS$42:$AS$43,$AS$41,$AS$39,$AS$40,$AQ$38),""),"")</f>
        <v/>
      </c>
      <c r="Q747" s="92" t="str">
        <f t="shared" si="126"/>
        <v/>
      </c>
      <c r="R747" s="92" t="str">
        <f t="shared" si="127"/>
        <v/>
      </c>
      <c r="U747" s="5"/>
      <c r="V747" s="5"/>
      <c r="W747" s="94" t="str">
        <f t="shared" si="125"/>
        <v/>
      </c>
      <c r="X747" s="94" t="str">
        <f t="shared" si="128"/>
        <v/>
      </c>
      <c r="Y747" s="5"/>
      <c r="BK747" s="8"/>
      <c r="BL747" s="5"/>
      <c r="BM747" s="5"/>
      <c r="BN747" s="5"/>
      <c r="BO747" s="5"/>
      <c r="BP747" s="1"/>
      <c r="BQ747" s="1"/>
      <c r="BR747" s="1"/>
      <c r="BS747" s="1"/>
      <c r="BT747" s="1"/>
      <c r="BU747" s="4"/>
      <c r="BV747" s="1"/>
      <c r="BW747" s="3"/>
      <c r="BX747" s="4"/>
      <c r="BY747" s="5"/>
      <c r="BZ747" s="5"/>
      <c r="CA747" s="5"/>
      <c r="CB747" s="5"/>
      <c r="CC747" s="5"/>
      <c r="CD747" s="43"/>
    </row>
    <row r="748" spans="1:82" ht="15" customHeight="1" x14ac:dyDescent="0.25">
      <c r="A748" s="8"/>
      <c r="B748" s="5"/>
      <c r="C748" s="5"/>
      <c r="D748" s="5"/>
      <c r="E748" s="5"/>
      <c r="F748" s="94" t="str">
        <f t="shared" si="119"/>
        <v/>
      </c>
      <c r="G748" s="94" t="str">
        <f t="shared" si="120"/>
        <v/>
      </c>
      <c r="H748" s="127" t="str">
        <f>IF(A748&lt;&gt;"",IF(MID(C748,1,1)="c",$AS$26,IF(MID(C748,1,1)="r",$AS$41,IF(MID(C748,1,1)="p",#REF!,#REF!))),"")</f>
        <v/>
      </c>
      <c r="I748" s="92" t="str">
        <f t="shared" si="121"/>
        <v/>
      </c>
      <c r="J748" s="92" t="str">
        <f t="shared" si="122"/>
        <v/>
      </c>
      <c r="K748" s="92" t="str">
        <f t="shared" si="123"/>
        <v/>
      </c>
      <c r="L748" s="92" t="str">
        <f t="shared" si="124"/>
        <v/>
      </c>
      <c r="M748" s="95" t="str">
        <f>IF(A748&lt;&gt;"",IF(MID(C748,1,1)="c",SigmaEpsConcrete(I748,$AN$30:$AN$33,$AR$30:$AR$33,$AS$26,$AS$27,$AS$28,$AQ$20,$AU$19),""),"")</f>
        <v/>
      </c>
      <c r="N748" s="95" t="str">
        <f>IF(A748&lt;&gt;"",IF(MID(C748,1,1)="r",SigmaEpsReinf(J748,$AS$42:$AS$43,$AS$41,$AS$39,$AS$40,$AQ$38),""),"")</f>
        <v/>
      </c>
      <c r="Q748" s="92" t="str">
        <f t="shared" si="126"/>
        <v/>
      </c>
      <c r="R748" s="92" t="str">
        <f t="shared" si="127"/>
        <v/>
      </c>
      <c r="U748" s="5"/>
      <c r="V748" s="5"/>
      <c r="W748" s="94" t="str">
        <f t="shared" si="125"/>
        <v/>
      </c>
      <c r="X748" s="94" t="str">
        <f t="shared" si="128"/>
        <v/>
      </c>
      <c r="Y748" s="5"/>
      <c r="BK748" s="8"/>
      <c r="BL748" s="5"/>
      <c r="BM748" s="5"/>
      <c r="BN748" s="5"/>
      <c r="BO748" s="5"/>
      <c r="BP748" s="1"/>
      <c r="BQ748" s="1"/>
      <c r="BR748" s="1"/>
      <c r="BS748" s="1"/>
      <c r="BT748" s="1"/>
      <c r="BU748" s="4"/>
      <c r="BV748" s="1"/>
      <c r="BW748" s="3"/>
      <c r="BX748" s="4"/>
      <c r="BY748" s="5"/>
      <c r="BZ748" s="5"/>
      <c r="CA748" s="5"/>
      <c r="CB748" s="5"/>
      <c r="CC748" s="5"/>
      <c r="CD748" s="43"/>
    </row>
    <row r="749" spans="1:82" ht="15" customHeight="1" x14ac:dyDescent="0.25">
      <c r="A749" s="8"/>
      <c r="B749" s="5"/>
      <c r="C749" s="5"/>
      <c r="D749" s="5"/>
      <c r="E749" s="5"/>
      <c r="F749" s="94" t="str">
        <f t="shared" si="119"/>
        <v/>
      </c>
      <c r="G749" s="94" t="str">
        <f t="shared" si="120"/>
        <v/>
      </c>
      <c r="H749" s="127" t="str">
        <f>IF(A749&lt;&gt;"",IF(MID(C749,1,1)="c",$AS$26,IF(MID(C749,1,1)="r",$AS$41,IF(MID(C749,1,1)="p",#REF!,#REF!))),"")</f>
        <v/>
      </c>
      <c r="I749" s="92" t="str">
        <f t="shared" si="121"/>
        <v/>
      </c>
      <c r="J749" s="92" t="str">
        <f t="shared" si="122"/>
        <v/>
      </c>
      <c r="K749" s="92" t="str">
        <f t="shared" si="123"/>
        <v/>
      </c>
      <c r="L749" s="92" t="str">
        <f t="shared" si="124"/>
        <v/>
      </c>
      <c r="M749" s="95" t="str">
        <f>IF(A749&lt;&gt;"",IF(MID(C749,1,1)="c",SigmaEpsConcrete(I749,$AN$30:$AN$33,$AR$30:$AR$33,$AS$26,$AS$27,$AS$28,$AQ$20,$AU$19),""),"")</f>
        <v/>
      </c>
      <c r="N749" s="95" t="str">
        <f>IF(A749&lt;&gt;"",IF(MID(C749,1,1)="r",SigmaEpsReinf(J749,$AS$42:$AS$43,$AS$41,$AS$39,$AS$40,$AQ$38),""),"")</f>
        <v/>
      </c>
      <c r="Q749" s="92" t="str">
        <f t="shared" si="126"/>
        <v/>
      </c>
      <c r="R749" s="92" t="str">
        <f t="shared" si="127"/>
        <v/>
      </c>
      <c r="U749" s="5"/>
      <c r="V749" s="5"/>
      <c r="W749" s="94" t="str">
        <f t="shared" si="125"/>
        <v/>
      </c>
      <c r="X749" s="94" t="str">
        <f t="shared" si="128"/>
        <v/>
      </c>
      <c r="Y749" s="5"/>
      <c r="BK749" s="8"/>
      <c r="BL749" s="5"/>
      <c r="BM749" s="5"/>
      <c r="BN749" s="5"/>
      <c r="BO749" s="5"/>
      <c r="BP749" s="1"/>
      <c r="BQ749" s="1"/>
      <c r="BR749" s="1"/>
      <c r="BS749" s="1"/>
      <c r="BT749" s="1"/>
      <c r="BU749" s="4"/>
      <c r="BV749" s="1"/>
      <c r="BW749" s="3"/>
      <c r="BX749" s="4"/>
      <c r="BY749" s="5"/>
      <c r="BZ749" s="5"/>
      <c r="CA749" s="5"/>
      <c r="CB749" s="5"/>
      <c r="CC749" s="5"/>
      <c r="CD749" s="43"/>
    </row>
    <row r="750" spans="1:82" ht="15" customHeight="1" x14ac:dyDescent="0.25">
      <c r="A750" s="8"/>
      <c r="B750" s="5"/>
      <c r="C750" s="5"/>
      <c r="D750" s="5"/>
      <c r="E750" s="5"/>
      <c r="F750" s="94" t="str">
        <f t="shared" si="119"/>
        <v/>
      </c>
      <c r="G750" s="94" t="str">
        <f t="shared" si="120"/>
        <v/>
      </c>
      <c r="H750" s="127" t="str">
        <f>IF(A750&lt;&gt;"",IF(MID(C750,1,1)="c",$AS$26,IF(MID(C750,1,1)="r",$AS$41,IF(MID(C750,1,1)="p",#REF!,#REF!))),"")</f>
        <v/>
      </c>
      <c r="I750" s="92" t="str">
        <f t="shared" si="121"/>
        <v/>
      </c>
      <c r="J750" s="92" t="str">
        <f t="shared" si="122"/>
        <v/>
      </c>
      <c r="K750" s="92" t="str">
        <f t="shared" si="123"/>
        <v/>
      </c>
      <c r="L750" s="92" t="str">
        <f t="shared" si="124"/>
        <v/>
      </c>
      <c r="M750" s="95" t="str">
        <f>IF(A750&lt;&gt;"",IF(MID(C750,1,1)="c",SigmaEpsConcrete(I750,$AN$30:$AN$33,$AR$30:$AR$33,$AS$26,$AS$27,$AS$28,$AQ$20,$AU$19),""),"")</f>
        <v/>
      </c>
      <c r="N750" s="95" t="str">
        <f>IF(A750&lt;&gt;"",IF(MID(C750,1,1)="r",SigmaEpsReinf(J750,$AS$42:$AS$43,$AS$41,$AS$39,$AS$40,$AQ$38),""),"")</f>
        <v/>
      </c>
      <c r="Q750" s="92" t="str">
        <f t="shared" si="126"/>
        <v/>
      </c>
      <c r="R750" s="92" t="str">
        <f t="shared" si="127"/>
        <v/>
      </c>
      <c r="U750" s="5"/>
      <c r="V750" s="5"/>
      <c r="W750" s="94" t="str">
        <f t="shared" si="125"/>
        <v/>
      </c>
      <c r="X750" s="94" t="str">
        <f t="shared" si="128"/>
        <v/>
      </c>
      <c r="Y750" s="5"/>
      <c r="BK750" s="8"/>
      <c r="BL750" s="5"/>
      <c r="BM750" s="5"/>
      <c r="BN750" s="5"/>
      <c r="BO750" s="5"/>
      <c r="BP750" s="1"/>
      <c r="BQ750" s="1"/>
      <c r="BR750" s="1"/>
      <c r="BS750" s="1"/>
      <c r="BT750" s="1"/>
      <c r="BU750" s="4"/>
      <c r="BV750" s="1"/>
      <c r="BW750" s="3"/>
      <c r="BX750" s="4"/>
      <c r="BY750" s="5"/>
      <c r="BZ750" s="5"/>
      <c r="CA750" s="5"/>
      <c r="CB750" s="5"/>
      <c r="CC750" s="5"/>
      <c r="CD750" s="43"/>
    </row>
    <row r="751" spans="1:82" ht="15" customHeight="1" x14ac:dyDescent="0.25">
      <c r="A751" s="8"/>
      <c r="B751" s="5"/>
      <c r="C751" s="5"/>
      <c r="D751" s="5"/>
      <c r="E751" s="5"/>
      <c r="F751" s="94" t="str">
        <f t="shared" si="119"/>
        <v/>
      </c>
      <c r="G751" s="94" t="str">
        <f t="shared" si="120"/>
        <v/>
      </c>
      <c r="H751" s="127" t="str">
        <f>IF(A751&lt;&gt;"",IF(MID(C751,1,1)="c",$AS$26,IF(MID(C751,1,1)="r",$AS$41,IF(MID(C751,1,1)="p",#REF!,#REF!))),"")</f>
        <v/>
      </c>
      <c r="I751" s="92" t="str">
        <f t="shared" si="121"/>
        <v/>
      </c>
      <c r="J751" s="92" t="str">
        <f t="shared" si="122"/>
        <v/>
      </c>
      <c r="K751" s="92" t="str">
        <f t="shared" si="123"/>
        <v/>
      </c>
      <c r="L751" s="92" t="str">
        <f t="shared" si="124"/>
        <v/>
      </c>
      <c r="M751" s="95" t="str">
        <f>IF(A751&lt;&gt;"",IF(MID(C751,1,1)="c",SigmaEpsConcrete(I751,$AN$30:$AN$33,$AR$30:$AR$33,$AS$26,$AS$27,$AS$28,$AQ$20,$AU$19),""),"")</f>
        <v/>
      </c>
      <c r="N751" s="95" t="str">
        <f>IF(A751&lt;&gt;"",IF(MID(C751,1,1)="r",SigmaEpsReinf(J751,$AS$42:$AS$43,$AS$41,$AS$39,$AS$40,$AQ$38),""),"")</f>
        <v/>
      </c>
      <c r="Q751" s="92" t="str">
        <f t="shared" si="126"/>
        <v/>
      </c>
      <c r="R751" s="92" t="str">
        <f t="shared" si="127"/>
        <v/>
      </c>
      <c r="U751" s="5"/>
      <c r="V751" s="5"/>
      <c r="W751" s="94" t="str">
        <f t="shared" si="125"/>
        <v/>
      </c>
      <c r="X751" s="94" t="str">
        <f t="shared" si="128"/>
        <v/>
      </c>
      <c r="Y751" s="5"/>
      <c r="BK751" s="8"/>
      <c r="BL751" s="5"/>
      <c r="BM751" s="5"/>
      <c r="BN751" s="5"/>
      <c r="BO751" s="5"/>
      <c r="BP751" s="1"/>
      <c r="BQ751" s="1"/>
      <c r="BR751" s="1"/>
      <c r="BS751" s="1"/>
      <c r="BT751" s="1"/>
      <c r="BU751" s="4"/>
      <c r="BV751" s="1"/>
      <c r="BW751" s="3"/>
      <c r="BX751" s="4"/>
      <c r="BY751" s="5"/>
      <c r="BZ751" s="5"/>
      <c r="CA751" s="5"/>
      <c r="CB751" s="5"/>
      <c r="CC751" s="5"/>
      <c r="CD751" s="43"/>
    </row>
    <row r="752" spans="1:82" ht="15" customHeight="1" x14ac:dyDescent="0.25">
      <c r="A752" s="8"/>
      <c r="B752" s="5"/>
      <c r="C752" s="5"/>
      <c r="D752" s="5"/>
      <c r="E752" s="5"/>
      <c r="F752" s="94" t="str">
        <f t="shared" si="119"/>
        <v/>
      </c>
      <c r="G752" s="94" t="str">
        <f t="shared" si="120"/>
        <v/>
      </c>
      <c r="H752" s="127" t="str">
        <f>IF(A752&lt;&gt;"",IF(MID(C752,1,1)="c",$AS$26,IF(MID(C752,1,1)="r",$AS$41,IF(MID(C752,1,1)="p",#REF!,#REF!))),"")</f>
        <v/>
      </c>
      <c r="I752" s="92" t="str">
        <f t="shared" si="121"/>
        <v/>
      </c>
      <c r="J752" s="92" t="str">
        <f t="shared" si="122"/>
        <v/>
      </c>
      <c r="K752" s="92" t="str">
        <f t="shared" si="123"/>
        <v/>
      </c>
      <c r="L752" s="92" t="str">
        <f t="shared" si="124"/>
        <v/>
      </c>
      <c r="M752" s="95" t="str">
        <f>IF(A752&lt;&gt;"",IF(MID(C752,1,1)="c",SigmaEpsConcrete(I752,$AN$30:$AN$33,$AR$30:$AR$33,$AS$26,$AS$27,$AS$28,$AQ$20,$AU$19),""),"")</f>
        <v/>
      </c>
      <c r="N752" s="95" t="str">
        <f>IF(A752&lt;&gt;"",IF(MID(C752,1,1)="r",SigmaEpsReinf(J752,$AS$42:$AS$43,$AS$41,$AS$39,$AS$40,$AQ$38),""),"")</f>
        <v/>
      </c>
      <c r="Q752" s="92" t="str">
        <f t="shared" si="126"/>
        <v/>
      </c>
      <c r="R752" s="92" t="str">
        <f t="shared" si="127"/>
        <v/>
      </c>
      <c r="U752" s="5"/>
      <c r="V752" s="5"/>
      <c r="W752" s="94" t="str">
        <f t="shared" si="125"/>
        <v/>
      </c>
      <c r="X752" s="94" t="str">
        <f t="shared" si="128"/>
        <v/>
      </c>
      <c r="Y752" s="5"/>
      <c r="BK752" s="8"/>
      <c r="BL752" s="5"/>
      <c r="BM752" s="5"/>
      <c r="BN752" s="5"/>
      <c r="BO752" s="5"/>
      <c r="BP752" s="1"/>
      <c r="BQ752" s="1"/>
      <c r="BR752" s="1"/>
      <c r="BS752" s="1"/>
      <c r="BT752" s="1"/>
      <c r="BU752" s="4"/>
      <c r="BV752" s="1"/>
      <c r="BW752" s="3"/>
      <c r="BX752" s="4"/>
      <c r="BY752" s="5"/>
      <c r="BZ752" s="5"/>
      <c r="CA752" s="5"/>
      <c r="CB752" s="5"/>
      <c r="CC752" s="5"/>
      <c r="CD752" s="43"/>
    </row>
    <row r="753" spans="1:82" ht="15" customHeight="1" x14ac:dyDescent="0.25">
      <c r="A753" s="8"/>
      <c r="B753" s="5"/>
      <c r="C753" s="5"/>
      <c r="D753" s="5"/>
      <c r="E753" s="5"/>
      <c r="F753" s="94" t="str">
        <f t="shared" si="119"/>
        <v/>
      </c>
      <c r="G753" s="94" t="str">
        <f t="shared" si="120"/>
        <v/>
      </c>
      <c r="H753" s="127" t="str">
        <f>IF(A753&lt;&gt;"",IF(MID(C753,1,1)="c",$AS$26,IF(MID(C753,1,1)="r",$AS$41,IF(MID(C753,1,1)="p",#REF!,#REF!))),"")</f>
        <v/>
      </c>
      <c r="I753" s="92" t="str">
        <f t="shared" si="121"/>
        <v/>
      </c>
      <c r="J753" s="92" t="str">
        <f t="shared" si="122"/>
        <v/>
      </c>
      <c r="K753" s="92" t="str">
        <f t="shared" si="123"/>
        <v/>
      </c>
      <c r="L753" s="92" t="str">
        <f t="shared" si="124"/>
        <v/>
      </c>
      <c r="M753" s="95" t="str">
        <f>IF(A753&lt;&gt;"",IF(MID(C753,1,1)="c",SigmaEpsConcrete(I753,$AN$30:$AN$33,$AR$30:$AR$33,$AS$26,$AS$27,$AS$28,$AQ$20,$AU$19),""),"")</f>
        <v/>
      </c>
      <c r="N753" s="95" t="str">
        <f>IF(A753&lt;&gt;"",IF(MID(C753,1,1)="r",SigmaEpsReinf(J753,$AS$42:$AS$43,$AS$41,$AS$39,$AS$40,$AQ$38),""),"")</f>
        <v/>
      </c>
      <c r="Q753" s="92" t="str">
        <f t="shared" si="126"/>
        <v/>
      </c>
      <c r="R753" s="92" t="str">
        <f t="shared" si="127"/>
        <v/>
      </c>
      <c r="U753" s="5"/>
      <c r="V753" s="5"/>
      <c r="W753" s="94" t="str">
        <f t="shared" si="125"/>
        <v/>
      </c>
      <c r="X753" s="94" t="str">
        <f t="shared" si="128"/>
        <v/>
      </c>
      <c r="Y753" s="5"/>
      <c r="BK753" s="8"/>
      <c r="BL753" s="5"/>
      <c r="BM753" s="5"/>
      <c r="BN753" s="5"/>
      <c r="BO753" s="5"/>
      <c r="BP753" s="1"/>
      <c r="BQ753" s="1"/>
      <c r="BR753" s="1"/>
      <c r="BS753" s="1"/>
      <c r="BT753" s="1"/>
      <c r="BU753" s="4"/>
      <c r="BV753" s="1"/>
      <c r="BW753" s="3"/>
      <c r="BX753" s="4"/>
      <c r="BY753" s="5"/>
      <c r="BZ753" s="5"/>
      <c r="CA753" s="5"/>
      <c r="CB753" s="5"/>
      <c r="CC753" s="5"/>
      <c r="CD753" s="43"/>
    </row>
    <row r="754" spans="1:82" ht="15" customHeight="1" x14ac:dyDescent="0.25">
      <c r="A754" s="8"/>
      <c r="B754" s="5"/>
      <c r="C754" s="5"/>
      <c r="D754" s="5"/>
      <c r="E754" s="5"/>
      <c r="F754" s="94" t="str">
        <f t="shared" si="119"/>
        <v/>
      </c>
      <c r="G754" s="94" t="str">
        <f t="shared" si="120"/>
        <v/>
      </c>
      <c r="H754" s="127" t="str">
        <f>IF(A754&lt;&gt;"",IF(MID(C754,1,1)="c",$AS$26,IF(MID(C754,1,1)="r",$AS$41,IF(MID(C754,1,1)="p",#REF!,#REF!))),"")</f>
        <v/>
      </c>
      <c r="I754" s="92" t="str">
        <f t="shared" si="121"/>
        <v/>
      </c>
      <c r="J754" s="92" t="str">
        <f t="shared" si="122"/>
        <v/>
      </c>
      <c r="K754" s="92" t="str">
        <f t="shared" si="123"/>
        <v/>
      </c>
      <c r="L754" s="92" t="str">
        <f t="shared" si="124"/>
        <v/>
      </c>
      <c r="M754" s="95" t="str">
        <f>IF(A754&lt;&gt;"",IF(MID(C754,1,1)="c",SigmaEpsConcrete(I754,$AN$30:$AN$33,$AR$30:$AR$33,$AS$26,$AS$27,$AS$28,$AQ$20,$AU$19),""),"")</f>
        <v/>
      </c>
      <c r="N754" s="95" t="str">
        <f>IF(A754&lt;&gt;"",IF(MID(C754,1,1)="r",SigmaEpsReinf(J754,$AS$42:$AS$43,$AS$41,$AS$39,$AS$40,$AQ$38),""),"")</f>
        <v/>
      </c>
      <c r="Q754" s="92" t="str">
        <f t="shared" si="126"/>
        <v/>
      </c>
      <c r="R754" s="92" t="str">
        <f t="shared" si="127"/>
        <v/>
      </c>
      <c r="U754" s="5"/>
      <c r="V754" s="5"/>
      <c r="W754" s="94" t="str">
        <f t="shared" si="125"/>
        <v/>
      </c>
      <c r="X754" s="94" t="str">
        <f t="shared" si="128"/>
        <v/>
      </c>
      <c r="Y754" s="5"/>
      <c r="BK754" s="8"/>
      <c r="BL754" s="5"/>
      <c r="BM754" s="5"/>
      <c r="BN754" s="5"/>
      <c r="BO754" s="5"/>
      <c r="BP754" s="1"/>
      <c r="BQ754" s="1"/>
      <c r="BR754" s="1"/>
      <c r="BS754" s="1"/>
      <c r="BT754" s="1"/>
      <c r="BU754" s="4"/>
      <c r="BV754" s="1"/>
      <c r="BW754" s="3"/>
      <c r="BX754" s="4"/>
      <c r="BY754" s="5"/>
      <c r="BZ754" s="5"/>
      <c r="CA754" s="5"/>
      <c r="CB754" s="5"/>
      <c r="CC754" s="5"/>
      <c r="CD754" s="43"/>
    </row>
    <row r="755" spans="1:82" ht="15" customHeight="1" x14ac:dyDescent="0.25">
      <c r="A755" s="8"/>
      <c r="B755" s="5"/>
      <c r="C755" s="5"/>
      <c r="D755" s="5"/>
      <c r="E755" s="5"/>
      <c r="F755" s="94" t="str">
        <f t="shared" si="119"/>
        <v/>
      </c>
      <c r="G755" s="94" t="str">
        <f t="shared" si="120"/>
        <v/>
      </c>
      <c r="H755" s="127" t="str">
        <f>IF(A755&lt;&gt;"",IF(MID(C755,1,1)="c",$AS$26,IF(MID(C755,1,1)="r",$AS$41,IF(MID(C755,1,1)="p",#REF!,#REF!))),"")</f>
        <v/>
      </c>
      <c r="I755" s="92" t="str">
        <f t="shared" si="121"/>
        <v/>
      </c>
      <c r="J755" s="92" t="str">
        <f t="shared" si="122"/>
        <v/>
      </c>
      <c r="K755" s="92" t="str">
        <f t="shared" si="123"/>
        <v/>
      </c>
      <c r="L755" s="92" t="str">
        <f t="shared" si="124"/>
        <v/>
      </c>
      <c r="M755" s="95" t="str">
        <f>IF(A755&lt;&gt;"",IF(MID(C755,1,1)="c",SigmaEpsConcrete(I755,$AN$30:$AN$33,$AR$30:$AR$33,$AS$26,$AS$27,$AS$28,$AQ$20,$AU$19),""),"")</f>
        <v/>
      </c>
      <c r="N755" s="95" t="str">
        <f>IF(A755&lt;&gt;"",IF(MID(C755,1,1)="r",SigmaEpsReinf(J755,$AS$42:$AS$43,$AS$41,$AS$39,$AS$40,$AQ$38),""),"")</f>
        <v/>
      </c>
      <c r="Q755" s="92" t="str">
        <f t="shared" si="126"/>
        <v/>
      </c>
      <c r="R755" s="92" t="str">
        <f t="shared" si="127"/>
        <v/>
      </c>
      <c r="U755" s="5"/>
      <c r="V755" s="5"/>
      <c r="W755" s="94" t="str">
        <f t="shared" si="125"/>
        <v/>
      </c>
      <c r="X755" s="94" t="str">
        <f t="shared" si="128"/>
        <v/>
      </c>
      <c r="Y755" s="5"/>
      <c r="BK755" s="8"/>
      <c r="BL755" s="5"/>
      <c r="BM755" s="5"/>
      <c r="BN755" s="5"/>
      <c r="BO755" s="5"/>
      <c r="BP755" s="1"/>
      <c r="BQ755" s="1"/>
      <c r="BR755" s="1"/>
      <c r="BS755" s="1"/>
      <c r="BT755" s="1"/>
      <c r="BU755" s="4"/>
      <c r="BV755" s="1"/>
      <c r="BW755" s="3"/>
      <c r="BX755" s="4"/>
      <c r="BY755" s="5"/>
      <c r="BZ755" s="5"/>
      <c r="CA755" s="5"/>
      <c r="CB755" s="5"/>
      <c r="CC755" s="5"/>
      <c r="CD755" s="43"/>
    </row>
    <row r="756" spans="1:82" ht="15" customHeight="1" x14ac:dyDescent="0.25">
      <c r="A756" s="8"/>
      <c r="B756" s="5"/>
      <c r="C756" s="5"/>
      <c r="D756" s="5"/>
      <c r="E756" s="5"/>
      <c r="F756" s="94" t="str">
        <f t="shared" si="119"/>
        <v/>
      </c>
      <c r="G756" s="94" t="str">
        <f t="shared" si="120"/>
        <v/>
      </c>
      <c r="H756" s="127" t="str">
        <f>IF(A756&lt;&gt;"",IF(MID(C756,1,1)="c",$AS$26,IF(MID(C756,1,1)="r",$AS$41,IF(MID(C756,1,1)="p",#REF!,#REF!))),"")</f>
        <v/>
      </c>
      <c r="I756" s="92" t="str">
        <f t="shared" si="121"/>
        <v/>
      </c>
      <c r="J756" s="92" t="str">
        <f t="shared" si="122"/>
        <v/>
      </c>
      <c r="K756" s="92" t="str">
        <f t="shared" si="123"/>
        <v/>
      </c>
      <c r="L756" s="92" t="str">
        <f t="shared" si="124"/>
        <v/>
      </c>
      <c r="M756" s="95" t="str">
        <f>IF(A756&lt;&gt;"",IF(MID(C756,1,1)="c",SigmaEpsConcrete(I756,$AN$30:$AN$33,$AR$30:$AR$33,$AS$26,$AS$27,$AS$28,$AQ$20,$AU$19),""),"")</f>
        <v/>
      </c>
      <c r="N756" s="95" t="str">
        <f>IF(A756&lt;&gt;"",IF(MID(C756,1,1)="r",SigmaEpsReinf(J756,$AS$42:$AS$43,$AS$41,$AS$39,$AS$40,$AQ$38),""),"")</f>
        <v/>
      </c>
      <c r="Q756" s="92" t="str">
        <f t="shared" si="126"/>
        <v/>
      </c>
      <c r="R756" s="92" t="str">
        <f t="shared" si="127"/>
        <v/>
      </c>
      <c r="U756" s="5"/>
      <c r="V756" s="5"/>
      <c r="W756" s="94" t="str">
        <f t="shared" si="125"/>
        <v/>
      </c>
      <c r="X756" s="94" t="str">
        <f t="shared" si="128"/>
        <v/>
      </c>
      <c r="Y756" s="5"/>
      <c r="BK756" s="8"/>
      <c r="BL756" s="5"/>
      <c r="BM756" s="5"/>
      <c r="BN756" s="5"/>
      <c r="BO756" s="5"/>
      <c r="BP756" s="1"/>
      <c r="BQ756" s="1"/>
      <c r="BR756" s="1"/>
      <c r="BS756" s="1"/>
      <c r="BT756" s="1"/>
      <c r="BU756" s="4"/>
      <c r="BV756" s="1"/>
      <c r="BW756" s="3"/>
      <c r="BX756" s="4"/>
      <c r="BY756" s="5"/>
      <c r="BZ756" s="5"/>
      <c r="CA756" s="5"/>
      <c r="CB756" s="5"/>
      <c r="CC756" s="5"/>
      <c r="CD756" s="43"/>
    </row>
    <row r="757" spans="1:82" ht="15" customHeight="1" x14ac:dyDescent="0.25">
      <c r="A757" s="8"/>
      <c r="B757" s="5"/>
      <c r="C757" s="5"/>
      <c r="D757" s="5"/>
      <c r="E757" s="5"/>
      <c r="F757" s="94" t="str">
        <f t="shared" si="119"/>
        <v/>
      </c>
      <c r="G757" s="94" t="str">
        <f t="shared" si="120"/>
        <v/>
      </c>
      <c r="H757" s="127" t="str">
        <f>IF(A757&lt;&gt;"",IF(MID(C757,1,1)="c",$AS$26,IF(MID(C757,1,1)="r",$AS$41,IF(MID(C757,1,1)="p",#REF!,#REF!))),"")</f>
        <v/>
      </c>
      <c r="I757" s="92" t="str">
        <f t="shared" si="121"/>
        <v/>
      </c>
      <c r="J757" s="92" t="str">
        <f t="shared" si="122"/>
        <v/>
      </c>
      <c r="K757" s="92" t="str">
        <f t="shared" si="123"/>
        <v/>
      </c>
      <c r="L757" s="92" t="str">
        <f t="shared" si="124"/>
        <v/>
      </c>
      <c r="M757" s="95" t="str">
        <f>IF(A757&lt;&gt;"",IF(MID(C757,1,1)="c",SigmaEpsConcrete(I757,$AN$30:$AN$33,$AR$30:$AR$33,$AS$26,$AS$27,$AS$28,$AQ$20,$AU$19),""),"")</f>
        <v/>
      </c>
      <c r="N757" s="95" t="str">
        <f>IF(A757&lt;&gt;"",IF(MID(C757,1,1)="r",SigmaEpsReinf(J757,$AS$42:$AS$43,$AS$41,$AS$39,$AS$40,$AQ$38),""),"")</f>
        <v/>
      </c>
      <c r="Q757" s="92" t="str">
        <f t="shared" si="126"/>
        <v/>
      </c>
      <c r="R757" s="92" t="str">
        <f t="shared" si="127"/>
        <v/>
      </c>
      <c r="U757" s="5"/>
      <c r="V757" s="5"/>
      <c r="W757" s="94" t="str">
        <f t="shared" si="125"/>
        <v/>
      </c>
      <c r="X757" s="94" t="str">
        <f t="shared" si="128"/>
        <v/>
      </c>
      <c r="Y757" s="5"/>
      <c r="BK757" s="8"/>
      <c r="BL757" s="5"/>
      <c r="BM757" s="5"/>
      <c r="BN757" s="5"/>
      <c r="BO757" s="5"/>
      <c r="BP757" s="1"/>
      <c r="BQ757" s="1"/>
      <c r="BR757" s="1"/>
      <c r="BS757" s="1"/>
      <c r="BT757" s="1"/>
      <c r="BU757" s="4"/>
      <c r="BV757" s="1"/>
      <c r="BW757" s="3"/>
      <c r="BX757" s="4"/>
      <c r="BY757" s="5"/>
      <c r="BZ757" s="5"/>
      <c r="CA757" s="5"/>
      <c r="CB757" s="5"/>
      <c r="CC757" s="5"/>
      <c r="CD757" s="43"/>
    </row>
    <row r="758" spans="1:82" ht="15" customHeight="1" x14ac:dyDescent="0.25">
      <c r="A758" s="8"/>
      <c r="B758" s="5"/>
      <c r="C758" s="5"/>
      <c r="D758" s="5"/>
      <c r="E758" s="5"/>
      <c r="F758" s="94" t="str">
        <f t="shared" si="119"/>
        <v/>
      </c>
      <c r="G758" s="94" t="str">
        <f t="shared" si="120"/>
        <v/>
      </c>
      <c r="H758" s="127" t="str">
        <f>IF(A758&lt;&gt;"",IF(MID(C758,1,1)="c",$AS$26,IF(MID(C758,1,1)="r",$AS$41,IF(MID(C758,1,1)="p",#REF!,#REF!))),"")</f>
        <v/>
      </c>
      <c r="I758" s="92" t="str">
        <f t="shared" si="121"/>
        <v/>
      </c>
      <c r="J758" s="92" t="str">
        <f t="shared" si="122"/>
        <v/>
      </c>
      <c r="K758" s="92" t="str">
        <f t="shared" si="123"/>
        <v/>
      </c>
      <c r="L758" s="92" t="str">
        <f t="shared" si="124"/>
        <v/>
      </c>
      <c r="M758" s="95" t="str">
        <f>IF(A758&lt;&gt;"",IF(MID(C758,1,1)="c",SigmaEpsConcrete(I758,$AN$30:$AN$33,$AR$30:$AR$33,$AS$26,$AS$27,$AS$28,$AQ$20,$AU$19),""),"")</f>
        <v/>
      </c>
      <c r="N758" s="95" t="str">
        <f>IF(A758&lt;&gt;"",IF(MID(C758,1,1)="r",SigmaEpsReinf(J758,$AS$42:$AS$43,$AS$41,$AS$39,$AS$40,$AQ$38),""),"")</f>
        <v/>
      </c>
      <c r="Q758" s="92" t="str">
        <f t="shared" si="126"/>
        <v/>
      </c>
      <c r="R758" s="92" t="str">
        <f t="shared" si="127"/>
        <v/>
      </c>
      <c r="U758" s="5"/>
      <c r="V758" s="5"/>
      <c r="W758" s="94" t="str">
        <f t="shared" si="125"/>
        <v/>
      </c>
      <c r="X758" s="94" t="str">
        <f t="shared" si="128"/>
        <v/>
      </c>
      <c r="Y758" s="5"/>
      <c r="BK758" s="8"/>
      <c r="BL758" s="5"/>
      <c r="BM758" s="5"/>
      <c r="BN758" s="5"/>
      <c r="BO758" s="5"/>
      <c r="BP758" s="1"/>
      <c r="BQ758" s="1"/>
      <c r="BR758" s="1"/>
      <c r="BS758" s="1"/>
      <c r="BT758" s="1"/>
      <c r="BU758" s="4"/>
      <c r="BV758" s="1"/>
      <c r="BW758" s="3"/>
      <c r="BX758" s="4"/>
      <c r="BY758" s="5"/>
      <c r="BZ758" s="5"/>
      <c r="CA758" s="5"/>
      <c r="CB758" s="5"/>
      <c r="CC758" s="5"/>
      <c r="CD758" s="43"/>
    </row>
    <row r="759" spans="1:82" ht="15" customHeight="1" x14ac:dyDescent="0.25">
      <c r="A759" s="8"/>
      <c r="B759" s="5"/>
      <c r="C759" s="5"/>
      <c r="D759" s="5"/>
      <c r="E759" s="5"/>
      <c r="F759" s="94" t="str">
        <f t="shared" si="119"/>
        <v/>
      </c>
      <c r="G759" s="94" t="str">
        <f t="shared" si="120"/>
        <v/>
      </c>
      <c r="H759" s="127" t="str">
        <f>IF(A759&lt;&gt;"",IF(MID(C759,1,1)="c",$AS$26,IF(MID(C759,1,1)="r",$AS$41,IF(MID(C759,1,1)="p",#REF!,#REF!))),"")</f>
        <v/>
      </c>
      <c r="I759" s="92" t="str">
        <f t="shared" si="121"/>
        <v/>
      </c>
      <c r="J759" s="92" t="str">
        <f t="shared" si="122"/>
        <v/>
      </c>
      <c r="K759" s="92" t="str">
        <f t="shared" si="123"/>
        <v/>
      </c>
      <c r="L759" s="92" t="str">
        <f t="shared" si="124"/>
        <v/>
      </c>
      <c r="M759" s="95" t="str">
        <f>IF(A759&lt;&gt;"",IF(MID(C759,1,1)="c",SigmaEpsConcrete(I759,$AN$30:$AN$33,$AR$30:$AR$33,$AS$26,$AS$27,$AS$28,$AQ$20,$AU$19),""),"")</f>
        <v/>
      </c>
      <c r="N759" s="95" t="str">
        <f>IF(A759&lt;&gt;"",IF(MID(C759,1,1)="r",SigmaEpsReinf(J759,$AS$42:$AS$43,$AS$41,$AS$39,$AS$40,$AQ$38),""),"")</f>
        <v/>
      </c>
      <c r="Q759" s="92" t="str">
        <f t="shared" si="126"/>
        <v/>
      </c>
      <c r="R759" s="92" t="str">
        <f t="shared" si="127"/>
        <v/>
      </c>
      <c r="U759" s="5"/>
      <c r="V759" s="5"/>
      <c r="W759" s="94" t="str">
        <f t="shared" si="125"/>
        <v/>
      </c>
      <c r="X759" s="94" t="str">
        <f t="shared" si="128"/>
        <v/>
      </c>
      <c r="Y759" s="5"/>
      <c r="BK759" s="8"/>
      <c r="BL759" s="5"/>
      <c r="BM759" s="5"/>
      <c r="BN759" s="5"/>
      <c r="BO759" s="5"/>
      <c r="BP759" s="1"/>
      <c r="BQ759" s="1"/>
      <c r="BR759" s="1"/>
      <c r="BS759" s="1"/>
      <c r="BT759" s="1"/>
      <c r="BU759" s="4"/>
      <c r="BV759" s="1"/>
      <c r="BW759" s="3"/>
      <c r="BX759" s="4"/>
      <c r="BY759" s="5"/>
      <c r="BZ759" s="5"/>
      <c r="CA759" s="5"/>
      <c r="CB759" s="5"/>
      <c r="CC759" s="5"/>
      <c r="CD759" s="43"/>
    </row>
    <row r="760" spans="1:82" ht="15" customHeight="1" x14ac:dyDescent="0.25">
      <c r="A760" s="8"/>
      <c r="B760" s="5"/>
      <c r="C760" s="5"/>
      <c r="D760" s="5"/>
      <c r="E760" s="5"/>
      <c r="F760" s="94" t="str">
        <f t="shared" si="119"/>
        <v/>
      </c>
      <c r="G760" s="94" t="str">
        <f t="shared" si="120"/>
        <v/>
      </c>
      <c r="H760" s="127" t="str">
        <f>IF(A760&lt;&gt;"",IF(MID(C760,1,1)="c",$AS$26,IF(MID(C760,1,1)="r",$AS$41,IF(MID(C760,1,1)="p",#REF!,#REF!))),"")</f>
        <v/>
      </c>
      <c r="I760" s="92" t="str">
        <f t="shared" si="121"/>
        <v/>
      </c>
      <c r="J760" s="92" t="str">
        <f t="shared" si="122"/>
        <v/>
      </c>
      <c r="K760" s="92" t="str">
        <f t="shared" si="123"/>
        <v/>
      </c>
      <c r="L760" s="92" t="str">
        <f t="shared" si="124"/>
        <v/>
      </c>
      <c r="M760" s="95" t="str">
        <f>IF(A760&lt;&gt;"",IF(MID(C760,1,1)="c",SigmaEpsConcrete(I760,$AN$30:$AN$33,$AR$30:$AR$33,$AS$26,$AS$27,$AS$28,$AQ$20,$AU$19),""),"")</f>
        <v/>
      </c>
      <c r="N760" s="95" t="str">
        <f>IF(A760&lt;&gt;"",IF(MID(C760,1,1)="r",SigmaEpsReinf(J760,$AS$42:$AS$43,$AS$41,$AS$39,$AS$40,$AQ$38),""),"")</f>
        <v/>
      </c>
      <c r="Q760" s="92" t="str">
        <f t="shared" si="126"/>
        <v/>
      </c>
      <c r="R760" s="92" t="str">
        <f t="shared" si="127"/>
        <v/>
      </c>
      <c r="U760" s="5"/>
      <c r="V760" s="5"/>
      <c r="W760" s="94" t="str">
        <f t="shared" si="125"/>
        <v/>
      </c>
      <c r="X760" s="94" t="str">
        <f t="shared" si="128"/>
        <v/>
      </c>
      <c r="Y760" s="5"/>
      <c r="BK760" s="8"/>
      <c r="BL760" s="5"/>
      <c r="BM760" s="5"/>
      <c r="BN760" s="5"/>
      <c r="BO760" s="5"/>
      <c r="BP760" s="1"/>
      <c r="BQ760" s="1"/>
      <c r="BR760" s="1"/>
      <c r="BS760" s="1"/>
      <c r="BT760" s="1"/>
      <c r="BU760" s="4"/>
      <c r="BV760" s="1"/>
      <c r="BW760" s="3"/>
      <c r="BX760" s="4"/>
      <c r="BY760" s="5"/>
      <c r="BZ760" s="5"/>
      <c r="CA760" s="5"/>
      <c r="CB760" s="5"/>
      <c r="CC760" s="5"/>
      <c r="CD760" s="43"/>
    </row>
    <row r="761" spans="1:82" ht="15" customHeight="1" x14ac:dyDescent="0.25">
      <c r="A761" s="8"/>
      <c r="B761" s="5"/>
      <c r="C761" s="5"/>
      <c r="D761" s="5"/>
      <c r="E761" s="5"/>
      <c r="F761" s="94" t="str">
        <f t="shared" si="119"/>
        <v/>
      </c>
      <c r="G761" s="94" t="str">
        <f t="shared" si="120"/>
        <v/>
      </c>
      <c r="H761" s="127" t="str">
        <f>IF(A761&lt;&gt;"",IF(MID(C761,1,1)="c",$AS$26,IF(MID(C761,1,1)="r",$AS$41,IF(MID(C761,1,1)="p",#REF!,#REF!))),"")</f>
        <v/>
      </c>
      <c r="I761" s="92" t="str">
        <f t="shared" si="121"/>
        <v/>
      </c>
      <c r="J761" s="92" t="str">
        <f t="shared" si="122"/>
        <v/>
      </c>
      <c r="K761" s="92" t="str">
        <f t="shared" si="123"/>
        <v/>
      </c>
      <c r="L761" s="92" t="str">
        <f t="shared" si="124"/>
        <v/>
      </c>
      <c r="M761" s="95" t="str">
        <f>IF(A761&lt;&gt;"",IF(MID(C761,1,1)="c",SigmaEpsConcrete(I761,$AN$30:$AN$33,$AR$30:$AR$33,$AS$26,$AS$27,$AS$28,$AQ$20,$AU$19),""),"")</f>
        <v/>
      </c>
      <c r="N761" s="95" t="str">
        <f>IF(A761&lt;&gt;"",IF(MID(C761,1,1)="r",SigmaEpsReinf(J761,$AS$42:$AS$43,$AS$41,$AS$39,$AS$40,$AQ$38),""),"")</f>
        <v/>
      </c>
      <c r="Q761" s="92" t="str">
        <f t="shared" si="126"/>
        <v/>
      </c>
      <c r="R761" s="92" t="str">
        <f t="shared" si="127"/>
        <v/>
      </c>
      <c r="U761" s="5"/>
      <c r="V761" s="5"/>
      <c r="W761" s="94" t="str">
        <f t="shared" si="125"/>
        <v/>
      </c>
      <c r="X761" s="94" t="str">
        <f t="shared" si="128"/>
        <v/>
      </c>
      <c r="Y761" s="5"/>
      <c r="BK761" s="8"/>
      <c r="BL761" s="5"/>
      <c r="BM761" s="5"/>
      <c r="BN761" s="5"/>
      <c r="BO761" s="5"/>
      <c r="BP761" s="1"/>
      <c r="BQ761" s="1"/>
      <c r="BR761" s="1"/>
      <c r="BS761" s="1"/>
      <c r="BT761" s="1"/>
      <c r="BU761" s="4"/>
      <c r="BV761" s="1"/>
      <c r="BW761" s="3"/>
      <c r="BX761" s="4"/>
      <c r="BY761" s="5"/>
      <c r="BZ761" s="5"/>
      <c r="CA761" s="5"/>
      <c r="CB761" s="5"/>
      <c r="CC761" s="5"/>
      <c r="CD761" s="43"/>
    </row>
    <row r="762" spans="1:82" ht="15" customHeight="1" x14ac:dyDescent="0.25">
      <c r="A762" s="8"/>
      <c r="B762" s="5"/>
      <c r="C762" s="5"/>
      <c r="D762" s="5"/>
      <c r="E762" s="5"/>
      <c r="F762" s="94" t="str">
        <f t="shared" si="119"/>
        <v/>
      </c>
      <c r="G762" s="94" t="str">
        <f t="shared" si="120"/>
        <v/>
      </c>
      <c r="H762" s="127" t="str">
        <f>IF(A762&lt;&gt;"",IF(MID(C762,1,1)="c",$AS$26,IF(MID(C762,1,1)="r",$AS$41,IF(MID(C762,1,1)="p",#REF!,#REF!))),"")</f>
        <v/>
      </c>
      <c r="I762" s="92" t="str">
        <f t="shared" si="121"/>
        <v/>
      </c>
      <c r="J762" s="92" t="str">
        <f t="shared" si="122"/>
        <v/>
      </c>
      <c r="K762" s="92" t="str">
        <f t="shared" si="123"/>
        <v/>
      </c>
      <c r="L762" s="92" t="str">
        <f t="shared" si="124"/>
        <v/>
      </c>
      <c r="M762" s="95" t="str">
        <f>IF(A762&lt;&gt;"",IF(MID(C762,1,1)="c",SigmaEpsConcrete(I762,$AN$30:$AN$33,$AR$30:$AR$33,$AS$26,$AS$27,$AS$28,$AQ$20,$AU$19),""),"")</f>
        <v/>
      </c>
      <c r="N762" s="95" t="str">
        <f>IF(A762&lt;&gt;"",IF(MID(C762,1,1)="r",SigmaEpsReinf(J762,$AS$42:$AS$43,$AS$41,$AS$39,$AS$40,$AQ$38),""),"")</f>
        <v/>
      </c>
      <c r="Q762" s="92" t="str">
        <f t="shared" si="126"/>
        <v/>
      </c>
      <c r="R762" s="92" t="str">
        <f t="shared" si="127"/>
        <v/>
      </c>
      <c r="U762" s="5"/>
      <c r="V762" s="5"/>
      <c r="W762" s="94" t="str">
        <f t="shared" si="125"/>
        <v/>
      </c>
      <c r="X762" s="94" t="str">
        <f t="shared" si="128"/>
        <v/>
      </c>
      <c r="Y762" s="5"/>
      <c r="BK762" s="8"/>
      <c r="BL762" s="5"/>
      <c r="BM762" s="5"/>
      <c r="BN762" s="5"/>
      <c r="BO762" s="5"/>
      <c r="BP762" s="1"/>
      <c r="BQ762" s="1"/>
      <c r="BR762" s="1"/>
      <c r="BS762" s="1"/>
      <c r="BT762" s="1"/>
      <c r="BU762" s="4"/>
      <c r="BV762" s="1"/>
      <c r="BW762" s="3"/>
      <c r="BX762" s="4"/>
      <c r="BY762" s="5"/>
      <c r="BZ762" s="5"/>
      <c r="CA762" s="5"/>
      <c r="CB762" s="5"/>
      <c r="CC762" s="5"/>
      <c r="CD762" s="43"/>
    </row>
    <row r="763" spans="1:82" ht="15" customHeight="1" x14ac:dyDescent="0.25">
      <c r="A763" s="8"/>
      <c r="B763" s="5"/>
      <c r="C763" s="5"/>
      <c r="D763" s="5"/>
      <c r="E763" s="5"/>
      <c r="F763" s="94" t="str">
        <f t="shared" si="119"/>
        <v/>
      </c>
      <c r="G763" s="94" t="str">
        <f t="shared" si="120"/>
        <v/>
      </c>
      <c r="H763" s="127" t="str">
        <f>IF(A763&lt;&gt;"",IF(MID(C763,1,1)="c",$AS$26,IF(MID(C763,1,1)="r",$AS$41,IF(MID(C763,1,1)="p",#REF!,#REF!))),"")</f>
        <v/>
      </c>
      <c r="I763" s="92" t="str">
        <f t="shared" si="121"/>
        <v/>
      </c>
      <c r="J763" s="92" t="str">
        <f t="shared" si="122"/>
        <v/>
      </c>
      <c r="K763" s="92" t="str">
        <f t="shared" si="123"/>
        <v/>
      </c>
      <c r="L763" s="92" t="str">
        <f t="shared" si="124"/>
        <v/>
      </c>
      <c r="M763" s="95" t="str">
        <f>IF(A763&lt;&gt;"",IF(MID(C763,1,1)="c",SigmaEpsConcrete(I763,$AN$30:$AN$33,$AR$30:$AR$33,$AS$26,$AS$27,$AS$28,$AQ$20,$AU$19),""),"")</f>
        <v/>
      </c>
      <c r="N763" s="95" t="str">
        <f>IF(A763&lt;&gt;"",IF(MID(C763,1,1)="r",SigmaEpsReinf(J763,$AS$42:$AS$43,$AS$41,$AS$39,$AS$40,$AQ$38),""),"")</f>
        <v/>
      </c>
      <c r="Q763" s="92" t="str">
        <f t="shared" si="126"/>
        <v/>
      </c>
      <c r="R763" s="92" t="str">
        <f t="shared" si="127"/>
        <v/>
      </c>
      <c r="U763" s="5"/>
      <c r="V763" s="5"/>
      <c r="W763" s="94" t="str">
        <f t="shared" si="125"/>
        <v/>
      </c>
      <c r="X763" s="94" t="str">
        <f t="shared" si="128"/>
        <v/>
      </c>
      <c r="Y763" s="5"/>
      <c r="BK763" s="8"/>
      <c r="BL763" s="5"/>
      <c r="BM763" s="5"/>
      <c r="BN763" s="5"/>
      <c r="BO763" s="5"/>
      <c r="BP763" s="1"/>
      <c r="BQ763" s="1"/>
      <c r="BR763" s="1"/>
      <c r="BS763" s="1"/>
      <c r="BT763" s="1"/>
      <c r="BU763" s="4"/>
      <c r="BV763" s="1"/>
      <c r="BW763" s="3"/>
      <c r="BX763" s="4"/>
      <c r="BY763" s="5"/>
      <c r="BZ763" s="5"/>
      <c r="CA763" s="5"/>
      <c r="CB763" s="5"/>
      <c r="CC763" s="5"/>
      <c r="CD763" s="43"/>
    </row>
    <row r="764" spans="1:82" ht="15" customHeight="1" x14ac:dyDescent="0.25">
      <c r="A764" s="8"/>
      <c r="B764" s="5"/>
      <c r="C764" s="5"/>
      <c r="D764" s="5"/>
      <c r="E764" s="5"/>
      <c r="F764" s="94" t="str">
        <f t="shared" si="119"/>
        <v/>
      </c>
      <c r="G764" s="94" t="str">
        <f t="shared" si="120"/>
        <v/>
      </c>
      <c r="H764" s="127" t="str">
        <f>IF(A764&lt;&gt;"",IF(MID(C764,1,1)="c",$AS$26,IF(MID(C764,1,1)="r",$AS$41,IF(MID(C764,1,1)="p",#REF!,#REF!))),"")</f>
        <v/>
      </c>
      <c r="I764" s="92" t="str">
        <f t="shared" si="121"/>
        <v/>
      </c>
      <c r="J764" s="92" t="str">
        <f t="shared" si="122"/>
        <v/>
      </c>
      <c r="K764" s="92" t="str">
        <f t="shared" si="123"/>
        <v/>
      </c>
      <c r="L764" s="92" t="str">
        <f t="shared" si="124"/>
        <v/>
      </c>
      <c r="M764" s="95" t="str">
        <f>IF(A764&lt;&gt;"",IF(MID(C764,1,1)="c",SigmaEpsConcrete(I764,$AN$30:$AN$33,$AR$30:$AR$33,$AS$26,$AS$27,$AS$28,$AQ$20,$AU$19),""),"")</f>
        <v/>
      </c>
      <c r="N764" s="95" t="str">
        <f>IF(A764&lt;&gt;"",IF(MID(C764,1,1)="r",SigmaEpsReinf(J764,$AS$42:$AS$43,$AS$41,$AS$39,$AS$40,$AQ$38),""),"")</f>
        <v/>
      </c>
      <c r="Q764" s="92" t="str">
        <f t="shared" si="126"/>
        <v/>
      </c>
      <c r="R764" s="92" t="str">
        <f t="shared" si="127"/>
        <v/>
      </c>
      <c r="U764" s="5"/>
      <c r="V764" s="5"/>
      <c r="W764" s="94" t="str">
        <f t="shared" si="125"/>
        <v/>
      </c>
      <c r="X764" s="94" t="str">
        <f t="shared" si="128"/>
        <v/>
      </c>
      <c r="Y764" s="5"/>
      <c r="BK764" s="8"/>
      <c r="BL764" s="5"/>
      <c r="BM764" s="5"/>
      <c r="BN764" s="5"/>
      <c r="BO764" s="5"/>
      <c r="BP764" s="1"/>
      <c r="BQ764" s="1"/>
      <c r="BR764" s="1"/>
      <c r="BS764" s="1"/>
      <c r="BT764" s="1"/>
      <c r="BU764" s="4"/>
      <c r="BV764" s="1"/>
      <c r="BW764" s="3"/>
      <c r="BX764" s="4"/>
      <c r="BY764" s="5"/>
      <c r="BZ764" s="5"/>
      <c r="CA764" s="5"/>
      <c r="CB764" s="5"/>
      <c r="CC764" s="5"/>
      <c r="CD764" s="43"/>
    </row>
    <row r="765" spans="1:82" ht="15" customHeight="1" x14ac:dyDescent="0.25">
      <c r="A765" s="8"/>
      <c r="B765" s="5"/>
      <c r="C765" s="5"/>
      <c r="D765" s="5"/>
      <c r="E765" s="5"/>
      <c r="F765" s="94" t="str">
        <f t="shared" si="119"/>
        <v/>
      </c>
      <c r="G765" s="94" t="str">
        <f t="shared" si="120"/>
        <v/>
      </c>
      <c r="H765" s="127" t="str">
        <f>IF(A765&lt;&gt;"",IF(MID(C765,1,1)="c",$AS$26,IF(MID(C765,1,1)="r",$AS$41,IF(MID(C765,1,1)="p",#REF!,#REF!))),"")</f>
        <v/>
      </c>
      <c r="I765" s="92" t="str">
        <f t="shared" si="121"/>
        <v/>
      </c>
      <c r="J765" s="92" t="str">
        <f t="shared" si="122"/>
        <v/>
      </c>
      <c r="K765" s="92" t="str">
        <f t="shared" si="123"/>
        <v/>
      </c>
      <c r="L765" s="92" t="str">
        <f t="shared" si="124"/>
        <v/>
      </c>
      <c r="M765" s="95" t="str">
        <f>IF(A765&lt;&gt;"",IF(MID(C765,1,1)="c",SigmaEpsConcrete(I765,$AN$30:$AN$33,$AR$30:$AR$33,$AS$26,$AS$27,$AS$28,$AQ$20,$AU$19),""),"")</f>
        <v/>
      </c>
      <c r="N765" s="95" t="str">
        <f>IF(A765&lt;&gt;"",IF(MID(C765,1,1)="r",SigmaEpsReinf(J765,$AS$42:$AS$43,$AS$41,$AS$39,$AS$40,$AQ$38),""),"")</f>
        <v/>
      </c>
      <c r="Q765" s="92" t="str">
        <f t="shared" si="126"/>
        <v/>
      </c>
      <c r="R765" s="92" t="str">
        <f t="shared" si="127"/>
        <v/>
      </c>
      <c r="U765" s="5"/>
      <c r="V765" s="5"/>
      <c r="W765" s="94" t="str">
        <f t="shared" si="125"/>
        <v/>
      </c>
      <c r="X765" s="94" t="str">
        <f t="shared" si="128"/>
        <v/>
      </c>
      <c r="Y765" s="5"/>
      <c r="BK765" s="8"/>
      <c r="BL765" s="5"/>
      <c r="BM765" s="5"/>
      <c r="BN765" s="5"/>
      <c r="BO765" s="5"/>
      <c r="BP765" s="1"/>
      <c r="BQ765" s="1"/>
      <c r="BR765" s="1"/>
      <c r="BS765" s="1"/>
      <c r="BT765" s="1"/>
      <c r="BU765" s="4"/>
      <c r="BV765" s="1"/>
      <c r="BW765" s="3"/>
      <c r="BX765" s="4"/>
      <c r="BY765" s="5"/>
      <c r="BZ765" s="5"/>
      <c r="CA765" s="5"/>
      <c r="CB765" s="5"/>
      <c r="CC765" s="5"/>
      <c r="CD765" s="43"/>
    </row>
    <row r="766" spans="1:82" ht="15" customHeight="1" x14ac:dyDescent="0.25">
      <c r="A766" s="8"/>
      <c r="B766" s="5"/>
      <c r="C766" s="5"/>
      <c r="D766" s="5"/>
      <c r="E766" s="5"/>
      <c r="F766" s="94" t="str">
        <f t="shared" si="119"/>
        <v/>
      </c>
      <c r="G766" s="94" t="str">
        <f t="shared" si="120"/>
        <v/>
      </c>
      <c r="H766" s="127" t="str">
        <f>IF(A766&lt;&gt;"",IF(MID(C766,1,1)="c",$AS$26,IF(MID(C766,1,1)="r",$AS$41,IF(MID(C766,1,1)="p",#REF!,#REF!))),"")</f>
        <v/>
      </c>
      <c r="I766" s="92" t="str">
        <f t="shared" si="121"/>
        <v/>
      </c>
      <c r="J766" s="92" t="str">
        <f t="shared" si="122"/>
        <v/>
      </c>
      <c r="K766" s="92" t="str">
        <f t="shared" si="123"/>
        <v/>
      </c>
      <c r="L766" s="92" t="str">
        <f t="shared" si="124"/>
        <v/>
      </c>
      <c r="M766" s="95" t="str">
        <f>IF(A766&lt;&gt;"",IF(MID(C766,1,1)="c",SigmaEpsConcrete(I766,$AN$30:$AN$33,$AR$30:$AR$33,$AS$26,$AS$27,$AS$28,$AQ$20,$AU$19),""),"")</f>
        <v/>
      </c>
      <c r="N766" s="95" t="str">
        <f>IF(A766&lt;&gt;"",IF(MID(C766,1,1)="r",SigmaEpsReinf(J766,$AS$42:$AS$43,$AS$41,$AS$39,$AS$40,$AQ$38),""),"")</f>
        <v/>
      </c>
      <c r="Q766" s="92" t="str">
        <f t="shared" si="126"/>
        <v/>
      </c>
      <c r="R766" s="92" t="str">
        <f t="shared" si="127"/>
        <v/>
      </c>
      <c r="U766" s="5"/>
      <c r="V766" s="5"/>
      <c r="W766" s="94" t="str">
        <f t="shared" si="125"/>
        <v/>
      </c>
      <c r="X766" s="94" t="str">
        <f t="shared" si="128"/>
        <v/>
      </c>
      <c r="Y766" s="5"/>
      <c r="BK766" s="8"/>
      <c r="BL766" s="5"/>
      <c r="BM766" s="5"/>
      <c r="BN766" s="5"/>
      <c r="BO766" s="5"/>
      <c r="BP766" s="1"/>
      <c r="BQ766" s="1"/>
      <c r="BR766" s="1"/>
      <c r="BS766" s="1"/>
      <c r="BT766" s="1"/>
      <c r="BU766" s="4"/>
      <c r="BV766" s="1"/>
      <c r="BW766" s="3"/>
      <c r="BX766" s="4"/>
      <c r="BY766" s="5"/>
      <c r="BZ766" s="5"/>
      <c r="CA766" s="5"/>
      <c r="CB766" s="5"/>
      <c r="CC766" s="5"/>
      <c r="CD766" s="43"/>
    </row>
    <row r="767" spans="1:82" ht="15" customHeight="1" x14ac:dyDescent="0.25">
      <c r="A767" s="8"/>
      <c r="B767" s="5"/>
      <c r="C767" s="5"/>
      <c r="D767" s="5"/>
      <c r="E767" s="5"/>
      <c r="F767" s="94" t="str">
        <f t="shared" si="119"/>
        <v/>
      </c>
      <c r="G767" s="94" t="str">
        <f t="shared" si="120"/>
        <v/>
      </c>
      <c r="H767" s="127" t="str">
        <f>IF(A767&lt;&gt;"",IF(MID(C767,1,1)="c",$AS$26,IF(MID(C767,1,1)="r",$AS$41,IF(MID(C767,1,1)="p",#REF!,#REF!))),"")</f>
        <v/>
      </c>
      <c r="I767" s="92" t="str">
        <f t="shared" si="121"/>
        <v/>
      </c>
      <c r="J767" s="92" t="str">
        <f t="shared" si="122"/>
        <v/>
      </c>
      <c r="K767" s="92" t="str">
        <f t="shared" si="123"/>
        <v/>
      </c>
      <c r="L767" s="92" t="str">
        <f t="shared" si="124"/>
        <v/>
      </c>
      <c r="M767" s="95" t="str">
        <f>IF(A767&lt;&gt;"",IF(MID(C767,1,1)="c",SigmaEpsConcrete(I767,$AN$30:$AN$33,$AR$30:$AR$33,$AS$26,$AS$27,$AS$28,$AQ$20,$AU$19),""),"")</f>
        <v/>
      </c>
      <c r="N767" s="95" t="str">
        <f>IF(A767&lt;&gt;"",IF(MID(C767,1,1)="r",SigmaEpsReinf(J767,$AS$42:$AS$43,$AS$41,$AS$39,$AS$40,$AQ$38),""),"")</f>
        <v/>
      </c>
      <c r="Q767" s="92" t="str">
        <f t="shared" si="126"/>
        <v/>
      </c>
      <c r="R767" s="92" t="str">
        <f t="shared" si="127"/>
        <v/>
      </c>
      <c r="U767" s="5"/>
      <c r="V767" s="5"/>
      <c r="W767" s="94" t="str">
        <f t="shared" si="125"/>
        <v/>
      </c>
      <c r="X767" s="94" t="str">
        <f t="shared" si="128"/>
        <v/>
      </c>
      <c r="Y767" s="5"/>
      <c r="BK767" s="8"/>
      <c r="BL767" s="5"/>
      <c r="BM767" s="5"/>
      <c r="BN767" s="5"/>
      <c r="BO767" s="5"/>
      <c r="BP767" s="1"/>
      <c r="BQ767" s="1"/>
      <c r="BR767" s="1"/>
      <c r="BS767" s="1"/>
      <c r="BT767" s="1"/>
      <c r="BU767" s="4"/>
      <c r="BV767" s="1"/>
      <c r="BW767" s="3"/>
      <c r="BX767" s="4"/>
      <c r="BY767" s="5"/>
      <c r="BZ767" s="5"/>
      <c r="CA767" s="5"/>
      <c r="CB767" s="5"/>
      <c r="CC767" s="5"/>
      <c r="CD767" s="43"/>
    </row>
    <row r="768" spans="1:82" ht="15" customHeight="1" x14ac:dyDescent="0.25">
      <c r="A768" s="8"/>
      <c r="B768" s="5"/>
      <c r="C768" s="5"/>
      <c r="D768" s="5"/>
      <c r="E768" s="5"/>
      <c r="F768" s="94" t="str">
        <f t="shared" si="119"/>
        <v/>
      </c>
      <c r="G768" s="94" t="str">
        <f t="shared" si="120"/>
        <v/>
      </c>
      <c r="H768" s="127" t="str">
        <f>IF(A768&lt;&gt;"",IF(MID(C768,1,1)="c",$AS$26,IF(MID(C768,1,1)="r",$AS$41,IF(MID(C768,1,1)="p",#REF!,#REF!))),"")</f>
        <v/>
      </c>
      <c r="I768" s="92" t="str">
        <f t="shared" si="121"/>
        <v/>
      </c>
      <c r="J768" s="92" t="str">
        <f t="shared" si="122"/>
        <v/>
      </c>
      <c r="K768" s="92" t="str">
        <f t="shared" si="123"/>
        <v/>
      </c>
      <c r="L768" s="92" t="str">
        <f t="shared" si="124"/>
        <v/>
      </c>
      <c r="M768" s="95" t="str">
        <f>IF(A768&lt;&gt;"",IF(MID(C768,1,1)="c",SigmaEpsConcrete(I768,$AN$30:$AN$33,$AR$30:$AR$33,$AS$26,$AS$27,$AS$28,$AQ$20,$AU$19),""),"")</f>
        <v/>
      </c>
      <c r="N768" s="95" t="str">
        <f>IF(A768&lt;&gt;"",IF(MID(C768,1,1)="r",SigmaEpsReinf(J768,$AS$42:$AS$43,$AS$41,$AS$39,$AS$40,$AQ$38),""),"")</f>
        <v/>
      </c>
      <c r="Q768" s="92" t="str">
        <f t="shared" si="126"/>
        <v/>
      </c>
      <c r="R768" s="92" t="str">
        <f t="shared" si="127"/>
        <v/>
      </c>
      <c r="U768" s="5"/>
      <c r="V768" s="5"/>
      <c r="W768" s="94" t="str">
        <f t="shared" si="125"/>
        <v/>
      </c>
      <c r="X768" s="94" t="str">
        <f t="shared" si="128"/>
        <v/>
      </c>
      <c r="Y768" s="5"/>
      <c r="BK768" s="8"/>
      <c r="BL768" s="5"/>
      <c r="BM768" s="5"/>
      <c r="BN768" s="5"/>
      <c r="BO768" s="5"/>
      <c r="BP768" s="1"/>
      <c r="BQ768" s="1"/>
      <c r="BR768" s="1"/>
      <c r="BS768" s="1"/>
      <c r="BT768" s="1"/>
      <c r="BU768" s="4"/>
      <c r="BV768" s="1"/>
      <c r="BW768" s="3"/>
      <c r="BX768" s="4"/>
      <c r="BY768" s="5"/>
      <c r="BZ768" s="5"/>
      <c r="CA768" s="5"/>
      <c r="CB768" s="5"/>
      <c r="CC768" s="5"/>
      <c r="CD768" s="43"/>
    </row>
    <row r="769" spans="1:82" ht="15" customHeight="1" x14ac:dyDescent="0.25">
      <c r="A769" s="8"/>
      <c r="B769" s="5"/>
      <c r="C769" s="5"/>
      <c r="D769" s="5"/>
      <c r="E769" s="5"/>
      <c r="F769" s="94" t="str">
        <f t="shared" si="119"/>
        <v/>
      </c>
      <c r="G769" s="94" t="str">
        <f t="shared" si="120"/>
        <v/>
      </c>
      <c r="H769" s="127" t="str">
        <f>IF(A769&lt;&gt;"",IF(MID(C769,1,1)="c",$AS$26,IF(MID(C769,1,1)="r",$AS$41,IF(MID(C769,1,1)="p",#REF!,#REF!))),"")</f>
        <v/>
      </c>
      <c r="I769" s="92" t="str">
        <f t="shared" si="121"/>
        <v/>
      </c>
      <c r="J769" s="92" t="str">
        <f t="shared" si="122"/>
        <v/>
      </c>
      <c r="K769" s="92" t="str">
        <f t="shared" si="123"/>
        <v/>
      </c>
      <c r="L769" s="92" t="str">
        <f t="shared" si="124"/>
        <v/>
      </c>
      <c r="M769" s="95" t="str">
        <f>IF(A769&lt;&gt;"",IF(MID(C769,1,1)="c",SigmaEpsConcrete(I769,$AN$30:$AN$33,$AR$30:$AR$33,$AS$26,$AS$27,$AS$28,$AQ$20,$AU$19),""),"")</f>
        <v/>
      </c>
      <c r="N769" s="95" t="str">
        <f>IF(A769&lt;&gt;"",IF(MID(C769,1,1)="r",SigmaEpsReinf(J769,$AS$42:$AS$43,$AS$41,$AS$39,$AS$40,$AQ$38),""),"")</f>
        <v/>
      </c>
      <c r="Q769" s="92" t="str">
        <f t="shared" si="126"/>
        <v/>
      </c>
      <c r="R769" s="92" t="str">
        <f t="shared" si="127"/>
        <v/>
      </c>
      <c r="U769" s="5"/>
      <c r="V769" s="5"/>
      <c r="W769" s="94" t="str">
        <f t="shared" si="125"/>
        <v/>
      </c>
      <c r="X769" s="94" t="str">
        <f t="shared" si="128"/>
        <v/>
      </c>
      <c r="Y769" s="5"/>
      <c r="BK769" s="8"/>
      <c r="BL769" s="5"/>
      <c r="BM769" s="5"/>
      <c r="BN769" s="5"/>
      <c r="BO769" s="5"/>
      <c r="BP769" s="1"/>
      <c r="BQ769" s="1"/>
      <c r="BR769" s="1"/>
      <c r="BS769" s="1"/>
      <c r="BT769" s="1"/>
      <c r="BU769" s="4"/>
      <c r="BV769" s="1"/>
      <c r="BW769" s="3"/>
      <c r="BX769" s="4"/>
      <c r="BY769" s="5"/>
      <c r="BZ769" s="5"/>
      <c r="CA769" s="5"/>
      <c r="CB769" s="5"/>
      <c r="CC769" s="5"/>
      <c r="CD769" s="43"/>
    </row>
    <row r="770" spans="1:82" ht="15" customHeight="1" x14ac:dyDescent="0.25">
      <c r="A770" s="8"/>
      <c r="B770" s="5"/>
      <c r="C770" s="5"/>
      <c r="D770" s="5"/>
      <c r="E770" s="5"/>
      <c r="F770" s="94" t="str">
        <f t="shared" si="119"/>
        <v/>
      </c>
      <c r="G770" s="94" t="str">
        <f t="shared" si="120"/>
        <v/>
      </c>
      <c r="H770" s="127" t="str">
        <f>IF(A770&lt;&gt;"",IF(MID(C770,1,1)="c",$AS$26,IF(MID(C770,1,1)="r",$AS$41,IF(MID(C770,1,1)="p",#REF!,#REF!))),"")</f>
        <v/>
      </c>
      <c r="I770" s="92" t="str">
        <f t="shared" si="121"/>
        <v/>
      </c>
      <c r="J770" s="92" t="str">
        <f t="shared" si="122"/>
        <v/>
      </c>
      <c r="K770" s="92" t="str">
        <f t="shared" si="123"/>
        <v/>
      </c>
      <c r="L770" s="92" t="str">
        <f t="shared" si="124"/>
        <v/>
      </c>
      <c r="M770" s="95" t="str">
        <f>IF(A770&lt;&gt;"",IF(MID(C770,1,1)="c",SigmaEpsConcrete(I770,$AN$30:$AN$33,$AR$30:$AR$33,$AS$26,$AS$27,$AS$28,$AQ$20,$AU$19),""),"")</f>
        <v/>
      </c>
      <c r="N770" s="95" t="str">
        <f>IF(A770&lt;&gt;"",IF(MID(C770,1,1)="r",SigmaEpsReinf(J770,$AS$42:$AS$43,$AS$41,$AS$39,$AS$40,$AQ$38),""),"")</f>
        <v/>
      </c>
      <c r="Q770" s="92" t="str">
        <f t="shared" si="126"/>
        <v/>
      </c>
      <c r="R770" s="92" t="str">
        <f t="shared" si="127"/>
        <v/>
      </c>
      <c r="U770" s="5"/>
      <c r="V770" s="5"/>
      <c r="W770" s="94" t="str">
        <f t="shared" si="125"/>
        <v/>
      </c>
      <c r="X770" s="94" t="str">
        <f t="shared" si="128"/>
        <v/>
      </c>
      <c r="Y770" s="5"/>
      <c r="BK770" s="8"/>
      <c r="BL770" s="5"/>
      <c r="BM770" s="5"/>
      <c r="BN770" s="5"/>
      <c r="BO770" s="5"/>
      <c r="BP770" s="1"/>
      <c r="BQ770" s="1"/>
      <c r="BR770" s="1"/>
      <c r="BS770" s="1"/>
      <c r="BT770" s="1"/>
      <c r="BU770" s="4"/>
      <c r="BV770" s="1"/>
      <c r="BW770" s="3"/>
      <c r="BX770" s="4"/>
      <c r="BY770" s="5"/>
      <c r="BZ770" s="5"/>
      <c r="CA770" s="5"/>
      <c r="CB770" s="5"/>
      <c r="CC770" s="5"/>
      <c r="CD770" s="43"/>
    </row>
    <row r="771" spans="1:82" ht="15" customHeight="1" x14ac:dyDescent="0.25">
      <c r="A771" s="8"/>
      <c r="B771" s="5"/>
      <c r="C771" s="5"/>
      <c r="D771" s="5"/>
      <c r="E771" s="5"/>
      <c r="F771" s="94" t="str">
        <f t="shared" si="119"/>
        <v/>
      </c>
      <c r="G771" s="94" t="str">
        <f t="shared" si="120"/>
        <v/>
      </c>
      <c r="H771" s="127" t="str">
        <f>IF(A771&lt;&gt;"",IF(MID(C771,1,1)="c",$AS$26,IF(MID(C771,1,1)="r",$AS$41,IF(MID(C771,1,1)="p",#REF!,#REF!))),"")</f>
        <v/>
      </c>
      <c r="I771" s="92" t="str">
        <f t="shared" si="121"/>
        <v/>
      </c>
      <c r="J771" s="92" t="str">
        <f t="shared" si="122"/>
        <v/>
      </c>
      <c r="K771" s="92" t="str">
        <f t="shared" si="123"/>
        <v/>
      </c>
      <c r="L771" s="92" t="str">
        <f t="shared" si="124"/>
        <v/>
      </c>
      <c r="M771" s="95" t="str">
        <f>IF(A771&lt;&gt;"",IF(MID(C771,1,1)="c",SigmaEpsConcrete(I771,$AN$30:$AN$33,$AR$30:$AR$33,$AS$26,$AS$27,$AS$28,$AQ$20,$AU$19),""),"")</f>
        <v/>
      </c>
      <c r="N771" s="95" t="str">
        <f>IF(A771&lt;&gt;"",IF(MID(C771,1,1)="r",SigmaEpsReinf(J771,$AS$42:$AS$43,$AS$41,$AS$39,$AS$40,$AQ$38),""),"")</f>
        <v/>
      </c>
      <c r="Q771" s="92" t="str">
        <f t="shared" si="126"/>
        <v/>
      </c>
      <c r="R771" s="92" t="str">
        <f t="shared" si="127"/>
        <v/>
      </c>
      <c r="U771" s="5"/>
      <c r="V771" s="5"/>
      <c r="W771" s="94" t="str">
        <f t="shared" si="125"/>
        <v/>
      </c>
      <c r="X771" s="94" t="str">
        <f t="shared" si="128"/>
        <v/>
      </c>
      <c r="Y771" s="5"/>
      <c r="BK771" s="8"/>
      <c r="BL771" s="5"/>
      <c r="BM771" s="5"/>
      <c r="BN771" s="5"/>
      <c r="BO771" s="5"/>
      <c r="BP771" s="1"/>
      <c r="BQ771" s="1"/>
      <c r="BR771" s="1"/>
      <c r="BS771" s="1"/>
      <c r="BT771" s="1"/>
      <c r="BU771" s="4"/>
      <c r="BV771" s="1"/>
      <c r="BW771" s="3"/>
      <c r="BX771" s="4"/>
      <c r="BY771" s="5"/>
      <c r="BZ771" s="5"/>
      <c r="CA771" s="5"/>
      <c r="CB771" s="5"/>
      <c r="CC771" s="5"/>
      <c r="CD771" s="43"/>
    </row>
    <row r="772" spans="1:82" ht="15" customHeight="1" x14ac:dyDescent="0.25">
      <c r="A772" s="8"/>
      <c r="B772" s="5"/>
      <c r="C772" s="5"/>
      <c r="D772" s="5"/>
      <c r="E772" s="5"/>
      <c r="F772" s="94" t="str">
        <f t="shared" si="119"/>
        <v/>
      </c>
      <c r="G772" s="94" t="str">
        <f t="shared" si="120"/>
        <v/>
      </c>
      <c r="H772" s="127" t="str">
        <f>IF(A772&lt;&gt;"",IF(MID(C772,1,1)="c",$AS$26,IF(MID(C772,1,1)="r",$AS$41,IF(MID(C772,1,1)="p",#REF!,#REF!))),"")</f>
        <v/>
      </c>
      <c r="I772" s="92" t="str">
        <f t="shared" si="121"/>
        <v/>
      </c>
      <c r="J772" s="92" t="str">
        <f t="shared" si="122"/>
        <v/>
      </c>
      <c r="K772" s="92" t="str">
        <f t="shared" si="123"/>
        <v/>
      </c>
      <c r="L772" s="92" t="str">
        <f t="shared" si="124"/>
        <v/>
      </c>
      <c r="M772" s="95" t="str">
        <f>IF(A772&lt;&gt;"",IF(MID(C772,1,1)="c",SigmaEpsConcrete(I772,$AN$30:$AN$33,$AR$30:$AR$33,$AS$26,$AS$27,$AS$28,$AQ$20,$AU$19),""),"")</f>
        <v/>
      </c>
      <c r="N772" s="95" t="str">
        <f>IF(A772&lt;&gt;"",IF(MID(C772,1,1)="r",SigmaEpsReinf(J772,$AS$42:$AS$43,$AS$41,$AS$39,$AS$40,$AQ$38),""),"")</f>
        <v/>
      </c>
      <c r="Q772" s="92" t="str">
        <f t="shared" si="126"/>
        <v/>
      </c>
      <c r="R772" s="92" t="str">
        <f t="shared" si="127"/>
        <v/>
      </c>
      <c r="U772" s="5"/>
      <c r="V772" s="5"/>
      <c r="W772" s="94" t="str">
        <f t="shared" si="125"/>
        <v/>
      </c>
      <c r="X772" s="94" t="str">
        <f t="shared" si="128"/>
        <v/>
      </c>
      <c r="Y772" s="5"/>
      <c r="BK772" s="8"/>
      <c r="BL772" s="5"/>
      <c r="BM772" s="5"/>
      <c r="BN772" s="5"/>
      <c r="BO772" s="5"/>
      <c r="BP772" s="1"/>
      <c r="BQ772" s="1"/>
      <c r="BR772" s="1"/>
      <c r="BS772" s="1"/>
      <c r="BT772" s="1"/>
      <c r="BU772" s="4"/>
      <c r="BV772" s="1"/>
      <c r="BW772" s="3"/>
      <c r="BX772" s="4"/>
      <c r="BY772" s="5"/>
      <c r="BZ772" s="5"/>
      <c r="CA772" s="5"/>
      <c r="CB772" s="5"/>
      <c r="CC772" s="5"/>
      <c r="CD772" s="43"/>
    </row>
    <row r="773" spans="1:82" ht="15" customHeight="1" x14ac:dyDescent="0.25">
      <c r="A773" s="8"/>
      <c r="B773" s="5"/>
      <c r="C773" s="5"/>
      <c r="D773" s="5"/>
      <c r="E773" s="5"/>
      <c r="F773" s="94" t="str">
        <f t="shared" si="119"/>
        <v/>
      </c>
      <c r="G773" s="94" t="str">
        <f t="shared" si="120"/>
        <v/>
      </c>
      <c r="H773" s="127" t="str">
        <f>IF(A773&lt;&gt;"",IF(MID(C773,1,1)="c",$AS$26,IF(MID(C773,1,1)="r",$AS$41,IF(MID(C773,1,1)="p",#REF!,#REF!))),"")</f>
        <v/>
      </c>
      <c r="I773" s="92" t="str">
        <f t="shared" si="121"/>
        <v/>
      </c>
      <c r="J773" s="92" t="str">
        <f t="shared" si="122"/>
        <v/>
      </c>
      <c r="K773" s="92" t="str">
        <f t="shared" si="123"/>
        <v/>
      </c>
      <c r="L773" s="92" t="str">
        <f t="shared" si="124"/>
        <v/>
      </c>
      <c r="M773" s="95" t="str">
        <f>IF(A773&lt;&gt;"",IF(MID(C773,1,1)="c",SigmaEpsConcrete(I773,$AN$30:$AN$33,$AR$30:$AR$33,$AS$26,$AS$27,$AS$28,$AQ$20,$AU$19),""),"")</f>
        <v/>
      </c>
      <c r="N773" s="95" t="str">
        <f>IF(A773&lt;&gt;"",IF(MID(C773,1,1)="r",SigmaEpsReinf(J773,$AS$42:$AS$43,$AS$41,$AS$39,$AS$40,$AQ$38),""),"")</f>
        <v/>
      </c>
      <c r="Q773" s="92" t="str">
        <f t="shared" si="126"/>
        <v/>
      </c>
      <c r="R773" s="92" t="str">
        <f t="shared" si="127"/>
        <v/>
      </c>
      <c r="U773" s="5"/>
      <c r="V773" s="5"/>
      <c r="W773" s="94" t="str">
        <f t="shared" si="125"/>
        <v/>
      </c>
      <c r="X773" s="94" t="str">
        <f t="shared" si="128"/>
        <v/>
      </c>
      <c r="Y773" s="5"/>
      <c r="BK773" s="8"/>
      <c r="BL773" s="5"/>
      <c r="BM773" s="5"/>
      <c r="BN773" s="5"/>
      <c r="BO773" s="5"/>
      <c r="BP773" s="1"/>
      <c r="BQ773" s="1"/>
      <c r="BR773" s="1"/>
      <c r="BS773" s="1"/>
      <c r="BT773" s="1"/>
      <c r="BU773" s="4"/>
      <c r="BV773" s="1"/>
      <c r="BW773" s="3"/>
      <c r="BX773" s="4"/>
      <c r="BY773" s="5"/>
      <c r="BZ773" s="5"/>
      <c r="CA773" s="5"/>
      <c r="CB773" s="5"/>
      <c r="CC773" s="5"/>
      <c r="CD773" s="43"/>
    </row>
    <row r="774" spans="1:82" ht="15" customHeight="1" x14ac:dyDescent="0.25">
      <c r="A774" s="8"/>
      <c r="B774" s="5"/>
      <c r="C774" s="5"/>
      <c r="D774" s="5"/>
      <c r="E774" s="5"/>
      <c r="F774" s="94" t="str">
        <f t="shared" si="119"/>
        <v/>
      </c>
      <c r="G774" s="94" t="str">
        <f t="shared" si="120"/>
        <v/>
      </c>
      <c r="H774" s="127" t="str">
        <f>IF(A774&lt;&gt;"",IF(MID(C774,1,1)="c",$AS$26,IF(MID(C774,1,1)="r",$AS$41,IF(MID(C774,1,1)="p",#REF!,#REF!))),"")</f>
        <v/>
      </c>
      <c r="I774" s="92" t="str">
        <f t="shared" si="121"/>
        <v/>
      </c>
      <c r="J774" s="92" t="str">
        <f t="shared" si="122"/>
        <v/>
      </c>
      <c r="K774" s="92" t="str">
        <f t="shared" si="123"/>
        <v/>
      </c>
      <c r="L774" s="92" t="str">
        <f t="shared" si="124"/>
        <v/>
      </c>
      <c r="M774" s="95" t="str">
        <f>IF(A774&lt;&gt;"",IF(MID(C774,1,1)="c",SigmaEpsConcrete(I774,$AN$30:$AN$33,$AR$30:$AR$33,$AS$26,$AS$27,$AS$28,$AQ$20,$AU$19),""),"")</f>
        <v/>
      </c>
      <c r="N774" s="95" t="str">
        <f>IF(A774&lt;&gt;"",IF(MID(C774,1,1)="r",SigmaEpsReinf(J774,$AS$42:$AS$43,$AS$41,$AS$39,$AS$40,$AQ$38),""),"")</f>
        <v/>
      </c>
      <c r="Q774" s="92" t="str">
        <f t="shared" si="126"/>
        <v/>
      </c>
      <c r="R774" s="92" t="str">
        <f t="shared" si="127"/>
        <v/>
      </c>
      <c r="U774" s="5"/>
      <c r="V774" s="5"/>
      <c r="W774" s="94" t="str">
        <f t="shared" si="125"/>
        <v/>
      </c>
      <c r="X774" s="94" t="str">
        <f t="shared" si="128"/>
        <v/>
      </c>
      <c r="Y774" s="5"/>
      <c r="BK774" s="8"/>
      <c r="BL774" s="5"/>
      <c r="BM774" s="5"/>
      <c r="BN774" s="5"/>
      <c r="BO774" s="5"/>
      <c r="BP774" s="1"/>
      <c r="BQ774" s="1"/>
      <c r="BR774" s="1"/>
      <c r="BS774" s="1"/>
      <c r="BT774" s="1"/>
      <c r="BU774" s="4"/>
      <c r="BV774" s="1"/>
      <c r="BW774" s="3"/>
      <c r="BX774" s="4"/>
      <c r="BY774" s="5"/>
      <c r="BZ774" s="5"/>
      <c r="CA774" s="5"/>
      <c r="CB774" s="5"/>
      <c r="CC774" s="5"/>
      <c r="CD774" s="43"/>
    </row>
    <row r="775" spans="1:82" ht="15" customHeight="1" x14ac:dyDescent="0.25">
      <c r="A775" s="8"/>
      <c r="B775" s="5"/>
      <c r="C775" s="5"/>
      <c r="D775" s="5"/>
      <c r="E775" s="5"/>
      <c r="F775" s="94" t="str">
        <f t="shared" si="119"/>
        <v/>
      </c>
      <c r="G775" s="94" t="str">
        <f t="shared" si="120"/>
        <v/>
      </c>
      <c r="H775" s="127" t="str">
        <f>IF(A775&lt;&gt;"",IF(MID(C775,1,1)="c",$AS$26,IF(MID(C775,1,1)="r",$AS$41,IF(MID(C775,1,1)="p",#REF!,#REF!))),"")</f>
        <v/>
      </c>
      <c r="I775" s="92" t="str">
        <f t="shared" si="121"/>
        <v/>
      </c>
      <c r="J775" s="92" t="str">
        <f t="shared" si="122"/>
        <v/>
      </c>
      <c r="K775" s="92" t="str">
        <f t="shared" si="123"/>
        <v/>
      </c>
      <c r="L775" s="92" t="str">
        <f t="shared" si="124"/>
        <v/>
      </c>
      <c r="M775" s="95" t="str">
        <f>IF(A775&lt;&gt;"",IF(MID(C775,1,1)="c",SigmaEpsConcrete(I775,$AN$30:$AN$33,$AR$30:$AR$33,$AS$26,$AS$27,$AS$28,$AQ$20,$AU$19),""),"")</f>
        <v/>
      </c>
      <c r="N775" s="95" t="str">
        <f>IF(A775&lt;&gt;"",IF(MID(C775,1,1)="r",SigmaEpsReinf(J775,$AS$42:$AS$43,$AS$41,$AS$39,$AS$40,$AQ$38),""),"")</f>
        <v/>
      </c>
      <c r="Q775" s="92" t="str">
        <f t="shared" si="126"/>
        <v/>
      </c>
      <c r="R775" s="92" t="str">
        <f t="shared" si="127"/>
        <v/>
      </c>
      <c r="U775" s="5"/>
      <c r="V775" s="5"/>
      <c r="W775" s="94" t="str">
        <f t="shared" si="125"/>
        <v/>
      </c>
      <c r="X775" s="94" t="str">
        <f t="shared" si="128"/>
        <v/>
      </c>
      <c r="Y775" s="5"/>
      <c r="BK775" s="8"/>
      <c r="BL775" s="5"/>
      <c r="BM775" s="5"/>
      <c r="BN775" s="5"/>
      <c r="BO775" s="5"/>
      <c r="BP775" s="1"/>
      <c r="BQ775" s="1"/>
      <c r="BR775" s="1"/>
      <c r="BS775" s="1"/>
      <c r="BT775" s="1"/>
      <c r="BU775" s="4"/>
      <c r="BV775" s="1"/>
      <c r="BW775" s="3"/>
      <c r="BX775" s="4"/>
      <c r="BY775" s="5"/>
      <c r="BZ775" s="5"/>
      <c r="CA775" s="5"/>
      <c r="CB775" s="5"/>
      <c r="CC775" s="5"/>
      <c r="CD775" s="43"/>
    </row>
    <row r="776" spans="1:82" ht="15" customHeight="1" x14ac:dyDescent="0.25">
      <c r="A776" s="8"/>
      <c r="B776" s="5"/>
      <c r="C776" s="5"/>
      <c r="D776" s="5"/>
      <c r="E776" s="5"/>
      <c r="F776" s="94" t="str">
        <f t="shared" si="119"/>
        <v/>
      </c>
      <c r="G776" s="94" t="str">
        <f t="shared" si="120"/>
        <v/>
      </c>
      <c r="H776" s="127" t="str">
        <f>IF(A776&lt;&gt;"",IF(MID(C776,1,1)="c",$AS$26,IF(MID(C776,1,1)="r",$AS$41,IF(MID(C776,1,1)="p",#REF!,#REF!))),"")</f>
        <v/>
      </c>
      <c r="I776" s="92" t="str">
        <f t="shared" si="121"/>
        <v/>
      </c>
      <c r="J776" s="92" t="str">
        <f t="shared" si="122"/>
        <v/>
      </c>
      <c r="K776" s="92" t="str">
        <f t="shared" si="123"/>
        <v/>
      </c>
      <c r="L776" s="92" t="str">
        <f t="shared" si="124"/>
        <v/>
      </c>
      <c r="M776" s="95" t="str">
        <f>IF(A776&lt;&gt;"",IF(MID(C776,1,1)="c",SigmaEpsConcrete(I776,$AN$30:$AN$33,$AR$30:$AR$33,$AS$26,$AS$27,$AS$28,$AQ$20,$AU$19),""),"")</f>
        <v/>
      </c>
      <c r="N776" s="95" t="str">
        <f>IF(A776&lt;&gt;"",IF(MID(C776,1,1)="r",SigmaEpsReinf(J776,$AS$42:$AS$43,$AS$41,$AS$39,$AS$40,$AQ$38),""),"")</f>
        <v/>
      </c>
      <c r="Q776" s="92" t="str">
        <f t="shared" si="126"/>
        <v/>
      </c>
      <c r="R776" s="92" t="str">
        <f t="shared" si="127"/>
        <v/>
      </c>
      <c r="U776" s="5"/>
      <c r="V776" s="5"/>
      <c r="W776" s="94" t="str">
        <f t="shared" si="125"/>
        <v/>
      </c>
      <c r="X776" s="94" t="str">
        <f t="shared" si="128"/>
        <v/>
      </c>
      <c r="Y776" s="5"/>
      <c r="BK776" s="8"/>
      <c r="BL776" s="5"/>
      <c r="BM776" s="5"/>
      <c r="BN776" s="5"/>
      <c r="BO776" s="5"/>
      <c r="BP776" s="1"/>
      <c r="BQ776" s="1"/>
      <c r="BR776" s="1"/>
      <c r="BS776" s="1"/>
      <c r="BT776" s="1"/>
      <c r="BU776" s="4"/>
      <c r="BV776" s="1"/>
      <c r="BW776" s="3"/>
      <c r="BX776" s="4"/>
      <c r="BY776" s="5"/>
      <c r="BZ776" s="5"/>
      <c r="CA776" s="5"/>
      <c r="CB776" s="5"/>
      <c r="CC776" s="5"/>
      <c r="CD776" s="43"/>
    </row>
    <row r="777" spans="1:82" ht="15" customHeight="1" x14ac:dyDescent="0.25">
      <c r="A777" s="8"/>
      <c r="B777" s="5"/>
      <c r="C777" s="5"/>
      <c r="D777" s="5"/>
      <c r="E777" s="5"/>
      <c r="F777" s="94" t="str">
        <f t="shared" si="119"/>
        <v/>
      </c>
      <c r="G777" s="94" t="str">
        <f t="shared" si="120"/>
        <v/>
      </c>
      <c r="H777" s="127" t="str">
        <f>IF(A777&lt;&gt;"",IF(MID(C777,1,1)="c",$AS$26,IF(MID(C777,1,1)="r",$AS$41,IF(MID(C777,1,1)="p",#REF!,#REF!))),"")</f>
        <v/>
      </c>
      <c r="I777" s="92" t="str">
        <f t="shared" si="121"/>
        <v/>
      </c>
      <c r="J777" s="92" t="str">
        <f t="shared" si="122"/>
        <v/>
      </c>
      <c r="K777" s="92" t="str">
        <f t="shared" si="123"/>
        <v/>
      </c>
      <c r="L777" s="92" t="str">
        <f t="shared" si="124"/>
        <v/>
      </c>
      <c r="M777" s="95" t="str">
        <f>IF(A777&lt;&gt;"",IF(MID(C777,1,1)="c",SigmaEpsConcrete(I777,$AN$30:$AN$33,$AR$30:$AR$33,$AS$26,$AS$27,$AS$28,$AQ$20,$AU$19),""),"")</f>
        <v/>
      </c>
      <c r="N777" s="95" t="str">
        <f>IF(A777&lt;&gt;"",IF(MID(C777,1,1)="r",SigmaEpsReinf(J777,$AS$42:$AS$43,$AS$41,$AS$39,$AS$40,$AQ$38),""),"")</f>
        <v/>
      </c>
      <c r="Q777" s="92" t="str">
        <f t="shared" si="126"/>
        <v/>
      </c>
      <c r="R777" s="92" t="str">
        <f t="shared" si="127"/>
        <v/>
      </c>
      <c r="U777" s="5"/>
      <c r="V777" s="5"/>
      <c r="W777" s="94" t="str">
        <f t="shared" si="125"/>
        <v/>
      </c>
      <c r="X777" s="94" t="str">
        <f t="shared" si="128"/>
        <v/>
      </c>
      <c r="Y777" s="5"/>
      <c r="BK777" s="8"/>
      <c r="BL777" s="5"/>
      <c r="BM777" s="5"/>
      <c r="BN777" s="5"/>
      <c r="BO777" s="5"/>
      <c r="BP777" s="1"/>
      <c r="BQ777" s="1"/>
      <c r="BR777" s="1"/>
      <c r="BS777" s="1"/>
      <c r="BT777" s="1"/>
      <c r="BU777" s="4"/>
      <c r="BV777" s="1"/>
      <c r="BW777" s="3"/>
      <c r="BX777" s="4"/>
      <c r="BY777" s="5"/>
      <c r="BZ777" s="5"/>
      <c r="CA777" s="5"/>
      <c r="CB777" s="5"/>
      <c r="CC777" s="5"/>
      <c r="CD777" s="43"/>
    </row>
    <row r="778" spans="1:82" ht="15" customHeight="1" x14ac:dyDescent="0.25">
      <c r="A778" s="8"/>
      <c r="B778" s="5"/>
      <c r="C778" s="5"/>
      <c r="D778" s="5"/>
      <c r="E778" s="5"/>
      <c r="F778" s="94" t="str">
        <f t="shared" ref="F778:F841" si="129">IF(A778&lt;&gt;"",(D778-$AU$86)/10,"")</f>
        <v/>
      </c>
      <c r="G778" s="94" t="str">
        <f t="shared" ref="G778:G841" si="130">IF(A778&lt;&gt;"",(E778-$AU$87)/10,"")</f>
        <v/>
      </c>
      <c r="H778" s="127" t="str">
        <f>IF(A778&lt;&gt;"",IF(MID(C778,1,1)="c",$AS$26,IF(MID(C778,1,1)="r",$AS$41,IF(MID(C778,1,1)="p",#REF!,#REF!))),"")</f>
        <v/>
      </c>
      <c r="I778" s="92" t="str">
        <f t="shared" ref="I778:I841" si="131">IF($A778&lt;&gt;"",IF(MID($C778,1,1)="c",$Y$3+$Y$4*$F778+$Y$5*$G778+$BR$43,""),"")</f>
        <v/>
      </c>
      <c r="J778" s="92" t="str">
        <f t="shared" ref="J778:J841" si="132">IF($A778&lt;&gt;"",IF(MID($C778,1,1)="r",$Y$3+$Y$4*$F778+$Y$5*$G778+$BR$43,""),"")</f>
        <v/>
      </c>
      <c r="K778" s="92" t="str">
        <f t="shared" ref="K778:K841" si="133">IF($A778&lt;&gt;"",IF(MID($C778,1,1)="u",$Y$3+$Y$4*$F778+$Y$5*$G778+$BR$43,""),"")</f>
        <v/>
      </c>
      <c r="L778" s="92" t="str">
        <f t="shared" ref="L778:L841" si="134">IF($A778&lt;&gt;"",IF(MID($C778,1,1)="p",$Y$3+$Y$4*$F778+$Y$5*$G778+$BR$43,""),"")</f>
        <v/>
      </c>
      <c r="M778" s="95" t="str">
        <f>IF(A778&lt;&gt;"",IF(MID(C778,1,1)="c",SigmaEpsConcrete(I778,$AN$30:$AN$33,$AR$30:$AR$33,$AS$26,$AS$27,$AS$28,$AQ$20,$AU$19),""),"")</f>
        <v/>
      </c>
      <c r="N778" s="95" t="str">
        <f>IF(A778&lt;&gt;"",IF(MID(C778,1,1)="r",SigmaEpsReinf(J778,$AS$42:$AS$43,$AS$41,$AS$39,$AS$40,$AQ$38),""),"")</f>
        <v/>
      </c>
      <c r="Q778" s="92" t="str">
        <f t="shared" si="126"/>
        <v/>
      </c>
      <c r="R778" s="92" t="str">
        <f t="shared" si="127"/>
        <v/>
      </c>
      <c r="U778" s="5"/>
      <c r="V778" s="5"/>
      <c r="W778" s="94" t="str">
        <f t="shared" ref="W778:W841" si="135">IF(A778&lt;&gt;"",F778-$AU$105,"")</f>
        <v/>
      </c>
      <c r="X778" s="94" t="str">
        <f t="shared" si="128"/>
        <v/>
      </c>
      <c r="Y778" s="5"/>
      <c r="BK778" s="8"/>
      <c r="BL778" s="5"/>
      <c r="BM778" s="5"/>
      <c r="BN778" s="5"/>
      <c r="BO778" s="5"/>
      <c r="BP778" s="1"/>
      <c r="BQ778" s="1"/>
      <c r="BR778" s="1"/>
      <c r="BS778" s="1"/>
      <c r="BT778" s="1"/>
      <c r="BU778" s="4"/>
      <c r="BV778" s="1"/>
      <c r="BW778" s="3"/>
      <c r="BX778" s="4"/>
      <c r="BY778" s="5"/>
      <c r="BZ778" s="5"/>
      <c r="CA778" s="5"/>
      <c r="CB778" s="5"/>
      <c r="CC778" s="5"/>
      <c r="CD778" s="43"/>
    </row>
    <row r="779" spans="1:82" ht="15" customHeight="1" x14ac:dyDescent="0.25">
      <c r="A779" s="8"/>
      <c r="B779" s="5"/>
      <c r="C779" s="5"/>
      <c r="D779" s="5"/>
      <c r="E779" s="5"/>
      <c r="F779" s="94" t="str">
        <f t="shared" si="129"/>
        <v/>
      </c>
      <c r="G779" s="94" t="str">
        <f t="shared" si="130"/>
        <v/>
      </c>
      <c r="H779" s="127" t="str">
        <f>IF(A779&lt;&gt;"",IF(MID(C779,1,1)="c",$AS$26,IF(MID(C779,1,1)="r",$AS$41,IF(MID(C779,1,1)="p",#REF!,#REF!))),"")</f>
        <v/>
      </c>
      <c r="I779" s="92" t="str">
        <f t="shared" si="131"/>
        <v/>
      </c>
      <c r="J779" s="92" t="str">
        <f t="shared" si="132"/>
        <v/>
      </c>
      <c r="K779" s="92" t="str">
        <f t="shared" si="133"/>
        <v/>
      </c>
      <c r="L779" s="92" t="str">
        <f t="shared" si="134"/>
        <v/>
      </c>
      <c r="M779" s="95" t="str">
        <f>IF(A779&lt;&gt;"",IF(MID(C779,1,1)="c",SigmaEpsConcrete(I779,$AN$30:$AN$33,$AR$30:$AR$33,$AS$26,$AS$27,$AS$28,$AQ$20,$AU$19),""),"")</f>
        <v/>
      </c>
      <c r="N779" s="95" t="str">
        <f>IF(A779&lt;&gt;"",IF(MID(C779,1,1)="r",SigmaEpsReinf(J779,$AS$42:$AS$43,$AS$41,$AS$39,$AS$40,$AQ$38),""),"")</f>
        <v/>
      </c>
      <c r="Q779" s="92" t="str">
        <f t="shared" ref="Q779:Q842" si="136">IF(A779&lt;&gt;"",IF(MID(C779,1,1)="c",IF(ISERROR(M779/I779),"",M779/I779),""),"")</f>
        <v/>
      </c>
      <c r="R779" s="92" t="str">
        <f t="shared" ref="R779:R842" si="137">IF(A779&lt;&gt;"",IF(MID(C779,1,1)="r",IF(ISERROR(N779/J779),"",N779/J779),""),"")</f>
        <v/>
      </c>
      <c r="U779" s="5"/>
      <c r="V779" s="5"/>
      <c r="W779" s="94" t="str">
        <f t="shared" si="135"/>
        <v/>
      </c>
      <c r="X779" s="94" t="str">
        <f t="shared" ref="X779:X842" si="138">IF(B779&lt;&gt;"",G779-$AU$106,"")</f>
        <v/>
      </c>
      <c r="Y779" s="5"/>
      <c r="BK779" s="8"/>
      <c r="BL779" s="5"/>
      <c r="BM779" s="5"/>
      <c r="BN779" s="5"/>
      <c r="BO779" s="5"/>
      <c r="BP779" s="1"/>
      <c r="BQ779" s="1"/>
      <c r="BR779" s="1"/>
      <c r="BS779" s="1"/>
      <c r="BT779" s="1"/>
      <c r="BU779" s="4"/>
      <c r="BV779" s="1"/>
      <c r="BW779" s="3"/>
      <c r="BX779" s="4"/>
      <c r="BY779" s="5"/>
      <c r="BZ779" s="5"/>
      <c r="CA779" s="5"/>
      <c r="CB779" s="5"/>
      <c r="CC779" s="5"/>
      <c r="CD779" s="43"/>
    </row>
    <row r="780" spans="1:82" ht="15" customHeight="1" x14ac:dyDescent="0.25">
      <c r="A780" s="8"/>
      <c r="B780" s="5"/>
      <c r="C780" s="5"/>
      <c r="D780" s="5"/>
      <c r="E780" s="5"/>
      <c r="F780" s="94" t="str">
        <f t="shared" si="129"/>
        <v/>
      </c>
      <c r="G780" s="94" t="str">
        <f t="shared" si="130"/>
        <v/>
      </c>
      <c r="H780" s="127" t="str">
        <f>IF(A780&lt;&gt;"",IF(MID(C780,1,1)="c",$AS$26,IF(MID(C780,1,1)="r",$AS$41,IF(MID(C780,1,1)="p",#REF!,#REF!))),"")</f>
        <v/>
      </c>
      <c r="I780" s="92" t="str">
        <f t="shared" si="131"/>
        <v/>
      </c>
      <c r="J780" s="92" t="str">
        <f t="shared" si="132"/>
        <v/>
      </c>
      <c r="K780" s="92" t="str">
        <f t="shared" si="133"/>
        <v/>
      </c>
      <c r="L780" s="92" t="str">
        <f t="shared" si="134"/>
        <v/>
      </c>
      <c r="M780" s="95" t="str">
        <f>IF(A780&lt;&gt;"",IF(MID(C780,1,1)="c",SigmaEpsConcrete(I780,$AN$30:$AN$33,$AR$30:$AR$33,$AS$26,$AS$27,$AS$28,$AQ$20,$AU$19),""),"")</f>
        <v/>
      </c>
      <c r="N780" s="95" t="str">
        <f>IF(A780&lt;&gt;"",IF(MID(C780,1,1)="r",SigmaEpsReinf(J780,$AS$42:$AS$43,$AS$41,$AS$39,$AS$40,$AQ$38),""),"")</f>
        <v/>
      </c>
      <c r="Q780" s="92" t="str">
        <f t="shared" si="136"/>
        <v/>
      </c>
      <c r="R780" s="92" t="str">
        <f t="shared" si="137"/>
        <v/>
      </c>
      <c r="U780" s="5"/>
      <c r="V780" s="5"/>
      <c r="W780" s="94" t="str">
        <f t="shared" si="135"/>
        <v/>
      </c>
      <c r="X780" s="94" t="str">
        <f t="shared" si="138"/>
        <v/>
      </c>
      <c r="Y780" s="5"/>
      <c r="BK780" s="8"/>
      <c r="BL780" s="5"/>
      <c r="BM780" s="5"/>
      <c r="BN780" s="5"/>
      <c r="BO780" s="5"/>
      <c r="BP780" s="1"/>
      <c r="BQ780" s="1"/>
      <c r="BR780" s="1"/>
      <c r="BS780" s="1"/>
      <c r="BT780" s="1"/>
      <c r="BU780" s="4"/>
      <c r="BV780" s="1"/>
      <c r="BW780" s="3"/>
      <c r="BX780" s="4"/>
      <c r="BY780" s="5"/>
      <c r="BZ780" s="5"/>
      <c r="CA780" s="5"/>
      <c r="CB780" s="5"/>
      <c r="CC780" s="5"/>
      <c r="CD780" s="43"/>
    </row>
    <row r="781" spans="1:82" ht="15" customHeight="1" x14ac:dyDescent="0.25">
      <c r="A781" s="8"/>
      <c r="B781" s="5"/>
      <c r="C781" s="5"/>
      <c r="D781" s="5"/>
      <c r="E781" s="5"/>
      <c r="F781" s="94" t="str">
        <f t="shared" si="129"/>
        <v/>
      </c>
      <c r="G781" s="94" t="str">
        <f t="shared" si="130"/>
        <v/>
      </c>
      <c r="H781" s="127" t="str">
        <f>IF(A781&lt;&gt;"",IF(MID(C781,1,1)="c",$AS$26,IF(MID(C781,1,1)="r",$AS$41,IF(MID(C781,1,1)="p",#REF!,#REF!))),"")</f>
        <v/>
      </c>
      <c r="I781" s="92" t="str">
        <f t="shared" si="131"/>
        <v/>
      </c>
      <c r="J781" s="92" t="str">
        <f t="shared" si="132"/>
        <v/>
      </c>
      <c r="K781" s="92" t="str">
        <f t="shared" si="133"/>
        <v/>
      </c>
      <c r="L781" s="92" t="str">
        <f t="shared" si="134"/>
        <v/>
      </c>
      <c r="M781" s="95" t="str">
        <f>IF(A781&lt;&gt;"",IF(MID(C781,1,1)="c",SigmaEpsConcrete(I781,$AN$30:$AN$33,$AR$30:$AR$33,$AS$26,$AS$27,$AS$28,$AQ$20,$AU$19),""),"")</f>
        <v/>
      </c>
      <c r="N781" s="95" t="str">
        <f>IF(A781&lt;&gt;"",IF(MID(C781,1,1)="r",SigmaEpsReinf(J781,$AS$42:$AS$43,$AS$41,$AS$39,$AS$40,$AQ$38),""),"")</f>
        <v/>
      </c>
      <c r="Q781" s="92" t="str">
        <f t="shared" si="136"/>
        <v/>
      </c>
      <c r="R781" s="92" t="str">
        <f t="shared" si="137"/>
        <v/>
      </c>
      <c r="U781" s="5"/>
      <c r="V781" s="5"/>
      <c r="W781" s="94" t="str">
        <f t="shared" si="135"/>
        <v/>
      </c>
      <c r="X781" s="94" t="str">
        <f t="shared" si="138"/>
        <v/>
      </c>
      <c r="Y781" s="5"/>
      <c r="BK781" s="8"/>
      <c r="BL781" s="5"/>
      <c r="BM781" s="5"/>
      <c r="BN781" s="5"/>
      <c r="BO781" s="5"/>
      <c r="BP781" s="1"/>
      <c r="BQ781" s="1"/>
      <c r="BR781" s="1"/>
      <c r="BS781" s="1"/>
      <c r="BT781" s="1"/>
      <c r="BU781" s="4"/>
      <c r="BV781" s="1"/>
      <c r="BW781" s="3"/>
      <c r="BX781" s="4"/>
      <c r="BY781" s="5"/>
      <c r="BZ781" s="5"/>
      <c r="CA781" s="5"/>
      <c r="CB781" s="5"/>
      <c r="CC781" s="5"/>
      <c r="CD781" s="43"/>
    </row>
    <row r="782" spans="1:82" ht="15" customHeight="1" x14ac:dyDescent="0.25">
      <c r="A782" s="8"/>
      <c r="B782" s="5"/>
      <c r="C782" s="5"/>
      <c r="D782" s="5"/>
      <c r="E782" s="5"/>
      <c r="F782" s="94" t="str">
        <f t="shared" si="129"/>
        <v/>
      </c>
      <c r="G782" s="94" t="str">
        <f t="shared" si="130"/>
        <v/>
      </c>
      <c r="H782" s="127" t="str">
        <f>IF(A782&lt;&gt;"",IF(MID(C782,1,1)="c",$AS$26,IF(MID(C782,1,1)="r",$AS$41,IF(MID(C782,1,1)="p",#REF!,#REF!))),"")</f>
        <v/>
      </c>
      <c r="I782" s="92" t="str">
        <f t="shared" si="131"/>
        <v/>
      </c>
      <c r="J782" s="92" t="str">
        <f t="shared" si="132"/>
        <v/>
      </c>
      <c r="K782" s="92" t="str">
        <f t="shared" si="133"/>
        <v/>
      </c>
      <c r="L782" s="92" t="str">
        <f t="shared" si="134"/>
        <v/>
      </c>
      <c r="M782" s="95" t="str">
        <f>IF(A782&lt;&gt;"",IF(MID(C782,1,1)="c",SigmaEpsConcrete(I782,$AN$30:$AN$33,$AR$30:$AR$33,$AS$26,$AS$27,$AS$28,$AQ$20,$AU$19),""),"")</f>
        <v/>
      </c>
      <c r="N782" s="95" t="str">
        <f>IF(A782&lt;&gt;"",IF(MID(C782,1,1)="r",SigmaEpsReinf(J782,$AS$42:$AS$43,$AS$41,$AS$39,$AS$40,$AQ$38),""),"")</f>
        <v/>
      </c>
      <c r="Q782" s="92" t="str">
        <f t="shared" si="136"/>
        <v/>
      </c>
      <c r="R782" s="92" t="str">
        <f t="shared" si="137"/>
        <v/>
      </c>
      <c r="U782" s="5"/>
      <c r="V782" s="5"/>
      <c r="W782" s="94" t="str">
        <f t="shared" si="135"/>
        <v/>
      </c>
      <c r="X782" s="94" t="str">
        <f t="shared" si="138"/>
        <v/>
      </c>
      <c r="Y782" s="5"/>
      <c r="BK782" s="8"/>
      <c r="BL782" s="5"/>
      <c r="BM782" s="5"/>
      <c r="BN782" s="5"/>
      <c r="BO782" s="5"/>
      <c r="BP782" s="1"/>
      <c r="BQ782" s="1"/>
      <c r="BR782" s="1"/>
      <c r="BS782" s="1"/>
      <c r="BT782" s="1"/>
      <c r="BU782" s="4"/>
      <c r="BV782" s="1"/>
      <c r="BW782" s="3"/>
      <c r="BX782" s="4"/>
      <c r="BY782" s="5"/>
      <c r="BZ782" s="5"/>
      <c r="CA782" s="5"/>
      <c r="CB782" s="5"/>
      <c r="CC782" s="5"/>
      <c r="CD782" s="43"/>
    </row>
    <row r="783" spans="1:82" ht="15" customHeight="1" x14ac:dyDescent="0.25">
      <c r="A783" s="8"/>
      <c r="B783" s="5"/>
      <c r="C783" s="5"/>
      <c r="D783" s="5"/>
      <c r="E783" s="5"/>
      <c r="F783" s="94" t="str">
        <f t="shared" si="129"/>
        <v/>
      </c>
      <c r="G783" s="94" t="str">
        <f t="shared" si="130"/>
        <v/>
      </c>
      <c r="H783" s="127" t="str">
        <f>IF(A783&lt;&gt;"",IF(MID(C783,1,1)="c",$AS$26,IF(MID(C783,1,1)="r",$AS$41,IF(MID(C783,1,1)="p",#REF!,#REF!))),"")</f>
        <v/>
      </c>
      <c r="I783" s="92" t="str">
        <f t="shared" si="131"/>
        <v/>
      </c>
      <c r="J783" s="92" t="str">
        <f t="shared" si="132"/>
        <v/>
      </c>
      <c r="K783" s="92" t="str">
        <f t="shared" si="133"/>
        <v/>
      </c>
      <c r="L783" s="92" t="str">
        <f t="shared" si="134"/>
        <v/>
      </c>
      <c r="M783" s="95" t="str">
        <f>IF(A783&lt;&gt;"",IF(MID(C783,1,1)="c",SigmaEpsConcrete(I783,$AN$30:$AN$33,$AR$30:$AR$33,$AS$26,$AS$27,$AS$28,$AQ$20,$AU$19),""),"")</f>
        <v/>
      </c>
      <c r="N783" s="95" t="str">
        <f>IF(A783&lt;&gt;"",IF(MID(C783,1,1)="r",SigmaEpsReinf(J783,$AS$42:$AS$43,$AS$41,$AS$39,$AS$40,$AQ$38),""),"")</f>
        <v/>
      </c>
      <c r="Q783" s="92" t="str">
        <f t="shared" si="136"/>
        <v/>
      </c>
      <c r="R783" s="92" t="str">
        <f t="shared" si="137"/>
        <v/>
      </c>
      <c r="U783" s="5"/>
      <c r="V783" s="5"/>
      <c r="W783" s="94" t="str">
        <f t="shared" si="135"/>
        <v/>
      </c>
      <c r="X783" s="94" t="str">
        <f t="shared" si="138"/>
        <v/>
      </c>
      <c r="Y783" s="5"/>
      <c r="BK783" s="8"/>
      <c r="BL783" s="5"/>
      <c r="BM783" s="5"/>
      <c r="BN783" s="5"/>
      <c r="BO783" s="5"/>
      <c r="BP783" s="1"/>
      <c r="BQ783" s="1"/>
      <c r="BR783" s="1"/>
      <c r="BS783" s="1"/>
      <c r="BT783" s="1"/>
      <c r="BU783" s="4"/>
      <c r="BV783" s="1"/>
      <c r="BW783" s="3"/>
      <c r="BX783" s="4"/>
      <c r="BY783" s="5"/>
      <c r="BZ783" s="5"/>
      <c r="CA783" s="5"/>
      <c r="CB783" s="5"/>
      <c r="CC783" s="5"/>
      <c r="CD783" s="43"/>
    </row>
    <row r="784" spans="1:82" ht="15" customHeight="1" x14ac:dyDescent="0.25">
      <c r="A784" s="8"/>
      <c r="B784" s="5"/>
      <c r="C784" s="5"/>
      <c r="D784" s="5"/>
      <c r="E784" s="5"/>
      <c r="F784" s="94" t="str">
        <f t="shared" si="129"/>
        <v/>
      </c>
      <c r="G784" s="94" t="str">
        <f t="shared" si="130"/>
        <v/>
      </c>
      <c r="H784" s="127" t="str">
        <f>IF(A784&lt;&gt;"",IF(MID(C784,1,1)="c",$AS$26,IF(MID(C784,1,1)="r",$AS$41,IF(MID(C784,1,1)="p",#REF!,#REF!))),"")</f>
        <v/>
      </c>
      <c r="I784" s="92" t="str">
        <f t="shared" si="131"/>
        <v/>
      </c>
      <c r="J784" s="92" t="str">
        <f t="shared" si="132"/>
        <v/>
      </c>
      <c r="K784" s="92" t="str">
        <f t="shared" si="133"/>
        <v/>
      </c>
      <c r="L784" s="92" t="str">
        <f t="shared" si="134"/>
        <v/>
      </c>
      <c r="M784" s="95" t="str">
        <f>IF(A784&lt;&gt;"",IF(MID(C784,1,1)="c",SigmaEpsConcrete(I784,$AN$30:$AN$33,$AR$30:$AR$33,$AS$26,$AS$27,$AS$28,$AQ$20,$AU$19),""),"")</f>
        <v/>
      </c>
      <c r="N784" s="95" t="str">
        <f>IF(A784&lt;&gt;"",IF(MID(C784,1,1)="r",SigmaEpsReinf(J784,$AS$42:$AS$43,$AS$41,$AS$39,$AS$40,$AQ$38),""),"")</f>
        <v/>
      </c>
      <c r="Q784" s="92" t="str">
        <f t="shared" si="136"/>
        <v/>
      </c>
      <c r="R784" s="92" t="str">
        <f t="shared" si="137"/>
        <v/>
      </c>
      <c r="U784" s="5"/>
      <c r="V784" s="5"/>
      <c r="W784" s="94" t="str">
        <f t="shared" si="135"/>
        <v/>
      </c>
      <c r="X784" s="94" t="str">
        <f t="shared" si="138"/>
        <v/>
      </c>
      <c r="Y784" s="5"/>
      <c r="BK784" s="8"/>
      <c r="BL784" s="5"/>
      <c r="BM784" s="5"/>
      <c r="BN784" s="5"/>
      <c r="BO784" s="5"/>
      <c r="BP784" s="1"/>
      <c r="BQ784" s="1"/>
      <c r="BR784" s="1"/>
      <c r="BS784" s="1"/>
      <c r="BT784" s="1"/>
      <c r="BU784" s="4"/>
      <c r="BV784" s="1"/>
      <c r="BW784" s="3"/>
      <c r="BX784" s="4"/>
      <c r="BY784" s="5"/>
      <c r="BZ784" s="5"/>
      <c r="CA784" s="5"/>
      <c r="CB784" s="5"/>
      <c r="CC784" s="5"/>
      <c r="CD784" s="43"/>
    </row>
    <row r="785" spans="1:82" ht="15" customHeight="1" x14ac:dyDescent="0.25">
      <c r="A785" s="8"/>
      <c r="B785" s="5"/>
      <c r="C785" s="5"/>
      <c r="D785" s="5"/>
      <c r="E785" s="5"/>
      <c r="F785" s="94" t="str">
        <f t="shared" si="129"/>
        <v/>
      </c>
      <c r="G785" s="94" t="str">
        <f t="shared" si="130"/>
        <v/>
      </c>
      <c r="H785" s="127" t="str">
        <f>IF(A785&lt;&gt;"",IF(MID(C785,1,1)="c",$AS$26,IF(MID(C785,1,1)="r",$AS$41,IF(MID(C785,1,1)="p",#REF!,#REF!))),"")</f>
        <v/>
      </c>
      <c r="I785" s="92" t="str">
        <f t="shared" si="131"/>
        <v/>
      </c>
      <c r="J785" s="92" t="str">
        <f t="shared" si="132"/>
        <v/>
      </c>
      <c r="K785" s="92" t="str">
        <f t="shared" si="133"/>
        <v/>
      </c>
      <c r="L785" s="92" t="str">
        <f t="shared" si="134"/>
        <v/>
      </c>
      <c r="M785" s="95" t="str">
        <f>IF(A785&lt;&gt;"",IF(MID(C785,1,1)="c",SigmaEpsConcrete(I785,$AN$30:$AN$33,$AR$30:$AR$33,$AS$26,$AS$27,$AS$28,$AQ$20,$AU$19),""),"")</f>
        <v/>
      </c>
      <c r="N785" s="95" t="str">
        <f>IF(A785&lt;&gt;"",IF(MID(C785,1,1)="r",SigmaEpsReinf(J785,$AS$42:$AS$43,$AS$41,$AS$39,$AS$40,$AQ$38),""),"")</f>
        <v/>
      </c>
      <c r="Q785" s="92" t="str">
        <f t="shared" si="136"/>
        <v/>
      </c>
      <c r="R785" s="92" t="str">
        <f t="shared" si="137"/>
        <v/>
      </c>
      <c r="U785" s="5"/>
      <c r="V785" s="5"/>
      <c r="W785" s="94" t="str">
        <f t="shared" si="135"/>
        <v/>
      </c>
      <c r="X785" s="94" t="str">
        <f t="shared" si="138"/>
        <v/>
      </c>
      <c r="Y785" s="5"/>
      <c r="BK785" s="8"/>
      <c r="BL785" s="5"/>
      <c r="BM785" s="5"/>
      <c r="BN785" s="5"/>
      <c r="BO785" s="5"/>
      <c r="BP785" s="1"/>
      <c r="BQ785" s="1"/>
      <c r="BR785" s="1"/>
      <c r="BS785" s="1"/>
      <c r="BT785" s="1"/>
      <c r="BU785" s="4"/>
      <c r="BV785" s="1"/>
      <c r="BW785" s="3"/>
      <c r="BX785" s="4"/>
      <c r="BY785" s="5"/>
      <c r="BZ785" s="5"/>
      <c r="CA785" s="5"/>
      <c r="CB785" s="5"/>
      <c r="CC785" s="5"/>
      <c r="CD785" s="43"/>
    </row>
    <row r="786" spans="1:82" ht="15" customHeight="1" x14ac:dyDescent="0.25">
      <c r="A786" s="8"/>
      <c r="B786" s="5"/>
      <c r="C786" s="5"/>
      <c r="D786" s="5"/>
      <c r="E786" s="5"/>
      <c r="F786" s="94" t="str">
        <f t="shared" si="129"/>
        <v/>
      </c>
      <c r="G786" s="94" t="str">
        <f t="shared" si="130"/>
        <v/>
      </c>
      <c r="H786" s="127" t="str">
        <f>IF(A786&lt;&gt;"",IF(MID(C786,1,1)="c",$AS$26,IF(MID(C786,1,1)="r",$AS$41,IF(MID(C786,1,1)="p",#REF!,#REF!))),"")</f>
        <v/>
      </c>
      <c r="I786" s="92" t="str">
        <f t="shared" si="131"/>
        <v/>
      </c>
      <c r="J786" s="92" t="str">
        <f t="shared" si="132"/>
        <v/>
      </c>
      <c r="K786" s="92" t="str">
        <f t="shared" si="133"/>
        <v/>
      </c>
      <c r="L786" s="92" t="str">
        <f t="shared" si="134"/>
        <v/>
      </c>
      <c r="M786" s="95" t="str">
        <f>IF(A786&lt;&gt;"",IF(MID(C786,1,1)="c",SigmaEpsConcrete(I786,$AN$30:$AN$33,$AR$30:$AR$33,$AS$26,$AS$27,$AS$28,$AQ$20,$AU$19),""),"")</f>
        <v/>
      </c>
      <c r="N786" s="95" t="str">
        <f>IF(A786&lt;&gt;"",IF(MID(C786,1,1)="r",SigmaEpsReinf(J786,$AS$42:$AS$43,$AS$41,$AS$39,$AS$40,$AQ$38),""),"")</f>
        <v/>
      </c>
      <c r="Q786" s="92" t="str">
        <f t="shared" si="136"/>
        <v/>
      </c>
      <c r="R786" s="92" t="str">
        <f t="shared" si="137"/>
        <v/>
      </c>
      <c r="U786" s="5"/>
      <c r="V786" s="5"/>
      <c r="W786" s="94" t="str">
        <f t="shared" si="135"/>
        <v/>
      </c>
      <c r="X786" s="94" t="str">
        <f t="shared" si="138"/>
        <v/>
      </c>
      <c r="Y786" s="5"/>
      <c r="BK786" s="8"/>
      <c r="BL786" s="5"/>
      <c r="BM786" s="5"/>
      <c r="BN786" s="5"/>
      <c r="BO786" s="5"/>
      <c r="BP786" s="1"/>
      <c r="BQ786" s="1"/>
      <c r="BR786" s="1"/>
      <c r="BS786" s="1"/>
      <c r="BT786" s="1"/>
      <c r="BU786" s="4"/>
      <c r="BV786" s="1"/>
      <c r="BW786" s="3"/>
      <c r="BX786" s="4"/>
      <c r="BY786" s="5"/>
      <c r="BZ786" s="5"/>
      <c r="CA786" s="5"/>
      <c r="CB786" s="5"/>
      <c r="CC786" s="5"/>
      <c r="CD786" s="43"/>
    </row>
    <row r="787" spans="1:82" ht="15" customHeight="1" x14ac:dyDescent="0.25">
      <c r="A787" s="8"/>
      <c r="B787" s="5"/>
      <c r="C787" s="5"/>
      <c r="D787" s="5"/>
      <c r="E787" s="5"/>
      <c r="F787" s="94" t="str">
        <f t="shared" si="129"/>
        <v/>
      </c>
      <c r="G787" s="94" t="str">
        <f t="shared" si="130"/>
        <v/>
      </c>
      <c r="H787" s="127" t="str">
        <f>IF(A787&lt;&gt;"",IF(MID(C787,1,1)="c",$AS$26,IF(MID(C787,1,1)="r",$AS$41,IF(MID(C787,1,1)="p",#REF!,#REF!))),"")</f>
        <v/>
      </c>
      <c r="I787" s="92" t="str">
        <f t="shared" si="131"/>
        <v/>
      </c>
      <c r="J787" s="92" t="str">
        <f t="shared" si="132"/>
        <v/>
      </c>
      <c r="K787" s="92" t="str">
        <f t="shared" si="133"/>
        <v/>
      </c>
      <c r="L787" s="92" t="str">
        <f t="shared" si="134"/>
        <v/>
      </c>
      <c r="M787" s="95" t="str">
        <f>IF(A787&lt;&gt;"",IF(MID(C787,1,1)="c",SigmaEpsConcrete(I787,$AN$30:$AN$33,$AR$30:$AR$33,$AS$26,$AS$27,$AS$28,$AQ$20,$AU$19),""),"")</f>
        <v/>
      </c>
      <c r="N787" s="95" t="str">
        <f>IF(A787&lt;&gt;"",IF(MID(C787,1,1)="r",SigmaEpsReinf(J787,$AS$42:$AS$43,$AS$41,$AS$39,$AS$40,$AQ$38),""),"")</f>
        <v/>
      </c>
      <c r="Q787" s="92" t="str">
        <f t="shared" si="136"/>
        <v/>
      </c>
      <c r="R787" s="92" t="str">
        <f t="shared" si="137"/>
        <v/>
      </c>
      <c r="U787" s="5"/>
      <c r="V787" s="5"/>
      <c r="W787" s="94" t="str">
        <f t="shared" si="135"/>
        <v/>
      </c>
      <c r="X787" s="94" t="str">
        <f t="shared" si="138"/>
        <v/>
      </c>
      <c r="Y787" s="5"/>
      <c r="BK787" s="8"/>
      <c r="BL787" s="5"/>
      <c r="BM787" s="5"/>
      <c r="BN787" s="5"/>
      <c r="BO787" s="5"/>
      <c r="BP787" s="1"/>
      <c r="BQ787" s="1"/>
      <c r="BR787" s="1"/>
      <c r="BS787" s="1"/>
      <c r="BT787" s="1"/>
      <c r="BU787" s="4"/>
      <c r="BV787" s="1"/>
      <c r="BW787" s="3"/>
      <c r="BX787" s="4"/>
      <c r="BY787" s="5"/>
      <c r="BZ787" s="5"/>
      <c r="CA787" s="5"/>
      <c r="CB787" s="5"/>
      <c r="CC787" s="5"/>
      <c r="CD787" s="43"/>
    </row>
    <row r="788" spans="1:82" ht="15" customHeight="1" x14ac:dyDescent="0.25">
      <c r="A788" s="8"/>
      <c r="B788" s="5"/>
      <c r="C788" s="5"/>
      <c r="D788" s="5"/>
      <c r="E788" s="5"/>
      <c r="F788" s="94" t="str">
        <f t="shared" si="129"/>
        <v/>
      </c>
      <c r="G788" s="94" t="str">
        <f t="shared" si="130"/>
        <v/>
      </c>
      <c r="H788" s="127" t="str">
        <f>IF(A788&lt;&gt;"",IF(MID(C788,1,1)="c",$AS$26,IF(MID(C788,1,1)="r",$AS$41,IF(MID(C788,1,1)="p",#REF!,#REF!))),"")</f>
        <v/>
      </c>
      <c r="I788" s="92" t="str">
        <f t="shared" si="131"/>
        <v/>
      </c>
      <c r="J788" s="92" t="str">
        <f t="shared" si="132"/>
        <v/>
      </c>
      <c r="K788" s="92" t="str">
        <f t="shared" si="133"/>
        <v/>
      </c>
      <c r="L788" s="92" t="str">
        <f t="shared" si="134"/>
        <v/>
      </c>
      <c r="M788" s="95" t="str">
        <f>IF(A788&lt;&gt;"",IF(MID(C788,1,1)="c",SigmaEpsConcrete(I788,$AN$30:$AN$33,$AR$30:$AR$33,$AS$26,$AS$27,$AS$28,$AQ$20,$AU$19),""),"")</f>
        <v/>
      </c>
      <c r="N788" s="95" t="str">
        <f>IF(A788&lt;&gt;"",IF(MID(C788,1,1)="r",SigmaEpsReinf(J788,$AS$42:$AS$43,$AS$41,$AS$39,$AS$40,$AQ$38),""),"")</f>
        <v/>
      </c>
      <c r="Q788" s="92" t="str">
        <f t="shared" si="136"/>
        <v/>
      </c>
      <c r="R788" s="92" t="str">
        <f t="shared" si="137"/>
        <v/>
      </c>
      <c r="U788" s="5"/>
      <c r="V788" s="5"/>
      <c r="W788" s="94" t="str">
        <f t="shared" si="135"/>
        <v/>
      </c>
      <c r="X788" s="94" t="str">
        <f t="shared" si="138"/>
        <v/>
      </c>
      <c r="Y788" s="5"/>
      <c r="BK788" s="8"/>
      <c r="BL788" s="5"/>
      <c r="BM788" s="5"/>
      <c r="BN788" s="5"/>
      <c r="BO788" s="5"/>
      <c r="BP788" s="1"/>
      <c r="BQ788" s="1"/>
      <c r="BR788" s="1"/>
      <c r="BS788" s="1"/>
      <c r="BT788" s="1"/>
      <c r="BU788" s="4"/>
      <c r="BV788" s="1"/>
      <c r="BW788" s="3"/>
      <c r="BX788" s="4"/>
      <c r="BY788" s="5"/>
      <c r="BZ788" s="5"/>
      <c r="CA788" s="5"/>
      <c r="CB788" s="5"/>
      <c r="CC788" s="5"/>
      <c r="CD788" s="43"/>
    </row>
    <row r="789" spans="1:82" ht="15" customHeight="1" x14ac:dyDescent="0.25">
      <c r="A789" s="8"/>
      <c r="B789" s="5"/>
      <c r="C789" s="5"/>
      <c r="D789" s="5"/>
      <c r="E789" s="5"/>
      <c r="F789" s="94" t="str">
        <f t="shared" si="129"/>
        <v/>
      </c>
      <c r="G789" s="94" t="str">
        <f t="shared" si="130"/>
        <v/>
      </c>
      <c r="H789" s="127" t="str">
        <f>IF(A789&lt;&gt;"",IF(MID(C789,1,1)="c",$AS$26,IF(MID(C789,1,1)="r",$AS$41,IF(MID(C789,1,1)="p",#REF!,#REF!))),"")</f>
        <v/>
      </c>
      <c r="I789" s="92" t="str">
        <f t="shared" si="131"/>
        <v/>
      </c>
      <c r="J789" s="92" t="str">
        <f t="shared" si="132"/>
        <v/>
      </c>
      <c r="K789" s="92" t="str">
        <f t="shared" si="133"/>
        <v/>
      </c>
      <c r="L789" s="92" t="str">
        <f t="shared" si="134"/>
        <v/>
      </c>
      <c r="M789" s="95" t="str">
        <f>IF(A789&lt;&gt;"",IF(MID(C789,1,1)="c",SigmaEpsConcrete(I789,$AN$30:$AN$33,$AR$30:$AR$33,$AS$26,$AS$27,$AS$28,$AQ$20,$AU$19),""),"")</f>
        <v/>
      </c>
      <c r="N789" s="95" t="str">
        <f>IF(A789&lt;&gt;"",IF(MID(C789,1,1)="r",SigmaEpsReinf(J789,$AS$42:$AS$43,$AS$41,$AS$39,$AS$40,$AQ$38),""),"")</f>
        <v/>
      </c>
      <c r="Q789" s="92" t="str">
        <f t="shared" si="136"/>
        <v/>
      </c>
      <c r="R789" s="92" t="str">
        <f t="shared" si="137"/>
        <v/>
      </c>
      <c r="U789" s="5"/>
      <c r="V789" s="5"/>
      <c r="W789" s="94" t="str">
        <f t="shared" si="135"/>
        <v/>
      </c>
      <c r="X789" s="94" t="str">
        <f t="shared" si="138"/>
        <v/>
      </c>
      <c r="Y789" s="5"/>
      <c r="BK789" s="8"/>
      <c r="BL789" s="5"/>
      <c r="BM789" s="5"/>
      <c r="BN789" s="5"/>
      <c r="BO789" s="5"/>
      <c r="BP789" s="1"/>
      <c r="BQ789" s="1"/>
      <c r="BR789" s="1"/>
      <c r="BS789" s="1"/>
      <c r="BT789" s="1"/>
      <c r="BU789" s="4"/>
      <c r="BV789" s="1"/>
      <c r="BW789" s="3"/>
      <c r="BX789" s="4"/>
      <c r="BY789" s="5"/>
      <c r="BZ789" s="5"/>
      <c r="CA789" s="5"/>
      <c r="CB789" s="5"/>
      <c r="CC789" s="5"/>
      <c r="CD789" s="43"/>
    </row>
    <row r="790" spans="1:82" ht="15" customHeight="1" x14ac:dyDescent="0.25">
      <c r="A790" s="8"/>
      <c r="B790" s="5"/>
      <c r="C790" s="5"/>
      <c r="D790" s="5"/>
      <c r="E790" s="5"/>
      <c r="F790" s="94" t="str">
        <f t="shared" si="129"/>
        <v/>
      </c>
      <c r="G790" s="94" t="str">
        <f t="shared" si="130"/>
        <v/>
      </c>
      <c r="H790" s="127" t="str">
        <f>IF(A790&lt;&gt;"",IF(MID(C790,1,1)="c",$AS$26,IF(MID(C790,1,1)="r",$AS$41,IF(MID(C790,1,1)="p",#REF!,#REF!))),"")</f>
        <v/>
      </c>
      <c r="I790" s="92" t="str">
        <f t="shared" si="131"/>
        <v/>
      </c>
      <c r="J790" s="92" t="str">
        <f t="shared" si="132"/>
        <v/>
      </c>
      <c r="K790" s="92" t="str">
        <f t="shared" si="133"/>
        <v/>
      </c>
      <c r="L790" s="92" t="str">
        <f t="shared" si="134"/>
        <v/>
      </c>
      <c r="M790" s="95" t="str">
        <f>IF(A790&lt;&gt;"",IF(MID(C790,1,1)="c",SigmaEpsConcrete(I790,$AN$30:$AN$33,$AR$30:$AR$33,$AS$26,$AS$27,$AS$28,$AQ$20,$AU$19),""),"")</f>
        <v/>
      </c>
      <c r="N790" s="95" t="str">
        <f>IF(A790&lt;&gt;"",IF(MID(C790,1,1)="r",SigmaEpsReinf(J790,$AS$42:$AS$43,$AS$41,$AS$39,$AS$40,$AQ$38),""),"")</f>
        <v/>
      </c>
      <c r="Q790" s="92" t="str">
        <f t="shared" si="136"/>
        <v/>
      </c>
      <c r="R790" s="92" t="str">
        <f t="shared" si="137"/>
        <v/>
      </c>
      <c r="U790" s="5"/>
      <c r="V790" s="5"/>
      <c r="W790" s="94" t="str">
        <f t="shared" si="135"/>
        <v/>
      </c>
      <c r="X790" s="94" t="str">
        <f t="shared" si="138"/>
        <v/>
      </c>
      <c r="Y790" s="5"/>
      <c r="BK790" s="8"/>
      <c r="BL790" s="5"/>
      <c r="BM790" s="5"/>
      <c r="BN790" s="5"/>
      <c r="BO790" s="5"/>
      <c r="BP790" s="1"/>
      <c r="BQ790" s="1"/>
      <c r="BR790" s="1"/>
      <c r="BS790" s="1"/>
      <c r="BT790" s="1"/>
      <c r="BU790" s="4"/>
      <c r="BV790" s="1"/>
      <c r="BW790" s="3"/>
      <c r="BX790" s="4"/>
      <c r="BY790" s="5"/>
      <c r="BZ790" s="5"/>
      <c r="CA790" s="5"/>
      <c r="CB790" s="5"/>
      <c r="CC790" s="5"/>
      <c r="CD790" s="43"/>
    </row>
    <row r="791" spans="1:82" ht="15" customHeight="1" x14ac:dyDescent="0.25">
      <c r="A791" s="8"/>
      <c r="B791" s="5"/>
      <c r="C791" s="5"/>
      <c r="D791" s="5"/>
      <c r="E791" s="5"/>
      <c r="F791" s="94" t="str">
        <f t="shared" si="129"/>
        <v/>
      </c>
      <c r="G791" s="94" t="str">
        <f t="shared" si="130"/>
        <v/>
      </c>
      <c r="H791" s="127" t="str">
        <f>IF(A791&lt;&gt;"",IF(MID(C791,1,1)="c",$AS$26,IF(MID(C791,1,1)="r",$AS$41,IF(MID(C791,1,1)="p",#REF!,#REF!))),"")</f>
        <v/>
      </c>
      <c r="I791" s="92" t="str">
        <f t="shared" si="131"/>
        <v/>
      </c>
      <c r="J791" s="92" t="str">
        <f t="shared" si="132"/>
        <v/>
      </c>
      <c r="K791" s="92" t="str">
        <f t="shared" si="133"/>
        <v/>
      </c>
      <c r="L791" s="92" t="str">
        <f t="shared" si="134"/>
        <v/>
      </c>
      <c r="M791" s="95" t="str">
        <f>IF(A791&lt;&gt;"",IF(MID(C791,1,1)="c",SigmaEpsConcrete(I791,$AN$30:$AN$33,$AR$30:$AR$33,$AS$26,$AS$27,$AS$28,$AQ$20,$AU$19),""),"")</f>
        <v/>
      </c>
      <c r="N791" s="95" t="str">
        <f>IF(A791&lt;&gt;"",IF(MID(C791,1,1)="r",SigmaEpsReinf(J791,$AS$42:$AS$43,$AS$41,$AS$39,$AS$40,$AQ$38),""),"")</f>
        <v/>
      </c>
      <c r="Q791" s="92" t="str">
        <f t="shared" si="136"/>
        <v/>
      </c>
      <c r="R791" s="92" t="str">
        <f t="shared" si="137"/>
        <v/>
      </c>
      <c r="U791" s="5"/>
      <c r="V791" s="5"/>
      <c r="W791" s="94" t="str">
        <f t="shared" si="135"/>
        <v/>
      </c>
      <c r="X791" s="94" t="str">
        <f t="shared" si="138"/>
        <v/>
      </c>
      <c r="Y791" s="5"/>
      <c r="BK791" s="8"/>
      <c r="BL791" s="5"/>
      <c r="BM791" s="5"/>
      <c r="BN791" s="5"/>
      <c r="BO791" s="5"/>
      <c r="BP791" s="1"/>
      <c r="BQ791" s="1"/>
      <c r="BR791" s="1"/>
      <c r="BS791" s="1"/>
      <c r="BT791" s="1"/>
      <c r="BU791" s="4"/>
      <c r="BV791" s="1"/>
      <c r="BW791" s="3"/>
      <c r="BX791" s="4"/>
      <c r="BY791" s="5"/>
      <c r="BZ791" s="5"/>
      <c r="CA791" s="5"/>
      <c r="CB791" s="5"/>
      <c r="CC791" s="5"/>
      <c r="CD791" s="43"/>
    </row>
    <row r="792" spans="1:82" ht="15" customHeight="1" x14ac:dyDescent="0.25">
      <c r="A792" s="8"/>
      <c r="B792" s="5"/>
      <c r="C792" s="5"/>
      <c r="D792" s="5"/>
      <c r="E792" s="5"/>
      <c r="F792" s="94" t="str">
        <f t="shared" si="129"/>
        <v/>
      </c>
      <c r="G792" s="94" t="str">
        <f t="shared" si="130"/>
        <v/>
      </c>
      <c r="H792" s="127" t="str">
        <f>IF(A792&lt;&gt;"",IF(MID(C792,1,1)="c",$AS$26,IF(MID(C792,1,1)="r",$AS$41,IF(MID(C792,1,1)="p",#REF!,#REF!))),"")</f>
        <v/>
      </c>
      <c r="I792" s="92" t="str">
        <f t="shared" si="131"/>
        <v/>
      </c>
      <c r="J792" s="92" t="str">
        <f t="shared" si="132"/>
        <v/>
      </c>
      <c r="K792" s="92" t="str">
        <f t="shared" si="133"/>
        <v/>
      </c>
      <c r="L792" s="92" t="str">
        <f t="shared" si="134"/>
        <v/>
      </c>
      <c r="M792" s="95" t="str">
        <f>IF(A792&lt;&gt;"",IF(MID(C792,1,1)="c",SigmaEpsConcrete(I792,$AN$30:$AN$33,$AR$30:$AR$33,$AS$26,$AS$27,$AS$28,$AQ$20,$AU$19),""),"")</f>
        <v/>
      </c>
      <c r="N792" s="95" t="str">
        <f>IF(A792&lt;&gt;"",IF(MID(C792,1,1)="r",SigmaEpsReinf(J792,$AS$42:$AS$43,$AS$41,$AS$39,$AS$40,$AQ$38),""),"")</f>
        <v/>
      </c>
      <c r="Q792" s="92" t="str">
        <f t="shared" si="136"/>
        <v/>
      </c>
      <c r="R792" s="92" t="str">
        <f t="shared" si="137"/>
        <v/>
      </c>
      <c r="U792" s="5"/>
      <c r="V792" s="5"/>
      <c r="W792" s="94" t="str">
        <f t="shared" si="135"/>
        <v/>
      </c>
      <c r="X792" s="94" t="str">
        <f t="shared" si="138"/>
        <v/>
      </c>
      <c r="Y792" s="5"/>
      <c r="BK792" s="8"/>
      <c r="BL792" s="5"/>
      <c r="BM792" s="5"/>
      <c r="BN792" s="5"/>
      <c r="BO792" s="5"/>
      <c r="BP792" s="1"/>
      <c r="BQ792" s="1"/>
      <c r="BR792" s="1"/>
      <c r="BS792" s="1"/>
      <c r="BT792" s="1"/>
      <c r="BU792" s="4"/>
      <c r="BV792" s="1"/>
      <c r="BW792" s="3"/>
      <c r="BX792" s="4"/>
      <c r="BY792" s="5"/>
      <c r="BZ792" s="5"/>
      <c r="CA792" s="5"/>
      <c r="CB792" s="5"/>
      <c r="CC792" s="5"/>
      <c r="CD792" s="43"/>
    </row>
    <row r="793" spans="1:82" ht="15" customHeight="1" x14ac:dyDescent="0.25">
      <c r="A793" s="8"/>
      <c r="B793" s="5"/>
      <c r="C793" s="5"/>
      <c r="D793" s="5"/>
      <c r="E793" s="5"/>
      <c r="F793" s="94" t="str">
        <f t="shared" si="129"/>
        <v/>
      </c>
      <c r="G793" s="94" t="str">
        <f t="shared" si="130"/>
        <v/>
      </c>
      <c r="H793" s="127" t="str">
        <f>IF(A793&lt;&gt;"",IF(MID(C793,1,1)="c",$AS$26,IF(MID(C793,1,1)="r",$AS$41,IF(MID(C793,1,1)="p",#REF!,#REF!))),"")</f>
        <v/>
      </c>
      <c r="I793" s="92" t="str">
        <f t="shared" si="131"/>
        <v/>
      </c>
      <c r="J793" s="92" t="str">
        <f t="shared" si="132"/>
        <v/>
      </c>
      <c r="K793" s="92" t="str">
        <f t="shared" si="133"/>
        <v/>
      </c>
      <c r="L793" s="92" t="str">
        <f t="shared" si="134"/>
        <v/>
      </c>
      <c r="M793" s="95" t="str">
        <f>IF(A793&lt;&gt;"",IF(MID(C793,1,1)="c",SigmaEpsConcrete(I793,$AN$30:$AN$33,$AR$30:$AR$33,$AS$26,$AS$27,$AS$28,$AQ$20,$AU$19),""),"")</f>
        <v/>
      </c>
      <c r="N793" s="95" t="str">
        <f>IF(A793&lt;&gt;"",IF(MID(C793,1,1)="r",SigmaEpsReinf(J793,$AS$42:$AS$43,$AS$41,$AS$39,$AS$40,$AQ$38),""),"")</f>
        <v/>
      </c>
      <c r="Q793" s="92" t="str">
        <f t="shared" si="136"/>
        <v/>
      </c>
      <c r="R793" s="92" t="str">
        <f t="shared" si="137"/>
        <v/>
      </c>
      <c r="U793" s="5"/>
      <c r="V793" s="5"/>
      <c r="W793" s="94" t="str">
        <f t="shared" si="135"/>
        <v/>
      </c>
      <c r="X793" s="94" t="str">
        <f t="shared" si="138"/>
        <v/>
      </c>
      <c r="Y793" s="5"/>
      <c r="BK793" s="8"/>
      <c r="BL793" s="5"/>
      <c r="BM793" s="5"/>
      <c r="BN793" s="5"/>
      <c r="BO793" s="5"/>
      <c r="BP793" s="1"/>
      <c r="BQ793" s="1"/>
      <c r="BR793" s="1"/>
      <c r="BS793" s="1"/>
      <c r="BT793" s="1"/>
      <c r="BU793" s="4"/>
      <c r="BV793" s="1"/>
      <c r="BW793" s="3"/>
      <c r="BX793" s="4"/>
      <c r="BY793" s="5"/>
      <c r="BZ793" s="5"/>
      <c r="CA793" s="5"/>
      <c r="CB793" s="5"/>
      <c r="CC793" s="5"/>
      <c r="CD793" s="43"/>
    </row>
    <row r="794" spans="1:82" ht="15" customHeight="1" x14ac:dyDescent="0.25">
      <c r="A794" s="8"/>
      <c r="B794" s="5"/>
      <c r="C794" s="5"/>
      <c r="D794" s="5"/>
      <c r="E794" s="5"/>
      <c r="F794" s="94" t="str">
        <f t="shared" si="129"/>
        <v/>
      </c>
      <c r="G794" s="94" t="str">
        <f t="shared" si="130"/>
        <v/>
      </c>
      <c r="H794" s="127" t="str">
        <f>IF(A794&lt;&gt;"",IF(MID(C794,1,1)="c",$AS$26,IF(MID(C794,1,1)="r",$AS$41,IF(MID(C794,1,1)="p",#REF!,#REF!))),"")</f>
        <v/>
      </c>
      <c r="I794" s="92" t="str">
        <f t="shared" si="131"/>
        <v/>
      </c>
      <c r="J794" s="92" t="str">
        <f t="shared" si="132"/>
        <v/>
      </c>
      <c r="K794" s="92" t="str">
        <f t="shared" si="133"/>
        <v/>
      </c>
      <c r="L794" s="92" t="str">
        <f t="shared" si="134"/>
        <v/>
      </c>
      <c r="M794" s="95" t="str">
        <f>IF(A794&lt;&gt;"",IF(MID(C794,1,1)="c",SigmaEpsConcrete(I794,$AN$30:$AN$33,$AR$30:$AR$33,$AS$26,$AS$27,$AS$28,$AQ$20,$AU$19),""),"")</f>
        <v/>
      </c>
      <c r="N794" s="95" t="str">
        <f>IF(A794&lt;&gt;"",IF(MID(C794,1,1)="r",SigmaEpsReinf(J794,$AS$42:$AS$43,$AS$41,$AS$39,$AS$40,$AQ$38),""),"")</f>
        <v/>
      </c>
      <c r="Q794" s="92" t="str">
        <f t="shared" si="136"/>
        <v/>
      </c>
      <c r="R794" s="92" t="str">
        <f t="shared" si="137"/>
        <v/>
      </c>
      <c r="U794" s="5"/>
      <c r="V794" s="5"/>
      <c r="W794" s="94" t="str">
        <f t="shared" si="135"/>
        <v/>
      </c>
      <c r="X794" s="94" t="str">
        <f t="shared" si="138"/>
        <v/>
      </c>
      <c r="Y794" s="5"/>
      <c r="BK794" s="8"/>
      <c r="BL794" s="5"/>
      <c r="BM794" s="5"/>
      <c r="BN794" s="5"/>
      <c r="BO794" s="5"/>
      <c r="BP794" s="1"/>
      <c r="BQ794" s="1"/>
      <c r="BR794" s="1"/>
      <c r="BS794" s="1"/>
      <c r="BT794" s="1"/>
      <c r="BU794" s="4"/>
      <c r="BV794" s="1"/>
      <c r="BW794" s="3"/>
      <c r="BX794" s="4"/>
      <c r="BY794" s="5"/>
      <c r="BZ794" s="5"/>
      <c r="CA794" s="5"/>
      <c r="CB794" s="5"/>
      <c r="CC794" s="5"/>
      <c r="CD794" s="43"/>
    </row>
    <row r="795" spans="1:82" ht="15" customHeight="1" x14ac:dyDescent="0.25">
      <c r="A795" s="8"/>
      <c r="B795" s="5"/>
      <c r="C795" s="5"/>
      <c r="D795" s="5"/>
      <c r="E795" s="5"/>
      <c r="F795" s="94" t="str">
        <f t="shared" si="129"/>
        <v/>
      </c>
      <c r="G795" s="94" t="str">
        <f t="shared" si="130"/>
        <v/>
      </c>
      <c r="H795" s="127" t="str">
        <f>IF(A795&lt;&gt;"",IF(MID(C795,1,1)="c",$AS$26,IF(MID(C795,1,1)="r",$AS$41,IF(MID(C795,1,1)="p",#REF!,#REF!))),"")</f>
        <v/>
      </c>
      <c r="I795" s="92" t="str">
        <f t="shared" si="131"/>
        <v/>
      </c>
      <c r="J795" s="92" t="str">
        <f t="shared" si="132"/>
        <v/>
      </c>
      <c r="K795" s="92" t="str">
        <f t="shared" si="133"/>
        <v/>
      </c>
      <c r="L795" s="92" t="str">
        <f t="shared" si="134"/>
        <v/>
      </c>
      <c r="M795" s="95" t="str">
        <f>IF(A795&lt;&gt;"",IF(MID(C795,1,1)="c",SigmaEpsConcrete(I795,$AN$30:$AN$33,$AR$30:$AR$33,$AS$26,$AS$27,$AS$28,$AQ$20,$AU$19),""),"")</f>
        <v/>
      </c>
      <c r="N795" s="95" t="str">
        <f>IF(A795&lt;&gt;"",IF(MID(C795,1,1)="r",SigmaEpsReinf(J795,$AS$42:$AS$43,$AS$41,$AS$39,$AS$40,$AQ$38),""),"")</f>
        <v/>
      </c>
      <c r="Q795" s="92" t="str">
        <f t="shared" si="136"/>
        <v/>
      </c>
      <c r="R795" s="92" t="str">
        <f t="shared" si="137"/>
        <v/>
      </c>
      <c r="U795" s="5"/>
      <c r="V795" s="5"/>
      <c r="W795" s="94" t="str">
        <f t="shared" si="135"/>
        <v/>
      </c>
      <c r="X795" s="94" t="str">
        <f t="shared" si="138"/>
        <v/>
      </c>
      <c r="Y795" s="5"/>
      <c r="BK795" s="8"/>
      <c r="BL795" s="5"/>
      <c r="BM795" s="5"/>
      <c r="BN795" s="5"/>
      <c r="BO795" s="5"/>
      <c r="BP795" s="1"/>
      <c r="BQ795" s="1"/>
      <c r="BR795" s="1"/>
      <c r="BS795" s="1"/>
      <c r="BT795" s="1"/>
      <c r="BU795" s="4"/>
      <c r="BV795" s="1"/>
      <c r="BW795" s="3"/>
      <c r="BX795" s="4"/>
      <c r="BY795" s="5"/>
      <c r="BZ795" s="5"/>
      <c r="CA795" s="5"/>
      <c r="CB795" s="5"/>
      <c r="CC795" s="5"/>
      <c r="CD795" s="43"/>
    </row>
    <row r="796" spans="1:82" ht="15" customHeight="1" x14ac:dyDescent="0.25">
      <c r="A796" s="8"/>
      <c r="B796" s="5"/>
      <c r="C796" s="5"/>
      <c r="D796" s="5"/>
      <c r="E796" s="5"/>
      <c r="F796" s="94" t="str">
        <f t="shared" si="129"/>
        <v/>
      </c>
      <c r="G796" s="94" t="str">
        <f t="shared" si="130"/>
        <v/>
      </c>
      <c r="H796" s="127" t="str">
        <f>IF(A796&lt;&gt;"",IF(MID(C796,1,1)="c",$AS$26,IF(MID(C796,1,1)="r",$AS$41,IF(MID(C796,1,1)="p",#REF!,#REF!))),"")</f>
        <v/>
      </c>
      <c r="I796" s="92" t="str">
        <f t="shared" si="131"/>
        <v/>
      </c>
      <c r="J796" s="92" t="str">
        <f t="shared" si="132"/>
        <v/>
      </c>
      <c r="K796" s="92" t="str">
        <f t="shared" si="133"/>
        <v/>
      </c>
      <c r="L796" s="92" t="str">
        <f t="shared" si="134"/>
        <v/>
      </c>
      <c r="M796" s="95" t="str">
        <f>IF(A796&lt;&gt;"",IF(MID(C796,1,1)="c",SigmaEpsConcrete(I796,$AN$30:$AN$33,$AR$30:$AR$33,$AS$26,$AS$27,$AS$28,$AQ$20,$AU$19),""),"")</f>
        <v/>
      </c>
      <c r="N796" s="95" t="str">
        <f>IF(A796&lt;&gt;"",IF(MID(C796,1,1)="r",SigmaEpsReinf(J796,$AS$42:$AS$43,$AS$41,$AS$39,$AS$40,$AQ$38),""),"")</f>
        <v/>
      </c>
      <c r="Q796" s="92" t="str">
        <f t="shared" si="136"/>
        <v/>
      </c>
      <c r="R796" s="92" t="str">
        <f t="shared" si="137"/>
        <v/>
      </c>
      <c r="U796" s="5"/>
      <c r="V796" s="5"/>
      <c r="W796" s="94" t="str">
        <f t="shared" si="135"/>
        <v/>
      </c>
      <c r="X796" s="94" t="str">
        <f t="shared" si="138"/>
        <v/>
      </c>
      <c r="Y796" s="5"/>
      <c r="BK796" s="8"/>
      <c r="BL796" s="5"/>
      <c r="BM796" s="5"/>
      <c r="BN796" s="5"/>
      <c r="BO796" s="5"/>
      <c r="BP796" s="1"/>
      <c r="BQ796" s="1"/>
      <c r="BR796" s="1"/>
      <c r="BS796" s="1"/>
      <c r="BT796" s="1"/>
      <c r="BU796" s="4"/>
      <c r="BV796" s="1"/>
      <c r="BW796" s="3"/>
      <c r="BX796" s="4"/>
      <c r="BY796" s="5"/>
      <c r="BZ796" s="5"/>
      <c r="CA796" s="5"/>
      <c r="CB796" s="5"/>
      <c r="CC796" s="5"/>
      <c r="CD796" s="43"/>
    </row>
    <row r="797" spans="1:82" ht="15" customHeight="1" x14ac:dyDescent="0.25">
      <c r="A797" s="8"/>
      <c r="B797" s="5"/>
      <c r="C797" s="5"/>
      <c r="D797" s="5"/>
      <c r="E797" s="5"/>
      <c r="F797" s="94" t="str">
        <f t="shared" si="129"/>
        <v/>
      </c>
      <c r="G797" s="94" t="str">
        <f t="shared" si="130"/>
        <v/>
      </c>
      <c r="H797" s="127" t="str">
        <f>IF(A797&lt;&gt;"",IF(MID(C797,1,1)="c",$AS$26,IF(MID(C797,1,1)="r",$AS$41,IF(MID(C797,1,1)="p",#REF!,#REF!))),"")</f>
        <v/>
      </c>
      <c r="I797" s="92" t="str">
        <f t="shared" si="131"/>
        <v/>
      </c>
      <c r="J797" s="92" t="str">
        <f t="shared" si="132"/>
        <v/>
      </c>
      <c r="K797" s="92" t="str">
        <f t="shared" si="133"/>
        <v/>
      </c>
      <c r="L797" s="92" t="str">
        <f t="shared" si="134"/>
        <v/>
      </c>
      <c r="M797" s="95" t="str">
        <f>IF(A797&lt;&gt;"",IF(MID(C797,1,1)="c",SigmaEpsConcrete(I797,$AN$30:$AN$33,$AR$30:$AR$33,$AS$26,$AS$27,$AS$28,$AQ$20,$AU$19),""),"")</f>
        <v/>
      </c>
      <c r="N797" s="95" t="str">
        <f>IF(A797&lt;&gt;"",IF(MID(C797,1,1)="r",SigmaEpsReinf(J797,$AS$42:$AS$43,$AS$41,$AS$39,$AS$40,$AQ$38),""),"")</f>
        <v/>
      </c>
      <c r="Q797" s="92" t="str">
        <f t="shared" si="136"/>
        <v/>
      </c>
      <c r="R797" s="92" t="str">
        <f t="shared" si="137"/>
        <v/>
      </c>
      <c r="U797" s="5"/>
      <c r="V797" s="5"/>
      <c r="W797" s="94" t="str">
        <f t="shared" si="135"/>
        <v/>
      </c>
      <c r="X797" s="94" t="str">
        <f t="shared" si="138"/>
        <v/>
      </c>
      <c r="Y797" s="5"/>
      <c r="BK797" s="8"/>
      <c r="BL797" s="5"/>
      <c r="BM797" s="5"/>
      <c r="BN797" s="5"/>
      <c r="BO797" s="5"/>
      <c r="BP797" s="1"/>
      <c r="BQ797" s="1"/>
      <c r="BR797" s="1"/>
      <c r="BS797" s="1"/>
      <c r="BT797" s="1"/>
      <c r="BU797" s="4"/>
      <c r="BV797" s="1"/>
      <c r="BW797" s="3"/>
      <c r="BX797" s="4"/>
      <c r="BY797" s="5"/>
      <c r="BZ797" s="5"/>
      <c r="CA797" s="5"/>
      <c r="CB797" s="5"/>
      <c r="CC797" s="5"/>
      <c r="CD797" s="43"/>
    </row>
    <row r="798" spans="1:82" ht="15" customHeight="1" x14ac:dyDescent="0.25">
      <c r="A798" s="8"/>
      <c r="B798" s="5"/>
      <c r="C798" s="5"/>
      <c r="D798" s="5"/>
      <c r="E798" s="5"/>
      <c r="F798" s="94" t="str">
        <f t="shared" si="129"/>
        <v/>
      </c>
      <c r="G798" s="94" t="str">
        <f t="shared" si="130"/>
        <v/>
      </c>
      <c r="H798" s="127" t="str">
        <f>IF(A798&lt;&gt;"",IF(MID(C798,1,1)="c",$AS$26,IF(MID(C798,1,1)="r",$AS$41,IF(MID(C798,1,1)="p",#REF!,#REF!))),"")</f>
        <v/>
      </c>
      <c r="I798" s="92" t="str">
        <f t="shared" si="131"/>
        <v/>
      </c>
      <c r="J798" s="92" t="str">
        <f t="shared" si="132"/>
        <v/>
      </c>
      <c r="K798" s="92" t="str">
        <f t="shared" si="133"/>
        <v/>
      </c>
      <c r="L798" s="92" t="str">
        <f t="shared" si="134"/>
        <v/>
      </c>
      <c r="M798" s="95" t="str">
        <f>IF(A798&lt;&gt;"",IF(MID(C798,1,1)="c",SigmaEpsConcrete(I798,$AN$30:$AN$33,$AR$30:$AR$33,$AS$26,$AS$27,$AS$28,$AQ$20,$AU$19),""),"")</f>
        <v/>
      </c>
      <c r="N798" s="95" t="str">
        <f>IF(A798&lt;&gt;"",IF(MID(C798,1,1)="r",SigmaEpsReinf(J798,$AS$42:$AS$43,$AS$41,$AS$39,$AS$40,$AQ$38),""),"")</f>
        <v/>
      </c>
      <c r="Q798" s="92" t="str">
        <f t="shared" si="136"/>
        <v/>
      </c>
      <c r="R798" s="92" t="str">
        <f t="shared" si="137"/>
        <v/>
      </c>
      <c r="U798" s="5"/>
      <c r="V798" s="5"/>
      <c r="W798" s="94" t="str">
        <f t="shared" si="135"/>
        <v/>
      </c>
      <c r="X798" s="94" t="str">
        <f t="shared" si="138"/>
        <v/>
      </c>
      <c r="Y798" s="5"/>
      <c r="BK798" s="8"/>
      <c r="BL798" s="5"/>
      <c r="BM798" s="5"/>
      <c r="BN798" s="5"/>
      <c r="BO798" s="5"/>
      <c r="BP798" s="1"/>
      <c r="BQ798" s="1"/>
      <c r="BR798" s="1"/>
      <c r="BS798" s="1"/>
      <c r="BT798" s="1"/>
      <c r="BU798" s="4"/>
      <c r="BV798" s="1"/>
      <c r="BW798" s="3"/>
      <c r="BX798" s="4"/>
      <c r="BY798" s="5"/>
      <c r="BZ798" s="5"/>
      <c r="CA798" s="5"/>
      <c r="CB798" s="5"/>
      <c r="CC798" s="5"/>
      <c r="CD798" s="43"/>
    </row>
    <row r="799" spans="1:82" ht="15" customHeight="1" x14ac:dyDescent="0.25">
      <c r="A799" s="8"/>
      <c r="B799" s="5"/>
      <c r="C799" s="5"/>
      <c r="D799" s="5"/>
      <c r="E799" s="5"/>
      <c r="F799" s="94" t="str">
        <f t="shared" si="129"/>
        <v/>
      </c>
      <c r="G799" s="94" t="str">
        <f t="shared" si="130"/>
        <v/>
      </c>
      <c r="H799" s="127" t="str">
        <f>IF(A799&lt;&gt;"",IF(MID(C799,1,1)="c",$AS$26,IF(MID(C799,1,1)="r",$AS$41,IF(MID(C799,1,1)="p",#REF!,#REF!))),"")</f>
        <v/>
      </c>
      <c r="I799" s="92" t="str">
        <f t="shared" si="131"/>
        <v/>
      </c>
      <c r="J799" s="92" t="str">
        <f t="shared" si="132"/>
        <v/>
      </c>
      <c r="K799" s="92" t="str">
        <f t="shared" si="133"/>
        <v/>
      </c>
      <c r="L799" s="92" t="str">
        <f t="shared" si="134"/>
        <v/>
      </c>
      <c r="M799" s="95" t="str">
        <f>IF(A799&lt;&gt;"",IF(MID(C799,1,1)="c",SigmaEpsConcrete(I799,$AN$30:$AN$33,$AR$30:$AR$33,$AS$26,$AS$27,$AS$28,$AQ$20,$AU$19),""),"")</f>
        <v/>
      </c>
      <c r="N799" s="95" t="str">
        <f>IF(A799&lt;&gt;"",IF(MID(C799,1,1)="r",SigmaEpsReinf(J799,$AS$42:$AS$43,$AS$41,$AS$39,$AS$40,$AQ$38),""),"")</f>
        <v/>
      </c>
      <c r="Q799" s="92" t="str">
        <f t="shared" si="136"/>
        <v/>
      </c>
      <c r="R799" s="92" t="str">
        <f t="shared" si="137"/>
        <v/>
      </c>
      <c r="U799" s="5"/>
      <c r="V799" s="5"/>
      <c r="W799" s="94" t="str">
        <f t="shared" si="135"/>
        <v/>
      </c>
      <c r="X799" s="94" t="str">
        <f t="shared" si="138"/>
        <v/>
      </c>
      <c r="Y799" s="5"/>
      <c r="BK799" s="8"/>
      <c r="BL799" s="5"/>
      <c r="BM799" s="5"/>
      <c r="BN799" s="5"/>
      <c r="BO799" s="5"/>
      <c r="BP799" s="1"/>
      <c r="BQ799" s="1"/>
      <c r="BR799" s="1"/>
      <c r="BS799" s="1"/>
      <c r="BT799" s="1"/>
      <c r="BU799" s="4"/>
      <c r="BV799" s="1"/>
      <c r="BW799" s="3"/>
      <c r="BX799" s="4"/>
      <c r="BY799" s="5"/>
      <c r="BZ799" s="5"/>
      <c r="CA799" s="5"/>
      <c r="CB799" s="5"/>
      <c r="CC799" s="5"/>
      <c r="CD799" s="43"/>
    </row>
    <row r="800" spans="1:82" ht="15" customHeight="1" x14ac:dyDescent="0.25">
      <c r="A800" s="8"/>
      <c r="B800" s="5"/>
      <c r="C800" s="5"/>
      <c r="D800" s="5"/>
      <c r="E800" s="5"/>
      <c r="F800" s="94" t="str">
        <f t="shared" si="129"/>
        <v/>
      </c>
      <c r="G800" s="94" t="str">
        <f t="shared" si="130"/>
        <v/>
      </c>
      <c r="H800" s="127" t="str">
        <f>IF(A800&lt;&gt;"",IF(MID(C800,1,1)="c",$AS$26,IF(MID(C800,1,1)="r",$AS$41,IF(MID(C800,1,1)="p",#REF!,#REF!))),"")</f>
        <v/>
      </c>
      <c r="I800" s="92" t="str">
        <f t="shared" si="131"/>
        <v/>
      </c>
      <c r="J800" s="92" t="str">
        <f t="shared" si="132"/>
        <v/>
      </c>
      <c r="K800" s="92" t="str">
        <f t="shared" si="133"/>
        <v/>
      </c>
      <c r="L800" s="92" t="str">
        <f t="shared" si="134"/>
        <v/>
      </c>
      <c r="M800" s="95" t="str">
        <f>IF(A800&lt;&gt;"",IF(MID(C800,1,1)="c",SigmaEpsConcrete(I800,$AN$30:$AN$33,$AR$30:$AR$33,$AS$26,$AS$27,$AS$28,$AQ$20,$AU$19),""),"")</f>
        <v/>
      </c>
      <c r="N800" s="95" t="str">
        <f>IF(A800&lt;&gt;"",IF(MID(C800,1,1)="r",SigmaEpsReinf(J800,$AS$42:$AS$43,$AS$41,$AS$39,$AS$40,$AQ$38),""),"")</f>
        <v/>
      </c>
      <c r="Q800" s="92" t="str">
        <f t="shared" si="136"/>
        <v/>
      </c>
      <c r="R800" s="92" t="str">
        <f t="shared" si="137"/>
        <v/>
      </c>
      <c r="U800" s="5"/>
      <c r="V800" s="5"/>
      <c r="W800" s="94" t="str">
        <f t="shared" si="135"/>
        <v/>
      </c>
      <c r="X800" s="94" t="str">
        <f t="shared" si="138"/>
        <v/>
      </c>
      <c r="Y800" s="5"/>
      <c r="BK800" s="8"/>
      <c r="BL800" s="5"/>
      <c r="BM800" s="5"/>
      <c r="BN800" s="5"/>
      <c r="BO800" s="5"/>
      <c r="BP800" s="1"/>
      <c r="BQ800" s="1"/>
      <c r="BR800" s="1"/>
      <c r="BS800" s="1"/>
      <c r="BT800" s="1"/>
      <c r="BU800" s="4"/>
      <c r="BV800" s="1"/>
      <c r="BW800" s="3"/>
      <c r="BX800" s="4"/>
      <c r="BY800" s="5"/>
      <c r="BZ800" s="5"/>
      <c r="CA800" s="5"/>
      <c r="CB800" s="5"/>
      <c r="CC800" s="5"/>
      <c r="CD800" s="43"/>
    </row>
    <row r="801" spans="1:82" ht="15" customHeight="1" x14ac:dyDescent="0.25">
      <c r="A801" s="8"/>
      <c r="B801" s="5"/>
      <c r="C801" s="5"/>
      <c r="D801" s="5"/>
      <c r="E801" s="5"/>
      <c r="F801" s="94" t="str">
        <f t="shared" si="129"/>
        <v/>
      </c>
      <c r="G801" s="94" t="str">
        <f t="shared" si="130"/>
        <v/>
      </c>
      <c r="H801" s="127" t="str">
        <f>IF(A801&lt;&gt;"",IF(MID(C801,1,1)="c",$AS$26,IF(MID(C801,1,1)="r",$AS$41,IF(MID(C801,1,1)="p",#REF!,#REF!))),"")</f>
        <v/>
      </c>
      <c r="I801" s="92" t="str">
        <f t="shared" si="131"/>
        <v/>
      </c>
      <c r="J801" s="92" t="str">
        <f t="shared" si="132"/>
        <v/>
      </c>
      <c r="K801" s="92" t="str">
        <f t="shared" si="133"/>
        <v/>
      </c>
      <c r="L801" s="92" t="str">
        <f t="shared" si="134"/>
        <v/>
      </c>
      <c r="M801" s="95" t="str">
        <f>IF(A801&lt;&gt;"",IF(MID(C801,1,1)="c",SigmaEpsConcrete(I801,$AN$30:$AN$33,$AR$30:$AR$33,$AS$26,$AS$27,$AS$28,$AQ$20,$AU$19),""),"")</f>
        <v/>
      </c>
      <c r="N801" s="95" t="str">
        <f>IF(A801&lt;&gt;"",IF(MID(C801,1,1)="r",SigmaEpsReinf(J801,$AS$42:$AS$43,$AS$41,$AS$39,$AS$40,$AQ$38),""),"")</f>
        <v/>
      </c>
      <c r="Q801" s="92" t="str">
        <f t="shared" si="136"/>
        <v/>
      </c>
      <c r="R801" s="92" t="str">
        <f t="shared" si="137"/>
        <v/>
      </c>
      <c r="U801" s="5"/>
      <c r="V801" s="5"/>
      <c r="W801" s="94" t="str">
        <f t="shared" si="135"/>
        <v/>
      </c>
      <c r="X801" s="94" t="str">
        <f t="shared" si="138"/>
        <v/>
      </c>
      <c r="Y801" s="5"/>
      <c r="BK801" s="8"/>
      <c r="BL801" s="5"/>
      <c r="BM801" s="5"/>
      <c r="BN801" s="5"/>
      <c r="BO801" s="5"/>
      <c r="BP801" s="1"/>
      <c r="BQ801" s="1"/>
      <c r="BR801" s="1"/>
      <c r="BS801" s="1"/>
      <c r="BT801" s="1"/>
      <c r="BU801" s="4"/>
      <c r="BV801" s="1"/>
      <c r="BW801" s="3"/>
      <c r="BX801" s="4"/>
      <c r="BY801" s="5"/>
      <c r="BZ801" s="5"/>
      <c r="CA801" s="5"/>
      <c r="CB801" s="5"/>
      <c r="CC801" s="5"/>
      <c r="CD801" s="43"/>
    </row>
    <row r="802" spans="1:82" ht="15" customHeight="1" x14ac:dyDescent="0.25">
      <c r="A802" s="8"/>
      <c r="B802" s="5"/>
      <c r="C802" s="5"/>
      <c r="D802" s="5"/>
      <c r="E802" s="5"/>
      <c r="F802" s="94" t="str">
        <f t="shared" si="129"/>
        <v/>
      </c>
      <c r="G802" s="94" t="str">
        <f t="shared" si="130"/>
        <v/>
      </c>
      <c r="H802" s="127" t="str">
        <f>IF(A802&lt;&gt;"",IF(MID(C802,1,1)="c",$AS$26,IF(MID(C802,1,1)="r",$AS$41,IF(MID(C802,1,1)="p",#REF!,#REF!))),"")</f>
        <v/>
      </c>
      <c r="I802" s="92" t="str">
        <f t="shared" si="131"/>
        <v/>
      </c>
      <c r="J802" s="92" t="str">
        <f t="shared" si="132"/>
        <v/>
      </c>
      <c r="K802" s="92" t="str">
        <f t="shared" si="133"/>
        <v/>
      </c>
      <c r="L802" s="92" t="str">
        <f t="shared" si="134"/>
        <v/>
      </c>
      <c r="M802" s="95" t="str">
        <f>IF(A802&lt;&gt;"",IF(MID(C802,1,1)="c",SigmaEpsConcrete(I802,$AN$30:$AN$33,$AR$30:$AR$33,$AS$26,$AS$27,$AS$28,$AQ$20,$AU$19),""),"")</f>
        <v/>
      </c>
      <c r="N802" s="95" t="str">
        <f>IF(A802&lt;&gt;"",IF(MID(C802,1,1)="r",SigmaEpsReinf(J802,$AS$42:$AS$43,$AS$41,$AS$39,$AS$40,$AQ$38),""),"")</f>
        <v/>
      </c>
      <c r="Q802" s="92" t="str">
        <f t="shared" si="136"/>
        <v/>
      </c>
      <c r="R802" s="92" t="str">
        <f t="shared" si="137"/>
        <v/>
      </c>
      <c r="U802" s="5"/>
      <c r="V802" s="5"/>
      <c r="W802" s="94" t="str">
        <f t="shared" si="135"/>
        <v/>
      </c>
      <c r="X802" s="94" t="str">
        <f t="shared" si="138"/>
        <v/>
      </c>
      <c r="Y802" s="5"/>
      <c r="BK802" s="8"/>
      <c r="BL802" s="5"/>
      <c r="BM802" s="5"/>
      <c r="BN802" s="5"/>
      <c r="BO802" s="5"/>
      <c r="BP802" s="1"/>
      <c r="BQ802" s="1"/>
      <c r="BR802" s="1"/>
      <c r="BS802" s="1"/>
      <c r="BT802" s="1"/>
      <c r="BU802" s="4"/>
      <c r="BV802" s="1"/>
      <c r="BW802" s="3"/>
      <c r="BX802" s="4"/>
      <c r="BY802" s="5"/>
      <c r="BZ802" s="5"/>
      <c r="CA802" s="5"/>
      <c r="CB802" s="5"/>
      <c r="CC802" s="5"/>
      <c r="CD802" s="43"/>
    </row>
    <row r="803" spans="1:82" ht="15" customHeight="1" x14ac:dyDescent="0.25">
      <c r="A803" s="8"/>
      <c r="B803" s="5"/>
      <c r="C803" s="5"/>
      <c r="D803" s="5"/>
      <c r="E803" s="5"/>
      <c r="F803" s="94" t="str">
        <f t="shared" si="129"/>
        <v/>
      </c>
      <c r="G803" s="94" t="str">
        <f t="shared" si="130"/>
        <v/>
      </c>
      <c r="H803" s="127" t="str">
        <f>IF(A803&lt;&gt;"",IF(MID(C803,1,1)="c",$AS$26,IF(MID(C803,1,1)="r",$AS$41,IF(MID(C803,1,1)="p",#REF!,#REF!))),"")</f>
        <v/>
      </c>
      <c r="I803" s="92" t="str">
        <f t="shared" si="131"/>
        <v/>
      </c>
      <c r="J803" s="92" t="str">
        <f t="shared" si="132"/>
        <v/>
      </c>
      <c r="K803" s="92" t="str">
        <f t="shared" si="133"/>
        <v/>
      </c>
      <c r="L803" s="92" t="str">
        <f t="shared" si="134"/>
        <v/>
      </c>
      <c r="M803" s="95" t="str">
        <f>IF(A803&lt;&gt;"",IF(MID(C803,1,1)="c",SigmaEpsConcrete(I803,$AN$30:$AN$33,$AR$30:$AR$33,$AS$26,$AS$27,$AS$28,$AQ$20,$AU$19),""),"")</f>
        <v/>
      </c>
      <c r="N803" s="95" t="str">
        <f>IF(A803&lt;&gt;"",IF(MID(C803,1,1)="r",SigmaEpsReinf(J803,$AS$42:$AS$43,$AS$41,$AS$39,$AS$40,$AQ$38),""),"")</f>
        <v/>
      </c>
      <c r="Q803" s="92" t="str">
        <f t="shared" si="136"/>
        <v/>
      </c>
      <c r="R803" s="92" t="str">
        <f t="shared" si="137"/>
        <v/>
      </c>
      <c r="U803" s="5"/>
      <c r="V803" s="5"/>
      <c r="W803" s="94" t="str">
        <f t="shared" si="135"/>
        <v/>
      </c>
      <c r="X803" s="94" t="str">
        <f t="shared" si="138"/>
        <v/>
      </c>
      <c r="Y803" s="5"/>
      <c r="BK803" s="8"/>
      <c r="BL803" s="5"/>
      <c r="BM803" s="5"/>
      <c r="BN803" s="5"/>
      <c r="BO803" s="5"/>
      <c r="BP803" s="1"/>
      <c r="BQ803" s="1"/>
      <c r="BR803" s="1"/>
      <c r="BS803" s="1"/>
      <c r="BT803" s="1"/>
      <c r="BU803" s="4"/>
      <c r="BV803" s="1"/>
      <c r="BW803" s="3"/>
      <c r="BX803" s="4"/>
      <c r="BY803" s="5"/>
      <c r="BZ803" s="5"/>
      <c r="CA803" s="5"/>
      <c r="CB803" s="5"/>
      <c r="CC803" s="5"/>
      <c r="CD803" s="43"/>
    </row>
    <row r="804" spans="1:82" ht="15" customHeight="1" x14ac:dyDescent="0.25">
      <c r="A804" s="8"/>
      <c r="B804" s="5"/>
      <c r="C804" s="5"/>
      <c r="D804" s="5"/>
      <c r="E804" s="5"/>
      <c r="F804" s="94" t="str">
        <f t="shared" si="129"/>
        <v/>
      </c>
      <c r="G804" s="94" t="str">
        <f t="shared" si="130"/>
        <v/>
      </c>
      <c r="H804" s="127" t="str">
        <f>IF(A804&lt;&gt;"",IF(MID(C804,1,1)="c",$AS$26,IF(MID(C804,1,1)="r",$AS$41,IF(MID(C804,1,1)="p",#REF!,#REF!))),"")</f>
        <v/>
      </c>
      <c r="I804" s="92" t="str">
        <f t="shared" si="131"/>
        <v/>
      </c>
      <c r="J804" s="92" t="str">
        <f t="shared" si="132"/>
        <v/>
      </c>
      <c r="K804" s="92" t="str">
        <f t="shared" si="133"/>
        <v/>
      </c>
      <c r="L804" s="92" t="str">
        <f t="shared" si="134"/>
        <v/>
      </c>
      <c r="M804" s="95" t="str">
        <f>IF(A804&lt;&gt;"",IF(MID(C804,1,1)="c",SigmaEpsConcrete(I804,$AN$30:$AN$33,$AR$30:$AR$33,$AS$26,$AS$27,$AS$28,$AQ$20,$AU$19),""),"")</f>
        <v/>
      </c>
      <c r="N804" s="95" t="str">
        <f>IF(A804&lt;&gt;"",IF(MID(C804,1,1)="r",SigmaEpsReinf(J804,$AS$42:$AS$43,$AS$41,$AS$39,$AS$40,$AQ$38),""),"")</f>
        <v/>
      </c>
      <c r="Q804" s="92" t="str">
        <f t="shared" si="136"/>
        <v/>
      </c>
      <c r="R804" s="92" t="str">
        <f t="shared" si="137"/>
        <v/>
      </c>
      <c r="U804" s="5"/>
      <c r="V804" s="5"/>
      <c r="W804" s="94" t="str">
        <f t="shared" si="135"/>
        <v/>
      </c>
      <c r="X804" s="94" t="str">
        <f t="shared" si="138"/>
        <v/>
      </c>
      <c r="Y804" s="5"/>
      <c r="BK804" s="8"/>
      <c r="BL804" s="5"/>
      <c r="BM804" s="5"/>
      <c r="BN804" s="5"/>
      <c r="BO804" s="5"/>
      <c r="BP804" s="1"/>
      <c r="BQ804" s="1"/>
      <c r="BR804" s="1"/>
      <c r="BS804" s="1"/>
      <c r="BT804" s="1"/>
      <c r="BU804" s="4"/>
      <c r="BV804" s="1"/>
      <c r="BW804" s="3"/>
      <c r="BX804" s="4"/>
      <c r="BY804" s="5"/>
      <c r="BZ804" s="5"/>
      <c r="CA804" s="5"/>
      <c r="CB804" s="5"/>
      <c r="CC804" s="5"/>
      <c r="CD804" s="43"/>
    </row>
    <row r="805" spans="1:82" ht="15" customHeight="1" x14ac:dyDescent="0.25">
      <c r="A805" s="8"/>
      <c r="B805" s="5"/>
      <c r="C805" s="5"/>
      <c r="D805" s="5"/>
      <c r="E805" s="5"/>
      <c r="F805" s="94" t="str">
        <f t="shared" si="129"/>
        <v/>
      </c>
      <c r="G805" s="94" t="str">
        <f t="shared" si="130"/>
        <v/>
      </c>
      <c r="H805" s="127" t="str">
        <f>IF(A805&lt;&gt;"",IF(MID(C805,1,1)="c",$AS$26,IF(MID(C805,1,1)="r",$AS$41,IF(MID(C805,1,1)="p",#REF!,#REF!))),"")</f>
        <v/>
      </c>
      <c r="I805" s="92" t="str">
        <f t="shared" si="131"/>
        <v/>
      </c>
      <c r="J805" s="92" t="str">
        <f t="shared" si="132"/>
        <v/>
      </c>
      <c r="K805" s="92" t="str">
        <f t="shared" si="133"/>
        <v/>
      </c>
      <c r="L805" s="92" t="str">
        <f t="shared" si="134"/>
        <v/>
      </c>
      <c r="M805" s="95" t="str">
        <f>IF(A805&lt;&gt;"",IF(MID(C805,1,1)="c",SigmaEpsConcrete(I805,$AN$30:$AN$33,$AR$30:$AR$33,$AS$26,$AS$27,$AS$28,$AQ$20,$AU$19),""),"")</f>
        <v/>
      </c>
      <c r="N805" s="95" t="str">
        <f>IF(A805&lt;&gt;"",IF(MID(C805,1,1)="r",SigmaEpsReinf(J805,$AS$42:$AS$43,$AS$41,$AS$39,$AS$40,$AQ$38),""),"")</f>
        <v/>
      </c>
      <c r="Q805" s="92" t="str">
        <f t="shared" si="136"/>
        <v/>
      </c>
      <c r="R805" s="92" t="str">
        <f t="shared" si="137"/>
        <v/>
      </c>
      <c r="U805" s="5"/>
      <c r="V805" s="5"/>
      <c r="W805" s="94" t="str">
        <f t="shared" si="135"/>
        <v/>
      </c>
      <c r="X805" s="94" t="str">
        <f t="shared" si="138"/>
        <v/>
      </c>
      <c r="Y805" s="5"/>
      <c r="BK805" s="8"/>
      <c r="BL805" s="5"/>
      <c r="BM805" s="5"/>
      <c r="BN805" s="5"/>
      <c r="BO805" s="5"/>
      <c r="BP805" s="1"/>
      <c r="BQ805" s="1"/>
      <c r="BR805" s="1"/>
      <c r="BS805" s="1"/>
      <c r="BT805" s="1"/>
      <c r="BU805" s="4"/>
      <c r="BV805" s="1"/>
      <c r="BW805" s="3"/>
      <c r="BX805" s="4"/>
      <c r="BY805" s="5"/>
      <c r="BZ805" s="5"/>
      <c r="CA805" s="5"/>
      <c r="CB805" s="5"/>
      <c r="CC805" s="5"/>
      <c r="CD805" s="43"/>
    </row>
    <row r="806" spans="1:82" ht="15" customHeight="1" x14ac:dyDescent="0.25">
      <c r="A806" s="8"/>
      <c r="B806" s="5"/>
      <c r="C806" s="5"/>
      <c r="D806" s="5"/>
      <c r="E806" s="5"/>
      <c r="F806" s="94" t="str">
        <f t="shared" si="129"/>
        <v/>
      </c>
      <c r="G806" s="94" t="str">
        <f t="shared" si="130"/>
        <v/>
      </c>
      <c r="H806" s="127" t="str">
        <f>IF(A806&lt;&gt;"",IF(MID(C806,1,1)="c",$AS$26,IF(MID(C806,1,1)="r",$AS$41,IF(MID(C806,1,1)="p",#REF!,#REF!))),"")</f>
        <v/>
      </c>
      <c r="I806" s="92" t="str">
        <f t="shared" si="131"/>
        <v/>
      </c>
      <c r="J806" s="92" t="str">
        <f t="shared" si="132"/>
        <v/>
      </c>
      <c r="K806" s="92" t="str">
        <f t="shared" si="133"/>
        <v/>
      </c>
      <c r="L806" s="92" t="str">
        <f t="shared" si="134"/>
        <v/>
      </c>
      <c r="M806" s="95" t="str">
        <f>IF(A806&lt;&gt;"",IF(MID(C806,1,1)="c",SigmaEpsConcrete(I806,$AN$30:$AN$33,$AR$30:$AR$33,$AS$26,$AS$27,$AS$28,$AQ$20,$AU$19),""),"")</f>
        <v/>
      </c>
      <c r="N806" s="95" t="str">
        <f>IF(A806&lt;&gt;"",IF(MID(C806,1,1)="r",SigmaEpsReinf(J806,$AS$42:$AS$43,$AS$41,$AS$39,$AS$40,$AQ$38),""),"")</f>
        <v/>
      </c>
      <c r="Q806" s="92" t="str">
        <f t="shared" si="136"/>
        <v/>
      </c>
      <c r="R806" s="92" t="str">
        <f t="shared" si="137"/>
        <v/>
      </c>
      <c r="U806" s="5"/>
      <c r="V806" s="5"/>
      <c r="W806" s="94" t="str">
        <f t="shared" si="135"/>
        <v/>
      </c>
      <c r="X806" s="94" t="str">
        <f t="shared" si="138"/>
        <v/>
      </c>
      <c r="Y806" s="5"/>
      <c r="BK806" s="8"/>
      <c r="BL806" s="5"/>
      <c r="BM806" s="5"/>
      <c r="BN806" s="5"/>
      <c r="BO806" s="5"/>
      <c r="BP806" s="1"/>
      <c r="BQ806" s="1"/>
      <c r="BR806" s="1"/>
      <c r="BS806" s="1"/>
      <c r="BT806" s="1"/>
      <c r="BU806" s="4"/>
      <c r="BV806" s="1"/>
      <c r="BW806" s="3"/>
      <c r="BX806" s="4"/>
      <c r="BY806" s="5"/>
      <c r="BZ806" s="5"/>
      <c r="CA806" s="5"/>
      <c r="CB806" s="5"/>
      <c r="CC806" s="5"/>
      <c r="CD806" s="43"/>
    </row>
    <row r="807" spans="1:82" ht="15" customHeight="1" x14ac:dyDescent="0.25">
      <c r="A807" s="8"/>
      <c r="B807" s="5"/>
      <c r="C807" s="5"/>
      <c r="D807" s="5"/>
      <c r="E807" s="5"/>
      <c r="F807" s="94" t="str">
        <f t="shared" si="129"/>
        <v/>
      </c>
      <c r="G807" s="94" t="str">
        <f t="shared" si="130"/>
        <v/>
      </c>
      <c r="H807" s="127" t="str">
        <f>IF(A807&lt;&gt;"",IF(MID(C807,1,1)="c",$AS$26,IF(MID(C807,1,1)="r",$AS$41,IF(MID(C807,1,1)="p",#REF!,#REF!))),"")</f>
        <v/>
      </c>
      <c r="I807" s="92" t="str">
        <f t="shared" si="131"/>
        <v/>
      </c>
      <c r="J807" s="92" t="str">
        <f t="shared" si="132"/>
        <v/>
      </c>
      <c r="K807" s="92" t="str">
        <f t="shared" si="133"/>
        <v/>
      </c>
      <c r="L807" s="92" t="str">
        <f t="shared" si="134"/>
        <v/>
      </c>
      <c r="M807" s="95" t="str">
        <f>IF(A807&lt;&gt;"",IF(MID(C807,1,1)="c",SigmaEpsConcrete(I807,$AN$30:$AN$33,$AR$30:$AR$33,$AS$26,$AS$27,$AS$28,$AQ$20,$AU$19),""),"")</f>
        <v/>
      </c>
      <c r="N807" s="95" t="str">
        <f>IF(A807&lt;&gt;"",IF(MID(C807,1,1)="r",SigmaEpsReinf(J807,$AS$42:$AS$43,$AS$41,$AS$39,$AS$40,$AQ$38),""),"")</f>
        <v/>
      </c>
      <c r="Q807" s="92" t="str">
        <f t="shared" si="136"/>
        <v/>
      </c>
      <c r="R807" s="92" t="str">
        <f t="shared" si="137"/>
        <v/>
      </c>
      <c r="U807" s="5"/>
      <c r="V807" s="5"/>
      <c r="W807" s="94" t="str">
        <f t="shared" si="135"/>
        <v/>
      </c>
      <c r="X807" s="94" t="str">
        <f t="shared" si="138"/>
        <v/>
      </c>
      <c r="Y807" s="5"/>
      <c r="BK807" s="8"/>
      <c r="BL807" s="5"/>
      <c r="BM807" s="5"/>
      <c r="BN807" s="5"/>
      <c r="BO807" s="5"/>
      <c r="BP807" s="1"/>
      <c r="BQ807" s="1"/>
      <c r="BR807" s="1"/>
      <c r="BS807" s="1"/>
      <c r="BT807" s="1"/>
      <c r="BU807" s="4"/>
      <c r="BV807" s="1"/>
      <c r="BW807" s="3"/>
      <c r="BX807" s="4"/>
      <c r="BY807" s="5"/>
      <c r="BZ807" s="5"/>
      <c r="CA807" s="5"/>
      <c r="CB807" s="5"/>
      <c r="CC807" s="5"/>
      <c r="CD807" s="43"/>
    </row>
    <row r="808" spans="1:82" ht="15" customHeight="1" x14ac:dyDescent="0.25">
      <c r="A808" s="8"/>
      <c r="B808" s="5"/>
      <c r="C808" s="5"/>
      <c r="D808" s="5"/>
      <c r="E808" s="5"/>
      <c r="F808" s="94" t="str">
        <f t="shared" si="129"/>
        <v/>
      </c>
      <c r="G808" s="94" t="str">
        <f t="shared" si="130"/>
        <v/>
      </c>
      <c r="H808" s="127" t="str">
        <f>IF(A808&lt;&gt;"",IF(MID(C808,1,1)="c",$AS$26,IF(MID(C808,1,1)="r",$AS$41,IF(MID(C808,1,1)="p",#REF!,#REF!))),"")</f>
        <v/>
      </c>
      <c r="I808" s="92" t="str">
        <f t="shared" si="131"/>
        <v/>
      </c>
      <c r="J808" s="92" t="str">
        <f t="shared" si="132"/>
        <v/>
      </c>
      <c r="K808" s="92" t="str">
        <f t="shared" si="133"/>
        <v/>
      </c>
      <c r="L808" s="92" t="str">
        <f t="shared" si="134"/>
        <v/>
      </c>
      <c r="M808" s="95" t="str">
        <f>IF(A808&lt;&gt;"",IF(MID(C808,1,1)="c",SigmaEpsConcrete(I808,$AN$30:$AN$33,$AR$30:$AR$33,$AS$26,$AS$27,$AS$28,$AQ$20,$AU$19),""),"")</f>
        <v/>
      </c>
      <c r="N808" s="95" t="str">
        <f>IF(A808&lt;&gt;"",IF(MID(C808,1,1)="r",SigmaEpsReinf(J808,$AS$42:$AS$43,$AS$41,$AS$39,$AS$40,$AQ$38),""),"")</f>
        <v/>
      </c>
      <c r="Q808" s="92" t="str">
        <f t="shared" si="136"/>
        <v/>
      </c>
      <c r="R808" s="92" t="str">
        <f t="shared" si="137"/>
        <v/>
      </c>
      <c r="U808" s="5"/>
      <c r="V808" s="5"/>
      <c r="W808" s="94" t="str">
        <f t="shared" si="135"/>
        <v/>
      </c>
      <c r="X808" s="94" t="str">
        <f t="shared" si="138"/>
        <v/>
      </c>
      <c r="Y808" s="5"/>
      <c r="BK808" s="8"/>
      <c r="BL808" s="5"/>
      <c r="BM808" s="5"/>
      <c r="BN808" s="5"/>
      <c r="BO808" s="5"/>
      <c r="BP808" s="1"/>
      <c r="BQ808" s="1"/>
      <c r="BR808" s="1"/>
      <c r="BS808" s="1"/>
      <c r="BT808" s="1"/>
      <c r="BU808" s="4"/>
      <c r="BV808" s="1"/>
      <c r="BW808" s="3"/>
      <c r="BX808" s="4"/>
      <c r="BY808" s="5"/>
      <c r="BZ808" s="5"/>
      <c r="CA808" s="5"/>
      <c r="CB808" s="5"/>
      <c r="CC808" s="5"/>
      <c r="CD808" s="43"/>
    </row>
    <row r="809" spans="1:82" ht="15" customHeight="1" x14ac:dyDescent="0.25">
      <c r="A809" s="8"/>
      <c r="B809" s="5"/>
      <c r="C809" s="5"/>
      <c r="D809" s="5"/>
      <c r="E809" s="5"/>
      <c r="F809" s="94" t="str">
        <f t="shared" si="129"/>
        <v/>
      </c>
      <c r="G809" s="94" t="str">
        <f t="shared" si="130"/>
        <v/>
      </c>
      <c r="H809" s="127" t="str">
        <f>IF(A809&lt;&gt;"",IF(MID(C809,1,1)="c",$AS$26,IF(MID(C809,1,1)="r",$AS$41,IF(MID(C809,1,1)="p",#REF!,#REF!))),"")</f>
        <v/>
      </c>
      <c r="I809" s="92" t="str">
        <f t="shared" si="131"/>
        <v/>
      </c>
      <c r="J809" s="92" t="str">
        <f t="shared" si="132"/>
        <v/>
      </c>
      <c r="K809" s="92" t="str">
        <f t="shared" si="133"/>
        <v/>
      </c>
      <c r="L809" s="92" t="str">
        <f t="shared" si="134"/>
        <v/>
      </c>
      <c r="M809" s="95" t="str">
        <f>IF(A809&lt;&gt;"",IF(MID(C809,1,1)="c",SigmaEpsConcrete(I809,$AN$30:$AN$33,$AR$30:$AR$33,$AS$26,$AS$27,$AS$28,$AQ$20,$AU$19),""),"")</f>
        <v/>
      </c>
      <c r="N809" s="95" t="str">
        <f>IF(A809&lt;&gt;"",IF(MID(C809,1,1)="r",SigmaEpsReinf(J809,$AS$42:$AS$43,$AS$41,$AS$39,$AS$40,$AQ$38),""),"")</f>
        <v/>
      </c>
      <c r="Q809" s="92" t="str">
        <f t="shared" si="136"/>
        <v/>
      </c>
      <c r="R809" s="92" t="str">
        <f t="shared" si="137"/>
        <v/>
      </c>
      <c r="U809" s="5"/>
      <c r="V809" s="5"/>
      <c r="W809" s="94" t="str">
        <f t="shared" si="135"/>
        <v/>
      </c>
      <c r="X809" s="94" t="str">
        <f t="shared" si="138"/>
        <v/>
      </c>
      <c r="Y809" s="5"/>
      <c r="BK809" s="8"/>
      <c r="BL809" s="5"/>
      <c r="BM809" s="5"/>
      <c r="BN809" s="5"/>
      <c r="BO809" s="5"/>
      <c r="BP809" s="1"/>
      <c r="BQ809" s="1"/>
      <c r="BR809" s="1"/>
      <c r="BS809" s="1"/>
      <c r="BT809" s="1"/>
      <c r="BU809" s="4"/>
      <c r="BV809" s="1"/>
      <c r="BW809" s="3"/>
      <c r="BX809" s="4"/>
      <c r="BY809" s="5"/>
      <c r="BZ809" s="5"/>
      <c r="CA809" s="5"/>
      <c r="CB809" s="5"/>
      <c r="CC809" s="5"/>
      <c r="CD809" s="43"/>
    </row>
    <row r="810" spans="1:82" ht="15" customHeight="1" x14ac:dyDescent="0.25">
      <c r="A810" s="8"/>
      <c r="B810" s="5"/>
      <c r="C810" s="5"/>
      <c r="D810" s="5"/>
      <c r="E810" s="5"/>
      <c r="F810" s="94" t="str">
        <f t="shared" si="129"/>
        <v/>
      </c>
      <c r="G810" s="94" t="str">
        <f t="shared" si="130"/>
        <v/>
      </c>
      <c r="H810" s="127" t="str">
        <f>IF(A810&lt;&gt;"",IF(MID(C810,1,1)="c",$AS$26,IF(MID(C810,1,1)="r",$AS$41,IF(MID(C810,1,1)="p",#REF!,#REF!))),"")</f>
        <v/>
      </c>
      <c r="I810" s="92" t="str">
        <f t="shared" si="131"/>
        <v/>
      </c>
      <c r="J810" s="92" t="str">
        <f t="shared" si="132"/>
        <v/>
      </c>
      <c r="K810" s="92" t="str">
        <f t="shared" si="133"/>
        <v/>
      </c>
      <c r="L810" s="92" t="str">
        <f t="shared" si="134"/>
        <v/>
      </c>
      <c r="M810" s="95" t="str">
        <f>IF(A810&lt;&gt;"",IF(MID(C810,1,1)="c",SigmaEpsConcrete(I810,$AN$30:$AN$33,$AR$30:$AR$33,$AS$26,$AS$27,$AS$28,$AQ$20,$AU$19),""),"")</f>
        <v/>
      </c>
      <c r="N810" s="95" t="str">
        <f>IF(A810&lt;&gt;"",IF(MID(C810,1,1)="r",SigmaEpsReinf(J810,$AS$42:$AS$43,$AS$41,$AS$39,$AS$40,$AQ$38),""),"")</f>
        <v/>
      </c>
      <c r="Q810" s="92" t="str">
        <f t="shared" si="136"/>
        <v/>
      </c>
      <c r="R810" s="92" t="str">
        <f t="shared" si="137"/>
        <v/>
      </c>
      <c r="U810" s="5"/>
      <c r="V810" s="5"/>
      <c r="W810" s="94" t="str">
        <f t="shared" si="135"/>
        <v/>
      </c>
      <c r="X810" s="94" t="str">
        <f t="shared" si="138"/>
        <v/>
      </c>
      <c r="Y810" s="5"/>
      <c r="BK810" s="8"/>
      <c r="BL810" s="5"/>
      <c r="BM810" s="5"/>
      <c r="BN810" s="5"/>
      <c r="BO810" s="5"/>
      <c r="BP810" s="1"/>
      <c r="BQ810" s="1"/>
      <c r="BR810" s="1"/>
      <c r="BS810" s="1"/>
      <c r="BT810" s="1"/>
      <c r="BU810" s="4"/>
      <c r="BV810" s="1"/>
      <c r="BW810" s="3"/>
      <c r="BX810" s="4"/>
      <c r="BY810" s="5"/>
      <c r="BZ810" s="5"/>
      <c r="CA810" s="5"/>
      <c r="CB810" s="5"/>
      <c r="CC810" s="5"/>
      <c r="CD810" s="43"/>
    </row>
    <row r="811" spans="1:82" ht="15" customHeight="1" x14ac:dyDescent="0.25">
      <c r="A811" s="8"/>
      <c r="B811" s="5"/>
      <c r="C811" s="5"/>
      <c r="D811" s="5"/>
      <c r="E811" s="5"/>
      <c r="F811" s="94" t="str">
        <f t="shared" si="129"/>
        <v/>
      </c>
      <c r="G811" s="94" t="str">
        <f t="shared" si="130"/>
        <v/>
      </c>
      <c r="H811" s="127" t="str">
        <f>IF(A811&lt;&gt;"",IF(MID(C811,1,1)="c",$AS$26,IF(MID(C811,1,1)="r",$AS$41,IF(MID(C811,1,1)="p",#REF!,#REF!))),"")</f>
        <v/>
      </c>
      <c r="I811" s="92" t="str">
        <f t="shared" si="131"/>
        <v/>
      </c>
      <c r="J811" s="92" t="str">
        <f t="shared" si="132"/>
        <v/>
      </c>
      <c r="K811" s="92" t="str">
        <f t="shared" si="133"/>
        <v/>
      </c>
      <c r="L811" s="92" t="str">
        <f t="shared" si="134"/>
        <v/>
      </c>
      <c r="M811" s="95" t="str">
        <f>IF(A811&lt;&gt;"",IF(MID(C811,1,1)="c",SigmaEpsConcrete(I811,$AN$30:$AN$33,$AR$30:$AR$33,$AS$26,$AS$27,$AS$28,$AQ$20,$AU$19),""),"")</f>
        <v/>
      </c>
      <c r="N811" s="95" t="str">
        <f>IF(A811&lt;&gt;"",IF(MID(C811,1,1)="r",SigmaEpsReinf(J811,$AS$42:$AS$43,$AS$41,$AS$39,$AS$40,$AQ$38),""),"")</f>
        <v/>
      </c>
      <c r="Q811" s="92" t="str">
        <f t="shared" si="136"/>
        <v/>
      </c>
      <c r="R811" s="92" t="str">
        <f t="shared" si="137"/>
        <v/>
      </c>
      <c r="U811" s="5"/>
      <c r="V811" s="5"/>
      <c r="W811" s="94" t="str">
        <f t="shared" si="135"/>
        <v/>
      </c>
      <c r="X811" s="94" t="str">
        <f t="shared" si="138"/>
        <v/>
      </c>
      <c r="Y811" s="5"/>
      <c r="BK811" s="8"/>
      <c r="BL811" s="5"/>
      <c r="BM811" s="5"/>
      <c r="BN811" s="5"/>
      <c r="BO811" s="5"/>
      <c r="BP811" s="1"/>
      <c r="BQ811" s="1"/>
      <c r="BR811" s="1"/>
      <c r="BS811" s="1"/>
      <c r="BT811" s="1"/>
      <c r="BU811" s="4"/>
      <c r="BV811" s="1"/>
      <c r="BW811" s="3"/>
      <c r="BX811" s="4"/>
      <c r="BY811" s="5"/>
      <c r="BZ811" s="5"/>
      <c r="CA811" s="5"/>
      <c r="CB811" s="5"/>
      <c r="CC811" s="5"/>
      <c r="CD811" s="43"/>
    </row>
    <row r="812" spans="1:82" ht="15" customHeight="1" x14ac:dyDescent="0.25">
      <c r="A812" s="8"/>
      <c r="B812" s="5"/>
      <c r="C812" s="5"/>
      <c r="D812" s="5"/>
      <c r="E812" s="5"/>
      <c r="F812" s="94" t="str">
        <f t="shared" si="129"/>
        <v/>
      </c>
      <c r="G812" s="94" t="str">
        <f t="shared" si="130"/>
        <v/>
      </c>
      <c r="H812" s="127" t="str">
        <f>IF(A812&lt;&gt;"",IF(MID(C812,1,1)="c",$AS$26,IF(MID(C812,1,1)="r",$AS$41,IF(MID(C812,1,1)="p",#REF!,#REF!))),"")</f>
        <v/>
      </c>
      <c r="I812" s="92" t="str">
        <f t="shared" si="131"/>
        <v/>
      </c>
      <c r="J812" s="92" t="str">
        <f t="shared" si="132"/>
        <v/>
      </c>
      <c r="K812" s="92" t="str">
        <f t="shared" si="133"/>
        <v/>
      </c>
      <c r="L812" s="92" t="str">
        <f t="shared" si="134"/>
        <v/>
      </c>
      <c r="M812" s="95" t="str">
        <f>IF(A812&lt;&gt;"",IF(MID(C812,1,1)="c",SigmaEpsConcrete(I812,$AN$30:$AN$33,$AR$30:$AR$33,$AS$26,$AS$27,$AS$28,$AQ$20,$AU$19),""),"")</f>
        <v/>
      </c>
      <c r="N812" s="95" t="str">
        <f>IF(A812&lt;&gt;"",IF(MID(C812,1,1)="r",SigmaEpsReinf(J812,$AS$42:$AS$43,$AS$41,$AS$39,$AS$40,$AQ$38),""),"")</f>
        <v/>
      </c>
      <c r="Q812" s="92" t="str">
        <f t="shared" si="136"/>
        <v/>
      </c>
      <c r="R812" s="92" t="str">
        <f t="shared" si="137"/>
        <v/>
      </c>
      <c r="U812" s="5"/>
      <c r="V812" s="5"/>
      <c r="W812" s="94" t="str">
        <f t="shared" si="135"/>
        <v/>
      </c>
      <c r="X812" s="94" t="str">
        <f t="shared" si="138"/>
        <v/>
      </c>
      <c r="Y812" s="5"/>
      <c r="BK812" s="8"/>
      <c r="BL812" s="5"/>
      <c r="BM812" s="5"/>
      <c r="BN812" s="5"/>
      <c r="BO812" s="5"/>
      <c r="BP812" s="1"/>
      <c r="BQ812" s="1"/>
      <c r="BR812" s="1"/>
      <c r="BS812" s="1"/>
      <c r="BT812" s="1"/>
      <c r="BU812" s="4"/>
      <c r="BV812" s="1"/>
      <c r="BW812" s="3"/>
      <c r="BX812" s="4"/>
      <c r="BY812" s="5"/>
      <c r="BZ812" s="5"/>
      <c r="CA812" s="5"/>
      <c r="CB812" s="5"/>
      <c r="CC812" s="5"/>
      <c r="CD812" s="43"/>
    </row>
    <row r="813" spans="1:82" ht="15" customHeight="1" x14ac:dyDescent="0.25">
      <c r="A813" s="8"/>
      <c r="B813" s="5"/>
      <c r="C813" s="5"/>
      <c r="D813" s="5"/>
      <c r="E813" s="5"/>
      <c r="F813" s="94" t="str">
        <f t="shared" si="129"/>
        <v/>
      </c>
      <c r="G813" s="94" t="str">
        <f t="shared" si="130"/>
        <v/>
      </c>
      <c r="H813" s="127" t="str">
        <f>IF(A813&lt;&gt;"",IF(MID(C813,1,1)="c",$AS$26,IF(MID(C813,1,1)="r",$AS$41,IF(MID(C813,1,1)="p",#REF!,#REF!))),"")</f>
        <v/>
      </c>
      <c r="I813" s="92" t="str">
        <f t="shared" si="131"/>
        <v/>
      </c>
      <c r="J813" s="92" t="str">
        <f t="shared" si="132"/>
        <v/>
      </c>
      <c r="K813" s="92" t="str">
        <f t="shared" si="133"/>
        <v/>
      </c>
      <c r="L813" s="92" t="str">
        <f t="shared" si="134"/>
        <v/>
      </c>
      <c r="M813" s="95" t="str">
        <f>IF(A813&lt;&gt;"",IF(MID(C813,1,1)="c",SigmaEpsConcrete(I813,$AN$30:$AN$33,$AR$30:$AR$33,$AS$26,$AS$27,$AS$28,$AQ$20,$AU$19),""),"")</f>
        <v/>
      </c>
      <c r="N813" s="95" t="str">
        <f>IF(A813&lt;&gt;"",IF(MID(C813,1,1)="r",SigmaEpsReinf(J813,$AS$42:$AS$43,$AS$41,$AS$39,$AS$40,$AQ$38),""),"")</f>
        <v/>
      </c>
      <c r="Q813" s="92" t="str">
        <f t="shared" si="136"/>
        <v/>
      </c>
      <c r="R813" s="92" t="str">
        <f t="shared" si="137"/>
        <v/>
      </c>
      <c r="U813" s="5"/>
      <c r="V813" s="5"/>
      <c r="W813" s="94" t="str">
        <f t="shared" si="135"/>
        <v/>
      </c>
      <c r="X813" s="94" t="str">
        <f t="shared" si="138"/>
        <v/>
      </c>
      <c r="Y813" s="5"/>
      <c r="BK813" s="8"/>
      <c r="BL813" s="5"/>
      <c r="BM813" s="5"/>
      <c r="BN813" s="5"/>
      <c r="BO813" s="5"/>
      <c r="BP813" s="1"/>
      <c r="BQ813" s="1"/>
      <c r="BR813" s="1"/>
      <c r="BS813" s="1"/>
      <c r="BT813" s="1"/>
      <c r="BU813" s="4"/>
      <c r="BV813" s="1"/>
      <c r="BW813" s="3"/>
      <c r="BX813" s="4"/>
      <c r="BY813" s="5"/>
      <c r="BZ813" s="5"/>
      <c r="CA813" s="5"/>
      <c r="CB813" s="5"/>
      <c r="CC813" s="5"/>
      <c r="CD813" s="43"/>
    </row>
    <row r="814" spans="1:82" ht="15" customHeight="1" x14ac:dyDescent="0.25">
      <c r="A814" s="8"/>
      <c r="B814" s="5"/>
      <c r="C814" s="5"/>
      <c r="D814" s="5"/>
      <c r="E814" s="5"/>
      <c r="F814" s="94" t="str">
        <f t="shared" si="129"/>
        <v/>
      </c>
      <c r="G814" s="94" t="str">
        <f t="shared" si="130"/>
        <v/>
      </c>
      <c r="H814" s="127" t="str">
        <f>IF(A814&lt;&gt;"",IF(MID(C814,1,1)="c",$AS$26,IF(MID(C814,1,1)="r",$AS$41,IF(MID(C814,1,1)="p",#REF!,#REF!))),"")</f>
        <v/>
      </c>
      <c r="I814" s="92" t="str">
        <f t="shared" si="131"/>
        <v/>
      </c>
      <c r="J814" s="92" t="str">
        <f t="shared" si="132"/>
        <v/>
      </c>
      <c r="K814" s="92" t="str">
        <f t="shared" si="133"/>
        <v/>
      </c>
      <c r="L814" s="92" t="str">
        <f t="shared" si="134"/>
        <v/>
      </c>
      <c r="M814" s="95" t="str">
        <f>IF(A814&lt;&gt;"",IF(MID(C814,1,1)="c",SigmaEpsConcrete(I814,$AN$30:$AN$33,$AR$30:$AR$33,$AS$26,$AS$27,$AS$28,$AQ$20,$AU$19),""),"")</f>
        <v/>
      </c>
      <c r="N814" s="95" t="str">
        <f>IF(A814&lt;&gt;"",IF(MID(C814,1,1)="r",SigmaEpsReinf(J814,$AS$42:$AS$43,$AS$41,$AS$39,$AS$40,$AQ$38),""),"")</f>
        <v/>
      </c>
      <c r="Q814" s="92" t="str">
        <f t="shared" si="136"/>
        <v/>
      </c>
      <c r="R814" s="92" t="str">
        <f t="shared" si="137"/>
        <v/>
      </c>
      <c r="U814" s="5"/>
      <c r="V814" s="5"/>
      <c r="W814" s="94" t="str">
        <f t="shared" si="135"/>
        <v/>
      </c>
      <c r="X814" s="94" t="str">
        <f t="shared" si="138"/>
        <v/>
      </c>
      <c r="Y814" s="5"/>
      <c r="BK814" s="8"/>
      <c r="BL814" s="5"/>
      <c r="BM814" s="5"/>
      <c r="BN814" s="5"/>
      <c r="BO814" s="5"/>
      <c r="BP814" s="1"/>
      <c r="BQ814" s="1"/>
      <c r="BR814" s="1"/>
      <c r="BS814" s="1"/>
      <c r="BT814" s="1"/>
      <c r="BU814" s="4"/>
      <c r="BV814" s="1"/>
      <c r="BW814" s="3"/>
      <c r="BX814" s="4"/>
      <c r="BY814" s="5"/>
      <c r="BZ814" s="5"/>
      <c r="CA814" s="5"/>
      <c r="CB814" s="5"/>
      <c r="CC814" s="5"/>
      <c r="CD814" s="43"/>
    </row>
    <row r="815" spans="1:82" ht="15" customHeight="1" x14ac:dyDescent="0.25">
      <c r="A815" s="8"/>
      <c r="B815" s="5"/>
      <c r="C815" s="5"/>
      <c r="D815" s="5"/>
      <c r="E815" s="5"/>
      <c r="F815" s="94" t="str">
        <f t="shared" si="129"/>
        <v/>
      </c>
      <c r="G815" s="94" t="str">
        <f t="shared" si="130"/>
        <v/>
      </c>
      <c r="H815" s="127" t="str">
        <f>IF(A815&lt;&gt;"",IF(MID(C815,1,1)="c",$AS$26,IF(MID(C815,1,1)="r",$AS$41,IF(MID(C815,1,1)="p",#REF!,#REF!))),"")</f>
        <v/>
      </c>
      <c r="I815" s="92" t="str">
        <f t="shared" si="131"/>
        <v/>
      </c>
      <c r="J815" s="92" t="str">
        <f t="shared" si="132"/>
        <v/>
      </c>
      <c r="K815" s="92" t="str">
        <f t="shared" si="133"/>
        <v/>
      </c>
      <c r="L815" s="92" t="str">
        <f t="shared" si="134"/>
        <v/>
      </c>
      <c r="M815" s="95" t="str">
        <f>IF(A815&lt;&gt;"",IF(MID(C815,1,1)="c",SigmaEpsConcrete(I815,$AN$30:$AN$33,$AR$30:$AR$33,$AS$26,$AS$27,$AS$28,$AQ$20,$AU$19),""),"")</f>
        <v/>
      </c>
      <c r="N815" s="95" t="str">
        <f>IF(A815&lt;&gt;"",IF(MID(C815,1,1)="r",SigmaEpsReinf(J815,$AS$42:$AS$43,$AS$41,$AS$39,$AS$40,$AQ$38),""),"")</f>
        <v/>
      </c>
      <c r="Q815" s="92" t="str">
        <f t="shared" si="136"/>
        <v/>
      </c>
      <c r="R815" s="92" t="str">
        <f t="shared" si="137"/>
        <v/>
      </c>
      <c r="U815" s="5"/>
      <c r="V815" s="5"/>
      <c r="W815" s="94" t="str">
        <f t="shared" si="135"/>
        <v/>
      </c>
      <c r="X815" s="94" t="str">
        <f t="shared" si="138"/>
        <v/>
      </c>
      <c r="Y815" s="5"/>
      <c r="BK815" s="8"/>
      <c r="BL815" s="5"/>
      <c r="BM815" s="5"/>
      <c r="BN815" s="5"/>
      <c r="BO815" s="5"/>
      <c r="BP815" s="1"/>
      <c r="BQ815" s="1"/>
      <c r="BR815" s="1"/>
      <c r="BS815" s="1"/>
      <c r="BT815" s="1"/>
      <c r="BU815" s="4"/>
      <c r="BV815" s="1"/>
      <c r="BW815" s="3"/>
      <c r="BX815" s="4"/>
      <c r="BY815" s="5"/>
      <c r="BZ815" s="5"/>
      <c r="CA815" s="5"/>
      <c r="CB815" s="5"/>
      <c r="CC815" s="5"/>
      <c r="CD815" s="43"/>
    </row>
    <row r="816" spans="1:82" ht="15" customHeight="1" x14ac:dyDescent="0.25">
      <c r="A816" s="8"/>
      <c r="B816" s="5"/>
      <c r="C816" s="5"/>
      <c r="D816" s="5"/>
      <c r="E816" s="5"/>
      <c r="F816" s="94" t="str">
        <f t="shared" si="129"/>
        <v/>
      </c>
      <c r="G816" s="94" t="str">
        <f t="shared" si="130"/>
        <v/>
      </c>
      <c r="H816" s="127" t="str">
        <f>IF(A816&lt;&gt;"",IF(MID(C816,1,1)="c",$AS$26,IF(MID(C816,1,1)="r",$AS$41,IF(MID(C816,1,1)="p",#REF!,#REF!))),"")</f>
        <v/>
      </c>
      <c r="I816" s="92" t="str">
        <f t="shared" si="131"/>
        <v/>
      </c>
      <c r="J816" s="92" t="str">
        <f t="shared" si="132"/>
        <v/>
      </c>
      <c r="K816" s="92" t="str">
        <f t="shared" si="133"/>
        <v/>
      </c>
      <c r="L816" s="92" t="str">
        <f t="shared" si="134"/>
        <v/>
      </c>
      <c r="M816" s="95" t="str">
        <f>IF(A816&lt;&gt;"",IF(MID(C816,1,1)="c",SigmaEpsConcrete(I816,$AN$30:$AN$33,$AR$30:$AR$33,$AS$26,$AS$27,$AS$28,$AQ$20,$AU$19),""),"")</f>
        <v/>
      </c>
      <c r="N816" s="95" t="str">
        <f>IF(A816&lt;&gt;"",IF(MID(C816,1,1)="r",SigmaEpsReinf(J816,$AS$42:$AS$43,$AS$41,$AS$39,$AS$40,$AQ$38),""),"")</f>
        <v/>
      </c>
      <c r="Q816" s="92" t="str">
        <f t="shared" si="136"/>
        <v/>
      </c>
      <c r="R816" s="92" t="str">
        <f t="shared" si="137"/>
        <v/>
      </c>
      <c r="U816" s="5"/>
      <c r="V816" s="5"/>
      <c r="W816" s="94" t="str">
        <f t="shared" si="135"/>
        <v/>
      </c>
      <c r="X816" s="94" t="str">
        <f t="shared" si="138"/>
        <v/>
      </c>
      <c r="Y816" s="5"/>
      <c r="BK816" s="8"/>
      <c r="BL816" s="5"/>
      <c r="BM816" s="5"/>
      <c r="BN816" s="5"/>
      <c r="BO816" s="5"/>
      <c r="BP816" s="1"/>
      <c r="BQ816" s="1"/>
      <c r="BR816" s="1"/>
      <c r="BS816" s="1"/>
      <c r="BT816" s="1"/>
      <c r="BU816" s="4"/>
      <c r="BV816" s="1"/>
      <c r="BW816" s="3"/>
      <c r="BX816" s="4"/>
      <c r="BY816" s="5"/>
      <c r="BZ816" s="5"/>
      <c r="CA816" s="5"/>
      <c r="CB816" s="5"/>
      <c r="CC816" s="5"/>
      <c r="CD816" s="43"/>
    </row>
    <row r="817" spans="1:82" ht="15" customHeight="1" x14ac:dyDescent="0.25">
      <c r="A817" s="8"/>
      <c r="B817" s="5"/>
      <c r="C817" s="5"/>
      <c r="D817" s="5"/>
      <c r="E817" s="5"/>
      <c r="F817" s="94" t="str">
        <f t="shared" si="129"/>
        <v/>
      </c>
      <c r="G817" s="94" t="str">
        <f t="shared" si="130"/>
        <v/>
      </c>
      <c r="H817" s="127" t="str">
        <f>IF(A817&lt;&gt;"",IF(MID(C817,1,1)="c",$AS$26,IF(MID(C817,1,1)="r",$AS$41,IF(MID(C817,1,1)="p",#REF!,#REF!))),"")</f>
        <v/>
      </c>
      <c r="I817" s="92" t="str">
        <f t="shared" si="131"/>
        <v/>
      </c>
      <c r="J817" s="92" t="str">
        <f t="shared" si="132"/>
        <v/>
      </c>
      <c r="K817" s="92" t="str">
        <f t="shared" si="133"/>
        <v/>
      </c>
      <c r="L817" s="92" t="str">
        <f t="shared" si="134"/>
        <v/>
      </c>
      <c r="M817" s="95" t="str">
        <f>IF(A817&lt;&gt;"",IF(MID(C817,1,1)="c",SigmaEpsConcrete(I817,$AN$30:$AN$33,$AR$30:$AR$33,$AS$26,$AS$27,$AS$28,$AQ$20,$AU$19),""),"")</f>
        <v/>
      </c>
      <c r="N817" s="95" t="str">
        <f>IF(A817&lt;&gt;"",IF(MID(C817,1,1)="r",SigmaEpsReinf(J817,$AS$42:$AS$43,$AS$41,$AS$39,$AS$40,$AQ$38),""),"")</f>
        <v/>
      </c>
      <c r="Q817" s="92" t="str">
        <f t="shared" si="136"/>
        <v/>
      </c>
      <c r="R817" s="92" t="str">
        <f t="shared" si="137"/>
        <v/>
      </c>
      <c r="U817" s="5"/>
      <c r="V817" s="5"/>
      <c r="W817" s="94" t="str">
        <f t="shared" si="135"/>
        <v/>
      </c>
      <c r="X817" s="94" t="str">
        <f t="shared" si="138"/>
        <v/>
      </c>
      <c r="Y817" s="5"/>
      <c r="BK817" s="8"/>
      <c r="BL817" s="5"/>
      <c r="BM817" s="5"/>
      <c r="BN817" s="5"/>
      <c r="BO817" s="5"/>
      <c r="BP817" s="1"/>
      <c r="BQ817" s="1"/>
      <c r="BR817" s="1"/>
      <c r="BS817" s="1"/>
      <c r="BT817" s="1"/>
      <c r="BU817" s="4"/>
      <c r="BV817" s="1"/>
      <c r="BW817" s="3"/>
      <c r="BX817" s="4"/>
      <c r="BY817" s="5"/>
      <c r="BZ817" s="5"/>
      <c r="CA817" s="5"/>
      <c r="CB817" s="5"/>
      <c r="CC817" s="5"/>
      <c r="CD817" s="43"/>
    </row>
    <row r="818" spans="1:82" ht="15" customHeight="1" x14ac:dyDescent="0.25">
      <c r="A818" s="8"/>
      <c r="B818" s="5"/>
      <c r="C818" s="5"/>
      <c r="D818" s="5"/>
      <c r="E818" s="5"/>
      <c r="F818" s="94" t="str">
        <f t="shared" si="129"/>
        <v/>
      </c>
      <c r="G818" s="94" t="str">
        <f t="shared" si="130"/>
        <v/>
      </c>
      <c r="H818" s="127" t="str">
        <f>IF(A818&lt;&gt;"",IF(MID(C818,1,1)="c",$AS$26,IF(MID(C818,1,1)="r",$AS$41,IF(MID(C818,1,1)="p",#REF!,#REF!))),"")</f>
        <v/>
      </c>
      <c r="I818" s="92" t="str">
        <f t="shared" si="131"/>
        <v/>
      </c>
      <c r="J818" s="92" t="str">
        <f t="shared" si="132"/>
        <v/>
      </c>
      <c r="K818" s="92" t="str">
        <f t="shared" si="133"/>
        <v/>
      </c>
      <c r="L818" s="92" t="str">
        <f t="shared" si="134"/>
        <v/>
      </c>
      <c r="M818" s="95" t="str">
        <f>IF(A818&lt;&gt;"",IF(MID(C818,1,1)="c",SigmaEpsConcrete(I818,$AN$30:$AN$33,$AR$30:$AR$33,$AS$26,$AS$27,$AS$28,$AQ$20,$AU$19),""),"")</f>
        <v/>
      </c>
      <c r="N818" s="95" t="str">
        <f>IF(A818&lt;&gt;"",IF(MID(C818,1,1)="r",SigmaEpsReinf(J818,$AS$42:$AS$43,$AS$41,$AS$39,$AS$40,$AQ$38),""),"")</f>
        <v/>
      </c>
      <c r="Q818" s="92" t="str">
        <f t="shared" si="136"/>
        <v/>
      </c>
      <c r="R818" s="92" t="str">
        <f t="shared" si="137"/>
        <v/>
      </c>
      <c r="U818" s="5"/>
      <c r="V818" s="5"/>
      <c r="W818" s="94" t="str">
        <f t="shared" si="135"/>
        <v/>
      </c>
      <c r="X818" s="94" t="str">
        <f t="shared" si="138"/>
        <v/>
      </c>
      <c r="Y818" s="5"/>
      <c r="BK818" s="8"/>
      <c r="BL818" s="5"/>
      <c r="BM818" s="5"/>
      <c r="BN818" s="5"/>
      <c r="BO818" s="5"/>
      <c r="BP818" s="1"/>
      <c r="BQ818" s="1"/>
      <c r="BR818" s="1"/>
      <c r="BS818" s="1"/>
      <c r="BT818" s="1"/>
      <c r="BU818" s="4"/>
      <c r="BV818" s="1"/>
      <c r="BW818" s="3"/>
      <c r="BX818" s="4"/>
      <c r="BY818" s="5"/>
      <c r="BZ818" s="5"/>
      <c r="CA818" s="5"/>
      <c r="CB818" s="5"/>
      <c r="CC818" s="5"/>
      <c r="CD818" s="43"/>
    </row>
    <row r="819" spans="1:82" ht="15" customHeight="1" x14ac:dyDescent="0.25">
      <c r="A819" s="8"/>
      <c r="B819" s="5"/>
      <c r="C819" s="5"/>
      <c r="D819" s="5"/>
      <c r="E819" s="5"/>
      <c r="F819" s="94" t="str">
        <f t="shared" si="129"/>
        <v/>
      </c>
      <c r="G819" s="94" t="str">
        <f t="shared" si="130"/>
        <v/>
      </c>
      <c r="H819" s="127" t="str">
        <f>IF(A819&lt;&gt;"",IF(MID(C819,1,1)="c",$AS$26,IF(MID(C819,1,1)="r",$AS$41,IF(MID(C819,1,1)="p",#REF!,#REF!))),"")</f>
        <v/>
      </c>
      <c r="I819" s="92" t="str">
        <f t="shared" si="131"/>
        <v/>
      </c>
      <c r="J819" s="92" t="str">
        <f t="shared" si="132"/>
        <v/>
      </c>
      <c r="K819" s="92" t="str">
        <f t="shared" si="133"/>
        <v/>
      </c>
      <c r="L819" s="92" t="str">
        <f t="shared" si="134"/>
        <v/>
      </c>
      <c r="M819" s="95" t="str">
        <f>IF(A819&lt;&gt;"",IF(MID(C819,1,1)="c",SigmaEpsConcrete(I819,$AN$30:$AN$33,$AR$30:$AR$33,$AS$26,$AS$27,$AS$28,$AQ$20,$AU$19),""),"")</f>
        <v/>
      </c>
      <c r="N819" s="95" t="str">
        <f>IF(A819&lt;&gt;"",IF(MID(C819,1,1)="r",SigmaEpsReinf(J819,$AS$42:$AS$43,$AS$41,$AS$39,$AS$40,$AQ$38),""),"")</f>
        <v/>
      </c>
      <c r="Q819" s="92" t="str">
        <f t="shared" si="136"/>
        <v/>
      </c>
      <c r="R819" s="92" t="str">
        <f t="shared" si="137"/>
        <v/>
      </c>
      <c r="U819" s="5"/>
      <c r="V819" s="5"/>
      <c r="W819" s="94" t="str">
        <f t="shared" si="135"/>
        <v/>
      </c>
      <c r="X819" s="94" t="str">
        <f t="shared" si="138"/>
        <v/>
      </c>
      <c r="Y819" s="5"/>
      <c r="BK819" s="8"/>
      <c r="BL819" s="5"/>
      <c r="BM819" s="5"/>
      <c r="BN819" s="5"/>
      <c r="BO819" s="5"/>
      <c r="BP819" s="1"/>
      <c r="BQ819" s="1"/>
      <c r="BR819" s="1"/>
      <c r="BS819" s="1"/>
      <c r="BT819" s="1"/>
      <c r="BU819" s="4"/>
      <c r="BV819" s="1"/>
      <c r="BW819" s="3"/>
      <c r="BX819" s="4"/>
      <c r="BY819" s="5"/>
      <c r="BZ819" s="5"/>
      <c r="CA819" s="5"/>
      <c r="CB819" s="5"/>
      <c r="CC819" s="5"/>
      <c r="CD819" s="43"/>
    </row>
    <row r="820" spans="1:82" ht="15" customHeight="1" x14ac:dyDescent="0.25">
      <c r="A820" s="8"/>
      <c r="B820" s="5"/>
      <c r="C820" s="5"/>
      <c r="D820" s="5"/>
      <c r="E820" s="5"/>
      <c r="F820" s="94" t="str">
        <f t="shared" si="129"/>
        <v/>
      </c>
      <c r="G820" s="94" t="str">
        <f t="shared" si="130"/>
        <v/>
      </c>
      <c r="H820" s="127" t="str">
        <f>IF(A820&lt;&gt;"",IF(MID(C820,1,1)="c",$AS$26,IF(MID(C820,1,1)="r",$AS$41,IF(MID(C820,1,1)="p",#REF!,#REF!))),"")</f>
        <v/>
      </c>
      <c r="I820" s="92" t="str">
        <f t="shared" si="131"/>
        <v/>
      </c>
      <c r="J820" s="92" t="str">
        <f t="shared" si="132"/>
        <v/>
      </c>
      <c r="K820" s="92" t="str">
        <f t="shared" si="133"/>
        <v/>
      </c>
      <c r="L820" s="92" t="str">
        <f t="shared" si="134"/>
        <v/>
      </c>
      <c r="M820" s="95" t="str">
        <f>IF(A820&lt;&gt;"",IF(MID(C820,1,1)="c",SigmaEpsConcrete(I820,$AN$30:$AN$33,$AR$30:$AR$33,$AS$26,$AS$27,$AS$28,$AQ$20,$AU$19),""),"")</f>
        <v/>
      </c>
      <c r="N820" s="95" t="str">
        <f>IF(A820&lt;&gt;"",IF(MID(C820,1,1)="r",SigmaEpsReinf(J820,$AS$42:$AS$43,$AS$41,$AS$39,$AS$40,$AQ$38),""),"")</f>
        <v/>
      </c>
      <c r="Q820" s="92" t="str">
        <f t="shared" si="136"/>
        <v/>
      </c>
      <c r="R820" s="92" t="str">
        <f t="shared" si="137"/>
        <v/>
      </c>
      <c r="U820" s="5"/>
      <c r="V820" s="5"/>
      <c r="W820" s="94" t="str">
        <f t="shared" si="135"/>
        <v/>
      </c>
      <c r="X820" s="94" t="str">
        <f t="shared" si="138"/>
        <v/>
      </c>
      <c r="Y820" s="5"/>
      <c r="BK820" s="8"/>
      <c r="BL820" s="5"/>
      <c r="BM820" s="5"/>
      <c r="BN820" s="5"/>
      <c r="BO820" s="5"/>
      <c r="BP820" s="1"/>
      <c r="BQ820" s="1"/>
      <c r="BR820" s="1"/>
      <c r="BS820" s="1"/>
      <c r="BT820" s="1"/>
      <c r="BU820" s="4"/>
      <c r="BV820" s="1"/>
      <c r="BW820" s="3"/>
      <c r="BX820" s="4"/>
      <c r="BY820" s="5"/>
      <c r="BZ820" s="5"/>
      <c r="CA820" s="5"/>
      <c r="CB820" s="5"/>
      <c r="CC820" s="5"/>
      <c r="CD820" s="43"/>
    </row>
    <row r="821" spans="1:82" ht="15" customHeight="1" x14ac:dyDescent="0.25">
      <c r="A821" s="8"/>
      <c r="B821" s="5"/>
      <c r="C821" s="5"/>
      <c r="D821" s="5"/>
      <c r="E821" s="5"/>
      <c r="F821" s="94" t="str">
        <f t="shared" si="129"/>
        <v/>
      </c>
      <c r="G821" s="94" t="str">
        <f t="shared" si="130"/>
        <v/>
      </c>
      <c r="H821" s="127" t="str">
        <f>IF(A821&lt;&gt;"",IF(MID(C821,1,1)="c",$AS$26,IF(MID(C821,1,1)="r",$AS$41,IF(MID(C821,1,1)="p",#REF!,#REF!))),"")</f>
        <v/>
      </c>
      <c r="I821" s="92" t="str">
        <f t="shared" si="131"/>
        <v/>
      </c>
      <c r="J821" s="92" t="str">
        <f t="shared" si="132"/>
        <v/>
      </c>
      <c r="K821" s="92" t="str">
        <f t="shared" si="133"/>
        <v/>
      </c>
      <c r="L821" s="92" t="str">
        <f t="shared" si="134"/>
        <v/>
      </c>
      <c r="M821" s="95" t="str">
        <f>IF(A821&lt;&gt;"",IF(MID(C821,1,1)="c",SigmaEpsConcrete(I821,$AN$30:$AN$33,$AR$30:$AR$33,$AS$26,$AS$27,$AS$28,$AQ$20,$AU$19),""),"")</f>
        <v/>
      </c>
      <c r="N821" s="95" t="str">
        <f>IF(A821&lt;&gt;"",IF(MID(C821,1,1)="r",SigmaEpsReinf(J821,$AS$42:$AS$43,$AS$41,$AS$39,$AS$40,$AQ$38),""),"")</f>
        <v/>
      </c>
      <c r="Q821" s="92" t="str">
        <f t="shared" si="136"/>
        <v/>
      </c>
      <c r="R821" s="92" t="str">
        <f t="shared" si="137"/>
        <v/>
      </c>
      <c r="U821" s="5"/>
      <c r="V821" s="5"/>
      <c r="W821" s="94" t="str">
        <f t="shared" si="135"/>
        <v/>
      </c>
      <c r="X821" s="94" t="str">
        <f t="shared" si="138"/>
        <v/>
      </c>
      <c r="Y821" s="5"/>
      <c r="BK821" s="8"/>
      <c r="BL821" s="5"/>
      <c r="BM821" s="5"/>
      <c r="BN821" s="5"/>
      <c r="BO821" s="5"/>
      <c r="BP821" s="1"/>
      <c r="BQ821" s="1"/>
      <c r="BR821" s="1"/>
      <c r="BS821" s="1"/>
      <c r="BT821" s="1"/>
      <c r="BU821" s="4"/>
      <c r="BV821" s="1"/>
      <c r="BW821" s="3"/>
      <c r="BX821" s="4"/>
      <c r="BY821" s="5"/>
      <c r="BZ821" s="5"/>
      <c r="CA821" s="5"/>
      <c r="CB821" s="5"/>
      <c r="CC821" s="5"/>
      <c r="CD821" s="43"/>
    </row>
    <row r="822" spans="1:82" ht="15" customHeight="1" x14ac:dyDescent="0.25">
      <c r="A822" s="8"/>
      <c r="B822" s="5"/>
      <c r="C822" s="5"/>
      <c r="D822" s="5"/>
      <c r="E822" s="5"/>
      <c r="F822" s="94" t="str">
        <f t="shared" si="129"/>
        <v/>
      </c>
      <c r="G822" s="94" t="str">
        <f t="shared" si="130"/>
        <v/>
      </c>
      <c r="H822" s="127" t="str">
        <f>IF(A822&lt;&gt;"",IF(MID(C822,1,1)="c",$AS$26,IF(MID(C822,1,1)="r",$AS$41,IF(MID(C822,1,1)="p",#REF!,#REF!))),"")</f>
        <v/>
      </c>
      <c r="I822" s="92" t="str">
        <f t="shared" si="131"/>
        <v/>
      </c>
      <c r="J822" s="92" t="str">
        <f t="shared" si="132"/>
        <v/>
      </c>
      <c r="K822" s="92" t="str">
        <f t="shared" si="133"/>
        <v/>
      </c>
      <c r="L822" s="92" t="str">
        <f t="shared" si="134"/>
        <v/>
      </c>
      <c r="M822" s="95" t="str">
        <f>IF(A822&lt;&gt;"",IF(MID(C822,1,1)="c",SigmaEpsConcrete(I822,$AN$30:$AN$33,$AR$30:$AR$33,$AS$26,$AS$27,$AS$28,$AQ$20,$AU$19),""),"")</f>
        <v/>
      </c>
      <c r="N822" s="95" t="str">
        <f>IF(A822&lt;&gt;"",IF(MID(C822,1,1)="r",SigmaEpsReinf(J822,$AS$42:$AS$43,$AS$41,$AS$39,$AS$40,$AQ$38),""),"")</f>
        <v/>
      </c>
      <c r="Q822" s="92" t="str">
        <f t="shared" si="136"/>
        <v/>
      </c>
      <c r="R822" s="92" t="str">
        <f t="shared" si="137"/>
        <v/>
      </c>
      <c r="U822" s="5"/>
      <c r="V822" s="5"/>
      <c r="W822" s="94" t="str">
        <f t="shared" si="135"/>
        <v/>
      </c>
      <c r="X822" s="94" t="str">
        <f t="shared" si="138"/>
        <v/>
      </c>
      <c r="Y822" s="5"/>
      <c r="BK822" s="8"/>
      <c r="BL822" s="5"/>
      <c r="BM822" s="5"/>
      <c r="BN822" s="5"/>
      <c r="BO822" s="5"/>
      <c r="BP822" s="1"/>
      <c r="BQ822" s="1"/>
      <c r="BR822" s="1"/>
      <c r="BS822" s="1"/>
      <c r="BT822" s="1"/>
      <c r="BU822" s="4"/>
      <c r="BV822" s="1"/>
      <c r="BW822" s="3"/>
      <c r="BX822" s="4"/>
      <c r="BY822" s="5"/>
      <c r="BZ822" s="5"/>
      <c r="CA822" s="5"/>
      <c r="CB822" s="5"/>
      <c r="CC822" s="5"/>
      <c r="CD822" s="43"/>
    </row>
    <row r="823" spans="1:82" ht="15" customHeight="1" x14ac:dyDescent="0.25">
      <c r="A823" s="8"/>
      <c r="B823" s="5"/>
      <c r="C823" s="5"/>
      <c r="D823" s="5"/>
      <c r="E823" s="5"/>
      <c r="F823" s="94" t="str">
        <f t="shared" si="129"/>
        <v/>
      </c>
      <c r="G823" s="94" t="str">
        <f t="shared" si="130"/>
        <v/>
      </c>
      <c r="H823" s="127" t="str">
        <f>IF(A823&lt;&gt;"",IF(MID(C823,1,1)="c",$AS$26,IF(MID(C823,1,1)="r",$AS$41,IF(MID(C823,1,1)="p",#REF!,#REF!))),"")</f>
        <v/>
      </c>
      <c r="I823" s="92" t="str">
        <f t="shared" si="131"/>
        <v/>
      </c>
      <c r="J823" s="92" t="str">
        <f t="shared" si="132"/>
        <v/>
      </c>
      <c r="K823" s="92" t="str">
        <f t="shared" si="133"/>
        <v/>
      </c>
      <c r="L823" s="92" t="str">
        <f t="shared" si="134"/>
        <v/>
      </c>
      <c r="M823" s="95" t="str">
        <f>IF(A823&lt;&gt;"",IF(MID(C823,1,1)="c",SigmaEpsConcrete(I823,$AN$30:$AN$33,$AR$30:$AR$33,$AS$26,$AS$27,$AS$28,$AQ$20,$AU$19),""),"")</f>
        <v/>
      </c>
      <c r="N823" s="95" t="str">
        <f>IF(A823&lt;&gt;"",IF(MID(C823,1,1)="r",SigmaEpsReinf(J823,$AS$42:$AS$43,$AS$41,$AS$39,$AS$40,$AQ$38),""),"")</f>
        <v/>
      </c>
      <c r="Q823" s="92" t="str">
        <f t="shared" si="136"/>
        <v/>
      </c>
      <c r="R823" s="92" t="str">
        <f t="shared" si="137"/>
        <v/>
      </c>
      <c r="U823" s="5"/>
      <c r="V823" s="5"/>
      <c r="W823" s="94" t="str">
        <f t="shared" si="135"/>
        <v/>
      </c>
      <c r="X823" s="94" t="str">
        <f t="shared" si="138"/>
        <v/>
      </c>
      <c r="Y823" s="5"/>
      <c r="BK823" s="8"/>
      <c r="BL823" s="5"/>
      <c r="BM823" s="5"/>
      <c r="BN823" s="5"/>
      <c r="BO823" s="5"/>
      <c r="BP823" s="1"/>
      <c r="BQ823" s="1"/>
      <c r="BR823" s="1"/>
      <c r="BS823" s="1"/>
      <c r="BT823" s="1"/>
      <c r="BU823" s="4"/>
      <c r="BV823" s="1"/>
      <c r="BW823" s="3"/>
      <c r="BX823" s="4"/>
      <c r="BY823" s="5"/>
      <c r="BZ823" s="5"/>
      <c r="CA823" s="5"/>
      <c r="CB823" s="5"/>
      <c r="CC823" s="5"/>
      <c r="CD823" s="43"/>
    </row>
    <row r="824" spans="1:82" ht="15" customHeight="1" x14ac:dyDescent="0.25">
      <c r="A824" s="8"/>
      <c r="B824" s="5"/>
      <c r="C824" s="5"/>
      <c r="D824" s="5"/>
      <c r="E824" s="5"/>
      <c r="F824" s="94" t="str">
        <f t="shared" si="129"/>
        <v/>
      </c>
      <c r="G824" s="94" t="str">
        <f t="shared" si="130"/>
        <v/>
      </c>
      <c r="H824" s="127" t="str">
        <f>IF(A824&lt;&gt;"",IF(MID(C824,1,1)="c",$AS$26,IF(MID(C824,1,1)="r",$AS$41,IF(MID(C824,1,1)="p",#REF!,#REF!))),"")</f>
        <v/>
      </c>
      <c r="I824" s="92" t="str">
        <f t="shared" si="131"/>
        <v/>
      </c>
      <c r="J824" s="92" t="str">
        <f t="shared" si="132"/>
        <v/>
      </c>
      <c r="K824" s="92" t="str">
        <f t="shared" si="133"/>
        <v/>
      </c>
      <c r="L824" s="92" t="str">
        <f t="shared" si="134"/>
        <v/>
      </c>
      <c r="M824" s="95" t="str">
        <f>IF(A824&lt;&gt;"",IF(MID(C824,1,1)="c",SigmaEpsConcrete(I824,$AN$30:$AN$33,$AR$30:$AR$33,$AS$26,$AS$27,$AS$28,$AQ$20,$AU$19),""),"")</f>
        <v/>
      </c>
      <c r="N824" s="95" t="str">
        <f>IF(A824&lt;&gt;"",IF(MID(C824,1,1)="r",SigmaEpsReinf(J824,$AS$42:$AS$43,$AS$41,$AS$39,$AS$40,$AQ$38),""),"")</f>
        <v/>
      </c>
      <c r="Q824" s="92" t="str">
        <f t="shared" si="136"/>
        <v/>
      </c>
      <c r="R824" s="92" t="str">
        <f t="shared" si="137"/>
        <v/>
      </c>
      <c r="U824" s="5"/>
      <c r="V824" s="5"/>
      <c r="W824" s="94" t="str">
        <f t="shared" si="135"/>
        <v/>
      </c>
      <c r="X824" s="94" t="str">
        <f t="shared" si="138"/>
        <v/>
      </c>
      <c r="Y824" s="5"/>
      <c r="BK824" s="8"/>
      <c r="BL824" s="5"/>
      <c r="BM824" s="5"/>
      <c r="BN824" s="5"/>
      <c r="BO824" s="5"/>
      <c r="BP824" s="1"/>
      <c r="BQ824" s="1"/>
      <c r="BR824" s="1"/>
      <c r="BS824" s="1"/>
      <c r="BT824" s="1"/>
      <c r="BU824" s="4"/>
      <c r="BV824" s="1"/>
      <c r="BW824" s="3"/>
      <c r="BX824" s="4"/>
      <c r="BY824" s="5"/>
      <c r="BZ824" s="5"/>
      <c r="CA824" s="5"/>
      <c r="CB824" s="5"/>
      <c r="CC824" s="5"/>
      <c r="CD824" s="43"/>
    </row>
    <row r="825" spans="1:82" ht="15" customHeight="1" x14ac:dyDescent="0.25">
      <c r="A825" s="8"/>
      <c r="B825" s="5"/>
      <c r="C825" s="5"/>
      <c r="D825" s="5"/>
      <c r="E825" s="5"/>
      <c r="F825" s="94" t="str">
        <f t="shared" si="129"/>
        <v/>
      </c>
      <c r="G825" s="94" t="str">
        <f t="shared" si="130"/>
        <v/>
      </c>
      <c r="H825" s="127" t="str">
        <f>IF(A825&lt;&gt;"",IF(MID(C825,1,1)="c",$AS$26,IF(MID(C825,1,1)="r",$AS$41,IF(MID(C825,1,1)="p",#REF!,#REF!))),"")</f>
        <v/>
      </c>
      <c r="I825" s="92" t="str">
        <f t="shared" si="131"/>
        <v/>
      </c>
      <c r="J825" s="92" t="str">
        <f t="shared" si="132"/>
        <v/>
      </c>
      <c r="K825" s="92" t="str">
        <f t="shared" si="133"/>
        <v/>
      </c>
      <c r="L825" s="92" t="str">
        <f t="shared" si="134"/>
        <v/>
      </c>
      <c r="M825" s="95" t="str">
        <f>IF(A825&lt;&gt;"",IF(MID(C825,1,1)="c",SigmaEpsConcrete(I825,$AN$30:$AN$33,$AR$30:$AR$33,$AS$26,$AS$27,$AS$28,$AQ$20,$AU$19),""),"")</f>
        <v/>
      </c>
      <c r="N825" s="95" t="str">
        <f>IF(A825&lt;&gt;"",IF(MID(C825,1,1)="r",SigmaEpsReinf(J825,$AS$42:$AS$43,$AS$41,$AS$39,$AS$40,$AQ$38),""),"")</f>
        <v/>
      </c>
      <c r="Q825" s="92" t="str">
        <f t="shared" si="136"/>
        <v/>
      </c>
      <c r="R825" s="92" t="str">
        <f t="shared" si="137"/>
        <v/>
      </c>
      <c r="U825" s="5"/>
      <c r="V825" s="5"/>
      <c r="W825" s="94" t="str">
        <f t="shared" si="135"/>
        <v/>
      </c>
      <c r="X825" s="94" t="str">
        <f t="shared" si="138"/>
        <v/>
      </c>
      <c r="Y825" s="5"/>
      <c r="BK825" s="8"/>
      <c r="BL825" s="5"/>
      <c r="BM825" s="5"/>
      <c r="BN825" s="5"/>
      <c r="BO825" s="5"/>
      <c r="BP825" s="1"/>
      <c r="BQ825" s="1"/>
      <c r="BR825" s="1"/>
      <c r="BS825" s="1"/>
      <c r="BT825" s="1"/>
      <c r="BU825" s="4"/>
      <c r="BV825" s="1"/>
      <c r="BW825" s="3"/>
      <c r="BX825" s="4"/>
      <c r="BY825" s="5"/>
      <c r="BZ825" s="5"/>
      <c r="CA825" s="5"/>
      <c r="CB825" s="5"/>
      <c r="CC825" s="5"/>
      <c r="CD825" s="43"/>
    </row>
    <row r="826" spans="1:82" ht="15" customHeight="1" x14ac:dyDescent="0.25">
      <c r="A826" s="8"/>
      <c r="B826" s="5"/>
      <c r="C826" s="5"/>
      <c r="D826" s="5"/>
      <c r="E826" s="5"/>
      <c r="F826" s="94" t="str">
        <f t="shared" si="129"/>
        <v/>
      </c>
      <c r="G826" s="94" t="str">
        <f t="shared" si="130"/>
        <v/>
      </c>
      <c r="H826" s="127" t="str">
        <f>IF(A826&lt;&gt;"",IF(MID(C826,1,1)="c",$AS$26,IF(MID(C826,1,1)="r",$AS$41,IF(MID(C826,1,1)="p",#REF!,#REF!))),"")</f>
        <v/>
      </c>
      <c r="I826" s="92" t="str">
        <f t="shared" si="131"/>
        <v/>
      </c>
      <c r="J826" s="92" t="str">
        <f t="shared" si="132"/>
        <v/>
      </c>
      <c r="K826" s="92" t="str">
        <f t="shared" si="133"/>
        <v/>
      </c>
      <c r="L826" s="92" t="str">
        <f t="shared" si="134"/>
        <v/>
      </c>
      <c r="M826" s="95" t="str">
        <f>IF(A826&lt;&gt;"",IF(MID(C826,1,1)="c",SigmaEpsConcrete(I826,$AN$30:$AN$33,$AR$30:$AR$33,$AS$26,$AS$27,$AS$28,$AQ$20,$AU$19),""),"")</f>
        <v/>
      </c>
      <c r="N826" s="95" t="str">
        <f>IF(A826&lt;&gt;"",IF(MID(C826,1,1)="r",SigmaEpsReinf(J826,$AS$42:$AS$43,$AS$41,$AS$39,$AS$40,$AQ$38),""),"")</f>
        <v/>
      </c>
      <c r="Q826" s="92" t="str">
        <f t="shared" si="136"/>
        <v/>
      </c>
      <c r="R826" s="92" t="str">
        <f t="shared" si="137"/>
        <v/>
      </c>
      <c r="U826" s="5"/>
      <c r="V826" s="5"/>
      <c r="W826" s="94" t="str">
        <f t="shared" si="135"/>
        <v/>
      </c>
      <c r="X826" s="94" t="str">
        <f t="shared" si="138"/>
        <v/>
      </c>
      <c r="Y826" s="5"/>
      <c r="BK826" s="8"/>
      <c r="BL826" s="5"/>
      <c r="BM826" s="5"/>
      <c r="BN826" s="5"/>
      <c r="BO826" s="5"/>
      <c r="BP826" s="1"/>
      <c r="BQ826" s="1"/>
      <c r="BR826" s="1"/>
      <c r="BS826" s="1"/>
      <c r="BT826" s="1"/>
      <c r="BU826" s="4"/>
      <c r="BV826" s="1"/>
      <c r="BW826" s="3"/>
      <c r="BX826" s="4"/>
      <c r="BY826" s="5"/>
      <c r="BZ826" s="5"/>
      <c r="CA826" s="5"/>
      <c r="CB826" s="5"/>
      <c r="CC826" s="5"/>
      <c r="CD826" s="43"/>
    </row>
    <row r="827" spans="1:82" ht="15" customHeight="1" x14ac:dyDescent="0.25">
      <c r="A827" s="8"/>
      <c r="B827" s="5"/>
      <c r="C827" s="5"/>
      <c r="D827" s="5"/>
      <c r="E827" s="5"/>
      <c r="F827" s="94" t="str">
        <f t="shared" si="129"/>
        <v/>
      </c>
      <c r="G827" s="94" t="str">
        <f t="shared" si="130"/>
        <v/>
      </c>
      <c r="H827" s="127" t="str">
        <f>IF(A827&lt;&gt;"",IF(MID(C827,1,1)="c",$AS$26,IF(MID(C827,1,1)="r",$AS$41,IF(MID(C827,1,1)="p",#REF!,#REF!))),"")</f>
        <v/>
      </c>
      <c r="I827" s="92" t="str">
        <f t="shared" si="131"/>
        <v/>
      </c>
      <c r="J827" s="92" t="str">
        <f t="shared" si="132"/>
        <v/>
      </c>
      <c r="K827" s="92" t="str">
        <f t="shared" si="133"/>
        <v/>
      </c>
      <c r="L827" s="92" t="str">
        <f t="shared" si="134"/>
        <v/>
      </c>
      <c r="M827" s="95" t="str">
        <f>IF(A827&lt;&gt;"",IF(MID(C827,1,1)="c",SigmaEpsConcrete(I827,$AN$30:$AN$33,$AR$30:$AR$33,$AS$26,$AS$27,$AS$28,$AQ$20,$AU$19),""),"")</f>
        <v/>
      </c>
      <c r="N827" s="95" t="str">
        <f>IF(A827&lt;&gt;"",IF(MID(C827,1,1)="r",SigmaEpsReinf(J827,$AS$42:$AS$43,$AS$41,$AS$39,$AS$40,$AQ$38),""),"")</f>
        <v/>
      </c>
      <c r="Q827" s="92" t="str">
        <f t="shared" si="136"/>
        <v/>
      </c>
      <c r="R827" s="92" t="str">
        <f t="shared" si="137"/>
        <v/>
      </c>
      <c r="U827" s="5"/>
      <c r="V827" s="5"/>
      <c r="W827" s="94" t="str">
        <f t="shared" si="135"/>
        <v/>
      </c>
      <c r="X827" s="94" t="str">
        <f t="shared" si="138"/>
        <v/>
      </c>
      <c r="Y827" s="5"/>
      <c r="BK827" s="8"/>
      <c r="BL827" s="5"/>
      <c r="BM827" s="5"/>
      <c r="BN827" s="5"/>
      <c r="BO827" s="5"/>
      <c r="BP827" s="1"/>
      <c r="BQ827" s="1"/>
      <c r="BR827" s="1"/>
      <c r="BS827" s="1"/>
      <c r="BT827" s="1"/>
      <c r="BU827" s="4"/>
      <c r="BV827" s="1"/>
      <c r="BW827" s="3"/>
      <c r="BX827" s="4"/>
      <c r="BY827" s="5"/>
      <c r="BZ827" s="5"/>
      <c r="CA827" s="5"/>
      <c r="CB827" s="5"/>
      <c r="CC827" s="5"/>
      <c r="CD827" s="43"/>
    </row>
    <row r="828" spans="1:82" ht="15" customHeight="1" x14ac:dyDescent="0.25">
      <c r="A828" s="8"/>
      <c r="B828" s="5"/>
      <c r="C828" s="5"/>
      <c r="D828" s="5"/>
      <c r="E828" s="5"/>
      <c r="F828" s="94" t="str">
        <f t="shared" si="129"/>
        <v/>
      </c>
      <c r="G828" s="94" t="str">
        <f t="shared" si="130"/>
        <v/>
      </c>
      <c r="H828" s="127" t="str">
        <f>IF(A828&lt;&gt;"",IF(MID(C828,1,1)="c",$AS$26,IF(MID(C828,1,1)="r",$AS$41,IF(MID(C828,1,1)="p",#REF!,#REF!))),"")</f>
        <v/>
      </c>
      <c r="I828" s="92" t="str">
        <f t="shared" si="131"/>
        <v/>
      </c>
      <c r="J828" s="92" t="str">
        <f t="shared" si="132"/>
        <v/>
      </c>
      <c r="K828" s="92" t="str">
        <f t="shared" si="133"/>
        <v/>
      </c>
      <c r="L828" s="92" t="str">
        <f t="shared" si="134"/>
        <v/>
      </c>
      <c r="M828" s="95" t="str">
        <f>IF(A828&lt;&gt;"",IF(MID(C828,1,1)="c",SigmaEpsConcrete(I828,$AN$30:$AN$33,$AR$30:$AR$33,$AS$26,$AS$27,$AS$28,$AQ$20,$AU$19),""),"")</f>
        <v/>
      </c>
      <c r="N828" s="95" t="str">
        <f>IF(A828&lt;&gt;"",IF(MID(C828,1,1)="r",SigmaEpsReinf(J828,$AS$42:$AS$43,$AS$41,$AS$39,$AS$40,$AQ$38),""),"")</f>
        <v/>
      </c>
      <c r="Q828" s="92" t="str">
        <f t="shared" si="136"/>
        <v/>
      </c>
      <c r="R828" s="92" t="str">
        <f t="shared" si="137"/>
        <v/>
      </c>
      <c r="U828" s="5"/>
      <c r="V828" s="5"/>
      <c r="W828" s="94" t="str">
        <f t="shared" si="135"/>
        <v/>
      </c>
      <c r="X828" s="94" t="str">
        <f t="shared" si="138"/>
        <v/>
      </c>
      <c r="Y828" s="5"/>
      <c r="BK828" s="8"/>
      <c r="BL828" s="5"/>
      <c r="BM828" s="5"/>
      <c r="BN828" s="5"/>
      <c r="BO828" s="5"/>
      <c r="BP828" s="1"/>
      <c r="BQ828" s="1"/>
      <c r="BR828" s="1"/>
      <c r="BS828" s="1"/>
      <c r="BT828" s="1"/>
      <c r="BU828" s="4"/>
      <c r="BV828" s="1"/>
      <c r="BW828" s="3"/>
      <c r="BX828" s="4"/>
      <c r="BY828" s="5"/>
      <c r="BZ828" s="5"/>
      <c r="CA828" s="5"/>
      <c r="CB828" s="5"/>
      <c r="CC828" s="5"/>
      <c r="CD828" s="43"/>
    </row>
    <row r="829" spans="1:82" ht="15" customHeight="1" x14ac:dyDescent="0.25">
      <c r="A829" s="8"/>
      <c r="B829" s="5"/>
      <c r="C829" s="5"/>
      <c r="D829" s="5"/>
      <c r="E829" s="5"/>
      <c r="F829" s="94" t="str">
        <f t="shared" si="129"/>
        <v/>
      </c>
      <c r="G829" s="94" t="str">
        <f t="shared" si="130"/>
        <v/>
      </c>
      <c r="H829" s="127" t="str">
        <f>IF(A829&lt;&gt;"",IF(MID(C829,1,1)="c",$AS$26,IF(MID(C829,1,1)="r",$AS$41,IF(MID(C829,1,1)="p",#REF!,#REF!))),"")</f>
        <v/>
      </c>
      <c r="I829" s="92" t="str">
        <f t="shared" si="131"/>
        <v/>
      </c>
      <c r="J829" s="92" t="str">
        <f t="shared" si="132"/>
        <v/>
      </c>
      <c r="K829" s="92" t="str">
        <f t="shared" si="133"/>
        <v/>
      </c>
      <c r="L829" s="92" t="str">
        <f t="shared" si="134"/>
        <v/>
      </c>
      <c r="M829" s="95" t="str">
        <f>IF(A829&lt;&gt;"",IF(MID(C829,1,1)="c",SigmaEpsConcrete(I829,$AN$30:$AN$33,$AR$30:$AR$33,$AS$26,$AS$27,$AS$28,$AQ$20,$AU$19),""),"")</f>
        <v/>
      </c>
      <c r="N829" s="95" t="str">
        <f>IF(A829&lt;&gt;"",IF(MID(C829,1,1)="r",SigmaEpsReinf(J829,$AS$42:$AS$43,$AS$41,$AS$39,$AS$40,$AQ$38),""),"")</f>
        <v/>
      </c>
      <c r="Q829" s="92" t="str">
        <f t="shared" si="136"/>
        <v/>
      </c>
      <c r="R829" s="92" t="str">
        <f t="shared" si="137"/>
        <v/>
      </c>
      <c r="U829" s="5"/>
      <c r="V829" s="5"/>
      <c r="W829" s="94" t="str">
        <f t="shared" si="135"/>
        <v/>
      </c>
      <c r="X829" s="94" t="str">
        <f t="shared" si="138"/>
        <v/>
      </c>
      <c r="Y829" s="5"/>
      <c r="BK829" s="8"/>
      <c r="BL829" s="5"/>
      <c r="BM829" s="5"/>
      <c r="BN829" s="5"/>
      <c r="BO829" s="5"/>
      <c r="BP829" s="1"/>
      <c r="BQ829" s="1"/>
      <c r="BR829" s="1"/>
      <c r="BS829" s="1"/>
      <c r="BT829" s="1"/>
      <c r="BU829" s="4"/>
      <c r="BV829" s="1"/>
      <c r="BW829" s="3"/>
      <c r="BX829" s="4"/>
      <c r="BY829" s="5"/>
      <c r="BZ829" s="5"/>
      <c r="CA829" s="5"/>
      <c r="CB829" s="5"/>
      <c r="CC829" s="5"/>
      <c r="CD829" s="43"/>
    </row>
    <row r="830" spans="1:82" ht="15" customHeight="1" x14ac:dyDescent="0.25">
      <c r="A830" s="8"/>
      <c r="B830" s="5"/>
      <c r="C830" s="5"/>
      <c r="D830" s="5"/>
      <c r="E830" s="5"/>
      <c r="F830" s="94" t="str">
        <f t="shared" si="129"/>
        <v/>
      </c>
      <c r="G830" s="94" t="str">
        <f t="shared" si="130"/>
        <v/>
      </c>
      <c r="H830" s="127" t="str">
        <f>IF(A830&lt;&gt;"",IF(MID(C830,1,1)="c",$AS$26,IF(MID(C830,1,1)="r",$AS$41,IF(MID(C830,1,1)="p",#REF!,#REF!))),"")</f>
        <v/>
      </c>
      <c r="I830" s="92" t="str">
        <f t="shared" si="131"/>
        <v/>
      </c>
      <c r="J830" s="92" t="str">
        <f t="shared" si="132"/>
        <v/>
      </c>
      <c r="K830" s="92" t="str">
        <f t="shared" si="133"/>
        <v/>
      </c>
      <c r="L830" s="92" t="str">
        <f t="shared" si="134"/>
        <v/>
      </c>
      <c r="M830" s="95" t="str">
        <f>IF(A830&lt;&gt;"",IF(MID(C830,1,1)="c",SigmaEpsConcrete(I830,$AN$30:$AN$33,$AR$30:$AR$33,$AS$26,$AS$27,$AS$28,$AQ$20,$AU$19),""),"")</f>
        <v/>
      </c>
      <c r="N830" s="95" t="str">
        <f>IF(A830&lt;&gt;"",IF(MID(C830,1,1)="r",SigmaEpsReinf(J830,$AS$42:$AS$43,$AS$41,$AS$39,$AS$40,$AQ$38),""),"")</f>
        <v/>
      </c>
      <c r="Q830" s="92" t="str">
        <f t="shared" si="136"/>
        <v/>
      </c>
      <c r="R830" s="92" t="str">
        <f t="shared" si="137"/>
        <v/>
      </c>
      <c r="U830" s="5"/>
      <c r="V830" s="5"/>
      <c r="W830" s="94" t="str">
        <f t="shared" si="135"/>
        <v/>
      </c>
      <c r="X830" s="94" t="str">
        <f t="shared" si="138"/>
        <v/>
      </c>
      <c r="Y830" s="5"/>
      <c r="BK830" s="8"/>
      <c r="BL830" s="5"/>
      <c r="BM830" s="5"/>
      <c r="BN830" s="5"/>
      <c r="BO830" s="5"/>
      <c r="BP830" s="1"/>
      <c r="BQ830" s="1"/>
      <c r="BR830" s="1"/>
      <c r="BS830" s="1"/>
      <c r="BT830" s="1"/>
      <c r="BU830" s="4"/>
      <c r="BV830" s="1"/>
      <c r="BW830" s="3"/>
      <c r="BX830" s="4"/>
      <c r="BY830" s="5"/>
      <c r="BZ830" s="5"/>
      <c r="CA830" s="5"/>
      <c r="CB830" s="5"/>
      <c r="CC830" s="5"/>
      <c r="CD830" s="43"/>
    </row>
    <row r="831" spans="1:82" ht="15" customHeight="1" x14ac:dyDescent="0.25">
      <c r="A831" s="8"/>
      <c r="B831" s="5"/>
      <c r="C831" s="5"/>
      <c r="D831" s="5"/>
      <c r="E831" s="5"/>
      <c r="F831" s="94" t="str">
        <f t="shared" si="129"/>
        <v/>
      </c>
      <c r="G831" s="94" t="str">
        <f t="shared" si="130"/>
        <v/>
      </c>
      <c r="H831" s="127" t="str">
        <f>IF(A831&lt;&gt;"",IF(MID(C831,1,1)="c",$AS$26,IF(MID(C831,1,1)="r",$AS$41,IF(MID(C831,1,1)="p",#REF!,#REF!))),"")</f>
        <v/>
      </c>
      <c r="I831" s="92" t="str">
        <f t="shared" si="131"/>
        <v/>
      </c>
      <c r="J831" s="92" t="str">
        <f t="shared" si="132"/>
        <v/>
      </c>
      <c r="K831" s="92" t="str">
        <f t="shared" si="133"/>
        <v/>
      </c>
      <c r="L831" s="92" t="str">
        <f t="shared" si="134"/>
        <v/>
      </c>
      <c r="M831" s="95" t="str">
        <f>IF(A831&lt;&gt;"",IF(MID(C831,1,1)="c",SigmaEpsConcrete(I831,$AN$30:$AN$33,$AR$30:$AR$33,$AS$26,$AS$27,$AS$28,$AQ$20,$AU$19),""),"")</f>
        <v/>
      </c>
      <c r="N831" s="95" t="str">
        <f>IF(A831&lt;&gt;"",IF(MID(C831,1,1)="r",SigmaEpsReinf(J831,$AS$42:$AS$43,$AS$41,$AS$39,$AS$40,$AQ$38),""),"")</f>
        <v/>
      </c>
      <c r="Q831" s="92" t="str">
        <f t="shared" si="136"/>
        <v/>
      </c>
      <c r="R831" s="92" t="str">
        <f t="shared" si="137"/>
        <v/>
      </c>
      <c r="U831" s="5"/>
      <c r="V831" s="5"/>
      <c r="W831" s="94" t="str">
        <f t="shared" si="135"/>
        <v/>
      </c>
      <c r="X831" s="94" t="str">
        <f t="shared" si="138"/>
        <v/>
      </c>
      <c r="Y831" s="5"/>
      <c r="BK831" s="8"/>
      <c r="BL831" s="5"/>
      <c r="BM831" s="5"/>
      <c r="BN831" s="5"/>
      <c r="BO831" s="5"/>
      <c r="BP831" s="1"/>
      <c r="BQ831" s="1"/>
      <c r="BR831" s="1"/>
      <c r="BS831" s="1"/>
      <c r="BT831" s="1"/>
      <c r="BU831" s="4"/>
      <c r="BV831" s="1"/>
      <c r="BW831" s="3"/>
      <c r="BX831" s="4"/>
      <c r="BY831" s="5"/>
      <c r="BZ831" s="5"/>
      <c r="CA831" s="5"/>
      <c r="CB831" s="5"/>
      <c r="CC831" s="5"/>
      <c r="CD831" s="43"/>
    </row>
    <row r="832" spans="1:82" ht="15" customHeight="1" x14ac:dyDescent="0.25">
      <c r="A832" s="8"/>
      <c r="B832" s="5"/>
      <c r="C832" s="5"/>
      <c r="D832" s="5"/>
      <c r="E832" s="5"/>
      <c r="F832" s="94" t="str">
        <f t="shared" si="129"/>
        <v/>
      </c>
      <c r="G832" s="94" t="str">
        <f t="shared" si="130"/>
        <v/>
      </c>
      <c r="H832" s="127" t="str">
        <f>IF(A832&lt;&gt;"",IF(MID(C832,1,1)="c",$AS$26,IF(MID(C832,1,1)="r",$AS$41,IF(MID(C832,1,1)="p",#REF!,#REF!))),"")</f>
        <v/>
      </c>
      <c r="I832" s="92" t="str">
        <f t="shared" si="131"/>
        <v/>
      </c>
      <c r="J832" s="92" t="str">
        <f t="shared" si="132"/>
        <v/>
      </c>
      <c r="K832" s="92" t="str">
        <f t="shared" si="133"/>
        <v/>
      </c>
      <c r="L832" s="92" t="str">
        <f t="shared" si="134"/>
        <v/>
      </c>
      <c r="M832" s="95" t="str">
        <f>IF(A832&lt;&gt;"",IF(MID(C832,1,1)="c",SigmaEpsConcrete(I832,$AN$30:$AN$33,$AR$30:$AR$33,$AS$26,$AS$27,$AS$28,$AQ$20,$AU$19),""),"")</f>
        <v/>
      </c>
      <c r="N832" s="95" t="str">
        <f>IF(A832&lt;&gt;"",IF(MID(C832,1,1)="r",SigmaEpsReinf(J832,$AS$42:$AS$43,$AS$41,$AS$39,$AS$40,$AQ$38),""),"")</f>
        <v/>
      </c>
      <c r="Q832" s="92" t="str">
        <f t="shared" si="136"/>
        <v/>
      </c>
      <c r="R832" s="92" t="str">
        <f t="shared" si="137"/>
        <v/>
      </c>
      <c r="U832" s="5"/>
      <c r="V832" s="5"/>
      <c r="W832" s="94" t="str">
        <f t="shared" si="135"/>
        <v/>
      </c>
      <c r="X832" s="94" t="str">
        <f t="shared" si="138"/>
        <v/>
      </c>
      <c r="Y832" s="5"/>
      <c r="BK832" s="8"/>
      <c r="BL832" s="5"/>
      <c r="BM832" s="5"/>
      <c r="BN832" s="5"/>
      <c r="BO832" s="5"/>
      <c r="BP832" s="1"/>
      <c r="BQ832" s="1"/>
      <c r="BR832" s="1"/>
      <c r="BS832" s="1"/>
      <c r="BT832" s="1"/>
      <c r="BU832" s="4"/>
      <c r="BV832" s="1"/>
      <c r="BW832" s="3"/>
      <c r="BX832" s="4"/>
      <c r="BY832" s="5"/>
      <c r="BZ832" s="5"/>
      <c r="CA832" s="5"/>
      <c r="CB832" s="5"/>
      <c r="CC832" s="5"/>
      <c r="CD832" s="43"/>
    </row>
    <row r="833" spans="1:82" ht="15" customHeight="1" x14ac:dyDescent="0.25">
      <c r="A833" s="8"/>
      <c r="B833" s="5"/>
      <c r="C833" s="5"/>
      <c r="D833" s="5"/>
      <c r="E833" s="5"/>
      <c r="F833" s="94" t="str">
        <f t="shared" si="129"/>
        <v/>
      </c>
      <c r="G833" s="94" t="str">
        <f t="shared" si="130"/>
        <v/>
      </c>
      <c r="H833" s="127" t="str">
        <f>IF(A833&lt;&gt;"",IF(MID(C833,1,1)="c",$AS$26,IF(MID(C833,1,1)="r",$AS$41,IF(MID(C833,1,1)="p",#REF!,#REF!))),"")</f>
        <v/>
      </c>
      <c r="I833" s="92" t="str">
        <f t="shared" si="131"/>
        <v/>
      </c>
      <c r="J833" s="92" t="str">
        <f t="shared" si="132"/>
        <v/>
      </c>
      <c r="K833" s="92" t="str">
        <f t="shared" si="133"/>
        <v/>
      </c>
      <c r="L833" s="92" t="str">
        <f t="shared" si="134"/>
        <v/>
      </c>
      <c r="M833" s="95" t="str">
        <f>IF(A833&lt;&gt;"",IF(MID(C833,1,1)="c",SigmaEpsConcrete(I833,$AN$30:$AN$33,$AR$30:$AR$33,$AS$26,$AS$27,$AS$28,$AQ$20,$AU$19),""),"")</f>
        <v/>
      </c>
      <c r="N833" s="95" t="str">
        <f>IF(A833&lt;&gt;"",IF(MID(C833,1,1)="r",SigmaEpsReinf(J833,$AS$42:$AS$43,$AS$41,$AS$39,$AS$40,$AQ$38),""),"")</f>
        <v/>
      </c>
      <c r="Q833" s="92" t="str">
        <f t="shared" si="136"/>
        <v/>
      </c>
      <c r="R833" s="92" t="str">
        <f t="shared" si="137"/>
        <v/>
      </c>
      <c r="U833" s="5"/>
      <c r="V833" s="5"/>
      <c r="W833" s="94" t="str">
        <f t="shared" si="135"/>
        <v/>
      </c>
      <c r="X833" s="94" t="str">
        <f t="shared" si="138"/>
        <v/>
      </c>
      <c r="Y833" s="5"/>
      <c r="BK833" s="8"/>
      <c r="BL833" s="5"/>
      <c r="BM833" s="5"/>
      <c r="BN833" s="5"/>
      <c r="BO833" s="5"/>
      <c r="BP833" s="1"/>
      <c r="BQ833" s="1"/>
      <c r="BR833" s="1"/>
      <c r="BS833" s="1"/>
      <c r="BT833" s="1"/>
      <c r="BU833" s="4"/>
      <c r="BV833" s="1"/>
      <c r="BW833" s="3"/>
      <c r="BX833" s="4"/>
      <c r="BY833" s="5"/>
      <c r="BZ833" s="5"/>
      <c r="CA833" s="5"/>
      <c r="CB833" s="5"/>
      <c r="CC833" s="5"/>
      <c r="CD833" s="43"/>
    </row>
    <row r="834" spans="1:82" ht="15" customHeight="1" x14ac:dyDescent="0.25">
      <c r="A834" s="8"/>
      <c r="B834" s="5"/>
      <c r="C834" s="5"/>
      <c r="D834" s="5"/>
      <c r="E834" s="5"/>
      <c r="F834" s="94" t="str">
        <f t="shared" si="129"/>
        <v/>
      </c>
      <c r="G834" s="94" t="str">
        <f t="shared" si="130"/>
        <v/>
      </c>
      <c r="H834" s="127" t="str">
        <f>IF(A834&lt;&gt;"",IF(MID(C834,1,1)="c",$AS$26,IF(MID(C834,1,1)="r",$AS$41,IF(MID(C834,1,1)="p",#REF!,#REF!))),"")</f>
        <v/>
      </c>
      <c r="I834" s="92" t="str">
        <f t="shared" si="131"/>
        <v/>
      </c>
      <c r="J834" s="92" t="str">
        <f t="shared" si="132"/>
        <v/>
      </c>
      <c r="K834" s="92" t="str">
        <f t="shared" si="133"/>
        <v/>
      </c>
      <c r="L834" s="92" t="str">
        <f t="shared" si="134"/>
        <v/>
      </c>
      <c r="M834" s="95" t="str">
        <f>IF(A834&lt;&gt;"",IF(MID(C834,1,1)="c",SigmaEpsConcrete(I834,$AN$30:$AN$33,$AR$30:$AR$33,$AS$26,$AS$27,$AS$28,$AQ$20,$AU$19),""),"")</f>
        <v/>
      </c>
      <c r="N834" s="95" t="str">
        <f>IF(A834&lt;&gt;"",IF(MID(C834,1,1)="r",SigmaEpsReinf(J834,$AS$42:$AS$43,$AS$41,$AS$39,$AS$40,$AQ$38),""),"")</f>
        <v/>
      </c>
      <c r="Q834" s="92" t="str">
        <f t="shared" si="136"/>
        <v/>
      </c>
      <c r="R834" s="92" t="str">
        <f t="shared" si="137"/>
        <v/>
      </c>
      <c r="U834" s="5"/>
      <c r="V834" s="5"/>
      <c r="W834" s="94" t="str">
        <f t="shared" si="135"/>
        <v/>
      </c>
      <c r="X834" s="94" t="str">
        <f t="shared" si="138"/>
        <v/>
      </c>
      <c r="Y834" s="5"/>
      <c r="BK834" s="8"/>
      <c r="BL834" s="5"/>
      <c r="BM834" s="5"/>
      <c r="BN834" s="5"/>
      <c r="BO834" s="5"/>
      <c r="BP834" s="1"/>
      <c r="BQ834" s="1"/>
      <c r="BR834" s="1"/>
      <c r="BS834" s="1"/>
      <c r="BT834" s="1"/>
      <c r="BU834" s="4"/>
      <c r="BV834" s="1"/>
      <c r="BW834" s="3"/>
      <c r="BX834" s="4"/>
      <c r="BY834" s="5"/>
      <c r="BZ834" s="5"/>
      <c r="CA834" s="5"/>
      <c r="CB834" s="5"/>
      <c r="CC834" s="5"/>
      <c r="CD834" s="43"/>
    </row>
    <row r="835" spans="1:82" ht="15" customHeight="1" x14ac:dyDescent="0.25">
      <c r="A835" s="8"/>
      <c r="B835" s="5"/>
      <c r="C835" s="5"/>
      <c r="D835" s="5"/>
      <c r="E835" s="5"/>
      <c r="F835" s="94" t="str">
        <f t="shared" si="129"/>
        <v/>
      </c>
      <c r="G835" s="94" t="str">
        <f t="shared" si="130"/>
        <v/>
      </c>
      <c r="H835" s="127" t="str">
        <f>IF(A835&lt;&gt;"",IF(MID(C835,1,1)="c",$AS$26,IF(MID(C835,1,1)="r",$AS$41,IF(MID(C835,1,1)="p",#REF!,#REF!))),"")</f>
        <v/>
      </c>
      <c r="I835" s="92" t="str">
        <f t="shared" si="131"/>
        <v/>
      </c>
      <c r="J835" s="92" t="str">
        <f t="shared" si="132"/>
        <v/>
      </c>
      <c r="K835" s="92" t="str">
        <f t="shared" si="133"/>
        <v/>
      </c>
      <c r="L835" s="92" t="str">
        <f t="shared" si="134"/>
        <v/>
      </c>
      <c r="M835" s="95" t="str">
        <f>IF(A835&lt;&gt;"",IF(MID(C835,1,1)="c",SigmaEpsConcrete(I835,$AN$30:$AN$33,$AR$30:$AR$33,$AS$26,$AS$27,$AS$28,$AQ$20,$AU$19),""),"")</f>
        <v/>
      </c>
      <c r="N835" s="95" t="str">
        <f>IF(A835&lt;&gt;"",IF(MID(C835,1,1)="r",SigmaEpsReinf(J835,$AS$42:$AS$43,$AS$41,$AS$39,$AS$40,$AQ$38),""),"")</f>
        <v/>
      </c>
      <c r="Q835" s="92" t="str">
        <f t="shared" si="136"/>
        <v/>
      </c>
      <c r="R835" s="92" t="str">
        <f t="shared" si="137"/>
        <v/>
      </c>
      <c r="U835" s="5"/>
      <c r="V835" s="5"/>
      <c r="W835" s="94" t="str">
        <f t="shared" si="135"/>
        <v/>
      </c>
      <c r="X835" s="94" t="str">
        <f t="shared" si="138"/>
        <v/>
      </c>
      <c r="Y835" s="5"/>
      <c r="BK835" s="8"/>
      <c r="BL835" s="5"/>
      <c r="BM835" s="5"/>
      <c r="BN835" s="5"/>
      <c r="BO835" s="5"/>
      <c r="BP835" s="1"/>
      <c r="BQ835" s="1"/>
      <c r="BR835" s="1"/>
      <c r="BS835" s="1"/>
      <c r="BT835" s="1"/>
      <c r="BU835" s="4"/>
      <c r="BV835" s="1"/>
      <c r="BW835" s="3"/>
      <c r="BX835" s="4"/>
      <c r="BY835" s="5"/>
      <c r="BZ835" s="5"/>
      <c r="CA835" s="5"/>
      <c r="CB835" s="5"/>
      <c r="CC835" s="5"/>
      <c r="CD835" s="43"/>
    </row>
    <row r="836" spans="1:82" ht="15" customHeight="1" x14ac:dyDescent="0.25">
      <c r="A836" s="8"/>
      <c r="B836" s="5"/>
      <c r="C836" s="5"/>
      <c r="D836" s="5"/>
      <c r="E836" s="5"/>
      <c r="F836" s="94" t="str">
        <f t="shared" si="129"/>
        <v/>
      </c>
      <c r="G836" s="94" t="str">
        <f t="shared" si="130"/>
        <v/>
      </c>
      <c r="H836" s="127" t="str">
        <f>IF(A836&lt;&gt;"",IF(MID(C836,1,1)="c",$AS$26,IF(MID(C836,1,1)="r",$AS$41,IF(MID(C836,1,1)="p",#REF!,#REF!))),"")</f>
        <v/>
      </c>
      <c r="I836" s="92" t="str">
        <f t="shared" si="131"/>
        <v/>
      </c>
      <c r="J836" s="92" t="str">
        <f t="shared" si="132"/>
        <v/>
      </c>
      <c r="K836" s="92" t="str">
        <f t="shared" si="133"/>
        <v/>
      </c>
      <c r="L836" s="92" t="str">
        <f t="shared" si="134"/>
        <v/>
      </c>
      <c r="M836" s="95" t="str">
        <f>IF(A836&lt;&gt;"",IF(MID(C836,1,1)="c",SigmaEpsConcrete(I836,$AN$30:$AN$33,$AR$30:$AR$33,$AS$26,$AS$27,$AS$28,$AQ$20,$AU$19),""),"")</f>
        <v/>
      </c>
      <c r="N836" s="95" t="str">
        <f>IF(A836&lt;&gt;"",IF(MID(C836,1,1)="r",SigmaEpsReinf(J836,$AS$42:$AS$43,$AS$41,$AS$39,$AS$40,$AQ$38),""),"")</f>
        <v/>
      </c>
      <c r="Q836" s="92" t="str">
        <f t="shared" si="136"/>
        <v/>
      </c>
      <c r="R836" s="92" t="str">
        <f t="shared" si="137"/>
        <v/>
      </c>
      <c r="U836" s="5"/>
      <c r="V836" s="5"/>
      <c r="W836" s="94" t="str">
        <f t="shared" si="135"/>
        <v/>
      </c>
      <c r="X836" s="94" t="str">
        <f t="shared" si="138"/>
        <v/>
      </c>
      <c r="Y836" s="5"/>
      <c r="BK836" s="8"/>
      <c r="BL836" s="5"/>
      <c r="BM836" s="5"/>
      <c r="BN836" s="5"/>
      <c r="BO836" s="5"/>
      <c r="BP836" s="1"/>
      <c r="BQ836" s="1"/>
      <c r="BR836" s="1"/>
      <c r="BS836" s="1"/>
      <c r="BT836" s="1"/>
      <c r="BU836" s="4"/>
      <c r="BV836" s="1"/>
      <c r="BW836" s="3"/>
      <c r="BX836" s="4"/>
      <c r="BY836" s="5"/>
      <c r="BZ836" s="5"/>
      <c r="CA836" s="5"/>
      <c r="CB836" s="5"/>
      <c r="CC836" s="5"/>
      <c r="CD836" s="43"/>
    </row>
    <row r="837" spans="1:82" ht="15" customHeight="1" x14ac:dyDescent="0.25">
      <c r="A837" s="8"/>
      <c r="B837" s="5"/>
      <c r="C837" s="5"/>
      <c r="D837" s="5"/>
      <c r="E837" s="5"/>
      <c r="F837" s="94" t="str">
        <f t="shared" si="129"/>
        <v/>
      </c>
      <c r="G837" s="94" t="str">
        <f t="shared" si="130"/>
        <v/>
      </c>
      <c r="H837" s="127" t="str">
        <f>IF(A837&lt;&gt;"",IF(MID(C837,1,1)="c",$AS$26,IF(MID(C837,1,1)="r",$AS$41,IF(MID(C837,1,1)="p",#REF!,#REF!))),"")</f>
        <v/>
      </c>
      <c r="I837" s="92" t="str">
        <f t="shared" si="131"/>
        <v/>
      </c>
      <c r="J837" s="92" t="str">
        <f t="shared" si="132"/>
        <v/>
      </c>
      <c r="K837" s="92" t="str">
        <f t="shared" si="133"/>
        <v/>
      </c>
      <c r="L837" s="92" t="str">
        <f t="shared" si="134"/>
        <v/>
      </c>
      <c r="M837" s="95" t="str">
        <f>IF(A837&lt;&gt;"",IF(MID(C837,1,1)="c",SigmaEpsConcrete(I837,$AN$30:$AN$33,$AR$30:$AR$33,$AS$26,$AS$27,$AS$28,$AQ$20,$AU$19),""),"")</f>
        <v/>
      </c>
      <c r="N837" s="95" t="str">
        <f>IF(A837&lt;&gt;"",IF(MID(C837,1,1)="r",SigmaEpsReinf(J837,$AS$42:$AS$43,$AS$41,$AS$39,$AS$40,$AQ$38),""),"")</f>
        <v/>
      </c>
      <c r="Q837" s="92" t="str">
        <f t="shared" si="136"/>
        <v/>
      </c>
      <c r="R837" s="92" t="str">
        <f t="shared" si="137"/>
        <v/>
      </c>
      <c r="U837" s="5"/>
      <c r="V837" s="5"/>
      <c r="W837" s="94" t="str">
        <f t="shared" si="135"/>
        <v/>
      </c>
      <c r="X837" s="94" t="str">
        <f t="shared" si="138"/>
        <v/>
      </c>
      <c r="Y837" s="5"/>
      <c r="BK837" s="8"/>
      <c r="BL837" s="5"/>
      <c r="BM837" s="5"/>
      <c r="BN837" s="5"/>
      <c r="BO837" s="5"/>
      <c r="BP837" s="1"/>
      <c r="BQ837" s="1"/>
      <c r="BR837" s="1"/>
      <c r="BS837" s="1"/>
      <c r="BT837" s="1"/>
      <c r="BU837" s="4"/>
      <c r="BV837" s="1"/>
      <c r="BW837" s="3"/>
      <c r="BX837" s="4"/>
      <c r="BY837" s="5"/>
      <c r="BZ837" s="5"/>
      <c r="CA837" s="5"/>
      <c r="CB837" s="5"/>
      <c r="CC837" s="5"/>
      <c r="CD837" s="43"/>
    </row>
    <row r="838" spans="1:82" ht="15" customHeight="1" x14ac:dyDescent="0.25">
      <c r="A838" s="8"/>
      <c r="B838" s="5"/>
      <c r="C838" s="5"/>
      <c r="D838" s="5"/>
      <c r="E838" s="5"/>
      <c r="F838" s="94" t="str">
        <f t="shared" si="129"/>
        <v/>
      </c>
      <c r="G838" s="94" t="str">
        <f t="shared" si="130"/>
        <v/>
      </c>
      <c r="H838" s="127" t="str">
        <f>IF(A838&lt;&gt;"",IF(MID(C838,1,1)="c",$AS$26,IF(MID(C838,1,1)="r",$AS$41,IF(MID(C838,1,1)="p",#REF!,#REF!))),"")</f>
        <v/>
      </c>
      <c r="I838" s="92" t="str">
        <f t="shared" si="131"/>
        <v/>
      </c>
      <c r="J838" s="92" t="str">
        <f t="shared" si="132"/>
        <v/>
      </c>
      <c r="K838" s="92" t="str">
        <f t="shared" si="133"/>
        <v/>
      </c>
      <c r="L838" s="92" t="str">
        <f t="shared" si="134"/>
        <v/>
      </c>
      <c r="M838" s="95" t="str">
        <f>IF(A838&lt;&gt;"",IF(MID(C838,1,1)="c",SigmaEpsConcrete(I838,$AN$30:$AN$33,$AR$30:$AR$33,$AS$26,$AS$27,$AS$28,$AQ$20,$AU$19),""),"")</f>
        <v/>
      </c>
      <c r="N838" s="95" t="str">
        <f>IF(A838&lt;&gt;"",IF(MID(C838,1,1)="r",SigmaEpsReinf(J838,$AS$42:$AS$43,$AS$41,$AS$39,$AS$40,$AQ$38),""),"")</f>
        <v/>
      </c>
      <c r="Q838" s="92" t="str">
        <f t="shared" si="136"/>
        <v/>
      </c>
      <c r="R838" s="92" t="str">
        <f t="shared" si="137"/>
        <v/>
      </c>
      <c r="U838" s="5"/>
      <c r="V838" s="5"/>
      <c r="W838" s="94" t="str">
        <f t="shared" si="135"/>
        <v/>
      </c>
      <c r="X838" s="94" t="str">
        <f t="shared" si="138"/>
        <v/>
      </c>
      <c r="Y838" s="5"/>
      <c r="BK838" s="8"/>
      <c r="BL838" s="5"/>
      <c r="BM838" s="5"/>
      <c r="BN838" s="5"/>
      <c r="BO838" s="5"/>
      <c r="BP838" s="1"/>
      <c r="BQ838" s="1"/>
      <c r="BR838" s="1"/>
      <c r="BS838" s="1"/>
      <c r="BT838" s="1"/>
      <c r="BU838" s="4"/>
      <c r="BV838" s="1"/>
      <c r="BW838" s="3"/>
      <c r="BX838" s="4"/>
      <c r="BY838" s="5"/>
      <c r="BZ838" s="5"/>
      <c r="CA838" s="5"/>
      <c r="CB838" s="5"/>
      <c r="CC838" s="5"/>
      <c r="CD838" s="43"/>
    </row>
    <row r="839" spans="1:82" ht="15" customHeight="1" x14ac:dyDescent="0.25">
      <c r="A839" s="8"/>
      <c r="B839" s="5"/>
      <c r="C839" s="5"/>
      <c r="D839" s="5"/>
      <c r="E839" s="5"/>
      <c r="F839" s="94" t="str">
        <f t="shared" si="129"/>
        <v/>
      </c>
      <c r="G839" s="94" t="str">
        <f t="shared" si="130"/>
        <v/>
      </c>
      <c r="H839" s="127" t="str">
        <f>IF(A839&lt;&gt;"",IF(MID(C839,1,1)="c",$AS$26,IF(MID(C839,1,1)="r",$AS$41,IF(MID(C839,1,1)="p",#REF!,#REF!))),"")</f>
        <v/>
      </c>
      <c r="I839" s="92" t="str">
        <f t="shared" si="131"/>
        <v/>
      </c>
      <c r="J839" s="92" t="str">
        <f t="shared" si="132"/>
        <v/>
      </c>
      <c r="K839" s="92" t="str">
        <f t="shared" si="133"/>
        <v/>
      </c>
      <c r="L839" s="92" t="str">
        <f t="shared" si="134"/>
        <v/>
      </c>
      <c r="M839" s="95" t="str">
        <f>IF(A839&lt;&gt;"",IF(MID(C839,1,1)="c",SigmaEpsConcrete(I839,$AN$30:$AN$33,$AR$30:$AR$33,$AS$26,$AS$27,$AS$28,$AQ$20,$AU$19),""),"")</f>
        <v/>
      </c>
      <c r="N839" s="95" t="str">
        <f>IF(A839&lt;&gt;"",IF(MID(C839,1,1)="r",SigmaEpsReinf(J839,$AS$42:$AS$43,$AS$41,$AS$39,$AS$40,$AQ$38),""),"")</f>
        <v/>
      </c>
      <c r="Q839" s="92" t="str">
        <f t="shared" si="136"/>
        <v/>
      </c>
      <c r="R839" s="92" t="str">
        <f t="shared" si="137"/>
        <v/>
      </c>
      <c r="U839" s="5"/>
      <c r="V839" s="5"/>
      <c r="W839" s="94" t="str">
        <f t="shared" si="135"/>
        <v/>
      </c>
      <c r="X839" s="94" t="str">
        <f t="shared" si="138"/>
        <v/>
      </c>
      <c r="Y839" s="5"/>
      <c r="BK839" s="8"/>
      <c r="BL839" s="5"/>
      <c r="BM839" s="5"/>
      <c r="BN839" s="5"/>
      <c r="BO839" s="5"/>
      <c r="BP839" s="1"/>
      <c r="BQ839" s="1"/>
      <c r="BR839" s="1"/>
      <c r="BS839" s="1"/>
      <c r="BT839" s="1"/>
      <c r="BU839" s="4"/>
      <c r="BV839" s="1"/>
      <c r="BW839" s="3"/>
      <c r="BX839" s="4"/>
      <c r="BY839" s="5"/>
      <c r="BZ839" s="5"/>
      <c r="CA839" s="5"/>
      <c r="CB839" s="5"/>
      <c r="CC839" s="5"/>
      <c r="CD839" s="43"/>
    </row>
    <row r="840" spans="1:82" ht="15" customHeight="1" x14ac:dyDescent="0.25">
      <c r="A840" s="8"/>
      <c r="B840" s="5"/>
      <c r="C840" s="5"/>
      <c r="D840" s="5"/>
      <c r="E840" s="5"/>
      <c r="F840" s="94" t="str">
        <f t="shared" si="129"/>
        <v/>
      </c>
      <c r="G840" s="94" t="str">
        <f t="shared" si="130"/>
        <v/>
      </c>
      <c r="H840" s="127" t="str">
        <f>IF(A840&lt;&gt;"",IF(MID(C840,1,1)="c",$AS$26,IF(MID(C840,1,1)="r",$AS$41,IF(MID(C840,1,1)="p",#REF!,#REF!))),"")</f>
        <v/>
      </c>
      <c r="I840" s="92" t="str">
        <f t="shared" si="131"/>
        <v/>
      </c>
      <c r="J840" s="92" t="str">
        <f t="shared" si="132"/>
        <v/>
      </c>
      <c r="K840" s="92" t="str">
        <f t="shared" si="133"/>
        <v/>
      </c>
      <c r="L840" s="92" t="str">
        <f t="shared" si="134"/>
        <v/>
      </c>
      <c r="M840" s="95" t="str">
        <f>IF(A840&lt;&gt;"",IF(MID(C840,1,1)="c",SigmaEpsConcrete(I840,$AN$30:$AN$33,$AR$30:$AR$33,$AS$26,$AS$27,$AS$28,$AQ$20,$AU$19),""),"")</f>
        <v/>
      </c>
      <c r="N840" s="95" t="str">
        <f>IF(A840&lt;&gt;"",IF(MID(C840,1,1)="r",SigmaEpsReinf(J840,$AS$42:$AS$43,$AS$41,$AS$39,$AS$40,$AQ$38),""),"")</f>
        <v/>
      </c>
      <c r="Q840" s="92" t="str">
        <f t="shared" si="136"/>
        <v/>
      </c>
      <c r="R840" s="92" t="str">
        <f t="shared" si="137"/>
        <v/>
      </c>
      <c r="U840" s="5"/>
      <c r="V840" s="5"/>
      <c r="W840" s="94" t="str">
        <f t="shared" si="135"/>
        <v/>
      </c>
      <c r="X840" s="94" t="str">
        <f t="shared" si="138"/>
        <v/>
      </c>
      <c r="Y840" s="5"/>
      <c r="BK840" s="8"/>
      <c r="BL840" s="5"/>
      <c r="BM840" s="5"/>
      <c r="BN840" s="5"/>
      <c r="BO840" s="5"/>
      <c r="BP840" s="1"/>
      <c r="BQ840" s="1"/>
      <c r="BR840" s="1"/>
      <c r="BS840" s="1"/>
      <c r="BT840" s="1"/>
      <c r="BU840" s="4"/>
      <c r="BV840" s="1"/>
      <c r="BW840" s="3"/>
      <c r="BX840" s="4"/>
      <c r="BY840" s="5"/>
      <c r="BZ840" s="5"/>
      <c r="CA840" s="5"/>
      <c r="CB840" s="5"/>
      <c r="CC840" s="5"/>
      <c r="CD840" s="43"/>
    </row>
    <row r="841" spans="1:82" ht="15" customHeight="1" x14ac:dyDescent="0.25">
      <c r="A841" s="8"/>
      <c r="B841" s="5"/>
      <c r="C841" s="5"/>
      <c r="D841" s="5"/>
      <c r="E841" s="5"/>
      <c r="F841" s="94" t="str">
        <f t="shared" si="129"/>
        <v/>
      </c>
      <c r="G841" s="94" t="str">
        <f t="shared" si="130"/>
        <v/>
      </c>
      <c r="H841" s="127" t="str">
        <f>IF(A841&lt;&gt;"",IF(MID(C841,1,1)="c",$AS$26,IF(MID(C841,1,1)="r",$AS$41,IF(MID(C841,1,1)="p",#REF!,#REF!))),"")</f>
        <v/>
      </c>
      <c r="I841" s="92" t="str">
        <f t="shared" si="131"/>
        <v/>
      </c>
      <c r="J841" s="92" t="str">
        <f t="shared" si="132"/>
        <v/>
      </c>
      <c r="K841" s="92" t="str">
        <f t="shared" si="133"/>
        <v/>
      </c>
      <c r="L841" s="92" t="str">
        <f t="shared" si="134"/>
        <v/>
      </c>
      <c r="M841" s="95" t="str">
        <f>IF(A841&lt;&gt;"",IF(MID(C841,1,1)="c",SigmaEpsConcrete(I841,$AN$30:$AN$33,$AR$30:$AR$33,$AS$26,$AS$27,$AS$28,$AQ$20,$AU$19),""),"")</f>
        <v/>
      </c>
      <c r="N841" s="95" t="str">
        <f>IF(A841&lt;&gt;"",IF(MID(C841,1,1)="r",SigmaEpsReinf(J841,$AS$42:$AS$43,$AS$41,$AS$39,$AS$40,$AQ$38),""),"")</f>
        <v/>
      </c>
      <c r="Q841" s="92" t="str">
        <f t="shared" si="136"/>
        <v/>
      </c>
      <c r="R841" s="92" t="str">
        <f t="shared" si="137"/>
        <v/>
      </c>
      <c r="U841" s="5"/>
      <c r="V841" s="5"/>
      <c r="W841" s="94" t="str">
        <f t="shared" si="135"/>
        <v/>
      </c>
      <c r="X841" s="94" t="str">
        <f t="shared" si="138"/>
        <v/>
      </c>
      <c r="Y841" s="5"/>
      <c r="BK841" s="8"/>
      <c r="BL841" s="5"/>
      <c r="BM841" s="5"/>
      <c r="BN841" s="5"/>
      <c r="BO841" s="5"/>
      <c r="BP841" s="1"/>
      <c r="BQ841" s="1"/>
      <c r="BR841" s="1"/>
      <c r="BS841" s="1"/>
      <c r="BT841" s="1"/>
      <c r="BU841" s="4"/>
      <c r="BV841" s="1"/>
      <c r="BW841" s="3"/>
      <c r="BX841" s="4"/>
      <c r="BY841" s="5"/>
      <c r="BZ841" s="5"/>
      <c r="CA841" s="5"/>
      <c r="CB841" s="5"/>
      <c r="CC841" s="5"/>
      <c r="CD841" s="43"/>
    </row>
    <row r="842" spans="1:82" ht="15" customHeight="1" x14ac:dyDescent="0.25">
      <c r="A842" s="8"/>
      <c r="B842" s="5"/>
      <c r="C842" s="5"/>
      <c r="D842" s="5"/>
      <c r="E842" s="5"/>
      <c r="F842" s="94" t="str">
        <f t="shared" ref="F842:F905" si="139">IF(A842&lt;&gt;"",(D842-$AU$86)/10,"")</f>
        <v/>
      </c>
      <c r="G842" s="94" t="str">
        <f t="shared" ref="G842:G905" si="140">IF(A842&lt;&gt;"",(E842-$AU$87)/10,"")</f>
        <v/>
      </c>
      <c r="H842" s="127" t="str">
        <f>IF(A842&lt;&gt;"",IF(MID(C842,1,1)="c",$AS$26,IF(MID(C842,1,1)="r",$AS$41,IF(MID(C842,1,1)="p",#REF!,#REF!))),"")</f>
        <v/>
      </c>
      <c r="I842" s="92" t="str">
        <f t="shared" ref="I842:I905" si="141">IF($A842&lt;&gt;"",IF(MID($C842,1,1)="c",$Y$3+$Y$4*$F842+$Y$5*$G842+$BR$43,""),"")</f>
        <v/>
      </c>
      <c r="J842" s="92" t="str">
        <f t="shared" ref="J842:J905" si="142">IF($A842&lt;&gt;"",IF(MID($C842,1,1)="r",$Y$3+$Y$4*$F842+$Y$5*$G842+$BR$43,""),"")</f>
        <v/>
      </c>
      <c r="K842" s="92" t="str">
        <f t="shared" ref="K842:K905" si="143">IF($A842&lt;&gt;"",IF(MID($C842,1,1)="u",$Y$3+$Y$4*$F842+$Y$5*$G842+$BR$43,""),"")</f>
        <v/>
      </c>
      <c r="L842" s="92" t="str">
        <f t="shared" ref="L842:L905" si="144">IF($A842&lt;&gt;"",IF(MID($C842,1,1)="p",$Y$3+$Y$4*$F842+$Y$5*$G842+$BR$43,""),"")</f>
        <v/>
      </c>
      <c r="M842" s="95" t="str">
        <f>IF(A842&lt;&gt;"",IF(MID(C842,1,1)="c",SigmaEpsConcrete(I842,$AN$30:$AN$33,$AR$30:$AR$33,$AS$26,$AS$27,$AS$28,$AQ$20,$AU$19),""),"")</f>
        <v/>
      </c>
      <c r="N842" s="95" t="str">
        <f>IF(A842&lt;&gt;"",IF(MID(C842,1,1)="r",SigmaEpsReinf(J842,$AS$42:$AS$43,$AS$41,$AS$39,$AS$40,$AQ$38),""),"")</f>
        <v/>
      </c>
      <c r="Q842" s="92" t="str">
        <f t="shared" si="136"/>
        <v/>
      </c>
      <c r="R842" s="92" t="str">
        <f t="shared" si="137"/>
        <v/>
      </c>
      <c r="U842" s="5"/>
      <c r="V842" s="5"/>
      <c r="W842" s="94" t="str">
        <f t="shared" ref="W842:W905" si="145">IF(A842&lt;&gt;"",F842-$AU$105,"")</f>
        <v/>
      </c>
      <c r="X842" s="94" t="str">
        <f t="shared" si="138"/>
        <v/>
      </c>
      <c r="Y842" s="5"/>
      <c r="BK842" s="8"/>
      <c r="BL842" s="5"/>
      <c r="BM842" s="5"/>
      <c r="BN842" s="5"/>
      <c r="BO842" s="5"/>
      <c r="BP842" s="1"/>
      <c r="BQ842" s="1"/>
      <c r="BR842" s="1"/>
      <c r="BS842" s="1"/>
      <c r="BT842" s="1"/>
      <c r="BU842" s="4"/>
      <c r="BV842" s="1"/>
      <c r="BW842" s="3"/>
      <c r="BX842" s="4"/>
      <c r="BY842" s="5"/>
      <c r="BZ842" s="5"/>
      <c r="CA842" s="5"/>
      <c r="CB842" s="5"/>
      <c r="CC842" s="5"/>
      <c r="CD842" s="43"/>
    </row>
    <row r="843" spans="1:82" ht="15" customHeight="1" x14ac:dyDescent="0.25">
      <c r="A843" s="8"/>
      <c r="B843" s="5"/>
      <c r="C843" s="5"/>
      <c r="D843" s="5"/>
      <c r="E843" s="5"/>
      <c r="F843" s="94" t="str">
        <f t="shared" si="139"/>
        <v/>
      </c>
      <c r="G843" s="94" t="str">
        <f t="shared" si="140"/>
        <v/>
      </c>
      <c r="H843" s="127" t="str">
        <f>IF(A843&lt;&gt;"",IF(MID(C843,1,1)="c",$AS$26,IF(MID(C843,1,1)="r",$AS$41,IF(MID(C843,1,1)="p",#REF!,#REF!))),"")</f>
        <v/>
      </c>
      <c r="I843" s="92" t="str">
        <f t="shared" si="141"/>
        <v/>
      </c>
      <c r="J843" s="92" t="str">
        <f t="shared" si="142"/>
        <v/>
      </c>
      <c r="K843" s="92" t="str">
        <f t="shared" si="143"/>
        <v/>
      </c>
      <c r="L843" s="92" t="str">
        <f t="shared" si="144"/>
        <v/>
      </c>
      <c r="M843" s="95" t="str">
        <f>IF(A843&lt;&gt;"",IF(MID(C843,1,1)="c",SigmaEpsConcrete(I843,$AN$30:$AN$33,$AR$30:$AR$33,$AS$26,$AS$27,$AS$28,$AQ$20,$AU$19),""),"")</f>
        <v/>
      </c>
      <c r="N843" s="95" t="str">
        <f>IF(A843&lt;&gt;"",IF(MID(C843,1,1)="r",SigmaEpsReinf(J843,$AS$42:$AS$43,$AS$41,$AS$39,$AS$40,$AQ$38),""),"")</f>
        <v/>
      </c>
      <c r="Q843" s="92" t="str">
        <f t="shared" ref="Q843:Q906" si="146">IF(A843&lt;&gt;"",IF(MID(C843,1,1)="c",IF(ISERROR(M843/I843),"",M843/I843),""),"")</f>
        <v/>
      </c>
      <c r="R843" s="92" t="str">
        <f t="shared" ref="R843:R906" si="147">IF(A843&lt;&gt;"",IF(MID(C843,1,1)="r",IF(ISERROR(N843/J843),"",N843/J843),""),"")</f>
        <v/>
      </c>
      <c r="U843" s="5"/>
      <c r="V843" s="5"/>
      <c r="W843" s="94" t="str">
        <f t="shared" si="145"/>
        <v/>
      </c>
      <c r="X843" s="94" t="str">
        <f t="shared" ref="X843:X906" si="148">IF(B843&lt;&gt;"",G843-$AU$106,"")</f>
        <v/>
      </c>
      <c r="Y843" s="5"/>
      <c r="BK843" s="8"/>
      <c r="BL843" s="5"/>
      <c r="BM843" s="5"/>
      <c r="BN843" s="5"/>
      <c r="BO843" s="5"/>
      <c r="BP843" s="1"/>
      <c r="BQ843" s="1"/>
      <c r="BR843" s="1"/>
      <c r="BS843" s="1"/>
      <c r="BT843" s="1"/>
      <c r="BU843" s="4"/>
      <c r="BV843" s="1"/>
      <c r="BW843" s="3"/>
      <c r="BX843" s="4"/>
      <c r="BY843" s="5"/>
      <c r="BZ843" s="5"/>
      <c r="CA843" s="5"/>
      <c r="CB843" s="5"/>
      <c r="CC843" s="5"/>
      <c r="CD843" s="43"/>
    </row>
    <row r="844" spans="1:82" ht="15" customHeight="1" x14ac:dyDescent="0.25">
      <c r="A844" s="8"/>
      <c r="B844" s="5"/>
      <c r="C844" s="5"/>
      <c r="D844" s="5"/>
      <c r="E844" s="5"/>
      <c r="F844" s="94" t="str">
        <f t="shared" si="139"/>
        <v/>
      </c>
      <c r="G844" s="94" t="str">
        <f t="shared" si="140"/>
        <v/>
      </c>
      <c r="H844" s="127" t="str">
        <f>IF(A844&lt;&gt;"",IF(MID(C844,1,1)="c",$AS$26,IF(MID(C844,1,1)="r",$AS$41,IF(MID(C844,1,1)="p",#REF!,#REF!))),"")</f>
        <v/>
      </c>
      <c r="I844" s="92" t="str">
        <f t="shared" si="141"/>
        <v/>
      </c>
      <c r="J844" s="92" t="str">
        <f t="shared" si="142"/>
        <v/>
      </c>
      <c r="K844" s="92" t="str">
        <f t="shared" si="143"/>
        <v/>
      </c>
      <c r="L844" s="92" t="str">
        <f t="shared" si="144"/>
        <v/>
      </c>
      <c r="M844" s="95" t="str">
        <f>IF(A844&lt;&gt;"",IF(MID(C844,1,1)="c",SigmaEpsConcrete(I844,$AN$30:$AN$33,$AR$30:$AR$33,$AS$26,$AS$27,$AS$28,$AQ$20,$AU$19),""),"")</f>
        <v/>
      </c>
      <c r="N844" s="95" t="str">
        <f>IF(A844&lt;&gt;"",IF(MID(C844,1,1)="r",SigmaEpsReinf(J844,$AS$42:$AS$43,$AS$41,$AS$39,$AS$40,$AQ$38),""),"")</f>
        <v/>
      </c>
      <c r="Q844" s="92" t="str">
        <f t="shared" si="146"/>
        <v/>
      </c>
      <c r="R844" s="92" t="str">
        <f t="shared" si="147"/>
        <v/>
      </c>
      <c r="U844" s="5"/>
      <c r="V844" s="5"/>
      <c r="W844" s="94" t="str">
        <f t="shared" si="145"/>
        <v/>
      </c>
      <c r="X844" s="94" t="str">
        <f t="shared" si="148"/>
        <v/>
      </c>
      <c r="Y844" s="5"/>
      <c r="BK844" s="8"/>
      <c r="BL844" s="5"/>
      <c r="BM844" s="5"/>
      <c r="BN844" s="5"/>
      <c r="BO844" s="5"/>
      <c r="BP844" s="1"/>
      <c r="BQ844" s="1"/>
      <c r="BR844" s="1"/>
      <c r="BS844" s="1"/>
      <c r="BT844" s="1"/>
      <c r="BU844" s="4"/>
      <c r="BV844" s="1"/>
      <c r="BW844" s="3"/>
      <c r="BX844" s="4"/>
      <c r="BY844" s="5"/>
      <c r="BZ844" s="5"/>
      <c r="CA844" s="5"/>
      <c r="CB844" s="5"/>
      <c r="CC844" s="5"/>
      <c r="CD844" s="43"/>
    </row>
    <row r="845" spans="1:82" ht="15" customHeight="1" x14ac:dyDescent="0.25">
      <c r="A845" s="8"/>
      <c r="B845" s="5"/>
      <c r="C845" s="5"/>
      <c r="D845" s="5"/>
      <c r="E845" s="5"/>
      <c r="F845" s="94" t="str">
        <f t="shared" si="139"/>
        <v/>
      </c>
      <c r="G845" s="94" t="str">
        <f t="shared" si="140"/>
        <v/>
      </c>
      <c r="H845" s="127" t="str">
        <f>IF(A845&lt;&gt;"",IF(MID(C845,1,1)="c",$AS$26,IF(MID(C845,1,1)="r",$AS$41,IF(MID(C845,1,1)="p",#REF!,#REF!))),"")</f>
        <v/>
      </c>
      <c r="I845" s="92" t="str">
        <f t="shared" si="141"/>
        <v/>
      </c>
      <c r="J845" s="92" t="str">
        <f t="shared" si="142"/>
        <v/>
      </c>
      <c r="K845" s="92" t="str">
        <f t="shared" si="143"/>
        <v/>
      </c>
      <c r="L845" s="92" t="str">
        <f t="shared" si="144"/>
        <v/>
      </c>
      <c r="M845" s="95" t="str">
        <f>IF(A845&lt;&gt;"",IF(MID(C845,1,1)="c",SigmaEpsConcrete(I845,$AN$30:$AN$33,$AR$30:$AR$33,$AS$26,$AS$27,$AS$28,$AQ$20,$AU$19),""),"")</f>
        <v/>
      </c>
      <c r="N845" s="95" t="str">
        <f>IF(A845&lt;&gt;"",IF(MID(C845,1,1)="r",SigmaEpsReinf(J845,$AS$42:$AS$43,$AS$41,$AS$39,$AS$40,$AQ$38),""),"")</f>
        <v/>
      </c>
      <c r="Q845" s="92" t="str">
        <f t="shared" si="146"/>
        <v/>
      </c>
      <c r="R845" s="92" t="str">
        <f t="shared" si="147"/>
        <v/>
      </c>
      <c r="U845" s="5"/>
      <c r="V845" s="5"/>
      <c r="W845" s="94" t="str">
        <f t="shared" si="145"/>
        <v/>
      </c>
      <c r="X845" s="94" t="str">
        <f t="shared" si="148"/>
        <v/>
      </c>
      <c r="Y845" s="5"/>
      <c r="BK845" s="8"/>
      <c r="BL845" s="5"/>
      <c r="BM845" s="5"/>
      <c r="BN845" s="5"/>
      <c r="BO845" s="5"/>
      <c r="BP845" s="1"/>
      <c r="BQ845" s="1"/>
      <c r="BR845" s="1"/>
      <c r="BS845" s="1"/>
      <c r="BT845" s="1"/>
      <c r="BU845" s="4"/>
      <c r="BV845" s="1"/>
      <c r="BW845" s="3"/>
      <c r="BX845" s="4"/>
      <c r="BY845" s="5"/>
      <c r="BZ845" s="5"/>
      <c r="CA845" s="5"/>
      <c r="CB845" s="5"/>
      <c r="CC845" s="5"/>
      <c r="CD845" s="43"/>
    </row>
    <row r="846" spans="1:82" ht="15" customHeight="1" x14ac:dyDescent="0.25">
      <c r="A846" s="8"/>
      <c r="B846" s="5"/>
      <c r="C846" s="5"/>
      <c r="D846" s="5"/>
      <c r="E846" s="5"/>
      <c r="F846" s="94" t="str">
        <f t="shared" si="139"/>
        <v/>
      </c>
      <c r="G846" s="94" t="str">
        <f t="shared" si="140"/>
        <v/>
      </c>
      <c r="H846" s="127" t="str">
        <f>IF(A846&lt;&gt;"",IF(MID(C846,1,1)="c",$AS$26,IF(MID(C846,1,1)="r",$AS$41,IF(MID(C846,1,1)="p",#REF!,#REF!))),"")</f>
        <v/>
      </c>
      <c r="I846" s="92" t="str">
        <f t="shared" si="141"/>
        <v/>
      </c>
      <c r="J846" s="92" t="str">
        <f t="shared" si="142"/>
        <v/>
      </c>
      <c r="K846" s="92" t="str">
        <f t="shared" si="143"/>
        <v/>
      </c>
      <c r="L846" s="92" t="str">
        <f t="shared" si="144"/>
        <v/>
      </c>
      <c r="M846" s="95" t="str">
        <f>IF(A846&lt;&gt;"",IF(MID(C846,1,1)="c",SigmaEpsConcrete(I846,$AN$30:$AN$33,$AR$30:$AR$33,$AS$26,$AS$27,$AS$28,$AQ$20,$AU$19),""),"")</f>
        <v/>
      </c>
      <c r="N846" s="95" t="str">
        <f>IF(A846&lt;&gt;"",IF(MID(C846,1,1)="r",SigmaEpsReinf(J846,$AS$42:$AS$43,$AS$41,$AS$39,$AS$40,$AQ$38),""),"")</f>
        <v/>
      </c>
      <c r="Q846" s="92" t="str">
        <f t="shared" si="146"/>
        <v/>
      </c>
      <c r="R846" s="92" t="str">
        <f t="shared" si="147"/>
        <v/>
      </c>
      <c r="U846" s="5"/>
      <c r="V846" s="5"/>
      <c r="W846" s="94" t="str">
        <f t="shared" si="145"/>
        <v/>
      </c>
      <c r="X846" s="94" t="str">
        <f t="shared" si="148"/>
        <v/>
      </c>
      <c r="Y846" s="5"/>
      <c r="BK846" s="8"/>
      <c r="BL846" s="5"/>
      <c r="BM846" s="5"/>
      <c r="BN846" s="5"/>
      <c r="BO846" s="5"/>
      <c r="BP846" s="1"/>
      <c r="BQ846" s="1"/>
      <c r="BR846" s="1"/>
      <c r="BS846" s="1"/>
      <c r="BT846" s="1"/>
      <c r="BU846" s="4"/>
      <c r="BV846" s="1"/>
      <c r="BW846" s="3"/>
      <c r="BX846" s="4"/>
      <c r="BY846" s="5"/>
      <c r="BZ846" s="5"/>
      <c r="CA846" s="5"/>
      <c r="CB846" s="5"/>
      <c r="CC846" s="5"/>
      <c r="CD846" s="43"/>
    </row>
    <row r="847" spans="1:82" ht="15" customHeight="1" x14ac:dyDescent="0.25">
      <c r="A847" s="8"/>
      <c r="B847" s="5"/>
      <c r="C847" s="5"/>
      <c r="D847" s="5"/>
      <c r="E847" s="5"/>
      <c r="F847" s="94" t="str">
        <f t="shared" si="139"/>
        <v/>
      </c>
      <c r="G847" s="94" t="str">
        <f t="shared" si="140"/>
        <v/>
      </c>
      <c r="H847" s="127" t="str">
        <f>IF(A847&lt;&gt;"",IF(MID(C847,1,1)="c",$AS$26,IF(MID(C847,1,1)="r",$AS$41,IF(MID(C847,1,1)="p",#REF!,#REF!))),"")</f>
        <v/>
      </c>
      <c r="I847" s="92" t="str">
        <f t="shared" si="141"/>
        <v/>
      </c>
      <c r="J847" s="92" t="str">
        <f t="shared" si="142"/>
        <v/>
      </c>
      <c r="K847" s="92" t="str">
        <f t="shared" si="143"/>
        <v/>
      </c>
      <c r="L847" s="92" t="str">
        <f t="shared" si="144"/>
        <v/>
      </c>
      <c r="M847" s="95" t="str">
        <f>IF(A847&lt;&gt;"",IF(MID(C847,1,1)="c",SigmaEpsConcrete(I847,$AN$30:$AN$33,$AR$30:$AR$33,$AS$26,$AS$27,$AS$28,$AQ$20,$AU$19),""),"")</f>
        <v/>
      </c>
      <c r="N847" s="95" t="str">
        <f>IF(A847&lt;&gt;"",IF(MID(C847,1,1)="r",SigmaEpsReinf(J847,$AS$42:$AS$43,$AS$41,$AS$39,$AS$40,$AQ$38),""),"")</f>
        <v/>
      </c>
      <c r="Q847" s="92" t="str">
        <f t="shared" si="146"/>
        <v/>
      </c>
      <c r="R847" s="92" t="str">
        <f t="shared" si="147"/>
        <v/>
      </c>
      <c r="U847" s="5"/>
      <c r="V847" s="5"/>
      <c r="W847" s="94" t="str">
        <f t="shared" si="145"/>
        <v/>
      </c>
      <c r="X847" s="94" t="str">
        <f t="shared" si="148"/>
        <v/>
      </c>
      <c r="Y847" s="5"/>
      <c r="BK847" s="8"/>
      <c r="BL847" s="5"/>
      <c r="BM847" s="5"/>
      <c r="BN847" s="5"/>
      <c r="BO847" s="5"/>
      <c r="BP847" s="1"/>
      <c r="BQ847" s="1"/>
      <c r="BR847" s="1"/>
      <c r="BS847" s="1"/>
      <c r="BT847" s="1"/>
      <c r="BU847" s="4"/>
      <c r="BV847" s="1"/>
      <c r="BW847" s="3"/>
      <c r="BX847" s="4"/>
      <c r="BY847" s="5"/>
      <c r="BZ847" s="5"/>
      <c r="CA847" s="5"/>
      <c r="CB847" s="5"/>
      <c r="CC847" s="5"/>
      <c r="CD847" s="43"/>
    </row>
    <row r="848" spans="1:82" ht="15" customHeight="1" x14ac:dyDescent="0.25">
      <c r="A848" s="8"/>
      <c r="B848" s="5"/>
      <c r="C848" s="5"/>
      <c r="D848" s="5"/>
      <c r="E848" s="5"/>
      <c r="F848" s="94" t="str">
        <f t="shared" si="139"/>
        <v/>
      </c>
      <c r="G848" s="94" t="str">
        <f t="shared" si="140"/>
        <v/>
      </c>
      <c r="H848" s="127" t="str">
        <f>IF(A848&lt;&gt;"",IF(MID(C848,1,1)="c",$AS$26,IF(MID(C848,1,1)="r",$AS$41,IF(MID(C848,1,1)="p",#REF!,#REF!))),"")</f>
        <v/>
      </c>
      <c r="I848" s="92" t="str">
        <f t="shared" si="141"/>
        <v/>
      </c>
      <c r="J848" s="92" t="str">
        <f t="shared" si="142"/>
        <v/>
      </c>
      <c r="K848" s="92" t="str">
        <f t="shared" si="143"/>
        <v/>
      </c>
      <c r="L848" s="92" t="str">
        <f t="shared" si="144"/>
        <v/>
      </c>
      <c r="M848" s="95" t="str">
        <f>IF(A848&lt;&gt;"",IF(MID(C848,1,1)="c",SigmaEpsConcrete(I848,$AN$30:$AN$33,$AR$30:$AR$33,$AS$26,$AS$27,$AS$28,$AQ$20,$AU$19),""),"")</f>
        <v/>
      </c>
      <c r="N848" s="95" t="str">
        <f>IF(A848&lt;&gt;"",IF(MID(C848,1,1)="r",SigmaEpsReinf(J848,$AS$42:$AS$43,$AS$41,$AS$39,$AS$40,$AQ$38),""),"")</f>
        <v/>
      </c>
      <c r="Q848" s="92" t="str">
        <f t="shared" si="146"/>
        <v/>
      </c>
      <c r="R848" s="92" t="str">
        <f t="shared" si="147"/>
        <v/>
      </c>
      <c r="U848" s="5"/>
      <c r="V848" s="5"/>
      <c r="W848" s="94" t="str">
        <f t="shared" si="145"/>
        <v/>
      </c>
      <c r="X848" s="94" t="str">
        <f t="shared" si="148"/>
        <v/>
      </c>
      <c r="Y848" s="5"/>
      <c r="BK848" s="8"/>
      <c r="BL848" s="5"/>
      <c r="BM848" s="5"/>
      <c r="BN848" s="5"/>
      <c r="BO848" s="5"/>
      <c r="BP848" s="1"/>
      <c r="BQ848" s="1"/>
      <c r="BR848" s="1"/>
      <c r="BS848" s="1"/>
      <c r="BT848" s="1"/>
      <c r="BU848" s="4"/>
      <c r="BV848" s="1"/>
      <c r="BW848" s="3"/>
      <c r="BX848" s="4"/>
      <c r="BY848" s="5"/>
      <c r="BZ848" s="5"/>
      <c r="CA848" s="5"/>
      <c r="CB848" s="5"/>
      <c r="CC848" s="5"/>
      <c r="CD848" s="43"/>
    </row>
    <row r="849" spans="1:82" ht="15" customHeight="1" x14ac:dyDescent="0.25">
      <c r="A849" s="8"/>
      <c r="B849" s="5"/>
      <c r="C849" s="5"/>
      <c r="D849" s="5"/>
      <c r="E849" s="5"/>
      <c r="F849" s="94" t="str">
        <f t="shared" si="139"/>
        <v/>
      </c>
      <c r="G849" s="94" t="str">
        <f t="shared" si="140"/>
        <v/>
      </c>
      <c r="H849" s="127" t="str">
        <f>IF(A849&lt;&gt;"",IF(MID(C849,1,1)="c",$AS$26,IF(MID(C849,1,1)="r",$AS$41,IF(MID(C849,1,1)="p",#REF!,#REF!))),"")</f>
        <v/>
      </c>
      <c r="I849" s="92" t="str">
        <f t="shared" si="141"/>
        <v/>
      </c>
      <c r="J849" s="92" t="str">
        <f t="shared" si="142"/>
        <v/>
      </c>
      <c r="K849" s="92" t="str">
        <f t="shared" si="143"/>
        <v/>
      </c>
      <c r="L849" s="92" t="str">
        <f t="shared" si="144"/>
        <v/>
      </c>
      <c r="M849" s="95" t="str">
        <f>IF(A849&lt;&gt;"",IF(MID(C849,1,1)="c",SigmaEpsConcrete(I849,$AN$30:$AN$33,$AR$30:$AR$33,$AS$26,$AS$27,$AS$28,$AQ$20,$AU$19),""),"")</f>
        <v/>
      </c>
      <c r="N849" s="95" t="str">
        <f>IF(A849&lt;&gt;"",IF(MID(C849,1,1)="r",SigmaEpsReinf(J849,$AS$42:$AS$43,$AS$41,$AS$39,$AS$40,$AQ$38),""),"")</f>
        <v/>
      </c>
      <c r="Q849" s="92" t="str">
        <f t="shared" si="146"/>
        <v/>
      </c>
      <c r="R849" s="92" t="str">
        <f t="shared" si="147"/>
        <v/>
      </c>
      <c r="U849" s="5"/>
      <c r="V849" s="5"/>
      <c r="W849" s="94" t="str">
        <f t="shared" si="145"/>
        <v/>
      </c>
      <c r="X849" s="94" t="str">
        <f t="shared" si="148"/>
        <v/>
      </c>
      <c r="Y849" s="5"/>
      <c r="BK849" s="8"/>
      <c r="BL849" s="5"/>
      <c r="BM849" s="5"/>
      <c r="BN849" s="5"/>
      <c r="BO849" s="5"/>
      <c r="BP849" s="1"/>
      <c r="BQ849" s="1"/>
      <c r="BR849" s="1"/>
      <c r="BS849" s="1"/>
      <c r="BT849" s="1"/>
      <c r="BU849" s="4"/>
      <c r="BV849" s="1"/>
      <c r="BW849" s="3"/>
      <c r="BX849" s="4"/>
      <c r="BY849" s="5"/>
      <c r="BZ849" s="5"/>
      <c r="CA849" s="5"/>
      <c r="CB849" s="5"/>
      <c r="CC849" s="5"/>
      <c r="CD849" s="43"/>
    </row>
    <row r="850" spans="1:82" ht="15" customHeight="1" x14ac:dyDescent="0.25">
      <c r="A850" s="8"/>
      <c r="B850" s="5"/>
      <c r="C850" s="5"/>
      <c r="D850" s="5"/>
      <c r="E850" s="5"/>
      <c r="F850" s="94" t="str">
        <f t="shared" si="139"/>
        <v/>
      </c>
      <c r="G850" s="94" t="str">
        <f t="shared" si="140"/>
        <v/>
      </c>
      <c r="H850" s="127" t="str">
        <f>IF(A850&lt;&gt;"",IF(MID(C850,1,1)="c",$AS$26,IF(MID(C850,1,1)="r",$AS$41,IF(MID(C850,1,1)="p",#REF!,#REF!))),"")</f>
        <v/>
      </c>
      <c r="I850" s="92" t="str">
        <f t="shared" si="141"/>
        <v/>
      </c>
      <c r="J850" s="92" t="str">
        <f t="shared" si="142"/>
        <v/>
      </c>
      <c r="K850" s="92" t="str">
        <f t="shared" si="143"/>
        <v/>
      </c>
      <c r="L850" s="92" t="str">
        <f t="shared" si="144"/>
        <v/>
      </c>
      <c r="M850" s="95" t="str">
        <f>IF(A850&lt;&gt;"",IF(MID(C850,1,1)="c",SigmaEpsConcrete(I850,$AN$30:$AN$33,$AR$30:$AR$33,$AS$26,$AS$27,$AS$28,$AQ$20,$AU$19),""),"")</f>
        <v/>
      </c>
      <c r="N850" s="95" t="str">
        <f>IF(A850&lt;&gt;"",IF(MID(C850,1,1)="r",SigmaEpsReinf(J850,$AS$42:$AS$43,$AS$41,$AS$39,$AS$40,$AQ$38),""),"")</f>
        <v/>
      </c>
      <c r="Q850" s="92" t="str">
        <f t="shared" si="146"/>
        <v/>
      </c>
      <c r="R850" s="92" t="str">
        <f t="shared" si="147"/>
        <v/>
      </c>
      <c r="U850" s="5"/>
      <c r="V850" s="5"/>
      <c r="W850" s="94" t="str">
        <f t="shared" si="145"/>
        <v/>
      </c>
      <c r="X850" s="94" t="str">
        <f t="shared" si="148"/>
        <v/>
      </c>
      <c r="Y850" s="5"/>
      <c r="BK850" s="8"/>
      <c r="BL850" s="5"/>
      <c r="BM850" s="5"/>
      <c r="BN850" s="5"/>
      <c r="BO850" s="5"/>
      <c r="BP850" s="1"/>
      <c r="BQ850" s="1"/>
      <c r="BR850" s="1"/>
      <c r="BS850" s="1"/>
      <c r="BT850" s="1"/>
      <c r="BU850" s="4"/>
      <c r="BV850" s="1"/>
      <c r="BW850" s="3"/>
      <c r="BX850" s="4"/>
      <c r="BY850" s="5"/>
      <c r="BZ850" s="5"/>
      <c r="CA850" s="5"/>
      <c r="CB850" s="5"/>
      <c r="CC850" s="5"/>
      <c r="CD850" s="43"/>
    </row>
    <row r="851" spans="1:82" ht="15" customHeight="1" x14ac:dyDescent="0.25">
      <c r="A851" s="8"/>
      <c r="B851" s="5"/>
      <c r="C851" s="5"/>
      <c r="D851" s="5"/>
      <c r="E851" s="5"/>
      <c r="F851" s="94" t="str">
        <f t="shared" si="139"/>
        <v/>
      </c>
      <c r="G851" s="94" t="str">
        <f t="shared" si="140"/>
        <v/>
      </c>
      <c r="H851" s="127" t="str">
        <f>IF(A851&lt;&gt;"",IF(MID(C851,1,1)="c",$AS$26,IF(MID(C851,1,1)="r",$AS$41,IF(MID(C851,1,1)="p",#REF!,#REF!))),"")</f>
        <v/>
      </c>
      <c r="I851" s="92" t="str">
        <f t="shared" si="141"/>
        <v/>
      </c>
      <c r="J851" s="92" t="str">
        <f t="shared" si="142"/>
        <v/>
      </c>
      <c r="K851" s="92" t="str">
        <f t="shared" si="143"/>
        <v/>
      </c>
      <c r="L851" s="92" t="str">
        <f t="shared" si="144"/>
        <v/>
      </c>
      <c r="M851" s="95" t="str">
        <f>IF(A851&lt;&gt;"",IF(MID(C851,1,1)="c",SigmaEpsConcrete(I851,$AN$30:$AN$33,$AR$30:$AR$33,$AS$26,$AS$27,$AS$28,$AQ$20,$AU$19),""),"")</f>
        <v/>
      </c>
      <c r="N851" s="95" t="str">
        <f>IF(A851&lt;&gt;"",IF(MID(C851,1,1)="r",SigmaEpsReinf(J851,$AS$42:$AS$43,$AS$41,$AS$39,$AS$40,$AQ$38),""),"")</f>
        <v/>
      </c>
      <c r="Q851" s="92" t="str">
        <f t="shared" si="146"/>
        <v/>
      </c>
      <c r="R851" s="92" t="str">
        <f t="shared" si="147"/>
        <v/>
      </c>
      <c r="U851" s="5"/>
      <c r="V851" s="5"/>
      <c r="W851" s="94" t="str">
        <f t="shared" si="145"/>
        <v/>
      </c>
      <c r="X851" s="94" t="str">
        <f t="shared" si="148"/>
        <v/>
      </c>
      <c r="Y851" s="5"/>
      <c r="BK851" s="8"/>
      <c r="BL851" s="5"/>
      <c r="BM851" s="5"/>
      <c r="BN851" s="5"/>
      <c r="BO851" s="5"/>
      <c r="BP851" s="1"/>
      <c r="BQ851" s="1"/>
      <c r="BR851" s="1"/>
      <c r="BS851" s="1"/>
      <c r="BT851" s="1"/>
      <c r="BU851" s="4"/>
      <c r="BV851" s="1"/>
      <c r="BW851" s="3"/>
      <c r="BX851" s="4"/>
      <c r="BY851" s="5"/>
      <c r="BZ851" s="5"/>
      <c r="CA851" s="5"/>
      <c r="CB851" s="5"/>
      <c r="CC851" s="5"/>
      <c r="CD851" s="43"/>
    </row>
    <row r="852" spans="1:82" ht="15" customHeight="1" x14ac:dyDescent="0.25">
      <c r="A852" s="8"/>
      <c r="B852" s="5"/>
      <c r="C852" s="5"/>
      <c r="D852" s="5"/>
      <c r="E852" s="5"/>
      <c r="F852" s="94" t="str">
        <f t="shared" si="139"/>
        <v/>
      </c>
      <c r="G852" s="94" t="str">
        <f t="shared" si="140"/>
        <v/>
      </c>
      <c r="H852" s="127" t="str">
        <f>IF(A852&lt;&gt;"",IF(MID(C852,1,1)="c",$AS$26,IF(MID(C852,1,1)="r",$AS$41,IF(MID(C852,1,1)="p",#REF!,#REF!))),"")</f>
        <v/>
      </c>
      <c r="I852" s="92" t="str">
        <f t="shared" si="141"/>
        <v/>
      </c>
      <c r="J852" s="92" t="str">
        <f t="shared" si="142"/>
        <v/>
      </c>
      <c r="K852" s="92" t="str">
        <f t="shared" si="143"/>
        <v/>
      </c>
      <c r="L852" s="92" t="str">
        <f t="shared" si="144"/>
        <v/>
      </c>
      <c r="M852" s="95" t="str">
        <f>IF(A852&lt;&gt;"",IF(MID(C852,1,1)="c",SigmaEpsConcrete(I852,$AN$30:$AN$33,$AR$30:$AR$33,$AS$26,$AS$27,$AS$28,$AQ$20,$AU$19),""),"")</f>
        <v/>
      </c>
      <c r="N852" s="95" t="str">
        <f>IF(A852&lt;&gt;"",IF(MID(C852,1,1)="r",SigmaEpsReinf(J852,$AS$42:$AS$43,$AS$41,$AS$39,$AS$40,$AQ$38),""),"")</f>
        <v/>
      </c>
      <c r="Q852" s="92" t="str">
        <f t="shared" si="146"/>
        <v/>
      </c>
      <c r="R852" s="92" t="str">
        <f t="shared" si="147"/>
        <v/>
      </c>
      <c r="U852" s="5"/>
      <c r="V852" s="5"/>
      <c r="W852" s="94" t="str">
        <f t="shared" si="145"/>
        <v/>
      </c>
      <c r="X852" s="94" t="str">
        <f t="shared" si="148"/>
        <v/>
      </c>
      <c r="Y852" s="5"/>
      <c r="BK852" s="8"/>
      <c r="BL852" s="5"/>
      <c r="BM852" s="5"/>
      <c r="BN852" s="5"/>
      <c r="BO852" s="5"/>
      <c r="BP852" s="1"/>
      <c r="BQ852" s="1"/>
      <c r="BR852" s="1"/>
      <c r="BS852" s="1"/>
      <c r="BT852" s="1"/>
      <c r="BU852" s="4"/>
      <c r="BV852" s="1"/>
      <c r="BW852" s="3"/>
      <c r="BX852" s="4"/>
      <c r="BY852" s="5"/>
      <c r="BZ852" s="5"/>
      <c r="CA852" s="5"/>
      <c r="CB852" s="5"/>
      <c r="CC852" s="5"/>
      <c r="CD852" s="43"/>
    </row>
    <row r="853" spans="1:82" ht="15" customHeight="1" x14ac:dyDescent="0.25">
      <c r="A853" s="8"/>
      <c r="B853" s="5"/>
      <c r="C853" s="5"/>
      <c r="D853" s="5"/>
      <c r="E853" s="5"/>
      <c r="F853" s="94" t="str">
        <f t="shared" si="139"/>
        <v/>
      </c>
      <c r="G853" s="94" t="str">
        <f t="shared" si="140"/>
        <v/>
      </c>
      <c r="H853" s="127" t="str">
        <f>IF(A853&lt;&gt;"",IF(MID(C853,1,1)="c",$AS$26,IF(MID(C853,1,1)="r",$AS$41,IF(MID(C853,1,1)="p",#REF!,#REF!))),"")</f>
        <v/>
      </c>
      <c r="I853" s="92" t="str">
        <f t="shared" si="141"/>
        <v/>
      </c>
      <c r="J853" s="92" t="str">
        <f t="shared" si="142"/>
        <v/>
      </c>
      <c r="K853" s="92" t="str">
        <f t="shared" si="143"/>
        <v/>
      </c>
      <c r="L853" s="92" t="str">
        <f t="shared" si="144"/>
        <v/>
      </c>
      <c r="M853" s="95" t="str">
        <f>IF(A853&lt;&gt;"",IF(MID(C853,1,1)="c",SigmaEpsConcrete(I853,$AN$30:$AN$33,$AR$30:$AR$33,$AS$26,$AS$27,$AS$28,$AQ$20,$AU$19),""),"")</f>
        <v/>
      </c>
      <c r="N853" s="95" t="str">
        <f>IF(A853&lt;&gt;"",IF(MID(C853,1,1)="r",SigmaEpsReinf(J853,$AS$42:$AS$43,$AS$41,$AS$39,$AS$40,$AQ$38),""),"")</f>
        <v/>
      </c>
      <c r="Q853" s="92" t="str">
        <f t="shared" si="146"/>
        <v/>
      </c>
      <c r="R853" s="92" t="str">
        <f t="shared" si="147"/>
        <v/>
      </c>
      <c r="U853" s="5"/>
      <c r="V853" s="5"/>
      <c r="W853" s="94" t="str">
        <f t="shared" si="145"/>
        <v/>
      </c>
      <c r="X853" s="94" t="str">
        <f t="shared" si="148"/>
        <v/>
      </c>
      <c r="Y853" s="5"/>
      <c r="BK853" s="8"/>
      <c r="BL853" s="5"/>
      <c r="BM853" s="5"/>
      <c r="BN853" s="5"/>
      <c r="BO853" s="5"/>
      <c r="BP853" s="1"/>
      <c r="BQ853" s="1"/>
      <c r="BR853" s="1"/>
      <c r="BS853" s="1"/>
      <c r="BT853" s="1"/>
      <c r="BU853" s="4"/>
      <c r="BV853" s="1"/>
      <c r="BW853" s="3"/>
      <c r="BX853" s="4"/>
      <c r="BY853" s="5"/>
      <c r="BZ853" s="5"/>
      <c r="CA853" s="5"/>
      <c r="CB853" s="5"/>
      <c r="CC853" s="5"/>
      <c r="CD853" s="43"/>
    </row>
    <row r="854" spans="1:82" ht="15" customHeight="1" x14ac:dyDescent="0.25">
      <c r="A854" s="8"/>
      <c r="B854" s="5"/>
      <c r="C854" s="5"/>
      <c r="D854" s="5"/>
      <c r="E854" s="5"/>
      <c r="F854" s="94" t="str">
        <f t="shared" si="139"/>
        <v/>
      </c>
      <c r="G854" s="94" t="str">
        <f t="shared" si="140"/>
        <v/>
      </c>
      <c r="H854" s="127" t="str">
        <f>IF(A854&lt;&gt;"",IF(MID(C854,1,1)="c",$AS$26,IF(MID(C854,1,1)="r",$AS$41,IF(MID(C854,1,1)="p",#REF!,#REF!))),"")</f>
        <v/>
      </c>
      <c r="I854" s="92" t="str">
        <f t="shared" si="141"/>
        <v/>
      </c>
      <c r="J854" s="92" t="str">
        <f t="shared" si="142"/>
        <v/>
      </c>
      <c r="K854" s="92" t="str">
        <f t="shared" si="143"/>
        <v/>
      </c>
      <c r="L854" s="92" t="str">
        <f t="shared" si="144"/>
        <v/>
      </c>
      <c r="M854" s="95" t="str">
        <f>IF(A854&lt;&gt;"",IF(MID(C854,1,1)="c",SigmaEpsConcrete(I854,$AN$30:$AN$33,$AR$30:$AR$33,$AS$26,$AS$27,$AS$28,$AQ$20,$AU$19),""),"")</f>
        <v/>
      </c>
      <c r="N854" s="95" t="str">
        <f>IF(A854&lt;&gt;"",IF(MID(C854,1,1)="r",SigmaEpsReinf(J854,$AS$42:$AS$43,$AS$41,$AS$39,$AS$40,$AQ$38),""),"")</f>
        <v/>
      </c>
      <c r="Q854" s="92" t="str">
        <f t="shared" si="146"/>
        <v/>
      </c>
      <c r="R854" s="92" t="str">
        <f t="shared" si="147"/>
        <v/>
      </c>
      <c r="U854" s="5"/>
      <c r="V854" s="5"/>
      <c r="W854" s="94" t="str">
        <f t="shared" si="145"/>
        <v/>
      </c>
      <c r="X854" s="94" t="str">
        <f t="shared" si="148"/>
        <v/>
      </c>
      <c r="Y854" s="5"/>
      <c r="BK854" s="8"/>
      <c r="BL854" s="5"/>
      <c r="BM854" s="5"/>
      <c r="BN854" s="5"/>
      <c r="BO854" s="5"/>
      <c r="BP854" s="1"/>
      <c r="BQ854" s="1"/>
      <c r="BR854" s="1"/>
      <c r="BS854" s="1"/>
      <c r="BT854" s="1"/>
      <c r="BU854" s="4"/>
      <c r="BV854" s="1"/>
      <c r="BW854" s="3"/>
      <c r="BX854" s="4"/>
      <c r="BY854" s="5"/>
      <c r="BZ854" s="5"/>
      <c r="CA854" s="5"/>
      <c r="CB854" s="5"/>
      <c r="CC854" s="5"/>
      <c r="CD854" s="43"/>
    </row>
    <row r="855" spans="1:82" ht="15" customHeight="1" x14ac:dyDescent="0.25">
      <c r="A855" s="8"/>
      <c r="B855" s="5"/>
      <c r="C855" s="5"/>
      <c r="D855" s="5"/>
      <c r="E855" s="5"/>
      <c r="F855" s="94" t="str">
        <f t="shared" si="139"/>
        <v/>
      </c>
      <c r="G855" s="94" t="str">
        <f t="shared" si="140"/>
        <v/>
      </c>
      <c r="H855" s="127" t="str">
        <f>IF(A855&lt;&gt;"",IF(MID(C855,1,1)="c",$AS$26,IF(MID(C855,1,1)="r",$AS$41,IF(MID(C855,1,1)="p",#REF!,#REF!))),"")</f>
        <v/>
      </c>
      <c r="I855" s="92" t="str">
        <f t="shared" si="141"/>
        <v/>
      </c>
      <c r="J855" s="92" t="str">
        <f t="shared" si="142"/>
        <v/>
      </c>
      <c r="K855" s="92" t="str">
        <f t="shared" si="143"/>
        <v/>
      </c>
      <c r="L855" s="92" t="str">
        <f t="shared" si="144"/>
        <v/>
      </c>
      <c r="M855" s="95" t="str">
        <f>IF(A855&lt;&gt;"",IF(MID(C855,1,1)="c",SigmaEpsConcrete(I855,$AN$30:$AN$33,$AR$30:$AR$33,$AS$26,$AS$27,$AS$28,$AQ$20,$AU$19),""),"")</f>
        <v/>
      </c>
      <c r="N855" s="95" t="str">
        <f>IF(A855&lt;&gt;"",IF(MID(C855,1,1)="r",SigmaEpsReinf(J855,$AS$42:$AS$43,$AS$41,$AS$39,$AS$40,$AQ$38),""),"")</f>
        <v/>
      </c>
      <c r="Q855" s="92" t="str">
        <f t="shared" si="146"/>
        <v/>
      </c>
      <c r="R855" s="92" t="str">
        <f t="shared" si="147"/>
        <v/>
      </c>
      <c r="U855" s="5"/>
      <c r="V855" s="5"/>
      <c r="W855" s="94" t="str">
        <f t="shared" si="145"/>
        <v/>
      </c>
      <c r="X855" s="94" t="str">
        <f t="shared" si="148"/>
        <v/>
      </c>
      <c r="Y855" s="5"/>
      <c r="BK855" s="8"/>
      <c r="BL855" s="5"/>
      <c r="BM855" s="5"/>
      <c r="BN855" s="5"/>
      <c r="BO855" s="5"/>
      <c r="BP855" s="1"/>
      <c r="BQ855" s="1"/>
      <c r="BR855" s="1"/>
      <c r="BS855" s="1"/>
      <c r="BT855" s="1"/>
      <c r="BU855" s="4"/>
      <c r="BV855" s="1"/>
      <c r="BW855" s="3"/>
      <c r="BX855" s="4"/>
      <c r="BY855" s="5"/>
      <c r="BZ855" s="5"/>
      <c r="CA855" s="5"/>
      <c r="CB855" s="5"/>
      <c r="CC855" s="5"/>
      <c r="CD855" s="43"/>
    </row>
    <row r="856" spans="1:82" ht="15" customHeight="1" x14ac:dyDescent="0.25">
      <c r="A856" s="8"/>
      <c r="B856" s="5"/>
      <c r="C856" s="5"/>
      <c r="D856" s="5"/>
      <c r="E856" s="5"/>
      <c r="F856" s="94" t="str">
        <f t="shared" si="139"/>
        <v/>
      </c>
      <c r="G856" s="94" t="str">
        <f t="shared" si="140"/>
        <v/>
      </c>
      <c r="H856" s="127" t="str">
        <f>IF(A856&lt;&gt;"",IF(MID(C856,1,1)="c",$AS$26,IF(MID(C856,1,1)="r",$AS$41,IF(MID(C856,1,1)="p",#REF!,#REF!))),"")</f>
        <v/>
      </c>
      <c r="I856" s="92" t="str">
        <f t="shared" si="141"/>
        <v/>
      </c>
      <c r="J856" s="92" t="str">
        <f t="shared" si="142"/>
        <v/>
      </c>
      <c r="K856" s="92" t="str">
        <f t="shared" si="143"/>
        <v/>
      </c>
      <c r="L856" s="92" t="str">
        <f t="shared" si="144"/>
        <v/>
      </c>
      <c r="M856" s="95" t="str">
        <f>IF(A856&lt;&gt;"",IF(MID(C856,1,1)="c",SigmaEpsConcrete(I856,$AN$30:$AN$33,$AR$30:$AR$33,$AS$26,$AS$27,$AS$28,$AQ$20,$AU$19),""),"")</f>
        <v/>
      </c>
      <c r="N856" s="95" t="str">
        <f>IF(A856&lt;&gt;"",IF(MID(C856,1,1)="r",SigmaEpsReinf(J856,$AS$42:$AS$43,$AS$41,$AS$39,$AS$40,$AQ$38),""),"")</f>
        <v/>
      </c>
      <c r="Q856" s="92" t="str">
        <f t="shared" si="146"/>
        <v/>
      </c>
      <c r="R856" s="92" t="str">
        <f t="shared" si="147"/>
        <v/>
      </c>
      <c r="U856" s="5"/>
      <c r="V856" s="5"/>
      <c r="W856" s="94" t="str">
        <f t="shared" si="145"/>
        <v/>
      </c>
      <c r="X856" s="94" t="str">
        <f t="shared" si="148"/>
        <v/>
      </c>
      <c r="Y856" s="5"/>
      <c r="BK856" s="8"/>
      <c r="BL856" s="5"/>
      <c r="BM856" s="5"/>
      <c r="BN856" s="5"/>
      <c r="BO856" s="5"/>
      <c r="BP856" s="1"/>
      <c r="BQ856" s="1"/>
      <c r="BR856" s="1"/>
      <c r="BS856" s="1"/>
      <c r="BT856" s="1"/>
      <c r="BU856" s="4"/>
      <c r="BV856" s="1"/>
      <c r="BW856" s="3"/>
      <c r="BX856" s="4"/>
      <c r="BY856" s="5"/>
      <c r="BZ856" s="5"/>
      <c r="CA856" s="5"/>
      <c r="CB856" s="5"/>
      <c r="CC856" s="5"/>
      <c r="CD856" s="43"/>
    </row>
    <row r="857" spans="1:82" ht="15" customHeight="1" x14ac:dyDescent="0.25">
      <c r="A857" s="8"/>
      <c r="B857" s="5"/>
      <c r="C857" s="5"/>
      <c r="D857" s="5"/>
      <c r="E857" s="5"/>
      <c r="F857" s="94" t="str">
        <f t="shared" si="139"/>
        <v/>
      </c>
      <c r="G857" s="94" t="str">
        <f t="shared" si="140"/>
        <v/>
      </c>
      <c r="H857" s="127" t="str">
        <f>IF(A857&lt;&gt;"",IF(MID(C857,1,1)="c",$AS$26,IF(MID(C857,1,1)="r",$AS$41,IF(MID(C857,1,1)="p",#REF!,#REF!))),"")</f>
        <v/>
      </c>
      <c r="I857" s="92" t="str">
        <f t="shared" si="141"/>
        <v/>
      </c>
      <c r="J857" s="92" t="str">
        <f t="shared" si="142"/>
        <v/>
      </c>
      <c r="K857" s="92" t="str">
        <f t="shared" si="143"/>
        <v/>
      </c>
      <c r="L857" s="92" t="str">
        <f t="shared" si="144"/>
        <v/>
      </c>
      <c r="M857" s="95" t="str">
        <f>IF(A857&lt;&gt;"",IF(MID(C857,1,1)="c",SigmaEpsConcrete(I857,$AN$30:$AN$33,$AR$30:$AR$33,$AS$26,$AS$27,$AS$28,$AQ$20,$AU$19),""),"")</f>
        <v/>
      </c>
      <c r="N857" s="95" t="str">
        <f>IF(A857&lt;&gt;"",IF(MID(C857,1,1)="r",SigmaEpsReinf(J857,$AS$42:$AS$43,$AS$41,$AS$39,$AS$40,$AQ$38),""),"")</f>
        <v/>
      </c>
      <c r="Q857" s="92" t="str">
        <f t="shared" si="146"/>
        <v/>
      </c>
      <c r="R857" s="92" t="str">
        <f t="shared" si="147"/>
        <v/>
      </c>
      <c r="U857" s="5"/>
      <c r="V857" s="5"/>
      <c r="W857" s="94" t="str">
        <f t="shared" si="145"/>
        <v/>
      </c>
      <c r="X857" s="94" t="str">
        <f t="shared" si="148"/>
        <v/>
      </c>
      <c r="Y857" s="5"/>
      <c r="BK857" s="8"/>
      <c r="BL857" s="5"/>
      <c r="BM857" s="5"/>
      <c r="BN857" s="5"/>
      <c r="BO857" s="5"/>
      <c r="BP857" s="1"/>
      <c r="BQ857" s="1"/>
      <c r="BR857" s="1"/>
      <c r="BS857" s="1"/>
      <c r="BT857" s="1"/>
      <c r="BU857" s="4"/>
      <c r="BV857" s="1"/>
      <c r="BW857" s="3"/>
      <c r="BX857" s="4"/>
      <c r="BY857" s="5"/>
      <c r="BZ857" s="5"/>
      <c r="CA857" s="5"/>
      <c r="CB857" s="5"/>
      <c r="CC857" s="5"/>
      <c r="CD857" s="43"/>
    </row>
    <row r="858" spans="1:82" ht="15" customHeight="1" x14ac:dyDescent="0.25">
      <c r="A858" s="8"/>
      <c r="B858" s="5"/>
      <c r="C858" s="5"/>
      <c r="D858" s="5"/>
      <c r="E858" s="5"/>
      <c r="F858" s="94" t="str">
        <f t="shared" si="139"/>
        <v/>
      </c>
      <c r="G858" s="94" t="str">
        <f t="shared" si="140"/>
        <v/>
      </c>
      <c r="H858" s="127" t="str">
        <f>IF(A858&lt;&gt;"",IF(MID(C858,1,1)="c",$AS$26,IF(MID(C858,1,1)="r",$AS$41,IF(MID(C858,1,1)="p",#REF!,#REF!))),"")</f>
        <v/>
      </c>
      <c r="I858" s="92" t="str">
        <f t="shared" si="141"/>
        <v/>
      </c>
      <c r="J858" s="92" t="str">
        <f t="shared" si="142"/>
        <v/>
      </c>
      <c r="K858" s="92" t="str">
        <f t="shared" si="143"/>
        <v/>
      </c>
      <c r="L858" s="92" t="str">
        <f t="shared" si="144"/>
        <v/>
      </c>
      <c r="M858" s="95" t="str">
        <f>IF(A858&lt;&gt;"",IF(MID(C858,1,1)="c",SigmaEpsConcrete(I858,$AN$30:$AN$33,$AR$30:$AR$33,$AS$26,$AS$27,$AS$28,$AQ$20,$AU$19),""),"")</f>
        <v/>
      </c>
      <c r="N858" s="95" t="str">
        <f>IF(A858&lt;&gt;"",IF(MID(C858,1,1)="r",SigmaEpsReinf(J858,$AS$42:$AS$43,$AS$41,$AS$39,$AS$40,$AQ$38),""),"")</f>
        <v/>
      </c>
      <c r="Q858" s="92" t="str">
        <f t="shared" si="146"/>
        <v/>
      </c>
      <c r="R858" s="92" t="str">
        <f t="shared" si="147"/>
        <v/>
      </c>
      <c r="U858" s="5"/>
      <c r="V858" s="5"/>
      <c r="W858" s="94" t="str">
        <f t="shared" si="145"/>
        <v/>
      </c>
      <c r="X858" s="94" t="str">
        <f t="shared" si="148"/>
        <v/>
      </c>
      <c r="Y858" s="5"/>
      <c r="BK858" s="8"/>
      <c r="BL858" s="5"/>
      <c r="BM858" s="5"/>
      <c r="BN858" s="5"/>
      <c r="BO858" s="5"/>
      <c r="BP858" s="1"/>
      <c r="BQ858" s="1"/>
      <c r="BR858" s="1"/>
      <c r="BS858" s="1"/>
      <c r="BT858" s="1"/>
      <c r="BU858" s="4"/>
      <c r="BV858" s="1"/>
      <c r="BW858" s="3"/>
      <c r="BX858" s="4"/>
      <c r="BY858" s="5"/>
      <c r="BZ858" s="5"/>
      <c r="CA858" s="5"/>
      <c r="CB858" s="5"/>
      <c r="CC858" s="5"/>
      <c r="CD858" s="43"/>
    </row>
    <row r="859" spans="1:82" ht="15" customHeight="1" x14ac:dyDescent="0.25">
      <c r="A859" s="8"/>
      <c r="B859" s="5"/>
      <c r="C859" s="5"/>
      <c r="D859" s="5"/>
      <c r="E859" s="5"/>
      <c r="F859" s="94" t="str">
        <f t="shared" si="139"/>
        <v/>
      </c>
      <c r="G859" s="94" t="str">
        <f t="shared" si="140"/>
        <v/>
      </c>
      <c r="H859" s="127" t="str">
        <f>IF(A859&lt;&gt;"",IF(MID(C859,1,1)="c",$AS$26,IF(MID(C859,1,1)="r",$AS$41,IF(MID(C859,1,1)="p",#REF!,#REF!))),"")</f>
        <v/>
      </c>
      <c r="I859" s="92" t="str">
        <f t="shared" si="141"/>
        <v/>
      </c>
      <c r="J859" s="92" t="str">
        <f t="shared" si="142"/>
        <v/>
      </c>
      <c r="K859" s="92" t="str">
        <f t="shared" si="143"/>
        <v/>
      </c>
      <c r="L859" s="92" t="str">
        <f t="shared" si="144"/>
        <v/>
      </c>
      <c r="M859" s="95" t="str">
        <f>IF(A859&lt;&gt;"",IF(MID(C859,1,1)="c",SigmaEpsConcrete(I859,$AN$30:$AN$33,$AR$30:$AR$33,$AS$26,$AS$27,$AS$28,$AQ$20,$AU$19),""),"")</f>
        <v/>
      </c>
      <c r="N859" s="95" t="str">
        <f>IF(A859&lt;&gt;"",IF(MID(C859,1,1)="r",SigmaEpsReinf(J859,$AS$42:$AS$43,$AS$41,$AS$39,$AS$40,$AQ$38),""),"")</f>
        <v/>
      </c>
      <c r="Q859" s="92" t="str">
        <f t="shared" si="146"/>
        <v/>
      </c>
      <c r="R859" s="92" t="str">
        <f t="shared" si="147"/>
        <v/>
      </c>
      <c r="U859" s="5"/>
      <c r="V859" s="5"/>
      <c r="W859" s="94" t="str">
        <f t="shared" si="145"/>
        <v/>
      </c>
      <c r="X859" s="94" t="str">
        <f t="shared" si="148"/>
        <v/>
      </c>
      <c r="Y859" s="5"/>
      <c r="BK859" s="8"/>
      <c r="BL859" s="5"/>
      <c r="BM859" s="5"/>
      <c r="BN859" s="5"/>
      <c r="BO859" s="5"/>
      <c r="BP859" s="1"/>
      <c r="BQ859" s="1"/>
      <c r="BR859" s="1"/>
      <c r="BS859" s="1"/>
      <c r="BT859" s="1"/>
      <c r="BU859" s="4"/>
      <c r="BV859" s="1"/>
      <c r="BW859" s="3"/>
      <c r="BX859" s="4"/>
      <c r="BY859" s="5"/>
      <c r="BZ859" s="5"/>
      <c r="CA859" s="5"/>
      <c r="CB859" s="5"/>
      <c r="CC859" s="5"/>
      <c r="CD859" s="43"/>
    </row>
    <row r="860" spans="1:82" ht="15" customHeight="1" x14ac:dyDescent="0.25">
      <c r="A860" s="8"/>
      <c r="B860" s="5"/>
      <c r="C860" s="5"/>
      <c r="D860" s="5"/>
      <c r="E860" s="5"/>
      <c r="F860" s="94" t="str">
        <f t="shared" si="139"/>
        <v/>
      </c>
      <c r="G860" s="94" t="str">
        <f t="shared" si="140"/>
        <v/>
      </c>
      <c r="H860" s="127" t="str">
        <f>IF(A860&lt;&gt;"",IF(MID(C860,1,1)="c",$AS$26,IF(MID(C860,1,1)="r",$AS$41,IF(MID(C860,1,1)="p",#REF!,#REF!))),"")</f>
        <v/>
      </c>
      <c r="I860" s="92" t="str">
        <f t="shared" si="141"/>
        <v/>
      </c>
      <c r="J860" s="92" t="str">
        <f t="shared" si="142"/>
        <v/>
      </c>
      <c r="K860" s="92" t="str">
        <f t="shared" si="143"/>
        <v/>
      </c>
      <c r="L860" s="92" t="str">
        <f t="shared" si="144"/>
        <v/>
      </c>
      <c r="M860" s="95" t="str">
        <f>IF(A860&lt;&gt;"",IF(MID(C860,1,1)="c",SigmaEpsConcrete(I860,$AN$30:$AN$33,$AR$30:$AR$33,$AS$26,$AS$27,$AS$28,$AQ$20,$AU$19),""),"")</f>
        <v/>
      </c>
      <c r="N860" s="95" t="str">
        <f>IF(A860&lt;&gt;"",IF(MID(C860,1,1)="r",SigmaEpsReinf(J860,$AS$42:$AS$43,$AS$41,$AS$39,$AS$40,$AQ$38),""),"")</f>
        <v/>
      </c>
      <c r="Q860" s="92" t="str">
        <f t="shared" si="146"/>
        <v/>
      </c>
      <c r="R860" s="92" t="str">
        <f t="shared" si="147"/>
        <v/>
      </c>
      <c r="U860" s="5"/>
      <c r="V860" s="5"/>
      <c r="W860" s="94" t="str">
        <f t="shared" si="145"/>
        <v/>
      </c>
      <c r="X860" s="94" t="str">
        <f t="shared" si="148"/>
        <v/>
      </c>
      <c r="Y860" s="5"/>
      <c r="BK860" s="8"/>
      <c r="BL860" s="5"/>
      <c r="BM860" s="5"/>
      <c r="BN860" s="5"/>
      <c r="BO860" s="5"/>
      <c r="BP860" s="1"/>
      <c r="BQ860" s="1"/>
      <c r="BR860" s="1"/>
      <c r="BS860" s="1"/>
      <c r="BT860" s="1"/>
      <c r="BU860" s="4"/>
      <c r="BV860" s="1"/>
      <c r="BW860" s="3"/>
      <c r="BX860" s="4"/>
      <c r="BY860" s="5"/>
      <c r="BZ860" s="5"/>
      <c r="CA860" s="5"/>
      <c r="CB860" s="5"/>
      <c r="CC860" s="5"/>
      <c r="CD860" s="43"/>
    </row>
    <row r="861" spans="1:82" ht="15" customHeight="1" x14ac:dyDescent="0.25">
      <c r="A861" s="8"/>
      <c r="B861" s="5"/>
      <c r="C861" s="5"/>
      <c r="D861" s="5"/>
      <c r="E861" s="5"/>
      <c r="F861" s="94" t="str">
        <f t="shared" si="139"/>
        <v/>
      </c>
      <c r="G861" s="94" t="str">
        <f t="shared" si="140"/>
        <v/>
      </c>
      <c r="H861" s="127" t="str">
        <f>IF(A861&lt;&gt;"",IF(MID(C861,1,1)="c",$AS$26,IF(MID(C861,1,1)="r",$AS$41,IF(MID(C861,1,1)="p",#REF!,#REF!))),"")</f>
        <v/>
      </c>
      <c r="I861" s="92" t="str">
        <f t="shared" si="141"/>
        <v/>
      </c>
      <c r="J861" s="92" t="str">
        <f t="shared" si="142"/>
        <v/>
      </c>
      <c r="K861" s="92" t="str">
        <f t="shared" si="143"/>
        <v/>
      </c>
      <c r="L861" s="92" t="str">
        <f t="shared" si="144"/>
        <v/>
      </c>
      <c r="M861" s="95" t="str">
        <f>IF(A861&lt;&gt;"",IF(MID(C861,1,1)="c",SigmaEpsConcrete(I861,$AN$30:$AN$33,$AR$30:$AR$33,$AS$26,$AS$27,$AS$28,$AQ$20,$AU$19),""),"")</f>
        <v/>
      </c>
      <c r="N861" s="95" t="str">
        <f>IF(A861&lt;&gt;"",IF(MID(C861,1,1)="r",SigmaEpsReinf(J861,$AS$42:$AS$43,$AS$41,$AS$39,$AS$40,$AQ$38),""),"")</f>
        <v/>
      </c>
      <c r="Q861" s="92" t="str">
        <f t="shared" si="146"/>
        <v/>
      </c>
      <c r="R861" s="92" t="str">
        <f t="shared" si="147"/>
        <v/>
      </c>
      <c r="U861" s="5"/>
      <c r="V861" s="5"/>
      <c r="W861" s="94" t="str">
        <f t="shared" si="145"/>
        <v/>
      </c>
      <c r="X861" s="94" t="str">
        <f t="shared" si="148"/>
        <v/>
      </c>
      <c r="Y861" s="5"/>
      <c r="BK861" s="8"/>
      <c r="BL861" s="5"/>
      <c r="BM861" s="5"/>
      <c r="BN861" s="5"/>
      <c r="BO861" s="5"/>
      <c r="BP861" s="1"/>
      <c r="BQ861" s="1"/>
      <c r="BR861" s="1"/>
      <c r="BS861" s="1"/>
      <c r="BT861" s="1"/>
      <c r="BU861" s="4"/>
      <c r="BV861" s="1"/>
      <c r="BW861" s="3"/>
      <c r="BX861" s="4"/>
      <c r="BY861" s="5"/>
      <c r="BZ861" s="5"/>
      <c r="CA861" s="5"/>
      <c r="CB861" s="5"/>
      <c r="CC861" s="5"/>
      <c r="CD861" s="43"/>
    </row>
    <row r="862" spans="1:82" ht="15" customHeight="1" x14ac:dyDescent="0.25">
      <c r="A862" s="8"/>
      <c r="B862" s="5"/>
      <c r="C862" s="5"/>
      <c r="D862" s="5"/>
      <c r="E862" s="5"/>
      <c r="F862" s="94" t="str">
        <f t="shared" si="139"/>
        <v/>
      </c>
      <c r="G862" s="94" t="str">
        <f t="shared" si="140"/>
        <v/>
      </c>
      <c r="H862" s="127" t="str">
        <f>IF(A862&lt;&gt;"",IF(MID(C862,1,1)="c",$AS$26,IF(MID(C862,1,1)="r",$AS$41,IF(MID(C862,1,1)="p",#REF!,#REF!))),"")</f>
        <v/>
      </c>
      <c r="I862" s="92" t="str">
        <f t="shared" si="141"/>
        <v/>
      </c>
      <c r="J862" s="92" t="str">
        <f t="shared" si="142"/>
        <v/>
      </c>
      <c r="K862" s="92" t="str">
        <f t="shared" si="143"/>
        <v/>
      </c>
      <c r="L862" s="92" t="str">
        <f t="shared" si="144"/>
        <v/>
      </c>
      <c r="M862" s="95" t="str">
        <f>IF(A862&lt;&gt;"",IF(MID(C862,1,1)="c",SigmaEpsConcrete(I862,$AN$30:$AN$33,$AR$30:$AR$33,$AS$26,$AS$27,$AS$28,$AQ$20,$AU$19),""),"")</f>
        <v/>
      </c>
      <c r="N862" s="95" t="str">
        <f>IF(A862&lt;&gt;"",IF(MID(C862,1,1)="r",SigmaEpsReinf(J862,$AS$42:$AS$43,$AS$41,$AS$39,$AS$40,$AQ$38),""),"")</f>
        <v/>
      </c>
      <c r="Q862" s="92" t="str">
        <f t="shared" si="146"/>
        <v/>
      </c>
      <c r="R862" s="92" t="str">
        <f t="shared" si="147"/>
        <v/>
      </c>
      <c r="U862" s="5"/>
      <c r="V862" s="5"/>
      <c r="W862" s="94" t="str">
        <f t="shared" si="145"/>
        <v/>
      </c>
      <c r="X862" s="94" t="str">
        <f t="shared" si="148"/>
        <v/>
      </c>
      <c r="Y862" s="5"/>
      <c r="BK862" s="8"/>
      <c r="BL862" s="5"/>
      <c r="BM862" s="5"/>
      <c r="BN862" s="5"/>
      <c r="BO862" s="5"/>
      <c r="BP862" s="1"/>
      <c r="BQ862" s="1"/>
      <c r="BR862" s="1"/>
      <c r="BS862" s="1"/>
      <c r="BT862" s="1"/>
      <c r="BU862" s="4"/>
      <c r="BV862" s="1"/>
      <c r="BW862" s="3"/>
      <c r="BX862" s="4"/>
      <c r="BY862" s="5"/>
      <c r="BZ862" s="5"/>
      <c r="CA862" s="5"/>
      <c r="CB862" s="5"/>
      <c r="CC862" s="5"/>
      <c r="CD862" s="43"/>
    </row>
    <row r="863" spans="1:82" ht="15" customHeight="1" x14ac:dyDescent="0.25">
      <c r="A863" s="8"/>
      <c r="B863" s="5"/>
      <c r="C863" s="5"/>
      <c r="D863" s="5"/>
      <c r="E863" s="5"/>
      <c r="F863" s="94" t="str">
        <f t="shared" si="139"/>
        <v/>
      </c>
      <c r="G863" s="94" t="str">
        <f t="shared" si="140"/>
        <v/>
      </c>
      <c r="H863" s="127" t="str">
        <f>IF(A863&lt;&gt;"",IF(MID(C863,1,1)="c",$AS$26,IF(MID(C863,1,1)="r",$AS$41,IF(MID(C863,1,1)="p",#REF!,#REF!))),"")</f>
        <v/>
      </c>
      <c r="I863" s="92" t="str">
        <f t="shared" si="141"/>
        <v/>
      </c>
      <c r="J863" s="92" t="str">
        <f t="shared" si="142"/>
        <v/>
      </c>
      <c r="K863" s="92" t="str">
        <f t="shared" si="143"/>
        <v/>
      </c>
      <c r="L863" s="92" t="str">
        <f t="shared" si="144"/>
        <v/>
      </c>
      <c r="M863" s="95" t="str">
        <f>IF(A863&lt;&gt;"",IF(MID(C863,1,1)="c",SigmaEpsConcrete(I863,$AN$30:$AN$33,$AR$30:$AR$33,$AS$26,$AS$27,$AS$28,$AQ$20,$AU$19),""),"")</f>
        <v/>
      </c>
      <c r="N863" s="95" t="str">
        <f>IF(A863&lt;&gt;"",IF(MID(C863,1,1)="r",SigmaEpsReinf(J863,$AS$42:$AS$43,$AS$41,$AS$39,$AS$40,$AQ$38),""),"")</f>
        <v/>
      </c>
      <c r="Q863" s="92" t="str">
        <f t="shared" si="146"/>
        <v/>
      </c>
      <c r="R863" s="92" t="str">
        <f t="shared" si="147"/>
        <v/>
      </c>
      <c r="U863" s="5"/>
      <c r="V863" s="5"/>
      <c r="W863" s="94" t="str">
        <f t="shared" si="145"/>
        <v/>
      </c>
      <c r="X863" s="94" t="str">
        <f t="shared" si="148"/>
        <v/>
      </c>
      <c r="Y863" s="5"/>
      <c r="BK863" s="8"/>
      <c r="BL863" s="5"/>
      <c r="BM863" s="5"/>
      <c r="BN863" s="5"/>
      <c r="BO863" s="5"/>
      <c r="BP863" s="1"/>
      <c r="BQ863" s="1"/>
      <c r="BR863" s="1"/>
      <c r="BS863" s="1"/>
      <c r="BT863" s="1"/>
      <c r="BU863" s="4"/>
      <c r="BV863" s="1"/>
      <c r="BW863" s="3"/>
      <c r="BX863" s="4"/>
      <c r="BY863" s="5"/>
      <c r="BZ863" s="5"/>
      <c r="CA863" s="5"/>
      <c r="CB863" s="5"/>
      <c r="CC863" s="5"/>
      <c r="CD863" s="43"/>
    </row>
    <row r="864" spans="1:82" ht="15" customHeight="1" x14ac:dyDescent="0.25">
      <c r="A864" s="8"/>
      <c r="B864" s="5"/>
      <c r="C864" s="5"/>
      <c r="D864" s="5"/>
      <c r="E864" s="5"/>
      <c r="F864" s="94" t="str">
        <f t="shared" si="139"/>
        <v/>
      </c>
      <c r="G864" s="94" t="str">
        <f t="shared" si="140"/>
        <v/>
      </c>
      <c r="H864" s="127" t="str">
        <f>IF(A864&lt;&gt;"",IF(MID(C864,1,1)="c",$AS$26,IF(MID(C864,1,1)="r",$AS$41,IF(MID(C864,1,1)="p",#REF!,#REF!))),"")</f>
        <v/>
      </c>
      <c r="I864" s="92" t="str">
        <f t="shared" si="141"/>
        <v/>
      </c>
      <c r="J864" s="92" t="str">
        <f t="shared" si="142"/>
        <v/>
      </c>
      <c r="K864" s="92" t="str">
        <f t="shared" si="143"/>
        <v/>
      </c>
      <c r="L864" s="92" t="str">
        <f t="shared" si="144"/>
        <v/>
      </c>
      <c r="M864" s="95" t="str">
        <f>IF(A864&lt;&gt;"",IF(MID(C864,1,1)="c",SigmaEpsConcrete(I864,$AN$30:$AN$33,$AR$30:$AR$33,$AS$26,$AS$27,$AS$28,$AQ$20,$AU$19),""),"")</f>
        <v/>
      </c>
      <c r="N864" s="95" t="str">
        <f>IF(A864&lt;&gt;"",IF(MID(C864,1,1)="r",SigmaEpsReinf(J864,$AS$42:$AS$43,$AS$41,$AS$39,$AS$40,$AQ$38),""),"")</f>
        <v/>
      </c>
      <c r="Q864" s="92" t="str">
        <f t="shared" si="146"/>
        <v/>
      </c>
      <c r="R864" s="92" t="str">
        <f t="shared" si="147"/>
        <v/>
      </c>
      <c r="U864" s="5"/>
      <c r="V864" s="5"/>
      <c r="W864" s="94" t="str">
        <f t="shared" si="145"/>
        <v/>
      </c>
      <c r="X864" s="94" t="str">
        <f t="shared" si="148"/>
        <v/>
      </c>
      <c r="Y864" s="5"/>
      <c r="BK864" s="8"/>
      <c r="BL864" s="5"/>
      <c r="BM864" s="5"/>
      <c r="BN864" s="5"/>
      <c r="BO864" s="5"/>
      <c r="BP864" s="1"/>
      <c r="BQ864" s="1"/>
      <c r="BR864" s="1"/>
      <c r="BS864" s="1"/>
      <c r="BT864" s="1"/>
      <c r="BU864" s="4"/>
      <c r="BV864" s="1"/>
      <c r="BW864" s="3"/>
      <c r="BX864" s="4"/>
      <c r="BY864" s="5"/>
      <c r="BZ864" s="5"/>
      <c r="CA864" s="5"/>
      <c r="CB864" s="5"/>
      <c r="CC864" s="5"/>
      <c r="CD864" s="43"/>
    </row>
    <row r="865" spans="1:82" ht="15" customHeight="1" x14ac:dyDescent="0.25">
      <c r="A865" s="8"/>
      <c r="B865" s="5"/>
      <c r="C865" s="5"/>
      <c r="D865" s="5"/>
      <c r="E865" s="5"/>
      <c r="F865" s="94" t="str">
        <f t="shared" si="139"/>
        <v/>
      </c>
      <c r="G865" s="94" t="str">
        <f t="shared" si="140"/>
        <v/>
      </c>
      <c r="H865" s="127" t="str">
        <f>IF(A865&lt;&gt;"",IF(MID(C865,1,1)="c",$AS$26,IF(MID(C865,1,1)="r",$AS$41,IF(MID(C865,1,1)="p",#REF!,#REF!))),"")</f>
        <v/>
      </c>
      <c r="I865" s="92" t="str">
        <f t="shared" si="141"/>
        <v/>
      </c>
      <c r="J865" s="92" t="str">
        <f t="shared" si="142"/>
        <v/>
      </c>
      <c r="K865" s="92" t="str">
        <f t="shared" si="143"/>
        <v/>
      </c>
      <c r="L865" s="92" t="str">
        <f t="shared" si="144"/>
        <v/>
      </c>
      <c r="M865" s="95" t="str">
        <f>IF(A865&lt;&gt;"",IF(MID(C865,1,1)="c",SigmaEpsConcrete(I865,$AN$30:$AN$33,$AR$30:$AR$33,$AS$26,$AS$27,$AS$28,$AQ$20,$AU$19),""),"")</f>
        <v/>
      </c>
      <c r="N865" s="95" t="str">
        <f>IF(A865&lt;&gt;"",IF(MID(C865,1,1)="r",SigmaEpsReinf(J865,$AS$42:$AS$43,$AS$41,$AS$39,$AS$40,$AQ$38),""),"")</f>
        <v/>
      </c>
      <c r="Q865" s="92" t="str">
        <f t="shared" si="146"/>
        <v/>
      </c>
      <c r="R865" s="92" t="str">
        <f t="shared" si="147"/>
        <v/>
      </c>
      <c r="U865" s="5"/>
      <c r="V865" s="5"/>
      <c r="W865" s="94" t="str">
        <f t="shared" si="145"/>
        <v/>
      </c>
      <c r="X865" s="94" t="str">
        <f t="shared" si="148"/>
        <v/>
      </c>
      <c r="Y865" s="5"/>
      <c r="BK865" s="8"/>
      <c r="BL865" s="5"/>
      <c r="BM865" s="5"/>
      <c r="BN865" s="5"/>
      <c r="BO865" s="5"/>
      <c r="BP865" s="1"/>
      <c r="BQ865" s="1"/>
      <c r="BR865" s="1"/>
      <c r="BS865" s="1"/>
      <c r="BT865" s="1"/>
      <c r="BU865" s="4"/>
      <c r="BV865" s="1"/>
      <c r="BW865" s="3"/>
      <c r="BX865" s="4"/>
      <c r="BY865" s="5"/>
      <c r="BZ865" s="5"/>
      <c r="CA865" s="5"/>
      <c r="CB865" s="5"/>
      <c r="CC865" s="5"/>
      <c r="CD865" s="43"/>
    </row>
    <row r="866" spans="1:82" ht="15" customHeight="1" x14ac:dyDescent="0.25">
      <c r="A866" s="8"/>
      <c r="B866" s="5"/>
      <c r="C866" s="5"/>
      <c r="D866" s="5"/>
      <c r="E866" s="5"/>
      <c r="F866" s="94" t="str">
        <f t="shared" si="139"/>
        <v/>
      </c>
      <c r="G866" s="94" t="str">
        <f t="shared" si="140"/>
        <v/>
      </c>
      <c r="H866" s="127" t="str">
        <f>IF(A866&lt;&gt;"",IF(MID(C866,1,1)="c",$AS$26,IF(MID(C866,1,1)="r",$AS$41,IF(MID(C866,1,1)="p",#REF!,#REF!))),"")</f>
        <v/>
      </c>
      <c r="I866" s="92" t="str">
        <f t="shared" si="141"/>
        <v/>
      </c>
      <c r="J866" s="92" t="str">
        <f t="shared" si="142"/>
        <v/>
      </c>
      <c r="K866" s="92" t="str">
        <f t="shared" si="143"/>
        <v/>
      </c>
      <c r="L866" s="92" t="str">
        <f t="shared" si="144"/>
        <v/>
      </c>
      <c r="M866" s="95" t="str">
        <f>IF(A866&lt;&gt;"",IF(MID(C866,1,1)="c",SigmaEpsConcrete(I866,$AN$30:$AN$33,$AR$30:$AR$33,$AS$26,$AS$27,$AS$28,$AQ$20,$AU$19),""),"")</f>
        <v/>
      </c>
      <c r="N866" s="95" t="str">
        <f>IF(A866&lt;&gt;"",IF(MID(C866,1,1)="r",SigmaEpsReinf(J866,$AS$42:$AS$43,$AS$41,$AS$39,$AS$40,$AQ$38),""),"")</f>
        <v/>
      </c>
      <c r="Q866" s="92" t="str">
        <f t="shared" si="146"/>
        <v/>
      </c>
      <c r="R866" s="92" t="str">
        <f t="shared" si="147"/>
        <v/>
      </c>
      <c r="U866" s="5"/>
      <c r="V866" s="5"/>
      <c r="W866" s="94" t="str">
        <f t="shared" si="145"/>
        <v/>
      </c>
      <c r="X866" s="94" t="str">
        <f t="shared" si="148"/>
        <v/>
      </c>
      <c r="Y866" s="5"/>
      <c r="BK866" s="8"/>
      <c r="BL866" s="5"/>
      <c r="BM866" s="5"/>
      <c r="BN866" s="5"/>
      <c r="BO866" s="5"/>
      <c r="BP866" s="1"/>
      <c r="BQ866" s="1"/>
      <c r="BR866" s="1"/>
      <c r="BS866" s="1"/>
      <c r="BT866" s="1"/>
      <c r="BU866" s="4"/>
      <c r="BV866" s="1"/>
      <c r="BW866" s="3"/>
      <c r="BX866" s="4"/>
      <c r="BY866" s="5"/>
      <c r="BZ866" s="5"/>
      <c r="CA866" s="5"/>
      <c r="CB866" s="5"/>
      <c r="CC866" s="5"/>
      <c r="CD866" s="43"/>
    </row>
    <row r="867" spans="1:82" ht="15" customHeight="1" x14ac:dyDescent="0.25">
      <c r="A867" s="8"/>
      <c r="B867" s="5"/>
      <c r="C867" s="5"/>
      <c r="D867" s="5"/>
      <c r="E867" s="5"/>
      <c r="F867" s="94" t="str">
        <f t="shared" si="139"/>
        <v/>
      </c>
      <c r="G867" s="94" t="str">
        <f t="shared" si="140"/>
        <v/>
      </c>
      <c r="H867" s="127" t="str">
        <f>IF(A867&lt;&gt;"",IF(MID(C867,1,1)="c",$AS$26,IF(MID(C867,1,1)="r",$AS$41,IF(MID(C867,1,1)="p",#REF!,#REF!))),"")</f>
        <v/>
      </c>
      <c r="I867" s="92" t="str">
        <f t="shared" si="141"/>
        <v/>
      </c>
      <c r="J867" s="92" t="str">
        <f t="shared" si="142"/>
        <v/>
      </c>
      <c r="K867" s="92" t="str">
        <f t="shared" si="143"/>
        <v/>
      </c>
      <c r="L867" s="92" t="str">
        <f t="shared" si="144"/>
        <v/>
      </c>
      <c r="M867" s="95" t="str">
        <f>IF(A867&lt;&gt;"",IF(MID(C867,1,1)="c",SigmaEpsConcrete(I867,$AN$30:$AN$33,$AR$30:$AR$33,$AS$26,$AS$27,$AS$28,$AQ$20,$AU$19),""),"")</f>
        <v/>
      </c>
      <c r="N867" s="95" t="str">
        <f>IF(A867&lt;&gt;"",IF(MID(C867,1,1)="r",SigmaEpsReinf(J867,$AS$42:$AS$43,$AS$41,$AS$39,$AS$40,$AQ$38),""),"")</f>
        <v/>
      </c>
      <c r="Q867" s="92" t="str">
        <f t="shared" si="146"/>
        <v/>
      </c>
      <c r="R867" s="92" t="str">
        <f t="shared" si="147"/>
        <v/>
      </c>
      <c r="U867" s="5"/>
      <c r="V867" s="5"/>
      <c r="W867" s="94" t="str">
        <f t="shared" si="145"/>
        <v/>
      </c>
      <c r="X867" s="94" t="str">
        <f t="shared" si="148"/>
        <v/>
      </c>
      <c r="Y867" s="5"/>
      <c r="BK867" s="8"/>
      <c r="BL867" s="5"/>
      <c r="BM867" s="5"/>
      <c r="BN867" s="5"/>
      <c r="BO867" s="5"/>
      <c r="BP867" s="1"/>
      <c r="BQ867" s="1"/>
      <c r="BR867" s="1"/>
      <c r="BS867" s="1"/>
      <c r="BT867" s="1"/>
      <c r="BU867" s="4"/>
      <c r="BV867" s="1"/>
      <c r="BW867" s="3"/>
      <c r="BX867" s="4"/>
      <c r="BY867" s="5"/>
      <c r="BZ867" s="5"/>
      <c r="CA867" s="5"/>
      <c r="CB867" s="5"/>
      <c r="CC867" s="5"/>
      <c r="CD867" s="43"/>
    </row>
    <row r="868" spans="1:82" ht="15" customHeight="1" x14ac:dyDescent="0.25">
      <c r="A868" s="8"/>
      <c r="B868" s="5"/>
      <c r="C868" s="5"/>
      <c r="D868" s="5"/>
      <c r="E868" s="5"/>
      <c r="F868" s="94" t="str">
        <f t="shared" si="139"/>
        <v/>
      </c>
      <c r="G868" s="94" t="str">
        <f t="shared" si="140"/>
        <v/>
      </c>
      <c r="H868" s="127" t="str">
        <f>IF(A868&lt;&gt;"",IF(MID(C868,1,1)="c",$AS$26,IF(MID(C868,1,1)="r",$AS$41,IF(MID(C868,1,1)="p",#REF!,#REF!))),"")</f>
        <v/>
      </c>
      <c r="I868" s="92" t="str">
        <f t="shared" si="141"/>
        <v/>
      </c>
      <c r="J868" s="92" t="str">
        <f t="shared" si="142"/>
        <v/>
      </c>
      <c r="K868" s="92" t="str">
        <f t="shared" si="143"/>
        <v/>
      </c>
      <c r="L868" s="92" t="str">
        <f t="shared" si="144"/>
        <v/>
      </c>
      <c r="M868" s="95" t="str">
        <f>IF(A868&lt;&gt;"",IF(MID(C868,1,1)="c",SigmaEpsConcrete(I868,$AN$30:$AN$33,$AR$30:$AR$33,$AS$26,$AS$27,$AS$28,$AQ$20,$AU$19),""),"")</f>
        <v/>
      </c>
      <c r="N868" s="95" t="str">
        <f>IF(A868&lt;&gt;"",IF(MID(C868,1,1)="r",SigmaEpsReinf(J868,$AS$42:$AS$43,$AS$41,$AS$39,$AS$40,$AQ$38),""),"")</f>
        <v/>
      </c>
      <c r="Q868" s="92" t="str">
        <f t="shared" si="146"/>
        <v/>
      </c>
      <c r="R868" s="92" t="str">
        <f t="shared" si="147"/>
        <v/>
      </c>
      <c r="U868" s="5"/>
      <c r="V868" s="5"/>
      <c r="W868" s="94" t="str">
        <f t="shared" si="145"/>
        <v/>
      </c>
      <c r="X868" s="94" t="str">
        <f t="shared" si="148"/>
        <v/>
      </c>
      <c r="Y868" s="5"/>
      <c r="BK868" s="8"/>
      <c r="BL868" s="5"/>
      <c r="BM868" s="5"/>
      <c r="BN868" s="5"/>
      <c r="BO868" s="5"/>
      <c r="BP868" s="1"/>
      <c r="BQ868" s="1"/>
      <c r="BR868" s="1"/>
      <c r="BS868" s="1"/>
      <c r="BT868" s="1"/>
      <c r="BU868" s="4"/>
      <c r="BV868" s="1"/>
      <c r="BW868" s="3"/>
      <c r="BX868" s="4"/>
      <c r="BY868" s="5"/>
      <c r="BZ868" s="5"/>
      <c r="CA868" s="5"/>
      <c r="CB868" s="5"/>
      <c r="CC868" s="5"/>
      <c r="CD868" s="43"/>
    </row>
    <row r="869" spans="1:82" ht="15" customHeight="1" x14ac:dyDescent="0.25">
      <c r="A869" s="8"/>
      <c r="B869" s="5"/>
      <c r="C869" s="5"/>
      <c r="D869" s="5"/>
      <c r="E869" s="5"/>
      <c r="F869" s="94" t="str">
        <f t="shared" si="139"/>
        <v/>
      </c>
      <c r="G869" s="94" t="str">
        <f t="shared" si="140"/>
        <v/>
      </c>
      <c r="H869" s="127" t="str">
        <f>IF(A869&lt;&gt;"",IF(MID(C869,1,1)="c",$AS$26,IF(MID(C869,1,1)="r",$AS$41,IF(MID(C869,1,1)="p",#REF!,#REF!))),"")</f>
        <v/>
      </c>
      <c r="I869" s="92" t="str">
        <f t="shared" si="141"/>
        <v/>
      </c>
      <c r="J869" s="92" t="str">
        <f t="shared" si="142"/>
        <v/>
      </c>
      <c r="K869" s="92" t="str">
        <f t="shared" si="143"/>
        <v/>
      </c>
      <c r="L869" s="92" t="str">
        <f t="shared" si="144"/>
        <v/>
      </c>
      <c r="M869" s="95" t="str">
        <f>IF(A869&lt;&gt;"",IF(MID(C869,1,1)="c",SigmaEpsConcrete(I869,$AN$30:$AN$33,$AR$30:$AR$33,$AS$26,$AS$27,$AS$28,$AQ$20,$AU$19),""),"")</f>
        <v/>
      </c>
      <c r="N869" s="95" t="str">
        <f>IF(A869&lt;&gt;"",IF(MID(C869,1,1)="r",SigmaEpsReinf(J869,$AS$42:$AS$43,$AS$41,$AS$39,$AS$40,$AQ$38),""),"")</f>
        <v/>
      </c>
      <c r="Q869" s="92" t="str">
        <f t="shared" si="146"/>
        <v/>
      </c>
      <c r="R869" s="92" t="str">
        <f t="shared" si="147"/>
        <v/>
      </c>
      <c r="U869" s="5"/>
      <c r="V869" s="5"/>
      <c r="W869" s="94" t="str">
        <f t="shared" si="145"/>
        <v/>
      </c>
      <c r="X869" s="94" t="str">
        <f t="shared" si="148"/>
        <v/>
      </c>
      <c r="Y869" s="5"/>
      <c r="BK869" s="8"/>
      <c r="BL869" s="5"/>
      <c r="BM869" s="5"/>
      <c r="BN869" s="5"/>
      <c r="BO869" s="5"/>
      <c r="BP869" s="1"/>
      <c r="BQ869" s="1"/>
      <c r="BR869" s="1"/>
      <c r="BS869" s="1"/>
      <c r="BT869" s="1"/>
      <c r="BU869" s="4"/>
      <c r="BV869" s="1"/>
      <c r="BW869" s="3"/>
      <c r="BX869" s="4"/>
      <c r="BY869" s="5"/>
      <c r="BZ869" s="5"/>
      <c r="CA869" s="5"/>
      <c r="CB869" s="5"/>
      <c r="CC869" s="5"/>
      <c r="CD869" s="43"/>
    </row>
    <row r="870" spans="1:82" ht="15" customHeight="1" x14ac:dyDescent="0.25">
      <c r="A870" s="8"/>
      <c r="B870" s="5"/>
      <c r="C870" s="5"/>
      <c r="D870" s="5"/>
      <c r="E870" s="5"/>
      <c r="F870" s="94" t="str">
        <f t="shared" si="139"/>
        <v/>
      </c>
      <c r="G870" s="94" t="str">
        <f t="shared" si="140"/>
        <v/>
      </c>
      <c r="H870" s="127" t="str">
        <f>IF(A870&lt;&gt;"",IF(MID(C870,1,1)="c",$AS$26,IF(MID(C870,1,1)="r",$AS$41,IF(MID(C870,1,1)="p",#REF!,#REF!))),"")</f>
        <v/>
      </c>
      <c r="I870" s="92" t="str">
        <f t="shared" si="141"/>
        <v/>
      </c>
      <c r="J870" s="92" t="str">
        <f t="shared" si="142"/>
        <v/>
      </c>
      <c r="K870" s="92" t="str">
        <f t="shared" si="143"/>
        <v/>
      </c>
      <c r="L870" s="92" t="str">
        <f t="shared" si="144"/>
        <v/>
      </c>
      <c r="M870" s="95" t="str">
        <f>IF(A870&lt;&gt;"",IF(MID(C870,1,1)="c",SigmaEpsConcrete(I870,$AN$30:$AN$33,$AR$30:$AR$33,$AS$26,$AS$27,$AS$28,$AQ$20,$AU$19),""),"")</f>
        <v/>
      </c>
      <c r="N870" s="95" t="str">
        <f>IF(A870&lt;&gt;"",IF(MID(C870,1,1)="r",SigmaEpsReinf(J870,$AS$42:$AS$43,$AS$41,$AS$39,$AS$40,$AQ$38),""),"")</f>
        <v/>
      </c>
      <c r="Q870" s="92" t="str">
        <f t="shared" si="146"/>
        <v/>
      </c>
      <c r="R870" s="92" t="str">
        <f t="shared" si="147"/>
        <v/>
      </c>
      <c r="U870" s="5"/>
      <c r="V870" s="5"/>
      <c r="W870" s="94" t="str">
        <f t="shared" si="145"/>
        <v/>
      </c>
      <c r="X870" s="94" t="str">
        <f t="shared" si="148"/>
        <v/>
      </c>
      <c r="Y870" s="5"/>
      <c r="BK870" s="8"/>
      <c r="BL870" s="5"/>
      <c r="BM870" s="5"/>
      <c r="BN870" s="5"/>
      <c r="BO870" s="5"/>
      <c r="BP870" s="1"/>
      <c r="BQ870" s="1"/>
      <c r="BR870" s="1"/>
      <c r="BS870" s="1"/>
      <c r="BT870" s="1"/>
      <c r="BU870" s="4"/>
      <c r="BV870" s="1"/>
      <c r="BW870" s="3"/>
      <c r="BX870" s="4"/>
      <c r="BY870" s="5"/>
      <c r="BZ870" s="5"/>
      <c r="CA870" s="5"/>
      <c r="CB870" s="5"/>
      <c r="CC870" s="5"/>
      <c r="CD870" s="43"/>
    </row>
    <row r="871" spans="1:82" ht="15" customHeight="1" x14ac:dyDescent="0.25">
      <c r="A871" s="8"/>
      <c r="B871" s="5"/>
      <c r="C871" s="5"/>
      <c r="D871" s="5"/>
      <c r="E871" s="5"/>
      <c r="F871" s="94" t="str">
        <f t="shared" si="139"/>
        <v/>
      </c>
      <c r="G871" s="94" t="str">
        <f t="shared" si="140"/>
        <v/>
      </c>
      <c r="H871" s="127" t="str">
        <f>IF(A871&lt;&gt;"",IF(MID(C871,1,1)="c",$AS$26,IF(MID(C871,1,1)="r",$AS$41,IF(MID(C871,1,1)="p",#REF!,#REF!))),"")</f>
        <v/>
      </c>
      <c r="I871" s="92" t="str">
        <f t="shared" si="141"/>
        <v/>
      </c>
      <c r="J871" s="92" t="str">
        <f t="shared" si="142"/>
        <v/>
      </c>
      <c r="K871" s="92" t="str">
        <f t="shared" si="143"/>
        <v/>
      </c>
      <c r="L871" s="92" t="str">
        <f t="shared" si="144"/>
        <v/>
      </c>
      <c r="M871" s="95" t="str">
        <f>IF(A871&lt;&gt;"",IF(MID(C871,1,1)="c",SigmaEpsConcrete(I871,$AN$30:$AN$33,$AR$30:$AR$33,$AS$26,$AS$27,$AS$28,$AQ$20,$AU$19),""),"")</f>
        <v/>
      </c>
      <c r="N871" s="95" t="str">
        <f>IF(A871&lt;&gt;"",IF(MID(C871,1,1)="r",SigmaEpsReinf(J871,$AS$42:$AS$43,$AS$41,$AS$39,$AS$40,$AQ$38),""),"")</f>
        <v/>
      </c>
      <c r="Q871" s="92" t="str">
        <f t="shared" si="146"/>
        <v/>
      </c>
      <c r="R871" s="92" t="str">
        <f t="shared" si="147"/>
        <v/>
      </c>
      <c r="U871" s="5"/>
      <c r="V871" s="5"/>
      <c r="W871" s="94" t="str">
        <f t="shared" si="145"/>
        <v/>
      </c>
      <c r="X871" s="94" t="str">
        <f t="shared" si="148"/>
        <v/>
      </c>
      <c r="Y871" s="5"/>
      <c r="BK871" s="8"/>
      <c r="BL871" s="5"/>
      <c r="BM871" s="5"/>
      <c r="BN871" s="5"/>
      <c r="BO871" s="5"/>
      <c r="BP871" s="1"/>
      <c r="BQ871" s="1"/>
      <c r="BR871" s="1"/>
      <c r="BS871" s="1"/>
      <c r="BT871" s="1"/>
      <c r="BU871" s="4"/>
      <c r="BV871" s="1"/>
      <c r="BW871" s="3"/>
      <c r="BX871" s="4"/>
      <c r="BY871" s="5"/>
      <c r="BZ871" s="5"/>
      <c r="CA871" s="5"/>
      <c r="CB871" s="5"/>
      <c r="CC871" s="5"/>
      <c r="CD871" s="43"/>
    </row>
    <row r="872" spans="1:82" ht="15" customHeight="1" x14ac:dyDescent="0.25">
      <c r="A872" s="8"/>
      <c r="B872" s="5"/>
      <c r="C872" s="5"/>
      <c r="D872" s="5"/>
      <c r="E872" s="5"/>
      <c r="F872" s="94" t="str">
        <f t="shared" si="139"/>
        <v/>
      </c>
      <c r="G872" s="94" t="str">
        <f t="shared" si="140"/>
        <v/>
      </c>
      <c r="H872" s="127" t="str">
        <f>IF(A872&lt;&gt;"",IF(MID(C872,1,1)="c",$AS$26,IF(MID(C872,1,1)="r",$AS$41,IF(MID(C872,1,1)="p",#REF!,#REF!))),"")</f>
        <v/>
      </c>
      <c r="I872" s="92" t="str">
        <f t="shared" si="141"/>
        <v/>
      </c>
      <c r="J872" s="92" t="str">
        <f t="shared" si="142"/>
        <v/>
      </c>
      <c r="K872" s="92" t="str">
        <f t="shared" si="143"/>
        <v/>
      </c>
      <c r="L872" s="92" t="str">
        <f t="shared" si="144"/>
        <v/>
      </c>
      <c r="M872" s="95" t="str">
        <f>IF(A872&lt;&gt;"",IF(MID(C872,1,1)="c",SigmaEpsConcrete(I872,$AN$30:$AN$33,$AR$30:$AR$33,$AS$26,$AS$27,$AS$28,$AQ$20,$AU$19),""),"")</f>
        <v/>
      </c>
      <c r="N872" s="95" t="str">
        <f>IF(A872&lt;&gt;"",IF(MID(C872,1,1)="r",SigmaEpsReinf(J872,$AS$42:$AS$43,$AS$41,$AS$39,$AS$40,$AQ$38),""),"")</f>
        <v/>
      </c>
      <c r="Q872" s="92" t="str">
        <f t="shared" si="146"/>
        <v/>
      </c>
      <c r="R872" s="92" t="str">
        <f t="shared" si="147"/>
        <v/>
      </c>
      <c r="U872" s="5"/>
      <c r="V872" s="5"/>
      <c r="W872" s="94" t="str">
        <f t="shared" si="145"/>
        <v/>
      </c>
      <c r="X872" s="94" t="str">
        <f t="shared" si="148"/>
        <v/>
      </c>
      <c r="Y872" s="5"/>
      <c r="BK872" s="8"/>
      <c r="BL872" s="5"/>
      <c r="BM872" s="5"/>
      <c r="BN872" s="5"/>
      <c r="BO872" s="5"/>
      <c r="BP872" s="1"/>
      <c r="BQ872" s="1"/>
      <c r="BR872" s="1"/>
      <c r="BS872" s="1"/>
      <c r="BT872" s="1"/>
      <c r="BU872" s="4"/>
      <c r="BV872" s="1"/>
      <c r="BW872" s="3"/>
      <c r="BX872" s="4"/>
      <c r="BY872" s="5"/>
      <c r="BZ872" s="5"/>
      <c r="CA872" s="5"/>
      <c r="CB872" s="5"/>
      <c r="CC872" s="5"/>
      <c r="CD872" s="43"/>
    </row>
    <row r="873" spans="1:82" ht="15" customHeight="1" x14ac:dyDescent="0.25">
      <c r="A873" s="8"/>
      <c r="B873" s="5"/>
      <c r="C873" s="5"/>
      <c r="D873" s="5"/>
      <c r="E873" s="5"/>
      <c r="F873" s="94" t="str">
        <f t="shared" si="139"/>
        <v/>
      </c>
      <c r="G873" s="94" t="str">
        <f t="shared" si="140"/>
        <v/>
      </c>
      <c r="H873" s="127" t="str">
        <f>IF(A873&lt;&gt;"",IF(MID(C873,1,1)="c",$AS$26,IF(MID(C873,1,1)="r",$AS$41,IF(MID(C873,1,1)="p",#REF!,#REF!))),"")</f>
        <v/>
      </c>
      <c r="I873" s="92" t="str">
        <f t="shared" si="141"/>
        <v/>
      </c>
      <c r="J873" s="92" t="str">
        <f t="shared" si="142"/>
        <v/>
      </c>
      <c r="K873" s="92" t="str">
        <f t="shared" si="143"/>
        <v/>
      </c>
      <c r="L873" s="92" t="str">
        <f t="shared" si="144"/>
        <v/>
      </c>
      <c r="M873" s="95" t="str">
        <f>IF(A873&lt;&gt;"",IF(MID(C873,1,1)="c",SigmaEpsConcrete(I873,$AN$30:$AN$33,$AR$30:$AR$33,$AS$26,$AS$27,$AS$28,$AQ$20,$AU$19),""),"")</f>
        <v/>
      </c>
      <c r="N873" s="95" t="str">
        <f>IF(A873&lt;&gt;"",IF(MID(C873,1,1)="r",SigmaEpsReinf(J873,$AS$42:$AS$43,$AS$41,$AS$39,$AS$40,$AQ$38),""),"")</f>
        <v/>
      </c>
      <c r="Q873" s="92" t="str">
        <f t="shared" si="146"/>
        <v/>
      </c>
      <c r="R873" s="92" t="str">
        <f t="shared" si="147"/>
        <v/>
      </c>
      <c r="U873" s="5"/>
      <c r="V873" s="5"/>
      <c r="W873" s="94" t="str">
        <f t="shared" si="145"/>
        <v/>
      </c>
      <c r="X873" s="94" t="str">
        <f t="shared" si="148"/>
        <v/>
      </c>
      <c r="Y873" s="5"/>
      <c r="BK873" s="8"/>
      <c r="BL873" s="5"/>
      <c r="BM873" s="5"/>
      <c r="BN873" s="5"/>
      <c r="BO873" s="5"/>
      <c r="BP873" s="1"/>
      <c r="BQ873" s="1"/>
      <c r="BR873" s="1"/>
      <c r="BS873" s="1"/>
      <c r="BT873" s="1"/>
      <c r="BU873" s="4"/>
      <c r="BV873" s="1"/>
      <c r="BW873" s="3"/>
      <c r="BX873" s="4"/>
      <c r="BY873" s="5"/>
      <c r="BZ873" s="5"/>
      <c r="CA873" s="5"/>
      <c r="CB873" s="5"/>
      <c r="CC873" s="5"/>
      <c r="CD873" s="43"/>
    </row>
    <row r="874" spans="1:82" ht="15" customHeight="1" x14ac:dyDescent="0.25">
      <c r="A874" s="8"/>
      <c r="B874" s="5"/>
      <c r="C874" s="5"/>
      <c r="D874" s="5"/>
      <c r="E874" s="5"/>
      <c r="F874" s="94" t="str">
        <f t="shared" si="139"/>
        <v/>
      </c>
      <c r="G874" s="94" t="str">
        <f t="shared" si="140"/>
        <v/>
      </c>
      <c r="H874" s="127" t="str">
        <f>IF(A874&lt;&gt;"",IF(MID(C874,1,1)="c",$AS$26,IF(MID(C874,1,1)="r",$AS$41,IF(MID(C874,1,1)="p",#REF!,#REF!))),"")</f>
        <v/>
      </c>
      <c r="I874" s="92" t="str">
        <f t="shared" si="141"/>
        <v/>
      </c>
      <c r="J874" s="92" t="str">
        <f t="shared" si="142"/>
        <v/>
      </c>
      <c r="K874" s="92" t="str">
        <f t="shared" si="143"/>
        <v/>
      </c>
      <c r="L874" s="92" t="str">
        <f t="shared" si="144"/>
        <v/>
      </c>
      <c r="M874" s="95" t="str">
        <f>IF(A874&lt;&gt;"",IF(MID(C874,1,1)="c",SigmaEpsConcrete(I874,$AN$30:$AN$33,$AR$30:$AR$33,$AS$26,$AS$27,$AS$28,$AQ$20,$AU$19),""),"")</f>
        <v/>
      </c>
      <c r="N874" s="95" t="str">
        <f>IF(A874&lt;&gt;"",IF(MID(C874,1,1)="r",SigmaEpsReinf(J874,$AS$42:$AS$43,$AS$41,$AS$39,$AS$40,$AQ$38),""),"")</f>
        <v/>
      </c>
      <c r="Q874" s="92" t="str">
        <f t="shared" si="146"/>
        <v/>
      </c>
      <c r="R874" s="92" t="str">
        <f t="shared" si="147"/>
        <v/>
      </c>
      <c r="U874" s="5"/>
      <c r="V874" s="5"/>
      <c r="W874" s="94" t="str">
        <f t="shared" si="145"/>
        <v/>
      </c>
      <c r="X874" s="94" t="str">
        <f t="shared" si="148"/>
        <v/>
      </c>
      <c r="Y874" s="5"/>
      <c r="BK874" s="8"/>
      <c r="BL874" s="5"/>
      <c r="BM874" s="5"/>
      <c r="BN874" s="5"/>
      <c r="BO874" s="5"/>
      <c r="BP874" s="1"/>
      <c r="BQ874" s="1"/>
      <c r="BR874" s="1"/>
      <c r="BS874" s="1"/>
      <c r="BT874" s="1"/>
      <c r="BU874" s="4"/>
      <c r="BV874" s="1"/>
      <c r="BW874" s="3"/>
      <c r="BX874" s="4"/>
      <c r="BY874" s="5"/>
      <c r="BZ874" s="5"/>
      <c r="CA874" s="5"/>
      <c r="CB874" s="5"/>
      <c r="CC874" s="5"/>
      <c r="CD874" s="43"/>
    </row>
    <row r="875" spans="1:82" ht="15" customHeight="1" x14ac:dyDescent="0.25">
      <c r="A875" s="8"/>
      <c r="B875" s="5"/>
      <c r="C875" s="5"/>
      <c r="D875" s="5"/>
      <c r="E875" s="5"/>
      <c r="F875" s="94" t="str">
        <f t="shared" si="139"/>
        <v/>
      </c>
      <c r="G875" s="94" t="str">
        <f t="shared" si="140"/>
        <v/>
      </c>
      <c r="H875" s="127" t="str">
        <f>IF(A875&lt;&gt;"",IF(MID(C875,1,1)="c",$AS$26,IF(MID(C875,1,1)="r",$AS$41,IF(MID(C875,1,1)="p",#REF!,#REF!))),"")</f>
        <v/>
      </c>
      <c r="I875" s="92" t="str">
        <f t="shared" si="141"/>
        <v/>
      </c>
      <c r="J875" s="92" t="str">
        <f t="shared" si="142"/>
        <v/>
      </c>
      <c r="K875" s="92" t="str">
        <f t="shared" si="143"/>
        <v/>
      </c>
      <c r="L875" s="92" t="str">
        <f t="shared" si="144"/>
        <v/>
      </c>
      <c r="M875" s="95" t="str">
        <f>IF(A875&lt;&gt;"",IF(MID(C875,1,1)="c",SigmaEpsConcrete(I875,$AN$30:$AN$33,$AR$30:$AR$33,$AS$26,$AS$27,$AS$28,$AQ$20,$AU$19),""),"")</f>
        <v/>
      </c>
      <c r="N875" s="95" t="str">
        <f>IF(A875&lt;&gt;"",IF(MID(C875,1,1)="r",SigmaEpsReinf(J875,$AS$42:$AS$43,$AS$41,$AS$39,$AS$40,$AQ$38),""),"")</f>
        <v/>
      </c>
      <c r="Q875" s="92" t="str">
        <f t="shared" si="146"/>
        <v/>
      </c>
      <c r="R875" s="92" t="str">
        <f t="shared" si="147"/>
        <v/>
      </c>
      <c r="U875" s="5"/>
      <c r="V875" s="5"/>
      <c r="W875" s="94" t="str">
        <f t="shared" si="145"/>
        <v/>
      </c>
      <c r="X875" s="94" t="str">
        <f t="shared" si="148"/>
        <v/>
      </c>
      <c r="Y875" s="5"/>
      <c r="BK875" s="8"/>
      <c r="BL875" s="5"/>
      <c r="BM875" s="5"/>
      <c r="BN875" s="5"/>
      <c r="BO875" s="5"/>
      <c r="BP875" s="1"/>
      <c r="BQ875" s="1"/>
      <c r="BR875" s="1"/>
      <c r="BS875" s="1"/>
      <c r="BT875" s="1"/>
      <c r="BU875" s="4"/>
      <c r="BV875" s="1"/>
      <c r="BW875" s="3"/>
      <c r="BX875" s="4"/>
      <c r="BY875" s="5"/>
      <c r="BZ875" s="5"/>
      <c r="CA875" s="5"/>
      <c r="CB875" s="5"/>
      <c r="CC875" s="5"/>
      <c r="CD875" s="43"/>
    </row>
    <row r="876" spans="1:82" ht="15" customHeight="1" x14ac:dyDescent="0.25">
      <c r="A876" s="8"/>
      <c r="B876" s="5"/>
      <c r="C876" s="5"/>
      <c r="D876" s="5"/>
      <c r="E876" s="5"/>
      <c r="F876" s="94" t="str">
        <f t="shared" si="139"/>
        <v/>
      </c>
      <c r="G876" s="94" t="str">
        <f t="shared" si="140"/>
        <v/>
      </c>
      <c r="H876" s="127" t="str">
        <f>IF(A876&lt;&gt;"",IF(MID(C876,1,1)="c",$AS$26,IF(MID(C876,1,1)="r",$AS$41,IF(MID(C876,1,1)="p",#REF!,#REF!))),"")</f>
        <v/>
      </c>
      <c r="I876" s="92" t="str">
        <f t="shared" si="141"/>
        <v/>
      </c>
      <c r="J876" s="92" t="str">
        <f t="shared" si="142"/>
        <v/>
      </c>
      <c r="K876" s="92" t="str">
        <f t="shared" si="143"/>
        <v/>
      </c>
      <c r="L876" s="92" t="str">
        <f t="shared" si="144"/>
        <v/>
      </c>
      <c r="M876" s="95" t="str">
        <f>IF(A876&lt;&gt;"",IF(MID(C876,1,1)="c",SigmaEpsConcrete(I876,$AN$30:$AN$33,$AR$30:$AR$33,$AS$26,$AS$27,$AS$28,$AQ$20,$AU$19),""),"")</f>
        <v/>
      </c>
      <c r="N876" s="95" t="str">
        <f>IF(A876&lt;&gt;"",IF(MID(C876,1,1)="r",SigmaEpsReinf(J876,$AS$42:$AS$43,$AS$41,$AS$39,$AS$40,$AQ$38),""),"")</f>
        <v/>
      </c>
      <c r="Q876" s="92" t="str">
        <f t="shared" si="146"/>
        <v/>
      </c>
      <c r="R876" s="92" t="str">
        <f t="shared" si="147"/>
        <v/>
      </c>
      <c r="U876" s="5"/>
      <c r="V876" s="5"/>
      <c r="W876" s="94" t="str">
        <f t="shared" si="145"/>
        <v/>
      </c>
      <c r="X876" s="94" t="str">
        <f t="shared" si="148"/>
        <v/>
      </c>
      <c r="Y876" s="5"/>
      <c r="BK876" s="8"/>
      <c r="BL876" s="5"/>
      <c r="BM876" s="5"/>
      <c r="BN876" s="5"/>
      <c r="BO876" s="5"/>
      <c r="BP876" s="1"/>
      <c r="BQ876" s="1"/>
      <c r="BR876" s="1"/>
      <c r="BS876" s="1"/>
      <c r="BT876" s="1"/>
      <c r="BU876" s="4"/>
      <c r="BV876" s="1"/>
      <c r="BW876" s="3"/>
      <c r="BX876" s="4"/>
      <c r="BY876" s="5"/>
      <c r="BZ876" s="5"/>
      <c r="CA876" s="5"/>
      <c r="CB876" s="5"/>
      <c r="CC876" s="5"/>
      <c r="CD876" s="43"/>
    </row>
    <row r="877" spans="1:82" ht="15" customHeight="1" x14ac:dyDescent="0.25">
      <c r="A877" s="8"/>
      <c r="B877" s="5"/>
      <c r="C877" s="5"/>
      <c r="D877" s="5"/>
      <c r="E877" s="5"/>
      <c r="F877" s="94" t="str">
        <f t="shared" si="139"/>
        <v/>
      </c>
      <c r="G877" s="94" t="str">
        <f t="shared" si="140"/>
        <v/>
      </c>
      <c r="H877" s="127" t="str">
        <f>IF(A877&lt;&gt;"",IF(MID(C877,1,1)="c",$AS$26,IF(MID(C877,1,1)="r",$AS$41,IF(MID(C877,1,1)="p",#REF!,#REF!))),"")</f>
        <v/>
      </c>
      <c r="I877" s="92" t="str">
        <f t="shared" si="141"/>
        <v/>
      </c>
      <c r="J877" s="92" t="str">
        <f t="shared" si="142"/>
        <v/>
      </c>
      <c r="K877" s="92" t="str">
        <f t="shared" si="143"/>
        <v/>
      </c>
      <c r="L877" s="92" t="str">
        <f t="shared" si="144"/>
        <v/>
      </c>
      <c r="M877" s="95" t="str">
        <f>IF(A877&lt;&gt;"",IF(MID(C877,1,1)="c",SigmaEpsConcrete(I877,$AN$30:$AN$33,$AR$30:$AR$33,$AS$26,$AS$27,$AS$28,$AQ$20,$AU$19),""),"")</f>
        <v/>
      </c>
      <c r="N877" s="95" t="str">
        <f>IF(A877&lt;&gt;"",IF(MID(C877,1,1)="r",SigmaEpsReinf(J877,$AS$42:$AS$43,$AS$41,$AS$39,$AS$40,$AQ$38),""),"")</f>
        <v/>
      </c>
      <c r="Q877" s="92" t="str">
        <f t="shared" si="146"/>
        <v/>
      </c>
      <c r="R877" s="92" t="str">
        <f t="shared" si="147"/>
        <v/>
      </c>
      <c r="U877" s="5"/>
      <c r="V877" s="5"/>
      <c r="W877" s="94" t="str">
        <f t="shared" si="145"/>
        <v/>
      </c>
      <c r="X877" s="94" t="str">
        <f t="shared" si="148"/>
        <v/>
      </c>
      <c r="Y877" s="5"/>
      <c r="BK877" s="8"/>
      <c r="BL877" s="5"/>
      <c r="BM877" s="5"/>
      <c r="BN877" s="5"/>
      <c r="BO877" s="5"/>
      <c r="BP877" s="1"/>
      <c r="BQ877" s="1"/>
      <c r="BR877" s="1"/>
      <c r="BS877" s="1"/>
      <c r="BT877" s="1"/>
      <c r="BU877" s="4"/>
      <c r="BV877" s="1"/>
      <c r="BW877" s="3"/>
      <c r="BX877" s="4"/>
      <c r="BY877" s="5"/>
      <c r="BZ877" s="5"/>
      <c r="CA877" s="5"/>
      <c r="CB877" s="5"/>
      <c r="CC877" s="5"/>
      <c r="CD877" s="43"/>
    </row>
    <row r="878" spans="1:82" ht="15" customHeight="1" x14ac:dyDescent="0.25">
      <c r="A878" s="8"/>
      <c r="B878" s="5"/>
      <c r="C878" s="5"/>
      <c r="D878" s="5"/>
      <c r="E878" s="5"/>
      <c r="F878" s="94" t="str">
        <f t="shared" si="139"/>
        <v/>
      </c>
      <c r="G878" s="94" t="str">
        <f t="shared" si="140"/>
        <v/>
      </c>
      <c r="H878" s="127" t="str">
        <f>IF(A878&lt;&gt;"",IF(MID(C878,1,1)="c",$AS$26,IF(MID(C878,1,1)="r",$AS$41,IF(MID(C878,1,1)="p",#REF!,#REF!))),"")</f>
        <v/>
      </c>
      <c r="I878" s="92" t="str">
        <f t="shared" si="141"/>
        <v/>
      </c>
      <c r="J878" s="92" t="str">
        <f t="shared" si="142"/>
        <v/>
      </c>
      <c r="K878" s="92" t="str">
        <f t="shared" si="143"/>
        <v/>
      </c>
      <c r="L878" s="92" t="str">
        <f t="shared" si="144"/>
        <v/>
      </c>
      <c r="M878" s="95" t="str">
        <f>IF(A878&lt;&gt;"",IF(MID(C878,1,1)="c",SigmaEpsConcrete(I878,$AN$30:$AN$33,$AR$30:$AR$33,$AS$26,$AS$27,$AS$28,$AQ$20,$AU$19),""),"")</f>
        <v/>
      </c>
      <c r="N878" s="95" t="str">
        <f>IF(A878&lt;&gt;"",IF(MID(C878,1,1)="r",SigmaEpsReinf(J878,$AS$42:$AS$43,$AS$41,$AS$39,$AS$40,$AQ$38),""),"")</f>
        <v/>
      </c>
      <c r="Q878" s="92" t="str">
        <f t="shared" si="146"/>
        <v/>
      </c>
      <c r="R878" s="92" t="str">
        <f t="shared" si="147"/>
        <v/>
      </c>
      <c r="U878" s="5"/>
      <c r="V878" s="5"/>
      <c r="W878" s="94" t="str">
        <f t="shared" si="145"/>
        <v/>
      </c>
      <c r="X878" s="94" t="str">
        <f t="shared" si="148"/>
        <v/>
      </c>
      <c r="Y878" s="5"/>
      <c r="BK878" s="8"/>
      <c r="BL878" s="5"/>
      <c r="BM878" s="5"/>
      <c r="BN878" s="5"/>
      <c r="BO878" s="5"/>
      <c r="BP878" s="1"/>
      <c r="BQ878" s="1"/>
      <c r="BR878" s="1"/>
      <c r="BS878" s="1"/>
      <c r="BT878" s="1"/>
      <c r="BU878" s="4"/>
      <c r="BV878" s="1"/>
      <c r="BW878" s="3"/>
      <c r="BX878" s="4"/>
      <c r="BY878" s="5"/>
      <c r="BZ878" s="5"/>
      <c r="CA878" s="5"/>
      <c r="CB878" s="5"/>
      <c r="CC878" s="5"/>
      <c r="CD878" s="43"/>
    </row>
    <row r="879" spans="1:82" ht="15" customHeight="1" x14ac:dyDescent="0.25">
      <c r="A879" s="8"/>
      <c r="B879" s="5"/>
      <c r="C879" s="5"/>
      <c r="D879" s="5"/>
      <c r="E879" s="5"/>
      <c r="F879" s="94" t="str">
        <f t="shared" si="139"/>
        <v/>
      </c>
      <c r="G879" s="94" t="str">
        <f t="shared" si="140"/>
        <v/>
      </c>
      <c r="H879" s="127" t="str">
        <f>IF(A879&lt;&gt;"",IF(MID(C879,1,1)="c",$AS$26,IF(MID(C879,1,1)="r",$AS$41,IF(MID(C879,1,1)="p",#REF!,#REF!))),"")</f>
        <v/>
      </c>
      <c r="I879" s="92" t="str">
        <f t="shared" si="141"/>
        <v/>
      </c>
      <c r="J879" s="92" t="str">
        <f t="shared" si="142"/>
        <v/>
      </c>
      <c r="K879" s="92" t="str">
        <f t="shared" si="143"/>
        <v/>
      </c>
      <c r="L879" s="92" t="str">
        <f t="shared" si="144"/>
        <v/>
      </c>
      <c r="M879" s="95" t="str">
        <f>IF(A879&lt;&gt;"",IF(MID(C879,1,1)="c",SigmaEpsConcrete(I879,$AN$30:$AN$33,$AR$30:$AR$33,$AS$26,$AS$27,$AS$28,$AQ$20,$AU$19),""),"")</f>
        <v/>
      </c>
      <c r="N879" s="95" t="str">
        <f>IF(A879&lt;&gt;"",IF(MID(C879,1,1)="r",SigmaEpsReinf(J879,$AS$42:$AS$43,$AS$41,$AS$39,$AS$40,$AQ$38),""),"")</f>
        <v/>
      </c>
      <c r="Q879" s="92" t="str">
        <f t="shared" si="146"/>
        <v/>
      </c>
      <c r="R879" s="92" t="str">
        <f t="shared" si="147"/>
        <v/>
      </c>
      <c r="U879" s="5"/>
      <c r="V879" s="5"/>
      <c r="W879" s="94" t="str">
        <f t="shared" si="145"/>
        <v/>
      </c>
      <c r="X879" s="94" t="str">
        <f t="shared" si="148"/>
        <v/>
      </c>
      <c r="Y879" s="5"/>
      <c r="BK879" s="8"/>
      <c r="BL879" s="5"/>
      <c r="BM879" s="5"/>
      <c r="BN879" s="5"/>
      <c r="BO879" s="5"/>
      <c r="BP879" s="1"/>
      <c r="BQ879" s="1"/>
      <c r="BR879" s="1"/>
      <c r="BS879" s="1"/>
      <c r="BT879" s="1"/>
      <c r="BU879" s="4"/>
      <c r="BV879" s="1"/>
      <c r="BW879" s="3"/>
      <c r="BX879" s="4"/>
      <c r="BY879" s="5"/>
      <c r="BZ879" s="5"/>
      <c r="CA879" s="5"/>
      <c r="CB879" s="5"/>
      <c r="CC879" s="5"/>
      <c r="CD879" s="43"/>
    </row>
    <row r="880" spans="1:82" ht="15" customHeight="1" x14ac:dyDescent="0.25">
      <c r="A880" s="8"/>
      <c r="B880" s="5"/>
      <c r="C880" s="5"/>
      <c r="D880" s="5"/>
      <c r="E880" s="5"/>
      <c r="F880" s="94" t="str">
        <f t="shared" si="139"/>
        <v/>
      </c>
      <c r="G880" s="94" t="str">
        <f t="shared" si="140"/>
        <v/>
      </c>
      <c r="H880" s="127" t="str">
        <f>IF(A880&lt;&gt;"",IF(MID(C880,1,1)="c",$AS$26,IF(MID(C880,1,1)="r",$AS$41,IF(MID(C880,1,1)="p",#REF!,#REF!))),"")</f>
        <v/>
      </c>
      <c r="I880" s="92" t="str">
        <f t="shared" si="141"/>
        <v/>
      </c>
      <c r="J880" s="92" t="str">
        <f t="shared" si="142"/>
        <v/>
      </c>
      <c r="K880" s="92" t="str">
        <f t="shared" si="143"/>
        <v/>
      </c>
      <c r="L880" s="92" t="str">
        <f t="shared" si="144"/>
        <v/>
      </c>
      <c r="M880" s="95" t="str">
        <f>IF(A880&lt;&gt;"",IF(MID(C880,1,1)="c",SigmaEpsConcrete(I880,$AN$30:$AN$33,$AR$30:$AR$33,$AS$26,$AS$27,$AS$28,$AQ$20,$AU$19),""),"")</f>
        <v/>
      </c>
      <c r="N880" s="95" t="str">
        <f>IF(A880&lt;&gt;"",IF(MID(C880,1,1)="r",SigmaEpsReinf(J880,$AS$42:$AS$43,$AS$41,$AS$39,$AS$40,$AQ$38),""),"")</f>
        <v/>
      </c>
      <c r="Q880" s="92" t="str">
        <f t="shared" si="146"/>
        <v/>
      </c>
      <c r="R880" s="92" t="str">
        <f t="shared" si="147"/>
        <v/>
      </c>
      <c r="U880" s="5"/>
      <c r="V880" s="5"/>
      <c r="W880" s="94" t="str">
        <f t="shared" si="145"/>
        <v/>
      </c>
      <c r="X880" s="94" t="str">
        <f t="shared" si="148"/>
        <v/>
      </c>
      <c r="Y880" s="5"/>
      <c r="BK880" s="8"/>
      <c r="BL880" s="5"/>
      <c r="BM880" s="5"/>
      <c r="BN880" s="5"/>
      <c r="BO880" s="5"/>
      <c r="BP880" s="1"/>
      <c r="BQ880" s="1"/>
      <c r="BR880" s="1"/>
      <c r="BS880" s="1"/>
      <c r="BT880" s="1"/>
      <c r="BU880" s="4"/>
      <c r="BV880" s="1"/>
      <c r="BW880" s="3"/>
      <c r="BX880" s="4"/>
      <c r="BY880" s="5"/>
      <c r="BZ880" s="5"/>
      <c r="CA880" s="5"/>
      <c r="CB880" s="5"/>
      <c r="CC880" s="5"/>
      <c r="CD880" s="43"/>
    </row>
    <row r="881" spans="1:82" ht="15" customHeight="1" x14ac:dyDescent="0.25">
      <c r="A881" s="8"/>
      <c r="B881" s="5"/>
      <c r="C881" s="5"/>
      <c r="D881" s="5"/>
      <c r="E881" s="5"/>
      <c r="F881" s="94" t="str">
        <f t="shared" si="139"/>
        <v/>
      </c>
      <c r="G881" s="94" t="str">
        <f t="shared" si="140"/>
        <v/>
      </c>
      <c r="H881" s="127" t="str">
        <f>IF(A881&lt;&gt;"",IF(MID(C881,1,1)="c",$AS$26,IF(MID(C881,1,1)="r",$AS$41,IF(MID(C881,1,1)="p",#REF!,#REF!))),"")</f>
        <v/>
      </c>
      <c r="I881" s="92" t="str">
        <f t="shared" si="141"/>
        <v/>
      </c>
      <c r="J881" s="92" t="str">
        <f t="shared" si="142"/>
        <v/>
      </c>
      <c r="K881" s="92" t="str">
        <f t="shared" si="143"/>
        <v/>
      </c>
      <c r="L881" s="92" t="str">
        <f t="shared" si="144"/>
        <v/>
      </c>
      <c r="M881" s="95" t="str">
        <f>IF(A881&lt;&gt;"",IF(MID(C881,1,1)="c",SigmaEpsConcrete(I881,$AN$30:$AN$33,$AR$30:$AR$33,$AS$26,$AS$27,$AS$28,$AQ$20,$AU$19),""),"")</f>
        <v/>
      </c>
      <c r="N881" s="95" t="str">
        <f>IF(A881&lt;&gt;"",IF(MID(C881,1,1)="r",SigmaEpsReinf(J881,$AS$42:$AS$43,$AS$41,$AS$39,$AS$40,$AQ$38),""),"")</f>
        <v/>
      </c>
      <c r="Q881" s="92" t="str">
        <f t="shared" si="146"/>
        <v/>
      </c>
      <c r="R881" s="92" t="str">
        <f t="shared" si="147"/>
        <v/>
      </c>
      <c r="U881" s="5"/>
      <c r="V881" s="5"/>
      <c r="W881" s="94" t="str">
        <f t="shared" si="145"/>
        <v/>
      </c>
      <c r="X881" s="94" t="str">
        <f t="shared" si="148"/>
        <v/>
      </c>
      <c r="Y881" s="5"/>
      <c r="BK881" s="8"/>
      <c r="BL881" s="5"/>
      <c r="BM881" s="5"/>
      <c r="BN881" s="5"/>
      <c r="BO881" s="5"/>
      <c r="BP881" s="1"/>
      <c r="BQ881" s="1"/>
      <c r="BR881" s="1"/>
      <c r="BS881" s="1"/>
      <c r="BT881" s="1"/>
      <c r="BU881" s="4"/>
      <c r="BV881" s="1"/>
      <c r="BW881" s="3"/>
      <c r="BX881" s="4"/>
      <c r="BY881" s="5"/>
      <c r="BZ881" s="5"/>
      <c r="CA881" s="5"/>
      <c r="CB881" s="5"/>
      <c r="CC881" s="5"/>
      <c r="CD881" s="43"/>
    </row>
    <row r="882" spans="1:82" ht="15" customHeight="1" x14ac:dyDescent="0.25">
      <c r="A882" s="8"/>
      <c r="B882" s="5"/>
      <c r="C882" s="5"/>
      <c r="D882" s="5"/>
      <c r="E882" s="5"/>
      <c r="F882" s="94" t="str">
        <f t="shared" si="139"/>
        <v/>
      </c>
      <c r="G882" s="94" t="str">
        <f t="shared" si="140"/>
        <v/>
      </c>
      <c r="H882" s="127" t="str">
        <f>IF(A882&lt;&gt;"",IF(MID(C882,1,1)="c",$AS$26,IF(MID(C882,1,1)="r",$AS$41,IF(MID(C882,1,1)="p",#REF!,#REF!))),"")</f>
        <v/>
      </c>
      <c r="I882" s="92" t="str">
        <f t="shared" si="141"/>
        <v/>
      </c>
      <c r="J882" s="92" t="str">
        <f t="shared" si="142"/>
        <v/>
      </c>
      <c r="K882" s="92" t="str">
        <f t="shared" si="143"/>
        <v/>
      </c>
      <c r="L882" s="92" t="str">
        <f t="shared" si="144"/>
        <v/>
      </c>
      <c r="M882" s="95" t="str">
        <f>IF(A882&lt;&gt;"",IF(MID(C882,1,1)="c",SigmaEpsConcrete(I882,$AN$30:$AN$33,$AR$30:$AR$33,$AS$26,$AS$27,$AS$28,$AQ$20,$AU$19),""),"")</f>
        <v/>
      </c>
      <c r="N882" s="95" t="str">
        <f>IF(A882&lt;&gt;"",IF(MID(C882,1,1)="r",SigmaEpsReinf(J882,$AS$42:$AS$43,$AS$41,$AS$39,$AS$40,$AQ$38),""),"")</f>
        <v/>
      </c>
      <c r="Q882" s="92" t="str">
        <f t="shared" si="146"/>
        <v/>
      </c>
      <c r="R882" s="92" t="str">
        <f t="shared" si="147"/>
        <v/>
      </c>
      <c r="U882" s="5"/>
      <c r="V882" s="5"/>
      <c r="W882" s="94" t="str">
        <f t="shared" si="145"/>
        <v/>
      </c>
      <c r="X882" s="94" t="str">
        <f t="shared" si="148"/>
        <v/>
      </c>
      <c r="Y882" s="5"/>
      <c r="BK882" s="8"/>
      <c r="BL882" s="5"/>
      <c r="BM882" s="5"/>
      <c r="BN882" s="5"/>
      <c r="BO882" s="5"/>
      <c r="BP882" s="1"/>
      <c r="BQ882" s="1"/>
      <c r="BR882" s="1"/>
      <c r="BS882" s="1"/>
      <c r="BT882" s="1"/>
      <c r="BU882" s="4"/>
      <c r="BV882" s="1"/>
      <c r="BW882" s="3"/>
      <c r="BX882" s="4"/>
      <c r="BY882" s="5"/>
      <c r="BZ882" s="5"/>
      <c r="CA882" s="5"/>
      <c r="CB882" s="5"/>
      <c r="CC882" s="5"/>
      <c r="CD882" s="43"/>
    </row>
    <row r="883" spans="1:82" ht="15" customHeight="1" x14ac:dyDescent="0.25">
      <c r="A883" s="8"/>
      <c r="B883" s="5"/>
      <c r="C883" s="5"/>
      <c r="D883" s="5"/>
      <c r="E883" s="5"/>
      <c r="F883" s="94" t="str">
        <f t="shared" si="139"/>
        <v/>
      </c>
      <c r="G883" s="94" t="str">
        <f t="shared" si="140"/>
        <v/>
      </c>
      <c r="H883" s="127" t="str">
        <f>IF(A883&lt;&gt;"",IF(MID(C883,1,1)="c",$AS$26,IF(MID(C883,1,1)="r",$AS$41,IF(MID(C883,1,1)="p",#REF!,#REF!))),"")</f>
        <v/>
      </c>
      <c r="I883" s="92" t="str">
        <f t="shared" si="141"/>
        <v/>
      </c>
      <c r="J883" s="92" t="str">
        <f t="shared" si="142"/>
        <v/>
      </c>
      <c r="K883" s="92" t="str">
        <f t="shared" si="143"/>
        <v/>
      </c>
      <c r="L883" s="92" t="str">
        <f t="shared" si="144"/>
        <v/>
      </c>
      <c r="M883" s="95" t="str">
        <f>IF(A883&lt;&gt;"",IF(MID(C883,1,1)="c",SigmaEpsConcrete(I883,$AN$30:$AN$33,$AR$30:$AR$33,$AS$26,$AS$27,$AS$28,$AQ$20,$AU$19),""),"")</f>
        <v/>
      </c>
      <c r="N883" s="95" t="str">
        <f>IF(A883&lt;&gt;"",IF(MID(C883,1,1)="r",SigmaEpsReinf(J883,$AS$42:$AS$43,$AS$41,$AS$39,$AS$40,$AQ$38),""),"")</f>
        <v/>
      </c>
      <c r="Q883" s="92" t="str">
        <f t="shared" si="146"/>
        <v/>
      </c>
      <c r="R883" s="92" t="str">
        <f t="shared" si="147"/>
        <v/>
      </c>
      <c r="U883" s="5"/>
      <c r="V883" s="5"/>
      <c r="W883" s="94" t="str">
        <f t="shared" si="145"/>
        <v/>
      </c>
      <c r="X883" s="94" t="str">
        <f t="shared" si="148"/>
        <v/>
      </c>
      <c r="Y883" s="5"/>
      <c r="BK883" s="8"/>
      <c r="BL883" s="5"/>
      <c r="BM883" s="5"/>
      <c r="BN883" s="5"/>
      <c r="BO883" s="5"/>
      <c r="BP883" s="1"/>
      <c r="BQ883" s="1"/>
      <c r="BR883" s="1"/>
      <c r="BS883" s="1"/>
      <c r="BT883" s="1"/>
      <c r="BU883" s="4"/>
      <c r="BV883" s="1"/>
      <c r="BW883" s="3"/>
      <c r="BX883" s="4"/>
      <c r="BY883" s="5"/>
      <c r="BZ883" s="5"/>
      <c r="CA883" s="5"/>
      <c r="CB883" s="5"/>
      <c r="CC883" s="5"/>
      <c r="CD883" s="43"/>
    </row>
    <row r="884" spans="1:82" ht="15" customHeight="1" x14ac:dyDescent="0.25">
      <c r="A884" s="8"/>
      <c r="B884" s="5"/>
      <c r="C884" s="5"/>
      <c r="D884" s="5"/>
      <c r="E884" s="5"/>
      <c r="F884" s="94" t="str">
        <f t="shared" si="139"/>
        <v/>
      </c>
      <c r="G884" s="94" t="str">
        <f t="shared" si="140"/>
        <v/>
      </c>
      <c r="H884" s="127" t="str">
        <f>IF(A884&lt;&gt;"",IF(MID(C884,1,1)="c",$AS$26,IF(MID(C884,1,1)="r",$AS$41,IF(MID(C884,1,1)="p",#REF!,#REF!))),"")</f>
        <v/>
      </c>
      <c r="I884" s="92" t="str">
        <f t="shared" si="141"/>
        <v/>
      </c>
      <c r="J884" s="92" t="str">
        <f t="shared" si="142"/>
        <v/>
      </c>
      <c r="K884" s="92" t="str">
        <f t="shared" si="143"/>
        <v/>
      </c>
      <c r="L884" s="92" t="str">
        <f t="shared" si="144"/>
        <v/>
      </c>
      <c r="M884" s="95" t="str">
        <f>IF(A884&lt;&gt;"",IF(MID(C884,1,1)="c",SigmaEpsConcrete(I884,$AN$30:$AN$33,$AR$30:$AR$33,$AS$26,$AS$27,$AS$28,$AQ$20,$AU$19),""),"")</f>
        <v/>
      </c>
      <c r="N884" s="95" t="str">
        <f>IF(A884&lt;&gt;"",IF(MID(C884,1,1)="r",SigmaEpsReinf(J884,$AS$42:$AS$43,$AS$41,$AS$39,$AS$40,$AQ$38),""),"")</f>
        <v/>
      </c>
      <c r="Q884" s="92" t="str">
        <f t="shared" si="146"/>
        <v/>
      </c>
      <c r="R884" s="92" t="str">
        <f t="shared" si="147"/>
        <v/>
      </c>
      <c r="U884" s="5"/>
      <c r="V884" s="5"/>
      <c r="W884" s="94" t="str">
        <f t="shared" si="145"/>
        <v/>
      </c>
      <c r="X884" s="94" t="str">
        <f t="shared" si="148"/>
        <v/>
      </c>
      <c r="Y884" s="5"/>
      <c r="BK884" s="8"/>
      <c r="BL884" s="5"/>
      <c r="BM884" s="5"/>
      <c r="BN884" s="5"/>
      <c r="BO884" s="5"/>
      <c r="BP884" s="1"/>
      <c r="BQ884" s="1"/>
      <c r="BR884" s="1"/>
      <c r="BS884" s="1"/>
      <c r="BT884" s="1"/>
      <c r="BU884" s="4"/>
      <c r="BV884" s="1"/>
      <c r="BW884" s="3"/>
      <c r="BX884" s="4"/>
      <c r="BY884" s="5"/>
      <c r="BZ884" s="5"/>
      <c r="CA884" s="5"/>
      <c r="CB884" s="5"/>
      <c r="CC884" s="5"/>
      <c r="CD884" s="43"/>
    </row>
    <row r="885" spans="1:82" ht="15" customHeight="1" x14ac:dyDescent="0.25">
      <c r="A885" s="8"/>
      <c r="B885" s="5"/>
      <c r="C885" s="5"/>
      <c r="D885" s="5"/>
      <c r="E885" s="5"/>
      <c r="F885" s="94" t="str">
        <f t="shared" si="139"/>
        <v/>
      </c>
      <c r="G885" s="94" t="str">
        <f t="shared" si="140"/>
        <v/>
      </c>
      <c r="H885" s="127" t="str">
        <f>IF(A885&lt;&gt;"",IF(MID(C885,1,1)="c",$AS$26,IF(MID(C885,1,1)="r",$AS$41,IF(MID(C885,1,1)="p",#REF!,#REF!))),"")</f>
        <v/>
      </c>
      <c r="I885" s="92" t="str">
        <f t="shared" si="141"/>
        <v/>
      </c>
      <c r="J885" s="92" t="str">
        <f t="shared" si="142"/>
        <v/>
      </c>
      <c r="K885" s="92" t="str">
        <f t="shared" si="143"/>
        <v/>
      </c>
      <c r="L885" s="92" t="str">
        <f t="shared" si="144"/>
        <v/>
      </c>
      <c r="M885" s="95" t="str">
        <f>IF(A885&lt;&gt;"",IF(MID(C885,1,1)="c",SigmaEpsConcrete(I885,$AN$30:$AN$33,$AR$30:$AR$33,$AS$26,$AS$27,$AS$28,$AQ$20,$AU$19),""),"")</f>
        <v/>
      </c>
      <c r="N885" s="95" t="str">
        <f>IF(A885&lt;&gt;"",IF(MID(C885,1,1)="r",SigmaEpsReinf(J885,$AS$42:$AS$43,$AS$41,$AS$39,$AS$40,$AQ$38),""),"")</f>
        <v/>
      </c>
      <c r="Q885" s="92" t="str">
        <f t="shared" si="146"/>
        <v/>
      </c>
      <c r="R885" s="92" t="str">
        <f t="shared" si="147"/>
        <v/>
      </c>
      <c r="U885" s="5"/>
      <c r="V885" s="5"/>
      <c r="W885" s="94" t="str">
        <f t="shared" si="145"/>
        <v/>
      </c>
      <c r="X885" s="94" t="str">
        <f t="shared" si="148"/>
        <v/>
      </c>
      <c r="Y885" s="5"/>
      <c r="BK885" s="8"/>
      <c r="BL885" s="5"/>
      <c r="BM885" s="5"/>
      <c r="BN885" s="5"/>
      <c r="BO885" s="5"/>
      <c r="BP885" s="1"/>
      <c r="BQ885" s="1"/>
      <c r="BR885" s="1"/>
      <c r="BS885" s="1"/>
      <c r="BT885" s="1"/>
      <c r="BU885" s="4"/>
      <c r="BV885" s="1"/>
      <c r="BW885" s="3"/>
      <c r="BX885" s="4"/>
      <c r="BY885" s="5"/>
      <c r="BZ885" s="5"/>
      <c r="CA885" s="5"/>
      <c r="CB885" s="5"/>
      <c r="CC885" s="5"/>
      <c r="CD885" s="43"/>
    </row>
    <row r="886" spans="1:82" ht="15" customHeight="1" x14ac:dyDescent="0.25">
      <c r="A886" s="8"/>
      <c r="B886" s="5"/>
      <c r="C886" s="5"/>
      <c r="D886" s="5"/>
      <c r="E886" s="5"/>
      <c r="F886" s="94" t="str">
        <f t="shared" si="139"/>
        <v/>
      </c>
      <c r="G886" s="94" t="str">
        <f t="shared" si="140"/>
        <v/>
      </c>
      <c r="H886" s="127" t="str">
        <f>IF(A886&lt;&gt;"",IF(MID(C886,1,1)="c",$AS$26,IF(MID(C886,1,1)="r",$AS$41,IF(MID(C886,1,1)="p",#REF!,#REF!))),"")</f>
        <v/>
      </c>
      <c r="I886" s="92" t="str">
        <f t="shared" si="141"/>
        <v/>
      </c>
      <c r="J886" s="92" t="str">
        <f t="shared" si="142"/>
        <v/>
      </c>
      <c r="K886" s="92" t="str">
        <f t="shared" si="143"/>
        <v/>
      </c>
      <c r="L886" s="92" t="str">
        <f t="shared" si="144"/>
        <v/>
      </c>
      <c r="M886" s="95" t="str">
        <f>IF(A886&lt;&gt;"",IF(MID(C886,1,1)="c",SigmaEpsConcrete(I886,$AN$30:$AN$33,$AR$30:$AR$33,$AS$26,$AS$27,$AS$28,$AQ$20,$AU$19),""),"")</f>
        <v/>
      </c>
      <c r="N886" s="95" t="str">
        <f>IF(A886&lt;&gt;"",IF(MID(C886,1,1)="r",SigmaEpsReinf(J886,$AS$42:$AS$43,$AS$41,$AS$39,$AS$40,$AQ$38),""),"")</f>
        <v/>
      </c>
      <c r="Q886" s="92" t="str">
        <f t="shared" si="146"/>
        <v/>
      </c>
      <c r="R886" s="92" t="str">
        <f t="shared" si="147"/>
        <v/>
      </c>
      <c r="U886" s="5"/>
      <c r="V886" s="5"/>
      <c r="W886" s="94" t="str">
        <f t="shared" si="145"/>
        <v/>
      </c>
      <c r="X886" s="94" t="str">
        <f t="shared" si="148"/>
        <v/>
      </c>
      <c r="Y886" s="5"/>
      <c r="BK886" s="8"/>
      <c r="BL886" s="5"/>
      <c r="BM886" s="5"/>
      <c r="BN886" s="5"/>
      <c r="BO886" s="5"/>
      <c r="BP886" s="1"/>
      <c r="BQ886" s="1"/>
      <c r="BR886" s="1"/>
      <c r="BS886" s="1"/>
      <c r="BT886" s="1"/>
      <c r="BU886" s="4"/>
      <c r="BV886" s="1"/>
      <c r="BW886" s="3"/>
      <c r="BX886" s="4"/>
      <c r="BY886" s="5"/>
      <c r="BZ886" s="5"/>
      <c r="CA886" s="5"/>
      <c r="CB886" s="5"/>
      <c r="CC886" s="5"/>
      <c r="CD886" s="43"/>
    </row>
    <row r="887" spans="1:82" ht="15" customHeight="1" x14ac:dyDescent="0.25">
      <c r="A887" s="8"/>
      <c r="B887" s="5"/>
      <c r="C887" s="5"/>
      <c r="D887" s="5"/>
      <c r="E887" s="5"/>
      <c r="F887" s="94" t="str">
        <f t="shared" si="139"/>
        <v/>
      </c>
      <c r="G887" s="94" t="str">
        <f t="shared" si="140"/>
        <v/>
      </c>
      <c r="H887" s="127" t="str">
        <f>IF(A887&lt;&gt;"",IF(MID(C887,1,1)="c",$AS$26,IF(MID(C887,1,1)="r",$AS$41,IF(MID(C887,1,1)="p",#REF!,#REF!))),"")</f>
        <v/>
      </c>
      <c r="I887" s="92" t="str">
        <f t="shared" si="141"/>
        <v/>
      </c>
      <c r="J887" s="92" t="str">
        <f t="shared" si="142"/>
        <v/>
      </c>
      <c r="K887" s="92" t="str">
        <f t="shared" si="143"/>
        <v/>
      </c>
      <c r="L887" s="92" t="str">
        <f t="shared" si="144"/>
        <v/>
      </c>
      <c r="M887" s="95" t="str">
        <f>IF(A887&lt;&gt;"",IF(MID(C887,1,1)="c",SigmaEpsConcrete(I887,$AN$30:$AN$33,$AR$30:$AR$33,$AS$26,$AS$27,$AS$28,$AQ$20,$AU$19),""),"")</f>
        <v/>
      </c>
      <c r="N887" s="95" t="str">
        <f>IF(A887&lt;&gt;"",IF(MID(C887,1,1)="r",SigmaEpsReinf(J887,$AS$42:$AS$43,$AS$41,$AS$39,$AS$40,$AQ$38),""),"")</f>
        <v/>
      </c>
      <c r="Q887" s="92" t="str">
        <f t="shared" si="146"/>
        <v/>
      </c>
      <c r="R887" s="92" t="str">
        <f t="shared" si="147"/>
        <v/>
      </c>
      <c r="U887" s="5"/>
      <c r="V887" s="5"/>
      <c r="W887" s="94" t="str">
        <f t="shared" si="145"/>
        <v/>
      </c>
      <c r="X887" s="94" t="str">
        <f t="shared" si="148"/>
        <v/>
      </c>
      <c r="Y887" s="5"/>
      <c r="BK887" s="8"/>
      <c r="BL887" s="5"/>
      <c r="BM887" s="5"/>
      <c r="BN887" s="5"/>
      <c r="BO887" s="5"/>
      <c r="BP887" s="1"/>
      <c r="BQ887" s="1"/>
      <c r="BR887" s="1"/>
      <c r="BS887" s="1"/>
      <c r="BT887" s="1"/>
      <c r="BU887" s="4"/>
      <c r="BV887" s="1"/>
      <c r="BW887" s="3"/>
      <c r="BX887" s="4"/>
      <c r="BY887" s="5"/>
      <c r="BZ887" s="5"/>
      <c r="CA887" s="5"/>
      <c r="CB887" s="5"/>
      <c r="CC887" s="5"/>
      <c r="CD887" s="43"/>
    </row>
    <row r="888" spans="1:82" ht="15" customHeight="1" x14ac:dyDescent="0.25">
      <c r="A888" s="8"/>
      <c r="B888" s="5"/>
      <c r="C888" s="5"/>
      <c r="D888" s="5"/>
      <c r="E888" s="5"/>
      <c r="F888" s="94" t="str">
        <f t="shared" si="139"/>
        <v/>
      </c>
      <c r="G888" s="94" t="str">
        <f t="shared" si="140"/>
        <v/>
      </c>
      <c r="H888" s="127" t="str">
        <f>IF(A888&lt;&gt;"",IF(MID(C888,1,1)="c",$AS$26,IF(MID(C888,1,1)="r",$AS$41,IF(MID(C888,1,1)="p",#REF!,#REF!))),"")</f>
        <v/>
      </c>
      <c r="I888" s="92" t="str">
        <f t="shared" si="141"/>
        <v/>
      </c>
      <c r="J888" s="92" t="str">
        <f t="shared" si="142"/>
        <v/>
      </c>
      <c r="K888" s="92" t="str">
        <f t="shared" si="143"/>
        <v/>
      </c>
      <c r="L888" s="92" t="str">
        <f t="shared" si="144"/>
        <v/>
      </c>
      <c r="M888" s="95" t="str">
        <f>IF(A888&lt;&gt;"",IF(MID(C888,1,1)="c",SigmaEpsConcrete(I888,$AN$30:$AN$33,$AR$30:$AR$33,$AS$26,$AS$27,$AS$28,$AQ$20,$AU$19),""),"")</f>
        <v/>
      </c>
      <c r="N888" s="95" t="str">
        <f>IF(A888&lt;&gt;"",IF(MID(C888,1,1)="r",SigmaEpsReinf(J888,$AS$42:$AS$43,$AS$41,$AS$39,$AS$40,$AQ$38),""),"")</f>
        <v/>
      </c>
      <c r="Q888" s="92" t="str">
        <f t="shared" si="146"/>
        <v/>
      </c>
      <c r="R888" s="92" t="str">
        <f t="shared" si="147"/>
        <v/>
      </c>
      <c r="U888" s="5"/>
      <c r="V888" s="5"/>
      <c r="W888" s="94" t="str">
        <f t="shared" si="145"/>
        <v/>
      </c>
      <c r="X888" s="94" t="str">
        <f t="shared" si="148"/>
        <v/>
      </c>
      <c r="Y888" s="5"/>
      <c r="BK888" s="8"/>
      <c r="BL888" s="5"/>
      <c r="BM888" s="5"/>
      <c r="BN888" s="5"/>
      <c r="BO888" s="5"/>
      <c r="BP888" s="1"/>
      <c r="BQ888" s="1"/>
      <c r="BR888" s="1"/>
      <c r="BS888" s="1"/>
      <c r="BT888" s="1"/>
      <c r="BU888" s="4"/>
      <c r="BV888" s="1"/>
      <c r="BW888" s="3"/>
      <c r="BX888" s="4"/>
      <c r="BY888" s="5"/>
      <c r="BZ888" s="5"/>
      <c r="CA888" s="5"/>
      <c r="CB888" s="5"/>
      <c r="CC888" s="5"/>
      <c r="CD888" s="43"/>
    </row>
    <row r="889" spans="1:82" ht="15" customHeight="1" x14ac:dyDescent="0.25">
      <c r="A889" s="8"/>
      <c r="B889" s="5"/>
      <c r="C889" s="5"/>
      <c r="D889" s="5"/>
      <c r="E889" s="5"/>
      <c r="F889" s="94" t="str">
        <f t="shared" si="139"/>
        <v/>
      </c>
      <c r="G889" s="94" t="str">
        <f t="shared" si="140"/>
        <v/>
      </c>
      <c r="H889" s="127" t="str">
        <f>IF(A889&lt;&gt;"",IF(MID(C889,1,1)="c",$AS$26,IF(MID(C889,1,1)="r",$AS$41,IF(MID(C889,1,1)="p",#REF!,#REF!))),"")</f>
        <v/>
      </c>
      <c r="I889" s="92" t="str">
        <f t="shared" si="141"/>
        <v/>
      </c>
      <c r="J889" s="92" t="str">
        <f t="shared" si="142"/>
        <v/>
      </c>
      <c r="K889" s="92" t="str">
        <f t="shared" si="143"/>
        <v/>
      </c>
      <c r="L889" s="92" t="str">
        <f t="shared" si="144"/>
        <v/>
      </c>
      <c r="M889" s="95" t="str">
        <f>IF(A889&lt;&gt;"",IF(MID(C889,1,1)="c",SigmaEpsConcrete(I889,$AN$30:$AN$33,$AR$30:$AR$33,$AS$26,$AS$27,$AS$28,$AQ$20,$AU$19),""),"")</f>
        <v/>
      </c>
      <c r="N889" s="95" t="str">
        <f>IF(A889&lt;&gt;"",IF(MID(C889,1,1)="r",SigmaEpsReinf(J889,$AS$42:$AS$43,$AS$41,$AS$39,$AS$40,$AQ$38),""),"")</f>
        <v/>
      </c>
      <c r="Q889" s="92" t="str">
        <f t="shared" si="146"/>
        <v/>
      </c>
      <c r="R889" s="92" t="str">
        <f t="shared" si="147"/>
        <v/>
      </c>
      <c r="U889" s="5"/>
      <c r="V889" s="5"/>
      <c r="W889" s="94" t="str">
        <f t="shared" si="145"/>
        <v/>
      </c>
      <c r="X889" s="94" t="str">
        <f t="shared" si="148"/>
        <v/>
      </c>
      <c r="Y889" s="5"/>
      <c r="BK889" s="8"/>
      <c r="BL889" s="5"/>
      <c r="BM889" s="5"/>
      <c r="BN889" s="5"/>
      <c r="BO889" s="5"/>
      <c r="BP889" s="1"/>
      <c r="BQ889" s="1"/>
      <c r="BR889" s="1"/>
      <c r="BS889" s="1"/>
      <c r="BT889" s="1"/>
      <c r="BU889" s="4"/>
      <c r="BV889" s="1"/>
      <c r="BW889" s="3"/>
      <c r="BX889" s="4"/>
      <c r="BY889" s="5"/>
      <c r="BZ889" s="5"/>
      <c r="CA889" s="5"/>
      <c r="CB889" s="5"/>
      <c r="CC889" s="5"/>
      <c r="CD889" s="43"/>
    </row>
    <row r="890" spans="1:82" ht="15" customHeight="1" x14ac:dyDescent="0.25">
      <c r="A890" s="8"/>
      <c r="B890" s="5"/>
      <c r="C890" s="5"/>
      <c r="D890" s="5"/>
      <c r="E890" s="5"/>
      <c r="F890" s="94" t="str">
        <f t="shared" si="139"/>
        <v/>
      </c>
      <c r="G890" s="94" t="str">
        <f t="shared" si="140"/>
        <v/>
      </c>
      <c r="H890" s="127" t="str">
        <f>IF(A890&lt;&gt;"",IF(MID(C890,1,1)="c",$AS$26,IF(MID(C890,1,1)="r",$AS$41,IF(MID(C890,1,1)="p",#REF!,#REF!))),"")</f>
        <v/>
      </c>
      <c r="I890" s="92" t="str">
        <f t="shared" si="141"/>
        <v/>
      </c>
      <c r="J890" s="92" t="str">
        <f t="shared" si="142"/>
        <v/>
      </c>
      <c r="K890" s="92" t="str">
        <f t="shared" si="143"/>
        <v/>
      </c>
      <c r="L890" s="92" t="str">
        <f t="shared" si="144"/>
        <v/>
      </c>
      <c r="M890" s="95" t="str">
        <f>IF(A890&lt;&gt;"",IF(MID(C890,1,1)="c",SigmaEpsConcrete(I890,$AN$30:$AN$33,$AR$30:$AR$33,$AS$26,$AS$27,$AS$28,$AQ$20,$AU$19),""),"")</f>
        <v/>
      </c>
      <c r="N890" s="95" t="str">
        <f>IF(A890&lt;&gt;"",IF(MID(C890,1,1)="r",SigmaEpsReinf(J890,$AS$42:$AS$43,$AS$41,$AS$39,$AS$40,$AQ$38),""),"")</f>
        <v/>
      </c>
      <c r="Q890" s="92" t="str">
        <f t="shared" si="146"/>
        <v/>
      </c>
      <c r="R890" s="92" t="str">
        <f t="shared" si="147"/>
        <v/>
      </c>
      <c r="U890" s="5"/>
      <c r="V890" s="5"/>
      <c r="W890" s="94" t="str">
        <f t="shared" si="145"/>
        <v/>
      </c>
      <c r="X890" s="94" t="str">
        <f t="shared" si="148"/>
        <v/>
      </c>
      <c r="Y890" s="5"/>
      <c r="BK890" s="8"/>
      <c r="BL890" s="5"/>
      <c r="BM890" s="5"/>
      <c r="BN890" s="5"/>
      <c r="BO890" s="5"/>
      <c r="BP890" s="1"/>
      <c r="BQ890" s="1"/>
      <c r="BR890" s="1"/>
      <c r="BS890" s="1"/>
      <c r="BT890" s="1"/>
      <c r="BU890" s="4"/>
      <c r="BV890" s="1"/>
      <c r="BW890" s="3"/>
      <c r="BX890" s="4"/>
      <c r="BY890" s="5"/>
      <c r="BZ890" s="5"/>
      <c r="CA890" s="5"/>
      <c r="CB890" s="5"/>
      <c r="CC890" s="5"/>
      <c r="CD890" s="43"/>
    </row>
    <row r="891" spans="1:82" ht="15" customHeight="1" x14ac:dyDescent="0.25">
      <c r="A891" s="8"/>
      <c r="B891" s="5"/>
      <c r="C891" s="5"/>
      <c r="D891" s="5"/>
      <c r="E891" s="5"/>
      <c r="F891" s="94" t="str">
        <f t="shared" si="139"/>
        <v/>
      </c>
      <c r="G891" s="94" t="str">
        <f t="shared" si="140"/>
        <v/>
      </c>
      <c r="H891" s="127" t="str">
        <f>IF(A891&lt;&gt;"",IF(MID(C891,1,1)="c",$AS$26,IF(MID(C891,1,1)="r",$AS$41,IF(MID(C891,1,1)="p",#REF!,#REF!))),"")</f>
        <v/>
      </c>
      <c r="I891" s="92" t="str">
        <f t="shared" si="141"/>
        <v/>
      </c>
      <c r="J891" s="92" t="str">
        <f t="shared" si="142"/>
        <v/>
      </c>
      <c r="K891" s="92" t="str">
        <f t="shared" si="143"/>
        <v/>
      </c>
      <c r="L891" s="92" t="str">
        <f t="shared" si="144"/>
        <v/>
      </c>
      <c r="M891" s="95" t="str">
        <f>IF(A891&lt;&gt;"",IF(MID(C891,1,1)="c",SigmaEpsConcrete(I891,$AN$30:$AN$33,$AR$30:$AR$33,$AS$26,$AS$27,$AS$28,$AQ$20,$AU$19),""),"")</f>
        <v/>
      </c>
      <c r="N891" s="95" t="str">
        <f>IF(A891&lt;&gt;"",IF(MID(C891,1,1)="r",SigmaEpsReinf(J891,$AS$42:$AS$43,$AS$41,$AS$39,$AS$40,$AQ$38),""),"")</f>
        <v/>
      </c>
      <c r="Q891" s="92" t="str">
        <f t="shared" si="146"/>
        <v/>
      </c>
      <c r="R891" s="92" t="str">
        <f t="shared" si="147"/>
        <v/>
      </c>
      <c r="U891" s="5"/>
      <c r="V891" s="5"/>
      <c r="W891" s="94" t="str">
        <f t="shared" si="145"/>
        <v/>
      </c>
      <c r="X891" s="94" t="str">
        <f t="shared" si="148"/>
        <v/>
      </c>
      <c r="Y891" s="5"/>
      <c r="BK891" s="8"/>
      <c r="BL891" s="5"/>
      <c r="BM891" s="5"/>
      <c r="BN891" s="5"/>
      <c r="BO891" s="5"/>
      <c r="BP891" s="1"/>
      <c r="BQ891" s="1"/>
      <c r="BR891" s="1"/>
      <c r="BS891" s="1"/>
      <c r="BT891" s="1"/>
      <c r="BU891" s="4"/>
      <c r="BV891" s="1"/>
      <c r="BW891" s="3"/>
      <c r="BX891" s="4"/>
      <c r="BY891" s="5"/>
      <c r="BZ891" s="5"/>
      <c r="CA891" s="5"/>
      <c r="CB891" s="5"/>
      <c r="CC891" s="5"/>
      <c r="CD891" s="43"/>
    </row>
    <row r="892" spans="1:82" ht="15" customHeight="1" x14ac:dyDescent="0.25">
      <c r="A892" s="8"/>
      <c r="B892" s="5"/>
      <c r="C892" s="5"/>
      <c r="D892" s="5"/>
      <c r="E892" s="5"/>
      <c r="F892" s="94" t="str">
        <f t="shared" si="139"/>
        <v/>
      </c>
      <c r="G892" s="94" t="str">
        <f t="shared" si="140"/>
        <v/>
      </c>
      <c r="H892" s="127" t="str">
        <f>IF(A892&lt;&gt;"",IF(MID(C892,1,1)="c",$AS$26,IF(MID(C892,1,1)="r",$AS$41,IF(MID(C892,1,1)="p",#REF!,#REF!))),"")</f>
        <v/>
      </c>
      <c r="I892" s="92" t="str">
        <f t="shared" si="141"/>
        <v/>
      </c>
      <c r="J892" s="92" t="str">
        <f t="shared" si="142"/>
        <v/>
      </c>
      <c r="K892" s="92" t="str">
        <f t="shared" si="143"/>
        <v/>
      </c>
      <c r="L892" s="92" t="str">
        <f t="shared" si="144"/>
        <v/>
      </c>
      <c r="M892" s="95" t="str">
        <f>IF(A892&lt;&gt;"",IF(MID(C892,1,1)="c",SigmaEpsConcrete(I892,$AN$30:$AN$33,$AR$30:$AR$33,$AS$26,$AS$27,$AS$28,$AQ$20,$AU$19),""),"")</f>
        <v/>
      </c>
      <c r="N892" s="95" t="str">
        <f>IF(A892&lt;&gt;"",IF(MID(C892,1,1)="r",SigmaEpsReinf(J892,$AS$42:$AS$43,$AS$41,$AS$39,$AS$40,$AQ$38),""),"")</f>
        <v/>
      </c>
      <c r="Q892" s="92" t="str">
        <f t="shared" si="146"/>
        <v/>
      </c>
      <c r="R892" s="92" t="str">
        <f t="shared" si="147"/>
        <v/>
      </c>
      <c r="U892" s="5"/>
      <c r="V892" s="5"/>
      <c r="W892" s="94" t="str">
        <f t="shared" si="145"/>
        <v/>
      </c>
      <c r="X892" s="94" t="str">
        <f t="shared" si="148"/>
        <v/>
      </c>
      <c r="Y892" s="5"/>
      <c r="BK892" s="8"/>
      <c r="BL892" s="5"/>
      <c r="BM892" s="5"/>
      <c r="BN892" s="5"/>
      <c r="BO892" s="5"/>
      <c r="BP892" s="1"/>
      <c r="BQ892" s="1"/>
      <c r="BR892" s="1"/>
      <c r="BS892" s="1"/>
      <c r="BT892" s="1"/>
      <c r="BU892" s="4"/>
      <c r="BV892" s="1"/>
      <c r="BW892" s="3"/>
      <c r="BX892" s="4"/>
      <c r="BY892" s="5"/>
      <c r="BZ892" s="5"/>
      <c r="CA892" s="5"/>
      <c r="CB892" s="5"/>
      <c r="CC892" s="5"/>
      <c r="CD892" s="43"/>
    </row>
    <row r="893" spans="1:82" ht="15" customHeight="1" x14ac:dyDescent="0.25">
      <c r="A893" s="8"/>
      <c r="B893" s="5"/>
      <c r="C893" s="5"/>
      <c r="D893" s="5"/>
      <c r="E893" s="5"/>
      <c r="F893" s="94" t="str">
        <f t="shared" si="139"/>
        <v/>
      </c>
      <c r="G893" s="94" t="str">
        <f t="shared" si="140"/>
        <v/>
      </c>
      <c r="H893" s="127" t="str">
        <f>IF(A893&lt;&gt;"",IF(MID(C893,1,1)="c",$AS$26,IF(MID(C893,1,1)="r",$AS$41,IF(MID(C893,1,1)="p",#REF!,#REF!))),"")</f>
        <v/>
      </c>
      <c r="I893" s="92" t="str">
        <f t="shared" si="141"/>
        <v/>
      </c>
      <c r="J893" s="92" t="str">
        <f t="shared" si="142"/>
        <v/>
      </c>
      <c r="K893" s="92" t="str">
        <f t="shared" si="143"/>
        <v/>
      </c>
      <c r="L893" s="92" t="str">
        <f t="shared" si="144"/>
        <v/>
      </c>
      <c r="M893" s="95" t="str">
        <f>IF(A893&lt;&gt;"",IF(MID(C893,1,1)="c",SigmaEpsConcrete(I893,$AN$30:$AN$33,$AR$30:$AR$33,$AS$26,$AS$27,$AS$28,$AQ$20,$AU$19),""),"")</f>
        <v/>
      </c>
      <c r="N893" s="95" t="str">
        <f>IF(A893&lt;&gt;"",IF(MID(C893,1,1)="r",SigmaEpsReinf(J893,$AS$42:$AS$43,$AS$41,$AS$39,$AS$40,$AQ$38),""),"")</f>
        <v/>
      </c>
      <c r="Q893" s="92" t="str">
        <f t="shared" si="146"/>
        <v/>
      </c>
      <c r="R893" s="92" t="str">
        <f t="shared" si="147"/>
        <v/>
      </c>
      <c r="U893" s="5"/>
      <c r="V893" s="5"/>
      <c r="W893" s="94" t="str">
        <f t="shared" si="145"/>
        <v/>
      </c>
      <c r="X893" s="94" t="str">
        <f t="shared" si="148"/>
        <v/>
      </c>
      <c r="Y893" s="5"/>
      <c r="BK893" s="8"/>
      <c r="BL893" s="5"/>
      <c r="BM893" s="5"/>
      <c r="BN893" s="5"/>
      <c r="BO893" s="5"/>
      <c r="BP893" s="1"/>
      <c r="BQ893" s="1"/>
      <c r="BR893" s="1"/>
      <c r="BS893" s="1"/>
      <c r="BT893" s="1"/>
      <c r="BU893" s="4"/>
      <c r="BV893" s="1"/>
      <c r="BW893" s="3"/>
      <c r="BX893" s="4"/>
      <c r="BY893" s="5"/>
      <c r="BZ893" s="5"/>
      <c r="CA893" s="5"/>
      <c r="CB893" s="5"/>
      <c r="CC893" s="5"/>
      <c r="CD893" s="43"/>
    </row>
    <row r="894" spans="1:82" ht="15" customHeight="1" x14ac:dyDescent="0.25">
      <c r="A894" s="8"/>
      <c r="B894" s="5"/>
      <c r="C894" s="5"/>
      <c r="D894" s="5"/>
      <c r="E894" s="5"/>
      <c r="F894" s="94" t="str">
        <f t="shared" si="139"/>
        <v/>
      </c>
      <c r="G894" s="94" t="str">
        <f t="shared" si="140"/>
        <v/>
      </c>
      <c r="H894" s="127" t="str">
        <f>IF(A894&lt;&gt;"",IF(MID(C894,1,1)="c",$AS$26,IF(MID(C894,1,1)="r",$AS$41,IF(MID(C894,1,1)="p",#REF!,#REF!))),"")</f>
        <v/>
      </c>
      <c r="I894" s="92" t="str">
        <f t="shared" si="141"/>
        <v/>
      </c>
      <c r="J894" s="92" t="str">
        <f t="shared" si="142"/>
        <v/>
      </c>
      <c r="K894" s="92" t="str">
        <f t="shared" si="143"/>
        <v/>
      </c>
      <c r="L894" s="92" t="str">
        <f t="shared" si="144"/>
        <v/>
      </c>
      <c r="M894" s="95" t="str">
        <f>IF(A894&lt;&gt;"",IF(MID(C894,1,1)="c",SigmaEpsConcrete(I894,$AN$30:$AN$33,$AR$30:$AR$33,$AS$26,$AS$27,$AS$28,$AQ$20,$AU$19),""),"")</f>
        <v/>
      </c>
      <c r="N894" s="95" t="str">
        <f>IF(A894&lt;&gt;"",IF(MID(C894,1,1)="r",SigmaEpsReinf(J894,$AS$42:$AS$43,$AS$41,$AS$39,$AS$40,$AQ$38),""),"")</f>
        <v/>
      </c>
      <c r="Q894" s="92" t="str">
        <f t="shared" si="146"/>
        <v/>
      </c>
      <c r="R894" s="92" t="str">
        <f t="shared" si="147"/>
        <v/>
      </c>
      <c r="U894" s="5"/>
      <c r="V894" s="5"/>
      <c r="W894" s="94" t="str">
        <f t="shared" si="145"/>
        <v/>
      </c>
      <c r="X894" s="94" t="str">
        <f t="shared" si="148"/>
        <v/>
      </c>
      <c r="Y894" s="5"/>
      <c r="BK894" s="8"/>
      <c r="BL894" s="5"/>
      <c r="BM894" s="5"/>
      <c r="BN894" s="5"/>
      <c r="BO894" s="5"/>
      <c r="BP894" s="1"/>
      <c r="BQ894" s="1"/>
      <c r="BR894" s="1"/>
      <c r="BS894" s="1"/>
      <c r="BT894" s="1"/>
      <c r="BU894" s="4"/>
      <c r="BV894" s="1"/>
      <c r="BW894" s="3"/>
      <c r="BX894" s="4"/>
      <c r="BY894" s="5"/>
      <c r="BZ894" s="5"/>
      <c r="CA894" s="5"/>
      <c r="CB894" s="5"/>
      <c r="CC894" s="5"/>
      <c r="CD894" s="43"/>
    </row>
    <row r="895" spans="1:82" ht="15" customHeight="1" x14ac:dyDescent="0.25">
      <c r="A895" s="8"/>
      <c r="B895" s="5"/>
      <c r="C895" s="5"/>
      <c r="D895" s="5"/>
      <c r="E895" s="5"/>
      <c r="F895" s="94" t="str">
        <f t="shared" si="139"/>
        <v/>
      </c>
      <c r="G895" s="94" t="str">
        <f t="shared" si="140"/>
        <v/>
      </c>
      <c r="H895" s="127" t="str">
        <f>IF(A895&lt;&gt;"",IF(MID(C895,1,1)="c",$AS$26,IF(MID(C895,1,1)="r",$AS$41,IF(MID(C895,1,1)="p",#REF!,#REF!))),"")</f>
        <v/>
      </c>
      <c r="I895" s="92" t="str">
        <f t="shared" si="141"/>
        <v/>
      </c>
      <c r="J895" s="92" t="str">
        <f t="shared" si="142"/>
        <v/>
      </c>
      <c r="K895" s="92" t="str">
        <f t="shared" si="143"/>
        <v/>
      </c>
      <c r="L895" s="92" t="str">
        <f t="shared" si="144"/>
        <v/>
      </c>
      <c r="M895" s="95" t="str">
        <f>IF(A895&lt;&gt;"",IF(MID(C895,1,1)="c",SigmaEpsConcrete(I895,$AN$30:$AN$33,$AR$30:$AR$33,$AS$26,$AS$27,$AS$28,$AQ$20,$AU$19),""),"")</f>
        <v/>
      </c>
      <c r="N895" s="95" t="str">
        <f>IF(A895&lt;&gt;"",IF(MID(C895,1,1)="r",SigmaEpsReinf(J895,$AS$42:$AS$43,$AS$41,$AS$39,$AS$40,$AQ$38),""),"")</f>
        <v/>
      </c>
      <c r="Q895" s="92" t="str">
        <f t="shared" si="146"/>
        <v/>
      </c>
      <c r="R895" s="92" t="str">
        <f t="shared" si="147"/>
        <v/>
      </c>
      <c r="U895" s="5"/>
      <c r="V895" s="5"/>
      <c r="W895" s="94" t="str">
        <f t="shared" si="145"/>
        <v/>
      </c>
      <c r="X895" s="94" t="str">
        <f t="shared" si="148"/>
        <v/>
      </c>
      <c r="Y895" s="5"/>
      <c r="BK895" s="8"/>
      <c r="BL895" s="5"/>
      <c r="BM895" s="5"/>
      <c r="BN895" s="5"/>
      <c r="BO895" s="5"/>
      <c r="BP895" s="1"/>
      <c r="BQ895" s="1"/>
      <c r="BR895" s="1"/>
      <c r="BS895" s="1"/>
      <c r="BT895" s="1"/>
      <c r="BU895" s="4"/>
      <c r="BV895" s="1"/>
      <c r="BW895" s="3"/>
      <c r="BX895" s="4"/>
      <c r="BY895" s="5"/>
      <c r="BZ895" s="5"/>
      <c r="CA895" s="5"/>
      <c r="CB895" s="5"/>
      <c r="CC895" s="5"/>
      <c r="CD895" s="43"/>
    </row>
    <row r="896" spans="1:82" ht="15" customHeight="1" x14ac:dyDescent="0.25">
      <c r="A896" s="8"/>
      <c r="B896" s="5"/>
      <c r="C896" s="5"/>
      <c r="D896" s="5"/>
      <c r="E896" s="5"/>
      <c r="F896" s="94" t="str">
        <f t="shared" si="139"/>
        <v/>
      </c>
      <c r="G896" s="94" t="str">
        <f t="shared" si="140"/>
        <v/>
      </c>
      <c r="H896" s="127" t="str">
        <f>IF(A896&lt;&gt;"",IF(MID(C896,1,1)="c",$AS$26,IF(MID(C896,1,1)="r",$AS$41,IF(MID(C896,1,1)="p",#REF!,#REF!))),"")</f>
        <v/>
      </c>
      <c r="I896" s="92" t="str">
        <f t="shared" si="141"/>
        <v/>
      </c>
      <c r="J896" s="92" t="str">
        <f t="shared" si="142"/>
        <v/>
      </c>
      <c r="K896" s="92" t="str">
        <f t="shared" si="143"/>
        <v/>
      </c>
      <c r="L896" s="92" t="str">
        <f t="shared" si="144"/>
        <v/>
      </c>
      <c r="M896" s="95" t="str">
        <f>IF(A896&lt;&gt;"",IF(MID(C896,1,1)="c",SigmaEpsConcrete(I896,$AN$30:$AN$33,$AR$30:$AR$33,$AS$26,$AS$27,$AS$28,$AQ$20,$AU$19),""),"")</f>
        <v/>
      </c>
      <c r="N896" s="95" t="str">
        <f>IF(A896&lt;&gt;"",IF(MID(C896,1,1)="r",SigmaEpsReinf(J896,$AS$42:$AS$43,$AS$41,$AS$39,$AS$40,$AQ$38),""),"")</f>
        <v/>
      </c>
      <c r="Q896" s="92" t="str">
        <f t="shared" si="146"/>
        <v/>
      </c>
      <c r="R896" s="92" t="str">
        <f t="shared" si="147"/>
        <v/>
      </c>
      <c r="U896" s="5"/>
      <c r="V896" s="5"/>
      <c r="W896" s="94" t="str">
        <f t="shared" si="145"/>
        <v/>
      </c>
      <c r="X896" s="94" t="str">
        <f t="shared" si="148"/>
        <v/>
      </c>
      <c r="Y896" s="5"/>
      <c r="BK896" s="8"/>
      <c r="BL896" s="5"/>
      <c r="BM896" s="5"/>
      <c r="BN896" s="5"/>
      <c r="BO896" s="5"/>
      <c r="BP896" s="1"/>
      <c r="BQ896" s="1"/>
      <c r="BR896" s="1"/>
      <c r="BS896" s="1"/>
      <c r="BT896" s="1"/>
      <c r="BU896" s="4"/>
      <c r="BV896" s="1"/>
      <c r="BW896" s="3"/>
      <c r="BX896" s="4"/>
      <c r="BY896" s="5"/>
      <c r="BZ896" s="5"/>
      <c r="CA896" s="5"/>
      <c r="CB896" s="5"/>
      <c r="CC896" s="5"/>
      <c r="CD896" s="43"/>
    </row>
    <row r="897" spans="1:82" ht="15" customHeight="1" x14ac:dyDescent="0.25">
      <c r="A897" s="8"/>
      <c r="B897" s="5"/>
      <c r="C897" s="5"/>
      <c r="D897" s="5"/>
      <c r="E897" s="5"/>
      <c r="F897" s="94" t="str">
        <f t="shared" si="139"/>
        <v/>
      </c>
      <c r="G897" s="94" t="str">
        <f t="shared" si="140"/>
        <v/>
      </c>
      <c r="H897" s="127" t="str">
        <f>IF(A897&lt;&gt;"",IF(MID(C897,1,1)="c",$AS$26,IF(MID(C897,1,1)="r",$AS$41,IF(MID(C897,1,1)="p",#REF!,#REF!))),"")</f>
        <v/>
      </c>
      <c r="I897" s="92" t="str">
        <f t="shared" si="141"/>
        <v/>
      </c>
      <c r="J897" s="92" t="str">
        <f t="shared" si="142"/>
        <v/>
      </c>
      <c r="K897" s="92" t="str">
        <f t="shared" si="143"/>
        <v/>
      </c>
      <c r="L897" s="92" t="str">
        <f t="shared" si="144"/>
        <v/>
      </c>
      <c r="M897" s="95" t="str">
        <f>IF(A897&lt;&gt;"",IF(MID(C897,1,1)="c",SigmaEpsConcrete(I897,$AN$30:$AN$33,$AR$30:$AR$33,$AS$26,$AS$27,$AS$28,$AQ$20,$AU$19),""),"")</f>
        <v/>
      </c>
      <c r="N897" s="95" t="str">
        <f>IF(A897&lt;&gt;"",IF(MID(C897,1,1)="r",SigmaEpsReinf(J897,$AS$42:$AS$43,$AS$41,$AS$39,$AS$40,$AQ$38),""),"")</f>
        <v/>
      </c>
      <c r="Q897" s="92" t="str">
        <f t="shared" si="146"/>
        <v/>
      </c>
      <c r="R897" s="92" t="str">
        <f t="shared" si="147"/>
        <v/>
      </c>
      <c r="U897" s="5"/>
      <c r="V897" s="5"/>
      <c r="W897" s="94" t="str">
        <f t="shared" si="145"/>
        <v/>
      </c>
      <c r="X897" s="94" t="str">
        <f t="shared" si="148"/>
        <v/>
      </c>
      <c r="Y897" s="5"/>
      <c r="BK897" s="8"/>
      <c r="BL897" s="5"/>
      <c r="BM897" s="5"/>
      <c r="BN897" s="5"/>
      <c r="BO897" s="5"/>
      <c r="BP897" s="1"/>
      <c r="BQ897" s="1"/>
      <c r="BR897" s="1"/>
      <c r="BS897" s="1"/>
      <c r="BT897" s="1"/>
      <c r="BU897" s="4"/>
      <c r="BV897" s="1"/>
      <c r="BW897" s="3"/>
      <c r="BX897" s="4"/>
      <c r="BY897" s="5"/>
      <c r="BZ897" s="5"/>
      <c r="CA897" s="5"/>
      <c r="CB897" s="5"/>
      <c r="CC897" s="5"/>
      <c r="CD897" s="43"/>
    </row>
    <row r="898" spans="1:82" ht="15" customHeight="1" x14ac:dyDescent="0.25">
      <c r="A898" s="8"/>
      <c r="B898" s="5"/>
      <c r="C898" s="5"/>
      <c r="D898" s="5"/>
      <c r="E898" s="5"/>
      <c r="F898" s="94" t="str">
        <f t="shared" si="139"/>
        <v/>
      </c>
      <c r="G898" s="94" t="str">
        <f t="shared" si="140"/>
        <v/>
      </c>
      <c r="H898" s="127" t="str">
        <f>IF(A898&lt;&gt;"",IF(MID(C898,1,1)="c",$AS$26,IF(MID(C898,1,1)="r",$AS$41,IF(MID(C898,1,1)="p",#REF!,#REF!))),"")</f>
        <v/>
      </c>
      <c r="I898" s="92" t="str">
        <f t="shared" si="141"/>
        <v/>
      </c>
      <c r="J898" s="92" t="str">
        <f t="shared" si="142"/>
        <v/>
      </c>
      <c r="K898" s="92" t="str">
        <f t="shared" si="143"/>
        <v/>
      </c>
      <c r="L898" s="92" t="str">
        <f t="shared" si="144"/>
        <v/>
      </c>
      <c r="M898" s="95" t="str">
        <f>IF(A898&lt;&gt;"",IF(MID(C898,1,1)="c",SigmaEpsConcrete(I898,$AN$30:$AN$33,$AR$30:$AR$33,$AS$26,$AS$27,$AS$28,$AQ$20,$AU$19),""),"")</f>
        <v/>
      </c>
      <c r="N898" s="95" t="str">
        <f>IF(A898&lt;&gt;"",IF(MID(C898,1,1)="r",SigmaEpsReinf(J898,$AS$42:$AS$43,$AS$41,$AS$39,$AS$40,$AQ$38),""),"")</f>
        <v/>
      </c>
      <c r="Q898" s="92" t="str">
        <f t="shared" si="146"/>
        <v/>
      </c>
      <c r="R898" s="92" t="str">
        <f t="shared" si="147"/>
        <v/>
      </c>
      <c r="U898" s="5"/>
      <c r="V898" s="5"/>
      <c r="W898" s="94" t="str">
        <f t="shared" si="145"/>
        <v/>
      </c>
      <c r="X898" s="94" t="str">
        <f t="shared" si="148"/>
        <v/>
      </c>
      <c r="Y898" s="5"/>
      <c r="BK898" s="8"/>
      <c r="BL898" s="5"/>
      <c r="BM898" s="5"/>
      <c r="BN898" s="5"/>
      <c r="BO898" s="5"/>
      <c r="BP898" s="1"/>
      <c r="BQ898" s="1"/>
      <c r="BR898" s="1"/>
      <c r="BS898" s="1"/>
      <c r="BT898" s="1"/>
      <c r="BU898" s="4"/>
      <c r="BV898" s="1"/>
      <c r="BW898" s="3"/>
      <c r="BX898" s="4"/>
      <c r="BY898" s="5"/>
      <c r="BZ898" s="5"/>
      <c r="CA898" s="5"/>
      <c r="CB898" s="5"/>
      <c r="CC898" s="5"/>
      <c r="CD898" s="43"/>
    </row>
    <row r="899" spans="1:82" ht="15" customHeight="1" x14ac:dyDescent="0.25">
      <c r="A899" s="8"/>
      <c r="B899" s="5"/>
      <c r="C899" s="5"/>
      <c r="D899" s="5"/>
      <c r="E899" s="5"/>
      <c r="F899" s="94" t="str">
        <f t="shared" si="139"/>
        <v/>
      </c>
      <c r="G899" s="94" t="str">
        <f t="shared" si="140"/>
        <v/>
      </c>
      <c r="H899" s="127" t="str">
        <f>IF(A899&lt;&gt;"",IF(MID(C899,1,1)="c",$AS$26,IF(MID(C899,1,1)="r",$AS$41,IF(MID(C899,1,1)="p",#REF!,#REF!))),"")</f>
        <v/>
      </c>
      <c r="I899" s="92" t="str">
        <f t="shared" si="141"/>
        <v/>
      </c>
      <c r="J899" s="92" t="str">
        <f t="shared" si="142"/>
        <v/>
      </c>
      <c r="K899" s="92" t="str">
        <f t="shared" si="143"/>
        <v/>
      </c>
      <c r="L899" s="92" t="str">
        <f t="shared" si="144"/>
        <v/>
      </c>
      <c r="M899" s="95" t="str">
        <f>IF(A899&lt;&gt;"",IF(MID(C899,1,1)="c",SigmaEpsConcrete(I899,$AN$30:$AN$33,$AR$30:$AR$33,$AS$26,$AS$27,$AS$28,$AQ$20,$AU$19),""),"")</f>
        <v/>
      </c>
      <c r="N899" s="95" t="str">
        <f>IF(A899&lt;&gt;"",IF(MID(C899,1,1)="r",SigmaEpsReinf(J899,$AS$42:$AS$43,$AS$41,$AS$39,$AS$40,$AQ$38),""),"")</f>
        <v/>
      </c>
      <c r="Q899" s="92" t="str">
        <f t="shared" si="146"/>
        <v/>
      </c>
      <c r="R899" s="92" t="str">
        <f t="shared" si="147"/>
        <v/>
      </c>
      <c r="U899" s="5"/>
      <c r="V899" s="5"/>
      <c r="W899" s="94" t="str">
        <f t="shared" si="145"/>
        <v/>
      </c>
      <c r="X899" s="94" t="str">
        <f t="shared" si="148"/>
        <v/>
      </c>
      <c r="Y899" s="5"/>
      <c r="BK899" s="8"/>
      <c r="BL899" s="5"/>
      <c r="BM899" s="5"/>
      <c r="BN899" s="5"/>
      <c r="BO899" s="5"/>
      <c r="BP899" s="1"/>
      <c r="BQ899" s="1"/>
      <c r="BR899" s="1"/>
      <c r="BS899" s="1"/>
      <c r="BT899" s="1"/>
      <c r="BU899" s="4"/>
      <c r="BV899" s="1"/>
      <c r="BW899" s="3"/>
      <c r="BX899" s="4"/>
      <c r="BY899" s="5"/>
      <c r="BZ899" s="5"/>
      <c r="CA899" s="5"/>
      <c r="CB899" s="5"/>
      <c r="CC899" s="5"/>
      <c r="CD899" s="43"/>
    </row>
    <row r="900" spans="1:82" ht="15" customHeight="1" x14ac:dyDescent="0.25">
      <c r="A900" s="8"/>
      <c r="B900" s="5"/>
      <c r="C900" s="5"/>
      <c r="D900" s="5"/>
      <c r="E900" s="5"/>
      <c r="F900" s="94" t="str">
        <f t="shared" si="139"/>
        <v/>
      </c>
      <c r="G900" s="94" t="str">
        <f t="shared" si="140"/>
        <v/>
      </c>
      <c r="H900" s="127" t="str">
        <f>IF(A900&lt;&gt;"",IF(MID(C900,1,1)="c",$AS$26,IF(MID(C900,1,1)="r",$AS$41,IF(MID(C900,1,1)="p",#REF!,#REF!))),"")</f>
        <v/>
      </c>
      <c r="I900" s="92" t="str">
        <f t="shared" si="141"/>
        <v/>
      </c>
      <c r="J900" s="92" t="str">
        <f t="shared" si="142"/>
        <v/>
      </c>
      <c r="K900" s="92" t="str">
        <f t="shared" si="143"/>
        <v/>
      </c>
      <c r="L900" s="92" t="str">
        <f t="shared" si="144"/>
        <v/>
      </c>
      <c r="M900" s="95" t="str">
        <f>IF(A900&lt;&gt;"",IF(MID(C900,1,1)="c",SigmaEpsConcrete(I900,$AN$30:$AN$33,$AR$30:$AR$33,$AS$26,$AS$27,$AS$28,$AQ$20,$AU$19),""),"")</f>
        <v/>
      </c>
      <c r="N900" s="95" t="str">
        <f>IF(A900&lt;&gt;"",IF(MID(C900,1,1)="r",SigmaEpsReinf(J900,$AS$42:$AS$43,$AS$41,$AS$39,$AS$40,$AQ$38),""),"")</f>
        <v/>
      </c>
      <c r="Q900" s="92" t="str">
        <f t="shared" si="146"/>
        <v/>
      </c>
      <c r="R900" s="92" t="str">
        <f t="shared" si="147"/>
        <v/>
      </c>
      <c r="U900" s="5"/>
      <c r="V900" s="5"/>
      <c r="W900" s="94" t="str">
        <f t="shared" si="145"/>
        <v/>
      </c>
      <c r="X900" s="94" t="str">
        <f t="shared" si="148"/>
        <v/>
      </c>
      <c r="Y900" s="5"/>
      <c r="BK900" s="8"/>
      <c r="BL900" s="5"/>
      <c r="BM900" s="5"/>
      <c r="BN900" s="5"/>
      <c r="BO900" s="5"/>
      <c r="BP900" s="1"/>
      <c r="BQ900" s="1"/>
      <c r="BR900" s="1"/>
      <c r="BS900" s="1"/>
      <c r="BT900" s="1"/>
      <c r="BU900" s="4"/>
      <c r="BV900" s="1"/>
      <c r="BW900" s="3"/>
      <c r="BX900" s="4"/>
      <c r="BY900" s="5"/>
      <c r="BZ900" s="5"/>
      <c r="CA900" s="5"/>
      <c r="CB900" s="5"/>
      <c r="CC900" s="5"/>
      <c r="CD900" s="43"/>
    </row>
    <row r="901" spans="1:82" ht="15" customHeight="1" x14ac:dyDescent="0.25">
      <c r="A901" s="8"/>
      <c r="B901" s="5"/>
      <c r="C901" s="5"/>
      <c r="D901" s="5"/>
      <c r="E901" s="5"/>
      <c r="F901" s="94" t="str">
        <f t="shared" si="139"/>
        <v/>
      </c>
      <c r="G901" s="94" t="str">
        <f t="shared" si="140"/>
        <v/>
      </c>
      <c r="H901" s="127" t="str">
        <f>IF(A901&lt;&gt;"",IF(MID(C901,1,1)="c",$AS$26,IF(MID(C901,1,1)="r",$AS$41,IF(MID(C901,1,1)="p",#REF!,#REF!))),"")</f>
        <v/>
      </c>
      <c r="I901" s="92" t="str">
        <f t="shared" si="141"/>
        <v/>
      </c>
      <c r="J901" s="92" t="str">
        <f t="shared" si="142"/>
        <v/>
      </c>
      <c r="K901" s="92" t="str">
        <f t="shared" si="143"/>
        <v/>
      </c>
      <c r="L901" s="92" t="str">
        <f t="shared" si="144"/>
        <v/>
      </c>
      <c r="M901" s="95" t="str">
        <f>IF(A901&lt;&gt;"",IF(MID(C901,1,1)="c",SigmaEpsConcrete(I901,$AN$30:$AN$33,$AR$30:$AR$33,$AS$26,$AS$27,$AS$28,$AQ$20,$AU$19),""),"")</f>
        <v/>
      </c>
      <c r="N901" s="95" t="str">
        <f>IF(A901&lt;&gt;"",IF(MID(C901,1,1)="r",SigmaEpsReinf(J901,$AS$42:$AS$43,$AS$41,$AS$39,$AS$40,$AQ$38),""),"")</f>
        <v/>
      </c>
      <c r="Q901" s="92" t="str">
        <f t="shared" si="146"/>
        <v/>
      </c>
      <c r="R901" s="92" t="str">
        <f t="shared" si="147"/>
        <v/>
      </c>
      <c r="U901" s="5"/>
      <c r="V901" s="5"/>
      <c r="W901" s="94" t="str">
        <f t="shared" si="145"/>
        <v/>
      </c>
      <c r="X901" s="94" t="str">
        <f t="shared" si="148"/>
        <v/>
      </c>
      <c r="Y901" s="5"/>
      <c r="BK901" s="8"/>
      <c r="BL901" s="5"/>
      <c r="BM901" s="5"/>
      <c r="BN901" s="5"/>
      <c r="BO901" s="5"/>
      <c r="BP901" s="1"/>
      <c r="BQ901" s="1"/>
      <c r="BR901" s="1"/>
      <c r="BS901" s="1"/>
      <c r="BT901" s="1"/>
      <c r="BU901" s="4"/>
      <c r="BV901" s="1"/>
      <c r="BW901" s="3"/>
      <c r="BX901" s="4"/>
      <c r="BY901" s="5"/>
      <c r="BZ901" s="5"/>
      <c r="CA901" s="5"/>
      <c r="CB901" s="5"/>
      <c r="CC901" s="5"/>
      <c r="CD901" s="43"/>
    </row>
    <row r="902" spans="1:82" ht="15" customHeight="1" x14ac:dyDescent="0.25">
      <c r="A902" s="8"/>
      <c r="B902" s="5"/>
      <c r="C902" s="5"/>
      <c r="D902" s="5"/>
      <c r="E902" s="5"/>
      <c r="F902" s="94" t="str">
        <f t="shared" si="139"/>
        <v/>
      </c>
      <c r="G902" s="94" t="str">
        <f t="shared" si="140"/>
        <v/>
      </c>
      <c r="H902" s="127" t="str">
        <f>IF(A902&lt;&gt;"",IF(MID(C902,1,1)="c",$AS$26,IF(MID(C902,1,1)="r",$AS$41,IF(MID(C902,1,1)="p",#REF!,#REF!))),"")</f>
        <v/>
      </c>
      <c r="I902" s="92" t="str">
        <f t="shared" si="141"/>
        <v/>
      </c>
      <c r="J902" s="92" t="str">
        <f t="shared" si="142"/>
        <v/>
      </c>
      <c r="K902" s="92" t="str">
        <f t="shared" si="143"/>
        <v/>
      </c>
      <c r="L902" s="92" t="str">
        <f t="shared" si="144"/>
        <v/>
      </c>
      <c r="M902" s="95" t="str">
        <f>IF(A902&lt;&gt;"",IF(MID(C902,1,1)="c",SigmaEpsConcrete(I902,$AN$30:$AN$33,$AR$30:$AR$33,$AS$26,$AS$27,$AS$28,$AQ$20,$AU$19),""),"")</f>
        <v/>
      </c>
      <c r="N902" s="95" t="str">
        <f>IF(A902&lt;&gt;"",IF(MID(C902,1,1)="r",SigmaEpsReinf(J902,$AS$42:$AS$43,$AS$41,$AS$39,$AS$40,$AQ$38),""),"")</f>
        <v/>
      </c>
      <c r="Q902" s="92" t="str">
        <f t="shared" si="146"/>
        <v/>
      </c>
      <c r="R902" s="92" t="str">
        <f t="shared" si="147"/>
        <v/>
      </c>
      <c r="U902" s="5"/>
      <c r="V902" s="5"/>
      <c r="W902" s="94" t="str">
        <f t="shared" si="145"/>
        <v/>
      </c>
      <c r="X902" s="94" t="str">
        <f t="shared" si="148"/>
        <v/>
      </c>
      <c r="Y902" s="5"/>
      <c r="BK902" s="8"/>
      <c r="BL902" s="5"/>
      <c r="BM902" s="5"/>
      <c r="BN902" s="5"/>
      <c r="BO902" s="5"/>
      <c r="BP902" s="1"/>
      <c r="BQ902" s="1"/>
      <c r="BR902" s="1"/>
      <c r="BS902" s="1"/>
      <c r="BT902" s="1"/>
      <c r="BU902" s="4"/>
      <c r="BV902" s="1"/>
      <c r="BW902" s="3"/>
      <c r="BX902" s="4"/>
      <c r="BY902" s="5"/>
      <c r="BZ902" s="5"/>
      <c r="CA902" s="5"/>
      <c r="CB902" s="5"/>
      <c r="CC902" s="5"/>
      <c r="CD902" s="43"/>
    </row>
    <row r="903" spans="1:82" ht="15" customHeight="1" x14ac:dyDescent="0.25">
      <c r="A903" s="8"/>
      <c r="B903" s="5"/>
      <c r="C903" s="5"/>
      <c r="D903" s="5"/>
      <c r="E903" s="5"/>
      <c r="F903" s="94" t="str">
        <f t="shared" si="139"/>
        <v/>
      </c>
      <c r="G903" s="94" t="str">
        <f t="shared" si="140"/>
        <v/>
      </c>
      <c r="H903" s="127" t="str">
        <f>IF(A903&lt;&gt;"",IF(MID(C903,1,1)="c",$AS$26,IF(MID(C903,1,1)="r",$AS$41,IF(MID(C903,1,1)="p",#REF!,#REF!))),"")</f>
        <v/>
      </c>
      <c r="I903" s="92" t="str">
        <f t="shared" si="141"/>
        <v/>
      </c>
      <c r="J903" s="92" t="str">
        <f t="shared" si="142"/>
        <v/>
      </c>
      <c r="K903" s="92" t="str">
        <f t="shared" si="143"/>
        <v/>
      </c>
      <c r="L903" s="92" t="str">
        <f t="shared" si="144"/>
        <v/>
      </c>
      <c r="M903" s="95" t="str">
        <f>IF(A903&lt;&gt;"",IF(MID(C903,1,1)="c",SigmaEpsConcrete(I903,$AN$30:$AN$33,$AR$30:$AR$33,$AS$26,$AS$27,$AS$28,$AQ$20,$AU$19),""),"")</f>
        <v/>
      </c>
      <c r="N903" s="95" t="str">
        <f>IF(A903&lt;&gt;"",IF(MID(C903,1,1)="r",SigmaEpsReinf(J903,$AS$42:$AS$43,$AS$41,$AS$39,$AS$40,$AQ$38),""),"")</f>
        <v/>
      </c>
      <c r="Q903" s="92" t="str">
        <f t="shared" si="146"/>
        <v/>
      </c>
      <c r="R903" s="92" t="str">
        <f t="shared" si="147"/>
        <v/>
      </c>
      <c r="U903" s="5"/>
      <c r="V903" s="5"/>
      <c r="W903" s="94" t="str">
        <f t="shared" si="145"/>
        <v/>
      </c>
      <c r="X903" s="94" t="str">
        <f t="shared" si="148"/>
        <v/>
      </c>
      <c r="Y903" s="5"/>
      <c r="BK903" s="8"/>
      <c r="BL903" s="5"/>
      <c r="BM903" s="5"/>
      <c r="BN903" s="5"/>
      <c r="BO903" s="5"/>
      <c r="BP903" s="1"/>
      <c r="BQ903" s="1"/>
      <c r="BR903" s="1"/>
      <c r="BS903" s="1"/>
      <c r="BT903" s="1"/>
      <c r="BU903" s="4"/>
      <c r="BV903" s="1"/>
      <c r="BW903" s="3"/>
      <c r="BX903" s="4"/>
      <c r="BY903" s="5"/>
      <c r="BZ903" s="5"/>
      <c r="CA903" s="5"/>
      <c r="CB903" s="5"/>
      <c r="CC903" s="5"/>
      <c r="CD903" s="43"/>
    </row>
    <row r="904" spans="1:82" ht="15" customHeight="1" x14ac:dyDescent="0.25">
      <c r="A904" s="8"/>
      <c r="B904" s="5"/>
      <c r="C904" s="5"/>
      <c r="D904" s="5"/>
      <c r="E904" s="5"/>
      <c r="F904" s="94" t="str">
        <f t="shared" si="139"/>
        <v/>
      </c>
      <c r="G904" s="94" t="str">
        <f t="shared" si="140"/>
        <v/>
      </c>
      <c r="H904" s="127" t="str">
        <f>IF(A904&lt;&gt;"",IF(MID(C904,1,1)="c",$AS$26,IF(MID(C904,1,1)="r",$AS$41,IF(MID(C904,1,1)="p",#REF!,#REF!))),"")</f>
        <v/>
      </c>
      <c r="I904" s="92" t="str">
        <f t="shared" si="141"/>
        <v/>
      </c>
      <c r="J904" s="92" t="str">
        <f t="shared" si="142"/>
        <v/>
      </c>
      <c r="K904" s="92" t="str">
        <f t="shared" si="143"/>
        <v/>
      </c>
      <c r="L904" s="92" t="str">
        <f t="shared" si="144"/>
        <v/>
      </c>
      <c r="M904" s="95" t="str">
        <f>IF(A904&lt;&gt;"",IF(MID(C904,1,1)="c",SigmaEpsConcrete(I904,$AN$30:$AN$33,$AR$30:$AR$33,$AS$26,$AS$27,$AS$28,$AQ$20,$AU$19),""),"")</f>
        <v/>
      </c>
      <c r="N904" s="95" t="str">
        <f>IF(A904&lt;&gt;"",IF(MID(C904,1,1)="r",SigmaEpsReinf(J904,$AS$42:$AS$43,$AS$41,$AS$39,$AS$40,$AQ$38),""),"")</f>
        <v/>
      </c>
      <c r="Q904" s="92" t="str">
        <f t="shared" si="146"/>
        <v/>
      </c>
      <c r="R904" s="92" t="str">
        <f t="shared" si="147"/>
        <v/>
      </c>
      <c r="U904" s="5"/>
      <c r="V904" s="5"/>
      <c r="W904" s="94" t="str">
        <f t="shared" si="145"/>
        <v/>
      </c>
      <c r="X904" s="94" t="str">
        <f t="shared" si="148"/>
        <v/>
      </c>
      <c r="Y904" s="5"/>
      <c r="BK904" s="8"/>
      <c r="BL904" s="5"/>
      <c r="BM904" s="5"/>
      <c r="BN904" s="5"/>
      <c r="BO904" s="5"/>
      <c r="BP904" s="1"/>
      <c r="BQ904" s="1"/>
      <c r="BR904" s="1"/>
      <c r="BS904" s="1"/>
      <c r="BT904" s="1"/>
      <c r="BU904" s="4"/>
      <c r="BV904" s="1"/>
      <c r="BW904" s="3"/>
      <c r="BX904" s="4"/>
      <c r="BY904" s="5"/>
      <c r="BZ904" s="5"/>
      <c r="CA904" s="5"/>
      <c r="CB904" s="5"/>
      <c r="CC904" s="5"/>
      <c r="CD904" s="43"/>
    </row>
    <row r="905" spans="1:82" ht="15" customHeight="1" x14ac:dyDescent="0.25">
      <c r="A905" s="8"/>
      <c r="B905" s="5"/>
      <c r="C905" s="5"/>
      <c r="D905" s="5"/>
      <c r="E905" s="5"/>
      <c r="F905" s="94" t="str">
        <f t="shared" si="139"/>
        <v/>
      </c>
      <c r="G905" s="94" t="str">
        <f t="shared" si="140"/>
        <v/>
      </c>
      <c r="H905" s="127" t="str">
        <f>IF(A905&lt;&gt;"",IF(MID(C905,1,1)="c",$AS$26,IF(MID(C905,1,1)="r",$AS$41,IF(MID(C905,1,1)="p",#REF!,#REF!))),"")</f>
        <v/>
      </c>
      <c r="I905" s="92" t="str">
        <f t="shared" si="141"/>
        <v/>
      </c>
      <c r="J905" s="92" t="str">
        <f t="shared" si="142"/>
        <v/>
      </c>
      <c r="K905" s="92" t="str">
        <f t="shared" si="143"/>
        <v/>
      </c>
      <c r="L905" s="92" t="str">
        <f t="shared" si="144"/>
        <v/>
      </c>
      <c r="M905" s="95" t="str">
        <f>IF(A905&lt;&gt;"",IF(MID(C905,1,1)="c",SigmaEpsConcrete(I905,$AN$30:$AN$33,$AR$30:$AR$33,$AS$26,$AS$27,$AS$28,$AQ$20,$AU$19),""),"")</f>
        <v/>
      </c>
      <c r="N905" s="95" t="str">
        <f>IF(A905&lt;&gt;"",IF(MID(C905,1,1)="r",SigmaEpsReinf(J905,$AS$42:$AS$43,$AS$41,$AS$39,$AS$40,$AQ$38),""),"")</f>
        <v/>
      </c>
      <c r="Q905" s="92" t="str">
        <f t="shared" si="146"/>
        <v/>
      </c>
      <c r="R905" s="92" t="str">
        <f t="shared" si="147"/>
        <v/>
      </c>
      <c r="U905" s="5"/>
      <c r="V905" s="5"/>
      <c r="W905" s="94" t="str">
        <f t="shared" si="145"/>
        <v/>
      </c>
      <c r="X905" s="94" t="str">
        <f t="shared" si="148"/>
        <v/>
      </c>
      <c r="Y905" s="5"/>
      <c r="BK905" s="8"/>
      <c r="BL905" s="5"/>
      <c r="BM905" s="5"/>
      <c r="BN905" s="5"/>
      <c r="BO905" s="5"/>
      <c r="BP905" s="1"/>
      <c r="BQ905" s="1"/>
      <c r="BR905" s="1"/>
      <c r="BS905" s="1"/>
      <c r="BT905" s="1"/>
      <c r="BU905" s="4"/>
      <c r="BV905" s="1"/>
      <c r="BW905" s="3"/>
      <c r="BX905" s="4"/>
      <c r="BY905" s="5"/>
      <c r="BZ905" s="5"/>
      <c r="CA905" s="5"/>
      <c r="CB905" s="5"/>
      <c r="CC905" s="5"/>
      <c r="CD905" s="43"/>
    </row>
    <row r="906" spans="1:82" ht="15" customHeight="1" x14ac:dyDescent="0.25">
      <c r="A906" s="8"/>
      <c r="B906" s="5"/>
      <c r="C906" s="5"/>
      <c r="D906" s="5"/>
      <c r="E906" s="5"/>
      <c r="F906" s="94" t="str">
        <f t="shared" ref="F906:F969" si="149">IF(A906&lt;&gt;"",(D906-$AU$86)/10,"")</f>
        <v/>
      </c>
      <c r="G906" s="94" t="str">
        <f t="shared" ref="G906:G969" si="150">IF(A906&lt;&gt;"",(E906-$AU$87)/10,"")</f>
        <v/>
      </c>
      <c r="H906" s="127" t="str">
        <f>IF(A906&lt;&gt;"",IF(MID(C906,1,1)="c",$AS$26,IF(MID(C906,1,1)="r",$AS$41,IF(MID(C906,1,1)="p",#REF!,#REF!))),"")</f>
        <v/>
      </c>
      <c r="I906" s="92" t="str">
        <f t="shared" ref="I906:I969" si="151">IF($A906&lt;&gt;"",IF(MID($C906,1,1)="c",$Y$3+$Y$4*$F906+$Y$5*$G906+$BR$43,""),"")</f>
        <v/>
      </c>
      <c r="J906" s="92" t="str">
        <f t="shared" ref="J906:J969" si="152">IF($A906&lt;&gt;"",IF(MID($C906,1,1)="r",$Y$3+$Y$4*$F906+$Y$5*$G906+$BR$43,""),"")</f>
        <v/>
      </c>
      <c r="K906" s="92" t="str">
        <f t="shared" ref="K906:K969" si="153">IF($A906&lt;&gt;"",IF(MID($C906,1,1)="u",$Y$3+$Y$4*$F906+$Y$5*$G906+$BR$43,""),"")</f>
        <v/>
      </c>
      <c r="L906" s="92" t="str">
        <f t="shared" ref="L906:L969" si="154">IF($A906&lt;&gt;"",IF(MID($C906,1,1)="p",$Y$3+$Y$4*$F906+$Y$5*$G906+$BR$43,""),"")</f>
        <v/>
      </c>
      <c r="M906" s="95" t="str">
        <f>IF(A906&lt;&gt;"",IF(MID(C906,1,1)="c",SigmaEpsConcrete(I906,$AN$30:$AN$33,$AR$30:$AR$33,$AS$26,$AS$27,$AS$28,$AQ$20,$AU$19),""),"")</f>
        <v/>
      </c>
      <c r="N906" s="95" t="str">
        <f>IF(A906&lt;&gt;"",IF(MID(C906,1,1)="r",SigmaEpsReinf(J906,$AS$42:$AS$43,$AS$41,$AS$39,$AS$40,$AQ$38),""),"")</f>
        <v/>
      </c>
      <c r="Q906" s="92" t="str">
        <f t="shared" si="146"/>
        <v/>
      </c>
      <c r="R906" s="92" t="str">
        <f t="shared" si="147"/>
        <v/>
      </c>
      <c r="U906" s="5"/>
      <c r="V906" s="5"/>
      <c r="W906" s="94" t="str">
        <f t="shared" ref="W906:W969" si="155">IF(A906&lt;&gt;"",F906-$AU$105,"")</f>
        <v/>
      </c>
      <c r="X906" s="94" t="str">
        <f t="shared" si="148"/>
        <v/>
      </c>
      <c r="Y906" s="5"/>
      <c r="BK906" s="8"/>
      <c r="BL906" s="5"/>
      <c r="BM906" s="5"/>
      <c r="BN906" s="5"/>
      <c r="BO906" s="5"/>
      <c r="BP906" s="1"/>
      <c r="BQ906" s="1"/>
      <c r="BR906" s="1"/>
      <c r="BS906" s="1"/>
      <c r="BT906" s="1"/>
      <c r="BU906" s="4"/>
      <c r="BV906" s="1"/>
      <c r="BW906" s="3"/>
      <c r="BX906" s="4"/>
      <c r="BY906" s="5"/>
      <c r="BZ906" s="5"/>
      <c r="CA906" s="5"/>
      <c r="CB906" s="5"/>
      <c r="CC906" s="5"/>
      <c r="CD906" s="43"/>
    </row>
    <row r="907" spans="1:82" ht="15" customHeight="1" x14ac:dyDescent="0.25">
      <c r="A907" s="8"/>
      <c r="B907" s="5"/>
      <c r="C907" s="5"/>
      <c r="D907" s="5"/>
      <c r="E907" s="5"/>
      <c r="F907" s="94" t="str">
        <f t="shared" si="149"/>
        <v/>
      </c>
      <c r="G907" s="94" t="str">
        <f t="shared" si="150"/>
        <v/>
      </c>
      <c r="H907" s="127" t="str">
        <f>IF(A907&lt;&gt;"",IF(MID(C907,1,1)="c",$AS$26,IF(MID(C907,1,1)="r",$AS$41,IF(MID(C907,1,1)="p",#REF!,#REF!))),"")</f>
        <v/>
      </c>
      <c r="I907" s="92" t="str">
        <f t="shared" si="151"/>
        <v/>
      </c>
      <c r="J907" s="92" t="str">
        <f t="shared" si="152"/>
        <v/>
      </c>
      <c r="K907" s="92" t="str">
        <f t="shared" si="153"/>
        <v/>
      </c>
      <c r="L907" s="92" t="str">
        <f t="shared" si="154"/>
        <v/>
      </c>
      <c r="M907" s="95" t="str">
        <f>IF(A907&lt;&gt;"",IF(MID(C907,1,1)="c",SigmaEpsConcrete(I907,$AN$30:$AN$33,$AR$30:$AR$33,$AS$26,$AS$27,$AS$28,$AQ$20,$AU$19),""),"")</f>
        <v/>
      </c>
      <c r="N907" s="95" t="str">
        <f>IF(A907&lt;&gt;"",IF(MID(C907,1,1)="r",SigmaEpsReinf(J907,$AS$42:$AS$43,$AS$41,$AS$39,$AS$40,$AQ$38),""),"")</f>
        <v/>
      </c>
      <c r="Q907" s="92" t="str">
        <f t="shared" ref="Q907:Q970" si="156">IF(A907&lt;&gt;"",IF(MID(C907,1,1)="c",IF(ISERROR(M907/I907),"",M907/I907),""),"")</f>
        <v/>
      </c>
      <c r="R907" s="92" t="str">
        <f t="shared" ref="R907:R970" si="157">IF(A907&lt;&gt;"",IF(MID(C907,1,1)="r",IF(ISERROR(N907/J907),"",N907/J907),""),"")</f>
        <v/>
      </c>
      <c r="U907" s="5"/>
      <c r="V907" s="5"/>
      <c r="W907" s="94" t="str">
        <f t="shared" si="155"/>
        <v/>
      </c>
      <c r="X907" s="94" t="str">
        <f t="shared" ref="X907:X970" si="158">IF(B907&lt;&gt;"",G907-$AU$106,"")</f>
        <v/>
      </c>
      <c r="Y907" s="5"/>
      <c r="BK907" s="8"/>
      <c r="BL907" s="5"/>
      <c r="BM907" s="5"/>
      <c r="BN907" s="5"/>
      <c r="BO907" s="5"/>
      <c r="BP907" s="1"/>
      <c r="BQ907" s="1"/>
      <c r="BR907" s="1"/>
      <c r="BS907" s="1"/>
      <c r="BT907" s="1"/>
      <c r="BU907" s="4"/>
      <c r="BV907" s="1"/>
      <c r="BW907" s="3"/>
      <c r="BX907" s="4"/>
      <c r="BY907" s="5"/>
      <c r="BZ907" s="5"/>
      <c r="CA907" s="5"/>
      <c r="CB907" s="5"/>
      <c r="CC907" s="5"/>
      <c r="CD907" s="43"/>
    </row>
    <row r="908" spans="1:82" ht="15" customHeight="1" x14ac:dyDescent="0.25">
      <c r="A908" s="8"/>
      <c r="B908" s="5"/>
      <c r="C908" s="5"/>
      <c r="D908" s="5"/>
      <c r="E908" s="5"/>
      <c r="F908" s="94" t="str">
        <f t="shared" si="149"/>
        <v/>
      </c>
      <c r="G908" s="94" t="str">
        <f t="shared" si="150"/>
        <v/>
      </c>
      <c r="H908" s="127" t="str">
        <f>IF(A908&lt;&gt;"",IF(MID(C908,1,1)="c",$AS$26,IF(MID(C908,1,1)="r",$AS$41,IF(MID(C908,1,1)="p",#REF!,#REF!))),"")</f>
        <v/>
      </c>
      <c r="I908" s="92" t="str">
        <f t="shared" si="151"/>
        <v/>
      </c>
      <c r="J908" s="92" t="str">
        <f t="shared" si="152"/>
        <v/>
      </c>
      <c r="K908" s="92" t="str">
        <f t="shared" si="153"/>
        <v/>
      </c>
      <c r="L908" s="92" t="str">
        <f t="shared" si="154"/>
        <v/>
      </c>
      <c r="M908" s="95" t="str">
        <f>IF(A908&lt;&gt;"",IF(MID(C908,1,1)="c",SigmaEpsConcrete(I908,$AN$30:$AN$33,$AR$30:$AR$33,$AS$26,$AS$27,$AS$28,$AQ$20,$AU$19),""),"")</f>
        <v/>
      </c>
      <c r="N908" s="95" t="str">
        <f>IF(A908&lt;&gt;"",IF(MID(C908,1,1)="r",SigmaEpsReinf(J908,$AS$42:$AS$43,$AS$41,$AS$39,$AS$40,$AQ$38),""),"")</f>
        <v/>
      </c>
      <c r="Q908" s="92" t="str">
        <f t="shared" si="156"/>
        <v/>
      </c>
      <c r="R908" s="92" t="str">
        <f t="shared" si="157"/>
        <v/>
      </c>
      <c r="U908" s="5"/>
      <c r="V908" s="5"/>
      <c r="W908" s="94" t="str">
        <f t="shared" si="155"/>
        <v/>
      </c>
      <c r="X908" s="94" t="str">
        <f t="shared" si="158"/>
        <v/>
      </c>
      <c r="Y908" s="5"/>
      <c r="BK908" s="8"/>
      <c r="BL908" s="5"/>
      <c r="BM908" s="5"/>
      <c r="BN908" s="5"/>
      <c r="BO908" s="5"/>
      <c r="BP908" s="1"/>
      <c r="BQ908" s="1"/>
      <c r="BR908" s="1"/>
      <c r="BS908" s="1"/>
      <c r="BT908" s="1"/>
      <c r="BU908" s="4"/>
      <c r="BV908" s="1"/>
      <c r="BW908" s="3"/>
      <c r="BX908" s="4"/>
      <c r="BY908" s="5"/>
      <c r="BZ908" s="5"/>
      <c r="CA908" s="5"/>
      <c r="CB908" s="5"/>
      <c r="CC908" s="5"/>
      <c r="CD908" s="43"/>
    </row>
    <row r="909" spans="1:82" ht="15" customHeight="1" x14ac:dyDescent="0.25">
      <c r="A909" s="8"/>
      <c r="B909" s="5"/>
      <c r="C909" s="5"/>
      <c r="D909" s="5"/>
      <c r="E909" s="5"/>
      <c r="F909" s="94" t="str">
        <f t="shared" si="149"/>
        <v/>
      </c>
      <c r="G909" s="94" t="str">
        <f t="shared" si="150"/>
        <v/>
      </c>
      <c r="H909" s="127" t="str">
        <f>IF(A909&lt;&gt;"",IF(MID(C909,1,1)="c",$AS$26,IF(MID(C909,1,1)="r",$AS$41,IF(MID(C909,1,1)="p",#REF!,#REF!))),"")</f>
        <v/>
      </c>
      <c r="I909" s="92" t="str">
        <f t="shared" si="151"/>
        <v/>
      </c>
      <c r="J909" s="92" t="str">
        <f t="shared" si="152"/>
        <v/>
      </c>
      <c r="K909" s="92" t="str">
        <f t="shared" si="153"/>
        <v/>
      </c>
      <c r="L909" s="92" t="str">
        <f t="shared" si="154"/>
        <v/>
      </c>
      <c r="M909" s="95" t="str">
        <f>IF(A909&lt;&gt;"",IF(MID(C909,1,1)="c",SigmaEpsConcrete(I909,$AN$30:$AN$33,$AR$30:$AR$33,$AS$26,$AS$27,$AS$28,$AQ$20,$AU$19),""),"")</f>
        <v/>
      </c>
      <c r="N909" s="95" t="str">
        <f>IF(A909&lt;&gt;"",IF(MID(C909,1,1)="r",SigmaEpsReinf(J909,$AS$42:$AS$43,$AS$41,$AS$39,$AS$40,$AQ$38),""),"")</f>
        <v/>
      </c>
      <c r="Q909" s="92" t="str">
        <f t="shared" si="156"/>
        <v/>
      </c>
      <c r="R909" s="92" t="str">
        <f t="shared" si="157"/>
        <v/>
      </c>
      <c r="U909" s="5"/>
      <c r="V909" s="5"/>
      <c r="W909" s="94" t="str">
        <f t="shared" si="155"/>
        <v/>
      </c>
      <c r="X909" s="94" t="str">
        <f t="shared" si="158"/>
        <v/>
      </c>
      <c r="Y909" s="5"/>
      <c r="BK909" s="8"/>
      <c r="BL909" s="5"/>
      <c r="BM909" s="5"/>
      <c r="BN909" s="5"/>
      <c r="BO909" s="5"/>
      <c r="BP909" s="1"/>
      <c r="BQ909" s="1"/>
      <c r="BR909" s="1"/>
      <c r="BS909" s="1"/>
      <c r="BT909" s="1"/>
      <c r="BU909" s="4"/>
      <c r="BV909" s="1"/>
      <c r="BW909" s="3"/>
      <c r="BX909" s="4"/>
      <c r="BY909" s="5"/>
      <c r="BZ909" s="5"/>
      <c r="CA909" s="5"/>
      <c r="CB909" s="5"/>
      <c r="CC909" s="5"/>
      <c r="CD909" s="43"/>
    </row>
    <row r="910" spans="1:82" ht="15" customHeight="1" x14ac:dyDescent="0.25">
      <c r="A910" s="8"/>
      <c r="B910" s="5"/>
      <c r="C910" s="5"/>
      <c r="D910" s="5"/>
      <c r="E910" s="5"/>
      <c r="F910" s="94" t="str">
        <f t="shared" si="149"/>
        <v/>
      </c>
      <c r="G910" s="94" t="str">
        <f t="shared" si="150"/>
        <v/>
      </c>
      <c r="H910" s="127" t="str">
        <f>IF(A910&lt;&gt;"",IF(MID(C910,1,1)="c",$AS$26,IF(MID(C910,1,1)="r",$AS$41,IF(MID(C910,1,1)="p",#REF!,#REF!))),"")</f>
        <v/>
      </c>
      <c r="I910" s="92" t="str">
        <f t="shared" si="151"/>
        <v/>
      </c>
      <c r="J910" s="92" t="str">
        <f t="shared" si="152"/>
        <v/>
      </c>
      <c r="K910" s="92" t="str">
        <f t="shared" si="153"/>
        <v/>
      </c>
      <c r="L910" s="92" t="str">
        <f t="shared" si="154"/>
        <v/>
      </c>
      <c r="M910" s="95" t="str">
        <f>IF(A910&lt;&gt;"",IF(MID(C910,1,1)="c",SigmaEpsConcrete(I910,$AN$30:$AN$33,$AR$30:$AR$33,$AS$26,$AS$27,$AS$28,$AQ$20,$AU$19),""),"")</f>
        <v/>
      </c>
      <c r="N910" s="95" t="str">
        <f>IF(A910&lt;&gt;"",IF(MID(C910,1,1)="r",SigmaEpsReinf(J910,$AS$42:$AS$43,$AS$41,$AS$39,$AS$40,$AQ$38),""),"")</f>
        <v/>
      </c>
      <c r="Q910" s="92" t="str">
        <f t="shared" si="156"/>
        <v/>
      </c>
      <c r="R910" s="92" t="str">
        <f t="shared" si="157"/>
        <v/>
      </c>
      <c r="U910" s="5"/>
      <c r="V910" s="5"/>
      <c r="W910" s="94" t="str">
        <f t="shared" si="155"/>
        <v/>
      </c>
      <c r="X910" s="94" t="str">
        <f t="shared" si="158"/>
        <v/>
      </c>
      <c r="Y910" s="5"/>
      <c r="BK910" s="8"/>
      <c r="BL910" s="5"/>
      <c r="BM910" s="5"/>
      <c r="BN910" s="5"/>
      <c r="BO910" s="5"/>
      <c r="BP910" s="1"/>
      <c r="BQ910" s="1"/>
      <c r="BR910" s="1"/>
      <c r="BS910" s="1"/>
      <c r="BT910" s="1"/>
      <c r="BU910" s="4"/>
      <c r="BV910" s="1"/>
      <c r="BW910" s="3"/>
      <c r="BX910" s="4"/>
      <c r="BY910" s="5"/>
      <c r="BZ910" s="5"/>
      <c r="CA910" s="5"/>
      <c r="CB910" s="5"/>
      <c r="CC910" s="5"/>
      <c r="CD910" s="43"/>
    </row>
    <row r="911" spans="1:82" ht="15" customHeight="1" x14ac:dyDescent="0.25">
      <c r="A911" s="8"/>
      <c r="B911" s="5"/>
      <c r="C911" s="5"/>
      <c r="D911" s="5"/>
      <c r="E911" s="5"/>
      <c r="F911" s="94" t="str">
        <f t="shared" si="149"/>
        <v/>
      </c>
      <c r="G911" s="94" t="str">
        <f t="shared" si="150"/>
        <v/>
      </c>
      <c r="H911" s="127" t="str">
        <f>IF(A911&lt;&gt;"",IF(MID(C911,1,1)="c",$AS$26,IF(MID(C911,1,1)="r",$AS$41,IF(MID(C911,1,1)="p",#REF!,#REF!))),"")</f>
        <v/>
      </c>
      <c r="I911" s="92" t="str">
        <f t="shared" si="151"/>
        <v/>
      </c>
      <c r="J911" s="92" t="str">
        <f t="shared" si="152"/>
        <v/>
      </c>
      <c r="K911" s="92" t="str">
        <f t="shared" si="153"/>
        <v/>
      </c>
      <c r="L911" s="92" t="str">
        <f t="shared" si="154"/>
        <v/>
      </c>
      <c r="M911" s="95" t="str">
        <f>IF(A911&lt;&gt;"",IF(MID(C911,1,1)="c",SigmaEpsConcrete(I911,$AN$30:$AN$33,$AR$30:$AR$33,$AS$26,$AS$27,$AS$28,$AQ$20,$AU$19),""),"")</f>
        <v/>
      </c>
      <c r="N911" s="95" t="str">
        <f>IF(A911&lt;&gt;"",IF(MID(C911,1,1)="r",SigmaEpsReinf(J911,$AS$42:$AS$43,$AS$41,$AS$39,$AS$40,$AQ$38),""),"")</f>
        <v/>
      </c>
      <c r="Q911" s="92" t="str">
        <f t="shared" si="156"/>
        <v/>
      </c>
      <c r="R911" s="92" t="str">
        <f t="shared" si="157"/>
        <v/>
      </c>
      <c r="U911" s="5"/>
      <c r="V911" s="5"/>
      <c r="W911" s="94" t="str">
        <f t="shared" si="155"/>
        <v/>
      </c>
      <c r="X911" s="94" t="str">
        <f t="shared" si="158"/>
        <v/>
      </c>
      <c r="Y911" s="5"/>
      <c r="BK911" s="8"/>
      <c r="BL911" s="5"/>
      <c r="BM911" s="5"/>
      <c r="BN911" s="5"/>
      <c r="BO911" s="5"/>
      <c r="BP911" s="1"/>
      <c r="BQ911" s="1"/>
      <c r="BR911" s="1"/>
      <c r="BS911" s="1"/>
      <c r="BT911" s="1"/>
      <c r="BU911" s="4"/>
      <c r="BV911" s="1"/>
      <c r="BW911" s="3"/>
      <c r="BX911" s="4"/>
      <c r="BY911" s="5"/>
      <c r="BZ911" s="5"/>
      <c r="CA911" s="5"/>
      <c r="CB911" s="5"/>
      <c r="CC911" s="5"/>
      <c r="CD911" s="43"/>
    </row>
    <row r="912" spans="1:82" ht="15" customHeight="1" x14ac:dyDescent="0.25">
      <c r="A912" s="8"/>
      <c r="B912" s="5"/>
      <c r="C912" s="5"/>
      <c r="D912" s="5"/>
      <c r="E912" s="5"/>
      <c r="F912" s="94" t="str">
        <f t="shared" si="149"/>
        <v/>
      </c>
      <c r="G912" s="94" t="str">
        <f t="shared" si="150"/>
        <v/>
      </c>
      <c r="H912" s="127" t="str">
        <f>IF(A912&lt;&gt;"",IF(MID(C912,1,1)="c",$AS$26,IF(MID(C912,1,1)="r",$AS$41,IF(MID(C912,1,1)="p",#REF!,#REF!))),"")</f>
        <v/>
      </c>
      <c r="I912" s="92" t="str">
        <f t="shared" si="151"/>
        <v/>
      </c>
      <c r="J912" s="92" t="str">
        <f t="shared" si="152"/>
        <v/>
      </c>
      <c r="K912" s="92" t="str">
        <f t="shared" si="153"/>
        <v/>
      </c>
      <c r="L912" s="92" t="str">
        <f t="shared" si="154"/>
        <v/>
      </c>
      <c r="M912" s="95" t="str">
        <f>IF(A912&lt;&gt;"",IF(MID(C912,1,1)="c",SigmaEpsConcrete(I912,$AN$30:$AN$33,$AR$30:$AR$33,$AS$26,$AS$27,$AS$28,$AQ$20,$AU$19),""),"")</f>
        <v/>
      </c>
      <c r="N912" s="95" t="str">
        <f>IF(A912&lt;&gt;"",IF(MID(C912,1,1)="r",SigmaEpsReinf(J912,$AS$42:$AS$43,$AS$41,$AS$39,$AS$40,$AQ$38),""),"")</f>
        <v/>
      </c>
      <c r="Q912" s="92" t="str">
        <f t="shared" si="156"/>
        <v/>
      </c>
      <c r="R912" s="92" t="str">
        <f t="shared" si="157"/>
        <v/>
      </c>
      <c r="U912" s="5"/>
      <c r="V912" s="5"/>
      <c r="W912" s="94" t="str">
        <f t="shared" si="155"/>
        <v/>
      </c>
      <c r="X912" s="94" t="str">
        <f t="shared" si="158"/>
        <v/>
      </c>
      <c r="Y912" s="5"/>
      <c r="BK912" s="8"/>
      <c r="BL912" s="5"/>
      <c r="BM912" s="5"/>
      <c r="BN912" s="5"/>
      <c r="BO912" s="5"/>
      <c r="BP912" s="1"/>
      <c r="BQ912" s="1"/>
      <c r="BR912" s="1"/>
      <c r="BS912" s="1"/>
      <c r="BT912" s="1"/>
      <c r="BU912" s="4"/>
      <c r="BV912" s="1"/>
      <c r="BW912" s="3"/>
      <c r="BX912" s="4"/>
      <c r="BY912" s="5"/>
      <c r="BZ912" s="5"/>
      <c r="CA912" s="5"/>
      <c r="CB912" s="5"/>
      <c r="CC912" s="5"/>
      <c r="CD912" s="43"/>
    </row>
    <row r="913" spans="1:82" ht="15" customHeight="1" x14ac:dyDescent="0.25">
      <c r="A913" s="8"/>
      <c r="B913" s="5"/>
      <c r="C913" s="5"/>
      <c r="D913" s="5"/>
      <c r="E913" s="5"/>
      <c r="F913" s="94" t="str">
        <f t="shared" si="149"/>
        <v/>
      </c>
      <c r="G913" s="94" t="str">
        <f t="shared" si="150"/>
        <v/>
      </c>
      <c r="H913" s="127" t="str">
        <f>IF(A913&lt;&gt;"",IF(MID(C913,1,1)="c",$AS$26,IF(MID(C913,1,1)="r",$AS$41,IF(MID(C913,1,1)="p",#REF!,#REF!))),"")</f>
        <v/>
      </c>
      <c r="I913" s="92" t="str">
        <f t="shared" si="151"/>
        <v/>
      </c>
      <c r="J913" s="92" t="str">
        <f t="shared" si="152"/>
        <v/>
      </c>
      <c r="K913" s="92" t="str">
        <f t="shared" si="153"/>
        <v/>
      </c>
      <c r="L913" s="92" t="str">
        <f t="shared" si="154"/>
        <v/>
      </c>
      <c r="M913" s="95" t="str">
        <f>IF(A913&lt;&gt;"",IF(MID(C913,1,1)="c",SigmaEpsConcrete(I913,$AN$30:$AN$33,$AR$30:$AR$33,$AS$26,$AS$27,$AS$28,$AQ$20,$AU$19),""),"")</f>
        <v/>
      </c>
      <c r="N913" s="95" t="str">
        <f>IF(A913&lt;&gt;"",IF(MID(C913,1,1)="r",SigmaEpsReinf(J913,$AS$42:$AS$43,$AS$41,$AS$39,$AS$40,$AQ$38),""),"")</f>
        <v/>
      </c>
      <c r="Q913" s="92" t="str">
        <f t="shared" si="156"/>
        <v/>
      </c>
      <c r="R913" s="92" t="str">
        <f t="shared" si="157"/>
        <v/>
      </c>
      <c r="U913" s="5"/>
      <c r="V913" s="5"/>
      <c r="W913" s="94" t="str">
        <f t="shared" si="155"/>
        <v/>
      </c>
      <c r="X913" s="94" t="str">
        <f t="shared" si="158"/>
        <v/>
      </c>
      <c r="Y913" s="5"/>
      <c r="BK913" s="8"/>
      <c r="BL913" s="5"/>
      <c r="BM913" s="5"/>
      <c r="BN913" s="5"/>
      <c r="BO913" s="5"/>
      <c r="BP913" s="1"/>
      <c r="BQ913" s="1"/>
      <c r="BR913" s="1"/>
      <c r="BS913" s="1"/>
      <c r="BT913" s="1"/>
      <c r="BU913" s="4"/>
      <c r="BV913" s="1"/>
      <c r="BW913" s="3"/>
      <c r="BX913" s="4"/>
      <c r="BY913" s="5"/>
      <c r="BZ913" s="5"/>
      <c r="CA913" s="5"/>
      <c r="CB913" s="5"/>
      <c r="CC913" s="5"/>
      <c r="CD913" s="43"/>
    </row>
    <row r="914" spans="1:82" ht="15" customHeight="1" x14ac:dyDescent="0.25">
      <c r="A914" s="8"/>
      <c r="B914" s="5"/>
      <c r="C914" s="5"/>
      <c r="D914" s="5"/>
      <c r="E914" s="5"/>
      <c r="F914" s="94" t="str">
        <f t="shared" si="149"/>
        <v/>
      </c>
      <c r="G914" s="94" t="str">
        <f t="shared" si="150"/>
        <v/>
      </c>
      <c r="H914" s="127" t="str">
        <f>IF(A914&lt;&gt;"",IF(MID(C914,1,1)="c",$AS$26,IF(MID(C914,1,1)="r",$AS$41,IF(MID(C914,1,1)="p",#REF!,#REF!))),"")</f>
        <v/>
      </c>
      <c r="I914" s="92" t="str">
        <f t="shared" si="151"/>
        <v/>
      </c>
      <c r="J914" s="92" t="str">
        <f t="shared" si="152"/>
        <v/>
      </c>
      <c r="K914" s="92" t="str">
        <f t="shared" si="153"/>
        <v/>
      </c>
      <c r="L914" s="92" t="str">
        <f t="shared" si="154"/>
        <v/>
      </c>
      <c r="M914" s="95" t="str">
        <f>IF(A914&lt;&gt;"",IF(MID(C914,1,1)="c",SigmaEpsConcrete(I914,$AN$30:$AN$33,$AR$30:$AR$33,$AS$26,$AS$27,$AS$28,$AQ$20,$AU$19),""),"")</f>
        <v/>
      </c>
      <c r="N914" s="95" t="str">
        <f>IF(A914&lt;&gt;"",IF(MID(C914,1,1)="r",SigmaEpsReinf(J914,$AS$42:$AS$43,$AS$41,$AS$39,$AS$40,$AQ$38),""),"")</f>
        <v/>
      </c>
      <c r="Q914" s="92" t="str">
        <f t="shared" si="156"/>
        <v/>
      </c>
      <c r="R914" s="92" t="str">
        <f t="shared" si="157"/>
        <v/>
      </c>
      <c r="U914" s="5"/>
      <c r="V914" s="5"/>
      <c r="W914" s="94" t="str">
        <f t="shared" si="155"/>
        <v/>
      </c>
      <c r="X914" s="94" t="str">
        <f t="shared" si="158"/>
        <v/>
      </c>
      <c r="Y914" s="5"/>
      <c r="BK914" s="8"/>
      <c r="BL914" s="5"/>
      <c r="BM914" s="5"/>
      <c r="BN914" s="5"/>
      <c r="BO914" s="5"/>
      <c r="BP914" s="1"/>
      <c r="BQ914" s="1"/>
      <c r="BR914" s="1"/>
      <c r="BS914" s="1"/>
      <c r="BT914" s="1"/>
      <c r="BU914" s="4"/>
      <c r="BV914" s="1"/>
      <c r="BW914" s="3"/>
      <c r="BX914" s="4"/>
      <c r="BY914" s="5"/>
      <c r="BZ914" s="5"/>
      <c r="CA914" s="5"/>
      <c r="CB914" s="5"/>
      <c r="CC914" s="5"/>
      <c r="CD914" s="43"/>
    </row>
    <row r="915" spans="1:82" ht="15" customHeight="1" x14ac:dyDescent="0.25">
      <c r="A915" s="8"/>
      <c r="B915" s="5"/>
      <c r="C915" s="5"/>
      <c r="D915" s="5"/>
      <c r="E915" s="5"/>
      <c r="F915" s="94" t="str">
        <f t="shared" si="149"/>
        <v/>
      </c>
      <c r="G915" s="94" t="str">
        <f t="shared" si="150"/>
        <v/>
      </c>
      <c r="H915" s="127" t="str">
        <f>IF(A915&lt;&gt;"",IF(MID(C915,1,1)="c",$AS$26,IF(MID(C915,1,1)="r",$AS$41,IF(MID(C915,1,1)="p",#REF!,#REF!))),"")</f>
        <v/>
      </c>
      <c r="I915" s="92" t="str">
        <f t="shared" si="151"/>
        <v/>
      </c>
      <c r="J915" s="92" t="str">
        <f t="shared" si="152"/>
        <v/>
      </c>
      <c r="K915" s="92" t="str">
        <f t="shared" si="153"/>
        <v/>
      </c>
      <c r="L915" s="92" t="str">
        <f t="shared" si="154"/>
        <v/>
      </c>
      <c r="M915" s="95" t="str">
        <f>IF(A915&lt;&gt;"",IF(MID(C915,1,1)="c",SigmaEpsConcrete(I915,$AN$30:$AN$33,$AR$30:$AR$33,$AS$26,$AS$27,$AS$28,$AQ$20,$AU$19),""),"")</f>
        <v/>
      </c>
      <c r="N915" s="95" t="str">
        <f>IF(A915&lt;&gt;"",IF(MID(C915,1,1)="r",SigmaEpsReinf(J915,$AS$42:$AS$43,$AS$41,$AS$39,$AS$40,$AQ$38),""),"")</f>
        <v/>
      </c>
      <c r="Q915" s="92" t="str">
        <f t="shared" si="156"/>
        <v/>
      </c>
      <c r="R915" s="92" t="str">
        <f t="shared" si="157"/>
        <v/>
      </c>
      <c r="U915" s="5"/>
      <c r="V915" s="5"/>
      <c r="W915" s="94" t="str">
        <f t="shared" si="155"/>
        <v/>
      </c>
      <c r="X915" s="94" t="str">
        <f t="shared" si="158"/>
        <v/>
      </c>
      <c r="Y915" s="5"/>
      <c r="BK915" s="8"/>
      <c r="BL915" s="5"/>
      <c r="BM915" s="5"/>
      <c r="BN915" s="5"/>
      <c r="BO915" s="5"/>
      <c r="BP915" s="1"/>
      <c r="BQ915" s="1"/>
      <c r="BR915" s="1"/>
      <c r="BS915" s="1"/>
      <c r="BT915" s="1"/>
      <c r="BU915" s="4"/>
      <c r="BV915" s="1"/>
      <c r="BW915" s="3"/>
      <c r="BX915" s="4"/>
      <c r="BY915" s="5"/>
      <c r="BZ915" s="5"/>
      <c r="CA915" s="5"/>
      <c r="CB915" s="5"/>
      <c r="CC915" s="5"/>
      <c r="CD915" s="43"/>
    </row>
    <row r="916" spans="1:82" ht="15" customHeight="1" x14ac:dyDescent="0.25">
      <c r="A916" s="8"/>
      <c r="B916" s="5"/>
      <c r="C916" s="5"/>
      <c r="D916" s="5"/>
      <c r="E916" s="5"/>
      <c r="F916" s="94" t="str">
        <f t="shared" si="149"/>
        <v/>
      </c>
      <c r="G916" s="94" t="str">
        <f t="shared" si="150"/>
        <v/>
      </c>
      <c r="H916" s="127" t="str">
        <f>IF(A916&lt;&gt;"",IF(MID(C916,1,1)="c",$AS$26,IF(MID(C916,1,1)="r",$AS$41,IF(MID(C916,1,1)="p",#REF!,#REF!))),"")</f>
        <v/>
      </c>
      <c r="I916" s="92" t="str">
        <f t="shared" si="151"/>
        <v/>
      </c>
      <c r="J916" s="92" t="str">
        <f t="shared" si="152"/>
        <v/>
      </c>
      <c r="K916" s="92" t="str">
        <f t="shared" si="153"/>
        <v/>
      </c>
      <c r="L916" s="92" t="str">
        <f t="shared" si="154"/>
        <v/>
      </c>
      <c r="M916" s="95" t="str">
        <f>IF(A916&lt;&gt;"",IF(MID(C916,1,1)="c",SigmaEpsConcrete(I916,$AN$30:$AN$33,$AR$30:$AR$33,$AS$26,$AS$27,$AS$28,$AQ$20,$AU$19),""),"")</f>
        <v/>
      </c>
      <c r="N916" s="95" t="str">
        <f>IF(A916&lt;&gt;"",IF(MID(C916,1,1)="r",SigmaEpsReinf(J916,$AS$42:$AS$43,$AS$41,$AS$39,$AS$40,$AQ$38),""),"")</f>
        <v/>
      </c>
      <c r="Q916" s="92" t="str">
        <f t="shared" si="156"/>
        <v/>
      </c>
      <c r="R916" s="92" t="str">
        <f t="shared" si="157"/>
        <v/>
      </c>
      <c r="U916" s="5"/>
      <c r="V916" s="5"/>
      <c r="W916" s="94" t="str">
        <f t="shared" si="155"/>
        <v/>
      </c>
      <c r="X916" s="94" t="str">
        <f t="shared" si="158"/>
        <v/>
      </c>
      <c r="Y916" s="5"/>
      <c r="BK916" s="8"/>
      <c r="BL916" s="5"/>
      <c r="BM916" s="5"/>
      <c r="BN916" s="5"/>
      <c r="BO916" s="5"/>
      <c r="BP916" s="1"/>
      <c r="BQ916" s="1"/>
      <c r="BR916" s="1"/>
      <c r="BS916" s="1"/>
      <c r="BT916" s="1"/>
      <c r="BU916" s="4"/>
      <c r="BV916" s="1"/>
      <c r="BW916" s="3"/>
      <c r="BX916" s="4"/>
      <c r="BY916" s="5"/>
      <c r="BZ916" s="5"/>
      <c r="CA916" s="5"/>
      <c r="CB916" s="5"/>
      <c r="CC916" s="5"/>
      <c r="CD916" s="43"/>
    </row>
    <row r="917" spans="1:82" ht="15" customHeight="1" x14ac:dyDescent="0.25">
      <c r="A917" s="8"/>
      <c r="B917" s="5"/>
      <c r="C917" s="5"/>
      <c r="D917" s="5"/>
      <c r="E917" s="5"/>
      <c r="F917" s="94" t="str">
        <f t="shared" si="149"/>
        <v/>
      </c>
      <c r="G917" s="94" t="str">
        <f t="shared" si="150"/>
        <v/>
      </c>
      <c r="H917" s="127" t="str">
        <f>IF(A917&lt;&gt;"",IF(MID(C917,1,1)="c",$AS$26,IF(MID(C917,1,1)="r",$AS$41,IF(MID(C917,1,1)="p",#REF!,#REF!))),"")</f>
        <v/>
      </c>
      <c r="I917" s="92" t="str">
        <f t="shared" si="151"/>
        <v/>
      </c>
      <c r="J917" s="92" t="str">
        <f t="shared" si="152"/>
        <v/>
      </c>
      <c r="K917" s="92" t="str">
        <f t="shared" si="153"/>
        <v/>
      </c>
      <c r="L917" s="92" t="str">
        <f t="shared" si="154"/>
        <v/>
      </c>
      <c r="M917" s="95" t="str">
        <f>IF(A917&lt;&gt;"",IF(MID(C917,1,1)="c",SigmaEpsConcrete(I917,$AN$30:$AN$33,$AR$30:$AR$33,$AS$26,$AS$27,$AS$28,$AQ$20,$AU$19),""),"")</f>
        <v/>
      </c>
      <c r="N917" s="95" t="str">
        <f>IF(A917&lt;&gt;"",IF(MID(C917,1,1)="r",SigmaEpsReinf(J917,$AS$42:$AS$43,$AS$41,$AS$39,$AS$40,$AQ$38),""),"")</f>
        <v/>
      </c>
      <c r="Q917" s="92" t="str">
        <f t="shared" si="156"/>
        <v/>
      </c>
      <c r="R917" s="92" t="str">
        <f t="shared" si="157"/>
        <v/>
      </c>
      <c r="U917" s="5"/>
      <c r="V917" s="5"/>
      <c r="W917" s="94" t="str">
        <f t="shared" si="155"/>
        <v/>
      </c>
      <c r="X917" s="94" t="str">
        <f t="shared" si="158"/>
        <v/>
      </c>
      <c r="Y917" s="5"/>
      <c r="BK917" s="8"/>
      <c r="BL917" s="5"/>
      <c r="BM917" s="5"/>
      <c r="BN917" s="5"/>
      <c r="BO917" s="5"/>
      <c r="BP917" s="1"/>
      <c r="BQ917" s="1"/>
      <c r="BR917" s="1"/>
      <c r="BS917" s="1"/>
      <c r="BT917" s="1"/>
      <c r="BU917" s="4"/>
      <c r="BV917" s="1"/>
      <c r="BW917" s="3"/>
      <c r="BX917" s="4"/>
      <c r="BY917" s="5"/>
      <c r="BZ917" s="5"/>
      <c r="CA917" s="5"/>
      <c r="CB917" s="5"/>
      <c r="CC917" s="5"/>
      <c r="CD917" s="43"/>
    </row>
    <row r="918" spans="1:82" ht="15" customHeight="1" x14ac:dyDescent="0.25">
      <c r="A918" s="8"/>
      <c r="B918" s="5"/>
      <c r="C918" s="5"/>
      <c r="D918" s="5"/>
      <c r="E918" s="5"/>
      <c r="F918" s="94" t="str">
        <f t="shared" si="149"/>
        <v/>
      </c>
      <c r="G918" s="94" t="str">
        <f t="shared" si="150"/>
        <v/>
      </c>
      <c r="H918" s="127" t="str">
        <f>IF(A918&lt;&gt;"",IF(MID(C918,1,1)="c",$AS$26,IF(MID(C918,1,1)="r",$AS$41,IF(MID(C918,1,1)="p",#REF!,#REF!))),"")</f>
        <v/>
      </c>
      <c r="I918" s="92" t="str">
        <f t="shared" si="151"/>
        <v/>
      </c>
      <c r="J918" s="92" t="str">
        <f t="shared" si="152"/>
        <v/>
      </c>
      <c r="K918" s="92" t="str">
        <f t="shared" si="153"/>
        <v/>
      </c>
      <c r="L918" s="92" t="str">
        <f t="shared" si="154"/>
        <v/>
      </c>
      <c r="M918" s="95" t="str">
        <f>IF(A918&lt;&gt;"",IF(MID(C918,1,1)="c",SigmaEpsConcrete(I918,$AN$30:$AN$33,$AR$30:$AR$33,$AS$26,$AS$27,$AS$28,$AQ$20,$AU$19),""),"")</f>
        <v/>
      </c>
      <c r="N918" s="95" t="str">
        <f>IF(A918&lt;&gt;"",IF(MID(C918,1,1)="r",SigmaEpsReinf(J918,$AS$42:$AS$43,$AS$41,$AS$39,$AS$40,$AQ$38),""),"")</f>
        <v/>
      </c>
      <c r="Q918" s="92" t="str">
        <f t="shared" si="156"/>
        <v/>
      </c>
      <c r="R918" s="92" t="str">
        <f t="shared" si="157"/>
        <v/>
      </c>
      <c r="U918" s="5"/>
      <c r="V918" s="5"/>
      <c r="W918" s="94" t="str">
        <f t="shared" si="155"/>
        <v/>
      </c>
      <c r="X918" s="94" t="str">
        <f t="shared" si="158"/>
        <v/>
      </c>
      <c r="Y918" s="5"/>
      <c r="BK918" s="8"/>
      <c r="BL918" s="5"/>
      <c r="BM918" s="5"/>
      <c r="BN918" s="5"/>
      <c r="BO918" s="5"/>
      <c r="BP918" s="1"/>
      <c r="BQ918" s="1"/>
      <c r="BR918" s="1"/>
      <c r="BS918" s="1"/>
      <c r="BT918" s="1"/>
      <c r="BU918" s="4"/>
      <c r="BV918" s="1"/>
      <c r="BW918" s="3"/>
      <c r="BX918" s="4"/>
      <c r="BY918" s="5"/>
      <c r="BZ918" s="5"/>
      <c r="CA918" s="5"/>
      <c r="CB918" s="5"/>
      <c r="CC918" s="5"/>
      <c r="CD918" s="43"/>
    </row>
    <row r="919" spans="1:82" ht="15" customHeight="1" x14ac:dyDescent="0.25">
      <c r="A919" s="8"/>
      <c r="B919" s="5"/>
      <c r="C919" s="5"/>
      <c r="D919" s="5"/>
      <c r="E919" s="5"/>
      <c r="F919" s="94" t="str">
        <f t="shared" si="149"/>
        <v/>
      </c>
      <c r="G919" s="94" t="str">
        <f t="shared" si="150"/>
        <v/>
      </c>
      <c r="H919" s="127" t="str">
        <f>IF(A919&lt;&gt;"",IF(MID(C919,1,1)="c",$AS$26,IF(MID(C919,1,1)="r",$AS$41,IF(MID(C919,1,1)="p",#REF!,#REF!))),"")</f>
        <v/>
      </c>
      <c r="I919" s="92" t="str">
        <f t="shared" si="151"/>
        <v/>
      </c>
      <c r="J919" s="92" t="str">
        <f t="shared" si="152"/>
        <v/>
      </c>
      <c r="K919" s="92" t="str">
        <f t="shared" si="153"/>
        <v/>
      </c>
      <c r="L919" s="92" t="str">
        <f t="shared" si="154"/>
        <v/>
      </c>
      <c r="M919" s="95" t="str">
        <f>IF(A919&lt;&gt;"",IF(MID(C919,1,1)="c",SigmaEpsConcrete(I919,$AN$30:$AN$33,$AR$30:$AR$33,$AS$26,$AS$27,$AS$28,$AQ$20,$AU$19),""),"")</f>
        <v/>
      </c>
      <c r="N919" s="95" t="str">
        <f>IF(A919&lt;&gt;"",IF(MID(C919,1,1)="r",SigmaEpsReinf(J919,$AS$42:$AS$43,$AS$41,$AS$39,$AS$40,$AQ$38),""),"")</f>
        <v/>
      </c>
      <c r="Q919" s="92" t="str">
        <f t="shared" si="156"/>
        <v/>
      </c>
      <c r="R919" s="92" t="str">
        <f t="shared" si="157"/>
        <v/>
      </c>
      <c r="U919" s="5"/>
      <c r="V919" s="5"/>
      <c r="W919" s="94" t="str">
        <f t="shared" si="155"/>
        <v/>
      </c>
      <c r="X919" s="94" t="str">
        <f t="shared" si="158"/>
        <v/>
      </c>
      <c r="Y919" s="5"/>
      <c r="BK919" s="8"/>
      <c r="BL919" s="5"/>
      <c r="BM919" s="5"/>
      <c r="BN919" s="5"/>
      <c r="BO919" s="5"/>
      <c r="BP919" s="1"/>
      <c r="BQ919" s="1"/>
      <c r="BR919" s="1"/>
      <c r="BS919" s="1"/>
      <c r="BT919" s="1"/>
      <c r="BU919" s="4"/>
      <c r="BV919" s="1"/>
      <c r="BW919" s="3"/>
      <c r="BX919" s="4"/>
      <c r="BY919" s="5"/>
      <c r="BZ919" s="5"/>
      <c r="CA919" s="5"/>
      <c r="CB919" s="5"/>
      <c r="CC919" s="5"/>
      <c r="CD919" s="43"/>
    </row>
    <row r="920" spans="1:82" ht="15" customHeight="1" x14ac:dyDescent="0.25">
      <c r="A920" s="8"/>
      <c r="B920" s="5"/>
      <c r="C920" s="5"/>
      <c r="D920" s="5"/>
      <c r="E920" s="5"/>
      <c r="F920" s="94" t="str">
        <f t="shared" si="149"/>
        <v/>
      </c>
      <c r="G920" s="94" t="str">
        <f t="shared" si="150"/>
        <v/>
      </c>
      <c r="H920" s="127" t="str">
        <f>IF(A920&lt;&gt;"",IF(MID(C920,1,1)="c",$AS$26,IF(MID(C920,1,1)="r",$AS$41,IF(MID(C920,1,1)="p",#REF!,#REF!))),"")</f>
        <v/>
      </c>
      <c r="I920" s="92" t="str">
        <f t="shared" si="151"/>
        <v/>
      </c>
      <c r="J920" s="92" t="str">
        <f t="shared" si="152"/>
        <v/>
      </c>
      <c r="K920" s="92" t="str">
        <f t="shared" si="153"/>
        <v/>
      </c>
      <c r="L920" s="92" t="str">
        <f t="shared" si="154"/>
        <v/>
      </c>
      <c r="M920" s="95" t="str">
        <f>IF(A920&lt;&gt;"",IF(MID(C920,1,1)="c",SigmaEpsConcrete(I920,$AN$30:$AN$33,$AR$30:$AR$33,$AS$26,$AS$27,$AS$28,$AQ$20,$AU$19),""),"")</f>
        <v/>
      </c>
      <c r="N920" s="95" t="str">
        <f>IF(A920&lt;&gt;"",IF(MID(C920,1,1)="r",SigmaEpsReinf(J920,$AS$42:$AS$43,$AS$41,$AS$39,$AS$40,$AQ$38),""),"")</f>
        <v/>
      </c>
      <c r="Q920" s="92" t="str">
        <f t="shared" si="156"/>
        <v/>
      </c>
      <c r="R920" s="92" t="str">
        <f t="shared" si="157"/>
        <v/>
      </c>
      <c r="U920" s="5"/>
      <c r="V920" s="5"/>
      <c r="W920" s="94" t="str">
        <f t="shared" si="155"/>
        <v/>
      </c>
      <c r="X920" s="94" t="str">
        <f t="shared" si="158"/>
        <v/>
      </c>
      <c r="Y920" s="5"/>
      <c r="BK920" s="8"/>
      <c r="BL920" s="5"/>
      <c r="BM920" s="5"/>
      <c r="BN920" s="5"/>
      <c r="BO920" s="5"/>
      <c r="BP920" s="1"/>
      <c r="BQ920" s="1"/>
      <c r="BR920" s="1"/>
      <c r="BS920" s="1"/>
      <c r="BT920" s="1"/>
      <c r="BU920" s="4"/>
      <c r="BV920" s="1"/>
      <c r="BW920" s="3"/>
      <c r="BX920" s="4"/>
      <c r="BY920" s="5"/>
      <c r="BZ920" s="5"/>
      <c r="CA920" s="5"/>
      <c r="CB920" s="5"/>
      <c r="CC920" s="5"/>
      <c r="CD920" s="43"/>
    </row>
    <row r="921" spans="1:82" ht="15" customHeight="1" x14ac:dyDescent="0.25">
      <c r="A921" s="8"/>
      <c r="B921" s="5"/>
      <c r="C921" s="5"/>
      <c r="D921" s="5"/>
      <c r="E921" s="5"/>
      <c r="F921" s="94" t="str">
        <f t="shared" si="149"/>
        <v/>
      </c>
      <c r="G921" s="94" t="str">
        <f t="shared" si="150"/>
        <v/>
      </c>
      <c r="H921" s="127" t="str">
        <f>IF(A921&lt;&gt;"",IF(MID(C921,1,1)="c",$AS$26,IF(MID(C921,1,1)="r",$AS$41,IF(MID(C921,1,1)="p",#REF!,#REF!))),"")</f>
        <v/>
      </c>
      <c r="I921" s="92" t="str">
        <f t="shared" si="151"/>
        <v/>
      </c>
      <c r="J921" s="92" t="str">
        <f t="shared" si="152"/>
        <v/>
      </c>
      <c r="K921" s="92" t="str">
        <f t="shared" si="153"/>
        <v/>
      </c>
      <c r="L921" s="92" t="str">
        <f t="shared" si="154"/>
        <v/>
      </c>
      <c r="M921" s="95" t="str">
        <f>IF(A921&lt;&gt;"",IF(MID(C921,1,1)="c",SigmaEpsConcrete(I921,$AN$30:$AN$33,$AR$30:$AR$33,$AS$26,$AS$27,$AS$28,$AQ$20,$AU$19),""),"")</f>
        <v/>
      </c>
      <c r="N921" s="95" t="str">
        <f>IF(A921&lt;&gt;"",IF(MID(C921,1,1)="r",SigmaEpsReinf(J921,$AS$42:$AS$43,$AS$41,$AS$39,$AS$40,$AQ$38),""),"")</f>
        <v/>
      </c>
      <c r="Q921" s="92" t="str">
        <f t="shared" si="156"/>
        <v/>
      </c>
      <c r="R921" s="92" t="str">
        <f t="shared" si="157"/>
        <v/>
      </c>
      <c r="U921" s="5"/>
      <c r="V921" s="5"/>
      <c r="W921" s="94" t="str">
        <f t="shared" si="155"/>
        <v/>
      </c>
      <c r="X921" s="94" t="str">
        <f t="shared" si="158"/>
        <v/>
      </c>
      <c r="Y921" s="5"/>
      <c r="BK921" s="8"/>
      <c r="BL921" s="5"/>
      <c r="BM921" s="5"/>
      <c r="BN921" s="5"/>
      <c r="BO921" s="5"/>
      <c r="BP921" s="1"/>
      <c r="BQ921" s="1"/>
      <c r="BR921" s="1"/>
      <c r="BS921" s="1"/>
      <c r="BT921" s="1"/>
      <c r="BU921" s="4"/>
      <c r="BV921" s="1"/>
      <c r="BW921" s="3"/>
      <c r="BX921" s="4"/>
      <c r="BY921" s="5"/>
      <c r="BZ921" s="5"/>
      <c r="CA921" s="5"/>
      <c r="CB921" s="5"/>
      <c r="CC921" s="5"/>
      <c r="CD921" s="43"/>
    </row>
    <row r="922" spans="1:82" ht="15" customHeight="1" x14ac:dyDescent="0.25">
      <c r="A922" s="8"/>
      <c r="B922" s="5"/>
      <c r="C922" s="5"/>
      <c r="D922" s="5"/>
      <c r="E922" s="5"/>
      <c r="F922" s="94" t="str">
        <f t="shared" si="149"/>
        <v/>
      </c>
      <c r="G922" s="94" t="str">
        <f t="shared" si="150"/>
        <v/>
      </c>
      <c r="H922" s="127" t="str">
        <f>IF(A922&lt;&gt;"",IF(MID(C922,1,1)="c",$AS$26,IF(MID(C922,1,1)="r",$AS$41,IF(MID(C922,1,1)="p",#REF!,#REF!))),"")</f>
        <v/>
      </c>
      <c r="I922" s="92" t="str">
        <f t="shared" si="151"/>
        <v/>
      </c>
      <c r="J922" s="92" t="str">
        <f t="shared" si="152"/>
        <v/>
      </c>
      <c r="K922" s="92" t="str">
        <f t="shared" si="153"/>
        <v/>
      </c>
      <c r="L922" s="92" t="str">
        <f t="shared" si="154"/>
        <v/>
      </c>
      <c r="M922" s="95" t="str">
        <f>IF(A922&lt;&gt;"",IF(MID(C922,1,1)="c",SigmaEpsConcrete(I922,$AN$30:$AN$33,$AR$30:$AR$33,$AS$26,$AS$27,$AS$28,$AQ$20,$AU$19),""),"")</f>
        <v/>
      </c>
      <c r="N922" s="95" t="str">
        <f>IF(A922&lt;&gt;"",IF(MID(C922,1,1)="r",SigmaEpsReinf(J922,$AS$42:$AS$43,$AS$41,$AS$39,$AS$40,$AQ$38),""),"")</f>
        <v/>
      </c>
      <c r="Q922" s="92" t="str">
        <f t="shared" si="156"/>
        <v/>
      </c>
      <c r="R922" s="92" t="str">
        <f t="shared" si="157"/>
        <v/>
      </c>
      <c r="U922" s="5"/>
      <c r="V922" s="5"/>
      <c r="W922" s="94" t="str">
        <f t="shared" si="155"/>
        <v/>
      </c>
      <c r="X922" s="94" t="str">
        <f t="shared" si="158"/>
        <v/>
      </c>
      <c r="Y922" s="5"/>
      <c r="BK922" s="8"/>
      <c r="BL922" s="5"/>
      <c r="BM922" s="5"/>
      <c r="BN922" s="5"/>
      <c r="BO922" s="5"/>
      <c r="BP922" s="1"/>
      <c r="BQ922" s="1"/>
      <c r="BR922" s="1"/>
      <c r="BS922" s="1"/>
      <c r="BT922" s="1"/>
      <c r="BU922" s="4"/>
      <c r="BV922" s="1"/>
      <c r="BW922" s="3"/>
      <c r="BX922" s="4"/>
      <c r="BY922" s="5"/>
      <c r="BZ922" s="5"/>
      <c r="CA922" s="5"/>
      <c r="CB922" s="5"/>
      <c r="CC922" s="5"/>
      <c r="CD922" s="43"/>
    </row>
    <row r="923" spans="1:82" ht="15" customHeight="1" x14ac:dyDescent="0.25">
      <c r="A923" s="8"/>
      <c r="B923" s="5"/>
      <c r="C923" s="5"/>
      <c r="D923" s="5"/>
      <c r="E923" s="5"/>
      <c r="F923" s="94" t="str">
        <f t="shared" si="149"/>
        <v/>
      </c>
      <c r="G923" s="94" t="str">
        <f t="shared" si="150"/>
        <v/>
      </c>
      <c r="H923" s="127" t="str">
        <f>IF(A923&lt;&gt;"",IF(MID(C923,1,1)="c",$AS$26,IF(MID(C923,1,1)="r",$AS$41,IF(MID(C923,1,1)="p",#REF!,#REF!))),"")</f>
        <v/>
      </c>
      <c r="I923" s="92" t="str">
        <f t="shared" si="151"/>
        <v/>
      </c>
      <c r="J923" s="92" t="str">
        <f t="shared" si="152"/>
        <v/>
      </c>
      <c r="K923" s="92" t="str">
        <f t="shared" si="153"/>
        <v/>
      </c>
      <c r="L923" s="92" t="str">
        <f t="shared" si="154"/>
        <v/>
      </c>
      <c r="M923" s="95" t="str">
        <f>IF(A923&lt;&gt;"",IF(MID(C923,1,1)="c",SigmaEpsConcrete(I923,$AN$30:$AN$33,$AR$30:$AR$33,$AS$26,$AS$27,$AS$28,$AQ$20,$AU$19),""),"")</f>
        <v/>
      </c>
      <c r="N923" s="95" t="str">
        <f>IF(A923&lt;&gt;"",IF(MID(C923,1,1)="r",SigmaEpsReinf(J923,$AS$42:$AS$43,$AS$41,$AS$39,$AS$40,$AQ$38),""),"")</f>
        <v/>
      </c>
      <c r="Q923" s="92" t="str">
        <f t="shared" si="156"/>
        <v/>
      </c>
      <c r="R923" s="92" t="str">
        <f t="shared" si="157"/>
        <v/>
      </c>
      <c r="U923" s="5"/>
      <c r="V923" s="5"/>
      <c r="W923" s="94" t="str">
        <f t="shared" si="155"/>
        <v/>
      </c>
      <c r="X923" s="94" t="str">
        <f t="shared" si="158"/>
        <v/>
      </c>
      <c r="Y923" s="5"/>
      <c r="BK923" s="8"/>
      <c r="BL923" s="5"/>
      <c r="BM923" s="5"/>
      <c r="BN923" s="5"/>
      <c r="BO923" s="5"/>
      <c r="BP923" s="1"/>
      <c r="BQ923" s="1"/>
      <c r="BR923" s="1"/>
      <c r="BS923" s="1"/>
      <c r="BT923" s="1"/>
      <c r="BU923" s="4"/>
      <c r="BV923" s="1"/>
      <c r="BW923" s="3"/>
      <c r="BX923" s="4"/>
      <c r="BY923" s="5"/>
      <c r="BZ923" s="5"/>
      <c r="CA923" s="5"/>
      <c r="CB923" s="5"/>
      <c r="CC923" s="5"/>
      <c r="CD923" s="43"/>
    </row>
    <row r="924" spans="1:82" ht="15" customHeight="1" x14ac:dyDescent="0.25">
      <c r="A924" s="8"/>
      <c r="B924" s="5"/>
      <c r="C924" s="5"/>
      <c r="D924" s="5"/>
      <c r="E924" s="5"/>
      <c r="F924" s="94" t="str">
        <f t="shared" si="149"/>
        <v/>
      </c>
      <c r="G924" s="94" t="str">
        <f t="shared" si="150"/>
        <v/>
      </c>
      <c r="H924" s="127" t="str">
        <f>IF(A924&lt;&gt;"",IF(MID(C924,1,1)="c",$AS$26,IF(MID(C924,1,1)="r",$AS$41,IF(MID(C924,1,1)="p",#REF!,#REF!))),"")</f>
        <v/>
      </c>
      <c r="I924" s="92" t="str">
        <f t="shared" si="151"/>
        <v/>
      </c>
      <c r="J924" s="92" t="str">
        <f t="shared" si="152"/>
        <v/>
      </c>
      <c r="K924" s="92" t="str">
        <f t="shared" si="153"/>
        <v/>
      </c>
      <c r="L924" s="92" t="str">
        <f t="shared" si="154"/>
        <v/>
      </c>
      <c r="M924" s="95" t="str">
        <f>IF(A924&lt;&gt;"",IF(MID(C924,1,1)="c",SigmaEpsConcrete(I924,$AN$30:$AN$33,$AR$30:$AR$33,$AS$26,$AS$27,$AS$28,$AQ$20,$AU$19),""),"")</f>
        <v/>
      </c>
      <c r="N924" s="95" t="str">
        <f>IF(A924&lt;&gt;"",IF(MID(C924,1,1)="r",SigmaEpsReinf(J924,$AS$42:$AS$43,$AS$41,$AS$39,$AS$40,$AQ$38),""),"")</f>
        <v/>
      </c>
      <c r="Q924" s="92" t="str">
        <f t="shared" si="156"/>
        <v/>
      </c>
      <c r="R924" s="92" t="str">
        <f t="shared" si="157"/>
        <v/>
      </c>
      <c r="U924" s="5"/>
      <c r="V924" s="5"/>
      <c r="W924" s="94" t="str">
        <f t="shared" si="155"/>
        <v/>
      </c>
      <c r="X924" s="94" t="str">
        <f t="shared" si="158"/>
        <v/>
      </c>
      <c r="Y924" s="5"/>
      <c r="BK924" s="8"/>
      <c r="BL924" s="5"/>
      <c r="BM924" s="5"/>
      <c r="BN924" s="5"/>
      <c r="BO924" s="5"/>
      <c r="BP924" s="1"/>
      <c r="BQ924" s="1"/>
      <c r="BR924" s="1"/>
      <c r="BS924" s="1"/>
      <c r="BT924" s="1"/>
      <c r="BU924" s="4"/>
      <c r="BV924" s="1"/>
      <c r="BW924" s="3"/>
      <c r="BX924" s="4"/>
      <c r="BY924" s="5"/>
      <c r="BZ924" s="5"/>
      <c r="CA924" s="5"/>
      <c r="CB924" s="5"/>
      <c r="CC924" s="5"/>
      <c r="CD924" s="43"/>
    </row>
    <row r="925" spans="1:82" ht="15" customHeight="1" x14ac:dyDescent="0.25">
      <c r="A925" s="8"/>
      <c r="B925" s="5"/>
      <c r="C925" s="5"/>
      <c r="D925" s="5"/>
      <c r="E925" s="5"/>
      <c r="F925" s="94" t="str">
        <f t="shared" si="149"/>
        <v/>
      </c>
      <c r="G925" s="94" t="str">
        <f t="shared" si="150"/>
        <v/>
      </c>
      <c r="H925" s="127" t="str">
        <f>IF(A925&lt;&gt;"",IF(MID(C925,1,1)="c",$AS$26,IF(MID(C925,1,1)="r",$AS$41,IF(MID(C925,1,1)="p",#REF!,#REF!))),"")</f>
        <v/>
      </c>
      <c r="I925" s="92" t="str">
        <f t="shared" si="151"/>
        <v/>
      </c>
      <c r="J925" s="92" t="str">
        <f t="shared" si="152"/>
        <v/>
      </c>
      <c r="K925" s="92" t="str">
        <f t="shared" si="153"/>
        <v/>
      </c>
      <c r="L925" s="92" t="str">
        <f t="shared" si="154"/>
        <v/>
      </c>
      <c r="M925" s="95" t="str">
        <f>IF(A925&lt;&gt;"",IF(MID(C925,1,1)="c",SigmaEpsConcrete(I925,$AN$30:$AN$33,$AR$30:$AR$33,$AS$26,$AS$27,$AS$28,$AQ$20,$AU$19),""),"")</f>
        <v/>
      </c>
      <c r="N925" s="95" t="str">
        <f>IF(A925&lt;&gt;"",IF(MID(C925,1,1)="r",SigmaEpsReinf(J925,$AS$42:$AS$43,$AS$41,$AS$39,$AS$40,$AQ$38),""),"")</f>
        <v/>
      </c>
      <c r="Q925" s="92" t="str">
        <f t="shared" si="156"/>
        <v/>
      </c>
      <c r="R925" s="92" t="str">
        <f t="shared" si="157"/>
        <v/>
      </c>
      <c r="U925" s="5"/>
      <c r="V925" s="5"/>
      <c r="W925" s="94" t="str">
        <f t="shared" si="155"/>
        <v/>
      </c>
      <c r="X925" s="94" t="str">
        <f t="shared" si="158"/>
        <v/>
      </c>
      <c r="Y925" s="5"/>
      <c r="BK925" s="8"/>
      <c r="BL925" s="5"/>
      <c r="BM925" s="5"/>
      <c r="BN925" s="5"/>
      <c r="BO925" s="5"/>
      <c r="BP925" s="1"/>
      <c r="BQ925" s="1"/>
      <c r="BR925" s="1"/>
      <c r="BS925" s="1"/>
      <c r="BT925" s="1"/>
      <c r="BU925" s="4"/>
      <c r="BV925" s="1"/>
      <c r="BW925" s="3"/>
      <c r="BX925" s="4"/>
      <c r="BY925" s="5"/>
      <c r="BZ925" s="5"/>
      <c r="CA925" s="5"/>
      <c r="CB925" s="5"/>
      <c r="CC925" s="5"/>
      <c r="CD925" s="43"/>
    </row>
    <row r="926" spans="1:82" ht="15" customHeight="1" x14ac:dyDescent="0.25">
      <c r="A926" s="8"/>
      <c r="B926" s="5"/>
      <c r="C926" s="5"/>
      <c r="D926" s="5"/>
      <c r="E926" s="5"/>
      <c r="F926" s="94" t="str">
        <f t="shared" si="149"/>
        <v/>
      </c>
      <c r="G926" s="94" t="str">
        <f t="shared" si="150"/>
        <v/>
      </c>
      <c r="H926" s="127" t="str">
        <f>IF(A926&lt;&gt;"",IF(MID(C926,1,1)="c",$AS$26,IF(MID(C926,1,1)="r",$AS$41,IF(MID(C926,1,1)="p",#REF!,#REF!))),"")</f>
        <v/>
      </c>
      <c r="I926" s="92" t="str">
        <f t="shared" si="151"/>
        <v/>
      </c>
      <c r="J926" s="92" t="str">
        <f t="shared" si="152"/>
        <v/>
      </c>
      <c r="K926" s="92" t="str">
        <f t="shared" si="153"/>
        <v/>
      </c>
      <c r="L926" s="92" t="str">
        <f t="shared" si="154"/>
        <v/>
      </c>
      <c r="M926" s="95" t="str">
        <f>IF(A926&lt;&gt;"",IF(MID(C926,1,1)="c",SigmaEpsConcrete(I926,$AN$30:$AN$33,$AR$30:$AR$33,$AS$26,$AS$27,$AS$28,$AQ$20,$AU$19),""),"")</f>
        <v/>
      </c>
      <c r="N926" s="95" t="str">
        <f>IF(A926&lt;&gt;"",IF(MID(C926,1,1)="r",SigmaEpsReinf(J926,$AS$42:$AS$43,$AS$41,$AS$39,$AS$40,$AQ$38),""),"")</f>
        <v/>
      </c>
      <c r="Q926" s="92" t="str">
        <f t="shared" si="156"/>
        <v/>
      </c>
      <c r="R926" s="92" t="str">
        <f t="shared" si="157"/>
        <v/>
      </c>
      <c r="U926" s="5"/>
      <c r="V926" s="5"/>
      <c r="W926" s="94" t="str">
        <f t="shared" si="155"/>
        <v/>
      </c>
      <c r="X926" s="94" t="str">
        <f t="shared" si="158"/>
        <v/>
      </c>
      <c r="Y926" s="5"/>
      <c r="BK926" s="8"/>
      <c r="BL926" s="5"/>
      <c r="BM926" s="5"/>
      <c r="BN926" s="5"/>
      <c r="BO926" s="5"/>
      <c r="BP926" s="1"/>
      <c r="BQ926" s="1"/>
      <c r="BR926" s="1"/>
      <c r="BS926" s="1"/>
      <c r="BT926" s="1"/>
      <c r="BU926" s="4"/>
      <c r="BV926" s="1"/>
      <c r="BW926" s="3"/>
      <c r="BX926" s="4"/>
      <c r="BY926" s="5"/>
      <c r="BZ926" s="5"/>
      <c r="CA926" s="5"/>
      <c r="CB926" s="5"/>
      <c r="CC926" s="5"/>
      <c r="CD926" s="43"/>
    </row>
    <row r="927" spans="1:82" ht="15" customHeight="1" x14ac:dyDescent="0.25">
      <c r="A927" s="8"/>
      <c r="B927" s="5"/>
      <c r="C927" s="5"/>
      <c r="D927" s="5"/>
      <c r="E927" s="5"/>
      <c r="F927" s="94" t="str">
        <f t="shared" si="149"/>
        <v/>
      </c>
      <c r="G927" s="94" t="str">
        <f t="shared" si="150"/>
        <v/>
      </c>
      <c r="H927" s="127" t="str">
        <f>IF(A927&lt;&gt;"",IF(MID(C927,1,1)="c",$AS$26,IF(MID(C927,1,1)="r",$AS$41,IF(MID(C927,1,1)="p",#REF!,#REF!))),"")</f>
        <v/>
      </c>
      <c r="I927" s="92" t="str">
        <f t="shared" si="151"/>
        <v/>
      </c>
      <c r="J927" s="92" t="str">
        <f t="shared" si="152"/>
        <v/>
      </c>
      <c r="K927" s="92" t="str">
        <f t="shared" si="153"/>
        <v/>
      </c>
      <c r="L927" s="92" t="str">
        <f t="shared" si="154"/>
        <v/>
      </c>
      <c r="M927" s="95" t="str">
        <f>IF(A927&lt;&gt;"",IF(MID(C927,1,1)="c",SigmaEpsConcrete(I927,$AN$30:$AN$33,$AR$30:$AR$33,$AS$26,$AS$27,$AS$28,$AQ$20,$AU$19),""),"")</f>
        <v/>
      </c>
      <c r="N927" s="95" t="str">
        <f>IF(A927&lt;&gt;"",IF(MID(C927,1,1)="r",SigmaEpsReinf(J927,$AS$42:$AS$43,$AS$41,$AS$39,$AS$40,$AQ$38),""),"")</f>
        <v/>
      </c>
      <c r="Q927" s="92" t="str">
        <f t="shared" si="156"/>
        <v/>
      </c>
      <c r="R927" s="92" t="str">
        <f t="shared" si="157"/>
        <v/>
      </c>
      <c r="U927" s="5"/>
      <c r="V927" s="5"/>
      <c r="W927" s="94" t="str">
        <f t="shared" si="155"/>
        <v/>
      </c>
      <c r="X927" s="94" t="str">
        <f t="shared" si="158"/>
        <v/>
      </c>
      <c r="Y927" s="5"/>
      <c r="BK927" s="8"/>
      <c r="BL927" s="5"/>
      <c r="BM927" s="5"/>
      <c r="BN927" s="5"/>
      <c r="BO927" s="5"/>
      <c r="BP927" s="1"/>
      <c r="BQ927" s="1"/>
      <c r="BR927" s="1"/>
      <c r="BS927" s="1"/>
      <c r="BT927" s="1"/>
      <c r="BU927" s="4"/>
      <c r="BV927" s="1"/>
      <c r="BW927" s="3"/>
      <c r="BX927" s="4"/>
      <c r="BY927" s="5"/>
      <c r="BZ927" s="5"/>
      <c r="CA927" s="5"/>
      <c r="CB927" s="5"/>
      <c r="CC927" s="5"/>
      <c r="CD927" s="43"/>
    </row>
    <row r="928" spans="1:82" ht="15" customHeight="1" x14ac:dyDescent="0.25">
      <c r="A928" s="8"/>
      <c r="B928" s="5"/>
      <c r="C928" s="5"/>
      <c r="D928" s="5"/>
      <c r="E928" s="5"/>
      <c r="F928" s="94" t="str">
        <f t="shared" si="149"/>
        <v/>
      </c>
      <c r="G928" s="94" t="str">
        <f t="shared" si="150"/>
        <v/>
      </c>
      <c r="H928" s="127" t="str">
        <f>IF(A928&lt;&gt;"",IF(MID(C928,1,1)="c",$AS$26,IF(MID(C928,1,1)="r",$AS$41,IF(MID(C928,1,1)="p",#REF!,#REF!))),"")</f>
        <v/>
      </c>
      <c r="I928" s="92" t="str">
        <f t="shared" si="151"/>
        <v/>
      </c>
      <c r="J928" s="92" t="str">
        <f t="shared" si="152"/>
        <v/>
      </c>
      <c r="K928" s="92" t="str">
        <f t="shared" si="153"/>
        <v/>
      </c>
      <c r="L928" s="92" t="str">
        <f t="shared" si="154"/>
        <v/>
      </c>
      <c r="M928" s="95" t="str">
        <f>IF(A928&lt;&gt;"",IF(MID(C928,1,1)="c",SigmaEpsConcrete(I928,$AN$30:$AN$33,$AR$30:$AR$33,$AS$26,$AS$27,$AS$28,$AQ$20,$AU$19),""),"")</f>
        <v/>
      </c>
      <c r="N928" s="95" t="str">
        <f>IF(A928&lt;&gt;"",IF(MID(C928,1,1)="r",SigmaEpsReinf(J928,$AS$42:$AS$43,$AS$41,$AS$39,$AS$40,$AQ$38),""),"")</f>
        <v/>
      </c>
      <c r="Q928" s="92" t="str">
        <f t="shared" si="156"/>
        <v/>
      </c>
      <c r="R928" s="92" t="str">
        <f t="shared" si="157"/>
        <v/>
      </c>
      <c r="U928" s="5"/>
      <c r="V928" s="5"/>
      <c r="W928" s="94" t="str">
        <f t="shared" si="155"/>
        <v/>
      </c>
      <c r="X928" s="94" t="str">
        <f t="shared" si="158"/>
        <v/>
      </c>
      <c r="Y928" s="5"/>
      <c r="BK928" s="8"/>
      <c r="BL928" s="5"/>
      <c r="BM928" s="5"/>
      <c r="BN928" s="5"/>
      <c r="BO928" s="5"/>
      <c r="BP928" s="1"/>
      <c r="BQ928" s="1"/>
      <c r="BR928" s="1"/>
      <c r="BS928" s="1"/>
      <c r="BT928" s="1"/>
      <c r="BU928" s="4"/>
      <c r="BV928" s="1"/>
      <c r="BW928" s="3"/>
      <c r="BX928" s="4"/>
      <c r="BY928" s="5"/>
      <c r="BZ928" s="5"/>
      <c r="CA928" s="5"/>
      <c r="CB928" s="5"/>
      <c r="CC928" s="5"/>
      <c r="CD928" s="43"/>
    </row>
    <row r="929" spans="1:82" ht="15" customHeight="1" x14ac:dyDescent="0.25">
      <c r="A929" s="8"/>
      <c r="B929" s="5"/>
      <c r="C929" s="5"/>
      <c r="D929" s="5"/>
      <c r="E929" s="5"/>
      <c r="F929" s="94" t="str">
        <f t="shared" si="149"/>
        <v/>
      </c>
      <c r="G929" s="94" t="str">
        <f t="shared" si="150"/>
        <v/>
      </c>
      <c r="H929" s="127" t="str">
        <f>IF(A929&lt;&gt;"",IF(MID(C929,1,1)="c",$AS$26,IF(MID(C929,1,1)="r",$AS$41,IF(MID(C929,1,1)="p",#REF!,#REF!))),"")</f>
        <v/>
      </c>
      <c r="I929" s="92" t="str">
        <f t="shared" si="151"/>
        <v/>
      </c>
      <c r="J929" s="92" t="str">
        <f t="shared" si="152"/>
        <v/>
      </c>
      <c r="K929" s="92" t="str">
        <f t="shared" si="153"/>
        <v/>
      </c>
      <c r="L929" s="92" t="str">
        <f t="shared" si="154"/>
        <v/>
      </c>
      <c r="M929" s="95" t="str">
        <f>IF(A929&lt;&gt;"",IF(MID(C929,1,1)="c",SigmaEpsConcrete(I929,$AN$30:$AN$33,$AR$30:$AR$33,$AS$26,$AS$27,$AS$28,$AQ$20,$AU$19),""),"")</f>
        <v/>
      </c>
      <c r="N929" s="95" t="str">
        <f>IF(A929&lt;&gt;"",IF(MID(C929,1,1)="r",SigmaEpsReinf(J929,$AS$42:$AS$43,$AS$41,$AS$39,$AS$40,$AQ$38),""),"")</f>
        <v/>
      </c>
      <c r="Q929" s="92" t="str">
        <f t="shared" si="156"/>
        <v/>
      </c>
      <c r="R929" s="92" t="str">
        <f t="shared" si="157"/>
        <v/>
      </c>
      <c r="U929" s="5"/>
      <c r="V929" s="5"/>
      <c r="W929" s="94" t="str">
        <f t="shared" si="155"/>
        <v/>
      </c>
      <c r="X929" s="94" t="str">
        <f t="shared" si="158"/>
        <v/>
      </c>
      <c r="Y929" s="5"/>
      <c r="BK929" s="8"/>
      <c r="BL929" s="5"/>
      <c r="BM929" s="5"/>
      <c r="BN929" s="5"/>
      <c r="BO929" s="5"/>
      <c r="BP929" s="1"/>
      <c r="BQ929" s="1"/>
      <c r="BR929" s="1"/>
      <c r="BS929" s="1"/>
      <c r="BT929" s="1"/>
      <c r="BU929" s="4"/>
      <c r="BV929" s="1"/>
      <c r="BW929" s="3"/>
      <c r="BX929" s="4"/>
      <c r="BY929" s="5"/>
      <c r="BZ929" s="5"/>
      <c r="CA929" s="5"/>
      <c r="CB929" s="5"/>
      <c r="CC929" s="5"/>
      <c r="CD929" s="43"/>
    </row>
    <row r="930" spans="1:82" ht="15" customHeight="1" x14ac:dyDescent="0.25">
      <c r="A930" s="8"/>
      <c r="B930" s="5"/>
      <c r="C930" s="5"/>
      <c r="D930" s="5"/>
      <c r="E930" s="5"/>
      <c r="F930" s="94" t="str">
        <f t="shared" si="149"/>
        <v/>
      </c>
      <c r="G930" s="94" t="str">
        <f t="shared" si="150"/>
        <v/>
      </c>
      <c r="H930" s="127" t="str">
        <f>IF(A930&lt;&gt;"",IF(MID(C930,1,1)="c",$AS$26,IF(MID(C930,1,1)="r",$AS$41,IF(MID(C930,1,1)="p",#REF!,#REF!))),"")</f>
        <v/>
      </c>
      <c r="I930" s="92" t="str">
        <f t="shared" si="151"/>
        <v/>
      </c>
      <c r="J930" s="92" t="str">
        <f t="shared" si="152"/>
        <v/>
      </c>
      <c r="K930" s="92" t="str">
        <f t="shared" si="153"/>
        <v/>
      </c>
      <c r="L930" s="92" t="str">
        <f t="shared" si="154"/>
        <v/>
      </c>
      <c r="M930" s="95" t="str">
        <f>IF(A930&lt;&gt;"",IF(MID(C930,1,1)="c",SigmaEpsConcrete(I930,$AN$30:$AN$33,$AR$30:$AR$33,$AS$26,$AS$27,$AS$28,$AQ$20,$AU$19),""),"")</f>
        <v/>
      </c>
      <c r="N930" s="95" t="str">
        <f>IF(A930&lt;&gt;"",IF(MID(C930,1,1)="r",SigmaEpsReinf(J930,$AS$42:$AS$43,$AS$41,$AS$39,$AS$40,$AQ$38),""),"")</f>
        <v/>
      </c>
      <c r="Q930" s="92" t="str">
        <f t="shared" si="156"/>
        <v/>
      </c>
      <c r="R930" s="92" t="str">
        <f t="shared" si="157"/>
        <v/>
      </c>
      <c r="U930" s="5"/>
      <c r="V930" s="5"/>
      <c r="W930" s="94" t="str">
        <f t="shared" si="155"/>
        <v/>
      </c>
      <c r="X930" s="94" t="str">
        <f t="shared" si="158"/>
        <v/>
      </c>
      <c r="Y930" s="5"/>
      <c r="BK930" s="8"/>
      <c r="BL930" s="5"/>
      <c r="BM930" s="5"/>
      <c r="BN930" s="5"/>
      <c r="BO930" s="5"/>
      <c r="BP930" s="1"/>
      <c r="BQ930" s="1"/>
      <c r="BR930" s="1"/>
      <c r="BS930" s="1"/>
      <c r="BT930" s="1"/>
      <c r="BU930" s="4"/>
      <c r="BV930" s="1"/>
      <c r="BW930" s="3"/>
      <c r="BX930" s="4"/>
      <c r="BY930" s="5"/>
      <c r="BZ930" s="5"/>
      <c r="CA930" s="5"/>
      <c r="CB930" s="5"/>
      <c r="CC930" s="5"/>
      <c r="CD930" s="43"/>
    </row>
    <row r="931" spans="1:82" ht="15" customHeight="1" x14ac:dyDescent="0.25">
      <c r="A931" s="8"/>
      <c r="B931" s="5"/>
      <c r="C931" s="5"/>
      <c r="D931" s="5"/>
      <c r="E931" s="5"/>
      <c r="F931" s="94" t="str">
        <f t="shared" si="149"/>
        <v/>
      </c>
      <c r="G931" s="94" t="str">
        <f t="shared" si="150"/>
        <v/>
      </c>
      <c r="H931" s="127" t="str">
        <f>IF(A931&lt;&gt;"",IF(MID(C931,1,1)="c",$AS$26,IF(MID(C931,1,1)="r",$AS$41,IF(MID(C931,1,1)="p",#REF!,#REF!))),"")</f>
        <v/>
      </c>
      <c r="I931" s="92" t="str">
        <f t="shared" si="151"/>
        <v/>
      </c>
      <c r="J931" s="92" t="str">
        <f t="shared" si="152"/>
        <v/>
      </c>
      <c r="K931" s="92" t="str">
        <f t="shared" si="153"/>
        <v/>
      </c>
      <c r="L931" s="92" t="str">
        <f t="shared" si="154"/>
        <v/>
      </c>
      <c r="M931" s="95" t="str">
        <f>IF(A931&lt;&gt;"",IF(MID(C931,1,1)="c",SigmaEpsConcrete(I931,$AN$30:$AN$33,$AR$30:$AR$33,$AS$26,$AS$27,$AS$28,$AQ$20,$AU$19),""),"")</f>
        <v/>
      </c>
      <c r="N931" s="95" t="str">
        <f>IF(A931&lt;&gt;"",IF(MID(C931,1,1)="r",SigmaEpsReinf(J931,$AS$42:$AS$43,$AS$41,$AS$39,$AS$40,$AQ$38),""),"")</f>
        <v/>
      </c>
      <c r="Q931" s="92" t="str">
        <f t="shared" si="156"/>
        <v/>
      </c>
      <c r="R931" s="92" t="str">
        <f t="shared" si="157"/>
        <v/>
      </c>
      <c r="U931" s="5"/>
      <c r="V931" s="5"/>
      <c r="W931" s="94" t="str">
        <f t="shared" si="155"/>
        <v/>
      </c>
      <c r="X931" s="94" t="str">
        <f t="shared" si="158"/>
        <v/>
      </c>
      <c r="Y931" s="5"/>
      <c r="BK931" s="8"/>
      <c r="BL931" s="5"/>
      <c r="BM931" s="5"/>
      <c r="BN931" s="5"/>
      <c r="BO931" s="5"/>
      <c r="BP931" s="1"/>
      <c r="BQ931" s="1"/>
      <c r="BR931" s="1"/>
      <c r="BS931" s="1"/>
      <c r="BT931" s="1"/>
      <c r="BU931" s="4"/>
      <c r="BV931" s="1"/>
      <c r="BW931" s="3"/>
      <c r="BX931" s="4"/>
      <c r="BY931" s="5"/>
      <c r="BZ931" s="5"/>
      <c r="CA931" s="5"/>
      <c r="CB931" s="5"/>
      <c r="CC931" s="5"/>
      <c r="CD931" s="43"/>
    </row>
    <row r="932" spans="1:82" ht="15" customHeight="1" x14ac:dyDescent="0.25">
      <c r="A932" s="8"/>
      <c r="B932" s="5"/>
      <c r="C932" s="5"/>
      <c r="D932" s="5"/>
      <c r="E932" s="5"/>
      <c r="F932" s="94" t="str">
        <f t="shared" si="149"/>
        <v/>
      </c>
      <c r="G932" s="94" t="str">
        <f t="shared" si="150"/>
        <v/>
      </c>
      <c r="H932" s="127" t="str">
        <f>IF(A932&lt;&gt;"",IF(MID(C932,1,1)="c",$AS$26,IF(MID(C932,1,1)="r",$AS$41,IF(MID(C932,1,1)="p",#REF!,#REF!))),"")</f>
        <v/>
      </c>
      <c r="I932" s="92" t="str">
        <f t="shared" si="151"/>
        <v/>
      </c>
      <c r="J932" s="92" t="str">
        <f t="shared" si="152"/>
        <v/>
      </c>
      <c r="K932" s="92" t="str">
        <f t="shared" si="153"/>
        <v/>
      </c>
      <c r="L932" s="92" t="str">
        <f t="shared" si="154"/>
        <v/>
      </c>
      <c r="M932" s="95" t="str">
        <f>IF(A932&lt;&gt;"",IF(MID(C932,1,1)="c",SigmaEpsConcrete(I932,$AN$30:$AN$33,$AR$30:$AR$33,$AS$26,$AS$27,$AS$28,$AQ$20,$AU$19),""),"")</f>
        <v/>
      </c>
      <c r="N932" s="95" t="str">
        <f>IF(A932&lt;&gt;"",IF(MID(C932,1,1)="r",SigmaEpsReinf(J932,$AS$42:$AS$43,$AS$41,$AS$39,$AS$40,$AQ$38),""),"")</f>
        <v/>
      </c>
      <c r="Q932" s="92" t="str">
        <f t="shared" si="156"/>
        <v/>
      </c>
      <c r="R932" s="92" t="str">
        <f t="shared" si="157"/>
        <v/>
      </c>
      <c r="U932" s="5"/>
      <c r="V932" s="5"/>
      <c r="W932" s="94" t="str">
        <f t="shared" si="155"/>
        <v/>
      </c>
      <c r="X932" s="94" t="str">
        <f t="shared" si="158"/>
        <v/>
      </c>
      <c r="Y932" s="5"/>
      <c r="BK932" s="8"/>
      <c r="BL932" s="5"/>
      <c r="BM932" s="5"/>
      <c r="BN932" s="5"/>
      <c r="BO932" s="5"/>
      <c r="BP932" s="1"/>
      <c r="BQ932" s="1"/>
      <c r="BR932" s="1"/>
      <c r="BS932" s="1"/>
      <c r="BT932" s="1"/>
      <c r="BU932" s="4"/>
      <c r="BV932" s="1"/>
      <c r="BW932" s="3"/>
      <c r="BX932" s="4"/>
      <c r="BY932" s="5"/>
      <c r="BZ932" s="5"/>
      <c r="CA932" s="5"/>
      <c r="CB932" s="5"/>
      <c r="CC932" s="5"/>
      <c r="CD932" s="43"/>
    </row>
    <row r="933" spans="1:82" ht="15" customHeight="1" x14ac:dyDescent="0.25">
      <c r="A933" s="8"/>
      <c r="B933" s="5"/>
      <c r="C933" s="5"/>
      <c r="D933" s="5"/>
      <c r="E933" s="5"/>
      <c r="F933" s="94" t="str">
        <f t="shared" si="149"/>
        <v/>
      </c>
      <c r="G933" s="94" t="str">
        <f t="shared" si="150"/>
        <v/>
      </c>
      <c r="H933" s="127" t="str">
        <f>IF(A933&lt;&gt;"",IF(MID(C933,1,1)="c",$AS$26,IF(MID(C933,1,1)="r",$AS$41,IF(MID(C933,1,1)="p",#REF!,#REF!))),"")</f>
        <v/>
      </c>
      <c r="I933" s="92" t="str">
        <f t="shared" si="151"/>
        <v/>
      </c>
      <c r="J933" s="92" t="str">
        <f t="shared" si="152"/>
        <v/>
      </c>
      <c r="K933" s="92" t="str">
        <f t="shared" si="153"/>
        <v/>
      </c>
      <c r="L933" s="92" t="str">
        <f t="shared" si="154"/>
        <v/>
      </c>
      <c r="M933" s="95" t="str">
        <f>IF(A933&lt;&gt;"",IF(MID(C933,1,1)="c",SigmaEpsConcrete(I933,$AN$30:$AN$33,$AR$30:$AR$33,$AS$26,$AS$27,$AS$28,$AQ$20,$AU$19),""),"")</f>
        <v/>
      </c>
      <c r="N933" s="95" t="str">
        <f>IF(A933&lt;&gt;"",IF(MID(C933,1,1)="r",SigmaEpsReinf(J933,$AS$42:$AS$43,$AS$41,$AS$39,$AS$40,$AQ$38),""),"")</f>
        <v/>
      </c>
      <c r="Q933" s="92" t="str">
        <f t="shared" si="156"/>
        <v/>
      </c>
      <c r="R933" s="92" t="str">
        <f t="shared" si="157"/>
        <v/>
      </c>
      <c r="U933" s="5"/>
      <c r="V933" s="5"/>
      <c r="W933" s="94" t="str">
        <f t="shared" si="155"/>
        <v/>
      </c>
      <c r="X933" s="94" t="str">
        <f t="shared" si="158"/>
        <v/>
      </c>
      <c r="Y933" s="5"/>
      <c r="BK933" s="8"/>
      <c r="BL933" s="5"/>
      <c r="BM933" s="5"/>
      <c r="BN933" s="5"/>
      <c r="BO933" s="5"/>
      <c r="BP933" s="1"/>
      <c r="BQ933" s="1"/>
      <c r="BR933" s="1"/>
      <c r="BS933" s="1"/>
      <c r="BT933" s="1"/>
      <c r="BU933" s="4"/>
      <c r="BV933" s="1"/>
      <c r="BW933" s="3"/>
      <c r="BX933" s="4"/>
      <c r="BY933" s="5"/>
      <c r="BZ933" s="5"/>
      <c r="CA933" s="5"/>
      <c r="CB933" s="5"/>
      <c r="CC933" s="5"/>
      <c r="CD933" s="43"/>
    </row>
    <row r="934" spans="1:82" ht="15" customHeight="1" x14ac:dyDescent="0.25">
      <c r="A934" s="8"/>
      <c r="B934" s="5"/>
      <c r="C934" s="5"/>
      <c r="D934" s="5"/>
      <c r="E934" s="5"/>
      <c r="F934" s="94" t="str">
        <f t="shared" si="149"/>
        <v/>
      </c>
      <c r="G934" s="94" t="str">
        <f t="shared" si="150"/>
        <v/>
      </c>
      <c r="H934" s="127" t="str">
        <f>IF(A934&lt;&gt;"",IF(MID(C934,1,1)="c",$AS$26,IF(MID(C934,1,1)="r",$AS$41,IF(MID(C934,1,1)="p",#REF!,#REF!))),"")</f>
        <v/>
      </c>
      <c r="I934" s="92" t="str">
        <f t="shared" si="151"/>
        <v/>
      </c>
      <c r="J934" s="92" t="str">
        <f t="shared" si="152"/>
        <v/>
      </c>
      <c r="K934" s="92" t="str">
        <f t="shared" si="153"/>
        <v/>
      </c>
      <c r="L934" s="92" t="str">
        <f t="shared" si="154"/>
        <v/>
      </c>
      <c r="M934" s="95" t="str">
        <f>IF(A934&lt;&gt;"",IF(MID(C934,1,1)="c",SigmaEpsConcrete(I934,$AN$30:$AN$33,$AR$30:$AR$33,$AS$26,$AS$27,$AS$28,$AQ$20,$AU$19),""),"")</f>
        <v/>
      </c>
      <c r="N934" s="95" t="str">
        <f>IF(A934&lt;&gt;"",IF(MID(C934,1,1)="r",SigmaEpsReinf(J934,$AS$42:$AS$43,$AS$41,$AS$39,$AS$40,$AQ$38),""),"")</f>
        <v/>
      </c>
      <c r="Q934" s="92" t="str">
        <f t="shared" si="156"/>
        <v/>
      </c>
      <c r="R934" s="92" t="str">
        <f t="shared" si="157"/>
        <v/>
      </c>
      <c r="U934" s="5"/>
      <c r="V934" s="5"/>
      <c r="W934" s="94" t="str">
        <f t="shared" si="155"/>
        <v/>
      </c>
      <c r="X934" s="94" t="str">
        <f t="shared" si="158"/>
        <v/>
      </c>
      <c r="Y934" s="5"/>
      <c r="BK934" s="8"/>
      <c r="BL934" s="5"/>
      <c r="BM934" s="5"/>
      <c r="BN934" s="5"/>
      <c r="BO934" s="5"/>
      <c r="BP934" s="1"/>
      <c r="BQ934" s="1"/>
      <c r="BR934" s="1"/>
      <c r="BS934" s="1"/>
      <c r="BT934" s="1"/>
      <c r="BU934" s="4"/>
      <c r="BV934" s="1"/>
      <c r="BW934" s="3"/>
      <c r="BX934" s="4"/>
      <c r="BY934" s="5"/>
      <c r="BZ934" s="5"/>
      <c r="CA934" s="5"/>
      <c r="CB934" s="5"/>
      <c r="CC934" s="5"/>
      <c r="CD934" s="43"/>
    </row>
    <row r="935" spans="1:82" ht="15" customHeight="1" x14ac:dyDescent="0.25">
      <c r="A935" s="8"/>
      <c r="B935" s="5"/>
      <c r="C935" s="5"/>
      <c r="D935" s="5"/>
      <c r="E935" s="5"/>
      <c r="F935" s="94" t="str">
        <f t="shared" si="149"/>
        <v/>
      </c>
      <c r="G935" s="94" t="str">
        <f t="shared" si="150"/>
        <v/>
      </c>
      <c r="H935" s="127" t="str">
        <f>IF(A935&lt;&gt;"",IF(MID(C935,1,1)="c",$AS$26,IF(MID(C935,1,1)="r",$AS$41,IF(MID(C935,1,1)="p",#REF!,#REF!))),"")</f>
        <v/>
      </c>
      <c r="I935" s="92" t="str">
        <f t="shared" si="151"/>
        <v/>
      </c>
      <c r="J935" s="92" t="str">
        <f t="shared" si="152"/>
        <v/>
      </c>
      <c r="K935" s="92" t="str">
        <f t="shared" si="153"/>
        <v/>
      </c>
      <c r="L935" s="92" t="str">
        <f t="shared" si="154"/>
        <v/>
      </c>
      <c r="M935" s="95" t="str">
        <f>IF(A935&lt;&gt;"",IF(MID(C935,1,1)="c",SigmaEpsConcrete(I935,$AN$30:$AN$33,$AR$30:$AR$33,$AS$26,$AS$27,$AS$28,$AQ$20,$AU$19),""),"")</f>
        <v/>
      </c>
      <c r="N935" s="95" t="str">
        <f>IF(A935&lt;&gt;"",IF(MID(C935,1,1)="r",SigmaEpsReinf(J935,$AS$42:$AS$43,$AS$41,$AS$39,$AS$40,$AQ$38),""),"")</f>
        <v/>
      </c>
      <c r="Q935" s="92" t="str">
        <f t="shared" si="156"/>
        <v/>
      </c>
      <c r="R935" s="92" t="str">
        <f t="shared" si="157"/>
        <v/>
      </c>
      <c r="U935" s="5"/>
      <c r="V935" s="5"/>
      <c r="W935" s="94" t="str">
        <f t="shared" si="155"/>
        <v/>
      </c>
      <c r="X935" s="94" t="str">
        <f t="shared" si="158"/>
        <v/>
      </c>
      <c r="Y935" s="5"/>
      <c r="BK935" s="8"/>
      <c r="BL935" s="5"/>
      <c r="BM935" s="5"/>
      <c r="BN935" s="5"/>
      <c r="BO935" s="5"/>
      <c r="BP935" s="1"/>
      <c r="BQ935" s="1"/>
      <c r="BR935" s="1"/>
      <c r="BS935" s="1"/>
      <c r="BT935" s="1"/>
      <c r="BU935" s="4"/>
      <c r="BV935" s="1"/>
      <c r="BW935" s="3"/>
      <c r="BX935" s="4"/>
      <c r="BY935" s="5"/>
      <c r="BZ935" s="5"/>
      <c r="CA935" s="5"/>
      <c r="CB935" s="5"/>
      <c r="CC935" s="5"/>
      <c r="CD935" s="43"/>
    </row>
    <row r="936" spans="1:82" ht="15" customHeight="1" x14ac:dyDescent="0.25">
      <c r="A936" s="8"/>
      <c r="B936" s="5"/>
      <c r="C936" s="5"/>
      <c r="D936" s="5"/>
      <c r="E936" s="5"/>
      <c r="F936" s="94" t="str">
        <f t="shared" si="149"/>
        <v/>
      </c>
      <c r="G936" s="94" t="str">
        <f t="shared" si="150"/>
        <v/>
      </c>
      <c r="H936" s="127" t="str">
        <f>IF(A936&lt;&gt;"",IF(MID(C936,1,1)="c",$AS$26,IF(MID(C936,1,1)="r",$AS$41,IF(MID(C936,1,1)="p",#REF!,#REF!))),"")</f>
        <v/>
      </c>
      <c r="I936" s="92" t="str">
        <f t="shared" si="151"/>
        <v/>
      </c>
      <c r="J936" s="92" t="str">
        <f t="shared" si="152"/>
        <v/>
      </c>
      <c r="K936" s="92" t="str">
        <f t="shared" si="153"/>
        <v/>
      </c>
      <c r="L936" s="92" t="str">
        <f t="shared" si="154"/>
        <v/>
      </c>
      <c r="M936" s="95" t="str">
        <f>IF(A936&lt;&gt;"",IF(MID(C936,1,1)="c",SigmaEpsConcrete(I936,$AN$30:$AN$33,$AR$30:$AR$33,$AS$26,$AS$27,$AS$28,$AQ$20,$AU$19),""),"")</f>
        <v/>
      </c>
      <c r="N936" s="95" t="str">
        <f>IF(A936&lt;&gt;"",IF(MID(C936,1,1)="r",SigmaEpsReinf(J936,$AS$42:$AS$43,$AS$41,$AS$39,$AS$40,$AQ$38),""),"")</f>
        <v/>
      </c>
      <c r="Q936" s="92" t="str">
        <f t="shared" si="156"/>
        <v/>
      </c>
      <c r="R936" s="92" t="str">
        <f t="shared" si="157"/>
        <v/>
      </c>
      <c r="U936" s="5"/>
      <c r="V936" s="5"/>
      <c r="W936" s="94" t="str">
        <f t="shared" si="155"/>
        <v/>
      </c>
      <c r="X936" s="94" t="str">
        <f t="shared" si="158"/>
        <v/>
      </c>
      <c r="Y936" s="5"/>
      <c r="BK936" s="8"/>
      <c r="BL936" s="5"/>
      <c r="BM936" s="5"/>
      <c r="BN936" s="5"/>
      <c r="BO936" s="5"/>
      <c r="BP936" s="1"/>
      <c r="BQ936" s="1"/>
      <c r="BR936" s="1"/>
      <c r="BS936" s="1"/>
      <c r="BT936" s="1"/>
      <c r="BU936" s="4"/>
      <c r="BV936" s="1"/>
      <c r="BW936" s="3"/>
      <c r="BX936" s="4"/>
      <c r="BY936" s="5"/>
      <c r="BZ936" s="5"/>
      <c r="CA936" s="5"/>
      <c r="CB936" s="5"/>
      <c r="CC936" s="5"/>
      <c r="CD936" s="43"/>
    </row>
    <row r="937" spans="1:82" ht="15" customHeight="1" x14ac:dyDescent="0.25">
      <c r="A937" s="8"/>
      <c r="B937" s="5"/>
      <c r="C937" s="5"/>
      <c r="D937" s="5"/>
      <c r="E937" s="5"/>
      <c r="F937" s="94" t="str">
        <f t="shared" si="149"/>
        <v/>
      </c>
      <c r="G937" s="94" t="str">
        <f t="shared" si="150"/>
        <v/>
      </c>
      <c r="H937" s="127" t="str">
        <f>IF(A937&lt;&gt;"",IF(MID(C937,1,1)="c",$AS$26,IF(MID(C937,1,1)="r",$AS$41,IF(MID(C937,1,1)="p",#REF!,#REF!))),"")</f>
        <v/>
      </c>
      <c r="I937" s="92" t="str">
        <f t="shared" si="151"/>
        <v/>
      </c>
      <c r="J937" s="92" t="str">
        <f t="shared" si="152"/>
        <v/>
      </c>
      <c r="K937" s="92" t="str">
        <f t="shared" si="153"/>
        <v/>
      </c>
      <c r="L937" s="92" t="str">
        <f t="shared" si="154"/>
        <v/>
      </c>
      <c r="M937" s="95" t="str">
        <f>IF(A937&lt;&gt;"",IF(MID(C937,1,1)="c",SigmaEpsConcrete(I937,$AN$30:$AN$33,$AR$30:$AR$33,$AS$26,$AS$27,$AS$28,$AQ$20,$AU$19),""),"")</f>
        <v/>
      </c>
      <c r="N937" s="95" t="str">
        <f>IF(A937&lt;&gt;"",IF(MID(C937,1,1)="r",SigmaEpsReinf(J937,$AS$42:$AS$43,$AS$41,$AS$39,$AS$40,$AQ$38),""),"")</f>
        <v/>
      </c>
      <c r="Q937" s="92" t="str">
        <f t="shared" si="156"/>
        <v/>
      </c>
      <c r="R937" s="92" t="str">
        <f t="shared" si="157"/>
        <v/>
      </c>
      <c r="U937" s="5"/>
      <c r="V937" s="5"/>
      <c r="W937" s="94" t="str">
        <f t="shared" si="155"/>
        <v/>
      </c>
      <c r="X937" s="94" t="str">
        <f t="shared" si="158"/>
        <v/>
      </c>
      <c r="Y937" s="5"/>
      <c r="BK937" s="8"/>
      <c r="BL937" s="5"/>
      <c r="BM937" s="5"/>
      <c r="BN937" s="5"/>
      <c r="BO937" s="5"/>
      <c r="BP937" s="1"/>
      <c r="BQ937" s="1"/>
      <c r="BR937" s="1"/>
      <c r="BS937" s="1"/>
      <c r="BT937" s="1"/>
      <c r="BU937" s="4"/>
      <c r="BV937" s="1"/>
      <c r="BW937" s="3"/>
      <c r="BX937" s="4"/>
      <c r="BY937" s="5"/>
      <c r="BZ937" s="5"/>
      <c r="CA937" s="5"/>
      <c r="CB937" s="5"/>
      <c r="CC937" s="5"/>
      <c r="CD937" s="43"/>
    </row>
    <row r="938" spans="1:82" ht="15" customHeight="1" x14ac:dyDescent="0.25">
      <c r="A938" s="8"/>
      <c r="B938" s="5"/>
      <c r="C938" s="5"/>
      <c r="D938" s="5"/>
      <c r="E938" s="5"/>
      <c r="F938" s="94" t="str">
        <f t="shared" si="149"/>
        <v/>
      </c>
      <c r="G938" s="94" t="str">
        <f t="shared" si="150"/>
        <v/>
      </c>
      <c r="H938" s="127" t="str">
        <f>IF(A938&lt;&gt;"",IF(MID(C938,1,1)="c",$AS$26,IF(MID(C938,1,1)="r",$AS$41,IF(MID(C938,1,1)="p",#REF!,#REF!))),"")</f>
        <v/>
      </c>
      <c r="I938" s="92" t="str">
        <f t="shared" si="151"/>
        <v/>
      </c>
      <c r="J938" s="92" t="str">
        <f t="shared" si="152"/>
        <v/>
      </c>
      <c r="K938" s="92" t="str">
        <f t="shared" si="153"/>
        <v/>
      </c>
      <c r="L938" s="92" t="str">
        <f t="shared" si="154"/>
        <v/>
      </c>
      <c r="M938" s="95" t="str">
        <f>IF(A938&lt;&gt;"",IF(MID(C938,1,1)="c",SigmaEpsConcrete(I938,$AN$30:$AN$33,$AR$30:$AR$33,$AS$26,$AS$27,$AS$28,$AQ$20,$AU$19),""),"")</f>
        <v/>
      </c>
      <c r="N938" s="95" t="str">
        <f>IF(A938&lt;&gt;"",IF(MID(C938,1,1)="r",SigmaEpsReinf(J938,$AS$42:$AS$43,$AS$41,$AS$39,$AS$40,$AQ$38),""),"")</f>
        <v/>
      </c>
      <c r="Q938" s="92" t="str">
        <f t="shared" si="156"/>
        <v/>
      </c>
      <c r="R938" s="92" t="str">
        <f t="shared" si="157"/>
        <v/>
      </c>
      <c r="U938" s="5"/>
      <c r="V938" s="5"/>
      <c r="W938" s="94" t="str">
        <f t="shared" si="155"/>
        <v/>
      </c>
      <c r="X938" s="94" t="str">
        <f t="shared" si="158"/>
        <v/>
      </c>
      <c r="Y938" s="5"/>
      <c r="BK938" s="8"/>
      <c r="BL938" s="5"/>
      <c r="BM938" s="5"/>
      <c r="BN938" s="5"/>
      <c r="BO938" s="5"/>
      <c r="BP938" s="1"/>
      <c r="BQ938" s="1"/>
      <c r="BR938" s="1"/>
      <c r="BS938" s="1"/>
      <c r="BT938" s="1"/>
      <c r="BU938" s="4"/>
      <c r="BV938" s="1"/>
      <c r="BW938" s="3"/>
      <c r="BX938" s="4"/>
      <c r="BY938" s="5"/>
      <c r="BZ938" s="5"/>
      <c r="CA938" s="5"/>
      <c r="CB938" s="5"/>
      <c r="CC938" s="5"/>
      <c r="CD938" s="43"/>
    </row>
    <row r="939" spans="1:82" ht="15" customHeight="1" x14ac:dyDescent="0.25">
      <c r="A939" s="8"/>
      <c r="B939" s="5"/>
      <c r="C939" s="5"/>
      <c r="D939" s="5"/>
      <c r="E939" s="5"/>
      <c r="F939" s="94" t="str">
        <f t="shared" si="149"/>
        <v/>
      </c>
      <c r="G939" s="94" t="str">
        <f t="shared" si="150"/>
        <v/>
      </c>
      <c r="H939" s="127" t="str">
        <f>IF(A939&lt;&gt;"",IF(MID(C939,1,1)="c",$AS$26,IF(MID(C939,1,1)="r",$AS$41,IF(MID(C939,1,1)="p",#REF!,#REF!))),"")</f>
        <v/>
      </c>
      <c r="I939" s="92" t="str">
        <f t="shared" si="151"/>
        <v/>
      </c>
      <c r="J939" s="92" t="str">
        <f t="shared" si="152"/>
        <v/>
      </c>
      <c r="K939" s="92" t="str">
        <f t="shared" si="153"/>
        <v/>
      </c>
      <c r="L939" s="92" t="str">
        <f t="shared" si="154"/>
        <v/>
      </c>
      <c r="M939" s="95" t="str">
        <f>IF(A939&lt;&gt;"",IF(MID(C939,1,1)="c",SigmaEpsConcrete(I939,$AN$30:$AN$33,$AR$30:$AR$33,$AS$26,$AS$27,$AS$28,$AQ$20,$AU$19),""),"")</f>
        <v/>
      </c>
      <c r="N939" s="95" t="str">
        <f>IF(A939&lt;&gt;"",IF(MID(C939,1,1)="r",SigmaEpsReinf(J939,$AS$42:$AS$43,$AS$41,$AS$39,$AS$40,$AQ$38),""),"")</f>
        <v/>
      </c>
      <c r="Q939" s="92" t="str">
        <f t="shared" si="156"/>
        <v/>
      </c>
      <c r="R939" s="92" t="str">
        <f t="shared" si="157"/>
        <v/>
      </c>
      <c r="U939" s="5"/>
      <c r="V939" s="5"/>
      <c r="W939" s="94" t="str">
        <f t="shared" si="155"/>
        <v/>
      </c>
      <c r="X939" s="94" t="str">
        <f t="shared" si="158"/>
        <v/>
      </c>
      <c r="Y939" s="5"/>
      <c r="BK939" s="8"/>
      <c r="BL939" s="5"/>
      <c r="BM939" s="5"/>
      <c r="BN939" s="5"/>
      <c r="BO939" s="5"/>
      <c r="BP939" s="1"/>
      <c r="BQ939" s="1"/>
      <c r="BR939" s="1"/>
      <c r="BS939" s="1"/>
      <c r="BT939" s="1"/>
      <c r="BU939" s="4"/>
      <c r="BV939" s="1"/>
      <c r="BW939" s="3"/>
      <c r="BX939" s="4"/>
      <c r="BY939" s="5"/>
      <c r="BZ939" s="5"/>
      <c r="CA939" s="5"/>
      <c r="CB939" s="5"/>
      <c r="CC939" s="5"/>
      <c r="CD939" s="43"/>
    </row>
    <row r="940" spans="1:82" ht="15" customHeight="1" x14ac:dyDescent="0.25">
      <c r="A940" s="8"/>
      <c r="B940" s="5"/>
      <c r="C940" s="5"/>
      <c r="D940" s="5"/>
      <c r="E940" s="5"/>
      <c r="F940" s="94" t="str">
        <f t="shared" si="149"/>
        <v/>
      </c>
      <c r="G940" s="94" t="str">
        <f t="shared" si="150"/>
        <v/>
      </c>
      <c r="H940" s="127" t="str">
        <f>IF(A940&lt;&gt;"",IF(MID(C940,1,1)="c",$AS$26,IF(MID(C940,1,1)="r",$AS$41,IF(MID(C940,1,1)="p",#REF!,#REF!))),"")</f>
        <v/>
      </c>
      <c r="I940" s="92" t="str">
        <f t="shared" si="151"/>
        <v/>
      </c>
      <c r="J940" s="92" t="str">
        <f t="shared" si="152"/>
        <v/>
      </c>
      <c r="K940" s="92" t="str">
        <f t="shared" si="153"/>
        <v/>
      </c>
      <c r="L940" s="92" t="str">
        <f t="shared" si="154"/>
        <v/>
      </c>
      <c r="M940" s="95" t="str">
        <f>IF(A940&lt;&gt;"",IF(MID(C940,1,1)="c",SigmaEpsConcrete(I940,$AN$30:$AN$33,$AR$30:$AR$33,$AS$26,$AS$27,$AS$28,$AQ$20,$AU$19),""),"")</f>
        <v/>
      </c>
      <c r="N940" s="95" t="str">
        <f>IF(A940&lt;&gt;"",IF(MID(C940,1,1)="r",SigmaEpsReinf(J940,$AS$42:$AS$43,$AS$41,$AS$39,$AS$40,$AQ$38),""),"")</f>
        <v/>
      </c>
      <c r="Q940" s="92" t="str">
        <f t="shared" si="156"/>
        <v/>
      </c>
      <c r="R940" s="92" t="str">
        <f t="shared" si="157"/>
        <v/>
      </c>
      <c r="U940" s="5"/>
      <c r="V940" s="5"/>
      <c r="W940" s="94" t="str">
        <f t="shared" si="155"/>
        <v/>
      </c>
      <c r="X940" s="94" t="str">
        <f t="shared" si="158"/>
        <v/>
      </c>
      <c r="Y940" s="5"/>
      <c r="BK940" s="8"/>
      <c r="BL940" s="5"/>
      <c r="BM940" s="5"/>
      <c r="BN940" s="5"/>
      <c r="BO940" s="5"/>
      <c r="BP940" s="1"/>
      <c r="BQ940" s="1"/>
      <c r="BR940" s="1"/>
      <c r="BS940" s="1"/>
      <c r="BT940" s="1"/>
      <c r="BU940" s="4"/>
      <c r="BV940" s="1"/>
      <c r="BW940" s="3"/>
      <c r="BX940" s="4"/>
      <c r="BY940" s="5"/>
      <c r="BZ940" s="5"/>
      <c r="CA940" s="5"/>
      <c r="CB940" s="5"/>
      <c r="CC940" s="5"/>
      <c r="CD940" s="43"/>
    </row>
    <row r="941" spans="1:82" ht="15" customHeight="1" x14ac:dyDescent="0.25">
      <c r="A941" s="8"/>
      <c r="B941" s="5"/>
      <c r="C941" s="5"/>
      <c r="D941" s="5"/>
      <c r="E941" s="5"/>
      <c r="F941" s="94" t="str">
        <f t="shared" si="149"/>
        <v/>
      </c>
      <c r="G941" s="94" t="str">
        <f t="shared" si="150"/>
        <v/>
      </c>
      <c r="H941" s="127" t="str">
        <f>IF(A941&lt;&gt;"",IF(MID(C941,1,1)="c",$AS$26,IF(MID(C941,1,1)="r",$AS$41,IF(MID(C941,1,1)="p",#REF!,#REF!))),"")</f>
        <v/>
      </c>
      <c r="I941" s="92" t="str">
        <f t="shared" si="151"/>
        <v/>
      </c>
      <c r="J941" s="92" t="str">
        <f t="shared" si="152"/>
        <v/>
      </c>
      <c r="K941" s="92" t="str">
        <f t="shared" si="153"/>
        <v/>
      </c>
      <c r="L941" s="92" t="str">
        <f t="shared" si="154"/>
        <v/>
      </c>
      <c r="M941" s="95" t="str">
        <f>IF(A941&lt;&gt;"",IF(MID(C941,1,1)="c",SigmaEpsConcrete(I941,$AN$30:$AN$33,$AR$30:$AR$33,$AS$26,$AS$27,$AS$28,$AQ$20,$AU$19),""),"")</f>
        <v/>
      </c>
      <c r="N941" s="95" t="str">
        <f>IF(A941&lt;&gt;"",IF(MID(C941,1,1)="r",SigmaEpsReinf(J941,$AS$42:$AS$43,$AS$41,$AS$39,$AS$40,$AQ$38),""),"")</f>
        <v/>
      </c>
      <c r="Q941" s="92" t="str">
        <f t="shared" si="156"/>
        <v/>
      </c>
      <c r="R941" s="92" t="str">
        <f t="shared" si="157"/>
        <v/>
      </c>
      <c r="U941" s="5"/>
      <c r="V941" s="5"/>
      <c r="W941" s="94" t="str">
        <f t="shared" si="155"/>
        <v/>
      </c>
      <c r="X941" s="94" t="str">
        <f t="shared" si="158"/>
        <v/>
      </c>
      <c r="Y941" s="5"/>
      <c r="BK941" s="8"/>
      <c r="BL941" s="5"/>
      <c r="BM941" s="5"/>
      <c r="BN941" s="5"/>
      <c r="BO941" s="5"/>
      <c r="BP941" s="1"/>
      <c r="BQ941" s="1"/>
      <c r="BR941" s="1"/>
      <c r="BS941" s="1"/>
      <c r="BT941" s="1"/>
      <c r="BU941" s="4"/>
      <c r="BV941" s="1"/>
      <c r="BW941" s="3"/>
      <c r="BX941" s="4"/>
      <c r="BY941" s="5"/>
      <c r="BZ941" s="5"/>
      <c r="CA941" s="5"/>
      <c r="CB941" s="5"/>
      <c r="CC941" s="5"/>
      <c r="CD941" s="43"/>
    </row>
    <row r="942" spans="1:82" ht="15" customHeight="1" x14ac:dyDescent="0.25">
      <c r="A942" s="8"/>
      <c r="B942" s="5"/>
      <c r="C942" s="5"/>
      <c r="D942" s="5"/>
      <c r="E942" s="5"/>
      <c r="F942" s="94" t="str">
        <f t="shared" si="149"/>
        <v/>
      </c>
      <c r="G942" s="94" t="str">
        <f t="shared" si="150"/>
        <v/>
      </c>
      <c r="H942" s="127" t="str">
        <f>IF(A942&lt;&gt;"",IF(MID(C942,1,1)="c",$AS$26,IF(MID(C942,1,1)="r",$AS$41,IF(MID(C942,1,1)="p",#REF!,#REF!))),"")</f>
        <v/>
      </c>
      <c r="I942" s="92" t="str">
        <f t="shared" si="151"/>
        <v/>
      </c>
      <c r="J942" s="92" t="str">
        <f t="shared" si="152"/>
        <v/>
      </c>
      <c r="K942" s="92" t="str">
        <f t="shared" si="153"/>
        <v/>
      </c>
      <c r="L942" s="92" t="str">
        <f t="shared" si="154"/>
        <v/>
      </c>
      <c r="M942" s="95" t="str">
        <f>IF(A942&lt;&gt;"",IF(MID(C942,1,1)="c",SigmaEpsConcrete(I942,$AN$30:$AN$33,$AR$30:$AR$33,$AS$26,$AS$27,$AS$28,$AQ$20,$AU$19),""),"")</f>
        <v/>
      </c>
      <c r="N942" s="95" t="str">
        <f>IF(A942&lt;&gt;"",IF(MID(C942,1,1)="r",SigmaEpsReinf(J942,$AS$42:$AS$43,$AS$41,$AS$39,$AS$40,$AQ$38),""),"")</f>
        <v/>
      </c>
      <c r="Q942" s="92" t="str">
        <f t="shared" si="156"/>
        <v/>
      </c>
      <c r="R942" s="92" t="str">
        <f t="shared" si="157"/>
        <v/>
      </c>
      <c r="U942" s="5"/>
      <c r="V942" s="5"/>
      <c r="W942" s="94" t="str">
        <f t="shared" si="155"/>
        <v/>
      </c>
      <c r="X942" s="94" t="str">
        <f t="shared" si="158"/>
        <v/>
      </c>
      <c r="Y942" s="5"/>
      <c r="BK942" s="8"/>
      <c r="BL942" s="5"/>
      <c r="BM942" s="5"/>
      <c r="BN942" s="5"/>
      <c r="BO942" s="5"/>
      <c r="BP942" s="1"/>
      <c r="BQ942" s="1"/>
      <c r="BR942" s="1"/>
      <c r="BS942" s="1"/>
      <c r="BT942" s="1"/>
      <c r="BU942" s="4"/>
      <c r="BV942" s="1"/>
      <c r="BW942" s="3"/>
      <c r="BX942" s="4"/>
      <c r="BY942" s="5"/>
      <c r="BZ942" s="5"/>
      <c r="CA942" s="5"/>
      <c r="CB942" s="5"/>
      <c r="CC942" s="5"/>
      <c r="CD942" s="43"/>
    </row>
    <row r="943" spans="1:82" ht="15" customHeight="1" x14ac:dyDescent="0.25">
      <c r="A943" s="8"/>
      <c r="B943" s="5"/>
      <c r="C943" s="5"/>
      <c r="D943" s="5"/>
      <c r="E943" s="5"/>
      <c r="F943" s="94" t="str">
        <f t="shared" si="149"/>
        <v/>
      </c>
      <c r="G943" s="94" t="str">
        <f t="shared" si="150"/>
        <v/>
      </c>
      <c r="H943" s="127" t="str">
        <f>IF(A943&lt;&gt;"",IF(MID(C943,1,1)="c",$AS$26,IF(MID(C943,1,1)="r",$AS$41,IF(MID(C943,1,1)="p",#REF!,#REF!))),"")</f>
        <v/>
      </c>
      <c r="I943" s="92" t="str">
        <f t="shared" si="151"/>
        <v/>
      </c>
      <c r="J943" s="92" t="str">
        <f t="shared" si="152"/>
        <v/>
      </c>
      <c r="K943" s="92" t="str">
        <f t="shared" si="153"/>
        <v/>
      </c>
      <c r="L943" s="92" t="str">
        <f t="shared" si="154"/>
        <v/>
      </c>
      <c r="M943" s="95" t="str">
        <f>IF(A943&lt;&gt;"",IF(MID(C943,1,1)="c",SigmaEpsConcrete(I943,$AN$30:$AN$33,$AR$30:$AR$33,$AS$26,$AS$27,$AS$28,$AQ$20,$AU$19),""),"")</f>
        <v/>
      </c>
      <c r="N943" s="95" t="str">
        <f>IF(A943&lt;&gt;"",IF(MID(C943,1,1)="r",SigmaEpsReinf(J943,$AS$42:$AS$43,$AS$41,$AS$39,$AS$40,$AQ$38),""),"")</f>
        <v/>
      </c>
      <c r="Q943" s="92" t="str">
        <f t="shared" si="156"/>
        <v/>
      </c>
      <c r="R943" s="92" t="str">
        <f t="shared" si="157"/>
        <v/>
      </c>
      <c r="U943" s="5"/>
      <c r="V943" s="5"/>
      <c r="W943" s="94" t="str">
        <f t="shared" si="155"/>
        <v/>
      </c>
      <c r="X943" s="94" t="str">
        <f t="shared" si="158"/>
        <v/>
      </c>
      <c r="Y943" s="5"/>
      <c r="BK943" s="8"/>
      <c r="BL943" s="5"/>
      <c r="BM943" s="5"/>
      <c r="BN943" s="5"/>
      <c r="BO943" s="5"/>
      <c r="BP943" s="1"/>
      <c r="BQ943" s="1"/>
      <c r="BR943" s="1"/>
      <c r="BS943" s="1"/>
      <c r="BT943" s="1"/>
      <c r="BU943" s="4"/>
      <c r="BV943" s="1"/>
      <c r="BW943" s="3"/>
      <c r="BX943" s="4"/>
      <c r="BY943" s="5"/>
      <c r="BZ943" s="5"/>
      <c r="CA943" s="5"/>
      <c r="CB943" s="5"/>
      <c r="CC943" s="5"/>
      <c r="CD943" s="43"/>
    </row>
    <row r="944" spans="1:82" ht="15" customHeight="1" x14ac:dyDescent="0.25">
      <c r="A944" s="8"/>
      <c r="B944" s="5"/>
      <c r="C944" s="5"/>
      <c r="D944" s="5"/>
      <c r="E944" s="5"/>
      <c r="F944" s="94" t="str">
        <f t="shared" si="149"/>
        <v/>
      </c>
      <c r="G944" s="94" t="str">
        <f t="shared" si="150"/>
        <v/>
      </c>
      <c r="H944" s="127" t="str">
        <f>IF(A944&lt;&gt;"",IF(MID(C944,1,1)="c",$AS$26,IF(MID(C944,1,1)="r",$AS$41,IF(MID(C944,1,1)="p",#REF!,#REF!))),"")</f>
        <v/>
      </c>
      <c r="I944" s="92" t="str">
        <f t="shared" si="151"/>
        <v/>
      </c>
      <c r="J944" s="92" t="str">
        <f t="shared" si="152"/>
        <v/>
      </c>
      <c r="K944" s="92" t="str">
        <f t="shared" si="153"/>
        <v/>
      </c>
      <c r="L944" s="92" t="str">
        <f t="shared" si="154"/>
        <v/>
      </c>
      <c r="M944" s="95" t="str">
        <f>IF(A944&lt;&gt;"",IF(MID(C944,1,1)="c",SigmaEpsConcrete(I944,$AN$30:$AN$33,$AR$30:$AR$33,$AS$26,$AS$27,$AS$28,$AQ$20,$AU$19),""),"")</f>
        <v/>
      </c>
      <c r="N944" s="95" t="str">
        <f>IF(A944&lt;&gt;"",IF(MID(C944,1,1)="r",SigmaEpsReinf(J944,$AS$42:$AS$43,$AS$41,$AS$39,$AS$40,$AQ$38),""),"")</f>
        <v/>
      </c>
      <c r="Q944" s="92" t="str">
        <f t="shared" si="156"/>
        <v/>
      </c>
      <c r="R944" s="92" t="str">
        <f t="shared" si="157"/>
        <v/>
      </c>
      <c r="U944" s="5"/>
      <c r="V944" s="5"/>
      <c r="W944" s="94" t="str">
        <f t="shared" si="155"/>
        <v/>
      </c>
      <c r="X944" s="94" t="str">
        <f t="shared" si="158"/>
        <v/>
      </c>
      <c r="Y944" s="5"/>
      <c r="BK944" s="8"/>
      <c r="BL944" s="5"/>
      <c r="BM944" s="5"/>
      <c r="BN944" s="5"/>
      <c r="BO944" s="5"/>
      <c r="BP944" s="1"/>
      <c r="BQ944" s="1"/>
      <c r="BR944" s="1"/>
      <c r="BS944" s="1"/>
      <c r="BT944" s="1"/>
      <c r="BU944" s="4"/>
      <c r="BV944" s="1"/>
      <c r="BW944" s="3"/>
      <c r="BX944" s="4"/>
      <c r="BY944" s="5"/>
      <c r="BZ944" s="5"/>
      <c r="CA944" s="5"/>
      <c r="CB944" s="5"/>
      <c r="CC944" s="5"/>
      <c r="CD944" s="43"/>
    </row>
    <row r="945" spans="1:82" ht="15" customHeight="1" x14ac:dyDescent="0.25">
      <c r="A945" s="8"/>
      <c r="B945" s="5"/>
      <c r="C945" s="5"/>
      <c r="D945" s="5"/>
      <c r="E945" s="5"/>
      <c r="F945" s="94" t="str">
        <f t="shared" si="149"/>
        <v/>
      </c>
      <c r="G945" s="94" t="str">
        <f t="shared" si="150"/>
        <v/>
      </c>
      <c r="H945" s="127" t="str">
        <f>IF(A945&lt;&gt;"",IF(MID(C945,1,1)="c",$AS$26,IF(MID(C945,1,1)="r",$AS$41,IF(MID(C945,1,1)="p",#REF!,#REF!))),"")</f>
        <v/>
      </c>
      <c r="I945" s="92" t="str">
        <f t="shared" si="151"/>
        <v/>
      </c>
      <c r="J945" s="92" t="str">
        <f t="shared" si="152"/>
        <v/>
      </c>
      <c r="K945" s="92" t="str">
        <f t="shared" si="153"/>
        <v/>
      </c>
      <c r="L945" s="92" t="str">
        <f t="shared" si="154"/>
        <v/>
      </c>
      <c r="M945" s="95" t="str">
        <f>IF(A945&lt;&gt;"",IF(MID(C945,1,1)="c",SigmaEpsConcrete(I945,$AN$30:$AN$33,$AR$30:$AR$33,$AS$26,$AS$27,$AS$28,$AQ$20,$AU$19),""),"")</f>
        <v/>
      </c>
      <c r="N945" s="95" t="str">
        <f>IF(A945&lt;&gt;"",IF(MID(C945,1,1)="r",SigmaEpsReinf(J945,$AS$42:$AS$43,$AS$41,$AS$39,$AS$40,$AQ$38),""),"")</f>
        <v/>
      </c>
      <c r="Q945" s="92" t="str">
        <f t="shared" si="156"/>
        <v/>
      </c>
      <c r="R945" s="92" t="str">
        <f t="shared" si="157"/>
        <v/>
      </c>
      <c r="U945" s="5"/>
      <c r="V945" s="5"/>
      <c r="W945" s="94" t="str">
        <f t="shared" si="155"/>
        <v/>
      </c>
      <c r="X945" s="94" t="str">
        <f t="shared" si="158"/>
        <v/>
      </c>
      <c r="Y945" s="5"/>
      <c r="BK945" s="8"/>
      <c r="BL945" s="5"/>
      <c r="BM945" s="5"/>
      <c r="BN945" s="5"/>
      <c r="BO945" s="5"/>
      <c r="BP945" s="1"/>
      <c r="BQ945" s="1"/>
      <c r="BR945" s="1"/>
      <c r="BS945" s="1"/>
      <c r="BT945" s="1"/>
      <c r="BU945" s="4"/>
      <c r="BV945" s="1"/>
      <c r="BW945" s="3"/>
      <c r="BX945" s="4"/>
      <c r="BY945" s="5"/>
      <c r="BZ945" s="5"/>
      <c r="CA945" s="5"/>
      <c r="CB945" s="5"/>
      <c r="CC945" s="5"/>
      <c r="CD945" s="43"/>
    </row>
    <row r="946" spans="1:82" ht="15" customHeight="1" x14ac:dyDescent="0.25">
      <c r="A946" s="8"/>
      <c r="B946" s="5"/>
      <c r="C946" s="5"/>
      <c r="D946" s="5"/>
      <c r="E946" s="5"/>
      <c r="F946" s="94" t="str">
        <f t="shared" si="149"/>
        <v/>
      </c>
      <c r="G946" s="94" t="str">
        <f t="shared" si="150"/>
        <v/>
      </c>
      <c r="H946" s="127" t="str">
        <f>IF(A946&lt;&gt;"",IF(MID(C946,1,1)="c",$AS$26,IF(MID(C946,1,1)="r",$AS$41,IF(MID(C946,1,1)="p",#REF!,#REF!))),"")</f>
        <v/>
      </c>
      <c r="I946" s="92" t="str">
        <f t="shared" si="151"/>
        <v/>
      </c>
      <c r="J946" s="92" t="str">
        <f t="shared" si="152"/>
        <v/>
      </c>
      <c r="K946" s="92" t="str">
        <f t="shared" si="153"/>
        <v/>
      </c>
      <c r="L946" s="92" t="str">
        <f t="shared" si="154"/>
        <v/>
      </c>
      <c r="M946" s="95" t="str">
        <f>IF(A946&lt;&gt;"",IF(MID(C946,1,1)="c",SigmaEpsConcrete(I946,$AN$30:$AN$33,$AR$30:$AR$33,$AS$26,$AS$27,$AS$28,$AQ$20,$AU$19),""),"")</f>
        <v/>
      </c>
      <c r="N946" s="95" t="str">
        <f>IF(A946&lt;&gt;"",IF(MID(C946,1,1)="r",SigmaEpsReinf(J946,$AS$42:$AS$43,$AS$41,$AS$39,$AS$40,$AQ$38),""),"")</f>
        <v/>
      </c>
      <c r="Q946" s="92" t="str">
        <f t="shared" si="156"/>
        <v/>
      </c>
      <c r="R946" s="92" t="str">
        <f t="shared" si="157"/>
        <v/>
      </c>
      <c r="U946" s="5"/>
      <c r="V946" s="5"/>
      <c r="W946" s="94" t="str">
        <f t="shared" si="155"/>
        <v/>
      </c>
      <c r="X946" s="94" t="str">
        <f t="shared" si="158"/>
        <v/>
      </c>
      <c r="Y946" s="5"/>
      <c r="BK946" s="8"/>
      <c r="BL946" s="5"/>
      <c r="BM946" s="5"/>
      <c r="BN946" s="5"/>
      <c r="BO946" s="5"/>
      <c r="BP946" s="1"/>
      <c r="BQ946" s="1"/>
      <c r="BR946" s="1"/>
      <c r="BS946" s="1"/>
      <c r="BT946" s="1"/>
      <c r="BU946" s="4"/>
      <c r="BV946" s="1"/>
      <c r="BW946" s="3"/>
      <c r="BX946" s="4"/>
      <c r="BY946" s="5"/>
      <c r="BZ946" s="5"/>
      <c r="CA946" s="5"/>
      <c r="CB946" s="5"/>
      <c r="CC946" s="5"/>
      <c r="CD946" s="43"/>
    </row>
    <row r="947" spans="1:82" ht="15" customHeight="1" x14ac:dyDescent="0.25">
      <c r="A947" s="8"/>
      <c r="B947" s="5"/>
      <c r="C947" s="5"/>
      <c r="D947" s="5"/>
      <c r="E947" s="5"/>
      <c r="F947" s="94" t="str">
        <f t="shared" si="149"/>
        <v/>
      </c>
      <c r="G947" s="94" t="str">
        <f t="shared" si="150"/>
        <v/>
      </c>
      <c r="H947" s="127" t="str">
        <f>IF(A947&lt;&gt;"",IF(MID(C947,1,1)="c",$AS$26,IF(MID(C947,1,1)="r",$AS$41,IF(MID(C947,1,1)="p",#REF!,#REF!))),"")</f>
        <v/>
      </c>
      <c r="I947" s="92" t="str">
        <f t="shared" si="151"/>
        <v/>
      </c>
      <c r="J947" s="92" t="str">
        <f t="shared" si="152"/>
        <v/>
      </c>
      <c r="K947" s="92" t="str">
        <f t="shared" si="153"/>
        <v/>
      </c>
      <c r="L947" s="92" t="str">
        <f t="shared" si="154"/>
        <v/>
      </c>
      <c r="M947" s="95" t="str">
        <f>IF(A947&lt;&gt;"",IF(MID(C947,1,1)="c",SigmaEpsConcrete(I947,$AN$30:$AN$33,$AR$30:$AR$33,$AS$26,$AS$27,$AS$28,$AQ$20,$AU$19),""),"")</f>
        <v/>
      </c>
      <c r="N947" s="95" t="str">
        <f>IF(A947&lt;&gt;"",IF(MID(C947,1,1)="r",SigmaEpsReinf(J947,$AS$42:$AS$43,$AS$41,$AS$39,$AS$40,$AQ$38),""),"")</f>
        <v/>
      </c>
      <c r="Q947" s="92" t="str">
        <f t="shared" si="156"/>
        <v/>
      </c>
      <c r="R947" s="92" t="str">
        <f t="shared" si="157"/>
        <v/>
      </c>
      <c r="U947" s="5"/>
      <c r="V947" s="5"/>
      <c r="W947" s="94" t="str">
        <f t="shared" si="155"/>
        <v/>
      </c>
      <c r="X947" s="94" t="str">
        <f t="shared" si="158"/>
        <v/>
      </c>
      <c r="Y947" s="5"/>
      <c r="BK947" s="8"/>
      <c r="BL947" s="5"/>
      <c r="BM947" s="5"/>
      <c r="BN947" s="5"/>
      <c r="BO947" s="5"/>
      <c r="BP947" s="1"/>
      <c r="BQ947" s="1"/>
      <c r="BR947" s="1"/>
      <c r="BS947" s="1"/>
      <c r="BT947" s="1"/>
      <c r="BU947" s="4"/>
      <c r="BV947" s="1"/>
      <c r="BW947" s="3"/>
      <c r="BX947" s="4"/>
      <c r="BY947" s="5"/>
      <c r="BZ947" s="5"/>
      <c r="CA947" s="5"/>
      <c r="CB947" s="5"/>
      <c r="CC947" s="5"/>
      <c r="CD947" s="43"/>
    </row>
    <row r="948" spans="1:82" ht="15" customHeight="1" x14ac:dyDescent="0.25">
      <c r="A948" s="8"/>
      <c r="B948" s="5"/>
      <c r="C948" s="5"/>
      <c r="D948" s="5"/>
      <c r="E948" s="5"/>
      <c r="F948" s="94" t="str">
        <f t="shared" si="149"/>
        <v/>
      </c>
      <c r="G948" s="94" t="str">
        <f t="shared" si="150"/>
        <v/>
      </c>
      <c r="H948" s="127" t="str">
        <f>IF(A948&lt;&gt;"",IF(MID(C948,1,1)="c",$AS$26,IF(MID(C948,1,1)="r",$AS$41,IF(MID(C948,1,1)="p",#REF!,#REF!))),"")</f>
        <v/>
      </c>
      <c r="I948" s="92" t="str">
        <f t="shared" si="151"/>
        <v/>
      </c>
      <c r="J948" s="92" t="str">
        <f t="shared" si="152"/>
        <v/>
      </c>
      <c r="K948" s="92" t="str">
        <f t="shared" si="153"/>
        <v/>
      </c>
      <c r="L948" s="92" t="str">
        <f t="shared" si="154"/>
        <v/>
      </c>
      <c r="M948" s="95" t="str">
        <f>IF(A948&lt;&gt;"",IF(MID(C948,1,1)="c",SigmaEpsConcrete(I948,$AN$30:$AN$33,$AR$30:$AR$33,$AS$26,$AS$27,$AS$28,$AQ$20,$AU$19),""),"")</f>
        <v/>
      </c>
      <c r="N948" s="95" t="str">
        <f>IF(A948&lt;&gt;"",IF(MID(C948,1,1)="r",SigmaEpsReinf(J948,$AS$42:$AS$43,$AS$41,$AS$39,$AS$40,$AQ$38),""),"")</f>
        <v/>
      </c>
      <c r="Q948" s="92" t="str">
        <f t="shared" si="156"/>
        <v/>
      </c>
      <c r="R948" s="92" t="str">
        <f t="shared" si="157"/>
        <v/>
      </c>
      <c r="U948" s="5"/>
      <c r="V948" s="5"/>
      <c r="W948" s="94" t="str">
        <f t="shared" si="155"/>
        <v/>
      </c>
      <c r="X948" s="94" t="str">
        <f t="shared" si="158"/>
        <v/>
      </c>
      <c r="Y948" s="5"/>
      <c r="BK948" s="8"/>
      <c r="BL948" s="5"/>
      <c r="BM948" s="5"/>
      <c r="BN948" s="5"/>
      <c r="BO948" s="5"/>
      <c r="BP948" s="1"/>
      <c r="BQ948" s="1"/>
      <c r="BR948" s="1"/>
      <c r="BS948" s="1"/>
      <c r="BT948" s="1"/>
      <c r="BU948" s="4"/>
      <c r="BV948" s="1"/>
      <c r="BW948" s="3"/>
      <c r="BX948" s="4"/>
      <c r="BY948" s="5"/>
      <c r="BZ948" s="5"/>
      <c r="CA948" s="5"/>
      <c r="CB948" s="5"/>
      <c r="CC948" s="5"/>
      <c r="CD948" s="43"/>
    </row>
    <row r="949" spans="1:82" ht="15" customHeight="1" x14ac:dyDescent="0.25">
      <c r="A949" s="8"/>
      <c r="B949" s="5"/>
      <c r="C949" s="5"/>
      <c r="D949" s="5"/>
      <c r="E949" s="5"/>
      <c r="F949" s="94" t="str">
        <f t="shared" si="149"/>
        <v/>
      </c>
      <c r="G949" s="94" t="str">
        <f t="shared" si="150"/>
        <v/>
      </c>
      <c r="H949" s="127" t="str">
        <f>IF(A949&lt;&gt;"",IF(MID(C949,1,1)="c",$AS$26,IF(MID(C949,1,1)="r",$AS$41,IF(MID(C949,1,1)="p",#REF!,#REF!))),"")</f>
        <v/>
      </c>
      <c r="I949" s="92" t="str">
        <f t="shared" si="151"/>
        <v/>
      </c>
      <c r="J949" s="92" t="str">
        <f t="shared" si="152"/>
        <v/>
      </c>
      <c r="K949" s="92" t="str">
        <f t="shared" si="153"/>
        <v/>
      </c>
      <c r="L949" s="92" t="str">
        <f t="shared" si="154"/>
        <v/>
      </c>
      <c r="M949" s="95" t="str">
        <f>IF(A949&lt;&gt;"",IF(MID(C949,1,1)="c",SigmaEpsConcrete(I949,$AN$30:$AN$33,$AR$30:$AR$33,$AS$26,$AS$27,$AS$28,$AQ$20,$AU$19),""),"")</f>
        <v/>
      </c>
      <c r="N949" s="95" t="str">
        <f>IF(A949&lt;&gt;"",IF(MID(C949,1,1)="r",SigmaEpsReinf(J949,$AS$42:$AS$43,$AS$41,$AS$39,$AS$40,$AQ$38),""),"")</f>
        <v/>
      </c>
      <c r="Q949" s="92" t="str">
        <f t="shared" si="156"/>
        <v/>
      </c>
      <c r="R949" s="92" t="str">
        <f t="shared" si="157"/>
        <v/>
      </c>
      <c r="U949" s="5"/>
      <c r="V949" s="5"/>
      <c r="W949" s="94" t="str">
        <f t="shared" si="155"/>
        <v/>
      </c>
      <c r="X949" s="94" t="str">
        <f t="shared" si="158"/>
        <v/>
      </c>
      <c r="Y949" s="5"/>
      <c r="BK949" s="8"/>
      <c r="BL949" s="5"/>
      <c r="BM949" s="5"/>
      <c r="BN949" s="5"/>
      <c r="BO949" s="5"/>
      <c r="BP949" s="1"/>
      <c r="BQ949" s="1"/>
      <c r="BR949" s="1"/>
      <c r="BS949" s="1"/>
      <c r="BT949" s="1"/>
      <c r="BU949" s="4"/>
      <c r="BV949" s="1"/>
      <c r="BW949" s="3"/>
      <c r="BX949" s="4"/>
      <c r="BY949" s="5"/>
      <c r="BZ949" s="5"/>
      <c r="CA949" s="5"/>
      <c r="CB949" s="5"/>
      <c r="CC949" s="5"/>
      <c r="CD949" s="43"/>
    </row>
    <row r="950" spans="1:82" ht="15" customHeight="1" x14ac:dyDescent="0.25">
      <c r="A950" s="8"/>
      <c r="B950" s="5"/>
      <c r="C950" s="5"/>
      <c r="D950" s="5"/>
      <c r="E950" s="5"/>
      <c r="F950" s="94" t="str">
        <f t="shared" si="149"/>
        <v/>
      </c>
      <c r="G950" s="94" t="str">
        <f t="shared" si="150"/>
        <v/>
      </c>
      <c r="H950" s="127" t="str">
        <f>IF(A950&lt;&gt;"",IF(MID(C950,1,1)="c",$AS$26,IF(MID(C950,1,1)="r",$AS$41,IF(MID(C950,1,1)="p",#REF!,#REF!))),"")</f>
        <v/>
      </c>
      <c r="I950" s="92" t="str">
        <f t="shared" si="151"/>
        <v/>
      </c>
      <c r="J950" s="92" t="str">
        <f t="shared" si="152"/>
        <v/>
      </c>
      <c r="K950" s="92" t="str">
        <f t="shared" si="153"/>
        <v/>
      </c>
      <c r="L950" s="92" t="str">
        <f t="shared" si="154"/>
        <v/>
      </c>
      <c r="M950" s="95" t="str">
        <f>IF(A950&lt;&gt;"",IF(MID(C950,1,1)="c",SigmaEpsConcrete(I950,$AN$30:$AN$33,$AR$30:$AR$33,$AS$26,$AS$27,$AS$28,$AQ$20,$AU$19),""),"")</f>
        <v/>
      </c>
      <c r="N950" s="95" t="str">
        <f>IF(A950&lt;&gt;"",IF(MID(C950,1,1)="r",SigmaEpsReinf(J950,$AS$42:$AS$43,$AS$41,$AS$39,$AS$40,$AQ$38),""),"")</f>
        <v/>
      </c>
      <c r="Q950" s="92" t="str">
        <f t="shared" si="156"/>
        <v/>
      </c>
      <c r="R950" s="92" t="str">
        <f t="shared" si="157"/>
        <v/>
      </c>
      <c r="U950" s="5"/>
      <c r="V950" s="5"/>
      <c r="W950" s="94" t="str">
        <f t="shared" si="155"/>
        <v/>
      </c>
      <c r="X950" s="94" t="str">
        <f t="shared" si="158"/>
        <v/>
      </c>
      <c r="Y950" s="5"/>
      <c r="BK950" s="8"/>
      <c r="BL950" s="5"/>
      <c r="BM950" s="5"/>
      <c r="BN950" s="5"/>
      <c r="BO950" s="5"/>
      <c r="BP950" s="1"/>
      <c r="BQ950" s="1"/>
      <c r="BR950" s="1"/>
      <c r="BS950" s="1"/>
      <c r="BT950" s="1"/>
      <c r="BU950" s="4"/>
      <c r="BV950" s="1"/>
      <c r="BW950" s="3"/>
      <c r="BX950" s="4"/>
      <c r="BY950" s="5"/>
      <c r="BZ950" s="5"/>
      <c r="CA950" s="5"/>
      <c r="CB950" s="5"/>
      <c r="CC950" s="5"/>
      <c r="CD950" s="43"/>
    </row>
    <row r="951" spans="1:82" ht="15" customHeight="1" x14ac:dyDescent="0.25">
      <c r="A951" s="8"/>
      <c r="B951" s="5"/>
      <c r="C951" s="5"/>
      <c r="D951" s="5"/>
      <c r="E951" s="5"/>
      <c r="F951" s="94" t="str">
        <f t="shared" si="149"/>
        <v/>
      </c>
      <c r="G951" s="94" t="str">
        <f t="shared" si="150"/>
        <v/>
      </c>
      <c r="H951" s="127" t="str">
        <f>IF(A951&lt;&gt;"",IF(MID(C951,1,1)="c",$AS$26,IF(MID(C951,1,1)="r",$AS$41,IF(MID(C951,1,1)="p",#REF!,#REF!))),"")</f>
        <v/>
      </c>
      <c r="I951" s="92" t="str">
        <f t="shared" si="151"/>
        <v/>
      </c>
      <c r="J951" s="92" t="str">
        <f t="shared" si="152"/>
        <v/>
      </c>
      <c r="K951" s="92" t="str">
        <f t="shared" si="153"/>
        <v/>
      </c>
      <c r="L951" s="92" t="str">
        <f t="shared" si="154"/>
        <v/>
      </c>
      <c r="M951" s="95" t="str">
        <f>IF(A951&lt;&gt;"",IF(MID(C951,1,1)="c",SigmaEpsConcrete(I951,$AN$30:$AN$33,$AR$30:$AR$33,$AS$26,$AS$27,$AS$28,$AQ$20,$AU$19),""),"")</f>
        <v/>
      </c>
      <c r="N951" s="95" t="str">
        <f>IF(A951&lt;&gt;"",IF(MID(C951,1,1)="r",SigmaEpsReinf(J951,$AS$42:$AS$43,$AS$41,$AS$39,$AS$40,$AQ$38),""),"")</f>
        <v/>
      </c>
      <c r="Q951" s="92" t="str">
        <f t="shared" si="156"/>
        <v/>
      </c>
      <c r="R951" s="92" t="str">
        <f t="shared" si="157"/>
        <v/>
      </c>
      <c r="U951" s="5"/>
      <c r="V951" s="5"/>
      <c r="W951" s="94" t="str">
        <f t="shared" si="155"/>
        <v/>
      </c>
      <c r="X951" s="94" t="str">
        <f t="shared" si="158"/>
        <v/>
      </c>
      <c r="Y951" s="5"/>
      <c r="BK951" s="8"/>
      <c r="BL951" s="5"/>
      <c r="BM951" s="5"/>
      <c r="BN951" s="5"/>
      <c r="BO951" s="5"/>
      <c r="BP951" s="1"/>
      <c r="BQ951" s="1"/>
      <c r="BR951" s="1"/>
      <c r="BS951" s="1"/>
      <c r="BT951" s="1"/>
      <c r="BU951" s="4"/>
      <c r="BV951" s="1"/>
      <c r="BW951" s="3"/>
      <c r="BX951" s="4"/>
      <c r="BY951" s="5"/>
      <c r="BZ951" s="5"/>
      <c r="CA951" s="5"/>
      <c r="CB951" s="5"/>
      <c r="CC951" s="5"/>
      <c r="CD951" s="43"/>
    </row>
    <row r="952" spans="1:82" ht="15" customHeight="1" x14ac:dyDescent="0.25">
      <c r="A952" s="8"/>
      <c r="B952" s="5"/>
      <c r="C952" s="5"/>
      <c r="D952" s="5"/>
      <c r="E952" s="5"/>
      <c r="F952" s="94" t="str">
        <f t="shared" si="149"/>
        <v/>
      </c>
      <c r="G952" s="94" t="str">
        <f t="shared" si="150"/>
        <v/>
      </c>
      <c r="H952" s="127" t="str">
        <f>IF(A952&lt;&gt;"",IF(MID(C952,1,1)="c",$AS$26,IF(MID(C952,1,1)="r",$AS$41,IF(MID(C952,1,1)="p",#REF!,#REF!))),"")</f>
        <v/>
      </c>
      <c r="I952" s="92" t="str">
        <f t="shared" si="151"/>
        <v/>
      </c>
      <c r="J952" s="92" t="str">
        <f t="shared" si="152"/>
        <v/>
      </c>
      <c r="K952" s="92" t="str">
        <f t="shared" si="153"/>
        <v/>
      </c>
      <c r="L952" s="92" t="str">
        <f t="shared" si="154"/>
        <v/>
      </c>
      <c r="M952" s="95" t="str">
        <f>IF(A952&lt;&gt;"",IF(MID(C952,1,1)="c",SigmaEpsConcrete(I952,$AN$30:$AN$33,$AR$30:$AR$33,$AS$26,$AS$27,$AS$28,$AQ$20,$AU$19),""),"")</f>
        <v/>
      </c>
      <c r="N952" s="95" t="str">
        <f>IF(A952&lt;&gt;"",IF(MID(C952,1,1)="r",SigmaEpsReinf(J952,$AS$42:$AS$43,$AS$41,$AS$39,$AS$40,$AQ$38),""),"")</f>
        <v/>
      </c>
      <c r="Q952" s="92" t="str">
        <f t="shared" si="156"/>
        <v/>
      </c>
      <c r="R952" s="92" t="str">
        <f t="shared" si="157"/>
        <v/>
      </c>
      <c r="U952" s="5"/>
      <c r="V952" s="5"/>
      <c r="W952" s="94" t="str">
        <f t="shared" si="155"/>
        <v/>
      </c>
      <c r="X952" s="94" t="str">
        <f t="shared" si="158"/>
        <v/>
      </c>
      <c r="Y952" s="5"/>
      <c r="BK952" s="8"/>
      <c r="BL952" s="5"/>
      <c r="BM952" s="5"/>
      <c r="BN952" s="5"/>
      <c r="BO952" s="5"/>
      <c r="BP952" s="1"/>
      <c r="BQ952" s="1"/>
      <c r="BR952" s="1"/>
      <c r="BS952" s="1"/>
      <c r="BT952" s="1"/>
      <c r="BU952" s="4"/>
      <c r="BV952" s="1"/>
      <c r="BW952" s="3"/>
      <c r="BX952" s="4"/>
      <c r="BY952" s="5"/>
      <c r="BZ952" s="5"/>
      <c r="CA952" s="5"/>
      <c r="CB952" s="5"/>
      <c r="CC952" s="5"/>
      <c r="CD952" s="43"/>
    </row>
    <row r="953" spans="1:82" ht="15" customHeight="1" x14ac:dyDescent="0.25">
      <c r="A953" s="8"/>
      <c r="B953" s="5"/>
      <c r="C953" s="5"/>
      <c r="D953" s="5"/>
      <c r="E953" s="5"/>
      <c r="F953" s="94" t="str">
        <f t="shared" si="149"/>
        <v/>
      </c>
      <c r="G953" s="94" t="str">
        <f t="shared" si="150"/>
        <v/>
      </c>
      <c r="H953" s="127" t="str">
        <f>IF(A953&lt;&gt;"",IF(MID(C953,1,1)="c",$AS$26,IF(MID(C953,1,1)="r",$AS$41,IF(MID(C953,1,1)="p",#REF!,#REF!))),"")</f>
        <v/>
      </c>
      <c r="I953" s="92" t="str">
        <f t="shared" si="151"/>
        <v/>
      </c>
      <c r="J953" s="92" t="str">
        <f t="shared" si="152"/>
        <v/>
      </c>
      <c r="K953" s="92" t="str">
        <f t="shared" si="153"/>
        <v/>
      </c>
      <c r="L953" s="92" t="str">
        <f t="shared" si="154"/>
        <v/>
      </c>
      <c r="M953" s="95" t="str">
        <f>IF(A953&lt;&gt;"",IF(MID(C953,1,1)="c",SigmaEpsConcrete(I953,$AN$30:$AN$33,$AR$30:$AR$33,$AS$26,$AS$27,$AS$28,$AQ$20,$AU$19),""),"")</f>
        <v/>
      </c>
      <c r="N953" s="95" t="str">
        <f>IF(A953&lt;&gt;"",IF(MID(C953,1,1)="r",SigmaEpsReinf(J953,$AS$42:$AS$43,$AS$41,$AS$39,$AS$40,$AQ$38),""),"")</f>
        <v/>
      </c>
      <c r="Q953" s="92" t="str">
        <f t="shared" si="156"/>
        <v/>
      </c>
      <c r="R953" s="92" t="str">
        <f t="shared" si="157"/>
        <v/>
      </c>
      <c r="U953" s="5"/>
      <c r="V953" s="5"/>
      <c r="W953" s="94" t="str">
        <f t="shared" si="155"/>
        <v/>
      </c>
      <c r="X953" s="94" t="str">
        <f t="shared" si="158"/>
        <v/>
      </c>
      <c r="Y953" s="5"/>
      <c r="BK953" s="8"/>
      <c r="BL953" s="5"/>
      <c r="BM953" s="5"/>
      <c r="BN953" s="5"/>
      <c r="BO953" s="5"/>
      <c r="BP953" s="1"/>
      <c r="BQ953" s="1"/>
      <c r="BR953" s="1"/>
      <c r="BS953" s="1"/>
      <c r="BT953" s="1"/>
      <c r="BU953" s="4"/>
      <c r="BV953" s="1"/>
      <c r="BW953" s="3"/>
      <c r="BX953" s="4"/>
      <c r="BY953" s="5"/>
      <c r="BZ953" s="5"/>
      <c r="CA953" s="5"/>
      <c r="CB953" s="5"/>
      <c r="CC953" s="5"/>
      <c r="CD953" s="43"/>
    </row>
    <row r="954" spans="1:82" ht="15" customHeight="1" x14ac:dyDescent="0.25">
      <c r="A954" s="8"/>
      <c r="B954" s="5"/>
      <c r="C954" s="5"/>
      <c r="D954" s="5"/>
      <c r="E954" s="5"/>
      <c r="F954" s="94" t="str">
        <f t="shared" si="149"/>
        <v/>
      </c>
      <c r="G954" s="94" t="str">
        <f t="shared" si="150"/>
        <v/>
      </c>
      <c r="H954" s="127" t="str">
        <f>IF(A954&lt;&gt;"",IF(MID(C954,1,1)="c",$AS$26,IF(MID(C954,1,1)="r",$AS$41,IF(MID(C954,1,1)="p",#REF!,#REF!))),"")</f>
        <v/>
      </c>
      <c r="I954" s="92" t="str">
        <f t="shared" si="151"/>
        <v/>
      </c>
      <c r="J954" s="92" t="str">
        <f t="shared" si="152"/>
        <v/>
      </c>
      <c r="K954" s="92" t="str">
        <f t="shared" si="153"/>
        <v/>
      </c>
      <c r="L954" s="92" t="str">
        <f t="shared" si="154"/>
        <v/>
      </c>
      <c r="M954" s="95" t="str">
        <f>IF(A954&lt;&gt;"",IF(MID(C954,1,1)="c",SigmaEpsConcrete(I954,$AN$30:$AN$33,$AR$30:$AR$33,$AS$26,$AS$27,$AS$28,$AQ$20,$AU$19),""),"")</f>
        <v/>
      </c>
      <c r="N954" s="95" t="str">
        <f>IF(A954&lt;&gt;"",IF(MID(C954,1,1)="r",SigmaEpsReinf(J954,$AS$42:$AS$43,$AS$41,$AS$39,$AS$40,$AQ$38),""),"")</f>
        <v/>
      </c>
      <c r="Q954" s="92" t="str">
        <f t="shared" si="156"/>
        <v/>
      </c>
      <c r="R954" s="92" t="str">
        <f t="shared" si="157"/>
        <v/>
      </c>
      <c r="U954" s="5"/>
      <c r="V954" s="5"/>
      <c r="W954" s="94" t="str">
        <f t="shared" si="155"/>
        <v/>
      </c>
      <c r="X954" s="94" t="str">
        <f t="shared" si="158"/>
        <v/>
      </c>
      <c r="Y954" s="5"/>
      <c r="BK954" s="8"/>
      <c r="BL954" s="5"/>
      <c r="BM954" s="5"/>
      <c r="BN954" s="5"/>
      <c r="BO954" s="5"/>
      <c r="BP954" s="1"/>
      <c r="BQ954" s="1"/>
      <c r="BR954" s="1"/>
      <c r="BS954" s="1"/>
      <c r="BT954" s="1"/>
      <c r="BU954" s="4"/>
      <c r="BV954" s="1"/>
      <c r="BW954" s="3"/>
      <c r="BX954" s="4"/>
      <c r="BY954" s="5"/>
      <c r="BZ954" s="5"/>
      <c r="CA954" s="5"/>
      <c r="CB954" s="5"/>
      <c r="CC954" s="5"/>
      <c r="CD954" s="43"/>
    </row>
    <row r="955" spans="1:82" ht="15" customHeight="1" x14ac:dyDescent="0.25">
      <c r="A955" s="8"/>
      <c r="B955" s="5"/>
      <c r="C955" s="5"/>
      <c r="D955" s="5"/>
      <c r="E955" s="5"/>
      <c r="F955" s="94" t="str">
        <f t="shared" si="149"/>
        <v/>
      </c>
      <c r="G955" s="94" t="str">
        <f t="shared" si="150"/>
        <v/>
      </c>
      <c r="H955" s="127" t="str">
        <f>IF(A955&lt;&gt;"",IF(MID(C955,1,1)="c",$AS$26,IF(MID(C955,1,1)="r",$AS$41,IF(MID(C955,1,1)="p",#REF!,#REF!))),"")</f>
        <v/>
      </c>
      <c r="I955" s="92" t="str">
        <f t="shared" si="151"/>
        <v/>
      </c>
      <c r="J955" s="92" t="str">
        <f t="shared" si="152"/>
        <v/>
      </c>
      <c r="K955" s="92" t="str">
        <f t="shared" si="153"/>
        <v/>
      </c>
      <c r="L955" s="92" t="str">
        <f t="shared" si="154"/>
        <v/>
      </c>
      <c r="M955" s="95" t="str">
        <f>IF(A955&lt;&gt;"",IF(MID(C955,1,1)="c",SigmaEpsConcrete(I955,$AN$30:$AN$33,$AR$30:$AR$33,$AS$26,$AS$27,$AS$28,$AQ$20,$AU$19),""),"")</f>
        <v/>
      </c>
      <c r="N955" s="95" t="str">
        <f>IF(A955&lt;&gt;"",IF(MID(C955,1,1)="r",SigmaEpsReinf(J955,$AS$42:$AS$43,$AS$41,$AS$39,$AS$40,$AQ$38),""),"")</f>
        <v/>
      </c>
      <c r="Q955" s="92" t="str">
        <f t="shared" si="156"/>
        <v/>
      </c>
      <c r="R955" s="92" t="str">
        <f t="shared" si="157"/>
        <v/>
      </c>
      <c r="U955" s="5"/>
      <c r="V955" s="5"/>
      <c r="W955" s="94" t="str">
        <f t="shared" si="155"/>
        <v/>
      </c>
      <c r="X955" s="94" t="str">
        <f t="shared" si="158"/>
        <v/>
      </c>
      <c r="Y955" s="5"/>
      <c r="BK955" s="8"/>
      <c r="BL955" s="5"/>
      <c r="BM955" s="5"/>
      <c r="BN955" s="5"/>
      <c r="BO955" s="5"/>
      <c r="BP955" s="1"/>
      <c r="BQ955" s="1"/>
      <c r="BR955" s="1"/>
      <c r="BS955" s="1"/>
      <c r="BT955" s="1"/>
      <c r="BU955" s="4"/>
      <c r="BV955" s="1"/>
      <c r="BW955" s="3"/>
      <c r="BX955" s="4"/>
      <c r="BY955" s="5"/>
      <c r="BZ955" s="5"/>
      <c r="CA955" s="5"/>
      <c r="CB955" s="5"/>
      <c r="CC955" s="5"/>
      <c r="CD955" s="43"/>
    </row>
    <row r="956" spans="1:82" ht="15" customHeight="1" x14ac:dyDescent="0.25">
      <c r="A956" s="8"/>
      <c r="B956" s="5"/>
      <c r="C956" s="5"/>
      <c r="D956" s="5"/>
      <c r="E956" s="5"/>
      <c r="F956" s="94" t="str">
        <f t="shared" si="149"/>
        <v/>
      </c>
      <c r="G956" s="94" t="str">
        <f t="shared" si="150"/>
        <v/>
      </c>
      <c r="H956" s="127" t="str">
        <f>IF(A956&lt;&gt;"",IF(MID(C956,1,1)="c",$AS$26,IF(MID(C956,1,1)="r",$AS$41,IF(MID(C956,1,1)="p",#REF!,#REF!))),"")</f>
        <v/>
      </c>
      <c r="I956" s="92" t="str">
        <f t="shared" si="151"/>
        <v/>
      </c>
      <c r="J956" s="92" t="str">
        <f t="shared" si="152"/>
        <v/>
      </c>
      <c r="K956" s="92" t="str">
        <f t="shared" si="153"/>
        <v/>
      </c>
      <c r="L956" s="92" t="str">
        <f t="shared" si="154"/>
        <v/>
      </c>
      <c r="M956" s="95" t="str">
        <f>IF(A956&lt;&gt;"",IF(MID(C956,1,1)="c",SigmaEpsConcrete(I956,$AN$30:$AN$33,$AR$30:$AR$33,$AS$26,$AS$27,$AS$28,$AQ$20,$AU$19),""),"")</f>
        <v/>
      </c>
      <c r="N956" s="95" t="str">
        <f>IF(A956&lt;&gt;"",IF(MID(C956,1,1)="r",SigmaEpsReinf(J956,$AS$42:$AS$43,$AS$41,$AS$39,$AS$40,$AQ$38),""),"")</f>
        <v/>
      </c>
      <c r="Q956" s="92" t="str">
        <f t="shared" si="156"/>
        <v/>
      </c>
      <c r="R956" s="92" t="str">
        <f t="shared" si="157"/>
        <v/>
      </c>
      <c r="U956" s="5"/>
      <c r="V956" s="5"/>
      <c r="W956" s="94" t="str">
        <f t="shared" si="155"/>
        <v/>
      </c>
      <c r="X956" s="94" t="str">
        <f t="shared" si="158"/>
        <v/>
      </c>
      <c r="Y956" s="5"/>
      <c r="BK956" s="8"/>
      <c r="BL956" s="5"/>
      <c r="BM956" s="5"/>
      <c r="BN956" s="5"/>
      <c r="BO956" s="5"/>
      <c r="BP956" s="1"/>
      <c r="BQ956" s="1"/>
      <c r="BR956" s="1"/>
      <c r="BS956" s="1"/>
      <c r="BT956" s="1"/>
      <c r="BU956" s="4"/>
      <c r="BV956" s="1"/>
      <c r="BW956" s="3"/>
      <c r="BX956" s="4"/>
      <c r="BY956" s="5"/>
      <c r="BZ956" s="5"/>
      <c r="CA956" s="5"/>
      <c r="CB956" s="5"/>
      <c r="CC956" s="5"/>
      <c r="CD956" s="43"/>
    </row>
    <row r="957" spans="1:82" ht="15" customHeight="1" x14ac:dyDescent="0.25">
      <c r="A957" s="8"/>
      <c r="B957" s="5"/>
      <c r="C957" s="5"/>
      <c r="D957" s="5"/>
      <c r="E957" s="5"/>
      <c r="F957" s="94" t="str">
        <f t="shared" si="149"/>
        <v/>
      </c>
      <c r="G957" s="94" t="str">
        <f t="shared" si="150"/>
        <v/>
      </c>
      <c r="H957" s="127" t="str">
        <f>IF(A957&lt;&gt;"",IF(MID(C957,1,1)="c",$AS$26,IF(MID(C957,1,1)="r",$AS$41,IF(MID(C957,1,1)="p",#REF!,#REF!))),"")</f>
        <v/>
      </c>
      <c r="I957" s="92" t="str">
        <f t="shared" si="151"/>
        <v/>
      </c>
      <c r="J957" s="92" t="str">
        <f t="shared" si="152"/>
        <v/>
      </c>
      <c r="K957" s="92" t="str">
        <f t="shared" si="153"/>
        <v/>
      </c>
      <c r="L957" s="92" t="str">
        <f t="shared" si="154"/>
        <v/>
      </c>
      <c r="M957" s="95" t="str">
        <f>IF(A957&lt;&gt;"",IF(MID(C957,1,1)="c",SigmaEpsConcrete(I957,$AN$30:$AN$33,$AR$30:$AR$33,$AS$26,$AS$27,$AS$28,$AQ$20,$AU$19),""),"")</f>
        <v/>
      </c>
      <c r="N957" s="95" t="str">
        <f>IF(A957&lt;&gt;"",IF(MID(C957,1,1)="r",SigmaEpsReinf(J957,$AS$42:$AS$43,$AS$41,$AS$39,$AS$40,$AQ$38),""),"")</f>
        <v/>
      </c>
      <c r="Q957" s="92" t="str">
        <f t="shared" si="156"/>
        <v/>
      </c>
      <c r="R957" s="92" t="str">
        <f t="shared" si="157"/>
        <v/>
      </c>
      <c r="U957" s="5"/>
      <c r="V957" s="5"/>
      <c r="W957" s="94" t="str">
        <f t="shared" si="155"/>
        <v/>
      </c>
      <c r="X957" s="94" t="str">
        <f t="shared" si="158"/>
        <v/>
      </c>
      <c r="Y957" s="5"/>
      <c r="BK957" s="8"/>
      <c r="BL957" s="5"/>
      <c r="BM957" s="5"/>
      <c r="BN957" s="5"/>
      <c r="BO957" s="5"/>
      <c r="BP957" s="1"/>
      <c r="BQ957" s="1"/>
      <c r="BR957" s="1"/>
      <c r="BS957" s="1"/>
      <c r="BT957" s="1"/>
      <c r="BU957" s="4"/>
      <c r="BV957" s="1"/>
      <c r="BW957" s="3"/>
      <c r="BX957" s="4"/>
      <c r="BY957" s="5"/>
      <c r="BZ957" s="5"/>
      <c r="CA957" s="5"/>
      <c r="CB957" s="5"/>
      <c r="CC957" s="5"/>
      <c r="CD957" s="43"/>
    </row>
    <row r="958" spans="1:82" ht="15" customHeight="1" x14ac:dyDescent="0.25">
      <c r="A958" s="8"/>
      <c r="B958" s="5"/>
      <c r="C958" s="5"/>
      <c r="D958" s="5"/>
      <c r="E958" s="5"/>
      <c r="F958" s="94" t="str">
        <f t="shared" si="149"/>
        <v/>
      </c>
      <c r="G958" s="94" t="str">
        <f t="shared" si="150"/>
        <v/>
      </c>
      <c r="H958" s="127" t="str">
        <f>IF(A958&lt;&gt;"",IF(MID(C958,1,1)="c",$AS$26,IF(MID(C958,1,1)="r",$AS$41,IF(MID(C958,1,1)="p",#REF!,#REF!))),"")</f>
        <v/>
      </c>
      <c r="I958" s="92" t="str">
        <f t="shared" si="151"/>
        <v/>
      </c>
      <c r="J958" s="92" t="str">
        <f t="shared" si="152"/>
        <v/>
      </c>
      <c r="K958" s="92" t="str">
        <f t="shared" si="153"/>
        <v/>
      </c>
      <c r="L958" s="92" t="str">
        <f t="shared" si="154"/>
        <v/>
      </c>
      <c r="M958" s="95" t="str">
        <f>IF(A958&lt;&gt;"",IF(MID(C958,1,1)="c",SigmaEpsConcrete(I958,$AN$30:$AN$33,$AR$30:$AR$33,$AS$26,$AS$27,$AS$28,$AQ$20,$AU$19),""),"")</f>
        <v/>
      </c>
      <c r="N958" s="95" t="str">
        <f>IF(A958&lt;&gt;"",IF(MID(C958,1,1)="r",SigmaEpsReinf(J958,$AS$42:$AS$43,$AS$41,$AS$39,$AS$40,$AQ$38),""),"")</f>
        <v/>
      </c>
      <c r="Q958" s="92" t="str">
        <f t="shared" si="156"/>
        <v/>
      </c>
      <c r="R958" s="92" t="str">
        <f t="shared" si="157"/>
        <v/>
      </c>
      <c r="U958" s="5"/>
      <c r="V958" s="5"/>
      <c r="W958" s="94" t="str">
        <f t="shared" si="155"/>
        <v/>
      </c>
      <c r="X958" s="94" t="str">
        <f t="shared" si="158"/>
        <v/>
      </c>
      <c r="Y958" s="5"/>
      <c r="BK958" s="8"/>
      <c r="BL958" s="5"/>
      <c r="BM958" s="5"/>
      <c r="BN958" s="5"/>
      <c r="BO958" s="5"/>
      <c r="BP958" s="1"/>
      <c r="BQ958" s="1"/>
      <c r="BR958" s="1"/>
      <c r="BS958" s="1"/>
      <c r="BT958" s="1"/>
      <c r="BU958" s="4"/>
      <c r="BV958" s="1"/>
      <c r="BW958" s="3"/>
      <c r="BX958" s="4"/>
      <c r="BY958" s="5"/>
      <c r="BZ958" s="5"/>
      <c r="CA958" s="5"/>
      <c r="CB958" s="5"/>
      <c r="CC958" s="5"/>
      <c r="CD958" s="43"/>
    </row>
    <row r="959" spans="1:82" ht="15" customHeight="1" x14ac:dyDescent="0.25">
      <c r="A959" s="8"/>
      <c r="B959" s="5"/>
      <c r="C959" s="5"/>
      <c r="D959" s="5"/>
      <c r="E959" s="5"/>
      <c r="F959" s="94" t="str">
        <f t="shared" si="149"/>
        <v/>
      </c>
      <c r="G959" s="94" t="str">
        <f t="shared" si="150"/>
        <v/>
      </c>
      <c r="H959" s="127" t="str">
        <f>IF(A959&lt;&gt;"",IF(MID(C959,1,1)="c",$AS$26,IF(MID(C959,1,1)="r",$AS$41,IF(MID(C959,1,1)="p",#REF!,#REF!))),"")</f>
        <v/>
      </c>
      <c r="I959" s="92" t="str">
        <f t="shared" si="151"/>
        <v/>
      </c>
      <c r="J959" s="92" t="str">
        <f t="shared" si="152"/>
        <v/>
      </c>
      <c r="K959" s="92" t="str">
        <f t="shared" si="153"/>
        <v/>
      </c>
      <c r="L959" s="92" t="str">
        <f t="shared" si="154"/>
        <v/>
      </c>
      <c r="M959" s="95" t="str">
        <f>IF(A959&lt;&gt;"",IF(MID(C959,1,1)="c",SigmaEpsConcrete(I959,$AN$30:$AN$33,$AR$30:$AR$33,$AS$26,$AS$27,$AS$28,$AQ$20,$AU$19),""),"")</f>
        <v/>
      </c>
      <c r="N959" s="95" t="str">
        <f>IF(A959&lt;&gt;"",IF(MID(C959,1,1)="r",SigmaEpsReinf(J959,$AS$42:$AS$43,$AS$41,$AS$39,$AS$40,$AQ$38),""),"")</f>
        <v/>
      </c>
      <c r="Q959" s="92" t="str">
        <f t="shared" si="156"/>
        <v/>
      </c>
      <c r="R959" s="92" t="str">
        <f t="shared" si="157"/>
        <v/>
      </c>
      <c r="U959" s="5"/>
      <c r="V959" s="5"/>
      <c r="W959" s="94" t="str">
        <f t="shared" si="155"/>
        <v/>
      </c>
      <c r="X959" s="94" t="str">
        <f t="shared" si="158"/>
        <v/>
      </c>
      <c r="Y959" s="5"/>
      <c r="BK959" s="8"/>
      <c r="BL959" s="5"/>
      <c r="BM959" s="5"/>
      <c r="BN959" s="5"/>
      <c r="BO959" s="5"/>
      <c r="BP959" s="1"/>
      <c r="BQ959" s="1"/>
      <c r="BR959" s="1"/>
      <c r="BS959" s="1"/>
      <c r="BT959" s="1"/>
      <c r="BU959" s="4"/>
      <c r="BV959" s="1"/>
      <c r="BW959" s="3"/>
      <c r="BX959" s="4"/>
      <c r="BY959" s="5"/>
      <c r="BZ959" s="5"/>
      <c r="CA959" s="5"/>
      <c r="CB959" s="5"/>
      <c r="CC959" s="5"/>
      <c r="CD959" s="43"/>
    </row>
    <row r="960" spans="1:82" ht="15" customHeight="1" x14ac:dyDescent="0.25">
      <c r="A960" s="8"/>
      <c r="B960" s="5"/>
      <c r="C960" s="5"/>
      <c r="D960" s="5"/>
      <c r="E960" s="5"/>
      <c r="F960" s="94" t="str">
        <f t="shared" si="149"/>
        <v/>
      </c>
      <c r="G960" s="94" t="str">
        <f t="shared" si="150"/>
        <v/>
      </c>
      <c r="H960" s="127" t="str">
        <f>IF(A960&lt;&gt;"",IF(MID(C960,1,1)="c",$AS$26,IF(MID(C960,1,1)="r",$AS$41,IF(MID(C960,1,1)="p",#REF!,#REF!))),"")</f>
        <v/>
      </c>
      <c r="I960" s="92" t="str">
        <f t="shared" si="151"/>
        <v/>
      </c>
      <c r="J960" s="92" t="str">
        <f t="shared" si="152"/>
        <v/>
      </c>
      <c r="K960" s="92" t="str">
        <f t="shared" si="153"/>
        <v/>
      </c>
      <c r="L960" s="92" t="str">
        <f t="shared" si="154"/>
        <v/>
      </c>
      <c r="M960" s="95" t="str">
        <f>IF(A960&lt;&gt;"",IF(MID(C960,1,1)="c",SigmaEpsConcrete(I960,$AN$30:$AN$33,$AR$30:$AR$33,$AS$26,$AS$27,$AS$28,$AQ$20,$AU$19),""),"")</f>
        <v/>
      </c>
      <c r="N960" s="95" t="str">
        <f>IF(A960&lt;&gt;"",IF(MID(C960,1,1)="r",SigmaEpsReinf(J960,$AS$42:$AS$43,$AS$41,$AS$39,$AS$40,$AQ$38),""),"")</f>
        <v/>
      </c>
      <c r="Q960" s="92" t="str">
        <f t="shared" si="156"/>
        <v/>
      </c>
      <c r="R960" s="92" t="str">
        <f t="shared" si="157"/>
        <v/>
      </c>
      <c r="U960" s="5"/>
      <c r="V960" s="5"/>
      <c r="W960" s="94" t="str">
        <f t="shared" si="155"/>
        <v/>
      </c>
      <c r="X960" s="94" t="str">
        <f t="shared" si="158"/>
        <v/>
      </c>
      <c r="Y960" s="5"/>
      <c r="BK960" s="8"/>
      <c r="BL960" s="5"/>
      <c r="BM960" s="5"/>
      <c r="BN960" s="5"/>
      <c r="BO960" s="5"/>
      <c r="BP960" s="1"/>
      <c r="BQ960" s="1"/>
      <c r="BR960" s="1"/>
      <c r="BS960" s="1"/>
      <c r="BT960" s="1"/>
      <c r="BU960" s="4"/>
      <c r="BV960" s="1"/>
      <c r="BW960" s="3"/>
      <c r="BX960" s="4"/>
      <c r="BY960" s="5"/>
      <c r="BZ960" s="5"/>
      <c r="CA960" s="5"/>
      <c r="CB960" s="5"/>
      <c r="CC960" s="5"/>
      <c r="CD960" s="43"/>
    </row>
    <row r="961" spans="1:82" ht="15" customHeight="1" x14ac:dyDescent="0.25">
      <c r="A961" s="8"/>
      <c r="B961" s="5"/>
      <c r="C961" s="5"/>
      <c r="D961" s="5"/>
      <c r="E961" s="5"/>
      <c r="F961" s="94" t="str">
        <f t="shared" si="149"/>
        <v/>
      </c>
      <c r="G961" s="94" t="str">
        <f t="shared" si="150"/>
        <v/>
      </c>
      <c r="H961" s="127" t="str">
        <f>IF(A961&lt;&gt;"",IF(MID(C961,1,1)="c",$AS$26,IF(MID(C961,1,1)="r",$AS$41,IF(MID(C961,1,1)="p",#REF!,#REF!))),"")</f>
        <v/>
      </c>
      <c r="I961" s="92" t="str">
        <f t="shared" si="151"/>
        <v/>
      </c>
      <c r="J961" s="92" t="str">
        <f t="shared" si="152"/>
        <v/>
      </c>
      <c r="K961" s="92" t="str">
        <f t="shared" si="153"/>
        <v/>
      </c>
      <c r="L961" s="92" t="str">
        <f t="shared" si="154"/>
        <v/>
      </c>
      <c r="M961" s="95" t="str">
        <f>IF(A961&lt;&gt;"",IF(MID(C961,1,1)="c",SigmaEpsConcrete(I961,$AN$30:$AN$33,$AR$30:$AR$33,$AS$26,$AS$27,$AS$28,$AQ$20,$AU$19),""),"")</f>
        <v/>
      </c>
      <c r="N961" s="95" t="str">
        <f>IF(A961&lt;&gt;"",IF(MID(C961,1,1)="r",SigmaEpsReinf(J961,$AS$42:$AS$43,$AS$41,$AS$39,$AS$40,$AQ$38),""),"")</f>
        <v/>
      </c>
      <c r="Q961" s="92" t="str">
        <f t="shared" si="156"/>
        <v/>
      </c>
      <c r="R961" s="92" t="str">
        <f t="shared" si="157"/>
        <v/>
      </c>
      <c r="U961" s="5"/>
      <c r="V961" s="5"/>
      <c r="W961" s="94" t="str">
        <f t="shared" si="155"/>
        <v/>
      </c>
      <c r="X961" s="94" t="str">
        <f t="shared" si="158"/>
        <v/>
      </c>
      <c r="Y961" s="5"/>
      <c r="BK961" s="8"/>
      <c r="BL961" s="5"/>
      <c r="BM961" s="5"/>
      <c r="BN961" s="5"/>
      <c r="BO961" s="5"/>
      <c r="BP961" s="1"/>
      <c r="BQ961" s="1"/>
      <c r="BR961" s="1"/>
      <c r="BS961" s="1"/>
      <c r="BT961" s="1"/>
      <c r="BU961" s="4"/>
      <c r="BV961" s="1"/>
      <c r="BW961" s="3"/>
      <c r="BX961" s="4"/>
      <c r="BY961" s="5"/>
      <c r="BZ961" s="5"/>
      <c r="CA961" s="5"/>
      <c r="CB961" s="5"/>
      <c r="CC961" s="5"/>
      <c r="CD961" s="43"/>
    </row>
    <row r="962" spans="1:82" ht="15" customHeight="1" x14ac:dyDescent="0.25">
      <c r="A962" s="8"/>
      <c r="B962" s="5"/>
      <c r="C962" s="5"/>
      <c r="D962" s="5"/>
      <c r="E962" s="5"/>
      <c r="F962" s="94" t="str">
        <f t="shared" si="149"/>
        <v/>
      </c>
      <c r="G962" s="94" t="str">
        <f t="shared" si="150"/>
        <v/>
      </c>
      <c r="H962" s="127" t="str">
        <f>IF(A962&lt;&gt;"",IF(MID(C962,1,1)="c",$AS$26,IF(MID(C962,1,1)="r",$AS$41,IF(MID(C962,1,1)="p",#REF!,#REF!))),"")</f>
        <v/>
      </c>
      <c r="I962" s="92" t="str">
        <f t="shared" si="151"/>
        <v/>
      </c>
      <c r="J962" s="92" t="str">
        <f t="shared" si="152"/>
        <v/>
      </c>
      <c r="K962" s="92" t="str">
        <f t="shared" si="153"/>
        <v/>
      </c>
      <c r="L962" s="92" t="str">
        <f t="shared" si="154"/>
        <v/>
      </c>
      <c r="M962" s="95" t="str">
        <f>IF(A962&lt;&gt;"",IF(MID(C962,1,1)="c",SigmaEpsConcrete(I962,$AN$30:$AN$33,$AR$30:$AR$33,$AS$26,$AS$27,$AS$28,$AQ$20,$AU$19),""),"")</f>
        <v/>
      </c>
      <c r="N962" s="95" t="str">
        <f>IF(A962&lt;&gt;"",IF(MID(C962,1,1)="r",SigmaEpsReinf(J962,$AS$42:$AS$43,$AS$41,$AS$39,$AS$40,$AQ$38),""),"")</f>
        <v/>
      </c>
      <c r="Q962" s="92" t="str">
        <f t="shared" si="156"/>
        <v/>
      </c>
      <c r="R962" s="92" t="str">
        <f t="shared" si="157"/>
        <v/>
      </c>
      <c r="U962" s="5"/>
      <c r="V962" s="5"/>
      <c r="W962" s="94" t="str">
        <f t="shared" si="155"/>
        <v/>
      </c>
      <c r="X962" s="94" t="str">
        <f t="shared" si="158"/>
        <v/>
      </c>
      <c r="Y962" s="5"/>
      <c r="BK962" s="8"/>
      <c r="BL962" s="5"/>
      <c r="BM962" s="5"/>
      <c r="BN962" s="5"/>
      <c r="BO962" s="5"/>
      <c r="BP962" s="1"/>
      <c r="BQ962" s="1"/>
      <c r="BR962" s="1"/>
      <c r="BS962" s="1"/>
      <c r="BT962" s="1"/>
      <c r="BU962" s="4"/>
      <c r="BV962" s="1"/>
      <c r="BW962" s="3"/>
      <c r="BX962" s="4"/>
      <c r="BY962" s="5"/>
      <c r="BZ962" s="5"/>
      <c r="CA962" s="5"/>
      <c r="CB962" s="5"/>
      <c r="CC962" s="5"/>
      <c r="CD962" s="43"/>
    </row>
    <row r="963" spans="1:82" ht="15" customHeight="1" x14ac:dyDescent="0.25">
      <c r="A963" s="8"/>
      <c r="B963" s="5"/>
      <c r="C963" s="5"/>
      <c r="D963" s="5"/>
      <c r="E963" s="5"/>
      <c r="F963" s="94" t="str">
        <f t="shared" si="149"/>
        <v/>
      </c>
      <c r="G963" s="94" t="str">
        <f t="shared" si="150"/>
        <v/>
      </c>
      <c r="H963" s="127" t="str">
        <f>IF(A963&lt;&gt;"",IF(MID(C963,1,1)="c",$AS$26,IF(MID(C963,1,1)="r",$AS$41,IF(MID(C963,1,1)="p",#REF!,#REF!))),"")</f>
        <v/>
      </c>
      <c r="I963" s="92" t="str">
        <f t="shared" si="151"/>
        <v/>
      </c>
      <c r="J963" s="92" t="str">
        <f t="shared" si="152"/>
        <v/>
      </c>
      <c r="K963" s="92" t="str">
        <f t="shared" si="153"/>
        <v/>
      </c>
      <c r="L963" s="92" t="str">
        <f t="shared" si="154"/>
        <v/>
      </c>
      <c r="M963" s="95" t="str">
        <f>IF(A963&lt;&gt;"",IF(MID(C963,1,1)="c",SigmaEpsConcrete(I963,$AN$30:$AN$33,$AR$30:$AR$33,$AS$26,$AS$27,$AS$28,$AQ$20,$AU$19),""),"")</f>
        <v/>
      </c>
      <c r="N963" s="95" t="str">
        <f>IF(A963&lt;&gt;"",IF(MID(C963,1,1)="r",SigmaEpsReinf(J963,$AS$42:$AS$43,$AS$41,$AS$39,$AS$40,$AQ$38),""),"")</f>
        <v/>
      </c>
      <c r="Q963" s="92" t="str">
        <f t="shared" si="156"/>
        <v/>
      </c>
      <c r="R963" s="92" t="str">
        <f t="shared" si="157"/>
        <v/>
      </c>
      <c r="U963" s="5"/>
      <c r="V963" s="5"/>
      <c r="W963" s="94" t="str">
        <f t="shared" si="155"/>
        <v/>
      </c>
      <c r="X963" s="94" t="str">
        <f t="shared" si="158"/>
        <v/>
      </c>
      <c r="Y963" s="5"/>
      <c r="BK963" s="8"/>
      <c r="BL963" s="5"/>
      <c r="BM963" s="5"/>
      <c r="BN963" s="5"/>
      <c r="BO963" s="5"/>
      <c r="BP963" s="1"/>
      <c r="BQ963" s="1"/>
      <c r="BR963" s="1"/>
      <c r="BS963" s="1"/>
      <c r="BT963" s="1"/>
      <c r="BU963" s="4"/>
      <c r="BV963" s="1"/>
      <c r="BW963" s="3"/>
      <c r="BX963" s="4"/>
      <c r="BY963" s="5"/>
      <c r="BZ963" s="5"/>
      <c r="CA963" s="5"/>
      <c r="CB963" s="5"/>
      <c r="CC963" s="5"/>
      <c r="CD963" s="43"/>
    </row>
    <row r="964" spans="1:82" ht="15" customHeight="1" x14ac:dyDescent="0.25">
      <c r="A964" s="8"/>
      <c r="B964" s="5"/>
      <c r="C964" s="5"/>
      <c r="D964" s="5"/>
      <c r="E964" s="5"/>
      <c r="F964" s="94" t="str">
        <f t="shared" si="149"/>
        <v/>
      </c>
      <c r="G964" s="94" t="str">
        <f t="shared" si="150"/>
        <v/>
      </c>
      <c r="H964" s="127" t="str">
        <f>IF(A964&lt;&gt;"",IF(MID(C964,1,1)="c",$AS$26,IF(MID(C964,1,1)="r",$AS$41,IF(MID(C964,1,1)="p",#REF!,#REF!))),"")</f>
        <v/>
      </c>
      <c r="I964" s="92" t="str">
        <f t="shared" si="151"/>
        <v/>
      </c>
      <c r="J964" s="92" t="str">
        <f t="shared" si="152"/>
        <v/>
      </c>
      <c r="K964" s="92" t="str">
        <f t="shared" si="153"/>
        <v/>
      </c>
      <c r="L964" s="92" t="str">
        <f t="shared" si="154"/>
        <v/>
      </c>
      <c r="M964" s="95" t="str">
        <f>IF(A964&lt;&gt;"",IF(MID(C964,1,1)="c",SigmaEpsConcrete(I964,$AN$30:$AN$33,$AR$30:$AR$33,$AS$26,$AS$27,$AS$28,$AQ$20,$AU$19),""),"")</f>
        <v/>
      </c>
      <c r="N964" s="95" t="str">
        <f>IF(A964&lt;&gt;"",IF(MID(C964,1,1)="r",SigmaEpsReinf(J964,$AS$42:$AS$43,$AS$41,$AS$39,$AS$40,$AQ$38),""),"")</f>
        <v/>
      </c>
      <c r="Q964" s="92" t="str">
        <f t="shared" si="156"/>
        <v/>
      </c>
      <c r="R964" s="92" t="str">
        <f t="shared" si="157"/>
        <v/>
      </c>
      <c r="U964" s="5"/>
      <c r="V964" s="5"/>
      <c r="W964" s="94" t="str">
        <f t="shared" si="155"/>
        <v/>
      </c>
      <c r="X964" s="94" t="str">
        <f t="shared" si="158"/>
        <v/>
      </c>
      <c r="Y964" s="5"/>
      <c r="BK964" s="8"/>
      <c r="BL964" s="5"/>
      <c r="BM964" s="5"/>
      <c r="BN964" s="5"/>
      <c r="BO964" s="5"/>
      <c r="BP964" s="1"/>
      <c r="BQ964" s="1"/>
      <c r="BR964" s="1"/>
      <c r="BS964" s="1"/>
      <c r="BT964" s="1"/>
      <c r="BU964" s="4"/>
      <c r="BV964" s="1"/>
      <c r="BW964" s="3"/>
      <c r="BX964" s="4"/>
      <c r="BY964" s="5"/>
      <c r="BZ964" s="5"/>
      <c r="CA964" s="5"/>
      <c r="CB964" s="5"/>
      <c r="CC964" s="5"/>
      <c r="CD964" s="43"/>
    </row>
    <row r="965" spans="1:82" ht="15" customHeight="1" x14ac:dyDescent="0.25">
      <c r="A965" s="8"/>
      <c r="B965" s="5"/>
      <c r="C965" s="5"/>
      <c r="D965" s="5"/>
      <c r="E965" s="5"/>
      <c r="F965" s="94" t="str">
        <f t="shared" si="149"/>
        <v/>
      </c>
      <c r="G965" s="94" t="str">
        <f t="shared" si="150"/>
        <v/>
      </c>
      <c r="H965" s="127" t="str">
        <f>IF(A965&lt;&gt;"",IF(MID(C965,1,1)="c",$AS$26,IF(MID(C965,1,1)="r",$AS$41,IF(MID(C965,1,1)="p",#REF!,#REF!))),"")</f>
        <v/>
      </c>
      <c r="I965" s="92" t="str">
        <f t="shared" si="151"/>
        <v/>
      </c>
      <c r="J965" s="92" t="str">
        <f t="shared" si="152"/>
        <v/>
      </c>
      <c r="K965" s="92" t="str">
        <f t="shared" si="153"/>
        <v/>
      </c>
      <c r="L965" s="92" t="str">
        <f t="shared" si="154"/>
        <v/>
      </c>
      <c r="M965" s="95" t="str">
        <f>IF(A965&lt;&gt;"",IF(MID(C965,1,1)="c",SigmaEpsConcrete(I965,$AN$30:$AN$33,$AR$30:$AR$33,$AS$26,$AS$27,$AS$28,$AQ$20,$AU$19),""),"")</f>
        <v/>
      </c>
      <c r="N965" s="95" t="str">
        <f>IF(A965&lt;&gt;"",IF(MID(C965,1,1)="r",SigmaEpsReinf(J965,$AS$42:$AS$43,$AS$41,$AS$39,$AS$40,$AQ$38),""),"")</f>
        <v/>
      </c>
      <c r="Q965" s="92" t="str">
        <f t="shared" si="156"/>
        <v/>
      </c>
      <c r="R965" s="92" t="str">
        <f t="shared" si="157"/>
        <v/>
      </c>
      <c r="U965" s="5"/>
      <c r="V965" s="5"/>
      <c r="W965" s="94" t="str">
        <f t="shared" si="155"/>
        <v/>
      </c>
      <c r="X965" s="94" t="str">
        <f t="shared" si="158"/>
        <v/>
      </c>
      <c r="Y965" s="5"/>
      <c r="BK965" s="8"/>
      <c r="BL965" s="5"/>
      <c r="BM965" s="5"/>
      <c r="BN965" s="5"/>
      <c r="BO965" s="5"/>
      <c r="BP965" s="1"/>
      <c r="BQ965" s="1"/>
      <c r="BR965" s="1"/>
      <c r="BS965" s="1"/>
      <c r="BT965" s="1"/>
      <c r="BU965" s="4"/>
      <c r="BV965" s="1"/>
      <c r="BW965" s="3"/>
      <c r="BX965" s="4"/>
      <c r="BY965" s="5"/>
      <c r="BZ965" s="5"/>
      <c r="CA965" s="5"/>
      <c r="CB965" s="5"/>
      <c r="CC965" s="5"/>
      <c r="CD965" s="43"/>
    </row>
    <row r="966" spans="1:82" ht="15" customHeight="1" x14ac:dyDescent="0.25">
      <c r="A966" s="8"/>
      <c r="B966" s="5"/>
      <c r="C966" s="5"/>
      <c r="D966" s="5"/>
      <c r="E966" s="5"/>
      <c r="F966" s="94" t="str">
        <f t="shared" si="149"/>
        <v/>
      </c>
      <c r="G966" s="94" t="str">
        <f t="shared" si="150"/>
        <v/>
      </c>
      <c r="H966" s="127" t="str">
        <f>IF(A966&lt;&gt;"",IF(MID(C966,1,1)="c",$AS$26,IF(MID(C966,1,1)="r",$AS$41,IF(MID(C966,1,1)="p",#REF!,#REF!))),"")</f>
        <v/>
      </c>
      <c r="I966" s="92" t="str">
        <f t="shared" si="151"/>
        <v/>
      </c>
      <c r="J966" s="92" t="str">
        <f t="shared" si="152"/>
        <v/>
      </c>
      <c r="K966" s="92" t="str">
        <f t="shared" si="153"/>
        <v/>
      </c>
      <c r="L966" s="92" t="str">
        <f t="shared" si="154"/>
        <v/>
      </c>
      <c r="M966" s="95" t="str">
        <f>IF(A966&lt;&gt;"",IF(MID(C966,1,1)="c",SigmaEpsConcrete(I966,$AN$30:$AN$33,$AR$30:$AR$33,$AS$26,$AS$27,$AS$28,$AQ$20,$AU$19),""),"")</f>
        <v/>
      </c>
      <c r="N966" s="95" t="str">
        <f>IF(A966&lt;&gt;"",IF(MID(C966,1,1)="r",SigmaEpsReinf(J966,$AS$42:$AS$43,$AS$41,$AS$39,$AS$40,$AQ$38),""),"")</f>
        <v/>
      </c>
      <c r="Q966" s="92" t="str">
        <f t="shared" si="156"/>
        <v/>
      </c>
      <c r="R966" s="92" t="str">
        <f t="shared" si="157"/>
        <v/>
      </c>
      <c r="U966" s="5"/>
      <c r="V966" s="5"/>
      <c r="W966" s="94" t="str">
        <f t="shared" si="155"/>
        <v/>
      </c>
      <c r="X966" s="94" t="str">
        <f t="shared" si="158"/>
        <v/>
      </c>
      <c r="Y966" s="5"/>
      <c r="BK966" s="8"/>
      <c r="BL966" s="5"/>
      <c r="BM966" s="5"/>
      <c r="BN966" s="5"/>
      <c r="BO966" s="5"/>
      <c r="BP966" s="1"/>
      <c r="BQ966" s="1"/>
      <c r="BR966" s="1"/>
      <c r="BS966" s="1"/>
      <c r="BT966" s="1"/>
      <c r="BU966" s="4"/>
      <c r="BV966" s="1"/>
      <c r="BW966" s="3"/>
      <c r="BX966" s="4"/>
      <c r="BY966" s="5"/>
      <c r="BZ966" s="5"/>
      <c r="CA966" s="5"/>
      <c r="CB966" s="5"/>
      <c r="CC966" s="5"/>
      <c r="CD966" s="43"/>
    </row>
    <row r="967" spans="1:82" ht="15" customHeight="1" x14ac:dyDescent="0.25">
      <c r="A967" s="8"/>
      <c r="B967" s="5"/>
      <c r="C967" s="5"/>
      <c r="D967" s="5"/>
      <c r="E967" s="5"/>
      <c r="F967" s="94" t="str">
        <f t="shared" si="149"/>
        <v/>
      </c>
      <c r="G967" s="94" t="str">
        <f t="shared" si="150"/>
        <v/>
      </c>
      <c r="H967" s="127" t="str">
        <f>IF(A967&lt;&gt;"",IF(MID(C967,1,1)="c",$AS$26,IF(MID(C967,1,1)="r",$AS$41,IF(MID(C967,1,1)="p",#REF!,#REF!))),"")</f>
        <v/>
      </c>
      <c r="I967" s="92" t="str">
        <f t="shared" si="151"/>
        <v/>
      </c>
      <c r="J967" s="92" t="str">
        <f t="shared" si="152"/>
        <v/>
      </c>
      <c r="K967" s="92" t="str">
        <f t="shared" si="153"/>
        <v/>
      </c>
      <c r="L967" s="92" t="str">
        <f t="shared" si="154"/>
        <v/>
      </c>
      <c r="M967" s="95" t="str">
        <f>IF(A967&lt;&gt;"",IF(MID(C967,1,1)="c",SigmaEpsConcrete(I967,$AN$30:$AN$33,$AR$30:$AR$33,$AS$26,$AS$27,$AS$28,$AQ$20,$AU$19),""),"")</f>
        <v/>
      </c>
      <c r="N967" s="95" t="str">
        <f>IF(A967&lt;&gt;"",IF(MID(C967,1,1)="r",SigmaEpsReinf(J967,$AS$42:$AS$43,$AS$41,$AS$39,$AS$40,$AQ$38),""),"")</f>
        <v/>
      </c>
      <c r="Q967" s="92" t="str">
        <f t="shared" si="156"/>
        <v/>
      </c>
      <c r="R967" s="92" t="str">
        <f t="shared" si="157"/>
        <v/>
      </c>
      <c r="U967" s="5"/>
      <c r="V967" s="5"/>
      <c r="W967" s="94" t="str">
        <f t="shared" si="155"/>
        <v/>
      </c>
      <c r="X967" s="94" t="str">
        <f t="shared" si="158"/>
        <v/>
      </c>
      <c r="Y967" s="5"/>
      <c r="BK967" s="8"/>
      <c r="BL967" s="5"/>
      <c r="BM967" s="5"/>
      <c r="BN967" s="5"/>
      <c r="BO967" s="5"/>
      <c r="BP967" s="1"/>
      <c r="BQ967" s="1"/>
      <c r="BR967" s="1"/>
      <c r="BS967" s="1"/>
      <c r="BT967" s="1"/>
      <c r="BU967" s="4"/>
      <c r="BV967" s="1"/>
      <c r="BW967" s="3"/>
      <c r="BX967" s="4"/>
      <c r="BY967" s="5"/>
      <c r="BZ967" s="5"/>
      <c r="CA967" s="5"/>
      <c r="CB967" s="5"/>
      <c r="CC967" s="5"/>
      <c r="CD967" s="43"/>
    </row>
    <row r="968" spans="1:82" ht="15" customHeight="1" x14ac:dyDescent="0.25">
      <c r="A968" s="8"/>
      <c r="B968" s="5"/>
      <c r="C968" s="5"/>
      <c r="D968" s="5"/>
      <c r="E968" s="5"/>
      <c r="F968" s="94" t="str">
        <f t="shared" si="149"/>
        <v/>
      </c>
      <c r="G968" s="94" t="str">
        <f t="shared" si="150"/>
        <v/>
      </c>
      <c r="H968" s="127" t="str">
        <f>IF(A968&lt;&gt;"",IF(MID(C968,1,1)="c",$AS$26,IF(MID(C968,1,1)="r",$AS$41,IF(MID(C968,1,1)="p",#REF!,#REF!))),"")</f>
        <v/>
      </c>
      <c r="I968" s="92" t="str">
        <f t="shared" si="151"/>
        <v/>
      </c>
      <c r="J968" s="92" t="str">
        <f t="shared" si="152"/>
        <v/>
      </c>
      <c r="K968" s="92" t="str">
        <f t="shared" si="153"/>
        <v/>
      </c>
      <c r="L968" s="92" t="str">
        <f t="shared" si="154"/>
        <v/>
      </c>
      <c r="M968" s="95" t="str">
        <f>IF(A968&lt;&gt;"",IF(MID(C968,1,1)="c",SigmaEpsConcrete(I968,$AN$30:$AN$33,$AR$30:$AR$33,$AS$26,$AS$27,$AS$28,$AQ$20,$AU$19),""),"")</f>
        <v/>
      </c>
      <c r="N968" s="95" t="str">
        <f>IF(A968&lt;&gt;"",IF(MID(C968,1,1)="r",SigmaEpsReinf(J968,$AS$42:$AS$43,$AS$41,$AS$39,$AS$40,$AQ$38),""),"")</f>
        <v/>
      </c>
      <c r="Q968" s="92" t="str">
        <f t="shared" si="156"/>
        <v/>
      </c>
      <c r="R968" s="92" t="str">
        <f t="shared" si="157"/>
        <v/>
      </c>
      <c r="U968" s="5"/>
      <c r="V968" s="5"/>
      <c r="W968" s="94" t="str">
        <f t="shared" si="155"/>
        <v/>
      </c>
      <c r="X968" s="94" t="str">
        <f t="shared" si="158"/>
        <v/>
      </c>
      <c r="Y968" s="5"/>
      <c r="BK968" s="8"/>
      <c r="BL968" s="5"/>
      <c r="BM968" s="5"/>
      <c r="BN968" s="5"/>
      <c r="BO968" s="5"/>
      <c r="BP968" s="1"/>
      <c r="BQ968" s="1"/>
      <c r="BR968" s="1"/>
      <c r="BS968" s="1"/>
      <c r="BT968" s="1"/>
      <c r="BU968" s="4"/>
      <c r="BV968" s="1"/>
      <c r="BW968" s="3"/>
      <c r="BX968" s="4"/>
      <c r="BY968" s="5"/>
      <c r="BZ968" s="5"/>
      <c r="CA968" s="5"/>
      <c r="CB968" s="5"/>
      <c r="CC968" s="5"/>
      <c r="CD968" s="43"/>
    </row>
    <row r="969" spans="1:82" ht="15" customHeight="1" x14ac:dyDescent="0.25">
      <c r="A969" s="8"/>
      <c r="B969" s="5"/>
      <c r="C969" s="5"/>
      <c r="D969" s="5"/>
      <c r="E969" s="5"/>
      <c r="F969" s="94" t="str">
        <f t="shared" si="149"/>
        <v/>
      </c>
      <c r="G969" s="94" t="str">
        <f t="shared" si="150"/>
        <v/>
      </c>
      <c r="H969" s="127" t="str">
        <f>IF(A969&lt;&gt;"",IF(MID(C969,1,1)="c",$AS$26,IF(MID(C969,1,1)="r",$AS$41,IF(MID(C969,1,1)="p",#REF!,#REF!))),"")</f>
        <v/>
      </c>
      <c r="I969" s="92" t="str">
        <f t="shared" si="151"/>
        <v/>
      </c>
      <c r="J969" s="92" t="str">
        <f t="shared" si="152"/>
        <v/>
      </c>
      <c r="K969" s="92" t="str">
        <f t="shared" si="153"/>
        <v/>
      </c>
      <c r="L969" s="92" t="str">
        <f t="shared" si="154"/>
        <v/>
      </c>
      <c r="M969" s="95" t="str">
        <f>IF(A969&lt;&gt;"",IF(MID(C969,1,1)="c",SigmaEpsConcrete(I969,$AN$30:$AN$33,$AR$30:$AR$33,$AS$26,$AS$27,$AS$28,$AQ$20,$AU$19),""),"")</f>
        <v/>
      </c>
      <c r="N969" s="95" t="str">
        <f>IF(A969&lt;&gt;"",IF(MID(C969,1,1)="r",SigmaEpsReinf(J969,$AS$42:$AS$43,$AS$41,$AS$39,$AS$40,$AQ$38),""),"")</f>
        <v/>
      </c>
      <c r="Q969" s="92" t="str">
        <f t="shared" si="156"/>
        <v/>
      </c>
      <c r="R969" s="92" t="str">
        <f t="shared" si="157"/>
        <v/>
      </c>
      <c r="U969" s="5"/>
      <c r="V969" s="5"/>
      <c r="W969" s="94" t="str">
        <f t="shared" si="155"/>
        <v/>
      </c>
      <c r="X969" s="94" t="str">
        <f t="shared" si="158"/>
        <v/>
      </c>
      <c r="Y969" s="5"/>
      <c r="BK969" s="8"/>
      <c r="BL969" s="5"/>
      <c r="BM969" s="5"/>
      <c r="BN969" s="5"/>
      <c r="BO969" s="5"/>
      <c r="BP969" s="1"/>
      <c r="BQ969" s="1"/>
      <c r="BR969" s="1"/>
      <c r="BS969" s="1"/>
      <c r="BT969" s="1"/>
      <c r="BU969" s="4"/>
      <c r="BV969" s="1"/>
      <c r="BW969" s="3"/>
      <c r="BX969" s="4"/>
      <c r="BY969" s="5"/>
      <c r="BZ969" s="5"/>
      <c r="CA969" s="5"/>
      <c r="CB969" s="5"/>
      <c r="CC969" s="5"/>
      <c r="CD969" s="43"/>
    </row>
    <row r="970" spans="1:82" ht="15" customHeight="1" x14ac:dyDescent="0.25">
      <c r="A970" s="8"/>
      <c r="B970" s="5"/>
      <c r="C970" s="5"/>
      <c r="D970" s="5"/>
      <c r="E970" s="5"/>
      <c r="F970" s="94" t="str">
        <f t="shared" ref="F970:F1033" si="159">IF(A970&lt;&gt;"",(D970-$AU$86)/10,"")</f>
        <v/>
      </c>
      <c r="G970" s="94" t="str">
        <f t="shared" ref="G970:G1033" si="160">IF(A970&lt;&gt;"",(E970-$AU$87)/10,"")</f>
        <v/>
      </c>
      <c r="H970" s="127" t="str">
        <f>IF(A970&lt;&gt;"",IF(MID(C970,1,1)="c",$AS$26,IF(MID(C970,1,1)="r",$AS$41,IF(MID(C970,1,1)="p",#REF!,#REF!))),"")</f>
        <v/>
      </c>
      <c r="I970" s="92" t="str">
        <f t="shared" ref="I970:I1033" si="161">IF($A970&lt;&gt;"",IF(MID($C970,1,1)="c",$Y$3+$Y$4*$F970+$Y$5*$G970+$BR$43,""),"")</f>
        <v/>
      </c>
      <c r="J970" s="92" t="str">
        <f t="shared" ref="J970:J1033" si="162">IF($A970&lt;&gt;"",IF(MID($C970,1,1)="r",$Y$3+$Y$4*$F970+$Y$5*$G970+$BR$43,""),"")</f>
        <v/>
      </c>
      <c r="K970" s="92" t="str">
        <f t="shared" ref="K970:K1033" si="163">IF($A970&lt;&gt;"",IF(MID($C970,1,1)="u",$Y$3+$Y$4*$F970+$Y$5*$G970+$BR$43,""),"")</f>
        <v/>
      </c>
      <c r="L970" s="92" t="str">
        <f t="shared" ref="L970:L1033" si="164">IF($A970&lt;&gt;"",IF(MID($C970,1,1)="p",$Y$3+$Y$4*$F970+$Y$5*$G970+$BR$43,""),"")</f>
        <v/>
      </c>
      <c r="M970" s="95" t="str">
        <f>IF(A970&lt;&gt;"",IF(MID(C970,1,1)="c",SigmaEpsConcrete(I970,$AN$30:$AN$33,$AR$30:$AR$33,$AS$26,$AS$27,$AS$28,$AQ$20,$AU$19),""),"")</f>
        <v/>
      </c>
      <c r="N970" s="95" t="str">
        <f>IF(A970&lt;&gt;"",IF(MID(C970,1,1)="r",SigmaEpsReinf(J970,$AS$42:$AS$43,$AS$41,$AS$39,$AS$40,$AQ$38),""),"")</f>
        <v/>
      </c>
      <c r="Q970" s="92" t="str">
        <f t="shared" si="156"/>
        <v/>
      </c>
      <c r="R970" s="92" t="str">
        <f t="shared" si="157"/>
        <v/>
      </c>
      <c r="U970" s="5"/>
      <c r="V970" s="5"/>
      <c r="W970" s="94" t="str">
        <f t="shared" ref="W970:W1033" si="165">IF(A970&lt;&gt;"",F970-$AU$105,"")</f>
        <v/>
      </c>
      <c r="X970" s="94" t="str">
        <f t="shared" si="158"/>
        <v/>
      </c>
      <c r="Y970" s="5"/>
      <c r="BK970" s="8"/>
      <c r="BL970" s="5"/>
      <c r="BM970" s="5"/>
      <c r="BN970" s="5"/>
      <c r="BO970" s="5"/>
      <c r="BP970" s="1"/>
      <c r="BQ970" s="1"/>
      <c r="BR970" s="1"/>
      <c r="BS970" s="1"/>
      <c r="BT970" s="1"/>
      <c r="BU970" s="4"/>
      <c r="BV970" s="1"/>
      <c r="BW970" s="3"/>
      <c r="BX970" s="4"/>
      <c r="BY970" s="5"/>
      <c r="BZ970" s="5"/>
      <c r="CA970" s="5"/>
      <c r="CB970" s="5"/>
      <c r="CC970" s="5"/>
      <c r="CD970" s="43"/>
    </row>
    <row r="971" spans="1:82" ht="15" customHeight="1" x14ac:dyDescent="0.25">
      <c r="A971" s="8"/>
      <c r="B971" s="5"/>
      <c r="C971" s="5"/>
      <c r="D971" s="5"/>
      <c r="E971" s="5"/>
      <c r="F971" s="94" t="str">
        <f t="shared" si="159"/>
        <v/>
      </c>
      <c r="G971" s="94" t="str">
        <f t="shared" si="160"/>
        <v/>
      </c>
      <c r="H971" s="127" t="str">
        <f>IF(A971&lt;&gt;"",IF(MID(C971,1,1)="c",$AS$26,IF(MID(C971,1,1)="r",$AS$41,IF(MID(C971,1,1)="p",#REF!,#REF!))),"")</f>
        <v/>
      </c>
      <c r="I971" s="92" t="str">
        <f t="shared" si="161"/>
        <v/>
      </c>
      <c r="J971" s="92" t="str">
        <f t="shared" si="162"/>
        <v/>
      </c>
      <c r="K971" s="92" t="str">
        <f t="shared" si="163"/>
        <v/>
      </c>
      <c r="L971" s="92" t="str">
        <f t="shared" si="164"/>
        <v/>
      </c>
      <c r="M971" s="95" t="str">
        <f>IF(A971&lt;&gt;"",IF(MID(C971,1,1)="c",SigmaEpsConcrete(I971,$AN$30:$AN$33,$AR$30:$AR$33,$AS$26,$AS$27,$AS$28,$AQ$20,$AU$19),""),"")</f>
        <v/>
      </c>
      <c r="N971" s="95" t="str">
        <f>IF(A971&lt;&gt;"",IF(MID(C971,1,1)="r",SigmaEpsReinf(J971,$AS$42:$AS$43,$AS$41,$AS$39,$AS$40,$AQ$38),""),"")</f>
        <v/>
      </c>
      <c r="Q971" s="92" t="str">
        <f t="shared" ref="Q971:Q1034" si="166">IF(A971&lt;&gt;"",IF(MID(C971,1,1)="c",IF(ISERROR(M971/I971),"",M971/I971),""),"")</f>
        <v/>
      </c>
      <c r="R971" s="92" t="str">
        <f t="shared" ref="R971:R1034" si="167">IF(A971&lt;&gt;"",IF(MID(C971,1,1)="r",IF(ISERROR(N971/J971),"",N971/J971),""),"")</f>
        <v/>
      </c>
      <c r="U971" s="5"/>
      <c r="V971" s="5"/>
      <c r="W971" s="94" t="str">
        <f t="shared" si="165"/>
        <v/>
      </c>
      <c r="X971" s="94" t="str">
        <f t="shared" ref="X971:X1034" si="168">IF(B971&lt;&gt;"",G971-$AU$106,"")</f>
        <v/>
      </c>
      <c r="Y971" s="5"/>
      <c r="BK971" s="8"/>
      <c r="BL971" s="5"/>
      <c r="BM971" s="5"/>
      <c r="BN971" s="5"/>
      <c r="BO971" s="5"/>
      <c r="BP971" s="1"/>
      <c r="BQ971" s="1"/>
      <c r="BR971" s="1"/>
      <c r="BS971" s="1"/>
      <c r="BT971" s="1"/>
      <c r="BU971" s="4"/>
      <c r="BV971" s="1"/>
      <c r="BW971" s="3"/>
      <c r="BX971" s="4"/>
      <c r="BY971" s="5"/>
      <c r="BZ971" s="5"/>
      <c r="CA971" s="5"/>
      <c r="CB971" s="5"/>
      <c r="CC971" s="5"/>
      <c r="CD971" s="43"/>
    </row>
    <row r="972" spans="1:82" ht="15" customHeight="1" x14ac:dyDescent="0.25">
      <c r="A972" s="8"/>
      <c r="B972" s="5"/>
      <c r="C972" s="5"/>
      <c r="D972" s="5"/>
      <c r="E972" s="5"/>
      <c r="F972" s="94" t="str">
        <f t="shared" si="159"/>
        <v/>
      </c>
      <c r="G972" s="94" t="str">
        <f t="shared" si="160"/>
        <v/>
      </c>
      <c r="H972" s="127" t="str">
        <f>IF(A972&lt;&gt;"",IF(MID(C972,1,1)="c",$AS$26,IF(MID(C972,1,1)="r",$AS$41,IF(MID(C972,1,1)="p",#REF!,#REF!))),"")</f>
        <v/>
      </c>
      <c r="I972" s="92" t="str">
        <f t="shared" si="161"/>
        <v/>
      </c>
      <c r="J972" s="92" t="str">
        <f t="shared" si="162"/>
        <v/>
      </c>
      <c r="K972" s="92" t="str">
        <f t="shared" si="163"/>
        <v/>
      </c>
      <c r="L972" s="92" t="str">
        <f t="shared" si="164"/>
        <v/>
      </c>
      <c r="M972" s="95" t="str">
        <f>IF(A972&lt;&gt;"",IF(MID(C972,1,1)="c",SigmaEpsConcrete(I972,$AN$30:$AN$33,$AR$30:$AR$33,$AS$26,$AS$27,$AS$28,$AQ$20,$AU$19),""),"")</f>
        <v/>
      </c>
      <c r="N972" s="95" t="str">
        <f>IF(A972&lt;&gt;"",IF(MID(C972,1,1)="r",SigmaEpsReinf(J972,$AS$42:$AS$43,$AS$41,$AS$39,$AS$40,$AQ$38),""),"")</f>
        <v/>
      </c>
      <c r="Q972" s="92" t="str">
        <f t="shared" si="166"/>
        <v/>
      </c>
      <c r="R972" s="92" t="str">
        <f t="shared" si="167"/>
        <v/>
      </c>
      <c r="U972" s="5"/>
      <c r="V972" s="5"/>
      <c r="W972" s="94" t="str">
        <f t="shared" si="165"/>
        <v/>
      </c>
      <c r="X972" s="94" t="str">
        <f t="shared" si="168"/>
        <v/>
      </c>
      <c r="Y972" s="5"/>
      <c r="BK972" s="8"/>
      <c r="BL972" s="5"/>
      <c r="BM972" s="5"/>
      <c r="BN972" s="5"/>
      <c r="BO972" s="5"/>
      <c r="BP972" s="1"/>
      <c r="BQ972" s="1"/>
      <c r="BR972" s="1"/>
      <c r="BS972" s="1"/>
      <c r="BT972" s="1"/>
      <c r="BU972" s="4"/>
      <c r="BV972" s="1"/>
      <c r="BW972" s="3"/>
      <c r="BX972" s="4"/>
      <c r="BY972" s="5"/>
      <c r="BZ972" s="5"/>
      <c r="CA972" s="5"/>
      <c r="CB972" s="5"/>
      <c r="CC972" s="5"/>
      <c r="CD972" s="43"/>
    </row>
    <row r="973" spans="1:82" ht="15" customHeight="1" x14ac:dyDescent="0.25">
      <c r="A973" s="8"/>
      <c r="B973" s="5"/>
      <c r="C973" s="5"/>
      <c r="D973" s="5"/>
      <c r="E973" s="5"/>
      <c r="F973" s="94" t="str">
        <f t="shared" si="159"/>
        <v/>
      </c>
      <c r="G973" s="94" t="str">
        <f t="shared" si="160"/>
        <v/>
      </c>
      <c r="H973" s="127" t="str">
        <f>IF(A973&lt;&gt;"",IF(MID(C973,1,1)="c",$AS$26,IF(MID(C973,1,1)="r",$AS$41,IF(MID(C973,1,1)="p",#REF!,#REF!))),"")</f>
        <v/>
      </c>
      <c r="I973" s="92" t="str">
        <f t="shared" si="161"/>
        <v/>
      </c>
      <c r="J973" s="92" t="str">
        <f t="shared" si="162"/>
        <v/>
      </c>
      <c r="K973" s="92" t="str">
        <f t="shared" si="163"/>
        <v/>
      </c>
      <c r="L973" s="92" t="str">
        <f t="shared" si="164"/>
        <v/>
      </c>
      <c r="M973" s="95" t="str">
        <f>IF(A973&lt;&gt;"",IF(MID(C973,1,1)="c",SigmaEpsConcrete(I973,$AN$30:$AN$33,$AR$30:$AR$33,$AS$26,$AS$27,$AS$28,$AQ$20,$AU$19),""),"")</f>
        <v/>
      </c>
      <c r="N973" s="95" t="str">
        <f>IF(A973&lt;&gt;"",IF(MID(C973,1,1)="r",SigmaEpsReinf(J973,$AS$42:$AS$43,$AS$41,$AS$39,$AS$40,$AQ$38),""),"")</f>
        <v/>
      </c>
      <c r="Q973" s="92" t="str">
        <f t="shared" si="166"/>
        <v/>
      </c>
      <c r="R973" s="92" t="str">
        <f t="shared" si="167"/>
        <v/>
      </c>
      <c r="U973" s="5"/>
      <c r="V973" s="5"/>
      <c r="W973" s="94" t="str">
        <f t="shared" si="165"/>
        <v/>
      </c>
      <c r="X973" s="94" t="str">
        <f t="shared" si="168"/>
        <v/>
      </c>
      <c r="Y973" s="5"/>
      <c r="BK973" s="8"/>
      <c r="BL973" s="5"/>
      <c r="BM973" s="5"/>
      <c r="BN973" s="5"/>
      <c r="BO973" s="5"/>
      <c r="BP973" s="1"/>
      <c r="BQ973" s="1"/>
      <c r="BR973" s="1"/>
      <c r="BS973" s="1"/>
      <c r="BT973" s="1"/>
      <c r="BU973" s="4"/>
      <c r="BV973" s="1"/>
      <c r="BW973" s="3"/>
      <c r="BX973" s="4"/>
      <c r="BY973" s="5"/>
      <c r="BZ973" s="5"/>
      <c r="CA973" s="5"/>
      <c r="CB973" s="5"/>
      <c r="CC973" s="5"/>
      <c r="CD973" s="43"/>
    </row>
    <row r="974" spans="1:82" ht="15" customHeight="1" x14ac:dyDescent="0.25">
      <c r="A974" s="8"/>
      <c r="B974" s="5"/>
      <c r="C974" s="5"/>
      <c r="D974" s="5"/>
      <c r="E974" s="5"/>
      <c r="F974" s="94" t="str">
        <f t="shared" si="159"/>
        <v/>
      </c>
      <c r="G974" s="94" t="str">
        <f t="shared" si="160"/>
        <v/>
      </c>
      <c r="H974" s="127" t="str">
        <f>IF(A974&lt;&gt;"",IF(MID(C974,1,1)="c",$AS$26,IF(MID(C974,1,1)="r",$AS$41,IF(MID(C974,1,1)="p",#REF!,#REF!))),"")</f>
        <v/>
      </c>
      <c r="I974" s="92" t="str">
        <f t="shared" si="161"/>
        <v/>
      </c>
      <c r="J974" s="92" t="str">
        <f t="shared" si="162"/>
        <v/>
      </c>
      <c r="K974" s="92" t="str">
        <f t="shared" si="163"/>
        <v/>
      </c>
      <c r="L974" s="92" t="str">
        <f t="shared" si="164"/>
        <v/>
      </c>
      <c r="M974" s="95" t="str">
        <f>IF(A974&lt;&gt;"",IF(MID(C974,1,1)="c",SigmaEpsConcrete(I974,$AN$30:$AN$33,$AR$30:$AR$33,$AS$26,$AS$27,$AS$28,$AQ$20,$AU$19),""),"")</f>
        <v/>
      </c>
      <c r="N974" s="95" t="str">
        <f>IF(A974&lt;&gt;"",IF(MID(C974,1,1)="r",SigmaEpsReinf(J974,$AS$42:$AS$43,$AS$41,$AS$39,$AS$40,$AQ$38),""),"")</f>
        <v/>
      </c>
      <c r="Q974" s="92" t="str">
        <f t="shared" si="166"/>
        <v/>
      </c>
      <c r="R974" s="92" t="str">
        <f t="shared" si="167"/>
        <v/>
      </c>
      <c r="U974" s="5"/>
      <c r="V974" s="5"/>
      <c r="W974" s="94" t="str">
        <f t="shared" si="165"/>
        <v/>
      </c>
      <c r="X974" s="94" t="str">
        <f t="shared" si="168"/>
        <v/>
      </c>
      <c r="Y974" s="5"/>
      <c r="BK974" s="8"/>
      <c r="BL974" s="5"/>
      <c r="BM974" s="5"/>
      <c r="BN974" s="5"/>
      <c r="BO974" s="5"/>
      <c r="BP974" s="1"/>
      <c r="BQ974" s="1"/>
      <c r="BR974" s="1"/>
      <c r="BS974" s="1"/>
      <c r="BT974" s="1"/>
      <c r="BU974" s="4"/>
      <c r="BV974" s="1"/>
      <c r="BW974" s="3"/>
      <c r="BX974" s="4"/>
      <c r="BY974" s="5"/>
      <c r="BZ974" s="5"/>
      <c r="CA974" s="5"/>
      <c r="CB974" s="5"/>
      <c r="CC974" s="5"/>
      <c r="CD974" s="43"/>
    </row>
    <row r="975" spans="1:82" ht="15" customHeight="1" x14ac:dyDescent="0.25">
      <c r="A975" s="8"/>
      <c r="B975" s="5"/>
      <c r="C975" s="5"/>
      <c r="D975" s="5"/>
      <c r="E975" s="5"/>
      <c r="F975" s="94" t="str">
        <f t="shared" si="159"/>
        <v/>
      </c>
      <c r="G975" s="94" t="str">
        <f t="shared" si="160"/>
        <v/>
      </c>
      <c r="H975" s="127" t="str">
        <f>IF(A975&lt;&gt;"",IF(MID(C975,1,1)="c",$AS$26,IF(MID(C975,1,1)="r",$AS$41,IF(MID(C975,1,1)="p",#REF!,#REF!))),"")</f>
        <v/>
      </c>
      <c r="I975" s="92" t="str">
        <f t="shared" si="161"/>
        <v/>
      </c>
      <c r="J975" s="92" t="str">
        <f t="shared" si="162"/>
        <v/>
      </c>
      <c r="K975" s="92" t="str">
        <f t="shared" si="163"/>
        <v/>
      </c>
      <c r="L975" s="92" t="str">
        <f t="shared" si="164"/>
        <v/>
      </c>
      <c r="M975" s="95" t="str">
        <f>IF(A975&lt;&gt;"",IF(MID(C975,1,1)="c",SigmaEpsConcrete(I975,$AN$30:$AN$33,$AR$30:$AR$33,$AS$26,$AS$27,$AS$28,$AQ$20,$AU$19),""),"")</f>
        <v/>
      </c>
      <c r="N975" s="95" t="str">
        <f>IF(A975&lt;&gt;"",IF(MID(C975,1,1)="r",SigmaEpsReinf(J975,$AS$42:$AS$43,$AS$41,$AS$39,$AS$40,$AQ$38),""),"")</f>
        <v/>
      </c>
      <c r="Q975" s="92" t="str">
        <f t="shared" si="166"/>
        <v/>
      </c>
      <c r="R975" s="92" t="str">
        <f t="shared" si="167"/>
        <v/>
      </c>
      <c r="U975" s="5"/>
      <c r="V975" s="5"/>
      <c r="W975" s="94" t="str">
        <f t="shared" si="165"/>
        <v/>
      </c>
      <c r="X975" s="94" t="str">
        <f t="shared" si="168"/>
        <v/>
      </c>
      <c r="Y975" s="5"/>
      <c r="BK975" s="8"/>
      <c r="BL975" s="5"/>
      <c r="BM975" s="5"/>
      <c r="BN975" s="5"/>
      <c r="BO975" s="5"/>
      <c r="BP975" s="1"/>
      <c r="BQ975" s="1"/>
      <c r="BR975" s="1"/>
      <c r="BS975" s="1"/>
      <c r="BT975" s="1"/>
      <c r="BU975" s="4"/>
      <c r="BV975" s="1"/>
      <c r="BW975" s="3"/>
      <c r="BX975" s="4"/>
      <c r="BY975" s="5"/>
      <c r="BZ975" s="5"/>
      <c r="CA975" s="5"/>
      <c r="CB975" s="5"/>
      <c r="CC975" s="5"/>
      <c r="CD975" s="43"/>
    </row>
    <row r="976" spans="1:82" ht="15" customHeight="1" x14ac:dyDescent="0.25">
      <c r="A976" s="8"/>
      <c r="B976" s="5"/>
      <c r="C976" s="5"/>
      <c r="D976" s="5"/>
      <c r="E976" s="5"/>
      <c r="F976" s="94" t="str">
        <f t="shared" si="159"/>
        <v/>
      </c>
      <c r="G976" s="94" t="str">
        <f t="shared" si="160"/>
        <v/>
      </c>
      <c r="H976" s="127" t="str">
        <f>IF(A976&lt;&gt;"",IF(MID(C976,1,1)="c",$AS$26,IF(MID(C976,1,1)="r",$AS$41,IF(MID(C976,1,1)="p",#REF!,#REF!))),"")</f>
        <v/>
      </c>
      <c r="I976" s="92" t="str">
        <f t="shared" si="161"/>
        <v/>
      </c>
      <c r="J976" s="92" t="str">
        <f t="shared" si="162"/>
        <v/>
      </c>
      <c r="K976" s="92" t="str">
        <f t="shared" si="163"/>
        <v/>
      </c>
      <c r="L976" s="92" t="str">
        <f t="shared" si="164"/>
        <v/>
      </c>
      <c r="M976" s="95" t="str">
        <f>IF(A976&lt;&gt;"",IF(MID(C976,1,1)="c",SigmaEpsConcrete(I976,$AN$30:$AN$33,$AR$30:$AR$33,$AS$26,$AS$27,$AS$28,$AQ$20,$AU$19),""),"")</f>
        <v/>
      </c>
      <c r="N976" s="95" t="str">
        <f>IF(A976&lt;&gt;"",IF(MID(C976,1,1)="r",SigmaEpsReinf(J976,$AS$42:$AS$43,$AS$41,$AS$39,$AS$40,$AQ$38),""),"")</f>
        <v/>
      </c>
      <c r="Q976" s="92" t="str">
        <f t="shared" si="166"/>
        <v/>
      </c>
      <c r="R976" s="92" t="str">
        <f t="shared" si="167"/>
        <v/>
      </c>
      <c r="U976" s="5"/>
      <c r="V976" s="5"/>
      <c r="W976" s="94" t="str">
        <f t="shared" si="165"/>
        <v/>
      </c>
      <c r="X976" s="94" t="str">
        <f t="shared" si="168"/>
        <v/>
      </c>
      <c r="Y976" s="5"/>
      <c r="BK976" s="8"/>
      <c r="BL976" s="5"/>
      <c r="BM976" s="5"/>
      <c r="BN976" s="5"/>
      <c r="BO976" s="5"/>
      <c r="BP976" s="1"/>
      <c r="BQ976" s="1"/>
      <c r="BR976" s="1"/>
      <c r="BS976" s="1"/>
      <c r="BT976" s="1"/>
      <c r="BU976" s="4"/>
      <c r="BV976" s="1"/>
      <c r="BW976" s="3"/>
      <c r="BX976" s="4"/>
      <c r="BY976" s="5"/>
      <c r="BZ976" s="5"/>
      <c r="CA976" s="5"/>
      <c r="CB976" s="5"/>
      <c r="CC976" s="5"/>
      <c r="CD976" s="43"/>
    </row>
    <row r="977" spans="1:82" ht="15" customHeight="1" x14ac:dyDescent="0.25">
      <c r="A977" s="8"/>
      <c r="B977" s="5"/>
      <c r="C977" s="5"/>
      <c r="D977" s="5"/>
      <c r="E977" s="5"/>
      <c r="F977" s="94" t="str">
        <f t="shared" si="159"/>
        <v/>
      </c>
      <c r="G977" s="94" t="str">
        <f t="shared" si="160"/>
        <v/>
      </c>
      <c r="H977" s="127" t="str">
        <f>IF(A977&lt;&gt;"",IF(MID(C977,1,1)="c",$AS$26,IF(MID(C977,1,1)="r",$AS$41,IF(MID(C977,1,1)="p",#REF!,#REF!))),"")</f>
        <v/>
      </c>
      <c r="I977" s="92" t="str">
        <f t="shared" si="161"/>
        <v/>
      </c>
      <c r="J977" s="92" t="str">
        <f t="shared" si="162"/>
        <v/>
      </c>
      <c r="K977" s="92" t="str">
        <f t="shared" si="163"/>
        <v/>
      </c>
      <c r="L977" s="92" t="str">
        <f t="shared" si="164"/>
        <v/>
      </c>
      <c r="M977" s="95" t="str">
        <f>IF(A977&lt;&gt;"",IF(MID(C977,1,1)="c",SigmaEpsConcrete(I977,$AN$30:$AN$33,$AR$30:$AR$33,$AS$26,$AS$27,$AS$28,$AQ$20,$AU$19),""),"")</f>
        <v/>
      </c>
      <c r="N977" s="95" t="str">
        <f>IF(A977&lt;&gt;"",IF(MID(C977,1,1)="r",SigmaEpsReinf(J977,$AS$42:$AS$43,$AS$41,$AS$39,$AS$40,$AQ$38),""),"")</f>
        <v/>
      </c>
      <c r="Q977" s="92" t="str">
        <f t="shared" si="166"/>
        <v/>
      </c>
      <c r="R977" s="92" t="str">
        <f t="shared" si="167"/>
        <v/>
      </c>
      <c r="U977" s="5"/>
      <c r="V977" s="5"/>
      <c r="W977" s="94" t="str">
        <f t="shared" si="165"/>
        <v/>
      </c>
      <c r="X977" s="94" t="str">
        <f t="shared" si="168"/>
        <v/>
      </c>
      <c r="Y977" s="5"/>
      <c r="BK977" s="8"/>
      <c r="BL977" s="5"/>
      <c r="BM977" s="5"/>
      <c r="BN977" s="5"/>
      <c r="BO977" s="5"/>
      <c r="BP977" s="1"/>
      <c r="BQ977" s="1"/>
      <c r="BR977" s="1"/>
      <c r="BS977" s="1"/>
      <c r="BT977" s="1"/>
      <c r="BU977" s="4"/>
      <c r="BV977" s="1"/>
      <c r="BW977" s="3"/>
      <c r="BX977" s="4"/>
      <c r="BY977" s="5"/>
      <c r="BZ977" s="5"/>
      <c r="CA977" s="5"/>
      <c r="CB977" s="5"/>
      <c r="CC977" s="5"/>
      <c r="CD977" s="43"/>
    </row>
    <row r="978" spans="1:82" ht="15" customHeight="1" x14ac:dyDescent="0.25">
      <c r="A978" s="8"/>
      <c r="B978" s="5"/>
      <c r="C978" s="5"/>
      <c r="D978" s="5"/>
      <c r="E978" s="5"/>
      <c r="F978" s="94" t="str">
        <f t="shared" si="159"/>
        <v/>
      </c>
      <c r="G978" s="94" t="str">
        <f t="shared" si="160"/>
        <v/>
      </c>
      <c r="H978" s="127" t="str">
        <f>IF(A978&lt;&gt;"",IF(MID(C978,1,1)="c",$AS$26,IF(MID(C978,1,1)="r",$AS$41,IF(MID(C978,1,1)="p",#REF!,#REF!))),"")</f>
        <v/>
      </c>
      <c r="I978" s="92" t="str">
        <f t="shared" si="161"/>
        <v/>
      </c>
      <c r="J978" s="92" t="str">
        <f t="shared" si="162"/>
        <v/>
      </c>
      <c r="K978" s="92" t="str">
        <f t="shared" si="163"/>
        <v/>
      </c>
      <c r="L978" s="92" t="str">
        <f t="shared" si="164"/>
        <v/>
      </c>
      <c r="M978" s="95" t="str">
        <f>IF(A978&lt;&gt;"",IF(MID(C978,1,1)="c",SigmaEpsConcrete(I978,$AN$30:$AN$33,$AR$30:$AR$33,$AS$26,$AS$27,$AS$28,$AQ$20,$AU$19),""),"")</f>
        <v/>
      </c>
      <c r="N978" s="95" t="str">
        <f>IF(A978&lt;&gt;"",IF(MID(C978,1,1)="r",SigmaEpsReinf(J978,$AS$42:$AS$43,$AS$41,$AS$39,$AS$40,$AQ$38),""),"")</f>
        <v/>
      </c>
      <c r="Q978" s="92" t="str">
        <f t="shared" si="166"/>
        <v/>
      </c>
      <c r="R978" s="92" t="str">
        <f t="shared" si="167"/>
        <v/>
      </c>
      <c r="U978" s="5"/>
      <c r="V978" s="5"/>
      <c r="W978" s="94" t="str">
        <f t="shared" si="165"/>
        <v/>
      </c>
      <c r="X978" s="94" t="str">
        <f t="shared" si="168"/>
        <v/>
      </c>
      <c r="Y978" s="5"/>
      <c r="BK978" s="8"/>
      <c r="BL978" s="5"/>
      <c r="BM978" s="5"/>
      <c r="BN978" s="5"/>
      <c r="BO978" s="5"/>
      <c r="BP978" s="1"/>
      <c r="BQ978" s="1"/>
      <c r="BR978" s="1"/>
      <c r="BS978" s="1"/>
      <c r="BT978" s="1"/>
      <c r="BU978" s="4"/>
      <c r="BV978" s="1"/>
      <c r="BW978" s="3"/>
      <c r="BX978" s="4"/>
      <c r="BY978" s="5"/>
      <c r="BZ978" s="5"/>
      <c r="CA978" s="5"/>
      <c r="CB978" s="5"/>
      <c r="CC978" s="5"/>
      <c r="CD978" s="43"/>
    </row>
    <row r="979" spans="1:82" ht="15" customHeight="1" x14ac:dyDescent="0.25">
      <c r="A979" s="8"/>
      <c r="B979" s="5"/>
      <c r="C979" s="5"/>
      <c r="D979" s="5"/>
      <c r="E979" s="5"/>
      <c r="F979" s="94" t="str">
        <f t="shared" si="159"/>
        <v/>
      </c>
      <c r="G979" s="94" t="str">
        <f t="shared" si="160"/>
        <v/>
      </c>
      <c r="H979" s="127" t="str">
        <f>IF(A979&lt;&gt;"",IF(MID(C979,1,1)="c",$AS$26,IF(MID(C979,1,1)="r",$AS$41,IF(MID(C979,1,1)="p",#REF!,#REF!))),"")</f>
        <v/>
      </c>
      <c r="I979" s="92" t="str">
        <f t="shared" si="161"/>
        <v/>
      </c>
      <c r="J979" s="92" t="str">
        <f t="shared" si="162"/>
        <v/>
      </c>
      <c r="K979" s="92" t="str">
        <f t="shared" si="163"/>
        <v/>
      </c>
      <c r="L979" s="92" t="str">
        <f t="shared" si="164"/>
        <v/>
      </c>
      <c r="M979" s="95" t="str">
        <f>IF(A979&lt;&gt;"",IF(MID(C979,1,1)="c",SigmaEpsConcrete(I979,$AN$30:$AN$33,$AR$30:$AR$33,$AS$26,$AS$27,$AS$28,$AQ$20,$AU$19),""),"")</f>
        <v/>
      </c>
      <c r="N979" s="95" t="str">
        <f>IF(A979&lt;&gt;"",IF(MID(C979,1,1)="r",SigmaEpsReinf(J979,$AS$42:$AS$43,$AS$41,$AS$39,$AS$40,$AQ$38),""),"")</f>
        <v/>
      </c>
      <c r="Q979" s="92" t="str">
        <f t="shared" si="166"/>
        <v/>
      </c>
      <c r="R979" s="92" t="str">
        <f t="shared" si="167"/>
        <v/>
      </c>
      <c r="U979" s="5"/>
      <c r="V979" s="5"/>
      <c r="W979" s="94" t="str">
        <f t="shared" si="165"/>
        <v/>
      </c>
      <c r="X979" s="94" t="str">
        <f t="shared" si="168"/>
        <v/>
      </c>
      <c r="Y979" s="5"/>
      <c r="BK979" s="8"/>
      <c r="BL979" s="5"/>
      <c r="BM979" s="5"/>
      <c r="BN979" s="5"/>
      <c r="BO979" s="5"/>
      <c r="BP979" s="1"/>
      <c r="BQ979" s="1"/>
      <c r="BR979" s="1"/>
      <c r="BS979" s="1"/>
      <c r="BT979" s="1"/>
      <c r="BU979" s="4"/>
      <c r="BV979" s="1"/>
      <c r="BW979" s="3"/>
      <c r="BX979" s="4"/>
      <c r="BY979" s="5"/>
      <c r="BZ979" s="5"/>
      <c r="CA979" s="5"/>
      <c r="CB979" s="5"/>
      <c r="CC979" s="5"/>
      <c r="CD979" s="43"/>
    </row>
    <row r="980" spans="1:82" ht="15" customHeight="1" x14ac:dyDescent="0.25">
      <c r="A980" s="8"/>
      <c r="B980" s="5"/>
      <c r="C980" s="5"/>
      <c r="D980" s="5"/>
      <c r="E980" s="5"/>
      <c r="F980" s="94" t="str">
        <f t="shared" si="159"/>
        <v/>
      </c>
      <c r="G980" s="94" t="str">
        <f t="shared" si="160"/>
        <v/>
      </c>
      <c r="H980" s="127" t="str">
        <f>IF(A980&lt;&gt;"",IF(MID(C980,1,1)="c",$AS$26,IF(MID(C980,1,1)="r",$AS$41,IF(MID(C980,1,1)="p",#REF!,#REF!))),"")</f>
        <v/>
      </c>
      <c r="I980" s="92" t="str">
        <f t="shared" si="161"/>
        <v/>
      </c>
      <c r="J980" s="92" t="str">
        <f t="shared" si="162"/>
        <v/>
      </c>
      <c r="K980" s="92" t="str">
        <f t="shared" si="163"/>
        <v/>
      </c>
      <c r="L980" s="92" t="str">
        <f t="shared" si="164"/>
        <v/>
      </c>
      <c r="M980" s="95" t="str">
        <f>IF(A980&lt;&gt;"",IF(MID(C980,1,1)="c",SigmaEpsConcrete(I980,$AN$30:$AN$33,$AR$30:$AR$33,$AS$26,$AS$27,$AS$28,$AQ$20,$AU$19),""),"")</f>
        <v/>
      </c>
      <c r="N980" s="95" t="str">
        <f>IF(A980&lt;&gt;"",IF(MID(C980,1,1)="r",SigmaEpsReinf(J980,$AS$42:$AS$43,$AS$41,$AS$39,$AS$40,$AQ$38),""),"")</f>
        <v/>
      </c>
      <c r="Q980" s="92" t="str">
        <f t="shared" si="166"/>
        <v/>
      </c>
      <c r="R980" s="92" t="str">
        <f t="shared" si="167"/>
        <v/>
      </c>
      <c r="U980" s="5"/>
      <c r="V980" s="5"/>
      <c r="W980" s="94" t="str">
        <f t="shared" si="165"/>
        <v/>
      </c>
      <c r="X980" s="94" t="str">
        <f t="shared" si="168"/>
        <v/>
      </c>
      <c r="Y980" s="5"/>
      <c r="BK980" s="8"/>
      <c r="BL980" s="5"/>
      <c r="BM980" s="5"/>
      <c r="BN980" s="5"/>
      <c r="BO980" s="5"/>
      <c r="BP980" s="1"/>
      <c r="BQ980" s="1"/>
      <c r="BR980" s="1"/>
      <c r="BS980" s="1"/>
      <c r="BT980" s="1"/>
      <c r="BU980" s="4"/>
      <c r="BV980" s="1"/>
      <c r="BW980" s="3"/>
      <c r="BX980" s="4"/>
      <c r="BY980" s="5"/>
      <c r="BZ980" s="5"/>
      <c r="CA980" s="5"/>
      <c r="CB980" s="5"/>
      <c r="CC980" s="5"/>
      <c r="CD980" s="43"/>
    </row>
    <row r="981" spans="1:82" ht="15" customHeight="1" x14ac:dyDescent="0.25">
      <c r="A981" s="8"/>
      <c r="B981" s="5"/>
      <c r="C981" s="5"/>
      <c r="D981" s="5"/>
      <c r="E981" s="5"/>
      <c r="F981" s="94" t="str">
        <f t="shared" si="159"/>
        <v/>
      </c>
      <c r="G981" s="94" t="str">
        <f t="shared" si="160"/>
        <v/>
      </c>
      <c r="H981" s="127" t="str">
        <f>IF(A981&lt;&gt;"",IF(MID(C981,1,1)="c",$AS$26,IF(MID(C981,1,1)="r",$AS$41,IF(MID(C981,1,1)="p",#REF!,#REF!))),"")</f>
        <v/>
      </c>
      <c r="I981" s="92" t="str">
        <f t="shared" si="161"/>
        <v/>
      </c>
      <c r="J981" s="92" t="str">
        <f t="shared" si="162"/>
        <v/>
      </c>
      <c r="K981" s="92" t="str">
        <f t="shared" si="163"/>
        <v/>
      </c>
      <c r="L981" s="92" t="str">
        <f t="shared" si="164"/>
        <v/>
      </c>
      <c r="M981" s="95" t="str">
        <f>IF(A981&lt;&gt;"",IF(MID(C981,1,1)="c",SigmaEpsConcrete(I981,$AN$30:$AN$33,$AR$30:$AR$33,$AS$26,$AS$27,$AS$28,$AQ$20,$AU$19),""),"")</f>
        <v/>
      </c>
      <c r="N981" s="95" t="str">
        <f>IF(A981&lt;&gt;"",IF(MID(C981,1,1)="r",SigmaEpsReinf(J981,$AS$42:$AS$43,$AS$41,$AS$39,$AS$40,$AQ$38),""),"")</f>
        <v/>
      </c>
      <c r="Q981" s="92" t="str">
        <f t="shared" si="166"/>
        <v/>
      </c>
      <c r="R981" s="92" t="str">
        <f t="shared" si="167"/>
        <v/>
      </c>
      <c r="U981" s="5"/>
      <c r="V981" s="5"/>
      <c r="W981" s="94" t="str">
        <f t="shared" si="165"/>
        <v/>
      </c>
      <c r="X981" s="94" t="str">
        <f t="shared" si="168"/>
        <v/>
      </c>
      <c r="Y981" s="5"/>
      <c r="BK981" s="8"/>
      <c r="BL981" s="5"/>
      <c r="BM981" s="5"/>
      <c r="BN981" s="5"/>
      <c r="BO981" s="5"/>
      <c r="BP981" s="1"/>
      <c r="BQ981" s="1"/>
      <c r="BR981" s="1"/>
      <c r="BS981" s="1"/>
      <c r="BT981" s="1"/>
      <c r="BU981" s="4"/>
      <c r="BV981" s="1"/>
      <c r="BW981" s="3"/>
      <c r="BX981" s="4"/>
      <c r="BY981" s="5"/>
      <c r="BZ981" s="5"/>
      <c r="CA981" s="5"/>
      <c r="CB981" s="5"/>
      <c r="CC981" s="5"/>
      <c r="CD981" s="43"/>
    </row>
    <row r="982" spans="1:82" ht="15" customHeight="1" x14ac:dyDescent="0.25">
      <c r="A982" s="8"/>
      <c r="B982" s="5"/>
      <c r="C982" s="5"/>
      <c r="D982" s="5"/>
      <c r="E982" s="5"/>
      <c r="F982" s="94" t="str">
        <f t="shared" si="159"/>
        <v/>
      </c>
      <c r="G982" s="94" t="str">
        <f t="shared" si="160"/>
        <v/>
      </c>
      <c r="H982" s="127" t="str">
        <f>IF(A982&lt;&gt;"",IF(MID(C982,1,1)="c",$AS$26,IF(MID(C982,1,1)="r",$AS$41,IF(MID(C982,1,1)="p",#REF!,#REF!))),"")</f>
        <v/>
      </c>
      <c r="I982" s="92" t="str">
        <f t="shared" si="161"/>
        <v/>
      </c>
      <c r="J982" s="92" t="str">
        <f t="shared" si="162"/>
        <v/>
      </c>
      <c r="K982" s="92" t="str">
        <f t="shared" si="163"/>
        <v/>
      </c>
      <c r="L982" s="92" t="str">
        <f t="shared" si="164"/>
        <v/>
      </c>
      <c r="M982" s="95" t="str">
        <f>IF(A982&lt;&gt;"",IF(MID(C982,1,1)="c",SigmaEpsConcrete(I982,$AN$30:$AN$33,$AR$30:$AR$33,$AS$26,$AS$27,$AS$28,$AQ$20,$AU$19),""),"")</f>
        <v/>
      </c>
      <c r="N982" s="95" t="str">
        <f>IF(A982&lt;&gt;"",IF(MID(C982,1,1)="r",SigmaEpsReinf(J982,$AS$42:$AS$43,$AS$41,$AS$39,$AS$40,$AQ$38),""),"")</f>
        <v/>
      </c>
      <c r="Q982" s="92" t="str">
        <f t="shared" si="166"/>
        <v/>
      </c>
      <c r="R982" s="92" t="str">
        <f t="shared" si="167"/>
        <v/>
      </c>
      <c r="U982" s="5"/>
      <c r="V982" s="5"/>
      <c r="W982" s="94" t="str">
        <f t="shared" si="165"/>
        <v/>
      </c>
      <c r="X982" s="94" t="str">
        <f t="shared" si="168"/>
        <v/>
      </c>
      <c r="Y982" s="5"/>
      <c r="BK982" s="8"/>
      <c r="BL982" s="5"/>
      <c r="BM982" s="5"/>
      <c r="BN982" s="5"/>
      <c r="BO982" s="5"/>
      <c r="BP982" s="1"/>
      <c r="BQ982" s="1"/>
      <c r="BR982" s="1"/>
      <c r="BS982" s="1"/>
      <c r="BT982" s="1"/>
      <c r="BU982" s="4"/>
      <c r="BV982" s="1"/>
      <c r="BW982" s="3"/>
      <c r="BX982" s="4"/>
      <c r="BY982" s="5"/>
      <c r="BZ982" s="5"/>
      <c r="CA982" s="5"/>
      <c r="CB982" s="5"/>
      <c r="CC982" s="5"/>
      <c r="CD982" s="43"/>
    </row>
    <row r="983" spans="1:82" ht="15" customHeight="1" x14ac:dyDescent="0.25">
      <c r="A983" s="8"/>
      <c r="B983" s="5"/>
      <c r="C983" s="5"/>
      <c r="D983" s="5"/>
      <c r="E983" s="5"/>
      <c r="F983" s="94" t="str">
        <f t="shared" si="159"/>
        <v/>
      </c>
      <c r="G983" s="94" t="str">
        <f t="shared" si="160"/>
        <v/>
      </c>
      <c r="H983" s="127" t="str">
        <f>IF(A983&lt;&gt;"",IF(MID(C983,1,1)="c",$AS$26,IF(MID(C983,1,1)="r",$AS$41,IF(MID(C983,1,1)="p",#REF!,#REF!))),"")</f>
        <v/>
      </c>
      <c r="I983" s="92" t="str">
        <f t="shared" si="161"/>
        <v/>
      </c>
      <c r="J983" s="92" t="str">
        <f t="shared" si="162"/>
        <v/>
      </c>
      <c r="K983" s="92" t="str">
        <f t="shared" si="163"/>
        <v/>
      </c>
      <c r="L983" s="92" t="str">
        <f t="shared" si="164"/>
        <v/>
      </c>
      <c r="M983" s="95" t="str">
        <f>IF(A983&lt;&gt;"",IF(MID(C983,1,1)="c",SigmaEpsConcrete(I983,$AN$30:$AN$33,$AR$30:$AR$33,$AS$26,$AS$27,$AS$28,$AQ$20,$AU$19),""),"")</f>
        <v/>
      </c>
      <c r="N983" s="95" t="str">
        <f>IF(A983&lt;&gt;"",IF(MID(C983,1,1)="r",SigmaEpsReinf(J983,$AS$42:$AS$43,$AS$41,$AS$39,$AS$40,$AQ$38),""),"")</f>
        <v/>
      </c>
      <c r="Q983" s="92" t="str">
        <f t="shared" si="166"/>
        <v/>
      </c>
      <c r="R983" s="92" t="str">
        <f t="shared" si="167"/>
        <v/>
      </c>
      <c r="U983" s="5"/>
      <c r="V983" s="5"/>
      <c r="W983" s="94" t="str">
        <f t="shared" si="165"/>
        <v/>
      </c>
      <c r="X983" s="94" t="str">
        <f t="shared" si="168"/>
        <v/>
      </c>
      <c r="Y983" s="5"/>
      <c r="BK983" s="8"/>
      <c r="BL983" s="5"/>
      <c r="BM983" s="5"/>
      <c r="BN983" s="5"/>
      <c r="BO983" s="5"/>
      <c r="BP983" s="1"/>
      <c r="BQ983" s="1"/>
      <c r="BR983" s="1"/>
      <c r="BS983" s="1"/>
      <c r="BT983" s="1"/>
      <c r="BU983" s="4"/>
      <c r="BV983" s="1"/>
      <c r="BW983" s="3"/>
      <c r="BX983" s="4"/>
      <c r="BY983" s="5"/>
      <c r="BZ983" s="5"/>
      <c r="CA983" s="5"/>
      <c r="CB983" s="5"/>
      <c r="CC983" s="5"/>
      <c r="CD983" s="43"/>
    </row>
    <row r="984" spans="1:82" ht="15" customHeight="1" x14ac:dyDescent="0.25">
      <c r="A984" s="8"/>
      <c r="B984" s="5"/>
      <c r="C984" s="5"/>
      <c r="D984" s="5"/>
      <c r="E984" s="5"/>
      <c r="F984" s="94" t="str">
        <f t="shared" si="159"/>
        <v/>
      </c>
      <c r="G984" s="94" t="str">
        <f t="shared" si="160"/>
        <v/>
      </c>
      <c r="H984" s="127" t="str">
        <f>IF(A984&lt;&gt;"",IF(MID(C984,1,1)="c",$AS$26,IF(MID(C984,1,1)="r",$AS$41,IF(MID(C984,1,1)="p",#REF!,#REF!))),"")</f>
        <v/>
      </c>
      <c r="I984" s="92" t="str">
        <f t="shared" si="161"/>
        <v/>
      </c>
      <c r="J984" s="92" t="str">
        <f t="shared" si="162"/>
        <v/>
      </c>
      <c r="K984" s="92" t="str">
        <f t="shared" si="163"/>
        <v/>
      </c>
      <c r="L984" s="92" t="str">
        <f t="shared" si="164"/>
        <v/>
      </c>
      <c r="M984" s="95" t="str">
        <f>IF(A984&lt;&gt;"",IF(MID(C984,1,1)="c",SigmaEpsConcrete(I984,$AN$30:$AN$33,$AR$30:$AR$33,$AS$26,$AS$27,$AS$28,$AQ$20,$AU$19),""),"")</f>
        <v/>
      </c>
      <c r="N984" s="95" t="str">
        <f>IF(A984&lt;&gt;"",IF(MID(C984,1,1)="r",SigmaEpsReinf(J984,$AS$42:$AS$43,$AS$41,$AS$39,$AS$40,$AQ$38),""),"")</f>
        <v/>
      </c>
      <c r="Q984" s="92" t="str">
        <f t="shared" si="166"/>
        <v/>
      </c>
      <c r="R984" s="92" t="str">
        <f t="shared" si="167"/>
        <v/>
      </c>
      <c r="U984" s="5"/>
      <c r="V984" s="5"/>
      <c r="W984" s="94" t="str">
        <f t="shared" si="165"/>
        <v/>
      </c>
      <c r="X984" s="94" t="str">
        <f t="shared" si="168"/>
        <v/>
      </c>
      <c r="Y984" s="5"/>
      <c r="BK984" s="8"/>
      <c r="BL984" s="5"/>
      <c r="BM984" s="5"/>
      <c r="BN984" s="5"/>
      <c r="BO984" s="5"/>
      <c r="BP984" s="1"/>
      <c r="BQ984" s="1"/>
      <c r="BR984" s="1"/>
      <c r="BS984" s="1"/>
      <c r="BT984" s="1"/>
      <c r="BU984" s="4"/>
      <c r="BV984" s="1"/>
      <c r="BW984" s="3"/>
      <c r="BX984" s="4"/>
      <c r="BY984" s="5"/>
      <c r="BZ984" s="5"/>
      <c r="CA984" s="5"/>
      <c r="CB984" s="5"/>
      <c r="CC984" s="5"/>
      <c r="CD984" s="43"/>
    </row>
    <row r="985" spans="1:82" ht="15" customHeight="1" x14ac:dyDescent="0.25">
      <c r="A985" s="8"/>
      <c r="B985" s="5"/>
      <c r="C985" s="5"/>
      <c r="D985" s="5"/>
      <c r="E985" s="5"/>
      <c r="F985" s="94" t="str">
        <f t="shared" si="159"/>
        <v/>
      </c>
      <c r="G985" s="94" t="str">
        <f t="shared" si="160"/>
        <v/>
      </c>
      <c r="H985" s="127" t="str">
        <f>IF(A985&lt;&gt;"",IF(MID(C985,1,1)="c",$AS$26,IF(MID(C985,1,1)="r",$AS$41,IF(MID(C985,1,1)="p",#REF!,#REF!))),"")</f>
        <v/>
      </c>
      <c r="I985" s="92" t="str">
        <f t="shared" si="161"/>
        <v/>
      </c>
      <c r="J985" s="92" t="str">
        <f t="shared" si="162"/>
        <v/>
      </c>
      <c r="K985" s="92" t="str">
        <f t="shared" si="163"/>
        <v/>
      </c>
      <c r="L985" s="92" t="str">
        <f t="shared" si="164"/>
        <v/>
      </c>
      <c r="M985" s="95" t="str">
        <f>IF(A985&lt;&gt;"",IF(MID(C985,1,1)="c",SigmaEpsConcrete(I985,$AN$30:$AN$33,$AR$30:$AR$33,$AS$26,$AS$27,$AS$28,$AQ$20,$AU$19),""),"")</f>
        <v/>
      </c>
      <c r="N985" s="95" t="str">
        <f>IF(A985&lt;&gt;"",IF(MID(C985,1,1)="r",SigmaEpsReinf(J985,$AS$42:$AS$43,$AS$41,$AS$39,$AS$40,$AQ$38),""),"")</f>
        <v/>
      </c>
      <c r="Q985" s="92" t="str">
        <f t="shared" si="166"/>
        <v/>
      </c>
      <c r="R985" s="92" t="str">
        <f t="shared" si="167"/>
        <v/>
      </c>
      <c r="U985" s="5"/>
      <c r="V985" s="5"/>
      <c r="W985" s="94" t="str">
        <f t="shared" si="165"/>
        <v/>
      </c>
      <c r="X985" s="94" t="str">
        <f t="shared" si="168"/>
        <v/>
      </c>
      <c r="Y985" s="5"/>
      <c r="BK985" s="8"/>
      <c r="BL985" s="5"/>
      <c r="BM985" s="5"/>
      <c r="BN985" s="5"/>
      <c r="BO985" s="5"/>
      <c r="BP985" s="1"/>
      <c r="BQ985" s="1"/>
      <c r="BR985" s="1"/>
      <c r="BS985" s="1"/>
      <c r="BT985" s="1"/>
      <c r="BU985" s="4"/>
      <c r="BV985" s="1"/>
      <c r="BW985" s="3"/>
      <c r="BX985" s="4"/>
      <c r="BY985" s="5"/>
      <c r="BZ985" s="5"/>
      <c r="CA985" s="5"/>
      <c r="CB985" s="5"/>
      <c r="CC985" s="5"/>
      <c r="CD985" s="43"/>
    </row>
    <row r="986" spans="1:82" ht="15" customHeight="1" x14ac:dyDescent="0.25">
      <c r="A986" s="8"/>
      <c r="B986" s="5"/>
      <c r="C986" s="5"/>
      <c r="D986" s="5"/>
      <c r="E986" s="5"/>
      <c r="F986" s="94" t="str">
        <f t="shared" si="159"/>
        <v/>
      </c>
      <c r="G986" s="94" t="str">
        <f t="shared" si="160"/>
        <v/>
      </c>
      <c r="H986" s="127" t="str">
        <f>IF(A986&lt;&gt;"",IF(MID(C986,1,1)="c",$AS$26,IF(MID(C986,1,1)="r",$AS$41,IF(MID(C986,1,1)="p",#REF!,#REF!))),"")</f>
        <v/>
      </c>
      <c r="I986" s="92" t="str">
        <f t="shared" si="161"/>
        <v/>
      </c>
      <c r="J986" s="92" t="str">
        <f t="shared" si="162"/>
        <v/>
      </c>
      <c r="K986" s="92" t="str">
        <f t="shared" si="163"/>
        <v/>
      </c>
      <c r="L986" s="92" t="str">
        <f t="shared" si="164"/>
        <v/>
      </c>
      <c r="M986" s="95" t="str">
        <f>IF(A986&lt;&gt;"",IF(MID(C986,1,1)="c",SigmaEpsConcrete(I986,$AN$30:$AN$33,$AR$30:$AR$33,$AS$26,$AS$27,$AS$28,$AQ$20,$AU$19),""),"")</f>
        <v/>
      </c>
      <c r="N986" s="95" t="str">
        <f>IF(A986&lt;&gt;"",IF(MID(C986,1,1)="r",SigmaEpsReinf(J986,$AS$42:$AS$43,$AS$41,$AS$39,$AS$40,$AQ$38),""),"")</f>
        <v/>
      </c>
      <c r="Q986" s="92" t="str">
        <f t="shared" si="166"/>
        <v/>
      </c>
      <c r="R986" s="92" t="str">
        <f t="shared" si="167"/>
        <v/>
      </c>
      <c r="U986" s="5"/>
      <c r="V986" s="5"/>
      <c r="W986" s="94" t="str">
        <f t="shared" si="165"/>
        <v/>
      </c>
      <c r="X986" s="94" t="str">
        <f t="shared" si="168"/>
        <v/>
      </c>
      <c r="Y986" s="5"/>
      <c r="BK986" s="8"/>
      <c r="BL986" s="5"/>
      <c r="BM986" s="5"/>
      <c r="BN986" s="5"/>
      <c r="BO986" s="5"/>
      <c r="BP986" s="1"/>
      <c r="BQ986" s="1"/>
      <c r="BR986" s="1"/>
      <c r="BS986" s="1"/>
      <c r="BT986" s="1"/>
      <c r="BU986" s="4"/>
      <c r="BV986" s="1"/>
      <c r="BW986" s="3"/>
      <c r="BX986" s="4"/>
      <c r="BY986" s="5"/>
      <c r="BZ986" s="5"/>
      <c r="CA986" s="5"/>
      <c r="CB986" s="5"/>
      <c r="CC986" s="5"/>
      <c r="CD986" s="43"/>
    </row>
    <row r="987" spans="1:82" ht="15" customHeight="1" x14ac:dyDescent="0.25">
      <c r="A987" s="8"/>
      <c r="B987" s="5"/>
      <c r="C987" s="5"/>
      <c r="D987" s="5"/>
      <c r="E987" s="5"/>
      <c r="F987" s="94" t="str">
        <f t="shared" si="159"/>
        <v/>
      </c>
      <c r="G987" s="94" t="str">
        <f t="shared" si="160"/>
        <v/>
      </c>
      <c r="H987" s="127" t="str">
        <f>IF(A987&lt;&gt;"",IF(MID(C987,1,1)="c",$AS$26,IF(MID(C987,1,1)="r",$AS$41,IF(MID(C987,1,1)="p",#REF!,#REF!))),"")</f>
        <v/>
      </c>
      <c r="I987" s="92" t="str">
        <f t="shared" si="161"/>
        <v/>
      </c>
      <c r="J987" s="92" t="str">
        <f t="shared" si="162"/>
        <v/>
      </c>
      <c r="K987" s="92" t="str">
        <f t="shared" si="163"/>
        <v/>
      </c>
      <c r="L987" s="92" t="str">
        <f t="shared" si="164"/>
        <v/>
      </c>
      <c r="M987" s="95" t="str">
        <f>IF(A987&lt;&gt;"",IF(MID(C987,1,1)="c",SigmaEpsConcrete(I987,$AN$30:$AN$33,$AR$30:$AR$33,$AS$26,$AS$27,$AS$28,$AQ$20,$AU$19),""),"")</f>
        <v/>
      </c>
      <c r="N987" s="95" t="str">
        <f>IF(A987&lt;&gt;"",IF(MID(C987,1,1)="r",SigmaEpsReinf(J987,$AS$42:$AS$43,$AS$41,$AS$39,$AS$40,$AQ$38),""),"")</f>
        <v/>
      </c>
      <c r="Q987" s="92" t="str">
        <f t="shared" si="166"/>
        <v/>
      </c>
      <c r="R987" s="92" t="str">
        <f t="shared" si="167"/>
        <v/>
      </c>
      <c r="U987" s="5"/>
      <c r="V987" s="5"/>
      <c r="W987" s="94" t="str">
        <f t="shared" si="165"/>
        <v/>
      </c>
      <c r="X987" s="94" t="str">
        <f t="shared" si="168"/>
        <v/>
      </c>
      <c r="Y987" s="5"/>
      <c r="BK987" s="8"/>
      <c r="BL987" s="5"/>
      <c r="BM987" s="5"/>
      <c r="BN987" s="5"/>
      <c r="BO987" s="5"/>
      <c r="BP987" s="1"/>
      <c r="BQ987" s="1"/>
      <c r="BR987" s="1"/>
      <c r="BS987" s="1"/>
      <c r="BT987" s="1"/>
      <c r="BU987" s="4"/>
      <c r="BV987" s="1"/>
      <c r="BW987" s="3"/>
      <c r="BX987" s="4"/>
      <c r="BY987" s="5"/>
      <c r="BZ987" s="5"/>
      <c r="CA987" s="5"/>
      <c r="CB987" s="5"/>
      <c r="CC987" s="5"/>
      <c r="CD987" s="43"/>
    </row>
    <row r="988" spans="1:82" ht="15" customHeight="1" x14ac:dyDescent="0.25">
      <c r="A988" s="8"/>
      <c r="B988" s="5"/>
      <c r="C988" s="5"/>
      <c r="D988" s="5"/>
      <c r="E988" s="5"/>
      <c r="F988" s="94" t="str">
        <f t="shared" si="159"/>
        <v/>
      </c>
      <c r="G988" s="94" t="str">
        <f t="shared" si="160"/>
        <v/>
      </c>
      <c r="H988" s="127" t="str">
        <f>IF(A988&lt;&gt;"",IF(MID(C988,1,1)="c",$AS$26,IF(MID(C988,1,1)="r",$AS$41,IF(MID(C988,1,1)="p",#REF!,#REF!))),"")</f>
        <v/>
      </c>
      <c r="I988" s="92" t="str">
        <f t="shared" si="161"/>
        <v/>
      </c>
      <c r="J988" s="92" t="str">
        <f t="shared" si="162"/>
        <v/>
      </c>
      <c r="K988" s="92" t="str">
        <f t="shared" si="163"/>
        <v/>
      </c>
      <c r="L988" s="92" t="str">
        <f t="shared" si="164"/>
        <v/>
      </c>
      <c r="M988" s="95" t="str">
        <f>IF(A988&lt;&gt;"",IF(MID(C988,1,1)="c",SigmaEpsConcrete(I988,$AN$30:$AN$33,$AR$30:$AR$33,$AS$26,$AS$27,$AS$28,$AQ$20,$AU$19),""),"")</f>
        <v/>
      </c>
      <c r="N988" s="95" t="str">
        <f>IF(A988&lt;&gt;"",IF(MID(C988,1,1)="r",SigmaEpsReinf(J988,$AS$42:$AS$43,$AS$41,$AS$39,$AS$40,$AQ$38),""),"")</f>
        <v/>
      </c>
      <c r="Q988" s="92" t="str">
        <f t="shared" si="166"/>
        <v/>
      </c>
      <c r="R988" s="92" t="str">
        <f t="shared" si="167"/>
        <v/>
      </c>
      <c r="U988" s="5"/>
      <c r="V988" s="5"/>
      <c r="W988" s="94" t="str">
        <f t="shared" si="165"/>
        <v/>
      </c>
      <c r="X988" s="94" t="str">
        <f t="shared" si="168"/>
        <v/>
      </c>
      <c r="Y988" s="5"/>
      <c r="BK988" s="8"/>
      <c r="BL988" s="5"/>
      <c r="BM988" s="5"/>
      <c r="BN988" s="5"/>
      <c r="BO988" s="5"/>
      <c r="BP988" s="1"/>
      <c r="BQ988" s="1"/>
      <c r="BR988" s="1"/>
      <c r="BS988" s="1"/>
      <c r="BT988" s="1"/>
      <c r="BU988" s="4"/>
      <c r="BV988" s="1"/>
      <c r="BW988" s="3"/>
      <c r="BX988" s="4"/>
      <c r="BY988" s="5"/>
      <c r="BZ988" s="5"/>
      <c r="CA988" s="5"/>
      <c r="CB988" s="5"/>
      <c r="CC988" s="5"/>
      <c r="CD988" s="43"/>
    </row>
    <row r="989" spans="1:82" ht="15" customHeight="1" x14ac:dyDescent="0.25">
      <c r="A989" s="8"/>
      <c r="B989" s="5"/>
      <c r="C989" s="5"/>
      <c r="D989" s="5"/>
      <c r="E989" s="5"/>
      <c r="F989" s="94" t="str">
        <f t="shared" si="159"/>
        <v/>
      </c>
      <c r="G989" s="94" t="str">
        <f t="shared" si="160"/>
        <v/>
      </c>
      <c r="H989" s="127" t="str">
        <f>IF(A989&lt;&gt;"",IF(MID(C989,1,1)="c",$AS$26,IF(MID(C989,1,1)="r",$AS$41,IF(MID(C989,1,1)="p",#REF!,#REF!))),"")</f>
        <v/>
      </c>
      <c r="I989" s="92" t="str">
        <f t="shared" si="161"/>
        <v/>
      </c>
      <c r="J989" s="92" t="str">
        <f t="shared" si="162"/>
        <v/>
      </c>
      <c r="K989" s="92" t="str">
        <f t="shared" si="163"/>
        <v/>
      </c>
      <c r="L989" s="92" t="str">
        <f t="shared" si="164"/>
        <v/>
      </c>
      <c r="M989" s="95" t="str">
        <f>IF(A989&lt;&gt;"",IF(MID(C989,1,1)="c",SigmaEpsConcrete(I989,$AN$30:$AN$33,$AR$30:$AR$33,$AS$26,$AS$27,$AS$28,$AQ$20,$AU$19),""),"")</f>
        <v/>
      </c>
      <c r="N989" s="95" t="str">
        <f>IF(A989&lt;&gt;"",IF(MID(C989,1,1)="r",SigmaEpsReinf(J989,$AS$42:$AS$43,$AS$41,$AS$39,$AS$40,$AQ$38),""),"")</f>
        <v/>
      </c>
      <c r="Q989" s="92" t="str">
        <f t="shared" si="166"/>
        <v/>
      </c>
      <c r="R989" s="92" t="str">
        <f t="shared" si="167"/>
        <v/>
      </c>
      <c r="U989" s="5"/>
      <c r="V989" s="5"/>
      <c r="W989" s="94" t="str">
        <f t="shared" si="165"/>
        <v/>
      </c>
      <c r="X989" s="94" t="str">
        <f t="shared" si="168"/>
        <v/>
      </c>
      <c r="Y989" s="5"/>
      <c r="BK989" s="8"/>
      <c r="BL989" s="5"/>
      <c r="BM989" s="5"/>
      <c r="BN989" s="5"/>
      <c r="BO989" s="5"/>
      <c r="BP989" s="1"/>
      <c r="BQ989" s="1"/>
      <c r="BR989" s="1"/>
      <c r="BS989" s="1"/>
      <c r="BT989" s="1"/>
      <c r="BU989" s="4"/>
      <c r="BV989" s="1"/>
      <c r="BW989" s="3"/>
      <c r="BX989" s="4"/>
      <c r="BY989" s="5"/>
      <c r="BZ989" s="5"/>
      <c r="CA989" s="5"/>
      <c r="CB989" s="5"/>
      <c r="CC989" s="5"/>
      <c r="CD989" s="43"/>
    </row>
    <row r="990" spans="1:82" ht="15" customHeight="1" x14ac:dyDescent="0.25">
      <c r="A990" s="8"/>
      <c r="B990" s="5"/>
      <c r="C990" s="5"/>
      <c r="D990" s="5"/>
      <c r="E990" s="5"/>
      <c r="F990" s="94" t="str">
        <f t="shared" si="159"/>
        <v/>
      </c>
      <c r="G990" s="94" t="str">
        <f t="shared" si="160"/>
        <v/>
      </c>
      <c r="H990" s="127" t="str">
        <f>IF(A990&lt;&gt;"",IF(MID(C990,1,1)="c",$AS$26,IF(MID(C990,1,1)="r",$AS$41,IF(MID(C990,1,1)="p",#REF!,#REF!))),"")</f>
        <v/>
      </c>
      <c r="I990" s="92" t="str">
        <f t="shared" si="161"/>
        <v/>
      </c>
      <c r="J990" s="92" t="str">
        <f t="shared" si="162"/>
        <v/>
      </c>
      <c r="K990" s="92" t="str">
        <f t="shared" si="163"/>
        <v/>
      </c>
      <c r="L990" s="92" t="str">
        <f t="shared" si="164"/>
        <v/>
      </c>
      <c r="M990" s="95" t="str">
        <f>IF(A990&lt;&gt;"",IF(MID(C990,1,1)="c",SigmaEpsConcrete(I990,$AN$30:$AN$33,$AR$30:$AR$33,$AS$26,$AS$27,$AS$28,$AQ$20,$AU$19),""),"")</f>
        <v/>
      </c>
      <c r="N990" s="95" t="str">
        <f>IF(A990&lt;&gt;"",IF(MID(C990,1,1)="r",SigmaEpsReinf(J990,$AS$42:$AS$43,$AS$41,$AS$39,$AS$40,$AQ$38),""),"")</f>
        <v/>
      </c>
      <c r="Q990" s="92" t="str">
        <f t="shared" si="166"/>
        <v/>
      </c>
      <c r="R990" s="92" t="str">
        <f t="shared" si="167"/>
        <v/>
      </c>
      <c r="U990" s="5"/>
      <c r="V990" s="5"/>
      <c r="W990" s="94" t="str">
        <f t="shared" si="165"/>
        <v/>
      </c>
      <c r="X990" s="94" t="str">
        <f t="shared" si="168"/>
        <v/>
      </c>
      <c r="Y990" s="5"/>
      <c r="BK990" s="8"/>
      <c r="BL990" s="5"/>
      <c r="BM990" s="5"/>
      <c r="BN990" s="5"/>
      <c r="BO990" s="5"/>
      <c r="BP990" s="1"/>
      <c r="BQ990" s="1"/>
      <c r="BR990" s="1"/>
      <c r="BS990" s="1"/>
      <c r="BT990" s="1"/>
      <c r="BU990" s="4"/>
      <c r="BV990" s="1"/>
      <c r="BW990" s="3"/>
      <c r="BX990" s="4"/>
      <c r="BY990" s="5"/>
      <c r="BZ990" s="5"/>
      <c r="CA990" s="5"/>
      <c r="CB990" s="5"/>
      <c r="CC990" s="5"/>
      <c r="CD990" s="43"/>
    </row>
    <row r="991" spans="1:82" ht="15" customHeight="1" x14ac:dyDescent="0.25">
      <c r="A991" s="8"/>
      <c r="B991" s="5"/>
      <c r="C991" s="5"/>
      <c r="D991" s="5"/>
      <c r="E991" s="5"/>
      <c r="F991" s="94" t="str">
        <f t="shared" si="159"/>
        <v/>
      </c>
      <c r="G991" s="94" t="str">
        <f t="shared" si="160"/>
        <v/>
      </c>
      <c r="H991" s="127" t="str">
        <f>IF(A991&lt;&gt;"",IF(MID(C991,1,1)="c",$AS$26,IF(MID(C991,1,1)="r",$AS$41,IF(MID(C991,1,1)="p",#REF!,#REF!))),"")</f>
        <v/>
      </c>
      <c r="I991" s="92" t="str">
        <f t="shared" si="161"/>
        <v/>
      </c>
      <c r="J991" s="92" t="str">
        <f t="shared" si="162"/>
        <v/>
      </c>
      <c r="K991" s="92" t="str">
        <f t="shared" si="163"/>
        <v/>
      </c>
      <c r="L991" s="92" t="str">
        <f t="shared" si="164"/>
        <v/>
      </c>
      <c r="M991" s="95" t="str">
        <f>IF(A991&lt;&gt;"",IF(MID(C991,1,1)="c",SigmaEpsConcrete(I991,$AN$30:$AN$33,$AR$30:$AR$33,$AS$26,$AS$27,$AS$28,$AQ$20,$AU$19),""),"")</f>
        <v/>
      </c>
      <c r="N991" s="95" t="str">
        <f>IF(A991&lt;&gt;"",IF(MID(C991,1,1)="r",SigmaEpsReinf(J991,$AS$42:$AS$43,$AS$41,$AS$39,$AS$40,$AQ$38),""),"")</f>
        <v/>
      </c>
      <c r="Q991" s="92" t="str">
        <f t="shared" si="166"/>
        <v/>
      </c>
      <c r="R991" s="92" t="str">
        <f t="shared" si="167"/>
        <v/>
      </c>
      <c r="U991" s="5"/>
      <c r="V991" s="5"/>
      <c r="W991" s="94" t="str">
        <f t="shared" si="165"/>
        <v/>
      </c>
      <c r="X991" s="94" t="str">
        <f t="shared" si="168"/>
        <v/>
      </c>
      <c r="Y991" s="5"/>
      <c r="BK991" s="8"/>
      <c r="BL991" s="5"/>
      <c r="BM991" s="5"/>
      <c r="BN991" s="5"/>
      <c r="BO991" s="5"/>
      <c r="BP991" s="1"/>
      <c r="BQ991" s="1"/>
      <c r="BR991" s="1"/>
      <c r="BS991" s="1"/>
      <c r="BT991" s="1"/>
      <c r="BU991" s="4"/>
      <c r="BV991" s="1"/>
      <c r="BW991" s="3"/>
      <c r="BX991" s="4"/>
      <c r="BY991" s="5"/>
      <c r="BZ991" s="5"/>
      <c r="CA991" s="5"/>
      <c r="CB991" s="5"/>
      <c r="CC991" s="5"/>
      <c r="CD991" s="43"/>
    </row>
    <row r="992" spans="1:82" ht="15" customHeight="1" x14ac:dyDescent="0.25">
      <c r="A992" s="8"/>
      <c r="B992" s="5"/>
      <c r="C992" s="5"/>
      <c r="D992" s="5"/>
      <c r="E992" s="5"/>
      <c r="F992" s="94" t="str">
        <f t="shared" si="159"/>
        <v/>
      </c>
      <c r="G992" s="94" t="str">
        <f t="shared" si="160"/>
        <v/>
      </c>
      <c r="H992" s="127" t="str">
        <f>IF(A992&lt;&gt;"",IF(MID(C992,1,1)="c",$AS$26,IF(MID(C992,1,1)="r",$AS$41,IF(MID(C992,1,1)="p",#REF!,#REF!))),"")</f>
        <v/>
      </c>
      <c r="I992" s="92" t="str">
        <f t="shared" si="161"/>
        <v/>
      </c>
      <c r="J992" s="92" t="str">
        <f t="shared" si="162"/>
        <v/>
      </c>
      <c r="K992" s="92" t="str">
        <f t="shared" si="163"/>
        <v/>
      </c>
      <c r="L992" s="92" t="str">
        <f t="shared" si="164"/>
        <v/>
      </c>
      <c r="M992" s="95" t="str">
        <f>IF(A992&lt;&gt;"",IF(MID(C992,1,1)="c",SigmaEpsConcrete(I992,$AN$30:$AN$33,$AR$30:$AR$33,$AS$26,$AS$27,$AS$28,$AQ$20,$AU$19),""),"")</f>
        <v/>
      </c>
      <c r="N992" s="95" t="str">
        <f>IF(A992&lt;&gt;"",IF(MID(C992,1,1)="r",SigmaEpsReinf(J992,$AS$42:$AS$43,$AS$41,$AS$39,$AS$40,$AQ$38),""),"")</f>
        <v/>
      </c>
      <c r="Q992" s="92" t="str">
        <f t="shared" si="166"/>
        <v/>
      </c>
      <c r="R992" s="92" t="str">
        <f t="shared" si="167"/>
        <v/>
      </c>
      <c r="U992" s="5"/>
      <c r="V992" s="5"/>
      <c r="W992" s="94" t="str">
        <f t="shared" si="165"/>
        <v/>
      </c>
      <c r="X992" s="94" t="str">
        <f t="shared" si="168"/>
        <v/>
      </c>
      <c r="Y992" s="5"/>
      <c r="BK992" s="8"/>
      <c r="BL992" s="5"/>
      <c r="BM992" s="5"/>
      <c r="BN992" s="5"/>
      <c r="BO992" s="5"/>
      <c r="BP992" s="1"/>
      <c r="BQ992" s="1"/>
      <c r="BR992" s="1"/>
      <c r="BS992" s="1"/>
      <c r="BT992" s="1"/>
      <c r="BU992" s="4"/>
      <c r="BV992" s="1"/>
      <c r="BW992" s="3"/>
      <c r="BX992" s="4"/>
      <c r="BY992" s="5"/>
      <c r="BZ992" s="5"/>
      <c r="CA992" s="5"/>
      <c r="CB992" s="5"/>
      <c r="CC992" s="5"/>
      <c r="CD992" s="43"/>
    </row>
    <row r="993" spans="1:82" ht="15" customHeight="1" x14ac:dyDescent="0.25">
      <c r="A993" s="8"/>
      <c r="B993" s="5"/>
      <c r="C993" s="5"/>
      <c r="D993" s="5"/>
      <c r="E993" s="5"/>
      <c r="F993" s="94" t="str">
        <f t="shared" si="159"/>
        <v/>
      </c>
      <c r="G993" s="94" t="str">
        <f t="shared" si="160"/>
        <v/>
      </c>
      <c r="H993" s="127" t="str">
        <f>IF(A993&lt;&gt;"",IF(MID(C993,1,1)="c",$AS$26,IF(MID(C993,1,1)="r",$AS$41,IF(MID(C993,1,1)="p",#REF!,#REF!))),"")</f>
        <v/>
      </c>
      <c r="I993" s="92" t="str">
        <f t="shared" si="161"/>
        <v/>
      </c>
      <c r="J993" s="92" t="str">
        <f t="shared" si="162"/>
        <v/>
      </c>
      <c r="K993" s="92" t="str">
        <f t="shared" si="163"/>
        <v/>
      </c>
      <c r="L993" s="92" t="str">
        <f t="shared" si="164"/>
        <v/>
      </c>
      <c r="M993" s="95" t="str">
        <f>IF(A993&lt;&gt;"",IF(MID(C993,1,1)="c",SigmaEpsConcrete(I993,$AN$30:$AN$33,$AR$30:$AR$33,$AS$26,$AS$27,$AS$28,$AQ$20,$AU$19),""),"")</f>
        <v/>
      </c>
      <c r="N993" s="95" t="str">
        <f>IF(A993&lt;&gt;"",IF(MID(C993,1,1)="r",SigmaEpsReinf(J993,$AS$42:$AS$43,$AS$41,$AS$39,$AS$40,$AQ$38),""),"")</f>
        <v/>
      </c>
      <c r="Q993" s="92" t="str">
        <f t="shared" si="166"/>
        <v/>
      </c>
      <c r="R993" s="92" t="str">
        <f t="shared" si="167"/>
        <v/>
      </c>
      <c r="U993" s="5"/>
      <c r="V993" s="5"/>
      <c r="W993" s="94" t="str">
        <f t="shared" si="165"/>
        <v/>
      </c>
      <c r="X993" s="94" t="str">
        <f t="shared" si="168"/>
        <v/>
      </c>
      <c r="Y993" s="5"/>
      <c r="BK993" s="8"/>
      <c r="BL993" s="5"/>
      <c r="BM993" s="5"/>
      <c r="BN993" s="5"/>
      <c r="BO993" s="5"/>
      <c r="BP993" s="1"/>
      <c r="BQ993" s="1"/>
      <c r="BR993" s="1"/>
      <c r="BS993" s="1"/>
      <c r="BT993" s="1"/>
      <c r="BU993" s="4"/>
      <c r="BV993" s="1"/>
      <c r="BW993" s="3"/>
      <c r="BX993" s="4"/>
      <c r="BY993" s="5"/>
      <c r="BZ993" s="5"/>
      <c r="CA993" s="5"/>
      <c r="CB993" s="5"/>
      <c r="CC993" s="5"/>
      <c r="CD993" s="43"/>
    </row>
    <row r="994" spans="1:82" ht="15" customHeight="1" x14ac:dyDescent="0.25">
      <c r="A994" s="8"/>
      <c r="B994" s="5"/>
      <c r="C994" s="5"/>
      <c r="D994" s="5"/>
      <c r="E994" s="5"/>
      <c r="F994" s="94" t="str">
        <f t="shared" si="159"/>
        <v/>
      </c>
      <c r="G994" s="94" t="str">
        <f t="shared" si="160"/>
        <v/>
      </c>
      <c r="H994" s="127" t="str">
        <f>IF(A994&lt;&gt;"",IF(MID(C994,1,1)="c",$AS$26,IF(MID(C994,1,1)="r",$AS$41,IF(MID(C994,1,1)="p",#REF!,#REF!))),"")</f>
        <v/>
      </c>
      <c r="I994" s="92" t="str">
        <f t="shared" si="161"/>
        <v/>
      </c>
      <c r="J994" s="92" t="str">
        <f t="shared" si="162"/>
        <v/>
      </c>
      <c r="K994" s="92" t="str">
        <f t="shared" si="163"/>
        <v/>
      </c>
      <c r="L994" s="92" t="str">
        <f t="shared" si="164"/>
        <v/>
      </c>
      <c r="M994" s="95" t="str">
        <f>IF(A994&lt;&gt;"",IF(MID(C994,1,1)="c",SigmaEpsConcrete(I994,$AN$30:$AN$33,$AR$30:$AR$33,$AS$26,$AS$27,$AS$28,$AQ$20,$AU$19),""),"")</f>
        <v/>
      </c>
      <c r="N994" s="95" t="str">
        <f>IF(A994&lt;&gt;"",IF(MID(C994,1,1)="r",SigmaEpsReinf(J994,$AS$42:$AS$43,$AS$41,$AS$39,$AS$40,$AQ$38),""),"")</f>
        <v/>
      </c>
      <c r="Q994" s="92" t="str">
        <f t="shared" si="166"/>
        <v/>
      </c>
      <c r="R994" s="92" t="str">
        <f t="shared" si="167"/>
        <v/>
      </c>
      <c r="U994" s="5"/>
      <c r="V994" s="5"/>
      <c r="W994" s="94" t="str">
        <f t="shared" si="165"/>
        <v/>
      </c>
      <c r="X994" s="94" t="str">
        <f t="shared" si="168"/>
        <v/>
      </c>
      <c r="Y994" s="5"/>
      <c r="BK994" s="8"/>
      <c r="BL994" s="5"/>
      <c r="BM994" s="5"/>
      <c r="BN994" s="5"/>
      <c r="BO994" s="5"/>
      <c r="BP994" s="1"/>
      <c r="BQ994" s="1"/>
      <c r="BR994" s="1"/>
      <c r="BS994" s="1"/>
      <c r="BT994" s="1"/>
      <c r="BU994" s="4"/>
      <c r="BV994" s="1"/>
      <c r="BW994" s="3"/>
      <c r="BX994" s="4"/>
      <c r="BY994" s="5"/>
      <c r="BZ994" s="5"/>
      <c r="CA994" s="5"/>
      <c r="CB994" s="5"/>
      <c r="CC994" s="5"/>
      <c r="CD994" s="43"/>
    </row>
    <row r="995" spans="1:82" ht="15" customHeight="1" x14ac:dyDescent="0.25">
      <c r="A995" s="8"/>
      <c r="B995" s="5"/>
      <c r="C995" s="5"/>
      <c r="D995" s="5"/>
      <c r="E995" s="5"/>
      <c r="F995" s="94" t="str">
        <f t="shared" si="159"/>
        <v/>
      </c>
      <c r="G995" s="94" t="str">
        <f t="shared" si="160"/>
        <v/>
      </c>
      <c r="H995" s="127" t="str">
        <f>IF(A995&lt;&gt;"",IF(MID(C995,1,1)="c",$AS$26,IF(MID(C995,1,1)="r",$AS$41,IF(MID(C995,1,1)="p",#REF!,#REF!))),"")</f>
        <v/>
      </c>
      <c r="I995" s="92" t="str">
        <f t="shared" si="161"/>
        <v/>
      </c>
      <c r="J995" s="92" t="str">
        <f t="shared" si="162"/>
        <v/>
      </c>
      <c r="K995" s="92" t="str">
        <f t="shared" si="163"/>
        <v/>
      </c>
      <c r="L995" s="92" t="str">
        <f t="shared" si="164"/>
        <v/>
      </c>
      <c r="M995" s="95" t="str">
        <f>IF(A995&lt;&gt;"",IF(MID(C995,1,1)="c",SigmaEpsConcrete(I995,$AN$30:$AN$33,$AR$30:$AR$33,$AS$26,$AS$27,$AS$28,$AQ$20,$AU$19),""),"")</f>
        <v/>
      </c>
      <c r="N995" s="95" t="str">
        <f>IF(A995&lt;&gt;"",IF(MID(C995,1,1)="r",SigmaEpsReinf(J995,$AS$42:$AS$43,$AS$41,$AS$39,$AS$40,$AQ$38),""),"")</f>
        <v/>
      </c>
      <c r="Q995" s="92" t="str">
        <f t="shared" si="166"/>
        <v/>
      </c>
      <c r="R995" s="92" t="str">
        <f t="shared" si="167"/>
        <v/>
      </c>
      <c r="U995" s="5"/>
      <c r="V995" s="5"/>
      <c r="W995" s="94" t="str">
        <f t="shared" si="165"/>
        <v/>
      </c>
      <c r="X995" s="94" t="str">
        <f t="shared" si="168"/>
        <v/>
      </c>
      <c r="Y995" s="5"/>
      <c r="BK995" s="8"/>
      <c r="BL995" s="5"/>
      <c r="BM995" s="5"/>
      <c r="BN995" s="5"/>
      <c r="BO995" s="5"/>
      <c r="BP995" s="1"/>
      <c r="BQ995" s="1"/>
      <c r="BR995" s="1"/>
      <c r="BS995" s="1"/>
      <c r="BT995" s="1"/>
      <c r="BU995" s="4"/>
      <c r="BV995" s="1"/>
      <c r="BW995" s="3"/>
      <c r="BX995" s="4"/>
      <c r="BY995" s="5"/>
      <c r="BZ995" s="5"/>
      <c r="CA995" s="5"/>
      <c r="CB995" s="5"/>
      <c r="CC995" s="5"/>
      <c r="CD995" s="43"/>
    </row>
    <row r="996" spans="1:82" ht="15" customHeight="1" x14ac:dyDescent="0.25">
      <c r="A996" s="8"/>
      <c r="B996" s="5"/>
      <c r="C996" s="5"/>
      <c r="D996" s="5"/>
      <c r="E996" s="5"/>
      <c r="F996" s="94" t="str">
        <f t="shared" si="159"/>
        <v/>
      </c>
      <c r="G996" s="94" t="str">
        <f t="shared" si="160"/>
        <v/>
      </c>
      <c r="H996" s="127" t="str">
        <f>IF(A996&lt;&gt;"",IF(MID(C996,1,1)="c",$AS$26,IF(MID(C996,1,1)="r",$AS$41,IF(MID(C996,1,1)="p",#REF!,#REF!))),"")</f>
        <v/>
      </c>
      <c r="I996" s="92" t="str">
        <f t="shared" si="161"/>
        <v/>
      </c>
      <c r="J996" s="92" t="str">
        <f t="shared" si="162"/>
        <v/>
      </c>
      <c r="K996" s="92" t="str">
        <f t="shared" si="163"/>
        <v/>
      </c>
      <c r="L996" s="92" t="str">
        <f t="shared" si="164"/>
        <v/>
      </c>
      <c r="M996" s="95" t="str">
        <f>IF(A996&lt;&gt;"",IF(MID(C996,1,1)="c",SigmaEpsConcrete(I996,$AN$30:$AN$33,$AR$30:$AR$33,$AS$26,$AS$27,$AS$28,$AQ$20,$AU$19),""),"")</f>
        <v/>
      </c>
      <c r="N996" s="95" t="str">
        <f>IF(A996&lt;&gt;"",IF(MID(C996,1,1)="r",SigmaEpsReinf(J996,$AS$42:$AS$43,$AS$41,$AS$39,$AS$40,$AQ$38),""),"")</f>
        <v/>
      </c>
      <c r="Q996" s="92" t="str">
        <f t="shared" si="166"/>
        <v/>
      </c>
      <c r="R996" s="92" t="str">
        <f t="shared" si="167"/>
        <v/>
      </c>
      <c r="U996" s="5"/>
      <c r="V996" s="5"/>
      <c r="W996" s="94" t="str">
        <f t="shared" si="165"/>
        <v/>
      </c>
      <c r="X996" s="94" t="str">
        <f t="shared" si="168"/>
        <v/>
      </c>
      <c r="Y996" s="5"/>
      <c r="BK996" s="8"/>
      <c r="BL996" s="5"/>
      <c r="BM996" s="5"/>
      <c r="BN996" s="5"/>
      <c r="BO996" s="5"/>
      <c r="BP996" s="1"/>
      <c r="BQ996" s="1"/>
      <c r="BR996" s="1"/>
      <c r="BS996" s="1"/>
      <c r="BT996" s="1"/>
      <c r="BU996" s="4"/>
      <c r="BV996" s="1"/>
      <c r="BW996" s="3"/>
      <c r="BX996" s="4"/>
      <c r="BY996" s="5"/>
      <c r="BZ996" s="5"/>
      <c r="CA996" s="5"/>
      <c r="CB996" s="5"/>
      <c r="CC996" s="5"/>
      <c r="CD996" s="43"/>
    </row>
    <row r="997" spans="1:82" ht="15" customHeight="1" x14ac:dyDescent="0.25">
      <c r="A997" s="8"/>
      <c r="B997" s="5"/>
      <c r="C997" s="5"/>
      <c r="D997" s="5"/>
      <c r="E997" s="5"/>
      <c r="F997" s="94" t="str">
        <f t="shared" si="159"/>
        <v/>
      </c>
      <c r="G997" s="94" t="str">
        <f t="shared" si="160"/>
        <v/>
      </c>
      <c r="H997" s="127" t="str">
        <f>IF(A997&lt;&gt;"",IF(MID(C997,1,1)="c",$AS$26,IF(MID(C997,1,1)="r",$AS$41,IF(MID(C997,1,1)="p",#REF!,#REF!))),"")</f>
        <v/>
      </c>
      <c r="I997" s="92" t="str">
        <f t="shared" si="161"/>
        <v/>
      </c>
      <c r="J997" s="92" t="str">
        <f t="shared" si="162"/>
        <v/>
      </c>
      <c r="K997" s="92" t="str">
        <f t="shared" si="163"/>
        <v/>
      </c>
      <c r="L997" s="92" t="str">
        <f t="shared" si="164"/>
        <v/>
      </c>
      <c r="M997" s="95" t="str">
        <f>IF(A997&lt;&gt;"",IF(MID(C997,1,1)="c",SigmaEpsConcrete(I997,$AN$30:$AN$33,$AR$30:$AR$33,$AS$26,$AS$27,$AS$28,$AQ$20,$AU$19),""),"")</f>
        <v/>
      </c>
      <c r="N997" s="95" t="str">
        <f>IF(A997&lt;&gt;"",IF(MID(C997,1,1)="r",SigmaEpsReinf(J997,$AS$42:$AS$43,$AS$41,$AS$39,$AS$40,$AQ$38),""),"")</f>
        <v/>
      </c>
      <c r="Q997" s="92" t="str">
        <f t="shared" si="166"/>
        <v/>
      </c>
      <c r="R997" s="92" t="str">
        <f t="shared" si="167"/>
        <v/>
      </c>
      <c r="U997" s="5"/>
      <c r="V997" s="5"/>
      <c r="W997" s="94" t="str">
        <f t="shared" si="165"/>
        <v/>
      </c>
      <c r="X997" s="94" t="str">
        <f t="shared" si="168"/>
        <v/>
      </c>
      <c r="Y997" s="5"/>
      <c r="BK997" s="8"/>
      <c r="BL997" s="5"/>
      <c r="BM997" s="5"/>
      <c r="BN997" s="5"/>
      <c r="BO997" s="5"/>
      <c r="BP997" s="1"/>
      <c r="BQ997" s="1"/>
      <c r="BR997" s="1"/>
      <c r="BS997" s="1"/>
      <c r="BT997" s="1"/>
      <c r="BU997" s="4"/>
      <c r="BV997" s="1"/>
      <c r="BW997" s="3"/>
      <c r="BX997" s="4"/>
      <c r="BY997" s="5"/>
      <c r="BZ997" s="5"/>
      <c r="CA997" s="5"/>
      <c r="CB997" s="5"/>
      <c r="CC997" s="5"/>
      <c r="CD997" s="43"/>
    </row>
    <row r="998" spans="1:82" ht="15" customHeight="1" x14ac:dyDescent="0.25">
      <c r="A998" s="8"/>
      <c r="B998" s="5"/>
      <c r="C998" s="5"/>
      <c r="D998" s="5"/>
      <c r="E998" s="5"/>
      <c r="F998" s="94" t="str">
        <f t="shared" si="159"/>
        <v/>
      </c>
      <c r="G998" s="94" t="str">
        <f t="shared" si="160"/>
        <v/>
      </c>
      <c r="H998" s="127" t="str">
        <f>IF(A998&lt;&gt;"",IF(MID(C998,1,1)="c",$AS$26,IF(MID(C998,1,1)="r",$AS$41,IF(MID(C998,1,1)="p",#REF!,#REF!))),"")</f>
        <v/>
      </c>
      <c r="I998" s="92" t="str">
        <f t="shared" si="161"/>
        <v/>
      </c>
      <c r="J998" s="92" t="str">
        <f t="shared" si="162"/>
        <v/>
      </c>
      <c r="K998" s="92" t="str">
        <f t="shared" si="163"/>
        <v/>
      </c>
      <c r="L998" s="92" t="str">
        <f t="shared" si="164"/>
        <v/>
      </c>
      <c r="M998" s="95" t="str">
        <f>IF(A998&lt;&gt;"",IF(MID(C998,1,1)="c",SigmaEpsConcrete(I998,$AN$30:$AN$33,$AR$30:$AR$33,$AS$26,$AS$27,$AS$28,$AQ$20,$AU$19),""),"")</f>
        <v/>
      </c>
      <c r="N998" s="95" t="str">
        <f>IF(A998&lt;&gt;"",IF(MID(C998,1,1)="r",SigmaEpsReinf(J998,$AS$42:$AS$43,$AS$41,$AS$39,$AS$40,$AQ$38),""),"")</f>
        <v/>
      </c>
      <c r="Q998" s="92" t="str">
        <f t="shared" si="166"/>
        <v/>
      </c>
      <c r="R998" s="92" t="str">
        <f t="shared" si="167"/>
        <v/>
      </c>
      <c r="U998" s="5"/>
      <c r="V998" s="5"/>
      <c r="W998" s="94" t="str">
        <f t="shared" si="165"/>
        <v/>
      </c>
      <c r="X998" s="94" t="str">
        <f t="shared" si="168"/>
        <v/>
      </c>
      <c r="Y998" s="5"/>
      <c r="BK998" s="8"/>
      <c r="BL998" s="5"/>
      <c r="BM998" s="5"/>
      <c r="BN998" s="5"/>
      <c r="BO998" s="5"/>
      <c r="BP998" s="1"/>
      <c r="BQ998" s="1"/>
      <c r="BR998" s="1"/>
      <c r="BS998" s="1"/>
      <c r="BT998" s="1"/>
      <c r="BU998" s="4"/>
      <c r="BV998" s="1"/>
      <c r="BW998" s="3"/>
      <c r="BX998" s="4"/>
      <c r="BY998" s="5"/>
      <c r="BZ998" s="5"/>
      <c r="CA998" s="5"/>
      <c r="CB998" s="5"/>
      <c r="CC998" s="5"/>
      <c r="CD998" s="43"/>
    </row>
    <row r="999" spans="1:82" ht="15" customHeight="1" x14ac:dyDescent="0.25">
      <c r="A999" s="8"/>
      <c r="B999" s="5"/>
      <c r="C999" s="5"/>
      <c r="D999" s="5"/>
      <c r="E999" s="5"/>
      <c r="F999" s="94" t="str">
        <f t="shared" si="159"/>
        <v/>
      </c>
      <c r="G999" s="94" t="str">
        <f t="shared" si="160"/>
        <v/>
      </c>
      <c r="H999" s="127" t="str">
        <f>IF(A999&lt;&gt;"",IF(MID(C999,1,1)="c",$AS$26,IF(MID(C999,1,1)="r",$AS$41,IF(MID(C999,1,1)="p",#REF!,#REF!))),"")</f>
        <v/>
      </c>
      <c r="I999" s="92" t="str">
        <f t="shared" si="161"/>
        <v/>
      </c>
      <c r="J999" s="92" t="str">
        <f t="shared" si="162"/>
        <v/>
      </c>
      <c r="K999" s="92" t="str">
        <f t="shared" si="163"/>
        <v/>
      </c>
      <c r="L999" s="92" t="str">
        <f t="shared" si="164"/>
        <v/>
      </c>
      <c r="M999" s="95" t="str">
        <f>IF(A999&lt;&gt;"",IF(MID(C999,1,1)="c",SigmaEpsConcrete(I999,$AN$30:$AN$33,$AR$30:$AR$33,$AS$26,$AS$27,$AS$28,$AQ$20,$AU$19),""),"")</f>
        <v/>
      </c>
      <c r="N999" s="95" t="str">
        <f>IF(A999&lt;&gt;"",IF(MID(C999,1,1)="r",SigmaEpsReinf(J999,$AS$42:$AS$43,$AS$41,$AS$39,$AS$40,$AQ$38),""),"")</f>
        <v/>
      </c>
      <c r="Q999" s="92" t="str">
        <f t="shared" si="166"/>
        <v/>
      </c>
      <c r="R999" s="92" t="str">
        <f t="shared" si="167"/>
        <v/>
      </c>
      <c r="U999" s="5"/>
      <c r="V999" s="5"/>
      <c r="W999" s="94" t="str">
        <f t="shared" si="165"/>
        <v/>
      </c>
      <c r="X999" s="94" t="str">
        <f t="shared" si="168"/>
        <v/>
      </c>
      <c r="Y999" s="5"/>
      <c r="BK999" s="8"/>
      <c r="BL999" s="5"/>
      <c r="BM999" s="5"/>
      <c r="BN999" s="5"/>
      <c r="BO999" s="5"/>
      <c r="BP999" s="1"/>
      <c r="BQ999" s="1"/>
      <c r="BR999" s="1"/>
      <c r="BS999" s="1"/>
      <c r="BT999" s="1"/>
      <c r="BU999" s="4"/>
      <c r="BV999" s="1"/>
      <c r="BW999" s="3"/>
      <c r="BX999" s="4"/>
      <c r="BY999" s="5"/>
      <c r="BZ999" s="5"/>
      <c r="CA999" s="5"/>
      <c r="CB999" s="5"/>
      <c r="CC999" s="5"/>
      <c r="CD999" s="43"/>
    </row>
    <row r="1000" spans="1:82" ht="15" customHeight="1" x14ac:dyDescent="0.25">
      <c r="A1000" s="8"/>
      <c r="B1000" s="5"/>
      <c r="C1000" s="5"/>
      <c r="D1000" s="5"/>
      <c r="E1000" s="5"/>
      <c r="F1000" s="94" t="str">
        <f t="shared" si="159"/>
        <v/>
      </c>
      <c r="G1000" s="94" t="str">
        <f t="shared" si="160"/>
        <v/>
      </c>
      <c r="H1000" s="127" t="str">
        <f>IF(A1000&lt;&gt;"",IF(MID(C1000,1,1)="c",$AS$26,IF(MID(C1000,1,1)="r",$AS$41,IF(MID(C1000,1,1)="p",#REF!,#REF!))),"")</f>
        <v/>
      </c>
      <c r="I1000" s="92" t="str">
        <f t="shared" si="161"/>
        <v/>
      </c>
      <c r="J1000" s="92" t="str">
        <f t="shared" si="162"/>
        <v/>
      </c>
      <c r="K1000" s="92" t="str">
        <f t="shared" si="163"/>
        <v/>
      </c>
      <c r="L1000" s="92" t="str">
        <f t="shared" si="164"/>
        <v/>
      </c>
      <c r="M1000" s="95" t="str">
        <f>IF(A1000&lt;&gt;"",IF(MID(C1000,1,1)="c",SigmaEpsConcrete(I1000,$AN$30:$AN$33,$AR$30:$AR$33,$AS$26,$AS$27,$AS$28,$AQ$20,$AU$19),""),"")</f>
        <v/>
      </c>
      <c r="N1000" s="95" t="str">
        <f>IF(A1000&lt;&gt;"",IF(MID(C1000,1,1)="r",SigmaEpsReinf(J1000,$AS$42:$AS$43,$AS$41,$AS$39,$AS$40,$AQ$38),""),"")</f>
        <v/>
      </c>
      <c r="Q1000" s="92" t="str">
        <f t="shared" si="166"/>
        <v/>
      </c>
      <c r="R1000" s="92" t="str">
        <f t="shared" si="167"/>
        <v/>
      </c>
      <c r="U1000" s="5"/>
      <c r="V1000" s="5"/>
      <c r="W1000" s="94" t="str">
        <f t="shared" si="165"/>
        <v/>
      </c>
      <c r="X1000" s="94" t="str">
        <f t="shared" si="168"/>
        <v/>
      </c>
      <c r="Y1000" s="5"/>
      <c r="BK1000" s="8"/>
      <c r="BL1000" s="5"/>
      <c r="BM1000" s="5"/>
      <c r="BN1000" s="5"/>
      <c r="BO1000" s="5"/>
      <c r="BP1000" s="1"/>
      <c r="BQ1000" s="1"/>
      <c r="BR1000" s="1"/>
      <c r="BS1000" s="1"/>
      <c r="BT1000" s="1"/>
      <c r="BU1000" s="4"/>
      <c r="BV1000" s="1"/>
      <c r="BW1000" s="3"/>
      <c r="BX1000" s="4"/>
      <c r="BY1000" s="5"/>
      <c r="BZ1000" s="5"/>
      <c r="CA1000" s="5"/>
      <c r="CB1000" s="5"/>
      <c r="CC1000" s="5"/>
      <c r="CD1000" s="43"/>
    </row>
    <row r="1001" spans="1:82" ht="15" customHeight="1" x14ac:dyDescent="0.25">
      <c r="A1001" s="8"/>
      <c r="B1001" s="5"/>
      <c r="C1001" s="5"/>
      <c r="D1001" s="5"/>
      <c r="E1001" s="5"/>
      <c r="F1001" s="94" t="str">
        <f t="shared" si="159"/>
        <v/>
      </c>
      <c r="G1001" s="94" t="str">
        <f t="shared" si="160"/>
        <v/>
      </c>
      <c r="H1001" s="127" t="str">
        <f>IF(A1001&lt;&gt;"",IF(MID(C1001,1,1)="c",$AS$26,IF(MID(C1001,1,1)="r",$AS$41,IF(MID(C1001,1,1)="p",#REF!,#REF!))),"")</f>
        <v/>
      </c>
      <c r="I1001" s="92" t="str">
        <f t="shared" si="161"/>
        <v/>
      </c>
      <c r="J1001" s="92" t="str">
        <f t="shared" si="162"/>
        <v/>
      </c>
      <c r="K1001" s="92" t="str">
        <f t="shared" si="163"/>
        <v/>
      </c>
      <c r="L1001" s="92" t="str">
        <f t="shared" si="164"/>
        <v/>
      </c>
      <c r="M1001" s="95" t="str">
        <f>IF(A1001&lt;&gt;"",IF(MID(C1001,1,1)="c",SigmaEpsConcrete(I1001,$AN$30:$AN$33,$AR$30:$AR$33,$AS$26,$AS$27,$AS$28,$AQ$20,$AU$19),""),"")</f>
        <v/>
      </c>
      <c r="N1001" s="95" t="str">
        <f>IF(A1001&lt;&gt;"",IF(MID(C1001,1,1)="r",SigmaEpsReinf(J1001,$AS$42:$AS$43,$AS$41,$AS$39,$AS$40,$AQ$38),""),"")</f>
        <v/>
      </c>
      <c r="Q1001" s="92" t="str">
        <f t="shared" si="166"/>
        <v/>
      </c>
      <c r="R1001" s="92" t="str">
        <f t="shared" si="167"/>
        <v/>
      </c>
      <c r="U1001" s="5"/>
      <c r="V1001" s="5"/>
      <c r="W1001" s="94" t="str">
        <f t="shared" si="165"/>
        <v/>
      </c>
      <c r="X1001" s="94" t="str">
        <f t="shared" si="168"/>
        <v/>
      </c>
      <c r="Y1001" s="5"/>
      <c r="BK1001" s="8"/>
      <c r="BL1001" s="5"/>
      <c r="BM1001" s="5"/>
      <c r="BN1001" s="5"/>
      <c r="BO1001" s="5"/>
      <c r="BP1001" s="1"/>
      <c r="BQ1001" s="1"/>
      <c r="BR1001" s="1"/>
      <c r="BS1001" s="1"/>
      <c r="BT1001" s="1"/>
      <c r="BU1001" s="4"/>
      <c r="BV1001" s="1"/>
      <c r="BW1001" s="3"/>
      <c r="BX1001" s="4"/>
      <c r="BY1001" s="5"/>
      <c r="BZ1001" s="5"/>
      <c r="CA1001" s="5"/>
      <c r="CB1001" s="5"/>
      <c r="CC1001" s="5"/>
      <c r="CD1001" s="43"/>
    </row>
    <row r="1002" spans="1:82" ht="15" customHeight="1" x14ac:dyDescent="0.25">
      <c r="A1002" s="8"/>
      <c r="B1002" s="5"/>
      <c r="C1002" s="5"/>
      <c r="D1002" s="5"/>
      <c r="E1002" s="5"/>
      <c r="F1002" s="94" t="str">
        <f t="shared" si="159"/>
        <v/>
      </c>
      <c r="G1002" s="94" t="str">
        <f t="shared" si="160"/>
        <v/>
      </c>
      <c r="H1002" s="127" t="str">
        <f>IF(A1002&lt;&gt;"",IF(MID(C1002,1,1)="c",$AS$26,IF(MID(C1002,1,1)="r",$AS$41,IF(MID(C1002,1,1)="p",#REF!,#REF!))),"")</f>
        <v/>
      </c>
      <c r="I1002" s="92" t="str">
        <f t="shared" si="161"/>
        <v/>
      </c>
      <c r="J1002" s="92" t="str">
        <f t="shared" si="162"/>
        <v/>
      </c>
      <c r="K1002" s="92" t="str">
        <f t="shared" si="163"/>
        <v/>
      </c>
      <c r="L1002" s="92" t="str">
        <f t="shared" si="164"/>
        <v/>
      </c>
      <c r="M1002" s="95" t="str">
        <f>IF(A1002&lt;&gt;"",IF(MID(C1002,1,1)="c",SigmaEpsConcrete(I1002,$AN$30:$AN$33,$AR$30:$AR$33,$AS$26,$AS$27,$AS$28,$AQ$20,$AU$19),""),"")</f>
        <v/>
      </c>
      <c r="N1002" s="95" t="str">
        <f>IF(A1002&lt;&gt;"",IF(MID(C1002,1,1)="r",SigmaEpsReinf(J1002,$AS$42:$AS$43,$AS$41,$AS$39,$AS$40,$AQ$38),""),"")</f>
        <v/>
      </c>
      <c r="Q1002" s="92" t="str">
        <f t="shared" si="166"/>
        <v/>
      </c>
      <c r="R1002" s="92" t="str">
        <f t="shared" si="167"/>
        <v/>
      </c>
      <c r="U1002" s="5"/>
      <c r="V1002" s="5"/>
      <c r="W1002" s="94" t="str">
        <f t="shared" si="165"/>
        <v/>
      </c>
      <c r="X1002" s="94" t="str">
        <f t="shared" si="168"/>
        <v/>
      </c>
      <c r="Y1002" s="5"/>
      <c r="BK1002" s="8"/>
      <c r="BL1002" s="5"/>
      <c r="BM1002" s="5"/>
      <c r="BN1002" s="5"/>
      <c r="BO1002" s="5"/>
      <c r="BP1002" s="1"/>
      <c r="BQ1002" s="1"/>
      <c r="BR1002" s="1"/>
      <c r="BS1002" s="1"/>
      <c r="BT1002" s="1"/>
      <c r="BU1002" s="4"/>
      <c r="BV1002" s="1"/>
      <c r="BW1002" s="3"/>
      <c r="BX1002" s="4"/>
      <c r="BY1002" s="5"/>
      <c r="BZ1002" s="5"/>
      <c r="CA1002" s="5"/>
      <c r="CB1002" s="5"/>
      <c r="CC1002" s="5"/>
      <c r="CD1002" s="43"/>
    </row>
    <row r="1003" spans="1:82" ht="15" customHeight="1" x14ac:dyDescent="0.25">
      <c r="A1003" s="8"/>
      <c r="B1003" s="5"/>
      <c r="C1003" s="5"/>
      <c r="D1003" s="5"/>
      <c r="E1003" s="5"/>
      <c r="F1003" s="94" t="str">
        <f t="shared" si="159"/>
        <v/>
      </c>
      <c r="G1003" s="94" t="str">
        <f t="shared" si="160"/>
        <v/>
      </c>
      <c r="H1003" s="127" t="str">
        <f>IF(A1003&lt;&gt;"",IF(MID(C1003,1,1)="c",$AS$26,IF(MID(C1003,1,1)="r",$AS$41,IF(MID(C1003,1,1)="p",#REF!,#REF!))),"")</f>
        <v/>
      </c>
      <c r="I1003" s="92" t="str">
        <f t="shared" si="161"/>
        <v/>
      </c>
      <c r="J1003" s="92" t="str">
        <f t="shared" si="162"/>
        <v/>
      </c>
      <c r="K1003" s="92" t="str">
        <f t="shared" si="163"/>
        <v/>
      </c>
      <c r="L1003" s="92" t="str">
        <f t="shared" si="164"/>
        <v/>
      </c>
      <c r="M1003" s="95" t="str">
        <f>IF(A1003&lt;&gt;"",IF(MID(C1003,1,1)="c",SigmaEpsConcrete(I1003,$AN$30:$AN$33,$AR$30:$AR$33,$AS$26,$AS$27,$AS$28,$AQ$20,$AU$19),""),"")</f>
        <v/>
      </c>
      <c r="N1003" s="95" t="str">
        <f>IF(A1003&lt;&gt;"",IF(MID(C1003,1,1)="r",SigmaEpsReinf(J1003,$AS$42:$AS$43,$AS$41,$AS$39,$AS$40,$AQ$38),""),"")</f>
        <v/>
      </c>
      <c r="Q1003" s="92" t="str">
        <f t="shared" si="166"/>
        <v/>
      </c>
      <c r="R1003" s="92" t="str">
        <f t="shared" si="167"/>
        <v/>
      </c>
      <c r="U1003" s="5"/>
      <c r="V1003" s="5"/>
      <c r="W1003" s="94" t="str">
        <f t="shared" si="165"/>
        <v/>
      </c>
      <c r="X1003" s="94" t="str">
        <f t="shared" si="168"/>
        <v/>
      </c>
      <c r="Y1003" s="5"/>
      <c r="BK1003" s="8"/>
      <c r="BL1003" s="5"/>
      <c r="BM1003" s="5"/>
      <c r="BN1003" s="5"/>
      <c r="BO1003" s="5"/>
      <c r="BP1003" s="1"/>
      <c r="BQ1003" s="1"/>
      <c r="BR1003" s="1"/>
      <c r="BS1003" s="1"/>
      <c r="BT1003" s="1"/>
      <c r="BU1003" s="4"/>
      <c r="BV1003" s="1"/>
      <c r="BW1003" s="3"/>
      <c r="BX1003" s="4"/>
      <c r="BY1003" s="5"/>
      <c r="BZ1003" s="5"/>
      <c r="CA1003" s="5"/>
      <c r="CB1003" s="5"/>
      <c r="CC1003" s="5"/>
      <c r="CD1003" s="43"/>
    </row>
    <row r="1004" spans="1:82" ht="15" customHeight="1" x14ac:dyDescent="0.25">
      <c r="A1004" s="8"/>
      <c r="B1004" s="5"/>
      <c r="C1004" s="5"/>
      <c r="D1004" s="5"/>
      <c r="E1004" s="5"/>
      <c r="F1004" s="94" t="str">
        <f t="shared" si="159"/>
        <v/>
      </c>
      <c r="G1004" s="94" t="str">
        <f t="shared" si="160"/>
        <v/>
      </c>
      <c r="H1004" s="127" t="str">
        <f>IF(A1004&lt;&gt;"",IF(MID(C1004,1,1)="c",$AS$26,IF(MID(C1004,1,1)="r",$AS$41,IF(MID(C1004,1,1)="p",#REF!,#REF!))),"")</f>
        <v/>
      </c>
      <c r="I1004" s="92" t="str">
        <f t="shared" si="161"/>
        <v/>
      </c>
      <c r="J1004" s="92" t="str">
        <f t="shared" si="162"/>
        <v/>
      </c>
      <c r="K1004" s="92" t="str">
        <f t="shared" si="163"/>
        <v/>
      </c>
      <c r="L1004" s="92" t="str">
        <f t="shared" si="164"/>
        <v/>
      </c>
      <c r="M1004" s="95" t="str">
        <f>IF(A1004&lt;&gt;"",IF(MID(C1004,1,1)="c",SigmaEpsConcrete(I1004,$AN$30:$AN$33,$AR$30:$AR$33,$AS$26,$AS$27,$AS$28,$AQ$20,$AU$19),""),"")</f>
        <v/>
      </c>
      <c r="N1004" s="95" t="str">
        <f>IF(A1004&lt;&gt;"",IF(MID(C1004,1,1)="r",SigmaEpsReinf(J1004,$AS$42:$AS$43,$AS$41,$AS$39,$AS$40,$AQ$38),""),"")</f>
        <v/>
      </c>
      <c r="Q1004" s="92" t="str">
        <f t="shared" si="166"/>
        <v/>
      </c>
      <c r="R1004" s="92" t="str">
        <f t="shared" si="167"/>
        <v/>
      </c>
      <c r="U1004" s="5"/>
      <c r="V1004" s="5"/>
      <c r="W1004" s="94" t="str">
        <f t="shared" si="165"/>
        <v/>
      </c>
      <c r="X1004" s="94" t="str">
        <f t="shared" si="168"/>
        <v/>
      </c>
      <c r="Y1004" s="5"/>
      <c r="BK1004" s="8"/>
      <c r="BL1004" s="5"/>
      <c r="BM1004" s="5"/>
      <c r="BN1004" s="5"/>
      <c r="BO1004" s="5"/>
      <c r="BP1004" s="1"/>
      <c r="BQ1004" s="1"/>
      <c r="BR1004" s="1"/>
      <c r="BS1004" s="1"/>
      <c r="BT1004" s="1"/>
      <c r="BU1004" s="4"/>
      <c r="BV1004" s="1"/>
      <c r="BW1004" s="3"/>
      <c r="BX1004" s="4"/>
      <c r="BY1004" s="5"/>
      <c r="BZ1004" s="5"/>
      <c r="CA1004" s="5"/>
      <c r="CB1004" s="5"/>
      <c r="CC1004" s="5"/>
      <c r="CD1004" s="43"/>
    </row>
    <row r="1005" spans="1:82" ht="15" customHeight="1" x14ac:dyDescent="0.25">
      <c r="A1005" s="8"/>
      <c r="B1005" s="5"/>
      <c r="C1005" s="5"/>
      <c r="D1005" s="5"/>
      <c r="E1005" s="5"/>
      <c r="F1005" s="94" t="str">
        <f t="shared" si="159"/>
        <v/>
      </c>
      <c r="G1005" s="94" t="str">
        <f t="shared" si="160"/>
        <v/>
      </c>
      <c r="H1005" s="127" t="str">
        <f>IF(A1005&lt;&gt;"",IF(MID(C1005,1,1)="c",$AS$26,IF(MID(C1005,1,1)="r",$AS$41,IF(MID(C1005,1,1)="p",#REF!,#REF!))),"")</f>
        <v/>
      </c>
      <c r="I1005" s="92" t="str">
        <f t="shared" si="161"/>
        <v/>
      </c>
      <c r="J1005" s="92" t="str">
        <f t="shared" si="162"/>
        <v/>
      </c>
      <c r="K1005" s="92" t="str">
        <f t="shared" si="163"/>
        <v/>
      </c>
      <c r="L1005" s="92" t="str">
        <f t="shared" si="164"/>
        <v/>
      </c>
      <c r="M1005" s="95" t="str">
        <f>IF(A1005&lt;&gt;"",IF(MID(C1005,1,1)="c",SigmaEpsConcrete(I1005,$AN$30:$AN$33,$AR$30:$AR$33,$AS$26,$AS$27,$AS$28,$AQ$20,$AU$19),""),"")</f>
        <v/>
      </c>
      <c r="N1005" s="95" t="str">
        <f>IF(A1005&lt;&gt;"",IF(MID(C1005,1,1)="r",SigmaEpsReinf(J1005,$AS$42:$AS$43,$AS$41,$AS$39,$AS$40,$AQ$38),""),"")</f>
        <v/>
      </c>
      <c r="Q1005" s="92" t="str">
        <f t="shared" si="166"/>
        <v/>
      </c>
      <c r="R1005" s="92" t="str">
        <f t="shared" si="167"/>
        <v/>
      </c>
      <c r="U1005" s="5"/>
      <c r="V1005" s="5"/>
      <c r="W1005" s="94" t="str">
        <f t="shared" si="165"/>
        <v/>
      </c>
      <c r="X1005" s="94" t="str">
        <f t="shared" si="168"/>
        <v/>
      </c>
      <c r="Y1005" s="5"/>
      <c r="BK1005" s="8"/>
      <c r="BL1005" s="5"/>
      <c r="BM1005" s="5"/>
      <c r="BN1005" s="5"/>
      <c r="BO1005" s="5"/>
      <c r="BP1005" s="1"/>
      <c r="BQ1005" s="1"/>
      <c r="BR1005" s="1"/>
      <c r="BS1005" s="1"/>
      <c r="BT1005" s="1"/>
      <c r="BU1005" s="4"/>
      <c r="BV1005" s="1"/>
      <c r="BW1005" s="3"/>
      <c r="BX1005" s="4"/>
      <c r="BY1005" s="5"/>
      <c r="BZ1005" s="5"/>
      <c r="CA1005" s="5"/>
      <c r="CB1005" s="5"/>
      <c r="CC1005" s="5"/>
      <c r="CD1005" s="43"/>
    </row>
    <row r="1006" spans="1:82" ht="15" customHeight="1" x14ac:dyDescent="0.25">
      <c r="A1006" s="8"/>
      <c r="B1006" s="5"/>
      <c r="C1006" s="5"/>
      <c r="D1006" s="5"/>
      <c r="E1006" s="5"/>
      <c r="F1006" s="94" t="str">
        <f t="shared" si="159"/>
        <v/>
      </c>
      <c r="G1006" s="94" t="str">
        <f t="shared" si="160"/>
        <v/>
      </c>
      <c r="H1006" s="127" t="str">
        <f>IF(A1006&lt;&gt;"",IF(MID(C1006,1,1)="c",$AS$26,IF(MID(C1006,1,1)="r",$AS$41,IF(MID(C1006,1,1)="p",#REF!,#REF!))),"")</f>
        <v/>
      </c>
      <c r="I1006" s="92" t="str">
        <f t="shared" si="161"/>
        <v/>
      </c>
      <c r="J1006" s="92" t="str">
        <f t="shared" si="162"/>
        <v/>
      </c>
      <c r="K1006" s="92" t="str">
        <f t="shared" si="163"/>
        <v/>
      </c>
      <c r="L1006" s="92" t="str">
        <f t="shared" si="164"/>
        <v/>
      </c>
      <c r="M1006" s="95" t="str">
        <f>IF(A1006&lt;&gt;"",IF(MID(C1006,1,1)="c",SigmaEpsConcrete(I1006,$AN$30:$AN$33,$AR$30:$AR$33,$AS$26,$AS$27,$AS$28,$AQ$20,$AU$19),""),"")</f>
        <v/>
      </c>
      <c r="N1006" s="95" t="str">
        <f>IF(A1006&lt;&gt;"",IF(MID(C1006,1,1)="r",SigmaEpsReinf(J1006,$AS$42:$AS$43,$AS$41,$AS$39,$AS$40,$AQ$38),""),"")</f>
        <v/>
      </c>
      <c r="Q1006" s="92" t="str">
        <f t="shared" si="166"/>
        <v/>
      </c>
      <c r="R1006" s="92" t="str">
        <f t="shared" si="167"/>
        <v/>
      </c>
      <c r="U1006" s="5"/>
      <c r="V1006" s="5"/>
      <c r="W1006" s="94" t="str">
        <f t="shared" si="165"/>
        <v/>
      </c>
      <c r="X1006" s="94" t="str">
        <f t="shared" si="168"/>
        <v/>
      </c>
      <c r="Y1006" s="5"/>
      <c r="BK1006" s="8"/>
      <c r="BL1006" s="5"/>
      <c r="BM1006" s="5"/>
      <c r="BN1006" s="5"/>
      <c r="BO1006" s="5"/>
      <c r="BP1006" s="1"/>
      <c r="BQ1006" s="1"/>
      <c r="BR1006" s="1"/>
      <c r="BS1006" s="1"/>
      <c r="BT1006" s="1"/>
      <c r="BU1006" s="4"/>
      <c r="BV1006" s="1"/>
      <c r="BW1006" s="3"/>
      <c r="BX1006" s="4"/>
      <c r="BY1006" s="5"/>
      <c r="BZ1006" s="5"/>
      <c r="CA1006" s="5"/>
      <c r="CB1006" s="5"/>
      <c r="CC1006" s="5"/>
      <c r="CD1006" s="43"/>
    </row>
    <row r="1007" spans="1:82" ht="15" customHeight="1" x14ac:dyDescent="0.25">
      <c r="A1007" s="8"/>
      <c r="B1007" s="5"/>
      <c r="C1007" s="5"/>
      <c r="D1007" s="5"/>
      <c r="E1007" s="5"/>
      <c r="F1007" s="94" t="str">
        <f t="shared" si="159"/>
        <v/>
      </c>
      <c r="G1007" s="94" t="str">
        <f t="shared" si="160"/>
        <v/>
      </c>
      <c r="H1007" s="127" t="str">
        <f>IF(A1007&lt;&gt;"",IF(MID(C1007,1,1)="c",$AS$26,IF(MID(C1007,1,1)="r",$AS$41,IF(MID(C1007,1,1)="p",#REF!,#REF!))),"")</f>
        <v/>
      </c>
      <c r="I1007" s="92" t="str">
        <f t="shared" si="161"/>
        <v/>
      </c>
      <c r="J1007" s="92" t="str">
        <f t="shared" si="162"/>
        <v/>
      </c>
      <c r="K1007" s="92" t="str">
        <f t="shared" si="163"/>
        <v/>
      </c>
      <c r="L1007" s="92" t="str">
        <f t="shared" si="164"/>
        <v/>
      </c>
      <c r="M1007" s="95" t="str">
        <f>IF(A1007&lt;&gt;"",IF(MID(C1007,1,1)="c",SigmaEpsConcrete(I1007,$AN$30:$AN$33,$AR$30:$AR$33,$AS$26,$AS$27,$AS$28,$AQ$20,$AU$19),""),"")</f>
        <v/>
      </c>
      <c r="N1007" s="95" t="str">
        <f>IF(A1007&lt;&gt;"",IF(MID(C1007,1,1)="r",SigmaEpsReinf(J1007,$AS$42:$AS$43,$AS$41,$AS$39,$AS$40,$AQ$38),""),"")</f>
        <v/>
      </c>
      <c r="Q1007" s="92" t="str">
        <f t="shared" si="166"/>
        <v/>
      </c>
      <c r="R1007" s="92" t="str">
        <f t="shared" si="167"/>
        <v/>
      </c>
      <c r="U1007" s="5"/>
      <c r="V1007" s="5"/>
      <c r="W1007" s="94" t="str">
        <f t="shared" si="165"/>
        <v/>
      </c>
      <c r="X1007" s="94" t="str">
        <f t="shared" si="168"/>
        <v/>
      </c>
      <c r="Y1007" s="5"/>
      <c r="BK1007" s="8"/>
      <c r="BL1007" s="5"/>
      <c r="BM1007" s="5"/>
      <c r="BN1007" s="5"/>
      <c r="BO1007" s="5"/>
      <c r="BP1007" s="1"/>
      <c r="BQ1007" s="1"/>
      <c r="BR1007" s="1"/>
      <c r="BS1007" s="1"/>
      <c r="BT1007" s="1"/>
      <c r="BU1007" s="4"/>
      <c r="BV1007" s="1"/>
      <c r="BW1007" s="3"/>
      <c r="BX1007" s="4"/>
      <c r="BY1007" s="5"/>
      <c r="BZ1007" s="5"/>
      <c r="CA1007" s="5"/>
      <c r="CB1007" s="5"/>
      <c r="CC1007" s="5"/>
      <c r="CD1007" s="43"/>
    </row>
    <row r="1008" spans="1:82" ht="15" customHeight="1" x14ac:dyDescent="0.25">
      <c r="A1008" s="8"/>
      <c r="B1008" s="5"/>
      <c r="C1008" s="5"/>
      <c r="D1008" s="5"/>
      <c r="E1008" s="5"/>
      <c r="F1008" s="94" t="str">
        <f t="shared" si="159"/>
        <v/>
      </c>
      <c r="G1008" s="94" t="str">
        <f t="shared" si="160"/>
        <v/>
      </c>
      <c r="H1008" s="127" t="str">
        <f>IF(A1008&lt;&gt;"",IF(MID(C1008,1,1)="c",$AS$26,IF(MID(C1008,1,1)="r",$AS$41,IF(MID(C1008,1,1)="p",#REF!,#REF!))),"")</f>
        <v/>
      </c>
      <c r="I1008" s="92" t="str">
        <f t="shared" si="161"/>
        <v/>
      </c>
      <c r="J1008" s="92" t="str">
        <f t="shared" si="162"/>
        <v/>
      </c>
      <c r="K1008" s="92" t="str">
        <f t="shared" si="163"/>
        <v/>
      </c>
      <c r="L1008" s="92" t="str">
        <f t="shared" si="164"/>
        <v/>
      </c>
      <c r="M1008" s="95" t="str">
        <f>IF(A1008&lt;&gt;"",IF(MID(C1008,1,1)="c",SigmaEpsConcrete(I1008,$AN$30:$AN$33,$AR$30:$AR$33,$AS$26,$AS$27,$AS$28,$AQ$20,$AU$19),""),"")</f>
        <v/>
      </c>
      <c r="N1008" s="95" t="str">
        <f>IF(A1008&lt;&gt;"",IF(MID(C1008,1,1)="r",SigmaEpsReinf(J1008,$AS$42:$AS$43,$AS$41,$AS$39,$AS$40,$AQ$38),""),"")</f>
        <v/>
      </c>
      <c r="Q1008" s="92" t="str">
        <f t="shared" si="166"/>
        <v/>
      </c>
      <c r="R1008" s="92" t="str">
        <f t="shared" si="167"/>
        <v/>
      </c>
      <c r="U1008" s="5"/>
      <c r="V1008" s="5"/>
      <c r="W1008" s="94" t="str">
        <f t="shared" si="165"/>
        <v/>
      </c>
      <c r="X1008" s="94" t="str">
        <f t="shared" si="168"/>
        <v/>
      </c>
      <c r="Y1008" s="5"/>
      <c r="BK1008" s="8"/>
      <c r="BL1008" s="5"/>
      <c r="BM1008" s="5"/>
      <c r="BN1008" s="5"/>
      <c r="BO1008" s="5"/>
      <c r="BP1008" s="1"/>
      <c r="BQ1008" s="1"/>
      <c r="BR1008" s="1"/>
      <c r="BS1008" s="1"/>
      <c r="BT1008" s="1"/>
      <c r="BU1008" s="4"/>
      <c r="BV1008" s="1"/>
      <c r="BW1008" s="3"/>
      <c r="BX1008" s="4"/>
      <c r="BY1008" s="5"/>
      <c r="BZ1008" s="5"/>
      <c r="CA1008" s="5"/>
      <c r="CB1008" s="5"/>
      <c r="CC1008" s="5"/>
      <c r="CD1008" s="43"/>
    </row>
    <row r="1009" spans="1:82" ht="15" customHeight="1" x14ac:dyDescent="0.25">
      <c r="A1009" s="8"/>
      <c r="B1009" s="5"/>
      <c r="C1009" s="5"/>
      <c r="D1009" s="5"/>
      <c r="E1009" s="5"/>
      <c r="F1009" s="94" t="str">
        <f t="shared" si="159"/>
        <v/>
      </c>
      <c r="G1009" s="94" t="str">
        <f t="shared" si="160"/>
        <v/>
      </c>
      <c r="H1009" s="127" t="str">
        <f>IF(A1009&lt;&gt;"",IF(MID(C1009,1,1)="c",$AS$26,IF(MID(C1009,1,1)="r",$AS$41,IF(MID(C1009,1,1)="p",#REF!,#REF!))),"")</f>
        <v/>
      </c>
      <c r="I1009" s="92" t="str">
        <f t="shared" si="161"/>
        <v/>
      </c>
      <c r="J1009" s="92" t="str">
        <f t="shared" si="162"/>
        <v/>
      </c>
      <c r="K1009" s="92" t="str">
        <f t="shared" si="163"/>
        <v/>
      </c>
      <c r="L1009" s="92" t="str">
        <f t="shared" si="164"/>
        <v/>
      </c>
      <c r="M1009" s="95" t="str">
        <f>IF(A1009&lt;&gt;"",IF(MID(C1009,1,1)="c",SigmaEpsConcrete(I1009,$AN$30:$AN$33,$AR$30:$AR$33,$AS$26,$AS$27,$AS$28,$AQ$20,$AU$19),""),"")</f>
        <v/>
      </c>
      <c r="N1009" s="95" t="str">
        <f>IF(A1009&lt;&gt;"",IF(MID(C1009,1,1)="r",SigmaEpsReinf(J1009,$AS$42:$AS$43,$AS$41,$AS$39,$AS$40,$AQ$38),""),"")</f>
        <v/>
      </c>
      <c r="Q1009" s="92" t="str">
        <f t="shared" si="166"/>
        <v/>
      </c>
      <c r="R1009" s="92" t="str">
        <f t="shared" si="167"/>
        <v/>
      </c>
      <c r="U1009" s="5"/>
      <c r="V1009" s="5"/>
      <c r="W1009" s="94" t="str">
        <f t="shared" si="165"/>
        <v/>
      </c>
      <c r="X1009" s="94" t="str">
        <f t="shared" si="168"/>
        <v/>
      </c>
      <c r="Y1009" s="5"/>
      <c r="BK1009" s="8"/>
      <c r="BL1009" s="5"/>
      <c r="BM1009" s="5"/>
      <c r="BN1009" s="5"/>
      <c r="BO1009" s="5"/>
      <c r="BP1009" s="1"/>
      <c r="BQ1009" s="1"/>
      <c r="BR1009" s="1"/>
      <c r="BS1009" s="1"/>
      <c r="BT1009" s="1"/>
      <c r="BU1009" s="4"/>
      <c r="BV1009" s="1"/>
      <c r="BW1009" s="3"/>
      <c r="BX1009" s="4"/>
      <c r="BY1009" s="5"/>
      <c r="BZ1009" s="5"/>
      <c r="CA1009" s="5"/>
      <c r="CB1009" s="5"/>
      <c r="CC1009" s="5"/>
      <c r="CD1009" s="43"/>
    </row>
    <row r="1010" spans="1:82" ht="15" customHeight="1" x14ac:dyDescent="0.25">
      <c r="A1010" s="8"/>
      <c r="B1010" s="5"/>
      <c r="C1010" s="5"/>
      <c r="D1010" s="5"/>
      <c r="E1010" s="5"/>
      <c r="F1010" s="94" t="str">
        <f t="shared" si="159"/>
        <v/>
      </c>
      <c r="G1010" s="94" t="str">
        <f t="shared" si="160"/>
        <v/>
      </c>
      <c r="H1010" s="127" t="str">
        <f>IF(A1010&lt;&gt;"",IF(MID(C1010,1,1)="c",$AS$26,IF(MID(C1010,1,1)="r",$AS$41,IF(MID(C1010,1,1)="p",#REF!,#REF!))),"")</f>
        <v/>
      </c>
      <c r="I1010" s="92" t="str">
        <f t="shared" si="161"/>
        <v/>
      </c>
      <c r="J1010" s="92" t="str">
        <f t="shared" si="162"/>
        <v/>
      </c>
      <c r="K1010" s="92" t="str">
        <f t="shared" si="163"/>
        <v/>
      </c>
      <c r="L1010" s="92" t="str">
        <f t="shared" si="164"/>
        <v/>
      </c>
      <c r="M1010" s="95" t="str">
        <f>IF(A1010&lt;&gt;"",IF(MID(C1010,1,1)="c",SigmaEpsConcrete(I1010,$AN$30:$AN$33,$AR$30:$AR$33,$AS$26,$AS$27,$AS$28,$AQ$20,$AU$19),""),"")</f>
        <v/>
      </c>
      <c r="N1010" s="95" t="str">
        <f>IF(A1010&lt;&gt;"",IF(MID(C1010,1,1)="r",SigmaEpsReinf(J1010,$AS$42:$AS$43,$AS$41,$AS$39,$AS$40,$AQ$38),""),"")</f>
        <v/>
      </c>
      <c r="Q1010" s="92" t="str">
        <f t="shared" si="166"/>
        <v/>
      </c>
      <c r="R1010" s="92" t="str">
        <f t="shared" si="167"/>
        <v/>
      </c>
      <c r="U1010" s="5"/>
      <c r="V1010" s="5"/>
      <c r="W1010" s="94" t="str">
        <f t="shared" si="165"/>
        <v/>
      </c>
      <c r="X1010" s="94" t="str">
        <f t="shared" si="168"/>
        <v/>
      </c>
      <c r="Y1010" s="5"/>
      <c r="BK1010" s="8"/>
      <c r="BL1010" s="5"/>
      <c r="BM1010" s="5"/>
      <c r="BN1010" s="5"/>
      <c r="BO1010" s="5"/>
      <c r="BP1010" s="1"/>
      <c r="BQ1010" s="1"/>
      <c r="BR1010" s="1"/>
      <c r="BS1010" s="1"/>
      <c r="BT1010" s="1"/>
      <c r="BU1010" s="4"/>
      <c r="BV1010" s="1"/>
      <c r="BW1010" s="3"/>
      <c r="BX1010" s="4"/>
      <c r="BY1010" s="5"/>
      <c r="BZ1010" s="5"/>
      <c r="CA1010" s="5"/>
      <c r="CB1010" s="5"/>
      <c r="CC1010" s="5"/>
      <c r="CD1010" s="43"/>
    </row>
    <row r="1011" spans="1:82" ht="15" customHeight="1" x14ac:dyDescent="0.25">
      <c r="A1011" s="8"/>
      <c r="B1011" s="5"/>
      <c r="C1011" s="5"/>
      <c r="D1011" s="5"/>
      <c r="E1011" s="5"/>
      <c r="F1011" s="94" t="str">
        <f t="shared" si="159"/>
        <v/>
      </c>
      <c r="G1011" s="94" t="str">
        <f t="shared" si="160"/>
        <v/>
      </c>
      <c r="H1011" s="127" t="str">
        <f>IF(A1011&lt;&gt;"",IF(MID(C1011,1,1)="c",$AS$26,IF(MID(C1011,1,1)="r",$AS$41,IF(MID(C1011,1,1)="p",#REF!,#REF!))),"")</f>
        <v/>
      </c>
      <c r="I1011" s="92" t="str">
        <f t="shared" si="161"/>
        <v/>
      </c>
      <c r="J1011" s="92" t="str">
        <f t="shared" si="162"/>
        <v/>
      </c>
      <c r="K1011" s="92" t="str">
        <f t="shared" si="163"/>
        <v/>
      </c>
      <c r="L1011" s="92" t="str">
        <f t="shared" si="164"/>
        <v/>
      </c>
      <c r="M1011" s="95" t="str">
        <f>IF(A1011&lt;&gt;"",IF(MID(C1011,1,1)="c",SigmaEpsConcrete(I1011,$AN$30:$AN$33,$AR$30:$AR$33,$AS$26,$AS$27,$AS$28,$AQ$20,$AU$19),""),"")</f>
        <v/>
      </c>
      <c r="N1011" s="95" t="str">
        <f>IF(A1011&lt;&gt;"",IF(MID(C1011,1,1)="r",SigmaEpsReinf(J1011,$AS$42:$AS$43,$AS$41,$AS$39,$AS$40,$AQ$38),""),"")</f>
        <v/>
      </c>
      <c r="Q1011" s="92" t="str">
        <f t="shared" si="166"/>
        <v/>
      </c>
      <c r="R1011" s="92" t="str">
        <f t="shared" si="167"/>
        <v/>
      </c>
      <c r="U1011" s="5"/>
      <c r="V1011" s="5"/>
      <c r="W1011" s="94" t="str">
        <f t="shared" si="165"/>
        <v/>
      </c>
      <c r="X1011" s="94" t="str">
        <f t="shared" si="168"/>
        <v/>
      </c>
      <c r="Y1011" s="5"/>
      <c r="BK1011" s="8"/>
      <c r="BL1011" s="5"/>
      <c r="BM1011" s="5"/>
      <c r="BN1011" s="5"/>
      <c r="BO1011" s="5"/>
      <c r="BP1011" s="1"/>
      <c r="BQ1011" s="1"/>
      <c r="BR1011" s="1"/>
      <c r="BS1011" s="1"/>
      <c r="BT1011" s="1"/>
      <c r="BU1011" s="4"/>
      <c r="BV1011" s="1"/>
      <c r="BW1011" s="3"/>
      <c r="BX1011" s="4"/>
      <c r="BY1011" s="5"/>
      <c r="BZ1011" s="5"/>
      <c r="CA1011" s="5"/>
      <c r="CB1011" s="5"/>
      <c r="CC1011" s="5"/>
      <c r="CD1011" s="43"/>
    </row>
    <row r="1012" spans="1:82" ht="15" customHeight="1" x14ac:dyDescent="0.25">
      <c r="A1012" s="8"/>
      <c r="B1012" s="5"/>
      <c r="C1012" s="5"/>
      <c r="D1012" s="5"/>
      <c r="E1012" s="5"/>
      <c r="F1012" s="94" t="str">
        <f t="shared" si="159"/>
        <v/>
      </c>
      <c r="G1012" s="94" t="str">
        <f t="shared" si="160"/>
        <v/>
      </c>
      <c r="H1012" s="127" t="str">
        <f>IF(A1012&lt;&gt;"",IF(MID(C1012,1,1)="c",$AS$26,IF(MID(C1012,1,1)="r",$AS$41,IF(MID(C1012,1,1)="p",#REF!,#REF!))),"")</f>
        <v/>
      </c>
      <c r="I1012" s="92" t="str">
        <f t="shared" si="161"/>
        <v/>
      </c>
      <c r="J1012" s="92" t="str">
        <f t="shared" si="162"/>
        <v/>
      </c>
      <c r="K1012" s="92" t="str">
        <f t="shared" si="163"/>
        <v/>
      </c>
      <c r="L1012" s="92" t="str">
        <f t="shared" si="164"/>
        <v/>
      </c>
      <c r="M1012" s="95" t="str">
        <f>IF(A1012&lt;&gt;"",IF(MID(C1012,1,1)="c",SigmaEpsConcrete(I1012,$AN$30:$AN$33,$AR$30:$AR$33,$AS$26,$AS$27,$AS$28,$AQ$20,$AU$19),""),"")</f>
        <v/>
      </c>
      <c r="N1012" s="95" t="str">
        <f>IF(A1012&lt;&gt;"",IF(MID(C1012,1,1)="r",SigmaEpsReinf(J1012,$AS$42:$AS$43,$AS$41,$AS$39,$AS$40,$AQ$38),""),"")</f>
        <v/>
      </c>
      <c r="Q1012" s="92" t="str">
        <f t="shared" si="166"/>
        <v/>
      </c>
      <c r="R1012" s="92" t="str">
        <f t="shared" si="167"/>
        <v/>
      </c>
      <c r="U1012" s="5"/>
      <c r="V1012" s="5"/>
      <c r="W1012" s="94" t="str">
        <f t="shared" si="165"/>
        <v/>
      </c>
      <c r="X1012" s="94" t="str">
        <f t="shared" si="168"/>
        <v/>
      </c>
      <c r="Y1012" s="5"/>
      <c r="BK1012" s="8"/>
      <c r="BL1012" s="5"/>
      <c r="BM1012" s="5"/>
      <c r="BN1012" s="5"/>
      <c r="BO1012" s="5"/>
      <c r="BP1012" s="1"/>
      <c r="BQ1012" s="1"/>
      <c r="BR1012" s="1"/>
      <c r="BS1012" s="1"/>
      <c r="BT1012" s="1"/>
      <c r="BU1012" s="4"/>
      <c r="BV1012" s="1"/>
      <c r="BW1012" s="3"/>
      <c r="BX1012" s="4"/>
      <c r="BY1012" s="5"/>
      <c r="BZ1012" s="5"/>
      <c r="CA1012" s="5"/>
      <c r="CB1012" s="5"/>
      <c r="CC1012" s="5"/>
      <c r="CD1012" s="43"/>
    </row>
    <row r="1013" spans="1:82" ht="15" customHeight="1" x14ac:dyDescent="0.25">
      <c r="A1013" s="8"/>
      <c r="B1013" s="5"/>
      <c r="C1013" s="5"/>
      <c r="D1013" s="5"/>
      <c r="E1013" s="5"/>
      <c r="F1013" s="94" t="str">
        <f t="shared" si="159"/>
        <v/>
      </c>
      <c r="G1013" s="94" t="str">
        <f t="shared" si="160"/>
        <v/>
      </c>
      <c r="H1013" s="127" t="str">
        <f>IF(A1013&lt;&gt;"",IF(MID(C1013,1,1)="c",$AS$26,IF(MID(C1013,1,1)="r",$AS$41,IF(MID(C1013,1,1)="p",#REF!,#REF!))),"")</f>
        <v/>
      </c>
      <c r="I1013" s="92" t="str">
        <f t="shared" si="161"/>
        <v/>
      </c>
      <c r="J1013" s="92" t="str">
        <f t="shared" si="162"/>
        <v/>
      </c>
      <c r="K1013" s="92" t="str">
        <f t="shared" si="163"/>
        <v/>
      </c>
      <c r="L1013" s="92" t="str">
        <f t="shared" si="164"/>
        <v/>
      </c>
      <c r="M1013" s="95" t="str">
        <f>IF(A1013&lt;&gt;"",IF(MID(C1013,1,1)="c",SigmaEpsConcrete(I1013,$AN$30:$AN$33,$AR$30:$AR$33,$AS$26,$AS$27,$AS$28,$AQ$20,$AU$19),""),"")</f>
        <v/>
      </c>
      <c r="N1013" s="95" t="str">
        <f>IF(A1013&lt;&gt;"",IF(MID(C1013,1,1)="r",SigmaEpsReinf(J1013,$AS$42:$AS$43,$AS$41,$AS$39,$AS$40,$AQ$38),""),"")</f>
        <v/>
      </c>
      <c r="Q1013" s="92" t="str">
        <f t="shared" si="166"/>
        <v/>
      </c>
      <c r="R1013" s="92" t="str">
        <f t="shared" si="167"/>
        <v/>
      </c>
      <c r="U1013" s="5"/>
      <c r="V1013" s="5"/>
      <c r="W1013" s="94" t="str">
        <f t="shared" si="165"/>
        <v/>
      </c>
      <c r="X1013" s="94" t="str">
        <f t="shared" si="168"/>
        <v/>
      </c>
      <c r="Y1013" s="5"/>
      <c r="BK1013" s="8"/>
      <c r="BL1013" s="5"/>
      <c r="BM1013" s="5"/>
      <c r="BN1013" s="5"/>
      <c r="BO1013" s="5"/>
      <c r="BP1013" s="1"/>
      <c r="BQ1013" s="1"/>
      <c r="BR1013" s="1"/>
      <c r="BS1013" s="1"/>
      <c r="BT1013" s="1"/>
      <c r="BU1013" s="4"/>
      <c r="BV1013" s="1"/>
      <c r="BW1013" s="3"/>
      <c r="BX1013" s="4"/>
      <c r="BY1013" s="5"/>
      <c r="BZ1013" s="5"/>
      <c r="CA1013" s="5"/>
      <c r="CB1013" s="5"/>
      <c r="CC1013" s="5"/>
      <c r="CD1013" s="43"/>
    </row>
    <row r="1014" spans="1:82" ht="15" customHeight="1" x14ac:dyDescent="0.25">
      <c r="A1014" s="8"/>
      <c r="B1014" s="5"/>
      <c r="C1014" s="5"/>
      <c r="D1014" s="5"/>
      <c r="E1014" s="5"/>
      <c r="F1014" s="94" t="str">
        <f t="shared" si="159"/>
        <v/>
      </c>
      <c r="G1014" s="94" t="str">
        <f t="shared" si="160"/>
        <v/>
      </c>
      <c r="H1014" s="127" t="str">
        <f>IF(A1014&lt;&gt;"",IF(MID(C1014,1,1)="c",$AS$26,IF(MID(C1014,1,1)="r",$AS$41,IF(MID(C1014,1,1)="p",#REF!,#REF!))),"")</f>
        <v/>
      </c>
      <c r="I1014" s="92" t="str">
        <f t="shared" si="161"/>
        <v/>
      </c>
      <c r="J1014" s="92" t="str">
        <f t="shared" si="162"/>
        <v/>
      </c>
      <c r="K1014" s="92" t="str">
        <f t="shared" si="163"/>
        <v/>
      </c>
      <c r="L1014" s="92" t="str">
        <f t="shared" si="164"/>
        <v/>
      </c>
      <c r="M1014" s="95" t="str">
        <f>IF(A1014&lt;&gt;"",IF(MID(C1014,1,1)="c",SigmaEpsConcrete(I1014,$AN$30:$AN$33,$AR$30:$AR$33,$AS$26,$AS$27,$AS$28,$AQ$20,$AU$19),""),"")</f>
        <v/>
      </c>
      <c r="N1014" s="95" t="str">
        <f>IF(A1014&lt;&gt;"",IF(MID(C1014,1,1)="r",SigmaEpsReinf(J1014,$AS$42:$AS$43,$AS$41,$AS$39,$AS$40,$AQ$38),""),"")</f>
        <v/>
      </c>
      <c r="Q1014" s="92" t="str">
        <f t="shared" si="166"/>
        <v/>
      </c>
      <c r="R1014" s="92" t="str">
        <f t="shared" si="167"/>
        <v/>
      </c>
      <c r="U1014" s="5"/>
      <c r="V1014" s="5"/>
      <c r="W1014" s="94" t="str">
        <f t="shared" si="165"/>
        <v/>
      </c>
      <c r="X1014" s="94" t="str">
        <f t="shared" si="168"/>
        <v/>
      </c>
      <c r="Y1014" s="5"/>
      <c r="BK1014" s="8"/>
      <c r="BL1014" s="5"/>
      <c r="BM1014" s="5"/>
      <c r="BN1014" s="5"/>
      <c r="BO1014" s="5"/>
      <c r="BP1014" s="1"/>
      <c r="BQ1014" s="1"/>
      <c r="BR1014" s="1"/>
      <c r="BS1014" s="1"/>
      <c r="BT1014" s="1"/>
      <c r="BU1014" s="4"/>
      <c r="BV1014" s="1"/>
      <c r="BW1014" s="3"/>
      <c r="BX1014" s="4"/>
      <c r="BY1014" s="5"/>
      <c r="BZ1014" s="5"/>
      <c r="CA1014" s="5"/>
      <c r="CB1014" s="5"/>
      <c r="CC1014" s="5"/>
      <c r="CD1014" s="43"/>
    </row>
    <row r="1015" spans="1:82" ht="15" customHeight="1" x14ac:dyDescent="0.25">
      <c r="A1015" s="8"/>
      <c r="B1015" s="5"/>
      <c r="C1015" s="5"/>
      <c r="D1015" s="5"/>
      <c r="E1015" s="5"/>
      <c r="F1015" s="94" t="str">
        <f t="shared" si="159"/>
        <v/>
      </c>
      <c r="G1015" s="94" t="str">
        <f t="shared" si="160"/>
        <v/>
      </c>
      <c r="H1015" s="127" t="str">
        <f>IF(A1015&lt;&gt;"",IF(MID(C1015,1,1)="c",$AS$26,IF(MID(C1015,1,1)="r",$AS$41,IF(MID(C1015,1,1)="p",#REF!,#REF!))),"")</f>
        <v/>
      </c>
      <c r="I1015" s="92" t="str">
        <f t="shared" si="161"/>
        <v/>
      </c>
      <c r="J1015" s="92" t="str">
        <f t="shared" si="162"/>
        <v/>
      </c>
      <c r="K1015" s="92" t="str">
        <f t="shared" si="163"/>
        <v/>
      </c>
      <c r="L1015" s="92" t="str">
        <f t="shared" si="164"/>
        <v/>
      </c>
      <c r="M1015" s="95" t="str">
        <f>IF(A1015&lt;&gt;"",IF(MID(C1015,1,1)="c",SigmaEpsConcrete(I1015,$AN$30:$AN$33,$AR$30:$AR$33,$AS$26,$AS$27,$AS$28,$AQ$20,$AU$19),""),"")</f>
        <v/>
      </c>
      <c r="N1015" s="95" t="str">
        <f>IF(A1015&lt;&gt;"",IF(MID(C1015,1,1)="r",SigmaEpsReinf(J1015,$AS$42:$AS$43,$AS$41,$AS$39,$AS$40,$AQ$38),""),"")</f>
        <v/>
      </c>
      <c r="Q1015" s="92" t="str">
        <f t="shared" si="166"/>
        <v/>
      </c>
      <c r="R1015" s="92" t="str">
        <f t="shared" si="167"/>
        <v/>
      </c>
      <c r="U1015" s="5"/>
      <c r="V1015" s="5"/>
      <c r="W1015" s="94" t="str">
        <f t="shared" si="165"/>
        <v/>
      </c>
      <c r="X1015" s="94" t="str">
        <f t="shared" si="168"/>
        <v/>
      </c>
      <c r="Y1015" s="5"/>
      <c r="BK1015" s="8"/>
      <c r="BL1015" s="5"/>
      <c r="BM1015" s="5"/>
      <c r="BN1015" s="5"/>
      <c r="BO1015" s="5"/>
      <c r="BP1015" s="1"/>
      <c r="BQ1015" s="1"/>
      <c r="BR1015" s="1"/>
      <c r="BS1015" s="1"/>
      <c r="BT1015" s="1"/>
      <c r="BU1015" s="4"/>
      <c r="BV1015" s="1"/>
      <c r="BW1015" s="3"/>
      <c r="BX1015" s="4"/>
      <c r="BY1015" s="5"/>
      <c r="BZ1015" s="5"/>
      <c r="CA1015" s="5"/>
      <c r="CB1015" s="5"/>
      <c r="CC1015" s="5"/>
      <c r="CD1015" s="43"/>
    </row>
    <row r="1016" spans="1:82" ht="15" customHeight="1" x14ac:dyDescent="0.25">
      <c r="A1016" s="8"/>
      <c r="B1016" s="5"/>
      <c r="C1016" s="5"/>
      <c r="D1016" s="5"/>
      <c r="E1016" s="5"/>
      <c r="F1016" s="94" t="str">
        <f t="shared" si="159"/>
        <v/>
      </c>
      <c r="G1016" s="94" t="str">
        <f t="shared" si="160"/>
        <v/>
      </c>
      <c r="H1016" s="127" t="str">
        <f>IF(A1016&lt;&gt;"",IF(MID(C1016,1,1)="c",$AS$26,IF(MID(C1016,1,1)="r",$AS$41,IF(MID(C1016,1,1)="p",#REF!,#REF!))),"")</f>
        <v/>
      </c>
      <c r="I1016" s="92" t="str">
        <f t="shared" si="161"/>
        <v/>
      </c>
      <c r="J1016" s="92" t="str">
        <f t="shared" si="162"/>
        <v/>
      </c>
      <c r="K1016" s="92" t="str">
        <f t="shared" si="163"/>
        <v/>
      </c>
      <c r="L1016" s="92" t="str">
        <f t="shared" si="164"/>
        <v/>
      </c>
      <c r="M1016" s="95" t="str">
        <f>IF(A1016&lt;&gt;"",IF(MID(C1016,1,1)="c",SigmaEpsConcrete(I1016,$AN$30:$AN$33,$AR$30:$AR$33,$AS$26,$AS$27,$AS$28,$AQ$20,$AU$19),""),"")</f>
        <v/>
      </c>
      <c r="N1016" s="95" t="str">
        <f>IF(A1016&lt;&gt;"",IF(MID(C1016,1,1)="r",SigmaEpsReinf(J1016,$AS$42:$AS$43,$AS$41,$AS$39,$AS$40,$AQ$38),""),"")</f>
        <v/>
      </c>
      <c r="Q1016" s="92" t="str">
        <f t="shared" si="166"/>
        <v/>
      </c>
      <c r="R1016" s="92" t="str">
        <f t="shared" si="167"/>
        <v/>
      </c>
      <c r="U1016" s="5"/>
      <c r="V1016" s="5"/>
      <c r="W1016" s="94" t="str">
        <f t="shared" si="165"/>
        <v/>
      </c>
      <c r="X1016" s="94" t="str">
        <f t="shared" si="168"/>
        <v/>
      </c>
      <c r="Y1016" s="5"/>
      <c r="BK1016" s="8"/>
      <c r="BL1016" s="5"/>
      <c r="BM1016" s="5"/>
      <c r="BN1016" s="5"/>
      <c r="BO1016" s="5"/>
      <c r="BP1016" s="1"/>
      <c r="BQ1016" s="1"/>
      <c r="BR1016" s="1"/>
      <c r="BS1016" s="1"/>
      <c r="BT1016" s="1"/>
      <c r="BU1016" s="4"/>
      <c r="BV1016" s="1"/>
      <c r="BW1016" s="3"/>
      <c r="BX1016" s="4"/>
      <c r="BY1016" s="5"/>
      <c r="BZ1016" s="5"/>
      <c r="CA1016" s="5"/>
      <c r="CB1016" s="5"/>
      <c r="CC1016" s="5"/>
      <c r="CD1016" s="43"/>
    </row>
    <row r="1017" spans="1:82" ht="15" customHeight="1" x14ac:dyDescent="0.25">
      <c r="A1017" s="8"/>
      <c r="B1017" s="5"/>
      <c r="C1017" s="5"/>
      <c r="D1017" s="5"/>
      <c r="E1017" s="5"/>
      <c r="F1017" s="94" t="str">
        <f t="shared" si="159"/>
        <v/>
      </c>
      <c r="G1017" s="94" t="str">
        <f t="shared" si="160"/>
        <v/>
      </c>
      <c r="H1017" s="127" t="str">
        <f>IF(A1017&lt;&gt;"",IF(MID(C1017,1,1)="c",$AS$26,IF(MID(C1017,1,1)="r",$AS$41,IF(MID(C1017,1,1)="p",#REF!,#REF!))),"")</f>
        <v/>
      </c>
      <c r="I1017" s="92" t="str">
        <f t="shared" si="161"/>
        <v/>
      </c>
      <c r="J1017" s="92" t="str">
        <f t="shared" si="162"/>
        <v/>
      </c>
      <c r="K1017" s="92" t="str">
        <f t="shared" si="163"/>
        <v/>
      </c>
      <c r="L1017" s="92" t="str">
        <f t="shared" si="164"/>
        <v/>
      </c>
      <c r="M1017" s="95" t="str">
        <f>IF(A1017&lt;&gt;"",IF(MID(C1017,1,1)="c",SigmaEpsConcrete(I1017,$AN$30:$AN$33,$AR$30:$AR$33,$AS$26,$AS$27,$AS$28,$AQ$20,$AU$19),""),"")</f>
        <v/>
      </c>
      <c r="N1017" s="95" t="str">
        <f>IF(A1017&lt;&gt;"",IF(MID(C1017,1,1)="r",SigmaEpsReinf(J1017,$AS$42:$AS$43,$AS$41,$AS$39,$AS$40,$AQ$38),""),"")</f>
        <v/>
      </c>
      <c r="Q1017" s="92" t="str">
        <f t="shared" si="166"/>
        <v/>
      </c>
      <c r="R1017" s="92" t="str">
        <f t="shared" si="167"/>
        <v/>
      </c>
      <c r="U1017" s="5"/>
      <c r="V1017" s="5"/>
      <c r="W1017" s="94" t="str">
        <f t="shared" si="165"/>
        <v/>
      </c>
      <c r="X1017" s="94" t="str">
        <f t="shared" si="168"/>
        <v/>
      </c>
      <c r="Y1017" s="5"/>
      <c r="BK1017" s="8"/>
      <c r="BL1017" s="5"/>
      <c r="BM1017" s="5"/>
      <c r="BN1017" s="5"/>
      <c r="BO1017" s="5"/>
      <c r="BP1017" s="1"/>
      <c r="BQ1017" s="1"/>
      <c r="BR1017" s="1"/>
      <c r="BS1017" s="1"/>
      <c r="BT1017" s="1"/>
      <c r="BU1017" s="4"/>
      <c r="BV1017" s="1"/>
      <c r="BW1017" s="3"/>
      <c r="BX1017" s="4"/>
      <c r="BY1017" s="5"/>
      <c r="BZ1017" s="5"/>
      <c r="CA1017" s="5"/>
      <c r="CB1017" s="5"/>
      <c r="CC1017" s="5"/>
      <c r="CD1017" s="43"/>
    </row>
    <row r="1018" spans="1:82" ht="15" customHeight="1" x14ac:dyDescent="0.25">
      <c r="A1018" s="8"/>
      <c r="B1018" s="5"/>
      <c r="C1018" s="5"/>
      <c r="D1018" s="5"/>
      <c r="E1018" s="5"/>
      <c r="F1018" s="94" t="str">
        <f t="shared" si="159"/>
        <v/>
      </c>
      <c r="G1018" s="94" t="str">
        <f t="shared" si="160"/>
        <v/>
      </c>
      <c r="H1018" s="127" t="str">
        <f>IF(A1018&lt;&gt;"",IF(MID(C1018,1,1)="c",$AS$26,IF(MID(C1018,1,1)="r",$AS$41,IF(MID(C1018,1,1)="p",#REF!,#REF!))),"")</f>
        <v/>
      </c>
      <c r="I1018" s="92" t="str">
        <f t="shared" si="161"/>
        <v/>
      </c>
      <c r="J1018" s="92" t="str">
        <f t="shared" si="162"/>
        <v/>
      </c>
      <c r="K1018" s="92" t="str">
        <f t="shared" si="163"/>
        <v/>
      </c>
      <c r="L1018" s="92" t="str">
        <f t="shared" si="164"/>
        <v/>
      </c>
      <c r="M1018" s="95" t="str">
        <f>IF(A1018&lt;&gt;"",IF(MID(C1018,1,1)="c",SigmaEpsConcrete(I1018,$AN$30:$AN$33,$AR$30:$AR$33,$AS$26,$AS$27,$AS$28,$AQ$20,$AU$19),""),"")</f>
        <v/>
      </c>
      <c r="N1018" s="95" t="str">
        <f>IF(A1018&lt;&gt;"",IF(MID(C1018,1,1)="r",SigmaEpsReinf(J1018,$AS$42:$AS$43,$AS$41,$AS$39,$AS$40,$AQ$38),""),"")</f>
        <v/>
      </c>
      <c r="Q1018" s="92" t="str">
        <f t="shared" si="166"/>
        <v/>
      </c>
      <c r="R1018" s="92" t="str">
        <f t="shared" si="167"/>
        <v/>
      </c>
      <c r="U1018" s="5"/>
      <c r="V1018" s="5"/>
      <c r="W1018" s="94" t="str">
        <f t="shared" si="165"/>
        <v/>
      </c>
      <c r="X1018" s="94" t="str">
        <f t="shared" si="168"/>
        <v/>
      </c>
      <c r="Y1018" s="5"/>
      <c r="BK1018" s="8"/>
      <c r="BL1018" s="5"/>
      <c r="BM1018" s="5"/>
      <c r="BN1018" s="5"/>
      <c r="BO1018" s="5"/>
      <c r="BP1018" s="1"/>
      <c r="BQ1018" s="1"/>
      <c r="BR1018" s="1"/>
      <c r="BS1018" s="1"/>
      <c r="BT1018" s="1"/>
      <c r="BU1018" s="4"/>
      <c r="BV1018" s="1"/>
      <c r="BW1018" s="3"/>
      <c r="BX1018" s="4"/>
      <c r="BY1018" s="5"/>
      <c r="BZ1018" s="5"/>
      <c r="CA1018" s="5"/>
      <c r="CB1018" s="5"/>
      <c r="CC1018" s="5"/>
      <c r="CD1018" s="43"/>
    </row>
    <row r="1019" spans="1:82" ht="15" customHeight="1" x14ac:dyDescent="0.25">
      <c r="A1019" s="8"/>
      <c r="B1019" s="5"/>
      <c r="C1019" s="5"/>
      <c r="D1019" s="5"/>
      <c r="E1019" s="5"/>
      <c r="F1019" s="94" t="str">
        <f t="shared" si="159"/>
        <v/>
      </c>
      <c r="G1019" s="94" t="str">
        <f t="shared" si="160"/>
        <v/>
      </c>
      <c r="H1019" s="127" t="str">
        <f>IF(A1019&lt;&gt;"",IF(MID(C1019,1,1)="c",$AS$26,IF(MID(C1019,1,1)="r",$AS$41,IF(MID(C1019,1,1)="p",#REF!,#REF!))),"")</f>
        <v/>
      </c>
      <c r="I1019" s="92" t="str">
        <f t="shared" si="161"/>
        <v/>
      </c>
      <c r="J1019" s="92" t="str">
        <f t="shared" si="162"/>
        <v/>
      </c>
      <c r="K1019" s="92" t="str">
        <f t="shared" si="163"/>
        <v/>
      </c>
      <c r="L1019" s="92" t="str">
        <f t="shared" si="164"/>
        <v/>
      </c>
      <c r="M1019" s="95" t="str">
        <f>IF(A1019&lt;&gt;"",IF(MID(C1019,1,1)="c",SigmaEpsConcrete(I1019,$AN$30:$AN$33,$AR$30:$AR$33,$AS$26,$AS$27,$AS$28,$AQ$20,$AU$19),""),"")</f>
        <v/>
      </c>
      <c r="N1019" s="95" t="str">
        <f>IF(A1019&lt;&gt;"",IF(MID(C1019,1,1)="r",SigmaEpsReinf(J1019,$AS$42:$AS$43,$AS$41,$AS$39,$AS$40,$AQ$38),""),"")</f>
        <v/>
      </c>
      <c r="Q1019" s="92" t="str">
        <f t="shared" si="166"/>
        <v/>
      </c>
      <c r="R1019" s="92" t="str">
        <f t="shared" si="167"/>
        <v/>
      </c>
      <c r="U1019" s="5"/>
      <c r="V1019" s="5"/>
      <c r="W1019" s="94" t="str">
        <f t="shared" si="165"/>
        <v/>
      </c>
      <c r="X1019" s="94" t="str">
        <f t="shared" si="168"/>
        <v/>
      </c>
      <c r="Y1019" s="5"/>
      <c r="BK1019" s="8"/>
      <c r="BL1019" s="5"/>
      <c r="BM1019" s="5"/>
      <c r="BN1019" s="5"/>
      <c r="BO1019" s="5"/>
      <c r="BP1019" s="1"/>
      <c r="BQ1019" s="1"/>
      <c r="BR1019" s="1"/>
      <c r="BS1019" s="1"/>
      <c r="BT1019" s="1"/>
      <c r="BU1019" s="4"/>
      <c r="BV1019" s="1"/>
      <c r="BW1019" s="3"/>
      <c r="BX1019" s="4"/>
      <c r="BY1019" s="5"/>
      <c r="BZ1019" s="5"/>
      <c r="CA1019" s="5"/>
      <c r="CB1019" s="5"/>
      <c r="CC1019" s="5"/>
      <c r="CD1019" s="43"/>
    </row>
    <row r="1020" spans="1:82" ht="15" customHeight="1" x14ac:dyDescent="0.25">
      <c r="A1020" s="8"/>
      <c r="B1020" s="5"/>
      <c r="C1020" s="5"/>
      <c r="D1020" s="5"/>
      <c r="E1020" s="5"/>
      <c r="F1020" s="94" t="str">
        <f t="shared" si="159"/>
        <v/>
      </c>
      <c r="G1020" s="94" t="str">
        <f t="shared" si="160"/>
        <v/>
      </c>
      <c r="H1020" s="127" t="str">
        <f>IF(A1020&lt;&gt;"",IF(MID(C1020,1,1)="c",$AS$26,IF(MID(C1020,1,1)="r",$AS$41,IF(MID(C1020,1,1)="p",#REF!,#REF!))),"")</f>
        <v/>
      </c>
      <c r="I1020" s="92" t="str">
        <f t="shared" si="161"/>
        <v/>
      </c>
      <c r="J1020" s="92" t="str">
        <f t="shared" si="162"/>
        <v/>
      </c>
      <c r="K1020" s="92" t="str">
        <f t="shared" si="163"/>
        <v/>
      </c>
      <c r="L1020" s="92" t="str">
        <f t="shared" si="164"/>
        <v/>
      </c>
      <c r="M1020" s="95" t="str">
        <f>IF(A1020&lt;&gt;"",IF(MID(C1020,1,1)="c",SigmaEpsConcrete(I1020,$AN$30:$AN$33,$AR$30:$AR$33,$AS$26,$AS$27,$AS$28,$AQ$20,$AU$19),""),"")</f>
        <v/>
      </c>
      <c r="N1020" s="95" t="str">
        <f>IF(A1020&lt;&gt;"",IF(MID(C1020,1,1)="r",SigmaEpsReinf(J1020,$AS$42:$AS$43,$AS$41,$AS$39,$AS$40,$AQ$38),""),"")</f>
        <v/>
      </c>
      <c r="Q1020" s="92" t="str">
        <f t="shared" si="166"/>
        <v/>
      </c>
      <c r="R1020" s="92" t="str">
        <f t="shared" si="167"/>
        <v/>
      </c>
      <c r="U1020" s="5"/>
      <c r="V1020" s="5"/>
      <c r="W1020" s="94" t="str">
        <f t="shared" si="165"/>
        <v/>
      </c>
      <c r="X1020" s="94" t="str">
        <f t="shared" si="168"/>
        <v/>
      </c>
      <c r="Y1020" s="5"/>
      <c r="BK1020" s="8"/>
      <c r="BL1020" s="5"/>
      <c r="BM1020" s="5"/>
      <c r="BN1020" s="5"/>
      <c r="BO1020" s="5"/>
      <c r="BP1020" s="1"/>
      <c r="BQ1020" s="1"/>
      <c r="BR1020" s="1"/>
      <c r="BS1020" s="1"/>
      <c r="BT1020" s="1"/>
      <c r="BU1020" s="4"/>
      <c r="BV1020" s="1"/>
      <c r="BW1020" s="3"/>
      <c r="BX1020" s="4"/>
      <c r="BY1020" s="5"/>
      <c r="BZ1020" s="5"/>
      <c r="CA1020" s="5"/>
      <c r="CB1020" s="5"/>
      <c r="CC1020" s="5"/>
      <c r="CD1020" s="43"/>
    </row>
    <row r="1021" spans="1:82" ht="15" customHeight="1" x14ac:dyDescent="0.25">
      <c r="A1021" s="8"/>
      <c r="B1021" s="5"/>
      <c r="C1021" s="5"/>
      <c r="D1021" s="5"/>
      <c r="E1021" s="5"/>
      <c r="F1021" s="94" t="str">
        <f t="shared" si="159"/>
        <v/>
      </c>
      <c r="G1021" s="94" t="str">
        <f t="shared" si="160"/>
        <v/>
      </c>
      <c r="H1021" s="127" t="str">
        <f>IF(A1021&lt;&gt;"",IF(MID(C1021,1,1)="c",$AS$26,IF(MID(C1021,1,1)="r",$AS$41,IF(MID(C1021,1,1)="p",#REF!,#REF!))),"")</f>
        <v/>
      </c>
      <c r="I1021" s="92" t="str">
        <f t="shared" si="161"/>
        <v/>
      </c>
      <c r="J1021" s="92" t="str">
        <f t="shared" si="162"/>
        <v/>
      </c>
      <c r="K1021" s="92" t="str">
        <f t="shared" si="163"/>
        <v/>
      </c>
      <c r="L1021" s="92" t="str">
        <f t="shared" si="164"/>
        <v/>
      </c>
      <c r="M1021" s="95" t="str">
        <f>IF(A1021&lt;&gt;"",IF(MID(C1021,1,1)="c",SigmaEpsConcrete(I1021,$AN$30:$AN$33,$AR$30:$AR$33,$AS$26,$AS$27,$AS$28,$AQ$20,$AU$19),""),"")</f>
        <v/>
      </c>
      <c r="N1021" s="95" t="str">
        <f>IF(A1021&lt;&gt;"",IF(MID(C1021,1,1)="r",SigmaEpsReinf(J1021,$AS$42:$AS$43,$AS$41,$AS$39,$AS$40,$AQ$38),""),"")</f>
        <v/>
      </c>
      <c r="Q1021" s="92" t="str">
        <f t="shared" si="166"/>
        <v/>
      </c>
      <c r="R1021" s="92" t="str">
        <f t="shared" si="167"/>
        <v/>
      </c>
      <c r="U1021" s="5"/>
      <c r="V1021" s="5"/>
      <c r="W1021" s="94" t="str">
        <f t="shared" si="165"/>
        <v/>
      </c>
      <c r="X1021" s="94" t="str">
        <f t="shared" si="168"/>
        <v/>
      </c>
      <c r="Y1021" s="5"/>
      <c r="BK1021" s="8"/>
      <c r="BL1021" s="5"/>
      <c r="BM1021" s="5"/>
      <c r="BN1021" s="5"/>
      <c r="BO1021" s="5"/>
      <c r="BP1021" s="1"/>
      <c r="BQ1021" s="1"/>
      <c r="BR1021" s="1"/>
      <c r="BS1021" s="1"/>
      <c r="BT1021" s="1"/>
      <c r="BU1021" s="4"/>
      <c r="BV1021" s="1"/>
      <c r="BW1021" s="3"/>
      <c r="BX1021" s="4"/>
      <c r="BY1021" s="5"/>
      <c r="BZ1021" s="5"/>
      <c r="CA1021" s="5"/>
      <c r="CB1021" s="5"/>
      <c r="CC1021" s="5"/>
      <c r="CD1021" s="43"/>
    </row>
    <row r="1022" spans="1:82" ht="15" customHeight="1" x14ac:dyDescent="0.25">
      <c r="A1022" s="8"/>
      <c r="B1022" s="5"/>
      <c r="C1022" s="5"/>
      <c r="D1022" s="5"/>
      <c r="E1022" s="5"/>
      <c r="F1022" s="94" t="str">
        <f t="shared" si="159"/>
        <v/>
      </c>
      <c r="G1022" s="94" t="str">
        <f t="shared" si="160"/>
        <v/>
      </c>
      <c r="H1022" s="127" t="str">
        <f>IF(A1022&lt;&gt;"",IF(MID(C1022,1,1)="c",$AS$26,IF(MID(C1022,1,1)="r",$AS$41,IF(MID(C1022,1,1)="p",#REF!,#REF!))),"")</f>
        <v/>
      </c>
      <c r="I1022" s="92" t="str">
        <f t="shared" si="161"/>
        <v/>
      </c>
      <c r="J1022" s="92" t="str">
        <f t="shared" si="162"/>
        <v/>
      </c>
      <c r="K1022" s="92" t="str">
        <f t="shared" si="163"/>
        <v/>
      </c>
      <c r="L1022" s="92" t="str">
        <f t="shared" si="164"/>
        <v/>
      </c>
      <c r="M1022" s="95" t="str">
        <f>IF(A1022&lt;&gt;"",IF(MID(C1022,1,1)="c",SigmaEpsConcrete(I1022,$AN$30:$AN$33,$AR$30:$AR$33,$AS$26,$AS$27,$AS$28,$AQ$20,$AU$19),""),"")</f>
        <v/>
      </c>
      <c r="N1022" s="95" t="str">
        <f>IF(A1022&lt;&gt;"",IF(MID(C1022,1,1)="r",SigmaEpsReinf(J1022,$AS$42:$AS$43,$AS$41,$AS$39,$AS$40,$AQ$38),""),"")</f>
        <v/>
      </c>
      <c r="Q1022" s="92" t="str">
        <f t="shared" si="166"/>
        <v/>
      </c>
      <c r="R1022" s="92" t="str">
        <f t="shared" si="167"/>
        <v/>
      </c>
      <c r="U1022" s="5"/>
      <c r="V1022" s="5"/>
      <c r="W1022" s="94" t="str">
        <f t="shared" si="165"/>
        <v/>
      </c>
      <c r="X1022" s="94" t="str">
        <f t="shared" si="168"/>
        <v/>
      </c>
      <c r="Y1022" s="5"/>
      <c r="BK1022" s="8"/>
      <c r="BL1022" s="5"/>
      <c r="BM1022" s="5"/>
      <c r="BN1022" s="5"/>
      <c r="BO1022" s="5"/>
      <c r="BP1022" s="1"/>
      <c r="BQ1022" s="1"/>
      <c r="BR1022" s="1"/>
      <c r="BS1022" s="1"/>
      <c r="BT1022" s="1"/>
      <c r="BU1022" s="4"/>
      <c r="BV1022" s="1"/>
      <c r="BW1022" s="3"/>
      <c r="BX1022" s="4"/>
      <c r="BY1022" s="5"/>
      <c r="BZ1022" s="5"/>
      <c r="CA1022" s="5"/>
      <c r="CB1022" s="5"/>
      <c r="CC1022" s="5"/>
      <c r="CD1022" s="43"/>
    </row>
    <row r="1023" spans="1:82" ht="15" customHeight="1" x14ac:dyDescent="0.25">
      <c r="A1023" s="8"/>
      <c r="B1023" s="5"/>
      <c r="C1023" s="5"/>
      <c r="D1023" s="5"/>
      <c r="E1023" s="5"/>
      <c r="F1023" s="94" t="str">
        <f t="shared" si="159"/>
        <v/>
      </c>
      <c r="G1023" s="94" t="str">
        <f t="shared" si="160"/>
        <v/>
      </c>
      <c r="H1023" s="127" t="str">
        <f>IF(A1023&lt;&gt;"",IF(MID(C1023,1,1)="c",$AS$26,IF(MID(C1023,1,1)="r",$AS$41,IF(MID(C1023,1,1)="p",#REF!,#REF!))),"")</f>
        <v/>
      </c>
      <c r="I1023" s="92" t="str">
        <f t="shared" si="161"/>
        <v/>
      </c>
      <c r="J1023" s="92" t="str">
        <f t="shared" si="162"/>
        <v/>
      </c>
      <c r="K1023" s="92" t="str">
        <f t="shared" si="163"/>
        <v/>
      </c>
      <c r="L1023" s="92" t="str">
        <f t="shared" si="164"/>
        <v/>
      </c>
      <c r="M1023" s="95" t="str">
        <f>IF(A1023&lt;&gt;"",IF(MID(C1023,1,1)="c",SigmaEpsConcrete(I1023,$AN$30:$AN$33,$AR$30:$AR$33,$AS$26,$AS$27,$AS$28,$AQ$20,$AU$19),""),"")</f>
        <v/>
      </c>
      <c r="N1023" s="95" t="str">
        <f>IF(A1023&lt;&gt;"",IF(MID(C1023,1,1)="r",SigmaEpsReinf(J1023,$AS$42:$AS$43,$AS$41,$AS$39,$AS$40,$AQ$38),""),"")</f>
        <v/>
      </c>
      <c r="Q1023" s="92" t="str">
        <f t="shared" si="166"/>
        <v/>
      </c>
      <c r="R1023" s="92" t="str">
        <f t="shared" si="167"/>
        <v/>
      </c>
      <c r="U1023" s="5"/>
      <c r="V1023" s="5"/>
      <c r="W1023" s="94" t="str">
        <f t="shared" si="165"/>
        <v/>
      </c>
      <c r="X1023" s="94" t="str">
        <f t="shared" si="168"/>
        <v/>
      </c>
      <c r="Y1023" s="5"/>
      <c r="BK1023" s="8"/>
      <c r="BL1023" s="5"/>
      <c r="BM1023" s="5"/>
      <c r="BN1023" s="5"/>
      <c r="BO1023" s="5"/>
      <c r="BP1023" s="1"/>
      <c r="BQ1023" s="1"/>
      <c r="BR1023" s="1"/>
      <c r="BS1023" s="1"/>
      <c r="BT1023" s="1"/>
      <c r="BU1023" s="4"/>
      <c r="BV1023" s="1"/>
      <c r="BW1023" s="3"/>
      <c r="BX1023" s="4"/>
      <c r="BY1023" s="5"/>
      <c r="BZ1023" s="5"/>
      <c r="CA1023" s="5"/>
      <c r="CB1023" s="5"/>
      <c r="CC1023" s="5"/>
      <c r="CD1023" s="43"/>
    </row>
    <row r="1024" spans="1:82" ht="15" customHeight="1" x14ac:dyDescent="0.25">
      <c r="A1024" s="8"/>
      <c r="B1024" s="5"/>
      <c r="C1024" s="5"/>
      <c r="D1024" s="5"/>
      <c r="E1024" s="5"/>
      <c r="F1024" s="94" t="str">
        <f t="shared" si="159"/>
        <v/>
      </c>
      <c r="G1024" s="94" t="str">
        <f t="shared" si="160"/>
        <v/>
      </c>
      <c r="H1024" s="127" t="str">
        <f>IF(A1024&lt;&gt;"",IF(MID(C1024,1,1)="c",$AS$26,IF(MID(C1024,1,1)="r",$AS$41,IF(MID(C1024,1,1)="p",#REF!,#REF!))),"")</f>
        <v/>
      </c>
      <c r="I1024" s="92" t="str">
        <f t="shared" si="161"/>
        <v/>
      </c>
      <c r="J1024" s="92" t="str">
        <f t="shared" si="162"/>
        <v/>
      </c>
      <c r="K1024" s="92" t="str">
        <f t="shared" si="163"/>
        <v/>
      </c>
      <c r="L1024" s="92" t="str">
        <f t="shared" si="164"/>
        <v/>
      </c>
      <c r="M1024" s="95" t="str">
        <f>IF(A1024&lt;&gt;"",IF(MID(C1024,1,1)="c",SigmaEpsConcrete(I1024,$AN$30:$AN$33,$AR$30:$AR$33,$AS$26,$AS$27,$AS$28,$AQ$20,$AU$19),""),"")</f>
        <v/>
      </c>
      <c r="N1024" s="95" t="str">
        <f>IF(A1024&lt;&gt;"",IF(MID(C1024,1,1)="r",SigmaEpsReinf(J1024,$AS$42:$AS$43,$AS$41,$AS$39,$AS$40,$AQ$38),""),"")</f>
        <v/>
      </c>
      <c r="Q1024" s="92" t="str">
        <f t="shared" si="166"/>
        <v/>
      </c>
      <c r="R1024" s="92" t="str">
        <f t="shared" si="167"/>
        <v/>
      </c>
      <c r="U1024" s="5"/>
      <c r="V1024" s="5"/>
      <c r="W1024" s="94" t="str">
        <f t="shared" si="165"/>
        <v/>
      </c>
      <c r="X1024" s="94" t="str">
        <f t="shared" si="168"/>
        <v/>
      </c>
      <c r="Y1024" s="5"/>
      <c r="BK1024" s="8"/>
      <c r="BL1024" s="5"/>
      <c r="BM1024" s="5"/>
      <c r="BN1024" s="5"/>
      <c r="BO1024" s="5"/>
      <c r="BP1024" s="1"/>
      <c r="BQ1024" s="1"/>
      <c r="BR1024" s="1"/>
      <c r="BS1024" s="1"/>
      <c r="BT1024" s="1"/>
      <c r="BU1024" s="4"/>
      <c r="BV1024" s="1"/>
      <c r="BW1024" s="3"/>
      <c r="BX1024" s="4"/>
      <c r="BY1024" s="5"/>
      <c r="BZ1024" s="5"/>
      <c r="CA1024" s="5"/>
      <c r="CB1024" s="5"/>
      <c r="CC1024" s="5"/>
      <c r="CD1024" s="43"/>
    </row>
    <row r="1025" spans="1:82" ht="15" customHeight="1" x14ac:dyDescent="0.25">
      <c r="A1025" s="8"/>
      <c r="B1025" s="5"/>
      <c r="C1025" s="5"/>
      <c r="D1025" s="5"/>
      <c r="E1025" s="5"/>
      <c r="F1025" s="94" t="str">
        <f t="shared" si="159"/>
        <v/>
      </c>
      <c r="G1025" s="94" t="str">
        <f t="shared" si="160"/>
        <v/>
      </c>
      <c r="H1025" s="127" t="str">
        <f>IF(A1025&lt;&gt;"",IF(MID(C1025,1,1)="c",$AS$26,IF(MID(C1025,1,1)="r",$AS$41,IF(MID(C1025,1,1)="p",#REF!,#REF!))),"")</f>
        <v/>
      </c>
      <c r="I1025" s="92" t="str">
        <f t="shared" si="161"/>
        <v/>
      </c>
      <c r="J1025" s="92" t="str">
        <f t="shared" si="162"/>
        <v/>
      </c>
      <c r="K1025" s="92" t="str">
        <f t="shared" si="163"/>
        <v/>
      </c>
      <c r="L1025" s="92" t="str">
        <f t="shared" si="164"/>
        <v/>
      </c>
      <c r="M1025" s="95" t="str">
        <f>IF(A1025&lt;&gt;"",IF(MID(C1025,1,1)="c",SigmaEpsConcrete(I1025,$AN$30:$AN$33,$AR$30:$AR$33,$AS$26,$AS$27,$AS$28,$AQ$20,$AU$19),""),"")</f>
        <v/>
      </c>
      <c r="N1025" s="95" t="str">
        <f>IF(A1025&lt;&gt;"",IF(MID(C1025,1,1)="r",SigmaEpsReinf(J1025,$AS$42:$AS$43,$AS$41,$AS$39,$AS$40,$AQ$38),""),"")</f>
        <v/>
      </c>
      <c r="Q1025" s="92" t="str">
        <f t="shared" si="166"/>
        <v/>
      </c>
      <c r="R1025" s="92" t="str">
        <f t="shared" si="167"/>
        <v/>
      </c>
      <c r="U1025" s="5"/>
      <c r="V1025" s="5"/>
      <c r="W1025" s="94" t="str">
        <f t="shared" si="165"/>
        <v/>
      </c>
      <c r="X1025" s="94" t="str">
        <f t="shared" si="168"/>
        <v/>
      </c>
      <c r="Y1025" s="5"/>
      <c r="BK1025" s="8"/>
      <c r="BL1025" s="5"/>
      <c r="BM1025" s="5"/>
      <c r="BN1025" s="5"/>
      <c r="BO1025" s="5"/>
      <c r="BP1025" s="1"/>
      <c r="BQ1025" s="1"/>
      <c r="BR1025" s="1"/>
      <c r="BS1025" s="1"/>
      <c r="BT1025" s="1"/>
      <c r="BU1025" s="4"/>
      <c r="BV1025" s="1"/>
      <c r="BW1025" s="3"/>
      <c r="BX1025" s="4"/>
      <c r="BY1025" s="5"/>
      <c r="BZ1025" s="5"/>
      <c r="CA1025" s="5"/>
      <c r="CB1025" s="5"/>
      <c r="CC1025" s="5"/>
      <c r="CD1025" s="43"/>
    </row>
    <row r="1026" spans="1:82" ht="15" customHeight="1" x14ac:dyDescent="0.25">
      <c r="A1026" s="8"/>
      <c r="B1026" s="5"/>
      <c r="C1026" s="5"/>
      <c r="D1026" s="5"/>
      <c r="E1026" s="5"/>
      <c r="F1026" s="94" t="str">
        <f t="shared" si="159"/>
        <v/>
      </c>
      <c r="G1026" s="94" t="str">
        <f t="shared" si="160"/>
        <v/>
      </c>
      <c r="H1026" s="127" t="str">
        <f>IF(A1026&lt;&gt;"",IF(MID(C1026,1,1)="c",$AS$26,IF(MID(C1026,1,1)="r",$AS$41,IF(MID(C1026,1,1)="p",#REF!,#REF!))),"")</f>
        <v/>
      </c>
      <c r="I1026" s="92" t="str">
        <f t="shared" si="161"/>
        <v/>
      </c>
      <c r="J1026" s="92" t="str">
        <f t="shared" si="162"/>
        <v/>
      </c>
      <c r="K1026" s="92" t="str">
        <f t="shared" si="163"/>
        <v/>
      </c>
      <c r="L1026" s="92" t="str">
        <f t="shared" si="164"/>
        <v/>
      </c>
      <c r="M1026" s="95" t="str">
        <f>IF(A1026&lt;&gt;"",IF(MID(C1026,1,1)="c",SigmaEpsConcrete(I1026,$AN$30:$AN$33,$AR$30:$AR$33,$AS$26,$AS$27,$AS$28,$AQ$20,$AU$19),""),"")</f>
        <v/>
      </c>
      <c r="N1026" s="95" t="str">
        <f>IF(A1026&lt;&gt;"",IF(MID(C1026,1,1)="r",SigmaEpsReinf(J1026,$AS$42:$AS$43,$AS$41,$AS$39,$AS$40,$AQ$38),""),"")</f>
        <v/>
      </c>
      <c r="Q1026" s="92" t="str">
        <f t="shared" si="166"/>
        <v/>
      </c>
      <c r="R1026" s="92" t="str">
        <f t="shared" si="167"/>
        <v/>
      </c>
      <c r="U1026" s="5"/>
      <c r="V1026" s="5"/>
      <c r="W1026" s="94" t="str">
        <f t="shared" si="165"/>
        <v/>
      </c>
      <c r="X1026" s="94" t="str">
        <f t="shared" si="168"/>
        <v/>
      </c>
      <c r="Y1026" s="5"/>
      <c r="BK1026" s="8"/>
      <c r="BL1026" s="5"/>
      <c r="BM1026" s="5"/>
      <c r="BN1026" s="5"/>
      <c r="BO1026" s="5"/>
      <c r="BP1026" s="1"/>
      <c r="BQ1026" s="1"/>
      <c r="BR1026" s="1"/>
      <c r="BS1026" s="1"/>
      <c r="BT1026" s="1"/>
      <c r="BU1026" s="4"/>
      <c r="BV1026" s="1"/>
      <c r="BW1026" s="3"/>
      <c r="BX1026" s="4"/>
      <c r="BY1026" s="5"/>
      <c r="BZ1026" s="5"/>
      <c r="CA1026" s="5"/>
      <c r="CB1026" s="5"/>
      <c r="CC1026" s="5"/>
      <c r="CD1026" s="43"/>
    </row>
    <row r="1027" spans="1:82" ht="15" customHeight="1" x14ac:dyDescent="0.25">
      <c r="A1027" s="8"/>
      <c r="B1027" s="5"/>
      <c r="C1027" s="5"/>
      <c r="D1027" s="5"/>
      <c r="E1027" s="5"/>
      <c r="F1027" s="94" t="str">
        <f t="shared" si="159"/>
        <v/>
      </c>
      <c r="G1027" s="94" t="str">
        <f t="shared" si="160"/>
        <v/>
      </c>
      <c r="H1027" s="127" t="str">
        <f>IF(A1027&lt;&gt;"",IF(MID(C1027,1,1)="c",$AS$26,IF(MID(C1027,1,1)="r",$AS$41,IF(MID(C1027,1,1)="p",#REF!,#REF!))),"")</f>
        <v/>
      </c>
      <c r="I1027" s="92" t="str">
        <f t="shared" si="161"/>
        <v/>
      </c>
      <c r="J1027" s="92" t="str">
        <f t="shared" si="162"/>
        <v/>
      </c>
      <c r="K1027" s="92" t="str">
        <f t="shared" si="163"/>
        <v/>
      </c>
      <c r="L1027" s="92" t="str">
        <f t="shared" si="164"/>
        <v/>
      </c>
      <c r="M1027" s="95" t="str">
        <f>IF(A1027&lt;&gt;"",IF(MID(C1027,1,1)="c",SigmaEpsConcrete(I1027,$AN$30:$AN$33,$AR$30:$AR$33,$AS$26,$AS$27,$AS$28,$AQ$20,$AU$19),""),"")</f>
        <v/>
      </c>
      <c r="N1027" s="95" t="str">
        <f>IF(A1027&lt;&gt;"",IF(MID(C1027,1,1)="r",SigmaEpsReinf(J1027,$AS$42:$AS$43,$AS$41,$AS$39,$AS$40,$AQ$38),""),"")</f>
        <v/>
      </c>
      <c r="Q1027" s="92" t="str">
        <f t="shared" si="166"/>
        <v/>
      </c>
      <c r="R1027" s="92" t="str">
        <f t="shared" si="167"/>
        <v/>
      </c>
      <c r="U1027" s="5"/>
      <c r="V1027" s="5"/>
      <c r="W1027" s="94" t="str">
        <f t="shared" si="165"/>
        <v/>
      </c>
      <c r="X1027" s="94" t="str">
        <f t="shared" si="168"/>
        <v/>
      </c>
      <c r="Y1027" s="5"/>
      <c r="BK1027" s="8"/>
      <c r="BL1027" s="5"/>
      <c r="BM1027" s="5"/>
      <c r="BN1027" s="5"/>
      <c r="BO1027" s="5"/>
      <c r="BP1027" s="1"/>
      <c r="BQ1027" s="1"/>
      <c r="BR1027" s="1"/>
      <c r="BS1027" s="1"/>
      <c r="BT1027" s="1"/>
      <c r="BU1027" s="4"/>
      <c r="BV1027" s="1"/>
      <c r="BW1027" s="3"/>
      <c r="BX1027" s="4"/>
      <c r="BY1027" s="5"/>
      <c r="BZ1027" s="5"/>
      <c r="CA1027" s="5"/>
      <c r="CB1027" s="5"/>
      <c r="CC1027" s="5"/>
      <c r="CD1027" s="43"/>
    </row>
    <row r="1028" spans="1:82" ht="15" customHeight="1" x14ac:dyDescent="0.25">
      <c r="A1028" s="8"/>
      <c r="B1028" s="5"/>
      <c r="C1028" s="5"/>
      <c r="D1028" s="5"/>
      <c r="E1028" s="5"/>
      <c r="F1028" s="94" t="str">
        <f t="shared" si="159"/>
        <v/>
      </c>
      <c r="G1028" s="94" t="str">
        <f t="shared" si="160"/>
        <v/>
      </c>
      <c r="H1028" s="127" t="str">
        <f>IF(A1028&lt;&gt;"",IF(MID(C1028,1,1)="c",$AS$26,IF(MID(C1028,1,1)="r",$AS$41,IF(MID(C1028,1,1)="p",#REF!,#REF!))),"")</f>
        <v/>
      </c>
      <c r="I1028" s="92" t="str">
        <f t="shared" si="161"/>
        <v/>
      </c>
      <c r="J1028" s="92" t="str">
        <f t="shared" si="162"/>
        <v/>
      </c>
      <c r="K1028" s="92" t="str">
        <f t="shared" si="163"/>
        <v/>
      </c>
      <c r="L1028" s="92" t="str">
        <f t="shared" si="164"/>
        <v/>
      </c>
      <c r="M1028" s="95" t="str">
        <f>IF(A1028&lt;&gt;"",IF(MID(C1028,1,1)="c",SigmaEpsConcrete(I1028,$AN$30:$AN$33,$AR$30:$AR$33,$AS$26,$AS$27,$AS$28,$AQ$20,$AU$19),""),"")</f>
        <v/>
      </c>
      <c r="N1028" s="95" t="str">
        <f>IF(A1028&lt;&gt;"",IF(MID(C1028,1,1)="r",SigmaEpsReinf(J1028,$AS$42:$AS$43,$AS$41,$AS$39,$AS$40,$AQ$38),""),"")</f>
        <v/>
      </c>
      <c r="Q1028" s="92" t="str">
        <f t="shared" si="166"/>
        <v/>
      </c>
      <c r="R1028" s="92" t="str">
        <f t="shared" si="167"/>
        <v/>
      </c>
      <c r="U1028" s="5"/>
      <c r="V1028" s="5"/>
      <c r="W1028" s="94" t="str">
        <f t="shared" si="165"/>
        <v/>
      </c>
      <c r="X1028" s="94" t="str">
        <f t="shared" si="168"/>
        <v/>
      </c>
      <c r="Y1028" s="5"/>
      <c r="BK1028" s="8"/>
      <c r="BL1028" s="5"/>
      <c r="BM1028" s="5"/>
      <c r="BN1028" s="5"/>
      <c r="BO1028" s="5"/>
      <c r="BP1028" s="1"/>
      <c r="BQ1028" s="1"/>
      <c r="BR1028" s="1"/>
      <c r="BS1028" s="1"/>
      <c r="BT1028" s="1"/>
      <c r="BU1028" s="4"/>
      <c r="BV1028" s="1"/>
      <c r="BW1028" s="3"/>
      <c r="BX1028" s="4"/>
      <c r="BY1028" s="5"/>
      <c r="BZ1028" s="5"/>
      <c r="CA1028" s="5"/>
      <c r="CB1028" s="5"/>
      <c r="CC1028" s="5"/>
      <c r="CD1028" s="43"/>
    </row>
    <row r="1029" spans="1:82" ht="15" customHeight="1" x14ac:dyDescent="0.25">
      <c r="A1029" s="8"/>
      <c r="B1029" s="5"/>
      <c r="C1029" s="5"/>
      <c r="D1029" s="5"/>
      <c r="E1029" s="5"/>
      <c r="F1029" s="94" t="str">
        <f t="shared" si="159"/>
        <v/>
      </c>
      <c r="G1029" s="94" t="str">
        <f t="shared" si="160"/>
        <v/>
      </c>
      <c r="H1029" s="127" t="str">
        <f>IF(A1029&lt;&gt;"",IF(MID(C1029,1,1)="c",$AS$26,IF(MID(C1029,1,1)="r",$AS$41,IF(MID(C1029,1,1)="p",#REF!,#REF!))),"")</f>
        <v/>
      </c>
      <c r="I1029" s="92" t="str">
        <f t="shared" si="161"/>
        <v/>
      </c>
      <c r="J1029" s="92" t="str">
        <f t="shared" si="162"/>
        <v/>
      </c>
      <c r="K1029" s="92" t="str">
        <f t="shared" si="163"/>
        <v/>
      </c>
      <c r="L1029" s="92" t="str">
        <f t="shared" si="164"/>
        <v/>
      </c>
      <c r="M1029" s="95" t="str">
        <f>IF(A1029&lt;&gt;"",IF(MID(C1029,1,1)="c",SigmaEpsConcrete(I1029,$AN$30:$AN$33,$AR$30:$AR$33,$AS$26,$AS$27,$AS$28,$AQ$20,$AU$19),""),"")</f>
        <v/>
      </c>
      <c r="N1029" s="95" t="str">
        <f>IF(A1029&lt;&gt;"",IF(MID(C1029,1,1)="r",SigmaEpsReinf(J1029,$AS$42:$AS$43,$AS$41,$AS$39,$AS$40,$AQ$38),""),"")</f>
        <v/>
      </c>
      <c r="Q1029" s="92" t="str">
        <f t="shared" si="166"/>
        <v/>
      </c>
      <c r="R1029" s="92" t="str">
        <f t="shared" si="167"/>
        <v/>
      </c>
      <c r="U1029" s="5"/>
      <c r="V1029" s="5"/>
      <c r="W1029" s="94" t="str">
        <f t="shared" si="165"/>
        <v/>
      </c>
      <c r="X1029" s="94" t="str">
        <f t="shared" si="168"/>
        <v/>
      </c>
      <c r="Y1029" s="5"/>
      <c r="BK1029" s="8"/>
      <c r="BL1029" s="5"/>
      <c r="BM1029" s="5"/>
      <c r="BN1029" s="5"/>
      <c r="BO1029" s="5"/>
      <c r="BP1029" s="1"/>
      <c r="BQ1029" s="1"/>
      <c r="BR1029" s="1"/>
      <c r="BS1029" s="1"/>
      <c r="BT1029" s="1"/>
      <c r="BU1029" s="4"/>
      <c r="BV1029" s="1"/>
      <c r="BW1029" s="3"/>
      <c r="BX1029" s="4"/>
      <c r="BY1029" s="5"/>
      <c r="BZ1029" s="5"/>
      <c r="CA1029" s="5"/>
      <c r="CB1029" s="5"/>
      <c r="CC1029" s="5"/>
      <c r="CD1029" s="43"/>
    </row>
    <row r="1030" spans="1:82" ht="15" customHeight="1" x14ac:dyDescent="0.25">
      <c r="A1030" s="8"/>
      <c r="B1030" s="5"/>
      <c r="C1030" s="5"/>
      <c r="D1030" s="5"/>
      <c r="E1030" s="5"/>
      <c r="F1030" s="94" t="str">
        <f t="shared" si="159"/>
        <v/>
      </c>
      <c r="G1030" s="94" t="str">
        <f t="shared" si="160"/>
        <v/>
      </c>
      <c r="H1030" s="127" t="str">
        <f>IF(A1030&lt;&gt;"",IF(MID(C1030,1,1)="c",$AS$26,IF(MID(C1030,1,1)="r",$AS$41,IF(MID(C1030,1,1)="p",#REF!,#REF!))),"")</f>
        <v/>
      </c>
      <c r="I1030" s="92" t="str">
        <f t="shared" si="161"/>
        <v/>
      </c>
      <c r="J1030" s="92" t="str">
        <f t="shared" si="162"/>
        <v/>
      </c>
      <c r="K1030" s="92" t="str">
        <f t="shared" si="163"/>
        <v/>
      </c>
      <c r="L1030" s="92" t="str">
        <f t="shared" si="164"/>
        <v/>
      </c>
      <c r="M1030" s="95" t="str">
        <f>IF(A1030&lt;&gt;"",IF(MID(C1030,1,1)="c",SigmaEpsConcrete(I1030,$AN$30:$AN$33,$AR$30:$AR$33,$AS$26,$AS$27,$AS$28,$AQ$20,$AU$19),""),"")</f>
        <v/>
      </c>
      <c r="N1030" s="95" t="str">
        <f>IF(A1030&lt;&gt;"",IF(MID(C1030,1,1)="r",SigmaEpsReinf(J1030,$AS$42:$AS$43,$AS$41,$AS$39,$AS$40,$AQ$38),""),"")</f>
        <v/>
      </c>
      <c r="Q1030" s="92" t="str">
        <f t="shared" si="166"/>
        <v/>
      </c>
      <c r="R1030" s="92" t="str">
        <f t="shared" si="167"/>
        <v/>
      </c>
      <c r="U1030" s="5"/>
      <c r="V1030" s="5"/>
      <c r="W1030" s="94" t="str">
        <f t="shared" si="165"/>
        <v/>
      </c>
      <c r="X1030" s="94" t="str">
        <f t="shared" si="168"/>
        <v/>
      </c>
      <c r="Y1030" s="5"/>
      <c r="BK1030" s="8"/>
      <c r="BL1030" s="5"/>
      <c r="BM1030" s="5"/>
      <c r="BN1030" s="5"/>
      <c r="BO1030" s="5"/>
      <c r="BP1030" s="1"/>
      <c r="BQ1030" s="1"/>
      <c r="BR1030" s="1"/>
      <c r="BS1030" s="1"/>
      <c r="BT1030" s="1"/>
      <c r="BU1030" s="4"/>
      <c r="BV1030" s="1"/>
      <c r="BW1030" s="3"/>
      <c r="BX1030" s="4"/>
      <c r="BY1030" s="5"/>
      <c r="BZ1030" s="5"/>
      <c r="CA1030" s="5"/>
      <c r="CB1030" s="5"/>
      <c r="CC1030" s="5"/>
      <c r="CD1030" s="43"/>
    </row>
    <row r="1031" spans="1:82" ht="15" customHeight="1" x14ac:dyDescent="0.25">
      <c r="A1031" s="8"/>
      <c r="B1031" s="5"/>
      <c r="C1031" s="5"/>
      <c r="D1031" s="5"/>
      <c r="E1031" s="5"/>
      <c r="F1031" s="94" t="str">
        <f t="shared" si="159"/>
        <v/>
      </c>
      <c r="G1031" s="94" t="str">
        <f t="shared" si="160"/>
        <v/>
      </c>
      <c r="H1031" s="127" t="str">
        <f>IF(A1031&lt;&gt;"",IF(MID(C1031,1,1)="c",$AS$26,IF(MID(C1031,1,1)="r",$AS$41,IF(MID(C1031,1,1)="p",#REF!,#REF!))),"")</f>
        <v/>
      </c>
      <c r="I1031" s="92" t="str">
        <f t="shared" si="161"/>
        <v/>
      </c>
      <c r="J1031" s="92" t="str">
        <f t="shared" si="162"/>
        <v/>
      </c>
      <c r="K1031" s="92" t="str">
        <f t="shared" si="163"/>
        <v/>
      </c>
      <c r="L1031" s="92" t="str">
        <f t="shared" si="164"/>
        <v/>
      </c>
      <c r="M1031" s="95" t="str">
        <f>IF(A1031&lt;&gt;"",IF(MID(C1031,1,1)="c",SigmaEpsConcrete(I1031,$AN$30:$AN$33,$AR$30:$AR$33,$AS$26,$AS$27,$AS$28,$AQ$20,$AU$19),""),"")</f>
        <v/>
      </c>
      <c r="N1031" s="95" t="str">
        <f>IF(A1031&lt;&gt;"",IF(MID(C1031,1,1)="r",SigmaEpsReinf(J1031,$AS$42:$AS$43,$AS$41,$AS$39,$AS$40,$AQ$38),""),"")</f>
        <v/>
      </c>
      <c r="Q1031" s="92" t="str">
        <f t="shared" si="166"/>
        <v/>
      </c>
      <c r="R1031" s="92" t="str">
        <f t="shared" si="167"/>
        <v/>
      </c>
      <c r="U1031" s="5"/>
      <c r="V1031" s="5"/>
      <c r="W1031" s="94" t="str">
        <f t="shared" si="165"/>
        <v/>
      </c>
      <c r="X1031" s="94" t="str">
        <f t="shared" si="168"/>
        <v/>
      </c>
      <c r="Y1031" s="5"/>
      <c r="BK1031" s="8"/>
      <c r="BL1031" s="5"/>
      <c r="BM1031" s="5"/>
      <c r="BN1031" s="5"/>
      <c r="BO1031" s="5"/>
      <c r="BP1031" s="1"/>
      <c r="BQ1031" s="1"/>
      <c r="BR1031" s="1"/>
      <c r="BS1031" s="1"/>
      <c r="BT1031" s="1"/>
      <c r="BU1031" s="4"/>
      <c r="BV1031" s="1"/>
      <c r="BW1031" s="3"/>
      <c r="BX1031" s="4"/>
      <c r="BY1031" s="5"/>
      <c r="BZ1031" s="5"/>
      <c r="CA1031" s="5"/>
      <c r="CB1031" s="5"/>
      <c r="CC1031" s="5"/>
      <c r="CD1031" s="43"/>
    </row>
    <row r="1032" spans="1:82" ht="15" customHeight="1" x14ac:dyDescent="0.25">
      <c r="A1032" s="8"/>
      <c r="B1032" s="5"/>
      <c r="C1032" s="5"/>
      <c r="D1032" s="5"/>
      <c r="E1032" s="5"/>
      <c r="F1032" s="94" t="str">
        <f t="shared" si="159"/>
        <v/>
      </c>
      <c r="G1032" s="94" t="str">
        <f t="shared" si="160"/>
        <v/>
      </c>
      <c r="H1032" s="127" t="str">
        <f>IF(A1032&lt;&gt;"",IF(MID(C1032,1,1)="c",$AS$26,IF(MID(C1032,1,1)="r",$AS$41,IF(MID(C1032,1,1)="p",#REF!,#REF!))),"")</f>
        <v/>
      </c>
      <c r="I1032" s="92" t="str">
        <f t="shared" si="161"/>
        <v/>
      </c>
      <c r="J1032" s="92" t="str">
        <f t="shared" si="162"/>
        <v/>
      </c>
      <c r="K1032" s="92" t="str">
        <f t="shared" si="163"/>
        <v/>
      </c>
      <c r="L1032" s="92" t="str">
        <f t="shared" si="164"/>
        <v/>
      </c>
      <c r="M1032" s="95" t="str">
        <f>IF(A1032&lt;&gt;"",IF(MID(C1032,1,1)="c",SigmaEpsConcrete(I1032,$AN$30:$AN$33,$AR$30:$AR$33,$AS$26,$AS$27,$AS$28,$AQ$20,$AU$19),""),"")</f>
        <v/>
      </c>
      <c r="N1032" s="95" t="str">
        <f>IF(A1032&lt;&gt;"",IF(MID(C1032,1,1)="r",SigmaEpsReinf(J1032,$AS$42:$AS$43,$AS$41,$AS$39,$AS$40,$AQ$38),""),"")</f>
        <v/>
      </c>
      <c r="Q1032" s="92" t="str">
        <f t="shared" si="166"/>
        <v/>
      </c>
      <c r="R1032" s="92" t="str">
        <f t="shared" si="167"/>
        <v/>
      </c>
      <c r="U1032" s="5"/>
      <c r="V1032" s="5"/>
      <c r="W1032" s="94" t="str">
        <f t="shared" si="165"/>
        <v/>
      </c>
      <c r="X1032" s="94" t="str">
        <f t="shared" si="168"/>
        <v/>
      </c>
      <c r="Y1032" s="5"/>
      <c r="BK1032" s="8"/>
      <c r="BL1032" s="5"/>
      <c r="BM1032" s="5"/>
      <c r="BN1032" s="5"/>
      <c r="BO1032" s="5"/>
      <c r="BP1032" s="1"/>
      <c r="BQ1032" s="1"/>
      <c r="BR1032" s="1"/>
      <c r="BS1032" s="1"/>
      <c r="BT1032" s="1"/>
      <c r="BU1032" s="4"/>
      <c r="BV1032" s="1"/>
      <c r="BW1032" s="3"/>
      <c r="BX1032" s="4"/>
      <c r="BY1032" s="5"/>
      <c r="BZ1032" s="5"/>
      <c r="CA1032" s="5"/>
      <c r="CB1032" s="5"/>
      <c r="CC1032" s="5"/>
      <c r="CD1032" s="43"/>
    </row>
    <row r="1033" spans="1:82" ht="15" customHeight="1" x14ac:dyDescent="0.25">
      <c r="A1033" s="8"/>
      <c r="B1033" s="5"/>
      <c r="C1033" s="5"/>
      <c r="D1033" s="5"/>
      <c r="E1033" s="5"/>
      <c r="F1033" s="94" t="str">
        <f t="shared" si="159"/>
        <v/>
      </c>
      <c r="G1033" s="94" t="str">
        <f t="shared" si="160"/>
        <v/>
      </c>
      <c r="H1033" s="127" t="str">
        <f>IF(A1033&lt;&gt;"",IF(MID(C1033,1,1)="c",$AS$26,IF(MID(C1033,1,1)="r",$AS$41,IF(MID(C1033,1,1)="p",#REF!,#REF!))),"")</f>
        <v/>
      </c>
      <c r="I1033" s="92" t="str">
        <f t="shared" si="161"/>
        <v/>
      </c>
      <c r="J1033" s="92" t="str">
        <f t="shared" si="162"/>
        <v/>
      </c>
      <c r="K1033" s="92" t="str">
        <f t="shared" si="163"/>
        <v/>
      </c>
      <c r="L1033" s="92" t="str">
        <f t="shared" si="164"/>
        <v/>
      </c>
      <c r="M1033" s="95" t="str">
        <f>IF(A1033&lt;&gt;"",IF(MID(C1033,1,1)="c",SigmaEpsConcrete(I1033,$AN$30:$AN$33,$AR$30:$AR$33,$AS$26,$AS$27,$AS$28,$AQ$20,$AU$19),""),"")</f>
        <v/>
      </c>
      <c r="N1033" s="95" t="str">
        <f>IF(A1033&lt;&gt;"",IF(MID(C1033,1,1)="r",SigmaEpsReinf(J1033,$AS$42:$AS$43,$AS$41,$AS$39,$AS$40,$AQ$38),""),"")</f>
        <v/>
      </c>
      <c r="Q1033" s="92" t="str">
        <f t="shared" si="166"/>
        <v/>
      </c>
      <c r="R1033" s="92" t="str">
        <f t="shared" si="167"/>
        <v/>
      </c>
      <c r="U1033" s="5"/>
      <c r="V1033" s="5"/>
      <c r="W1033" s="94" t="str">
        <f t="shared" si="165"/>
        <v/>
      </c>
      <c r="X1033" s="94" t="str">
        <f t="shared" si="168"/>
        <v/>
      </c>
      <c r="Y1033" s="5"/>
      <c r="BK1033" s="8"/>
      <c r="BL1033" s="5"/>
      <c r="BM1033" s="5"/>
      <c r="BN1033" s="5"/>
      <c r="BO1033" s="5"/>
      <c r="BP1033" s="1"/>
      <c r="BQ1033" s="1"/>
      <c r="BR1033" s="1"/>
      <c r="BS1033" s="1"/>
      <c r="BT1033" s="1"/>
      <c r="BU1033" s="4"/>
      <c r="BV1033" s="1"/>
      <c r="BW1033" s="3"/>
      <c r="BX1033" s="4"/>
      <c r="BY1033" s="5"/>
      <c r="BZ1033" s="5"/>
      <c r="CA1033" s="5"/>
      <c r="CB1033" s="5"/>
      <c r="CC1033" s="5"/>
      <c r="CD1033" s="43"/>
    </row>
    <row r="1034" spans="1:82" ht="15" customHeight="1" x14ac:dyDescent="0.25">
      <c r="A1034" s="8"/>
      <c r="B1034" s="5"/>
      <c r="C1034" s="5"/>
      <c r="D1034" s="5"/>
      <c r="E1034" s="5"/>
      <c r="F1034" s="94" t="str">
        <f t="shared" ref="F1034:F1097" si="169">IF(A1034&lt;&gt;"",(D1034-$AU$86)/10,"")</f>
        <v/>
      </c>
      <c r="G1034" s="94" t="str">
        <f t="shared" ref="G1034:G1097" si="170">IF(A1034&lt;&gt;"",(E1034-$AU$87)/10,"")</f>
        <v/>
      </c>
      <c r="H1034" s="127" t="str">
        <f>IF(A1034&lt;&gt;"",IF(MID(C1034,1,1)="c",$AS$26,IF(MID(C1034,1,1)="r",$AS$41,IF(MID(C1034,1,1)="p",#REF!,#REF!))),"")</f>
        <v/>
      </c>
      <c r="I1034" s="92" t="str">
        <f t="shared" ref="I1034:I1097" si="171">IF($A1034&lt;&gt;"",IF(MID($C1034,1,1)="c",$Y$3+$Y$4*$F1034+$Y$5*$G1034+$BR$43,""),"")</f>
        <v/>
      </c>
      <c r="J1034" s="92" t="str">
        <f t="shared" ref="J1034:J1097" si="172">IF($A1034&lt;&gt;"",IF(MID($C1034,1,1)="r",$Y$3+$Y$4*$F1034+$Y$5*$G1034+$BR$43,""),"")</f>
        <v/>
      </c>
      <c r="K1034" s="92" t="str">
        <f t="shared" ref="K1034:K1097" si="173">IF($A1034&lt;&gt;"",IF(MID($C1034,1,1)="u",$Y$3+$Y$4*$F1034+$Y$5*$G1034+$BR$43,""),"")</f>
        <v/>
      </c>
      <c r="L1034" s="92" t="str">
        <f t="shared" ref="L1034:L1097" si="174">IF($A1034&lt;&gt;"",IF(MID($C1034,1,1)="p",$Y$3+$Y$4*$F1034+$Y$5*$G1034+$BR$43,""),"")</f>
        <v/>
      </c>
      <c r="M1034" s="95" t="str">
        <f>IF(A1034&lt;&gt;"",IF(MID(C1034,1,1)="c",SigmaEpsConcrete(I1034,$AN$30:$AN$33,$AR$30:$AR$33,$AS$26,$AS$27,$AS$28,$AQ$20,$AU$19),""),"")</f>
        <v/>
      </c>
      <c r="N1034" s="95" t="str">
        <f>IF(A1034&lt;&gt;"",IF(MID(C1034,1,1)="r",SigmaEpsReinf(J1034,$AS$42:$AS$43,$AS$41,$AS$39,$AS$40,$AQ$38),""),"")</f>
        <v/>
      </c>
      <c r="Q1034" s="92" t="str">
        <f t="shared" si="166"/>
        <v/>
      </c>
      <c r="R1034" s="92" t="str">
        <f t="shared" si="167"/>
        <v/>
      </c>
      <c r="U1034" s="5"/>
      <c r="V1034" s="5"/>
      <c r="W1034" s="94" t="str">
        <f t="shared" ref="W1034:W1097" si="175">IF(A1034&lt;&gt;"",F1034-$AU$105,"")</f>
        <v/>
      </c>
      <c r="X1034" s="94" t="str">
        <f t="shared" si="168"/>
        <v/>
      </c>
      <c r="Y1034" s="5"/>
      <c r="BK1034" s="8"/>
      <c r="BL1034" s="5"/>
      <c r="BM1034" s="5"/>
      <c r="BN1034" s="5"/>
      <c r="BO1034" s="5"/>
      <c r="BP1034" s="1"/>
      <c r="BQ1034" s="1"/>
      <c r="BR1034" s="1"/>
      <c r="BS1034" s="1"/>
      <c r="BT1034" s="1"/>
      <c r="BU1034" s="4"/>
      <c r="BV1034" s="1"/>
      <c r="BW1034" s="3"/>
      <c r="BX1034" s="4"/>
      <c r="BY1034" s="5"/>
      <c r="BZ1034" s="5"/>
      <c r="CA1034" s="5"/>
      <c r="CB1034" s="5"/>
      <c r="CC1034" s="5"/>
      <c r="CD1034" s="43"/>
    </row>
    <row r="1035" spans="1:82" ht="15" customHeight="1" x14ac:dyDescent="0.25">
      <c r="A1035" s="8"/>
      <c r="B1035" s="5"/>
      <c r="C1035" s="5"/>
      <c r="D1035" s="5"/>
      <c r="E1035" s="5"/>
      <c r="F1035" s="94" t="str">
        <f t="shared" si="169"/>
        <v/>
      </c>
      <c r="G1035" s="94" t="str">
        <f t="shared" si="170"/>
        <v/>
      </c>
      <c r="H1035" s="127" t="str">
        <f>IF(A1035&lt;&gt;"",IF(MID(C1035,1,1)="c",$AS$26,IF(MID(C1035,1,1)="r",$AS$41,IF(MID(C1035,1,1)="p",#REF!,#REF!))),"")</f>
        <v/>
      </c>
      <c r="I1035" s="92" t="str">
        <f t="shared" si="171"/>
        <v/>
      </c>
      <c r="J1035" s="92" t="str">
        <f t="shared" si="172"/>
        <v/>
      </c>
      <c r="K1035" s="92" t="str">
        <f t="shared" si="173"/>
        <v/>
      </c>
      <c r="L1035" s="92" t="str">
        <f t="shared" si="174"/>
        <v/>
      </c>
      <c r="M1035" s="95" t="str">
        <f>IF(A1035&lt;&gt;"",IF(MID(C1035,1,1)="c",SigmaEpsConcrete(I1035,$AN$30:$AN$33,$AR$30:$AR$33,$AS$26,$AS$27,$AS$28,$AQ$20,$AU$19),""),"")</f>
        <v/>
      </c>
      <c r="N1035" s="95" t="str">
        <f>IF(A1035&lt;&gt;"",IF(MID(C1035,1,1)="r",SigmaEpsReinf(J1035,$AS$42:$AS$43,$AS$41,$AS$39,$AS$40,$AQ$38),""),"")</f>
        <v/>
      </c>
      <c r="Q1035" s="92" t="str">
        <f t="shared" ref="Q1035:Q1098" si="176">IF(A1035&lt;&gt;"",IF(MID(C1035,1,1)="c",IF(ISERROR(M1035/I1035),"",M1035/I1035),""),"")</f>
        <v/>
      </c>
      <c r="R1035" s="92" t="str">
        <f t="shared" ref="R1035:R1098" si="177">IF(A1035&lt;&gt;"",IF(MID(C1035,1,1)="r",IF(ISERROR(N1035/J1035),"",N1035/J1035),""),"")</f>
        <v/>
      </c>
      <c r="U1035" s="5"/>
      <c r="V1035" s="5"/>
      <c r="W1035" s="94" t="str">
        <f t="shared" si="175"/>
        <v/>
      </c>
      <c r="X1035" s="94" t="str">
        <f t="shared" ref="X1035:X1098" si="178">IF(B1035&lt;&gt;"",G1035-$AU$106,"")</f>
        <v/>
      </c>
      <c r="Y1035" s="5"/>
      <c r="BK1035" s="8"/>
      <c r="BL1035" s="5"/>
      <c r="BM1035" s="5"/>
      <c r="BN1035" s="5"/>
      <c r="BO1035" s="5"/>
      <c r="BP1035" s="1"/>
      <c r="BQ1035" s="1"/>
      <c r="BR1035" s="1"/>
      <c r="BS1035" s="1"/>
      <c r="BT1035" s="1"/>
      <c r="BU1035" s="4"/>
      <c r="BV1035" s="1"/>
      <c r="BW1035" s="3"/>
      <c r="BX1035" s="4"/>
      <c r="BY1035" s="5"/>
      <c r="BZ1035" s="5"/>
      <c r="CA1035" s="5"/>
      <c r="CB1035" s="5"/>
      <c r="CC1035" s="5"/>
      <c r="CD1035" s="43"/>
    </row>
    <row r="1036" spans="1:82" ht="15" customHeight="1" x14ac:dyDescent="0.25">
      <c r="A1036" s="8"/>
      <c r="B1036" s="5"/>
      <c r="C1036" s="5"/>
      <c r="D1036" s="5"/>
      <c r="E1036" s="5"/>
      <c r="F1036" s="94" t="str">
        <f t="shared" si="169"/>
        <v/>
      </c>
      <c r="G1036" s="94" t="str">
        <f t="shared" si="170"/>
        <v/>
      </c>
      <c r="H1036" s="127" t="str">
        <f>IF(A1036&lt;&gt;"",IF(MID(C1036,1,1)="c",$AS$26,IF(MID(C1036,1,1)="r",$AS$41,IF(MID(C1036,1,1)="p",#REF!,#REF!))),"")</f>
        <v/>
      </c>
      <c r="I1036" s="92" t="str">
        <f t="shared" si="171"/>
        <v/>
      </c>
      <c r="J1036" s="92" t="str">
        <f t="shared" si="172"/>
        <v/>
      </c>
      <c r="K1036" s="92" t="str">
        <f t="shared" si="173"/>
        <v/>
      </c>
      <c r="L1036" s="92" t="str">
        <f t="shared" si="174"/>
        <v/>
      </c>
      <c r="M1036" s="95" t="str">
        <f>IF(A1036&lt;&gt;"",IF(MID(C1036,1,1)="c",SigmaEpsConcrete(I1036,$AN$30:$AN$33,$AR$30:$AR$33,$AS$26,$AS$27,$AS$28,$AQ$20,$AU$19),""),"")</f>
        <v/>
      </c>
      <c r="N1036" s="95" t="str">
        <f>IF(A1036&lt;&gt;"",IF(MID(C1036,1,1)="r",SigmaEpsReinf(J1036,$AS$42:$AS$43,$AS$41,$AS$39,$AS$40,$AQ$38),""),"")</f>
        <v/>
      </c>
      <c r="Q1036" s="92" t="str">
        <f t="shared" si="176"/>
        <v/>
      </c>
      <c r="R1036" s="92" t="str">
        <f t="shared" si="177"/>
        <v/>
      </c>
      <c r="U1036" s="5"/>
      <c r="V1036" s="5"/>
      <c r="W1036" s="94" t="str">
        <f t="shared" si="175"/>
        <v/>
      </c>
      <c r="X1036" s="94" t="str">
        <f t="shared" si="178"/>
        <v/>
      </c>
      <c r="Y1036" s="5"/>
      <c r="BK1036" s="8"/>
      <c r="BL1036" s="5"/>
      <c r="BM1036" s="5"/>
      <c r="BN1036" s="5"/>
      <c r="BO1036" s="5"/>
      <c r="BP1036" s="1"/>
      <c r="BQ1036" s="1"/>
      <c r="BR1036" s="1"/>
      <c r="BS1036" s="1"/>
      <c r="BT1036" s="1"/>
      <c r="BU1036" s="4"/>
      <c r="BV1036" s="1"/>
      <c r="BW1036" s="3"/>
      <c r="BX1036" s="4"/>
      <c r="BY1036" s="5"/>
      <c r="BZ1036" s="5"/>
      <c r="CA1036" s="5"/>
      <c r="CB1036" s="5"/>
      <c r="CC1036" s="5"/>
      <c r="CD1036" s="43"/>
    </row>
    <row r="1037" spans="1:82" ht="15" customHeight="1" x14ac:dyDescent="0.25">
      <c r="A1037" s="8"/>
      <c r="B1037" s="5"/>
      <c r="C1037" s="5"/>
      <c r="D1037" s="5"/>
      <c r="E1037" s="5"/>
      <c r="F1037" s="94" t="str">
        <f t="shared" si="169"/>
        <v/>
      </c>
      <c r="G1037" s="94" t="str">
        <f t="shared" si="170"/>
        <v/>
      </c>
      <c r="H1037" s="127" t="str">
        <f>IF(A1037&lt;&gt;"",IF(MID(C1037,1,1)="c",$AS$26,IF(MID(C1037,1,1)="r",$AS$41,IF(MID(C1037,1,1)="p",#REF!,#REF!))),"")</f>
        <v/>
      </c>
      <c r="I1037" s="92" t="str">
        <f t="shared" si="171"/>
        <v/>
      </c>
      <c r="J1037" s="92" t="str">
        <f t="shared" si="172"/>
        <v/>
      </c>
      <c r="K1037" s="92" t="str">
        <f t="shared" si="173"/>
        <v/>
      </c>
      <c r="L1037" s="92" t="str">
        <f t="shared" si="174"/>
        <v/>
      </c>
      <c r="M1037" s="95" t="str">
        <f>IF(A1037&lt;&gt;"",IF(MID(C1037,1,1)="c",SigmaEpsConcrete(I1037,$AN$30:$AN$33,$AR$30:$AR$33,$AS$26,$AS$27,$AS$28,$AQ$20,$AU$19),""),"")</f>
        <v/>
      </c>
      <c r="N1037" s="95" t="str">
        <f>IF(A1037&lt;&gt;"",IF(MID(C1037,1,1)="r",SigmaEpsReinf(J1037,$AS$42:$AS$43,$AS$41,$AS$39,$AS$40,$AQ$38),""),"")</f>
        <v/>
      </c>
      <c r="Q1037" s="92" t="str">
        <f t="shared" si="176"/>
        <v/>
      </c>
      <c r="R1037" s="92" t="str">
        <f t="shared" si="177"/>
        <v/>
      </c>
      <c r="U1037" s="5"/>
      <c r="V1037" s="5"/>
      <c r="W1037" s="94" t="str">
        <f t="shared" si="175"/>
        <v/>
      </c>
      <c r="X1037" s="94" t="str">
        <f t="shared" si="178"/>
        <v/>
      </c>
      <c r="Y1037" s="5"/>
      <c r="BK1037" s="8"/>
      <c r="BL1037" s="5"/>
      <c r="BM1037" s="5"/>
      <c r="BN1037" s="5"/>
      <c r="BO1037" s="5"/>
      <c r="BP1037" s="1"/>
      <c r="BQ1037" s="1"/>
      <c r="BR1037" s="1"/>
      <c r="BS1037" s="1"/>
      <c r="BT1037" s="1"/>
      <c r="BU1037" s="4"/>
      <c r="BV1037" s="1"/>
      <c r="BW1037" s="3"/>
      <c r="BX1037" s="4"/>
      <c r="BY1037" s="5"/>
      <c r="BZ1037" s="5"/>
      <c r="CA1037" s="5"/>
      <c r="CB1037" s="5"/>
      <c r="CC1037" s="5"/>
      <c r="CD1037" s="43"/>
    </row>
    <row r="1038" spans="1:82" ht="15" customHeight="1" x14ac:dyDescent="0.25">
      <c r="A1038" s="8"/>
      <c r="B1038" s="5"/>
      <c r="C1038" s="5"/>
      <c r="D1038" s="5"/>
      <c r="E1038" s="5"/>
      <c r="F1038" s="94" t="str">
        <f t="shared" si="169"/>
        <v/>
      </c>
      <c r="G1038" s="94" t="str">
        <f t="shared" si="170"/>
        <v/>
      </c>
      <c r="H1038" s="127" t="str">
        <f>IF(A1038&lt;&gt;"",IF(MID(C1038,1,1)="c",$AS$26,IF(MID(C1038,1,1)="r",$AS$41,IF(MID(C1038,1,1)="p",#REF!,#REF!))),"")</f>
        <v/>
      </c>
      <c r="I1038" s="92" t="str">
        <f t="shared" si="171"/>
        <v/>
      </c>
      <c r="J1038" s="92" t="str">
        <f t="shared" si="172"/>
        <v/>
      </c>
      <c r="K1038" s="92" t="str">
        <f t="shared" si="173"/>
        <v/>
      </c>
      <c r="L1038" s="92" t="str">
        <f t="shared" si="174"/>
        <v/>
      </c>
      <c r="M1038" s="95" t="str">
        <f>IF(A1038&lt;&gt;"",IF(MID(C1038,1,1)="c",SigmaEpsConcrete(I1038,$AN$30:$AN$33,$AR$30:$AR$33,$AS$26,$AS$27,$AS$28,$AQ$20,$AU$19),""),"")</f>
        <v/>
      </c>
      <c r="N1038" s="95" t="str">
        <f>IF(A1038&lt;&gt;"",IF(MID(C1038,1,1)="r",SigmaEpsReinf(J1038,$AS$42:$AS$43,$AS$41,$AS$39,$AS$40,$AQ$38),""),"")</f>
        <v/>
      </c>
      <c r="Q1038" s="92" t="str">
        <f t="shared" si="176"/>
        <v/>
      </c>
      <c r="R1038" s="92" t="str">
        <f t="shared" si="177"/>
        <v/>
      </c>
      <c r="U1038" s="5"/>
      <c r="V1038" s="5"/>
      <c r="W1038" s="94" t="str">
        <f t="shared" si="175"/>
        <v/>
      </c>
      <c r="X1038" s="94" t="str">
        <f t="shared" si="178"/>
        <v/>
      </c>
      <c r="Y1038" s="5"/>
      <c r="BK1038" s="8"/>
      <c r="BL1038" s="5"/>
      <c r="BM1038" s="5"/>
      <c r="BN1038" s="5"/>
      <c r="BO1038" s="5"/>
      <c r="BP1038" s="1"/>
      <c r="BQ1038" s="1"/>
      <c r="BR1038" s="1"/>
      <c r="BS1038" s="1"/>
      <c r="BT1038" s="1"/>
      <c r="BU1038" s="4"/>
      <c r="BV1038" s="1"/>
      <c r="BW1038" s="3"/>
      <c r="BX1038" s="4"/>
      <c r="BY1038" s="5"/>
      <c r="BZ1038" s="5"/>
      <c r="CA1038" s="5"/>
      <c r="CB1038" s="5"/>
      <c r="CC1038" s="5"/>
      <c r="CD1038" s="43"/>
    </row>
    <row r="1039" spans="1:82" ht="15" customHeight="1" x14ac:dyDescent="0.25">
      <c r="A1039" s="8"/>
      <c r="B1039" s="5"/>
      <c r="C1039" s="5"/>
      <c r="D1039" s="5"/>
      <c r="E1039" s="5"/>
      <c r="F1039" s="94" t="str">
        <f t="shared" si="169"/>
        <v/>
      </c>
      <c r="G1039" s="94" t="str">
        <f t="shared" si="170"/>
        <v/>
      </c>
      <c r="H1039" s="127" t="str">
        <f>IF(A1039&lt;&gt;"",IF(MID(C1039,1,1)="c",$AS$26,IF(MID(C1039,1,1)="r",$AS$41,IF(MID(C1039,1,1)="p",#REF!,#REF!))),"")</f>
        <v/>
      </c>
      <c r="I1039" s="92" t="str">
        <f t="shared" si="171"/>
        <v/>
      </c>
      <c r="J1039" s="92" t="str">
        <f t="shared" si="172"/>
        <v/>
      </c>
      <c r="K1039" s="92" t="str">
        <f t="shared" si="173"/>
        <v/>
      </c>
      <c r="L1039" s="92" t="str">
        <f t="shared" si="174"/>
        <v/>
      </c>
      <c r="M1039" s="95" t="str">
        <f>IF(A1039&lt;&gt;"",IF(MID(C1039,1,1)="c",SigmaEpsConcrete(I1039,$AN$30:$AN$33,$AR$30:$AR$33,$AS$26,$AS$27,$AS$28,$AQ$20,$AU$19),""),"")</f>
        <v/>
      </c>
      <c r="N1039" s="95" t="str">
        <f>IF(A1039&lt;&gt;"",IF(MID(C1039,1,1)="r",SigmaEpsReinf(J1039,$AS$42:$AS$43,$AS$41,$AS$39,$AS$40,$AQ$38),""),"")</f>
        <v/>
      </c>
      <c r="Q1039" s="92" t="str">
        <f t="shared" si="176"/>
        <v/>
      </c>
      <c r="R1039" s="92" t="str">
        <f t="shared" si="177"/>
        <v/>
      </c>
      <c r="U1039" s="5"/>
      <c r="V1039" s="5"/>
      <c r="W1039" s="94" t="str">
        <f t="shared" si="175"/>
        <v/>
      </c>
      <c r="X1039" s="94" t="str">
        <f t="shared" si="178"/>
        <v/>
      </c>
      <c r="Y1039" s="5"/>
      <c r="BK1039" s="8"/>
      <c r="BL1039" s="5"/>
      <c r="BM1039" s="5"/>
      <c r="BN1039" s="5"/>
      <c r="BO1039" s="5"/>
      <c r="BP1039" s="1"/>
      <c r="BQ1039" s="1"/>
      <c r="BR1039" s="1"/>
      <c r="BS1039" s="1"/>
      <c r="BT1039" s="1"/>
      <c r="BU1039" s="4"/>
      <c r="BV1039" s="1"/>
      <c r="BW1039" s="3"/>
      <c r="BX1039" s="4"/>
      <c r="BY1039" s="5"/>
      <c r="BZ1039" s="5"/>
      <c r="CA1039" s="5"/>
      <c r="CB1039" s="5"/>
      <c r="CC1039" s="5"/>
      <c r="CD1039" s="43"/>
    </row>
    <row r="1040" spans="1:82" ht="15" customHeight="1" x14ac:dyDescent="0.25">
      <c r="A1040" s="8"/>
      <c r="B1040" s="5"/>
      <c r="C1040" s="5"/>
      <c r="D1040" s="5"/>
      <c r="E1040" s="5"/>
      <c r="F1040" s="94" t="str">
        <f t="shared" si="169"/>
        <v/>
      </c>
      <c r="G1040" s="94" t="str">
        <f t="shared" si="170"/>
        <v/>
      </c>
      <c r="H1040" s="127" t="str">
        <f>IF(A1040&lt;&gt;"",IF(MID(C1040,1,1)="c",$AS$26,IF(MID(C1040,1,1)="r",$AS$41,IF(MID(C1040,1,1)="p",#REF!,#REF!))),"")</f>
        <v/>
      </c>
      <c r="I1040" s="92" t="str">
        <f t="shared" si="171"/>
        <v/>
      </c>
      <c r="J1040" s="92" t="str">
        <f t="shared" si="172"/>
        <v/>
      </c>
      <c r="K1040" s="92" t="str">
        <f t="shared" si="173"/>
        <v/>
      </c>
      <c r="L1040" s="92" t="str">
        <f t="shared" si="174"/>
        <v/>
      </c>
      <c r="M1040" s="95" t="str">
        <f>IF(A1040&lt;&gt;"",IF(MID(C1040,1,1)="c",SigmaEpsConcrete(I1040,$AN$30:$AN$33,$AR$30:$AR$33,$AS$26,$AS$27,$AS$28,$AQ$20,$AU$19),""),"")</f>
        <v/>
      </c>
      <c r="N1040" s="95" t="str">
        <f>IF(A1040&lt;&gt;"",IF(MID(C1040,1,1)="r",SigmaEpsReinf(J1040,$AS$42:$AS$43,$AS$41,$AS$39,$AS$40,$AQ$38),""),"")</f>
        <v/>
      </c>
      <c r="Q1040" s="92" t="str">
        <f t="shared" si="176"/>
        <v/>
      </c>
      <c r="R1040" s="92" t="str">
        <f t="shared" si="177"/>
        <v/>
      </c>
      <c r="U1040" s="5"/>
      <c r="V1040" s="5"/>
      <c r="W1040" s="94" t="str">
        <f t="shared" si="175"/>
        <v/>
      </c>
      <c r="X1040" s="94" t="str">
        <f t="shared" si="178"/>
        <v/>
      </c>
      <c r="Y1040" s="5"/>
      <c r="BK1040" s="8"/>
      <c r="BL1040" s="5"/>
      <c r="BM1040" s="5"/>
      <c r="BN1040" s="5"/>
      <c r="BO1040" s="5"/>
      <c r="BP1040" s="1"/>
      <c r="BQ1040" s="1"/>
      <c r="BR1040" s="1"/>
      <c r="BS1040" s="1"/>
      <c r="BT1040" s="1"/>
      <c r="BU1040" s="4"/>
      <c r="BV1040" s="1"/>
      <c r="BW1040" s="3"/>
      <c r="BX1040" s="4"/>
      <c r="BY1040" s="5"/>
      <c r="BZ1040" s="5"/>
      <c r="CA1040" s="5"/>
      <c r="CB1040" s="5"/>
      <c r="CC1040" s="5"/>
      <c r="CD1040" s="43"/>
    </row>
    <row r="1041" spans="1:82" ht="15" customHeight="1" x14ac:dyDescent="0.25">
      <c r="A1041" s="8"/>
      <c r="B1041" s="5"/>
      <c r="C1041" s="5"/>
      <c r="D1041" s="5"/>
      <c r="E1041" s="5"/>
      <c r="F1041" s="94" t="str">
        <f t="shared" si="169"/>
        <v/>
      </c>
      <c r="G1041" s="94" t="str">
        <f t="shared" si="170"/>
        <v/>
      </c>
      <c r="H1041" s="127" t="str">
        <f>IF(A1041&lt;&gt;"",IF(MID(C1041,1,1)="c",$AS$26,IF(MID(C1041,1,1)="r",$AS$41,IF(MID(C1041,1,1)="p",#REF!,#REF!))),"")</f>
        <v/>
      </c>
      <c r="I1041" s="92" t="str">
        <f t="shared" si="171"/>
        <v/>
      </c>
      <c r="J1041" s="92" t="str">
        <f t="shared" si="172"/>
        <v/>
      </c>
      <c r="K1041" s="92" t="str">
        <f t="shared" si="173"/>
        <v/>
      </c>
      <c r="L1041" s="92" t="str">
        <f t="shared" si="174"/>
        <v/>
      </c>
      <c r="M1041" s="95" t="str">
        <f>IF(A1041&lt;&gt;"",IF(MID(C1041,1,1)="c",SigmaEpsConcrete(I1041,$AN$30:$AN$33,$AR$30:$AR$33,$AS$26,$AS$27,$AS$28,$AQ$20,$AU$19),""),"")</f>
        <v/>
      </c>
      <c r="N1041" s="95" t="str">
        <f>IF(A1041&lt;&gt;"",IF(MID(C1041,1,1)="r",SigmaEpsReinf(J1041,$AS$42:$AS$43,$AS$41,$AS$39,$AS$40,$AQ$38),""),"")</f>
        <v/>
      </c>
      <c r="Q1041" s="92" t="str">
        <f t="shared" si="176"/>
        <v/>
      </c>
      <c r="R1041" s="92" t="str">
        <f t="shared" si="177"/>
        <v/>
      </c>
      <c r="U1041" s="5"/>
      <c r="V1041" s="5"/>
      <c r="W1041" s="94" t="str">
        <f t="shared" si="175"/>
        <v/>
      </c>
      <c r="X1041" s="94" t="str">
        <f t="shared" si="178"/>
        <v/>
      </c>
      <c r="Y1041" s="5"/>
      <c r="BK1041" s="8"/>
      <c r="BL1041" s="5"/>
      <c r="BM1041" s="5"/>
      <c r="BN1041" s="5"/>
      <c r="BO1041" s="5"/>
      <c r="BP1041" s="1"/>
      <c r="BQ1041" s="1"/>
      <c r="BR1041" s="1"/>
      <c r="BS1041" s="1"/>
      <c r="BT1041" s="1"/>
      <c r="BU1041" s="4"/>
      <c r="BV1041" s="1"/>
      <c r="BW1041" s="3"/>
      <c r="BX1041" s="4"/>
      <c r="BY1041" s="5"/>
      <c r="BZ1041" s="5"/>
      <c r="CA1041" s="5"/>
      <c r="CB1041" s="5"/>
      <c r="CC1041" s="5"/>
      <c r="CD1041" s="43"/>
    </row>
    <row r="1042" spans="1:82" ht="15" customHeight="1" x14ac:dyDescent="0.25">
      <c r="A1042" s="8"/>
      <c r="B1042" s="5"/>
      <c r="C1042" s="5"/>
      <c r="D1042" s="5"/>
      <c r="E1042" s="5"/>
      <c r="F1042" s="94" t="str">
        <f t="shared" si="169"/>
        <v/>
      </c>
      <c r="G1042" s="94" t="str">
        <f t="shared" si="170"/>
        <v/>
      </c>
      <c r="H1042" s="127" t="str">
        <f>IF(A1042&lt;&gt;"",IF(MID(C1042,1,1)="c",$AS$26,IF(MID(C1042,1,1)="r",$AS$41,IF(MID(C1042,1,1)="p",#REF!,#REF!))),"")</f>
        <v/>
      </c>
      <c r="I1042" s="92" t="str">
        <f t="shared" si="171"/>
        <v/>
      </c>
      <c r="J1042" s="92" t="str">
        <f t="shared" si="172"/>
        <v/>
      </c>
      <c r="K1042" s="92" t="str">
        <f t="shared" si="173"/>
        <v/>
      </c>
      <c r="L1042" s="92" t="str">
        <f t="shared" si="174"/>
        <v/>
      </c>
      <c r="M1042" s="95" t="str">
        <f>IF(A1042&lt;&gt;"",IF(MID(C1042,1,1)="c",SigmaEpsConcrete(I1042,$AN$30:$AN$33,$AR$30:$AR$33,$AS$26,$AS$27,$AS$28,$AQ$20,$AU$19),""),"")</f>
        <v/>
      </c>
      <c r="N1042" s="95" t="str">
        <f>IF(A1042&lt;&gt;"",IF(MID(C1042,1,1)="r",SigmaEpsReinf(J1042,$AS$42:$AS$43,$AS$41,$AS$39,$AS$40,$AQ$38),""),"")</f>
        <v/>
      </c>
      <c r="Q1042" s="92" t="str">
        <f t="shared" si="176"/>
        <v/>
      </c>
      <c r="R1042" s="92" t="str">
        <f t="shared" si="177"/>
        <v/>
      </c>
      <c r="U1042" s="5"/>
      <c r="V1042" s="5"/>
      <c r="W1042" s="94" t="str">
        <f t="shared" si="175"/>
        <v/>
      </c>
      <c r="X1042" s="94" t="str">
        <f t="shared" si="178"/>
        <v/>
      </c>
      <c r="Y1042" s="5"/>
      <c r="BK1042" s="8"/>
      <c r="BL1042" s="5"/>
      <c r="BM1042" s="5"/>
      <c r="BN1042" s="5"/>
      <c r="BO1042" s="5"/>
      <c r="BP1042" s="1"/>
      <c r="BQ1042" s="1"/>
      <c r="BR1042" s="1"/>
      <c r="BS1042" s="1"/>
      <c r="BT1042" s="1"/>
      <c r="BU1042" s="4"/>
      <c r="BV1042" s="1"/>
      <c r="BW1042" s="3"/>
      <c r="BX1042" s="4"/>
      <c r="BY1042" s="5"/>
      <c r="BZ1042" s="5"/>
      <c r="CA1042" s="5"/>
      <c r="CB1042" s="5"/>
      <c r="CC1042" s="5"/>
      <c r="CD1042" s="43"/>
    </row>
    <row r="1043" spans="1:82" ht="15" customHeight="1" x14ac:dyDescent="0.25">
      <c r="A1043" s="8"/>
      <c r="B1043" s="5"/>
      <c r="C1043" s="5"/>
      <c r="D1043" s="5"/>
      <c r="E1043" s="5"/>
      <c r="F1043" s="94" t="str">
        <f t="shared" si="169"/>
        <v/>
      </c>
      <c r="G1043" s="94" t="str">
        <f t="shared" si="170"/>
        <v/>
      </c>
      <c r="H1043" s="127" t="str">
        <f>IF(A1043&lt;&gt;"",IF(MID(C1043,1,1)="c",$AS$26,IF(MID(C1043,1,1)="r",$AS$41,IF(MID(C1043,1,1)="p",#REF!,#REF!))),"")</f>
        <v/>
      </c>
      <c r="I1043" s="92" t="str">
        <f t="shared" si="171"/>
        <v/>
      </c>
      <c r="J1043" s="92" t="str">
        <f t="shared" si="172"/>
        <v/>
      </c>
      <c r="K1043" s="92" t="str">
        <f t="shared" si="173"/>
        <v/>
      </c>
      <c r="L1043" s="92" t="str">
        <f t="shared" si="174"/>
        <v/>
      </c>
      <c r="M1043" s="95" t="str">
        <f>IF(A1043&lt;&gt;"",IF(MID(C1043,1,1)="c",SigmaEpsConcrete(I1043,$AN$30:$AN$33,$AR$30:$AR$33,$AS$26,$AS$27,$AS$28,$AQ$20,$AU$19),""),"")</f>
        <v/>
      </c>
      <c r="N1043" s="95" t="str">
        <f>IF(A1043&lt;&gt;"",IF(MID(C1043,1,1)="r",SigmaEpsReinf(J1043,$AS$42:$AS$43,$AS$41,$AS$39,$AS$40,$AQ$38),""),"")</f>
        <v/>
      </c>
      <c r="Q1043" s="92" t="str">
        <f t="shared" si="176"/>
        <v/>
      </c>
      <c r="R1043" s="92" t="str">
        <f t="shared" si="177"/>
        <v/>
      </c>
      <c r="U1043" s="5"/>
      <c r="V1043" s="5"/>
      <c r="W1043" s="94" t="str">
        <f t="shared" si="175"/>
        <v/>
      </c>
      <c r="X1043" s="94" t="str">
        <f t="shared" si="178"/>
        <v/>
      </c>
      <c r="Y1043" s="5"/>
      <c r="BK1043" s="8"/>
      <c r="BL1043" s="5"/>
      <c r="BM1043" s="5"/>
      <c r="BN1043" s="5"/>
      <c r="BO1043" s="5"/>
      <c r="BP1043" s="1"/>
      <c r="BQ1043" s="1"/>
      <c r="BR1043" s="1"/>
      <c r="BS1043" s="1"/>
      <c r="BT1043" s="1"/>
      <c r="BU1043" s="4"/>
      <c r="BV1043" s="1"/>
      <c r="BW1043" s="3"/>
      <c r="BX1043" s="4"/>
      <c r="BY1043" s="5"/>
      <c r="BZ1043" s="5"/>
      <c r="CA1043" s="5"/>
      <c r="CB1043" s="5"/>
      <c r="CC1043" s="5"/>
      <c r="CD1043" s="43"/>
    </row>
    <row r="1044" spans="1:82" ht="15" customHeight="1" x14ac:dyDescent="0.25">
      <c r="A1044" s="8"/>
      <c r="B1044" s="5"/>
      <c r="C1044" s="5"/>
      <c r="D1044" s="5"/>
      <c r="E1044" s="5"/>
      <c r="F1044" s="94" t="str">
        <f t="shared" si="169"/>
        <v/>
      </c>
      <c r="G1044" s="94" t="str">
        <f t="shared" si="170"/>
        <v/>
      </c>
      <c r="H1044" s="127" t="str">
        <f>IF(A1044&lt;&gt;"",IF(MID(C1044,1,1)="c",$AS$26,IF(MID(C1044,1,1)="r",$AS$41,IF(MID(C1044,1,1)="p",#REF!,#REF!))),"")</f>
        <v/>
      </c>
      <c r="I1044" s="92" t="str">
        <f t="shared" si="171"/>
        <v/>
      </c>
      <c r="J1044" s="92" t="str">
        <f t="shared" si="172"/>
        <v/>
      </c>
      <c r="K1044" s="92" t="str">
        <f t="shared" si="173"/>
        <v/>
      </c>
      <c r="L1044" s="92" t="str">
        <f t="shared" si="174"/>
        <v/>
      </c>
      <c r="M1044" s="95" t="str">
        <f>IF(A1044&lt;&gt;"",IF(MID(C1044,1,1)="c",SigmaEpsConcrete(I1044,$AN$30:$AN$33,$AR$30:$AR$33,$AS$26,$AS$27,$AS$28,$AQ$20,$AU$19),""),"")</f>
        <v/>
      </c>
      <c r="N1044" s="95" t="str">
        <f>IF(A1044&lt;&gt;"",IF(MID(C1044,1,1)="r",SigmaEpsReinf(J1044,$AS$42:$AS$43,$AS$41,$AS$39,$AS$40,$AQ$38),""),"")</f>
        <v/>
      </c>
      <c r="Q1044" s="92" t="str">
        <f t="shared" si="176"/>
        <v/>
      </c>
      <c r="R1044" s="92" t="str">
        <f t="shared" si="177"/>
        <v/>
      </c>
      <c r="U1044" s="5"/>
      <c r="V1044" s="5"/>
      <c r="W1044" s="94" t="str">
        <f t="shared" si="175"/>
        <v/>
      </c>
      <c r="X1044" s="94" t="str">
        <f t="shared" si="178"/>
        <v/>
      </c>
      <c r="Y1044" s="5"/>
      <c r="BK1044" s="8"/>
      <c r="BL1044" s="5"/>
      <c r="BM1044" s="5"/>
      <c r="BN1044" s="5"/>
      <c r="BO1044" s="5"/>
      <c r="BP1044" s="1"/>
      <c r="BQ1044" s="1"/>
      <c r="BR1044" s="1"/>
      <c r="BS1044" s="1"/>
      <c r="BT1044" s="1"/>
      <c r="BU1044" s="4"/>
      <c r="BV1044" s="1"/>
      <c r="BW1044" s="3"/>
      <c r="BX1044" s="4"/>
      <c r="BY1044" s="5"/>
      <c r="BZ1044" s="5"/>
      <c r="CA1044" s="5"/>
      <c r="CB1044" s="5"/>
      <c r="CC1044" s="5"/>
      <c r="CD1044" s="43"/>
    </row>
    <row r="1045" spans="1:82" ht="15" customHeight="1" x14ac:dyDescent="0.25">
      <c r="A1045" s="8"/>
      <c r="B1045" s="5"/>
      <c r="C1045" s="5"/>
      <c r="D1045" s="5"/>
      <c r="E1045" s="5"/>
      <c r="F1045" s="94" t="str">
        <f t="shared" si="169"/>
        <v/>
      </c>
      <c r="G1045" s="94" t="str">
        <f t="shared" si="170"/>
        <v/>
      </c>
      <c r="H1045" s="127" t="str">
        <f>IF(A1045&lt;&gt;"",IF(MID(C1045,1,1)="c",$AS$26,IF(MID(C1045,1,1)="r",$AS$41,IF(MID(C1045,1,1)="p",#REF!,#REF!))),"")</f>
        <v/>
      </c>
      <c r="I1045" s="92" t="str">
        <f t="shared" si="171"/>
        <v/>
      </c>
      <c r="J1045" s="92" t="str">
        <f t="shared" si="172"/>
        <v/>
      </c>
      <c r="K1045" s="92" t="str">
        <f t="shared" si="173"/>
        <v/>
      </c>
      <c r="L1045" s="92" t="str">
        <f t="shared" si="174"/>
        <v/>
      </c>
      <c r="M1045" s="95" t="str">
        <f>IF(A1045&lt;&gt;"",IF(MID(C1045,1,1)="c",SigmaEpsConcrete(I1045,$AN$30:$AN$33,$AR$30:$AR$33,$AS$26,$AS$27,$AS$28,$AQ$20,$AU$19),""),"")</f>
        <v/>
      </c>
      <c r="N1045" s="95" t="str">
        <f>IF(A1045&lt;&gt;"",IF(MID(C1045,1,1)="r",SigmaEpsReinf(J1045,$AS$42:$AS$43,$AS$41,$AS$39,$AS$40,$AQ$38),""),"")</f>
        <v/>
      </c>
      <c r="Q1045" s="92" t="str">
        <f t="shared" si="176"/>
        <v/>
      </c>
      <c r="R1045" s="92" t="str">
        <f t="shared" si="177"/>
        <v/>
      </c>
      <c r="U1045" s="5"/>
      <c r="V1045" s="5"/>
      <c r="W1045" s="94" t="str">
        <f t="shared" si="175"/>
        <v/>
      </c>
      <c r="X1045" s="94" t="str">
        <f t="shared" si="178"/>
        <v/>
      </c>
      <c r="Y1045" s="5"/>
      <c r="BK1045" s="8"/>
      <c r="BL1045" s="5"/>
      <c r="BM1045" s="5"/>
      <c r="BN1045" s="5"/>
      <c r="BO1045" s="5"/>
      <c r="BP1045" s="1"/>
      <c r="BQ1045" s="1"/>
      <c r="BR1045" s="1"/>
      <c r="BS1045" s="1"/>
      <c r="BT1045" s="1"/>
      <c r="BU1045" s="4"/>
      <c r="BV1045" s="1"/>
      <c r="BW1045" s="3"/>
      <c r="BX1045" s="4"/>
      <c r="BY1045" s="5"/>
      <c r="BZ1045" s="5"/>
      <c r="CA1045" s="5"/>
      <c r="CB1045" s="5"/>
      <c r="CC1045" s="5"/>
      <c r="CD1045" s="43"/>
    </row>
    <row r="1046" spans="1:82" ht="15" customHeight="1" x14ac:dyDescent="0.25">
      <c r="A1046" s="8"/>
      <c r="B1046" s="5"/>
      <c r="C1046" s="5"/>
      <c r="D1046" s="5"/>
      <c r="E1046" s="5"/>
      <c r="F1046" s="94" t="str">
        <f t="shared" si="169"/>
        <v/>
      </c>
      <c r="G1046" s="94" t="str">
        <f t="shared" si="170"/>
        <v/>
      </c>
      <c r="H1046" s="127" t="str">
        <f>IF(A1046&lt;&gt;"",IF(MID(C1046,1,1)="c",$AS$26,IF(MID(C1046,1,1)="r",$AS$41,IF(MID(C1046,1,1)="p",#REF!,#REF!))),"")</f>
        <v/>
      </c>
      <c r="I1046" s="92" t="str">
        <f t="shared" si="171"/>
        <v/>
      </c>
      <c r="J1046" s="92" t="str">
        <f t="shared" si="172"/>
        <v/>
      </c>
      <c r="K1046" s="92" t="str">
        <f t="shared" si="173"/>
        <v/>
      </c>
      <c r="L1046" s="92" t="str">
        <f t="shared" si="174"/>
        <v/>
      </c>
      <c r="M1046" s="95" t="str">
        <f>IF(A1046&lt;&gt;"",IF(MID(C1046,1,1)="c",SigmaEpsConcrete(I1046,$AN$30:$AN$33,$AR$30:$AR$33,$AS$26,$AS$27,$AS$28,$AQ$20,$AU$19),""),"")</f>
        <v/>
      </c>
      <c r="N1046" s="95" t="str">
        <f>IF(A1046&lt;&gt;"",IF(MID(C1046,1,1)="r",SigmaEpsReinf(J1046,$AS$42:$AS$43,$AS$41,$AS$39,$AS$40,$AQ$38),""),"")</f>
        <v/>
      </c>
      <c r="Q1046" s="92" t="str">
        <f t="shared" si="176"/>
        <v/>
      </c>
      <c r="R1046" s="92" t="str">
        <f t="shared" si="177"/>
        <v/>
      </c>
      <c r="U1046" s="5"/>
      <c r="V1046" s="5"/>
      <c r="W1046" s="94" t="str">
        <f t="shared" si="175"/>
        <v/>
      </c>
      <c r="X1046" s="94" t="str">
        <f t="shared" si="178"/>
        <v/>
      </c>
      <c r="Y1046" s="5"/>
      <c r="BK1046" s="8"/>
      <c r="BL1046" s="5"/>
      <c r="BM1046" s="5"/>
      <c r="BN1046" s="5"/>
      <c r="BO1046" s="5"/>
      <c r="BP1046" s="1"/>
      <c r="BQ1046" s="1"/>
      <c r="BR1046" s="1"/>
      <c r="BS1046" s="1"/>
      <c r="BT1046" s="1"/>
      <c r="BU1046" s="4"/>
      <c r="BV1046" s="1"/>
      <c r="BW1046" s="3"/>
      <c r="BX1046" s="4"/>
      <c r="BY1046" s="5"/>
      <c r="BZ1046" s="5"/>
      <c r="CA1046" s="5"/>
      <c r="CB1046" s="5"/>
      <c r="CC1046" s="5"/>
      <c r="CD1046" s="43"/>
    </row>
    <row r="1047" spans="1:82" ht="15" customHeight="1" x14ac:dyDescent="0.25">
      <c r="A1047" s="8"/>
      <c r="B1047" s="5"/>
      <c r="C1047" s="5"/>
      <c r="D1047" s="5"/>
      <c r="E1047" s="5"/>
      <c r="F1047" s="94" t="str">
        <f t="shared" si="169"/>
        <v/>
      </c>
      <c r="G1047" s="94" t="str">
        <f t="shared" si="170"/>
        <v/>
      </c>
      <c r="H1047" s="127" t="str">
        <f>IF(A1047&lt;&gt;"",IF(MID(C1047,1,1)="c",$AS$26,IF(MID(C1047,1,1)="r",$AS$41,IF(MID(C1047,1,1)="p",#REF!,#REF!))),"")</f>
        <v/>
      </c>
      <c r="I1047" s="92" t="str">
        <f t="shared" si="171"/>
        <v/>
      </c>
      <c r="J1047" s="92" t="str">
        <f t="shared" si="172"/>
        <v/>
      </c>
      <c r="K1047" s="92" t="str">
        <f t="shared" si="173"/>
        <v/>
      </c>
      <c r="L1047" s="92" t="str">
        <f t="shared" si="174"/>
        <v/>
      </c>
      <c r="M1047" s="95" t="str">
        <f>IF(A1047&lt;&gt;"",IF(MID(C1047,1,1)="c",SigmaEpsConcrete(I1047,$AN$30:$AN$33,$AR$30:$AR$33,$AS$26,$AS$27,$AS$28,$AQ$20,$AU$19),""),"")</f>
        <v/>
      </c>
      <c r="N1047" s="95" t="str">
        <f>IF(A1047&lt;&gt;"",IF(MID(C1047,1,1)="r",SigmaEpsReinf(J1047,$AS$42:$AS$43,$AS$41,$AS$39,$AS$40,$AQ$38),""),"")</f>
        <v/>
      </c>
      <c r="Q1047" s="92" t="str">
        <f t="shared" si="176"/>
        <v/>
      </c>
      <c r="R1047" s="92" t="str">
        <f t="shared" si="177"/>
        <v/>
      </c>
      <c r="U1047" s="5"/>
      <c r="V1047" s="5"/>
      <c r="W1047" s="94" t="str">
        <f t="shared" si="175"/>
        <v/>
      </c>
      <c r="X1047" s="94" t="str">
        <f t="shared" si="178"/>
        <v/>
      </c>
      <c r="Y1047" s="5"/>
      <c r="BK1047" s="8"/>
      <c r="BL1047" s="5"/>
      <c r="BM1047" s="5"/>
      <c r="BN1047" s="5"/>
      <c r="BO1047" s="5"/>
      <c r="BP1047" s="1"/>
      <c r="BQ1047" s="1"/>
      <c r="BR1047" s="1"/>
      <c r="BS1047" s="1"/>
      <c r="BT1047" s="1"/>
      <c r="BU1047" s="4"/>
      <c r="BV1047" s="1"/>
      <c r="BW1047" s="3"/>
      <c r="BX1047" s="4"/>
      <c r="BY1047" s="5"/>
      <c r="BZ1047" s="5"/>
      <c r="CA1047" s="5"/>
      <c r="CB1047" s="5"/>
      <c r="CC1047" s="5"/>
      <c r="CD1047" s="43"/>
    </row>
    <row r="1048" spans="1:82" ht="15" customHeight="1" x14ac:dyDescent="0.25">
      <c r="A1048" s="8"/>
      <c r="B1048" s="5"/>
      <c r="C1048" s="5"/>
      <c r="D1048" s="5"/>
      <c r="E1048" s="5"/>
      <c r="F1048" s="94" t="str">
        <f t="shared" si="169"/>
        <v/>
      </c>
      <c r="G1048" s="94" t="str">
        <f t="shared" si="170"/>
        <v/>
      </c>
      <c r="H1048" s="127" t="str">
        <f>IF(A1048&lt;&gt;"",IF(MID(C1048,1,1)="c",$AS$26,IF(MID(C1048,1,1)="r",$AS$41,IF(MID(C1048,1,1)="p",#REF!,#REF!))),"")</f>
        <v/>
      </c>
      <c r="I1048" s="92" t="str">
        <f t="shared" si="171"/>
        <v/>
      </c>
      <c r="J1048" s="92" t="str">
        <f t="shared" si="172"/>
        <v/>
      </c>
      <c r="K1048" s="92" t="str">
        <f t="shared" si="173"/>
        <v/>
      </c>
      <c r="L1048" s="92" t="str">
        <f t="shared" si="174"/>
        <v/>
      </c>
      <c r="M1048" s="95" t="str">
        <f>IF(A1048&lt;&gt;"",IF(MID(C1048,1,1)="c",SigmaEpsConcrete(I1048,$AN$30:$AN$33,$AR$30:$AR$33,$AS$26,$AS$27,$AS$28,$AQ$20,$AU$19),""),"")</f>
        <v/>
      </c>
      <c r="N1048" s="95" t="str">
        <f>IF(A1048&lt;&gt;"",IF(MID(C1048,1,1)="r",SigmaEpsReinf(J1048,$AS$42:$AS$43,$AS$41,$AS$39,$AS$40,$AQ$38),""),"")</f>
        <v/>
      </c>
      <c r="Q1048" s="92" t="str">
        <f t="shared" si="176"/>
        <v/>
      </c>
      <c r="R1048" s="92" t="str">
        <f t="shared" si="177"/>
        <v/>
      </c>
      <c r="U1048" s="5"/>
      <c r="V1048" s="5"/>
      <c r="W1048" s="94" t="str">
        <f t="shared" si="175"/>
        <v/>
      </c>
      <c r="X1048" s="94" t="str">
        <f t="shared" si="178"/>
        <v/>
      </c>
      <c r="Y1048" s="5"/>
      <c r="BK1048" s="8"/>
      <c r="BL1048" s="5"/>
      <c r="BM1048" s="5"/>
      <c r="BN1048" s="5"/>
      <c r="BO1048" s="5"/>
      <c r="BP1048" s="1"/>
      <c r="BQ1048" s="1"/>
      <c r="BR1048" s="1"/>
      <c r="BS1048" s="1"/>
      <c r="BT1048" s="1"/>
      <c r="BU1048" s="4"/>
      <c r="BV1048" s="1"/>
      <c r="BW1048" s="3"/>
      <c r="BX1048" s="4"/>
      <c r="BY1048" s="5"/>
      <c r="BZ1048" s="5"/>
      <c r="CA1048" s="5"/>
      <c r="CB1048" s="5"/>
      <c r="CC1048" s="5"/>
      <c r="CD1048" s="43"/>
    </row>
    <row r="1049" spans="1:82" ht="15" customHeight="1" x14ac:dyDescent="0.25">
      <c r="A1049" s="8"/>
      <c r="B1049" s="5"/>
      <c r="C1049" s="5"/>
      <c r="D1049" s="5"/>
      <c r="E1049" s="5"/>
      <c r="F1049" s="94" t="str">
        <f t="shared" si="169"/>
        <v/>
      </c>
      <c r="G1049" s="94" t="str">
        <f t="shared" si="170"/>
        <v/>
      </c>
      <c r="H1049" s="127" t="str">
        <f>IF(A1049&lt;&gt;"",IF(MID(C1049,1,1)="c",$AS$26,IF(MID(C1049,1,1)="r",$AS$41,IF(MID(C1049,1,1)="p",#REF!,#REF!))),"")</f>
        <v/>
      </c>
      <c r="I1049" s="92" t="str">
        <f t="shared" si="171"/>
        <v/>
      </c>
      <c r="J1049" s="92" t="str">
        <f t="shared" si="172"/>
        <v/>
      </c>
      <c r="K1049" s="92" t="str">
        <f t="shared" si="173"/>
        <v/>
      </c>
      <c r="L1049" s="92" t="str">
        <f t="shared" si="174"/>
        <v/>
      </c>
      <c r="M1049" s="95" t="str">
        <f>IF(A1049&lt;&gt;"",IF(MID(C1049,1,1)="c",SigmaEpsConcrete(I1049,$AN$30:$AN$33,$AR$30:$AR$33,$AS$26,$AS$27,$AS$28,$AQ$20,$AU$19),""),"")</f>
        <v/>
      </c>
      <c r="N1049" s="95" t="str">
        <f>IF(A1049&lt;&gt;"",IF(MID(C1049,1,1)="r",SigmaEpsReinf(J1049,$AS$42:$AS$43,$AS$41,$AS$39,$AS$40,$AQ$38),""),"")</f>
        <v/>
      </c>
      <c r="Q1049" s="92" t="str">
        <f t="shared" si="176"/>
        <v/>
      </c>
      <c r="R1049" s="92" t="str">
        <f t="shared" si="177"/>
        <v/>
      </c>
      <c r="U1049" s="5"/>
      <c r="V1049" s="5"/>
      <c r="W1049" s="94" t="str">
        <f t="shared" si="175"/>
        <v/>
      </c>
      <c r="X1049" s="94" t="str">
        <f t="shared" si="178"/>
        <v/>
      </c>
      <c r="Y1049" s="5"/>
      <c r="BK1049" s="8"/>
      <c r="BL1049" s="5"/>
      <c r="BM1049" s="5"/>
      <c r="BN1049" s="5"/>
      <c r="BO1049" s="5"/>
      <c r="BP1049" s="1"/>
      <c r="BQ1049" s="1"/>
      <c r="BR1049" s="1"/>
      <c r="BS1049" s="1"/>
      <c r="BT1049" s="1"/>
      <c r="BU1049" s="4"/>
      <c r="BV1049" s="1"/>
      <c r="BW1049" s="3"/>
      <c r="BX1049" s="4"/>
      <c r="BY1049" s="5"/>
      <c r="BZ1049" s="5"/>
      <c r="CA1049" s="5"/>
      <c r="CB1049" s="5"/>
      <c r="CC1049" s="5"/>
      <c r="CD1049" s="43"/>
    </row>
    <row r="1050" spans="1:82" ht="15" customHeight="1" x14ac:dyDescent="0.25">
      <c r="A1050" s="8"/>
      <c r="B1050" s="5"/>
      <c r="C1050" s="5"/>
      <c r="D1050" s="5"/>
      <c r="E1050" s="5"/>
      <c r="F1050" s="94" t="str">
        <f t="shared" si="169"/>
        <v/>
      </c>
      <c r="G1050" s="94" t="str">
        <f t="shared" si="170"/>
        <v/>
      </c>
      <c r="H1050" s="127" t="str">
        <f>IF(A1050&lt;&gt;"",IF(MID(C1050,1,1)="c",$AS$26,IF(MID(C1050,1,1)="r",$AS$41,IF(MID(C1050,1,1)="p",#REF!,#REF!))),"")</f>
        <v/>
      </c>
      <c r="I1050" s="92" t="str">
        <f t="shared" si="171"/>
        <v/>
      </c>
      <c r="J1050" s="92" t="str">
        <f t="shared" si="172"/>
        <v/>
      </c>
      <c r="K1050" s="92" t="str">
        <f t="shared" si="173"/>
        <v/>
      </c>
      <c r="L1050" s="92" t="str">
        <f t="shared" si="174"/>
        <v/>
      </c>
      <c r="M1050" s="95" t="str">
        <f>IF(A1050&lt;&gt;"",IF(MID(C1050,1,1)="c",SigmaEpsConcrete(I1050,$AN$30:$AN$33,$AR$30:$AR$33,$AS$26,$AS$27,$AS$28,$AQ$20,$AU$19),""),"")</f>
        <v/>
      </c>
      <c r="N1050" s="95" t="str">
        <f>IF(A1050&lt;&gt;"",IF(MID(C1050,1,1)="r",SigmaEpsReinf(J1050,$AS$42:$AS$43,$AS$41,$AS$39,$AS$40,$AQ$38),""),"")</f>
        <v/>
      </c>
      <c r="Q1050" s="92" t="str">
        <f t="shared" si="176"/>
        <v/>
      </c>
      <c r="R1050" s="92" t="str">
        <f t="shared" si="177"/>
        <v/>
      </c>
      <c r="U1050" s="5"/>
      <c r="V1050" s="5"/>
      <c r="W1050" s="94" t="str">
        <f t="shared" si="175"/>
        <v/>
      </c>
      <c r="X1050" s="94" t="str">
        <f t="shared" si="178"/>
        <v/>
      </c>
      <c r="Y1050" s="5"/>
      <c r="BK1050" s="8"/>
      <c r="BL1050" s="5"/>
      <c r="BM1050" s="5"/>
      <c r="BN1050" s="5"/>
      <c r="BO1050" s="5"/>
      <c r="BP1050" s="1"/>
      <c r="BQ1050" s="1"/>
      <c r="BR1050" s="1"/>
      <c r="BS1050" s="1"/>
      <c r="BT1050" s="1"/>
      <c r="BU1050" s="4"/>
      <c r="BV1050" s="1"/>
      <c r="BW1050" s="3"/>
      <c r="BX1050" s="4"/>
      <c r="BY1050" s="5"/>
      <c r="BZ1050" s="5"/>
      <c r="CA1050" s="5"/>
      <c r="CB1050" s="5"/>
      <c r="CC1050" s="5"/>
      <c r="CD1050" s="43"/>
    </row>
    <row r="1051" spans="1:82" ht="15" customHeight="1" x14ac:dyDescent="0.25">
      <c r="A1051" s="8"/>
      <c r="B1051" s="5"/>
      <c r="C1051" s="5"/>
      <c r="D1051" s="5"/>
      <c r="E1051" s="5"/>
      <c r="F1051" s="94" t="str">
        <f t="shared" si="169"/>
        <v/>
      </c>
      <c r="G1051" s="94" t="str">
        <f t="shared" si="170"/>
        <v/>
      </c>
      <c r="H1051" s="127" t="str">
        <f>IF(A1051&lt;&gt;"",IF(MID(C1051,1,1)="c",$AS$26,IF(MID(C1051,1,1)="r",$AS$41,IF(MID(C1051,1,1)="p",#REF!,#REF!))),"")</f>
        <v/>
      </c>
      <c r="I1051" s="92" t="str">
        <f t="shared" si="171"/>
        <v/>
      </c>
      <c r="J1051" s="92" t="str">
        <f t="shared" si="172"/>
        <v/>
      </c>
      <c r="K1051" s="92" t="str">
        <f t="shared" si="173"/>
        <v/>
      </c>
      <c r="L1051" s="92" t="str">
        <f t="shared" si="174"/>
        <v/>
      </c>
      <c r="M1051" s="95" t="str">
        <f>IF(A1051&lt;&gt;"",IF(MID(C1051,1,1)="c",SigmaEpsConcrete(I1051,$AN$30:$AN$33,$AR$30:$AR$33,$AS$26,$AS$27,$AS$28,$AQ$20,$AU$19),""),"")</f>
        <v/>
      </c>
      <c r="N1051" s="95" t="str">
        <f>IF(A1051&lt;&gt;"",IF(MID(C1051,1,1)="r",SigmaEpsReinf(J1051,$AS$42:$AS$43,$AS$41,$AS$39,$AS$40,$AQ$38),""),"")</f>
        <v/>
      </c>
      <c r="Q1051" s="92" t="str">
        <f t="shared" si="176"/>
        <v/>
      </c>
      <c r="R1051" s="92" t="str">
        <f t="shared" si="177"/>
        <v/>
      </c>
      <c r="U1051" s="5"/>
      <c r="V1051" s="5"/>
      <c r="W1051" s="94" t="str">
        <f t="shared" si="175"/>
        <v/>
      </c>
      <c r="X1051" s="94" t="str">
        <f t="shared" si="178"/>
        <v/>
      </c>
      <c r="Y1051" s="5"/>
      <c r="BK1051" s="8"/>
      <c r="BL1051" s="5"/>
      <c r="BM1051" s="5"/>
      <c r="BN1051" s="5"/>
      <c r="BO1051" s="5"/>
      <c r="BP1051" s="1"/>
      <c r="BQ1051" s="1"/>
      <c r="BR1051" s="1"/>
      <c r="BS1051" s="1"/>
      <c r="BT1051" s="1"/>
      <c r="BU1051" s="4"/>
      <c r="BV1051" s="1"/>
      <c r="BW1051" s="3"/>
      <c r="BX1051" s="4"/>
      <c r="BY1051" s="5"/>
      <c r="BZ1051" s="5"/>
      <c r="CA1051" s="5"/>
      <c r="CB1051" s="5"/>
      <c r="CC1051" s="5"/>
      <c r="CD1051" s="43"/>
    </row>
    <row r="1052" spans="1:82" ht="15" customHeight="1" x14ac:dyDescent="0.25">
      <c r="A1052" s="8"/>
      <c r="B1052" s="5"/>
      <c r="C1052" s="5"/>
      <c r="D1052" s="5"/>
      <c r="E1052" s="5"/>
      <c r="F1052" s="94" t="str">
        <f t="shared" si="169"/>
        <v/>
      </c>
      <c r="G1052" s="94" t="str">
        <f t="shared" si="170"/>
        <v/>
      </c>
      <c r="H1052" s="127" t="str">
        <f>IF(A1052&lt;&gt;"",IF(MID(C1052,1,1)="c",$AS$26,IF(MID(C1052,1,1)="r",$AS$41,IF(MID(C1052,1,1)="p",#REF!,#REF!))),"")</f>
        <v/>
      </c>
      <c r="I1052" s="92" t="str">
        <f t="shared" si="171"/>
        <v/>
      </c>
      <c r="J1052" s="92" t="str">
        <f t="shared" si="172"/>
        <v/>
      </c>
      <c r="K1052" s="92" t="str">
        <f t="shared" si="173"/>
        <v/>
      </c>
      <c r="L1052" s="92" t="str">
        <f t="shared" si="174"/>
        <v/>
      </c>
      <c r="M1052" s="95" t="str">
        <f>IF(A1052&lt;&gt;"",IF(MID(C1052,1,1)="c",SigmaEpsConcrete(I1052,$AN$30:$AN$33,$AR$30:$AR$33,$AS$26,$AS$27,$AS$28,$AQ$20,$AU$19),""),"")</f>
        <v/>
      </c>
      <c r="N1052" s="95" t="str">
        <f>IF(A1052&lt;&gt;"",IF(MID(C1052,1,1)="r",SigmaEpsReinf(J1052,$AS$42:$AS$43,$AS$41,$AS$39,$AS$40,$AQ$38),""),"")</f>
        <v/>
      </c>
      <c r="Q1052" s="92" t="str">
        <f t="shared" si="176"/>
        <v/>
      </c>
      <c r="R1052" s="92" t="str">
        <f t="shared" si="177"/>
        <v/>
      </c>
      <c r="U1052" s="5"/>
      <c r="V1052" s="5"/>
      <c r="W1052" s="94" t="str">
        <f t="shared" si="175"/>
        <v/>
      </c>
      <c r="X1052" s="94" t="str">
        <f t="shared" si="178"/>
        <v/>
      </c>
      <c r="Y1052" s="5"/>
      <c r="BK1052" s="8"/>
      <c r="BL1052" s="5"/>
      <c r="BM1052" s="5"/>
      <c r="BN1052" s="5"/>
      <c r="BO1052" s="5"/>
      <c r="BP1052" s="1"/>
      <c r="BQ1052" s="1"/>
      <c r="BR1052" s="1"/>
      <c r="BS1052" s="1"/>
      <c r="BT1052" s="1"/>
      <c r="BU1052" s="4"/>
      <c r="BV1052" s="1"/>
      <c r="BW1052" s="3"/>
      <c r="BX1052" s="4"/>
      <c r="BY1052" s="5"/>
      <c r="BZ1052" s="5"/>
      <c r="CA1052" s="5"/>
      <c r="CB1052" s="5"/>
      <c r="CC1052" s="5"/>
      <c r="CD1052" s="43"/>
    </row>
    <row r="1053" spans="1:82" ht="15" customHeight="1" x14ac:dyDescent="0.25">
      <c r="A1053" s="8"/>
      <c r="B1053" s="5"/>
      <c r="C1053" s="5"/>
      <c r="D1053" s="5"/>
      <c r="E1053" s="5"/>
      <c r="F1053" s="94" t="str">
        <f t="shared" si="169"/>
        <v/>
      </c>
      <c r="G1053" s="94" t="str">
        <f t="shared" si="170"/>
        <v/>
      </c>
      <c r="H1053" s="127" t="str">
        <f>IF(A1053&lt;&gt;"",IF(MID(C1053,1,1)="c",$AS$26,IF(MID(C1053,1,1)="r",$AS$41,IF(MID(C1053,1,1)="p",#REF!,#REF!))),"")</f>
        <v/>
      </c>
      <c r="I1053" s="92" t="str">
        <f t="shared" si="171"/>
        <v/>
      </c>
      <c r="J1053" s="92" t="str">
        <f t="shared" si="172"/>
        <v/>
      </c>
      <c r="K1053" s="92" t="str">
        <f t="shared" si="173"/>
        <v/>
      </c>
      <c r="L1053" s="92" t="str">
        <f t="shared" si="174"/>
        <v/>
      </c>
      <c r="M1053" s="95" t="str">
        <f>IF(A1053&lt;&gt;"",IF(MID(C1053,1,1)="c",SigmaEpsConcrete(I1053,$AN$30:$AN$33,$AR$30:$AR$33,$AS$26,$AS$27,$AS$28,$AQ$20,$AU$19),""),"")</f>
        <v/>
      </c>
      <c r="N1053" s="95" t="str">
        <f>IF(A1053&lt;&gt;"",IF(MID(C1053,1,1)="r",SigmaEpsReinf(J1053,$AS$42:$AS$43,$AS$41,$AS$39,$AS$40,$AQ$38),""),"")</f>
        <v/>
      </c>
      <c r="Q1053" s="92" t="str">
        <f t="shared" si="176"/>
        <v/>
      </c>
      <c r="R1053" s="92" t="str">
        <f t="shared" si="177"/>
        <v/>
      </c>
      <c r="U1053" s="5"/>
      <c r="V1053" s="5"/>
      <c r="W1053" s="94" t="str">
        <f t="shared" si="175"/>
        <v/>
      </c>
      <c r="X1053" s="94" t="str">
        <f t="shared" si="178"/>
        <v/>
      </c>
      <c r="Y1053" s="5"/>
      <c r="BK1053" s="8"/>
      <c r="BL1053" s="5"/>
      <c r="BM1053" s="5"/>
      <c r="BN1053" s="5"/>
      <c r="BO1053" s="5"/>
      <c r="BP1053" s="1"/>
      <c r="BQ1053" s="1"/>
      <c r="BR1053" s="1"/>
      <c r="BS1053" s="1"/>
      <c r="BT1053" s="1"/>
      <c r="BU1053" s="4"/>
      <c r="BV1053" s="1"/>
      <c r="BW1053" s="3"/>
      <c r="BX1053" s="4"/>
      <c r="BY1053" s="5"/>
      <c r="BZ1053" s="5"/>
      <c r="CA1053" s="5"/>
      <c r="CB1053" s="5"/>
      <c r="CC1053" s="5"/>
      <c r="CD1053" s="43"/>
    </row>
    <row r="1054" spans="1:82" ht="15" customHeight="1" x14ac:dyDescent="0.25">
      <c r="A1054" s="8"/>
      <c r="B1054" s="5"/>
      <c r="C1054" s="5"/>
      <c r="D1054" s="5"/>
      <c r="E1054" s="5"/>
      <c r="F1054" s="94" t="str">
        <f t="shared" si="169"/>
        <v/>
      </c>
      <c r="G1054" s="94" t="str">
        <f t="shared" si="170"/>
        <v/>
      </c>
      <c r="H1054" s="127" t="str">
        <f>IF(A1054&lt;&gt;"",IF(MID(C1054,1,1)="c",$AS$26,IF(MID(C1054,1,1)="r",$AS$41,IF(MID(C1054,1,1)="p",#REF!,#REF!))),"")</f>
        <v/>
      </c>
      <c r="I1054" s="92" t="str">
        <f t="shared" si="171"/>
        <v/>
      </c>
      <c r="J1054" s="92" t="str">
        <f t="shared" si="172"/>
        <v/>
      </c>
      <c r="K1054" s="92" t="str">
        <f t="shared" si="173"/>
        <v/>
      </c>
      <c r="L1054" s="92" t="str">
        <f t="shared" si="174"/>
        <v/>
      </c>
      <c r="M1054" s="95" t="str">
        <f>IF(A1054&lt;&gt;"",IF(MID(C1054,1,1)="c",SigmaEpsConcrete(I1054,$AN$30:$AN$33,$AR$30:$AR$33,$AS$26,$AS$27,$AS$28,$AQ$20,$AU$19),""),"")</f>
        <v/>
      </c>
      <c r="N1054" s="95" t="str">
        <f>IF(A1054&lt;&gt;"",IF(MID(C1054,1,1)="r",SigmaEpsReinf(J1054,$AS$42:$AS$43,$AS$41,$AS$39,$AS$40,$AQ$38),""),"")</f>
        <v/>
      </c>
      <c r="Q1054" s="92" t="str">
        <f t="shared" si="176"/>
        <v/>
      </c>
      <c r="R1054" s="92" t="str">
        <f t="shared" si="177"/>
        <v/>
      </c>
      <c r="U1054" s="5"/>
      <c r="V1054" s="5"/>
      <c r="W1054" s="94" t="str">
        <f t="shared" si="175"/>
        <v/>
      </c>
      <c r="X1054" s="94" t="str">
        <f t="shared" si="178"/>
        <v/>
      </c>
      <c r="Y1054" s="5"/>
      <c r="BK1054" s="8"/>
      <c r="BL1054" s="5"/>
      <c r="BM1054" s="5"/>
      <c r="BN1054" s="5"/>
      <c r="BO1054" s="5"/>
      <c r="BP1054" s="1"/>
      <c r="BQ1054" s="1"/>
      <c r="BR1054" s="1"/>
      <c r="BS1054" s="1"/>
      <c r="BT1054" s="1"/>
      <c r="BU1054" s="4"/>
      <c r="BV1054" s="1"/>
      <c r="BW1054" s="3"/>
      <c r="BX1054" s="4"/>
      <c r="BY1054" s="5"/>
      <c r="BZ1054" s="5"/>
      <c r="CA1054" s="5"/>
      <c r="CB1054" s="5"/>
      <c r="CC1054" s="5"/>
      <c r="CD1054" s="43"/>
    </row>
    <row r="1055" spans="1:82" ht="15" customHeight="1" x14ac:dyDescent="0.25">
      <c r="A1055" s="8"/>
      <c r="B1055" s="5"/>
      <c r="C1055" s="5"/>
      <c r="D1055" s="5"/>
      <c r="E1055" s="5"/>
      <c r="F1055" s="94" t="str">
        <f t="shared" si="169"/>
        <v/>
      </c>
      <c r="G1055" s="94" t="str">
        <f t="shared" si="170"/>
        <v/>
      </c>
      <c r="H1055" s="127" t="str">
        <f>IF(A1055&lt;&gt;"",IF(MID(C1055,1,1)="c",$AS$26,IF(MID(C1055,1,1)="r",$AS$41,IF(MID(C1055,1,1)="p",#REF!,#REF!))),"")</f>
        <v/>
      </c>
      <c r="I1055" s="92" t="str">
        <f t="shared" si="171"/>
        <v/>
      </c>
      <c r="J1055" s="92" t="str">
        <f t="shared" si="172"/>
        <v/>
      </c>
      <c r="K1055" s="92" t="str">
        <f t="shared" si="173"/>
        <v/>
      </c>
      <c r="L1055" s="92" t="str">
        <f t="shared" si="174"/>
        <v/>
      </c>
      <c r="M1055" s="95" t="str">
        <f>IF(A1055&lt;&gt;"",IF(MID(C1055,1,1)="c",SigmaEpsConcrete(I1055,$AN$30:$AN$33,$AR$30:$AR$33,$AS$26,$AS$27,$AS$28,$AQ$20,$AU$19),""),"")</f>
        <v/>
      </c>
      <c r="N1055" s="95" t="str">
        <f>IF(A1055&lt;&gt;"",IF(MID(C1055,1,1)="r",SigmaEpsReinf(J1055,$AS$42:$AS$43,$AS$41,$AS$39,$AS$40,$AQ$38),""),"")</f>
        <v/>
      </c>
      <c r="Q1055" s="92" t="str">
        <f t="shared" si="176"/>
        <v/>
      </c>
      <c r="R1055" s="92" t="str">
        <f t="shared" si="177"/>
        <v/>
      </c>
      <c r="U1055" s="5"/>
      <c r="V1055" s="5"/>
      <c r="W1055" s="94" t="str">
        <f t="shared" si="175"/>
        <v/>
      </c>
      <c r="X1055" s="94" t="str">
        <f t="shared" si="178"/>
        <v/>
      </c>
      <c r="Y1055" s="5"/>
      <c r="BK1055" s="8"/>
      <c r="BL1055" s="5"/>
      <c r="BM1055" s="5"/>
      <c r="BN1055" s="5"/>
      <c r="BO1055" s="5"/>
      <c r="BP1055" s="1"/>
      <c r="BQ1055" s="1"/>
      <c r="BR1055" s="1"/>
      <c r="BS1055" s="1"/>
      <c r="BT1055" s="1"/>
      <c r="BU1055" s="4"/>
      <c r="BV1055" s="1"/>
      <c r="BW1055" s="3"/>
      <c r="BX1055" s="4"/>
      <c r="BY1055" s="5"/>
      <c r="BZ1055" s="5"/>
      <c r="CA1055" s="5"/>
      <c r="CB1055" s="5"/>
      <c r="CC1055" s="5"/>
      <c r="CD1055" s="43"/>
    </row>
    <row r="1056" spans="1:82" ht="15" customHeight="1" x14ac:dyDescent="0.25">
      <c r="A1056" s="8"/>
      <c r="B1056" s="5"/>
      <c r="C1056" s="5"/>
      <c r="D1056" s="5"/>
      <c r="E1056" s="5"/>
      <c r="F1056" s="94" t="str">
        <f t="shared" si="169"/>
        <v/>
      </c>
      <c r="G1056" s="94" t="str">
        <f t="shared" si="170"/>
        <v/>
      </c>
      <c r="H1056" s="127" t="str">
        <f>IF(A1056&lt;&gt;"",IF(MID(C1056,1,1)="c",$AS$26,IF(MID(C1056,1,1)="r",$AS$41,IF(MID(C1056,1,1)="p",#REF!,#REF!))),"")</f>
        <v/>
      </c>
      <c r="I1056" s="92" t="str">
        <f t="shared" si="171"/>
        <v/>
      </c>
      <c r="J1056" s="92" t="str">
        <f t="shared" si="172"/>
        <v/>
      </c>
      <c r="K1056" s="92" t="str">
        <f t="shared" si="173"/>
        <v/>
      </c>
      <c r="L1056" s="92" t="str">
        <f t="shared" si="174"/>
        <v/>
      </c>
      <c r="M1056" s="95" t="str">
        <f>IF(A1056&lt;&gt;"",IF(MID(C1056,1,1)="c",SigmaEpsConcrete(I1056,$AN$30:$AN$33,$AR$30:$AR$33,$AS$26,$AS$27,$AS$28,$AQ$20,$AU$19),""),"")</f>
        <v/>
      </c>
      <c r="N1056" s="95" t="str">
        <f>IF(A1056&lt;&gt;"",IF(MID(C1056,1,1)="r",SigmaEpsReinf(J1056,$AS$42:$AS$43,$AS$41,$AS$39,$AS$40,$AQ$38),""),"")</f>
        <v/>
      </c>
      <c r="Q1056" s="92" t="str">
        <f t="shared" si="176"/>
        <v/>
      </c>
      <c r="R1056" s="92" t="str">
        <f t="shared" si="177"/>
        <v/>
      </c>
      <c r="U1056" s="5"/>
      <c r="V1056" s="5"/>
      <c r="W1056" s="94" t="str">
        <f t="shared" si="175"/>
        <v/>
      </c>
      <c r="X1056" s="94" t="str">
        <f t="shared" si="178"/>
        <v/>
      </c>
      <c r="Y1056" s="5"/>
      <c r="BK1056" s="8"/>
      <c r="BL1056" s="5"/>
      <c r="BM1056" s="5"/>
      <c r="BN1056" s="5"/>
      <c r="BO1056" s="5"/>
      <c r="BP1056" s="1"/>
      <c r="BQ1056" s="1"/>
      <c r="BR1056" s="1"/>
      <c r="BS1056" s="1"/>
      <c r="BT1056" s="1"/>
      <c r="BU1056" s="4"/>
      <c r="BV1056" s="1"/>
      <c r="BW1056" s="3"/>
      <c r="BX1056" s="4"/>
      <c r="BY1056" s="5"/>
      <c r="BZ1056" s="5"/>
      <c r="CA1056" s="5"/>
      <c r="CB1056" s="5"/>
      <c r="CC1056" s="5"/>
      <c r="CD1056" s="43"/>
    </row>
    <row r="1057" spans="1:82" ht="15" customHeight="1" x14ac:dyDescent="0.25">
      <c r="A1057" s="8"/>
      <c r="B1057" s="5"/>
      <c r="C1057" s="5"/>
      <c r="D1057" s="5"/>
      <c r="E1057" s="5"/>
      <c r="F1057" s="94" t="str">
        <f t="shared" si="169"/>
        <v/>
      </c>
      <c r="G1057" s="94" t="str">
        <f t="shared" si="170"/>
        <v/>
      </c>
      <c r="H1057" s="127" t="str">
        <f>IF(A1057&lt;&gt;"",IF(MID(C1057,1,1)="c",$AS$26,IF(MID(C1057,1,1)="r",$AS$41,IF(MID(C1057,1,1)="p",#REF!,#REF!))),"")</f>
        <v/>
      </c>
      <c r="I1057" s="92" t="str">
        <f t="shared" si="171"/>
        <v/>
      </c>
      <c r="J1057" s="92" t="str">
        <f t="shared" si="172"/>
        <v/>
      </c>
      <c r="K1057" s="92" t="str">
        <f t="shared" si="173"/>
        <v/>
      </c>
      <c r="L1057" s="92" t="str">
        <f t="shared" si="174"/>
        <v/>
      </c>
      <c r="M1057" s="95" t="str">
        <f>IF(A1057&lt;&gt;"",IF(MID(C1057,1,1)="c",SigmaEpsConcrete(I1057,$AN$30:$AN$33,$AR$30:$AR$33,$AS$26,$AS$27,$AS$28,$AQ$20,$AU$19),""),"")</f>
        <v/>
      </c>
      <c r="N1057" s="95" t="str">
        <f>IF(A1057&lt;&gt;"",IF(MID(C1057,1,1)="r",SigmaEpsReinf(J1057,$AS$42:$AS$43,$AS$41,$AS$39,$AS$40,$AQ$38),""),"")</f>
        <v/>
      </c>
      <c r="Q1057" s="92" t="str">
        <f t="shared" si="176"/>
        <v/>
      </c>
      <c r="R1057" s="92" t="str">
        <f t="shared" si="177"/>
        <v/>
      </c>
      <c r="U1057" s="5"/>
      <c r="V1057" s="5"/>
      <c r="W1057" s="94" t="str">
        <f t="shared" si="175"/>
        <v/>
      </c>
      <c r="X1057" s="94" t="str">
        <f t="shared" si="178"/>
        <v/>
      </c>
      <c r="Y1057" s="5"/>
      <c r="BK1057" s="8"/>
      <c r="BL1057" s="5"/>
      <c r="BM1057" s="5"/>
      <c r="BN1057" s="5"/>
      <c r="BO1057" s="5"/>
      <c r="BP1057" s="1"/>
      <c r="BQ1057" s="1"/>
      <c r="BR1057" s="1"/>
      <c r="BS1057" s="1"/>
      <c r="BT1057" s="1"/>
      <c r="BU1057" s="4"/>
      <c r="BV1057" s="1"/>
      <c r="BW1057" s="3"/>
      <c r="BX1057" s="4"/>
      <c r="BY1057" s="5"/>
      <c r="BZ1057" s="5"/>
      <c r="CA1057" s="5"/>
      <c r="CB1057" s="5"/>
      <c r="CC1057" s="5"/>
      <c r="CD1057" s="43"/>
    </row>
    <row r="1058" spans="1:82" ht="15" customHeight="1" x14ac:dyDescent="0.25">
      <c r="A1058" s="8"/>
      <c r="B1058" s="5"/>
      <c r="C1058" s="5"/>
      <c r="D1058" s="5"/>
      <c r="E1058" s="5"/>
      <c r="F1058" s="94" t="str">
        <f t="shared" si="169"/>
        <v/>
      </c>
      <c r="G1058" s="94" t="str">
        <f t="shared" si="170"/>
        <v/>
      </c>
      <c r="H1058" s="127" t="str">
        <f>IF(A1058&lt;&gt;"",IF(MID(C1058,1,1)="c",$AS$26,IF(MID(C1058,1,1)="r",$AS$41,IF(MID(C1058,1,1)="p",#REF!,#REF!))),"")</f>
        <v/>
      </c>
      <c r="I1058" s="92" t="str">
        <f t="shared" si="171"/>
        <v/>
      </c>
      <c r="J1058" s="92" t="str">
        <f t="shared" si="172"/>
        <v/>
      </c>
      <c r="K1058" s="92" t="str">
        <f t="shared" si="173"/>
        <v/>
      </c>
      <c r="L1058" s="92" t="str">
        <f t="shared" si="174"/>
        <v/>
      </c>
      <c r="M1058" s="95" t="str">
        <f>IF(A1058&lt;&gt;"",IF(MID(C1058,1,1)="c",SigmaEpsConcrete(I1058,$AN$30:$AN$33,$AR$30:$AR$33,$AS$26,$AS$27,$AS$28,$AQ$20,$AU$19),""),"")</f>
        <v/>
      </c>
      <c r="N1058" s="95" t="str">
        <f>IF(A1058&lt;&gt;"",IF(MID(C1058,1,1)="r",SigmaEpsReinf(J1058,$AS$42:$AS$43,$AS$41,$AS$39,$AS$40,$AQ$38),""),"")</f>
        <v/>
      </c>
      <c r="Q1058" s="92" t="str">
        <f t="shared" si="176"/>
        <v/>
      </c>
      <c r="R1058" s="92" t="str">
        <f t="shared" si="177"/>
        <v/>
      </c>
      <c r="U1058" s="5"/>
      <c r="V1058" s="5"/>
      <c r="W1058" s="94" t="str">
        <f t="shared" si="175"/>
        <v/>
      </c>
      <c r="X1058" s="94" t="str">
        <f t="shared" si="178"/>
        <v/>
      </c>
      <c r="Y1058" s="5"/>
      <c r="BK1058" s="8"/>
      <c r="BL1058" s="5"/>
      <c r="BM1058" s="5"/>
      <c r="BN1058" s="5"/>
      <c r="BO1058" s="5"/>
      <c r="BP1058" s="1"/>
      <c r="BQ1058" s="1"/>
      <c r="BR1058" s="1"/>
      <c r="BS1058" s="1"/>
      <c r="BT1058" s="1"/>
      <c r="BU1058" s="4"/>
      <c r="BV1058" s="1"/>
      <c r="BW1058" s="3"/>
      <c r="BX1058" s="4"/>
      <c r="BY1058" s="5"/>
      <c r="BZ1058" s="5"/>
      <c r="CA1058" s="5"/>
      <c r="CB1058" s="5"/>
      <c r="CC1058" s="5"/>
      <c r="CD1058" s="43"/>
    </row>
    <row r="1059" spans="1:82" ht="15" customHeight="1" x14ac:dyDescent="0.25">
      <c r="A1059" s="8"/>
      <c r="B1059" s="5"/>
      <c r="C1059" s="5"/>
      <c r="D1059" s="5"/>
      <c r="E1059" s="5"/>
      <c r="F1059" s="94" t="str">
        <f t="shared" si="169"/>
        <v/>
      </c>
      <c r="G1059" s="94" t="str">
        <f t="shared" si="170"/>
        <v/>
      </c>
      <c r="H1059" s="127" t="str">
        <f>IF(A1059&lt;&gt;"",IF(MID(C1059,1,1)="c",$AS$26,IF(MID(C1059,1,1)="r",$AS$41,IF(MID(C1059,1,1)="p",#REF!,#REF!))),"")</f>
        <v/>
      </c>
      <c r="I1059" s="92" t="str">
        <f t="shared" si="171"/>
        <v/>
      </c>
      <c r="J1059" s="92" t="str">
        <f t="shared" si="172"/>
        <v/>
      </c>
      <c r="K1059" s="92" t="str">
        <f t="shared" si="173"/>
        <v/>
      </c>
      <c r="L1059" s="92" t="str">
        <f t="shared" si="174"/>
        <v/>
      </c>
      <c r="M1059" s="95" t="str">
        <f>IF(A1059&lt;&gt;"",IF(MID(C1059,1,1)="c",SigmaEpsConcrete(I1059,$AN$30:$AN$33,$AR$30:$AR$33,$AS$26,$AS$27,$AS$28,$AQ$20,$AU$19),""),"")</f>
        <v/>
      </c>
      <c r="N1059" s="95" t="str">
        <f>IF(A1059&lt;&gt;"",IF(MID(C1059,1,1)="r",SigmaEpsReinf(J1059,$AS$42:$AS$43,$AS$41,$AS$39,$AS$40,$AQ$38),""),"")</f>
        <v/>
      </c>
      <c r="Q1059" s="92" t="str">
        <f t="shared" si="176"/>
        <v/>
      </c>
      <c r="R1059" s="92" t="str">
        <f t="shared" si="177"/>
        <v/>
      </c>
      <c r="U1059" s="5"/>
      <c r="V1059" s="5"/>
      <c r="W1059" s="94" t="str">
        <f t="shared" si="175"/>
        <v/>
      </c>
      <c r="X1059" s="94" t="str">
        <f t="shared" si="178"/>
        <v/>
      </c>
      <c r="Y1059" s="5"/>
      <c r="BK1059" s="8"/>
      <c r="BL1059" s="5"/>
      <c r="BM1059" s="5"/>
      <c r="BN1059" s="5"/>
      <c r="BO1059" s="5"/>
      <c r="BP1059" s="1"/>
      <c r="BQ1059" s="1"/>
      <c r="BR1059" s="1"/>
      <c r="BS1059" s="1"/>
      <c r="BT1059" s="1"/>
      <c r="BU1059" s="4"/>
      <c r="BV1059" s="1"/>
      <c r="BW1059" s="3"/>
      <c r="BX1059" s="4"/>
      <c r="BY1059" s="5"/>
      <c r="BZ1059" s="5"/>
      <c r="CA1059" s="5"/>
      <c r="CB1059" s="5"/>
      <c r="CC1059" s="5"/>
      <c r="CD1059" s="43"/>
    </row>
    <row r="1060" spans="1:82" ht="15" customHeight="1" x14ac:dyDescent="0.25">
      <c r="A1060" s="8"/>
      <c r="B1060" s="5"/>
      <c r="C1060" s="5"/>
      <c r="D1060" s="5"/>
      <c r="E1060" s="5"/>
      <c r="F1060" s="94" t="str">
        <f t="shared" si="169"/>
        <v/>
      </c>
      <c r="G1060" s="94" t="str">
        <f t="shared" si="170"/>
        <v/>
      </c>
      <c r="H1060" s="127" t="str">
        <f>IF(A1060&lt;&gt;"",IF(MID(C1060,1,1)="c",$AS$26,IF(MID(C1060,1,1)="r",$AS$41,IF(MID(C1060,1,1)="p",#REF!,#REF!))),"")</f>
        <v/>
      </c>
      <c r="I1060" s="92" t="str">
        <f t="shared" si="171"/>
        <v/>
      </c>
      <c r="J1060" s="92" t="str">
        <f t="shared" si="172"/>
        <v/>
      </c>
      <c r="K1060" s="92" t="str">
        <f t="shared" si="173"/>
        <v/>
      </c>
      <c r="L1060" s="92" t="str">
        <f t="shared" si="174"/>
        <v/>
      </c>
      <c r="M1060" s="95" t="str">
        <f>IF(A1060&lt;&gt;"",IF(MID(C1060,1,1)="c",SigmaEpsConcrete(I1060,$AN$30:$AN$33,$AR$30:$AR$33,$AS$26,$AS$27,$AS$28,$AQ$20,$AU$19),""),"")</f>
        <v/>
      </c>
      <c r="N1060" s="95" t="str">
        <f>IF(A1060&lt;&gt;"",IF(MID(C1060,1,1)="r",SigmaEpsReinf(J1060,$AS$42:$AS$43,$AS$41,$AS$39,$AS$40,$AQ$38),""),"")</f>
        <v/>
      </c>
      <c r="Q1060" s="92" t="str">
        <f t="shared" si="176"/>
        <v/>
      </c>
      <c r="R1060" s="92" t="str">
        <f t="shared" si="177"/>
        <v/>
      </c>
      <c r="U1060" s="5"/>
      <c r="V1060" s="5"/>
      <c r="W1060" s="94" t="str">
        <f t="shared" si="175"/>
        <v/>
      </c>
      <c r="X1060" s="94" t="str">
        <f t="shared" si="178"/>
        <v/>
      </c>
      <c r="Y1060" s="5"/>
      <c r="BK1060" s="8"/>
      <c r="BL1060" s="5"/>
      <c r="BM1060" s="5"/>
      <c r="BN1060" s="5"/>
      <c r="BO1060" s="5"/>
      <c r="BP1060" s="1"/>
      <c r="BQ1060" s="1"/>
      <c r="BR1060" s="1"/>
      <c r="BS1060" s="1"/>
      <c r="BT1060" s="1"/>
      <c r="BU1060" s="4"/>
      <c r="BV1060" s="1"/>
      <c r="BW1060" s="3"/>
      <c r="BX1060" s="4"/>
      <c r="BY1060" s="5"/>
      <c r="BZ1060" s="5"/>
      <c r="CA1060" s="5"/>
      <c r="CB1060" s="5"/>
      <c r="CC1060" s="5"/>
      <c r="CD1060" s="43"/>
    </row>
    <row r="1061" spans="1:82" ht="15" customHeight="1" x14ac:dyDescent="0.25">
      <c r="A1061" s="8"/>
      <c r="B1061" s="5"/>
      <c r="C1061" s="5"/>
      <c r="D1061" s="5"/>
      <c r="E1061" s="5"/>
      <c r="F1061" s="94" t="str">
        <f t="shared" si="169"/>
        <v/>
      </c>
      <c r="G1061" s="94" t="str">
        <f t="shared" si="170"/>
        <v/>
      </c>
      <c r="H1061" s="127" t="str">
        <f>IF(A1061&lt;&gt;"",IF(MID(C1061,1,1)="c",$AS$26,IF(MID(C1061,1,1)="r",$AS$41,IF(MID(C1061,1,1)="p",#REF!,#REF!))),"")</f>
        <v/>
      </c>
      <c r="I1061" s="92" t="str">
        <f t="shared" si="171"/>
        <v/>
      </c>
      <c r="J1061" s="92" t="str">
        <f t="shared" si="172"/>
        <v/>
      </c>
      <c r="K1061" s="92" t="str">
        <f t="shared" si="173"/>
        <v/>
      </c>
      <c r="L1061" s="92" t="str">
        <f t="shared" si="174"/>
        <v/>
      </c>
      <c r="M1061" s="95" t="str">
        <f>IF(A1061&lt;&gt;"",IF(MID(C1061,1,1)="c",SigmaEpsConcrete(I1061,$AN$30:$AN$33,$AR$30:$AR$33,$AS$26,$AS$27,$AS$28,$AQ$20,$AU$19),""),"")</f>
        <v/>
      </c>
      <c r="N1061" s="95" t="str">
        <f>IF(A1061&lt;&gt;"",IF(MID(C1061,1,1)="r",SigmaEpsReinf(J1061,$AS$42:$AS$43,$AS$41,$AS$39,$AS$40,$AQ$38),""),"")</f>
        <v/>
      </c>
      <c r="Q1061" s="92" t="str">
        <f t="shared" si="176"/>
        <v/>
      </c>
      <c r="R1061" s="92" t="str">
        <f t="shared" si="177"/>
        <v/>
      </c>
      <c r="U1061" s="5"/>
      <c r="V1061" s="5"/>
      <c r="W1061" s="94" t="str">
        <f t="shared" si="175"/>
        <v/>
      </c>
      <c r="X1061" s="94" t="str">
        <f t="shared" si="178"/>
        <v/>
      </c>
      <c r="Y1061" s="5"/>
      <c r="BK1061" s="8"/>
      <c r="BL1061" s="5"/>
      <c r="BM1061" s="5"/>
      <c r="BN1061" s="5"/>
      <c r="BO1061" s="5"/>
      <c r="BP1061" s="1"/>
      <c r="BQ1061" s="1"/>
      <c r="BR1061" s="1"/>
      <c r="BS1061" s="1"/>
      <c r="BT1061" s="1"/>
      <c r="BU1061" s="4"/>
      <c r="BV1061" s="1"/>
      <c r="BW1061" s="3"/>
      <c r="BX1061" s="4"/>
      <c r="BY1061" s="5"/>
      <c r="BZ1061" s="5"/>
      <c r="CA1061" s="5"/>
      <c r="CB1061" s="5"/>
      <c r="CC1061" s="5"/>
      <c r="CD1061" s="43"/>
    </row>
    <row r="1062" spans="1:82" ht="15" customHeight="1" x14ac:dyDescent="0.25">
      <c r="A1062" s="8"/>
      <c r="B1062" s="5"/>
      <c r="C1062" s="5"/>
      <c r="D1062" s="5"/>
      <c r="E1062" s="5"/>
      <c r="F1062" s="94" t="str">
        <f t="shared" si="169"/>
        <v/>
      </c>
      <c r="G1062" s="94" t="str">
        <f t="shared" si="170"/>
        <v/>
      </c>
      <c r="H1062" s="127" t="str">
        <f>IF(A1062&lt;&gt;"",IF(MID(C1062,1,1)="c",$AS$26,IF(MID(C1062,1,1)="r",$AS$41,IF(MID(C1062,1,1)="p",#REF!,#REF!))),"")</f>
        <v/>
      </c>
      <c r="I1062" s="92" t="str">
        <f t="shared" si="171"/>
        <v/>
      </c>
      <c r="J1062" s="92" t="str">
        <f t="shared" si="172"/>
        <v/>
      </c>
      <c r="K1062" s="92" t="str">
        <f t="shared" si="173"/>
        <v/>
      </c>
      <c r="L1062" s="92" t="str">
        <f t="shared" si="174"/>
        <v/>
      </c>
      <c r="M1062" s="95" t="str">
        <f>IF(A1062&lt;&gt;"",IF(MID(C1062,1,1)="c",SigmaEpsConcrete(I1062,$AN$30:$AN$33,$AR$30:$AR$33,$AS$26,$AS$27,$AS$28,$AQ$20,$AU$19),""),"")</f>
        <v/>
      </c>
      <c r="N1062" s="95" t="str">
        <f>IF(A1062&lt;&gt;"",IF(MID(C1062,1,1)="r",SigmaEpsReinf(J1062,$AS$42:$AS$43,$AS$41,$AS$39,$AS$40,$AQ$38),""),"")</f>
        <v/>
      </c>
      <c r="Q1062" s="92" t="str">
        <f t="shared" si="176"/>
        <v/>
      </c>
      <c r="R1062" s="92" t="str">
        <f t="shared" si="177"/>
        <v/>
      </c>
      <c r="U1062" s="5"/>
      <c r="V1062" s="5"/>
      <c r="W1062" s="94" t="str">
        <f t="shared" si="175"/>
        <v/>
      </c>
      <c r="X1062" s="94" t="str">
        <f t="shared" si="178"/>
        <v/>
      </c>
      <c r="Y1062" s="5"/>
      <c r="BK1062" s="8"/>
      <c r="BL1062" s="5"/>
      <c r="BM1062" s="5"/>
      <c r="BN1062" s="5"/>
      <c r="BO1062" s="5"/>
      <c r="BP1062" s="1"/>
      <c r="BQ1062" s="1"/>
      <c r="BR1062" s="1"/>
      <c r="BS1062" s="1"/>
      <c r="BT1062" s="1"/>
      <c r="BU1062" s="4"/>
      <c r="BV1062" s="1"/>
      <c r="BW1062" s="3"/>
      <c r="BX1062" s="4"/>
      <c r="BY1062" s="5"/>
      <c r="BZ1062" s="5"/>
      <c r="CA1062" s="5"/>
      <c r="CB1062" s="5"/>
      <c r="CC1062" s="5"/>
      <c r="CD1062" s="43"/>
    </row>
    <row r="1063" spans="1:82" ht="15" customHeight="1" x14ac:dyDescent="0.25">
      <c r="A1063" s="8"/>
      <c r="B1063" s="5"/>
      <c r="C1063" s="5"/>
      <c r="D1063" s="5"/>
      <c r="E1063" s="5"/>
      <c r="F1063" s="94" t="str">
        <f t="shared" si="169"/>
        <v/>
      </c>
      <c r="G1063" s="94" t="str">
        <f t="shared" si="170"/>
        <v/>
      </c>
      <c r="H1063" s="127" t="str">
        <f>IF(A1063&lt;&gt;"",IF(MID(C1063,1,1)="c",$AS$26,IF(MID(C1063,1,1)="r",$AS$41,IF(MID(C1063,1,1)="p",#REF!,#REF!))),"")</f>
        <v/>
      </c>
      <c r="I1063" s="92" t="str">
        <f t="shared" si="171"/>
        <v/>
      </c>
      <c r="J1063" s="92" t="str">
        <f t="shared" si="172"/>
        <v/>
      </c>
      <c r="K1063" s="92" t="str">
        <f t="shared" si="173"/>
        <v/>
      </c>
      <c r="L1063" s="92" t="str">
        <f t="shared" si="174"/>
        <v/>
      </c>
      <c r="M1063" s="95" t="str">
        <f>IF(A1063&lt;&gt;"",IF(MID(C1063,1,1)="c",SigmaEpsConcrete(I1063,$AN$30:$AN$33,$AR$30:$AR$33,$AS$26,$AS$27,$AS$28,$AQ$20,$AU$19),""),"")</f>
        <v/>
      </c>
      <c r="N1063" s="95" t="str">
        <f>IF(A1063&lt;&gt;"",IF(MID(C1063,1,1)="r",SigmaEpsReinf(J1063,$AS$42:$AS$43,$AS$41,$AS$39,$AS$40,$AQ$38),""),"")</f>
        <v/>
      </c>
      <c r="Q1063" s="92" t="str">
        <f t="shared" si="176"/>
        <v/>
      </c>
      <c r="R1063" s="92" t="str">
        <f t="shared" si="177"/>
        <v/>
      </c>
      <c r="U1063" s="5"/>
      <c r="V1063" s="5"/>
      <c r="W1063" s="94" t="str">
        <f t="shared" si="175"/>
        <v/>
      </c>
      <c r="X1063" s="94" t="str">
        <f t="shared" si="178"/>
        <v/>
      </c>
      <c r="Y1063" s="5"/>
      <c r="BK1063" s="8"/>
      <c r="BL1063" s="5"/>
      <c r="BM1063" s="5"/>
      <c r="BN1063" s="5"/>
      <c r="BO1063" s="5"/>
      <c r="BP1063" s="1"/>
      <c r="BQ1063" s="1"/>
      <c r="BR1063" s="1"/>
      <c r="BS1063" s="1"/>
      <c r="BT1063" s="1"/>
      <c r="BU1063" s="4"/>
      <c r="BV1063" s="1"/>
      <c r="BW1063" s="3"/>
      <c r="BX1063" s="4"/>
      <c r="BY1063" s="5"/>
      <c r="BZ1063" s="5"/>
      <c r="CA1063" s="5"/>
      <c r="CB1063" s="5"/>
      <c r="CC1063" s="5"/>
      <c r="CD1063" s="43"/>
    </row>
    <row r="1064" spans="1:82" ht="15" customHeight="1" x14ac:dyDescent="0.25">
      <c r="A1064" s="8"/>
      <c r="B1064" s="5"/>
      <c r="C1064" s="5"/>
      <c r="D1064" s="5"/>
      <c r="E1064" s="5"/>
      <c r="F1064" s="94" t="str">
        <f t="shared" si="169"/>
        <v/>
      </c>
      <c r="G1064" s="94" t="str">
        <f t="shared" si="170"/>
        <v/>
      </c>
      <c r="H1064" s="127" t="str">
        <f>IF(A1064&lt;&gt;"",IF(MID(C1064,1,1)="c",$AS$26,IF(MID(C1064,1,1)="r",$AS$41,IF(MID(C1064,1,1)="p",#REF!,#REF!))),"")</f>
        <v/>
      </c>
      <c r="I1064" s="92" t="str">
        <f t="shared" si="171"/>
        <v/>
      </c>
      <c r="J1064" s="92" t="str">
        <f t="shared" si="172"/>
        <v/>
      </c>
      <c r="K1064" s="92" t="str">
        <f t="shared" si="173"/>
        <v/>
      </c>
      <c r="L1064" s="92" t="str">
        <f t="shared" si="174"/>
        <v/>
      </c>
      <c r="M1064" s="95" t="str">
        <f>IF(A1064&lt;&gt;"",IF(MID(C1064,1,1)="c",SigmaEpsConcrete(I1064,$AN$30:$AN$33,$AR$30:$AR$33,$AS$26,$AS$27,$AS$28,$AQ$20,$AU$19),""),"")</f>
        <v/>
      </c>
      <c r="N1064" s="95" t="str">
        <f>IF(A1064&lt;&gt;"",IF(MID(C1064,1,1)="r",SigmaEpsReinf(J1064,$AS$42:$AS$43,$AS$41,$AS$39,$AS$40,$AQ$38),""),"")</f>
        <v/>
      </c>
      <c r="Q1064" s="92" t="str">
        <f t="shared" si="176"/>
        <v/>
      </c>
      <c r="R1064" s="92" t="str">
        <f t="shared" si="177"/>
        <v/>
      </c>
      <c r="U1064" s="5"/>
      <c r="V1064" s="5"/>
      <c r="W1064" s="94" t="str">
        <f t="shared" si="175"/>
        <v/>
      </c>
      <c r="X1064" s="94" t="str">
        <f t="shared" si="178"/>
        <v/>
      </c>
      <c r="Y1064" s="5"/>
      <c r="BK1064" s="8"/>
      <c r="BL1064" s="5"/>
      <c r="BM1064" s="5"/>
      <c r="BN1064" s="5"/>
      <c r="BO1064" s="5"/>
      <c r="BP1064" s="1"/>
      <c r="BQ1064" s="1"/>
      <c r="BR1064" s="1"/>
      <c r="BS1064" s="1"/>
      <c r="BT1064" s="1"/>
      <c r="BU1064" s="4"/>
      <c r="BV1064" s="1"/>
      <c r="BW1064" s="3"/>
      <c r="BX1064" s="4"/>
      <c r="BY1064" s="5"/>
      <c r="BZ1064" s="5"/>
      <c r="CA1064" s="5"/>
      <c r="CB1064" s="5"/>
      <c r="CC1064" s="5"/>
      <c r="CD1064" s="43"/>
    </row>
    <row r="1065" spans="1:82" ht="15" customHeight="1" x14ac:dyDescent="0.25">
      <c r="A1065" s="8"/>
      <c r="B1065" s="5"/>
      <c r="C1065" s="5"/>
      <c r="D1065" s="5"/>
      <c r="E1065" s="5"/>
      <c r="F1065" s="94" t="str">
        <f t="shared" si="169"/>
        <v/>
      </c>
      <c r="G1065" s="94" t="str">
        <f t="shared" si="170"/>
        <v/>
      </c>
      <c r="H1065" s="127" t="str">
        <f>IF(A1065&lt;&gt;"",IF(MID(C1065,1,1)="c",$AS$26,IF(MID(C1065,1,1)="r",$AS$41,IF(MID(C1065,1,1)="p",#REF!,#REF!))),"")</f>
        <v/>
      </c>
      <c r="I1065" s="92" t="str">
        <f t="shared" si="171"/>
        <v/>
      </c>
      <c r="J1065" s="92" t="str">
        <f t="shared" si="172"/>
        <v/>
      </c>
      <c r="K1065" s="92" t="str">
        <f t="shared" si="173"/>
        <v/>
      </c>
      <c r="L1065" s="92" t="str">
        <f t="shared" si="174"/>
        <v/>
      </c>
      <c r="M1065" s="95" t="str">
        <f>IF(A1065&lt;&gt;"",IF(MID(C1065,1,1)="c",SigmaEpsConcrete(I1065,$AN$30:$AN$33,$AR$30:$AR$33,$AS$26,$AS$27,$AS$28,$AQ$20,$AU$19),""),"")</f>
        <v/>
      </c>
      <c r="N1065" s="95" t="str">
        <f>IF(A1065&lt;&gt;"",IF(MID(C1065,1,1)="r",SigmaEpsReinf(J1065,$AS$42:$AS$43,$AS$41,$AS$39,$AS$40,$AQ$38),""),"")</f>
        <v/>
      </c>
      <c r="Q1065" s="92" t="str">
        <f t="shared" si="176"/>
        <v/>
      </c>
      <c r="R1065" s="92" t="str">
        <f t="shared" si="177"/>
        <v/>
      </c>
      <c r="U1065" s="5"/>
      <c r="V1065" s="5"/>
      <c r="W1065" s="94" t="str">
        <f t="shared" si="175"/>
        <v/>
      </c>
      <c r="X1065" s="94" t="str">
        <f t="shared" si="178"/>
        <v/>
      </c>
      <c r="Y1065" s="5"/>
      <c r="BK1065" s="8"/>
      <c r="BL1065" s="5"/>
      <c r="BM1065" s="5"/>
      <c r="BN1065" s="5"/>
      <c r="BO1065" s="5"/>
      <c r="BP1065" s="1"/>
      <c r="BQ1065" s="1"/>
      <c r="BR1065" s="1"/>
      <c r="BS1065" s="1"/>
      <c r="BT1065" s="1"/>
      <c r="BU1065" s="4"/>
      <c r="BV1065" s="1"/>
      <c r="BW1065" s="3"/>
      <c r="BX1065" s="4"/>
      <c r="BY1065" s="5"/>
      <c r="BZ1065" s="5"/>
      <c r="CA1065" s="5"/>
      <c r="CB1065" s="5"/>
      <c r="CC1065" s="5"/>
      <c r="CD1065" s="43"/>
    </row>
    <row r="1066" spans="1:82" ht="15" customHeight="1" x14ac:dyDescent="0.25">
      <c r="A1066" s="8"/>
      <c r="B1066" s="5"/>
      <c r="C1066" s="5"/>
      <c r="D1066" s="5"/>
      <c r="E1066" s="5"/>
      <c r="F1066" s="94" t="str">
        <f t="shared" si="169"/>
        <v/>
      </c>
      <c r="G1066" s="94" t="str">
        <f t="shared" si="170"/>
        <v/>
      </c>
      <c r="H1066" s="127" t="str">
        <f>IF(A1066&lt;&gt;"",IF(MID(C1066,1,1)="c",$AS$26,IF(MID(C1066,1,1)="r",$AS$41,IF(MID(C1066,1,1)="p",#REF!,#REF!))),"")</f>
        <v/>
      </c>
      <c r="I1066" s="92" t="str">
        <f t="shared" si="171"/>
        <v/>
      </c>
      <c r="J1066" s="92" t="str">
        <f t="shared" si="172"/>
        <v/>
      </c>
      <c r="K1066" s="92" t="str">
        <f t="shared" si="173"/>
        <v/>
      </c>
      <c r="L1066" s="92" t="str">
        <f t="shared" si="174"/>
        <v/>
      </c>
      <c r="M1066" s="95" t="str">
        <f>IF(A1066&lt;&gt;"",IF(MID(C1066,1,1)="c",SigmaEpsConcrete(I1066,$AN$30:$AN$33,$AR$30:$AR$33,$AS$26,$AS$27,$AS$28,$AQ$20,$AU$19),""),"")</f>
        <v/>
      </c>
      <c r="N1066" s="95" t="str">
        <f>IF(A1066&lt;&gt;"",IF(MID(C1066,1,1)="r",SigmaEpsReinf(J1066,$AS$42:$AS$43,$AS$41,$AS$39,$AS$40,$AQ$38),""),"")</f>
        <v/>
      </c>
      <c r="Q1066" s="92" t="str">
        <f t="shared" si="176"/>
        <v/>
      </c>
      <c r="R1066" s="92" t="str">
        <f t="shared" si="177"/>
        <v/>
      </c>
      <c r="U1066" s="5"/>
      <c r="V1066" s="5"/>
      <c r="W1066" s="94" t="str">
        <f t="shared" si="175"/>
        <v/>
      </c>
      <c r="X1066" s="94" t="str">
        <f t="shared" si="178"/>
        <v/>
      </c>
      <c r="Y1066" s="5"/>
      <c r="BK1066" s="8"/>
      <c r="BL1066" s="5"/>
      <c r="BM1066" s="5"/>
      <c r="BN1066" s="5"/>
      <c r="BO1066" s="5"/>
      <c r="BP1066" s="1"/>
      <c r="BQ1066" s="1"/>
      <c r="BR1066" s="1"/>
      <c r="BS1066" s="1"/>
      <c r="BT1066" s="1"/>
      <c r="BU1066" s="4"/>
      <c r="BV1066" s="1"/>
      <c r="BW1066" s="3"/>
      <c r="BX1066" s="4"/>
      <c r="BY1066" s="5"/>
      <c r="BZ1066" s="5"/>
      <c r="CA1066" s="5"/>
      <c r="CB1066" s="5"/>
      <c r="CC1066" s="5"/>
      <c r="CD1066" s="43"/>
    </row>
    <row r="1067" spans="1:82" ht="15" customHeight="1" x14ac:dyDescent="0.25">
      <c r="A1067" s="8"/>
      <c r="B1067" s="5"/>
      <c r="C1067" s="5"/>
      <c r="D1067" s="5"/>
      <c r="E1067" s="5"/>
      <c r="F1067" s="94" t="str">
        <f t="shared" si="169"/>
        <v/>
      </c>
      <c r="G1067" s="94" t="str">
        <f t="shared" si="170"/>
        <v/>
      </c>
      <c r="H1067" s="127" t="str">
        <f>IF(A1067&lt;&gt;"",IF(MID(C1067,1,1)="c",$AS$26,IF(MID(C1067,1,1)="r",$AS$41,IF(MID(C1067,1,1)="p",#REF!,#REF!))),"")</f>
        <v/>
      </c>
      <c r="I1067" s="92" t="str">
        <f t="shared" si="171"/>
        <v/>
      </c>
      <c r="J1067" s="92" t="str">
        <f t="shared" si="172"/>
        <v/>
      </c>
      <c r="K1067" s="92" t="str">
        <f t="shared" si="173"/>
        <v/>
      </c>
      <c r="L1067" s="92" t="str">
        <f t="shared" si="174"/>
        <v/>
      </c>
      <c r="M1067" s="95" t="str">
        <f>IF(A1067&lt;&gt;"",IF(MID(C1067,1,1)="c",SigmaEpsConcrete(I1067,$AN$30:$AN$33,$AR$30:$AR$33,$AS$26,$AS$27,$AS$28,$AQ$20,$AU$19),""),"")</f>
        <v/>
      </c>
      <c r="N1067" s="95" t="str">
        <f>IF(A1067&lt;&gt;"",IF(MID(C1067,1,1)="r",SigmaEpsReinf(J1067,$AS$42:$AS$43,$AS$41,$AS$39,$AS$40,$AQ$38),""),"")</f>
        <v/>
      </c>
      <c r="Q1067" s="92" t="str">
        <f t="shared" si="176"/>
        <v/>
      </c>
      <c r="R1067" s="92" t="str">
        <f t="shared" si="177"/>
        <v/>
      </c>
      <c r="U1067" s="5"/>
      <c r="V1067" s="5"/>
      <c r="W1067" s="94" t="str">
        <f t="shared" si="175"/>
        <v/>
      </c>
      <c r="X1067" s="94" t="str">
        <f t="shared" si="178"/>
        <v/>
      </c>
      <c r="Y1067" s="5"/>
      <c r="BK1067" s="8"/>
      <c r="BL1067" s="5"/>
      <c r="BM1067" s="5"/>
      <c r="BN1067" s="5"/>
      <c r="BO1067" s="5"/>
      <c r="BP1067" s="1"/>
      <c r="BQ1067" s="1"/>
      <c r="BR1067" s="1"/>
      <c r="BS1067" s="1"/>
      <c r="BT1067" s="1"/>
      <c r="BU1067" s="4"/>
      <c r="BV1067" s="1"/>
      <c r="BW1067" s="3"/>
      <c r="BX1067" s="4"/>
      <c r="BY1067" s="5"/>
      <c r="BZ1067" s="5"/>
      <c r="CA1067" s="5"/>
      <c r="CB1067" s="5"/>
      <c r="CC1067" s="5"/>
      <c r="CD1067" s="43"/>
    </row>
    <row r="1068" spans="1:82" ht="15" customHeight="1" x14ac:dyDescent="0.25">
      <c r="A1068" s="8"/>
      <c r="B1068" s="5"/>
      <c r="C1068" s="5"/>
      <c r="D1068" s="5"/>
      <c r="E1068" s="5"/>
      <c r="F1068" s="94" t="str">
        <f t="shared" si="169"/>
        <v/>
      </c>
      <c r="G1068" s="94" t="str">
        <f t="shared" si="170"/>
        <v/>
      </c>
      <c r="H1068" s="127" t="str">
        <f>IF(A1068&lt;&gt;"",IF(MID(C1068,1,1)="c",$AS$26,IF(MID(C1068,1,1)="r",$AS$41,IF(MID(C1068,1,1)="p",#REF!,#REF!))),"")</f>
        <v/>
      </c>
      <c r="I1068" s="92" t="str">
        <f t="shared" si="171"/>
        <v/>
      </c>
      <c r="J1068" s="92" t="str">
        <f t="shared" si="172"/>
        <v/>
      </c>
      <c r="K1068" s="92" t="str">
        <f t="shared" si="173"/>
        <v/>
      </c>
      <c r="L1068" s="92" t="str">
        <f t="shared" si="174"/>
        <v/>
      </c>
      <c r="M1068" s="95" t="str">
        <f>IF(A1068&lt;&gt;"",IF(MID(C1068,1,1)="c",SigmaEpsConcrete(I1068,$AN$30:$AN$33,$AR$30:$AR$33,$AS$26,$AS$27,$AS$28,$AQ$20,$AU$19),""),"")</f>
        <v/>
      </c>
      <c r="N1068" s="95" t="str">
        <f>IF(A1068&lt;&gt;"",IF(MID(C1068,1,1)="r",SigmaEpsReinf(J1068,$AS$42:$AS$43,$AS$41,$AS$39,$AS$40,$AQ$38),""),"")</f>
        <v/>
      </c>
      <c r="Q1068" s="92" t="str">
        <f t="shared" si="176"/>
        <v/>
      </c>
      <c r="R1068" s="92" t="str">
        <f t="shared" si="177"/>
        <v/>
      </c>
      <c r="U1068" s="5"/>
      <c r="V1068" s="5"/>
      <c r="W1068" s="94" t="str">
        <f t="shared" si="175"/>
        <v/>
      </c>
      <c r="X1068" s="94" t="str">
        <f t="shared" si="178"/>
        <v/>
      </c>
      <c r="Y1068" s="5"/>
      <c r="BK1068" s="8"/>
      <c r="BL1068" s="5"/>
      <c r="BM1068" s="5"/>
      <c r="BN1068" s="5"/>
      <c r="BO1068" s="5"/>
      <c r="BP1068" s="1"/>
      <c r="BQ1068" s="1"/>
      <c r="BR1068" s="1"/>
      <c r="BS1068" s="1"/>
      <c r="BT1068" s="1"/>
      <c r="BU1068" s="4"/>
      <c r="BV1068" s="1"/>
      <c r="BW1068" s="3"/>
      <c r="BX1068" s="4"/>
      <c r="BY1068" s="5"/>
      <c r="BZ1068" s="5"/>
      <c r="CA1068" s="5"/>
      <c r="CB1068" s="5"/>
      <c r="CC1068" s="5"/>
      <c r="CD1068" s="43"/>
    </row>
    <row r="1069" spans="1:82" ht="15" customHeight="1" x14ac:dyDescent="0.25">
      <c r="A1069" s="8"/>
      <c r="B1069" s="5"/>
      <c r="C1069" s="5"/>
      <c r="D1069" s="5"/>
      <c r="E1069" s="5"/>
      <c r="F1069" s="94" t="str">
        <f t="shared" si="169"/>
        <v/>
      </c>
      <c r="G1069" s="94" t="str">
        <f t="shared" si="170"/>
        <v/>
      </c>
      <c r="H1069" s="127" t="str">
        <f>IF(A1069&lt;&gt;"",IF(MID(C1069,1,1)="c",$AS$26,IF(MID(C1069,1,1)="r",$AS$41,IF(MID(C1069,1,1)="p",#REF!,#REF!))),"")</f>
        <v/>
      </c>
      <c r="I1069" s="92" t="str">
        <f t="shared" si="171"/>
        <v/>
      </c>
      <c r="J1069" s="92" t="str">
        <f t="shared" si="172"/>
        <v/>
      </c>
      <c r="K1069" s="92" t="str">
        <f t="shared" si="173"/>
        <v/>
      </c>
      <c r="L1069" s="92" t="str">
        <f t="shared" si="174"/>
        <v/>
      </c>
      <c r="M1069" s="95" t="str">
        <f>IF(A1069&lt;&gt;"",IF(MID(C1069,1,1)="c",SigmaEpsConcrete(I1069,$AN$30:$AN$33,$AR$30:$AR$33,$AS$26,$AS$27,$AS$28,$AQ$20,$AU$19),""),"")</f>
        <v/>
      </c>
      <c r="N1069" s="95" t="str">
        <f>IF(A1069&lt;&gt;"",IF(MID(C1069,1,1)="r",SigmaEpsReinf(J1069,$AS$42:$AS$43,$AS$41,$AS$39,$AS$40,$AQ$38),""),"")</f>
        <v/>
      </c>
      <c r="Q1069" s="92" t="str">
        <f t="shared" si="176"/>
        <v/>
      </c>
      <c r="R1069" s="92" t="str">
        <f t="shared" si="177"/>
        <v/>
      </c>
      <c r="U1069" s="5"/>
      <c r="V1069" s="5"/>
      <c r="W1069" s="94" t="str">
        <f t="shared" si="175"/>
        <v/>
      </c>
      <c r="X1069" s="94" t="str">
        <f t="shared" si="178"/>
        <v/>
      </c>
      <c r="Y1069" s="5"/>
      <c r="BK1069" s="8"/>
      <c r="BL1069" s="5"/>
      <c r="BM1069" s="5"/>
      <c r="BN1069" s="5"/>
      <c r="BO1069" s="5"/>
      <c r="BP1069" s="1"/>
      <c r="BQ1069" s="1"/>
      <c r="BR1069" s="1"/>
      <c r="BS1069" s="1"/>
      <c r="BT1069" s="1"/>
      <c r="BU1069" s="4"/>
      <c r="BV1069" s="1"/>
      <c r="BW1069" s="3"/>
      <c r="BX1069" s="4"/>
      <c r="BY1069" s="5"/>
      <c r="BZ1069" s="5"/>
      <c r="CA1069" s="5"/>
      <c r="CB1069" s="5"/>
      <c r="CC1069" s="5"/>
      <c r="CD1069" s="43"/>
    </row>
    <row r="1070" spans="1:82" ht="15" customHeight="1" x14ac:dyDescent="0.25">
      <c r="A1070" s="8"/>
      <c r="B1070" s="5"/>
      <c r="C1070" s="5"/>
      <c r="D1070" s="5"/>
      <c r="E1070" s="5"/>
      <c r="F1070" s="94" t="str">
        <f t="shared" si="169"/>
        <v/>
      </c>
      <c r="G1070" s="94" t="str">
        <f t="shared" si="170"/>
        <v/>
      </c>
      <c r="H1070" s="127" t="str">
        <f>IF(A1070&lt;&gt;"",IF(MID(C1070,1,1)="c",$AS$26,IF(MID(C1070,1,1)="r",$AS$41,IF(MID(C1070,1,1)="p",#REF!,#REF!))),"")</f>
        <v/>
      </c>
      <c r="I1070" s="92" t="str">
        <f t="shared" si="171"/>
        <v/>
      </c>
      <c r="J1070" s="92" t="str">
        <f t="shared" si="172"/>
        <v/>
      </c>
      <c r="K1070" s="92" t="str">
        <f t="shared" si="173"/>
        <v/>
      </c>
      <c r="L1070" s="92" t="str">
        <f t="shared" si="174"/>
        <v/>
      </c>
      <c r="M1070" s="95" t="str">
        <f>IF(A1070&lt;&gt;"",IF(MID(C1070,1,1)="c",SigmaEpsConcrete(I1070,$AN$30:$AN$33,$AR$30:$AR$33,$AS$26,$AS$27,$AS$28,$AQ$20,$AU$19),""),"")</f>
        <v/>
      </c>
      <c r="N1070" s="95" t="str">
        <f>IF(A1070&lt;&gt;"",IF(MID(C1070,1,1)="r",SigmaEpsReinf(J1070,$AS$42:$AS$43,$AS$41,$AS$39,$AS$40,$AQ$38),""),"")</f>
        <v/>
      </c>
      <c r="Q1070" s="92" t="str">
        <f t="shared" si="176"/>
        <v/>
      </c>
      <c r="R1070" s="92" t="str">
        <f t="shared" si="177"/>
        <v/>
      </c>
      <c r="U1070" s="5"/>
      <c r="V1070" s="5"/>
      <c r="W1070" s="94" t="str">
        <f t="shared" si="175"/>
        <v/>
      </c>
      <c r="X1070" s="94" t="str">
        <f t="shared" si="178"/>
        <v/>
      </c>
      <c r="Y1070" s="5"/>
      <c r="BK1070" s="8"/>
      <c r="BL1070" s="5"/>
      <c r="BM1070" s="5"/>
      <c r="BN1070" s="5"/>
      <c r="BO1070" s="5"/>
      <c r="BP1070" s="1"/>
      <c r="BQ1070" s="1"/>
      <c r="BR1070" s="1"/>
      <c r="BS1070" s="1"/>
      <c r="BT1070" s="1"/>
      <c r="BU1070" s="4"/>
      <c r="BV1070" s="1"/>
      <c r="BW1070" s="3"/>
      <c r="BX1070" s="4"/>
      <c r="BY1070" s="5"/>
      <c r="BZ1070" s="5"/>
      <c r="CA1070" s="5"/>
      <c r="CB1070" s="5"/>
      <c r="CC1070" s="5"/>
      <c r="CD1070" s="43"/>
    </row>
    <row r="1071" spans="1:82" ht="15" customHeight="1" x14ac:dyDescent="0.25">
      <c r="A1071" s="8"/>
      <c r="B1071" s="5"/>
      <c r="C1071" s="5"/>
      <c r="D1071" s="5"/>
      <c r="E1071" s="5"/>
      <c r="F1071" s="94" t="str">
        <f t="shared" si="169"/>
        <v/>
      </c>
      <c r="G1071" s="94" t="str">
        <f t="shared" si="170"/>
        <v/>
      </c>
      <c r="H1071" s="127" t="str">
        <f>IF(A1071&lt;&gt;"",IF(MID(C1071,1,1)="c",$AS$26,IF(MID(C1071,1,1)="r",$AS$41,IF(MID(C1071,1,1)="p",#REF!,#REF!))),"")</f>
        <v/>
      </c>
      <c r="I1071" s="92" t="str">
        <f t="shared" si="171"/>
        <v/>
      </c>
      <c r="J1071" s="92" t="str">
        <f t="shared" si="172"/>
        <v/>
      </c>
      <c r="K1071" s="92" t="str">
        <f t="shared" si="173"/>
        <v/>
      </c>
      <c r="L1071" s="92" t="str">
        <f t="shared" si="174"/>
        <v/>
      </c>
      <c r="M1071" s="95" t="str">
        <f>IF(A1071&lt;&gt;"",IF(MID(C1071,1,1)="c",SigmaEpsConcrete(I1071,$AN$30:$AN$33,$AR$30:$AR$33,$AS$26,$AS$27,$AS$28,$AQ$20,$AU$19),""),"")</f>
        <v/>
      </c>
      <c r="N1071" s="95" t="str">
        <f>IF(A1071&lt;&gt;"",IF(MID(C1071,1,1)="r",SigmaEpsReinf(J1071,$AS$42:$AS$43,$AS$41,$AS$39,$AS$40,$AQ$38),""),"")</f>
        <v/>
      </c>
      <c r="Q1071" s="92" t="str">
        <f t="shared" si="176"/>
        <v/>
      </c>
      <c r="R1071" s="92" t="str">
        <f t="shared" si="177"/>
        <v/>
      </c>
      <c r="U1071" s="5"/>
      <c r="V1071" s="5"/>
      <c r="W1071" s="94" t="str">
        <f t="shared" si="175"/>
        <v/>
      </c>
      <c r="X1071" s="94" t="str">
        <f t="shared" si="178"/>
        <v/>
      </c>
      <c r="Y1071" s="5"/>
      <c r="BK1071" s="8"/>
      <c r="BL1071" s="5"/>
      <c r="BM1071" s="5"/>
      <c r="BN1071" s="5"/>
      <c r="BO1071" s="5"/>
      <c r="BP1071" s="1"/>
      <c r="BQ1071" s="1"/>
      <c r="BR1071" s="1"/>
      <c r="BS1071" s="1"/>
      <c r="BT1071" s="1"/>
      <c r="BU1071" s="4"/>
      <c r="BV1071" s="1"/>
      <c r="BW1071" s="3"/>
      <c r="BX1071" s="4"/>
      <c r="BY1071" s="5"/>
      <c r="BZ1071" s="5"/>
      <c r="CA1071" s="5"/>
      <c r="CB1071" s="5"/>
      <c r="CC1071" s="5"/>
      <c r="CD1071" s="43"/>
    </row>
    <row r="1072" spans="1:82" ht="15" customHeight="1" x14ac:dyDescent="0.25">
      <c r="A1072" s="8"/>
      <c r="B1072" s="5"/>
      <c r="C1072" s="5"/>
      <c r="D1072" s="5"/>
      <c r="E1072" s="5"/>
      <c r="F1072" s="94" t="str">
        <f t="shared" si="169"/>
        <v/>
      </c>
      <c r="G1072" s="94" t="str">
        <f t="shared" si="170"/>
        <v/>
      </c>
      <c r="H1072" s="127" t="str">
        <f>IF(A1072&lt;&gt;"",IF(MID(C1072,1,1)="c",$AS$26,IF(MID(C1072,1,1)="r",$AS$41,IF(MID(C1072,1,1)="p",#REF!,#REF!))),"")</f>
        <v/>
      </c>
      <c r="I1072" s="92" t="str">
        <f t="shared" si="171"/>
        <v/>
      </c>
      <c r="J1072" s="92" t="str">
        <f t="shared" si="172"/>
        <v/>
      </c>
      <c r="K1072" s="92" t="str">
        <f t="shared" si="173"/>
        <v/>
      </c>
      <c r="L1072" s="92" t="str">
        <f t="shared" si="174"/>
        <v/>
      </c>
      <c r="M1072" s="95" t="str">
        <f>IF(A1072&lt;&gt;"",IF(MID(C1072,1,1)="c",SigmaEpsConcrete(I1072,$AN$30:$AN$33,$AR$30:$AR$33,$AS$26,$AS$27,$AS$28,$AQ$20,$AU$19),""),"")</f>
        <v/>
      </c>
      <c r="N1072" s="95" t="str">
        <f>IF(A1072&lt;&gt;"",IF(MID(C1072,1,1)="r",SigmaEpsReinf(J1072,$AS$42:$AS$43,$AS$41,$AS$39,$AS$40,$AQ$38),""),"")</f>
        <v/>
      </c>
      <c r="Q1072" s="92" t="str">
        <f t="shared" si="176"/>
        <v/>
      </c>
      <c r="R1072" s="92" t="str">
        <f t="shared" si="177"/>
        <v/>
      </c>
      <c r="U1072" s="5"/>
      <c r="V1072" s="5"/>
      <c r="W1072" s="94" t="str">
        <f t="shared" si="175"/>
        <v/>
      </c>
      <c r="X1072" s="94" t="str">
        <f t="shared" si="178"/>
        <v/>
      </c>
      <c r="Y1072" s="5"/>
      <c r="BK1072" s="8"/>
      <c r="BL1072" s="5"/>
      <c r="BM1072" s="5"/>
      <c r="BN1072" s="5"/>
      <c r="BO1072" s="5"/>
      <c r="BP1072" s="1"/>
      <c r="BQ1072" s="1"/>
      <c r="BR1072" s="1"/>
      <c r="BS1072" s="1"/>
      <c r="BT1072" s="1"/>
      <c r="BU1072" s="4"/>
      <c r="BV1072" s="1"/>
      <c r="BW1072" s="3"/>
      <c r="BX1072" s="4"/>
      <c r="BY1072" s="5"/>
      <c r="BZ1072" s="5"/>
      <c r="CA1072" s="5"/>
      <c r="CB1072" s="5"/>
      <c r="CC1072" s="5"/>
      <c r="CD1072" s="43"/>
    </row>
    <row r="1073" spans="1:82" ht="15" customHeight="1" x14ac:dyDescent="0.25">
      <c r="A1073" s="8"/>
      <c r="B1073" s="5"/>
      <c r="C1073" s="5"/>
      <c r="D1073" s="5"/>
      <c r="E1073" s="5"/>
      <c r="F1073" s="94" t="str">
        <f t="shared" si="169"/>
        <v/>
      </c>
      <c r="G1073" s="94" t="str">
        <f t="shared" si="170"/>
        <v/>
      </c>
      <c r="H1073" s="127" t="str">
        <f>IF(A1073&lt;&gt;"",IF(MID(C1073,1,1)="c",$AS$26,IF(MID(C1073,1,1)="r",$AS$41,IF(MID(C1073,1,1)="p",#REF!,#REF!))),"")</f>
        <v/>
      </c>
      <c r="I1073" s="92" t="str">
        <f t="shared" si="171"/>
        <v/>
      </c>
      <c r="J1073" s="92" t="str">
        <f t="shared" si="172"/>
        <v/>
      </c>
      <c r="K1073" s="92" t="str">
        <f t="shared" si="173"/>
        <v/>
      </c>
      <c r="L1073" s="92" t="str">
        <f t="shared" si="174"/>
        <v/>
      </c>
      <c r="M1073" s="95" t="str">
        <f>IF(A1073&lt;&gt;"",IF(MID(C1073,1,1)="c",SigmaEpsConcrete(I1073,$AN$30:$AN$33,$AR$30:$AR$33,$AS$26,$AS$27,$AS$28,$AQ$20,$AU$19),""),"")</f>
        <v/>
      </c>
      <c r="N1073" s="95" t="str">
        <f>IF(A1073&lt;&gt;"",IF(MID(C1073,1,1)="r",SigmaEpsReinf(J1073,$AS$42:$AS$43,$AS$41,$AS$39,$AS$40,$AQ$38),""),"")</f>
        <v/>
      </c>
      <c r="Q1073" s="92" t="str">
        <f t="shared" si="176"/>
        <v/>
      </c>
      <c r="R1073" s="92" t="str">
        <f t="shared" si="177"/>
        <v/>
      </c>
      <c r="U1073" s="5"/>
      <c r="V1073" s="5"/>
      <c r="W1073" s="94" t="str">
        <f t="shared" si="175"/>
        <v/>
      </c>
      <c r="X1073" s="94" t="str">
        <f t="shared" si="178"/>
        <v/>
      </c>
      <c r="Y1073" s="5"/>
      <c r="BK1073" s="8"/>
      <c r="BL1073" s="5"/>
      <c r="BM1073" s="5"/>
      <c r="BN1073" s="5"/>
      <c r="BO1073" s="5"/>
      <c r="BP1073" s="1"/>
      <c r="BQ1073" s="1"/>
      <c r="BR1073" s="1"/>
      <c r="BS1073" s="1"/>
      <c r="BT1073" s="1"/>
      <c r="BU1073" s="4"/>
      <c r="BV1073" s="1"/>
      <c r="BW1073" s="3"/>
      <c r="BX1073" s="4"/>
      <c r="BY1073" s="5"/>
      <c r="BZ1073" s="5"/>
      <c r="CA1073" s="5"/>
      <c r="CB1073" s="5"/>
      <c r="CC1073" s="5"/>
      <c r="CD1073" s="43"/>
    </row>
    <row r="1074" spans="1:82" ht="15" customHeight="1" x14ac:dyDescent="0.25">
      <c r="A1074" s="8"/>
      <c r="B1074" s="5"/>
      <c r="C1074" s="5"/>
      <c r="D1074" s="5"/>
      <c r="E1074" s="5"/>
      <c r="F1074" s="94" t="str">
        <f t="shared" si="169"/>
        <v/>
      </c>
      <c r="G1074" s="94" t="str">
        <f t="shared" si="170"/>
        <v/>
      </c>
      <c r="H1074" s="127" t="str">
        <f>IF(A1074&lt;&gt;"",IF(MID(C1074,1,1)="c",$AS$26,IF(MID(C1074,1,1)="r",$AS$41,IF(MID(C1074,1,1)="p",#REF!,#REF!))),"")</f>
        <v/>
      </c>
      <c r="I1074" s="92" t="str">
        <f t="shared" si="171"/>
        <v/>
      </c>
      <c r="J1074" s="92" t="str">
        <f t="shared" si="172"/>
        <v/>
      </c>
      <c r="K1074" s="92" t="str">
        <f t="shared" si="173"/>
        <v/>
      </c>
      <c r="L1074" s="92" t="str">
        <f t="shared" si="174"/>
        <v/>
      </c>
      <c r="M1074" s="95" t="str">
        <f>IF(A1074&lt;&gt;"",IF(MID(C1074,1,1)="c",SigmaEpsConcrete(I1074,$AN$30:$AN$33,$AR$30:$AR$33,$AS$26,$AS$27,$AS$28,$AQ$20,$AU$19),""),"")</f>
        <v/>
      </c>
      <c r="N1074" s="95" t="str">
        <f>IF(A1074&lt;&gt;"",IF(MID(C1074,1,1)="r",SigmaEpsReinf(J1074,$AS$42:$AS$43,$AS$41,$AS$39,$AS$40,$AQ$38),""),"")</f>
        <v/>
      </c>
      <c r="Q1074" s="92" t="str">
        <f t="shared" si="176"/>
        <v/>
      </c>
      <c r="R1074" s="92" t="str">
        <f t="shared" si="177"/>
        <v/>
      </c>
      <c r="U1074" s="5"/>
      <c r="V1074" s="5"/>
      <c r="W1074" s="94" t="str">
        <f t="shared" si="175"/>
        <v/>
      </c>
      <c r="X1074" s="94" t="str">
        <f t="shared" si="178"/>
        <v/>
      </c>
      <c r="Y1074" s="5"/>
      <c r="BK1074" s="8"/>
      <c r="BL1074" s="5"/>
      <c r="BM1074" s="5"/>
      <c r="BN1074" s="5"/>
      <c r="BO1074" s="5"/>
      <c r="BP1074" s="1"/>
      <c r="BQ1074" s="1"/>
      <c r="BR1074" s="1"/>
      <c r="BS1074" s="1"/>
      <c r="BT1074" s="1"/>
      <c r="BU1074" s="4"/>
      <c r="BV1074" s="1"/>
      <c r="BW1074" s="3"/>
      <c r="BX1074" s="4"/>
      <c r="BY1074" s="5"/>
      <c r="BZ1074" s="5"/>
      <c r="CA1074" s="5"/>
      <c r="CB1074" s="5"/>
      <c r="CC1074" s="5"/>
      <c r="CD1074" s="43"/>
    </row>
    <row r="1075" spans="1:82" ht="15" customHeight="1" x14ac:dyDescent="0.25">
      <c r="A1075" s="8"/>
      <c r="B1075" s="5"/>
      <c r="C1075" s="5"/>
      <c r="D1075" s="5"/>
      <c r="E1075" s="5"/>
      <c r="F1075" s="94" t="str">
        <f t="shared" si="169"/>
        <v/>
      </c>
      <c r="G1075" s="94" t="str">
        <f t="shared" si="170"/>
        <v/>
      </c>
      <c r="H1075" s="127" t="str">
        <f>IF(A1075&lt;&gt;"",IF(MID(C1075,1,1)="c",$AS$26,IF(MID(C1075,1,1)="r",$AS$41,IF(MID(C1075,1,1)="p",#REF!,#REF!))),"")</f>
        <v/>
      </c>
      <c r="I1075" s="92" t="str">
        <f t="shared" si="171"/>
        <v/>
      </c>
      <c r="J1075" s="92" t="str">
        <f t="shared" si="172"/>
        <v/>
      </c>
      <c r="K1075" s="92" t="str">
        <f t="shared" si="173"/>
        <v/>
      </c>
      <c r="L1075" s="92" t="str">
        <f t="shared" si="174"/>
        <v/>
      </c>
      <c r="M1075" s="95" t="str">
        <f>IF(A1075&lt;&gt;"",IF(MID(C1075,1,1)="c",SigmaEpsConcrete(I1075,$AN$30:$AN$33,$AR$30:$AR$33,$AS$26,$AS$27,$AS$28,$AQ$20,$AU$19),""),"")</f>
        <v/>
      </c>
      <c r="N1075" s="95" t="str">
        <f>IF(A1075&lt;&gt;"",IF(MID(C1075,1,1)="r",SigmaEpsReinf(J1075,$AS$42:$AS$43,$AS$41,$AS$39,$AS$40,$AQ$38),""),"")</f>
        <v/>
      </c>
      <c r="Q1075" s="92" t="str">
        <f t="shared" si="176"/>
        <v/>
      </c>
      <c r="R1075" s="92" t="str">
        <f t="shared" si="177"/>
        <v/>
      </c>
      <c r="U1075" s="5"/>
      <c r="V1075" s="5"/>
      <c r="W1075" s="94" t="str">
        <f t="shared" si="175"/>
        <v/>
      </c>
      <c r="X1075" s="94" t="str">
        <f t="shared" si="178"/>
        <v/>
      </c>
      <c r="Y1075" s="5"/>
      <c r="BK1075" s="8"/>
      <c r="BL1075" s="5"/>
      <c r="BM1075" s="5"/>
      <c r="BN1075" s="5"/>
      <c r="BO1075" s="5"/>
      <c r="BP1075" s="1"/>
      <c r="BQ1075" s="1"/>
      <c r="BR1075" s="1"/>
      <c r="BS1075" s="1"/>
      <c r="BT1075" s="1"/>
      <c r="BU1075" s="4"/>
      <c r="BV1075" s="1"/>
      <c r="BW1075" s="3"/>
      <c r="BX1075" s="4"/>
      <c r="BY1075" s="5"/>
      <c r="BZ1075" s="5"/>
      <c r="CA1075" s="5"/>
      <c r="CB1075" s="5"/>
      <c r="CC1075" s="5"/>
      <c r="CD1075" s="43"/>
    </row>
    <row r="1076" spans="1:82" ht="15" customHeight="1" x14ac:dyDescent="0.25">
      <c r="A1076" s="8"/>
      <c r="B1076" s="5"/>
      <c r="C1076" s="5"/>
      <c r="D1076" s="5"/>
      <c r="E1076" s="5"/>
      <c r="F1076" s="94" t="str">
        <f t="shared" si="169"/>
        <v/>
      </c>
      <c r="G1076" s="94" t="str">
        <f t="shared" si="170"/>
        <v/>
      </c>
      <c r="H1076" s="127" t="str">
        <f>IF(A1076&lt;&gt;"",IF(MID(C1076,1,1)="c",$AS$26,IF(MID(C1076,1,1)="r",$AS$41,IF(MID(C1076,1,1)="p",#REF!,#REF!))),"")</f>
        <v/>
      </c>
      <c r="I1076" s="92" t="str">
        <f t="shared" si="171"/>
        <v/>
      </c>
      <c r="J1076" s="92" t="str">
        <f t="shared" si="172"/>
        <v/>
      </c>
      <c r="K1076" s="92" t="str">
        <f t="shared" si="173"/>
        <v/>
      </c>
      <c r="L1076" s="92" t="str">
        <f t="shared" si="174"/>
        <v/>
      </c>
      <c r="M1076" s="95" t="str">
        <f>IF(A1076&lt;&gt;"",IF(MID(C1076,1,1)="c",SigmaEpsConcrete(I1076,$AN$30:$AN$33,$AR$30:$AR$33,$AS$26,$AS$27,$AS$28,$AQ$20,$AU$19),""),"")</f>
        <v/>
      </c>
      <c r="N1076" s="95" t="str">
        <f>IF(A1076&lt;&gt;"",IF(MID(C1076,1,1)="r",SigmaEpsReinf(J1076,$AS$42:$AS$43,$AS$41,$AS$39,$AS$40,$AQ$38),""),"")</f>
        <v/>
      </c>
      <c r="Q1076" s="92" t="str">
        <f t="shared" si="176"/>
        <v/>
      </c>
      <c r="R1076" s="92" t="str">
        <f t="shared" si="177"/>
        <v/>
      </c>
      <c r="U1076" s="5"/>
      <c r="V1076" s="5"/>
      <c r="W1076" s="94" t="str">
        <f t="shared" si="175"/>
        <v/>
      </c>
      <c r="X1076" s="94" t="str">
        <f t="shared" si="178"/>
        <v/>
      </c>
      <c r="Y1076" s="5"/>
      <c r="BK1076" s="8"/>
      <c r="BL1076" s="5"/>
      <c r="BM1076" s="5"/>
      <c r="BN1076" s="5"/>
      <c r="BO1076" s="5"/>
      <c r="BP1076" s="1"/>
      <c r="BQ1076" s="1"/>
      <c r="BR1076" s="1"/>
      <c r="BS1076" s="1"/>
      <c r="BT1076" s="1"/>
      <c r="BU1076" s="4"/>
      <c r="BV1076" s="1"/>
      <c r="BW1076" s="3"/>
      <c r="BX1076" s="4"/>
      <c r="BY1076" s="5"/>
      <c r="BZ1076" s="5"/>
      <c r="CA1076" s="5"/>
      <c r="CB1076" s="5"/>
      <c r="CC1076" s="5"/>
      <c r="CD1076" s="43"/>
    </row>
    <row r="1077" spans="1:82" ht="15" customHeight="1" x14ac:dyDescent="0.25">
      <c r="A1077" s="8"/>
      <c r="B1077" s="5"/>
      <c r="C1077" s="5"/>
      <c r="D1077" s="5"/>
      <c r="E1077" s="5"/>
      <c r="F1077" s="94" t="str">
        <f t="shared" si="169"/>
        <v/>
      </c>
      <c r="G1077" s="94" t="str">
        <f t="shared" si="170"/>
        <v/>
      </c>
      <c r="H1077" s="127" t="str">
        <f>IF(A1077&lt;&gt;"",IF(MID(C1077,1,1)="c",$AS$26,IF(MID(C1077,1,1)="r",$AS$41,IF(MID(C1077,1,1)="p",#REF!,#REF!))),"")</f>
        <v/>
      </c>
      <c r="I1077" s="92" t="str">
        <f t="shared" si="171"/>
        <v/>
      </c>
      <c r="J1077" s="92" t="str">
        <f t="shared" si="172"/>
        <v/>
      </c>
      <c r="K1077" s="92" t="str">
        <f t="shared" si="173"/>
        <v/>
      </c>
      <c r="L1077" s="92" t="str">
        <f t="shared" si="174"/>
        <v/>
      </c>
      <c r="M1077" s="95" t="str">
        <f>IF(A1077&lt;&gt;"",IF(MID(C1077,1,1)="c",SigmaEpsConcrete(I1077,$AN$30:$AN$33,$AR$30:$AR$33,$AS$26,$AS$27,$AS$28,$AQ$20,$AU$19),""),"")</f>
        <v/>
      </c>
      <c r="N1077" s="95" t="str">
        <f>IF(A1077&lt;&gt;"",IF(MID(C1077,1,1)="r",SigmaEpsReinf(J1077,$AS$42:$AS$43,$AS$41,$AS$39,$AS$40,$AQ$38),""),"")</f>
        <v/>
      </c>
      <c r="Q1077" s="92" t="str">
        <f t="shared" si="176"/>
        <v/>
      </c>
      <c r="R1077" s="92" t="str">
        <f t="shared" si="177"/>
        <v/>
      </c>
      <c r="U1077" s="5"/>
      <c r="V1077" s="5"/>
      <c r="W1077" s="94" t="str">
        <f t="shared" si="175"/>
        <v/>
      </c>
      <c r="X1077" s="94" t="str">
        <f t="shared" si="178"/>
        <v/>
      </c>
      <c r="Y1077" s="5"/>
      <c r="BK1077" s="8"/>
      <c r="BL1077" s="5"/>
      <c r="BM1077" s="5"/>
      <c r="BN1077" s="5"/>
      <c r="BO1077" s="5"/>
      <c r="BP1077" s="1"/>
      <c r="BQ1077" s="1"/>
      <c r="BR1077" s="1"/>
      <c r="BS1077" s="1"/>
      <c r="BT1077" s="1"/>
      <c r="BU1077" s="4"/>
      <c r="BV1077" s="1"/>
      <c r="BW1077" s="3"/>
      <c r="BX1077" s="4"/>
      <c r="BY1077" s="5"/>
      <c r="BZ1077" s="5"/>
      <c r="CA1077" s="5"/>
      <c r="CB1077" s="5"/>
      <c r="CC1077" s="5"/>
      <c r="CD1077" s="43"/>
    </row>
    <row r="1078" spans="1:82" ht="15" customHeight="1" x14ac:dyDescent="0.25">
      <c r="A1078" s="8"/>
      <c r="B1078" s="5"/>
      <c r="C1078" s="5"/>
      <c r="D1078" s="5"/>
      <c r="E1078" s="5"/>
      <c r="F1078" s="94" t="str">
        <f t="shared" si="169"/>
        <v/>
      </c>
      <c r="G1078" s="94" t="str">
        <f t="shared" si="170"/>
        <v/>
      </c>
      <c r="H1078" s="127" t="str">
        <f>IF(A1078&lt;&gt;"",IF(MID(C1078,1,1)="c",$AS$26,IF(MID(C1078,1,1)="r",$AS$41,IF(MID(C1078,1,1)="p",#REF!,#REF!))),"")</f>
        <v/>
      </c>
      <c r="I1078" s="92" t="str">
        <f t="shared" si="171"/>
        <v/>
      </c>
      <c r="J1078" s="92" t="str">
        <f t="shared" si="172"/>
        <v/>
      </c>
      <c r="K1078" s="92" t="str">
        <f t="shared" si="173"/>
        <v/>
      </c>
      <c r="L1078" s="92" t="str">
        <f t="shared" si="174"/>
        <v/>
      </c>
      <c r="M1078" s="95" t="str">
        <f>IF(A1078&lt;&gt;"",IF(MID(C1078,1,1)="c",SigmaEpsConcrete(I1078,$AN$30:$AN$33,$AR$30:$AR$33,$AS$26,$AS$27,$AS$28,$AQ$20,$AU$19),""),"")</f>
        <v/>
      </c>
      <c r="N1078" s="95" t="str">
        <f>IF(A1078&lt;&gt;"",IF(MID(C1078,1,1)="r",SigmaEpsReinf(J1078,$AS$42:$AS$43,$AS$41,$AS$39,$AS$40,$AQ$38),""),"")</f>
        <v/>
      </c>
      <c r="Q1078" s="92" t="str">
        <f t="shared" si="176"/>
        <v/>
      </c>
      <c r="R1078" s="92" t="str">
        <f t="shared" si="177"/>
        <v/>
      </c>
      <c r="U1078" s="5"/>
      <c r="V1078" s="5"/>
      <c r="W1078" s="94" t="str">
        <f t="shared" si="175"/>
        <v/>
      </c>
      <c r="X1078" s="94" t="str">
        <f t="shared" si="178"/>
        <v/>
      </c>
      <c r="Y1078" s="5"/>
      <c r="BK1078" s="8"/>
      <c r="BL1078" s="5"/>
      <c r="BM1078" s="5"/>
      <c r="BN1078" s="5"/>
      <c r="BO1078" s="5"/>
      <c r="BP1078" s="1"/>
      <c r="BQ1078" s="1"/>
      <c r="BR1078" s="1"/>
      <c r="BS1078" s="1"/>
      <c r="BT1078" s="1"/>
      <c r="BU1078" s="4"/>
      <c r="BV1078" s="1"/>
      <c r="BW1078" s="3"/>
      <c r="BX1078" s="4"/>
      <c r="BY1078" s="5"/>
      <c r="BZ1078" s="5"/>
      <c r="CA1078" s="5"/>
      <c r="CB1078" s="5"/>
      <c r="CC1078" s="5"/>
      <c r="CD1078" s="43"/>
    </row>
    <row r="1079" spans="1:82" ht="15" customHeight="1" x14ac:dyDescent="0.25">
      <c r="A1079" s="8"/>
      <c r="B1079" s="5"/>
      <c r="C1079" s="5"/>
      <c r="D1079" s="5"/>
      <c r="E1079" s="5"/>
      <c r="F1079" s="94" t="str">
        <f t="shared" si="169"/>
        <v/>
      </c>
      <c r="G1079" s="94" t="str">
        <f t="shared" si="170"/>
        <v/>
      </c>
      <c r="H1079" s="127" t="str">
        <f>IF(A1079&lt;&gt;"",IF(MID(C1079,1,1)="c",$AS$26,IF(MID(C1079,1,1)="r",$AS$41,IF(MID(C1079,1,1)="p",#REF!,#REF!))),"")</f>
        <v/>
      </c>
      <c r="I1079" s="92" t="str">
        <f t="shared" si="171"/>
        <v/>
      </c>
      <c r="J1079" s="92" t="str">
        <f t="shared" si="172"/>
        <v/>
      </c>
      <c r="K1079" s="92" t="str">
        <f t="shared" si="173"/>
        <v/>
      </c>
      <c r="L1079" s="92" t="str">
        <f t="shared" si="174"/>
        <v/>
      </c>
      <c r="M1079" s="95" t="str">
        <f>IF(A1079&lt;&gt;"",IF(MID(C1079,1,1)="c",SigmaEpsConcrete(I1079,$AN$30:$AN$33,$AR$30:$AR$33,$AS$26,$AS$27,$AS$28,$AQ$20,$AU$19),""),"")</f>
        <v/>
      </c>
      <c r="N1079" s="95" t="str">
        <f>IF(A1079&lt;&gt;"",IF(MID(C1079,1,1)="r",SigmaEpsReinf(J1079,$AS$42:$AS$43,$AS$41,$AS$39,$AS$40,$AQ$38),""),"")</f>
        <v/>
      </c>
      <c r="Q1079" s="92" t="str">
        <f t="shared" si="176"/>
        <v/>
      </c>
      <c r="R1079" s="92" t="str">
        <f t="shared" si="177"/>
        <v/>
      </c>
      <c r="U1079" s="5"/>
      <c r="V1079" s="5"/>
      <c r="W1079" s="94" t="str">
        <f t="shared" si="175"/>
        <v/>
      </c>
      <c r="X1079" s="94" t="str">
        <f t="shared" si="178"/>
        <v/>
      </c>
      <c r="Y1079" s="5"/>
      <c r="BK1079" s="8"/>
      <c r="BL1079" s="5"/>
      <c r="BM1079" s="5"/>
      <c r="BN1079" s="5"/>
      <c r="BO1079" s="5"/>
      <c r="BP1079" s="1"/>
      <c r="BQ1079" s="1"/>
      <c r="BR1079" s="1"/>
      <c r="BS1079" s="1"/>
      <c r="BT1079" s="1"/>
      <c r="BU1079" s="4"/>
      <c r="BV1079" s="1"/>
      <c r="BW1079" s="3"/>
      <c r="BX1079" s="4"/>
      <c r="BY1079" s="5"/>
      <c r="BZ1079" s="5"/>
      <c r="CA1079" s="5"/>
      <c r="CB1079" s="5"/>
      <c r="CC1079" s="5"/>
      <c r="CD1079" s="43"/>
    </row>
    <row r="1080" spans="1:82" ht="15" customHeight="1" x14ac:dyDescent="0.25">
      <c r="A1080" s="8"/>
      <c r="B1080" s="5"/>
      <c r="C1080" s="5"/>
      <c r="D1080" s="5"/>
      <c r="E1080" s="5"/>
      <c r="F1080" s="94" t="str">
        <f t="shared" si="169"/>
        <v/>
      </c>
      <c r="G1080" s="94" t="str">
        <f t="shared" si="170"/>
        <v/>
      </c>
      <c r="H1080" s="127" t="str">
        <f>IF(A1080&lt;&gt;"",IF(MID(C1080,1,1)="c",$AS$26,IF(MID(C1080,1,1)="r",$AS$41,IF(MID(C1080,1,1)="p",#REF!,#REF!))),"")</f>
        <v/>
      </c>
      <c r="I1080" s="92" t="str">
        <f t="shared" si="171"/>
        <v/>
      </c>
      <c r="J1080" s="92" t="str">
        <f t="shared" si="172"/>
        <v/>
      </c>
      <c r="K1080" s="92" t="str">
        <f t="shared" si="173"/>
        <v/>
      </c>
      <c r="L1080" s="92" t="str">
        <f t="shared" si="174"/>
        <v/>
      </c>
      <c r="M1080" s="95" t="str">
        <f>IF(A1080&lt;&gt;"",IF(MID(C1080,1,1)="c",SigmaEpsConcrete(I1080,$AN$30:$AN$33,$AR$30:$AR$33,$AS$26,$AS$27,$AS$28,$AQ$20,$AU$19),""),"")</f>
        <v/>
      </c>
      <c r="N1080" s="95" t="str">
        <f>IF(A1080&lt;&gt;"",IF(MID(C1080,1,1)="r",SigmaEpsReinf(J1080,$AS$42:$AS$43,$AS$41,$AS$39,$AS$40,$AQ$38),""),"")</f>
        <v/>
      </c>
      <c r="Q1080" s="92" t="str">
        <f t="shared" si="176"/>
        <v/>
      </c>
      <c r="R1080" s="92" t="str">
        <f t="shared" si="177"/>
        <v/>
      </c>
      <c r="U1080" s="5"/>
      <c r="V1080" s="5"/>
      <c r="W1080" s="94" t="str">
        <f t="shared" si="175"/>
        <v/>
      </c>
      <c r="X1080" s="94" t="str">
        <f t="shared" si="178"/>
        <v/>
      </c>
      <c r="Y1080" s="5"/>
      <c r="BK1080" s="8"/>
      <c r="BL1080" s="5"/>
      <c r="BM1080" s="5"/>
      <c r="BN1080" s="5"/>
      <c r="BO1080" s="5"/>
      <c r="BP1080" s="1"/>
      <c r="BQ1080" s="1"/>
      <c r="BR1080" s="1"/>
      <c r="BS1080" s="1"/>
      <c r="BT1080" s="1"/>
      <c r="BU1080" s="4"/>
      <c r="BV1080" s="1"/>
      <c r="BW1080" s="3"/>
      <c r="BX1080" s="4"/>
      <c r="BY1080" s="5"/>
      <c r="BZ1080" s="5"/>
      <c r="CA1080" s="5"/>
      <c r="CB1080" s="5"/>
      <c r="CC1080" s="5"/>
      <c r="CD1080" s="43"/>
    </row>
    <row r="1081" spans="1:82" ht="15" customHeight="1" x14ac:dyDescent="0.25">
      <c r="A1081" s="8"/>
      <c r="B1081" s="5"/>
      <c r="C1081" s="5"/>
      <c r="D1081" s="5"/>
      <c r="E1081" s="5"/>
      <c r="F1081" s="94" t="str">
        <f t="shared" si="169"/>
        <v/>
      </c>
      <c r="G1081" s="94" t="str">
        <f t="shared" si="170"/>
        <v/>
      </c>
      <c r="H1081" s="127" t="str">
        <f>IF(A1081&lt;&gt;"",IF(MID(C1081,1,1)="c",$AS$26,IF(MID(C1081,1,1)="r",$AS$41,IF(MID(C1081,1,1)="p",#REF!,#REF!))),"")</f>
        <v/>
      </c>
      <c r="I1081" s="92" t="str">
        <f t="shared" si="171"/>
        <v/>
      </c>
      <c r="J1081" s="92" t="str">
        <f t="shared" si="172"/>
        <v/>
      </c>
      <c r="K1081" s="92" t="str">
        <f t="shared" si="173"/>
        <v/>
      </c>
      <c r="L1081" s="92" t="str">
        <f t="shared" si="174"/>
        <v/>
      </c>
      <c r="M1081" s="95" t="str">
        <f>IF(A1081&lt;&gt;"",IF(MID(C1081,1,1)="c",SigmaEpsConcrete(I1081,$AN$30:$AN$33,$AR$30:$AR$33,$AS$26,$AS$27,$AS$28,$AQ$20,$AU$19),""),"")</f>
        <v/>
      </c>
      <c r="N1081" s="95" t="str">
        <f>IF(A1081&lt;&gt;"",IF(MID(C1081,1,1)="r",SigmaEpsReinf(J1081,$AS$42:$AS$43,$AS$41,$AS$39,$AS$40,$AQ$38),""),"")</f>
        <v/>
      </c>
      <c r="Q1081" s="92" t="str">
        <f t="shared" si="176"/>
        <v/>
      </c>
      <c r="R1081" s="92" t="str">
        <f t="shared" si="177"/>
        <v/>
      </c>
      <c r="U1081" s="5"/>
      <c r="V1081" s="5"/>
      <c r="W1081" s="94" t="str">
        <f t="shared" si="175"/>
        <v/>
      </c>
      <c r="X1081" s="94" t="str">
        <f t="shared" si="178"/>
        <v/>
      </c>
      <c r="Y1081" s="5"/>
      <c r="BK1081" s="8"/>
      <c r="BL1081" s="5"/>
      <c r="BM1081" s="5"/>
      <c r="BN1081" s="5"/>
      <c r="BO1081" s="5"/>
      <c r="BP1081" s="1"/>
      <c r="BQ1081" s="1"/>
      <c r="BR1081" s="1"/>
      <c r="BS1081" s="1"/>
      <c r="BT1081" s="1"/>
      <c r="BU1081" s="4"/>
      <c r="BV1081" s="1"/>
      <c r="BW1081" s="3"/>
      <c r="BX1081" s="4"/>
      <c r="BY1081" s="5"/>
      <c r="BZ1081" s="5"/>
      <c r="CA1081" s="5"/>
      <c r="CB1081" s="5"/>
      <c r="CC1081" s="5"/>
      <c r="CD1081" s="43"/>
    </row>
    <row r="1082" spans="1:82" ht="15" customHeight="1" x14ac:dyDescent="0.25">
      <c r="A1082" s="8"/>
      <c r="B1082" s="5"/>
      <c r="C1082" s="5"/>
      <c r="D1082" s="5"/>
      <c r="E1082" s="5"/>
      <c r="F1082" s="94" t="str">
        <f t="shared" si="169"/>
        <v/>
      </c>
      <c r="G1082" s="94" t="str">
        <f t="shared" si="170"/>
        <v/>
      </c>
      <c r="H1082" s="127" t="str">
        <f>IF(A1082&lt;&gt;"",IF(MID(C1082,1,1)="c",$AS$26,IF(MID(C1082,1,1)="r",$AS$41,IF(MID(C1082,1,1)="p",#REF!,#REF!))),"")</f>
        <v/>
      </c>
      <c r="I1082" s="92" t="str">
        <f t="shared" si="171"/>
        <v/>
      </c>
      <c r="J1082" s="92" t="str">
        <f t="shared" si="172"/>
        <v/>
      </c>
      <c r="K1082" s="92" t="str">
        <f t="shared" si="173"/>
        <v/>
      </c>
      <c r="L1082" s="92" t="str">
        <f t="shared" si="174"/>
        <v/>
      </c>
      <c r="M1082" s="95" t="str">
        <f>IF(A1082&lt;&gt;"",IF(MID(C1082,1,1)="c",SigmaEpsConcrete(I1082,$AN$30:$AN$33,$AR$30:$AR$33,$AS$26,$AS$27,$AS$28,$AQ$20,$AU$19),""),"")</f>
        <v/>
      </c>
      <c r="N1082" s="95" t="str">
        <f>IF(A1082&lt;&gt;"",IF(MID(C1082,1,1)="r",SigmaEpsReinf(J1082,$AS$42:$AS$43,$AS$41,$AS$39,$AS$40,$AQ$38),""),"")</f>
        <v/>
      </c>
      <c r="Q1082" s="92" t="str">
        <f t="shared" si="176"/>
        <v/>
      </c>
      <c r="R1082" s="92" t="str">
        <f t="shared" si="177"/>
        <v/>
      </c>
      <c r="U1082" s="5"/>
      <c r="V1082" s="5"/>
      <c r="W1082" s="94" t="str">
        <f t="shared" si="175"/>
        <v/>
      </c>
      <c r="X1082" s="94" t="str">
        <f t="shared" si="178"/>
        <v/>
      </c>
      <c r="Y1082" s="5"/>
      <c r="BK1082" s="8"/>
      <c r="BL1082" s="5"/>
      <c r="BM1082" s="5"/>
      <c r="BN1082" s="5"/>
      <c r="BO1082" s="5"/>
      <c r="BP1082" s="1"/>
      <c r="BQ1082" s="1"/>
      <c r="BR1082" s="1"/>
      <c r="BS1082" s="1"/>
      <c r="BT1082" s="1"/>
      <c r="BU1082" s="4"/>
      <c r="BV1082" s="1"/>
      <c r="BW1082" s="3"/>
      <c r="BX1082" s="4"/>
      <c r="BY1082" s="5"/>
      <c r="BZ1082" s="5"/>
      <c r="CA1082" s="5"/>
      <c r="CB1082" s="5"/>
      <c r="CC1082" s="5"/>
      <c r="CD1082" s="43"/>
    </row>
    <row r="1083" spans="1:82" ht="15" customHeight="1" x14ac:dyDescent="0.25">
      <c r="A1083" s="8"/>
      <c r="B1083" s="5"/>
      <c r="C1083" s="5"/>
      <c r="D1083" s="5"/>
      <c r="E1083" s="5"/>
      <c r="F1083" s="94" t="str">
        <f t="shared" si="169"/>
        <v/>
      </c>
      <c r="G1083" s="94" t="str">
        <f t="shared" si="170"/>
        <v/>
      </c>
      <c r="H1083" s="127" t="str">
        <f>IF(A1083&lt;&gt;"",IF(MID(C1083,1,1)="c",$AS$26,IF(MID(C1083,1,1)="r",$AS$41,IF(MID(C1083,1,1)="p",#REF!,#REF!))),"")</f>
        <v/>
      </c>
      <c r="I1083" s="92" t="str">
        <f t="shared" si="171"/>
        <v/>
      </c>
      <c r="J1083" s="92" t="str">
        <f t="shared" si="172"/>
        <v/>
      </c>
      <c r="K1083" s="92" t="str">
        <f t="shared" si="173"/>
        <v/>
      </c>
      <c r="L1083" s="92" t="str">
        <f t="shared" si="174"/>
        <v/>
      </c>
      <c r="M1083" s="95" t="str">
        <f>IF(A1083&lt;&gt;"",IF(MID(C1083,1,1)="c",SigmaEpsConcrete(I1083,$AN$30:$AN$33,$AR$30:$AR$33,$AS$26,$AS$27,$AS$28,$AQ$20,$AU$19),""),"")</f>
        <v/>
      </c>
      <c r="N1083" s="95" t="str">
        <f>IF(A1083&lt;&gt;"",IF(MID(C1083,1,1)="r",SigmaEpsReinf(J1083,$AS$42:$AS$43,$AS$41,$AS$39,$AS$40,$AQ$38),""),"")</f>
        <v/>
      </c>
      <c r="Q1083" s="92" t="str">
        <f t="shared" si="176"/>
        <v/>
      </c>
      <c r="R1083" s="92" t="str">
        <f t="shared" si="177"/>
        <v/>
      </c>
      <c r="U1083" s="5"/>
      <c r="V1083" s="5"/>
      <c r="W1083" s="94" t="str">
        <f t="shared" si="175"/>
        <v/>
      </c>
      <c r="X1083" s="94" t="str">
        <f t="shared" si="178"/>
        <v/>
      </c>
      <c r="Y1083" s="5"/>
      <c r="BK1083" s="8"/>
      <c r="BL1083" s="5"/>
      <c r="BM1083" s="5"/>
      <c r="BN1083" s="5"/>
      <c r="BO1083" s="5"/>
      <c r="BP1083" s="1"/>
      <c r="BQ1083" s="1"/>
      <c r="BR1083" s="1"/>
      <c r="BS1083" s="1"/>
      <c r="BT1083" s="1"/>
      <c r="BU1083" s="4"/>
      <c r="BV1083" s="1"/>
      <c r="BW1083" s="3"/>
      <c r="BX1083" s="4"/>
      <c r="BY1083" s="5"/>
      <c r="BZ1083" s="5"/>
      <c r="CA1083" s="5"/>
      <c r="CB1083" s="5"/>
      <c r="CC1083" s="5"/>
      <c r="CD1083" s="43"/>
    </row>
    <row r="1084" spans="1:82" ht="15" customHeight="1" x14ac:dyDescent="0.25">
      <c r="A1084" s="8"/>
      <c r="B1084" s="5"/>
      <c r="C1084" s="5"/>
      <c r="D1084" s="5"/>
      <c r="E1084" s="5"/>
      <c r="F1084" s="94" t="str">
        <f t="shared" si="169"/>
        <v/>
      </c>
      <c r="G1084" s="94" t="str">
        <f t="shared" si="170"/>
        <v/>
      </c>
      <c r="H1084" s="127" t="str">
        <f>IF(A1084&lt;&gt;"",IF(MID(C1084,1,1)="c",$AS$26,IF(MID(C1084,1,1)="r",$AS$41,IF(MID(C1084,1,1)="p",#REF!,#REF!))),"")</f>
        <v/>
      </c>
      <c r="I1084" s="92" t="str">
        <f t="shared" si="171"/>
        <v/>
      </c>
      <c r="J1084" s="92" t="str">
        <f t="shared" si="172"/>
        <v/>
      </c>
      <c r="K1084" s="92" t="str">
        <f t="shared" si="173"/>
        <v/>
      </c>
      <c r="L1084" s="92" t="str">
        <f t="shared" si="174"/>
        <v/>
      </c>
      <c r="M1084" s="95" t="str">
        <f>IF(A1084&lt;&gt;"",IF(MID(C1084,1,1)="c",SigmaEpsConcrete(I1084,$AN$30:$AN$33,$AR$30:$AR$33,$AS$26,$AS$27,$AS$28,$AQ$20,$AU$19),""),"")</f>
        <v/>
      </c>
      <c r="N1084" s="95" t="str">
        <f>IF(A1084&lt;&gt;"",IF(MID(C1084,1,1)="r",SigmaEpsReinf(J1084,$AS$42:$AS$43,$AS$41,$AS$39,$AS$40,$AQ$38),""),"")</f>
        <v/>
      </c>
      <c r="Q1084" s="92" t="str">
        <f t="shared" si="176"/>
        <v/>
      </c>
      <c r="R1084" s="92" t="str">
        <f t="shared" si="177"/>
        <v/>
      </c>
      <c r="U1084" s="5"/>
      <c r="V1084" s="5"/>
      <c r="W1084" s="94" t="str">
        <f t="shared" si="175"/>
        <v/>
      </c>
      <c r="X1084" s="94" t="str">
        <f t="shared" si="178"/>
        <v/>
      </c>
      <c r="Y1084" s="5"/>
      <c r="BK1084" s="8"/>
      <c r="BL1084" s="5"/>
      <c r="BM1084" s="5"/>
      <c r="BN1084" s="5"/>
      <c r="BO1084" s="5"/>
      <c r="BP1084" s="1"/>
      <c r="BQ1084" s="1"/>
      <c r="BR1084" s="1"/>
      <c r="BS1084" s="1"/>
      <c r="BT1084" s="1"/>
      <c r="BU1084" s="4"/>
      <c r="BV1084" s="1"/>
      <c r="BW1084" s="3"/>
      <c r="BX1084" s="4"/>
      <c r="BY1084" s="5"/>
      <c r="BZ1084" s="5"/>
      <c r="CA1084" s="5"/>
      <c r="CB1084" s="5"/>
      <c r="CC1084" s="5"/>
      <c r="CD1084" s="43"/>
    </row>
    <row r="1085" spans="1:82" ht="15" customHeight="1" x14ac:dyDescent="0.25">
      <c r="A1085" s="8"/>
      <c r="B1085" s="5"/>
      <c r="C1085" s="5"/>
      <c r="D1085" s="5"/>
      <c r="E1085" s="5"/>
      <c r="F1085" s="94" t="str">
        <f t="shared" si="169"/>
        <v/>
      </c>
      <c r="G1085" s="94" t="str">
        <f t="shared" si="170"/>
        <v/>
      </c>
      <c r="H1085" s="127" t="str">
        <f>IF(A1085&lt;&gt;"",IF(MID(C1085,1,1)="c",$AS$26,IF(MID(C1085,1,1)="r",$AS$41,IF(MID(C1085,1,1)="p",#REF!,#REF!))),"")</f>
        <v/>
      </c>
      <c r="I1085" s="92" t="str">
        <f t="shared" si="171"/>
        <v/>
      </c>
      <c r="J1085" s="92" t="str">
        <f t="shared" si="172"/>
        <v/>
      </c>
      <c r="K1085" s="92" t="str">
        <f t="shared" si="173"/>
        <v/>
      </c>
      <c r="L1085" s="92" t="str">
        <f t="shared" si="174"/>
        <v/>
      </c>
      <c r="M1085" s="95" t="str">
        <f>IF(A1085&lt;&gt;"",IF(MID(C1085,1,1)="c",SigmaEpsConcrete(I1085,$AN$30:$AN$33,$AR$30:$AR$33,$AS$26,$AS$27,$AS$28,$AQ$20,$AU$19),""),"")</f>
        <v/>
      </c>
      <c r="N1085" s="95" t="str">
        <f>IF(A1085&lt;&gt;"",IF(MID(C1085,1,1)="r",SigmaEpsReinf(J1085,$AS$42:$AS$43,$AS$41,$AS$39,$AS$40,$AQ$38),""),"")</f>
        <v/>
      </c>
      <c r="Q1085" s="92" t="str">
        <f t="shared" si="176"/>
        <v/>
      </c>
      <c r="R1085" s="92" t="str">
        <f t="shared" si="177"/>
        <v/>
      </c>
      <c r="U1085" s="5"/>
      <c r="V1085" s="5"/>
      <c r="W1085" s="94" t="str">
        <f t="shared" si="175"/>
        <v/>
      </c>
      <c r="X1085" s="94" t="str">
        <f t="shared" si="178"/>
        <v/>
      </c>
      <c r="Y1085" s="5"/>
      <c r="BK1085" s="8"/>
      <c r="BL1085" s="5"/>
      <c r="BM1085" s="5"/>
      <c r="BN1085" s="5"/>
      <c r="BO1085" s="5"/>
      <c r="BP1085" s="1"/>
      <c r="BQ1085" s="1"/>
      <c r="BR1085" s="1"/>
      <c r="BS1085" s="1"/>
      <c r="BT1085" s="1"/>
      <c r="BU1085" s="4"/>
      <c r="BV1085" s="1"/>
      <c r="BW1085" s="3"/>
      <c r="BX1085" s="4"/>
      <c r="BY1085" s="5"/>
      <c r="BZ1085" s="5"/>
      <c r="CA1085" s="5"/>
      <c r="CB1085" s="5"/>
      <c r="CC1085" s="5"/>
      <c r="CD1085" s="43"/>
    </row>
    <row r="1086" spans="1:82" ht="15" customHeight="1" x14ac:dyDescent="0.25">
      <c r="A1086" s="8"/>
      <c r="B1086" s="5"/>
      <c r="C1086" s="5"/>
      <c r="D1086" s="5"/>
      <c r="E1086" s="5"/>
      <c r="F1086" s="94" t="str">
        <f t="shared" si="169"/>
        <v/>
      </c>
      <c r="G1086" s="94" t="str">
        <f t="shared" si="170"/>
        <v/>
      </c>
      <c r="H1086" s="127" t="str">
        <f>IF(A1086&lt;&gt;"",IF(MID(C1086,1,1)="c",$AS$26,IF(MID(C1086,1,1)="r",$AS$41,IF(MID(C1086,1,1)="p",#REF!,#REF!))),"")</f>
        <v/>
      </c>
      <c r="I1086" s="92" t="str">
        <f t="shared" si="171"/>
        <v/>
      </c>
      <c r="J1086" s="92" t="str">
        <f t="shared" si="172"/>
        <v/>
      </c>
      <c r="K1086" s="92" t="str">
        <f t="shared" si="173"/>
        <v/>
      </c>
      <c r="L1086" s="92" t="str">
        <f t="shared" si="174"/>
        <v/>
      </c>
      <c r="M1086" s="95" t="str">
        <f>IF(A1086&lt;&gt;"",IF(MID(C1086,1,1)="c",SigmaEpsConcrete(I1086,$AN$30:$AN$33,$AR$30:$AR$33,$AS$26,$AS$27,$AS$28,$AQ$20,$AU$19),""),"")</f>
        <v/>
      </c>
      <c r="N1086" s="95" t="str">
        <f>IF(A1086&lt;&gt;"",IF(MID(C1086,1,1)="r",SigmaEpsReinf(J1086,$AS$42:$AS$43,$AS$41,$AS$39,$AS$40,$AQ$38),""),"")</f>
        <v/>
      </c>
      <c r="Q1086" s="92" t="str">
        <f t="shared" si="176"/>
        <v/>
      </c>
      <c r="R1086" s="92" t="str">
        <f t="shared" si="177"/>
        <v/>
      </c>
      <c r="U1086" s="5"/>
      <c r="V1086" s="5"/>
      <c r="W1086" s="94" t="str">
        <f t="shared" si="175"/>
        <v/>
      </c>
      <c r="X1086" s="94" t="str">
        <f t="shared" si="178"/>
        <v/>
      </c>
      <c r="Y1086" s="5"/>
      <c r="BK1086" s="8"/>
      <c r="BL1086" s="5"/>
      <c r="BM1086" s="5"/>
      <c r="BN1086" s="5"/>
      <c r="BO1086" s="5"/>
      <c r="BP1086" s="1"/>
      <c r="BQ1086" s="1"/>
      <c r="BR1086" s="1"/>
      <c r="BS1086" s="1"/>
      <c r="BT1086" s="1"/>
      <c r="BU1086" s="4"/>
      <c r="BV1086" s="1"/>
      <c r="BW1086" s="3"/>
      <c r="BX1086" s="4"/>
      <c r="BY1086" s="5"/>
      <c r="BZ1086" s="5"/>
      <c r="CA1086" s="5"/>
      <c r="CB1086" s="5"/>
      <c r="CC1086" s="5"/>
      <c r="CD1086" s="43"/>
    </row>
    <row r="1087" spans="1:82" ht="15" customHeight="1" x14ac:dyDescent="0.25">
      <c r="A1087" s="8"/>
      <c r="B1087" s="5"/>
      <c r="C1087" s="5"/>
      <c r="D1087" s="5"/>
      <c r="E1087" s="5"/>
      <c r="F1087" s="94" t="str">
        <f t="shared" si="169"/>
        <v/>
      </c>
      <c r="G1087" s="94" t="str">
        <f t="shared" si="170"/>
        <v/>
      </c>
      <c r="H1087" s="127" t="str">
        <f>IF(A1087&lt;&gt;"",IF(MID(C1087,1,1)="c",$AS$26,IF(MID(C1087,1,1)="r",$AS$41,IF(MID(C1087,1,1)="p",#REF!,#REF!))),"")</f>
        <v/>
      </c>
      <c r="I1087" s="92" t="str">
        <f t="shared" si="171"/>
        <v/>
      </c>
      <c r="J1087" s="92" t="str">
        <f t="shared" si="172"/>
        <v/>
      </c>
      <c r="K1087" s="92" t="str">
        <f t="shared" si="173"/>
        <v/>
      </c>
      <c r="L1087" s="92" t="str">
        <f t="shared" si="174"/>
        <v/>
      </c>
      <c r="M1087" s="95" t="str">
        <f>IF(A1087&lt;&gt;"",IF(MID(C1087,1,1)="c",SigmaEpsConcrete(I1087,$AN$30:$AN$33,$AR$30:$AR$33,$AS$26,$AS$27,$AS$28,$AQ$20,$AU$19),""),"")</f>
        <v/>
      </c>
      <c r="N1087" s="95" t="str">
        <f>IF(A1087&lt;&gt;"",IF(MID(C1087,1,1)="r",SigmaEpsReinf(J1087,$AS$42:$AS$43,$AS$41,$AS$39,$AS$40,$AQ$38),""),"")</f>
        <v/>
      </c>
      <c r="Q1087" s="92" t="str">
        <f t="shared" si="176"/>
        <v/>
      </c>
      <c r="R1087" s="92" t="str">
        <f t="shared" si="177"/>
        <v/>
      </c>
      <c r="U1087" s="5"/>
      <c r="V1087" s="5"/>
      <c r="W1087" s="94" t="str">
        <f t="shared" si="175"/>
        <v/>
      </c>
      <c r="X1087" s="94" t="str">
        <f t="shared" si="178"/>
        <v/>
      </c>
      <c r="Y1087" s="5"/>
      <c r="BK1087" s="8"/>
      <c r="BL1087" s="5"/>
      <c r="BM1087" s="5"/>
      <c r="BN1087" s="5"/>
      <c r="BO1087" s="5"/>
      <c r="BP1087" s="1"/>
      <c r="BQ1087" s="1"/>
      <c r="BR1087" s="1"/>
      <c r="BS1087" s="1"/>
      <c r="BT1087" s="1"/>
      <c r="BU1087" s="4"/>
      <c r="BV1087" s="1"/>
      <c r="BW1087" s="3"/>
      <c r="BX1087" s="4"/>
      <c r="BY1087" s="5"/>
      <c r="BZ1087" s="5"/>
      <c r="CA1087" s="5"/>
      <c r="CB1087" s="5"/>
      <c r="CC1087" s="5"/>
      <c r="CD1087" s="43"/>
    </row>
    <row r="1088" spans="1:82" ht="15" customHeight="1" x14ac:dyDescent="0.25">
      <c r="A1088" s="8"/>
      <c r="B1088" s="5"/>
      <c r="C1088" s="5"/>
      <c r="D1088" s="5"/>
      <c r="E1088" s="5"/>
      <c r="F1088" s="94" t="str">
        <f t="shared" si="169"/>
        <v/>
      </c>
      <c r="G1088" s="94" t="str">
        <f t="shared" si="170"/>
        <v/>
      </c>
      <c r="H1088" s="127" t="str">
        <f>IF(A1088&lt;&gt;"",IF(MID(C1088,1,1)="c",$AS$26,IF(MID(C1088,1,1)="r",$AS$41,IF(MID(C1088,1,1)="p",#REF!,#REF!))),"")</f>
        <v/>
      </c>
      <c r="I1088" s="92" t="str">
        <f t="shared" si="171"/>
        <v/>
      </c>
      <c r="J1088" s="92" t="str">
        <f t="shared" si="172"/>
        <v/>
      </c>
      <c r="K1088" s="92" t="str">
        <f t="shared" si="173"/>
        <v/>
      </c>
      <c r="L1088" s="92" t="str">
        <f t="shared" si="174"/>
        <v/>
      </c>
      <c r="M1088" s="95" t="str">
        <f>IF(A1088&lt;&gt;"",IF(MID(C1088,1,1)="c",SigmaEpsConcrete(I1088,$AN$30:$AN$33,$AR$30:$AR$33,$AS$26,$AS$27,$AS$28,$AQ$20,$AU$19),""),"")</f>
        <v/>
      </c>
      <c r="N1088" s="95" t="str">
        <f>IF(A1088&lt;&gt;"",IF(MID(C1088,1,1)="r",SigmaEpsReinf(J1088,$AS$42:$AS$43,$AS$41,$AS$39,$AS$40,$AQ$38),""),"")</f>
        <v/>
      </c>
      <c r="Q1088" s="92" t="str">
        <f t="shared" si="176"/>
        <v/>
      </c>
      <c r="R1088" s="92" t="str">
        <f t="shared" si="177"/>
        <v/>
      </c>
      <c r="U1088" s="5"/>
      <c r="V1088" s="5"/>
      <c r="W1088" s="94" t="str">
        <f t="shared" si="175"/>
        <v/>
      </c>
      <c r="X1088" s="94" t="str">
        <f t="shared" si="178"/>
        <v/>
      </c>
      <c r="Y1088" s="5"/>
      <c r="BK1088" s="8"/>
      <c r="BL1088" s="5"/>
      <c r="BM1088" s="5"/>
      <c r="BN1088" s="5"/>
      <c r="BO1088" s="5"/>
      <c r="BP1088" s="1"/>
      <c r="BQ1088" s="1"/>
      <c r="BR1088" s="1"/>
      <c r="BS1088" s="1"/>
      <c r="BT1088" s="1"/>
      <c r="BU1088" s="4"/>
      <c r="BV1088" s="1"/>
      <c r="BW1088" s="3"/>
      <c r="BX1088" s="4"/>
      <c r="BY1088" s="5"/>
      <c r="BZ1088" s="5"/>
      <c r="CA1088" s="5"/>
      <c r="CB1088" s="5"/>
      <c r="CC1088" s="5"/>
      <c r="CD1088" s="43"/>
    </row>
    <row r="1089" spans="1:82" ht="15" customHeight="1" x14ac:dyDescent="0.25">
      <c r="A1089" s="8"/>
      <c r="B1089" s="5"/>
      <c r="C1089" s="5"/>
      <c r="D1089" s="5"/>
      <c r="E1089" s="5"/>
      <c r="F1089" s="94" t="str">
        <f t="shared" si="169"/>
        <v/>
      </c>
      <c r="G1089" s="94" t="str">
        <f t="shared" si="170"/>
        <v/>
      </c>
      <c r="H1089" s="127" t="str">
        <f>IF(A1089&lt;&gt;"",IF(MID(C1089,1,1)="c",$AS$26,IF(MID(C1089,1,1)="r",$AS$41,IF(MID(C1089,1,1)="p",#REF!,#REF!))),"")</f>
        <v/>
      </c>
      <c r="I1089" s="92" t="str">
        <f t="shared" si="171"/>
        <v/>
      </c>
      <c r="J1089" s="92" t="str">
        <f t="shared" si="172"/>
        <v/>
      </c>
      <c r="K1089" s="92" t="str">
        <f t="shared" si="173"/>
        <v/>
      </c>
      <c r="L1089" s="92" t="str">
        <f t="shared" si="174"/>
        <v/>
      </c>
      <c r="M1089" s="95" t="str">
        <f>IF(A1089&lt;&gt;"",IF(MID(C1089,1,1)="c",SigmaEpsConcrete(I1089,$AN$30:$AN$33,$AR$30:$AR$33,$AS$26,$AS$27,$AS$28,$AQ$20,$AU$19),""),"")</f>
        <v/>
      </c>
      <c r="N1089" s="95" t="str">
        <f>IF(A1089&lt;&gt;"",IF(MID(C1089,1,1)="r",SigmaEpsReinf(J1089,$AS$42:$AS$43,$AS$41,$AS$39,$AS$40,$AQ$38),""),"")</f>
        <v/>
      </c>
      <c r="Q1089" s="92" t="str">
        <f t="shared" si="176"/>
        <v/>
      </c>
      <c r="R1089" s="92" t="str">
        <f t="shared" si="177"/>
        <v/>
      </c>
      <c r="U1089" s="5"/>
      <c r="V1089" s="5"/>
      <c r="W1089" s="94" t="str">
        <f t="shared" si="175"/>
        <v/>
      </c>
      <c r="X1089" s="94" t="str">
        <f t="shared" si="178"/>
        <v/>
      </c>
      <c r="Y1089" s="5"/>
      <c r="BK1089" s="8"/>
      <c r="BL1089" s="5"/>
      <c r="BM1089" s="5"/>
      <c r="BN1089" s="5"/>
      <c r="BO1089" s="5"/>
      <c r="BP1089" s="1"/>
      <c r="BQ1089" s="1"/>
      <c r="BR1089" s="1"/>
      <c r="BS1089" s="1"/>
      <c r="BT1089" s="1"/>
      <c r="BU1089" s="4"/>
      <c r="BV1089" s="1"/>
      <c r="BW1089" s="3"/>
      <c r="BX1089" s="4"/>
      <c r="BY1089" s="5"/>
      <c r="BZ1089" s="5"/>
      <c r="CA1089" s="5"/>
      <c r="CB1089" s="5"/>
      <c r="CC1089" s="5"/>
      <c r="CD1089" s="43"/>
    </row>
    <row r="1090" spans="1:82" ht="15" customHeight="1" x14ac:dyDescent="0.25">
      <c r="A1090" s="8"/>
      <c r="B1090" s="5"/>
      <c r="C1090" s="5"/>
      <c r="D1090" s="5"/>
      <c r="E1090" s="5"/>
      <c r="F1090" s="94" t="str">
        <f t="shared" si="169"/>
        <v/>
      </c>
      <c r="G1090" s="94" t="str">
        <f t="shared" si="170"/>
        <v/>
      </c>
      <c r="H1090" s="127" t="str">
        <f>IF(A1090&lt;&gt;"",IF(MID(C1090,1,1)="c",$AS$26,IF(MID(C1090,1,1)="r",$AS$41,IF(MID(C1090,1,1)="p",#REF!,#REF!))),"")</f>
        <v/>
      </c>
      <c r="I1090" s="92" t="str">
        <f t="shared" si="171"/>
        <v/>
      </c>
      <c r="J1090" s="92" t="str">
        <f t="shared" si="172"/>
        <v/>
      </c>
      <c r="K1090" s="92" t="str">
        <f t="shared" si="173"/>
        <v/>
      </c>
      <c r="L1090" s="92" t="str">
        <f t="shared" si="174"/>
        <v/>
      </c>
      <c r="M1090" s="95" t="str">
        <f>IF(A1090&lt;&gt;"",IF(MID(C1090,1,1)="c",SigmaEpsConcrete(I1090,$AN$30:$AN$33,$AR$30:$AR$33,$AS$26,$AS$27,$AS$28,$AQ$20,$AU$19),""),"")</f>
        <v/>
      </c>
      <c r="N1090" s="95" t="str">
        <f>IF(A1090&lt;&gt;"",IF(MID(C1090,1,1)="r",SigmaEpsReinf(J1090,$AS$42:$AS$43,$AS$41,$AS$39,$AS$40,$AQ$38),""),"")</f>
        <v/>
      </c>
      <c r="Q1090" s="92" t="str">
        <f t="shared" si="176"/>
        <v/>
      </c>
      <c r="R1090" s="92" t="str">
        <f t="shared" si="177"/>
        <v/>
      </c>
      <c r="U1090" s="5"/>
      <c r="V1090" s="5"/>
      <c r="W1090" s="94" t="str">
        <f t="shared" si="175"/>
        <v/>
      </c>
      <c r="X1090" s="94" t="str">
        <f t="shared" si="178"/>
        <v/>
      </c>
      <c r="Y1090" s="5"/>
      <c r="BK1090" s="8"/>
      <c r="BL1090" s="5"/>
      <c r="BM1090" s="5"/>
      <c r="BN1090" s="5"/>
      <c r="BO1090" s="5"/>
      <c r="BP1090" s="1"/>
      <c r="BQ1090" s="1"/>
      <c r="BR1090" s="1"/>
      <c r="BS1090" s="1"/>
      <c r="BT1090" s="1"/>
      <c r="BU1090" s="4"/>
      <c r="BV1090" s="1"/>
      <c r="BW1090" s="3"/>
      <c r="BX1090" s="4"/>
      <c r="BY1090" s="5"/>
      <c r="BZ1090" s="5"/>
      <c r="CA1090" s="5"/>
      <c r="CB1090" s="5"/>
      <c r="CC1090" s="5"/>
      <c r="CD1090" s="43"/>
    </row>
    <row r="1091" spans="1:82" ht="15" customHeight="1" x14ac:dyDescent="0.25">
      <c r="A1091" s="8"/>
      <c r="B1091" s="5"/>
      <c r="C1091" s="5"/>
      <c r="D1091" s="5"/>
      <c r="E1091" s="5"/>
      <c r="F1091" s="94" t="str">
        <f t="shared" si="169"/>
        <v/>
      </c>
      <c r="G1091" s="94" t="str">
        <f t="shared" si="170"/>
        <v/>
      </c>
      <c r="H1091" s="127" t="str">
        <f>IF(A1091&lt;&gt;"",IF(MID(C1091,1,1)="c",$AS$26,IF(MID(C1091,1,1)="r",$AS$41,IF(MID(C1091,1,1)="p",#REF!,#REF!))),"")</f>
        <v/>
      </c>
      <c r="I1091" s="92" t="str">
        <f t="shared" si="171"/>
        <v/>
      </c>
      <c r="J1091" s="92" t="str">
        <f t="shared" si="172"/>
        <v/>
      </c>
      <c r="K1091" s="92" t="str">
        <f t="shared" si="173"/>
        <v/>
      </c>
      <c r="L1091" s="92" t="str">
        <f t="shared" si="174"/>
        <v/>
      </c>
      <c r="M1091" s="95" t="str">
        <f>IF(A1091&lt;&gt;"",IF(MID(C1091,1,1)="c",SigmaEpsConcrete(I1091,$AN$30:$AN$33,$AR$30:$AR$33,$AS$26,$AS$27,$AS$28,$AQ$20,$AU$19),""),"")</f>
        <v/>
      </c>
      <c r="N1091" s="95" t="str">
        <f>IF(A1091&lt;&gt;"",IF(MID(C1091,1,1)="r",SigmaEpsReinf(J1091,$AS$42:$AS$43,$AS$41,$AS$39,$AS$40,$AQ$38),""),"")</f>
        <v/>
      </c>
      <c r="Q1091" s="92" t="str">
        <f t="shared" si="176"/>
        <v/>
      </c>
      <c r="R1091" s="92" t="str">
        <f t="shared" si="177"/>
        <v/>
      </c>
      <c r="U1091" s="5"/>
      <c r="V1091" s="5"/>
      <c r="W1091" s="94" t="str">
        <f t="shared" si="175"/>
        <v/>
      </c>
      <c r="X1091" s="94" t="str">
        <f t="shared" si="178"/>
        <v/>
      </c>
      <c r="Y1091" s="5"/>
      <c r="BK1091" s="8"/>
      <c r="BL1091" s="5"/>
      <c r="BM1091" s="5"/>
      <c r="BN1091" s="5"/>
      <c r="BO1091" s="5"/>
      <c r="BP1091" s="1"/>
      <c r="BQ1091" s="1"/>
      <c r="BR1091" s="1"/>
      <c r="BS1091" s="1"/>
      <c r="BT1091" s="1"/>
      <c r="BU1091" s="4"/>
      <c r="BV1091" s="1"/>
      <c r="BW1091" s="3"/>
      <c r="BX1091" s="4"/>
      <c r="BY1091" s="5"/>
      <c r="BZ1091" s="5"/>
      <c r="CA1091" s="5"/>
      <c r="CB1091" s="5"/>
      <c r="CC1091" s="5"/>
      <c r="CD1091" s="43"/>
    </row>
    <row r="1092" spans="1:82" ht="15" customHeight="1" x14ac:dyDescent="0.25">
      <c r="A1092" s="8"/>
      <c r="B1092" s="5"/>
      <c r="C1092" s="5"/>
      <c r="D1092" s="5"/>
      <c r="E1092" s="5"/>
      <c r="F1092" s="94" t="str">
        <f t="shared" si="169"/>
        <v/>
      </c>
      <c r="G1092" s="94" t="str">
        <f t="shared" si="170"/>
        <v/>
      </c>
      <c r="H1092" s="127" t="str">
        <f>IF(A1092&lt;&gt;"",IF(MID(C1092,1,1)="c",$AS$26,IF(MID(C1092,1,1)="r",$AS$41,IF(MID(C1092,1,1)="p",#REF!,#REF!))),"")</f>
        <v/>
      </c>
      <c r="I1092" s="92" t="str">
        <f t="shared" si="171"/>
        <v/>
      </c>
      <c r="J1092" s="92" t="str">
        <f t="shared" si="172"/>
        <v/>
      </c>
      <c r="K1092" s="92" t="str">
        <f t="shared" si="173"/>
        <v/>
      </c>
      <c r="L1092" s="92" t="str">
        <f t="shared" si="174"/>
        <v/>
      </c>
      <c r="M1092" s="95" t="str">
        <f>IF(A1092&lt;&gt;"",IF(MID(C1092,1,1)="c",SigmaEpsConcrete(I1092,$AN$30:$AN$33,$AR$30:$AR$33,$AS$26,$AS$27,$AS$28,$AQ$20,$AU$19),""),"")</f>
        <v/>
      </c>
      <c r="N1092" s="95" t="str">
        <f>IF(A1092&lt;&gt;"",IF(MID(C1092,1,1)="r",SigmaEpsReinf(J1092,$AS$42:$AS$43,$AS$41,$AS$39,$AS$40,$AQ$38),""),"")</f>
        <v/>
      </c>
      <c r="Q1092" s="92" t="str">
        <f t="shared" si="176"/>
        <v/>
      </c>
      <c r="R1092" s="92" t="str">
        <f t="shared" si="177"/>
        <v/>
      </c>
      <c r="U1092" s="5"/>
      <c r="V1092" s="5"/>
      <c r="W1092" s="94" t="str">
        <f t="shared" si="175"/>
        <v/>
      </c>
      <c r="X1092" s="94" t="str">
        <f t="shared" si="178"/>
        <v/>
      </c>
      <c r="Y1092" s="5"/>
      <c r="BK1092" s="8"/>
      <c r="BL1092" s="5"/>
      <c r="BM1092" s="5"/>
      <c r="BN1092" s="5"/>
      <c r="BO1092" s="5"/>
      <c r="BP1092" s="1"/>
      <c r="BQ1092" s="1"/>
      <c r="BR1092" s="1"/>
      <c r="BS1092" s="1"/>
      <c r="BT1092" s="1"/>
      <c r="BU1092" s="4"/>
      <c r="BV1092" s="1"/>
      <c r="BW1092" s="3"/>
      <c r="BX1092" s="4"/>
      <c r="BY1092" s="5"/>
      <c r="BZ1092" s="5"/>
      <c r="CA1092" s="5"/>
      <c r="CB1092" s="5"/>
      <c r="CC1092" s="5"/>
      <c r="CD1092" s="43"/>
    </row>
    <row r="1093" spans="1:82" ht="15" customHeight="1" x14ac:dyDescent="0.25">
      <c r="A1093" s="8"/>
      <c r="B1093" s="5"/>
      <c r="C1093" s="5"/>
      <c r="D1093" s="5"/>
      <c r="E1093" s="5"/>
      <c r="F1093" s="94" t="str">
        <f t="shared" si="169"/>
        <v/>
      </c>
      <c r="G1093" s="94" t="str">
        <f t="shared" si="170"/>
        <v/>
      </c>
      <c r="H1093" s="127" t="str">
        <f>IF(A1093&lt;&gt;"",IF(MID(C1093,1,1)="c",$AS$26,IF(MID(C1093,1,1)="r",$AS$41,IF(MID(C1093,1,1)="p",#REF!,#REF!))),"")</f>
        <v/>
      </c>
      <c r="I1093" s="92" t="str">
        <f t="shared" si="171"/>
        <v/>
      </c>
      <c r="J1093" s="92" t="str">
        <f t="shared" si="172"/>
        <v/>
      </c>
      <c r="K1093" s="92" t="str">
        <f t="shared" si="173"/>
        <v/>
      </c>
      <c r="L1093" s="92" t="str">
        <f t="shared" si="174"/>
        <v/>
      </c>
      <c r="M1093" s="95" t="str">
        <f>IF(A1093&lt;&gt;"",IF(MID(C1093,1,1)="c",SigmaEpsConcrete(I1093,$AN$30:$AN$33,$AR$30:$AR$33,$AS$26,$AS$27,$AS$28,$AQ$20,$AU$19),""),"")</f>
        <v/>
      </c>
      <c r="N1093" s="95" t="str">
        <f>IF(A1093&lt;&gt;"",IF(MID(C1093,1,1)="r",SigmaEpsReinf(J1093,$AS$42:$AS$43,$AS$41,$AS$39,$AS$40,$AQ$38),""),"")</f>
        <v/>
      </c>
      <c r="Q1093" s="92" t="str">
        <f t="shared" si="176"/>
        <v/>
      </c>
      <c r="R1093" s="92" t="str">
        <f t="shared" si="177"/>
        <v/>
      </c>
      <c r="U1093" s="5"/>
      <c r="V1093" s="5"/>
      <c r="W1093" s="94" t="str">
        <f t="shared" si="175"/>
        <v/>
      </c>
      <c r="X1093" s="94" t="str">
        <f t="shared" si="178"/>
        <v/>
      </c>
      <c r="Y1093" s="5"/>
      <c r="BK1093" s="8"/>
      <c r="BL1093" s="5"/>
      <c r="BM1093" s="5"/>
      <c r="BN1093" s="5"/>
      <c r="BO1093" s="5"/>
      <c r="BP1093" s="1"/>
      <c r="BQ1093" s="1"/>
      <c r="BR1093" s="1"/>
      <c r="BS1093" s="1"/>
      <c r="BT1093" s="1"/>
      <c r="BU1093" s="4"/>
      <c r="BV1093" s="1"/>
      <c r="BW1093" s="3"/>
      <c r="BX1093" s="4"/>
      <c r="BY1093" s="5"/>
      <c r="BZ1093" s="5"/>
      <c r="CA1093" s="5"/>
      <c r="CB1093" s="5"/>
      <c r="CC1093" s="5"/>
      <c r="CD1093" s="43"/>
    </row>
    <row r="1094" spans="1:82" ht="15" customHeight="1" x14ac:dyDescent="0.25">
      <c r="A1094" s="8"/>
      <c r="B1094" s="5"/>
      <c r="C1094" s="5"/>
      <c r="D1094" s="5"/>
      <c r="E1094" s="5"/>
      <c r="F1094" s="94" t="str">
        <f t="shared" si="169"/>
        <v/>
      </c>
      <c r="G1094" s="94" t="str">
        <f t="shared" si="170"/>
        <v/>
      </c>
      <c r="H1094" s="127" t="str">
        <f>IF(A1094&lt;&gt;"",IF(MID(C1094,1,1)="c",$AS$26,IF(MID(C1094,1,1)="r",$AS$41,IF(MID(C1094,1,1)="p",#REF!,#REF!))),"")</f>
        <v/>
      </c>
      <c r="I1094" s="92" t="str">
        <f t="shared" si="171"/>
        <v/>
      </c>
      <c r="J1094" s="92" t="str">
        <f t="shared" si="172"/>
        <v/>
      </c>
      <c r="K1094" s="92" t="str">
        <f t="shared" si="173"/>
        <v/>
      </c>
      <c r="L1094" s="92" t="str">
        <f t="shared" si="174"/>
        <v/>
      </c>
      <c r="M1094" s="95" t="str">
        <f>IF(A1094&lt;&gt;"",IF(MID(C1094,1,1)="c",SigmaEpsConcrete(I1094,$AN$30:$AN$33,$AR$30:$AR$33,$AS$26,$AS$27,$AS$28,$AQ$20,$AU$19),""),"")</f>
        <v/>
      </c>
      <c r="N1094" s="95" t="str">
        <f>IF(A1094&lt;&gt;"",IF(MID(C1094,1,1)="r",SigmaEpsReinf(J1094,$AS$42:$AS$43,$AS$41,$AS$39,$AS$40,$AQ$38),""),"")</f>
        <v/>
      </c>
      <c r="Q1094" s="92" t="str">
        <f t="shared" si="176"/>
        <v/>
      </c>
      <c r="R1094" s="92" t="str">
        <f t="shared" si="177"/>
        <v/>
      </c>
      <c r="U1094" s="5"/>
      <c r="V1094" s="5"/>
      <c r="W1094" s="94" t="str">
        <f t="shared" si="175"/>
        <v/>
      </c>
      <c r="X1094" s="94" t="str">
        <f t="shared" si="178"/>
        <v/>
      </c>
      <c r="Y1094" s="5"/>
      <c r="BK1094" s="8"/>
      <c r="BL1094" s="5"/>
      <c r="BM1094" s="5"/>
      <c r="BN1094" s="5"/>
      <c r="BO1094" s="5"/>
      <c r="BP1094" s="1"/>
      <c r="BQ1094" s="1"/>
      <c r="BR1094" s="1"/>
      <c r="BS1094" s="1"/>
      <c r="BT1094" s="1"/>
      <c r="BU1094" s="4"/>
      <c r="BV1094" s="1"/>
      <c r="BW1094" s="3"/>
      <c r="BX1094" s="4"/>
      <c r="BY1094" s="5"/>
      <c r="BZ1094" s="5"/>
      <c r="CA1094" s="5"/>
      <c r="CB1094" s="5"/>
      <c r="CC1094" s="5"/>
      <c r="CD1094" s="43"/>
    </row>
    <row r="1095" spans="1:82" ht="15" customHeight="1" x14ac:dyDescent="0.25">
      <c r="A1095" s="8"/>
      <c r="B1095" s="5"/>
      <c r="C1095" s="5"/>
      <c r="D1095" s="5"/>
      <c r="E1095" s="5"/>
      <c r="F1095" s="94" t="str">
        <f t="shared" si="169"/>
        <v/>
      </c>
      <c r="G1095" s="94" t="str">
        <f t="shared" si="170"/>
        <v/>
      </c>
      <c r="H1095" s="127" t="str">
        <f>IF(A1095&lt;&gt;"",IF(MID(C1095,1,1)="c",$AS$26,IF(MID(C1095,1,1)="r",$AS$41,IF(MID(C1095,1,1)="p",#REF!,#REF!))),"")</f>
        <v/>
      </c>
      <c r="I1095" s="92" t="str">
        <f t="shared" si="171"/>
        <v/>
      </c>
      <c r="J1095" s="92" t="str">
        <f t="shared" si="172"/>
        <v/>
      </c>
      <c r="K1095" s="92" t="str">
        <f t="shared" si="173"/>
        <v/>
      </c>
      <c r="L1095" s="92" t="str">
        <f t="shared" si="174"/>
        <v/>
      </c>
      <c r="M1095" s="95" t="str">
        <f>IF(A1095&lt;&gt;"",IF(MID(C1095,1,1)="c",SigmaEpsConcrete(I1095,$AN$30:$AN$33,$AR$30:$AR$33,$AS$26,$AS$27,$AS$28,$AQ$20,$AU$19),""),"")</f>
        <v/>
      </c>
      <c r="N1095" s="95" t="str">
        <f>IF(A1095&lt;&gt;"",IF(MID(C1095,1,1)="r",SigmaEpsReinf(J1095,$AS$42:$AS$43,$AS$41,$AS$39,$AS$40,$AQ$38),""),"")</f>
        <v/>
      </c>
      <c r="Q1095" s="92" t="str">
        <f t="shared" si="176"/>
        <v/>
      </c>
      <c r="R1095" s="92" t="str">
        <f t="shared" si="177"/>
        <v/>
      </c>
      <c r="U1095" s="5"/>
      <c r="V1095" s="5"/>
      <c r="W1095" s="94" t="str">
        <f t="shared" si="175"/>
        <v/>
      </c>
      <c r="X1095" s="94" t="str">
        <f t="shared" si="178"/>
        <v/>
      </c>
      <c r="Y1095" s="5"/>
      <c r="BK1095" s="8"/>
      <c r="BL1095" s="5"/>
      <c r="BM1095" s="5"/>
      <c r="BN1095" s="5"/>
      <c r="BO1095" s="5"/>
      <c r="BP1095" s="1"/>
      <c r="BQ1095" s="1"/>
      <c r="BR1095" s="1"/>
      <c r="BS1095" s="1"/>
      <c r="BT1095" s="1"/>
      <c r="BU1095" s="4"/>
      <c r="BV1095" s="1"/>
      <c r="BW1095" s="3"/>
      <c r="BX1095" s="4"/>
      <c r="BY1095" s="5"/>
      <c r="BZ1095" s="5"/>
      <c r="CA1095" s="5"/>
      <c r="CB1095" s="5"/>
      <c r="CC1095" s="5"/>
      <c r="CD1095" s="43"/>
    </row>
    <row r="1096" spans="1:82" ht="15" customHeight="1" x14ac:dyDescent="0.25">
      <c r="A1096" s="8"/>
      <c r="B1096" s="5"/>
      <c r="C1096" s="5"/>
      <c r="D1096" s="5"/>
      <c r="E1096" s="5"/>
      <c r="F1096" s="94" t="str">
        <f t="shared" si="169"/>
        <v/>
      </c>
      <c r="G1096" s="94" t="str">
        <f t="shared" si="170"/>
        <v/>
      </c>
      <c r="H1096" s="127" t="str">
        <f>IF(A1096&lt;&gt;"",IF(MID(C1096,1,1)="c",$AS$26,IF(MID(C1096,1,1)="r",$AS$41,IF(MID(C1096,1,1)="p",#REF!,#REF!))),"")</f>
        <v/>
      </c>
      <c r="I1096" s="92" t="str">
        <f t="shared" si="171"/>
        <v/>
      </c>
      <c r="J1096" s="92" t="str">
        <f t="shared" si="172"/>
        <v/>
      </c>
      <c r="K1096" s="92" t="str">
        <f t="shared" si="173"/>
        <v/>
      </c>
      <c r="L1096" s="92" t="str">
        <f t="shared" si="174"/>
        <v/>
      </c>
      <c r="M1096" s="95" t="str">
        <f>IF(A1096&lt;&gt;"",IF(MID(C1096,1,1)="c",SigmaEpsConcrete(I1096,$AN$30:$AN$33,$AR$30:$AR$33,$AS$26,$AS$27,$AS$28,$AQ$20,$AU$19),""),"")</f>
        <v/>
      </c>
      <c r="N1096" s="95" t="str">
        <f>IF(A1096&lt;&gt;"",IF(MID(C1096,1,1)="r",SigmaEpsReinf(J1096,$AS$42:$AS$43,$AS$41,$AS$39,$AS$40,$AQ$38),""),"")</f>
        <v/>
      </c>
      <c r="Q1096" s="92" t="str">
        <f t="shared" si="176"/>
        <v/>
      </c>
      <c r="R1096" s="92" t="str">
        <f t="shared" si="177"/>
        <v/>
      </c>
      <c r="U1096" s="5"/>
      <c r="V1096" s="5"/>
      <c r="W1096" s="94" t="str">
        <f t="shared" si="175"/>
        <v/>
      </c>
      <c r="X1096" s="94" t="str">
        <f t="shared" si="178"/>
        <v/>
      </c>
      <c r="Y1096" s="5"/>
      <c r="BK1096" s="8"/>
      <c r="BL1096" s="5"/>
      <c r="BM1096" s="5"/>
      <c r="BN1096" s="5"/>
      <c r="BO1096" s="5"/>
      <c r="BP1096" s="1"/>
      <c r="BQ1096" s="1"/>
      <c r="BR1096" s="1"/>
      <c r="BS1096" s="1"/>
      <c r="BT1096" s="1"/>
      <c r="BU1096" s="4"/>
      <c r="BV1096" s="1"/>
      <c r="BW1096" s="3"/>
      <c r="BX1096" s="4"/>
      <c r="BY1096" s="5"/>
      <c r="BZ1096" s="5"/>
      <c r="CA1096" s="5"/>
      <c r="CB1096" s="5"/>
      <c r="CC1096" s="5"/>
      <c r="CD1096" s="43"/>
    </row>
    <row r="1097" spans="1:82" ht="15" customHeight="1" x14ac:dyDescent="0.25">
      <c r="A1097" s="8"/>
      <c r="B1097" s="5"/>
      <c r="C1097" s="5"/>
      <c r="D1097" s="5"/>
      <c r="E1097" s="5"/>
      <c r="F1097" s="94" t="str">
        <f t="shared" si="169"/>
        <v/>
      </c>
      <c r="G1097" s="94" t="str">
        <f t="shared" si="170"/>
        <v/>
      </c>
      <c r="H1097" s="127" t="str">
        <f>IF(A1097&lt;&gt;"",IF(MID(C1097,1,1)="c",$AS$26,IF(MID(C1097,1,1)="r",$AS$41,IF(MID(C1097,1,1)="p",#REF!,#REF!))),"")</f>
        <v/>
      </c>
      <c r="I1097" s="92" t="str">
        <f t="shared" si="171"/>
        <v/>
      </c>
      <c r="J1097" s="92" t="str">
        <f t="shared" si="172"/>
        <v/>
      </c>
      <c r="K1097" s="92" t="str">
        <f t="shared" si="173"/>
        <v/>
      </c>
      <c r="L1097" s="92" t="str">
        <f t="shared" si="174"/>
        <v/>
      </c>
      <c r="M1097" s="95" t="str">
        <f>IF(A1097&lt;&gt;"",IF(MID(C1097,1,1)="c",SigmaEpsConcrete(I1097,$AN$30:$AN$33,$AR$30:$AR$33,$AS$26,$AS$27,$AS$28,$AQ$20,$AU$19),""),"")</f>
        <v/>
      </c>
      <c r="N1097" s="95" t="str">
        <f>IF(A1097&lt;&gt;"",IF(MID(C1097,1,1)="r",SigmaEpsReinf(J1097,$AS$42:$AS$43,$AS$41,$AS$39,$AS$40,$AQ$38),""),"")</f>
        <v/>
      </c>
      <c r="Q1097" s="92" t="str">
        <f t="shared" si="176"/>
        <v/>
      </c>
      <c r="R1097" s="92" t="str">
        <f t="shared" si="177"/>
        <v/>
      </c>
      <c r="U1097" s="5"/>
      <c r="V1097" s="5"/>
      <c r="W1097" s="94" t="str">
        <f t="shared" si="175"/>
        <v/>
      </c>
      <c r="X1097" s="94" t="str">
        <f t="shared" si="178"/>
        <v/>
      </c>
      <c r="Y1097" s="5"/>
      <c r="BK1097" s="8"/>
      <c r="BL1097" s="5"/>
      <c r="BM1097" s="5"/>
      <c r="BN1097" s="5"/>
      <c r="BO1097" s="5"/>
      <c r="BP1097" s="1"/>
      <c r="BQ1097" s="1"/>
      <c r="BR1097" s="1"/>
      <c r="BS1097" s="1"/>
      <c r="BT1097" s="1"/>
      <c r="BU1097" s="4"/>
      <c r="BV1097" s="1"/>
      <c r="BW1097" s="3"/>
      <c r="BX1097" s="4"/>
      <c r="BY1097" s="5"/>
      <c r="BZ1097" s="5"/>
      <c r="CA1097" s="5"/>
      <c r="CB1097" s="5"/>
      <c r="CC1097" s="5"/>
      <c r="CD1097" s="43"/>
    </row>
    <row r="1098" spans="1:82" ht="15" customHeight="1" x14ac:dyDescent="0.25">
      <c r="A1098" s="8"/>
      <c r="B1098" s="5"/>
      <c r="C1098" s="5"/>
      <c r="D1098" s="5"/>
      <c r="E1098" s="5"/>
      <c r="F1098" s="94" t="str">
        <f t="shared" ref="F1098:F1161" si="179">IF(A1098&lt;&gt;"",(D1098-$AU$86)/10,"")</f>
        <v/>
      </c>
      <c r="G1098" s="94" t="str">
        <f t="shared" ref="G1098:G1161" si="180">IF(A1098&lt;&gt;"",(E1098-$AU$87)/10,"")</f>
        <v/>
      </c>
      <c r="H1098" s="127" t="str">
        <f>IF(A1098&lt;&gt;"",IF(MID(C1098,1,1)="c",$AS$26,IF(MID(C1098,1,1)="r",$AS$41,IF(MID(C1098,1,1)="p",#REF!,#REF!))),"")</f>
        <v/>
      </c>
      <c r="I1098" s="92" t="str">
        <f t="shared" ref="I1098:I1161" si="181">IF($A1098&lt;&gt;"",IF(MID($C1098,1,1)="c",$Y$3+$Y$4*$F1098+$Y$5*$G1098+$BR$43,""),"")</f>
        <v/>
      </c>
      <c r="J1098" s="92" t="str">
        <f t="shared" ref="J1098:J1161" si="182">IF($A1098&lt;&gt;"",IF(MID($C1098,1,1)="r",$Y$3+$Y$4*$F1098+$Y$5*$G1098+$BR$43,""),"")</f>
        <v/>
      </c>
      <c r="K1098" s="92" t="str">
        <f t="shared" ref="K1098:K1161" si="183">IF($A1098&lt;&gt;"",IF(MID($C1098,1,1)="u",$Y$3+$Y$4*$F1098+$Y$5*$G1098+$BR$43,""),"")</f>
        <v/>
      </c>
      <c r="L1098" s="92" t="str">
        <f t="shared" ref="L1098:L1161" si="184">IF($A1098&lt;&gt;"",IF(MID($C1098,1,1)="p",$Y$3+$Y$4*$F1098+$Y$5*$G1098+$BR$43,""),"")</f>
        <v/>
      </c>
      <c r="M1098" s="95" t="str">
        <f>IF(A1098&lt;&gt;"",IF(MID(C1098,1,1)="c",SigmaEpsConcrete(I1098,$AN$30:$AN$33,$AR$30:$AR$33,$AS$26,$AS$27,$AS$28,$AQ$20,$AU$19),""),"")</f>
        <v/>
      </c>
      <c r="N1098" s="95" t="str">
        <f>IF(A1098&lt;&gt;"",IF(MID(C1098,1,1)="r",SigmaEpsReinf(J1098,$AS$42:$AS$43,$AS$41,$AS$39,$AS$40,$AQ$38),""),"")</f>
        <v/>
      </c>
      <c r="Q1098" s="92" t="str">
        <f t="shared" si="176"/>
        <v/>
      </c>
      <c r="R1098" s="92" t="str">
        <f t="shared" si="177"/>
        <v/>
      </c>
      <c r="U1098" s="5"/>
      <c r="V1098" s="5"/>
      <c r="W1098" s="94" t="str">
        <f t="shared" ref="W1098:W1161" si="185">IF(A1098&lt;&gt;"",F1098-$AU$105,"")</f>
        <v/>
      </c>
      <c r="X1098" s="94" t="str">
        <f t="shared" si="178"/>
        <v/>
      </c>
      <c r="Y1098" s="5"/>
      <c r="BK1098" s="8"/>
      <c r="BL1098" s="5"/>
      <c r="BM1098" s="5"/>
      <c r="BN1098" s="5"/>
      <c r="BO1098" s="5"/>
      <c r="BP1098" s="1"/>
      <c r="BQ1098" s="1"/>
      <c r="BR1098" s="1"/>
      <c r="BS1098" s="1"/>
      <c r="BT1098" s="1"/>
      <c r="BU1098" s="4"/>
      <c r="BV1098" s="1"/>
      <c r="BW1098" s="3"/>
      <c r="BX1098" s="4"/>
      <c r="BY1098" s="5"/>
      <c r="BZ1098" s="5"/>
      <c r="CA1098" s="5"/>
      <c r="CB1098" s="5"/>
      <c r="CC1098" s="5"/>
      <c r="CD1098" s="43"/>
    </row>
    <row r="1099" spans="1:82" ht="15" customHeight="1" x14ac:dyDescent="0.25">
      <c r="A1099" s="8"/>
      <c r="B1099" s="5"/>
      <c r="C1099" s="5"/>
      <c r="D1099" s="5"/>
      <c r="E1099" s="5"/>
      <c r="F1099" s="94" t="str">
        <f t="shared" si="179"/>
        <v/>
      </c>
      <c r="G1099" s="94" t="str">
        <f t="shared" si="180"/>
        <v/>
      </c>
      <c r="H1099" s="127" t="str">
        <f>IF(A1099&lt;&gt;"",IF(MID(C1099,1,1)="c",$AS$26,IF(MID(C1099,1,1)="r",$AS$41,IF(MID(C1099,1,1)="p",#REF!,#REF!))),"")</f>
        <v/>
      </c>
      <c r="I1099" s="92" t="str">
        <f t="shared" si="181"/>
        <v/>
      </c>
      <c r="J1099" s="92" t="str">
        <f t="shared" si="182"/>
        <v/>
      </c>
      <c r="K1099" s="92" t="str">
        <f t="shared" si="183"/>
        <v/>
      </c>
      <c r="L1099" s="92" t="str">
        <f t="shared" si="184"/>
        <v/>
      </c>
      <c r="M1099" s="95" t="str">
        <f>IF(A1099&lt;&gt;"",IF(MID(C1099,1,1)="c",SigmaEpsConcrete(I1099,$AN$30:$AN$33,$AR$30:$AR$33,$AS$26,$AS$27,$AS$28,$AQ$20,$AU$19),""),"")</f>
        <v/>
      </c>
      <c r="N1099" s="95" t="str">
        <f>IF(A1099&lt;&gt;"",IF(MID(C1099,1,1)="r",SigmaEpsReinf(J1099,$AS$42:$AS$43,$AS$41,$AS$39,$AS$40,$AQ$38),""),"")</f>
        <v/>
      </c>
      <c r="Q1099" s="92" t="str">
        <f t="shared" ref="Q1099:Q1162" si="186">IF(A1099&lt;&gt;"",IF(MID(C1099,1,1)="c",IF(ISERROR(M1099/I1099),"",M1099/I1099),""),"")</f>
        <v/>
      </c>
      <c r="R1099" s="92" t="str">
        <f t="shared" ref="R1099:R1162" si="187">IF(A1099&lt;&gt;"",IF(MID(C1099,1,1)="r",IF(ISERROR(N1099/J1099),"",N1099/J1099),""),"")</f>
        <v/>
      </c>
      <c r="U1099" s="5"/>
      <c r="V1099" s="5"/>
      <c r="W1099" s="94" t="str">
        <f t="shared" si="185"/>
        <v/>
      </c>
      <c r="X1099" s="94" t="str">
        <f t="shared" ref="X1099:X1162" si="188">IF(B1099&lt;&gt;"",G1099-$AU$106,"")</f>
        <v/>
      </c>
      <c r="Y1099" s="5"/>
      <c r="BK1099" s="8"/>
      <c r="BL1099" s="5"/>
      <c r="BM1099" s="5"/>
      <c r="BN1099" s="5"/>
      <c r="BO1099" s="5"/>
      <c r="BP1099" s="1"/>
      <c r="BQ1099" s="1"/>
      <c r="BR1099" s="1"/>
      <c r="BS1099" s="1"/>
      <c r="BT1099" s="1"/>
      <c r="BU1099" s="4"/>
      <c r="BV1099" s="1"/>
      <c r="BW1099" s="3"/>
      <c r="BX1099" s="4"/>
      <c r="BY1099" s="5"/>
      <c r="BZ1099" s="5"/>
      <c r="CA1099" s="5"/>
      <c r="CB1099" s="5"/>
      <c r="CC1099" s="5"/>
      <c r="CD1099" s="43"/>
    </row>
    <row r="1100" spans="1:82" ht="15" customHeight="1" x14ac:dyDescent="0.25">
      <c r="A1100" s="8"/>
      <c r="B1100" s="5"/>
      <c r="C1100" s="5"/>
      <c r="D1100" s="5"/>
      <c r="E1100" s="5"/>
      <c r="F1100" s="94" t="str">
        <f t="shared" si="179"/>
        <v/>
      </c>
      <c r="G1100" s="94" t="str">
        <f t="shared" si="180"/>
        <v/>
      </c>
      <c r="H1100" s="127" t="str">
        <f>IF(A1100&lt;&gt;"",IF(MID(C1100,1,1)="c",$AS$26,IF(MID(C1100,1,1)="r",$AS$41,IF(MID(C1100,1,1)="p",#REF!,#REF!))),"")</f>
        <v/>
      </c>
      <c r="I1100" s="92" t="str">
        <f t="shared" si="181"/>
        <v/>
      </c>
      <c r="J1100" s="92" t="str">
        <f t="shared" si="182"/>
        <v/>
      </c>
      <c r="K1100" s="92" t="str">
        <f t="shared" si="183"/>
        <v/>
      </c>
      <c r="L1100" s="92" t="str">
        <f t="shared" si="184"/>
        <v/>
      </c>
      <c r="M1100" s="95" t="str">
        <f>IF(A1100&lt;&gt;"",IF(MID(C1100,1,1)="c",SigmaEpsConcrete(I1100,$AN$30:$AN$33,$AR$30:$AR$33,$AS$26,$AS$27,$AS$28,$AQ$20,$AU$19),""),"")</f>
        <v/>
      </c>
      <c r="N1100" s="95" t="str">
        <f>IF(A1100&lt;&gt;"",IF(MID(C1100,1,1)="r",SigmaEpsReinf(J1100,$AS$42:$AS$43,$AS$41,$AS$39,$AS$40,$AQ$38),""),"")</f>
        <v/>
      </c>
      <c r="Q1100" s="92" t="str">
        <f t="shared" si="186"/>
        <v/>
      </c>
      <c r="R1100" s="92" t="str">
        <f t="shared" si="187"/>
        <v/>
      </c>
      <c r="U1100" s="5"/>
      <c r="V1100" s="5"/>
      <c r="W1100" s="94" t="str">
        <f t="shared" si="185"/>
        <v/>
      </c>
      <c r="X1100" s="94" t="str">
        <f t="shared" si="188"/>
        <v/>
      </c>
      <c r="Y1100" s="5"/>
      <c r="BK1100" s="8"/>
      <c r="BL1100" s="5"/>
      <c r="BM1100" s="5"/>
      <c r="BN1100" s="5"/>
      <c r="BO1100" s="5"/>
      <c r="BP1100" s="1"/>
      <c r="BQ1100" s="1"/>
      <c r="BR1100" s="1"/>
      <c r="BS1100" s="1"/>
      <c r="BT1100" s="1"/>
      <c r="BU1100" s="4"/>
      <c r="BV1100" s="1"/>
      <c r="BW1100" s="3"/>
      <c r="BX1100" s="4"/>
      <c r="BY1100" s="5"/>
      <c r="BZ1100" s="5"/>
      <c r="CA1100" s="5"/>
      <c r="CB1100" s="5"/>
      <c r="CC1100" s="5"/>
      <c r="CD1100" s="43"/>
    </row>
    <row r="1101" spans="1:82" ht="15" customHeight="1" x14ac:dyDescent="0.25">
      <c r="A1101" s="8"/>
      <c r="B1101" s="5"/>
      <c r="C1101" s="5"/>
      <c r="D1101" s="5"/>
      <c r="E1101" s="5"/>
      <c r="F1101" s="94" t="str">
        <f t="shared" si="179"/>
        <v/>
      </c>
      <c r="G1101" s="94" t="str">
        <f t="shared" si="180"/>
        <v/>
      </c>
      <c r="H1101" s="127" t="str">
        <f>IF(A1101&lt;&gt;"",IF(MID(C1101,1,1)="c",$AS$26,IF(MID(C1101,1,1)="r",$AS$41,IF(MID(C1101,1,1)="p",#REF!,#REF!))),"")</f>
        <v/>
      </c>
      <c r="I1101" s="92" t="str">
        <f t="shared" si="181"/>
        <v/>
      </c>
      <c r="J1101" s="92" t="str">
        <f t="shared" si="182"/>
        <v/>
      </c>
      <c r="K1101" s="92" t="str">
        <f t="shared" si="183"/>
        <v/>
      </c>
      <c r="L1101" s="92" t="str">
        <f t="shared" si="184"/>
        <v/>
      </c>
      <c r="M1101" s="95" t="str">
        <f>IF(A1101&lt;&gt;"",IF(MID(C1101,1,1)="c",SigmaEpsConcrete(I1101,$AN$30:$AN$33,$AR$30:$AR$33,$AS$26,$AS$27,$AS$28,$AQ$20,$AU$19),""),"")</f>
        <v/>
      </c>
      <c r="N1101" s="95" t="str">
        <f>IF(A1101&lt;&gt;"",IF(MID(C1101,1,1)="r",SigmaEpsReinf(J1101,$AS$42:$AS$43,$AS$41,$AS$39,$AS$40,$AQ$38),""),"")</f>
        <v/>
      </c>
      <c r="Q1101" s="92" t="str">
        <f t="shared" si="186"/>
        <v/>
      </c>
      <c r="R1101" s="92" t="str">
        <f t="shared" si="187"/>
        <v/>
      </c>
      <c r="U1101" s="5"/>
      <c r="V1101" s="5"/>
      <c r="W1101" s="94" t="str">
        <f t="shared" si="185"/>
        <v/>
      </c>
      <c r="X1101" s="94" t="str">
        <f t="shared" si="188"/>
        <v/>
      </c>
      <c r="Y1101" s="5"/>
      <c r="BK1101" s="8"/>
      <c r="BL1101" s="5"/>
      <c r="BM1101" s="5"/>
      <c r="BN1101" s="5"/>
      <c r="BO1101" s="5"/>
      <c r="BP1101" s="1"/>
      <c r="BQ1101" s="1"/>
      <c r="BR1101" s="1"/>
      <c r="BS1101" s="1"/>
      <c r="BT1101" s="1"/>
      <c r="BU1101" s="4"/>
      <c r="BV1101" s="1"/>
      <c r="BW1101" s="3"/>
      <c r="BX1101" s="4"/>
      <c r="BY1101" s="5"/>
      <c r="BZ1101" s="5"/>
      <c r="CA1101" s="5"/>
      <c r="CB1101" s="5"/>
      <c r="CC1101" s="5"/>
      <c r="CD1101" s="43"/>
    </row>
    <row r="1102" spans="1:82" ht="15" customHeight="1" x14ac:dyDescent="0.25">
      <c r="A1102" s="8"/>
      <c r="B1102" s="5"/>
      <c r="C1102" s="5"/>
      <c r="D1102" s="5"/>
      <c r="E1102" s="5"/>
      <c r="F1102" s="94" t="str">
        <f t="shared" si="179"/>
        <v/>
      </c>
      <c r="G1102" s="94" t="str">
        <f t="shared" si="180"/>
        <v/>
      </c>
      <c r="H1102" s="127" t="str">
        <f>IF(A1102&lt;&gt;"",IF(MID(C1102,1,1)="c",$AS$26,IF(MID(C1102,1,1)="r",$AS$41,IF(MID(C1102,1,1)="p",#REF!,#REF!))),"")</f>
        <v/>
      </c>
      <c r="I1102" s="92" t="str">
        <f t="shared" si="181"/>
        <v/>
      </c>
      <c r="J1102" s="92" t="str">
        <f t="shared" si="182"/>
        <v/>
      </c>
      <c r="K1102" s="92" t="str">
        <f t="shared" si="183"/>
        <v/>
      </c>
      <c r="L1102" s="92" t="str">
        <f t="shared" si="184"/>
        <v/>
      </c>
      <c r="M1102" s="95" t="str">
        <f>IF(A1102&lt;&gt;"",IF(MID(C1102,1,1)="c",SigmaEpsConcrete(I1102,$AN$30:$AN$33,$AR$30:$AR$33,$AS$26,$AS$27,$AS$28,$AQ$20,$AU$19),""),"")</f>
        <v/>
      </c>
      <c r="N1102" s="95" t="str">
        <f>IF(A1102&lt;&gt;"",IF(MID(C1102,1,1)="r",SigmaEpsReinf(J1102,$AS$42:$AS$43,$AS$41,$AS$39,$AS$40,$AQ$38),""),"")</f>
        <v/>
      </c>
      <c r="Q1102" s="92" t="str">
        <f t="shared" si="186"/>
        <v/>
      </c>
      <c r="R1102" s="92" t="str">
        <f t="shared" si="187"/>
        <v/>
      </c>
      <c r="U1102" s="5"/>
      <c r="V1102" s="5"/>
      <c r="W1102" s="94" t="str">
        <f t="shared" si="185"/>
        <v/>
      </c>
      <c r="X1102" s="94" t="str">
        <f t="shared" si="188"/>
        <v/>
      </c>
      <c r="Y1102" s="5"/>
      <c r="BK1102" s="8"/>
      <c r="BL1102" s="5"/>
      <c r="BM1102" s="5"/>
      <c r="BN1102" s="5"/>
      <c r="BO1102" s="5"/>
      <c r="BP1102" s="1"/>
      <c r="BQ1102" s="1"/>
      <c r="BR1102" s="1"/>
      <c r="BS1102" s="1"/>
      <c r="BT1102" s="1"/>
      <c r="BU1102" s="4"/>
      <c r="BV1102" s="1"/>
      <c r="BW1102" s="3"/>
      <c r="BX1102" s="4"/>
      <c r="BY1102" s="5"/>
      <c r="BZ1102" s="5"/>
      <c r="CA1102" s="5"/>
      <c r="CB1102" s="5"/>
      <c r="CC1102" s="5"/>
      <c r="CD1102" s="43"/>
    </row>
    <row r="1103" spans="1:82" ht="15" customHeight="1" x14ac:dyDescent="0.25">
      <c r="A1103" s="8"/>
      <c r="B1103" s="5"/>
      <c r="C1103" s="5"/>
      <c r="D1103" s="5"/>
      <c r="E1103" s="5"/>
      <c r="F1103" s="94" t="str">
        <f t="shared" si="179"/>
        <v/>
      </c>
      <c r="G1103" s="94" t="str">
        <f t="shared" si="180"/>
        <v/>
      </c>
      <c r="H1103" s="127" t="str">
        <f>IF(A1103&lt;&gt;"",IF(MID(C1103,1,1)="c",$AS$26,IF(MID(C1103,1,1)="r",$AS$41,IF(MID(C1103,1,1)="p",#REF!,#REF!))),"")</f>
        <v/>
      </c>
      <c r="I1103" s="92" t="str">
        <f t="shared" si="181"/>
        <v/>
      </c>
      <c r="J1103" s="92" t="str">
        <f t="shared" si="182"/>
        <v/>
      </c>
      <c r="K1103" s="92" t="str">
        <f t="shared" si="183"/>
        <v/>
      </c>
      <c r="L1103" s="92" t="str">
        <f t="shared" si="184"/>
        <v/>
      </c>
      <c r="M1103" s="95" t="str">
        <f>IF(A1103&lt;&gt;"",IF(MID(C1103,1,1)="c",SigmaEpsConcrete(I1103,$AN$30:$AN$33,$AR$30:$AR$33,$AS$26,$AS$27,$AS$28,$AQ$20,$AU$19),""),"")</f>
        <v/>
      </c>
      <c r="N1103" s="95" t="str">
        <f>IF(A1103&lt;&gt;"",IF(MID(C1103,1,1)="r",SigmaEpsReinf(J1103,$AS$42:$AS$43,$AS$41,$AS$39,$AS$40,$AQ$38),""),"")</f>
        <v/>
      </c>
      <c r="Q1103" s="92" t="str">
        <f t="shared" si="186"/>
        <v/>
      </c>
      <c r="R1103" s="92" t="str">
        <f t="shared" si="187"/>
        <v/>
      </c>
      <c r="U1103" s="5"/>
      <c r="V1103" s="5"/>
      <c r="W1103" s="94" t="str">
        <f t="shared" si="185"/>
        <v/>
      </c>
      <c r="X1103" s="94" t="str">
        <f t="shared" si="188"/>
        <v/>
      </c>
      <c r="Y1103" s="5"/>
      <c r="BK1103" s="8"/>
      <c r="BL1103" s="5"/>
      <c r="BM1103" s="5"/>
      <c r="BN1103" s="5"/>
      <c r="BO1103" s="5"/>
      <c r="BP1103" s="1"/>
      <c r="BQ1103" s="1"/>
      <c r="BR1103" s="1"/>
      <c r="BS1103" s="1"/>
      <c r="BT1103" s="1"/>
      <c r="BU1103" s="4"/>
      <c r="BV1103" s="1"/>
      <c r="BW1103" s="3"/>
      <c r="BX1103" s="4"/>
      <c r="BY1103" s="5"/>
      <c r="BZ1103" s="5"/>
      <c r="CA1103" s="5"/>
      <c r="CB1103" s="5"/>
      <c r="CC1103" s="5"/>
      <c r="CD1103" s="43"/>
    </row>
    <row r="1104" spans="1:82" ht="15" customHeight="1" x14ac:dyDescent="0.25">
      <c r="A1104" s="8"/>
      <c r="B1104" s="5"/>
      <c r="C1104" s="5"/>
      <c r="D1104" s="5"/>
      <c r="E1104" s="5"/>
      <c r="F1104" s="94" t="str">
        <f t="shared" si="179"/>
        <v/>
      </c>
      <c r="G1104" s="94" t="str">
        <f t="shared" si="180"/>
        <v/>
      </c>
      <c r="H1104" s="127" t="str">
        <f>IF(A1104&lt;&gt;"",IF(MID(C1104,1,1)="c",$AS$26,IF(MID(C1104,1,1)="r",$AS$41,IF(MID(C1104,1,1)="p",#REF!,#REF!))),"")</f>
        <v/>
      </c>
      <c r="I1104" s="92" t="str">
        <f t="shared" si="181"/>
        <v/>
      </c>
      <c r="J1104" s="92" t="str">
        <f t="shared" si="182"/>
        <v/>
      </c>
      <c r="K1104" s="92" t="str">
        <f t="shared" si="183"/>
        <v/>
      </c>
      <c r="L1104" s="92" t="str">
        <f t="shared" si="184"/>
        <v/>
      </c>
      <c r="M1104" s="95" t="str">
        <f>IF(A1104&lt;&gt;"",IF(MID(C1104,1,1)="c",SigmaEpsConcrete(I1104,$AN$30:$AN$33,$AR$30:$AR$33,$AS$26,$AS$27,$AS$28,$AQ$20,$AU$19),""),"")</f>
        <v/>
      </c>
      <c r="N1104" s="95" t="str">
        <f>IF(A1104&lt;&gt;"",IF(MID(C1104,1,1)="r",SigmaEpsReinf(J1104,$AS$42:$AS$43,$AS$41,$AS$39,$AS$40,$AQ$38),""),"")</f>
        <v/>
      </c>
      <c r="Q1104" s="92" t="str">
        <f t="shared" si="186"/>
        <v/>
      </c>
      <c r="R1104" s="92" t="str">
        <f t="shared" si="187"/>
        <v/>
      </c>
      <c r="U1104" s="5"/>
      <c r="V1104" s="5"/>
      <c r="W1104" s="94" t="str">
        <f t="shared" si="185"/>
        <v/>
      </c>
      <c r="X1104" s="94" t="str">
        <f t="shared" si="188"/>
        <v/>
      </c>
      <c r="Y1104" s="5"/>
      <c r="BK1104" s="8"/>
      <c r="BL1104" s="5"/>
      <c r="BM1104" s="5"/>
      <c r="BN1104" s="5"/>
      <c r="BO1104" s="5"/>
      <c r="BP1104" s="1"/>
      <c r="BQ1104" s="1"/>
      <c r="BR1104" s="1"/>
      <c r="BS1104" s="1"/>
      <c r="BT1104" s="1"/>
      <c r="BU1104" s="4"/>
      <c r="BV1104" s="1"/>
      <c r="BW1104" s="3"/>
      <c r="BX1104" s="4"/>
      <c r="BY1104" s="5"/>
      <c r="BZ1104" s="5"/>
      <c r="CA1104" s="5"/>
      <c r="CB1104" s="5"/>
      <c r="CC1104" s="5"/>
      <c r="CD1104" s="43"/>
    </row>
    <row r="1105" spans="1:82" ht="15" customHeight="1" x14ac:dyDescent="0.25">
      <c r="A1105" s="8"/>
      <c r="B1105" s="5"/>
      <c r="C1105" s="5"/>
      <c r="D1105" s="5"/>
      <c r="E1105" s="5"/>
      <c r="F1105" s="94" t="str">
        <f t="shared" si="179"/>
        <v/>
      </c>
      <c r="G1105" s="94" t="str">
        <f t="shared" si="180"/>
        <v/>
      </c>
      <c r="H1105" s="127" t="str">
        <f>IF(A1105&lt;&gt;"",IF(MID(C1105,1,1)="c",$AS$26,IF(MID(C1105,1,1)="r",$AS$41,IF(MID(C1105,1,1)="p",#REF!,#REF!))),"")</f>
        <v/>
      </c>
      <c r="I1105" s="92" t="str">
        <f t="shared" si="181"/>
        <v/>
      </c>
      <c r="J1105" s="92" t="str">
        <f t="shared" si="182"/>
        <v/>
      </c>
      <c r="K1105" s="92" t="str">
        <f t="shared" si="183"/>
        <v/>
      </c>
      <c r="L1105" s="92" t="str">
        <f t="shared" si="184"/>
        <v/>
      </c>
      <c r="M1105" s="95" t="str">
        <f>IF(A1105&lt;&gt;"",IF(MID(C1105,1,1)="c",SigmaEpsConcrete(I1105,$AN$30:$AN$33,$AR$30:$AR$33,$AS$26,$AS$27,$AS$28,$AQ$20,$AU$19),""),"")</f>
        <v/>
      </c>
      <c r="N1105" s="95" t="str">
        <f>IF(A1105&lt;&gt;"",IF(MID(C1105,1,1)="r",SigmaEpsReinf(J1105,$AS$42:$AS$43,$AS$41,$AS$39,$AS$40,$AQ$38),""),"")</f>
        <v/>
      </c>
      <c r="Q1105" s="92" t="str">
        <f t="shared" si="186"/>
        <v/>
      </c>
      <c r="R1105" s="92" t="str">
        <f t="shared" si="187"/>
        <v/>
      </c>
      <c r="U1105" s="5"/>
      <c r="V1105" s="5"/>
      <c r="W1105" s="94" t="str">
        <f t="shared" si="185"/>
        <v/>
      </c>
      <c r="X1105" s="94" t="str">
        <f t="shared" si="188"/>
        <v/>
      </c>
      <c r="Y1105" s="5"/>
      <c r="BK1105" s="8"/>
      <c r="BL1105" s="5"/>
      <c r="BM1105" s="5"/>
      <c r="BN1105" s="5"/>
      <c r="BO1105" s="5"/>
      <c r="BP1105" s="1"/>
      <c r="BQ1105" s="1"/>
      <c r="BR1105" s="1"/>
      <c r="BS1105" s="1"/>
      <c r="BT1105" s="1"/>
      <c r="BU1105" s="4"/>
      <c r="BV1105" s="1"/>
      <c r="BW1105" s="3"/>
      <c r="BX1105" s="4"/>
      <c r="BY1105" s="5"/>
      <c r="BZ1105" s="5"/>
      <c r="CA1105" s="5"/>
      <c r="CB1105" s="5"/>
      <c r="CC1105" s="5"/>
      <c r="CD1105" s="43"/>
    </row>
    <row r="1106" spans="1:82" ht="15" customHeight="1" x14ac:dyDescent="0.25">
      <c r="A1106" s="8"/>
      <c r="B1106" s="5"/>
      <c r="C1106" s="5"/>
      <c r="D1106" s="5"/>
      <c r="E1106" s="5"/>
      <c r="F1106" s="94" t="str">
        <f t="shared" si="179"/>
        <v/>
      </c>
      <c r="G1106" s="94" t="str">
        <f t="shared" si="180"/>
        <v/>
      </c>
      <c r="H1106" s="127" t="str">
        <f>IF(A1106&lt;&gt;"",IF(MID(C1106,1,1)="c",$AS$26,IF(MID(C1106,1,1)="r",$AS$41,IF(MID(C1106,1,1)="p",#REF!,#REF!))),"")</f>
        <v/>
      </c>
      <c r="I1106" s="92" t="str">
        <f t="shared" si="181"/>
        <v/>
      </c>
      <c r="J1106" s="92" t="str">
        <f t="shared" si="182"/>
        <v/>
      </c>
      <c r="K1106" s="92" t="str">
        <f t="shared" si="183"/>
        <v/>
      </c>
      <c r="L1106" s="92" t="str">
        <f t="shared" si="184"/>
        <v/>
      </c>
      <c r="M1106" s="95" t="str">
        <f>IF(A1106&lt;&gt;"",IF(MID(C1106,1,1)="c",SigmaEpsConcrete(I1106,$AN$30:$AN$33,$AR$30:$AR$33,$AS$26,$AS$27,$AS$28,$AQ$20,$AU$19),""),"")</f>
        <v/>
      </c>
      <c r="N1106" s="95" t="str">
        <f>IF(A1106&lt;&gt;"",IF(MID(C1106,1,1)="r",SigmaEpsReinf(J1106,$AS$42:$AS$43,$AS$41,$AS$39,$AS$40,$AQ$38),""),"")</f>
        <v/>
      </c>
      <c r="Q1106" s="92" t="str">
        <f t="shared" si="186"/>
        <v/>
      </c>
      <c r="R1106" s="92" t="str">
        <f t="shared" si="187"/>
        <v/>
      </c>
      <c r="U1106" s="5"/>
      <c r="V1106" s="5"/>
      <c r="W1106" s="94" t="str">
        <f t="shared" si="185"/>
        <v/>
      </c>
      <c r="X1106" s="94" t="str">
        <f t="shared" si="188"/>
        <v/>
      </c>
      <c r="Y1106" s="5"/>
      <c r="BK1106" s="8"/>
      <c r="BL1106" s="5"/>
      <c r="BM1106" s="5"/>
      <c r="BN1106" s="5"/>
      <c r="BO1106" s="5"/>
      <c r="BP1106" s="1"/>
      <c r="BQ1106" s="1"/>
      <c r="BR1106" s="1"/>
      <c r="BS1106" s="1"/>
      <c r="BT1106" s="1"/>
      <c r="BU1106" s="4"/>
      <c r="BV1106" s="1"/>
      <c r="BW1106" s="3"/>
      <c r="BX1106" s="4"/>
      <c r="BY1106" s="5"/>
      <c r="BZ1106" s="5"/>
      <c r="CA1106" s="5"/>
      <c r="CB1106" s="5"/>
      <c r="CC1106" s="5"/>
      <c r="CD1106" s="43"/>
    </row>
    <row r="1107" spans="1:82" ht="15" customHeight="1" x14ac:dyDescent="0.25">
      <c r="A1107" s="8"/>
      <c r="B1107" s="5"/>
      <c r="C1107" s="5"/>
      <c r="D1107" s="5"/>
      <c r="E1107" s="5"/>
      <c r="F1107" s="94" t="str">
        <f t="shared" si="179"/>
        <v/>
      </c>
      <c r="G1107" s="94" t="str">
        <f t="shared" si="180"/>
        <v/>
      </c>
      <c r="H1107" s="127" t="str">
        <f>IF(A1107&lt;&gt;"",IF(MID(C1107,1,1)="c",$AS$26,IF(MID(C1107,1,1)="r",$AS$41,IF(MID(C1107,1,1)="p",#REF!,#REF!))),"")</f>
        <v/>
      </c>
      <c r="I1107" s="92" t="str">
        <f t="shared" si="181"/>
        <v/>
      </c>
      <c r="J1107" s="92" t="str">
        <f t="shared" si="182"/>
        <v/>
      </c>
      <c r="K1107" s="92" t="str">
        <f t="shared" si="183"/>
        <v/>
      </c>
      <c r="L1107" s="92" t="str">
        <f t="shared" si="184"/>
        <v/>
      </c>
      <c r="M1107" s="95" t="str">
        <f>IF(A1107&lt;&gt;"",IF(MID(C1107,1,1)="c",SigmaEpsConcrete(I1107,$AN$30:$AN$33,$AR$30:$AR$33,$AS$26,$AS$27,$AS$28,$AQ$20,$AU$19),""),"")</f>
        <v/>
      </c>
      <c r="N1107" s="95" t="str">
        <f>IF(A1107&lt;&gt;"",IF(MID(C1107,1,1)="r",SigmaEpsReinf(J1107,$AS$42:$AS$43,$AS$41,$AS$39,$AS$40,$AQ$38),""),"")</f>
        <v/>
      </c>
      <c r="Q1107" s="92" t="str">
        <f t="shared" si="186"/>
        <v/>
      </c>
      <c r="R1107" s="92" t="str">
        <f t="shared" si="187"/>
        <v/>
      </c>
      <c r="U1107" s="5"/>
      <c r="V1107" s="5"/>
      <c r="W1107" s="94" t="str">
        <f t="shared" si="185"/>
        <v/>
      </c>
      <c r="X1107" s="94" t="str">
        <f t="shared" si="188"/>
        <v/>
      </c>
      <c r="Y1107" s="5"/>
      <c r="BK1107" s="8"/>
      <c r="BL1107" s="5"/>
      <c r="BM1107" s="5"/>
      <c r="BN1107" s="5"/>
      <c r="BO1107" s="5"/>
      <c r="BP1107" s="1"/>
      <c r="BQ1107" s="1"/>
      <c r="BR1107" s="1"/>
      <c r="BS1107" s="1"/>
      <c r="BT1107" s="1"/>
      <c r="BU1107" s="4"/>
      <c r="BV1107" s="1"/>
      <c r="BW1107" s="3"/>
      <c r="BX1107" s="4"/>
      <c r="BY1107" s="5"/>
      <c r="BZ1107" s="5"/>
      <c r="CA1107" s="5"/>
      <c r="CB1107" s="5"/>
      <c r="CC1107" s="5"/>
      <c r="CD1107" s="43"/>
    </row>
    <row r="1108" spans="1:82" ht="15" customHeight="1" x14ac:dyDescent="0.25">
      <c r="A1108" s="8"/>
      <c r="B1108" s="5"/>
      <c r="C1108" s="5"/>
      <c r="D1108" s="5"/>
      <c r="E1108" s="5"/>
      <c r="F1108" s="94" t="str">
        <f t="shared" si="179"/>
        <v/>
      </c>
      <c r="G1108" s="94" t="str">
        <f t="shared" si="180"/>
        <v/>
      </c>
      <c r="H1108" s="127" t="str">
        <f>IF(A1108&lt;&gt;"",IF(MID(C1108,1,1)="c",$AS$26,IF(MID(C1108,1,1)="r",$AS$41,IF(MID(C1108,1,1)="p",#REF!,#REF!))),"")</f>
        <v/>
      </c>
      <c r="I1108" s="92" t="str">
        <f t="shared" si="181"/>
        <v/>
      </c>
      <c r="J1108" s="92" t="str">
        <f t="shared" si="182"/>
        <v/>
      </c>
      <c r="K1108" s="92" t="str">
        <f t="shared" si="183"/>
        <v/>
      </c>
      <c r="L1108" s="92" t="str">
        <f t="shared" si="184"/>
        <v/>
      </c>
      <c r="M1108" s="95" t="str">
        <f>IF(A1108&lt;&gt;"",IF(MID(C1108,1,1)="c",SigmaEpsConcrete(I1108,$AN$30:$AN$33,$AR$30:$AR$33,$AS$26,$AS$27,$AS$28,$AQ$20,$AU$19),""),"")</f>
        <v/>
      </c>
      <c r="N1108" s="95" t="str">
        <f>IF(A1108&lt;&gt;"",IF(MID(C1108,1,1)="r",SigmaEpsReinf(J1108,$AS$42:$AS$43,$AS$41,$AS$39,$AS$40,$AQ$38),""),"")</f>
        <v/>
      </c>
      <c r="Q1108" s="92" t="str">
        <f t="shared" si="186"/>
        <v/>
      </c>
      <c r="R1108" s="92" t="str">
        <f t="shared" si="187"/>
        <v/>
      </c>
      <c r="U1108" s="5"/>
      <c r="V1108" s="5"/>
      <c r="W1108" s="94" t="str">
        <f t="shared" si="185"/>
        <v/>
      </c>
      <c r="X1108" s="94" t="str">
        <f t="shared" si="188"/>
        <v/>
      </c>
      <c r="Y1108" s="5"/>
      <c r="BK1108" s="8"/>
      <c r="BL1108" s="5"/>
      <c r="BM1108" s="5"/>
      <c r="BN1108" s="5"/>
      <c r="BO1108" s="5"/>
      <c r="BP1108" s="1"/>
      <c r="BQ1108" s="1"/>
      <c r="BR1108" s="1"/>
      <c r="BS1108" s="1"/>
      <c r="BT1108" s="1"/>
      <c r="BU1108" s="4"/>
      <c r="BV1108" s="1"/>
      <c r="BW1108" s="3"/>
      <c r="BX1108" s="4"/>
      <c r="BY1108" s="5"/>
      <c r="BZ1108" s="5"/>
      <c r="CA1108" s="5"/>
      <c r="CB1108" s="5"/>
      <c r="CC1108" s="5"/>
      <c r="CD1108" s="43"/>
    </row>
    <row r="1109" spans="1:82" ht="15" customHeight="1" x14ac:dyDescent="0.25">
      <c r="A1109" s="8"/>
      <c r="B1109" s="5"/>
      <c r="C1109" s="5"/>
      <c r="D1109" s="5"/>
      <c r="E1109" s="5"/>
      <c r="F1109" s="94" t="str">
        <f t="shared" si="179"/>
        <v/>
      </c>
      <c r="G1109" s="94" t="str">
        <f t="shared" si="180"/>
        <v/>
      </c>
      <c r="H1109" s="127" t="str">
        <f>IF(A1109&lt;&gt;"",IF(MID(C1109,1,1)="c",$AS$26,IF(MID(C1109,1,1)="r",$AS$41,IF(MID(C1109,1,1)="p",#REF!,#REF!))),"")</f>
        <v/>
      </c>
      <c r="I1109" s="92" t="str">
        <f t="shared" si="181"/>
        <v/>
      </c>
      <c r="J1109" s="92" t="str">
        <f t="shared" si="182"/>
        <v/>
      </c>
      <c r="K1109" s="92" t="str">
        <f t="shared" si="183"/>
        <v/>
      </c>
      <c r="L1109" s="92" t="str">
        <f t="shared" si="184"/>
        <v/>
      </c>
      <c r="M1109" s="95" t="str">
        <f>IF(A1109&lt;&gt;"",IF(MID(C1109,1,1)="c",SigmaEpsConcrete(I1109,$AN$30:$AN$33,$AR$30:$AR$33,$AS$26,$AS$27,$AS$28,$AQ$20,$AU$19),""),"")</f>
        <v/>
      </c>
      <c r="N1109" s="95" t="str">
        <f>IF(A1109&lt;&gt;"",IF(MID(C1109,1,1)="r",SigmaEpsReinf(J1109,$AS$42:$AS$43,$AS$41,$AS$39,$AS$40,$AQ$38),""),"")</f>
        <v/>
      </c>
      <c r="Q1109" s="92" t="str">
        <f t="shared" si="186"/>
        <v/>
      </c>
      <c r="R1109" s="92" t="str">
        <f t="shared" si="187"/>
        <v/>
      </c>
      <c r="U1109" s="5"/>
      <c r="V1109" s="5"/>
      <c r="W1109" s="94" t="str">
        <f t="shared" si="185"/>
        <v/>
      </c>
      <c r="X1109" s="94" t="str">
        <f t="shared" si="188"/>
        <v/>
      </c>
      <c r="Y1109" s="5"/>
      <c r="BK1109" s="8"/>
      <c r="BL1109" s="5"/>
      <c r="BM1109" s="5"/>
      <c r="BN1109" s="5"/>
      <c r="BO1109" s="5"/>
      <c r="BP1109" s="1"/>
      <c r="BQ1109" s="1"/>
      <c r="BR1109" s="1"/>
      <c r="BS1109" s="1"/>
      <c r="BT1109" s="1"/>
      <c r="BU1109" s="4"/>
      <c r="BV1109" s="1"/>
      <c r="BW1109" s="3"/>
      <c r="BX1109" s="4"/>
      <c r="BY1109" s="5"/>
      <c r="BZ1109" s="5"/>
      <c r="CA1109" s="5"/>
      <c r="CB1109" s="5"/>
      <c r="CC1109" s="5"/>
      <c r="CD1109" s="43"/>
    </row>
    <row r="1110" spans="1:82" ht="15" customHeight="1" x14ac:dyDescent="0.25">
      <c r="A1110" s="8"/>
      <c r="B1110" s="5"/>
      <c r="C1110" s="5"/>
      <c r="D1110" s="5"/>
      <c r="E1110" s="5"/>
      <c r="F1110" s="94" t="str">
        <f t="shared" si="179"/>
        <v/>
      </c>
      <c r="G1110" s="94" t="str">
        <f t="shared" si="180"/>
        <v/>
      </c>
      <c r="H1110" s="127" t="str">
        <f>IF(A1110&lt;&gt;"",IF(MID(C1110,1,1)="c",$AS$26,IF(MID(C1110,1,1)="r",$AS$41,IF(MID(C1110,1,1)="p",#REF!,#REF!))),"")</f>
        <v/>
      </c>
      <c r="I1110" s="92" t="str">
        <f t="shared" si="181"/>
        <v/>
      </c>
      <c r="J1110" s="92" t="str">
        <f t="shared" si="182"/>
        <v/>
      </c>
      <c r="K1110" s="92" t="str">
        <f t="shared" si="183"/>
        <v/>
      </c>
      <c r="L1110" s="92" t="str">
        <f t="shared" si="184"/>
        <v/>
      </c>
      <c r="M1110" s="95" t="str">
        <f>IF(A1110&lt;&gt;"",IF(MID(C1110,1,1)="c",SigmaEpsConcrete(I1110,$AN$30:$AN$33,$AR$30:$AR$33,$AS$26,$AS$27,$AS$28,$AQ$20,$AU$19),""),"")</f>
        <v/>
      </c>
      <c r="N1110" s="95" t="str">
        <f>IF(A1110&lt;&gt;"",IF(MID(C1110,1,1)="r",SigmaEpsReinf(J1110,$AS$42:$AS$43,$AS$41,$AS$39,$AS$40,$AQ$38),""),"")</f>
        <v/>
      </c>
      <c r="Q1110" s="92" t="str">
        <f t="shared" si="186"/>
        <v/>
      </c>
      <c r="R1110" s="92" t="str">
        <f t="shared" si="187"/>
        <v/>
      </c>
      <c r="U1110" s="5"/>
      <c r="V1110" s="5"/>
      <c r="W1110" s="94" t="str">
        <f t="shared" si="185"/>
        <v/>
      </c>
      <c r="X1110" s="94" t="str">
        <f t="shared" si="188"/>
        <v/>
      </c>
      <c r="Y1110" s="5"/>
      <c r="BK1110" s="8"/>
      <c r="BL1110" s="5"/>
      <c r="BM1110" s="5"/>
      <c r="BN1110" s="5"/>
      <c r="BO1110" s="5"/>
      <c r="BP1110" s="1"/>
      <c r="BQ1110" s="1"/>
      <c r="BR1110" s="1"/>
      <c r="BS1110" s="1"/>
      <c r="BT1110" s="1"/>
      <c r="BU1110" s="4"/>
      <c r="BV1110" s="1"/>
      <c r="BW1110" s="3"/>
      <c r="BX1110" s="4"/>
      <c r="BY1110" s="5"/>
      <c r="BZ1110" s="5"/>
      <c r="CA1110" s="5"/>
      <c r="CB1110" s="5"/>
      <c r="CC1110" s="5"/>
      <c r="CD1110" s="43"/>
    </row>
    <row r="1111" spans="1:82" ht="15" customHeight="1" x14ac:dyDescent="0.25">
      <c r="A1111" s="8"/>
      <c r="B1111" s="5"/>
      <c r="C1111" s="5"/>
      <c r="D1111" s="5"/>
      <c r="E1111" s="5"/>
      <c r="F1111" s="94" t="str">
        <f t="shared" si="179"/>
        <v/>
      </c>
      <c r="G1111" s="94" t="str">
        <f t="shared" si="180"/>
        <v/>
      </c>
      <c r="H1111" s="127" t="str">
        <f>IF(A1111&lt;&gt;"",IF(MID(C1111,1,1)="c",$AS$26,IF(MID(C1111,1,1)="r",$AS$41,IF(MID(C1111,1,1)="p",#REF!,#REF!))),"")</f>
        <v/>
      </c>
      <c r="I1111" s="92" t="str">
        <f t="shared" si="181"/>
        <v/>
      </c>
      <c r="J1111" s="92" t="str">
        <f t="shared" si="182"/>
        <v/>
      </c>
      <c r="K1111" s="92" t="str">
        <f t="shared" si="183"/>
        <v/>
      </c>
      <c r="L1111" s="92" t="str">
        <f t="shared" si="184"/>
        <v/>
      </c>
      <c r="M1111" s="95" t="str">
        <f>IF(A1111&lt;&gt;"",IF(MID(C1111,1,1)="c",SigmaEpsConcrete(I1111,$AN$30:$AN$33,$AR$30:$AR$33,$AS$26,$AS$27,$AS$28,$AQ$20,$AU$19),""),"")</f>
        <v/>
      </c>
      <c r="N1111" s="95" t="str">
        <f>IF(A1111&lt;&gt;"",IF(MID(C1111,1,1)="r",SigmaEpsReinf(J1111,$AS$42:$AS$43,$AS$41,$AS$39,$AS$40,$AQ$38),""),"")</f>
        <v/>
      </c>
      <c r="Q1111" s="92" t="str">
        <f t="shared" si="186"/>
        <v/>
      </c>
      <c r="R1111" s="92" t="str">
        <f t="shared" si="187"/>
        <v/>
      </c>
      <c r="U1111" s="5"/>
      <c r="V1111" s="5"/>
      <c r="W1111" s="94" t="str">
        <f t="shared" si="185"/>
        <v/>
      </c>
      <c r="X1111" s="94" t="str">
        <f t="shared" si="188"/>
        <v/>
      </c>
      <c r="Y1111" s="5"/>
      <c r="BK1111" s="8"/>
      <c r="BL1111" s="5"/>
      <c r="BM1111" s="5"/>
      <c r="BN1111" s="5"/>
      <c r="BO1111" s="5"/>
      <c r="BP1111" s="1"/>
      <c r="BQ1111" s="1"/>
      <c r="BR1111" s="1"/>
      <c r="BS1111" s="1"/>
      <c r="BT1111" s="1"/>
      <c r="BU1111" s="4"/>
      <c r="BV1111" s="1"/>
      <c r="BW1111" s="3"/>
      <c r="BX1111" s="4"/>
      <c r="BY1111" s="5"/>
      <c r="BZ1111" s="5"/>
      <c r="CA1111" s="5"/>
      <c r="CB1111" s="5"/>
      <c r="CC1111" s="5"/>
      <c r="CD1111" s="43"/>
    </row>
    <row r="1112" spans="1:82" ht="15" customHeight="1" x14ac:dyDescent="0.25">
      <c r="A1112" s="8"/>
      <c r="B1112" s="5"/>
      <c r="C1112" s="5"/>
      <c r="D1112" s="5"/>
      <c r="E1112" s="5"/>
      <c r="F1112" s="94" t="str">
        <f t="shared" si="179"/>
        <v/>
      </c>
      <c r="G1112" s="94" t="str">
        <f t="shared" si="180"/>
        <v/>
      </c>
      <c r="H1112" s="127" t="str">
        <f>IF(A1112&lt;&gt;"",IF(MID(C1112,1,1)="c",$AS$26,IF(MID(C1112,1,1)="r",$AS$41,IF(MID(C1112,1,1)="p",#REF!,#REF!))),"")</f>
        <v/>
      </c>
      <c r="I1112" s="92" t="str">
        <f t="shared" si="181"/>
        <v/>
      </c>
      <c r="J1112" s="92" t="str">
        <f t="shared" si="182"/>
        <v/>
      </c>
      <c r="K1112" s="92" t="str">
        <f t="shared" si="183"/>
        <v/>
      </c>
      <c r="L1112" s="92" t="str">
        <f t="shared" si="184"/>
        <v/>
      </c>
      <c r="M1112" s="95" t="str">
        <f>IF(A1112&lt;&gt;"",IF(MID(C1112,1,1)="c",SigmaEpsConcrete(I1112,$AN$30:$AN$33,$AR$30:$AR$33,$AS$26,$AS$27,$AS$28,$AQ$20,$AU$19),""),"")</f>
        <v/>
      </c>
      <c r="N1112" s="95" t="str">
        <f>IF(A1112&lt;&gt;"",IF(MID(C1112,1,1)="r",SigmaEpsReinf(J1112,$AS$42:$AS$43,$AS$41,$AS$39,$AS$40,$AQ$38),""),"")</f>
        <v/>
      </c>
      <c r="Q1112" s="92" t="str">
        <f t="shared" si="186"/>
        <v/>
      </c>
      <c r="R1112" s="92" t="str">
        <f t="shared" si="187"/>
        <v/>
      </c>
      <c r="U1112" s="5"/>
      <c r="V1112" s="5"/>
      <c r="W1112" s="94" t="str">
        <f t="shared" si="185"/>
        <v/>
      </c>
      <c r="X1112" s="94" t="str">
        <f t="shared" si="188"/>
        <v/>
      </c>
      <c r="Y1112" s="5"/>
      <c r="BK1112" s="8"/>
      <c r="BL1112" s="5"/>
      <c r="BM1112" s="5"/>
      <c r="BN1112" s="5"/>
      <c r="BO1112" s="5"/>
      <c r="BP1112" s="1"/>
      <c r="BQ1112" s="1"/>
      <c r="BR1112" s="1"/>
      <c r="BS1112" s="1"/>
      <c r="BT1112" s="1"/>
      <c r="BU1112" s="4"/>
      <c r="BV1112" s="1"/>
      <c r="BW1112" s="3"/>
      <c r="BX1112" s="4"/>
      <c r="BY1112" s="5"/>
      <c r="BZ1112" s="5"/>
      <c r="CA1112" s="5"/>
      <c r="CB1112" s="5"/>
      <c r="CC1112" s="5"/>
      <c r="CD1112" s="43"/>
    </row>
    <row r="1113" spans="1:82" ht="15" customHeight="1" x14ac:dyDescent="0.25">
      <c r="A1113" s="8"/>
      <c r="B1113" s="5"/>
      <c r="C1113" s="5"/>
      <c r="D1113" s="5"/>
      <c r="E1113" s="5"/>
      <c r="F1113" s="94" t="str">
        <f t="shared" si="179"/>
        <v/>
      </c>
      <c r="G1113" s="94" t="str">
        <f t="shared" si="180"/>
        <v/>
      </c>
      <c r="H1113" s="127" t="str">
        <f>IF(A1113&lt;&gt;"",IF(MID(C1113,1,1)="c",$AS$26,IF(MID(C1113,1,1)="r",$AS$41,IF(MID(C1113,1,1)="p",#REF!,#REF!))),"")</f>
        <v/>
      </c>
      <c r="I1113" s="92" t="str">
        <f t="shared" si="181"/>
        <v/>
      </c>
      <c r="J1113" s="92" t="str">
        <f t="shared" si="182"/>
        <v/>
      </c>
      <c r="K1113" s="92" t="str">
        <f t="shared" si="183"/>
        <v/>
      </c>
      <c r="L1113" s="92" t="str">
        <f t="shared" si="184"/>
        <v/>
      </c>
      <c r="M1113" s="95" t="str">
        <f>IF(A1113&lt;&gt;"",IF(MID(C1113,1,1)="c",SigmaEpsConcrete(I1113,$AN$30:$AN$33,$AR$30:$AR$33,$AS$26,$AS$27,$AS$28,$AQ$20,$AU$19),""),"")</f>
        <v/>
      </c>
      <c r="N1113" s="95" t="str">
        <f>IF(A1113&lt;&gt;"",IF(MID(C1113,1,1)="r",SigmaEpsReinf(J1113,$AS$42:$AS$43,$AS$41,$AS$39,$AS$40,$AQ$38),""),"")</f>
        <v/>
      </c>
      <c r="Q1113" s="92" t="str">
        <f t="shared" si="186"/>
        <v/>
      </c>
      <c r="R1113" s="92" t="str">
        <f t="shared" si="187"/>
        <v/>
      </c>
      <c r="U1113" s="5"/>
      <c r="V1113" s="5"/>
      <c r="W1113" s="94" t="str">
        <f t="shared" si="185"/>
        <v/>
      </c>
      <c r="X1113" s="94" t="str">
        <f t="shared" si="188"/>
        <v/>
      </c>
      <c r="Y1113" s="5"/>
      <c r="BK1113" s="8"/>
      <c r="BL1113" s="5"/>
      <c r="BM1113" s="5"/>
      <c r="BN1113" s="5"/>
      <c r="BO1113" s="5"/>
      <c r="BP1113" s="1"/>
      <c r="BQ1113" s="1"/>
      <c r="BR1113" s="1"/>
      <c r="BS1113" s="1"/>
      <c r="BT1113" s="1"/>
      <c r="BU1113" s="4"/>
      <c r="BV1113" s="1"/>
      <c r="BW1113" s="3"/>
      <c r="BX1113" s="4"/>
      <c r="BY1113" s="5"/>
      <c r="BZ1113" s="5"/>
      <c r="CA1113" s="5"/>
      <c r="CB1113" s="5"/>
      <c r="CC1113" s="5"/>
      <c r="CD1113" s="43"/>
    </row>
    <row r="1114" spans="1:82" ht="15" customHeight="1" x14ac:dyDescent="0.25">
      <c r="A1114" s="8"/>
      <c r="B1114" s="5"/>
      <c r="C1114" s="5"/>
      <c r="D1114" s="5"/>
      <c r="E1114" s="5"/>
      <c r="F1114" s="94" t="str">
        <f t="shared" si="179"/>
        <v/>
      </c>
      <c r="G1114" s="94" t="str">
        <f t="shared" si="180"/>
        <v/>
      </c>
      <c r="H1114" s="127" t="str">
        <f>IF(A1114&lt;&gt;"",IF(MID(C1114,1,1)="c",$AS$26,IF(MID(C1114,1,1)="r",$AS$41,IF(MID(C1114,1,1)="p",#REF!,#REF!))),"")</f>
        <v/>
      </c>
      <c r="I1114" s="92" t="str">
        <f t="shared" si="181"/>
        <v/>
      </c>
      <c r="J1114" s="92" t="str">
        <f t="shared" si="182"/>
        <v/>
      </c>
      <c r="K1114" s="92" t="str">
        <f t="shared" si="183"/>
        <v/>
      </c>
      <c r="L1114" s="92" t="str">
        <f t="shared" si="184"/>
        <v/>
      </c>
      <c r="M1114" s="95" t="str">
        <f>IF(A1114&lt;&gt;"",IF(MID(C1114,1,1)="c",SigmaEpsConcrete(I1114,$AN$30:$AN$33,$AR$30:$AR$33,$AS$26,$AS$27,$AS$28,$AQ$20,$AU$19),""),"")</f>
        <v/>
      </c>
      <c r="N1114" s="95" t="str">
        <f>IF(A1114&lt;&gt;"",IF(MID(C1114,1,1)="r",SigmaEpsReinf(J1114,$AS$42:$AS$43,$AS$41,$AS$39,$AS$40,$AQ$38),""),"")</f>
        <v/>
      </c>
      <c r="Q1114" s="92" t="str">
        <f t="shared" si="186"/>
        <v/>
      </c>
      <c r="R1114" s="92" t="str">
        <f t="shared" si="187"/>
        <v/>
      </c>
      <c r="U1114" s="5"/>
      <c r="V1114" s="5"/>
      <c r="W1114" s="94" t="str">
        <f t="shared" si="185"/>
        <v/>
      </c>
      <c r="X1114" s="94" t="str">
        <f t="shared" si="188"/>
        <v/>
      </c>
      <c r="Y1114" s="5"/>
      <c r="BK1114" s="8"/>
      <c r="BL1114" s="5"/>
      <c r="BM1114" s="5"/>
      <c r="BN1114" s="5"/>
      <c r="BO1114" s="5"/>
      <c r="BP1114" s="1"/>
      <c r="BQ1114" s="1"/>
      <c r="BR1114" s="1"/>
      <c r="BS1114" s="1"/>
      <c r="BT1114" s="1"/>
      <c r="BU1114" s="4"/>
      <c r="BV1114" s="1"/>
      <c r="BW1114" s="3"/>
      <c r="BX1114" s="4"/>
      <c r="BY1114" s="5"/>
      <c r="BZ1114" s="5"/>
      <c r="CA1114" s="5"/>
      <c r="CB1114" s="5"/>
      <c r="CC1114" s="5"/>
      <c r="CD1114" s="43"/>
    </row>
    <row r="1115" spans="1:82" ht="15" customHeight="1" x14ac:dyDescent="0.25">
      <c r="A1115" s="8"/>
      <c r="B1115" s="5"/>
      <c r="C1115" s="5"/>
      <c r="D1115" s="5"/>
      <c r="E1115" s="5"/>
      <c r="F1115" s="94" t="str">
        <f t="shared" si="179"/>
        <v/>
      </c>
      <c r="G1115" s="94" t="str">
        <f t="shared" si="180"/>
        <v/>
      </c>
      <c r="H1115" s="127" t="str">
        <f>IF(A1115&lt;&gt;"",IF(MID(C1115,1,1)="c",$AS$26,IF(MID(C1115,1,1)="r",$AS$41,IF(MID(C1115,1,1)="p",#REF!,#REF!))),"")</f>
        <v/>
      </c>
      <c r="I1115" s="92" t="str">
        <f t="shared" si="181"/>
        <v/>
      </c>
      <c r="J1115" s="92" t="str">
        <f t="shared" si="182"/>
        <v/>
      </c>
      <c r="K1115" s="92" t="str">
        <f t="shared" si="183"/>
        <v/>
      </c>
      <c r="L1115" s="92" t="str">
        <f t="shared" si="184"/>
        <v/>
      </c>
      <c r="M1115" s="95" t="str">
        <f>IF(A1115&lt;&gt;"",IF(MID(C1115,1,1)="c",SigmaEpsConcrete(I1115,$AN$30:$AN$33,$AR$30:$AR$33,$AS$26,$AS$27,$AS$28,$AQ$20,$AU$19),""),"")</f>
        <v/>
      </c>
      <c r="N1115" s="95" t="str">
        <f>IF(A1115&lt;&gt;"",IF(MID(C1115,1,1)="r",SigmaEpsReinf(J1115,$AS$42:$AS$43,$AS$41,$AS$39,$AS$40,$AQ$38),""),"")</f>
        <v/>
      </c>
      <c r="Q1115" s="92" t="str">
        <f t="shared" si="186"/>
        <v/>
      </c>
      <c r="R1115" s="92" t="str">
        <f t="shared" si="187"/>
        <v/>
      </c>
      <c r="U1115" s="5"/>
      <c r="V1115" s="5"/>
      <c r="W1115" s="94" t="str">
        <f t="shared" si="185"/>
        <v/>
      </c>
      <c r="X1115" s="94" t="str">
        <f t="shared" si="188"/>
        <v/>
      </c>
      <c r="Y1115" s="5"/>
      <c r="BK1115" s="8"/>
      <c r="BL1115" s="5"/>
      <c r="BM1115" s="5"/>
      <c r="BN1115" s="5"/>
      <c r="BO1115" s="5"/>
      <c r="BP1115" s="1"/>
      <c r="BQ1115" s="1"/>
      <c r="BR1115" s="1"/>
      <c r="BS1115" s="1"/>
      <c r="BT1115" s="1"/>
      <c r="BU1115" s="4"/>
      <c r="BV1115" s="1"/>
      <c r="BW1115" s="3"/>
      <c r="BX1115" s="4"/>
      <c r="BY1115" s="5"/>
      <c r="BZ1115" s="5"/>
      <c r="CA1115" s="5"/>
      <c r="CB1115" s="5"/>
      <c r="CC1115" s="5"/>
      <c r="CD1115" s="43"/>
    </row>
    <row r="1116" spans="1:82" ht="15" customHeight="1" x14ac:dyDescent="0.25">
      <c r="A1116" s="8"/>
      <c r="B1116" s="5"/>
      <c r="C1116" s="5"/>
      <c r="D1116" s="5"/>
      <c r="E1116" s="5"/>
      <c r="F1116" s="94" t="str">
        <f t="shared" si="179"/>
        <v/>
      </c>
      <c r="G1116" s="94" t="str">
        <f t="shared" si="180"/>
        <v/>
      </c>
      <c r="H1116" s="127" t="str">
        <f>IF(A1116&lt;&gt;"",IF(MID(C1116,1,1)="c",$AS$26,IF(MID(C1116,1,1)="r",$AS$41,IF(MID(C1116,1,1)="p",#REF!,#REF!))),"")</f>
        <v/>
      </c>
      <c r="I1116" s="92" t="str">
        <f t="shared" si="181"/>
        <v/>
      </c>
      <c r="J1116" s="92" t="str">
        <f t="shared" si="182"/>
        <v/>
      </c>
      <c r="K1116" s="92" t="str">
        <f t="shared" si="183"/>
        <v/>
      </c>
      <c r="L1116" s="92" t="str">
        <f t="shared" si="184"/>
        <v/>
      </c>
      <c r="M1116" s="95" t="str">
        <f>IF(A1116&lt;&gt;"",IF(MID(C1116,1,1)="c",SigmaEpsConcrete(I1116,$AN$30:$AN$33,$AR$30:$AR$33,$AS$26,$AS$27,$AS$28,$AQ$20,$AU$19),""),"")</f>
        <v/>
      </c>
      <c r="N1116" s="95" t="str">
        <f>IF(A1116&lt;&gt;"",IF(MID(C1116,1,1)="r",SigmaEpsReinf(J1116,$AS$42:$AS$43,$AS$41,$AS$39,$AS$40,$AQ$38),""),"")</f>
        <v/>
      </c>
      <c r="Q1116" s="92" t="str">
        <f t="shared" si="186"/>
        <v/>
      </c>
      <c r="R1116" s="92" t="str">
        <f t="shared" si="187"/>
        <v/>
      </c>
      <c r="U1116" s="5"/>
      <c r="V1116" s="5"/>
      <c r="W1116" s="94" t="str">
        <f t="shared" si="185"/>
        <v/>
      </c>
      <c r="X1116" s="94" t="str">
        <f t="shared" si="188"/>
        <v/>
      </c>
      <c r="Y1116" s="5"/>
      <c r="BK1116" s="8"/>
      <c r="BL1116" s="5"/>
      <c r="BM1116" s="5"/>
      <c r="BN1116" s="5"/>
      <c r="BO1116" s="5"/>
      <c r="BP1116" s="1"/>
      <c r="BQ1116" s="1"/>
      <c r="BR1116" s="1"/>
      <c r="BS1116" s="1"/>
      <c r="BT1116" s="1"/>
      <c r="BU1116" s="4"/>
      <c r="BV1116" s="1"/>
      <c r="BW1116" s="3"/>
      <c r="BX1116" s="4"/>
      <c r="BY1116" s="5"/>
      <c r="BZ1116" s="5"/>
      <c r="CA1116" s="5"/>
      <c r="CB1116" s="5"/>
      <c r="CC1116" s="5"/>
      <c r="CD1116" s="43"/>
    </row>
    <row r="1117" spans="1:82" ht="15" customHeight="1" x14ac:dyDescent="0.25">
      <c r="A1117" s="8"/>
      <c r="B1117" s="5"/>
      <c r="C1117" s="5"/>
      <c r="D1117" s="5"/>
      <c r="E1117" s="5"/>
      <c r="F1117" s="94" t="str">
        <f t="shared" si="179"/>
        <v/>
      </c>
      <c r="G1117" s="94" t="str">
        <f t="shared" si="180"/>
        <v/>
      </c>
      <c r="H1117" s="127" t="str">
        <f>IF(A1117&lt;&gt;"",IF(MID(C1117,1,1)="c",$AS$26,IF(MID(C1117,1,1)="r",$AS$41,IF(MID(C1117,1,1)="p",#REF!,#REF!))),"")</f>
        <v/>
      </c>
      <c r="I1117" s="92" t="str">
        <f t="shared" si="181"/>
        <v/>
      </c>
      <c r="J1117" s="92" t="str">
        <f t="shared" si="182"/>
        <v/>
      </c>
      <c r="K1117" s="92" t="str">
        <f t="shared" si="183"/>
        <v/>
      </c>
      <c r="L1117" s="92" t="str">
        <f t="shared" si="184"/>
        <v/>
      </c>
      <c r="M1117" s="95" t="str">
        <f>IF(A1117&lt;&gt;"",IF(MID(C1117,1,1)="c",SigmaEpsConcrete(I1117,$AN$30:$AN$33,$AR$30:$AR$33,$AS$26,$AS$27,$AS$28,$AQ$20,$AU$19),""),"")</f>
        <v/>
      </c>
      <c r="N1117" s="95" t="str">
        <f>IF(A1117&lt;&gt;"",IF(MID(C1117,1,1)="r",SigmaEpsReinf(J1117,$AS$42:$AS$43,$AS$41,$AS$39,$AS$40,$AQ$38),""),"")</f>
        <v/>
      </c>
      <c r="Q1117" s="92" t="str">
        <f t="shared" si="186"/>
        <v/>
      </c>
      <c r="R1117" s="92" t="str">
        <f t="shared" si="187"/>
        <v/>
      </c>
      <c r="U1117" s="5"/>
      <c r="V1117" s="5"/>
      <c r="W1117" s="94" t="str">
        <f t="shared" si="185"/>
        <v/>
      </c>
      <c r="X1117" s="94" t="str">
        <f t="shared" si="188"/>
        <v/>
      </c>
      <c r="Y1117" s="5"/>
      <c r="BK1117" s="8"/>
      <c r="BL1117" s="5"/>
      <c r="BM1117" s="5"/>
      <c r="BN1117" s="5"/>
      <c r="BO1117" s="5"/>
      <c r="BP1117" s="1"/>
      <c r="BQ1117" s="1"/>
      <c r="BR1117" s="1"/>
      <c r="BS1117" s="1"/>
      <c r="BT1117" s="1"/>
      <c r="BU1117" s="4"/>
      <c r="BV1117" s="1"/>
      <c r="BW1117" s="3"/>
      <c r="BX1117" s="4"/>
      <c r="BY1117" s="5"/>
      <c r="BZ1117" s="5"/>
      <c r="CA1117" s="5"/>
      <c r="CB1117" s="5"/>
      <c r="CC1117" s="5"/>
      <c r="CD1117" s="43"/>
    </row>
    <row r="1118" spans="1:82" x14ac:dyDescent="0.25">
      <c r="A1118" s="8"/>
      <c r="B1118" s="5"/>
      <c r="C1118" s="5"/>
      <c r="D1118" s="5"/>
      <c r="E1118" s="5"/>
      <c r="F1118" s="94" t="str">
        <f t="shared" si="179"/>
        <v/>
      </c>
      <c r="G1118" s="94" t="str">
        <f t="shared" si="180"/>
        <v/>
      </c>
      <c r="H1118" s="127" t="str">
        <f>IF(A1118&lt;&gt;"",IF(MID(C1118,1,1)="c",$AS$26,IF(MID(C1118,1,1)="r",$AS$41,IF(MID(C1118,1,1)="p",#REF!,#REF!))),"")</f>
        <v/>
      </c>
      <c r="I1118" s="92" t="str">
        <f t="shared" si="181"/>
        <v/>
      </c>
      <c r="J1118" s="92" t="str">
        <f t="shared" si="182"/>
        <v/>
      </c>
      <c r="K1118" s="92" t="str">
        <f t="shared" si="183"/>
        <v/>
      </c>
      <c r="L1118" s="92" t="str">
        <f t="shared" si="184"/>
        <v/>
      </c>
      <c r="M1118" s="95" t="str">
        <f>IF(A1118&lt;&gt;"",IF(MID(C1118,1,1)="c",SigmaEpsConcrete(I1118,$AN$30:$AN$33,$AR$30:$AR$33,$AS$26,$AS$27,$AS$28,$AQ$20,$AU$19),""),"")</f>
        <v/>
      </c>
      <c r="N1118" s="95" t="str">
        <f>IF(A1118&lt;&gt;"",IF(MID(C1118,1,1)="r",SigmaEpsReinf(J1118,$AS$42:$AS$43,$AS$41,$AS$39,$AS$40,$AQ$38),""),"")</f>
        <v/>
      </c>
      <c r="Q1118" s="92" t="str">
        <f t="shared" si="186"/>
        <v/>
      </c>
      <c r="R1118" s="92" t="str">
        <f t="shared" si="187"/>
        <v/>
      </c>
      <c r="U1118" s="5"/>
      <c r="V1118" s="5"/>
      <c r="W1118" s="94" t="str">
        <f t="shared" si="185"/>
        <v/>
      </c>
      <c r="X1118" s="94" t="str">
        <f t="shared" si="188"/>
        <v/>
      </c>
      <c r="Y1118" s="5"/>
      <c r="BK1118" s="8"/>
      <c r="BL1118" s="5"/>
      <c r="BM1118" s="5"/>
      <c r="BN1118" s="5"/>
      <c r="BO1118" s="5"/>
      <c r="BP1118" s="1"/>
      <c r="BQ1118" s="1"/>
      <c r="BR1118" s="1"/>
      <c r="BS1118" s="1"/>
      <c r="BT1118" s="1"/>
      <c r="BU1118" s="4"/>
      <c r="BV1118" s="1"/>
      <c r="BW1118" s="3"/>
      <c r="BX1118" s="4"/>
      <c r="BY1118" s="5"/>
      <c r="BZ1118" s="5"/>
      <c r="CA1118" s="5"/>
      <c r="CB1118" s="5"/>
      <c r="CC1118" s="5"/>
      <c r="CD1118" s="43"/>
    </row>
    <row r="1119" spans="1:82" x14ac:dyDescent="0.25">
      <c r="A1119" s="8"/>
      <c r="B1119" s="5"/>
      <c r="C1119" s="5"/>
      <c r="D1119" s="5"/>
      <c r="E1119" s="5"/>
      <c r="F1119" s="94" t="str">
        <f t="shared" si="179"/>
        <v/>
      </c>
      <c r="G1119" s="94" t="str">
        <f t="shared" si="180"/>
        <v/>
      </c>
      <c r="H1119" s="127" t="str">
        <f>IF(A1119&lt;&gt;"",IF(MID(C1119,1,1)="c",$AS$26,IF(MID(C1119,1,1)="r",$AS$41,IF(MID(C1119,1,1)="p",#REF!,#REF!))),"")</f>
        <v/>
      </c>
      <c r="I1119" s="92" t="str">
        <f t="shared" si="181"/>
        <v/>
      </c>
      <c r="J1119" s="92" t="str">
        <f t="shared" si="182"/>
        <v/>
      </c>
      <c r="K1119" s="92" t="str">
        <f t="shared" si="183"/>
        <v/>
      </c>
      <c r="L1119" s="92" t="str">
        <f t="shared" si="184"/>
        <v/>
      </c>
      <c r="M1119" s="95" t="str">
        <f>IF(A1119&lt;&gt;"",IF(MID(C1119,1,1)="c",SigmaEpsConcrete(I1119,$AN$30:$AN$33,$AR$30:$AR$33,$AS$26,$AS$27,$AS$28,$AQ$20,$AU$19),""),"")</f>
        <v/>
      </c>
      <c r="N1119" s="95" t="str">
        <f>IF(A1119&lt;&gt;"",IF(MID(C1119,1,1)="r",SigmaEpsReinf(J1119,$AS$42:$AS$43,$AS$41,$AS$39,$AS$40,$AQ$38),""),"")</f>
        <v/>
      </c>
      <c r="Q1119" s="92" t="str">
        <f t="shared" si="186"/>
        <v/>
      </c>
      <c r="R1119" s="92" t="str">
        <f t="shared" si="187"/>
        <v/>
      </c>
      <c r="U1119" s="5"/>
      <c r="V1119" s="5"/>
      <c r="W1119" s="94" t="str">
        <f t="shared" si="185"/>
        <v/>
      </c>
      <c r="X1119" s="94" t="str">
        <f t="shared" si="188"/>
        <v/>
      </c>
      <c r="Y1119" s="5"/>
      <c r="BK1119" s="8"/>
      <c r="BL1119" s="5"/>
      <c r="BM1119" s="5"/>
      <c r="BN1119" s="5"/>
      <c r="BO1119" s="5"/>
      <c r="BP1119" s="1"/>
      <c r="BQ1119" s="1"/>
      <c r="BR1119" s="1"/>
      <c r="BS1119" s="1"/>
      <c r="BT1119" s="1"/>
      <c r="BU1119" s="4"/>
      <c r="BV1119" s="1"/>
      <c r="BW1119" s="3"/>
      <c r="BX1119" s="4"/>
      <c r="BY1119" s="5"/>
      <c r="BZ1119" s="5"/>
      <c r="CA1119" s="5"/>
      <c r="CB1119" s="5"/>
      <c r="CC1119" s="5"/>
      <c r="CD1119" s="43"/>
    </row>
    <row r="1120" spans="1:82" x14ac:dyDescent="0.25">
      <c r="A1120" s="8"/>
      <c r="B1120" s="5"/>
      <c r="C1120" s="5"/>
      <c r="D1120" s="5"/>
      <c r="E1120" s="5"/>
      <c r="F1120" s="94" t="str">
        <f t="shared" si="179"/>
        <v/>
      </c>
      <c r="G1120" s="94" t="str">
        <f t="shared" si="180"/>
        <v/>
      </c>
      <c r="H1120" s="127" t="str">
        <f>IF(A1120&lt;&gt;"",IF(MID(C1120,1,1)="c",$AS$26,IF(MID(C1120,1,1)="r",$AS$41,IF(MID(C1120,1,1)="p",#REF!,#REF!))),"")</f>
        <v/>
      </c>
      <c r="I1120" s="92" t="str">
        <f t="shared" si="181"/>
        <v/>
      </c>
      <c r="J1120" s="92" t="str">
        <f t="shared" si="182"/>
        <v/>
      </c>
      <c r="K1120" s="92" t="str">
        <f t="shared" si="183"/>
        <v/>
      </c>
      <c r="L1120" s="92" t="str">
        <f t="shared" si="184"/>
        <v/>
      </c>
      <c r="M1120" s="95" t="str">
        <f>IF(A1120&lt;&gt;"",IF(MID(C1120,1,1)="c",SigmaEpsConcrete(I1120,$AN$30:$AN$33,$AR$30:$AR$33,$AS$26,$AS$27,$AS$28,$AQ$20,$AU$19),""),"")</f>
        <v/>
      </c>
      <c r="N1120" s="95" t="str">
        <f>IF(A1120&lt;&gt;"",IF(MID(C1120,1,1)="r",SigmaEpsReinf(J1120,$AS$42:$AS$43,$AS$41,$AS$39,$AS$40,$AQ$38),""),"")</f>
        <v/>
      </c>
      <c r="Q1120" s="92" t="str">
        <f t="shared" si="186"/>
        <v/>
      </c>
      <c r="R1120" s="92" t="str">
        <f t="shared" si="187"/>
        <v/>
      </c>
      <c r="U1120" s="5"/>
      <c r="V1120" s="5"/>
      <c r="W1120" s="94" t="str">
        <f t="shared" si="185"/>
        <v/>
      </c>
      <c r="X1120" s="94" t="str">
        <f t="shared" si="188"/>
        <v/>
      </c>
      <c r="Y1120" s="5"/>
      <c r="BK1120" s="8"/>
      <c r="BL1120" s="5"/>
      <c r="BM1120" s="5"/>
      <c r="BN1120" s="5"/>
      <c r="BO1120" s="5"/>
      <c r="BP1120" s="1"/>
      <c r="BQ1120" s="1"/>
      <c r="BR1120" s="1"/>
      <c r="BS1120" s="1"/>
      <c r="BT1120" s="1"/>
      <c r="BU1120" s="4"/>
      <c r="BV1120" s="1"/>
      <c r="BW1120" s="3"/>
      <c r="BX1120" s="4"/>
      <c r="BY1120" s="5"/>
      <c r="BZ1120" s="5"/>
      <c r="CA1120" s="5"/>
      <c r="CB1120" s="5"/>
      <c r="CC1120" s="5"/>
      <c r="CD1120" s="43"/>
    </row>
    <row r="1121" spans="1:82" x14ac:dyDescent="0.25">
      <c r="A1121" s="8"/>
      <c r="B1121" s="5"/>
      <c r="C1121" s="5"/>
      <c r="D1121" s="5"/>
      <c r="E1121" s="5"/>
      <c r="F1121" s="94" t="str">
        <f t="shared" si="179"/>
        <v/>
      </c>
      <c r="G1121" s="94" t="str">
        <f t="shared" si="180"/>
        <v/>
      </c>
      <c r="H1121" s="127" t="str">
        <f>IF(A1121&lt;&gt;"",IF(MID(C1121,1,1)="c",$AS$26,IF(MID(C1121,1,1)="r",$AS$41,IF(MID(C1121,1,1)="p",#REF!,#REF!))),"")</f>
        <v/>
      </c>
      <c r="I1121" s="92" t="str">
        <f t="shared" si="181"/>
        <v/>
      </c>
      <c r="J1121" s="92" t="str">
        <f t="shared" si="182"/>
        <v/>
      </c>
      <c r="K1121" s="92" t="str">
        <f t="shared" si="183"/>
        <v/>
      </c>
      <c r="L1121" s="92" t="str">
        <f t="shared" si="184"/>
        <v/>
      </c>
      <c r="M1121" s="95" t="str">
        <f>IF(A1121&lt;&gt;"",IF(MID(C1121,1,1)="c",SigmaEpsConcrete(I1121,$AN$30:$AN$33,$AR$30:$AR$33,$AS$26,$AS$27,$AS$28,$AQ$20,$AU$19),""),"")</f>
        <v/>
      </c>
      <c r="N1121" s="95" t="str">
        <f>IF(A1121&lt;&gt;"",IF(MID(C1121,1,1)="r",SigmaEpsReinf(J1121,$AS$42:$AS$43,$AS$41,$AS$39,$AS$40,$AQ$38),""),"")</f>
        <v/>
      </c>
      <c r="Q1121" s="92" t="str">
        <f t="shared" si="186"/>
        <v/>
      </c>
      <c r="R1121" s="92" t="str">
        <f t="shared" si="187"/>
        <v/>
      </c>
      <c r="U1121" s="5"/>
      <c r="V1121" s="5"/>
      <c r="W1121" s="94" t="str">
        <f t="shared" si="185"/>
        <v/>
      </c>
      <c r="X1121" s="94" t="str">
        <f t="shared" si="188"/>
        <v/>
      </c>
      <c r="Y1121" s="5"/>
      <c r="BK1121" s="8"/>
      <c r="BL1121" s="5"/>
      <c r="BM1121" s="5"/>
      <c r="BN1121" s="5"/>
      <c r="BO1121" s="5"/>
      <c r="BP1121" s="1"/>
      <c r="BQ1121" s="1"/>
      <c r="BR1121" s="1"/>
      <c r="BS1121" s="1"/>
      <c r="BT1121" s="1"/>
      <c r="BU1121" s="4"/>
      <c r="BV1121" s="1"/>
      <c r="BW1121" s="3"/>
      <c r="BX1121" s="4"/>
      <c r="BY1121" s="5"/>
      <c r="BZ1121" s="5"/>
      <c r="CA1121" s="5"/>
      <c r="CB1121" s="5"/>
      <c r="CC1121" s="5"/>
      <c r="CD1121" s="43"/>
    </row>
    <row r="1122" spans="1:82" x14ac:dyDescent="0.25">
      <c r="A1122" s="8"/>
      <c r="B1122" s="5"/>
      <c r="C1122" s="5"/>
      <c r="D1122" s="5"/>
      <c r="E1122" s="5"/>
      <c r="F1122" s="94" t="str">
        <f t="shared" si="179"/>
        <v/>
      </c>
      <c r="G1122" s="94" t="str">
        <f t="shared" si="180"/>
        <v/>
      </c>
      <c r="H1122" s="127" t="str">
        <f>IF(A1122&lt;&gt;"",IF(MID(C1122,1,1)="c",$AS$26,IF(MID(C1122,1,1)="r",$AS$41,IF(MID(C1122,1,1)="p",#REF!,#REF!))),"")</f>
        <v/>
      </c>
      <c r="I1122" s="92" t="str">
        <f t="shared" si="181"/>
        <v/>
      </c>
      <c r="J1122" s="92" t="str">
        <f t="shared" si="182"/>
        <v/>
      </c>
      <c r="K1122" s="92" t="str">
        <f t="shared" si="183"/>
        <v/>
      </c>
      <c r="L1122" s="92" t="str">
        <f t="shared" si="184"/>
        <v/>
      </c>
      <c r="M1122" s="95" t="str">
        <f>IF(A1122&lt;&gt;"",IF(MID(C1122,1,1)="c",SigmaEpsConcrete(I1122,$AN$30:$AN$33,$AR$30:$AR$33,$AS$26,$AS$27,$AS$28,$AQ$20,$AU$19),""),"")</f>
        <v/>
      </c>
      <c r="N1122" s="95" t="str">
        <f>IF(A1122&lt;&gt;"",IF(MID(C1122,1,1)="r",SigmaEpsReinf(J1122,$AS$42:$AS$43,$AS$41,$AS$39,$AS$40,$AQ$38),""),"")</f>
        <v/>
      </c>
      <c r="Q1122" s="92" t="str">
        <f t="shared" si="186"/>
        <v/>
      </c>
      <c r="R1122" s="92" t="str">
        <f t="shared" si="187"/>
        <v/>
      </c>
      <c r="U1122" s="5"/>
      <c r="V1122" s="5"/>
      <c r="W1122" s="94" t="str">
        <f t="shared" si="185"/>
        <v/>
      </c>
      <c r="X1122" s="94" t="str">
        <f t="shared" si="188"/>
        <v/>
      </c>
      <c r="Y1122" s="5"/>
      <c r="BK1122" s="8"/>
      <c r="BL1122" s="5"/>
      <c r="BM1122" s="5"/>
      <c r="BN1122" s="5"/>
      <c r="BO1122" s="5"/>
      <c r="BP1122" s="1"/>
      <c r="BQ1122" s="1"/>
      <c r="BR1122" s="1"/>
      <c r="BS1122" s="1"/>
      <c r="BT1122" s="1"/>
      <c r="BU1122" s="4"/>
      <c r="BV1122" s="1"/>
      <c r="BW1122" s="3"/>
      <c r="BX1122" s="4"/>
      <c r="BY1122" s="5"/>
      <c r="BZ1122" s="5"/>
      <c r="CA1122" s="5"/>
      <c r="CB1122" s="5"/>
      <c r="CC1122" s="5"/>
      <c r="CD1122" s="43"/>
    </row>
    <row r="1123" spans="1:82" x14ac:dyDescent="0.25">
      <c r="A1123" s="8"/>
      <c r="B1123" s="5"/>
      <c r="C1123" s="5"/>
      <c r="D1123" s="5"/>
      <c r="E1123" s="5"/>
      <c r="F1123" s="94" t="str">
        <f t="shared" si="179"/>
        <v/>
      </c>
      <c r="G1123" s="94" t="str">
        <f t="shared" si="180"/>
        <v/>
      </c>
      <c r="H1123" s="127" t="str">
        <f>IF(A1123&lt;&gt;"",IF(MID(C1123,1,1)="c",$AS$26,IF(MID(C1123,1,1)="r",$AS$41,IF(MID(C1123,1,1)="p",#REF!,#REF!))),"")</f>
        <v/>
      </c>
      <c r="I1123" s="92" t="str">
        <f t="shared" si="181"/>
        <v/>
      </c>
      <c r="J1123" s="92" t="str">
        <f t="shared" si="182"/>
        <v/>
      </c>
      <c r="K1123" s="92" t="str">
        <f t="shared" si="183"/>
        <v/>
      </c>
      <c r="L1123" s="92" t="str">
        <f t="shared" si="184"/>
        <v/>
      </c>
      <c r="M1123" s="95" t="str">
        <f>IF(A1123&lt;&gt;"",IF(MID(C1123,1,1)="c",SigmaEpsConcrete(I1123,$AN$30:$AN$33,$AR$30:$AR$33,$AS$26,$AS$27,$AS$28,$AQ$20,$AU$19),""),"")</f>
        <v/>
      </c>
      <c r="N1123" s="95" t="str">
        <f>IF(A1123&lt;&gt;"",IF(MID(C1123,1,1)="r",SigmaEpsReinf(J1123,$AS$42:$AS$43,$AS$41,$AS$39,$AS$40,$AQ$38),""),"")</f>
        <v/>
      </c>
      <c r="Q1123" s="92" t="str">
        <f t="shared" si="186"/>
        <v/>
      </c>
      <c r="R1123" s="92" t="str">
        <f t="shared" si="187"/>
        <v/>
      </c>
      <c r="U1123" s="5"/>
      <c r="V1123" s="5"/>
      <c r="W1123" s="94" t="str">
        <f t="shared" si="185"/>
        <v/>
      </c>
      <c r="X1123" s="94" t="str">
        <f t="shared" si="188"/>
        <v/>
      </c>
      <c r="Y1123" s="5"/>
      <c r="BK1123" s="8"/>
      <c r="BL1123" s="5"/>
      <c r="BM1123" s="5"/>
      <c r="BN1123" s="5"/>
      <c r="BO1123" s="5"/>
      <c r="BP1123" s="1"/>
      <c r="BQ1123" s="1"/>
      <c r="BR1123" s="1"/>
      <c r="BS1123" s="1"/>
      <c r="BT1123" s="1"/>
      <c r="BU1123" s="4"/>
      <c r="BV1123" s="1"/>
      <c r="BW1123" s="3"/>
      <c r="BX1123" s="4"/>
      <c r="BY1123" s="5"/>
      <c r="BZ1123" s="5"/>
      <c r="CA1123" s="5"/>
      <c r="CB1123" s="5"/>
      <c r="CC1123" s="5"/>
      <c r="CD1123" s="43"/>
    </row>
    <row r="1124" spans="1:82" x14ac:dyDescent="0.25">
      <c r="A1124" s="8"/>
      <c r="B1124" s="5"/>
      <c r="C1124" s="5"/>
      <c r="D1124" s="5"/>
      <c r="E1124" s="5"/>
      <c r="F1124" s="94" t="str">
        <f t="shared" si="179"/>
        <v/>
      </c>
      <c r="G1124" s="94" t="str">
        <f t="shared" si="180"/>
        <v/>
      </c>
      <c r="H1124" s="127" t="str">
        <f>IF(A1124&lt;&gt;"",IF(MID(C1124,1,1)="c",$AS$26,IF(MID(C1124,1,1)="r",$AS$41,IF(MID(C1124,1,1)="p",#REF!,#REF!))),"")</f>
        <v/>
      </c>
      <c r="I1124" s="92" t="str">
        <f t="shared" si="181"/>
        <v/>
      </c>
      <c r="J1124" s="92" t="str">
        <f t="shared" si="182"/>
        <v/>
      </c>
      <c r="K1124" s="92" t="str">
        <f t="shared" si="183"/>
        <v/>
      </c>
      <c r="L1124" s="92" t="str">
        <f t="shared" si="184"/>
        <v/>
      </c>
      <c r="M1124" s="95" t="str">
        <f>IF(A1124&lt;&gt;"",IF(MID(C1124,1,1)="c",SigmaEpsConcrete(I1124,$AN$30:$AN$33,$AR$30:$AR$33,$AS$26,$AS$27,$AS$28,$AQ$20,$AU$19),""),"")</f>
        <v/>
      </c>
      <c r="N1124" s="95" t="str">
        <f>IF(A1124&lt;&gt;"",IF(MID(C1124,1,1)="r",SigmaEpsReinf(J1124,$AS$42:$AS$43,$AS$41,$AS$39,$AS$40,$AQ$38),""),"")</f>
        <v/>
      </c>
      <c r="Q1124" s="92" t="str">
        <f t="shared" si="186"/>
        <v/>
      </c>
      <c r="R1124" s="92" t="str">
        <f t="shared" si="187"/>
        <v/>
      </c>
      <c r="U1124" s="5"/>
      <c r="V1124" s="5"/>
      <c r="W1124" s="94" t="str">
        <f t="shared" si="185"/>
        <v/>
      </c>
      <c r="X1124" s="94" t="str">
        <f t="shared" si="188"/>
        <v/>
      </c>
      <c r="Y1124" s="5"/>
      <c r="BK1124" s="8"/>
      <c r="BL1124" s="5"/>
      <c r="BM1124" s="5"/>
      <c r="BN1124" s="5"/>
      <c r="BO1124" s="5"/>
      <c r="BP1124" s="1"/>
      <c r="BQ1124" s="1"/>
      <c r="BR1124" s="1"/>
      <c r="BS1124" s="1"/>
      <c r="BT1124" s="1"/>
      <c r="BU1124" s="4"/>
      <c r="BV1124" s="1"/>
      <c r="BW1124" s="3"/>
      <c r="BX1124" s="4"/>
      <c r="BY1124" s="5"/>
      <c r="BZ1124" s="5"/>
      <c r="CA1124" s="5"/>
      <c r="CB1124" s="5"/>
      <c r="CC1124" s="5"/>
      <c r="CD1124" s="43"/>
    </row>
    <row r="1125" spans="1:82" x14ac:dyDescent="0.25">
      <c r="A1125" s="8"/>
      <c r="B1125" s="5"/>
      <c r="C1125" s="5"/>
      <c r="D1125" s="5"/>
      <c r="E1125" s="5"/>
      <c r="F1125" s="94" t="str">
        <f t="shared" si="179"/>
        <v/>
      </c>
      <c r="G1125" s="94" t="str">
        <f t="shared" si="180"/>
        <v/>
      </c>
      <c r="H1125" s="127" t="str">
        <f>IF(A1125&lt;&gt;"",IF(MID(C1125,1,1)="c",$AS$26,IF(MID(C1125,1,1)="r",$AS$41,IF(MID(C1125,1,1)="p",#REF!,#REF!))),"")</f>
        <v/>
      </c>
      <c r="I1125" s="92" t="str">
        <f t="shared" si="181"/>
        <v/>
      </c>
      <c r="J1125" s="92" t="str">
        <f t="shared" si="182"/>
        <v/>
      </c>
      <c r="K1125" s="92" t="str">
        <f t="shared" si="183"/>
        <v/>
      </c>
      <c r="L1125" s="92" t="str">
        <f t="shared" si="184"/>
        <v/>
      </c>
      <c r="M1125" s="95" t="str">
        <f>IF(A1125&lt;&gt;"",IF(MID(C1125,1,1)="c",SigmaEpsConcrete(I1125,$AN$30:$AN$33,$AR$30:$AR$33,$AS$26,$AS$27,$AS$28,$AQ$20,$AU$19),""),"")</f>
        <v/>
      </c>
      <c r="N1125" s="95" t="str">
        <f>IF(A1125&lt;&gt;"",IF(MID(C1125,1,1)="r",SigmaEpsReinf(J1125,$AS$42:$AS$43,$AS$41,$AS$39,$AS$40,$AQ$38),""),"")</f>
        <v/>
      </c>
      <c r="Q1125" s="92" t="str">
        <f t="shared" si="186"/>
        <v/>
      </c>
      <c r="R1125" s="92" t="str">
        <f t="shared" si="187"/>
        <v/>
      </c>
      <c r="U1125" s="5"/>
      <c r="V1125" s="5"/>
      <c r="W1125" s="94" t="str">
        <f t="shared" si="185"/>
        <v/>
      </c>
      <c r="X1125" s="94" t="str">
        <f t="shared" si="188"/>
        <v/>
      </c>
      <c r="Y1125" s="5"/>
      <c r="BK1125" s="8"/>
      <c r="BL1125" s="5"/>
      <c r="BM1125" s="5"/>
      <c r="BN1125" s="5"/>
      <c r="BO1125" s="5"/>
      <c r="BP1125" s="1"/>
      <c r="BQ1125" s="1"/>
      <c r="BR1125" s="1"/>
      <c r="BS1125" s="1"/>
      <c r="BT1125" s="1"/>
      <c r="BU1125" s="4"/>
      <c r="BV1125" s="1"/>
      <c r="BW1125" s="3"/>
      <c r="BX1125" s="4"/>
      <c r="BY1125" s="5"/>
      <c r="BZ1125" s="5"/>
      <c r="CA1125" s="5"/>
      <c r="CB1125" s="5"/>
      <c r="CC1125" s="5"/>
      <c r="CD1125" s="43"/>
    </row>
    <row r="1126" spans="1:82" x14ac:dyDescent="0.25">
      <c r="A1126" s="8"/>
      <c r="B1126" s="5"/>
      <c r="C1126" s="5"/>
      <c r="D1126" s="5"/>
      <c r="E1126" s="5"/>
      <c r="F1126" s="94" t="str">
        <f t="shared" si="179"/>
        <v/>
      </c>
      <c r="G1126" s="94" t="str">
        <f t="shared" si="180"/>
        <v/>
      </c>
      <c r="H1126" s="127" t="str">
        <f>IF(A1126&lt;&gt;"",IF(MID(C1126,1,1)="c",$AS$26,IF(MID(C1126,1,1)="r",$AS$41,IF(MID(C1126,1,1)="p",#REF!,#REF!))),"")</f>
        <v/>
      </c>
      <c r="I1126" s="92" t="str">
        <f t="shared" si="181"/>
        <v/>
      </c>
      <c r="J1126" s="92" t="str">
        <f t="shared" si="182"/>
        <v/>
      </c>
      <c r="K1126" s="92" t="str">
        <f t="shared" si="183"/>
        <v/>
      </c>
      <c r="L1126" s="92" t="str">
        <f t="shared" si="184"/>
        <v/>
      </c>
      <c r="M1126" s="95" t="str">
        <f>IF(A1126&lt;&gt;"",IF(MID(C1126,1,1)="c",SigmaEpsConcrete(I1126,$AN$30:$AN$33,$AR$30:$AR$33,$AS$26,$AS$27,$AS$28,$AQ$20,$AU$19),""),"")</f>
        <v/>
      </c>
      <c r="N1126" s="95" t="str">
        <f>IF(A1126&lt;&gt;"",IF(MID(C1126,1,1)="r",SigmaEpsReinf(J1126,$AS$42:$AS$43,$AS$41,$AS$39,$AS$40,$AQ$38),""),"")</f>
        <v/>
      </c>
      <c r="Q1126" s="92" t="str">
        <f t="shared" si="186"/>
        <v/>
      </c>
      <c r="R1126" s="92" t="str">
        <f t="shared" si="187"/>
        <v/>
      </c>
      <c r="U1126" s="5"/>
      <c r="V1126" s="5"/>
      <c r="W1126" s="94" t="str">
        <f t="shared" si="185"/>
        <v/>
      </c>
      <c r="X1126" s="94" t="str">
        <f t="shared" si="188"/>
        <v/>
      </c>
      <c r="Y1126" s="5"/>
      <c r="BK1126" s="8"/>
      <c r="BL1126" s="5"/>
      <c r="BM1126" s="5"/>
      <c r="BN1126" s="5"/>
      <c r="BO1126" s="5"/>
      <c r="BP1126" s="1"/>
      <c r="BQ1126" s="1"/>
      <c r="BR1126" s="1"/>
      <c r="BS1126" s="1"/>
      <c r="BT1126" s="1"/>
      <c r="BU1126" s="4"/>
      <c r="BV1126" s="1"/>
      <c r="BW1126" s="3"/>
      <c r="BX1126" s="4"/>
      <c r="BY1126" s="5"/>
      <c r="BZ1126" s="5"/>
      <c r="CA1126" s="5"/>
      <c r="CB1126" s="5"/>
      <c r="CC1126" s="5"/>
      <c r="CD1126" s="43"/>
    </row>
    <row r="1127" spans="1:82" x14ac:dyDescent="0.25">
      <c r="A1127" s="8"/>
      <c r="B1127" s="5"/>
      <c r="C1127" s="5"/>
      <c r="D1127" s="5"/>
      <c r="E1127" s="5"/>
      <c r="F1127" s="94" t="str">
        <f t="shared" si="179"/>
        <v/>
      </c>
      <c r="G1127" s="94" t="str">
        <f t="shared" si="180"/>
        <v/>
      </c>
      <c r="H1127" s="127" t="str">
        <f>IF(A1127&lt;&gt;"",IF(MID(C1127,1,1)="c",$AS$26,IF(MID(C1127,1,1)="r",$AS$41,IF(MID(C1127,1,1)="p",#REF!,#REF!))),"")</f>
        <v/>
      </c>
      <c r="I1127" s="92" t="str">
        <f t="shared" si="181"/>
        <v/>
      </c>
      <c r="J1127" s="92" t="str">
        <f t="shared" si="182"/>
        <v/>
      </c>
      <c r="K1127" s="92" t="str">
        <f t="shared" si="183"/>
        <v/>
      </c>
      <c r="L1127" s="92" t="str">
        <f t="shared" si="184"/>
        <v/>
      </c>
      <c r="M1127" s="95" t="str">
        <f>IF(A1127&lt;&gt;"",IF(MID(C1127,1,1)="c",SigmaEpsConcrete(I1127,$AN$30:$AN$33,$AR$30:$AR$33,$AS$26,$AS$27,$AS$28,$AQ$20,$AU$19),""),"")</f>
        <v/>
      </c>
      <c r="N1127" s="95" t="str">
        <f>IF(A1127&lt;&gt;"",IF(MID(C1127,1,1)="r",SigmaEpsReinf(J1127,$AS$42:$AS$43,$AS$41,$AS$39,$AS$40,$AQ$38),""),"")</f>
        <v/>
      </c>
      <c r="Q1127" s="92" t="str">
        <f t="shared" si="186"/>
        <v/>
      </c>
      <c r="R1127" s="92" t="str">
        <f t="shared" si="187"/>
        <v/>
      </c>
      <c r="U1127" s="5"/>
      <c r="V1127" s="5"/>
      <c r="W1127" s="94" t="str">
        <f t="shared" si="185"/>
        <v/>
      </c>
      <c r="X1127" s="94" t="str">
        <f t="shared" si="188"/>
        <v/>
      </c>
      <c r="Y1127" s="5"/>
      <c r="BK1127" s="8"/>
      <c r="BL1127" s="5"/>
      <c r="BM1127" s="5"/>
      <c r="BN1127" s="5"/>
      <c r="BO1127" s="5"/>
      <c r="BP1127" s="1"/>
      <c r="BQ1127" s="1"/>
      <c r="BR1127" s="1"/>
      <c r="BS1127" s="1"/>
      <c r="BT1127" s="1"/>
      <c r="BU1127" s="4"/>
      <c r="BV1127" s="1"/>
      <c r="BW1127" s="3"/>
      <c r="BX1127" s="4"/>
      <c r="BY1127" s="5"/>
      <c r="BZ1127" s="5"/>
      <c r="CA1127" s="5"/>
      <c r="CB1127" s="5"/>
      <c r="CC1127" s="5"/>
      <c r="CD1127" s="43"/>
    </row>
    <row r="1128" spans="1:82" x14ac:dyDescent="0.25">
      <c r="A1128" s="8"/>
      <c r="B1128" s="5"/>
      <c r="C1128" s="5"/>
      <c r="D1128" s="5"/>
      <c r="E1128" s="5"/>
      <c r="F1128" s="94" t="str">
        <f t="shared" si="179"/>
        <v/>
      </c>
      <c r="G1128" s="94" t="str">
        <f t="shared" si="180"/>
        <v/>
      </c>
      <c r="H1128" s="127" t="str">
        <f>IF(A1128&lt;&gt;"",IF(MID(C1128,1,1)="c",$AS$26,IF(MID(C1128,1,1)="r",$AS$41,IF(MID(C1128,1,1)="p",#REF!,#REF!))),"")</f>
        <v/>
      </c>
      <c r="I1128" s="92" t="str">
        <f t="shared" si="181"/>
        <v/>
      </c>
      <c r="J1128" s="92" t="str">
        <f t="shared" si="182"/>
        <v/>
      </c>
      <c r="K1128" s="92" t="str">
        <f t="shared" si="183"/>
        <v/>
      </c>
      <c r="L1128" s="92" t="str">
        <f t="shared" si="184"/>
        <v/>
      </c>
      <c r="M1128" s="95" t="str">
        <f>IF(A1128&lt;&gt;"",IF(MID(C1128,1,1)="c",SigmaEpsConcrete(I1128,$AN$30:$AN$33,$AR$30:$AR$33,$AS$26,$AS$27,$AS$28,$AQ$20,$AU$19),""),"")</f>
        <v/>
      </c>
      <c r="N1128" s="95" t="str">
        <f>IF(A1128&lt;&gt;"",IF(MID(C1128,1,1)="r",SigmaEpsReinf(J1128,$AS$42:$AS$43,$AS$41,$AS$39,$AS$40,$AQ$38),""),"")</f>
        <v/>
      </c>
      <c r="Q1128" s="92" t="str">
        <f t="shared" si="186"/>
        <v/>
      </c>
      <c r="R1128" s="92" t="str">
        <f t="shared" si="187"/>
        <v/>
      </c>
      <c r="U1128" s="5"/>
      <c r="V1128" s="5"/>
      <c r="W1128" s="94" t="str">
        <f t="shared" si="185"/>
        <v/>
      </c>
      <c r="X1128" s="94" t="str">
        <f t="shared" si="188"/>
        <v/>
      </c>
      <c r="Y1128" s="5"/>
      <c r="BK1128" s="8"/>
      <c r="BL1128" s="5"/>
      <c r="BM1128" s="5"/>
      <c r="BN1128" s="5"/>
      <c r="BO1128" s="5"/>
      <c r="BP1128" s="1"/>
      <c r="BQ1128" s="1"/>
      <c r="BR1128" s="1"/>
      <c r="BS1128" s="1"/>
      <c r="BT1128" s="1"/>
      <c r="BU1128" s="4"/>
      <c r="BV1128" s="1"/>
      <c r="BW1128" s="3"/>
      <c r="BX1128" s="4"/>
      <c r="BY1128" s="5"/>
      <c r="BZ1128" s="5"/>
      <c r="CA1128" s="5"/>
      <c r="CB1128" s="5"/>
      <c r="CC1128" s="5"/>
      <c r="CD1128" s="43"/>
    </row>
    <row r="1129" spans="1:82" x14ac:dyDescent="0.25">
      <c r="A1129" s="8"/>
      <c r="B1129" s="5"/>
      <c r="C1129" s="5"/>
      <c r="D1129" s="5"/>
      <c r="E1129" s="5"/>
      <c r="F1129" s="94" t="str">
        <f t="shared" si="179"/>
        <v/>
      </c>
      <c r="G1129" s="94" t="str">
        <f t="shared" si="180"/>
        <v/>
      </c>
      <c r="H1129" s="127" t="str">
        <f>IF(A1129&lt;&gt;"",IF(MID(C1129,1,1)="c",$AS$26,IF(MID(C1129,1,1)="r",$AS$41,IF(MID(C1129,1,1)="p",#REF!,#REF!))),"")</f>
        <v/>
      </c>
      <c r="I1129" s="92" t="str">
        <f t="shared" si="181"/>
        <v/>
      </c>
      <c r="J1129" s="92" t="str">
        <f t="shared" si="182"/>
        <v/>
      </c>
      <c r="K1129" s="92" t="str">
        <f t="shared" si="183"/>
        <v/>
      </c>
      <c r="L1129" s="92" t="str">
        <f t="shared" si="184"/>
        <v/>
      </c>
      <c r="M1129" s="95" t="str">
        <f>IF(A1129&lt;&gt;"",IF(MID(C1129,1,1)="c",SigmaEpsConcrete(I1129,$AN$30:$AN$33,$AR$30:$AR$33,$AS$26,$AS$27,$AS$28,$AQ$20,$AU$19),""),"")</f>
        <v/>
      </c>
      <c r="N1129" s="95" t="str">
        <f>IF(A1129&lt;&gt;"",IF(MID(C1129,1,1)="r",SigmaEpsReinf(J1129,$AS$42:$AS$43,$AS$41,$AS$39,$AS$40,$AQ$38),""),"")</f>
        <v/>
      </c>
      <c r="Q1129" s="92" t="str">
        <f t="shared" si="186"/>
        <v/>
      </c>
      <c r="R1129" s="92" t="str">
        <f t="shared" si="187"/>
        <v/>
      </c>
      <c r="U1129" s="5"/>
      <c r="V1129" s="5"/>
      <c r="W1129" s="94" t="str">
        <f t="shared" si="185"/>
        <v/>
      </c>
      <c r="X1129" s="94" t="str">
        <f t="shared" si="188"/>
        <v/>
      </c>
      <c r="Y1129" s="5"/>
      <c r="BK1129" s="8"/>
      <c r="BL1129" s="5"/>
      <c r="BM1129" s="5"/>
      <c r="BN1129" s="5"/>
      <c r="BO1129" s="5"/>
      <c r="BP1129" s="1"/>
      <c r="BQ1129" s="1"/>
      <c r="BR1129" s="1"/>
      <c r="BS1129" s="1"/>
      <c r="BT1129" s="1"/>
      <c r="BU1129" s="4"/>
      <c r="BV1129" s="1"/>
      <c r="BW1129" s="3"/>
      <c r="BX1129" s="4"/>
      <c r="BY1129" s="5"/>
      <c r="BZ1129" s="5"/>
      <c r="CA1129" s="5"/>
      <c r="CB1129" s="5"/>
      <c r="CC1129" s="5"/>
      <c r="CD1129" s="43"/>
    </row>
    <row r="1130" spans="1:82" x14ac:dyDescent="0.25">
      <c r="A1130" s="8"/>
      <c r="B1130" s="5"/>
      <c r="C1130" s="5"/>
      <c r="D1130" s="5"/>
      <c r="E1130" s="5"/>
      <c r="F1130" s="94" t="str">
        <f t="shared" si="179"/>
        <v/>
      </c>
      <c r="G1130" s="94" t="str">
        <f t="shared" si="180"/>
        <v/>
      </c>
      <c r="H1130" s="127" t="str">
        <f>IF(A1130&lt;&gt;"",IF(MID(C1130,1,1)="c",$AS$26,IF(MID(C1130,1,1)="r",$AS$41,IF(MID(C1130,1,1)="p",#REF!,#REF!))),"")</f>
        <v/>
      </c>
      <c r="I1130" s="92" t="str">
        <f t="shared" si="181"/>
        <v/>
      </c>
      <c r="J1130" s="92" t="str">
        <f t="shared" si="182"/>
        <v/>
      </c>
      <c r="K1130" s="92" t="str">
        <f t="shared" si="183"/>
        <v/>
      </c>
      <c r="L1130" s="92" t="str">
        <f t="shared" si="184"/>
        <v/>
      </c>
      <c r="M1130" s="95" t="str">
        <f>IF(A1130&lt;&gt;"",IF(MID(C1130,1,1)="c",SigmaEpsConcrete(I1130,$AN$30:$AN$33,$AR$30:$AR$33,$AS$26,$AS$27,$AS$28,$AQ$20,$AU$19),""),"")</f>
        <v/>
      </c>
      <c r="N1130" s="95" t="str">
        <f>IF(A1130&lt;&gt;"",IF(MID(C1130,1,1)="r",SigmaEpsReinf(J1130,$AS$42:$AS$43,$AS$41,$AS$39,$AS$40,$AQ$38),""),"")</f>
        <v/>
      </c>
      <c r="Q1130" s="92" t="str">
        <f t="shared" si="186"/>
        <v/>
      </c>
      <c r="R1130" s="92" t="str">
        <f t="shared" si="187"/>
        <v/>
      </c>
      <c r="U1130" s="5"/>
      <c r="V1130" s="5"/>
      <c r="W1130" s="94" t="str">
        <f t="shared" si="185"/>
        <v/>
      </c>
      <c r="X1130" s="94" t="str">
        <f t="shared" si="188"/>
        <v/>
      </c>
      <c r="Y1130" s="5"/>
      <c r="BK1130" s="8"/>
      <c r="BL1130" s="5"/>
      <c r="BM1130" s="5"/>
      <c r="BN1130" s="5"/>
      <c r="BO1130" s="5"/>
      <c r="BP1130" s="1"/>
      <c r="BQ1130" s="1"/>
      <c r="BR1130" s="1"/>
      <c r="BS1130" s="1"/>
      <c r="BT1130" s="1"/>
      <c r="BU1130" s="4"/>
      <c r="BV1130" s="1"/>
      <c r="BW1130" s="3"/>
      <c r="BX1130" s="4"/>
      <c r="BY1130" s="5"/>
      <c r="BZ1130" s="5"/>
      <c r="CA1130" s="5"/>
      <c r="CB1130" s="5"/>
      <c r="CC1130" s="5"/>
      <c r="CD1130" s="43"/>
    </row>
    <row r="1131" spans="1:82" x14ac:dyDescent="0.25">
      <c r="A1131" s="8"/>
      <c r="B1131" s="5"/>
      <c r="C1131" s="5"/>
      <c r="D1131" s="5"/>
      <c r="E1131" s="5"/>
      <c r="F1131" s="94" t="str">
        <f t="shared" si="179"/>
        <v/>
      </c>
      <c r="G1131" s="94" t="str">
        <f t="shared" si="180"/>
        <v/>
      </c>
      <c r="H1131" s="127" t="str">
        <f>IF(A1131&lt;&gt;"",IF(MID(C1131,1,1)="c",$AS$26,IF(MID(C1131,1,1)="r",$AS$41,IF(MID(C1131,1,1)="p",#REF!,#REF!))),"")</f>
        <v/>
      </c>
      <c r="I1131" s="92" t="str">
        <f t="shared" si="181"/>
        <v/>
      </c>
      <c r="J1131" s="92" t="str">
        <f t="shared" si="182"/>
        <v/>
      </c>
      <c r="K1131" s="92" t="str">
        <f t="shared" si="183"/>
        <v/>
      </c>
      <c r="L1131" s="92" t="str">
        <f t="shared" si="184"/>
        <v/>
      </c>
      <c r="M1131" s="95" t="str">
        <f>IF(A1131&lt;&gt;"",IF(MID(C1131,1,1)="c",SigmaEpsConcrete(I1131,$AN$30:$AN$33,$AR$30:$AR$33,$AS$26,$AS$27,$AS$28,$AQ$20,$AU$19),""),"")</f>
        <v/>
      </c>
      <c r="N1131" s="95" t="str">
        <f>IF(A1131&lt;&gt;"",IF(MID(C1131,1,1)="r",SigmaEpsReinf(J1131,$AS$42:$AS$43,$AS$41,$AS$39,$AS$40,$AQ$38),""),"")</f>
        <v/>
      </c>
      <c r="Q1131" s="92" t="str">
        <f t="shared" si="186"/>
        <v/>
      </c>
      <c r="R1131" s="92" t="str">
        <f t="shared" si="187"/>
        <v/>
      </c>
      <c r="U1131" s="5"/>
      <c r="V1131" s="5"/>
      <c r="W1131" s="94" t="str">
        <f t="shared" si="185"/>
        <v/>
      </c>
      <c r="X1131" s="94" t="str">
        <f t="shared" si="188"/>
        <v/>
      </c>
      <c r="Y1131" s="5"/>
      <c r="BK1131" s="8"/>
      <c r="BL1131" s="5"/>
      <c r="BM1131" s="5"/>
      <c r="BN1131" s="5"/>
      <c r="BO1131" s="5"/>
      <c r="BP1131" s="1"/>
      <c r="BQ1131" s="1"/>
      <c r="BR1131" s="1"/>
      <c r="BS1131" s="1"/>
      <c r="BT1131" s="1"/>
      <c r="BU1131" s="4"/>
      <c r="BV1131" s="1"/>
      <c r="BW1131" s="3"/>
      <c r="BX1131" s="4"/>
      <c r="BY1131" s="5"/>
      <c r="BZ1131" s="5"/>
      <c r="CA1131" s="5"/>
      <c r="CB1131" s="5"/>
      <c r="CC1131" s="5"/>
      <c r="CD1131" s="43"/>
    </row>
    <row r="1132" spans="1:82" x14ac:dyDescent="0.25">
      <c r="A1132" s="8"/>
      <c r="B1132" s="5"/>
      <c r="C1132" s="5"/>
      <c r="D1132" s="5"/>
      <c r="E1132" s="5"/>
      <c r="F1132" s="94" t="str">
        <f t="shared" si="179"/>
        <v/>
      </c>
      <c r="G1132" s="94" t="str">
        <f t="shared" si="180"/>
        <v/>
      </c>
      <c r="H1132" s="127" t="str">
        <f>IF(A1132&lt;&gt;"",IF(MID(C1132,1,1)="c",$AS$26,IF(MID(C1132,1,1)="r",$AS$41,IF(MID(C1132,1,1)="p",#REF!,#REF!))),"")</f>
        <v/>
      </c>
      <c r="I1132" s="92" t="str">
        <f t="shared" si="181"/>
        <v/>
      </c>
      <c r="J1132" s="92" t="str">
        <f t="shared" si="182"/>
        <v/>
      </c>
      <c r="K1132" s="92" t="str">
        <f t="shared" si="183"/>
        <v/>
      </c>
      <c r="L1132" s="92" t="str">
        <f t="shared" si="184"/>
        <v/>
      </c>
      <c r="M1132" s="95" t="str">
        <f>IF(A1132&lt;&gt;"",IF(MID(C1132,1,1)="c",SigmaEpsConcrete(I1132,$AN$30:$AN$33,$AR$30:$AR$33,$AS$26,$AS$27,$AS$28,$AQ$20,$AU$19),""),"")</f>
        <v/>
      </c>
      <c r="N1132" s="95" t="str">
        <f>IF(A1132&lt;&gt;"",IF(MID(C1132,1,1)="r",SigmaEpsReinf(J1132,$AS$42:$AS$43,$AS$41,$AS$39,$AS$40,$AQ$38),""),"")</f>
        <v/>
      </c>
      <c r="Q1132" s="92" t="str">
        <f t="shared" si="186"/>
        <v/>
      </c>
      <c r="R1132" s="92" t="str">
        <f t="shared" si="187"/>
        <v/>
      </c>
      <c r="U1132" s="5"/>
      <c r="V1132" s="5"/>
      <c r="W1132" s="94" t="str">
        <f t="shared" si="185"/>
        <v/>
      </c>
      <c r="X1132" s="94" t="str">
        <f t="shared" si="188"/>
        <v/>
      </c>
      <c r="Y1132" s="5"/>
      <c r="BK1132" s="8"/>
      <c r="BL1132" s="5"/>
      <c r="BM1132" s="5"/>
      <c r="BN1132" s="5"/>
      <c r="BO1132" s="5"/>
      <c r="BP1132" s="1"/>
      <c r="BQ1132" s="1"/>
      <c r="BR1132" s="1"/>
      <c r="BS1132" s="1"/>
      <c r="BT1132" s="1"/>
      <c r="BU1132" s="4"/>
      <c r="BV1132" s="1"/>
      <c r="BW1132" s="3"/>
      <c r="BX1132" s="4"/>
      <c r="BY1132" s="5"/>
      <c r="BZ1132" s="5"/>
      <c r="CA1132" s="5"/>
      <c r="CB1132" s="5"/>
      <c r="CC1132" s="5"/>
      <c r="CD1132" s="43"/>
    </row>
    <row r="1133" spans="1:82" x14ac:dyDescent="0.25">
      <c r="A1133" s="8"/>
      <c r="B1133" s="5"/>
      <c r="C1133" s="5"/>
      <c r="D1133" s="5"/>
      <c r="E1133" s="5"/>
      <c r="F1133" s="94" t="str">
        <f t="shared" si="179"/>
        <v/>
      </c>
      <c r="G1133" s="94" t="str">
        <f t="shared" si="180"/>
        <v/>
      </c>
      <c r="H1133" s="127" t="str">
        <f>IF(A1133&lt;&gt;"",IF(MID(C1133,1,1)="c",$AS$26,IF(MID(C1133,1,1)="r",$AS$41,IF(MID(C1133,1,1)="p",#REF!,#REF!))),"")</f>
        <v/>
      </c>
      <c r="I1133" s="92" t="str">
        <f t="shared" si="181"/>
        <v/>
      </c>
      <c r="J1133" s="92" t="str">
        <f t="shared" si="182"/>
        <v/>
      </c>
      <c r="K1133" s="92" t="str">
        <f t="shared" si="183"/>
        <v/>
      </c>
      <c r="L1133" s="92" t="str">
        <f t="shared" si="184"/>
        <v/>
      </c>
      <c r="M1133" s="95" t="str">
        <f>IF(A1133&lt;&gt;"",IF(MID(C1133,1,1)="c",SigmaEpsConcrete(I1133,$AN$30:$AN$33,$AR$30:$AR$33,$AS$26,$AS$27,$AS$28,$AQ$20,$AU$19),""),"")</f>
        <v/>
      </c>
      <c r="N1133" s="95" t="str">
        <f>IF(A1133&lt;&gt;"",IF(MID(C1133,1,1)="r",SigmaEpsReinf(J1133,$AS$42:$AS$43,$AS$41,$AS$39,$AS$40,$AQ$38),""),"")</f>
        <v/>
      </c>
      <c r="Q1133" s="92" t="str">
        <f t="shared" si="186"/>
        <v/>
      </c>
      <c r="R1133" s="92" t="str">
        <f t="shared" si="187"/>
        <v/>
      </c>
      <c r="U1133" s="5"/>
      <c r="V1133" s="5"/>
      <c r="W1133" s="94" t="str">
        <f t="shared" si="185"/>
        <v/>
      </c>
      <c r="X1133" s="94" t="str">
        <f t="shared" si="188"/>
        <v/>
      </c>
      <c r="Y1133" s="5"/>
      <c r="BK1133" s="8"/>
      <c r="BL1133" s="5"/>
      <c r="BM1133" s="5"/>
      <c r="BN1133" s="5"/>
      <c r="BO1133" s="5"/>
      <c r="BP1133" s="1"/>
      <c r="BQ1133" s="1"/>
      <c r="BR1133" s="1"/>
      <c r="BS1133" s="1"/>
      <c r="BT1133" s="1"/>
      <c r="BU1133" s="4"/>
      <c r="BV1133" s="1"/>
      <c r="BW1133" s="3"/>
      <c r="BX1133" s="4"/>
      <c r="BY1133" s="5"/>
      <c r="BZ1133" s="5"/>
      <c r="CA1133" s="5"/>
      <c r="CB1133" s="5"/>
      <c r="CC1133" s="5"/>
      <c r="CD1133" s="43"/>
    </row>
    <row r="1134" spans="1:82" x14ac:dyDescent="0.25">
      <c r="A1134" s="8"/>
      <c r="B1134" s="5"/>
      <c r="C1134" s="5"/>
      <c r="D1134" s="5"/>
      <c r="E1134" s="5"/>
      <c r="F1134" s="94" t="str">
        <f t="shared" si="179"/>
        <v/>
      </c>
      <c r="G1134" s="94" t="str">
        <f t="shared" si="180"/>
        <v/>
      </c>
      <c r="H1134" s="127" t="str">
        <f>IF(A1134&lt;&gt;"",IF(MID(C1134,1,1)="c",$AS$26,IF(MID(C1134,1,1)="r",$AS$41,IF(MID(C1134,1,1)="p",#REF!,#REF!))),"")</f>
        <v/>
      </c>
      <c r="I1134" s="92" t="str">
        <f t="shared" si="181"/>
        <v/>
      </c>
      <c r="J1134" s="92" t="str">
        <f t="shared" si="182"/>
        <v/>
      </c>
      <c r="K1134" s="92" t="str">
        <f t="shared" si="183"/>
        <v/>
      </c>
      <c r="L1134" s="92" t="str">
        <f t="shared" si="184"/>
        <v/>
      </c>
      <c r="M1134" s="95" t="str">
        <f>IF(A1134&lt;&gt;"",IF(MID(C1134,1,1)="c",SigmaEpsConcrete(I1134,$AN$30:$AN$33,$AR$30:$AR$33,$AS$26,$AS$27,$AS$28,$AQ$20,$AU$19),""),"")</f>
        <v/>
      </c>
      <c r="N1134" s="95" t="str">
        <f>IF(A1134&lt;&gt;"",IF(MID(C1134,1,1)="r",SigmaEpsReinf(J1134,$AS$42:$AS$43,$AS$41,$AS$39,$AS$40,$AQ$38),""),"")</f>
        <v/>
      </c>
      <c r="Q1134" s="92" t="str">
        <f t="shared" si="186"/>
        <v/>
      </c>
      <c r="R1134" s="92" t="str">
        <f t="shared" si="187"/>
        <v/>
      </c>
      <c r="U1134" s="5"/>
      <c r="V1134" s="5"/>
      <c r="W1134" s="94" t="str">
        <f t="shared" si="185"/>
        <v/>
      </c>
      <c r="X1134" s="94" t="str">
        <f t="shared" si="188"/>
        <v/>
      </c>
      <c r="Y1134" s="5"/>
      <c r="BK1134" s="8"/>
      <c r="BL1134" s="5"/>
      <c r="BM1134" s="5"/>
      <c r="BN1134" s="5"/>
      <c r="BO1134" s="5"/>
      <c r="BP1134" s="1"/>
      <c r="BQ1134" s="1"/>
      <c r="BR1134" s="1"/>
      <c r="BS1134" s="1"/>
      <c r="BT1134" s="1"/>
      <c r="BU1134" s="4"/>
      <c r="BV1134" s="1"/>
      <c r="BW1134" s="3"/>
      <c r="BX1134" s="4"/>
      <c r="BY1134" s="5"/>
      <c r="BZ1134" s="5"/>
      <c r="CA1134" s="5"/>
      <c r="CB1134" s="5"/>
      <c r="CC1134" s="5"/>
      <c r="CD1134" s="43"/>
    </row>
    <row r="1135" spans="1:82" x14ac:dyDescent="0.25">
      <c r="A1135" s="8"/>
      <c r="B1135" s="5"/>
      <c r="C1135" s="5"/>
      <c r="D1135" s="5"/>
      <c r="E1135" s="5"/>
      <c r="F1135" s="94" t="str">
        <f t="shared" si="179"/>
        <v/>
      </c>
      <c r="G1135" s="94" t="str">
        <f t="shared" si="180"/>
        <v/>
      </c>
      <c r="H1135" s="127" t="str">
        <f>IF(A1135&lt;&gt;"",IF(MID(C1135,1,1)="c",$AS$26,IF(MID(C1135,1,1)="r",$AS$41,IF(MID(C1135,1,1)="p",#REF!,#REF!))),"")</f>
        <v/>
      </c>
      <c r="I1135" s="92" t="str">
        <f t="shared" si="181"/>
        <v/>
      </c>
      <c r="J1135" s="92" t="str">
        <f t="shared" si="182"/>
        <v/>
      </c>
      <c r="K1135" s="92" t="str">
        <f t="shared" si="183"/>
        <v/>
      </c>
      <c r="L1135" s="92" t="str">
        <f t="shared" si="184"/>
        <v/>
      </c>
      <c r="M1135" s="95" t="str">
        <f>IF(A1135&lt;&gt;"",IF(MID(C1135,1,1)="c",SigmaEpsConcrete(I1135,$AN$30:$AN$33,$AR$30:$AR$33,$AS$26,$AS$27,$AS$28,$AQ$20,$AU$19),""),"")</f>
        <v/>
      </c>
      <c r="N1135" s="95" t="str">
        <f>IF(A1135&lt;&gt;"",IF(MID(C1135,1,1)="r",SigmaEpsReinf(J1135,$AS$42:$AS$43,$AS$41,$AS$39,$AS$40,$AQ$38),""),"")</f>
        <v/>
      </c>
      <c r="Q1135" s="92" t="str">
        <f t="shared" si="186"/>
        <v/>
      </c>
      <c r="R1135" s="92" t="str">
        <f t="shared" si="187"/>
        <v/>
      </c>
      <c r="U1135" s="5"/>
      <c r="V1135" s="5"/>
      <c r="W1135" s="94" t="str">
        <f t="shared" si="185"/>
        <v/>
      </c>
      <c r="X1135" s="94" t="str">
        <f t="shared" si="188"/>
        <v/>
      </c>
      <c r="Y1135" s="5"/>
      <c r="BK1135" s="8"/>
      <c r="BL1135" s="5"/>
      <c r="BM1135" s="5"/>
      <c r="BN1135" s="5"/>
      <c r="BO1135" s="5"/>
      <c r="BP1135" s="1"/>
      <c r="BQ1135" s="1"/>
      <c r="BR1135" s="1"/>
      <c r="BS1135" s="1"/>
      <c r="BT1135" s="1"/>
      <c r="BU1135" s="4"/>
      <c r="BV1135" s="1"/>
      <c r="BW1135" s="3"/>
      <c r="BX1135" s="4"/>
      <c r="BY1135" s="5"/>
      <c r="BZ1135" s="5"/>
      <c r="CA1135" s="5"/>
      <c r="CB1135" s="5"/>
      <c r="CC1135" s="5"/>
      <c r="CD1135" s="43"/>
    </row>
    <row r="1136" spans="1:82" x14ac:dyDescent="0.25">
      <c r="A1136" s="8"/>
      <c r="B1136" s="5"/>
      <c r="C1136" s="5"/>
      <c r="D1136" s="5"/>
      <c r="E1136" s="5"/>
      <c r="F1136" s="94" t="str">
        <f t="shared" si="179"/>
        <v/>
      </c>
      <c r="G1136" s="94" t="str">
        <f t="shared" si="180"/>
        <v/>
      </c>
      <c r="H1136" s="127" t="str">
        <f>IF(A1136&lt;&gt;"",IF(MID(C1136,1,1)="c",$AS$26,IF(MID(C1136,1,1)="r",$AS$41,IF(MID(C1136,1,1)="p",#REF!,#REF!))),"")</f>
        <v/>
      </c>
      <c r="I1136" s="92" t="str">
        <f t="shared" si="181"/>
        <v/>
      </c>
      <c r="J1136" s="92" t="str">
        <f t="shared" si="182"/>
        <v/>
      </c>
      <c r="K1136" s="92" t="str">
        <f t="shared" si="183"/>
        <v/>
      </c>
      <c r="L1136" s="92" t="str">
        <f t="shared" si="184"/>
        <v/>
      </c>
      <c r="M1136" s="95" t="str">
        <f>IF(A1136&lt;&gt;"",IF(MID(C1136,1,1)="c",SigmaEpsConcrete(I1136,$AN$30:$AN$33,$AR$30:$AR$33,$AS$26,$AS$27,$AS$28,$AQ$20,$AU$19),""),"")</f>
        <v/>
      </c>
      <c r="N1136" s="95" t="str">
        <f>IF(A1136&lt;&gt;"",IF(MID(C1136,1,1)="r",SigmaEpsReinf(J1136,$AS$42:$AS$43,$AS$41,$AS$39,$AS$40,$AQ$38),""),"")</f>
        <v/>
      </c>
      <c r="Q1136" s="92" t="str">
        <f t="shared" si="186"/>
        <v/>
      </c>
      <c r="R1136" s="92" t="str">
        <f t="shared" si="187"/>
        <v/>
      </c>
      <c r="U1136" s="5"/>
      <c r="V1136" s="5"/>
      <c r="W1136" s="94" t="str">
        <f t="shared" si="185"/>
        <v/>
      </c>
      <c r="X1136" s="94" t="str">
        <f t="shared" si="188"/>
        <v/>
      </c>
      <c r="Y1136" s="5"/>
      <c r="BK1136" s="8"/>
      <c r="BL1136" s="5"/>
      <c r="BM1136" s="5"/>
      <c r="BN1136" s="5"/>
      <c r="BO1136" s="5"/>
      <c r="BP1136" s="1"/>
      <c r="BQ1136" s="1"/>
      <c r="BR1136" s="1"/>
      <c r="BS1136" s="1"/>
      <c r="BT1136" s="1"/>
      <c r="BU1136" s="4"/>
      <c r="BV1136" s="1"/>
      <c r="BW1136" s="3"/>
      <c r="BX1136" s="4"/>
      <c r="BY1136" s="5"/>
      <c r="BZ1136" s="5"/>
      <c r="CA1136" s="5"/>
      <c r="CB1136" s="5"/>
      <c r="CC1136" s="5"/>
      <c r="CD1136" s="43"/>
    </row>
    <row r="1137" spans="1:82" x14ac:dyDescent="0.25">
      <c r="A1137" s="8"/>
      <c r="B1137" s="5"/>
      <c r="C1137" s="5"/>
      <c r="D1137" s="5"/>
      <c r="E1137" s="5"/>
      <c r="F1137" s="94" t="str">
        <f t="shared" si="179"/>
        <v/>
      </c>
      <c r="G1137" s="94" t="str">
        <f t="shared" si="180"/>
        <v/>
      </c>
      <c r="H1137" s="127" t="str">
        <f>IF(A1137&lt;&gt;"",IF(MID(C1137,1,1)="c",$AS$26,IF(MID(C1137,1,1)="r",$AS$41,IF(MID(C1137,1,1)="p",#REF!,#REF!))),"")</f>
        <v/>
      </c>
      <c r="I1137" s="92" t="str">
        <f t="shared" si="181"/>
        <v/>
      </c>
      <c r="J1137" s="92" t="str">
        <f t="shared" si="182"/>
        <v/>
      </c>
      <c r="K1137" s="92" t="str">
        <f t="shared" si="183"/>
        <v/>
      </c>
      <c r="L1137" s="92" t="str">
        <f t="shared" si="184"/>
        <v/>
      </c>
      <c r="M1137" s="95" t="str">
        <f>IF(A1137&lt;&gt;"",IF(MID(C1137,1,1)="c",SigmaEpsConcrete(I1137,$AN$30:$AN$33,$AR$30:$AR$33,$AS$26,$AS$27,$AS$28,$AQ$20,$AU$19),""),"")</f>
        <v/>
      </c>
      <c r="N1137" s="95" t="str">
        <f>IF(A1137&lt;&gt;"",IF(MID(C1137,1,1)="r",SigmaEpsReinf(J1137,$AS$42:$AS$43,$AS$41,$AS$39,$AS$40,$AQ$38),""),"")</f>
        <v/>
      </c>
      <c r="Q1137" s="92" t="str">
        <f t="shared" si="186"/>
        <v/>
      </c>
      <c r="R1137" s="92" t="str">
        <f t="shared" si="187"/>
        <v/>
      </c>
      <c r="U1137" s="5"/>
      <c r="V1137" s="5"/>
      <c r="W1137" s="94" t="str">
        <f t="shared" si="185"/>
        <v/>
      </c>
      <c r="X1137" s="94" t="str">
        <f t="shared" si="188"/>
        <v/>
      </c>
      <c r="Y1137" s="5"/>
      <c r="BK1137" s="8"/>
      <c r="BL1137" s="5"/>
      <c r="BM1137" s="5"/>
      <c r="BN1137" s="5"/>
      <c r="BO1137" s="5"/>
      <c r="BP1137" s="1"/>
      <c r="BQ1137" s="1"/>
      <c r="BR1137" s="1"/>
      <c r="BS1137" s="1"/>
      <c r="BT1137" s="1"/>
      <c r="BU1137" s="4"/>
      <c r="BV1137" s="1"/>
      <c r="BW1137" s="3"/>
      <c r="BX1137" s="4"/>
      <c r="BY1137" s="5"/>
      <c r="BZ1137" s="5"/>
      <c r="CA1137" s="5"/>
      <c r="CB1137" s="5"/>
      <c r="CC1137" s="5"/>
      <c r="CD1137" s="43"/>
    </row>
    <row r="1138" spans="1:82" x14ac:dyDescent="0.25">
      <c r="A1138" s="8"/>
      <c r="B1138" s="5"/>
      <c r="C1138" s="5"/>
      <c r="D1138" s="5"/>
      <c r="E1138" s="5"/>
      <c r="F1138" s="94" t="str">
        <f t="shared" si="179"/>
        <v/>
      </c>
      <c r="G1138" s="94" t="str">
        <f t="shared" si="180"/>
        <v/>
      </c>
      <c r="H1138" s="127" t="str">
        <f>IF(A1138&lt;&gt;"",IF(MID(C1138,1,1)="c",$AS$26,IF(MID(C1138,1,1)="r",$AS$41,IF(MID(C1138,1,1)="p",#REF!,#REF!))),"")</f>
        <v/>
      </c>
      <c r="I1138" s="92" t="str">
        <f t="shared" si="181"/>
        <v/>
      </c>
      <c r="J1138" s="92" t="str">
        <f t="shared" si="182"/>
        <v/>
      </c>
      <c r="K1138" s="92" t="str">
        <f t="shared" si="183"/>
        <v/>
      </c>
      <c r="L1138" s="92" t="str">
        <f t="shared" si="184"/>
        <v/>
      </c>
      <c r="M1138" s="95" t="str">
        <f>IF(A1138&lt;&gt;"",IF(MID(C1138,1,1)="c",SigmaEpsConcrete(I1138,$AN$30:$AN$33,$AR$30:$AR$33,$AS$26,$AS$27,$AS$28,$AQ$20,$AU$19),""),"")</f>
        <v/>
      </c>
      <c r="N1138" s="95" t="str">
        <f>IF(A1138&lt;&gt;"",IF(MID(C1138,1,1)="r",SigmaEpsReinf(J1138,$AS$42:$AS$43,$AS$41,$AS$39,$AS$40,$AQ$38),""),"")</f>
        <v/>
      </c>
      <c r="Q1138" s="92" t="str">
        <f t="shared" si="186"/>
        <v/>
      </c>
      <c r="R1138" s="92" t="str">
        <f t="shared" si="187"/>
        <v/>
      </c>
      <c r="U1138" s="5"/>
      <c r="V1138" s="5"/>
      <c r="W1138" s="94" t="str">
        <f t="shared" si="185"/>
        <v/>
      </c>
      <c r="X1138" s="94" t="str">
        <f t="shared" si="188"/>
        <v/>
      </c>
      <c r="Y1138" s="5"/>
      <c r="BK1138" s="8"/>
      <c r="BL1138" s="5"/>
      <c r="BM1138" s="5"/>
      <c r="BN1138" s="5"/>
      <c r="BO1138" s="5"/>
      <c r="BP1138" s="1"/>
      <c r="BQ1138" s="1"/>
      <c r="BR1138" s="1"/>
      <c r="BS1138" s="1"/>
      <c r="BT1138" s="1"/>
      <c r="BU1138" s="4"/>
      <c r="BV1138" s="1"/>
      <c r="BW1138" s="3"/>
      <c r="BX1138" s="4"/>
      <c r="BY1138" s="5"/>
      <c r="BZ1138" s="5"/>
      <c r="CA1138" s="5"/>
      <c r="CB1138" s="5"/>
      <c r="CC1138" s="5"/>
      <c r="CD1138" s="43"/>
    </row>
    <row r="1139" spans="1:82" x14ac:dyDescent="0.25">
      <c r="A1139" s="8"/>
      <c r="B1139" s="5"/>
      <c r="C1139" s="5"/>
      <c r="D1139" s="5"/>
      <c r="E1139" s="5"/>
      <c r="F1139" s="94" t="str">
        <f t="shared" si="179"/>
        <v/>
      </c>
      <c r="G1139" s="94" t="str">
        <f t="shared" si="180"/>
        <v/>
      </c>
      <c r="H1139" s="127" t="str">
        <f>IF(A1139&lt;&gt;"",IF(MID(C1139,1,1)="c",$AS$26,IF(MID(C1139,1,1)="r",$AS$41,IF(MID(C1139,1,1)="p",#REF!,#REF!))),"")</f>
        <v/>
      </c>
      <c r="I1139" s="92" t="str">
        <f t="shared" si="181"/>
        <v/>
      </c>
      <c r="J1139" s="92" t="str">
        <f t="shared" si="182"/>
        <v/>
      </c>
      <c r="K1139" s="92" t="str">
        <f t="shared" si="183"/>
        <v/>
      </c>
      <c r="L1139" s="92" t="str">
        <f t="shared" si="184"/>
        <v/>
      </c>
      <c r="M1139" s="95" t="str">
        <f>IF(A1139&lt;&gt;"",IF(MID(C1139,1,1)="c",SigmaEpsConcrete(I1139,$AN$30:$AN$33,$AR$30:$AR$33,$AS$26,$AS$27,$AS$28,$AQ$20,$AU$19),""),"")</f>
        <v/>
      </c>
      <c r="N1139" s="95" t="str">
        <f>IF(A1139&lt;&gt;"",IF(MID(C1139,1,1)="r",SigmaEpsReinf(J1139,$AS$42:$AS$43,$AS$41,$AS$39,$AS$40,$AQ$38),""),"")</f>
        <v/>
      </c>
      <c r="Q1139" s="92" t="str">
        <f t="shared" si="186"/>
        <v/>
      </c>
      <c r="R1139" s="92" t="str">
        <f t="shared" si="187"/>
        <v/>
      </c>
      <c r="U1139" s="5"/>
      <c r="V1139" s="5"/>
      <c r="W1139" s="94" t="str">
        <f t="shared" si="185"/>
        <v/>
      </c>
      <c r="X1139" s="94" t="str">
        <f t="shared" si="188"/>
        <v/>
      </c>
      <c r="Y1139" s="5"/>
      <c r="BK1139" s="8"/>
      <c r="BL1139" s="5"/>
      <c r="BM1139" s="5"/>
      <c r="BN1139" s="5"/>
      <c r="BO1139" s="5"/>
      <c r="BP1139" s="1"/>
      <c r="BQ1139" s="1"/>
      <c r="BR1139" s="1"/>
      <c r="BS1139" s="1"/>
      <c r="BT1139" s="1"/>
      <c r="BU1139" s="4"/>
      <c r="BV1139" s="1"/>
      <c r="BW1139" s="3"/>
      <c r="BX1139" s="4"/>
      <c r="BY1139" s="5"/>
      <c r="BZ1139" s="5"/>
      <c r="CA1139" s="5"/>
      <c r="CB1139" s="5"/>
      <c r="CC1139" s="5"/>
      <c r="CD1139" s="43"/>
    </row>
    <row r="1140" spans="1:82" x14ac:dyDescent="0.25">
      <c r="A1140" s="8"/>
      <c r="B1140" s="5"/>
      <c r="C1140" s="5"/>
      <c r="D1140" s="5"/>
      <c r="E1140" s="5"/>
      <c r="F1140" s="94" t="str">
        <f t="shared" si="179"/>
        <v/>
      </c>
      <c r="G1140" s="94" t="str">
        <f t="shared" si="180"/>
        <v/>
      </c>
      <c r="H1140" s="127" t="str">
        <f>IF(A1140&lt;&gt;"",IF(MID(C1140,1,1)="c",$AS$26,IF(MID(C1140,1,1)="r",$AS$41,IF(MID(C1140,1,1)="p",#REF!,#REF!))),"")</f>
        <v/>
      </c>
      <c r="I1140" s="92" t="str">
        <f t="shared" si="181"/>
        <v/>
      </c>
      <c r="J1140" s="92" t="str">
        <f t="shared" si="182"/>
        <v/>
      </c>
      <c r="K1140" s="92" t="str">
        <f t="shared" si="183"/>
        <v/>
      </c>
      <c r="L1140" s="92" t="str">
        <f t="shared" si="184"/>
        <v/>
      </c>
      <c r="M1140" s="95" t="str">
        <f>IF(A1140&lt;&gt;"",IF(MID(C1140,1,1)="c",SigmaEpsConcrete(I1140,$AN$30:$AN$33,$AR$30:$AR$33,$AS$26,$AS$27,$AS$28,$AQ$20,$AU$19),""),"")</f>
        <v/>
      </c>
      <c r="N1140" s="95" t="str">
        <f>IF(A1140&lt;&gt;"",IF(MID(C1140,1,1)="r",SigmaEpsReinf(J1140,$AS$42:$AS$43,$AS$41,$AS$39,$AS$40,$AQ$38),""),"")</f>
        <v/>
      </c>
      <c r="Q1140" s="92" t="str">
        <f t="shared" si="186"/>
        <v/>
      </c>
      <c r="R1140" s="92" t="str">
        <f t="shared" si="187"/>
        <v/>
      </c>
      <c r="U1140" s="5"/>
      <c r="V1140" s="5"/>
      <c r="W1140" s="94" t="str">
        <f t="shared" si="185"/>
        <v/>
      </c>
      <c r="X1140" s="94" t="str">
        <f t="shared" si="188"/>
        <v/>
      </c>
      <c r="Y1140" s="5"/>
      <c r="BK1140" s="8"/>
      <c r="BL1140" s="5"/>
      <c r="BM1140" s="5"/>
      <c r="BN1140" s="5"/>
      <c r="BO1140" s="5"/>
      <c r="BP1140" s="1"/>
      <c r="BQ1140" s="1"/>
      <c r="BR1140" s="1"/>
      <c r="BS1140" s="1"/>
      <c r="BT1140" s="1"/>
      <c r="BU1140" s="4"/>
      <c r="BV1140" s="1"/>
      <c r="BW1140" s="3"/>
      <c r="BX1140" s="4"/>
      <c r="BY1140" s="5"/>
      <c r="BZ1140" s="5"/>
      <c r="CA1140" s="5"/>
      <c r="CB1140" s="5"/>
      <c r="CC1140" s="5"/>
      <c r="CD1140" s="43"/>
    </row>
    <row r="1141" spans="1:82" x14ac:dyDescent="0.25">
      <c r="A1141" s="8"/>
      <c r="B1141" s="5"/>
      <c r="C1141" s="5"/>
      <c r="D1141" s="5"/>
      <c r="E1141" s="5"/>
      <c r="F1141" s="94" t="str">
        <f t="shared" si="179"/>
        <v/>
      </c>
      <c r="G1141" s="94" t="str">
        <f t="shared" si="180"/>
        <v/>
      </c>
      <c r="H1141" s="127" t="str">
        <f>IF(A1141&lt;&gt;"",IF(MID(C1141,1,1)="c",$AS$26,IF(MID(C1141,1,1)="r",$AS$41,IF(MID(C1141,1,1)="p",#REF!,#REF!))),"")</f>
        <v/>
      </c>
      <c r="I1141" s="92" t="str">
        <f t="shared" si="181"/>
        <v/>
      </c>
      <c r="J1141" s="92" t="str">
        <f t="shared" si="182"/>
        <v/>
      </c>
      <c r="K1141" s="92" t="str">
        <f t="shared" si="183"/>
        <v/>
      </c>
      <c r="L1141" s="92" t="str">
        <f t="shared" si="184"/>
        <v/>
      </c>
      <c r="M1141" s="95" t="str">
        <f>IF(A1141&lt;&gt;"",IF(MID(C1141,1,1)="c",SigmaEpsConcrete(I1141,$AN$30:$AN$33,$AR$30:$AR$33,$AS$26,$AS$27,$AS$28,$AQ$20,$AU$19),""),"")</f>
        <v/>
      </c>
      <c r="N1141" s="95" t="str">
        <f>IF(A1141&lt;&gt;"",IF(MID(C1141,1,1)="r",SigmaEpsReinf(J1141,$AS$42:$AS$43,$AS$41,$AS$39,$AS$40,$AQ$38),""),"")</f>
        <v/>
      </c>
      <c r="Q1141" s="92" t="str">
        <f t="shared" si="186"/>
        <v/>
      </c>
      <c r="R1141" s="92" t="str">
        <f t="shared" si="187"/>
        <v/>
      </c>
      <c r="U1141" s="5"/>
      <c r="V1141" s="5"/>
      <c r="W1141" s="94" t="str">
        <f t="shared" si="185"/>
        <v/>
      </c>
      <c r="X1141" s="94" t="str">
        <f t="shared" si="188"/>
        <v/>
      </c>
      <c r="Y1141" s="5"/>
      <c r="BK1141" s="8"/>
      <c r="BL1141" s="5"/>
      <c r="BM1141" s="5"/>
      <c r="BN1141" s="5"/>
      <c r="BO1141" s="5"/>
      <c r="BP1141" s="1"/>
      <c r="BQ1141" s="1"/>
      <c r="BR1141" s="1"/>
      <c r="BS1141" s="1"/>
      <c r="BT1141" s="1"/>
      <c r="BU1141" s="4"/>
      <c r="BV1141" s="1"/>
      <c r="BW1141" s="3"/>
      <c r="BX1141" s="4"/>
      <c r="BY1141" s="5"/>
      <c r="BZ1141" s="5"/>
      <c r="CA1141" s="5"/>
      <c r="CB1141" s="5"/>
      <c r="CC1141" s="5"/>
      <c r="CD1141" s="43"/>
    </row>
    <row r="1142" spans="1:82" x14ac:dyDescent="0.25">
      <c r="A1142" s="8"/>
      <c r="B1142" s="5"/>
      <c r="C1142" s="5"/>
      <c r="D1142" s="5"/>
      <c r="E1142" s="5"/>
      <c r="F1142" s="94" t="str">
        <f t="shared" si="179"/>
        <v/>
      </c>
      <c r="G1142" s="94" t="str">
        <f t="shared" si="180"/>
        <v/>
      </c>
      <c r="H1142" s="127" t="str">
        <f>IF(A1142&lt;&gt;"",IF(MID(C1142,1,1)="c",$AS$26,IF(MID(C1142,1,1)="r",$AS$41,IF(MID(C1142,1,1)="p",#REF!,#REF!))),"")</f>
        <v/>
      </c>
      <c r="I1142" s="92" t="str">
        <f t="shared" si="181"/>
        <v/>
      </c>
      <c r="J1142" s="92" t="str">
        <f t="shared" si="182"/>
        <v/>
      </c>
      <c r="K1142" s="92" t="str">
        <f t="shared" si="183"/>
        <v/>
      </c>
      <c r="L1142" s="92" t="str">
        <f t="shared" si="184"/>
        <v/>
      </c>
      <c r="M1142" s="95" t="str">
        <f>IF(A1142&lt;&gt;"",IF(MID(C1142,1,1)="c",SigmaEpsConcrete(I1142,$AN$30:$AN$33,$AR$30:$AR$33,$AS$26,$AS$27,$AS$28,$AQ$20,$AU$19),""),"")</f>
        <v/>
      </c>
      <c r="N1142" s="95" t="str">
        <f>IF(A1142&lt;&gt;"",IF(MID(C1142,1,1)="r",SigmaEpsReinf(J1142,$AS$42:$AS$43,$AS$41,$AS$39,$AS$40,$AQ$38),""),"")</f>
        <v/>
      </c>
      <c r="Q1142" s="92" t="str">
        <f t="shared" si="186"/>
        <v/>
      </c>
      <c r="R1142" s="92" t="str">
        <f t="shared" si="187"/>
        <v/>
      </c>
      <c r="U1142" s="5"/>
      <c r="V1142" s="5"/>
      <c r="W1142" s="94" t="str">
        <f t="shared" si="185"/>
        <v/>
      </c>
      <c r="X1142" s="94" t="str">
        <f t="shared" si="188"/>
        <v/>
      </c>
      <c r="Y1142" s="5"/>
      <c r="BK1142" s="8"/>
      <c r="BL1142" s="5"/>
      <c r="BM1142" s="5"/>
      <c r="BN1142" s="5"/>
      <c r="BO1142" s="5"/>
      <c r="BP1142" s="1"/>
      <c r="BQ1142" s="1"/>
      <c r="BR1142" s="1"/>
      <c r="BS1142" s="1"/>
      <c r="BT1142" s="1"/>
      <c r="BU1142" s="4"/>
      <c r="BV1142" s="1"/>
      <c r="BW1142" s="3"/>
      <c r="BX1142" s="4"/>
      <c r="BY1142" s="5"/>
      <c r="BZ1142" s="5"/>
      <c r="CA1142" s="5"/>
      <c r="CB1142" s="5"/>
      <c r="CC1142" s="5"/>
      <c r="CD1142" s="43"/>
    </row>
    <row r="1143" spans="1:82" x14ac:dyDescent="0.25">
      <c r="A1143" s="8"/>
      <c r="B1143" s="5"/>
      <c r="C1143" s="5"/>
      <c r="D1143" s="5"/>
      <c r="E1143" s="5"/>
      <c r="F1143" s="94" t="str">
        <f t="shared" si="179"/>
        <v/>
      </c>
      <c r="G1143" s="94" t="str">
        <f t="shared" si="180"/>
        <v/>
      </c>
      <c r="H1143" s="127" t="str">
        <f>IF(A1143&lt;&gt;"",IF(MID(C1143,1,1)="c",$AS$26,IF(MID(C1143,1,1)="r",$AS$41,IF(MID(C1143,1,1)="p",#REF!,#REF!))),"")</f>
        <v/>
      </c>
      <c r="I1143" s="92" t="str">
        <f t="shared" si="181"/>
        <v/>
      </c>
      <c r="J1143" s="92" t="str">
        <f t="shared" si="182"/>
        <v/>
      </c>
      <c r="K1143" s="92" t="str">
        <f t="shared" si="183"/>
        <v/>
      </c>
      <c r="L1143" s="92" t="str">
        <f t="shared" si="184"/>
        <v/>
      </c>
      <c r="M1143" s="95" t="str">
        <f>IF(A1143&lt;&gt;"",IF(MID(C1143,1,1)="c",SigmaEpsConcrete(I1143,$AN$30:$AN$33,$AR$30:$AR$33,$AS$26,$AS$27,$AS$28,$AQ$20,$AU$19),""),"")</f>
        <v/>
      </c>
      <c r="N1143" s="95" t="str">
        <f>IF(A1143&lt;&gt;"",IF(MID(C1143,1,1)="r",SigmaEpsReinf(J1143,$AS$42:$AS$43,$AS$41,$AS$39,$AS$40,$AQ$38),""),"")</f>
        <v/>
      </c>
      <c r="Q1143" s="92" t="str">
        <f t="shared" si="186"/>
        <v/>
      </c>
      <c r="R1143" s="92" t="str">
        <f t="shared" si="187"/>
        <v/>
      </c>
      <c r="U1143" s="5"/>
      <c r="V1143" s="5"/>
      <c r="W1143" s="94" t="str">
        <f t="shared" si="185"/>
        <v/>
      </c>
      <c r="X1143" s="94" t="str">
        <f t="shared" si="188"/>
        <v/>
      </c>
      <c r="Y1143" s="5"/>
      <c r="BK1143" s="8"/>
      <c r="BL1143" s="5"/>
      <c r="BM1143" s="5"/>
      <c r="BN1143" s="5"/>
      <c r="BO1143" s="5"/>
      <c r="BP1143" s="1"/>
      <c r="BQ1143" s="1"/>
      <c r="BR1143" s="1"/>
      <c r="BS1143" s="1"/>
      <c r="BT1143" s="1"/>
      <c r="BU1143" s="4"/>
      <c r="BV1143" s="1"/>
      <c r="BW1143" s="3"/>
      <c r="BX1143" s="4"/>
      <c r="BY1143" s="5"/>
      <c r="BZ1143" s="5"/>
      <c r="CA1143" s="5"/>
      <c r="CB1143" s="5"/>
      <c r="CC1143" s="5"/>
      <c r="CD1143" s="43"/>
    </row>
    <row r="1144" spans="1:82" x14ac:dyDescent="0.25">
      <c r="A1144" s="8"/>
      <c r="B1144" s="5"/>
      <c r="C1144" s="5"/>
      <c r="D1144" s="5"/>
      <c r="E1144" s="5"/>
      <c r="F1144" s="94" t="str">
        <f t="shared" si="179"/>
        <v/>
      </c>
      <c r="G1144" s="94" t="str">
        <f t="shared" si="180"/>
        <v/>
      </c>
      <c r="H1144" s="127" t="str">
        <f>IF(A1144&lt;&gt;"",IF(MID(C1144,1,1)="c",$AS$26,IF(MID(C1144,1,1)="r",$AS$41,IF(MID(C1144,1,1)="p",#REF!,#REF!))),"")</f>
        <v/>
      </c>
      <c r="I1144" s="92" t="str">
        <f t="shared" si="181"/>
        <v/>
      </c>
      <c r="J1144" s="92" t="str">
        <f t="shared" si="182"/>
        <v/>
      </c>
      <c r="K1144" s="92" t="str">
        <f t="shared" si="183"/>
        <v/>
      </c>
      <c r="L1144" s="92" t="str">
        <f t="shared" si="184"/>
        <v/>
      </c>
      <c r="M1144" s="95" t="str">
        <f>IF(A1144&lt;&gt;"",IF(MID(C1144,1,1)="c",SigmaEpsConcrete(I1144,$AN$30:$AN$33,$AR$30:$AR$33,$AS$26,$AS$27,$AS$28,$AQ$20,$AU$19),""),"")</f>
        <v/>
      </c>
      <c r="N1144" s="95" t="str">
        <f>IF(A1144&lt;&gt;"",IF(MID(C1144,1,1)="r",SigmaEpsReinf(J1144,$AS$42:$AS$43,$AS$41,$AS$39,$AS$40,$AQ$38),""),"")</f>
        <v/>
      </c>
      <c r="Q1144" s="92" t="str">
        <f t="shared" si="186"/>
        <v/>
      </c>
      <c r="R1144" s="92" t="str">
        <f t="shared" si="187"/>
        <v/>
      </c>
      <c r="U1144" s="5"/>
      <c r="V1144" s="5"/>
      <c r="W1144" s="94" t="str">
        <f t="shared" si="185"/>
        <v/>
      </c>
      <c r="X1144" s="94" t="str">
        <f t="shared" si="188"/>
        <v/>
      </c>
      <c r="Y1144" s="5"/>
      <c r="BK1144" s="8"/>
      <c r="BL1144" s="5"/>
      <c r="BM1144" s="5"/>
      <c r="BN1144" s="5"/>
      <c r="BO1144" s="5"/>
      <c r="BP1144" s="1"/>
      <c r="BQ1144" s="1"/>
      <c r="BR1144" s="1"/>
      <c r="BS1144" s="1"/>
      <c r="BT1144" s="1"/>
      <c r="BU1144" s="4"/>
      <c r="BV1144" s="1"/>
      <c r="BW1144" s="3"/>
      <c r="BX1144" s="4"/>
      <c r="BY1144" s="5"/>
      <c r="BZ1144" s="5"/>
      <c r="CA1144" s="5"/>
      <c r="CB1144" s="5"/>
      <c r="CC1144" s="5"/>
      <c r="CD1144" s="43"/>
    </row>
    <row r="1145" spans="1:82" x14ac:dyDescent="0.25">
      <c r="A1145" s="8"/>
      <c r="B1145" s="5"/>
      <c r="C1145" s="5"/>
      <c r="D1145" s="5"/>
      <c r="E1145" s="5"/>
      <c r="F1145" s="94" t="str">
        <f t="shared" si="179"/>
        <v/>
      </c>
      <c r="G1145" s="94" t="str">
        <f t="shared" si="180"/>
        <v/>
      </c>
      <c r="H1145" s="127" t="str">
        <f>IF(A1145&lt;&gt;"",IF(MID(C1145,1,1)="c",$AS$26,IF(MID(C1145,1,1)="r",$AS$41,IF(MID(C1145,1,1)="p",#REF!,#REF!))),"")</f>
        <v/>
      </c>
      <c r="I1145" s="92" t="str">
        <f t="shared" si="181"/>
        <v/>
      </c>
      <c r="J1145" s="92" t="str">
        <f t="shared" si="182"/>
        <v/>
      </c>
      <c r="K1145" s="92" t="str">
        <f t="shared" si="183"/>
        <v/>
      </c>
      <c r="L1145" s="92" t="str">
        <f t="shared" si="184"/>
        <v/>
      </c>
      <c r="M1145" s="95" t="str">
        <f>IF(A1145&lt;&gt;"",IF(MID(C1145,1,1)="c",SigmaEpsConcrete(I1145,$AN$30:$AN$33,$AR$30:$AR$33,$AS$26,$AS$27,$AS$28,$AQ$20,$AU$19),""),"")</f>
        <v/>
      </c>
      <c r="N1145" s="95" t="str">
        <f>IF(A1145&lt;&gt;"",IF(MID(C1145,1,1)="r",SigmaEpsReinf(J1145,$AS$42:$AS$43,$AS$41,$AS$39,$AS$40,$AQ$38),""),"")</f>
        <v/>
      </c>
      <c r="Q1145" s="92" t="str">
        <f t="shared" si="186"/>
        <v/>
      </c>
      <c r="R1145" s="92" t="str">
        <f t="shared" si="187"/>
        <v/>
      </c>
      <c r="U1145" s="5"/>
      <c r="V1145" s="5"/>
      <c r="W1145" s="94" t="str">
        <f t="shared" si="185"/>
        <v/>
      </c>
      <c r="X1145" s="94" t="str">
        <f t="shared" si="188"/>
        <v/>
      </c>
      <c r="Y1145" s="5"/>
      <c r="BK1145" s="8"/>
      <c r="BL1145" s="5"/>
      <c r="BM1145" s="5"/>
      <c r="BN1145" s="5"/>
      <c r="BO1145" s="5"/>
      <c r="BP1145" s="1"/>
      <c r="BQ1145" s="1"/>
      <c r="BR1145" s="1"/>
      <c r="BS1145" s="1"/>
      <c r="BT1145" s="1"/>
      <c r="BU1145" s="4"/>
      <c r="BV1145" s="1"/>
      <c r="BW1145" s="3"/>
      <c r="BX1145" s="4"/>
      <c r="BY1145" s="5"/>
      <c r="BZ1145" s="5"/>
      <c r="CA1145" s="5"/>
      <c r="CB1145" s="5"/>
      <c r="CC1145" s="5"/>
      <c r="CD1145" s="43"/>
    </row>
    <row r="1146" spans="1:82" x14ac:dyDescent="0.25">
      <c r="A1146" s="8"/>
      <c r="B1146" s="5"/>
      <c r="C1146" s="5"/>
      <c r="D1146" s="5"/>
      <c r="E1146" s="5"/>
      <c r="F1146" s="94" t="str">
        <f t="shared" si="179"/>
        <v/>
      </c>
      <c r="G1146" s="94" t="str">
        <f t="shared" si="180"/>
        <v/>
      </c>
      <c r="H1146" s="127" t="str">
        <f>IF(A1146&lt;&gt;"",IF(MID(C1146,1,1)="c",$AS$26,IF(MID(C1146,1,1)="r",$AS$41,IF(MID(C1146,1,1)="p",#REF!,#REF!))),"")</f>
        <v/>
      </c>
      <c r="I1146" s="92" t="str">
        <f t="shared" si="181"/>
        <v/>
      </c>
      <c r="J1146" s="92" t="str">
        <f t="shared" si="182"/>
        <v/>
      </c>
      <c r="K1146" s="92" t="str">
        <f t="shared" si="183"/>
        <v/>
      </c>
      <c r="L1146" s="92" t="str">
        <f t="shared" si="184"/>
        <v/>
      </c>
      <c r="M1146" s="95" t="str">
        <f>IF(A1146&lt;&gt;"",IF(MID(C1146,1,1)="c",SigmaEpsConcrete(I1146,$AN$30:$AN$33,$AR$30:$AR$33,$AS$26,$AS$27,$AS$28,$AQ$20,$AU$19),""),"")</f>
        <v/>
      </c>
      <c r="N1146" s="95" t="str">
        <f>IF(A1146&lt;&gt;"",IF(MID(C1146,1,1)="r",SigmaEpsReinf(J1146,$AS$42:$AS$43,$AS$41,$AS$39,$AS$40,$AQ$38),""),"")</f>
        <v/>
      </c>
      <c r="Q1146" s="92" t="str">
        <f t="shared" si="186"/>
        <v/>
      </c>
      <c r="R1146" s="92" t="str">
        <f t="shared" si="187"/>
        <v/>
      </c>
      <c r="U1146" s="5"/>
      <c r="V1146" s="5"/>
      <c r="W1146" s="94" t="str">
        <f t="shared" si="185"/>
        <v/>
      </c>
      <c r="X1146" s="94" t="str">
        <f t="shared" si="188"/>
        <v/>
      </c>
      <c r="Y1146" s="5"/>
      <c r="BK1146" s="8"/>
      <c r="BL1146" s="5"/>
      <c r="BM1146" s="5"/>
      <c r="BN1146" s="5"/>
      <c r="BO1146" s="5"/>
      <c r="BP1146" s="1"/>
      <c r="BQ1146" s="1"/>
      <c r="BR1146" s="1"/>
      <c r="BS1146" s="1"/>
      <c r="BT1146" s="1"/>
      <c r="BU1146" s="4"/>
      <c r="BV1146" s="1"/>
      <c r="BW1146" s="3"/>
      <c r="BX1146" s="4"/>
      <c r="BY1146" s="5"/>
      <c r="BZ1146" s="5"/>
      <c r="CA1146" s="5"/>
      <c r="CB1146" s="5"/>
      <c r="CC1146" s="5"/>
      <c r="CD1146" s="43"/>
    </row>
    <row r="1147" spans="1:82" x14ac:dyDescent="0.25">
      <c r="A1147" s="8"/>
      <c r="B1147" s="5"/>
      <c r="C1147" s="5"/>
      <c r="D1147" s="5"/>
      <c r="E1147" s="5"/>
      <c r="F1147" s="94" t="str">
        <f t="shared" si="179"/>
        <v/>
      </c>
      <c r="G1147" s="94" t="str">
        <f t="shared" si="180"/>
        <v/>
      </c>
      <c r="H1147" s="127" t="str">
        <f>IF(A1147&lt;&gt;"",IF(MID(C1147,1,1)="c",$AS$26,IF(MID(C1147,1,1)="r",$AS$41,IF(MID(C1147,1,1)="p",#REF!,#REF!))),"")</f>
        <v/>
      </c>
      <c r="I1147" s="92" t="str">
        <f t="shared" si="181"/>
        <v/>
      </c>
      <c r="J1147" s="92" t="str">
        <f t="shared" si="182"/>
        <v/>
      </c>
      <c r="K1147" s="92" t="str">
        <f t="shared" si="183"/>
        <v/>
      </c>
      <c r="L1147" s="92" t="str">
        <f t="shared" si="184"/>
        <v/>
      </c>
      <c r="M1147" s="95" t="str">
        <f>IF(A1147&lt;&gt;"",IF(MID(C1147,1,1)="c",SigmaEpsConcrete(I1147,$AN$30:$AN$33,$AR$30:$AR$33,$AS$26,$AS$27,$AS$28,$AQ$20,$AU$19),""),"")</f>
        <v/>
      </c>
      <c r="N1147" s="95" t="str">
        <f>IF(A1147&lt;&gt;"",IF(MID(C1147,1,1)="r",SigmaEpsReinf(J1147,$AS$42:$AS$43,$AS$41,$AS$39,$AS$40,$AQ$38),""),"")</f>
        <v/>
      </c>
      <c r="Q1147" s="92" t="str">
        <f t="shared" si="186"/>
        <v/>
      </c>
      <c r="R1147" s="92" t="str">
        <f t="shared" si="187"/>
        <v/>
      </c>
      <c r="U1147" s="5"/>
      <c r="V1147" s="5"/>
      <c r="W1147" s="94" t="str">
        <f t="shared" si="185"/>
        <v/>
      </c>
      <c r="X1147" s="94" t="str">
        <f t="shared" si="188"/>
        <v/>
      </c>
      <c r="Y1147" s="5"/>
      <c r="BK1147" s="8"/>
      <c r="BL1147" s="5"/>
      <c r="BM1147" s="5"/>
      <c r="BN1147" s="5"/>
      <c r="BO1147" s="5"/>
      <c r="BP1147" s="1"/>
      <c r="BQ1147" s="1"/>
      <c r="BR1147" s="1"/>
      <c r="BS1147" s="1"/>
      <c r="BT1147" s="1"/>
      <c r="BU1147" s="4"/>
      <c r="BV1147" s="1"/>
      <c r="BW1147" s="3"/>
      <c r="BX1147" s="4"/>
      <c r="BY1147" s="5"/>
      <c r="BZ1147" s="5"/>
      <c r="CA1147" s="5"/>
      <c r="CB1147" s="5"/>
      <c r="CC1147" s="5"/>
      <c r="CD1147" s="43"/>
    </row>
    <row r="1148" spans="1:82" x14ac:dyDescent="0.25">
      <c r="A1148" s="8"/>
      <c r="B1148" s="5"/>
      <c r="C1148" s="5"/>
      <c r="D1148" s="5"/>
      <c r="E1148" s="5"/>
      <c r="F1148" s="94" t="str">
        <f t="shared" si="179"/>
        <v/>
      </c>
      <c r="G1148" s="94" t="str">
        <f t="shared" si="180"/>
        <v/>
      </c>
      <c r="H1148" s="127" t="str">
        <f>IF(A1148&lt;&gt;"",IF(MID(C1148,1,1)="c",$AS$26,IF(MID(C1148,1,1)="r",$AS$41,IF(MID(C1148,1,1)="p",#REF!,#REF!))),"")</f>
        <v/>
      </c>
      <c r="I1148" s="92" t="str">
        <f t="shared" si="181"/>
        <v/>
      </c>
      <c r="J1148" s="92" t="str">
        <f t="shared" si="182"/>
        <v/>
      </c>
      <c r="K1148" s="92" t="str">
        <f t="shared" si="183"/>
        <v/>
      </c>
      <c r="L1148" s="92" t="str">
        <f t="shared" si="184"/>
        <v/>
      </c>
      <c r="M1148" s="95" t="str">
        <f>IF(A1148&lt;&gt;"",IF(MID(C1148,1,1)="c",SigmaEpsConcrete(I1148,$AN$30:$AN$33,$AR$30:$AR$33,$AS$26,$AS$27,$AS$28,$AQ$20,$AU$19),""),"")</f>
        <v/>
      </c>
      <c r="N1148" s="95" t="str">
        <f>IF(A1148&lt;&gt;"",IF(MID(C1148,1,1)="r",SigmaEpsReinf(J1148,$AS$42:$AS$43,$AS$41,$AS$39,$AS$40,$AQ$38),""),"")</f>
        <v/>
      </c>
      <c r="Q1148" s="92" t="str">
        <f t="shared" si="186"/>
        <v/>
      </c>
      <c r="R1148" s="92" t="str">
        <f t="shared" si="187"/>
        <v/>
      </c>
      <c r="U1148" s="5"/>
      <c r="V1148" s="5"/>
      <c r="W1148" s="94" t="str">
        <f t="shared" si="185"/>
        <v/>
      </c>
      <c r="X1148" s="94" t="str">
        <f t="shared" si="188"/>
        <v/>
      </c>
      <c r="Y1148" s="5"/>
      <c r="BK1148" s="8"/>
      <c r="BL1148" s="5"/>
      <c r="BM1148" s="5"/>
      <c r="BN1148" s="5"/>
      <c r="BO1148" s="5"/>
      <c r="BP1148" s="1"/>
      <c r="BQ1148" s="1"/>
      <c r="BR1148" s="1"/>
      <c r="BS1148" s="1"/>
      <c r="BT1148" s="1"/>
      <c r="BU1148" s="4"/>
      <c r="BV1148" s="1"/>
      <c r="BW1148" s="3"/>
      <c r="BX1148" s="4"/>
      <c r="BY1148" s="5"/>
      <c r="BZ1148" s="5"/>
      <c r="CA1148" s="5"/>
      <c r="CB1148" s="5"/>
      <c r="CC1148" s="5"/>
      <c r="CD1148" s="43"/>
    </row>
    <row r="1149" spans="1:82" x14ac:dyDescent="0.25">
      <c r="A1149" s="8"/>
      <c r="B1149" s="5"/>
      <c r="C1149" s="5"/>
      <c r="D1149" s="5"/>
      <c r="E1149" s="5"/>
      <c r="F1149" s="94" t="str">
        <f t="shared" si="179"/>
        <v/>
      </c>
      <c r="G1149" s="94" t="str">
        <f t="shared" si="180"/>
        <v/>
      </c>
      <c r="H1149" s="127" t="str">
        <f>IF(A1149&lt;&gt;"",IF(MID(C1149,1,1)="c",$AS$26,IF(MID(C1149,1,1)="r",$AS$41,IF(MID(C1149,1,1)="p",#REF!,#REF!))),"")</f>
        <v/>
      </c>
      <c r="I1149" s="92" t="str">
        <f t="shared" si="181"/>
        <v/>
      </c>
      <c r="J1149" s="92" t="str">
        <f t="shared" si="182"/>
        <v/>
      </c>
      <c r="K1149" s="92" t="str">
        <f t="shared" si="183"/>
        <v/>
      </c>
      <c r="L1149" s="92" t="str">
        <f t="shared" si="184"/>
        <v/>
      </c>
      <c r="M1149" s="95" t="str">
        <f>IF(A1149&lt;&gt;"",IF(MID(C1149,1,1)="c",SigmaEpsConcrete(I1149,$AN$30:$AN$33,$AR$30:$AR$33,$AS$26,$AS$27,$AS$28,$AQ$20,$AU$19),""),"")</f>
        <v/>
      </c>
      <c r="N1149" s="95" t="str">
        <f>IF(A1149&lt;&gt;"",IF(MID(C1149,1,1)="r",SigmaEpsReinf(J1149,$AS$42:$AS$43,$AS$41,$AS$39,$AS$40,$AQ$38),""),"")</f>
        <v/>
      </c>
      <c r="Q1149" s="92" t="str">
        <f t="shared" si="186"/>
        <v/>
      </c>
      <c r="R1149" s="92" t="str">
        <f t="shared" si="187"/>
        <v/>
      </c>
      <c r="U1149" s="5"/>
      <c r="V1149" s="5"/>
      <c r="W1149" s="94" t="str">
        <f t="shared" si="185"/>
        <v/>
      </c>
      <c r="X1149" s="94" t="str">
        <f t="shared" si="188"/>
        <v/>
      </c>
      <c r="Y1149" s="5"/>
      <c r="BK1149" s="8"/>
      <c r="BL1149" s="5"/>
      <c r="BM1149" s="5"/>
      <c r="BN1149" s="5"/>
      <c r="BO1149" s="5"/>
      <c r="BP1149" s="1"/>
      <c r="BQ1149" s="1"/>
      <c r="BR1149" s="1"/>
      <c r="BS1149" s="1"/>
      <c r="BT1149" s="1"/>
      <c r="BU1149" s="4"/>
      <c r="BV1149" s="1"/>
      <c r="BW1149" s="3"/>
      <c r="BX1149" s="4"/>
      <c r="BY1149" s="5"/>
      <c r="BZ1149" s="5"/>
      <c r="CA1149" s="5"/>
      <c r="CB1149" s="5"/>
      <c r="CC1149" s="5"/>
      <c r="CD1149" s="43"/>
    </row>
    <row r="1150" spans="1:82" x14ac:dyDescent="0.25">
      <c r="A1150" s="8"/>
      <c r="B1150" s="5"/>
      <c r="C1150" s="5"/>
      <c r="D1150" s="5"/>
      <c r="E1150" s="5"/>
      <c r="F1150" s="94" t="str">
        <f t="shared" si="179"/>
        <v/>
      </c>
      <c r="G1150" s="94" t="str">
        <f t="shared" si="180"/>
        <v/>
      </c>
      <c r="H1150" s="127" t="str">
        <f>IF(A1150&lt;&gt;"",IF(MID(C1150,1,1)="c",$AS$26,IF(MID(C1150,1,1)="r",$AS$41,IF(MID(C1150,1,1)="p",#REF!,#REF!))),"")</f>
        <v/>
      </c>
      <c r="I1150" s="92" t="str">
        <f t="shared" si="181"/>
        <v/>
      </c>
      <c r="J1150" s="92" t="str">
        <f t="shared" si="182"/>
        <v/>
      </c>
      <c r="K1150" s="92" t="str">
        <f t="shared" si="183"/>
        <v/>
      </c>
      <c r="L1150" s="92" t="str">
        <f t="shared" si="184"/>
        <v/>
      </c>
      <c r="M1150" s="95" t="str">
        <f>IF(A1150&lt;&gt;"",IF(MID(C1150,1,1)="c",SigmaEpsConcrete(I1150,$AN$30:$AN$33,$AR$30:$AR$33,$AS$26,$AS$27,$AS$28,$AQ$20,$AU$19),""),"")</f>
        <v/>
      </c>
      <c r="N1150" s="95" t="str">
        <f>IF(A1150&lt;&gt;"",IF(MID(C1150,1,1)="r",SigmaEpsReinf(J1150,$AS$42:$AS$43,$AS$41,$AS$39,$AS$40,$AQ$38),""),"")</f>
        <v/>
      </c>
      <c r="Q1150" s="92" t="str">
        <f t="shared" si="186"/>
        <v/>
      </c>
      <c r="R1150" s="92" t="str">
        <f t="shared" si="187"/>
        <v/>
      </c>
      <c r="U1150" s="5"/>
      <c r="V1150" s="5"/>
      <c r="W1150" s="94" t="str">
        <f t="shared" si="185"/>
        <v/>
      </c>
      <c r="X1150" s="94" t="str">
        <f t="shared" si="188"/>
        <v/>
      </c>
      <c r="Y1150" s="5"/>
      <c r="BK1150" s="8"/>
      <c r="BL1150" s="5"/>
      <c r="BM1150" s="5"/>
      <c r="BN1150" s="5"/>
      <c r="BO1150" s="5"/>
      <c r="BP1150" s="1"/>
      <c r="BQ1150" s="1"/>
      <c r="BR1150" s="1"/>
      <c r="BS1150" s="1"/>
      <c r="BT1150" s="1"/>
      <c r="BU1150" s="4"/>
      <c r="BV1150" s="1"/>
      <c r="BW1150" s="3"/>
      <c r="BX1150" s="4"/>
      <c r="BY1150" s="5"/>
      <c r="BZ1150" s="5"/>
      <c r="CA1150" s="5"/>
      <c r="CB1150" s="5"/>
      <c r="CC1150" s="5"/>
      <c r="CD1150" s="43"/>
    </row>
    <row r="1151" spans="1:82" x14ac:dyDescent="0.25">
      <c r="A1151" s="8"/>
      <c r="B1151" s="5"/>
      <c r="C1151" s="5"/>
      <c r="D1151" s="5"/>
      <c r="E1151" s="5"/>
      <c r="F1151" s="94" t="str">
        <f t="shared" si="179"/>
        <v/>
      </c>
      <c r="G1151" s="94" t="str">
        <f t="shared" si="180"/>
        <v/>
      </c>
      <c r="H1151" s="127" t="str">
        <f>IF(A1151&lt;&gt;"",IF(MID(C1151,1,1)="c",$AS$26,IF(MID(C1151,1,1)="r",$AS$41,IF(MID(C1151,1,1)="p",#REF!,#REF!))),"")</f>
        <v/>
      </c>
      <c r="I1151" s="92" t="str">
        <f t="shared" si="181"/>
        <v/>
      </c>
      <c r="J1151" s="92" t="str">
        <f t="shared" si="182"/>
        <v/>
      </c>
      <c r="K1151" s="92" t="str">
        <f t="shared" si="183"/>
        <v/>
      </c>
      <c r="L1151" s="92" t="str">
        <f t="shared" si="184"/>
        <v/>
      </c>
      <c r="M1151" s="95" t="str">
        <f>IF(A1151&lt;&gt;"",IF(MID(C1151,1,1)="c",SigmaEpsConcrete(I1151,$AN$30:$AN$33,$AR$30:$AR$33,$AS$26,$AS$27,$AS$28,$AQ$20,$AU$19),""),"")</f>
        <v/>
      </c>
      <c r="N1151" s="95" t="str">
        <f>IF(A1151&lt;&gt;"",IF(MID(C1151,1,1)="r",SigmaEpsReinf(J1151,$AS$42:$AS$43,$AS$41,$AS$39,$AS$40,$AQ$38),""),"")</f>
        <v/>
      </c>
      <c r="Q1151" s="92" t="str">
        <f t="shared" si="186"/>
        <v/>
      </c>
      <c r="R1151" s="92" t="str">
        <f t="shared" si="187"/>
        <v/>
      </c>
      <c r="U1151" s="5"/>
      <c r="V1151" s="5"/>
      <c r="W1151" s="94" t="str">
        <f t="shared" si="185"/>
        <v/>
      </c>
      <c r="X1151" s="94" t="str">
        <f t="shared" si="188"/>
        <v/>
      </c>
      <c r="Y1151" s="5"/>
      <c r="BK1151" s="8"/>
      <c r="BL1151" s="5"/>
      <c r="BM1151" s="5"/>
      <c r="BN1151" s="5"/>
      <c r="BO1151" s="5"/>
      <c r="BP1151" s="1"/>
      <c r="BQ1151" s="1"/>
      <c r="BR1151" s="1"/>
      <c r="BS1151" s="1"/>
      <c r="BT1151" s="1"/>
      <c r="BU1151" s="4"/>
      <c r="BV1151" s="1"/>
      <c r="BW1151" s="3"/>
      <c r="BX1151" s="4"/>
      <c r="BY1151" s="5"/>
      <c r="BZ1151" s="5"/>
      <c r="CA1151" s="5"/>
      <c r="CB1151" s="5"/>
      <c r="CC1151" s="5"/>
      <c r="CD1151" s="43"/>
    </row>
    <row r="1152" spans="1:82" x14ac:dyDescent="0.25">
      <c r="A1152" s="8"/>
      <c r="B1152" s="5"/>
      <c r="C1152" s="5"/>
      <c r="D1152" s="5"/>
      <c r="E1152" s="5"/>
      <c r="F1152" s="94" t="str">
        <f t="shared" si="179"/>
        <v/>
      </c>
      <c r="G1152" s="94" t="str">
        <f t="shared" si="180"/>
        <v/>
      </c>
      <c r="H1152" s="127" t="str">
        <f>IF(A1152&lt;&gt;"",IF(MID(C1152,1,1)="c",$AS$26,IF(MID(C1152,1,1)="r",$AS$41,IF(MID(C1152,1,1)="p",#REF!,#REF!))),"")</f>
        <v/>
      </c>
      <c r="I1152" s="92" t="str">
        <f t="shared" si="181"/>
        <v/>
      </c>
      <c r="J1152" s="92" t="str">
        <f t="shared" si="182"/>
        <v/>
      </c>
      <c r="K1152" s="92" t="str">
        <f t="shared" si="183"/>
        <v/>
      </c>
      <c r="L1152" s="92" t="str">
        <f t="shared" si="184"/>
        <v/>
      </c>
      <c r="M1152" s="95" t="str">
        <f>IF(A1152&lt;&gt;"",IF(MID(C1152,1,1)="c",SigmaEpsConcrete(I1152,$AN$30:$AN$33,$AR$30:$AR$33,$AS$26,$AS$27,$AS$28,$AQ$20,$AU$19),""),"")</f>
        <v/>
      </c>
      <c r="N1152" s="95" t="str">
        <f>IF(A1152&lt;&gt;"",IF(MID(C1152,1,1)="r",SigmaEpsReinf(J1152,$AS$42:$AS$43,$AS$41,$AS$39,$AS$40,$AQ$38),""),"")</f>
        <v/>
      </c>
      <c r="Q1152" s="92" t="str">
        <f t="shared" si="186"/>
        <v/>
      </c>
      <c r="R1152" s="92" t="str">
        <f t="shared" si="187"/>
        <v/>
      </c>
      <c r="U1152" s="5"/>
      <c r="V1152" s="5"/>
      <c r="W1152" s="94" t="str">
        <f t="shared" si="185"/>
        <v/>
      </c>
      <c r="X1152" s="94" t="str">
        <f t="shared" si="188"/>
        <v/>
      </c>
      <c r="Y1152" s="5"/>
      <c r="BK1152" s="8"/>
      <c r="BL1152" s="5"/>
      <c r="BM1152" s="5"/>
      <c r="BN1152" s="5"/>
      <c r="BO1152" s="5"/>
      <c r="BP1152" s="1"/>
      <c r="BQ1152" s="1"/>
      <c r="BR1152" s="1"/>
      <c r="BS1152" s="1"/>
      <c r="BT1152" s="1"/>
      <c r="BU1152" s="4"/>
      <c r="BV1152" s="1"/>
      <c r="BW1152" s="3"/>
      <c r="BX1152" s="4"/>
      <c r="BY1152" s="5"/>
      <c r="BZ1152" s="5"/>
      <c r="CA1152" s="5"/>
      <c r="CB1152" s="5"/>
      <c r="CC1152" s="5"/>
      <c r="CD1152" s="43"/>
    </row>
    <row r="1153" spans="1:82" x14ac:dyDescent="0.25">
      <c r="A1153" s="8"/>
      <c r="B1153" s="5"/>
      <c r="C1153" s="5"/>
      <c r="D1153" s="5"/>
      <c r="E1153" s="5"/>
      <c r="F1153" s="94" t="str">
        <f t="shared" si="179"/>
        <v/>
      </c>
      <c r="G1153" s="94" t="str">
        <f t="shared" si="180"/>
        <v/>
      </c>
      <c r="H1153" s="127" t="str">
        <f>IF(A1153&lt;&gt;"",IF(MID(C1153,1,1)="c",$AS$26,IF(MID(C1153,1,1)="r",$AS$41,IF(MID(C1153,1,1)="p",#REF!,#REF!))),"")</f>
        <v/>
      </c>
      <c r="I1153" s="92" t="str">
        <f t="shared" si="181"/>
        <v/>
      </c>
      <c r="J1153" s="92" t="str">
        <f t="shared" si="182"/>
        <v/>
      </c>
      <c r="K1153" s="92" t="str">
        <f t="shared" si="183"/>
        <v/>
      </c>
      <c r="L1153" s="92" t="str">
        <f t="shared" si="184"/>
        <v/>
      </c>
      <c r="M1153" s="95" t="str">
        <f>IF(A1153&lt;&gt;"",IF(MID(C1153,1,1)="c",SigmaEpsConcrete(I1153,$AN$30:$AN$33,$AR$30:$AR$33,$AS$26,$AS$27,$AS$28,$AQ$20,$AU$19),""),"")</f>
        <v/>
      </c>
      <c r="N1153" s="95" t="str">
        <f>IF(A1153&lt;&gt;"",IF(MID(C1153,1,1)="r",SigmaEpsReinf(J1153,$AS$42:$AS$43,$AS$41,$AS$39,$AS$40,$AQ$38),""),"")</f>
        <v/>
      </c>
      <c r="Q1153" s="92" t="str">
        <f t="shared" si="186"/>
        <v/>
      </c>
      <c r="R1153" s="92" t="str">
        <f t="shared" si="187"/>
        <v/>
      </c>
      <c r="U1153" s="5"/>
      <c r="V1153" s="5"/>
      <c r="W1153" s="94" t="str">
        <f t="shared" si="185"/>
        <v/>
      </c>
      <c r="X1153" s="94" t="str">
        <f t="shared" si="188"/>
        <v/>
      </c>
      <c r="Y1153" s="5"/>
      <c r="BK1153" s="8"/>
      <c r="BL1153" s="5"/>
      <c r="BM1153" s="5"/>
      <c r="BN1153" s="5"/>
      <c r="BO1153" s="5"/>
      <c r="BP1153" s="1"/>
      <c r="BQ1153" s="1"/>
      <c r="BR1153" s="1"/>
      <c r="BS1153" s="1"/>
      <c r="BT1153" s="1"/>
      <c r="BU1153" s="4"/>
      <c r="BV1153" s="1"/>
      <c r="BW1153" s="3"/>
      <c r="BX1153" s="4"/>
      <c r="BY1153" s="5"/>
      <c r="BZ1153" s="5"/>
      <c r="CA1153" s="5"/>
      <c r="CB1153" s="5"/>
      <c r="CC1153" s="5"/>
      <c r="CD1153" s="43"/>
    </row>
    <row r="1154" spans="1:82" x14ac:dyDescent="0.25">
      <c r="A1154" s="8"/>
      <c r="B1154" s="5"/>
      <c r="C1154" s="5"/>
      <c r="D1154" s="5"/>
      <c r="E1154" s="5"/>
      <c r="F1154" s="94" t="str">
        <f t="shared" si="179"/>
        <v/>
      </c>
      <c r="G1154" s="94" t="str">
        <f t="shared" si="180"/>
        <v/>
      </c>
      <c r="H1154" s="127" t="str">
        <f>IF(A1154&lt;&gt;"",IF(MID(C1154,1,1)="c",$AS$26,IF(MID(C1154,1,1)="r",$AS$41,IF(MID(C1154,1,1)="p",#REF!,#REF!))),"")</f>
        <v/>
      </c>
      <c r="I1154" s="92" t="str">
        <f t="shared" si="181"/>
        <v/>
      </c>
      <c r="J1154" s="92" t="str">
        <f t="shared" si="182"/>
        <v/>
      </c>
      <c r="K1154" s="92" t="str">
        <f t="shared" si="183"/>
        <v/>
      </c>
      <c r="L1154" s="92" t="str">
        <f t="shared" si="184"/>
        <v/>
      </c>
      <c r="M1154" s="95" t="str">
        <f>IF(A1154&lt;&gt;"",IF(MID(C1154,1,1)="c",SigmaEpsConcrete(I1154,$AN$30:$AN$33,$AR$30:$AR$33,$AS$26,$AS$27,$AS$28,$AQ$20,$AU$19),""),"")</f>
        <v/>
      </c>
      <c r="N1154" s="95" t="str">
        <f>IF(A1154&lt;&gt;"",IF(MID(C1154,1,1)="r",SigmaEpsReinf(J1154,$AS$42:$AS$43,$AS$41,$AS$39,$AS$40,$AQ$38),""),"")</f>
        <v/>
      </c>
      <c r="Q1154" s="92" t="str">
        <f t="shared" si="186"/>
        <v/>
      </c>
      <c r="R1154" s="92" t="str">
        <f t="shared" si="187"/>
        <v/>
      </c>
      <c r="U1154" s="5"/>
      <c r="V1154" s="5"/>
      <c r="W1154" s="94" t="str">
        <f t="shared" si="185"/>
        <v/>
      </c>
      <c r="X1154" s="94" t="str">
        <f t="shared" si="188"/>
        <v/>
      </c>
      <c r="Y1154" s="5"/>
      <c r="BK1154" s="8"/>
      <c r="BL1154" s="5"/>
      <c r="BM1154" s="5"/>
      <c r="BN1154" s="5"/>
      <c r="BO1154" s="5"/>
      <c r="BP1154" s="1"/>
      <c r="BQ1154" s="1"/>
      <c r="BR1154" s="1"/>
      <c r="BS1154" s="1"/>
      <c r="BT1154" s="1"/>
      <c r="BU1154" s="4"/>
      <c r="BV1154" s="1"/>
      <c r="BW1154" s="3"/>
      <c r="BX1154" s="4"/>
      <c r="BY1154" s="5"/>
      <c r="BZ1154" s="5"/>
      <c r="CA1154" s="5"/>
      <c r="CB1154" s="5"/>
      <c r="CC1154" s="5"/>
      <c r="CD1154" s="43"/>
    </row>
    <row r="1155" spans="1:82" x14ac:dyDescent="0.25">
      <c r="A1155" s="8"/>
      <c r="B1155" s="5"/>
      <c r="C1155" s="5"/>
      <c r="D1155" s="5"/>
      <c r="E1155" s="5"/>
      <c r="F1155" s="94" t="str">
        <f t="shared" si="179"/>
        <v/>
      </c>
      <c r="G1155" s="94" t="str">
        <f t="shared" si="180"/>
        <v/>
      </c>
      <c r="H1155" s="127" t="str">
        <f>IF(A1155&lt;&gt;"",IF(MID(C1155,1,1)="c",$AS$26,IF(MID(C1155,1,1)="r",$AS$41,IF(MID(C1155,1,1)="p",#REF!,#REF!))),"")</f>
        <v/>
      </c>
      <c r="I1155" s="92" t="str">
        <f t="shared" si="181"/>
        <v/>
      </c>
      <c r="J1155" s="92" t="str">
        <f t="shared" si="182"/>
        <v/>
      </c>
      <c r="K1155" s="92" t="str">
        <f t="shared" si="183"/>
        <v/>
      </c>
      <c r="L1155" s="92" t="str">
        <f t="shared" si="184"/>
        <v/>
      </c>
      <c r="M1155" s="95" t="str">
        <f>IF(A1155&lt;&gt;"",IF(MID(C1155,1,1)="c",SigmaEpsConcrete(I1155,$AN$30:$AN$33,$AR$30:$AR$33,$AS$26,$AS$27,$AS$28,$AQ$20,$AU$19),""),"")</f>
        <v/>
      </c>
      <c r="N1155" s="95" t="str">
        <f>IF(A1155&lt;&gt;"",IF(MID(C1155,1,1)="r",SigmaEpsReinf(J1155,$AS$42:$AS$43,$AS$41,$AS$39,$AS$40,$AQ$38),""),"")</f>
        <v/>
      </c>
      <c r="Q1155" s="92" t="str">
        <f t="shared" si="186"/>
        <v/>
      </c>
      <c r="R1155" s="92" t="str">
        <f t="shared" si="187"/>
        <v/>
      </c>
      <c r="U1155" s="5"/>
      <c r="V1155" s="5"/>
      <c r="W1155" s="94" t="str">
        <f t="shared" si="185"/>
        <v/>
      </c>
      <c r="X1155" s="94" t="str">
        <f t="shared" si="188"/>
        <v/>
      </c>
      <c r="Y1155" s="5"/>
      <c r="BK1155" s="8"/>
      <c r="BL1155" s="5"/>
      <c r="BM1155" s="5"/>
      <c r="BN1155" s="5"/>
      <c r="BO1155" s="5"/>
      <c r="BP1155" s="1"/>
      <c r="BQ1155" s="1"/>
      <c r="BR1155" s="1"/>
      <c r="BS1155" s="1"/>
      <c r="BT1155" s="1"/>
      <c r="BU1155" s="4"/>
      <c r="BV1155" s="1"/>
      <c r="BW1155" s="3"/>
      <c r="BX1155" s="4"/>
      <c r="BY1155" s="5"/>
      <c r="BZ1155" s="5"/>
      <c r="CA1155" s="5"/>
      <c r="CB1155" s="5"/>
      <c r="CC1155" s="5"/>
      <c r="CD1155" s="43"/>
    </row>
    <row r="1156" spans="1:82" x14ac:dyDescent="0.25">
      <c r="A1156" s="8"/>
      <c r="B1156" s="5"/>
      <c r="C1156" s="5"/>
      <c r="D1156" s="5"/>
      <c r="E1156" s="5"/>
      <c r="F1156" s="94" t="str">
        <f t="shared" si="179"/>
        <v/>
      </c>
      <c r="G1156" s="94" t="str">
        <f t="shared" si="180"/>
        <v/>
      </c>
      <c r="H1156" s="127" t="str">
        <f>IF(A1156&lt;&gt;"",IF(MID(C1156,1,1)="c",$AS$26,IF(MID(C1156,1,1)="r",$AS$41,IF(MID(C1156,1,1)="p",#REF!,#REF!))),"")</f>
        <v/>
      </c>
      <c r="I1156" s="92" t="str">
        <f t="shared" si="181"/>
        <v/>
      </c>
      <c r="J1156" s="92" t="str">
        <f t="shared" si="182"/>
        <v/>
      </c>
      <c r="K1156" s="92" t="str">
        <f t="shared" si="183"/>
        <v/>
      </c>
      <c r="L1156" s="92" t="str">
        <f t="shared" si="184"/>
        <v/>
      </c>
      <c r="M1156" s="95" t="str">
        <f>IF(A1156&lt;&gt;"",IF(MID(C1156,1,1)="c",SigmaEpsConcrete(I1156,$AN$30:$AN$33,$AR$30:$AR$33,$AS$26,$AS$27,$AS$28,$AQ$20,$AU$19),""),"")</f>
        <v/>
      </c>
      <c r="N1156" s="95" t="str">
        <f>IF(A1156&lt;&gt;"",IF(MID(C1156,1,1)="r",SigmaEpsReinf(J1156,$AS$42:$AS$43,$AS$41,$AS$39,$AS$40,$AQ$38),""),"")</f>
        <v/>
      </c>
      <c r="Q1156" s="92" t="str">
        <f t="shared" si="186"/>
        <v/>
      </c>
      <c r="R1156" s="92" t="str">
        <f t="shared" si="187"/>
        <v/>
      </c>
      <c r="U1156" s="5"/>
      <c r="V1156" s="5"/>
      <c r="W1156" s="94" t="str">
        <f t="shared" si="185"/>
        <v/>
      </c>
      <c r="X1156" s="94" t="str">
        <f t="shared" si="188"/>
        <v/>
      </c>
      <c r="Y1156" s="5"/>
      <c r="BK1156" s="8"/>
      <c r="BL1156" s="5"/>
      <c r="BM1156" s="5"/>
      <c r="BN1156" s="5"/>
      <c r="BO1156" s="5"/>
      <c r="BP1156" s="1"/>
      <c r="BQ1156" s="1"/>
      <c r="BR1156" s="1"/>
      <c r="BS1156" s="1"/>
      <c r="BT1156" s="1"/>
      <c r="BU1156" s="4"/>
      <c r="BV1156" s="1"/>
      <c r="BW1156" s="3"/>
      <c r="BX1156" s="4"/>
      <c r="BY1156" s="5"/>
      <c r="BZ1156" s="5"/>
      <c r="CA1156" s="5"/>
      <c r="CB1156" s="5"/>
      <c r="CC1156" s="5"/>
      <c r="CD1156" s="43"/>
    </row>
    <row r="1157" spans="1:82" x14ac:dyDescent="0.25">
      <c r="A1157" s="8"/>
      <c r="B1157" s="5"/>
      <c r="C1157" s="5"/>
      <c r="D1157" s="5"/>
      <c r="E1157" s="5"/>
      <c r="F1157" s="94" t="str">
        <f t="shared" si="179"/>
        <v/>
      </c>
      <c r="G1157" s="94" t="str">
        <f t="shared" si="180"/>
        <v/>
      </c>
      <c r="H1157" s="127" t="str">
        <f>IF(A1157&lt;&gt;"",IF(MID(C1157,1,1)="c",$AS$26,IF(MID(C1157,1,1)="r",$AS$41,IF(MID(C1157,1,1)="p",#REF!,#REF!))),"")</f>
        <v/>
      </c>
      <c r="I1157" s="92" t="str">
        <f t="shared" si="181"/>
        <v/>
      </c>
      <c r="J1157" s="92" t="str">
        <f t="shared" si="182"/>
        <v/>
      </c>
      <c r="K1157" s="92" t="str">
        <f t="shared" si="183"/>
        <v/>
      </c>
      <c r="L1157" s="92" t="str">
        <f t="shared" si="184"/>
        <v/>
      </c>
      <c r="M1157" s="95" t="str">
        <f>IF(A1157&lt;&gt;"",IF(MID(C1157,1,1)="c",SigmaEpsConcrete(I1157,$AN$30:$AN$33,$AR$30:$AR$33,$AS$26,$AS$27,$AS$28,$AQ$20,$AU$19),""),"")</f>
        <v/>
      </c>
      <c r="N1157" s="95" t="str">
        <f>IF(A1157&lt;&gt;"",IF(MID(C1157,1,1)="r",SigmaEpsReinf(J1157,$AS$42:$AS$43,$AS$41,$AS$39,$AS$40,$AQ$38),""),"")</f>
        <v/>
      </c>
      <c r="Q1157" s="92" t="str">
        <f t="shared" si="186"/>
        <v/>
      </c>
      <c r="R1157" s="92" t="str">
        <f t="shared" si="187"/>
        <v/>
      </c>
      <c r="U1157" s="5"/>
      <c r="V1157" s="5"/>
      <c r="W1157" s="94" t="str">
        <f t="shared" si="185"/>
        <v/>
      </c>
      <c r="X1157" s="94" t="str">
        <f t="shared" si="188"/>
        <v/>
      </c>
      <c r="Y1157" s="5"/>
      <c r="BK1157" s="8"/>
      <c r="BL1157" s="5"/>
      <c r="BM1157" s="5"/>
      <c r="BN1157" s="5"/>
      <c r="BO1157" s="5"/>
      <c r="BP1157" s="1"/>
      <c r="BQ1157" s="1"/>
      <c r="BR1157" s="1"/>
      <c r="BS1157" s="1"/>
      <c r="BT1157" s="1"/>
      <c r="BU1157" s="4"/>
      <c r="BV1157" s="1"/>
      <c r="BW1157" s="3"/>
      <c r="BX1157" s="4"/>
      <c r="BY1157" s="5"/>
      <c r="BZ1157" s="5"/>
      <c r="CA1157" s="5"/>
      <c r="CB1157" s="5"/>
      <c r="CC1157" s="5"/>
      <c r="CD1157" s="43"/>
    </row>
    <row r="1158" spans="1:82" x14ac:dyDescent="0.25">
      <c r="A1158" s="8"/>
      <c r="B1158" s="5"/>
      <c r="C1158" s="5"/>
      <c r="D1158" s="5"/>
      <c r="E1158" s="5"/>
      <c r="F1158" s="94" t="str">
        <f t="shared" si="179"/>
        <v/>
      </c>
      <c r="G1158" s="94" t="str">
        <f t="shared" si="180"/>
        <v/>
      </c>
      <c r="H1158" s="127" t="str">
        <f>IF(A1158&lt;&gt;"",IF(MID(C1158,1,1)="c",$AS$26,IF(MID(C1158,1,1)="r",$AS$41,IF(MID(C1158,1,1)="p",#REF!,#REF!))),"")</f>
        <v/>
      </c>
      <c r="I1158" s="92" t="str">
        <f t="shared" si="181"/>
        <v/>
      </c>
      <c r="J1158" s="92" t="str">
        <f t="shared" si="182"/>
        <v/>
      </c>
      <c r="K1158" s="92" t="str">
        <f t="shared" si="183"/>
        <v/>
      </c>
      <c r="L1158" s="92" t="str">
        <f t="shared" si="184"/>
        <v/>
      </c>
      <c r="M1158" s="95" t="str">
        <f>IF(A1158&lt;&gt;"",IF(MID(C1158,1,1)="c",SigmaEpsConcrete(I1158,$AN$30:$AN$33,$AR$30:$AR$33,$AS$26,$AS$27,$AS$28,$AQ$20,$AU$19),""),"")</f>
        <v/>
      </c>
      <c r="N1158" s="95" t="str">
        <f>IF(A1158&lt;&gt;"",IF(MID(C1158,1,1)="r",SigmaEpsReinf(J1158,$AS$42:$AS$43,$AS$41,$AS$39,$AS$40,$AQ$38),""),"")</f>
        <v/>
      </c>
      <c r="Q1158" s="92" t="str">
        <f t="shared" si="186"/>
        <v/>
      </c>
      <c r="R1158" s="92" t="str">
        <f t="shared" si="187"/>
        <v/>
      </c>
      <c r="U1158" s="5"/>
      <c r="V1158" s="5"/>
      <c r="W1158" s="94" t="str">
        <f t="shared" si="185"/>
        <v/>
      </c>
      <c r="X1158" s="94" t="str">
        <f t="shared" si="188"/>
        <v/>
      </c>
      <c r="Y1158" s="5"/>
      <c r="BK1158" s="8"/>
      <c r="BL1158" s="5"/>
      <c r="BM1158" s="5"/>
      <c r="BN1158" s="5"/>
      <c r="BO1158" s="5"/>
      <c r="BP1158" s="1"/>
      <c r="BQ1158" s="1"/>
      <c r="BR1158" s="1"/>
      <c r="BS1158" s="1"/>
      <c r="BT1158" s="1"/>
      <c r="BU1158" s="4"/>
      <c r="BV1158" s="1"/>
      <c r="BW1158" s="3"/>
      <c r="BX1158" s="4"/>
      <c r="BY1158" s="5"/>
      <c r="BZ1158" s="5"/>
      <c r="CA1158" s="5"/>
      <c r="CB1158" s="5"/>
      <c r="CC1158" s="5"/>
      <c r="CD1158" s="43"/>
    </row>
    <row r="1159" spans="1:82" x14ac:dyDescent="0.25">
      <c r="A1159" s="8"/>
      <c r="B1159" s="5"/>
      <c r="C1159" s="5"/>
      <c r="D1159" s="5"/>
      <c r="E1159" s="5"/>
      <c r="F1159" s="94" t="str">
        <f t="shared" si="179"/>
        <v/>
      </c>
      <c r="G1159" s="94" t="str">
        <f t="shared" si="180"/>
        <v/>
      </c>
      <c r="H1159" s="127" t="str">
        <f>IF(A1159&lt;&gt;"",IF(MID(C1159,1,1)="c",$AS$26,IF(MID(C1159,1,1)="r",$AS$41,IF(MID(C1159,1,1)="p",#REF!,#REF!))),"")</f>
        <v/>
      </c>
      <c r="I1159" s="92" t="str">
        <f t="shared" si="181"/>
        <v/>
      </c>
      <c r="J1159" s="92" t="str">
        <f t="shared" si="182"/>
        <v/>
      </c>
      <c r="K1159" s="92" t="str">
        <f t="shared" si="183"/>
        <v/>
      </c>
      <c r="L1159" s="92" t="str">
        <f t="shared" si="184"/>
        <v/>
      </c>
      <c r="M1159" s="95" t="str">
        <f>IF(A1159&lt;&gt;"",IF(MID(C1159,1,1)="c",SigmaEpsConcrete(I1159,$AN$30:$AN$33,$AR$30:$AR$33,$AS$26,$AS$27,$AS$28,$AQ$20,$AU$19),""),"")</f>
        <v/>
      </c>
      <c r="N1159" s="95" t="str">
        <f>IF(A1159&lt;&gt;"",IF(MID(C1159,1,1)="r",SigmaEpsReinf(J1159,$AS$42:$AS$43,$AS$41,$AS$39,$AS$40,$AQ$38),""),"")</f>
        <v/>
      </c>
      <c r="Q1159" s="92" t="str">
        <f t="shared" si="186"/>
        <v/>
      </c>
      <c r="R1159" s="92" t="str">
        <f t="shared" si="187"/>
        <v/>
      </c>
      <c r="U1159" s="5"/>
      <c r="V1159" s="5"/>
      <c r="W1159" s="94" t="str">
        <f t="shared" si="185"/>
        <v/>
      </c>
      <c r="X1159" s="94" t="str">
        <f t="shared" si="188"/>
        <v/>
      </c>
      <c r="Y1159" s="5"/>
      <c r="BK1159" s="8"/>
      <c r="BL1159" s="5"/>
      <c r="BM1159" s="5"/>
      <c r="BN1159" s="5"/>
      <c r="BO1159" s="5"/>
      <c r="BP1159" s="1"/>
      <c r="BQ1159" s="1"/>
      <c r="BR1159" s="1"/>
      <c r="BS1159" s="1"/>
      <c r="BT1159" s="1"/>
      <c r="BU1159" s="4"/>
      <c r="BV1159" s="1"/>
      <c r="BW1159" s="3"/>
      <c r="BX1159" s="4"/>
      <c r="BY1159" s="5"/>
      <c r="BZ1159" s="5"/>
      <c r="CA1159" s="5"/>
      <c r="CB1159" s="5"/>
      <c r="CC1159" s="5"/>
      <c r="CD1159" s="43"/>
    </row>
    <row r="1160" spans="1:82" x14ac:dyDescent="0.25">
      <c r="A1160" s="8"/>
      <c r="B1160" s="5"/>
      <c r="C1160" s="5"/>
      <c r="D1160" s="5"/>
      <c r="E1160" s="5"/>
      <c r="F1160" s="94" t="str">
        <f t="shared" si="179"/>
        <v/>
      </c>
      <c r="G1160" s="94" t="str">
        <f t="shared" si="180"/>
        <v/>
      </c>
      <c r="H1160" s="127" t="str">
        <f>IF(A1160&lt;&gt;"",IF(MID(C1160,1,1)="c",$AS$26,IF(MID(C1160,1,1)="r",$AS$41,IF(MID(C1160,1,1)="p",#REF!,#REF!))),"")</f>
        <v/>
      </c>
      <c r="I1160" s="92" t="str">
        <f t="shared" si="181"/>
        <v/>
      </c>
      <c r="J1160" s="92" t="str">
        <f t="shared" si="182"/>
        <v/>
      </c>
      <c r="K1160" s="92" t="str">
        <f t="shared" si="183"/>
        <v/>
      </c>
      <c r="L1160" s="92" t="str">
        <f t="shared" si="184"/>
        <v/>
      </c>
      <c r="M1160" s="95" t="str">
        <f>IF(A1160&lt;&gt;"",IF(MID(C1160,1,1)="c",SigmaEpsConcrete(I1160,$AN$30:$AN$33,$AR$30:$AR$33,$AS$26,$AS$27,$AS$28,$AQ$20,$AU$19),""),"")</f>
        <v/>
      </c>
      <c r="N1160" s="95" t="str">
        <f>IF(A1160&lt;&gt;"",IF(MID(C1160,1,1)="r",SigmaEpsReinf(J1160,$AS$42:$AS$43,$AS$41,$AS$39,$AS$40,$AQ$38),""),"")</f>
        <v/>
      </c>
      <c r="Q1160" s="92" t="str">
        <f t="shared" si="186"/>
        <v/>
      </c>
      <c r="R1160" s="92" t="str">
        <f t="shared" si="187"/>
        <v/>
      </c>
      <c r="U1160" s="5"/>
      <c r="V1160" s="5"/>
      <c r="W1160" s="94" t="str">
        <f t="shared" si="185"/>
        <v/>
      </c>
      <c r="X1160" s="94" t="str">
        <f t="shared" si="188"/>
        <v/>
      </c>
      <c r="Y1160" s="5"/>
      <c r="BK1160" s="8"/>
      <c r="BL1160" s="5"/>
      <c r="BM1160" s="5"/>
      <c r="BN1160" s="5"/>
      <c r="BO1160" s="5"/>
      <c r="BP1160" s="1"/>
      <c r="BQ1160" s="1"/>
      <c r="BR1160" s="1"/>
      <c r="BS1160" s="1"/>
      <c r="BT1160" s="1"/>
      <c r="BU1160" s="4"/>
      <c r="BV1160" s="1"/>
      <c r="BW1160" s="3"/>
      <c r="BX1160" s="4"/>
      <c r="BY1160" s="5"/>
      <c r="BZ1160" s="5"/>
      <c r="CA1160" s="5"/>
      <c r="CB1160" s="5"/>
      <c r="CC1160" s="5"/>
      <c r="CD1160" s="43"/>
    </row>
    <row r="1161" spans="1:82" x14ac:dyDescent="0.25">
      <c r="A1161" s="8"/>
      <c r="B1161" s="5"/>
      <c r="C1161" s="5"/>
      <c r="D1161" s="5"/>
      <c r="E1161" s="5"/>
      <c r="F1161" s="94" t="str">
        <f t="shared" si="179"/>
        <v/>
      </c>
      <c r="G1161" s="94" t="str">
        <f t="shared" si="180"/>
        <v/>
      </c>
      <c r="H1161" s="127" t="str">
        <f>IF(A1161&lt;&gt;"",IF(MID(C1161,1,1)="c",$AS$26,IF(MID(C1161,1,1)="r",$AS$41,IF(MID(C1161,1,1)="p",#REF!,#REF!))),"")</f>
        <v/>
      </c>
      <c r="I1161" s="92" t="str">
        <f t="shared" si="181"/>
        <v/>
      </c>
      <c r="J1161" s="92" t="str">
        <f t="shared" si="182"/>
        <v/>
      </c>
      <c r="K1161" s="92" t="str">
        <f t="shared" si="183"/>
        <v/>
      </c>
      <c r="L1161" s="92" t="str">
        <f t="shared" si="184"/>
        <v/>
      </c>
      <c r="M1161" s="95" t="str">
        <f>IF(A1161&lt;&gt;"",IF(MID(C1161,1,1)="c",SigmaEpsConcrete(I1161,$AN$30:$AN$33,$AR$30:$AR$33,$AS$26,$AS$27,$AS$28,$AQ$20,$AU$19),""),"")</f>
        <v/>
      </c>
      <c r="N1161" s="95" t="str">
        <f>IF(A1161&lt;&gt;"",IF(MID(C1161,1,1)="r",SigmaEpsReinf(J1161,$AS$42:$AS$43,$AS$41,$AS$39,$AS$40,$AQ$38),""),"")</f>
        <v/>
      </c>
      <c r="Q1161" s="92" t="str">
        <f t="shared" si="186"/>
        <v/>
      </c>
      <c r="R1161" s="92" t="str">
        <f t="shared" si="187"/>
        <v/>
      </c>
      <c r="U1161" s="5"/>
      <c r="V1161" s="5"/>
      <c r="W1161" s="94" t="str">
        <f t="shared" si="185"/>
        <v/>
      </c>
      <c r="X1161" s="94" t="str">
        <f t="shared" si="188"/>
        <v/>
      </c>
      <c r="Y1161" s="5"/>
      <c r="BK1161" s="8"/>
      <c r="BL1161" s="5"/>
      <c r="BM1161" s="5"/>
      <c r="BN1161" s="5"/>
      <c r="BO1161" s="5"/>
      <c r="BP1161" s="1"/>
      <c r="BQ1161" s="1"/>
      <c r="BR1161" s="1"/>
      <c r="BS1161" s="1"/>
      <c r="BT1161" s="1"/>
      <c r="BU1161" s="4"/>
      <c r="BV1161" s="1"/>
      <c r="BW1161" s="3"/>
      <c r="BX1161" s="4"/>
      <c r="BY1161" s="5"/>
      <c r="BZ1161" s="5"/>
      <c r="CA1161" s="5"/>
      <c r="CB1161" s="5"/>
      <c r="CC1161" s="5"/>
      <c r="CD1161" s="43"/>
    </row>
    <row r="1162" spans="1:82" x14ac:dyDescent="0.25">
      <c r="A1162" s="8"/>
      <c r="B1162" s="5"/>
      <c r="C1162" s="5"/>
      <c r="D1162" s="5"/>
      <c r="E1162" s="5"/>
      <c r="F1162" s="94" t="str">
        <f t="shared" ref="F1162:F1225" si="189">IF(A1162&lt;&gt;"",(D1162-$AU$86)/10,"")</f>
        <v/>
      </c>
      <c r="G1162" s="94" t="str">
        <f t="shared" ref="G1162:G1225" si="190">IF(A1162&lt;&gt;"",(E1162-$AU$87)/10,"")</f>
        <v/>
      </c>
      <c r="H1162" s="127" t="str">
        <f>IF(A1162&lt;&gt;"",IF(MID(C1162,1,1)="c",$AS$26,IF(MID(C1162,1,1)="r",$AS$41,IF(MID(C1162,1,1)="p",#REF!,#REF!))),"")</f>
        <v/>
      </c>
      <c r="I1162" s="92" t="str">
        <f t="shared" ref="I1162:I1225" si="191">IF($A1162&lt;&gt;"",IF(MID($C1162,1,1)="c",$Y$3+$Y$4*$F1162+$Y$5*$G1162+$BR$43,""),"")</f>
        <v/>
      </c>
      <c r="J1162" s="92" t="str">
        <f t="shared" ref="J1162:J1225" si="192">IF($A1162&lt;&gt;"",IF(MID($C1162,1,1)="r",$Y$3+$Y$4*$F1162+$Y$5*$G1162+$BR$43,""),"")</f>
        <v/>
      </c>
      <c r="K1162" s="92" t="str">
        <f t="shared" ref="K1162:K1225" si="193">IF($A1162&lt;&gt;"",IF(MID($C1162,1,1)="u",$Y$3+$Y$4*$F1162+$Y$5*$G1162+$BR$43,""),"")</f>
        <v/>
      </c>
      <c r="L1162" s="92" t="str">
        <f t="shared" ref="L1162:L1225" si="194">IF($A1162&lt;&gt;"",IF(MID($C1162,1,1)="p",$Y$3+$Y$4*$F1162+$Y$5*$G1162+$BR$43,""),"")</f>
        <v/>
      </c>
      <c r="M1162" s="95" t="str">
        <f>IF(A1162&lt;&gt;"",IF(MID(C1162,1,1)="c",SigmaEpsConcrete(I1162,$AN$30:$AN$33,$AR$30:$AR$33,$AS$26,$AS$27,$AS$28,$AQ$20,$AU$19),""),"")</f>
        <v/>
      </c>
      <c r="N1162" s="95" t="str">
        <f>IF(A1162&lt;&gt;"",IF(MID(C1162,1,1)="r",SigmaEpsReinf(J1162,$AS$42:$AS$43,$AS$41,$AS$39,$AS$40,$AQ$38),""),"")</f>
        <v/>
      </c>
      <c r="Q1162" s="92" t="str">
        <f t="shared" si="186"/>
        <v/>
      </c>
      <c r="R1162" s="92" t="str">
        <f t="shared" si="187"/>
        <v/>
      </c>
      <c r="U1162" s="5"/>
      <c r="V1162" s="5"/>
      <c r="W1162" s="94" t="str">
        <f t="shared" ref="W1162:W1225" si="195">IF(A1162&lt;&gt;"",F1162-$AU$105,"")</f>
        <v/>
      </c>
      <c r="X1162" s="94" t="str">
        <f t="shared" si="188"/>
        <v/>
      </c>
      <c r="Y1162" s="5"/>
      <c r="BK1162" s="8"/>
      <c r="BL1162" s="5"/>
      <c r="BM1162" s="5"/>
      <c r="BN1162" s="5"/>
      <c r="BO1162" s="5"/>
      <c r="BP1162" s="1"/>
      <c r="BQ1162" s="1"/>
      <c r="BR1162" s="1"/>
      <c r="BS1162" s="1"/>
      <c r="BT1162" s="1"/>
      <c r="BU1162" s="4"/>
      <c r="BV1162" s="1"/>
      <c r="BW1162" s="3"/>
      <c r="BX1162" s="4"/>
      <c r="BY1162" s="5"/>
      <c r="BZ1162" s="5"/>
      <c r="CA1162" s="5"/>
      <c r="CB1162" s="5"/>
      <c r="CC1162" s="5"/>
      <c r="CD1162" s="43"/>
    </row>
    <row r="1163" spans="1:82" x14ac:dyDescent="0.25">
      <c r="A1163" s="8"/>
      <c r="B1163" s="5"/>
      <c r="C1163" s="5"/>
      <c r="D1163" s="5"/>
      <c r="E1163" s="5"/>
      <c r="F1163" s="94" t="str">
        <f t="shared" si="189"/>
        <v/>
      </c>
      <c r="G1163" s="94" t="str">
        <f t="shared" si="190"/>
        <v/>
      </c>
      <c r="H1163" s="127" t="str">
        <f>IF(A1163&lt;&gt;"",IF(MID(C1163,1,1)="c",$AS$26,IF(MID(C1163,1,1)="r",$AS$41,IF(MID(C1163,1,1)="p",#REF!,#REF!))),"")</f>
        <v/>
      </c>
      <c r="I1163" s="92" t="str">
        <f t="shared" si="191"/>
        <v/>
      </c>
      <c r="J1163" s="92" t="str">
        <f t="shared" si="192"/>
        <v/>
      </c>
      <c r="K1163" s="92" t="str">
        <f t="shared" si="193"/>
        <v/>
      </c>
      <c r="L1163" s="92" t="str">
        <f t="shared" si="194"/>
        <v/>
      </c>
      <c r="M1163" s="95" t="str">
        <f>IF(A1163&lt;&gt;"",IF(MID(C1163,1,1)="c",SigmaEpsConcrete(I1163,$AN$30:$AN$33,$AR$30:$AR$33,$AS$26,$AS$27,$AS$28,$AQ$20,$AU$19),""),"")</f>
        <v/>
      </c>
      <c r="N1163" s="95" t="str">
        <f>IF(A1163&lt;&gt;"",IF(MID(C1163,1,1)="r",SigmaEpsReinf(J1163,$AS$42:$AS$43,$AS$41,$AS$39,$AS$40,$AQ$38),""),"")</f>
        <v/>
      </c>
      <c r="Q1163" s="92" t="str">
        <f t="shared" ref="Q1163:Q1226" si="196">IF(A1163&lt;&gt;"",IF(MID(C1163,1,1)="c",IF(ISERROR(M1163/I1163),"",M1163/I1163),""),"")</f>
        <v/>
      </c>
      <c r="R1163" s="92" t="str">
        <f t="shared" ref="R1163:R1226" si="197">IF(A1163&lt;&gt;"",IF(MID(C1163,1,1)="r",IF(ISERROR(N1163/J1163),"",N1163/J1163),""),"")</f>
        <v/>
      </c>
      <c r="U1163" s="5"/>
      <c r="V1163" s="5"/>
      <c r="W1163" s="94" t="str">
        <f t="shared" si="195"/>
        <v/>
      </c>
      <c r="X1163" s="94" t="str">
        <f t="shared" ref="X1163:X1226" si="198">IF(B1163&lt;&gt;"",G1163-$AU$106,"")</f>
        <v/>
      </c>
      <c r="Y1163" s="5"/>
      <c r="BK1163" s="8"/>
      <c r="BL1163" s="5"/>
      <c r="BM1163" s="5"/>
      <c r="BN1163" s="5"/>
      <c r="BO1163" s="5"/>
      <c r="BP1163" s="1"/>
      <c r="BQ1163" s="1"/>
      <c r="BR1163" s="1"/>
      <c r="BS1163" s="1"/>
      <c r="BT1163" s="1"/>
      <c r="BU1163" s="4"/>
      <c r="BV1163" s="1"/>
      <c r="BW1163" s="3"/>
      <c r="BX1163" s="4"/>
      <c r="BY1163" s="5"/>
      <c r="BZ1163" s="5"/>
      <c r="CA1163" s="5"/>
      <c r="CB1163" s="5"/>
      <c r="CC1163" s="5"/>
      <c r="CD1163" s="43"/>
    </row>
    <row r="1164" spans="1:82" x14ac:dyDescent="0.25">
      <c r="A1164" s="8"/>
      <c r="B1164" s="5"/>
      <c r="C1164" s="5"/>
      <c r="D1164" s="5"/>
      <c r="E1164" s="5"/>
      <c r="F1164" s="94" t="str">
        <f t="shared" si="189"/>
        <v/>
      </c>
      <c r="G1164" s="94" t="str">
        <f t="shared" si="190"/>
        <v/>
      </c>
      <c r="H1164" s="127" t="str">
        <f>IF(A1164&lt;&gt;"",IF(MID(C1164,1,1)="c",$AS$26,IF(MID(C1164,1,1)="r",$AS$41,IF(MID(C1164,1,1)="p",#REF!,#REF!))),"")</f>
        <v/>
      </c>
      <c r="I1164" s="92" t="str">
        <f t="shared" si="191"/>
        <v/>
      </c>
      <c r="J1164" s="92" t="str">
        <f t="shared" si="192"/>
        <v/>
      </c>
      <c r="K1164" s="92" t="str">
        <f t="shared" si="193"/>
        <v/>
      </c>
      <c r="L1164" s="92" t="str">
        <f t="shared" si="194"/>
        <v/>
      </c>
      <c r="M1164" s="95" t="str">
        <f>IF(A1164&lt;&gt;"",IF(MID(C1164,1,1)="c",SigmaEpsConcrete(I1164,$AN$30:$AN$33,$AR$30:$AR$33,$AS$26,$AS$27,$AS$28,$AQ$20,$AU$19),""),"")</f>
        <v/>
      </c>
      <c r="N1164" s="95" t="str">
        <f>IF(A1164&lt;&gt;"",IF(MID(C1164,1,1)="r",SigmaEpsReinf(J1164,$AS$42:$AS$43,$AS$41,$AS$39,$AS$40,$AQ$38),""),"")</f>
        <v/>
      </c>
      <c r="Q1164" s="92" t="str">
        <f t="shared" si="196"/>
        <v/>
      </c>
      <c r="R1164" s="92" t="str">
        <f t="shared" si="197"/>
        <v/>
      </c>
      <c r="U1164" s="5"/>
      <c r="V1164" s="5"/>
      <c r="W1164" s="94" t="str">
        <f t="shared" si="195"/>
        <v/>
      </c>
      <c r="X1164" s="94" t="str">
        <f t="shared" si="198"/>
        <v/>
      </c>
      <c r="Y1164" s="5"/>
      <c r="BK1164" s="8"/>
      <c r="BL1164" s="5"/>
      <c r="BM1164" s="5"/>
      <c r="BN1164" s="5"/>
      <c r="BO1164" s="5"/>
      <c r="BP1164" s="1"/>
      <c r="BQ1164" s="1"/>
      <c r="BR1164" s="1"/>
      <c r="BS1164" s="1"/>
      <c r="BT1164" s="1"/>
      <c r="BU1164" s="4"/>
      <c r="BV1164" s="1"/>
      <c r="BW1164" s="3"/>
      <c r="BX1164" s="4"/>
      <c r="BY1164" s="5"/>
      <c r="BZ1164" s="5"/>
      <c r="CA1164" s="5"/>
      <c r="CB1164" s="5"/>
      <c r="CC1164" s="5"/>
      <c r="CD1164" s="43"/>
    </row>
    <row r="1165" spans="1:82" x14ac:dyDescent="0.25">
      <c r="A1165" s="8"/>
      <c r="B1165" s="5"/>
      <c r="C1165" s="5"/>
      <c r="D1165" s="5"/>
      <c r="E1165" s="5"/>
      <c r="F1165" s="94" t="str">
        <f t="shared" si="189"/>
        <v/>
      </c>
      <c r="G1165" s="94" t="str">
        <f t="shared" si="190"/>
        <v/>
      </c>
      <c r="H1165" s="127" t="str">
        <f>IF(A1165&lt;&gt;"",IF(MID(C1165,1,1)="c",$AS$26,IF(MID(C1165,1,1)="r",$AS$41,IF(MID(C1165,1,1)="p",#REF!,#REF!))),"")</f>
        <v/>
      </c>
      <c r="I1165" s="92" t="str">
        <f t="shared" si="191"/>
        <v/>
      </c>
      <c r="J1165" s="92" t="str">
        <f t="shared" si="192"/>
        <v/>
      </c>
      <c r="K1165" s="92" t="str">
        <f t="shared" si="193"/>
        <v/>
      </c>
      <c r="L1165" s="92" t="str">
        <f t="shared" si="194"/>
        <v/>
      </c>
      <c r="M1165" s="95" t="str">
        <f>IF(A1165&lt;&gt;"",IF(MID(C1165,1,1)="c",SigmaEpsConcrete(I1165,$AN$30:$AN$33,$AR$30:$AR$33,$AS$26,$AS$27,$AS$28,$AQ$20,$AU$19),""),"")</f>
        <v/>
      </c>
      <c r="N1165" s="95" t="str">
        <f>IF(A1165&lt;&gt;"",IF(MID(C1165,1,1)="r",SigmaEpsReinf(J1165,$AS$42:$AS$43,$AS$41,$AS$39,$AS$40,$AQ$38),""),"")</f>
        <v/>
      </c>
      <c r="Q1165" s="92" t="str">
        <f t="shared" si="196"/>
        <v/>
      </c>
      <c r="R1165" s="92" t="str">
        <f t="shared" si="197"/>
        <v/>
      </c>
      <c r="U1165" s="5"/>
      <c r="V1165" s="5"/>
      <c r="W1165" s="94" t="str">
        <f t="shared" si="195"/>
        <v/>
      </c>
      <c r="X1165" s="94" t="str">
        <f t="shared" si="198"/>
        <v/>
      </c>
      <c r="Y1165" s="5"/>
      <c r="BK1165" s="8"/>
      <c r="BL1165" s="5"/>
      <c r="BM1165" s="5"/>
      <c r="BN1165" s="5"/>
      <c r="BO1165" s="5"/>
      <c r="BP1165" s="1"/>
      <c r="BQ1165" s="1"/>
      <c r="BR1165" s="1"/>
      <c r="BS1165" s="1"/>
      <c r="BT1165" s="1"/>
      <c r="BU1165" s="4"/>
      <c r="BV1165" s="1"/>
      <c r="BW1165" s="3"/>
      <c r="BX1165" s="4"/>
      <c r="BY1165" s="5"/>
      <c r="BZ1165" s="5"/>
      <c r="CA1165" s="5"/>
      <c r="CB1165" s="5"/>
      <c r="CC1165" s="5"/>
      <c r="CD1165" s="43"/>
    </row>
    <row r="1166" spans="1:82" x14ac:dyDescent="0.25">
      <c r="A1166" s="8"/>
      <c r="B1166" s="5"/>
      <c r="C1166" s="5"/>
      <c r="D1166" s="5"/>
      <c r="E1166" s="5"/>
      <c r="F1166" s="94" t="str">
        <f t="shared" si="189"/>
        <v/>
      </c>
      <c r="G1166" s="94" t="str">
        <f t="shared" si="190"/>
        <v/>
      </c>
      <c r="H1166" s="127" t="str">
        <f>IF(A1166&lt;&gt;"",IF(MID(C1166,1,1)="c",$AS$26,IF(MID(C1166,1,1)="r",$AS$41,IF(MID(C1166,1,1)="p",#REF!,#REF!))),"")</f>
        <v/>
      </c>
      <c r="I1166" s="92" t="str">
        <f t="shared" si="191"/>
        <v/>
      </c>
      <c r="J1166" s="92" t="str">
        <f t="shared" si="192"/>
        <v/>
      </c>
      <c r="K1166" s="92" t="str">
        <f t="shared" si="193"/>
        <v/>
      </c>
      <c r="L1166" s="92" t="str">
        <f t="shared" si="194"/>
        <v/>
      </c>
      <c r="M1166" s="95" t="str">
        <f>IF(A1166&lt;&gt;"",IF(MID(C1166,1,1)="c",SigmaEpsConcrete(I1166,$AN$30:$AN$33,$AR$30:$AR$33,$AS$26,$AS$27,$AS$28,$AQ$20,$AU$19),""),"")</f>
        <v/>
      </c>
      <c r="N1166" s="95" t="str">
        <f>IF(A1166&lt;&gt;"",IF(MID(C1166,1,1)="r",SigmaEpsReinf(J1166,$AS$42:$AS$43,$AS$41,$AS$39,$AS$40,$AQ$38),""),"")</f>
        <v/>
      </c>
      <c r="Q1166" s="92" t="str">
        <f t="shared" si="196"/>
        <v/>
      </c>
      <c r="R1166" s="92" t="str">
        <f t="shared" si="197"/>
        <v/>
      </c>
      <c r="U1166" s="5"/>
      <c r="V1166" s="5"/>
      <c r="W1166" s="94" t="str">
        <f t="shared" si="195"/>
        <v/>
      </c>
      <c r="X1166" s="94" t="str">
        <f t="shared" si="198"/>
        <v/>
      </c>
      <c r="Y1166" s="5"/>
      <c r="BK1166" s="8"/>
      <c r="BL1166" s="5"/>
      <c r="BM1166" s="5"/>
      <c r="BN1166" s="5"/>
      <c r="BO1166" s="5"/>
      <c r="BP1166" s="1"/>
      <c r="BQ1166" s="1"/>
      <c r="BR1166" s="1"/>
      <c r="BS1166" s="1"/>
      <c r="BT1166" s="1"/>
      <c r="BU1166" s="4"/>
      <c r="BV1166" s="1"/>
      <c r="BW1166" s="3"/>
      <c r="BX1166" s="4"/>
      <c r="BY1166" s="5"/>
      <c r="BZ1166" s="5"/>
      <c r="CA1166" s="5"/>
      <c r="CB1166" s="5"/>
      <c r="CC1166" s="5"/>
      <c r="CD1166" s="43"/>
    </row>
    <row r="1167" spans="1:82" x14ac:dyDescent="0.25">
      <c r="A1167" s="8"/>
      <c r="B1167" s="5"/>
      <c r="C1167" s="5"/>
      <c r="D1167" s="5"/>
      <c r="E1167" s="5"/>
      <c r="F1167" s="94" t="str">
        <f t="shared" si="189"/>
        <v/>
      </c>
      <c r="G1167" s="94" t="str">
        <f t="shared" si="190"/>
        <v/>
      </c>
      <c r="H1167" s="127" t="str">
        <f>IF(A1167&lt;&gt;"",IF(MID(C1167,1,1)="c",$AS$26,IF(MID(C1167,1,1)="r",$AS$41,IF(MID(C1167,1,1)="p",#REF!,#REF!))),"")</f>
        <v/>
      </c>
      <c r="I1167" s="92" t="str">
        <f t="shared" si="191"/>
        <v/>
      </c>
      <c r="J1167" s="92" t="str">
        <f t="shared" si="192"/>
        <v/>
      </c>
      <c r="K1167" s="92" t="str">
        <f t="shared" si="193"/>
        <v/>
      </c>
      <c r="L1167" s="92" t="str">
        <f t="shared" si="194"/>
        <v/>
      </c>
      <c r="M1167" s="95" t="str">
        <f>IF(A1167&lt;&gt;"",IF(MID(C1167,1,1)="c",SigmaEpsConcrete(I1167,$AN$30:$AN$33,$AR$30:$AR$33,$AS$26,$AS$27,$AS$28,$AQ$20,$AU$19),""),"")</f>
        <v/>
      </c>
      <c r="N1167" s="95" t="str">
        <f>IF(A1167&lt;&gt;"",IF(MID(C1167,1,1)="r",SigmaEpsReinf(J1167,$AS$42:$AS$43,$AS$41,$AS$39,$AS$40,$AQ$38),""),"")</f>
        <v/>
      </c>
      <c r="Q1167" s="92" t="str">
        <f t="shared" si="196"/>
        <v/>
      </c>
      <c r="R1167" s="92" t="str">
        <f t="shared" si="197"/>
        <v/>
      </c>
      <c r="U1167" s="5"/>
      <c r="V1167" s="5"/>
      <c r="W1167" s="94" t="str">
        <f t="shared" si="195"/>
        <v/>
      </c>
      <c r="X1167" s="94" t="str">
        <f t="shared" si="198"/>
        <v/>
      </c>
      <c r="Y1167" s="5"/>
      <c r="BK1167" s="8"/>
      <c r="BL1167" s="5"/>
      <c r="BM1167" s="5"/>
      <c r="BN1167" s="5"/>
      <c r="BO1167" s="5"/>
      <c r="BP1167" s="1"/>
      <c r="BQ1167" s="1"/>
      <c r="BR1167" s="1"/>
      <c r="BS1167" s="1"/>
      <c r="BT1167" s="1"/>
      <c r="BU1167" s="4"/>
      <c r="BV1167" s="1"/>
      <c r="BW1167" s="3"/>
      <c r="BX1167" s="4"/>
      <c r="BY1167" s="5"/>
      <c r="BZ1167" s="5"/>
      <c r="CA1167" s="5"/>
      <c r="CB1167" s="5"/>
      <c r="CC1167" s="5"/>
      <c r="CD1167" s="43"/>
    </row>
    <row r="1168" spans="1:82" x14ac:dyDescent="0.25">
      <c r="A1168" s="8"/>
      <c r="B1168" s="5"/>
      <c r="C1168" s="5"/>
      <c r="D1168" s="5"/>
      <c r="E1168" s="5"/>
      <c r="F1168" s="94" t="str">
        <f t="shared" si="189"/>
        <v/>
      </c>
      <c r="G1168" s="94" t="str">
        <f t="shared" si="190"/>
        <v/>
      </c>
      <c r="H1168" s="127" t="str">
        <f>IF(A1168&lt;&gt;"",IF(MID(C1168,1,1)="c",$AS$26,IF(MID(C1168,1,1)="r",$AS$41,IF(MID(C1168,1,1)="p",#REF!,#REF!))),"")</f>
        <v/>
      </c>
      <c r="I1168" s="92" t="str">
        <f t="shared" si="191"/>
        <v/>
      </c>
      <c r="J1168" s="92" t="str">
        <f t="shared" si="192"/>
        <v/>
      </c>
      <c r="K1168" s="92" t="str">
        <f t="shared" si="193"/>
        <v/>
      </c>
      <c r="L1168" s="92" t="str">
        <f t="shared" si="194"/>
        <v/>
      </c>
      <c r="M1168" s="95" t="str">
        <f>IF(A1168&lt;&gt;"",IF(MID(C1168,1,1)="c",SigmaEpsConcrete(I1168,$AN$30:$AN$33,$AR$30:$AR$33,$AS$26,$AS$27,$AS$28,$AQ$20,$AU$19),""),"")</f>
        <v/>
      </c>
      <c r="N1168" s="95" t="str">
        <f>IF(A1168&lt;&gt;"",IF(MID(C1168,1,1)="r",SigmaEpsReinf(J1168,$AS$42:$AS$43,$AS$41,$AS$39,$AS$40,$AQ$38),""),"")</f>
        <v/>
      </c>
      <c r="Q1168" s="92" t="str">
        <f t="shared" si="196"/>
        <v/>
      </c>
      <c r="R1168" s="92" t="str">
        <f t="shared" si="197"/>
        <v/>
      </c>
      <c r="U1168" s="5"/>
      <c r="V1168" s="5"/>
      <c r="W1168" s="94" t="str">
        <f t="shared" si="195"/>
        <v/>
      </c>
      <c r="X1168" s="94" t="str">
        <f t="shared" si="198"/>
        <v/>
      </c>
      <c r="Y1168" s="5"/>
      <c r="BK1168" s="8"/>
      <c r="BL1168" s="5"/>
      <c r="BM1168" s="5"/>
      <c r="BN1168" s="5"/>
      <c r="BO1168" s="5"/>
      <c r="BP1168" s="1"/>
      <c r="BQ1168" s="1"/>
      <c r="BR1168" s="1"/>
      <c r="BS1168" s="1"/>
      <c r="BT1168" s="1"/>
      <c r="BU1168" s="4"/>
      <c r="BV1168" s="1"/>
      <c r="BW1168" s="3"/>
      <c r="BX1168" s="4"/>
      <c r="BY1168" s="5"/>
      <c r="BZ1168" s="5"/>
      <c r="CA1168" s="5"/>
      <c r="CB1168" s="5"/>
      <c r="CC1168" s="5"/>
      <c r="CD1168" s="43"/>
    </row>
    <row r="1169" spans="1:82" x14ac:dyDescent="0.25">
      <c r="A1169" s="8"/>
      <c r="B1169" s="5"/>
      <c r="C1169" s="5"/>
      <c r="D1169" s="5"/>
      <c r="E1169" s="5"/>
      <c r="F1169" s="94" t="str">
        <f t="shared" si="189"/>
        <v/>
      </c>
      <c r="G1169" s="94" t="str">
        <f t="shared" si="190"/>
        <v/>
      </c>
      <c r="H1169" s="127" t="str">
        <f>IF(A1169&lt;&gt;"",IF(MID(C1169,1,1)="c",$AS$26,IF(MID(C1169,1,1)="r",$AS$41,IF(MID(C1169,1,1)="p",#REF!,#REF!))),"")</f>
        <v/>
      </c>
      <c r="I1169" s="92" t="str">
        <f t="shared" si="191"/>
        <v/>
      </c>
      <c r="J1169" s="92" t="str">
        <f t="shared" si="192"/>
        <v/>
      </c>
      <c r="K1169" s="92" t="str">
        <f t="shared" si="193"/>
        <v/>
      </c>
      <c r="L1169" s="92" t="str">
        <f t="shared" si="194"/>
        <v/>
      </c>
      <c r="M1169" s="95" t="str">
        <f>IF(A1169&lt;&gt;"",IF(MID(C1169,1,1)="c",SigmaEpsConcrete(I1169,$AN$30:$AN$33,$AR$30:$AR$33,$AS$26,$AS$27,$AS$28,$AQ$20,$AU$19),""),"")</f>
        <v/>
      </c>
      <c r="N1169" s="95" t="str">
        <f>IF(A1169&lt;&gt;"",IF(MID(C1169,1,1)="r",SigmaEpsReinf(J1169,$AS$42:$AS$43,$AS$41,$AS$39,$AS$40,$AQ$38),""),"")</f>
        <v/>
      </c>
      <c r="Q1169" s="92" t="str">
        <f t="shared" si="196"/>
        <v/>
      </c>
      <c r="R1169" s="92" t="str">
        <f t="shared" si="197"/>
        <v/>
      </c>
      <c r="U1169" s="5"/>
      <c r="V1169" s="5"/>
      <c r="W1169" s="94" t="str">
        <f t="shared" si="195"/>
        <v/>
      </c>
      <c r="X1169" s="94" t="str">
        <f t="shared" si="198"/>
        <v/>
      </c>
      <c r="Y1169" s="5"/>
      <c r="BK1169" s="8"/>
      <c r="BL1169" s="5"/>
      <c r="BM1169" s="5"/>
      <c r="BN1169" s="5"/>
      <c r="BO1169" s="5"/>
      <c r="BP1169" s="1"/>
      <c r="BQ1169" s="1"/>
      <c r="BR1169" s="1"/>
      <c r="BS1169" s="1"/>
      <c r="BT1169" s="1"/>
      <c r="BU1169" s="4"/>
      <c r="BV1169" s="1"/>
      <c r="BW1169" s="3"/>
      <c r="BX1169" s="4"/>
      <c r="BY1169" s="5"/>
      <c r="BZ1169" s="5"/>
      <c r="CA1169" s="5"/>
      <c r="CB1169" s="5"/>
      <c r="CC1169" s="5"/>
      <c r="CD1169" s="43"/>
    </row>
    <row r="1170" spans="1:82" x14ac:dyDescent="0.25">
      <c r="A1170" s="8"/>
      <c r="B1170" s="5"/>
      <c r="C1170" s="5"/>
      <c r="D1170" s="5"/>
      <c r="E1170" s="5"/>
      <c r="F1170" s="94" t="str">
        <f t="shared" si="189"/>
        <v/>
      </c>
      <c r="G1170" s="94" t="str">
        <f t="shared" si="190"/>
        <v/>
      </c>
      <c r="H1170" s="127" t="str">
        <f>IF(A1170&lt;&gt;"",IF(MID(C1170,1,1)="c",$AS$26,IF(MID(C1170,1,1)="r",$AS$41,IF(MID(C1170,1,1)="p",#REF!,#REF!))),"")</f>
        <v/>
      </c>
      <c r="I1170" s="92" t="str">
        <f t="shared" si="191"/>
        <v/>
      </c>
      <c r="J1170" s="92" t="str">
        <f t="shared" si="192"/>
        <v/>
      </c>
      <c r="K1170" s="92" t="str">
        <f t="shared" si="193"/>
        <v/>
      </c>
      <c r="L1170" s="92" t="str">
        <f t="shared" si="194"/>
        <v/>
      </c>
      <c r="M1170" s="95" t="str">
        <f>IF(A1170&lt;&gt;"",IF(MID(C1170,1,1)="c",SigmaEpsConcrete(I1170,$AN$30:$AN$33,$AR$30:$AR$33,$AS$26,$AS$27,$AS$28,$AQ$20,$AU$19),""),"")</f>
        <v/>
      </c>
      <c r="N1170" s="95" t="str">
        <f>IF(A1170&lt;&gt;"",IF(MID(C1170,1,1)="r",SigmaEpsReinf(J1170,$AS$42:$AS$43,$AS$41,$AS$39,$AS$40,$AQ$38),""),"")</f>
        <v/>
      </c>
      <c r="Q1170" s="92" t="str">
        <f t="shared" si="196"/>
        <v/>
      </c>
      <c r="R1170" s="92" t="str">
        <f t="shared" si="197"/>
        <v/>
      </c>
      <c r="U1170" s="5"/>
      <c r="V1170" s="5"/>
      <c r="W1170" s="94" t="str">
        <f t="shared" si="195"/>
        <v/>
      </c>
      <c r="X1170" s="94" t="str">
        <f t="shared" si="198"/>
        <v/>
      </c>
      <c r="Y1170" s="5"/>
      <c r="BK1170" s="8"/>
      <c r="BL1170" s="5"/>
      <c r="BM1170" s="5"/>
      <c r="BN1170" s="5"/>
      <c r="BO1170" s="5"/>
      <c r="BP1170" s="1"/>
      <c r="BQ1170" s="1"/>
      <c r="BR1170" s="1"/>
      <c r="BS1170" s="1"/>
      <c r="BT1170" s="1"/>
      <c r="BU1170" s="4"/>
      <c r="BV1170" s="1"/>
      <c r="BW1170" s="3"/>
      <c r="BX1170" s="4"/>
      <c r="BY1170" s="5"/>
      <c r="BZ1170" s="5"/>
      <c r="CA1170" s="5"/>
      <c r="CB1170" s="5"/>
      <c r="CC1170" s="5"/>
      <c r="CD1170" s="43"/>
    </row>
    <row r="1171" spans="1:82" x14ac:dyDescent="0.25">
      <c r="A1171" s="8"/>
      <c r="B1171" s="5"/>
      <c r="C1171" s="5"/>
      <c r="D1171" s="5"/>
      <c r="E1171" s="5"/>
      <c r="F1171" s="94" t="str">
        <f t="shared" si="189"/>
        <v/>
      </c>
      <c r="G1171" s="94" t="str">
        <f t="shared" si="190"/>
        <v/>
      </c>
      <c r="H1171" s="127" t="str">
        <f>IF(A1171&lt;&gt;"",IF(MID(C1171,1,1)="c",$AS$26,IF(MID(C1171,1,1)="r",$AS$41,IF(MID(C1171,1,1)="p",#REF!,#REF!))),"")</f>
        <v/>
      </c>
      <c r="I1171" s="92" t="str">
        <f t="shared" si="191"/>
        <v/>
      </c>
      <c r="J1171" s="92" t="str">
        <f t="shared" si="192"/>
        <v/>
      </c>
      <c r="K1171" s="92" t="str">
        <f t="shared" si="193"/>
        <v/>
      </c>
      <c r="L1171" s="92" t="str">
        <f t="shared" si="194"/>
        <v/>
      </c>
      <c r="M1171" s="95" t="str">
        <f>IF(A1171&lt;&gt;"",IF(MID(C1171,1,1)="c",SigmaEpsConcrete(I1171,$AN$30:$AN$33,$AR$30:$AR$33,$AS$26,$AS$27,$AS$28,$AQ$20,$AU$19),""),"")</f>
        <v/>
      </c>
      <c r="N1171" s="95" t="str">
        <f>IF(A1171&lt;&gt;"",IF(MID(C1171,1,1)="r",SigmaEpsReinf(J1171,$AS$42:$AS$43,$AS$41,$AS$39,$AS$40,$AQ$38),""),"")</f>
        <v/>
      </c>
      <c r="Q1171" s="92" t="str">
        <f t="shared" si="196"/>
        <v/>
      </c>
      <c r="R1171" s="92" t="str">
        <f t="shared" si="197"/>
        <v/>
      </c>
      <c r="U1171" s="5"/>
      <c r="V1171" s="5"/>
      <c r="W1171" s="94" t="str">
        <f t="shared" si="195"/>
        <v/>
      </c>
      <c r="X1171" s="94" t="str">
        <f t="shared" si="198"/>
        <v/>
      </c>
      <c r="Y1171" s="5"/>
      <c r="BK1171" s="8"/>
      <c r="BL1171" s="5"/>
      <c r="BM1171" s="5"/>
      <c r="BN1171" s="5"/>
      <c r="BO1171" s="5"/>
      <c r="BP1171" s="1"/>
      <c r="BQ1171" s="1"/>
      <c r="BR1171" s="1"/>
      <c r="BS1171" s="1"/>
      <c r="BT1171" s="1"/>
      <c r="BU1171" s="4"/>
      <c r="BV1171" s="1"/>
      <c r="BW1171" s="3"/>
      <c r="BX1171" s="4"/>
      <c r="BY1171" s="5"/>
      <c r="BZ1171" s="5"/>
      <c r="CA1171" s="5"/>
      <c r="CB1171" s="5"/>
      <c r="CC1171" s="5"/>
      <c r="CD1171" s="43"/>
    </row>
    <row r="1172" spans="1:82" x14ac:dyDescent="0.25">
      <c r="A1172" s="8"/>
      <c r="B1172" s="5"/>
      <c r="C1172" s="5"/>
      <c r="D1172" s="5"/>
      <c r="E1172" s="5"/>
      <c r="F1172" s="94" t="str">
        <f t="shared" si="189"/>
        <v/>
      </c>
      <c r="G1172" s="94" t="str">
        <f t="shared" si="190"/>
        <v/>
      </c>
      <c r="H1172" s="127" t="str">
        <f>IF(A1172&lt;&gt;"",IF(MID(C1172,1,1)="c",$AS$26,IF(MID(C1172,1,1)="r",$AS$41,IF(MID(C1172,1,1)="p",#REF!,#REF!))),"")</f>
        <v/>
      </c>
      <c r="I1172" s="92" t="str">
        <f t="shared" si="191"/>
        <v/>
      </c>
      <c r="J1172" s="92" t="str">
        <f t="shared" si="192"/>
        <v/>
      </c>
      <c r="K1172" s="92" t="str">
        <f t="shared" si="193"/>
        <v/>
      </c>
      <c r="L1172" s="92" t="str">
        <f t="shared" si="194"/>
        <v/>
      </c>
      <c r="M1172" s="95" t="str">
        <f>IF(A1172&lt;&gt;"",IF(MID(C1172,1,1)="c",SigmaEpsConcrete(I1172,$AN$30:$AN$33,$AR$30:$AR$33,$AS$26,$AS$27,$AS$28,$AQ$20,$AU$19),""),"")</f>
        <v/>
      </c>
      <c r="N1172" s="95" t="str">
        <f>IF(A1172&lt;&gt;"",IF(MID(C1172,1,1)="r",SigmaEpsReinf(J1172,$AS$42:$AS$43,$AS$41,$AS$39,$AS$40,$AQ$38),""),"")</f>
        <v/>
      </c>
      <c r="Q1172" s="92" t="str">
        <f t="shared" si="196"/>
        <v/>
      </c>
      <c r="R1172" s="92" t="str">
        <f t="shared" si="197"/>
        <v/>
      </c>
      <c r="U1172" s="5"/>
      <c r="V1172" s="5"/>
      <c r="W1172" s="94" t="str">
        <f t="shared" si="195"/>
        <v/>
      </c>
      <c r="X1172" s="94" t="str">
        <f t="shared" si="198"/>
        <v/>
      </c>
      <c r="Y1172" s="5"/>
      <c r="BK1172" s="8"/>
      <c r="BL1172" s="5"/>
      <c r="BM1172" s="5"/>
      <c r="BN1172" s="5"/>
      <c r="BO1172" s="5"/>
      <c r="BP1172" s="1"/>
      <c r="BQ1172" s="1"/>
      <c r="BR1172" s="1"/>
      <c r="BS1172" s="1"/>
      <c r="BT1172" s="1"/>
      <c r="BU1172" s="4"/>
      <c r="BV1172" s="1"/>
      <c r="BW1172" s="3"/>
      <c r="BX1172" s="4"/>
      <c r="BY1172" s="5"/>
      <c r="BZ1172" s="5"/>
      <c r="CA1172" s="5"/>
      <c r="CB1172" s="5"/>
      <c r="CC1172" s="5"/>
      <c r="CD1172" s="43"/>
    </row>
    <row r="1173" spans="1:82" x14ac:dyDescent="0.25">
      <c r="A1173" s="8"/>
      <c r="B1173" s="5"/>
      <c r="C1173" s="5"/>
      <c r="D1173" s="5"/>
      <c r="E1173" s="5"/>
      <c r="F1173" s="94" t="str">
        <f t="shared" si="189"/>
        <v/>
      </c>
      <c r="G1173" s="94" t="str">
        <f t="shared" si="190"/>
        <v/>
      </c>
      <c r="H1173" s="127" t="str">
        <f>IF(A1173&lt;&gt;"",IF(MID(C1173,1,1)="c",$AS$26,IF(MID(C1173,1,1)="r",$AS$41,IF(MID(C1173,1,1)="p",#REF!,#REF!))),"")</f>
        <v/>
      </c>
      <c r="I1173" s="92" t="str">
        <f t="shared" si="191"/>
        <v/>
      </c>
      <c r="J1173" s="92" t="str">
        <f t="shared" si="192"/>
        <v/>
      </c>
      <c r="K1173" s="92" t="str">
        <f t="shared" si="193"/>
        <v/>
      </c>
      <c r="L1173" s="92" t="str">
        <f t="shared" si="194"/>
        <v/>
      </c>
      <c r="M1173" s="95" t="str">
        <f>IF(A1173&lt;&gt;"",IF(MID(C1173,1,1)="c",SigmaEpsConcrete(I1173,$AN$30:$AN$33,$AR$30:$AR$33,$AS$26,$AS$27,$AS$28,$AQ$20,$AU$19),""),"")</f>
        <v/>
      </c>
      <c r="N1173" s="95" t="str">
        <f>IF(A1173&lt;&gt;"",IF(MID(C1173,1,1)="r",SigmaEpsReinf(J1173,$AS$42:$AS$43,$AS$41,$AS$39,$AS$40,$AQ$38),""),"")</f>
        <v/>
      </c>
      <c r="Q1173" s="92" t="str">
        <f t="shared" si="196"/>
        <v/>
      </c>
      <c r="R1173" s="92" t="str">
        <f t="shared" si="197"/>
        <v/>
      </c>
      <c r="U1173" s="5"/>
      <c r="V1173" s="5"/>
      <c r="W1173" s="94" t="str">
        <f t="shared" si="195"/>
        <v/>
      </c>
      <c r="X1173" s="94" t="str">
        <f t="shared" si="198"/>
        <v/>
      </c>
      <c r="Y1173" s="5"/>
      <c r="BK1173" s="8"/>
      <c r="BL1173" s="5"/>
      <c r="BM1173" s="5"/>
      <c r="BN1173" s="5"/>
      <c r="BO1173" s="5"/>
      <c r="BP1173" s="1"/>
      <c r="BQ1173" s="1"/>
      <c r="BR1173" s="1"/>
      <c r="BS1173" s="1"/>
      <c r="BT1173" s="1"/>
      <c r="BU1173" s="4"/>
      <c r="BV1173" s="1"/>
      <c r="BW1173" s="3"/>
      <c r="BX1173" s="4"/>
      <c r="BY1173" s="5"/>
      <c r="BZ1173" s="5"/>
      <c r="CA1173" s="5"/>
      <c r="CB1173" s="5"/>
      <c r="CC1173" s="5"/>
      <c r="CD1173" s="43"/>
    </row>
    <row r="1174" spans="1:82" x14ac:dyDescent="0.25">
      <c r="A1174" s="8"/>
      <c r="B1174" s="5"/>
      <c r="C1174" s="5"/>
      <c r="D1174" s="5"/>
      <c r="E1174" s="5"/>
      <c r="F1174" s="94" t="str">
        <f t="shared" si="189"/>
        <v/>
      </c>
      <c r="G1174" s="94" t="str">
        <f t="shared" si="190"/>
        <v/>
      </c>
      <c r="H1174" s="127" t="str">
        <f>IF(A1174&lt;&gt;"",IF(MID(C1174,1,1)="c",$AS$26,IF(MID(C1174,1,1)="r",$AS$41,IF(MID(C1174,1,1)="p",#REF!,#REF!))),"")</f>
        <v/>
      </c>
      <c r="I1174" s="92" t="str">
        <f t="shared" si="191"/>
        <v/>
      </c>
      <c r="J1174" s="92" t="str">
        <f t="shared" si="192"/>
        <v/>
      </c>
      <c r="K1174" s="92" t="str">
        <f t="shared" si="193"/>
        <v/>
      </c>
      <c r="L1174" s="92" t="str">
        <f t="shared" si="194"/>
        <v/>
      </c>
      <c r="M1174" s="95" t="str">
        <f>IF(A1174&lt;&gt;"",IF(MID(C1174,1,1)="c",SigmaEpsConcrete(I1174,$AN$30:$AN$33,$AR$30:$AR$33,$AS$26,$AS$27,$AS$28,$AQ$20,$AU$19),""),"")</f>
        <v/>
      </c>
      <c r="N1174" s="95" t="str">
        <f>IF(A1174&lt;&gt;"",IF(MID(C1174,1,1)="r",SigmaEpsReinf(J1174,$AS$42:$AS$43,$AS$41,$AS$39,$AS$40,$AQ$38),""),"")</f>
        <v/>
      </c>
      <c r="Q1174" s="92" t="str">
        <f t="shared" si="196"/>
        <v/>
      </c>
      <c r="R1174" s="92" t="str">
        <f t="shared" si="197"/>
        <v/>
      </c>
      <c r="U1174" s="5"/>
      <c r="V1174" s="5"/>
      <c r="W1174" s="94" t="str">
        <f t="shared" si="195"/>
        <v/>
      </c>
      <c r="X1174" s="94" t="str">
        <f t="shared" si="198"/>
        <v/>
      </c>
      <c r="Y1174" s="5"/>
      <c r="BK1174" s="8"/>
      <c r="BL1174" s="5"/>
      <c r="BM1174" s="5"/>
      <c r="BN1174" s="5"/>
      <c r="BO1174" s="5"/>
      <c r="BP1174" s="1"/>
      <c r="BQ1174" s="1"/>
      <c r="BR1174" s="1"/>
      <c r="BS1174" s="1"/>
      <c r="BT1174" s="1"/>
      <c r="BU1174" s="4"/>
      <c r="BV1174" s="1"/>
      <c r="BW1174" s="3"/>
      <c r="BX1174" s="4"/>
      <c r="BY1174" s="5"/>
      <c r="BZ1174" s="5"/>
      <c r="CA1174" s="5"/>
      <c r="CB1174" s="5"/>
      <c r="CC1174" s="5"/>
      <c r="CD1174" s="43"/>
    </row>
    <row r="1175" spans="1:82" x14ac:dyDescent="0.25">
      <c r="A1175" s="8"/>
      <c r="B1175" s="5"/>
      <c r="C1175" s="5"/>
      <c r="D1175" s="5"/>
      <c r="E1175" s="5"/>
      <c r="F1175" s="94" t="str">
        <f t="shared" si="189"/>
        <v/>
      </c>
      <c r="G1175" s="94" t="str">
        <f t="shared" si="190"/>
        <v/>
      </c>
      <c r="H1175" s="127" t="str">
        <f>IF(A1175&lt;&gt;"",IF(MID(C1175,1,1)="c",$AS$26,IF(MID(C1175,1,1)="r",$AS$41,IF(MID(C1175,1,1)="p",#REF!,#REF!))),"")</f>
        <v/>
      </c>
      <c r="I1175" s="92" t="str">
        <f t="shared" si="191"/>
        <v/>
      </c>
      <c r="J1175" s="92" t="str">
        <f t="shared" si="192"/>
        <v/>
      </c>
      <c r="K1175" s="92" t="str">
        <f t="shared" si="193"/>
        <v/>
      </c>
      <c r="L1175" s="92" t="str">
        <f t="shared" si="194"/>
        <v/>
      </c>
      <c r="M1175" s="95" t="str">
        <f>IF(A1175&lt;&gt;"",IF(MID(C1175,1,1)="c",SigmaEpsConcrete(I1175,$AN$30:$AN$33,$AR$30:$AR$33,$AS$26,$AS$27,$AS$28,$AQ$20,$AU$19),""),"")</f>
        <v/>
      </c>
      <c r="N1175" s="95" t="str">
        <f>IF(A1175&lt;&gt;"",IF(MID(C1175,1,1)="r",SigmaEpsReinf(J1175,$AS$42:$AS$43,$AS$41,$AS$39,$AS$40,$AQ$38),""),"")</f>
        <v/>
      </c>
      <c r="Q1175" s="92" t="str">
        <f t="shared" si="196"/>
        <v/>
      </c>
      <c r="R1175" s="92" t="str">
        <f t="shared" si="197"/>
        <v/>
      </c>
      <c r="U1175" s="5"/>
      <c r="V1175" s="5"/>
      <c r="W1175" s="94" t="str">
        <f t="shared" si="195"/>
        <v/>
      </c>
      <c r="X1175" s="94" t="str">
        <f t="shared" si="198"/>
        <v/>
      </c>
      <c r="Y1175" s="5"/>
      <c r="BK1175" s="8"/>
      <c r="BL1175" s="5"/>
      <c r="BM1175" s="5"/>
      <c r="BN1175" s="5"/>
      <c r="BO1175" s="5"/>
      <c r="BP1175" s="1"/>
      <c r="BQ1175" s="1"/>
      <c r="BR1175" s="1"/>
      <c r="BS1175" s="1"/>
      <c r="BT1175" s="1"/>
      <c r="BU1175" s="4"/>
      <c r="BV1175" s="1"/>
      <c r="BW1175" s="3"/>
      <c r="BX1175" s="4"/>
      <c r="BY1175" s="5"/>
      <c r="BZ1175" s="5"/>
      <c r="CA1175" s="5"/>
      <c r="CB1175" s="5"/>
      <c r="CC1175" s="5"/>
      <c r="CD1175" s="43"/>
    </row>
    <row r="1176" spans="1:82" x14ac:dyDescent="0.25">
      <c r="A1176" s="8"/>
      <c r="B1176" s="5"/>
      <c r="C1176" s="5"/>
      <c r="D1176" s="5"/>
      <c r="E1176" s="5"/>
      <c r="F1176" s="94" t="str">
        <f t="shared" si="189"/>
        <v/>
      </c>
      <c r="G1176" s="94" t="str">
        <f t="shared" si="190"/>
        <v/>
      </c>
      <c r="H1176" s="127" t="str">
        <f>IF(A1176&lt;&gt;"",IF(MID(C1176,1,1)="c",$AS$26,IF(MID(C1176,1,1)="r",$AS$41,IF(MID(C1176,1,1)="p",#REF!,#REF!))),"")</f>
        <v/>
      </c>
      <c r="I1176" s="92" t="str">
        <f t="shared" si="191"/>
        <v/>
      </c>
      <c r="J1176" s="92" t="str">
        <f t="shared" si="192"/>
        <v/>
      </c>
      <c r="K1176" s="92" t="str">
        <f t="shared" si="193"/>
        <v/>
      </c>
      <c r="L1176" s="92" t="str">
        <f t="shared" si="194"/>
        <v/>
      </c>
      <c r="M1176" s="95" t="str">
        <f>IF(A1176&lt;&gt;"",IF(MID(C1176,1,1)="c",SigmaEpsConcrete(I1176,$AN$30:$AN$33,$AR$30:$AR$33,$AS$26,$AS$27,$AS$28,$AQ$20,$AU$19),""),"")</f>
        <v/>
      </c>
      <c r="N1176" s="95" t="str">
        <f>IF(A1176&lt;&gt;"",IF(MID(C1176,1,1)="r",SigmaEpsReinf(J1176,$AS$42:$AS$43,$AS$41,$AS$39,$AS$40,$AQ$38),""),"")</f>
        <v/>
      </c>
      <c r="Q1176" s="92" t="str">
        <f t="shared" si="196"/>
        <v/>
      </c>
      <c r="R1176" s="92" t="str">
        <f t="shared" si="197"/>
        <v/>
      </c>
      <c r="U1176" s="5"/>
      <c r="V1176" s="5"/>
      <c r="W1176" s="94" t="str">
        <f t="shared" si="195"/>
        <v/>
      </c>
      <c r="X1176" s="94" t="str">
        <f t="shared" si="198"/>
        <v/>
      </c>
      <c r="Y1176" s="5"/>
      <c r="BK1176" s="8"/>
      <c r="BL1176" s="5"/>
      <c r="BM1176" s="5"/>
      <c r="BN1176" s="5"/>
      <c r="BO1176" s="5"/>
      <c r="BP1176" s="1"/>
      <c r="BQ1176" s="1"/>
      <c r="BR1176" s="1"/>
      <c r="BS1176" s="1"/>
      <c r="BT1176" s="1"/>
      <c r="BU1176" s="4"/>
      <c r="BV1176" s="1"/>
      <c r="BW1176" s="3"/>
      <c r="BX1176" s="4"/>
      <c r="BY1176" s="5"/>
      <c r="BZ1176" s="5"/>
      <c r="CA1176" s="5"/>
      <c r="CB1176" s="5"/>
      <c r="CC1176" s="5"/>
      <c r="CD1176" s="43"/>
    </row>
    <row r="1177" spans="1:82" x14ac:dyDescent="0.25">
      <c r="A1177" s="8"/>
      <c r="B1177" s="5"/>
      <c r="C1177" s="5"/>
      <c r="D1177" s="5"/>
      <c r="E1177" s="5"/>
      <c r="F1177" s="94" t="str">
        <f t="shared" si="189"/>
        <v/>
      </c>
      <c r="G1177" s="94" t="str">
        <f t="shared" si="190"/>
        <v/>
      </c>
      <c r="H1177" s="127" t="str">
        <f>IF(A1177&lt;&gt;"",IF(MID(C1177,1,1)="c",$AS$26,IF(MID(C1177,1,1)="r",$AS$41,IF(MID(C1177,1,1)="p",#REF!,#REF!))),"")</f>
        <v/>
      </c>
      <c r="I1177" s="92" t="str">
        <f t="shared" si="191"/>
        <v/>
      </c>
      <c r="J1177" s="92" t="str">
        <f t="shared" si="192"/>
        <v/>
      </c>
      <c r="K1177" s="92" t="str">
        <f t="shared" si="193"/>
        <v/>
      </c>
      <c r="L1177" s="92" t="str">
        <f t="shared" si="194"/>
        <v/>
      </c>
      <c r="M1177" s="95" t="str">
        <f>IF(A1177&lt;&gt;"",IF(MID(C1177,1,1)="c",SigmaEpsConcrete(I1177,$AN$30:$AN$33,$AR$30:$AR$33,$AS$26,$AS$27,$AS$28,$AQ$20,$AU$19),""),"")</f>
        <v/>
      </c>
      <c r="N1177" s="95" t="str">
        <f>IF(A1177&lt;&gt;"",IF(MID(C1177,1,1)="r",SigmaEpsReinf(J1177,$AS$42:$AS$43,$AS$41,$AS$39,$AS$40,$AQ$38),""),"")</f>
        <v/>
      </c>
      <c r="Q1177" s="92" t="str">
        <f t="shared" si="196"/>
        <v/>
      </c>
      <c r="R1177" s="92" t="str">
        <f t="shared" si="197"/>
        <v/>
      </c>
      <c r="U1177" s="5"/>
      <c r="V1177" s="5"/>
      <c r="W1177" s="94" t="str">
        <f t="shared" si="195"/>
        <v/>
      </c>
      <c r="X1177" s="94" t="str">
        <f t="shared" si="198"/>
        <v/>
      </c>
      <c r="Y1177" s="5"/>
      <c r="BK1177" s="8"/>
      <c r="BL1177" s="5"/>
      <c r="BM1177" s="5"/>
      <c r="BN1177" s="5"/>
      <c r="BO1177" s="5"/>
      <c r="BP1177" s="1"/>
      <c r="BQ1177" s="1"/>
      <c r="BR1177" s="1"/>
      <c r="BS1177" s="1"/>
      <c r="BT1177" s="1"/>
      <c r="BU1177" s="4"/>
      <c r="BV1177" s="1"/>
      <c r="BW1177" s="3"/>
      <c r="BX1177" s="4"/>
      <c r="BY1177" s="5"/>
      <c r="BZ1177" s="5"/>
      <c r="CA1177" s="5"/>
      <c r="CB1177" s="5"/>
      <c r="CC1177" s="5"/>
      <c r="CD1177" s="43"/>
    </row>
    <row r="1178" spans="1:82" x14ac:dyDescent="0.25">
      <c r="A1178" s="8"/>
      <c r="B1178" s="5"/>
      <c r="C1178" s="5"/>
      <c r="D1178" s="5"/>
      <c r="E1178" s="5"/>
      <c r="F1178" s="94" t="str">
        <f t="shared" si="189"/>
        <v/>
      </c>
      <c r="G1178" s="94" t="str">
        <f t="shared" si="190"/>
        <v/>
      </c>
      <c r="H1178" s="127" t="str">
        <f>IF(A1178&lt;&gt;"",IF(MID(C1178,1,1)="c",$AS$26,IF(MID(C1178,1,1)="r",$AS$41,IF(MID(C1178,1,1)="p",#REF!,#REF!))),"")</f>
        <v/>
      </c>
      <c r="I1178" s="92" t="str">
        <f t="shared" si="191"/>
        <v/>
      </c>
      <c r="J1178" s="92" t="str">
        <f t="shared" si="192"/>
        <v/>
      </c>
      <c r="K1178" s="92" t="str">
        <f t="shared" si="193"/>
        <v/>
      </c>
      <c r="L1178" s="92" t="str">
        <f t="shared" si="194"/>
        <v/>
      </c>
      <c r="M1178" s="95" t="str">
        <f>IF(A1178&lt;&gt;"",IF(MID(C1178,1,1)="c",SigmaEpsConcrete(I1178,$AN$30:$AN$33,$AR$30:$AR$33,$AS$26,$AS$27,$AS$28,$AQ$20,$AU$19),""),"")</f>
        <v/>
      </c>
      <c r="N1178" s="95" t="str">
        <f>IF(A1178&lt;&gt;"",IF(MID(C1178,1,1)="r",SigmaEpsReinf(J1178,$AS$42:$AS$43,$AS$41,$AS$39,$AS$40,$AQ$38),""),"")</f>
        <v/>
      </c>
      <c r="Q1178" s="92" t="str">
        <f t="shared" si="196"/>
        <v/>
      </c>
      <c r="R1178" s="92" t="str">
        <f t="shared" si="197"/>
        <v/>
      </c>
      <c r="U1178" s="5"/>
      <c r="V1178" s="5"/>
      <c r="W1178" s="94" t="str">
        <f t="shared" si="195"/>
        <v/>
      </c>
      <c r="X1178" s="94" t="str">
        <f t="shared" si="198"/>
        <v/>
      </c>
      <c r="Y1178" s="5"/>
      <c r="BK1178" s="8"/>
      <c r="BL1178" s="5"/>
      <c r="BM1178" s="5"/>
      <c r="BN1178" s="5"/>
      <c r="BO1178" s="5"/>
      <c r="BP1178" s="1"/>
      <c r="BQ1178" s="1"/>
      <c r="BR1178" s="1"/>
      <c r="BS1178" s="1"/>
      <c r="BT1178" s="1"/>
      <c r="BU1178" s="4"/>
      <c r="BV1178" s="1"/>
      <c r="BW1178" s="3"/>
      <c r="BX1178" s="4"/>
      <c r="BY1178" s="5"/>
      <c r="BZ1178" s="5"/>
      <c r="CA1178" s="5"/>
      <c r="CB1178" s="5"/>
      <c r="CC1178" s="5"/>
      <c r="CD1178" s="43"/>
    </row>
    <row r="1179" spans="1:82" x14ac:dyDescent="0.25">
      <c r="A1179" s="8"/>
      <c r="B1179" s="5"/>
      <c r="C1179" s="5"/>
      <c r="D1179" s="5"/>
      <c r="E1179" s="5"/>
      <c r="F1179" s="94" t="str">
        <f t="shared" si="189"/>
        <v/>
      </c>
      <c r="G1179" s="94" t="str">
        <f t="shared" si="190"/>
        <v/>
      </c>
      <c r="H1179" s="127" t="str">
        <f>IF(A1179&lt;&gt;"",IF(MID(C1179,1,1)="c",$AS$26,IF(MID(C1179,1,1)="r",$AS$41,IF(MID(C1179,1,1)="p",#REF!,#REF!))),"")</f>
        <v/>
      </c>
      <c r="I1179" s="92" t="str">
        <f t="shared" si="191"/>
        <v/>
      </c>
      <c r="J1179" s="92" t="str">
        <f t="shared" si="192"/>
        <v/>
      </c>
      <c r="K1179" s="92" t="str">
        <f t="shared" si="193"/>
        <v/>
      </c>
      <c r="L1179" s="92" t="str">
        <f t="shared" si="194"/>
        <v/>
      </c>
      <c r="M1179" s="95" t="str">
        <f>IF(A1179&lt;&gt;"",IF(MID(C1179,1,1)="c",SigmaEpsConcrete(I1179,$AN$30:$AN$33,$AR$30:$AR$33,$AS$26,$AS$27,$AS$28,$AQ$20,$AU$19),""),"")</f>
        <v/>
      </c>
      <c r="N1179" s="95" t="str">
        <f>IF(A1179&lt;&gt;"",IF(MID(C1179,1,1)="r",SigmaEpsReinf(J1179,$AS$42:$AS$43,$AS$41,$AS$39,$AS$40,$AQ$38),""),"")</f>
        <v/>
      </c>
      <c r="Q1179" s="92" t="str">
        <f t="shared" si="196"/>
        <v/>
      </c>
      <c r="R1179" s="92" t="str">
        <f t="shared" si="197"/>
        <v/>
      </c>
      <c r="U1179" s="5"/>
      <c r="V1179" s="5"/>
      <c r="W1179" s="94" t="str">
        <f t="shared" si="195"/>
        <v/>
      </c>
      <c r="X1179" s="94" t="str">
        <f t="shared" si="198"/>
        <v/>
      </c>
      <c r="Y1179" s="5"/>
      <c r="BK1179" s="8"/>
      <c r="BL1179" s="5"/>
      <c r="BM1179" s="5"/>
      <c r="BN1179" s="5"/>
      <c r="BO1179" s="5"/>
      <c r="BP1179" s="1"/>
      <c r="BQ1179" s="1"/>
      <c r="BR1179" s="1"/>
      <c r="BS1179" s="1"/>
      <c r="BT1179" s="1"/>
      <c r="BU1179" s="4"/>
      <c r="BV1179" s="1"/>
      <c r="BW1179" s="3"/>
      <c r="BX1179" s="4"/>
      <c r="BY1179" s="5"/>
      <c r="BZ1179" s="5"/>
      <c r="CA1179" s="5"/>
      <c r="CB1179" s="5"/>
      <c r="CC1179" s="5"/>
      <c r="CD1179" s="43"/>
    </row>
    <row r="1180" spans="1:82" x14ac:dyDescent="0.25">
      <c r="A1180" s="8"/>
      <c r="B1180" s="5"/>
      <c r="C1180" s="5"/>
      <c r="D1180" s="5"/>
      <c r="E1180" s="5"/>
      <c r="F1180" s="94" t="str">
        <f t="shared" si="189"/>
        <v/>
      </c>
      <c r="G1180" s="94" t="str">
        <f t="shared" si="190"/>
        <v/>
      </c>
      <c r="H1180" s="127" t="str">
        <f>IF(A1180&lt;&gt;"",IF(MID(C1180,1,1)="c",$AS$26,IF(MID(C1180,1,1)="r",$AS$41,IF(MID(C1180,1,1)="p",#REF!,#REF!))),"")</f>
        <v/>
      </c>
      <c r="I1180" s="92" t="str">
        <f t="shared" si="191"/>
        <v/>
      </c>
      <c r="J1180" s="92" t="str">
        <f t="shared" si="192"/>
        <v/>
      </c>
      <c r="K1180" s="92" t="str">
        <f t="shared" si="193"/>
        <v/>
      </c>
      <c r="L1180" s="92" t="str">
        <f t="shared" si="194"/>
        <v/>
      </c>
      <c r="M1180" s="95" t="str">
        <f>IF(A1180&lt;&gt;"",IF(MID(C1180,1,1)="c",SigmaEpsConcrete(I1180,$AN$30:$AN$33,$AR$30:$AR$33,$AS$26,$AS$27,$AS$28,$AQ$20,$AU$19),""),"")</f>
        <v/>
      </c>
      <c r="N1180" s="95" t="str">
        <f>IF(A1180&lt;&gt;"",IF(MID(C1180,1,1)="r",SigmaEpsReinf(J1180,$AS$42:$AS$43,$AS$41,$AS$39,$AS$40,$AQ$38),""),"")</f>
        <v/>
      </c>
      <c r="Q1180" s="92" t="str">
        <f t="shared" si="196"/>
        <v/>
      </c>
      <c r="R1180" s="92" t="str">
        <f t="shared" si="197"/>
        <v/>
      </c>
      <c r="U1180" s="5"/>
      <c r="V1180" s="5"/>
      <c r="W1180" s="94" t="str">
        <f t="shared" si="195"/>
        <v/>
      </c>
      <c r="X1180" s="94" t="str">
        <f t="shared" si="198"/>
        <v/>
      </c>
      <c r="Y1180" s="5"/>
      <c r="BK1180" s="8"/>
      <c r="BL1180" s="5"/>
      <c r="BM1180" s="5"/>
      <c r="BN1180" s="5"/>
      <c r="BO1180" s="5"/>
      <c r="BP1180" s="1"/>
      <c r="BQ1180" s="1"/>
      <c r="BR1180" s="1"/>
      <c r="BS1180" s="1"/>
      <c r="BT1180" s="1"/>
      <c r="BU1180" s="4"/>
      <c r="BV1180" s="1"/>
      <c r="BW1180" s="3"/>
      <c r="BX1180" s="4"/>
      <c r="BY1180" s="5"/>
      <c r="BZ1180" s="5"/>
      <c r="CA1180" s="5"/>
      <c r="CB1180" s="5"/>
      <c r="CC1180" s="5"/>
      <c r="CD1180" s="43"/>
    </row>
    <row r="1181" spans="1:82" x14ac:dyDescent="0.25">
      <c r="A1181" s="8"/>
      <c r="B1181" s="5"/>
      <c r="C1181" s="5"/>
      <c r="D1181" s="5"/>
      <c r="E1181" s="5"/>
      <c r="F1181" s="94" t="str">
        <f t="shared" si="189"/>
        <v/>
      </c>
      <c r="G1181" s="94" t="str">
        <f t="shared" si="190"/>
        <v/>
      </c>
      <c r="H1181" s="127" t="str">
        <f>IF(A1181&lt;&gt;"",IF(MID(C1181,1,1)="c",$AS$26,IF(MID(C1181,1,1)="r",$AS$41,IF(MID(C1181,1,1)="p",#REF!,#REF!))),"")</f>
        <v/>
      </c>
      <c r="I1181" s="92" t="str">
        <f t="shared" si="191"/>
        <v/>
      </c>
      <c r="J1181" s="92" t="str">
        <f t="shared" si="192"/>
        <v/>
      </c>
      <c r="K1181" s="92" t="str">
        <f t="shared" si="193"/>
        <v/>
      </c>
      <c r="L1181" s="92" t="str">
        <f t="shared" si="194"/>
        <v/>
      </c>
      <c r="M1181" s="95" t="str">
        <f>IF(A1181&lt;&gt;"",IF(MID(C1181,1,1)="c",SigmaEpsConcrete(I1181,$AN$30:$AN$33,$AR$30:$AR$33,$AS$26,$AS$27,$AS$28,$AQ$20,$AU$19),""),"")</f>
        <v/>
      </c>
      <c r="N1181" s="95" t="str">
        <f>IF(A1181&lt;&gt;"",IF(MID(C1181,1,1)="r",SigmaEpsReinf(J1181,$AS$42:$AS$43,$AS$41,$AS$39,$AS$40,$AQ$38),""),"")</f>
        <v/>
      </c>
      <c r="Q1181" s="92" t="str">
        <f t="shared" si="196"/>
        <v/>
      </c>
      <c r="R1181" s="92" t="str">
        <f t="shared" si="197"/>
        <v/>
      </c>
      <c r="U1181" s="5"/>
      <c r="V1181" s="5"/>
      <c r="W1181" s="94" t="str">
        <f t="shared" si="195"/>
        <v/>
      </c>
      <c r="X1181" s="94" t="str">
        <f t="shared" si="198"/>
        <v/>
      </c>
      <c r="Y1181" s="5"/>
      <c r="BK1181" s="8"/>
      <c r="BL1181" s="5"/>
      <c r="BM1181" s="5"/>
      <c r="BN1181" s="5"/>
      <c r="BO1181" s="5"/>
      <c r="BP1181" s="1"/>
      <c r="BQ1181" s="1"/>
      <c r="BR1181" s="1"/>
      <c r="BS1181" s="1"/>
      <c r="BT1181" s="1"/>
      <c r="BU1181" s="4"/>
      <c r="BV1181" s="1"/>
      <c r="BW1181" s="3"/>
      <c r="BX1181" s="4"/>
      <c r="BY1181" s="5"/>
      <c r="BZ1181" s="5"/>
      <c r="CA1181" s="5"/>
      <c r="CB1181" s="5"/>
      <c r="CC1181" s="5"/>
      <c r="CD1181" s="43"/>
    </row>
    <row r="1182" spans="1:82" x14ac:dyDescent="0.25">
      <c r="A1182" s="8"/>
      <c r="B1182" s="5"/>
      <c r="C1182" s="5"/>
      <c r="D1182" s="5"/>
      <c r="E1182" s="5"/>
      <c r="F1182" s="94" t="str">
        <f t="shared" si="189"/>
        <v/>
      </c>
      <c r="G1182" s="94" t="str">
        <f t="shared" si="190"/>
        <v/>
      </c>
      <c r="H1182" s="127" t="str">
        <f>IF(A1182&lt;&gt;"",IF(MID(C1182,1,1)="c",$AS$26,IF(MID(C1182,1,1)="r",$AS$41,IF(MID(C1182,1,1)="p",#REF!,#REF!))),"")</f>
        <v/>
      </c>
      <c r="I1182" s="92" t="str">
        <f t="shared" si="191"/>
        <v/>
      </c>
      <c r="J1182" s="92" t="str">
        <f t="shared" si="192"/>
        <v/>
      </c>
      <c r="K1182" s="92" t="str">
        <f t="shared" si="193"/>
        <v/>
      </c>
      <c r="L1182" s="92" t="str">
        <f t="shared" si="194"/>
        <v/>
      </c>
      <c r="M1182" s="95" t="str">
        <f>IF(A1182&lt;&gt;"",IF(MID(C1182,1,1)="c",SigmaEpsConcrete(I1182,$AN$30:$AN$33,$AR$30:$AR$33,$AS$26,$AS$27,$AS$28,$AQ$20,$AU$19),""),"")</f>
        <v/>
      </c>
      <c r="N1182" s="95" t="str">
        <f>IF(A1182&lt;&gt;"",IF(MID(C1182,1,1)="r",SigmaEpsReinf(J1182,$AS$42:$AS$43,$AS$41,$AS$39,$AS$40,$AQ$38),""),"")</f>
        <v/>
      </c>
      <c r="Q1182" s="92" t="str">
        <f t="shared" si="196"/>
        <v/>
      </c>
      <c r="R1182" s="92" t="str">
        <f t="shared" si="197"/>
        <v/>
      </c>
      <c r="U1182" s="5"/>
      <c r="V1182" s="5"/>
      <c r="W1182" s="94" t="str">
        <f t="shared" si="195"/>
        <v/>
      </c>
      <c r="X1182" s="94" t="str">
        <f t="shared" si="198"/>
        <v/>
      </c>
      <c r="Y1182" s="5"/>
      <c r="BK1182" s="8"/>
      <c r="BL1182" s="5"/>
      <c r="BM1182" s="5"/>
      <c r="BN1182" s="5"/>
      <c r="BO1182" s="5"/>
      <c r="BP1182" s="1"/>
      <c r="BQ1182" s="1"/>
      <c r="BR1182" s="1"/>
      <c r="BS1182" s="1"/>
      <c r="BT1182" s="1"/>
      <c r="BU1182" s="4"/>
      <c r="BV1182" s="1"/>
      <c r="BW1182" s="3"/>
      <c r="BX1182" s="4"/>
      <c r="BY1182" s="5"/>
      <c r="BZ1182" s="5"/>
      <c r="CA1182" s="5"/>
      <c r="CB1182" s="5"/>
      <c r="CC1182" s="5"/>
      <c r="CD1182" s="43"/>
    </row>
    <row r="1183" spans="1:82" x14ac:dyDescent="0.25">
      <c r="A1183" s="8"/>
      <c r="B1183" s="5"/>
      <c r="C1183" s="5"/>
      <c r="D1183" s="5"/>
      <c r="E1183" s="5"/>
      <c r="F1183" s="94" t="str">
        <f t="shared" si="189"/>
        <v/>
      </c>
      <c r="G1183" s="94" t="str">
        <f t="shared" si="190"/>
        <v/>
      </c>
      <c r="H1183" s="127" t="str">
        <f>IF(A1183&lt;&gt;"",IF(MID(C1183,1,1)="c",$AS$26,IF(MID(C1183,1,1)="r",$AS$41,IF(MID(C1183,1,1)="p",#REF!,#REF!))),"")</f>
        <v/>
      </c>
      <c r="I1183" s="92" t="str">
        <f t="shared" si="191"/>
        <v/>
      </c>
      <c r="J1183" s="92" t="str">
        <f t="shared" si="192"/>
        <v/>
      </c>
      <c r="K1183" s="92" t="str">
        <f t="shared" si="193"/>
        <v/>
      </c>
      <c r="L1183" s="92" t="str">
        <f t="shared" si="194"/>
        <v/>
      </c>
      <c r="M1183" s="95" t="str">
        <f>IF(A1183&lt;&gt;"",IF(MID(C1183,1,1)="c",SigmaEpsConcrete(I1183,$AN$30:$AN$33,$AR$30:$AR$33,$AS$26,$AS$27,$AS$28,$AQ$20,$AU$19),""),"")</f>
        <v/>
      </c>
      <c r="N1183" s="95" t="str">
        <f>IF(A1183&lt;&gt;"",IF(MID(C1183,1,1)="r",SigmaEpsReinf(J1183,$AS$42:$AS$43,$AS$41,$AS$39,$AS$40,$AQ$38),""),"")</f>
        <v/>
      </c>
      <c r="Q1183" s="92" t="str">
        <f t="shared" si="196"/>
        <v/>
      </c>
      <c r="R1183" s="92" t="str">
        <f t="shared" si="197"/>
        <v/>
      </c>
      <c r="U1183" s="5"/>
      <c r="V1183" s="5"/>
      <c r="W1183" s="94" t="str">
        <f t="shared" si="195"/>
        <v/>
      </c>
      <c r="X1183" s="94" t="str">
        <f t="shared" si="198"/>
        <v/>
      </c>
      <c r="Y1183" s="5"/>
      <c r="BK1183" s="8"/>
      <c r="BL1183" s="5"/>
      <c r="BM1183" s="5"/>
      <c r="BN1183" s="5"/>
      <c r="BO1183" s="5"/>
      <c r="BP1183" s="1"/>
      <c r="BQ1183" s="1"/>
      <c r="BR1183" s="1"/>
      <c r="BS1183" s="1"/>
      <c r="BT1183" s="1"/>
      <c r="BU1183" s="4"/>
      <c r="BV1183" s="1"/>
      <c r="BW1183" s="3"/>
      <c r="BX1183" s="4"/>
      <c r="BY1183" s="5"/>
      <c r="BZ1183" s="5"/>
      <c r="CA1183" s="5"/>
      <c r="CB1183" s="5"/>
      <c r="CC1183" s="5"/>
      <c r="CD1183" s="43"/>
    </row>
    <row r="1184" spans="1:82" x14ac:dyDescent="0.25">
      <c r="A1184" s="8"/>
      <c r="B1184" s="5"/>
      <c r="C1184" s="5"/>
      <c r="D1184" s="5"/>
      <c r="E1184" s="5"/>
      <c r="F1184" s="94" t="str">
        <f t="shared" si="189"/>
        <v/>
      </c>
      <c r="G1184" s="94" t="str">
        <f t="shared" si="190"/>
        <v/>
      </c>
      <c r="H1184" s="127" t="str">
        <f>IF(A1184&lt;&gt;"",IF(MID(C1184,1,1)="c",$AS$26,IF(MID(C1184,1,1)="r",$AS$41,IF(MID(C1184,1,1)="p",#REF!,#REF!))),"")</f>
        <v/>
      </c>
      <c r="I1184" s="92" t="str">
        <f t="shared" si="191"/>
        <v/>
      </c>
      <c r="J1184" s="92" t="str">
        <f t="shared" si="192"/>
        <v/>
      </c>
      <c r="K1184" s="92" t="str">
        <f t="shared" si="193"/>
        <v/>
      </c>
      <c r="L1184" s="92" t="str">
        <f t="shared" si="194"/>
        <v/>
      </c>
      <c r="M1184" s="95" t="str">
        <f>IF(A1184&lt;&gt;"",IF(MID(C1184,1,1)="c",SigmaEpsConcrete(I1184,$AN$30:$AN$33,$AR$30:$AR$33,$AS$26,$AS$27,$AS$28,$AQ$20,$AU$19),""),"")</f>
        <v/>
      </c>
      <c r="N1184" s="95" t="str">
        <f>IF(A1184&lt;&gt;"",IF(MID(C1184,1,1)="r",SigmaEpsReinf(J1184,$AS$42:$AS$43,$AS$41,$AS$39,$AS$40,$AQ$38),""),"")</f>
        <v/>
      </c>
      <c r="Q1184" s="92" t="str">
        <f t="shared" si="196"/>
        <v/>
      </c>
      <c r="R1184" s="92" t="str">
        <f t="shared" si="197"/>
        <v/>
      </c>
      <c r="U1184" s="5"/>
      <c r="V1184" s="5"/>
      <c r="W1184" s="94" t="str">
        <f t="shared" si="195"/>
        <v/>
      </c>
      <c r="X1184" s="94" t="str">
        <f t="shared" si="198"/>
        <v/>
      </c>
      <c r="Y1184" s="5"/>
      <c r="BK1184" s="8"/>
      <c r="BL1184" s="5"/>
      <c r="BM1184" s="5"/>
      <c r="BN1184" s="5"/>
      <c r="BO1184" s="5"/>
      <c r="BP1184" s="1"/>
      <c r="BQ1184" s="1"/>
      <c r="BR1184" s="1"/>
      <c r="BS1184" s="1"/>
      <c r="BT1184" s="1"/>
      <c r="BU1184" s="4"/>
      <c r="BV1184" s="1"/>
      <c r="BW1184" s="3"/>
      <c r="BX1184" s="4"/>
      <c r="BY1184" s="5"/>
      <c r="BZ1184" s="5"/>
      <c r="CA1184" s="5"/>
      <c r="CB1184" s="5"/>
      <c r="CC1184" s="5"/>
      <c r="CD1184" s="43"/>
    </row>
    <row r="1185" spans="1:82" x14ac:dyDescent="0.25">
      <c r="A1185" s="8"/>
      <c r="B1185" s="5"/>
      <c r="C1185" s="5"/>
      <c r="D1185" s="5"/>
      <c r="E1185" s="5"/>
      <c r="F1185" s="94" t="str">
        <f t="shared" si="189"/>
        <v/>
      </c>
      <c r="G1185" s="94" t="str">
        <f t="shared" si="190"/>
        <v/>
      </c>
      <c r="H1185" s="127" t="str">
        <f>IF(A1185&lt;&gt;"",IF(MID(C1185,1,1)="c",$AS$26,IF(MID(C1185,1,1)="r",$AS$41,IF(MID(C1185,1,1)="p",#REF!,#REF!))),"")</f>
        <v/>
      </c>
      <c r="I1185" s="92" t="str">
        <f t="shared" si="191"/>
        <v/>
      </c>
      <c r="J1185" s="92" t="str">
        <f t="shared" si="192"/>
        <v/>
      </c>
      <c r="K1185" s="92" t="str">
        <f t="shared" si="193"/>
        <v/>
      </c>
      <c r="L1185" s="92" t="str">
        <f t="shared" si="194"/>
        <v/>
      </c>
      <c r="M1185" s="95" t="str">
        <f>IF(A1185&lt;&gt;"",IF(MID(C1185,1,1)="c",SigmaEpsConcrete(I1185,$AN$30:$AN$33,$AR$30:$AR$33,$AS$26,$AS$27,$AS$28,$AQ$20,$AU$19),""),"")</f>
        <v/>
      </c>
      <c r="N1185" s="95" t="str">
        <f>IF(A1185&lt;&gt;"",IF(MID(C1185,1,1)="r",SigmaEpsReinf(J1185,$AS$42:$AS$43,$AS$41,$AS$39,$AS$40,$AQ$38),""),"")</f>
        <v/>
      </c>
      <c r="Q1185" s="92" t="str">
        <f t="shared" si="196"/>
        <v/>
      </c>
      <c r="R1185" s="92" t="str">
        <f t="shared" si="197"/>
        <v/>
      </c>
      <c r="U1185" s="5"/>
      <c r="V1185" s="5"/>
      <c r="W1185" s="94" t="str">
        <f t="shared" si="195"/>
        <v/>
      </c>
      <c r="X1185" s="94" t="str">
        <f t="shared" si="198"/>
        <v/>
      </c>
      <c r="Y1185" s="5"/>
      <c r="BK1185" s="8"/>
      <c r="BL1185" s="5"/>
      <c r="BM1185" s="5"/>
      <c r="BN1185" s="5"/>
      <c r="BO1185" s="5"/>
      <c r="BP1185" s="1"/>
      <c r="BQ1185" s="1"/>
      <c r="BR1185" s="1"/>
      <c r="BS1185" s="1"/>
      <c r="BT1185" s="1"/>
      <c r="BU1185" s="4"/>
      <c r="BV1185" s="1"/>
      <c r="BW1185" s="3"/>
      <c r="BX1185" s="4"/>
      <c r="BY1185" s="5"/>
      <c r="BZ1185" s="5"/>
      <c r="CA1185" s="5"/>
      <c r="CB1185" s="5"/>
      <c r="CC1185" s="5"/>
      <c r="CD1185" s="43"/>
    </row>
    <row r="1186" spans="1:82" x14ac:dyDescent="0.25">
      <c r="A1186" s="8"/>
      <c r="B1186" s="5"/>
      <c r="C1186" s="5"/>
      <c r="D1186" s="5"/>
      <c r="E1186" s="5"/>
      <c r="F1186" s="94" t="str">
        <f t="shared" si="189"/>
        <v/>
      </c>
      <c r="G1186" s="94" t="str">
        <f t="shared" si="190"/>
        <v/>
      </c>
      <c r="H1186" s="127" t="str">
        <f>IF(A1186&lt;&gt;"",IF(MID(C1186,1,1)="c",$AS$26,IF(MID(C1186,1,1)="r",$AS$41,IF(MID(C1186,1,1)="p",#REF!,#REF!))),"")</f>
        <v/>
      </c>
      <c r="I1186" s="92" t="str">
        <f t="shared" si="191"/>
        <v/>
      </c>
      <c r="J1186" s="92" t="str">
        <f t="shared" si="192"/>
        <v/>
      </c>
      <c r="K1186" s="92" t="str">
        <f t="shared" si="193"/>
        <v/>
      </c>
      <c r="L1186" s="92" t="str">
        <f t="shared" si="194"/>
        <v/>
      </c>
      <c r="M1186" s="95" t="str">
        <f>IF(A1186&lt;&gt;"",IF(MID(C1186,1,1)="c",SigmaEpsConcrete(I1186,$AN$30:$AN$33,$AR$30:$AR$33,$AS$26,$AS$27,$AS$28,$AQ$20,$AU$19),""),"")</f>
        <v/>
      </c>
      <c r="N1186" s="95" t="str">
        <f>IF(A1186&lt;&gt;"",IF(MID(C1186,1,1)="r",SigmaEpsReinf(J1186,$AS$42:$AS$43,$AS$41,$AS$39,$AS$40,$AQ$38),""),"")</f>
        <v/>
      </c>
      <c r="Q1186" s="92" t="str">
        <f t="shared" si="196"/>
        <v/>
      </c>
      <c r="R1186" s="92" t="str">
        <f t="shared" si="197"/>
        <v/>
      </c>
      <c r="U1186" s="5"/>
      <c r="V1186" s="5"/>
      <c r="W1186" s="94" t="str">
        <f t="shared" si="195"/>
        <v/>
      </c>
      <c r="X1186" s="94" t="str">
        <f t="shared" si="198"/>
        <v/>
      </c>
      <c r="Y1186" s="5"/>
      <c r="BK1186" s="8"/>
      <c r="BL1186" s="5"/>
      <c r="BM1186" s="5"/>
      <c r="BN1186" s="5"/>
      <c r="BO1186" s="5"/>
      <c r="BP1186" s="1"/>
      <c r="BQ1186" s="1"/>
      <c r="BR1186" s="1"/>
      <c r="BS1186" s="1"/>
      <c r="BT1186" s="1"/>
      <c r="BU1186" s="4"/>
      <c r="BV1186" s="1"/>
      <c r="BW1186" s="3"/>
      <c r="BX1186" s="4"/>
      <c r="BY1186" s="5"/>
      <c r="BZ1186" s="5"/>
      <c r="CA1186" s="5"/>
      <c r="CB1186" s="5"/>
      <c r="CC1186" s="5"/>
      <c r="CD1186" s="43"/>
    </row>
    <row r="1187" spans="1:82" x14ac:dyDescent="0.25">
      <c r="A1187" s="8"/>
      <c r="B1187" s="5"/>
      <c r="C1187" s="5"/>
      <c r="D1187" s="5"/>
      <c r="E1187" s="5"/>
      <c r="F1187" s="94" t="str">
        <f t="shared" si="189"/>
        <v/>
      </c>
      <c r="G1187" s="94" t="str">
        <f t="shared" si="190"/>
        <v/>
      </c>
      <c r="H1187" s="127" t="str">
        <f>IF(A1187&lt;&gt;"",IF(MID(C1187,1,1)="c",$AS$26,IF(MID(C1187,1,1)="r",$AS$41,IF(MID(C1187,1,1)="p",#REF!,#REF!))),"")</f>
        <v/>
      </c>
      <c r="I1187" s="92" t="str">
        <f t="shared" si="191"/>
        <v/>
      </c>
      <c r="J1187" s="92" t="str">
        <f t="shared" si="192"/>
        <v/>
      </c>
      <c r="K1187" s="92" t="str">
        <f t="shared" si="193"/>
        <v/>
      </c>
      <c r="L1187" s="92" t="str">
        <f t="shared" si="194"/>
        <v/>
      </c>
      <c r="M1187" s="95" t="str">
        <f>IF(A1187&lt;&gt;"",IF(MID(C1187,1,1)="c",SigmaEpsConcrete(I1187,$AN$30:$AN$33,$AR$30:$AR$33,$AS$26,$AS$27,$AS$28,$AQ$20,$AU$19),""),"")</f>
        <v/>
      </c>
      <c r="N1187" s="95" t="str">
        <f>IF(A1187&lt;&gt;"",IF(MID(C1187,1,1)="r",SigmaEpsReinf(J1187,$AS$42:$AS$43,$AS$41,$AS$39,$AS$40,$AQ$38),""),"")</f>
        <v/>
      </c>
      <c r="Q1187" s="92" t="str">
        <f t="shared" si="196"/>
        <v/>
      </c>
      <c r="R1187" s="92" t="str">
        <f t="shared" si="197"/>
        <v/>
      </c>
      <c r="U1187" s="5"/>
      <c r="V1187" s="5"/>
      <c r="W1187" s="94" t="str">
        <f t="shared" si="195"/>
        <v/>
      </c>
      <c r="X1187" s="94" t="str">
        <f t="shared" si="198"/>
        <v/>
      </c>
      <c r="Y1187" s="5"/>
      <c r="BK1187" s="8"/>
      <c r="BL1187" s="5"/>
      <c r="BM1187" s="5"/>
      <c r="BN1187" s="5"/>
      <c r="BO1187" s="5"/>
      <c r="BP1187" s="1"/>
      <c r="BQ1187" s="1"/>
      <c r="BR1187" s="1"/>
      <c r="BS1187" s="1"/>
      <c r="BT1187" s="1"/>
      <c r="BU1187" s="4"/>
      <c r="BV1187" s="1"/>
      <c r="BW1187" s="3"/>
      <c r="BX1187" s="4"/>
      <c r="BY1187" s="5"/>
      <c r="BZ1187" s="5"/>
      <c r="CA1187" s="5"/>
      <c r="CB1187" s="5"/>
      <c r="CC1187" s="5"/>
      <c r="CD1187" s="43"/>
    </row>
    <row r="1188" spans="1:82" x14ac:dyDescent="0.25">
      <c r="A1188" s="8"/>
      <c r="B1188" s="5"/>
      <c r="C1188" s="5"/>
      <c r="D1188" s="5"/>
      <c r="E1188" s="5"/>
      <c r="F1188" s="94" t="str">
        <f t="shared" si="189"/>
        <v/>
      </c>
      <c r="G1188" s="94" t="str">
        <f t="shared" si="190"/>
        <v/>
      </c>
      <c r="H1188" s="127" t="str">
        <f>IF(A1188&lt;&gt;"",IF(MID(C1188,1,1)="c",$AS$26,IF(MID(C1188,1,1)="r",$AS$41,IF(MID(C1188,1,1)="p",#REF!,#REF!))),"")</f>
        <v/>
      </c>
      <c r="I1188" s="92" t="str">
        <f t="shared" si="191"/>
        <v/>
      </c>
      <c r="J1188" s="92" t="str">
        <f t="shared" si="192"/>
        <v/>
      </c>
      <c r="K1188" s="92" t="str">
        <f t="shared" si="193"/>
        <v/>
      </c>
      <c r="L1188" s="92" t="str">
        <f t="shared" si="194"/>
        <v/>
      </c>
      <c r="M1188" s="95" t="str">
        <f>IF(A1188&lt;&gt;"",IF(MID(C1188,1,1)="c",SigmaEpsConcrete(I1188,$AN$30:$AN$33,$AR$30:$AR$33,$AS$26,$AS$27,$AS$28,$AQ$20,$AU$19),""),"")</f>
        <v/>
      </c>
      <c r="N1188" s="95" t="str">
        <f>IF(A1188&lt;&gt;"",IF(MID(C1188,1,1)="r",SigmaEpsReinf(J1188,$AS$42:$AS$43,$AS$41,$AS$39,$AS$40,$AQ$38),""),"")</f>
        <v/>
      </c>
      <c r="Q1188" s="92" t="str">
        <f t="shared" si="196"/>
        <v/>
      </c>
      <c r="R1188" s="92" t="str">
        <f t="shared" si="197"/>
        <v/>
      </c>
      <c r="U1188" s="5"/>
      <c r="V1188" s="5"/>
      <c r="W1188" s="94" t="str">
        <f t="shared" si="195"/>
        <v/>
      </c>
      <c r="X1188" s="94" t="str">
        <f t="shared" si="198"/>
        <v/>
      </c>
      <c r="Y1188" s="5"/>
      <c r="BK1188" s="8"/>
      <c r="BL1188" s="5"/>
      <c r="BM1188" s="5"/>
      <c r="BN1188" s="5"/>
      <c r="BO1188" s="5"/>
      <c r="BP1188" s="1"/>
      <c r="BQ1188" s="1"/>
      <c r="BR1188" s="1"/>
      <c r="BS1188" s="1"/>
      <c r="BT1188" s="1"/>
      <c r="BU1188" s="4"/>
      <c r="BV1188" s="1"/>
      <c r="BW1188" s="3"/>
      <c r="BX1188" s="4"/>
      <c r="BY1188" s="5"/>
      <c r="BZ1188" s="5"/>
      <c r="CA1188" s="5"/>
      <c r="CB1188" s="5"/>
      <c r="CC1188" s="5"/>
      <c r="CD1188" s="43"/>
    </row>
    <row r="1189" spans="1:82" x14ac:dyDescent="0.25">
      <c r="A1189" s="8"/>
      <c r="B1189" s="5"/>
      <c r="C1189" s="5"/>
      <c r="D1189" s="5"/>
      <c r="E1189" s="5"/>
      <c r="F1189" s="94" t="str">
        <f t="shared" si="189"/>
        <v/>
      </c>
      <c r="G1189" s="94" t="str">
        <f t="shared" si="190"/>
        <v/>
      </c>
      <c r="H1189" s="127" t="str">
        <f>IF(A1189&lt;&gt;"",IF(MID(C1189,1,1)="c",$AS$26,IF(MID(C1189,1,1)="r",$AS$41,IF(MID(C1189,1,1)="p",#REF!,#REF!))),"")</f>
        <v/>
      </c>
      <c r="I1189" s="92" t="str">
        <f t="shared" si="191"/>
        <v/>
      </c>
      <c r="J1189" s="92" t="str">
        <f t="shared" si="192"/>
        <v/>
      </c>
      <c r="K1189" s="92" t="str">
        <f t="shared" si="193"/>
        <v/>
      </c>
      <c r="L1189" s="92" t="str">
        <f t="shared" si="194"/>
        <v/>
      </c>
      <c r="M1189" s="95" t="str">
        <f>IF(A1189&lt;&gt;"",IF(MID(C1189,1,1)="c",SigmaEpsConcrete(I1189,$AN$30:$AN$33,$AR$30:$AR$33,$AS$26,$AS$27,$AS$28,$AQ$20,$AU$19),""),"")</f>
        <v/>
      </c>
      <c r="N1189" s="95" t="str">
        <f>IF(A1189&lt;&gt;"",IF(MID(C1189,1,1)="r",SigmaEpsReinf(J1189,$AS$42:$AS$43,$AS$41,$AS$39,$AS$40,$AQ$38),""),"")</f>
        <v/>
      </c>
      <c r="Q1189" s="92" t="str">
        <f t="shared" si="196"/>
        <v/>
      </c>
      <c r="R1189" s="92" t="str">
        <f t="shared" si="197"/>
        <v/>
      </c>
      <c r="U1189" s="5"/>
      <c r="V1189" s="5"/>
      <c r="W1189" s="94" t="str">
        <f t="shared" si="195"/>
        <v/>
      </c>
      <c r="X1189" s="94" t="str">
        <f t="shared" si="198"/>
        <v/>
      </c>
      <c r="Y1189" s="5"/>
      <c r="BK1189" s="8"/>
      <c r="BL1189" s="5"/>
      <c r="BM1189" s="5"/>
      <c r="BN1189" s="5"/>
      <c r="BO1189" s="5"/>
      <c r="BP1189" s="1"/>
      <c r="BQ1189" s="1"/>
      <c r="BR1189" s="1"/>
      <c r="BS1189" s="1"/>
      <c r="BT1189" s="1"/>
      <c r="BU1189" s="4"/>
      <c r="BV1189" s="1"/>
      <c r="BW1189" s="3"/>
      <c r="BX1189" s="4"/>
      <c r="BY1189" s="5"/>
      <c r="BZ1189" s="5"/>
      <c r="CA1189" s="5"/>
      <c r="CB1189" s="5"/>
      <c r="CC1189" s="5"/>
      <c r="CD1189" s="43"/>
    </row>
    <row r="1190" spans="1:82" x14ac:dyDescent="0.25">
      <c r="A1190" s="8"/>
      <c r="B1190" s="5"/>
      <c r="C1190" s="5"/>
      <c r="D1190" s="5"/>
      <c r="E1190" s="5"/>
      <c r="F1190" s="94" t="str">
        <f t="shared" si="189"/>
        <v/>
      </c>
      <c r="G1190" s="94" t="str">
        <f t="shared" si="190"/>
        <v/>
      </c>
      <c r="H1190" s="127" t="str">
        <f>IF(A1190&lt;&gt;"",IF(MID(C1190,1,1)="c",$AS$26,IF(MID(C1190,1,1)="r",$AS$41,IF(MID(C1190,1,1)="p",#REF!,#REF!))),"")</f>
        <v/>
      </c>
      <c r="I1190" s="92" t="str">
        <f t="shared" si="191"/>
        <v/>
      </c>
      <c r="J1190" s="92" t="str">
        <f t="shared" si="192"/>
        <v/>
      </c>
      <c r="K1190" s="92" t="str">
        <f t="shared" si="193"/>
        <v/>
      </c>
      <c r="L1190" s="92" t="str">
        <f t="shared" si="194"/>
        <v/>
      </c>
      <c r="M1190" s="95" t="str">
        <f>IF(A1190&lt;&gt;"",IF(MID(C1190,1,1)="c",SigmaEpsConcrete(I1190,$AN$30:$AN$33,$AR$30:$AR$33,$AS$26,$AS$27,$AS$28,$AQ$20,$AU$19),""),"")</f>
        <v/>
      </c>
      <c r="N1190" s="95" t="str">
        <f>IF(A1190&lt;&gt;"",IF(MID(C1190,1,1)="r",SigmaEpsReinf(J1190,$AS$42:$AS$43,$AS$41,$AS$39,$AS$40,$AQ$38),""),"")</f>
        <v/>
      </c>
      <c r="Q1190" s="92" t="str">
        <f t="shared" si="196"/>
        <v/>
      </c>
      <c r="R1190" s="92" t="str">
        <f t="shared" si="197"/>
        <v/>
      </c>
      <c r="U1190" s="5"/>
      <c r="V1190" s="5"/>
      <c r="W1190" s="94" t="str">
        <f t="shared" si="195"/>
        <v/>
      </c>
      <c r="X1190" s="94" t="str">
        <f t="shared" si="198"/>
        <v/>
      </c>
      <c r="Y1190" s="5"/>
      <c r="BK1190" s="8"/>
      <c r="BL1190" s="5"/>
      <c r="BM1190" s="5"/>
      <c r="BN1190" s="5"/>
      <c r="BO1190" s="5"/>
      <c r="BP1190" s="1"/>
      <c r="BQ1190" s="1"/>
      <c r="BR1190" s="1"/>
      <c r="BS1190" s="1"/>
      <c r="BT1190" s="1"/>
      <c r="BU1190" s="4"/>
      <c r="BV1190" s="1"/>
      <c r="BW1190" s="3"/>
      <c r="BX1190" s="4"/>
      <c r="BY1190" s="5"/>
      <c r="BZ1190" s="5"/>
      <c r="CA1190" s="5"/>
      <c r="CB1190" s="5"/>
      <c r="CC1190" s="5"/>
      <c r="CD1190" s="43"/>
    </row>
    <row r="1191" spans="1:82" x14ac:dyDescent="0.25">
      <c r="A1191" s="8"/>
      <c r="B1191" s="5"/>
      <c r="C1191" s="5"/>
      <c r="D1191" s="5"/>
      <c r="E1191" s="5"/>
      <c r="F1191" s="94" t="str">
        <f t="shared" si="189"/>
        <v/>
      </c>
      <c r="G1191" s="94" t="str">
        <f t="shared" si="190"/>
        <v/>
      </c>
      <c r="H1191" s="127" t="str">
        <f>IF(A1191&lt;&gt;"",IF(MID(C1191,1,1)="c",$AS$26,IF(MID(C1191,1,1)="r",$AS$41,IF(MID(C1191,1,1)="p",#REF!,#REF!))),"")</f>
        <v/>
      </c>
      <c r="I1191" s="92" t="str">
        <f t="shared" si="191"/>
        <v/>
      </c>
      <c r="J1191" s="92" t="str">
        <f t="shared" si="192"/>
        <v/>
      </c>
      <c r="K1191" s="92" t="str">
        <f t="shared" si="193"/>
        <v/>
      </c>
      <c r="L1191" s="92" t="str">
        <f t="shared" si="194"/>
        <v/>
      </c>
      <c r="M1191" s="95" t="str">
        <f>IF(A1191&lt;&gt;"",IF(MID(C1191,1,1)="c",SigmaEpsConcrete(I1191,$AN$30:$AN$33,$AR$30:$AR$33,$AS$26,$AS$27,$AS$28,$AQ$20,$AU$19),""),"")</f>
        <v/>
      </c>
      <c r="N1191" s="95" t="str">
        <f>IF(A1191&lt;&gt;"",IF(MID(C1191,1,1)="r",SigmaEpsReinf(J1191,$AS$42:$AS$43,$AS$41,$AS$39,$AS$40,$AQ$38),""),"")</f>
        <v/>
      </c>
      <c r="Q1191" s="92" t="str">
        <f t="shared" si="196"/>
        <v/>
      </c>
      <c r="R1191" s="92" t="str">
        <f t="shared" si="197"/>
        <v/>
      </c>
      <c r="U1191" s="5"/>
      <c r="V1191" s="5"/>
      <c r="W1191" s="94" t="str">
        <f t="shared" si="195"/>
        <v/>
      </c>
      <c r="X1191" s="94" t="str">
        <f t="shared" si="198"/>
        <v/>
      </c>
      <c r="Y1191" s="5"/>
      <c r="BK1191" s="8"/>
      <c r="BL1191" s="5"/>
      <c r="BM1191" s="5"/>
      <c r="BN1191" s="5"/>
      <c r="BO1191" s="5"/>
      <c r="BP1191" s="1"/>
      <c r="BQ1191" s="1"/>
      <c r="BR1191" s="1"/>
      <c r="BS1191" s="1"/>
      <c r="BT1191" s="1"/>
      <c r="BU1191" s="4"/>
      <c r="BV1191" s="1"/>
      <c r="BW1191" s="3"/>
      <c r="BX1191" s="4"/>
      <c r="BY1191" s="5"/>
      <c r="BZ1191" s="5"/>
      <c r="CA1191" s="5"/>
      <c r="CB1191" s="5"/>
      <c r="CC1191" s="5"/>
      <c r="CD1191" s="43"/>
    </row>
    <row r="1192" spans="1:82" x14ac:dyDescent="0.25">
      <c r="A1192" s="8"/>
      <c r="B1192" s="5"/>
      <c r="C1192" s="5"/>
      <c r="D1192" s="5"/>
      <c r="E1192" s="5"/>
      <c r="F1192" s="94" t="str">
        <f t="shared" si="189"/>
        <v/>
      </c>
      <c r="G1192" s="94" t="str">
        <f t="shared" si="190"/>
        <v/>
      </c>
      <c r="H1192" s="127" t="str">
        <f>IF(A1192&lt;&gt;"",IF(MID(C1192,1,1)="c",$AS$26,IF(MID(C1192,1,1)="r",$AS$41,IF(MID(C1192,1,1)="p",#REF!,#REF!))),"")</f>
        <v/>
      </c>
      <c r="I1192" s="92" t="str">
        <f t="shared" si="191"/>
        <v/>
      </c>
      <c r="J1192" s="92" t="str">
        <f t="shared" si="192"/>
        <v/>
      </c>
      <c r="K1192" s="92" t="str">
        <f t="shared" si="193"/>
        <v/>
      </c>
      <c r="L1192" s="92" t="str">
        <f t="shared" si="194"/>
        <v/>
      </c>
      <c r="M1192" s="95" t="str">
        <f>IF(A1192&lt;&gt;"",IF(MID(C1192,1,1)="c",SigmaEpsConcrete(I1192,$AN$30:$AN$33,$AR$30:$AR$33,$AS$26,$AS$27,$AS$28,$AQ$20,$AU$19),""),"")</f>
        <v/>
      </c>
      <c r="N1192" s="95" t="str">
        <f>IF(A1192&lt;&gt;"",IF(MID(C1192,1,1)="r",SigmaEpsReinf(J1192,$AS$42:$AS$43,$AS$41,$AS$39,$AS$40,$AQ$38),""),"")</f>
        <v/>
      </c>
      <c r="Q1192" s="92" t="str">
        <f t="shared" si="196"/>
        <v/>
      </c>
      <c r="R1192" s="92" t="str">
        <f t="shared" si="197"/>
        <v/>
      </c>
      <c r="U1192" s="5"/>
      <c r="V1192" s="5"/>
      <c r="W1192" s="94" t="str">
        <f t="shared" si="195"/>
        <v/>
      </c>
      <c r="X1192" s="94" t="str">
        <f t="shared" si="198"/>
        <v/>
      </c>
      <c r="Y1192" s="5"/>
      <c r="BK1192" s="8"/>
      <c r="BL1192" s="5"/>
      <c r="BM1192" s="5"/>
      <c r="BN1192" s="5"/>
      <c r="BO1192" s="5"/>
      <c r="BP1192" s="1"/>
      <c r="BQ1192" s="1"/>
      <c r="BR1192" s="1"/>
      <c r="BS1192" s="1"/>
      <c r="BT1192" s="1"/>
      <c r="BU1192" s="4"/>
      <c r="BV1192" s="1"/>
      <c r="BW1192" s="3"/>
      <c r="BX1192" s="4"/>
      <c r="BY1192" s="5"/>
      <c r="BZ1192" s="5"/>
      <c r="CA1192" s="5"/>
      <c r="CB1192" s="5"/>
      <c r="CC1192" s="5"/>
      <c r="CD1192" s="43"/>
    </row>
    <row r="1193" spans="1:82" x14ac:dyDescent="0.25">
      <c r="A1193" s="8"/>
      <c r="B1193" s="5"/>
      <c r="C1193" s="5"/>
      <c r="D1193" s="5"/>
      <c r="E1193" s="5"/>
      <c r="F1193" s="94" t="str">
        <f t="shared" si="189"/>
        <v/>
      </c>
      <c r="G1193" s="94" t="str">
        <f t="shared" si="190"/>
        <v/>
      </c>
      <c r="H1193" s="127" t="str">
        <f>IF(A1193&lt;&gt;"",IF(MID(C1193,1,1)="c",$AS$26,IF(MID(C1193,1,1)="r",$AS$41,IF(MID(C1193,1,1)="p",#REF!,#REF!))),"")</f>
        <v/>
      </c>
      <c r="I1193" s="92" t="str">
        <f t="shared" si="191"/>
        <v/>
      </c>
      <c r="J1193" s="92" t="str">
        <f t="shared" si="192"/>
        <v/>
      </c>
      <c r="K1193" s="92" t="str">
        <f t="shared" si="193"/>
        <v/>
      </c>
      <c r="L1193" s="92" t="str">
        <f t="shared" si="194"/>
        <v/>
      </c>
      <c r="M1193" s="95" t="str">
        <f>IF(A1193&lt;&gt;"",IF(MID(C1193,1,1)="c",SigmaEpsConcrete(I1193,$AN$30:$AN$33,$AR$30:$AR$33,$AS$26,$AS$27,$AS$28,$AQ$20,$AU$19),""),"")</f>
        <v/>
      </c>
      <c r="N1193" s="95" t="str">
        <f>IF(A1193&lt;&gt;"",IF(MID(C1193,1,1)="r",SigmaEpsReinf(J1193,$AS$42:$AS$43,$AS$41,$AS$39,$AS$40,$AQ$38),""),"")</f>
        <v/>
      </c>
      <c r="Q1193" s="92" t="str">
        <f t="shared" si="196"/>
        <v/>
      </c>
      <c r="R1193" s="92" t="str">
        <f t="shared" si="197"/>
        <v/>
      </c>
      <c r="U1193" s="5"/>
      <c r="V1193" s="5"/>
      <c r="W1193" s="94" t="str">
        <f t="shared" si="195"/>
        <v/>
      </c>
      <c r="X1193" s="94" t="str">
        <f t="shared" si="198"/>
        <v/>
      </c>
      <c r="Y1193" s="5"/>
      <c r="BK1193" s="8"/>
      <c r="BL1193" s="5"/>
      <c r="BM1193" s="5"/>
      <c r="BN1193" s="5"/>
      <c r="BO1193" s="5"/>
      <c r="BP1193" s="1"/>
      <c r="BQ1193" s="1"/>
      <c r="BR1193" s="1"/>
      <c r="BS1193" s="1"/>
      <c r="BT1193" s="1"/>
      <c r="BU1193" s="4"/>
      <c r="BV1193" s="1"/>
      <c r="BW1193" s="3"/>
      <c r="BX1193" s="4"/>
      <c r="BY1193" s="5"/>
      <c r="BZ1193" s="5"/>
      <c r="CA1193" s="5"/>
      <c r="CB1193" s="5"/>
      <c r="CC1193" s="5"/>
      <c r="CD1193" s="43"/>
    </row>
    <row r="1194" spans="1:82" x14ac:dyDescent="0.25">
      <c r="A1194" s="8"/>
      <c r="B1194" s="5"/>
      <c r="C1194" s="5"/>
      <c r="D1194" s="5"/>
      <c r="E1194" s="5"/>
      <c r="F1194" s="94" t="str">
        <f t="shared" si="189"/>
        <v/>
      </c>
      <c r="G1194" s="94" t="str">
        <f t="shared" si="190"/>
        <v/>
      </c>
      <c r="H1194" s="127" t="str">
        <f>IF(A1194&lt;&gt;"",IF(MID(C1194,1,1)="c",$AS$26,IF(MID(C1194,1,1)="r",$AS$41,IF(MID(C1194,1,1)="p",#REF!,#REF!))),"")</f>
        <v/>
      </c>
      <c r="I1194" s="92" t="str">
        <f t="shared" si="191"/>
        <v/>
      </c>
      <c r="J1194" s="92" t="str">
        <f t="shared" si="192"/>
        <v/>
      </c>
      <c r="K1194" s="92" t="str">
        <f t="shared" si="193"/>
        <v/>
      </c>
      <c r="L1194" s="92" t="str">
        <f t="shared" si="194"/>
        <v/>
      </c>
      <c r="M1194" s="95" t="str">
        <f>IF(A1194&lt;&gt;"",IF(MID(C1194,1,1)="c",SigmaEpsConcrete(I1194,$AN$30:$AN$33,$AR$30:$AR$33,$AS$26,$AS$27,$AS$28,$AQ$20,$AU$19),""),"")</f>
        <v/>
      </c>
      <c r="N1194" s="95" t="str">
        <f>IF(A1194&lt;&gt;"",IF(MID(C1194,1,1)="r",SigmaEpsReinf(J1194,$AS$42:$AS$43,$AS$41,$AS$39,$AS$40,$AQ$38),""),"")</f>
        <v/>
      </c>
      <c r="Q1194" s="92" t="str">
        <f t="shared" si="196"/>
        <v/>
      </c>
      <c r="R1194" s="92" t="str">
        <f t="shared" si="197"/>
        <v/>
      </c>
      <c r="U1194" s="5"/>
      <c r="V1194" s="5"/>
      <c r="W1194" s="94" t="str">
        <f t="shared" si="195"/>
        <v/>
      </c>
      <c r="X1194" s="94" t="str">
        <f t="shared" si="198"/>
        <v/>
      </c>
      <c r="Y1194" s="5"/>
      <c r="BK1194" s="8"/>
      <c r="BL1194" s="5"/>
      <c r="BM1194" s="5"/>
      <c r="BN1194" s="5"/>
      <c r="BO1194" s="5"/>
      <c r="BP1194" s="1"/>
      <c r="BQ1194" s="1"/>
      <c r="BR1194" s="1"/>
      <c r="BS1194" s="1"/>
      <c r="BT1194" s="1"/>
      <c r="BU1194" s="4"/>
      <c r="BV1194" s="1"/>
      <c r="BW1194" s="3"/>
      <c r="BX1194" s="4"/>
      <c r="BY1194" s="5"/>
      <c r="BZ1194" s="5"/>
      <c r="CA1194" s="5"/>
      <c r="CB1194" s="5"/>
      <c r="CC1194" s="5"/>
      <c r="CD1194" s="43"/>
    </row>
    <row r="1195" spans="1:82" x14ac:dyDescent="0.25">
      <c r="A1195" s="8"/>
      <c r="B1195" s="5"/>
      <c r="C1195" s="5"/>
      <c r="D1195" s="5"/>
      <c r="E1195" s="5"/>
      <c r="F1195" s="94" t="str">
        <f t="shared" si="189"/>
        <v/>
      </c>
      <c r="G1195" s="94" t="str">
        <f t="shared" si="190"/>
        <v/>
      </c>
      <c r="H1195" s="127" t="str">
        <f>IF(A1195&lt;&gt;"",IF(MID(C1195,1,1)="c",$AS$26,IF(MID(C1195,1,1)="r",$AS$41,IF(MID(C1195,1,1)="p",#REF!,#REF!))),"")</f>
        <v/>
      </c>
      <c r="I1195" s="92" t="str">
        <f t="shared" si="191"/>
        <v/>
      </c>
      <c r="J1195" s="92" t="str">
        <f t="shared" si="192"/>
        <v/>
      </c>
      <c r="K1195" s="92" t="str">
        <f t="shared" si="193"/>
        <v/>
      </c>
      <c r="L1195" s="92" t="str">
        <f t="shared" si="194"/>
        <v/>
      </c>
      <c r="M1195" s="95" t="str">
        <f>IF(A1195&lt;&gt;"",IF(MID(C1195,1,1)="c",SigmaEpsConcrete(I1195,$AN$30:$AN$33,$AR$30:$AR$33,$AS$26,$AS$27,$AS$28,$AQ$20,$AU$19),""),"")</f>
        <v/>
      </c>
      <c r="N1195" s="95" t="str">
        <f>IF(A1195&lt;&gt;"",IF(MID(C1195,1,1)="r",SigmaEpsReinf(J1195,$AS$42:$AS$43,$AS$41,$AS$39,$AS$40,$AQ$38),""),"")</f>
        <v/>
      </c>
      <c r="Q1195" s="92" t="str">
        <f t="shared" si="196"/>
        <v/>
      </c>
      <c r="R1195" s="92" t="str">
        <f t="shared" si="197"/>
        <v/>
      </c>
      <c r="U1195" s="5"/>
      <c r="V1195" s="5"/>
      <c r="W1195" s="94" t="str">
        <f t="shared" si="195"/>
        <v/>
      </c>
      <c r="X1195" s="94" t="str">
        <f t="shared" si="198"/>
        <v/>
      </c>
      <c r="Y1195" s="5"/>
      <c r="BK1195" s="8"/>
      <c r="BL1195" s="5"/>
      <c r="BM1195" s="5"/>
      <c r="BN1195" s="5"/>
      <c r="BO1195" s="5"/>
      <c r="BP1195" s="1"/>
      <c r="BQ1195" s="1"/>
      <c r="BR1195" s="1"/>
      <c r="BS1195" s="1"/>
      <c r="BT1195" s="1"/>
      <c r="BU1195" s="4"/>
      <c r="BV1195" s="1"/>
      <c r="BW1195" s="3"/>
      <c r="BX1195" s="4"/>
      <c r="BY1195" s="5"/>
      <c r="BZ1195" s="5"/>
      <c r="CA1195" s="5"/>
      <c r="CB1195" s="5"/>
      <c r="CC1195" s="5"/>
      <c r="CD1195" s="43"/>
    </row>
    <row r="1196" spans="1:82" x14ac:dyDescent="0.25">
      <c r="A1196" s="8"/>
      <c r="B1196" s="5"/>
      <c r="C1196" s="5"/>
      <c r="D1196" s="5"/>
      <c r="E1196" s="5"/>
      <c r="F1196" s="94" t="str">
        <f t="shared" si="189"/>
        <v/>
      </c>
      <c r="G1196" s="94" t="str">
        <f t="shared" si="190"/>
        <v/>
      </c>
      <c r="H1196" s="127" t="str">
        <f>IF(A1196&lt;&gt;"",IF(MID(C1196,1,1)="c",$AS$26,IF(MID(C1196,1,1)="r",$AS$41,IF(MID(C1196,1,1)="p",#REF!,#REF!))),"")</f>
        <v/>
      </c>
      <c r="I1196" s="92" t="str">
        <f t="shared" si="191"/>
        <v/>
      </c>
      <c r="J1196" s="92" t="str">
        <f t="shared" si="192"/>
        <v/>
      </c>
      <c r="K1196" s="92" t="str">
        <f t="shared" si="193"/>
        <v/>
      </c>
      <c r="L1196" s="92" t="str">
        <f t="shared" si="194"/>
        <v/>
      </c>
      <c r="M1196" s="95" t="str">
        <f>IF(A1196&lt;&gt;"",IF(MID(C1196,1,1)="c",SigmaEpsConcrete(I1196,$AN$30:$AN$33,$AR$30:$AR$33,$AS$26,$AS$27,$AS$28,$AQ$20,$AU$19),""),"")</f>
        <v/>
      </c>
      <c r="N1196" s="95" t="str">
        <f>IF(A1196&lt;&gt;"",IF(MID(C1196,1,1)="r",SigmaEpsReinf(J1196,$AS$42:$AS$43,$AS$41,$AS$39,$AS$40,$AQ$38),""),"")</f>
        <v/>
      </c>
      <c r="Q1196" s="92" t="str">
        <f t="shared" si="196"/>
        <v/>
      </c>
      <c r="R1196" s="92" t="str">
        <f t="shared" si="197"/>
        <v/>
      </c>
      <c r="U1196" s="5"/>
      <c r="V1196" s="5"/>
      <c r="W1196" s="94" t="str">
        <f t="shared" si="195"/>
        <v/>
      </c>
      <c r="X1196" s="94" t="str">
        <f t="shared" si="198"/>
        <v/>
      </c>
      <c r="Y1196" s="5"/>
      <c r="BK1196" s="8"/>
      <c r="BL1196" s="5"/>
      <c r="BM1196" s="5"/>
      <c r="BN1196" s="5"/>
      <c r="BO1196" s="5"/>
      <c r="BP1196" s="1"/>
      <c r="BQ1196" s="1"/>
      <c r="BR1196" s="1"/>
      <c r="BS1196" s="1"/>
      <c r="BT1196" s="1"/>
      <c r="BU1196" s="4"/>
      <c r="BV1196" s="1"/>
      <c r="BW1196" s="3"/>
      <c r="BX1196" s="4"/>
      <c r="BY1196" s="5"/>
      <c r="BZ1196" s="5"/>
      <c r="CA1196" s="5"/>
      <c r="CB1196" s="5"/>
      <c r="CC1196" s="5"/>
      <c r="CD1196" s="43"/>
    </row>
    <row r="1197" spans="1:82" x14ac:dyDescent="0.25">
      <c r="A1197" s="8"/>
      <c r="B1197" s="5"/>
      <c r="C1197" s="5"/>
      <c r="D1197" s="5"/>
      <c r="E1197" s="5"/>
      <c r="F1197" s="94" t="str">
        <f t="shared" si="189"/>
        <v/>
      </c>
      <c r="G1197" s="94" t="str">
        <f t="shared" si="190"/>
        <v/>
      </c>
      <c r="H1197" s="127" t="str">
        <f>IF(A1197&lt;&gt;"",IF(MID(C1197,1,1)="c",$AS$26,IF(MID(C1197,1,1)="r",$AS$41,IF(MID(C1197,1,1)="p",#REF!,#REF!))),"")</f>
        <v/>
      </c>
      <c r="I1197" s="92" t="str">
        <f t="shared" si="191"/>
        <v/>
      </c>
      <c r="J1197" s="92" t="str">
        <f t="shared" si="192"/>
        <v/>
      </c>
      <c r="K1197" s="92" t="str">
        <f t="shared" si="193"/>
        <v/>
      </c>
      <c r="L1197" s="92" t="str">
        <f t="shared" si="194"/>
        <v/>
      </c>
      <c r="M1197" s="95" t="str">
        <f>IF(A1197&lt;&gt;"",IF(MID(C1197,1,1)="c",SigmaEpsConcrete(I1197,$AN$30:$AN$33,$AR$30:$AR$33,$AS$26,$AS$27,$AS$28,$AQ$20,$AU$19),""),"")</f>
        <v/>
      </c>
      <c r="N1197" s="95" t="str">
        <f>IF(A1197&lt;&gt;"",IF(MID(C1197,1,1)="r",SigmaEpsReinf(J1197,$AS$42:$AS$43,$AS$41,$AS$39,$AS$40,$AQ$38),""),"")</f>
        <v/>
      </c>
      <c r="Q1197" s="92" t="str">
        <f t="shared" si="196"/>
        <v/>
      </c>
      <c r="R1197" s="92" t="str">
        <f t="shared" si="197"/>
        <v/>
      </c>
      <c r="U1197" s="5"/>
      <c r="V1197" s="5"/>
      <c r="W1197" s="94" t="str">
        <f t="shared" si="195"/>
        <v/>
      </c>
      <c r="X1197" s="94" t="str">
        <f t="shared" si="198"/>
        <v/>
      </c>
      <c r="Y1197" s="5"/>
      <c r="BK1197" s="8"/>
      <c r="BL1197" s="5"/>
      <c r="BM1197" s="5"/>
      <c r="BN1197" s="5"/>
      <c r="BO1197" s="5"/>
      <c r="BP1197" s="1"/>
      <c r="BQ1197" s="1"/>
      <c r="BR1197" s="1"/>
      <c r="BS1197" s="1"/>
      <c r="BT1197" s="1"/>
      <c r="BU1197" s="4"/>
      <c r="BV1197" s="1"/>
      <c r="BW1197" s="3"/>
      <c r="BX1197" s="4"/>
      <c r="BY1197" s="5"/>
      <c r="BZ1197" s="5"/>
      <c r="CA1197" s="5"/>
      <c r="CB1197" s="5"/>
      <c r="CC1197" s="5"/>
      <c r="CD1197" s="43"/>
    </row>
    <row r="1198" spans="1:82" x14ac:dyDescent="0.25">
      <c r="A1198" s="8"/>
      <c r="B1198" s="5"/>
      <c r="C1198" s="5"/>
      <c r="D1198" s="5"/>
      <c r="E1198" s="5"/>
      <c r="F1198" s="94" t="str">
        <f t="shared" si="189"/>
        <v/>
      </c>
      <c r="G1198" s="94" t="str">
        <f t="shared" si="190"/>
        <v/>
      </c>
      <c r="H1198" s="127" t="str">
        <f>IF(A1198&lt;&gt;"",IF(MID(C1198,1,1)="c",$AS$26,IF(MID(C1198,1,1)="r",$AS$41,IF(MID(C1198,1,1)="p",#REF!,#REF!))),"")</f>
        <v/>
      </c>
      <c r="I1198" s="92" t="str">
        <f t="shared" si="191"/>
        <v/>
      </c>
      <c r="J1198" s="92" t="str">
        <f t="shared" si="192"/>
        <v/>
      </c>
      <c r="K1198" s="92" t="str">
        <f t="shared" si="193"/>
        <v/>
      </c>
      <c r="L1198" s="92" t="str">
        <f t="shared" si="194"/>
        <v/>
      </c>
      <c r="M1198" s="95" t="str">
        <f>IF(A1198&lt;&gt;"",IF(MID(C1198,1,1)="c",SigmaEpsConcrete(I1198,$AN$30:$AN$33,$AR$30:$AR$33,$AS$26,$AS$27,$AS$28,$AQ$20,$AU$19),""),"")</f>
        <v/>
      </c>
      <c r="N1198" s="95" t="str">
        <f>IF(A1198&lt;&gt;"",IF(MID(C1198,1,1)="r",SigmaEpsReinf(J1198,$AS$42:$AS$43,$AS$41,$AS$39,$AS$40,$AQ$38),""),"")</f>
        <v/>
      </c>
      <c r="Q1198" s="92" t="str">
        <f t="shared" si="196"/>
        <v/>
      </c>
      <c r="R1198" s="92" t="str">
        <f t="shared" si="197"/>
        <v/>
      </c>
      <c r="U1198" s="5"/>
      <c r="V1198" s="5"/>
      <c r="W1198" s="94" t="str">
        <f t="shared" si="195"/>
        <v/>
      </c>
      <c r="X1198" s="94" t="str">
        <f t="shared" si="198"/>
        <v/>
      </c>
      <c r="Y1198" s="5"/>
      <c r="BK1198" s="8"/>
      <c r="BL1198" s="5"/>
      <c r="BM1198" s="5"/>
      <c r="BN1198" s="5"/>
      <c r="BO1198" s="5"/>
      <c r="BP1198" s="1"/>
      <c r="BQ1198" s="1"/>
      <c r="BR1198" s="1"/>
      <c r="BS1198" s="1"/>
      <c r="BT1198" s="1"/>
      <c r="BU1198" s="4"/>
      <c r="BV1198" s="1"/>
      <c r="BW1198" s="3"/>
      <c r="BX1198" s="4"/>
      <c r="BY1198" s="5"/>
      <c r="BZ1198" s="5"/>
      <c r="CA1198" s="5"/>
      <c r="CB1198" s="5"/>
      <c r="CC1198" s="5"/>
      <c r="CD1198" s="43"/>
    </row>
    <row r="1199" spans="1:82" x14ac:dyDescent="0.25">
      <c r="A1199" s="8"/>
      <c r="B1199" s="5"/>
      <c r="C1199" s="5"/>
      <c r="D1199" s="5"/>
      <c r="E1199" s="5"/>
      <c r="F1199" s="94" t="str">
        <f t="shared" si="189"/>
        <v/>
      </c>
      <c r="G1199" s="94" t="str">
        <f t="shared" si="190"/>
        <v/>
      </c>
      <c r="H1199" s="127" t="str">
        <f>IF(A1199&lt;&gt;"",IF(MID(C1199,1,1)="c",$AS$26,IF(MID(C1199,1,1)="r",$AS$41,IF(MID(C1199,1,1)="p",#REF!,#REF!))),"")</f>
        <v/>
      </c>
      <c r="I1199" s="92" t="str">
        <f t="shared" si="191"/>
        <v/>
      </c>
      <c r="J1199" s="92" t="str">
        <f t="shared" si="192"/>
        <v/>
      </c>
      <c r="K1199" s="92" t="str">
        <f t="shared" si="193"/>
        <v/>
      </c>
      <c r="L1199" s="92" t="str">
        <f t="shared" si="194"/>
        <v/>
      </c>
      <c r="M1199" s="95" t="str">
        <f>IF(A1199&lt;&gt;"",IF(MID(C1199,1,1)="c",SigmaEpsConcrete(I1199,$AN$30:$AN$33,$AR$30:$AR$33,$AS$26,$AS$27,$AS$28,$AQ$20,$AU$19),""),"")</f>
        <v/>
      </c>
      <c r="N1199" s="95" t="str">
        <f>IF(A1199&lt;&gt;"",IF(MID(C1199,1,1)="r",SigmaEpsReinf(J1199,$AS$42:$AS$43,$AS$41,$AS$39,$AS$40,$AQ$38),""),"")</f>
        <v/>
      </c>
      <c r="Q1199" s="92" t="str">
        <f t="shared" si="196"/>
        <v/>
      </c>
      <c r="R1199" s="92" t="str">
        <f t="shared" si="197"/>
        <v/>
      </c>
      <c r="U1199" s="5"/>
      <c r="V1199" s="5"/>
      <c r="W1199" s="94" t="str">
        <f t="shared" si="195"/>
        <v/>
      </c>
      <c r="X1199" s="94" t="str">
        <f t="shared" si="198"/>
        <v/>
      </c>
      <c r="Y1199" s="5"/>
      <c r="BK1199" s="8"/>
      <c r="BL1199" s="5"/>
      <c r="BM1199" s="5"/>
      <c r="BN1199" s="5"/>
      <c r="BO1199" s="5"/>
      <c r="BP1199" s="1"/>
      <c r="BQ1199" s="1"/>
      <c r="BR1199" s="1"/>
      <c r="BS1199" s="1"/>
      <c r="BT1199" s="1"/>
      <c r="BU1199" s="4"/>
      <c r="BV1199" s="1"/>
      <c r="BW1199" s="3"/>
      <c r="BX1199" s="4"/>
      <c r="BY1199" s="5"/>
      <c r="BZ1199" s="5"/>
      <c r="CA1199" s="5"/>
      <c r="CB1199" s="5"/>
      <c r="CC1199" s="5"/>
      <c r="CD1199" s="43"/>
    </row>
    <row r="1200" spans="1:82" x14ac:dyDescent="0.25">
      <c r="A1200" s="8"/>
      <c r="B1200" s="5"/>
      <c r="C1200" s="5"/>
      <c r="D1200" s="5"/>
      <c r="E1200" s="5"/>
      <c r="F1200" s="94" t="str">
        <f t="shared" si="189"/>
        <v/>
      </c>
      <c r="G1200" s="94" t="str">
        <f t="shared" si="190"/>
        <v/>
      </c>
      <c r="H1200" s="127" t="str">
        <f>IF(A1200&lt;&gt;"",IF(MID(C1200,1,1)="c",$AS$26,IF(MID(C1200,1,1)="r",$AS$41,IF(MID(C1200,1,1)="p",#REF!,#REF!))),"")</f>
        <v/>
      </c>
      <c r="I1200" s="92" t="str">
        <f t="shared" si="191"/>
        <v/>
      </c>
      <c r="J1200" s="92" t="str">
        <f t="shared" si="192"/>
        <v/>
      </c>
      <c r="K1200" s="92" t="str">
        <f t="shared" si="193"/>
        <v/>
      </c>
      <c r="L1200" s="92" t="str">
        <f t="shared" si="194"/>
        <v/>
      </c>
      <c r="M1200" s="95" t="str">
        <f>IF(A1200&lt;&gt;"",IF(MID(C1200,1,1)="c",SigmaEpsConcrete(I1200,$AN$30:$AN$33,$AR$30:$AR$33,$AS$26,$AS$27,$AS$28,$AQ$20,$AU$19),""),"")</f>
        <v/>
      </c>
      <c r="N1200" s="95" t="str">
        <f>IF(A1200&lt;&gt;"",IF(MID(C1200,1,1)="r",SigmaEpsReinf(J1200,$AS$42:$AS$43,$AS$41,$AS$39,$AS$40,$AQ$38),""),"")</f>
        <v/>
      </c>
      <c r="Q1200" s="92" t="str">
        <f t="shared" si="196"/>
        <v/>
      </c>
      <c r="R1200" s="92" t="str">
        <f t="shared" si="197"/>
        <v/>
      </c>
      <c r="U1200" s="5"/>
      <c r="V1200" s="5"/>
      <c r="W1200" s="94" t="str">
        <f t="shared" si="195"/>
        <v/>
      </c>
      <c r="X1200" s="94" t="str">
        <f t="shared" si="198"/>
        <v/>
      </c>
      <c r="Y1200" s="5"/>
      <c r="BK1200" s="8"/>
      <c r="BL1200" s="5"/>
      <c r="BM1200" s="5"/>
      <c r="BN1200" s="5"/>
      <c r="BO1200" s="5"/>
      <c r="BP1200" s="1"/>
      <c r="BQ1200" s="1"/>
      <c r="BR1200" s="1"/>
      <c r="BS1200" s="1"/>
      <c r="BT1200" s="1"/>
      <c r="BU1200" s="4"/>
      <c r="BV1200" s="1"/>
      <c r="BW1200" s="3"/>
      <c r="BX1200" s="4"/>
      <c r="BY1200" s="5"/>
      <c r="BZ1200" s="5"/>
      <c r="CA1200" s="5"/>
      <c r="CB1200" s="5"/>
      <c r="CC1200" s="5"/>
      <c r="CD1200" s="43"/>
    </row>
    <row r="1201" spans="1:82" x14ac:dyDescent="0.25">
      <c r="A1201" s="8"/>
      <c r="B1201" s="5"/>
      <c r="C1201" s="5"/>
      <c r="D1201" s="5"/>
      <c r="E1201" s="5"/>
      <c r="F1201" s="94" t="str">
        <f t="shared" si="189"/>
        <v/>
      </c>
      <c r="G1201" s="94" t="str">
        <f t="shared" si="190"/>
        <v/>
      </c>
      <c r="H1201" s="127" t="str">
        <f>IF(A1201&lt;&gt;"",IF(MID(C1201,1,1)="c",$AS$26,IF(MID(C1201,1,1)="r",$AS$41,IF(MID(C1201,1,1)="p",#REF!,#REF!))),"")</f>
        <v/>
      </c>
      <c r="I1201" s="92" t="str">
        <f t="shared" si="191"/>
        <v/>
      </c>
      <c r="J1201" s="92" t="str">
        <f t="shared" si="192"/>
        <v/>
      </c>
      <c r="K1201" s="92" t="str">
        <f t="shared" si="193"/>
        <v/>
      </c>
      <c r="L1201" s="92" t="str">
        <f t="shared" si="194"/>
        <v/>
      </c>
      <c r="M1201" s="95" t="str">
        <f>IF(A1201&lt;&gt;"",IF(MID(C1201,1,1)="c",SigmaEpsConcrete(I1201,$AN$30:$AN$33,$AR$30:$AR$33,$AS$26,$AS$27,$AS$28,$AQ$20,$AU$19),""),"")</f>
        <v/>
      </c>
      <c r="N1201" s="95" t="str">
        <f>IF(A1201&lt;&gt;"",IF(MID(C1201,1,1)="r",SigmaEpsReinf(J1201,$AS$42:$AS$43,$AS$41,$AS$39,$AS$40,$AQ$38),""),"")</f>
        <v/>
      </c>
      <c r="Q1201" s="92" t="str">
        <f t="shared" si="196"/>
        <v/>
      </c>
      <c r="R1201" s="92" t="str">
        <f t="shared" si="197"/>
        <v/>
      </c>
      <c r="U1201" s="5"/>
      <c r="V1201" s="5"/>
      <c r="W1201" s="94" t="str">
        <f t="shared" si="195"/>
        <v/>
      </c>
      <c r="X1201" s="94" t="str">
        <f t="shared" si="198"/>
        <v/>
      </c>
      <c r="Y1201" s="5"/>
      <c r="BK1201" s="8"/>
      <c r="BL1201" s="5"/>
      <c r="BM1201" s="5"/>
      <c r="BN1201" s="5"/>
      <c r="BO1201" s="5"/>
      <c r="BP1201" s="1"/>
      <c r="BQ1201" s="1"/>
      <c r="BR1201" s="1"/>
      <c r="BS1201" s="1"/>
      <c r="BT1201" s="1"/>
      <c r="BU1201" s="4"/>
      <c r="BV1201" s="1"/>
      <c r="BW1201" s="3"/>
      <c r="BX1201" s="4"/>
      <c r="BY1201" s="5"/>
      <c r="BZ1201" s="5"/>
      <c r="CA1201" s="5"/>
      <c r="CB1201" s="5"/>
      <c r="CC1201" s="5"/>
      <c r="CD1201" s="43"/>
    </row>
    <row r="1202" spans="1:82" x14ac:dyDescent="0.25">
      <c r="A1202" s="8"/>
      <c r="B1202" s="5"/>
      <c r="C1202" s="5"/>
      <c r="D1202" s="5"/>
      <c r="E1202" s="5"/>
      <c r="F1202" s="94" t="str">
        <f t="shared" si="189"/>
        <v/>
      </c>
      <c r="G1202" s="94" t="str">
        <f t="shared" si="190"/>
        <v/>
      </c>
      <c r="H1202" s="127" t="str">
        <f>IF(A1202&lt;&gt;"",IF(MID(C1202,1,1)="c",$AS$26,IF(MID(C1202,1,1)="r",$AS$41,IF(MID(C1202,1,1)="p",#REF!,#REF!))),"")</f>
        <v/>
      </c>
      <c r="I1202" s="92" t="str">
        <f t="shared" si="191"/>
        <v/>
      </c>
      <c r="J1202" s="92" t="str">
        <f t="shared" si="192"/>
        <v/>
      </c>
      <c r="K1202" s="92" t="str">
        <f t="shared" si="193"/>
        <v/>
      </c>
      <c r="L1202" s="92" t="str">
        <f t="shared" si="194"/>
        <v/>
      </c>
      <c r="M1202" s="95" t="str">
        <f>IF(A1202&lt;&gt;"",IF(MID(C1202,1,1)="c",SigmaEpsConcrete(I1202,$AN$30:$AN$33,$AR$30:$AR$33,$AS$26,$AS$27,$AS$28,$AQ$20,$AU$19),""),"")</f>
        <v/>
      </c>
      <c r="N1202" s="95" t="str">
        <f>IF(A1202&lt;&gt;"",IF(MID(C1202,1,1)="r",SigmaEpsReinf(J1202,$AS$42:$AS$43,$AS$41,$AS$39,$AS$40,$AQ$38),""),"")</f>
        <v/>
      </c>
      <c r="Q1202" s="92" t="str">
        <f t="shared" si="196"/>
        <v/>
      </c>
      <c r="R1202" s="92" t="str">
        <f t="shared" si="197"/>
        <v/>
      </c>
      <c r="U1202" s="5"/>
      <c r="V1202" s="5"/>
      <c r="W1202" s="94" t="str">
        <f t="shared" si="195"/>
        <v/>
      </c>
      <c r="X1202" s="94" t="str">
        <f t="shared" si="198"/>
        <v/>
      </c>
      <c r="Y1202" s="5"/>
      <c r="BK1202" s="8"/>
      <c r="BL1202" s="5"/>
      <c r="BM1202" s="5"/>
      <c r="BN1202" s="5"/>
      <c r="BO1202" s="5"/>
      <c r="BP1202" s="1"/>
      <c r="BQ1202" s="1"/>
      <c r="BR1202" s="1"/>
      <c r="BS1202" s="1"/>
      <c r="BT1202" s="1"/>
      <c r="BU1202" s="4"/>
      <c r="BV1202" s="1"/>
      <c r="BW1202" s="3"/>
      <c r="BX1202" s="4"/>
      <c r="BY1202" s="5"/>
      <c r="BZ1202" s="5"/>
      <c r="CA1202" s="5"/>
      <c r="CB1202" s="5"/>
      <c r="CC1202" s="5"/>
      <c r="CD1202" s="43"/>
    </row>
    <row r="1203" spans="1:82" x14ac:dyDescent="0.25">
      <c r="A1203" s="8"/>
      <c r="B1203" s="5"/>
      <c r="C1203" s="5"/>
      <c r="D1203" s="5"/>
      <c r="E1203" s="5"/>
      <c r="F1203" s="94" t="str">
        <f t="shared" si="189"/>
        <v/>
      </c>
      <c r="G1203" s="94" t="str">
        <f t="shared" si="190"/>
        <v/>
      </c>
      <c r="H1203" s="127" t="str">
        <f>IF(A1203&lt;&gt;"",IF(MID(C1203,1,1)="c",$AS$26,IF(MID(C1203,1,1)="r",$AS$41,IF(MID(C1203,1,1)="p",#REF!,#REF!))),"")</f>
        <v/>
      </c>
      <c r="I1203" s="92" t="str">
        <f t="shared" si="191"/>
        <v/>
      </c>
      <c r="J1203" s="92" t="str">
        <f t="shared" si="192"/>
        <v/>
      </c>
      <c r="K1203" s="92" t="str">
        <f t="shared" si="193"/>
        <v/>
      </c>
      <c r="L1203" s="92" t="str">
        <f t="shared" si="194"/>
        <v/>
      </c>
      <c r="M1203" s="95" t="str">
        <f>IF(A1203&lt;&gt;"",IF(MID(C1203,1,1)="c",SigmaEpsConcrete(I1203,$AN$30:$AN$33,$AR$30:$AR$33,$AS$26,$AS$27,$AS$28,$AQ$20,$AU$19),""),"")</f>
        <v/>
      </c>
      <c r="N1203" s="95" t="str">
        <f>IF(A1203&lt;&gt;"",IF(MID(C1203,1,1)="r",SigmaEpsReinf(J1203,$AS$42:$AS$43,$AS$41,$AS$39,$AS$40,$AQ$38),""),"")</f>
        <v/>
      </c>
      <c r="Q1203" s="92" t="str">
        <f t="shared" si="196"/>
        <v/>
      </c>
      <c r="R1203" s="92" t="str">
        <f t="shared" si="197"/>
        <v/>
      </c>
      <c r="U1203" s="5"/>
      <c r="V1203" s="5"/>
      <c r="W1203" s="94" t="str">
        <f t="shared" si="195"/>
        <v/>
      </c>
      <c r="X1203" s="94" t="str">
        <f t="shared" si="198"/>
        <v/>
      </c>
      <c r="Y1203" s="5"/>
      <c r="BK1203" s="8"/>
      <c r="BL1203" s="5"/>
      <c r="BM1203" s="5"/>
      <c r="BN1203" s="5"/>
      <c r="BO1203" s="5"/>
      <c r="BP1203" s="1"/>
      <c r="BQ1203" s="1"/>
      <c r="BR1203" s="1"/>
      <c r="BS1203" s="1"/>
      <c r="BT1203" s="1"/>
      <c r="BU1203" s="4"/>
      <c r="BV1203" s="1"/>
      <c r="BW1203" s="3"/>
      <c r="BX1203" s="4"/>
      <c r="BY1203" s="5"/>
      <c r="BZ1203" s="5"/>
      <c r="CA1203" s="5"/>
      <c r="CB1203" s="5"/>
      <c r="CC1203" s="5"/>
      <c r="CD1203" s="43"/>
    </row>
    <row r="1204" spans="1:82" x14ac:dyDescent="0.25">
      <c r="A1204" s="8"/>
      <c r="B1204" s="5"/>
      <c r="C1204" s="5"/>
      <c r="D1204" s="5"/>
      <c r="E1204" s="5"/>
      <c r="F1204" s="94" t="str">
        <f t="shared" si="189"/>
        <v/>
      </c>
      <c r="G1204" s="94" t="str">
        <f t="shared" si="190"/>
        <v/>
      </c>
      <c r="H1204" s="127" t="str">
        <f>IF(A1204&lt;&gt;"",IF(MID(C1204,1,1)="c",$AS$26,IF(MID(C1204,1,1)="r",$AS$41,IF(MID(C1204,1,1)="p",#REF!,#REF!))),"")</f>
        <v/>
      </c>
      <c r="I1204" s="92" t="str">
        <f t="shared" si="191"/>
        <v/>
      </c>
      <c r="J1204" s="92" t="str">
        <f t="shared" si="192"/>
        <v/>
      </c>
      <c r="K1204" s="92" t="str">
        <f t="shared" si="193"/>
        <v/>
      </c>
      <c r="L1204" s="92" t="str">
        <f t="shared" si="194"/>
        <v/>
      </c>
      <c r="M1204" s="95" t="str">
        <f>IF(A1204&lt;&gt;"",IF(MID(C1204,1,1)="c",SigmaEpsConcrete(I1204,$AN$30:$AN$33,$AR$30:$AR$33,$AS$26,$AS$27,$AS$28,$AQ$20,$AU$19),""),"")</f>
        <v/>
      </c>
      <c r="N1204" s="95" t="str">
        <f>IF(A1204&lt;&gt;"",IF(MID(C1204,1,1)="r",SigmaEpsReinf(J1204,$AS$42:$AS$43,$AS$41,$AS$39,$AS$40,$AQ$38),""),"")</f>
        <v/>
      </c>
      <c r="Q1204" s="92" t="str">
        <f t="shared" si="196"/>
        <v/>
      </c>
      <c r="R1204" s="92" t="str">
        <f t="shared" si="197"/>
        <v/>
      </c>
      <c r="U1204" s="5"/>
      <c r="V1204" s="5"/>
      <c r="W1204" s="94" t="str">
        <f t="shared" si="195"/>
        <v/>
      </c>
      <c r="X1204" s="94" t="str">
        <f t="shared" si="198"/>
        <v/>
      </c>
      <c r="Y1204" s="5"/>
      <c r="BK1204" s="8"/>
      <c r="BL1204" s="5"/>
      <c r="BM1204" s="5"/>
      <c r="BN1204" s="5"/>
      <c r="BO1204" s="5"/>
      <c r="BP1204" s="1"/>
      <c r="BQ1204" s="1"/>
      <c r="BR1204" s="1"/>
      <c r="BS1204" s="1"/>
      <c r="BT1204" s="1"/>
      <c r="BU1204" s="4"/>
      <c r="BV1204" s="1"/>
      <c r="BW1204" s="3"/>
      <c r="BX1204" s="4"/>
      <c r="BY1204" s="5"/>
      <c r="BZ1204" s="5"/>
      <c r="CA1204" s="5"/>
      <c r="CB1204" s="5"/>
      <c r="CC1204" s="5"/>
      <c r="CD1204" s="43"/>
    </row>
    <row r="1205" spans="1:82" x14ac:dyDescent="0.25">
      <c r="A1205" s="8"/>
      <c r="B1205" s="5"/>
      <c r="C1205" s="5"/>
      <c r="D1205" s="5"/>
      <c r="E1205" s="5"/>
      <c r="F1205" s="94" t="str">
        <f t="shared" si="189"/>
        <v/>
      </c>
      <c r="G1205" s="94" t="str">
        <f t="shared" si="190"/>
        <v/>
      </c>
      <c r="H1205" s="127" t="str">
        <f>IF(A1205&lt;&gt;"",IF(MID(C1205,1,1)="c",$AS$26,IF(MID(C1205,1,1)="r",$AS$41,IF(MID(C1205,1,1)="p",#REF!,#REF!))),"")</f>
        <v/>
      </c>
      <c r="I1205" s="92" t="str">
        <f t="shared" si="191"/>
        <v/>
      </c>
      <c r="J1205" s="92" t="str">
        <f t="shared" si="192"/>
        <v/>
      </c>
      <c r="K1205" s="92" t="str">
        <f t="shared" si="193"/>
        <v/>
      </c>
      <c r="L1205" s="92" t="str">
        <f t="shared" si="194"/>
        <v/>
      </c>
      <c r="M1205" s="95" t="str">
        <f>IF(A1205&lt;&gt;"",IF(MID(C1205,1,1)="c",SigmaEpsConcrete(I1205,$AN$30:$AN$33,$AR$30:$AR$33,$AS$26,$AS$27,$AS$28,$AQ$20,$AU$19),""),"")</f>
        <v/>
      </c>
      <c r="N1205" s="95" t="str">
        <f>IF(A1205&lt;&gt;"",IF(MID(C1205,1,1)="r",SigmaEpsReinf(J1205,$AS$42:$AS$43,$AS$41,$AS$39,$AS$40,$AQ$38),""),"")</f>
        <v/>
      </c>
      <c r="Q1205" s="92" t="str">
        <f t="shared" si="196"/>
        <v/>
      </c>
      <c r="R1205" s="92" t="str">
        <f t="shared" si="197"/>
        <v/>
      </c>
      <c r="U1205" s="5"/>
      <c r="V1205" s="5"/>
      <c r="W1205" s="94" t="str">
        <f t="shared" si="195"/>
        <v/>
      </c>
      <c r="X1205" s="94" t="str">
        <f t="shared" si="198"/>
        <v/>
      </c>
      <c r="Y1205" s="5"/>
      <c r="BK1205" s="8"/>
      <c r="BL1205" s="5"/>
      <c r="BM1205" s="5"/>
      <c r="BN1205" s="5"/>
      <c r="BO1205" s="5"/>
      <c r="BP1205" s="1"/>
      <c r="BQ1205" s="1"/>
      <c r="BR1205" s="1"/>
      <c r="BS1205" s="1"/>
      <c r="BT1205" s="1"/>
      <c r="BU1205" s="4"/>
      <c r="BV1205" s="1"/>
      <c r="BW1205" s="3"/>
      <c r="BX1205" s="4"/>
      <c r="BY1205" s="5"/>
      <c r="BZ1205" s="5"/>
      <c r="CA1205" s="5"/>
      <c r="CB1205" s="5"/>
      <c r="CC1205" s="5"/>
      <c r="CD1205" s="43"/>
    </row>
    <row r="1206" spans="1:82" x14ac:dyDescent="0.25">
      <c r="A1206" s="8"/>
      <c r="B1206" s="5"/>
      <c r="C1206" s="5"/>
      <c r="D1206" s="5"/>
      <c r="E1206" s="5"/>
      <c r="F1206" s="94" t="str">
        <f t="shared" si="189"/>
        <v/>
      </c>
      <c r="G1206" s="94" t="str">
        <f t="shared" si="190"/>
        <v/>
      </c>
      <c r="H1206" s="127" t="str">
        <f>IF(A1206&lt;&gt;"",IF(MID(C1206,1,1)="c",$AS$26,IF(MID(C1206,1,1)="r",$AS$41,IF(MID(C1206,1,1)="p",#REF!,#REF!))),"")</f>
        <v/>
      </c>
      <c r="I1206" s="92" t="str">
        <f t="shared" si="191"/>
        <v/>
      </c>
      <c r="J1206" s="92" t="str">
        <f t="shared" si="192"/>
        <v/>
      </c>
      <c r="K1206" s="92" t="str">
        <f t="shared" si="193"/>
        <v/>
      </c>
      <c r="L1206" s="92" t="str">
        <f t="shared" si="194"/>
        <v/>
      </c>
      <c r="M1206" s="95" t="str">
        <f>IF(A1206&lt;&gt;"",IF(MID(C1206,1,1)="c",SigmaEpsConcrete(I1206,$AN$30:$AN$33,$AR$30:$AR$33,$AS$26,$AS$27,$AS$28,$AQ$20,$AU$19),""),"")</f>
        <v/>
      </c>
      <c r="N1206" s="95" t="str">
        <f>IF(A1206&lt;&gt;"",IF(MID(C1206,1,1)="r",SigmaEpsReinf(J1206,$AS$42:$AS$43,$AS$41,$AS$39,$AS$40,$AQ$38),""),"")</f>
        <v/>
      </c>
      <c r="Q1206" s="92" t="str">
        <f t="shared" si="196"/>
        <v/>
      </c>
      <c r="R1206" s="92" t="str">
        <f t="shared" si="197"/>
        <v/>
      </c>
      <c r="U1206" s="5"/>
      <c r="V1206" s="5"/>
      <c r="W1206" s="94" t="str">
        <f t="shared" si="195"/>
        <v/>
      </c>
      <c r="X1206" s="94" t="str">
        <f t="shared" si="198"/>
        <v/>
      </c>
      <c r="Y1206" s="5"/>
      <c r="BK1206" s="8"/>
      <c r="BL1206" s="5"/>
      <c r="BM1206" s="5"/>
      <c r="BN1206" s="5"/>
      <c r="BO1206" s="5"/>
      <c r="BP1206" s="1"/>
      <c r="BQ1206" s="1"/>
      <c r="BR1206" s="1"/>
      <c r="BS1206" s="1"/>
      <c r="BT1206" s="1"/>
      <c r="BU1206" s="4"/>
      <c r="BV1206" s="1"/>
      <c r="BW1206" s="3"/>
      <c r="BX1206" s="4"/>
      <c r="BY1206" s="5"/>
      <c r="BZ1206" s="5"/>
      <c r="CA1206" s="5"/>
      <c r="CB1206" s="5"/>
      <c r="CC1206" s="5"/>
      <c r="CD1206" s="43"/>
    </row>
    <row r="1207" spans="1:82" x14ac:dyDescent="0.25">
      <c r="A1207" s="8"/>
      <c r="B1207" s="5"/>
      <c r="C1207" s="5"/>
      <c r="D1207" s="5"/>
      <c r="E1207" s="5"/>
      <c r="F1207" s="94" t="str">
        <f t="shared" si="189"/>
        <v/>
      </c>
      <c r="G1207" s="94" t="str">
        <f t="shared" si="190"/>
        <v/>
      </c>
      <c r="H1207" s="127" t="str">
        <f>IF(A1207&lt;&gt;"",IF(MID(C1207,1,1)="c",$AS$26,IF(MID(C1207,1,1)="r",$AS$41,IF(MID(C1207,1,1)="p",#REF!,#REF!))),"")</f>
        <v/>
      </c>
      <c r="I1207" s="92" t="str">
        <f t="shared" si="191"/>
        <v/>
      </c>
      <c r="J1207" s="92" t="str">
        <f t="shared" si="192"/>
        <v/>
      </c>
      <c r="K1207" s="92" t="str">
        <f t="shared" si="193"/>
        <v/>
      </c>
      <c r="L1207" s="92" t="str">
        <f t="shared" si="194"/>
        <v/>
      </c>
      <c r="M1207" s="95" t="str">
        <f>IF(A1207&lt;&gt;"",IF(MID(C1207,1,1)="c",SigmaEpsConcrete(I1207,$AN$30:$AN$33,$AR$30:$AR$33,$AS$26,$AS$27,$AS$28,$AQ$20,$AU$19),""),"")</f>
        <v/>
      </c>
      <c r="N1207" s="95" t="str">
        <f>IF(A1207&lt;&gt;"",IF(MID(C1207,1,1)="r",SigmaEpsReinf(J1207,$AS$42:$AS$43,$AS$41,$AS$39,$AS$40,$AQ$38),""),"")</f>
        <v/>
      </c>
      <c r="Q1207" s="92" t="str">
        <f t="shared" si="196"/>
        <v/>
      </c>
      <c r="R1207" s="92" t="str">
        <f t="shared" si="197"/>
        <v/>
      </c>
      <c r="U1207" s="5"/>
      <c r="V1207" s="5"/>
      <c r="W1207" s="94" t="str">
        <f t="shared" si="195"/>
        <v/>
      </c>
      <c r="X1207" s="94" t="str">
        <f t="shared" si="198"/>
        <v/>
      </c>
      <c r="Y1207" s="5"/>
      <c r="BK1207" s="8"/>
      <c r="BL1207" s="5"/>
      <c r="BM1207" s="5"/>
      <c r="BN1207" s="5"/>
      <c r="BO1207" s="5"/>
      <c r="BP1207" s="1"/>
      <c r="BQ1207" s="1"/>
      <c r="BR1207" s="1"/>
      <c r="BS1207" s="1"/>
      <c r="BT1207" s="1"/>
      <c r="BU1207" s="4"/>
      <c r="BV1207" s="1"/>
      <c r="BW1207" s="3"/>
      <c r="BX1207" s="4"/>
      <c r="BY1207" s="5"/>
      <c r="BZ1207" s="5"/>
      <c r="CA1207" s="5"/>
      <c r="CB1207" s="5"/>
      <c r="CC1207" s="5"/>
      <c r="CD1207" s="43"/>
    </row>
    <row r="1208" spans="1:82" x14ac:dyDescent="0.25">
      <c r="A1208" s="8"/>
      <c r="B1208" s="5"/>
      <c r="C1208" s="5"/>
      <c r="D1208" s="5"/>
      <c r="E1208" s="5"/>
      <c r="F1208" s="94" t="str">
        <f t="shared" si="189"/>
        <v/>
      </c>
      <c r="G1208" s="94" t="str">
        <f t="shared" si="190"/>
        <v/>
      </c>
      <c r="H1208" s="127" t="str">
        <f>IF(A1208&lt;&gt;"",IF(MID(C1208,1,1)="c",$AS$26,IF(MID(C1208,1,1)="r",$AS$41,IF(MID(C1208,1,1)="p",#REF!,#REF!))),"")</f>
        <v/>
      </c>
      <c r="I1208" s="92" t="str">
        <f t="shared" si="191"/>
        <v/>
      </c>
      <c r="J1208" s="92" t="str">
        <f t="shared" si="192"/>
        <v/>
      </c>
      <c r="K1208" s="92" t="str">
        <f t="shared" si="193"/>
        <v/>
      </c>
      <c r="L1208" s="92" t="str">
        <f t="shared" si="194"/>
        <v/>
      </c>
      <c r="M1208" s="95" t="str">
        <f>IF(A1208&lt;&gt;"",IF(MID(C1208,1,1)="c",SigmaEpsConcrete(I1208,$AN$30:$AN$33,$AR$30:$AR$33,$AS$26,$AS$27,$AS$28,$AQ$20,$AU$19),""),"")</f>
        <v/>
      </c>
      <c r="N1208" s="95" t="str">
        <f>IF(A1208&lt;&gt;"",IF(MID(C1208,1,1)="r",SigmaEpsReinf(J1208,$AS$42:$AS$43,$AS$41,$AS$39,$AS$40,$AQ$38),""),"")</f>
        <v/>
      </c>
      <c r="Q1208" s="92" t="str">
        <f t="shared" si="196"/>
        <v/>
      </c>
      <c r="R1208" s="92" t="str">
        <f t="shared" si="197"/>
        <v/>
      </c>
      <c r="U1208" s="5"/>
      <c r="V1208" s="5"/>
      <c r="W1208" s="94" t="str">
        <f t="shared" si="195"/>
        <v/>
      </c>
      <c r="X1208" s="94" t="str">
        <f t="shared" si="198"/>
        <v/>
      </c>
      <c r="Y1208" s="5"/>
      <c r="BK1208" s="8"/>
      <c r="BL1208" s="5"/>
      <c r="BM1208" s="5"/>
      <c r="BN1208" s="5"/>
      <c r="BO1208" s="5"/>
      <c r="BP1208" s="1"/>
      <c r="BQ1208" s="1"/>
      <c r="BR1208" s="1"/>
      <c r="BS1208" s="1"/>
      <c r="BT1208" s="1"/>
      <c r="BU1208" s="4"/>
      <c r="BV1208" s="1"/>
      <c r="BW1208" s="3"/>
      <c r="BX1208" s="4"/>
      <c r="BY1208" s="5"/>
      <c r="BZ1208" s="5"/>
      <c r="CA1208" s="5"/>
      <c r="CB1208" s="5"/>
      <c r="CC1208" s="5"/>
      <c r="CD1208" s="43"/>
    </row>
    <row r="1209" spans="1:82" x14ac:dyDescent="0.25">
      <c r="A1209" s="8"/>
      <c r="B1209" s="5"/>
      <c r="C1209" s="5"/>
      <c r="D1209" s="5"/>
      <c r="E1209" s="5"/>
      <c r="F1209" s="94" t="str">
        <f t="shared" si="189"/>
        <v/>
      </c>
      <c r="G1209" s="94" t="str">
        <f t="shared" si="190"/>
        <v/>
      </c>
      <c r="H1209" s="127" t="str">
        <f>IF(A1209&lt;&gt;"",IF(MID(C1209,1,1)="c",$AS$26,IF(MID(C1209,1,1)="r",$AS$41,IF(MID(C1209,1,1)="p",#REF!,#REF!))),"")</f>
        <v/>
      </c>
      <c r="I1209" s="92" t="str">
        <f t="shared" si="191"/>
        <v/>
      </c>
      <c r="J1209" s="92" t="str">
        <f t="shared" si="192"/>
        <v/>
      </c>
      <c r="K1209" s="92" t="str">
        <f t="shared" si="193"/>
        <v/>
      </c>
      <c r="L1209" s="92" t="str">
        <f t="shared" si="194"/>
        <v/>
      </c>
      <c r="M1209" s="95" t="str">
        <f>IF(A1209&lt;&gt;"",IF(MID(C1209,1,1)="c",SigmaEpsConcrete(I1209,$AN$30:$AN$33,$AR$30:$AR$33,$AS$26,$AS$27,$AS$28,$AQ$20,$AU$19),""),"")</f>
        <v/>
      </c>
      <c r="N1209" s="95" t="str">
        <f>IF(A1209&lt;&gt;"",IF(MID(C1209,1,1)="r",SigmaEpsReinf(J1209,$AS$42:$AS$43,$AS$41,$AS$39,$AS$40,$AQ$38),""),"")</f>
        <v/>
      </c>
      <c r="Q1209" s="92" t="str">
        <f t="shared" si="196"/>
        <v/>
      </c>
      <c r="R1209" s="92" t="str">
        <f t="shared" si="197"/>
        <v/>
      </c>
      <c r="U1209" s="5"/>
      <c r="V1209" s="5"/>
      <c r="W1209" s="94" t="str">
        <f t="shared" si="195"/>
        <v/>
      </c>
      <c r="X1209" s="94" t="str">
        <f t="shared" si="198"/>
        <v/>
      </c>
      <c r="Y1209" s="5"/>
      <c r="BK1209" s="8"/>
      <c r="BL1209" s="5"/>
      <c r="BM1209" s="5"/>
      <c r="BN1209" s="5"/>
      <c r="BO1209" s="5"/>
      <c r="BP1209" s="1"/>
      <c r="BQ1209" s="1"/>
      <c r="BR1209" s="1"/>
      <c r="BS1209" s="1"/>
      <c r="BT1209" s="1"/>
      <c r="BU1209" s="4"/>
      <c r="BV1209" s="1"/>
      <c r="BW1209" s="3"/>
      <c r="BX1209" s="4"/>
      <c r="BY1209" s="5"/>
      <c r="BZ1209" s="5"/>
      <c r="CA1209" s="5"/>
      <c r="CB1209" s="5"/>
      <c r="CC1209" s="5"/>
      <c r="CD1209" s="43"/>
    </row>
    <row r="1210" spans="1:82" x14ac:dyDescent="0.25">
      <c r="A1210" s="8"/>
      <c r="B1210" s="5"/>
      <c r="C1210" s="5"/>
      <c r="D1210" s="5"/>
      <c r="E1210" s="5"/>
      <c r="F1210" s="94" t="str">
        <f t="shared" si="189"/>
        <v/>
      </c>
      <c r="G1210" s="94" t="str">
        <f t="shared" si="190"/>
        <v/>
      </c>
      <c r="H1210" s="127" t="str">
        <f>IF(A1210&lt;&gt;"",IF(MID(C1210,1,1)="c",$AS$26,IF(MID(C1210,1,1)="r",$AS$41,IF(MID(C1210,1,1)="p",#REF!,#REF!))),"")</f>
        <v/>
      </c>
      <c r="I1210" s="92" t="str">
        <f t="shared" si="191"/>
        <v/>
      </c>
      <c r="J1210" s="92" t="str">
        <f t="shared" si="192"/>
        <v/>
      </c>
      <c r="K1210" s="92" t="str">
        <f t="shared" si="193"/>
        <v/>
      </c>
      <c r="L1210" s="92" t="str">
        <f t="shared" si="194"/>
        <v/>
      </c>
      <c r="M1210" s="95" t="str">
        <f>IF(A1210&lt;&gt;"",IF(MID(C1210,1,1)="c",SigmaEpsConcrete(I1210,$AN$30:$AN$33,$AR$30:$AR$33,$AS$26,$AS$27,$AS$28,$AQ$20,$AU$19),""),"")</f>
        <v/>
      </c>
      <c r="N1210" s="95" t="str">
        <f>IF(A1210&lt;&gt;"",IF(MID(C1210,1,1)="r",SigmaEpsReinf(J1210,$AS$42:$AS$43,$AS$41,$AS$39,$AS$40,$AQ$38),""),"")</f>
        <v/>
      </c>
      <c r="Q1210" s="92" t="str">
        <f t="shared" si="196"/>
        <v/>
      </c>
      <c r="R1210" s="92" t="str">
        <f t="shared" si="197"/>
        <v/>
      </c>
      <c r="U1210" s="5"/>
      <c r="V1210" s="5"/>
      <c r="W1210" s="94" t="str">
        <f t="shared" si="195"/>
        <v/>
      </c>
      <c r="X1210" s="94" t="str">
        <f t="shared" si="198"/>
        <v/>
      </c>
      <c r="Y1210" s="5"/>
      <c r="BK1210" s="8"/>
      <c r="BL1210" s="5"/>
      <c r="BM1210" s="5"/>
      <c r="BN1210" s="5"/>
      <c r="BO1210" s="5"/>
      <c r="BP1210" s="1"/>
      <c r="BQ1210" s="1"/>
      <c r="BR1210" s="1"/>
      <c r="BS1210" s="1"/>
      <c r="BT1210" s="1"/>
      <c r="BU1210" s="4"/>
      <c r="BV1210" s="1"/>
      <c r="BW1210" s="3"/>
      <c r="BX1210" s="4"/>
      <c r="BY1210" s="5"/>
      <c r="BZ1210" s="5"/>
      <c r="CA1210" s="5"/>
      <c r="CB1210" s="5"/>
      <c r="CC1210" s="5"/>
      <c r="CD1210" s="43"/>
    </row>
    <row r="1211" spans="1:82" x14ac:dyDescent="0.25">
      <c r="A1211" s="8"/>
      <c r="B1211" s="5"/>
      <c r="C1211" s="5"/>
      <c r="D1211" s="5"/>
      <c r="E1211" s="5"/>
      <c r="F1211" s="94" t="str">
        <f t="shared" si="189"/>
        <v/>
      </c>
      <c r="G1211" s="94" t="str">
        <f t="shared" si="190"/>
        <v/>
      </c>
      <c r="H1211" s="127" t="str">
        <f>IF(A1211&lt;&gt;"",IF(MID(C1211,1,1)="c",$AS$26,IF(MID(C1211,1,1)="r",$AS$41,IF(MID(C1211,1,1)="p",#REF!,#REF!))),"")</f>
        <v/>
      </c>
      <c r="I1211" s="92" t="str">
        <f t="shared" si="191"/>
        <v/>
      </c>
      <c r="J1211" s="92" t="str">
        <f t="shared" si="192"/>
        <v/>
      </c>
      <c r="K1211" s="92" t="str">
        <f t="shared" si="193"/>
        <v/>
      </c>
      <c r="L1211" s="92" t="str">
        <f t="shared" si="194"/>
        <v/>
      </c>
      <c r="M1211" s="95" t="str">
        <f>IF(A1211&lt;&gt;"",IF(MID(C1211,1,1)="c",SigmaEpsConcrete(I1211,$AN$30:$AN$33,$AR$30:$AR$33,$AS$26,$AS$27,$AS$28,$AQ$20,$AU$19),""),"")</f>
        <v/>
      </c>
      <c r="N1211" s="95" t="str">
        <f>IF(A1211&lt;&gt;"",IF(MID(C1211,1,1)="r",SigmaEpsReinf(J1211,$AS$42:$AS$43,$AS$41,$AS$39,$AS$40,$AQ$38),""),"")</f>
        <v/>
      </c>
      <c r="Q1211" s="92" t="str">
        <f t="shared" si="196"/>
        <v/>
      </c>
      <c r="R1211" s="92" t="str">
        <f t="shared" si="197"/>
        <v/>
      </c>
      <c r="U1211" s="5"/>
      <c r="V1211" s="5"/>
      <c r="W1211" s="94" t="str">
        <f t="shared" si="195"/>
        <v/>
      </c>
      <c r="X1211" s="94" t="str">
        <f t="shared" si="198"/>
        <v/>
      </c>
      <c r="Y1211" s="5"/>
      <c r="BK1211" s="8"/>
      <c r="BL1211" s="5"/>
      <c r="BM1211" s="5"/>
      <c r="BN1211" s="5"/>
      <c r="BO1211" s="5"/>
      <c r="BP1211" s="1"/>
      <c r="BQ1211" s="1"/>
      <c r="BR1211" s="1"/>
      <c r="BS1211" s="1"/>
      <c r="BT1211" s="1"/>
      <c r="BU1211" s="4"/>
      <c r="BV1211" s="1"/>
      <c r="BW1211" s="3"/>
      <c r="BX1211" s="4"/>
      <c r="BY1211" s="5"/>
      <c r="BZ1211" s="5"/>
      <c r="CA1211" s="5"/>
      <c r="CB1211" s="5"/>
      <c r="CC1211" s="5"/>
      <c r="CD1211" s="43"/>
    </row>
    <row r="1212" spans="1:82" x14ac:dyDescent="0.25">
      <c r="A1212" s="8"/>
      <c r="B1212" s="5"/>
      <c r="C1212" s="5"/>
      <c r="D1212" s="5"/>
      <c r="E1212" s="5"/>
      <c r="F1212" s="94" t="str">
        <f t="shared" si="189"/>
        <v/>
      </c>
      <c r="G1212" s="94" t="str">
        <f t="shared" si="190"/>
        <v/>
      </c>
      <c r="H1212" s="127" t="str">
        <f>IF(A1212&lt;&gt;"",IF(MID(C1212,1,1)="c",$AS$26,IF(MID(C1212,1,1)="r",$AS$41,IF(MID(C1212,1,1)="p",#REF!,#REF!))),"")</f>
        <v/>
      </c>
      <c r="I1212" s="92" t="str">
        <f t="shared" si="191"/>
        <v/>
      </c>
      <c r="J1212" s="92" t="str">
        <f t="shared" si="192"/>
        <v/>
      </c>
      <c r="K1212" s="92" t="str">
        <f t="shared" si="193"/>
        <v/>
      </c>
      <c r="L1212" s="92" t="str">
        <f t="shared" si="194"/>
        <v/>
      </c>
      <c r="M1212" s="95" t="str">
        <f>IF(A1212&lt;&gt;"",IF(MID(C1212,1,1)="c",SigmaEpsConcrete(I1212,$AN$30:$AN$33,$AR$30:$AR$33,$AS$26,$AS$27,$AS$28,$AQ$20,$AU$19),""),"")</f>
        <v/>
      </c>
      <c r="N1212" s="95" t="str">
        <f>IF(A1212&lt;&gt;"",IF(MID(C1212,1,1)="r",SigmaEpsReinf(J1212,$AS$42:$AS$43,$AS$41,$AS$39,$AS$40,$AQ$38),""),"")</f>
        <v/>
      </c>
      <c r="Q1212" s="92" t="str">
        <f t="shared" si="196"/>
        <v/>
      </c>
      <c r="R1212" s="92" t="str">
        <f t="shared" si="197"/>
        <v/>
      </c>
      <c r="U1212" s="5"/>
      <c r="V1212" s="5"/>
      <c r="W1212" s="94" t="str">
        <f t="shared" si="195"/>
        <v/>
      </c>
      <c r="X1212" s="94" t="str">
        <f t="shared" si="198"/>
        <v/>
      </c>
      <c r="Y1212" s="5"/>
      <c r="BK1212" s="8"/>
      <c r="BL1212" s="5"/>
      <c r="BM1212" s="5"/>
      <c r="BN1212" s="5"/>
      <c r="BO1212" s="5"/>
      <c r="BP1212" s="1"/>
      <c r="BQ1212" s="1"/>
      <c r="BR1212" s="1"/>
      <c r="BS1212" s="1"/>
      <c r="BT1212" s="1"/>
      <c r="BU1212" s="4"/>
      <c r="BV1212" s="1"/>
      <c r="BW1212" s="3"/>
      <c r="BX1212" s="4"/>
      <c r="BY1212" s="5"/>
      <c r="BZ1212" s="5"/>
      <c r="CA1212" s="5"/>
      <c r="CB1212" s="5"/>
      <c r="CC1212" s="5"/>
      <c r="CD1212" s="43"/>
    </row>
    <row r="1213" spans="1:82" x14ac:dyDescent="0.25">
      <c r="A1213" s="8"/>
      <c r="B1213" s="5"/>
      <c r="C1213" s="5"/>
      <c r="D1213" s="5"/>
      <c r="E1213" s="5"/>
      <c r="F1213" s="94" t="str">
        <f t="shared" si="189"/>
        <v/>
      </c>
      <c r="G1213" s="94" t="str">
        <f t="shared" si="190"/>
        <v/>
      </c>
      <c r="H1213" s="127" t="str">
        <f>IF(A1213&lt;&gt;"",IF(MID(C1213,1,1)="c",$AS$26,IF(MID(C1213,1,1)="r",$AS$41,IF(MID(C1213,1,1)="p",#REF!,#REF!))),"")</f>
        <v/>
      </c>
      <c r="I1213" s="92" t="str">
        <f t="shared" si="191"/>
        <v/>
      </c>
      <c r="J1213" s="92" t="str">
        <f t="shared" si="192"/>
        <v/>
      </c>
      <c r="K1213" s="92" t="str">
        <f t="shared" si="193"/>
        <v/>
      </c>
      <c r="L1213" s="92" t="str">
        <f t="shared" si="194"/>
        <v/>
      </c>
      <c r="M1213" s="95" t="str">
        <f>IF(A1213&lt;&gt;"",IF(MID(C1213,1,1)="c",SigmaEpsConcrete(I1213,$AN$30:$AN$33,$AR$30:$AR$33,$AS$26,$AS$27,$AS$28,$AQ$20,$AU$19),""),"")</f>
        <v/>
      </c>
      <c r="N1213" s="95" t="str">
        <f>IF(A1213&lt;&gt;"",IF(MID(C1213,1,1)="r",SigmaEpsReinf(J1213,$AS$42:$AS$43,$AS$41,$AS$39,$AS$40,$AQ$38),""),"")</f>
        <v/>
      </c>
      <c r="Q1213" s="92" t="str">
        <f t="shared" si="196"/>
        <v/>
      </c>
      <c r="R1213" s="92" t="str">
        <f t="shared" si="197"/>
        <v/>
      </c>
      <c r="U1213" s="5"/>
      <c r="V1213" s="5"/>
      <c r="W1213" s="94" t="str">
        <f t="shared" si="195"/>
        <v/>
      </c>
      <c r="X1213" s="94" t="str">
        <f t="shared" si="198"/>
        <v/>
      </c>
      <c r="Y1213" s="5"/>
      <c r="BK1213" s="8"/>
      <c r="BL1213" s="5"/>
      <c r="BM1213" s="5"/>
      <c r="BN1213" s="5"/>
      <c r="BO1213" s="5"/>
      <c r="BP1213" s="1"/>
      <c r="BQ1213" s="1"/>
      <c r="BR1213" s="1"/>
      <c r="BS1213" s="1"/>
      <c r="BT1213" s="1"/>
      <c r="BU1213" s="4"/>
      <c r="BV1213" s="1"/>
      <c r="BW1213" s="3"/>
      <c r="BX1213" s="4"/>
      <c r="BY1213" s="5"/>
      <c r="BZ1213" s="5"/>
      <c r="CA1213" s="5"/>
      <c r="CB1213" s="5"/>
      <c r="CC1213" s="5"/>
      <c r="CD1213" s="43"/>
    </row>
    <row r="1214" spans="1:82" x14ac:dyDescent="0.25">
      <c r="A1214" s="8"/>
      <c r="B1214" s="5"/>
      <c r="C1214" s="5"/>
      <c r="D1214" s="5"/>
      <c r="E1214" s="5"/>
      <c r="F1214" s="94" t="str">
        <f t="shared" si="189"/>
        <v/>
      </c>
      <c r="G1214" s="94" t="str">
        <f t="shared" si="190"/>
        <v/>
      </c>
      <c r="H1214" s="127" t="str">
        <f>IF(A1214&lt;&gt;"",IF(MID(C1214,1,1)="c",$AS$26,IF(MID(C1214,1,1)="r",$AS$41,IF(MID(C1214,1,1)="p",#REF!,#REF!))),"")</f>
        <v/>
      </c>
      <c r="I1214" s="92" t="str">
        <f t="shared" si="191"/>
        <v/>
      </c>
      <c r="J1214" s="92" t="str">
        <f t="shared" si="192"/>
        <v/>
      </c>
      <c r="K1214" s="92" t="str">
        <f t="shared" si="193"/>
        <v/>
      </c>
      <c r="L1214" s="92" t="str">
        <f t="shared" si="194"/>
        <v/>
      </c>
      <c r="M1214" s="95" t="str">
        <f>IF(A1214&lt;&gt;"",IF(MID(C1214,1,1)="c",SigmaEpsConcrete(I1214,$AN$30:$AN$33,$AR$30:$AR$33,$AS$26,$AS$27,$AS$28,$AQ$20,$AU$19),""),"")</f>
        <v/>
      </c>
      <c r="N1214" s="95" t="str">
        <f>IF(A1214&lt;&gt;"",IF(MID(C1214,1,1)="r",SigmaEpsReinf(J1214,$AS$42:$AS$43,$AS$41,$AS$39,$AS$40,$AQ$38),""),"")</f>
        <v/>
      </c>
      <c r="Q1214" s="92" t="str">
        <f t="shared" si="196"/>
        <v/>
      </c>
      <c r="R1214" s="92" t="str">
        <f t="shared" si="197"/>
        <v/>
      </c>
      <c r="U1214" s="5"/>
      <c r="V1214" s="5"/>
      <c r="W1214" s="94" t="str">
        <f t="shared" si="195"/>
        <v/>
      </c>
      <c r="X1214" s="94" t="str">
        <f t="shared" si="198"/>
        <v/>
      </c>
      <c r="Y1214" s="5"/>
      <c r="BK1214" s="8"/>
      <c r="BL1214" s="5"/>
      <c r="BM1214" s="5"/>
      <c r="BN1214" s="5"/>
      <c r="BO1214" s="5"/>
      <c r="BP1214" s="1"/>
      <c r="BQ1214" s="1"/>
      <c r="BR1214" s="1"/>
      <c r="BS1214" s="1"/>
      <c r="BT1214" s="1"/>
      <c r="BU1214" s="4"/>
      <c r="BV1214" s="1"/>
      <c r="BW1214" s="3"/>
      <c r="BX1214" s="4"/>
      <c r="BY1214" s="5"/>
      <c r="BZ1214" s="5"/>
      <c r="CA1214" s="5"/>
      <c r="CB1214" s="5"/>
      <c r="CC1214" s="5"/>
      <c r="CD1214" s="43"/>
    </row>
    <row r="1215" spans="1:82" x14ac:dyDescent="0.25">
      <c r="A1215" s="8"/>
      <c r="B1215" s="5"/>
      <c r="C1215" s="5"/>
      <c r="D1215" s="5"/>
      <c r="E1215" s="5"/>
      <c r="F1215" s="94" t="str">
        <f t="shared" si="189"/>
        <v/>
      </c>
      <c r="G1215" s="94" t="str">
        <f t="shared" si="190"/>
        <v/>
      </c>
      <c r="H1215" s="127" t="str">
        <f>IF(A1215&lt;&gt;"",IF(MID(C1215,1,1)="c",$AS$26,IF(MID(C1215,1,1)="r",$AS$41,IF(MID(C1215,1,1)="p",#REF!,#REF!))),"")</f>
        <v/>
      </c>
      <c r="I1215" s="92" t="str">
        <f t="shared" si="191"/>
        <v/>
      </c>
      <c r="J1215" s="92" t="str">
        <f t="shared" si="192"/>
        <v/>
      </c>
      <c r="K1215" s="92" t="str">
        <f t="shared" si="193"/>
        <v/>
      </c>
      <c r="L1215" s="92" t="str">
        <f t="shared" si="194"/>
        <v/>
      </c>
      <c r="M1215" s="95" t="str">
        <f>IF(A1215&lt;&gt;"",IF(MID(C1215,1,1)="c",SigmaEpsConcrete(I1215,$AN$30:$AN$33,$AR$30:$AR$33,$AS$26,$AS$27,$AS$28,$AQ$20,$AU$19),""),"")</f>
        <v/>
      </c>
      <c r="N1215" s="95" t="str">
        <f>IF(A1215&lt;&gt;"",IF(MID(C1215,1,1)="r",SigmaEpsReinf(J1215,$AS$42:$AS$43,$AS$41,$AS$39,$AS$40,$AQ$38),""),"")</f>
        <v/>
      </c>
      <c r="Q1215" s="92" t="str">
        <f t="shared" si="196"/>
        <v/>
      </c>
      <c r="R1215" s="92" t="str">
        <f t="shared" si="197"/>
        <v/>
      </c>
      <c r="U1215" s="5"/>
      <c r="V1215" s="5"/>
      <c r="W1215" s="94" t="str">
        <f t="shared" si="195"/>
        <v/>
      </c>
      <c r="X1215" s="94" t="str">
        <f t="shared" si="198"/>
        <v/>
      </c>
      <c r="Y1215" s="5"/>
      <c r="BK1215" s="8"/>
      <c r="BL1215" s="5"/>
      <c r="BM1215" s="5"/>
      <c r="BN1215" s="5"/>
      <c r="BO1215" s="5"/>
      <c r="BP1215" s="1"/>
      <c r="BQ1215" s="1"/>
      <c r="BR1215" s="1"/>
      <c r="BS1215" s="1"/>
      <c r="BT1215" s="1"/>
      <c r="BU1215" s="4"/>
      <c r="BV1215" s="1"/>
      <c r="BW1215" s="3"/>
      <c r="BX1215" s="4"/>
      <c r="BY1215" s="5"/>
      <c r="BZ1215" s="5"/>
      <c r="CA1215" s="5"/>
      <c r="CB1215" s="5"/>
      <c r="CC1215" s="5"/>
      <c r="CD1215" s="43"/>
    </row>
    <row r="1216" spans="1:82" x14ac:dyDescent="0.25">
      <c r="A1216" s="8"/>
      <c r="B1216" s="5"/>
      <c r="C1216" s="5"/>
      <c r="D1216" s="5"/>
      <c r="E1216" s="5"/>
      <c r="F1216" s="94" t="str">
        <f t="shared" si="189"/>
        <v/>
      </c>
      <c r="G1216" s="94" t="str">
        <f t="shared" si="190"/>
        <v/>
      </c>
      <c r="H1216" s="127" t="str">
        <f>IF(A1216&lt;&gt;"",IF(MID(C1216,1,1)="c",$AS$26,IF(MID(C1216,1,1)="r",$AS$41,IF(MID(C1216,1,1)="p",#REF!,#REF!))),"")</f>
        <v/>
      </c>
      <c r="I1216" s="92" t="str">
        <f t="shared" si="191"/>
        <v/>
      </c>
      <c r="J1216" s="92" t="str">
        <f t="shared" si="192"/>
        <v/>
      </c>
      <c r="K1216" s="92" t="str">
        <f t="shared" si="193"/>
        <v/>
      </c>
      <c r="L1216" s="92" t="str">
        <f t="shared" si="194"/>
        <v/>
      </c>
      <c r="M1216" s="95" t="str">
        <f>IF(A1216&lt;&gt;"",IF(MID(C1216,1,1)="c",SigmaEpsConcrete(I1216,$AN$30:$AN$33,$AR$30:$AR$33,$AS$26,$AS$27,$AS$28,$AQ$20,$AU$19),""),"")</f>
        <v/>
      </c>
      <c r="N1216" s="95" t="str">
        <f>IF(A1216&lt;&gt;"",IF(MID(C1216,1,1)="r",SigmaEpsReinf(J1216,$AS$42:$AS$43,$AS$41,$AS$39,$AS$40,$AQ$38),""),"")</f>
        <v/>
      </c>
      <c r="Q1216" s="92" t="str">
        <f t="shared" si="196"/>
        <v/>
      </c>
      <c r="R1216" s="92" t="str">
        <f t="shared" si="197"/>
        <v/>
      </c>
      <c r="U1216" s="5"/>
      <c r="V1216" s="5"/>
      <c r="W1216" s="94" t="str">
        <f t="shared" si="195"/>
        <v/>
      </c>
      <c r="X1216" s="94" t="str">
        <f t="shared" si="198"/>
        <v/>
      </c>
      <c r="Y1216" s="5"/>
      <c r="BK1216" s="8"/>
      <c r="BL1216" s="5"/>
      <c r="BM1216" s="5"/>
      <c r="BN1216" s="5"/>
      <c r="BO1216" s="5"/>
      <c r="BP1216" s="1"/>
      <c r="BQ1216" s="1"/>
      <c r="BR1216" s="1"/>
      <c r="BS1216" s="1"/>
      <c r="BT1216" s="1"/>
      <c r="BU1216" s="4"/>
      <c r="BV1216" s="1"/>
      <c r="BW1216" s="3"/>
      <c r="BX1216" s="4"/>
      <c r="BY1216" s="5"/>
      <c r="BZ1216" s="5"/>
      <c r="CA1216" s="5"/>
      <c r="CB1216" s="5"/>
      <c r="CC1216" s="5"/>
      <c r="CD1216" s="43"/>
    </row>
    <row r="1217" spans="1:82" x14ac:dyDescent="0.25">
      <c r="A1217" s="8"/>
      <c r="B1217" s="5"/>
      <c r="C1217" s="5"/>
      <c r="D1217" s="5"/>
      <c r="E1217" s="5"/>
      <c r="F1217" s="94" t="str">
        <f t="shared" si="189"/>
        <v/>
      </c>
      <c r="G1217" s="94" t="str">
        <f t="shared" si="190"/>
        <v/>
      </c>
      <c r="H1217" s="127" t="str">
        <f>IF(A1217&lt;&gt;"",IF(MID(C1217,1,1)="c",$AS$26,IF(MID(C1217,1,1)="r",$AS$41,IF(MID(C1217,1,1)="p",#REF!,#REF!))),"")</f>
        <v/>
      </c>
      <c r="I1217" s="92" t="str">
        <f t="shared" si="191"/>
        <v/>
      </c>
      <c r="J1217" s="92" t="str">
        <f t="shared" si="192"/>
        <v/>
      </c>
      <c r="K1217" s="92" t="str">
        <f t="shared" si="193"/>
        <v/>
      </c>
      <c r="L1217" s="92" t="str">
        <f t="shared" si="194"/>
        <v/>
      </c>
      <c r="M1217" s="95" t="str">
        <f>IF(A1217&lt;&gt;"",IF(MID(C1217,1,1)="c",SigmaEpsConcrete(I1217,$AN$30:$AN$33,$AR$30:$AR$33,$AS$26,$AS$27,$AS$28,$AQ$20,$AU$19),""),"")</f>
        <v/>
      </c>
      <c r="N1217" s="95" t="str">
        <f>IF(A1217&lt;&gt;"",IF(MID(C1217,1,1)="r",SigmaEpsReinf(J1217,$AS$42:$AS$43,$AS$41,$AS$39,$AS$40,$AQ$38),""),"")</f>
        <v/>
      </c>
      <c r="Q1217" s="92" t="str">
        <f t="shared" si="196"/>
        <v/>
      </c>
      <c r="R1217" s="92" t="str">
        <f t="shared" si="197"/>
        <v/>
      </c>
      <c r="U1217" s="5"/>
      <c r="V1217" s="5"/>
      <c r="W1217" s="94" t="str">
        <f t="shared" si="195"/>
        <v/>
      </c>
      <c r="X1217" s="94" t="str">
        <f t="shared" si="198"/>
        <v/>
      </c>
      <c r="Y1217" s="5"/>
      <c r="BK1217" s="8"/>
      <c r="BL1217" s="5"/>
      <c r="BM1217" s="5"/>
      <c r="BN1217" s="5"/>
      <c r="BO1217" s="5"/>
      <c r="BP1217" s="1"/>
      <c r="BQ1217" s="1"/>
      <c r="BR1217" s="1"/>
      <c r="BS1217" s="1"/>
      <c r="BT1217" s="1"/>
      <c r="BU1217" s="4"/>
      <c r="BV1217" s="1"/>
      <c r="BW1217" s="3"/>
      <c r="BX1217" s="4"/>
      <c r="BY1217" s="5"/>
      <c r="BZ1217" s="5"/>
      <c r="CA1217" s="5"/>
      <c r="CB1217" s="5"/>
      <c r="CC1217" s="5"/>
      <c r="CD1217" s="43"/>
    </row>
    <row r="1218" spans="1:82" x14ac:dyDescent="0.25">
      <c r="A1218" s="8"/>
      <c r="B1218" s="5"/>
      <c r="C1218" s="5"/>
      <c r="D1218" s="5"/>
      <c r="E1218" s="5"/>
      <c r="F1218" s="94" t="str">
        <f t="shared" si="189"/>
        <v/>
      </c>
      <c r="G1218" s="94" t="str">
        <f t="shared" si="190"/>
        <v/>
      </c>
      <c r="H1218" s="127" t="str">
        <f>IF(A1218&lt;&gt;"",IF(MID(C1218,1,1)="c",$AS$26,IF(MID(C1218,1,1)="r",$AS$41,IF(MID(C1218,1,1)="p",#REF!,#REF!))),"")</f>
        <v/>
      </c>
      <c r="I1218" s="92" t="str">
        <f t="shared" si="191"/>
        <v/>
      </c>
      <c r="J1218" s="92" t="str">
        <f t="shared" si="192"/>
        <v/>
      </c>
      <c r="K1218" s="92" t="str">
        <f t="shared" si="193"/>
        <v/>
      </c>
      <c r="L1218" s="92" t="str">
        <f t="shared" si="194"/>
        <v/>
      </c>
      <c r="M1218" s="95" t="str">
        <f>IF(A1218&lt;&gt;"",IF(MID(C1218,1,1)="c",SigmaEpsConcrete(I1218,$AN$30:$AN$33,$AR$30:$AR$33,$AS$26,$AS$27,$AS$28,$AQ$20,$AU$19),""),"")</f>
        <v/>
      </c>
      <c r="N1218" s="95" t="str">
        <f>IF(A1218&lt;&gt;"",IF(MID(C1218,1,1)="r",SigmaEpsReinf(J1218,$AS$42:$AS$43,$AS$41,$AS$39,$AS$40,$AQ$38),""),"")</f>
        <v/>
      </c>
      <c r="Q1218" s="92" t="str">
        <f t="shared" si="196"/>
        <v/>
      </c>
      <c r="R1218" s="92" t="str">
        <f t="shared" si="197"/>
        <v/>
      </c>
      <c r="U1218" s="5"/>
      <c r="V1218" s="5"/>
      <c r="W1218" s="94" t="str">
        <f t="shared" si="195"/>
        <v/>
      </c>
      <c r="X1218" s="94" t="str">
        <f t="shared" si="198"/>
        <v/>
      </c>
      <c r="Y1218" s="5"/>
      <c r="BK1218" s="8"/>
      <c r="BL1218" s="5"/>
      <c r="BM1218" s="5"/>
      <c r="BN1218" s="5"/>
      <c r="BO1218" s="5"/>
      <c r="BP1218" s="1"/>
      <c r="BQ1218" s="1"/>
      <c r="BR1218" s="1"/>
      <c r="BS1218" s="1"/>
      <c r="BT1218" s="1"/>
      <c r="BU1218" s="4"/>
      <c r="BV1218" s="1"/>
      <c r="BW1218" s="3"/>
      <c r="BX1218" s="4"/>
      <c r="BY1218" s="5"/>
      <c r="BZ1218" s="5"/>
      <c r="CA1218" s="5"/>
      <c r="CB1218" s="5"/>
      <c r="CC1218" s="5"/>
      <c r="CD1218" s="43"/>
    </row>
    <row r="1219" spans="1:82" x14ac:dyDescent="0.25">
      <c r="A1219" s="8"/>
      <c r="B1219" s="5"/>
      <c r="C1219" s="5"/>
      <c r="D1219" s="5"/>
      <c r="E1219" s="5"/>
      <c r="F1219" s="94" t="str">
        <f t="shared" si="189"/>
        <v/>
      </c>
      <c r="G1219" s="94" t="str">
        <f t="shared" si="190"/>
        <v/>
      </c>
      <c r="H1219" s="127" t="str">
        <f>IF(A1219&lt;&gt;"",IF(MID(C1219,1,1)="c",$AS$26,IF(MID(C1219,1,1)="r",$AS$41,IF(MID(C1219,1,1)="p",#REF!,#REF!))),"")</f>
        <v/>
      </c>
      <c r="I1219" s="92" t="str">
        <f t="shared" si="191"/>
        <v/>
      </c>
      <c r="J1219" s="92" t="str">
        <f t="shared" si="192"/>
        <v/>
      </c>
      <c r="K1219" s="92" t="str">
        <f t="shared" si="193"/>
        <v/>
      </c>
      <c r="L1219" s="92" t="str">
        <f t="shared" si="194"/>
        <v/>
      </c>
      <c r="M1219" s="95" t="str">
        <f>IF(A1219&lt;&gt;"",IF(MID(C1219,1,1)="c",SigmaEpsConcrete(I1219,$AN$30:$AN$33,$AR$30:$AR$33,$AS$26,$AS$27,$AS$28,$AQ$20,$AU$19),""),"")</f>
        <v/>
      </c>
      <c r="N1219" s="95" t="str">
        <f>IF(A1219&lt;&gt;"",IF(MID(C1219,1,1)="r",SigmaEpsReinf(J1219,$AS$42:$AS$43,$AS$41,$AS$39,$AS$40,$AQ$38),""),"")</f>
        <v/>
      </c>
      <c r="Q1219" s="92" t="str">
        <f t="shared" si="196"/>
        <v/>
      </c>
      <c r="R1219" s="92" t="str">
        <f t="shared" si="197"/>
        <v/>
      </c>
      <c r="U1219" s="5"/>
      <c r="V1219" s="5"/>
      <c r="W1219" s="94" t="str">
        <f t="shared" si="195"/>
        <v/>
      </c>
      <c r="X1219" s="94" t="str">
        <f t="shared" si="198"/>
        <v/>
      </c>
      <c r="Y1219" s="5"/>
      <c r="BK1219" s="8"/>
      <c r="BL1219" s="5"/>
      <c r="BM1219" s="5"/>
      <c r="BN1219" s="5"/>
      <c r="BO1219" s="5"/>
      <c r="BP1219" s="1"/>
      <c r="BQ1219" s="1"/>
      <c r="BR1219" s="1"/>
      <c r="BS1219" s="1"/>
      <c r="BT1219" s="1"/>
      <c r="BU1219" s="4"/>
      <c r="BV1219" s="1"/>
      <c r="BW1219" s="3"/>
      <c r="BX1219" s="4"/>
      <c r="BY1219" s="5"/>
      <c r="BZ1219" s="5"/>
      <c r="CA1219" s="5"/>
      <c r="CB1219" s="5"/>
      <c r="CC1219" s="5"/>
      <c r="CD1219" s="43"/>
    </row>
    <row r="1220" spans="1:82" x14ac:dyDescent="0.25">
      <c r="A1220" s="8"/>
      <c r="B1220" s="5"/>
      <c r="C1220" s="5"/>
      <c r="D1220" s="5"/>
      <c r="E1220" s="5"/>
      <c r="F1220" s="94" t="str">
        <f t="shared" si="189"/>
        <v/>
      </c>
      <c r="G1220" s="94" t="str">
        <f t="shared" si="190"/>
        <v/>
      </c>
      <c r="H1220" s="127" t="str">
        <f>IF(A1220&lt;&gt;"",IF(MID(C1220,1,1)="c",$AS$26,IF(MID(C1220,1,1)="r",$AS$41,IF(MID(C1220,1,1)="p",#REF!,#REF!))),"")</f>
        <v/>
      </c>
      <c r="I1220" s="92" t="str">
        <f t="shared" si="191"/>
        <v/>
      </c>
      <c r="J1220" s="92" t="str">
        <f t="shared" si="192"/>
        <v/>
      </c>
      <c r="K1220" s="92" t="str">
        <f t="shared" si="193"/>
        <v/>
      </c>
      <c r="L1220" s="92" t="str">
        <f t="shared" si="194"/>
        <v/>
      </c>
      <c r="M1220" s="95" t="str">
        <f>IF(A1220&lt;&gt;"",IF(MID(C1220,1,1)="c",SigmaEpsConcrete(I1220,$AN$30:$AN$33,$AR$30:$AR$33,$AS$26,$AS$27,$AS$28,$AQ$20,$AU$19),""),"")</f>
        <v/>
      </c>
      <c r="N1220" s="95" t="str">
        <f>IF(A1220&lt;&gt;"",IF(MID(C1220,1,1)="r",SigmaEpsReinf(J1220,$AS$42:$AS$43,$AS$41,$AS$39,$AS$40,$AQ$38),""),"")</f>
        <v/>
      </c>
      <c r="Q1220" s="92" t="str">
        <f t="shared" si="196"/>
        <v/>
      </c>
      <c r="R1220" s="92" t="str">
        <f t="shared" si="197"/>
        <v/>
      </c>
      <c r="U1220" s="5"/>
      <c r="V1220" s="5"/>
      <c r="W1220" s="94" t="str">
        <f t="shared" si="195"/>
        <v/>
      </c>
      <c r="X1220" s="94" t="str">
        <f t="shared" si="198"/>
        <v/>
      </c>
      <c r="Y1220" s="5"/>
      <c r="BK1220" s="8"/>
      <c r="BL1220" s="5"/>
      <c r="BM1220" s="5"/>
      <c r="BN1220" s="5"/>
      <c r="BO1220" s="5"/>
      <c r="BP1220" s="1"/>
      <c r="BQ1220" s="1"/>
      <c r="BR1220" s="1"/>
      <c r="BS1220" s="1"/>
      <c r="BT1220" s="1"/>
      <c r="BU1220" s="4"/>
      <c r="BV1220" s="1"/>
      <c r="BW1220" s="3"/>
      <c r="BX1220" s="4"/>
      <c r="BY1220" s="5"/>
      <c r="BZ1220" s="5"/>
      <c r="CA1220" s="5"/>
      <c r="CB1220" s="5"/>
      <c r="CC1220" s="5"/>
      <c r="CD1220" s="43"/>
    </row>
    <row r="1221" spans="1:82" x14ac:dyDescent="0.25">
      <c r="A1221" s="8"/>
      <c r="B1221" s="5"/>
      <c r="C1221" s="5"/>
      <c r="D1221" s="5"/>
      <c r="E1221" s="5"/>
      <c r="F1221" s="94" t="str">
        <f t="shared" si="189"/>
        <v/>
      </c>
      <c r="G1221" s="94" t="str">
        <f t="shared" si="190"/>
        <v/>
      </c>
      <c r="H1221" s="127" t="str">
        <f>IF(A1221&lt;&gt;"",IF(MID(C1221,1,1)="c",$AS$26,IF(MID(C1221,1,1)="r",$AS$41,IF(MID(C1221,1,1)="p",#REF!,#REF!))),"")</f>
        <v/>
      </c>
      <c r="I1221" s="92" t="str">
        <f t="shared" si="191"/>
        <v/>
      </c>
      <c r="J1221" s="92" t="str">
        <f t="shared" si="192"/>
        <v/>
      </c>
      <c r="K1221" s="92" t="str">
        <f t="shared" si="193"/>
        <v/>
      </c>
      <c r="L1221" s="92" t="str">
        <f t="shared" si="194"/>
        <v/>
      </c>
      <c r="M1221" s="95" t="str">
        <f>IF(A1221&lt;&gt;"",IF(MID(C1221,1,1)="c",SigmaEpsConcrete(I1221,$AN$30:$AN$33,$AR$30:$AR$33,$AS$26,$AS$27,$AS$28,$AQ$20,$AU$19),""),"")</f>
        <v/>
      </c>
      <c r="N1221" s="95" t="str">
        <f>IF(A1221&lt;&gt;"",IF(MID(C1221,1,1)="r",SigmaEpsReinf(J1221,$AS$42:$AS$43,$AS$41,$AS$39,$AS$40,$AQ$38),""),"")</f>
        <v/>
      </c>
      <c r="Q1221" s="92" t="str">
        <f t="shared" si="196"/>
        <v/>
      </c>
      <c r="R1221" s="92" t="str">
        <f t="shared" si="197"/>
        <v/>
      </c>
      <c r="U1221" s="5"/>
      <c r="V1221" s="5"/>
      <c r="W1221" s="94" t="str">
        <f t="shared" si="195"/>
        <v/>
      </c>
      <c r="X1221" s="94" t="str">
        <f t="shared" si="198"/>
        <v/>
      </c>
      <c r="Y1221" s="5"/>
      <c r="BK1221" s="8"/>
      <c r="BL1221" s="5"/>
      <c r="BM1221" s="5"/>
      <c r="BN1221" s="5"/>
      <c r="BO1221" s="5"/>
      <c r="BP1221" s="1"/>
      <c r="BQ1221" s="1"/>
      <c r="BR1221" s="1"/>
      <c r="BS1221" s="1"/>
      <c r="BT1221" s="1"/>
      <c r="BU1221" s="4"/>
      <c r="BV1221" s="1"/>
      <c r="BW1221" s="3"/>
      <c r="BX1221" s="4"/>
      <c r="BY1221" s="5"/>
      <c r="BZ1221" s="5"/>
      <c r="CA1221" s="5"/>
      <c r="CB1221" s="5"/>
      <c r="CC1221" s="5"/>
      <c r="CD1221" s="43"/>
    </row>
    <row r="1222" spans="1:82" x14ac:dyDescent="0.25">
      <c r="A1222" s="8"/>
      <c r="B1222" s="5"/>
      <c r="C1222" s="5"/>
      <c r="D1222" s="5"/>
      <c r="E1222" s="5"/>
      <c r="F1222" s="94" t="str">
        <f t="shared" si="189"/>
        <v/>
      </c>
      <c r="G1222" s="94" t="str">
        <f t="shared" si="190"/>
        <v/>
      </c>
      <c r="H1222" s="127" t="str">
        <f>IF(A1222&lt;&gt;"",IF(MID(C1222,1,1)="c",$AS$26,IF(MID(C1222,1,1)="r",$AS$41,IF(MID(C1222,1,1)="p",#REF!,#REF!))),"")</f>
        <v/>
      </c>
      <c r="I1222" s="92" t="str">
        <f t="shared" si="191"/>
        <v/>
      </c>
      <c r="J1222" s="92" t="str">
        <f t="shared" si="192"/>
        <v/>
      </c>
      <c r="K1222" s="92" t="str">
        <f t="shared" si="193"/>
        <v/>
      </c>
      <c r="L1222" s="92" t="str">
        <f t="shared" si="194"/>
        <v/>
      </c>
      <c r="M1222" s="95" t="str">
        <f>IF(A1222&lt;&gt;"",IF(MID(C1222,1,1)="c",SigmaEpsConcrete(I1222,$AN$30:$AN$33,$AR$30:$AR$33,$AS$26,$AS$27,$AS$28,$AQ$20,$AU$19),""),"")</f>
        <v/>
      </c>
      <c r="N1222" s="95" t="str">
        <f>IF(A1222&lt;&gt;"",IF(MID(C1222,1,1)="r",SigmaEpsReinf(J1222,$AS$42:$AS$43,$AS$41,$AS$39,$AS$40,$AQ$38),""),"")</f>
        <v/>
      </c>
      <c r="Q1222" s="92" t="str">
        <f t="shared" si="196"/>
        <v/>
      </c>
      <c r="R1222" s="92" t="str">
        <f t="shared" si="197"/>
        <v/>
      </c>
      <c r="U1222" s="5"/>
      <c r="V1222" s="5"/>
      <c r="W1222" s="94" t="str">
        <f t="shared" si="195"/>
        <v/>
      </c>
      <c r="X1222" s="94" t="str">
        <f t="shared" si="198"/>
        <v/>
      </c>
      <c r="Y1222" s="5"/>
      <c r="BK1222" s="8"/>
      <c r="BL1222" s="5"/>
      <c r="BM1222" s="5"/>
      <c r="BN1222" s="5"/>
      <c r="BO1222" s="5"/>
      <c r="BP1222" s="1"/>
      <c r="BQ1222" s="1"/>
      <c r="BR1222" s="1"/>
      <c r="BS1222" s="1"/>
      <c r="BT1222" s="1"/>
      <c r="BU1222" s="4"/>
      <c r="BV1222" s="1"/>
      <c r="BW1222" s="3"/>
      <c r="BX1222" s="4"/>
      <c r="BY1222" s="5"/>
      <c r="BZ1222" s="5"/>
      <c r="CA1222" s="5"/>
      <c r="CB1222" s="5"/>
      <c r="CC1222" s="5"/>
      <c r="CD1222" s="43"/>
    </row>
    <row r="1223" spans="1:82" x14ac:dyDescent="0.25">
      <c r="A1223" s="8"/>
      <c r="B1223" s="5"/>
      <c r="C1223" s="5"/>
      <c r="D1223" s="5"/>
      <c r="E1223" s="5"/>
      <c r="F1223" s="94" t="str">
        <f t="shared" si="189"/>
        <v/>
      </c>
      <c r="G1223" s="94" t="str">
        <f t="shared" si="190"/>
        <v/>
      </c>
      <c r="H1223" s="127" t="str">
        <f>IF(A1223&lt;&gt;"",IF(MID(C1223,1,1)="c",$AS$26,IF(MID(C1223,1,1)="r",$AS$41,IF(MID(C1223,1,1)="p",#REF!,#REF!))),"")</f>
        <v/>
      </c>
      <c r="I1223" s="92" t="str">
        <f t="shared" si="191"/>
        <v/>
      </c>
      <c r="J1223" s="92" t="str">
        <f t="shared" si="192"/>
        <v/>
      </c>
      <c r="K1223" s="92" t="str">
        <f t="shared" si="193"/>
        <v/>
      </c>
      <c r="L1223" s="92" t="str">
        <f t="shared" si="194"/>
        <v/>
      </c>
      <c r="M1223" s="95" t="str">
        <f>IF(A1223&lt;&gt;"",IF(MID(C1223,1,1)="c",SigmaEpsConcrete(I1223,$AN$30:$AN$33,$AR$30:$AR$33,$AS$26,$AS$27,$AS$28,$AQ$20,$AU$19),""),"")</f>
        <v/>
      </c>
      <c r="N1223" s="95" t="str">
        <f>IF(A1223&lt;&gt;"",IF(MID(C1223,1,1)="r",SigmaEpsReinf(J1223,$AS$42:$AS$43,$AS$41,$AS$39,$AS$40,$AQ$38),""),"")</f>
        <v/>
      </c>
      <c r="Q1223" s="92" t="str">
        <f t="shared" si="196"/>
        <v/>
      </c>
      <c r="R1223" s="92" t="str">
        <f t="shared" si="197"/>
        <v/>
      </c>
      <c r="U1223" s="5"/>
      <c r="V1223" s="5"/>
      <c r="W1223" s="94" t="str">
        <f t="shared" si="195"/>
        <v/>
      </c>
      <c r="X1223" s="94" t="str">
        <f t="shared" si="198"/>
        <v/>
      </c>
      <c r="Y1223" s="5"/>
      <c r="BK1223" s="8"/>
      <c r="BL1223" s="5"/>
      <c r="BM1223" s="5"/>
      <c r="BN1223" s="5"/>
      <c r="BO1223" s="5"/>
      <c r="BP1223" s="1"/>
      <c r="BQ1223" s="1"/>
      <c r="BR1223" s="1"/>
      <c r="BS1223" s="1"/>
      <c r="BT1223" s="1"/>
      <c r="BU1223" s="4"/>
      <c r="BV1223" s="1"/>
      <c r="BW1223" s="3"/>
      <c r="BX1223" s="4"/>
      <c r="BY1223" s="5"/>
      <c r="BZ1223" s="5"/>
      <c r="CA1223" s="5"/>
      <c r="CB1223" s="5"/>
      <c r="CC1223" s="5"/>
      <c r="CD1223" s="43"/>
    </row>
    <row r="1224" spans="1:82" x14ac:dyDescent="0.25">
      <c r="A1224" s="8"/>
      <c r="B1224" s="5"/>
      <c r="C1224" s="5"/>
      <c r="D1224" s="5"/>
      <c r="E1224" s="5"/>
      <c r="F1224" s="94" t="str">
        <f t="shared" si="189"/>
        <v/>
      </c>
      <c r="G1224" s="94" t="str">
        <f t="shared" si="190"/>
        <v/>
      </c>
      <c r="H1224" s="127" t="str">
        <f>IF(A1224&lt;&gt;"",IF(MID(C1224,1,1)="c",$AS$26,IF(MID(C1224,1,1)="r",$AS$41,IF(MID(C1224,1,1)="p",#REF!,#REF!))),"")</f>
        <v/>
      </c>
      <c r="I1224" s="92" t="str">
        <f t="shared" si="191"/>
        <v/>
      </c>
      <c r="J1224" s="92" t="str">
        <f t="shared" si="192"/>
        <v/>
      </c>
      <c r="K1224" s="92" t="str">
        <f t="shared" si="193"/>
        <v/>
      </c>
      <c r="L1224" s="92" t="str">
        <f t="shared" si="194"/>
        <v/>
      </c>
      <c r="M1224" s="95" t="str">
        <f>IF(A1224&lt;&gt;"",IF(MID(C1224,1,1)="c",SigmaEpsConcrete(I1224,$AN$30:$AN$33,$AR$30:$AR$33,$AS$26,$AS$27,$AS$28,$AQ$20,$AU$19),""),"")</f>
        <v/>
      </c>
      <c r="N1224" s="95" t="str">
        <f>IF(A1224&lt;&gt;"",IF(MID(C1224,1,1)="r",SigmaEpsReinf(J1224,$AS$42:$AS$43,$AS$41,$AS$39,$AS$40,$AQ$38),""),"")</f>
        <v/>
      </c>
      <c r="Q1224" s="92" t="str">
        <f t="shared" si="196"/>
        <v/>
      </c>
      <c r="R1224" s="92" t="str">
        <f t="shared" si="197"/>
        <v/>
      </c>
      <c r="U1224" s="5"/>
      <c r="V1224" s="5"/>
      <c r="W1224" s="94" t="str">
        <f t="shared" si="195"/>
        <v/>
      </c>
      <c r="X1224" s="94" t="str">
        <f t="shared" si="198"/>
        <v/>
      </c>
      <c r="Y1224" s="5"/>
      <c r="BK1224" s="8"/>
      <c r="BL1224" s="5"/>
      <c r="BM1224" s="5"/>
      <c r="BN1224" s="5"/>
      <c r="BO1224" s="5"/>
      <c r="BP1224" s="1"/>
      <c r="BQ1224" s="1"/>
      <c r="BR1224" s="1"/>
      <c r="BS1224" s="1"/>
      <c r="BT1224" s="1"/>
      <c r="BU1224" s="4"/>
      <c r="BV1224" s="1"/>
      <c r="BW1224" s="3"/>
      <c r="BX1224" s="4"/>
      <c r="BY1224" s="5"/>
      <c r="BZ1224" s="5"/>
      <c r="CA1224" s="5"/>
      <c r="CB1224" s="5"/>
      <c r="CC1224" s="5"/>
      <c r="CD1224" s="43"/>
    </row>
    <row r="1225" spans="1:82" x14ac:dyDescent="0.25">
      <c r="A1225" s="8"/>
      <c r="B1225" s="5"/>
      <c r="C1225" s="5"/>
      <c r="D1225" s="5"/>
      <c r="E1225" s="5"/>
      <c r="F1225" s="94" t="str">
        <f t="shared" si="189"/>
        <v/>
      </c>
      <c r="G1225" s="94" t="str">
        <f t="shared" si="190"/>
        <v/>
      </c>
      <c r="H1225" s="127" t="str">
        <f>IF(A1225&lt;&gt;"",IF(MID(C1225,1,1)="c",$AS$26,IF(MID(C1225,1,1)="r",$AS$41,IF(MID(C1225,1,1)="p",#REF!,#REF!))),"")</f>
        <v/>
      </c>
      <c r="I1225" s="92" t="str">
        <f t="shared" si="191"/>
        <v/>
      </c>
      <c r="J1225" s="92" t="str">
        <f t="shared" si="192"/>
        <v/>
      </c>
      <c r="K1225" s="92" t="str">
        <f t="shared" si="193"/>
        <v/>
      </c>
      <c r="L1225" s="92" t="str">
        <f t="shared" si="194"/>
        <v/>
      </c>
      <c r="M1225" s="95" t="str">
        <f>IF(A1225&lt;&gt;"",IF(MID(C1225,1,1)="c",SigmaEpsConcrete(I1225,$AN$30:$AN$33,$AR$30:$AR$33,$AS$26,$AS$27,$AS$28,$AQ$20,$AU$19),""),"")</f>
        <v/>
      </c>
      <c r="N1225" s="95" t="str">
        <f>IF(A1225&lt;&gt;"",IF(MID(C1225,1,1)="r",SigmaEpsReinf(J1225,$AS$42:$AS$43,$AS$41,$AS$39,$AS$40,$AQ$38),""),"")</f>
        <v/>
      </c>
      <c r="Q1225" s="92" t="str">
        <f t="shared" si="196"/>
        <v/>
      </c>
      <c r="R1225" s="92" t="str">
        <f t="shared" si="197"/>
        <v/>
      </c>
      <c r="U1225" s="5"/>
      <c r="V1225" s="5"/>
      <c r="W1225" s="94" t="str">
        <f t="shared" si="195"/>
        <v/>
      </c>
      <c r="X1225" s="94" t="str">
        <f t="shared" si="198"/>
        <v/>
      </c>
      <c r="Y1225" s="5"/>
      <c r="BK1225" s="8"/>
      <c r="BL1225" s="5"/>
      <c r="BM1225" s="5"/>
      <c r="BN1225" s="5"/>
      <c r="BO1225" s="5"/>
      <c r="BP1225" s="1"/>
      <c r="BQ1225" s="1"/>
      <c r="BR1225" s="1"/>
      <c r="BS1225" s="1"/>
      <c r="BT1225" s="1"/>
      <c r="BU1225" s="4"/>
      <c r="BV1225" s="1"/>
      <c r="BW1225" s="3"/>
      <c r="BX1225" s="4"/>
      <c r="BY1225" s="5"/>
      <c r="BZ1225" s="5"/>
      <c r="CA1225" s="5"/>
      <c r="CB1225" s="5"/>
      <c r="CC1225" s="5"/>
      <c r="CD1225" s="43"/>
    </row>
    <row r="1226" spans="1:82" x14ac:dyDescent="0.25">
      <c r="A1226" s="8"/>
      <c r="B1226" s="5"/>
      <c r="C1226" s="5"/>
      <c r="D1226" s="5"/>
      <c r="E1226" s="5"/>
      <c r="F1226" s="94" t="str">
        <f t="shared" ref="F1226:F1289" si="199">IF(A1226&lt;&gt;"",(D1226-$AU$86)/10,"")</f>
        <v/>
      </c>
      <c r="G1226" s="94" t="str">
        <f t="shared" ref="G1226:G1289" si="200">IF(A1226&lt;&gt;"",(E1226-$AU$87)/10,"")</f>
        <v/>
      </c>
      <c r="H1226" s="127" t="str">
        <f>IF(A1226&lt;&gt;"",IF(MID(C1226,1,1)="c",$AS$26,IF(MID(C1226,1,1)="r",$AS$41,IF(MID(C1226,1,1)="p",#REF!,#REF!))),"")</f>
        <v/>
      </c>
      <c r="I1226" s="92" t="str">
        <f t="shared" ref="I1226:I1289" si="201">IF($A1226&lt;&gt;"",IF(MID($C1226,1,1)="c",$Y$3+$Y$4*$F1226+$Y$5*$G1226+$BR$43,""),"")</f>
        <v/>
      </c>
      <c r="J1226" s="92" t="str">
        <f t="shared" ref="J1226:J1289" si="202">IF($A1226&lt;&gt;"",IF(MID($C1226,1,1)="r",$Y$3+$Y$4*$F1226+$Y$5*$G1226+$BR$43,""),"")</f>
        <v/>
      </c>
      <c r="K1226" s="92" t="str">
        <f t="shared" ref="K1226:K1289" si="203">IF($A1226&lt;&gt;"",IF(MID($C1226,1,1)="u",$Y$3+$Y$4*$F1226+$Y$5*$G1226+$BR$43,""),"")</f>
        <v/>
      </c>
      <c r="L1226" s="92" t="str">
        <f t="shared" ref="L1226:L1289" si="204">IF($A1226&lt;&gt;"",IF(MID($C1226,1,1)="p",$Y$3+$Y$4*$F1226+$Y$5*$G1226+$BR$43,""),"")</f>
        <v/>
      </c>
      <c r="M1226" s="95" t="str">
        <f>IF(A1226&lt;&gt;"",IF(MID(C1226,1,1)="c",SigmaEpsConcrete(I1226,$AN$30:$AN$33,$AR$30:$AR$33,$AS$26,$AS$27,$AS$28,$AQ$20,$AU$19),""),"")</f>
        <v/>
      </c>
      <c r="N1226" s="95" t="str">
        <f>IF(A1226&lt;&gt;"",IF(MID(C1226,1,1)="r",SigmaEpsReinf(J1226,$AS$42:$AS$43,$AS$41,$AS$39,$AS$40,$AQ$38),""),"")</f>
        <v/>
      </c>
      <c r="Q1226" s="92" t="str">
        <f t="shared" si="196"/>
        <v/>
      </c>
      <c r="R1226" s="92" t="str">
        <f t="shared" si="197"/>
        <v/>
      </c>
      <c r="U1226" s="5"/>
      <c r="V1226" s="5"/>
      <c r="W1226" s="94" t="str">
        <f t="shared" ref="W1226:W1289" si="205">IF(A1226&lt;&gt;"",F1226-$AU$105,"")</f>
        <v/>
      </c>
      <c r="X1226" s="94" t="str">
        <f t="shared" si="198"/>
        <v/>
      </c>
      <c r="Y1226" s="5"/>
      <c r="BK1226" s="8"/>
      <c r="BL1226" s="5"/>
      <c r="BM1226" s="5"/>
      <c r="BN1226" s="5"/>
      <c r="BO1226" s="5"/>
      <c r="BP1226" s="1"/>
      <c r="BQ1226" s="1"/>
      <c r="BR1226" s="1"/>
      <c r="BS1226" s="1"/>
      <c r="BT1226" s="1"/>
      <c r="BU1226" s="4"/>
      <c r="BV1226" s="1"/>
      <c r="BW1226" s="3"/>
      <c r="BX1226" s="4"/>
      <c r="BY1226" s="5"/>
      <c r="BZ1226" s="5"/>
      <c r="CA1226" s="5"/>
      <c r="CB1226" s="5"/>
      <c r="CC1226" s="5"/>
      <c r="CD1226" s="43"/>
    </row>
    <row r="1227" spans="1:82" x14ac:dyDescent="0.25">
      <c r="A1227" s="8"/>
      <c r="B1227" s="5"/>
      <c r="C1227" s="5"/>
      <c r="D1227" s="5"/>
      <c r="E1227" s="5"/>
      <c r="F1227" s="94" t="str">
        <f t="shared" si="199"/>
        <v/>
      </c>
      <c r="G1227" s="94" t="str">
        <f t="shared" si="200"/>
        <v/>
      </c>
      <c r="H1227" s="127" t="str">
        <f>IF(A1227&lt;&gt;"",IF(MID(C1227,1,1)="c",$AS$26,IF(MID(C1227,1,1)="r",$AS$41,IF(MID(C1227,1,1)="p",#REF!,#REF!))),"")</f>
        <v/>
      </c>
      <c r="I1227" s="92" t="str">
        <f t="shared" si="201"/>
        <v/>
      </c>
      <c r="J1227" s="92" t="str">
        <f t="shared" si="202"/>
        <v/>
      </c>
      <c r="K1227" s="92" t="str">
        <f t="shared" si="203"/>
        <v/>
      </c>
      <c r="L1227" s="92" t="str">
        <f t="shared" si="204"/>
        <v/>
      </c>
      <c r="M1227" s="95" t="str">
        <f>IF(A1227&lt;&gt;"",IF(MID(C1227,1,1)="c",SigmaEpsConcrete(I1227,$AN$30:$AN$33,$AR$30:$AR$33,$AS$26,$AS$27,$AS$28,$AQ$20,$AU$19),""),"")</f>
        <v/>
      </c>
      <c r="N1227" s="95" t="str">
        <f>IF(A1227&lt;&gt;"",IF(MID(C1227,1,1)="r",SigmaEpsReinf(J1227,$AS$42:$AS$43,$AS$41,$AS$39,$AS$40,$AQ$38),""),"")</f>
        <v/>
      </c>
      <c r="Q1227" s="92" t="str">
        <f t="shared" ref="Q1227:Q1290" si="206">IF(A1227&lt;&gt;"",IF(MID(C1227,1,1)="c",IF(ISERROR(M1227/I1227),"",M1227/I1227),""),"")</f>
        <v/>
      </c>
      <c r="R1227" s="92" t="str">
        <f t="shared" ref="R1227:R1290" si="207">IF(A1227&lt;&gt;"",IF(MID(C1227,1,1)="r",IF(ISERROR(N1227/J1227),"",N1227/J1227),""),"")</f>
        <v/>
      </c>
      <c r="U1227" s="5"/>
      <c r="V1227" s="5"/>
      <c r="W1227" s="94" t="str">
        <f t="shared" si="205"/>
        <v/>
      </c>
      <c r="X1227" s="94" t="str">
        <f t="shared" ref="X1227:X1290" si="208">IF(B1227&lt;&gt;"",G1227-$AU$106,"")</f>
        <v/>
      </c>
      <c r="Y1227" s="5"/>
      <c r="BK1227" s="8"/>
      <c r="BL1227" s="5"/>
      <c r="BM1227" s="5"/>
      <c r="BN1227" s="5"/>
      <c r="BO1227" s="5"/>
      <c r="BP1227" s="1"/>
      <c r="BQ1227" s="1"/>
      <c r="BR1227" s="1"/>
      <c r="BS1227" s="1"/>
      <c r="BT1227" s="1"/>
      <c r="BU1227" s="4"/>
      <c r="BV1227" s="1"/>
      <c r="BW1227" s="3"/>
      <c r="BX1227" s="4"/>
      <c r="BY1227" s="5"/>
      <c r="BZ1227" s="5"/>
      <c r="CA1227" s="5"/>
      <c r="CB1227" s="5"/>
      <c r="CC1227" s="5"/>
      <c r="CD1227" s="43"/>
    </row>
    <row r="1228" spans="1:82" x14ac:dyDescent="0.25">
      <c r="A1228" s="8"/>
      <c r="B1228" s="5"/>
      <c r="C1228" s="5"/>
      <c r="D1228" s="5"/>
      <c r="E1228" s="5"/>
      <c r="F1228" s="94" t="str">
        <f t="shared" si="199"/>
        <v/>
      </c>
      <c r="G1228" s="94" t="str">
        <f t="shared" si="200"/>
        <v/>
      </c>
      <c r="H1228" s="127" t="str">
        <f>IF(A1228&lt;&gt;"",IF(MID(C1228,1,1)="c",$AS$26,IF(MID(C1228,1,1)="r",$AS$41,IF(MID(C1228,1,1)="p",#REF!,#REF!))),"")</f>
        <v/>
      </c>
      <c r="I1228" s="92" t="str">
        <f t="shared" si="201"/>
        <v/>
      </c>
      <c r="J1228" s="92" t="str">
        <f t="shared" si="202"/>
        <v/>
      </c>
      <c r="K1228" s="92" t="str">
        <f t="shared" si="203"/>
        <v/>
      </c>
      <c r="L1228" s="92" t="str">
        <f t="shared" si="204"/>
        <v/>
      </c>
      <c r="M1228" s="95" t="str">
        <f>IF(A1228&lt;&gt;"",IF(MID(C1228,1,1)="c",SigmaEpsConcrete(I1228,$AN$30:$AN$33,$AR$30:$AR$33,$AS$26,$AS$27,$AS$28,$AQ$20,$AU$19),""),"")</f>
        <v/>
      </c>
      <c r="N1228" s="95" t="str">
        <f>IF(A1228&lt;&gt;"",IF(MID(C1228,1,1)="r",SigmaEpsReinf(J1228,$AS$42:$AS$43,$AS$41,$AS$39,$AS$40,$AQ$38),""),"")</f>
        <v/>
      </c>
      <c r="Q1228" s="92" t="str">
        <f t="shared" si="206"/>
        <v/>
      </c>
      <c r="R1228" s="92" t="str">
        <f t="shared" si="207"/>
        <v/>
      </c>
      <c r="U1228" s="5"/>
      <c r="V1228" s="5"/>
      <c r="W1228" s="94" t="str">
        <f t="shared" si="205"/>
        <v/>
      </c>
      <c r="X1228" s="94" t="str">
        <f t="shared" si="208"/>
        <v/>
      </c>
      <c r="Y1228" s="5"/>
      <c r="BK1228" s="8"/>
      <c r="BL1228" s="5"/>
      <c r="BM1228" s="5"/>
      <c r="BN1228" s="5"/>
      <c r="BO1228" s="5"/>
      <c r="BP1228" s="1"/>
      <c r="BQ1228" s="1"/>
      <c r="BR1228" s="1"/>
      <c r="BS1228" s="1"/>
      <c r="BT1228" s="1"/>
      <c r="BU1228" s="4"/>
      <c r="BV1228" s="1"/>
      <c r="BW1228" s="3"/>
      <c r="BX1228" s="4"/>
      <c r="BY1228" s="5"/>
      <c r="BZ1228" s="5"/>
      <c r="CA1228" s="5"/>
      <c r="CB1228" s="5"/>
      <c r="CC1228" s="5"/>
      <c r="CD1228" s="43"/>
    </row>
    <row r="1229" spans="1:82" x14ac:dyDescent="0.25">
      <c r="A1229" s="8"/>
      <c r="B1229" s="5"/>
      <c r="C1229" s="5"/>
      <c r="D1229" s="5"/>
      <c r="E1229" s="5"/>
      <c r="F1229" s="94" t="str">
        <f t="shared" si="199"/>
        <v/>
      </c>
      <c r="G1229" s="94" t="str">
        <f t="shared" si="200"/>
        <v/>
      </c>
      <c r="H1229" s="127" t="str">
        <f>IF(A1229&lt;&gt;"",IF(MID(C1229,1,1)="c",$AS$26,IF(MID(C1229,1,1)="r",$AS$41,IF(MID(C1229,1,1)="p",#REF!,#REF!))),"")</f>
        <v/>
      </c>
      <c r="I1229" s="92" t="str">
        <f t="shared" si="201"/>
        <v/>
      </c>
      <c r="J1229" s="92" t="str">
        <f t="shared" si="202"/>
        <v/>
      </c>
      <c r="K1229" s="92" t="str">
        <f t="shared" si="203"/>
        <v/>
      </c>
      <c r="L1229" s="92" t="str">
        <f t="shared" si="204"/>
        <v/>
      </c>
      <c r="M1229" s="95" t="str">
        <f>IF(A1229&lt;&gt;"",IF(MID(C1229,1,1)="c",SigmaEpsConcrete(I1229,$AN$30:$AN$33,$AR$30:$AR$33,$AS$26,$AS$27,$AS$28,$AQ$20,$AU$19),""),"")</f>
        <v/>
      </c>
      <c r="N1229" s="95" t="str">
        <f>IF(A1229&lt;&gt;"",IF(MID(C1229,1,1)="r",SigmaEpsReinf(J1229,$AS$42:$AS$43,$AS$41,$AS$39,$AS$40,$AQ$38),""),"")</f>
        <v/>
      </c>
      <c r="Q1229" s="92" t="str">
        <f t="shared" si="206"/>
        <v/>
      </c>
      <c r="R1229" s="92" t="str">
        <f t="shared" si="207"/>
        <v/>
      </c>
      <c r="U1229" s="5"/>
      <c r="V1229" s="5"/>
      <c r="W1229" s="94" t="str">
        <f t="shared" si="205"/>
        <v/>
      </c>
      <c r="X1229" s="94" t="str">
        <f t="shared" si="208"/>
        <v/>
      </c>
      <c r="Y1229" s="5"/>
      <c r="BK1229" s="8"/>
      <c r="BL1229" s="5"/>
      <c r="BM1229" s="5"/>
      <c r="BN1229" s="5"/>
      <c r="BO1229" s="5"/>
      <c r="BP1229" s="1"/>
      <c r="BQ1229" s="1"/>
      <c r="BR1229" s="1"/>
      <c r="BS1229" s="1"/>
      <c r="BT1229" s="1"/>
      <c r="BU1229" s="4"/>
      <c r="BV1229" s="1"/>
      <c r="BW1229" s="3"/>
      <c r="BX1229" s="4"/>
      <c r="BY1229" s="5"/>
      <c r="BZ1229" s="5"/>
      <c r="CA1229" s="5"/>
      <c r="CB1229" s="5"/>
      <c r="CC1229" s="5"/>
      <c r="CD1229" s="43"/>
    </row>
    <row r="1230" spans="1:82" x14ac:dyDescent="0.25">
      <c r="A1230" s="8"/>
      <c r="B1230" s="5"/>
      <c r="C1230" s="5"/>
      <c r="D1230" s="5"/>
      <c r="E1230" s="5"/>
      <c r="F1230" s="94" t="str">
        <f t="shared" si="199"/>
        <v/>
      </c>
      <c r="G1230" s="94" t="str">
        <f t="shared" si="200"/>
        <v/>
      </c>
      <c r="H1230" s="127" t="str">
        <f>IF(A1230&lt;&gt;"",IF(MID(C1230,1,1)="c",$AS$26,IF(MID(C1230,1,1)="r",$AS$41,IF(MID(C1230,1,1)="p",#REF!,#REF!))),"")</f>
        <v/>
      </c>
      <c r="I1230" s="92" t="str">
        <f t="shared" si="201"/>
        <v/>
      </c>
      <c r="J1230" s="92" t="str">
        <f t="shared" si="202"/>
        <v/>
      </c>
      <c r="K1230" s="92" t="str">
        <f t="shared" si="203"/>
        <v/>
      </c>
      <c r="L1230" s="92" t="str">
        <f t="shared" si="204"/>
        <v/>
      </c>
      <c r="M1230" s="95" t="str">
        <f>IF(A1230&lt;&gt;"",IF(MID(C1230,1,1)="c",SigmaEpsConcrete(I1230,$AN$30:$AN$33,$AR$30:$AR$33,$AS$26,$AS$27,$AS$28,$AQ$20,$AU$19),""),"")</f>
        <v/>
      </c>
      <c r="N1230" s="95" t="str">
        <f>IF(A1230&lt;&gt;"",IF(MID(C1230,1,1)="r",SigmaEpsReinf(J1230,$AS$42:$AS$43,$AS$41,$AS$39,$AS$40,$AQ$38),""),"")</f>
        <v/>
      </c>
      <c r="Q1230" s="92" t="str">
        <f t="shared" si="206"/>
        <v/>
      </c>
      <c r="R1230" s="92" t="str">
        <f t="shared" si="207"/>
        <v/>
      </c>
      <c r="U1230" s="5"/>
      <c r="V1230" s="5"/>
      <c r="W1230" s="94" t="str">
        <f t="shared" si="205"/>
        <v/>
      </c>
      <c r="X1230" s="94" t="str">
        <f t="shared" si="208"/>
        <v/>
      </c>
      <c r="Y1230" s="5"/>
      <c r="BK1230" s="8"/>
      <c r="BL1230" s="5"/>
      <c r="BM1230" s="5"/>
      <c r="BN1230" s="5"/>
      <c r="BO1230" s="5"/>
      <c r="BP1230" s="1"/>
      <c r="BQ1230" s="1"/>
      <c r="BR1230" s="1"/>
      <c r="BS1230" s="1"/>
      <c r="BT1230" s="1"/>
      <c r="BU1230" s="4"/>
      <c r="BV1230" s="1"/>
      <c r="BW1230" s="3"/>
      <c r="BX1230" s="4"/>
      <c r="BY1230" s="5"/>
      <c r="BZ1230" s="5"/>
      <c r="CA1230" s="5"/>
      <c r="CB1230" s="5"/>
      <c r="CC1230" s="5"/>
      <c r="CD1230" s="43"/>
    </row>
    <row r="1231" spans="1:82" x14ac:dyDescent="0.25">
      <c r="A1231" s="8"/>
      <c r="B1231" s="5"/>
      <c r="C1231" s="5"/>
      <c r="D1231" s="5"/>
      <c r="E1231" s="5"/>
      <c r="F1231" s="94" t="str">
        <f t="shared" si="199"/>
        <v/>
      </c>
      <c r="G1231" s="94" t="str">
        <f t="shared" si="200"/>
        <v/>
      </c>
      <c r="H1231" s="127" t="str">
        <f>IF(A1231&lt;&gt;"",IF(MID(C1231,1,1)="c",$AS$26,IF(MID(C1231,1,1)="r",$AS$41,IF(MID(C1231,1,1)="p",#REF!,#REF!))),"")</f>
        <v/>
      </c>
      <c r="I1231" s="92" t="str">
        <f t="shared" si="201"/>
        <v/>
      </c>
      <c r="J1231" s="92" t="str">
        <f t="shared" si="202"/>
        <v/>
      </c>
      <c r="K1231" s="92" t="str">
        <f t="shared" si="203"/>
        <v/>
      </c>
      <c r="L1231" s="92" t="str">
        <f t="shared" si="204"/>
        <v/>
      </c>
      <c r="M1231" s="95" t="str">
        <f>IF(A1231&lt;&gt;"",IF(MID(C1231,1,1)="c",SigmaEpsConcrete(I1231,$AN$30:$AN$33,$AR$30:$AR$33,$AS$26,$AS$27,$AS$28,$AQ$20,$AU$19),""),"")</f>
        <v/>
      </c>
      <c r="N1231" s="95" t="str">
        <f>IF(A1231&lt;&gt;"",IF(MID(C1231,1,1)="r",SigmaEpsReinf(J1231,$AS$42:$AS$43,$AS$41,$AS$39,$AS$40,$AQ$38),""),"")</f>
        <v/>
      </c>
      <c r="Q1231" s="92" t="str">
        <f t="shared" si="206"/>
        <v/>
      </c>
      <c r="R1231" s="92" t="str">
        <f t="shared" si="207"/>
        <v/>
      </c>
      <c r="U1231" s="5"/>
      <c r="V1231" s="5"/>
      <c r="W1231" s="94" t="str">
        <f t="shared" si="205"/>
        <v/>
      </c>
      <c r="X1231" s="94" t="str">
        <f t="shared" si="208"/>
        <v/>
      </c>
      <c r="Y1231" s="5"/>
      <c r="BK1231" s="8"/>
      <c r="BL1231" s="5"/>
      <c r="BM1231" s="5"/>
      <c r="BN1231" s="5"/>
      <c r="BO1231" s="5"/>
      <c r="BP1231" s="1"/>
      <c r="BQ1231" s="1"/>
      <c r="BR1231" s="1"/>
      <c r="BS1231" s="1"/>
      <c r="BT1231" s="1"/>
      <c r="BU1231" s="4"/>
      <c r="BV1231" s="1"/>
      <c r="BW1231" s="3"/>
      <c r="BX1231" s="4"/>
      <c r="BY1231" s="5"/>
      <c r="BZ1231" s="5"/>
      <c r="CA1231" s="5"/>
      <c r="CB1231" s="5"/>
      <c r="CC1231" s="5"/>
      <c r="CD1231" s="43"/>
    </row>
    <row r="1232" spans="1:82" x14ac:dyDescent="0.25">
      <c r="A1232" s="8"/>
      <c r="B1232" s="5"/>
      <c r="C1232" s="5"/>
      <c r="D1232" s="5"/>
      <c r="E1232" s="5"/>
      <c r="F1232" s="94" t="str">
        <f t="shared" si="199"/>
        <v/>
      </c>
      <c r="G1232" s="94" t="str">
        <f t="shared" si="200"/>
        <v/>
      </c>
      <c r="H1232" s="127" t="str">
        <f>IF(A1232&lt;&gt;"",IF(MID(C1232,1,1)="c",$AS$26,IF(MID(C1232,1,1)="r",$AS$41,IF(MID(C1232,1,1)="p",#REF!,#REF!))),"")</f>
        <v/>
      </c>
      <c r="I1232" s="92" t="str">
        <f t="shared" si="201"/>
        <v/>
      </c>
      <c r="J1232" s="92" t="str">
        <f t="shared" si="202"/>
        <v/>
      </c>
      <c r="K1232" s="92" t="str">
        <f t="shared" si="203"/>
        <v/>
      </c>
      <c r="L1232" s="92" t="str">
        <f t="shared" si="204"/>
        <v/>
      </c>
      <c r="M1232" s="95" t="str">
        <f>IF(A1232&lt;&gt;"",IF(MID(C1232,1,1)="c",SigmaEpsConcrete(I1232,$AN$30:$AN$33,$AR$30:$AR$33,$AS$26,$AS$27,$AS$28,$AQ$20,$AU$19),""),"")</f>
        <v/>
      </c>
      <c r="N1232" s="95" t="str">
        <f>IF(A1232&lt;&gt;"",IF(MID(C1232,1,1)="r",SigmaEpsReinf(J1232,$AS$42:$AS$43,$AS$41,$AS$39,$AS$40,$AQ$38),""),"")</f>
        <v/>
      </c>
      <c r="Q1232" s="92" t="str">
        <f t="shared" si="206"/>
        <v/>
      </c>
      <c r="R1232" s="92" t="str">
        <f t="shared" si="207"/>
        <v/>
      </c>
      <c r="U1232" s="5"/>
      <c r="V1232" s="5"/>
      <c r="W1232" s="94" t="str">
        <f t="shared" si="205"/>
        <v/>
      </c>
      <c r="X1232" s="94" t="str">
        <f t="shared" si="208"/>
        <v/>
      </c>
      <c r="Y1232" s="5"/>
      <c r="BK1232" s="8"/>
      <c r="BL1232" s="5"/>
      <c r="BM1232" s="5"/>
      <c r="BN1232" s="5"/>
      <c r="BO1232" s="5"/>
      <c r="BP1232" s="1"/>
      <c r="BQ1232" s="1"/>
      <c r="BR1232" s="1"/>
      <c r="BS1232" s="1"/>
      <c r="BT1232" s="1"/>
      <c r="BU1232" s="4"/>
      <c r="BV1232" s="1"/>
      <c r="BW1232" s="3"/>
      <c r="BX1232" s="4"/>
      <c r="BY1232" s="5"/>
      <c r="BZ1232" s="5"/>
      <c r="CA1232" s="5"/>
      <c r="CB1232" s="5"/>
      <c r="CC1232" s="5"/>
      <c r="CD1232" s="43"/>
    </row>
    <row r="1233" spans="1:82" x14ac:dyDescent="0.25">
      <c r="A1233" s="8"/>
      <c r="B1233" s="5"/>
      <c r="C1233" s="5"/>
      <c r="D1233" s="5"/>
      <c r="E1233" s="5"/>
      <c r="F1233" s="94" t="str">
        <f t="shared" si="199"/>
        <v/>
      </c>
      <c r="G1233" s="94" t="str">
        <f t="shared" si="200"/>
        <v/>
      </c>
      <c r="H1233" s="127" t="str">
        <f>IF(A1233&lt;&gt;"",IF(MID(C1233,1,1)="c",$AS$26,IF(MID(C1233,1,1)="r",$AS$41,IF(MID(C1233,1,1)="p",#REF!,#REF!))),"")</f>
        <v/>
      </c>
      <c r="I1233" s="92" t="str">
        <f t="shared" si="201"/>
        <v/>
      </c>
      <c r="J1233" s="92" t="str">
        <f t="shared" si="202"/>
        <v/>
      </c>
      <c r="K1233" s="92" t="str">
        <f t="shared" si="203"/>
        <v/>
      </c>
      <c r="L1233" s="92" t="str">
        <f t="shared" si="204"/>
        <v/>
      </c>
      <c r="M1233" s="95" t="str">
        <f>IF(A1233&lt;&gt;"",IF(MID(C1233,1,1)="c",SigmaEpsConcrete(I1233,$AN$30:$AN$33,$AR$30:$AR$33,$AS$26,$AS$27,$AS$28,$AQ$20,$AU$19),""),"")</f>
        <v/>
      </c>
      <c r="N1233" s="95" t="str">
        <f>IF(A1233&lt;&gt;"",IF(MID(C1233,1,1)="r",SigmaEpsReinf(J1233,$AS$42:$AS$43,$AS$41,$AS$39,$AS$40,$AQ$38),""),"")</f>
        <v/>
      </c>
      <c r="Q1233" s="92" t="str">
        <f t="shared" si="206"/>
        <v/>
      </c>
      <c r="R1233" s="92" t="str">
        <f t="shared" si="207"/>
        <v/>
      </c>
      <c r="U1233" s="5"/>
      <c r="V1233" s="5"/>
      <c r="W1233" s="94" t="str">
        <f t="shared" si="205"/>
        <v/>
      </c>
      <c r="X1233" s="94" t="str">
        <f t="shared" si="208"/>
        <v/>
      </c>
      <c r="Y1233" s="5"/>
      <c r="BK1233" s="8"/>
      <c r="BL1233" s="5"/>
      <c r="BM1233" s="5"/>
      <c r="BN1233" s="5"/>
      <c r="BO1233" s="5"/>
      <c r="BP1233" s="1"/>
      <c r="BQ1233" s="1"/>
      <c r="BR1233" s="1"/>
      <c r="BS1233" s="1"/>
      <c r="BT1233" s="1"/>
      <c r="BU1233" s="4"/>
      <c r="BV1233" s="1"/>
      <c r="BW1233" s="3"/>
      <c r="BX1233" s="4"/>
      <c r="BY1233" s="5"/>
      <c r="BZ1233" s="5"/>
      <c r="CA1233" s="5"/>
      <c r="CB1233" s="5"/>
      <c r="CC1233" s="5"/>
      <c r="CD1233" s="43"/>
    </row>
    <row r="1234" spans="1:82" x14ac:dyDescent="0.25">
      <c r="A1234" s="8"/>
      <c r="B1234" s="5"/>
      <c r="C1234" s="5"/>
      <c r="D1234" s="5"/>
      <c r="E1234" s="5"/>
      <c r="F1234" s="94" t="str">
        <f t="shared" si="199"/>
        <v/>
      </c>
      <c r="G1234" s="94" t="str">
        <f t="shared" si="200"/>
        <v/>
      </c>
      <c r="H1234" s="127" t="str">
        <f>IF(A1234&lt;&gt;"",IF(MID(C1234,1,1)="c",$AS$26,IF(MID(C1234,1,1)="r",$AS$41,IF(MID(C1234,1,1)="p",#REF!,#REF!))),"")</f>
        <v/>
      </c>
      <c r="I1234" s="92" t="str">
        <f t="shared" si="201"/>
        <v/>
      </c>
      <c r="J1234" s="92" t="str">
        <f t="shared" si="202"/>
        <v/>
      </c>
      <c r="K1234" s="92" t="str">
        <f t="shared" si="203"/>
        <v/>
      </c>
      <c r="L1234" s="92" t="str">
        <f t="shared" si="204"/>
        <v/>
      </c>
      <c r="M1234" s="95" t="str">
        <f>IF(A1234&lt;&gt;"",IF(MID(C1234,1,1)="c",SigmaEpsConcrete(I1234,$AN$30:$AN$33,$AR$30:$AR$33,$AS$26,$AS$27,$AS$28,$AQ$20,$AU$19),""),"")</f>
        <v/>
      </c>
      <c r="N1234" s="95" t="str">
        <f>IF(A1234&lt;&gt;"",IF(MID(C1234,1,1)="r",SigmaEpsReinf(J1234,$AS$42:$AS$43,$AS$41,$AS$39,$AS$40,$AQ$38),""),"")</f>
        <v/>
      </c>
      <c r="Q1234" s="92" t="str">
        <f t="shared" si="206"/>
        <v/>
      </c>
      <c r="R1234" s="92" t="str">
        <f t="shared" si="207"/>
        <v/>
      </c>
      <c r="U1234" s="5"/>
      <c r="V1234" s="5"/>
      <c r="W1234" s="94" t="str">
        <f t="shared" si="205"/>
        <v/>
      </c>
      <c r="X1234" s="94" t="str">
        <f t="shared" si="208"/>
        <v/>
      </c>
      <c r="Y1234" s="5"/>
      <c r="BK1234" s="8"/>
      <c r="BL1234" s="5"/>
      <c r="BM1234" s="5"/>
      <c r="BN1234" s="5"/>
      <c r="BO1234" s="5"/>
      <c r="BP1234" s="1"/>
      <c r="BQ1234" s="1"/>
      <c r="BR1234" s="1"/>
      <c r="BS1234" s="1"/>
      <c r="BT1234" s="1"/>
      <c r="BU1234" s="4"/>
      <c r="BV1234" s="1"/>
      <c r="BW1234" s="3"/>
      <c r="BX1234" s="4"/>
      <c r="BY1234" s="5"/>
      <c r="BZ1234" s="5"/>
      <c r="CA1234" s="5"/>
      <c r="CB1234" s="5"/>
      <c r="CC1234" s="5"/>
      <c r="CD1234" s="43"/>
    </row>
    <row r="1235" spans="1:82" x14ac:dyDescent="0.25">
      <c r="A1235" s="8"/>
      <c r="B1235" s="5"/>
      <c r="C1235" s="5"/>
      <c r="D1235" s="5"/>
      <c r="E1235" s="5"/>
      <c r="F1235" s="94" t="str">
        <f t="shared" si="199"/>
        <v/>
      </c>
      <c r="G1235" s="94" t="str">
        <f t="shared" si="200"/>
        <v/>
      </c>
      <c r="H1235" s="127" t="str">
        <f>IF(A1235&lt;&gt;"",IF(MID(C1235,1,1)="c",$AS$26,IF(MID(C1235,1,1)="r",$AS$41,IF(MID(C1235,1,1)="p",#REF!,#REF!))),"")</f>
        <v/>
      </c>
      <c r="I1235" s="92" t="str">
        <f t="shared" si="201"/>
        <v/>
      </c>
      <c r="J1235" s="92" t="str">
        <f t="shared" si="202"/>
        <v/>
      </c>
      <c r="K1235" s="92" t="str">
        <f t="shared" si="203"/>
        <v/>
      </c>
      <c r="L1235" s="92" t="str">
        <f t="shared" si="204"/>
        <v/>
      </c>
      <c r="M1235" s="95" t="str">
        <f>IF(A1235&lt;&gt;"",IF(MID(C1235,1,1)="c",SigmaEpsConcrete(I1235,$AN$30:$AN$33,$AR$30:$AR$33,$AS$26,$AS$27,$AS$28,$AQ$20,$AU$19),""),"")</f>
        <v/>
      </c>
      <c r="N1235" s="95" t="str">
        <f>IF(A1235&lt;&gt;"",IF(MID(C1235,1,1)="r",SigmaEpsReinf(J1235,$AS$42:$AS$43,$AS$41,$AS$39,$AS$40,$AQ$38),""),"")</f>
        <v/>
      </c>
      <c r="Q1235" s="92" t="str">
        <f t="shared" si="206"/>
        <v/>
      </c>
      <c r="R1235" s="92" t="str">
        <f t="shared" si="207"/>
        <v/>
      </c>
      <c r="U1235" s="5"/>
      <c r="V1235" s="5"/>
      <c r="W1235" s="94" t="str">
        <f t="shared" si="205"/>
        <v/>
      </c>
      <c r="X1235" s="94" t="str">
        <f t="shared" si="208"/>
        <v/>
      </c>
      <c r="Y1235" s="5"/>
      <c r="BK1235" s="8"/>
      <c r="BL1235" s="5"/>
      <c r="BM1235" s="5"/>
      <c r="BN1235" s="5"/>
      <c r="BO1235" s="5"/>
      <c r="BP1235" s="1"/>
      <c r="BQ1235" s="1"/>
      <c r="BR1235" s="1"/>
      <c r="BS1235" s="1"/>
      <c r="BT1235" s="1"/>
      <c r="BU1235" s="4"/>
      <c r="BV1235" s="1"/>
      <c r="BW1235" s="3"/>
      <c r="BX1235" s="4"/>
      <c r="BY1235" s="5"/>
      <c r="BZ1235" s="5"/>
      <c r="CA1235" s="5"/>
      <c r="CB1235" s="5"/>
      <c r="CC1235" s="5"/>
      <c r="CD1235" s="43"/>
    </row>
    <row r="1236" spans="1:82" x14ac:dyDescent="0.25">
      <c r="A1236" s="8"/>
      <c r="B1236" s="5"/>
      <c r="C1236" s="5"/>
      <c r="D1236" s="5"/>
      <c r="E1236" s="5"/>
      <c r="F1236" s="94" t="str">
        <f t="shared" si="199"/>
        <v/>
      </c>
      <c r="G1236" s="94" t="str">
        <f t="shared" si="200"/>
        <v/>
      </c>
      <c r="H1236" s="127" t="str">
        <f>IF(A1236&lt;&gt;"",IF(MID(C1236,1,1)="c",$AS$26,IF(MID(C1236,1,1)="r",$AS$41,IF(MID(C1236,1,1)="p",#REF!,#REF!))),"")</f>
        <v/>
      </c>
      <c r="I1236" s="92" t="str">
        <f t="shared" si="201"/>
        <v/>
      </c>
      <c r="J1236" s="92" t="str">
        <f t="shared" si="202"/>
        <v/>
      </c>
      <c r="K1236" s="92" t="str">
        <f t="shared" si="203"/>
        <v/>
      </c>
      <c r="L1236" s="92" t="str">
        <f t="shared" si="204"/>
        <v/>
      </c>
      <c r="M1236" s="95" t="str">
        <f>IF(A1236&lt;&gt;"",IF(MID(C1236,1,1)="c",SigmaEpsConcrete(I1236,$AN$30:$AN$33,$AR$30:$AR$33,$AS$26,$AS$27,$AS$28,$AQ$20,$AU$19),""),"")</f>
        <v/>
      </c>
      <c r="N1236" s="95" t="str">
        <f>IF(A1236&lt;&gt;"",IF(MID(C1236,1,1)="r",SigmaEpsReinf(J1236,$AS$42:$AS$43,$AS$41,$AS$39,$AS$40,$AQ$38),""),"")</f>
        <v/>
      </c>
      <c r="Q1236" s="92" t="str">
        <f t="shared" si="206"/>
        <v/>
      </c>
      <c r="R1236" s="92" t="str">
        <f t="shared" si="207"/>
        <v/>
      </c>
      <c r="U1236" s="5"/>
      <c r="V1236" s="5"/>
      <c r="W1236" s="94" t="str">
        <f t="shared" si="205"/>
        <v/>
      </c>
      <c r="X1236" s="94" t="str">
        <f t="shared" si="208"/>
        <v/>
      </c>
      <c r="Y1236" s="5"/>
      <c r="BK1236" s="8"/>
      <c r="BL1236" s="5"/>
      <c r="BM1236" s="5"/>
      <c r="BN1236" s="5"/>
      <c r="BO1236" s="5"/>
      <c r="BP1236" s="1"/>
      <c r="BQ1236" s="1"/>
      <c r="BR1236" s="1"/>
      <c r="BS1236" s="1"/>
      <c r="BT1236" s="1"/>
      <c r="BU1236" s="4"/>
      <c r="BV1236" s="1"/>
      <c r="BW1236" s="3"/>
      <c r="BX1236" s="4"/>
      <c r="BY1236" s="5"/>
      <c r="BZ1236" s="5"/>
      <c r="CA1236" s="5"/>
      <c r="CB1236" s="5"/>
      <c r="CC1236" s="5"/>
      <c r="CD1236" s="43"/>
    </row>
    <row r="1237" spans="1:82" x14ac:dyDescent="0.25">
      <c r="A1237" s="8"/>
      <c r="B1237" s="5"/>
      <c r="C1237" s="5"/>
      <c r="D1237" s="5"/>
      <c r="E1237" s="5"/>
      <c r="F1237" s="94" t="str">
        <f t="shared" si="199"/>
        <v/>
      </c>
      <c r="G1237" s="94" t="str">
        <f t="shared" si="200"/>
        <v/>
      </c>
      <c r="H1237" s="127" t="str">
        <f>IF(A1237&lt;&gt;"",IF(MID(C1237,1,1)="c",$AS$26,IF(MID(C1237,1,1)="r",$AS$41,IF(MID(C1237,1,1)="p",#REF!,#REF!))),"")</f>
        <v/>
      </c>
      <c r="I1237" s="92" t="str">
        <f t="shared" si="201"/>
        <v/>
      </c>
      <c r="J1237" s="92" t="str">
        <f t="shared" si="202"/>
        <v/>
      </c>
      <c r="K1237" s="92" t="str">
        <f t="shared" si="203"/>
        <v/>
      </c>
      <c r="L1237" s="92" t="str">
        <f t="shared" si="204"/>
        <v/>
      </c>
      <c r="M1237" s="95" t="str">
        <f>IF(A1237&lt;&gt;"",IF(MID(C1237,1,1)="c",SigmaEpsConcrete(I1237,$AN$30:$AN$33,$AR$30:$AR$33,$AS$26,$AS$27,$AS$28,$AQ$20,$AU$19),""),"")</f>
        <v/>
      </c>
      <c r="N1237" s="95" t="str">
        <f>IF(A1237&lt;&gt;"",IF(MID(C1237,1,1)="r",SigmaEpsReinf(J1237,$AS$42:$AS$43,$AS$41,$AS$39,$AS$40,$AQ$38),""),"")</f>
        <v/>
      </c>
      <c r="Q1237" s="92" t="str">
        <f t="shared" si="206"/>
        <v/>
      </c>
      <c r="R1237" s="92" t="str">
        <f t="shared" si="207"/>
        <v/>
      </c>
      <c r="U1237" s="5"/>
      <c r="V1237" s="5"/>
      <c r="W1237" s="94" t="str">
        <f t="shared" si="205"/>
        <v/>
      </c>
      <c r="X1237" s="94" t="str">
        <f t="shared" si="208"/>
        <v/>
      </c>
      <c r="Y1237" s="5"/>
      <c r="BK1237" s="8"/>
      <c r="BL1237" s="5"/>
      <c r="BM1237" s="5"/>
      <c r="BN1237" s="5"/>
      <c r="BO1237" s="5"/>
      <c r="BP1237" s="1"/>
      <c r="BQ1237" s="1"/>
      <c r="BR1237" s="1"/>
      <c r="BS1237" s="1"/>
      <c r="BT1237" s="1"/>
      <c r="BU1237" s="4"/>
      <c r="BV1237" s="1"/>
      <c r="BW1237" s="3"/>
      <c r="BX1237" s="4"/>
      <c r="BY1237" s="5"/>
      <c r="BZ1237" s="5"/>
      <c r="CA1237" s="5"/>
      <c r="CB1237" s="5"/>
      <c r="CC1237" s="5"/>
      <c r="CD1237" s="43"/>
    </row>
    <row r="1238" spans="1:82" x14ac:dyDescent="0.25">
      <c r="A1238" s="8"/>
      <c r="B1238" s="5"/>
      <c r="C1238" s="5"/>
      <c r="D1238" s="5"/>
      <c r="E1238" s="5"/>
      <c r="F1238" s="94" t="str">
        <f t="shared" si="199"/>
        <v/>
      </c>
      <c r="G1238" s="94" t="str">
        <f t="shared" si="200"/>
        <v/>
      </c>
      <c r="H1238" s="127" t="str">
        <f>IF(A1238&lt;&gt;"",IF(MID(C1238,1,1)="c",$AS$26,IF(MID(C1238,1,1)="r",$AS$41,IF(MID(C1238,1,1)="p",#REF!,#REF!))),"")</f>
        <v/>
      </c>
      <c r="I1238" s="92" t="str">
        <f t="shared" si="201"/>
        <v/>
      </c>
      <c r="J1238" s="92" t="str">
        <f t="shared" si="202"/>
        <v/>
      </c>
      <c r="K1238" s="92" t="str">
        <f t="shared" si="203"/>
        <v/>
      </c>
      <c r="L1238" s="92" t="str">
        <f t="shared" si="204"/>
        <v/>
      </c>
      <c r="M1238" s="95" t="str">
        <f>IF(A1238&lt;&gt;"",IF(MID(C1238,1,1)="c",SigmaEpsConcrete(I1238,$AN$30:$AN$33,$AR$30:$AR$33,$AS$26,$AS$27,$AS$28,$AQ$20,$AU$19),""),"")</f>
        <v/>
      </c>
      <c r="N1238" s="95" t="str">
        <f>IF(A1238&lt;&gt;"",IF(MID(C1238,1,1)="r",SigmaEpsReinf(J1238,$AS$42:$AS$43,$AS$41,$AS$39,$AS$40,$AQ$38),""),"")</f>
        <v/>
      </c>
      <c r="Q1238" s="92" t="str">
        <f t="shared" si="206"/>
        <v/>
      </c>
      <c r="R1238" s="92" t="str">
        <f t="shared" si="207"/>
        <v/>
      </c>
      <c r="U1238" s="5"/>
      <c r="V1238" s="5"/>
      <c r="W1238" s="94" t="str">
        <f t="shared" si="205"/>
        <v/>
      </c>
      <c r="X1238" s="94" t="str">
        <f t="shared" si="208"/>
        <v/>
      </c>
      <c r="Y1238" s="5"/>
      <c r="BK1238" s="8"/>
      <c r="BL1238" s="5"/>
      <c r="BM1238" s="5"/>
      <c r="BN1238" s="5"/>
      <c r="BO1238" s="5"/>
      <c r="BP1238" s="1"/>
      <c r="BQ1238" s="1"/>
      <c r="BR1238" s="1"/>
      <c r="BS1238" s="1"/>
      <c r="BT1238" s="1"/>
      <c r="BU1238" s="4"/>
      <c r="BV1238" s="1"/>
      <c r="BW1238" s="3"/>
      <c r="BX1238" s="4"/>
      <c r="BY1238" s="5"/>
      <c r="BZ1238" s="5"/>
      <c r="CA1238" s="5"/>
      <c r="CB1238" s="5"/>
      <c r="CC1238" s="5"/>
      <c r="CD1238" s="43"/>
    </row>
    <row r="1239" spans="1:82" x14ac:dyDescent="0.25">
      <c r="A1239" s="8"/>
      <c r="B1239" s="5"/>
      <c r="C1239" s="5"/>
      <c r="D1239" s="5"/>
      <c r="E1239" s="5"/>
      <c r="F1239" s="94" t="str">
        <f t="shared" si="199"/>
        <v/>
      </c>
      <c r="G1239" s="94" t="str">
        <f t="shared" si="200"/>
        <v/>
      </c>
      <c r="H1239" s="127" t="str">
        <f>IF(A1239&lt;&gt;"",IF(MID(C1239,1,1)="c",$AS$26,IF(MID(C1239,1,1)="r",$AS$41,IF(MID(C1239,1,1)="p",#REF!,#REF!))),"")</f>
        <v/>
      </c>
      <c r="I1239" s="92" t="str">
        <f t="shared" si="201"/>
        <v/>
      </c>
      <c r="J1239" s="92" t="str">
        <f t="shared" si="202"/>
        <v/>
      </c>
      <c r="K1239" s="92" t="str">
        <f t="shared" si="203"/>
        <v/>
      </c>
      <c r="L1239" s="92" t="str">
        <f t="shared" si="204"/>
        <v/>
      </c>
      <c r="M1239" s="95" t="str">
        <f>IF(A1239&lt;&gt;"",IF(MID(C1239,1,1)="c",SigmaEpsConcrete(I1239,$AN$30:$AN$33,$AR$30:$AR$33,$AS$26,$AS$27,$AS$28,$AQ$20,$AU$19),""),"")</f>
        <v/>
      </c>
      <c r="N1239" s="95" t="str">
        <f>IF(A1239&lt;&gt;"",IF(MID(C1239,1,1)="r",SigmaEpsReinf(J1239,$AS$42:$AS$43,$AS$41,$AS$39,$AS$40,$AQ$38),""),"")</f>
        <v/>
      </c>
      <c r="Q1239" s="92" t="str">
        <f t="shared" si="206"/>
        <v/>
      </c>
      <c r="R1239" s="92" t="str">
        <f t="shared" si="207"/>
        <v/>
      </c>
      <c r="U1239" s="5"/>
      <c r="V1239" s="5"/>
      <c r="W1239" s="94" t="str">
        <f t="shared" si="205"/>
        <v/>
      </c>
      <c r="X1239" s="94" t="str">
        <f t="shared" si="208"/>
        <v/>
      </c>
      <c r="Y1239" s="5"/>
      <c r="BK1239" s="8"/>
      <c r="BL1239" s="5"/>
      <c r="BM1239" s="5"/>
      <c r="BN1239" s="5"/>
      <c r="BO1239" s="5"/>
      <c r="BP1239" s="1"/>
      <c r="BQ1239" s="1"/>
      <c r="BR1239" s="1"/>
      <c r="BS1239" s="1"/>
      <c r="BT1239" s="1"/>
      <c r="BU1239" s="4"/>
      <c r="BV1239" s="1"/>
      <c r="BW1239" s="3"/>
      <c r="BX1239" s="4"/>
      <c r="BY1239" s="5"/>
      <c r="BZ1239" s="5"/>
      <c r="CA1239" s="5"/>
      <c r="CB1239" s="5"/>
      <c r="CC1239" s="5"/>
      <c r="CD1239" s="43"/>
    </row>
    <row r="1240" spans="1:82" x14ac:dyDescent="0.25">
      <c r="A1240" s="8"/>
      <c r="B1240" s="5"/>
      <c r="C1240" s="5"/>
      <c r="D1240" s="5"/>
      <c r="E1240" s="5"/>
      <c r="F1240" s="94" t="str">
        <f t="shared" si="199"/>
        <v/>
      </c>
      <c r="G1240" s="94" t="str">
        <f t="shared" si="200"/>
        <v/>
      </c>
      <c r="H1240" s="127" t="str">
        <f>IF(A1240&lt;&gt;"",IF(MID(C1240,1,1)="c",$AS$26,IF(MID(C1240,1,1)="r",$AS$41,IF(MID(C1240,1,1)="p",#REF!,#REF!))),"")</f>
        <v/>
      </c>
      <c r="I1240" s="92" t="str">
        <f t="shared" si="201"/>
        <v/>
      </c>
      <c r="J1240" s="92" t="str">
        <f t="shared" si="202"/>
        <v/>
      </c>
      <c r="K1240" s="92" t="str">
        <f t="shared" si="203"/>
        <v/>
      </c>
      <c r="L1240" s="92" t="str">
        <f t="shared" si="204"/>
        <v/>
      </c>
      <c r="M1240" s="95" t="str">
        <f>IF(A1240&lt;&gt;"",IF(MID(C1240,1,1)="c",SigmaEpsConcrete(I1240,$AN$30:$AN$33,$AR$30:$AR$33,$AS$26,$AS$27,$AS$28,$AQ$20,$AU$19),""),"")</f>
        <v/>
      </c>
      <c r="N1240" s="95" t="str">
        <f>IF(A1240&lt;&gt;"",IF(MID(C1240,1,1)="r",SigmaEpsReinf(J1240,$AS$42:$AS$43,$AS$41,$AS$39,$AS$40,$AQ$38),""),"")</f>
        <v/>
      </c>
      <c r="Q1240" s="92" t="str">
        <f t="shared" si="206"/>
        <v/>
      </c>
      <c r="R1240" s="92" t="str">
        <f t="shared" si="207"/>
        <v/>
      </c>
      <c r="U1240" s="5"/>
      <c r="V1240" s="5"/>
      <c r="W1240" s="94" t="str">
        <f t="shared" si="205"/>
        <v/>
      </c>
      <c r="X1240" s="94" t="str">
        <f t="shared" si="208"/>
        <v/>
      </c>
      <c r="Y1240" s="5"/>
      <c r="BK1240" s="8"/>
      <c r="BL1240" s="5"/>
      <c r="BM1240" s="5"/>
      <c r="BN1240" s="5"/>
      <c r="BO1240" s="5"/>
      <c r="BP1240" s="1"/>
      <c r="BQ1240" s="1"/>
      <c r="BR1240" s="1"/>
      <c r="BS1240" s="1"/>
      <c r="BT1240" s="1"/>
      <c r="BU1240" s="4"/>
      <c r="BV1240" s="1"/>
      <c r="BW1240" s="3"/>
      <c r="BX1240" s="4"/>
      <c r="BY1240" s="5"/>
      <c r="BZ1240" s="5"/>
      <c r="CA1240" s="5"/>
      <c r="CB1240" s="5"/>
      <c r="CC1240" s="5"/>
      <c r="CD1240" s="43"/>
    </row>
    <row r="1241" spans="1:82" x14ac:dyDescent="0.25">
      <c r="A1241" s="8"/>
      <c r="B1241" s="5"/>
      <c r="C1241" s="5"/>
      <c r="D1241" s="5"/>
      <c r="E1241" s="5"/>
      <c r="F1241" s="94" t="str">
        <f t="shared" si="199"/>
        <v/>
      </c>
      <c r="G1241" s="94" t="str">
        <f t="shared" si="200"/>
        <v/>
      </c>
      <c r="H1241" s="127" t="str">
        <f>IF(A1241&lt;&gt;"",IF(MID(C1241,1,1)="c",$AS$26,IF(MID(C1241,1,1)="r",$AS$41,IF(MID(C1241,1,1)="p",#REF!,#REF!))),"")</f>
        <v/>
      </c>
      <c r="I1241" s="92" t="str">
        <f t="shared" si="201"/>
        <v/>
      </c>
      <c r="J1241" s="92" t="str">
        <f t="shared" si="202"/>
        <v/>
      </c>
      <c r="K1241" s="92" t="str">
        <f t="shared" si="203"/>
        <v/>
      </c>
      <c r="L1241" s="92" t="str">
        <f t="shared" si="204"/>
        <v/>
      </c>
      <c r="M1241" s="95" t="str">
        <f>IF(A1241&lt;&gt;"",IF(MID(C1241,1,1)="c",SigmaEpsConcrete(I1241,$AN$30:$AN$33,$AR$30:$AR$33,$AS$26,$AS$27,$AS$28,$AQ$20,$AU$19),""),"")</f>
        <v/>
      </c>
      <c r="N1241" s="95" t="str">
        <f>IF(A1241&lt;&gt;"",IF(MID(C1241,1,1)="r",SigmaEpsReinf(J1241,$AS$42:$AS$43,$AS$41,$AS$39,$AS$40,$AQ$38),""),"")</f>
        <v/>
      </c>
      <c r="Q1241" s="92" t="str">
        <f t="shared" si="206"/>
        <v/>
      </c>
      <c r="R1241" s="92" t="str">
        <f t="shared" si="207"/>
        <v/>
      </c>
      <c r="U1241" s="5"/>
      <c r="V1241" s="5"/>
      <c r="W1241" s="94" t="str">
        <f t="shared" si="205"/>
        <v/>
      </c>
      <c r="X1241" s="94" t="str">
        <f t="shared" si="208"/>
        <v/>
      </c>
      <c r="Y1241" s="5"/>
      <c r="BK1241" s="8"/>
      <c r="BL1241" s="5"/>
      <c r="BM1241" s="5"/>
      <c r="BN1241" s="5"/>
      <c r="BO1241" s="5"/>
      <c r="BP1241" s="1"/>
      <c r="BQ1241" s="1"/>
      <c r="BR1241" s="1"/>
      <c r="BS1241" s="1"/>
      <c r="BT1241" s="1"/>
      <c r="BU1241" s="4"/>
      <c r="BV1241" s="1"/>
      <c r="BW1241" s="3"/>
      <c r="BX1241" s="4"/>
      <c r="BY1241" s="5"/>
      <c r="BZ1241" s="5"/>
      <c r="CA1241" s="5"/>
      <c r="CB1241" s="5"/>
      <c r="CC1241" s="5"/>
      <c r="CD1241" s="43"/>
    </row>
    <row r="1242" spans="1:82" x14ac:dyDescent="0.25">
      <c r="A1242" s="8"/>
      <c r="B1242" s="5"/>
      <c r="C1242" s="5"/>
      <c r="D1242" s="5"/>
      <c r="E1242" s="5"/>
      <c r="F1242" s="94" t="str">
        <f t="shared" si="199"/>
        <v/>
      </c>
      <c r="G1242" s="94" t="str">
        <f t="shared" si="200"/>
        <v/>
      </c>
      <c r="H1242" s="127" t="str">
        <f>IF(A1242&lt;&gt;"",IF(MID(C1242,1,1)="c",$AS$26,IF(MID(C1242,1,1)="r",$AS$41,IF(MID(C1242,1,1)="p",#REF!,#REF!))),"")</f>
        <v/>
      </c>
      <c r="I1242" s="92" t="str">
        <f t="shared" si="201"/>
        <v/>
      </c>
      <c r="J1242" s="92" t="str">
        <f t="shared" si="202"/>
        <v/>
      </c>
      <c r="K1242" s="92" t="str">
        <f t="shared" si="203"/>
        <v/>
      </c>
      <c r="L1242" s="92" t="str">
        <f t="shared" si="204"/>
        <v/>
      </c>
      <c r="M1242" s="95" t="str">
        <f>IF(A1242&lt;&gt;"",IF(MID(C1242,1,1)="c",SigmaEpsConcrete(I1242,$AN$30:$AN$33,$AR$30:$AR$33,$AS$26,$AS$27,$AS$28,$AQ$20,$AU$19),""),"")</f>
        <v/>
      </c>
      <c r="N1242" s="95" t="str">
        <f>IF(A1242&lt;&gt;"",IF(MID(C1242,1,1)="r",SigmaEpsReinf(J1242,$AS$42:$AS$43,$AS$41,$AS$39,$AS$40,$AQ$38),""),"")</f>
        <v/>
      </c>
      <c r="Q1242" s="92" t="str">
        <f t="shared" si="206"/>
        <v/>
      </c>
      <c r="R1242" s="92" t="str">
        <f t="shared" si="207"/>
        <v/>
      </c>
      <c r="U1242" s="5"/>
      <c r="V1242" s="5"/>
      <c r="W1242" s="94" t="str">
        <f t="shared" si="205"/>
        <v/>
      </c>
      <c r="X1242" s="94" t="str">
        <f t="shared" si="208"/>
        <v/>
      </c>
      <c r="Y1242" s="5"/>
      <c r="BK1242" s="8"/>
      <c r="BL1242" s="5"/>
      <c r="BM1242" s="5"/>
      <c r="BN1242" s="5"/>
      <c r="BO1242" s="5"/>
      <c r="BP1242" s="1"/>
      <c r="BQ1242" s="1"/>
      <c r="BR1242" s="1"/>
      <c r="BS1242" s="1"/>
      <c r="BT1242" s="1"/>
      <c r="BU1242" s="4"/>
      <c r="BV1242" s="1"/>
      <c r="BW1242" s="3"/>
      <c r="BX1242" s="4"/>
      <c r="BY1242" s="5"/>
      <c r="BZ1242" s="5"/>
      <c r="CA1242" s="5"/>
      <c r="CB1242" s="5"/>
      <c r="CC1242" s="5"/>
      <c r="CD1242" s="43"/>
    </row>
    <row r="1243" spans="1:82" x14ac:dyDescent="0.25">
      <c r="A1243" s="8"/>
      <c r="B1243" s="5"/>
      <c r="C1243" s="5"/>
      <c r="D1243" s="5"/>
      <c r="E1243" s="5"/>
      <c r="F1243" s="94" t="str">
        <f t="shared" si="199"/>
        <v/>
      </c>
      <c r="G1243" s="94" t="str">
        <f t="shared" si="200"/>
        <v/>
      </c>
      <c r="H1243" s="127" t="str">
        <f>IF(A1243&lt;&gt;"",IF(MID(C1243,1,1)="c",$AS$26,IF(MID(C1243,1,1)="r",$AS$41,IF(MID(C1243,1,1)="p",#REF!,#REF!))),"")</f>
        <v/>
      </c>
      <c r="I1243" s="92" t="str">
        <f t="shared" si="201"/>
        <v/>
      </c>
      <c r="J1243" s="92" t="str">
        <f t="shared" si="202"/>
        <v/>
      </c>
      <c r="K1243" s="92" t="str">
        <f t="shared" si="203"/>
        <v/>
      </c>
      <c r="L1243" s="92" t="str">
        <f t="shared" si="204"/>
        <v/>
      </c>
      <c r="M1243" s="95" t="str">
        <f>IF(A1243&lt;&gt;"",IF(MID(C1243,1,1)="c",SigmaEpsConcrete(I1243,$AN$30:$AN$33,$AR$30:$AR$33,$AS$26,$AS$27,$AS$28,$AQ$20,$AU$19),""),"")</f>
        <v/>
      </c>
      <c r="N1243" s="95" t="str">
        <f>IF(A1243&lt;&gt;"",IF(MID(C1243,1,1)="r",SigmaEpsReinf(J1243,$AS$42:$AS$43,$AS$41,$AS$39,$AS$40,$AQ$38),""),"")</f>
        <v/>
      </c>
      <c r="Q1243" s="92" t="str">
        <f t="shared" si="206"/>
        <v/>
      </c>
      <c r="R1243" s="92" t="str">
        <f t="shared" si="207"/>
        <v/>
      </c>
      <c r="U1243" s="5"/>
      <c r="V1243" s="5"/>
      <c r="W1243" s="94" t="str">
        <f t="shared" si="205"/>
        <v/>
      </c>
      <c r="X1243" s="94" t="str">
        <f t="shared" si="208"/>
        <v/>
      </c>
      <c r="Y1243" s="5"/>
      <c r="BK1243" s="8"/>
      <c r="BL1243" s="5"/>
      <c r="BM1243" s="5"/>
      <c r="BN1243" s="5"/>
      <c r="BO1243" s="5"/>
      <c r="BP1243" s="1"/>
      <c r="BQ1243" s="1"/>
      <c r="BR1243" s="1"/>
      <c r="BS1243" s="1"/>
      <c r="BT1243" s="1"/>
      <c r="BU1243" s="4"/>
      <c r="BV1243" s="1"/>
      <c r="BW1243" s="3"/>
      <c r="BX1243" s="4"/>
      <c r="BY1243" s="5"/>
      <c r="BZ1243" s="5"/>
      <c r="CA1243" s="5"/>
      <c r="CB1243" s="5"/>
      <c r="CC1243" s="5"/>
      <c r="CD1243" s="43"/>
    </row>
    <row r="1244" spans="1:82" x14ac:dyDescent="0.25">
      <c r="A1244" s="8"/>
      <c r="B1244" s="5"/>
      <c r="C1244" s="5"/>
      <c r="D1244" s="5"/>
      <c r="E1244" s="5"/>
      <c r="F1244" s="94" t="str">
        <f t="shared" si="199"/>
        <v/>
      </c>
      <c r="G1244" s="94" t="str">
        <f t="shared" si="200"/>
        <v/>
      </c>
      <c r="H1244" s="127" t="str">
        <f>IF(A1244&lt;&gt;"",IF(MID(C1244,1,1)="c",$AS$26,IF(MID(C1244,1,1)="r",$AS$41,IF(MID(C1244,1,1)="p",#REF!,#REF!))),"")</f>
        <v/>
      </c>
      <c r="I1244" s="92" t="str">
        <f t="shared" si="201"/>
        <v/>
      </c>
      <c r="J1244" s="92" t="str">
        <f t="shared" si="202"/>
        <v/>
      </c>
      <c r="K1244" s="92" t="str">
        <f t="shared" si="203"/>
        <v/>
      </c>
      <c r="L1244" s="92" t="str">
        <f t="shared" si="204"/>
        <v/>
      </c>
      <c r="M1244" s="95" t="str">
        <f>IF(A1244&lt;&gt;"",IF(MID(C1244,1,1)="c",SigmaEpsConcrete(I1244,$AN$30:$AN$33,$AR$30:$AR$33,$AS$26,$AS$27,$AS$28,$AQ$20,$AU$19),""),"")</f>
        <v/>
      </c>
      <c r="N1244" s="95" t="str">
        <f>IF(A1244&lt;&gt;"",IF(MID(C1244,1,1)="r",SigmaEpsReinf(J1244,$AS$42:$AS$43,$AS$41,$AS$39,$AS$40,$AQ$38),""),"")</f>
        <v/>
      </c>
      <c r="Q1244" s="92" t="str">
        <f t="shared" si="206"/>
        <v/>
      </c>
      <c r="R1244" s="92" t="str">
        <f t="shared" si="207"/>
        <v/>
      </c>
      <c r="U1244" s="5"/>
      <c r="V1244" s="5"/>
      <c r="W1244" s="94" t="str">
        <f t="shared" si="205"/>
        <v/>
      </c>
      <c r="X1244" s="94" t="str">
        <f t="shared" si="208"/>
        <v/>
      </c>
      <c r="Y1244" s="5"/>
      <c r="BK1244" s="8"/>
      <c r="BL1244" s="5"/>
      <c r="BM1244" s="5"/>
      <c r="BN1244" s="5"/>
      <c r="BO1244" s="5"/>
      <c r="BP1244" s="1"/>
      <c r="BQ1244" s="1"/>
      <c r="BR1244" s="1"/>
      <c r="BS1244" s="1"/>
      <c r="BT1244" s="1"/>
      <c r="BU1244" s="4"/>
      <c r="BV1244" s="1"/>
      <c r="BW1244" s="3"/>
      <c r="BX1244" s="4"/>
      <c r="BY1244" s="5"/>
      <c r="BZ1244" s="5"/>
      <c r="CA1244" s="5"/>
      <c r="CB1244" s="5"/>
      <c r="CC1244" s="5"/>
      <c r="CD1244" s="43"/>
    </row>
    <row r="1245" spans="1:82" x14ac:dyDescent="0.25">
      <c r="A1245" s="8"/>
      <c r="B1245" s="5"/>
      <c r="C1245" s="5"/>
      <c r="D1245" s="5"/>
      <c r="E1245" s="5"/>
      <c r="F1245" s="94" t="str">
        <f t="shared" si="199"/>
        <v/>
      </c>
      <c r="G1245" s="94" t="str">
        <f t="shared" si="200"/>
        <v/>
      </c>
      <c r="H1245" s="127" t="str">
        <f>IF(A1245&lt;&gt;"",IF(MID(C1245,1,1)="c",$AS$26,IF(MID(C1245,1,1)="r",$AS$41,IF(MID(C1245,1,1)="p",#REF!,#REF!))),"")</f>
        <v/>
      </c>
      <c r="I1245" s="92" t="str">
        <f t="shared" si="201"/>
        <v/>
      </c>
      <c r="J1245" s="92" t="str">
        <f t="shared" si="202"/>
        <v/>
      </c>
      <c r="K1245" s="92" t="str">
        <f t="shared" si="203"/>
        <v/>
      </c>
      <c r="L1245" s="92" t="str">
        <f t="shared" si="204"/>
        <v/>
      </c>
      <c r="M1245" s="95" t="str">
        <f>IF(A1245&lt;&gt;"",IF(MID(C1245,1,1)="c",SigmaEpsConcrete(I1245,$AN$30:$AN$33,$AR$30:$AR$33,$AS$26,$AS$27,$AS$28,$AQ$20,$AU$19),""),"")</f>
        <v/>
      </c>
      <c r="N1245" s="95" t="str">
        <f>IF(A1245&lt;&gt;"",IF(MID(C1245,1,1)="r",SigmaEpsReinf(J1245,$AS$42:$AS$43,$AS$41,$AS$39,$AS$40,$AQ$38),""),"")</f>
        <v/>
      </c>
      <c r="Q1245" s="92" t="str">
        <f t="shared" si="206"/>
        <v/>
      </c>
      <c r="R1245" s="92" t="str">
        <f t="shared" si="207"/>
        <v/>
      </c>
      <c r="U1245" s="5"/>
      <c r="V1245" s="5"/>
      <c r="W1245" s="94" t="str">
        <f t="shared" si="205"/>
        <v/>
      </c>
      <c r="X1245" s="94" t="str">
        <f t="shared" si="208"/>
        <v/>
      </c>
      <c r="Y1245" s="5"/>
      <c r="BK1245" s="8"/>
      <c r="BL1245" s="5"/>
      <c r="BM1245" s="5"/>
      <c r="BN1245" s="5"/>
      <c r="BO1245" s="5"/>
      <c r="BP1245" s="1"/>
      <c r="BQ1245" s="1"/>
      <c r="BR1245" s="1"/>
      <c r="BS1245" s="1"/>
      <c r="BT1245" s="1"/>
      <c r="BU1245" s="4"/>
      <c r="BV1245" s="1"/>
      <c r="BW1245" s="3"/>
      <c r="BX1245" s="4"/>
      <c r="BY1245" s="5"/>
      <c r="BZ1245" s="5"/>
      <c r="CA1245" s="5"/>
      <c r="CB1245" s="5"/>
      <c r="CC1245" s="5"/>
      <c r="CD1245" s="43"/>
    </row>
    <row r="1246" spans="1:82" x14ac:dyDescent="0.25">
      <c r="A1246" s="8"/>
      <c r="B1246" s="5"/>
      <c r="C1246" s="5"/>
      <c r="D1246" s="5"/>
      <c r="E1246" s="5"/>
      <c r="F1246" s="94" t="str">
        <f t="shared" si="199"/>
        <v/>
      </c>
      <c r="G1246" s="94" t="str">
        <f t="shared" si="200"/>
        <v/>
      </c>
      <c r="H1246" s="127" t="str">
        <f>IF(A1246&lt;&gt;"",IF(MID(C1246,1,1)="c",$AS$26,IF(MID(C1246,1,1)="r",$AS$41,IF(MID(C1246,1,1)="p",#REF!,#REF!))),"")</f>
        <v/>
      </c>
      <c r="I1246" s="92" t="str">
        <f t="shared" si="201"/>
        <v/>
      </c>
      <c r="J1246" s="92" t="str">
        <f t="shared" si="202"/>
        <v/>
      </c>
      <c r="K1246" s="92" t="str">
        <f t="shared" si="203"/>
        <v/>
      </c>
      <c r="L1246" s="92" t="str">
        <f t="shared" si="204"/>
        <v/>
      </c>
      <c r="M1246" s="95" t="str">
        <f>IF(A1246&lt;&gt;"",IF(MID(C1246,1,1)="c",SigmaEpsConcrete(I1246,$AN$30:$AN$33,$AR$30:$AR$33,$AS$26,$AS$27,$AS$28,$AQ$20,$AU$19),""),"")</f>
        <v/>
      </c>
      <c r="N1246" s="95" t="str">
        <f>IF(A1246&lt;&gt;"",IF(MID(C1246,1,1)="r",SigmaEpsReinf(J1246,$AS$42:$AS$43,$AS$41,$AS$39,$AS$40,$AQ$38),""),"")</f>
        <v/>
      </c>
      <c r="Q1246" s="92" t="str">
        <f t="shared" si="206"/>
        <v/>
      </c>
      <c r="R1246" s="92" t="str">
        <f t="shared" si="207"/>
        <v/>
      </c>
      <c r="U1246" s="5"/>
      <c r="V1246" s="5"/>
      <c r="W1246" s="94" t="str">
        <f t="shared" si="205"/>
        <v/>
      </c>
      <c r="X1246" s="94" t="str">
        <f t="shared" si="208"/>
        <v/>
      </c>
      <c r="Y1246" s="5"/>
      <c r="BK1246" s="8"/>
      <c r="BL1246" s="5"/>
      <c r="BM1246" s="5"/>
      <c r="BN1246" s="5"/>
      <c r="BO1246" s="5"/>
      <c r="BP1246" s="1"/>
      <c r="BQ1246" s="1"/>
      <c r="BR1246" s="1"/>
      <c r="BS1246" s="1"/>
      <c r="BT1246" s="1"/>
      <c r="BU1246" s="4"/>
      <c r="BV1246" s="1"/>
      <c r="BW1246" s="3"/>
      <c r="BX1246" s="4"/>
      <c r="BY1246" s="5"/>
      <c r="BZ1246" s="5"/>
      <c r="CA1246" s="5"/>
      <c r="CB1246" s="5"/>
      <c r="CC1246" s="5"/>
      <c r="CD1246" s="43"/>
    </row>
    <row r="1247" spans="1:82" x14ac:dyDescent="0.25">
      <c r="A1247" s="8"/>
      <c r="B1247" s="5"/>
      <c r="C1247" s="5"/>
      <c r="D1247" s="5"/>
      <c r="E1247" s="5"/>
      <c r="F1247" s="94" t="str">
        <f t="shared" si="199"/>
        <v/>
      </c>
      <c r="G1247" s="94" t="str">
        <f t="shared" si="200"/>
        <v/>
      </c>
      <c r="H1247" s="127" t="str">
        <f>IF(A1247&lt;&gt;"",IF(MID(C1247,1,1)="c",$AS$26,IF(MID(C1247,1,1)="r",$AS$41,IF(MID(C1247,1,1)="p",#REF!,#REF!))),"")</f>
        <v/>
      </c>
      <c r="I1247" s="92" t="str">
        <f t="shared" si="201"/>
        <v/>
      </c>
      <c r="J1247" s="92" t="str">
        <f t="shared" si="202"/>
        <v/>
      </c>
      <c r="K1247" s="92" t="str">
        <f t="shared" si="203"/>
        <v/>
      </c>
      <c r="L1247" s="92" t="str">
        <f t="shared" si="204"/>
        <v/>
      </c>
      <c r="M1247" s="95" t="str">
        <f>IF(A1247&lt;&gt;"",IF(MID(C1247,1,1)="c",SigmaEpsConcrete(I1247,$AN$30:$AN$33,$AR$30:$AR$33,$AS$26,$AS$27,$AS$28,$AQ$20,$AU$19),""),"")</f>
        <v/>
      </c>
      <c r="N1247" s="95" t="str">
        <f>IF(A1247&lt;&gt;"",IF(MID(C1247,1,1)="r",SigmaEpsReinf(J1247,$AS$42:$AS$43,$AS$41,$AS$39,$AS$40,$AQ$38),""),"")</f>
        <v/>
      </c>
      <c r="Q1247" s="92" t="str">
        <f t="shared" si="206"/>
        <v/>
      </c>
      <c r="R1247" s="92" t="str">
        <f t="shared" si="207"/>
        <v/>
      </c>
      <c r="U1247" s="5"/>
      <c r="V1247" s="5"/>
      <c r="W1247" s="94" t="str">
        <f t="shared" si="205"/>
        <v/>
      </c>
      <c r="X1247" s="94" t="str">
        <f t="shared" si="208"/>
        <v/>
      </c>
      <c r="Y1247" s="5"/>
      <c r="BK1247" s="8"/>
      <c r="BL1247" s="5"/>
      <c r="BM1247" s="5"/>
      <c r="BN1247" s="5"/>
      <c r="BO1247" s="5"/>
      <c r="BP1247" s="1"/>
      <c r="BQ1247" s="1"/>
      <c r="BR1247" s="1"/>
      <c r="BS1247" s="1"/>
      <c r="BT1247" s="1"/>
      <c r="BU1247" s="4"/>
      <c r="BV1247" s="1"/>
      <c r="BW1247" s="3"/>
      <c r="BX1247" s="4"/>
      <c r="BY1247" s="5"/>
      <c r="BZ1247" s="5"/>
      <c r="CA1247" s="5"/>
      <c r="CB1247" s="5"/>
      <c r="CC1247" s="5"/>
      <c r="CD1247" s="43"/>
    </row>
    <row r="1248" spans="1:82" x14ac:dyDescent="0.25">
      <c r="A1248" s="8"/>
      <c r="B1248" s="5"/>
      <c r="C1248" s="5"/>
      <c r="D1248" s="5"/>
      <c r="E1248" s="5"/>
      <c r="F1248" s="94" t="str">
        <f t="shared" si="199"/>
        <v/>
      </c>
      <c r="G1248" s="94" t="str">
        <f t="shared" si="200"/>
        <v/>
      </c>
      <c r="H1248" s="127" t="str">
        <f>IF(A1248&lt;&gt;"",IF(MID(C1248,1,1)="c",$AS$26,IF(MID(C1248,1,1)="r",$AS$41,IF(MID(C1248,1,1)="p",#REF!,#REF!))),"")</f>
        <v/>
      </c>
      <c r="I1248" s="92" t="str">
        <f t="shared" si="201"/>
        <v/>
      </c>
      <c r="J1248" s="92" t="str">
        <f t="shared" si="202"/>
        <v/>
      </c>
      <c r="K1248" s="92" t="str">
        <f t="shared" si="203"/>
        <v/>
      </c>
      <c r="L1248" s="92" t="str">
        <f t="shared" si="204"/>
        <v/>
      </c>
      <c r="M1248" s="95" t="str">
        <f>IF(A1248&lt;&gt;"",IF(MID(C1248,1,1)="c",SigmaEpsConcrete(I1248,$AN$30:$AN$33,$AR$30:$AR$33,$AS$26,$AS$27,$AS$28,$AQ$20,$AU$19),""),"")</f>
        <v/>
      </c>
      <c r="N1248" s="95" t="str">
        <f>IF(A1248&lt;&gt;"",IF(MID(C1248,1,1)="r",SigmaEpsReinf(J1248,$AS$42:$AS$43,$AS$41,$AS$39,$AS$40,$AQ$38),""),"")</f>
        <v/>
      </c>
      <c r="Q1248" s="92" t="str">
        <f t="shared" si="206"/>
        <v/>
      </c>
      <c r="R1248" s="92" t="str">
        <f t="shared" si="207"/>
        <v/>
      </c>
      <c r="U1248" s="5"/>
      <c r="V1248" s="5"/>
      <c r="W1248" s="94" t="str">
        <f t="shared" si="205"/>
        <v/>
      </c>
      <c r="X1248" s="94" t="str">
        <f t="shared" si="208"/>
        <v/>
      </c>
      <c r="Y1248" s="5"/>
      <c r="BK1248" s="8"/>
      <c r="BL1248" s="5"/>
      <c r="BM1248" s="5"/>
      <c r="BN1248" s="5"/>
      <c r="BO1248" s="5"/>
      <c r="BP1248" s="1"/>
      <c r="BQ1248" s="1"/>
      <c r="BR1248" s="1"/>
      <c r="BS1248" s="1"/>
      <c r="BT1248" s="1"/>
      <c r="BU1248" s="4"/>
      <c r="BV1248" s="1"/>
      <c r="BW1248" s="3"/>
      <c r="BX1248" s="4"/>
      <c r="BY1248" s="5"/>
      <c r="BZ1248" s="5"/>
      <c r="CA1248" s="5"/>
      <c r="CB1248" s="5"/>
      <c r="CC1248" s="5"/>
      <c r="CD1248" s="43"/>
    </row>
    <row r="1249" spans="1:82" x14ac:dyDescent="0.25">
      <c r="A1249" s="8"/>
      <c r="B1249" s="5"/>
      <c r="C1249" s="5"/>
      <c r="D1249" s="5"/>
      <c r="E1249" s="5"/>
      <c r="F1249" s="94" t="str">
        <f t="shared" si="199"/>
        <v/>
      </c>
      <c r="G1249" s="94" t="str">
        <f t="shared" si="200"/>
        <v/>
      </c>
      <c r="H1249" s="127" t="str">
        <f>IF(A1249&lt;&gt;"",IF(MID(C1249,1,1)="c",$AS$26,IF(MID(C1249,1,1)="r",$AS$41,IF(MID(C1249,1,1)="p",#REF!,#REF!))),"")</f>
        <v/>
      </c>
      <c r="I1249" s="92" t="str">
        <f t="shared" si="201"/>
        <v/>
      </c>
      <c r="J1249" s="92" t="str">
        <f t="shared" si="202"/>
        <v/>
      </c>
      <c r="K1249" s="92" t="str">
        <f t="shared" si="203"/>
        <v/>
      </c>
      <c r="L1249" s="92" t="str">
        <f t="shared" si="204"/>
        <v/>
      </c>
      <c r="M1249" s="95" t="str">
        <f>IF(A1249&lt;&gt;"",IF(MID(C1249,1,1)="c",SigmaEpsConcrete(I1249,$AN$30:$AN$33,$AR$30:$AR$33,$AS$26,$AS$27,$AS$28,$AQ$20,$AU$19),""),"")</f>
        <v/>
      </c>
      <c r="N1249" s="95" t="str">
        <f>IF(A1249&lt;&gt;"",IF(MID(C1249,1,1)="r",SigmaEpsReinf(J1249,$AS$42:$AS$43,$AS$41,$AS$39,$AS$40,$AQ$38),""),"")</f>
        <v/>
      </c>
      <c r="Q1249" s="92" t="str">
        <f t="shared" si="206"/>
        <v/>
      </c>
      <c r="R1249" s="92" t="str">
        <f t="shared" si="207"/>
        <v/>
      </c>
      <c r="U1249" s="5"/>
      <c r="V1249" s="5"/>
      <c r="W1249" s="94" t="str">
        <f t="shared" si="205"/>
        <v/>
      </c>
      <c r="X1249" s="94" t="str">
        <f t="shared" si="208"/>
        <v/>
      </c>
      <c r="Y1249" s="5"/>
      <c r="BK1249" s="8"/>
      <c r="BL1249" s="5"/>
      <c r="BM1249" s="5"/>
      <c r="BN1249" s="5"/>
      <c r="BO1249" s="5"/>
      <c r="BP1249" s="1"/>
      <c r="BQ1249" s="1"/>
      <c r="BR1249" s="1"/>
      <c r="BS1249" s="1"/>
      <c r="BT1249" s="1"/>
      <c r="BU1249" s="4"/>
      <c r="BV1249" s="1"/>
      <c r="BW1249" s="3"/>
      <c r="BX1249" s="4"/>
      <c r="BY1249" s="5"/>
      <c r="BZ1249" s="5"/>
      <c r="CA1249" s="5"/>
      <c r="CB1249" s="5"/>
      <c r="CC1249" s="5"/>
      <c r="CD1249" s="43"/>
    </row>
    <row r="1250" spans="1:82" x14ac:dyDescent="0.25">
      <c r="A1250" s="8"/>
      <c r="B1250" s="5"/>
      <c r="C1250" s="5"/>
      <c r="D1250" s="5"/>
      <c r="E1250" s="5"/>
      <c r="F1250" s="94" t="str">
        <f t="shared" si="199"/>
        <v/>
      </c>
      <c r="G1250" s="94" t="str">
        <f t="shared" si="200"/>
        <v/>
      </c>
      <c r="H1250" s="127" t="str">
        <f>IF(A1250&lt;&gt;"",IF(MID(C1250,1,1)="c",$AS$26,IF(MID(C1250,1,1)="r",$AS$41,IF(MID(C1250,1,1)="p",#REF!,#REF!))),"")</f>
        <v/>
      </c>
      <c r="I1250" s="92" t="str">
        <f t="shared" si="201"/>
        <v/>
      </c>
      <c r="J1250" s="92" t="str">
        <f t="shared" si="202"/>
        <v/>
      </c>
      <c r="K1250" s="92" t="str">
        <f t="shared" si="203"/>
        <v/>
      </c>
      <c r="L1250" s="92" t="str">
        <f t="shared" si="204"/>
        <v/>
      </c>
      <c r="M1250" s="95" t="str">
        <f>IF(A1250&lt;&gt;"",IF(MID(C1250,1,1)="c",SigmaEpsConcrete(I1250,$AN$30:$AN$33,$AR$30:$AR$33,$AS$26,$AS$27,$AS$28,$AQ$20,$AU$19),""),"")</f>
        <v/>
      </c>
      <c r="N1250" s="95" t="str">
        <f>IF(A1250&lt;&gt;"",IF(MID(C1250,1,1)="r",SigmaEpsReinf(J1250,$AS$42:$AS$43,$AS$41,$AS$39,$AS$40,$AQ$38),""),"")</f>
        <v/>
      </c>
      <c r="Q1250" s="92" t="str">
        <f t="shared" si="206"/>
        <v/>
      </c>
      <c r="R1250" s="92" t="str">
        <f t="shared" si="207"/>
        <v/>
      </c>
      <c r="U1250" s="5"/>
      <c r="V1250" s="5"/>
      <c r="W1250" s="94" t="str">
        <f t="shared" si="205"/>
        <v/>
      </c>
      <c r="X1250" s="94" t="str">
        <f t="shared" si="208"/>
        <v/>
      </c>
      <c r="Y1250" s="5"/>
      <c r="BK1250" s="8"/>
      <c r="BL1250" s="5"/>
      <c r="BM1250" s="5"/>
      <c r="BN1250" s="5"/>
      <c r="BO1250" s="5"/>
      <c r="BP1250" s="1"/>
      <c r="BQ1250" s="1"/>
      <c r="BR1250" s="1"/>
      <c r="BS1250" s="1"/>
      <c r="BT1250" s="1"/>
      <c r="BU1250" s="4"/>
      <c r="BV1250" s="1"/>
      <c r="BW1250" s="3"/>
      <c r="BX1250" s="4"/>
      <c r="BY1250" s="5"/>
      <c r="BZ1250" s="5"/>
      <c r="CA1250" s="5"/>
      <c r="CB1250" s="5"/>
      <c r="CC1250" s="5"/>
      <c r="CD1250" s="43"/>
    </row>
    <row r="1251" spans="1:82" x14ac:dyDescent="0.25">
      <c r="A1251" s="8"/>
      <c r="B1251" s="5"/>
      <c r="C1251" s="5"/>
      <c r="D1251" s="5"/>
      <c r="E1251" s="5"/>
      <c r="F1251" s="94" t="str">
        <f t="shared" si="199"/>
        <v/>
      </c>
      <c r="G1251" s="94" t="str">
        <f t="shared" si="200"/>
        <v/>
      </c>
      <c r="H1251" s="127" t="str">
        <f>IF(A1251&lt;&gt;"",IF(MID(C1251,1,1)="c",$AS$26,IF(MID(C1251,1,1)="r",$AS$41,IF(MID(C1251,1,1)="p",#REF!,#REF!))),"")</f>
        <v/>
      </c>
      <c r="I1251" s="92" t="str">
        <f t="shared" si="201"/>
        <v/>
      </c>
      <c r="J1251" s="92" t="str">
        <f t="shared" si="202"/>
        <v/>
      </c>
      <c r="K1251" s="92" t="str">
        <f t="shared" si="203"/>
        <v/>
      </c>
      <c r="L1251" s="92" t="str">
        <f t="shared" si="204"/>
        <v/>
      </c>
      <c r="M1251" s="95" t="str">
        <f>IF(A1251&lt;&gt;"",IF(MID(C1251,1,1)="c",SigmaEpsConcrete(I1251,$AN$30:$AN$33,$AR$30:$AR$33,$AS$26,$AS$27,$AS$28,$AQ$20,$AU$19),""),"")</f>
        <v/>
      </c>
      <c r="N1251" s="95" t="str">
        <f>IF(A1251&lt;&gt;"",IF(MID(C1251,1,1)="r",SigmaEpsReinf(J1251,$AS$42:$AS$43,$AS$41,$AS$39,$AS$40,$AQ$38),""),"")</f>
        <v/>
      </c>
      <c r="Q1251" s="92" t="str">
        <f t="shared" si="206"/>
        <v/>
      </c>
      <c r="R1251" s="92" t="str">
        <f t="shared" si="207"/>
        <v/>
      </c>
      <c r="U1251" s="5"/>
      <c r="V1251" s="5"/>
      <c r="W1251" s="94" t="str">
        <f t="shared" si="205"/>
        <v/>
      </c>
      <c r="X1251" s="94" t="str">
        <f t="shared" si="208"/>
        <v/>
      </c>
      <c r="Y1251" s="5"/>
      <c r="BK1251" s="8"/>
      <c r="BL1251" s="5"/>
      <c r="BM1251" s="5"/>
      <c r="BN1251" s="5"/>
      <c r="BO1251" s="5"/>
      <c r="BP1251" s="1"/>
      <c r="BQ1251" s="1"/>
      <c r="BR1251" s="1"/>
      <c r="BS1251" s="1"/>
      <c r="BT1251" s="1"/>
      <c r="BU1251" s="4"/>
      <c r="BV1251" s="1"/>
      <c r="BW1251" s="3"/>
      <c r="BX1251" s="4"/>
      <c r="BY1251" s="5"/>
      <c r="BZ1251" s="5"/>
      <c r="CA1251" s="5"/>
      <c r="CB1251" s="5"/>
      <c r="CC1251" s="5"/>
      <c r="CD1251" s="43"/>
    </row>
    <row r="1252" spans="1:82" x14ac:dyDescent="0.25">
      <c r="A1252" s="8"/>
      <c r="B1252" s="5"/>
      <c r="C1252" s="5"/>
      <c r="D1252" s="5"/>
      <c r="E1252" s="5"/>
      <c r="F1252" s="94" t="str">
        <f t="shared" si="199"/>
        <v/>
      </c>
      <c r="G1252" s="94" t="str">
        <f t="shared" si="200"/>
        <v/>
      </c>
      <c r="H1252" s="127" t="str">
        <f>IF(A1252&lt;&gt;"",IF(MID(C1252,1,1)="c",$AS$26,IF(MID(C1252,1,1)="r",$AS$41,IF(MID(C1252,1,1)="p",#REF!,#REF!))),"")</f>
        <v/>
      </c>
      <c r="I1252" s="92" t="str">
        <f t="shared" si="201"/>
        <v/>
      </c>
      <c r="J1252" s="92" t="str">
        <f t="shared" si="202"/>
        <v/>
      </c>
      <c r="K1252" s="92" t="str">
        <f t="shared" si="203"/>
        <v/>
      </c>
      <c r="L1252" s="92" t="str">
        <f t="shared" si="204"/>
        <v/>
      </c>
      <c r="M1252" s="95" t="str">
        <f>IF(A1252&lt;&gt;"",IF(MID(C1252,1,1)="c",SigmaEpsConcrete(I1252,$AN$30:$AN$33,$AR$30:$AR$33,$AS$26,$AS$27,$AS$28,$AQ$20,$AU$19),""),"")</f>
        <v/>
      </c>
      <c r="N1252" s="95" t="str">
        <f>IF(A1252&lt;&gt;"",IF(MID(C1252,1,1)="r",SigmaEpsReinf(J1252,$AS$42:$AS$43,$AS$41,$AS$39,$AS$40,$AQ$38),""),"")</f>
        <v/>
      </c>
      <c r="Q1252" s="92" t="str">
        <f t="shared" si="206"/>
        <v/>
      </c>
      <c r="R1252" s="92" t="str">
        <f t="shared" si="207"/>
        <v/>
      </c>
      <c r="U1252" s="5"/>
      <c r="V1252" s="5"/>
      <c r="W1252" s="94" t="str">
        <f t="shared" si="205"/>
        <v/>
      </c>
      <c r="X1252" s="94" t="str">
        <f t="shared" si="208"/>
        <v/>
      </c>
      <c r="Y1252" s="5"/>
      <c r="BK1252" s="8"/>
      <c r="BL1252" s="5"/>
      <c r="BM1252" s="5"/>
      <c r="BN1252" s="5"/>
      <c r="BO1252" s="5"/>
      <c r="BP1252" s="1"/>
      <c r="BQ1252" s="1"/>
      <c r="BR1252" s="1"/>
      <c r="BS1252" s="1"/>
      <c r="BT1252" s="1"/>
      <c r="BU1252" s="4"/>
      <c r="BV1252" s="1"/>
      <c r="BW1252" s="3"/>
      <c r="BX1252" s="4"/>
      <c r="BY1252" s="5"/>
      <c r="BZ1252" s="5"/>
      <c r="CA1252" s="5"/>
      <c r="CB1252" s="5"/>
      <c r="CC1252" s="5"/>
      <c r="CD1252" s="43"/>
    </row>
    <row r="1253" spans="1:82" x14ac:dyDescent="0.25">
      <c r="A1253" s="8"/>
      <c r="B1253" s="5"/>
      <c r="C1253" s="5"/>
      <c r="D1253" s="5"/>
      <c r="E1253" s="5"/>
      <c r="F1253" s="94" t="str">
        <f t="shared" si="199"/>
        <v/>
      </c>
      <c r="G1253" s="94" t="str">
        <f t="shared" si="200"/>
        <v/>
      </c>
      <c r="H1253" s="127" t="str">
        <f>IF(A1253&lt;&gt;"",IF(MID(C1253,1,1)="c",$AS$26,IF(MID(C1253,1,1)="r",$AS$41,IF(MID(C1253,1,1)="p",#REF!,#REF!))),"")</f>
        <v/>
      </c>
      <c r="I1253" s="92" t="str">
        <f t="shared" si="201"/>
        <v/>
      </c>
      <c r="J1253" s="92" t="str">
        <f t="shared" si="202"/>
        <v/>
      </c>
      <c r="K1253" s="92" t="str">
        <f t="shared" si="203"/>
        <v/>
      </c>
      <c r="L1253" s="92" t="str">
        <f t="shared" si="204"/>
        <v/>
      </c>
      <c r="M1253" s="95" t="str">
        <f>IF(A1253&lt;&gt;"",IF(MID(C1253,1,1)="c",SigmaEpsConcrete(I1253,$AN$30:$AN$33,$AR$30:$AR$33,$AS$26,$AS$27,$AS$28,$AQ$20,$AU$19),""),"")</f>
        <v/>
      </c>
      <c r="N1253" s="95" t="str">
        <f>IF(A1253&lt;&gt;"",IF(MID(C1253,1,1)="r",SigmaEpsReinf(J1253,$AS$42:$AS$43,$AS$41,$AS$39,$AS$40,$AQ$38),""),"")</f>
        <v/>
      </c>
      <c r="Q1253" s="92" t="str">
        <f t="shared" si="206"/>
        <v/>
      </c>
      <c r="R1253" s="92" t="str">
        <f t="shared" si="207"/>
        <v/>
      </c>
      <c r="U1253" s="5"/>
      <c r="V1253" s="5"/>
      <c r="W1253" s="94" t="str">
        <f t="shared" si="205"/>
        <v/>
      </c>
      <c r="X1253" s="94" t="str">
        <f t="shared" si="208"/>
        <v/>
      </c>
      <c r="Y1253" s="5"/>
      <c r="BK1253" s="8"/>
      <c r="BL1253" s="5"/>
      <c r="BM1253" s="5"/>
      <c r="BN1253" s="5"/>
      <c r="BO1253" s="5"/>
      <c r="BP1253" s="1"/>
      <c r="BQ1253" s="1"/>
      <c r="BR1253" s="1"/>
      <c r="BS1253" s="1"/>
      <c r="BT1253" s="1"/>
      <c r="BU1253" s="4"/>
      <c r="BV1253" s="1"/>
      <c r="BW1253" s="3"/>
      <c r="BX1253" s="4"/>
      <c r="BY1253" s="5"/>
      <c r="BZ1253" s="5"/>
      <c r="CA1253" s="5"/>
      <c r="CB1253" s="5"/>
      <c r="CC1253" s="5"/>
      <c r="CD1253" s="43"/>
    </row>
    <row r="1254" spans="1:82" x14ac:dyDescent="0.25">
      <c r="A1254" s="8"/>
      <c r="B1254" s="5"/>
      <c r="C1254" s="5"/>
      <c r="D1254" s="5"/>
      <c r="E1254" s="5"/>
      <c r="F1254" s="94" t="str">
        <f t="shared" si="199"/>
        <v/>
      </c>
      <c r="G1254" s="94" t="str">
        <f t="shared" si="200"/>
        <v/>
      </c>
      <c r="H1254" s="127" t="str">
        <f>IF(A1254&lt;&gt;"",IF(MID(C1254,1,1)="c",$AS$26,IF(MID(C1254,1,1)="r",$AS$41,IF(MID(C1254,1,1)="p",#REF!,#REF!))),"")</f>
        <v/>
      </c>
      <c r="I1254" s="92" t="str">
        <f t="shared" si="201"/>
        <v/>
      </c>
      <c r="J1254" s="92" t="str">
        <f t="shared" si="202"/>
        <v/>
      </c>
      <c r="K1254" s="92" t="str">
        <f t="shared" si="203"/>
        <v/>
      </c>
      <c r="L1254" s="92" t="str">
        <f t="shared" si="204"/>
        <v/>
      </c>
      <c r="M1254" s="95" t="str">
        <f>IF(A1254&lt;&gt;"",IF(MID(C1254,1,1)="c",SigmaEpsConcrete(I1254,$AN$30:$AN$33,$AR$30:$AR$33,$AS$26,$AS$27,$AS$28,$AQ$20,$AU$19),""),"")</f>
        <v/>
      </c>
      <c r="N1254" s="95" t="str">
        <f>IF(A1254&lt;&gt;"",IF(MID(C1254,1,1)="r",SigmaEpsReinf(J1254,$AS$42:$AS$43,$AS$41,$AS$39,$AS$40,$AQ$38),""),"")</f>
        <v/>
      </c>
      <c r="Q1254" s="92" t="str">
        <f t="shared" si="206"/>
        <v/>
      </c>
      <c r="R1254" s="92" t="str">
        <f t="shared" si="207"/>
        <v/>
      </c>
      <c r="U1254" s="5"/>
      <c r="V1254" s="5"/>
      <c r="W1254" s="94" t="str">
        <f t="shared" si="205"/>
        <v/>
      </c>
      <c r="X1254" s="94" t="str">
        <f t="shared" si="208"/>
        <v/>
      </c>
      <c r="Y1254" s="5"/>
      <c r="BK1254" s="8"/>
      <c r="BL1254" s="5"/>
      <c r="BM1254" s="5"/>
      <c r="BN1254" s="5"/>
      <c r="BO1254" s="5"/>
      <c r="BP1254" s="1"/>
      <c r="BQ1254" s="1"/>
      <c r="BR1254" s="1"/>
      <c r="BS1254" s="1"/>
      <c r="BT1254" s="1"/>
      <c r="BU1254" s="4"/>
      <c r="BV1254" s="1"/>
      <c r="BW1254" s="3"/>
      <c r="BX1254" s="4"/>
      <c r="BY1254" s="5"/>
      <c r="BZ1254" s="5"/>
      <c r="CA1254" s="5"/>
      <c r="CB1254" s="5"/>
      <c r="CC1254" s="5"/>
      <c r="CD1254" s="43"/>
    </row>
    <row r="1255" spans="1:82" x14ac:dyDescent="0.25">
      <c r="A1255" s="8"/>
      <c r="B1255" s="5"/>
      <c r="C1255" s="5"/>
      <c r="D1255" s="5"/>
      <c r="E1255" s="5"/>
      <c r="F1255" s="94" t="str">
        <f t="shared" si="199"/>
        <v/>
      </c>
      <c r="G1255" s="94" t="str">
        <f t="shared" si="200"/>
        <v/>
      </c>
      <c r="H1255" s="127" t="str">
        <f>IF(A1255&lt;&gt;"",IF(MID(C1255,1,1)="c",$AS$26,IF(MID(C1255,1,1)="r",$AS$41,IF(MID(C1255,1,1)="p",#REF!,#REF!))),"")</f>
        <v/>
      </c>
      <c r="I1255" s="92" t="str">
        <f t="shared" si="201"/>
        <v/>
      </c>
      <c r="J1255" s="92" t="str">
        <f t="shared" si="202"/>
        <v/>
      </c>
      <c r="K1255" s="92" t="str">
        <f t="shared" si="203"/>
        <v/>
      </c>
      <c r="L1255" s="92" t="str">
        <f t="shared" si="204"/>
        <v/>
      </c>
      <c r="M1255" s="95" t="str">
        <f>IF(A1255&lt;&gt;"",IF(MID(C1255,1,1)="c",SigmaEpsConcrete(I1255,$AN$30:$AN$33,$AR$30:$AR$33,$AS$26,$AS$27,$AS$28,$AQ$20,$AU$19),""),"")</f>
        <v/>
      </c>
      <c r="N1255" s="95" t="str">
        <f>IF(A1255&lt;&gt;"",IF(MID(C1255,1,1)="r",SigmaEpsReinf(J1255,$AS$42:$AS$43,$AS$41,$AS$39,$AS$40,$AQ$38),""),"")</f>
        <v/>
      </c>
      <c r="Q1255" s="92" t="str">
        <f t="shared" si="206"/>
        <v/>
      </c>
      <c r="R1255" s="92" t="str">
        <f t="shared" si="207"/>
        <v/>
      </c>
      <c r="U1255" s="5"/>
      <c r="V1255" s="5"/>
      <c r="W1255" s="94" t="str">
        <f t="shared" si="205"/>
        <v/>
      </c>
      <c r="X1255" s="94" t="str">
        <f t="shared" si="208"/>
        <v/>
      </c>
      <c r="Y1255" s="5"/>
      <c r="BK1255" s="8"/>
      <c r="BL1255" s="5"/>
      <c r="BM1255" s="5"/>
      <c r="BN1255" s="5"/>
      <c r="BO1255" s="5"/>
      <c r="BP1255" s="1"/>
      <c r="BQ1255" s="1"/>
      <c r="BR1255" s="1"/>
      <c r="BS1255" s="1"/>
      <c r="BT1255" s="1"/>
      <c r="BU1255" s="4"/>
      <c r="BV1255" s="1"/>
      <c r="BW1255" s="3"/>
      <c r="BX1255" s="4"/>
      <c r="BY1255" s="5"/>
      <c r="BZ1255" s="5"/>
      <c r="CA1255" s="5"/>
      <c r="CB1255" s="5"/>
      <c r="CC1255" s="5"/>
      <c r="CD1255" s="43"/>
    </row>
    <row r="1256" spans="1:82" x14ac:dyDescent="0.25">
      <c r="A1256" s="8"/>
      <c r="B1256" s="5"/>
      <c r="C1256" s="5"/>
      <c r="D1256" s="5"/>
      <c r="E1256" s="5"/>
      <c r="F1256" s="94" t="str">
        <f t="shared" si="199"/>
        <v/>
      </c>
      <c r="G1256" s="94" t="str">
        <f t="shared" si="200"/>
        <v/>
      </c>
      <c r="H1256" s="127" t="str">
        <f>IF(A1256&lt;&gt;"",IF(MID(C1256,1,1)="c",$AS$26,IF(MID(C1256,1,1)="r",$AS$41,IF(MID(C1256,1,1)="p",#REF!,#REF!))),"")</f>
        <v/>
      </c>
      <c r="I1256" s="92" t="str">
        <f t="shared" si="201"/>
        <v/>
      </c>
      <c r="J1256" s="92" t="str">
        <f t="shared" si="202"/>
        <v/>
      </c>
      <c r="K1256" s="92" t="str">
        <f t="shared" si="203"/>
        <v/>
      </c>
      <c r="L1256" s="92" t="str">
        <f t="shared" si="204"/>
        <v/>
      </c>
      <c r="M1256" s="95" t="str">
        <f>IF(A1256&lt;&gt;"",IF(MID(C1256,1,1)="c",SigmaEpsConcrete(I1256,$AN$30:$AN$33,$AR$30:$AR$33,$AS$26,$AS$27,$AS$28,$AQ$20,$AU$19),""),"")</f>
        <v/>
      </c>
      <c r="N1256" s="95" t="str">
        <f>IF(A1256&lt;&gt;"",IF(MID(C1256,1,1)="r",SigmaEpsReinf(J1256,$AS$42:$AS$43,$AS$41,$AS$39,$AS$40,$AQ$38),""),"")</f>
        <v/>
      </c>
      <c r="Q1256" s="92" t="str">
        <f t="shared" si="206"/>
        <v/>
      </c>
      <c r="R1256" s="92" t="str">
        <f t="shared" si="207"/>
        <v/>
      </c>
      <c r="U1256" s="5"/>
      <c r="V1256" s="5"/>
      <c r="W1256" s="94" t="str">
        <f t="shared" si="205"/>
        <v/>
      </c>
      <c r="X1256" s="94" t="str">
        <f t="shared" si="208"/>
        <v/>
      </c>
      <c r="Y1256" s="5"/>
      <c r="BK1256" s="8"/>
      <c r="BL1256" s="5"/>
      <c r="BM1256" s="5"/>
      <c r="BN1256" s="5"/>
      <c r="BO1256" s="5"/>
      <c r="BP1256" s="1"/>
      <c r="BQ1256" s="1"/>
      <c r="BR1256" s="1"/>
      <c r="BS1256" s="1"/>
      <c r="BT1256" s="1"/>
      <c r="BU1256" s="4"/>
      <c r="BV1256" s="1"/>
      <c r="BW1256" s="3"/>
      <c r="BX1256" s="4"/>
      <c r="BY1256" s="5"/>
      <c r="BZ1256" s="5"/>
      <c r="CA1256" s="5"/>
      <c r="CB1256" s="5"/>
      <c r="CC1256" s="5"/>
      <c r="CD1256" s="43"/>
    </row>
    <row r="1257" spans="1:82" x14ac:dyDescent="0.25">
      <c r="A1257" s="8"/>
      <c r="B1257" s="5"/>
      <c r="C1257" s="5"/>
      <c r="D1257" s="5"/>
      <c r="E1257" s="5"/>
      <c r="F1257" s="94" t="str">
        <f t="shared" si="199"/>
        <v/>
      </c>
      <c r="G1257" s="94" t="str">
        <f t="shared" si="200"/>
        <v/>
      </c>
      <c r="H1257" s="127" t="str">
        <f>IF(A1257&lt;&gt;"",IF(MID(C1257,1,1)="c",$AS$26,IF(MID(C1257,1,1)="r",$AS$41,IF(MID(C1257,1,1)="p",#REF!,#REF!))),"")</f>
        <v/>
      </c>
      <c r="I1257" s="92" t="str">
        <f t="shared" si="201"/>
        <v/>
      </c>
      <c r="J1257" s="92" t="str">
        <f t="shared" si="202"/>
        <v/>
      </c>
      <c r="K1257" s="92" t="str">
        <f t="shared" si="203"/>
        <v/>
      </c>
      <c r="L1257" s="92" t="str">
        <f t="shared" si="204"/>
        <v/>
      </c>
      <c r="M1257" s="95" t="str">
        <f>IF(A1257&lt;&gt;"",IF(MID(C1257,1,1)="c",SigmaEpsConcrete(I1257,$AN$30:$AN$33,$AR$30:$AR$33,$AS$26,$AS$27,$AS$28,$AQ$20,$AU$19),""),"")</f>
        <v/>
      </c>
      <c r="N1257" s="95" t="str">
        <f>IF(A1257&lt;&gt;"",IF(MID(C1257,1,1)="r",SigmaEpsReinf(J1257,$AS$42:$AS$43,$AS$41,$AS$39,$AS$40,$AQ$38),""),"")</f>
        <v/>
      </c>
      <c r="Q1257" s="92" t="str">
        <f t="shared" si="206"/>
        <v/>
      </c>
      <c r="R1257" s="92" t="str">
        <f t="shared" si="207"/>
        <v/>
      </c>
      <c r="U1257" s="5"/>
      <c r="V1257" s="5"/>
      <c r="W1257" s="94" t="str">
        <f t="shared" si="205"/>
        <v/>
      </c>
      <c r="X1257" s="94" t="str">
        <f t="shared" si="208"/>
        <v/>
      </c>
      <c r="Y1257" s="5"/>
      <c r="BK1257" s="8"/>
      <c r="BL1257" s="5"/>
      <c r="BM1257" s="5"/>
      <c r="BN1257" s="5"/>
      <c r="BO1257" s="5"/>
      <c r="BP1257" s="1"/>
      <c r="BQ1257" s="1"/>
      <c r="BR1257" s="1"/>
      <c r="BS1257" s="1"/>
      <c r="BT1257" s="1"/>
      <c r="BU1257" s="4"/>
      <c r="BV1257" s="1"/>
      <c r="BW1257" s="3"/>
      <c r="BX1257" s="4"/>
      <c r="BY1257" s="5"/>
      <c r="BZ1257" s="5"/>
      <c r="CA1257" s="5"/>
      <c r="CB1257" s="5"/>
      <c r="CC1257" s="5"/>
      <c r="CD1257" s="43"/>
    </row>
    <row r="1258" spans="1:82" x14ac:dyDescent="0.25">
      <c r="A1258" s="8"/>
      <c r="B1258" s="5"/>
      <c r="C1258" s="5"/>
      <c r="D1258" s="5"/>
      <c r="E1258" s="5"/>
      <c r="F1258" s="94" t="str">
        <f t="shared" si="199"/>
        <v/>
      </c>
      <c r="G1258" s="94" t="str">
        <f t="shared" si="200"/>
        <v/>
      </c>
      <c r="H1258" s="127" t="str">
        <f>IF(A1258&lt;&gt;"",IF(MID(C1258,1,1)="c",$AS$26,IF(MID(C1258,1,1)="r",$AS$41,IF(MID(C1258,1,1)="p",#REF!,#REF!))),"")</f>
        <v/>
      </c>
      <c r="I1258" s="92" t="str">
        <f t="shared" si="201"/>
        <v/>
      </c>
      <c r="J1258" s="92" t="str">
        <f t="shared" si="202"/>
        <v/>
      </c>
      <c r="K1258" s="92" t="str">
        <f t="shared" si="203"/>
        <v/>
      </c>
      <c r="L1258" s="92" t="str">
        <f t="shared" si="204"/>
        <v/>
      </c>
      <c r="M1258" s="95" t="str">
        <f>IF(A1258&lt;&gt;"",IF(MID(C1258,1,1)="c",SigmaEpsConcrete(I1258,$AN$30:$AN$33,$AR$30:$AR$33,$AS$26,$AS$27,$AS$28,$AQ$20,$AU$19),""),"")</f>
        <v/>
      </c>
      <c r="N1258" s="95" t="str">
        <f>IF(A1258&lt;&gt;"",IF(MID(C1258,1,1)="r",SigmaEpsReinf(J1258,$AS$42:$AS$43,$AS$41,$AS$39,$AS$40,$AQ$38),""),"")</f>
        <v/>
      </c>
      <c r="Q1258" s="92" t="str">
        <f t="shared" si="206"/>
        <v/>
      </c>
      <c r="R1258" s="92" t="str">
        <f t="shared" si="207"/>
        <v/>
      </c>
      <c r="U1258" s="5"/>
      <c r="V1258" s="5"/>
      <c r="W1258" s="94" t="str">
        <f t="shared" si="205"/>
        <v/>
      </c>
      <c r="X1258" s="94" t="str">
        <f t="shared" si="208"/>
        <v/>
      </c>
      <c r="Y1258" s="5"/>
      <c r="BK1258" s="8"/>
      <c r="BL1258" s="5"/>
      <c r="BM1258" s="5"/>
      <c r="BN1258" s="5"/>
      <c r="BO1258" s="5"/>
      <c r="BP1258" s="1"/>
      <c r="BQ1258" s="1"/>
      <c r="BR1258" s="1"/>
      <c r="BS1258" s="1"/>
      <c r="BT1258" s="1"/>
      <c r="BU1258" s="4"/>
      <c r="BV1258" s="1"/>
      <c r="BW1258" s="3"/>
      <c r="BX1258" s="4"/>
      <c r="BY1258" s="5"/>
      <c r="BZ1258" s="5"/>
      <c r="CA1258" s="5"/>
      <c r="CB1258" s="5"/>
      <c r="CC1258" s="5"/>
      <c r="CD1258" s="43"/>
    </row>
    <row r="1259" spans="1:82" x14ac:dyDescent="0.25">
      <c r="A1259" s="8"/>
      <c r="B1259" s="5"/>
      <c r="C1259" s="5"/>
      <c r="D1259" s="5"/>
      <c r="E1259" s="5"/>
      <c r="F1259" s="94" t="str">
        <f t="shared" si="199"/>
        <v/>
      </c>
      <c r="G1259" s="94" t="str">
        <f t="shared" si="200"/>
        <v/>
      </c>
      <c r="H1259" s="127" t="str">
        <f>IF(A1259&lt;&gt;"",IF(MID(C1259,1,1)="c",$AS$26,IF(MID(C1259,1,1)="r",$AS$41,IF(MID(C1259,1,1)="p",#REF!,#REF!))),"")</f>
        <v/>
      </c>
      <c r="I1259" s="92" t="str">
        <f t="shared" si="201"/>
        <v/>
      </c>
      <c r="J1259" s="92" t="str">
        <f t="shared" si="202"/>
        <v/>
      </c>
      <c r="K1259" s="92" t="str">
        <f t="shared" si="203"/>
        <v/>
      </c>
      <c r="L1259" s="92" t="str">
        <f t="shared" si="204"/>
        <v/>
      </c>
      <c r="M1259" s="95" t="str">
        <f>IF(A1259&lt;&gt;"",IF(MID(C1259,1,1)="c",SigmaEpsConcrete(I1259,$AN$30:$AN$33,$AR$30:$AR$33,$AS$26,$AS$27,$AS$28,$AQ$20,$AU$19),""),"")</f>
        <v/>
      </c>
      <c r="N1259" s="95" t="str">
        <f>IF(A1259&lt;&gt;"",IF(MID(C1259,1,1)="r",SigmaEpsReinf(J1259,$AS$42:$AS$43,$AS$41,$AS$39,$AS$40,$AQ$38),""),"")</f>
        <v/>
      </c>
      <c r="Q1259" s="92" t="str">
        <f t="shared" si="206"/>
        <v/>
      </c>
      <c r="R1259" s="92" t="str">
        <f t="shared" si="207"/>
        <v/>
      </c>
      <c r="U1259" s="5"/>
      <c r="V1259" s="5"/>
      <c r="W1259" s="94" t="str">
        <f t="shared" si="205"/>
        <v/>
      </c>
      <c r="X1259" s="94" t="str">
        <f t="shared" si="208"/>
        <v/>
      </c>
      <c r="Y1259" s="5"/>
      <c r="BK1259" s="8"/>
      <c r="BL1259" s="5"/>
      <c r="BM1259" s="5"/>
      <c r="BN1259" s="5"/>
      <c r="BO1259" s="5"/>
      <c r="BP1259" s="1"/>
      <c r="BQ1259" s="1"/>
      <c r="BR1259" s="1"/>
      <c r="BS1259" s="1"/>
      <c r="BT1259" s="1"/>
      <c r="BU1259" s="4"/>
      <c r="BV1259" s="1"/>
      <c r="BW1259" s="3"/>
      <c r="BX1259" s="4"/>
      <c r="BY1259" s="5"/>
      <c r="BZ1259" s="5"/>
      <c r="CA1259" s="5"/>
      <c r="CB1259" s="5"/>
      <c r="CC1259" s="5"/>
      <c r="CD1259" s="43"/>
    </row>
    <row r="1260" spans="1:82" x14ac:dyDescent="0.25">
      <c r="A1260" s="8"/>
      <c r="B1260" s="5"/>
      <c r="C1260" s="5"/>
      <c r="D1260" s="5"/>
      <c r="E1260" s="5"/>
      <c r="F1260" s="94" t="str">
        <f t="shared" si="199"/>
        <v/>
      </c>
      <c r="G1260" s="94" t="str">
        <f t="shared" si="200"/>
        <v/>
      </c>
      <c r="H1260" s="127" t="str">
        <f>IF(A1260&lt;&gt;"",IF(MID(C1260,1,1)="c",$AS$26,IF(MID(C1260,1,1)="r",$AS$41,IF(MID(C1260,1,1)="p",#REF!,#REF!))),"")</f>
        <v/>
      </c>
      <c r="I1260" s="92" t="str">
        <f t="shared" si="201"/>
        <v/>
      </c>
      <c r="J1260" s="92" t="str">
        <f t="shared" si="202"/>
        <v/>
      </c>
      <c r="K1260" s="92" t="str">
        <f t="shared" si="203"/>
        <v/>
      </c>
      <c r="L1260" s="92" t="str">
        <f t="shared" si="204"/>
        <v/>
      </c>
      <c r="M1260" s="95" t="str">
        <f>IF(A1260&lt;&gt;"",IF(MID(C1260,1,1)="c",SigmaEpsConcrete(I1260,$AN$30:$AN$33,$AR$30:$AR$33,$AS$26,$AS$27,$AS$28,$AQ$20,$AU$19),""),"")</f>
        <v/>
      </c>
      <c r="N1260" s="95" t="str">
        <f>IF(A1260&lt;&gt;"",IF(MID(C1260,1,1)="r",SigmaEpsReinf(J1260,$AS$42:$AS$43,$AS$41,$AS$39,$AS$40,$AQ$38),""),"")</f>
        <v/>
      </c>
      <c r="Q1260" s="92" t="str">
        <f t="shared" si="206"/>
        <v/>
      </c>
      <c r="R1260" s="92" t="str">
        <f t="shared" si="207"/>
        <v/>
      </c>
      <c r="U1260" s="5"/>
      <c r="V1260" s="5"/>
      <c r="W1260" s="94" t="str">
        <f t="shared" si="205"/>
        <v/>
      </c>
      <c r="X1260" s="94" t="str">
        <f t="shared" si="208"/>
        <v/>
      </c>
      <c r="Y1260" s="5"/>
      <c r="BK1260" s="8"/>
      <c r="BL1260" s="5"/>
      <c r="BM1260" s="5"/>
      <c r="BN1260" s="5"/>
      <c r="BO1260" s="5"/>
      <c r="BP1260" s="1"/>
      <c r="BQ1260" s="1"/>
      <c r="BR1260" s="1"/>
      <c r="BS1260" s="1"/>
      <c r="BT1260" s="1"/>
      <c r="BU1260" s="4"/>
      <c r="BV1260" s="1"/>
      <c r="BW1260" s="3"/>
      <c r="BX1260" s="4"/>
      <c r="BY1260" s="5"/>
      <c r="BZ1260" s="5"/>
      <c r="CA1260" s="5"/>
      <c r="CB1260" s="5"/>
      <c r="CC1260" s="5"/>
      <c r="CD1260" s="43"/>
    </row>
    <row r="1261" spans="1:82" x14ac:dyDescent="0.25">
      <c r="A1261" s="8"/>
      <c r="B1261" s="5"/>
      <c r="C1261" s="5"/>
      <c r="D1261" s="5"/>
      <c r="E1261" s="5"/>
      <c r="F1261" s="94" t="str">
        <f t="shared" si="199"/>
        <v/>
      </c>
      <c r="G1261" s="94" t="str">
        <f t="shared" si="200"/>
        <v/>
      </c>
      <c r="H1261" s="127" t="str">
        <f>IF(A1261&lt;&gt;"",IF(MID(C1261,1,1)="c",$AS$26,IF(MID(C1261,1,1)="r",$AS$41,IF(MID(C1261,1,1)="p",#REF!,#REF!))),"")</f>
        <v/>
      </c>
      <c r="I1261" s="92" t="str">
        <f t="shared" si="201"/>
        <v/>
      </c>
      <c r="J1261" s="92" t="str">
        <f t="shared" si="202"/>
        <v/>
      </c>
      <c r="K1261" s="92" t="str">
        <f t="shared" si="203"/>
        <v/>
      </c>
      <c r="L1261" s="92" t="str">
        <f t="shared" si="204"/>
        <v/>
      </c>
      <c r="M1261" s="95" t="str">
        <f>IF(A1261&lt;&gt;"",IF(MID(C1261,1,1)="c",SigmaEpsConcrete(I1261,$AN$30:$AN$33,$AR$30:$AR$33,$AS$26,$AS$27,$AS$28,$AQ$20,$AU$19),""),"")</f>
        <v/>
      </c>
      <c r="N1261" s="95" t="str">
        <f>IF(A1261&lt;&gt;"",IF(MID(C1261,1,1)="r",SigmaEpsReinf(J1261,$AS$42:$AS$43,$AS$41,$AS$39,$AS$40,$AQ$38),""),"")</f>
        <v/>
      </c>
      <c r="Q1261" s="92" t="str">
        <f t="shared" si="206"/>
        <v/>
      </c>
      <c r="R1261" s="92" t="str">
        <f t="shared" si="207"/>
        <v/>
      </c>
      <c r="U1261" s="5"/>
      <c r="V1261" s="5"/>
      <c r="W1261" s="94" t="str">
        <f t="shared" si="205"/>
        <v/>
      </c>
      <c r="X1261" s="94" t="str">
        <f t="shared" si="208"/>
        <v/>
      </c>
      <c r="Y1261" s="5"/>
      <c r="BK1261" s="8"/>
      <c r="BL1261" s="5"/>
      <c r="BM1261" s="5"/>
      <c r="BN1261" s="5"/>
      <c r="BO1261" s="5"/>
      <c r="BP1261" s="1"/>
      <c r="BQ1261" s="1"/>
      <c r="BR1261" s="1"/>
      <c r="BS1261" s="1"/>
      <c r="BT1261" s="1"/>
      <c r="BU1261" s="4"/>
      <c r="BV1261" s="1"/>
      <c r="BW1261" s="3"/>
      <c r="BX1261" s="4"/>
      <c r="BY1261" s="5"/>
      <c r="BZ1261" s="5"/>
      <c r="CA1261" s="5"/>
      <c r="CB1261" s="5"/>
      <c r="CC1261" s="5"/>
      <c r="CD1261" s="43"/>
    </row>
    <row r="1262" spans="1:82" x14ac:dyDescent="0.25">
      <c r="A1262" s="8"/>
      <c r="B1262" s="5"/>
      <c r="C1262" s="5"/>
      <c r="D1262" s="5"/>
      <c r="E1262" s="5"/>
      <c r="F1262" s="94" t="str">
        <f t="shared" si="199"/>
        <v/>
      </c>
      <c r="G1262" s="94" t="str">
        <f t="shared" si="200"/>
        <v/>
      </c>
      <c r="H1262" s="127" t="str">
        <f>IF(A1262&lt;&gt;"",IF(MID(C1262,1,1)="c",$AS$26,IF(MID(C1262,1,1)="r",$AS$41,IF(MID(C1262,1,1)="p",#REF!,#REF!))),"")</f>
        <v/>
      </c>
      <c r="I1262" s="92" t="str">
        <f t="shared" si="201"/>
        <v/>
      </c>
      <c r="J1262" s="92" t="str">
        <f t="shared" si="202"/>
        <v/>
      </c>
      <c r="K1262" s="92" t="str">
        <f t="shared" si="203"/>
        <v/>
      </c>
      <c r="L1262" s="92" t="str">
        <f t="shared" si="204"/>
        <v/>
      </c>
      <c r="M1262" s="95" t="str">
        <f>IF(A1262&lt;&gt;"",IF(MID(C1262,1,1)="c",SigmaEpsConcrete(I1262,$AN$30:$AN$33,$AR$30:$AR$33,$AS$26,$AS$27,$AS$28,$AQ$20,$AU$19),""),"")</f>
        <v/>
      </c>
      <c r="N1262" s="95" t="str">
        <f>IF(A1262&lt;&gt;"",IF(MID(C1262,1,1)="r",SigmaEpsReinf(J1262,$AS$42:$AS$43,$AS$41,$AS$39,$AS$40,$AQ$38),""),"")</f>
        <v/>
      </c>
      <c r="Q1262" s="92" t="str">
        <f t="shared" si="206"/>
        <v/>
      </c>
      <c r="R1262" s="92" t="str">
        <f t="shared" si="207"/>
        <v/>
      </c>
      <c r="U1262" s="5"/>
      <c r="V1262" s="5"/>
      <c r="W1262" s="94" t="str">
        <f t="shared" si="205"/>
        <v/>
      </c>
      <c r="X1262" s="94" t="str">
        <f t="shared" si="208"/>
        <v/>
      </c>
      <c r="Y1262" s="5"/>
      <c r="BK1262" s="8"/>
      <c r="BL1262" s="5"/>
      <c r="BM1262" s="5"/>
      <c r="BN1262" s="5"/>
      <c r="BO1262" s="5"/>
      <c r="BP1262" s="1"/>
      <c r="BQ1262" s="1"/>
      <c r="BR1262" s="1"/>
      <c r="BS1262" s="1"/>
      <c r="BT1262" s="1"/>
      <c r="BU1262" s="4"/>
      <c r="BV1262" s="1"/>
      <c r="BW1262" s="3"/>
      <c r="BX1262" s="4"/>
      <c r="BY1262" s="5"/>
      <c r="BZ1262" s="5"/>
      <c r="CA1262" s="5"/>
      <c r="CB1262" s="5"/>
      <c r="CC1262" s="5"/>
      <c r="CD1262" s="43"/>
    </row>
    <row r="1263" spans="1:82" x14ac:dyDescent="0.25">
      <c r="A1263" s="8"/>
      <c r="B1263" s="5"/>
      <c r="C1263" s="5"/>
      <c r="D1263" s="5"/>
      <c r="E1263" s="5"/>
      <c r="F1263" s="94" t="str">
        <f t="shared" si="199"/>
        <v/>
      </c>
      <c r="G1263" s="94" t="str">
        <f t="shared" si="200"/>
        <v/>
      </c>
      <c r="H1263" s="127" t="str">
        <f>IF(A1263&lt;&gt;"",IF(MID(C1263,1,1)="c",$AS$26,IF(MID(C1263,1,1)="r",$AS$41,IF(MID(C1263,1,1)="p",#REF!,#REF!))),"")</f>
        <v/>
      </c>
      <c r="I1263" s="92" t="str">
        <f t="shared" si="201"/>
        <v/>
      </c>
      <c r="J1263" s="92" t="str">
        <f t="shared" si="202"/>
        <v/>
      </c>
      <c r="K1263" s="92" t="str">
        <f t="shared" si="203"/>
        <v/>
      </c>
      <c r="L1263" s="92" t="str">
        <f t="shared" si="204"/>
        <v/>
      </c>
      <c r="M1263" s="95" t="str">
        <f>IF(A1263&lt;&gt;"",IF(MID(C1263,1,1)="c",SigmaEpsConcrete(I1263,$AN$30:$AN$33,$AR$30:$AR$33,$AS$26,$AS$27,$AS$28,$AQ$20,$AU$19),""),"")</f>
        <v/>
      </c>
      <c r="N1263" s="95" t="str">
        <f>IF(A1263&lt;&gt;"",IF(MID(C1263,1,1)="r",SigmaEpsReinf(J1263,$AS$42:$AS$43,$AS$41,$AS$39,$AS$40,$AQ$38),""),"")</f>
        <v/>
      </c>
      <c r="Q1263" s="92" t="str">
        <f t="shared" si="206"/>
        <v/>
      </c>
      <c r="R1263" s="92" t="str">
        <f t="shared" si="207"/>
        <v/>
      </c>
      <c r="U1263" s="5"/>
      <c r="V1263" s="5"/>
      <c r="W1263" s="94" t="str">
        <f t="shared" si="205"/>
        <v/>
      </c>
      <c r="X1263" s="94" t="str">
        <f t="shared" si="208"/>
        <v/>
      </c>
      <c r="Y1263" s="5"/>
      <c r="BK1263" s="8"/>
      <c r="BL1263" s="5"/>
      <c r="BM1263" s="5"/>
      <c r="BN1263" s="5"/>
      <c r="BO1263" s="5"/>
      <c r="BP1263" s="1"/>
      <c r="BQ1263" s="1"/>
      <c r="BR1263" s="1"/>
      <c r="BS1263" s="1"/>
      <c r="BT1263" s="1"/>
      <c r="BU1263" s="4"/>
      <c r="BV1263" s="1"/>
      <c r="BW1263" s="3"/>
      <c r="BX1263" s="4"/>
      <c r="BY1263" s="5"/>
      <c r="BZ1263" s="5"/>
      <c r="CA1263" s="5"/>
      <c r="CB1263" s="5"/>
      <c r="CC1263" s="5"/>
      <c r="CD1263" s="43"/>
    </row>
    <row r="1264" spans="1:82" x14ac:dyDescent="0.25">
      <c r="A1264" s="8"/>
      <c r="B1264" s="5"/>
      <c r="C1264" s="5"/>
      <c r="D1264" s="5"/>
      <c r="E1264" s="5"/>
      <c r="F1264" s="94" t="str">
        <f t="shared" si="199"/>
        <v/>
      </c>
      <c r="G1264" s="94" t="str">
        <f t="shared" si="200"/>
        <v/>
      </c>
      <c r="H1264" s="127" t="str">
        <f>IF(A1264&lt;&gt;"",IF(MID(C1264,1,1)="c",$AS$26,IF(MID(C1264,1,1)="r",$AS$41,IF(MID(C1264,1,1)="p",#REF!,#REF!))),"")</f>
        <v/>
      </c>
      <c r="I1264" s="92" t="str">
        <f t="shared" si="201"/>
        <v/>
      </c>
      <c r="J1264" s="92" t="str">
        <f t="shared" si="202"/>
        <v/>
      </c>
      <c r="K1264" s="92" t="str">
        <f t="shared" si="203"/>
        <v/>
      </c>
      <c r="L1264" s="92" t="str">
        <f t="shared" si="204"/>
        <v/>
      </c>
      <c r="M1264" s="95" t="str">
        <f>IF(A1264&lt;&gt;"",IF(MID(C1264,1,1)="c",SigmaEpsConcrete(I1264,$AN$30:$AN$33,$AR$30:$AR$33,$AS$26,$AS$27,$AS$28,$AQ$20,$AU$19),""),"")</f>
        <v/>
      </c>
      <c r="N1264" s="95" t="str">
        <f>IF(A1264&lt;&gt;"",IF(MID(C1264,1,1)="r",SigmaEpsReinf(J1264,$AS$42:$AS$43,$AS$41,$AS$39,$AS$40,$AQ$38),""),"")</f>
        <v/>
      </c>
      <c r="Q1264" s="92" t="str">
        <f t="shared" si="206"/>
        <v/>
      </c>
      <c r="R1264" s="92" t="str">
        <f t="shared" si="207"/>
        <v/>
      </c>
      <c r="U1264" s="5"/>
      <c r="V1264" s="5"/>
      <c r="W1264" s="94" t="str">
        <f t="shared" si="205"/>
        <v/>
      </c>
      <c r="X1264" s="94" t="str">
        <f t="shared" si="208"/>
        <v/>
      </c>
      <c r="Y1264" s="5"/>
      <c r="BK1264" s="8"/>
      <c r="BL1264" s="5"/>
      <c r="BM1264" s="5"/>
      <c r="BN1264" s="5"/>
      <c r="BO1264" s="5"/>
      <c r="BP1264" s="1"/>
      <c r="BQ1264" s="1"/>
      <c r="BR1264" s="1"/>
      <c r="BS1264" s="1"/>
      <c r="BT1264" s="1"/>
      <c r="BU1264" s="4"/>
      <c r="BV1264" s="1"/>
      <c r="BW1264" s="3"/>
      <c r="BX1264" s="4"/>
      <c r="BY1264" s="5"/>
      <c r="BZ1264" s="5"/>
      <c r="CA1264" s="5"/>
      <c r="CB1264" s="5"/>
      <c r="CC1264" s="5"/>
      <c r="CD1264" s="43"/>
    </row>
    <row r="1265" spans="1:82" x14ac:dyDescent="0.25">
      <c r="A1265" s="8"/>
      <c r="B1265" s="5"/>
      <c r="C1265" s="5"/>
      <c r="D1265" s="5"/>
      <c r="E1265" s="5"/>
      <c r="F1265" s="94" t="str">
        <f t="shared" si="199"/>
        <v/>
      </c>
      <c r="G1265" s="94" t="str">
        <f t="shared" si="200"/>
        <v/>
      </c>
      <c r="H1265" s="127" t="str">
        <f>IF(A1265&lt;&gt;"",IF(MID(C1265,1,1)="c",$AS$26,IF(MID(C1265,1,1)="r",$AS$41,IF(MID(C1265,1,1)="p",#REF!,#REF!))),"")</f>
        <v/>
      </c>
      <c r="I1265" s="92" t="str">
        <f t="shared" si="201"/>
        <v/>
      </c>
      <c r="J1265" s="92" t="str">
        <f t="shared" si="202"/>
        <v/>
      </c>
      <c r="K1265" s="92" t="str">
        <f t="shared" si="203"/>
        <v/>
      </c>
      <c r="L1265" s="92" t="str">
        <f t="shared" si="204"/>
        <v/>
      </c>
      <c r="M1265" s="95" t="str">
        <f>IF(A1265&lt;&gt;"",IF(MID(C1265,1,1)="c",SigmaEpsConcrete(I1265,$AN$30:$AN$33,$AR$30:$AR$33,$AS$26,$AS$27,$AS$28,$AQ$20,$AU$19),""),"")</f>
        <v/>
      </c>
      <c r="N1265" s="95" t="str">
        <f>IF(A1265&lt;&gt;"",IF(MID(C1265,1,1)="r",SigmaEpsReinf(J1265,$AS$42:$AS$43,$AS$41,$AS$39,$AS$40,$AQ$38),""),"")</f>
        <v/>
      </c>
      <c r="Q1265" s="92" t="str">
        <f t="shared" si="206"/>
        <v/>
      </c>
      <c r="R1265" s="92" t="str">
        <f t="shared" si="207"/>
        <v/>
      </c>
      <c r="U1265" s="5"/>
      <c r="V1265" s="5"/>
      <c r="W1265" s="94" t="str">
        <f t="shared" si="205"/>
        <v/>
      </c>
      <c r="X1265" s="94" t="str">
        <f t="shared" si="208"/>
        <v/>
      </c>
      <c r="Y1265" s="5"/>
      <c r="BK1265" s="8"/>
      <c r="BL1265" s="5"/>
      <c r="BM1265" s="5"/>
      <c r="BN1265" s="5"/>
      <c r="BO1265" s="5"/>
      <c r="BP1265" s="1"/>
      <c r="BQ1265" s="1"/>
      <c r="BR1265" s="1"/>
      <c r="BS1265" s="1"/>
      <c r="BT1265" s="1"/>
      <c r="BU1265" s="4"/>
      <c r="BV1265" s="1"/>
      <c r="BW1265" s="3"/>
      <c r="BX1265" s="4"/>
      <c r="BY1265" s="5"/>
      <c r="BZ1265" s="5"/>
      <c r="CA1265" s="5"/>
      <c r="CB1265" s="5"/>
      <c r="CC1265" s="5"/>
      <c r="CD1265" s="43"/>
    </row>
    <row r="1266" spans="1:82" x14ac:dyDescent="0.25">
      <c r="A1266" s="8"/>
      <c r="B1266" s="5"/>
      <c r="C1266" s="5"/>
      <c r="D1266" s="5"/>
      <c r="E1266" s="5"/>
      <c r="F1266" s="94" t="str">
        <f t="shared" si="199"/>
        <v/>
      </c>
      <c r="G1266" s="94" t="str">
        <f t="shared" si="200"/>
        <v/>
      </c>
      <c r="H1266" s="127" t="str">
        <f>IF(A1266&lt;&gt;"",IF(MID(C1266,1,1)="c",$AS$26,IF(MID(C1266,1,1)="r",$AS$41,IF(MID(C1266,1,1)="p",#REF!,#REF!))),"")</f>
        <v/>
      </c>
      <c r="I1266" s="92" t="str">
        <f t="shared" si="201"/>
        <v/>
      </c>
      <c r="J1266" s="92" t="str">
        <f t="shared" si="202"/>
        <v/>
      </c>
      <c r="K1266" s="92" t="str">
        <f t="shared" si="203"/>
        <v/>
      </c>
      <c r="L1266" s="92" t="str">
        <f t="shared" si="204"/>
        <v/>
      </c>
      <c r="M1266" s="95" t="str">
        <f>IF(A1266&lt;&gt;"",IF(MID(C1266,1,1)="c",SigmaEpsConcrete(I1266,$AN$30:$AN$33,$AR$30:$AR$33,$AS$26,$AS$27,$AS$28,$AQ$20,$AU$19),""),"")</f>
        <v/>
      </c>
      <c r="N1266" s="95" t="str">
        <f>IF(A1266&lt;&gt;"",IF(MID(C1266,1,1)="r",SigmaEpsReinf(J1266,$AS$42:$AS$43,$AS$41,$AS$39,$AS$40,$AQ$38),""),"")</f>
        <v/>
      </c>
      <c r="Q1266" s="92" t="str">
        <f t="shared" si="206"/>
        <v/>
      </c>
      <c r="R1266" s="92" t="str">
        <f t="shared" si="207"/>
        <v/>
      </c>
      <c r="U1266" s="5"/>
      <c r="V1266" s="5"/>
      <c r="W1266" s="94" t="str">
        <f t="shared" si="205"/>
        <v/>
      </c>
      <c r="X1266" s="94" t="str">
        <f t="shared" si="208"/>
        <v/>
      </c>
      <c r="Y1266" s="5"/>
      <c r="BK1266" s="8"/>
      <c r="BL1266" s="5"/>
      <c r="BM1266" s="5"/>
      <c r="BN1266" s="5"/>
      <c r="BO1266" s="5"/>
      <c r="BP1266" s="1"/>
      <c r="BQ1266" s="1"/>
      <c r="BR1266" s="1"/>
      <c r="BS1266" s="1"/>
      <c r="BT1266" s="1"/>
      <c r="BU1266" s="4"/>
      <c r="BV1266" s="1"/>
      <c r="BW1266" s="3"/>
      <c r="BX1266" s="4"/>
      <c r="BY1266" s="5"/>
      <c r="BZ1266" s="5"/>
      <c r="CA1266" s="5"/>
      <c r="CB1266" s="5"/>
      <c r="CC1266" s="5"/>
      <c r="CD1266" s="43"/>
    </row>
    <row r="1267" spans="1:82" x14ac:dyDescent="0.25">
      <c r="A1267" s="8"/>
      <c r="B1267" s="5"/>
      <c r="C1267" s="5"/>
      <c r="D1267" s="5"/>
      <c r="E1267" s="5"/>
      <c r="F1267" s="94" t="str">
        <f t="shared" si="199"/>
        <v/>
      </c>
      <c r="G1267" s="94" t="str">
        <f t="shared" si="200"/>
        <v/>
      </c>
      <c r="H1267" s="127" t="str">
        <f>IF(A1267&lt;&gt;"",IF(MID(C1267,1,1)="c",$AS$26,IF(MID(C1267,1,1)="r",$AS$41,IF(MID(C1267,1,1)="p",#REF!,#REF!))),"")</f>
        <v/>
      </c>
      <c r="I1267" s="92" t="str">
        <f t="shared" si="201"/>
        <v/>
      </c>
      <c r="J1267" s="92" t="str">
        <f t="shared" si="202"/>
        <v/>
      </c>
      <c r="K1267" s="92" t="str">
        <f t="shared" si="203"/>
        <v/>
      </c>
      <c r="L1267" s="92" t="str">
        <f t="shared" si="204"/>
        <v/>
      </c>
      <c r="M1267" s="95" t="str">
        <f>IF(A1267&lt;&gt;"",IF(MID(C1267,1,1)="c",SigmaEpsConcrete(I1267,$AN$30:$AN$33,$AR$30:$AR$33,$AS$26,$AS$27,$AS$28,$AQ$20,$AU$19),""),"")</f>
        <v/>
      </c>
      <c r="N1267" s="95" t="str">
        <f>IF(A1267&lt;&gt;"",IF(MID(C1267,1,1)="r",SigmaEpsReinf(J1267,$AS$42:$AS$43,$AS$41,$AS$39,$AS$40,$AQ$38),""),"")</f>
        <v/>
      </c>
      <c r="Q1267" s="92" t="str">
        <f t="shared" si="206"/>
        <v/>
      </c>
      <c r="R1267" s="92" t="str">
        <f t="shared" si="207"/>
        <v/>
      </c>
      <c r="U1267" s="5"/>
      <c r="V1267" s="5"/>
      <c r="W1267" s="94" t="str">
        <f t="shared" si="205"/>
        <v/>
      </c>
      <c r="X1267" s="94" t="str">
        <f t="shared" si="208"/>
        <v/>
      </c>
      <c r="Y1267" s="5"/>
      <c r="BK1267" s="8"/>
      <c r="BL1267" s="5"/>
      <c r="BM1267" s="5"/>
      <c r="BN1267" s="5"/>
      <c r="BO1267" s="5"/>
      <c r="BP1267" s="1"/>
      <c r="BQ1267" s="1"/>
      <c r="BR1267" s="1"/>
      <c r="BS1267" s="1"/>
      <c r="BT1267" s="1"/>
      <c r="BU1267" s="4"/>
      <c r="BV1267" s="1"/>
      <c r="BW1267" s="3"/>
      <c r="BX1267" s="4"/>
      <c r="BY1267" s="5"/>
      <c r="BZ1267" s="5"/>
      <c r="CA1267" s="5"/>
      <c r="CB1267" s="5"/>
      <c r="CC1267" s="5"/>
      <c r="CD1267" s="43"/>
    </row>
    <row r="1268" spans="1:82" x14ac:dyDescent="0.25">
      <c r="A1268" s="8"/>
      <c r="B1268" s="5"/>
      <c r="C1268" s="5"/>
      <c r="D1268" s="5"/>
      <c r="E1268" s="5"/>
      <c r="F1268" s="94" t="str">
        <f t="shared" si="199"/>
        <v/>
      </c>
      <c r="G1268" s="94" t="str">
        <f t="shared" si="200"/>
        <v/>
      </c>
      <c r="H1268" s="127" t="str">
        <f>IF(A1268&lt;&gt;"",IF(MID(C1268,1,1)="c",$AS$26,IF(MID(C1268,1,1)="r",$AS$41,IF(MID(C1268,1,1)="p",#REF!,#REF!))),"")</f>
        <v/>
      </c>
      <c r="I1268" s="92" t="str">
        <f t="shared" si="201"/>
        <v/>
      </c>
      <c r="J1268" s="92" t="str">
        <f t="shared" si="202"/>
        <v/>
      </c>
      <c r="K1268" s="92" t="str">
        <f t="shared" si="203"/>
        <v/>
      </c>
      <c r="L1268" s="92" t="str">
        <f t="shared" si="204"/>
        <v/>
      </c>
      <c r="M1268" s="95" t="str">
        <f>IF(A1268&lt;&gt;"",IF(MID(C1268,1,1)="c",SigmaEpsConcrete(I1268,$AN$30:$AN$33,$AR$30:$AR$33,$AS$26,$AS$27,$AS$28,$AQ$20,$AU$19),""),"")</f>
        <v/>
      </c>
      <c r="N1268" s="95" t="str">
        <f>IF(A1268&lt;&gt;"",IF(MID(C1268,1,1)="r",SigmaEpsReinf(J1268,$AS$42:$AS$43,$AS$41,$AS$39,$AS$40,$AQ$38),""),"")</f>
        <v/>
      </c>
      <c r="Q1268" s="92" t="str">
        <f t="shared" si="206"/>
        <v/>
      </c>
      <c r="R1268" s="92" t="str">
        <f t="shared" si="207"/>
        <v/>
      </c>
      <c r="U1268" s="5"/>
      <c r="V1268" s="5"/>
      <c r="W1268" s="94" t="str">
        <f t="shared" si="205"/>
        <v/>
      </c>
      <c r="X1268" s="94" t="str">
        <f t="shared" si="208"/>
        <v/>
      </c>
      <c r="Y1268" s="5"/>
      <c r="BK1268" s="8"/>
      <c r="BL1268" s="5"/>
      <c r="BM1268" s="5"/>
      <c r="BN1268" s="5"/>
      <c r="BO1268" s="5"/>
      <c r="BP1268" s="1"/>
      <c r="BQ1268" s="1"/>
      <c r="BR1268" s="1"/>
      <c r="BS1268" s="1"/>
      <c r="BT1268" s="1"/>
      <c r="BU1268" s="4"/>
      <c r="BV1268" s="1"/>
      <c r="BW1268" s="3"/>
      <c r="BX1268" s="4"/>
      <c r="BY1268" s="5"/>
      <c r="BZ1268" s="5"/>
      <c r="CA1268" s="5"/>
      <c r="CB1268" s="5"/>
      <c r="CC1268" s="5"/>
      <c r="CD1268" s="43"/>
    </row>
    <row r="1269" spans="1:82" x14ac:dyDescent="0.25">
      <c r="A1269" s="8"/>
      <c r="B1269" s="5"/>
      <c r="C1269" s="5"/>
      <c r="D1269" s="5"/>
      <c r="E1269" s="5"/>
      <c r="F1269" s="94" t="str">
        <f t="shared" si="199"/>
        <v/>
      </c>
      <c r="G1269" s="94" t="str">
        <f t="shared" si="200"/>
        <v/>
      </c>
      <c r="H1269" s="127" t="str">
        <f>IF(A1269&lt;&gt;"",IF(MID(C1269,1,1)="c",$AS$26,IF(MID(C1269,1,1)="r",$AS$41,IF(MID(C1269,1,1)="p",#REF!,#REF!))),"")</f>
        <v/>
      </c>
      <c r="I1269" s="92" t="str">
        <f t="shared" si="201"/>
        <v/>
      </c>
      <c r="J1269" s="92" t="str">
        <f t="shared" si="202"/>
        <v/>
      </c>
      <c r="K1269" s="92" t="str">
        <f t="shared" si="203"/>
        <v/>
      </c>
      <c r="L1269" s="92" t="str">
        <f t="shared" si="204"/>
        <v/>
      </c>
      <c r="M1269" s="95" t="str">
        <f>IF(A1269&lt;&gt;"",IF(MID(C1269,1,1)="c",SigmaEpsConcrete(I1269,$AN$30:$AN$33,$AR$30:$AR$33,$AS$26,$AS$27,$AS$28,$AQ$20,$AU$19),""),"")</f>
        <v/>
      </c>
      <c r="N1269" s="95" t="str">
        <f>IF(A1269&lt;&gt;"",IF(MID(C1269,1,1)="r",SigmaEpsReinf(J1269,$AS$42:$AS$43,$AS$41,$AS$39,$AS$40,$AQ$38),""),"")</f>
        <v/>
      </c>
      <c r="Q1269" s="92" t="str">
        <f t="shared" si="206"/>
        <v/>
      </c>
      <c r="R1269" s="92" t="str">
        <f t="shared" si="207"/>
        <v/>
      </c>
      <c r="U1269" s="5"/>
      <c r="V1269" s="5"/>
      <c r="W1269" s="94" t="str">
        <f t="shared" si="205"/>
        <v/>
      </c>
      <c r="X1269" s="94" t="str">
        <f t="shared" si="208"/>
        <v/>
      </c>
      <c r="Y1269" s="5"/>
      <c r="BK1269" s="8"/>
      <c r="BL1269" s="5"/>
      <c r="BM1269" s="5"/>
      <c r="BN1269" s="5"/>
      <c r="BO1269" s="5"/>
      <c r="BP1269" s="1"/>
      <c r="BQ1269" s="1"/>
      <c r="BR1269" s="1"/>
      <c r="BS1269" s="1"/>
      <c r="BT1269" s="1"/>
      <c r="BU1269" s="4"/>
      <c r="BV1269" s="1"/>
      <c r="BW1269" s="3"/>
      <c r="BX1269" s="4"/>
      <c r="BY1269" s="5"/>
      <c r="BZ1269" s="5"/>
      <c r="CA1269" s="5"/>
      <c r="CB1269" s="5"/>
      <c r="CC1269" s="5"/>
      <c r="CD1269" s="43"/>
    </row>
    <row r="1270" spans="1:82" x14ac:dyDescent="0.25">
      <c r="A1270" s="8"/>
      <c r="B1270" s="5"/>
      <c r="C1270" s="5"/>
      <c r="D1270" s="5"/>
      <c r="E1270" s="5"/>
      <c r="F1270" s="94" t="str">
        <f t="shared" si="199"/>
        <v/>
      </c>
      <c r="G1270" s="94" t="str">
        <f t="shared" si="200"/>
        <v/>
      </c>
      <c r="H1270" s="127" t="str">
        <f>IF(A1270&lt;&gt;"",IF(MID(C1270,1,1)="c",$AS$26,IF(MID(C1270,1,1)="r",$AS$41,IF(MID(C1270,1,1)="p",#REF!,#REF!))),"")</f>
        <v/>
      </c>
      <c r="I1270" s="92" t="str">
        <f t="shared" si="201"/>
        <v/>
      </c>
      <c r="J1270" s="92" t="str">
        <f t="shared" si="202"/>
        <v/>
      </c>
      <c r="K1270" s="92" t="str">
        <f t="shared" si="203"/>
        <v/>
      </c>
      <c r="L1270" s="92" t="str">
        <f t="shared" si="204"/>
        <v/>
      </c>
      <c r="M1270" s="95" t="str">
        <f>IF(A1270&lt;&gt;"",IF(MID(C1270,1,1)="c",SigmaEpsConcrete(I1270,$AN$30:$AN$33,$AR$30:$AR$33,$AS$26,$AS$27,$AS$28,$AQ$20,$AU$19),""),"")</f>
        <v/>
      </c>
      <c r="N1270" s="95" t="str">
        <f>IF(A1270&lt;&gt;"",IF(MID(C1270,1,1)="r",SigmaEpsReinf(J1270,$AS$42:$AS$43,$AS$41,$AS$39,$AS$40,$AQ$38),""),"")</f>
        <v/>
      </c>
      <c r="Q1270" s="92" t="str">
        <f t="shared" si="206"/>
        <v/>
      </c>
      <c r="R1270" s="92" t="str">
        <f t="shared" si="207"/>
        <v/>
      </c>
      <c r="U1270" s="5"/>
      <c r="V1270" s="5"/>
      <c r="W1270" s="94" t="str">
        <f t="shared" si="205"/>
        <v/>
      </c>
      <c r="X1270" s="94" t="str">
        <f t="shared" si="208"/>
        <v/>
      </c>
      <c r="Y1270" s="5"/>
      <c r="BK1270" s="8"/>
      <c r="BL1270" s="5"/>
      <c r="BM1270" s="5"/>
      <c r="BN1270" s="5"/>
      <c r="BO1270" s="5"/>
      <c r="BP1270" s="1"/>
      <c r="BQ1270" s="1"/>
      <c r="BR1270" s="1"/>
      <c r="BS1270" s="1"/>
      <c r="BT1270" s="1"/>
      <c r="BU1270" s="4"/>
      <c r="BV1270" s="1"/>
      <c r="BW1270" s="3"/>
      <c r="BX1270" s="4"/>
      <c r="BY1270" s="5"/>
      <c r="BZ1270" s="5"/>
      <c r="CA1270" s="5"/>
      <c r="CB1270" s="5"/>
      <c r="CC1270" s="5"/>
      <c r="CD1270" s="43"/>
    </row>
    <row r="1271" spans="1:82" x14ac:dyDescent="0.25">
      <c r="A1271" s="8"/>
      <c r="B1271" s="5"/>
      <c r="C1271" s="5"/>
      <c r="D1271" s="5"/>
      <c r="E1271" s="5"/>
      <c r="F1271" s="94" t="str">
        <f t="shared" si="199"/>
        <v/>
      </c>
      <c r="G1271" s="94" t="str">
        <f t="shared" si="200"/>
        <v/>
      </c>
      <c r="H1271" s="127" t="str">
        <f>IF(A1271&lt;&gt;"",IF(MID(C1271,1,1)="c",$AS$26,IF(MID(C1271,1,1)="r",$AS$41,IF(MID(C1271,1,1)="p",#REF!,#REF!))),"")</f>
        <v/>
      </c>
      <c r="I1271" s="92" t="str">
        <f t="shared" si="201"/>
        <v/>
      </c>
      <c r="J1271" s="92" t="str">
        <f t="shared" si="202"/>
        <v/>
      </c>
      <c r="K1271" s="92" t="str">
        <f t="shared" si="203"/>
        <v/>
      </c>
      <c r="L1271" s="92" t="str">
        <f t="shared" si="204"/>
        <v/>
      </c>
      <c r="M1271" s="95" t="str">
        <f>IF(A1271&lt;&gt;"",IF(MID(C1271,1,1)="c",SigmaEpsConcrete(I1271,$AN$30:$AN$33,$AR$30:$AR$33,$AS$26,$AS$27,$AS$28,$AQ$20,$AU$19),""),"")</f>
        <v/>
      </c>
      <c r="N1271" s="95" t="str">
        <f>IF(A1271&lt;&gt;"",IF(MID(C1271,1,1)="r",SigmaEpsReinf(J1271,$AS$42:$AS$43,$AS$41,$AS$39,$AS$40,$AQ$38),""),"")</f>
        <v/>
      </c>
      <c r="Q1271" s="92" t="str">
        <f t="shared" si="206"/>
        <v/>
      </c>
      <c r="R1271" s="92" t="str">
        <f t="shared" si="207"/>
        <v/>
      </c>
      <c r="U1271" s="5"/>
      <c r="V1271" s="5"/>
      <c r="W1271" s="94" t="str">
        <f t="shared" si="205"/>
        <v/>
      </c>
      <c r="X1271" s="94" t="str">
        <f t="shared" si="208"/>
        <v/>
      </c>
      <c r="Y1271" s="5"/>
      <c r="BK1271" s="8"/>
      <c r="BL1271" s="5"/>
      <c r="BM1271" s="5"/>
      <c r="BN1271" s="5"/>
      <c r="BO1271" s="5"/>
      <c r="BP1271" s="1"/>
      <c r="BQ1271" s="1"/>
      <c r="BR1271" s="1"/>
      <c r="BS1271" s="1"/>
      <c r="BT1271" s="1"/>
      <c r="BU1271" s="4"/>
      <c r="BV1271" s="1"/>
      <c r="BW1271" s="3"/>
      <c r="BX1271" s="4"/>
      <c r="BY1271" s="5"/>
      <c r="BZ1271" s="5"/>
      <c r="CA1271" s="5"/>
      <c r="CB1271" s="5"/>
      <c r="CC1271" s="5"/>
      <c r="CD1271" s="43"/>
    </row>
    <row r="1272" spans="1:82" x14ac:dyDescent="0.25">
      <c r="A1272" s="8"/>
      <c r="B1272" s="5"/>
      <c r="C1272" s="5"/>
      <c r="D1272" s="5"/>
      <c r="E1272" s="5"/>
      <c r="F1272" s="94" t="str">
        <f t="shared" si="199"/>
        <v/>
      </c>
      <c r="G1272" s="94" t="str">
        <f t="shared" si="200"/>
        <v/>
      </c>
      <c r="H1272" s="127" t="str">
        <f>IF(A1272&lt;&gt;"",IF(MID(C1272,1,1)="c",$AS$26,IF(MID(C1272,1,1)="r",$AS$41,IF(MID(C1272,1,1)="p",#REF!,#REF!))),"")</f>
        <v/>
      </c>
      <c r="I1272" s="92" t="str">
        <f t="shared" si="201"/>
        <v/>
      </c>
      <c r="J1272" s="92" t="str">
        <f t="shared" si="202"/>
        <v/>
      </c>
      <c r="K1272" s="92" t="str">
        <f t="shared" si="203"/>
        <v/>
      </c>
      <c r="L1272" s="92" t="str">
        <f t="shared" si="204"/>
        <v/>
      </c>
      <c r="M1272" s="95" t="str">
        <f>IF(A1272&lt;&gt;"",IF(MID(C1272,1,1)="c",SigmaEpsConcrete(I1272,$AN$30:$AN$33,$AR$30:$AR$33,$AS$26,$AS$27,$AS$28,$AQ$20,$AU$19),""),"")</f>
        <v/>
      </c>
      <c r="N1272" s="95" t="str">
        <f>IF(A1272&lt;&gt;"",IF(MID(C1272,1,1)="r",SigmaEpsReinf(J1272,$AS$42:$AS$43,$AS$41,$AS$39,$AS$40,$AQ$38),""),"")</f>
        <v/>
      </c>
      <c r="Q1272" s="92" t="str">
        <f t="shared" si="206"/>
        <v/>
      </c>
      <c r="R1272" s="92" t="str">
        <f t="shared" si="207"/>
        <v/>
      </c>
      <c r="U1272" s="5"/>
      <c r="V1272" s="5"/>
      <c r="W1272" s="94" t="str">
        <f t="shared" si="205"/>
        <v/>
      </c>
      <c r="X1272" s="94" t="str">
        <f t="shared" si="208"/>
        <v/>
      </c>
      <c r="Y1272" s="5"/>
      <c r="BK1272" s="8"/>
      <c r="BL1272" s="5"/>
      <c r="BM1272" s="5"/>
      <c r="BN1272" s="5"/>
      <c r="BO1272" s="5"/>
      <c r="BP1272" s="1"/>
      <c r="BQ1272" s="1"/>
      <c r="BR1272" s="1"/>
      <c r="BS1272" s="1"/>
      <c r="BT1272" s="1"/>
      <c r="BU1272" s="4"/>
      <c r="BV1272" s="1"/>
      <c r="BW1272" s="3"/>
      <c r="BX1272" s="4"/>
      <c r="BY1272" s="5"/>
      <c r="BZ1272" s="5"/>
      <c r="CA1272" s="5"/>
      <c r="CB1272" s="5"/>
      <c r="CC1272" s="5"/>
      <c r="CD1272" s="43"/>
    </row>
    <row r="1273" spans="1:82" x14ac:dyDescent="0.25">
      <c r="A1273" s="8"/>
      <c r="B1273" s="5"/>
      <c r="C1273" s="5"/>
      <c r="D1273" s="5"/>
      <c r="E1273" s="5"/>
      <c r="F1273" s="94" t="str">
        <f t="shared" si="199"/>
        <v/>
      </c>
      <c r="G1273" s="94" t="str">
        <f t="shared" si="200"/>
        <v/>
      </c>
      <c r="H1273" s="127" t="str">
        <f>IF(A1273&lt;&gt;"",IF(MID(C1273,1,1)="c",$AS$26,IF(MID(C1273,1,1)="r",$AS$41,IF(MID(C1273,1,1)="p",#REF!,#REF!))),"")</f>
        <v/>
      </c>
      <c r="I1273" s="92" t="str">
        <f t="shared" si="201"/>
        <v/>
      </c>
      <c r="J1273" s="92" t="str">
        <f t="shared" si="202"/>
        <v/>
      </c>
      <c r="K1273" s="92" t="str">
        <f t="shared" si="203"/>
        <v/>
      </c>
      <c r="L1273" s="92" t="str">
        <f t="shared" si="204"/>
        <v/>
      </c>
      <c r="M1273" s="95" t="str">
        <f>IF(A1273&lt;&gt;"",IF(MID(C1273,1,1)="c",SigmaEpsConcrete(I1273,$AN$30:$AN$33,$AR$30:$AR$33,$AS$26,$AS$27,$AS$28,$AQ$20,$AU$19),""),"")</f>
        <v/>
      </c>
      <c r="N1273" s="95" t="str">
        <f>IF(A1273&lt;&gt;"",IF(MID(C1273,1,1)="r",SigmaEpsReinf(J1273,$AS$42:$AS$43,$AS$41,$AS$39,$AS$40,$AQ$38),""),"")</f>
        <v/>
      </c>
      <c r="Q1273" s="92" t="str">
        <f t="shared" si="206"/>
        <v/>
      </c>
      <c r="R1273" s="92" t="str">
        <f t="shared" si="207"/>
        <v/>
      </c>
      <c r="U1273" s="5"/>
      <c r="V1273" s="5"/>
      <c r="W1273" s="94" t="str">
        <f t="shared" si="205"/>
        <v/>
      </c>
      <c r="X1273" s="94" t="str">
        <f t="shared" si="208"/>
        <v/>
      </c>
      <c r="Y1273" s="5"/>
      <c r="BK1273" s="8"/>
      <c r="BL1273" s="5"/>
      <c r="BM1273" s="5"/>
      <c r="BN1273" s="5"/>
      <c r="BO1273" s="5"/>
      <c r="BP1273" s="1"/>
      <c r="BQ1273" s="1"/>
      <c r="BR1273" s="1"/>
      <c r="BS1273" s="1"/>
      <c r="BT1273" s="1"/>
      <c r="BU1273" s="4"/>
      <c r="BV1273" s="1"/>
      <c r="BW1273" s="3"/>
      <c r="BX1273" s="4"/>
      <c r="BY1273" s="5"/>
      <c r="BZ1273" s="5"/>
      <c r="CA1273" s="5"/>
      <c r="CB1273" s="5"/>
      <c r="CC1273" s="5"/>
      <c r="CD1273" s="43"/>
    </row>
    <row r="1274" spans="1:82" x14ac:dyDescent="0.25">
      <c r="A1274" s="8"/>
      <c r="B1274" s="5"/>
      <c r="C1274" s="5"/>
      <c r="D1274" s="5"/>
      <c r="E1274" s="5"/>
      <c r="F1274" s="94" t="str">
        <f t="shared" si="199"/>
        <v/>
      </c>
      <c r="G1274" s="94" t="str">
        <f t="shared" si="200"/>
        <v/>
      </c>
      <c r="H1274" s="127" t="str">
        <f>IF(A1274&lt;&gt;"",IF(MID(C1274,1,1)="c",$AS$26,IF(MID(C1274,1,1)="r",$AS$41,IF(MID(C1274,1,1)="p",#REF!,#REF!))),"")</f>
        <v/>
      </c>
      <c r="I1274" s="92" t="str">
        <f t="shared" si="201"/>
        <v/>
      </c>
      <c r="J1274" s="92" t="str">
        <f t="shared" si="202"/>
        <v/>
      </c>
      <c r="K1274" s="92" t="str">
        <f t="shared" si="203"/>
        <v/>
      </c>
      <c r="L1274" s="92" t="str">
        <f t="shared" si="204"/>
        <v/>
      </c>
      <c r="M1274" s="95" t="str">
        <f>IF(A1274&lt;&gt;"",IF(MID(C1274,1,1)="c",SigmaEpsConcrete(I1274,$AN$30:$AN$33,$AR$30:$AR$33,$AS$26,$AS$27,$AS$28,$AQ$20,$AU$19),""),"")</f>
        <v/>
      </c>
      <c r="N1274" s="95" t="str">
        <f>IF(A1274&lt;&gt;"",IF(MID(C1274,1,1)="r",SigmaEpsReinf(J1274,$AS$42:$AS$43,$AS$41,$AS$39,$AS$40,$AQ$38),""),"")</f>
        <v/>
      </c>
      <c r="Q1274" s="92" t="str">
        <f t="shared" si="206"/>
        <v/>
      </c>
      <c r="R1274" s="92" t="str">
        <f t="shared" si="207"/>
        <v/>
      </c>
      <c r="U1274" s="5"/>
      <c r="V1274" s="5"/>
      <c r="W1274" s="94" t="str">
        <f t="shared" si="205"/>
        <v/>
      </c>
      <c r="X1274" s="94" t="str">
        <f t="shared" si="208"/>
        <v/>
      </c>
      <c r="Y1274" s="5"/>
      <c r="BK1274" s="8"/>
      <c r="BL1274" s="5"/>
      <c r="BM1274" s="5"/>
      <c r="BN1274" s="5"/>
      <c r="BO1274" s="5"/>
      <c r="BP1274" s="1"/>
      <c r="BQ1274" s="1"/>
      <c r="BR1274" s="1"/>
      <c r="BS1274" s="1"/>
      <c r="BT1274" s="1"/>
      <c r="BU1274" s="4"/>
      <c r="BV1274" s="1"/>
      <c r="BW1274" s="3"/>
      <c r="BX1274" s="4"/>
      <c r="BY1274" s="5"/>
      <c r="BZ1274" s="5"/>
      <c r="CA1274" s="5"/>
      <c r="CB1274" s="5"/>
      <c r="CC1274" s="5"/>
      <c r="CD1274" s="43"/>
    </row>
    <row r="1275" spans="1:82" x14ac:dyDescent="0.25">
      <c r="A1275" s="8"/>
      <c r="B1275" s="5"/>
      <c r="C1275" s="5"/>
      <c r="D1275" s="5"/>
      <c r="E1275" s="5"/>
      <c r="F1275" s="94" t="str">
        <f t="shared" si="199"/>
        <v/>
      </c>
      <c r="G1275" s="94" t="str">
        <f t="shared" si="200"/>
        <v/>
      </c>
      <c r="H1275" s="127" t="str">
        <f>IF(A1275&lt;&gt;"",IF(MID(C1275,1,1)="c",$AS$26,IF(MID(C1275,1,1)="r",$AS$41,IF(MID(C1275,1,1)="p",#REF!,#REF!))),"")</f>
        <v/>
      </c>
      <c r="I1275" s="92" t="str">
        <f t="shared" si="201"/>
        <v/>
      </c>
      <c r="J1275" s="92" t="str">
        <f t="shared" si="202"/>
        <v/>
      </c>
      <c r="K1275" s="92" t="str">
        <f t="shared" si="203"/>
        <v/>
      </c>
      <c r="L1275" s="92" t="str">
        <f t="shared" si="204"/>
        <v/>
      </c>
      <c r="M1275" s="95" t="str">
        <f>IF(A1275&lt;&gt;"",IF(MID(C1275,1,1)="c",SigmaEpsConcrete(I1275,$AN$30:$AN$33,$AR$30:$AR$33,$AS$26,$AS$27,$AS$28,$AQ$20,$AU$19),""),"")</f>
        <v/>
      </c>
      <c r="N1275" s="95" t="str">
        <f>IF(A1275&lt;&gt;"",IF(MID(C1275,1,1)="r",SigmaEpsReinf(J1275,$AS$42:$AS$43,$AS$41,$AS$39,$AS$40,$AQ$38),""),"")</f>
        <v/>
      </c>
      <c r="Q1275" s="92" t="str">
        <f t="shared" si="206"/>
        <v/>
      </c>
      <c r="R1275" s="92" t="str">
        <f t="shared" si="207"/>
        <v/>
      </c>
      <c r="U1275" s="5"/>
      <c r="V1275" s="5"/>
      <c r="W1275" s="94" t="str">
        <f t="shared" si="205"/>
        <v/>
      </c>
      <c r="X1275" s="94" t="str">
        <f t="shared" si="208"/>
        <v/>
      </c>
      <c r="Y1275" s="5"/>
      <c r="BK1275" s="8"/>
      <c r="BL1275" s="5"/>
      <c r="BM1275" s="5"/>
      <c r="BN1275" s="5"/>
      <c r="BO1275" s="5"/>
      <c r="BP1275" s="1"/>
      <c r="BQ1275" s="1"/>
      <c r="BR1275" s="1"/>
      <c r="BS1275" s="1"/>
      <c r="BT1275" s="1"/>
      <c r="BU1275" s="4"/>
      <c r="BV1275" s="1"/>
      <c r="BW1275" s="3"/>
      <c r="BX1275" s="4"/>
      <c r="BY1275" s="5"/>
      <c r="BZ1275" s="5"/>
      <c r="CA1275" s="5"/>
      <c r="CB1275" s="5"/>
      <c r="CC1275" s="5"/>
      <c r="CD1275" s="43"/>
    </row>
    <row r="1276" spans="1:82" x14ac:dyDescent="0.25">
      <c r="A1276" s="8"/>
      <c r="B1276" s="5"/>
      <c r="C1276" s="5"/>
      <c r="D1276" s="5"/>
      <c r="E1276" s="5"/>
      <c r="F1276" s="94" t="str">
        <f t="shared" si="199"/>
        <v/>
      </c>
      <c r="G1276" s="94" t="str">
        <f t="shared" si="200"/>
        <v/>
      </c>
      <c r="H1276" s="127" t="str">
        <f>IF(A1276&lt;&gt;"",IF(MID(C1276,1,1)="c",$AS$26,IF(MID(C1276,1,1)="r",$AS$41,IF(MID(C1276,1,1)="p",#REF!,#REF!))),"")</f>
        <v/>
      </c>
      <c r="I1276" s="92" t="str">
        <f t="shared" si="201"/>
        <v/>
      </c>
      <c r="J1276" s="92" t="str">
        <f t="shared" si="202"/>
        <v/>
      </c>
      <c r="K1276" s="92" t="str">
        <f t="shared" si="203"/>
        <v/>
      </c>
      <c r="L1276" s="92" t="str">
        <f t="shared" si="204"/>
        <v/>
      </c>
      <c r="M1276" s="95" t="str">
        <f>IF(A1276&lt;&gt;"",IF(MID(C1276,1,1)="c",SigmaEpsConcrete(I1276,$AN$30:$AN$33,$AR$30:$AR$33,$AS$26,$AS$27,$AS$28,$AQ$20,$AU$19),""),"")</f>
        <v/>
      </c>
      <c r="N1276" s="95" t="str">
        <f>IF(A1276&lt;&gt;"",IF(MID(C1276,1,1)="r",SigmaEpsReinf(J1276,$AS$42:$AS$43,$AS$41,$AS$39,$AS$40,$AQ$38),""),"")</f>
        <v/>
      </c>
      <c r="Q1276" s="92" t="str">
        <f t="shared" si="206"/>
        <v/>
      </c>
      <c r="R1276" s="92" t="str">
        <f t="shared" si="207"/>
        <v/>
      </c>
      <c r="U1276" s="5"/>
      <c r="V1276" s="5"/>
      <c r="W1276" s="94" t="str">
        <f t="shared" si="205"/>
        <v/>
      </c>
      <c r="X1276" s="94" t="str">
        <f t="shared" si="208"/>
        <v/>
      </c>
      <c r="Y1276" s="5"/>
      <c r="BK1276" s="8"/>
      <c r="BL1276" s="5"/>
      <c r="BM1276" s="5"/>
      <c r="BN1276" s="5"/>
      <c r="BO1276" s="5"/>
      <c r="BP1276" s="1"/>
      <c r="BQ1276" s="1"/>
      <c r="BR1276" s="1"/>
      <c r="BS1276" s="1"/>
      <c r="BT1276" s="1"/>
      <c r="BU1276" s="4"/>
      <c r="BV1276" s="1"/>
      <c r="BW1276" s="3"/>
      <c r="BX1276" s="4"/>
      <c r="BY1276" s="5"/>
      <c r="BZ1276" s="5"/>
      <c r="CA1276" s="5"/>
      <c r="CB1276" s="5"/>
      <c r="CC1276" s="5"/>
      <c r="CD1276" s="43"/>
    </row>
    <row r="1277" spans="1:82" x14ac:dyDescent="0.25">
      <c r="A1277" s="8"/>
      <c r="B1277" s="5"/>
      <c r="C1277" s="5"/>
      <c r="D1277" s="5"/>
      <c r="E1277" s="5"/>
      <c r="F1277" s="94" t="str">
        <f t="shared" si="199"/>
        <v/>
      </c>
      <c r="G1277" s="94" t="str">
        <f t="shared" si="200"/>
        <v/>
      </c>
      <c r="H1277" s="127" t="str">
        <f>IF(A1277&lt;&gt;"",IF(MID(C1277,1,1)="c",$AS$26,IF(MID(C1277,1,1)="r",$AS$41,IF(MID(C1277,1,1)="p",#REF!,#REF!))),"")</f>
        <v/>
      </c>
      <c r="I1277" s="92" t="str">
        <f t="shared" si="201"/>
        <v/>
      </c>
      <c r="J1277" s="92" t="str">
        <f t="shared" si="202"/>
        <v/>
      </c>
      <c r="K1277" s="92" t="str">
        <f t="shared" si="203"/>
        <v/>
      </c>
      <c r="L1277" s="92" t="str">
        <f t="shared" si="204"/>
        <v/>
      </c>
      <c r="M1277" s="95" t="str">
        <f>IF(A1277&lt;&gt;"",IF(MID(C1277,1,1)="c",SigmaEpsConcrete(I1277,$AN$30:$AN$33,$AR$30:$AR$33,$AS$26,$AS$27,$AS$28,$AQ$20,$AU$19),""),"")</f>
        <v/>
      </c>
      <c r="N1277" s="95" t="str">
        <f>IF(A1277&lt;&gt;"",IF(MID(C1277,1,1)="r",SigmaEpsReinf(J1277,$AS$42:$AS$43,$AS$41,$AS$39,$AS$40,$AQ$38),""),"")</f>
        <v/>
      </c>
      <c r="Q1277" s="92" t="str">
        <f t="shared" si="206"/>
        <v/>
      </c>
      <c r="R1277" s="92" t="str">
        <f t="shared" si="207"/>
        <v/>
      </c>
      <c r="U1277" s="5"/>
      <c r="V1277" s="5"/>
      <c r="W1277" s="94" t="str">
        <f t="shared" si="205"/>
        <v/>
      </c>
      <c r="X1277" s="94" t="str">
        <f t="shared" si="208"/>
        <v/>
      </c>
      <c r="Y1277" s="5"/>
      <c r="BK1277" s="8"/>
      <c r="BL1277" s="5"/>
      <c r="BM1277" s="5"/>
      <c r="BN1277" s="5"/>
      <c r="BO1277" s="5"/>
      <c r="BP1277" s="1"/>
      <c r="BQ1277" s="1"/>
      <c r="BR1277" s="1"/>
      <c r="BS1277" s="1"/>
      <c r="BT1277" s="1"/>
      <c r="BU1277" s="4"/>
      <c r="BV1277" s="1"/>
      <c r="BW1277" s="3"/>
      <c r="BX1277" s="4"/>
      <c r="BY1277" s="5"/>
      <c r="BZ1277" s="5"/>
      <c r="CA1277" s="5"/>
      <c r="CB1277" s="5"/>
      <c r="CC1277" s="5"/>
      <c r="CD1277" s="43"/>
    </row>
    <row r="1278" spans="1:82" x14ac:dyDescent="0.25">
      <c r="A1278" s="8"/>
      <c r="B1278" s="5"/>
      <c r="C1278" s="5"/>
      <c r="D1278" s="5"/>
      <c r="E1278" s="5"/>
      <c r="F1278" s="94" t="str">
        <f t="shared" si="199"/>
        <v/>
      </c>
      <c r="G1278" s="94" t="str">
        <f t="shared" si="200"/>
        <v/>
      </c>
      <c r="H1278" s="127" t="str">
        <f>IF(A1278&lt;&gt;"",IF(MID(C1278,1,1)="c",$AS$26,IF(MID(C1278,1,1)="r",$AS$41,IF(MID(C1278,1,1)="p",#REF!,#REF!))),"")</f>
        <v/>
      </c>
      <c r="I1278" s="92" t="str">
        <f t="shared" si="201"/>
        <v/>
      </c>
      <c r="J1278" s="92" t="str">
        <f t="shared" si="202"/>
        <v/>
      </c>
      <c r="K1278" s="92" t="str">
        <f t="shared" si="203"/>
        <v/>
      </c>
      <c r="L1278" s="92" t="str">
        <f t="shared" si="204"/>
        <v/>
      </c>
      <c r="M1278" s="95" t="str">
        <f>IF(A1278&lt;&gt;"",IF(MID(C1278,1,1)="c",SigmaEpsConcrete(I1278,$AN$30:$AN$33,$AR$30:$AR$33,$AS$26,$AS$27,$AS$28,$AQ$20,$AU$19),""),"")</f>
        <v/>
      </c>
      <c r="N1278" s="95" t="str">
        <f>IF(A1278&lt;&gt;"",IF(MID(C1278,1,1)="r",SigmaEpsReinf(J1278,$AS$42:$AS$43,$AS$41,$AS$39,$AS$40,$AQ$38),""),"")</f>
        <v/>
      </c>
      <c r="Q1278" s="92" t="str">
        <f t="shared" si="206"/>
        <v/>
      </c>
      <c r="R1278" s="92" t="str">
        <f t="shared" si="207"/>
        <v/>
      </c>
      <c r="U1278" s="5"/>
      <c r="V1278" s="5"/>
      <c r="W1278" s="94" t="str">
        <f t="shared" si="205"/>
        <v/>
      </c>
      <c r="X1278" s="94" t="str">
        <f t="shared" si="208"/>
        <v/>
      </c>
      <c r="Y1278" s="5"/>
      <c r="BK1278" s="8"/>
      <c r="BL1278" s="5"/>
      <c r="BM1278" s="5"/>
      <c r="BN1278" s="5"/>
      <c r="BO1278" s="5"/>
      <c r="BP1278" s="1"/>
      <c r="BQ1278" s="1"/>
      <c r="BR1278" s="1"/>
      <c r="BS1278" s="1"/>
      <c r="BT1278" s="1"/>
      <c r="BU1278" s="4"/>
      <c r="BV1278" s="1"/>
      <c r="BW1278" s="3"/>
      <c r="BX1278" s="4"/>
      <c r="BY1278" s="5"/>
      <c r="BZ1278" s="5"/>
      <c r="CA1278" s="5"/>
      <c r="CB1278" s="5"/>
      <c r="CC1278" s="5"/>
      <c r="CD1278" s="43"/>
    </row>
    <row r="1279" spans="1:82" x14ac:dyDescent="0.25">
      <c r="A1279" s="8"/>
      <c r="B1279" s="5"/>
      <c r="C1279" s="5"/>
      <c r="D1279" s="5"/>
      <c r="E1279" s="5"/>
      <c r="F1279" s="94" t="str">
        <f t="shared" si="199"/>
        <v/>
      </c>
      <c r="G1279" s="94" t="str">
        <f t="shared" si="200"/>
        <v/>
      </c>
      <c r="H1279" s="127" t="str">
        <f>IF(A1279&lt;&gt;"",IF(MID(C1279,1,1)="c",$AS$26,IF(MID(C1279,1,1)="r",$AS$41,IF(MID(C1279,1,1)="p",#REF!,#REF!))),"")</f>
        <v/>
      </c>
      <c r="I1279" s="92" t="str">
        <f t="shared" si="201"/>
        <v/>
      </c>
      <c r="J1279" s="92" t="str">
        <f t="shared" si="202"/>
        <v/>
      </c>
      <c r="K1279" s="92" t="str">
        <f t="shared" si="203"/>
        <v/>
      </c>
      <c r="L1279" s="92" t="str">
        <f t="shared" si="204"/>
        <v/>
      </c>
      <c r="M1279" s="95" t="str">
        <f>IF(A1279&lt;&gt;"",IF(MID(C1279,1,1)="c",SigmaEpsConcrete(I1279,$AN$30:$AN$33,$AR$30:$AR$33,$AS$26,$AS$27,$AS$28,$AQ$20,$AU$19),""),"")</f>
        <v/>
      </c>
      <c r="N1279" s="95" t="str">
        <f>IF(A1279&lt;&gt;"",IF(MID(C1279,1,1)="r",SigmaEpsReinf(J1279,$AS$42:$AS$43,$AS$41,$AS$39,$AS$40,$AQ$38),""),"")</f>
        <v/>
      </c>
      <c r="Q1279" s="92" t="str">
        <f t="shared" si="206"/>
        <v/>
      </c>
      <c r="R1279" s="92" t="str">
        <f t="shared" si="207"/>
        <v/>
      </c>
      <c r="U1279" s="5"/>
      <c r="V1279" s="5"/>
      <c r="W1279" s="94" t="str">
        <f t="shared" si="205"/>
        <v/>
      </c>
      <c r="X1279" s="94" t="str">
        <f t="shared" si="208"/>
        <v/>
      </c>
      <c r="Y1279" s="5"/>
      <c r="BK1279" s="8"/>
      <c r="BL1279" s="5"/>
      <c r="BM1279" s="5"/>
      <c r="BN1279" s="5"/>
      <c r="BO1279" s="5"/>
      <c r="BP1279" s="1"/>
      <c r="BQ1279" s="1"/>
      <c r="BR1279" s="1"/>
      <c r="BS1279" s="1"/>
      <c r="BT1279" s="1"/>
      <c r="BU1279" s="4"/>
      <c r="BV1279" s="1"/>
      <c r="BW1279" s="3"/>
      <c r="BX1279" s="4"/>
      <c r="BY1279" s="5"/>
      <c r="BZ1279" s="5"/>
      <c r="CA1279" s="5"/>
      <c r="CB1279" s="5"/>
      <c r="CC1279" s="5"/>
      <c r="CD1279" s="43"/>
    </row>
    <row r="1280" spans="1:82" x14ac:dyDescent="0.25">
      <c r="A1280" s="8"/>
      <c r="B1280" s="5"/>
      <c r="C1280" s="5"/>
      <c r="D1280" s="5"/>
      <c r="E1280" s="5"/>
      <c r="F1280" s="94" t="str">
        <f t="shared" si="199"/>
        <v/>
      </c>
      <c r="G1280" s="94" t="str">
        <f t="shared" si="200"/>
        <v/>
      </c>
      <c r="H1280" s="127" t="str">
        <f>IF(A1280&lt;&gt;"",IF(MID(C1280,1,1)="c",$AS$26,IF(MID(C1280,1,1)="r",$AS$41,IF(MID(C1280,1,1)="p",#REF!,#REF!))),"")</f>
        <v/>
      </c>
      <c r="I1280" s="92" t="str">
        <f t="shared" si="201"/>
        <v/>
      </c>
      <c r="J1280" s="92" t="str">
        <f t="shared" si="202"/>
        <v/>
      </c>
      <c r="K1280" s="92" t="str">
        <f t="shared" si="203"/>
        <v/>
      </c>
      <c r="L1280" s="92" t="str">
        <f t="shared" si="204"/>
        <v/>
      </c>
      <c r="M1280" s="95" t="str">
        <f>IF(A1280&lt;&gt;"",IF(MID(C1280,1,1)="c",SigmaEpsConcrete(I1280,$AN$30:$AN$33,$AR$30:$AR$33,$AS$26,$AS$27,$AS$28,$AQ$20,$AU$19),""),"")</f>
        <v/>
      </c>
      <c r="N1280" s="95" t="str">
        <f>IF(A1280&lt;&gt;"",IF(MID(C1280,1,1)="r",SigmaEpsReinf(J1280,$AS$42:$AS$43,$AS$41,$AS$39,$AS$40,$AQ$38),""),"")</f>
        <v/>
      </c>
      <c r="Q1280" s="92" t="str">
        <f t="shared" si="206"/>
        <v/>
      </c>
      <c r="R1280" s="92" t="str">
        <f t="shared" si="207"/>
        <v/>
      </c>
      <c r="U1280" s="5"/>
      <c r="V1280" s="5"/>
      <c r="W1280" s="94" t="str">
        <f t="shared" si="205"/>
        <v/>
      </c>
      <c r="X1280" s="94" t="str">
        <f t="shared" si="208"/>
        <v/>
      </c>
      <c r="Y1280" s="5"/>
      <c r="BK1280" s="8"/>
      <c r="BL1280" s="5"/>
      <c r="BM1280" s="5"/>
      <c r="BN1280" s="5"/>
      <c r="BO1280" s="5"/>
      <c r="BP1280" s="1"/>
      <c r="BQ1280" s="1"/>
      <c r="BR1280" s="1"/>
      <c r="BS1280" s="1"/>
      <c r="BT1280" s="1"/>
      <c r="BU1280" s="4"/>
      <c r="BV1280" s="1"/>
      <c r="BW1280" s="3"/>
      <c r="BX1280" s="4"/>
      <c r="BY1280" s="5"/>
      <c r="BZ1280" s="5"/>
      <c r="CA1280" s="5"/>
      <c r="CB1280" s="5"/>
      <c r="CC1280" s="5"/>
      <c r="CD1280" s="43"/>
    </row>
    <row r="1281" spans="1:82" x14ac:dyDescent="0.25">
      <c r="A1281" s="8"/>
      <c r="B1281" s="5"/>
      <c r="C1281" s="5"/>
      <c r="D1281" s="5"/>
      <c r="E1281" s="5"/>
      <c r="F1281" s="94" t="str">
        <f t="shared" si="199"/>
        <v/>
      </c>
      <c r="G1281" s="94" t="str">
        <f t="shared" si="200"/>
        <v/>
      </c>
      <c r="H1281" s="127" t="str">
        <f>IF(A1281&lt;&gt;"",IF(MID(C1281,1,1)="c",$AS$26,IF(MID(C1281,1,1)="r",$AS$41,IF(MID(C1281,1,1)="p",#REF!,#REF!))),"")</f>
        <v/>
      </c>
      <c r="I1281" s="92" t="str">
        <f t="shared" si="201"/>
        <v/>
      </c>
      <c r="J1281" s="92" t="str">
        <f t="shared" si="202"/>
        <v/>
      </c>
      <c r="K1281" s="92" t="str">
        <f t="shared" si="203"/>
        <v/>
      </c>
      <c r="L1281" s="92" t="str">
        <f t="shared" si="204"/>
        <v/>
      </c>
      <c r="M1281" s="95" t="str">
        <f>IF(A1281&lt;&gt;"",IF(MID(C1281,1,1)="c",SigmaEpsConcrete(I1281,$AN$30:$AN$33,$AR$30:$AR$33,$AS$26,$AS$27,$AS$28,$AQ$20,$AU$19),""),"")</f>
        <v/>
      </c>
      <c r="N1281" s="95" t="str">
        <f>IF(A1281&lt;&gt;"",IF(MID(C1281,1,1)="r",SigmaEpsReinf(J1281,$AS$42:$AS$43,$AS$41,$AS$39,$AS$40,$AQ$38),""),"")</f>
        <v/>
      </c>
      <c r="Q1281" s="92" t="str">
        <f t="shared" si="206"/>
        <v/>
      </c>
      <c r="R1281" s="92" t="str">
        <f t="shared" si="207"/>
        <v/>
      </c>
      <c r="U1281" s="5"/>
      <c r="V1281" s="5"/>
      <c r="W1281" s="94" t="str">
        <f t="shared" si="205"/>
        <v/>
      </c>
      <c r="X1281" s="94" t="str">
        <f t="shared" si="208"/>
        <v/>
      </c>
      <c r="Y1281" s="5"/>
      <c r="BK1281" s="8"/>
      <c r="BL1281" s="5"/>
      <c r="BM1281" s="5"/>
      <c r="BN1281" s="5"/>
      <c r="BO1281" s="5"/>
      <c r="BP1281" s="1"/>
      <c r="BQ1281" s="1"/>
      <c r="BR1281" s="1"/>
      <c r="BS1281" s="1"/>
      <c r="BT1281" s="1"/>
      <c r="BU1281" s="4"/>
      <c r="BV1281" s="1"/>
      <c r="BW1281" s="3"/>
      <c r="BX1281" s="4"/>
      <c r="BY1281" s="5"/>
      <c r="BZ1281" s="5"/>
      <c r="CA1281" s="5"/>
      <c r="CB1281" s="5"/>
      <c r="CC1281" s="5"/>
      <c r="CD1281" s="43"/>
    </row>
    <row r="1282" spans="1:82" x14ac:dyDescent="0.25">
      <c r="A1282" s="8"/>
      <c r="B1282" s="5"/>
      <c r="C1282" s="5"/>
      <c r="D1282" s="5"/>
      <c r="E1282" s="5"/>
      <c r="F1282" s="94" t="str">
        <f t="shared" si="199"/>
        <v/>
      </c>
      <c r="G1282" s="94" t="str">
        <f t="shared" si="200"/>
        <v/>
      </c>
      <c r="H1282" s="127" t="str">
        <f>IF(A1282&lt;&gt;"",IF(MID(C1282,1,1)="c",$AS$26,IF(MID(C1282,1,1)="r",$AS$41,IF(MID(C1282,1,1)="p",#REF!,#REF!))),"")</f>
        <v/>
      </c>
      <c r="I1282" s="92" t="str">
        <f t="shared" si="201"/>
        <v/>
      </c>
      <c r="J1282" s="92" t="str">
        <f t="shared" si="202"/>
        <v/>
      </c>
      <c r="K1282" s="92" t="str">
        <f t="shared" si="203"/>
        <v/>
      </c>
      <c r="L1282" s="92" t="str">
        <f t="shared" si="204"/>
        <v/>
      </c>
      <c r="M1282" s="95" t="str">
        <f>IF(A1282&lt;&gt;"",IF(MID(C1282,1,1)="c",SigmaEpsConcrete(I1282,$AN$30:$AN$33,$AR$30:$AR$33,$AS$26,$AS$27,$AS$28,$AQ$20,$AU$19),""),"")</f>
        <v/>
      </c>
      <c r="N1282" s="95" t="str">
        <f>IF(A1282&lt;&gt;"",IF(MID(C1282,1,1)="r",SigmaEpsReinf(J1282,$AS$42:$AS$43,$AS$41,$AS$39,$AS$40,$AQ$38),""),"")</f>
        <v/>
      </c>
      <c r="Q1282" s="92" t="str">
        <f t="shared" si="206"/>
        <v/>
      </c>
      <c r="R1282" s="92" t="str">
        <f t="shared" si="207"/>
        <v/>
      </c>
      <c r="U1282" s="5"/>
      <c r="V1282" s="5"/>
      <c r="W1282" s="94" t="str">
        <f t="shared" si="205"/>
        <v/>
      </c>
      <c r="X1282" s="94" t="str">
        <f t="shared" si="208"/>
        <v/>
      </c>
      <c r="Y1282" s="5"/>
      <c r="BK1282" s="8"/>
      <c r="BL1282" s="5"/>
      <c r="BM1282" s="5"/>
      <c r="BN1282" s="5"/>
      <c r="BO1282" s="5"/>
      <c r="BP1282" s="1"/>
      <c r="BQ1282" s="1"/>
      <c r="BR1282" s="1"/>
      <c r="BS1282" s="1"/>
      <c r="BT1282" s="1"/>
      <c r="BU1282" s="4"/>
      <c r="BV1282" s="1"/>
      <c r="BW1282" s="3"/>
      <c r="BX1282" s="4"/>
      <c r="BY1282" s="5"/>
      <c r="BZ1282" s="5"/>
      <c r="CA1282" s="5"/>
      <c r="CB1282" s="5"/>
      <c r="CC1282" s="5"/>
      <c r="CD1282" s="43"/>
    </row>
    <row r="1283" spans="1:82" x14ac:dyDescent="0.25">
      <c r="A1283" s="8"/>
      <c r="B1283" s="5"/>
      <c r="C1283" s="5"/>
      <c r="D1283" s="5"/>
      <c r="E1283" s="5"/>
      <c r="F1283" s="94" t="str">
        <f t="shared" si="199"/>
        <v/>
      </c>
      <c r="G1283" s="94" t="str">
        <f t="shared" si="200"/>
        <v/>
      </c>
      <c r="H1283" s="127" t="str">
        <f>IF(A1283&lt;&gt;"",IF(MID(C1283,1,1)="c",$AS$26,IF(MID(C1283,1,1)="r",$AS$41,IF(MID(C1283,1,1)="p",#REF!,#REF!))),"")</f>
        <v/>
      </c>
      <c r="I1283" s="92" t="str">
        <f t="shared" si="201"/>
        <v/>
      </c>
      <c r="J1283" s="92" t="str">
        <f t="shared" si="202"/>
        <v/>
      </c>
      <c r="K1283" s="92" t="str">
        <f t="shared" si="203"/>
        <v/>
      </c>
      <c r="L1283" s="92" t="str">
        <f t="shared" si="204"/>
        <v/>
      </c>
      <c r="M1283" s="95" t="str">
        <f>IF(A1283&lt;&gt;"",IF(MID(C1283,1,1)="c",SigmaEpsConcrete(I1283,$AN$30:$AN$33,$AR$30:$AR$33,$AS$26,$AS$27,$AS$28,$AQ$20,$AU$19),""),"")</f>
        <v/>
      </c>
      <c r="N1283" s="95" t="str">
        <f>IF(A1283&lt;&gt;"",IF(MID(C1283,1,1)="r",SigmaEpsReinf(J1283,$AS$42:$AS$43,$AS$41,$AS$39,$AS$40,$AQ$38),""),"")</f>
        <v/>
      </c>
      <c r="Q1283" s="92" t="str">
        <f t="shared" si="206"/>
        <v/>
      </c>
      <c r="R1283" s="92" t="str">
        <f t="shared" si="207"/>
        <v/>
      </c>
      <c r="U1283" s="5"/>
      <c r="V1283" s="5"/>
      <c r="W1283" s="94" t="str">
        <f t="shared" si="205"/>
        <v/>
      </c>
      <c r="X1283" s="94" t="str">
        <f t="shared" si="208"/>
        <v/>
      </c>
      <c r="Y1283" s="5"/>
      <c r="BK1283" s="8"/>
      <c r="BL1283" s="5"/>
      <c r="BM1283" s="5"/>
      <c r="BN1283" s="5"/>
      <c r="BO1283" s="5"/>
      <c r="BP1283" s="1"/>
      <c r="BQ1283" s="1"/>
      <c r="BR1283" s="1"/>
      <c r="BS1283" s="1"/>
      <c r="BT1283" s="1"/>
      <c r="BU1283" s="4"/>
      <c r="BV1283" s="1"/>
      <c r="BW1283" s="3"/>
      <c r="BX1283" s="4"/>
      <c r="BY1283" s="5"/>
      <c r="BZ1283" s="5"/>
      <c r="CA1283" s="5"/>
      <c r="CB1283" s="5"/>
      <c r="CC1283" s="5"/>
      <c r="CD1283" s="43"/>
    </row>
    <row r="1284" spans="1:82" x14ac:dyDescent="0.25">
      <c r="A1284" s="8"/>
      <c r="B1284" s="5"/>
      <c r="C1284" s="5"/>
      <c r="D1284" s="5"/>
      <c r="E1284" s="5"/>
      <c r="F1284" s="94" t="str">
        <f t="shared" si="199"/>
        <v/>
      </c>
      <c r="G1284" s="94" t="str">
        <f t="shared" si="200"/>
        <v/>
      </c>
      <c r="H1284" s="127" t="str">
        <f>IF(A1284&lt;&gt;"",IF(MID(C1284,1,1)="c",$AS$26,IF(MID(C1284,1,1)="r",$AS$41,IF(MID(C1284,1,1)="p",#REF!,#REF!))),"")</f>
        <v/>
      </c>
      <c r="I1284" s="92" t="str">
        <f t="shared" si="201"/>
        <v/>
      </c>
      <c r="J1284" s="92" t="str">
        <f t="shared" si="202"/>
        <v/>
      </c>
      <c r="K1284" s="92" t="str">
        <f t="shared" si="203"/>
        <v/>
      </c>
      <c r="L1284" s="92" t="str">
        <f t="shared" si="204"/>
        <v/>
      </c>
      <c r="M1284" s="95" t="str">
        <f>IF(A1284&lt;&gt;"",IF(MID(C1284,1,1)="c",SigmaEpsConcrete(I1284,$AN$30:$AN$33,$AR$30:$AR$33,$AS$26,$AS$27,$AS$28,$AQ$20,$AU$19),""),"")</f>
        <v/>
      </c>
      <c r="N1284" s="95" t="str">
        <f>IF(A1284&lt;&gt;"",IF(MID(C1284,1,1)="r",SigmaEpsReinf(J1284,$AS$42:$AS$43,$AS$41,$AS$39,$AS$40,$AQ$38),""),"")</f>
        <v/>
      </c>
      <c r="Q1284" s="92" t="str">
        <f t="shared" si="206"/>
        <v/>
      </c>
      <c r="R1284" s="92" t="str">
        <f t="shared" si="207"/>
        <v/>
      </c>
      <c r="U1284" s="5"/>
      <c r="V1284" s="5"/>
      <c r="W1284" s="94" t="str">
        <f t="shared" si="205"/>
        <v/>
      </c>
      <c r="X1284" s="94" t="str">
        <f t="shared" si="208"/>
        <v/>
      </c>
      <c r="Y1284" s="5"/>
      <c r="BK1284" s="8"/>
      <c r="BL1284" s="5"/>
      <c r="BM1284" s="5"/>
      <c r="BN1284" s="5"/>
      <c r="BO1284" s="5"/>
      <c r="BP1284" s="1"/>
      <c r="BQ1284" s="1"/>
      <c r="BR1284" s="1"/>
      <c r="BS1284" s="1"/>
      <c r="BT1284" s="1"/>
      <c r="BU1284" s="4"/>
      <c r="BV1284" s="1"/>
      <c r="BW1284" s="3"/>
      <c r="BX1284" s="4"/>
      <c r="BY1284" s="5"/>
      <c r="BZ1284" s="5"/>
      <c r="CA1284" s="5"/>
      <c r="CB1284" s="5"/>
      <c r="CC1284" s="5"/>
      <c r="CD1284" s="43"/>
    </row>
    <row r="1285" spans="1:82" x14ac:dyDescent="0.25">
      <c r="A1285" s="8"/>
      <c r="B1285" s="5"/>
      <c r="C1285" s="5"/>
      <c r="D1285" s="5"/>
      <c r="E1285" s="5"/>
      <c r="F1285" s="94" t="str">
        <f t="shared" si="199"/>
        <v/>
      </c>
      <c r="G1285" s="94" t="str">
        <f t="shared" si="200"/>
        <v/>
      </c>
      <c r="H1285" s="127" t="str">
        <f>IF(A1285&lt;&gt;"",IF(MID(C1285,1,1)="c",$AS$26,IF(MID(C1285,1,1)="r",$AS$41,IF(MID(C1285,1,1)="p",#REF!,#REF!))),"")</f>
        <v/>
      </c>
      <c r="I1285" s="92" t="str">
        <f t="shared" si="201"/>
        <v/>
      </c>
      <c r="J1285" s="92" t="str">
        <f t="shared" si="202"/>
        <v/>
      </c>
      <c r="K1285" s="92" t="str">
        <f t="shared" si="203"/>
        <v/>
      </c>
      <c r="L1285" s="92" t="str">
        <f t="shared" si="204"/>
        <v/>
      </c>
      <c r="M1285" s="95" t="str">
        <f>IF(A1285&lt;&gt;"",IF(MID(C1285,1,1)="c",SigmaEpsConcrete(I1285,$AN$30:$AN$33,$AR$30:$AR$33,$AS$26,$AS$27,$AS$28,$AQ$20,$AU$19),""),"")</f>
        <v/>
      </c>
      <c r="N1285" s="95" t="str">
        <f>IF(A1285&lt;&gt;"",IF(MID(C1285,1,1)="r",SigmaEpsReinf(J1285,$AS$42:$AS$43,$AS$41,$AS$39,$AS$40,$AQ$38),""),"")</f>
        <v/>
      </c>
      <c r="Q1285" s="92" t="str">
        <f t="shared" si="206"/>
        <v/>
      </c>
      <c r="R1285" s="92" t="str">
        <f t="shared" si="207"/>
        <v/>
      </c>
      <c r="U1285" s="5"/>
      <c r="V1285" s="5"/>
      <c r="W1285" s="94" t="str">
        <f t="shared" si="205"/>
        <v/>
      </c>
      <c r="X1285" s="94" t="str">
        <f t="shared" si="208"/>
        <v/>
      </c>
      <c r="Y1285" s="5"/>
      <c r="BK1285" s="8"/>
      <c r="BL1285" s="5"/>
      <c r="BM1285" s="5"/>
      <c r="BN1285" s="5"/>
      <c r="BO1285" s="5"/>
      <c r="BP1285" s="1"/>
      <c r="BQ1285" s="1"/>
      <c r="BR1285" s="1"/>
      <c r="BS1285" s="1"/>
      <c r="BT1285" s="1"/>
      <c r="BU1285" s="4"/>
      <c r="BV1285" s="1"/>
      <c r="BW1285" s="3"/>
      <c r="BX1285" s="4"/>
      <c r="BY1285" s="5"/>
      <c r="BZ1285" s="5"/>
      <c r="CA1285" s="5"/>
      <c r="CB1285" s="5"/>
      <c r="CC1285" s="5"/>
      <c r="CD1285" s="43"/>
    </row>
    <row r="1286" spans="1:82" x14ac:dyDescent="0.25">
      <c r="A1286" s="8"/>
      <c r="B1286" s="5"/>
      <c r="C1286" s="5"/>
      <c r="D1286" s="5"/>
      <c r="E1286" s="5"/>
      <c r="F1286" s="94" t="str">
        <f t="shared" si="199"/>
        <v/>
      </c>
      <c r="G1286" s="94" t="str">
        <f t="shared" si="200"/>
        <v/>
      </c>
      <c r="H1286" s="127" t="str">
        <f>IF(A1286&lt;&gt;"",IF(MID(C1286,1,1)="c",$AS$26,IF(MID(C1286,1,1)="r",$AS$41,IF(MID(C1286,1,1)="p",#REF!,#REF!))),"")</f>
        <v/>
      </c>
      <c r="I1286" s="92" t="str">
        <f t="shared" si="201"/>
        <v/>
      </c>
      <c r="J1286" s="92" t="str">
        <f t="shared" si="202"/>
        <v/>
      </c>
      <c r="K1286" s="92" t="str">
        <f t="shared" si="203"/>
        <v/>
      </c>
      <c r="L1286" s="92" t="str">
        <f t="shared" si="204"/>
        <v/>
      </c>
      <c r="M1286" s="95" t="str">
        <f>IF(A1286&lt;&gt;"",IF(MID(C1286,1,1)="c",SigmaEpsConcrete(I1286,$AN$30:$AN$33,$AR$30:$AR$33,$AS$26,$AS$27,$AS$28,$AQ$20,$AU$19),""),"")</f>
        <v/>
      </c>
      <c r="N1286" s="95" t="str">
        <f>IF(A1286&lt;&gt;"",IF(MID(C1286,1,1)="r",SigmaEpsReinf(J1286,$AS$42:$AS$43,$AS$41,$AS$39,$AS$40,$AQ$38),""),"")</f>
        <v/>
      </c>
      <c r="Q1286" s="92" t="str">
        <f t="shared" si="206"/>
        <v/>
      </c>
      <c r="R1286" s="92" t="str">
        <f t="shared" si="207"/>
        <v/>
      </c>
      <c r="U1286" s="5"/>
      <c r="V1286" s="5"/>
      <c r="W1286" s="94" t="str">
        <f t="shared" si="205"/>
        <v/>
      </c>
      <c r="X1286" s="94" t="str">
        <f t="shared" si="208"/>
        <v/>
      </c>
      <c r="Y1286" s="5"/>
      <c r="BK1286" s="8"/>
      <c r="BL1286" s="5"/>
      <c r="BM1286" s="5"/>
      <c r="BN1286" s="5"/>
      <c r="BO1286" s="5"/>
      <c r="BP1286" s="1"/>
      <c r="BQ1286" s="1"/>
      <c r="BR1286" s="1"/>
      <c r="BS1286" s="1"/>
      <c r="BT1286" s="1"/>
      <c r="BU1286" s="4"/>
      <c r="BV1286" s="1"/>
      <c r="BW1286" s="3"/>
      <c r="BX1286" s="4"/>
      <c r="BY1286" s="5"/>
      <c r="BZ1286" s="5"/>
      <c r="CA1286" s="5"/>
      <c r="CB1286" s="5"/>
      <c r="CC1286" s="5"/>
      <c r="CD1286" s="43"/>
    </row>
    <row r="1287" spans="1:82" x14ac:dyDescent="0.25">
      <c r="A1287" s="8"/>
      <c r="B1287" s="5"/>
      <c r="C1287" s="5"/>
      <c r="D1287" s="5"/>
      <c r="E1287" s="5"/>
      <c r="F1287" s="94" t="str">
        <f t="shared" si="199"/>
        <v/>
      </c>
      <c r="G1287" s="94" t="str">
        <f t="shared" si="200"/>
        <v/>
      </c>
      <c r="H1287" s="127" t="str">
        <f>IF(A1287&lt;&gt;"",IF(MID(C1287,1,1)="c",$AS$26,IF(MID(C1287,1,1)="r",$AS$41,IF(MID(C1287,1,1)="p",#REF!,#REF!))),"")</f>
        <v/>
      </c>
      <c r="I1287" s="92" t="str">
        <f t="shared" si="201"/>
        <v/>
      </c>
      <c r="J1287" s="92" t="str">
        <f t="shared" si="202"/>
        <v/>
      </c>
      <c r="K1287" s="92" t="str">
        <f t="shared" si="203"/>
        <v/>
      </c>
      <c r="L1287" s="92" t="str">
        <f t="shared" si="204"/>
        <v/>
      </c>
      <c r="M1287" s="95" t="str">
        <f>IF(A1287&lt;&gt;"",IF(MID(C1287,1,1)="c",SigmaEpsConcrete(I1287,$AN$30:$AN$33,$AR$30:$AR$33,$AS$26,$AS$27,$AS$28,$AQ$20,$AU$19),""),"")</f>
        <v/>
      </c>
      <c r="N1287" s="95" t="str">
        <f>IF(A1287&lt;&gt;"",IF(MID(C1287,1,1)="r",SigmaEpsReinf(J1287,$AS$42:$AS$43,$AS$41,$AS$39,$AS$40,$AQ$38),""),"")</f>
        <v/>
      </c>
      <c r="Q1287" s="92" t="str">
        <f t="shared" si="206"/>
        <v/>
      </c>
      <c r="R1287" s="92" t="str">
        <f t="shared" si="207"/>
        <v/>
      </c>
      <c r="U1287" s="5"/>
      <c r="V1287" s="5"/>
      <c r="W1287" s="94" t="str">
        <f t="shared" si="205"/>
        <v/>
      </c>
      <c r="X1287" s="94" t="str">
        <f t="shared" si="208"/>
        <v/>
      </c>
      <c r="Y1287" s="5"/>
      <c r="BK1287" s="8"/>
      <c r="BL1287" s="5"/>
      <c r="BM1287" s="5"/>
      <c r="BN1287" s="5"/>
      <c r="BO1287" s="5"/>
      <c r="BP1287" s="1"/>
      <c r="BQ1287" s="1"/>
      <c r="BR1287" s="1"/>
      <c r="BS1287" s="1"/>
      <c r="BT1287" s="1"/>
      <c r="BU1287" s="4"/>
      <c r="BV1287" s="1"/>
      <c r="BW1287" s="3"/>
      <c r="BX1287" s="4"/>
      <c r="BY1287" s="5"/>
      <c r="BZ1287" s="5"/>
      <c r="CA1287" s="5"/>
      <c r="CB1287" s="5"/>
      <c r="CC1287" s="5"/>
      <c r="CD1287" s="43"/>
    </row>
    <row r="1288" spans="1:82" x14ac:dyDescent="0.25">
      <c r="A1288" s="8"/>
      <c r="B1288" s="5"/>
      <c r="C1288" s="5"/>
      <c r="D1288" s="5"/>
      <c r="E1288" s="5"/>
      <c r="F1288" s="94" t="str">
        <f t="shared" si="199"/>
        <v/>
      </c>
      <c r="G1288" s="94" t="str">
        <f t="shared" si="200"/>
        <v/>
      </c>
      <c r="H1288" s="127" t="str">
        <f>IF(A1288&lt;&gt;"",IF(MID(C1288,1,1)="c",$AS$26,IF(MID(C1288,1,1)="r",$AS$41,IF(MID(C1288,1,1)="p",#REF!,#REF!))),"")</f>
        <v/>
      </c>
      <c r="I1288" s="92" t="str">
        <f t="shared" si="201"/>
        <v/>
      </c>
      <c r="J1288" s="92" t="str">
        <f t="shared" si="202"/>
        <v/>
      </c>
      <c r="K1288" s="92" t="str">
        <f t="shared" si="203"/>
        <v/>
      </c>
      <c r="L1288" s="92" t="str">
        <f t="shared" si="204"/>
        <v/>
      </c>
      <c r="M1288" s="95" t="str">
        <f>IF(A1288&lt;&gt;"",IF(MID(C1288,1,1)="c",SigmaEpsConcrete(I1288,$AN$30:$AN$33,$AR$30:$AR$33,$AS$26,$AS$27,$AS$28,$AQ$20,$AU$19),""),"")</f>
        <v/>
      </c>
      <c r="N1288" s="95" t="str">
        <f>IF(A1288&lt;&gt;"",IF(MID(C1288,1,1)="r",SigmaEpsReinf(J1288,$AS$42:$AS$43,$AS$41,$AS$39,$AS$40,$AQ$38),""),"")</f>
        <v/>
      </c>
      <c r="Q1288" s="92" t="str">
        <f t="shared" si="206"/>
        <v/>
      </c>
      <c r="R1288" s="92" t="str">
        <f t="shared" si="207"/>
        <v/>
      </c>
      <c r="U1288" s="5"/>
      <c r="V1288" s="5"/>
      <c r="W1288" s="94" t="str">
        <f t="shared" si="205"/>
        <v/>
      </c>
      <c r="X1288" s="94" t="str">
        <f t="shared" si="208"/>
        <v/>
      </c>
      <c r="Y1288" s="5"/>
      <c r="BK1288" s="8"/>
      <c r="BL1288" s="5"/>
      <c r="BM1288" s="5"/>
      <c r="BN1288" s="5"/>
      <c r="BO1288" s="5"/>
      <c r="BP1288" s="1"/>
      <c r="BQ1288" s="1"/>
      <c r="BR1288" s="1"/>
      <c r="BS1288" s="1"/>
      <c r="BT1288" s="1"/>
      <c r="BU1288" s="4"/>
      <c r="BV1288" s="1"/>
      <c r="BW1288" s="3"/>
      <c r="BX1288" s="4"/>
      <c r="BY1288" s="5"/>
      <c r="BZ1288" s="5"/>
      <c r="CA1288" s="5"/>
      <c r="CB1288" s="5"/>
      <c r="CC1288" s="5"/>
      <c r="CD1288" s="43"/>
    </row>
    <row r="1289" spans="1:82" x14ac:dyDescent="0.25">
      <c r="A1289" s="8"/>
      <c r="B1289" s="5"/>
      <c r="C1289" s="5"/>
      <c r="D1289" s="5"/>
      <c r="E1289" s="5"/>
      <c r="F1289" s="94" t="str">
        <f t="shared" si="199"/>
        <v/>
      </c>
      <c r="G1289" s="94" t="str">
        <f t="shared" si="200"/>
        <v/>
      </c>
      <c r="H1289" s="127" t="str">
        <f>IF(A1289&lt;&gt;"",IF(MID(C1289,1,1)="c",$AS$26,IF(MID(C1289,1,1)="r",$AS$41,IF(MID(C1289,1,1)="p",#REF!,#REF!))),"")</f>
        <v/>
      </c>
      <c r="I1289" s="92" t="str">
        <f t="shared" si="201"/>
        <v/>
      </c>
      <c r="J1289" s="92" t="str">
        <f t="shared" si="202"/>
        <v/>
      </c>
      <c r="K1289" s="92" t="str">
        <f t="shared" si="203"/>
        <v/>
      </c>
      <c r="L1289" s="92" t="str">
        <f t="shared" si="204"/>
        <v/>
      </c>
      <c r="M1289" s="95" t="str">
        <f>IF(A1289&lt;&gt;"",IF(MID(C1289,1,1)="c",SigmaEpsConcrete(I1289,$AN$30:$AN$33,$AR$30:$AR$33,$AS$26,$AS$27,$AS$28,$AQ$20,$AU$19),""),"")</f>
        <v/>
      </c>
      <c r="N1289" s="95" t="str">
        <f>IF(A1289&lt;&gt;"",IF(MID(C1289,1,1)="r",SigmaEpsReinf(J1289,$AS$42:$AS$43,$AS$41,$AS$39,$AS$40,$AQ$38),""),"")</f>
        <v/>
      </c>
      <c r="Q1289" s="92" t="str">
        <f t="shared" si="206"/>
        <v/>
      </c>
      <c r="R1289" s="92" t="str">
        <f t="shared" si="207"/>
        <v/>
      </c>
      <c r="U1289" s="5"/>
      <c r="V1289" s="5"/>
      <c r="W1289" s="94" t="str">
        <f t="shared" si="205"/>
        <v/>
      </c>
      <c r="X1289" s="94" t="str">
        <f t="shared" si="208"/>
        <v/>
      </c>
      <c r="Y1289" s="5"/>
      <c r="BK1289" s="8"/>
      <c r="BL1289" s="5"/>
      <c r="BM1289" s="5"/>
      <c r="BN1289" s="5"/>
      <c r="BO1289" s="5"/>
      <c r="BP1289" s="1"/>
      <c r="BQ1289" s="1"/>
      <c r="BR1289" s="1"/>
      <c r="BS1289" s="1"/>
      <c r="BT1289" s="1"/>
      <c r="BU1289" s="4"/>
      <c r="BV1289" s="1"/>
      <c r="BW1289" s="3"/>
      <c r="BX1289" s="4"/>
      <c r="BY1289" s="5"/>
      <c r="BZ1289" s="5"/>
      <c r="CA1289" s="5"/>
      <c r="CB1289" s="5"/>
      <c r="CC1289" s="5"/>
      <c r="CD1289" s="43"/>
    </row>
    <row r="1290" spans="1:82" x14ac:dyDescent="0.25">
      <c r="A1290" s="8"/>
      <c r="B1290" s="5"/>
      <c r="C1290" s="5"/>
      <c r="D1290" s="5"/>
      <c r="E1290" s="5"/>
      <c r="F1290" s="94" t="str">
        <f t="shared" ref="F1290:F1353" si="209">IF(A1290&lt;&gt;"",(D1290-$AU$86)/10,"")</f>
        <v/>
      </c>
      <c r="G1290" s="94" t="str">
        <f t="shared" ref="G1290:G1353" si="210">IF(A1290&lt;&gt;"",(E1290-$AU$87)/10,"")</f>
        <v/>
      </c>
      <c r="H1290" s="127" t="str">
        <f>IF(A1290&lt;&gt;"",IF(MID(C1290,1,1)="c",$AS$26,IF(MID(C1290,1,1)="r",$AS$41,IF(MID(C1290,1,1)="p",#REF!,#REF!))),"")</f>
        <v/>
      </c>
      <c r="I1290" s="92" t="str">
        <f t="shared" ref="I1290:I1353" si="211">IF($A1290&lt;&gt;"",IF(MID($C1290,1,1)="c",$Y$3+$Y$4*$F1290+$Y$5*$G1290+$BR$43,""),"")</f>
        <v/>
      </c>
      <c r="J1290" s="92" t="str">
        <f t="shared" ref="J1290:J1353" si="212">IF($A1290&lt;&gt;"",IF(MID($C1290,1,1)="r",$Y$3+$Y$4*$F1290+$Y$5*$G1290+$BR$43,""),"")</f>
        <v/>
      </c>
      <c r="K1290" s="92" t="str">
        <f t="shared" ref="K1290:K1353" si="213">IF($A1290&lt;&gt;"",IF(MID($C1290,1,1)="u",$Y$3+$Y$4*$F1290+$Y$5*$G1290+$BR$43,""),"")</f>
        <v/>
      </c>
      <c r="L1290" s="92" t="str">
        <f t="shared" ref="L1290:L1353" si="214">IF($A1290&lt;&gt;"",IF(MID($C1290,1,1)="p",$Y$3+$Y$4*$F1290+$Y$5*$G1290+$BR$43,""),"")</f>
        <v/>
      </c>
      <c r="M1290" s="95" t="str">
        <f>IF(A1290&lt;&gt;"",IF(MID(C1290,1,1)="c",SigmaEpsConcrete(I1290,$AN$30:$AN$33,$AR$30:$AR$33,$AS$26,$AS$27,$AS$28,$AQ$20,$AU$19),""),"")</f>
        <v/>
      </c>
      <c r="N1290" s="95" t="str">
        <f>IF(A1290&lt;&gt;"",IF(MID(C1290,1,1)="r",SigmaEpsReinf(J1290,$AS$42:$AS$43,$AS$41,$AS$39,$AS$40,$AQ$38),""),"")</f>
        <v/>
      </c>
      <c r="Q1290" s="92" t="str">
        <f t="shared" si="206"/>
        <v/>
      </c>
      <c r="R1290" s="92" t="str">
        <f t="shared" si="207"/>
        <v/>
      </c>
      <c r="U1290" s="5"/>
      <c r="V1290" s="5"/>
      <c r="W1290" s="94" t="str">
        <f t="shared" ref="W1290:W1353" si="215">IF(A1290&lt;&gt;"",F1290-$AU$105,"")</f>
        <v/>
      </c>
      <c r="X1290" s="94" t="str">
        <f t="shared" si="208"/>
        <v/>
      </c>
      <c r="Y1290" s="5"/>
      <c r="BK1290" s="8"/>
      <c r="BL1290" s="5"/>
      <c r="BM1290" s="5"/>
      <c r="BN1290" s="5"/>
      <c r="BO1290" s="5"/>
      <c r="BP1290" s="1"/>
      <c r="BQ1290" s="1"/>
      <c r="BR1290" s="1"/>
      <c r="BS1290" s="1"/>
      <c r="BT1290" s="1"/>
      <c r="BU1290" s="4"/>
      <c r="BV1290" s="1"/>
      <c r="BW1290" s="3"/>
      <c r="BX1290" s="4"/>
      <c r="BY1290" s="5"/>
      <c r="BZ1290" s="5"/>
      <c r="CA1290" s="5"/>
      <c r="CB1290" s="5"/>
      <c r="CC1290" s="5"/>
      <c r="CD1290" s="43"/>
    </row>
    <row r="1291" spans="1:82" x14ac:dyDescent="0.25">
      <c r="A1291" s="8"/>
      <c r="B1291" s="5"/>
      <c r="C1291" s="5"/>
      <c r="D1291" s="5"/>
      <c r="E1291" s="5"/>
      <c r="F1291" s="94" t="str">
        <f t="shared" si="209"/>
        <v/>
      </c>
      <c r="G1291" s="94" t="str">
        <f t="shared" si="210"/>
        <v/>
      </c>
      <c r="H1291" s="127" t="str">
        <f>IF(A1291&lt;&gt;"",IF(MID(C1291,1,1)="c",$AS$26,IF(MID(C1291,1,1)="r",$AS$41,IF(MID(C1291,1,1)="p",#REF!,#REF!))),"")</f>
        <v/>
      </c>
      <c r="I1291" s="92" t="str">
        <f t="shared" si="211"/>
        <v/>
      </c>
      <c r="J1291" s="92" t="str">
        <f t="shared" si="212"/>
        <v/>
      </c>
      <c r="K1291" s="92" t="str">
        <f t="shared" si="213"/>
        <v/>
      </c>
      <c r="L1291" s="92" t="str">
        <f t="shared" si="214"/>
        <v/>
      </c>
      <c r="M1291" s="95" t="str">
        <f>IF(A1291&lt;&gt;"",IF(MID(C1291,1,1)="c",SigmaEpsConcrete(I1291,$AN$30:$AN$33,$AR$30:$AR$33,$AS$26,$AS$27,$AS$28,$AQ$20,$AU$19),""),"")</f>
        <v/>
      </c>
      <c r="N1291" s="95" t="str">
        <f>IF(A1291&lt;&gt;"",IF(MID(C1291,1,1)="r",SigmaEpsReinf(J1291,$AS$42:$AS$43,$AS$41,$AS$39,$AS$40,$AQ$38),""),"")</f>
        <v/>
      </c>
      <c r="Q1291" s="92" t="str">
        <f t="shared" ref="Q1291:Q1354" si="216">IF(A1291&lt;&gt;"",IF(MID(C1291,1,1)="c",IF(ISERROR(M1291/I1291),"",M1291/I1291),""),"")</f>
        <v/>
      </c>
      <c r="R1291" s="92" t="str">
        <f t="shared" ref="R1291:R1354" si="217">IF(A1291&lt;&gt;"",IF(MID(C1291,1,1)="r",IF(ISERROR(N1291/J1291),"",N1291/J1291),""),"")</f>
        <v/>
      </c>
      <c r="U1291" s="5"/>
      <c r="V1291" s="5"/>
      <c r="W1291" s="94" t="str">
        <f t="shared" si="215"/>
        <v/>
      </c>
      <c r="X1291" s="94" t="str">
        <f t="shared" ref="X1291:X1354" si="218">IF(B1291&lt;&gt;"",G1291-$AU$106,"")</f>
        <v/>
      </c>
      <c r="Y1291" s="5"/>
      <c r="BK1291" s="8"/>
      <c r="BL1291" s="5"/>
      <c r="BM1291" s="5"/>
      <c r="BN1291" s="5"/>
      <c r="BO1291" s="5"/>
      <c r="BP1291" s="1"/>
      <c r="BQ1291" s="1"/>
      <c r="BR1291" s="1"/>
      <c r="BS1291" s="1"/>
      <c r="BT1291" s="1"/>
      <c r="BU1291" s="4"/>
      <c r="BV1291" s="1"/>
      <c r="BW1291" s="3"/>
      <c r="BX1291" s="4"/>
      <c r="BY1291" s="5"/>
      <c r="BZ1291" s="5"/>
      <c r="CA1291" s="5"/>
      <c r="CB1291" s="5"/>
      <c r="CC1291" s="5"/>
      <c r="CD1291" s="43"/>
    </row>
    <row r="1292" spans="1:82" x14ac:dyDescent="0.25">
      <c r="A1292" s="8"/>
      <c r="B1292" s="5"/>
      <c r="C1292" s="5"/>
      <c r="D1292" s="5"/>
      <c r="E1292" s="5"/>
      <c r="F1292" s="94" t="str">
        <f t="shared" si="209"/>
        <v/>
      </c>
      <c r="G1292" s="94" t="str">
        <f t="shared" si="210"/>
        <v/>
      </c>
      <c r="H1292" s="127" t="str">
        <f>IF(A1292&lt;&gt;"",IF(MID(C1292,1,1)="c",$AS$26,IF(MID(C1292,1,1)="r",$AS$41,IF(MID(C1292,1,1)="p",#REF!,#REF!))),"")</f>
        <v/>
      </c>
      <c r="I1292" s="92" t="str">
        <f t="shared" si="211"/>
        <v/>
      </c>
      <c r="J1292" s="92" t="str">
        <f t="shared" si="212"/>
        <v/>
      </c>
      <c r="K1292" s="92" t="str">
        <f t="shared" si="213"/>
        <v/>
      </c>
      <c r="L1292" s="92" t="str">
        <f t="shared" si="214"/>
        <v/>
      </c>
      <c r="M1292" s="95" t="str">
        <f>IF(A1292&lt;&gt;"",IF(MID(C1292,1,1)="c",SigmaEpsConcrete(I1292,$AN$30:$AN$33,$AR$30:$AR$33,$AS$26,$AS$27,$AS$28,$AQ$20,$AU$19),""),"")</f>
        <v/>
      </c>
      <c r="N1292" s="95" t="str">
        <f>IF(A1292&lt;&gt;"",IF(MID(C1292,1,1)="r",SigmaEpsReinf(J1292,$AS$42:$AS$43,$AS$41,$AS$39,$AS$40,$AQ$38),""),"")</f>
        <v/>
      </c>
      <c r="Q1292" s="92" t="str">
        <f t="shared" si="216"/>
        <v/>
      </c>
      <c r="R1292" s="92" t="str">
        <f t="shared" si="217"/>
        <v/>
      </c>
      <c r="U1292" s="5"/>
      <c r="V1292" s="5"/>
      <c r="W1292" s="94" t="str">
        <f t="shared" si="215"/>
        <v/>
      </c>
      <c r="X1292" s="94" t="str">
        <f t="shared" si="218"/>
        <v/>
      </c>
      <c r="Y1292" s="5"/>
      <c r="BK1292" s="8"/>
      <c r="BL1292" s="5"/>
      <c r="BM1292" s="5"/>
      <c r="BN1292" s="5"/>
      <c r="BO1292" s="5"/>
      <c r="BP1292" s="1"/>
      <c r="BQ1292" s="1"/>
      <c r="BR1292" s="1"/>
      <c r="BS1292" s="1"/>
      <c r="BT1292" s="1"/>
      <c r="BU1292" s="4"/>
      <c r="BV1292" s="1"/>
      <c r="BW1292" s="3"/>
      <c r="BX1292" s="4"/>
      <c r="BY1292" s="5"/>
      <c r="BZ1292" s="5"/>
      <c r="CA1292" s="5"/>
      <c r="CB1292" s="5"/>
      <c r="CC1292" s="5"/>
      <c r="CD1292" s="43"/>
    </row>
    <row r="1293" spans="1:82" x14ac:dyDescent="0.25">
      <c r="A1293" s="8"/>
      <c r="B1293" s="5"/>
      <c r="C1293" s="5"/>
      <c r="D1293" s="5"/>
      <c r="E1293" s="5"/>
      <c r="F1293" s="94" t="str">
        <f t="shared" si="209"/>
        <v/>
      </c>
      <c r="G1293" s="94" t="str">
        <f t="shared" si="210"/>
        <v/>
      </c>
      <c r="H1293" s="127" t="str">
        <f>IF(A1293&lt;&gt;"",IF(MID(C1293,1,1)="c",$AS$26,IF(MID(C1293,1,1)="r",$AS$41,IF(MID(C1293,1,1)="p",#REF!,#REF!))),"")</f>
        <v/>
      </c>
      <c r="I1293" s="92" t="str">
        <f t="shared" si="211"/>
        <v/>
      </c>
      <c r="J1293" s="92" t="str">
        <f t="shared" si="212"/>
        <v/>
      </c>
      <c r="K1293" s="92" t="str">
        <f t="shared" si="213"/>
        <v/>
      </c>
      <c r="L1293" s="92" t="str">
        <f t="shared" si="214"/>
        <v/>
      </c>
      <c r="M1293" s="95" t="str">
        <f>IF(A1293&lt;&gt;"",IF(MID(C1293,1,1)="c",SigmaEpsConcrete(I1293,$AN$30:$AN$33,$AR$30:$AR$33,$AS$26,$AS$27,$AS$28,$AQ$20,$AU$19),""),"")</f>
        <v/>
      </c>
      <c r="N1293" s="95" t="str">
        <f>IF(A1293&lt;&gt;"",IF(MID(C1293,1,1)="r",SigmaEpsReinf(J1293,$AS$42:$AS$43,$AS$41,$AS$39,$AS$40,$AQ$38),""),"")</f>
        <v/>
      </c>
      <c r="Q1293" s="92" t="str">
        <f t="shared" si="216"/>
        <v/>
      </c>
      <c r="R1293" s="92" t="str">
        <f t="shared" si="217"/>
        <v/>
      </c>
      <c r="U1293" s="5"/>
      <c r="V1293" s="5"/>
      <c r="W1293" s="94" t="str">
        <f t="shared" si="215"/>
        <v/>
      </c>
      <c r="X1293" s="94" t="str">
        <f t="shared" si="218"/>
        <v/>
      </c>
      <c r="Y1293" s="5"/>
      <c r="BK1293" s="8"/>
      <c r="BL1293" s="5"/>
      <c r="BM1293" s="5"/>
      <c r="BN1293" s="5"/>
      <c r="BO1293" s="5"/>
      <c r="BP1293" s="1"/>
      <c r="BQ1293" s="1"/>
      <c r="BR1293" s="1"/>
      <c r="BS1293" s="1"/>
      <c r="BT1293" s="1"/>
      <c r="BU1293" s="4"/>
      <c r="BV1293" s="1"/>
      <c r="BW1293" s="3"/>
      <c r="BX1293" s="4"/>
      <c r="BY1293" s="5"/>
      <c r="BZ1293" s="5"/>
      <c r="CA1293" s="5"/>
      <c r="CB1293" s="5"/>
      <c r="CC1293" s="5"/>
      <c r="CD1293" s="43"/>
    </row>
    <row r="1294" spans="1:82" x14ac:dyDescent="0.25">
      <c r="A1294" s="8"/>
      <c r="B1294" s="5"/>
      <c r="C1294" s="5"/>
      <c r="D1294" s="5"/>
      <c r="E1294" s="5"/>
      <c r="F1294" s="94" t="str">
        <f t="shared" si="209"/>
        <v/>
      </c>
      <c r="G1294" s="94" t="str">
        <f t="shared" si="210"/>
        <v/>
      </c>
      <c r="H1294" s="127" t="str">
        <f>IF(A1294&lt;&gt;"",IF(MID(C1294,1,1)="c",$AS$26,IF(MID(C1294,1,1)="r",$AS$41,IF(MID(C1294,1,1)="p",#REF!,#REF!))),"")</f>
        <v/>
      </c>
      <c r="I1294" s="92" t="str">
        <f t="shared" si="211"/>
        <v/>
      </c>
      <c r="J1294" s="92" t="str">
        <f t="shared" si="212"/>
        <v/>
      </c>
      <c r="K1294" s="92" t="str">
        <f t="shared" si="213"/>
        <v/>
      </c>
      <c r="L1294" s="92" t="str">
        <f t="shared" si="214"/>
        <v/>
      </c>
      <c r="M1294" s="95" t="str">
        <f>IF(A1294&lt;&gt;"",IF(MID(C1294,1,1)="c",SigmaEpsConcrete(I1294,$AN$30:$AN$33,$AR$30:$AR$33,$AS$26,$AS$27,$AS$28,$AQ$20,$AU$19),""),"")</f>
        <v/>
      </c>
      <c r="N1294" s="95" t="str">
        <f>IF(A1294&lt;&gt;"",IF(MID(C1294,1,1)="r",SigmaEpsReinf(J1294,$AS$42:$AS$43,$AS$41,$AS$39,$AS$40,$AQ$38),""),"")</f>
        <v/>
      </c>
      <c r="Q1294" s="92" t="str">
        <f t="shared" si="216"/>
        <v/>
      </c>
      <c r="R1294" s="92" t="str">
        <f t="shared" si="217"/>
        <v/>
      </c>
      <c r="U1294" s="5"/>
      <c r="V1294" s="5"/>
      <c r="W1294" s="94" t="str">
        <f t="shared" si="215"/>
        <v/>
      </c>
      <c r="X1294" s="94" t="str">
        <f t="shared" si="218"/>
        <v/>
      </c>
      <c r="Y1294" s="5"/>
      <c r="BK1294" s="8"/>
      <c r="BL1294" s="5"/>
      <c r="BM1294" s="5"/>
      <c r="BN1294" s="5"/>
      <c r="BO1294" s="5"/>
      <c r="BP1294" s="1"/>
      <c r="BQ1294" s="1"/>
      <c r="BR1294" s="1"/>
      <c r="BS1294" s="1"/>
      <c r="BT1294" s="1"/>
      <c r="BU1294" s="4"/>
      <c r="BV1294" s="1"/>
      <c r="BW1294" s="3"/>
      <c r="BX1294" s="4"/>
      <c r="BY1294" s="5"/>
      <c r="BZ1294" s="5"/>
      <c r="CA1294" s="5"/>
      <c r="CB1294" s="5"/>
      <c r="CC1294" s="5"/>
      <c r="CD1294" s="43"/>
    </row>
    <row r="1295" spans="1:82" x14ac:dyDescent="0.25">
      <c r="A1295" s="8"/>
      <c r="B1295" s="5"/>
      <c r="C1295" s="5"/>
      <c r="D1295" s="5"/>
      <c r="E1295" s="5"/>
      <c r="F1295" s="94" t="str">
        <f t="shared" si="209"/>
        <v/>
      </c>
      <c r="G1295" s="94" t="str">
        <f t="shared" si="210"/>
        <v/>
      </c>
      <c r="H1295" s="127" t="str">
        <f>IF(A1295&lt;&gt;"",IF(MID(C1295,1,1)="c",$AS$26,IF(MID(C1295,1,1)="r",$AS$41,IF(MID(C1295,1,1)="p",#REF!,#REF!))),"")</f>
        <v/>
      </c>
      <c r="I1295" s="92" t="str">
        <f t="shared" si="211"/>
        <v/>
      </c>
      <c r="J1295" s="92" t="str">
        <f t="shared" si="212"/>
        <v/>
      </c>
      <c r="K1295" s="92" t="str">
        <f t="shared" si="213"/>
        <v/>
      </c>
      <c r="L1295" s="92" t="str">
        <f t="shared" si="214"/>
        <v/>
      </c>
      <c r="M1295" s="95" t="str">
        <f>IF(A1295&lt;&gt;"",IF(MID(C1295,1,1)="c",SigmaEpsConcrete(I1295,$AN$30:$AN$33,$AR$30:$AR$33,$AS$26,$AS$27,$AS$28,$AQ$20,$AU$19),""),"")</f>
        <v/>
      </c>
      <c r="N1295" s="95" t="str">
        <f>IF(A1295&lt;&gt;"",IF(MID(C1295,1,1)="r",SigmaEpsReinf(J1295,$AS$42:$AS$43,$AS$41,$AS$39,$AS$40,$AQ$38),""),"")</f>
        <v/>
      </c>
      <c r="Q1295" s="92" t="str">
        <f t="shared" si="216"/>
        <v/>
      </c>
      <c r="R1295" s="92" t="str">
        <f t="shared" si="217"/>
        <v/>
      </c>
      <c r="U1295" s="5"/>
      <c r="V1295" s="5"/>
      <c r="W1295" s="94" t="str">
        <f t="shared" si="215"/>
        <v/>
      </c>
      <c r="X1295" s="94" t="str">
        <f t="shared" si="218"/>
        <v/>
      </c>
      <c r="Y1295" s="5"/>
      <c r="BK1295" s="8"/>
      <c r="BL1295" s="5"/>
      <c r="BM1295" s="5"/>
      <c r="BN1295" s="5"/>
      <c r="BO1295" s="5"/>
      <c r="BP1295" s="1"/>
      <c r="BQ1295" s="1"/>
      <c r="BR1295" s="1"/>
      <c r="BS1295" s="1"/>
      <c r="BT1295" s="1"/>
      <c r="BU1295" s="4"/>
      <c r="BV1295" s="1"/>
      <c r="BW1295" s="3"/>
      <c r="BX1295" s="4"/>
      <c r="BY1295" s="5"/>
      <c r="BZ1295" s="5"/>
      <c r="CA1295" s="5"/>
      <c r="CB1295" s="5"/>
      <c r="CC1295" s="5"/>
      <c r="CD1295" s="43"/>
    </row>
    <row r="1296" spans="1:82" x14ac:dyDescent="0.25">
      <c r="A1296" s="8"/>
      <c r="B1296" s="5"/>
      <c r="C1296" s="5"/>
      <c r="D1296" s="5"/>
      <c r="E1296" s="5"/>
      <c r="F1296" s="94" t="str">
        <f t="shared" si="209"/>
        <v/>
      </c>
      <c r="G1296" s="94" t="str">
        <f t="shared" si="210"/>
        <v/>
      </c>
      <c r="H1296" s="127" t="str">
        <f>IF(A1296&lt;&gt;"",IF(MID(C1296,1,1)="c",$AS$26,IF(MID(C1296,1,1)="r",$AS$41,IF(MID(C1296,1,1)="p",#REF!,#REF!))),"")</f>
        <v/>
      </c>
      <c r="I1296" s="92" t="str">
        <f t="shared" si="211"/>
        <v/>
      </c>
      <c r="J1296" s="92" t="str">
        <f t="shared" si="212"/>
        <v/>
      </c>
      <c r="K1296" s="92" t="str">
        <f t="shared" si="213"/>
        <v/>
      </c>
      <c r="L1296" s="92" t="str">
        <f t="shared" si="214"/>
        <v/>
      </c>
      <c r="M1296" s="95" t="str">
        <f>IF(A1296&lt;&gt;"",IF(MID(C1296,1,1)="c",SigmaEpsConcrete(I1296,$AN$30:$AN$33,$AR$30:$AR$33,$AS$26,$AS$27,$AS$28,$AQ$20,$AU$19),""),"")</f>
        <v/>
      </c>
      <c r="N1296" s="95" t="str">
        <f>IF(A1296&lt;&gt;"",IF(MID(C1296,1,1)="r",SigmaEpsReinf(J1296,$AS$42:$AS$43,$AS$41,$AS$39,$AS$40,$AQ$38),""),"")</f>
        <v/>
      </c>
      <c r="Q1296" s="92" t="str">
        <f t="shared" si="216"/>
        <v/>
      </c>
      <c r="R1296" s="92" t="str">
        <f t="shared" si="217"/>
        <v/>
      </c>
      <c r="U1296" s="5"/>
      <c r="V1296" s="5"/>
      <c r="W1296" s="94" t="str">
        <f t="shared" si="215"/>
        <v/>
      </c>
      <c r="X1296" s="94" t="str">
        <f t="shared" si="218"/>
        <v/>
      </c>
      <c r="Y1296" s="5"/>
      <c r="BK1296" s="8"/>
      <c r="BL1296" s="5"/>
      <c r="BM1296" s="5"/>
      <c r="BN1296" s="5"/>
      <c r="BO1296" s="5"/>
      <c r="BP1296" s="1"/>
      <c r="BQ1296" s="1"/>
      <c r="BR1296" s="1"/>
      <c r="BS1296" s="1"/>
      <c r="BT1296" s="1"/>
      <c r="BU1296" s="4"/>
      <c r="BV1296" s="1"/>
      <c r="BW1296" s="3"/>
      <c r="BX1296" s="4"/>
      <c r="BY1296" s="5"/>
      <c r="BZ1296" s="5"/>
      <c r="CA1296" s="5"/>
      <c r="CB1296" s="5"/>
      <c r="CC1296" s="5"/>
      <c r="CD1296" s="43"/>
    </row>
    <row r="1297" spans="1:82" x14ac:dyDescent="0.25">
      <c r="A1297" s="8"/>
      <c r="B1297" s="5"/>
      <c r="C1297" s="5"/>
      <c r="D1297" s="5"/>
      <c r="E1297" s="5"/>
      <c r="F1297" s="94" t="str">
        <f t="shared" si="209"/>
        <v/>
      </c>
      <c r="G1297" s="94" t="str">
        <f t="shared" si="210"/>
        <v/>
      </c>
      <c r="H1297" s="127" t="str">
        <f>IF(A1297&lt;&gt;"",IF(MID(C1297,1,1)="c",$AS$26,IF(MID(C1297,1,1)="r",$AS$41,IF(MID(C1297,1,1)="p",#REF!,#REF!))),"")</f>
        <v/>
      </c>
      <c r="I1297" s="92" t="str">
        <f t="shared" si="211"/>
        <v/>
      </c>
      <c r="J1297" s="92" t="str">
        <f t="shared" si="212"/>
        <v/>
      </c>
      <c r="K1297" s="92" t="str">
        <f t="shared" si="213"/>
        <v/>
      </c>
      <c r="L1297" s="92" t="str">
        <f t="shared" si="214"/>
        <v/>
      </c>
      <c r="M1297" s="95" t="str">
        <f>IF(A1297&lt;&gt;"",IF(MID(C1297,1,1)="c",SigmaEpsConcrete(I1297,$AN$30:$AN$33,$AR$30:$AR$33,$AS$26,$AS$27,$AS$28,$AQ$20,$AU$19),""),"")</f>
        <v/>
      </c>
      <c r="N1297" s="95" t="str">
        <f>IF(A1297&lt;&gt;"",IF(MID(C1297,1,1)="r",SigmaEpsReinf(J1297,$AS$42:$AS$43,$AS$41,$AS$39,$AS$40,$AQ$38),""),"")</f>
        <v/>
      </c>
      <c r="Q1297" s="92" t="str">
        <f t="shared" si="216"/>
        <v/>
      </c>
      <c r="R1297" s="92" t="str">
        <f t="shared" si="217"/>
        <v/>
      </c>
      <c r="U1297" s="5"/>
      <c r="V1297" s="5"/>
      <c r="W1297" s="94" t="str">
        <f t="shared" si="215"/>
        <v/>
      </c>
      <c r="X1297" s="94" t="str">
        <f t="shared" si="218"/>
        <v/>
      </c>
      <c r="Y1297" s="5"/>
      <c r="BK1297" s="8"/>
      <c r="BL1297" s="5"/>
      <c r="BM1297" s="5"/>
      <c r="BN1297" s="5"/>
      <c r="BO1297" s="5"/>
      <c r="BP1297" s="1"/>
      <c r="BQ1297" s="1"/>
      <c r="BR1297" s="1"/>
      <c r="BS1297" s="1"/>
      <c r="BT1297" s="1"/>
      <c r="BU1297" s="4"/>
      <c r="BV1297" s="1"/>
      <c r="BW1297" s="3"/>
      <c r="BX1297" s="4"/>
      <c r="BY1297" s="5"/>
      <c r="BZ1297" s="5"/>
      <c r="CA1297" s="5"/>
      <c r="CB1297" s="5"/>
      <c r="CC1297" s="5"/>
      <c r="CD1297" s="43"/>
    </row>
    <row r="1298" spans="1:82" x14ac:dyDescent="0.25">
      <c r="A1298" s="8"/>
      <c r="B1298" s="5"/>
      <c r="C1298" s="5"/>
      <c r="D1298" s="5"/>
      <c r="E1298" s="5"/>
      <c r="F1298" s="94" t="str">
        <f t="shared" si="209"/>
        <v/>
      </c>
      <c r="G1298" s="94" t="str">
        <f t="shared" si="210"/>
        <v/>
      </c>
      <c r="H1298" s="127" t="str">
        <f>IF(A1298&lt;&gt;"",IF(MID(C1298,1,1)="c",$AS$26,IF(MID(C1298,1,1)="r",$AS$41,IF(MID(C1298,1,1)="p",#REF!,#REF!))),"")</f>
        <v/>
      </c>
      <c r="I1298" s="92" t="str">
        <f t="shared" si="211"/>
        <v/>
      </c>
      <c r="J1298" s="92" t="str">
        <f t="shared" si="212"/>
        <v/>
      </c>
      <c r="K1298" s="92" t="str">
        <f t="shared" si="213"/>
        <v/>
      </c>
      <c r="L1298" s="92" t="str">
        <f t="shared" si="214"/>
        <v/>
      </c>
      <c r="M1298" s="95" t="str">
        <f>IF(A1298&lt;&gt;"",IF(MID(C1298,1,1)="c",SigmaEpsConcrete(I1298,$AN$30:$AN$33,$AR$30:$AR$33,$AS$26,$AS$27,$AS$28,$AQ$20,$AU$19),""),"")</f>
        <v/>
      </c>
      <c r="N1298" s="95" t="str">
        <f>IF(A1298&lt;&gt;"",IF(MID(C1298,1,1)="r",SigmaEpsReinf(J1298,$AS$42:$AS$43,$AS$41,$AS$39,$AS$40,$AQ$38),""),"")</f>
        <v/>
      </c>
      <c r="Q1298" s="92" t="str">
        <f t="shared" si="216"/>
        <v/>
      </c>
      <c r="R1298" s="92" t="str">
        <f t="shared" si="217"/>
        <v/>
      </c>
      <c r="U1298" s="5"/>
      <c r="V1298" s="5"/>
      <c r="W1298" s="94" t="str">
        <f t="shared" si="215"/>
        <v/>
      </c>
      <c r="X1298" s="94" t="str">
        <f t="shared" si="218"/>
        <v/>
      </c>
      <c r="Y1298" s="5"/>
      <c r="BK1298" s="8"/>
      <c r="BL1298" s="5"/>
      <c r="BM1298" s="5"/>
      <c r="BN1298" s="5"/>
      <c r="BO1298" s="5"/>
      <c r="BP1298" s="1"/>
      <c r="BQ1298" s="1"/>
      <c r="BR1298" s="1"/>
      <c r="BS1298" s="1"/>
      <c r="BT1298" s="1"/>
      <c r="BU1298" s="4"/>
      <c r="BV1298" s="1"/>
      <c r="BW1298" s="3"/>
      <c r="BX1298" s="4"/>
      <c r="BY1298" s="5"/>
      <c r="BZ1298" s="5"/>
      <c r="CA1298" s="5"/>
      <c r="CB1298" s="5"/>
      <c r="CC1298" s="5"/>
      <c r="CD1298" s="43"/>
    </row>
    <row r="1299" spans="1:82" x14ac:dyDescent="0.25">
      <c r="A1299" s="8"/>
      <c r="B1299" s="5"/>
      <c r="C1299" s="5"/>
      <c r="D1299" s="5"/>
      <c r="E1299" s="5"/>
      <c r="F1299" s="94" t="str">
        <f t="shared" si="209"/>
        <v/>
      </c>
      <c r="G1299" s="94" t="str">
        <f t="shared" si="210"/>
        <v/>
      </c>
      <c r="H1299" s="127" t="str">
        <f>IF(A1299&lt;&gt;"",IF(MID(C1299,1,1)="c",$AS$26,IF(MID(C1299,1,1)="r",$AS$41,IF(MID(C1299,1,1)="p",#REF!,#REF!))),"")</f>
        <v/>
      </c>
      <c r="I1299" s="92" t="str">
        <f t="shared" si="211"/>
        <v/>
      </c>
      <c r="J1299" s="92" t="str">
        <f t="shared" si="212"/>
        <v/>
      </c>
      <c r="K1299" s="92" t="str">
        <f t="shared" si="213"/>
        <v/>
      </c>
      <c r="L1299" s="92" t="str">
        <f t="shared" si="214"/>
        <v/>
      </c>
      <c r="M1299" s="95" t="str">
        <f>IF(A1299&lt;&gt;"",IF(MID(C1299,1,1)="c",SigmaEpsConcrete(I1299,$AN$30:$AN$33,$AR$30:$AR$33,$AS$26,$AS$27,$AS$28,$AQ$20,$AU$19),""),"")</f>
        <v/>
      </c>
      <c r="N1299" s="95" t="str">
        <f>IF(A1299&lt;&gt;"",IF(MID(C1299,1,1)="r",SigmaEpsReinf(J1299,$AS$42:$AS$43,$AS$41,$AS$39,$AS$40,$AQ$38),""),"")</f>
        <v/>
      </c>
      <c r="Q1299" s="92" t="str">
        <f t="shared" si="216"/>
        <v/>
      </c>
      <c r="R1299" s="92" t="str">
        <f t="shared" si="217"/>
        <v/>
      </c>
      <c r="U1299" s="5"/>
      <c r="V1299" s="5"/>
      <c r="W1299" s="94" t="str">
        <f t="shared" si="215"/>
        <v/>
      </c>
      <c r="X1299" s="94" t="str">
        <f t="shared" si="218"/>
        <v/>
      </c>
      <c r="Y1299" s="5"/>
      <c r="BK1299" s="8"/>
      <c r="BL1299" s="5"/>
      <c r="BM1299" s="5"/>
      <c r="BN1299" s="5"/>
      <c r="BO1299" s="5"/>
      <c r="BP1299" s="1"/>
      <c r="BQ1299" s="1"/>
      <c r="BR1299" s="1"/>
      <c r="BS1299" s="1"/>
      <c r="BT1299" s="1"/>
      <c r="BU1299" s="4"/>
      <c r="BV1299" s="1"/>
      <c r="BW1299" s="3"/>
      <c r="BX1299" s="4"/>
      <c r="BY1299" s="5"/>
      <c r="BZ1299" s="5"/>
      <c r="CA1299" s="5"/>
      <c r="CB1299" s="5"/>
      <c r="CC1299" s="5"/>
      <c r="CD1299" s="43"/>
    </row>
    <row r="1300" spans="1:82" x14ac:dyDescent="0.25">
      <c r="A1300" s="8"/>
      <c r="B1300" s="5"/>
      <c r="C1300" s="5"/>
      <c r="D1300" s="5"/>
      <c r="E1300" s="5"/>
      <c r="F1300" s="94" t="str">
        <f t="shared" si="209"/>
        <v/>
      </c>
      <c r="G1300" s="94" t="str">
        <f t="shared" si="210"/>
        <v/>
      </c>
      <c r="H1300" s="127" t="str">
        <f>IF(A1300&lt;&gt;"",IF(MID(C1300,1,1)="c",$AS$26,IF(MID(C1300,1,1)="r",$AS$41,IF(MID(C1300,1,1)="p",#REF!,#REF!))),"")</f>
        <v/>
      </c>
      <c r="I1300" s="92" t="str">
        <f t="shared" si="211"/>
        <v/>
      </c>
      <c r="J1300" s="92" t="str">
        <f t="shared" si="212"/>
        <v/>
      </c>
      <c r="K1300" s="92" t="str">
        <f t="shared" si="213"/>
        <v/>
      </c>
      <c r="L1300" s="92" t="str">
        <f t="shared" si="214"/>
        <v/>
      </c>
      <c r="M1300" s="95" t="str">
        <f>IF(A1300&lt;&gt;"",IF(MID(C1300,1,1)="c",SigmaEpsConcrete(I1300,$AN$30:$AN$33,$AR$30:$AR$33,$AS$26,$AS$27,$AS$28,$AQ$20,$AU$19),""),"")</f>
        <v/>
      </c>
      <c r="N1300" s="95" t="str">
        <f>IF(A1300&lt;&gt;"",IF(MID(C1300,1,1)="r",SigmaEpsReinf(J1300,$AS$42:$AS$43,$AS$41,$AS$39,$AS$40,$AQ$38),""),"")</f>
        <v/>
      </c>
      <c r="Q1300" s="92" t="str">
        <f t="shared" si="216"/>
        <v/>
      </c>
      <c r="R1300" s="92" t="str">
        <f t="shared" si="217"/>
        <v/>
      </c>
      <c r="U1300" s="5"/>
      <c r="V1300" s="5"/>
      <c r="W1300" s="94" t="str">
        <f t="shared" si="215"/>
        <v/>
      </c>
      <c r="X1300" s="94" t="str">
        <f t="shared" si="218"/>
        <v/>
      </c>
      <c r="Y1300" s="5"/>
      <c r="BK1300" s="8"/>
      <c r="BL1300" s="5"/>
      <c r="BM1300" s="5"/>
      <c r="BN1300" s="5"/>
      <c r="BO1300" s="5"/>
      <c r="BP1300" s="1"/>
      <c r="BQ1300" s="1"/>
      <c r="BR1300" s="1"/>
      <c r="BS1300" s="1"/>
      <c r="BT1300" s="1"/>
      <c r="BU1300" s="4"/>
      <c r="BV1300" s="1"/>
      <c r="BW1300" s="3"/>
      <c r="BX1300" s="4"/>
      <c r="BY1300" s="5"/>
      <c r="BZ1300" s="5"/>
      <c r="CA1300" s="5"/>
      <c r="CB1300" s="5"/>
      <c r="CC1300" s="5"/>
      <c r="CD1300" s="43"/>
    </row>
    <row r="1301" spans="1:82" x14ac:dyDescent="0.25">
      <c r="A1301" s="8"/>
      <c r="B1301" s="5"/>
      <c r="C1301" s="5"/>
      <c r="D1301" s="5"/>
      <c r="E1301" s="5"/>
      <c r="F1301" s="94" t="str">
        <f t="shared" si="209"/>
        <v/>
      </c>
      <c r="G1301" s="94" t="str">
        <f t="shared" si="210"/>
        <v/>
      </c>
      <c r="H1301" s="127" t="str">
        <f>IF(A1301&lt;&gt;"",IF(MID(C1301,1,1)="c",$AS$26,IF(MID(C1301,1,1)="r",$AS$41,IF(MID(C1301,1,1)="p",#REF!,#REF!))),"")</f>
        <v/>
      </c>
      <c r="I1301" s="92" t="str">
        <f t="shared" si="211"/>
        <v/>
      </c>
      <c r="J1301" s="92" t="str">
        <f t="shared" si="212"/>
        <v/>
      </c>
      <c r="K1301" s="92" t="str">
        <f t="shared" si="213"/>
        <v/>
      </c>
      <c r="L1301" s="92" t="str">
        <f t="shared" si="214"/>
        <v/>
      </c>
      <c r="M1301" s="95" t="str">
        <f>IF(A1301&lt;&gt;"",IF(MID(C1301,1,1)="c",SigmaEpsConcrete(I1301,$AN$30:$AN$33,$AR$30:$AR$33,$AS$26,$AS$27,$AS$28,$AQ$20,$AU$19),""),"")</f>
        <v/>
      </c>
      <c r="N1301" s="95" t="str">
        <f>IF(A1301&lt;&gt;"",IF(MID(C1301,1,1)="r",SigmaEpsReinf(J1301,$AS$42:$AS$43,$AS$41,$AS$39,$AS$40,$AQ$38),""),"")</f>
        <v/>
      </c>
      <c r="Q1301" s="92" t="str">
        <f t="shared" si="216"/>
        <v/>
      </c>
      <c r="R1301" s="92" t="str">
        <f t="shared" si="217"/>
        <v/>
      </c>
      <c r="U1301" s="5"/>
      <c r="V1301" s="5"/>
      <c r="W1301" s="94" t="str">
        <f t="shared" si="215"/>
        <v/>
      </c>
      <c r="X1301" s="94" t="str">
        <f t="shared" si="218"/>
        <v/>
      </c>
      <c r="Y1301" s="5"/>
      <c r="BK1301" s="8"/>
      <c r="BL1301" s="5"/>
      <c r="BM1301" s="5"/>
      <c r="BN1301" s="5"/>
      <c r="BO1301" s="5"/>
      <c r="BP1301" s="1"/>
      <c r="BQ1301" s="1"/>
      <c r="BR1301" s="1"/>
      <c r="BS1301" s="1"/>
      <c r="BT1301" s="1"/>
      <c r="BU1301" s="4"/>
      <c r="BV1301" s="1"/>
      <c r="BW1301" s="3"/>
      <c r="BX1301" s="4"/>
      <c r="BY1301" s="5"/>
      <c r="BZ1301" s="5"/>
      <c r="CA1301" s="5"/>
      <c r="CB1301" s="5"/>
      <c r="CC1301" s="5"/>
      <c r="CD1301" s="43"/>
    </row>
    <row r="1302" spans="1:82" x14ac:dyDescent="0.25">
      <c r="A1302" s="8"/>
      <c r="B1302" s="5"/>
      <c r="C1302" s="5"/>
      <c r="D1302" s="5"/>
      <c r="E1302" s="5"/>
      <c r="F1302" s="94" t="str">
        <f t="shared" si="209"/>
        <v/>
      </c>
      <c r="G1302" s="94" t="str">
        <f t="shared" si="210"/>
        <v/>
      </c>
      <c r="H1302" s="127" t="str">
        <f>IF(A1302&lt;&gt;"",IF(MID(C1302,1,1)="c",$AS$26,IF(MID(C1302,1,1)="r",$AS$41,IF(MID(C1302,1,1)="p",#REF!,#REF!))),"")</f>
        <v/>
      </c>
      <c r="I1302" s="92" t="str">
        <f t="shared" si="211"/>
        <v/>
      </c>
      <c r="J1302" s="92" t="str">
        <f t="shared" si="212"/>
        <v/>
      </c>
      <c r="K1302" s="92" t="str">
        <f t="shared" si="213"/>
        <v/>
      </c>
      <c r="L1302" s="92" t="str">
        <f t="shared" si="214"/>
        <v/>
      </c>
      <c r="M1302" s="95" t="str">
        <f>IF(A1302&lt;&gt;"",IF(MID(C1302,1,1)="c",SigmaEpsConcrete(I1302,$AN$30:$AN$33,$AR$30:$AR$33,$AS$26,$AS$27,$AS$28,$AQ$20,$AU$19),""),"")</f>
        <v/>
      </c>
      <c r="N1302" s="95" t="str">
        <f>IF(A1302&lt;&gt;"",IF(MID(C1302,1,1)="r",SigmaEpsReinf(J1302,$AS$42:$AS$43,$AS$41,$AS$39,$AS$40,$AQ$38),""),"")</f>
        <v/>
      </c>
      <c r="Q1302" s="92" t="str">
        <f t="shared" si="216"/>
        <v/>
      </c>
      <c r="R1302" s="92" t="str">
        <f t="shared" si="217"/>
        <v/>
      </c>
      <c r="U1302" s="5"/>
      <c r="V1302" s="5"/>
      <c r="W1302" s="94" t="str">
        <f t="shared" si="215"/>
        <v/>
      </c>
      <c r="X1302" s="94" t="str">
        <f t="shared" si="218"/>
        <v/>
      </c>
      <c r="Y1302" s="5"/>
      <c r="BK1302" s="8"/>
      <c r="BL1302" s="5"/>
      <c r="BM1302" s="5"/>
      <c r="BN1302" s="5"/>
      <c r="BO1302" s="5"/>
      <c r="BP1302" s="1"/>
      <c r="BQ1302" s="1"/>
      <c r="BR1302" s="1"/>
      <c r="BS1302" s="1"/>
      <c r="BT1302" s="1"/>
      <c r="BU1302" s="4"/>
      <c r="BV1302" s="1"/>
      <c r="BW1302" s="3"/>
      <c r="BX1302" s="4"/>
      <c r="BY1302" s="5"/>
      <c r="BZ1302" s="5"/>
      <c r="CA1302" s="5"/>
      <c r="CB1302" s="5"/>
      <c r="CC1302" s="5"/>
      <c r="CD1302" s="43"/>
    </row>
    <row r="1303" spans="1:82" x14ac:dyDescent="0.25">
      <c r="A1303" s="8"/>
      <c r="B1303" s="5"/>
      <c r="C1303" s="5"/>
      <c r="D1303" s="5"/>
      <c r="E1303" s="5"/>
      <c r="F1303" s="94" t="str">
        <f t="shared" si="209"/>
        <v/>
      </c>
      <c r="G1303" s="94" t="str">
        <f t="shared" si="210"/>
        <v/>
      </c>
      <c r="H1303" s="127" t="str">
        <f>IF(A1303&lt;&gt;"",IF(MID(C1303,1,1)="c",$AS$26,IF(MID(C1303,1,1)="r",$AS$41,IF(MID(C1303,1,1)="p",#REF!,#REF!))),"")</f>
        <v/>
      </c>
      <c r="I1303" s="92" t="str">
        <f t="shared" si="211"/>
        <v/>
      </c>
      <c r="J1303" s="92" t="str">
        <f t="shared" si="212"/>
        <v/>
      </c>
      <c r="K1303" s="92" t="str">
        <f t="shared" si="213"/>
        <v/>
      </c>
      <c r="L1303" s="92" t="str">
        <f t="shared" si="214"/>
        <v/>
      </c>
      <c r="M1303" s="95" t="str">
        <f>IF(A1303&lt;&gt;"",IF(MID(C1303,1,1)="c",SigmaEpsConcrete(I1303,$AN$30:$AN$33,$AR$30:$AR$33,$AS$26,$AS$27,$AS$28,$AQ$20,$AU$19),""),"")</f>
        <v/>
      </c>
      <c r="N1303" s="95" t="str">
        <f>IF(A1303&lt;&gt;"",IF(MID(C1303,1,1)="r",SigmaEpsReinf(J1303,$AS$42:$AS$43,$AS$41,$AS$39,$AS$40,$AQ$38),""),"")</f>
        <v/>
      </c>
      <c r="Q1303" s="92" t="str">
        <f t="shared" si="216"/>
        <v/>
      </c>
      <c r="R1303" s="92" t="str">
        <f t="shared" si="217"/>
        <v/>
      </c>
      <c r="U1303" s="5"/>
      <c r="V1303" s="5"/>
      <c r="W1303" s="94" t="str">
        <f t="shared" si="215"/>
        <v/>
      </c>
      <c r="X1303" s="94" t="str">
        <f t="shared" si="218"/>
        <v/>
      </c>
      <c r="Y1303" s="5"/>
      <c r="BK1303" s="8"/>
      <c r="BL1303" s="5"/>
      <c r="BM1303" s="5"/>
      <c r="BN1303" s="5"/>
      <c r="BO1303" s="5"/>
      <c r="BP1303" s="1"/>
      <c r="BQ1303" s="1"/>
      <c r="BR1303" s="1"/>
      <c r="BS1303" s="1"/>
      <c r="BT1303" s="1"/>
      <c r="BU1303" s="4"/>
      <c r="BV1303" s="1"/>
      <c r="BW1303" s="3"/>
      <c r="BX1303" s="4"/>
      <c r="BY1303" s="5"/>
      <c r="BZ1303" s="5"/>
      <c r="CA1303" s="5"/>
      <c r="CB1303" s="5"/>
      <c r="CC1303" s="5"/>
      <c r="CD1303" s="43"/>
    </row>
    <row r="1304" spans="1:82" x14ac:dyDescent="0.25">
      <c r="A1304" s="8"/>
      <c r="B1304" s="5"/>
      <c r="C1304" s="5"/>
      <c r="D1304" s="5"/>
      <c r="E1304" s="5"/>
      <c r="F1304" s="94" t="str">
        <f t="shared" si="209"/>
        <v/>
      </c>
      <c r="G1304" s="94" t="str">
        <f t="shared" si="210"/>
        <v/>
      </c>
      <c r="H1304" s="127" t="str">
        <f>IF(A1304&lt;&gt;"",IF(MID(C1304,1,1)="c",$AS$26,IF(MID(C1304,1,1)="r",$AS$41,IF(MID(C1304,1,1)="p",#REF!,#REF!))),"")</f>
        <v/>
      </c>
      <c r="I1304" s="92" t="str">
        <f t="shared" si="211"/>
        <v/>
      </c>
      <c r="J1304" s="92" t="str">
        <f t="shared" si="212"/>
        <v/>
      </c>
      <c r="K1304" s="92" t="str">
        <f t="shared" si="213"/>
        <v/>
      </c>
      <c r="L1304" s="92" t="str">
        <f t="shared" si="214"/>
        <v/>
      </c>
      <c r="M1304" s="95" t="str">
        <f>IF(A1304&lt;&gt;"",IF(MID(C1304,1,1)="c",SigmaEpsConcrete(I1304,$AN$30:$AN$33,$AR$30:$AR$33,$AS$26,$AS$27,$AS$28,$AQ$20,$AU$19),""),"")</f>
        <v/>
      </c>
      <c r="N1304" s="95" t="str">
        <f>IF(A1304&lt;&gt;"",IF(MID(C1304,1,1)="r",SigmaEpsReinf(J1304,$AS$42:$AS$43,$AS$41,$AS$39,$AS$40,$AQ$38),""),"")</f>
        <v/>
      </c>
      <c r="Q1304" s="92" t="str">
        <f t="shared" si="216"/>
        <v/>
      </c>
      <c r="R1304" s="92" t="str">
        <f t="shared" si="217"/>
        <v/>
      </c>
      <c r="U1304" s="5"/>
      <c r="V1304" s="5"/>
      <c r="W1304" s="94" t="str">
        <f t="shared" si="215"/>
        <v/>
      </c>
      <c r="X1304" s="94" t="str">
        <f t="shared" si="218"/>
        <v/>
      </c>
      <c r="Y1304" s="5"/>
      <c r="BK1304" s="8"/>
      <c r="BL1304" s="5"/>
      <c r="BM1304" s="5"/>
      <c r="BN1304" s="5"/>
      <c r="BO1304" s="5"/>
      <c r="BP1304" s="1"/>
      <c r="BQ1304" s="1"/>
      <c r="BR1304" s="1"/>
      <c r="BS1304" s="1"/>
      <c r="BT1304" s="1"/>
      <c r="BU1304" s="4"/>
      <c r="BV1304" s="1"/>
      <c r="BW1304" s="3"/>
      <c r="BX1304" s="4"/>
      <c r="BY1304" s="5"/>
      <c r="BZ1304" s="5"/>
      <c r="CA1304" s="5"/>
      <c r="CB1304" s="5"/>
      <c r="CC1304" s="5"/>
      <c r="CD1304" s="43"/>
    </row>
    <row r="1305" spans="1:82" x14ac:dyDescent="0.25">
      <c r="A1305" s="8"/>
      <c r="B1305" s="5"/>
      <c r="C1305" s="5"/>
      <c r="D1305" s="5"/>
      <c r="E1305" s="5"/>
      <c r="F1305" s="94" t="str">
        <f t="shared" si="209"/>
        <v/>
      </c>
      <c r="G1305" s="94" t="str">
        <f t="shared" si="210"/>
        <v/>
      </c>
      <c r="H1305" s="127" t="str">
        <f>IF(A1305&lt;&gt;"",IF(MID(C1305,1,1)="c",$AS$26,IF(MID(C1305,1,1)="r",$AS$41,IF(MID(C1305,1,1)="p",#REF!,#REF!))),"")</f>
        <v/>
      </c>
      <c r="I1305" s="92" t="str">
        <f t="shared" si="211"/>
        <v/>
      </c>
      <c r="J1305" s="92" t="str">
        <f t="shared" si="212"/>
        <v/>
      </c>
      <c r="K1305" s="92" t="str">
        <f t="shared" si="213"/>
        <v/>
      </c>
      <c r="L1305" s="92" t="str">
        <f t="shared" si="214"/>
        <v/>
      </c>
      <c r="M1305" s="95" t="str">
        <f>IF(A1305&lt;&gt;"",IF(MID(C1305,1,1)="c",SigmaEpsConcrete(I1305,$AN$30:$AN$33,$AR$30:$AR$33,$AS$26,$AS$27,$AS$28,$AQ$20,$AU$19),""),"")</f>
        <v/>
      </c>
      <c r="N1305" s="95" t="str">
        <f>IF(A1305&lt;&gt;"",IF(MID(C1305,1,1)="r",SigmaEpsReinf(J1305,$AS$42:$AS$43,$AS$41,$AS$39,$AS$40,$AQ$38),""),"")</f>
        <v/>
      </c>
      <c r="Q1305" s="92" t="str">
        <f t="shared" si="216"/>
        <v/>
      </c>
      <c r="R1305" s="92" t="str">
        <f t="shared" si="217"/>
        <v/>
      </c>
      <c r="U1305" s="5"/>
      <c r="V1305" s="5"/>
      <c r="W1305" s="94" t="str">
        <f t="shared" si="215"/>
        <v/>
      </c>
      <c r="X1305" s="94" t="str">
        <f t="shared" si="218"/>
        <v/>
      </c>
      <c r="Y1305" s="5"/>
      <c r="BK1305" s="8"/>
      <c r="BL1305" s="5"/>
      <c r="BM1305" s="5"/>
      <c r="BN1305" s="5"/>
      <c r="BO1305" s="5"/>
      <c r="BP1305" s="1"/>
      <c r="BQ1305" s="1"/>
      <c r="BR1305" s="1"/>
      <c r="BS1305" s="1"/>
      <c r="BT1305" s="1"/>
      <c r="BU1305" s="4"/>
      <c r="BV1305" s="1"/>
      <c r="BW1305" s="3"/>
      <c r="BX1305" s="4"/>
      <c r="BY1305" s="5"/>
      <c r="BZ1305" s="5"/>
      <c r="CA1305" s="5"/>
      <c r="CB1305" s="5"/>
      <c r="CC1305" s="5"/>
      <c r="CD1305" s="43"/>
    </row>
    <row r="1306" spans="1:82" x14ac:dyDescent="0.25">
      <c r="A1306" s="8"/>
      <c r="B1306" s="5"/>
      <c r="C1306" s="5"/>
      <c r="D1306" s="5"/>
      <c r="E1306" s="5"/>
      <c r="F1306" s="94" t="str">
        <f t="shared" si="209"/>
        <v/>
      </c>
      <c r="G1306" s="94" t="str">
        <f t="shared" si="210"/>
        <v/>
      </c>
      <c r="H1306" s="127" t="str">
        <f>IF(A1306&lt;&gt;"",IF(MID(C1306,1,1)="c",$AS$26,IF(MID(C1306,1,1)="r",$AS$41,IF(MID(C1306,1,1)="p",#REF!,#REF!))),"")</f>
        <v/>
      </c>
      <c r="I1306" s="92" t="str">
        <f t="shared" si="211"/>
        <v/>
      </c>
      <c r="J1306" s="92" t="str">
        <f t="shared" si="212"/>
        <v/>
      </c>
      <c r="K1306" s="92" t="str">
        <f t="shared" si="213"/>
        <v/>
      </c>
      <c r="L1306" s="92" t="str">
        <f t="shared" si="214"/>
        <v/>
      </c>
      <c r="M1306" s="95" t="str">
        <f>IF(A1306&lt;&gt;"",IF(MID(C1306,1,1)="c",SigmaEpsConcrete(I1306,$AN$30:$AN$33,$AR$30:$AR$33,$AS$26,$AS$27,$AS$28,$AQ$20,$AU$19),""),"")</f>
        <v/>
      </c>
      <c r="N1306" s="95" t="str">
        <f>IF(A1306&lt;&gt;"",IF(MID(C1306,1,1)="r",SigmaEpsReinf(J1306,$AS$42:$AS$43,$AS$41,$AS$39,$AS$40,$AQ$38),""),"")</f>
        <v/>
      </c>
      <c r="Q1306" s="92" t="str">
        <f t="shared" si="216"/>
        <v/>
      </c>
      <c r="R1306" s="92" t="str">
        <f t="shared" si="217"/>
        <v/>
      </c>
      <c r="U1306" s="5"/>
      <c r="V1306" s="5"/>
      <c r="W1306" s="94" t="str">
        <f t="shared" si="215"/>
        <v/>
      </c>
      <c r="X1306" s="94" t="str">
        <f t="shared" si="218"/>
        <v/>
      </c>
      <c r="Y1306" s="5"/>
      <c r="BK1306" s="8"/>
      <c r="BL1306" s="5"/>
      <c r="BM1306" s="5"/>
      <c r="BN1306" s="5"/>
      <c r="BO1306" s="5"/>
      <c r="BP1306" s="1"/>
      <c r="BQ1306" s="1"/>
      <c r="BR1306" s="1"/>
      <c r="BS1306" s="1"/>
      <c r="BT1306" s="1"/>
      <c r="BU1306" s="4"/>
      <c r="BV1306" s="1"/>
      <c r="BW1306" s="3"/>
      <c r="BX1306" s="4"/>
      <c r="BY1306" s="5"/>
      <c r="BZ1306" s="5"/>
      <c r="CA1306" s="5"/>
      <c r="CB1306" s="5"/>
      <c r="CC1306" s="5"/>
      <c r="CD1306" s="43"/>
    </row>
    <row r="1307" spans="1:82" x14ac:dyDescent="0.25">
      <c r="A1307" s="8"/>
      <c r="B1307" s="5"/>
      <c r="C1307" s="5"/>
      <c r="D1307" s="5"/>
      <c r="E1307" s="5"/>
      <c r="F1307" s="94" t="str">
        <f t="shared" si="209"/>
        <v/>
      </c>
      <c r="G1307" s="94" t="str">
        <f t="shared" si="210"/>
        <v/>
      </c>
      <c r="H1307" s="127" t="str">
        <f>IF(A1307&lt;&gt;"",IF(MID(C1307,1,1)="c",$AS$26,IF(MID(C1307,1,1)="r",$AS$41,IF(MID(C1307,1,1)="p",#REF!,#REF!))),"")</f>
        <v/>
      </c>
      <c r="I1307" s="92" t="str">
        <f t="shared" si="211"/>
        <v/>
      </c>
      <c r="J1307" s="92" t="str">
        <f t="shared" si="212"/>
        <v/>
      </c>
      <c r="K1307" s="92" t="str">
        <f t="shared" si="213"/>
        <v/>
      </c>
      <c r="L1307" s="92" t="str">
        <f t="shared" si="214"/>
        <v/>
      </c>
      <c r="M1307" s="95" t="str">
        <f>IF(A1307&lt;&gt;"",IF(MID(C1307,1,1)="c",SigmaEpsConcrete(I1307,$AN$30:$AN$33,$AR$30:$AR$33,$AS$26,$AS$27,$AS$28,$AQ$20,$AU$19),""),"")</f>
        <v/>
      </c>
      <c r="N1307" s="95" t="str">
        <f>IF(A1307&lt;&gt;"",IF(MID(C1307,1,1)="r",SigmaEpsReinf(J1307,$AS$42:$AS$43,$AS$41,$AS$39,$AS$40,$AQ$38),""),"")</f>
        <v/>
      </c>
      <c r="Q1307" s="92" t="str">
        <f t="shared" si="216"/>
        <v/>
      </c>
      <c r="R1307" s="92" t="str">
        <f t="shared" si="217"/>
        <v/>
      </c>
      <c r="U1307" s="5"/>
      <c r="V1307" s="5"/>
      <c r="W1307" s="94" t="str">
        <f t="shared" si="215"/>
        <v/>
      </c>
      <c r="X1307" s="94" t="str">
        <f t="shared" si="218"/>
        <v/>
      </c>
      <c r="Y1307" s="5"/>
      <c r="BK1307" s="8"/>
      <c r="BL1307" s="5"/>
      <c r="BM1307" s="5"/>
      <c r="BN1307" s="5"/>
      <c r="BO1307" s="5"/>
      <c r="BP1307" s="1"/>
      <c r="BQ1307" s="1"/>
      <c r="BR1307" s="1"/>
      <c r="BS1307" s="1"/>
      <c r="BT1307" s="1"/>
      <c r="BU1307" s="4"/>
      <c r="BV1307" s="1"/>
      <c r="BW1307" s="3"/>
      <c r="BX1307" s="4"/>
      <c r="BY1307" s="5"/>
      <c r="BZ1307" s="5"/>
      <c r="CA1307" s="5"/>
      <c r="CB1307" s="5"/>
      <c r="CC1307" s="5"/>
      <c r="CD1307" s="43"/>
    </row>
    <row r="1308" spans="1:82" x14ac:dyDescent="0.25">
      <c r="A1308" s="8"/>
      <c r="B1308" s="5"/>
      <c r="C1308" s="5"/>
      <c r="D1308" s="5"/>
      <c r="E1308" s="5"/>
      <c r="F1308" s="94" t="str">
        <f t="shared" si="209"/>
        <v/>
      </c>
      <c r="G1308" s="94" t="str">
        <f t="shared" si="210"/>
        <v/>
      </c>
      <c r="H1308" s="127" t="str">
        <f>IF(A1308&lt;&gt;"",IF(MID(C1308,1,1)="c",$AS$26,IF(MID(C1308,1,1)="r",$AS$41,IF(MID(C1308,1,1)="p",#REF!,#REF!))),"")</f>
        <v/>
      </c>
      <c r="I1308" s="92" t="str">
        <f t="shared" si="211"/>
        <v/>
      </c>
      <c r="J1308" s="92" t="str">
        <f t="shared" si="212"/>
        <v/>
      </c>
      <c r="K1308" s="92" t="str">
        <f t="shared" si="213"/>
        <v/>
      </c>
      <c r="L1308" s="92" t="str">
        <f t="shared" si="214"/>
        <v/>
      </c>
      <c r="M1308" s="95" t="str">
        <f>IF(A1308&lt;&gt;"",IF(MID(C1308,1,1)="c",SigmaEpsConcrete(I1308,$AN$30:$AN$33,$AR$30:$AR$33,$AS$26,$AS$27,$AS$28,$AQ$20,$AU$19),""),"")</f>
        <v/>
      </c>
      <c r="N1308" s="95" t="str">
        <f>IF(A1308&lt;&gt;"",IF(MID(C1308,1,1)="r",SigmaEpsReinf(J1308,$AS$42:$AS$43,$AS$41,$AS$39,$AS$40,$AQ$38),""),"")</f>
        <v/>
      </c>
      <c r="Q1308" s="92" t="str">
        <f t="shared" si="216"/>
        <v/>
      </c>
      <c r="R1308" s="92" t="str">
        <f t="shared" si="217"/>
        <v/>
      </c>
      <c r="U1308" s="5"/>
      <c r="V1308" s="5"/>
      <c r="W1308" s="94" t="str">
        <f t="shared" si="215"/>
        <v/>
      </c>
      <c r="X1308" s="94" t="str">
        <f t="shared" si="218"/>
        <v/>
      </c>
      <c r="Y1308" s="5"/>
      <c r="BK1308" s="8"/>
      <c r="BL1308" s="5"/>
      <c r="BM1308" s="5"/>
      <c r="BN1308" s="5"/>
      <c r="BO1308" s="5"/>
      <c r="BP1308" s="1"/>
      <c r="BQ1308" s="1"/>
      <c r="BR1308" s="1"/>
      <c r="BS1308" s="1"/>
      <c r="BT1308" s="1"/>
      <c r="BU1308" s="4"/>
      <c r="BV1308" s="1"/>
      <c r="BW1308" s="3"/>
      <c r="BX1308" s="4"/>
      <c r="BY1308" s="5"/>
      <c r="BZ1308" s="5"/>
      <c r="CA1308" s="5"/>
      <c r="CB1308" s="5"/>
      <c r="CC1308" s="5"/>
      <c r="CD1308" s="43"/>
    </row>
    <row r="1309" spans="1:82" x14ac:dyDescent="0.25">
      <c r="A1309" s="8"/>
      <c r="B1309" s="5"/>
      <c r="C1309" s="5"/>
      <c r="D1309" s="5"/>
      <c r="E1309" s="5"/>
      <c r="F1309" s="94" t="str">
        <f t="shared" si="209"/>
        <v/>
      </c>
      <c r="G1309" s="94" t="str">
        <f t="shared" si="210"/>
        <v/>
      </c>
      <c r="H1309" s="127" t="str">
        <f>IF(A1309&lt;&gt;"",IF(MID(C1309,1,1)="c",$AS$26,IF(MID(C1309,1,1)="r",$AS$41,IF(MID(C1309,1,1)="p",#REF!,#REF!))),"")</f>
        <v/>
      </c>
      <c r="I1309" s="92" t="str">
        <f t="shared" si="211"/>
        <v/>
      </c>
      <c r="J1309" s="92" t="str">
        <f t="shared" si="212"/>
        <v/>
      </c>
      <c r="K1309" s="92" t="str">
        <f t="shared" si="213"/>
        <v/>
      </c>
      <c r="L1309" s="92" t="str">
        <f t="shared" si="214"/>
        <v/>
      </c>
      <c r="M1309" s="95" t="str">
        <f>IF(A1309&lt;&gt;"",IF(MID(C1309,1,1)="c",SigmaEpsConcrete(I1309,$AN$30:$AN$33,$AR$30:$AR$33,$AS$26,$AS$27,$AS$28,$AQ$20,$AU$19),""),"")</f>
        <v/>
      </c>
      <c r="N1309" s="95" t="str">
        <f>IF(A1309&lt;&gt;"",IF(MID(C1309,1,1)="r",SigmaEpsReinf(J1309,$AS$42:$AS$43,$AS$41,$AS$39,$AS$40,$AQ$38),""),"")</f>
        <v/>
      </c>
      <c r="Q1309" s="92" t="str">
        <f t="shared" si="216"/>
        <v/>
      </c>
      <c r="R1309" s="92" t="str">
        <f t="shared" si="217"/>
        <v/>
      </c>
      <c r="U1309" s="5"/>
      <c r="V1309" s="5"/>
      <c r="W1309" s="94" t="str">
        <f t="shared" si="215"/>
        <v/>
      </c>
      <c r="X1309" s="94" t="str">
        <f t="shared" si="218"/>
        <v/>
      </c>
      <c r="Y1309" s="5"/>
      <c r="BK1309" s="8"/>
      <c r="BL1309" s="5"/>
      <c r="BM1309" s="5"/>
      <c r="BN1309" s="5"/>
      <c r="BO1309" s="5"/>
      <c r="BP1309" s="1"/>
      <c r="BQ1309" s="1"/>
      <c r="BR1309" s="1"/>
      <c r="BS1309" s="1"/>
      <c r="BT1309" s="1"/>
      <c r="BU1309" s="4"/>
      <c r="BV1309" s="1"/>
      <c r="BW1309" s="3"/>
      <c r="BX1309" s="4"/>
      <c r="BY1309" s="5"/>
      <c r="BZ1309" s="5"/>
      <c r="CA1309" s="5"/>
      <c r="CB1309" s="5"/>
      <c r="CC1309" s="5"/>
      <c r="CD1309" s="43"/>
    </row>
    <row r="1310" spans="1:82" x14ac:dyDescent="0.25">
      <c r="A1310" s="8"/>
      <c r="B1310" s="5"/>
      <c r="C1310" s="5"/>
      <c r="D1310" s="5"/>
      <c r="E1310" s="5"/>
      <c r="F1310" s="94" t="str">
        <f t="shared" si="209"/>
        <v/>
      </c>
      <c r="G1310" s="94" t="str">
        <f t="shared" si="210"/>
        <v/>
      </c>
      <c r="H1310" s="127" t="str">
        <f>IF(A1310&lt;&gt;"",IF(MID(C1310,1,1)="c",$AS$26,IF(MID(C1310,1,1)="r",$AS$41,IF(MID(C1310,1,1)="p",#REF!,#REF!))),"")</f>
        <v/>
      </c>
      <c r="I1310" s="92" t="str">
        <f t="shared" si="211"/>
        <v/>
      </c>
      <c r="J1310" s="92" t="str">
        <f t="shared" si="212"/>
        <v/>
      </c>
      <c r="K1310" s="92" t="str">
        <f t="shared" si="213"/>
        <v/>
      </c>
      <c r="L1310" s="92" t="str">
        <f t="shared" si="214"/>
        <v/>
      </c>
      <c r="M1310" s="95" t="str">
        <f>IF(A1310&lt;&gt;"",IF(MID(C1310,1,1)="c",SigmaEpsConcrete(I1310,$AN$30:$AN$33,$AR$30:$AR$33,$AS$26,$AS$27,$AS$28,$AQ$20,$AU$19),""),"")</f>
        <v/>
      </c>
      <c r="N1310" s="95" t="str">
        <f>IF(A1310&lt;&gt;"",IF(MID(C1310,1,1)="r",SigmaEpsReinf(J1310,$AS$42:$AS$43,$AS$41,$AS$39,$AS$40,$AQ$38),""),"")</f>
        <v/>
      </c>
      <c r="Q1310" s="92" t="str">
        <f t="shared" si="216"/>
        <v/>
      </c>
      <c r="R1310" s="92" t="str">
        <f t="shared" si="217"/>
        <v/>
      </c>
      <c r="U1310" s="5"/>
      <c r="V1310" s="5"/>
      <c r="W1310" s="94" t="str">
        <f t="shared" si="215"/>
        <v/>
      </c>
      <c r="X1310" s="94" t="str">
        <f t="shared" si="218"/>
        <v/>
      </c>
      <c r="Y1310" s="5"/>
      <c r="BK1310" s="8"/>
      <c r="BL1310" s="5"/>
      <c r="BM1310" s="5"/>
      <c r="BN1310" s="5"/>
      <c r="BO1310" s="5"/>
      <c r="BP1310" s="1"/>
      <c r="BQ1310" s="1"/>
      <c r="BR1310" s="1"/>
      <c r="BS1310" s="1"/>
      <c r="BT1310" s="1"/>
      <c r="BU1310" s="4"/>
      <c r="BV1310" s="1"/>
      <c r="BW1310" s="3"/>
      <c r="BX1310" s="4"/>
      <c r="BY1310" s="5"/>
      <c r="BZ1310" s="5"/>
      <c r="CA1310" s="5"/>
      <c r="CB1310" s="5"/>
      <c r="CC1310" s="5"/>
      <c r="CD1310" s="43"/>
    </row>
    <row r="1311" spans="1:82" x14ac:dyDescent="0.25">
      <c r="A1311" s="8"/>
      <c r="B1311" s="5"/>
      <c r="C1311" s="5"/>
      <c r="D1311" s="5"/>
      <c r="E1311" s="5"/>
      <c r="F1311" s="94" t="str">
        <f t="shared" si="209"/>
        <v/>
      </c>
      <c r="G1311" s="94" t="str">
        <f t="shared" si="210"/>
        <v/>
      </c>
      <c r="H1311" s="127" t="str">
        <f>IF(A1311&lt;&gt;"",IF(MID(C1311,1,1)="c",$AS$26,IF(MID(C1311,1,1)="r",$AS$41,IF(MID(C1311,1,1)="p",#REF!,#REF!))),"")</f>
        <v/>
      </c>
      <c r="I1311" s="92" t="str">
        <f t="shared" si="211"/>
        <v/>
      </c>
      <c r="J1311" s="92" t="str">
        <f t="shared" si="212"/>
        <v/>
      </c>
      <c r="K1311" s="92" t="str">
        <f t="shared" si="213"/>
        <v/>
      </c>
      <c r="L1311" s="92" t="str">
        <f t="shared" si="214"/>
        <v/>
      </c>
      <c r="M1311" s="95" t="str">
        <f>IF(A1311&lt;&gt;"",IF(MID(C1311,1,1)="c",SigmaEpsConcrete(I1311,$AN$30:$AN$33,$AR$30:$AR$33,$AS$26,$AS$27,$AS$28,$AQ$20,$AU$19),""),"")</f>
        <v/>
      </c>
      <c r="N1311" s="95" t="str">
        <f>IF(A1311&lt;&gt;"",IF(MID(C1311,1,1)="r",SigmaEpsReinf(J1311,$AS$42:$AS$43,$AS$41,$AS$39,$AS$40,$AQ$38),""),"")</f>
        <v/>
      </c>
      <c r="Q1311" s="92" t="str">
        <f t="shared" si="216"/>
        <v/>
      </c>
      <c r="R1311" s="92" t="str">
        <f t="shared" si="217"/>
        <v/>
      </c>
      <c r="U1311" s="5"/>
      <c r="V1311" s="5"/>
      <c r="W1311" s="94" t="str">
        <f t="shared" si="215"/>
        <v/>
      </c>
      <c r="X1311" s="94" t="str">
        <f t="shared" si="218"/>
        <v/>
      </c>
      <c r="Y1311" s="5"/>
      <c r="BK1311" s="8"/>
      <c r="BL1311" s="5"/>
      <c r="BM1311" s="5"/>
      <c r="BN1311" s="5"/>
      <c r="BO1311" s="5"/>
      <c r="BP1311" s="1"/>
      <c r="BQ1311" s="1"/>
      <c r="BR1311" s="1"/>
      <c r="BS1311" s="1"/>
      <c r="BT1311" s="1"/>
      <c r="BU1311" s="4"/>
      <c r="BV1311" s="1"/>
      <c r="BW1311" s="3"/>
      <c r="BX1311" s="4"/>
      <c r="BY1311" s="5"/>
      <c r="BZ1311" s="5"/>
      <c r="CA1311" s="5"/>
      <c r="CB1311" s="5"/>
      <c r="CC1311" s="5"/>
      <c r="CD1311" s="43"/>
    </row>
    <row r="1312" spans="1:82" x14ac:dyDescent="0.25">
      <c r="A1312" s="8"/>
      <c r="B1312" s="5"/>
      <c r="C1312" s="5"/>
      <c r="D1312" s="5"/>
      <c r="E1312" s="5"/>
      <c r="F1312" s="94" t="str">
        <f t="shared" si="209"/>
        <v/>
      </c>
      <c r="G1312" s="94" t="str">
        <f t="shared" si="210"/>
        <v/>
      </c>
      <c r="H1312" s="127" t="str">
        <f>IF(A1312&lt;&gt;"",IF(MID(C1312,1,1)="c",$AS$26,IF(MID(C1312,1,1)="r",$AS$41,IF(MID(C1312,1,1)="p",#REF!,#REF!))),"")</f>
        <v/>
      </c>
      <c r="I1312" s="92" t="str">
        <f t="shared" si="211"/>
        <v/>
      </c>
      <c r="J1312" s="92" t="str">
        <f t="shared" si="212"/>
        <v/>
      </c>
      <c r="K1312" s="92" t="str">
        <f t="shared" si="213"/>
        <v/>
      </c>
      <c r="L1312" s="92" t="str">
        <f t="shared" si="214"/>
        <v/>
      </c>
      <c r="M1312" s="95" t="str">
        <f>IF(A1312&lt;&gt;"",IF(MID(C1312,1,1)="c",SigmaEpsConcrete(I1312,$AN$30:$AN$33,$AR$30:$AR$33,$AS$26,$AS$27,$AS$28,$AQ$20,$AU$19),""),"")</f>
        <v/>
      </c>
      <c r="N1312" s="95" t="str">
        <f>IF(A1312&lt;&gt;"",IF(MID(C1312,1,1)="r",SigmaEpsReinf(J1312,$AS$42:$AS$43,$AS$41,$AS$39,$AS$40,$AQ$38),""),"")</f>
        <v/>
      </c>
      <c r="Q1312" s="92" t="str">
        <f t="shared" si="216"/>
        <v/>
      </c>
      <c r="R1312" s="92" t="str">
        <f t="shared" si="217"/>
        <v/>
      </c>
      <c r="U1312" s="5"/>
      <c r="V1312" s="5"/>
      <c r="W1312" s="94" t="str">
        <f t="shared" si="215"/>
        <v/>
      </c>
      <c r="X1312" s="94" t="str">
        <f t="shared" si="218"/>
        <v/>
      </c>
      <c r="Y1312" s="5"/>
      <c r="BK1312" s="8"/>
      <c r="BL1312" s="5"/>
      <c r="BM1312" s="5"/>
      <c r="BN1312" s="5"/>
      <c r="BO1312" s="5"/>
      <c r="BP1312" s="1"/>
      <c r="BQ1312" s="1"/>
      <c r="BR1312" s="1"/>
      <c r="BS1312" s="1"/>
      <c r="BT1312" s="1"/>
      <c r="BU1312" s="4"/>
      <c r="BV1312" s="1"/>
      <c r="BW1312" s="3"/>
      <c r="BX1312" s="4"/>
      <c r="BY1312" s="5"/>
      <c r="BZ1312" s="5"/>
      <c r="CA1312" s="5"/>
      <c r="CB1312" s="5"/>
      <c r="CC1312" s="5"/>
      <c r="CD1312" s="43"/>
    </row>
    <row r="1313" spans="1:82" x14ac:dyDescent="0.25">
      <c r="A1313" s="8"/>
      <c r="B1313" s="5"/>
      <c r="C1313" s="5"/>
      <c r="D1313" s="5"/>
      <c r="E1313" s="5"/>
      <c r="F1313" s="94" t="str">
        <f t="shared" si="209"/>
        <v/>
      </c>
      <c r="G1313" s="94" t="str">
        <f t="shared" si="210"/>
        <v/>
      </c>
      <c r="H1313" s="127" t="str">
        <f>IF(A1313&lt;&gt;"",IF(MID(C1313,1,1)="c",$AS$26,IF(MID(C1313,1,1)="r",$AS$41,IF(MID(C1313,1,1)="p",#REF!,#REF!))),"")</f>
        <v/>
      </c>
      <c r="I1313" s="92" t="str">
        <f t="shared" si="211"/>
        <v/>
      </c>
      <c r="J1313" s="92" t="str">
        <f t="shared" si="212"/>
        <v/>
      </c>
      <c r="K1313" s="92" t="str">
        <f t="shared" si="213"/>
        <v/>
      </c>
      <c r="L1313" s="92" t="str">
        <f t="shared" si="214"/>
        <v/>
      </c>
      <c r="M1313" s="95" t="str">
        <f>IF(A1313&lt;&gt;"",IF(MID(C1313,1,1)="c",SigmaEpsConcrete(I1313,$AN$30:$AN$33,$AR$30:$AR$33,$AS$26,$AS$27,$AS$28,$AQ$20,$AU$19),""),"")</f>
        <v/>
      </c>
      <c r="N1313" s="95" t="str">
        <f>IF(A1313&lt;&gt;"",IF(MID(C1313,1,1)="r",SigmaEpsReinf(J1313,$AS$42:$AS$43,$AS$41,$AS$39,$AS$40,$AQ$38),""),"")</f>
        <v/>
      </c>
      <c r="Q1313" s="92" t="str">
        <f t="shared" si="216"/>
        <v/>
      </c>
      <c r="R1313" s="92" t="str">
        <f t="shared" si="217"/>
        <v/>
      </c>
      <c r="U1313" s="5"/>
      <c r="V1313" s="5"/>
      <c r="W1313" s="94" t="str">
        <f t="shared" si="215"/>
        <v/>
      </c>
      <c r="X1313" s="94" t="str">
        <f t="shared" si="218"/>
        <v/>
      </c>
      <c r="Y1313" s="5"/>
      <c r="BK1313" s="8"/>
      <c r="BL1313" s="5"/>
      <c r="BM1313" s="5"/>
      <c r="BN1313" s="5"/>
      <c r="BO1313" s="5"/>
      <c r="BP1313" s="1"/>
      <c r="BQ1313" s="1"/>
      <c r="BR1313" s="1"/>
      <c r="BS1313" s="1"/>
      <c r="BT1313" s="1"/>
      <c r="BU1313" s="4"/>
      <c r="BV1313" s="1"/>
      <c r="BW1313" s="3"/>
      <c r="BX1313" s="4"/>
      <c r="BY1313" s="5"/>
      <c r="BZ1313" s="5"/>
      <c r="CA1313" s="5"/>
      <c r="CB1313" s="5"/>
      <c r="CC1313" s="5"/>
      <c r="CD1313" s="43"/>
    </row>
    <row r="1314" spans="1:82" x14ac:dyDescent="0.25">
      <c r="A1314" s="8"/>
      <c r="B1314" s="5"/>
      <c r="C1314" s="5"/>
      <c r="D1314" s="5"/>
      <c r="E1314" s="5"/>
      <c r="F1314" s="94" t="str">
        <f t="shared" si="209"/>
        <v/>
      </c>
      <c r="G1314" s="94" t="str">
        <f t="shared" si="210"/>
        <v/>
      </c>
      <c r="H1314" s="127" t="str">
        <f>IF(A1314&lt;&gt;"",IF(MID(C1314,1,1)="c",$AS$26,IF(MID(C1314,1,1)="r",$AS$41,IF(MID(C1314,1,1)="p",#REF!,#REF!))),"")</f>
        <v/>
      </c>
      <c r="I1314" s="92" t="str">
        <f t="shared" si="211"/>
        <v/>
      </c>
      <c r="J1314" s="92" t="str">
        <f t="shared" si="212"/>
        <v/>
      </c>
      <c r="K1314" s="92" t="str">
        <f t="shared" si="213"/>
        <v/>
      </c>
      <c r="L1314" s="92" t="str">
        <f t="shared" si="214"/>
        <v/>
      </c>
      <c r="M1314" s="95" t="str">
        <f>IF(A1314&lt;&gt;"",IF(MID(C1314,1,1)="c",SigmaEpsConcrete(I1314,$AN$30:$AN$33,$AR$30:$AR$33,$AS$26,$AS$27,$AS$28,$AQ$20,$AU$19),""),"")</f>
        <v/>
      </c>
      <c r="N1314" s="95" t="str">
        <f>IF(A1314&lt;&gt;"",IF(MID(C1314,1,1)="r",SigmaEpsReinf(J1314,$AS$42:$AS$43,$AS$41,$AS$39,$AS$40,$AQ$38),""),"")</f>
        <v/>
      </c>
      <c r="Q1314" s="92" t="str">
        <f t="shared" si="216"/>
        <v/>
      </c>
      <c r="R1314" s="92" t="str">
        <f t="shared" si="217"/>
        <v/>
      </c>
      <c r="U1314" s="5"/>
      <c r="V1314" s="5"/>
      <c r="W1314" s="94" t="str">
        <f t="shared" si="215"/>
        <v/>
      </c>
      <c r="X1314" s="94" t="str">
        <f t="shared" si="218"/>
        <v/>
      </c>
      <c r="Y1314" s="5"/>
      <c r="BK1314" s="8"/>
      <c r="BL1314" s="5"/>
      <c r="BM1314" s="5"/>
      <c r="BN1314" s="5"/>
      <c r="BO1314" s="5"/>
      <c r="BP1314" s="1"/>
      <c r="BQ1314" s="1"/>
      <c r="BR1314" s="1"/>
      <c r="BS1314" s="1"/>
      <c r="BT1314" s="1"/>
      <c r="BU1314" s="4"/>
      <c r="BV1314" s="1"/>
      <c r="BW1314" s="3"/>
      <c r="BX1314" s="4"/>
      <c r="BY1314" s="5"/>
      <c r="BZ1314" s="5"/>
      <c r="CA1314" s="5"/>
      <c r="CB1314" s="5"/>
      <c r="CC1314" s="5"/>
      <c r="CD1314" s="43"/>
    </row>
    <row r="1315" spans="1:82" x14ac:dyDescent="0.25">
      <c r="A1315" s="8"/>
      <c r="B1315" s="5"/>
      <c r="C1315" s="5"/>
      <c r="D1315" s="5"/>
      <c r="E1315" s="5"/>
      <c r="F1315" s="94" t="str">
        <f t="shared" si="209"/>
        <v/>
      </c>
      <c r="G1315" s="94" t="str">
        <f t="shared" si="210"/>
        <v/>
      </c>
      <c r="H1315" s="127" t="str">
        <f>IF(A1315&lt;&gt;"",IF(MID(C1315,1,1)="c",$AS$26,IF(MID(C1315,1,1)="r",$AS$41,IF(MID(C1315,1,1)="p",#REF!,#REF!))),"")</f>
        <v/>
      </c>
      <c r="I1315" s="92" t="str">
        <f t="shared" si="211"/>
        <v/>
      </c>
      <c r="J1315" s="92" t="str">
        <f t="shared" si="212"/>
        <v/>
      </c>
      <c r="K1315" s="92" t="str">
        <f t="shared" si="213"/>
        <v/>
      </c>
      <c r="L1315" s="92" t="str">
        <f t="shared" si="214"/>
        <v/>
      </c>
      <c r="M1315" s="95" t="str">
        <f>IF(A1315&lt;&gt;"",IF(MID(C1315,1,1)="c",SigmaEpsConcrete(I1315,$AN$30:$AN$33,$AR$30:$AR$33,$AS$26,$AS$27,$AS$28,$AQ$20,$AU$19),""),"")</f>
        <v/>
      </c>
      <c r="N1315" s="95" t="str">
        <f>IF(A1315&lt;&gt;"",IF(MID(C1315,1,1)="r",SigmaEpsReinf(J1315,$AS$42:$AS$43,$AS$41,$AS$39,$AS$40,$AQ$38),""),"")</f>
        <v/>
      </c>
      <c r="Q1315" s="92" t="str">
        <f t="shared" si="216"/>
        <v/>
      </c>
      <c r="R1315" s="92" t="str">
        <f t="shared" si="217"/>
        <v/>
      </c>
      <c r="U1315" s="5"/>
      <c r="V1315" s="5"/>
      <c r="W1315" s="94" t="str">
        <f t="shared" si="215"/>
        <v/>
      </c>
      <c r="X1315" s="94" t="str">
        <f t="shared" si="218"/>
        <v/>
      </c>
      <c r="Y1315" s="5"/>
      <c r="BK1315" s="8"/>
      <c r="BL1315" s="5"/>
      <c r="BM1315" s="5"/>
      <c r="BN1315" s="5"/>
      <c r="BO1315" s="5"/>
      <c r="BP1315" s="1"/>
      <c r="BQ1315" s="1"/>
      <c r="BR1315" s="1"/>
      <c r="BS1315" s="1"/>
      <c r="BT1315" s="1"/>
      <c r="BU1315" s="4"/>
      <c r="BV1315" s="1"/>
      <c r="BW1315" s="3"/>
      <c r="BX1315" s="4"/>
      <c r="BY1315" s="5"/>
      <c r="BZ1315" s="5"/>
      <c r="CA1315" s="5"/>
      <c r="CB1315" s="5"/>
      <c r="CC1315" s="5"/>
      <c r="CD1315" s="43"/>
    </row>
    <row r="1316" spans="1:82" x14ac:dyDescent="0.25">
      <c r="A1316" s="8"/>
      <c r="B1316" s="5"/>
      <c r="C1316" s="5"/>
      <c r="D1316" s="5"/>
      <c r="E1316" s="5"/>
      <c r="F1316" s="94" t="str">
        <f t="shared" si="209"/>
        <v/>
      </c>
      <c r="G1316" s="94" t="str">
        <f t="shared" si="210"/>
        <v/>
      </c>
      <c r="H1316" s="127" t="str">
        <f>IF(A1316&lt;&gt;"",IF(MID(C1316,1,1)="c",$AS$26,IF(MID(C1316,1,1)="r",$AS$41,IF(MID(C1316,1,1)="p",#REF!,#REF!))),"")</f>
        <v/>
      </c>
      <c r="I1316" s="92" t="str">
        <f t="shared" si="211"/>
        <v/>
      </c>
      <c r="J1316" s="92" t="str">
        <f t="shared" si="212"/>
        <v/>
      </c>
      <c r="K1316" s="92" t="str">
        <f t="shared" si="213"/>
        <v/>
      </c>
      <c r="L1316" s="92" t="str">
        <f t="shared" si="214"/>
        <v/>
      </c>
      <c r="M1316" s="95" t="str">
        <f>IF(A1316&lt;&gt;"",IF(MID(C1316,1,1)="c",SigmaEpsConcrete(I1316,$AN$30:$AN$33,$AR$30:$AR$33,$AS$26,$AS$27,$AS$28,$AQ$20,$AU$19),""),"")</f>
        <v/>
      </c>
      <c r="N1316" s="95" t="str">
        <f>IF(A1316&lt;&gt;"",IF(MID(C1316,1,1)="r",SigmaEpsReinf(J1316,$AS$42:$AS$43,$AS$41,$AS$39,$AS$40,$AQ$38),""),"")</f>
        <v/>
      </c>
      <c r="Q1316" s="92" t="str">
        <f t="shared" si="216"/>
        <v/>
      </c>
      <c r="R1316" s="92" t="str">
        <f t="shared" si="217"/>
        <v/>
      </c>
      <c r="U1316" s="5"/>
      <c r="V1316" s="5"/>
      <c r="W1316" s="94" t="str">
        <f t="shared" si="215"/>
        <v/>
      </c>
      <c r="X1316" s="94" t="str">
        <f t="shared" si="218"/>
        <v/>
      </c>
      <c r="Y1316" s="5"/>
      <c r="BK1316" s="8"/>
      <c r="BL1316" s="5"/>
      <c r="BM1316" s="5"/>
      <c r="BN1316" s="5"/>
      <c r="BO1316" s="5"/>
      <c r="BP1316" s="1"/>
      <c r="BQ1316" s="1"/>
      <c r="BR1316" s="1"/>
      <c r="BS1316" s="1"/>
      <c r="BT1316" s="1"/>
      <c r="BU1316" s="4"/>
      <c r="BV1316" s="1"/>
      <c r="BW1316" s="3"/>
      <c r="BX1316" s="4"/>
      <c r="BY1316" s="5"/>
      <c r="BZ1316" s="5"/>
      <c r="CA1316" s="5"/>
      <c r="CB1316" s="5"/>
      <c r="CC1316" s="5"/>
      <c r="CD1316" s="43"/>
    </row>
    <row r="1317" spans="1:82" x14ac:dyDescent="0.25">
      <c r="A1317" s="8"/>
      <c r="B1317" s="5"/>
      <c r="C1317" s="5"/>
      <c r="D1317" s="5"/>
      <c r="E1317" s="5"/>
      <c r="F1317" s="94" t="str">
        <f t="shared" si="209"/>
        <v/>
      </c>
      <c r="G1317" s="94" t="str">
        <f t="shared" si="210"/>
        <v/>
      </c>
      <c r="H1317" s="127" t="str">
        <f>IF(A1317&lt;&gt;"",IF(MID(C1317,1,1)="c",$AS$26,IF(MID(C1317,1,1)="r",$AS$41,IF(MID(C1317,1,1)="p",#REF!,#REF!))),"")</f>
        <v/>
      </c>
      <c r="I1317" s="92" t="str">
        <f t="shared" si="211"/>
        <v/>
      </c>
      <c r="J1317" s="92" t="str">
        <f t="shared" si="212"/>
        <v/>
      </c>
      <c r="K1317" s="92" t="str">
        <f t="shared" si="213"/>
        <v/>
      </c>
      <c r="L1317" s="92" t="str">
        <f t="shared" si="214"/>
        <v/>
      </c>
      <c r="M1317" s="95" t="str">
        <f>IF(A1317&lt;&gt;"",IF(MID(C1317,1,1)="c",SigmaEpsConcrete(I1317,$AN$30:$AN$33,$AR$30:$AR$33,$AS$26,$AS$27,$AS$28,$AQ$20,$AU$19),""),"")</f>
        <v/>
      </c>
      <c r="N1317" s="95" t="str">
        <f>IF(A1317&lt;&gt;"",IF(MID(C1317,1,1)="r",SigmaEpsReinf(J1317,$AS$42:$AS$43,$AS$41,$AS$39,$AS$40,$AQ$38),""),"")</f>
        <v/>
      </c>
      <c r="Q1317" s="92" t="str">
        <f t="shared" si="216"/>
        <v/>
      </c>
      <c r="R1317" s="92" t="str">
        <f t="shared" si="217"/>
        <v/>
      </c>
      <c r="U1317" s="5"/>
      <c r="V1317" s="5"/>
      <c r="W1317" s="94" t="str">
        <f t="shared" si="215"/>
        <v/>
      </c>
      <c r="X1317" s="94" t="str">
        <f t="shared" si="218"/>
        <v/>
      </c>
      <c r="Y1317" s="5"/>
      <c r="BK1317" s="8"/>
      <c r="BL1317" s="5"/>
      <c r="BM1317" s="5"/>
      <c r="BN1317" s="5"/>
      <c r="BO1317" s="5"/>
      <c r="BP1317" s="1"/>
      <c r="BQ1317" s="1"/>
      <c r="BR1317" s="1"/>
      <c r="BS1317" s="1"/>
      <c r="BT1317" s="1"/>
      <c r="BU1317" s="4"/>
      <c r="BV1317" s="1"/>
      <c r="BW1317" s="3"/>
      <c r="BX1317" s="4"/>
      <c r="BY1317" s="5"/>
      <c r="BZ1317" s="5"/>
      <c r="CA1317" s="5"/>
      <c r="CB1317" s="5"/>
      <c r="CC1317" s="5"/>
      <c r="CD1317" s="43"/>
    </row>
    <row r="1318" spans="1:82" x14ac:dyDescent="0.25">
      <c r="A1318" s="8"/>
      <c r="B1318" s="5"/>
      <c r="C1318" s="5"/>
      <c r="D1318" s="5"/>
      <c r="E1318" s="5"/>
      <c r="F1318" s="94" t="str">
        <f t="shared" si="209"/>
        <v/>
      </c>
      <c r="G1318" s="94" t="str">
        <f t="shared" si="210"/>
        <v/>
      </c>
      <c r="H1318" s="127" t="str">
        <f>IF(A1318&lt;&gt;"",IF(MID(C1318,1,1)="c",$AS$26,IF(MID(C1318,1,1)="r",$AS$41,IF(MID(C1318,1,1)="p",#REF!,#REF!))),"")</f>
        <v/>
      </c>
      <c r="I1318" s="92" t="str">
        <f t="shared" si="211"/>
        <v/>
      </c>
      <c r="J1318" s="92" t="str">
        <f t="shared" si="212"/>
        <v/>
      </c>
      <c r="K1318" s="92" t="str">
        <f t="shared" si="213"/>
        <v/>
      </c>
      <c r="L1318" s="92" t="str">
        <f t="shared" si="214"/>
        <v/>
      </c>
      <c r="M1318" s="95" t="str">
        <f>IF(A1318&lt;&gt;"",IF(MID(C1318,1,1)="c",SigmaEpsConcrete(I1318,$AN$30:$AN$33,$AR$30:$AR$33,$AS$26,$AS$27,$AS$28,$AQ$20,$AU$19),""),"")</f>
        <v/>
      </c>
      <c r="N1318" s="95" t="str">
        <f>IF(A1318&lt;&gt;"",IF(MID(C1318,1,1)="r",SigmaEpsReinf(J1318,$AS$42:$AS$43,$AS$41,$AS$39,$AS$40,$AQ$38),""),"")</f>
        <v/>
      </c>
      <c r="Q1318" s="92" t="str">
        <f t="shared" si="216"/>
        <v/>
      </c>
      <c r="R1318" s="92" t="str">
        <f t="shared" si="217"/>
        <v/>
      </c>
      <c r="U1318" s="5"/>
      <c r="V1318" s="5"/>
      <c r="W1318" s="94" t="str">
        <f t="shared" si="215"/>
        <v/>
      </c>
      <c r="X1318" s="94" t="str">
        <f t="shared" si="218"/>
        <v/>
      </c>
      <c r="Y1318" s="5"/>
      <c r="BK1318" s="8"/>
      <c r="BL1318" s="5"/>
      <c r="BM1318" s="5"/>
      <c r="BN1318" s="5"/>
      <c r="BO1318" s="5"/>
      <c r="BP1318" s="1"/>
      <c r="BQ1318" s="1"/>
      <c r="BR1318" s="1"/>
      <c r="BS1318" s="1"/>
      <c r="BT1318" s="1"/>
      <c r="BU1318" s="4"/>
      <c r="BV1318" s="1"/>
      <c r="BW1318" s="3"/>
      <c r="BX1318" s="4"/>
      <c r="BY1318" s="5"/>
      <c r="BZ1318" s="5"/>
      <c r="CA1318" s="5"/>
      <c r="CB1318" s="5"/>
      <c r="CC1318" s="5"/>
      <c r="CD1318" s="43"/>
    </row>
    <row r="1319" spans="1:82" x14ac:dyDescent="0.25">
      <c r="A1319" s="8"/>
      <c r="B1319" s="5"/>
      <c r="C1319" s="5"/>
      <c r="D1319" s="5"/>
      <c r="E1319" s="5"/>
      <c r="F1319" s="94" t="str">
        <f t="shared" si="209"/>
        <v/>
      </c>
      <c r="G1319" s="94" t="str">
        <f t="shared" si="210"/>
        <v/>
      </c>
      <c r="H1319" s="127" t="str">
        <f>IF(A1319&lt;&gt;"",IF(MID(C1319,1,1)="c",$AS$26,IF(MID(C1319,1,1)="r",$AS$41,IF(MID(C1319,1,1)="p",#REF!,#REF!))),"")</f>
        <v/>
      </c>
      <c r="I1319" s="92" t="str">
        <f t="shared" si="211"/>
        <v/>
      </c>
      <c r="J1319" s="92" t="str">
        <f t="shared" si="212"/>
        <v/>
      </c>
      <c r="K1319" s="92" t="str">
        <f t="shared" si="213"/>
        <v/>
      </c>
      <c r="L1319" s="92" t="str">
        <f t="shared" si="214"/>
        <v/>
      </c>
      <c r="M1319" s="95" t="str">
        <f>IF(A1319&lt;&gt;"",IF(MID(C1319,1,1)="c",SigmaEpsConcrete(I1319,$AN$30:$AN$33,$AR$30:$AR$33,$AS$26,$AS$27,$AS$28,$AQ$20,$AU$19),""),"")</f>
        <v/>
      </c>
      <c r="N1319" s="95" t="str">
        <f>IF(A1319&lt;&gt;"",IF(MID(C1319,1,1)="r",SigmaEpsReinf(J1319,$AS$42:$AS$43,$AS$41,$AS$39,$AS$40,$AQ$38),""),"")</f>
        <v/>
      </c>
      <c r="Q1319" s="92" t="str">
        <f t="shared" si="216"/>
        <v/>
      </c>
      <c r="R1319" s="92" t="str">
        <f t="shared" si="217"/>
        <v/>
      </c>
      <c r="U1319" s="5"/>
      <c r="V1319" s="5"/>
      <c r="W1319" s="94" t="str">
        <f t="shared" si="215"/>
        <v/>
      </c>
      <c r="X1319" s="94" t="str">
        <f t="shared" si="218"/>
        <v/>
      </c>
      <c r="Y1319" s="5"/>
      <c r="BK1319" s="8"/>
      <c r="BL1319" s="5"/>
      <c r="BM1319" s="5"/>
      <c r="BN1319" s="5"/>
      <c r="BO1319" s="5"/>
      <c r="BP1319" s="1"/>
      <c r="BQ1319" s="1"/>
      <c r="BR1319" s="1"/>
      <c r="BS1319" s="1"/>
      <c r="BT1319" s="1"/>
      <c r="BU1319" s="4"/>
      <c r="BV1319" s="1"/>
      <c r="BW1319" s="3"/>
      <c r="BX1319" s="4"/>
      <c r="BY1319" s="5"/>
      <c r="BZ1319" s="5"/>
      <c r="CA1319" s="5"/>
      <c r="CB1319" s="5"/>
      <c r="CC1319" s="5"/>
      <c r="CD1319" s="43"/>
    </row>
    <row r="1320" spans="1:82" x14ac:dyDescent="0.25">
      <c r="A1320" s="8"/>
      <c r="B1320" s="5"/>
      <c r="C1320" s="5"/>
      <c r="D1320" s="5"/>
      <c r="E1320" s="5"/>
      <c r="F1320" s="94" t="str">
        <f t="shared" si="209"/>
        <v/>
      </c>
      <c r="G1320" s="94" t="str">
        <f t="shared" si="210"/>
        <v/>
      </c>
      <c r="H1320" s="127" t="str">
        <f>IF(A1320&lt;&gt;"",IF(MID(C1320,1,1)="c",$AS$26,IF(MID(C1320,1,1)="r",$AS$41,IF(MID(C1320,1,1)="p",#REF!,#REF!))),"")</f>
        <v/>
      </c>
      <c r="I1320" s="92" t="str">
        <f t="shared" si="211"/>
        <v/>
      </c>
      <c r="J1320" s="92" t="str">
        <f t="shared" si="212"/>
        <v/>
      </c>
      <c r="K1320" s="92" t="str">
        <f t="shared" si="213"/>
        <v/>
      </c>
      <c r="L1320" s="92" t="str">
        <f t="shared" si="214"/>
        <v/>
      </c>
      <c r="M1320" s="95" t="str">
        <f>IF(A1320&lt;&gt;"",IF(MID(C1320,1,1)="c",SigmaEpsConcrete(I1320,$AN$30:$AN$33,$AR$30:$AR$33,$AS$26,$AS$27,$AS$28,$AQ$20,$AU$19),""),"")</f>
        <v/>
      </c>
      <c r="N1320" s="95" t="str">
        <f>IF(A1320&lt;&gt;"",IF(MID(C1320,1,1)="r",SigmaEpsReinf(J1320,$AS$42:$AS$43,$AS$41,$AS$39,$AS$40,$AQ$38),""),"")</f>
        <v/>
      </c>
      <c r="Q1320" s="92" t="str">
        <f t="shared" si="216"/>
        <v/>
      </c>
      <c r="R1320" s="92" t="str">
        <f t="shared" si="217"/>
        <v/>
      </c>
      <c r="U1320" s="5"/>
      <c r="V1320" s="5"/>
      <c r="W1320" s="94" t="str">
        <f t="shared" si="215"/>
        <v/>
      </c>
      <c r="X1320" s="94" t="str">
        <f t="shared" si="218"/>
        <v/>
      </c>
      <c r="Y1320" s="5"/>
      <c r="BK1320" s="8"/>
      <c r="BL1320" s="5"/>
      <c r="BM1320" s="5"/>
      <c r="BN1320" s="5"/>
      <c r="BO1320" s="5"/>
      <c r="BP1320" s="1"/>
      <c r="BQ1320" s="1"/>
      <c r="BR1320" s="1"/>
      <c r="BS1320" s="1"/>
      <c r="BT1320" s="1"/>
      <c r="BU1320" s="4"/>
      <c r="BV1320" s="1"/>
      <c r="BW1320" s="3"/>
      <c r="BX1320" s="4"/>
      <c r="BY1320" s="5"/>
      <c r="BZ1320" s="5"/>
      <c r="CA1320" s="5"/>
      <c r="CB1320" s="5"/>
      <c r="CC1320" s="5"/>
      <c r="CD1320" s="43"/>
    </row>
    <row r="1321" spans="1:82" x14ac:dyDescent="0.25">
      <c r="A1321" s="8"/>
      <c r="B1321" s="5"/>
      <c r="C1321" s="5"/>
      <c r="D1321" s="5"/>
      <c r="E1321" s="5"/>
      <c r="F1321" s="94" t="str">
        <f t="shared" si="209"/>
        <v/>
      </c>
      <c r="G1321" s="94" t="str">
        <f t="shared" si="210"/>
        <v/>
      </c>
      <c r="H1321" s="127" t="str">
        <f>IF(A1321&lt;&gt;"",IF(MID(C1321,1,1)="c",$AS$26,IF(MID(C1321,1,1)="r",$AS$41,IF(MID(C1321,1,1)="p",#REF!,#REF!))),"")</f>
        <v/>
      </c>
      <c r="I1321" s="92" t="str">
        <f t="shared" si="211"/>
        <v/>
      </c>
      <c r="J1321" s="92" t="str">
        <f t="shared" si="212"/>
        <v/>
      </c>
      <c r="K1321" s="92" t="str">
        <f t="shared" si="213"/>
        <v/>
      </c>
      <c r="L1321" s="92" t="str">
        <f t="shared" si="214"/>
        <v/>
      </c>
      <c r="M1321" s="95" t="str">
        <f>IF(A1321&lt;&gt;"",IF(MID(C1321,1,1)="c",SigmaEpsConcrete(I1321,$AN$30:$AN$33,$AR$30:$AR$33,$AS$26,$AS$27,$AS$28,$AQ$20,$AU$19),""),"")</f>
        <v/>
      </c>
      <c r="N1321" s="95" t="str">
        <f>IF(A1321&lt;&gt;"",IF(MID(C1321,1,1)="r",SigmaEpsReinf(J1321,$AS$42:$AS$43,$AS$41,$AS$39,$AS$40,$AQ$38),""),"")</f>
        <v/>
      </c>
      <c r="Q1321" s="92" t="str">
        <f t="shared" si="216"/>
        <v/>
      </c>
      <c r="R1321" s="92" t="str">
        <f t="shared" si="217"/>
        <v/>
      </c>
      <c r="U1321" s="5"/>
      <c r="V1321" s="5"/>
      <c r="W1321" s="94" t="str">
        <f t="shared" si="215"/>
        <v/>
      </c>
      <c r="X1321" s="94" t="str">
        <f t="shared" si="218"/>
        <v/>
      </c>
      <c r="Y1321" s="5"/>
      <c r="BK1321" s="8"/>
      <c r="BL1321" s="5"/>
      <c r="BM1321" s="5"/>
      <c r="BN1321" s="5"/>
      <c r="BO1321" s="5"/>
      <c r="BP1321" s="1"/>
      <c r="BQ1321" s="1"/>
      <c r="BR1321" s="1"/>
      <c r="BS1321" s="1"/>
      <c r="BT1321" s="1"/>
      <c r="BU1321" s="4"/>
      <c r="BV1321" s="1"/>
      <c r="BW1321" s="3"/>
      <c r="BX1321" s="4"/>
      <c r="BY1321" s="5"/>
      <c r="BZ1321" s="5"/>
      <c r="CA1321" s="5"/>
      <c r="CB1321" s="5"/>
      <c r="CC1321" s="5"/>
      <c r="CD1321" s="43"/>
    </row>
    <row r="1322" spans="1:82" x14ac:dyDescent="0.25">
      <c r="A1322" s="8"/>
      <c r="B1322" s="5"/>
      <c r="C1322" s="5"/>
      <c r="D1322" s="5"/>
      <c r="E1322" s="5"/>
      <c r="F1322" s="94" t="str">
        <f t="shared" si="209"/>
        <v/>
      </c>
      <c r="G1322" s="94" t="str">
        <f t="shared" si="210"/>
        <v/>
      </c>
      <c r="H1322" s="127" t="str">
        <f>IF(A1322&lt;&gt;"",IF(MID(C1322,1,1)="c",$AS$26,IF(MID(C1322,1,1)="r",$AS$41,IF(MID(C1322,1,1)="p",#REF!,#REF!))),"")</f>
        <v/>
      </c>
      <c r="I1322" s="92" t="str">
        <f t="shared" si="211"/>
        <v/>
      </c>
      <c r="J1322" s="92" t="str">
        <f t="shared" si="212"/>
        <v/>
      </c>
      <c r="K1322" s="92" t="str">
        <f t="shared" si="213"/>
        <v/>
      </c>
      <c r="L1322" s="92" t="str">
        <f t="shared" si="214"/>
        <v/>
      </c>
      <c r="M1322" s="95" t="str">
        <f>IF(A1322&lt;&gt;"",IF(MID(C1322,1,1)="c",SigmaEpsConcrete(I1322,$AN$30:$AN$33,$AR$30:$AR$33,$AS$26,$AS$27,$AS$28,$AQ$20,$AU$19),""),"")</f>
        <v/>
      </c>
      <c r="N1322" s="95" t="str">
        <f>IF(A1322&lt;&gt;"",IF(MID(C1322,1,1)="r",SigmaEpsReinf(J1322,$AS$42:$AS$43,$AS$41,$AS$39,$AS$40,$AQ$38),""),"")</f>
        <v/>
      </c>
      <c r="Q1322" s="92" t="str">
        <f t="shared" si="216"/>
        <v/>
      </c>
      <c r="R1322" s="92" t="str">
        <f t="shared" si="217"/>
        <v/>
      </c>
      <c r="U1322" s="5"/>
      <c r="V1322" s="5"/>
      <c r="W1322" s="94" t="str">
        <f t="shared" si="215"/>
        <v/>
      </c>
      <c r="X1322" s="94" t="str">
        <f t="shared" si="218"/>
        <v/>
      </c>
      <c r="Y1322" s="5"/>
      <c r="BK1322" s="8"/>
      <c r="BL1322" s="5"/>
      <c r="BM1322" s="5"/>
      <c r="BN1322" s="5"/>
      <c r="BO1322" s="5"/>
      <c r="BP1322" s="1"/>
      <c r="BQ1322" s="1"/>
      <c r="BR1322" s="1"/>
      <c r="BS1322" s="1"/>
      <c r="BT1322" s="1"/>
      <c r="BU1322" s="4"/>
      <c r="BV1322" s="1"/>
      <c r="BW1322" s="3"/>
      <c r="BX1322" s="4"/>
      <c r="BY1322" s="5"/>
      <c r="BZ1322" s="5"/>
      <c r="CA1322" s="5"/>
      <c r="CB1322" s="5"/>
      <c r="CC1322" s="5"/>
      <c r="CD1322" s="43"/>
    </row>
    <row r="1323" spans="1:82" x14ac:dyDescent="0.25">
      <c r="A1323" s="8"/>
      <c r="B1323" s="5"/>
      <c r="C1323" s="5"/>
      <c r="D1323" s="5"/>
      <c r="E1323" s="5"/>
      <c r="F1323" s="94" t="str">
        <f t="shared" si="209"/>
        <v/>
      </c>
      <c r="G1323" s="94" t="str">
        <f t="shared" si="210"/>
        <v/>
      </c>
      <c r="H1323" s="127" t="str">
        <f>IF(A1323&lt;&gt;"",IF(MID(C1323,1,1)="c",$AS$26,IF(MID(C1323,1,1)="r",$AS$41,IF(MID(C1323,1,1)="p",#REF!,#REF!))),"")</f>
        <v/>
      </c>
      <c r="I1323" s="92" t="str">
        <f t="shared" si="211"/>
        <v/>
      </c>
      <c r="J1323" s="92" t="str">
        <f t="shared" si="212"/>
        <v/>
      </c>
      <c r="K1323" s="92" t="str">
        <f t="shared" si="213"/>
        <v/>
      </c>
      <c r="L1323" s="92" t="str">
        <f t="shared" si="214"/>
        <v/>
      </c>
      <c r="M1323" s="95" t="str">
        <f>IF(A1323&lt;&gt;"",IF(MID(C1323,1,1)="c",SigmaEpsConcrete(I1323,$AN$30:$AN$33,$AR$30:$AR$33,$AS$26,$AS$27,$AS$28,$AQ$20,$AU$19),""),"")</f>
        <v/>
      </c>
      <c r="N1323" s="95" t="str">
        <f>IF(A1323&lt;&gt;"",IF(MID(C1323,1,1)="r",SigmaEpsReinf(J1323,$AS$42:$AS$43,$AS$41,$AS$39,$AS$40,$AQ$38),""),"")</f>
        <v/>
      </c>
      <c r="Q1323" s="92" t="str">
        <f t="shared" si="216"/>
        <v/>
      </c>
      <c r="R1323" s="92" t="str">
        <f t="shared" si="217"/>
        <v/>
      </c>
      <c r="U1323" s="5"/>
      <c r="V1323" s="5"/>
      <c r="W1323" s="94" t="str">
        <f t="shared" si="215"/>
        <v/>
      </c>
      <c r="X1323" s="94" t="str">
        <f t="shared" si="218"/>
        <v/>
      </c>
      <c r="Y1323" s="5"/>
      <c r="BK1323" s="8"/>
      <c r="BL1323" s="5"/>
      <c r="BM1323" s="5"/>
      <c r="BN1323" s="5"/>
      <c r="BO1323" s="5"/>
      <c r="BP1323" s="1"/>
      <c r="BQ1323" s="1"/>
      <c r="BR1323" s="1"/>
      <c r="BS1323" s="1"/>
      <c r="BT1323" s="1"/>
      <c r="BU1323" s="4"/>
      <c r="BV1323" s="1"/>
      <c r="BW1323" s="3"/>
      <c r="BX1323" s="4"/>
      <c r="BY1323" s="5"/>
      <c r="BZ1323" s="5"/>
      <c r="CA1323" s="5"/>
      <c r="CB1323" s="5"/>
      <c r="CC1323" s="5"/>
      <c r="CD1323" s="43"/>
    </row>
    <row r="1324" spans="1:82" x14ac:dyDescent="0.25">
      <c r="A1324" s="8"/>
      <c r="B1324" s="5"/>
      <c r="C1324" s="5"/>
      <c r="D1324" s="5"/>
      <c r="E1324" s="5"/>
      <c r="F1324" s="94" t="str">
        <f t="shared" si="209"/>
        <v/>
      </c>
      <c r="G1324" s="94" t="str">
        <f t="shared" si="210"/>
        <v/>
      </c>
      <c r="H1324" s="127" t="str">
        <f>IF(A1324&lt;&gt;"",IF(MID(C1324,1,1)="c",$AS$26,IF(MID(C1324,1,1)="r",$AS$41,IF(MID(C1324,1,1)="p",#REF!,#REF!))),"")</f>
        <v/>
      </c>
      <c r="I1324" s="92" t="str">
        <f t="shared" si="211"/>
        <v/>
      </c>
      <c r="J1324" s="92" t="str">
        <f t="shared" si="212"/>
        <v/>
      </c>
      <c r="K1324" s="92" t="str">
        <f t="shared" si="213"/>
        <v/>
      </c>
      <c r="L1324" s="92" t="str">
        <f t="shared" si="214"/>
        <v/>
      </c>
      <c r="M1324" s="95" t="str">
        <f>IF(A1324&lt;&gt;"",IF(MID(C1324,1,1)="c",SigmaEpsConcrete(I1324,$AN$30:$AN$33,$AR$30:$AR$33,$AS$26,$AS$27,$AS$28,$AQ$20,$AU$19),""),"")</f>
        <v/>
      </c>
      <c r="N1324" s="95" t="str">
        <f>IF(A1324&lt;&gt;"",IF(MID(C1324,1,1)="r",SigmaEpsReinf(J1324,$AS$42:$AS$43,$AS$41,$AS$39,$AS$40,$AQ$38),""),"")</f>
        <v/>
      </c>
      <c r="Q1324" s="92" t="str">
        <f t="shared" si="216"/>
        <v/>
      </c>
      <c r="R1324" s="92" t="str">
        <f t="shared" si="217"/>
        <v/>
      </c>
      <c r="U1324" s="5"/>
      <c r="V1324" s="5"/>
      <c r="W1324" s="94" t="str">
        <f t="shared" si="215"/>
        <v/>
      </c>
      <c r="X1324" s="94" t="str">
        <f t="shared" si="218"/>
        <v/>
      </c>
      <c r="Y1324" s="5"/>
      <c r="BK1324" s="8"/>
      <c r="BL1324" s="5"/>
      <c r="BM1324" s="5"/>
      <c r="BN1324" s="5"/>
      <c r="BO1324" s="5"/>
      <c r="BP1324" s="1"/>
      <c r="BQ1324" s="1"/>
      <c r="BR1324" s="1"/>
      <c r="BS1324" s="1"/>
      <c r="BT1324" s="1"/>
      <c r="BU1324" s="4"/>
      <c r="BV1324" s="1"/>
      <c r="BW1324" s="3"/>
      <c r="BX1324" s="4"/>
      <c r="BY1324" s="5"/>
      <c r="BZ1324" s="5"/>
      <c r="CA1324" s="5"/>
      <c r="CB1324" s="5"/>
      <c r="CC1324" s="5"/>
      <c r="CD1324" s="43"/>
    </row>
    <row r="1325" spans="1:82" x14ac:dyDescent="0.25">
      <c r="A1325" s="8"/>
      <c r="B1325" s="5"/>
      <c r="C1325" s="5"/>
      <c r="D1325" s="5"/>
      <c r="E1325" s="5"/>
      <c r="F1325" s="94" t="str">
        <f t="shared" si="209"/>
        <v/>
      </c>
      <c r="G1325" s="94" t="str">
        <f t="shared" si="210"/>
        <v/>
      </c>
      <c r="H1325" s="127" t="str">
        <f>IF(A1325&lt;&gt;"",IF(MID(C1325,1,1)="c",$AS$26,IF(MID(C1325,1,1)="r",$AS$41,IF(MID(C1325,1,1)="p",#REF!,#REF!))),"")</f>
        <v/>
      </c>
      <c r="I1325" s="92" t="str">
        <f t="shared" si="211"/>
        <v/>
      </c>
      <c r="J1325" s="92" t="str">
        <f t="shared" si="212"/>
        <v/>
      </c>
      <c r="K1325" s="92" t="str">
        <f t="shared" si="213"/>
        <v/>
      </c>
      <c r="L1325" s="92" t="str">
        <f t="shared" si="214"/>
        <v/>
      </c>
      <c r="M1325" s="95" t="str">
        <f>IF(A1325&lt;&gt;"",IF(MID(C1325,1,1)="c",SigmaEpsConcrete(I1325,$AN$30:$AN$33,$AR$30:$AR$33,$AS$26,$AS$27,$AS$28,$AQ$20,$AU$19),""),"")</f>
        <v/>
      </c>
      <c r="N1325" s="95" t="str">
        <f>IF(A1325&lt;&gt;"",IF(MID(C1325,1,1)="r",SigmaEpsReinf(J1325,$AS$42:$AS$43,$AS$41,$AS$39,$AS$40,$AQ$38),""),"")</f>
        <v/>
      </c>
      <c r="Q1325" s="92" t="str">
        <f t="shared" si="216"/>
        <v/>
      </c>
      <c r="R1325" s="92" t="str">
        <f t="shared" si="217"/>
        <v/>
      </c>
      <c r="U1325" s="5"/>
      <c r="V1325" s="5"/>
      <c r="W1325" s="94" t="str">
        <f t="shared" si="215"/>
        <v/>
      </c>
      <c r="X1325" s="94" t="str">
        <f t="shared" si="218"/>
        <v/>
      </c>
      <c r="Y1325" s="5"/>
      <c r="BK1325" s="8"/>
      <c r="BL1325" s="5"/>
      <c r="BM1325" s="5"/>
      <c r="BN1325" s="5"/>
      <c r="BO1325" s="5"/>
      <c r="BP1325" s="1"/>
      <c r="BQ1325" s="1"/>
      <c r="BR1325" s="1"/>
      <c r="BS1325" s="1"/>
      <c r="BT1325" s="1"/>
      <c r="BU1325" s="4"/>
      <c r="BV1325" s="1"/>
      <c r="BW1325" s="3"/>
      <c r="BX1325" s="4"/>
      <c r="BY1325" s="5"/>
      <c r="BZ1325" s="5"/>
      <c r="CA1325" s="5"/>
      <c r="CB1325" s="5"/>
      <c r="CC1325" s="5"/>
      <c r="CD1325" s="43"/>
    </row>
    <row r="1326" spans="1:82" x14ac:dyDescent="0.25">
      <c r="A1326" s="8"/>
      <c r="B1326" s="5"/>
      <c r="C1326" s="5"/>
      <c r="D1326" s="5"/>
      <c r="E1326" s="5"/>
      <c r="F1326" s="94" t="str">
        <f t="shared" si="209"/>
        <v/>
      </c>
      <c r="G1326" s="94" t="str">
        <f t="shared" si="210"/>
        <v/>
      </c>
      <c r="H1326" s="127" t="str">
        <f>IF(A1326&lt;&gt;"",IF(MID(C1326,1,1)="c",$AS$26,IF(MID(C1326,1,1)="r",$AS$41,IF(MID(C1326,1,1)="p",#REF!,#REF!))),"")</f>
        <v/>
      </c>
      <c r="I1326" s="92" t="str">
        <f t="shared" si="211"/>
        <v/>
      </c>
      <c r="J1326" s="92" t="str">
        <f t="shared" si="212"/>
        <v/>
      </c>
      <c r="K1326" s="92" t="str">
        <f t="shared" si="213"/>
        <v/>
      </c>
      <c r="L1326" s="92" t="str">
        <f t="shared" si="214"/>
        <v/>
      </c>
      <c r="M1326" s="95" t="str">
        <f>IF(A1326&lt;&gt;"",IF(MID(C1326,1,1)="c",SigmaEpsConcrete(I1326,$AN$30:$AN$33,$AR$30:$AR$33,$AS$26,$AS$27,$AS$28,$AQ$20,$AU$19),""),"")</f>
        <v/>
      </c>
      <c r="N1326" s="95" t="str">
        <f>IF(A1326&lt;&gt;"",IF(MID(C1326,1,1)="r",SigmaEpsReinf(J1326,$AS$42:$AS$43,$AS$41,$AS$39,$AS$40,$AQ$38),""),"")</f>
        <v/>
      </c>
      <c r="Q1326" s="92" t="str">
        <f t="shared" si="216"/>
        <v/>
      </c>
      <c r="R1326" s="92" t="str">
        <f t="shared" si="217"/>
        <v/>
      </c>
      <c r="U1326" s="5"/>
      <c r="V1326" s="5"/>
      <c r="W1326" s="94" t="str">
        <f t="shared" si="215"/>
        <v/>
      </c>
      <c r="X1326" s="94" t="str">
        <f t="shared" si="218"/>
        <v/>
      </c>
      <c r="Y1326" s="5"/>
      <c r="BK1326" s="8"/>
      <c r="BL1326" s="5"/>
      <c r="BM1326" s="5"/>
      <c r="BN1326" s="5"/>
      <c r="BO1326" s="5"/>
      <c r="BP1326" s="1"/>
      <c r="BQ1326" s="1"/>
      <c r="BR1326" s="1"/>
      <c r="BS1326" s="1"/>
      <c r="BT1326" s="1"/>
      <c r="BU1326" s="4"/>
      <c r="BV1326" s="1"/>
      <c r="BW1326" s="3"/>
      <c r="BX1326" s="4"/>
      <c r="BY1326" s="5"/>
      <c r="BZ1326" s="5"/>
      <c r="CA1326" s="5"/>
      <c r="CB1326" s="5"/>
      <c r="CC1326" s="5"/>
      <c r="CD1326" s="43"/>
    </row>
    <row r="1327" spans="1:82" x14ac:dyDescent="0.25">
      <c r="A1327" s="8"/>
      <c r="B1327" s="5"/>
      <c r="C1327" s="5"/>
      <c r="D1327" s="5"/>
      <c r="E1327" s="5"/>
      <c r="F1327" s="94" t="str">
        <f t="shared" si="209"/>
        <v/>
      </c>
      <c r="G1327" s="94" t="str">
        <f t="shared" si="210"/>
        <v/>
      </c>
      <c r="H1327" s="127" t="str">
        <f>IF(A1327&lt;&gt;"",IF(MID(C1327,1,1)="c",$AS$26,IF(MID(C1327,1,1)="r",$AS$41,IF(MID(C1327,1,1)="p",#REF!,#REF!))),"")</f>
        <v/>
      </c>
      <c r="I1327" s="92" t="str">
        <f t="shared" si="211"/>
        <v/>
      </c>
      <c r="J1327" s="92" t="str">
        <f t="shared" si="212"/>
        <v/>
      </c>
      <c r="K1327" s="92" t="str">
        <f t="shared" si="213"/>
        <v/>
      </c>
      <c r="L1327" s="92" t="str">
        <f t="shared" si="214"/>
        <v/>
      </c>
      <c r="M1327" s="95" t="str">
        <f>IF(A1327&lt;&gt;"",IF(MID(C1327,1,1)="c",SigmaEpsConcrete(I1327,$AN$30:$AN$33,$AR$30:$AR$33,$AS$26,$AS$27,$AS$28,$AQ$20,$AU$19),""),"")</f>
        <v/>
      </c>
      <c r="N1327" s="95" t="str">
        <f>IF(A1327&lt;&gt;"",IF(MID(C1327,1,1)="r",SigmaEpsReinf(J1327,$AS$42:$AS$43,$AS$41,$AS$39,$AS$40,$AQ$38),""),"")</f>
        <v/>
      </c>
      <c r="Q1327" s="92" t="str">
        <f t="shared" si="216"/>
        <v/>
      </c>
      <c r="R1327" s="92" t="str">
        <f t="shared" si="217"/>
        <v/>
      </c>
      <c r="U1327" s="5"/>
      <c r="V1327" s="5"/>
      <c r="W1327" s="94" t="str">
        <f t="shared" si="215"/>
        <v/>
      </c>
      <c r="X1327" s="94" t="str">
        <f t="shared" si="218"/>
        <v/>
      </c>
      <c r="Y1327" s="5"/>
      <c r="BK1327" s="8"/>
      <c r="BL1327" s="5"/>
      <c r="BM1327" s="5"/>
      <c r="BN1327" s="5"/>
      <c r="BO1327" s="5"/>
      <c r="BP1327" s="1"/>
      <c r="BQ1327" s="1"/>
      <c r="BR1327" s="1"/>
      <c r="BS1327" s="1"/>
      <c r="BT1327" s="1"/>
      <c r="BU1327" s="4"/>
      <c r="BV1327" s="1"/>
      <c r="BW1327" s="3"/>
      <c r="BX1327" s="4"/>
      <c r="BY1327" s="5"/>
      <c r="BZ1327" s="5"/>
      <c r="CA1327" s="5"/>
      <c r="CB1327" s="5"/>
      <c r="CC1327" s="5"/>
      <c r="CD1327" s="43"/>
    </row>
    <row r="1328" spans="1:82" x14ac:dyDescent="0.25">
      <c r="A1328" s="8"/>
      <c r="B1328" s="5"/>
      <c r="C1328" s="5"/>
      <c r="D1328" s="5"/>
      <c r="E1328" s="5"/>
      <c r="F1328" s="94" t="str">
        <f t="shared" si="209"/>
        <v/>
      </c>
      <c r="G1328" s="94" t="str">
        <f t="shared" si="210"/>
        <v/>
      </c>
      <c r="H1328" s="127" t="str">
        <f>IF(A1328&lt;&gt;"",IF(MID(C1328,1,1)="c",$AS$26,IF(MID(C1328,1,1)="r",$AS$41,IF(MID(C1328,1,1)="p",#REF!,#REF!))),"")</f>
        <v/>
      </c>
      <c r="I1328" s="92" t="str">
        <f t="shared" si="211"/>
        <v/>
      </c>
      <c r="J1328" s="92" t="str">
        <f t="shared" si="212"/>
        <v/>
      </c>
      <c r="K1328" s="92" t="str">
        <f t="shared" si="213"/>
        <v/>
      </c>
      <c r="L1328" s="92" t="str">
        <f t="shared" si="214"/>
        <v/>
      </c>
      <c r="M1328" s="95" t="str">
        <f>IF(A1328&lt;&gt;"",IF(MID(C1328,1,1)="c",SigmaEpsConcrete(I1328,$AN$30:$AN$33,$AR$30:$AR$33,$AS$26,$AS$27,$AS$28,$AQ$20,$AU$19),""),"")</f>
        <v/>
      </c>
      <c r="N1328" s="95" t="str">
        <f>IF(A1328&lt;&gt;"",IF(MID(C1328,1,1)="r",SigmaEpsReinf(J1328,$AS$42:$AS$43,$AS$41,$AS$39,$AS$40,$AQ$38),""),"")</f>
        <v/>
      </c>
      <c r="Q1328" s="92" t="str">
        <f t="shared" si="216"/>
        <v/>
      </c>
      <c r="R1328" s="92" t="str">
        <f t="shared" si="217"/>
        <v/>
      </c>
      <c r="U1328" s="5"/>
      <c r="V1328" s="5"/>
      <c r="W1328" s="94" t="str">
        <f t="shared" si="215"/>
        <v/>
      </c>
      <c r="X1328" s="94" t="str">
        <f t="shared" si="218"/>
        <v/>
      </c>
      <c r="Y1328" s="5"/>
      <c r="BK1328" s="8"/>
      <c r="BL1328" s="5"/>
      <c r="BM1328" s="5"/>
      <c r="BN1328" s="5"/>
      <c r="BO1328" s="5"/>
      <c r="BP1328" s="1"/>
      <c r="BQ1328" s="1"/>
      <c r="BR1328" s="1"/>
      <c r="BS1328" s="1"/>
      <c r="BT1328" s="1"/>
      <c r="BU1328" s="4"/>
      <c r="BV1328" s="1"/>
      <c r="BW1328" s="3"/>
      <c r="BX1328" s="4"/>
      <c r="BY1328" s="5"/>
      <c r="BZ1328" s="5"/>
      <c r="CA1328" s="5"/>
      <c r="CB1328" s="5"/>
      <c r="CC1328" s="5"/>
      <c r="CD1328" s="43"/>
    </row>
    <row r="1329" spans="1:82" x14ac:dyDescent="0.25">
      <c r="A1329" s="8"/>
      <c r="B1329" s="5"/>
      <c r="C1329" s="5"/>
      <c r="D1329" s="5"/>
      <c r="E1329" s="5"/>
      <c r="F1329" s="94" t="str">
        <f t="shared" si="209"/>
        <v/>
      </c>
      <c r="G1329" s="94" t="str">
        <f t="shared" si="210"/>
        <v/>
      </c>
      <c r="H1329" s="127" t="str">
        <f>IF(A1329&lt;&gt;"",IF(MID(C1329,1,1)="c",$AS$26,IF(MID(C1329,1,1)="r",$AS$41,IF(MID(C1329,1,1)="p",#REF!,#REF!))),"")</f>
        <v/>
      </c>
      <c r="I1329" s="92" t="str">
        <f t="shared" si="211"/>
        <v/>
      </c>
      <c r="J1329" s="92" t="str">
        <f t="shared" si="212"/>
        <v/>
      </c>
      <c r="K1329" s="92" t="str">
        <f t="shared" si="213"/>
        <v/>
      </c>
      <c r="L1329" s="92" t="str">
        <f t="shared" si="214"/>
        <v/>
      </c>
      <c r="M1329" s="95" t="str">
        <f>IF(A1329&lt;&gt;"",IF(MID(C1329,1,1)="c",SigmaEpsConcrete(I1329,$AN$30:$AN$33,$AR$30:$AR$33,$AS$26,$AS$27,$AS$28,$AQ$20,$AU$19),""),"")</f>
        <v/>
      </c>
      <c r="N1329" s="95" t="str">
        <f>IF(A1329&lt;&gt;"",IF(MID(C1329,1,1)="r",SigmaEpsReinf(J1329,$AS$42:$AS$43,$AS$41,$AS$39,$AS$40,$AQ$38),""),"")</f>
        <v/>
      </c>
      <c r="Q1329" s="92" t="str">
        <f t="shared" si="216"/>
        <v/>
      </c>
      <c r="R1329" s="92" t="str">
        <f t="shared" si="217"/>
        <v/>
      </c>
      <c r="U1329" s="5"/>
      <c r="V1329" s="5"/>
      <c r="W1329" s="94" t="str">
        <f t="shared" si="215"/>
        <v/>
      </c>
      <c r="X1329" s="94" t="str">
        <f t="shared" si="218"/>
        <v/>
      </c>
      <c r="Y1329" s="5"/>
      <c r="BK1329" s="8"/>
      <c r="BL1329" s="5"/>
      <c r="BM1329" s="5"/>
      <c r="BN1329" s="5"/>
      <c r="BO1329" s="5"/>
      <c r="BP1329" s="1"/>
      <c r="BQ1329" s="1"/>
      <c r="BR1329" s="1"/>
      <c r="BS1329" s="1"/>
      <c r="BT1329" s="1"/>
      <c r="BU1329" s="4"/>
      <c r="BV1329" s="1"/>
      <c r="BW1329" s="3"/>
      <c r="BX1329" s="4"/>
      <c r="BY1329" s="5"/>
      <c r="BZ1329" s="5"/>
      <c r="CA1329" s="5"/>
      <c r="CB1329" s="5"/>
      <c r="CC1329" s="5"/>
      <c r="CD1329" s="43"/>
    </row>
    <row r="1330" spans="1:82" x14ac:dyDescent="0.25">
      <c r="A1330" s="8"/>
      <c r="B1330" s="5"/>
      <c r="C1330" s="5"/>
      <c r="D1330" s="5"/>
      <c r="E1330" s="5"/>
      <c r="F1330" s="94" t="str">
        <f t="shared" si="209"/>
        <v/>
      </c>
      <c r="G1330" s="94" t="str">
        <f t="shared" si="210"/>
        <v/>
      </c>
      <c r="H1330" s="127" t="str">
        <f>IF(A1330&lt;&gt;"",IF(MID(C1330,1,1)="c",$AS$26,IF(MID(C1330,1,1)="r",$AS$41,IF(MID(C1330,1,1)="p",#REF!,#REF!))),"")</f>
        <v/>
      </c>
      <c r="I1330" s="92" t="str">
        <f t="shared" si="211"/>
        <v/>
      </c>
      <c r="J1330" s="92" t="str">
        <f t="shared" si="212"/>
        <v/>
      </c>
      <c r="K1330" s="92" t="str">
        <f t="shared" si="213"/>
        <v/>
      </c>
      <c r="L1330" s="92" t="str">
        <f t="shared" si="214"/>
        <v/>
      </c>
      <c r="M1330" s="95" t="str">
        <f>IF(A1330&lt;&gt;"",IF(MID(C1330,1,1)="c",SigmaEpsConcrete(I1330,$AN$30:$AN$33,$AR$30:$AR$33,$AS$26,$AS$27,$AS$28,$AQ$20,$AU$19),""),"")</f>
        <v/>
      </c>
      <c r="N1330" s="95" t="str">
        <f>IF(A1330&lt;&gt;"",IF(MID(C1330,1,1)="r",SigmaEpsReinf(J1330,$AS$42:$AS$43,$AS$41,$AS$39,$AS$40,$AQ$38),""),"")</f>
        <v/>
      </c>
      <c r="Q1330" s="92" t="str">
        <f t="shared" si="216"/>
        <v/>
      </c>
      <c r="R1330" s="92" t="str">
        <f t="shared" si="217"/>
        <v/>
      </c>
      <c r="U1330" s="5"/>
      <c r="V1330" s="5"/>
      <c r="W1330" s="94" t="str">
        <f t="shared" si="215"/>
        <v/>
      </c>
      <c r="X1330" s="94" t="str">
        <f t="shared" si="218"/>
        <v/>
      </c>
      <c r="Y1330" s="5"/>
      <c r="BK1330" s="8"/>
      <c r="BL1330" s="5"/>
      <c r="BM1330" s="5"/>
      <c r="BN1330" s="5"/>
      <c r="BO1330" s="5"/>
      <c r="BP1330" s="1"/>
      <c r="BQ1330" s="1"/>
      <c r="BR1330" s="1"/>
      <c r="BS1330" s="1"/>
      <c r="BT1330" s="1"/>
      <c r="BU1330" s="4"/>
      <c r="BV1330" s="1"/>
      <c r="BW1330" s="3"/>
      <c r="BX1330" s="4"/>
      <c r="BY1330" s="5"/>
      <c r="BZ1330" s="5"/>
      <c r="CA1330" s="5"/>
      <c r="CB1330" s="5"/>
      <c r="CC1330" s="5"/>
      <c r="CD1330" s="43"/>
    </row>
    <row r="1331" spans="1:82" x14ac:dyDescent="0.25">
      <c r="A1331" s="8"/>
      <c r="B1331" s="5"/>
      <c r="C1331" s="5"/>
      <c r="D1331" s="5"/>
      <c r="E1331" s="5"/>
      <c r="F1331" s="94" t="str">
        <f t="shared" si="209"/>
        <v/>
      </c>
      <c r="G1331" s="94" t="str">
        <f t="shared" si="210"/>
        <v/>
      </c>
      <c r="H1331" s="127" t="str">
        <f>IF(A1331&lt;&gt;"",IF(MID(C1331,1,1)="c",$AS$26,IF(MID(C1331,1,1)="r",$AS$41,IF(MID(C1331,1,1)="p",#REF!,#REF!))),"")</f>
        <v/>
      </c>
      <c r="I1331" s="92" t="str">
        <f t="shared" si="211"/>
        <v/>
      </c>
      <c r="J1331" s="92" t="str">
        <f t="shared" si="212"/>
        <v/>
      </c>
      <c r="K1331" s="92" t="str">
        <f t="shared" si="213"/>
        <v/>
      </c>
      <c r="L1331" s="92" t="str">
        <f t="shared" si="214"/>
        <v/>
      </c>
      <c r="M1331" s="95" t="str">
        <f>IF(A1331&lt;&gt;"",IF(MID(C1331,1,1)="c",SigmaEpsConcrete(I1331,$AN$30:$AN$33,$AR$30:$AR$33,$AS$26,$AS$27,$AS$28,$AQ$20,$AU$19),""),"")</f>
        <v/>
      </c>
      <c r="N1331" s="95" t="str">
        <f>IF(A1331&lt;&gt;"",IF(MID(C1331,1,1)="r",SigmaEpsReinf(J1331,$AS$42:$AS$43,$AS$41,$AS$39,$AS$40,$AQ$38),""),"")</f>
        <v/>
      </c>
      <c r="Q1331" s="92" t="str">
        <f t="shared" si="216"/>
        <v/>
      </c>
      <c r="R1331" s="92" t="str">
        <f t="shared" si="217"/>
        <v/>
      </c>
      <c r="U1331" s="5"/>
      <c r="V1331" s="5"/>
      <c r="W1331" s="94" t="str">
        <f t="shared" si="215"/>
        <v/>
      </c>
      <c r="X1331" s="94" t="str">
        <f t="shared" si="218"/>
        <v/>
      </c>
      <c r="Y1331" s="5"/>
      <c r="BK1331" s="8"/>
      <c r="BL1331" s="5"/>
      <c r="BM1331" s="5"/>
      <c r="BN1331" s="5"/>
      <c r="BO1331" s="5"/>
      <c r="BP1331" s="1"/>
      <c r="BQ1331" s="1"/>
      <c r="BR1331" s="1"/>
      <c r="BS1331" s="1"/>
      <c r="BT1331" s="1"/>
      <c r="BU1331" s="4"/>
      <c r="BV1331" s="1"/>
      <c r="BW1331" s="3"/>
      <c r="BX1331" s="4"/>
      <c r="BY1331" s="5"/>
      <c r="BZ1331" s="5"/>
      <c r="CA1331" s="5"/>
      <c r="CB1331" s="5"/>
      <c r="CC1331" s="5"/>
      <c r="CD1331" s="43"/>
    </row>
    <row r="1332" spans="1:82" x14ac:dyDescent="0.25">
      <c r="A1332" s="8"/>
      <c r="B1332" s="5"/>
      <c r="C1332" s="5"/>
      <c r="D1332" s="5"/>
      <c r="E1332" s="5"/>
      <c r="F1332" s="94" t="str">
        <f t="shared" si="209"/>
        <v/>
      </c>
      <c r="G1332" s="94" t="str">
        <f t="shared" si="210"/>
        <v/>
      </c>
      <c r="H1332" s="127" t="str">
        <f>IF(A1332&lt;&gt;"",IF(MID(C1332,1,1)="c",$AS$26,IF(MID(C1332,1,1)="r",$AS$41,IF(MID(C1332,1,1)="p",#REF!,#REF!))),"")</f>
        <v/>
      </c>
      <c r="I1332" s="92" t="str">
        <f t="shared" si="211"/>
        <v/>
      </c>
      <c r="J1332" s="92" t="str">
        <f t="shared" si="212"/>
        <v/>
      </c>
      <c r="K1332" s="92" t="str">
        <f t="shared" si="213"/>
        <v/>
      </c>
      <c r="L1332" s="92" t="str">
        <f t="shared" si="214"/>
        <v/>
      </c>
      <c r="M1332" s="95" t="str">
        <f>IF(A1332&lt;&gt;"",IF(MID(C1332,1,1)="c",SigmaEpsConcrete(I1332,$AN$30:$AN$33,$AR$30:$AR$33,$AS$26,$AS$27,$AS$28,$AQ$20,$AU$19),""),"")</f>
        <v/>
      </c>
      <c r="N1332" s="95" t="str">
        <f>IF(A1332&lt;&gt;"",IF(MID(C1332,1,1)="r",SigmaEpsReinf(J1332,$AS$42:$AS$43,$AS$41,$AS$39,$AS$40,$AQ$38),""),"")</f>
        <v/>
      </c>
      <c r="Q1332" s="92" t="str">
        <f t="shared" si="216"/>
        <v/>
      </c>
      <c r="R1332" s="92" t="str">
        <f t="shared" si="217"/>
        <v/>
      </c>
      <c r="U1332" s="5"/>
      <c r="V1332" s="5"/>
      <c r="W1332" s="94" t="str">
        <f t="shared" si="215"/>
        <v/>
      </c>
      <c r="X1332" s="94" t="str">
        <f t="shared" si="218"/>
        <v/>
      </c>
      <c r="Y1332" s="5"/>
      <c r="BK1332" s="8"/>
      <c r="BL1332" s="5"/>
      <c r="BM1332" s="5"/>
      <c r="BN1332" s="5"/>
      <c r="BO1332" s="5"/>
      <c r="BP1332" s="1"/>
      <c r="BQ1332" s="1"/>
      <c r="BR1332" s="1"/>
      <c r="BS1332" s="1"/>
      <c r="BT1332" s="1"/>
      <c r="BU1332" s="4"/>
      <c r="BV1332" s="1"/>
      <c r="BW1332" s="3"/>
      <c r="BX1332" s="4"/>
      <c r="BY1332" s="5"/>
      <c r="BZ1332" s="5"/>
      <c r="CA1332" s="5"/>
      <c r="CB1332" s="5"/>
      <c r="CC1332" s="5"/>
      <c r="CD1332" s="43"/>
    </row>
    <row r="1333" spans="1:82" x14ac:dyDescent="0.25">
      <c r="A1333" s="8"/>
      <c r="B1333" s="5"/>
      <c r="C1333" s="5"/>
      <c r="D1333" s="5"/>
      <c r="E1333" s="5"/>
      <c r="F1333" s="94" t="str">
        <f t="shared" si="209"/>
        <v/>
      </c>
      <c r="G1333" s="94" t="str">
        <f t="shared" si="210"/>
        <v/>
      </c>
      <c r="H1333" s="127" t="str">
        <f>IF(A1333&lt;&gt;"",IF(MID(C1333,1,1)="c",$AS$26,IF(MID(C1333,1,1)="r",$AS$41,IF(MID(C1333,1,1)="p",#REF!,#REF!))),"")</f>
        <v/>
      </c>
      <c r="I1333" s="92" t="str">
        <f t="shared" si="211"/>
        <v/>
      </c>
      <c r="J1333" s="92" t="str">
        <f t="shared" si="212"/>
        <v/>
      </c>
      <c r="K1333" s="92" t="str">
        <f t="shared" si="213"/>
        <v/>
      </c>
      <c r="L1333" s="92" t="str">
        <f t="shared" si="214"/>
        <v/>
      </c>
      <c r="M1333" s="95" t="str">
        <f>IF(A1333&lt;&gt;"",IF(MID(C1333,1,1)="c",SigmaEpsConcrete(I1333,$AN$30:$AN$33,$AR$30:$AR$33,$AS$26,$AS$27,$AS$28,$AQ$20,$AU$19),""),"")</f>
        <v/>
      </c>
      <c r="N1333" s="95" t="str">
        <f>IF(A1333&lt;&gt;"",IF(MID(C1333,1,1)="r",SigmaEpsReinf(J1333,$AS$42:$AS$43,$AS$41,$AS$39,$AS$40,$AQ$38),""),"")</f>
        <v/>
      </c>
      <c r="Q1333" s="92" t="str">
        <f t="shared" si="216"/>
        <v/>
      </c>
      <c r="R1333" s="92" t="str">
        <f t="shared" si="217"/>
        <v/>
      </c>
      <c r="U1333" s="5"/>
      <c r="V1333" s="5"/>
      <c r="W1333" s="94" t="str">
        <f t="shared" si="215"/>
        <v/>
      </c>
      <c r="X1333" s="94" t="str">
        <f t="shared" si="218"/>
        <v/>
      </c>
      <c r="Y1333" s="5"/>
      <c r="BK1333" s="8"/>
      <c r="BL1333" s="5"/>
      <c r="BM1333" s="5"/>
      <c r="BN1333" s="5"/>
      <c r="BO1333" s="5"/>
      <c r="BP1333" s="1"/>
      <c r="BQ1333" s="1"/>
      <c r="BR1333" s="1"/>
      <c r="BS1333" s="1"/>
      <c r="BT1333" s="1"/>
      <c r="BU1333" s="4"/>
      <c r="BV1333" s="1"/>
      <c r="BW1333" s="3"/>
      <c r="BX1333" s="4"/>
      <c r="BY1333" s="5"/>
      <c r="BZ1333" s="5"/>
      <c r="CA1333" s="5"/>
      <c r="CB1333" s="5"/>
      <c r="CC1333" s="5"/>
      <c r="CD1333" s="43"/>
    </row>
    <row r="1334" spans="1:82" x14ac:dyDescent="0.25">
      <c r="A1334" s="8"/>
      <c r="B1334" s="5"/>
      <c r="C1334" s="5"/>
      <c r="D1334" s="5"/>
      <c r="E1334" s="5"/>
      <c r="F1334" s="94" t="str">
        <f t="shared" si="209"/>
        <v/>
      </c>
      <c r="G1334" s="94" t="str">
        <f t="shared" si="210"/>
        <v/>
      </c>
      <c r="H1334" s="127" t="str">
        <f>IF(A1334&lt;&gt;"",IF(MID(C1334,1,1)="c",$AS$26,IF(MID(C1334,1,1)="r",$AS$41,IF(MID(C1334,1,1)="p",#REF!,#REF!))),"")</f>
        <v/>
      </c>
      <c r="I1334" s="92" t="str">
        <f t="shared" si="211"/>
        <v/>
      </c>
      <c r="J1334" s="92" t="str">
        <f t="shared" si="212"/>
        <v/>
      </c>
      <c r="K1334" s="92" t="str">
        <f t="shared" si="213"/>
        <v/>
      </c>
      <c r="L1334" s="92" t="str">
        <f t="shared" si="214"/>
        <v/>
      </c>
      <c r="M1334" s="95" t="str">
        <f>IF(A1334&lt;&gt;"",IF(MID(C1334,1,1)="c",SigmaEpsConcrete(I1334,$AN$30:$AN$33,$AR$30:$AR$33,$AS$26,$AS$27,$AS$28,$AQ$20,$AU$19),""),"")</f>
        <v/>
      </c>
      <c r="N1334" s="95" t="str">
        <f>IF(A1334&lt;&gt;"",IF(MID(C1334,1,1)="r",SigmaEpsReinf(J1334,$AS$42:$AS$43,$AS$41,$AS$39,$AS$40,$AQ$38),""),"")</f>
        <v/>
      </c>
      <c r="Q1334" s="92" t="str">
        <f t="shared" si="216"/>
        <v/>
      </c>
      <c r="R1334" s="92" t="str">
        <f t="shared" si="217"/>
        <v/>
      </c>
      <c r="U1334" s="5"/>
      <c r="V1334" s="5"/>
      <c r="W1334" s="94" t="str">
        <f t="shared" si="215"/>
        <v/>
      </c>
      <c r="X1334" s="94" t="str">
        <f t="shared" si="218"/>
        <v/>
      </c>
      <c r="Y1334" s="5"/>
      <c r="BK1334" s="8"/>
      <c r="BL1334" s="5"/>
      <c r="BM1334" s="5"/>
      <c r="BN1334" s="5"/>
      <c r="BO1334" s="5"/>
      <c r="BP1334" s="1"/>
      <c r="BQ1334" s="1"/>
      <c r="BR1334" s="1"/>
      <c r="BS1334" s="1"/>
      <c r="BT1334" s="1"/>
      <c r="BU1334" s="4"/>
      <c r="BV1334" s="1"/>
      <c r="BW1334" s="3"/>
      <c r="BX1334" s="4"/>
      <c r="BY1334" s="5"/>
      <c r="BZ1334" s="5"/>
      <c r="CA1334" s="5"/>
      <c r="CB1334" s="5"/>
      <c r="CC1334" s="5"/>
      <c r="CD1334" s="43"/>
    </row>
    <row r="1335" spans="1:82" x14ac:dyDescent="0.25">
      <c r="A1335" s="8"/>
      <c r="B1335" s="5"/>
      <c r="C1335" s="5"/>
      <c r="D1335" s="5"/>
      <c r="E1335" s="5"/>
      <c r="F1335" s="94" t="str">
        <f t="shared" si="209"/>
        <v/>
      </c>
      <c r="G1335" s="94" t="str">
        <f t="shared" si="210"/>
        <v/>
      </c>
      <c r="H1335" s="127" t="str">
        <f>IF(A1335&lt;&gt;"",IF(MID(C1335,1,1)="c",$AS$26,IF(MID(C1335,1,1)="r",$AS$41,IF(MID(C1335,1,1)="p",#REF!,#REF!))),"")</f>
        <v/>
      </c>
      <c r="I1335" s="92" t="str">
        <f t="shared" si="211"/>
        <v/>
      </c>
      <c r="J1335" s="92" t="str">
        <f t="shared" si="212"/>
        <v/>
      </c>
      <c r="K1335" s="92" t="str">
        <f t="shared" si="213"/>
        <v/>
      </c>
      <c r="L1335" s="92" t="str">
        <f t="shared" si="214"/>
        <v/>
      </c>
      <c r="M1335" s="95" t="str">
        <f>IF(A1335&lt;&gt;"",IF(MID(C1335,1,1)="c",SigmaEpsConcrete(I1335,$AN$30:$AN$33,$AR$30:$AR$33,$AS$26,$AS$27,$AS$28,$AQ$20,$AU$19),""),"")</f>
        <v/>
      </c>
      <c r="N1335" s="95" t="str">
        <f>IF(A1335&lt;&gt;"",IF(MID(C1335,1,1)="r",SigmaEpsReinf(J1335,$AS$42:$AS$43,$AS$41,$AS$39,$AS$40,$AQ$38),""),"")</f>
        <v/>
      </c>
      <c r="Q1335" s="92" t="str">
        <f t="shared" si="216"/>
        <v/>
      </c>
      <c r="R1335" s="92" t="str">
        <f t="shared" si="217"/>
        <v/>
      </c>
      <c r="U1335" s="5"/>
      <c r="V1335" s="5"/>
      <c r="W1335" s="94" t="str">
        <f t="shared" si="215"/>
        <v/>
      </c>
      <c r="X1335" s="94" t="str">
        <f t="shared" si="218"/>
        <v/>
      </c>
      <c r="Y1335" s="5"/>
      <c r="BK1335" s="8"/>
      <c r="BL1335" s="5"/>
      <c r="BM1335" s="5"/>
      <c r="BN1335" s="5"/>
      <c r="BO1335" s="5"/>
      <c r="BP1335" s="1"/>
      <c r="BQ1335" s="1"/>
      <c r="BR1335" s="1"/>
      <c r="BS1335" s="1"/>
      <c r="BT1335" s="1"/>
      <c r="BU1335" s="4"/>
      <c r="BV1335" s="1"/>
      <c r="BW1335" s="3"/>
      <c r="BX1335" s="4"/>
      <c r="BY1335" s="5"/>
      <c r="BZ1335" s="5"/>
      <c r="CA1335" s="5"/>
      <c r="CB1335" s="5"/>
      <c r="CC1335" s="5"/>
      <c r="CD1335" s="43"/>
    </row>
    <row r="1336" spans="1:82" x14ac:dyDescent="0.25">
      <c r="A1336" s="8"/>
      <c r="B1336" s="5"/>
      <c r="C1336" s="5"/>
      <c r="D1336" s="5"/>
      <c r="E1336" s="5"/>
      <c r="F1336" s="94" t="str">
        <f t="shared" si="209"/>
        <v/>
      </c>
      <c r="G1336" s="94" t="str">
        <f t="shared" si="210"/>
        <v/>
      </c>
      <c r="H1336" s="127" t="str">
        <f>IF(A1336&lt;&gt;"",IF(MID(C1336,1,1)="c",$AS$26,IF(MID(C1336,1,1)="r",$AS$41,IF(MID(C1336,1,1)="p",#REF!,#REF!))),"")</f>
        <v/>
      </c>
      <c r="I1336" s="92" t="str">
        <f t="shared" si="211"/>
        <v/>
      </c>
      <c r="J1336" s="92" t="str">
        <f t="shared" si="212"/>
        <v/>
      </c>
      <c r="K1336" s="92" t="str">
        <f t="shared" si="213"/>
        <v/>
      </c>
      <c r="L1336" s="92" t="str">
        <f t="shared" si="214"/>
        <v/>
      </c>
      <c r="M1336" s="95" t="str">
        <f>IF(A1336&lt;&gt;"",IF(MID(C1336,1,1)="c",SigmaEpsConcrete(I1336,$AN$30:$AN$33,$AR$30:$AR$33,$AS$26,$AS$27,$AS$28,$AQ$20,$AU$19),""),"")</f>
        <v/>
      </c>
      <c r="N1336" s="95" t="str">
        <f>IF(A1336&lt;&gt;"",IF(MID(C1336,1,1)="r",SigmaEpsReinf(J1336,$AS$42:$AS$43,$AS$41,$AS$39,$AS$40,$AQ$38),""),"")</f>
        <v/>
      </c>
      <c r="Q1336" s="92" t="str">
        <f t="shared" si="216"/>
        <v/>
      </c>
      <c r="R1336" s="92" t="str">
        <f t="shared" si="217"/>
        <v/>
      </c>
      <c r="U1336" s="5"/>
      <c r="V1336" s="5"/>
      <c r="W1336" s="94" t="str">
        <f t="shared" si="215"/>
        <v/>
      </c>
      <c r="X1336" s="94" t="str">
        <f t="shared" si="218"/>
        <v/>
      </c>
      <c r="Y1336" s="5"/>
      <c r="BK1336" s="8"/>
      <c r="BL1336" s="5"/>
      <c r="BM1336" s="5"/>
      <c r="BN1336" s="5"/>
      <c r="BO1336" s="5"/>
      <c r="BP1336" s="1"/>
      <c r="BQ1336" s="1"/>
      <c r="BR1336" s="1"/>
      <c r="BS1336" s="1"/>
      <c r="BT1336" s="1"/>
      <c r="BU1336" s="4"/>
      <c r="BV1336" s="1"/>
      <c r="BW1336" s="3"/>
      <c r="BX1336" s="4"/>
      <c r="BY1336" s="5"/>
      <c r="BZ1336" s="5"/>
      <c r="CA1336" s="5"/>
      <c r="CB1336" s="5"/>
      <c r="CC1336" s="5"/>
      <c r="CD1336" s="43"/>
    </row>
    <row r="1337" spans="1:82" x14ac:dyDescent="0.25">
      <c r="A1337" s="8"/>
      <c r="B1337" s="5"/>
      <c r="C1337" s="5"/>
      <c r="D1337" s="5"/>
      <c r="E1337" s="5"/>
      <c r="F1337" s="94" t="str">
        <f t="shared" si="209"/>
        <v/>
      </c>
      <c r="G1337" s="94" t="str">
        <f t="shared" si="210"/>
        <v/>
      </c>
      <c r="H1337" s="127" t="str">
        <f>IF(A1337&lt;&gt;"",IF(MID(C1337,1,1)="c",$AS$26,IF(MID(C1337,1,1)="r",$AS$41,IF(MID(C1337,1,1)="p",#REF!,#REF!))),"")</f>
        <v/>
      </c>
      <c r="I1337" s="92" t="str">
        <f t="shared" si="211"/>
        <v/>
      </c>
      <c r="J1337" s="92" t="str">
        <f t="shared" si="212"/>
        <v/>
      </c>
      <c r="K1337" s="92" t="str">
        <f t="shared" si="213"/>
        <v/>
      </c>
      <c r="L1337" s="92" t="str">
        <f t="shared" si="214"/>
        <v/>
      </c>
      <c r="M1337" s="95" t="str">
        <f>IF(A1337&lt;&gt;"",IF(MID(C1337,1,1)="c",SigmaEpsConcrete(I1337,$AN$30:$AN$33,$AR$30:$AR$33,$AS$26,$AS$27,$AS$28,$AQ$20,$AU$19),""),"")</f>
        <v/>
      </c>
      <c r="N1337" s="95" t="str">
        <f>IF(A1337&lt;&gt;"",IF(MID(C1337,1,1)="r",SigmaEpsReinf(J1337,$AS$42:$AS$43,$AS$41,$AS$39,$AS$40,$AQ$38),""),"")</f>
        <v/>
      </c>
      <c r="Q1337" s="92" t="str">
        <f t="shared" si="216"/>
        <v/>
      </c>
      <c r="R1337" s="92" t="str">
        <f t="shared" si="217"/>
        <v/>
      </c>
      <c r="U1337" s="5"/>
      <c r="V1337" s="5"/>
      <c r="W1337" s="94" t="str">
        <f t="shared" si="215"/>
        <v/>
      </c>
      <c r="X1337" s="94" t="str">
        <f t="shared" si="218"/>
        <v/>
      </c>
      <c r="Y1337" s="5"/>
      <c r="BK1337" s="8"/>
      <c r="BL1337" s="5"/>
      <c r="BM1337" s="5"/>
      <c r="BN1337" s="5"/>
      <c r="BO1337" s="5"/>
      <c r="BP1337" s="1"/>
      <c r="BQ1337" s="1"/>
      <c r="BR1337" s="1"/>
      <c r="BS1337" s="1"/>
      <c r="BT1337" s="1"/>
      <c r="BU1337" s="4"/>
      <c r="BV1337" s="1"/>
      <c r="BW1337" s="3"/>
      <c r="BX1337" s="4"/>
      <c r="BY1337" s="5"/>
      <c r="BZ1337" s="5"/>
      <c r="CA1337" s="5"/>
      <c r="CB1337" s="5"/>
      <c r="CC1337" s="5"/>
      <c r="CD1337" s="43"/>
    </row>
    <row r="1338" spans="1:82" x14ac:dyDescent="0.25">
      <c r="A1338" s="8"/>
      <c r="B1338" s="5"/>
      <c r="C1338" s="5"/>
      <c r="D1338" s="5"/>
      <c r="E1338" s="5"/>
      <c r="F1338" s="94" t="str">
        <f t="shared" si="209"/>
        <v/>
      </c>
      <c r="G1338" s="94" t="str">
        <f t="shared" si="210"/>
        <v/>
      </c>
      <c r="H1338" s="127" t="str">
        <f>IF(A1338&lt;&gt;"",IF(MID(C1338,1,1)="c",$AS$26,IF(MID(C1338,1,1)="r",$AS$41,IF(MID(C1338,1,1)="p",#REF!,#REF!))),"")</f>
        <v/>
      </c>
      <c r="I1338" s="92" t="str">
        <f t="shared" si="211"/>
        <v/>
      </c>
      <c r="J1338" s="92" t="str">
        <f t="shared" si="212"/>
        <v/>
      </c>
      <c r="K1338" s="92" t="str">
        <f t="shared" si="213"/>
        <v/>
      </c>
      <c r="L1338" s="92" t="str">
        <f t="shared" si="214"/>
        <v/>
      </c>
      <c r="M1338" s="95" t="str">
        <f>IF(A1338&lt;&gt;"",IF(MID(C1338,1,1)="c",SigmaEpsConcrete(I1338,$AN$30:$AN$33,$AR$30:$AR$33,$AS$26,$AS$27,$AS$28,$AQ$20,$AU$19),""),"")</f>
        <v/>
      </c>
      <c r="N1338" s="95" t="str">
        <f>IF(A1338&lt;&gt;"",IF(MID(C1338,1,1)="r",SigmaEpsReinf(J1338,$AS$42:$AS$43,$AS$41,$AS$39,$AS$40,$AQ$38),""),"")</f>
        <v/>
      </c>
      <c r="Q1338" s="92" t="str">
        <f t="shared" si="216"/>
        <v/>
      </c>
      <c r="R1338" s="92" t="str">
        <f t="shared" si="217"/>
        <v/>
      </c>
      <c r="U1338" s="5"/>
      <c r="V1338" s="5"/>
      <c r="W1338" s="94" t="str">
        <f t="shared" si="215"/>
        <v/>
      </c>
      <c r="X1338" s="94" t="str">
        <f t="shared" si="218"/>
        <v/>
      </c>
      <c r="Y1338" s="5"/>
      <c r="BK1338" s="8"/>
      <c r="BL1338" s="5"/>
      <c r="BM1338" s="5"/>
      <c r="BN1338" s="5"/>
      <c r="BO1338" s="5"/>
      <c r="BP1338" s="1"/>
      <c r="BQ1338" s="1"/>
      <c r="BR1338" s="1"/>
      <c r="BS1338" s="1"/>
      <c r="BT1338" s="1"/>
      <c r="BU1338" s="4"/>
      <c r="BV1338" s="1"/>
      <c r="BW1338" s="3"/>
      <c r="BX1338" s="4"/>
      <c r="BY1338" s="5"/>
      <c r="BZ1338" s="5"/>
      <c r="CA1338" s="5"/>
      <c r="CB1338" s="5"/>
      <c r="CC1338" s="5"/>
      <c r="CD1338" s="43"/>
    </row>
    <row r="1339" spans="1:82" x14ac:dyDescent="0.25">
      <c r="A1339" s="8"/>
      <c r="B1339" s="5"/>
      <c r="C1339" s="5"/>
      <c r="D1339" s="5"/>
      <c r="E1339" s="5"/>
      <c r="F1339" s="94" t="str">
        <f t="shared" si="209"/>
        <v/>
      </c>
      <c r="G1339" s="94" t="str">
        <f t="shared" si="210"/>
        <v/>
      </c>
      <c r="H1339" s="127" t="str">
        <f>IF(A1339&lt;&gt;"",IF(MID(C1339,1,1)="c",$AS$26,IF(MID(C1339,1,1)="r",$AS$41,IF(MID(C1339,1,1)="p",#REF!,#REF!))),"")</f>
        <v/>
      </c>
      <c r="I1339" s="92" t="str">
        <f t="shared" si="211"/>
        <v/>
      </c>
      <c r="J1339" s="92" t="str">
        <f t="shared" si="212"/>
        <v/>
      </c>
      <c r="K1339" s="92" t="str">
        <f t="shared" si="213"/>
        <v/>
      </c>
      <c r="L1339" s="92" t="str">
        <f t="shared" si="214"/>
        <v/>
      </c>
      <c r="M1339" s="95" t="str">
        <f>IF(A1339&lt;&gt;"",IF(MID(C1339,1,1)="c",SigmaEpsConcrete(I1339,$AN$30:$AN$33,$AR$30:$AR$33,$AS$26,$AS$27,$AS$28,$AQ$20,$AU$19),""),"")</f>
        <v/>
      </c>
      <c r="N1339" s="95" t="str">
        <f>IF(A1339&lt;&gt;"",IF(MID(C1339,1,1)="r",SigmaEpsReinf(J1339,$AS$42:$AS$43,$AS$41,$AS$39,$AS$40,$AQ$38),""),"")</f>
        <v/>
      </c>
      <c r="Q1339" s="92" t="str">
        <f t="shared" si="216"/>
        <v/>
      </c>
      <c r="R1339" s="92" t="str">
        <f t="shared" si="217"/>
        <v/>
      </c>
      <c r="U1339" s="5"/>
      <c r="V1339" s="5"/>
      <c r="W1339" s="94" t="str">
        <f t="shared" si="215"/>
        <v/>
      </c>
      <c r="X1339" s="94" t="str">
        <f t="shared" si="218"/>
        <v/>
      </c>
      <c r="Y1339" s="5"/>
      <c r="BK1339" s="8"/>
      <c r="BL1339" s="5"/>
      <c r="BM1339" s="5"/>
      <c r="BN1339" s="5"/>
      <c r="BO1339" s="5"/>
      <c r="BP1339" s="1"/>
      <c r="BQ1339" s="1"/>
      <c r="BR1339" s="1"/>
      <c r="BS1339" s="1"/>
      <c r="BT1339" s="1"/>
      <c r="BU1339" s="4"/>
      <c r="BV1339" s="1"/>
      <c r="BW1339" s="3"/>
      <c r="BX1339" s="4"/>
      <c r="BY1339" s="5"/>
      <c r="BZ1339" s="5"/>
      <c r="CA1339" s="5"/>
      <c r="CB1339" s="5"/>
      <c r="CC1339" s="5"/>
      <c r="CD1339" s="43"/>
    </row>
    <row r="1340" spans="1:82" x14ac:dyDescent="0.25">
      <c r="A1340" s="8"/>
      <c r="B1340" s="5"/>
      <c r="C1340" s="5"/>
      <c r="D1340" s="5"/>
      <c r="E1340" s="5"/>
      <c r="F1340" s="94" t="str">
        <f t="shared" si="209"/>
        <v/>
      </c>
      <c r="G1340" s="94" t="str">
        <f t="shared" si="210"/>
        <v/>
      </c>
      <c r="H1340" s="127" t="str">
        <f>IF(A1340&lt;&gt;"",IF(MID(C1340,1,1)="c",$AS$26,IF(MID(C1340,1,1)="r",$AS$41,IF(MID(C1340,1,1)="p",#REF!,#REF!))),"")</f>
        <v/>
      </c>
      <c r="I1340" s="92" t="str">
        <f t="shared" si="211"/>
        <v/>
      </c>
      <c r="J1340" s="92" t="str">
        <f t="shared" si="212"/>
        <v/>
      </c>
      <c r="K1340" s="92" t="str">
        <f t="shared" si="213"/>
        <v/>
      </c>
      <c r="L1340" s="92" t="str">
        <f t="shared" si="214"/>
        <v/>
      </c>
      <c r="M1340" s="95" t="str">
        <f>IF(A1340&lt;&gt;"",IF(MID(C1340,1,1)="c",SigmaEpsConcrete(I1340,$AN$30:$AN$33,$AR$30:$AR$33,$AS$26,$AS$27,$AS$28,$AQ$20,$AU$19),""),"")</f>
        <v/>
      </c>
      <c r="N1340" s="95" t="str">
        <f>IF(A1340&lt;&gt;"",IF(MID(C1340,1,1)="r",SigmaEpsReinf(J1340,$AS$42:$AS$43,$AS$41,$AS$39,$AS$40,$AQ$38),""),"")</f>
        <v/>
      </c>
      <c r="Q1340" s="92" t="str">
        <f t="shared" si="216"/>
        <v/>
      </c>
      <c r="R1340" s="92" t="str">
        <f t="shared" si="217"/>
        <v/>
      </c>
      <c r="U1340" s="5"/>
      <c r="V1340" s="5"/>
      <c r="W1340" s="94" t="str">
        <f t="shared" si="215"/>
        <v/>
      </c>
      <c r="X1340" s="94" t="str">
        <f t="shared" si="218"/>
        <v/>
      </c>
      <c r="Y1340" s="5"/>
      <c r="BK1340" s="8"/>
      <c r="BL1340" s="5"/>
      <c r="BM1340" s="5"/>
      <c r="BN1340" s="5"/>
      <c r="BO1340" s="5"/>
      <c r="BP1340" s="1"/>
      <c r="BQ1340" s="1"/>
      <c r="BR1340" s="1"/>
      <c r="BS1340" s="1"/>
      <c r="BT1340" s="1"/>
      <c r="BU1340" s="4"/>
      <c r="BV1340" s="1"/>
      <c r="BW1340" s="3"/>
      <c r="BX1340" s="4"/>
      <c r="BY1340" s="5"/>
      <c r="BZ1340" s="5"/>
      <c r="CA1340" s="5"/>
      <c r="CB1340" s="5"/>
      <c r="CC1340" s="5"/>
      <c r="CD1340" s="43"/>
    </row>
    <row r="1341" spans="1:82" x14ac:dyDescent="0.25">
      <c r="A1341" s="8"/>
      <c r="B1341" s="5"/>
      <c r="C1341" s="5"/>
      <c r="D1341" s="5"/>
      <c r="E1341" s="5"/>
      <c r="F1341" s="94" t="str">
        <f t="shared" si="209"/>
        <v/>
      </c>
      <c r="G1341" s="94" t="str">
        <f t="shared" si="210"/>
        <v/>
      </c>
      <c r="H1341" s="127" t="str">
        <f>IF(A1341&lt;&gt;"",IF(MID(C1341,1,1)="c",$AS$26,IF(MID(C1341,1,1)="r",$AS$41,IF(MID(C1341,1,1)="p",#REF!,#REF!))),"")</f>
        <v/>
      </c>
      <c r="I1341" s="92" t="str">
        <f t="shared" si="211"/>
        <v/>
      </c>
      <c r="J1341" s="92" t="str">
        <f t="shared" si="212"/>
        <v/>
      </c>
      <c r="K1341" s="92" t="str">
        <f t="shared" si="213"/>
        <v/>
      </c>
      <c r="L1341" s="92" t="str">
        <f t="shared" si="214"/>
        <v/>
      </c>
      <c r="M1341" s="95" t="str">
        <f>IF(A1341&lt;&gt;"",IF(MID(C1341,1,1)="c",SigmaEpsConcrete(I1341,$AN$30:$AN$33,$AR$30:$AR$33,$AS$26,$AS$27,$AS$28,$AQ$20,$AU$19),""),"")</f>
        <v/>
      </c>
      <c r="N1341" s="95" t="str">
        <f>IF(A1341&lt;&gt;"",IF(MID(C1341,1,1)="r",SigmaEpsReinf(J1341,$AS$42:$AS$43,$AS$41,$AS$39,$AS$40,$AQ$38),""),"")</f>
        <v/>
      </c>
      <c r="Q1341" s="92" t="str">
        <f t="shared" si="216"/>
        <v/>
      </c>
      <c r="R1341" s="92" t="str">
        <f t="shared" si="217"/>
        <v/>
      </c>
      <c r="U1341" s="5"/>
      <c r="V1341" s="5"/>
      <c r="W1341" s="94" t="str">
        <f t="shared" si="215"/>
        <v/>
      </c>
      <c r="X1341" s="94" t="str">
        <f t="shared" si="218"/>
        <v/>
      </c>
      <c r="Y1341" s="5"/>
      <c r="BK1341" s="8"/>
      <c r="BL1341" s="5"/>
      <c r="BM1341" s="5"/>
      <c r="BN1341" s="5"/>
      <c r="BO1341" s="5"/>
      <c r="BP1341" s="1"/>
      <c r="BQ1341" s="1"/>
      <c r="BR1341" s="1"/>
      <c r="BS1341" s="1"/>
      <c r="BT1341" s="1"/>
      <c r="BU1341" s="4"/>
      <c r="BV1341" s="1"/>
      <c r="BW1341" s="3"/>
      <c r="BX1341" s="4"/>
      <c r="BY1341" s="5"/>
      <c r="BZ1341" s="5"/>
      <c r="CA1341" s="5"/>
      <c r="CB1341" s="5"/>
      <c r="CC1341" s="5"/>
      <c r="CD1341" s="43"/>
    </row>
    <row r="1342" spans="1:82" x14ac:dyDescent="0.25">
      <c r="A1342" s="8"/>
      <c r="B1342" s="5"/>
      <c r="C1342" s="5"/>
      <c r="D1342" s="5"/>
      <c r="E1342" s="5"/>
      <c r="F1342" s="94" t="str">
        <f t="shared" si="209"/>
        <v/>
      </c>
      <c r="G1342" s="94" t="str">
        <f t="shared" si="210"/>
        <v/>
      </c>
      <c r="H1342" s="127" t="str">
        <f>IF(A1342&lt;&gt;"",IF(MID(C1342,1,1)="c",$AS$26,IF(MID(C1342,1,1)="r",$AS$41,IF(MID(C1342,1,1)="p",#REF!,#REF!))),"")</f>
        <v/>
      </c>
      <c r="I1342" s="92" t="str">
        <f t="shared" si="211"/>
        <v/>
      </c>
      <c r="J1342" s="92" t="str">
        <f t="shared" si="212"/>
        <v/>
      </c>
      <c r="K1342" s="92" t="str">
        <f t="shared" si="213"/>
        <v/>
      </c>
      <c r="L1342" s="92" t="str">
        <f t="shared" si="214"/>
        <v/>
      </c>
      <c r="M1342" s="95" t="str">
        <f>IF(A1342&lt;&gt;"",IF(MID(C1342,1,1)="c",SigmaEpsConcrete(I1342,$AN$30:$AN$33,$AR$30:$AR$33,$AS$26,$AS$27,$AS$28,$AQ$20,$AU$19),""),"")</f>
        <v/>
      </c>
      <c r="N1342" s="95" t="str">
        <f>IF(A1342&lt;&gt;"",IF(MID(C1342,1,1)="r",SigmaEpsReinf(J1342,$AS$42:$AS$43,$AS$41,$AS$39,$AS$40,$AQ$38),""),"")</f>
        <v/>
      </c>
      <c r="Q1342" s="92" t="str">
        <f t="shared" si="216"/>
        <v/>
      </c>
      <c r="R1342" s="92" t="str">
        <f t="shared" si="217"/>
        <v/>
      </c>
      <c r="U1342" s="5"/>
      <c r="V1342" s="5"/>
      <c r="W1342" s="94" t="str">
        <f t="shared" si="215"/>
        <v/>
      </c>
      <c r="X1342" s="94" t="str">
        <f t="shared" si="218"/>
        <v/>
      </c>
      <c r="Y1342" s="5"/>
      <c r="BK1342" s="8"/>
      <c r="BL1342" s="5"/>
      <c r="BM1342" s="5"/>
      <c r="BN1342" s="5"/>
      <c r="BO1342" s="5"/>
      <c r="BP1342" s="1"/>
      <c r="BQ1342" s="1"/>
      <c r="BR1342" s="1"/>
      <c r="BS1342" s="1"/>
      <c r="BT1342" s="1"/>
      <c r="BU1342" s="4"/>
      <c r="BV1342" s="1"/>
      <c r="BW1342" s="3"/>
      <c r="BX1342" s="4"/>
      <c r="BY1342" s="5"/>
      <c r="BZ1342" s="5"/>
      <c r="CA1342" s="5"/>
      <c r="CB1342" s="5"/>
      <c r="CC1342" s="5"/>
      <c r="CD1342" s="43"/>
    </row>
    <row r="1343" spans="1:82" x14ac:dyDescent="0.25">
      <c r="A1343" s="8"/>
      <c r="B1343" s="5"/>
      <c r="C1343" s="5"/>
      <c r="D1343" s="5"/>
      <c r="E1343" s="5"/>
      <c r="F1343" s="94" t="str">
        <f t="shared" si="209"/>
        <v/>
      </c>
      <c r="G1343" s="94" t="str">
        <f t="shared" si="210"/>
        <v/>
      </c>
      <c r="H1343" s="127" t="str">
        <f>IF(A1343&lt;&gt;"",IF(MID(C1343,1,1)="c",$AS$26,IF(MID(C1343,1,1)="r",$AS$41,IF(MID(C1343,1,1)="p",#REF!,#REF!))),"")</f>
        <v/>
      </c>
      <c r="I1343" s="92" t="str">
        <f t="shared" si="211"/>
        <v/>
      </c>
      <c r="J1343" s="92" t="str">
        <f t="shared" si="212"/>
        <v/>
      </c>
      <c r="K1343" s="92" t="str">
        <f t="shared" si="213"/>
        <v/>
      </c>
      <c r="L1343" s="92" t="str">
        <f t="shared" si="214"/>
        <v/>
      </c>
      <c r="M1343" s="95" t="str">
        <f>IF(A1343&lt;&gt;"",IF(MID(C1343,1,1)="c",SigmaEpsConcrete(I1343,$AN$30:$AN$33,$AR$30:$AR$33,$AS$26,$AS$27,$AS$28,$AQ$20,$AU$19),""),"")</f>
        <v/>
      </c>
      <c r="N1343" s="95" t="str">
        <f>IF(A1343&lt;&gt;"",IF(MID(C1343,1,1)="r",SigmaEpsReinf(J1343,$AS$42:$AS$43,$AS$41,$AS$39,$AS$40,$AQ$38),""),"")</f>
        <v/>
      </c>
      <c r="Q1343" s="92" t="str">
        <f t="shared" si="216"/>
        <v/>
      </c>
      <c r="R1343" s="92" t="str">
        <f t="shared" si="217"/>
        <v/>
      </c>
      <c r="U1343" s="5"/>
      <c r="V1343" s="5"/>
      <c r="W1343" s="94" t="str">
        <f t="shared" si="215"/>
        <v/>
      </c>
      <c r="X1343" s="94" t="str">
        <f t="shared" si="218"/>
        <v/>
      </c>
      <c r="Y1343" s="5"/>
      <c r="BK1343" s="8"/>
      <c r="BL1343" s="5"/>
      <c r="BM1343" s="5"/>
      <c r="BN1343" s="5"/>
      <c r="BO1343" s="5"/>
      <c r="BP1343" s="1"/>
      <c r="BQ1343" s="1"/>
      <c r="BR1343" s="1"/>
      <c r="BS1343" s="1"/>
      <c r="BT1343" s="1"/>
      <c r="BU1343" s="4"/>
      <c r="BV1343" s="1"/>
      <c r="BW1343" s="3"/>
      <c r="BX1343" s="4"/>
      <c r="BY1343" s="5"/>
      <c r="BZ1343" s="5"/>
      <c r="CA1343" s="5"/>
      <c r="CB1343" s="5"/>
      <c r="CC1343" s="5"/>
      <c r="CD1343" s="43"/>
    </row>
    <row r="1344" spans="1:82" x14ac:dyDescent="0.25">
      <c r="A1344" s="8"/>
      <c r="B1344" s="5"/>
      <c r="C1344" s="5"/>
      <c r="D1344" s="5"/>
      <c r="E1344" s="5"/>
      <c r="F1344" s="94" t="str">
        <f t="shared" si="209"/>
        <v/>
      </c>
      <c r="G1344" s="94" t="str">
        <f t="shared" si="210"/>
        <v/>
      </c>
      <c r="H1344" s="127" t="str">
        <f>IF(A1344&lt;&gt;"",IF(MID(C1344,1,1)="c",$AS$26,IF(MID(C1344,1,1)="r",$AS$41,IF(MID(C1344,1,1)="p",#REF!,#REF!))),"")</f>
        <v/>
      </c>
      <c r="I1344" s="92" t="str">
        <f t="shared" si="211"/>
        <v/>
      </c>
      <c r="J1344" s="92" t="str">
        <f t="shared" si="212"/>
        <v/>
      </c>
      <c r="K1344" s="92" t="str">
        <f t="shared" si="213"/>
        <v/>
      </c>
      <c r="L1344" s="92" t="str">
        <f t="shared" si="214"/>
        <v/>
      </c>
      <c r="M1344" s="95" t="str">
        <f>IF(A1344&lt;&gt;"",IF(MID(C1344,1,1)="c",SigmaEpsConcrete(I1344,$AN$30:$AN$33,$AR$30:$AR$33,$AS$26,$AS$27,$AS$28,$AQ$20,$AU$19),""),"")</f>
        <v/>
      </c>
      <c r="N1344" s="95" t="str">
        <f>IF(A1344&lt;&gt;"",IF(MID(C1344,1,1)="r",SigmaEpsReinf(J1344,$AS$42:$AS$43,$AS$41,$AS$39,$AS$40,$AQ$38),""),"")</f>
        <v/>
      </c>
      <c r="Q1344" s="92" t="str">
        <f t="shared" si="216"/>
        <v/>
      </c>
      <c r="R1344" s="92" t="str">
        <f t="shared" si="217"/>
        <v/>
      </c>
      <c r="U1344" s="5"/>
      <c r="V1344" s="5"/>
      <c r="W1344" s="94" t="str">
        <f t="shared" si="215"/>
        <v/>
      </c>
      <c r="X1344" s="94" t="str">
        <f t="shared" si="218"/>
        <v/>
      </c>
      <c r="Y1344" s="5"/>
      <c r="BK1344" s="8"/>
      <c r="BL1344" s="5"/>
      <c r="BM1344" s="5"/>
      <c r="BN1344" s="5"/>
      <c r="BO1344" s="5"/>
      <c r="BP1344" s="1"/>
      <c r="BQ1344" s="1"/>
      <c r="BR1344" s="1"/>
      <c r="BS1344" s="1"/>
      <c r="BT1344" s="1"/>
      <c r="BU1344" s="4"/>
      <c r="BV1344" s="1"/>
      <c r="BW1344" s="3"/>
      <c r="BX1344" s="4"/>
      <c r="BY1344" s="5"/>
      <c r="BZ1344" s="5"/>
      <c r="CA1344" s="5"/>
      <c r="CB1344" s="5"/>
      <c r="CC1344" s="5"/>
      <c r="CD1344" s="43"/>
    </row>
    <row r="1345" spans="1:82" x14ac:dyDescent="0.25">
      <c r="A1345" s="8"/>
      <c r="B1345" s="5"/>
      <c r="C1345" s="5"/>
      <c r="D1345" s="5"/>
      <c r="E1345" s="5"/>
      <c r="F1345" s="94" t="str">
        <f t="shared" si="209"/>
        <v/>
      </c>
      <c r="G1345" s="94" t="str">
        <f t="shared" si="210"/>
        <v/>
      </c>
      <c r="H1345" s="127" t="str">
        <f>IF(A1345&lt;&gt;"",IF(MID(C1345,1,1)="c",$AS$26,IF(MID(C1345,1,1)="r",$AS$41,IF(MID(C1345,1,1)="p",#REF!,#REF!))),"")</f>
        <v/>
      </c>
      <c r="I1345" s="92" t="str">
        <f t="shared" si="211"/>
        <v/>
      </c>
      <c r="J1345" s="92" t="str">
        <f t="shared" si="212"/>
        <v/>
      </c>
      <c r="K1345" s="92" t="str">
        <f t="shared" si="213"/>
        <v/>
      </c>
      <c r="L1345" s="92" t="str">
        <f t="shared" si="214"/>
        <v/>
      </c>
      <c r="M1345" s="95" t="str">
        <f>IF(A1345&lt;&gt;"",IF(MID(C1345,1,1)="c",SigmaEpsConcrete(I1345,$AN$30:$AN$33,$AR$30:$AR$33,$AS$26,$AS$27,$AS$28,$AQ$20,$AU$19),""),"")</f>
        <v/>
      </c>
      <c r="N1345" s="95" t="str">
        <f>IF(A1345&lt;&gt;"",IF(MID(C1345,1,1)="r",SigmaEpsReinf(J1345,$AS$42:$AS$43,$AS$41,$AS$39,$AS$40,$AQ$38),""),"")</f>
        <v/>
      </c>
      <c r="Q1345" s="92" t="str">
        <f t="shared" si="216"/>
        <v/>
      </c>
      <c r="R1345" s="92" t="str">
        <f t="shared" si="217"/>
        <v/>
      </c>
      <c r="U1345" s="5"/>
      <c r="V1345" s="5"/>
      <c r="W1345" s="94" t="str">
        <f t="shared" si="215"/>
        <v/>
      </c>
      <c r="X1345" s="94" t="str">
        <f t="shared" si="218"/>
        <v/>
      </c>
      <c r="Y1345" s="5"/>
      <c r="BK1345" s="8"/>
      <c r="BL1345" s="5"/>
      <c r="BM1345" s="5"/>
      <c r="BN1345" s="5"/>
      <c r="BO1345" s="5"/>
      <c r="BP1345" s="1"/>
      <c r="BQ1345" s="1"/>
      <c r="BR1345" s="1"/>
      <c r="BS1345" s="1"/>
      <c r="BT1345" s="1"/>
      <c r="BU1345" s="4"/>
      <c r="BV1345" s="1"/>
      <c r="BW1345" s="3"/>
      <c r="BX1345" s="4"/>
      <c r="BY1345" s="5"/>
      <c r="BZ1345" s="5"/>
      <c r="CA1345" s="5"/>
      <c r="CB1345" s="5"/>
      <c r="CC1345" s="5"/>
      <c r="CD1345" s="43"/>
    </row>
    <row r="1346" spans="1:82" x14ac:dyDescent="0.25">
      <c r="A1346" s="8"/>
      <c r="B1346" s="5"/>
      <c r="C1346" s="5"/>
      <c r="D1346" s="5"/>
      <c r="E1346" s="5"/>
      <c r="F1346" s="94" t="str">
        <f t="shared" si="209"/>
        <v/>
      </c>
      <c r="G1346" s="94" t="str">
        <f t="shared" si="210"/>
        <v/>
      </c>
      <c r="H1346" s="127" t="str">
        <f>IF(A1346&lt;&gt;"",IF(MID(C1346,1,1)="c",$AS$26,IF(MID(C1346,1,1)="r",$AS$41,IF(MID(C1346,1,1)="p",#REF!,#REF!))),"")</f>
        <v/>
      </c>
      <c r="I1346" s="92" t="str">
        <f t="shared" si="211"/>
        <v/>
      </c>
      <c r="J1346" s="92" t="str">
        <f t="shared" si="212"/>
        <v/>
      </c>
      <c r="K1346" s="92" t="str">
        <f t="shared" si="213"/>
        <v/>
      </c>
      <c r="L1346" s="92" t="str">
        <f t="shared" si="214"/>
        <v/>
      </c>
      <c r="M1346" s="95" t="str">
        <f>IF(A1346&lt;&gt;"",IF(MID(C1346,1,1)="c",SigmaEpsConcrete(I1346,$AN$30:$AN$33,$AR$30:$AR$33,$AS$26,$AS$27,$AS$28,$AQ$20,$AU$19),""),"")</f>
        <v/>
      </c>
      <c r="N1346" s="95" t="str">
        <f>IF(A1346&lt;&gt;"",IF(MID(C1346,1,1)="r",SigmaEpsReinf(J1346,$AS$42:$AS$43,$AS$41,$AS$39,$AS$40,$AQ$38),""),"")</f>
        <v/>
      </c>
      <c r="Q1346" s="92" t="str">
        <f t="shared" si="216"/>
        <v/>
      </c>
      <c r="R1346" s="92" t="str">
        <f t="shared" si="217"/>
        <v/>
      </c>
      <c r="U1346" s="5"/>
      <c r="V1346" s="5"/>
      <c r="W1346" s="94" t="str">
        <f t="shared" si="215"/>
        <v/>
      </c>
      <c r="X1346" s="94" t="str">
        <f t="shared" si="218"/>
        <v/>
      </c>
      <c r="Y1346" s="5"/>
      <c r="BK1346" s="8"/>
      <c r="BL1346" s="5"/>
      <c r="BM1346" s="5"/>
      <c r="BN1346" s="5"/>
      <c r="BO1346" s="5"/>
      <c r="BP1346" s="1"/>
      <c r="BQ1346" s="1"/>
      <c r="BR1346" s="1"/>
      <c r="BS1346" s="1"/>
      <c r="BT1346" s="1"/>
      <c r="BU1346" s="4"/>
      <c r="BV1346" s="1"/>
      <c r="BW1346" s="3"/>
      <c r="BX1346" s="4"/>
      <c r="BY1346" s="5"/>
      <c r="BZ1346" s="5"/>
      <c r="CA1346" s="5"/>
      <c r="CB1346" s="5"/>
      <c r="CC1346" s="5"/>
      <c r="CD1346" s="43"/>
    </row>
    <row r="1347" spans="1:82" x14ac:dyDescent="0.25">
      <c r="A1347" s="8"/>
      <c r="B1347" s="5"/>
      <c r="C1347" s="5"/>
      <c r="D1347" s="5"/>
      <c r="E1347" s="5"/>
      <c r="F1347" s="94" t="str">
        <f t="shared" si="209"/>
        <v/>
      </c>
      <c r="G1347" s="94" t="str">
        <f t="shared" si="210"/>
        <v/>
      </c>
      <c r="H1347" s="127" t="str">
        <f>IF(A1347&lt;&gt;"",IF(MID(C1347,1,1)="c",$AS$26,IF(MID(C1347,1,1)="r",$AS$41,IF(MID(C1347,1,1)="p",#REF!,#REF!))),"")</f>
        <v/>
      </c>
      <c r="I1347" s="92" t="str">
        <f t="shared" si="211"/>
        <v/>
      </c>
      <c r="J1347" s="92" t="str">
        <f t="shared" si="212"/>
        <v/>
      </c>
      <c r="K1347" s="92" t="str">
        <f t="shared" si="213"/>
        <v/>
      </c>
      <c r="L1347" s="92" t="str">
        <f t="shared" si="214"/>
        <v/>
      </c>
      <c r="M1347" s="95" t="str">
        <f>IF(A1347&lt;&gt;"",IF(MID(C1347,1,1)="c",SigmaEpsConcrete(I1347,$AN$30:$AN$33,$AR$30:$AR$33,$AS$26,$AS$27,$AS$28,$AQ$20,$AU$19),""),"")</f>
        <v/>
      </c>
      <c r="N1347" s="95" t="str">
        <f>IF(A1347&lt;&gt;"",IF(MID(C1347,1,1)="r",SigmaEpsReinf(J1347,$AS$42:$AS$43,$AS$41,$AS$39,$AS$40,$AQ$38),""),"")</f>
        <v/>
      </c>
      <c r="Q1347" s="92" t="str">
        <f t="shared" si="216"/>
        <v/>
      </c>
      <c r="R1347" s="92" t="str">
        <f t="shared" si="217"/>
        <v/>
      </c>
      <c r="U1347" s="5"/>
      <c r="V1347" s="5"/>
      <c r="W1347" s="94" t="str">
        <f t="shared" si="215"/>
        <v/>
      </c>
      <c r="X1347" s="94" t="str">
        <f t="shared" si="218"/>
        <v/>
      </c>
      <c r="Y1347" s="5"/>
      <c r="BK1347" s="8"/>
      <c r="BL1347" s="5"/>
      <c r="BM1347" s="5"/>
      <c r="BN1347" s="5"/>
      <c r="BO1347" s="5"/>
      <c r="BP1347" s="1"/>
      <c r="BQ1347" s="1"/>
      <c r="BR1347" s="1"/>
      <c r="BS1347" s="1"/>
      <c r="BT1347" s="1"/>
      <c r="BU1347" s="4"/>
      <c r="BV1347" s="1"/>
      <c r="BW1347" s="3"/>
      <c r="BX1347" s="4"/>
      <c r="BY1347" s="5"/>
      <c r="BZ1347" s="5"/>
      <c r="CA1347" s="5"/>
      <c r="CB1347" s="5"/>
      <c r="CC1347" s="5"/>
      <c r="CD1347" s="43"/>
    </row>
    <row r="1348" spans="1:82" x14ac:dyDescent="0.25">
      <c r="A1348" s="8"/>
      <c r="B1348" s="5"/>
      <c r="C1348" s="5"/>
      <c r="D1348" s="5"/>
      <c r="E1348" s="5"/>
      <c r="F1348" s="94" t="str">
        <f t="shared" si="209"/>
        <v/>
      </c>
      <c r="G1348" s="94" t="str">
        <f t="shared" si="210"/>
        <v/>
      </c>
      <c r="H1348" s="127" t="str">
        <f>IF(A1348&lt;&gt;"",IF(MID(C1348,1,1)="c",$AS$26,IF(MID(C1348,1,1)="r",$AS$41,IF(MID(C1348,1,1)="p",#REF!,#REF!))),"")</f>
        <v/>
      </c>
      <c r="I1348" s="92" t="str">
        <f t="shared" si="211"/>
        <v/>
      </c>
      <c r="J1348" s="92" t="str">
        <f t="shared" si="212"/>
        <v/>
      </c>
      <c r="K1348" s="92" t="str">
        <f t="shared" si="213"/>
        <v/>
      </c>
      <c r="L1348" s="92" t="str">
        <f t="shared" si="214"/>
        <v/>
      </c>
      <c r="M1348" s="95" t="str">
        <f>IF(A1348&lt;&gt;"",IF(MID(C1348,1,1)="c",SigmaEpsConcrete(I1348,$AN$30:$AN$33,$AR$30:$AR$33,$AS$26,$AS$27,$AS$28,$AQ$20,$AU$19),""),"")</f>
        <v/>
      </c>
      <c r="N1348" s="95" t="str">
        <f>IF(A1348&lt;&gt;"",IF(MID(C1348,1,1)="r",SigmaEpsReinf(J1348,$AS$42:$AS$43,$AS$41,$AS$39,$AS$40,$AQ$38),""),"")</f>
        <v/>
      </c>
      <c r="Q1348" s="92" t="str">
        <f t="shared" si="216"/>
        <v/>
      </c>
      <c r="R1348" s="92" t="str">
        <f t="shared" si="217"/>
        <v/>
      </c>
      <c r="U1348" s="5"/>
      <c r="V1348" s="5"/>
      <c r="W1348" s="94" t="str">
        <f t="shared" si="215"/>
        <v/>
      </c>
      <c r="X1348" s="94" t="str">
        <f t="shared" si="218"/>
        <v/>
      </c>
      <c r="Y1348" s="5"/>
      <c r="BK1348" s="8"/>
      <c r="BL1348" s="5"/>
      <c r="BM1348" s="5"/>
      <c r="BN1348" s="5"/>
      <c r="BO1348" s="5"/>
      <c r="BP1348" s="1"/>
      <c r="BQ1348" s="1"/>
      <c r="BR1348" s="1"/>
      <c r="BS1348" s="1"/>
      <c r="BT1348" s="1"/>
      <c r="BU1348" s="4"/>
      <c r="BV1348" s="1"/>
      <c r="BW1348" s="3"/>
      <c r="BX1348" s="4"/>
      <c r="BY1348" s="5"/>
      <c r="BZ1348" s="5"/>
      <c r="CA1348" s="5"/>
      <c r="CB1348" s="5"/>
      <c r="CC1348" s="5"/>
      <c r="CD1348" s="43"/>
    </row>
    <row r="1349" spans="1:82" x14ac:dyDescent="0.25">
      <c r="A1349" s="8"/>
      <c r="B1349" s="5"/>
      <c r="C1349" s="5"/>
      <c r="D1349" s="5"/>
      <c r="E1349" s="5"/>
      <c r="F1349" s="94" t="str">
        <f t="shared" si="209"/>
        <v/>
      </c>
      <c r="G1349" s="94" t="str">
        <f t="shared" si="210"/>
        <v/>
      </c>
      <c r="H1349" s="127" t="str">
        <f>IF(A1349&lt;&gt;"",IF(MID(C1349,1,1)="c",$AS$26,IF(MID(C1349,1,1)="r",$AS$41,IF(MID(C1349,1,1)="p",#REF!,#REF!))),"")</f>
        <v/>
      </c>
      <c r="I1349" s="92" t="str">
        <f t="shared" si="211"/>
        <v/>
      </c>
      <c r="J1349" s="92" t="str">
        <f t="shared" si="212"/>
        <v/>
      </c>
      <c r="K1349" s="92" t="str">
        <f t="shared" si="213"/>
        <v/>
      </c>
      <c r="L1349" s="92" t="str">
        <f t="shared" si="214"/>
        <v/>
      </c>
      <c r="M1349" s="95" t="str">
        <f>IF(A1349&lt;&gt;"",IF(MID(C1349,1,1)="c",SigmaEpsConcrete(I1349,$AN$30:$AN$33,$AR$30:$AR$33,$AS$26,$AS$27,$AS$28,$AQ$20,$AU$19),""),"")</f>
        <v/>
      </c>
      <c r="N1349" s="95" t="str">
        <f>IF(A1349&lt;&gt;"",IF(MID(C1349,1,1)="r",SigmaEpsReinf(J1349,$AS$42:$AS$43,$AS$41,$AS$39,$AS$40,$AQ$38),""),"")</f>
        <v/>
      </c>
      <c r="Q1349" s="92" t="str">
        <f t="shared" si="216"/>
        <v/>
      </c>
      <c r="R1349" s="92" t="str">
        <f t="shared" si="217"/>
        <v/>
      </c>
      <c r="U1349" s="5"/>
      <c r="V1349" s="5"/>
      <c r="W1349" s="94" t="str">
        <f t="shared" si="215"/>
        <v/>
      </c>
      <c r="X1349" s="94" t="str">
        <f t="shared" si="218"/>
        <v/>
      </c>
      <c r="Y1349" s="5"/>
      <c r="BK1349" s="8"/>
      <c r="BL1349" s="5"/>
      <c r="BM1349" s="5"/>
      <c r="BN1349" s="5"/>
      <c r="BO1349" s="5"/>
      <c r="BP1349" s="1"/>
      <c r="BQ1349" s="1"/>
      <c r="BR1349" s="1"/>
      <c r="BS1349" s="1"/>
      <c r="BT1349" s="1"/>
      <c r="BU1349" s="4"/>
      <c r="BV1349" s="1"/>
      <c r="BW1349" s="3"/>
      <c r="BX1349" s="4"/>
      <c r="BY1349" s="5"/>
      <c r="BZ1349" s="5"/>
      <c r="CA1349" s="5"/>
      <c r="CB1349" s="5"/>
      <c r="CC1349" s="5"/>
      <c r="CD1349" s="43"/>
    </row>
    <row r="1350" spans="1:82" x14ac:dyDescent="0.25">
      <c r="A1350" s="8"/>
      <c r="B1350" s="5"/>
      <c r="C1350" s="5"/>
      <c r="D1350" s="5"/>
      <c r="E1350" s="5"/>
      <c r="F1350" s="94" t="str">
        <f t="shared" si="209"/>
        <v/>
      </c>
      <c r="G1350" s="94" t="str">
        <f t="shared" si="210"/>
        <v/>
      </c>
      <c r="H1350" s="127" t="str">
        <f>IF(A1350&lt;&gt;"",IF(MID(C1350,1,1)="c",$AS$26,IF(MID(C1350,1,1)="r",$AS$41,IF(MID(C1350,1,1)="p",#REF!,#REF!))),"")</f>
        <v/>
      </c>
      <c r="I1350" s="92" t="str">
        <f t="shared" si="211"/>
        <v/>
      </c>
      <c r="J1350" s="92" t="str">
        <f t="shared" si="212"/>
        <v/>
      </c>
      <c r="K1350" s="92" t="str">
        <f t="shared" si="213"/>
        <v/>
      </c>
      <c r="L1350" s="92" t="str">
        <f t="shared" si="214"/>
        <v/>
      </c>
      <c r="M1350" s="95" t="str">
        <f>IF(A1350&lt;&gt;"",IF(MID(C1350,1,1)="c",SigmaEpsConcrete(I1350,$AN$30:$AN$33,$AR$30:$AR$33,$AS$26,$AS$27,$AS$28,$AQ$20,$AU$19),""),"")</f>
        <v/>
      </c>
      <c r="N1350" s="95" t="str">
        <f>IF(A1350&lt;&gt;"",IF(MID(C1350,1,1)="r",SigmaEpsReinf(J1350,$AS$42:$AS$43,$AS$41,$AS$39,$AS$40,$AQ$38),""),"")</f>
        <v/>
      </c>
      <c r="Q1350" s="92" t="str">
        <f t="shared" si="216"/>
        <v/>
      </c>
      <c r="R1350" s="92" t="str">
        <f t="shared" si="217"/>
        <v/>
      </c>
      <c r="U1350" s="5"/>
      <c r="V1350" s="5"/>
      <c r="W1350" s="94" t="str">
        <f t="shared" si="215"/>
        <v/>
      </c>
      <c r="X1350" s="94" t="str">
        <f t="shared" si="218"/>
        <v/>
      </c>
      <c r="Y1350" s="5"/>
      <c r="BK1350" s="8"/>
      <c r="BL1350" s="5"/>
      <c r="BM1350" s="5"/>
      <c r="BN1350" s="5"/>
      <c r="BO1350" s="5"/>
      <c r="BP1350" s="1"/>
      <c r="BQ1350" s="1"/>
      <c r="BR1350" s="1"/>
      <c r="BS1350" s="1"/>
      <c r="BT1350" s="1"/>
      <c r="BU1350" s="4"/>
      <c r="BV1350" s="1"/>
      <c r="BW1350" s="3"/>
      <c r="BX1350" s="4"/>
      <c r="BY1350" s="5"/>
      <c r="BZ1350" s="5"/>
      <c r="CA1350" s="5"/>
      <c r="CB1350" s="5"/>
      <c r="CC1350" s="5"/>
      <c r="CD1350" s="43"/>
    </row>
    <row r="1351" spans="1:82" x14ac:dyDescent="0.25">
      <c r="A1351" s="8"/>
      <c r="B1351" s="5"/>
      <c r="C1351" s="5"/>
      <c r="D1351" s="5"/>
      <c r="E1351" s="5"/>
      <c r="F1351" s="94" t="str">
        <f t="shared" si="209"/>
        <v/>
      </c>
      <c r="G1351" s="94" t="str">
        <f t="shared" si="210"/>
        <v/>
      </c>
      <c r="H1351" s="127" t="str">
        <f>IF(A1351&lt;&gt;"",IF(MID(C1351,1,1)="c",$AS$26,IF(MID(C1351,1,1)="r",$AS$41,IF(MID(C1351,1,1)="p",#REF!,#REF!))),"")</f>
        <v/>
      </c>
      <c r="I1351" s="92" t="str">
        <f t="shared" si="211"/>
        <v/>
      </c>
      <c r="J1351" s="92" t="str">
        <f t="shared" si="212"/>
        <v/>
      </c>
      <c r="K1351" s="92" t="str">
        <f t="shared" si="213"/>
        <v/>
      </c>
      <c r="L1351" s="92" t="str">
        <f t="shared" si="214"/>
        <v/>
      </c>
      <c r="M1351" s="95" t="str">
        <f>IF(A1351&lt;&gt;"",IF(MID(C1351,1,1)="c",SigmaEpsConcrete(I1351,$AN$30:$AN$33,$AR$30:$AR$33,$AS$26,$AS$27,$AS$28,$AQ$20,$AU$19),""),"")</f>
        <v/>
      </c>
      <c r="N1351" s="95" t="str">
        <f>IF(A1351&lt;&gt;"",IF(MID(C1351,1,1)="r",SigmaEpsReinf(J1351,$AS$42:$AS$43,$AS$41,$AS$39,$AS$40,$AQ$38),""),"")</f>
        <v/>
      </c>
      <c r="Q1351" s="92" t="str">
        <f t="shared" si="216"/>
        <v/>
      </c>
      <c r="R1351" s="92" t="str">
        <f t="shared" si="217"/>
        <v/>
      </c>
      <c r="U1351" s="5"/>
      <c r="V1351" s="5"/>
      <c r="W1351" s="94" t="str">
        <f t="shared" si="215"/>
        <v/>
      </c>
      <c r="X1351" s="94" t="str">
        <f t="shared" si="218"/>
        <v/>
      </c>
      <c r="Y1351" s="5"/>
      <c r="BK1351" s="8"/>
      <c r="BL1351" s="5"/>
      <c r="BM1351" s="5"/>
      <c r="BN1351" s="5"/>
      <c r="BO1351" s="5"/>
      <c r="BP1351" s="1"/>
      <c r="BQ1351" s="1"/>
      <c r="BR1351" s="1"/>
      <c r="BS1351" s="1"/>
      <c r="BT1351" s="1"/>
      <c r="BU1351" s="4"/>
      <c r="BV1351" s="1"/>
      <c r="BW1351" s="3"/>
      <c r="BX1351" s="4"/>
      <c r="BY1351" s="5"/>
      <c r="BZ1351" s="5"/>
      <c r="CA1351" s="5"/>
      <c r="CB1351" s="5"/>
      <c r="CC1351" s="5"/>
      <c r="CD1351" s="43"/>
    </row>
    <row r="1352" spans="1:82" x14ac:dyDescent="0.25">
      <c r="A1352" s="8"/>
      <c r="B1352" s="5"/>
      <c r="C1352" s="5"/>
      <c r="D1352" s="5"/>
      <c r="E1352" s="5"/>
      <c r="F1352" s="94" t="str">
        <f t="shared" si="209"/>
        <v/>
      </c>
      <c r="G1352" s="94" t="str">
        <f t="shared" si="210"/>
        <v/>
      </c>
      <c r="H1352" s="127" t="str">
        <f>IF(A1352&lt;&gt;"",IF(MID(C1352,1,1)="c",$AS$26,IF(MID(C1352,1,1)="r",$AS$41,IF(MID(C1352,1,1)="p",#REF!,#REF!))),"")</f>
        <v/>
      </c>
      <c r="I1352" s="92" t="str">
        <f t="shared" si="211"/>
        <v/>
      </c>
      <c r="J1352" s="92" t="str">
        <f t="shared" si="212"/>
        <v/>
      </c>
      <c r="K1352" s="92" t="str">
        <f t="shared" si="213"/>
        <v/>
      </c>
      <c r="L1352" s="92" t="str">
        <f t="shared" si="214"/>
        <v/>
      </c>
      <c r="M1352" s="95" t="str">
        <f>IF(A1352&lt;&gt;"",IF(MID(C1352,1,1)="c",SigmaEpsConcrete(I1352,$AN$30:$AN$33,$AR$30:$AR$33,$AS$26,$AS$27,$AS$28,$AQ$20,$AU$19),""),"")</f>
        <v/>
      </c>
      <c r="N1352" s="95" t="str">
        <f>IF(A1352&lt;&gt;"",IF(MID(C1352,1,1)="r",SigmaEpsReinf(J1352,$AS$42:$AS$43,$AS$41,$AS$39,$AS$40,$AQ$38),""),"")</f>
        <v/>
      </c>
      <c r="Q1352" s="92" t="str">
        <f t="shared" si="216"/>
        <v/>
      </c>
      <c r="R1352" s="92" t="str">
        <f t="shared" si="217"/>
        <v/>
      </c>
      <c r="U1352" s="5"/>
      <c r="V1352" s="5"/>
      <c r="W1352" s="94" t="str">
        <f t="shared" si="215"/>
        <v/>
      </c>
      <c r="X1352" s="94" t="str">
        <f t="shared" si="218"/>
        <v/>
      </c>
      <c r="Y1352" s="5"/>
      <c r="BK1352" s="8"/>
      <c r="BL1352" s="5"/>
      <c r="BM1352" s="5"/>
      <c r="BN1352" s="5"/>
      <c r="BO1352" s="5"/>
      <c r="BP1352" s="1"/>
      <c r="BQ1352" s="1"/>
      <c r="BR1352" s="1"/>
      <c r="BS1352" s="1"/>
      <c r="BT1352" s="1"/>
      <c r="BU1352" s="4"/>
      <c r="BV1352" s="1"/>
      <c r="BW1352" s="3"/>
      <c r="BX1352" s="4"/>
      <c r="BY1352" s="5"/>
      <c r="BZ1352" s="5"/>
      <c r="CA1352" s="5"/>
      <c r="CB1352" s="5"/>
      <c r="CC1352" s="5"/>
      <c r="CD1352" s="43"/>
    </row>
    <row r="1353" spans="1:82" x14ac:dyDescent="0.25">
      <c r="A1353" s="8"/>
      <c r="B1353" s="5"/>
      <c r="C1353" s="5"/>
      <c r="D1353" s="5"/>
      <c r="E1353" s="5"/>
      <c r="F1353" s="94" t="str">
        <f t="shared" si="209"/>
        <v/>
      </c>
      <c r="G1353" s="94" t="str">
        <f t="shared" si="210"/>
        <v/>
      </c>
      <c r="H1353" s="127" t="str">
        <f>IF(A1353&lt;&gt;"",IF(MID(C1353,1,1)="c",$AS$26,IF(MID(C1353,1,1)="r",$AS$41,IF(MID(C1353,1,1)="p",#REF!,#REF!))),"")</f>
        <v/>
      </c>
      <c r="I1353" s="92" t="str">
        <f t="shared" si="211"/>
        <v/>
      </c>
      <c r="J1353" s="92" t="str">
        <f t="shared" si="212"/>
        <v/>
      </c>
      <c r="K1353" s="92" t="str">
        <f t="shared" si="213"/>
        <v/>
      </c>
      <c r="L1353" s="92" t="str">
        <f t="shared" si="214"/>
        <v/>
      </c>
      <c r="M1353" s="95" t="str">
        <f>IF(A1353&lt;&gt;"",IF(MID(C1353,1,1)="c",SigmaEpsConcrete(I1353,$AN$30:$AN$33,$AR$30:$AR$33,$AS$26,$AS$27,$AS$28,$AQ$20,$AU$19),""),"")</f>
        <v/>
      </c>
      <c r="N1353" s="95" t="str">
        <f>IF(A1353&lt;&gt;"",IF(MID(C1353,1,1)="r",SigmaEpsReinf(J1353,$AS$42:$AS$43,$AS$41,$AS$39,$AS$40,$AQ$38),""),"")</f>
        <v/>
      </c>
      <c r="Q1353" s="92" t="str">
        <f t="shared" si="216"/>
        <v/>
      </c>
      <c r="R1353" s="92" t="str">
        <f t="shared" si="217"/>
        <v/>
      </c>
      <c r="U1353" s="5"/>
      <c r="V1353" s="5"/>
      <c r="W1353" s="94" t="str">
        <f t="shared" si="215"/>
        <v/>
      </c>
      <c r="X1353" s="94" t="str">
        <f t="shared" si="218"/>
        <v/>
      </c>
      <c r="Y1353" s="5"/>
      <c r="BK1353" s="8"/>
      <c r="BL1353" s="5"/>
      <c r="BM1353" s="5"/>
      <c r="BN1353" s="5"/>
      <c r="BO1353" s="5"/>
      <c r="BP1353" s="1"/>
      <c r="BQ1353" s="1"/>
      <c r="BR1353" s="1"/>
      <c r="BS1353" s="1"/>
      <c r="BT1353" s="1"/>
      <c r="BU1353" s="4"/>
      <c r="BV1353" s="1"/>
      <c r="BW1353" s="3"/>
      <c r="BX1353" s="4"/>
      <c r="BY1353" s="5"/>
      <c r="BZ1353" s="5"/>
      <c r="CA1353" s="5"/>
      <c r="CB1353" s="5"/>
      <c r="CC1353" s="5"/>
      <c r="CD1353" s="43"/>
    </row>
    <row r="1354" spans="1:82" x14ac:dyDescent="0.25">
      <c r="A1354" s="8"/>
      <c r="B1354" s="5"/>
      <c r="C1354" s="5"/>
      <c r="D1354" s="5"/>
      <c r="E1354" s="5"/>
      <c r="F1354" s="94" t="str">
        <f t="shared" ref="F1354:F1417" si="219">IF(A1354&lt;&gt;"",(D1354-$AU$86)/10,"")</f>
        <v/>
      </c>
      <c r="G1354" s="94" t="str">
        <f t="shared" ref="G1354:G1417" si="220">IF(A1354&lt;&gt;"",(E1354-$AU$87)/10,"")</f>
        <v/>
      </c>
      <c r="H1354" s="127" t="str">
        <f>IF(A1354&lt;&gt;"",IF(MID(C1354,1,1)="c",$AS$26,IF(MID(C1354,1,1)="r",$AS$41,IF(MID(C1354,1,1)="p",#REF!,#REF!))),"")</f>
        <v/>
      </c>
      <c r="I1354" s="92" t="str">
        <f t="shared" ref="I1354:I1417" si="221">IF($A1354&lt;&gt;"",IF(MID($C1354,1,1)="c",$Y$3+$Y$4*$F1354+$Y$5*$G1354+$BR$43,""),"")</f>
        <v/>
      </c>
      <c r="J1354" s="92" t="str">
        <f t="shared" ref="J1354:J1417" si="222">IF($A1354&lt;&gt;"",IF(MID($C1354,1,1)="r",$Y$3+$Y$4*$F1354+$Y$5*$G1354+$BR$43,""),"")</f>
        <v/>
      </c>
      <c r="K1354" s="92" t="str">
        <f t="shared" ref="K1354:K1417" si="223">IF($A1354&lt;&gt;"",IF(MID($C1354,1,1)="u",$Y$3+$Y$4*$F1354+$Y$5*$G1354+$BR$43,""),"")</f>
        <v/>
      </c>
      <c r="L1354" s="92" t="str">
        <f t="shared" ref="L1354:L1417" si="224">IF($A1354&lt;&gt;"",IF(MID($C1354,1,1)="p",$Y$3+$Y$4*$F1354+$Y$5*$G1354+$BR$43,""),"")</f>
        <v/>
      </c>
      <c r="M1354" s="95" t="str">
        <f>IF(A1354&lt;&gt;"",IF(MID(C1354,1,1)="c",SigmaEpsConcrete(I1354,$AN$30:$AN$33,$AR$30:$AR$33,$AS$26,$AS$27,$AS$28,$AQ$20,$AU$19),""),"")</f>
        <v/>
      </c>
      <c r="N1354" s="95" t="str">
        <f>IF(A1354&lt;&gt;"",IF(MID(C1354,1,1)="r",SigmaEpsReinf(J1354,$AS$42:$AS$43,$AS$41,$AS$39,$AS$40,$AQ$38),""),"")</f>
        <v/>
      </c>
      <c r="Q1354" s="92" t="str">
        <f t="shared" si="216"/>
        <v/>
      </c>
      <c r="R1354" s="92" t="str">
        <f t="shared" si="217"/>
        <v/>
      </c>
      <c r="U1354" s="5"/>
      <c r="V1354" s="5"/>
      <c r="W1354" s="94" t="str">
        <f t="shared" ref="W1354:W1417" si="225">IF(A1354&lt;&gt;"",F1354-$AU$105,"")</f>
        <v/>
      </c>
      <c r="X1354" s="94" t="str">
        <f t="shared" si="218"/>
        <v/>
      </c>
      <c r="Y1354" s="5"/>
      <c r="BK1354" s="8"/>
      <c r="BL1354" s="5"/>
      <c r="BM1354" s="5"/>
      <c r="BN1354" s="5"/>
      <c r="BO1354" s="5"/>
      <c r="BP1354" s="1"/>
      <c r="BQ1354" s="1"/>
      <c r="BR1354" s="1"/>
      <c r="BS1354" s="1"/>
      <c r="BT1354" s="1"/>
      <c r="BU1354" s="4"/>
      <c r="BV1354" s="1"/>
      <c r="BW1354" s="3"/>
      <c r="BX1354" s="4"/>
      <c r="BY1354" s="5"/>
      <c r="BZ1354" s="5"/>
      <c r="CA1354" s="5"/>
      <c r="CB1354" s="5"/>
      <c r="CC1354" s="5"/>
      <c r="CD1354" s="43"/>
    </row>
    <row r="1355" spans="1:82" x14ac:dyDescent="0.25">
      <c r="A1355" s="8"/>
      <c r="B1355" s="5"/>
      <c r="C1355" s="5"/>
      <c r="D1355" s="5"/>
      <c r="E1355" s="5"/>
      <c r="F1355" s="94" t="str">
        <f t="shared" si="219"/>
        <v/>
      </c>
      <c r="G1355" s="94" t="str">
        <f t="shared" si="220"/>
        <v/>
      </c>
      <c r="H1355" s="127" t="str">
        <f>IF(A1355&lt;&gt;"",IF(MID(C1355,1,1)="c",$AS$26,IF(MID(C1355,1,1)="r",$AS$41,IF(MID(C1355,1,1)="p",#REF!,#REF!))),"")</f>
        <v/>
      </c>
      <c r="I1355" s="92" t="str">
        <f t="shared" si="221"/>
        <v/>
      </c>
      <c r="J1355" s="92" t="str">
        <f t="shared" si="222"/>
        <v/>
      </c>
      <c r="K1355" s="92" t="str">
        <f t="shared" si="223"/>
        <v/>
      </c>
      <c r="L1355" s="92" t="str">
        <f t="shared" si="224"/>
        <v/>
      </c>
      <c r="M1355" s="95" t="str">
        <f>IF(A1355&lt;&gt;"",IF(MID(C1355,1,1)="c",SigmaEpsConcrete(I1355,$AN$30:$AN$33,$AR$30:$AR$33,$AS$26,$AS$27,$AS$28,$AQ$20,$AU$19),""),"")</f>
        <v/>
      </c>
      <c r="N1355" s="95" t="str">
        <f>IF(A1355&lt;&gt;"",IF(MID(C1355,1,1)="r",SigmaEpsReinf(J1355,$AS$42:$AS$43,$AS$41,$AS$39,$AS$40,$AQ$38),""),"")</f>
        <v/>
      </c>
      <c r="Q1355" s="92" t="str">
        <f t="shared" ref="Q1355:Q1418" si="226">IF(A1355&lt;&gt;"",IF(MID(C1355,1,1)="c",IF(ISERROR(M1355/I1355),"",M1355/I1355),""),"")</f>
        <v/>
      </c>
      <c r="R1355" s="92" t="str">
        <f t="shared" ref="R1355:R1418" si="227">IF(A1355&lt;&gt;"",IF(MID(C1355,1,1)="r",IF(ISERROR(N1355/J1355),"",N1355/J1355),""),"")</f>
        <v/>
      </c>
      <c r="U1355" s="5"/>
      <c r="V1355" s="5"/>
      <c r="W1355" s="94" t="str">
        <f t="shared" si="225"/>
        <v/>
      </c>
      <c r="X1355" s="94" t="str">
        <f t="shared" ref="X1355:X1418" si="228">IF(B1355&lt;&gt;"",G1355-$AU$106,"")</f>
        <v/>
      </c>
      <c r="Y1355" s="5"/>
      <c r="BK1355" s="8"/>
      <c r="BL1355" s="5"/>
      <c r="BM1355" s="5"/>
      <c r="BN1355" s="5"/>
      <c r="BO1355" s="5"/>
      <c r="BP1355" s="1"/>
      <c r="BQ1355" s="1"/>
      <c r="BR1355" s="1"/>
      <c r="BS1355" s="1"/>
      <c r="BT1355" s="1"/>
      <c r="BU1355" s="4"/>
      <c r="BV1355" s="1"/>
      <c r="BW1355" s="3"/>
      <c r="BX1355" s="4"/>
      <c r="BY1355" s="5"/>
      <c r="BZ1355" s="5"/>
      <c r="CA1355" s="5"/>
      <c r="CB1355" s="5"/>
      <c r="CC1355" s="5"/>
      <c r="CD1355" s="43"/>
    </row>
    <row r="1356" spans="1:82" x14ac:dyDescent="0.25">
      <c r="A1356" s="8"/>
      <c r="B1356" s="5"/>
      <c r="C1356" s="5"/>
      <c r="D1356" s="5"/>
      <c r="E1356" s="5"/>
      <c r="F1356" s="94" t="str">
        <f t="shared" si="219"/>
        <v/>
      </c>
      <c r="G1356" s="94" t="str">
        <f t="shared" si="220"/>
        <v/>
      </c>
      <c r="H1356" s="127" t="str">
        <f>IF(A1356&lt;&gt;"",IF(MID(C1356,1,1)="c",$AS$26,IF(MID(C1356,1,1)="r",$AS$41,IF(MID(C1356,1,1)="p",#REF!,#REF!))),"")</f>
        <v/>
      </c>
      <c r="I1356" s="92" t="str">
        <f t="shared" si="221"/>
        <v/>
      </c>
      <c r="J1356" s="92" t="str">
        <f t="shared" si="222"/>
        <v/>
      </c>
      <c r="K1356" s="92" t="str">
        <f t="shared" si="223"/>
        <v/>
      </c>
      <c r="L1356" s="92" t="str">
        <f t="shared" si="224"/>
        <v/>
      </c>
      <c r="M1356" s="95" t="str">
        <f>IF(A1356&lt;&gt;"",IF(MID(C1356,1,1)="c",SigmaEpsConcrete(I1356,$AN$30:$AN$33,$AR$30:$AR$33,$AS$26,$AS$27,$AS$28,$AQ$20,$AU$19),""),"")</f>
        <v/>
      </c>
      <c r="N1356" s="95" t="str">
        <f>IF(A1356&lt;&gt;"",IF(MID(C1356,1,1)="r",SigmaEpsReinf(J1356,$AS$42:$AS$43,$AS$41,$AS$39,$AS$40,$AQ$38),""),"")</f>
        <v/>
      </c>
      <c r="Q1356" s="92" t="str">
        <f t="shared" si="226"/>
        <v/>
      </c>
      <c r="R1356" s="92" t="str">
        <f t="shared" si="227"/>
        <v/>
      </c>
      <c r="U1356" s="5"/>
      <c r="V1356" s="5"/>
      <c r="W1356" s="94" t="str">
        <f t="shared" si="225"/>
        <v/>
      </c>
      <c r="X1356" s="94" t="str">
        <f t="shared" si="228"/>
        <v/>
      </c>
      <c r="Y1356" s="5"/>
      <c r="BK1356" s="8"/>
      <c r="BL1356" s="5"/>
      <c r="BM1356" s="5"/>
      <c r="BN1356" s="5"/>
      <c r="BO1356" s="5"/>
      <c r="BP1356" s="1"/>
      <c r="BQ1356" s="1"/>
      <c r="BR1356" s="1"/>
      <c r="BS1356" s="1"/>
      <c r="BT1356" s="1"/>
      <c r="BU1356" s="4"/>
      <c r="BV1356" s="1"/>
      <c r="BW1356" s="3"/>
      <c r="BX1356" s="4"/>
      <c r="BY1356" s="5"/>
      <c r="BZ1356" s="5"/>
      <c r="CA1356" s="5"/>
      <c r="CB1356" s="5"/>
      <c r="CC1356" s="5"/>
      <c r="CD1356" s="43"/>
    </row>
    <row r="1357" spans="1:82" x14ac:dyDescent="0.25">
      <c r="A1357" s="8"/>
      <c r="B1357" s="5"/>
      <c r="C1357" s="5"/>
      <c r="D1357" s="5"/>
      <c r="E1357" s="5"/>
      <c r="F1357" s="94" t="str">
        <f t="shared" si="219"/>
        <v/>
      </c>
      <c r="G1357" s="94" t="str">
        <f t="shared" si="220"/>
        <v/>
      </c>
      <c r="H1357" s="127" t="str">
        <f>IF(A1357&lt;&gt;"",IF(MID(C1357,1,1)="c",$AS$26,IF(MID(C1357,1,1)="r",$AS$41,IF(MID(C1357,1,1)="p",#REF!,#REF!))),"")</f>
        <v/>
      </c>
      <c r="I1357" s="92" t="str">
        <f t="shared" si="221"/>
        <v/>
      </c>
      <c r="J1357" s="92" t="str">
        <f t="shared" si="222"/>
        <v/>
      </c>
      <c r="K1357" s="92" t="str">
        <f t="shared" si="223"/>
        <v/>
      </c>
      <c r="L1357" s="92" t="str">
        <f t="shared" si="224"/>
        <v/>
      </c>
      <c r="M1357" s="95" t="str">
        <f>IF(A1357&lt;&gt;"",IF(MID(C1357,1,1)="c",SigmaEpsConcrete(I1357,$AN$30:$AN$33,$AR$30:$AR$33,$AS$26,$AS$27,$AS$28,$AQ$20,$AU$19),""),"")</f>
        <v/>
      </c>
      <c r="N1357" s="95" t="str">
        <f>IF(A1357&lt;&gt;"",IF(MID(C1357,1,1)="r",SigmaEpsReinf(J1357,$AS$42:$AS$43,$AS$41,$AS$39,$AS$40,$AQ$38),""),"")</f>
        <v/>
      </c>
      <c r="Q1357" s="92" t="str">
        <f t="shared" si="226"/>
        <v/>
      </c>
      <c r="R1357" s="92" t="str">
        <f t="shared" si="227"/>
        <v/>
      </c>
      <c r="U1357" s="5"/>
      <c r="V1357" s="5"/>
      <c r="W1357" s="94" t="str">
        <f t="shared" si="225"/>
        <v/>
      </c>
      <c r="X1357" s="94" t="str">
        <f t="shared" si="228"/>
        <v/>
      </c>
      <c r="Y1357" s="5"/>
      <c r="BK1357" s="8"/>
      <c r="BL1357" s="5"/>
      <c r="BM1357" s="5"/>
      <c r="BN1357" s="5"/>
      <c r="BO1357" s="5"/>
      <c r="BP1357" s="1"/>
      <c r="BQ1357" s="1"/>
      <c r="BR1357" s="1"/>
      <c r="BS1357" s="1"/>
      <c r="BT1357" s="1"/>
      <c r="BU1357" s="4"/>
      <c r="BV1357" s="1"/>
      <c r="BW1357" s="3"/>
      <c r="BX1357" s="4"/>
      <c r="BY1357" s="5"/>
      <c r="BZ1357" s="5"/>
      <c r="CA1357" s="5"/>
      <c r="CB1357" s="5"/>
      <c r="CC1357" s="5"/>
      <c r="CD1357" s="43"/>
    </row>
    <row r="1358" spans="1:82" x14ac:dyDescent="0.25">
      <c r="A1358" s="8"/>
      <c r="B1358" s="5"/>
      <c r="C1358" s="5"/>
      <c r="D1358" s="5"/>
      <c r="E1358" s="5"/>
      <c r="F1358" s="94" t="str">
        <f t="shared" si="219"/>
        <v/>
      </c>
      <c r="G1358" s="94" t="str">
        <f t="shared" si="220"/>
        <v/>
      </c>
      <c r="H1358" s="127" t="str">
        <f>IF(A1358&lt;&gt;"",IF(MID(C1358,1,1)="c",$AS$26,IF(MID(C1358,1,1)="r",$AS$41,IF(MID(C1358,1,1)="p",#REF!,#REF!))),"")</f>
        <v/>
      </c>
      <c r="I1358" s="92" t="str">
        <f t="shared" si="221"/>
        <v/>
      </c>
      <c r="J1358" s="92" t="str">
        <f t="shared" si="222"/>
        <v/>
      </c>
      <c r="K1358" s="92" t="str">
        <f t="shared" si="223"/>
        <v/>
      </c>
      <c r="L1358" s="92" t="str">
        <f t="shared" si="224"/>
        <v/>
      </c>
      <c r="M1358" s="95" t="str">
        <f>IF(A1358&lt;&gt;"",IF(MID(C1358,1,1)="c",SigmaEpsConcrete(I1358,$AN$30:$AN$33,$AR$30:$AR$33,$AS$26,$AS$27,$AS$28,$AQ$20,$AU$19),""),"")</f>
        <v/>
      </c>
      <c r="N1358" s="95" t="str">
        <f>IF(A1358&lt;&gt;"",IF(MID(C1358,1,1)="r",SigmaEpsReinf(J1358,$AS$42:$AS$43,$AS$41,$AS$39,$AS$40,$AQ$38),""),"")</f>
        <v/>
      </c>
      <c r="Q1358" s="92" t="str">
        <f t="shared" si="226"/>
        <v/>
      </c>
      <c r="R1358" s="92" t="str">
        <f t="shared" si="227"/>
        <v/>
      </c>
      <c r="U1358" s="5"/>
      <c r="V1358" s="5"/>
      <c r="W1358" s="94" t="str">
        <f t="shared" si="225"/>
        <v/>
      </c>
      <c r="X1358" s="94" t="str">
        <f t="shared" si="228"/>
        <v/>
      </c>
      <c r="Y1358" s="5"/>
      <c r="BK1358" s="8"/>
      <c r="BL1358" s="5"/>
      <c r="BM1358" s="5"/>
      <c r="BN1358" s="5"/>
      <c r="BO1358" s="5"/>
      <c r="BP1358" s="1"/>
      <c r="BQ1358" s="1"/>
      <c r="BR1358" s="1"/>
      <c r="BS1358" s="1"/>
      <c r="BT1358" s="1"/>
      <c r="BU1358" s="4"/>
      <c r="BV1358" s="1"/>
      <c r="BW1358" s="3"/>
      <c r="BX1358" s="4"/>
      <c r="BY1358" s="5"/>
      <c r="BZ1358" s="5"/>
      <c r="CA1358" s="5"/>
      <c r="CB1358" s="5"/>
      <c r="CC1358" s="5"/>
      <c r="CD1358" s="43"/>
    </row>
    <row r="1359" spans="1:82" x14ac:dyDescent="0.25">
      <c r="A1359" s="8"/>
      <c r="B1359" s="5"/>
      <c r="C1359" s="5"/>
      <c r="D1359" s="5"/>
      <c r="E1359" s="5"/>
      <c r="F1359" s="94" t="str">
        <f t="shared" si="219"/>
        <v/>
      </c>
      <c r="G1359" s="94" t="str">
        <f t="shared" si="220"/>
        <v/>
      </c>
      <c r="H1359" s="127" t="str">
        <f>IF(A1359&lt;&gt;"",IF(MID(C1359,1,1)="c",$AS$26,IF(MID(C1359,1,1)="r",$AS$41,IF(MID(C1359,1,1)="p",#REF!,#REF!))),"")</f>
        <v/>
      </c>
      <c r="I1359" s="92" t="str">
        <f t="shared" si="221"/>
        <v/>
      </c>
      <c r="J1359" s="92" t="str">
        <f t="shared" si="222"/>
        <v/>
      </c>
      <c r="K1359" s="92" t="str">
        <f t="shared" si="223"/>
        <v/>
      </c>
      <c r="L1359" s="92" t="str">
        <f t="shared" si="224"/>
        <v/>
      </c>
      <c r="M1359" s="95" t="str">
        <f>IF(A1359&lt;&gt;"",IF(MID(C1359,1,1)="c",SigmaEpsConcrete(I1359,$AN$30:$AN$33,$AR$30:$AR$33,$AS$26,$AS$27,$AS$28,$AQ$20,$AU$19),""),"")</f>
        <v/>
      </c>
      <c r="N1359" s="95" t="str">
        <f>IF(A1359&lt;&gt;"",IF(MID(C1359,1,1)="r",SigmaEpsReinf(J1359,$AS$42:$AS$43,$AS$41,$AS$39,$AS$40,$AQ$38),""),"")</f>
        <v/>
      </c>
      <c r="Q1359" s="92" t="str">
        <f t="shared" si="226"/>
        <v/>
      </c>
      <c r="R1359" s="92" t="str">
        <f t="shared" si="227"/>
        <v/>
      </c>
      <c r="U1359" s="5"/>
      <c r="V1359" s="5"/>
      <c r="W1359" s="94" t="str">
        <f t="shared" si="225"/>
        <v/>
      </c>
      <c r="X1359" s="94" t="str">
        <f t="shared" si="228"/>
        <v/>
      </c>
      <c r="Y1359" s="5"/>
      <c r="BK1359" s="8"/>
      <c r="BL1359" s="5"/>
      <c r="BM1359" s="5"/>
      <c r="BN1359" s="5"/>
      <c r="BO1359" s="5"/>
      <c r="BP1359" s="1"/>
      <c r="BQ1359" s="1"/>
      <c r="BR1359" s="1"/>
      <c r="BS1359" s="1"/>
      <c r="BT1359" s="1"/>
      <c r="BU1359" s="4"/>
      <c r="BV1359" s="1"/>
      <c r="BW1359" s="3"/>
      <c r="BX1359" s="4"/>
      <c r="BY1359" s="5"/>
      <c r="BZ1359" s="5"/>
      <c r="CA1359" s="5"/>
      <c r="CB1359" s="5"/>
      <c r="CC1359" s="5"/>
      <c r="CD1359" s="43"/>
    </row>
    <row r="1360" spans="1:82" x14ac:dyDescent="0.25">
      <c r="A1360" s="8"/>
      <c r="B1360" s="5"/>
      <c r="C1360" s="5"/>
      <c r="D1360" s="5"/>
      <c r="E1360" s="5"/>
      <c r="F1360" s="94" t="str">
        <f t="shared" si="219"/>
        <v/>
      </c>
      <c r="G1360" s="94" t="str">
        <f t="shared" si="220"/>
        <v/>
      </c>
      <c r="H1360" s="127" t="str">
        <f>IF(A1360&lt;&gt;"",IF(MID(C1360,1,1)="c",$AS$26,IF(MID(C1360,1,1)="r",$AS$41,IF(MID(C1360,1,1)="p",#REF!,#REF!))),"")</f>
        <v/>
      </c>
      <c r="I1360" s="92" t="str">
        <f t="shared" si="221"/>
        <v/>
      </c>
      <c r="J1360" s="92" t="str">
        <f t="shared" si="222"/>
        <v/>
      </c>
      <c r="K1360" s="92" t="str">
        <f t="shared" si="223"/>
        <v/>
      </c>
      <c r="L1360" s="92" t="str">
        <f t="shared" si="224"/>
        <v/>
      </c>
      <c r="M1360" s="95" t="str">
        <f>IF(A1360&lt;&gt;"",IF(MID(C1360,1,1)="c",SigmaEpsConcrete(I1360,$AN$30:$AN$33,$AR$30:$AR$33,$AS$26,$AS$27,$AS$28,$AQ$20,$AU$19),""),"")</f>
        <v/>
      </c>
      <c r="N1360" s="95" t="str">
        <f>IF(A1360&lt;&gt;"",IF(MID(C1360,1,1)="r",SigmaEpsReinf(J1360,$AS$42:$AS$43,$AS$41,$AS$39,$AS$40,$AQ$38),""),"")</f>
        <v/>
      </c>
      <c r="Q1360" s="92" t="str">
        <f t="shared" si="226"/>
        <v/>
      </c>
      <c r="R1360" s="92" t="str">
        <f t="shared" si="227"/>
        <v/>
      </c>
      <c r="U1360" s="5"/>
      <c r="V1360" s="5"/>
      <c r="W1360" s="94" t="str">
        <f t="shared" si="225"/>
        <v/>
      </c>
      <c r="X1360" s="94" t="str">
        <f t="shared" si="228"/>
        <v/>
      </c>
      <c r="Y1360" s="5"/>
      <c r="BK1360" s="8"/>
      <c r="BL1360" s="5"/>
      <c r="BM1360" s="5"/>
      <c r="BN1360" s="5"/>
      <c r="BO1360" s="5"/>
      <c r="BP1360" s="1"/>
      <c r="BQ1360" s="1"/>
      <c r="BR1360" s="1"/>
      <c r="BS1360" s="1"/>
      <c r="BT1360" s="1"/>
      <c r="BU1360" s="4"/>
      <c r="BV1360" s="1"/>
      <c r="BW1360" s="3"/>
      <c r="BX1360" s="4"/>
      <c r="BY1360" s="5"/>
      <c r="BZ1360" s="5"/>
      <c r="CA1360" s="5"/>
      <c r="CB1360" s="5"/>
      <c r="CC1360" s="5"/>
      <c r="CD1360" s="43"/>
    </row>
    <row r="1361" spans="1:82" x14ac:dyDescent="0.25">
      <c r="A1361" s="8"/>
      <c r="B1361" s="5"/>
      <c r="C1361" s="5"/>
      <c r="D1361" s="5"/>
      <c r="E1361" s="5"/>
      <c r="F1361" s="94" t="str">
        <f t="shared" si="219"/>
        <v/>
      </c>
      <c r="G1361" s="94" t="str">
        <f t="shared" si="220"/>
        <v/>
      </c>
      <c r="H1361" s="127" t="str">
        <f>IF(A1361&lt;&gt;"",IF(MID(C1361,1,1)="c",$AS$26,IF(MID(C1361,1,1)="r",$AS$41,IF(MID(C1361,1,1)="p",#REF!,#REF!))),"")</f>
        <v/>
      </c>
      <c r="I1361" s="92" t="str">
        <f t="shared" si="221"/>
        <v/>
      </c>
      <c r="J1361" s="92" t="str">
        <f t="shared" si="222"/>
        <v/>
      </c>
      <c r="K1361" s="92" t="str">
        <f t="shared" si="223"/>
        <v/>
      </c>
      <c r="L1361" s="92" t="str">
        <f t="shared" si="224"/>
        <v/>
      </c>
      <c r="M1361" s="95" t="str">
        <f>IF(A1361&lt;&gt;"",IF(MID(C1361,1,1)="c",SigmaEpsConcrete(I1361,$AN$30:$AN$33,$AR$30:$AR$33,$AS$26,$AS$27,$AS$28,$AQ$20,$AU$19),""),"")</f>
        <v/>
      </c>
      <c r="N1361" s="95" t="str">
        <f>IF(A1361&lt;&gt;"",IF(MID(C1361,1,1)="r",SigmaEpsReinf(J1361,$AS$42:$AS$43,$AS$41,$AS$39,$AS$40,$AQ$38),""),"")</f>
        <v/>
      </c>
      <c r="Q1361" s="92" t="str">
        <f t="shared" si="226"/>
        <v/>
      </c>
      <c r="R1361" s="92" t="str">
        <f t="shared" si="227"/>
        <v/>
      </c>
      <c r="U1361" s="5"/>
      <c r="V1361" s="5"/>
      <c r="W1361" s="94" t="str">
        <f t="shared" si="225"/>
        <v/>
      </c>
      <c r="X1361" s="94" t="str">
        <f t="shared" si="228"/>
        <v/>
      </c>
      <c r="Y1361" s="5"/>
      <c r="BK1361" s="8"/>
      <c r="BL1361" s="5"/>
      <c r="BM1361" s="5"/>
      <c r="BN1361" s="5"/>
      <c r="BO1361" s="5"/>
      <c r="BP1361" s="1"/>
      <c r="BQ1361" s="1"/>
      <c r="BR1361" s="1"/>
      <c r="BS1361" s="1"/>
      <c r="BT1361" s="1"/>
      <c r="BU1361" s="4"/>
      <c r="BV1361" s="1"/>
      <c r="BW1361" s="3"/>
      <c r="BX1361" s="4"/>
      <c r="BY1361" s="5"/>
      <c r="BZ1361" s="5"/>
      <c r="CA1361" s="5"/>
      <c r="CB1361" s="5"/>
      <c r="CC1361" s="5"/>
      <c r="CD1361" s="43"/>
    </row>
    <row r="1362" spans="1:82" x14ac:dyDescent="0.25">
      <c r="A1362" s="8"/>
      <c r="B1362" s="5"/>
      <c r="C1362" s="5"/>
      <c r="D1362" s="5"/>
      <c r="E1362" s="5"/>
      <c r="F1362" s="94" t="str">
        <f t="shared" si="219"/>
        <v/>
      </c>
      <c r="G1362" s="94" t="str">
        <f t="shared" si="220"/>
        <v/>
      </c>
      <c r="H1362" s="127" t="str">
        <f>IF(A1362&lt;&gt;"",IF(MID(C1362,1,1)="c",$AS$26,IF(MID(C1362,1,1)="r",$AS$41,IF(MID(C1362,1,1)="p",#REF!,#REF!))),"")</f>
        <v/>
      </c>
      <c r="I1362" s="92" t="str">
        <f t="shared" si="221"/>
        <v/>
      </c>
      <c r="J1362" s="92" t="str">
        <f t="shared" si="222"/>
        <v/>
      </c>
      <c r="K1362" s="92" t="str">
        <f t="shared" si="223"/>
        <v/>
      </c>
      <c r="L1362" s="92" t="str">
        <f t="shared" si="224"/>
        <v/>
      </c>
      <c r="M1362" s="95" t="str">
        <f>IF(A1362&lt;&gt;"",IF(MID(C1362,1,1)="c",SigmaEpsConcrete(I1362,$AN$30:$AN$33,$AR$30:$AR$33,$AS$26,$AS$27,$AS$28,$AQ$20,$AU$19),""),"")</f>
        <v/>
      </c>
      <c r="N1362" s="95" t="str">
        <f>IF(A1362&lt;&gt;"",IF(MID(C1362,1,1)="r",SigmaEpsReinf(J1362,$AS$42:$AS$43,$AS$41,$AS$39,$AS$40,$AQ$38),""),"")</f>
        <v/>
      </c>
      <c r="Q1362" s="92" t="str">
        <f t="shared" si="226"/>
        <v/>
      </c>
      <c r="R1362" s="92" t="str">
        <f t="shared" si="227"/>
        <v/>
      </c>
      <c r="U1362" s="5"/>
      <c r="V1362" s="5"/>
      <c r="W1362" s="94" t="str">
        <f t="shared" si="225"/>
        <v/>
      </c>
      <c r="X1362" s="94" t="str">
        <f t="shared" si="228"/>
        <v/>
      </c>
      <c r="Y1362" s="5"/>
      <c r="BK1362" s="8"/>
      <c r="BL1362" s="5"/>
      <c r="BM1362" s="5"/>
      <c r="BN1362" s="5"/>
      <c r="BO1362" s="5"/>
      <c r="BP1362" s="1"/>
      <c r="BQ1362" s="1"/>
      <c r="BR1362" s="1"/>
      <c r="BS1362" s="1"/>
      <c r="BT1362" s="1"/>
      <c r="BU1362" s="4"/>
      <c r="BV1362" s="1"/>
      <c r="BW1362" s="3"/>
      <c r="BX1362" s="4"/>
      <c r="BY1362" s="5"/>
      <c r="BZ1362" s="5"/>
      <c r="CA1362" s="5"/>
      <c r="CB1362" s="5"/>
      <c r="CC1362" s="5"/>
      <c r="CD1362" s="43"/>
    </row>
    <row r="1363" spans="1:82" x14ac:dyDescent="0.25">
      <c r="A1363" s="8"/>
      <c r="B1363" s="5"/>
      <c r="C1363" s="5"/>
      <c r="D1363" s="5"/>
      <c r="E1363" s="5"/>
      <c r="F1363" s="94" t="str">
        <f t="shared" si="219"/>
        <v/>
      </c>
      <c r="G1363" s="94" t="str">
        <f t="shared" si="220"/>
        <v/>
      </c>
      <c r="H1363" s="127" t="str">
        <f>IF(A1363&lt;&gt;"",IF(MID(C1363,1,1)="c",$AS$26,IF(MID(C1363,1,1)="r",$AS$41,IF(MID(C1363,1,1)="p",#REF!,#REF!))),"")</f>
        <v/>
      </c>
      <c r="I1363" s="92" t="str">
        <f t="shared" si="221"/>
        <v/>
      </c>
      <c r="J1363" s="92" t="str">
        <f t="shared" si="222"/>
        <v/>
      </c>
      <c r="K1363" s="92" t="str">
        <f t="shared" si="223"/>
        <v/>
      </c>
      <c r="L1363" s="92" t="str">
        <f t="shared" si="224"/>
        <v/>
      </c>
      <c r="M1363" s="95" t="str">
        <f>IF(A1363&lt;&gt;"",IF(MID(C1363,1,1)="c",SigmaEpsConcrete(I1363,$AN$30:$AN$33,$AR$30:$AR$33,$AS$26,$AS$27,$AS$28,$AQ$20,$AU$19),""),"")</f>
        <v/>
      </c>
      <c r="N1363" s="95" t="str">
        <f>IF(A1363&lt;&gt;"",IF(MID(C1363,1,1)="r",SigmaEpsReinf(J1363,$AS$42:$AS$43,$AS$41,$AS$39,$AS$40,$AQ$38),""),"")</f>
        <v/>
      </c>
      <c r="Q1363" s="92" t="str">
        <f t="shared" si="226"/>
        <v/>
      </c>
      <c r="R1363" s="92" t="str">
        <f t="shared" si="227"/>
        <v/>
      </c>
      <c r="U1363" s="5"/>
      <c r="V1363" s="5"/>
      <c r="W1363" s="94" t="str">
        <f t="shared" si="225"/>
        <v/>
      </c>
      <c r="X1363" s="94" t="str">
        <f t="shared" si="228"/>
        <v/>
      </c>
      <c r="Y1363" s="5"/>
      <c r="BK1363" s="8"/>
      <c r="BL1363" s="5"/>
      <c r="BM1363" s="5"/>
      <c r="BN1363" s="5"/>
      <c r="BO1363" s="5"/>
      <c r="BP1363" s="1"/>
      <c r="BQ1363" s="1"/>
      <c r="BR1363" s="1"/>
      <c r="BS1363" s="1"/>
      <c r="BT1363" s="1"/>
      <c r="BU1363" s="4"/>
      <c r="BV1363" s="1"/>
      <c r="BW1363" s="3"/>
      <c r="BX1363" s="4"/>
      <c r="BY1363" s="5"/>
      <c r="BZ1363" s="5"/>
      <c r="CA1363" s="5"/>
      <c r="CB1363" s="5"/>
      <c r="CC1363" s="5"/>
      <c r="CD1363" s="43"/>
    </row>
    <row r="1364" spans="1:82" x14ac:dyDescent="0.25">
      <c r="A1364" s="8"/>
      <c r="B1364" s="5"/>
      <c r="C1364" s="5"/>
      <c r="D1364" s="5"/>
      <c r="E1364" s="5"/>
      <c r="F1364" s="94" t="str">
        <f t="shared" si="219"/>
        <v/>
      </c>
      <c r="G1364" s="94" t="str">
        <f t="shared" si="220"/>
        <v/>
      </c>
      <c r="H1364" s="127" t="str">
        <f>IF(A1364&lt;&gt;"",IF(MID(C1364,1,1)="c",$AS$26,IF(MID(C1364,1,1)="r",$AS$41,IF(MID(C1364,1,1)="p",#REF!,#REF!))),"")</f>
        <v/>
      </c>
      <c r="I1364" s="92" t="str">
        <f t="shared" si="221"/>
        <v/>
      </c>
      <c r="J1364" s="92" t="str">
        <f t="shared" si="222"/>
        <v/>
      </c>
      <c r="K1364" s="92" t="str">
        <f t="shared" si="223"/>
        <v/>
      </c>
      <c r="L1364" s="92" t="str">
        <f t="shared" si="224"/>
        <v/>
      </c>
      <c r="M1364" s="95" t="str">
        <f>IF(A1364&lt;&gt;"",IF(MID(C1364,1,1)="c",SigmaEpsConcrete(I1364,$AN$30:$AN$33,$AR$30:$AR$33,$AS$26,$AS$27,$AS$28,$AQ$20,$AU$19),""),"")</f>
        <v/>
      </c>
      <c r="N1364" s="95" t="str">
        <f>IF(A1364&lt;&gt;"",IF(MID(C1364,1,1)="r",SigmaEpsReinf(J1364,$AS$42:$AS$43,$AS$41,$AS$39,$AS$40,$AQ$38),""),"")</f>
        <v/>
      </c>
      <c r="Q1364" s="92" t="str">
        <f t="shared" si="226"/>
        <v/>
      </c>
      <c r="R1364" s="92" t="str">
        <f t="shared" si="227"/>
        <v/>
      </c>
      <c r="U1364" s="5"/>
      <c r="V1364" s="5"/>
      <c r="W1364" s="94" t="str">
        <f t="shared" si="225"/>
        <v/>
      </c>
      <c r="X1364" s="94" t="str">
        <f t="shared" si="228"/>
        <v/>
      </c>
      <c r="Y1364" s="5"/>
      <c r="BK1364" s="8"/>
      <c r="BL1364" s="5"/>
      <c r="BM1364" s="5"/>
      <c r="BN1364" s="5"/>
      <c r="BO1364" s="5"/>
      <c r="BP1364" s="1"/>
      <c r="BQ1364" s="1"/>
      <c r="BR1364" s="1"/>
      <c r="BS1364" s="1"/>
      <c r="BT1364" s="1"/>
      <c r="BU1364" s="4"/>
      <c r="BV1364" s="1"/>
      <c r="BW1364" s="3"/>
      <c r="BX1364" s="4"/>
      <c r="BY1364" s="5"/>
      <c r="BZ1364" s="5"/>
      <c r="CA1364" s="5"/>
      <c r="CB1364" s="5"/>
      <c r="CC1364" s="5"/>
      <c r="CD1364" s="43"/>
    </row>
    <row r="1365" spans="1:82" x14ac:dyDescent="0.25">
      <c r="A1365" s="8"/>
      <c r="B1365" s="5"/>
      <c r="C1365" s="5"/>
      <c r="D1365" s="5"/>
      <c r="E1365" s="5"/>
      <c r="F1365" s="94" t="str">
        <f t="shared" si="219"/>
        <v/>
      </c>
      <c r="G1365" s="94" t="str">
        <f t="shared" si="220"/>
        <v/>
      </c>
      <c r="H1365" s="127" t="str">
        <f>IF(A1365&lt;&gt;"",IF(MID(C1365,1,1)="c",$AS$26,IF(MID(C1365,1,1)="r",$AS$41,IF(MID(C1365,1,1)="p",#REF!,#REF!))),"")</f>
        <v/>
      </c>
      <c r="I1365" s="92" t="str">
        <f t="shared" si="221"/>
        <v/>
      </c>
      <c r="J1365" s="92" t="str">
        <f t="shared" si="222"/>
        <v/>
      </c>
      <c r="K1365" s="92" t="str">
        <f t="shared" si="223"/>
        <v/>
      </c>
      <c r="L1365" s="92" t="str">
        <f t="shared" si="224"/>
        <v/>
      </c>
      <c r="M1365" s="95" t="str">
        <f>IF(A1365&lt;&gt;"",IF(MID(C1365,1,1)="c",SigmaEpsConcrete(I1365,$AN$30:$AN$33,$AR$30:$AR$33,$AS$26,$AS$27,$AS$28,$AQ$20,$AU$19),""),"")</f>
        <v/>
      </c>
      <c r="N1365" s="95" t="str">
        <f>IF(A1365&lt;&gt;"",IF(MID(C1365,1,1)="r",SigmaEpsReinf(J1365,$AS$42:$AS$43,$AS$41,$AS$39,$AS$40,$AQ$38),""),"")</f>
        <v/>
      </c>
      <c r="Q1365" s="92" t="str">
        <f t="shared" si="226"/>
        <v/>
      </c>
      <c r="R1365" s="92" t="str">
        <f t="shared" si="227"/>
        <v/>
      </c>
      <c r="U1365" s="5"/>
      <c r="V1365" s="5"/>
      <c r="W1365" s="94" t="str">
        <f t="shared" si="225"/>
        <v/>
      </c>
      <c r="X1365" s="94" t="str">
        <f t="shared" si="228"/>
        <v/>
      </c>
      <c r="Y1365" s="5"/>
      <c r="BK1365" s="8"/>
      <c r="BL1365" s="5"/>
      <c r="BM1365" s="5"/>
      <c r="BN1365" s="5"/>
      <c r="BO1365" s="5"/>
      <c r="BP1365" s="1"/>
      <c r="BQ1365" s="1"/>
      <c r="BR1365" s="1"/>
      <c r="BS1365" s="1"/>
      <c r="BT1365" s="1"/>
      <c r="BU1365" s="4"/>
      <c r="BV1365" s="1"/>
      <c r="BW1365" s="3"/>
      <c r="BX1365" s="4"/>
      <c r="BY1365" s="5"/>
      <c r="BZ1365" s="5"/>
      <c r="CA1365" s="5"/>
      <c r="CB1365" s="5"/>
      <c r="CC1365" s="5"/>
      <c r="CD1365" s="43"/>
    </row>
    <row r="1366" spans="1:82" x14ac:dyDescent="0.25">
      <c r="A1366" s="8"/>
      <c r="B1366" s="5"/>
      <c r="C1366" s="5"/>
      <c r="D1366" s="5"/>
      <c r="E1366" s="5"/>
      <c r="F1366" s="94" t="str">
        <f t="shared" si="219"/>
        <v/>
      </c>
      <c r="G1366" s="94" t="str">
        <f t="shared" si="220"/>
        <v/>
      </c>
      <c r="H1366" s="127" t="str">
        <f>IF(A1366&lt;&gt;"",IF(MID(C1366,1,1)="c",$AS$26,IF(MID(C1366,1,1)="r",$AS$41,IF(MID(C1366,1,1)="p",#REF!,#REF!))),"")</f>
        <v/>
      </c>
      <c r="I1366" s="92" t="str">
        <f t="shared" si="221"/>
        <v/>
      </c>
      <c r="J1366" s="92" t="str">
        <f t="shared" si="222"/>
        <v/>
      </c>
      <c r="K1366" s="92" t="str">
        <f t="shared" si="223"/>
        <v/>
      </c>
      <c r="L1366" s="92" t="str">
        <f t="shared" si="224"/>
        <v/>
      </c>
      <c r="M1366" s="95" t="str">
        <f>IF(A1366&lt;&gt;"",IF(MID(C1366,1,1)="c",SigmaEpsConcrete(I1366,$AN$30:$AN$33,$AR$30:$AR$33,$AS$26,$AS$27,$AS$28,$AQ$20,$AU$19),""),"")</f>
        <v/>
      </c>
      <c r="N1366" s="95" t="str">
        <f>IF(A1366&lt;&gt;"",IF(MID(C1366,1,1)="r",SigmaEpsReinf(J1366,$AS$42:$AS$43,$AS$41,$AS$39,$AS$40,$AQ$38),""),"")</f>
        <v/>
      </c>
      <c r="Q1366" s="92" t="str">
        <f t="shared" si="226"/>
        <v/>
      </c>
      <c r="R1366" s="92" t="str">
        <f t="shared" si="227"/>
        <v/>
      </c>
      <c r="U1366" s="5"/>
      <c r="V1366" s="5"/>
      <c r="W1366" s="94" t="str">
        <f t="shared" si="225"/>
        <v/>
      </c>
      <c r="X1366" s="94" t="str">
        <f t="shared" si="228"/>
        <v/>
      </c>
      <c r="Y1366" s="5"/>
      <c r="BK1366" s="8"/>
      <c r="BL1366" s="5"/>
      <c r="BM1366" s="5"/>
      <c r="BN1366" s="5"/>
      <c r="BO1366" s="5"/>
      <c r="BP1366" s="1"/>
      <c r="BQ1366" s="1"/>
      <c r="BR1366" s="1"/>
      <c r="BS1366" s="1"/>
      <c r="BT1366" s="1"/>
      <c r="BU1366" s="4"/>
      <c r="BV1366" s="1"/>
      <c r="BW1366" s="3"/>
      <c r="BX1366" s="4"/>
      <c r="BY1366" s="5"/>
      <c r="BZ1366" s="5"/>
      <c r="CA1366" s="5"/>
      <c r="CB1366" s="5"/>
      <c r="CC1366" s="5"/>
      <c r="CD1366" s="43"/>
    </row>
    <row r="1367" spans="1:82" x14ac:dyDescent="0.25">
      <c r="A1367" s="8"/>
      <c r="B1367" s="5"/>
      <c r="C1367" s="5"/>
      <c r="D1367" s="5"/>
      <c r="E1367" s="5"/>
      <c r="F1367" s="94" t="str">
        <f t="shared" si="219"/>
        <v/>
      </c>
      <c r="G1367" s="94" t="str">
        <f t="shared" si="220"/>
        <v/>
      </c>
      <c r="H1367" s="127" t="str">
        <f>IF(A1367&lt;&gt;"",IF(MID(C1367,1,1)="c",$AS$26,IF(MID(C1367,1,1)="r",$AS$41,IF(MID(C1367,1,1)="p",#REF!,#REF!))),"")</f>
        <v/>
      </c>
      <c r="I1367" s="92" t="str">
        <f t="shared" si="221"/>
        <v/>
      </c>
      <c r="J1367" s="92" t="str">
        <f t="shared" si="222"/>
        <v/>
      </c>
      <c r="K1367" s="92" t="str">
        <f t="shared" si="223"/>
        <v/>
      </c>
      <c r="L1367" s="92" t="str">
        <f t="shared" si="224"/>
        <v/>
      </c>
      <c r="M1367" s="95" t="str">
        <f>IF(A1367&lt;&gt;"",IF(MID(C1367,1,1)="c",SigmaEpsConcrete(I1367,$AN$30:$AN$33,$AR$30:$AR$33,$AS$26,$AS$27,$AS$28,$AQ$20,$AU$19),""),"")</f>
        <v/>
      </c>
      <c r="N1367" s="95" t="str">
        <f>IF(A1367&lt;&gt;"",IF(MID(C1367,1,1)="r",SigmaEpsReinf(J1367,$AS$42:$AS$43,$AS$41,$AS$39,$AS$40,$AQ$38),""),"")</f>
        <v/>
      </c>
      <c r="Q1367" s="92" t="str">
        <f t="shared" si="226"/>
        <v/>
      </c>
      <c r="R1367" s="92" t="str">
        <f t="shared" si="227"/>
        <v/>
      </c>
      <c r="U1367" s="5"/>
      <c r="V1367" s="5"/>
      <c r="W1367" s="94" t="str">
        <f t="shared" si="225"/>
        <v/>
      </c>
      <c r="X1367" s="94" t="str">
        <f t="shared" si="228"/>
        <v/>
      </c>
      <c r="Y1367" s="5"/>
      <c r="BK1367" s="8"/>
      <c r="BL1367" s="5"/>
      <c r="BM1367" s="5"/>
      <c r="BN1367" s="5"/>
      <c r="BO1367" s="5"/>
      <c r="BP1367" s="1"/>
      <c r="BQ1367" s="1"/>
      <c r="BR1367" s="1"/>
      <c r="BS1367" s="1"/>
      <c r="BT1367" s="1"/>
      <c r="BU1367" s="4"/>
      <c r="BV1367" s="1"/>
      <c r="BW1367" s="3"/>
      <c r="BX1367" s="4"/>
      <c r="BY1367" s="5"/>
      <c r="BZ1367" s="5"/>
      <c r="CA1367" s="5"/>
      <c r="CB1367" s="5"/>
      <c r="CC1367" s="5"/>
      <c r="CD1367" s="43"/>
    </row>
    <row r="1368" spans="1:82" x14ac:dyDescent="0.25">
      <c r="A1368" s="8"/>
      <c r="B1368" s="5"/>
      <c r="C1368" s="5"/>
      <c r="D1368" s="5"/>
      <c r="E1368" s="5"/>
      <c r="F1368" s="94" t="str">
        <f t="shared" si="219"/>
        <v/>
      </c>
      <c r="G1368" s="94" t="str">
        <f t="shared" si="220"/>
        <v/>
      </c>
      <c r="H1368" s="127" t="str">
        <f>IF(A1368&lt;&gt;"",IF(MID(C1368,1,1)="c",$AS$26,IF(MID(C1368,1,1)="r",$AS$41,IF(MID(C1368,1,1)="p",#REF!,#REF!))),"")</f>
        <v/>
      </c>
      <c r="I1368" s="92" t="str">
        <f t="shared" si="221"/>
        <v/>
      </c>
      <c r="J1368" s="92" t="str">
        <f t="shared" si="222"/>
        <v/>
      </c>
      <c r="K1368" s="92" t="str">
        <f t="shared" si="223"/>
        <v/>
      </c>
      <c r="L1368" s="92" t="str">
        <f t="shared" si="224"/>
        <v/>
      </c>
      <c r="M1368" s="95" t="str">
        <f>IF(A1368&lt;&gt;"",IF(MID(C1368,1,1)="c",SigmaEpsConcrete(I1368,$AN$30:$AN$33,$AR$30:$AR$33,$AS$26,$AS$27,$AS$28,$AQ$20,$AU$19),""),"")</f>
        <v/>
      </c>
      <c r="N1368" s="95" t="str">
        <f>IF(A1368&lt;&gt;"",IF(MID(C1368,1,1)="r",SigmaEpsReinf(J1368,$AS$42:$AS$43,$AS$41,$AS$39,$AS$40,$AQ$38),""),"")</f>
        <v/>
      </c>
      <c r="Q1368" s="92" t="str">
        <f t="shared" si="226"/>
        <v/>
      </c>
      <c r="R1368" s="92" t="str">
        <f t="shared" si="227"/>
        <v/>
      </c>
      <c r="U1368" s="5"/>
      <c r="V1368" s="5"/>
      <c r="W1368" s="94" t="str">
        <f t="shared" si="225"/>
        <v/>
      </c>
      <c r="X1368" s="94" t="str">
        <f t="shared" si="228"/>
        <v/>
      </c>
      <c r="Y1368" s="5"/>
      <c r="BK1368" s="8"/>
      <c r="BL1368" s="5"/>
      <c r="BM1368" s="5"/>
      <c r="BN1368" s="5"/>
      <c r="BO1368" s="5"/>
      <c r="BP1368" s="1"/>
      <c r="BQ1368" s="1"/>
      <c r="BR1368" s="1"/>
      <c r="BS1368" s="1"/>
      <c r="BT1368" s="1"/>
      <c r="BU1368" s="4"/>
      <c r="BV1368" s="1"/>
      <c r="BW1368" s="3"/>
      <c r="BX1368" s="4"/>
      <c r="BY1368" s="5"/>
      <c r="BZ1368" s="5"/>
      <c r="CA1368" s="5"/>
      <c r="CB1368" s="5"/>
      <c r="CC1368" s="5"/>
      <c r="CD1368" s="43"/>
    </row>
    <row r="1369" spans="1:82" x14ac:dyDescent="0.25">
      <c r="A1369" s="8"/>
      <c r="B1369" s="5"/>
      <c r="C1369" s="5"/>
      <c r="D1369" s="5"/>
      <c r="E1369" s="5"/>
      <c r="F1369" s="94" t="str">
        <f t="shared" si="219"/>
        <v/>
      </c>
      <c r="G1369" s="94" t="str">
        <f t="shared" si="220"/>
        <v/>
      </c>
      <c r="H1369" s="127" t="str">
        <f>IF(A1369&lt;&gt;"",IF(MID(C1369,1,1)="c",$AS$26,IF(MID(C1369,1,1)="r",$AS$41,IF(MID(C1369,1,1)="p",#REF!,#REF!))),"")</f>
        <v/>
      </c>
      <c r="I1369" s="92" t="str">
        <f t="shared" si="221"/>
        <v/>
      </c>
      <c r="J1369" s="92" t="str">
        <f t="shared" si="222"/>
        <v/>
      </c>
      <c r="K1369" s="92" t="str">
        <f t="shared" si="223"/>
        <v/>
      </c>
      <c r="L1369" s="92" t="str">
        <f t="shared" si="224"/>
        <v/>
      </c>
      <c r="M1369" s="95" t="str">
        <f>IF(A1369&lt;&gt;"",IF(MID(C1369,1,1)="c",SigmaEpsConcrete(I1369,$AN$30:$AN$33,$AR$30:$AR$33,$AS$26,$AS$27,$AS$28,$AQ$20,$AU$19),""),"")</f>
        <v/>
      </c>
      <c r="N1369" s="95" t="str">
        <f>IF(A1369&lt;&gt;"",IF(MID(C1369,1,1)="r",SigmaEpsReinf(J1369,$AS$42:$AS$43,$AS$41,$AS$39,$AS$40,$AQ$38),""),"")</f>
        <v/>
      </c>
      <c r="Q1369" s="92" t="str">
        <f t="shared" si="226"/>
        <v/>
      </c>
      <c r="R1369" s="92" t="str">
        <f t="shared" si="227"/>
        <v/>
      </c>
      <c r="U1369" s="5"/>
      <c r="V1369" s="5"/>
      <c r="W1369" s="94" t="str">
        <f t="shared" si="225"/>
        <v/>
      </c>
      <c r="X1369" s="94" t="str">
        <f t="shared" si="228"/>
        <v/>
      </c>
      <c r="Y1369" s="5"/>
      <c r="BK1369" s="8"/>
      <c r="BL1369" s="5"/>
      <c r="BM1369" s="5"/>
      <c r="BN1369" s="5"/>
      <c r="BO1369" s="5"/>
      <c r="BP1369" s="1"/>
      <c r="BQ1369" s="1"/>
      <c r="BR1369" s="1"/>
      <c r="BS1369" s="1"/>
      <c r="BT1369" s="1"/>
      <c r="BU1369" s="4"/>
      <c r="BV1369" s="1"/>
      <c r="BW1369" s="3"/>
      <c r="BX1369" s="4"/>
      <c r="BY1369" s="5"/>
      <c r="BZ1369" s="5"/>
      <c r="CA1369" s="5"/>
      <c r="CB1369" s="5"/>
      <c r="CC1369" s="5"/>
      <c r="CD1369" s="43"/>
    </row>
    <row r="1370" spans="1:82" x14ac:dyDescent="0.25">
      <c r="A1370" s="8"/>
      <c r="B1370" s="5"/>
      <c r="C1370" s="5"/>
      <c r="D1370" s="5"/>
      <c r="E1370" s="5"/>
      <c r="F1370" s="94" t="str">
        <f t="shared" si="219"/>
        <v/>
      </c>
      <c r="G1370" s="94" t="str">
        <f t="shared" si="220"/>
        <v/>
      </c>
      <c r="H1370" s="127" t="str">
        <f>IF(A1370&lt;&gt;"",IF(MID(C1370,1,1)="c",$AS$26,IF(MID(C1370,1,1)="r",$AS$41,IF(MID(C1370,1,1)="p",#REF!,#REF!))),"")</f>
        <v/>
      </c>
      <c r="I1370" s="92" t="str">
        <f t="shared" si="221"/>
        <v/>
      </c>
      <c r="J1370" s="92" t="str">
        <f t="shared" si="222"/>
        <v/>
      </c>
      <c r="K1370" s="92" t="str">
        <f t="shared" si="223"/>
        <v/>
      </c>
      <c r="L1370" s="92" t="str">
        <f t="shared" si="224"/>
        <v/>
      </c>
      <c r="M1370" s="95" t="str">
        <f>IF(A1370&lt;&gt;"",IF(MID(C1370,1,1)="c",SigmaEpsConcrete(I1370,$AN$30:$AN$33,$AR$30:$AR$33,$AS$26,$AS$27,$AS$28,$AQ$20,$AU$19),""),"")</f>
        <v/>
      </c>
      <c r="N1370" s="95" t="str">
        <f>IF(A1370&lt;&gt;"",IF(MID(C1370,1,1)="r",SigmaEpsReinf(J1370,$AS$42:$AS$43,$AS$41,$AS$39,$AS$40,$AQ$38),""),"")</f>
        <v/>
      </c>
      <c r="Q1370" s="92" t="str">
        <f t="shared" si="226"/>
        <v/>
      </c>
      <c r="R1370" s="92" t="str">
        <f t="shared" si="227"/>
        <v/>
      </c>
      <c r="U1370" s="5"/>
      <c r="V1370" s="5"/>
      <c r="W1370" s="94" t="str">
        <f t="shared" si="225"/>
        <v/>
      </c>
      <c r="X1370" s="94" t="str">
        <f t="shared" si="228"/>
        <v/>
      </c>
      <c r="Y1370" s="5"/>
      <c r="BK1370" s="8"/>
      <c r="BL1370" s="5"/>
      <c r="BM1370" s="5"/>
      <c r="BN1370" s="5"/>
      <c r="BO1370" s="5"/>
      <c r="BP1370" s="1"/>
      <c r="BQ1370" s="1"/>
      <c r="BR1370" s="1"/>
      <c r="BS1370" s="1"/>
      <c r="BT1370" s="1"/>
      <c r="BU1370" s="4"/>
      <c r="BV1370" s="1"/>
      <c r="BW1370" s="3"/>
      <c r="BX1370" s="4"/>
      <c r="BY1370" s="5"/>
      <c r="BZ1370" s="5"/>
      <c r="CA1370" s="5"/>
      <c r="CB1370" s="5"/>
      <c r="CC1370" s="5"/>
      <c r="CD1370" s="43"/>
    </row>
    <row r="1371" spans="1:82" x14ac:dyDescent="0.25">
      <c r="A1371" s="8"/>
      <c r="B1371" s="5"/>
      <c r="C1371" s="5"/>
      <c r="D1371" s="5"/>
      <c r="E1371" s="5"/>
      <c r="F1371" s="94" t="str">
        <f t="shared" si="219"/>
        <v/>
      </c>
      <c r="G1371" s="94" t="str">
        <f t="shared" si="220"/>
        <v/>
      </c>
      <c r="H1371" s="127" t="str">
        <f>IF(A1371&lt;&gt;"",IF(MID(C1371,1,1)="c",$AS$26,IF(MID(C1371,1,1)="r",$AS$41,IF(MID(C1371,1,1)="p",#REF!,#REF!))),"")</f>
        <v/>
      </c>
      <c r="I1371" s="92" t="str">
        <f t="shared" si="221"/>
        <v/>
      </c>
      <c r="J1371" s="92" t="str">
        <f t="shared" si="222"/>
        <v/>
      </c>
      <c r="K1371" s="92" t="str">
        <f t="shared" si="223"/>
        <v/>
      </c>
      <c r="L1371" s="92" t="str">
        <f t="shared" si="224"/>
        <v/>
      </c>
      <c r="M1371" s="95" t="str">
        <f>IF(A1371&lt;&gt;"",IF(MID(C1371,1,1)="c",SigmaEpsConcrete(I1371,$AN$30:$AN$33,$AR$30:$AR$33,$AS$26,$AS$27,$AS$28,$AQ$20,$AU$19),""),"")</f>
        <v/>
      </c>
      <c r="N1371" s="95" t="str">
        <f>IF(A1371&lt;&gt;"",IF(MID(C1371,1,1)="r",SigmaEpsReinf(J1371,$AS$42:$AS$43,$AS$41,$AS$39,$AS$40,$AQ$38),""),"")</f>
        <v/>
      </c>
      <c r="Q1371" s="92" t="str">
        <f t="shared" si="226"/>
        <v/>
      </c>
      <c r="R1371" s="92" t="str">
        <f t="shared" si="227"/>
        <v/>
      </c>
      <c r="U1371" s="5"/>
      <c r="V1371" s="5"/>
      <c r="W1371" s="94" t="str">
        <f t="shared" si="225"/>
        <v/>
      </c>
      <c r="X1371" s="94" t="str">
        <f t="shared" si="228"/>
        <v/>
      </c>
      <c r="Y1371" s="5"/>
      <c r="BK1371" s="8"/>
      <c r="BL1371" s="5"/>
      <c r="BM1371" s="5"/>
      <c r="BN1371" s="5"/>
      <c r="BO1371" s="5"/>
      <c r="BP1371" s="1"/>
      <c r="BQ1371" s="1"/>
      <c r="BR1371" s="1"/>
      <c r="BS1371" s="1"/>
      <c r="BT1371" s="1"/>
      <c r="BU1371" s="4"/>
      <c r="BV1371" s="1"/>
      <c r="BW1371" s="3"/>
      <c r="BX1371" s="4"/>
      <c r="BY1371" s="5"/>
      <c r="BZ1371" s="5"/>
      <c r="CA1371" s="5"/>
      <c r="CB1371" s="5"/>
      <c r="CC1371" s="5"/>
      <c r="CD1371" s="43"/>
    </row>
    <row r="1372" spans="1:82" x14ac:dyDescent="0.25">
      <c r="A1372" s="8"/>
      <c r="B1372" s="5"/>
      <c r="C1372" s="5"/>
      <c r="D1372" s="5"/>
      <c r="E1372" s="5"/>
      <c r="F1372" s="94" t="str">
        <f t="shared" si="219"/>
        <v/>
      </c>
      <c r="G1372" s="94" t="str">
        <f t="shared" si="220"/>
        <v/>
      </c>
      <c r="H1372" s="127" t="str">
        <f>IF(A1372&lt;&gt;"",IF(MID(C1372,1,1)="c",$AS$26,IF(MID(C1372,1,1)="r",$AS$41,IF(MID(C1372,1,1)="p",#REF!,#REF!))),"")</f>
        <v/>
      </c>
      <c r="I1372" s="92" t="str">
        <f t="shared" si="221"/>
        <v/>
      </c>
      <c r="J1372" s="92" t="str">
        <f t="shared" si="222"/>
        <v/>
      </c>
      <c r="K1372" s="92" t="str">
        <f t="shared" si="223"/>
        <v/>
      </c>
      <c r="L1372" s="92" t="str">
        <f t="shared" si="224"/>
        <v/>
      </c>
      <c r="M1372" s="95" t="str">
        <f>IF(A1372&lt;&gt;"",IF(MID(C1372,1,1)="c",SigmaEpsConcrete(I1372,$AN$30:$AN$33,$AR$30:$AR$33,$AS$26,$AS$27,$AS$28,$AQ$20,$AU$19),""),"")</f>
        <v/>
      </c>
      <c r="N1372" s="95" t="str">
        <f>IF(A1372&lt;&gt;"",IF(MID(C1372,1,1)="r",SigmaEpsReinf(J1372,$AS$42:$AS$43,$AS$41,$AS$39,$AS$40,$AQ$38),""),"")</f>
        <v/>
      </c>
      <c r="Q1372" s="92" t="str">
        <f t="shared" si="226"/>
        <v/>
      </c>
      <c r="R1372" s="92" t="str">
        <f t="shared" si="227"/>
        <v/>
      </c>
      <c r="U1372" s="5"/>
      <c r="V1372" s="5"/>
      <c r="W1372" s="94" t="str">
        <f t="shared" si="225"/>
        <v/>
      </c>
      <c r="X1372" s="94" t="str">
        <f t="shared" si="228"/>
        <v/>
      </c>
      <c r="Y1372" s="5"/>
      <c r="BK1372" s="8"/>
      <c r="BL1372" s="5"/>
      <c r="BM1372" s="5"/>
      <c r="BN1372" s="5"/>
      <c r="BO1372" s="5"/>
      <c r="BP1372" s="1"/>
      <c r="BQ1372" s="1"/>
      <c r="BR1372" s="1"/>
      <c r="BS1372" s="1"/>
      <c r="BT1372" s="1"/>
      <c r="BU1372" s="4"/>
      <c r="BV1372" s="1"/>
      <c r="BW1372" s="3"/>
      <c r="BX1372" s="4"/>
      <c r="BY1372" s="5"/>
      <c r="BZ1372" s="5"/>
      <c r="CA1372" s="5"/>
      <c r="CB1372" s="5"/>
      <c r="CC1372" s="5"/>
      <c r="CD1372" s="43"/>
    </row>
    <row r="1373" spans="1:82" x14ac:dyDescent="0.25">
      <c r="A1373" s="8"/>
      <c r="B1373" s="5"/>
      <c r="C1373" s="5"/>
      <c r="D1373" s="5"/>
      <c r="E1373" s="5"/>
      <c r="F1373" s="94" t="str">
        <f t="shared" si="219"/>
        <v/>
      </c>
      <c r="G1373" s="94" t="str">
        <f t="shared" si="220"/>
        <v/>
      </c>
      <c r="H1373" s="127" t="str">
        <f>IF(A1373&lt;&gt;"",IF(MID(C1373,1,1)="c",$AS$26,IF(MID(C1373,1,1)="r",$AS$41,IF(MID(C1373,1,1)="p",#REF!,#REF!))),"")</f>
        <v/>
      </c>
      <c r="I1373" s="92" t="str">
        <f t="shared" si="221"/>
        <v/>
      </c>
      <c r="J1373" s="92" t="str">
        <f t="shared" si="222"/>
        <v/>
      </c>
      <c r="K1373" s="92" t="str">
        <f t="shared" si="223"/>
        <v/>
      </c>
      <c r="L1373" s="92" t="str">
        <f t="shared" si="224"/>
        <v/>
      </c>
      <c r="M1373" s="95" t="str">
        <f>IF(A1373&lt;&gt;"",IF(MID(C1373,1,1)="c",SigmaEpsConcrete(I1373,$AN$30:$AN$33,$AR$30:$AR$33,$AS$26,$AS$27,$AS$28,$AQ$20,$AU$19),""),"")</f>
        <v/>
      </c>
      <c r="N1373" s="95" t="str">
        <f>IF(A1373&lt;&gt;"",IF(MID(C1373,1,1)="r",SigmaEpsReinf(J1373,$AS$42:$AS$43,$AS$41,$AS$39,$AS$40,$AQ$38),""),"")</f>
        <v/>
      </c>
      <c r="Q1373" s="92" t="str">
        <f t="shared" si="226"/>
        <v/>
      </c>
      <c r="R1373" s="92" t="str">
        <f t="shared" si="227"/>
        <v/>
      </c>
      <c r="U1373" s="5"/>
      <c r="V1373" s="5"/>
      <c r="W1373" s="94" t="str">
        <f t="shared" si="225"/>
        <v/>
      </c>
      <c r="X1373" s="94" t="str">
        <f t="shared" si="228"/>
        <v/>
      </c>
      <c r="Y1373" s="5"/>
      <c r="BK1373" s="8"/>
      <c r="BL1373" s="5"/>
      <c r="BM1373" s="5"/>
      <c r="BN1373" s="5"/>
      <c r="BO1373" s="5"/>
      <c r="BP1373" s="1"/>
      <c r="BQ1373" s="1"/>
      <c r="BR1373" s="1"/>
      <c r="BS1373" s="1"/>
      <c r="BT1373" s="1"/>
      <c r="BU1373" s="4"/>
      <c r="BV1373" s="1"/>
      <c r="BW1373" s="3"/>
      <c r="BX1373" s="4"/>
      <c r="BY1373" s="5"/>
      <c r="BZ1373" s="5"/>
      <c r="CA1373" s="5"/>
      <c r="CB1373" s="5"/>
      <c r="CC1373" s="5"/>
      <c r="CD1373" s="43"/>
    </row>
    <row r="1374" spans="1:82" x14ac:dyDescent="0.25">
      <c r="A1374" s="8"/>
      <c r="B1374" s="5"/>
      <c r="C1374" s="5"/>
      <c r="D1374" s="5"/>
      <c r="E1374" s="5"/>
      <c r="F1374" s="94" t="str">
        <f t="shared" si="219"/>
        <v/>
      </c>
      <c r="G1374" s="94" t="str">
        <f t="shared" si="220"/>
        <v/>
      </c>
      <c r="H1374" s="127" t="str">
        <f>IF(A1374&lt;&gt;"",IF(MID(C1374,1,1)="c",$AS$26,IF(MID(C1374,1,1)="r",$AS$41,IF(MID(C1374,1,1)="p",#REF!,#REF!))),"")</f>
        <v/>
      </c>
      <c r="I1374" s="92" t="str">
        <f t="shared" si="221"/>
        <v/>
      </c>
      <c r="J1374" s="92" t="str">
        <f t="shared" si="222"/>
        <v/>
      </c>
      <c r="K1374" s="92" t="str">
        <f t="shared" si="223"/>
        <v/>
      </c>
      <c r="L1374" s="92" t="str">
        <f t="shared" si="224"/>
        <v/>
      </c>
      <c r="M1374" s="95" t="str">
        <f>IF(A1374&lt;&gt;"",IF(MID(C1374,1,1)="c",SigmaEpsConcrete(I1374,$AN$30:$AN$33,$AR$30:$AR$33,$AS$26,$AS$27,$AS$28,$AQ$20,$AU$19),""),"")</f>
        <v/>
      </c>
      <c r="N1374" s="95" t="str">
        <f>IF(A1374&lt;&gt;"",IF(MID(C1374,1,1)="r",SigmaEpsReinf(J1374,$AS$42:$AS$43,$AS$41,$AS$39,$AS$40,$AQ$38),""),"")</f>
        <v/>
      </c>
      <c r="Q1374" s="92" t="str">
        <f t="shared" si="226"/>
        <v/>
      </c>
      <c r="R1374" s="92" t="str">
        <f t="shared" si="227"/>
        <v/>
      </c>
      <c r="U1374" s="5"/>
      <c r="V1374" s="5"/>
      <c r="W1374" s="94" t="str">
        <f t="shared" si="225"/>
        <v/>
      </c>
      <c r="X1374" s="94" t="str">
        <f t="shared" si="228"/>
        <v/>
      </c>
      <c r="Y1374" s="5"/>
      <c r="BK1374" s="8"/>
      <c r="BL1374" s="5"/>
      <c r="BM1374" s="5"/>
      <c r="BN1374" s="5"/>
      <c r="BO1374" s="5"/>
      <c r="BP1374" s="1"/>
      <c r="BQ1374" s="1"/>
      <c r="BR1374" s="1"/>
      <c r="BS1374" s="1"/>
      <c r="BT1374" s="1"/>
      <c r="BU1374" s="4"/>
      <c r="BV1374" s="1"/>
      <c r="BW1374" s="3"/>
      <c r="BX1374" s="4"/>
      <c r="BY1374" s="5"/>
      <c r="BZ1374" s="5"/>
      <c r="CA1374" s="5"/>
      <c r="CB1374" s="5"/>
      <c r="CC1374" s="5"/>
      <c r="CD1374" s="43"/>
    </row>
    <row r="1375" spans="1:82" x14ac:dyDescent="0.25">
      <c r="A1375" s="8"/>
      <c r="B1375" s="5"/>
      <c r="C1375" s="5"/>
      <c r="D1375" s="5"/>
      <c r="E1375" s="5"/>
      <c r="F1375" s="94" t="str">
        <f t="shared" si="219"/>
        <v/>
      </c>
      <c r="G1375" s="94" t="str">
        <f t="shared" si="220"/>
        <v/>
      </c>
      <c r="H1375" s="127" t="str">
        <f>IF(A1375&lt;&gt;"",IF(MID(C1375,1,1)="c",$AS$26,IF(MID(C1375,1,1)="r",$AS$41,IF(MID(C1375,1,1)="p",#REF!,#REF!))),"")</f>
        <v/>
      </c>
      <c r="I1375" s="92" t="str">
        <f t="shared" si="221"/>
        <v/>
      </c>
      <c r="J1375" s="92" t="str">
        <f t="shared" si="222"/>
        <v/>
      </c>
      <c r="K1375" s="92" t="str">
        <f t="shared" si="223"/>
        <v/>
      </c>
      <c r="L1375" s="92" t="str">
        <f t="shared" si="224"/>
        <v/>
      </c>
      <c r="M1375" s="95" t="str">
        <f>IF(A1375&lt;&gt;"",IF(MID(C1375,1,1)="c",SigmaEpsConcrete(I1375,$AN$30:$AN$33,$AR$30:$AR$33,$AS$26,$AS$27,$AS$28,$AQ$20,$AU$19),""),"")</f>
        <v/>
      </c>
      <c r="N1375" s="95" t="str">
        <f>IF(A1375&lt;&gt;"",IF(MID(C1375,1,1)="r",SigmaEpsReinf(J1375,$AS$42:$AS$43,$AS$41,$AS$39,$AS$40,$AQ$38),""),"")</f>
        <v/>
      </c>
      <c r="Q1375" s="92" t="str">
        <f t="shared" si="226"/>
        <v/>
      </c>
      <c r="R1375" s="92" t="str">
        <f t="shared" si="227"/>
        <v/>
      </c>
      <c r="U1375" s="5"/>
      <c r="V1375" s="5"/>
      <c r="W1375" s="94" t="str">
        <f t="shared" si="225"/>
        <v/>
      </c>
      <c r="X1375" s="94" t="str">
        <f t="shared" si="228"/>
        <v/>
      </c>
      <c r="Y1375" s="5"/>
      <c r="BK1375" s="8"/>
      <c r="BL1375" s="5"/>
      <c r="BM1375" s="5"/>
      <c r="BN1375" s="5"/>
      <c r="BO1375" s="5"/>
      <c r="BP1375" s="1"/>
      <c r="BQ1375" s="1"/>
      <c r="BR1375" s="1"/>
      <c r="BS1375" s="1"/>
      <c r="BT1375" s="1"/>
      <c r="BU1375" s="4"/>
      <c r="BV1375" s="1"/>
      <c r="BW1375" s="3"/>
      <c r="BX1375" s="4"/>
      <c r="BY1375" s="5"/>
      <c r="BZ1375" s="5"/>
      <c r="CA1375" s="5"/>
      <c r="CB1375" s="5"/>
      <c r="CC1375" s="5"/>
      <c r="CD1375" s="43"/>
    </row>
    <row r="1376" spans="1:82" x14ac:dyDescent="0.25">
      <c r="A1376" s="8"/>
      <c r="B1376" s="5"/>
      <c r="C1376" s="5"/>
      <c r="D1376" s="5"/>
      <c r="E1376" s="5"/>
      <c r="F1376" s="94" t="str">
        <f t="shared" si="219"/>
        <v/>
      </c>
      <c r="G1376" s="94" t="str">
        <f t="shared" si="220"/>
        <v/>
      </c>
      <c r="H1376" s="127" t="str">
        <f>IF(A1376&lt;&gt;"",IF(MID(C1376,1,1)="c",$AS$26,IF(MID(C1376,1,1)="r",$AS$41,IF(MID(C1376,1,1)="p",#REF!,#REF!))),"")</f>
        <v/>
      </c>
      <c r="I1376" s="92" t="str">
        <f t="shared" si="221"/>
        <v/>
      </c>
      <c r="J1376" s="92" t="str">
        <f t="shared" si="222"/>
        <v/>
      </c>
      <c r="K1376" s="92" t="str">
        <f t="shared" si="223"/>
        <v/>
      </c>
      <c r="L1376" s="92" t="str">
        <f t="shared" si="224"/>
        <v/>
      </c>
      <c r="M1376" s="95" t="str">
        <f>IF(A1376&lt;&gt;"",IF(MID(C1376,1,1)="c",SigmaEpsConcrete(I1376,$AN$30:$AN$33,$AR$30:$AR$33,$AS$26,$AS$27,$AS$28,$AQ$20,$AU$19),""),"")</f>
        <v/>
      </c>
      <c r="N1376" s="95" t="str">
        <f>IF(A1376&lt;&gt;"",IF(MID(C1376,1,1)="r",SigmaEpsReinf(J1376,$AS$42:$AS$43,$AS$41,$AS$39,$AS$40,$AQ$38),""),"")</f>
        <v/>
      </c>
      <c r="Q1376" s="92" t="str">
        <f t="shared" si="226"/>
        <v/>
      </c>
      <c r="R1376" s="92" t="str">
        <f t="shared" si="227"/>
        <v/>
      </c>
      <c r="U1376" s="5"/>
      <c r="V1376" s="5"/>
      <c r="W1376" s="94" t="str">
        <f t="shared" si="225"/>
        <v/>
      </c>
      <c r="X1376" s="94" t="str">
        <f t="shared" si="228"/>
        <v/>
      </c>
      <c r="Y1376" s="5"/>
      <c r="BK1376" s="8"/>
      <c r="BL1376" s="5"/>
      <c r="BM1376" s="5"/>
      <c r="BN1376" s="5"/>
      <c r="BO1376" s="5"/>
      <c r="BP1376" s="1"/>
      <c r="BQ1376" s="1"/>
      <c r="BR1376" s="1"/>
      <c r="BS1376" s="1"/>
      <c r="BT1376" s="1"/>
      <c r="BU1376" s="4"/>
      <c r="BV1376" s="1"/>
      <c r="BW1376" s="3"/>
      <c r="BX1376" s="4"/>
      <c r="BY1376" s="5"/>
      <c r="BZ1376" s="5"/>
      <c r="CA1376" s="5"/>
      <c r="CB1376" s="5"/>
      <c r="CC1376" s="5"/>
      <c r="CD1376" s="43"/>
    </row>
    <row r="1377" spans="1:82" x14ac:dyDescent="0.25">
      <c r="A1377" s="8"/>
      <c r="B1377" s="5"/>
      <c r="C1377" s="5"/>
      <c r="D1377" s="5"/>
      <c r="E1377" s="5"/>
      <c r="F1377" s="94" t="str">
        <f t="shared" si="219"/>
        <v/>
      </c>
      <c r="G1377" s="94" t="str">
        <f t="shared" si="220"/>
        <v/>
      </c>
      <c r="H1377" s="127" t="str">
        <f>IF(A1377&lt;&gt;"",IF(MID(C1377,1,1)="c",$AS$26,IF(MID(C1377,1,1)="r",$AS$41,IF(MID(C1377,1,1)="p",#REF!,#REF!))),"")</f>
        <v/>
      </c>
      <c r="I1377" s="92" t="str">
        <f t="shared" si="221"/>
        <v/>
      </c>
      <c r="J1377" s="92" t="str">
        <f t="shared" si="222"/>
        <v/>
      </c>
      <c r="K1377" s="92" t="str">
        <f t="shared" si="223"/>
        <v/>
      </c>
      <c r="L1377" s="92" t="str">
        <f t="shared" si="224"/>
        <v/>
      </c>
      <c r="M1377" s="95" t="str">
        <f>IF(A1377&lt;&gt;"",IF(MID(C1377,1,1)="c",SigmaEpsConcrete(I1377,$AN$30:$AN$33,$AR$30:$AR$33,$AS$26,$AS$27,$AS$28,$AQ$20,$AU$19),""),"")</f>
        <v/>
      </c>
      <c r="N1377" s="95" t="str">
        <f>IF(A1377&lt;&gt;"",IF(MID(C1377,1,1)="r",SigmaEpsReinf(J1377,$AS$42:$AS$43,$AS$41,$AS$39,$AS$40,$AQ$38),""),"")</f>
        <v/>
      </c>
      <c r="Q1377" s="92" t="str">
        <f t="shared" si="226"/>
        <v/>
      </c>
      <c r="R1377" s="92" t="str">
        <f t="shared" si="227"/>
        <v/>
      </c>
      <c r="U1377" s="5"/>
      <c r="V1377" s="5"/>
      <c r="W1377" s="94" t="str">
        <f t="shared" si="225"/>
        <v/>
      </c>
      <c r="X1377" s="94" t="str">
        <f t="shared" si="228"/>
        <v/>
      </c>
      <c r="Y1377" s="5"/>
      <c r="BK1377" s="8"/>
      <c r="BL1377" s="5"/>
      <c r="BM1377" s="5"/>
      <c r="BN1377" s="5"/>
      <c r="BO1377" s="5"/>
      <c r="BP1377" s="1"/>
      <c r="BQ1377" s="1"/>
      <c r="BR1377" s="1"/>
      <c r="BS1377" s="1"/>
      <c r="BT1377" s="1"/>
      <c r="BU1377" s="4"/>
      <c r="BV1377" s="1"/>
      <c r="BW1377" s="3"/>
      <c r="BX1377" s="4"/>
      <c r="BY1377" s="5"/>
      <c r="BZ1377" s="5"/>
      <c r="CA1377" s="5"/>
      <c r="CB1377" s="5"/>
      <c r="CC1377" s="5"/>
      <c r="CD1377" s="43"/>
    </row>
    <row r="1378" spans="1:82" x14ac:dyDescent="0.25">
      <c r="A1378" s="8"/>
      <c r="B1378" s="5"/>
      <c r="C1378" s="5"/>
      <c r="D1378" s="5"/>
      <c r="E1378" s="5"/>
      <c r="F1378" s="94" t="str">
        <f t="shared" si="219"/>
        <v/>
      </c>
      <c r="G1378" s="94" t="str">
        <f t="shared" si="220"/>
        <v/>
      </c>
      <c r="H1378" s="127" t="str">
        <f>IF(A1378&lt;&gt;"",IF(MID(C1378,1,1)="c",$AS$26,IF(MID(C1378,1,1)="r",$AS$41,IF(MID(C1378,1,1)="p",#REF!,#REF!))),"")</f>
        <v/>
      </c>
      <c r="I1378" s="92" t="str">
        <f t="shared" si="221"/>
        <v/>
      </c>
      <c r="J1378" s="92" t="str">
        <f t="shared" si="222"/>
        <v/>
      </c>
      <c r="K1378" s="92" t="str">
        <f t="shared" si="223"/>
        <v/>
      </c>
      <c r="L1378" s="92" t="str">
        <f t="shared" si="224"/>
        <v/>
      </c>
      <c r="M1378" s="95" t="str">
        <f>IF(A1378&lt;&gt;"",IF(MID(C1378,1,1)="c",SigmaEpsConcrete(I1378,$AN$30:$AN$33,$AR$30:$AR$33,$AS$26,$AS$27,$AS$28,$AQ$20,$AU$19),""),"")</f>
        <v/>
      </c>
      <c r="N1378" s="95" t="str">
        <f>IF(A1378&lt;&gt;"",IF(MID(C1378,1,1)="r",SigmaEpsReinf(J1378,$AS$42:$AS$43,$AS$41,$AS$39,$AS$40,$AQ$38),""),"")</f>
        <v/>
      </c>
      <c r="Q1378" s="92" t="str">
        <f t="shared" si="226"/>
        <v/>
      </c>
      <c r="R1378" s="92" t="str">
        <f t="shared" si="227"/>
        <v/>
      </c>
      <c r="U1378" s="5"/>
      <c r="V1378" s="5"/>
      <c r="W1378" s="94" t="str">
        <f t="shared" si="225"/>
        <v/>
      </c>
      <c r="X1378" s="94" t="str">
        <f t="shared" si="228"/>
        <v/>
      </c>
      <c r="Y1378" s="5"/>
      <c r="BK1378" s="8"/>
      <c r="BL1378" s="5"/>
      <c r="BM1378" s="5"/>
      <c r="BN1378" s="5"/>
      <c r="BO1378" s="5"/>
      <c r="BP1378" s="1"/>
      <c r="BQ1378" s="1"/>
      <c r="BR1378" s="1"/>
      <c r="BS1378" s="1"/>
      <c r="BT1378" s="1"/>
      <c r="BU1378" s="4"/>
      <c r="BV1378" s="1"/>
      <c r="BW1378" s="3"/>
      <c r="BX1378" s="4"/>
      <c r="BY1378" s="5"/>
      <c r="BZ1378" s="5"/>
      <c r="CA1378" s="5"/>
      <c r="CB1378" s="5"/>
      <c r="CC1378" s="5"/>
      <c r="CD1378" s="43"/>
    </row>
    <row r="1379" spans="1:82" x14ac:dyDescent="0.25">
      <c r="A1379" s="8"/>
      <c r="B1379" s="5"/>
      <c r="C1379" s="5"/>
      <c r="D1379" s="5"/>
      <c r="E1379" s="5"/>
      <c r="F1379" s="94" t="str">
        <f t="shared" si="219"/>
        <v/>
      </c>
      <c r="G1379" s="94" t="str">
        <f t="shared" si="220"/>
        <v/>
      </c>
      <c r="H1379" s="127" t="str">
        <f>IF(A1379&lt;&gt;"",IF(MID(C1379,1,1)="c",$AS$26,IF(MID(C1379,1,1)="r",$AS$41,IF(MID(C1379,1,1)="p",#REF!,#REF!))),"")</f>
        <v/>
      </c>
      <c r="I1379" s="92" t="str">
        <f t="shared" si="221"/>
        <v/>
      </c>
      <c r="J1379" s="92" t="str">
        <f t="shared" si="222"/>
        <v/>
      </c>
      <c r="K1379" s="92" t="str">
        <f t="shared" si="223"/>
        <v/>
      </c>
      <c r="L1379" s="92" t="str">
        <f t="shared" si="224"/>
        <v/>
      </c>
      <c r="M1379" s="95" t="str">
        <f>IF(A1379&lt;&gt;"",IF(MID(C1379,1,1)="c",SigmaEpsConcrete(I1379,$AN$30:$AN$33,$AR$30:$AR$33,$AS$26,$AS$27,$AS$28,$AQ$20,$AU$19),""),"")</f>
        <v/>
      </c>
      <c r="N1379" s="95" t="str">
        <f>IF(A1379&lt;&gt;"",IF(MID(C1379,1,1)="r",SigmaEpsReinf(J1379,$AS$42:$AS$43,$AS$41,$AS$39,$AS$40,$AQ$38),""),"")</f>
        <v/>
      </c>
      <c r="Q1379" s="92" t="str">
        <f t="shared" si="226"/>
        <v/>
      </c>
      <c r="R1379" s="92" t="str">
        <f t="shared" si="227"/>
        <v/>
      </c>
      <c r="U1379" s="5"/>
      <c r="V1379" s="5"/>
      <c r="W1379" s="94" t="str">
        <f t="shared" si="225"/>
        <v/>
      </c>
      <c r="X1379" s="94" t="str">
        <f t="shared" si="228"/>
        <v/>
      </c>
      <c r="Y1379" s="5"/>
      <c r="BK1379" s="8"/>
      <c r="BL1379" s="5"/>
      <c r="BM1379" s="5"/>
      <c r="BN1379" s="5"/>
      <c r="BO1379" s="5"/>
      <c r="BP1379" s="1"/>
      <c r="BQ1379" s="1"/>
      <c r="BR1379" s="1"/>
      <c r="BS1379" s="1"/>
      <c r="BT1379" s="1"/>
      <c r="BU1379" s="4"/>
      <c r="BV1379" s="1"/>
      <c r="BW1379" s="3"/>
      <c r="BX1379" s="4"/>
      <c r="BY1379" s="5"/>
      <c r="BZ1379" s="5"/>
      <c r="CA1379" s="5"/>
      <c r="CB1379" s="5"/>
      <c r="CC1379" s="5"/>
      <c r="CD1379" s="43"/>
    </row>
    <row r="1380" spans="1:82" x14ac:dyDescent="0.25">
      <c r="A1380" s="8"/>
      <c r="B1380" s="5"/>
      <c r="C1380" s="5"/>
      <c r="D1380" s="5"/>
      <c r="E1380" s="5"/>
      <c r="F1380" s="94" t="str">
        <f t="shared" si="219"/>
        <v/>
      </c>
      <c r="G1380" s="94" t="str">
        <f t="shared" si="220"/>
        <v/>
      </c>
      <c r="H1380" s="127" t="str">
        <f>IF(A1380&lt;&gt;"",IF(MID(C1380,1,1)="c",$AS$26,IF(MID(C1380,1,1)="r",$AS$41,IF(MID(C1380,1,1)="p",#REF!,#REF!))),"")</f>
        <v/>
      </c>
      <c r="I1380" s="92" t="str">
        <f t="shared" si="221"/>
        <v/>
      </c>
      <c r="J1380" s="92" t="str">
        <f t="shared" si="222"/>
        <v/>
      </c>
      <c r="K1380" s="92" t="str">
        <f t="shared" si="223"/>
        <v/>
      </c>
      <c r="L1380" s="92" t="str">
        <f t="shared" si="224"/>
        <v/>
      </c>
      <c r="M1380" s="95" t="str">
        <f>IF(A1380&lt;&gt;"",IF(MID(C1380,1,1)="c",SigmaEpsConcrete(I1380,$AN$30:$AN$33,$AR$30:$AR$33,$AS$26,$AS$27,$AS$28,$AQ$20,$AU$19),""),"")</f>
        <v/>
      </c>
      <c r="N1380" s="95" t="str">
        <f>IF(A1380&lt;&gt;"",IF(MID(C1380,1,1)="r",SigmaEpsReinf(J1380,$AS$42:$AS$43,$AS$41,$AS$39,$AS$40,$AQ$38),""),"")</f>
        <v/>
      </c>
      <c r="Q1380" s="92" t="str">
        <f t="shared" si="226"/>
        <v/>
      </c>
      <c r="R1380" s="92" t="str">
        <f t="shared" si="227"/>
        <v/>
      </c>
      <c r="U1380" s="5"/>
      <c r="V1380" s="5"/>
      <c r="W1380" s="94" t="str">
        <f t="shared" si="225"/>
        <v/>
      </c>
      <c r="X1380" s="94" t="str">
        <f t="shared" si="228"/>
        <v/>
      </c>
      <c r="Y1380" s="5"/>
      <c r="BK1380" s="8"/>
      <c r="BL1380" s="5"/>
      <c r="BM1380" s="5"/>
      <c r="BN1380" s="5"/>
      <c r="BO1380" s="5"/>
      <c r="BP1380" s="1"/>
      <c r="BQ1380" s="1"/>
      <c r="BR1380" s="1"/>
      <c r="BS1380" s="1"/>
      <c r="BT1380" s="1"/>
      <c r="BU1380" s="4"/>
      <c r="BV1380" s="1"/>
      <c r="BW1380" s="3"/>
      <c r="BX1380" s="4"/>
      <c r="BY1380" s="5"/>
      <c r="BZ1380" s="5"/>
      <c r="CA1380" s="5"/>
      <c r="CB1380" s="5"/>
      <c r="CC1380" s="5"/>
      <c r="CD1380" s="43"/>
    </row>
    <row r="1381" spans="1:82" x14ac:dyDescent="0.25">
      <c r="A1381" s="8"/>
      <c r="B1381" s="5"/>
      <c r="C1381" s="5"/>
      <c r="D1381" s="5"/>
      <c r="E1381" s="5"/>
      <c r="F1381" s="94" t="str">
        <f t="shared" si="219"/>
        <v/>
      </c>
      <c r="G1381" s="94" t="str">
        <f t="shared" si="220"/>
        <v/>
      </c>
      <c r="H1381" s="127" t="str">
        <f>IF(A1381&lt;&gt;"",IF(MID(C1381,1,1)="c",$AS$26,IF(MID(C1381,1,1)="r",$AS$41,IF(MID(C1381,1,1)="p",#REF!,#REF!))),"")</f>
        <v/>
      </c>
      <c r="I1381" s="92" t="str">
        <f t="shared" si="221"/>
        <v/>
      </c>
      <c r="J1381" s="92" t="str">
        <f t="shared" si="222"/>
        <v/>
      </c>
      <c r="K1381" s="92" t="str">
        <f t="shared" si="223"/>
        <v/>
      </c>
      <c r="L1381" s="92" t="str">
        <f t="shared" si="224"/>
        <v/>
      </c>
      <c r="M1381" s="95" t="str">
        <f>IF(A1381&lt;&gt;"",IF(MID(C1381,1,1)="c",SigmaEpsConcrete(I1381,$AN$30:$AN$33,$AR$30:$AR$33,$AS$26,$AS$27,$AS$28,$AQ$20,$AU$19),""),"")</f>
        <v/>
      </c>
      <c r="N1381" s="95" t="str">
        <f>IF(A1381&lt;&gt;"",IF(MID(C1381,1,1)="r",SigmaEpsReinf(J1381,$AS$42:$AS$43,$AS$41,$AS$39,$AS$40,$AQ$38),""),"")</f>
        <v/>
      </c>
      <c r="Q1381" s="92" t="str">
        <f t="shared" si="226"/>
        <v/>
      </c>
      <c r="R1381" s="92" t="str">
        <f t="shared" si="227"/>
        <v/>
      </c>
      <c r="U1381" s="5"/>
      <c r="V1381" s="5"/>
      <c r="W1381" s="94" t="str">
        <f t="shared" si="225"/>
        <v/>
      </c>
      <c r="X1381" s="94" t="str">
        <f t="shared" si="228"/>
        <v/>
      </c>
      <c r="Y1381" s="5"/>
      <c r="BK1381" s="8"/>
      <c r="BL1381" s="5"/>
      <c r="BM1381" s="5"/>
      <c r="BN1381" s="5"/>
      <c r="BO1381" s="5"/>
      <c r="BP1381" s="1"/>
      <c r="BQ1381" s="1"/>
      <c r="BR1381" s="1"/>
      <c r="BS1381" s="1"/>
      <c r="BT1381" s="1"/>
      <c r="BU1381" s="4"/>
      <c r="BV1381" s="1"/>
      <c r="BW1381" s="3"/>
      <c r="BX1381" s="4"/>
      <c r="BY1381" s="5"/>
      <c r="BZ1381" s="5"/>
      <c r="CA1381" s="5"/>
      <c r="CB1381" s="5"/>
      <c r="CC1381" s="5"/>
      <c r="CD1381" s="43"/>
    </row>
    <row r="1382" spans="1:82" x14ac:dyDescent="0.25">
      <c r="A1382" s="8"/>
      <c r="B1382" s="5"/>
      <c r="C1382" s="5"/>
      <c r="D1382" s="5"/>
      <c r="E1382" s="5"/>
      <c r="F1382" s="94" t="str">
        <f t="shared" si="219"/>
        <v/>
      </c>
      <c r="G1382" s="94" t="str">
        <f t="shared" si="220"/>
        <v/>
      </c>
      <c r="H1382" s="127" t="str">
        <f>IF(A1382&lt;&gt;"",IF(MID(C1382,1,1)="c",$AS$26,IF(MID(C1382,1,1)="r",$AS$41,IF(MID(C1382,1,1)="p",#REF!,#REF!))),"")</f>
        <v/>
      </c>
      <c r="I1382" s="92" t="str">
        <f t="shared" si="221"/>
        <v/>
      </c>
      <c r="J1382" s="92" t="str">
        <f t="shared" si="222"/>
        <v/>
      </c>
      <c r="K1382" s="92" t="str">
        <f t="shared" si="223"/>
        <v/>
      </c>
      <c r="L1382" s="92" t="str">
        <f t="shared" si="224"/>
        <v/>
      </c>
      <c r="M1382" s="95" t="str">
        <f>IF(A1382&lt;&gt;"",IF(MID(C1382,1,1)="c",SigmaEpsConcrete(I1382,$AN$30:$AN$33,$AR$30:$AR$33,$AS$26,$AS$27,$AS$28,$AQ$20,$AU$19),""),"")</f>
        <v/>
      </c>
      <c r="N1382" s="95" t="str">
        <f>IF(A1382&lt;&gt;"",IF(MID(C1382,1,1)="r",SigmaEpsReinf(J1382,$AS$42:$AS$43,$AS$41,$AS$39,$AS$40,$AQ$38),""),"")</f>
        <v/>
      </c>
      <c r="Q1382" s="92" t="str">
        <f t="shared" si="226"/>
        <v/>
      </c>
      <c r="R1382" s="92" t="str">
        <f t="shared" si="227"/>
        <v/>
      </c>
      <c r="U1382" s="5"/>
      <c r="V1382" s="5"/>
      <c r="W1382" s="94" t="str">
        <f t="shared" si="225"/>
        <v/>
      </c>
      <c r="X1382" s="94" t="str">
        <f t="shared" si="228"/>
        <v/>
      </c>
      <c r="Y1382" s="5"/>
      <c r="BK1382" s="8"/>
      <c r="BL1382" s="5"/>
      <c r="BM1382" s="5"/>
      <c r="BN1382" s="5"/>
      <c r="BO1382" s="5"/>
      <c r="BP1382" s="1"/>
      <c r="BQ1382" s="1"/>
      <c r="BR1382" s="1"/>
      <c r="BS1382" s="1"/>
      <c r="BT1382" s="1"/>
      <c r="BU1382" s="4"/>
      <c r="BV1382" s="1"/>
      <c r="BW1382" s="3"/>
      <c r="BX1382" s="4"/>
      <c r="BY1382" s="5"/>
      <c r="BZ1382" s="5"/>
      <c r="CA1382" s="5"/>
      <c r="CB1382" s="5"/>
      <c r="CC1382" s="5"/>
      <c r="CD1382" s="43"/>
    </row>
    <row r="1383" spans="1:82" x14ac:dyDescent="0.25">
      <c r="A1383" s="8"/>
      <c r="B1383" s="5"/>
      <c r="C1383" s="5"/>
      <c r="D1383" s="5"/>
      <c r="E1383" s="5"/>
      <c r="F1383" s="94" t="str">
        <f t="shared" si="219"/>
        <v/>
      </c>
      <c r="G1383" s="94" t="str">
        <f t="shared" si="220"/>
        <v/>
      </c>
      <c r="H1383" s="127" t="str">
        <f>IF(A1383&lt;&gt;"",IF(MID(C1383,1,1)="c",$AS$26,IF(MID(C1383,1,1)="r",$AS$41,IF(MID(C1383,1,1)="p",#REF!,#REF!))),"")</f>
        <v/>
      </c>
      <c r="I1383" s="92" t="str">
        <f t="shared" si="221"/>
        <v/>
      </c>
      <c r="J1383" s="92" t="str">
        <f t="shared" si="222"/>
        <v/>
      </c>
      <c r="K1383" s="92" t="str">
        <f t="shared" si="223"/>
        <v/>
      </c>
      <c r="L1383" s="92" t="str">
        <f t="shared" si="224"/>
        <v/>
      </c>
      <c r="M1383" s="95" t="str">
        <f>IF(A1383&lt;&gt;"",IF(MID(C1383,1,1)="c",SigmaEpsConcrete(I1383,$AN$30:$AN$33,$AR$30:$AR$33,$AS$26,$AS$27,$AS$28,$AQ$20,$AU$19),""),"")</f>
        <v/>
      </c>
      <c r="N1383" s="95" t="str">
        <f>IF(A1383&lt;&gt;"",IF(MID(C1383,1,1)="r",SigmaEpsReinf(J1383,$AS$42:$AS$43,$AS$41,$AS$39,$AS$40,$AQ$38),""),"")</f>
        <v/>
      </c>
      <c r="Q1383" s="92" t="str">
        <f t="shared" si="226"/>
        <v/>
      </c>
      <c r="R1383" s="92" t="str">
        <f t="shared" si="227"/>
        <v/>
      </c>
      <c r="U1383" s="5"/>
      <c r="V1383" s="5"/>
      <c r="W1383" s="94" t="str">
        <f t="shared" si="225"/>
        <v/>
      </c>
      <c r="X1383" s="94" t="str">
        <f t="shared" si="228"/>
        <v/>
      </c>
      <c r="Y1383" s="5"/>
      <c r="BK1383" s="8"/>
      <c r="BL1383" s="5"/>
      <c r="BM1383" s="5"/>
      <c r="BN1383" s="5"/>
      <c r="BO1383" s="5"/>
      <c r="BP1383" s="1"/>
      <c r="BQ1383" s="1"/>
      <c r="BR1383" s="1"/>
      <c r="BS1383" s="1"/>
      <c r="BT1383" s="1"/>
      <c r="BU1383" s="4"/>
      <c r="BV1383" s="1"/>
      <c r="BW1383" s="3"/>
      <c r="BX1383" s="4"/>
      <c r="BY1383" s="5"/>
      <c r="BZ1383" s="5"/>
      <c r="CA1383" s="5"/>
      <c r="CB1383" s="5"/>
      <c r="CC1383" s="5"/>
      <c r="CD1383" s="43"/>
    </row>
    <row r="1384" spans="1:82" x14ac:dyDescent="0.25">
      <c r="A1384" s="8"/>
      <c r="B1384" s="5"/>
      <c r="C1384" s="5"/>
      <c r="D1384" s="5"/>
      <c r="E1384" s="5"/>
      <c r="F1384" s="94" t="str">
        <f t="shared" si="219"/>
        <v/>
      </c>
      <c r="G1384" s="94" t="str">
        <f t="shared" si="220"/>
        <v/>
      </c>
      <c r="H1384" s="127" t="str">
        <f>IF(A1384&lt;&gt;"",IF(MID(C1384,1,1)="c",$AS$26,IF(MID(C1384,1,1)="r",$AS$41,IF(MID(C1384,1,1)="p",#REF!,#REF!))),"")</f>
        <v/>
      </c>
      <c r="I1384" s="92" t="str">
        <f t="shared" si="221"/>
        <v/>
      </c>
      <c r="J1384" s="92" t="str">
        <f t="shared" si="222"/>
        <v/>
      </c>
      <c r="K1384" s="92" t="str">
        <f t="shared" si="223"/>
        <v/>
      </c>
      <c r="L1384" s="92" t="str">
        <f t="shared" si="224"/>
        <v/>
      </c>
      <c r="M1384" s="95" t="str">
        <f>IF(A1384&lt;&gt;"",IF(MID(C1384,1,1)="c",SigmaEpsConcrete(I1384,$AN$30:$AN$33,$AR$30:$AR$33,$AS$26,$AS$27,$AS$28,$AQ$20,$AU$19),""),"")</f>
        <v/>
      </c>
      <c r="N1384" s="95" t="str">
        <f>IF(A1384&lt;&gt;"",IF(MID(C1384,1,1)="r",SigmaEpsReinf(J1384,$AS$42:$AS$43,$AS$41,$AS$39,$AS$40,$AQ$38),""),"")</f>
        <v/>
      </c>
      <c r="Q1384" s="92" t="str">
        <f t="shared" si="226"/>
        <v/>
      </c>
      <c r="R1384" s="92" t="str">
        <f t="shared" si="227"/>
        <v/>
      </c>
      <c r="U1384" s="5"/>
      <c r="V1384" s="5"/>
      <c r="W1384" s="94" t="str">
        <f t="shared" si="225"/>
        <v/>
      </c>
      <c r="X1384" s="94" t="str">
        <f t="shared" si="228"/>
        <v/>
      </c>
      <c r="Y1384" s="5"/>
      <c r="BK1384" s="8"/>
      <c r="BL1384" s="5"/>
      <c r="BM1384" s="5"/>
      <c r="BN1384" s="5"/>
      <c r="BO1384" s="5"/>
      <c r="BP1384" s="1"/>
      <c r="BQ1384" s="1"/>
      <c r="BR1384" s="1"/>
      <c r="BS1384" s="1"/>
      <c r="BT1384" s="1"/>
      <c r="BU1384" s="4"/>
      <c r="BV1384" s="1"/>
      <c r="BW1384" s="3"/>
      <c r="BX1384" s="4"/>
      <c r="BY1384" s="5"/>
      <c r="BZ1384" s="5"/>
      <c r="CA1384" s="5"/>
      <c r="CB1384" s="5"/>
      <c r="CC1384" s="5"/>
      <c r="CD1384" s="43"/>
    </row>
    <row r="1385" spans="1:82" x14ac:dyDescent="0.25">
      <c r="A1385" s="8"/>
      <c r="B1385" s="5"/>
      <c r="C1385" s="5"/>
      <c r="D1385" s="5"/>
      <c r="E1385" s="5"/>
      <c r="F1385" s="94" t="str">
        <f t="shared" si="219"/>
        <v/>
      </c>
      <c r="G1385" s="94" t="str">
        <f t="shared" si="220"/>
        <v/>
      </c>
      <c r="H1385" s="127" t="str">
        <f>IF(A1385&lt;&gt;"",IF(MID(C1385,1,1)="c",$AS$26,IF(MID(C1385,1,1)="r",$AS$41,IF(MID(C1385,1,1)="p",#REF!,#REF!))),"")</f>
        <v/>
      </c>
      <c r="I1385" s="92" t="str">
        <f t="shared" si="221"/>
        <v/>
      </c>
      <c r="J1385" s="92" t="str">
        <f t="shared" si="222"/>
        <v/>
      </c>
      <c r="K1385" s="92" t="str">
        <f t="shared" si="223"/>
        <v/>
      </c>
      <c r="L1385" s="92" t="str">
        <f t="shared" si="224"/>
        <v/>
      </c>
      <c r="M1385" s="95" t="str">
        <f>IF(A1385&lt;&gt;"",IF(MID(C1385,1,1)="c",SigmaEpsConcrete(I1385,$AN$30:$AN$33,$AR$30:$AR$33,$AS$26,$AS$27,$AS$28,$AQ$20,$AU$19),""),"")</f>
        <v/>
      </c>
      <c r="N1385" s="95" t="str">
        <f>IF(A1385&lt;&gt;"",IF(MID(C1385,1,1)="r",SigmaEpsReinf(J1385,$AS$42:$AS$43,$AS$41,$AS$39,$AS$40,$AQ$38),""),"")</f>
        <v/>
      </c>
      <c r="Q1385" s="92" t="str">
        <f t="shared" si="226"/>
        <v/>
      </c>
      <c r="R1385" s="92" t="str">
        <f t="shared" si="227"/>
        <v/>
      </c>
      <c r="U1385" s="5"/>
      <c r="V1385" s="5"/>
      <c r="W1385" s="94" t="str">
        <f t="shared" si="225"/>
        <v/>
      </c>
      <c r="X1385" s="94" t="str">
        <f t="shared" si="228"/>
        <v/>
      </c>
      <c r="Y1385" s="5"/>
      <c r="BK1385" s="8"/>
      <c r="BL1385" s="5"/>
      <c r="BM1385" s="5"/>
      <c r="BN1385" s="5"/>
      <c r="BO1385" s="5"/>
      <c r="BP1385" s="1"/>
      <c r="BQ1385" s="1"/>
      <c r="BR1385" s="1"/>
      <c r="BS1385" s="1"/>
      <c r="BT1385" s="1"/>
      <c r="BU1385" s="4"/>
      <c r="BV1385" s="1"/>
      <c r="BW1385" s="3"/>
      <c r="BX1385" s="4"/>
      <c r="BY1385" s="5"/>
      <c r="BZ1385" s="5"/>
      <c r="CA1385" s="5"/>
      <c r="CB1385" s="5"/>
      <c r="CC1385" s="5"/>
      <c r="CD1385" s="43"/>
    </row>
    <row r="1386" spans="1:82" x14ac:dyDescent="0.25">
      <c r="A1386" s="8"/>
      <c r="B1386" s="5"/>
      <c r="C1386" s="5"/>
      <c r="D1386" s="5"/>
      <c r="E1386" s="5"/>
      <c r="F1386" s="94" t="str">
        <f t="shared" si="219"/>
        <v/>
      </c>
      <c r="G1386" s="94" t="str">
        <f t="shared" si="220"/>
        <v/>
      </c>
      <c r="H1386" s="127" t="str">
        <f>IF(A1386&lt;&gt;"",IF(MID(C1386,1,1)="c",$AS$26,IF(MID(C1386,1,1)="r",$AS$41,IF(MID(C1386,1,1)="p",#REF!,#REF!))),"")</f>
        <v/>
      </c>
      <c r="I1386" s="92" t="str">
        <f t="shared" si="221"/>
        <v/>
      </c>
      <c r="J1386" s="92" t="str">
        <f t="shared" si="222"/>
        <v/>
      </c>
      <c r="K1386" s="92" t="str">
        <f t="shared" si="223"/>
        <v/>
      </c>
      <c r="L1386" s="92" t="str">
        <f t="shared" si="224"/>
        <v/>
      </c>
      <c r="M1386" s="95" t="str">
        <f>IF(A1386&lt;&gt;"",IF(MID(C1386,1,1)="c",SigmaEpsConcrete(I1386,$AN$30:$AN$33,$AR$30:$AR$33,$AS$26,$AS$27,$AS$28,$AQ$20,$AU$19),""),"")</f>
        <v/>
      </c>
      <c r="N1386" s="95" t="str">
        <f>IF(A1386&lt;&gt;"",IF(MID(C1386,1,1)="r",SigmaEpsReinf(J1386,$AS$42:$AS$43,$AS$41,$AS$39,$AS$40,$AQ$38),""),"")</f>
        <v/>
      </c>
      <c r="Q1386" s="92" t="str">
        <f t="shared" si="226"/>
        <v/>
      </c>
      <c r="R1386" s="92" t="str">
        <f t="shared" si="227"/>
        <v/>
      </c>
      <c r="U1386" s="5"/>
      <c r="V1386" s="5"/>
      <c r="W1386" s="94" t="str">
        <f t="shared" si="225"/>
        <v/>
      </c>
      <c r="X1386" s="94" t="str">
        <f t="shared" si="228"/>
        <v/>
      </c>
      <c r="Y1386" s="5"/>
      <c r="BK1386" s="8"/>
      <c r="BL1386" s="5"/>
      <c r="BM1386" s="5"/>
      <c r="BN1386" s="5"/>
      <c r="BO1386" s="5"/>
      <c r="BP1386" s="1"/>
      <c r="BQ1386" s="1"/>
      <c r="BR1386" s="1"/>
      <c r="BS1386" s="1"/>
      <c r="BT1386" s="1"/>
      <c r="BU1386" s="4"/>
      <c r="BV1386" s="1"/>
      <c r="BW1386" s="3"/>
      <c r="BX1386" s="4"/>
      <c r="BY1386" s="5"/>
      <c r="BZ1386" s="5"/>
      <c r="CA1386" s="5"/>
      <c r="CB1386" s="5"/>
      <c r="CC1386" s="5"/>
      <c r="CD1386" s="43"/>
    </row>
    <row r="1387" spans="1:82" x14ac:dyDescent="0.25">
      <c r="A1387" s="8"/>
      <c r="B1387" s="5"/>
      <c r="C1387" s="5"/>
      <c r="D1387" s="5"/>
      <c r="E1387" s="5"/>
      <c r="F1387" s="94" t="str">
        <f t="shared" si="219"/>
        <v/>
      </c>
      <c r="G1387" s="94" t="str">
        <f t="shared" si="220"/>
        <v/>
      </c>
      <c r="H1387" s="127" t="str">
        <f>IF(A1387&lt;&gt;"",IF(MID(C1387,1,1)="c",$AS$26,IF(MID(C1387,1,1)="r",$AS$41,IF(MID(C1387,1,1)="p",#REF!,#REF!))),"")</f>
        <v/>
      </c>
      <c r="I1387" s="92" t="str">
        <f t="shared" si="221"/>
        <v/>
      </c>
      <c r="J1387" s="92" t="str">
        <f t="shared" si="222"/>
        <v/>
      </c>
      <c r="K1387" s="92" t="str">
        <f t="shared" si="223"/>
        <v/>
      </c>
      <c r="L1387" s="92" t="str">
        <f t="shared" si="224"/>
        <v/>
      </c>
      <c r="M1387" s="95" t="str">
        <f>IF(A1387&lt;&gt;"",IF(MID(C1387,1,1)="c",SigmaEpsConcrete(I1387,$AN$30:$AN$33,$AR$30:$AR$33,$AS$26,$AS$27,$AS$28,$AQ$20,$AU$19),""),"")</f>
        <v/>
      </c>
      <c r="N1387" s="95" t="str">
        <f>IF(A1387&lt;&gt;"",IF(MID(C1387,1,1)="r",SigmaEpsReinf(J1387,$AS$42:$AS$43,$AS$41,$AS$39,$AS$40,$AQ$38),""),"")</f>
        <v/>
      </c>
      <c r="Q1387" s="92" t="str">
        <f t="shared" si="226"/>
        <v/>
      </c>
      <c r="R1387" s="92" t="str">
        <f t="shared" si="227"/>
        <v/>
      </c>
      <c r="U1387" s="5"/>
      <c r="V1387" s="5"/>
      <c r="W1387" s="94" t="str">
        <f t="shared" si="225"/>
        <v/>
      </c>
      <c r="X1387" s="94" t="str">
        <f t="shared" si="228"/>
        <v/>
      </c>
      <c r="Y1387" s="5"/>
      <c r="BK1387" s="8"/>
      <c r="BL1387" s="5"/>
      <c r="BM1387" s="5"/>
      <c r="BN1387" s="5"/>
      <c r="BO1387" s="5"/>
      <c r="BP1387" s="1"/>
      <c r="BQ1387" s="1"/>
      <c r="BR1387" s="1"/>
      <c r="BS1387" s="1"/>
      <c r="BT1387" s="1"/>
      <c r="BU1387" s="4"/>
      <c r="BV1387" s="1"/>
      <c r="BW1387" s="3"/>
      <c r="BX1387" s="4"/>
      <c r="BY1387" s="5"/>
      <c r="BZ1387" s="5"/>
      <c r="CA1387" s="5"/>
      <c r="CB1387" s="5"/>
      <c r="CC1387" s="5"/>
      <c r="CD1387" s="43"/>
    </row>
    <row r="1388" spans="1:82" x14ac:dyDescent="0.25">
      <c r="A1388" s="8"/>
      <c r="B1388" s="5"/>
      <c r="C1388" s="5"/>
      <c r="D1388" s="5"/>
      <c r="E1388" s="5"/>
      <c r="F1388" s="94" t="str">
        <f t="shared" si="219"/>
        <v/>
      </c>
      <c r="G1388" s="94" t="str">
        <f t="shared" si="220"/>
        <v/>
      </c>
      <c r="H1388" s="127" t="str">
        <f>IF(A1388&lt;&gt;"",IF(MID(C1388,1,1)="c",$AS$26,IF(MID(C1388,1,1)="r",$AS$41,IF(MID(C1388,1,1)="p",#REF!,#REF!))),"")</f>
        <v/>
      </c>
      <c r="I1388" s="92" t="str">
        <f t="shared" si="221"/>
        <v/>
      </c>
      <c r="J1388" s="92" t="str">
        <f t="shared" si="222"/>
        <v/>
      </c>
      <c r="K1388" s="92" t="str">
        <f t="shared" si="223"/>
        <v/>
      </c>
      <c r="L1388" s="92" t="str">
        <f t="shared" si="224"/>
        <v/>
      </c>
      <c r="M1388" s="95" t="str">
        <f>IF(A1388&lt;&gt;"",IF(MID(C1388,1,1)="c",SigmaEpsConcrete(I1388,$AN$30:$AN$33,$AR$30:$AR$33,$AS$26,$AS$27,$AS$28,$AQ$20,$AU$19),""),"")</f>
        <v/>
      </c>
      <c r="N1388" s="95" t="str">
        <f>IF(A1388&lt;&gt;"",IF(MID(C1388,1,1)="r",SigmaEpsReinf(J1388,$AS$42:$AS$43,$AS$41,$AS$39,$AS$40,$AQ$38),""),"")</f>
        <v/>
      </c>
      <c r="Q1388" s="92" t="str">
        <f t="shared" si="226"/>
        <v/>
      </c>
      <c r="R1388" s="92" t="str">
        <f t="shared" si="227"/>
        <v/>
      </c>
      <c r="U1388" s="5"/>
      <c r="V1388" s="5"/>
      <c r="W1388" s="94" t="str">
        <f t="shared" si="225"/>
        <v/>
      </c>
      <c r="X1388" s="94" t="str">
        <f t="shared" si="228"/>
        <v/>
      </c>
      <c r="Y1388" s="5"/>
      <c r="BK1388" s="8"/>
      <c r="BL1388" s="5"/>
      <c r="BM1388" s="5"/>
      <c r="BN1388" s="5"/>
      <c r="BO1388" s="5"/>
      <c r="BP1388" s="1"/>
      <c r="BQ1388" s="1"/>
      <c r="BR1388" s="1"/>
      <c r="BS1388" s="1"/>
      <c r="BT1388" s="1"/>
      <c r="BU1388" s="4"/>
      <c r="BV1388" s="1"/>
      <c r="BW1388" s="3"/>
      <c r="BX1388" s="4"/>
      <c r="BY1388" s="5"/>
      <c r="BZ1388" s="5"/>
      <c r="CA1388" s="5"/>
      <c r="CB1388" s="5"/>
      <c r="CC1388" s="5"/>
      <c r="CD1388" s="43"/>
    </row>
    <row r="1389" spans="1:82" x14ac:dyDescent="0.25">
      <c r="A1389" s="8"/>
      <c r="B1389" s="5"/>
      <c r="C1389" s="5"/>
      <c r="D1389" s="5"/>
      <c r="E1389" s="5"/>
      <c r="F1389" s="94" t="str">
        <f t="shared" si="219"/>
        <v/>
      </c>
      <c r="G1389" s="94" t="str">
        <f t="shared" si="220"/>
        <v/>
      </c>
      <c r="H1389" s="127" t="str">
        <f>IF(A1389&lt;&gt;"",IF(MID(C1389,1,1)="c",$AS$26,IF(MID(C1389,1,1)="r",$AS$41,IF(MID(C1389,1,1)="p",#REF!,#REF!))),"")</f>
        <v/>
      </c>
      <c r="I1389" s="92" t="str">
        <f t="shared" si="221"/>
        <v/>
      </c>
      <c r="J1389" s="92" t="str">
        <f t="shared" si="222"/>
        <v/>
      </c>
      <c r="K1389" s="92" t="str">
        <f t="shared" si="223"/>
        <v/>
      </c>
      <c r="L1389" s="92" t="str">
        <f t="shared" si="224"/>
        <v/>
      </c>
      <c r="M1389" s="95" t="str">
        <f>IF(A1389&lt;&gt;"",IF(MID(C1389,1,1)="c",SigmaEpsConcrete(I1389,$AN$30:$AN$33,$AR$30:$AR$33,$AS$26,$AS$27,$AS$28,$AQ$20,$AU$19),""),"")</f>
        <v/>
      </c>
      <c r="N1389" s="95" t="str">
        <f>IF(A1389&lt;&gt;"",IF(MID(C1389,1,1)="r",SigmaEpsReinf(J1389,$AS$42:$AS$43,$AS$41,$AS$39,$AS$40,$AQ$38),""),"")</f>
        <v/>
      </c>
      <c r="Q1389" s="92" t="str">
        <f t="shared" si="226"/>
        <v/>
      </c>
      <c r="R1389" s="92" t="str">
        <f t="shared" si="227"/>
        <v/>
      </c>
      <c r="U1389" s="5"/>
      <c r="V1389" s="5"/>
      <c r="W1389" s="94" t="str">
        <f t="shared" si="225"/>
        <v/>
      </c>
      <c r="X1389" s="94" t="str">
        <f t="shared" si="228"/>
        <v/>
      </c>
      <c r="Y1389" s="5"/>
      <c r="BK1389" s="8"/>
      <c r="BL1389" s="5"/>
      <c r="BM1389" s="5"/>
      <c r="BN1389" s="5"/>
      <c r="BO1389" s="5"/>
      <c r="BP1389" s="1"/>
      <c r="BQ1389" s="1"/>
      <c r="BR1389" s="1"/>
      <c r="BS1389" s="1"/>
      <c r="BT1389" s="1"/>
      <c r="BU1389" s="4"/>
      <c r="BV1389" s="1"/>
      <c r="BW1389" s="3"/>
      <c r="BX1389" s="4"/>
      <c r="BY1389" s="5"/>
      <c r="BZ1389" s="5"/>
      <c r="CA1389" s="5"/>
      <c r="CB1389" s="5"/>
      <c r="CC1389" s="5"/>
      <c r="CD1389" s="43"/>
    </row>
    <row r="1390" spans="1:82" x14ac:dyDescent="0.25">
      <c r="A1390" s="8"/>
      <c r="B1390" s="5"/>
      <c r="C1390" s="5"/>
      <c r="D1390" s="5"/>
      <c r="E1390" s="5"/>
      <c r="F1390" s="94" t="str">
        <f t="shared" si="219"/>
        <v/>
      </c>
      <c r="G1390" s="94" t="str">
        <f t="shared" si="220"/>
        <v/>
      </c>
      <c r="H1390" s="127" t="str">
        <f>IF(A1390&lt;&gt;"",IF(MID(C1390,1,1)="c",$AS$26,IF(MID(C1390,1,1)="r",$AS$41,IF(MID(C1390,1,1)="p",#REF!,#REF!))),"")</f>
        <v/>
      </c>
      <c r="I1390" s="92" t="str">
        <f t="shared" si="221"/>
        <v/>
      </c>
      <c r="J1390" s="92" t="str">
        <f t="shared" si="222"/>
        <v/>
      </c>
      <c r="K1390" s="92" t="str">
        <f t="shared" si="223"/>
        <v/>
      </c>
      <c r="L1390" s="92" t="str">
        <f t="shared" si="224"/>
        <v/>
      </c>
      <c r="M1390" s="95" t="str">
        <f>IF(A1390&lt;&gt;"",IF(MID(C1390,1,1)="c",SigmaEpsConcrete(I1390,$AN$30:$AN$33,$AR$30:$AR$33,$AS$26,$AS$27,$AS$28,$AQ$20,$AU$19),""),"")</f>
        <v/>
      </c>
      <c r="N1390" s="95" t="str">
        <f>IF(A1390&lt;&gt;"",IF(MID(C1390,1,1)="r",SigmaEpsReinf(J1390,$AS$42:$AS$43,$AS$41,$AS$39,$AS$40,$AQ$38),""),"")</f>
        <v/>
      </c>
      <c r="Q1390" s="92" t="str">
        <f t="shared" si="226"/>
        <v/>
      </c>
      <c r="R1390" s="92" t="str">
        <f t="shared" si="227"/>
        <v/>
      </c>
      <c r="U1390" s="5"/>
      <c r="V1390" s="5"/>
      <c r="W1390" s="94" t="str">
        <f t="shared" si="225"/>
        <v/>
      </c>
      <c r="X1390" s="94" t="str">
        <f t="shared" si="228"/>
        <v/>
      </c>
      <c r="Y1390" s="5"/>
      <c r="BK1390" s="8"/>
      <c r="BL1390" s="5"/>
      <c r="BM1390" s="5"/>
      <c r="BN1390" s="5"/>
      <c r="BO1390" s="5"/>
      <c r="BP1390" s="1"/>
      <c r="BQ1390" s="1"/>
      <c r="BR1390" s="1"/>
      <c r="BS1390" s="1"/>
      <c r="BT1390" s="1"/>
      <c r="BU1390" s="4"/>
      <c r="BV1390" s="1"/>
      <c r="BW1390" s="3"/>
      <c r="BX1390" s="4"/>
      <c r="BY1390" s="5"/>
      <c r="BZ1390" s="5"/>
      <c r="CA1390" s="5"/>
      <c r="CB1390" s="5"/>
      <c r="CC1390" s="5"/>
      <c r="CD1390" s="43"/>
    </row>
    <row r="1391" spans="1:82" x14ac:dyDescent="0.25">
      <c r="A1391" s="8"/>
      <c r="B1391" s="5"/>
      <c r="C1391" s="5"/>
      <c r="D1391" s="5"/>
      <c r="E1391" s="5"/>
      <c r="F1391" s="94" t="str">
        <f t="shared" si="219"/>
        <v/>
      </c>
      <c r="G1391" s="94" t="str">
        <f t="shared" si="220"/>
        <v/>
      </c>
      <c r="H1391" s="127" t="str">
        <f>IF(A1391&lt;&gt;"",IF(MID(C1391,1,1)="c",$AS$26,IF(MID(C1391,1,1)="r",$AS$41,IF(MID(C1391,1,1)="p",#REF!,#REF!))),"")</f>
        <v/>
      </c>
      <c r="I1391" s="92" t="str">
        <f t="shared" si="221"/>
        <v/>
      </c>
      <c r="J1391" s="92" t="str">
        <f t="shared" si="222"/>
        <v/>
      </c>
      <c r="K1391" s="92" t="str">
        <f t="shared" si="223"/>
        <v/>
      </c>
      <c r="L1391" s="92" t="str">
        <f t="shared" si="224"/>
        <v/>
      </c>
      <c r="M1391" s="95" t="str">
        <f>IF(A1391&lt;&gt;"",IF(MID(C1391,1,1)="c",SigmaEpsConcrete(I1391,$AN$30:$AN$33,$AR$30:$AR$33,$AS$26,$AS$27,$AS$28,$AQ$20,$AU$19),""),"")</f>
        <v/>
      </c>
      <c r="N1391" s="95" t="str">
        <f>IF(A1391&lt;&gt;"",IF(MID(C1391,1,1)="r",SigmaEpsReinf(J1391,$AS$42:$AS$43,$AS$41,$AS$39,$AS$40,$AQ$38),""),"")</f>
        <v/>
      </c>
      <c r="Q1391" s="92" t="str">
        <f t="shared" si="226"/>
        <v/>
      </c>
      <c r="R1391" s="92" t="str">
        <f t="shared" si="227"/>
        <v/>
      </c>
      <c r="U1391" s="5"/>
      <c r="V1391" s="5"/>
      <c r="W1391" s="94" t="str">
        <f t="shared" si="225"/>
        <v/>
      </c>
      <c r="X1391" s="94" t="str">
        <f t="shared" si="228"/>
        <v/>
      </c>
      <c r="Y1391" s="5"/>
      <c r="BK1391" s="8"/>
      <c r="BL1391" s="5"/>
      <c r="BM1391" s="5"/>
      <c r="BN1391" s="5"/>
      <c r="BO1391" s="5"/>
      <c r="BP1391" s="1"/>
      <c r="BQ1391" s="1"/>
      <c r="BR1391" s="1"/>
      <c r="BS1391" s="1"/>
      <c r="BT1391" s="1"/>
      <c r="BU1391" s="4"/>
      <c r="BV1391" s="1"/>
      <c r="BW1391" s="3"/>
      <c r="BX1391" s="4"/>
      <c r="BY1391" s="5"/>
      <c r="BZ1391" s="5"/>
      <c r="CA1391" s="5"/>
      <c r="CB1391" s="5"/>
      <c r="CC1391" s="5"/>
      <c r="CD1391" s="43"/>
    </row>
    <row r="1392" spans="1:82" x14ac:dyDescent="0.25">
      <c r="A1392" s="8"/>
      <c r="B1392" s="5"/>
      <c r="C1392" s="5"/>
      <c r="D1392" s="5"/>
      <c r="E1392" s="5"/>
      <c r="F1392" s="94" t="str">
        <f t="shared" si="219"/>
        <v/>
      </c>
      <c r="G1392" s="94" t="str">
        <f t="shared" si="220"/>
        <v/>
      </c>
      <c r="H1392" s="127" t="str">
        <f>IF(A1392&lt;&gt;"",IF(MID(C1392,1,1)="c",$AS$26,IF(MID(C1392,1,1)="r",$AS$41,IF(MID(C1392,1,1)="p",#REF!,#REF!))),"")</f>
        <v/>
      </c>
      <c r="I1392" s="92" t="str">
        <f t="shared" si="221"/>
        <v/>
      </c>
      <c r="J1392" s="92" t="str">
        <f t="shared" si="222"/>
        <v/>
      </c>
      <c r="K1392" s="92" t="str">
        <f t="shared" si="223"/>
        <v/>
      </c>
      <c r="L1392" s="92" t="str">
        <f t="shared" si="224"/>
        <v/>
      </c>
      <c r="M1392" s="95" t="str">
        <f>IF(A1392&lt;&gt;"",IF(MID(C1392,1,1)="c",SigmaEpsConcrete(I1392,$AN$30:$AN$33,$AR$30:$AR$33,$AS$26,$AS$27,$AS$28,$AQ$20,$AU$19),""),"")</f>
        <v/>
      </c>
      <c r="N1392" s="95" t="str">
        <f>IF(A1392&lt;&gt;"",IF(MID(C1392,1,1)="r",SigmaEpsReinf(J1392,$AS$42:$AS$43,$AS$41,$AS$39,$AS$40,$AQ$38),""),"")</f>
        <v/>
      </c>
      <c r="Q1392" s="92" t="str">
        <f t="shared" si="226"/>
        <v/>
      </c>
      <c r="R1392" s="92" t="str">
        <f t="shared" si="227"/>
        <v/>
      </c>
      <c r="U1392" s="5"/>
      <c r="V1392" s="5"/>
      <c r="W1392" s="94" t="str">
        <f t="shared" si="225"/>
        <v/>
      </c>
      <c r="X1392" s="94" t="str">
        <f t="shared" si="228"/>
        <v/>
      </c>
      <c r="Y1392" s="5"/>
      <c r="BK1392" s="8"/>
      <c r="BL1392" s="5"/>
      <c r="BM1392" s="5"/>
      <c r="BN1392" s="5"/>
      <c r="BO1392" s="5"/>
      <c r="BP1392" s="1"/>
      <c r="BQ1392" s="1"/>
      <c r="BR1392" s="1"/>
      <c r="BS1392" s="1"/>
      <c r="BT1392" s="1"/>
      <c r="BU1392" s="4"/>
      <c r="BV1392" s="1"/>
      <c r="BW1392" s="3"/>
      <c r="BX1392" s="4"/>
      <c r="BY1392" s="5"/>
      <c r="BZ1392" s="5"/>
      <c r="CA1392" s="5"/>
      <c r="CB1392" s="5"/>
      <c r="CC1392" s="5"/>
      <c r="CD1392" s="43"/>
    </row>
    <row r="1393" spans="1:82" x14ac:dyDescent="0.25">
      <c r="A1393" s="8"/>
      <c r="B1393" s="5"/>
      <c r="C1393" s="5"/>
      <c r="D1393" s="5"/>
      <c r="E1393" s="5"/>
      <c r="F1393" s="94" t="str">
        <f t="shared" si="219"/>
        <v/>
      </c>
      <c r="G1393" s="94" t="str">
        <f t="shared" si="220"/>
        <v/>
      </c>
      <c r="H1393" s="127" t="str">
        <f>IF(A1393&lt;&gt;"",IF(MID(C1393,1,1)="c",$AS$26,IF(MID(C1393,1,1)="r",$AS$41,IF(MID(C1393,1,1)="p",#REF!,#REF!))),"")</f>
        <v/>
      </c>
      <c r="I1393" s="92" t="str">
        <f t="shared" si="221"/>
        <v/>
      </c>
      <c r="J1393" s="92" t="str">
        <f t="shared" si="222"/>
        <v/>
      </c>
      <c r="K1393" s="92" t="str">
        <f t="shared" si="223"/>
        <v/>
      </c>
      <c r="L1393" s="92" t="str">
        <f t="shared" si="224"/>
        <v/>
      </c>
      <c r="M1393" s="95" t="str">
        <f>IF(A1393&lt;&gt;"",IF(MID(C1393,1,1)="c",SigmaEpsConcrete(I1393,$AN$30:$AN$33,$AR$30:$AR$33,$AS$26,$AS$27,$AS$28,$AQ$20,$AU$19),""),"")</f>
        <v/>
      </c>
      <c r="N1393" s="95" t="str">
        <f>IF(A1393&lt;&gt;"",IF(MID(C1393,1,1)="r",SigmaEpsReinf(J1393,$AS$42:$AS$43,$AS$41,$AS$39,$AS$40,$AQ$38),""),"")</f>
        <v/>
      </c>
      <c r="Q1393" s="92" t="str">
        <f t="shared" si="226"/>
        <v/>
      </c>
      <c r="R1393" s="92" t="str">
        <f t="shared" si="227"/>
        <v/>
      </c>
      <c r="U1393" s="5"/>
      <c r="V1393" s="5"/>
      <c r="W1393" s="94" t="str">
        <f t="shared" si="225"/>
        <v/>
      </c>
      <c r="X1393" s="94" t="str">
        <f t="shared" si="228"/>
        <v/>
      </c>
      <c r="Y1393" s="5"/>
      <c r="BK1393" s="8"/>
      <c r="BL1393" s="5"/>
      <c r="BM1393" s="5"/>
      <c r="BN1393" s="5"/>
      <c r="BO1393" s="5"/>
      <c r="BP1393" s="1"/>
      <c r="BQ1393" s="1"/>
      <c r="BR1393" s="1"/>
      <c r="BS1393" s="1"/>
      <c r="BT1393" s="1"/>
      <c r="BU1393" s="4"/>
      <c r="BV1393" s="1"/>
      <c r="BW1393" s="3"/>
      <c r="BX1393" s="4"/>
      <c r="BY1393" s="5"/>
      <c r="BZ1393" s="5"/>
      <c r="CA1393" s="5"/>
      <c r="CB1393" s="5"/>
      <c r="CC1393" s="5"/>
      <c r="CD1393" s="43"/>
    </row>
    <row r="1394" spans="1:82" x14ac:dyDescent="0.25">
      <c r="A1394" s="8"/>
      <c r="B1394" s="5"/>
      <c r="C1394" s="5"/>
      <c r="D1394" s="5"/>
      <c r="E1394" s="5"/>
      <c r="F1394" s="94" t="str">
        <f t="shared" si="219"/>
        <v/>
      </c>
      <c r="G1394" s="94" t="str">
        <f t="shared" si="220"/>
        <v/>
      </c>
      <c r="H1394" s="127" t="str">
        <f>IF(A1394&lt;&gt;"",IF(MID(C1394,1,1)="c",$AS$26,IF(MID(C1394,1,1)="r",$AS$41,IF(MID(C1394,1,1)="p",#REF!,#REF!))),"")</f>
        <v/>
      </c>
      <c r="I1394" s="92" t="str">
        <f t="shared" si="221"/>
        <v/>
      </c>
      <c r="J1394" s="92" t="str">
        <f t="shared" si="222"/>
        <v/>
      </c>
      <c r="K1394" s="92" t="str">
        <f t="shared" si="223"/>
        <v/>
      </c>
      <c r="L1394" s="92" t="str">
        <f t="shared" si="224"/>
        <v/>
      </c>
      <c r="M1394" s="95" t="str">
        <f>IF(A1394&lt;&gt;"",IF(MID(C1394,1,1)="c",SigmaEpsConcrete(I1394,$AN$30:$AN$33,$AR$30:$AR$33,$AS$26,$AS$27,$AS$28,$AQ$20,$AU$19),""),"")</f>
        <v/>
      </c>
      <c r="N1394" s="95" t="str">
        <f>IF(A1394&lt;&gt;"",IF(MID(C1394,1,1)="r",SigmaEpsReinf(J1394,$AS$42:$AS$43,$AS$41,$AS$39,$AS$40,$AQ$38),""),"")</f>
        <v/>
      </c>
      <c r="Q1394" s="92" t="str">
        <f t="shared" si="226"/>
        <v/>
      </c>
      <c r="R1394" s="92" t="str">
        <f t="shared" si="227"/>
        <v/>
      </c>
      <c r="U1394" s="5"/>
      <c r="V1394" s="5"/>
      <c r="W1394" s="94" t="str">
        <f t="shared" si="225"/>
        <v/>
      </c>
      <c r="X1394" s="94" t="str">
        <f t="shared" si="228"/>
        <v/>
      </c>
      <c r="Y1394" s="5"/>
      <c r="BK1394" s="8"/>
      <c r="BL1394" s="5"/>
      <c r="BM1394" s="5"/>
      <c r="BN1394" s="5"/>
      <c r="BO1394" s="5"/>
      <c r="BP1394" s="1"/>
      <c r="BQ1394" s="1"/>
      <c r="BR1394" s="1"/>
      <c r="BS1394" s="1"/>
      <c r="BT1394" s="1"/>
      <c r="BU1394" s="4"/>
      <c r="BV1394" s="1"/>
      <c r="BW1394" s="3"/>
      <c r="BX1394" s="4"/>
      <c r="BY1394" s="5"/>
      <c r="BZ1394" s="5"/>
      <c r="CA1394" s="5"/>
      <c r="CB1394" s="5"/>
      <c r="CC1394" s="5"/>
      <c r="CD1394" s="43"/>
    </row>
    <row r="1395" spans="1:82" x14ac:dyDescent="0.25">
      <c r="A1395" s="8"/>
      <c r="B1395" s="5"/>
      <c r="C1395" s="5"/>
      <c r="D1395" s="5"/>
      <c r="E1395" s="5"/>
      <c r="F1395" s="94" t="str">
        <f t="shared" si="219"/>
        <v/>
      </c>
      <c r="G1395" s="94" t="str">
        <f t="shared" si="220"/>
        <v/>
      </c>
      <c r="H1395" s="127" t="str">
        <f>IF(A1395&lt;&gt;"",IF(MID(C1395,1,1)="c",$AS$26,IF(MID(C1395,1,1)="r",$AS$41,IF(MID(C1395,1,1)="p",#REF!,#REF!))),"")</f>
        <v/>
      </c>
      <c r="I1395" s="92" t="str">
        <f t="shared" si="221"/>
        <v/>
      </c>
      <c r="J1395" s="92" t="str">
        <f t="shared" si="222"/>
        <v/>
      </c>
      <c r="K1395" s="92" t="str">
        <f t="shared" si="223"/>
        <v/>
      </c>
      <c r="L1395" s="92" t="str">
        <f t="shared" si="224"/>
        <v/>
      </c>
      <c r="M1395" s="95" t="str">
        <f>IF(A1395&lt;&gt;"",IF(MID(C1395,1,1)="c",SigmaEpsConcrete(I1395,$AN$30:$AN$33,$AR$30:$AR$33,$AS$26,$AS$27,$AS$28,$AQ$20,$AU$19),""),"")</f>
        <v/>
      </c>
      <c r="N1395" s="95" t="str">
        <f>IF(A1395&lt;&gt;"",IF(MID(C1395,1,1)="r",SigmaEpsReinf(J1395,$AS$42:$AS$43,$AS$41,$AS$39,$AS$40,$AQ$38),""),"")</f>
        <v/>
      </c>
      <c r="Q1395" s="92" t="str">
        <f t="shared" si="226"/>
        <v/>
      </c>
      <c r="R1395" s="92" t="str">
        <f t="shared" si="227"/>
        <v/>
      </c>
      <c r="U1395" s="5"/>
      <c r="V1395" s="5"/>
      <c r="W1395" s="94" t="str">
        <f t="shared" si="225"/>
        <v/>
      </c>
      <c r="X1395" s="94" t="str">
        <f t="shared" si="228"/>
        <v/>
      </c>
      <c r="Y1395" s="5"/>
      <c r="BK1395" s="8"/>
      <c r="BL1395" s="5"/>
      <c r="BM1395" s="5"/>
      <c r="BN1395" s="5"/>
      <c r="BO1395" s="5"/>
      <c r="BP1395" s="1"/>
      <c r="BQ1395" s="1"/>
      <c r="BR1395" s="1"/>
      <c r="BS1395" s="1"/>
      <c r="BT1395" s="1"/>
      <c r="BU1395" s="4"/>
      <c r="BV1395" s="1"/>
      <c r="BW1395" s="3"/>
      <c r="BX1395" s="4"/>
      <c r="BY1395" s="5"/>
      <c r="BZ1395" s="5"/>
      <c r="CA1395" s="5"/>
      <c r="CB1395" s="5"/>
      <c r="CC1395" s="5"/>
      <c r="CD1395" s="43"/>
    </row>
    <row r="1396" spans="1:82" x14ac:dyDescent="0.25">
      <c r="A1396" s="8"/>
      <c r="B1396" s="5"/>
      <c r="C1396" s="5"/>
      <c r="D1396" s="5"/>
      <c r="E1396" s="5"/>
      <c r="F1396" s="94" t="str">
        <f t="shared" si="219"/>
        <v/>
      </c>
      <c r="G1396" s="94" t="str">
        <f t="shared" si="220"/>
        <v/>
      </c>
      <c r="H1396" s="127" t="str">
        <f>IF(A1396&lt;&gt;"",IF(MID(C1396,1,1)="c",$AS$26,IF(MID(C1396,1,1)="r",$AS$41,IF(MID(C1396,1,1)="p",#REF!,#REF!))),"")</f>
        <v/>
      </c>
      <c r="I1396" s="92" t="str">
        <f t="shared" si="221"/>
        <v/>
      </c>
      <c r="J1396" s="92" t="str">
        <f t="shared" si="222"/>
        <v/>
      </c>
      <c r="K1396" s="92" t="str">
        <f t="shared" si="223"/>
        <v/>
      </c>
      <c r="L1396" s="92" t="str">
        <f t="shared" si="224"/>
        <v/>
      </c>
      <c r="M1396" s="95" t="str">
        <f>IF(A1396&lt;&gt;"",IF(MID(C1396,1,1)="c",SigmaEpsConcrete(I1396,$AN$30:$AN$33,$AR$30:$AR$33,$AS$26,$AS$27,$AS$28,$AQ$20,$AU$19),""),"")</f>
        <v/>
      </c>
      <c r="N1396" s="95" t="str">
        <f>IF(A1396&lt;&gt;"",IF(MID(C1396,1,1)="r",SigmaEpsReinf(J1396,$AS$42:$AS$43,$AS$41,$AS$39,$AS$40,$AQ$38),""),"")</f>
        <v/>
      </c>
      <c r="Q1396" s="92" t="str">
        <f t="shared" si="226"/>
        <v/>
      </c>
      <c r="R1396" s="92" t="str">
        <f t="shared" si="227"/>
        <v/>
      </c>
      <c r="U1396" s="5"/>
      <c r="V1396" s="5"/>
      <c r="W1396" s="94" t="str">
        <f t="shared" si="225"/>
        <v/>
      </c>
      <c r="X1396" s="94" t="str">
        <f t="shared" si="228"/>
        <v/>
      </c>
      <c r="Y1396" s="5"/>
      <c r="BK1396" s="8"/>
      <c r="BL1396" s="5"/>
      <c r="BM1396" s="5"/>
      <c r="BN1396" s="5"/>
      <c r="BO1396" s="5"/>
      <c r="BP1396" s="1"/>
      <c r="BQ1396" s="1"/>
      <c r="BR1396" s="1"/>
      <c r="BS1396" s="1"/>
      <c r="BT1396" s="1"/>
      <c r="BU1396" s="4"/>
      <c r="BV1396" s="1"/>
      <c r="BW1396" s="3"/>
      <c r="BX1396" s="4"/>
      <c r="BY1396" s="5"/>
      <c r="BZ1396" s="5"/>
      <c r="CA1396" s="5"/>
      <c r="CB1396" s="5"/>
      <c r="CC1396" s="5"/>
      <c r="CD1396" s="43"/>
    </row>
    <row r="1397" spans="1:82" x14ac:dyDescent="0.25">
      <c r="A1397" s="8"/>
      <c r="B1397" s="5"/>
      <c r="C1397" s="5"/>
      <c r="D1397" s="5"/>
      <c r="E1397" s="5"/>
      <c r="F1397" s="94" t="str">
        <f t="shared" si="219"/>
        <v/>
      </c>
      <c r="G1397" s="94" t="str">
        <f t="shared" si="220"/>
        <v/>
      </c>
      <c r="H1397" s="127" t="str">
        <f>IF(A1397&lt;&gt;"",IF(MID(C1397,1,1)="c",$AS$26,IF(MID(C1397,1,1)="r",$AS$41,IF(MID(C1397,1,1)="p",#REF!,#REF!))),"")</f>
        <v/>
      </c>
      <c r="I1397" s="92" t="str">
        <f t="shared" si="221"/>
        <v/>
      </c>
      <c r="J1397" s="92" t="str">
        <f t="shared" si="222"/>
        <v/>
      </c>
      <c r="K1397" s="92" t="str">
        <f t="shared" si="223"/>
        <v/>
      </c>
      <c r="L1397" s="92" t="str">
        <f t="shared" si="224"/>
        <v/>
      </c>
      <c r="M1397" s="95" t="str">
        <f>IF(A1397&lt;&gt;"",IF(MID(C1397,1,1)="c",SigmaEpsConcrete(I1397,$AN$30:$AN$33,$AR$30:$AR$33,$AS$26,$AS$27,$AS$28,$AQ$20,$AU$19),""),"")</f>
        <v/>
      </c>
      <c r="N1397" s="95" t="str">
        <f>IF(A1397&lt;&gt;"",IF(MID(C1397,1,1)="r",SigmaEpsReinf(J1397,$AS$42:$AS$43,$AS$41,$AS$39,$AS$40,$AQ$38),""),"")</f>
        <v/>
      </c>
      <c r="Q1397" s="92" t="str">
        <f t="shared" si="226"/>
        <v/>
      </c>
      <c r="R1397" s="92" t="str">
        <f t="shared" si="227"/>
        <v/>
      </c>
      <c r="U1397" s="5"/>
      <c r="V1397" s="5"/>
      <c r="W1397" s="94" t="str">
        <f t="shared" si="225"/>
        <v/>
      </c>
      <c r="X1397" s="94" t="str">
        <f t="shared" si="228"/>
        <v/>
      </c>
      <c r="Y1397" s="5"/>
      <c r="BK1397" s="8"/>
      <c r="BL1397" s="5"/>
      <c r="BM1397" s="5"/>
      <c r="BN1397" s="5"/>
      <c r="BO1397" s="5"/>
      <c r="BP1397" s="1"/>
      <c r="BQ1397" s="1"/>
      <c r="BR1397" s="1"/>
      <c r="BS1397" s="1"/>
      <c r="BT1397" s="1"/>
      <c r="BU1397" s="4"/>
      <c r="BV1397" s="1"/>
      <c r="BW1397" s="3"/>
      <c r="BX1397" s="4"/>
      <c r="BY1397" s="5"/>
      <c r="BZ1397" s="5"/>
      <c r="CA1397" s="5"/>
      <c r="CB1397" s="5"/>
      <c r="CC1397" s="5"/>
      <c r="CD1397" s="43"/>
    </row>
    <row r="1398" spans="1:82" x14ac:dyDescent="0.25">
      <c r="A1398" s="8"/>
      <c r="B1398" s="5"/>
      <c r="C1398" s="5"/>
      <c r="D1398" s="5"/>
      <c r="E1398" s="5"/>
      <c r="F1398" s="94" t="str">
        <f t="shared" si="219"/>
        <v/>
      </c>
      <c r="G1398" s="94" t="str">
        <f t="shared" si="220"/>
        <v/>
      </c>
      <c r="H1398" s="127" t="str">
        <f>IF(A1398&lt;&gt;"",IF(MID(C1398,1,1)="c",$AS$26,IF(MID(C1398,1,1)="r",$AS$41,IF(MID(C1398,1,1)="p",#REF!,#REF!))),"")</f>
        <v/>
      </c>
      <c r="I1398" s="92" t="str">
        <f t="shared" si="221"/>
        <v/>
      </c>
      <c r="J1398" s="92" t="str">
        <f t="shared" si="222"/>
        <v/>
      </c>
      <c r="K1398" s="92" t="str">
        <f t="shared" si="223"/>
        <v/>
      </c>
      <c r="L1398" s="92" t="str">
        <f t="shared" si="224"/>
        <v/>
      </c>
      <c r="M1398" s="95" t="str">
        <f>IF(A1398&lt;&gt;"",IF(MID(C1398,1,1)="c",SigmaEpsConcrete(I1398,$AN$30:$AN$33,$AR$30:$AR$33,$AS$26,$AS$27,$AS$28,$AQ$20,$AU$19),""),"")</f>
        <v/>
      </c>
      <c r="N1398" s="95" t="str">
        <f>IF(A1398&lt;&gt;"",IF(MID(C1398,1,1)="r",SigmaEpsReinf(J1398,$AS$42:$AS$43,$AS$41,$AS$39,$AS$40,$AQ$38),""),"")</f>
        <v/>
      </c>
      <c r="Q1398" s="92" t="str">
        <f t="shared" si="226"/>
        <v/>
      </c>
      <c r="R1398" s="92" t="str">
        <f t="shared" si="227"/>
        <v/>
      </c>
      <c r="U1398" s="5"/>
      <c r="V1398" s="5"/>
      <c r="W1398" s="94" t="str">
        <f t="shared" si="225"/>
        <v/>
      </c>
      <c r="X1398" s="94" t="str">
        <f t="shared" si="228"/>
        <v/>
      </c>
      <c r="Y1398" s="5"/>
      <c r="BK1398" s="8"/>
      <c r="BL1398" s="5"/>
      <c r="BM1398" s="5"/>
      <c r="BN1398" s="5"/>
      <c r="BO1398" s="5"/>
      <c r="BP1398" s="1"/>
      <c r="BQ1398" s="1"/>
      <c r="BR1398" s="1"/>
      <c r="BS1398" s="1"/>
      <c r="BT1398" s="1"/>
      <c r="BU1398" s="4"/>
      <c r="BV1398" s="1"/>
      <c r="BW1398" s="3"/>
      <c r="BX1398" s="4"/>
      <c r="BY1398" s="5"/>
      <c r="BZ1398" s="5"/>
      <c r="CA1398" s="5"/>
      <c r="CB1398" s="5"/>
      <c r="CC1398" s="5"/>
      <c r="CD1398" s="43"/>
    </row>
    <row r="1399" spans="1:82" x14ac:dyDescent="0.25">
      <c r="A1399" s="8"/>
      <c r="B1399" s="5"/>
      <c r="C1399" s="5"/>
      <c r="D1399" s="5"/>
      <c r="E1399" s="5"/>
      <c r="F1399" s="94" t="str">
        <f t="shared" si="219"/>
        <v/>
      </c>
      <c r="G1399" s="94" t="str">
        <f t="shared" si="220"/>
        <v/>
      </c>
      <c r="H1399" s="127" t="str">
        <f>IF(A1399&lt;&gt;"",IF(MID(C1399,1,1)="c",$AS$26,IF(MID(C1399,1,1)="r",$AS$41,IF(MID(C1399,1,1)="p",#REF!,#REF!))),"")</f>
        <v/>
      </c>
      <c r="I1399" s="92" t="str">
        <f t="shared" si="221"/>
        <v/>
      </c>
      <c r="J1399" s="92" t="str">
        <f t="shared" si="222"/>
        <v/>
      </c>
      <c r="K1399" s="92" t="str">
        <f t="shared" si="223"/>
        <v/>
      </c>
      <c r="L1399" s="92" t="str">
        <f t="shared" si="224"/>
        <v/>
      </c>
      <c r="M1399" s="95" t="str">
        <f>IF(A1399&lt;&gt;"",IF(MID(C1399,1,1)="c",SigmaEpsConcrete(I1399,$AN$30:$AN$33,$AR$30:$AR$33,$AS$26,$AS$27,$AS$28,$AQ$20,$AU$19),""),"")</f>
        <v/>
      </c>
      <c r="N1399" s="95" t="str">
        <f>IF(A1399&lt;&gt;"",IF(MID(C1399,1,1)="r",SigmaEpsReinf(J1399,$AS$42:$AS$43,$AS$41,$AS$39,$AS$40,$AQ$38),""),"")</f>
        <v/>
      </c>
      <c r="Q1399" s="92" t="str">
        <f t="shared" si="226"/>
        <v/>
      </c>
      <c r="R1399" s="92" t="str">
        <f t="shared" si="227"/>
        <v/>
      </c>
      <c r="U1399" s="5"/>
      <c r="V1399" s="5"/>
      <c r="W1399" s="94" t="str">
        <f t="shared" si="225"/>
        <v/>
      </c>
      <c r="X1399" s="94" t="str">
        <f t="shared" si="228"/>
        <v/>
      </c>
      <c r="Y1399" s="5"/>
      <c r="BK1399" s="8"/>
      <c r="BL1399" s="5"/>
      <c r="BM1399" s="5"/>
      <c r="BN1399" s="5"/>
      <c r="BO1399" s="5"/>
      <c r="BP1399" s="1"/>
      <c r="BQ1399" s="1"/>
      <c r="BR1399" s="1"/>
      <c r="BS1399" s="1"/>
      <c r="BT1399" s="1"/>
      <c r="BU1399" s="4"/>
      <c r="BV1399" s="1"/>
      <c r="BW1399" s="3"/>
      <c r="BX1399" s="4"/>
      <c r="BY1399" s="5"/>
      <c r="BZ1399" s="5"/>
      <c r="CA1399" s="5"/>
      <c r="CB1399" s="5"/>
      <c r="CC1399" s="5"/>
      <c r="CD1399" s="43"/>
    </row>
    <row r="1400" spans="1:82" x14ac:dyDescent="0.25">
      <c r="A1400" s="8"/>
      <c r="B1400" s="5"/>
      <c r="C1400" s="5"/>
      <c r="D1400" s="5"/>
      <c r="E1400" s="5"/>
      <c r="F1400" s="94" t="str">
        <f t="shared" si="219"/>
        <v/>
      </c>
      <c r="G1400" s="94" t="str">
        <f t="shared" si="220"/>
        <v/>
      </c>
      <c r="H1400" s="127" t="str">
        <f>IF(A1400&lt;&gt;"",IF(MID(C1400,1,1)="c",$AS$26,IF(MID(C1400,1,1)="r",$AS$41,IF(MID(C1400,1,1)="p",#REF!,#REF!))),"")</f>
        <v/>
      </c>
      <c r="I1400" s="92" t="str">
        <f t="shared" si="221"/>
        <v/>
      </c>
      <c r="J1400" s="92" t="str">
        <f t="shared" si="222"/>
        <v/>
      </c>
      <c r="K1400" s="92" t="str">
        <f t="shared" si="223"/>
        <v/>
      </c>
      <c r="L1400" s="92" t="str">
        <f t="shared" si="224"/>
        <v/>
      </c>
      <c r="M1400" s="95" t="str">
        <f>IF(A1400&lt;&gt;"",IF(MID(C1400,1,1)="c",SigmaEpsConcrete(I1400,$AN$30:$AN$33,$AR$30:$AR$33,$AS$26,$AS$27,$AS$28,$AQ$20,$AU$19),""),"")</f>
        <v/>
      </c>
      <c r="N1400" s="95" t="str">
        <f>IF(A1400&lt;&gt;"",IF(MID(C1400,1,1)="r",SigmaEpsReinf(J1400,$AS$42:$AS$43,$AS$41,$AS$39,$AS$40,$AQ$38),""),"")</f>
        <v/>
      </c>
      <c r="Q1400" s="92" t="str">
        <f t="shared" si="226"/>
        <v/>
      </c>
      <c r="R1400" s="92" t="str">
        <f t="shared" si="227"/>
        <v/>
      </c>
      <c r="U1400" s="5"/>
      <c r="V1400" s="5"/>
      <c r="W1400" s="94" t="str">
        <f t="shared" si="225"/>
        <v/>
      </c>
      <c r="X1400" s="94" t="str">
        <f t="shared" si="228"/>
        <v/>
      </c>
      <c r="Y1400" s="5"/>
      <c r="BK1400" s="8"/>
      <c r="BL1400" s="5"/>
      <c r="BM1400" s="5"/>
      <c r="BN1400" s="5"/>
      <c r="BO1400" s="5"/>
      <c r="BP1400" s="1"/>
      <c r="BQ1400" s="1"/>
      <c r="BR1400" s="1"/>
      <c r="BS1400" s="1"/>
      <c r="BT1400" s="1"/>
      <c r="BU1400" s="4"/>
      <c r="BV1400" s="1"/>
      <c r="BW1400" s="3"/>
      <c r="BX1400" s="4"/>
      <c r="BY1400" s="5"/>
      <c r="BZ1400" s="5"/>
      <c r="CA1400" s="5"/>
      <c r="CB1400" s="5"/>
      <c r="CC1400" s="5"/>
      <c r="CD1400" s="43"/>
    </row>
    <row r="1401" spans="1:82" x14ac:dyDescent="0.25">
      <c r="A1401" s="8"/>
      <c r="B1401" s="5"/>
      <c r="C1401" s="5"/>
      <c r="D1401" s="5"/>
      <c r="E1401" s="5"/>
      <c r="F1401" s="94" t="str">
        <f t="shared" si="219"/>
        <v/>
      </c>
      <c r="G1401" s="94" t="str">
        <f t="shared" si="220"/>
        <v/>
      </c>
      <c r="H1401" s="127" t="str">
        <f>IF(A1401&lt;&gt;"",IF(MID(C1401,1,1)="c",$AS$26,IF(MID(C1401,1,1)="r",$AS$41,IF(MID(C1401,1,1)="p",#REF!,#REF!))),"")</f>
        <v/>
      </c>
      <c r="I1401" s="92" t="str">
        <f t="shared" si="221"/>
        <v/>
      </c>
      <c r="J1401" s="92" t="str">
        <f t="shared" si="222"/>
        <v/>
      </c>
      <c r="K1401" s="92" t="str">
        <f t="shared" si="223"/>
        <v/>
      </c>
      <c r="L1401" s="92" t="str">
        <f t="shared" si="224"/>
        <v/>
      </c>
      <c r="M1401" s="95" t="str">
        <f>IF(A1401&lt;&gt;"",IF(MID(C1401,1,1)="c",SigmaEpsConcrete(I1401,$AN$30:$AN$33,$AR$30:$AR$33,$AS$26,$AS$27,$AS$28,$AQ$20,$AU$19),""),"")</f>
        <v/>
      </c>
      <c r="N1401" s="95" t="str">
        <f>IF(A1401&lt;&gt;"",IF(MID(C1401,1,1)="r",SigmaEpsReinf(J1401,$AS$42:$AS$43,$AS$41,$AS$39,$AS$40,$AQ$38),""),"")</f>
        <v/>
      </c>
      <c r="Q1401" s="92" t="str">
        <f t="shared" si="226"/>
        <v/>
      </c>
      <c r="R1401" s="92" t="str">
        <f t="shared" si="227"/>
        <v/>
      </c>
      <c r="U1401" s="5"/>
      <c r="V1401" s="5"/>
      <c r="W1401" s="94" t="str">
        <f t="shared" si="225"/>
        <v/>
      </c>
      <c r="X1401" s="94" t="str">
        <f t="shared" si="228"/>
        <v/>
      </c>
      <c r="Y1401" s="5"/>
      <c r="BK1401" s="8"/>
      <c r="BL1401" s="5"/>
      <c r="BM1401" s="5"/>
      <c r="BN1401" s="5"/>
      <c r="BO1401" s="5"/>
      <c r="BP1401" s="1"/>
      <c r="BQ1401" s="1"/>
      <c r="BR1401" s="1"/>
      <c r="BS1401" s="1"/>
      <c r="BT1401" s="1"/>
      <c r="BU1401" s="4"/>
      <c r="BV1401" s="1"/>
      <c r="BW1401" s="3"/>
      <c r="BX1401" s="4"/>
      <c r="BY1401" s="5"/>
      <c r="BZ1401" s="5"/>
      <c r="CA1401" s="5"/>
      <c r="CB1401" s="5"/>
      <c r="CC1401" s="5"/>
      <c r="CD1401" s="43"/>
    </row>
    <row r="1402" spans="1:82" x14ac:dyDescent="0.25">
      <c r="A1402" s="8"/>
      <c r="B1402" s="5"/>
      <c r="C1402" s="5"/>
      <c r="D1402" s="5"/>
      <c r="E1402" s="5"/>
      <c r="F1402" s="94" t="str">
        <f t="shared" si="219"/>
        <v/>
      </c>
      <c r="G1402" s="94" t="str">
        <f t="shared" si="220"/>
        <v/>
      </c>
      <c r="H1402" s="127" t="str">
        <f>IF(A1402&lt;&gt;"",IF(MID(C1402,1,1)="c",$AS$26,IF(MID(C1402,1,1)="r",$AS$41,IF(MID(C1402,1,1)="p",#REF!,#REF!))),"")</f>
        <v/>
      </c>
      <c r="I1402" s="92" t="str">
        <f t="shared" si="221"/>
        <v/>
      </c>
      <c r="J1402" s="92" t="str">
        <f t="shared" si="222"/>
        <v/>
      </c>
      <c r="K1402" s="92" t="str">
        <f t="shared" si="223"/>
        <v/>
      </c>
      <c r="L1402" s="92" t="str">
        <f t="shared" si="224"/>
        <v/>
      </c>
      <c r="M1402" s="95" t="str">
        <f>IF(A1402&lt;&gt;"",IF(MID(C1402,1,1)="c",SigmaEpsConcrete(I1402,$AN$30:$AN$33,$AR$30:$AR$33,$AS$26,$AS$27,$AS$28,$AQ$20,$AU$19),""),"")</f>
        <v/>
      </c>
      <c r="N1402" s="95" t="str">
        <f>IF(A1402&lt;&gt;"",IF(MID(C1402,1,1)="r",SigmaEpsReinf(J1402,$AS$42:$AS$43,$AS$41,$AS$39,$AS$40,$AQ$38),""),"")</f>
        <v/>
      </c>
      <c r="Q1402" s="92" t="str">
        <f t="shared" si="226"/>
        <v/>
      </c>
      <c r="R1402" s="92" t="str">
        <f t="shared" si="227"/>
        <v/>
      </c>
      <c r="U1402" s="5"/>
      <c r="V1402" s="5"/>
      <c r="W1402" s="94" t="str">
        <f t="shared" si="225"/>
        <v/>
      </c>
      <c r="X1402" s="94" t="str">
        <f t="shared" si="228"/>
        <v/>
      </c>
      <c r="Y1402" s="5"/>
      <c r="BK1402" s="8"/>
      <c r="BL1402" s="5"/>
      <c r="BM1402" s="5"/>
      <c r="BN1402" s="5"/>
      <c r="BO1402" s="5"/>
      <c r="BP1402" s="1"/>
      <c r="BQ1402" s="1"/>
      <c r="BR1402" s="1"/>
      <c r="BS1402" s="1"/>
      <c r="BT1402" s="1"/>
      <c r="BU1402" s="4"/>
      <c r="BV1402" s="1"/>
      <c r="BW1402" s="3"/>
      <c r="BX1402" s="4"/>
      <c r="BY1402" s="5"/>
      <c r="BZ1402" s="5"/>
      <c r="CA1402" s="5"/>
      <c r="CB1402" s="5"/>
      <c r="CC1402" s="5"/>
      <c r="CD1402" s="43"/>
    </row>
    <row r="1403" spans="1:82" x14ac:dyDescent="0.25">
      <c r="A1403" s="8"/>
      <c r="B1403" s="5"/>
      <c r="C1403" s="5"/>
      <c r="D1403" s="5"/>
      <c r="E1403" s="5"/>
      <c r="F1403" s="94" t="str">
        <f t="shared" si="219"/>
        <v/>
      </c>
      <c r="G1403" s="94" t="str">
        <f t="shared" si="220"/>
        <v/>
      </c>
      <c r="H1403" s="127" t="str">
        <f>IF(A1403&lt;&gt;"",IF(MID(C1403,1,1)="c",$AS$26,IF(MID(C1403,1,1)="r",$AS$41,IF(MID(C1403,1,1)="p",#REF!,#REF!))),"")</f>
        <v/>
      </c>
      <c r="I1403" s="92" t="str">
        <f t="shared" si="221"/>
        <v/>
      </c>
      <c r="J1403" s="92" t="str">
        <f t="shared" si="222"/>
        <v/>
      </c>
      <c r="K1403" s="92" t="str">
        <f t="shared" si="223"/>
        <v/>
      </c>
      <c r="L1403" s="92" t="str">
        <f t="shared" si="224"/>
        <v/>
      </c>
      <c r="M1403" s="95" t="str">
        <f>IF(A1403&lt;&gt;"",IF(MID(C1403,1,1)="c",SigmaEpsConcrete(I1403,$AN$30:$AN$33,$AR$30:$AR$33,$AS$26,$AS$27,$AS$28,$AQ$20,$AU$19),""),"")</f>
        <v/>
      </c>
      <c r="N1403" s="95" t="str">
        <f>IF(A1403&lt;&gt;"",IF(MID(C1403,1,1)="r",SigmaEpsReinf(J1403,$AS$42:$AS$43,$AS$41,$AS$39,$AS$40,$AQ$38),""),"")</f>
        <v/>
      </c>
      <c r="Q1403" s="92" t="str">
        <f t="shared" si="226"/>
        <v/>
      </c>
      <c r="R1403" s="92" t="str">
        <f t="shared" si="227"/>
        <v/>
      </c>
      <c r="U1403" s="5"/>
      <c r="V1403" s="5"/>
      <c r="W1403" s="94" t="str">
        <f t="shared" si="225"/>
        <v/>
      </c>
      <c r="X1403" s="94" t="str">
        <f t="shared" si="228"/>
        <v/>
      </c>
      <c r="Y1403" s="5"/>
      <c r="BK1403" s="8"/>
      <c r="BL1403" s="5"/>
      <c r="BM1403" s="5"/>
      <c r="BN1403" s="5"/>
      <c r="BO1403" s="5"/>
      <c r="BP1403" s="1"/>
      <c r="BQ1403" s="1"/>
      <c r="BR1403" s="1"/>
      <c r="BS1403" s="1"/>
      <c r="BT1403" s="1"/>
      <c r="BU1403" s="4"/>
      <c r="BV1403" s="1"/>
      <c r="BW1403" s="3"/>
      <c r="BX1403" s="4"/>
      <c r="BY1403" s="5"/>
      <c r="BZ1403" s="5"/>
      <c r="CA1403" s="5"/>
      <c r="CB1403" s="5"/>
      <c r="CC1403" s="5"/>
      <c r="CD1403" s="43"/>
    </row>
    <row r="1404" spans="1:82" x14ac:dyDescent="0.25">
      <c r="A1404" s="8"/>
      <c r="B1404" s="5"/>
      <c r="C1404" s="5"/>
      <c r="D1404" s="5"/>
      <c r="E1404" s="5"/>
      <c r="F1404" s="94" t="str">
        <f t="shared" si="219"/>
        <v/>
      </c>
      <c r="G1404" s="94" t="str">
        <f t="shared" si="220"/>
        <v/>
      </c>
      <c r="H1404" s="127" t="str">
        <f>IF(A1404&lt;&gt;"",IF(MID(C1404,1,1)="c",$AS$26,IF(MID(C1404,1,1)="r",$AS$41,IF(MID(C1404,1,1)="p",#REF!,#REF!))),"")</f>
        <v/>
      </c>
      <c r="I1404" s="92" t="str">
        <f t="shared" si="221"/>
        <v/>
      </c>
      <c r="J1404" s="92" t="str">
        <f t="shared" si="222"/>
        <v/>
      </c>
      <c r="K1404" s="92" t="str">
        <f t="shared" si="223"/>
        <v/>
      </c>
      <c r="L1404" s="92" t="str">
        <f t="shared" si="224"/>
        <v/>
      </c>
      <c r="M1404" s="95" t="str">
        <f>IF(A1404&lt;&gt;"",IF(MID(C1404,1,1)="c",SigmaEpsConcrete(I1404,$AN$30:$AN$33,$AR$30:$AR$33,$AS$26,$AS$27,$AS$28,$AQ$20,$AU$19),""),"")</f>
        <v/>
      </c>
      <c r="N1404" s="95" t="str">
        <f>IF(A1404&lt;&gt;"",IF(MID(C1404,1,1)="r",SigmaEpsReinf(J1404,$AS$42:$AS$43,$AS$41,$AS$39,$AS$40,$AQ$38),""),"")</f>
        <v/>
      </c>
      <c r="Q1404" s="92" t="str">
        <f t="shared" si="226"/>
        <v/>
      </c>
      <c r="R1404" s="92" t="str">
        <f t="shared" si="227"/>
        <v/>
      </c>
      <c r="U1404" s="5"/>
      <c r="V1404" s="5"/>
      <c r="W1404" s="94" t="str">
        <f t="shared" si="225"/>
        <v/>
      </c>
      <c r="X1404" s="94" t="str">
        <f t="shared" si="228"/>
        <v/>
      </c>
      <c r="Y1404" s="5"/>
      <c r="BK1404" s="8"/>
      <c r="BL1404" s="5"/>
      <c r="BM1404" s="5"/>
      <c r="BN1404" s="5"/>
      <c r="BO1404" s="5"/>
      <c r="BP1404" s="1"/>
      <c r="BQ1404" s="1"/>
      <c r="BR1404" s="1"/>
      <c r="BS1404" s="1"/>
      <c r="BT1404" s="1"/>
      <c r="BU1404" s="4"/>
      <c r="BV1404" s="1"/>
      <c r="BW1404" s="3"/>
      <c r="BX1404" s="4"/>
      <c r="BY1404" s="5"/>
      <c r="BZ1404" s="5"/>
      <c r="CA1404" s="5"/>
      <c r="CB1404" s="5"/>
      <c r="CC1404" s="5"/>
      <c r="CD1404" s="43"/>
    </row>
    <row r="1405" spans="1:82" x14ac:dyDescent="0.25">
      <c r="A1405" s="8"/>
      <c r="B1405" s="5"/>
      <c r="C1405" s="5"/>
      <c r="D1405" s="5"/>
      <c r="E1405" s="5"/>
      <c r="F1405" s="94" t="str">
        <f t="shared" si="219"/>
        <v/>
      </c>
      <c r="G1405" s="94" t="str">
        <f t="shared" si="220"/>
        <v/>
      </c>
      <c r="H1405" s="127" t="str">
        <f>IF(A1405&lt;&gt;"",IF(MID(C1405,1,1)="c",$AS$26,IF(MID(C1405,1,1)="r",$AS$41,IF(MID(C1405,1,1)="p",#REF!,#REF!))),"")</f>
        <v/>
      </c>
      <c r="I1405" s="92" t="str">
        <f t="shared" si="221"/>
        <v/>
      </c>
      <c r="J1405" s="92" t="str">
        <f t="shared" si="222"/>
        <v/>
      </c>
      <c r="K1405" s="92" t="str">
        <f t="shared" si="223"/>
        <v/>
      </c>
      <c r="L1405" s="92" t="str">
        <f t="shared" si="224"/>
        <v/>
      </c>
      <c r="M1405" s="95" t="str">
        <f>IF(A1405&lt;&gt;"",IF(MID(C1405,1,1)="c",SigmaEpsConcrete(I1405,$AN$30:$AN$33,$AR$30:$AR$33,$AS$26,$AS$27,$AS$28,$AQ$20,$AU$19),""),"")</f>
        <v/>
      </c>
      <c r="N1405" s="95" t="str">
        <f>IF(A1405&lt;&gt;"",IF(MID(C1405,1,1)="r",SigmaEpsReinf(J1405,$AS$42:$AS$43,$AS$41,$AS$39,$AS$40,$AQ$38),""),"")</f>
        <v/>
      </c>
      <c r="Q1405" s="92" t="str">
        <f t="shared" si="226"/>
        <v/>
      </c>
      <c r="R1405" s="92" t="str">
        <f t="shared" si="227"/>
        <v/>
      </c>
      <c r="U1405" s="5"/>
      <c r="V1405" s="5"/>
      <c r="W1405" s="94" t="str">
        <f t="shared" si="225"/>
        <v/>
      </c>
      <c r="X1405" s="94" t="str">
        <f t="shared" si="228"/>
        <v/>
      </c>
      <c r="Y1405" s="5"/>
      <c r="BK1405" s="8"/>
      <c r="BL1405" s="5"/>
      <c r="BM1405" s="5"/>
      <c r="BN1405" s="5"/>
      <c r="BO1405" s="5"/>
      <c r="BP1405" s="1"/>
      <c r="BQ1405" s="1"/>
      <c r="BR1405" s="1"/>
      <c r="BS1405" s="1"/>
      <c r="BT1405" s="1"/>
      <c r="BU1405" s="4"/>
      <c r="BV1405" s="1"/>
      <c r="BW1405" s="3"/>
      <c r="BX1405" s="4"/>
      <c r="BY1405" s="5"/>
      <c r="BZ1405" s="5"/>
      <c r="CA1405" s="5"/>
      <c r="CB1405" s="5"/>
      <c r="CC1405" s="5"/>
      <c r="CD1405" s="43"/>
    </row>
    <row r="1406" spans="1:82" x14ac:dyDescent="0.25">
      <c r="A1406" s="8"/>
      <c r="B1406" s="5"/>
      <c r="C1406" s="5"/>
      <c r="D1406" s="5"/>
      <c r="E1406" s="5"/>
      <c r="F1406" s="94" t="str">
        <f t="shared" si="219"/>
        <v/>
      </c>
      <c r="G1406" s="94" t="str">
        <f t="shared" si="220"/>
        <v/>
      </c>
      <c r="H1406" s="127" t="str">
        <f>IF(A1406&lt;&gt;"",IF(MID(C1406,1,1)="c",$AS$26,IF(MID(C1406,1,1)="r",$AS$41,IF(MID(C1406,1,1)="p",#REF!,#REF!))),"")</f>
        <v/>
      </c>
      <c r="I1406" s="92" t="str">
        <f t="shared" si="221"/>
        <v/>
      </c>
      <c r="J1406" s="92" t="str">
        <f t="shared" si="222"/>
        <v/>
      </c>
      <c r="K1406" s="92" t="str">
        <f t="shared" si="223"/>
        <v/>
      </c>
      <c r="L1406" s="92" t="str">
        <f t="shared" si="224"/>
        <v/>
      </c>
      <c r="M1406" s="95" t="str">
        <f>IF(A1406&lt;&gt;"",IF(MID(C1406,1,1)="c",SigmaEpsConcrete(I1406,$AN$30:$AN$33,$AR$30:$AR$33,$AS$26,$AS$27,$AS$28,$AQ$20,$AU$19),""),"")</f>
        <v/>
      </c>
      <c r="N1406" s="95" t="str">
        <f>IF(A1406&lt;&gt;"",IF(MID(C1406,1,1)="r",SigmaEpsReinf(J1406,$AS$42:$AS$43,$AS$41,$AS$39,$AS$40,$AQ$38),""),"")</f>
        <v/>
      </c>
      <c r="Q1406" s="92" t="str">
        <f t="shared" si="226"/>
        <v/>
      </c>
      <c r="R1406" s="92" t="str">
        <f t="shared" si="227"/>
        <v/>
      </c>
      <c r="U1406" s="5"/>
      <c r="V1406" s="5"/>
      <c r="W1406" s="94" t="str">
        <f t="shared" si="225"/>
        <v/>
      </c>
      <c r="X1406" s="94" t="str">
        <f t="shared" si="228"/>
        <v/>
      </c>
      <c r="Y1406" s="5"/>
      <c r="BK1406" s="8"/>
      <c r="BL1406" s="5"/>
      <c r="BM1406" s="5"/>
      <c r="BN1406" s="5"/>
      <c r="BO1406" s="5"/>
      <c r="BP1406" s="1"/>
      <c r="BQ1406" s="1"/>
      <c r="BR1406" s="1"/>
      <c r="BS1406" s="1"/>
      <c r="BT1406" s="1"/>
      <c r="BU1406" s="4"/>
      <c r="BV1406" s="1"/>
      <c r="BW1406" s="3"/>
      <c r="BX1406" s="4"/>
      <c r="BY1406" s="5"/>
      <c r="BZ1406" s="5"/>
      <c r="CA1406" s="5"/>
      <c r="CB1406" s="5"/>
      <c r="CC1406" s="5"/>
      <c r="CD1406" s="43"/>
    </row>
    <row r="1407" spans="1:82" x14ac:dyDescent="0.25">
      <c r="A1407" s="8"/>
      <c r="B1407" s="5"/>
      <c r="C1407" s="5"/>
      <c r="D1407" s="5"/>
      <c r="E1407" s="5"/>
      <c r="F1407" s="94" t="str">
        <f t="shared" si="219"/>
        <v/>
      </c>
      <c r="G1407" s="94" t="str">
        <f t="shared" si="220"/>
        <v/>
      </c>
      <c r="H1407" s="127" t="str">
        <f>IF(A1407&lt;&gt;"",IF(MID(C1407,1,1)="c",$AS$26,IF(MID(C1407,1,1)="r",$AS$41,IF(MID(C1407,1,1)="p",#REF!,#REF!))),"")</f>
        <v/>
      </c>
      <c r="I1407" s="92" t="str">
        <f t="shared" si="221"/>
        <v/>
      </c>
      <c r="J1407" s="92" t="str">
        <f t="shared" si="222"/>
        <v/>
      </c>
      <c r="K1407" s="92" t="str">
        <f t="shared" si="223"/>
        <v/>
      </c>
      <c r="L1407" s="92" t="str">
        <f t="shared" si="224"/>
        <v/>
      </c>
      <c r="M1407" s="95" t="str">
        <f>IF(A1407&lt;&gt;"",IF(MID(C1407,1,1)="c",SigmaEpsConcrete(I1407,$AN$30:$AN$33,$AR$30:$AR$33,$AS$26,$AS$27,$AS$28,$AQ$20,$AU$19),""),"")</f>
        <v/>
      </c>
      <c r="N1407" s="95" t="str">
        <f>IF(A1407&lt;&gt;"",IF(MID(C1407,1,1)="r",SigmaEpsReinf(J1407,$AS$42:$AS$43,$AS$41,$AS$39,$AS$40,$AQ$38),""),"")</f>
        <v/>
      </c>
      <c r="Q1407" s="92" t="str">
        <f t="shared" si="226"/>
        <v/>
      </c>
      <c r="R1407" s="92" t="str">
        <f t="shared" si="227"/>
        <v/>
      </c>
      <c r="U1407" s="5"/>
      <c r="V1407" s="5"/>
      <c r="W1407" s="94" t="str">
        <f t="shared" si="225"/>
        <v/>
      </c>
      <c r="X1407" s="94" t="str">
        <f t="shared" si="228"/>
        <v/>
      </c>
      <c r="Y1407" s="5"/>
      <c r="BK1407" s="8"/>
      <c r="BL1407" s="5"/>
      <c r="BM1407" s="5"/>
      <c r="BN1407" s="5"/>
      <c r="BO1407" s="5"/>
      <c r="BP1407" s="1"/>
      <c r="BQ1407" s="1"/>
      <c r="BR1407" s="1"/>
      <c r="BS1407" s="1"/>
      <c r="BT1407" s="1"/>
      <c r="BU1407" s="4"/>
      <c r="BV1407" s="1"/>
      <c r="BW1407" s="3"/>
      <c r="BX1407" s="4"/>
      <c r="BY1407" s="5"/>
      <c r="BZ1407" s="5"/>
      <c r="CA1407" s="5"/>
      <c r="CB1407" s="5"/>
      <c r="CC1407" s="5"/>
      <c r="CD1407" s="43"/>
    </row>
    <row r="1408" spans="1:82" x14ac:dyDescent="0.25">
      <c r="A1408" s="8"/>
      <c r="B1408" s="5"/>
      <c r="C1408" s="5"/>
      <c r="D1408" s="5"/>
      <c r="E1408" s="5"/>
      <c r="F1408" s="94" t="str">
        <f t="shared" si="219"/>
        <v/>
      </c>
      <c r="G1408" s="94" t="str">
        <f t="shared" si="220"/>
        <v/>
      </c>
      <c r="H1408" s="127" t="str">
        <f>IF(A1408&lt;&gt;"",IF(MID(C1408,1,1)="c",$AS$26,IF(MID(C1408,1,1)="r",$AS$41,IF(MID(C1408,1,1)="p",#REF!,#REF!))),"")</f>
        <v/>
      </c>
      <c r="I1408" s="92" t="str">
        <f t="shared" si="221"/>
        <v/>
      </c>
      <c r="J1408" s="92" t="str">
        <f t="shared" si="222"/>
        <v/>
      </c>
      <c r="K1408" s="92" t="str">
        <f t="shared" si="223"/>
        <v/>
      </c>
      <c r="L1408" s="92" t="str">
        <f t="shared" si="224"/>
        <v/>
      </c>
      <c r="M1408" s="95" t="str">
        <f>IF(A1408&lt;&gt;"",IF(MID(C1408,1,1)="c",SigmaEpsConcrete(I1408,$AN$30:$AN$33,$AR$30:$AR$33,$AS$26,$AS$27,$AS$28,$AQ$20,$AU$19),""),"")</f>
        <v/>
      </c>
      <c r="N1408" s="95" t="str">
        <f>IF(A1408&lt;&gt;"",IF(MID(C1408,1,1)="r",SigmaEpsReinf(J1408,$AS$42:$AS$43,$AS$41,$AS$39,$AS$40,$AQ$38),""),"")</f>
        <v/>
      </c>
      <c r="Q1408" s="92" t="str">
        <f t="shared" si="226"/>
        <v/>
      </c>
      <c r="R1408" s="92" t="str">
        <f t="shared" si="227"/>
        <v/>
      </c>
      <c r="U1408" s="5"/>
      <c r="V1408" s="5"/>
      <c r="W1408" s="94" t="str">
        <f t="shared" si="225"/>
        <v/>
      </c>
      <c r="X1408" s="94" t="str">
        <f t="shared" si="228"/>
        <v/>
      </c>
      <c r="Y1408" s="5"/>
      <c r="BK1408" s="8"/>
      <c r="BL1408" s="5"/>
      <c r="BM1408" s="5"/>
      <c r="BN1408" s="5"/>
      <c r="BO1408" s="5"/>
      <c r="BP1408" s="1"/>
      <c r="BQ1408" s="1"/>
      <c r="BR1408" s="1"/>
      <c r="BS1408" s="1"/>
      <c r="BT1408" s="1"/>
      <c r="BU1408" s="4"/>
      <c r="BV1408" s="1"/>
      <c r="BW1408" s="3"/>
      <c r="BX1408" s="4"/>
      <c r="BY1408" s="5"/>
      <c r="BZ1408" s="5"/>
      <c r="CA1408" s="5"/>
      <c r="CB1408" s="5"/>
      <c r="CC1408" s="5"/>
      <c r="CD1408" s="43"/>
    </row>
    <row r="1409" spans="1:82" x14ac:dyDescent="0.25">
      <c r="A1409" s="8"/>
      <c r="B1409" s="5"/>
      <c r="C1409" s="5"/>
      <c r="D1409" s="5"/>
      <c r="E1409" s="5"/>
      <c r="F1409" s="94" t="str">
        <f t="shared" si="219"/>
        <v/>
      </c>
      <c r="G1409" s="94" t="str">
        <f t="shared" si="220"/>
        <v/>
      </c>
      <c r="H1409" s="127" t="str">
        <f>IF(A1409&lt;&gt;"",IF(MID(C1409,1,1)="c",$AS$26,IF(MID(C1409,1,1)="r",$AS$41,IF(MID(C1409,1,1)="p",#REF!,#REF!))),"")</f>
        <v/>
      </c>
      <c r="I1409" s="92" t="str">
        <f t="shared" si="221"/>
        <v/>
      </c>
      <c r="J1409" s="92" t="str">
        <f t="shared" si="222"/>
        <v/>
      </c>
      <c r="K1409" s="92" t="str">
        <f t="shared" si="223"/>
        <v/>
      </c>
      <c r="L1409" s="92" t="str">
        <f t="shared" si="224"/>
        <v/>
      </c>
      <c r="M1409" s="95" t="str">
        <f>IF(A1409&lt;&gt;"",IF(MID(C1409,1,1)="c",SigmaEpsConcrete(I1409,$AN$30:$AN$33,$AR$30:$AR$33,$AS$26,$AS$27,$AS$28,$AQ$20,$AU$19),""),"")</f>
        <v/>
      </c>
      <c r="N1409" s="95" t="str">
        <f>IF(A1409&lt;&gt;"",IF(MID(C1409,1,1)="r",SigmaEpsReinf(J1409,$AS$42:$AS$43,$AS$41,$AS$39,$AS$40,$AQ$38),""),"")</f>
        <v/>
      </c>
      <c r="Q1409" s="92" t="str">
        <f t="shared" si="226"/>
        <v/>
      </c>
      <c r="R1409" s="92" t="str">
        <f t="shared" si="227"/>
        <v/>
      </c>
      <c r="U1409" s="5"/>
      <c r="V1409" s="5"/>
      <c r="W1409" s="94" t="str">
        <f t="shared" si="225"/>
        <v/>
      </c>
      <c r="X1409" s="94" t="str">
        <f t="shared" si="228"/>
        <v/>
      </c>
      <c r="Y1409" s="5"/>
      <c r="BK1409" s="8"/>
      <c r="BL1409" s="5"/>
      <c r="BM1409" s="5"/>
      <c r="BN1409" s="5"/>
      <c r="BO1409" s="5"/>
      <c r="BP1409" s="1"/>
      <c r="BQ1409" s="1"/>
      <c r="BR1409" s="1"/>
      <c r="BS1409" s="1"/>
      <c r="BT1409" s="1"/>
      <c r="BU1409" s="4"/>
      <c r="BV1409" s="1"/>
      <c r="BW1409" s="3"/>
      <c r="BX1409" s="4"/>
      <c r="BY1409" s="5"/>
      <c r="BZ1409" s="5"/>
      <c r="CA1409" s="5"/>
      <c r="CB1409" s="5"/>
      <c r="CC1409" s="5"/>
      <c r="CD1409" s="43"/>
    </row>
    <row r="1410" spans="1:82" x14ac:dyDescent="0.25">
      <c r="A1410" s="8"/>
      <c r="B1410" s="5"/>
      <c r="C1410" s="5"/>
      <c r="D1410" s="5"/>
      <c r="E1410" s="5"/>
      <c r="F1410" s="94" t="str">
        <f t="shared" si="219"/>
        <v/>
      </c>
      <c r="G1410" s="94" t="str">
        <f t="shared" si="220"/>
        <v/>
      </c>
      <c r="H1410" s="127" t="str">
        <f>IF(A1410&lt;&gt;"",IF(MID(C1410,1,1)="c",$AS$26,IF(MID(C1410,1,1)="r",$AS$41,IF(MID(C1410,1,1)="p",#REF!,#REF!))),"")</f>
        <v/>
      </c>
      <c r="I1410" s="92" t="str">
        <f t="shared" si="221"/>
        <v/>
      </c>
      <c r="J1410" s="92" t="str">
        <f t="shared" si="222"/>
        <v/>
      </c>
      <c r="K1410" s="92" t="str">
        <f t="shared" si="223"/>
        <v/>
      </c>
      <c r="L1410" s="92" t="str">
        <f t="shared" si="224"/>
        <v/>
      </c>
      <c r="M1410" s="95" t="str">
        <f>IF(A1410&lt;&gt;"",IF(MID(C1410,1,1)="c",SigmaEpsConcrete(I1410,$AN$30:$AN$33,$AR$30:$AR$33,$AS$26,$AS$27,$AS$28,$AQ$20,$AU$19),""),"")</f>
        <v/>
      </c>
      <c r="N1410" s="95" t="str">
        <f>IF(A1410&lt;&gt;"",IF(MID(C1410,1,1)="r",SigmaEpsReinf(J1410,$AS$42:$AS$43,$AS$41,$AS$39,$AS$40,$AQ$38),""),"")</f>
        <v/>
      </c>
      <c r="Q1410" s="92" t="str">
        <f t="shared" si="226"/>
        <v/>
      </c>
      <c r="R1410" s="92" t="str">
        <f t="shared" si="227"/>
        <v/>
      </c>
      <c r="U1410" s="5"/>
      <c r="V1410" s="5"/>
      <c r="W1410" s="94" t="str">
        <f t="shared" si="225"/>
        <v/>
      </c>
      <c r="X1410" s="94" t="str">
        <f t="shared" si="228"/>
        <v/>
      </c>
      <c r="Y1410" s="5"/>
      <c r="BK1410" s="8"/>
      <c r="BL1410" s="5"/>
      <c r="BM1410" s="5"/>
      <c r="BN1410" s="5"/>
      <c r="BO1410" s="5"/>
      <c r="BP1410" s="1"/>
      <c r="BQ1410" s="1"/>
      <c r="BR1410" s="1"/>
      <c r="BS1410" s="1"/>
      <c r="BT1410" s="1"/>
      <c r="BU1410" s="4"/>
      <c r="BV1410" s="1"/>
      <c r="BW1410" s="3"/>
      <c r="BX1410" s="4"/>
      <c r="BY1410" s="5"/>
      <c r="BZ1410" s="5"/>
      <c r="CA1410" s="5"/>
      <c r="CB1410" s="5"/>
      <c r="CC1410" s="5"/>
      <c r="CD1410" s="43"/>
    </row>
    <row r="1411" spans="1:82" x14ac:dyDescent="0.25">
      <c r="A1411" s="8"/>
      <c r="B1411" s="5"/>
      <c r="C1411" s="5"/>
      <c r="D1411" s="5"/>
      <c r="E1411" s="5"/>
      <c r="F1411" s="94" t="str">
        <f t="shared" si="219"/>
        <v/>
      </c>
      <c r="G1411" s="94" t="str">
        <f t="shared" si="220"/>
        <v/>
      </c>
      <c r="H1411" s="127" t="str">
        <f>IF(A1411&lt;&gt;"",IF(MID(C1411,1,1)="c",$AS$26,IF(MID(C1411,1,1)="r",$AS$41,IF(MID(C1411,1,1)="p",#REF!,#REF!))),"")</f>
        <v/>
      </c>
      <c r="I1411" s="92" t="str">
        <f t="shared" si="221"/>
        <v/>
      </c>
      <c r="J1411" s="92" t="str">
        <f t="shared" si="222"/>
        <v/>
      </c>
      <c r="K1411" s="92" t="str">
        <f t="shared" si="223"/>
        <v/>
      </c>
      <c r="L1411" s="92" t="str">
        <f t="shared" si="224"/>
        <v/>
      </c>
      <c r="M1411" s="95" t="str">
        <f>IF(A1411&lt;&gt;"",IF(MID(C1411,1,1)="c",SigmaEpsConcrete(I1411,$AN$30:$AN$33,$AR$30:$AR$33,$AS$26,$AS$27,$AS$28,$AQ$20,$AU$19),""),"")</f>
        <v/>
      </c>
      <c r="N1411" s="95" t="str">
        <f>IF(A1411&lt;&gt;"",IF(MID(C1411,1,1)="r",SigmaEpsReinf(J1411,$AS$42:$AS$43,$AS$41,$AS$39,$AS$40,$AQ$38),""),"")</f>
        <v/>
      </c>
      <c r="Q1411" s="92" t="str">
        <f t="shared" si="226"/>
        <v/>
      </c>
      <c r="R1411" s="92" t="str">
        <f t="shared" si="227"/>
        <v/>
      </c>
      <c r="U1411" s="5"/>
      <c r="V1411" s="5"/>
      <c r="W1411" s="94" t="str">
        <f t="shared" si="225"/>
        <v/>
      </c>
      <c r="X1411" s="94" t="str">
        <f t="shared" si="228"/>
        <v/>
      </c>
      <c r="Y1411" s="5"/>
      <c r="BK1411" s="8"/>
      <c r="BL1411" s="5"/>
      <c r="BM1411" s="5"/>
      <c r="BN1411" s="5"/>
      <c r="BO1411" s="5"/>
      <c r="BP1411" s="1"/>
      <c r="BQ1411" s="1"/>
      <c r="BR1411" s="1"/>
      <c r="BS1411" s="1"/>
      <c r="BT1411" s="1"/>
      <c r="BU1411" s="4"/>
      <c r="BV1411" s="1"/>
      <c r="BW1411" s="3"/>
      <c r="BX1411" s="4"/>
      <c r="BY1411" s="5"/>
      <c r="BZ1411" s="5"/>
      <c r="CA1411" s="5"/>
      <c r="CB1411" s="5"/>
      <c r="CC1411" s="5"/>
      <c r="CD1411" s="43"/>
    </row>
    <row r="1412" spans="1:82" x14ac:dyDescent="0.25">
      <c r="A1412" s="8"/>
      <c r="B1412" s="5"/>
      <c r="C1412" s="5"/>
      <c r="D1412" s="5"/>
      <c r="E1412" s="5"/>
      <c r="F1412" s="94" t="str">
        <f t="shared" si="219"/>
        <v/>
      </c>
      <c r="G1412" s="94" t="str">
        <f t="shared" si="220"/>
        <v/>
      </c>
      <c r="H1412" s="127" t="str">
        <f>IF(A1412&lt;&gt;"",IF(MID(C1412,1,1)="c",$AS$26,IF(MID(C1412,1,1)="r",$AS$41,IF(MID(C1412,1,1)="p",#REF!,#REF!))),"")</f>
        <v/>
      </c>
      <c r="I1412" s="92" t="str">
        <f t="shared" si="221"/>
        <v/>
      </c>
      <c r="J1412" s="92" t="str">
        <f t="shared" si="222"/>
        <v/>
      </c>
      <c r="K1412" s="92" t="str">
        <f t="shared" si="223"/>
        <v/>
      </c>
      <c r="L1412" s="92" t="str">
        <f t="shared" si="224"/>
        <v/>
      </c>
      <c r="M1412" s="95" t="str">
        <f>IF(A1412&lt;&gt;"",IF(MID(C1412,1,1)="c",SigmaEpsConcrete(I1412,$AN$30:$AN$33,$AR$30:$AR$33,$AS$26,$AS$27,$AS$28,$AQ$20,$AU$19),""),"")</f>
        <v/>
      </c>
      <c r="N1412" s="95" t="str">
        <f>IF(A1412&lt;&gt;"",IF(MID(C1412,1,1)="r",SigmaEpsReinf(J1412,$AS$42:$AS$43,$AS$41,$AS$39,$AS$40,$AQ$38),""),"")</f>
        <v/>
      </c>
      <c r="Q1412" s="92" t="str">
        <f t="shared" si="226"/>
        <v/>
      </c>
      <c r="R1412" s="92" t="str">
        <f t="shared" si="227"/>
        <v/>
      </c>
      <c r="U1412" s="5"/>
      <c r="V1412" s="5"/>
      <c r="W1412" s="94" t="str">
        <f t="shared" si="225"/>
        <v/>
      </c>
      <c r="X1412" s="94" t="str">
        <f t="shared" si="228"/>
        <v/>
      </c>
      <c r="Y1412" s="5"/>
      <c r="BK1412" s="8"/>
      <c r="BL1412" s="5"/>
      <c r="BM1412" s="5"/>
      <c r="BN1412" s="5"/>
      <c r="BO1412" s="5"/>
      <c r="BP1412" s="1"/>
      <c r="BQ1412" s="1"/>
      <c r="BR1412" s="1"/>
      <c r="BS1412" s="1"/>
      <c r="BT1412" s="1"/>
      <c r="BU1412" s="4"/>
      <c r="BV1412" s="1"/>
      <c r="BW1412" s="3"/>
      <c r="BX1412" s="4"/>
      <c r="BY1412" s="5"/>
      <c r="BZ1412" s="5"/>
      <c r="CA1412" s="5"/>
      <c r="CB1412" s="5"/>
      <c r="CC1412" s="5"/>
      <c r="CD1412" s="43"/>
    </row>
    <row r="1413" spans="1:82" x14ac:dyDescent="0.25">
      <c r="A1413" s="8"/>
      <c r="B1413" s="5"/>
      <c r="C1413" s="5"/>
      <c r="D1413" s="5"/>
      <c r="E1413" s="5"/>
      <c r="F1413" s="94" t="str">
        <f t="shared" si="219"/>
        <v/>
      </c>
      <c r="G1413" s="94" t="str">
        <f t="shared" si="220"/>
        <v/>
      </c>
      <c r="H1413" s="127" t="str">
        <f>IF(A1413&lt;&gt;"",IF(MID(C1413,1,1)="c",$AS$26,IF(MID(C1413,1,1)="r",$AS$41,IF(MID(C1413,1,1)="p",#REF!,#REF!))),"")</f>
        <v/>
      </c>
      <c r="I1413" s="92" t="str">
        <f t="shared" si="221"/>
        <v/>
      </c>
      <c r="J1413" s="92" t="str">
        <f t="shared" si="222"/>
        <v/>
      </c>
      <c r="K1413" s="92" t="str">
        <f t="shared" si="223"/>
        <v/>
      </c>
      <c r="L1413" s="92" t="str">
        <f t="shared" si="224"/>
        <v/>
      </c>
      <c r="M1413" s="95" t="str">
        <f>IF(A1413&lt;&gt;"",IF(MID(C1413,1,1)="c",SigmaEpsConcrete(I1413,$AN$30:$AN$33,$AR$30:$AR$33,$AS$26,$AS$27,$AS$28,$AQ$20,$AU$19),""),"")</f>
        <v/>
      </c>
      <c r="N1413" s="95" t="str">
        <f>IF(A1413&lt;&gt;"",IF(MID(C1413,1,1)="r",SigmaEpsReinf(J1413,$AS$42:$AS$43,$AS$41,$AS$39,$AS$40,$AQ$38),""),"")</f>
        <v/>
      </c>
      <c r="Q1413" s="92" t="str">
        <f t="shared" si="226"/>
        <v/>
      </c>
      <c r="R1413" s="92" t="str">
        <f t="shared" si="227"/>
        <v/>
      </c>
      <c r="U1413" s="5"/>
      <c r="V1413" s="5"/>
      <c r="W1413" s="94" t="str">
        <f t="shared" si="225"/>
        <v/>
      </c>
      <c r="X1413" s="94" t="str">
        <f t="shared" si="228"/>
        <v/>
      </c>
      <c r="Y1413" s="5"/>
      <c r="BK1413" s="8"/>
      <c r="BL1413" s="5"/>
      <c r="BM1413" s="5"/>
      <c r="BN1413" s="5"/>
      <c r="BO1413" s="5"/>
      <c r="BP1413" s="1"/>
      <c r="BQ1413" s="1"/>
      <c r="BR1413" s="1"/>
      <c r="BS1413" s="1"/>
      <c r="BT1413" s="1"/>
      <c r="BU1413" s="4"/>
      <c r="BV1413" s="1"/>
      <c r="BW1413" s="3"/>
      <c r="BX1413" s="4"/>
      <c r="BY1413" s="5"/>
      <c r="BZ1413" s="5"/>
      <c r="CA1413" s="5"/>
      <c r="CB1413" s="5"/>
      <c r="CC1413" s="5"/>
      <c r="CD1413" s="43"/>
    </row>
    <row r="1414" spans="1:82" x14ac:dyDescent="0.25">
      <c r="A1414" s="8"/>
      <c r="B1414" s="5"/>
      <c r="C1414" s="5"/>
      <c r="D1414" s="5"/>
      <c r="E1414" s="5"/>
      <c r="F1414" s="94" t="str">
        <f t="shared" si="219"/>
        <v/>
      </c>
      <c r="G1414" s="94" t="str">
        <f t="shared" si="220"/>
        <v/>
      </c>
      <c r="H1414" s="127" t="str">
        <f>IF(A1414&lt;&gt;"",IF(MID(C1414,1,1)="c",$AS$26,IF(MID(C1414,1,1)="r",$AS$41,IF(MID(C1414,1,1)="p",#REF!,#REF!))),"")</f>
        <v/>
      </c>
      <c r="I1414" s="92" t="str">
        <f t="shared" si="221"/>
        <v/>
      </c>
      <c r="J1414" s="92" t="str">
        <f t="shared" si="222"/>
        <v/>
      </c>
      <c r="K1414" s="92" t="str">
        <f t="shared" si="223"/>
        <v/>
      </c>
      <c r="L1414" s="92" t="str">
        <f t="shared" si="224"/>
        <v/>
      </c>
      <c r="M1414" s="95" t="str">
        <f>IF(A1414&lt;&gt;"",IF(MID(C1414,1,1)="c",SigmaEpsConcrete(I1414,$AN$30:$AN$33,$AR$30:$AR$33,$AS$26,$AS$27,$AS$28,$AQ$20,$AU$19),""),"")</f>
        <v/>
      </c>
      <c r="N1414" s="95" t="str">
        <f>IF(A1414&lt;&gt;"",IF(MID(C1414,1,1)="r",SigmaEpsReinf(J1414,$AS$42:$AS$43,$AS$41,$AS$39,$AS$40,$AQ$38),""),"")</f>
        <v/>
      </c>
      <c r="Q1414" s="92" t="str">
        <f t="shared" si="226"/>
        <v/>
      </c>
      <c r="R1414" s="92" t="str">
        <f t="shared" si="227"/>
        <v/>
      </c>
      <c r="U1414" s="5"/>
      <c r="V1414" s="5"/>
      <c r="W1414" s="94" t="str">
        <f t="shared" si="225"/>
        <v/>
      </c>
      <c r="X1414" s="94" t="str">
        <f t="shared" si="228"/>
        <v/>
      </c>
      <c r="Y1414" s="5"/>
      <c r="BK1414" s="8"/>
      <c r="BL1414" s="5"/>
      <c r="BM1414" s="5"/>
      <c r="BN1414" s="5"/>
      <c r="BO1414" s="5"/>
      <c r="BP1414" s="1"/>
      <c r="BQ1414" s="1"/>
      <c r="BR1414" s="1"/>
      <c r="BS1414" s="1"/>
      <c r="BT1414" s="1"/>
      <c r="BU1414" s="4"/>
      <c r="BV1414" s="1"/>
      <c r="BW1414" s="3"/>
      <c r="BX1414" s="4"/>
      <c r="BY1414" s="5"/>
      <c r="BZ1414" s="5"/>
      <c r="CA1414" s="5"/>
      <c r="CB1414" s="5"/>
      <c r="CC1414" s="5"/>
      <c r="CD1414" s="43"/>
    </row>
    <row r="1415" spans="1:82" x14ac:dyDescent="0.25">
      <c r="A1415" s="8"/>
      <c r="B1415" s="5"/>
      <c r="C1415" s="5"/>
      <c r="D1415" s="5"/>
      <c r="E1415" s="5"/>
      <c r="F1415" s="94" t="str">
        <f t="shared" si="219"/>
        <v/>
      </c>
      <c r="G1415" s="94" t="str">
        <f t="shared" si="220"/>
        <v/>
      </c>
      <c r="H1415" s="127" t="str">
        <f>IF(A1415&lt;&gt;"",IF(MID(C1415,1,1)="c",$AS$26,IF(MID(C1415,1,1)="r",$AS$41,IF(MID(C1415,1,1)="p",#REF!,#REF!))),"")</f>
        <v/>
      </c>
      <c r="I1415" s="92" t="str">
        <f t="shared" si="221"/>
        <v/>
      </c>
      <c r="J1415" s="92" t="str">
        <f t="shared" si="222"/>
        <v/>
      </c>
      <c r="K1415" s="92" t="str">
        <f t="shared" si="223"/>
        <v/>
      </c>
      <c r="L1415" s="92" t="str">
        <f t="shared" si="224"/>
        <v/>
      </c>
      <c r="M1415" s="95" t="str">
        <f>IF(A1415&lt;&gt;"",IF(MID(C1415,1,1)="c",SigmaEpsConcrete(I1415,$AN$30:$AN$33,$AR$30:$AR$33,$AS$26,$AS$27,$AS$28,$AQ$20,$AU$19),""),"")</f>
        <v/>
      </c>
      <c r="N1415" s="95" t="str">
        <f>IF(A1415&lt;&gt;"",IF(MID(C1415,1,1)="r",SigmaEpsReinf(J1415,$AS$42:$AS$43,$AS$41,$AS$39,$AS$40,$AQ$38),""),"")</f>
        <v/>
      </c>
      <c r="Q1415" s="92" t="str">
        <f t="shared" si="226"/>
        <v/>
      </c>
      <c r="R1415" s="92" t="str">
        <f t="shared" si="227"/>
        <v/>
      </c>
      <c r="U1415" s="5"/>
      <c r="V1415" s="5"/>
      <c r="W1415" s="94" t="str">
        <f t="shared" si="225"/>
        <v/>
      </c>
      <c r="X1415" s="94" t="str">
        <f t="shared" si="228"/>
        <v/>
      </c>
      <c r="Y1415" s="5"/>
      <c r="BK1415" s="8"/>
      <c r="BL1415" s="5"/>
      <c r="BM1415" s="5"/>
      <c r="BN1415" s="5"/>
      <c r="BO1415" s="5"/>
      <c r="BP1415" s="1"/>
      <c r="BQ1415" s="1"/>
      <c r="BR1415" s="1"/>
      <c r="BS1415" s="1"/>
      <c r="BT1415" s="1"/>
      <c r="BU1415" s="4"/>
      <c r="BV1415" s="1"/>
      <c r="BW1415" s="3"/>
      <c r="BX1415" s="4"/>
      <c r="BY1415" s="5"/>
      <c r="BZ1415" s="5"/>
      <c r="CA1415" s="5"/>
      <c r="CB1415" s="5"/>
      <c r="CC1415" s="5"/>
      <c r="CD1415" s="43"/>
    </row>
    <row r="1416" spans="1:82" x14ac:dyDescent="0.25">
      <c r="A1416" s="8"/>
      <c r="B1416" s="5"/>
      <c r="C1416" s="5"/>
      <c r="D1416" s="5"/>
      <c r="E1416" s="5"/>
      <c r="F1416" s="94" t="str">
        <f t="shared" si="219"/>
        <v/>
      </c>
      <c r="G1416" s="94" t="str">
        <f t="shared" si="220"/>
        <v/>
      </c>
      <c r="H1416" s="127" t="str">
        <f>IF(A1416&lt;&gt;"",IF(MID(C1416,1,1)="c",$AS$26,IF(MID(C1416,1,1)="r",$AS$41,IF(MID(C1416,1,1)="p",#REF!,#REF!))),"")</f>
        <v/>
      </c>
      <c r="I1416" s="92" t="str">
        <f t="shared" si="221"/>
        <v/>
      </c>
      <c r="J1416" s="92" t="str">
        <f t="shared" si="222"/>
        <v/>
      </c>
      <c r="K1416" s="92" t="str">
        <f t="shared" si="223"/>
        <v/>
      </c>
      <c r="L1416" s="92" t="str">
        <f t="shared" si="224"/>
        <v/>
      </c>
      <c r="M1416" s="95" t="str">
        <f>IF(A1416&lt;&gt;"",IF(MID(C1416,1,1)="c",SigmaEpsConcrete(I1416,$AN$30:$AN$33,$AR$30:$AR$33,$AS$26,$AS$27,$AS$28,$AQ$20,$AU$19),""),"")</f>
        <v/>
      </c>
      <c r="N1416" s="95" t="str">
        <f>IF(A1416&lt;&gt;"",IF(MID(C1416,1,1)="r",SigmaEpsReinf(J1416,$AS$42:$AS$43,$AS$41,$AS$39,$AS$40,$AQ$38),""),"")</f>
        <v/>
      </c>
      <c r="Q1416" s="92" t="str">
        <f t="shared" si="226"/>
        <v/>
      </c>
      <c r="R1416" s="92" t="str">
        <f t="shared" si="227"/>
        <v/>
      </c>
      <c r="U1416" s="5"/>
      <c r="V1416" s="5"/>
      <c r="W1416" s="94" t="str">
        <f t="shared" si="225"/>
        <v/>
      </c>
      <c r="X1416" s="94" t="str">
        <f t="shared" si="228"/>
        <v/>
      </c>
      <c r="Y1416" s="5"/>
      <c r="BK1416" s="8"/>
      <c r="BL1416" s="5"/>
      <c r="BM1416" s="5"/>
      <c r="BN1416" s="5"/>
      <c r="BO1416" s="5"/>
      <c r="BP1416" s="1"/>
      <c r="BQ1416" s="1"/>
      <c r="BR1416" s="1"/>
      <c r="BS1416" s="1"/>
      <c r="BT1416" s="1"/>
      <c r="BU1416" s="4"/>
      <c r="BV1416" s="1"/>
      <c r="BW1416" s="3"/>
      <c r="BX1416" s="4"/>
      <c r="BY1416" s="5"/>
      <c r="BZ1416" s="5"/>
      <c r="CA1416" s="5"/>
      <c r="CB1416" s="5"/>
      <c r="CC1416" s="5"/>
      <c r="CD1416" s="43"/>
    </row>
    <row r="1417" spans="1:82" x14ac:dyDescent="0.25">
      <c r="A1417" s="8"/>
      <c r="B1417" s="5"/>
      <c r="C1417" s="5"/>
      <c r="D1417" s="5"/>
      <c r="E1417" s="5"/>
      <c r="F1417" s="94" t="str">
        <f t="shared" si="219"/>
        <v/>
      </c>
      <c r="G1417" s="94" t="str">
        <f t="shared" si="220"/>
        <v/>
      </c>
      <c r="H1417" s="127" t="str">
        <f>IF(A1417&lt;&gt;"",IF(MID(C1417,1,1)="c",$AS$26,IF(MID(C1417,1,1)="r",$AS$41,IF(MID(C1417,1,1)="p",#REF!,#REF!))),"")</f>
        <v/>
      </c>
      <c r="I1417" s="92" t="str">
        <f t="shared" si="221"/>
        <v/>
      </c>
      <c r="J1417" s="92" t="str">
        <f t="shared" si="222"/>
        <v/>
      </c>
      <c r="K1417" s="92" t="str">
        <f t="shared" si="223"/>
        <v/>
      </c>
      <c r="L1417" s="92" t="str">
        <f t="shared" si="224"/>
        <v/>
      </c>
      <c r="M1417" s="95" t="str">
        <f>IF(A1417&lt;&gt;"",IF(MID(C1417,1,1)="c",SigmaEpsConcrete(I1417,$AN$30:$AN$33,$AR$30:$AR$33,$AS$26,$AS$27,$AS$28,$AQ$20,$AU$19),""),"")</f>
        <v/>
      </c>
      <c r="N1417" s="95" t="str">
        <f>IF(A1417&lt;&gt;"",IF(MID(C1417,1,1)="r",SigmaEpsReinf(J1417,$AS$42:$AS$43,$AS$41,$AS$39,$AS$40,$AQ$38),""),"")</f>
        <v/>
      </c>
      <c r="Q1417" s="92" t="str">
        <f t="shared" si="226"/>
        <v/>
      </c>
      <c r="R1417" s="92" t="str">
        <f t="shared" si="227"/>
        <v/>
      </c>
      <c r="U1417" s="5"/>
      <c r="V1417" s="5"/>
      <c r="W1417" s="94" t="str">
        <f t="shared" si="225"/>
        <v/>
      </c>
      <c r="X1417" s="94" t="str">
        <f t="shared" si="228"/>
        <v/>
      </c>
      <c r="Y1417" s="5"/>
      <c r="BK1417" s="8"/>
      <c r="BL1417" s="5"/>
      <c r="BM1417" s="5"/>
      <c r="BN1417" s="5"/>
      <c r="BO1417" s="5"/>
      <c r="BP1417" s="1"/>
      <c r="BQ1417" s="1"/>
      <c r="BR1417" s="1"/>
      <c r="BS1417" s="1"/>
      <c r="BT1417" s="1"/>
      <c r="BU1417" s="4"/>
      <c r="BV1417" s="1"/>
      <c r="BW1417" s="3"/>
      <c r="BX1417" s="4"/>
      <c r="BY1417" s="5"/>
      <c r="BZ1417" s="5"/>
      <c r="CA1417" s="5"/>
      <c r="CB1417" s="5"/>
      <c r="CC1417" s="5"/>
      <c r="CD1417" s="43"/>
    </row>
    <row r="1418" spans="1:82" x14ac:dyDescent="0.25">
      <c r="A1418" s="8"/>
      <c r="B1418" s="5"/>
      <c r="C1418" s="5"/>
      <c r="D1418" s="5"/>
      <c r="E1418" s="5"/>
      <c r="F1418" s="94" t="str">
        <f t="shared" ref="F1418:F1481" si="229">IF(A1418&lt;&gt;"",(D1418-$AU$86)/10,"")</f>
        <v/>
      </c>
      <c r="G1418" s="94" t="str">
        <f t="shared" ref="G1418:G1481" si="230">IF(A1418&lt;&gt;"",(E1418-$AU$87)/10,"")</f>
        <v/>
      </c>
      <c r="H1418" s="127" t="str">
        <f>IF(A1418&lt;&gt;"",IF(MID(C1418,1,1)="c",$AS$26,IF(MID(C1418,1,1)="r",$AS$41,IF(MID(C1418,1,1)="p",#REF!,#REF!))),"")</f>
        <v/>
      </c>
      <c r="I1418" s="92" t="str">
        <f t="shared" ref="I1418:I1481" si="231">IF($A1418&lt;&gt;"",IF(MID($C1418,1,1)="c",$Y$3+$Y$4*$F1418+$Y$5*$G1418+$BR$43,""),"")</f>
        <v/>
      </c>
      <c r="J1418" s="92" t="str">
        <f t="shared" ref="J1418:J1481" si="232">IF($A1418&lt;&gt;"",IF(MID($C1418,1,1)="r",$Y$3+$Y$4*$F1418+$Y$5*$G1418+$BR$43,""),"")</f>
        <v/>
      </c>
      <c r="K1418" s="92" t="str">
        <f t="shared" ref="K1418:K1481" si="233">IF($A1418&lt;&gt;"",IF(MID($C1418,1,1)="u",$Y$3+$Y$4*$F1418+$Y$5*$G1418+$BR$43,""),"")</f>
        <v/>
      </c>
      <c r="L1418" s="92" t="str">
        <f t="shared" ref="L1418:L1481" si="234">IF($A1418&lt;&gt;"",IF(MID($C1418,1,1)="p",$Y$3+$Y$4*$F1418+$Y$5*$G1418+$BR$43,""),"")</f>
        <v/>
      </c>
      <c r="M1418" s="95" t="str">
        <f>IF(A1418&lt;&gt;"",IF(MID(C1418,1,1)="c",SigmaEpsConcrete(I1418,$AN$30:$AN$33,$AR$30:$AR$33,$AS$26,$AS$27,$AS$28,$AQ$20,$AU$19),""),"")</f>
        <v/>
      </c>
      <c r="N1418" s="95" t="str">
        <f>IF(A1418&lt;&gt;"",IF(MID(C1418,1,1)="r",SigmaEpsReinf(J1418,$AS$42:$AS$43,$AS$41,$AS$39,$AS$40,$AQ$38),""),"")</f>
        <v/>
      </c>
      <c r="Q1418" s="92" t="str">
        <f t="shared" si="226"/>
        <v/>
      </c>
      <c r="R1418" s="92" t="str">
        <f t="shared" si="227"/>
        <v/>
      </c>
      <c r="U1418" s="5"/>
      <c r="V1418" s="5"/>
      <c r="W1418" s="94" t="str">
        <f t="shared" ref="W1418:W1481" si="235">IF(A1418&lt;&gt;"",F1418-$AU$105,"")</f>
        <v/>
      </c>
      <c r="X1418" s="94" t="str">
        <f t="shared" si="228"/>
        <v/>
      </c>
      <c r="Y1418" s="5"/>
      <c r="BK1418" s="8"/>
      <c r="BL1418" s="5"/>
      <c r="BM1418" s="5"/>
      <c r="BN1418" s="5"/>
      <c r="BO1418" s="5"/>
      <c r="BP1418" s="1"/>
      <c r="BQ1418" s="1"/>
      <c r="BR1418" s="1"/>
      <c r="BS1418" s="1"/>
      <c r="BT1418" s="1"/>
      <c r="BU1418" s="4"/>
      <c r="BV1418" s="1"/>
      <c r="BW1418" s="3"/>
      <c r="BX1418" s="4"/>
      <c r="BY1418" s="5"/>
      <c r="BZ1418" s="5"/>
      <c r="CA1418" s="5"/>
      <c r="CB1418" s="5"/>
      <c r="CC1418" s="5"/>
      <c r="CD1418" s="43"/>
    </row>
    <row r="1419" spans="1:82" x14ac:dyDescent="0.25">
      <c r="A1419" s="8"/>
      <c r="B1419" s="5"/>
      <c r="C1419" s="5"/>
      <c r="D1419" s="5"/>
      <c r="E1419" s="5"/>
      <c r="F1419" s="94" t="str">
        <f t="shared" si="229"/>
        <v/>
      </c>
      <c r="G1419" s="94" t="str">
        <f t="shared" si="230"/>
        <v/>
      </c>
      <c r="H1419" s="127" t="str">
        <f>IF(A1419&lt;&gt;"",IF(MID(C1419,1,1)="c",$AS$26,IF(MID(C1419,1,1)="r",$AS$41,IF(MID(C1419,1,1)="p",#REF!,#REF!))),"")</f>
        <v/>
      </c>
      <c r="I1419" s="92" t="str">
        <f t="shared" si="231"/>
        <v/>
      </c>
      <c r="J1419" s="92" t="str">
        <f t="shared" si="232"/>
        <v/>
      </c>
      <c r="K1419" s="92" t="str">
        <f t="shared" si="233"/>
        <v/>
      </c>
      <c r="L1419" s="92" t="str">
        <f t="shared" si="234"/>
        <v/>
      </c>
      <c r="M1419" s="95" t="str">
        <f>IF(A1419&lt;&gt;"",IF(MID(C1419,1,1)="c",SigmaEpsConcrete(I1419,$AN$30:$AN$33,$AR$30:$AR$33,$AS$26,$AS$27,$AS$28,$AQ$20,$AU$19),""),"")</f>
        <v/>
      </c>
      <c r="N1419" s="95" t="str">
        <f>IF(A1419&lt;&gt;"",IF(MID(C1419,1,1)="r",SigmaEpsReinf(J1419,$AS$42:$AS$43,$AS$41,$AS$39,$AS$40,$AQ$38),""),"")</f>
        <v/>
      </c>
      <c r="Q1419" s="92" t="str">
        <f t="shared" ref="Q1419:Q1482" si="236">IF(A1419&lt;&gt;"",IF(MID(C1419,1,1)="c",IF(ISERROR(M1419/I1419),"",M1419/I1419),""),"")</f>
        <v/>
      </c>
      <c r="R1419" s="92" t="str">
        <f t="shared" ref="R1419:R1482" si="237">IF(A1419&lt;&gt;"",IF(MID(C1419,1,1)="r",IF(ISERROR(N1419/J1419),"",N1419/J1419),""),"")</f>
        <v/>
      </c>
      <c r="U1419" s="5"/>
      <c r="V1419" s="5"/>
      <c r="W1419" s="94" t="str">
        <f t="shared" si="235"/>
        <v/>
      </c>
      <c r="X1419" s="94" t="str">
        <f t="shared" ref="X1419:X1482" si="238">IF(B1419&lt;&gt;"",G1419-$AU$106,"")</f>
        <v/>
      </c>
      <c r="Y1419" s="5"/>
      <c r="BK1419" s="8"/>
      <c r="BL1419" s="5"/>
      <c r="BM1419" s="5"/>
      <c r="BN1419" s="5"/>
      <c r="BO1419" s="5"/>
      <c r="BP1419" s="1"/>
      <c r="BQ1419" s="1"/>
      <c r="BR1419" s="1"/>
      <c r="BS1419" s="1"/>
      <c r="BT1419" s="1"/>
      <c r="BU1419" s="4"/>
      <c r="BV1419" s="1"/>
      <c r="BW1419" s="3"/>
      <c r="BX1419" s="4"/>
      <c r="BY1419" s="5"/>
      <c r="BZ1419" s="5"/>
      <c r="CA1419" s="5"/>
      <c r="CB1419" s="5"/>
      <c r="CC1419" s="5"/>
      <c r="CD1419" s="43"/>
    </row>
    <row r="1420" spans="1:82" x14ac:dyDescent="0.25">
      <c r="A1420" s="8"/>
      <c r="B1420" s="5"/>
      <c r="C1420" s="5"/>
      <c r="D1420" s="5"/>
      <c r="E1420" s="5"/>
      <c r="F1420" s="94" t="str">
        <f t="shared" si="229"/>
        <v/>
      </c>
      <c r="G1420" s="94" t="str">
        <f t="shared" si="230"/>
        <v/>
      </c>
      <c r="H1420" s="127" t="str">
        <f>IF(A1420&lt;&gt;"",IF(MID(C1420,1,1)="c",$AS$26,IF(MID(C1420,1,1)="r",$AS$41,IF(MID(C1420,1,1)="p",#REF!,#REF!))),"")</f>
        <v/>
      </c>
      <c r="I1420" s="92" t="str">
        <f t="shared" si="231"/>
        <v/>
      </c>
      <c r="J1420" s="92" t="str">
        <f t="shared" si="232"/>
        <v/>
      </c>
      <c r="K1420" s="92" t="str">
        <f t="shared" si="233"/>
        <v/>
      </c>
      <c r="L1420" s="92" t="str">
        <f t="shared" si="234"/>
        <v/>
      </c>
      <c r="M1420" s="95" t="str">
        <f>IF(A1420&lt;&gt;"",IF(MID(C1420,1,1)="c",SigmaEpsConcrete(I1420,$AN$30:$AN$33,$AR$30:$AR$33,$AS$26,$AS$27,$AS$28,$AQ$20,$AU$19),""),"")</f>
        <v/>
      </c>
      <c r="N1420" s="95" t="str">
        <f>IF(A1420&lt;&gt;"",IF(MID(C1420,1,1)="r",SigmaEpsReinf(J1420,$AS$42:$AS$43,$AS$41,$AS$39,$AS$40,$AQ$38),""),"")</f>
        <v/>
      </c>
      <c r="Q1420" s="92" t="str">
        <f t="shared" si="236"/>
        <v/>
      </c>
      <c r="R1420" s="92" t="str">
        <f t="shared" si="237"/>
        <v/>
      </c>
      <c r="U1420" s="5"/>
      <c r="V1420" s="5"/>
      <c r="W1420" s="94" t="str">
        <f t="shared" si="235"/>
        <v/>
      </c>
      <c r="X1420" s="94" t="str">
        <f t="shared" si="238"/>
        <v/>
      </c>
      <c r="Y1420" s="5"/>
      <c r="BK1420" s="8"/>
      <c r="BL1420" s="5"/>
      <c r="BM1420" s="5"/>
      <c r="BN1420" s="5"/>
      <c r="BO1420" s="5"/>
      <c r="BP1420" s="1"/>
      <c r="BQ1420" s="1"/>
      <c r="BR1420" s="1"/>
      <c r="BS1420" s="1"/>
      <c r="BT1420" s="1"/>
      <c r="BU1420" s="4"/>
      <c r="BV1420" s="1"/>
      <c r="BW1420" s="3"/>
      <c r="BX1420" s="4"/>
      <c r="BY1420" s="5"/>
      <c r="BZ1420" s="5"/>
      <c r="CA1420" s="5"/>
      <c r="CB1420" s="5"/>
      <c r="CC1420" s="5"/>
      <c r="CD1420" s="43"/>
    </row>
    <row r="1421" spans="1:82" x14ac:dyDescent="0.25">
      <c r="A1421" s="8"/>
      <c r="B1421" s="5"/>
      <c r="C1421" s="5"/>
      <c r="D1421" s="5"/>
      <c r="E1421" s="5"/>
      <c r="F1421" s="94" t="str">
        <f t="shared" si="229"/>
        <v/>
      </c>
      <c r="G1421" s="94" t="str">
        <f t="shared" si="230"/>
        <v/>
      </c>
      <c r="H1421" s="127" t="str">
        <f>IF(A1421&lt;&gt;"",IF(MID(C1421,1,1)="c",$AS$26,IF(MID(C1421,1,1)="r",$AS$41,IF(MID(C1421,1,1)="p",#REF!,#REF!))),"")</f>
        <v/>
      </c>
      <c r="I1421" s="92" t="str">
        <f t="shared" si="231"/>
        <v/>
      </c>
      <c r="J1421" s="92" t="str">
        <f t="shared" si="232"/>
        <v/>
      </c>
      <c r="K1421" s="92" t="str">
        <f t="shared" si="233"/>
        <v/>
      </c>
      <c r="L1421" s="92" t="str">
        <f t="shared" si="234"/>
        <v/>
      </c>
      <c r="M1421" s="95" t="str">
        <f>IF(A1421&lt;&gt;"",IF(MID(C1421,1,1)="c",SigmaEpsConcrete(I1421,$AN$30:$AN$33,$AR$30:$AR$33,$AS$26,$AS$27,$AS$28,$AQ$20,$AU$19),""),"")</f>
        <v/>
      </c>
      <c r="N1421" s="95" t="str">
        <f>IF(A1421&lt;&gt;"",IF(MID(C1421,1,1)="r",SigmaEpsReinf(J1421,$AS$42:$AS$43,$AS$41,$AS$39,$AS$40,$AQ$38),""),"")</f>
        <v/>
      </c>
      <c r="Q1421" s="92" t="str">
        <f t="shared" si="236"/>
        <v/>
      </c>
      <c r="R1421" s="92" t="str">
        <f t="shared" si="237"/>
        <v/>
      </c>
      <c r="U1421" s="5"/>
      <c r="V1421" s="5"/>
      <c r="W1421" s="94" t="str">
        <f t="shared" si="235"/>
        <v/>
      </c>
      <c r="X1421" s="94" t="str">
        <f t="shared" si="238"/>
        <v/>
      </c>
      <c r="Y1421" s="5"/>
      <c r="BK1421" s="8"/>
      <c r="BL1421" s="5"/>
      <c r="BM1421" s="5"/>
      <c r="BN1421" s="5"/>
      <c r="BO1421" s="5"/>
      <c r="BP1421" s="1"/>
      <c r="BQ1421" s="1"/>
      <c r="BR1421" s="1"/>
      <c r="BS1421" s="1"/>
      <c r="BT1421" s="1"/>
      <c r="BU1421" s="4"/>
      <c r="BV1421" s="1"/>
      <c r="BW1421" s="3"/>
      <c r="BX1421" s="4"/>
      <c r="BY1421" s="5"/>
      <c r="BZ1421" s="5"/>
      <c r="CA1421" s="5"/>
      <c r="CB1421" s="5"/>
      <c r="CC1421" s="5"/>
      <c r="CD1421" s="43"/>
    </row>
    <row r="1422" spans="1:82" x14ac:dyDescent="0.25">
      <c r="A1422" s="8"/>
      <c r="B1422" s="5"/>
      <c r="C1422" s="5"/>
      <c r="D1422" s="5"/>
      <c r="E1422" s="5"/>
      <c r="F1422" s="94" t="str">
        <f t="shared" si="229"/>
        <v/>
      </c>
      <c r="G1422" s="94" t="str">
        <f t="shared" si="230"/>
        <v/>
      </c>
      <c r="H1422" s="127" t="str">
        <f>IF(A1422&lt;&gt;"",IF(MID(C1422,1,1)="c",$AS$26,IF(MID(C1422,1,1)="r",$AS$41,IF(MID(C1422,1,1)="p",#REF!,#REF!))),"")</f>
        <v/>
      </c>
      <c r="I1422" s="92" t="str">
        <f t="shared" si="231"/>
        <v/>
      </c>
      <c r="J1422" s="92" t="str">
        <f t="shared" si="232"/>
        <v/>
      </c>
      <c r="K1422" s="92" t="str">
        <f t="shared" si="233"/>
        <v/>
      </c>
      <c r="L1422" s="92" t="str">
        <f t="shared" si="234"/>
        <v/>
      </c>
      <c r="M1422" s="95" t="str">
        <f>IF(A1422&lt;&gt;"",IF(MID(C1422,1,1)="c",SigmaEpsConcrete(I1422,$AN$30:$AN$33,$AR$30:$AR$33,$AS$26,$AS$27,$AS$28,$AQ$20,$AU$19),""),"")</f>
        <v/>
      </c>
      <c r="N1422" s="95" t="str">
        <f>IF(A1422&lt;&gt;"",IF(MID(C1422,1,1)="r",SigmaEpsReinf(J1422,$AS$42:$AS$43,$AS$41,$AS$39,$AS$40,$AQ$38),""),"")</f>
        <v/>
      </c>
      <c r="Q1422" s="92" t="str">
        <f t="shared" si="236"/>
        <v/>
      </c>
      <c r="R1422" s="92" t="str">
        <f t="shared" si="237"/>
        <v/>
      </c>
      <c r="U1422" s="5"/>
      <c r="V1422" s="5"/>
      <c r="W1422" s="94" t="str">
        <f t="shared" si="235"/>
        <v/>
      </c>
      <c r="X1422" s="94" t="str">
        <f t="shared" si="238"/>
        <v/>
      </c>
      <c r="Y1422" s="5"/>
      <c r="BK1422" s="8"/>
      <c r="BL1422" s="5"/>
      <c r="BM1422" s="5"/>
      <c r="BN1422" s="5"/>
      <c r="BO1422" s="5"/>
      <c r="BP1422" s="1"/>
      <c r="BQ1422" s="1"/>
      <c r="BR1422" s="1"/>
      <c r="BS1422" s="1"/>
      <c r="BT1422" s="1"/>
      <c r="BU1422" s="4"/>
      <c r="BV1422" s="1"/>
      <c r="BW1422" s="3"/>
      <c r="BX1422" s="4"/>
      <c r="BY1422" s="5"/>
      <c r="BZ1422" s="5"/>
      <c r="CA1422" s="5"/>
      <c r="CB1422" s="5"/>
      <c r="CC1422" s="5"/>
      <c r="CD1422" s="43"/>
    </row>
    <row r="1423" spans="1:82" x14ac:dyDescent="0.25">
      <c r="A1423" s="8"/>
      <c r="B1423" s="5"/>
      <c r="C1423" s="5"/>
      <c r="D1423" s="5"/>
      <c r="E1423" s="5"/>
      <c r="F1423" s="94" t="str">
        <f t="shared" si="229"/>
        <v/>
      </c>
      <c r="G1423" s="94" t="str">
        <f t="shared" si="230"/>
        <v/>
      </c>
      <c r="H1423" s="127" t="str">
        <f>IF(A1423&lt;&gt;"",IF(MID(C1423,1,1)="c",$AS$26,IF(MID(C1423,1,1)="r",$AS$41,IF(MID(C1423,1,1)="p",#REF!,#REF!))),"")</f>
        <v/>
      </c>
      <c r="I1423" s="92" t="str">
        <f t="shared" si="231"/>
        <v/>
      </c>
      <c r="J1423" s="92" t="str">
        <f t="shared" si="232"/>
        <v/>
      </c>
      <c r="K1423" s="92" t="str">
        <f t="shared" si="233"/>
        <v/>
      </c>
      <c r="L1423" s="92" t="str">
        <f t="shared" si="234"/>
        <v/>
      </c>
      <c r="M1423" s="95" t="str">
        <f>IF(A1423&lt;&gt;"",IF(MID(C1423,1,1)="c",SigmaEpsConcrete(I1423,$AN$30:$AN$33,$AR$30:$AR$33,$AS$26,$AS$27,$AS$28,$AQ$20,$AU$19),""),"")</f>
        <v/>
      </c>
      <c r="N1423" s="95" t="str">
        <f>IF(A1423&lt;&gt;"",IF(MID(C1423,1,1)="r",SigmaEpsReinf(J1423,$AS$42:$AS$43,$AS$41,$AS$39,$AS$40,$AQ$38),""),"")</f>
        <v/>
      </c>
      <c r="Q1423" s="92" t="str">
        <f t="shared" si="236"/>
        <v/>
      </c>
      <c r="R1423" s="92" t="str">
        <f t="shared" si="237"/>
        <v/>
      </c>
      <c r="U1423" s="5"/>
      <c r="V1423" s="5"/>
      <c r="W1423" s="94" t="str">
        <f t="shared" si="235"/>
        <v/>
      </c>
      <c r="X1423" s="94" t="str">
        <f t="shared" si="238"/>
        <v/>
      </c>
      <c r="Y1423" s="5"/>
      <c r="BK1423" s="8"/>
      <c r="BL1423" s="5"/>
      <c r="BM1423" s="5"/>
      <c r="BN1423" s="5"/>
      <c r="BO1423" s="5"/>
      <c r="BP1423" s="1"/>
      <c r="BQ1423" s="1"/>
      <c r="BR1423" s="1"/>
      <c r="BS1423" s="1"/>
      <c r="BT1423" s="1"/>
      <c r="BU1423" s="4"/>
      <c r="BV1423" s="1"/>
      <c r="BW1423" s="3"/>
      <c r="BX1423" s="4"/>
      <c r="BY1423" s="5"/>
      <c r="BZ1423" s="5"/>
      <c r="CA1423" s="5"/>
      <c r="CB1423" s="5"/>
      <c r="CC1423" s="5"/>
      <c r="CD1423" s="43"/>
    </row>
    <row r="1424" spans="1:82" x14ac:dyDescent="0.25">
      <c r="A1424" s="8"/>
      <c r="B1424" s="5"/>
      <c r="C1424" s="5"/>
      <c r="D1424" s="5"/>
      <c r="E1424" s="5"/>
      <c r="F1424" s="94" t="str">
        <f t="shared" si="229"/>
        <v/>
      </c>
      <c r="G1424" s="94" t="str">
        <f t="shared" si="230"/>
        <v/>
      </c>
      <c r="H1424" s="127" t="str">
        <f>IF(A1424&lt;&gt;"",IF(MID(C1424,1,1)="c",$AS$26,IF(MID(C1424,1,1)="r",$AS$41,IF(MID(C1424,1,1)="p",#REF!,#REF!))),"")</f>
        <v/>
      </c>
      <c r="I1424" s="92" t="str">
        <f t="shared" si="231"/>
        <v/>
      </c>
      <c r="J1424" s="92" t="str">
        <f t="shared" si="232"/>
        <v/>
      </c>
      <c r="K1424" s="92" t="str">
        <f t="shared" si="233"/>
        <v/>
      </c>
      <c r="L1424" s="92" t="str">
        <f t="shared" si="234"/>
        <v/>
      </c>
      <c r="M1424" s="95" t="str">
        <f>IF(A1424&lt;&gt;"",IF(MID(C1424,1,1)="c",SigmaEpsConcrete(I1424,$AN$30:$AN$33,$AR$30:$AR$33,$AS$26,$AS$27,$AS$28,$AQ$20,$AU$19),""),"")</f>
        <v/>
      </c>
      <c r="N1424" s="95" t="str">
        <f>IF(A1424&lt;&gt;"",IF(MID(C1424,1,1)="r",SigmaEpsReinf(J1424,$AS$42:$AS$43,$AS$41,$AS$39,$AS$40,$AQ$38),""),"")</f>
        <v/>
      </c>
      <c r="Q1424" s="92" t="str">
        <f t="shared" si="236"/>
        <v/>
      </c>
      <c r="R1424" s="92" t="str">
        <f t="shared" si="237"/>
        <v/>
      </c>
      <c r="U1424" s="5"/>
      <c r="V1424" s="5"/>
      <c r="W1424" s="94" t="str">
        <f t="shared" si="235"/>
        <v/>
      </c>
      <c r="X1424" s="94" t="str">
        <f t="shared" si="238"/>
        <v/>
      </c>
      <c r="Y1424" s="5"/>
      <c r="BK1424" s="8"/>
      <c r="BL1424" s="5"/>
      <c r="BM1424" s="5"/>
      <c r="BN1424" s="5"/>
      <c r="BO1424" s="5"/>
      <c r="BP1424" s="1"/>
      <c r="BQ1424" s="1"/>
      <c r="BR1424" s="1"/>
      <c r="BS1424" s="1"/>
      <c r="BT1424" s="1"/>
      <c r="BU1424" s="4"/>
      <c r="BV1424" s="1"/>
      <c r="BW1424" s="3"/>
      <c r="BX1424" s="4"/>
      <c r="BY1424" s="5"/>
      <c r="BZ1424" s="5"/>
      <c r="CA1424" s="5"/>
      <c r="CB1424" s="5"/>
      <c r="CC1424" s="5"/>
      <c r="CD1424" s="43"/>
    </row>
    <row r="1425" spans="1:82" x14ac:dyDescent="0.25">
      <c r="A1425" s="8"/>
      <c r="B1425" s="5"/>
      <c r="C1425" s="5"/>
      <c r="D1425" s="5"/>
      <c r="E1425" s="5"/>
      <c r="F1425" s="94" t="str">
        <f t="shared" si="229"/>
        <v/>
      </c>
      <c r="G1425" s="94" t="str">
        <f t="shared" si="230"/>
        <v/>
      </c>
      <c r="H1425" s="127" t="str">
        <f>IF(A1425&lt;&gt;"",IF(MID(C1425,1,1)="c",$AS$26,IF(MID(C1425,1,1)="r",$AS$41,IF(MID(C1425,1,1)="p",#REF!,#REF!))),"")</f>
        <v/>
      </c>
      <c r="I1425" s="92" t="str">
        <f t="shared" si="231"/>
        <v/>
      </c>
      <c r="J1425" s="92" t="str">
        <f t="shared" si="232"/>
        <v/>
      </c>
      <c r="K1425" s="92" t="str">
        <f t="shared" si="233"/>
        <v/>
      </c>
      <c r="L1425" s="92" t="str">
        <f t="shared" si="234"/>
        <v/>
      </c>
      <c r="M1425" s="95" t="str">
        <f>IF(A1425&lt;&gt;"",IF(MID(C1425,1,1)="c",SigmaEpsConcrete(I1425,$AN$30:$AN$33,$AR$30:$AR$33,$AS$26,$AS$27,$AS$28,$AQ$20,$AU$19),""),"")</f>
        <v/>
      </c>
      <c r="N1425" s="95" t="str">
        <f>IF(A1425&lt;&gt;"",IF(MID(C1425,1,1)="r",SigmaEpsReinf(J1425,$AS$42:$AS$43,$AS$41,$AS$39,$AS$40,$AQ$38),""),"")</f>
        <v/>
      </c>
      <c r="Q1425" s="92" t="str">
        <f t="shared" si="236"/>
        <v/>
      </c>
      <c r="R1425" s="92" t="str">
        <f t="shared" si="237"/>
        <v/>
      </c>
      <c r="U1425" s="5"/>
      <c r="V1425" s="5"/>
      <c r="W1425" s="94" t="str">
        <f t="shared" si="235"/>
        <v/>
      </c>
      <c r="X1425" s="94" t="str">
        <f t="shared" si="238"/>
        <v/>
      </c>
      <c r="Y1425" s="5"/>
      <c r="BK1425" s="8"/>
      <c r="BL1425" s="5"/>
      <c r="BM1425" s="5"/>
      <c r="BN1425" s="5"/>
      <c r="BO1425" s="5"/>
      <c r="BP1425" s="1"/>
      <c r="BQ1425" s="1"/>
      <c r="BR1425" s="1"/>
      <c r="BS1425" s="1"/>
      <c r="BT1425" s="1"/>
      <c r="BU1425" s="4"/>
      <c r="BV1425" s="1"/>
      <c r="BW1425" s="3"/>
      <c r="BX1425" s="4"/>
      <c r="BY1425" s="5"/>
      <c r="BZ1425" s="5"/>
      <c r="CA1425" s="5"/>
      <c r="CB1425" s="5"/>
      <c r="CC1425" s="5"/>
      <c r="CD1425" s="43"/>
    </row>
    <row r="1426" spans="1:82" x14ac:dyDescent="0.25">
      <c r="A1426" s="8"/>
      <c r="B1426" s="5"/>
      <c r="C1426" s="5"/>
      <c r="D1426" s="5"/>
      <c r="E1426" s="5"/>
      <c r="F1426" s="94" t="str">
        <f t="shared" si="229"/>
        <v/>
      </c>
      <c r="G1426" s="94" t="str">
        <f t="shared" si="230"/>
        <v/>
      </c>
      <c r="H1426" s="127" t="str">
        <f>IF(A1426&lt;&gt;"",IF(MID(C1426,1,1)="c",$AS$26,IF(MID(C1426,1,1)="r",$AS$41,IF(MID(C1426,1,1)="p",#REF!,#REF!))),"")</f>
        <v/>
      </c>
      <c r="I1426" s="92" t="str">
        <f t="shared" si="231"/>
        <v/>
      </c>
      <c r="J1426" s="92" t="str">
        <f t="shared" si="232"/>
        <v/>
      </c>
      <c r="K1426" s="92" t="str">
        <f t="shared" si="233"/>
        <v/>
      </c>
      <c r="L1426" s="92" t="str">
        <f t="shared" si="234"/>
        <v/>
      </c>
      <c r="M1426" s="95" t="str">
        <f>IF(A1426&lt;&gt;"",IF(MID(C1426,1,1)="c",SigmaEpsConcrete(I1426,$AN$30:$AN$33,$AR$30:$AR$33,$AS$26,$AS$27,$AS$28,$AQ$20,$AU$19),""),"")</f>
        <v/>
      </c>
      <c r="N1426" s="95" t="str">
        <f>IF(A1426&lt;&gt;"",IF(MID(C1426,1,1)="r",SigmaEpsReinf(J1426,$AS$42:$AS$43,$AS$41,$AS$39,$AS$40,$AQ$38),""),"")</f>
        <v/>
      </c>
      <c r="Q1426" s="92" t="str">
        <f t="shared" si="236"/>
        <v/>
      </c>
      <c r="R1426" s="92" t="str">
        <f t="shared" si="237"/>
        <v/>
      </c>
      <c r="U1426" s="5"/>
      <c r="V1426" s="5"/>
      <c r="W1426" s="94" t="str">
        <f t="shared" si="235"/>
        <v/>
      </c>
      <c r="X1426" s="94" t="str">
        <f t="shared" si="238"/>
        <v/>
      </c>
      <c r="Y1426" s="5"/>
      <c r="BK1426" s="8"/>
      <c r="BL1426" s="5"/>
      <c r="BM1426" s="5"/>
      <c r="BN1426" s="5"/>
      <c r="BO1426" s="5"/>
      <c r="BP1426" s="1"/>
      <c r="BQ1426" s="1"/>
      <c r="BR1426" s="1"/>
      <c r="BS1426" s="1"/>
      <c r="BT1426" s="1"/>
      <c r="BU1426" s="4"/>
      <c r="BV1426" s="1"/>
      <c r="BW1426" s="3"/>
      <c r="BX1426" s="4"/>
      <c r="BY1426" s="5"/>
      <c r="BZ1426" s="5"/>
      <c r="CA1426" s="5"/>
      <c r="CB1426" s="5"/>
      <c r="CC1426" s="5"/>
      <c r="CD1426" s="43"/>
    </row>
    <row r="1427" spans="1:82" x14ac:dyDescent="0.25">
      <c r="A1427" s="8"/>
      <c r="B1427" s="5"/>
      <c r="C1427" s="5"/>
      <c r="D1427" s="5"/>
      <c r="E1427" s="5"/>
      <c r="F1427" s="94" t="str">
        <f t="shared" si="229"/>
        <v/>
      </c>
      <c r="G1427" s="94" t="str">
        <f t="shared" si="230"/>
        <v/>
      </c>
      <c r="H1427" s="127" t="str">
        <f>IF(A1427&lt;&gt;"",IF(MID(C1427,1,1)="c",$AS$26,IF(MID(C1427,1,1)="r",$AS$41,IF(MID(C1427,1,1)="p",#REF!,#REF!))),"")</f>
        <v/>
      </c>
      <c r="I1427" s="92" t="str">
        <f t="shared" si="231"/>
        <v/>
      </c>
      <c r="J1427" s="92" t="str">
        <f t="shared" si="232"/>
        <v/>
      </c>
      <c r="K1427" s="92" t="str">
        <f t="shared" si="233"/>
        <v/>
      </c>
      <c r="L1427" s="92" t="str">
        <f t="shared" si="234"/>
        <v/>
      </c>
      <c r="M1427" s="95" t="str">
        <f>IF(A1427&lt;&gt;"",IF(MID(C1427,1,1)="c",SigmaEpsConcrete(I1427,$AN$30:$AN$33,$AR$30:$AR$33,$AS$26,$AS$27,$AS$28,$AQ$20,$AU$19),""),"")</f>
        <v/>
      </c>
      <c r="N1427" s="95" t="str">
        <f>IF(A1427&lt;&gt;"",IF(MID(C1427,1,1)="r",SigmaEpsReinf(J1427,$AS$42:$AS$43,$AS$41,$AS$39,$AS$40,$AQ$38),""),"")</f>
        <v/>
      </c>
      <c r="Q1427" s="92" t="str">
        <f t="shared" si="236"/>
        <v/>
      </c>
      <c r="R1427" s="92" t="str">
        <f t="shared" si="237"/>
        <v/>
      </c>
      <c r="U1427" s="5"/>
      <c r="V1427" s="5"/>
      <c r="W1427" s="94" t="str">
        <f t="shared" si="235"/>
        <v/>
      </c>
      <c r="X1427" s="94" t="str">
        <f t="shared" si="238"/>
        <v/>
      </c>
      <c r="Y1427" s="5"/>
      <c r="BK1427" s="8"/>
      <c r="BL1427" s="5"/>
      <c r="BM1427" s="5"/>
      <c r="BN1427" s="5"/>
      <c r="BO1427" s="5"/>
      <c r="BP1427" s="1"/>
      <c r="BQ1427" s="1"/>
      <c r="BR1427" s="1"/>
      <c r="BS1427" s="1"/>
      <c r="BT1427" s="1"/>
      <c r="BU1427" s="4"/>
      <c r="BV1427" s="1"/>
      <c r="BW1427" s="3"/>
      <c r="BX1427" s="4"/>
      <c r="BY1427" s="5"/>
      <c r="BZ1427" s="5"/>
      <c r="CA1427" s="5"/>
      <c r="CB1427" s="5"/>
      <c r="CC1427" s="5"/>
      <c r="CD1427" s="43"/>
    </row>
    <row r="1428" spans="1:82" x14ac:dyDescent="0.25">
      <c r="A1428" s="8"/>
      <c r="B1428" s="5"/>
      <c r="C1428" s="5"/>
      <c r="D1428" s="5"/>
      <c r="E1428" s="5"/>
      <c r="F1428" s="94" t="str">
        <f t="shared" si="229"/>
        <v/>
      </c>
      <c r="G1428" s="94" t="str">
        <f t="shared" si="230"/>
        <v/>
      </c>
      <c r="H1428" s="127" t="str">
        <f>IF(A1428&lt;&gt;"",IF(MID(C1428,1,1)="c",$AS$26,IF(MID(C1428,1,1)="r",$AS$41,IF(MID(C1428,1,1)="p",#REF!,#REF!))),"")</f>
        <v/>
      </c>
      <c r="I1428" s="92" t="str">
        <f t="shared" si="231"/>
        <v/>
      </c>
      <c r="J1428" s="92" t="str">
        <f t="shared" si="232"/>
        <v/>
      </c>
      <c r="K1428" s="92" t="str">
        <f t="shared" si="233"/>
        <v/>
      </c>
      <c r="L1428" s="92" t="str">
        <f t="shared" si="234"/>
        <v/>
      </c>
      <c r="M1428" s="95" t="str">
        <f>IF(A1428&lt;&gt;"",IF(MID(C1428,1,1)="c",SigmaEpsConcrete(I1428,$AN$30:$AN$33,$AR$30:$AR$33,$AS$26,$AS$27,$AS$28,$AQ$20,$AU$19),""),"")</f>
        <v/>
      </c>
      <c r="N1428" s="95" t="str">
        <f>IF(A1428&lt;&gt;"",IF(MID(C1428,1,1)="r",SigmaEpsReinf(J1428,$AS$42:$AS$43,$AS$41,$AS$39,$AS$40,$AQ$38),""),"")</f>
        <v/>
      </c>
      <c r="Q1428" s="92" t="str">
        <f t="shared" si="236"/>
        <v/>
      </c>
      <c r="R1428" s="92" t="str">
        <f t="shared" si="237"/>
        <v/>
      </c>
      <c r="U1428" s="5"/>
      <c r="V1428" s="5"/>
      <c r="W1428" s="94" t="str">
        <f t="shared" si="235"/>
        <v/>
      </c>
      <c r="X1428" s="94" t="str">
        <f t="shared" si="238"/>
        <v/>
      </c>
      <c r="Y1428" s="5"/>
      <c r="BK1428" s="8"/>
      <c r="BL1428" s="5"/>
      <c r="BM1428" s="5"/>
      <c r="BN1428" s="5"/>
      <c r="BO1428" s="5"/>
      <c r="BP1428" s="1"/>
      <c r="BQ1428" s="1"/>
      <c r="BR1428" s="1"/>
      <c r="BS1428" s="1"/>
      <c r="BT1428" s="1"/>
      <c r="BU1428" s="4"/>
      <c r="BV1428" s="1"/>
      <c r="BW1428" s="3"/>
      <c r="BX1428" s="4"/>
      <c r="BY1428" s="5"/>
      <c r="BZ1428" s="5"/>
      <c r="CA1428" s="5"/>
      <c r="CB1428" s="5"/>
      <c r="CC1428" s="5"/>
      <c r="CD1428" s="43"/>
    </row>
    <row r="1429" spans="1:82" x14ac:dyDescent="0.25">
      <c r="A1429" s="8"/>
      <c r="B1429" s="5"/>
      <c r="C1429" s="5"/>
      <c r="D1429" s="5"/>
      <c r="E1429" s="5"/>
      <c r="F1429" s="94" t="str">
        <f t="shared" si="229"/>
        <v/>
      </c>
      <c r="G1429" s="94" t="str">
        <f t="shared" si="230"/>
        <v/>
      </c>
      <c r="H1429" s="127" t="str">
        <f>IF(A1429&lt;&gt;"",IF(MID(C1429,1,1)="c",$AS$26,IF(MID(C1429,1,1)="r",$AS$41,IF(MID(C1429,1,1)="p",#REF!,#REF!))),"")</f>
        <v/>
      </c>
      <c r="I1429" s="92" t="str">
        <f t="shared" si="231"/>
        <v/>
      </c>
      <c r="J1429" s="92" t="str">
        <f t="shared" si="232"/>
        <v/>
      </c>
      <c r="K1429" s="92" t="str">
        <f t="shared" si="233"/>
        <v/>
      </c>
      <c r="L1429" s="92" t="str">
        <f t="shared" si="234"/>
        <v/>
      </c>
      <c r="M1429" s="95" t="str">
        <f>IF(A1429&lt;&gt;"",IF(MID(C1429,1,1)="c",SigmaEpsConcrete(I1429,$AN$30:$AN$33,$AR$30:$AR$33,$AS$26,$AS$27,$AS$28,$AQ$20,$AU$19),""),"")</f>
        <v/>
      </c>
      <c r="N1429" s="95" t="str">
        <f>IF(A1429&lt;&gt;"",IF(MID(C1429,1,1)="r",SigmaEpsReinf(J1429,$AS$42:$AS$43,$AS$41,$AS$39,$AS$40,$AQ$38),""),"")</f>
        <v/>
      </c>
      <c r="Q1429" s="92" t="str">
        <f t="shared" si="236"/>
        <v/>
      </c>
      <c r="R1429" s="92" t="str">
        <f t="shared" si="237"/>
        <v/>
      </c>
      <c r="U1429" s="5"/>
      <c r="V1429" s="5"/>
      <c r="W1429" s="94" t="str">
        <f t="shared" si="235"/>
        <v/>
      </c>
      <c r="X1429" s="94" t="str">
        <f t="shared" si="238"/>
        <v/>
      </c>
      <c r="Y1429" s="5"/>
      <c r="BK1429" s="8"/>
      <c r="BL1429" s="5"/>
      <c r="BM1429" s="5"/>
      <c r="BN1429" s="5"/>
      <c r="BO1429" s="5"/>
      <c r="BP1429" s="1"/>
      <c r="BQ1429" s="1"/>
      <c r="BR1429" s="1"/>
      <c r="BS1429" s="1"/>
      <c r="BT1429" s="1"/>
      <c r="BU1429" s="4"/>
      <c r="BV1429" s="1"/>
      <c r="BW1429" s="3"/>
      <c r="BX1429" s="4"/>
      <c r="BY1429" s="5"/>
      <c r="BZ1429" s="5"/>
      <c r="CA1429" s="5"/>
      <c r="CB1429" s="5"/>
      <c r="CC1429" s="5"/>
      <c r="CD1429" s="43"/>
    </row>
    <row r="1430" spans="1:82" x14ac:dyDescent="0.25">
      <c r="A1430" s="8"/>
      <c r="B1430" s="5"/>
      <c r="C1430" s="5"/>
      <c r="D1430" s="5"/>
      <c r="E1430" s="5"/>
      <c r="F1430" s="94" t="str">
        <f t="shared" si="229"/>
        <v/>
      </c>
      <c r="G1430" s="94" t="str">
        <f t="shared" si="230"/>
        <v/>
      </c>
      <c r="H1430" s="127" t="str">
        <f>IF(A1430&lt;&gt;"",IF(MID(C1430,1,1)="c",$AS$26,IF(MID(C1430,1,1)="r",$AS$41,IF(MID(C1430,1,1)="p",#REF!,#REF!))),"")</f>
        <v/>
      </c>
      <c r="I1430" s="92" t="str">
        <f t="shared" si="231"/>
        <v/>
      </c>
      <c r="J1430" s="92" t="str">
        <f t="shared" si="232"/>
        <v/>
      </c>
      <c r="K1430" s="92" t="str">
        <f t="shared" si="233"/>
        <v/>
      </c>
      <c r="L1430" s="92" t="str">
        <f t="shared" si="234"/>
        <v/>
      </c>
      <c r="M1430" s="95" t="str">
        <f>IF(A1430&lt;&gt;"",IF(MID(C1430,1,1)="c",SigmaEpsConcrete(I1430,$AN$30:$AN$33,$AR$30:$AR$33,$AS$26,$AS$27,$AS$28,$AQ$20,$AU$19),""),"")</f>
        <v/>
      </c>
      <c r="N1430" s="95" t="str">
        <f>IF(A1430&lt;&gt;"",IF(MID(C1430,1,1)="r",SigmaEpsReinf(J1430,$AS$42:$AS$43,$AS$41,$AS$39,$AS$40,$AQ$38),""),"")</f>
        <v/>
      </c>
      <c r="Q1430" s="92" t="str">
        <f t="shared" si="236"/>
        <v/>
      </c>
      <c r="R1430" s="92" t="str">
        <f t="shared" si="237"/>
        <v/>
      </c>
      <c r="U1430" s="5"/>
      <c r="V1430" s="5"/>
      <c r="W1430" s="94" t="str">
        <f t="shared" si="235"/>
        <v/>
      </c>
      <c r="X1430" s="94" t="str">
        <f t="shared" si="238"/>
        <v/>
      </c>
      <c r="Y1430" s="5"/>
      <c r="BK1430" s="8"/>
      <c r="BL1430" s="5"/>
      <c r="BM1430" s="5"/>
      <c r="BN1430" s="5"/>
      <c r="BO1430" s="5"/>
      <c r="BP1430" s="1"/>
      <c r="BQ1430" s="1"/>
      <c r="BR1430" s="1"/>
      <c r="BS1430" s="1"/>
      <c r="BT1430" s="1"/>
      <c r="BU1430" s="4"/>
      <c r="BV1430" s="1"/>
      <c r="BW1430" s="3"/>
      <c r="BX1430" s="4"/>
      <c r="BY1430" s="5"/>
      <c r="BZ1430" s="5"/>
      <c r="CA1430" s="5"/>
      <c r="CB1430" s="5"/>
      <c r="CC1430" s="5"/>
      <c r="CD1430" s="43"/>
    </row>
    <row r="1431" spans="1:82" x14ac:dyDescent="0.25">
      <c r="A1431" s="8"/>
      <c r="B1431" s="5"/>
      <c r="C1431" s="5"/>
      <c r="D1431" s="5"/>
      <c r="E1431" s="5"/>
      <c r="F1431" s="94" t="str">
        <f t="shared" si="229"/>
        <v/>
      </c>
      <c r="G1431" s="94" t="str">
        <f t="shared" si="230"/>
        <v/>
      </c>
      <c r="H1431" s="127" t="str">
        <f>IF(A1431&lt;&gt;"",IF(MID(C1431,1,1)="c",$AS$26,IF(MID(C1431,1,1)="r",$AS$41,IF(MID(C1431,1,1)="p",#REF!,#REF!))),"")</f>
        <v/>
      </c>
      <c r="I1431" s="92" t="str">
        <f t="shared" si="231"/>
        <v/>
      </c>
      <c r="J1431" s="92" t="str">
        <f t="shared" si="232"/>
        <v/>
      </c>
      <c r="K1431" s="92" t="str">
        <f t="shared" si="233"/>
        <v/>
      </c>
      <c r="L1431" s="92" t="str">
        <f t="shared" si="234"/>
        <v/>
      </c>
      <c r="M1431" s="95" t="str">
        <f>IF(A1431&lt;&gt;"",IF(MID(C1431,1,1)="c",SigmaEpsConcrete(I1431,$AN$30:$AN$33,$AR$30:$AR$33,$AS$26,$AS$27,$AS$28,$AQ$20,$AU$19),""),"")</f>
        <v/>
      </c>
      <c r="N1431" s="95" t="str">
        <f>IF(A1431&lt;&gt;"",IF(MID(C1431,1,1)="r",SigmaEpsReinf(J1431,$AS$42:$AS$43,$AS$41,$AS$39,$AS$40,$AQ$38),""),"")</f>
        <v/>
      </c>
      <c r="Q1431" s="92" t="str">
        <f t="shared" si="236"/>
        <v/>
      </c>
      <c r="R1431" s="92" t="str">
        <f t="shared" si="237"/>
        <v/>
      </c>
      <c r="U1431" s="5"/>
      <c r="V1431" s="5"/>
      <c r="W1431" s="94" t="str">
        <f t="shared" si="235"/>
        <v/>
      </c>
      <c r="X1431" s="94" t="str">
        <f t="shared" si="238"/>
        <v/>
      </c>
      <c r="Y1431" s="5"/>
      <c r="BK1431" s="8"/>
      <c r="BL1431" s="5"/>
      <c r="BM1431" s="5"/>
      <c r="BN1431" s="5"/>
      <c r="BO1431" s="5"/>
      <c r="BP1431" s="1"/>
      <c r="BQ1431" s="1"/>
      <c r="BR1431" s="1"/>
      <c r="BS1431" s="1"/>
      <c r="BT1431" s="1"/>
      <c r="BU1431" s="4"/>
      <c r="BV1431" s="1"/>
      <c r="BW1431" s="3"/>
      <c r="BX1431" s="4"/>
      <c r="BY1431" s="5"/>
      <c r="BZ1431" s="5"/>
      <c r="CA1431" s="5"/>
      <c r="CB1431" s="5"/>
      <c r="CC1431" s="5"/>
      <c r="CD1431" s="43"/>
    </row>
    <row r="1432" spans="1:82" x14ac:dyDescent="0.25">
      <c r="A1432" s="8"/>
      <c r="B1432" s="5"/>
      <c r="C1432" s="5"/>
      <c r="D1432" s="5"/>
      <c r="E1432" s="5"/>
      <c r="F1432" s="94" t="str">
        <f t="shared" si="229"/>
        <v/>
      </c>
      <c r="G1432" s="94" t="str">
        <f t="shared" si="230"/>
        <v/>
      </c>
      <c r="H1432" s="127" t="str">
        <f>IF(A1432&lt;&gt;"",IF(MID(C1432,1,1)="c",$AS$26,IF(MID(C1432,1,1)="r",$AS$41,IF(MID(C1432,1,1)="p",#REF!,#REF!))),"")</f>
        <v/>
      </c>
      <c r="I1432" s="92" t="str">
        <f t="shared" si="231"/>
        <v/>
      </c>
      <c r="J1432" s="92" t="str">
        <f t="shared" si="232"/>
        <v/>
      </c>
      <c r="K1432" s="92" t="str">
        <f t="shared" si="233"/>
        <v/>
      </c>
      <c r="L1432" s="92" t="str">
        <f t="shared" si="234"/>
        <v/>
      </c>
      <c r="M1432" s="95" t="str">
        <f>IF(A1432&lt;&gt;"",IF(MID(C1432,1,1)="c",SigmaEpsConcrete(I1432,$AN$30:$AN$33,$AR$30:$AR$33,$AS$26,$AS$27,$AS$28,$AQ$20,$AU$19),""),"")</f>
        <v/>
      </c>
      <c r="N1432" s="95" t="str">
        <f>IF(A1432&lt;&gt;"",IF(MID(C1432,1,1)="r",SigmaEpsReinf(J1432,$AS$42:$AS$43,$AS$41,$AS$39,$AS$40,$AQ$38),""),"")</f>
        <v/>
      </c>
      <c r="Q1432" s="92" t="str">
        <f t="shared" si="236"/>
        <v/>
      </c>
      <c r="R1432" s="92" t="str">
        <f t="shared" si="237"/>
        <v/>
      </c>
      <c r="U1432" s="5"/>
      <c r="V1432" s="5"/>
      <c r="W1432" s="94" t="str">
        <f t="shared" si="235"/>
        <v/>
      </c>
      <c r="X1432" s="94" t="str">
        <f t="shared" si="238"/>
        <v/>
      </c>
      <c r="Y1432" s="5"/>
      <c r="BK1432" s="8"/>
      <c r="BL1432" s="5"/>
      <c r="BM1432" s="5"/>
      <c r="BN1432" s="5"/>
      <c r="BO1432" s="5"/>
      <c r="BP1432" s="1"/>
      <c r="BQ1432" s="1"/>
      <c r="BR1432" s="1"/>
      <c r="BS1432" s="1"/>
      <c r="BT1432" s="1"/>
      <c r="BU1432" s="4"/>
      <c r="BV1432" s="1"/>
      <c r="BW1432" s="3"/>
      <c r="BX1432" s="4"/>
      <c r="BY1432" s="5"/>
      <c r="BZ1432" s="5"/>
      <c r="CA1432" s="5"/>
      <c r="CB1432" s="5"/>
      <c r="CC1432" s="5"/>
      <c r="CD1432" s="43"/>
    </row>
    <row r="1433" spans="1:82" x14ac:dyDescent="0.25">
      <c r="A1433" s="8"/>
      <c r="B1433" s="5"/>
      <c r="C1433" s="5"/>
      <c r="D1433" s="5"/>
      <c r="E1433" s="5"/>
      <c r="F1433" s="94" t="str">
        <f t="shared" si="229"/>
        <v/>
      </c>
      <c r="G1433" s="94" t="str">
        <f t="shared" si="230"/>
        <v/>
      </c>
      <c r="H1433" s="127" t="str">
        <f>IF(A1433&lt;&gt;"",IF(MID(C1433,1,1)="c",$AS$26,IF(MID(C1433,1,1)="r",$AS$41,IF(MID(C1433,1,1)="p",#REF!,#REF!))),"")</f>
        <v/>
      </c>
      <c r="I1433" s="92" t="str">
        <f t="shared" si="231"/>
        <v/>
      </c>
      <c r="J1433" s="92" t="str">
        <f t="shared" si="232"/>
        <v/>
      </c>
      <c r="K1433" s="92" t="str">
        <f t="shared" si="233"/>
        <v/>
      </c>
      <c r="L1433" s="92" t="str">
        <f t="shared" si="234"/>
        <v/>
      </c>
      <c r="M1433" s="95" t="str">
        <f>IF(A1433&lt;&gt;"",IF(MID(C1433,1,1)="c",SigmaEpsConcrete(I1433,$AN$30:$AN$33,$AR$30:$AR$33,$AS$26,$AS$27,$AS$28,$AQ$20,$AU$19),""),"")</f>
        <v/>
      </c>
      <c r="N1433" s="95" t="str">
        <f>IF(A1433&lt;&gt;"",IF(MID(C1433,1,1)="r",SigmaEpsReinf(J1433,$AS$42:$AS$43,$AS$41,$AS$39,$AS$40,$AQ$38),""),"")</f>
        <v/>
      </c>
      <c r="Q1433" s="92" t="str">
        <f t="shared" si="236"/>
        <v/>
      </c>
      <c r="R1433" s="92" t="str">
        <f t="shared" si="237"/>
        <v/>
      </c>
      <c r="U1433" s="5"/>
      <c r="V1433" s="5"/>
      <c r="W1433" s="94" t="str">
        <f t="shared" si="235"/>
        <v/>
      </c>
      <c r="X1433" s="94" t="str">
        <f t="shared" si="238"/>
        <v/>
      </c>
      <c r="Y1433" s="5"/>
      <c r="BK1433" s="8"/>
      <c r="BL1433" s="5"/>
      <c r="BM1433" s="5"/>
      <c r="BN1433" s="5"/>
      <c r="BO1433" s="5"/>
      <c r="BP1433" s="1"/>
      <c r="BQ1433" s="1"/>
      <c r="BR1433" s="1"/>
      <c r="BS1433" s="1"/>
      <c r="BT1433" s="1"/>
      <c r="BU1433" s="4"/>
      <c r="BV1433" s="1"/>
      <c r="BW1433" s="3"/>
      <c r="BX1433" s="4"/>
      <c r="BY1433" s="5"/>
      <c r="BZ1433" s="5"/>
      <c r="CA1433" s="5"/>
      <c r="CB1433" s="5"/>
      <c r="CC1433" s="5"/>
      <c r="CD1433" s="43"/>
    </row>
    <row r="1434" spans="1:82" x14ac:dyDescent="0.25">
      <c r="A1434" s="8"/>
      <c r="B1434" s="5"/>
      <c r="C1434" s="5"/>
      <c r="D1434" s="5"/>
      <c r="E1434" s="5"/>
      <c r="F1434" s="94" t="str">
        <f t="shared" si="229"/>
        <v/>
      </c>
      <c r="G1434" s="94" t="str">
        <f t="shared" si="230"/>
        <v/>
      </c>
      <c r="H1434" s="127" t="str">
        <f>IF(A1434&lt;&gt;"",IF(MID(C1434,1,1)="c",$AS$26,IF(MID(C1434,1,1)="r",$AS$41,IF(MID(C1434,1,1)="p",#REF!,#REF!))),"")</f>
        <v/>
      </c>
      <c r="I1434" s="92" t="str">
        <f t="shared" si="231"/>
        <v/>
      </c>
      <c r="J1434" s="92" t="str">
        <f t="shared" si="232"/>
        <v/>
      </c>
      <c r="K1434" s="92" t="str">
        <f t="shared" si="233"/>
        <v/>
      </c>
      <c r="L1434" s="92" t="str">
        <f t="shared" si="234"/>
        <v/>
      </c>
      <c r="M1434" s="95" t="str">
        <f>IF(A1434&lt;&gt;"",IF(MID(C1434,1,1)="c",SigmaEpsConcrete(I1434,$AN$30:$AN$33,$AR$30:$AR$33,$AS$26,$AS$27,$AS$28,$AQ$20,$AU$19),""),"")</f>
        <v/>
      </c>
      <c r="N1434" s="95" t="str">
        <f>IF(A1434&lt;&gt;"",IF(MID(C1434,1,1)="r",SigmaEpsReinf(J1434,$AS$42:$AS$43,$AS$41,$AS$39,$AS$40,$AQ$38),""),"")</f>
        <v/>
      </c>
      <c r="Q1434" s="92" t="str">
        <f t="shared" si="236"/>
        <v/>
      </c>
      <c r="R1434" s="92" t="str">
        <f t="shared" si="237"/>
        <v/>
      </c>
      <c r="U1434" s="5"/>
      <c r="V1434" s="5"/>
      <c r="W1434" s="94" t="str">
        <f t="shared" si="235"/>
        <v/>
      </c>
      <c r="X1434" s="94" t="str">
        <f t="shared" si="238"/>
        <v/>
      </c>
      <c r="Y1434" s="5"/>
      <c r="BK1434" s="8"/>
      <c r="BL1434" s="5"/>
      <c r="BM1434" s="5"/>
      <c r="BN1434" s="5"/>
      <c r="BO1434" s="5"/>
      <c r="BP1434" s="1"/>
      <c r="BQ1434" s="1"/>
      <c r="BR1434" s="1"/>
      <c r="BS1434" s="1"/>
      <c r="BT1434" s="1"/>
      <c r="BU1434" s="4"/>
      <c r="BV1434" s="1"/>
      <c r="BW1434" s="3"/>
      <c r="BX1434" s="4"/>
      <c r="BY1434" s="5"/>
      <c r="BZ1434" s="5"/>
      <c r="CA1434" s="5"/>
      <c r="CB1434" s="5"/>
      <c r="CC1434" s="5"/>
      <c r="CD1434" s="43"/>
    </row>
    <row r="1435" spans="1:82" x14ac:dyDescent="0.25">
      <c r="A1435" s="8"/>
      <c r="B1435" s="5"/>
      <c r="C1435" s="5"/>
      <c r="D1435" s="5"/>
      <c r="E1435" s="5"/>
      <c r="F1435" s="94" t="str">
        <f t="shared" si="229"/>
        <v/>
      </c>
      <c r="G1435" s="94" t="str">
        <f t="shared" si="230"/>
        <v/>
      </c>
      <c r="H1435" s="127" t="str">
        <f>IF(A1435&lt;&gt;"",IF(MID(C1435,1,1)="c",$AS$26,IF(MID(C1435,1,1)="r",$AS$41,IF(MID(C1435,1,1)="p",#REF!,#REF!))),"")</f>
        <v/>
      </c>
      <c r="I1435" s="92" t="str">
        <f t="shared" si="231"/>
        <v/>
      </c>
      <c r="J1435" s="92" t="str">
        <f t="shared" si="232"/>
        <v/>
      </c>
      <c r="K1435" s="92" t="str">
        <f t="shared" si="233"/>
        <v/>
      </c>
      <c r="L1435" s="92" t="str">
        <f t="shared" si="234"/>
        <v/>
      </c>
      <c r="M1435" s="95" t="str">
        <f>IF(A1435&lt;&gt;"",IF(MID(C1435,1,1)="c",SigmaEpsConcrete(I1435,$AN$30:$AN$33,$AR$30:$AR$33,$AS$26,$AS$27,$AS$28,$AQ$20,$AU$19),""),"")</f>
        <v/>
      </c>
      <c r="N1435" s="95" t="str">
        <f>IF(A1435&lt;&gt;"",IF(MID(C1435,1,1)="r",SigmaEpsReinf(J1435,$AS$42:$AS$43,$AS$41,$AS$39,$AS$40,$AQ$38),""),"")</f>
        <v/>
      </c>
      <c r="Q1435" s="92" t="str">
        <f t="shared" si="236"/>
        <v/>
      </c>
      <c r="R1435" s="92" t="str">
        <f t="shared" si="237"/>
        <v/>
      </c>
      <c r="U1435" s="5"/>
      <c r="V1435" s="5"/>
      <c r="W1435" s="94" t="str">
        <f t="shared" si="235"/>
        <v/>
      </c>
      <c r="X1435" s="94" t="str">
        <f t="shared" si="238"/>
        <v/>
      </c>
      <c r="Y1435" s="5"/>
      <c r="BK1435" s="8"/>
      <c r="BL1435" s="5"/>
      <c r="BM1435" s="5"/>
      <c r="BN1435" s="5"/>
      <c r="BO1435" s="5"/>
      <c r="BP1435" s="1"/>
      <c r="BQ1435" s="1"/>
      <c r="BR1435" s="1"/>
      <c r="BS1435" s="1"/>
      <c r="BT1435" s="1"/>
      <c r="BU1435" s="4"/>
      <c r="BV1435" s="1"/>
      <c r="BW1435" s="3"/>
      <c r="BX1435" s="4"/>
      <c r="BY1435" s="5"/>
      <c r="BZ1435" s="5"/>
      <c r="CA1435" s="5"/>
      <c r="CB1435" s="5"/>
      <c r="CC1435" s="5"/>
      <c r="CD1435" s="43"/>
    </row>
    <row r="1436" spans="1:82" x14ac:dyDescent="0.25">
      <c r="A1436" s="8"/>
      <c r="B1436" s="5"/>
      <c r="C1436" s="5"/>
      <c r="D1436" s="5"/>
      <c r="E1436" s="5"/>
      <c r="F1436" s="94" t="str">
        <f t="shared" si="229"/>
        <v/>
      </c>
      <c r="G1436" s="94" t="str">
        <f t="shared" si="230"/>
        <v/>
      </c>
      <c r="H1436" s="127" t="str">
        <f>IF(A1436&lt;&gt;"",IF(MID(C1436,1,1)="c",$AS$26,IF(MID(C1436,1,1)="r",$AS$41,IF(MID(C1436,1,1)="p",#REF!,#REF!))),"")</f>
        <v/>
      </c>
      <c r="I1436" s="92" t="str">
        <f t="shared" si="231"/>
        <v/>
      </c>
      <c r="J1436" s="92" t="str">
        <f t="shared" si="232"/>
        <v/>
      </c>
      <c r="K1436" s="92" t="str">
        <f t="shared" si="233"/>
        <v/>
      </c>
      <c r="L1436" s="92" t="str">
        <f t="shared" si="234"/>
        <v/>
      </c>
      <c r="M1436" s="95" t="str">
        <f>IF(A1436&lt;&gt;"",IF(MID(C1436,1,1)="c",SigmaEpsConcrete(I1436,$AN$30:$AN$33,$AR$30:$AR$33,$AS$26,$AS$27,$AS$28,$AQ$20,$AU$19),""),"")</f>
        <v/>
      </c>
      <c r="N1436" s="95" t="str">
        <f>IF(A1436&lt;&gt;"",IF(MID(C1436,1,1)="r",SigmaEpsReinf(J1436,$AS$42:$AS$43,$AS$41,$AS$39,$AS$40,$AQ$38),""),"")</f>
        <v/>
      </c>
      <c r="Q1436" s="92" t="str">
        <f t="shared" si="236"/>
        <v/>
      </c>
      <c r="R1436" s="92" t="str">
        <f t="shared" si="237"/>
        <v/>
      </c>
      <c r="U1436" s="5"/>
      <c r="V1436" s="5"/>
      <c r="W1436" s="94" t="str">
        <f t="shared" si="235"/>
        <v/>
      </c>
      <c r="X1436" s="94" t="str">
        <f t="shared" si="238"/>
        <v/>
      </c>
      <c r="Y1436" s="5"/>
      <c r="BK1436" s="8"/>
      <c r="BL1436" s="5"/>
      <c r="BM1436" s="5"/>
      <c r="BN1436" s="5"/>
      <c r="BO1436" s="5"/>
      <c r="BP1436" s="1"/>
      <c r="BQ1436" s="1"/>
      <c r="BR1436" s="1"/>
      <c r="BS1436" s="1"/>
      <c r="BT1436" s="1"/>
      <c r="BU1436" s="4"/>
      <c r="BV1436" s="1"/>
      <c r="BW1436" s="3"/>
      <c r="BX1436" s="4"/>
      <c r="BY1436" s="5"/>
      <c r="BZ1436" s="5"/>
      <c r="CA1436" s="5"/>
      <c r="CB1436" s="5"/>
      <c r="CC1436" s="5"/>
      <c r="CD1436" s="43"/>
    </row>
    <row r="1437" spans="1:82" x14ac:dyDescent="0.25">
      <c r="A1437" s="8"/>
      <c r="B1437" s="5"/>
      <c r="C1437" s="5"/>
      <c r="D1437" s="5"/>
      <c r="E1437" s="5"/>
      <c r="F1437" s="94" t="str">
        <f t="shared" si="229"/>
        <v/>
      </c>
      <c r="G1437" s="94" t="str">
        <f t="shared" si="230"/>
        <v/>
      </c>
      <c r="H1437" s="127" t="str">
        <f>IF(A1437&lt;&gt;"",IF(MID(C1437,1,1)="c",$AS$26,IF(MID(C1437,1,1)="r",$AS$41,IF(MID(C1437,1,1)="p",#REF!,#REF!))),"")</f>
        <v/>
      </c>
      <c r="I1437" s="92" t="str">
        <f t="shared" si="231"/>
        <v/>
      </c>
      <c r="J1437" s="92" t="str">
        <f t="shared" si="232"/>
        <v/>
      </c>
      <c r="K1437" s="92" t="str">
        <f t="shared" si="233"/>
        <v/>
      </c>
      <c r="L1437" s="92" t="str">
        <f t="shared" si="234"/>
        <v/>
      </c>
      <c r="M1437" s="95" t="str">
        <f>IF(A1437&lt;&gt;"",IF(MID(C1437,1,1)="c",SigmaEpsConcrete(I1437,$AN$30:$AN$33,$AR$30:$AR$33,$AS$26,$AS$27,$AS$28,$AQ$20,$AU$19),""),"")</f>
        <v/>
      </c>
      <c r="N1437" s="95" t="str">
        <f>IF(A1437&lt;&gt;"",IF(MID(C1437,1,1)="r",SigmaEpsReinf(J1437,$AS$42:$AS$43,$AS$41,$AS$39,$AS$40,$AQ$38),""),"")</f>
        <v/>
      </c>
      <c r="Q1437" s="92" t="str">
        <f t="shared" si="236"/>
        <v/>
      </c>
      <c r="R1437" s="92" t="str">
        <f t="shared" si="237"/>
        <v/>
      </c>
      <c r="U1437" s="5"/>
      <c r="V1437" s="5"/>
      <c r="W1437" s="94" t="str">
        <f t="shared" si="235"/>
        <v/>
      </c>
      <c r="X1437" s="94" t="str">
        <f t="shared" si="238"/>
        <v/>
      </c>
      <c r="Y1437" s="5"/>
      <c r="BK1437" s="8"/>
      <c r="BL1437" s="5"/>
      <c r="BM1437" s="5"/>
      <c r="BN1437" s="5"/>
      <c r="BO1437" s="5"/>
      <c r="BP1437" s="1"/>
      <c r="BQ1437" s="1"/>
      <c r="BR1437" s="1"/>
      <c r="BS1437" s="1"/>
      <c r="BT1437" s="1"/>
      <c r="BU1437" s="4"/>
      <c r="BV1437" s="1"/>
      <c r="BW1437" s="3"/>
      <c r="BX1437" s="4"/>
      <c r="BY1437" s="5"/>
      <c r="BZ1437" s="5"/>
      <c r="CA1437" s="5"/>
      <c r="CB1437" s="5"/>
      <c r="CC1437" s="5"/>
      <c r="CD1437" s="43"/>
    </row>
    <row r="1438" spans="1:82" x14ac:dyDescent="0.25">
      <c r="A1438" s="8"/>
      <c r="B1438" s="5"/>
      <c r="C1438" s="5"/>
      <c r="D1438" s="5"/>
      <c r="E1438" s="5"/>
      <c r="F1438" s="94" t="str">
        <f t="shared" si="229"/>
        <v/>
      </c>
      <c r="G1438" s="94" t="str">
        <f t="shared" si="230"/>
        <v/>
      </c>
      <c r="H1438" s="127" t="str">
        <f>IF(A1438&lt;&gt;"",IF(MID(C1438,1,1)="c",$AS$26,IF(MID(C1438,1,1)="r",$AS$41,IF(MID(C1438,1,1)="p",#REF!,#REF!))),"")</f>
        <v/>
      </c>
      <c r="I1438" s="92" t="str">
        <f t="shared" si="231"/>
        <v/>
      </c>
      <c r="J1438" s="92" t="str">
        <f t="shared" si="232"/>
        <v/>
      </c>
      <c r="K1438" s="92" t="str">
        <f t="shared" si="233"/>
        <v/>
      </c>
      <c r="L1438" s="92" t="str">
        <f t="shared" si="234"/>
        <v/>
      </c>
      <c r="M1438" s="95" t="str">
        <f>IF(A1438&lt;&gt;"",IF(MID(C1438,1,1)="c",SigmaEpsConcrete(I1438,$AN$30:$AN$33,$AR$30:$AR$33,$AS$26,$AS$27,$AS$28,$AQ$20,$AU$19),""),"")</f>
        <v/>
      </c>
      <c r="N1438" s="95" t="str">
        <f>IF(A1438&lt;&gt;"",IF(MID(C1438,1,1)="r",SigmaEpsReinf(J1438,$AS$42:$AS$43,$AS$41,$AS$39,$AS$40,$AQ$38),""),"")</f>
        <v/>
      </c>
      <c r="Q1438" s="92" t="str">
        <f t="shared" si="236"/>
        <v/>
      </c>
      <c r="R1438" s="92" t="str">
        <f t="shared" si="237"/>
        <v/>
      </c>
      <c r="U1438" s="5"/>
      <c r="V1438" s="5"/>
      <c r="W1438" s="94" t="str">
        <f t="shared" si="235"/>
        <v/>
      </c>
      <c r="X1438" s="94" t="str">
        <f t="shared" si="238"/>
        <v/>
      </c>
      <c r="Y1438" s="5"/>
      <c r="BK1438" s="8"/>
      <c r="BL1438" s="5"/>
      <c r="BM1438" s="5"/>
      <c r="BN1438" s="5"/>
      <c r="BO1438" s="5"/>
      <c r="BP1438" s="1"/>
      <c r="BQ1438" s="1"/>
      <c r="BR1438" s="1"/>
      <c r="BS1438" s="1"/>
      <c r="BT1438" s="1"/>
      <c r="BU1438" s="4"/>
      <c r="BV1438" s="1"/>
      <c r="BW1438" s="3"/>
      <c r="BX1438" s="4"/>
      <c r="BY1438" s="5"/>
      <c r="BZ1438" s="5"/>
      <c r="CA1438" s="5"/>
      <c r="CB1438" s="5"/>
      <c r="CC1438" s="5"/>
      <c r="CD1438" s="43"/>
    </row>
    <row r="1439" spans="1:82" x14ac:dyDescent="0.25">
      <c r="A1439" s="8"/>
      <c r="B1439" s="5"/>
      <c r="C1439" s="5"/>
      <c r="D1439" s="5"/>
      <c r="E1439" s="5"/>
      <c r="F1439" s="94" t="str">
        <f t="shared" si="229"/>
        <v/>
      </c>
      <c r="G1439" s="94" t="str">
        <f t="shared" si="230"/>
        <v/>
      </c>
      <c r="H1439" s="127" t="str">
        <f>IF(A1439&lt;&gt;"",IF(MID(C1439,1,1)="c",$AS$26,IF(MID(C1439,1,1)="r",$AS$41,IF(MID(C1439,1,1)="p",#REF!,#REF!))),"")</f>
        <v/>
      </c>
      <c r="I1439" s="92" t="str">
        <f t="shared" si="231"/>
        <v/>
      </c>
      <c r="J1439" s="92" t="str">
        <f t="shared" si="232"/>
        <v/>
      </c>
      <c r="K1439" s="92" t="str">
        <f t="shared" si="233"/>
        <v/>
      </c>
      <c r="L1439" s="92" t="str">
        <f t="shared" si="234"/>
        <v/>
      </c>
      <c r="M1439" s="95" t="str">
        <f>IF(A1439&lt;&gt;"",IF(MID(C1439,1,1)="c",SigmaEpsConcrete(I1439,$AN$30:$AN$33,$AR$30:$AR$33,$AS$26,$AS$27,$AS$28,$AQ$20,$AU$19),""),"")</f>
        <v/>
      </c>
      <c r="N1439" s="95" t="str">
        <f>IF(A1439&lt;&gt;"",IF(MID(C1439,1,1)="r",SigmaEpsReinf(J1439,$AS$42:$AS$43,$AS$41,$AS$39,$AS$40,$AQ$38),""),"")</f>
        <v/>
      </c>
      <c r="Q1439" s="92" t="str">
        <f t="shared" si="236"/>
        <v/>
      </c>
      <c r="R1439" s="92" t="str">
        <f t="shared" si="237"/>
        <v/>
      </c>
      <c r="U1439" s="5"/>
      <c r="V1439" s="5"/>
      <c r="W1439" s="94" t="str">
        <f t="shared" si="235"/>
        <v/>
      </c>
      <c r="X1439" s="94" t="str">
        <f t="shared" si="238"/>
        <v/>
      </c>
      <c r="Y1439" s="5"/>
      <c r="BK1439" s="8"/>
      <c r="BL1439" s="5"/>
      <c r="BM1439" s="5"/>
      <c r="BN1439" s="5"/>
      <c r="BO1439" s="5"/>
      <c r="BP1439" s="1"/>
      <c r="BQ1439" s="1"/>
      <c r="BR1439" s="1"/>
      <c r="BS1439" s="1"/>
      <c r="BT1439" s="1"/>
      <c r="BU1439" s="4"/>
      <c r="BV1439" s="1"/>
      <c r="BW1439" s="3"/>
      <c r="BX1439" s="4"/>
      <c r="BY1439" s="5"/>
      <c r="BZ1439" s="5"/>
      <c r="CA1439" s="5"/>
      <c r="CB1439" s="5"/>
      <c r="CC1439" s="5"/>
      <c r="CD1439" s="43"/>
    </row>
    <row r="1440" spans="1:82" x14ac:dyDescent="0.25">
      <c r="A1440" s="8"/>
      <c r="B1440" s="5"/>
      <c r="C1440" s="5"/>
      <c r="D1440" s="5"/>
      <c r="E1440" s="5"/>
      <c r="F1440" s="94" t="str">
        <f t="shared" si="229"/>
        <v/>
      </c>
      <c r="G1440" s="94" t="str">
        <f t="shared" si="230"/>
        <v/>
      </c>
      <c r="H1440" s="127" t="str">
        <f>IF(A1440&lt;&gt;"",IF(MID(C1440,1,1)="c",$AS$26,IF(MID(C1440,1,1)="r",$AS$41,IF(MID(C1440,1,1)="p",#REF!,#REF!))),"")</f>
        <v/>
      </c>
      <c r="I1440" s="92" t="str">
        <f t="shared" si="231"/>
        <v/>
      </c>
      <c r="J1440" s="92" t="str">
        <f t="shared" si="232"/>
        <v/>
      </c>
      <c r="K1440" s="92" t="str">
        <f t="shared" si="233"/>
        <v/>
      </c>
      <c r="L1440" s="92" t="str">
        <f t="shared" si="234"/>
        <v/>
      </c>
      <c r="M1440" s="95" t="str">
        <f>IF(A1440&lt;&gt;"",IF(MID(C1440,1,1)="c",SigmaEpsConcrete(I1440,$AN$30:$AN$33,$AR$30:$AR$33,$AS$26,$AS$27,$AS$28,$AQ$20,$AU$19),""),"")</f>
        <v/>
      </c>
      <c r="N1440" s="95" t="str">
        <f>IF(A1440&lt;&gt;"",IF(MID(C1440,1,1)="r",SigmaEpsReinf(J1440,$AS$42:$AS$43,$AS$41,$AS$39,$AS$40,$AQ$38),""),"")</f>
        <v/>
      </c>
      <c r="Q1440" s="92" t="str">
        <f t="shared" si="236"/>
        <v/>
      </c>
      <c r="R1440" s="92" t="str">
        <f t="shared" si="237"/>
        <v/>
      </c>
      <c r="U1440" s="5"/>
      <c r="V1440" s="5"/>
      <c r="W1440" s="94" t="str">
        <f t="shared" si="235"/>
        <v/>
      </c>
      <c r="X1440" s="94" t="str">
        <f t="shared" si="238"/>
        <v/>
      </c>
      <c r="Y1440" s="5"/>
      <c r="BK1440" s="8"/>
      <c r="BL1440" s="5"/>
      <c r="BM1440" s="5"/>
      <c r="BN1440" s="5"/>
      <c r="BO1440" s="5"/>
      <c r="BP1440" s="1"/>
      <c r="BQ1440" s="1"/>
      <c r="BR1440" s="1"/>
      <c r="BS1440" s="1"/>
      <c r="BT1440" s="1"/>
      <c r="BU1440" s="4"/>
      <c r="BV1440" s="1"/>
      <c r="BW1440" s="3"/>
      <c r="BX1440" s="4"/>
      <c r="BY1440" s="5"/>
      <c r="BZ1440" s="5"/>
      <c r="CA1440" s="5"/>
      <c r="CB1440" s="5"/>
      <c r="CC1440" s="5"/>
      <c r="CD1440" s="43"/>
    </row>
    <row r="1441" spans="1:82" x14ac:dyDescent="0.25">
      <c r="A1441" s="8"/>
      <c r="B1441" s="5"/>
      <c r="C1441" s="5"/>
      <c r="D1441" s="5"/>
      <c r="E1441" s="5"/>
      <c r="F1441" s="94" t="str">
        <f t="shared" si="229"/>
        <v/>
      </c>
      <c r="G1441" s="94" t="str">
        <f t="shared" si="230"/>
        <v/>
      </c>
      <c r="H1441" s="127" t="str">
        <f>IF(A1441&lt;&gt;"",IF(MID(C1441,1,1)="c",$AS$26,IF(MID(C1441,1,1)="r",$AS$41,IF(MID(C1441,1,1)="p",#REF!,#REF!))),"")</f>
        <v/>
      </c>
      <c r="I1441" s="92" t="str">
        <f t="shared" si="231"/>
        <v/>
      </c>
      <c r="J1441" s="92" t="str">
        <f t="shared" si="232"/>
        <v/>
      </c>
      <c r="K1441" s="92" t="str">
        <f t="shared" si="233"/>
        <v/>
      </c>
      <c r="L1441" s="92" t="str">
        <f t="shared" si="234"/>
        <v/>
      </c>
      <c r="M1441" s="95" t="str">
        <f>IF(A1441&lt;&gt;"",IF(MID(C1441,1,1)="c",SigmaEpsConcrete(I1441,$AN$30:$AN$33,$AR$30:$AR$33,$AS$26,$AS$27,$AS$28,$AQ$20,$AU$19),""),"")</f>
        <v/>
      </c>
      <c r="N1441" s="95" t="str">
        <f>IF(A1441&lt;&gt;"",IF(MID(C1441,1,1)="r",SigmaEpsReinf(J1441,$AS$42:$AS$43,$AS$41,$AS$39,$AS$40,$AQ$38),""),"")</f>
        <v/>
      </c>
      <c r="Q1441" s="92" t="str">
        <f t="shared" si="236"/>
        <v/>
      </c>
      <c r="R1441" s="92" t="str">
        <f t="shared" si="237"/>
        <v/>
      </c>
      <c r="U1441" s="5"/>
      <c r="V1441" s="5"/>
      <c r="W1441" s="94" t="str">
        <f t="shared" si="235"/>
        <v/>
      </c>
      <c r="X1441" s="94" t="str">
        <f t="shared" si="238"/>
        <v/>
      </c>
      <c r="Y1441" s="5"/>
      <c r="BK1441" s="8"/>
      <c r="BL1441" s="5"/>
      <c r="BM1441" s="5"/>
      <c r="BN1441" s="5"/>
      <c r="BO1441" s="5"/>
      <c r="BP1441" s="1"/>
      <c r="BQ1441" s="1"/>
      <c r="BR1441" s="1"/>
      <c r="BS1441" s="1"/>
      <c r="BT1441" s="1"/>
      <c r="BU1441" s="4"/>
      <c r="BV1441" s="1"/>
      <c r="BW1441" s="3"/>
      <c r="BX1441" s="4"/>
      <c r="BY1441" s="5"/>
      <c r="BZ1441" s="5"/>
      <c r="CA1441" s="5"/>
      <c r="CB1441" s="5"/>
      <c r="CC1441" s="5"/>
      <c r="CD1441" s="43"/>
    </row>
    <row r="1442" spans="1:82" x14ac:dyDescent="0.25">
      <c r="A1442" s="8"/>
      <c r="B1442" s="5"/>
      <c r="C1442" s="5"/>
      <c r="D1442" s="5"/>
      <c r="E1442" s="5"/>
      <c r="F1442" s="94" t="str">
        <f t="shared" si="229"/>
        <v/>
      </c>
      <c r="G1442" s="94" t="str">
        <f t="shared" si="230"/>
        <v/>
      </c>
      <c r="H1442" s="127" t="str">
        <f>IF(A1442&lt;&gt;"",IF(MID(C1442,1,1)="c",$AS$26,IF(MID(C1442,1,1)="r",$AS$41,IF(MID(C1442,1,1)="p",#REF!,#REF!))),"")</f>
        <v/>
      </c>
      <c r="I1442" s="92" t="str">
        <f t="shared" si="231"/>
        <v/>
      </c>
      <c r="J1442" s="92" t="str">
        <f t="shared" si="232"/>
        <v/>
      </c>
      <c r="K1442" s="92" t="str">
        <f t="shared" si="233"/>
        <v/>
      </c>
      <c r="L1442" s="92" t="str">
        <f t="shared" si="234"/>
        <v/>
      </c>
      <c r="M1442" s="95" t="str">
        <f>IF(A1442&lt;&gt;"",IF(MID(C1442,1,1)="c",SigmaEpsConcrete(I1442,$AN$30:$AN$33,$AR$30:$AR$33,$AS$26,$AS$27,$AS$28,$AQ$20,$AU$19),""),"")</f>
        <v/>
      </c>
      <c r="N1442" s="95" t="str">
        <f>IF(A1442&lt;&gt;"",IF(MID(C1442,1,1)="r",SigmaEpsReinf(J1442,$AS$42:$AS$43,$AS$41,$AS$39,$AS$40,$AQ$38),""),"")</f>
        <v/>
      </c>
      <c r="Q1442" s="92" t="str">
        <f t="shared" si="236"/>
        <v/>
      </c>
      <c r="R1442" s="92" t="str">
        <f t="shared" si="237"/>
        <v/>
      </c>
      <c r="U1442" s="5"/>
      <c r="V1442" s="5"/>
      <c r="W1442" s="94" t="str">
        <f t="shared" si="235"/>
        <v/>
      </c>
      <c r="X1442" s="94" t="str">
        <f t="shared" si="238"/>
        <v/>
      </c>
      <c r="Y1442" s="5"/>
      <c r="BK1442" s="8"/>
      <c r="BL1442" s="5"/>
      <c r="BM1442" s="5"/>
      <c r="BN1442" s="5"/>
      <c r="BO1442" s="5"/>
      <c r="BP1442" s="1"/>
      <c r="BQ1442" s="1"/>
      <c r="BR1442" s="1"/>
      <c r="BS1442" s="1"/>
      <c r="BT1442" s="1"/>
      <c r="BU1442" s="4"/>
      <c r="BV1442" s="1"/>
      <c r="BW1442" s="3"/>
      <c r="BX1442" s="4"/>
      <c r="BY1442" s="5"/>
      <c r="BZ1442" s="5"/>
      <c r="CA1442" s="5"/>
      <c r="CB1442" s="5"/>
      <c r="CC1442" s="5"/>
      <c r="CD1442" s="43"/>
    </row>
    <row r="1443" spans="1:82" x14ac:dyDescent="0.25">
      <c r="A1443" s="8"/>
      <c r="B1443" s="5"/>
      <c r="C1443" s="5"/>
      <c r="D1443" s="5"/>
      <c r="E1443" s="5"/>
      <c r="F1443" s="94" t="str">
        <f t="shared" si="229"/>
        <v/>
      </c>
      <c r="G1443" s="94" t="str">
        <f t="shared" si="230"/>
        <v/>
      </c>
      <c r="H1443" s="127" t="str">
        <f>IF(A1443&lt;&gt;"",IF(MID(C1443,1,1)="c",$AS$26,IF(MID(C1443,1,1)="r",$AS$41,IF(MID(C1443,1,1)="p",#REF!,#REF!))),"")</f>
        <v/>
      </c>
      <c r="I1443" s="92" t="str">
        <f t="shared" si="231"/>
        <v/>
      </c>
      <c r="J1443" s="92" t="str">
        <f t="shared" si="232"/>
        <v/>
      </c>
      <c r="K1443" s="92" t="str">
        <f t="shared" si="233"/>
        <v/>
      </c>
      <c r="L1443" s="92" t="str">
        <f t="shared" si="234"/>
        <v/>
      </c>
      <c r="M1443" s="95" t="str">
        <f>IF(A1443&lt;&gt;"",IF(MID(C1443,1,1)="c",SigmaEpsConcrete(I1443,$AN$30:$AN$33,$AR$30:$AR$33,$AS$26,$AS$27,$AS$28,$AQ$20,$AU$19),""),"")</f>
        <v/>
      </c>
      <c r="N1443" s="95" t="str">
        <f>IF(A1443&lt;&gt;"",IF(MID(C1443,1,1)="r",SigmaEpsReinf(J1443,$AS$42:$AS$43,$AS$41,$AS$39,$AS$40,$AQ$38),""),"")</f>
        <v/>
      </c>
      <c r="Q1443" s="92" t="str">
        <f t="shared" si="236"/>
        <v/>
      </c>
      <c r="R1443" s="92" t="str">
        <f t="shared" si="237"/>
        <v/>
      </c>
      <c r="U1443" s="5"/>
      <c r="V1443" s="5"/>
      <c r="W1443" s="94" t="str">
        <f t="shared" si="235"/>
        <v/>
      </c>
      <c r="X1443" s="94" t="str">
        <f t="shared" si="238"/>
        <v/>
      </c>
      <c r="Y1443" s="5"/>
      <c r="BK1443" s="8"/>
      <c r="BL1443" s="5"/>
      <c r="BM1443" s="5"/>
      <c r="BN1443" s="5"/>
      <c r="BO1443" s="5"/>
      <c r="BP1443" s="1"/>
      <c r="BQ1443" s="1"/>
      <c r="BR1443" s="1"/>
      <c r="BS1443" s="1"/>
      <c r="BT1443" s="1"/>
      <c r="BU1443" s="4"/>
      <c r="BV1443" s="1"/>
      <c r="BW1443" s="3"/>
      <c r="BX1443" s="4"/>
      <c r="BY1443" s="5"/>
      <c r="BZ1443" s="5"/>
      <c r="CA1443" s="5"/>
      <c r="CB1443" s="5"/>
      <c r="CC1443" s="5"/>
      <c r="CD1443" s="43"/>
    </row>
    <row r="1444" spans="1:82" x14ac:dyDescent="0.25">
      <c r="A1444" s="8"/>
      <c r="B1444" s="5"/>
      <c r="C1444" s="5"/>
      <c r="D1444" s="5"/>
      <c r="E1444" s="5"/>
      <c r="F1444" s="94" t="str">
        <f t="shared" si="229"/>
        <v/>
      </c>
      <c r="G1444" s="94" t="str">
        <f t="shared" si="230"/>
        <v/>
      </c>
      <c r="H1444" s="127" t="str">
        <f>IF(A1444&lt;&gt;"",IF(MID(C1444,1,1)="c",$AS$26,IF(MID(C1444,1,1)="r",$AS$41,IF(MID(C1444,1,1)="p",#REF!,#REF!))),"")</f>
        <v/>
      </c>
      <c r="I1444" s="92" t="str">
        <f t="shared" si="231"/>
        <v/>
      </c>
      <c r="J1444" s="92" t="str">
        <f t="shared" si="232"/>
        <v/>
      </c>
      <c r="K1444" s="92" t="str">
        <f t="shared" si="233"/>
        <v/>
      </c>
      <c r="L1444" s="92" t="str">
        <f t="shared" si="234"/>
        <v/>
      </c>
      <c r="M1444" s="95" t="str">
        <f>IF(A1444&lt;&gt;"",IF(MID(C1444,1,1)="c",SigmaEpsConcrete(I1444,$AN$30:$AN$33,$AR$30:$AR$33,$AS$26,$AS$27,$AS$28,$AQ$20,$AU$19),""),"")</f>
        <v/>
      </c>
      <c r="N1444" s="95" t="str">
        <f>IF(A1444&lt;&gt;"",IF(MID(C1444,1,1)="r",SigmaEpsReinf(J1444,$AS$42:$AS$43,$AS$41,$AS$39,$AS$40,$AQ$38),""),"")</f>
        <v/>
      </c>
      <c r="Q1444" s="92" t="str">
        <f t="shared" si="236"/>
        <v/>
      </c>
      <c r="R1444" s="92" t="str">
        <f t="shared" si="237"/>
        <v/>
      </c>
      <c r="U1444" s="5"/>
      <c r="V1444" s="5"/>
      <c r="W1444" s="94" t="str">
        <f t="shared" si="235"/>
        <v/>
      </c>
      <c r="X1444" s="94" t="str">
        <f t="shared" si="238"/>
        <v/>
      </c>
      <c r="Y1444" s="5"/>
      <c r="BK1444" s="8"/>
      <c r="BL1444" s="5"/>
      <c r="BM1444" s="5"/>
      <c r="BN1444" s="5"/>
      <c r="BO1444" s="5"/>
      <c r="BP1444" s="1"/>
      <c r="BQ1444" s="1"/>
      <c r="BR1444" s="1"/>
      <c r="BS1444" s="1"/>
      <c r="BT1444" s="1"/>
      <c r="BU1444" s="4"/>
      <c r="BV1444" s="1"/>
      <c r="BW1444" s="3"/>
      <c r="BX1444" s="4"/>
      <c r="BY1444" s="5"/>
      <c r="BZ1444" s="5"/>
      <c r="CA1444" s="5"/>
      <c r="CB1444" s="5"/>
      <c r="CC1444" s="5"/>
      <c r="CD1444" s="43"/>
    </row>
    <row r="1445" spans="1:82" x14ac:dyDescent="0.25">
      <c r="A1445" s="8"/>
      <c r="B1445" s="5"/>
      <c r="C1445" s="5"/>
      <c r="D1445" s="5"/>
      <c r="E1445" s="5"/>
      <c r="F1445" s="94" t="str">
        <f t="shared" si="229"/>
        <v/>
      </c>
      <c r="G1445" s="94" t="str">
        <f t="shared" si="230"/>
        <v/>
      </c>
      <c r="H1445" s="127" t="str">
        <f>IF(A1445&lt;&gt;"",IF(MID(C1445,1,1)="c",$AS$26,IF(MID(C1445,1,1)="r",$AS$41,IF(MID(C1445,1,1)="p",#REF!,#REF!))),"")</f>
        <v/>
      </c>
      <c r="I1445" s="92" t="str">
        <f t="shared" si="231"/>
        <v/>
      </c>
      <c r="J1445" s="92" t="str">
        <f t="shared" si="232"/>
        <v/>
      </c>
      <c r="K1445" s="92" t="str">
        <f t="shared" si="233"/>
        <v/>
      </c>
      <c r="L1445" s="92" t="str">
        <f t="shared" si="234"/>
        <v/>
      </c>
      <c r="M1445" s="95" t="str">
        <f>IF(A1445&lt;&gt;"",IF(MID(C1445,1,1)="c",SigmaEpsConcrete(I1445,$AN$30:$AN$33,$AR$30:$AR$33,$AS$26,$AS$27,$AS$28,$AQ$20,$AU$19),""),"")</f>
        <v/>
      </c>
      <c r="N1445" s="95" t="str">
        <f>IF(A1445&lt;&gt;"",IF(MID(C1445,1,1)="r",SigmaEpsReinf(J1445,$AS$42:$AS$43,$AS$41,$AS$39,$AS$40,$AQ$38),""),"")</f>
        <v/>
      </c>
      <c r="Q1445" s="92" t="str">
        <f t="shared" si="236"/>
        <v/>
      </c>
      <c r="R1445" s="92" t="str">
        <f t="shared" si="237"/>
        <v/>
      </c>
      <c r="U1445" s="5"/>
      <c r="V1445" s="5"/>
      <c r="W1445" s="94" t="str">
        <f t="shared" si="235"/>
        <v/>
      </c>
      <c r="X1445" s="94" t="str">
        <f t="shared" si="238"/>
        <v/>
      </c>
      <c r="Y1445" s="5"/>
      <c r="BK1445" s="8"/>
      <c r="BL1445" s="5"/>
      <c r="BM1445" s="5"/>
      <c r="BN1445" s="5"/>
      <c r="BO1445" s="5"/>
      <c r="BP1445" s="1"/>
      <c r="BQ1445" s="1"/>
      <c r="BR1445" s="1"/>
      <c r="BS1445" s="1"/>
      <c r="BT1445" s="1"/>
      <c r="BU1445" s="4"/>
      <c r="BV1445" s="1"/>
      <c r="BW1445" s="3"/>
      <c r="BX1445" s="4"/>
      <c r="BY1445" s="5"/>
      <c r="BZ1445" s="5"/>
      <c r="CA1445" s="5"/>
      <c r="CB1445" s="5"/>
      <c r="CC1445" s="5"/>
      <c r="CD1445" s="43"/>
    </row>
    <row r="1446" spans="1:82" x14ac:dyDescent="0.25">
      <c r="A1446" s="8"/>
      <c r="B1446" s="5"/>
      <c r="C1446" s="5"/>
      <c r="D1446" s="5"/>
      <c r="E1446" s="5"/>
      <c r="F1446" s="94" t="str">
        <f t="shared" si="229"/>
        <v/>
      </c>
      <c r="G1446" s="94" t="str">
        <f t="shared" si="230"/>
        <v/>
      </c>
      <c r="H1446" s="127" t="str">
        <f>IF(A1446&lt;&gt;"",IF(MID(C1446,1,1)="c",$AS$26,IF(MID(C1446,1,1)="r",$AS$41,IF(MID(C1446,1,1)="p",#REF!,#REF!))),"")</f>
        <v/>
      </c>
      <c r="I1446" s="92" t="str">
        <f t="shared" si="231"/>
        <v/>
      </c>
      <c r="J1446" s="92" t="str">
        <f t="shared" si="232"/>
        <v/>
      </c>
      <c r="K1446" s="92" t="str">
        <f t="shared" si="233"/>
        <v/>
      </c>
      <c r="L1446" s="92" t="str">
        <f t="shared" si="234"/>
        <v/>
      </c>
      <c r="M1446" s="95" t="str">
        <f>IF(A1446&lt;&gt;"",IF(MID(C1446,1,1)="c",SigmaEpsConcrete(I1446,$AN$30:$AN$33,$AR$30:$AR$33,$AS$26,$AS$27,$AS$28,$AQ$20,$AU$19),""),"")</f>
        <v/>
      </c>
      <c r="N1446" s="95" t="str">
        <f>IF(A1446&lt;&gt;"",IF(MID(C1446,1,1)="r",SigmaEpsReinf(J1446,$AS$42:$AS$43,$AS$41,$AS$39,$AS$40,$AQ$38),""),"")</f>
        <v/>
      </c>
      <c r="Q1446" s="92" t="str">
        <f t="shared" si="236"/>
        <v/>
      </c>
      <c r="R1446" s="92" t="str">
        <f t="shared" si="237"/>
        <v/>
      </c>
      <c r="U1446" s="5"/>
      <c r="V1446" s="5"/>
      <c r="W1446" s="94" t="str">
        <f t="shared" si="235"/>
        <v/>
      </c>
      <c r="X1446" s="94" t="str">
        <f t="shared" si="238"/>
        <v/>
      </c>
      <c r="Y1446" s="5"/>
      <c r="BK1446" s="8"/>
      <c r="BL1446" s="5"/>
      <c r="BM1446" s="5"/>
      <c r="BN1446" s="5"/>
      <c r="BO1446" s="5"/>
      <c r="BP1446" s="1"/>
      <c r="BQ1446" s="1"/>
      <c r="BR1446" s="1"/>
      <c r="BS1446" s="1"/>
      <c r="BT1446" s="1"/>
      <c r="BU1446" s="4"/>
      <c r="BV1446" s="1"/>
      <c r="BW1446" s="3"/>
      <c r="BX1446" s="4"/>
      <c r="BY1446" s="5"/>
      <c r="BZ1446" s="5"/>
      <c r="CA1446" s="5"/>
      <c r="CB1446" s="5"/>
      <c r="CC1446" s="5"/>
      <c r="CD1446" s="43"/>
    </row>
    <row r="1447" spans="1:82" x14ac:dyDescent="0.25">
      <c r="A1447" s="8"/>
      <c r="B1447" s="5"/>
      <c r="C1447" s="5"/>
      <c r="D1447" s="5"/>
      <c r="E1447" s="5"/>
      <c r="F1447" s="94" t="str">
        <f t="shared" si="229"/>
        <v/>
      </c>
      <c r="G1447" s="94" t="str">
        <f t="shared" si="230"/>
        <v/>
      </c>
      <c r="H1447" s="127" t="str">
        <f>IF(A1447&lt;&gt;"",IF(MID(C1447,1,1)="c",$AS$26,IF(MID(C1447,1,1)="r",$AS$41,IF(MID(C1447,1,1)="p",#REF!,#REF!))),"")</f>
        <v/>
      </c>
      <c r="I1447" s="92" t="str">
        <f t="shared" si="231"/>
        <v/>
      </c>
      <c r="J1447" s="92" t="str">
        <f t="shared" si="232"/>
        <v/>
      </c>
      <c r="K1447" s="92" t="str">
        <f t="shared" si="233"/>
        <v/>
      </c>
      <c r="L1447" s="92" t="str">
        <f t="shared" si="234"/>
        <v/>
      </c>
      <c r="M1447" s="95" t="str">
        <f>IF(A1447&lt;&gt;"",IF(MID(C1447,1,1)="c",SigmaEpsConcrete(I1447,$AN$30:$AN$33,$AR$30:$AR$33,$AS$26,$AS$27,$AS$28,$AQ$20,$AU$19),""),"")</f>
        <v/>
      </c>
      <c r="N1447" s="95" t="str">
        <f>IF(A1447&lt;&gt;"",IF(MID(C1447,1,1)="r",SigmaEpsReinf(J1447,$AS$42:$AS$43,$AS$41,$AS$39,$AS$40,$AQ$38),""),"")</f>
        <v/>
      </c>
      <c r="Q1447" s="92" t="str">
        <f t="shared" si="236"/>
        <v/>
      </c>
      <c r="R1447" s="92" t="str">
        <f t="shared" si="237"/>
        <v/>
      </c>
      <c r="U1447" s="5"/>
      <c r="V1447" s="5"/>
      <c r="W1447" s="94" t="str">
        <f t="shared" si="235"/>
        <v/>
      </c>
      <c r="X1447" s="94" t="str">
        <f t="shared" si="238"/>
        <v/>
      </c>
      <c r="Y1447" s="5"/>
      <c r="BK1447" s="8"/>
      <c r="BL1447" s="5"/>
      <c r="BM1447" s="5"/>
      <c r="BN1447" s="5"/>
      <c r="BO1447" s="5"/>
      <c r="BP1447" s="1"/>
      <c r="BQ1447" s="1"/>
      <c r="BR1447" s="1"/>
      <c r="BS1447" s="1"/>
      <c r="BT1447" s="1"/>
      <c r="BU1447" s="4"/>
      <c r="BV1447" s="1"/>
      <c r="BW1447" s="3"/>
      <c r="BX1447" s="4"/>
      <c r="BY1447" s="5"/>
      <c r="BZ1447" s="5"/>
      <c r="CA1447" s="5"/>
      <c r="CB1447" s="5"/>
      <c r="CC1447" s="5"/>
      <c r="CD1447" s="43"/>
    </row>
    <row r="1448" spans="1:82" x14ac:dyDescent="0.25">
      <c r="A1448" s="8"/>
      <c r="B1448" s="5"/>
      <c r="C1448" s="5"/>
      <c r="D1448" s="5"/>
      <c r="E1448" s="5"/>
      <c r="F1448" s="94" t="str">
        <f t="shared" si="229"/>
        <v/>
      </c>
      <c r="G1448" s="94" t="str">
        <f t="shared" si="230"/>
        <v/>
      </c>
      <c r="H1448" s="127" t="str">
        <f>IF(A1448&lt;&gt;"",IF(MID(C1448,1,1)="c",$AS$26,IF(MID(C1448,1,1)="r",$AS$41,IF(MID(C1448,1,1)="p",#REF!,#REF!))),"")</f>
        <v/>
      </c>
      <c r="I1448" s="92" t="str">
        <f t="shared" si="231"/>
        <v/>
      </c>
      <c r="J1448" s="92" t="str">
        <f t="shared" si="232"/>
        <v/>
      </c>
      <c r="K1448" s="92" t="str">
        <f t="shared" si="233"/>
        <v/>
      </c>
      <c r="L1448" s="92" t="str">
        <f t="shared" si="234"/>
        <v/>
      </c>
      <c r="M1448" s="95" t="str">
        <f>IF(A1448&lt;&gt;"",IF(MID(C1448,1,1)="c",SigmaEpsConcrete(I1448,$AN$30:$AN$33,$AR$30:$AR$33,$AS$26,$AS$27,$AS$28,$AQ$20,$AU$19),""),"")</f>
        <v/>
      </c>
      <c r="N1448" s="95" t="str">
        <f>IF(A1448&lt;&gt;"",IF(MID(C1448,1,1)="r",SigmaEpsReinf(J1448,$AS$42:$AS$43,$AS$41,$AS$39,$AS$40,$AQ$38),""),"")</f>
        <v/>
      </c>
      <c r="Q1448" s="92" t="str">
        <f t="shared" si="236"/>
        <v/>
      </c>
      <c r="R1448" s="92" t="str">
        <f t="shared" si="237"/>
        <v/>
      </c>
      <c r="U1448" s="5"/>
      <c r="V1448" s="5"/>
      <c r="W1448" s="94" t="str">
        <f t="shared" si="235"/>
        <v/>
      </c>
      <c r="X1448" s="94" t="str">
        <f t="shared" si="238"/>
        <v/>
      </c>
      <c r="Y1448" s="5"/>
      <c r="BK1448" s="8"/>
      <c r="BL1448" s="5"/>
      <c r="BM1448" s="5"/>
      <c r="BN1448" s="5"/>
      <c r="BO1448" s="5"/>
      <c r="BP1448" s="1"/>
      <c r="BQ1448" s="1"/>
      <c r="BR1448" s="1"/>
      <c r="BS1448" s="1"/>
      <c r="BT1448" s="1"/>
      <c r="BU1448" s="4"/>
      <c r="BV1448" s="1"/>
      <c r="BW1448" s="3"/>
      <c r="BX1448" s="4"/>
      <c r="BY1448" s="5"/>
      <c r="BZ1448" s="5"/>
      <c r="CA1448" s="5"/>
      <c r="CB1448" s="5"/>
      <c r="CC1448" s="5"/>
      <c r="CD1448" s="43"/>
    </row>
    <row r="1449" spans="1:82" x14ac:dyDescent="0.25">
      <c r="A1449" s="8"/>
      <c r="B1449" s="5"/>
      <c r="C1449" s="5"/>
      <c r="D1449" s="5"/>
      <c r="E1449" s="5"/>
      <c r="F1449" s="94" t="str">
        <f t="shared" si="229"/>
        <v/>
      </c>
      <c r="G1449" s="94" t="str">
        <f t="shared" si="230"/>
        <v/>
      </c>
      <c r="H1449" s="127" t="str">
        <f>IF(A1449&lt;&gt;"",IF(MID(C1449,1,1)="c",$AS$26,IF(MID(C1449,1,1)="r",$AS$41,IF(MID(C1449,1,1)="p",#REF!,#REF!))),"")</f>
        <v/>
      </c>
      <c r="I1449" s="92" t="str">
        <f t="shared" si="231"/>
        <v/>
      </c>
      <c r="J1449" s="92" t="str">
        <f t="shared" si="232"/>
        <v/>
      </c>
      <c r="K1449" s="92" t="str">
        <f t="shared" si="233"/>
        <v/>
      </c>
      <c r="L1449" s="92" t="str">
        <f t="shared" si="234"/>
        <v/>
      </c>
      <c r="M1449" s="95" t="str">
        <f>IF(A1449&lt;&gt;"",IF(MID(C1449,1,1)="c",SigmaEpsConcrete(I1449,$AN$30:$AN$33,$AR$30:$AR$33,$AS$26,$AS$27,$AS$28,$AQ$20,$AU$19),""),"")</f>
        <v/>
      </c>
      <c r="N1449" s="95" t="str">
        <f>IF(A1449&lt;&gt;"",IF(MID(C1449,1,1)="r",SigmaEpsReinf(J1449,$AS$42:$AS$43,$AS$41,$AS$39,$AS$40,$AQ$38),""),"")</f>
        <v/>
      </c>
      <c r="Q1449" s="92" t="str">
        <f t="shared" si="236"/>
        <v/>
      </c>
      <c r="R1449" s="92" t="str">
        <f t="shared" si="237"/>
        <v/>
      </c>
      <c r="U1449" s="5"/>
      <c r="V1449" s="5"/>
      <c r="W1449" s="94" t="str">
        <f t="shared" si="235"/>
        <v/>
      </c>
      <c r="X1449" s="94" t="str">
        <f t="shared" si="238"/>
        <v/>
      </c>
      <c r="Y1449" s="5"/>
      <c r="BK1449" s="8"/>
      <c r="BL1449" s="5"/>
      <c r="BM1449" s="5"/>
      <c r="BN1449" s="5"/>
      <c r="BO1449" s="5"/>
      <c r="BP1449" s="1"/>
      <c r="BQ1449" s="1"/>
      <c r="BR1449" s="1"/>
      <c r="BS1449" s="1"/>
      <c r="BT1449" s="1"/>
      <c r="BU1449" s="4"/>
      <c r="BV1449" s="1"/>
      <c r="BW1449" s="3"/>
      <c r="BX1449" s="4"/>
      <c r="BY1449" s="5"/>
      <c r="BZ1449" s="5"/>
      <c r="CA1449" s="5"/>
      <c r="CB1449" s="5"/>
      <c r="CC1449" s="5"/>
      <c r="CD1449" s="43"/>
    </row>
    <row r="1450" spans="1:82" x14ac:dyDescent="0.25">
      <c r="A1450" s="8"/>
      <c r="B1450" s="5"/>
      <c r="C1450" s="5"/>
      <c r="D1450" s="5"/>
      <c r="E1450" s="5"/>
      <c r="F1450" s="94" t="str">
        <f t="shared" si="229"/>
        <v/>
      </c>
      <c r="G1450" s="94" t="str">
        <f t="shared" si="230"/>
        <v/>
      </c>
      <c r="H1450" s="127" t="str">
        <f>IF(A1450&lt;&gt;"",IF(MID(C1450,1,1)="c",$AS$26,IF(MID(C1450,1,1)="r",$AS$41,IF(MID(C1450,1,1)="p",#REF!,#REF!))),"")</f>
        <v/>
      </c>
      <c r="I1450" s="92" t="str">
        <f t="shared" si="231"/>
        <v/>
      </c>
      <c r="J1450" s="92" t="str">
        <f t="shared" si="232"/>
        <v/>
      </c>
      <c r="K1450" s="92" t="str">
        <f t="shared" si="233"/>
        <v/>
      </c>
      <c r="L1450" s="92" t="str">
        <f t="shared" si="234"/>
        <v/>
      </c>
      <c r="M1450" s="95" t="str">
        <f>IF(A1450&lt;&gt;"",IF(MID(C1450,1,1)="c",SigmaEpsConcrete(I1450,$AN$30:$AN$33,$AR$30:$AR$33,$AS$26,$AS$27,$AS$28,$AQ$20,$AU$19),""),"")</f>
        <v/>
      </c>
      <c r="N1450" s="95" t="str">
        <f>IF(A1450&lt;&gt;"",IF(MID(C1450,1,1)="r",SigmaEpsReinf(J1450,$AS$42:$AS$43,$AS$41,$AS$39,$AS$40,$AQ$38),""),"")</f>
        <v/>
      </c>
      <c r="Q1450" s="92" t="str">
        <f t="shared" si="236"/>
        <v/>
      </c>
      <c r="R1450" s="92" t="str">
        <f t="shared" si="237"/>
        <v/>
      </c>
      <c r="U1450" s="5"/>
      <c r="V1450" s="5"/>
      <c r="W1450" s="94" t="str">
        <f t="shared" si="235"/>
        <v/>
      </c>
      <c r="X1450" s="94" t="str">
        <f t="shared" si="238"/>
        <v/>
      </c>
      <c r="Y1450" s="5"/>
      <c r="BK1450" s="8"/>
      <c r="BL1450" s="5"/>
      <c r="BM1450" s="5"/>
      <c r="BN1450" s="5"/>
      <c r="BO1450" s="5"/>
      <c r="BP1450" s="1"/>
      <c r="BQ1450" s="1"/>
      <c r="BR1450" s="1"/>
      <c r="BS1450" s="1"/>
      <c r="BT1450" s="1"/>
      <c r="BU1450" s="4"/>
      <c r="BV1450" s="1"/>
      <c r="BW1450" s="3"/>
      <c r="BX1450" s="4"/>
      <c r="BY1450" s="5"/>
      <c r="BZ1450" s="5"/>
      <c r="CA1450" s="5"/>
      <c r="CB1450" s="5"/>
      <c r="CC1450" s="5"/>
      <c r="CD1450" s="43"/>
    </row>
    <row r="1451" spans="1:82" x14ac:dyDescent="0.25">
      <c r="A1451" s="8"/>
      <c r="B1451" s="5"/>
      <c r="C1451" s="5"/>
      <c r="D1451" s="5"/>
      <c r="E1451" s="5"/>
      <c r="F1451" s="94" t="str">
        <f t="shared" si="229"/>
        <v/>
      </c>
      <c r="G1451" s="94" t="str">
        <f t="shared" si="230"/>
        <v/>
      </c>
      <c r="H1451" s="127" t="str">
        <f>IF(A1451&lt;&gt;"",IF(MID(C1451,1,1)="c",$AS$26,IF(MID(C1451,1,1)="r",$AS$41,IF(MID(C1451,1,1)="p",#REF!,#REF!))),"")</f>
        <v/>
      </c>
      <c r="I1451" s="92" t="str">
        <f t="shared" si="231"/>
        <v/>
      </c>
      <c r="J1451" s="92" t="str">
        <f t="shared" si="232"/>
        <v/>
      </c>
      <c r="K1451" s="92" t="str">
        <f t="shared" si="233"/>
        <v/>
      </c>
      <c r="L1451" s="92" t="str">
        <f t="shared" si="234"/>
        <v/>
      </c>
      <c r="M1451" s="95" t="str">
        <f>IF(A1451&lt;&gt;"",IF(MID(C1451,1,1)="c",SigmaEpsConcrete(I1451,$AN$30:$AN$33,$AR$30:$AR$33,$AS$26,$AS$27,$AS$28,$AQ$20,$AU$19),""),"")</f>
        <v/>
      </c>
      <c r="N1451" s="95" t="str">
        <f>IF(A1451&lt;&gt;"",IF(MID(C1451,1,1)="r",SigmaEpsReinf(J1451,$AS$42:$AS$43,$AS$41,$AS$39,$AS$40,$AQ$38),""),"")</f>
        <v/>
      </c>
      <c r="Q1451" s="92" t="str">
        <f t="shared" si="236"/>
        <v/>
      </c>
      <c r="R1451" s="92" t="str">
        <f t="shared" si="237"/>
        <v/>
      </c>
      <c r="U1451" s="5"/>
      <c r="V1451" s="5"/>
      <c r="W1451" s="94" t="str">
        <f t="shared" si="235"/>
        <v/>
      </c>
      <c r="X1451" s="94" t="str">
        <f t="shared" si="238"/>
        <v/>
      </c>
      <c r="Y1451" s="5"/>
      <c r="BK1451" s="8"/>
      <c r="BL1451" s="5"/>
      <c r="BM1451" s="5"/>
      <c r="BN1451" s="5"/>
      <c r="BO1451" s="5"/>
      <c r="BP1451" s="1"/>
      <c r="BQ1451" s="1"/>
      <c r="BR1451" s="1"/>
      <c r="BS1451" s="1"/>
      <c r="BT1451" s="1"/>
      <c r="BU1451" s="4"/>
      <c r="BV1451" s="1"/>
      <c r="BW1451" s="3"/>
      <c r="BX1451" s="4"/>
      <c r="BY1451" s="5"/>
      <c r="BZ1451" s="5"/>
      <c r="CA1451" s="5"/>
      <c r="CB1451" s="5"/>
      <c r="CC1451" s="5"/>
      <c r="CD1451" s="43"/>
    </row>
    <row r="1452" spans="1:82" x14ac:dyDescent="0.25">
      <c r="A1452" s="8"/>
      <c r="B1452" s="5"/>
      <c r="C1452" s="5"/>
      <c r="D1452" s="5"/>
      <c r="E1452" s="5"/>
      <c r="F1452" s="94" t="str">
        <f t="shared" si="229"/>
        <v/>
      </c>
      <c r="G1452" s="94" t="str">
        <f t="shared" si="230"/>
        <v/>
      </c>
      <c r="H1452" s="127" t="str">
        <f>IF(A1452&lt;&gt;"",IF(MID(C1452,1,1)="c",$AS$26,IF(MID(C1452,1,1)="r",$AS$41,IF(MID(C1452,1,1)="p",#REF!,#REF!))),"")</f>
        <v/>
      </c>
      <c r="I1452" s="92" t="str">
        <f t="shared" si="231"/>
        <v/>
      </c>
      <c r="J1452" s="92" t="str">
        <f t="shared" si="232"/>
        <v/>
      </c>
      <c r="K1452" s="92" t="str">
        <f t="shared" si="233"/>
        <v/>
      </c>
      <c r="L1452" s="92" t="str">
        <f t="shared" si="234"/>
        <v/>
      </c>
      <c r="M1452" s="95" t="str">
        <f>IF(A1452&lt;&gt;"",IF(MID(C1452,1,1)="c",SigmaEpsConcrete(I1452,$AN$30:$AN$33,$AR$30:$AR$33,$AS$26,$AS$27,$AS$28,$AQ$20,$AU$19),""),"")</f>
        <v/>
      </c>
      <c r="N1452" s="95" t="str">
        <f>IF(A1452&lt;&gt;"",IF(MID(C1452,1,1)="r",SigmaEpsReinf(J1452,$AS$42:$AS$43,$AS$41,$AS$39,$AS$40,$AQ$38),""),"")</f>
        <v/>
      </c>
      <c r="Q1452" s="92" t="str">
        <f t="shared" si="236"/>
        <v/>
      </c>
      <c r="R1452" s="92" t="str">
        <f t="shared" si="237"/>
        <v/>
      </c>
      <c r="U1452" s="5"/>
      <c r="V1452" s="5"/>
      <c r="W1452" s="94" t="str">
        <f t="shared" si="235"/>
        <v/>
      </c>
      <c r="X1452" s="94" t="str">
        <f t="shared" si="238"/>
        <v/>
      </c>
      <c r="Y1452" s="5"/>
      <c r="BK1452" s="8"/>
      <c r="BL1452" s="5"/>
      <c r="BM1452" s="5"/>
      <c r="BN1452" s="5"/>
      <c r="BO1452" s="5"/>
      <c r="BP1452" s="1"/>
      <c r="BQ1452" s="1"/>
      <c r="BR1452" s="1"/>
      <c r="BS1452" s="1"/>
      <c r="BT1452" s="1"/>
      <c r="BU1452" s="4"/>
      <c r="BV1452" s="1"/>
      <c r="BW1452" s="3"/>
      <c r="BX1452" s="4"/>
      <c r="BY1452" s="5"/>
      <c r="BZ1452" s="5"/>
      <c r="CA1452" s="5"/>
      <c r="CB1452" s="5"/>
      <c r="CC1452" s="5"/>
      <c r="CD1452" s="43"/>
    </row>
    <row r="1453" spans="1:82" x14ac:dyDescent="0.25">
      <c r="A1453" s="8"/>
      <c r="B1453" s="5"/>
      <c r="C1453" s="5"/>
      <c r="D1453" s="5"/>
      <c r="E1453" s="5"/>
      <c r="F1453" s="94" t="str">
        <f t="shared" si="229"/>
        <v/>
      </c>
      <c r="G1453" s="94" t="str">
        <f t="shared" si="230"/>
        <v/>
      </c>
      <c r="H1453" s="127" t="str">
        <f>IF(A1453&lt;&gt;"",IF(MID(C1453,1,1)="c",$AS$26,IF(MID(C1453,1,1)="r",$AS$41,IF(MID(C1453,1,1)="p",#REF!,#REF!))),"")</f>
        <v/>
      </c>
      <c r="I1453" s="92" t="str">
        <f t="shared" si="231"/>
        <v/>
      </c>
      <c r="J1453" s="92" t="str">
        <f t="shared" si="232"/>
        <v/>
      </c>
      <c r="K1453" s="92" t="str">
        <f t="shared" si="233"/>
        <v/>
      </c>
      <c r="L1453" s="92" t="str">
        <f t="shared" si="234"/>
        <v/>
      </c>
      <c r="M1453" s="95" t="str">
        <f>IF(A1453&lt;&gt;"",IF(MID(C1453,1,1)="c",SigmaEpsConcrete(I1453,$AN$30:$AN$33,$AR$30:$AR$33,$AS$26,$AS$27,$AS$28,$AQ$20,$AU$19),""),"")</f>
        <v/>
      </c>
      <c r="N1453" s="95" t="str">
        <f>IF(A1453&lt;&gt;"",IF(MID(C1453,1,1)="r",SigmaEpsReinf(J1453,$AS$42:$AS$43,$AS$41,$AS$39,$AS$40,$AQ$38),""),"")</f>
        <v/>
      </c>
      <c r="Q1453" s="92" t="str">
        <f t="shared" si="236"/>
        <v/>
      </c>
      <c r="R1453" s="92" t="str">
        <f t="shared" si="237"/>
        <v/>
      </c>
      <c r="U1453" s="5"/>
      <c r="V1453" s="5"/>
      <c r="W1453" s="94" t="str">
        <f t="shared" si="235"/>
        <v/>
      </c>
      <c r="X1453" s="94" t="str">
        <f t="shared" si="238"/>
        <v/>
      </c>
      <c r="Y1453" s="5"/>
      <c r="BK1453" s="8"/>
      <c r="BL1453" s="5"/>
      <c r="BM1453" s="5"/>
      <c r="BN1453" s="5"/>
      <c r="BO1453" s="5"/>
      <c r="BP1453" s="1"/>
      <c r="BQ1453" s="1"/>
      <c r="BR1453" s="1"/>
      <c r="BS1453" s="1"/>
      <c r="BT1453" s="1"/>
      <c r="BU1453" s="4"/>
      <c r="BV1453" s="1"/>
      <c r="BW1453" s="3"/>
      <c r="BX1453" s="4"/>
      <c r="BY1453" s="5"/>
      <c r="BZ1453" s="5"/>
      <c r="CA1453" s="5"/>
      <c r="CB1453" s="5"/>
      <c r="CC1453" s="5"/>
      <c r="CD1453" s="43"/>
    </row>
    <row r="1454" spans="1:82" x14ac:dyDescent="0.25">
      <c r="A1454" s="8"/>
      <c r="B1454" s="5"/>
      <c r="C1454" s="5"/>
      <c r="D1454" s="5"/>
      <c r="E1454" s="5"/>
      <c r="F1454" s="94" t="str">
        <f t="shared" si="229"/>
        <v/>
      </c>
      <c r="G1454" s="94" t="str">
        <f t="shared" si="230"/>
        <v/>
      </c>
      <c r="H1454" s="127" t="str">
        <f>IF(A1454&lt;&gt;"",IF(MID(C1454,1,1)="c",$AS$26,IF(MID(C1454,1,1)="r",$AS$41,IF(MID(C1454,1,1)="p",#REF!,#REF!))),"")</f>
        <v/>
      </c>
      <c r="I1454" s="92" t="str">
        <f t="shared" si="231"/>
        <v/>
      </c>
      <c r="J1454" s="92" t="str">
        <f t="shared" si="232"/>
        <v/>
      </c>
      <c r="K1454" s="92" t="str">
        <f t="shared" si="233"/>
        <v/>
      </c>
      <c r="L1454" s="92" t="str">
        <f t="shared" si="234"/>
        <v/>
      </c>
      <c r="M1454" s="95" t="str">
        <f>IF(A1454&lt;&gt;"",IF(MID(C1454,1,1)="c",SigmaEpsConcrete(I1454,$AN$30:$AN$33,$AR$30:$AR$33,$AS$26,$AS$27,$AS$28,$AQ$20,$AU$19),""),"")</f>
        <v/>
      </c>
      <c r="N1454" s="95" t="str">
        <f>IF(A1454&lt;&gt;"",IF(MID(C1454,1,1)="r",SigmaEpsReinf(J1454,$AS$42:$AS$43,$AS$41,$AS$39,$AS$40,$AQ$38),""),"")</f>
        <v/>
      </c>
      <c r="Q1454" s="92" t="str">
        <f t="shared" si="236"/>
        <v/>
      </c>
      <c r="R1454" s="92" t="str">
        <f t="shared" si="237"/>
        <v/>
      </c>
      <c r="U1454" s="5"/>
      <c r="V1454" s="5"/>
      <c r="W1454" s="94" t="str">
        <f t="shared" si="235"/>
        <v/>
      </c>
      <c r="X1454" s="94" t="str">
        <f t="shared" si="238"/>
        <v/>
      </c>
      <c r="Y1454" s="5"/>
      <c r="BK1454" s="8"/>
      <c r="BL1454" s="5"/>
      <c r="BM1454" s="5"/>
      <c r="BN1454" s="5"/>
      <c r="BO1454" s="5"/>
      <c r="BP1454" s="1"/>
      <c r="BQ1454" s="1"/>
      <c r="BR1454" s="1"/>
      <c r="BS1454" s="1"/>
      <c r="BT1454" s="1"/>
      <c r="BU1454" s="4"/>
      <c r="BV1454" s="1"/>
      <c r="BW1454" s="3"/>
      <c r="BX1454" s="4"/>
      <c r="BY1454" s="5"/>
      <c r="BZ1454" s="5"/>
      <c r="CA1454" s="5"/>
      <c r="CB1454" s="5"/>
      <c r="CC1454" s="5"/>
      <c r="CD1454" s="43"/>
    </row>
    <row r="1455" spans="1:82" x14ac:dyDescent="0.25">
      <c r="A1455" s="8"/>
      <c r="B1455" s="5"/>
      <c r="C1455" s="5"/>
      <c r="D1455" s="5"/>
      <c r="E1455" s="5"/>
      <c r="F1455" s="94" t="str">
        <f t="shared" si="229"/>
        <v/>
      </c>
      <c r="G1455" s="94" t="str">
        <f t="shared" si="230"/>
        <v/>
      </c>
      <c r="H1455" s="127" t="str">
        <f>IF(A1455&lt;&gt;"",IF(MID(C1455,1,1)="c",$AS$26,IF(MID(C1455,1,1)="r",$AS$41,IF(MID(C1455,1,1)="p",#REF!,#REF!))),"")</f>
        <v/>
      </c>
      <c r="I1455" s="92" t="str">
        <f t="shared" si="231"/>
        <v/>
      </c>
      <c r="J1455" s="92" t="str">
        <f t="shared" si="232"/>
        <v/>
      </c>
      <c r="K1455" s="92" t="str">
        <f t="shared" si="233"/>
        <v/>
      </c>
      <c r="L1455" s="92" t="str">
        <f t="shared" si="234"/>
        <v/>
      </c>
      <c r="M1455" s="95" t="str">
        <f>IF(A1455&lt;&gt;"",IF(MID(C1455,1,1)="c",SigmaEpsConcrete(I1455,$AN$30:$AN$33,$AR$30:$AR$33,$AS$26,$AS$27,$AS$28,$AQ$20,$AU$19),""),"")</f>
        <v/>
      </c>
      <c r="N1455" s="95" t="str">
        <f>IF(A1455&lt;&gt;"",IF(MID(C1455,1,1)="r",SigmaEpsReinf(J1455,$AS$42:$AS$43,$AS$41,$AS$39,$AS$40,$AQ$38),""),"")</f>
        <v/>
      </c>
      <c r="Q1455" s="92" t="str">
        <f t="shared" si="236"/>
        <v/>
      </c>
      <c r="R1455" s="92" t="str">
        <f t="shared" si="237"/>
        <v/>
      </c>
      <c r="U1455" s="5"/>
      <c r="V1455" s="5"/>
      <c r="W1455" s="94" t="str">
        <f t="shared" si="235"/>
        <v/>
      </c>
      <c r="X1455" s="94" t="str">
        <f t="shared" si="238"/>
        <v/>
      </c>
      <c r="Y1455" s="5"/>
      <c r="BK1455" s="8"/>
      <c r="BL1455" s="5"/>
      <c r="BM1455" s="5"/>
      <c r="BN1455" s="5"/>
      <c r="BO1455" s="5"/>
      <c r="BP1455" s="1"/>
      <c r="BQ1455" s="1"/>
      <c r="BR1455" s="1"/>
      <c r="BS1455" s="1"/>
      <c r="BT1455" s="1"/>
      <c r="BU1455" s="4"/>
      <c r="BV1455" s="1"/>
      <c r="BW1455" s="3"/>
      <c r="BX1455" s="4"/>
      <c r="BY1455" s="5"/>
      <c r="BZ1455" s="5"/>
      <c r="CA1455" s="5"/>
      <c r="CB1455" s="5"/>
      <c r="CC1455" s="5"/>
      <c r="CD1455" s="43"/>
    </row>
    <row r="1456" spans="1:82" x14ac:dyDescent="0.25">
      <c r="A1456" s="8"/>
      <c r="B1456" s="5"/>
      <c r="C1456" s="5"/>
      <c r="D1456" s="5"/>
      <c r="E1456" s="5"/>
      <c r="F1456" s="94" t="str">
        <f t="shared" si="229"/>
        <v/>
      </c>
      <c r="G1456" s="94" t="str">
        <f t="shared" si="230"/>
        <v/>
      </c>
      <c r="H1456" s="127" t="str">
        <f>IF(A1456&lt;&gt;"",IF(MID(C1456,1,1)="c",$AS$26,IF(MID(C1456,1,1)="r",$AS$41,IF(MID(C1456,1,1)="p",#REF!,#REF!))),"")</f>
        <v/>
      </c>
      <c r="I1456" s="92" t="str">
        <f t="shared" si="231"/>
        <v/>
      </c>
      <c r="J1456" s="92" t="str">
        <f t="shared" si="232"/>
        <v/>
      </c>
      <c r="K1456" s="92" t="str">
        <f t="shared" si="233"/>
        <v/>
      </c>
      <c r="L1456" s="92" t="str">
        <f t="shared" si="234"/>
        <v/>
      </c>
      <c r="M1456" s="95" t="str">
        <f>IF(A1456&lt;&gt;"",IF(MID(C1456,1,1)="c",SigmaEpsConcrete(I1456,$AN$30:$AN$33,$AR$30:$AR$33,$AS$26,$AS$27,$AS$28,$AQ$20,$AU$19),""),"")</f>
        <v/>
      </c>
      <c r="N1456" s="95" t="str">
        <f>IF(A1456&lt;&gt;"",IF(MID(C1456,1,1)="r",SigmaEpsReinf(J1456,$AS$42:$AS$43,$AS$41,$AS$39,$AS$40,$AQ$38),""),"")</f>
        <v/>
      </c>
      <c r="Q1456" s="92" t="str">
        <f t="shared" si="236"/>
        <v/>
      </c>
      <c r="R1456" s="92" t="str">
        <f t="shared" si="237"/>
        <v/>
      </c>
      <c r="U1456" s="5"/>
      <c r="V1456" s="5"/>
      <c r="W1456" s="94" t="str">
        <f t="shared" si="235"/>
        <v/>
      </c>
      <c r="X1456" s="94" t="str">
        <f t="shared" si="238"/>
        <v/>
      </c>
      <c r="Y1456" s="5"/>
      <c r="BK1456" s="8"/>
      <c r="BL1456" s="5"/>
      <c r="BM1456" s="5"/>
      <c r="BN1456" s="5"/>
      <c r="BO1456" s="5"/>
      <c r="BP1456" s="1"/>
      <c r="BQ1456" s="1"/>
      <c r="BR1456" s="1"/>
      <c r="BS1456" s="1"/>
      <c r="BT1456" s="1"/>
      <c r="BU1456" s="4"/>
      <c r="BV1456" s="1"/>
      <c r="BW1456" s="3"/>
      <c r="BX1456" s="4"/>
      <c r="BY1456" s="5"/>
      <c r="BZ1456" s="5"/>
      <c r="CA1456" s="5"/>
      <c r="CB1456" s="5"/>
      <c r="CC1456" s="5"/>
      <c r="CD1456" s="43"/>
    </row>
    <row r="1457" spans="1:82" x14ac:dyDescent="0.25">
      <c r="A1457" s="8"/>
      <c r="B1457" s="5"/>
      <c r="C1457" s="5"/>
      <c r="D1457" s="5"/>
      <c r="E1457" s="5"/>
      <c r="F1457" s="94" t="str">
        <f t="shared" si="229"/>
        <v/>
      </c>
      <c r="G1457" s="94" t="str">
        <f t="shared" si="230"/>
        <v/>
      </c>
      <c r="H1457" s="127" t="str">
        <f>IF(A1457&lt;&gt;"",IF(MID(C1457,1,1)="c",$AS$26,IF(MID(C1457,1,1)="r",$AS$41,IF(MID(C1457,1,1)="p",#REF!,#REF!))),"")</f>
        <v/>
      </c>
      <c r="I1457" s="92" t="str">
        <f t="shared" si="231"/>
        <v/>
      </c>
      <c r="J1457" s="92" t="str">
        <f t="shared" si="232"/>
        <v/>
      </c>
      <c r="K1457" s="92" t="str">
        <f t="shared" si="233"/>
        <v/>
      </c>
      <c r="L1457" s="92" t="str">
        <f t="shared" si="234"/>
        <v/>
      </c>
      <c r="M1457" s="95" t="str">
        <f>IF(A1457&lt;&gt;"",IF(MID(C1457,1,1)="c",SigmaEpsConcrete(I1457,$AN$30:$AN$33,$AR$30:$AR$33,$AS$26,$AS$27,$AS$28,$AQ$20,$AU$19),""),"")</f>
        <v/>
      </c>
      <c r="N1457" s="95" t="str">
        <f>IF(A1457&lt;&gt;"",IF(MID(C1457,1,1)="r",SigmaEpsReinf(J1457,$AS$42:$AS$43,$AS$41,$AS$39,$AS$40,$AQ$38),""),"")</f>
        <v/>
      </c>
      <c r="Q1457" s="92" t="str">
        <f t="shared" si="236"/>
        <v/>
      </c>
      <c r="R1457" s="92" t="str">
        <f t="shared" si="237"/>
        <v/>
      </c>
      <c r="U1457" s="5"/>
      <c r="V1457" s="5"/>
      <c r="W1457" s="94" t="str">
        <f t="shared" si="235"/>
        <v/>
      </c>
      <c r="X1457" s="94" t="str">
        <f t="shared" si="238"/>
        <v/>
      </c>
      <c r="Y1457" s="5"/>
      <c r="BK1457" s="8"/>
      <c r="BL1457" s="5"/>
      <c r="BM1457" s="5"/>
      <c r="BN1457" s="5"/>
      <c r="BO1457" s="5"/>
      <c r="BP1457" s="1"/>
      <c r="BQ1457" s="1"/>
      <c r="BR1457" s="1"/>
      <c r="BS1457" s="1"/>
      <c r="BT1457" s="1"/>
      <c r="BU1457" s="4"/>
      <c r="BV1457" s="1"/>
      <c r="BW1457" s="3"/>
      <c r="BX1457" s="4"/>
      <c r="BY1457" s="5"/>
      <c r="BZ1457" s="5"/>
      <c r="CA1457" s="5"/>
      <c r="CB1457" s="5"/>
      <c r="CC1457" s="5"/>
      <c r="CD1457" s="43"/>
    </row>
    <row r="1458" spans="1:82" x14ac:dyDescent="0.25">
      <c r="A1458" s="8"/>
      <c r="B1458" s="5"/>
      <c r="C1458" s="5"/>
      <c r="D1458" s="5"/>
      <c r="E1458" s="5"/>
      <c r="F1458" s="94" t="str">
        <f t="shared" si="229"/>
        <v/>
      </c>
      <c r="G1458" s="94" t="str">
        <f t="shared" si="230"/>
        <v/>
      </c>
      <c r="H1458" s="127" t="str">
        <f>IF(A1458&lt;&gt;"",IF(MID(C1458,1,1)="c",$AS$26,IF(MID(C1458,1,1)="r",$AS$41,IF(MID(C1458,1,1)="p",#REF!,#REF!))),"")</f>
        <v/>
      </c>
      <c r="I1458" s="92" t="str">
        <f t="shared" si="231"/>
        <v/>
      </c>
      <c r="J1458" s="92" t="str">
        <f t="shared" si="232"/>
        <v/>
      </c>
      <c r="K1458" s="92" t="str">
        <f t="shared" si="233"/>
        <v/>
      </c>
      <c r="L1458" s="92" t="str">
        <f t="shared" si="234"/>
        <v/>
      </c>
      <c r="M1458" s="95" t="str">
        <f>IF(A1458&lt;&gt;"",IF(MID(C1458,1,1)="c",SigmaEpsConcrete(I1458,$AN$30:$AN$33,$AR$30:$AR$33,$AS$26,$AS$27,$AS$28,$AQ$20,$AU$19),""),"")</f>
        <v/>
      </c>
      <c r="N1458" s="95" t="str">
        <f>IF(A1458&lt;&gt;"",IF(MID(C1458,1,1)="r",SigmaEpsReinf(J1458,$AS$42:$AS$43,$AS$41,$AS$39,$AS$40,$AQ$38),""),"")</f>
        <v/>
      </c>
      <c r="Q1458" s="92" t="str">
        <f t="shared" si="236"/>
        <v/>
      </c>
      <c r="R1458" s="92" t="str">
        <f t="shared" si="237"/>
        <v/>
      </c>
      <c r="U1458" s="5"/>
      <c r="V1458" s="5"/>
      <c r="W1458" s="94" t="str">
        <f t="shared" si="235"/>
        <v/>
      </c>
      <c r="X1458" s="94" t="str">
        <f t="shared" si="238"/>
        <v/>
      </c>
      <c r="Y1458" s="5"/>
      <c r="BK1458" s="8"/>
      <c r="BL1458" s="5"/>
      <c r="BM1458" s="5"/>
      <c r="BN1458" s="5"/>
      <c r="BO1458" s="5"/>
      <c r="BP1458" s="1"/>
      <c r="BQ1458" s="1"/>
      <c r="BR1458" s="1"/>
      <c r="BS1458" s="1"/>
      <c r="BT1458" s="1"/>
      <c r="BU1458" s="4"/>
      <c r="BV1458" s="1"/>
      <c r="BW1458" s="3"/>
      <c r="BX1458" s="4"/>
      <c r="BY1458" s="5"/>
      <c r="BZ1458" s="5"/>
      <c r="CA1458" s="5"/>
      <c r="CB1458" s="5"/>
      <c r="CC1458" s="5"/>
      <c r="CD1458" s="43"/>
    </row>
    <row r="1459" spans="1:82" x14ac:dyDescent="0.25">
      <c r="A1459" s="8"/>
      <c r="B1459" s="5"/>
      <c r="C1459" s="5"/>
      <c r="D1459" s="5"/>
      <c r="E1459" s="5"/>
      <c r="F1459" s="94" t="str">
        <f t="shared" si="229"/>
        <v/>
      </c>
      <c r="G1459" s="94" t="str">
        <f t="shared" si="230"/>
        <v/>
      </c>
      <c r="H1459" s="127" t="str">
        <f>IF(A1459&lt;&gt;"",IF(MID(C1459,1,1)="c",$AS$26,IF(MID(C1459,1,1)="r",$AS$41,IF(MID(C1459,1,1)="p",#REF!,#REF!))),"")</f>
        <v/>
      </c>
      <c r="I1459" s="92" t="str">
        <f t="shared" si="231"/>
        <v/>
      </c>
      <c r="J1459" s="92" t="str">
        <f t="shared" si="232"/>
        <v/>
      </c>
      <c r="K1459" s="92" t="str">
        <f t="shared" si="233"/>
        <v/>
      </c>
      <c r="L1459" s="92" t="str">
        <f t="shared" si="234"/>
        <v/>
      </c>
      <c r="M1459" s="95" t="str">
        <f>IF(A1459&lt;&gt;"",IF(MID(C1459,1,1)="c",SigmaEpsConcrete(I1459,$AN$30:$AN$33,$AR$30:$AR$33,$AS$26,$AS$27,$AS$28,$AQ$20,$AU$19),""),"")</f>
        <v/>
      </c>
      <c r="N1459" s="95" t="str">
        <f>IF(A1459&lt;&gt;"",IF(MID(C1459,1,1)="r",SigmaEpsReinf(J1459,$AS$42:$AS$43,$AS$41,$AS$39,$AS$40,$AQ$38),""),"")</f>
        <v/>
      </c>
      <c r="Q1459" s="92" t="str">
        <f t="shared" si="236"/>
        <v/>
      </c>
      <c r="R1459" s="92" t="str">
        <f t="shared" si="237"/>
        <v/>
      </c>
      <c r="U1459" s="5"/>
      <c r="V1459" s="5"/>
      <c r="W1459" s="94" t="str">
        <f t="shared" si="235"/>
        <v/>
      </c>
      <c r="X1459" s="94" t="str">
        <f t="shared" si="238"/>
        <v/>
      </c>
      <c r="Y1459" s="5"/>
      <c r="BK1459" s="8"/>
      <c r="BL1459" s="5"/>
      <c r="BM1459" s="5"/>
      <c r="BN1459" s="5"/>
      <c r="BO1459" s="5"/>
      <c r="BP1459" s="1"/>
      <c r="BQ1459" s="1"/>
      <c r="BR1459" s="1"/>
      <c r="BS1459" s="1"/>
      <c r="BT1459" s="1"/>
      <c r="BU1459" s="4"/>
      <c r="BV1459" s="1"/>
      <c r="BW1459" s="3"/>
      <c r="BX1459" s="4"/>
      <c r="BY1459" s="5"/>
      <c r="BZ1459" s="5"/>
      <c r="CA1459" s="5"/>
      <c r="CB1459" s="5"/>
      <c r="CC1459" s="5"/>
      <c r="CD1459" s="43"/>
    </row>
    <row r="1460" spans="1:82" x14ac:dyDescent="0.25">
      <c r="A1460" s="8"/>
      <c r="B1460" s="5"/>
      <c r="C1460" s="5"/>
      <c r="D1460" s="5"/>
      <c r="E1460" s="5"/>
      <c r="F1460" s="94" t="str">
        <f t="shared" si="229"/>
        <v/>
      </c>
      <c r="G1460" s="94" t="str">
        <f t="shared" si="230"/>
        <v/>
      </c>
      <c r="H1460" s="127" t="str">
        <f>IF(A1460&lt;&gt;"",IF(MID(C1460,1,1)="c",$AS$26,IF(MID(C1460,1,1)="r",$AS$41,IF(MID(C1460,1,1)="p",#REF!,#REF!))),"")</f>
        <v/>
      </c>
      <c r="I1460" s="92" t="str">
        <f t="shared" si="231"/>
        <v/>
      </c>
      <c r="J1460" s="92" t="str">
        <f t="shared" si="232"/>
        <v/>
      </c>
      <c r="K1460" s="92" t="str">
        <f t="shared" si="233"/>
        <v/>
      </c>
      <c r="L1460" s="92" t="str">
        <f t="shared" si="234"/>
        <v/>
      </c>
      <c r="M1460" s="95" t="str">
        <f>IF(A1460&lt;&gt;"",IF(MID(C1460,1,1)="c",SigmaEpsConcrete(I1460,$AN$30:$AN$33,$AR$30:$AR$33,$AS$26,$AS$27,$AS$28,$AQ$20,$AU$19),""),"")</f>
        <v/>
      </c>
      <c r="N1460" s="95" t="str">
        <f>IF(A1460&lt;&gt;"",IF(MID(C1460,1,1)="r",SigmaEpsReinf(J1460,$AS$42:$AS$43,$AS$41,$AS$39,$AS$40,$AQ$38),""),"")</f>
        <v/>
      </c>
      <c r="Q1460" s="92" t="str">
        <f t="shared" si="236"/>
        <v/>
      </c>
      <c r="R1460" s="92" t="str">
        <f t="shared" si="237"/>
        <v/>
      </c>
      <c r="U1460" s="5"/>
      <c r="V1460" s="5"/>
      <c r="W1460" s="94" t="str">
        <f t="shared" si="235"/>
        <v/>
      </c>
      <c r="X1460" s="94" t="str">
        <f t="shared" si="238"/>
        <v/>
      </c>
      <c r="Y1460" s="5"/>
      <c r="BK1460" s="8"/>
      <c r="BL1460" s="5"/>
      <c r="BM1460" s="5"/>
      <c r="BN1460" s="5"/>
      <c r="BO1460" s="5"/>
      <c r="BP1460" s="1"/>
      <c r="BQ1460" s="1"/>
      <c r="BR1460" s="1"/>
      <c r="BS1460" s="1"/>
      <c r="BT1460" s="1"/>
      <c r="BU1460" s="4"/>
      <c r="BV1460" s="1"/>
      <c r="BW1460" s="3"/>
      <c r="BX1460" s="4"/>
      <c r="BY1460" s="5"/>
      <c r="BZ1460" s="5"/>
      <c r="CA1460" s="5"/>
      <c r="CB1460" s="5"/>
      <c r="CC1460" s="5"/>
      <c r="CD1460" s="43"/>
    </row>
    <row r="1461" spans="1:82" x14ac:dyDescent="0.25">
      <c r="A1461" s="8"/>
      <c r="B1461" s="5"/>
      <c r="C1461" s="5"/>
      <c r="D1461" s="5"/>
      <c r="E1461" s="5"/>
      <c r="F1461" s="94" t="str">
        <f t="shared" si="229"/>
        <v/>
      </c>
      <c r="G1461" s="94" t="str">
        <f t="shared" si="230"/>
        <v/>
      </c>
      <c r="H1461" s="127" t="str">
        <f>IF(A1461&lt;&gt;"",IF(MID(C1461,1,1)="c",$AS$26,IF(MID(C1461,1,1)="r",$AS$41,IF(MID(C1461,1,1)="p",#REF!,#REF!))),"")</f>
        <v/>
      </c>
      <c r="I1461" s="92" t="str">
        <f t="shared" si="231"/>
        <v/>
      </c>
      <c r="J1461" s="92" t="str">
        <f t="shared" si="232"/>
        <v/>
      </c>
      <c r="K1461" s="92" t="str">
        <f t="shared" si="233"/>
        <v/>
      </c>
      <c r="L1461" s="92" t="str">
        <f t="shared" si="234"/>
        <v/>
      </c>
      <c r="M1461" s="95" t="str">
        <f>IF(A1461&lt;&gt;"",IF(MID(C1461,1,1)="c",SigmaEpsConcrete(I1461,$AN$30:$AN$33,$AR$30:$AR$33,$AS$26,$AS$27,$AS$28,$AQ$20,$AU$19),""),"")</f>
        <v/>
      </c>
      <c r="N1461" s="95" t="str">
        <f>IF(A1461&lt;&gt;"",IF(MID(C1461,1,1)="r",SigmaEpsReinf(J1461,$AS$42:$AS$43,$AS$41,$AS$39,$AS$40,$AQ$38),""),"")</f>
        <v/>
      </c>
      <c r="Q1461" s="92" t="str">
        <f t="shared" si="236"/>
        <v/>
      </c>
      <c r="R1461" s="92" t="str">
        <f t="shared" si="237"/>
        <v/>
      </c>
      <c r="U1461" s="5"/>
      <c r="V1461" s="5"/>
      <c r="W1461" s="94" t="str">
        <f t="shared" si="235"/>
        <v/>
      </c>
      <c r="X1461" s="94" t="str">
        <f t="shared" si="238"/>
        <v/>
      </c>
      <c r="Y1461" s="5"/>
      <c r="BK1461" s="8"/>
      <c r="BL1461" s="5"/>
      <c r="BM1461" s="5"/>
      <c r="BN1461" s="5"/>
      <c r="BO1461" s="5"/>
      <c r="BP1461" s="1"/>
      <c r="BQ1461" s="1"/>
      <c r="BR1461" s="1"/>
      <c r="BS1461" s="1"/>
      <c r="BT1461" s="1"/>
      <c r="BU1461" s="4"/>
      <c r="BV1461" s="1"/>
      <c r="BW1461" s="3"/>
      <c r="BX1461" s="4"/>
      <c r="BY1461" s="5"/>
      <c r="BZ1461" s="5"/>
      <c r="CA1461" s="5"/>
      <c r="CB1461" s="5"/>
      <c r="CC1461" s="5"/>
      <c r="CD1461" s="43"/>
    </row>
    <row r="1462" spans="1:82" x14ac:dyDescent="0.25">
      <c r="A1462" s="8"/>
      <c r="B1462" s="5"/>
      <c r="C1462" s="5"/>
      <c r="D1462" s="5"/>
      <c r="E1462" s="5"/>
      <c r="F1462" s="94" t="str">
        <f t="shared" si="229"/>
        <v/>
      </c>
      <c r="G1462" s="94" t="str">
        <f t="shared" si="230"/>
        <v/>
      </c>
      <c r="H1462" s="127" t="str">
        <f>IF(A1462&lt;&gt;"",IF(MID(C1462,1,1)="c",$AS$26,IF(MID(C1462,1,1)="r",$AS$41,IF(MID(C1462,1,1)="p",#REF!,#REF!))),"")</f>
        <v/>
      </c>
      <c r="I1462" s="92" t="str">
        <f t="shared" si="231"/>
        <v/>
      </c>
      <c r="J1462" s="92" t="str">
        <f t="shared" si="232"/>
        <v/>
      </c>
      <c r="K1462" s="92" t="str">
        <f t="shared" si="233"/>
        <v/>
      </c>
      <c r="L1462" s="92" t="str">
        <f t="shared" si="234"/>
        <v/>
      </c>
      <c r="M1462" s="95" t="str">
        <f>IF(A1462&lt;&gt;"",IF(MID(C1462,1,1)="c",SigmaEpsConcrete(I1462,$AN$30:$AN$33,$AR$30:$AR$33,$AS$26,$AS$27,$AS$28,$AQ$20,$AU$19),""),"")</f>
        <v/>
      </c>
      <c r="N1462" s="95" t="str">
        <f>IF(A1462&lt;&gt;"",IF(MID(C1462,1,1)="r",SigmaEpsReinf(J1462,$AS$42:$AS$43,$AS$41,$AS$39,$AS$40,$AQ$38),""),"")</f>
        <v/>
      </c>
      <c r="Q1462" s="92" t="str">
        <f t="shared" si="236"/>
        <v/>
      </c>
      <c r="R1462" s="92" t="str">
        <f t="shared" si="237"/>
        <v/>
      </c>
      <c r="U1462" s="5"/>
      <c r="V1462" s="5"/>
      <c r="W1462" s="94" t="str">
        <f t="shared" si="235"/>
        <v/>
      </c>
      <c r="X1462" s="94" t="str">
        <f t="shared" si="238"/>
        <v/>
      </c>
      <c r="Y1462" s="5"/>
      <c r="BK1462" s="8"/>
      <c r="BL1462" s="5"/>
      <c r="BM1462" s="5"/>
      <c r="BN1462" s="5"/>
      <c r="BO1462" s="5"/>
      <c r="BP1462" s="1"/>
      <c r="BQ1462" s="1"/>
      <c r="BR1462" s="1"/>
      <c r="BS1462" s="1"/>
      <c r="BT1462" s="1"/>
      <c r="BU1462" s="4"/>
      <c r="BV1462" s="1"/>
      <c r="BW1462" s="3"/>
      <c r="BX1462" s="4"/>
      <c r="BY1462" s="5"/>
      <c r="BZ1462" s="5"/>
      <c r="CA1462" s="5"/>
      <c r="CB1462" s="5"/>
      <c r="CC1462" s="5"/>
      <c r="CD1462" s="43"/>
    </row>
    <row r="1463" spans="1:82" x14ac:dyDescent="0.25">
      <c r="A1463" s="8"/>
      <c r="B1463" s="5"/>
      <c r="C1463" s="5"/>
      <c r="D1463" s="5"/>
      <c r="E1463" s="5"/>
      <c r="F1463" s="94" t="str">
        <f t="shared" si="229"/>
        <v/>
      </c>
      <c r="G1463" s="94" t="str">
        <f t="shared" si="230"/>
        <v/>
      </c>
      <c r="H1463" s="127" t="str">
        <f>IF(A1463&lt;&gt;"",IF(MID(C1463,1,1)="c",$AS$26,IF(MID(C1463,1,1)="r",$AS$41,IF(MID(C1463,1,1)="p",#REF!,#REF!))),"")</f>
        <v/>
      </c>
      <c r="I1463" s="92" t="str">
        <f t="shared" si="231"/>
        <v/>
      </c>
      <c r="J1463" s="92" t="str">
        <f t="shared" si="232"/>
        <v/>
      </c>
      <c r="K1463" s="92" t="str">
        <f t="shared" si="233"/>
        <v/>
      </c>
      <c r="L1463" s="92" t="str">
        <f t="shared" si="234"/>
        <v/>
      </c>
      <c r="M1463" s="95" t="str">
        <f>IF(A1463&lt;&gt;"",IF(MID(C1463,1,1)="c",SigmaEpsConcrete(I1463,$AN$30:$AN$33,$AR$30:$AR$33,$AS$26,$AS$27,$AS$28,$AQ$20,$AU$19),""),"")</f>
        <v/>
      </c>
      <c r="N1463" s="95" t="str">
        <f>IF(A1463&lt;&gt;"",IF(MID(C1463,1,1)="r",SigmaEpsReinf(J1463,$AS$42:$AS$43,$AS$41,$AS$39,$AS$40,$AQ$38),""),"")</f>
        <v/>
      </c>
      <c r="Q1463" s="92" t="str">
        <f t="shared" si="236"/>
        <v/>
      </c>
      <c r="R1463" s="92" t="str">
        <f t="shared" si="237"/>
        <v/>
      </c>
      <c r="U1463" s="5"/>
      <c r="V1463" s="5"/>
      <c r="W1463" s="94" t="str">
        <f t="shared" si="235"/>
        <v/>
      </c>
      <c r="X1463" s="94" t="str">
        <f t="shared" si="238"/>
        <v/>
      </c>
      <c r="Y1463" s="5"/>
      <c r="BK1463" s="8"/>
      <c r="BL1463" s="5"/>
      <c r="BM1463" s="5"/>
      <c r="BN1463" s="5"/>
      <c r="BO1463" s="5"/>
      <c r="BP1463" s="1"/>
      <c r="BQ1463" s="1"/>
      <c r="BR1463" s="1"/>
      <c r="BS1463" s="1"/>
      <c r="BT1463" s="1"/>
      <c r="BU1463" s="4"/>
      <c r="BV1463" s="1"/>
      <c r="BW1463" s="3"/>
      <c r="BX1463" s="4"/>
      <c r="BY1463" s="5"/>
      <c r="BZ1463" s="5"/>
      <c r="CA1463" s="5"/>
      <c r="CB1463" s="5"/>
      <c r="CC1463" s="5"/>
      <c r="CD1463" s="43"/>
    </row>
    <row r="1464" spans="1:82" x14ac:dyDescent="0.25">
      <c r="A1464" s="8"/>
      <c r="B1464" s="5"/>
      <c r="C1464" s="5"/>
      <c r="D1464" s="5"/>
      <c r="E1464" s="5"/>
      <c r="F1464" s="94" t="str">
        <f t="shared" si="229"/>
        <v/>
      </c>
      <c r="G1464" s="94" t="str">
        <f t="shared" si="230"/>
        <v/>
      </c>
      <c r="H1464" s="127" t="str">
        <f>IF(A1464&lt;&gt;"",IF(MID(C1464,1,1)="c",$AS$26,IF(MID(C1464,1,1)="r",$AS$41,IF(MID(C1464,1,1)="p",#REF!,#REF!))),"")</f>
        <v/>
      </c>
      <c r="I1464" s="92" t="str">
        <f t="shared" si="231"/>
        <v/>
      </c>
      <c r="J1464" s="92" t="str">
        <f t="shared" si="232"/>
        <v/>
      </c>
      <c r="K1464" s="92" t="str">
        <f t="shared" si="233"/>
        <v/>
      </c>
      <c r="L1464" s="92" t="str">
        <f t="shared" si="234"/>
        <v/>
      </c>
      <c r="M1464" s="95" t="str">
        <f>IF(A1464&lt;&gt;"",IF(MID(C1464,1,1)="c",SigmaEpsConcrete(I1464,$AN$30:$AN$33,$AR$30:$AR$33,$AS$26,$AS$27,$AS$28,$AQ$20,$AU$19),""),"")</f>
        <v/>
      </c>
      <c r="N1464" s="95" t="str">
        <f>IF(A1464&lt;&gt;"",IF(MID(C1464,1,1)="r",SigmaEpsReinf(J1464,$AS$42:$AS$43,$AS$41,$AS$39,$AS$40,$AQ$38),""),"")</f>
        <v/>
      </c>
      <c r="Q1464" s="92" t="str">
        <f t="shared" si="236"/>
        <v/>
      </c>
      <c r="R1464" s="92" t="str">
        <f t="shared" si="237"/>
        <v/>
      </c>
      <c r="U1464" s="5"/>
      <c r="V1464" s="5"/>
      <c r="W1464" s="94" t="str">
        <f t="shared" si="235"/>
        <v/>
      </c>
      <c r="X1464" s="94" t="str">
        <f t="shared" si="238"/>
        <v/>
      </c>
      <c r="Y1464" s="5"/>
      <c r="BK1464" s="8"/>
      <c r="BL1464" s="5"/>
      <c r="BM1464" s="5"/>
      <c r="BN1464" s="5"/>
      <c r="BO1464" s="5"/>
      <c r="BP1464" s="1"/>
      <c r="BQ1464" s="1"/>
      <c r="BR1464" s="1"/>
      <c r="BS1464" s="1"/>
      <c r="BT1464" s="1"/>
      <c r="BU1464" s="4"/>
      <c r="BV1464" s="1"/>
      <c r="BW1464" s="3"/>
      <c r="BX1464" s="4"/>
      <c r="BY1464" s="5"/>
      <c r="BZ1464" s="5"/>
      <c r="CA1464" s="5"/>
      <c r="CB1464" s="5"/>
      <c r="CC1464" s="5"/>
      <c r="CD1464" s="43"/>
    </row>
    <row r="1465" spans="1:82" x14ac:dyDescent="0.25">
      <c r="A1465" s="8"/>
      <c r="B1465" s="5"/>
      <c r="C1465" s="5"/>
      <c r="D1465" s="5"/>
      <c r="E1465" s="5"/>
      <c r="F1465" s="94" t="str">
        <f t="shared" si="229"/>
        <v/>
      </c>
      <c r="G1465" s="94" t="str">
        <f t="shared" si="230"/>
        <v/>
      </c>
      <c r="H1465" s="127" t="str">
        <f>IF(A1465&lt;&gt;"",IF(MID(C1465,1,1)="c",$AS$26,IF(MID(C1465,1,1)="r",$AS$41,IF(MID(C1465,1,1)="p",#REF!,#REF!))),"")</f>
        <v/>
      </c>
      <c r="I1465" s="92" t="str">
        <f t="shared" si="231"/>
        <v/>
      </c>
      <c r="J1465" s="92" t="str">
        <f t="shared" si="232"/>
        <v/>
      </c>
      <c r="K1465" s="92" t="str">
        <f t="shared" si="233"/>
        <v/>
      </c>
      <c r="L1465" s="92" t="str">
        <f t="shared" si="234"/>
        <v/>
      </c>
      <c r="M1465" s="95" t="str">
        <f>IF(A1465&lt;&gt;"",IF(MID(C1465,1,1)="c",SigmaEpsConcrete(I1465,$AN$30:$AN$33,$AR$30:$AR$33,$AS$26,$AS$27,$AS$28,$AQ$20,$AU$19),""),"")</f>
        <v/>
      </c>
      <c r="N1465" s="95" t="str">
        <f>IF(A1465&lt;&gt;"",IF(MID(C1465,1,1)="r",SigmaEpsReinf(J1465,$AS$42:$AS$43,$AS$41,$AS$39,$AS$40,$AQ$38),""),"")</f>
        <v/>
      </c>
      <c r="Q1465" s="92" t="str">
        <f t="shared" si="236"/>
        <v/>
      </c>
      <c r="R1465" s="92" t="str">
        <f t="shared" si="237"/>
        <v/>
      </c>
      <c r="U1465" s="5"/>
      <c r="V1465" s="5"/>
      <c r="W1465" s="94" t="str">
        <f t="shared" si="235"/>
        <v/>
      </c>
      <c r="X1465" s="94" t="str">
        <f t="shared" si="238"/>
        <v/>
      </c>
      <c r="Y1465" s="5"/>
      <c r="BK1465" s="8"/>
      <c r="BL1465" s="5"/>
      <c r="BM1465" s="5"/>
      <c r="BN1465" s="5"/>
      <c r="BO1465" s="5"/>
      <c r="BP1465" s="1"/>
      <c r="BQ1465" s="1"/>
      <c r="BR1465" s="1"/>
      <c r="BS1465" s="1"/>
      <c r="BT1465" s="1"/>
      <c r="BU1465" s="4"/>
      <c r="BV1465" s="1"/>
      <c r="BW1465" s="3"/>
      <c r="BX1465" s="4"/>
      <c r="BY1465" s="5"/>
      <c r="BZ1465" s="5"/>
      <c r="CA1465" s="5"/>
      <c r="CB1465" s="5"/>
      <c r="CC1465" s="5"/>
      <c r="CD1465" s="43"/>
    </row>
    <row r="1466" spans="1:82" x14ac:dyDescent="0.25">
      <c r="A1466" s="8"/>
      <c r="B1466" s="5"/>
      <c r="C1466" s="5"/>
      <c r="D1466" s="5"/>
      <c r="E1466" s="5"/>
      <c r="F1466" s="94" t="str">
        <f t="shared" si="229"/>
        <v/>
      </c>
      <c r="G1466" s="94" t="str">
        <f t="shared" si="230"/>
        <v/>
      </c>
      <c r="H1466" s="127" t="str">
        <f>IF(A1466&lt;&gt;"",IF(MID(C1466,1,1)="c",$AS$26,IF(MID(C1466,1,1)="r",$AS$41,IF(MID(C1466,1,1)="p",#REF!,#REF!))),"")</f>
        <v/>
      </c>
      <c r="I1466" s="92" t="str">
        <f t="shared" si="231"/>
        <v/>
      </c>
      <c r="J1466" s="92" t="str">
        <f t="shared" si="232"/>
        <v/>
      </c>
      <c r="K1466" s="92" t="str">
        <f t="shared" si="233"/>
        <v/>
      </c>
      <c r="L1466" s="92" t="str">
        <f t="shared" si="234"/>
        <v/>
      </c>
      <c r="M1466" s="95" t="str">
        <f>IF(A1466&lt;&gt;"",IF(MID(C1466,1,1)="c",SigmaEpsConcrete(I1466,$AN$30:$AN$33,$AR$30:$AR$33,$AS$26,$AS$27,$AS$28,$AQ$20,$AU$19),""),"")</f>
        <v/>
      </c>
      <c r="N1466" s="95" t="str">
        <f>IF(A1466&lt;&gt;"",IF(MID(C1466,1,1)="r",SigmaEpsReinf(J1466,$AS$42:$AS$43,$AS$41,$AS$39,$AS$40,$AQ$38),""),"")</f>
        <v/>
      </c>
      <c r="Q1466" s="92" t="str">
        <f t="shared" si="236"/>
        <v/>
      </c>
      <c r="R1466" s="92" t="str">
        <f t="shared" si="237"/>
        <v/>
      </c>
      <c r="U1466" s="5"/>
      <c r="V1466" s="5"/>
      <c r="W1466" s="94" t="str">
        <f t="shared" si="235"/>
        <v/>
      </c>
      <c r="X1466" s="94" t="str">
        <f t="shared" si="238"/>
        <v/>
      </c>
      <c r="Y1466" s="5"/>
      <c r="BK1466" s="8"/>
      <c r="BL1466" s="5"/>
      <c r="BM1466" s="5"/>
      <c r="BN1466" s="5"/>
      <c r="BO1466" s="5"/>
      <c r="BP1466" s="1"/>
      <c r="BQ1466" s="1"/>
      <c r="BR1466" s="1"/>
      <c r="BS1466" s="1"/>
      <c r="BT1466" s="1"/>
      <c r="BU1466" s="4"/>
      <c r="BV1466" s="1"/>
      <c r="BW1466" s="3"/>
      <c r="BX1466" s="4"/>
      <c r="BY1466" s="5"/>
      <c r="BZ1466" s="5"/>
      <c r="CA1466" s="5"/>
      <c r="CB1466" s="5"/>
      <c r="CC1466" s="5"/>
      <c r="CD1466" s="43"/>
    </row>
    <row r="1467" spans="1:82" x14ac:dyDescent="0.25">
      <c r="A1467" s="8"/>
      <c r="B1467" s="5"/>
      <c r="C1467" s="5"/>
      <c r="D1467" s="5"/>
      <c r="E1467" s="5"/>
      <c r="F1467" s="94" t="str">
        <f t="shared" si="229"/>
        <v/>
      </c>
      <c r="G1467" s="94" t="str">
        <f t="shared" si="230"/>
        <v/>
      </c>
      <c r="H1467" s="127" t="str">
        <f>IF(A1467&lt;&gt;"",IF(MID(C1467,1,1)="c",$AS$26,IF(MID(C1467,1,1)="r",$AS$41,IF(MID(C1467,1,1)="p",#REF!,#REF!))),"")</f>
        <v/>
      </c>
      <c r="I1467" s="92" t="str">
        <f t="shared" si="231"/>
        <v/>
      </c>
      <c r="J1467" s="92" t="str">
        <f t="shared" si="232"/>
        <v/>
      </c>
      <c r="K1467" s="92" t="str">
        <f t="shared" si="233"/>
        <v/>
      </c>
      <c r="L1467" s="92" t="str">
        <f t="shared" si="234"/>
        <v/>
      </c>
      <c r="M1467" s="95" t="str">
        <f>IF(A1467&lt;&gt;"",IF(MID(C1467,1,1)="c",SigmaEpsConcrete(I1467,$AN$30:$AN$33,$AR$30:$AR$33,$AS$26,$AS$27,$AS$28,$AQ$20,$AU$19),""),"")</f>
        <v/>
      </c>
      <c r="N1467" s="95" t="str">
        <f>IF(A1467&lt;&gt;"",IF(MID(C1467,1,1)="r",SigmaEpsReinf(J1467,$AS$42:$AS$43,$AS$41,$AS$39,$AS$40,$AQ$38),""),"")</f>
        <v/>
      </c>
      <c r="Q1467" s="92" t="str">
        <f t="shared" si="236"/>
        <v/>
      </c>
      <c r="R1467" s="92" t="str">
        <f t="shared" si="237"/>
        <v/>
      </c>
      <c r="U1467" s="5"/>
      <c r="V1467" s="5"/>
      <c r="W1467" s="94" t="str">
        <f t="shared" si="235"/>
        <v/>
      </c>
      <c r="X1467" s="94" t="str">
        <f t="shared" si="238"/>
        <v/>
      </c>
      <c r="Y1467" s="5"/>
      <c r="BK1467" s="8"/>
      <c r="BL1467" s="5"/>
      <c r="BM1467" s="5"/>
      <c r="BN1467" s="5"/>
      <c r="BO1467" s="5"/>
      <c r="BP1467" s="1"/>
      <c r="BQ1467" s="1"/>
      <c r="BR1467" s="1"/>
      <c r="BS1467" s="1"/>
      <c r="BT1467" s="1"/>
      <c r="BU1467" s="4"/>
      <c r="BV1467" s="1"/>
      <c r="BW1467" s="3"/>
      <c r="BX1467" s="4"/>
      <c r="BY1467" s="5"/>
      <c r="BZ1467" s="5"/>
      <c r="CA1467" s="5"/>
      <c r="CB1467" s="5"/>
      <c r="CC1467" s="5"/>
      <c r="CD1467" s="43"/>
    </row>
    <row r="1468" spans="1:82" x14ac:dyDescent="0.25">
      <c r="A1468" s="8"/>
      <c r="B1468" s="5"/>
      <c r="C1468" s="5"/>
      <c r="D1468" s="5"/>
      <c r="E1468" s="5"/>
      <c r="F1468" s="94" t="str">
        <f t="shared" si="229"/>
        <v/>
      </c>
      <c r="G1468" s="94" t="str">
        <f t="shared" si="230"/>
        <v/>
      </c>
      <c r="H1468" s="127" t="str">
        <f>IF(A1468&lt;&gt;"",IF(MID(C1468,1,1)="c",$AS$26,IF(MID(C1468,1,1)="r",$AS$41,IF(MID(C1468,1,1)="p",#REF!,#REF!))),"")</f>
        <v/>
      </c>
      <c r="I1468" s="92" t="str">
        <f t="shared" si="231"/>
        <v/>
      </c>
      <c r="J1468" s="92" t="str">
        <f t="shared" si="232"/>
        <v/>
      </c>
      <c r="K1468" s="92" t="str">
        <f t="shared" si="233"/>
        <v/>
      </c>
      <c r="L1468" s="92" t="str">
        <f t="shared" si="234"/>
        <v/>
      </c>
      <c r="M1468" s="95" t="str">
        <f>IF(A1468&lt;&gt;"",IF(MID(C1468,1,1)="c",SigmaEpsConcrete(I1468,$AN$30:$AN$33,$AR$30:$AR$33,$AS$26,$AS$27,$AS$28,$AQ$20,$AU$19),""),"")</f>
        <v/>
      </c>
      <c r="N1468" s="95" t="str">
        <f>IF(A1468&lt;&gt;"",IF(MID(C1468,1,1)="r",SigmaEpsReinf(J1468,$AS$42:$AS$43,$AS$41,$AS$39,$AS$40,$AQ$38),""),"")</f>
        <v/>
      </c>
      <c r="Q1468" s="92" t="str">
        <f t="shared" si="236"/>
        <v/>
      </c>
      <c r="R1468" s="92" t="str">
        <f t="shared" si="237"/>
        <v/>
      </c>
      <c r="U1468" s="5"/>
      <c r="V1468" s="5"/>
      <c r="W1468" s="94" t="str">
        <f t="shared" si="235"/>
        <v/>
      </c>
      <c r="X1468" s="94" t="str">
        <f t="shared" si="238"/>
        <v/>
      </c>
      <c r="Y1468" s="5"/>
      <c r="BK1468" s="8"/>
      <c r="BL1468" s="5"/>
      <c r="BM1468" s="5"/>
      <c r="BN1468" s="5"/>
      <c r="BO1468" s="5"/>
      <c r="BP1468" s="1"/>
      <c r="BQ1468" s="1"/>
      <c r="BR1468" s="1"/>
      <c r="BS1468" s="1"/>
      <c r="BT1468" s="1"/>
      <c r="BU1468" s="4"/>
      <c r="BV1468" s="1"/>
      <c r="BW1468" s="3"/>
      <c r="BX1468" s="4"/>
      <c r="BY1468" s="5"/>
      <c r="BZ1468" s="5"/>
      <c r="CA1468" s="5"/>
      <c r="CB1468" s="5"/>
      <c r="CC1468" s="5"/>
      <c r="CD1468" s="43"/>
    </row>
    <row r="1469" spans="1:82" x14ac:dyDescent="0.25">
      <c r="A1469" s="8"/>
      <c r="B1469" s="5"/>
      <c r="C1469" s="5"/>
      <c r="D1469" s="5"/>
      <c r="E1469" s="5"/>
      <c r="F1469" s="94" t="str">
        <f t="shared" si="229"/>
        <v/>
      </c>
      <c r="G1469" s="94" t="str">
        <f t="shared" si="230"/>
        <v/>
      </c>
      <c r="H1469" s="127" t="str">
        <f>IF(A1469&lt;&gt;"",IF(MID(C1469,1,1)="c",$AS$26,IF(MID(C1469,1,1)="r",$AS$41,IF(MID(C1469,1,1)="p",#REF!,#REF!))),"")</f>
        <v/>
      </c>
      <c r="I1469" s="92" t="str">
        <f t="shared" si="231"/>
        <v/>
      </c>
      <c r="J1469" s="92" t="str">
        <f t="shared" si="232"/>
        <v/>
      </c>
      <c r="K1469" s="92" t="str">
        <f t="shared" si="233"/>
        <v/>
      </c>
      <c r="L1469" s="92" t="str">
        <f t="shared" si="234"/>
        <v/>
      </c>
      <c r="M1469" s="95" t="str">
        <f>IF(A1469&lt;&gt;"",IF(MID(C1469,1,1)="c",SigmaEpsConcrete(I1469,$AN$30:$AN$33,$AR$30:$AR$33,$AS$26,$AS$27,$AS$28,$AQ$20,$AU$19),""),"")</f>
        <v/>
      </c>
      <c r="N1469" s="95" t="str">
        <f>IF(A1469&lt;&gt;"",IF(MID(C1469,1,1)="r",SigmaEpsReinf(J1469,$AS$42:$AS$43,$AS$41,$AS$39,$AS$40,$AQ$38),""),"")</f>
        <v/>
      </c>
      <c r="Q1469" s="92" t="str">
        <f t="shared" si="236"/>
        <v/>
      </c>
      <c r="R1469" s="92" t="str">
        <f t="shared" si="237"/>
        <v/>
      </c>
      <c r="U1469" s="5"/>
      <c r="V1469" s="5"/>
      <c r="W1469" s="94" t="str">
        <f t="shared" si="235"/>
        <v/>
      </c>
      <c r="X1469" s="94" t="str">
        <f t="shared" si="238"/>
        <v/>
      </c>
      <c r="Y1469" s="5"/>
      <c r="BK1469" s="8"/>
      <c r="BL1469" s="5"/>
      <c r="BM1469" s="5"/>
      <c r="BN1469" s="5"/>
      <c r="BO1469" s="5"/>
      <c r="BP1469" s="1"/>
      <c r="BQ1469" s="1"/>
      <c r="BR1469" s="1"/>
      <c r="BS1469" s="1"/>
      <c r="BT1469" s="1"/>
      <c r="BU1469" s="4"/>
      <c r="BV1469" s="1"/>
      <c r="BW1469" s="3"/>
      <c r="BX1469" s="4"/>
      <c r="BY1469" s="5"/>
      <c r="BZ1469" s="5"/>
      <c r="CA1469" s="5"/>
      <c r="CB1469" s="5"/>
      <c r="CC1469" s="5"/>
      <c r="CD1469" s="43"/>
    </row>
    <row r="1470" spans="1:82" x14ac:dyDescent="0.25">
      <c r="A1470" s="8"/>
      <c r="B1470" s="5"/>
      <c r="C1470" s="5"/>
      <c r="D1470" s="5"/>
      <c r="E1470" s="5"/>
      <c r="F1470" s="94" t="str">
        <f t="shared" si="229"/>
        <v/>
      </c>
      <c r="G1470" s="94" t="str">
        <f t="shared" si="230"/>
        <v/>
      </c>
      <c r="H1470" s="127" t="str">
        <f>IF(A1470&lt;&gt;"",IF(MID(C1470,1,1)="c",$AS$26,IF(MID(C1470,1,1)="r",$AS$41,IF(MID(C1470,1,1)="p",#REF!,#REF!))),"")</f>
        <v/>
      </c>
      <c r="I1470" s="92" t="str">
        <f t="shared" si="231"/>
        <v/>
      </c>
      <c r="J1470" s="92" t="str">
        <f t="shared" si="232"/>
        <v/>
      </c>
      <c r="K1470" s="92" t="str">
        <f t="shared" si="233"/>
        <v/>
      </c>
      <c r="L1470" s="92" t="str">
        <f t="shared" si="234"/>
        <v/>
      </c>
      <c r="M1470" s="95" t="str">
        <f>IF(A1470&lt;&gt;"",IF(MID(C1470,1,1)="c",SigmaEpsConcrete(I1470,$AN$30:$AN$33,$AR$30:$AR$33,$AS$26,$AS$27,$AS$28,$AQ$20,$AU$19),""),"")</f>
        <v/>
      </c>
      <c r="N1470" s="95" t="str">
        <f>IF(A1470&lt;&gt;"",IF(MID(C1470,1,1)="r",SigmaEpsReinf(J1470,$AS$42:$AS$43,$AS$41,$AS$39,$AS$40,$AQ$38),""),"")</f>
        <v/>
      </c>
      <c r="Q1470" s="92" t="str">
        <f t="shared" si="236"/>
        <v/>
      </c>
      <c r="R1470" s="92" t="str">
        <f t="shared" si="237"/>
        <v/>
      </c>
      <c r="U1470" s="5"/>
      <c r="V1470" s="5"/>
      <c r="W1470" s="94" t="str">
        <f t="shared" si="235"/>
        <v/>
      </c>
      <c r="X1470" s="94" t="str">
        <f t="shared" si="238"/>
        <v/>
      </c>
      <c r="Y1470" s="5"/>
      <c r="BK1470" s="8"/>
      <c r="BL1470" s="5"/>
      <c r="BM1470" s="5"/>
      <c r="BN1470" s="5"/>
      <c r="BO1470" s="5"/>
      <c r="BP1470" s="1"/>
      <c r="BQ1470" s="1"/>
      <c r="BR1470" s="1"/>
      <c r="BS1470" s="1"/>
      <c r="BT1470" s="1"/>
      <c r="BU1470" s="4"/>
      <c r="BV1470" s="1"/>
      <c r="BW1470" s="3"/>
      <c r="BX1470" s="4"/>
      <c r="BY1470" s="5"/>
      <c r="BZ1470" s="5"/>
      <c r="CA1470" s="5"/>
      <c r="CB1470" s="5"/>
      <c r="CC1470" s="5"/>
      <c r="CD1470" s="43"/>
    </row>
    <row r="1471" spans="1:82" x14ac:dyDescent="0.25">
      <c r="A1471" s="8"/>
      <c r="B1471" s="5"/>
      <c r="C1471" s="5"/>
      <c r="D1471" s="5"/>
      <c r="E1471" s="5"/>
      <c r="F1471" s="94" t="str">
        <f t="shared" si="229"/>
        <v/>
      </c>
      <c r="G1471" s="94" t="str">
        <f t="shared" si="230"/>
        <v/>
      </c>
      <c r="H1471" s="127" t="str">
        <f>IF(A1471&lt;&gt;"",IF(MID(C1471,1,1)="c",$AS$26,IF(MID(C1471,1,1)="r",$AS$41,IF(MID(C1471,1,1)="p",#REF!,#REF!))),"")</f>
        <v/>
      </c>
      <c r="I1471" s="92" t="str">
        <f t="shared" si="231"/>
        <v/>
      </c>
      <c r="J1471" s="92" t="str">
        <f t="shared" si="232"/>
        <v/>
      </c>
      <c r="K1471" s="92" t="str">
        <f t="shared" si="233"/>
        <v/>
      </c>
      <c r="L1471" s="92" t="str">
        <f t="shared" si="234"/>
        <v/>
      </c>
      <c r="M1471" s="95" t="str">
        <f>IF(A1471&lt;&gt;"",IF(MID(C1471,1,1)="c",SigmaEpsConcrete(I1471,$AN$30:$AN$33,$AR$30:$AR$33,$AS$26,$AS$27,$AS$28,$AQ$20,$AU$19),""),"")</f>
        <v/>
      </c>
      <c r="N1471" s="95" t="str">
        <f>IF(A1471&lt;&gt;"",IF(MID(C1471,1,1)="r",SigmaEpsReinf(J1471,$AS$42:$AS$43,$AS$41,$AS$39,$AS$40,$AQ$38),""),"")</f>
        <v/>
      </c>
      <c r="Q1471" s="92" t="str">
        <f t="shared" si="236"/>
        <v/>
      </c>
      <c r="R1471" s="92" t="str">
        <f t="shared" si="237"/>
        <v/>
      </c>
      <c r="U1471" s="5"/>
      <c r="V1471" s="5"/>
      <c r="W1471" s="94" t="str">
        <f t="shared" si="235"/>
        <v/>
      </c>
      <c r="X1471" s="94" t="str">
        <f t="shared" si="238"/>
        <v/>
      </c>
      <c r="Y1471" s="5"/>
      <c r="BK1471" s="8"/>
      <c r="BL1471" s="5"/>
      <c r="BM1471" s="5"/>
      <c r="BN1471" s="5"/>
      <c r="BO1471" s="5"/>
      <c r="BP1471" s="1"/>
      <c r="BQ1471" s="1"/>
      <c r="BR1471" s="1"/>
      <c r="BS1471" s="1"/>
      <c r="BT1471" s="1"/>
      <c r="BU1471" s="4"/>
      <c r="BV1471" s="1"/>
      <c r="BW1471" s="3"/>
      <c r="BX1471" s="4"/>
      <c r="BY1471" s="5"/>
      <c r="BZ1471" s="5"/>
      <c r="CA1471" s="5"/>
      <c r="CB1471" s="5"/>
      <c r="CC1471" s="5"/>
      <c r="CD1471" s="43"/>
    </row>
    <row r="1472" spans="1:82" x14ac:dyDescent="0.25">
      <c r="A1472" s="8"/>
      <c r="B1472" s="5"/>
      <c r="C1472" s="5"/>
      <c r="D1472" s="5"/>
      <c r="E1472" s="5"/>
      <c r="F1472" s="94" t="str">
        <f t="shared" si="229"/>
        <v/>
      </c>
      <c r="G1472" s="94" t="str">
        <f t="shared" si="230"/>
        <v/>
      </c>
      <c r="H1472" s="127" t="str">
        <f>IF(A1472&lt;&gt;"",IF(MID(C1472,1,1)="c",$AS$26,IF(MID(C1472,1,1)="r",$AS$41,IF(MID(C1472,1,1)="p",#REF!,#REF!))),"")</f>
        <v/>
      </c>
      <c r="I1472" s="92" t="str">
        <f t="shared" si="231"/>
        <v/>
      </c>
      <c r="J1472" s="92" t="str">
        <f t="shared" si="232"/>
        <v/>
      </c>
      <c r="K1472" s="92" t="str">
        <f t="shared" si="233"/>
        <v/>
      </c>
      <c r="L1472" s="92" t="str">
        <f t="shared" si="234"/>
        <v/>
      </c>
      <c r="M1472" s="95" t="str">
        <f>IF(A1472&lt;&gt;"",IF(MID(C1472,1,1)="c",SigmaEpsConcrete(I1472,$AN$30:$AN$33,$AR$30:$AR$33,$AS$26,$AS$27,$AS$28,$AQ$20,$AU$19),""),"")</f>
        <v/>
      </c>
      <c r="N1472" s="95" t="str">
        <f>IF(A1472&lt;&gt;"",IF(MID(C1472,1,1)="r",SigmaEpsReinf(J1472,$AS$42:$AS$43,$AS$41,$AS$39,$AS$40,$AQ$38),""),"")</f>
        <v/>
      </c>
      <c r="Q1472" s="92" t="str">
        <f t="shared" si="236"/>
        <v/>
      </c>
      <c r="R1472" s="92" t="str">
        <f t="shared" si="237"/>
        <v/>
      </c>
      <c r="U1472" s="5"/>
      <c r="V1472" s="5"/>
      <c r="W1472" s="94" t="str">
        <f t="shared" si="235"/>
        <v/>
      </c>
      <c r="X1472" s="94" t="str">
        <f t="shared" si="238"/>
        <v/>
      </c>
      <c r="Y1472" s="5"/>
      <c r="BK1472" s="8"/>
      <c r="BL1472" s="5"/>
      <c r="BM1472" s="5"/>
      <c r="BN1472" s="5"/>
      <c r="BO1472" s="5"/>
      <c r="BP1472" s="1"/>
      <c r="BQ1472" s="1"/>
      <c r="BR1472" s="1"/>
      <c r="BS1472" s="1"/>
      <c r="BT1472" s="1"/>
      <c r="BU1472" s="4"/>
      <c r="BV1472" s="1"/>
      <c r="BW1472" s="3"/>
      <c r="BX1472" s="4"/>
      <c r="BY1472" s="5"/>
      <c r="BZ1472" s="5"/>
      <c r="CA1472" s="5"/>
      <c r="CB1472" s="5"/>
      <c r="CC1472" s="5"/>
      <c r="CD1472" s="43"/>
    </row>
    <row r="1473" spans="1:82" x14ac:dyDescent="0.25">
      <c r="A1473" s="8"/>
      <c r="B1473" s="5"/>
      <c r="C1473" s="5"/>
      <c r="D1473" s="5"/>
      <c r="E1473" s="5"/>
      <c r="F1473" s="94" t="str">
        <f t="shared" si="229"/>
        <v/>
      </c>
      <c r="G1473" s="94" t="str">
        <f t="shared" si="230"/>
        <v/>
      </c>
      <c r="H1473" s="127" t="str">
        <f>IF(A1473&lt;&gt;"",IF(MID(C1473,1,1)="c",$AS$26,IF(MID(C1473,1,1)="r",$AS$41,IF(MID(C1473,1,1)="p",#REF!,#REF!))),"")</f>
        <v/>
      </c>
      <c r="I1473" s="92" t="str">
        <f t="shared" si="231"/>
        <v/>
      </c>
      <c r="J1473" s="92" t="str">
        <f t="shared" si="232"/>
        <v/>
      </c>
      <c r="K1473" s="92" t="str">
        <f t="shared" si="233"/>
        <v/>
      </c>
      <c r="L1473" s="92" t="str">
        <f t="shared" si="234"/>
        <v/>
      </c>
      <c r="M1473" s="95" t="str">
        <f>IF(A1473&lt;&gt;"",IF(MID(C1473,1,1)="c",SigmaEpsConcrete(I1473,$AN$30:$AN$33,$AR$30:$AR$33,$AS$26,$AS$27,$AS$28,$AQ$20,$AU$19),""),"")</f>
        <v/>
      </c>
      <c r="N1473" s="95" t="str">
        <f>IF(A1473&lt;&gt;"",IF(MID(C1473,1,1)="r",SigmaEpsReinf(J1473,$AS$42:$AS$43,$AS$41,$AS$39,$AS$40,$AQ$38),""),"")</f>
        <v/>
      </c>
      <c r="Q1473" s="92" t="str">
        <f t="shared" si="236"/>
        <v/>
      </c>
      <c r="R1473" s="92" t="str">
        <f t="shared" si="237"/>
        <v/>
      </c>
      <c r="U1473" s="5"/>
      <c r="V1473" s="5"/>
      <c r="W1473" s="94" t="str">
        <f t="shared" si="235"/>
        <v/>
      </c>
      <c r="X1473" s="94" t="str">
        <f t="shared" si="238"/>
        <v/>
      </c>
      <c r="Y1473" s="5"/>
      <c r="BK1473" s="8"/>
      <c r="BL1473" s="5"/>
      <c r="BM1473" s="5"/>
      <c r="BN1473" s="5"/>
      <c r="BO1473" s="5"/>
      <c r="BP1473" s="1"/>
      <c r="BQ1473" s="1"/>
      <c r="BR1473" s="1"/>
      <c r="BS1473" s="1"/>
      <c r="BT1473" s="1"/>
      <c r="BU1473" s="4"/>
      <c r="BV1473" s="1"/>
      <c r="BW1473" s="3"/>
      <c r="BX1473" s="4"/>
      <c r="BY1473" s="5"/>
      <c r="BZ1473" s="5"/>
      <c r="CA1473" s="5"/>
      <c r="CB1473" s="5"/>
      <c r="CC1473" s="5"/>
      <c r="CD1473" s="43"/>
    </row>
    <row r="1474" spans="1:82" x14ac:dyDescent="0.25">
      <c r="A1474" s="8"/>
      <c r="B1474" s="5"/>
      <c r="C1474" s="5"/>
      <c r="D1474" s="5"/>
      <c r="E1474" s="5"/>
      <c r="F1474" s="94" t="str">
        <f t="shared" si="229"/>
        <v/>
      </c>
      <c r="G1474" s="94" t="str">
        <f t="shared" si="230"/>
        <v/>
      </c>
      <c r="H1474" s="127" t="str">
        <f>IF(A1474&lt;&gt;"",IF(MID(C1474,1,1)="c",$AS$26,IF(MID(C1474,1,1)="r",$AS$41,IF(MID(C1474,1,1)="p",#REF!,#REF!))),"")</f>
        <v/>
      </c>
      <c r="I1474" s="92" t="str">
        <f t="shared" si="231"/>
        <v/>
      </c>
      <c r="J1474" s="92" t="str">
        <f t="shared" si="232"/>
        <v/>
      </c>
      <c r="K1474" s="92" t="str">
        <f t="shared" si="233"/>
        <v/>
      </c>
      <c r="L1474" s="92" t="str">
        <f t="shared" si="234"/>
        <v/>
      </c>
      <c r="M1474" s="95" t="str">
        <f>IF(A1474&lt;&gt;"",IF(MID(C1474,1,1)="c",SigmaEpsConcrete(I1474,$AN$30:$AN$33,$AR$30:$AR$33,$AS$26,$AS$27,$AS$28,$AQ$20,$AU$19),""),"")</f>
        <v/>
      </c>
      <c r="N1474" s="95" t="str">
        <f>IF(A1474&lt;&gt;"",IF(MID(C1474,1,1)="r",SigmaEpsReinf(J1474,$AS$42:$AS$43,$AS$41,$AS$39,$AS$40,$AQ$38),""),"")</f>
        <v/>
      </c>
      <c r="Q1474" s="92" t="str">
        <f t="shared" si="236"/>
        <v/>
      </c>
      <c r="R1474" s="92" t="str">
        <f t="shared" si="237"/>
        <v/>
      </c>
      <c r="U1474" s="5"/>
      <c r="V1474" s="5"/>
      <c r="W1474" s="94" t="str">
        <f t="shared" si="235"/>
        <v/>
      </c>
      <c r="X1474" s="94" t="str">
        <f t="shared" si="238"/>
        <v/>
      </c>
      <c r="Y1474" s="5"/>
      <c r="BK1474" s="8"/>
      <c r="BL1474" s="5"/>
      <c r="BM1474" s="5"/>
      <c r="BN1474" s="5"/>
      <c r="BO1474" s="5"/>
      <c r="BP1474" s="1"/>
      <c r="BQ1474" s="1"/>
      <c r="BR1474" s="1"/>
      <c r="BS1474" s="1"/>
      <c r="BT1474" s="1"/>
      <c r="BU1474" s="4"/>
      <c r="BV1474" s="1"/>
      <c r="BW1474" s="3"/>
      <c r="BX1474" s="4"/>
      <c r="BY1474" s="5"/>
      <c r="BZ1474" s="5"/>
      <c r="CA1474" s="5"/>
      <c r="CB1474" s="5"/>
      <c r="CC1474" s="5"/>
      <c r="CD1474" s="43"/>
    </row>
    <row r="1475" spans="1:82" x14ac:dyDescent="0.25">
      <c r="A1475" s="8"/>
      <c r="B1475" s="5"/>
      <c r="C1475" s="5"/>
      <c r="D1475" s="5"/>
      <c r="E1475" s="5"/>
      <c r="F1475" s="94" t="str">
        <f t="shared" si="229"/>
        <v/>
      </c>
      <c r="G1475" s="94" t="str">
        <f t="shared" si="230"/>
        <v/>
      </c>
      <c r="H1475" s="127" t="str">
        <f>IF(A1475&lt;&gt;"",IF(MID(C1475,1,1)="c",$AS$26,IF(MID(C1475,1,1)="r",$AS$41,IF(MID(C1475,1,1)="p",#REF!,#REF!))),"")</f>
        <v/>
      </c>
      <c r="I1475" s="92" t="str">
        <f t="shared" si="231"/>
        <v/>
      </c>
      <c r="J1475" s="92" t="str">
        <f t="shared" si="232"/>
        <v/>
      </c>
      <c r="K1475" s="92" t="str">
        <f t="shared" si="233"/>
        <v/>
      </c>
      <c r="L1475" s="92" t="str">
        <f t="shared" si="234"/>
        <v/>
      </c>
      <c r="M1475" s="95" t="str">
        <f>IF(A1475&lt;&gt;"",IF(MID(C1475,1,1)="c",SigmaEpsConcrete(I1475,$AN$30:$AN$33,$AR$30:$AR$33,$AS$26,$AS$27,$AS$28,$AQ$20,$AU$19),""),"")</f>
        <v/>
      </c>
      <c r="N1475" s="95" t="str">
        <f>IF(A1475&lt;&gt;"",IF(MID(C1475,1,1)="r",SigmaEpsReinf(J1475,$AS$42:$AS$43,$AS$41,$AS$39,$AS$40,$AQ$38),""),"")</f>
        <v/>
      </c>
      <c r="Q1475" s="92" t="str">
        <f t="shared" si="236"/>
        <v/>
      </c>
      <c r="R1475" s="92" t="str">
        <f t="shared" si="237"/>
        <v/>
      </c>
      <c r="U1475" s="5"/>
      <c r="V1475" s="5"/>
      <c r="W1475" s="94" t="str">
        <f t="shared" si="235"/>
        <v/>
      </c>
      <c r="X1475" s="94" t="str">
        <f t="shared" si="238"/>
        <v/>
      </c>
      <c r="Y1475" s="5"/>
      <c r="BK1475" s="8"/>
      <c r="BL1475" s="5"/>
      <c r="BM1475" s="5"/>
      <c r="BN1475" s="5"/>
      <c r="BO1475" s="5"/>
      <c r="BP1475" s="1"/>
      <c r="BQ1475" s="1"/>
      <c r="BR1475" s="1"/>
      <c r="BS1475" s="1"/>
      <c r="BT1475" s="1"/>
      <c r="BU1475" s="4"/>
      <c r="BV1475" s="1"/>
      <c r="BW1475" s="3"/>
      <c r="BX1475" s="4"/>
      <c r="BY1475" s="5"/>
      <c r="BZ1475" s="5"/>
      <c r="CA1475" s="5"/>
      <c r="CB1475" s="5"/>
      <c r="CC1475" s="5"/>
      <c r="CD1475" s="43"/>
    </row>
    <row r="1476" spans="1:82" x14ac:dyDescent="0.25">
      <c r="A1476" s="8"/>
      <c r="B1476" s="5"/>
      <c r="C1476" s="5"/>
      <c r="D1476" s="5"/>
      <c r="E1476" s="5"/>
      <c r="F1476" s="94" t="str">
        <f t="shared" si="229"/>
        <v/>
      </c>
      <c r="G1476" s="94" t="str">
        <f t="shared" si="230"/>
        <v/>
      </c>
      <c r="H1476" s="127" t="str">
        <f>IF(A1476&lt;&gt;"",IF(MID(C1476,1,1)="c",$AS$26,IF(MID(C1476,1,1)="r",$AS$41,IF(MID(C1476,1,1)="p",#REF!,#REF!))),"")</f>
        <v/>
      </c>
      <c r="I1476" s="92" t="str">
        <f t="shared" si="231"/>
        <v/>
      </c>
      <c r="J1476" s="92" t="str">
        <f t="shared" si="232"/>
        <v/>
      </c>
      <c r="K1476" s="92" t="str">
        <f t="shared" si="233"/>
        <v/>
      </c>
      <c r="L1476" s="92" t="str">
        <f t="shared" si="234"/>
        <v/>
      </c>
      <c r="M1476" s="95" t="str">
        <f>IF(A1476&lt;&gt;"",IF(MID(C1476,1,1)="c",SigmaEpsConcrete(I1476,$AN$30:$AN$33,$AR$30:$AR$33,$AS$26,$AS$27,$AS$28,$AQ$20,$AU$19),""),"")</f>
        <v/>
      </c>
      <c r="N1476" s="95" t="str">
        <f>IF(A1476&lt;&gt;"",IF(MID(C1476,1,1)="r",SigmaEpsReinf(J1476,$AS$42:$AS$43,$AS$41,$AS$39,$AS$40,$AQ$38),""),"")</f>
        <v/>
      </c>
      <c r="Q1476" s="92" t="str">
        <f t="shared" si="236"/>
        <v/>
      </c>
      <c r="R1476" s="92" t="str">
        <f t="shared" si="237"/>
        <v/>
      </c>
      <c r="U1476" s="5"/>
      <c r="V1476" s="5"/>
      <c r="W1476" s="94" t="str">
        <f t="shared" si="235"/>
        <v/>
      </c>
      <c r="X1476" s="94" t="str">
        <f t="shared" si="238"/>
        <v/>
      </c>
      <c r="Y1476" s="5"/>
      <c r="BK1476" s="8"/>
      <c r="BL1476" s="5"/>
      <c r="BM1476" s="5"/>
      <c r="BN1476" s="5"/>
      <c r="BO1476" s="5"/>
      <c r="BP1476" s="1"/>
      <c r="BQ1476" s="1"/>
      <c r="BR1476" s="1"/>
      <c r="BS1476" s="1"/>
      <c r="BT1476" s="1"/>
      <c r="BU1476" s="4"/>
      <c r="BV1476" s="1"/>
      <c r="BW1476" s="3"/>
      <c r="BX1476" s="4"/>
      <c r="BY1476" s="5"/>
      <c r="BZ1476" s="5"/>
      <c r="CA1476" s="5"/>
      <c r="CB1476" s="5"/>
      <c r="CC1476" s="5"/>
      <c r="CD1476" s="43"/>
    </row>
    <row r="1477" spans="1:82" x14ac:dyDescent="0.25">
      <c r="A1477" s="8"/>
      <c r="B1477" s="5"/>
      <c r="C1477" s="5"/>
      <c r="D1477" s="5"/>
      <c r="E1477" s="5"/>
      <c r="F1477" s="94" t="str">
        <f t="shared" si="229"/>
        <v/>
      </c>
      <c r="G1477" s="94" t="str">
        <f t="shared" si="230"/>
        <v/>
      </c>
      <c r="H1477" s="127" t="str">
        <f>IF(A1477&lt;&gt;"",IF(MID(C1477,1,1)="c",$AS$26,IF(MID(C1477,1,1)="r",$AS$41,IF(MID(C1477,1,1)="p",#REF!,#REF!))),"")</f>
        <v/>
      </c>
      <c r="I1477" s="92" t="str">
        <f t="shared" si="231"/>
        <v/>
      </c>
      <c r="J1477" s="92" t="str">
        <f t="shared" si="232"/>
        <v/>
      </c>
      <c r="K1477" s="92" t="str">
        <f t="shared" si="233"/>
        <v/>
      </c>
      <c r="L1477" s="92" t="str">
        <f t="shared" si="234"/>
        <v/>
      </c>
      <c r="M1477" s="95" t="str">
        <f>IF(A1477&lt;&gt;"",IF(MID(C1477,1,1)="c",SigmaEpsConcrete(I1477,$AN$30:$AN$33,$AR$30:$AR$33,$AS$26,$AS$27,$AS$28,$AQ$20,$AU$19),""),"")</f>
        <v/>
      </c>
      <c r="N1477" s="95" t="str">
        <f>IF(A1477&lt;&gt;"",IF(MID(C1477,1,1)="r",SigmaEpsReinf(J1477,$AS$42:$AS$43,$AS$41,$AS$39,$AS$40,$AQ$38),""),"")</f>
        <v/>
      </c>
      <c r="Q1477" s="92" t="str">
        <f t="shared" si="236"/>
        <v/>
      </c>
      <c r="R1477" s="92" t="str">
        <f t="shared" si="237"/>
        <v/>
      </c>
      <c r="U1477" s="5"/>
      <c r="V1477" s="5"/>
      <c r="W1477" s="94" t="str">
        <f t="shared" si="235"/>
        <v/>
      </c>
      <c r="X1477" s="94" t="str">
        <f t="shared" si="238"/>
        <v/>
      </c>
      <c r="Y1477" s="5"/>
      <c r="BK1477" s="8"/>
      <c r="BL1477" s="5"/>
      <c r="BM1477" s="5"/>
      <c r="BN1477" s="5"/>
      <c r="BO1477" s="5"/>
      <c r="BP1477" s="1"/>
      <c r="BQ1477" s="1"/>
      <c r="BR1477" s="1"/>
      <c r="BS1477" s="1"/>
      <c r="BT1477" s="1"/>
      <c r="BU1477" s="4"/>
      <c r="BV1477" s="1"/>
      <c r="BW1477" s="3"/>
      <c r="BX1477" s="4"/>
      <c r="BY1477" s="5"/>
      <c r="BZ1477" s="5"/>
      <c r="CA1477" s="5"/>
      <c r="CB1477" s="5"/>
      <c r="CC1477" s="5"/>
      <c r="CD1477" s="43"/>
    </row>
    <row r="1478" spans="1:82" x14ac:dyDescent="0.25">
      <c r="A1478" s="8"/>
      <c r="B1478" s="5"/>
      <c r="C1478" s="5"/>
      <c r="D1478" s="5"/>
      <c r="E1478" s="5"/>
      <c r="F1478" s="94" t="str">
        <f t="shared" si="229"/>
        <v/>
      </c>
      <c r="G1478" s="94" t="str">
        <f t="shared" si="230"/>
        <v/>
      </c>
      <c r="H1478" s="127" t="str">
        <f>IF(A1478&lt;&gt;"",IF(MID(C1478,1,1)="c",$AS$26,IF(MID(C1478,1,1)="r",$AS$41,IF(MID(C1478,1,1)="p",#REF!,#REF!))),"")</f>
        <v/>
      </c>
      <c r="I1478" s="92" t="str">
        <f t="shared" si="231"/>
        <v/>
      </c>
      <c r="J1478" s="92" t="str">
        <f t="shared" si="232"/>
        <v/>
      </c>
      <c r="K1478" s="92" t="str">
        <f t="shared" si="233"/>
        <v/>
      </c>
      <c r="L1478" s="92" t="str">
        <f t="shared" si="234"/>
        <v/>
      </c>
      <c r="M1478" s="95" t="str">
        <f>IF(A1478&lt;&gt;"",IF(MID(C1478,1,1)="c",SigmaEpsConcrete(I1478,$AN$30:$AN$33,$AR$30:$AR$33,$AS$26,$AS$27,$AS$28,$AQ$20,$AU$19),""),"")</f>
        <v/>
      </c>
      <c r="N1478" s="95" t="str">
        <f>IF(A1478&lt;&gt;"",IF(MID(C1478,1,1)="r",SigmaEpsReinf(J1478,$AS$42:$AS$43,$AS$41,$AS$39,$AS$40,$AQ$38),""),"")</f>
        <v/>
      </c>
      <c r="Q1478" s="92" t="str">
        <f t="shared" si="236"/>
        <v/>
      </c>
      <c r="R1478" s="92" t="str">
        <f t="shared" si="237"/>
        <v/>
      </c>
      <c r="U1478" s="5"/>
      <c r="V1478" s="5"/>
      <c r="W1478" s="94" t="str">
        <f t="shared" si="235"/>
        <v/>
      </c>
      <c r="X1478" s="94" t="str">
        <f t="shared" si="238"/>
        <v/>
      </c>
      <c r="Y1478" s="5"/>
      <c r="BK1478" s="8"/>
      <c r="BL1478" s="5"/>
      <c r="BM1478" s="5"/>
      <c r="BN1478" s="5"/>
      <c r="BO1478" s="5"/>
      <c r="BP1478" s="1"/>
      <c r="BQ1478" s="1"/>
      <c r="BR1478" s="1"/>
      <c r="BS1478" s="1"/>
      <c r="BT1478" s="1"/>
      <c r="BU1478" s="4"/>
      <c r="BV1478" s="1"/>
      <c r="BW1478" s="3"/>
      <c r="BX1478" s="4"/>
      <c r="BY1478" s="5"/>
      <c r="BZ1478" s="5"/>
      <c r="CA1478" s="5"/>
      <c r="CB1478" s="5"/>
      <c r="CC1478" s="5"/>
      <c r="CD1478" s="43"/>
    </row>
    <row r="1479" spans="1:82" x14ac:dyDescent="0.25">
      <c r="A1479" s="8"/>
      <c r="B1479" s="5"/>
      <c r="C1479" s="5"/>
      <c r="D1479" s="5"/>
      <c r="E1479" s="5"/>
      <c r="F1479" s="94" t="str">
        <f t="shared" si="229"/>
        <v/>
      </c>
      <c r="G1479" s="94" t="str">
        <f t="shared" si="230"/>
        <v/>
      </c>
      <c r="H1479" s="127" t="str">
        <f>IF(A1479&lt;&gt;"",IF(MID(C1479,1,1)="c",$AS$26,IF(MID(C1479,1,1)="r",$AS$41,IF(MID(C1479,1,1)="p",#REF!,#REF!))),"")</f>
        <v/>
      </c>
      <c r="I1479" s="92" t="str">
        <f t="shared" si="231"/>
        <v/>
      </c>
      <c r="J1479" s="92" t="str">
        <f t="shared" si="232"/>
        <v/>
      </c>
      <c r="K1479" s="92" t="str">
        <f t="shared" si="233"/>
        <v/>
      </c>
      <c r="L1479" s="92" t="str">
        <f t="shared" si="234"/>
        <v/>
      </c>
      <c r="M1479" s="95" t="str">
        <f>IF(A1479&lt;&gt;"",IF(MID(C1479,1,1)="c",SigmaEpsConcrete(I1479,$AN$30:$AN$33,$AR$30:$AR$33,$AS$26,$AS$27,$AS$28,$AQ$20,$AU$19),""),"")</f>
        <v/>
      </c>
      <c r="N1479" s="95" t="str">
        <f>IF(A1479&lt;&gt;"",IF(MID(C1479,1,1)="r",SigmaEpsReinf(J1479,$AS$42:$AS$43,$AS$41,$AS$39,$AS$40,$AQ$38),""),"")</f>
        <v/>
      </c>
      <c r="Q1479" s="92" t="str">
        <f t="shared" si="236"/>
        <v/>
      </c>
      <c r="R1479" s="92" t="str">
        <f t="shared" si="237"/>
        <v/>
      </c>
      <c r="U1479" s="5"/>
      <c r="V1479" s="5"/>
      <c r="W1479" s="94" t="str">
        <f t="shared" si="235"/>
        <v/>
      </c>
      <c r="X1479" s="94" t="str">
        <f t="shared" si="238"/>
        <v/>
      </c>
      <c r="Y1479" s="5"/>
      <c r="BK1479" s="8"/>
      <c r="BL1479" s="5"/>
      <c r="BM1479" s="5"/>
      <c r="BN1479" s="5"/>
      <c r="BO1479" s="5"/>
      <c r="BP1479" s="1"/>
      <c r="BQ1479" s="1"/>
      <c r="BR1479" s="1"/>
      <c r="BS1479" s="1"/>
      <c r="BT1479" s="1"/>
      <c r="BU1479" s="4"/>
      <c r="BV1479" s="1"/>
      <c r="BW1479" s="3"/>
      <c r="BX1479" s="4"/>
      <c r="BY1479" s="5"/>
      <c r="BZ1479" s="5"/>
      <c r="CA1479" s="5"/>
      <c r="CB1479" s="5"/>
      <c r="CC1479" s="5"/>
      <c r="CD1479" s="43"/>
    </row>
    <row r="1480" spans="1:82" x14ac:dyDescent="0.25">
      <c r="A1480" s="8"/>
      <c r="B1480" s="5"/>
      <c r="C1480" s="5"/>
      <c r="D1480" s="5"/>
      <c r="E1480" s="5"/>
      <c r="F1480" s="94" t="str">
        <f t="shared" si="229"/>
        <v/>
      </c>
      <c r="G1480" s="94" t="str">
        <f t="shared" si="230"/>
        <v/>
      </c>
      <c r="H1480" s="127" t="str">
        <f>IF(A1480&lt;&gt;"",IF(MID(C1480,1,1)="c",$AS$26,IF(MID(C1480,1,1)="r",$AS$41,IF(MID(C1480,1,1)="p",#REF!,#REF!))),"")</f>
        <v/>
      </c>
      <c r="I1480" s="92" t="str">
        <f t="shared" si="231"/>
        <v/>
      </c>
      <c r="J1480" s="92" t="str">
        <f t="shared" si="232"/>
        <v/>
      </c>
      <c r="K1480" s="92" t="str">
        <f t="shared" si="233"/>
        <v/>
      </c>
      <c r="L1480" s="92" t="str">
        <f t="shared" si="234"/>
        <v/>
      </c>
      <c r="M1480" s="95" t="str">
        <f>IF(A1480&lt;&gt;"",IF(MID(C1480,1,1)="c",SigmaEpsConcrete(I1480,$AN$30:$AN$33,$AR$30:$AR$33,$AS$26,$AS$27,$AS$28,$AQ$20,$AU$19),""),"")</f>
        <v/>
      </c>
      <c r="N1480" s="95" t="str">
        <f>IF(A1480&lt;&gt;"",IF(MID(C1480,1,1)="r",SigmaEpsReinf(J1480,$AS$42:$AS$43,$AS$41,$AS$39,$AS$40,$AQ$38),""),"")</f>
        <v/>
      </c>
      <c r="Q1480" s="92" t="str">
        <f t="shared" si="236"/>
        <v/>
      </c>
      <c r="R1480" s="92" t="str">
        <f t="shared" si="237"/>
        <v/>
      </c>
      <c r="U1480" s="5"/>
      <c r="V1480" s="5"/>
      <c r="W1480" s="94" t="str">
        <f t="shared" si="235"/>
        <v/>
      </c>
      <c r="X1480" s="94" t="str">
        <f t="shared" si="238"/>
        <v/>
      </c>
      <c r="Y1480" s="5"/>
      <c r="BK1480" s="8"/>
      <c r="BL1480" s="5"/>
      <c r="BM1480" s="5"/>
      <c r="BN1480" s="5"/>
      <c r="BO1480" s="5"/>
      <c r="BP1480" s="1"/>
      <c r="BQ1480" s="1"/>
      <c r="BR1480" s="1"/>
      <c r="BS1480" s="1"/>
      <c r="BT1480" s="1"/>
      <c r="BU1480" s="4"/>
      <c r="BV1480" s="1"/>
      <c r="BW1480" s="3"/>
      <c r="BX1480" s="4"/>
      <c r="BY1480" s="5"/>
      <c r="BZ1480" s="5"/>
      <c r="CA1480" s="5"/>
      <c r="CB1480" s="5"/>
      <c r="CC1480" s="5"/>
      <c r="CD1480" s="43"/>
    </row>
    <row r="1481" spans="1:82" x14ac:dyDescent="0.25">
      <c r="A1481" s="8"/>
      <c r="B1481" s="5"/>
      <c r="C1481" s="5"/>
      <c r="D1481" s="5"/>
      <c r="E1481" s="5"/>
      <c r="F1481" s="94" t="str">
        <f t="shared" si="229"/>
        <v/>
      </c>
      <c r="G1481" s="94" t="str">
        <f t="shared" si="230"/>
        <v/>
      </c>
      <c r="H1481" s="127" t="str">
        <f>IF(A1481&lt;&gt;"",IF(MID(C1481,1,1)="c",$AS$26,IF(MID(C1481,1,1)="r",$AS$41,IF(MID(C1481,1,1)="p",#REF!,#REF!))),"")</f>
        <v/>
      </c>
      <c r="I1481" s="92" t="str">
        <f t="shared" si="231"/>
        <v/>
      </c>
      <c r="J1481" s="92" t="str">
        <f t="shared" si="232"/>
        <v/>
      </c>
      <c r="K1481" s="92" t="str">
        <f t="shared" si="233"/>
        <v/>
      </c>
      <c r="L1481" s="92" t="str">
        <f t="shared" si="234"/>
        <v/>
      </c>
      <c r="M1481" s="95" t="str">
        <f>IF(A1481&lt;&gt;"",IF(MID(C1481,1,1)="c",SigmaEpsConcrete(I1481,$AN$30:$AN$33,$AR$30:$AR$33,$AS$26,$AS$27,$AS$28,$AQ$20,$AU$19),""),"")</f>
        <v/>
      </c>
      <c r="N1481" s="95" t="str">
        <f>IF(A1481&lt;&gt;"",IF(MID(C1481,1,1)="r",SigmaEpsReinf(J1481,$AS$42:$AS$43,$AS$41,$AS$39,$AS$40,$AQ$38),""),"")</f>
        <v/>
      </c>
      <c r="Q1481" s="92" t="str">
        <f t="shared" si="236"/>
        <v/>
      </c>
      <c r="R1481" s="92" t="str">
        <f t="shared" si="237"/>
        <v/>
      </c>
      <c r="U1481" s="5"/>
      <c r="V1481" s="5"/>
      <c r="W1481" s="94" t="str">
        <f t="shared" si="235"/>
        <v/>
      </c>
      <c r="X1481" s="94" t="str">
        <f t="shared" si="238"/>
        <v/>
      </c>
      <c r="Y1481" s="5"/>
      <c r="BK1481" s="8"/>
      <c r="BL1481" s="5"/>
      <c r="BM1481" s="5"/>
      <c r="BN1481" s="5"/>
      <c r="BO1481" s="5"/>
      <c r="BP1481" s="1"/>
      <c r="BQ1481" s="1"/>
      <c r="BR1481" s="1"/>
      <c r="BS1481" s="1"/>
      <c r="BT1481" s="1"/>
      <c r="BU1481" s="4"/>
      <c r="BV1481" s="1"/>
      <c r="BW1481" s="3"/>
      <c r="BX1481" s="4"/>
      <c r="BY1481" s="5"/>
      <c r="BZ1481" s="5"/>
      <c r="CA1481" s="5"/>
      <c r="CB1481" s="5"/>
      <c r="CC1481" s="5"/>
      <c r="CD1481" s="43"/>
    </row>
    <row r="1482" spans="1:82" x14ac:dyDescent="0.25">
      <c r="A1482" s="8"/>
      <c r="B1482" s="5"/>
      <c r="C1482" s="5"/>
      <c r="D1482" s="5"/>
      <c r="E1482" s="5"/>
      <c r="F1482" s="94" t="str">
        <f t="shared" ref="F1482:F1545" si="239">IF(A1482&lt;&gt;"",(D1482-$AU$86)/10,"")</f>
        <v/>
      </c>
      <c r="G1482" s="94" t="str">
        <f t="shared" ref="G1482:G1545" si="240">IF(A1482&lt;&gt;"",(E1482-$AU$87)/10,"")</f>
        <v/>
      </c>
      <c r="H1482" s="127" t="str">
        <f>IF(A1482&lt;&gt;"",IF(MID(C1482,1,1)="c",$AS$26,IF(MID(C1482,1,1)="r",$AS$41,IF(MID(C1482,1,1)="p",#REF!,#REF!))),"")</f>
        <v/>
      </c>
      <c r="I1482" s="92" t="str">
        <f t="shared" ref="I1482:I1545" si="241">IF($A1482&lt;&gt;"",IF(MID($C1482,1,1)="c",$Y$3+$Y$4*$F1482+$Y$5*$G1482+$BR$43,""),"")</f>
        <v/>
      </c>
      <c r="J1482" s="92" t="str">
        <f t="shared" ref="J1482:J1545" si="242">IF($A1482&lt;&gt;"",IF(MID($C1482,1,1)="r",$Y$3+$Y$4*$F1482+$Y$5*$G1482+$BR$43,""),"")</f>
        <v/>
      </c>
      <c r="K1482" s="92" t="str">
        <f t="shared" ref="K1482:K1545" si="243">IF($A1482&lt;&gt;"",IF(MID($C1482,1,1)="u",$Y$3+$Y$4*$F1482+$Y$5*$G1482+$BR$43,""),"")</f>
        <v/>
      </c>
      <c r="L1482" s="92" t="str">
        <f t="shared" ref="L1482:L1545" si="244">IF($A1482&lt;&gt;"",IF(MID($C1482,1,1)="p",$Y$3+$Y$4*$F1482+$Y$5*$G1482+$BR$43,""),"")</f>
        <v/>
      </c>
      <c r="M1482" s="95" t="str">
        <f>IF(A1482&lt;&gt;"",IF(MID(C1482,1,1)="c",SigmaEpsConcrete(I1482,$AN$30:$AN$33,$AR$30:$AR$33,$AS$26,$AS$27,$AS$28,$AQ$20,$AU$19),""),"")</f>
        <v/>
      </c>
      <c r="N1482" s="95" t="str">
        <f>IF(A1482&lt;&gt;"",IF(MID(C1482,1,1)="r",SigmaEpsReinf(J1482,$AS$42:$AS$43,$AS$41,$AS$39,$AS$40,$AQ$38),""),"")</f>
        <v/>
      </c>
      <c r="Q1482" s="92" t="str">
        <f t="shared" si="236"/>
        <v/>
      </c>
      <c r="R1482" s="92" t="str">
        <f t="shared" si="237"/>
        <v/>
      </c>
      <c r="U1482" s="5"/>
      <c r="V1482" s="5"/>
      <c r="W1482" s="94" t="str">
        <f t="shared" ref="W1482:W1545" si="245">IF(A1482&lt;&gt;"",F1482-$AU$105,"")</f>
        <v/>
      </c>
      <c r="X1482" s="94" t="str">
        <f t="shared" si="238"/>
        <v/>
      </c>
      <c r="Y1482" s="5"/>
      <c r="BK1482" s="8"/>
      <c r="BL1482" s="5"/>
      <c r="BM1482" s="5"/>
      <c r="BN1482" s="5"/>
      <c r="BO1482" s="5"/>
      <c r="BP1482" s="1"/>
      <c r="BQ1482" s="1"/>
      <c r="BR1482" s="1"/>
      <c r="BS1482" s="1"/>
      <c r="BT1482" s="1"/>
      <c r="BU1482" s="4"/>
      <c r="BV1482" s="1"/>
      <c r="BW1482" s="3"/>
      <c r="BX1482" s="4"/>
      <c r="BY1482" s="5"/>
      <c r="BZ1482" s="5"/>
      <c r="CA1482" s="5"/>
      <c r="CB1482" s="5"/>
      <c r="CC1482" s="5"/>
      <c r="CD1482" s="43"/>
    </row>
    <row r="1483" spans="1:82" x14ac:dyDescent="0.25">
      <c r="A1483" s="8"/>
      <c r="B1483" s="5"/>
      <c r="C1483" s="5"/>
      <c r="D1483" s="5"/>
      <c r="E1483" s="5"/>
      <c r="F1483" s="94" t="str">
        <f t="shared" si="239"/>
        <v/>
      </c>
      <c r="G1483" s="94" t="str">
        <f t="shared" si="240"/>
        <v/>
      </c>
      <c r="H1483" s="127" t="str">
        <f>IF(A1483&lt;&gt;"",IF(MID(C1483,1,1)="c",$AS$26,IF(MID(C1483,1,1)="r",$AS$41,IF(MID(C1483,1,1)="p",#REF!,#REF!))),"")</f>
        <v/>
      </c>
      <c r="I1483" s="92" t="str">
        <f t="shared" si="241"/>
        <v/>
      </c>
      <c r="J1483" s="92" t="str">
        <f t="shared" si="242"/>
        <v/>
      </c>
      <c r="K1483" s="92" t="str">
        <f t="shared" si="243"/>
        <v/>
      </c>
      <c r="L1483" s="92" t="str">
        <f t="shared" si="244"/>
        <v/>
      </c>
      <c r="M1483" s="95" t="str">
        <f>IF(A1483&lt;&gt;"",IF(MID(C1483,1,1)="c",SigmaEpsConcrete(I1483,$AN$30:$AN$33,$AR$30:$AR$33,$AS$26,$AS$27,$AS$28,$AQ$20,$AU$19),""),"")</f>
        <v/>
      </c>
      <c r="N1483" s="95" t="str">
        <f>IF(A1483&lt;&gt;"",IF(MID(C1483,1,1)="r",SigmaEpsReinf(J1483,$AS$42:$AS$43,$AS$41,$AS$39,$AS$40,$AQ$38),""),"")</f>
        <v/>
      </c>
      <c r="Q1483" s="92" t="str">
        <f t="shared" ref="Q1483:Q1546" si="246">IF(A1483&lt;&gt;"",IF(MID(C1483,1,1)="c",IF(ISERROR(M1483/I1483),"",M1483/I1483),""),"")</f>
        <v/>
      </c>
      <c r="R1483" s="92" t="str">
        <f t="shared" ref="R1483:R1546" si="247">IF(A1483&lt;&gt;"",IF(MID(C1483,1,1)="r",IF(ISERROR(N1483/J1483),"",N1483/J1483),""),"")</f>
        <v/>
      </c>
      <c r="U1483" s="5"/>
      <c r="V1483" s="5"/>
      <c r="W1483" s="94" t="str">
        <f t="shared" si="245"/>
        <v/>
      </c>
      <c r="X1483" s="94" t="str">
        <f t="shared" ref="X1483:X1546" si="248">IF(B1483&lt;&gt;"",G1483-$AU$106,"")</f>
        <v/>
      </c>
      <c r="Y1483" s="5"/>
      <c r="BK1483" s="8"/>
      <c r="BL1483" s="5"/>
      <c r="BM1483" s="5"/>
      <c r="BN1483" s="5"/>
      <c r="BO1483" s="5"/>
      <c r="BP1483" s="1"/>
      <c r="BQ1483" s="1"/>
      <c r="BR1483" s="1"/>
      <c r="BS1483" s="1"/>
      <c r="BT1483" s="1"/>
      <c r="BU1483" s="4"/>
      <c r="BV1483" s="1"/>
      <c r="BW1483" s="3"/>
      <c r="BX1483" s="4"/>
      <c r="BY1483" s="5"/>
      <c r="BZ1483" s="5"/>
      <c r="CA1483" s="5"/>
      <c r="CB1483" s="5"/>
      <c r="CC1483" s="5"/>
      <c r="CD1483" s="43"/>
    </row>
    <row r="1484" spans="1:82" x14ac:dyDescent="0.25">
      <c r="A1484" s="8"/>
      <c r="B1484" s="5"/>
      <c r="C1484" s="5"/>
      <c r="D1484" s="5"/>
      <c r="E1484" s="5"/>
      <c r="F1484" s="94" t="str">
        <f t="shared" si="239"/>
        <v/>
      </c>
      <c r="G1484" s="94" t="str">
        <f t="shared" si="240"/>
        <v/>
      </c>
      <c r="H1484" s="127" t="str">
        <f>IF(A1484&lt;&gt;"",IF(MID(C1484,1,1)="c",$AS$26,IF(MID(C1484,1,1)="r",$AS$41,IF(MID(C1484,1,1)="p",#REF!,#REF!))),"")</f>
        <v/>
      </c>
      <c r="I1484" s="92" t="str">
        <f t="shared" si="241"/>
        <v/>
      </c>
      <c r="J1484" s="92" t="str">
        <f t="shared" si="242"/>
        <v/>
      </c>
      <c r="K1484" s="92" t="str">
        <f t="shared" si="243"/>
        <v/>
      </c>
      <c r="L1484" s="92" t="str">
        <f t="shared" si="244"/>
        <v/>
      </c>
      <c r="M1484" s="95" t="str">
        <f>IF(A1484&lt;&gt;"",IF(MID(C1484,1,1)="c",SigmaEpsConcrete(I1484,$AN$30:$AN$33,$AR$30:$AR$33,$AS$26,$AS$27,$AS$28,$AQ$20,$AU$19),""),"")</f>
        <v/>
      </c>
      <c r="N1484" s="95" t="str">
        <f>IF(A1484&lt;&gt;"",IF(MID(C1484,1,1)="r",SigmaEpsReinf(J1484,$AS$42:$AS$43,$AS$41,$AS$39,$AS$40,$AQ$38),""),"")</f>
        <v/>
      </c>
      <c r="Q1484" s="92" t="str">
        <f t="shared" si="246"/>
        <v/>
      </c>
      <c r="R1484" s="92" t="str">
        <f t="shared" si="247"/>
        <v/>
      </c>
      <c r="U1484" s="5"/>
      <c r="V1484" s="5"/>
      <c r="W1484" s="94" t="str">
        <f t="shared" si="245"/>
        <v/>
      </c>
      <c r="X1484" s="94" t="str">
        <f t="shared" si="248"/>
        <v/>
      </c>
      <c r="Y1484" s="5"/>
      <c r="BK1484" s="8"/>
      <c r="BL1484" s="5"/>
      <c r="BM1484" s="5"/>
      <c r="BN1484" s="5"/>
      <c r="BO1484" s="5"/>
      <c r="BP1484" s="1"/>
      <c r="BQ1484" s="1"/>
      <c r="BR1484" s="1"/>
      <c r="BS1484" s="1"/>
      <c r="BT1484" s="1"/>
      <c r="BU1484" s="4"/>
      <c r="BV1484" s="1"/>
      <c r="BW1484" s="3"/>
      <c r="BX1484" s="4"/>
      <c r="BY1484" s="5"/>
      <c r="BZ1484" s="5"/>
      <c r="CA1484" s="5"/>
      <c r="CB1484" s="5"/>
      <c r="CC1484" s="5"/>
      <c r="CD1484" s="43"/>
    </row>
    <row r="1485" spans="1:82" x14ac:dyDescent="0.25">
      <c r="A1485" s="8"/>
      <c r="B1485" s="5"/>
      <c r="C1485" s="5"/>
      <c r="D1485" s="5"/>
      <c r="E1485" s="5"/>
      <c r="F1485" s="94" t="str">
        <f t="shared" si="239"/>
        <v/>
      </c>
      <c r="G1485" s="94" t="str">
        <f t="shared" si="240"/>
        <v/>
      </c>
      <c r="H1485" s="127" t="str">
        <f>IF(A1485&lt;&gt;"",IF(MID(C1485,1,1)="c",$AS$26,IF(MID(C1485,1,1)="r",$AS$41,IF(MID(C1485,1,1)="p",#REF!,#REF!))),"")</f>
        <v/>
      </c>
      <c r="I1485" s="92" t="str">
        <f t="shared" si="241"/>
        <v/>
      </c>
      <c r="J1485" s="92" t="str">
        <f t="shared" si="242"/>
        <v/>
      </c>
      <c r="K1485" s="92" t="str">
        <f t="shared" si="243"/>
        <v/>
      </c>
      <c r="L1485" s="92" t="str">
        <f t="shared" si="244"/>
        <v/>
      </c>
      <c r="M1485" s="95" t="str">
        <f>IF(A1485&lt;&gt;"",IF(MID(C1485,1,1)="c",SigmaEpsConcrete(I1485,$AN$30:$AN$33,$AR$30:$AR$33,$AS$26,$AS$27,$AS$28,$AQ$20,$AU$19),""),"")</f>
        <v/>
      </c>
      <c r="N1485" s="95" t="str">
        <f>IF(A1485&lt;&gt;"",IF(MID(C1485,1,1)="r",SigmaEpsReinf(J1485,$AS$42:$AS$43,$AS$41,$AS$39,$AS$40,$AQ$38),""),"")</f>
        <v/>
      </c>
      <c r="Q1485" s="92" t="str">
        <f t="shared" si="246"/>
        <v/>
      </c>
      <c r="R1485" s="92" t="str">
        <f t="shared" si="247"/>
        <v/>
      </c>
      <c r="U1485" s="5"/>
      <c r="V1485" s="5"/>
      <c r="W1485" s="94" t="str">
        <f t="shared" si="245"/>
        <v/>
      </c>
      <c r="X1485" s="94" t="str">
        <f t="shared" si="248"/>
        <v/>
      </c>
      <c r="Y1485" s="5"/>
      <c r="BK1485" s="8"/>
      <c r="BL1485" s="5"/>
      <c r="BM1485" s="5"/>
      <c r="BN1485" s="5"/>
      <c r="BO1485" s="5"/>
      <c r="BP1485" s="1"/>
      <c r="BQ1485" s="1"/>
      <c r="BR1485" s="1"/>
      <c r="BS1485" s="1"/>
      <c r="BT1485" s="1"/>
      <c r="BU1485" s="4"/>
      <c r="BV1485" s="1"/>
      <c r="BW1485" s="3"/>
      <c r="BX1485" s="4"/>
      <c r="BY1485" s="5"/>
      <c r="BZ1485" s="5"/>
      <c r="CA1485" s="5"/>
      <c r="CB1485" s="5"/>
      <c r="CC1485" s="5"/>
      <c r="CD1485" s="43"/>
    </row>
    <row r="1486" spans="1:82" x14ac:dyDescent="0.25">
      <c r="A1486" s="8"/>
      <c r="B1486" s="5"/>
      <c r="C1486" s="5"/>
      <c r="D1486" s="5"/>
      <c r="E1486" s="5"/>
      <c r="F1486" s="94" t="str">
        <f t="shared" si="239"/>
        <v/>
      </c>
      <c r="G1486" s="94" t="str">
        <f t="shared" si="240"/>
        <v/>
      </c>
      <c r="H1486" s="127" t="str">
        <f>IF(A1486&lt;&gt;"",IF(MID(C1486,1,1)="c",$AS$26,IF(MID(C1486,1,1)="r",$AS$41,IF(MID(C1486,1,1)="p",#REF!,#REF!))),"")</f>
        <v/>
      </c>
      <c r="I1486" s="92" t="str">
        <f t="shared" si="241"/>
        <v/>
      </c>
      <c r="J1486" s="92" t="str">
        <f t="shared" si="242"/>
        <v/>
      </c>
      <c r="K1486" s="92" t="str">
        <f t="shared" si="243"/>
        <v/>
      </c>
      <c r="L1486" s="92" t="str">
        <f t="shared" si="244"/>
        <v/>
      </c>
      <c r="M1486" s="95" t="str">
        <f>IF(A1486&lt;&gt;"",IF(MID(C1486,1,1)="c",SigmaEpsConcrete(I1486,$AN$30:$AN$33,$AR$30:$AR$33,$AS$26,$AS$27,$AS$28,$AQ$20,$AU$19),""),"")</f>
        <v/>
      </c>
      <c r="N1486" s="95" t="str">
        <f>IF(A1486&lt;&gt;"",IF(MID(C1486,1,1)="r",SigmaEpsReinf(J1486,$AS$42:$AS$43,$AS$41,$AS$39,$AS$40,$AQ$38),""),"")</f>
        <v/>
      </c>
      <c r="Q1486" s="92" t="str">
        <f t="shared" si="246"/>
        <v/>
      </c>
      <c r="R1486" s="92" t="str">
        <f t="shared" si="247"/>
        <v/>
      </c>
      <c r="U1486" s="5"/>
      <c r="V1486" s="5"/>
      <c r="W1486" s="94" t="str">
        <f t="shared" si="245"/>
        <v/>
      </c>
      <c r="X1486" s="94" t="str">
        <f t="shared" si="248"/>
        <v/>
      </c>
      <c r="Y1486" s="5"/>
      <c r="BK1486" s="8"/>
      <c r="BL1486" s="5"/>
      <c r="BM1486" s="5"/>
      <c r="BN1486" s="5"/>
      <c r="BO1486" s="5"/>
      <c r="BP1486" s="1"/>
      <c r="BQ1486" s="1"/>
      <c r="BR1486" s="1"/>
      <c r="BS1486" s="1"/>
      <c r="BT1486" s="1"/>
      <c r="BU1486" s="4"/>
      <c r="BV1486" s="1"/>
      <c r="BW1486" s="3"/>
      <c r="BX1486" s="4"/>
      <c r="BY1486" s="5"/>
      <c r="BZ1486" s="5"/>
      <c r="CA1486" s="5"/>
      <c r="CB1486" s="5"/>
      <c r="CC1486" s="5"/>
      <c r="CD1486" s="43"/>
    </row>
    <row r="1487" spans="1:82" x14ac:dyDescent="0.25">
      <c r="A1487" s="8"/>
      <c r="B1487" s="5"/>
      <c r="C1487" s="5"/>
      <c r="D1487" s="5"/>
      <c r="E1487" s="5"/>
      <c r="F1487" s="94" t="str">
        <f t="shared" si="239"/>
        <v/>
      </c>
      <c r="G1487" s="94" t="str">
        <f t="shared" si="240"/>
        <v/>
      </c>
      <c r="H1487" s="127" t="str">
        <f>IF(A1487&lt;&gt;"",IF(MID(C1487,1,1)="c",$AS$26,IF(MID(C1487,1,1)="r",$AS$41,IF(MID(C1487,1,1)="p",#REF!,#REF!))),"")</f>
        <v/>
      </c>
      <c r="I1487" s="92" t="str">
        <f t="shared" si="241"/>
        <v/>
      </c>
      <c r="J1487" s="92" t="str">
        <f t="shared" si="242"/>
        <v/>
      </c>
      <c r="K1487" s="92" t="str">
        <f t="shared" si="243"/>
        <v/>
      </c>
      <c r="L1487" s="92" t="str">
        <f t="shared" si="244"/>
        <v/>
      </c>
      <c r="M1487" s="95" t="str">
        <f>IF(A1487&lt;&gt;"",IF(MID(C1487,1,1)="c",SigmaEpsConcrete(I1487,$AN$30:$AN$33,$AR$30:$AR$33,$AS$26,$AS$27,$AS$28,$AQ$20,$AU$19),""),"")</f>
        <v/>
      </c>
      <c r="N1487" s="95" t="str">
        <f>IF(A1487&lt;&gt;"",IF(MID(C1487,1,1)="r",SigmaEpsReinf(J1487,$AS$42:$AS$43,$AS$41,$AS$39,$AS$40,$AQ$38),""),"")</f>
        <v/>
      </c>
      <c r="Q1487" s="92" t="str">
        <f t="shared" si="246"/>
        <v/>
      </c>
      <c r="R1487" s="92" t="str">
        <f t="shared" si="247"/>
        <v/>
      </c>
      <c r="U1487" s="5"/>
      <c r="V1487" s="5"/>
      <c r="W1487" s="94" t="str">
        <f t="shared" si="245"/>
        <v/>
      </c>
      <c r="X1487" s="94" t="str">
        <f t="shared" si="248"/>
        <v/>
      </c>
      <c r="Y1487" s="5"/>
      <c r="BK1487" s="8"/>
      <c r="BL1487" s="5"/>
      <c r="BM1487" s="5"/>
      <c r="BN1487" s="5"/>
      <c r="BO1487" s="5"/>
      <c r="BP1487" s="1"/>
      <c r="BQ1487" s="1"/>
      <c r="BR1487" s="1"/>
      <c r="BS1487" s="1"/>
      <c r="BT1487" s="1"/>
      <c r="BU1487" s="4"/>
      <c r="BV1487" s="1"/>
      <c r="BW1487" s="3"/>
      <c r="BX1487" s="4"/>
      <c r="BY1487" s="5"/>
      <c r="BZ1487" s="5"/>
      <c r="CA1487" s="5"/>
      <c r="CB1487" s="5"/>
      <c r="CC1487" s="5"/>
      <c r="CD1487" s="43"/>
    </row>
    <row r="1488" spans="1:82" x14ac:dyDescent="0.25">
      <c r="A1488" s="8"/>
      <c r="B1488" s="5"/>
      <c r="C1488" s="5"/>
      <c r="D1488" s="5"/>
      <c r="E1488" s="5"/>
      <c r="F1488" s="94" t="str">
        <f t="shared" si="239"/>
        <v/>
      </c>
      <c r="G1488" s="94" t="str">
        <f t="shared" si="240"/>
        <v/>
      </c>
      <c r="H1488" s="127" t="str">
        <f>IF(A1488&lt;&gt;"",IF(MID(C1488,1,1)="c",$AS$26,IF(MID(C1488,1,1)="r",$AS$41,IF(MID(C1488,1,1)="p",#REF!,#REF!))),"")</f>
        <v/>
      </c>
      <c r="I1488" s="92" t="str">
        <f t="shared" si="241"/>
        <v/>
      </c>
      <c r="J1488" s="92" t="str">
        <f t="shared" si="242"/>
        <v/>
      </c>
      <c r="K1488" s="92" t="str">
        <f t="shared" si="243"/>
        <v/>
      </c>
      <c r="L1488" s="92" t="str">
        <f t="shared" si="244"/>
        <v/>
      </c>
      <c r="M1488" s="95" t="str">
        <f>IF(A1488&lt;&gt;"",IF(MID(C1488,1,1)="c",SigmaEpsConcrete(I1488,$AN$30:$AN$33,$AR$30:$AR$33,$AS$26,$AS$27,$AS$28,$AQ$20,$AU$19),""),"")</f>
        <v/>
      </c>
      <c r="N1488" s="95" t="str">
        <f>IF(A1488&lt;&gt;"",IF(MID(C1488,1,1)="r",SigmaEpsReinf(J1488,$AS$42:$AS$43,$AS$41,$AS$39,$AS$40,$AQ$38),""),"")</f>
        <v/>
      </c>
      <c r="Q1488" s="92" t="str">
        <f t="shared" si="246"/>
        <v/>
      </c>
      <c r="R1488" s="92" t="str">
        <f t="shared" si="247"/>
        <v/>
      </c>
      <c r="U1488" s="5"/>
      <c r="V1488" s="5"/>
      <c r="W1488" s="94" t="str">
        <f t="shared" si="245"/>
        <v/>
      </c>
      <c r="X1488" s="94" t="str">
        <f t="shared" si="248"/>
        <v/>
      </c>
      <c r="Y1488" s="5"/>
      <c r="BK1488" s="8"/>
      <c r="BL1488" s="5"/>
      <c r="BM1488" s="5"/>
      <c r="BN1488" s="5"/>
      <c r="BO1488" s="5"/>
      <c r="BP1488" s="1"/>
      <c r="BQ1488" s="1"/>
      <c r="BR1488" s="1"/>
      <c r="BS1488" s="1"/>
      <c r="BT1488" s="1"/>
      <c r="BU1488" s="4"/>
      <c r="BV1488" s="1"/>
      <c r="BW1488" s="3"/>
      <c r="BX1488" s="4"/>
      <c r="BY1488" s="5"/>
      <c r="BZ1488" s="5"/>
      <c r="CA1488" s="5"/>
      <c r="CB1488" s="5"/>
      <c r="CC1488" s="5"/>
      <c r="CD1488" s="43"/>
    </row>
    <row r="1489" spans="1:82" x14ac:dyDescent="0.25">
      <c r="A1489" s="8"/>
      <c r="B1489" s="5"/>
      <c r="C1489" s="5"/>
      <c r="D1489" s="5"/>
      <c r="E1489" s="5"/>
      <c r="F1489" s="94" t="str">
        <f t="shared" si="239"/>
        <v/>
      </c>
      <c r="G1489" s="94" t="str">
        <f t="shared" si="240"/>
        <v/>
      </c>
      <c r="H1489" s="127" t="str">
        <f>IF(A1489&lt;&gt;"",IF(MID(C1489,1,1)="c",$AS$26,IF(MID(C1489,1,1)="r",$AS$41,IF(MID(C1489,1,1)="p",#REF!,#REF!))),"")</f>
        <v/>
      </c>
      <c r="I1489" s="92" t="str">
        <f t="shared" si="241"/>
        <v/>
      </c>
      <c r="J1489" s="92" t="str">
        <f t="shared" si="242"/>
        <v/>
      </c>
      <c r="K1489" s="92" t="str">
        <f t="shared" si="243"/>
        <v/>
      </c>
      <c r="L1489" s="92" t="str">
        <f t="shared" si="244"/>
        <v/>
      </c>
      <c r="M1489" s="95" t="str">
        <f>IF(A1489&lt;&gt;"",IF(MID(C1489,1,1)="c",SigmaEpsConcrete(I1489,$AN$30:$AN$33,$AR$30:$AR$33,$AS$26,$AS$27,$AS$28,$AQ$20,$AU$19),""),"")</f>
        <v/>
      </c>
      <c r="N1489" s="95" t="str">
        <f>IF(A1489&lt;&gt;"",IF(MID(C1489,1,1)="r",SigmaEpsReinf(J1489,$AS$42:$AS$43,$AS$41,$AS$39,$AS$40,$AQ$38),""),"")</f>
        <v/>
      </c>
      <c r="Q1489" s="92" t="str">
        <f t="shared" si="246"/>
        <v/>
      </c>
      <c r="R1489" s="92" t="str">
        <f t="shared" si="247"/>
        <v/>
      </c>
      <c r="U1489" s="5"/>
      <c r="V1489" s="5"/>
      <c r="W1489" s="94" t="str">
        <f t="shared" si="245"/>
        <v/>
      </c>
      <c r="X1489" s="94" t="str">
        <f t="shared" si="248"/>
        <v/>
      </c>
      <c r="Y1489" s="5"/>
      <c r="BK1489" s="8"/>
      <c r="BL1489" s="5"/>
      <c r="BM1489" s="5"/>
      <c r="BN1489" s="5"/>
      <c r="BO1489" s="5"/>
      <c r="BP1489" s="1"/>
      <c r="BQ1489" s="1"/>
      <c r="BR1489" s="1"/>
      <c r="BS1489" s="1"/>
      <c r="BT1489" s="1"/>
      <c r="BU1489" s="4"/>
      <c r="BV1489" s="1"/>
      <c r="BW1489" s="3"/>
      <c r="BX1489" s="4"/>
      <c r="BY1489" s="5"/>
      <c r="BZ1489" s="5"/>
      <c r="CA1489" s="5"/>
      <c r="CB1489" s="5"/>
      <c r="CC1489" s="5"/>
      <c r="CD1489" s="43"/>
    </row>
    <row r="1490" spans="1:82" x14ac:dyDescent="0.25">
      <c r="A1490" s="8"/>
      <c r="B1490" s="5"/>
      <c r="C1490" s="5"/>
      <c r="D1490" s="5"/>
      <c r="E1490" s="5"/>
      <c r="F1490" s="94" t="str">
        <f t="shared" si="239"/>
        <v/>
      </c>
      <c r="G1490" s="94" t="str">
        <f t="shared" si="240"/>
        <v/>
      </c>
      <c r="H1490" s="127" t="str">
        <f>IF(A1490&lt;&gt;"",IF(MID(C1490,1,1)="c",$AS$26,IF(MID(C1490,1,1)="r",$AS$41,IF(MID(C1490,1,1)="p",#REF!,#REF!))),"")</f>
        <v/>
      </c>
      <c r="I1490" s="92" t="str">
        <f t="shared" si="241"/>
        <v/>
      </c>
      <c r="J1490" s="92" t="str">
        <f t="shared" si="242"/>
        <v/>
      </c>
      <c r="K1490" s="92" t="str">
        <f t="shared" si="243"/>
        <v/>
      </c>
      <c r="L1490" s="92" t="str">
        <f t="shared" si="244"/>
        <v/>
      </c>
      <c r="M1490" s="95" t="str">
        <f>IF(A1490&lt;&gt;"",IF(MID(C1490,1,1)="c",SigmaEpsConcrete(I1490,$AN$30:$AN$33,$AR$30:$AR$33,$AS$26,$AS$27,$AS$28,$AQ$20,$AU$19),""),"")</f>
        <v/>
      </c>
      <c r="N1490" s="95" t="str">
        <f>IF(A1490&lt;&gt;"",IF(MID(C1490,1,1)="r",SigmaEpsReinf(J1490,$AS$42:$AS$43,$AS$41,$AS$39,$AS$40,$AQ$38),""),"")</f>
        <v/>
      </c>
      <c r="Q1490" s="92" t="str">
        <f t="shared" si="246"/>
        <v/>
      </c>
      <c r="R1490" s="92" t="str">
        <f t="shared" si="247"/>
        <v/>
      </c>
      <c r="U1490" s="5"/>
      <c r="V1490" s="5"/>
      <c r="W1490" s="94" t="str">
        <f t="shared" si="245"/>
        <v/>
      </c>
      <c r="X1490" s="94" t="str">
        <f t="shared" si="248"/>
        <v/>
      </c>
      <c r="Y1490" s="5"/>
      <c r="BK1490" s="8"/>
      <c r="BL1490" s="5"/>
      <c r="BM1490" s="5"/>
      <c r="BN1490" s="5"/>
      <c r="BO1490" s="5"/>
      <c r="BP1490" s="1"/>
      <c r="BQ1490" s="1"/>
      <c r="BR1490" s="1"/>
      <c r="BS1490" s="1"/>
      <c r="BT1490" s="1"/>
      <c r="BU1490" s="4"/>
      <c r="BV1490" s="1"/>
      <c r="BW1490" s="3"/>
      <c r="BX1490" s="4"/>
      <c r="BY1490" s="5"/>
      <c r="BZ1490" s="5"/>
      <c r="CA1490" s="5"/>
      <c r="CB1490" s="5"/>
      <c r="CC1490" s="5"/>
      <c r="CD1490" s="43"/>
    </row>
    <row r="1491" spans="1:82" x14ac:dyDescent="0.25">
      <c r="A1491" s="8"/>
      <c r="B1491" s="5"/>
      <c r="C1491" s="5"/>
      <c r="D1491" s="5"/>
      <c r="E1491" s="5"/>
      <c r="F1491" s="94" t="str">
        <f t="shared" si="239"/>
        <v/>
      </c>
      <c r="G1491" s="94" t="str">
        <f t="shared" si="240"/>
        <v/>
      </c>
      <c r="H1491" s="127" t="str">
        <f>IF(A1491&lt;&gt;"",IF(MID(C1491,1,1)="c",$AS$26,IF(MID(C1491,1,1)="r",$AS$41,IF(MID(C1491,1,1)="p",#REF!,#REF!))),"")</f>
        <v/>
      </c>
      <c r="I1491" s="92" t="str">
        <f t="shared" si="241"/>
        <v/>
      </c>
      <c r="J1491" s="92" t="str">
        <f t="shared" si="242"/>
        <v/>
      </c>
      <c r="K1491" s="92" t="str">
        <f t="shared" si="243"/>
        <v/>
      </c>
      <c r="L1491" s="92" t="str">
        <f t="shared" si="244"/>
        <v/>
      </c>
      <c r="M1491" s="95" t="str">
        <f>IF(A1491&lt;&gt;"",IF(MID(C1491,1,1)="c",SigmaEpsConcrete(I1491,$AN$30:$AN$33,$AR$30:$AR$33,$AS$26,$AS$27,$AS$28,$AQ$20,$AU$19),""),"")</f>
        <v/>
      </c>
      <c r="N1491" s="95" t="str">
        <f>IF(A1491&lt;&gt;"",IF(MID(C1491,1,1)="r",SigmaEpsReinf(J1491,$AS$42:$AS$43,$AS$41,$AS$39,$AS$40,$AQ$38),""),"")</f>
        <v/>
      </c>
      <c r="Q1491" s="92" t="str">
        <f t="shared" si="246"/>
        <v/>
      </c>
      <c r="R1491" s="92" t="str">
        <f t="shared" si="247"/>
        <v/>
      </c>
      <c r="U1491" s="5"/>
      <c r="V1491" s="5"/>
      <c r="W1491" s="94" t="str">
        <f t="shared" si="245"/>
        <v/>
      </c>
      <c r="X1491" s="94" t="str">
        <f t="shared" si="248"/>
        <v/>
      </c>
      <c r="Y1491" s="5"/>
      <c r="BK1491" s="8"/>
      <c r="BL1491" s="5"/>
      <c r="BM1491" s="5"/>
      <c r="BN1491" s="5"/>
      <c r="BO1491" s="5"/>
      <c r="BP1491" s="1"/>
      <c r="BQ1491" s="1"/>
      <c r="BR1491" s="1"/>
      <c r="BS1491" s="1"/>
      <c r="BT1491" s="1"/>
      <c r="BU1491" s="4"/>
      <c r="BV1491" s="1"/>
      <c r="BW1491" s="3"/>
      <c r="BX1491" s="4"/>
      <c r="BY1491" s="5"/>
      <c r="BZ1491" s="5"/>
      <c r="CA1491" s="5"/>
      <c r="CB1491" s="5"/>
      <c r="CC1491" s="5"/>
      <c r="CD1491" s="43"/>
    </row>
    <row r="1492" spans="1:82" x14ac:dyDescent="0.25">
      <c r="A1492" s="8"/>
      <c r="B1492" s="5"/>
      <c r="C1492" s="5"/>
      <c r="D1492" s="5"/>
      <c r="E1492" s="5"/>
      <c r="F1492" s="94" t="str">
        <f t="shared" si="239"/>
        <v/>
      </c>
      <c r="G1492" s="94" t="str">
        <f t="shared" si="240"/>
        <v/>
      </c>
      <c r="H1492" s="127" t="str">
        <f>IF(A1492&lt;&gt;"",IF(MID(C1492,1,1)="c",$AS$26,IF(MID(C1492,1,1)="r",$AS$41,IF(MID(C1492,1,1)="p",#REF!,#REF!))),"")</f>
        <v/>
      </c>
      <c r="I1492" s="92" t="str">
        <f t="shared" si="241"/>
        <v/>
      </c>
      <c r="J1492" s="92" t="str">
        <f t="shared" si="242"/>
        <v/>
      </c>
      <c r="K1492" s="92" t="str">
        <f t="shared" si="243"/>
        <v/>
      </c>
      <c r="L1492" s="92" t="str">
        <f t="shared" si="244"/>
        <v/>
      </c>
      <c r="M1492" s="95" t="str">
        <f>IF(A1492&lt;&gt;"",IF(MID(C1492,1,1)="c",SigmaEpsConcrete(I1492,$AN$30:$AN$33,$AR$30:$AR$33,$AS$26,$AS$27,$AS$28,$AQ$20,$AU$19),""),"")</f>
        <v/>
      </c>
      <c r="N1492" s="95" t="str">
        <f>IF(A1492&lt;&gt;"",IF(MID(C1492,1,1)="r",SigmaEpsReinf(J1492,$AS$42:$AS$43,$AS$41,$AS$39,$AS$40,$AQ$38),""),"")</f>
        <v/>
      </c>
      <c r="Q1492" s="92" t="str">
        <f t="shared" si="246"/>
        <v/>
      </c>
      <c r="R1492" s="92" t="str">
        <f t="shared" si="247"/>
        <v/>
      </c>
      <c r="U1492" s="5"/>
      <c r="V1492" s="5"/>
      <c r="W1492" s="94" t="str">
        <f t="shared" si="245"/>
        <v/>
      </c>
      <c r="X1492" s="94" t="str">
        <f t="shared" si="248"/>
        <v/>
      </c>
      <c r="Y1492" s="5"/>
      <c r="BK1492" s="8"/>
      <c r="BL1492" s="5"/>
      <c r="BM1492" s="5"/>
      <c r="BN1492" s="5"/>
      <c r="BO1492" s="5"/>
      <c r="BP1492" s="1"/>
      <c r="BQ1492" s="1"/>
      <c r="BR1492" s="1"/>
      <c r="BS1492" s="1"/>
      <c r="BT1492" s="1"/>
      <c r="BU1492" s="4"/>
      <c r="BV1492" s="1"/>
      <c r="BW1492" s="3"/>
      <c r="BX1492" s="4"/>
      <c r="BY1492" s="5"/>
      <c r="BZ1492" s="5"/>
      <c r="CA1492" s="5"/>
      <c r="CB1492" s="5"/>
      <c r="CC1492" s="5"/>
      <c r="CD1492" s="43"/>
    </row>
    <row r="1493" spans="1:82" x14ac:dyDescent="0.25">
      <c r="A1493" s="8"/>
      <c r="B1493" s="5"/>
      <c r="C1493" s="5"/>
      <c r="D1493" s="5"/>
      <c r="E1493" s="5"/>
      <c r="F1493" s="94" t="str">
        <f t="shared" si="239"/>
        <v/>
      </c>
      <c r="G1493" s="94" t="str">
        <f t="shared" si="240"/>
        <v/>
      </c>
      <c r="H1493" s="127" t="str">
        <f>IF(A1493&lt;&gt;"",IF(MID(C1493,1,1)="c",$AS$26,IF(MID(C1493,1,1)="r",$AS$41,IF(MID(C1493,1,1)="p",#REF!,#REF!))),"")</f>
        <v/>
      </c>
      <c r="I1493" s="92" t="str">
        <f t="shared" si="241"/>
        <v/>
      </c>
      <c r="J1493" s="92" t="str">
        <f t="shared" si="242"/>
        <v/>
      </c>
      <c r="K1493" s="92" t="str">
        <f t="shared" si="243"/>
        <v/>
      </c>
      <c r="L1493" s="92" t="str">
        <f t="shared" si="244"/>
        <v/>
      </c>
      <c r="M1493" s="95" t="str">
        <f>IF(A1493&lt;&gt;"",IF(MID(C1493,1,1)="c",SigmaEpsConcrete(I1493,$AN$30:$AN$33,$AR$30:$AR$33,$AS$26,$AS$27,$AS$28,$AQ$20,$AU$19),""),"")</f>
        <v/>
      </c>
      <c r="N1493" s="95" t="str">
        <f>IF(A1493&lt;&gt;"",IF(MID(C1493,1,1)="r",SigmaEpsReinf(J1493,$AS$42:$AS$43,$AS$41,$AS$39,$AS$40,$AQ$38),""),"")</f>
        <v/>
      </c>
      <c r="Q1493" s="92" t="str">
        <f t="shared" si="246"/>
        <v/>
      </c>
      <c r="R1493" s="92" t="str">
        <f t="shared" si="247"/>
        <v/>
      </c>
      <c r="U1493" s="5"/>
      <c r="V1493" s="5"/>
      <c r="W1493" s="94" t="str">
        <f t="shared" si="245"/>
        <v/>
      </c>
      <c r="X1493" s="94" t="str">
        <f t="shared" si="248"/>
        <v/>
      </c>
      <c r="Y1493" s="5"/>
      <c r="BK1493" s="8"/>
      <c r="BL1493" s="5"/>
      <c r="BM1493" s="5"/>
      <c r="BN1493" s="5"/>
      <c r="BO1493" s="5"/>
      <c r="BP1493" s="1"/>
      <c r="BQ1493" s="1"/>
      <c r="BR1493" s="1"/>
      <c r="BS1493" s="1"/>
      <c r="BT1493" s="1"/>
      <c r="BU1493" s="4"/>
      <c r="BV1493" s="1"/>
      <c r="BW1493" s="3"/>
      <c r="BX1493" s="4"/>
      <c r="BY1493" s="5"/>
      <c r="BZ1493" s="5"/>
      <c r="CA1493" s="5"/>
      <c r="CB1493" s="5"/>
      <c r="CC1493" s="5"/>
      <c r="CD1493" s="43"/>
    </row>
    <row r="1494" spans="1:82" x14ac:dyDescent="0.25">
      <c r="A1494" s="8"/>
      <c r="B1494" s="5"/>
      <c r="C1494" s="5"/>
      <c r="D1494" s="5"/>
      <c r="E1494" s="5"/>
      <c r="F1494" s="94" t="str">
        <f t="shared" si="239"/>
        <v/>
      </c>
      <c r="G1494" s="94" t="str">
        <f t="shared" si="240"/>
        <v/>
      </c>
      <c r="H1494" s="127" t="str">
        <f>IF(A1494&lt;&gt;"",IF(MID(C1494,1,1)="c",$AS$26,IF(MID(C1494,1,1)="r",$AS$41,IF(MID(C1494,1,1)="p",#REF!,#REF!))),"")</f>
        <v/>
      </c>
      <c r="I1494" s="92" t="str">
        <f t="shared" si="241"/>
        <v/>
      </c>
      <c r="J1494" s="92" t="str">
        <f t="shared" si="242"/>
        <v/>
      </c>
      <c r="K1494" s="92" t="str">
        <f t="shared" si="243"/>
        <v/>
      </c>
      <c r="L1494" s="92" t="str">
        <f t="shared" si="244"/>
        <v/>
      </c>
      <c r="M1494" s="95" t="str">
        <f>IF(A1494&lt;&gt;"",IF(MID(C1494,1,1)="c",SigmaEpsConcrete(I1494,$AN$30:$AN$33,$AR$30:$AR$33,$AS$26,$AS$27,$AS$28,$AQ$20,$AU$19),""),"")</f>
        <v/>
      </c>
      <c r="N1494" s="95" t="str">
        <f>IF(A1494&lt;&gt;"",IF(MID(C1494,1,1)="r",SigmaEpsReinf(J1494,$AS$42:$AS$43,$AS$41,$AS$39,$AS$40,$AQ$38),""),"")</f>
        <v/>
      </c>
      <c r="Q1494" s="92" t="str">
        <f t="shared" si="246"/>
        <v/>
      </c>
      <c r="R1494" s="92" t="str">
        <f t="shared" si="247"/>
        <v/>
      </c>
      <c r="U1494" s="5"/>
      <c r="V1494" s="5"/>
      <c r="W1494" s="94" t="str">
        <f t="shared" si="245"/>
        <v/>
      </c>
      <c r="X1494" s="94" t="str">
        <f t="shared" si="248"/>
        <v/>
      </c>
      <c r="Y1494" s="5"/>
      <c r="BK1494" s="8"/>
      <c r="BL1494" s="5"/>
      <c r="BM1494" s="5"/>
      <c r="BN1494" s="5"/>
      <c r="BO1494" s="5"/>
      <c r="BP1494" s="1"/>
      <c r="BQ1494" s="1"/>
      <c r="BR1494" s="1"/>
      <c r="BS1494" s="1"/>
      <c r="BT1494" s="1"/>
      <c r="BU1494" s="4"/>
      <c r="BV1494" s="1"/>
      <c r="BW1494" s="3"/>
      <c r="BX1494" s="4"/>
      <c r="BY1494" s="5"/>
      <c r="BZ1494" s="5"/>
      <c r="CA1494" s="5"/>
      <c r="CB1494" s="5"/>
      <c r="CC1494" s="5"/>
      <c r="CD1494" s="43"/>
    </row>
    <row r="1495" spans="1:82" x14ac:dyDescent="0.25">
      <c r="A1495" s="8"/>
      <c r="B1495" s="5"/>
      <c r="C1495" s="5"/>
      <c r="D1495" s="5"/>
      <c r="E1495" s="5"/>
      <c r="F1495" s="94" t="str">
        <f t="shared" si="239"/>
        <v/>
      </c>
      <c r="G1495" s="94" t="str">
        <f t="shared" si="240"/>
        <v/>
      </c>
      <c r="H1495" s="127" t="str">
        <f>IF(A1495&lt;&gt;"",IF(MID(C1495,1,1)="c",$AS$26,IF(MID(C1495,1,1)="r",$AS$41,IF(MID(C1495,1,1)="p",#REF!,#REF!))),"")</f>
        <v/>
      </c>
      <c r="I1495" s="92" t="str">
        <f t="shared" si="241"/>
        <v/>
      </c>
      <c r="J1495" s="92" t="str">
        <f t="shared" si="242"/>
        <v/>
      </c>
      <c r="K1495" s="92" t="str">
        <f t="shared" si="243"/>
        <v/>
      </c>
      <c r="L1495" s="92" t="str">
        <f t="shared" si="244"/>
        <v/>
      </c>
      <c r="M1495" s="95" t="str">
        <f>IF(A1495&lt;&gt;"",IF(MID(C1495,1,1)="c",SigmaEpsConcrete(I1495,$AN$30:$AN$33,$AR$30:$AR$33,$AS$26,$AS$27,$AS$28,$AQ$20,$AU$19),""),"")</f>
        <v/>
      </c>
      <c r="N1495" s="95" t="str">
        <f>IF(A1495&lt;&gt;"",IF(MID(C1495,1,1)="r",SigmaEpsReinf(J1495,$AS$42:$AS$43,$AS$41,$AS$39,$AS$40,$AQ$38),""),"")</f>
        <v/>
      </c>
      <c r="Q1495" s="92" t="str">
        <f t="shared" si="246"/>
        <v/>
      </c>
      <c r="R1495" s="92" t="str">
        <f t="shared" si="247"/>
        <v/>
      </c>
      <c r="U1495" s="5"/>
      <c r="V1495" s="5"/>
      <c r="W1495" s="94" t="str">
        <f t="shared" si="245"/>
        <v/>
      </c>
      <c r="X1495" s="94" t="str">
        <f t="shared" si="248"/>
        <v/>
      </c>
      <c r="Y1495" s="5"/>
      <c r="BK1495" s="8"/>
      <c r="BL1495" s="5"/>
      <c r="BM1495" s="5"/>
      <c r="BN1495" s="5"/>
      <c r="BO1495" s="5"/>
      <c r="BP1495" s="1"/>
      <c r="BQ1495" s="1"/>
      <c r="BR1495" s="1"/>
      <c r="BS1495" s="1"/>
      <c r="BT1495" s="1"/>
      <c r="BU1495" s="4"/>
      <c r="BV1495" s="1"/>
      <c r="BW1495" s="3"/>
      <c r="BX1495" s="4"/>
      <c r="BY1495" s="5"/>
      <c r="BZ1495" s="5"/>
      <c r="CA1495" s="5"/>
      <c r="CB1495" s="5"/>
      <c r="CC1495" s="5"/>
      <c r="CD1495" s="43"/>
    </row>
    <row r="1496" spans="1:82" x14ac:dyDescent="0.25">
      <c r="A1496" s="8"/>
      <c r="B1496" s="5"/>
      <c r="C1496" s="5"/>
      <c r="D1496" s="5"/>
      <c r="E1496" s="5"/>
      <c r="F1496" s="94" t="str">
        <f t="shared" si="239"/>
        <v/>
      </c>
      <c r="G1496" s="94" t="str">
        <f t="shared" si="240"/>
        <v/>
      </c>
      <c r="H1496" s="127" t="str">
        <f>IF(A1496&lt;&gt;"",IF(MID(C1496,1,1)="c",$AS$26,IF(MID(C1496,1,1)="r",$AS$41,IF(MID(C1496,1,1)="p",#REF!,#REF!))),"")</f>
        <v/>
      </c>
      <c r="I1496" s="92" t="str">
        <f t="shared" si="241"/>
        <v/>
      </c>
      <c r="J1496" s="92" t="str">
        <f t="shared" si="242"/>
        <v/>
      </c>
      <c r="K1496" s="92" t="str">
        <f t="shared" si="243"/>
        <v/>
      </c>
      <c r="L1496" s="92" t="str">
        <f t="shared" si="244"/>
        <v/>
      </c>
      <c r="M1496" s="95" t="str">
        <f>IF(A1496&lt;&gt;"",IF(MID(C1496,1,1)="c",SigmaEpsConcrete(I1496,$AN$30:$AN$33,$AR$30:$AR$33,$AS$26,$AS$27,$AS$28,$AQ$20,$AU$19),""),"")</f>
        <v/>
      </c>
      <c r="N1496" s="95" t="str">
        <f>IF(A1496&lt;&gt;"",IF(MID(C1496,1,1)="r",SigmaEpsReinf(J1496,$AS$42:$AS$43,$AS$41,$AS$39,$AS$40,$AQ$38),""),"")</f>
        <v/>
      </c>
      <c r="Q1496" s="92" t="str">
        <f t="shared" si="246"/>
        <v/>
      </c>
      <c r="R1496" s="92" t="str">
        <f t="shared" si="247"/>
        <v/>
      </c>
      <c r="U1496" s="5"/>
      <c r="V1496" s="5"/>
      <c r="W1496" s="94" t="str">
        <f t="shared" si="245"/>
        <v/>
      </c>
      <c r="X1496" s="94" t="str">
        <f t="shared" si="248"/>
        <v/>
      </c>
      <c r="Y1496" s="5"/>
      <c r="BK1496" s="8"/>
      <c r="BL1496" s="5"/>
      <c r="BM1496" s="5"/>
      <c r="BN1496" s="5"/>
      <c r="BO1496" s="5"/>
      <c r="BP1496" s="1"/>
      <c r="BQ1496" s="1"/>
      <c r="BR1496" s="1"/>
      <c r="BS1496" s="1"/>
      <c r="BT1496" s="1"/>
      <c r="BU1496" s="4"/>
      <c r="BV1496" s="1"/>
      <c r="BW1496" s="3"/>
      <c r="BX1496" s="4"/>
      <c r="BY1496" s="5"/>
      <c r="BZ1496" s="5"/>
      <c r="CA1496" s="5"/>
      <c r="CB1496" s="5"/>
      <c r="CC1496" s="5"/>
      <c r="CD1496" s="43"/>
    </row>
    <row r="1497" spans="1:82" x14ac:dyDescent="0.25">
      <c r="A1497" s="8"/>
      <c r="B1497" s="5"/>
      <c r="C1497" s="5"/>
      <c r="D1497" s="5"/>
      <c r="E1497" s="5"/>
      <c r="F1497" s="94" t="str">
        <f t="shared" si="239"/>
        <v/>
      </c>
      <c r="G1497" s="94" t="str">
        <f t="shared" si="240"/>
        <v/>
      </c>
      <c r="H1497" s="127" t="str">
        <f>IF(A1497&lt;&gt;"",IF(MID(C1497,1,1)="c",$AS$26,IF(MID(C1497,1,1)="r",$AS$41,IF(MID(C1497,1,1)="p",#REF!,#REF!))),"")</f>
        <v/>
      </c>
      <c r="I1497" s="92" t="str">
        <f t="shared" si="241"/>
        <v/>
      </c>
      <c r="J1497" s="92" t="str">
        <f t="shared" si="242"/>
        <v/>
      </c>
      <c r="K1497" s="92" t="str">
        <f t="shared" si="243"/>
        <v/>
      </c>
      <c r="L1497" s="92" t="str">
        <f t="shared" si="244"/>
        <v/>
      </c>
      <c r="M1497" s="95" t="str">
        <f>IF(A1497&lt;&gt;"",IF(MID(C1497,1,1)="c",SigmaEpsConcrete(I1497,$AN$30:$AN$33,$AR$30:$AR$33,$AS$26,$AS$27,$AS$28,$AQ$20,$AU$19),""),"")</f>
        <v/>
      </c>
      <c r="N1497" s="95" t="str">
        <f>IF(A1497&lt;&gt;"",IF(MID(C1497,1,1)="r",SigmaEpsReinf(J1497,$AS$42:$AS$43,$AS$41,$AS$39,$AS$40,$AQ$38),""),"")</f>
        <v/>
      </c>
      <c r="Q1497" s="92" t="str">
        <f t="shared" si="246"/>
        <v/>
      </c>
      <c r="R1497" s="92" t="str">
        <f t="shared" si="247"/>
        <v/>
      </c>
      <c r="U1497" s="5"/>
      <c r="V1497" s="5"/>
      <c r="W1497" s="94" t="str">
        <f t="shared" si="245"/>
        <v/>
      </c>
      <c r="X1497" s="94" t="str">
        <f t="shared" si="248"/>
        <v/>
      </c>
      <c r="Y1497" s="5"/>
      <c r="BK1497" s="8"/>
      <c r="BL1497" s="5"/>
      <c r="BM1497" s="5"/>
      <c r="BN1497" s="5"/>
      <c r="BO1497" s="5"/>
      <c r="BP1497" s="1"/>
      <c r="BQ1497" s="1"/>
      <c r="BR1497" s="1"/>
      <c r="BS1497" s="1"/>
      <c r="BT1497" s="1"/>
      <c r="BU1497" s="4"/>
      <c r="BV1497" s="1"/>
      <c r="BW1497" s="3"/>
      <c r="BX1497" s="4"/>
      <c r="BY1497" s="5"/>
      <c r="BZ1497" s="5"/>
      <c r="CA1497" s="5"/>
      <c r="CB1497" s="5"/>
      <c r="CC1497" s="5"/>
      <c r="CD1497" s="43"/>
    </row>
    <row r="1498" spans="1:82" x14ac:dyDescent="0.25">
      <c r="A1498" s="8"/>
      <c r="B1498" s="5"/>
      <c r="C1498" s="5"/>
      <c r="D1498" s="5"/>
      <c r="E1498" s="5"/>
      <c r="F1498" s="94" t="str">
        <f t="shared" si="239"/>
        <v/>
      </c>
      <c r="G1498" s="94" t="str">
        <f t="shared" si="240"/>
        <v/>
      </c>
      <c r="H1498" s="127" t="str">
        <f>IF(A1498&lt;&gt;"",IF(MID(C1498,1,1)="c",$AS$26,IF(MID(C1498,1,1)="r",$AS$41,IF(MID(C1498,1,1)="p",#REF!,#REF!))),"")</f>
        <v/>
      </c>
      <c r="I1498" s="92" t="str">
        <f t="shared" si="241"/>
        <v/>
      </c>
      <c r="J1498" s="92" t="str">
        <f t="shared" si="242"/>
        <v/>
      </c>
      <c r="K1498" s="92" t="str">
        <f t="shared" si="243"/>
        <v/>
      </c>
      <c r="L1498" s="92" t="str">
        <f t="shared" si="244"/>
        <v/>
      </c>
      <c r="M1498" s="95" t="str">
        <f>IF(A1498&lt;&gt;"",IF(MID(C1498,1,1)="c",SigmaEpsConcrete(I1498,$AN$30:$AN$33,$AR$30:$AR$33,$AS$26,$AS$27,$AS$28,$AQ$20,$AU$19),""),"")</f>
        <v/>
      </c>
      <c r="N1498" s="95" t="str">
        <f>IF(A1498&lt;&gt;"",IF(MID(C1498,1,1)="r",SigmaEpsReinf(J1498,$AS$42:$AS$43,$AS$41,$AS$39,$AS$40,$AQ$38),""),"")</f>
        <v/>
      </c>
      <c r="Q1498" s="92" t="str">
        <f t="shared" si="246"/>
        <v/>
      </c>
      <c r="R1498" s="92" t="str">
        <f t="shared" si="247"/>
        <v/>
      </c>
      <c r="U1498" s="5"/>
      <c r="V1498" s="5"/>
      <c r="W1498" s="94" t="str">
        <f t="shared" si="245"/>
        <v/>
      </c>
      <c r="X1498" s="94" t="str">
        <f t="shared" si="248"/>
        <v/>
      </c>
      <c r="Y1498" s="5"/>
      <c r="BK1498" s="8"/>
      <c r="BL1498" s="5"/>
      <c r="BM1498" s="5"/>
      <c r="BN1498" s="5"/>
      <c r="BO1498" s="5"/>
      <c r="BP1498" s="1"/>
      <c r="BQ1498" s="1"/>
      <c r="BR1498" s="1"/>
      <c r="BS1498" s="1"/>
      <c r="BT1498" s="1"/>
      <c r="BU1498" s="4"/>
      <c r="BV1498" s="1"/>
      <c r="BW1498" s="3"/>
      <c r="BX1498" s="4"/>
      <c r="BY1498" s="5"/>
      <c r="BZ1498" s="5"/>
      <c r="CA1498" s="5"/>
      <c r="CB1498" s="5"/>
      <c r="CC1498" s="5"/>
      <c r="CD1498" s="43"/>
    </row>
    <row r="1499" spans="1:82" x14ac:dyDescent="0.25">
      <c r="A1499" s="8"/>
      <c r="B1499" s="5"/>
      <c r="C1499" s="5"/>
      <c r="D1499" s="5"/>
      <c r="E1499" s="5"/>
      <c r="F1499" s="94" t="str">
        <f t="shared" si="239"/>
        <v/>
      </c>
      <c r="G1499" s="94" t="str">
        <f t="shared" si="240"/>
        <v/>
      </c>
      <c r="H1499" s="127" t="str">
        <f>IF(A1499&lt;&gt;"",IF(MID(C1499,1,1)="c",$AS$26,IF(MID(C1499,1,1)="r",$AS$41,IF(MID(C1499,1,1)="p",#REF!,#REF!))),"")</f>
        <v/>
      </c>
      <c r="I1499" s="92" t="str">
        <f t="shared" si="241"/>
        <v/>
      </c>
      <c r="J1499" s="92" t="str">
        <f t="shared" si="242"/>
        <v/>
      </c>
      <c r="K1499" s="92" t="str">
        <f t="shared" si="243"/>
        <v/>
      </c>
      <c r="L1499" s="92" t="str">
        <f t="shared" si="244"/>
        <v/>
      </c>
      <c r="M1499" s="95" t="str">
        <f>IF(A1499&lt;&gt;"",IF(MID(C1499,1,1)="c",SigmaEpsConcrete(I1499,$AN$30:$AN$33,$AR$30:$AR$33,$AS$26,$AS$27,$AS$28,$AQ$20,$AU$19),""),"")</f>
        <v/>
      </c>
      <c r="N1499" s="95" t="str">
        <f>IF(A1499&lt;&gt;"",IF(MID(C1499,1,1)="r",SigmaEpsReinf(J1499,$AS$42:$AS$43,$AS$41,$AS$39,$AS$40,$AQ$38),""),"")</f>
        <v/>
      </c>
      <c r="Q1499" s="92" t="str">
        <f t="shared" si="246"/>
        <v/>
      </c>
      <c r="R1499" s="92" t="str">
        <f t="shared" si="247"/>
        <v/>
      </c>
      <c r="U1499" s="5"/>
      <c r="V1499" s="5"/>
      <c r="W1499" s="94" t="str">
        <f t="shared" si="245"/>
        <v/>
      </c>
      <c r="X1499" s="94" t="str">
        <f t="shared" si="248"/>
        <v/>
      </c>
      <c r="Y1499" s="5"/>
      <c r="BK1499" s="8"/>
      <c r="BL1499" s="5"/>
      <c r="BM1499" s="5"/>
      <c r="BN1499" s="5"/>
      <c r="BO1499" s="5"/>
      <c r="BP1499" s="1"/>
      <c r="BQ1499" s="1"/>
      <c r="BR1499" s="1"/>
      <c r="BS1499" s="1"/>
      <c r="BT1499" s="1"/>
      <c r="BU1499" s="4"/>
      <c r="BV1499" s="1"/>
      <c r="BW1499" s="3"/>
      <c r="BX1499" s="4"/>
      <c r="BY1499" s="5"/>
      <c r="BZ1499" s="5"/>
      <c r="CA1499" s="5"/>
      <c r="CB1499" s="5"/>
      <c r="CC1499" s="5"/>
      <c r="CD1499" s="43"/>
    </row>
    <row r="1500" spans="1:82" x14ac:dyDescent="0.25">
      <c r="A1500" s="8"/>
      <c r="B1500" s="5"/>
      <c r="C1500" s="5"/>
      <c r="D1500" s="5"/>
      <c r="E1500" s="5"/>
      <c r="F1500" s="94" t="str">
        <f t="shared" si="239"/>
        <v/>
      </c>
      <c r="G1500" s="94" t="str">
        <f t="shared" si="240"/>
        <v/>
      </c>
      <c r="H1500" s="127" t="str">
        <f>IF(A1500&lt;&gt;"",IF(MID(C1500,1,1)="c",$AS$26,IF(MID(C1500,1,1)="r",$AS$41,IF(MID(C1500,1,1)="p",#REF!,#REF!))),"")</f>
        <v/>
      </c>
      <c r="I1500" s="92" t="str">
        <f t="shared" si="241"/>
        <v/>
      </c>
      <c r="J1500" s="92" t="str">
        <f t="shared" si="242"/>
        <v/>
      </c>
      <c r="K1500" s="92" t="str">
        <f t="shared" si="243"/>
        <v/>
      </c>
      <c r="L1500" s="92" t="str">
        <f t="shared" si="244"/>
        <v/>
      </c>
      <c r="M1500" s="95" t="str">
        <f>IF(A1500&lt;&gt;"",IF(MID(C1500,1,1)="c",SigmaEpsConcrete(I1500,$AN$30:$AN$33,$AR$30:$AR$33,$AS$26,$AS$27,$AS$28,$AQ$20,$AU$19),""),"")</f>
        <v/>
      </c>
      <c r="N1500" s="95" t="str">
        <f>IF(A1500&lt;&gt;"",IF(MID(C1500,1,1)="r",SigmaEpsReinf(J1500,$AS$42:$AS$43,$AS$41,$AS$39,$AS$40,$AQ$38),""),"")</f>
        <v/>
      </c>
      <c r="Q1500" s="92" t="str">
        <f t="shared" si="246"/>
        <v/>
      </c>
      <c r="R1500" s="92" t="str">
        <f t="shared" si="247"/>
        <v/>
      </c>
      <c r="U1500" s="5"/>
      <c r="V1500" s="5"/>
      <c r="W1500" s="94" t="str">
        <f t="shared" si="245"/>
        <v/>
      </c>
      <c r="X1500" s="94" t="str">
        <f t="shared" si="248"/>
        <v/>
      </c>
      <c r="Y1500" s="5"/>
      <c r="BK1500" s="8"/>
      <c r="BL1500" s="5"/>
      <c r="BM1500" s="5"/>
      <c r="BN1500" s="5"/>
      <c r="BO1500" s="5"/>
      <c r="BP1500" s="1"/>
      <c r="BQ1500" s="1"/>
      <c r="BR1500" s="1"/>
      <c r="BS1500" s="1"/>
      <c r="BT1500" s="1"/>
      <c r="BU1500" s="4"/>
      <c r="BV1500" s="1"/>
      <c r="BW1500" s="3"/>
      <c r="BX1500" s="4"/>
      <c r="BY1500" s="5"/>
      <c r="BZ1500" s="5"/>
      <c r="CA1500" s="5"/>
      <c r="CB1500" s="5"/>
      <c r="CC1500" s="5"/>
      <c r="CD1500" s="43"/>
    </row>
    <row r="1501" spans="1:82" x14ac:dyDescent="0.25">
      <c r="A1501" s="8"/>
      <c r="B1501" s="5"/>
      <c r="C1501" s="5"/>
      <c r="D1501" s="5"/>
      <c r="E1501" s="5"/>
      <c r="F1501" s="94" t="str">
        <f t="shared" si="239"/>
        <v/>
      </c>
      <c r="G1501" s="94" t="str">
        <f t="shared" si="240"/>
        <v/>
      </c>
      <c r="H1501" s="127" t="str">
        <f>IF(A1501&lt;&gt;"",IF(MID(C1501,1,1)="c",$AS$26,IF(MID(C1501,1,1)="r",$AS$41,IF(MID(C1501,1,1)="p",#REF!,#REF!))),"")</f>
        <v/>
      </c>
      <c r="I1501" s="92" t="str">
        <f t="shared" si="241"/>
        <v/>
      </c>
      <c r="J1501" s="92" t="str">
        <f t="shared" si="242"/>
        <v/>
      </c>
      <c r="K1501" s="92" t="str">
        <f t="shared" si="243"/>
        <v/>
      </c>
      <c r="L1501" s="92" t="str">
        <f t="shared" si="244"/>
        <v/>
      </c>
      <c r="M1501" s="95" t="str">
        <f>IF(A1501&lt;&gt;"",IF(MID(C1501,1,1)="c",SigmaEpsConcrete(I1501,$AN$30:$AN$33,$AR$30:$AR$33,$AS$26,$AS$27,$AS$28,$AQ$20,$AU$19),""),"")</f>
        <v/>
      </c>
      <c r="N1501" s="95" t="str">
        <f>IF(A1501&lt;&gt;"",IF(MID(C1501,1,1)="r",SigmaEpsReinf(J1501,$AS$42:$AS$43,$AS$41,$AS$39,$AS$40,$AQ$38),""),"")</f>
        <v/>
      </c>
      <c r="Q1501" s="92" t="str">
        <f t="shared" si="246"/>
        <v/>
      </c>
      <c r="R1501" s="92" t="str">
        <f t="shared" si="247"/>
        <v/>
      </c>
      <c r="U1501" s="5"/>
      <c r="V1501" s="5"/>
      <c r="W1501" s="94" t="str">
        <f t="shared" si="245"/>
        <v/>
      </c>
      <c r="X1501" s="94" t="str">
        <f t="shared" si="248"/>
        <v/>
      </c>
      <c r="Y1501" s="5"/>
      <c r="BK1501" s="8"/>
      <c r="BL1501" s="5"/>
      <c r="BM1501" s="5"/>
      <c r="BN1501" s="5"/>
      <c r="BO1501" s="5"/>
      <c r="BP1501" s="1"/>
      <c r="BQ1501" s="1"/>
      <c r="BR1501" s="1"/>
      <c r="BS1501" s="1"/>
      <c r="BT1501" s="1"/>
      <c r="BU1501" s="4"/>
      <c r="BV1501" s="1"/>
      <c r="BW1501" s="3"/>
      <c r="BX1501" s="4"/>
      <c r="BY1501" s="5"/>
      <c r="BZ1501" s="5"/>
      <c r="CA1501" s="5"/>
      <c r="CB1501" s="5"/>
      <c r="CC1501" s="5"/>
      <c r="CD1501" s="43"/>
    </row>
    <row r="1502" spans="1:82" x14ac:dyDescent="0.25">
      <c r="A1502" s="8"/>
      <c r="B1502" s="5"/>
      <c r="C1502" s="5"/>
      <c r="D1502" s="5"/>
      <c r="E1502" s="5"/>
      <c r="F1502" s="94" t="str">
        <f t="shared" si="239"/>
        <v/>
      </c>
      <c r="G1502" s="94" t="str">
        <f t="shared" si="240"/>
        <v/>
      </c>
      <c r="H1502" s="127" t="str">
        <f>IF(A1502&lt;&gt;"",IF(MID(C1502,1,1)="c",$AS$26,IF(MID(C1502,1,1)="r",$AS$41,IF(MID(C1502,1,1)="p",#REF!,#REF!))),"")</f>
        <v/>
      </c>
      <c r="I1502" s="92" t="str">
        <f t="shared" si="241"/>
        <v/>
      </c>
      <c r="J1502" s="92" t="str">
        <f t="shared" si="242"/>
        <v/>
      </c>
      <c r="K1502" s="92" t="str">
        <f t="shared" si="243"/>
        <v/>
      </c>
      <c r="L1502" s="92" t="str">
        <f t="shared" si="244"/>
        <v/>
      </c>
      <c r="M1502" s="95" t="str">
        <f>IF(A1502&lt;&gt;"",IF(MID(C1502,1,1)="c",SigmaEpsConcrete(I1502,$AN$30:$AN$33,$AR$30:$AR$33,$AS$26,$AS$27,$AS$28,$AQ$20,$AU$19),""),"")</f>
        <v/>
      </c>
      <c r="N1502" s="95" t="str">
        <f>IF(A1502&lt;&gt;"",IF(MID(C1502,1,1)="r",SigmaEpsReinf(J1502,$AS$42:$AS$43,$AS$41,$AS$39,$AS$40,$AQ$38),""),"")</f>
        <v/>
      </c>
      <c r="Q1502" s="92" t="str">
        <f t="shared" si="246"/>
        <v/>
      </c>
      <c r="R1502" s="92" t="str">
        <f t="shared" si="247"/>
        <v/>
      </c>
      <c r="U1502" s="5"/>
      <c r="V1502" s="5"/>
      <c r="W1502" s="94" t="str">
        <f t="shared" si="245"/>
        <v/>
      </c>
      <c r="X1502" s="94" t="str">
        <f t="shared" si="248"/>
        <v/>
      </c>
      <c r="Y1502" s="5"/>
      <c r="BK1502" s="8"/>
      <c r="BL1502" s="5"/>
      <c r="BM1502" s="5"/>
      <c r="BN1502" s="5"/>
      <c r="BO1502" s="5"/>
      <c r="BP1502" s="1"/>
      <c r="BQ1502" s="1"/>
      <c r="BR1502" s="1"/>
      <c r="BS1502" s="1"/>
      <c r="BT1502" s="1"/>
      <c r="BU1502" s="4"/>
      <c r="BV1502" s="1"/>
      <c r="BW1502" s="3"/>
      <c r="BX1502" s="4"/>
      <c r="BY1502" s="5"/>
      <c r="BZ1502" s="5"/>
      <c r="CA1502" s="5"/>
      <c r="CB1502" s="5"/>
      <c r="CC1502" s="5"/>
      <c r="CD1502" s="43"/>
    </row>
    <row r="1503" spans="1:82" x14ac:dyDescent="0.25">
      <c r="A1503" s="8"/>
      <c r="B1503" s="5"/>
      <c r="C1503" s="5"/>
      <c r="D1503" s="5"/>
      <c r="E1503" s="5"/>
      <c r="F1503" s="94" t="str">
        <f t="shared" si="239"/>
        <v/>
      </c>
      <c r="G1503" s="94" t="str">
        <f t="shared" si="240"/>
        <v/>
      </c>
      <c r="H1503" s="127" t="str">
        <f>IF(A1503&lt;&gt;"",IF(MID(C1503,1,1)="c",$AS$26,IF(MID(C1503,1,1)="r",$AS$41,IF(MID(C1503,1,1)="p",#REF!,#REF!))),"")</f>
        <v/>
      </c>
      <c r="I1503" s="92" t="str">
        <f t="shared" si="241"/>
        <v/>
      </c>
      <c r="J1503" s="92" t="str">
        <f t="shared" si="242"/>
        <v/>
      </c>
      <c r="K1503" s="92" t="str">
        <f t="shared" si="243"/>
        <v/>
      </c>
      <c r="L1503" s="92" t="str">
        <f t="shared" si="244"/>
        <v/>
      </c>
      <c r="M1503" s="95" t="str">
        <f>IF(A1503&lt;&gt;"",IF(MID(C1503,1,1)="c",SigmaEpsConcrete(I1503,$AN$30:$AN$33,$AR$30:$AR$33,$AS$26,$AS$27,$AS$28,$AQ$20,$AU$19),""),"")</f>
        <v/>
      </c>
      <c r="N1503" s="95" t="str">
        <f>IF(A1503&lt;&gt;"",IF(MID(C1503,1,1)="r",SigmaEpsReinf(J1503,$AS$42:$AS$43,$AS$41,$AS$39,$AS$40,$AQ$38),""),"")</f>
        <v/>
      </c>
      <c r="Q1503" s="92" t="str">
        <f t="shared" si="246"/>
        <v/>
      </c>
      <c r="R1503" s="92" t="str">
        <f t="shared" si="247"/>
        <v/>
      </c>
      <c r="U1503" s="5"/>
      <c r="V1503" s="5"/>
      <c r="W1503" s="94" t="str">
        <f t="shared" si="245"/>
        <v/>
      </c>
      <c r="X1503" s="94" t="str">
        <f t="shared" si="248"/>
        <v/>
      </c>
      <c r="Y1503" s="5"/>
      <c r="BK1503" s="8"/>
      <c r="BL1503" s="5"/>
      <c r="BM1503" s="5"/>
      <c r="BN1503" s="5"/>
      <c r="BO1503" s="5"/>
      <c r="BP1503" s="1"/>
      <c r="BQ1503" s="1"/>
      <c r="BR1503" s="1"/>
      <c r="BS1503" s="1"/>
      <c r="BT1503" s="1"/>
      <c r="BU1503" s="4"/>
      <c r="BV1503" s="1"/>
      <c r="BW1503" s="3"/>
      <c r="BX1503" s="4"/>
      <c r="BY1503" s="5"/>
      <c r="BZ1503" s="5"/>
      <c r="CA1503" s="5"/>
      <c r="CB1503" s="5"/>
      <c r="CC1503" s="5"/>
      <c r="CD1503" s="43"/>
    </row>
    <row r="1504" spans="1:82" x14ac:dyDescent="0.25">
      <c r="A1504" s="8"/>
      <c r="B1504" s="5"/>
      <c r="C1504" s="5"/>
      <c r="D1504" s="5"/>
      <c r="E1504" s="5"/>
      <c r="F1504" s="94" t="str">
        <f t="shared" si="239"/>
        <v/>
      </c>
      <c r="G1504" s="94" t="str">
        <f t="shared" si="240"/>
        <v/>
      </c>
      <c r="H1504" s="127" t="str">
        <f>IF(A1504&lt;&gt;"",IF(MID(C1504,1,1)="c",$AS$26,IF(MID(C1504,1,1)="r",$AS$41,IF(MID(C1504,1,1)="p",#REF!,#REF!))),"")</f>
        <v/>
      </c>
      <c r="I1504" s="92" t="str">
        <f t="shared" si="241"/>
        <v/>
      </c>
      <c r="J1504" s="92" t="str">
        <f t="shared" si="242"/>
        <v/>
      </c>
      <c r="K1504" s="92" t="str">
        <f t="shared" si="243"/>
        <v/>
      </c>
      <c r="L1504" s="92" t="str">
        <f t="shared" si="244"/>
        <v/>
      </c>
      <c r="M1504" s="95" t="str">
        <f>IF(A1504&lt;&gt;"",IF(MID(C1504,1,1)="c",SigmaEpsConcrete(I1504,$AN$30:$AN$33,$AR$30:$AR$33,$AS$26,$AS$27,$AS$28,$AQ$20,$AU$19),""),"")</f>
        <v/>
      </c>
      <c r="N1504" s="95" t="str">
        <f>IF(A1504&lt;&gt;"",IF(MID(C1504,1,1)="r",SigmaEpsReinf(J1504,$AS$42:$AS$43,$AS$41,$AS$39,$AS$40,$AQ$38),""),"")</f>
        <v/>
      </c>
      <c r="Q1504" s="92" t="str">
        <f t="shared" si="246"/>
        <v/>
      </c>
      <c r="R1504" s="92" t="str">
        <f t="shared" si="247"/>
        <v/>
      </c>
      <c r="U1504" s="5"/>
      <c r="V1504" s="5"/>
      <c r="W1504" s="94" t="str">
        <f t="shared" si="245"/>
        <v/>
      </c>
      <c r="X1504" s="94" t="str">
        <f t="shared" si="248"/>
        <v/>
      </c>
      <c r="Y1504" s="5"/>
      <c r="BK1504" s="8"/>
      <c r="BL1504" s="5"/>
      <c r="BM1504" s="5"/>
      <c r="BN1504" s="5"/>
      <c r="BO1504" s="5"/>
      <c r="BP1504" s="1"/>
      <c r="BQ1504" s="1"/>
      <c r="BR1504" s="1"/>
      <c r="BS1504" s="1"/>
      <c r="BT1504" s="1"/>
      <c r="BU1504" s="4"/>
      <c r="BV1504" s="1"/>
      <c r="BW1504" s="3"/>
      <c r="BX1504" s="4"/>
      <c r="BY1504" s="5"/>
      <c r="BZ1504" s="5"/>
      <c r="CA1504" s="5"/>
      <c r="CB1504" s="5"/>
      <c r="CC1504" s="5"/>
      <c r="CD1504" s="43"/>
    </row>
    <row r="1505" spans="1:82" x14ac:dyDescent="0.25">
      <c r="A1505" s="8"/>
      <c r="B1505" s="5"/>
      <c r="C1505" s="5"/>
      <c r="D1505" s="5"/>
      <c r="E1505" s="5"/>
      <c r="F1505" s="94" t="str">
        <f t="shared" si="239"/>
        <v/>
      </c>
      <c r="G1505" s="94" t="str">
        <f t="shared" si="240"/>
        <v/>
      </c>
      <c r="H1505" s="127" t="str">
        <f>IF(A1505&lt;&gt;"",IF(MID(C1505,1,1)="c",$AS$26,IF(MID(C1505,1,1)="r",$AS$41,IF(MID(C1505,1,1)="p",#REF!,#REF!))),"")</f>
        <v/>
      </c>
      <c r="I1505" s="92" t="str">
        <f t="shared" si="241"/>
        <v/>
      </c>
      <c r="J1505" s="92" t="str">
        <f t="shared" si="242"/>
        <v/>
      </c>
      <c r="K1505" s="92" t="str">
        <f t="shared" si="243"/>
        <v/>
      </c>
      <c r="L1505" s="92" t="str">
        <f t="shared" si="244"/>
        <v/>
      </c>
      <c r="M1505" s="95" t="str">
        <f>IF(A1505&lt;&gt;"",IF(MID(C1505,1,1)="c",SigmaEpsConcrete(I1505,$AN$30:$AN$33,$AR$30:$AR$33,$AS$26,$AS$27,$AS$28,$AQ$20,$AU$19),""),"")</f>
        <v/>
      </c>
      <c r="N1505" s="95" t="str">
        <f>IF(A1505&lt;&gt;"",IF(MID(C1505,1,1)="r",SigmaEpsReinf(J1505,$AS$42:$AS$43,$AS$41,$AS$39,$AS$40,$AQ$38),""),"")</f>
        <v/>
      </c>
      <c r="Q1505" s="92" t="str">
        <f t="shared" si="246"/>
        <v/>
      </c>
      <c r="R1505" s="92" t="str">
        <f t="shared" si="247"/>
        <v/>
      </c>
      <c r="U1505" s="5"/>
      <c r="V1505" s="5"/>
      <c r="W1505" s="94" t="str">
        <f t="shared" si="245"/>
        <v/>
      </c>
      <c r="X1505" s="94" t="str">
        <f t="shared" si="248"/>
        <v/>
      </c>
      <c r="Y1505" s="5"/>
      <c r="BK1505" s="8"/>
      <c r="BL1505" s="5"/>
      <c r="BM1505" s="5"/>
      <c r="BN1505" s="5"/>
      <c r="BO1505" s="5"/>
      <c r="BP1505" s="1"/>
      <c r="BQ1505" s="1"/>
      <c r="BR1505" s="1"/>
      <c r="BS1505" s="1"/>
      <c r="BT1505" s="1"/>
      <c r="BU1505" s="4"/>
      <c r="BV1505" s="1"/>
      <c r="BW1505" s="3"/>
      <c r="BX1505" s="4"/>
      <c r="BY1505" s="5"/>
      <c r="BZ1505" s="5"/>
      <c r="CA1505" s="5"/>
      <c r="CB1505" s="5"/>
      <c r="CC1505" s="5"/>
      <c r="CD1505" s="43"/>
    </row>
    <row r="1506" spans="1:82" x14ac:dyDescent="0.25">
      <c r="A1506" s="8"/>
      <c r="B1506" s="5"/>
      <c r="C1506" s="5"/>
      <c r="D1506" s="5"/>
      <c r="E1506" s="5"/>
      <c r="F1506" s="94" t="str">
        <f t="shared" si="239"/>
        <v/>
      </c>
      <c r="G1506" s="94" t="str">
        <f t="shared" si="240"/>
        <v/>
      </c>
      <c r="H1506" s="127" t="str">
        <f>IF(A1506&lt;&gt;"",IF(MID(C1506,1,1)="c",$AS$26,IF(MID(C1506,1,1)="r",$AS$41,IF(MID(C1506,1,1)="p",#REF!,#REF!))),"")</f>
        <v/>
      </c>
      <c r="I1506" s="92" t="str">
        <f t="shared" si="241"/>
        <v/>
      </c>
      <c r="J1506" s="92" t="str">
        <f t="shared" si="242"/>
        <v/>
      </c>
      <c r="K1506" s="92" t="str">
        <f t="shared" si="243"/>
        <v/>
      </c>
      <c r="L1506" s="92" t="str">
        <f t="shared" si="244"/>
        <v/>
      </c>
      <c r="M1506" s="95" t="str">
        <f>IF(A1506&lt;&gt;"",IF(MID(C1506,1,1)="c",SigmaEpsConcrete(I1506,$AN$30:$AN$33,$AR$30:$AR$33,$AS$26,$AS$27,$AS$28,$AQ$20,$AU$19),""),"")</f>
        <v/>
      </c>
      <c r="N1506" s="95" t="str">
        <f>IF(A1506&lt;&gt;"",IF(MID(C1506,1,1)="r",SigmaEpsReinf(J1506,$AS$42:$AS$43,$AS$41,$AS$39,$AS$40,$AQ$38),""),"")</f>
        <v/>
      </c>
      <c r="Q1506" s="92" t="str">
        <f t="shared" si="246"/>
        <v/>
      </c>
      <c r="R1506" s="92" t="str">
        <f t="shared" si="247"/>
        <v/>
      </c>
      <c r="U1506" s="5"/>
      <c r="V1506" s="5"/>
      <c r="W1506" s="94" t="str">
        <f t="shared" si="245"/>
        <v/>
      </c>
      <c r="X1506" s="94" t="str">
        <f t="shared" si="248"/>
        <v/>
      </c>
      <c r="Y1506" s="5"/>
      <c r="BK1506" s="8"/>
      <c r="BL1506" s="5"/>
      <c r="BM1506" s="5"/>
      <c r="BN1506" s="5"/>
      <c r="BO1506" s="5"/>
      <c r="BP1506" s="1"/>
      <c r="BQ1506" s="1"/>
      <c r="BR1506" s="1"/>
      <c r="BS1506" s="1"/>
      <c r="BT1506" s="1"/>
      <c r="BU1506" s="4"/>
      <c r="BV1506" s="1"/>
      <c r="BW1506" s="3"/>
      <c r="BX1506" s="4"/>
      <c r="BY1506" s="5"/>
      <c r="BZ1506" s="5"/>
      <c r="CA1506" s="5"/>
      <c r="CB1506" s="5"/>
      <c r="CC1506" s="5"/>
      <c r="CD1506" s="43"/>
    </row>
    <row r="1507" spans="1:82" x14ac:dyDescent="0.25">
      <c r="A1507" s="8"/>
      <c r="B1507" s="5"/>
      <c r="C1507" s="5"/>
      <c r="D1507" s="5"/>
      <c r="E1507" s="5"/>
      <c r="F1507" s="94" t="str">
        <f t="shared" si="239"/>
        <v/>
      </c>
      <c r="G1507" s="94" t="str">
        <f t="shared" si="240"/>
        <v/>
      </c>
      <c r="H1507" s="127" t="str">
        <f>IF(A1507&lt;&gt;"",IF(MID(C1507,1,1)="c",$AS$26,IF(MID(C1507,1,1)="r",$AS$41,IF(MID(C1507,1,1)="p",#REF!,#REF!))),"")</f>
        <v/>
      </c>
      <c r="I1507" s="92" t="str">
        <f t="shared" si="241"/>
        <v/>
      </c>
      <c r="J1507" s="92" t="str">
        <f t="shared" si="242"/>
        <v/>
      </c>
      <c r="K1507" s="92" t="str">
        <f t="shared" si="243"/>
        <v/>
      </c>
      <c r="L1507" s="92" t="str">
        <f t="shared" si="244"/>
        <v/>
      </c>
      <c r="M1507" s="95" t="str">
        <f>IF(A1507&lt;&gt;"",IF(MID(C1507,1,1)="c",SigmaEpsConcrete(I1507,$AN$30:$AN$33,$AR$30:$AR$33,$AS$26,$AS$27,$AS$28,$AQ$20,$AU$19),""),"")</f>
        <v/>
      </c>
      <c r="N1507" s="95" t="str">
        <f>IF(A1507&lt;&gt;"",IF(MID(C1507,1,1)="r",SigmaEpsReinf(J1507,$AS$42:$AS$43,$AS$41,$AS$39,$AS$40,$AQ$38),""),"")</f>
        <v/>
      </c>
      <c r="Q1507" s="92" t="str">
        <f t="shared" si="246"/>
        <v/>
      </c>
      <c r="R1507" s="92" t="str">
        <f t="shared" si="247"/>
        <v/>
      </c>
      <c r="U1507" s="5"/>
      <c r="V1507" s="5"/>
      <c r="W1507" s="94" t="str">
        <f t="shared" si="245"/>
        <v/>
      </c>
      <c r="X1507" s="94" t="str">
        <f t="shared" si="248"/>
        <v/>
      </c>
      <c r="Y1507" s="5"/>
      <c r="BK1507" s="8"/>
      <c r="BL1507" s="5"/>
      <c r="BM1507" s="5"/>
      <c r="BN1507" s="5"/>
      <c r="BO1507" s="5"/>
      <c r="BP1507" s="1"/>
      <c r="BQ1507" s="1"/>
      <c r="BR1507" s="1"/>
      <c r="BS1507" s="1"/>
      <c r="BT1507" s="1"/>
      <c r="BU1507" s="4"/>
      <c r="BV1507" s="1"/>
      <c r="BW1507" s="3"/>
      <c r="BX1507" s="4"/>
      <c r="BY1507" s="5"/>
      <c r="BZ1507" s="5"/>
      <c r="CA1507" s="5"/>
      <c r="CB1507" s="5"/>
      <c r="CC1507" s="5"/>
      <c r="CD1507" s="43"/>
    </row>
    <row r="1508" spans="1:82" x14ac:dyDescent="0.25">
      <c r="A1508" s="8"/>
      <c r="B1508" s="5"/>
      <c r="C1508" s="5"/>
      <c r="D1508" s="5"/>
      <c r="E1508" s="5"/>
      <c r="F1508" s="94" t="str">
        <f t="shared" si="239"/>
        <v/>
      </c>
      <c r="G1508" s="94" t="str">
        <f t="shared" si="240"/>
        <v/>
      </c>
      <c r="H1508" s="127" t="str">
        <f>IF(A1508&lt;&gt;"",IF(MID(C1508,1,1)="c",$AS$26,IF(MID(C1508,1,1)="r",$AS$41,IF(MID(C1508,1,1)="p",#REF!,#REF!))),"")</f>
        <v/>
      </c>
      <c r="I1508" s="92" t="str">
        <f t="shared" si="241"/>
        <v/>
      </c>
      <c r="J1508" s="92" t="str">
        <f t="shared" si="242"/>
        <v/>
      </c>
      <c r="K1508" s="92" t="str">
        <f t="shared" si="243"/>
        <v/>
      </c>
      <c r="L1508" s="92" t="str">
        <f t="shared" si="244"/>
        <v/>
      </c>
      <c r="M1508" s="95" t="str">
        <f>IF(A1508&lt;&gt;"",IF(MID(C1508,1,1)="c",SigmaEpsConcrete(I1508,$AN$30:$AN$33,$AR$30:$AR$33,$AS$26,$AS$27,$AS$28,$AQ$20,$AU$19),""),"")</f>
        <v/>
      </c>
      <c r="N1508" s="95" t="str">
        <f>IF(A1508&lt;&gt;"",IF(MID(C1508,1,1)="r",SigmaEpsReinf(J1508,$AS$42:$AS$43,$AS$41,$AS$39,$AS$40,$AQ$38),""),"")</f>
        <v/>
      </c>
      <c r="Q1508" s="92" t="str">
        <f t="shared" si="246"/>
        <v/>
      </c>
      <c r="R1508" s="92" t="str">
        <f t="shared" si="247"/>
        <v/>
      </c>
      <c r="U1508" s="5"/>
      <c r="V1508" s="5"/>
      <c r="W1508" s="94" t="str">
        <f t="shared" si="245"/>
        <v/>
      </c>
      <c r="X1508" s="94" t="str">
        <f t="shared" si="248"/>
        <v/>
      </c>
      <c r="Y1508" s="5"/>
      <c r="BK1508" s="8"/>
      <c r="BL1508" s="5"/>
      <c r="BM1508" s="5"/>
      <c r="BN1508" s="5"/>
      <c r="BO1508" s="5"/>
      <c r="BP1508" s="1"/>
      <c r="BQ1508" s="1"/>
      <c r="BR1508" s="1"/>
      <c r="BS1508" s="1"/>
      <c r="BT1508" s="1"/>
      <c r="BU1508" s="4"/>
      <c r="BV1508" s="1"/>
      <c r="BW1508" s="3"/>
      <c r="BX1508" s="4"/>
      <c r="BY1508" s="5"/>
      <c r="BZ1508" s="5"/>
      <c r="CA1508" s="5"/>
      <c r="CB1508" s="5"/>
      <c r="CC1508" s="5"/>
      <c r="CD1508" s="43"/>
    </row>
    <row r="1509" spans="1:82" x14ac:dyDescent="0.25">
      <c r="A1509" s="8"/>
      <c r="B1509" s="5"/>
      <c r="C1509" s="5"/>
      <c r="D1509" s="5"/>
      <c r="E1509" s="5"/>
      <c r="F1509" s="94" t="str">
        <f t="shared" si="239"/>
        <v/>
      </c>
      <c r="G1509" s="94" t="str">
        <f t="shared" si="240"/>
        <v/>
      </c>
      <c r="H1509" s="127" t="str">
        <f>IF(A1509&lt;&gt;"",IF(MID(C1509,1,1)="c",$AS$26,IF(MID(C1509,1,1)="r",$AS$41,IF(MID(C1509,1,1)="p",#REF!,#REF!))),"")</f>
        <v/>
      </c>
      <c r="I1509" s="92" t="str">
        <f t="shared" si="241"/>
        <v/>
      </c>
      <c r="J1509" s="92" t="str">
        <f t="shared" si="242"/>
        <v/>
      </c>
      <c r="K1509" s="92" t="str">
        <f t="shared" si="243"/>
        <v/>
      </c>
      <c r="L1509" s="92" t="str">
        <f t="shared" si="244"/>
        <v/>
      </c>
      <c r="M1509" s="95" t="str">
        <f>IF(A1509&lt;&gt;"",IF(MID(C1509,1,1)="c",SigmaEpsConcrete(I1509,$AN$30:$AN$33,$AR$30:$AR$33,$AS$26,$AS$27,$AS$28,$AQ$20,$AU$19),""),"")</f>
        <v/>
      </c>
      <c r="N1509" s="95" t="str">
        <f>IF(A1509&lt;&gt;"",IF(MID(C1509,1,1)="r",SigmaEpsReinf(J1509,$AS$42:$AS$43,$AS$41,$AS$39,$AS$40,$AQ$38),""),"")</f>
        <v/>
      </c>
      <c r="Q1509" s="92" t="str">
        <f t="shared" si="246"/>
        <v/>
      </c>
      <c r="R1509" s="92" t="str">
        <f t="shared" si="247"/>
        <v/>
      </c>
      <c r="U1509" s="5"/>
      <c r="V1509" s="5"/>
      <c r="W1509" s="94" t="str">
        <f t="shared" si="245"/>
        <v/>
      </c>
      <c r="X1509" s="94" t="str">
        <f t="shared" si="248"/>
        <v/>
      </c>
      <c r="Y1509" s="5"/>
      <c r="BK1509" s="8"/>
      <c r="BL1509" s="5"/>
      <c r="BM1509" s="5"/>
      <c r="BN1509" s="5"/>
      <c r="BO1509" s="5"/>
      <c r="BP1509" s="1"/>
      <c r="BQ1509" s="1"/>
      <c r="BR1509" s="1"/>
      <c r="BS1509" s="1"/>
      <c r="BT1509" s="1"/>
      <c r="BU1509" s="4"/>
      <c r="BV1509" s="1"/>
      <c r="BW1509" s="3"/>
      <c r="BX1509" s="4"/>
      <c r="BY1509" s="5"/>
      <c r="BZ1509" s="5"/>
      <c r="CA1509" s="5"/>
      <c r="CB1509" s="5"/>
      <c r="CC1509" s="5"/>
      <c r="CD1509" s="43"/>
    </row>
    <row r="1510" spans="1:82" x14ac:dyDescent="0.25">
      <c r="A1510" s="8"/>
      <c r="B1510" s="5"/>
      <c r="C1510" s="5"/>
      <c r="D1510" s="5"/>
      <c r="E1510" s="5"/>
      <c r="F1510" s="94" t="str">
        <f t="shared" si="239"/>
        <v/>
      </c>
      <c r="G1510" s="94" t="str">
        <f t="shared" si="240"/>
        <v/>
      </c>
      <c r="H1510" s="127" t="str">
        <f>IF(A1510&lt;&gt;"",IF(MID(C1510,1,1)="c",$AS$26,IF(MID(C1510,1,1)="r",$AS$41,IF(MID(C1510,1,1)="p",#REF!,#REF!))),"")</f>
        <v/>
      </c>
      <c r="I1510" s="92" t="str">
        <f t="shared" si="241"/>
        <v/>
      </c>
      <c r="J1510" s="92" t="str">
        <f t="shared" si="242"/>
        <v/>
      </c>
      <c r="K1510" s="92" t="str">
        <f t="shared" si="243"/>
        <v/>
      </c>
      <c r="L1510" s="92" t="str">
        <f t="shared" si="244"/>
        <v/>
      </c>
      <c r="M1510" s="95" t="str">
        <f>IF(A1510&lt;&gt;"",IF(MID(C1510,1,1)="c",SigmaEpsConcrete(I1510,$AN$30:$AN$33,$AR$30:$AR$33,$AS$26,$AS$27,$AS$28,$AQ$20,$AU$19),""),"")</f>
        <v/>
      </c>
      <c r="N1510" s="95" t="str">
        <f>IF(A1510&lt;&gt;"",IF(MID(C1510,1,1)="r",SigmaEpsReinf(J1510,$AS$42:$AS$43,$AS$41,$AS$39,$AS$40,$AQ$38),""),"")</f>
        <v/>
      </c>
      <c r="Q1510" s="92" t="str">
        <f t="shared" si="246"/>
        <v/>
      </c>
      <c r="R1510" s="92" t="str">
        <f t="shared" si="247"/>
        <v/>
      </c>
      <c r="U1510" s="5"/>
      <c r="V1510" s="5"/>
      <c r="W1510" s="94" t="str">
        <f t="shared" si="245"/>
        <v/>
      </c>
      <c r="X1510" s="94" t="str">
        <f t="shared" si="248"/>
        <v/>
      </c>
      <c r="Y1510" s="5"/>
      <c r="BK1510" s="8"/>
      <c r="BL1510" s="5"/>
      <c r="BM1510" s="5"/>
      <c r="BN1510" s="5"/>
      <c r="BO1510" s="5"/>
      <c r="BP1510" s="1"/>
      <c r="BQ1510" s="1"/>
      <c r="BR1510" s="1"/>
      <c r="BS1510" s="1"/>
      <c r="BT1510" s="1"/>
      <c r="BU1510" s="4"/>
      <c r="BV1510" s="1"/>
      <c r="BW1510" s="3"/>
      <c r="BX1510" s="4"/>
      <c r="BY1510" s="5"/>
      <c r="BZ1510" s="5"/>
      <c r="CA1510" s="5"/>
      <c r="CB1510" s="5"/>
      <c r="CC1510" s="5"/>
      <c r="CD1510" s="43"/>
    </row>
    <row r="1511" spans="1:82" x14ac:dyDescent="0.25">
      <c r="A1511" s="8"/>
      <c r="B1511" s="5"/>
      <c r="C1511" s="5"/>
      <c r="D1511" s="5"/>
      <c r="E1511" s="5"/>
      <c r="F1511" s="94" t="str">
        <f t="shared" si="239"/>
        <v/>
      </c>
      <c r="G1511" s="94" t="str">
        <f t="shared" si="240"/>
        <v/>
      </c>
      <c r="H1511" s="127" t="str">
        <f>IF(A1511&lt;&gt;"",IF(MID(C1511,1,1)="c",$AS$26,IF(MID(C1511,1,1)="r",$AS$41,IF(MID(C1511,1,1)="p",#REF!,#REF!))),"")</f>
        <v/>
      </c>
      <c r="I1511" s="92" t="str">
        <f t="shared" si="241"/>
        <v/>
      </c>
      <c r="J1511" s="92" t="str">
        <f t="shared" si="242"/>
        <v/>
      </c>
      <c r="K1511" s="92" t="str">
        <f t="shared" si="243"/>
        <v/>
      </c>
      <c r="L1511" s="92" t="str">
        <f t="shared" si="244"/>
        <v/>
      </c>
      <c r="M1511" s="95" t="str">
        <f>IF(A1511&lt;&gt;"",IF(MID(C1511,1,1)="c",SigmaEpsConcrete(I1511,$AN$30:$AN$33,$AR$30:$AR$33,$AS$26,$AS$27,$AS$28,$AQ$20,$AU$19),""),"")</f>
        <v/>
      </c>
      <c r="N1511" s="95" t="str">
        <f>IF(A1511&lt;&gt;"",IF(MID(C1511,1,1)="r",SigmaEpsReinf(J1511,$AS$42:$AS$43,$AS$41,$AS$39,$AS$40,$AQ$38),""),"")</f>
        <v/>
      </c>
      <c r="Q1511" s="92" t="str">
        <f t="shared" si="246"/>
        <v/>
      </c>
      <c r="R1511" s="92" t="str">
        <f t="shared" si="247"/>
        <v/>
      </c>
      <c r="U1511" s="5"/>
      <c r="V1511" s="5"/>
      <c r="W1511" s="94" t="str">
        <f t="shared" si="245"/>
        <v/>
      </c>
      <c r="X1511" s="94" t="str">
        <f t="shared" si="248"/>
        <v/>
      </c>
      <c r="Y1511" s="5"/>
      <c r="BK1511" s="8"/>
      <c r="BL1511" s="5"/>
      <c r="BM1511" s="5"/>
      <c r="BN1511" s="5"/>
      <c r="BO1511" s="5"/>
      <c r="BP1511" s="1"/>
      <c r="BQ1511" s="1"/>
      <c r="BR1511" s="1"/>
      <c r="BS1511" s="1"/>
      <c r="BT1511" s="1"/>
      <c r="BU1511" s="4"/>
      <c r="BV1511" s="1"/>
      <c r="BW1511" s="3"/>
      <c r="BX1511" s="4"/>
      <c r="BY1511" s="5"/>
      <c r="BZ1511" s="5"/>
      <c r="CA1511" s="5"/>
      <c r="CB1511" s="5"/>
      <c r="CC1511" s="5"/>
      <c r="CD1511" s="43"/>
    </row>
    <row r="1512" spans="1:82" x14ac:dyDescent="0.25">
      <c r="A1512" s="8"/>
      <c r="B1512" s="5"/>
      <c r="C1512" s="5"/>
      <c r="D1512" s="5"/>
      <c r="E1512" s="5"/>
      <c r="F1512" s="94" t="str">
        <f t="shared" si="239"/>
        <v/>
      </c>
      <c r="G1512" s="94" t="str">
        <f t="shared" si="240"/>
        <v/>
      </c>
      <c r="H1512" s="127" t="str">
        <f>IF(A1512&lt;&gt;"",IF(MID(C1512,1,1)="c",$AS$26,IF(MID(C1512,1,1)="r",$AS$41,IF(MID(C1512,1,1)="p",#REF!,#REF!))),"")</f>
        <v/>
      </c>
      <c r="I1512" s="92" t="str">
        <f t="shared" si="241"/>
        <v/>
      </c>
      <c r="J1512" s="92" t="str">
        <f t="shared" si="242"/>
        <v/>
      </c>
      <c r="K1512" s="92" t="str">
        <f t="shared" si="243"/>
        <v/>
      </c>
      <c r="L1512" s="92" t="str">
        <f t="shared" si="244"/>
        <v/>
      </c>
      <c r="M1512" s="95" t="str">
        <f>IF(A1512&lt;&gt;"",IF(MID(C1512,1,1)="c",SigmaEpsConcrete(I1512,$AN$30:$AN$33,$AR$30:$AR$33,$AS$26,$AS$27,$AS$28,$AQ$20,$AU$19),""),"")</f>
        <v/>
      </c>
      <c r="N1512" s="95" t="str">
        <f>IF(A1512&lt;&gt;"",IF(MID(C1512,1,1)="r",SigmaEpsReinf(J1512,$AS$42:$AS$43,$AS$41,$AS$39,$AS$40,$AQ$38),""),"")</f>
        <v/>
      </c>
      <c r="Q1512" s="92" t="str">
        <f t="shared" si="246"/>
        <v/>
      </c>
      <c r="R1512" s="92" t="str">
        <f t="shared" si="247"/>
        <v/>
      </c>
      <c r="U1512" s="5"/>
      <c r="V1512" s="5"/>
      <c r="W1512" s="94" t="str">
        <f t="shared" si="245"/>
        <v/>
      </c>
      <c r="X1512" s="94" t="str">
        <f t="shared" si="248"/>
        <v/>
      </c>
      <c r="Y1512" s="5"/>
      <c r="BK1512" s="8"/>
      <c r="BL1512" s="5"/>
      <c r="BM1512" s="5"/>
      <c r="BN1512" s="5"/>
      <c r="BO1512" s="5"/>
      <c r="BP1512" s="1"/>
      <c r="BQ1512" s="1"/>
      <c r="BR1512" s="1"/>
      <c r="BS1512" s="1"/>
      <c r="BT1512" s="1"/>
      <c r="BU1512" s="4"/>
      <c r="BV1512" s="1"/>
      <c r="BW1512" s="3"/>
      <c r="BX1512" s="4"/>
      <c r="BY1512" s="5"/>
      <c r="BZ1512" s="5"/>
      <c r="CA1512" s="5"/>
      <c r="CB1512" s="5"/>
      <c r="CC1512" s="5"/>
      <c r="CD1512" s="43"/>
    </row>
    <row r="1513" spans="1:82" x14ac:dyDescent="0.25">
      <c r="A1513" s="8"/>
      <c r="B1513" s="5"/>
      <c r="C1513" s="5"/>
      <c r="D1513" s="5"/>
      <c r="E1513" s="5"/>
      <c r="F1513" s="94" t="str">
        <f t="shared" si="239"/>
        <v/>
      </c>
      <c r="G1513" s="94" t="str">
        <f t="shared" si="240"/>
        <v/>
      </c>
      <c r="H1513" s="127" t="str">
        <f>IF(A1513&lt;&gt;"",IF(MID(C1513,1,1)="c",$AS$26,IF(MID(C1513,1,1)="r",$AS$41,IF(MID(C1513,1,1)="p",#REF!,#REF!))),"")</f>
        <v/>
      </c>
      <c r="I1513" s="92" t="str">
        <f t="shared" si="241"/>
        <v/>
      </c>
      <c r="J1513" s="92" t="str">
        <f t="shared" si="242"/>
        <v/>
      </c>
      <c r="K1513" s="92" t="str">
        <f t="shared" si="243"/>
        <v/>
      </c>
      <c r="L1513" s="92" t="str">
        <f t="shared" si="244"/>
        <v/>
      </c>
      <c r="M1513" s="95" t="str">
        <f>IF(A1513&lt;&gt;"",IF(MID(C1513,1,1)="c",SigmaEpsConcrete(I1513,$AN$30:$AN$33,$AR$30:$AR$33,$AS$26,$AS$27,$AS$28,$AQ$20,$AU$19),""),"")</f>
        <v/>
      </c>
      <c r="N1513" s="95" t="str">
        <f>IF(A1513&lt;&gt;"",IF(MID(C1513,1,1)="r",SigmaEpsReinf(J1513,$AS$42:$AS$43,$AS$41,$AS$39,$AS$40,$AQ$38),""),"")</f>
        <v/>
      </c>
      <c r="Q1513" s="92" t="str">
        <f t="shared" si="246"/>
        <v/>
      </c>
      <c r="R1513" s="92" t="str">
        <f t="shared" si="247"/>
        <v/>
      </c>
      <c r="U1513" s="5"/>
      <c r="V1513" s="5"/>
      <c r="W1513" s="94" t="str">
        <f t="shared" si="245"/>
        <v/>
      </c>
      <c r="X1513" s="94" t="str">
        <f t="shared" si="248"/>
        <v/>
      </c>
      <c r="Y1513" s="5"/>
      <c r="BK1513" s="8"/>
      <c r="BL1513" s="5"/>
      <c r="BM1513" s="5"/>
      <c r="BN1513" s="5"/>
      <c r="BO1513" s="5"/>
      <c r="BP1513" s="1"/>
      <c r="BQ1513" s="1"/>
      <c r="BR1513" s="1"/>
      <c r="BS1513" s="1"/>
      <c r="BT1513" s="1"/>
      <c r="BU1513" s="4"/>
      <c r="BV1513" s="1"/>
      <c r="BW1513" s="3"/>
      <c r="BX1513" s="4"/>
      <c r="BY1513" s="5"/>
      <c r="BZ1513" s="5"/>
      <c r="CA1513" s="5"/>
      <c r="CB1513" s="5"/>
      <c r="CC1513" s="5"/>
      <c r="CD1513" s="43"/>
    </row>
    <row r="1514" spans="1:82" x14ac:dyDescent="0.25">
      <c r="A1514" s="8"/>
      <c r="B1514" s="5"/>
      <c r="C1514" s="5"/>
      <c r="D1514" s="5"/>
      <c r="E1514" s="5"/>
      <c r="F1514" s="94" t="str">
        <f t="shared" si="239"/>
        <v/>
      </c>
      <c r="G1514" s="94" t="str">
        <f t="shared" si="240"/>
        <v/>
      </c>
      <c r="H1514" s="127" t="str">
        <f>IF(A1514&lt;&gt;"",IF(MID(C1514,1,1)="c",$AS$26,IF(MID(C1514,1,1)="r",$AS$41,IF(MID(C1514,1,1)="p",#REF!,#REF!))),"")</f>
        <v/>
      </c>
      <c r="I1514" s="92" t="str">
        <f t="shared" si="241"/>
        <v/>
      </c>
      <c r="J1514" s="92" t="str">
        <f t="shared" si="242"/>
        <v/>
      </c>
      <c r="K1514" s="92" t="str">
        <f t="shared" si="243"/>
        <v/>
      </c>
      <c r="L1514" s="92" t="str">
        <f t="shared" si="244"/>
        <v/>
      </c>
      <c r="M1514" s="95" t="str">
        <f>IF(A1514&lt;&gt;"",IF(MID(C1514,1,1)="c",SigmaEpsConcrete(I1514,$AN$30:$AN$33,$AR$30:$AR$33,$AS$26,$AS$27,$AS$28,$AQ$20,$AU$19),""),"")</f>
        <v/>
      </c>
      <c r="N1514" s="95" t="str">
        <f>IF(A1514&lt;&gt;"",IF(MID(C1514,1,1)="r",SigmaEpsReinf(J1514,$AS$42:$AS$43,$AS$41,$AS$39,$AS$40,$AQ$38),""),"")</f>
        <v/>
      </c>
      <c r="Q1514" s="92" t="str">
        <f t="shared" si="246"/>
        <v/>
      </c>
      <c r="R1514" s="92" t="str">
        <f t="shared" si="247"/>
        <v/>
      </c>
      <c r="U1514" s="5"/>
      <c r="V1514" s="5"/>
      <c r="W1514" s="94" t="str">
        <f t="shared" si="245"/>
        <v/>
      </c>
      <c r="X1514" s="94" t="str">
        <f t="shared" si="248"/>
        <v/>
      </c>
      <c r="Y1514" s="5"/>
      <c r="BK1514" s="8"/>
      <c r="BL1514" s="5"/>
      <c r="BM1514" s="5"/>
      <c r="BN1514" s="5"/>
      <c r="BO1514" s="5"/>
      <c r="BP1514" s="1"/>
      <c r="BQ1514" s="1"/>
      <c r="BR1514" s="1"/>
      <c r="BS1514" s="1"/>
      <c r="BT1514" s="1"/>
      <c r="BU1514" s="4"/>
      <c r="BV1514" s="1"/>
      <c r="BW1514" s="3"/>
      <c r="BX1514" s="4"/>
      <c r="BY1514" s="5"/>
      <c r="BZ1514" s="5"/>
      <c r="CA1514" s="5"/>
      <c r="CB1514" s="5"/>
      <c r="CC1514" s="5"/>
      <c r="CD1514" s="43"/>
    </row>
    <row r="1515" spans="1:82" x14ac:dyDescent="0.25">
      <c r="A1515" s="8"/>
      <c r="B1515" s="5"/>
      <c r="C1515" s="5"/>
      <c r="D1515" s="5"/>
      <c r="E1515" s="5"/>
      <c r="F1515" s="94" t="str">
        <f t="shared" si="239"/>
        <v/>
      </c>
      <c r="G1515" s="94" t="str">
        <f t="shared" si="240"/>
        <v/>
      </c>
      <c r="H1515" s="127" t="str">
        <f>IF(A1515&lt;&gt;"",IF(MID(C1515,1,1)="c",$AS$26,IF(MID(C1515,1,1)="r",$AS$41,IF(MID(C1515,1,1)="p",#REF!,#REF!))),"")</f>
        <v/>
      </c>
      <c r="I1515" s="92" t="str">
        <f t="shared" si="241"/>
        <v/>
      </c>
      <c r="J1515" s="92" t="str">
        <f t="shared" si="242"/>
        <v/>
      </c>
      <c r="K1515" s="92" t="str">
        <f t="shared" si="243"/>
        <v/>
      </c>
      <c r="L1515" s="92" t="str">
        <f t="shared" si="244"/>
        <v/>
      </c>
      <c r="M1515" s="95" t="str">
        <f>IF(A1515&lt;&gt;"",IF(MID(C1515,1,1)="c",SigmaEpsConcrete(I1515,$AN$30:$AN$33,$AR$30:$AR$33,$AS$26,$AS$27,$AS$28,$AQ$20,$AU$19),""),"")</f>
        <v/>
      </c>
      <c r="N1515" s="95" t="str">
        <f>IF(A1515&lt;&gt;"",IF(MID(C1515,1,1)="r",SigmaEpsReinf(J1515,$AS$42:$AS$43,$AS$41,$AS$39,$AS$40,$AQ$38),""),"")</f>
        <v/>
      </c>
      <c r="Q1515" s="92" t="str">
        <f t="shared" si="246"/>
        <v/>
      </c>
      <c r="R1515" s="92" t="str">
        <f t="shared" si="247"/>
        <v/>
      </c>
      <c r="U1515" s="5"/>
      <c r="V1515" s="5"/>
      <c r="W1515" s="94" t="str">
        <f t="shared" si="245"/>
        <v/>
      </c>
      <c r="X1515" s="94" t="str">
        <f t="shared" si="248"/>
        <v/>
      </c>
      <c r="Y1515" s="5"/>
      <c r="BK1515" s="8"/>
      <c r="BL1515" s="5"/>
      <c r="BM1515" s="5"/>
      <c r="BN1515" s="5"/>
      <c r="BO1515" s="5"/>
      <c r="BP1515" s="1"/>
      <c r="BQ1515" s="1"/>
      <c r="BR1515" s="1"/>
      <c r="BS1515" s="1"/>
      <c r="BT1515" s="1"/>
      <c r="BU1515" s="4"/>
      <c r="BV1515" s="1"/>
      <c r="BW1515" s="3"/>
      <c r="BX1515" s="4"/>
      <c r="BY1515" s="5"/>
      <c r="BZ1515" s="5"/>
      <c r="CA1515" s="5"/>
      <c r="CB1515" s="5"/>
      <c r="CC1515" s="5"/>
      <c r="CD1515" s="43"/>
    </row>
    <row r="1516" spans="1:82" x14ac:dyDescent="0.25">
      <c r="A1516" s="8"/>
      <c r="B1516" s="5"/>
      <c r="C1516" s="5"/>
      <c r="D1516" s="5"/>
      <c r="E1516" s="5"/>
      <c r="F1516" s="94" t="str">
        <f t="shared" si="239"/>
        <v/>
      </c>
      <c r="G1516" s="94" t="str">
        <f t="shared" si="240"/>
        <v/>
      </c>
      <c r="H1516" s="127" t="str">
        <f>IF(A1516&lt;&gt;"",IF(MID(C1516,1,1)="c",$AS$26,IF(MID(C1516,1,1)="r",$AS$41,IF(MID(C1516,1,1)="p",#REF!,#REF!))),"")</f>
        <v/>
      </c>
      <c r="I1516" s="92" t="str">
        <f t="shared" si="241"/>
        <v/>
      </c>
      <c r="J1516" s="92" t="str">
        <f t="shared" si="242"/>
        <v/>
      </c>
      <c r="K1516" s="92" t="str">
        <f t="shared" si="243"/>
        <v/>
      </c>
      <c r="L1516" s="92" t="str">
        <f t="shared" si="244"/>
        <v/>
      </c>
      <c r="M1516" s="95" t="str">
        <f>IF(A1516&lt;&gt;"",IF(MID(C1516,1,1)="c",SigmaEpsConcrete(I1516,$AN$30:$AN$33,$AR$30:$AR$33,$AS$26,$AS$27,$AS$28,$AQ$20,$AU$19),""),"")</f>
        <v/>
      </c>
      <c r="N1516" s="95" t="str">
        <f>IF(A1516&lt;&gt;"",IF(MID(C1516,1,1)="r",SigmaEpsReinf(J1516,$AS$42:$AS$43,$AS$41,$AS$39,$AS$40,$AQ$38),""),"")</f>
        <v/>
      </c>
      <c r="Q1516" s="92" t="str">
        <f t="shared" si="246"/>
        <v/>
      </c>
      <c r="R1516" s="92" t="str">
        <f t="shared" si="247"/>
        <v/>
      </c>
      <c r="U1516" s="5"/>
      <c r="V1516" s="5"/>
      <c r="W1516" s="94" t="str">
        <f t="shared" si="245"/>
        <v/>
      </c>
      <c r="X1516" s="94" t="str">
        <f t="shared" si="248"/>
        <v/>
      </c>
      <c r="Y1516" s="5"/>
      <c r="BK1516" s="8"/>
      <c r="BL1516" s="5"/>
      <c r="BM1516" s="5"/>
      <c r="BN1516" s="5"/>
      <c r="BO1516" s="5"/>
      <c r="BP1516" s="1"/>
      <c r="BQ1516" s="1"/>
      <c r="BR1516" s="1"/>
      <c r="BS1516" s="1"/>
      <c r="BT1516" s="1"/>
      <c r="BU1516" s="4"/>
      <c r="BV1516" s="1"/>
      <c r="BW1516" s="3"/>
      <c r="BX1516" s="4"/>
      <c r="BY1516" s="5"/>
      <c r="BZ1516" s="5"/>
      <c r="CA1516" s="5"/>
      <c r="CB1516" s="5"/>
      <c r="CC1516" s="5"/>
      <c r="CD1516" s="43"/>
    </row>
    <row r="1517" spans="1:82" x14ac:dyDescent="0.25">
      <c r="A1517" s="8"/>
      <c r="B1517" s="5"/>
      <c r="C1517" s="5"/>
      <c r="D1517" s="5"/>
      <c r="E1517" s="5"/>
      <c r="F1517" s="94" t="str">
        <f t="shared" si="239"/>
        <v/>
      </c>
      <c r="G1517" s="94" t="str">
        <f t="shared" si="240"/>
        <v/>
      </c>
      <c r="H1517" s="127" t="str">
        <f>IF(A1517&lt;&gt;"",IF(MID(C1517,1,1)="c",$AS$26,IF(MID(C1517,1,1)="r",$AS$41,IF(MID(C1517,1,1)="p",#REF!,#REF!))),"")</f>
        <v/>
      </c>
      <c r="I1517" s="92" t="str">
        <f t="shared" si="241"/>
        <v/>
      </c>
      <c r="J1517" s="92" t="str">
        <f t="shared" si="242"/>
        <v/>
      </c>
      <c r="K1517" s="92" t="str">
        <f t="shared" si="243"/>
        <v/>
      </c>
      <c r="L1517" s="92" t="str">
        <f t="shared" si="244"/>
        <v/>
      </c>
      <c r="M1517" s="95" t="str">
        <f>IF(A1517&lt;&gt;"",IF(MID(C1517,1,1)="c",SigmaEpsConcrete(I1517,$AN$30:$AN$33,$AR$30:$AR$33,$AS$26,$AS$27,$AS$28,$AQ$20,$AU$19),""),"")</f>
        <v/>
      </c>
      <c r="N1517" s="95" t="str">
        <f>IF(A1517&lt;&gt;"",IF(MID(C1517,1,1)="r",SigmaEpsReinf(J1517,$AS$42:$AS$43,$AS$41,$AS$39,$AS$40,$AQ$38),""),"")</f>
        <v/>
      </c>
      <c r="Q1517" s="92" t="str">
        <f t="shared" si="246"/>
        <v/>
      </c>
      <c r="R1517" s="92" t="str">
        <f t="shared" si="247"/>
        <v/>
      </c>
      <c r="U1517" s="5"/>
      <c r="V1517" s="5"/>
      <c r="W1517" s="94" t="str">
        <f t="shared" si="245"/>
        <v/>
      </c>
      <c r="X1517" s="94" t="str">
        <f t="shared" si="248"/>
        <v/>
      </c>
      <c r="Y1517" s="5"/>
      <c r="BK1517" s="8"/>
      <c r="BL1517" s="5"/>
      <c r="BM1517" s="5"/>
      <c r="BN1517" s="5"/>
      <c r="BO1517" s="5"/>
      <c r="BP1517" s="1"/>
      <c r="BQ1517" s="1"/>
      <c r="BR1517" s="1"/>
      <c r="BS1517" s="1"/>
      <c r="BT1517" s="1"/>
      <c r="BU1517" s="4"/>
      <c r="BV1517" s="1"/>
      <c r="BW1517" s="3"/>
      <c r="BX1517" s="4"/>
      <c r="BY1517" s="5"/>
      <c r="BZ1517" s="5"/>
      <c r="CA1517" s="5"/>
      <c r="CB1517" s="5"/>
      <c r="CC1517" s="5"/>
      <c r="CD1517" s="43"/>
    </row>
    <row r="1518" spans="1:82" x14ac:dyDescent="0.25">
      <c r="A1518" s="8"/>
      <c r="B1518" s="5"/>
      <c r="C1518" s="5"/>
      <c r="D1518" s="5"/>
      <c r="E1518" s="5"/>
      <c r="F1518" s="94" t="str">
        <f t="shared" si="239"/>
        <v/>
      </c>
      <c r="G1518" s="94" t="str">
        <f t="shared" si="240"/>
        <v/>
      </c>
      <c r="H1518" s="127" t="str">
        <f>IF(A1518&lt;&gt;"",IF(MID(C1518,1,1)="c",$AS$26,IF(MID(C1518,1,1)="r",$AS$41,IF(MID(C1518,1,1)="p",#REF!,#REF!))),"")</f>
        <v/>
      </c>
      <c r="I1518" s="92" t="str">
        <f t="shared" si="241"/>
        <v/>
      </c>
      <c r="J1518" s="92" t="str">
        <f t="shared" si="242"/>
        <v/>
      </c>
      <c r="K1518" s="92" t="str">
        <f t="shared" si="243"/>
        <v/>
      </c>
      <c r="L1518" s="92" t="str">
        <f t="shared" si="244"/>
        <v/>
      </c>
      <c r="M1518" s="95" t="str">
        <f>IF(A1518&lt;&gt;"",IF(MID(C1518,1,1)="c",SigmaEpsConcrete(I1518,$AN$30:$AN$33,$AR$30:$AR$33,$AS$26,$AS$27,$AS$28,$AQ$20,$AU$19),""),"")</f>
        <v/>
      </c>
      <c r="N1518" s="95" t="str">
        <f>IF(A1518&lt;&gt;"",IF(MID(C1518,1,1)="r",SigmaEpsReinf(J1518,$AS$42:$AS$43,$AS$41,$AS$39,$AS$40,$AQ$38),""),"")</f>
        <v/>
      </c>
      <c r="Q1518" s="92" t="str">
        <f t="shared" si="246"/>
        <v/>
      </c>
      <c r="R1518" s="92" t="str">
        <f t="shared" si="247"/>
        <v/>
      </c>
      <c r="U1518" s="5"/>
      <c r="V1518" s="5"/>
      <c r="W1518" s="94" t="str">
        <f t="shared" si="245"/>
        <v/>
      </c>
      <c r="X1518" s="94" t="str">
        <f t="shared" si="248"/>
        <v/>
      </c>
      <c r="Y1518" s="5"/>
      <c r="BK1518" s="8"/>
      <c r="BL1518" s="5"/>
      <c r="BM1518" s="5"/>
      <c r="BN1518" s="5"/>
      <c r="BO1518" s="5"/>
      <c r="BP1518" s="1"/>
      <c r="BQ1518" s="1"/>
      <c r="BR1518" s="1"/>
      <c r="BS1518" s="1"/>
      <c r="BT1518" s="1"/>
      <c r="BU1518" s="4"/>
      <c r="BV1518" s="1"/>
      <c r="BW1518" s="3"/>
      <c r="BX1518" s="4"/>
      <c r="BY1518" s="5"/>
      <c r="BZ1518" s="5"/>
      <c r="CA1518" s="5"/>
      <c r="CB1518" s="5"/>
      <c r="CC1518" s="5"/>
      <c r="CD1518" s="43"/>
    </row>
    <row r="1519" spans="1:82" x14ac:dyDescent="0.25">
      <c r="A1519" s="8"/>
      <c r="B1519" s="5"/>
      <c r="C1519" s="5"/>
      <c r="D1519" s="5"/>
      <c r="E1519" s="5"/>
      <c r="F1519" s="94" t="str">
        <f t="shared" si="239"/>
        <v/>
      </c>
      <c r="G1519" s="94" t="str">
        <f t="shared" si="240"/>
        <v/>
      </c>
      <c r="H1519" s="127" t="str">
        <f>IF(A1519&lt;&gt;"",IF(MID(C1519,1,1)="c",$AS$26,IF(MID(C1519,1,1)="r",$AS$41,IF(MID(C1519,1,1)="p",#REF!,#REF!))),"")</f>
        <v/>
      </c>
      <c r="I1519" s="92" t="str">
        <f t="shared" si="241"/>
        <v/>
      </c>
      <c r="J1519" s="92" t="str">
        <f t="shared" si="242"/>
        <v/>
      </c>
      <c r="K1519" s="92" t="str">
        <f t="shared" si="243"/>
        <v/>
      </c>
      <c r="L1519" s="92" t="str">
        <f t="shared" si="244"/>
        <v/>
      </c>
      <c r="M1519" s="95" t="str">
        <f>IF(A1519&lt;&gt;"",IF(MID(C1519,1,1)="c",SigmaEpsConcrete(I1519,$AN$30:$AN$33,$AR$30:$AR$33,$AS$26,$AS$27,$AS$28,$AQ$20,$AU$19),""),"")</f>
        <v/>
      </c>
      <c r="N1519" s="95" t="str">
        <f>IF(A1519&lt;&gt;"",IF(MID(C1519,1,1)="r",SigmaEpsReinf(J1519,$AS$42:$AS$43,$AS$41,$AS$39,$AS$40,$AQ$38),""),"")</f>
        <v/>
      </c>
      <c r="Q1519" s="92" t="str">
        <f t="shared" si="246"/>
        <v/>
      </c>
      <c r="R1519" s="92" t="str">
        <f t="shared" si="247"/>
        <v/>
      </c>
      <c r="U1519" s="5"/>
      <c r="V1519" s="5"/>
      <c r="W1519" s="94" t="str">
        <f t="shared" si="245"/>
        <v/>
      </c>
      <c r="X1519" s="94" t="str">
        <f t="shared" si="248"/>
        <v/>
      </c>
      <c r="Y1519" s="5"/>
      <c r="BK1519" s="8"/>
      <c r="BL1519" s="5"/>
      <c r="BM1519" s="5"/>
      <c r="BN1519" s="5"/>
      <c r="BO1519" s="5"/>
      <c r="BP1519" s="1"/>
      <c r="BQ1519" s="1"/>
      <c r="BR1519" s="1"/>
      <c r="BS1519" s="1"/>
      <c r="BT1519" s="1"/>
      <c r="BU1519" s="4"/>
      <c r="BV1519" s="1"/>
      <c r="BW1519" s="3"/>
      <c r="BX1519" s="4"/>
      <c r="BY1519" s="5"/>
      <c r="BZ1519" s="5"/>
      <c r="CA1519" s="5"/>
      <c r="CB1519" s="5"/>
      <c r="CC1519" s="5"/>
      <c r="CD1519" s="43"/>
    </row>
    <row r="1520" spans="1:82" x14ac:dyDescent="0.25">
      <c r="A1520" s="8"/>
      <c r="B1520" s="5"/>
      <c r="C1520" s="5"/>
      <c r="D1520" s="5"/>
      <c r="E1520" s="5"/>
      <c r="F1520" s="94" t="str">
        <f t="shared" si="239"/>
        <v/>
      </c>
      <c r="G1520" s="94" t="str">
        <f t="shared" si="240"/>
        <v/>
      </c>
      <c r="H1520" s="127" t="str">
        <f>IF(A1520&lt;&gt;"",IF(MID(C1520,1,1)="c",$AS$26,IF(MID(C1520,1,1)="r",$AS$41,IF(MID(C1520,1,1)="p",#REF!,#REF!))),"")</f>
        <v/>
      </c>
      <c r="I1520" s="92" t="str">
        <f t="shared" si="241"/>
        <v/>
      </c>
      <c r="J1520" s="92" t="str">
        <f t="shared" si="242"/>
        <v/>
      </c>
      <c r="K1520" s="92" t="str">
        <f t="shared" si="243"/>
        <v/>
      </c>
      <c r="L1520" s="92" t="str">
        <f t="shared" si="244"/>
        <v/>
      </c>
      <c r="M1520" s="95" t="str">
        <f>IF(A1520&lt;&gt;"",IF(MID(C1520,1,1)="c",SigmaEpsConcrete(I1520,$AN$30:$AN$33,$AR$30:$AR$33,$AS$26,$AS$27,$AS$28,$AQ$20,$AU$19),""),"")</f>
        <v/>
      </c>
      <c r="N1520" s="95" t="str">
        <f>IF(A1520&lt;&gt;"",IF(MID(C1520,1,1)="r",SigmaEpsReinf(J1520,$AS$42:$AS$43,$AS$41,$AS$39,$AS$40,$AQ$38),""),"")</f>
        <v/>
      </c>
      <c r="Q1520" s="92" t="str">
        <f t="shared" si="246"/>
        <v/>
      </c>
      <c r="R1520" s="92" t="str">
        <f t="shared" si="247"/>
        <v/>
      </c>
      <c r="U1520" s="5"/>
      <c r="V1520" s="5"/>
      <c r="W1520" s="94" t="str">
        <f t="shared" si="245"/>
        <v/>
      </c>
      <c r="X1520" s="94" t="str">
        <f t="shared" si="248"/>
        <v/>
      </c>
      <c r="Y1520" s="5"/>
      <c r="BK1520" s="8"/>
      <c r="BL1520" s="5"/>
      <c r="BM1520" s="5"/>
      <c r="BN1520" s="5"/>
      <c r="BO1520" s="5"/>
      <c r="BP1520" s="1"/>
      <c r="BQ1520" s="1"/>
      <c r="BR1520" s="1"/>
      <c r="BS1520" s="1"/>
      <c r="BT1520" s="1"/>
      <c r="BU1520" s="4"/>
      <c r="BV1520" s="1"/>
      <c r="BW1520" s="3"/>
      <c r="BX1520" s="4"/>
      <c r="BY1520" s="5"/>
      <c r="BZ1520" s="5"/>
      <c r="CA1520" s="5"/>
      <c r="CB1520" s="5"/>
      <c r="CC1520" s="5"/>
      <c r="CD1520" s="43"/>
    </row>
    <row r="1521" spans="1:82" x14ac:dyDescent="0.25">
      <c r="A1521" s="8"/>
      <c r="B1521" s="5"/>
      <c r="C1521" s="5"/>
      <c r="D1521" s="5"/>
      <c r="E1521" s="5"/>
      <c r="F1521" s="94" t="str">
        <f t="shared" si="239"/>
        <v/>
      </c>
      <c r="G1521" s="94" t="str">
        <f t="shared" si="240"/>
        <v/>
      </c>
      <c r="H1521" s="127" t="str">
        <f>IF(A1521&lt;&gt;"",IF(MID(C1521,1,1)="c",$AS$26,IF(MID(C1521,1,1)="r",$AS$41,IF(MID(C1521,1,1)="p",#REF!,#REF!))),"")</f>
        <v/>
      </c>
      <c r="I1521" s="92" t="str">
        <f t="shared" si="241"/>
        <v/>
      </c>
      <c r="J1521" s="92" t="str">
        <f t="shared" si="242"/>
        <v/>
      </c>
      <c r="K1521" s="92" t="str">
        <f t="shared" si="243"/>
        <v/>
      </c>
      <c r="L1521" s="92" t="str">
        <f t="shared" si="244"/>
        <v/>
      </c>
      <c r="M1521" s="95" t="str">
        <f>IF(A1521&lt;&gt;"",IF(MID(C1521,1,1)="c",SigmaEpsConcrete(I1521,$AN$30:$AN$33,$AR$30:$AR$33,$AS$26,$AS$27,$AS$28,$AQ$20,$AU$19),""),"")</f>
        <v/>
      </c>
      <c r="N1521" s="95" t="str">
        <f>IF(A1521&lt;&gt;"",IF(MID(C1521,1,1)="r",SigmaEpsReinf(J1521,$AS$42:$AS$43,$AS$41,$AS$39,$AS$40,$AQ$38),""),"")</f>
        <v/>
      </c>
      <c r="Q1521" s="92" t="str">
        <f t="shared" si="246"/>
        <v/>
      </c>
      <c r="R1521" s="92" t="str">
        <f t="shared" si="247"/>
        <v/>
      </c>
      <c r="U1521" s="5"/>
      <c r="V1521" s="5"/>
      <c r="W1521" s="94" t="str">
        <f t="shared" si="245"/>
        <v/>
      </c>
      <c r="X1521" s="94" t="str">
        <f t="shared" si="248"/>
        <v/>
      </c>
      <c r="Y1521" s="5"/>
      <c r="BK1521" s="8"/>
      <c r="BL1521" s="5"/>
      <c r="BM1521" s="5"/>
      <c r="BN1521" s="5"/>
      <c r="BO1521" s="5"/>
      <c r="BP1521" s="1"/>
      <c r="BQ1521" s="1"/>
      <c r="BR1521" s="1"/>
      <c r="BS1521" s="1"/>
      <c r="BT1521" s="1"/>
      <c r="BU1521" s="4"/>
      <c r="BV1521" s="1"/>
      <c r="BW1521" s="3"/>
      <c r="BX1521" s="4"/>
      <c r="BY1521" s="5"/>
      <c r="BZ1521" s="5"/>
      <c r="CA1521" s="5"/>
      <c r="CB1521" s="5"/>
      <c r="CC1521" s="5"/>
      <c r="CD1521" s="43"/>
    </row>
    <row r="1522" spans="1:82" x14ac:dyDescent="0.25">
      <c r="A1522" s="8"/>
      <c r="B1522" s="5"/>
      <c r="C1522" s="5"/>
      <c r="D1522" s="5"/>
      <c r="E1522" s="5"/>
      <c r="F1522" s="94" t="str">
        <f t="shared" si="239"/>
        <v/>
      </c>
      <c r="G1522" s="94" t="str">
        <f t="shared" si="240"/>
        <v/>
      </c>
      <c r="H1522" s="127" t="str">
        <f>IF(A1522&lt;&gt;"",IF(MID(C1522,1,1)="c",$AS$26,IF(MID(C1522,1,1)="r",$AS$41,IF(MID(C1522,1,1)="p",#REF!,#REF!))),"")</f>
        <v/>
      </c>
      <c r="I1522" s="92" t="str">
        <f t="shared" si="241"/>
        <v/>
      </c>
      <c r="J1522" s="92" t="str">
        <f t="shared" si="242"/>
        <v/>
      </c>
      <c r="K1522" s="92" t="str">
        <f t="shared" si="243"/>
        <v/>
      </c>
      <c r="L1522" s="92" t="str">
        <f t="shared" si="244"/>
        <v/>
      </c>
      <c r="M1522" s="95" t="str">
        <f>IF(A1522&lt;&gt;"",IF(MID(C1522,1,1)="c",SigmaEpsConcrete(I1522,$AN$30:$AN$33,$AR$30:$AR$33,$AS$26,$AS$27,$AS$28,$AQ$20,$AU$19),""),"")</f>
        <v/>
      </c>
      <c r="N1522" s="95" t="str">
        <f>IF(A1522&lt;&gt;"",IF(MID(C1522,1,1)="r",SigmaEpsReinf(J1522,$AS$42:$AS$43,$AS$41,$AS$39,$AS$40,$AQ$38),""),"")</f>
        <v/>
      </c>
      <c r="Q1522" s="92" t="str">
        <f t="shared" si="246"/>
        <v/>
      </c>
      <c r="R1522" s="92" t="str">
        <f t="shared" si="247"/>
        <v/>
      </c>
      <c r="U1522" s="5"/>
      <c r="V1522" s="5"/>
      <c r="W1522" s="94" t="str">
        <f t="shared" si="245"/>
        <v/>
      </c>
      <c r="X1522" s="94" t="str">
        <f t="shared" si="248"/>
        <v/>
      </c>
      <c r="Y1522" s="5"/>
      <c r="BK1522" s="8"/>
      <c r="BL1522" s="5"/>
      <c r="BM1522" s="5"/>
      <c r="BN1522" s="5"/>
      <c r="BO1522" s="5"/>
      <c r="BP1522" s="1"/>
      <c r="BQ1522" s="1"/>
      <c r="BR1522" s="1"/>
      <c r="BS1522" s="1"/>
      <c r="BT1522" s="1"/>
      <c r="BU1522" s="4"/>
      <c r="BV1522" s="1"/>
      <c r="BW1522" s="3"/>
      <c r="BX1522" s="4"/>
      <c r="BY1522" s="5"/>
      <c r="BZ1522" s="5"/>
      <c r="CA1522" s="5"/>
      <c r="CB1522" s="5"/>
      <c r="CC1522" s="5"/>
      <c r="CD1522" s="43"/>
    </row>
    <row r="1523" spans="1:82" x14ac:dyDescent="0.25">
      <c r="A1523" s="8"/>
      <c r="B1523" s="5"/>
      <c r="C1523" s="5"/>
      <c r="D1523" s="5"/>
      <c r="E1523" s="5"/>
      <c r="F1523" s="94" t="str">
        <f t="shared" si="239"/>
        <v/>
      </c>
      <c r="G1523" s="94" t="str">
        <f t="shared" si="240"/>
        <v/>
      </c>
      <c r="H1523" s="127" t="str">
        <f>IF(A1523&lt;&gt;"",IF(MID(C1523,1,1)="c",$AS$26,IF(MID(C1523,1,1)="r",$AS$41,IF(MID(C1523,1,1)="p",#REF!,#REF!))),"")</f>
        <v/>
      </c>
      <c r="I1523" s="92" t="str">
        <f t="shared" si="241"/>
        <v/>
      </c>
      <c r="J1523" s="92" t="str">
        <f t="shared" si="242"/>
        <v/>
      </c>
      <c r="K1523" s="92" t="str">
        <f t="shared" si="243"/>
        <v/>
      </c>
      <c r="L1523" s="92" t="str">
        <f t="shared" si="244"/>
        <v/>
      </c>
      <c r="M1523" s="95" t="str">
        <f>IF(A1523&lt;&gt;"",IF(MID(C1523,1,1)="c",SigmaEpsConcrete(I1523,$AN$30:$AN$33,$AR$30:$AR$33,$AS$26,$AS$27,$AS$28,$AQ$20,$AU$19),""),"")</f>
        <v/>
      </c>
      <c r="N1523" s="95" t="str">
        <f>IF(A1523&lt;&gt;"",IF(MID(C1523,1,1)="r",SigmaEpsReinf(J1523,$AS$42:$AS$43,$AS$41,$AS$39,$AS$40,$AQ$38),""),"")</f>
        <v/>
      </c>
      <c r="Q1523" s="92" t="str">
        <f t="shared" si="246"/>
        <v/>
      </c>
      <c r="R1523" s="92" t="str">
        <f t="shared" si="247"/>
        <v/>
      </c>
      <c r="U1523" s="5"/>
      <c r="V1523" s="5"/>
      <c r="W1523" s="94" t="str">
        <f t="shared" si="245"/>
        <v/>
      </c>
      <c r="X1523" s="94" t="str">
        <f t="shared" si="248"/>
        <v/>
      </c>
      <c r="Y1523" s="5"/>
      <c r="BK1523" s="8"/>
      <c r="BL1523" s="5"/>
      <c r="BM1523" s="5"/>
      <c r="BN1523" s="5"/>
      <c r="BO1523" s="5"/>
      <c r="BP1523" s="1"/>
      <c r="BQ1523" s="1"/>
      <c r="BR1523" s="1"/>
      <c r="BS1523" s="1"/>
      <c r="BT1523" s="1"/>
      <c r="BU1523" s="4"/>
      <c r="BV1523" s="1"/>
      <c r="BW1523" s="3"/>
      <c r="BX1523" s="4"/>
      <c r="BY1523" s="5"/>
      <c r="BZ1523" s="5"/>
      <c r="CA1523" s="5"/>
      <c r="CB1523" s="5"/>
      <c r="CC1523" s="5"/>
      <c r="CD1523" s="43"/>
    </row>
    <row r="1524" spans="1:82" x14ac:dyDescent="0.25">
      <c r="A1524" s="8"/>
      <c r="B1524" s="5"/>
      <c r="C1524" s="5"/>
      <c r="D1524" s="5"/>
      <c r="E1524" s="5"/>
      <c r="F1524" s="94" t="str">
        <f t="shared" si="239"/>
        <v/>
      </c>
      <c r="G1524" s="94" t="str">
        <f t="shared" si="240"/>
        <v/>
      </c>
      <c r="H1524" s="127" t="str">
        <f>IF(A1524&lt;&gt;"",IF(MID(C1524,1,1)="c",$AS$26,IF(MID(C1524,1,1)="r",$AS$41,IF(MID(C1524,1,1)="p",#REF!,#REF!))),"")</f>
        <v/>
      </c>
      <c r="I1524" s="92" t="str">
        <f t="shared" si="241"/>
        <v/>
      </c>
      <c r="J1524" s="92" t="str">
        <f t="shared" si="242"/>
        <v/>
      </c>
      <c r="K1524" s="92" t="str">
        <f t="shared" si="243"/>
        <v/>
      </c>
      <c r="L1524" s="92" t="str">
        <f t="shared" si="244"/>
        <v/>
      </c>
      <c r="M1524" s="95" t="str">
        <f>IF(A1524&lt;&gt;"",IF(MID(C1524,1,1)="c",SigmaEpsConcrete(I1524,$AN$30:$AN$33,$AR$30:$AR$33,$AS$26,$AS$27,$AS$28,$AQ$20,$AU$19),""),"")</f>
        <v/>
      </c>
      <c r="N1524" s="95" t="str">
        <f>IF(A1524&lt;&gt;"",IF(MID(C1524,1,1)="r",SigmaEpsReinf(J1524,$AS$42:$AS$43,$AS$41,$AS$39,$AS$40,$AQ$38),""),"")</f>
        <v/>
      </c>
      <c r="Q1524" s="92" t="str">
        <f t="shared" si="246"/>
        <v/>
      </c>
      <c r="R1524" s="92" t="str">
        <f t="shared" si="247"/>
        <v/>
      </c>
      <c r="U1524" s="5"/>
      <c r="V1524" s="5"/>
      <c r="W1524" s="94" t="str">
        <f t="shared" si="245"/>
        <v/>
      </c>
      <c r="X1524" s="94" t="str">
        <f t="shared" si="248"/>
        <v/>
      </c>
      <c r="Y1524" s="5"/>
      <c r="BK1524" s="8"/>
      <c r="BL1524" s="5"/>
      <c r="BM1524" s="5"/>
      <c r="BN1524" s="5"/>
      <c r="BO1524" s="5"/>
      <c r="BP1524" s="1"/>
      <c r="BQ1524" s="1"/>
      <c r="BR1524" s="1"/>
      <c r="BS1524" s="1"/>
      <c r="BT1524" s="1"/>
      <c r="BU1524" s="4"/>
      <c r="BV1524" s="1"/>
      <c r="BW1524" s="3"/>
      <c r="BX1524" s="4"/>
      <c r="BY1524" s="5"/>
      <c r="BZ1524" s="5"/>
      <c r="CA1524" s="5"/>
      <c r="CB1524" s="5"/>
      <c r="CC1524" s="5"/>
      <c r="CD1524" s="43"/>
    </row>
    <row r="1525" spans="1:82" x14ac:dyDescent="0.25">
      <c r="A1525" s="8"/>
      <c r="B1525" s="5"/>
      <c r="C1525" s="5"/>
      <c r="D1525" s="5"/>
      <c r="E1525" s="5"/>
      <c r="F1525" s="94" t="str">
        <f t="shared" si="239"/>
        <v/>
      </c>
      <c r="G1525" s="94" t="str">
        <f t="shared" si="240"/>
        <v/>
      </c>
      <c r="H1525" s="127" t="str">
        <f>IF(A1525&lt;&gt;"",IF(MID(C1525,1,1)="c",$AS$26,IF(MID(C1525,1,1)="r",$AS$41,IF(MID(C1525,1,1)="p",#REF!,#REF!))),"")</f>
        <v/>
      </c>
      <c r="I1525" s="92" t="str">
        <f t="shared" si="241"/>
        <v/>
      </c>
      <c r="J1525" s="92" t="str">
        <f t="shared" si="242"/>
        <v/>
      </c>
      <c r="K1525" s="92" t="str">
        <f t="shared" si="243"/>
        <v/>
      </c>
      <c r="L1525" s="92" t="str">
        <f t="shared" si="244"/>
        <v/>
      </c>
      <c r="M1525" s="95" t="str">
        <f>IF(A1525&lt;&gt;"",IF(MID(C1525,1,1)="c",SigmaEpsConcrete(I1525,$AN$30:$AN$33,$AR$30:$AR$33,$AS$26,$AS$27,$AS$28,$AQ$20,$AU$19),""),"")</f>
        <v/>
      </c>
      <c r="N1525" s="95" t="str">
        <f>IF(A1525&lt;&gt;"",IF(MID(C1525,1,1)="r",SigmaEpsReinf(J1525,$AS$42:$AS$43,$AS$41,$AS$39,$AS$40,$AQ$38),""),"")</f>
        <v/>
      </c>
      <c r="Q1525" s="92" t="str">
        <f t="shared" si="246"/>
        <v/>
      </c>
      <c r="R1525" s="92" t="str">
        <f t="shared" si="247"/>
        <v/>
      </c>
      <c r="U1525" s="5"/>
      <c r="V1525" s="5"/>
      <c r="W1525" s="94" t="str">
        <f t="shared" si="245"/>
        <v/>
      </c>
      <c r="X1525" s="94" t="str">
        <f t="shared" si="248"/>
        <v/>
      </c>
      <c r="Y1525" s="5"/>
      <c r="BK1525" s="8"/>
      <c r="BL1525" s="5"/>
      <c r="BM1525" s="5"/>
      <c r="BN1525" s="5"/>
      <c r="BO1525" s="5"/>
      <c r="BP1525" s="1"/>
      <c r="BQ1525" s="1"/>
      <c r="BR1525" s="1"/>
      <c r="BS1525" s="1"/>
      <c r="BT1525" s="1"/>
      <c r="BU1525" s="4"/>
      <c r="BV1525" s="1"/>
      <c r="BW1525" s="3"/>
      <c r="BX1525" s="4"/>
      <c r="BY1525" s="5"/>
      <c r="BZ1525" s="5"/>
      <c r="CA1525" s="5"/>
      <c r="CB1525" s="5"/>
      <c r="CC1525" s="5"/>
      <c r="CD1525" s="43"/>
    </row>
    <row r="1526" spans="1:82" x14ac:dyDescent="0.25">
      <c r="A1526" s="8"/>
      <c r="B1526" s="5"/>
      <c r="C1526" s="5"/>
      <c r="D1526" s="5"/>
      <c r="E1526" s="5"/>
      <c r="F1526" s="94" t="str">
        <f t="shared" si="239"/>
        <v/>
      </c>
      <c r="G1526" s="94" t="str">
        <f t="shared" si="240"/>
        <v/>
      </c>
      <c r="H1526" s="127" t="str">
        <f>IF(A1526&lt;&gt;"",IF(MID(C1526,1,1)="c",$AS$26,IF(MID(C1526,1,1)="r",$AS$41,IF(MID(C1526,1,1)="p",#REF!,#REF!))),"")</f>
        <v/>
      </c>
      <c r="I1526" s="92" t="str">
        <f t="shared" si="241"/>
        <v/>
      </c>
      <c r="J1526" s="92" t="str">
        <f t="shared" si="242"/>
        <v/>
      </c>
      <c r="K1526" s="92" t="str">
        <f t="shared" si="243"/>
        <v/>
      </c>
      <c r="L1526" s="92" t="str">
        <f t="shared" si="244"/>
        <v/>
      </c>
      <c r="M1526" s="95" t="str">
        <f>IF(A1526&lt;&gt;"",IF(MID(C1526,1,1)="c",SigmaEpsConcrete(I1526,$AN$30:$AN$33,$AR$30:$AR$33,$AS$26,$AS$27,$AS$28,$AQ$20,$AU$19),""),"")</f>
        <v/>
      </c>
      <c r="N1526" s="95" t="str">
        <f>IF(A1526&lt;&gt;"",IF(MID(C1526,1,1)="r",SigmaEpsReinf(J1526,$AS$42:$AS$43,$AS$41,$AS$39,$AS$40,$AQ$38),""),"")</f>
        <v/>
      </c>
      <c r="Q1526" s="92" t="str">
        <f t="shared" si="246"/>
        <v/>
      </c>
      <c r="R1526" s="92" t="str">
        <f t="shared" si="247"/>
        <v/>
      </c>
      <c r="U1526" s="5"/>
      <c r="V1526" s="5"/>
      <c r="W1526" s="94" t="str">
        <f t="shared" si="245"/>
        <v/>
      </c>
      <c r="X1526" s="94" t="str">
        <f t="shared" si="248"/>
        <v/>
      </c>
      <c r="Y1526" s="5"/>
      <c r="BK1526" s="8"/>
      <c r="BL1526" s="5"/>
      <c r="BM1526" s="5"/>
      <c r="BN1526" s="5"/>
      <c r="BO1526" s="5"/>
      <c r="BP1526" s="1"/>
      <c r="BQ1526" s="1"/>
      <c r="BR1526" s="1"/>
      <c r="BS1526" s="1"/>
      <c r="BT1526" s="1"/>
      <c r="BU1526" s="4"/>
      <c r="BV1526" s="1"/>
      <c r="BW1526" s="3"/>
      <c r="BX1526" s="4"/>
      <c r="BY1526" s="5"/>
      <c r="BZ1526" s="5"/>
      <c r="CA1526" s="5"/>
      <c r="CB1526" s="5"/>
      <c r="CC1526" s="5"/>
      <c r="CD1526" s="43"/>
    </row>
    <row r="1527" spans="1:82" x14ac:dyDescent="0.25">
      <c r="A1527" s="8"/>
      <c r="B1527" s="5"/>
      <c r="C1527" s="5"/>
      <c r="D1527" s="5"/>
      <c r="E1527" s="5"/>
      <c r="F1527" s="94" t="str">
        <f t="shared" si="239"/>
        <v/>
      </c>
      <c r="G1527" s="94" t="str">
        <f t="shared" si="240"/>
        <v/>
      </c>
      <c r="H1527" s="127" t="str">
        <f>IF(A1527&lt;&gt;"",IF(MID(C1527,1,1)="c",$AS$26,IF(MID(C1527,1,1)="r",$AS$41,IF(MID(C1527,1,1)="p",#REF!,#REF!))),"")</f>
        <v/>
      </c>
      <c r="I1527" s="92" t="str">
        <f t="shared" si="241"/>
        <v/>
      </c>
      <c r="J1527" s="92" t="str">
        <f t="shared" si="242"/>
        <v/>
      </c>
      <c r="K1527" s="92" t="str">
        <f t="shared" si="243"/>
        <v/>
      </c>
      <c r="L1527" s="92" t="str">
        <f t="shared" si="244"/>
        <v/>
      </c>
      <c r="M1527" s="95" t="str">
        <f>IF(A1527&lt;&gt;"",IF(MID(C1527,1,1)="c",SigmaEpsConcrete(I1527,$AN$30:$AN$33,$AR$30:$AR$33,$AS$26,$AS$27,$AS$28,$AQ$20,$AU$19),""),"")</f>
        <v/>
      </c>
      <c r="N1527" s="95" t="str">
        <f>IF(A1527&lt;&gt;"",IF(MID(C1527,1,1)="r",SigmaEpsReinf(J1527,$AS$42:$AS$43,$AS$41,$AS$39,$AS$40,$AQ$38),""),"")</f>
        <v/>
      </c>
      <c r="Q1527" s="92" t="str">
        <f t="shared" si="246"/>
        <v/>
      </c>
      <c r="R1527" s="92" t="str">
        <f t="shared" si="247"/>
        <v/>
      </c>
      <c r="U1527" s="5"/>
      <c r="V1527" s="5"/>
      <c r="W1527" s="94" t="str">
        <f t="shared" si="245"/>
        <v/>
      </c>
      <c r="X1527" s="94" t="str">
        <f t="shared" si="248"/>
        <v/>
      </c>
      <c r="Y1527" s="5"/>
      <c r="BK1527" s="8"/>
      <c r="BL1527" s="5"/>
      <c r="BM1527" s="5"/>
      <c r="BN1527" s="5"/>
      <c r="BO1527" s="5"/>
      <c r="BP1527" s="1"/>
      <c r="BQ1527" s="1"/>
      <c r="BR1527" s="1"/>
      <c r="BS1527" s="1"/>
      <c r="BT1527" s="1"/>
      <c r="BU1527" s="4"/>
      <c r="BV1527" s="1"/>
      <c r="BW1527" s="3"/>
      <c r="BX1527" s="4"/>
      <c r="BY1527" s="5"/>
      <c r="BZ1527" s="5"/>
      <c r="CA1527" s="5"/>
      <c r="CB1527" s="5"/>
      <c r="CC1527" s="5"/>
      <c r="CD1527" s="43"/>
    </row>
    <row r="1528" spans="1:82" x14ac:dyDescent="0.25">
      <c r="A1528" s="8"/>
      <c r="B1528" s="5"/>
      <c r="C1528" s="5"/>
      <c r="D1528" s="5"/>
      <c r="E1528" s="5"/>
      <c r="F1528" s="94" t="str">
        <f t="shared" si="239"/>
        <v/>
      </c>
      <c r="G1528" s="94" t="str">
        <f t="shared" si="240"/>
        <v/>
      </c>
      <c r="H1528" s="127" t="str">
        <f>IF(A1528&lt;&gt;"",IF(MID(C1528,1,1)="c",$AS$26,IF(MID(C1528,1,1)="r",$AS$41,IF(MID(C1528,1,1)="p",#REF!,#REF!))),"")</f>
        <v/>
      </c>
      <c r="I1528" s="92" t="str">
        <f t="shared" si="241"/>
        <v/>
      </c>
      <c r="J1528" s="92" t="str">
        <f t="shared" si="242"/>
        <v/>
      </c>
      <c r="K1528" s="92" t="str">
        <f t="shared" si="243"/>
        <v/>
      </c>
      <c r="L1528" s="92" t="str">
        <f t="shared" si="244"/>
        <v/>
      </c>
      <c r="M1528" s="95" t="str">
        <f>IF(A1528&lt;&gt;"",IF(MID(C1528,1,1)="c",SigmaEpsConcrete(I1528,$AN$30:$AN$33,$AR$30:$AR$33,$AS$26,$AS$27,$AS$28,$AQ$20,$AU$19),""),"")</f>
        <v/>
      </c>
      <c r="N1528" s="95" t="str">
        <f>IF(A1528&lt;&gt;"",IF(MID(C1528,1,1)="r",SigmaEpsReinf(J1528,$AS$42:$AS$43,$AS$41,$AS$39,$AS$40,$AQ$38),""),"")</f>
        <v/>
      </c>
      <c r="Q1528" s="92" t="str">
        <f t="shared" si="246"/>
        <v/>
      </c>
      <c r="R1528" s="92" t="str">
        <f t="shared" si="247"/>
        <v/>
      </c>
      <c r="U1528" s="5"/>
      <c r="V1528" s="5"/>
      <c r="W1528" s="94" t="str">
        <f t="shared" si="245"/>
        <v/>
      </c>
      <c r="X1528" s="94" t="str">
        <f t="shared" si="248"/>
        <v/>
      </c>
      <c r="Y1528" s="5"/>
      <c r="BK1528" s="8"/>
      <c r="BL1528" s="5"/>
      <c r="BM1528" s="5"/>
      <c r="BN1528" s="5"/>
      <c r="BO1528" s="5"/>
      <c r="BP1528" s="1"/>
      <c r="BQ1528" s="1"/>
      <c r="BR1528" s="1"/>
      <c r="BS1528" s="1"/>
      <c r="BT1528" s="1"/>
      <c r="BU1528" s="4"/>
      <c r="BV1528" s="1"/>
      <c r="BW1528" s="3"/>
      <c r="BX1528" s="4"/>
      <c r="BY1528" s="5"/>
      <c r="BZ1528" s="5"/>
      <c r="CA1528" s="5"/>
      <c r="CB1528" s="5"/>
      <c r="CC1528" s="5"/>
      <c r="CD1528" s="43"/>
    </row>
    <row r="1529" spans="1:82" x14ac:dyDescent="0.25">
      <c r="A1529" s="8"/>
      <c r="B1529" s="5"/>
      <c r="C1529" s="5"/>
      <c r="D1529" s="5"/>
      <c r="E1529" s="5"/>
      <c r="F1529" s="94" t="str">
        <f t="shared" si="239"/>
        <v/>
      </c>
      <c r="G1529" s="94" t="str">
        <f t="shared" si="240"/>
        <v/>
      </c>
      <c r="H1529" s="127" t="str">
        <f>IF(A1529&lt;&gt;"",IF(MID(C1529,1,1)="c",$AS$26,IF(MID(C1529,1,1)="r",$AS$41,IF(MID(C1529,1,1)="p",#REF!,#REF!))),"")</f>
        <v/>
      </c>
      <c r="I1529" s="92" t="str">
        <f t="shared" si="241"/>
        <v/>
      </c>
      <c r="J1529" s="92" t="str">
        <f t="shared" si="242"/>
        <v/>
      </c>
      <c r="K1529" s="92" t="str">
        <f t="shared" si="243"/>
        <v/>
      </c>
      <c r="L1529" s="92" t="str">
        <f t="shared" si="244"/>
        <v/>
      </c>
      <c r="M1529" s="95" t="str">
        <f>IF(A1529&lt;&gt;"",IF(MID(C1529,1,1)="c",SigmaEpsConcrete(I1529,$AN$30:$AN$33,$AR$30:$AR$33,$AS$26,$AS$27,$AS$28,$AQ$20,$AU$19),""),"")</f>
        <v/>
      </c>
      <c r="N1529" s="95" t="str">
        <f>IF(A1529&lt;&gt;"",IF(MID(C1529,1,1)="r",SigmaEpsReinf(J1529,$AS$42:$AS$43,$AS$41,$AS$39,$AS$40,$AQ$38),""),"")</f>
        <v/>
      </c>
      <c r="Q1529" s="92" t="str">
        <f t="shared" si="246"/>
        <v/>
      </c>
      <c r="R1529" s="92" t="str">
        <f t="shared" si="247"/>
        <v/>
      </c>
      <c r="U1529" s="5"/>
      <c r="V1529" s="5"/>
      <c r="W1529" s="94" t="str">
        <f t="shared" si="245"/>
        <v/>
      </c>
      <c r="X1529" s="94" t="str">
        <f t="shared" si="248"/>
        <v/>
      </c>
      <c r="Y1529" s="5"/>
      <c r="BK1529" s="8"/>
      <c r="BL1529" s="5"/>
      <c r="BM1529" s="5"/>
      <c r="BN1529" s="5"/>
      <c r="BO1529" s="5"/>
      <c r="BP1529" s="1"/>
      <c r="BQ1529" s="1"/>
      <c r="BR1529" s="1"/>
      <c r="BS1529" s="1"/>
      <c r="BT1529" s="1"/>
      <c r="BU1529" s="4"/>
      <c r="BV1529" s="1"/>
      <c r="BW1529" s="3"/>
      <c r="BX1529" s="4"/>
      <c r="BY1529" s="5"/>
      <c r="BZ1529" s="5"/>
      <c r="CA1529" s="5"/>
      <c r="CB1529" s="5"/>
      <c r="CC1529" s="5"/>
      <c r="CD1529" s="43"/>
    </row>
    <row r="1530" spans="1:82" x14ac:dyDescent="0.25">
      <c r="A1530" s="8"/>
      <c r="B1530" s="5"/>
      <c r="C1530" s="5"/>
      <c r="D1530" s="5"/>
      <c r="E1530" s="5"/>
      <c r="F1530" s="94" t="str">
        <f t="shared" si="239"/>
        <v/>
      </c>
      <c r="G1530" s="94" t="str">
        <f t="shared" si="240"/>
        <v/>
      </c>
      <c r="H1530" s="127" t="str">
        <f>IF(A1530&lt;&gt;"",IF(MID(C1530,1,1)="c",$AS$26,IF(MID(C1530,1,1)="r",$AS$41,IF(MID(C1530,1,1)="p",#REF!,#REF!))),"")</f>
        <v/>
      </c>
      <c r="I1530" s="92" t="str">
        <f t="shared" si="241"/>
        <v/>
      </c>
      <c r="J1530" s="92" t="str">
        <f t="shared" si="242"/>
        <v/>
      </c>
      <c r="K1530" s="92" t="str">
        <f t="shared" si="243"/>
        <v/>
      </c>
      <c r="L1530" s="92" t="str">
        <f t="shared" si="244"/>
        <v/>
      </c>
      <c r="M1530" s="95" t="str">
        <f>IF(A1530&lt;&gt;"",IF(MID(C1530,1,1)="c",SigmaEpsConcrete(I1530,$AN$30:$AN$33,$AR$30:$AR$33,$AS$26,$AS$27,$AS$28,$AQ$20,$AU$19),""),"")</f>
        <v/>
      </c>
      <c r="N1530" s="95" t="str">
        <f>IF(A1530&lt;&gt;"",IF(MID(C1530,1,1)="r",SigmaEpsReinf(J1530,$AS$42:$AS$43,$AS$41,$AS$39,$AS$40,$AQ$38),""),"")</f>
        <v/>
      </c>
      <c r="Q1530" s="92" t="str">
        <f t="shared" si="246"/>
        <v/>
      </c>
      <c r="R1530" s="92" t="str">
        <f t="shared" si="247"/>
        <v/>
      </c>
      <c r="U1530" s="5"/>
      <c r="V1530" s="5"/>
      <c r="W1530" s="94" t="str">
        <f t="shared" si="245"/>
        <v/>
      </c>
      <c r="X1530" s="94" t="str">
        <f t="shared" si="248"/>
        <v/>
      </c>
      <c r="Y1530" s="5"/>
      <c r="BK1530" s="8"/>
      <c r="BL1530" s="5"/>
      <c r="BM1530" s="5"/>
      <c r="BN1530" s="5"/>
      <c r="BO1530" s="5"/>
      <c r="BP1530" s="1"/>
      <c r="BQ1530" s="1"/>
      <c r="BR1530" s="1"/>
      <c r="BS1530" s="1"/>
      <c r="BT1530" s="1"/>
      <c r="BU1530" s="4"/>
      <c r="BV1530" s="1"/>
      <c r="BW1530" s="3"/>
      <c r="BX1530" s="4"/>
      <c r="BY1530" s="5"/>
      <c r="BZ1530" s="5"/>
      <c r="CA1530" s="5"/>
      <c r="CB1530" s="5"/>
      <c r="CC1530" s="5"/>
      <c r="CD1530" s="43"/>
    </row>
    <row r="1531" spans="1:82" x14ac:dyDescent="0.25">
      <c r="A1531" s="8"/>
      <c r="B1531" s="5"/>
      <c r="C1531" s="5"/>
      <c r="D1531" s="5"/>
      <c r="E1531" s="5"/>
      <c r="F1531" s="94" t="str">
        <f t="shared" si="239"/>
        <v/>
      </c>
      <c r="G1531" s="94" t="str">
        <f t="shared" si="240"/>
        <v/>
      </c>
      <c r="H1531" s="127" t="str">
        <f>IF(A1531&lt;&gt;"",IF(MID(C1531,1,1)="c",$AS$26,IF(MID(C1531,1,1)="r",$AS$41,IF(MID(C1531,1,1)="p",#REF!,#REF!))),"")</f>
        <v/>
      </c>
      <c r="I1531" s="92" t="str">
        <f t="shared" si="241"/>
        <v/>
      </c>
      <c r="J1531" s="92" t="str">
        <f t="shared" si="242"/>
        <v/>
      </c>
      <c r="K1531" s="92" t="str">
        <f t="shared" si="243"/>
        <v/>
      </c>
      <c r="L1531" s="92" t="str">
        <f t="shared" si="244"/>
        <v/>
      </c>
      <c r="M1531" s="95" t="str">
        <f>IF(A1531&lt;&gt;"",IF(MID(C1531,1,1)="c",SigmaEpsConcrete(I1531,$AN$30:$AN$33,$AR$30:$AR$33,$AS$26,$AS$27,$AS$28,$AQ$20,$AU$19),""),"")</f>
        <v/>
      </c>
      <c r="N1531" s="95" t="str">
        <f>IF(A1531&lt;&gt;"",IF(MID(C1531,1,1)="r",SigmaEpsReinf(J1531,$AS$42:$AS$43,$AS$41,$AS$39,$AS$40,$AQ$38),""),"")</f>
        <v/>
      </c>
      <c r="Q1531" s="92" t="str">
        <f t="shared" si="246"/>
        <v/>
      </c>
      <c r="R1531" s="92" t="str">
        <f t="shared" si="247"/>
        <v/>
      </c>
      <c r="U1531" s="5"/>
      <c r="V1531" s="5"/>
      <c r="W1531" s="94" t="str">
        <f t="shared" si="245"/>
        <v/>
      </c>
      <c r="X1531" s="94" t="str">
        <f t="shared" si="248"/>
        <v/>
      </c>
      <c r="Y1531" s="5"/>
      <c r="BK1531" s="8"/>
      <c r="BL1531" s="5"/>
      <c r="BM1531" s="5"/>
      <c r="BN1531" s="5"/>
      <c r="BO1531" s="5"/>
      <c r="BP1531" s="1"/>
      <c r="BQ1531" s="1"/>
      <c r="BR1531" s="1"/>
      <c r="BS1531" s="1"/>
      <c r="BT1531" s="1"/>
      <c r="BU1531" s="4"/>
      <c r="BV1531" s="1"/>
      <c r="BW1531" s="3"/>
      <c r="BX1531" s="4"/>
      <c r="BY1531" s="5"/>
      <c r="BZ1531" s="5"/>
      <c r="CA1531" s="5"/>
      <c r="CB1531" s="5"/>
      <c r="CC1531" s="5"/>
      <c r="CD1531" s="43"/>
    </row>
    <row r="1532" spans="1:82" x14ac:dyDescent="0.25">
      <c r="A1532" s="8"/>
      <c r="B1532" s="5"/>
      <c r="C1532" s="5"/>
      <c r="D1532" s="5"/>
      <c r="E1532" s="5"/>
      <c r="F1532" s="94" t="str">
        <f t="shared" si="239"/>
        <v/>
      </c>
      <c r="G1532" s="94" t="str">
        <f t="shared" si="240"/>
        <v/>
      </c>
      <c r="H1532" s="127" t="str">
        <f>IF(A1532&lt;&gt;"",IF(MID(C1532,1,1)="c",$AS$26,IF(MID(C1532,1,1)="r",$AS$41,IF(MID(C1532,1,1)="p",#REF!,#REF!))),"")</f>
        <v/>
      </c>
      <c r="I1532" s="92" t="str">
        <f t="shared" si="241"/>
        <v/>
      </c>
      <c r="J1532" s="92" t="str">
        <f t="shared" si="242"/>
        <v/>
      </c>
      <c r="K1532" s="92" t="str">
        <f t="shared" si="243"/>
        <v/>
      </c>
      <c r="L1532" s="92" t="str">
        <f t="shared" si="244"/>
        <v/>
      </c>
      <c r="M1532" s="95" t="str">
        <f>IF(A1532&lt;&gt;"",IF(MID(C1532,1,1)="c",SigmaEpsConcrete(I1532,$AN$30:$AN$33,$AR$30:$AR$33,$AS$26,$AS$27,$AS$28,$AQ$20,$AU$19),""),"")</f>
        <v/>
      </c>
      <c r="N1532" s="95" t="str">
        <f>IF(A1532&lt;&gt;"",IF(MID(C1532,1,1)="r",SigmaEpsReinf(J1532,$AS$42:$AS$43,$AS$41,$AS$39,$AS$40,$AQ$38),""),"")</f>
        <v/>
      </c>
      <c r="Q1532" s="92" t="str">
        <f t="shared" si="246"/>
        <v/>
      </c>
      <c r="R1532" s="92" t="str">
        <f t="shared" si="247"/>
        <v/>
      </c>
      <c r="U1532" s="5"/>
      <c r="V1532" s="5"/>
      <c r="W1532" s="94" t="str">
        <f t="shared" si="245"/>
        <v/>
      </c>
      <c r="X1532" s="94" t="str">
        <f t="shared" si="248"/>
        <v/>
      </c>
      <c r="Y1532" s="5"/>
      <c r="BK1532" s="8"/>
      <c r="BL1532" s="5"/>
      <c r="BM1532" s="5"/>
      <c r="BN1532" s="5"/>
      <c r="BO1532" s="5"/>
      <c r="BP1532" s="1"/>
      <c r="BQ1532" s="1"/>
      <c r="BR1532" s="1"/>
      <c r="BS1532" s="1"/>
      <c r="BT1532" s="1"/>
      <c r="BU1532" s="4"/>
      <c r="BV1532" s="1"/>
      <c r="BW1532" s="3"/>
      <c r="BX1532" s="4"/>
      <c r="BY1532" s="5"/>
      <c r="BZ1532" s="5"/>
      <c r="CA1532" s="5"/>
      <c r="CB1532" s="5"/>
      <c r="CC1532" s="5"/>
      <c r="CD1532" s="43"/>
    </row>
    <row r="1533" spans="1:82" x14ac:dyDescent="0.25">
      <c r="A1533" s="8"/>
      <c r="B1533" s="5"/>
      <c r="C1533" s="5"/>
      <c r="D1533" s="5"/>
      <c r="E1533" s="5"/>
      <c r="F1533" s="94" t="str">
        <f t="shared" si="239"/>
        <v/>
      </c>
      <c r="G1533" s="94" t="str">
        <f t="shared" si="240"/>
        <v/>
      </c>
      <c r="H1533" s="127" t="str">
        <f>IF(A1533&lt;&gt;"",IF(MID(C1533,1,1)="c",$AS$26,IF(MID(C1533,1,1)="r",$AS$41,IF(MID(C1533,1,1)="p",#REF!,#REF!))),"")</f>
        <v/>
      </c>
      <c r="I1533" s="92" t="str">
        <f t="shared" si="241"/>
        <v/>
      </c>
      <c r="J1533" s="92" t="str">
        <f t="shared" si="242"/>
        <v/>
      </c>
      <c r="K1533" s="92" t="str">
        <f t="shared" si="243"/>
        <v/>
      </c>
      <c r="L1533" s="92" t="str">
        <f t="shared" si="244"/>
        <v/>
      </c>
      <c r="M1533" s="95" t="str">
        <f>IF(A1533&lt;&gt;"",IF(MID(C1533,1,1)="c",SigmaEpsConcrete(I1533,$AN$30:$AN$33,$AR$30:$AR$33,$AS$26,$AS$27,$AS$28,$AQ$20,$AU$19),""),"")</f>
        <v/>
      </c>
      <c r="N1533" s="95" t="str">
        <f>IF(A1533&lt;&gt;"",IF(MID(C1533,1,1)="r",SigmaEpsReinf(J1533,$AS$42:$AS$43,$AS$41,$AS$39,$AS$40,$AQ$38),""),"")</f>
        <v/>
      </c>
      <c r="Q1533" s="92" t="str">
        <f t="shared" si="246"/>
        <v/>
      </c>
      <c r="R1533" s="92" t="str">
        <f t="shared" si="247"/>
        <v/>
      </c>
      <c r="U1533" s="5"/>
      <c r="V1533" s="5"/>
      <c r="W1533" s="94" t="str">
        <f t="shared" si="245"/>
        <v/>
      </c>
      <c r="X1533" s="94" t="str">
        <f t="shared" si="248"/>
        <v/>
      </c>
      <c r="Y1533" s="5"/>
      <c r="BK1533" s="8"/>
      <c r="BL1533" s="5"/>
      <c r="BM1533" s="5"/>
      <c r="BN1533" s="5"/>
      <c r="BO1533" s="5"/>
      <c r="BP1533" s="1"/>
      <c r="BQ1533" s="1"/>
      <c r="BR1533" s="1"/>
      <c r="BS1533" s="1"/>
      <c r="BT1533" s="1"/>
      <c r="BU1533" s="4"/>
      <c r="BV1533" s="1"/>
      <c r="BW1533" s="3"/>
      <c r="BX1533" s="4"/>
      <c r="BY1533" s="5"/>
      <c r="BZ1533" s="5"/>
      <c r="CA1533" s="5"/>
      <c r="CB1533" s="5"/>
      <c r="CC1533" s="5"/>
      <c r="CD1533" s="43"/>
    </row>
    <row r="1534" spans="1:82" x14ac:dyDescent="0.25">
      <c r="A1534" s="8"/>
      <c r="B1534" s="5"/>
      <c r="C1534" s="5"/>
      <c r="D1534" s="5"/>
      <c r="E1534" s="5"/>
      <c r="F1534" s="94" t="str">
        <f t="shared" si="239"/>
        <v/>
      </c>
      <c r="G1534" s="94" t="str">
        <f t="shared" si="240"/>
        <v/>
      </c>
      <c r="H1534" s="127" t="str">
        <f>IF(A1534&lt;&gt;"",IF(MID(C1534,1,1)="c",$AS$26,IF(MID(C1534,1,1)="r",$AS$41,IF(MID(C1534,1,1)="p",#REF!,#REF!))),"")</f>
        <v/>
      </c>
      <c r="I1534" s="92" t="str">
        <f t="shared" si="241"/>
        <v/>
      </c>
      <c r="J1534" s="92" t="str">
        <f t="shared" si="242"/>
        <v/>
      </c>
      <c r="K1534" s="92" t="str">
        <f t="shared" si="243"/>
        <v/>
      </c>
      <c r="L1534" s="92" t="str">
        <f t="shared" si="244"/>
        <v/>
      </c>
      <c r="M1534" s="95" t="str">
        <f>IF(A1534&lt;&gt;"",IF(MID(C1534,1,1)="c",SigmaEpsConcrete(I1534,$AN$30:$AN$33,$AR$30:$AR$33,$AS$26,$AS$27,$AS$28,$AQ$20,$AU$19),""),"")</f>
        <v/>
      </c>
      <c r="N1534" s="95" t="str">
        <f>IF(A1534&lt;&gt;"",IF(MID(C1534,1,1)="r",SigmaEpsReinf(J1534,$AS$42:$AS$43,$AS$41,$AS$39,$AS$40,$AQ$38),""),"")</f>
        <v/>
      </c>
      <c r="Q1534" s="92" t="str">
        <f t="shared" si="246"/>
        <v/>
      </c>
      <c r="R1534" s="92" t="str">
        <f t="shared" si="247"/>
        <v/>
      </c>
      <c r="U1534" s="5"/>
      <c r="V1534" s="5"/>
      <c r="W1534" s="94" t="str">
        <f t="shared" si="245"/>
        <v/>
      </c>
      <c r="X1534" s="94" t="str">
        <f t="shared" si="248"/>
        <v/>
      </c>
      <c r="Y1534" s="5"/>
      <c r="BK1534" s="8"/>
      <c r="BL1534" s="5"/>
      <c r="BM1534" s="5"/>
      <c r="BN1534" s="5"/>
      <c r="BO1534" s="5"/>
      <c r="BP1534" s="1"/>
      <c r="BQ1534" s="1"/>
      <c r="BR1534" s="1"/>
      <c r="BS1534" s="1"/>
      <c r="BT1534" s="1"/>
      <c r="BU1534" s="4"/>
      <c r="BV1534" s="1"/>
      <c r="BW1534" s="3"/>
      <c r="BX1534" s="4"/>
      <c r="BY1534" s="5"/>
      <c r="BZ1534" s="5"/>
      <c r="CA1534" s="5"/>
      <c r="CB1534" s="5"/>
      <c r="CC1534" s="5"/>
      <c r="CD1534" s="43"/>
    </row>
    <row r="1535" spans="1:82" x14ac:dyDescent="0.25">
      <c r="A1535" s="8"/>
      <c r="B1535" s="5"/>
      <c r="C1535" s="5"/>
      <c r="D1535" s="5"/>
      <c r="E1535" s="5"/>
      <c r="F1535" s="94" t="str">
        <f t="shared" si="239"/>
        <v/>
      </c>
      <c r="G1535" s="94" t="str">
        <f t="shared" si="240"/>
        <v/>
      </c>
      <c r="H1535" s="127" t="str">
        <f>IF(A1535&lt;&gt;"",IF(MID(C1535,1,1)="c",$AS$26,IF(MID(C1535,1,1)="r",$AS$41,IF(MID(C1535,1,1)="p",#REF!,#REF!))),"")</f>
        <v/>
      </c>
      <c r="I1535" s="92" t="str">
        <f t="shared" si="241"/>
        <v/>
      </c>
      <c r="J1535" s="92" t="str">
        <f t="shared" si="242"/>
        <v/>
      </c>
      <c r="K1535" s="92" t="str">
        <f t="shared" si="243"/>
        <v/>
      </c>
      <c r="L1535" s="92" t="str">
        <f t="shared" si="244"/>
        <v/>
      </c>
      <c r="M1535" s="95" t="str">
        <f>IF(A1535&lt;&gt;"",IF(MID(C1535,1,1)="c",SigmaEpsConcrete(I1535,$AN$30:$AN$33,$AR$30:$AR$33,$AS$26,$AS$27,$AS$28,$AQ$20,$AU$19),""),"")</f>
        <v/>
      </c>
      <c r="N1535" s="95" t="str">
        <f>IF(A1535&lt;&gt;"",IF(MID(C1535,1,1)="r",SigmaEpsReinf(J1535,$AS$42:$AS$43,$AS$41,$AS$39,$AS$40,$AQ$38),""),"")</f>
        <v/>
      </c>
      <c r="Q1535" s="92" t="str">
        <f t="shared" si="246"/>
        <v/>
      </c>
      <c r="R1535" s="92" t="str">
        <f t="shared" si="247"/>
        <v/>
      </c>
      <c r="U1535" s="5"/>
      <c r="V1535" s="5"/>
      <c r="W1535" s="94" t="str">
        <f t="shared" si="245"/>
        <v/>
      </c>
      <c r="X1535" s="94" t="str">
        <f t="shared" si="248"/>
        <v/>
      </c>
      <c r="Y1535" s="5"/>
      <c r="BK1535" s="8"/>
      <c r="BL1535" s="5"/>
      <c r="BM1535" s="5"/>
      <c r="BN1535" s="5"/>
      <c r="BO1535" s="5"/>
      <c r="BP1535" s="1"/>
      <c r="BQ1535" s="1"/>
      <c r="BR1535" s="1"/>
      <c r="BS1535" s="1"/>
      <c r="BT1535" s="1"/>
      <c r="BU1535" s="4"/>
      <c r="BV1535" s="1"/>
      <c r="BW1535" s="3"/>
      <c r="BX1535" s="4"/>
      <c r="BY1535" s="5"/>
      <c r="BZ1535" s="5"/>
      <c r="CA1535" s="5"/>
      <c r="CB1535" s="5"/>
      <c r="CC1535" s="5"/>
      <c r="CD1535" s="43"/>
    </row>
    <row r="1536" spans="1:82" x14ac:dyDescent="0.25">
      <c r="A1536" s="8"/>
      <c r="B1536" s="5"/>
      <c r="C1536" s="5"/>
      <c r="D1536" s="5"/>
      <c r="E1536" s="5"/>
      <c r="F1536" s="94" t="str">
        <f t="shared" si="239"/>
        <v/>
      </c>
      <c r="G1536" s="94" t="str">
        <f t="shared" si="240"/>
        <v/>
      </c>
      <c r="H1536" s="127" t="str">
        <f>IF(A1536&lt;&gt;"",IF(MID(C1536,1,1)="c",$AS$26,IF(MID(C1536,1,1)="r",$AS$41,IF(MID(C1536,1,1)="p",#REF!,#REF!))),"")</f>
        <v/>
      </c>
      <c r="I1536" s="92" t="str">
        <f t="shared" si="241"/>
        <v/>
      </c>
      <c r="J1536" s="92" t="str">
        <f t="shared" si="242"/>
        <v/>
      </c>
      <c r="K1536" s="92" t="str">
        <f t="shared" si="243"/>
        <v/>
      </c>
      <c r="L1536" s="92" t="str">
        <f t="shared" si="244"/>
        <v/>
      </c>
      <c r="M1536" s="95" t="str">
        <f>IF(A1536&lt;&gt;"",IF(MID(C1536,1,1)="c",SigmaEpsConcrete(I1536,$AN$30:$AN$33,$AR$30:$AR$33,$AS$26,$AS$27,$AS$28,$AQ$20,$AU$19),""),"")</f>
        <v/>
      </c>
      <c r="N1536" s="95" t="str">
        <f>IF(A1536&lt;&gt;"",IF(MID(C1536,1,1)="r",SigmaEpsReinf(J1536,$AS$42:$AS$43,$AS$41,$AS$39,$AS$40,$AQ$38),""),"")</f>
        <v/>
      </c>
      <c r="Q1536" s="92" t="str">
        <f t="shared" si="246"/>
        <v/>
      </c>
      <c r="R1536" s="92" t="str">
        <f t="shared" si="247"/>
        <v/>
      </c>
      <c r="U1536" s="5"/>
      <c r="V1536" s="5"/>
      <c r="W1536" s="94" t="str">
        <f t="shared" si="245"/>
        <v/>
      </c>
      <c r="X1536" s="94" t="str">
        <f t="shared" si="248"/>
        <v/>
      </c>
      <c r="Y1536" s="5"/>
      <c r="BK1536" s="8"/>
      <c r="BL1536" s="5"/>
      <c r="BM1536" s="5"/>
      <c r="BN1536" s="5"/>
      <c r="BO1536" s="5"/>
      <c r="BP1536" s="1"/>
      <c r="BQ1536" s="1"/>
      <c r="BR1536" s="1"/>
      <c r="BS1536" s="1"/>
      <c r="BT1536" s="1"/>
      <c r="BU1536" s="4"/>
      <c r="BV1536" s="1"/>
      <c r="BW1536" s="3"/>
      <c r="BX1536" s="4"/>
      <c r="BY1536" s="5"/>
      <c r="BZ1536" s="5"/>
      <c r="CA1536" s="5"/>
      <c r="CB1536" s="5"/>
      <c r="CC1536" s="5"/>
      <c r="CD1536" s="43"/>
    </row>
    <row r="1537" spans="1:82" x14ac:dyDescent="0.25">
      <c r="A1537" s="8"/>
      <c r="B1537" s="5"/>
      <c r="C1537" s="5"/>
      <c r="D1537" s="5"/>
      <c r="E1537" s="5"/>
      <c r="F1537" s="94" t="str">
        <f t="shared" si="239"/>
        <v/>
      </c>
      <c r="G1537" s="94" t="str">
        <f t="shared" si="240"/>
        <v/>
      </c>
      <c r="H1537" s="127" t="str">
        <f>IF(A1537&lt;&gt;"",IF(MID(C1537,1,1)="c",$AS$26,IF(MID(C1537,1,1)="r",$AS$41,IF(MID(C1537,1,1)="p",#REF!,#REF!))),"")</f>
        <v/>
      </c>
      <c r="I1537" s="92" t="str">
        <f t="shared" si="241"/>
        <v/>
      </c>
      <c r="J1537" s="92" t="str">
        <f t="shared" si="242"/>
        <v/>
      </c>
      <c r="K1537" s="92" t="str">
        <f t="shared" si="243"/>
        <v/>
      </c>
      <c r="L1537" s="92" t="str">
        <f t="shared" si="244"/>
        <v/>
      </c>
      <c r="M1537" s="95" t="str">
        <f>IF(A1537&lt;&gt;"",IF(MID(C1537,1,1)="c",SigmaEpsConcrete(I1537,$AN$30:$AN$33,$AR$30:$AR$33,$AS$26,$AS$27,$AS$28,$AQ$20,$AU$19),""),"")</f>
        <v/>
      </c>
      <c r="N1537" s="95" t="str">
        <f>IF(A1537&lt;&gt;"",IF(MID(C1537,1,1)="r",SigmaEpsReinf(J1537,$AS$42:$AS$43,$AS$41,$AS$39,$AS$40,$AQ$38),""),"")</f>
        <v/>
      </c>
      <c r="Q1537" s="92" t="str">
        <f t="shared" si="246"/>
        <v/>
      </c>
      <c r="R1537" s="92" t="str">
        <f t="shared" si="247"/>
        <v/>
      </c>
      <c r="U1537" s="5"/>
      <c r="V1537" s="5"/>
      <c r="W1537" s="94" t="str">
        <f t="shared" si="245"/>
        <v/>
      </c>
      <c r="X1537" s="94" t="str">
        <f t="shared" si="248"/>
        <v/>
      </c>
      <c r="Y1537" s="5"/>
      <c r="BK1537" s="8"/>
      <c r="BL1537" s="5"/>
      <c r="BM1537" s="5"/>
      <c r="BN1537" s="5"/>
      <c r="BO1537" s="5"/>
      <c r="BP1537" s="1"/>
      <c r="BQ1537" s="1"/>
      <c r="BR1537" s="1"/>
      <c r="BS1537" s="1"/>
      <c r="BT1537" s="1"/>
      <c r="BU1537" s="4"/>
      <c r="BV1537" s="1"/>
      <c r="BW1537" s="3"/>
      <c r="BX1537" s="4"/>
      <c r="BY1537" s="5"/>
      <c r="BZ1537" s="5"/>
      <c r="CA1537" s="5"/>
      <c r="CB1537" s="5"/>
      <c r="CC1537" s="5"/>
      <c r="CD1537" s="43"/>
    </row>
    <row r="1538" spans="1:82" x14ac:dyDescent="0.25">
      <c r="A1538" s="8"/>
      <c r="B1538" s="5"/>
      <c r="C1538" s="5"/>
      <c r="D1538" s="5"/>
      <c r="E1538" s="5"/>
      <c r="F1538" s="94" t="str">
        <f t="shared" si="239"/>
        <v/>
      </c>
      <c r="G1538" s="94" t="str">
        <f t="shared" si="240"/>
        <v/>
      </c>
      <c r="H1538" s="127" t="str">
        <f>IF(A1538&lt;&gt;"",IF(MID(C1538,1,1)="c",$AS$26,IF(MID(C1538,1,1)="r",$AS$41,IF(MID(C1538,1,1)="p",#REF!,#REF!))),"")</f>
        <v/>
      </c>
      <c r="I1538" s="92" t="str">
        <f t="shared" si="241"/>
        <v/>
      </c>
      <c r="J1538" s="92" t="str">
        <f t="shared" si="242"/>
        <v/>
      </c>
      <c r="K1538" s="92" t="str">
        <f t="shared" si="243"/>
        <v/>
      </c>
      <c r="L1538" s="92" t="str">
        <f t="shared" si="244"/>
        <v/>
      </c>
      <c r="M1538" s="95" t="str">
        <f>IF(A1538&lt;&gt;"",IF(MID(C1538,1,1)="c",SigmaEpsConcrete(I1538,$AN$30:$AN$33,$AR$30:$AR$33,$AS$26,$AS$27,$AS$28,$AQ$20,$AU$19),""),"")</f>
        <v/>
      </c>
      <c r="N1538" s="95" t="str">
        <f>IF(A1538&lt;&gt;"",IF(MID(C1538,1,1)="r",SigmaEpsReinf(J1538,$AS$42:$AS$43,$AS$41,$AS$39,$AS$40,$AQ$38),""),"")</f>
        <v/>
      </c>
      <c r="Q1538" s="92" t="str">
        <f t="shared" si="246"/>
        <v/>
      </c>
      <c r="R1538" s="92" t="str">
        <f t="shared" si="247"/>
        <v/>
      </c>
      <c r="U1538" s="5"/>
      <c r="V1538" s="5"/>
      <c r="W1538" s="94" t="str">
        <f t="shared" si="245"/>
        <v/>
      </c>
      <c r="X1538" s="94" t="str">
        <f t="shared" si="248"/>
        <v/>
      </c>
      <c r="Y1538" s="5"/>
      <c r="BK1538" s="8"/>
      <c r="BL1538" s="5"/>
      <c r="BM1538" s="5"/>
      <c r="BN1538" s="5"/>
      <c r="BO1538" s="5"/>
      <c r="BP1538" s="1"/>
      <c r="BQ1538" s="1"/>
      <c r="BR1538" s="1"/>
      <c r="BS1538" s="1"/>
      <c r="BT1538" s="1"/>
      <c r="BU1538" s="4"/>
      <c r="BV1538" s="1"/>
      <c r="BW1538" s="3"/>
      <c r="BX1538" s="4"/>
      <c r="BY1538" s="5"/>
      <c r="BZ1538" s="5"/>
      <c r="CA1538" s="5"/>
      <c r="CB1538" s="5"/>
      <c r="CC1538" s="5"/>
      <c r="CD1538" s="43"/>
    </row>
    <row r="1539" spans="1:82" x14ac:dyDescent="0.25">
      <c r="A1539" s="8"/>
      <c r="B1539" s="5"/>
      <c r="C1539" s="5"/>
      <c r="D1539" s="5"/>
      <c r="E1539" s="5"/>
      <c r="F1539" s="94" t="str">
        <f t="shared" si="239"/>
        <v/>
      </c>
      <c r="G1539" s="94" t="str">
        <f t="shared" si="240"/>
        <v/>
      </c>
      <c r="H1539" s="127" t="str">
        <f>IF(A1539&lt;&gt;"",IF(MID(C1539,1,1)="c",$AS$26,IF(MID(C1539,1,1)="r",$AS$41,IF(MID(C1539,1,1)="p",#REF!,#REF!))),"")</f>
        <v/>
      </c>
      <c r="I1539" s="92" t="str">
        <f t="shared" si="241"/>
        <v/>
      </c>
      <c r="J1539" s="92" t="str">
        <f t="shared" si="242"/>
        <v/>
      </c>
      <c r="K1539" s="92" t="str">
        <f t="shared" si="243"/>
        <v/>
      </c>
      <c r="L1539" s="92" t="str">
        <f t="shared" si="244"/>
        <v/>
      </c>
      <c r="M1539" s="95" t="str">
        <f>IF(A1539&lt;&gt;"",IF(MID(C1539,1,1)="c",SigmaEpsConcrete(I1539,$AN$30:$AN$33,$AR$30:$AR$33,$AS$26,$AS$27,$AS$28,$AQ$20,$AU$19),""),"")</f>
        <v/>
      </c>
      <c r="N1539" s="95" t="str">
        <f>IF(A1539&lt;&gt;"",IF(MID(C1539,1,1)="r",SigmaEpsReinf(J1539,$AS$42:$AS$43,$AS$41,$AS$39,$AS$40,$AQ$38),""),"")</f>
        <v/>
      </c>
      <c r="Q1539" s="92" t="str">
        <f t="shared" si="246"/>
        <v/>
      </c>
      <c r="R1539" s="92" t="str">
        <f t="shared" si="247"/>
        <v/>
      </c>
      <c r="U1539" s="5"/>
      <c r="V1539" s="5"/>
      <c r="W1539" s="94" t="str">
        <f t="shared" si="245"/>
        <v/>
      </c>
      <c r="X1539" s="94" t="str">
        <f t="shared" si="248"/>
        <v/>
      </c>
      <c r="Y1539" s="5"/>
      <c r="BK1539" s="8"/>
      <c r="BL1539" s="5"/>
      <c r="BM1539" s="5"/>
      <c r="BN1539" s="5"/>
      <c r="BO1539" s="5"/>
      <c r="BP1539" s="1"/>
      <c r="BQ1539" s="1"/>
      <c r="BR1539" s="1"/>
      <c r="BS1539" s="1"/>
      <c r="BT1539" s="1"/>
      <c r="BU1539" s="4"/>
      <c r="BV1539" s="1"/>
      <c r="BW1539" s="3"/>
      <c r="BX1539" s="4"/>
      <c r="BY1539" s="5"/>
      <c r="BZ1539" s="5"/>
      <c r="CA1539" s="5"/>
      <c r="CB1539" s="5"/>
      <c r="CC1539" s="5"/>
      <c r="CD1539" s="43"/>
    </row>
    <row r="1540" spans="1:82" x14ac:dyDescent="0.25">
      <c r="A1540" s="8"/>
      <c r="B1540" s="5"/>
      <c r="C1540" s="5"/>
      <c r="D1540" s="5"/>
      <c r="E1540" s="5"/>
      <c r="F1540" s="94" t="str">
        <f t="shared" si="239"/>
        <v/>
      </c>
      <c r="G1540" s="94" t="str">
        <f t="shared" si="240"/>
        <v/>
      </c>
      <c r="H1540" s="127" t="str">
        <f>IF(A1540&lt;&gt;"",IF(MID(C1540,1,1)="c",$AS$26,IF(MID(C1540,1,1)="r",$AS$41,IF(MID(C1540,1,1)="p",#REF!,#REF!))),"")</f>
        <v/>
      </c>
      <c r="I1540" s="92" t="str">
        <f t="shared" si="241"/>
        <v/>
      </c>
      <c r="J1540" s="92" t="str">
        <f t="shared" si="242"/>
        <v/>
      </c>
      <c r="K1540" s="92" t="str">
        <f t="shared" si="243"/>
        <v/>
      </c>
      <c r="L1540" s="92" t="str">
        <f t="shared" si="244"/>
        <v/>
      </c>
      <c r="M1540" s="95" t="str">
        <f>IF(A1540&lt;&gt;"",IF(MID(C1540,1,1)="c",SigmaEpsConcrete(I1540,$AN$30:$AN$33,$AR$30:$AR$33,$AS$26,$AS$27,$AS$28,$AQ$20,$AU$19),""),"")</f>
        <v/>
      </c>
      <c r="N1540" s="95" t="str">
        <f>IF(A1540&lt;&gt;"",IF(MID(C1540,1,1)="r",SigmaEpsReinf(J1540,$AS$42:$AS$43,$AS$41,$AS$39,$AS$40,$AQ$38),""),"")</f>
        <v/>
      </c>
      <c r="Q1540" s="92" t="str">
        <f t="shared" si="246"/>
        <v/>
      </c>
      <c r="R1540" s="92" t="str">
        <f t="shared" si="247"/>
        <v/>
      </c>
      <c r="U1540" s="5"/>
      <c r="V1540" s="5"/>
      <c r="W1540" s="94" t="str">
        <f t="shared" si="245"/>
        <v/>
      </c>
      <c r="X1540" s="94" t="str">
        <f t="shared" si="248"/>
        <v/>
      </c>
      <c r="Y1540" s="5"/>
      <c r="BK1540" s="8"/>
      <c r="BL1540" s="5"/>
      <c r="BM1540" s="5"/>
      <c r="BN1540" s="5"/>
      <c r="BO1540" s="5"/>
      <c r="BP1540" s="1"/>
      <c r="BQ1540" s="1"/>
      <c r="BR1540" s="1"/>
      <c r="BS1540" s="1"/>
      <c r="BT1540" s="1"/>
      <c r="BU1540" s="4"/>
      <c r="BV1540" s="1"/>
      <c r="BW1540" s="3"/>
      <c r="BX1540" s="4"/>
      <c r="BY1540" s="5"/>
      <c r="BZ1540" s="5"/>
      <c r="CA1540" s="5"/>
      <c r="CB1540" s="5"/>
      <c r="CC1540" s="5"/>
      <c r="CD1540" s="43"/>
    </row>
    <row r="1541" spans="1:82" x14ac:dyDescent="0.25">
      <c r="A1541" s="8"/>
      <c r="B1541" s="5"/>
      <c r="C1541" s="5"/>
      <c r="D1541" s="5"/>
      <c r="E1541" s="5"/>
      <c r="F1541" s="94" t="str">
        <f t="shared" si="239"/>
        <v/>
      </c>
      <c r="G1541" s="94" t="str">
        <f t="shared" si="240"/>
        <v/>
      </c>
      <c r="H1541" s="127" t="str">
        <f>IF(A1541&lt;&gt;"",IF(MID(C1541,1,1)="c",$AS$26,IF(MID(C1541,1,1)="r",$AS$41,IF(MID(C1541,1,1)="p",#REF!,#REF!))),"")</f>
        <v/>
      </c>
      <c r="I1541" s="92" t="str">
        <f t="shared" si="241"/>
        <v/>
      </c>
      <c r="J1541" s="92" t="str">
        <f t="shared" si="242"/>
        <v/>
      </c>
      <c r="K1541" s="92" t="str">
        <f t="shared" si="243"/>
        <v/>
      </c>
      <c r="L1541" s="92" t="str">
        <f t="shared" si="244"/>
        <v/>
      </c>
      <c r="M1541" s="95" t="str">
        <f>IF(A1541&lt;&gt;"",IF(MID(C1541,1,1)="c",SigmaEpsConcrete(I1541,$AN$30:$AN$33,$AR$30:$AR$33,$AS$26,$AS$27,$AS$28,$AQ$20,$AU$19),""),"")</f>
        <v/>
      </c>
      <c r="N1541" s="95" t="str">
        <f>IF(A1541&lt;&gt;"",IF(MID(C1541,1,1)="r",SigmaEpsReinf(J1541,$AS$42:$AS$43,$AS$41,$AS$39,$AS$40,$AQ$38),""),"")</f>
        <v/>
      </c>
      <c r="Q1541" s="92" t="str">
        <f t="shared" si="246"/>
        <v/>
      </c>
      <c r="R1541" s="92" t="str">
        <f t="shared" si="247"/>
        <v/>
      </c>
      <c r="U1541" s="5"/>
      <c r="V1541" s="5"/>
      <c r="W1541" s="94" t="str">
        <f t="shared" si="245"/>
        <v/>
      </c>
      <c r="X1541" s="94" t="str">
        <f t="shared" si="248"/>
        <v/>
      </c>
      <c r="Y1541" s="5"/>
      <c r="BK1541" s="8"/>
      <c r="BL1541" s="5"/>
      <c r="BM1541" s="5"/>
      <c r="BN1541" s="5"/>
      <c r="BO1541" s="5"/>
      <c r="BP1541" s="1"/>
      <c r="BQ1541" s="1"/>
      <c r="BR1541" s="1"/>
      <c r="BS1541" s="1"/>
      <c r="BT1541" s="1"/>
      <c r="BU1541" s="4"/>
      <c r="BV1541" s="1"/>
      <c r="BW1541" s="3"/>
      <c r="BX1541" s="4"/>
      <c r="BY1541" s="5"/>
      <c r="BZ1541" s="5"/>
      <c r="CA1541" s="5"/>
      <c r="CB1541" s="5"/>
      <c r="CC1541" s="5"/>
      <c r="CD1541" s="43"/>
    </row>
    <row r="1542" spans="1:82" x14ac:dyDescent="0.25">
      <c r="A1542" s="8"/>
      <c r="B1542" s="5"/>
      <c r="C1542" s="5"/>
      <c r="D1542" s="5"/>
      <c r="E1542" s="5"/>
      <c r="F1542" s="94" t="str">
        <f t="shared" si="239"/>
        <v/>
      </c>
      <c r="G1542" s="94" t="str">
        <f t="shared" si="240"/>
        <v/>
      </c>
      <c r="H1542" s="127" t="str">
        <f>IF(A1542&lt;&gt;"",IF(MID(C1542,1,1)="c",$AS$26,IF(MID(C1542,1,1)="r",$AS$41,IF(MID(C1542,1,1)="p",#REF!,#REF!))),"")</f>
        <v/>
      </c>
      <c r="I1542" s="92" t="str">
        <f t="shared" si="241"/>
        <v/>
      </c>
      <c r="J1542" s="92" t="str">
        <f t="shared" si="242"/>
        <v/>
      </c>
      <c r="K1542" s="92" t="str">
        <f t="shared" si="243"/>
        <v/>
      </c>
      <c r="L1542" s="92" t="str">
        <f t="shared" si="244"/>
        <v/>
      </c>
      <c r="M1542" s="95" t="str">
        <f>IF(A1542&lt;&gt;"",IF(MID(C1542,1,1)="c",SigmaEpsConcrete(I1542,$AN$30:$AN$33,$AR$30:$AR$33,$AS$26,$AS$27,$AS$28,$AQ$20,$AU$19),""),"")</f>
        <v/>
      </c>
      <c r="N1542" s="95" t="str">
        <f>IF(A1542&lt;&gt;"",IF(MID(C1542,1,1)="r",SigmaEpsReinf(J1542,$AS$42:$AS$43,$AS$41,$AS$39,$AS$40,$AQ$38),""),"")</f>
        <v/>
      </c>
      <c r="Q1542" s="92" t="str">
        <f t="shared" si="246"/>
        <v/>
      </c>
      <c r="R1542" s="92" t="str">
        <f t="shared" si="247"/>
        <v/>
      </c>
      <c r="U1542" s="5"/>
      <c r="V1542" s="5"/>
      <c r="W1542" s="94" t="str">
        <f t="shared" si="245"/>
        <v/>
      </c>
      <c r="X1542" s="94" t="str">
        <f t="shared" si="248"/>
        <v/>
      </c>
      <c r="Y1542" s="5"/>
      <c r="BK1542" s="8"/>
      <c r="BL1542" s="5"/>
      <c r="BM1542" s="5"/>
      <c r="BN1542" s="5"/>
      <c r="BO1542" s="5"/>
      <c r="BP1542" s="1"/>
      <c r="BQ1542" s="1"/>
      <c r="BR1542" s="1"/>
      <c r="BS1542" s="1"/>
      <c r="BT1542" s="1"/>
      <c r="BU1542" s="4"/>
      <c r="BV1542" s="1"/>
      <c r="BW1542" s="3"/>
      <c r="BX1542" s="4"/>
      <c r="BY1542" s="5"/>
      <c r="BZ1542" s="5"/>
      <c r="CA1542" s="5"/>
      <c r="CB1542" s="5"/>
      <c r="CC1542" s="5"/>
      <c r="CD1542" s="43"/>
    </row>
    <row r="1543" spans="1:82" x14ac:dyDescent="0.25">
      <c r="A1543" s="8"/>
      <c r="B1543" s="5"/>
      <c r="C1543" s="5"/>
      <c r="D1543" s="5"/>
      <c r="E1543" s="5"/>
      <c r="F1543" s="94" t="str">
        <f t="shared" si="239"/>
        <v/>
      </c>
      <c r="G1543" s="94" t="str">
        <f t="shared" si="240"/>
        <v/>
      </c>
      <c r="H1543" s="127" t="str">
        <f>IF(A1543&lt;&gt;"",IF(MID(C1543,1,1)="c",$AS$26,IF(MID(C1543,1,1)="r",$AS$41,IF(MID(C1543,1,1)="p",#REF!,#REF!))),"")</f>
        <v/>
      </c>
      <c r="I1543" s="92" t="str">
        <f t="shared" si="241"/>
        <v/>
      </c>
      <c r="J1543" s="92" t="str">
        <f t="shared" si="242"/>
        <v/>
      </c>
      <c r="K1543" s="92" t="str">
        <f t="shared" si="243"/>
        <v/>
      </c>
      <c r="L1543" s="92" t="str">
        <f t="shared" si="244"/>
        <v/>
      </c>
      <c r="M1543" s="95" t="str">
        <f>IF(A1543&lt;&gt;"",IF(MID(C1543,1,1)="c",SigmaEpsConcrete(I1543,$AN$30:$AN$33,$AR$30:$AR$33,$AS$26,$AS$27,$AS$28,$AQ$20,$AU$19),""),"")</f>
        <v/>
      </c>
      <c r="N1543" s="95" t="str">
        <f>IF(A1543&lt;&gt;"",IF(MID(C1543,1,1)="r",SigmaEpsReinf(J1543,$AS$42:$AS$43,$AS$41,$AS$39,$AS$40,$AQ$38),""),"")</f>
        <v/>
      </c>
      <c r="Q1543" s="92" t="str">
        <f t="shared" si="246"/>
        <v/>
      </c>
      <c r="R1543" s="92" t="str">
        <f t="shared" si="247"/>
        <v/>
      </c>
      <c r="U1543" s="5"/>
      <c r="V1543" s="5"/>
      <c r="W1543" s="94" t="str">
        <f t="shared" si="245"/>
        <v/>
      </c>
      <c r="X1543" s="94" t="str">
        <f t="shared" si="248"/>
        <v/>
      </c>
      <c r="Y1543" s="5"/>
      <c r="BK1543" s="8"/>
      <c r="BL1543" s="5"/>
      <c r="BM1543" s="5"/>
      <c r="BN1543" s="5"/>
      <c r="BO1543" s="5"/>
      <c r="BP1543" s="1"/>
      <c r="BQ1543" s="1"/>
      <c r="BR1543" s="1"/>
      <c r="BS1543" s="1"/>
      <c r="BT1543" s="1"/>
      <c r="BU1543" s="4"/>
      <c r="BV1543" s="1"/>
      <c r="BW1543" s="3"/>
      <c r="BX1543" s="4"/>
      <c r="BY1543" s="5"/>
      <c r="BZ1543" s="5"/>
      <c r="CA1543" s="5"/>
      <c r="CB1543" s="5"/>
      <c r="CC1543" s="5"/>
      <c r="CD1543" s="43"/>
    </row>
    <row r="1544" spans="1:82" x14ac:dyDescent="0.25">
      <c r="A1544" s="8"/>
      <c r="B1544" s="5"/>
      <c r="C1544" s="5"/>
      <c r="D1544" s="5"/>
      <c r="E1544" s="5"/>
      <c r="F1544" s="94" t="str">
        <f t="shared" si="239"/>
        <v/>
      </c>
      <c r="G1544" s="94" t="str">
        <f t="shared" si="240"/>
        <v/>
      </c>
      <c r="H1544" s="127" t="str">
        <f>IF(A1544&lt;&gt;"",IF(MID(C1544,1,1)="c",$AS$26,IF(MID(C1544,1,1)="r",$AS$41,IF(MID(C1544,1,1)="p",#REF!,#REF!))),"")</f>
        <v/>
      </c>
      <c r="I1544" s="92" t="str">
        <f t="shared" si="241"/>
        <v/>
      </c>
      <c r="J1544" s="92" t="str">
        <f t="shared" si="242"/>
        <v/>
      </c>
      <c r="K1544" s="92" t="str">
        <f t="shared" si="243"/>
        <v/>
      </c>
      <c r="L1544" s="92" t="str">
        <f t="shared" si="244"/>
        <v/>
      </c>
      <c r="M1544" s="95" t="str">
        <f>IF(A1544&lt;&gt;"",IF(MID(C1544,1,1)="c",SigmaEpsConcrete(I1544,$AN$30:$AN$33,$AR$30:$AR$33,$AS$26,$AS$27,$AS$28,$AQ$20,$AU$19),""),"")</f>
        <v/>
      </c>
      <c r="N1544" s="95" t="str">
        <f>IF(A1544&lt;&gt;"",IF(MID(C1544,1,1)="r",SigmaEpsReinf(J1544,$AS$42:$AS$43,$AS$41,$AS$39,$AS$40,$AQ$38),""),"")</f>
        <v/>
      </c>
      <c r="Q1544" s="92" t="str">
        <f t="shared" si="246"/>
        <v/>
      </c>
      <c r="R1544" s="92" t="str">
        <f t="shared" si="247"/>
        <v/>
      </c>
      <c r="U1544" s="5"/>
      <c r="V1544" s="5"/>
      <c r="W1544" s="94" t="str">
        <f t="shared" si="245"/>
        <v/>
      </c>
      <c r="X1544" s="94" t="str">
        <f t="shared" si="248"/>
        <v/>
      </c>
      <c r="Y1544" s="5"/>
      <c r="BK1544" s="8"/>
      <c r="BL1544" s="5"/>
      <c r="BM1544" s="5"/>
      <c r="BN1544" s="5"/>
      <c r="BO1544" s="5"/>
      <c r="BP1544" s="1"/>
      <c r="BQ1544" s="1"/>
      <c r="BR1544" s="1"/>
      <c r="BS1544" s="1"/>
      <c r="BT1544" s="1"/>
      <c r="BU1544" s="4"/>
      <c r="BV1544" s="1"/>
      <c r="BW1544" s="3"/>
      <c r="BX1544" s="4"/>
      <c r="BY1544" s="5"/>
      <c r="BZ1544" s="5"/>
      <c r="CA1544" s="5"/>
      <c r="CB1544" s="5"/>
      <c r="CC1544" s="5"/>
      <c r="CD1544" s="43"/>
    </row>
    <row r="1545" spans="1:82" x14ac:dyDescent="0.25">
      <c r="A1545" s="8"/>
      <c r="B1545" s="5"/>
      <c r="C1545" s="5"/>
      <c r="D1545" s="5"/>
      <c r="E1545" s="5"/>
      <c r="F1545" s="94" t="str">
        <f t="shared" si="239"/>
        <v/>
      </c>
      <c r="G1545" s="94" t="str">
        <f t="shared" si="240"/>
        <v/>
      </c>
      <c r="H1545" s="127" t="str">
        <f>IF(A1545&lt;&gt;"",IF(MID(C1545,1,1)="c",$AS$26,IF(MID(C1545,1,1)="r",$AS$41,IF(MID(C1545,1,1)="p",#REF!,#REF!))),"")</f>
        <v/>
      </c>
      <c r="I1545" s="92" t="str">
        <f t="shared" si="241"/>
        <v/>
      </c>
      <c r="J1545" s="92" t="str">
        <f t="shared" si="242"/>
        <v/>
      </c>
      <c r="K1545" s="92" t="str">
        <f t="shared" si="243"/>
        <v/>
      </c>
      <c r="L1545" s="92" t="str">
        <f t="shared" si="244"/>
        <v/>
      </c>
      <c r="M1545" s="95" t="str">
        <f>IF(A1545&lt;&gt;"",IF(MID(C1545,1,1)="c",SigmaEpsConcrete(I1545,$AN$30:$AN$33,$AR$30:$AR$33,$AS$26,$AS$27,$AS$28,$AQ$20,$AU$19),""),"")</f>
        <v/>
      </c>
      <c r="N1545" s="95" t="str">
        <f>IF(A1545&lt;&gt;"",IF(MID(C1545,1,1)="r",SigmaEpsReinf(J1545,$AS$42:$AS$43,$AS$41,$AS$39,$AS$40,$AQ$38),""),"")</f>
        <v/>
      </c>
      <c r="Q1545" s="92" t="str">
        <f t="shared" si="246"/>
        <v/>
      </c>
      <c r="R1545" s="92" t="str">
        <f t="shared" si="247"/>
        <v/>
      </c>
      <c r="U1545" s="5"/>
      <c r="V1545" s="5"/>
      <c r="W1545" s="94" t="str">
        <f t="shared" si="245"/>
        <v/>
      </c>
      <c r="X1545" s="94" t="str">
        <f t="shared" si="248"/>
        <v/>
      </c>
      <c r="Y1545" s="5"/>
      <c r="BK1545" s="8"/>
      <c r="BL1545" s="5"/>
      <c r="BM1545" s="5"/>
      <c r="BN1545" s="5"/>
      <c r="BO1545" s="5"/>
      <c r="BP1545" s="1"/>
      <c r="BQ1545" s="1"/>
      <c r="BR1545" s="1"/>
      <c r="BS1545" s="1"/>
      <c r="BT1545" s="1"/>
      <c r="BU1545" s="4"/>
      <c r="BV1545" s="1"/>
      <c r="BW1545" s="3"/>
      <c r="BX1545" s="4"/>
      <c r="BY1545" s="5"/>
      <c r="BZ1545" s="5"/>
      <c r="CA1545" s="5"/>
      <c r="CB1545" s="5"/>
      <c r="CC1545" s="5"/>
      <c r="CD1545" s="43"/>
    </row>
    <row r="1546" spans="1:82" x14ac:dyDescent="0.25">
      <c r="A1546" s="8"/>
      <c r="B1546" s="5"/>
      <c r="C1546" s="5"/>
      <c r="D1546" s="5"/>
      <c r="E1546" s="5"/>
      <c r="F1546" s="94" t="str">
        <f t="shared" ref="F1546:F1609" si="249">IF(A1546&lt;&gt;"",(D1546-$AU$86)/10,"")</f>
        <v/>
      </c>
      <c r="G1546" s="94" t="str">
        <f t="shared" ref="G1546:G1609" si="250">IF(A1546&lt;&gt;"",(E1546-$AU$87)/10,"")</f>
        <v/>
      </c>
      <c r="H1546" s="127" t="str">
        <f>IF(A1546&lt;&gt;"",IF(MID(C1546,1,1)="c",$AS$26,IF(MID(C1546,1,1)="r",$AS$41,IF(MID(C1546,1,1)="p",#REF!,#REF!))),"")</f>
        <v/>
      </c>
      <c r="I1546" s="92" t="str">
        <f t="shared" ref="I1546:I1609" si="251">IF($A1546&lt;&gt;"",IF(MID($C1546,1,1)="c",$Y$3+$Y$4*$F1546+$Y$5*$G1546+$BR$43,""),"")</f>
        <v/>
      </c>
      <c r="J1546" s="92" t="str">
        <f t="shared" ref="J1546:J1609" si="252">IF($A1546&lt;&gt;"",IF(MID($C1546,1,1)="r",$Y$3+$Y$4*$F1546+$Y$5*$G1546+$BR$43,""),"")</f>
        <v/>
      </c>
      <c r="K1546" s="92" t="str">
        <f t="shared" ref="K1546:K1609" si="253">IF($A1546&lt;&gt;"",IF(MID($C1546,1,1)="u",$Y$3+$Y$4*$F1546+$Y$5*$G1546+$BR$43,""),"")</f>
        <v/>
      </c>
      <c r="L1546" s="92" t="str">
        <f t="shared" ref="L1546:L1609" si="254">IF($A1546&lt;&gt;"",IF(MID($C1546,1,1)="p",$Y$3+$Y$4*$F1546+$Y$5*$G1546+$BR$43,""),"")</f>
        <v/>
      </c>
      <c r="M1546" s="95" t="str">
        <f>IF(A1546&lt;&gt;"",IF(MID(C1546,1,1)="c",SigmaEpsConcrete(I1546,$AN$30:$AN$33,$AR$30:$AR$33,$AS$26,$AS$27,$AS$28,$AQ$20,$AU$19),""),"")</f>
        <v/>
      </c>
      <c r="N1546" s="95" t="str">
        <f>IF(A1546&lt;&gt;"",IF(MID(C1546,1,1)="r",SigmaEpsReinf(J1546,$AS$42:$AS$43,$AS$41,$AS$39,$AS$40,$AQ$38),""),"")</f>
        <v/>
      </c>
      <c r="Q1546" s="92" t="str">
        <f t="shared" si="246"/>
        <v/>
      </c>
      <c r="R1546" s="92" t="str">
        <f t="shared" si="247"/>
        <v/>
      </c>
      <c r="U1546" s="5"/>
      <c r="V1546" s="5"/>
      <c r="W1546" s="94" t="str">
        <f t="shared" ref="W1546:W1609" si="255">IF(A1546&lt;&gt;"",F1546-$AU$105,"")</f>
        <v/>
      </c>
      <c r="X1546" s="94" t="str">
        <f t="shared" si="248"/>
        <v/>
      </c>
      <c r="Y1546" s="5"/>
      <c r="BK1546" s="8"/>
      <c r="BL1546" s="5"/>
      <c r="BM1546" s="5"/>
      <c r="BN1546" s="5"/>
      <c r="BO1546" s="5"/>
      <c r="BP1546" s="1"/>
      <c r="BQ1546" s="1"/>
      <c r="BR1546" s="1"/>
      <c r="BS1546" s="1"/>
      <c r="BT1546" s="1"/>
      <c r="BU1546" s="4"/>
      <c r="BV1546" s="1"/>
      <c r="BW1546" s="3"/>
      <c r="BX1546" s="4"/>
      <c r="BY1546" s="5"/>
      <c r="BZ1546" s="5"/>
      <c r="CA1546" s="5"/>
      <c r="CB1546" s="5"/>
      <c r="CC1546" s="5"/>
      <c r="CD1546" s="43"/>
    </row>
    <row r="1547" spans="1:82" x14ac:dyDescent="0.25">
      <c r="A1547" s="8"/>
      <c r="B1547" s="5"/>
      <c r="C1547" s="5"/>
      <c r="D1547" s="5"/>
      <c r="E1547" s="5"/>
      <c r="F1547" s="94" t="str">
        <f t="shared" si="249"/>
        <v/>
      </c>
      <c r="G1547" s="94" t="str">
        <f t="shared" si="250"/>
        <v/>
      </c>
      <c r="H1547" s="127" t="str">
        <f>IF(A1547&lt;&gt;"",IF(MID(C1547,1,1)="c",$AS$26,IF(MID(C1547,1,1)="r",$AS$41,IF(MID(C1547,1,1)="p",#REF!,#REF!))),"")</f>
        <v/>
      </c>
      <c r="I1547" s="92" t="str">
        <f t="shared" si="251"/>
        <v/>
      </c>
      <c r="J1547" s="92" t="str">
        <f t="shared" si="252"/>
        <v/>
      </c>
      <c r="K1547" s="92" t="str">
        <f t="shared" si="253"/>
        <v/>
      </c>
      <c r="L1547" s="92" t="str">
        <f t="shared" si="254"/>
        <v/>
      </c>
      <c r="M1547" s="95" t="str">
        <f>IF(A1547&lt;&gt;"",IF(MID(C1547,1,1)="c",SigmaEpsConcrete(I1547,$AN$30:$AN$33,$AR$30:$AR$33,$AS$26,$AS$27,$AS$28,$AQ$20,$AU$19),""),"")</f>
        <v/>
      </c>
      <c r="N1547" s="95" t="str">
        <f>IF(A1547&lt;&gt;"",IF(MID(C1547,1,1)="r",SigmaEpsReinf(J1547,$AS$42:$AS$43,$AS$41,$AS$39,$AS$40,$AQ$38),""),"")</f>
        <v/>
      </c>
      <c r="Q1547" s="92" t="str">
        <f t="shared" ref="Q1547:Q1610" si="256">IF(A1547&lt;&gt;"",IF(MID(C1547,1,1)="c",IF(ISERROR(M1547/I1547),"",M1547/I1547),""),"")</f>
        <v/>
      </c>
      <c r="R1547" s="92" t="str">
        <f t="shared" ref="R1547:R1610" si="257">IF(A1547&lt;&gt;"",IF(MID(C1547,1,1)="r",IF(ISERROR(N1547/J1547),"",N1547/J1547),""),"")</f>
        <v/>
      </c>
      <c r="U1547" s="5"/>
      <c r="V1547" s="5"/>
      <c r="W1547" s="94" t="str">
        <f t="shared" si="255"/>
        <v/>
      </c>
      <c r="X1547" s="94" t="str">
        <f t="shared" ref="X1547:X1610" si="258">IF(B1547&lt;&gt;"",G1547-$AU$106,"")</f>
        <v/>
      </c>
      <c r="Y1547" s="5"/>
      <c r="BK1547" s="8"/>
      <c r="BL1547" s="5"/>
      <c r="BM1547" s="5"/>
      <c r="BN1547" s="5"/>
      <c r="BO1547" s="5"/>
      <c r="BP1547" s="1"/>
      <c r="BQ1547" s="1"/>
      <c r="BR1547" s="1"/>
      <c r="BS1547" s="1"/>
      <c r="BT1547" s="1"/>
      <c r="BU1547" s="4"/>
      <c r="BV1547" s="1"/>
      <c r="BW1547" s="3"/>
      <c r="BX1547" s="4"/>
      <c r="BY1547" s="5"/>
      <c r="BZ1547" s="5"/>
      <c r="CA1547" s="5"/>
      <c r="CB1547" s="5"/>
      <c r="CC1547" s="5"/>
      <c r="CD1547" s="43"/>
    </row>
    <row r="1548" spans="1:82" x14ac:dyDescent="0.25">
      <c r="A1548" s="8"/>
      <c r="B1548" s="5"/>
      <c r="C1548" s="5"/>
      <c r="D1548" s="5"/>
      <c r="E1548" s="5"/>
      <c r="F1548" s="94" t="str">
        <f t="shared" si="249"/>
        <v/>
      </c>
      <c r="G1548" s="94" t="str">
        <f t="shared" si="250"/>
        <v/>
      </c>
      <c r="H1548" s="127" t="str">
        <f>IF(A1548&lt;&gt;"",IF(MID(C1548,1,1)="c",$AS$26,IF(MID(C1548,1,1)="r",$AS$41,IF(MID(C1548,1,1)="p",#REF!,#REF!))),"")</f>
        <v/>
      </c>
      <c r="I1548" s="92" t="str">
        <f t="shared" si="251"/>
        <v/>
      </c>
      <c r="J1548" s="92" t="str">
        <f t="shared" si="252"/>
        <v/>
      </c>
      <c r="K1548" s="92" t="str">
        <f t="shared" si="253"/>
        <v/>
      </c>
      <c r="L1548" s="92" t="str">
        <f t="shared" si="254"/>
        <v/>
      </c>
      <c r="M1548" s="95" t="str">
        <f>IF(A1548&lt;&gt;"",IF(MID(C1548,1,1)="c",SigmaEpsConcrete(I1548,$AN$30:$AN$33,$AR$30:$AR$33,$AS$26,$AS$27,$AS$28,$AQ$20,$AU$19),""),"")</f>
        <v/>
      </c>
      <c r="N1548" s="95" t="str">
        <f>IF(A1548&lt;&gt;"",IF(MID(C1548,1,1)="r",SigmaEpsReinf(J1548,$AS$42:$AS$43,$AS$41,$AS$39,$AS$40,$AQ$38),""),"")</f>
        <v/>
      </c>
      <c r="Q1548" s="92" t="str">
        <f t="shared" si="256"/>
        <v/>
      </c>
      <c r="R1548" s="92" t="str">
        <f t="shared" si="257"/>
        <v/>
      </c>
      <c r="U1548" s="5"/>
      <c r="V1548" s="5"/>
      <c r="W1548" s="94" t="str">
        <f t="shared" si="255"/>
        <v/>
      </c>
      <c r="X1548" s="94" t="str">
        <f t="shared" si="258"/>
        <v/>
      </c>
      <c r="Y1548" s="5"/>
      <c r="BK1548" s="8"/>
      <c r="BL1548" s="5"/>
      <c r="BM1548" s="5"/>
      <c r="BN1548" s="5"/>
      <c r="BO1548" s="5"/>
      <c r="BP1548" s="1"/>
      <c r="BQ1548" s="1"/>
      <c r="BR1548" s="1"/>
      <c r="BS1548" s="1"/>
      <c r="BT1548" s="1"/>
      <c r="BU1548" s="4"/>
      <c r="BV1548" s="1"/>
      <c r="BW1548" s="3"/>
      <c r="BX1548" s="4"/>
      <c r="BY1548" s="5"/>
      <c r="BZ1548" s="5"/>
      <c r="CA1548" s="5"/>
      <c r="CB1548" s="5"/>
      <c r="CC1548" s="5"/>
      <c r="CD1548" s="43"/>
    </row>
    <row r="1549" spans="1:82" x14ac:dyDescent="0.25">
      <c r="A1549" s="8"/>
      <c r="B1549" s="5"/>
      <c r="C1549" s="5"/>
      <c r="D1549" s="5"/>
      <c r="E1549" s="5"/>
      <c r="F1549" s="94" t="str">
        <f t="shared" si="249"/>
        <v/>
      </c>
      <c r="G1549" s="94" t="str">
        <f t="shared" si="250"/>
        <v/>
      </c>
      <c r="H1549" s="127" t="str">
        <f>IF(A1549&lt;&gt;"",IF(MID(C1549,1,1)="c",$AS$26,IF(MID(C1549,1,1)="r",$AS$41,IF(MID(C1549,1,1)="p",#REF!,#REF!))),"")</f>
        <v/>
      </c>
      <c r="I1549" s="92" t="str">
        <f t="shared" si="251"/>
        <v/>
      </c>
      <c r="J1549" s="92" t="str">
        <f t="shared" si="252"/>
        <v/>
      </c>
      <c r="K1549" s="92" t="str">
        <f t="shared" si="253"/>
        <v/>
      </c>
      <c r="L1549" s="92" t="str">
        <f t="shared" si="254"/>
        <v/>
      </c>
      <c r="M1549" s="95" t="str">
        <f>IF(A1549&lt;&gt;"",IF(MID(C1549,1,1)="c",SigmaEpsConcrete(I1549,$AN$30:$AN$33,$AR$30:$AR$33,$AS$26,$AS$27,$AS$28,$AQ$20,$AU$19),""),"")</f>
        <v/>
      </c>
      <c r="N1549" s="95" t="str">
        <f>IF(A1549&lt;&gt;"",IF(MID(C1549,1,1)="r",SigmaEpsReinf(J1549,$AS$42:$AS$43,$AS$41,$AS$39,$AS$40,$AQ$38),""),"")</f>
        <v/>
      </c>
      <c r="Q1549" s="92" t="str">
        <f t="shared" si="256"/>
        <v/>
      </c>
      <c r="R1549" s="92" t="str">
        <f t="shared" si="257"/>
        <v/>
      </c>
      <c r="U1549" s="5"/>
      <c r="V1549" s="5"/>
      <c r="W1549" s="94" t="str">
        <f t="shared" si="255"/>
        <v/>
      </c>
      <c r="X1549" s="94" t="str">
        <f t="shared" si="258"/>
        <v/>
      </c>
      <c r="Y1549" s="5"/>
      <c r="BK1549" s="8"/>
      <c r="BL1549" s="5"/>
      <c r="BM1549" s="5"/>
      <c r="BN1549" s="5"/>
      <c r="BO1549" s="5"/>
      <c r="BP1549" s="1"/>
      <c r="BQ1549" s="1"/>
      <c r="BR1549" s="1"/>
      <c r="BS1549" s="1"/>
      <c r="BT1549" s="1"/>
      <c r="BU1549" s="4"/>
      <c r="BV1549" s="1"/>
      <c r="BW1549" s="3"/>
      <c r="BX1549" s="4"/>
      <c r="BY1549" s="5"/>
      <c r="BZ1549" s="5"/>
      <c r="CA1549" s="5"/>
      <c r="CB1549" s="5"/>
      <c r="CC1549" s="5"/>
      <c r="CD1549" s="43"/>
    </row>
    <row r="1550" spans="1:82" x14ac:dyDescent="0.25">
      <c r="A1550" s="8"/>
      <c r="B1550" s="5"/>
      <c r="C1550" s="5"/>
      <c r="D1550" s="5"/>
      <c r="E1550" s="5"/>
      <c r="F1550" s="94" t="str">
        <f t="shared" si="249"/>
        <v/>
      </c>
      <c r="G1550" s="94" t="str">
        <f t="shared" si="250"/>
        <v/>
      </c>
      <c r="H1550" s="127" t="str">
        <f>IF(A1550&lt;&gt;"",IF(MID(C1550,1,1)="c",$AS$26,IF(MID(C1550,1,1)="r",$AS$41,IF(MID(C1550,1,1)="p",#REF!,#REF!))),"")</f>
        <v/>
      </c>
      <c r="I1550" s="92" t="str">
        <f t="shared" si="251"/>
        <v/>
      </c>
      <c r="J1550" s="92" t="str">
        <f t="shared" si="252"/>
        <v/>
      </c>
      <c r="K1550" s="92" t="str">
        <f t="shared" si="253"/>
        <v/>
      </c>
      <c r="L1550" s="92" t="str">
        <f t="shared" si="254"/>
        <v/>
      </c>
      <c r="M1550" s="95" t="str">
        <f>IF(A1550&lt;&gt;"",IF(MID(C1550,1,1)="c",SigmaEpsConcrete(I1550,$AN$30:$AN$33,$AR$30:$AR$33,$AS$26,$AS$27,$AS$28,$AQ$20,$AU$19),""),"")</f>
        <v/>
      </c>
      <c r="N1550" s="95" t="str">
        <f>IF(A1550&lt;&gt;"",IF(MID(C1550,1,1)="r",SigmaEpsReinf(J1550,$AS$42:$AS$43,$AS$41,$AS$39,$AS$40,$AQ$38),""),"")</f>
        <v/>
      </c>
      <c r="Q1550" s="92" t="str">
        <f t="shared" si="256"/>
        <v/>
      </c>
      <c r="R1550" s="92" t="str">
        <f t="shared" si="257"/>
        <v/>
      </c>
      <c r="U1550" s="5"/>
      <c r="V1550" s="5"/>
      <c r="W1550" s="94" t="str">
        <f t="shared" si="255"/>
        <v/>
      </c>
      <c r="X1550" s="94" t="str">
        <f t="shared" si="258"/>
        <v/>
      </c>
      <c r="Y1550" s="5"/>
      <c r="BK1550" s="8"/>
      <c r="BL1550" s="5"/>
      <c r="BM1550" s="5"/>
      <c r="BN1550" s="5"/>
      <c r="BO1550" s="5"/>
      <c r="BP1550" s="1"/>
      <c r="BQ1550" s="1"/>
      <c r="BR1550" s="1"/>
      <c r="BS1550" s="1"/>
      <c r="BT1550" s="1"/>
      <c r="BU1550" s="4"/>
      <c r="BV1550" s="1"/>
      <c r="BW1550" s="3"/>
      <c r="BX1550" s="4"/>
      <c r="BY1550" s="5"/>
      <c r="BZ1550" s="5"/>
      <c r="CA1550" s="5"/>
      <c r="CB1550" s="5"/>
      <c r="CC1550" s="5"/>
      <c r="CD1550" s="43"/>
    </row>
    <row r="1551" spans="1:82" x14ac:dyDescent="0.25">
      <c r="A1551" s="8"/>
      <c r="B1551" s="5"/>
      <c r="C1551" s="5"/>
      <c r="D1551" s="5"/>
      <c r="E1551" s="5"/>
      <c r="F1551" s="94" t="str">
        <f t="shared" si="249"/>
        <v/>
      </c>
      <c r="G1551" s="94" t="str">
        <f t="shared" si="250"/>
        <v/>
      </c>
      <c r="H1551" s="127" t="str">
        <f>IF(A1551&lt;&gt;"",IF(MID(C1551,1,1)="c",$AS$26,IF(MID(C1551,1,1)="r",$AS$41,IF(MID(C1551,1,1)="p",#REF!,#REF!))),"")</f>
        <v/>
      </c>
      <c r="I1551" s="92" t="str">
        <f t="shared" si="251"/>
        <v/>
      </c>
      <c r="J1551" s="92" t="str">
        <f t="shared" si="252"/>
        <v/>
      </c>
      <c r="K1551" s="92" t="str">
        <f t="shared" si="253"/>
        <v/>
      </c>
      <c r="L1551" s="92" t="str">
        <f t="shared" si="254"/>
        <v/>
      </c>
      <c r="M1551" s="95" t="str">
        <f>IF(A1551&lt;&gt;"",IF(MID(C1551,1,1)="c",SigmaEpsConcrete(I1551,$AN$30:$AN$33,$AR$30:$AR$33,$AS$26,$AS$27,$AS$28,$AQ$20,$AU$19),""),"")</f>
        <v/>
      </c>
      <c r="N1551" s="95" t="str">
        <f>IF(A1551&lt;&gt;"",IF(MID(C1551,1,1)="r",SigmaEpsReinf(J1551,$AS$42:$AS$43,$AS$41,$AS$39,$AS$40,$AQ$38),""),"")</f>
        <v/>
      </c>
      <c r="Q1551" s="92" t="str">
        <f t="shared" si="256"/>
        <v/>
      </c>
      <c r="R1551" s="92" t="str">
        <f t="shared" si="257"/>
        <v/>
      </c>
      <c r="U1551" s="5"/>
      <c r="V1551" s="5"/>
      <c r="W1551" s="94" t="str">
        <f t="shared" si="255"/>
        <v/>
      </c>
      <c r="X1551" s="94" t="str">
        <f t="shared" si="258"/>
        <v/>
      </c>
      <c r="Y1551" s="5"/>
      <c r="BK1551" s="8"/>
      <c r="BL1551" s="5"/>
      <c r="BM1551" s="5"/>
      <c r="BN1551" s="5"/>
      <c r="BO1551" s="5"/>
      <c r="BP1551" s="1"/>
      <c r="BQ1551" s="1"/>
      <c r="BR1551" s="1"/>
      <c r="BS1551" s="1"/>
      <c r="BT1551" s="1"/>
      <c r="BU1551" s="4"/>
      <c r="BV1551" s="1"/>
      <c r="BW1551" s="3"/>
      <c r="BX1551" s="4"/>
      <c r="BY1551" s="5"/>
      <c r="BZ1551" s="5"/>
      <c r="CA1551" s="5"/>
      <c r="CB1551" s="5"/>
      <c r="CC1551" s="5"/>
      <c r="CD1551" s="43"/>
    </row>
    <row r="1552" spans="1:82" x14ac:dyDescent="0.25">
      <c r="A1552" s="8"/>
      <c r="B1552" s="5"/>
      <c r="C1552" s="5"/>
      <c r="D1552" s="5"/>
      <c r="E1552" s="5"/>
      <c r="F1552" s="94" t="str">
        <f t="shared" si="249"/>
        <v/>
      </c>
      <c r="G1552" s="94" t="str">
        <f t="shared" si="250"/>
        <v/>
      </c>
      <c r="H1552" s="127" t="str">
        <f>IF(A1552&lt;&gt;"",IF(MID(C1552,1,1)="c",$AS$26,IF(MID(C1552,1,1)="r",$AS$41,IF(MID(C1552,1,1)="p",#REF!,#REF!))),"")</f>
        <v/>
      </c>
      <c r="I1552" s="92" t="str">
        <f t="shared" si="251"/>
        <v/>
      </c>
      <c r="J1552" s="92" t="str">
        <f t="shared" si="252"/>
        <v/>
      </c>
      <c r="K1552" s="92" t="str">
        <f t="shared" si="253"/>
        <v/>
      </c>
      <c r="L1552" s="92" t="str">
        <f t="shared" si="254"/>
        <v/>
      </c>
      <c r="M1552" s="95" t="str">
        <f>IF(A1552&lt;&gt;"",IF(MID(C1552,1,1)="c",SigmaEpsConcrete(I1552,$AN$30:$AN$33,$AR$30:$AR$33,$AS$26,$AS$27,$AS$28,$AQ$20,$AU$19),""),"")</f>
        <v/>
      </c>
      <c r="N1552" s="95" t="str">
        <f>IF(A1552&lt;&gt;"",IF(MID(C1552,1,1)="r",SigmaEpsReinf(J1552,$AS$42:$AS$43,$AS$41,$AS$39,$AS$40,$AQ$38),""),"")</f>
        <v/>
      </c>
      <c r="Q1552" s="92" t="str">
        <f t="shared" si="256"/>
        <v/>
      </c>
      <c r="R1552" s="92" t="str">
        <f t="shared" si="257"/>
        <v/>
      </c>
      <c r="U1552" s="5"/>
      <c r="V1552" s="5"/>
      <c r="W1552" s="94" t="str">
        <f t="shared" si="255"/>
        <v/>
      </c>
      <c r="X1552" s="94" t="str">
        <f t="shared" si="258"/>
        <v/>
      </c>
      <c r="Y1552" s="5"/>
      <c r="BK1552" s="8"/>
      <c r="BL1552" s="5"/>
      <c r="BM1552" s="5"/>
      <c r="BN1552" s="5"/>
      <c r="BO1552" s="5"/>
      <c r="BP1552" s="1"/>
      <c r="BQ1552" s="1"/>
      <c r="BR1552" s="1"/>
      <c r="BS1552" s="1"/>
      <c r="BT1552" s="1"/>
      <c r="BU1552" s="4"/>
      <c r="BV1552" s="1"/>
      <c r="BW1552" s="3"/>
      <c r="BX1552" s="4"/>
      <c r="BY1552" s="5"/>
      <c r="BZ1552" s="5"/>
      <c r="CA1552" s="5"/>
      <c r="CB1552" s="5"/>
      <c r="CC1552" s="5"/>
      <c r="CD1552" s="43"/>
    </row>
    <row r="1553" spans="1:82" x14ac:dyDescent="0.25">
      <c r="A1553" s="8"/>
      <c r="B1553" s="5"/>
      <c r="C1553" s="5"/>
      <c r="D1553" s="5"/>
      <c r="E1553" s="5"/>
      <c r="F1553" s="94" t="str">
        <f t="shared" si="249"/>
        <v/>
      </c>
      <c r="G1553" s="94" t="str">
        <f t="shared" si="250"/>
        <v/>
      </c>
      <c r="H1553" s="127" t="str">
        <f>IF(A1553&lt;&gt;"",IF(MID(C1553,1,1)="c",$AS$26,IF(MID(C1553,1,1)="r",$AS$41,IF(MID(C1553,1,1)="p",#REF!,#REF!))),"")</f>
        <v/>
      </c>
      <c r="I1553" s="92" t="str">
        <f t="shared" si="251"/>
        <v/>
      </c>
      <c r="J1553" s="92" t="str">
        <f t="shared" si="252"/>
        <v/>
      </c>
      <c r="K1553" s="92" t="str">
        <f t="shared" si="253"/>
        <v/>
      </c>
      <c r="L1553" s="92" t="str">
        <f t="shared" si="254"/>
        <v/>
      </c>
      <c r="M1553" s="95" t="str">
        <f>IF(A1553&lt;&gt;"",IF(MID(C1553,1,1)="c",SigmaEpsConcrete(I1553,$AN$30:$AN$33,$AR$30:$AR$33,$AS$26,$AS$27,$AS$28,$AQ$20,$AU$19),""),"")</f>
        <v/>
      </c>
      <c r="N1553" s="95" t="str">
        <f>IF(A1553&lt;&gt;"",IF(MID(C1553,1,1)="r",SigmaEpsReinf(J1553,$AS$42:$AS$43,$AS$41,$AS$39,$AS$40,$AQ$38),""),"")</f>
        <v/>
      </c>
      <c r="Q1553" s="92" t="str">
        <f t="shared" si="256"/>
        <v/>
      </c>
      <c r="R1553" s="92" t="str">
        <f t="shared" si="257"/>
        <v/>
      </c>
      <c r="U1553" s="5"/>
      <c r="V1553" s="5"/>
      <c r="W1553" s="94" t="str">
        <f t="shared" si="255"/>
        <v/>
      </c>
      <c r="X1553" s="94" t="str">
        <f t="shared" si="258"/>
        <v/>
      </c>
      <c r="Y1553" s="5"/>
      <c r="BK1553" s="8"/>
      <c r="BL1553" s="5"/>
      <c r="BM1553" s="5"/>
      <c r="BN1553" s="5"/>
      <c r="BO1553" s="5"/>
      <c r="BP1553" s="1"/>
      <c r="BQ1553" s="1"/>
      <c r="BR1553" s="1"/>
      <c r="BS1553" s="1"/>
      <c r="BT1553" s="1"/>
      <c r="BU1553" s="4"/>
      <c r="BV1553" s="1"/>
      <c r="BW1553" s="3"/>
      <c r="BX1553" s="4"/>
      <c r="BY1553" s="5"/>
      <c r="BZ1553" s="5"/>
      <c r="CA1553" s="5"/>
      <c r="CB1553" s="5"/>
      <c r="CC1553" s="5"/>
      <c r="CD1553" s="43"/>
    </row>
    <row r="1554" spans="1:82" x14ac:dyDescent="0.25">
      <c r="A1554" s="8"/>
      <c r="B1554" s="5"/>
      <c r="C1554" s="5"/>
      <c r="D1554" s="5"/>
      <c r="E1554" s="5"/>
      <c r="F1554" s="94" t="str">
        <f t="shared" si="249"/>
        <v/>
      </c>
      <c r="G1554" s="94" t="str">
        <f t="shared" si="250"/>
        <v/>
      </c>
      <c r="H1554" s="127" t="str">
        <f>IF(A1554&lt;&gt;"",IF(MID(C1554,1,1)="c",$AS$26,IF(MID(C1554,1,1)="r",$AS$41,IF(MID(C1554,1,1)="p",#REF!,#REF!))),"")</f>
        <v/>
      </c>
      <c r="I1554" s="92" t="str">
        <f t="shared" si="251"/>
        <v/>
      </c>
      <c r="J1554" s="92" t="str">
        <f t="shared" si="252"/>
        <v/>
      </c>
      <c r="K1554" s="92" t="str">
        <f t="shared" si="253"/>
        <v/>
      </c>
      <c r="L1554" s="92" t="str">
        <f t="shared" si="254"/>
        <v/>
      </c>
      <c r="M1554" s="95" t="str">
        <f>IF(A1554&lt;&gt;"",IF(MID(C1554,1,1)="c",SigmaEpsConcrete(I1554,$AN$30:$AN$33,$AR$30:$AR$33,$AS$26,$AS$27,$AS$28,$AQ$20,$AU$19),""),"")</f>
        <v/>
      </c>
      <c r="N1554" s="95" t="str">
        <f>IF(A1554&lt;&gt;"",IF(MID(C1554,1,1)="r",SigmaEpsReinf(J1554,$AS$42:$AS$43,$AS$41,$AS$39,$AS$40,$AQ$38),""),"")</f>
        <v/>
      </c>
      <c r="Q1554" s="92" t="str">
        <f t="shared" si="256"/>
        <v/>
      </c>
      <c r="R1554" s="92" t="str">
        <f t="shared" si="257"/>
        <v/>
      </c>
      <c r="U1554" s="5"/>
      <c r="V1554" s="5"/>
      <c r="W1554" s="94" t="str">
        <f t="shared" si="255"/>
        <v/>
      </c>
      <c r="X1554" s="94" t="str">
        <f t="shared" si="258"/>
        <v/>
      </c>
      <c r="Y1554" s="5"/>
      <c r="BK1554" s="8"/>
      <c r="BL1554" s="5"/>
      <c r="BM1554" s="5"/>
      <c r="BN1554" s="5"/>
      <c r="BO1554" s="5"/>
      <c r="BP1554" s="1"/>
      <c r="BQ1554" s="1"/>
      <c r="BR1554" s="1"/>
      <c r="BS1554" s="1"/>
      <c r="BT1554" s="1"/>
      <c r="BU1554" s="4"/>
      <c r="BV1554" s="1"/>
      <c r="BW1554" s="3"/>
      <c r="BX1554" s="4"/>
      <c r="BY1554" s="5"/>
      <c r="BZ1554" s="5"/>
      <c r="CA1554" s="5"/>
      <c r="CB1554" s="5"/>
      <c r="CC1554" s="5"/>
      <c r="CD1554" s="43"/>
    </row>
    <row r="1555" spans="1:82" x14ac:dyDescent="0.25">
      <c r="A1555" s="8"/>
      <c r="B1555" s="5"/>
      <c r="C1555" s="5"/>
      <c r="D1555" s="5"/>
      <c r="E1555" s="5"/>
      <c r="F1555" s="94" t="str">
        <f t="shared" si="249"/>
        <v/>
      </c>
      <c r="G1555" s="94" t="str">
        <f t="shared" si="250"/>
        <v/>
      </c>
      <c r="H1555" s="127" t="str">
        <f>IF(A1555&lt;&gt;"",IF(MID(C1555,1,1)="c",$AS$26,IF(MID(C1555,1,1)="r",$AS$41,IF(MID(C1555,1,1)="p",#REF!,#REF!))),"")</f>
        <v/>
      </c>
      <c r="I1555" s="92" t="str">
        <f t="shared" si="251"/>
        <v/>
      </c>
      <c r="J1555" s="92" t="str">
        <f t="shared" si="252"/>
        <v/>
      </c>
      <c r="K1555" s="92" t="str">
        <f t="shared" si="253"/>
        <v/>
      </c>
      <c r="L1555" s="92" t="str">
        <f t="shared" si="254"/>
        <v/>
      </c>
      <c r="M1555" s="95" t="str">
        <f>IF(A1555&lt;&gt;"",IF(MID(C1555,1,1)="c",SigmaEpsConcrete(I1555,$AN$30:$AN$33,$AR$30:$AR$33,$AS$26,$AS$27,$AS$28,$AQ$20,$AU$19),""),"")</f>
        <v/>
      </c>
      <c r="N1555" s="95" t="str">
        <f>IF(A1555&lt;&gt;"",IF(MID(C1555,1,1)="r",SigmaEpsReinf(J1555,$AS$42:$AS$43,$AS$41,$AS$39,$AS$40,$AQ$38),""),"")</f>
        <v/>
      </c>
      <c r="Q1555" s="92" t="str">
        <f t="shared" si="256"/>
        <v/>
      </c>
      <c r="R1555" s="92" t="str">
        <f t="shared" si="257"/>
        <v/>
      </c>
      <c r="U1555" s="5"/>
      <c r="V1555" s="5"/>
      <c r="W1555" s="94" t="str">
        <f t="shared" si="255"/>
        <v/>
      </c>
      <c r="X1555" s="94" t="str">
        <f t="shared" si="258"/>
        <v/>
      </c>
      <c r="Y1555" s="5"/>
      <c r="BK1555" s="8"/>
      <c r="BL1555" s="5"/>
      <c r="BM1555" s="5"/>
      <c r="BN1555" s="5"/>
      <c r="BO1555" s="5"/>
      <c r="BP1555" s="1"/>
      <c r="BQ1555" s="1"/>
      <c r="BR1555" s="1"/>
      <c r="BS1555" s="1"/>
      <c r="BT1555" s="1"/>
      <c r="BU1555" s="4"/>
      <c r="BV1555" s="1"/>
      <c r="BW1555" s="3"/>
      <c r="BX1555" s="4"/>
      <c r="BY1555" s="5"/>
      <c r="BZ1555" s="5"/>
      <c r="CA1555" s="5"/>
      <c r="CB1555" s="5"/>
      <c r="CC1555" s="5"/>
      <c r="CD1555" s="43"/>
    </row>
    <row r="1556" spans="1:82" x14ac:dyDescent="0.25">
      <c r="A1556" s="8"/>
      <c r="B1556" s="5"/>
      <c r="C1556" s="5"/>
      <c r="D1556" s="5"/>
      <c r="E1556" s="5"/>
      <c r="F1556" s="94" t="str">
        <f t="shared" si="249"/>
        <v/>
      </c>
      <c r="G1556" s="94" t="str">
        <f t="shared" si="250"/>
        <v/>
      </c>
      <c r="H1556" s="127" t="str">
        <f>IF(A1556&lt;&gt;"",IF(MID(C1556,1,1)="c",$AS$26,IF(MID(C1556,1,1)="r",$AS$41,IF(MID(C1556,1,1)="p",#REF!,#REF!))),"")</f>
        <v/>
      </c>
      <c r="I1556" s="92" t="str">
        <f t="shared" si="251"/>
        <v/>
      </c>
      <c r="J1556" s="92" t="str">
        <f t="shared" si="252"/>
        <v/>
      </c>
      <c r="K1556" s="92" t="str">
        <f t="shared" si="253"/>
        <v/>
      </c>
      <c r="L1556" s="92" t="str">
        <f t="shared" si="254"/>
        <v/>
      </c>
      <c r="M1556" s="95" t="str">
        <f>IF(A1556&lt;&gt;"",IF(MID(C1556,1,1)="c",SigmaEpsConcrete(I1556,$AN$30:$AN$33,$AR$30:$AR$33,$AS$26,$AS$27,$AS$28,$AQ$20,$AU$19),""),"")</f>
        <v/>
      </c>
      <c r="N1556" s="95" t="str">
        <f>IF(A1556&lt;&gt;"",IF(MID(C1556,1,1)="r",SigmaEpsReinf(J1556,$AS$42:$AS$43,$AS$41,$AS$39,$AS$40,$AQ$38),""),"")</f>
        <v/>
      </c>
      <c r="Q1556" s="92" t="str">
        <f t="shared" si="256"/>
        <v/>
      </c>
      <c r="R1556" s="92" t="str">
        <f t="shared" si="257"/>
        <v/>
      </c>
      <c r="U1556" s="5"/>
      <c r="V1556" s="5"/>
      <c r="W1556" s="94" t="str">
        <f t="shared" si="255"/>
        <v/>
      </c>
      <c r="X1556" s="94" t="str">
        <f t="shared" si="258"/>
        <v/>
      </c>
      <c r="Y1556" s="5"/>
      <c r="BK1556" s="8"/>
      <c r="BL1556" s="5"/>
      <c r="BM1556" s="5"/>
      <c r="BN1556" s="5"/>
      <c r="BO1556" s="5"/>
      <c r="BP1556" s="1"/>
      <c r="BQ1556" s="1"/>
      <c r="BR1556" s="1"/>
      <c r="BS1556" s="1"/>
      <c r="BT1556" s="1"/>
      <c r="BU1556" s="4"/>
      <c r="BV1556" s="1"/>
      <c r="BW1556" s="3"/>
      <c r="BX1556" s="4"/>
      <c r="BY1556" s="5"/>
      <c r="BZ1556" s="5"/>
      <c r="CA1556" s="5"/>
      <c r="CB1556" s="5"/>
      <c r="CC1556" s="5"/>
      <c r="CD1556" s="43"/>
    </row>
    <row r="1557" spans="1:82" x14ac:dyDescent="0.25">
      <c r="A1557" s="8"/>
      <c r="B1557" s="5"/>
      <c r="C1557" s="5"/>
      <c r="D1557" s="5"/>
      <c r="E1557" s="5"/>
      <c r="F1557" s="94" t="str">
        <f t="shared" si="249"/>
        <v/>
      </c>
      <c r="G1557" s="94" t="str">
        <f t="shared" si="250"/>
        <v/>
      </c>
      <c r="H1557" s="127" t="str">
        <f>IF(A1557&lt;&gt;"",IF(MID(C1557,1,1)="c",$AS$26,IF(MID(C1557,1,1)="r",$AS$41,IF(MID(C1557,1,1)="p",#REF!,#REF!))),"")</f>
        <v/>
      </c>
      <c r="I1557" s="92" t="str">
        <f t="shared" si="251"/>
        <v/>
      </c>
      <c r="J1557" s="92" t="str">
        <f t="shared" si="252"/>
        <v/>
      </c>
      <c r="K1557" s="92" t="str">
        <f t="shared" si="253"/>
        <v/>
      </c>
      <c r="L1557" s="92" t="str">
        <f t="shared" si="254"/>
        <v/>
      </c>
      <c r="M1557" s="95" t="str">
        <f>IF(A1557&lt;&gt;"",IF(MID(C1557,1,1)="c",SigmaEpsConcrete(I1557,$AN$30:$AN$33,$AR$30:$AR$33,$AS$26,$AS$27,$AS$28,$AQ$20,$AU$19),""),"")</f>
        <v/>
      </c>
      <c r="N1557" s="95" t="str">
        <f>IF(A1557&lt;&gt;"",IF(MID(C1557,1,1)="r",SigmaEpsReinf(J1557,$AS$42:$AS$43,$AS$41,$AS$39,$AS$40,$AQ$38),""),"")</f>
        <v/>
      </c>
      <c r="Q1557" s="92" t="str">
        <f t="shared" si="256"/>
        <v/>
      </c>
      <c r="R1557" s="92" t="str">
        <f t="shared" si="257"/>
        <v/>
      </c>
      <c r="U1557" s="5"/>
      <c r="V1557" s="5"/>
      <c r="W1557" s="94" t="str">
        <f t="shared" si="255"/>
        <v/>
      </c>
      <c r="X1557" s="94" t="str">
        <f t="shared" si="258"/>
        <v/>
      </c>
      <c r="Y1557" s="5"/>
      <c r="BK1557" s="8"/>
      <c r="BL1557" s="5"/>
      <c r="BM1557" s="5"/>
      <c r="BN1557" s="5"/>
      <c r="BO1557" s="5"/>
      <c r="BP1557" s="1"/>
      <c r="BQ1557" s="1"/>
      <c r="BR1557" s="1"/>
      <c r="BS1557" s="1"/>
      <c r="BT1557" s="1"/>
      <c r="BU1557" s="4"/>
      <c r="BV1557" s="1"/>
      <c r="BW1557" s="3"/>
      <c r="BX1557" s="4"/>
      <c r="BY1557" s="5"/>
      <c r="BZ1557" s="5"/>
      <c r="CA1557" s="5"/>
      <c r="CB1557" s="5"/>
      <c r="CC1557" s="5"/>
      <c r="CD1557" s="43"/>
    </row>
    <row r="1558" spans="1:82" x14ac:dyDescent="0.25">
      <c r="A1558" s="8"/>
      <c r="B1558" s="5"/>
      <c r="C1558" s="5"/>
      <c r="D1558" s="5"/>
      <c r="E1558" s="5"/>
      <c r="F1558" s="94" t="str">
        <f t="shared" si="249"/>
        <v/>
      </c>
      <c r="G1558" s="94" t="str">
        <f t="shared" si="250"/>
        <v/>
      </c>
      <c r="H1558" s="127" t="str">
        <f>IF(A1558&lt;&gt;"",IF(MID(C1558,1,1)="c",$AS$26,IF(MID(C1558,1,1)="r",$AS$41,IF(MID(C1558,1,1)="p",#REF!,#REF!))),"")</f>
        <v/>
      </c>
      <c r="I1558" s="92" t="str">
        <f t="shared" si="251"/>
        <v/>
      </c>
      <c r="J1558" s="92" t="str">
        <f t="shared" si="252"/>
        <v/>
      </c>
      <c r="K1558" s="92" t="str">
        <f t="shared" si="253"/>
        <v/>
      </c>
      <c r="L1558" s="92" t="str">
        <f t="shared" si="254"/>
        <v/>
      </c>
      <c r="M1558" s="95" t="str">
        <f>IF(A1558&lt;&gt;"",IF(MID(C1558,1,1)="c",SigmaEpsConcrete(I1558,$AN$30:$AN$33,$AR$30:$AR$33,$AS$26,$AS$27,$AS$28,$AQ$20,$AU$19),""),"")</f>
        <v/>
      </c>
      <c r="N1558" s="95" t="str">
        <f>IF(A1558&lt;&gt;"",IF(MID(C1558,1,1)="r",SigmaEpsReinf(J1558,$AS$42:$AS$43,$AS$41,$AS$39,$AS$40,$AQ$38),""),"")</f>
        <v/>
      </c>
      <c r="Q1558" s="92" t="str">
        <f t="shared" si="256"/>
        <v/>
      </c>
      <c r="R1558" s="92" t="str">
        <f t="shared" si="257"/>
        <v/>
      </c>
      <c r="U1558" s="5"/>
      <c r="V1558" s="5"/>
      <c r="W1558" s="94" t="str">
        <f t="shared" si="255"/>
        <v/>
      </c>
      <c r="X1558" s="94" t="str">
        <f t="shared" si="258"/>
        <v/>
      </c>
      <c r="Y1558" s="5"/>
      <c r="BK1558" s="8"/>
      <c r="BL1558" s="5"/>
      <c r="BM1558" s="5"/>
      <c r="BN1558" s="5"/>
      <c r="BO1558" s="5"/>
      <c r="BP1558" s="1"/>
      <c r="BQ1558" s="1"/>
      <c r="BR1558" s="1"/>
      <c r="BS1558" s="1"/>
      <c r="BT1558" s="1"/>
      <c r="BU1558" s="4"/>
      <c r="BV1558" s="1"/>
      <c r="BW1558" s="3"/>
      <c r="BX1558" s="4"/>
      <c r="BY1558" s="5"/>
      <c r="BZ1558" s="5"/>
      <c r="CA1558" s="5"/>
      <c r="CB1558" s="5"/>
      <c r="CC1558" s="5"/>
      <c r="CD1558" s="43"/>
    </row>
    <row r="1559" spans="1:82" x14ac:dyDescent="0.25">
      <c r="A1559" s="8"/>
      <c r="B1559" s="5"/>
      <c r="C1559" s="5"/>
      <c r="D1559" s="5"/>
      <c r="E1559" s="5"/>
      <c r="F1559" s="94" t="str">
        <f t="shared" si="249"/>
        <v/>
      </c>
      <c r="G1559" s="94" t="str">
        <f t="shared" si="250"/>
        <v/>
      </c>
      <c r="H1559" s="127" t="str">
        <f>IF(A1559&lt;&gt;"",IF(MID(C1559,1,1)="c",$AS$26,IF(MID(C1559,1,1)="r",$AS$41,IF(MID(C1559,1,1)="p",#REF!,#REF!))),"")</f>
        <v/>
      </c>
      <c r="I1559" s="92" t="str">
        <f t="shared" si="251"/>
        <v/>
      </c>
      <c r="J1559" s="92" t="str">
        <f t="shared" si="252"/>
        <v/>
      </c>
      <c r="K1559" s="92" t="str">
        <f t="shared" si="253"/>
        <v/>
      </c>
      <c r="L1559" s="92" t="str">
        <f t="shared" si="254"/>
        <v/>
      </c>
      <c r="M1559" s="95" t="str">
        <f>IF(A1559&lt;&gt;"",IF(MID(C1559,1,1)="c",SigmaEpsConcrete(I1559,$AN$30:$AN$33,$AR$30:$AR$33,$AS$26,$AS$27,$AS$28,$AQ$20,$AU$19),""),"")</f>
        <v/>
      </c>
      <c r="N1559" s="95" t="str">
        <f>IF(A1559&lt;&gt;"",IF(MID(C1559,1,1)="r",SigmaEpsReinf(J1559,$AS$42:$AS$43,$AS$41,$AS$39,$AS$40,$AQ$38),""),"")</f>
        <v/>
      </c>
      <c r="Q1559" s="92" t="str">
        <f t="shared" si="256"/>
        <v/>
      </c>
      <c r="R1559" s="92" t="str">
        <f t="shared" si="257"/>
        <v/>
      </c>
      <c r="U1559" s="5"/>
      <c r="V1559" s="5"/>
      <c r="W1559" s="94" t="str">
        <f t="shared" si="255"/>
        <v/>
      </c>
      <c r="X1559" s="94" t="str">
        <f t="shared" si="258"/>
        <v/>
      </c>
      <c r="Y1559" s="5"/>
      <c r="BK1559" s="8"/>
      <c r="BL1559" s="5"/>
      <c r="BM1559" s="5"/>
      <c r="BN1559" s="5"/>
      <c r="BO1559" s="5"/>
      <c r="BP1559" s="1"/>
      <c r="BQ1559" s="1"/>
      <c r="BR1559" s="1"/>
      <c r="BS1559" s="1"/>
      <c r="BT1559" s="1"/>
      <c r="BU1559" s="4"/>
      <c r="BV1559" s="1"/>
      <c r="BW1559" s="3"/>
      <c r="BX1559" s="4"/>
      <c r="BY1559" s="5"/>
      <c r="BZ1559" s="5"/>
      <c r="CA1559" s="5"/>
      <c r="CB1559" s="5"/>
      <c r="CC1559" s="5"/>
      <c r="CD1559" s="43"/>
    </row>
    <row r="1560" spans="1:82" x14ac:dyDescent="0.25">
      <c r="A1560" s="8"/>
      <c r="B1560" s="5"/>
      <c r="C1560" s="5"/>
      <c r="D1560" s="5"/>
      <c r="E1560" s="5"/>
      <c r="F1560" s="94" t="str">
        <f t="shared" si="249"/>
        <v/>
      </c>
      <c r="G1560" s="94" t="str">
        <f t="shared" si="250"/>
        <v/>
      </c>
      <c r="H1560" s="127" t="str">
        <f>IF(A1560&lt;&gt;"",IF(MID(C1560,1,1)="c",$AS$26,IF(MID(C1560,1,1)="r",$AS$41,IF(MID(C1560,1,1)="p",#REF!,#REF!))),"")</f>
        <v/>
      </c>
      <c r="I1560" s="92" t="str">
        <f t="shared" si="251"/>
        <v/>
      </c>
      <c r="J1560" s="92" t="str">
        <f t="shared" si="252"/>
        <v/>
      </c>
      <c r="K1560" s="92" t="str">
        <f t="shared" si="253"/>
        <v/>
      </c>
      <c r="L1560" s="92" t="str">
        <f t="shared" si="254"/>
        <v/>
      </c>
      <c r="M1560" s="95" t="str">
        <f>IF(A1560&lt;&gt;"",IF(MID(C1560,1,1)="c",SigmaEpsConcrete(I1560,$AN$30:$AN$33,$AR$30:$AR$33,$AS$26,$AS$27,$AS$28,$AQ$20,$AU$19),""),"")</f>
        <v/>
      </c>
      <c r="N1560" s="95" t="str">
        <f>IF(A1560&lt;&gt;"",IF(MID(C1560,1,1)="r",SigmaEpsReinf(J1560,$AS$42:$AS$43,$AS$41,$AS$39,$AS$40,$AQ$38),""),"")</f>
        <v/>
      </c>
      <c r="Q1560" s="92" t="str">
        <f t="shared" si="256"/>
        <v/>
      </c>
      <c r="R1560" s="92" t="str">
        <f t="shared" si="257"/>
        <v/>
      </c>
      <c r="U1560" s="5"/>
      <c r="V1560" s="5"/>
      <c r="W1560" s="94" t="str">
        <f t="shared" si="255"/>
        <v/>
      </c>
      <c r="X1560" s="94" t="str">
        <f t="shared" si="258"/>
        <v/>
      </c>
      <c r="Y1560" s="5"/>
      <c r="BK1560" s="8"/>
      <c r="BL1560" s="5"/>
      <c r="BM1560" s="5"/>
      <c r="BN1560" s="5"/>
      <c r="BO1560" s="5"/>
      <c r="BP1560" s="1"/>
      <c r="BQ1560" s="1"/>
      <c r="BR1560" s="1"/>
      <c r="BS1560" s="1"/>
      <c r="BT1560" s="1"/>
      <c r="BU1560" s="4"/>
      <c r="BV1560" s="1"/>
      <c r="BW1560" s="3"/>
      <c r="BX1560" s="4"/>
      <c r="BY1560" s="5"/>
      <c r="BZ1560" s="5"/>
      <c r="CA1560" s="5"/>
      <c r="CB1560" s="5"/>
      <c r="CC1560" s="5"/>
      <c r="CD1560" s="43"/>
    </row>
    <row r="1561" spans="1:82" x14ac:dyDescent="0.25">
      <c r="A1561" s="8"/>
      <c r="B1561" s="5"/>
      <c r="C1561" s="5"/>
      <c r="D1561" s="5"/>
      <c r="E1561" s="5"/>
      <c r="F1561" s="94" t="str">
        <f t="shared" si="249"/>
        <v/>
      </c>
      <c r="G1561" s="94" t="str">
        <f t="shared" si="250"/>
        <v/>
      </c>
      <c r="H1561" s="127" t="str">
        <f>IF(A1561&lt;&gt;"",IF(MID(C1561,1,1)="c",$AS$26,IF(MID(C1561,1,1)="r",$AS$41,IF(MID(C1561,1,1)="p",#REF!,#REF!))),"")</f>
        <v/>
      </c>
      <c r="I1561" s="92" t="str">
        <f t="shared" si="251"/>
        <v/>
      </c>
      <c r="J1561" s="92" t="str">
        <f t="shared" si="252"/>
        <v/>
      </c>
      <c r="K1561" s="92" t="str">
        <f t="shared" si="253"/>
        <v/>
      </c>
      <c r="L1561" s="92" t="str">
        <f t="shared" si="254"/>
        <v/>
      </c>
      <c r="M1561" s="95" t="str">
        <f>IF(A1561&lt;&gt;"",IF(MID(C1561,1,1)="c",SigmaEpsConcrete(I1561,$AN$30:$AN$33,$AR$30:$AR$33,$AS$26,$AS$27,$AS$28,$AQ$20,$AU$19),""),"")</f>
        <v/>
      </c>
      <c r="N1561" s="95" t="str">
        <f>IF(A1561&lt;&gt;"",IF(MID(C1561,1,1)="r",SigmaEpsReinf(J1561,$AS$42:$AS$43,$AS$41,$AS$39,$AS$40,$AQ$38),""),"")</f>
        <v/>
      </c>
      <c r="Q1561" s="92" t="str">
        <f t="shared" si="256"/>
        <v/>
      </c>
      <c r="R1561" s="92" t="str">
        <f t="shared" si="257"/>
        <v/>
      </c>
      <c r="U1561" s="5"/>
      <c r="V1561" s="5"/>
      <c r="W1561" s="94" t="str">
        <f t="shared" si="255"/>
        <v/>
      </c>
      <c r="X1561" s="94" t="str">
        <f t="shared" si="258"/>
        <v/>
      </c>
      <c r="Y1561" s="5"/>
      <c r="BK1561" s="8"/>
      <c r="BL1561" s="5"/>
      <c r="BM1561" s="5"/>
      <c r="BN1561" s="5"/>
      <c r="BO1561" s="5"/>
      <c r="BP1561" s="1"/>
      <c r="BQ1561" s="1"/>
      <c r="BR1561" s="1"/>
      <c r="BS1561" s="1"/>
      <c r="BT1561" s="1"/>
      <c r="BU1561" s="4"/>
      <c r="BV1561" s="1"/>
      <c r="BW1561" s="3"/>
      <c r="BX1561" s="4"/>
      <c r="BY1561" s="5"/>
      <c r="BZ1561" s="5"/>
      <c r="CA1561" s="5"/>
      <c r="CB1561" s="5"/>
      <c r="CC1561" s="5"/>
      <c r="CD1561" s="43"/>
    </row>
    <row r="1562" spans="1:82" x14ac:dyDescent="0.25">
      <c r="A1562" s="8"/>
      <c r="B1562" s="5"/>
      <c r="C1562" s="5"/>
      <c r="D1562" s="5"/>
      <c r="E1562" s="5"/>
      <c r="F1562" s="94" t="str">
        <f t="shared" si="249"/>
        <v/>
      </c>
      <c r="G1562" s="94" t="str">
        <f t="shared" si="250"/>
        <v/>
      </c>
      <c r="H1562" s="127" t="str">
        <f>IF(A1562&lt;&gt;"",IF(MID(C1562,1,1)="c",$AS$26,IF(MID(C1562,1,1)="r",$AS$41,IF(MID(C1562,1,1)="p",#REF!,#REF!))),"")</f>
        <v/>
      </c>
      <c r="I1562" s="92" t="str">
        <f t="shared" si="251"/>
        <v/>
      </c>
      <c r="J1562" s="92" t="str">
        <f t="shared" si="252"/>
        <v/>
      </c>
      <c r="K1562" s="92" t="str">
        <f t="shared" si="253"/>
        <v/>
      </c>
      <c r="L1562" s="92" t="str">
        <f t="shared" si="254"/>
        <v/>
      </c>
      <c r="M1562" s="95" t="str">
        <f>IF(A1562&lt;&gt;"",IF(MID(C1562,1,1)="c",SigmaEpsConcrete(I1562,$AN$30:$AN$33,$AR$30:$AR$33,$AS$26,$AS$27,$AS$28,$AQ$20,$AU$19),""),"")</f>
        <v/>
      </c>
      <c r="N1562" s="95" t="str">
        <f>IF(A1562&lt;&gt;"",IF(MID(C1562,1,1)="r",SigmaEpsReinf(J1562,$AS$42:$AS$43,$AS$41,$AS$39,$AS$40,$AQ$38),""),"")</f>
        <v/>
      </c>
      <c r="Q1562" s="92" t="str">
        <f t="shared" si="256"/>
        <v/>
      </c>
      <c r="R1562" s="92" t="str">
        <f t="shared" si="257"/>
        <v/>
      </c>
      <c r="U1562" s="5"/>
      <c r="V1562" s="5"/>
      <c r="W1562" s="94" t="str">
        <f t="shared" si="255"/>
        <v/>
      </c>
      <c r="X1562" s="94" t="str">
        <f t="shared" si="258"/>
        <v/>
      </c>
      <c r="Y1562" s="5"/>
      <c r="BK1562" s="8"/>
      <c r="BL1562" s="5"/>
      <c r="BM1562" s="5"/>
      <c r="BN1562" s="5"/>
      <c r="BO1562" s="5"/>
      <c r="BP1562" s="1"/>
      <c r="BQ1562" s="1"/>
      <c r="BR1562" s="1"/>
      <c r="BS1562" s="1"/>
      <c r="BT1562" s="1"/>
      <c r="BU1562" s="4"/>
      <c r="BV1562" s="1"/>
      <c r="BW1562" s="3"/>
      <c r="BX1562" s="4"/>
      <c r="BY1562" s="5"/>
      <c r="BZ1562" s="5"/>
      <c r="CA1562" s="5"/>
      <c r="CB1562" s="5"/>
      <c r="CC1562" s="5"/>
      <c r="CD1562" s="43"/>
    </row>
    <row r="1563" spans="1:82" x14ac:dyDescent="0.25">
      <c r="A1563" s="8"/>
      <c r="B1563" s="5"/>
      <c r="C1563" s="5"/>
      <c r="D1563" s="5"/>
      <c r="E1563" s="5"/>
      <c r="F1563" s="94" t="str">
        <f t="shared" si="249"/>
        <v/>
      </c>
      <c r="G1563" s="94" t="str">
        <f t="shared" si="250"/>
        <v/>
      </c>
      <c r="H1563" s="127" t="str">
        <f>IF(A1563&lt;&gt;"",IF(MID(C1563,1,1)="c",$AS$26,IF(MID(C1563,1,1)="r",$AS$41,IF(MID(C1563,1,1)="p",#REF!,#REF!))),"")</f>
        <v/>
      </c>
      <c r="I1563" s="92" t="str">
        <f t="shared" si="251"/>
        <v/>
      </c>
      <c r="J1563" s="92" t="str">
        <f t="shared" si="252"/>
        <v/>
      </c>
      <c r="K1563" s="92" t="str">
        <f t="shared" si="253"/>
        <v/>
      </c>
      <c r="L1563" s="92" t="str">
        <f t="shared" si="254"/>
        <v/>
      </c>
      <c r="M1563" s="95" t="str">
        <f>IF(A1563&lt;&gt;"",IF(MID(C1563,1,1)="c",SigmaEpsConcrete(I1563,$AN$30:$AN$33,$AR$30:$AR$33,$AS$26,$AS$27,$AS$28,$AQ$20,$AU$19),""),"")</f>
        <v/>
      </c>
      <c r="N1563" s="95" t="str">
        <f>IF(A1563&lt;&gt;"",IF(MID(C1563,1,1)="r",SigmaEpsReinf(J1563,$AS$42:$AS$43,$AS$41,$AS$39,$AS$40,$AQ$38),""),"")</f>
        <v/>
      </c>
      <c r="Q1563" s="92" t="str">
        <f t="shared" si="256"/>
        <v/>
      </c>
      <c r="R1563" s="92" t="str">
        <f t="shared" si="257"/>
        <v/>
      </c>
      <c r="U1563" s="5"/>
      <c r="V1563" s="5"/>
      <c r="W1563" s="94" t="str">
        <f t="shared" si="255"/>
        <v/>
      </c>
      <c r="X1563" s="94" t="str">
        <f t="shared" si="258"/>
        <v/>
      </c>
      <c r="Y1563" s="5"/>
      <c r="BK1563" s="8"/>
      <c r="BL1563" s="5"/>
      <c r="BM1563" s="5"/>
      <c r="BN1563" s="5"/>
      <c r="BO1563" s="5"/>
      <c r="BP1563" s="1"/>
      <c r="BQ1563" s="1"/>
      <c r="BR1563" s="1"/>
      <c r="BS1563" s="1"/>
      <c r="BT1563" s="1"/>
      <c r="BU1563" s="4"/>
      <c r="BV1563" s="1"/>
      <c r="BW1563" s="3"/>
      <c r="BX1563" s="4"/>
      <c r="BY1563" s="5"/>
      <c r="BZ1563" s="5"/>
      <c r="CA1563" s="5"/>
      <c r="CB1563" s="5"/>
      <c r="CC1563" s="5"/>
      <c r="CD1563" s="43"/>
    </row>
    <row r="1564" spans="1:82" x14ac:dyDescent="0.25">
      <c r="A1564" s="8"/>
      <c r="B1564" s="5"/>
      <c r="C1564" s="5"/>
      <c r="D1564" s="5"/>
      <c r="E1564" s="5"/>
      <c r="F1564" s="94" t="str">
        <f t="shared" si="249"/>
        <v/>
      </c>
      <c r="G1564" s="94" t="str">
        <f t="shared" si="250"/>
        <v/>
      </c>
      <c r="H1564" s="127" t="str">
        <f>IF(A1564&lt;&gt;"",IF(MID(C1564,1,1)="c",$AS$26,IF(MID(C1564,1,1)="r",$AS$41,IF(MID(C1564,1,1)="p",#REF!,#REF!))),"")</f>
        <v/>
      </c>
      <c r="I1564" s="92" t="str">
        <f t="shared" si="251"/>
        <v/>
      </c>
      <c r="J1564" s="92" t="str">
        <f t="shared" si="252"/>
        <v/>
      </c>
      <c r="K1564" s="92" t="str">
        <f t="shared" si="253"/>
        <v/>
      </c>
      <c r="L1564" s="92" t="str">
        <f t="shared" si="254"/>
        <v/>
      </c>
      <c r="M1564" s="95" t="str">
        <f>IF(A1564&lt;&gt;"",IF(MID(C1564,1,1)="c",SigmaEpsConcrete(I1564,$AN$30:$AN$33,$AR$30:$AR$33,$AS$26,$AS$27,$AS$28,$AQ$20,$AU$19),""),"")</f>
        <v/>
      </c>
      <c r="N1564" s="95" t="str">
        <f>IF(A1564&lt;&gt;"",IF(MID(C1564,1,1)="r",SigmaEpsReinf(J1564,$AS$42:$AS$43,$AS$41,$AS$39,$AS$40,$AQ$38),""),"")</f>
        <v/>
      </c>
      <c r="Q1564" s="92" t="str">
        <f t="shared" si="256"/>
        <v/>
      </c>
      <c r="R1564" s="92" t="str">
        <f t="shared" si="257"/>
        <v/>
      </c>
      <c r="U1564" s="5"/>
      <c r="V1564" s="5"/>
      <c r="W1564" s="94" t="str">
        <f t="shared" si="255"/>
        <v/>
      </c>
      <c r="X1564" s="94" t="str">
        <f t="shared" si="258"/>
        <v/>
      </c>
      <c r="Y1564" s="5"/>
      <c r="BK1564" s="8"/>
      <c r="BL1564" s="5"/>
      <c r="BM1564" s="5"/>
      <c r="BN1564" s="5"/>
      <c r="BO1564" s="5"/>
      <c r="BP1564" s="1"/>
      <c r="BQ1564" s="1"/>
      <c r="BR1564" s="1"/>
      <c r="BS1564" s="1"/>
      <c r="BT1564" s="1"/>
      <c r="BU1564" s="4"/>
      <c r="BV1564" s="1"/>
      <c r="BW1564" s="3"/>
      <c r="BX1564" s="4"/>
      <c r="BY1564" s="5"/>
      <c r="BZ1564" s="5"/>
      <c r="CA1564" s="5"/>
      <c r="CB1564" s="5"/>
      <c r="CC1564" s="5"/>
      <c r="CD1564" s="43"/>
    </row>
    <row r="1565" spans="1:82" x14ac:dyDescent="0.25">
      <c r="A1565" s="8"/>
      <c r="B1565" s="5"/>
      <c r="C1565" s="5"/>
      <c r="D1565" s="5"/>
      <c r="E1565" s="5"/>
      <c r="F1565" s="94" t="str">
        <f t="shared" si="249"/>
        <v/>
      </c>
      <c r="G1565" s="94" t="str">
        <f t="shared" si="250"/>
        <v/>
      </c>
      <c r="H1565" s="127" t="str">
        <f>IF(A1565&lt;&gt;"",IF(MID(C1565,1,1)="c",$AS$26,IF(MID(C1565,1,1)="r",$AS$41,IF(MID(C1565,1,1)="p",#REF!,#REF!))),"")</f>
        <v/>
      </c>
      <c r="I1565" s="92" t="str">
        <f t="shared" si="251"/>
        <v/>
      </c>
      <c r="J1565" s="92" t="str">
        <f t="shared" si="252"/>
        <v/>
      </c>
      <c r="K1565" s="92" t="str">
        <f t="shared" si="253"/>
        <v/>
      </c>
      <c r="L1565" s="92" t="str">
        <f t="shared" si="254"/>
        <v/>
      </c>
      <c r="M1565" s="95" t="str">
        <f>IF(A1565&lt;&gt;"",IF(MID(C1565,1,1)="c",SigmaEpsConcrete(I1565,$AN$30:$AN$33,$AR$30:$AR$33,$AS$26,$AS$27,$AS$28,$AQ$20,$AU$19),""),"")</f>
        <v/>
      </c>
      <c r="N1565" s="95" t="str">
        <f>IF(A1565&lt;&gt;"",IF(MID(C1565,1,1)="r",SigmaEpsReinf(J1565,$AS$42:$AS$43,$AS$41,$AS$39,$AS$40,$AQ$38),""),"")</f>
        <v/>
      </c>
      <c r="Q1565" s="92" t="str">
        <f t="shared" si="256"/>
        <v/>
      </c>
      <c r="R1565" s="92" t="str">
        <f t="shared" si="257"/>
        <v/>
      </c>
      <c r="U1565" s="5"/>
      <c r="V1565" s="5"/>
      <c r="W1565" s="94" t="str">
        <f t="shared" si="255"/>
        <v/>
      </c>
      <c r="X1565" s="94" t="str">
        <f t="shared" si="258"/>
        <v/>
      </c>
      <c r="Y1565" s="5"/>
      <c r="BK1565" s="8"/>
      <c r="BL1565" s="5"/>
      <c r="BM1565" s="5"/>
      <c r="BN1565" s="5"/>
      <c r="BO1565" s="5"/>
      <c r="BP1565" s="1"/>
      <c r="BQ1565" s="1"/>
      <c r="BR1565" s="1"/>
      <c r="BS1565" s="1"/>
      <c r="BT1565" s="1"/>
      <c r="BU1565" s="4"/>
      <c r="BV1565" s="1"/>
      <c r="BW1565" s="3"/>
      <c r="BX1565" s="4"/>
      <c r="BY1565" s="5"/>
      <c r="BZ1565" s="5"/>
      <c r="CA1565" s="5"/>
      <c r="CB1565" s="5"/>
      <c r="CC1565" s="5"/>
      <c r="CD1565" s="43"/>
    </row>
    <row r="1566" spans="1:82" x14ac:dyDescent="0.25">
      <c r="A1566" s="8"/>
      <c r="B1566" s="5"/>
      <c r="C1566" s="5"/>
      <c r="D1566" s="5"/>
      <c r="E1566" s="5"/>
      <c r="F1566" s="94" t="str">
        <f t="shared" si="249"/>
        <v/>
      </c>
      <c r="G1566" s="94" t="str">
        <f t="shared" si="250"/>
        <v/>
      </c>
      <c r="H1566" s="127" t="str">
        <f>IF(A1566&lt;&gt;"",IF(MID(C1566,1,1)="c",$AS$26,IF(MID(C1566,1,1)="r",$AS$41,IF(MID(C1566,1,1)="p",#REF!,#REF!))),"")</f>
        <v/>
      </c>
      <c r="I1566" s="92" t="str">
        <f t="shared" si="251"/>
        <v/>
      </c>
      <c r="J1566" s="92" t="str">
        <f t="shared" si="252"/>
        <v/>
      </c>
      <c r="K1566" s="92" t="str">
        <f t="shared" si="253"/>
        <v/>
      </c>
      <c r="L1566" s="92" t="str">
        <f t="shared" si="254"/>
        <v/>
      </c>
      <c r="M1566" s="95" t="str">
        <f>IF(A1566&lt;&gt;"",IF(MID(C1566,1,1)="c",SigmaEpsConcrete(I1566,$AN$30:$AN$33,$AR$30:$AR$33,$AS$26,$AS$27,$AS$28,$AQ$20,$AU$19),""),"")</f>
        <v/>
      </c>
      <c r="N1566" s="95" t="str">
        <f>IF(A1566&lt;&gt;"",IF(MID(C1566,1,1)="r",SigmaEpsReinf(J1566,$AS$42:$AS$43,$AS$41,$AS$39,$AS$40,$AQ$38),""),"")</f>
        <v/>
      </c>
      <c r="Q1566" s="92" t="str">
        <f t="shared" si="256"/>
        <v/>
      </c>
      <c r="R1566" s="92" t="str">
        <f t="shared" si="257"/>
        <v/>
      </c>
      <c r="U1566" s="5"/>
      <c r="V1566" s="5"/>
      <c r="W1566" s="94" t="str">
        <f t="shared" si="255"/>
        <v/>
      </c>
      <c r="X1566" s="94" t="str">
        <f t="shared" si="258"/>
        <v/>
      </c>
      <c r="Y1566" s="5"/>
      <c r="BK1566" s="8"/>
      <c r="BL1566" s="5"/>
      <c r="BM1566" s="5"/>
      <c r="BN1566" s="5"/>
      <c r="BO1566" s="5"/>
      <c r="BP1566" s="1"/>
      <c r="BQ1566" s="1"/>
      <c r="BR1566" s="1"/>
      <c r="BS1566" s="1"/>
      <c r="BT1566" s="1"/>
      <c r="BU1566" s="4"/>
      <c r="BV1566" s="1"/>
      <c r="BW1566" s="3"/>
      <c r="BX1566" s="4"/>
      <c r="BY1566" s="5"/>
      <c r="BZ1566" s="5"/>
      <c r="CA1566" s="5"/>
      <c r="CB1566" s="5"/>
      <c r="CC1566" s="5"/>
      <c r="CD1566" s="43"/>
    </row>
    <row r="1567" spans="1:82" x14ac:dyDescent="0.25">
      <c r="A1567" s="8"/>
      <c r="B1567" s="5"/>
      <c r="C1567" s="5"/>
      <c r="D1567" s="5"/>
      <c r="E1567" s="5"/>
      <c r="F1567" s="94" t="str">
        <f t="shared" si="249"/>
        <v/>
      </c>
      <c r="G1567" s="94" t="str">
        <f t="shared" si="250"/>
        <v/>
      </c>
      <c r="H1567" s="127" t="str">
        <f>IF(A1567&lt;&gt;"",IF(MID(C1567,1,1)="c",$AS$26,IF(MID(C1567,1,1)="r",$AS$41,IF(MID(C1567,1,1)="p",#REF!,#REF!))),"")</f>
        <v/>
      </c>
      <c r="I1567" s="92" t="str">
        <f t="shared" si="251"/>
        <v/>
      </c>
      <c r="J1567" s="92" t="str">
        <f t="shared" si="252"/>
        <v/>
      </c>
      <c r="K1567" s="92" t="str">
        <f t="shared" si="253"/>
        <v/>
      </c>
      <c r="L1567" s="92" t="str">
        <f t="shared" si="254"/>
        <v/>
      </c>
      <c r="M1567" s="95" t="str">
        <f>IF(A1567&lt;&gt;"",IF(MID(C1567,1,1)="c",SigmaEpsConcrete(I1567,$AN$30:$AN$33,$AR$30:$AR$33,$AS$26,$AS$27,$AS$28,$AQ$20,$AU$19),""),"")</f>
        <v/>
      </c>
      <c r="N1567" s="95" t="str">
        <f>IF(A1567&lt;&gt;"",IF(MID(C1567,1,1)="r",SigmaEpsReinf(J1567,$AS$42:$AS$43,$AS$41,$AS$39,$AS$40,$AQ$38),""),"")</f>
        <v/>
      </c>
      <c r="Q1567" s="92" t="str">
        <f t="shared" si="256"/>
        <v/>
      </c>
      <c r="R1567" s="92" t="str">
        <f t="shared" si="257"/>
        <v/>
      </c>
      <c r="U1567" s="5"/>
      <c r="V1567" s="5"/>
      <c r="W1567" s="94" t="str">
        <f t="shared" si="255"/>
        <v/>
      </c>
      <c r="X1567" s="94" t="str">
        <f t="shared" si="258"/>
        <v/>
      </c>
      <c r="Y1567" s="5"/>
      <c r="BK1567" s="8"/>
      <c r="BL1567" s="5"/>
      <c r="BM1567" s="5"/>
      <c r="BN1567" s="5"/>
      <c r="BO1567" s="5"/>
      <c r="BP1567" s="1"/>
      <c r="BQ1567" s="1"/>
      <c r="BR1567" s="1"/>
      <c r="BS1567" s="1"/>
      <c r="BT1567" s="1"/>
      <c r="BU1567" s="4"/>
      <c r="BV1567" s="1"/>
      <c r="BW1567" s="3"/>
      <c r="BX1567" s="4"/>
      <c r="BY1567" s="5"/>
      <c r="BZ1567" s="5"/>
      <c r="CA1567" s="5"/>
      <c r="CB1567" s="5"/>
      <c r="CC1567" s="5"/>
      <c r="CD1567" s="43"/>
    </row>
    <row r="1568" spans="1:82" x14ac:dyDescent="0.25">
      <c r="A1568" s="8"/>
      <c r="B1568" s="5"/>
      <c r="C1568" s="5"/>
      <c r="D1568" s="5"/>
      <c r="E1568" s="5"/>
      <c r="F1568" s="94" t="str">
        <f t="shared" si="249"/>
        <v/>
      </c>
      <c r="G1568" s="94" t="str">
        <f t="shared" si="250"/>
        <v/>
      </c>
      <c r="H1568" s="127" t="str">
        <f>IF(A1568&lt;&gt;"",IF(MID(C1568,1,1)="c",$AS$26,IF(MID(C1568,1,1)="r",$AS$41,IF(MID(C1568,1,1)="p",#REF!,#REF!))),"")</f>
        <v/>
      </c>
      <c r="I1568" s="92" t="str">
        <f t="shared" si="251"/>
        <v/>
      </c>
      <c r="J1568" s="92" t="str">
        <f t="shared" si="252"/>
        <v/>
      </c>
      <c r="K1568" s="92" t="str">
        <f t="shared" si="253"/>
        <v/>
      </c>
      <c r="L1568" s="92" t="str">
        <f t="shared" si="254"/>
        <v/>
      </c>
      <c r="M1568" s="95" t="str">
        <f>IF(A1568&lt;&gt;"",IF(MID(C1568,1,1)="c",SigmaEpsConcrete(I1568,$AN$30:$AN$33,$AR$30:$AR$33,$AS$26,$AS$27,$AS$28,$AQ$20,$AU$19),""),"")</f>
        <v/>
      </c>
      <c r="N1568" s="95" t="str">
        <f>IF(A1568&lt;&gt;"",IF(MID(C1568,1,1)="r",SigmaEpsReinf(J1568,$AS$42:$AS$43,$AS$41,$AS$39,$AS$40,$AQ$38),""),"")</f>
        <v/>
      </c>
      <c r="Q1568" s="92" t="str">
        <f t="shared" si="256"/>
        <v/>
      </c>
      <c r="R1568" s="92" t="str">
        <f t="shared" si="257"/>
        <v/>
      </c>
      <c r="U1568" s="5"/>
      <c r="V1568" s="5"/>
      <c r="W1568" s="94" t="str">
        <f t="shared" si="255"/>
        <v/>
      </c>
      <c r="X1568" s="94" t="str">
        <f t="shared" si="258"/>
        <v/>
      </c>
      <c r="Y1568" s="5"/>
      <c r="BK1568" s="8"/>
      <c r="BL1568" s="5"/>
      <c r="BM1568" s="5"/>
      <c r="BN1568" s="5"/>
      <c r="BO1568" s="5"/>
      <c r="BP1568" s="1"/>
      <c r="BQ1568" s="1"/>
      <c r="BR1568" s="1"/>
      <c r="BS1568" s="1"/>
      <c r="BT1568" s="1"/>
      <c r="BU1568" s="4"/>
      <c r="BV1568" s="1"/>
      <c r="BW1568" s="3"/>
      <c r="BX1568" s="4"/>
      <c r="BY1568" s="5"/>
      <c r="BZ1568" s="5"/>
      <c r="CA1568" s="5"/>
      <c r="CB1568" s="5"/>
      <c r="CC1568" s="5"/>
      <c r="CD1568" s="43"/>
    </row>
    <row r="1569" spans="1:82" x14ac:dyDescent="0.25">
      <c r="A1569" s="8"/>
      <c r="B1569" s="5"/>
      <c r="C1569" s="5"/>
      <c r="D1569" s="5"/>
      <c r="E1569" s="5"/>
      <c r="F1569" s="94" t="str">
        <f t="shared" si="249"/>
        <v/>
      </c>
      <c r="G1569" s="94" t="str">
        <f t="shared" si="250"/>
        <v/>
      </c>
      <c r="H1569" s="127" t="str">
        <f>IF(A1569&lt;&gt;"",IF(MID(C1569,1,1)="c",$AS$26,IF(MID(C1569,1,1)="r",$AS$41,IF(MID(C1569,1,1)="p",#REF!,#REF!))),"")</f>
        <v/>
      </c>
      <c r="I1569" s="92" t="str">
        <f t="shared" si="251"/>
        <v/>
      </c>
      <c r="J1569" s="92" t="str">
        <f t="shared" si="252"/>
        <v/>
      </c>
      <c r="K1569" s="92" t="str">
        <f t="shared" si="253"/>
        <v/>
      </c>
      <c r="L1569" s="92" t="str">
        <f t="shared" si="254"/>
        <v/>
      </c>
      <c r="M1569" s="95" t="str">
        <f>IF(A1569&lt;&gt;"",IF(MID(C1569,1,1)="c",SigmaEpsConcrete(I1569,$AN$30:$AN$33,$AR$30:$AR$33,$AS$26,$AS$27,$AS$28,$AQ$20,$AU$19),""),"")</f>
        <v/>
      </c>
      <c r="N1569" s="95" t="str">
        <f>IF(A1569&lt;&gt;"",IF(MID(C1569,1,1)="r",SigmaEpsReinf(J1569,$AS$42:$AS$43,$AS$41,$AS$39,$AS$40,$AQ$38),""),"")</f>
        <v/>
      </c>
      <c r="Q1569" s="92" t="str">
        <f t="shared" si="256"/>
        <v/>
      </c>
      <c r="R1569" s="92" t="str">
        <f t="shared" si="257"/>
        <v/>
      </c>
      <c r="U1569" s="5"/>
      <c r="V1569" s="5"/>
      <c r="W1569" s="94" t="str">
        <f t="shared" si="255"/>
        <v/>
      </c>
      <c r="X1569" s="94" t="str">
        <f t="shared" si="258"/>
        <v/>
      </c>
      <c r="Y1569" s="5"/>
      <c r="BK1569" s="8"/>
      <c r="BL1569" s="5"/>
      <c r="BM1569" s="5"/>
      <c r="BN1569" s="5"/>
      <c r="BO1569" s="5"/>
      <c r="BP1569" s="1"/>
      <c r="BQ1569" s="1"/>
      <c r="BR1569" s="1"/>
      <c r="BS1569" s="1"/>
      <c r="BT1569" s="1"/>
      <c r="BU1569" s="4"/>
      <c r="BV1569" s="1"/>
      <c r="BW1569" s="3"/>
      <c r="BX1569" s="4"/>
      <c r="BY1569" s="5"/>
      <c r="BZ1569" s="5"/>
      <c r="CA1569" s="5"/>
      <c r="CB1569" s="5"/>
      <c r="CC1569" s="5"/>
      <c r="CD1569" s="43"/>
    </row>
    <row r="1570" spans="1:82" x14ac:dyDescent="0.25">
      <c r="A1570" s="8"/>
      <c r="B1570" s="5"/>
      <c r="C1570" s="5"/>
      <c r="D1570" s="5"/>
      <c r="E1570" s="5"/>
      <c r="F1570" s="94" t="str">
        <f t="shared" si="249"/>
        <v/>
      </c>
      <c r="G1570" s="94" t="str">
        <f t="shared" si="250"/>
        <v/>
      </c>
      <c r="H1570" s="127" t="str">
        <f>IF(A1570&lt;&gt;"",IF(MID(C1570,1,1)="c",$AS$26,IF(MID(C1570,1,1)="r",$AS$41,IF(MID(C1570,1,1)="p",#REF!,#REF!))),"")</f>
        <v/>
      </c>
      <c r="I1570" s="92" t="str">
        <f t="shared" si="251"/>
        <v/>
      </c>
      <c r="J1570" s="92" t="str">
        <f t="shared" si="252"/>
        <v/>
      </c>
      <c r="K1570" s="92" t="str">
        <f t="shared" si="253"/>
        <v/>
      </c>
      <c r="L1570" s="92" t="str">
        <f t="shared" si="254"/>
        <v/>
      </c>
      <c r="M1570" s="95" t="str">
        <f>IF(A1570&lt;&gt;"",IF(MID(C1570,1,1)="c",SigmaEpsConcrete(I1570,$AN$30:$AN$33,$AR$30:$AR$33,$AS$26,$AS$27,$AS$28,$AQ$20,$AU$19),""),"")</f>
        <v/>
      </c>
      <c r="N1570" s="95" t="str">
        <f>IF(A1570&lt;&gt;"",IF(MID(C1570,1,1)="r",SigmaEpsReinf(J1570,$AS$42:$AS$43,$AS$41,$AS$39,$AS$40,$AQ$38),""),"")</f>
        <v/>
      </c>
      <c r="Q1570" s="92" t="str">
        <f t="shared" si="256"/>
        <v/>
      </c>
      <c r="R1570" s="92" t="str">
        <f t="shared" si="257"/>
        <v/>
      </c>
      <c r="U1570" s="5"/>
      <c r="V1570" s="5"/>
      <c r="W1570" s="94" t="str">
        <f t="shared" si="255"/>
        <v/>
      </c>
      <c r="X1570" s="94" t="str">
        <f t="shared" si="258"/>
        <v/>
      </c>
      <c r="Y1570" s="5"/>
      <c r="BK1570" s="8"/>
      <c r="BL1570" s="5"/>
      <c r="BM1570" s="5"/>
      <c r="BN1570" s="5"/>
      <c r="BO1570" s="5"/>
      <c r="BP1570" s="1"/>
      <c r="BQ1570" s="1"/>
      <c r="BR1570" s="1"/>
      <c r="BS1570" s="1"/>
      <c r="BT1570" s="1"/>
      <c r="BU1570" s="4"/>
      <c r="BV1570" s="1"/>
      <c r="BW1570" s="3"/>
      <c r="BX1570" s="4"/>
      <c r="BY1570" s="5"/>
      <c r="BZ1570" s="5"/>
      <c r="CA1570" s="5"/>
      <c r="CB1570" s="5"/>
      <c r="CC1570" s="5"/>
      <c r="CD1570" s="43"/>
    </row>
    <row r="1571" spans="1:82" x14ac:dyDescent="0.25">
      <c r="A1571" s="8"/>
      <c r="B1571" s="5"/>
      <c r="C1571" s="5"/>
      <c r="D1571" s="5"/>
      <c r="E1571" s="5"/>
      <c r="F1571" s="94" t="str">
        <f t="shared" si="249"/>
        <v/>
      </c>
      <c r="G1571" s="94" t="str">
        <f t="shared" si="250"/>
        <v/>
      </c>
      <c r="H1571" s="127" t="str">
        <f>IF(A1571&lt;&gt;"",IF(MID(C1571,1,1)="c",$AS$26,IF(MID(C1571,1,1)="r",$AS$41,IF(MID(C1571,1,1)="p",#REF!,#REF!))),"")</f>
        <v/>
      </c>
      <c r="I1571" s="92" t="str">
        <f t="shared" si="251"/>
        <v/>
      </c>
      <c r="J1571" s="92" t="str">
        <f t="shared" si="252"/>
        <v/>
      </c>
      <c r="K1571" s="92" t="str">
        <f t="shared" si="253"/>
        <v/>
      </c>
      <c r="L1571" s="92" t="str">
        <f t="shared" si="254"/>
        <v/>
      </c>
      <c r="M1571" s="95" t="str">
        <f>IF(A1571&lt;&gt;"",IF(MID(C1571,1,1)="c",SigmaEpsConcrete(I1571,$AN$30:$AN$33,$AR$30:$AR$33,$AS$26,$AS$27,$AS$28,$AQ$20,$AU$19),""),"")</f>
        <v/>
      </c>
      <c r="N1571" s="95" t="str">
        <f>IF(A1571&lt;&gt;"",IF(MID(C1571,1,1)="r",SigmaEpsReinf(J1571,$AS$42:$AS$43,$AS$41,$AS$39,$AS$40,$AQ$38),""),"")</f>
        <v/>
      </c>
      <c r="Q1571" s="92" t="str">
        <f t="shared" si="256"/>
        <v/>
      </c>
      <c r="R1571" s="92" t="str">
        <f t="shared" si="257"/>
        <v/>
      </c>
      <c r="U1571" s="5"/>
      <c r="V1571" s="5"/>
      <c r="W1571" s="94" t="str">
        <f t="shared" si="255"/>
        <v/>
      </c>
      <c r="X1571" s="94" t="str">
        <f t="shared" si="258"/>
        <v/>
      </c>
      <c r="Y1571" s="5"/>
      <c r="BK1571" s="8"/>
      <c r="BL1571" s="5"/>
      <c r="BM1571" s="5"/>
      <c r="BN1571" s="5"/>
      <c r="BO1571" s="5"/>
      <c r="BP1571" s="1"/>
      <c r="BQ1571" s="1"/>
      <c r="BR1571" s="1"/>
      <c r="BS1571" s="1"/>
      <c r="BT1571" s="1"/>
      <c r="BU1571" s="4"/>
      <c r="BV1571" s="1"/>
      <c r="BW1571" s="3"/>
      <c r="BX1571" s="4"/>
      <c r="BY1571" s="5"/>
      <c r="BZ1571" s="5"/>
      <c r="CA1571" s="5"/>
      <c r="CB1571" s="5"/>
      <c r="CC1571" s="5"/>
      <c r="CD1571" s="43"/>
    </row>
    <row r="1572" spans="1:82" x14ac:dyDescent="0.25">
      <c r="A1572" s="8"/>
      <c r="B1572" s="5"/>
      <c r="C1572" s="5"/>
      <c r="D1572" s="5"/>
      <c r="E1572" s="5"/>
      <c r="F1572" s="94" t="str">
        <f t="shared" si="249"/>
        <v/>
      </c>
      <c r="G1572" s="94" t="str">
        <f t="shared" si="250"/>
        <v/>
      </c>
      <c r="H1572" s="127" t="str">
        <f>IF(A1572&lt;&gt;"",IF(MID(C1572,1,1)="c",$AS$26,IF(MID(C1572,1,1)="r",$AS$41,IF(MID(C1572,1,1)="p",#REF!,#REF!))),"")</f>
        <v/>
      </c>
      <c r="I1572" s="92" t="str">
        <f t="shared" si="251"/>
        <v/>
      </c>
      <c r="J1572" s="92" t="str">
        <f t="shared" si="252"/>
        <v/>
      </c>
      <c r="K1572" s="92" t="str">
        <f t="shared" si="253"/>
        <v/>
      </c>
      <c r="L1572" s="92" t="str">
        <f t="shared" si="254"/>
        <v/>
      </c>
      <c r="M1572" s="95" t="str">
        <f>IF(A1572&lt;&gt;"",IF(MID(C1572,1,1)="c",SigmaEpsConcrete(I1572,$AN$30:$AN$33,$AR$30:$AR$33,$AS$26,$AS$27,$AS$28,$AQ$20,$AU$19),""),"")</f>
        <v/>
      </c>
      <c r="N1572" s="95" t="str">
        <f>IF(A1572&lt;&gt;"",IF(MID(C1572,1,1)="r",SigmaEpsReinf(J1572,$AS$42:$AS$43,$AS$41,$AS$39,$AS$40,$AQ$38),""),"")</f>
        <v/>
      </c>
      <c r="Q1572" s="92" t="str">
        <f t="shared" si="256"/>
        <v/>
      </c>
      <c r="R1572" s="92" t="str">
        <f t="shared" si="257"/>
        <v/>
      </c>
      <c r="U1572" s="5"/>
      <c r="V1572" s="5"/>
      <c r="W1572" s="94" t="str">
        <f t="shared" si="255"/>
        <v/>
      </c>
      <c r="X1572" s="94" t="str">
        <f t="shared" si="258"/>
        <v/>
      </c>
      <c r="Y1572" s="5"/>
      <c r="BK1572" s="8"/>
      <c r="BL1572" s="5"/>
      <c r="BM1572" s="5"/>
      <c r="BN1572" s="5"/>
      <c r="BO1572" s="5"/>
      <c r="BP1572" s="1"/>
      <c r="BQ1572" s="1"/>
      <c r="BR1572" s="1"/>
      <c r="BS1572" s="1"/>
      <c r="BT1572" s="1"/>
      <c r="BU1572" s="4"/>
      <c r="BV1572" s="1"/>
      <c r="BW1572" s="3"/>
      <c r="BX1572" s="4"/>
      <c r="BY1572" s="5"/>
      <c r="BZ1572" s="5"/>
      <c r="CA1572" s="5"/>
      <c r="CB1572" s="5"/>
      <c r="CC1572" s="5"/>
      <c r="CD1572" s="43"/>
    </row>
    <row r="1573" spans="1:82" x14ac:dyDescent="0.25">
      <c r="A1573" s="8"/>
      <c r="B1573" s="5"/>
      <c r="C1573" s="5"/>
      <c r="D1573" s="5"/>
      <c r="E1573" s="5"/>
      <c r="F1573" s="94" t="str">
        <f t="shared" si="249"/>
        <v/>
      </c>
      <c r="G1573" s="94" t="str">
        <f t="shared" si="250"/>
        <v/>
      </c>
      <c r="H1573" s="127" t="str">
        <f>IF(A1573&lt;&gt;"",IF(MID(C1573,1,1)="c",$AS$26,IF(MID(C1573,1,1)="r",$AS$41,IF(MID(C1573,1,1)="p",#REF!,#REF!))),"")</f>
        <v/>
      </c>
      <c r="I1573" s="92" t="str">
        <f t="shared" si="251"/>
        <v/>
      </c>
      <c r="J1573" s="92" t="str">
        <f t="shared" si="252"/>
        <v/>
      </c>
      <c r="K1573" s="92" t="str">
        <f t="shared" si="253"/>
        <v/>
      </c>
      <c r="L1573" s="92" t="str">
        <f t="shared" si="254"/>
        <v/>
      </c>
      <c r="M1573" s="95" t="str">
        <f>IF(A1573&lt;&gt;"",IF(MID(C1573,1,1)="c",SigmaEpsConcrete(I1573,$AN$30:$AN$33,$AR$30:$AR$33,$AS$26,$AS$27,$AS$28,$AQ$20,$AU$19),""),"")</f>
        <v/>
      </c>
      <c r="N1573" s="95" t="str">
        <f>IF(A1573&lt;&gt;"",IF(MID(C1573,1,1)="r",SigmaEpsReinf(J1573,$AS$42:$AS$43,$AS$41,$AS$39,$AS$40,$AQ$38),""),"")</f>
        <v/>
      </c>
      <c r="Q1573" s="92" t="str">
        <f t="shared" si="256"/>
        <v/>
      </c>
      <c r="R1573" s="92" t="str">
        <f t="shared" si="257"/>
        <v/>
      </c>
      <c r="U1573" s="5"/>
      <c r="V1573" s="5"/>
      <c r="W1573" s="94" t="str">
        <f t="shared" si="255"/>
        <v/>
      </c>
      <c r="X1573" s="94" t="str">
        <f t="shared" si="258"/>
        <v/>
      </c>
      <c r="Y1573" s="5"/>
      <c r="BK1573" s="8"/>
      <c r="BL1573" s="5"/>
      <c r="BM1573" s="5"/>
      <c r="BN1573" s="5"/>
      <c r="BO1573" s="5"/>
      <c r="BP1573" s="1"/>
      <c r="BQ1573" s="1"/>
      <c r="BR1573" s="1"/>
      <c r="BS1573" s="1"/>
      <c r="BT1573" s="1"/>
      <c r="BU1573" s="4"/>
      <c r="BV1573" s="1"/>
      <c r="BW1573" s="3"/>
      <c r="BX1573" s="4"/>
      <c r="BY1573" s="5"/>
      <c r="BZ1573" s="5"/>
      <c r="CA1573" s="5"/>
      <c r="CB1573" s="5"/>
      <c r="CC1573" s="5"/>
      <c r="CD1573" s="43"/>
    </row>
    <row r="1574" spans="1:82" x14ac:dyDescent="0.25">
      <c r="A1574" s="8"/>
      <c r="B1574" s="5"/>
      <c r="C1574" s="5"/>
      <c r="D1574" s="5"/>
      <c r="E1574" s="5"/>
      <c r="F1574" s="94" t="str">
        <f t="shared" si="249"/>
        <v/>
      </c>
      <c r="G1574" s="94" t="str">
        <f t="shared" si="250"/>
        <v/>
      </c>
      <c r="H1574" s="127" t="str">
        <f>IF(A1574&lt;&gt;"",IF(MID(C1574,1,1)="c",$AS$26,IF(MID(C1574,1,1)="r",$AS$41,IF(MID(C1574,1,1)="p",#REF!,#REF!))),"")</f>
        <v/>
      </c>
      <c r="I1574" s="92" t="str">
        <f t="shared" si="251"/>
        <v/>
      </c>
      <c r="J1574" s="92" t="str">
        <f t="shared" si="252"/>
        <v/>
      </c>
      <c r="K1574" s="92" t="str">
        <f t="shared" si="253"/>
        <v/>
      </c>
      <c r="L1574" s="92" t="str">
        <f t="shared" si="254"/>
        <v/>
      </c>
      <c r="M1574" s="95" t="str">
        <f>IF(A1574&lt;&gt;"",IF(MID(C1574,1,1)="c",SigmaEpsConcrete(I1574,$AN$30:$AN$33,$AR$30:$AR$33,$AS$26,$AS$27,$AS$28,$AQ$20,$AU$19),""),"")</f>
        <v/>
      </c>
      <c r="N1574" s="95" t="str">
        <f>IF(A1574&lt;&gt;"",IF(MID(C1574,1,1)="r",SigmaEpsReinf(J1574,$AS$42:$AS$43,$AS$41,$AS$39,$AS$40,$AQ$38),""),"")</f>
        <v/>
      </c>
      <c r="Q1574" s="92" t="str">
        <f t="shared" si="256"/>
        <v/>
      </c>
      <c r="R1574" s="92" t="str">
        <f t="shared" si="257"/>
        <v/>
      </c>
      <c r="U1574" s="5"/>
      <c r="V1574" s="5"/>
      <c r="W1574" s="94" t="str">
        <f t="shared" si="255"/>
        <v/>
      </c>
      <c r="X1574" s="94" t="str">
        <f t="shared" si="258"/>
        <v/>
      </c>
      <c r="Y1574" s="5"/>
      <c r="BK1574" s="8"/>
      <c r="BL1574" s="5"/>
      <c r="BM1574" s="5"/>
      <c r="BN1574" s="5"/>
      <c r="BO1574" s="5"/>
      <c r="BP1574" s="1"/>
      <c r="BQ1574" s="1"/>
      <c r="BR1574" s="1"/>
      <c r="BS1574" s="1"/>
      <c r="BT1574" s="1"/>
      <c r="BU1574" s="4"/>
      <c r="BV1574" s="1"/>
      <c r="BW1574" s="3"/>
      <c r="BX1574" s="4"/>
      <c r="BY1574" s="5"/>
      <c r="BZ1574" s="5"/>
      <c r="CA1574" s="5"/>
      <c r="CB1574" s="5"/>
      <c r="CC1574" s="5"/>
      <c r="CD1574" s="43"/>
    </row>
    <row r="1575" spans="1:82" x14ac:dyDescent="0.25">
      <c r="A1575" s="8"/>
      <c r="B1575" s="5"/>
      <c r="C1575" s="5"/>
      <c r="D1575" s="5"/>
      <c r="E1575" s="5"/>
      <c r="F1575" s="94" t="str">
        <f t="shared" si="249"/>
        <v/>
      </c>
      <c r="G1575" s="94" t="str">
        <f t="shared" si="250"/>
        <v/>
      </c>
      <c r="H1575" s="127" t="str">
        <f>IF(A1575&lt;&gt;"",IF(MID(C1575,1,1)="c",$AS$26,IF(MID(C1575,1,1)="r",$AS$41,IF(MID(C1575,1,1)="p",#REF!,#REF!))),"")</f>
        <v/>
      </c>
      <c r="I1575" s="92" t="str">
        <f t="shared" si="251"/>
        <v/>
      </c>
      <c r="J1575" s="92" t="str">
        <f t="shared" si="252"/>
        <v/>
      </c>
      <c r="K1575" s="92" t="str">
        <f t="shared" si="253"/>
        <v/>
      </c>
      <c r="L1575" s="92" t="str">
        <f t="shared" si="254"/>
        <v/>
      </c>
      <c r="M1575" s="95" t="str">
        <f>IF(A1575&lt;&gt;"",IF(MID(C1575,1,1)="c",SigmaEpsConcrete(I1575,$AN$30:$AN$33,$AR$30:$AR$33,$AS$26,$AS$27,$AS$28,$AQ$20,$AU$19),""),"")</f>
        <v/>
      </c>
      <c r="N1575" s="95" t="str">
        <f>IF(A1575&lt;&gt;"",IF(MID(C1575,1,1)="r",SigmaEpsReinf(J1575,$AS$42:$AS$43,$AS$41,$AS$39,$AS$40,$AQ$38),""),"")</f>
        <v/>
      </c>
      <c r="Q1575" s="92" t="str">
        <f t="shared" si="256"/>
        <v/>
      </c>
      <c r="R1575" s="92" t="str">
        <f t="shared" si="257"/>
        <v/>
      </c>
      <c r="U1575" s="5"/>
      <c r="V1575" s="5"/>
      <c r="W1575" s="94" t="str">
        <f t="shared" si="255"/>
        <v/>
      </c>
      <c r="X1575" s="94" t="str">
        <f t="shared" si="258"/>
        <v/>
      </c>
      <c r="Y1575" s="5"/>
      <c r="BK1575" s="8"/>
      <c r="BL1575" s="5"/>
      <c r="BM1575" s="5"/>
      <c r="BN1575" s="5"/>
      <c r="BO1575" s="5"/>
      <c r="BP1575" s="1"/>
      <c r="BQ1575" s="1"/>
      <c r="BR1575" s="1"/>
      <c r="BS1575" s="1"/>
      <c r="BT1575" s="1"/>
      <c r="BU1575" s="4"/>
      <c r="BV1575" s="1"/>
      <c r="BW1575" s="3"/>
      <c r="BX1575" s="4"/>
      <c r="BY1575" s="5"/>
      <c r="BZ1575" s="5"/>
      <c r="CA1575" s="5"/>
      <c r="CB1575" s="5"/>
      <c r="CC1575" s="5"/>
      <c r="CD1575" s="43"/>
    </row>
    <row r="1576" spans="1:82" x14ac:dyDescent="0.25">
      <c r="A1576" s="8"/>
      <c r="B1576" s="5"/>
      <c r="C1576" s="5"/>
      <c r="D1576" s="5"/>
      <c r="E1576" s="5"/>
      <c r="F1576" s="94" t="str">
        <f t="shared" si="249"/>
        <v/>
      </c>
      <c r="G1576" s="94" t="str">
        <f t="shared" si="250"/>
        <v/>
      </c>
      <c r="H1576" s="127" t="str">
        <f>IF(A1576&lt;&gt;"",IF(MID(C1576,1,1)="c",$AS$26,IF(MID(C1576,1,1)="r",$AS$41,IF(MID(C1576,1,1)="p",#REF!,#REF!))),"")</f>
        <v/>
      </c>
      <c r="I1576" s="92" t="str">
        <f t="shared" si="251"/>
        <v/>
      </c>
      <c r="J1576" s="92" t="str">
        <f t="shared" si="252"/>
        <v/>
      </c>
      <c r="K1576" s="92" t="str">
        <f t="shared" si="253"/>
        <v/>
      </c>
      <c r="L1576" s="92" t="str">
        <f t="shared" si="254"/>
        <v/>
      </c>
      <c r="M1576" s="95" t="str">
        <f>IF(A1576&lt;&gt;"",IF(MID(C1576,1,1)="c",SigmaEpsConcrete(I1576,$AN$30:$AN$33,$AR$30:$AR$33,$AS$26,$AS$27,$AS$28,$AQ$20,$AU$19),""),"")</f>
        <v/>
      </c>
      <c r="N1576" s="95" t="str">
        <f>IF(A1576&lt;&gt;"",IF(MID(C1576,1,1)="r",SigmaEpsReinf(J1576,$AS$42:$AS$43,$AS$41,$AS$39,$AS$40,$AQ$38),""),"")</f>
        <v/>
      </c>
      <c r="Q1576" s="92" t="str">
        <f t="shared" si="256"/>
        <v/>
      </c>
      <c r="R1576" s="92" t="str">
        <f t="shared" si="257"/>
        <v/>
      </c>
      <c r="U1576" s="5"/>
      <c r="V1576" s="5"/>
      <c r="W1576" s="94" t="str">
        <f t="shared" si="255"/>
        <v/>
      </c>
      <c r="X1576" s="94" t="str">
        <f t="shared" si="258"/>
        <v/>
      </c>
      <c r="Y1576" s="5"/>
      <c r="BK1576" s="8"/>
      <c r="BL1576" s="5"/>
      <c r="BM1576" s="5"/>
      <c r="BN1576" s="5"/>
      <c r="BO1576" s="5"/>
      <c r="BP1576" s="1"/>
      <c r="BQ1576" s="1"/>
      <c r="BR1576" s="1"/>
      <c r="BS1576" s="1"/>
      <c r="BT1576" s="1"/>
      <c r="BU1576" s="4"/>
      <c r="BV1576" s="1"/>
      <c r="BW1576" s="3"/>
      <c r="BX1576" s="4"/>
      <c r="BY1576" s="5"/>
      <c r="BZ1576" s="5"/>
      <c r="CA1576" s="5"/>
      <c r="CB1576" s="5"/>
      <c r="CC1576" s="5"/>
      <c r="CD1576" s="43"/>
    </row>
    <row r="1577" spans="1:82" x14ac:dyDescent="0.25">
      <c r="A1577" s="8"/>
      <c r="B1577" s="5"/>
      <c r="C1577" s="5"/>
      <c r="D1577" s="5"/>
      <c r="E1577" s="5"/>
      <c r="F1577" s="94" t="str">
        <f t="shared" si="249"/>
        <v/>
      </c>
      <c r="G1577" s="94" t="str">
        <f t="shared" si="250"/>
        <v/>
      </c>
      <c r="H1577" s="127" t="str">
        <f>IF(A1577&lt;&gt;"",IF(MID(C1577,1,1)="c",$AS$26,IF(MID(C1577,1,1)="r",$AS$41,IF(MID(C1577,1,1)="p",#REF!,#REF!))),"")</f>
        <v/>
      </c>
      <c r="I1577" s="92" t="str">
        <f t="shared" si="251"/>
        <v/>
      </c>
      <c r="J1577" s="92" t="str">
        <f t="shared" si="252"/>
        <v/>
      </c>
      <c r="K1577" s="92" t="str">
        <f t="shared" si="253"/>
        <v/>
      </c>
      <c r="L1577" s="92" t="str">
        <f t="shared" si="254"/>
        <v/>
      </c>
      <c r="M1577" s="95" t="str">
        <f>IF(A1577&lt;&gt;"",IF(MID(C1577,1,1)="c",SigmaEpsConcrete(I1577,$AN$30:$AN$33,$AR$30:$AR$33,$AS$26,$AS$27,$AS$28,$AQ$20,$AU$19),""),"")</f>
        <v/>
      </c>
      <c r="N1577" s="95" t="str">
        <f>IF(A1577&lt;&gt;"",IF(MID(C1577,1,1)="r",SigmaEpsReinf(J1577,$AS$42:$AS$43,$AS$41,$AS$39,$AS$40,$AQ$38),""),"")</f>
        <v/>
      </c>
      <c r="Q1577" s="92" t="str">
        <f t="shared" si="256"/>
        <v/>
      </c>
      <c r="R1577" s="92" t="str">
        <f t="shared" si="257"/>
        <v/>
      </c>
      <c r="U1577" s="5"/>
      <c r="V1577" s="5"/>
      <c r="W1577" s="94" t="str">
        <f t="shared" si="255"/>
        <v/>
      </c>
      <c r="X1577" s="94" t="str">
        <f t="shared" si="258"/>
        <v/>
      </c>
      <c r="Y1577" s="5"/>
      <c r="BK1577" s="8"/>
      <c r="BL1577" s="5"/>
      <c r="BM1577" s="5"/>
      <c r="BN1577" s="5"/>
      <c r="BO1577" s="5"/>
      <c r="BP1577" s="1"/>
      <c r="BQ1577" s="1"/>
      <c r="BR1577" s="1"/>
      <c r="BS1577" s="1"/>
      <c r="BT1577" s="1"/>
      <c r="BU1577" s="4"/>
      <c r="BV1577" s="1"/>
      <c r="BW1577" s="3"/>
      <c r="BX1577" s="4"/>
      <c r="BY1577" s="5"/>
      <c r="BZ1577" s="5"/>
      <c r="CA1577" s="5"/>
      <c r="CB1577" s="5"/>
      <c r="CC1577" s="5"/>
      <c r="CD1577" s="43"/>
    </row>
    <row r="1578" spans="1:82" x14ac:dyDescent="0.25">
      <c r="A1578" s="8"/>
      <c r="B1578" s="5"/>
      <c r="C1578" s="5"/>
      <c r="D1578" s="5"/>
      <c r="E1578" s="5"/>
      <c r="F1578" s="94" t="str">
        <f t="shared" si="249"/>
        <v/>
      </c>
      <c r="G1578" s="94" t="str">
        <f t="shared" si="250"/>
        <v/>
      </c>
      <c r="H1578" s="127" t="str">
        <f>IF(A1578&lt;&gt;"",IF(MID(C1578,1,1)="c",$AS$26,IF(MID(C1578,1,1)="r",$AS$41,IF(MID(C1578,1,1)="p",#REF!,#REF!))),"")</f>
        <v/>
      </c>
      <c r="I1578" s="92" t="str">
        <f t="shared" si="251"/>
        <v/>
      </c>
      <c r="J1578" s="92" t="str">
        <f t="shared" si="252"/>
        <v/>
      </c>
      <c r="K1578" s="92" t="str">
        <f t="shared" si="253"/>
        <v/>
      </c>
      <c r="L1578" s="92" t="str">
        <f t="shared" si="254"/>
        <v/>
      </c>
      <c r="M1578" s="95" t="str">
        <f>IF(A1578&lt;&gt;"",IF(MID(C1578,1,1)="c",SigmaEpsConcrete(I1578,$AN$30:$AN$33,$AR$30:$AR$33,$AS$26,$AS$27,$AS$28,$AQ$20,$AU$19),""),"")</f>
        <v/>
      </c>
      <c r="N1578" s="95" t="str">
        <f>IF(A1578&lt;&gt;"",IF(MID(C1578,1,1)="r",SigmaEpsReinf(J1578,$AS$42:$AS$43,$AS$41,$AS$39,$AS$40,$AQ$38),""),"")</f>
        <v/>
      </c>
      <c r="Q1578" s="92" t="str">
        <f t="shared" si="256"/>
        <v/>
      </c>
      <c r="R1578" s="92" t="str">
        <f t="shared" si="257"/>
        <v/>
      </c>
      <c r="U1578" s="5"/>
      <c r="V1578" s="5"/>
      <c r="W1578" s="94" t="str">
        <f t="shared" si="255"/>
        <v/>
      </c>
      <c r="X1578" s="94" t="str">
        <f t="shared" si="258"/>
        <v/>
      </c>
      <c r="Y1578" s="5"/>
      <c r="BK1578" s="8"/>
      <c r="BL1578" s="5"/>
      <c r="BM1578" s="5"/>
      <c r="BN1578" s="5"/>
      <c r="BO1578" s="5"/>
      <c r="BP1578" s="1"/>
      <c r="BQ1578" s="1"/>
      <c r="BR1578" s="1"/>
      <c r="BS1578" s="1"/>
      <c r="BT1578" s="1"/>
      <c r="BU1578" s="4"/>
      <c r="BV1578" s="1"/>
      <c r="BW1578" s="3"/>
      <c r="BX1578" s="4"/>
      <c r="BY1578" s="5"/>
      <c r="BZ1578" s="5"/>
      <c r="CA1578" s="5"/>
      <c r="CB1578" s="5"/>
      <c r="CC1578" s="5"/>
      <c r="CD1578" s="43"/>
    </row>
    <row r="1579" spans="1:82" x14ac:dyDescent="0.25">
      <c r="A1579" s="8"/>
      <c r="B1579" s="5"/>
      <c r="C1579" s="5"/>
      <c r="D1579" s="5"/>
      <c r="E1579" s="5"/>
      <c r="F1579" s="94" t="str">
        <f t="shared" si="249"/>
        <v/>
      </c>
      <c r="G1579" s="94" t="str">
        <f t="shared" si="250"/>
        <v/>
      </c>
      <c r="H1579" s="127" t="str">
        <f>IF(A1579&lt;&gt;"",IF(MID(C1579,1,1)="c",$AS$26,IF(MID(C1579,1,1)="r",$AS$41,IF(MID(C1579,1,1)="p",#REF!,#REF!))),"")</f>
        <v/>
      </c>
      <c r="I1579" s="92" t="str">
        <f t="shared" si="251"/>
        <v/>
      </c>
      <c r="J1579" s="92" t="str">
        <f t="shared" si="252"/>
        <v/>
      </c>
      <c r="K1579" s="92" t="str">
        <f t="shared" si="253"/>
        <v/>
      </c>
      <c r="L1579" s="92" t="str">
        <f t="shared" si="254"/>
        <v/>
      </c>
      <c r="M1579" s="95" t="str">
        <f>IF(A1579&lt;&gt;"",IF(MID(C1579,1,1)="c",SigmaEpsConcrete(I1579,$AN$30:$AN$33,$AR$30:$AR$33,$AS$26,$AS$27,$AS$28,$AQ$20,$AU$19),""),"")</f>
        <v/>
      </c>
      <c r="N1579" s="95" t="str">
        <f>IF(A1579&lt;&gt;"",IF(MID(C1579,1,1)="r",SigmaEpsReinf(J1579,$AS$42:$AS$43,$AS$41,$AS$39,$AS$40,$AQ$38),""),"")</f>
        <v/>
      </c>
      <c r="Q1579" s="92" t="str">
        <f t="shared" si="256"/>
        <v/>
      </c>
      <c r="R1579" s="92" t="str">
        <f t="shared" si="257"/>
        <v/>
      </c>
      <c r="U1579" s="5"/>
      <c r="V1579" s="5"/>
      <c r="W1579" s="94" t="str">
        <f t="shared" si="255"/>
        <v/>
      </c>
      <c r="X1579" s="94" t="str">
        <f t="shared" si="258"/>
        <v/>
      </c>
      <c r="Y1579" s="5"/>
      <c r="BK1579" s="8"/>
      <c r="BL1579" s="5"/>
      <c r="BM1579" s="5"/>
      <c r="BN1579" s="5"/>
      <c r="BO1579" s="5"/>
      <c r="BP1579" s="1"/>
      <c r="BQ1579" s="1"/>
      <c r="BR1579" s="1"/>
      <c r="BS1579" s="1"/>
      <c r="BT1579" s="1"/>
      <c r="BU1579" s="4"/>
      <c r="BV1579" s="1"/>
      <c r="BW1579" s="3"/>
      <c r="BX1579" s="4"/>
      <c r="BY1579" s="5"/>
      <c r="BZ1579" s="5"/>
      <c r="CA1579" s="5"/>
      <c r="CB1579" s="5"/>
      <c r="CC1579" s="5"/>
      <c r="CD1579" s="43"/>
    </row>
    <row r="1580" spans="1:82" x14ac:dyDescent="0.25">
      <c r="A1580" s="8"/>
      <c r="B1580" s="5"/>
      <c r="C1580" s="5"/>
      <c r="D1580" s="5"/>
      <c r="E1580" s="5"/>
      <c r="F1580" s="94" t="str">
        <f t="shared" si="249"/>
        <v/>
      </c>
      <c r="G1580" s="94" t="str">
        <f t="shared" si="250"/>
        <v/>
      </c>
      <c r="H1580" s="127" t="str">
        <f>IF(A1580&lt;&gt;"",IF(MID(C1580,1,1)="c",$AS$26,IF(MID(C1580,1,1)="r",$AS$41,IF(MID(C1580,1,1)="p",#REF!,#REF!))),"")</f>
        <v/>
      </c>
      <c r="I1580" s="92" t="str">
        <f t="shared" si="251"/>
        <v/>
      </c>
      <c r="J1580" s="92" t="str">
        <f t="shared" si="252"/>
        <v/>
      </c>
      <c r="K1580" s="92" t="str">
        <f t="shared" si="253"/>
        <v/>
      </c>
      <c r="L1580" s="92" t="str">
        <f t="shared" si="254"/>
        <v/>
      </c>
      <c r="M1580" s="95" t="str">
        <f>IF(A1580&lt;&gt;"",IF(MID(C1580,1,1)="c",SigmaEpsConcrete(I1580,$AN$30:$AN$33,$AR$30:$AR$33,$AS$26,$AS$27,$AS$28,$AQ$20,$AU$19),""),"")</f>
        <v/>
      </c>
      <c r="N1580" s="95" t="str">
        <f>IF(A1580&lt;&gt;"",IF(MID(C1580,1,1)="r",SigmaEpsReinf(J1580,$AS$42:$AS$43,$AS$41,$AS$39,$AS$40,$AQ$38),""),"")</f>
        <v/>
      </c>
      <c r="Q1580" s="92" t="str">
        <f t="shared" si="256"/>
        <v/>
      </c>
      <c r="R1580" s="92" t="str">
        <f t="shared" si="257"/>
        <v/>
      </c>
      <c r="U1580" s="5"/>
      <c r="V1580" s="5"/>
      <c r="W1580" s="94" t="str">
        <f t="shared" si="255"/>
        <v/>
      </c>
      <c r="X1580" s="94" t="str">
        <f t="shared" si="258"/>
        <v/>
      </c>
      <c r="Y1580" s="5"/>
      <c r="BK1580" s="8"/>
      <c r="BL1580" s="5"/>
      <c r="BM1580" s="5"/>
      <c r="BN1580" s="5"/>
      <c r="BO1580" s="5"/>
      <c r="BP1580" s="1"/>
      <c r="BQ1580" s="1"/>
      <c r="BR1580" s="1"/>
      <c r="BS1580" s="1"/>
      <c r="BT1580" s="1"/>
      <c r="BU1580" s="4"/>
      <c r="BV1580" s="1"/>
      <c r="BW1580" s="3"/>
      <c r="BX1580" s="4"/>
      <c r="BY1580" s="5"/>
      <c r="BZ1580" s="5"/>
      <c r="CA1580" s="5"/>
      <c r="CB1580" s="5"/>
      <c r="CC1580" s="5"/>
      <c r="CD1580" s="43"/>
    </row>
    <row r="1581" spans="1:82" x14ac:dyDescent="0.25">
      <c r="A1581" s="8"/>
      <c r="B1581" s="5"/>
      <c r="C1581" s="5"/>
      <c r="D1581" s="5"/>
      <c r="E1581" s="5"/>
      <c r="F1581" s="94" t="str">
        <f t="shared" si="249"/>
        <v/>
      </c>
      <c r="G1581" s="94" t="str">
        <f t="shared" si="250"/>
        <v/>
      </c>
      <c r="H1581" s="127" t="str">
        <f>IF(A1581&lt;&gt;"",IF(MID(C1581,1,1)="c",$AS$26,IF(MID(C1581,1,1)="r",$AS$41,IF(MID(C1581,1,1)="p",#REF!,#REF!))),"")</f>
        <v/>
      </c>
      <c r="I1581" s="92" t="str">
        <f t="shared" si="251"/>
        <v/>
      </c>
      <c r="J1581" s="92" t="str">
        <f t="shared" si="252"/>
        <v/>
      </c>
      <c r="K1581" s="92" t="str">
        <f t="shared" si="253"/>
        <v/>
      </c>
      <c r="L1581" s="92" t="str">
        <f t="shared" si="254"/>
        <v/>
      </c>
      <c r="M1581" s="95" t="str">
        <f>IF(A1581&lt;&gt;"",IF(MID(C1581,1,1)="c",SigmaEpsConcrete(I1581,$AN$30:$AN$33,$AR$30:$AR$33,$AS$26,$AS$27,$AS$28,$AQ$20,$AU$19),""),"")</f>
        <v/>
      </c>
      <c r="N1581" s="95" t="str">
        <f>IF(A1581&lt;&gt;"",IF(MID(C1581,1,1)="r",SigmaEpsReinf(J1581,$AS$42:$AS$43,$AS$41,$AS$39,$AS$40,$AQ$38),""),"")</f>
        <v/>
      </c>
      <c r="Q1581" s="92" t="str">
        <f t="shared" si="256"/>
        <v/>
      </c>
      <c r="R1581" s="92" t="str">
        <f t="shared" si="257"/>
        <v/>
      </c>
      <c r="U1581" s="5"/>
      <c r="V1581" s="5"/>
      <c r="W1581" s="94" t="str">
        <f t="shared" si="255"/>
        <v/>
      </c>
      <c r="X1581" s="94" t="str">
        <f t="shared" si="258"/>
        <v/>
      </c>
      <c r="Y1581" s="5"/>
      <c r="BK1581" s="8"/>
      <c r="BL1581" s="5"/>
      <c r="BM1581" s="5"/>
      <c r="BN1581" s="5"/>
      <c r="BO1581" s="5"/>
      <c r="BP1581" s="1"/>
      <c r="BQ1581" s="1"/>
      <c r="BR1581" s="1"/>
      <c r="BS1581" s="1"/>
      <c r="BT1581" s="1"/>
      <c r="BU1581" s="4"/>
      <c r="BV1581" s="1"/>
      <c r="BW1581" s="3"/>
      <c r="BX1581" s="4"/>
      <c r="BY1581" s="5"/>
      <c r="BZ1581" s="5"/>
      <c r="CA1581" s="5"/>
      <c r="CB1581" s="5"/>
      <c r="CC1581" s="5"/>
      <c r="CD1581" s="43"/>
    </row>
    <row r="1582" spans="1:82" x14ac:dyDescent="0.25">
      <c r="A1582" s="8"/>
      <c r="B1582" s="5"/>
      <c r="C1582" s="5"/>
      <c r="D1582" s="5"/>
      <c r="E1582" s="5"/>
      <c r="F1582" s="94" t="str">
        <f t="shared" si="249"/>
        <v/>
      </c>
      <c r="G1582" s="94" t="str">
        <f t="shared" si="250"/>
        <v/>
      </c>
      <c r="H1582" s="127" t="str">
        <f>IF(A1582&lt;&gt;"",IF(MID(C1582,1,1)="c",$AS$26,IF(MID(C1582,1,1)="r",$AS$41,IF(MID(C1582,1,1)="p",#REF!,#REF!))),"")</f>
        <v/>
      </c>
      <c r="I1582" s="92" t="str">
        <f t="shared" si="251"/>
        <v/>
      </c>
      <c r="J1582" s="92" t="str">
        <f t="shared" si="252"/>
        <v/>
      </c>
      <c r="K1582" s="92" t="str">
        <f t="shared" si="253"/>
        <v/>
      </c>
      <c r="L1582" s="92" t="str">
        <f t="shared" si="254"/>
        <v/>
      </c>
      <c r="M1582" s="95" t="str">
        <f>IF(A1582&lt;&gt;"",IF(MID(C1582,1,1)="c",SigmaEpsConcrete(I1582,$AN$30:$AN$33,$AR$30:$AR$33,$AS$26,$AS$27,$AS$28,$AQ$20,$AU$19),""),"")</f>
        <v/>
      </c>
      <c r="N1582" s="95" t="str">
        <f>IF(A1582&lt;&gt;"",IF(MID(C1582,1,1)="r",SigmaEpsReinf(J1582,$AS$42:$AS$43,$AS$41,$AS$39,$AS$40,$AQ$38),""),"")</f>
        <v/>
      </c>
      <c r="Q1582" s="92" t="str">
        <f t="shared" si="256"/>
        <v/>
      </c>
      <c r="R1582" s="92" t="str">
        <f t="shared" si="257"/>
        <v/>
      </c>
      <c r="U1582" s="5"/>
      <c r="V1582" s="5"/>
      <c r="W1582" s="94" t="str">
        <f t="shared" si="255"/>
        <v/>
      </c>
      <c r="X1582" s="94" t="str">
        <f t="shared" si="258"/>
        <v/>
      </c>
      <c r="Y1582" s="5"/>
      <c r="BK1582" s="8"/>
      <c r="BL1582" s="5"/>
      <c r="BM1582" s="5"/>
      <c r="BN1582" s="5"/>
      <c r="BO1582" s="5"/>
      <c r="BP1582" s="1"/>
      <c r="BQ1582" s="1"/>
      <c r="BR1582" s="1"/>
      <c r="BS1582" s="1"/>
      <c r="BT1582" s="1"/>
      <c r="BU1582" s="4"/>
      <c r="BV1582" s="1"/>
      <c r="BW1582" s="3"/>
      <c r="BX1582" s="4"/>
      <c r="BY1582" s="5"/>
      <c r="BZ1582" s="5"/>
      <c r="CA1582" s="5"/>
      <c r="CB1582" s="5"/>
      <c r="CC1582" s="5"/>
      <c r="CD1582" s="43"/>
    </row>
    <row r="1583" spans="1:82" x14ac:dyDescent="0.25">
      <c r="A1583" s="8"/>
      <c r="B1583" s="5"/>
      <c r="C1583" s="5"/>
      <c r="D1583" s="5"/>
      <c r="E1583" s="5"/>
      <c r="F1583" s="94" t="str">
        <f t="shared" si="249"/>
        <v/>
      </c>
      <c r="G1583" s="94" t="str">
        <f t="shared" si="250"/>
        <v/>
      </c>
      <c r="H1583" s="127" t="str">
        <f>IF(A1583&lt;&gt;"",IF(MID(C1583,1,1)="c",$AS$26,IF(MID(C1583,1,1)="r",$AS$41,IF(MID(C1583,1,1)="p",#REF!,#REF!))),"")</f>
        <v/>
      </c>
      <c r="I1583" s="92" t="str">
        <f t="shared" si="251"/>
        <v/>
      </c>
      <c r="J1583" s="92" t="str">
        <f t="shared" si="252"/>
        <v/>
      </c>
      <c r="K1583" s="92" t="str">
        <f t="shared" si="253"/>
        <v/>
      </c>
      <c r="L1583" s="92" t="str">
        <f t="shared" si="254"/>
        <v/>
      </c>
      <c r="M1583" s="95" t="str">
        <f>IF(A1583&lt;&gt;"",IF(MID(C1583,1,1)="c",SigmaEpsConcrete(I1583,$AN$30:$AN$33,$AR$30:$AR$33,$AS$26,$AS$27,$AS$28,$AQ$20,$AU$19),""),"")</f>
        <v/>
      </c>
      <c r="N1583" s="95" t="str">
        <f>IF(A1583&lt;&gt;"",IF(MID(C1583,1,1)="r",SigmaEpsReinf(J1583,$AS$42:$AS$43,$AS$41,$AS$39,$AS$40,$AQ$38),""),"")</f>
        <v/>
      </c>
      <c r="Q1583" s="92" t="str">
        <f t="shared" si="256"/>
        <v/>
      </c>
      <c r="R1583" s="92" t="str">
        <f t="shared" si="257"/>
        <v/>
      </c>
      <c r="U1583" s="5"/>
      <c r="V1583" s="5"/>
      <c r="W1583" s="94" t="str">
        <f t="shared" si="255"/>
        <v/>
      </c>
      <c r="X1583" s="94" t="str">
        <f t="shared" si="258"/>
        <v/>
      </c>
      <c r="Y1583" s="5"/>
      <c r="BK1583" s="8"/>
      <c r="BL1583" s="5"/>
      <c r="BM1583" s="5"/>
      <c r="BN1583" s="5"/>
      <c r="BO1583" s="5"/>
      <c r="BP1583" s="1"/>
      <c r="BQ1583" s="1"/>
      <c r="BR1583" s="1"/>
      <c r="BS1583" s="1"/>
      <c r="BT1583" s="1"/>
      <c r="BU1583" s="4"/>
      <c r="BV1583" s="1"/>
      <c r="BW1583" s="3"/>
      <c r="BX1583" s="4"/>
      <c r="BY1583" s="5"/>
      <c r="BZ1583" s="5"/>
      <c r="CA1583" s="5"/>
      <c r="CB1583" s="5"/>
      <c r="CC1583" s="5"/>
      <c r="CD1583" s="43"/>
    </row>
    <row r="1584" spans="1:82" x14ac:dyDescent="0.25">
      <c r="A1584" s="8"/>
      <c r="B1584" s="5"/>
      <c r="C1584" s="5"/>
      <c r="D1584" s="5"/>
      <c r="E1584" s="5"/>
      <c r="F1584" s="94" t="str">
        <f t="shared" si="249"/>
        <v/>
      </c>
      <c r="G1584" s="94" t="str">
        <f t="shared" si="250"/>
        <v/>
      </c>
      <c r="H1584" s="127" t="str">
        <f>IF(A1584&lt;&gt;"",IF(MID(C1584,1,1)="c",$AS$26,IF(MID(C1584,1,1)="r",$AS$41,IF(MID(C1584,1,1)="p",#REF!,#REF!))),"")</f>
        <v/>
      </c>
      <c r="I1584" s="92" t="str">
        <f t="shared" si="251"/>
        <v/>
      </c>
      <c r="J1584" s="92" t="str">
        <f t="shared" si="252"/>
        <v/>
      </c>
      <c r="K1584" s="92" t="str">
        <f t="shared" si="253"/>
        <v/>
      </c>
      <c r="L1584" s="92" t="str">
        <f t="shared" si="254"/>
        <v/>
      </c>
      <c r="M1584" s="95" t="str">
        <f>IF(A1584&lt;&gt;"",IF(MID(C1584,1,1)="c",SigmaEpsConcrete(I1584,$AN$30:$AN$33,$AR$30:$AR$33,$AS$26,$AS$27,$AS$28,$AQ$20,$AU$19),""),"")</f>
        <v/>
      </c>
      <c r="N1584" s="95" t="str">
        <f>IF(A1584&lt;&gt;"",IF(MID(C1584,1,1)="r",SigmaEpsReinf(J1584,$AS$42:$AS$43,$AS$41,$AS$39,$AS$40,$AQ$38),""),"")</f>
        <v/>
      </c>
      <c r="Q1584" s="92" t="str">
        <f t="shared" si="256"/>
        <v/>
      </c>
      <c r="R1584" s="92" t="str">
        <f t="shared" si="257"/>
        <v/>
      </c>
      <c r="U1584" s="5"/>
      <c r="V1584" s="5"/>
      <c r="W1584" s="94" t="str">
        <f t="shared" si="255"/>
        <v/>
      </c>
      <c r="X1584" s="94" t="str">
        <f t="shared" si="258"/>
        <v/>
      </c>
      <c r="Y1584" s="5"/>
      <c r="BK1584" s="8"/>
      <c r="BL1584" s="5"/>
      <c r="BM1584" s="5"/>
      <c r="BN1584" s="5"/>
      <c r="BO1584" s="5"/>
      <c r="BP1584" s="1"/>
      <c r="BQ1584" s="1"/>
      <c r="BR1584" s="1"/>
      <c r="BS1584" s="1"/>
      <c r="BT1584" s="1"/>
      <c r="BU1584" s="4"/>
      <c r="BV1584" s="1"/>
      <c r="BW1584" s="3"/>
      <c r="BX1584" s="4"/>
      <c r="BY1584" s="5"/>
      <c r="BZ1584" s="5"/>
      <c r="CA1584" s="5"/>
      <c r="CB1584" s="5"/>
      <c r="CC1584" s="5"/>
      <c r="CD1584" s="43"/>
    </row>
    <row r="1585" spans="1:82" x14ac:dyDescent="0.25">
      <c r="A1585" s="8"/>
      <c r="B1585" s="5"/>
      <c r="C1585" s="5"/>
      <c r="D1585" s="5"/>
      <c r="E1585" s="5"/>
      <c r="F1585" s="94" t="str">
        <f t="shared" si="249"/>
        <v/>
      </c>
      <c r="G1585" s="94" t="str">
        <f t="shared" si="250"/>
        <v/>
      </c>
      <c r="H1585" s="127" t="str">
        <f>IF(A1585&lt;&gt;"",IF(MID(C1585,1,1)="c",$AS$26,IF(MID(C1585,1,1)="r",$AS$41,IF(MID(C1585,1,1)="p",#REF!,#REF!))),"")</f>
        <v/>
      </c>
      <c r="I1585" s="92" t="str">
        <f t="shared" si="251"/>
        <v/>
      </c>
      <c r="J1585" s="92" t="str">
        <f t="shared" si="252"/>
        <v/>
      </c>
      <c r="K1585" s="92" t="str">
        <f t="shared" si="253"/>
        <v/>
      </c>
      <c r="L1585" s="92" t="str">
        <f t="shared" si="254"/>
        <v/>
      </c>
      <c r="M1585" s="95" t="str">
        <f>IF(A1585&lt;&gt;"",IF(MID(C1585,1,1)="c",SigmaEpsConcrete(I1585,$AN$30:$AN$33,$AR$30:$AR$33,$AS$26,$AS$27,$AS$28,$AQ$20,$AU$19),""),"")</f>
        <v/>
      </c>
      <c r="N1585" s="95" t="str">
        <f>IF(A1585&lt;&gt;"",IF(MID(C1585,1,1)="r",SigmaEpsReinf(J1585,$AS$42:$AS$43,$AS$41,$AS$39,$AS$40,$AQ$38),""),"")</f>
        <v/>
      </c>
      <c r="Q1585" s="92" t="str">
        <f t="shared" si="256"/>
        <v/>
      </c>
      <c r="R1585" s="92" t="str">
        <f t="shared" si="257"/>
        <v/>
      </c>
      <c r="U1585" s="5"/>
      <c r="V1585" s="5"/>
      <c r="W1585" s="94" t="str">
        <f t="shared" si="255"/>
        <v/>
      </c>
      <c r="X1585" s="94" t="str">
        <f t="shared" si="258"/>
        <v/>
      </c>
      <c r="Y1585" s="5"/>
      <c r="BK1585" s="8"/>
      <c r="BL1585" s="5"/>
      <c r="BM1585" s="5"/>
      <c r="BN1585" s="5"/>
      <c r="BO1585" s="5"/>
      <c r="BP1585" s="1"/>
      <c r="BQ1585" s="1"/>
      <c r="BR1585" s="1"/>
      <c r="BS1585" s="1"/>
      <c r="BT1585" s="1"/>
      <c r="BU1585" s="4"/>
      <c r="BV1585" s="1"/>
      <c r="BW1585" s="3"/>
      <c r="BX1585" s="4"/>
      <c r="BY1585" s="5"/>
      <c r="BZ1585" s="5"/>
      <c r="CA1585" s="5"/>
      <c r="CB1585" s="5"/>
      <c r="CC1585" s="5"/>
      <c r="CD1585" s="43"/>
    </row>
    <row r="1586" spans="1:82" x14ac:dyDescent="0.25">
      <c r="A1586" s="8"/>
      <c r="B1586" s="5"/>
      <c r="C1586" s="5"/>
      <c r="D1586" s="5"/>
      <c r="E1586" s="5"/>
      <c r="F1586" s="94" t="str">
        <f t="shared" si="249"/>
        <v/>
      </c>
      <c r="G1586" s="94" t="str">
        <f t="shared" si="250"/>
        <v/>
      </c>
      <c r="H1586" s="127" t="str">
        <f>IF(A1586&lt;&gt;"",IF(MID(C1586,1,1)="c",$AS$26,IF(MID(C1586,1,1)="r",$AS$41,IF(MID(C1586,1,1)="p",#REF!,#REF!))),"")</f>
        <v/>
      </c>
      <c r="I1586" s="92" t="str">
        <f t="shared" si="251"/>
        <v/>
      </c>
      <c r="J1586" s="92" t="str">
        <f t="shared" si="252"/>
        <v/>
      </c>
      <c r="K1586" s="92" t="str">
        <f t="shared" si="253"/>
        <v/>
      </c>
      <c r="L1586" s="92" t="str">
        <f t="shared" si="254"/>
        <v/>
      </c>
      <c r="M1586" s="95" t="str">
        <f>IF(A1586&lt;&gt;"",IF(MID(C1586,1,1)="c",SigmaEpsConcrete(I1586,$AN$30:$AN$33,$AR$30:$AR$33,$AS$26,$AS$27,$AS$28,$AQ$20,$AU$19),""),"")</f>
        <v/>
      </c>
      <c r="N1586" s="95" t="str">
        <f>IF(A1586&lt;&gt;"",IF(MID(C1586,1,1)="r",SigmaEpsReinf(J1586,$AS$42:$AS$43,$AS$41,$AS$39,$AS$40,$AQ$38),""),"")</f>
        <v/>
      </c>
      <c r="Q1586" s="92" t="str">
        <f t="shared" si="256"/>
        <v/>
      </c>
      <c r="R1586" s="92" t="str">
        <f t="shared" si="257"/>
        <v/>
      </c>
      <c r="U1586" s="5"/>
      <c r="V1586" s="5"/>
      <c r="W1586" s="94" t="str">
        <f t="shared" si="255"/>
        <v/>
      </c>
      <c r="X1586" s="94" t="str">
        <f t="shared" si="258"/>
        <v/>
      </c>
      <c r="Y1586" s="5"/>
      <c r="BK1586" s="8"/>
      <c r="BL1586" s="5"/>
      <c r="BM1586" s="5"/>
      <c r="BN1586" s="5"/>
      <c r="BO1586" s="5"/>
      <c r="BP1586" s="1"/>
      <c r="BQ1586" s="1"/>
      <c r="BR1586" s="1"/>
      <c r="BS1586" s="1"/>
      <c r="BT1586" s="1"/>
      <c r="BU1586" s="4"/>
      <c r="BV1586" s="1"/>
      <c r="BW1586" s="3"/>
      <c r="BX1586" s="4"/>
      <c r="BY1586" s="5"/>
      <c r="BZ1586" s="5"/>
      <c r="CA1586" s="5"/>
      <c r="CB1586" s="5"/>
      <c r="CC1586" s="5"/>
      <c r="CD1586" s="43"/>
    </row>
    <row r="1587" spans="1:82" x14ac:dyDescent="0.25">
      <c r="A1587" s="8"/>
      <c r="B1587" s="5"/>
      <c r="C1587" s="5"/>
      <c r="D1587" s="5"/>
      <c r="E1587" s="5"/>
      <c r="F1587" s="94" t="str">
        <f t="shared" si="249"/>
        <v/>
      </c>
      <c r="G1587" s="94" t="str">
        <f t="shared" si="250"/>
        <v/>
      </c>
      <c r="H1587" s="127" t="str">
        <f>IF(A1587&lt;&gt;"",IF(MID(C1587,1,1)="c",$AS$26,IF(MID(C1587,1,1)="r",$AS$41,IF(MID(C1587,1,1)="p",#REF!,#REF!))),"")</f>
        <v/>
      </c>
      <c r="I1587" s="92" t="str">
        <f t="shared" si="251"/>
        <v/>
      </c>
      <c r="J1587" s="92" t="str">
        <f t="shared" si="252"/>
        <v/>
      </c>
      <c r="K1587" s="92" t="str">
        <f t="shared" si="253"/>
        <v/>
      </c>
      <c r="L1587" s="92" t="str">
        <f t="shared" si="254"/>
        <v/>
      </c>
      <c r="M1587" s="95" t="str">
        <f>IF(A1587&lt;&gt;"",IF(MID(C1587,1,1)="c",SigmaEpsConcrete(I1587,$AN$30:$AN$33,$AR$30:$AR$33,$AS$26,$AS$27,$AS$28,$AQ$20,$AU$19),""),"")</f>
        <v/>
      </c>
      <c r="N1587" s="95" t="str">
        <f>IF(A1587&lt;&gt;"",IF(MID(C1587,1,1)="r",SigmaEpsReinf(J1587,$AS$42:$AS$43,$AS$41,$AS$39,$AS$40,$AQ$38),""),"")</f>
        <v/>
      </c>
      <c r="Q1587" s="92" t="str">
        <f t="shared" si="256"/>
        <v/>
      </c>
      <c r="R1587" s="92" t="str">
        <f t="shared" si="257"/>
        <v/>
      </c>
      <c r="U1587" s="5"/>
      <c r="V1587" s="5"/>
      <c r="W1587" s="94" t="str">
        <f t="shared" si="255"/>
        <v/>
      </c>
      <c r="X1587" s="94" t="str">
        <f t="shared" si="258"/>
        <v/>
      </c>
      <c r="Y1587" s="5"/>
      <c r="BK1587" s="8"/>
      <c r="BL1587" s="5"/>
      <c r="BM1587" s="5"/>
      <c r="BN1587" s="5"/>
      <c r="BO1587" s="5"/>
      <c r="BP1587" s="1"/>
      <c r="BQ1587" s="1"/>
      <c r="BR1587" s="1"/>
      <c r="BS1587" s="1"/>
      <c r="BT1587" s="1"/>
      <c r="BU1587" s="4"/>
      <c r="BV1587" s="1"/>
      <c r="BW1587" s="3"/>
      <c r="BX1587" s="4"/>
      <c r="BY1587" s="5"/>
      <c r="BZ1587" s="5"/>
      <c r="CA1587" s="5"/>
      <c r="CB1587" s="5"/>
      <c r="CC1587" s="5"/>
      <c r="CD1587" s="43"/>
    </row>
    <row r="1588" spans="1:82" x14ac:dyDescent="0.25">
      <c r="A1588" s="8"/>
      <c r="B1588" s="5"/>
      <c r="C1588" s="5"/>
      <c r="D1588" s="5"/>
      <c r="E1588" s="5"/>
      <c r="F1588" s="94" t="str">
        <f t="shared" si="249"/>
        <v/>
      </c>
      <c r="G1588" s="94" t="str">
        <f t="shared" si="250"/>
        <v/>
      </c>
      <c r="H1588" s="127" t="str">
        <f>IF(A1588&lt;&gt;"",IF(MID(C1588,1,1)="c",$AS$26,IF(MID(C1588,1,1)="r",$AS$41,IF(MID(C1588,1,1)="p",#REF!,#REF!))),"")</f>
        <v/>
      </c>
      <c r="I1588" s="92" t="str">
        <f t="shared" si="251"/>
        <v/>
      </c>
      <c r="J1588" s="92" t="str">
        <f t="shared" si="252"/>
        <v/>
      </c>
      <c r="K1588" s="92" t="str">
        <f t="shared" si="253"/>
        <v/>
      </c>
      <c r="L1588" s="92" t="str">
        <f t="shared" si="254"/>
        <v/>
      </c>
      <c r="M1588" s="95" t="str">
        <f>IF(A1588&lt;&gt;"",IF(MID(C1588,1,1)="c",SigmaEpsConcrete(I1588,$AN$30:$AN$33,$AR$30:$AR$33,$AS$26,$AS$27,$AS$28,$AQ$20,$AU$19),""),"")</f>
        <v/>
      </c>
      <c r="N1588" s="95" t="str">
        <f>IF(A1588&lt;&gt;"",IF(MID(C1588,1,1)="r",SigmaEpsReinf(J1588,$AS$42:$AS$43,$AS$41,$AS$39,$AS$40,$AQ$38),""),"")</f>
        <v/>
      </c>
      <c r="Q1588" s="92" t="str">
        <f t="shared" si="256"/>
        <v/>
      </c>
      <c r="R1588" s="92" t="str">
        <f t="shared" si="257"/>
        <v/>
      </c>
      <c r="U1588" s="5"/>
      <c r="V1588" s="5"/>
      <c r="W1588" s="94" t="str">
        <f t="shared" si="255"/>
        <v/>
      </c>
      <c r="X1588" s="94" t="str">
        <f t="shared" si="258"/>
        <v/>
      </c>
      <c r="Y1588" s="5"/>
      <c r="BK1588" s="8"/>
      <c r="BL1588" s="5"/>
      <c r="BM1588" s="5"/>
      <c r="BN1588" s="5"/>
      <c r="BO1588" s="5"/>
      <c r="BP1588" s="1"/>
      <c r="BQ1588" s="1"/>
      <c r="BR1588" s="1"/>
      <c r="BS1588" s="1"/>
      <c r="BT1588" s="1"/>
      <c r="BU1588" s="4"/>
      <c r="BV1588" s="1"/>
      <c r="BW1588" s="3"/>
      <c r="BX1588" s="4"/>
      <c r="BY1588" s="5"/>
      <c r="BZ1588" s="5"/>
      <c r="CA1588" s="5"/>
      <c r="CB1588" s="5"/>
      <c r="CC1588" s="5"/>
      <c r="CD1588" s="43"/>
    </row>
    <row r="1589" spans="1:82" x14ac:dyDescent="0.25">
      <c r="A1589" s="8"/>
      <c r="B1589" s="5"/>
      <c r="C1589" s="5"/>
      <c r="D1589" s="5"/>
      <c r="E1589" s="5"/>
      <c r="F1589" s="94" t="str">
        <f t="shared" si="249"/>
        <v/>
      </c>
      <c r="G1589" s="94" t="str">
        <f t="shared" si="250"/>
        <v/>
      </c>
      <c r="H1589" s="127" t="str">
        <f>IF(A1589&lt;&gt;"",IF(MID(C1589,1,1)="c",$AS$26,IF(MID(C1589,1,1)="r",$AS$41,IF(MID(C1589,1,1)="p",#REF!,#REF!))),"")</f>
        <v/>
      </c>
      <c r="I1589" s="92" t="str">
        <f t="shared" si="251"/>
        <v/>
      </c>
      <c r="J1589" s="92" t="str">
        <f t="shared" si="252"/>
        <v/>
      </c>
      <c r="K1589" s="92" t="str">
        <f t="shared" si="253"/>
        <v/>
      </c>
      <c r="L1589" s="92" t="str">
        <f t="shared" si="254"/>
        <v/>
      </c>
      <c r="M1589" s="95" t="str">
        <f>IF(A1589&lt;&gt;"",IF(MID(C1589,1,1)="c",SigmaEpsConcrete(I1589,$AN$30:$AN$33,$AR$30:$AR$33,$AS$26,$AS$27,$AS$28,$AQ$20,$AU$19),""),"")</f>
        <v/>
      </c>
      <c r="N1589" s="95" t="str">
        <f>IF(A1589&lt;&gt;"",IF(MID(C1589,1,1)="r",SigmaEpsReinf(J1589,$AS$42:$AS$43,$AS$41,$AS$39,$AS$40,$AQ$38),""),"")</f>
        <v/>
      </c>
      <c r="Q1589" s="92" t="str">
        <f t="shared" si="256"/>
        <v/>
      </c>
      <c r="R1589" s="92" t="str">
        <f t="shared" si="257"/>
        <v/>
      </c>
      <c r="U1589" s="5"/>
      <c r="V1589" s="5"/>
      <c r="W1589" s="94" t="str">
        <f t="shared" si="255"/>
        <v/>
      </c>
      <c r="X1589" s="94" t="str">
        <f t="shared" si="258"/>
        <v/>
      </c>
      <c r="Y1589" s="5"/>
      <c r="BK1589" s="8"/>
      <c r="BL1589" s="5"/>
      <c r="BM1589" s="5"/>
      <c r="BN1589" s="5"/>
      <c r="BO1589" s="5"/>
      <c r="BP1589" s="1"/>
      <c r="BQ1589" s="1"/>
      <c r="BR1589" s="1"/>
      <c r="BS1589" s="1"/>
      <c r="BT1589" s="1"/>
      <c r="BU1589" s="4"/>
      <c r="BV1589" s="1"/>
      <c r="BW1589" s="3"/>
      <c r="BX1589" s="4"/>
      <c r="BY1589" s="5"/>
      <c r="BZ1589" s="5"/>
      <c r="CA1589" s="5"/>
      <c r="CB1589" s="5"/>
      <c r="CC1589" s="5"/>
      <c r="CD1589" s="43"/>
    </row>
    <row r="1590" spans="1:82" x14ac:dyDescent="0.25">
      <c r="A1590" s="8"/>
      <c r="B1590" s="5"/>
      <c r="C1590" s="5"/>
      <c r="D1590" s="5"/>
      <c r="E1590" s="5"/>
      <c r="F1590" s="94" t="str">
        <f t="shared" si="249"/>
        <v/>
      </c>
      <c r="G1590" s="94" t="str">
        <f t="shared" si="250"/>
        <v/>
      </c>
      <c r="H1590" s="127" t="str">
        <f>IF(A1590&lt;&gt;"",IF(MID(C1590,1,1)="c",$AS$26,IF(MID(C1590,1,1)="r",$AS$41,IF(MID(C1590,1,1)="p",#REF!,#REF!))),"")</f>
        <v/>
      </c>
      <c r="I1590" s="92" t="str">
        <f t="shared" si="251"/>
        <v/>
      </c>
      <c r="J1590" s="92" t="str">
        <f t="shared" si="252"/>
        <v/>
      </c>
      <c r="K1590" s="92" t="str">
        <f t="shared" si="253"/>
        <v/>
      </c>
      <c r="L1590" s="92" t="str">
        <f t="shared" si="254"/>
        <v/>
      </c>
      <c r="M1590" s="95" t="str">
        <f>IF(A1590&lt;&gt;"",IF(MID(C1590,1,1)="c",SigmaEpsConcrete(I1590,$AN$30:$AN$33,$AR$30:$AR$33,$AS$26,$AS$27,$AS$28,$AQ$20,$AU$19),""),"")</f>
        <v/>
      </c>
      <c r="N1590" s="95" t="str">
        <f>IF(A1590&lt;&gt;"",IF(MID(C1590,1,1)="r",SigmaEpsReinf(J1590,$AS$42:$AS$43,$AS$41,$AS$39,$AS$40,$AQ$38),""),"")</f>
        <v/>
      </c>
      <c r="Q1590" s="92" t="str">
        <f t="shared" si="256"/>
        <v/>
      </c>
      <c r="R1590" s="92" t="str">
        <f t="shared" si="257"/>
        <v/>
      </c>
      <c r="U1590" s="5"/>
      <c r="V1590" s="5"/>
      <c r="W1590" s="94" t="str">
        <f t="shared" si="255"/>
        <v/>
      </c>
      <c r="X1590" s="94" t="str">
        <f t="shared" si="258"/>
        <v/>
      </c>
      <c r="Y1590" s="5"/>
      <c r="BK1590" s="8"/>
      <c r="BL1590" s="5"/>
      <c r="BM1590" s="5"/>
      <c r="BN1590" s="5"/>
      <c r="BO1590" s="5"/>
      <c r="BP1590" s="1"/>
      <c r="BQ1590" s="1"/>
      <c r="BR1590" s="1"/>
      <c r="BS1590" s="1"/>
      <c r="BT1590" s="1"/>
      <c r="BU1590" s="4"/>
      <c r="BV1590" s="1"/>
      <c r="BW1590" s="3"/>
      <c r="BX1590" s="4"/>
      <c r="BY1590" s="5"/>
      <c r="BZ1590" s="5"/>
      <c r="CA1590" s="5"/>
      <c r="CB1590" s="5"/>
      <c r="CC1590" s="5"/>
      <c r="CD1590" s="43"/>
    </row>
    <row r="1591" spans="1:82" x14ac:dyDescent="0.25">
      <c r="A1591" s="8"/>
      <c r="B1591" s="5"/>
      <c r="C1591" s="5"/>
      <c r="D1591" s="5"/>
      <c r="E1591" s="5"/>
      <c r="F1591" s="94" t="str">
        <f t="shared" si="249"/>
        <v/>
      </c>
      <c r="G1591" s="94" t="str">
        <f t="shared" si="250"/>
        <v/>
      </c>
      <c r="H1591" s="127" t="str">
        <f>IF(A1591&lt;&gt;"",IF(MID(C1591,1,1)="c",$AS$26,IF(MID(C1591,1,1)="r",$AS$41,IF(MID(C1591,1,1)="p",#REF!,#REF!))),"")</f>
        <v/>
      </c>
      <c r="I1591" s="92" t="str">
        <f t="shared" si="251"/>
        <v/>
      </c>
      <c r="J1591" s="92" t="str">
        <f t="shared" si="252"/>
        <v/>
      </c>
      <c r="K1591" s="92" t="str">
        <f t="shared" si="253"/>
        <v/>
      </c>
      <c r="L1591" s="92" t="str">
        <f t="shared" si="254"/>
        <v/>
      </c>
      <c r="M1591" s="95" t="str">
        <f>IF(A1591&lt;&gt;"",IF(MID(C1591,1,1)="c",SigmaEpsConcrete(I1591,$AN$30:$AN$33,$AR$30:$AR$33,$AS$26,$AS$27,$AS$28,$AQ$20,$AU$19),""),"")</f>
        <v/>
      </c>
      <c r="N1591" s="95" t="str">
        <f>IF(A1591&lt;&gt;"",IF(MID(C1591,1,1)="r",SigmaEpsReinf(J1591,$AS$42:$AS$43,$AS$41,$AS$39,$AS$40,$AQ$38),""),"")</f>
        <v/>
      </c>
      <c r="Q1591" s="92" t="str">
        <f t="shared" si="256"/>
        <v/>
      </c>
      <c r="R1591" s="92" t="str">
        <f t="shared" si="257"/>
        <v/>
      </c>
      <c r="U1591" s="5"/>
      <c r="V1591" s="5"/>
      <c r="W1591" s="94" t="str">
        <f t="shared" si="255"/>
        <v/>
      </c>
      <c r="X1591" s="94" t="str">
        <f t="shared" si="258"/>
        <v/>
      </c>
      <c r="Y1591" s="5"/>
      <c r="BK1591" s="8"/>
      <c r="BL1591" s="5"/>
      <c r="BM1591" s="5"/>
      <c r="BN1591" s="5"/>
      <c r="BO1591" s="5"/>
      <c r="BP1591" s="1"/>
      <c r="BQ1591" s="1"/>
      <c r="BR1591" s="1"/>
      <c r="BS1591" s="1"/>
      <c r="BT1591" s="1"/>
      <c r="BU1591" s="4"/>
      <c r="BV1591" s="1"/>
      <c r="BW1591" s="3"/>
      <c r="BX1591" s="4"/>
      <c r="BY1591" s="5"/>
      <c r="BZ1591" s="5"/>
      <c r="CA1591" s="5"/>
      <c r="CB1591" s="5"/>
      <c r="CC1591" s="5"/>
      <c r="CD1591" s="43"/>
    </row>
    <row r="1592" spans="1:82" x14ac:dyDescent="0.25">
      <c r="A1592" s="8"/>
      <c r="B1592" s="5"/>
      <c r="C1592" s="5"/>
      <c r="D1592" s="5"/>
      <c r="E1592" s="5"/>
      <c r="F1592" s="94" t="str">
        <f t="shared" si="249"/>
        <v/>
      </c>
      <c r="G1592" s="94" t="str">
        <f t="shared" si="250"/>
        <v/>
      </c>
      <c r="H1592" s="127" t="str">
        <f>IF(A1592&lt;&gt;"",IF(MID(C1592,1,1)="c",$AS$26,IF(MID(C1592,1,1)="r",$AS$41,IF(MID(C1592,1,1)="p",#REF!,#REF!))),"")</f>
        <v/>
      </c>
      <c r="I1592" s="92" t="str">
        <f t="shared" si="251"/>
        <v/>
      </c>
      <c r="J1592" s="92" t="str">
        <f t="shared" si="252"/>
        <v/>
      </c>
      <c r="K1592" s="92" t="str">
        <f t="shared" si="253"/>
        <v/>
      </c>
      <c r="L1592" s="92" t="str">
        <f t="shared" si="254"/>
        <v/>
      </c>
      <c r="M1592" s="95" t="str">
        <f>IF(A1592&lt;&gt;"",IF(MID(C1592,1,1)="c",SigmaEpsConcrete(I1592,$AN$30:$AN$33,$AR$30:$AR$33,$AS$26,$AS$27,$AS$28,$AQ$20,$AU$19),""),"")</f>
        <v/>
      </c>
      <c r="N1592" s="95" t="str">
        <f>IF(A1592&lt;&gt;"",IF(MID(C1592,1,1)="r",SigmaEpsReinf(J1592,$AS$42:$AS$43,$AS$41,$AS$39,$AS$40,$AQ$38),""),"")</f>
        <v/>
      </c>
      <c r="Q1592" s="92" t="str">
        <f t="shared" si="256"/>
        <v/>
      </c>
      <c r="R1592" s="92" t="str">
        <f t="shared" si="257"/>
        <v/>
      </c>
      <c r="U1592" s="5"/>
      <c r="V1592" s="5"/>
      <c r="W1592" s="94" t="str">
        <f t="shared" si="255"/>
        <v/>
      </c>
      <c r="X1592" s="94" t="str">
        <f t="shared" si="258"/>
        <v/>
      </c>
      <c r="Y1592" s="5"/>
      <c r="BK1592" s="8"/>
      <c r="BL1592" s="5"/>
      <c r="BM1592" s="5"/>
      <c r="BN1592" s="5"/>
      <c r="BO1592" s="5"/>
      <c r="BP1592" s="1"/>
      <c r="BQ1592" s="1"/>
      <c r="BR1592" s="1"/>
      <c r="BS1592" s="1"/>
      <c r="BT1592" s="1"/>
      <c r="BU1592" s="4"/>
      <c r="BV1592" s="1"/>
      <c r="BW1592" s="3"/>
      <c r="BX1592" s="4"/>
      <c r="BY1592" s="5"/>
      <c r="BZ1592" s="5"/>
      <c r="CA1592" s="5"/>
      <c r="CB1592" s="5"/>
      <c r="CC1592" s="5"/>
      <c r="CD1592" s="43"/>
    </row>
    <row r="1593" spans="1:82" x14ac:dyDescent="0.25">
      <c r="A1593" s="8"/>
      <c r="B1593" s="5"/>
      <c r="C1593" s="5"/>
      <c r="D1593" s="5"/>
      <c r="E1593" s="5"/>
      <c r="F1593" s="94" t="str">
        <f t="shared" si="249"/>
        <v/>
      </c>
      <c r="G1593" s="94" t="str">
        <f t="shared" si="250"/>
        <v/>
      </c>
      <c r="H1593" s="127" t="str">
        <f>IF(A1593&lt;&gt;"",IF(MID(C1593,1,1)="c",$AS$26,IF(MID(C1593,1,1)="r",$AS$41,IF(MID(C1593,1,1)="p",#REF!,#REF!))),"")</f>
        <v/>
      </c>
      <c r="I1593" s="92" t="str">
        <f t="shared" si="251"/>
        <v/>
      </c>
      <c r="J1593" s="92" t="str">
        <f t="shared" si="252"/>
        <v/>
      </c>
      <c r="K1593" s="92" t="str">
        <f t="shared" si="253"/>
        <v/>
      </c>
      <c r="L1593" s="92" t="str">
        <f t="shared" si="254"/>
        <v/>
      </c>
      <c r="M1593" s="95" t="str">
        <f>IF(A1593&lt;&gt;"",IF(MID(C1593,1,1)="c",SigmaEpsConcrete(I1593,$AN$30:$AN$33,$AR$30:$AR$33,$AS$26,$AS$27,$AS$28,$AQ$20,$AU$19),""),"")</f>
        <v/>
      </c>
      <c r="N1593" s="95" t="str">
        <f>IF(A1593&lt;&gt;"",IF(MID(C1593,1,1)="r",SigmaEpsReinf(J1593,$AS$42:$AS$43,$AS$41,$AS$39,$AS$40,$AQ$38),""),"")</f>
        <v/>
      </c>
      <c r="Q1593" s="92" t="str">
        <f t="shared" si="256"/>
        <v/>
      </c>
      <c r="R1593" s="92" t="str">
        <f t="shared" si="257"/>
        <v/>
      </c>
      <c r="U1593" s="5"/>
      <c r="V1593" s="5"/>
      <c r="W1593" s="94" t="str">
        <f t="shared" si="255"/>
        <v/>
      </c>
      <c r="X1593" s="94" t="str">
        <f t="shared" si="258"/>
        <v/>
      </c>
      <c r="Y1593" s="5"/>
      <c r="BK1593" s="8"/>
      <c r="BL1593" s="5"/>
      <c r="BM1593" s="5"/>
      <c r="BN1593" s="5"/>
      <c r="BO1593" s="5"/>
      <c r="BP1593" s="1"/>
      <c r="BQ1593" s="1"/>
      <c r="BR1593" s="1"/>
      <c r="BS1593" s="1"/>
      <c r="BT1593" s="1"/>
      <c r="BU1593" s="4"/>
      <c r="BV1593" s="1"/>
      <c r="BW1593" s="3"/>
      <c r="BX1593" s="4"/>
      <c r="BY1593" s="5"/>
      <c r="BZ1593" s="5"/>
      <c r="CA1593" s="5"/>
      <c r="CB1593" s="5"/>
      <c r="CC1593" s="5"/>
      <c r="CD1593" s="43"/>
    </row>
    <row r="1594" spans="1:82" x14ac:dyDescent="0.25">
      <c r="A1594" s="8"/>
      <c r="B1594" s="5"/>
      <c r="C1594" s="5"/>
      <c r="D1594" s="5"/>
      <c r="E1594" s="5"/>
      <c r="F1594" s="94" t="str">
        <f t="shared" si="249"/>
        <v/>
      </c>
      <c r="G1594" s="94" t="str">
        <f t="shared" si="250"/>
        <v/>
      </c>
      <c r="H1594" s="127" t="str">
        <f>IF(A1594&lt;&gt;"",IF(MID(C1594,1,1)="c",$AS$26,IF(MID(C1594,1,1)="r",$AS$41,IF(MID(C1594,1,1)="p",#REF!,#REF!))),"")</f>
        <v/>
      </c>
      <c r="I1594" s="92" t="str">
        <f t="shared" si="251"/>
        <v/>
      </c>
      <c r="J1594" s="92" t="str">
        <f t="shared" si="252"/>
        <v/>
      </c>
      <c r="K1594" s="92" t="str">
        <f t="shared" si="253"/>
        <v/>
      </c>
      <c r="L1594" s="92" t="str">
        <f t="shared" si="254"/>
        <v/>
      </c>
      <c r="M1594" s="95" t="str">
        <f>IF(A1594&lt;&gt;"",IF(MID(C1594,1,1)="c",SigmaEpsConcrete(I1594,$AN$30:$AN$33,$AR$30:$AR$33,$AS$26,$AS$27,$AS$28,$AQ$20,$AU$19),""),"")</f>
        <v/>
      </c>
      <c r="N1594" s="95" t="str">
        <f>IF(A1594&lt;&gt;"",IF(MID(C1594,1,1)="r",SigmaEpsReinf(J1594,$AS$42:$AS$43,$AS$41,$AS$39,$AS$40,$AQ$38),""),"")</f>
        <v/>
      </c>
      <c r="Q1594" s="92" t="str">
        <f t="shared" si="256"/>
        <v/>
      </c>
      <c r="R1594" s="92" t="str">
        <f t="shared" si="257"/>
        <v/>
      </c>
      <c r="U1594" s="5"/>
      <c r="V1594" s="5"/>
      <c r="W1594" s="94" t="str">
        <f t="shared" si="255"/>
        <v/>
      </c>
      <c r="X1594" s="94" t="str">
        <f t="shared" si="258"/>
        <v/>
      </c>
      <c r="Y1594" s="5"/>
      <c r="BK1594" s="8"/>
      <c r="BL1594" s="5"/>
      <c r="BM1594" s="5"/>
      <c r="BN1594" s="5"/>
      <c r="BO1594" s="5"/>
      <c r="BP1594" s="1"/>
      <c r="BQ1594" s="1"/>
      <c r="BR1594" s="1"/>
      <c r="BS1594" s="1"/>
      <c r="BT1594" s="1"/>
      <c r="BU1594" s="4"/>
      <c r="BV1594" s="1"/>
      <c r="BW1594" s="3"/>
      <c r="BX1594" s="4"/>
      <c r="BY1594" s="5"/>
      <c r="BZ1594" s="5"/>
      <c r="CA1594" s="5"/>
      <c r="CB1594" s="5"/>
      <c r="CC1594" s="5"/>
      <c r="CD1594" s="43"/>
    </row>
    <row r="1595" spans="1:82" x14ac:dyDescent="0.25">
      <c r="A1595" s="8"/>
      <c r="B1595" s="5"/>
      <c r="C1595" s="5"/>
      <c r="D1595" s="5"/>
      <c r="E1595" s="5"/>
      <c r="F1595" s="94" t="str">
        <f t="shared" si="249"/>
        <v/>
      </c>
      <c r="G1595" s="94" t="str">
        <f t="shared" si="250"/>
        <v/>
      </c>
      <c r="H1595" s="127" t="str">
        <f>IF(A1595&lt;&gt;"",IF(MID(C1595,1,1)="c",$AS$26,IF(MID(C1595,1,1)="r",$AS$41,IF(MID(C1595,1,1)="p",#REF!,#REF!))),"")</f>
        <v/>
      </c>
      <c r="I1595" s="92" t="str">
        <f t="shared" si="251"/>
        <v/>
      </c>
      <c r="J1595" s="92" t="str">
        <f t="shared" si="252"/>
        <v/>
      </c>
      <c r="K1595" s="92" t="str">
        <f t="shared" si="253"/>
        <v/>
      </c>
      <c r="L1595" s="92" t="str">
        <f t="shared" si="254"/>
        <v/>
      </c>
      <c r="M1595" s="95" t="str">
        <f>IF(A1595&lt;&gt;"",IF(MID(C1595,1,1)="c",SigmaEpsConcrete(I1595,$AN$30:$AN$33,$AR$30:$AR$33,$AS$26,$AS$27,$AS$28,$AQ$20,$AU$19),""),"")</f>
        <v/>
      </c>
      <c r="N1595" s="95" t="str">
        <f>IF(A1595&lt;&gt;"",IF(MID(C1595,1,1)="r",SigmaEpsReinf(J1595,$AS$42:$AS$43,$AS$41,$AS$39,$AS$40,$AQ$38),""),"")</f>
        <v/>
      </c>
      <c r="Q1595" s="92" t="str">
        <f t="shared" si="256"/>
        <v/>
      </c>
      <c r="R1595" s="92" t="str">
        <f t="shared" si="257"/>
        <v/>
      </c>
      <c r="U1595" s="5"/>
      <c r="V1595" s="5"/>
      <c r="W1595" s="94" t="str">
        <f t="shared" si="255"/>
        <v/>
      </c>
      <c r="X1595" s="94" t="str">
        <f t="shared" si="258"/>
        <v/>
      </c>
      <c r="Y1595" s="5"/>
      <c r="BK1595" s="8"/>
      <c r="BL1595" s="5"/>
      <c r="BM1595" s="5"/>
      <c r="BN1595" s="5"/>
      <c r="BO1595" s="5"/>
      <c r="BP1595" s="1"/>
      <c r="BQ1595" s="1"/>
      <c r="BR1595" s="1"/>
      <c r="BS1595" s="1"/>
      <c r="BT1595" s="1"/>
      <c r="BU1595" s="4"/>
      <c r="BV1595" s="1"/>
      <c r="BW1595" s="3"/>
      <c r="BX1595" s="4"/>
      <c r="BY1595" s="5"/>
      <c r="BZ1595" s="5"/>
      <c r="CA1595" s="5"/>
      <c r="CB1595" s="5"/>
      <c r="CC1595" s="5"/>
      <c r="CD1595" s="43"/>
    </row>
    <row r="1596" spans="1:82" x14ac:dyDescent="0.25">
      <c r="A1596" s="8"/>
      <c r="B1596" s="5"/>
      <c r="C1596" s="5"/>
      <c r="D1596" s="5"/>
      <c r="E1596" s="5"/>
      <c r="F1596" s="94" t="str">
        <f t="shared" si="249"/>
        <v/>
      </c>
      <c r="G1596" s="94" t="str">
        <f t="shared" si="250"/>
        <v/>
      </c>
      <c r="H1596" s="127" t="str">
        <f>IF(A1596&lt;&gt;"",IF(MID(C1596,1,1)="c",$AS$26,IF(MID(C1596,1,1)="r",$AS$41,IF(MID(C1596,1,1)="p",#REF!,#REF!))),"")</f>
        <v/>
      </c>
      <c r="I1596" s="92" t="str">
        <f t="shared" si="251"/>
        <v/>
      </c>
      <c r="J1596" s="92" t="str">
        <f t="shared" si="252"/>
        <v/>
      </c>
      <c r="K1596" s="92" t="str">
        <f t="shared" si="253"/>
        <v/>
      </c>
      <c r="L1596" s="92" t="str">
        <f t="shared" si="254"/>
        <v/>
      </c>
      <c r="M1596" s="95" t="str">
        <f>IF(A1596&lt;&gt;"",IF(MID(C1596,1,1)="c",SigmaEpsConcrete(I1596,$AN$30:$AN$33,$AR$30:$AR$33,$AS$26,$AS$27,$AS$28,$AQ$20,$AU$19),""),"")</f>
        <v/>
      </c>
      <c r="N1596" s="95" t="str">
        <f>IF(A1596&lt;&gt;"",IF(MID(C1596,1,1)="r",SigmaEpsReinf(J1596,$AS$42:$AS$43,$AS$41,$AS$39,$AS$40,$AQ$38),""),"")</f>
        <v/>
      </c>
      <c r="Q1596" s="92" t="str">
        <f t="shared" si="256"/>
        <v/>
      </c>
      <c r="R1596" s="92" t="str">
        <f t="shared" si="257"/>
        <v/>
      </c>
      <c r="U1596" s="5"/>
      <c r="V1596" s="5"/>
      <c r="W1596" s="94" t="str">
        <f t="shared" si="255"/>
        <v/>
      </c>
      <c r="X1596" s="94" t="str">
        <f t="shared" si="258"/>
        <v/>
      </c>
      <c r="Y1596" s="5"/>
      <c r="BK1596" s="8"/>
      <c r="BL1596" s="5"/>
      <c r="BM1596" s="5"/>
      <c r="BN1596" s="5"/>
      <c r="BO1596" s="5"/>
      <c r="BP1596" s="1"/>
      <c r="BQ1596" s="1"/>
      <c r="BR1596" s="1"/>
      <c r="BS1596" s="1"/>
      <c r="BT1596" s="1"/>
      <c r="BU1596" s="4"/>
      <c r="BV1596" s="1"/>
      <c r="BW1596" s="3"/>
      <c r="BX1596" s="4"/>
      <c r="BY1596" s="5"/>
      <c r="BZ1596" s="5"/>
      <c r="CA1596" s="5"/>
      <c r="CB1596" s="5"/>
      <c r="CC1596" s="5"/>
      <c r="CD1596" s="43"/>
    </row>
    <row r="1597" spans="1:82" x14ac:dyDescent="0.25">
      <c r="A1597" s="8"/>
      <c r="B1597" s="5"/>
      <c r="C1597" s="5"/>
      <c r="D1597" s="5"/>
      <c r="E1597" s="5"/>
      <c r="F1597" s="94" t="str">
        <f t="shared" si="249"/>
        <v/>
      </c>
      <c r="G1597" s="94" t="str">
        <f t="shared" si="250"/>
        <v/>
      </c>
      <c r="H1597" s="127" t="str">
        <f>IF(A1597&lt;&gt;"",IF(MID(C1597,1,1)="c",$AS$26,IF(MID(C1597,1,1)="r",$AS$41,IF(MID(C1597,1,1)="p",#REF!,#REF!))),"")</f>
        <v/>
      </c>
      <c r="I1597" s="92" t="str">
        <f t="shared" si="251"/>
        <v/>
      </c>
      <c r="J1597" s="92" t="str">
        <f t="shared" si="252"/>
        <v/>
      </c>
      <c r="K1597" s="92" t="str">
        <f t="shared" si="253"/>
        <v/>
      </c>
      <c r="L1597" s="92" t="str">
        <f t="shared" si="254"/>
        <v/>
      </c>
      <c r="M1597" s="95" t="str">
        <f>IF(A1597&lt;&gt;"",IF(MID(C1597,1,1)="c",SigmaEpsConcrete(I1597,$AN$30:$AN$33,$AR$30:$AR$33,$AS$26,$AS$27,$AS$28,$AQ$20,$AU$19),""),"")</f>
        <v/>
      </c>
      <c r="N1597" s="95" t="str">
        <f>IF(A1597&lt;&gt;"",IF(MID(C1597,1,1)="r",SigmaEpsReinf(J1597,$AS$42:$AS$43,$AS$41,$AS$39,$AS$40,$AQ$38),""),"")</f>
        <v/>
      </c>
      <c r="Q1597" s="92" t="str">
        <f t="shared" si="256"/>
        <v/>
      </c>
      <c r="R1597" s="92" t="str">
        <f t="shared" si="257"/>
        <v/>
      </c>
      <c r="U1597" s="5"/>
      <c r="V1597" s="5"/>
      <c r="W1597" s="94" t="str">
        <f t="shared" si="255"/>
        <v/>
      </c>
      <c r="X1597" s="94" t="str">
        <f t="shared" si="258"/>
        <v/>
      </c>
      <c r="Y1597" s="5"/>
      <c r="BK1597" s="8"/>
      <c r="BL1597" s="5"/>
      <c r="BM1597" s="5"/>
      <c r="BN1597" s="5"/>
      <c r="BO1597" s="5"/>
      <c r="BP1597" s="1"/>
      <c r="BQ1597" s="1"/>
      <c r="BR1597" s="1"/>
      <c r="BS1597" s="1"/>
      <c r="BT1597" s="1"/>
      <c r="BU1597" s="4"/>
      <c r="BV1597" s="1"/>
      <c r="BW1597" s="3"/>
      <c r="BX1597" s="4"/>
      <c r="BY1597" s="5"/>
      <c r="BZ1597" s="5"/>
      <c r="CA1597" s="5"/>
      <c r="CB1597" s="5"/>
      <c r="CC1597" s="5"/>
      <c r="CD1597" s="43"/>
    </row>
    <row r="1598" spans="1:82" x14ac:dyDescent="0.25">
      <c r="A1598" s="8"/>
      <c r="B1598" s="5"/>
      <c r="C1598" s="5"/>
      <c r="D1598" s="5"/>
      <c r="E1598" s="5"/>
      <c r="F1598" s="94" t="str">
        <f t="shared" si="249"/>
        <v/>
      </c>
      <c r="G1598" s="94" t="str">
        <f t="shared" si="250"/>
        <v/>
      </c>
      <c r="H1598" s="127" t="str">
        <f>IF(A1598&lt;&gt;"",IF(MID(C1598,1,1)="c",$AS$26,IF(MID(C1598,1,1)="r",$AS$41,IF(MID(C1598,1,1)="p",#REF!,#REF!))),"")</f>
        <v/>
      </c>
      <c r="I1598" s="92" t="str">
        <f t="shared" si="251"/>
        <v/>
      </c>
      <c r="J1598" s="92" t="str">
        <f t="shared" si="252"/>
        <v/>
      </c>
      <c r="K1598" s="92" t="str">
        <f t="shared" si="253"/>
        <v/>
      </c>
      <c r="L1598" s="92" t="str">
        <f t="shared" si="254"/>
        <v/>
      </c>
      <c r="M1598" s="95" t="str">
        <f>IF(A1598&lt;&gt;"",IF(MID(C1598,1,1)="c",SigmaEpsConcrete(I1598,$AN$30:$AN$33,$AR$30:$AR$33,$AS$26,$AS$27,$AS$28,$AQ$20,$AU$19),""),"")</f>
        <v/>
      </c>
      <c r="N1598" s="95" t="str">
        <f>IF(A1598&lt;&gt;"",IF(MID(C1598,1,1)="r",SigmaEpsReinf(J1598,$AS$42:$AS$43,$AS$41,$AS$39,$AS$40,$AQ$38),""),"")</f>
        <v/>
      </c>
      <c r="Q1598" s="92" t="str">
        <f t="shared" si="256"/>
        <v/>
      </c>
      <c r="R1598" s="92" t="str">
        <f t="shared" si="257"/>
        <v/>
      </c>
      <c r="U1598" s="5"/>
      <c r="V1598" s="5"/>
      <c r="W1598" s="94" t="str">
        <f t="shared" si="255"/>
        <v/>
      </c>
      <c r="X1598" s="94" t="str">
        <f t="shared" si="258"/>
        <v/>
      </c>
      <c r="Y1598" s="5"/>
      <c r="BK1598" s="8"/>
      <c r="BL1598" s="5"/>
      <c r="BM1598" s="5"/>
      <c r="BN1598" s="5"/>
      <c r="BO1598" s="5"/>
      <c r="BP1598" s="1"/>
      <c r="BQ1598" s="1"/>
      <c r="BR1598" s="1"/>
      <c r="BS1598" s="1"/>
      <c r="BT1598" s="1"/>
      <c r="BU1598" s="4"/>
      <c r="BV1598" s="1"/>
      <c r="BW1598" s="3"/>
      <c r="BX1598" s="4"/>
      <c r="BY1598" s="5"/>
      <c r="BZ1598" s="5"/>
      <c r="CA1598" s="5"/>
      <c r="CB1598" s="5"/>
      <c r="CC1598" s="5"/>
      <c r="CD1598" s="43"/>
    </row>
    <row r="1599" spans="1:82" x14ac:dyDescent="0.25">
      <c r="A1599" s="8"/>
      <c r="B1599" s="5"/>
      <c r="C1599" s="5"/>
      <c r="D1599" s="5"/>
      <c r="E1599" s="5"/>
      <c r="F1599" s="94" t="str">
        <f t="shared" si="249"/>
        <v/>
      </c>
      <c r="G1599" s="94" t="str">
        <f t="shared" si="250"/>
        <v/>
      </c>
      <c r="H1599" s="127" t="str">
        <f>IF(A1599&lt;&gt;"",IF(MID(C1599,1,1)="c",$AS$26,IF(MID(C1599,1,1)="r",$AS$41,IF(MID(C1599,1,1)="p",#REF!,#REF!))),"")</f>
        <v/>
      </c>
      <c r="I1599" s="92" t="str">
        <f t="shared" si="251"/>
        <v/>
      </c>
      <c r="J1599" s="92" t="str">
        <f t="shared" si="252"/>
        <v/>
      </c>
      <c r="K1599" s="92" t="str">
        <f t="shared" si="253"/>
        <v/>
      </c>
      <c r="L1599" s="92" t="str">
        <f t="shared" si="254"/>
        <v/>
      </c>
      <c r="M1599" s="95" t="str">
        <f>IF(A1599&lt;&gt;"",IF(MID(C1599,1,1)="c",SigmaEpsConcrete(I1599,$AN$30:$AN$33,$AR$30:$AR$33,$AS$26,$AS$27,$AS$28,$AQ$20,$AU$19),""),"")</f>
        <v/>
      </c>
      <c r="N1599" s="95" t="str">
        <f>IF(A1599&lt;&gt;"",IF(MID(C1599,1,1)="r",SigmaEpsReinf(J1599,$AS$42:$AS$43,$AS$41,$AS$39,$AS$40,$AQ$38),""),"")</f>
        <v/>
      </c>
      <c r="Q1599" s="92" t="str">
        <f t="shared" si="256"/>
        <v/>
      </c>
      <c r="R1599" s="92" t="str">
        <f t="shared" si="257"/>
        <v/>
      </c>
      <c r="U1599" s="5"/>
      <c r="V1599" s="5"/>
      <c r="W1599" s="94" t="str">
        <f t="shared" si="255"/>
        <v/>
      </c>
      <c r="X1599" s="94" t="str">
        <f t="shared" si="258"/>
        <v/>
      </c>
      <c r="Y1599" s="5"/>
      <c r="BK1599" s="8"/>
      <c r="BL1599" s="5"/>
      <c r="BM1599" s="5"/>
      <c r="BN1599" s="5"/>
      <c r="BO1599" s="5"/>
      <c r="BP1599" s="1"/>
      <c r="BQ1599" s="1"/>
      <c r="BR1599" s="1"/>
      <c r="BS1599" s="1"/>
      <c r="BT1599" s="1"/>
      <c r="BU1599" s="4"/>
      <c r="BV1599" s="1"/>
      <c r="BW1599" s="3"/>
      <c r="BX1599" s="4"/>
      <c r="BY1599" s="5"/>
      <c r="BZ1599" s="5"/>
      <c r="CA1599" s="5"/>
      <c r="CB1599" s="5"/>
      <c r="CC1599" s="5"/>
      <c r="CD1599" s="43"/>
    </row>
    <row r="1600" spans="1:82" x14ac:dyDescent="0.25">
      <c r="A1600" s="8"/>
      <c r="B1600" s="5"/>
      <c r="C1600" s="5"/>
      <c r="D1600" s="5"/>
      <c r="E1600" s="5"/>
      <c r="F1600" s="94" t="str">
        <f t="shared" si="249"/>
        <v/>
      </c>
      <c r="G1600" s="94" t="str">
        <f t="shared" si="250"/>
        <v/>
      </c>
      <c r="H1600" s="127" t="str">
        <f>IF(A1600&lt;&gt;"",IF(MID(C1600,1,1)="c",$AS$26,IF(MID(C1600,1,1)="r",$AS$41,IF(MID(C1600,1,1)="p",#REF!,#REF!))),"")</f>
        <v/>
      </c>
      <c r="I1600" s="92" t="str">
        <f t="shared" si="251"/>
        <v/>
      </c>
      <c r="J1600" s="92" t="str">
        <f t="shared" si="252"/>
        <v/>
      </c>
      <c r="K1600" s="92" t="str">
        <f t="shared" si="253"/>
        <v/>
      </c>
      <c r="L1600" s="92" t="str">
        <f t="shared" si="254"/>
        <v/>
      </c>
      <c r="M1600" s="95" t="str">
        <f>IF(A1600&lt;&gt;"",IF(MID(C1600,1,1)="c",SigmaEpsConcrete(I1600,$AN$30:$AN$33,$AR$30:$AR$33,$AS$26,$AS$27,$AS$28,$AQ$20,$AU$19),""),"")</f>
        <v/>
      </c>
      <c r="N1600" s="95" t="str">
        <f>IF(A1600&lt;&gt;"",IF(MID(C1600,1,1)="r",SigmaEpsReinf(J1600,$AS$42:$AS$43,$AS$41,$AS$39,$AS$40,$AQ$38),""),"")</f>
        <v/>
      </c>
      <c r="Q1600" s="92" t="str">
        <f t="shared" si="256"/>
        <v/>
      </c>
      <c r="R1600" s="92" t="str">
        <f t="shared" si="257"/>
        <v/>
      </c>
      <c r="U1600" s="5"/>
      <c r="V1600" s="5"/>
      <c r="W1600" s="94" t="str">
        <f t="shared" si="255"/>
        <v/>
      </c>
      <c r="X1600" s="94" t="str">
        <f t="shared" si="258"/>
        <v/>
      </c>
      <c r="Y1600" s="5"/>
      <c r="BK1600" s="8"/>
      <c r="BL1600" s="5"/>
      <c r="BM1600" s="5"/>
      <c r="BN1600" s="5"/>
      <c r="BO1600" s="5"/>
      <c r="BP1600" s="1"/>
      <c r="BQ1600" s="1"/>
      <c r="BR1600" s="1"/>
      <c r="BS1600" s="1"/>
      <c r="BT1600" s="1"/>
      <c r="BU1600" s="4"/>
      <c r="BV1600" s="1"/>
      <c r="BW1600" s="3"/>
      <c r="BX1600" s="4"/>
      <c r="BY1600" s="5"/>
      <c r="BZ1600" s="5"/>
      <c r="CA1600" s="5"/>
      <c r="CB1600" s="5"/>
      <c r="CC1600" s="5"/>
      <c r="CD1600" s="43"/>
    </row>
    <row r="1601" spans="1:82" x14ac:dyDescent="0.25">
      <c r="A1601" s="8"/>
      <c r="B1601" s="5"/>
      <c r="C1601" s="5"/>
      <c r="D1601" s="5"/>
      <c r="E1601" s="5"/>
      <c r="F1601" s="94" t="str">
        <f t="shared" si="249"/>
        <v/>
      </c>
      <c r="G1601" s="94" t="str">
        <f t="shared" si="250"/>
        <v/>
      </c>
      <c r="H1601" s="127" t="str">
        <f>IF(A1601&lt;&gt;"",IF(MID(C1601,1,1)="c",$AS$26,IF(MID(C1601,1,1)="r",$AS$41,IF(MID(C1601,1,1)="p",#REF!,#REF!))),"")</f>
        <v/>
      </c>
      <c r="I1601" s="92" t="str">
        <f t="shared" si="251"/>
        <v/>
      </c>
      <c r="J1601" s="92" t="str">
        <f t="shared" si="252"/>
        <v/>
      </c>
      <c r="K1601" s="92" t="str">
        <f t="shared" si="253"/>
        <v/>
      </c>
      <c r="L1601" s="92" t="str">
        <f t="shared" si="254"/>
        <v/>
      </c>
      <c r="M1601" s="95" t="str">
        <f>IF(A1601&lt;&gt;"",IF(MID(C1601,1,1)="c",SigmaEpsConcrete(I1601,$AN$30:$AN$33,$AR$30:$AR$33,$AS$26,$AS$27,$AS$28,$AQ$20,$AU$19),""),"")</f>
        <v/>
      </c>
      <c r="N1601" s="95" t="str">
        <f>IF(A1601&lt;&gt;"",IF(MID(C1601,1,1)="r",SigmaEpsReinf(J1601,$AS$42:$AS$43,$AS$41,$AS$39,$AS$40,$AQ$38),""),"")</f>
        <v/>
      </c>
      <c r="Q1601" s="92" t="str">
        <f t="shared" si="256"/>
        <v/>
      </c>
      <c r="R1601" s="92" t="str">
        <f t="shared" si="257"/>
        <v/>
      </c>
      <c r="U1601" s="5"/>
      <c r="V1601" s="5"/>
      <c r="W1601" s="94" t="str">
        <f t="shared" si="255"/>
        <v/>
      </c>
      <c r="X1601" s="94" t="str">
        <f t="shared" si="258"/>
        <v/>
      </c>
      <c r="Y1601" s="5"/>
      <c r="BK1601" s="8"/>
      <c r="BL1601" s="5"/>
      <c r="BM1601" s="5"/>
      <c r="BN1601" s="5"/>
      <c r="BO1601" s="5"/>
      <c r="BP1601" s="1"/>
      <c r="BQ1601" s="1"/>
      <c r="BR1601" s="1"/>
      <c r="BS1601" s="1"/>
      <c r="BT1601" s="1"/>
      <c r="BU1601" s="4"/>
      <c r="BV1601" s="1"/>
      <c r="BW1601" s="3"/>
      <c r="BX1601" s="4"/>
      <c r="BY1601" s="5"/>
      <c r="BZ1601" s="5"/>
      <c r="CA1601" s="5"/>
      <c r="CB1601" s="5"/>
      <c r="CC1601" s="5"/>
      <c r="CD1601" s="43"/>
    </row>
    <row r="1602" spans="1:82" x14ac:dyDescent="0.25">
      <c r="A1602" s="8"/>
      <c r="B1602" s="5"/>
      <c r="C1602" s="5"/>
      <c r="D1602" s="5"/>
      <c r="E1602" s="5"/>
      <c r="F1602" s="94" t="str">
        <f t="shared" si="249"/>
        <v/>
      </c>
      <c r="G1602" s="94" t="str">
        <f t="shared" si="250"/>
        <v/>
      </c>
      <c r="H1602" s="127" t="str">
        <f>IF(A1602&lt;&gt;"",IF(MID(C1602,1,1)="c",$AS$26,IF(MID(C1602,1,1)="r",$AS$41,IF(MID(C1602,1,1)="p",#REF!,#REF!))),"")</f>
        <v/>
      </c>
      <c r="I1602" s="92" t="str">
        <f t="shared" si="251"/>
        <v/>
      </c>
      <c r="J1602" s="92" t="str">
        <f t="shared" si="252"/>
        <v/>
      </c>
      <c r="K1602" s="92" t="str">
        <f t="shared" si="253"/>
        <v/>
      </c>
      <c r="L1602" s="92" t="str">
        <f t="shared" si="254"/>
        <v/>
      </c>
      <c r="M1602" s="95" t="str">
        <f>IF(A1602&lt;&gt;"",IF(MID(C1602,1,1)="c",SigmaEpsConcrete(I1602,$AN$30:$AN$33,$AR$30:$AR$33,$AS$26,$AS$27,$AS$28,$AQ$20,$AU$19),""),"")</f>
        <v/>
      </c>
      <c r="N1602" s="95" t="str">
        <f>IF(A1602&lt;&gt;"",IF(MID(C1602,1,1)="r",SigmaEpsReinf(J1602,$AS$42:$AS$43,$AS$41,$AS$39,$AS$40,$AQ$38),""),"")</f>
        <v/>
      </c>
      <c r="Q1602" s="92" t="str">
        <f t="shared" si="256"/>
        <v/>
      </c>
      <c r="R1602" s="92" t="str">
        <f t="shared" si="257"/>
        <v/>
      </c>
      <c r="U1602" s="5"/>
      <c r="V1602" s="5"/>
      <c r="W1602" s="94" t="str">
        <f t="shared" si="255"/>
        <v/>
      </c>
      <c r="X1602" s="94" t="str">
        <f t="shared" si="258"/>
        <v/>
      </c>
      <c r="Y1602" s="5"/>
      <c r="BK1602" s="8"/>
      <c r="BL1602" s="5"/>
      <c r="BM1602" s="5"/>
      <c r="BN1602" s="5"/>
      <c r="BO1602" s="5"/>
      <c r="BP1602" s="1"/>
      <c r="BQ1602" s="1"/>
      <c r="BR1602" s="1"/>
      <c r="BS1602" s="1"/>
      <c r="BT1602" s="1"/>
      <c r="BU1602" s="4"/>
      <c r="BV1602" s="1"/>
      <c r="BW1602" s="3"/>
      <c r="BX1602" s="4"/>
      <c r="BY1602" s="5"/>
      <c r="BZ1602" s="5"/>
      <c r="CA1602" s="5"/>
      <c r="CB1602" s="5"/>
      <c r="CC1602" s="5"/>
      <c r="CD1602" s="43"/>
    </row>
    <row r="1603" spans="1:82" x14ac:dyDescent="0.25">
      <c r="A1603" s="8"/>
      <c r="B1603" s="5"/>
      <c r="C1603" s="5"/>
      <c r="D1603" s="5"/>
      <c r="E1603" s="5"/>
      <c r="F1603" s="94" t="str">
        <f t="shared" si="249"/>
        <v/>
      </c>
      <c r="G1603" s="94" t="str">
        <f t="shared" si="250"/>
        <v/>
      </c>
      <c r="H1603" s="127" t="str">
        <f>IF(A1603&lt;&gt;"",IF(MID(C1603,1,1)="c",$AS$26,IF(MID(C1603,1,1)="r",$AS$41,IF(MID(C1603,1,1)="p",#REF!,#REF!))),"")</f>
        <v/>
      </c>
      <c r="I1603" s="92" t="str">
        <f t="shared" si="251"/>
        <v/>
      </c>
      <c r="J1603" s="92" t="str">
        <f t="shared" si="252"/>
        <v/>
      </c>
      <c r="K1603" s="92" t="str">
        <f t="shared" si="253"/>
        <v/>
      </c>
      <c r="L1603" s="92" t="str">
        <f t="shared" si="254"/>
        <v/>
      </c>
      <c r="M1603" s="95" t="str">
        <f>IF(A1603&lt;&gt;"",IF(MID(C1603,1,1)="c",SigmaEpsConcrete(I1603,$AN$30:$AN$33,$AR$30:$AR$33,$AS$26,$AS$27,$AS$28,$AQ$20,$AU$19),""),"")</f>
        <v/>
      </c>
      <c r="N1603" s="95" t="str">
        <f>IF(A1603&lt;&gt;"",IF(MID(C1603,1,1)="r",SigmaEpsReinf(J1603,$AS$42:$AS$43,$AS$41,$AS$39,$AS$40,$AQ$38),""),"")</f>
        <v/>
      </c>
      <c r="Q1603" s="92" t="str">
        <f t="shared" si="256"/>
        <v/>
      </c>
      <c r="R1603" s="92" t="str">
        <f t="shared" si="257"/>
        <v/>
      </c>
      <c r="U1603" s="5"/>
      <c r="V1603" s="5"/>
      <c r="W1603" s="94" t="str">
        <f t="shared" si="255"/>
        <v/>
      </c>
      <c r="X1603" s="94" t="str">
        <f t="shared" si="258"/>
        <v/>
      </c>
      <c r="Y1603" s="5"/>
      <c r="BK1603" s="8"/>
      <c r="BL1603" s="5"/>
      <c r="BM1603" s="5"/>
      <c r="BN1603" s="5"/>
      <c r="BO1603" s="5"/>
      <c r="BP1603" s="1"/>
      <c r="BQ1603" s="1"/>
      <c r="BR1603" s="1"/>
      <c r="BS1603" s="1"/>
      <c r="BT1603" s="1"/>
      <c r="BU1603" s="4"/>
      <c r="BV1603" s="1"/>
      <c r="BW1603" s="3"/>
      <c r="BX1603" s="4"/>
      <c r="BY1603" s="5"/>
      <c r="BZ1603" s="5"/>
      <c r="CA1603" s="5"/>
      <c r="CB1603" s="5"/>
      <c r="CC1603" s="5"/>
      <c r="CD1603" s="43"/>
    </row>
    <row r="1604" spans="1:82" x14ac:dyDescent="0.25">
      <c r="A1604" s="8"/>
      <c r="B1604" s="5"/>
      <c r="C1604" s="5"/>
      <c r="D1604" s="5"/>
      <c r="E1604" s="5"/>
      <c r="F1604" s="94" t="str">
        <f t="shared" si="249"/>
        <v/>
      </c>
      <c r="G1604" s="94" t="str">
        <f t="shared" si="250"/>
        <v/>
      </c>
      <c r="H1604" s="127" t="str">
        <f>IF(A1604&lt;&gt;"",IF(MID(C1604,1,1)="c",$AS$26,IF(MID(C1604,1,1)="r",$AS$41,IF(MID(C1604,1,1)="p",#REF!,#REF!))),"")</f>
        <v/>
      </c>
      <c r="I1604" s="92" t="str">
        <f t="shared" si="251"/>
        <v/>
      </c>
      <c r="J1604" s="92" t="str">
        <f t="shared" si="252"/>
        <v/>
      </c>
      <c r="K1604" s="92" t="str">
        <f t="shared" si="253"/>
        <v/>
      </c>
      <c r="L1604" s="92" t="str">
        <f t="shared" si="254"/>
        <v/>
      </c>
      <c r="M1604" s="95" t="str">
        <f>IF(A1604&lt;&gt;"",IF(MID(C1604,1,1)="c",SigmaEpsConcrete(I1604,$AN$30:$AN$33,$AR$30:$AR$33,$AS$26,$AS$27,$AS$28,$AQ$20,$AU$19),""),"")</f>
        <v/>
      </c>
      <c r="N1604" s="95" t="str">
        <f>IF(A1604&lt;&gt;"",IF(MID(C1604,1,1)="r",SigmaEpsReinf(J1604,$AS$42:$AS$43,$AS$41,$AS$39,$AS$40,$AQ$38),""),"")</f>
        <v/>
      </c>
      <c r="Q1604" s="92" t="str">
        <f t="shared" si="256"/>
        <v/>
      </c>
      <c r="R1604" s="92" t="str">
        <f t="shared" si="257"/>
        <v/>
      </c>
      <c r="U1604" s="5"/>
      <c r="V1604" s="5"/>
      <c r="W1604" s="94" t="str">
        <f t="shared" si="255"/>
        <v/>
      </c>
      <c r="X1604" s="94" t="str">
        <f t="shared" si="258"/>
        <v/>
      </c>
      <c r="Y1604" s="5"/>
      <c r="BK1604" s="8"/>
      <c r="BL1604" s="5"/>
      <c r="BM1604" s="5"/>
      <c r="BN1604" s="5"/>
      <c r="BO1604" s="5"/>
      <c r="BP1604" s="1"/>
      <c r="BQ1604" s="1"/>
      <c r="BR1604" s="1"/>
      <c r="BS1604" s="1"/>
      <c r="BT1604" s="1"/>
      <c r="BU1604" s="4"/>
      <c r="BV1604" s="1"/>
      <c r="BW1604" s="3"/>
      <c r="BX1604" s="4"/>
      <c r="BY1604" s="5"/>
      <c r="BZ1604" s="5"/>
      <c r="CA1604" s="5"/>
      <c r="CB1604" s="5"/>
      <c r="CC1604" s="5"/>
      <c r="CD1604" s="43"/>
    </row>
    <row r="1605" spans="1:82" x14ac:dyDescent="0.25">
      <c r="A1605" s="8"/>
      <c r="B1605" s="5"/>
      <c r="C1605" s="5"/>
      <c r="D1605" s="5"/>
      <c r="E1605" s="5"/>
      <c r="F1605" s="94" t="str">
        <f t="shared" si="249"/>
        <v/>
      </c>
      <c r="G1605" s="94" t="str">
        <f t="shared" si="250"/>
        <v/>
      </c>
      <c r="H1605" s="127" t="str">
        <f>IF(A1605&lt;&gt;"",IF(MID(C1605,1,1)="c",$AS$26,IF(MID(C1605,1,1)="r",$AS$41,IF(MID(C1605,1,1)="p",#REF!,#REF!))),"")</f>
        <v/>
      </c>
      <c r="I1605" s="92" t="str">
        <f t="shared" si="251"/>
        <v/>
      </c>
      <c r="J1605" s="92" t="str">
        <f t="shared" si="252"/>
        <v/>
      </c>
      <c r="K1605" s="92" t="str">
        <f t="shared" si="253"/>
        <v/>
      </c>
      <c r="L1605" s="92" t="str">
        <f t="shared" si="254"/>
        <v/>
      </c>
      <c r="M1605" s="95" t="str">
        <f>IF(A1605&lt;&gt;"",IF(MID(C1605,1,1)="c",SigmaEpsConcrete(I1605,$AN$30:$AN$33,$AR$30:$AR$33,$AS$26,$AS$27,$AS$28,$AQ$20,$AU$19),""),"")</f>
        <v/>
      </c>
      <c r="N1605" s="95" t="str">
        <f>IF(A1605&lt;&gt;"",IF(MID(C1605,1,1)="r",SigmaEpsReinf(J1605,$AS$42:$AS$43,$AS$41,$AS$39,$AS$40,$AQ$38),""),"")</f>
        <v/>
      </c>
      <c r="Q1605" s="92" t="str">
        <f t="shared" si="256"/>
        <v/>
      </c>
      <c r="R1605" s="92" t="str">
        <f t="shared" si="257"/>
        <v/>
      </c>
      <c r="U1605" s="5"/>
      <c r="V1605" s="5"/>
      <c r="W1605" s="94" t="str">
        <f t="shared" si="255"/>
        <v/>
      </c>
      <c r="X1605" s="94" t="str">
        <f t="shared" si="258"/>
        <v/>
      </c>
      <c r="Y1605" s="5"/>
      <c r="BK1605" s="8"/>
      <c r="BL1605" s="5"/>
      <c r="BM1605" s="5"/>
      <c r="BN1605" s="5"/>
      <c r="BO1605" s="5"/>
      <c r="BP1605" s="1"/>
      <c r="BQ1605" s="1"/>
      <c r="BR1605" s="1"/>
      <c r="BS1605" s="1"/>
      <c r="BT1605" s="1"/>
      <c r="BU1605" s="4"/>
      <c r="BV1605" s="1"/>
      <c r="BW1605" s="3"/>
      <c r="BX1605" s="4"/>
      <c r="BY1605" s="5"/>
      <c r="BZ1605" s="5"/>
      <c r="CA1605" s="5"/>
      <c r="CB1605" s="5"/>
      <c r="CC1605" s="5"/>
      <c r="CD1605" s="43"/>
    </row>
    <row r="1606" spans="1:82" x14ac:dyDescent="0.25">
      <c r="A1606" s="8"/>
      <c r="B1606" s="5"/>
      <c r="C1606" s="5"/>
      <c r="D1606" s="5"/>
      <c r="E1606" s="5"/>
      <c r="F1606" s="94" t="str">
        <f t="shared" si="249"/>
        <v/>
      </c>
      <c r="G1606" s="94" t="str">
        <f t="shared" si="250"/>
        <v/>
      </c>
      <c r="H1606" s="127" t="str">
        <f>IF(A1606&lt;&gt;"",IF(MID(C1606,1,1)="c",$AS$26,IF(MID(C1606,1,1)="r",$AS$41,IF(MID(C1606,1,1)="p",#REF!,#REF!))),"")</f>
        <v/>
      </c>
      <c r="I1606" s="92" t="str">
        <f t="shared" si="251"/>
        <v/>
      </c>
      <c r="J1606" s="92" t="str">
        <f t="shared" si="252"/>
        <v/>
      </c>
      <c r="K1606" s="92" t="str">
        <f t="shared" si="253"/>
        <v/>
      </c>
      <c r="L1606" s="92" t="str">
        <f t="shared" si="254"/>
        <v/>
      </c>
      <c r="M1606" s="95" t="str">
        <f>IF(A1606&lt;&gt;"",IF(MID(C1606,1,1)="c",SigmaEpsConcrete(I1606,$AN$30:$AN$33,$AR$30:$AR$33,$AS$26,$AS$27,$AS$28,$AQ$20,$AU$19),""),"")</f>
        <v/>
      </c>
      <c r="N1606" s="95" t="str">
        <f>IF(A1606&lt;&gt;"",IF(MID(C1606,1,1)="r",SigmaEpsReinf(J1606,$AS$42:$AS$43,$AS$41,$AS$39,$AS$40,$AQ$38),""),"")</f>
        <v/>
      </c>
      <c r="Q1606" s="92" t="str">
        <f t="shared" si="256"/>
        <v/>
      </c>
      <c r="R1606" s="92" t="str">
        <f t="shared" si="257"/>
        <v/>
      </c>
      <c r="U1606" s="5"/>
      <c r="V1606" s="5"/>
      <c r="W1606" s="94" t="str">
        <f t="shared" si="255"/>
        <v/>
      </c>
      <c r="X1606" s="94" t="str">
        <f t="shared" si="258"/>
        <v/>
      </c>
      <c r="Y1606" s="5"/>
      <c r="BK1606" s="8"/>
      <c r="BL1606" s="5"/>
      <c r="BM1606" s="5"/>
      <c r="BN1606" s="5"/>
      <c r="BO1606" s="5"/>
      <c r="BP1606" s="1"/>
      <c r="BQ1606" s="1"/>
      <c r="BR1606" s="1"/>
      <c r="BS1606" s="1"/>
      <c r="BT1606" s="1"/>
      <c r="BU1606" s="4"/>
      <c r="BV1606" s="1"/>
      <c r="BW1606" s="3"/>
      <c r="BX1606" s="4"/>
      <c r="BY1606" s="5"/>
      <c r="BZ1606" s="5"/>
      <c r="CA1606" s="5"/>
      <c r="CB1606" s="5"/>
      <c r="CC1606" s="5"/>
      <c r="CD1606" s="43"/>
    </row>
    <row r="1607" spans="1:82" x14ac:dyDescent="0.25">
      <c r="A1607" s="8"/>
      <c r="B1607" s="5"/>
      <c r="C1607" s="5"/>
      <c r="D1607" s="5"/>
      <c r="E1607" s="5"/>
      <c r="F1607" s="94" t="str">
        <f t="shared" si="249"/>
        <v/>
      </c>
      <c r="G1607" s="94" t="str">
        <f t="shared" si="250"/>
        <v/>
      </c>
      <c r="H1607" s="127" t="str">
        <f>IF(A1607&lt;&gt;"",IF(MID(C1607,1,1)="c",$AS$26,IF(MID(C1607,1,1)="r",$AS$41,IF(MID(C1607,1,1)="p",#REF!,#REF!))),"")</f>
        <v/>
      </c>
      <c r="I1607" s="92" t="str">
        <f t="shared" si="251"/>
        <v/>
      </c>
      <c r="J1607" s="92" t="str">
        <f t="shared" si="252"/>
        <v/>
      </c>
      <c r="K1607" s="92" t="str">
        <f t="shared" si="253"/>
        <v/>
      </c>
      <c r="L1607" s="92" t="str">
        <f t="shared" si="254"/>
        <v/>
      </c>
      <c r="M1607" s="95" t="str">
        <f>IF(A1607&lt;&gt;"",IF(MID(C1607,1,1)="c",SigmaEpsConcrete(I1607,$AN$30:$AN$33,$AR$30:$AR$33,$AS$26,$AS$27,$AS$28,$AQ$20,$AU$19),""),"")</f>
        <v/>
      </c>
      <c r="N1607" s="95" t="str">
        <f>IF(A1607&lt;&gt;"",IF(MID(C1607,1,1)="r",SigmaEpsReinf(J1607,$AS$42:$AS$43,$AS$41,$AS$39,$AS$40,$AQ$38),""),"")</f>
        <v/>
      </c>
      <c r="Q1607" s="92" t="str">
        <f t="shared" si="256"/>
        <v/>
      </c>
      <c r="R1607" s="92" t="str">
        <f t="shared" si="257"/>
        <v/>
      </c>
      <c r="U1607" s="5"/>
      <c r="V1607" s="5"/>
      <c r="W1607" s="94" t="str">
        <f t="shared" si="255"/>
        <v/>
      </c>
      <c r="X1607" s="94" t="str">
        <f t="shared" si="258"/>
        <v/>
      </c>
      <c r="Y1607" s="5"/>
      <c r="BK1607" s="8"/>
      <c r="BL1607" s="5"/>
      <c r="BM1607" s="5"/>
      <c r="BN1607" s="5"/>
      <c r="BO1607" s="5"/>
      <c r="BP1607" s="1"/>
      <c r="BQ1607" s="1"/>
      <c r="BR1607" s="1"/>
      <c r="BS1607" s="1"/>
      <c r="BT1607" s="1"/>
      <c r="BU1607" s="4"/>
      <c r="BV1607" s="1"/>
      <c r="BW1607" s="3"/>
      <c r="BX1607" s="4"/>
      <c r="BY1607" s="5"/>
      <c r="BZ1607" s="5"/>
      <c r="CA1607" s="5"/>
      <c r="CB1607" s="5"/>
      <c r="CC1607" s="5"/>
      <c r="CD1607" s="43"/>
    </row>
    <row r="1608" spans="1:82" x14ac:dyDescent="0.25">
      <c r="A1608" s="8"/>
      <c r="B1608" s="5"/>
      <c r="C1608" s="5"/>
      <c r="D1608" s="5"/>
      <c r="E1608" s="5"/>
      <c r="F1608" s="94" t="str">
        <f t="shared" si="249"/>
        <v/>
      </c>
      <c r="G1608" s="94" t="str">
        <f t="shared" si="250"/>
        <v/>
      </c>
      <c r="H1608" s="127" t="str">
        <f>IF(A1608&lt;&gt;"",IF(MID(C1608,1,1)="c",$AS$26,IF(MID(C1608,1,1)="r",$AS$41,IF(MID(C1608,1,1)="p",#REF!,#REF!))),"")</f>
        <v/>
      </c>
      <c r="I1608" s="92" t="str">
        <f t="shared" si="251"/>
        <v/>
      </c>
      <c r="J1608" s="92" t="str">
        <f t="shared" si="252"/>
        <v/>
      </c>
      <c r="K1608" s="92" t="str">
        <f t="shared" si="253"/>
        <v/>
      </c>
      <c r="L1608" s="92" t="str">
        <f t="shared" si="254"/>
        <v/>
      </c>
      <c r="M1608" s="95" t="str">
        <f>IF(A1608&lt;&gt;"",IF(MID(C1608,1,1)="c",SigmaEpsConcrete(I1608,$AN$30:$AN$33,$AR$30:$AR$33,$AS$26,$AS$27,$AS$28,$AQ$20,$AU$19),""),"")</f>
        <v/>
      </c>
      <c r="N1608" s="95" t="str">
        <f>IF(A1608&lt;&gt;"",IF(MID(C1608,1,1)="r",SigmaEpsReinf(J1608,$AS$42:$AS$43,$AS$41,$AS$39,$AS$40,$AQ$38),""),"")</f>
        <v/>
      </c>
      <c r="Q1608" s="92" t="str">
        <f t="shared" si="256"/>
        <v/>
      </c>
      <c r="R1608" s="92" t="str">
        <f t="shared" si="257"/>
        <v/>
      </c>
      <c r="U1608" s="5"/>
      <c r="V1608" s="5"/>
      <c r="W1608" s="94" t="str">
        <f t="shared" si="255"/>
        <v/>
      </c>
      <c r="X1608" s="94" t="str">
        <f t="shared" si="258"/>
        <v/>
      </c>
      <c r="Y1608" s="5"/>
      <c r="BK1608" s="8"/>
      <c r="BL1608" s="5"/>
      <c r="BM1608" s="5"/>
      <c r="BN1608" s="5"/>
      <c r="BO1608" s="5"/>
      <c r="BP1608" s="1"/>
      <c r="BQ1608" s="1"/>
      <c r="BR1608" s="1"/>
      <c r="BS1608" s="1"/>
      <c r="BT1608" s="1"/>
      <c r="BU1608" s="4"/>
      <c r="BV1608" s="1"/>
      <c r="BW1608" s="3"/>
      <c r="BX1608" s="4"/>
      <c r="BY1608" s="5"/>
      <c r="BZ1608" s="5"/>
      <c r="CA1608" s="5"/>
      <c r="CB1608" s="5"/>
      <c r="CC1608" s="5"/>
      <c r="CD1608" s="43"/>
    </row>
    <row r="1609" spans="1:82" x14ac:dyDescent="0.25">
      <c r="A1609" s="8"/>
      <c r="B1609" s="5"/>
      <c r="C1609" s="5"/>
      <c r="D1609" s="5"/>
      <c r="E1609" s="5"/>
      <c r="F1609" s="94" t="str">
        <f t="shared" si="249"/>
        <v/>
      </c>
      <c r="G1609" s="94" t="str">
        <f t="shared" si="250"/>
        <v/>
      </c>
      <c r="H1609" s="127" t="str">
        <f>IF(A1609&lt;&gt;"",IF(MID(C1609,1,1)="c",$AS$26,IF(MID(C1609,1,1)="r",$AS$41,IF(MID(C1609,1,1)="p",#REF!,#REF!))),"")</f>
        <v/>
      </c>
      <c r="I1609" s="92" t="str">
        <f t="shared" si="251"/>
        <v/>
      </c>
      <c r="J1609" s="92" t="str">
        <f t="shared" si="252"/>
        <v/>
      </c>
      <c r="K1609" s="92" t="str">
        <f t="shared" si="253"/>
        <v/>
      </c>
      <c r="L1609" s="92" t="str">
        <f t="shared" si="254"/>
        <v/>
      </c>
      <c r="M1609" s="95" t="str">
        <f>IF(A1609&lt;&gt;"",IF(MID(C1609,1,1)="c",SigmaEpsConcrete(I1609,$AN$30:$AN$33,$AR$30:$AR$33,$AS$26,$AS$27,$AS$28,$AQ$20,$AU$19),""),"")</f>
        <v/>
      </c>
      <c r="N1609" s="95" t="str">
        <f>IF(A1609&lt;&gt;"",IF(MID(C1609,1,1)="r",SigmaEpsReinf(J1609,$AS$42:$AS$43,$AS$41,$AS$39,$AS$40,$AQ$38),""),"")</f>
        <v/>
      </c>
      <c r="Q1609" s="92" t="str">
        <f t="shared" si="256"/>
        <v/>
      </c>
      <c r="R1609" s="92" t="str">
        <f t="shared" si="257"/>
        <v/>
      </c>
      <c r="U1609" s="5"/>
      <c r="V1609" s="5"/>
      <c r="W1609" s="94" t="str">
        <f t="shared" si="255"/>
        <v/>
      </c>
      <c r="X1609" s="94" t="str">
        <f t="shared" si="258"/>
        <v/>
      </c>
      <c r="Y1609" s="5"/>
      <c r="BK1609" s="8"/>
      <c r="BL1609" s="5"/>
      <c r="BM1609" s="5"/>
      <c r="BN1609" s="5"/>
      <c r="BO1609" s="5"/>
      <c r="BP1609" s="1"/>
      <c r="BQ1609" s="1"/>
      <c r="BR1609" s="1"/>
      <c r="BS1609" s="1"/>
      <c r="BT1609" s="1"/>
      <c r="BU1609" s="4"/>
      <c r="BV1609" s="1"/>
      <c r="BW1609" s="3"/>
      <c r="BX1609" s="4"/>
      <c r="BY1609" s="5"/>
      <c r="BZ1609" s="5"/>
      <c r="CA1609" s="5"/>
      <c r="CB1609" s="5"/>
      <c r="CC1609" s="5"/>
      <c r="CD1609" s="43"/>
    </row>
    <row r="1610" spans="1:82" x14ac:dyDescent="0.25">
      <c r="A1610" s="8"/>
      <c r="B1610" s="5"/>
      <c r="C1610" s="5"/>
      <c r="D1610" s="5"/>
      <c r="E1610" s="5"/>
      <c r="F1610" s="94" t="str">
        <f t="shared" ref="F1610:F1673" si="259">IF(A1610&lt;&gt;"",(D1610-$AU$86)/10,"")</f>
        <v/>
      </c>
      <c r="G1610" s="94" t="str">
        <f t="shared" ref="G1610:G1673" si="260">IF(A1610&lt;&gt;"",(E1610-$AU$87)/10,"")</f>
        <v/>
      </c>
      <c r="H1610" s="127" t="str">
        <f>IF(A1610&lt;&gt;"",IF(MID(C1610,1,1)="c",$AS$26,IF(MID(C1610,1,1)="r",$AS$41,IF(MID(C1610,1,1)="p",#REF!,#REF!))),"")</f>
        <v/>
      </c>
      <c r="I1610" s="92" t="str">
        <f t="shared" ref="I1610:I1673" si="261">IF($A1610&lt;&gt;"",IF(MID($C1610,1,1)="c",$Y$3+$Y$4*$F1610+$Y$5*$G1610+$BR$43,""),"")</f>
        <v/>
      </c>
      <c r="J1610" s="92" t="str">
        <f t="shared" ref="J1610:J1673" si="262">IF($A1610&lt;&gt;"",IF(MID($C1610,1,1)="r",$Y$3+$Y$4*$F1610+$Y$5*$G1610+$BR$43,""),"")</f>
        <v/>
      </c>
      <c r="K1610" s="92" t="str">
        <f t="shared" ref="K1610:K1673" si="263">IF($A1610&lt;&gt;"",IF(MID($C1610,1,1)="u",$Y$3+$Y$4*$F1610+$Y$5*$G1610+$BR$43,""),"")</f>
        <v/>
      </c>
      <c r="L1610" s="92" t="str">
        <f t="shared" ref="L1610:L1673" si="264">IF($A1610&lt;&gt;"",IF(MID($C1610,1,1)="p",$Y$3+$Y$4*$F1610+$Y$5*$G1610+$BR$43,""),"")</f>
        <v/>
      </c>
      <c r="M1610" s="95" t="str">
        <f>IF(A1610&lt;&gt;"",IF(MID(C1610,1,1)="c",SigmaEpsConcrete(I1610,$AN$30:$AN$33,$AR$30:$AR$33,$AS$26,$AS$27,$AS$28,$AQ$20,$AU$19),""),"")</f>
        <v/>
      </c>
      <c r="N1610" s="95" t="str">
        <f>IF(A1610&lt;&gt;"",IF(MID(C1610,1,1)="r",SigmaEpsReinf(J1610,$AS$42:$AS$43,$AS$41,$AS$39,$AS$40,$AQ$38),""),"")</f>
        <v/>
      </c>
      <c r="Q1610" s="92" t="str">
        <f t="shared" si="256"/>
        <v/>
      </c>
      <c r="R1610" s="92" t="str">
        <f t="shared" si="257"/>
        <v/>
      </c>
      <c r="U1610" s="5"/>
      <c r="V1610" s="5"/>
      <c r="W1610" s="94" t="str">
        <f t="shared" ref="W1610:W1673" si="265">IF(A1610&lt;&gt;"",F1610-$AU$105,"")</f>
        <v/>
      </c>
      <c r="X1610" s="94" t="str">
        <f t="shared" si="258"/>
        <v/>
      </c>
      <c r="Y1610" s="5"/>
      <c r="BK1610" s="8"/>
      <c r="BL1610" s="5"/>
      <c r="BM1610" s="5"/>
      <c r="BN1610" s="5"/>
      <c r="BO1610" s="5"/>
      <c r="BP1610" s="1"/>
      <c r="BQ1610" s="1"/>
      <c r="BR1610" s="1"/>
      <c r="BS1610" s="1"/>
      <c r="BT1610" s="1"/>
      <c r="BU1610" s="4"/>
      <c r="BV1610" s="1"/>
      <c r="BW1610" s="3"/>
      <c r="BX1610" s="4"/>
      <c r="BY1610" s="5"/>
      <c r="BZ1610" s="5"/>
      <c r="CA1610" s="5"/>
      <c r="CB1610" s="5"/>
      <c r="CC1610" s="5"/>
      <c r="CD1610" s="43"/>
    </row>
    <row r="1611" spans="1:82" x14ac:dyDescent="0.25">
      <c r="A1611" s="8"/>
      <c r="B1611" s="5"/>
      <c r="C1611" s="5"/>
      <c r="D1611" s="5"/>
      <c r="E1611" s="5"/>
      <c r="F1611" s="94" t="str">
        <f t="shared" si="259"/>
        <v/>
      </c>
      <c r="G1611" s="94" t="str">
        <f t="shared" si="260"/>
        <v/>
      </c>
      <c r="H1611" s="127" t="str">
        <f>IF(A1611&lt;&gt;"",IF(MID(C1611,1,1)="c",$AS$26,IF(MID(C1611,1,1)="r",$AS$41,IF(MID(C1611,1,1)="p",#REF!,#REF!))),"")</f>
        <v/>
      </c>
      <c r="I1611" s="92" t="str">
        <f t="shared" si="261"/>
        <v/>
      </c>
      <c r="J1611" s="92" t="str">
        <f t="shared" si="262"/>
        <v/>
      </c>
      <c r="K1611" s="92" t="str">
        <f t="shared" si="263"/>
        <v/>
      </c>
      <c r="L1611" s="92" t="str">
        <f t="shared" si="264"/>
        <v/>
      </c>
      <c r="M1611" s="95" t="str">
        <f>IF(A1611&lt;&gt;"",IF(MID(C1611,1,1)="c",SigmaEpsConcrete(I1611,$AN$30:$AN$33,$AR$30:$AR$33,$AS$26,$AS$27,$AS$28,$AQ$20,$AU$19),""),"")</f>
        <v/>
      </c>
      <c r="N1611" s="95" t="str">
        <f>IF(A1611&lt;&gt;"",IF(MID(C1611,1,1)="r",SigmaEpsReinf(J1611,$AS$42:$AS$43,$AS$41,$AS$39,$AS$40,$AQ$38),""),"")</f>
        <v/>
      </c>
      <c r="Q1611" s="92" t="str">
        <f t="shared" ref="Q1611:Q1674" si="266">IF(A1611&lt;&gt;"",IF(MID(C1611,1,1)="c",IF(ISERROR(M1611/I1611),"",M1611/I1611),""),"")</f>
        <v/>
      </c>
      <c r="R1611" s="92" t="str">
        <f t="shared" ref="R1611:R1674" si="267">IF(A1611&lt;&gt;"",IF(MID(C1611,1,1)="r",IF(ISERROR(N1611/J1611),"",N1611/J1611),""),"")</f>
        <v/>
      </c>
      <c r="U1611" s="5"/>
      <c r="V1611" s="5"/>
      <c r="W1611" s="94" t="str">
        <f t="shared" si="265"/>
        <v/>
      </c>
      <c r="X1611" s="94" t="str">
        <f t="shared" ref="X1611:X1674" si="268">IF(B1611&lt;&gt;"",G1611-$AU$106,"")</f>
        <v/>
      </c>
      <c r="Y1611" s="5"/>
      <c r="BK1611" s="8"/>
      <c r="BL1611" s="5"/>
      <c r="BM1611" s="5"/>
      <c r="BN1611" s="5"/>
      <c r="BO1611" s="5"/>
      <c r="BP1611" s="1"/>
      <c r="BQ1611" s="1"/>
      <c r="BR1611" s="1"/>
      <c r="BS1611" s="1"/>
      <c r="BT1611" s="1"/>
      <c r="BU1611" s="4"/>
      <c r="BV1611" s="1"/>
      <c r="BW1611" s="3"/>
      <c r="BX1611" s="4"/>
      <c r="BY1611" s="5"/>
      <c r="BZ1611" s="5"/>
      <c r="CA1611" s="5"/>
      <c r="CB1611" s="5"/>
      <c r="CC1611" s="5"/>
      <c r="CD1611" s="43"/>
    </row>
    <row r="1612" spans="1:82" x14ac:dyDescent="0.25">
      <c r="A1612" s="8"/>
      <c r="B1612" s="5"/>
      <c r="C1612" s="5"/>
      <c r="D1612" s="5"/>
      <c r="E1612" s="5"/>
      <c r="F1612" s="94" t="str">
        <f t="shared" si="259"/>
        <v/>
      </c>
      <c r="G1612" s="94" t="str">
        <f t="shared" si="260"/>
        <v/>
      </c>
      <c r="H1612" s="127" t="str">
        <f>IF(A1612&lt;&gt;"",IF(MID(C1612,1,1)="c",$AS$26,IF(MID(C1612,1,1)="r",$AS$41,IF(MID(C1612,1,1)="p",#REF!,#REF!))),"")</f>
        <v/>
      </c>
      <c r="I1612" s="92" t="str">
        <f t="shared" si="261"/>
        <v/>
      </c>
      <c r="J1612" s="92" t="str">
        <f t="shared" si="262"/>
        <v/>
      </c>
      <c r="K1612" s="92" t="str">
        <f t="shared" si="263"/>
        <v/>
      </c>
      <c r="L1612" s="92" t="str">
        <f t="shared" si="264"/>
        <v/>
      </c>
      <c r="M1612" s="95" t="str">
        <f>IF(A1612&lt;&gt;"",IF(MID(C1612,1,1)="c",SigmaEpsConcrete(I1612,$AN$30:$AN$33,$AR$30:$AR$33,$AS$26,$AS$27,$AS$28,$AQ$20,$AU$19),""),"")</f>
        <v/>
      </c>
      <c r="N1612" s="95" t="str">
        <f>IF(A1612&lt;&gt;"",IF(MID(C1612,1,1)="r",SigmaEpsReinf(J1612,$AS$42:$AS$43,$AS$41,$AS$39,$AS$40,$AQ$38),""),"")</f>
        <v/>
      </c>
      <c r="Q1612" s="92" t="str">
        <f t="shared" si="266"/>
        <v/>
      </c>
      <c r="R1612" s="92" t="str">
        <f t="shared" si="267"/>
        <v/>
      </c>
      <c r="U1612" s="5"/>
      <c r="V1612" s="5"/>
      <c r="W1612" s="94" t="str">
        <f t="shared" si="265"/>
        <v/>
      </c>
      <c r="X1612" s="94" t="str">
        <f t="shared" si="268"/>
        <v/>
      </c>
      <c r="Y1612" s="5"/>
      <c r="BK1612" s="8"/>
      <c r="BL1612" s="5"/>
      <c r="BM1612" s="5"/>
      <c r="BN1612" s="5"/>
      <c r="BO1612" s="5"/>
      <c r="BP1612" s="1"/>
      <c r="BQ1612" s="1"/>
      <c r="BR1612" s="1"/>
      <c r="BS1612" s="1"/>
      <c r="BT1612" s="1"/>
      <c r="BU1612" s="4"/>
      <c r="BV1612" s="1"/>
      <c r="BW1612" s="3"/>
      <c r="BX1612" s="4"/>
      <c r="BY1612" s="5"/>
      <c r="BZ1612" s="5"/>
      <c r="CA1612" s="5"/>
      <c r="CB1612" s="5"/>
      <c r="CC1612" s="5"/>
      <c r="CD1612" s="43"/>
    </row>
    <row r="1613" spans="1:82" x14ac:dyDescent="0.25">
      <c r="A1613" s="8"/>
      <c r="B1613" s="5"/>
      <c r="C1613" s="5"/>
      <c r="D1613" s="5"/>
      <c r="E1613" s="5"/>
      <c r="F1613" s="94" t="str">
        <f t="shared" si="259"/>
        <v/>
      </c>
      <c r="G1613" s="94" t="str">
        <f t="shared" si="260"/>
        <v/>
      </c>
      <c r="H1613" s="127" t="str">
        <f>IF(A1613&lt;&gt;"",IF(MID(C1613,1,1)="c",$AS$26,IF(MID(C1613,1,1)="r",$AS$41,IF(MID(C1613,1,1)="p",#REF!,#REF!))),"")</f>
        <v/>
      </c>
      <c r="I1613" s="92" t="str">
        <f t="shared" si="261"/>
        <v/>
      </c>
      <c r="J1613" s="92" t="str">
        <f t="shared" si="262"/>
        <v/>
      </c>
      <c r="K1613" s="92" t="str">
        <f t="shared" si="263"/>
        <v/>
      </c>
      <c r="L1613" s="92" t="str">
        <f t="shared" si="264"/>
        <v/>
      </c>
      <c r="M1613" s="95" t="str">
        <f>IF(A1613&lt;&gt;"",IF(MID(C1613,1,1)="c",SigmaEpsConcrete(I1613,$AN$30:$AN$33,$AR$30:$AR$33,$AS$26,$AS$27,$AS$28,$AQ$20,$AU$19),""),"")</f>
        <v/>
      </c>
      <c r="N1613" s="95" t="str">
        <f>IF(A1613&lt;&gt;"",IF(MID(C1613,1,1)="r",SigmaEpsReinf(J1613,$AS$42:$AS$43,$AS$41,$AS$39,$AS$40,$AQ$38),""),"")</f>
        <v/>
      </c>
      <c r="Q1613" s="92" t="str">
        <f t="shared" si="266"/>
        <v/>
      </c>
      <c r="R1613" s="92" t="str">
        <f t="shared" si="267"/>
        <v/>
      </c>
      <c r="U1613" s="5"/>
      <c r="V1613" s="5"/>
      <c r="W1613" s="94" t="str">
        <f t="shared" si="265"/>
        <v/>
      </c>
      <c r="X1613" s="94" t="str">
        <f t="shared" si="268"/>
        <v/>
      </c>
      <c r="Y1613" s="5"/>
      <c r="BK1613" s="8"/>
      <c r="BL1613" s="5"/>
      <c r="BM1613" s="5"/>
      <c r="BN1613" s="5"/>
      <c r="BO1613" s="5"/>
      <c r="BP1613" s="1"/>
      <c r="BQ1613" s="1"/>
      <c r="BR1613" s="1"/>
      <c r="BS1613" s="1"/>
      <c r="BT1613" s="1"/>
      <c r="BU1613" s="4"/>
      <c r="BV1613" s="1"/>
      <c r="BW1613" s="3"/>
      <c r="BX1613" s="4"/>
      <c r="BY1613" s="5"/>
      <c r="BZ1613" s="5"/>
      <c r="CA1613" s="5"/>
      <c r="CB1613" s="5"/>
      <c r="CC1613" s="5"/>
      <c r="CD1613" s="43"/>
    </row>
    <row r="1614" spans="1:82" x14ac:dyDescent="0.25">
      <c r="A1614" s="8"/>
      <c r="B1614" s="5"/>
      <c r="C1614" s="5"/>
      <c r="D1614" s="5"/>
      <c r="E1614" s="5"/>
      <c r="F1614" s="94" t="str">
        <f t="shared" si="259"/>
        <v/>
      </c>
      <c r="G1614" s="94" t="str">
        <f t="shared" si="260"/>
        <v/>
      </c>
      <c r="H1614" s="127" t="str">
        <f>IF(A1614&lt;&gt;"",IF(MID(C1614,1,1)="c",$AS$26,IF(MID(C1614,1,1)="r",$AS$41,IF(MID(C1614,1,1)="p",#REF!,#REF!))),"")</f>
        <v/>
      </c>
      <c r="I1614" s="92" t="str">
        <f t="shared" si="261"/>
        <v/>
      </c>
      <c r="J1614" s="92" t="str">
        <f t="shared" si="262"/>
        <v/>
      </c>
      <c r="K1614" s="92" t="str">
        <f t="shared" si="263"/>
        <v/>
      </c>
      <c r="L1614" s="92" t="str">
        <f t="shared" si="264"/>
        <v/>
      </c>
      <c r="M1614" s="95" t="str">
        <f>IF(A1614&lt;&gt;"",IF(MID(C1614,1,1)="c",SigmaEpsConcrete(I1614,$AN$30:$AN$33,$AR$30:$AR$33,$AS$26,$AS$27,$AS$28,$AQ$20,$AU$19),""),"")</f>
        <v/>
      </c>
      <c r="N1614" s="95" t="str">
        <f>IF(A1614&lt;&gt;"",IF(MID(C1614,1,1)="r",SigmaEpsReinf(J1614,$AS$42:$AS$43,$AS$41,$AS$39,$AS$40,$AQ$38),""),"")</f>
        <v/>
      </c>
      <c r="Q1614" s="92" t="str">
        <f t="shared" si="266"/>
        <v/>
      </c>
      <c r="R1614" s="92" t="str">
        <f t="shared" si="267"/>
        <v/>
      </c>
      <c r="U1614" s="5"/>
      <c r="V1614" s="5"/>
      <c r="W1614" s="94" t="str">
        <f t="shared" si="265"/>
        <v/>
      </c>
      <c r="X1614" s="94" t="str">
        <f t="shared" si="268"/>
        <v/>
      </c>
      <c r="Y1614" s="5"/>
      <c r="BK1614" s="8"/>
      <c r="BL1614" s="5"/>
      <c r="BM1614" s="5"/>
      <c r="BN1614" s="5"/>
      <c r="BO1614" s="5"/>
      <c r="BP1614" s="1"/>
      <c r="BQ1614" s="1"/>
      <c r="BR1614" s="1"/>
      <c r="BS1614" s="1"/>
      <c r="BT1614" s="1"/>
      <c r="BU1614" s="4"/>
      <c r="BV1614" s="1"/>
      <c r="BW1614" s="3"/>
      <c r="BX1614" s="4"/>
      <c r="BY1614" s="5"/>
      <c r="BZ1614" s="5"/>
      <c r="CA1614" s="5"/>
      <c r="CB1614" s="5"/>
      <c r="CC1614" s="5"/>
      <c r="CD1614" s="43"/>
    </row>
    <row r="1615" spans="1:82" x14ac:dyDescent="0.25">
      <c r="A1615" s="8"/>
      <c r="B1615" s="5"/>
      <c r="C1615" s="5"/>
      <c r="D1615" s="5"/>
      <c r="E1615" s="5"/>
      <c r="F1615" s="94" t="str">
        <f t="shared" si="259"/>
        <v/>
      </c>
      <c r="G1615" s="94" t="str">
        <f t="shared" si="260"/>
        <v/>
      </c>
      <c r="H1615" s="127" t="str">
        <f>IF(A1615&lt;&gt;"",IF(MID(C1615,1,1)="c",$AS$26,IF(MID(C1615,1,1)="r",$AS$41,IF(MID(C1615,1,1)="p",#REF!,#REF!))),"")</f>
        <v/>
      </c>
      <c r="I1615" s="92" t="str">
        <f t="shared" si="261"/>
        <v/>
      </c>
      <c r="J1615" s="92" t="str">
        <f t="shared" si="262"/>
        <v/>
      </c>
      <c r="K1615" s="92" t="str">
        <f t="shared" si="263"/>
        <v/>
      </c>
      <c r="L1615" s="92" t="str">
        <f t="shared" si="264"/>
        <v/>
      </c>
      <c r="M1615" s="95" t="str">
        <f>IF(A1615&lt;&gt;"",IF(MID(C1615,1,1)="c",SigmaEpsConcrete(I1615,$AN$30:$AN$33,$AR$30:$AR$33,$AS$26,$AS$27,$AS$28,$AQ$20,$AU$19),""),"")</f>
        <v/>
      </c>
      <c r="N1615" s="95" t="str">
        <f>IF(A1615&lt;&gt;"",IF(MID(C1615,1,1)="r",SigmaEpsReinf(J1615,$AS$42:$AS$43,$AS$41,$AS$39,$AS$40,$AQ$38),""),"")</f>
        <v/>
      </c>
      <c r="Q1615" s="92" t="str">
        <f t="shared" si="266"/>
        <v/>
      </c>
      <c r="R1615" s="92" t="str">
        <f t="shared" si="267"/>
        <v/>
      </c>
      <c r="U1615" s="5"/>
      <c r="V1615" s="5"/>
      <c r="W1615" s="94" t="str">
        <f t="shared" si="265"/>
        <v/>
      </c>
      <c r="X1615" s="94" t="str">
        <f t="shared" si="268"/>
        <v/>
      </c>
      <c r="Y1615" s="5"/>
      <c r="BK1615" s="8"/>
      <c r="BL1615" s="5"/>
      <c r="BM1615" s="5"/>
      <c r="BN1615" s="5"/>
      <c r="BO1615" s="5"/>
      <c r="BP1615" s="1"/>
      <c r="BQ1615" s="1"/>
      <c r="BR1615" s="1"/>
      <c r="BS1615" s="1"/>
      <c r="BT1615" s="1"/>
      <c r="BU1615" s="4"/>
      <c r="BV1615" s="1"/>
      <c r="BW1615" s="3"/>
      <c r="BX1615" s="4"/>
      <c r="BY1615" s="5"/>
      <c r="BZ1615" s="5"/>
      <c r="CA1615" s="5"/>
      <c r="CB1615" s="5"/>
      <c r="CC1615" s="5"/>
      <c r="CD1615" s="43"/>
    </row>
    <row r="1616" spans="1:82" x14ac:dyDescent="0.25">
      <c r="A1616" s="8"/>
      <c r="B1616" s="5"/>
      <c r="C1616" s="5"/>
      <c r="D1616" s="5"/>
      <c r="E1616" s="5"/>
      <c r="F1616" s="94" t="str">
        <f t="shared" si="259"/>
        <v/>
      </c>
      <c r="G1616" s="94" t="str">
        <f t="shared" si="260"/>
        <v/>
      </c>
      <c r="H1616" s="127" t="str">
        <f>IF(A1616&lt;&gt;"",IF(MID(C1616,1,1)="c",$AS$26,IF(MID(C1616,1,1)="r",$AS$41,IF(MID(C1616,1,1)="p",#REF!,#REF!))),"")</f>
        <v/>
      </c>
      <c r="I1616" s="92" t="str">
        <f t="shared" si="261"/>
        <v/>
      </c>
      <c r="J1616" s="92" t="str">
        <f t="shared" si="262"/>
        <v/>
      </c>
      <c r="K1616" s="92" t="str">
        <f t="shared" si="263"/>
        <v/>
      </c>
      <c r="L1616" s="92" t="str">
        <f t="shared" si="264"/>
        <v/>
      </c>
      <c r="M1616" s="95" t="str">
        <f>IF(A1616&lt;&gt;"",IF(MID(C1616,1,1)="c",SigmaEpsConcrete(I1616,$AN$30:$AN$33,$AR$30:$AR$33,$AS$26,$AS$27,$AS$28,$AQ$20,$AU$19),""),"")</f>
        <v/>
      </c>
      <c r="N1616" s="95" t="str">
        <f>IF(A1616&lt;&gt;"",IF(MID(C1616,1,1)="r",SigmaEpsReinf(J1616,$AS$42:$AS$43,$AS$41,$AS$39,$AS$40,$AQ$38),""),"")</f>
        <v/>
      </c>
      <c r="Q1616" s="92" t="str">
        <f t="shared" si="266"/>
        <v/>
      </c>
      <c r="R1616" s="92" t="str">
        <f t="shared" si="267"/>
        <v/>
      </c>
      <c r="U1616" s="5"/>
      <c r="V1616" s="5"/>
      <c r="W1616" s="94" t="str">
        <f t="shared" si="265"/>
        <v/>
      </c>
      <c r="X1616" s="94" t="str">
        <f t="shared" si="268"/>
        <v/>
      </c>
      <c r="Y1616" s="5"/>
      <c r="BK1616" s="8"/>
      <c r="BL1616" s="5"/>
      <c r="BM1616" s="5"/>
      <c r="BN1616" s="5"/>
      <c r="BO1616" s="5"/>
      <c r="BP1616" s="1"/>
      <c r="BQ1616" s="1"/>
      <c r="BR1616" s="1"/>
      <c r="BS1616" s="1"/>
      <c r="BT1616" s="1"/>
      <c r="BU1616" s="4"/>
      <c r="BV1616" s="1"/>
      <c r="BW1616" s="3"/>
      <c r="BX1616" s="4"/>
      <c r="BY1616" s="5"/>
      <c r="BZ1616" s="5"/>
      <c r="CA1616" s="5"/>
      <c r="CB1616" s="5"/>
      <c r="CC1616" s="5"/>
      <c r="CD1616" s="43"/>
    </row>
    <row r="1617" spans="1:82" x14ac:dyDescent="0.25">
      <c r="A1617" s="8"/>
      <c r="B1617" s="5"/>
      <c r="C1617" s="5"/>
      <c r="D1617" s="5"/>
      <c r="E1617" s="5"/>
      <c r="F1617" s="94" t="str">
        <f t="shared" si="259"/>
        <v/>
      </c>
      <c r="G1617" s="94" t="str">
        <f t="shared" si="260"/>
        <v/>
      </c>
      <c r="H1617" s="127" t="str">
        <f>IF(A1617&lt;&gt;"",IF(MID(C1617,1,1)="c",$AS$26,IF(MID(C1617,1,1)="r",$AS$41,IF(MID(C1617,1,1)="p",#REF!,#REF!))),"")</f>
        <v/>
      </c>
      <c r="I1617" s="92" t="str">
        <f t="shared" si="261"/>
        <v/>
      </c>
      <c r="J1617" s="92" t="str">
        <f t="shared" si="262"/>
        <v/>
      </c>
      <c r="K1617" s="92" t="str">
        <f t="shared" si="263"/>
        <v/>
      </c>
      <c r="L1617" s="92" t="str">
        <f t="shared" si="264"/>
        <v/>
      </c>
      <c r="M1617" s="95" t="str">
        <f>IF(A1617&lt;&gt;"",IF(MID(C1617,1,1)="c",SigmaEpsConcrete(I1617,$AN$30:$AN$33,$AR$30:$AR$33,$AS$26,$AS$27,$AS$28,$AQ$20,$AU$19),""),"")</f>
        <v/>
      </c>
      <c r="N1617" s="95" t="str">
        <f>IF(A1617&lt;&gt;"",IF(MID(C1617,1,1)="r",SigmaEpsReinf(J1617,$AS$42:$AS$43,$AS$41,$AS$39,$AS$40,$AQ$38),""),"")</f>
        <v/>
      </c>
      <c r="Q1617" s="92" t="str">
        <f t="shared" si="266"/>
        <v/>
      </c>
      <c r="R1617" s="92" t="str">
        <f t="shared" si="267"/>
        <v/>
      </c>
      <c r="U1617" s="5"/>
      <c r="V1617" s="5"/>
      <c r="W1617" s="94" t="str">
        <f t="shared" si="265"/>
        <v/>
      </c>
      <c r="X1617" s="94" t="str">
        <f t="shared" si="268"/>
        <v/>
      </c>
      <c r="Y1617" s="5"/>
      <c r="BK1617" s="8"/>
      <c r="BL1617" s="5"/>
      <c r="BM1617" s="5"/>
      <c r="BN1617" s="5"/>
      <c r="BO1617" s="5"/>
      <c r="BP1617" s="1"/>
      <c r="BQ1617" s="1"/>
      <c r="BR1617" s="1"/>
      <c r="BS1617" s="1"/>
      <c r="BT1617" s="1"/>
      <c r="BU1617" s="4"/>
      <c r="BV1617" s="1"/>
      <c r="BW1617" s="3"/>
      <c r="BX1617" s="4"/>
      <c r="BY1617" s="5"/>
      <c r="BZ1617" s="5"/>
      <c r="CA1617" s="5"/>
      <c r="CB1617" s="5"/>
      <c r="CC1617" s="5"/>
      <c r="CD1617" s="43"/>
    </row>
    <row r="1618" spans="1:82" x14ac:dyDescent="0.25">
      <c r="A1618" s="8"/>
      <c r="B1618" s="5"/>
      <c r="C1618" s="5"/>
      <c r="D1618" s="5"/>
      <c r="E1618" s="5"/>
      <c r="F1618" s="94" t="str">
        <f t="shared" si="259"/>
        <v/>
      </c>
      <c r="G1618" s="94" t="str">
        <f t="shared" si="260"/>
        <v/>
      </c>
      <c r="H1618" s="127" t="str">
        <f>IF(A1618&lt;&gt;"",IF(MID(C1618,1,1)="c",$AS$26,IF(MID(C1618,1,1)="r",$AS$41,IF(MID(C1618,1,1)="p",#REF!,#REF!))),"")</f>
        <v/>
      </c>
      <c r="I1618" s="92" t="str">
        <f t="shared" si="261"/>
        <v/>
      </c>
      <c r="J1618" s="92" t="str">
        <f t="shared" si="262"/>
        <v/>
      </c>
      <c r="K1618" s="92" t="str">
        <f t="shared" si="263"/>
        <v/>
      </c>
      <c r="L1618" s="92" t="str">
        <f t="shared" si="264"/>
        <v/>
      </c>
      <c r="M1618" s="95" t="str">
        <f>IF(A1618&lt;&gt;"",IF(MID(C1618,1,1)="c",SigmaEpsConcrete(I1618,$AN$30:$AN$33,$AR$30:$AR$33,$AS$26,$AS$27,$AS$28,$AQ$20,$AU$19),""),"")</f>
        <v/>
      </c>
      <c r="N1618" s="95" t="str">
        <f>IF(A1618&lt;&gt;"",IF(MID(C1618,1,1)="r",SigmaEpsReinf(J1618,$AS$42:$AS$43,$AS$41,$AS$39,$AS$40,$AQ$38),""),"")</f>
        <v/>
      </c>
      <c r="Q1618" s="92" t="str">
        <f t="shared" si="266"/>
        <v/>
      </c>
      <c r="R1618" s="92" t="str">
        <f t="shared" si="267"/>
        <v/>
      </c>
      <c r="U1618" s="5"/>
      <c r="V1618" s="5"/>
      <c r="W1618" s="94" t="str">
        <f t="shared" si="265"/>
        <v/>
      </c>
      <c r="X1618" s="94" t="str">
        <f t="shared" si="268"/>
        <v/>
      </c>
      <c r="Y1618" s="5"/>
      <c r="BK1618" s="8"/>
      <c r="BL1618" s="5"/>
      <c r="BM1618" s="5"/>
      <c r="BN1618" s="5"/>
      <c r="BO1618" s="5"/>
      <c r="BP1618" s="1"/>
      <c r="BQ1618" s="1"/>
      <c r="BR1618" s="1"/>
      <c r="BS1618" s="1"/>
      <c r="BT1618" s="1"/>
      <c r="BU1618" s="4"/>
      <c r="BV1618" s="1"/>
      <c r="BW1618" s="3"/>
      <c r="BX1618" s="4"/>
      <c r="BY1618" s="5"/>
      <c r="BZ1618" s="5"/>
      <c r="CA1618" s="5"/>
      <c r="CB1618" s="5"/>
      <c r="CC1618" s="5"/>
      <c r="CD1618" s="43"/>
    </row>
    <row r="1619" spans="1:82" x14ac:dyDescent="0.25">
      <c r="A1619" s="8"/>
      <c r="B1619" s="5"/>
      <c r="C1619" s="5"/>
      <c r="D1619" s="5"/>
      <c r="E1619" s="5"/>
      <c r="F1619" s="94" t="str">
        <f t="shared" si="259"/>
        <v/>
      </c>
      <c r="G1619" s="94" t="str">
        <f t="shared" si="260"/>
        <v/>
      </c>
      <c r="H1619" s="127" t="str">
        <f>IF(A1619&lt;&gt;"",IF(MID(C1619,1,1)="c",$AS$26,IF(MID(C1619,1,1)="r",$AS$41,IF(MID(C1619,1,1)="p",#REF!,#REF!))),"")</f>
        <v/>
      </c>
      <c r="I1619" s="92" t="str">
        <f t="shared" si="261"/>
        <v/>
      </c>
      <c r="J1619" s="92" t="str">
        <f t="shared" si="262"/>
        <v/>
      </c>
      <c r="K1619" s="92" t="str">
        <f t="shared" si="263"/>
        <v/>
      </c>
      <c r="L1619" s="92" t="str">
        <f t="shared" si="264"/>
        <v/>
      </c>
      <c r="M1619" s="95" t="str">
        <f>IF(A1619&lt;&gt;"",IF(MID(C1619,1,1)="c",SigmaEpsConcrete(I1619,$AN$30:$AN$33,$AR$30:$AR$33,$AS$26,$AS$27,$AS$28,$AQ$20,$AU$19),""),"")</f>
        <v/>
      </c>
      <c r="N1619" s="95" t="str">
        <f>IF(A1619&lt;&gt;"",IF(MID(C1619,1,1)="r",SigmaEpsReinf(J1619,$AS$42:$AS$43,$AS$41,$AS$39,$AS$40,$AQ$38),""),"")</f>
        <v/>
      </c>
      <c r="Q1619" s="92" t="str">
        <f t="shared" si="266"/>
        <v/>
      </c>
      <c r="R1619" s="92" t="str">
        <f t="shared" si="267"/>
        <v/>
      </c>
      <c r="U1619" s="5"/>
      <c r="V1619" s="5"/>
      <c r="W1619" s="94" t="str">
        <f t="shared" si="265"/>
        <v/>
      </c>
      <c r="X1619" s="94" t="str">
        <f t="shared" si="268"/>
        <v/>
      </c>
      <c r="Y1619" s="5"/>
      <c r="BK1619" s="8"/>
      <c r="BL1619" s="5"/>
      <c r="BM1619" s="5"/>
      <c r="BN1619" s="5"/>
      <c r="BO1619" s="5"/>
      <c r="BP1619" s="1"/>
      <c r="BQ1619" s="1"/>
      <c r="BR1619" s="1"/>
      <c r="BS1619" s="1"/>
      <c r="BT1619" s="1"/>
      <c r="BU1619" s="4"/>
      <c r="BV1619" s="1"/>
      <c r="BW1619" s="3"/>
      <c r="BX1619" s="4"/>
      <c r="BY1619" s="5"/>
      <c r="BZ1619" s="5"/>
      <c r="CA1619" s="5"/>
      <c r="CB1619" s="5"/>
      <c r="CC1619" s="5"/>
      <c r="CD1619" s="43"/>
    </row>
    <row r="1620" spans="1:82" x14ac:dyDescent="0.25">
      <c r="A1620" s="8"/>
      <c r="B1620" s="5"/>
      <c r="C1620" s="5"/>
      <c r="D1620" s="5"/>
      <c r="E1620" s="5"/>
      <c r="F1620" s="94" t="str">
        <f t="shared" si="259"/>
        <v/>
      </c>
      <c r="G1620" s="94" t="str">
        <f t="shared" si="260"/>
        <v/>
      </c>
      <c r="H1620" s="127" t="str">
        <f>IF(A1620&lt;&gt;"",IF(MID(C1620,1,1)="c",$AS$26,IF(MID(C1620,1,1)="r",$AS$41,IF(MID(C1620,1,1)="p",#REF!,#REF!))),"")</f>
        <v/>
      </c>
      <c r="I1620" s="92" t="str">
        <f t="shared" si="261"/>
        <v/>
      </c>
      <c r="J1620" s="92" t="str">
        <f t="shared" si="262"/>
        <v/>
      </c>
      <c r="K1620" s="92" t="str">
        <f t="shared" si="263"/>
        <v/>
      </c>
      <c r="L1620" s="92" t="str">
        <f t="shared" si="264"/>
        <v/>
      </c>
      <c r="M1620" s="95" t="str">
        <f>IF(A1620&lt;&gt;"",IF(MID(C1620,1,1)="c",SigmaEpsConcrete(I1620,$AN$30:$AN$33,$AR$30:$AR$33,$AS$26,$AS$27,$AS$28,$AQ$20,$AU$19),""),"")</f>
        <v/>
      </c>
      <c r="N1620" s="95" t="str">
        <f>IF(A1620&lt;&gt;"",IF(MID(C1620,1,1)="r",SigmaEpsReinf(J1620,$AS$42:$AS$43,$AS$41,$AS$39,$AS$40,$AQ$38),""),"")</f>
        <v/>
      </c>
      <c r="Q1620" s="92" t="str">
        <f t="shared" si="266"/>
        <v/>
      </c>
      <c r="R1620" s="92" t="str">
        <f t="shared" si="267"/>
        <v/>
      </c>
      <c r="U1620" s="5"/>
      <c r="V1620" s="5"/>
      <c r="W1620" s="94" t="str">
        <f t="shared" si="265"/>
        <v/>
      </c>
      <c r="X1620" s="94" t="str">
        <f t="shared" si="268"/>
        <v/>
      </c>
      <c r="Y1620" s="5"/>
      <c r="BK1620" s="8"/>
      <c r="BL1620" s="5"/>
      <c r="BM1620" s="5"/>
      <c r="BN1620" s="5"/>
      <c r="BO1620" s="5"/>
      <c r="BP1620" s="1"/>
      <c r="BQ1620" s="1"/>
      <c r="BR1620" s="1"/>
      <c r="BS1620" s="1"/>
      <c r="BT1620" s="1"/>
      <c r="BU1620" s="4"/>
      <c r="BV1620" s="1"/>
      <c r="BW1620" s="3"/>
      <c r="BX1620" s="4"/>
      <c r="BY1620" s="5"/>
      <c r="BZ1620" s="5"/>
      <c r="CA1620" s="5"/>
      <c r="CB1620" s="5"/>
      <c r="CC1620" s="5"/>
      <c r="CD1620" s="43"/>
    </row>
    <row r="1621" spans="1:82" x14ac:dyDescent="0.25">
      <c r="A1621" s="8"/>
      <c r="B1621" s="5"/>
      <c r="C1621" s="5"/>
      <c r="D1621" s="5"/>
      <c r="E1621" s="5"/>
      <c r="F1621" s="94" t="str">
        <f t="shared" si="259"/>
        <v/>
      </c>
      <c r="G1621" s="94" t="str">
        <f t="shared" si="260"/>
        <v/>
      </c>
      <c r="H1621" s="127" t="str">
        <f>IF(A1621&lt;&gt;"",IF(MID(C1621,1,1)="c",$AS$26,IF(MID(C1621,1,1)="r",$AS$41,IF(MID(C1621,1,1)="p",#REF!,#REF!))),"")</f>
        <v/>
      </c>
      <c r="I1621" s="92" t="str">
        <f t="shared" si="261"/>
        <v/>
      </c>
      <c r="J1621" s="92" t="str">
        <f t="shared" si="262"/>
        <v/>
      </c>
      <c r="K1621" s="92" t="str">
        <f t="shared" si="263"/>
        <v/>
      </c>
      <c r="L1621" s="92" t="str">
        <f t="shared" si="264"/>
        <v/>
      </c>
      <c r="M1621" s="95" t="str">
        <f>IF(A1621&lt;&gt;"",IF(MID(C1621,1,1)="c",SigmaEpsConcrete(I1621,$AN$30:$AN$33,$AR$30:$AR$33,$AS$26,$AS$27,$AS$28,$AQ$20,$AU$19),""),"")</f>
        <v/>
      </c>
      <c r="N1621" s="95" t="str">
        <f>IF(A1621&lt;&gt;"",IF(MID(C1621,1,1)="r",SigmaEpsReinf(J1621,$AS$42:$AS$43,$AS$41,$AS$39,$AS$40,$AQ$38),""),"")</f>
        <v/>
      </c>
      <c r="Q1621" s="92" t="str">
        <f t="shared" si="266"/>
        <v/>
      </c>
      <c r="R1621" s="92" t="str">
        <f t="shared" si="267"/>
        <v/>
      </c>
      <c r="U1621" s="5"/>
      <c r="V1621" s="5"/>
      <c r="W1621" s="94" t="str">
        <f t="shared" si="265"/>
        <v/>
      </c>
      <c r="X1621" s="94" t="str">
        <f t="shared" si="268"/>
        <v/>
      </c>
      <c r="Y1621" s="5"/>
      <c r="BK1621" s="8"/>
      <c r="BL1621" s="5"/>
      <c r="BM1621" s="5"/>
      <c r="BN1621" s="5"/>
      <c r="BO1621" s="5"/>
      <c r="BP1621" s="1"/>
      <c r="BQ1621" s="1"/>
      <c r="BR1621" s="1"/>
      <c r="BS1621" s="1"/>
      <c r="BT1621" s="1"/>
      <c r="BU1621" s="4"/>
      <c r="BV1621" s="1"/>
      <c r="BW1621" s="3"/>
      <c r="BX1621" s="4"/>
      <c r="BY1621" s="5"/>
      <c r="BZ1621" s="5"/>
      <c r="CA1621" s="5"/>
      <c r="CB1621" s="5"/>
      <c r="CC1621" s="5"/>
      <c r="CD1621" s="43"/>
    </row>
    <row r="1622" spans="1:82" x14ac:dyDescent="0.25">
      <c r="A1622" s="8"/>
      <c r="B1622" s="5"/>
      <c r="C1622" s="5"/>
      <c r="D1622" s="5"/>
      <c r="E1622" s="5"/>
      <c r="F1622" s="94" t="str">
        <f t="shared" si="259"/>
        <v/>
      </c>
      <c r="G1622" s="94" t="str">
        <f t="shared" si="260"/>
        <v/>
      </c>
      <c r="H1622" s="127" t="str">
        <f>IF(A1622&lt;&gt;"",IF(MID(C1622,1,1)="c",$AS$26,IF(MID(C1622,1,1)="r",$AS$41,IF(MID(C1622,1,1)="p",#REF!,#REF!))),"")</f>
        <v/>
      </c>
      <c r="I1622" s="92" t="str">
        <f t="shared" si="261"/>
        <v/>
      </c>
      <c r="J1622" s="92" t="str">
        <f t="shared" si="262"/>
        <v/>
      </c>
      <c r="K1622" s="92" t="str">
        <f t="shared" si="263"/>
        <v/>
      </c>
      <c r="L1622" s="92" t="str">
        <f t="shared" si="264"/>
        <v/>
      </c>
      <c r="M1622" s="95" t="str">
        <f>IF(A1622&lt;&gt;"",IF(MID(C1622,1,1)="c",SigmaEpsConcrete(I1622,$AN$30:$AN$33,$AR$30:$AR$33,$AS$26,$AS$27,$AS$28,$AQ$20,$AU$19),""),"")</f>
        <v/>
      </c>
      <c r="N1622" s="95" t="str">
        <f>IF(A1622&lt;&gt;"",IF(MID(C1622,1,1)="r",SigmaEpsReinf(J1622,$AS$42:$AS$43,$AS$41,$AS$39,$AS$40,$AQ$38),""),"")</f>
        <v/>
      </c>
      <c r="Q1622" s="92" t="str">
        <f t="shared" si="266"/>
        <v/>
      </c>
      <c r="R1622" s="92" t="str">
        <f t="shared" si="267"/>
        <v/>
      </c>
      <c r="U1622" s="5"/>
      <c r="V1622" s="5"/>
      <c r="W1622" s="94" t="str">
        <f t="shared" si="265"/>
        <v/>
      </c>
      <c r="X1622" s="94" t="str">
        <f t="shared" si="268"/>
        <v/>
      </c>
      <c r="Y1622" s="5"/>
      <c r="BK1622" s="8"/>
      <c r="BL1622" s="5"/>
      <c r="BM1622" s="5"/>
      <c r="BN1622" s="5"/>
      <c r="BO1622" s="5"/>
      <c r="BP1622" s="1"/>
      <c r="BQ1622" s="1"/>
      <c r="BR1622" s="1"/>
      <c r="BS1622" s="1"/>
      <c r="BT1622" s="1"/>
      <c r="BU1622" s="4"/>
      <c r="BV1622" s="1"/>
      <c r="BW1622" s="3"/>
      <c r="BX1622" s="4"/>
      <c r="BY1622" s="5"/>
      <c r="BZ1622" s="5"/>
      <c r="CA1622" s="5"/>
      <c r="CB1622" s="5"/>
      <c r="CC1622" s="5"/>
      <c r="CD1622" s="43"/>
    </row>
    <row r="1623" spans="1:82" x14ac:dyDescent="0.25">
      <c r="A1623" s="8"/>
      <c r="B1623" s="5"/>
      <c r="C1623" s="5"/>
      <c r="D1623" s="5"/>
      <c r="E1623" s="5"/>
      <c r="F1623" s="94" t="str">
        <f t="shared" si="259"/>
        <v/>
      </c>
      <c r="G1623" s="94" t="str">
        <f t="shared" si="260"/>
        <v/>
      </c>
      <c r="H1623" s="127" t="str">
        <f>IF(A1623&lt;&gt;"",IF(MID(C1623,1,1)="c",$AS$26,IF(MID(C1623,1,1)="r",$AS$41,IF(MID(C1623,1,1)="p",#REF!,#REF!))),"")</f>
        <v/>
      </c>
      <c r="I1623" s="92" t="str">
        <f t="shared" si="261"/>
        <v/>
      </c>
      <c r="J1623" s="92" t="str">
        <f t="shared" si="262"/>
        <v/>
      </c>
      <c r="K1623" s="92" t="str">
        <f t="shared" si="263"/>
        <v/>
      </c>
      <c r="L1623" s="92" t="str">
        <f t="shared" si="264"/>
        <v/>
      </c>
      <c r="M1623" s="95" t="str">
        <f>IF(A1623&lt;&gt;"",IF(MID(C1623,1,1)="c",SigmaEpsConcrete(I1623,$AN$30:$AN$33,$AR$30:$AR$33,$AS$26,$AS$27,$AS$28,$AQ$20,$AU$19),""),"")</f>
        <v/>
      </c>
      <c r="N1623" s="95" t="str">
        <f>IF(A1623&lt;&gt;"",IF(MID(C1623,1,1)="r",SigmaEpsReinf(J1623,$AS$42:$AS$43,$AS$41,$AS$39,$AS$40,$AQ$38),""),"")</f>
        <v/>
      </c>
      <c r="Q1623" s="92" t="str">
        <f t="shared" si="266"/>
        <v/>
      </c>
      <c r="R1623" s="92" t="str">
        <f t="shared" si="267"/>
        <v/>
      </c>
      <c r="U1623" s="5"/>
      <c r="V1623" s="5"/>
      <c r="W1623" s="94" t="str">
        <f t="shared" si="265"/>
        <v/>
      </c>
      <c r="X1623" s="94" t="str">
        <f t="shared" si="268"/>
        <v/>
      </c>
      <c r="Y1623" s="5"/>
      <c r="BK1623" s="8"/>
      <c r="BL1623" s="5"/>
      <c r="BM1623" s="5"/>
      <c r="BN1623" s="5"/>
      <c r="BO1623" s="5"/>
      <c r="BP1623" s="1"/>
      <c r="BQ1623" s="1"/>
      <c r="BR1623" s="1"/>
      <c r="BS1623" s="1"/>
      <c r="BT1623" s="1"/>
      <c r="BU1623" s="4"/>
      <c r="BV1623" s="1"/>
      <c r="BW1623" s="3"/>
      <c r="BX1623" s="4"/>
      <c r="BY1623" s="5"/>
      <c r="BZ1623" s="5"/>
      <c r="CA1623" s="5"/>
      <c r="CB1623" s="5"/>
      <c r="CC1623" s="5"/>
      <c r="CD1623" s="43"/>
    </row>
    <row r="1624" spans="1:82" x14ac:dyDescent="0.25">
      <c r="A1624" s="8"/>
      <c r="B1624" s="5"/>
      <c r="C1624" s="5"/>
      <c r="D1624" s="5"/>
      <c r="E1624" s="5"/>
      <c r="F1624" s="94" t="str">
        <f t="shared" si="259"/>
        <v/>
      </c>
      <c r="G1624" s="94" t="str">
        <f t="shared" si="260"/>
        <v/>
      </c>
      <c r="H1624" s="127" t="str">
        <f>IF(A1624&lt;&gt;"",IF(MID(C1624,1,1)="c",$AS$26,IF(MID(C1624,1,1)="r",$AS$41,IF(MID(C1624,1,1)="p",#REF!,#REF!))),"")</f>
        <v/>
      </c>
      <c r="I1624" s="92" t="str">
        <f t="shared" si="261"/>
        <v/>
      </c>
      <c r="J1624" s="92" t="str">
        <f t="shared" si="262"/>
        <v/>
      </c>
      <c r="K1624" s="92" t="str">
        <f t="shared" si="263"/>
        <v/>
      </c>
      <c r="L1624" s="92" t="str">
        <f t="shared" si="264"/>
        <v/>
      </c>
      <c r="M1624" s="95" t="str">
        <f>IF(A1624&lt;&gt;"",IF(MID(C1624,1,1)="c",SigmaEpsConcrete(I1624,$AN$30:$AN$33,$AR$30:$AR$33,$AS$26,$AS$27,$AS$28,$AQ$20,$AU$19),""),"")</f>
        <v/>
      </c>
      <c r="N1624" s="95" t="str">
        <f>IF(A1624&lt;&gt;"",IF(MID(C1624,1,1)="r",SigmaEpsReinf(J1624,$AS$42:$AS$43,$AS$41,$AS$39,$AS$40,$AQ$38),""),"")</f>
        <v/>
      </c>
      <c r="Q1624" s="92" t="str">
        <f t="shared" si="266"/>
        <v/>
      </c>
      <c r="R1624" s="92" t="str">
        <f t="shared" si="267"/>
        <v/>
      </c>
      <c r="U1624" s="5"/>
      <c r="V1624" s="5"/>
      <c r="W1624" s="94" t="str">
        <f t="shared" si="265"/>
        <v/>
      </c>
      <c r="X1624" s="94" t="str">
        <f t="shared" si="268"/>
        <v/>
      </c>
      <c r="Y1624" s="5"/>
      <c r="BK1624" s="8"/>
      <c r="BL1624" s="5"/>
      <c r="BM1624" s="5"/>
      <c r="BN1624" s="5"/>
      <c r="BO1624" s="5"/>
      <c r="BP1624" s="1"/>
      <c r="BQ1624" s="1"/>
      <c r="BR1624" s="1"/>
      <c r="BS1624" s="1"/>
      <c r="BT1624" s="1"/>
      <c r="BU1624" s="4"/>
      <c r="BV1624" s="1"/>
      <c r="BW1624" s="3"/>
      <c r="BX1624" s="4"/>
      <c r="BY1624" s="5"/>
      <c r="BZ1624" s="5"/>
      <c r="CA1624" s="5"/>
      <c r="CB1624" s="5"/>
      <c r="CC1624" s="5"/>
      <c r="CD1624" s="43"/>
    </row>
    <row r="1625" spans="1:82" x14ac:dyDescent="0.25">
      <c r="A1625" s="8"/>
      <c r="B1625" s="5"/>
      <c r="C1625" s="5"/>
      <c r="D1625" s="5"/>
      <c r="E1625" s="5"/>
      <c r="F1625" s="94" t="str">
        <f t="shared" si="259"/>
        <v/>
      </c>
      <c r="G1625" s="94" t="str">
        <f t="shared" si="260"/>
        <v/>
      </c>
      <c r="H1625" s="127" t="str">
        <f>IF(A1625&lt;&gt;"",IF(MID(C1625,1,1)="c",$AS$26,IF(MID(C1625,1,1)="r",$AS$41,IF(MID(C1625,1,1)="p",#REF!,#REF!))),"")</f>
        <v/>
      </c>
      <c r="I1625" s="92" t="str">
        <f t="shared" si="261"/>
        <v/>
      </c>
      <c r="J1625" s="92" t="str">
        <f t="shared" si="262"/>
        <v/>
      </c>
      <c r="K1625" s="92" t="str">
        <f t="shared" si="263"/>
        <v/>
      </c>
      <c r="L1625" s="92" t="str">
        <f t="shared" si="264"/>
        <v/>
      </c>
      <c r="M1625" s="95" t="str">
        <f>IF(A1625&lt;&gt;"",IF(MID(C1625,1,1)="c",SigmaEpsConcrete(I1625,$AN$30:$AN$33,$AR$30:$AR$33,$AS$26,$AS$27,$AS$28,$AQ$20,$AU$19),""),"")</f>
        <v/>
      </c>
      <c r="N1625" s="95" t="str">
        <f>IF(A1625&lt;&gt;"",IF(MID(C1625,1,1)="r",SigmaEpsReinf(J1625,$AS$42:$AS$43,$AS$41,$AS$39,$AS$40,$AQ$38),""),"")</f>
        <v/>
      </c>
      <c r="Q1625" s="92" t="str">
        <f t="shared" si="266"/>
        <v/>
      </c>
      <c r="R1625" s="92" t="str">
        <f t="shared" si="267"/>
        <v/>
      </c>
      <c r="U1625" s="5"/>
      <c r="V1625" s="5"/>
      <c r="W1625" s="94" t="str">
        <f t="shared" si="265"/>
        <v/>
      </c>
      <c r="X1625" s="94" t="str">
        <f t="shared" si="268"/>
        <v/>
      </c>
      <c r="Y1625" s="5"/>
      <c r="BK1625" s="8"/>
      <c r="BL1625" s="5"/>
      <c r="BM1625" s="5"/>
      <c r="BN1625" s="5"/>
      <c r="BO1625" s="5"/>
      <c r="BP1625" s="1"/>
      <c r="BQ1625" s="1"/>
      <c r="BR1625" s="1"/>
      <c r="BS1625" s="1"/>
      <c r="BT1625" s="1"/>
      <c r="BU1625" s="4"/>
      <c r="BV1625" s="1"/>
      <c r="BW1625" s="3"/>
      <c r="BX1625" s="4"/>
      <c r="BY1625" s="5"/>
      <c r="BZ1625" s="5"/>
      <c r="CA1625" s="5"/>
      <c r="CB1625" s="5"/>
      <c r="CC1625" s="5"/>
      <c r="CD1625" s="43"/>
    </row>
    <row r="1626" spans="1:82" x14ac:dyDescent="0.25">
      <c r="A1626" s="8"/>
      <c r="B1626" s="5"/>
      <c r="C1626" s="5"/>
      <c r="D1626" s="5"/>
      <c r="E1626" s="5"/>
      <c r="F1626" s="94" t="str">
        <f t="shared" si="259"/>
        <v/>
      </c>
      <c r="G1626" s="94" t="str">
        <f t="shared" si="260"/>
        <v/>
      </c>
      <c r="H1626" s="127" t="str">
        <f>IF(A1626&lt;&gt;"",IF(MID(C1626,1,1)="c",$AS$26,IF(MID(C1626,1,1)="r",$AS$41,IF(MID(C1626,1,1)="p",#REF!,#REF!))),"")</f>
        <v/>
      </c>
      <c r="I1626" s="92" t="str">
        <f t="shared" si="261"/>
        <v/>
      </c>
      <c r="J1626" s="92" t="str">
        <f t="shared" si="262"/>
        <v/>
      </c>
      <c r="K1626" s="92" t="str">
        <f t="shared" si="263"/>
        <v/>
      </c>
      <c r="L1626" s="92" t="str">
        <f t="shared" si="264"/>
        <v/>
      </c>
      <c r="M1626" s="95" t="str">
        <f>IF(A1626&lt;&gt;"",IF(MID(C1626,1,1)="c",SigmaEpsConcrete(I1626,$AN$30:$AN$33,$AR$30:$AR$33,$AS$26,$AS$27,$AS$28,$AQ$20,$AU$19),""),"")</f>
        <v/>
      </c>
      <c r="N1626" s="95" t="str">
        <f>IF(A1626&lt;&gt;"",IF(MID(C1626,1,1)="r",SigmaEpsReinf(J1626,$AS$42:$AS$43,$AS$41,$AS$39,$AS$40,$AQ$38),""),"")</f>
        <v/>
      </c>
      <c r="Q1626" s="92" t="str">
        <f t="shared" si="266"/>
        <v/>
      </c>
      <c r="R1626" s="92" t="str">
        <f t="shared" si="267"/>
        <v/>
      </c>
      <c r="U1626" s="5"/>
      <c r="V1626" s="5"/>
      <c r="W1626" s="94" t="str">
        <f t="shared" si="265"/>
        <v/>
      </c>
      <c r="X1626" s="94" t="str">
        <f t="shared" si="268"/>
        <v/>
      </c>
      <c r="Y1626" s="5"/>
      <c r="BK1626" s="8"/>
      <c r="BL1626" s="5"/>
      <c r="BM1626" s="5"/>
      <c r="BN1626" s="5"/>
      <c r="BO1626" s="5"/>
      <c r="BP1626" s="1"/>
      <c r="BQ1626" s="1"/>
      <c r="BR1626" s="1"/>
      <c r="BS1626" s="1"/>
      <c r="BT1626" s="1"/>
      <c r="BU1626" s="4"/>
      <c r="BV1626" s="1"/>
      <c r="BW1626" s="3"/>
      <c r="BX1626" s="4"/>
      <c r="BY1626" s="5"/>
      <c r="BZ1626" s="5"/>
      <c r="CA1626" s="5"/>
      <c r="CB1626" s="5"/>
      <c r="CC1626" s="5"/>
      <c r="CD1626" s="43"/>
    </row>
    <row r="1627" spans="1:82" x14ac:dyDescent="0.25">
      <c r="A1627" s="8"/>
      <c r="B1627" s="5"/>
      <c r="C1627" s="5"/>
      <c r="D1627" s="5"/>
      <c r="E1627" s="5"/>
      <c r="F1627" s="94" t="str">
        <f t="shared" si="259"/>
        <v/>
      </c>
      <c r="G1627" s="94" t="str">
        <f t="shared" si="260"/>
        <v/>
      </c>
      <c r="H1627" s="127" t="str">
        <f>IF(A1627&lt;&gt;"",IF(MID(C1627,1,1)="c",$AS$26,IF(MID(C1627,1,1)="r",$AS$41,IF(MID(C1627,1,1)="p",#REF!,#REF!))),"")</f>
        <v/>
      </c>
      <c r="I1627" s="92" t="str">
        <f t="shared" si="261"/>
        <v/>
      </c>
      <c r="J1627" s="92" t="str">
        <f t="shared" si="262"/>
        <v/>
      </c>
      <c r="K1627" s="92" t="str">
        <f t="shared" si="263"/>
        <v/>
      </c>
      <c r="L1627" s="92" t="str">
        <f t="shared" si="264"/>
        <v/>
      </c>
      <c r="M1627" s="95" t="str">
        <f>IF(A1627&lt;&gt;"",IF(MID(C1627,1,1)="c",SigmaEpsConcrete(I1627,$AN$30:$AN$33,$AR$30:$AR$33,$AS$26,$AS$27,$AS$28,$AQ$20,$AU$19),""),"")</f>
        <v/>
      </c>
      <c r="N1627" s="95" t="str">
        <f>IF(A1627&lt;&gt;"",IF(MID(C1627,1,1)="r",SigmaEpsReinf(J1627,$AS$42:$AS$43,$AS$41,$AS$39,$AS$40,$AQ$38),""),"")</f>
        <v/>
      </c>
      <c r="Q1627" s="92" t="str">
        <f t="shared" si="266"/>
        <v/>
      </c>
      <c r="R1627" s="92" t="str">
        <f t="shared" si="267"/>
        <v/>
      </c>
      <c r="U1627" s="5"/>
      <c r="V1627" s="5"/>
      <c r="W1627" s="94" t="str">
        <f t="shared" si="265"/>
        <v/>
      </c>
      <c r="X1627" s="94" t="str">
        <f t="shared" si="268"/>
        <v/>
      </c>
      <c r="Y1627" s="5"/>
      <c r="BK1627" s="8"/>
      <c r="BL1627" s="5"/>
      <c r="BM1627" s="5"/>
      <c r="BN1627" s="5"/>
      <c r="BO1627" s="5"/>
      <c r="BP1627" s="1"/>
      <c r="BQ1627" s="1"/>
      <c r="BR1627" s="1"/>
      <c r="BS1627" s="1"/>
      <c r="BT1627" s="1"/>
      <c r="BU1627" s="4"/>
      <c r="BV1627" s="1"/>
      <c r="BW1627" s="3"/>
      <c r="BX1627" s="4"/>
      <c r="BY1627" s="5"/>
      <c r="BZ1627" s="5"/>
      <c r="CA1627" s="5"/>
      <c r="CB1627" s="5"/>
      <c r="CC1627" s="5"/>
      <c r="CD1627" s="43"/>
    </row>
    <row r="1628" spans="1:82" x14ac:dyDescent="0.25">
      <c r="A1628" s="8"/>
      <c r="B1628" s="5"/>
      <c r="C1628" s="5"/>
      <c r="D1628" s="5"/>
      <c r="E1628" s="5"/>
      <c r="F1628" s="94" t="str">
        <f t="shared" si="259"/>
        <v/>
      </c>
      <c r="G1628" s="94" t="str">
        <f t="shared" si="260"/>
        <v/>
      </c>
      <c r="H1628" s="127" t="str">
        <f>IF(A1628&lt;&gt;"",IF(MID(C1628,1,1)="c",$AS$26,IF(MID(C1628,1,1)="r",$AS$41,IF(MID(C1628,1,1)="p",#REF!,#REF!))),"")</f>
        <v/>
      </c>
      <c r="I1628" s="92" t="str">
        <f t="shared" si="261"/>
        <v/>
      </c>
      <c r="J1628" s="92" t="str">
        <f t="shared" si="262"/>
        <v/>
      </c>
      <c r="K1628" s="92" t="str">
        <f t="shared" si="263"/>
        <v/>
      </c>
      <c r="L1628" s="92" t="str">
        <f t="shared" si="264"/>
        <v/>
      </c>
      <c r="M1628" s="95" t="str">
        <f>IF(A1628&lt;&gt;"",IF(MID(C1628,1,1)="c",SigmaEpsConcrete(I1628,$AN$30:$AN$33,$AR$30:$AR$33,$AS$26,$AS$27,$AS$28,$AQ$20,$AU$19),""),"")</f>
        <v/>
      </c>
      <c r="N1628" s="95" t="str">
        <f>IF(A1628&lt;&gt;"",IF(MID(C1628,1,1)="r",SigmaEpsReinf(J1628,$AS$42:$AS$43,$AS$41,$AS$39,$AS$40,$AQ$38),""),"")</f>
        <v/>
      </c>
      <c r="Q1628" s="92" t="str">
        <f t="shared" si="266"/>
        <v/>
      </c>
      <c r="R1628" s="92" t="str">
        <f t="shared" si="267"/>
        <v/>
      </c>
      <c r="U1628" s="5"/>
      <c r="V1628" s="5"/>
      <c r="W1628" s="94" t="str">
        <f t="shared" si="265"/>
        <v/>
      </c>
      <c r="X1628" s="94" t="str">
        <f t="shared" si="268"/>
        <v/>
      </c>
      <c r="Y1628" s="5"/>
      <c r="BK1628" s="8"/>
      <c r="BL1628" s="5"/>
      <c r="BM1628" s="5"/>
      <c r="BN1628" s="5"/>
      <c r="BO1628" s="5"/>
      <c r="BP1628" s="1"/>
      <c r="BQ1628" s="1"/>
      <c r="BR1628" s="1"/>
      <c r="BS1628" s="1"/>
      <c r="BT1628" s="1"/>
      <c r="BU1628" s="4"/>
      <c r="BV1628" s="1"/>
      <c r="BW1628" s="3"/>
      <c r="BX1628" s="4"/>
      <c r="BY1628" s="5"/>
      <c r="BZ1628" s="5"/>
      <c r="CA1628" s="5"/>
      <c r="CB1628" s="5"/>
      <c r="CC1628" s="5"/>
      <c r="CD1628" s="43"/>
    </row>
    <row r="1629" spans="1:82" x14ac:dyDescent="0.25">
      <c r="A1629" s="8"/>
      <c r="B1629" s="5"/>
      <c r="C1629" s="5"/>
      <c r="D1629" s="5"/>
      <c r="E1629" s="5"/>
      <c r="F1629" s="94" t="str">
        <f t="shared" si="259"/>
        <v/>
      </c>
      <c r="G1629" s="94" t="str">
        <f t="shared" si="260"/>
        <v/>
      </c>
      <c r="H1629" s="127" t="str">
        <f>IF(A1629&lt;&gt;"",IF(MID(C1629,1,1)="c",$AS$26,IF(MID(C1629,1,1)="r",$AS$41,IF(MID(C1629,1,1)="p",#REF!,#REF!))),"")</f>
        <v/>
      </c>
      <c r="I1629" s="92" t="str">
        <f t="shared" si="261"/>
        <v/>
      </c>
      <c r="J1629" s="92" t="str">
        <f t="shared" si="262"/>
        <v/>
      </c>
      <c r="K1629" s="92" t="str">
        <f t="shared" si="263"/>
        <v/>
      </c>
      <c r="L1629" s="92" t="str">
        <f t="shared" si="264"/>
        <v/>
      </c>
      <c r="M1629" s="95" t="str">
        <f>IF(A1629&lt;&gt;"",IF(MID(C1629,1,1)="c",SigmaEpsConcrete(I1629,$AN$30:$AN$33,$AR$30:$AR$33,$AS$26,$AS$27,$AS$28,$AQ$20,$AU$19),""),"")</f>
        <v/>
      </c>
      <c r="N1629" s="95" t="str">
        <f>IF(A1629&lt;&gt;"",IF(MID(C1629,1,1)="r",SigmaEpsReinf(J1629,$AS$42:$AS$43,$AS$41,$AS$39,$AS$40,$AQ$38),""),"")</f>
        <v/>
      </c>
      <c r="Q1629" s="92" t="str">
        <f t="shared" si="266"/>
        <v/>
      </c>
      <c r="R1629" s="92" t="str">
        <f t="shared" si="267"/>
        <v/>
      </c>
      <c r="U1629" s="5"/>
      <c r="V1629" s="5"/>
      <c r="W1629" s="94" t="str">
        <f t="shared" si="265"/>
        <v/>
      </c>
      <c r="X1629" s="94" t="str">
        <f t="shared" si="268"/>
        <v/>
      </c>
      <c r="Y1629" s="5"/>
      <c r="BK1629" s="8"/>
      <c r="BL1629" s="5"/>
      <c r="BM1629" s="5"/>
      <c r="BN1629" s="5"/>
      <c r="BO1629" s="5"/>
      <c r="BP1629" s="1"/>
      <c r="BQ1629" s="1"/>
      <c r="BR1629" s="1"/>
      <c r="BS1629" s="1"/>
      <c r="BT1629" s="1"/>
      <c r="BU1629" s="4"/>
      <c r="BV1629" s="1"/>
      <c r="BW1629" s="3"/>
      <c r="BX1629" s="4"/>
      <c r="BY1629" s="5"/>
      <c r="BZ1629" s="5"/>
      <c r="CA1629" s="5"/>
      <c r="CB1629" s="5"/>
      <c r="CC1629" s="5"/>
      <c r="CD1629" s="43"/>
    </row>
    <row r="1630" spans="1:82" x14ac:dyDescent="0.25">
      <c r="A1630" s="8"/>
      <c r="B1630" s="5"/>
      <c r="C1630" s="5"/>
      <c r="D1630" s="5"/>
      <c r="E1630" s="5"/>
      <c r="F1630" s="94" t="str">
        <f t="shared" si="259"/>
        <v/>
      </c>
      <c r="G1630" s="94" t="str">
        <f t="shared" si="260"/>
        <v/>
      </c>
      <c r="H1630" s="127" t="str">
        <f>IF(A1630&lt;&gt;"",IF(MID(C1630,1,1)="c",$AS$26,IF(MID(C1630,1,1)="r",$AS$41,IF(MID(C1630,1,1)="p",#REF!,#REF!))),"")</f>
        <v/>
      </c>
      <c r="I1630" s="92" t="str">
        <f t="shared" si="261"/>
        <v/>
      </c>
      <c r="J1630" s="92" t="str">
        <f t="shared" si="262"/>
        <v/>
      </c>
      <c r="K1630" s="92" t="str">
        <f t="shared" si="263"/>
        <v/>
      </c>
      <c r="L1630" s="92" t="str">
        <f t="shared" si="264"/>
        <v/>
      </c>
      <c r="M1630" s="95" t="str">
        <f>IF(A1630&lt;&gt;"",IF(MID(C1630,1,1)="c",SigmaEpsConcrete(I1630,$AN$30:$AN$33,$AR$30:$AR$33,$AS$26,$AS$27,$AS$28,$AQ$20,$AU$19),""),"")</f>
        <v/>
      </c>
      <c r="N1630" s="95" t="str">
        <f>IF(A1630&lt;&gt;"",IF(MID(C1630,1,1)="r",SigmaEpsReinf(J1630,$AS$42:$AS$43,$AS$41,$AS$39,$AS$40,$AQ$38),""),"")</f>
        <v/>
      </c>
      <c r="Q1630" s="92" t="str">
        <f t="shared" si="266"/>
        <v/>
      </c>
      <c r="R1630" s="92" t="str">
        <f t="shared" si="267"/>
        <v/>
      </c>
      <c r="U1630" s="5"/>
      <c r="V1630" s="5"/>
      <c r="W1630" s="94" t="str">
        <f t="shared" si="265"/>
        <v/>
      </c>
      <c r="X1630" s="94" t="str">
        <f t="shared" si="268"/>
        <v/>
      </c>
      <c r="Y1630" s="5"/>
      <c r="BK1630" s="8"/>
      <c r="BL1630" s="5"/>
      <c r="BM1630" s="5"/>
      <c r="BN1630" s="5"/>
      <c r="BO1630" s="5"/>
      <c r="BP1630" s="1"/>
      <c r="BQ1630" s="1"/>
      <c r="BR1630" s="1"/>
      <c r="BS1630" s="1"/>
      <c r="BT1630" s="1"/>
      <c r="BU1630" s="4"/>
      <c r="BV1630" s="1"/>
      <c r="BW1630" s="3"/>
      <c r="BX1630" s="4"/>
      <c r="BY1630" s="5"/>
      <c r="BZ1630" s="5"/>
      <c r="CA1630" s="5"/>
      <c r="CB1630" s="5"/>
      <c r="CC1630" s="5"/>
      <c r="CD1630" s="43"/>
    </row>
    <row r="1631" spans="1:82" x14ac:dyDescent="0.25">
      <c r="A1631" s="8"/>
      <c r="B1631" s="5"/>
      <c r="C1631" s="5"/>
      <c r="D1631" s="5"/>
      <c r="E1631" s="5"/>
      <c r="F1631" s="94" t="str">
        <f t="shared" si="259"/>
        <v/>
      </c>
      <c r="G1631" s="94" t="str">
        <f t="shared" si="260"/>
        <v/>
      </c>
      <c r="H1631" s="127" t="str">
        <f>IF(A1631&lt;&gt;"",IF(MID(C1631,1,1)="c",$AS$26,IF(MID(C1631,1,1)="r",$AS$41,IF(MID(C1631,1,1)="p",#REF!,#REF!))),"")</f>
        <v/>
      </c>
      <c r="I1631" s="92" t="str">
        <f t="shared" si="261"/>
        <v/>
      </c>
      <c r="J1631" s="92" t="str">
        <f t="shared" si="262"/>
        <v/>
      </c>
      <c r="K1631" s="92" t="str">
        <f t="shared" si="263"/>
        <v/>
      </c>
      <c r="L1631" s="92" t="str">
        <f t="shared" si="264"/>
        <v/>
      </c>
      <c r="M1631" s="95" t="str">
        <f>IF(A1631&lt;&gt;"",IF(MID(C1631,1,1)="c",SigmaEpsConcrete(I1631,$AN$30:$AN$33,$AR$30:$AR$33,$AS$26,$AS$27,$AS$28,$AQ$20,$AU$19),""),"")</f>
        <v/>
      </c>
      <c r="N1631" s="95" t="str">
        <f>IF(A1631&lt;&gt;"",IF(MID(C1631,1,1)="r",SigmaEpsReinf(J1631,$AS$42:$AS$43,$AS$41,$AS$39,$AS$40,$AQ$38),""),"")</f>
        <v/>
      </c>
      <c r="Q1631" s="92" t="str">
        <f t="shared" si="266"/>
        <v/>
      </c>
      <c r="R1631" s="92" t="str">
        <f t="shared" si="267"/>
        <v/>
      </c>
      <c r="U1631" s="5"/>
      <c r="V1631" s="5"/>
      <c r="W1631" s="94" t="str">
        <f t="shared" si="265"/>
        <v/>
      </c>
      <c r="X1631" s="94" t="str">
        <f t="shared" si="268"/>
        <v/>
      </c>
      <c r="Y1631" s="5"/>
      <c r="BK1631" s="8"/>
      <c r="BL1631" s="5"/>
      <c r="BM1631" s="5"/>
      <c r="BN1631" s="5"/>
      <c r="BO1631" s="5"/>
      <c r="BP1631" s="1"/>
      <c r="BQ1631" s="1"/>
      <c r="BR1631" s="1"/>
      <c r="BS1631" s="1"/>
      <c r="BT1631" s="1"/>
      <c r="BU1631" s="4"/>
      <c r="BV1631" s="1"/>
      <c r="BW1631" s="3"/>
      <c r="BX1631" s="4"/>
      <c r="BY1631" s="5"/>
      <c r="BZ1631" s="5"/>
      <c r="CA1631" s="5"/>
      <c r="CB1631" s="5"/>
      <c r="CC1631" s="5"/>
      <c r="CD1631" s="43"/>
    </row>
    <row r="1632" spans="1:82" x14ac:dyDescent="0.25">
      <c r="A1632" s="8"/>
      <c r="B1632" s="5"/>
      <c r="C1632" s="5"/>
      <c r="D1632" s="5"/>
      <c r="E1632" s="5"/>
      <c r="F1632" s="94" t="str">
        <f t="shared" si="259"/>
        <v/>
      </c>
      <c r="G1632" s="94" t="str">
        <f t="shared" si="260"/>
        <v/>
      </c>
      <c r="H1632" s="127" t="str">
        <f>IF(A1632&lt;&gt;"",IF(MID(C1632,1,1)="c",$AS$26,IF(MID(C1632,1,1)="r",$AS$41,IF(MID(C1632,1,1)="p",#REF!,#REF!))),"")</f>
        <v/>
      </c>
      <c r="I1632" s="92" t="str">
        <f t="shared" si="261"/>
        <v/>
      </c>
      <c r="J1632" s="92" t="str">
        <f t="shared" si="262"/>
        <v/>
      </c>
      <c r="K1632" s="92" t="str">
        <f t="shared" si="263"/>
        <v/>
      </c>
      <c r="L1632" s="92" t="str">
        <f t="shared" si="264"/>
        <v/>
      </c>
      <c r="M1632" s="95" t="str">
        <f>IF(A1632&lt;&gt;"",IF(MID(C1632,1,1)="c",SigmaEpsConcrete(I1632,$AN$30:$AN$33,$AR$30:$AR$33,$AS$26,$AS$27,$AS$28,$AQ$20,$AU$19),""),"")</f>
        <v/>
      </c>
      <c r="N1632" s="95" t="str">
        <f>IF(A1632&lt;&gt;"",IF(MID(C1632,1,1)="r",SigmaEpsReinf(J1632,$AS$42:$AS$43,$AS$41,$AS$39,$AS$40,$AQ$38),""),"")</f>
        <v/>
      </c>
      <c r="Q1632" s="92" t="str">
        <f t="shared" si="266"/>
        <v/>
      </c>
      <c r="R1632" s="92" t="str">
        <f t="shared" si="267"/>
        <v/>
      </c>
      <c r="U1632" s="5"/>
      <c r="V1632" s="5"/>
      <c r="W1632" s="94" t="str">
        <f t="shared" si="265"/>
        <v/>
      </c>
      <c r="X1632" s="94" t="str">
        <f t="shared" si="268"/>
        <v/>
      </c>
      <c r="Y1632" s="5"/>
      <c r="BK1632" s="8"/>
      <c r="BL1632" s="5"/>
      <c r="BM1632" s="5"/>
      <c r="BN1632" s="5"/>
      <c r="BO1632" s="5"/>
      <c r="BP1632" s="1"/>
      <c r="BQ1632" s="1"/>
      <c r="BR1632" s="1"/>
      <c r="BS1632" s="1"/>
      <c r="BT1632" s="1"/>
      <c r="BU1632" s="4"/>
      <c r="BV1632" s="1"/>
      <c r="BW1632" s="3"/>
      <c r="BX1632" s="4"/>
      <c r="BY1632" s="5"/>
      <c r="BZ1632" s="5"/>
      <c r="CA1632" s="5"/>
      <c r="CB1632" s="5"/>
      <c r="CC1632" s="5"/>
      <c r="CD1632" s="43"/>
    </row>
    <row r="1633" spans="1:82" x14ac:dyDescent="0.25">
      <c r="A1633" s="8"/>
      <c r="B1633" s="5"/>
      <c r="C1633" s="5"/>
      <c r="D1633" s="5"/>
      <c r="E1633" s="5"/>
      <c r="F1633" s="94" t="str">
        <f t="shared" si="259"/>
        <v/>
      </c>
      <c r="G1633" s="94" t="str">
        <f t="shared" si="260"/>
        <v/>
      </c>
      <c r="H1633" s="127" t="str">
        <f>IF(A1633&lt;&gt;"",IF(MID(C1633,1,1)="c",$AS$26,IF(MID(C1633,1,1)="r",$AS$41,IF(MID(C1633,1,1)="p",#REF!,#REF!))),"")</f>
        <v/>
      </c>
      <c r="I1633" s="92" t="str">
        <f t="shared" si="261"/>
        <v/>
      </c>
      <c r="J1633" s="92" t="str">
        <f t="shared" si="262"/>
        <v/>
      </c>
      <c r="K1633" s="92" t="str">
        <f t="shared" si="263"/>
        <v/>
      </c>
      <c r="L1633" s="92" t="str">
        <f t="shared" si="264"/>
        <v/>
      </c>
      <c r="M1633" s="95" t="str">
        <f>IF(A1633&lt;&gt;"",IF(MID(C1633,1,1)="c",SigmaEpsConcrete(I1633,$AN$30:$AN$33,$AR$30:$AR$33,$AS$26,$AS$27,$AS$28,$AQ$20,$AU$19),""),"")</f>
        <v/>
      </c>
      <c r="N1633" s="95" t="str">
        <f>IF(A1633&lt;&gt;"",IF(MID(C1633,1,1)="r",SigmaEpsReinf(J1633,$AS$42:$AS$43,$AS$41,$AS$39,$AS$40,$AQ$38),""),"")</f>
        <v/>
      </c>
      <c r="Q1633" s="92" t="str">
        <f t="shared" si="266"/>
        <v/>
      </c>
      <c r="R1633" s="92" t="str">
        <f t="shared" si="267"/>
        <v/>
      </c>
      <c r="U1633" s="5"/>
      <c r="V1633" s="5"/>
      <c r="W1633" s="94" t="str">
        <f t="shared" si="265"/>
        <v/>
      </c>
      <c r="X1633" s="94" t="str">
        <f t="shared" si="268"/>
        <v/>
      </c>
      <c r="Y1633" s="5"/>
      <c r="BK1633" s="8"/>
      <c r="BL1633" s="5"/>
      <c r="BM1633" s="5"/>
      <c r="BN1633" s="5"/>
      <c r="BO1633" s="5"/>
      <c r="BP1633" s="1"/>
      <c r="BQ1633" s="1"/>
      <c r="BR1633" s="1"/>
      <c r="BS1633" s="1"/>
      <c r="BT1633" s="1"/>
      <c r="BU1633" s="4"/>
      <c r="BV1633" s="1"/>
      <c r="BW1633" s="3"/>
      <c r="BX1633" s="4"/>
      <c r="BY1633" s="5"/>
      <c r="BZ1633" s="5"/>
      <c r="CA1633" s="5"/>
      <c r="CB1633" s="5"/>
      <c r="CC1633" s="5"/>
      <c r="CD1633" s="43"/>
    </row>
    <row r="1634" spans="1:82" x14ac:dyDescent="0.25">
      <c r="A1634" s="8"/>
      <c r="B1634" s="5"/>
      <c r="C1634" s="5"/>
      <c r="D1634" s="5"/>
      <c r="E1634" s="5"/>
      <c r="F1634" s="94" t="str">
        <f t="shared" si="259"/>
        <v/>
      </c>
      <c r="G1634" s="94" t="str">
        <f t="shared" si="260"/>
        <v/>
      </c>
      <c r="H1634" s="127" t="str">
        <f>IF(A1634&lt;&gt;"",IF(MID(C1634,1,1)="c",$AS$26,IF(MID(C1634,1,1)="r",$AS$41,IF(MID(C1634,1,1)="p",#REF!,#REF!))),"")</f>
        <v/>
      </c>
      <c r="I1634" s="92" t="str">
        <f t="shared" si="261"/>
        <v/>
      </c>
      <c r="J1634" s="92" t="str">
        <f t="shared" si="262"/>
        <v/>
      </c>
      <c r="K1634" s="92" t="str">
        <f t="shared" si="263"/>
        <v/>
      </c>
      <c r="L1634" s="92" t="str">
        <f t="shared" si="264"/>
        <v/>
      </c>
      <c r="M1634" s="95" t="str">
        <f>IF(A1634&lt;&gt;"",IF(MID(C1634,1,1)="c",SigmaEpsConcrete(I1634,$AN$30:$AN$33,$AR$30:$AR$33,$AS$26,$AS$27,$AS$28,$AQ$20,$AU$19),""),"")</f>
        <v/>
      </c>
      <c r="N1634" s="95" t="str">
        <f>IF(A1634&lt;&gt;"",IF(MID(C1634,1,1)="r",SigmaEpsReinf(J1634,$AS$42:$AS$43,$AS$41,$AS$39,$AS$40,$AQ$38),""),"")</f>
        <v/>
      </c>
      <c r="Q1634" s="92" t="str">
        <f t="shared" si="266"/>
        <v/>
      </c>
      <c r="R1634" s="92" t="str">
        <f t="shared" si="267"/>
        <v/>
      </c>
      <c r="U1634" s="5"/>
      <c r="V1634" s="5"/>
      <c r="W1634" s="94" t="str">
        <f t="shared" si="265"/>
        <v/>
      </c>
      <c r="X1634" s="94" t="str">
        <f t="shared" si="268"/>
        <v/>
      </c>
      <c r="Y1634" s="5"/>
      <c r="BK1634" s="8"/>
      <c r="BL1634" s="5"/>
      <c r="BM1634" s="5"/>
      <c r="BN1634" s="5"/>
      <c r="BO1634" s="5"/>
      <c r="BP1634" s="1"/>
      <c r="BQ1634" s="1"/>
      <c r="BR1634" s="1"/>
      <c r="BS1634" s="1"/>
      <c r="BT1634" s="1"/>
      <c r="BU1634" s="4"/>
      <c r="BV1634" s="1"/>
      <c r="BW1634" s="3"/>
      <c r="BX1634" s="4"/>
      <c r="BY1634" s="5"/>
      <c r="BZ1634" s="5"/>
      <c r="CA1634" s="5"/>
      <c r="CB1634" s="5"/>
      <c r="CC1634" s="5"/>
      <c r="CD1634" s="43"/>
    </row>
    <row r="1635" spans="1:82" x14ac:dyDescent="0.25">
      <c r="A1635" s="8"/>
      <c r="B1635" s="5"/>
      <c r="C1635" s="5"/>
      <c r="D1635" s="5"/>
      <c r="E1635" s="5"/>
      <c r="F1635" s="94" t="str">
        <f t="shared" si="259"/>
        <v/>
      </c>
      <c r="G1635" s="94" t="str">
        <f t="shared" si="260"/>
        <v/>
      </c>
      <c r="H1635" s="127" t="str">
        <f>IF(A1635&lt;&gt;"",IF(MID(C1635,1,1)="c",$AS$26,IF(MID(C1635,1,1)="r",$AS$41,IF(MID(C1635,1,1)="p",#REF!,#REF!))),"")</f>
        <v/>
      </c>
      <c r="I1635" s="92" t="str">
        <f t="shared" si="261"/>
        <v/>
      </c>
      <c r="J1635" s="92" t="str">
        <f t="shared" si="262"/>
        <v/>
      </c>
      <c r="K1635" s="92" t="str">
        <f t="shared" si="263"/>
        <v/>
      </c>
      <c r="L1635" s="92" t="str">
        <f t="shared" si="264"/>
        <v/>
      </c>
      <c r="M1635" s="95" t="str">
        <f>IF(A1635&lt;&gt;"",IF(MID(C1635,1,1)="c",SigmaEpsConcrete(I1635,$AN$30:$AN$33,$AR$30:$AR$33,$AS$26,$AS$27,$AS$28,$AQ$20,$AU$19),""),"")</f>
        <v/>
      </c>
      <c r="N1635" s="95" t="str">
        <f>IF(A1635&lt;&gt;"",IF(MID(C1635,1,1)="r",SigmaEpsReinf(J1635,$AS$42:$AS$43,$AS$41,$AS$39,$AS$40,$AQ$38),""),"")</f>
        <v/>
      </c>
      <c r="Q1635" s="92" t="str">
        <f t="shared" si="266"/>
        <v/>
      </c>
      <c r="R1635" s="92" t="str">
        <f t="shared" si="267"/>
        <v/>
      </c>
      <c r="U1635" s="5"/>
      <c r="V1635" s="5"/>
      <c r="W1635" s="94" t="str">
        <f t="shared" si="265"/>
        <v/>
      </c>
      <c r="X1635" s="94" t="str">
        <f t="shared" si="268"/>
        <v/>
      </c>
      <c r="Y1635" s="5"/>
      <c r="BK1635" s="8"/>
      <c r="BL1635" s="5"/>
      <c r="BM1635" s="5"/>
      <c r="BN1635" s="5"/>
      <c r="BO1635" s="5"/>
      <c r="BP1635" s="1"/>
      <c r="BQ1635" s="1"/>
      <c r="BR1635" s="1"/>
      <c r="BS1635" s="1"/>
      <c r="BT1635" s="1"/>
      <c r="BU1635" s="4"/>
      <c r="BV1635" s="1"/>
      <c r="BW1635" s="3"/>
      <c r="BX1635" s="4"/>
      <c r="BY1635" s="5"/>
      <c r="BZ1635" s="5"/>
      <c r="CA1635" s="5"/>
      <c r="CB1635" s="5"/>
      <c r="CC1635" s="5"/>
      <c r="CD1635" s="43"/>
    </row>
    <row r="1636" spans="1:82" x14ac:dyDescent="0.25">
      <c r="A1636" s="8"/>
      <c r="B1636" s="5"/>
      <c r="C1636" s="5"/>
      <c r="D1636" s="5"/>
      <c r="E1636" s="5"/>
      <c r="F1636" s="94" t="str">
        <f t="shared" si="259"/>
        <v/>
      </c>
      <c r="G1636" s="94" t="str">
        <f t="shared" si="260"/>
        <v/>
      </c>
      <c r="H1636" s="127" t="str">
        <f>IF(A1636&lt;&gt;"",IF(MID(C1636,1,1)="c",$AS$26,IF(MID(C1636,1,1)="r",$AS$41,IF(MID(C1636,1,1)="p",#REF!,#REF!))),"")</f>
        <v/>
      </c>
      <c r="I1636" s="92" t="str">
        <f t="shared" si="261"/>
        <v/>
      </c>
      <c r="J1636" s="92" t="str">
        <f t="shared" si="262"/>
        <v/>
      </c>
      <c r="K1636" s="92" t="str">
        <f t="shared" si="263"/>
        <v/>
      </c>
      <c r="L1636" s="92" t="str">
        <f t="shared" si="264"/>
        <v/>
      </c>
      <c r="M1636" s="95" t="str">
        <f>IF(A1636&lt;&gt;"",IF(MID(C1636,1,1)="c",SigmaEpsConcrete(I1636,$AN$30:$AN$33,$AR$30:$AR$33,$AS$26,$AS$27,$AS$28,$AQ$20,$AU$19),""),"")</f>
        <v/>
      </c>
      <c r="N1636" s="95" t="str">
        <f>IF(A1636&lt;&gt;"",IF(MID(C1636,1,1)="r",SigmaEpsReinf(J1636,$AS$42:$AS$43,$AS$41,$AS$39,$AS$40,$AQ$38),""),"")</f>
        <v/>
      </c>
      <c r="Q1636" s="92" t="str">
        <f t="shared" si="266"/>
        <v/>
      </c>
      <c r="R1636" s="92" t="str">
        <f t="shared" si="267"/>
        <v/>
      </c>
      <c r="U1636" s="5"/>
      <c r="V1636" s="5"/>
      <c r="W1636" s="94" t="str">
        <f t="shared" si="265"/>
        <v/>
      </c>
      <c r="X1636" s="94" t="str">
        <f t="shared" si="268"/>
        <v/>
      </c>
      <c r="Y1636" s="5"/>
      <c r="BK1636" s="8"/>
      <c r="BL1636" s="5"/>
      <c r="BM1636" s="5"/>
      <c r="BN1636" s="5"/>
      <c r="BO1636" s="5"/>
      <c r="BP1636" s="1"/>
      <c r="BQ1636" s="1"/>
      <c r="BR1636" s="1"/>
      <c r="BS1636" s="1"/>
      <c r="BT1636" s="1"/>
      <c r="BU1636" s="4"/>
      <c r="BV1636" s="1"/>
      <c r="BW1636" s="3"/>
      <c r="BX1636" s="4"/>
      <c r="BY1636" s="5"/>
      <c r="BZ1636" s="5"/>
      <c r="CA1636" s="5"/>
      <c r="CB1636" s="5"/>
      <c r="CC1636" s="5"/>
      <c r="CD1636" s="43"/>
    </row>
    <row r="1637" spans="1:82" x14ac:dyDescent="0.25">
      <c r="A1637" s="8"/>
      <c r="B1637" s="5"/>
      <c r="C1637" s="5"/>
      <c r="D1637" s="5"/>
      <c r="E1637" s="5"/>
      <c r="F1637" s="94" t="str">
        <f t="shared" si="259"/>
        <v/>
      </c>
      <c r="G1637" s="94" t="str">
        <f t="shared" si="260"/>
        <v/>
      </c>
      <c r="H1637" s="127" t="str">
        <f>IF(A1637&lt;&gt;"",IF(MID(C1637,1,1)="c",$AS$26,IF(MID(C1637,1,1)="r",$AS$41,IF(MID(C1637,1,1)="p",#REF!,#REF!))),"")</f>
        <v/>
      </c>
      <c r="I1637" s="92" t="str">
        <f t="shared" si="261"/>
        <v/>
      </c>
      <c r="J1637" s="92" t="str">
        <f t="shared" si="262"/>
        <v/>
      </c>
      <c r="K1637" s="92" t="str">
        <f t="shared" si="263"/>
        <v/>
      </c>
      <c r="L1637" s="92" t="str">
        <f t="shared" si="264"/>
        <v/>
      </c>
      <c r="M1637" s="95" t="str">
        <f>IF(A1637&lt;&gt;"",IF(MID(C1637,1,1)="c",SigmaEpsConcrete(I1637,$AN$30:$AN$33,$AR$30:$AR$33,$AS$26,$AS$27,$AS$28,$AQ$20,$AU$19),""),"")</f>
        <v/>
      </c>
      <c r="N1637" s="95" t="str">
        <f>IF(A1637&lt;&gt;"",IF(MID(C1637,1,1)="r",SigmaEpsReinf(J1637,$AS$42:$AS$43,$AS$41,$AS$39,$AS$40,$AQ$38),""),"")</f>
        <v/>
      </c>
      <c r="Q1637" s="92" t="str">
        <f t="shared" si="266"/>
        <v/>
      </c>
      <c r="R1637" s="92" t="str">
        <f t="shared" si="267"/>
        <v/>
      </c>
      <c r="U1637" s="5"/>
      <c r="V1637" s="5"/>
      <c r="W1637" s="94" t="str">
        <f t="shared" si="265"/>
        <v/>
      </c>
      <c r="X1637" s="94" t="str">
        <f t="shared" si="268"/>
        <v/>
      </c>
      <c r="Y1637" s="5"/>
      <c r="BK1637" s="8"/>
      <c r="BL1637" s="5"/>
      <c r="BM1637" s="5"/>
      <c r="BN1637" s="5"/>
      <c r="BO1637" s="5"/>
      <c r="BP1637" s="1"/>
      <c r="BQ1637" s="1"/>
      <c r="BR1637" s="1"/>
      <c r="BS1637" s="1"/>
      <c r="BT1637" s="1"/>
      <c r="BU1637" s="4"/>
      <c r="BV1637" s="1"/>
      <c r="BW1637" s="3"/>
      <c r="BX1637" s="4"/>
      <c r="BY1637" s="5"/>
      <c r="BZ1637" s="5"/>
      <c r="CA1637" s="5"/>
      <c r="CB1637" s="5"/>
      <c r="CC1637" s="5"/>
      <c r="CD1637" s="43"/>
    </row>
    <row r="1638" spans="1:82" x14ac:dyDescent="0.25">
      <c r="A1638" s="8"/>
      <c r="B1638" s="5"/>
      <c r="C1638" s="5"/>
      <c r="D1638" s="5"/>
      <c r="E1638" s="5"/>
      <c r="F1638" s="94" t="str">
        <f t="shared" si="259"/>
        <v/>
      </c>
      <c r="G1638" s="94" t="str">
        <f t="shared" si="260"/>
        <v/>
      </c>
      <c r="H1638" s="127" t="str">
        <f>IF(A1638&lt;&gt;"",IF(MID(C1638,1,1)="c",$AS$26,IF(MID(C1638,1,1)="r",$AS$41,IF(MID(C1638,1,1)="p",#REF!,#REF!))),"")</f>
        <v/>
      </c>
      <c r="I1638" s="92" t="str">
        <f t="shared" si="261"/>
        <v/>
      </c>
      <c r="J1638" s="92" t="str">
        <f t="shared" si="262"/>
        <v/>
      </c>
      <c r="K1638" s="92" t="str">
        <f t="shared" si="263"/>
        <v/>
      </c>
      <c r="L1638" s="92" t="str">
        <f t="shared" si="264"/>
        <v/>
      </c>
      <c r="M1638" s="95" t="str">
        <f>IF(A1638&lt;&gt;"",IF(MID(C1638,1,1)="c",SigmaEpsConcrete(I1638,$AN$30:$AN$33,$AR$30:$AR$33,$AS$26,$AS$27,$AS$28,$AQ$20,$AU$19),""),"")</f>
        <v/>
      </c>
      <c r="N1638" s="95" t="str">
        <f>IF(A1638&lt;&gt;"",IF(MID(C1638,1,1)="r",SigmaEpsReinf(J1638,$AS$42:$AS$43,$AS$41,$AS$39,$AS$40,$AQ$38),""),"")</f>
        <v/>
      </c>
      <c r="Q1638" s="92" t="str">
        <f t="shared" si="266"/>
        <v/>
      </c>
      <c r="R1638" s="92" t="str">
        <f t="shared" si="267"/>
        <v/>
      </c>
      <c r="U1638" s="5"/>
      <c r="V1638" s="5"/>
      <c r="W1638" s="94" t="str">
        <f t="shared" si="265"/>
        <v/>
      </c>
      <c r="X1638" s="94" t="str">
        <f t="shared" si="268"/>
        <v/>
      </c>
      <c r="Y1638" s="5"/>
      <c r="BK1638" s="8"/>
      <c r="BL1638" s="5"/>
      <c r="BM1638" s="5"/>
      <c r="BN1638" s="5"/>
      <c r="BO1638" s="5"/>
      <c r="BP1638" s="1"/>
      <c r="BQ1638" s="1"/>
      <c r="BR1638" s="1"/>
      <c r="BS1638" s="1"/>
      <c r="BT1638" s="1"/>
      <c r="BU1638" s="4"/>
      <c r="BV1638" s="1"/>
      <c r="BW1638" s="3"/>
      <c r="BX1638" s="4"/>
      <c r="BY1638" s="5"/>
      <c r="BZ1638" s="5"/>
      <c r="CA1638" s="5"/>
      <c r="CB1638" s="5"/>
      <c r="CC1638" s="5"/>
      <c r="CD1638" s="43"/>
    </row>
    <row r="1639" spans="1:82" x14ac:dyDescent="0.25">
      <c r="A1639" s="8"/>
      <c r="B1639" s="5"/>
      <c r="C1639" s="5"/>
      <c r="D1639" s="5"/>
      <c r="E1639" s="5"/>
      <c r="F1639" s="94" t="str">
        <f t="shared" si="259"/>
        <v/>
      </c>
      <c r="G1639" s="94" t="str">
        <f t="shared" si="260"/>
        <v/>
      </c>
      <c r="H1639" s="127" t="str">
        <f>IF(A1639&lt;&gt;"",IF(MID(C1639,1,1)="c",$AS$26,IF(MID(C1639,1,1)="r",$AS$41,IF(MID(C1639,1,1)="p",#REF!,#REF!))),"")</f>
        <v/>
      </c>
      <c r="I1639" s="92" t="str">
        <f t="shared" si="261"/>
        <v/>
      </c>
      <c r="J1639" s="92" t="str">
        <f t="shared" si="262"/>
        <v/>
      </c>
      <c r="K1639" s="92" t="str">
        <f t="shared" si="263"/>
        <v/>
      </c>
      <c r="L1639" s="92" t="str">
        <f t="shared" si="264"/>
        <v/>
      </c>
      <c r="M1639" s="95" t="str">
        <f>IF(A1639&lt;&gt;"",IF(MID(C1639,1,1)="c",SigmaEpsConcrete(I1639,$AN$30:$AN$33,$AR$30:$AR$33,$AS$26,$AS$27,$AS$28,$AQ$20,$AU$19),""),"")</f>
        <v/>
      </c>
      <c r="N1639" s="95" t="str">
        <f>IF(A1639&lt;&gt;"",IF(MID(C1639,1,1)="r",SigmaEpsReinf(J1639,$AS$42:$AS$43,$AS$41,$AS$39,$AS$40,$AQ$38),""),"")</f>
        <v/>
      </c>
      <c r="Q1639" s="92" t="str">
        <f t="shared" si="266"/>
        <v/>
      </c>
      <c r="R1639" s="92" t="str">
        <f t="shared" si="267"/>
        <v/>
      </c>
      <c r="U1639" s="5"/>
      <c r="V1639" s="5"/>
      <c r="W1639" s="94" t="str">
        <f t="shared" si="265"/>
        <v/>
      </c>
      <c r="X1639" s="94" t="str">
        <f t="shared" si="268"/>
        <v/>
      </c>
      <c r="Y1639" s="5"/>
      <c r="BK1639" s="8"/>
      <c r="BL1639" s="5"/>
      <c r="BM1639" s="5"/>
      <c r="BN1639" s="5"/>
      <c r="BO1639" s="5"/>
      <c r="BP1639" s="1"/>
      <c r="BQ1639" s="1"/>
      <c r="BR1639" s="1"/>
      <c r="BS1639" s="1"/>
      <c r="BT1639" s="1"/>
      <c r="BU1639" s="4"/>
      <c r="BV1639" s="1"/>
      <c r="BW1639" s="3"/>
      <c r="BX1639" s="4"/>
      <c r="BY1639" s="5"/>
      <c r="BZ1639" s="5"/>
      <c r="CA1639" s="5"/>
      <c r="CB1639" s="5"/>
      <c r="CC1639" s="5"/>
      <c r="CD1639" s="43"/>
    </row>
    <row r="1640" spans="1:82" x14ac:dyDescent="0.25">
      <c r="A1640" s="8"/>
      <c r="B1640" s="5"/>
      <c r="C1640" s="5"/>
      <c r="D1640" s="5"/>
      <c r="E1640" s="5"/>
      <c r="F1640" s="94" t="str">
        <f t="shared" si="259"/>
        <v/>
      </c>
      <c r="G1640" s="94" t="str">
        <f t="shared" si="260"/>
        <v/>
      </c>
      <c r="H1640" s="127" t="str">
        <f>IF(A1640&lt;&gt;"",IF(MID(C1640,1,1)="c",$AS$26,IF(MID(C1640,1,1)="r",$AS$41,IF(MID(C1640,1,1)="p",#REF!,#REF!))),"")</f>
        <v/>
      </c>
      <c r="I1640" s="92" t="str">
        <f t="shared" si="261"/>
        <v/>
      </c>
      <c r="J1640" s="92" t="str">
        <f t="shared" si="262"/>
        <v/>
      </c>
      <c r="K1640" s="92" t="str">
        <f t="shared" si="263"/>
        <v/>
      </c>
      <c r="L1640" s="92" t="str">
        <f t="shared" si="264"/>
        <v/>
      </c>
      <c r="M1640" s="95" t="str">
        <f>IF(A1640&lt;&gt;"",IF(MID(C1640,1,1)="c",SigmaEpsConcrete(I1640,$AN$30:$AN$33,$AR$30:$AR$33,$AS$26,$AS$27,$AS$28,$AQ$20,$AU$19),""),"")</f>
        <v/>
      </c>
      <c r="N1640" s="95" t="str">
        <f>IF(A1640&lt;&gt;"",IF(MID(C1640,1,1)="r",SigmaEpsReinf(J1640,$AS$42:$AS$43,$AS$41,$AS$39,$AS$40,$AQ$38),""),"")</f>
        <v/>
      </c>
      <c r="Q1640" s="92" t="str">
        <f t="shared" si="266"/>
        <v/>
      </c>
      <c r="R1640" s="92" t="str">
        <f t="shared" si="267"/>
        <v/>
      </c>
      <c r="U1640" s="5"/>
      <c r="V1640" s="5"/>
      <c r="W1640" s="94" t="str">
        <f t="shared" si="265"/>
        <v/>
      </c>
      <c r="X1640" s="94" t="str">
        <f t="shared" si="268"/>
        <v/>
      </c>
      <c r="Y1640" s="5"/>
      <c r="BK1640" s="8"/>
      <c r="BL1640" s="5"/>
      <c r="BM1640" s="5"/>
      <c r="BN1640" s="5"/>
      <c r="BO1640" s="5"/>
      <c r="BP1640" s="1"/>
      <c r="BQ1640" s="1"/>
      <c r="BR1640" s="1"/>
      <c r="BS1640" s="1"/>
      <c r="BT1640" s="1"/>
      <c r="BU1640" s="4"/>
      <c r="BV1640" s="1"/>
      <c r="BW1640" s="3"/>
      <c r="BX1640" s="4"/>
      <c r="BY1640" s="5"/>
      <c r="BZ1640" s="5"/>
      <c r="CA1640" s="5"/>
      <c r="CB1640" s="5"/>
      <c r="CC1640" s="5"/>
      <c r="CD1640" s="43"/>
    </row>
    <row r="1641" spans="1:82" x14ac:dyDescent="0.25">
      <c r="A1641" s="8"/>
      <c r="B1641" s="5"/>
      <c r="C1641" s="5"/>
      <c r="D1641" s="5"/>
      <c r="E1641" s="5"/>
      <c r="F1641" s="94" t="str">
        <f t="shared" si="259"/>
        <v/>
      </c>
      <c r="G1641" s="94" t="str">
        <f t="shared" si="260"/>
        <v/>
      </c>
      <c r="H1641" s="127" t="str">
        <f>IF(A1641&lt;&gt;"",IF(MID(C1641,1,1)="c",$AS$26,IF(MID(C1641,1,1)="r",$AS$41,IF(MID(C1641,1,1)="p",#REF!,#REF!))),"")</f>
        <v/>
      </c>
      <c r="I1641" s="92" t="str">
        <f t="shared" si="261"/>
        <v/>
      </c>
      <c r="J1641" s="92" t="str">
        <f t="shared" si="262"/>
        <v/>
      </c>
      <c r="K1641" s="92" t="str">
        <f t="shared" si="263"/>
        <v/>
      </c>
      <c r="L1641" s="92" t="str">
        <f t="shared" si="264"/>
        <v/>
      </c>
      <c r="M1641" s="95" t="str">
        <f>IF(A1641&lt;&gt;"",IF(MID(C1641,1,1)="c",SigmaEpsConcrete(I1641,$AN$30:$AN$33,$AR$30:$AR$33,$AS$26,$AS$27,$AS$28,$AQ$20,$AU$19),""),"")</f>
        <v/>
      </c>
      <c r="N1641" s="95" t="str">
        <f>IF(A1641&lt;&gt;"",IF(MID(C1641,1,1)="r",SigmaEpsReinf(J1641,$AS$42:$AS$43,$AS$41,$AS$39,$AS$40,$AQ$38),""),"")</f>
        <v/>
      </c>
      <c r="Q1641" s="92" t="str">
        <f t="shared" si="266"/>
        <v/>
      </c>
      <c r="R1641" s="92" t="str">
        <f t="shared" si="267"/>
        <v/>
      </c>
      <c r="U1641" s="5"/>
      <c r="V1641" s="5"/>
      <c r="W1641" s="94" t="str">
        <f t="shared" si="265"/>
        <v/>
      </c>
      <c r="X1641" s="94" t="str">
        <f t="shared" si="268"/>
        <v/>
      </c>
      <c r="Y1641" s="5"/>
      <c r="BK1641" s="8"/>
      <c r="BL1641" s="5"/>
      <c r="BM1641" s="5"/>
      <c r="BN1641" s="5"/>
      <c r="BO1641" s="5"/>
      <c r="BP1641" s="1"/>
      <c r="BQ1641" s="1"/>
      <c r="BR1641" s="1"/>
      <c r="BS1641" s="1"/>
      <c r="BT1641" s="1"/>
      <c r="BU1641" s="4"/>
      <c r="BV1641" s="1"/>
      <c r="BW1641" s="3"/>
      <c r="BX1641" s="4"/>
      <c r="BY1641" s="5"/>
      <c r="BZ1641" s="5"/>
      <c r="CA1641" s="5"/>
      <c r="CB1641" s="5"/>
      <c r="CC1641" s="5"/>
      <c r="CD1641" s="43"/>
    </row>
    <row r="1642" spans="1:82" x14ac:dyDescent="0.25">
      <c r="A1642" s="8"/>
      <c r="B1642" s="5"/>
      <c r="C1642" s="5"/>
      <c r="D1642" s="5"/>
      <c r="E1642" s="5"/>
      <c r="F1642" s="94" t="str">
        <f t="shared" si="259"/>
        <v/>
      </c>
      <c r="G1642" s="94" t="str">
        <f t="shared" si="260"/>
        <v/>
      </c>
      <c r="H1642" s="127" t="str">
        <f>IF(A1642&lt;&gt;"",IF(MID(C1642,1,1)="c",$AS$26,IF(MID(C1642,1,1)="r",$AS$41,IF(MID(C1642,1,1)="p",#REF!,#REF!))),"")</f>
        <v/>
      </c>
      <c r="I1642" s="92" t="str">
        <f t="shared" si="261"/>
        <v/>
      </c>
      <c r="J1642" s="92" t="str">
        <f t="shared" si="262"/>
        <v/>
      </c>
      <c r="K1642" s="92" t="str">
        <f t="shared" si="263"/>
        <v/>
      </c>
      <c r="L1642" s="92" t="str">
        <f t="shared" si="264"/>
        <v/>
      </c>
      <c r="M1642" s="95" t="str">
        <f>IF(A1642&lt;&gt;"",IF(MID(C1642,1,1)="c",SigmaEpsConcrete(I1642,$AN$30:$AN$33,$AR$30:$AR$33,$AS$26,$AS$27,$AS$28,$AQ$20,$AU$19),""),"")</f>
        <v/>
      </c>
      <c r="N1642" s="95" t="str">
        <f>IF(A1642&lt;&gt;"",IF(MID(C1642,1,1)="r",SigmaEpsReinf(J1642,$AS$42:$AS$43,$AS$41,$AS$39,$AS$40,$AQ$38),""),"")</f>
        <v/>
      </c>
      <c r="Q1642" s="92" t="str">
        <f t="shared" si="266"/>
        <v/>
      </c>
      <c r="R1642" s="92" t="str">
        <f t="shared" si="267"/>
        <v/>
      </c>
      <c r="U1642" s="5"/>
      <c r="V1642" s="5"/>
      <c r="W1642" s="94" t="str">
        <f t="shared" si="265"/>
        <v/>
      </c>
      <c r="X1642" s="94" t="str">
        <f t="shared" si="268"/>
        <v/>
      </c>
      <c r="Y1642" s="5"/>
      <c r="BK1642" s="8"/>
      <c r="BL1642" s="5"/>
      <c r="BM1642" s="5"/>
      <c r="BN1642" s="5"/>
      <c r="BO1642" s="5"/>
      <c r="BP1642" s="1"/>
      <c r="BQ1642" s="1"/>
      <c r="BR1642" s="1"/>
      <c r="BS1642" s="1"/>
      <c r="BT1642" s="1"/>
      <c r="BU1642" s="4"/>
      <c r="BV1642" s="1"/>
      <c r="BW1642" s="3"/>
      <c r="BX1642" s="4"/>
      <c r="BY1642" s="5"/>
      <c r="BZ1642" s="5"/>
      <c r="CA1642" s="5"/>
      <c r="CB1642" s="5"/>
      <c r="CC1642" s="5"/>
      <c r="CD1642" s="43"/>
    </row>
    <row r="1643" spans="1:82" x14ac:dyDescent="0.25">
      <c r="A1643" s="8"/>
      <c r="B1643" s="5"/>
      <c r="C1643" s="5"/>
      <c r="D1643" s="5"/>
      <c r="E1643" s="5"/>
      <c r="F1643" s="94" t="str">
        <f t="shared" si="259"/>
        <v/>
      </c>
      <c r="G1643" s="94" t="str">
        <f t="shared" si="260"/>
        <v/>
      </c>
      <c r="H1643" s="127" t="str">
        <f>IF(A1643&lt;&gt;"",IF(MID(C1643,1,1)="c",$AS$26,IF(MID(C1643,1,1)="r",$AS$41,IF(MID(C1643,1,1)="p",#REF!,#REF!))),"")</f>
        <v/>
      </c>
      <c r="I1643" s="92" t="str">
        <f t="shared" si="261"/>
        <v/>
      </c>
      <c r="J1643" s="92" t="str">
        <f t="shared" si="262"/>
        <v/>
      </c>
      <c r="K1643" s="92" t="str">
        <f t="shared" si="263"/>
        <v/>
      </c>
      <c r="L1643" s="92" t="str">
        <f t="shared" si="264"/>
        <v/>
      </c>
      <c r="M1643" s="95" t="str">
        <f>IF(A1643&lt;&gt;"",IF(MID(C1643,1,1)="c",SigmaEpsConcrete(I1643,$AN$30:$AN$33,$AR$30:$AR$33,$AS$26,$AS$27,$AS$28,$AQ$20,$AU$19),""),"")</f>
        <v/>
      </c>
      <c r="N1643" s="95" t="str">
        <f>IF(A1643&lt;&gt;"",IF(MID(C1643,1,1)="r",SigmaEpsReinf(J1643,$AS$42:$AS$43,$AS$41,$AS$39,$AS$40,$AQ$38),""),"")</f>
        <v/>
      </c>
      <c r="Q1643" s="92" t="str">
        <f t="shared" si="266"/>
        <v/>
      </c>
      <c r="R1643" s="92" t="str">
        <f t="shared" si="267"/>
        <v/>
      </c>
      <c r="U1643" s="5"/>
      <c r="V1643" s="5"/>
      <c r="W1643" s="94" t="str">
        <f t="shared" si="265"/>
        <v/>
      </c>
      <c r="X1643" s="94" t="str">
        <f t="shared" si="268"/>
        <v/>
      </c>
      <c r="Y1643" s="5"/>
      <c r="BK1643" s="8"/>
      <c r="BL1643" s="5"/>
      <c r="BM1643" s="5"/>
      <c r="BN1643" s="5"/>
      <c r="BO1643" s="5"/>
      <c r="BP1643" s="1"/>
      <c r="BQ1643" s="1"/>
      <c r="BR1643" s="1"/>
      <c r="BS1643" s="1"/>
      <c r="BT1643" s="1"/>
      <c r="BU1643" s="4"/>
      <c r="BV1643" s="1"/>
      <c r="BW1643" s="3"/>
      <c r="BX1643" s="4"/>
      <c r="BY1643" s="5"/>
      <c r="BZ1643" s="5"/>
      <c r="CA1643" s="5"/>
      <c r="CB1643" s="5"/>
      <c r="CC1643" s="5"/>
      <c r="CD1643" s="43"/>
    </row>
    <row r="1644" spans="1:82" x14ac:dyDescent="0.25">
      <c r="A1644" s="8"/>
      <c r="B1644" s="5"/>
      <c r="C1644" s="5"/>
      <c r="D1644" s="5"/>
      <c r="E1644" s="5"/>
      <c r="F1644" s="94" t="str">
        <f t="shared" si="259"/>
        <v/>
      </c>
      <c r="G1644" s="94" t="str">
        <f t="shared" si="260"/>
        <v/>
      </c>
      <c r="H1644" s="127" t="str">
        <f>IF(A1644&lt;&gt;"",IF(MID(C1644,1,1)="c",$AS$26,IF(MID(C1644,1,1)="r",$AS$41,IF(MID(C1644,1,1)="p",#REF!,#REF!))),"")</f>
        <v/>
      </c>
      <c r="I1644" s="92" t="str">
        <f t="shared" si="261"/>
        <v/>
      </c>
      <c r="J1644" s="92" t="str">
        <f t="shared" si="262"/>
        <v/>
      </c>
      <c r="K1644" s="92" t="str">
        <f t="shared" si="263"/>
        <v/>
      </c>
      <c r="L1644" s="92" t="str">
        <f t="shared" si="264"/>
        <v/>
      </c>
      <c r="M1644" s="95" t="str">
        <f>IF(A1644&lt;&gt;"",IF(MID(C1644,1,1)="c",SigmaEpsConcrete(I1644,$AN$30:$AN$33,$AR$30:$AR$33,$AS$26,$AS$27,$AS$28,$AQ$20,$AU$19),""),"")</f>
        <v/>
      </c>
      <c r="N1644" s="95" t="str">
        <f>IF(A1644&lt;&gt;"",IF(MID(C1644,1,1)="r",SigmaEpsReinf(J1644,$AS$42:$AS$43,$AS$41,$AS$39,$AS$40,$AQ$38),""),"")</f>
        <v/>
      </c>
      <c r="Q1644" s="92" t="str">
        <f t="shared" si="266"/>
        <v/>
      </c>
      <c r="R1644" s="92" t="str">
        <f t="shared" si="267"/>
        <v/>
      </c>
      <c r="U1644" s="5"/>
      <c r="V1644" s="5"/>
      <c r="W1644" s="94" t="str">
        <f t="shared" si="265"/>
        <v/>
      </c>
      <c r="X1644" s="94" t="str">
        <f t="shared" si="268"/>
        <v/>
      </c>
      <c r="Y1644" s="5"/>
      <c r="BK1644" s="8"/>
      <c r="BL1644" s="5"/>
      <c r="BM1644" s="5"/>
      <c r="BN1644" s="5"/>
      <c r="BO1644" s="5"/>
      <c r="BP1644" s="1"/>
      <c r="BQ1644" s="1"/>
      <c r="BR1644" s="1"/>
      <c r="BS1644" s="1"/>
      <c r="BT1644" s="1"/>
      <c r="BU1644" s="4"/>
      <c r="BV1644" s="1"/>
      <c r="BW1644" s="3"/>
      <c r="BX1644" s="4"/>
      <c r="BY1644" s="5"/>
      <c r="BZ1644" s="5"/>
      <c r="CA1644" s="5"/>
      <c r="CB1644" s="5"/>
      <c r="CC1644" s="5"/>
      <c r="CD1644" s="43"/>
    </row>
    <row r="1645" spans="1:82" x14ac:dyDescent="0.25">
      <c r="A1645" s="8"/>
      <c r="B1645" s="5"/>
      <c r="C1645" s="5"/>
      <c r="D1645" s="5"/>
      <c r="E1645" s="5"/>
      <c r="F1645" s="94" t="str">
        <f t="shared" si="259"/>
        <v/>
      </c>
      <c r="G1645" s="94" t="str">
        <f t="shared" si="260"/>
        <v/>
      </c>
      <c r="H1645" s="127" t="str">
        <f>IF(A1645&lt;&gt;"",IF(MID(C1645,1,1)="c",$AS$26,IF(MID(C1645,1,1)="r",$AS$41,IF(MID(C1645,1,1)="p",#REF!,#REF!))),"")</f>
        <v/>
      </c>
      <c r="I1645" s="92" t="str">
        <f t="shared" si="261"/>
        <v/>
      </c>
      <c r="J1645" s="92" t="str">
        <f t="shared" si="262"/>
        <v/>
      </c>
      <c r="K1645" s="92" t="str">
        <f t="shared" si="263"/>
        <v/>
      </c>
      <c r="L1645" s="92" t="str">
        <f t="shared" si="264"/>
        <v/>
      </c>
      <c r="M1645" s="95" t="str">
        <f>IF(A1645&lt;&gt;"",IF(MID(C1645,1,1)="c",SigmaEpsConcrete(I1645,$AN$30:$AN$33,$AR$30:$AR$33,$AS$26,$AS$27,$AS$28,$AQ$20,$AU$19),""),"")</f>
        <v/>
      </c>
      <c r="N1645" s="95" t="str">
        <f>IF(A1645&lt;&gt;"",IF(MID(C1645,1,1)="r",SigmaEpsReinf(J1645,$AS$42:$AS$43,$AS$41,$AS$39,$AS$40,$AQ$38),""),"")</f>
        <v/>
      </c>
      <c r="Q1645" s="92" t="str">
        <f t="shared" si="266"/>
        <v/>
      </c>
      <c r="R1645" s="92" t="str">
        <f t="shared" si="267"/>
        <v/>
      </c>
      <c r="U1645" s="5"/>
      <c r="V1645" s="5"/>
      <c r="W1645" s="94" t="str">
        <f t="shared" si="265"/>
        <v/>
      </c>
      <c r="X1645" s="94" t="str">
        <f t="shared" si="268"/>
        <v/>
      </c>
      <c r="Y1645" s="5"/>
      <c r="BK1645" s="8"/>
      <c r="BL1645" s="5"/>
      <c r="BM1645" s="5"/>
      <c r="BN1645" s="5"/>
      <c r="BO1645" s="5"/>
      <c r="BP1645" s="1"/>
      <c r="BQ1645" s="1"/>
      <c r="BR1645" s="1"/>
      <c r="BS1645" s="1"/>
      <c r="BT1645" s="1"/>
      <c r="BU1645" s="4"/>
      <c r="BV1645" s="1"/>
      <c r="BW1645" s="3"/>
      <c r="BX1645" s="4"/>
      <c r="BY1645" s="5"/>
      <c r="BZ1645" s="5"/>
      <c r="CA1645" s="5"/>
      <c r="CB1645" s="5"/>
      <c r="CC1645" s="5"/>
      <c r="CD1645" s="43"/>
    </row>
    <row r="1646" spans="1:82" x14ac:dyDescent="0.25">
      <c r="A1646" s="8"/>
      <c r="B1646" s="5"/>
      <c r="C1646" s="5"/>
      <c r="D1646" s="5"/>
      <c r="E1646" s="5"/>
      <c r="F1646" s="94" t="str">
        <f t="shared" si="259"/>
        <v/>
      </c>
      <c r="G1646" s="94" t="str">
        <f t="shared" si="260"/>
        <v/>
      </c>
      <c r="H1646" s="127" t="str">
        <f>IF(A1646&lt;&gt;"",IF(MID(C1646,1,1)="c",$AS$26,IF(MID(C1646,1,1)="r",$AS$41,IF(MID(C1646,1,1)="p",#REF!,#REF!))),"")</f>
        <v/>
      </c>
      <c r="I1646" s="92" t="str">
        <f t="shared" si="261"/>
        <v/>
      </c>
      <c r="J1646" s="92" t="str">
        <f t="shared" si="262"/>
        <v/>
      </c>
      <c r="K1646" s="92" t="str">
        <f t="shared" si="263"/>
        <v/>
      </c>
      <c r="L1646" s="92" t="str">
        <f t="shared" si="264"/>
        <v/>
      </c>
      <c r="M1646" s="95" t="str">
        <f>IF(A1646&lt;&gt;"",IF(MID(C1646,1,1)="c",SigmaEpsConcrete(I1646,$AN$30:$AN$33,$AR$30:$AR$33,$AS$26,$AS$27,$AS$28,$AQ$20,$AU$19),""),"")</f>
        <v/>
      </c>
      <c r="N1646" s="95" t="str">
        <f>IF(A1646&lt;&gt;"",IF(MID(C1646,1,1)="r",SigmaEpsReinf(J1646,$AS$42:$AS$43,$AS$41,$AS$39,$AS$40,$AQ$38),""),"")</f>
        <v/>
      </c>
      <c r="Q1646" s="92" t="str">
        <f t="shared" si="266"/>
        <v/>
      </c>
      <c r="R1646" s="92" t="str">
        <f t="shared" si="267"/>
        <v/>
      </c>
      <c r="U1646" s="5"/>
      <c r="V1646" s="5"/>
      <c r="W1646" s="94" t="str">
        <f t="shared" si="265"/>
        <v/>
      </c>
      <c r="X1646" s="94" t="str">
        <f t="shared" si="268"/>
        <v/>
      </c>
      <c r="Y1646" s="5"/>
      <c r="BK1646" s="8"/>
      <c r="BL1646" s="5"/>
      <c r="BM1646" s="5"/>
      <c r="BN1646" s="5"/>
      <c r="BO1646" s="5"/>
      <c r="BP1646" s="1"/>
      <c r="BQ1646" s="1"/>
      <c r="BR1646" s="1"/>
      <c r="BS1646" s="1"/>
      <c r="BT1646" s="1"/>
      <c r="BU1646" s="4"/>
      <c r="BV1646" s="1"/>
      <c r="BW1646" s="3"/>
      <c r="BX1646" s="4"/>
      <c r="BY1646" s="5"/>
      <c r="BZ1646" s="5"/>
      <c r="CA1646" s="5"/>
      <c r="CB1646" s="5"/>
      <c r="CC1646" s="5"/>
      <c r="CD1646" s="43"/>
    </row>
    <row r="1647" spans="1:82" x14ac:dyDescent="0.25">
      <c r="A1647" s="8"/>
      <c r="B1647" s="5"/>
      <c r="C1647" s="5"/>
      <c r="D1647" s="5"/>
      <c r="E1647" s="5"/>
      <c r="F1647" s="94" t="str">
        <f t="shared" si="259"/>
        <v/>
      </c>
      <c r="G1647" s="94" t="str">
        <f t="shared" si="260"/>
        <v/>
      </c>
      <c r="H1647" s="127" t="str">
        <f>IF(A1647&lt;&gt;"",IF(MID(C1647,1,1)="c",$AS$26,IF(MID(C1647,1,1)="r",$AS$41,IF(MID(C1647,1,1)="p",#REF!,#REF!))),"")</f>
        <v/>
      </c>
      <c r="I1647" s="92" t="str">
        <f t="shared" si="261"/>
        <v/>
      </c>
      <c r="J1647" s="92" t="str">
        <f t="shared" si="262"/>
        <v/>
      </c>
      <c r="K1647" s="92" t="str">
        <f t="shared" si="263"/>
        <v/>
      </c>
      <c r="L1647" s="92" t="str">
        <f t="shared" si="264"/>
        <v/>
      </c>
      <c r="M1647" s="95" t="str">
        <f>IF(A1647&lt;&gt;"",IF(MID(C1647,1,1)="c",SigmaEpsConcrete(I1647,$AN$30:$AN$33,$AR$30:$AR$33,$AS$26,$AS$27,$AS$28,$AQ$20,$AU$19),""),"")</f>
        <v/>
      </c>
      <c r="N1647" s="95" t="str">
        <f>IF(A1647&lt;&gt;"",IF(MID(C1647,1,1)="r",SigmaEpsReinf(J1647,$AS$42:$AS$43,$AS$41,$AS$39,$AS$40,$AQ$38),""),"")</f>
        <v/>
      </c>
      <c r="Q1647" s="92" t="str">
        <f t="shared" si="266"/>
        <v/>
      </c>
      <c r="R1647" s="92" t="str">
        <f t="shared" si="267"/>
        <v/>
      </c>
      <c r="U1647" s="5"/>
      <c r="V1647" s="5"/>
      <c r="W1647" s="94" t="str">
        <f t="shared" si="265"/>
        <v/>
      </c>
      <c r="X1647" s="94" t="str">
        <f t="shared" si="268"/>
        <v/>
      </c>
      <c r="Y1647" s="5"/>
      <c r="BK1647" s="8"/>
      <c r="BL1647" s="5"/>
      <c r="BM1647" s="5"/>
      <c r="BN1647" s="5"/>
      <c r="BO1647" s="5"/>
      <c r="BP1647" s="1"/>
      <c r="BQ1647" s="1"/>
      <c r="BR1647" s="1"/>
      <c r="BS1647" s="1"/>
      <c r="BT1647" s="1"/>
      <c r="BU1647" s="4"/>
      <c r="BV1647" s="1"/>
      <c r="BW1647" s="3"/>
      <c r="BX1647" s="4"/>
      <c r="BY1647" s="5"/>
      <c r="BZ1647" s="5"/>
      <c r="CA1647" s="5"/>
      <c r="CB1647" s="5"/>
      <c r="CC1647" s="5"/>
      <c r="CD1647" s="43"/>
    </row>
    <row r="1648" spans="1:82" x14ac:dyDescent="0.25">
      <c r="A1648" s="8"/>
      <c r="B1648" s="5"/>
      <c r="C1648" s="5"/>
      <c r="D1648" s="5"/>
      <c r="E1648" s="5"/>
      <c r="F1648" s="94" t="str">
        <f t="shared" si="259"/>
        <v/>
      </c>
      <c r="G1648" s="94" t="str">
        <f t="shared" si="260"/>
        <v/>
      </c>
      <c r="H1648" s="127" t="str">
        <f>IF(A1648&lt;&gt;"",IF(MID(C1648,1,1)="c",$AS$26,IF(MID(C1648,1,1)="r",$AS$41,IF(MID(C1648,1,1)="p",#REF!,#REF!))),"")</f>
        <v/>
      </c>
      <c r="I1648" s="92" t="str">
        <f t="shared" si="261"/>
        <v/>
      </c>
      <c r="J1648" s="92" t="str">
        <f t="shared" si="262"/>
        <v/>
      </c>
      <c r="K1648" s="92" t="str">
        <f t="shared" si="263"/>
        <v/>
      </c>
      <c r="L1648" s="92" t="str">
        <f t="shared" si="264"/>
        <v/>
      </c>
      <c r="M1648" s="95" t="str">
        <f>IF(A1648&lt;&gt;"",IF(MID(C1648,1,1)="c",SigmaEpsConcrete(I1648,$AN$30:$AN$33,$AR$30:$AR$33,$AS$26,$AS$27,$AS$28,$AQ$20,$AU$19),""),"")</f>
        <v/>
      </c>
      <c r="N1648" s="95" t="str">
        <f>IF(A1648&lt;&gt;"",IF(MID(C1648,1,1)="r",SigmaEpsReinf(J1648,$AS$42:$AS$43,$AS$41,$AS$39,$AS$40,$AQ$38),""),"")</f>
        <v/>
      </c>
      <c r="Q1648" s="92" t="str">
        <f t="shared" si="266"/>
        <v/>
      </c>
      <c r="R1648" s="92" t="str">
        <f t="shared" si="267"/>
        <v/>
      </c>
      <c r="U1648" s="5"/>
      <c r="V1648" s="5"/>
      <c r="W1648" s="94" t="str">
        <f t="shared" si="265"/>
        <v/>
      </c>
      <c r="X1648" s="94" t="str">
        <f t="shared" si="268"/>
        <v/>
      </c>
      <c r="Y1648" s="5"/>
      <c r="BK1648" s="8"/>
      <c r="BL1648" s="5"/>
      <c r="BM1648" s="5"/>
      <c r="BN1648" s="5"/>
      <c r="BO1648" s="5"/>
      <c r="BP1648" s="1"/>
      <c r="BQ1648" s="1"/>
      <c r="BR1648" s="1"/>
      <c r="BS1648" s="1"/>
      <c r="BT1648" s="1"/>
      <c r="BU1648" s="4"/>
      <c r="BV1648" s="1"/>
      <c r="BW1648" s="3"/>
      <c r="BX1648" s="4"/>
      <c r="BY1648" s="5"/>
      <c r="BZ1648" s="5"/>
      <c r="CA1648" s="5"/>
      <c r="CB1648" s="5"/>
      <c r="CC1648" s="5"/>
      <c r="CD1648" s="43"/>
    </row>
    <row r="1649" spans="1:82" x14ac:dyDescent="0.25">
      <c r="A1649" s="8"/>
      <c r="B1649" s="5"/>
      <c r="C1649" s="5"/>
      <c r="D1649" s="5"/>
      <c r="E1649" s="5"/>
      <c r="F1649" s="94" t="str">
        <f t="shared" si="259"/>
        <v/>
      </c>
      <c r="G1649" s="94" t="str">
        <f t="shared" si="260"/>
        <v/>
      </c>
      <c r="H1649" s="127" t="str">
        <f>IF(A1649&lt;&gt;"",IF(MID(C1649,1,1)="c",$AS$26,IF(MID(C1649,1,1)="r",$AS$41,IF(MID(C1649,1,1)="p",#REF!,#REF!))),"")</f>
        <v/>
      </c>
      <c r="I1649" s="92" t="str">
        <f t="shared" si="261"/>
        <v/>
      </c>
      <c r="J1649" s="92" t="str">
        <f t="shared" si="262"/>
        <v/>
      </c>
      <c r="K1649" s="92" t="str">
        <f t="shared" si="263"/>
        <v/>
      </c>
      <c r="L1649" s="92" t="str">
        <f t="shared" si="264"/>
        <v/>
      </c>
      <c r="M1649" s="95" t="str">
        <f>IF(A1649&lt;&gt;"",IF(MID(C1649,1,1)="c",SigmaEpsConcrete(I1649,$AN$30:$AN$33,$AR$30:$AR$33,$AS$26,$AS$27,$AS$28,$AQ$20,$AU$19),""),"")</f>
        <v/>
      </c>
      <c r="N1649" s="95" t="str">
        <f>IF(A1649&lt;&gt;"",IF(MID(C1649,1,1)="r",SigmaEpsReinf(J1649,$AS$42:$AS$43,$AS$41,$AS$39,$AS$40,$AQ$38),""),"")</f>
        <v/>
      </c>
      <c r="Q1649" s="92" t="str">
        <f t="shared" si="266"/>
        <v/>
      </c>
      <c r="R1649" s="92" t="str">
        <f t="shared" si="267"/>
        <v/>
      </c>
      <c r="U1649" s="5"/>
      <c r="V1649" s="5"/>
      <c r="W1649" s="94" t="str">
        <f t="shared" si="265"/>
        <v/>
      </c>
      <c r="X1649" s="94" t="str">
        <f t="shared" si="268"/>
        <v/>
      </c>
      <c r="Y1649" s="5"/>
      <c r="BK1649" s="8"/>
      <c r="BL1649" s="5"/>
      <c r="BM1649" s="5"/>
      <c r="BN1649" s="5"/>
      <c r="BO1649" s="5"/>
      <c r="BP1649" s="1"/>
      <c r="BQ1649" s="1"/>
      <c r="BR1649" s="1"/>
      <c r="BS1649" s="1"/>
      <c r="BT1649" s="1"/>
      <c r="BU1649" s="4"/>
      <c r="BV1649" s="1"/>
      <c r="BW1649" s="3"/>
      <c r="BX1649" s="4"/>
      <c r="BY1649" s="5"/>
      <c r="BZ1649" s="5"/>
      <c r="CA1649" s="5"/>
      <c r="CB1649" s="5"/>
      <c r="CC1649" s="5"/>
      <c r="CD1649" s="43"/>
    </row>
    <row r="1650" spans="1:82" x14ac:dyDescent="0.25">
      <c r="A1650" s="8"/>
      <c r="B1650" s="5"/>
      <c r="C1650" s="5"/>
      <c r="D1650" s="5"/>
      <c r="E1650" s="5"/>
      <c r="F1650" s="94" t="str">
        <f t="shared" si="259"/>
        <v/>
      </c>
      <c r="G1650" s="94" t="str">
        <f t="shared" si="260"/>
        <v/>
      </c>
      <c r="H1650" s="127" t="str">
        <f>IF(A1650&lt;&gt;"",IF(MID(C1650,1,1)="c",$AS$26,IF(MID(C1650,1,1)="r",$AS$41,IF(MID(C1650,1,1)="p",#REF!,#REF!))),"")</f>
        <v/>
      </c>
      <c r="I1650" s="92" t="str">
        <f t="shared" si="261"/>
        <v/>
      </c>
      <c r="J1650" s="92" t="str">
        <f t="shared" si="262"/>
        <v/>
      </c>
      <c r="K1650" s="92" t="str">
        <f t="shared" si="263"/>
        <v/>
      </c>
      <c r="L1650" s="92" t="str">
        <f t="shared" si="264"/>
        <v/>
      </c>
      <c r="M1650" s="95" t="str">
        <f>IF(A1650&lt;&gt;"",IF(MID(C1650,1,1)="c",SigmaEpsConcrete(I1650,$AN$30:$AN$33,$AR$30:$AR$33,$AS$26,$AS$27,$AS$28,$AQ$20,$AU$19),""),"")</f>
        <v/>
      </c>
      <c r="N1650" s="95" t="str">
        <f>IF(A1650&lt;&gt;"",IF(MID(C1650,1,1)="r",SigmaEpsReinf(J1650,$AS$42:$AS$43,$AS$41,$AS$39,$AS$40,$AQ$38),""),"")</f>
        <v/>
      </c>
      <c r="Q1650" s="92" t="str">
        <f t="shared" si="266"/>
        <v/>
      </c>
      <c r="R1650" s="92" t="str">
        <f t="shared" si="267"/>
        <v/>
      </c>
      <c r="U1650" s="5"/>
      <c r="V1650" s="5"/>
      <c r="W1650" s="94" t="str">
        <f t="shared" si="265"/>
        <v/>
      </c>
      <c r="X1650" s="94" t="str">
        <f t="shared" si="268"/>
        <v/>
      </c>
      <c r="Y1650" s="5"/>
      <c r="BK1650" s="8"/>
      <c r="BL1650" s="5"/>
      <c r="BM1650" s="5"/>
      <c r="BN1650" s="5"/>
      <c r="BO1650" s="5"/>
      <c r="BP1650" s="1"/>
      <c r="BQ1650" s="1"/>
      <c r="BR1650" s="1"/>
      <c r="BS1650" s="1"/>
      <c r="BT1650" s="1"/>
      <c r="BU1650" s="4"/>
      <c r="BV1650" s="1"/>
      <c r="BW1650" s="3"/>
      <c r="BX1650" s="4"/>
      <c r="BY1650" s="5"/>
      <c r="BZ1650" s="5"/>
      <c r="CA1650" s="5"/>
      <c r="CB1650" s="5"/>
      <c r="CC1650" s="5"/>
      <c r="CD1650" s="43"/>
    </row>
    <row r="1651" spans="1:82" x14ac:dyDescent="0.25">
      <c r="A1651" s="8"/>
      <c r="B1651" s="5"/>
      <c r="C1651" s="5"/>
      <c r="D1651" s="5"/>
      <c r="E1651" s="5"/>
      <c r="F1651" s="94" t="str">
        <f t="shared" si="259"/>
        <v/>
      </c>
      <c r="G1651" s="94" t="str">
        <f t="shared" si="260"/>
        <v/>
      </c>
      <c r="H1651" s="127" t="str">
        <f>IF(A1651&lt;&gt;"",IF(MID(C1651,1,1)="c",$AS$26,IF(MID(C1651,1,1)="r",$AS$41,IF(MID(C1651,1,1)="p",#REF!,#REF!))),"")</f>
        <v/>
      </c>
      <c r="I1651" s="92" t="str">
        <f t="shared" si="261"/>
        <v/>
      </c>
      <c r="J1651" s="92" t="str">
        <f t="shared" si="262"/>
        <v/>
      </c>
      <c r="K1651" s="92" t="str">
        <f t="shared" si="263"/>
        <v/>
      </c>
      <c r="L1651" s="92" t="str">
        <f t="shared" si="264"/>
        <v/>
      </c>
      <c r="M1651" s="95" t="str">
        <f>IF(A1651&lt;&gt;"",IF(MID(C1651,1,1)="c",SigmaEpsConcrete(I1651,$AN$30:$AN$33,$AR$30:$AR$33,$AS$26,$AS$27,$AS$28,$AQ$20,$AU$19),""),"")</f>
        <v/>
      </c>
      <c r="N1651" s="95" t="str">
        <f>IF(A1651&lt;&gt;"",IF(MID(C1651,1,1)="r",SigmaEpsReinf(J1651,$AS$42:$AS$43,$AS$41,$AS$39,$AS$40,$AQ$38),""),"")</f>
        <v/>
      </c>
      <c r="Q1651" s="92" t="str">
        <f t="shared" si="266"/>
        <v/>
      </c>
      <c r="R1651" s="92" t="str">
        <f t="shared" si="267"/>
        <v/>
      </c>
      <c r="U1651" s="5"/>
      <c r="V1651" s="5"/>
      <c r="W1651" s="94" t="str">
        <f t="shared" si="265"/>
        <v/>
      </c>
      <c r="X1651" s="94" t="str">
        <f t="shared" si="268"/>
        <v/>
      </c>
      <c r="Y1651" s="5"/>
      <c r="BK1651" s="8"/>
      <c r="BL1651" s="5"/>
      <c r="BM1651" s="5"/>
      <c r="BN1651" s="5"/>
      <c r="BO1651" s="5"/>
      <c r="BP1651" s="1"/>
      <c r="BQ1651" s="1"/>
      <c r="BR1651" s="1"/>
      <c r="BS1651" s="1"/>
      <c r="BT1651" s="1"/>
      <c r="BU1651" s="4"/>
      <c r="BV1651" s="1"/>
      <c r="BW1651" s="3"/>
      <c r="BX1651" s="4"/>
      <c r="BY1651" s="5"/>
      <c r="BZ1651" s="5"/>
      <c r="CA1651" s="5"/>
      <c r="CB1651" s="5"/>
      <c r="CC1651" s="5"/>
      <c r="CD1651" s="43"/>
    </row>
    <row r="1652" spans="1:82" x14ac:dyDescent="0.25">
      <c r="A1652" s="8"/>
      <c r="B1652" s="5"/>
      <c r="C1652" s="5"/>
      <c r="D1652" s="5"/>
      <c r="E1652" s="5"/>
      <c r="F1652" s="94" t="str">
        <f t="shared" si="259"/>
        <v/>
      </c>
      <c r="G1652" s="94" t="str">
        <f t="shared" si="260"/>
        <v/>
      </c>
      <c r="H1652" s="127" t="str">
        <f>IF(A1652&lt;&gt;"",IF(MID(C1652,1,1)="c",$AS$26,IF(MID(C1652,1,1)="r",$AS$41,IF(MID(C1652,1,1)="p",#REF!,#REF!))),"")</f>
        <v/>
      </c>
      <c r="I1652" s="92" t="str">
        <f t="shared" si="261"/>
        <v/>
      </c>
      <c r="J1652" s="92" t="str">
        <f t="shared" si="262"/>
        <v/>
      </c>
      <c r="K1652" s="92" t="str">
        <f t="shared" si="263"/>
        <v/>
      </c>
      <c r="L1652" s="92" t="str">
        <f t="shared" si="264"/>
        <v/>
      </c>
      <c r="M1652" s="95" t="str">
        <f>IF(A1652&lt;&gt;"",IF(MID(C1652,1,1)="c",SigmaEpsConcrete(I1652,$AN$30:$AN$33,$AR$30:$AR$33,$AS$26,$AS$27,$AS$28,$AQ$20,$AU$19),""),"")</f>
        <v/>
      </c>
      <c r="N1652" s="95" t="str">
        <f>IF(A1652&lt;&gt;"",IF(MID(C1652,1,1)="r",SigmaEpsReinf(J1652,$AS$42:$AS$43,$AS$41,$AS$39,$AS$40,$AQ$38),""),"")</f>
        <v/>
      </c>
      <c r="Q1652" s="92" t="str">
        <f t="shared" si="266"/>
        <v/>
      </c>
      <c r="R1652" s="92" t="str">
        <f t="shared" si="267"/>
        <v/>
      </c>
      <c r="U1652" s="5"/>
      <c r="V1652" s="5"/>
      <c r="W1652" s="94" t="str">
        <f t="shared" si="265"/>
        <v/>
      </c>
      <c r="X1652" s="94" t="str">
        <f t="shared" si="268"/>
        <v/>
      </c>
      <c r="Y1652" s="5"/>
      <c r="BK1652" s="8"/>
      <c r="BL1652" s="5"/>
      <c r="BM1652" s="5"/>
      <c r="BN1652" s="5"/>
      <c r="BO1652" s="5"/>
      <c r="BP1652" s="1"/>
      <c r="BQ1652" s="1"/>
      <c r="BR1652" s="1"/>
      <c r="BS1652" s="1"/>
      <c r="BT1652" s="1"/>
      <c r="BU1652" s="4"/>
      <c r="BV1652" s="1"/>
      <c r="BW1652" s="3"/>
      <c r="BX1652" s="4"/>
      <c r="BY1652" s="5"/>
      <c r="BZ1652" s="5"/>
      <c r="CA1652" s="5"/>
      <c r="CB1652" s="5"/>
      <c r="CC1652" s="5"/>
      <c r="CD1652" s="43"/>
    </row>
    <row r="1653" spans="1:82" x14ac:dyDescent="0.25">
      <c r="A1653" s="8"/>
      <c r="B1653" s="5"/>
      <c r="C1653" s="5"/>
      <c r="D1653" s="5"/>
      <c r="E1653" s="5"/>
      <c r="F1653" s="94" t="str">
        <f t="shared" si="259"/>
        <v/>
      </c>
      <c r="G1653" s="94" t="str">
        <f t="shared" si="260"/>
        <v/>
      </c>
      <c r="H1653" s="127" t="str">
        <f>IF(A1653&lt;&gt;"",IF(MID(C1653,1,1)="c",$AS$26,IF(MID(C1653,1,1)="r",$AS$41,IF(MID(C1653,1,1)="p",#REF!,#REF!))),"")</f>
        <v/>
      </c>
      <c r="I1653" s="92" t="str">
        <f t="shared" si="261"/>
        <v/>
      </c>
      <c r="J1653" s="92" t="str">
        <f t="shared" si="262"/>
        <v/>
      </c>
      <c r="K1653" s="92" t="str">
        <f t="shared" si="263"/>
        <v/>
      </c>
      <c r="L1653" s="92" t="str">
        <f t="shared" si="264"/>
        <v/>
      </c>
      <c r="M1653" s="95" t="str">
        <f>IF(A1653&lt;&gt;"",IF(MID(C1653,1,1)="c",SigmaEpsConcrete(I1653,$AN$30:$AN$33,$AR$30:$AR$33,$AS$26,$AS$27,$AS$28,$AQ$20,$AU$19),""),"")</f>
        <v/>
      </c>
      <c r="N1653" s="95" t="str">
        <f>IF(A1653&lt;&gt;"",IF(MID(C1653,1,1)="r",SigmaEpsReinf(J1653,$AS$42:$AS$43,$AS$41,$AS$39,$AS$40,$AQ$38),""),"")</f>
        <v/>
      </c>
      <c r="Q1653" s="92" t="str">
        <f t="shared" si="266"/>
        <v/>
      </c>
      <c r="R1653" s="92" t="str">
        <f t="shared" si="267"/>
        <v/>
      </c>
      <c r="U1653" s="5"/>
      <c r="V1653" s="5"/>
      <c r="W1653" s="94" t="str">
        <f t="shared" si="265"/>
        <v/>
      </c>
      <c r="X1653" s="94" t="str">
        <f t="shared" si="268"/>
        <v/>
      </c>
      <c r="Y1653" s="5"/>
      <c r="BK1653" s="8"/>
      <c r="BL1653" s="5"/>
      <c r="BM1653" s="5"/>
      <c r="BN1653" s="5"/>
      <c r="BO1653" s="5"/>
      <c r="BP1653" s="1"/>
      <c r="BQ1653" s="1"/>
      <c r="BR1653" s="1"/>
      <c r="BS1653" s="1"/>
      <c r="BT1653" s="1"/>
      <c r="BU1653" s="4"/>
      <c r="BV1653" s="1"/>
      <c r="BW1653" s="3"/>
      <c r="BX1653" s="4"/>
      <c r="BY1653" s="5"/>
      <c r="BZ1653" s="5"/>
      <c r="CA1653" s="5"/>
      <c r="CB1653" s="5"/>
      <c r="CC1653" s="5"/>
      <c r="CD1653" s="43"/>
    </row>
    <row r="1654" spans="1:82" x14ac:dyDescent="0.25">
      <c r="A1654" s="8"/>
      <c r="B1654" s="5"/>
      <c r="C1654" s="5"/>
      <c r="D1654" s="5"/>
      <c r="E1654" s="5"/>
      <c r="F1654" s="94" t="str">
        <f t="shared" si="259"/>
        <v/>
      </c>
      <c r="G1654" s="94" t="str">
        <f t="shared" si="260"/>
        <v/>
      </c>
      <c r="H1654" s="127" t="str">
        <f>IF(A1654&lt;&gt;"",IF(MID(C1654,1,1)="c",$AS$26,IF(MID(C1654,1,1)="r",$AS$41,IF(MID(C1654,1,1)="p",#REF!,#REF!))),"")</f>
        <v/>
      </c>
      <c r="I1654" s="92" t="str">
        <f t="shared" si="261"/>
        <v/>
      </c>
      <c r="J1654" s="92" t="str">
        <f t="shared" si="262"/>
        <v/>
      </c>
      <c r="K1654" s="92" t="str">
        <f t="shared" si="263"/>
        <v/>
      </c>
      <c r="L1654" s="92" t="str">
        <f t="shared" si="264"/>
        <v/>
      </c>
      <c r="M1654" s="95" t="str">
        <f>IF(A1654&lt;&gt;"",IF(MID(C1654,1,1)="c",SigmaEpsConcrete(I1654,$AN$30:$AN$33,$AR$30:$AR$33,$AS$26,$AS$27,$AS$28,$AQ$20,$AU$19),""),"")</f>
        <v/>
      </c>
      <c r="N1654" s="95" t="str">
        <f>IF(A1654&lt;&gt;"",IF(MID(C1654,1,1)="r",SigmaEpsReinf(J1654,$AS$42:$AS$43,$AS$41,$AS$39,$AS$40,$AQ$38),""),"")</f>
        <v/>
      </c>
      <c r="Q1654" s="92" t="str">
        <f t="shared" si="266"/>
        <v/>
      </c>
      <c r="R1654" s="92" t="str">
        <f t="shared" si="267"/>
        <v/>
      </c>
      <c r="U1654" s="5"/>
      <c r="V1654" s="5"/>
      <c r="W1654" s="94" t="str">
        <f t="shared" si="265"/>
        <v/>
      </c>
      <c r="X1654" s="94" t="str">
        <f t="shared" si="268"/>
        <v/>
      </c>
      <c r="Y1654" s="5"/>
      <c r="BK1654" s="8"/>
      <c r="BL1654" s="5"/>
      <c r="BM1654" s="5"/>
      <c r="BN1654" s="5"/>
      <c r="BO1654" s="5"/>
      <c r="BP1654" s="1"/>
      <c r="BQ1654" s="1"/>
      <c r="BR1654" s="1"/>
      <c r="BS1654" s="1"/>
      <c r="BT1654" s="1"/>
      <c r="BU1654" s="4"/>
      <c r="BV1654" s="1"/>
      <c r="BW1654" s="3"/>
      <c r="BX1654" s="4"/>
      <c r="BY1654" s="5"/>
      <c r="BZ1654" s="5"/>
      <c r="CA1654" s="5"/>
      <c r="CB1654" s="5"/>
      <c r="CC1654" s="5"/>
      <c r="CD1654" s="43"/>
    </row>
    <row r="1655" spans="1:82" x14ac:dyDescent="0.25">
      <c r="A1655" s="8"/>
      <c r="B1655" s="5"/>
      <c r="C1655" s="5"/>
      <c r="D1655" s="5"/>
      <c r="E1655" s="5"/>
      <c r="F1655" s="94" t="str">
        <f t="shared" si="259"/>
        <v/>
      </c>
      <c r="G1655" s="94" t="str">
        <f t="shared" si="260"/>
        <v/>
      </c>
      <c r="H1655" s="127" t="str">
        <f>IF(A1655&lt;&gt;"",IF(MID(C1655,1,1)="c",$AS$26,IF(MID(C1655,1,1)="r",$AS$41,IF(MID(C1655,1,1)="p",#REF!,#REF!))),"")</f>
        <v/>
      </c>
      <c r="I1655" s="92" t="str">
        <f t="shared" si="261"/>
        <v/>
      </c>
      <c r="J1655" s="92" t="str">
        <f t="shared" si="262"/>
        <v/>
      </c>
      <c r="K1655" s="92" t="str">
        <f t="shared" si="263"/>
        <v/>
      </c>
      <c r="L1655" s="92" t="str">
        <f t="shared" si="264"/>
        <v/>
      </c>
      <c r="M1655" s="95" t="str">
        <f>IF(A1655&lt;&gt;"",IF(MID(C1655,1,1)="c",SigmaEpsConcrete(I1655,$AN$30:$AN$33,$AR$30:$AR$33,$AS$26,$AS$27,$AS$28,$AQ$20,$AU$19),""),"")</f>
        <v/>
      </c>
      <c r="N1655" s="95" t="str">
        <f>IF(A1655&lt;&gt;"",IF(MID(C1655,1,1)="r",SigmaEpsReinf(J1655,$AS$42:$AS$43,$AS$41,$AS$39,$AS$40,$AQ$38),""),"")</f>
        <v/>
      </c>
      <c r="Q1655" s="92" t="str">
        <f t="shared" si="266"/>
        <v/>
      </c>
      <c r="R1655" s="92" t="str">
        <f t="shared" si="267"/>
        <v/>
      </c>
      <c r="U1655" s="5"/>
      <c r="V1655" s="5"/>
      <c r="W1655" s="94" t="str">
        <f t="shared" si="265"/>
        <v/>
      </c>
      <c r="X1655" s="94" t="str">
        <f t="shared" si="268"/>
        <v/>
      </c>
      <c r="Y1655" s="5"/>
      <c r="BK1655" s="8"/>
      <c r="BL1655" s="5"/>
      <c r="BM1655" s="5"/>
      <c r="BN1655" s="5"/>
      <c r="BO1655" s="5"/>
      <c r="BP1655" s="1"/>
      <c r="BQ1655" s="1"/>
      <c r="BR1655" s="1"/>
      <c r="BS1655" s="1"/>
      <c r="BT1655" s="1"/>
      <c r="BU1655" s="4"/>
      <c r="BV1655" s="1"/>
      <c r="BW1655" s="3"/>
      <c r="BX1655" s="4"/>
      <c r="BY1655" s="5"/>
      <c r="BZ1655" s="5"/>
      <c r="CA1655" s="5"/>
      <c r="CB1655" s="5"/>
      <c r="CC1655" s="5"/>
      <c r="CD1655" s="43"/>
    </row>
    <row r="1656" spans="1:82" x14ac:dyDescent="0.25">
      <c r="A1656" s="8"/>
      <c r="B1656" s="5"/>
      <c r="C1656" s="5"/>
      <c r="D1656" s="5"/>
      <c r="E1656" s="5"/>
      <c r="F1656" s="94" t="str">
        <f t="shared" si="259"/>
        <v/>
      </c>
      <c r="G1656" s="94" t="str">
        <f t="shared" si="260"/>
        <v/>
      </c>
      <c r="H1656" s="127" t="str">
        <f>IF(A1656&lt;&gt;"",IF(MID(C1656,1,1)="c",$AS$26,IF(MID(C1656,1,1)="r",$AS$41,IF(MID(C1656,1,1)="p",#REF!,#REF!))),"")</f>
        <v/>
      </c>
      <c r="I1656" s="92" t="str">
        <f t="shared" si="261"/>
        <v/>
      </c>
      <c r="J1656" s="92" t="str">
        <f t="shared" si="262"/>
        <v/>
      </c>
      <c r="K1656" s="92" t="str">
        <f t="shared" si="263"/>
        <v/>
      </c>
      <c r="L1656" s="92" t="str">
        <f t="shared" si="264"/>
        <v/>
      </c>
      <c r="M1656" s="95" t="str">
        <f>IF(A1656&lt;&gt;"",IF(MID(C1656,1,1)="c",SigmaEpsConcrete(I1656,$AN$30:$AN$33,$AR$30:$AR$33,$AS$26,$AS$27,$AS$28,$AQ$20,$AU$19),""),"")</f>
        <v/>
      </c>
      <c r="N1656" s="95" t="str">
        <f>IF(A1656&lt;&gt;"",IF(MID(C1656,1,1)="r",SigmaEpsReinf(J1656,$AS$42:$AS$43,$AS$41,$AS$39,$AS$40,$AQ$38),""),"")</f>
        <v/>
      </c>
      <c r="Q1656" s="92" t="str">
        <f t="shared" si="266"/>
        <v/>
      </c>
      <c r="R1656" s="92" t="str">
        <f t="shared" si="267"/>
        <v/>
      </c>
      <c r="U1656" s="5"/>
      <c r="V1656" s="5"/>
      <c r="W1656" s="94" t="str">
        <f t="shared" si="265"/>
        <v/>
      </c>
      <c r="X1656" s="94" t="str">
        <f t="shared" si="268"/>
        <v/>
      </c>
      <c r="Y1656" s="5"/>
      <c r="BK1656" s="8"/>
      <c r="BL1656" s="5"/>
      <c r="BM1656" s="5"/>
      <c r="BN1656" s="5"/>
      <c r="BO1656" s="5"/>
      <c r="BP1656" s="1"/>
      <c r="BQ1656" s="1"/>
      <c r="BR1656" s="1"/>
      <c r="BS1656" s="1"/>
      <c r="BT1656" s="1"/>
      <c r="BU1656" s="4"/>
      <c r="BV1656" s="1"/>
      <c r="BW1656" s="3"/>
      <c r="BX1656" s="4"/>
      <c r="BY1656" s="5"/>
      <c r="BZ1656" s="5"/>
      <c r="CA1656" s="5"/>
      <c r="CB1656" s="5"/>
      <c r="CC1656" s="5"/>
      <c r="CD1656" s="43"/>
    </row>
    <row r="1657" spans="1:82" x14ac:dyDescent="0.25">
      <c r="A1657" s="8"/>
      <c r="B1657" s="5"/>
      <c r="C1657" s="5"/>
      <c r="D1657" s="5"/>
      <c r="E1657" s="5"/>
      <c r="F1657" s="94" t="str">
        <f t="shared" si="259"/>
        <v/>
      </c>
      <c r="G1657" s="94" t="str">
        <f t="shared" si="260"/>
        <v/>
      </c>
      <c r="H1657" s="127" t="str">
        <f>IF(A1657&lt;&gt;"",IF(MID(C1657,1,1)="c",$AS$26,IF(MID(C1657,1,1)="r",$AS$41,IF(MID(C1657,1,1)="p",#REF!,#REF!))),"")</f>
        <v/>
      </c>
      <c r="I1657" s="92" t="str">
        <f t="shared" si="261"/>
        <v/>
      </c>
      <c r="J1657" s="92" t="str">
        <f t="shared" si="262"/>
        <v/>
      </c>
      <c r="K1657" s="92" t="str">
        <f t="shared" si="263"/>
        <v/>
      </c>
      <c r="L1657" s="92" t="str">
        <f t="shared" si="264"/>
        <v/>
      </c>
      <c r="M1657" s="95" t="str">
        <f>IF(A1657&lt;&gt;"",IF(MID(C1657,1,1)="c",SigmaEpsConcrete(I1657,$AN$30:$AN$33,$AR$30:$AR$33,$AS$26,$AS$27,$AS$28,$AQ$20,$AU$19),""),"")</f>
        <v/>
      </c>
      <c r="N1657" s="95" t="str">
        <f>IF(A1657&lt;&gt;"",IF(MID(C1657,1,1)="r",SigmaEpsReinf(J1657,$AS$42:$AS$43,$AS$41,$AS$39,$AS$40,$AQ$38),""),"")</f>
        <v/>
      </c>
      <c r="Q1657" s="92" t="str">
        <f t="shared" si="266"/>
        <v/>
      </c>
      <c r="R1657" s="92" t="str">
        <f t="shared" si="267"/>
        <v/>
      </c>
      <c r="U1657" s="5"/>
      <c r="V1657" s="5"/>
      <c r="W1657" s="94" t="str">
        <f t="shared" si="265"/>
        <v/>
      </c>
      <c r="X1657" s="94" t="str">
        <f t="shared" si="268"/>
        <v/>
      </c>
      <c r="Y1657" s="5"/>
      <c r="BK1657" s="8"/>
      <c r="BL1657" s="5"/>
      <c r="BM1657" s="5"/>
      <c r="BN1657" s="5"/>
      <c r="BO1657" s="5"/>
      <c r="BP1657" s="1"/>
      <c r="BQ1657" s="1"/>
      <c r="BR1657" s="1"/>
      <c r="BS1657" s="1"/>
      <c r="BT1657" s="1"/>
      <c r="BU1657" s="4"/>
      <c r="BV1657" s="1"/>
      <c r="BW1657" s="3"/>
      <c r="BX1657" s="4"/>
      <c r="BY1657" s="5"/>
      <c r="BZ1657" s="5"/>
      <c r="CA1657" s="5"/>
      <c r="CB1657" s="5"/>
      <c r="CC1657" s="5"/>
      <c r="CD1657" s="43"/>
    </row>
    <row r="1658" spans="1:82" x14ac:dyDescent="0.25">
      <c r="A1658" s="8"/>
      <c r="B1658" s="5"/>
      <c r="C1658" s="5"/>
      <c r="D1658" s="5"/>
      <c r="E1658" s="5"/>
      <c r="F1658" s="94" t="str">
        <f t="shared" si="259"/>
        <v/>
      </c>
      <c r="G1658" s="94" t="str">
        <f t="shared" si="260"/>
        <v/>
      </c>
      <c r="H1658" s="127" t="str">
        <f>IF(A1658&lt;&gt;"",IF(MID(C1658,1,1)="c",$AS$26,IF(MID(C1658,1,1)="r",$AS$41,IF(MID(C1658,1,1)="p",#REF!,#REF!))),"")</f>
        <v/>
      </c>
      <c r="I1658" s="92" t="str">
        <f t="shared" si="261"/>
        <v/>
      </c>
      <c r="J1658" s="92" t="str">
        <f t="shared" si="262"/>
        <v/>
      </c>
      <c r="K1658" s="92" t="str">
        <f t="shared" si="263"/>
        <v/>
      </c>
      <c r="L1658" s="92" t="str">
        <f t="shared" si="264"/>
        <v/>
      </c>
      <c r="M1658" s="95" t="str">
        <f>IF(A1658&lt;&gt;"",IF(MID(C1658,1,1)="c",SigmaEpsConcrete(I1658,$AN$30:$AN$33,$AR$30:$AR$33,$AS$26,$AS$27,$AS$28,$AQ$20,$AU$19),""),"")</f>
        <v/>
      </c>
      <c r="N1658" s="95" t="str">
        <f>IF(A1658&lt;&gt;"",IF(MID(C1658,1,1)="r",SigmaEpsReinf(J1658,$AS$42:$AS$43,$AS$41,$AS$39,$AS$40,$AQ$38),""),"")</f>
        <v/>
      </c>
      <c r="Q1658" s="92" t="str">
        <f t="shared" si="266"/>
        <v/>
      </c>
      <c r="R1658" s="92" t="str">
        <f t="shared" si="267"/>
        <v/>
      </c>
      <c r="U1658" s="5"/>
      <c r="V1658" s="5"/>
      <c r="W1658" s="94" t="str">
        <f t="shared" si="265"/>
        <v/>
      </c>
      <c r="X1658" s="94" t="str">
        <f t="shared" si="268"/>
        <v/>
      </c>
      <c r="Y1658" s="5"/>
      <c r="BK1658" s="8"/>
      <c r="BL1658" s="5"/>
      <c r="BM1658" s="5"/>
      <c r="BN1658" s="5"/>
      <c r="BO1658" s="5"/>
      <c r="BP1658" s="1"/>
      <c r="BQ1658" s="1"/>
      <c r="BR1658" s="1"/>
      <c r="BS1658" s="1"/>
      <c r="BT1658" s="1"/>
      <c r="BU1658" s="4"/>
      <c r="BV1658" s="1"/>
      <c r="BW1658" s="3"/>
      <c r="BX1658" s="4"/>
      <c r="BY1658" s="5"/>
      <c r="BZ1658" s="5"/>
      <c r="CA1658" s="5"/>
      <c r="CB1658" s="5"/>
      <c r="CC1658" s="5"/>
      <c r="CD1658" s="43"/>
    </row>
    <row r="1659" spans="1:82" x14ac:dyDescent="0.25">
      <c r="A1659" s="8"/>
      <c r="B1659" s="5"/>
      <c r="C1659" s="5"/>
      <c r="D1659" s="5"/>
      <c r="E1659" s="5"/>
      <c r="F1659" s="94" t="str">
        <f t="shared" si="259"/>
        <v/>
      </c>
      <c r="G1659" s="94" t="str">
        <f t="shared" si="260"/>
        <v/>
      </c>
      <c r="H1659" s="127" t="str">
        <f>IF(A1659&lt;&gt;"",IF(MID(C1659,1,1)="c",$AS$26,IF(MID(C1659,1,1)="r",$AS$41,IF(MID(C1659,1,1)="p",#REF!,#REF!))),"")</f>
        <v/>
      </c>
      <c r="I1659" s="92" t="str">
        <f t="shared" si="261"/>
        <v/>
      </c>
      <c r="J1659" s="92" t="str">
        <f t="shared" si="262"/>
        <v/>
      </c>
      <c r="K1659" s="92" t="str">
        <f t="shared" si="263"/>
        <v/>
      </c>
      <c r="L1659" s="92" t="str">
        <f t="shared" si="264"/>
        <v/>
      </c>
      <c r="M1659" s="95" t="str">
        <f>IF(A1659&lt;&gt;"",IF(MID(C1659,1,1)="c",SigmaEpsConcrete(I1659,$AN$30:$AN$33,$AR$30:$AR$33,$AS$26,$AS$27,$AS$28,$AQ$20,$AU$19),""),"")</f>
        <v/>
      </c>
      <c r="N1659" s="95" t="str">
        <f>IF(A1659&lt;&gt;"",IF(MID(C1659,1,1)="r",SigmaEpsReinf(J1659,$AS$42:$AS$43,$AS$41,$AS$39,$AS$40,$AQ$38),""),"")</f>
        <v/>
      </c>
      <c r="Q1659" s="92" t="str">
        <f t="shared" si="266"/>
        <v/>
      </c>
      <c r="R1659" s="92" t="str">
        <f t="shared" si="267"/>
        <v/>
      </c>
      <c r="U1659" s="5"/>
      <c r="V1659" s="5"/>
      <c r="W1659" s="94" t="str">
        <f t="shared" si="265"/>
        <v/>
      </c>
      <c r="X1659" s="94" t="str">
        <f t="shared" si="268"/>
        <v/>
      </c>
      <c r="Y1659" s="5"/>
      <c r="BK1659" s="8"/>
      <c r="BL1659" s="5"/>
      <c r="BM1659" s="5"/>
      <c r="BN1659" s="5"/>
      <c r="BO1659" s="5"/>
      <c r="BP1659" s="1"/>
      <c r="BQ1659" s="1"/>
      <c r="BR1659" s="1"/>
      <c r="BS1659" s="1"/>
      <c r="BT1659" s="1"/>
      <c r="BU1659" s="4"/>
      <c r="BV1659" s="1"/>
      <c r="BW1659" s="3"/>
      <c r="BX1659" s="4"/>
      <c r="BY1659" s="5"/>
      <c r="BZ1659" s="5"/>
      <c r="CA1659" s="5"/>
      <c r="CB1659" s="5"/>
      <c r="CC1659" s="5"/>
      <c r="CD1659" s="43"/>
    </row>
    <row r="1660" spans="1:82" x14ac:dyDescent="0.25">
      <c r="A1660" s="8"/>
      <c r="B1660" s="5"/>
      <c r="C1660" s="5"/>
      <c r="D1660" s="5"/>
      <c r="E1660" s="5"/>
      <c r="F1660" s="94" t="str">
        <f t="shared" si="259"/>
        <v/>
      </c>
      <c r="G1660" s="94" t="str">
        <f t="shared" si="260"/>
        <v/>
      </c>
      <c r="H1660" s="127" t="str">
        <f>IF(A1660&lt;&gt;"",IF(MID(C1660,1,1)="c",$AS$26,IF(MID(C1660,1,1)="r",$AS$41,IF(MID(C1660,1,1)="p",#REF!,#REF!))),"")</f>
        <v/>
      </c>
      <c r="I1660" s="92" t="str">
        <f t="shared" si="261"/>
        <v/>
      </c>
      <c r="J1660" s="92" t="str">
        <f t="shared" si="262"/>
        <v/>
      </c>
      <c r="K1660" s="92" t="str">
        <f t="shared" si="263"/>
        <v/>
      </c>
      <c r="L1660" s="92" t="str">
        <f t="shared" si="264"/>
        <v/>
      </c>
      <c r="M1660" s="95" t="str">
        <f>IF(A1660&lt;&gt;"",IF(MID(C1660,1,1)="c",SigmaEpsConcrete(I1660,$AN$30:$AN$33,$AR$30:$AR$33,$AS$26,$AS$27,$AS$28,$AQ$20,$AU$19),""),"")</f>
        <v/>
      </c>
      <c r="N1660" s="95" t="str">
        <f>IF(A1660&lt;&gt;"",IF(MID(C1660,1,1)="r",SigmaEpsReinf(J1660,$AS$42:$AS$43,$AS$41,$AS$39,$AS$40,$AQ$38),""),"")</f>
        <v/>
      </c>
      <c r="Q1660" s="92" t="str">
        <f t="shared" si="266"/>
        <v/>
      </c>
      <c r="R1660" s="92" t="str">
        <f t="shared" si="267"/>
        <v/>
      </c>
      <c r="U1660" s="5"/>
      <c r="V1660" s="5"/>
      <c r="W1660" s="94" t="str">
        <f t="shared" si="265"/>
        <v/>
      </c>
      <c r="X1660" s="94" t="str">
        <f t="shared" si="268"/>
        <v/>
      </c>
      <c r="Y1660" s="5"/>
      <c r="BK1660" s="8"/>
      <c r="BL1660" s="5"/>
      <c r="BM1660" s="5"/>
      <c r="BN1660" s="5"/>
      <c r="BO1660" s="5"/>
      <c r="BP1660" s="1"/>
      <c r="BQ1660" s="1"/>
      <c r="BR1660" s="1"/>
      <c r="BS1660" s="1"/>
      <c r="BT1660" s="1"/>
      <c r="BU1660" s="4"/>
      <c r="BV1660" s="1"/>
      <c r="BW1660" s="3"/>
      <c r="BX1660" s="4"/>
      <c r="BY1660" s="5"/>
      <c r="BZ1660" s="5"/>
      <c r="CA1660" s="5"/>
      <c r="CB1660" s="5"/>
      <c r="CC1660" s="5"/>
      <c r="CD1660" s="43"/>
    </row>
    <row r="1661" spans="1:82" x14ac:dyDescent="0.25">
      <c r="A1661" s="8"/>
      <c r="B1661" s="5"/>
      <c r="C1661" s="5"/>
      <c r="D1661" s="5"/>
      <c r="E1661" s="5"/>
      <c r="F1661" s="94" t="str">
        <f t="shared" si="259"/>
        <v/>
      </c>
      <c r="G1661" s="94" t="str">
        <f t="shared" si="260"/>
        <v/>
      </c>
      <c r="H1661" s="127" t="str">
        <f>IF(A1661&lt;&gt;"",IF(MID(C1661,1,1)="c",$AS$26,IF(MID(C1661,1,1)="r",$AS$41,IF(MID(C1661,1,1)="p",#REF!,#REF!))),"")</f>
        <v/>
      </c>
      <c r="I1661" s="92" t="str">
        <f t="shared" si="261"/>
        <v/>
      </c>
      <c r="J1661" s="92" t="str">
        <f t="shared" si="262"/>
        <v/>
      </c>
      <c r="K1661" s="92" t="str">
        <f t="shared" si="263"/>
        <v/>
      </c>
      <c r="L1661" s="92" t="str">
        <f t="shared" si="264"/>
        <v/>
      </c>
      <c r="M1661" s="95" t="str">
        <f>IF(A1661&lt;&gt;"",IF(MID(C1661,1,1)="c",SigmaEpsConcrete(I1661,$AN$30:$AN$33,$AR$30:$AR$33,$AS$26,$AS$27,$AS$28,$AQ$20,$AU$19),""),"")</f>
        <v/>
      </c>
      <c r="N1661" s="95" t="str">
        <f>IF(A1661&lt;&gt;"",IF(MID(C1661,1,1)="r",SigmaEpsReinf(J1661,$AS$42:$AS$43,$AS$41,$AS$39,$AS$40,$AQ$38),""),"")</f>
        <v/>
      </c>
      <c r="Q1661" s="92" t="str">
        <f t="shared" si="266"/>
        <v/>
      </c>
      <c r="R1661" s="92" t="str">
        <f t="shared" si="267"/>
        <v/>
      </c>
      <c r="U1661" s="5"/>
      <c r="V1661" s="5"/>
      <c r="W1661" s="94" t="str">
        <f t="shared" si="265"/>
        <v/>
      </c>
      <c r="X1661" s="94" t="str">
        <f t="shared" si="268"/>
        <v/>
      </c>
      <c r="Y1661" s="5"/>
      <c r="BK1661" s="8"/>
      <c r="BL1661" s="5"/>
      <c r="BM1661" s="5"/>
      <c r="BN1661" s="5"/>
      <c r="BO1661" s="5"/>
      <c r="BP1661" s="1"/>
      <c r="BQ1661" s="1"/>
      <c r="BR1661" s="1"/>
      <c r="BS1661" s="1"/>
      <c r="BT1661" s="1"/>
      <c r="BU1661" s="4"/>
      <c r="BV1661" s="1"/>
      <c r="BW1661" s="3"/>
      <c r="BX1661" s="4"/>
      <c r="BY1661" s="5"/>
      <c r="BZ1661" s="5"/>
      <c r="CA1661" s="5"/>
      <c r="CB1661" s="5"/>
      <c r="CC1661" s="5"/>
      <c r="CD1661" s="43"/>
    </row>
    <row r="1662" spans="1:82" x14ac:dyDescent="0.25">
      <c r="A1662" s="8"/>
      <c r="B1662" s="5"/>
      <c r="C1662" s="5"/>
      <c r="D1662" s="5"/>
      <c r="E1662" s="5"/>
      <c r="F1662" s="94" t="str">
        <f t="shared" si="259"/>
        <v/>
      </c>
      <c r="G1662" s="94" t="str">
        <f t="shared" si="260"/>
        <v/>
      </c>
      <c r="H1662" s="127" t="str">
        <f>IF(A1662&lt;&gt;"",IF(MID(C1662,1,1)="c",$AS$26,IF(MID(C1662,1,1)="r",$AS$41,IF(MID(C1662,1,1)="p",#REF!,#REF!))),"")</f>
        <v/>
      </c>
      <c r="I1662" s="92" t="str">
        <f t="shared" si="261"/>
        <v/>
      </c>
      <c r="J1662" s="92" t="str">
        <f t="shared" si="262"/>
        <v/>
      </c>
      <c r="K1662" s="92" t="str">
        <f t="shared" si="263"/>
        <v/>
      </c>
      <c r="L1662" s="92" t="str">
        <f t="shared" si="264"/>
        <v/>
      </c>
      <c r="M1662" s="95" t="str">
        <f>IF(A1662&lt;&gt;"",IF(MID(C1662,1,1)="c",SigmaEpsConcrete(I1662,$AN$30:$AN$33,$AR$30:$AR$33,$AS$26,$AS$27,$AS$28,$AQ$20,$AU$19),""),"")</f>
        <v/>
      </c>
      <c r="N1662" s="95" t="str">
        <f>IF(A1662&lt;&gt;"",IF(MID(C1662,1,1)="r",SigmaEpsReinf(J1662,$AS$42:$AS$43,$AS$41,$AS$39,$AS$40,$AQ$38),""),"")</f>
        <v/>
      </c>
      <c r="Q1662" s="92" t="str">
        <f t="shared" si="266"/>
        <v/>
      </c>
      <c r="R1662" s="92" t="str">
        <f t="shared" si="267"/>
        <v/>
      </c>
      <c r="U1662" s="5"/>
      <c r="V1662" s="5"/>
      <c r="W1662" s="94" t="str">
        <f t="shared" si="265"/>
        <v/>
      </c>
      <c r="X1662" s="94" t="str">
        <f t="shared" si="268"/>
        <v/>
      </c>
      <c r="Y1662" s="5"/>
      <c r="BK1662" s="8"/>
      <c r="BL1662" s="5"/>
      <c r="BM1662" s="5"/>
      <c r="BN1662" s="5"/>
      <c r="BO1662" s="5"/>
      <c r="BP1662" s="1"/>
      <c r="BQ1662" s="1"/>
      <c r="BR1662" s="1"/>
      <c r="BS1662" s="1"/>
      <c r="BT1662" s="1"/>
      <c r="BU1662" s="4"/>
      <c r="BV1662" s="1"/>
      <c r="BW1662" s="3"/>
      <c r="BX1662" s="4"/>
      <c r="BY1662" s="5"/>
      <c r="BZ1662" s="5"/>
      <c r="CA1662" s="5"/>
      <c r="CB1662" s="5"/>
      <c r="CC1662" s="5"/>
      <c r="CD1662" s="43"/>
    </row>
    <row r="1663" spans="1:82" x14ac:dyDescent="0.25">
      <c r="A1663" s="8"/>
      <c r="B1663" s="5"/>
      <c r="C1663" s="5"/>
      <c r="D1663" s="5"/>
      <c r="E1663" s="5"/>
      <c r="F1663" s="94" t="str">
        <f t="shared" si="259"/>
        <v/>
      </c>
      <c r="G1663" s="94" t="str">
        <f t="shared" si="260"/>
        <v/>
      </c>
      <c r="H1663" s="127" t="str">
        <f>IF(A1663&lt;&gt;"",IF(MID(C1663,1,1)="c",$AS$26,IF(MID(C1663,1,1)="r",$AS$41,IF(MID(C1663,1,1)="p",#REF!,#REF!))),"")</f>
        <v/>
      </c>
      <c r="I1663" s="92" t="str">
        <f t="shared" si="261"/>
        <v/>
      </c>
      <c r="J1663" s="92" t="str">
        <f t="shared" si="262"/>
        <v/>
      </c>
      <c r="K1663" s="92" t="str">
        <f t="shared" si="263"/>
        <v/>
      </c>
      <c r="L1663" s="92" t="str">
        <f t="shared" si="264"/>
        <v/>
      </c>
      <c r="M1663" s="95" t="str">
        <f>IF(A1663&lt;&gt;"",IF(MID(C1663,1,1)="c",SigmaEpsConcrete(I1663,$AN$30:$AN$33,$AR$30:$AR$33,$AS$26,$AS$27,$AS$28,$AQ$20,$AU$19),""),"")</f>
        <v/>
      </c>
      <c r="N1663" s="95" t="str">
        <f>IF(A1663&lt;&gt;"",IF(MID(C1663,1,1)="r",SigmaEpsReinf(J1663,$AS$42:$AS$43,$AS$41,$AS$39,$AS$40,$AQ$38),""),"")</f>
        <v/>
      </c>
      <c r="Q1663" s="92" t="str">
        <f t="shared" si="266"/>
        <v/>
      </c>
      <c r="R1663" s="92" t="str">
        <f t="shared" si="267"/>
        <v/>
      </c>
      <c r="U1663" s="5"/>
      <c r="V1663" s="5"/>
      <c r="W1663" s="94" t="str">
        <f t="shared" si="265"/>
        <v/>
      </c>
      <c r="X1663" s="94" t="str">
        <f t="shared" si="268"/>
        <v/>
      </c>
      <c r="Y1663" s="5"/>
      <c r="BK1663" s="8"/>
      <c r="BL1663" s="5"/>
      <c r="BM1663" s="5"/>
      <c r="BN1663" s="5"/>
      <c r="BO1663" s="5"/>
      <c r="BP1663" s="1"/>
      <c r="BQ1663" s="1"/>
      <c r="BR1663" s="1"/>
      <c r="BS1663" s="1"/>
      <c r="BT1663" s="1"/>
      <c r="BU1663" s="4"/>
      <c r="BV1663" s="1"/>
      <c r="BW1663" s="3"/>
      <c r="BX1663" s="4"/>
      <c r="BY1663" s="5"/>
      <c r="BZ1663" s="5"/>
      <c r="CA1663" s="5"/>
      <c r="CB1663" s="5"/>
      <c r="CC1663" s="5"/>
      <c r="CD1663" s="43"/>
    </row>
    <row r="1664" spans="1:82" x14ac:dyDescent="0.25">
      <c r="A1664" s="8"/>
      <c r="B1664" s="5"/>
      <c r="C1664" s="5"/>
      <c r="D1664" s="5"/>
      <c r="E1664" s="5"/>
      <c r="F1664" s="94" t="str">
        <f t="shared" si="259"/>
        <v/>
      </c>
      <c r="G1664" s="94" t="str">
        <f t="shared" si="260"/>
        <v/>
      </c>
      <c r="H1664" s="127" t="str">
        <f>IF(A1664&lt;&gt;"",IF(MID(C1664,1,1)="c",$AS$26,IF(MID(C1664,1,1)="r",$AS$41,IF(MID(C1664,1,1)="p",#REF!,#REF!))),"")</f>
        <v/>
      </c>
      <c r="I1664" s="92" t="str">
        <f t="shared" si="261"/>
        <v/>
      </c>
      <c r="J1664" s="92" t="str">
        <f t="shared" si="262"/>
        <v/>
      </c>
      <c r="K1664" s="92" t="str">
        <f t="shared" si="263"/>
        <v/>
      </c>
      <c r="L1664" s="92" t="str">
        <f t="shared" si="264"/>
        <v/>
      </c>
      <c r="M1664" s="95" t="str">
        <f>IF(A1664&lt;&gt;"",IF(MID(C1664,1,1)="c",SigmaEpsConcrete(I1664,$AN$30:$AN$33,$AR$30:$AR$33,$AS$26,$AS$27,$AS$28,$AQ$20,$AU$19),""),"")</f>
        <v/>
      </c>
      <c r="N1664" s="95" t="str">
        <f>IF(A1664&lt;&gt;"",IF(MID(C1664,1,1)="r",SigmaEpsReinf(J1664,$AS$42:$AS$43,$AS$41,$AS$39,$AS$40,$AQ$38),""),"")</f>
        <v/>
      </c>
      <c r="Q1664" s="92" t="str">
        <f t="shared" si="266"/>
        <v/>
      </c>
      <c r="R1664" s="92" t="str">
        <f t="shared" si="267"/>
        <v/>
      </c>
      <c r="U1664" s="5"/>
      <c r="V1664" s="5"/>
      <c r="W1664" s="94" t="str">
        <f t="shared" si="265"/>
        <v/>
      </c>
      <c r="X1664" s="94" t="str">
        <f t="shared" si="268"/>
        <v/>
      </c>
      <c r="Y1664" s="5"/>
      <c r="BK1664" s="8"/>
      <c r="BL1664" s="5"/>
      <c r="BM1664" s="5"/>
      <c r="BN1664" s="5"/>
      <c r="BO1664" s="5"/>
      <c r="BP1664" s="1"/>
      <c r="BQ1664" s="1"/>
      <c r="BR1664" s="1"/>
      <c r="BS1664" s="1"/>
      <c r="BT1664" s="1"/>
      <c r="BU1664" s="4"/>
      <c r="BV1664" s="1"/>
      <c r="BW1664" s="3"/>
      <c r="BX1664" s="4"/>
      <c r="BY1664" s="5"/>
      <c r="BZ1664" s="5"/>
      <c r="CA1664" s="5"/>
      <c r="CB1664" s="5"/>
      <c r="CC1664" s="5"/>
      <c r="CD1664" s="43"/>
    </row>
    <row r="1665" spans="1:82" x14ac:dyDescent="0.25">
      <c r="A1665" s="8"/>
      <c r="B1665" s="5"/>
      <c r="C1665" s="5"/>
      <c r="D1665" s="5"/>
      <c r="E1665" s="5"/>
      <c r="F1665" s="94" t="str">
        <f t="shared" si="259"/>
        <v/>
      </c>
      <c r="G1665" s="94" t="str">
        <f t="shared" si="260"/>
        <v/>
      </c>
      <c r="H1665" s="127" t="str">
        <f>IF(A1665&lt;&gt;"",IF(MID(C1665,1,1)="c",$AS$26,IF(MID(C1665,1,1)="r",$AS$41,IF(MID(C1665,1,1)="p",#REF!,#REF!))),"")</f>
        <v/>
      </c>
      <c r="I1665" s="92" t="str">
        <f t="shared" si="261"/>
        <v/>
      </c>
      <c r="J1665" s="92" t="str">
        <f t="shared" si="262"/>
        <v/>
      </c>
      <c r="K1665" s="92" t="str">
        <f t="shared" si="263"/>
        <v/>
      </c>
      <c r="L1665" s="92" t="str">
        <f t="shared" si="264"/>
        <v/>
      </c>
      <c r="M1665" s="95" t="str">
        <f>IF(A1665&lt;&gt;"",IF(MID(C1665,1,1)="c",SigmaEpsConcrete(I1665,$AN$30:$AN$33,$AR$30:$AR$33,$AS$26,$AS$27,$AS$28,$AQ$20,$AU$19),""),"")</f>
        <v/>
      </c>
      <c r="N1665" s="95" t="str">
        <f>IF(A1665&lt;&gt;"",IF(MID(C1665,1,1)="r",SigmaEpsReinf(J1665,$AS$42:$AS$43,$AS$41,$AS$39,$AS$40,$AQ$38),""),"")</f>
        <v/>
      </c>
      <c r="Q1665" s="92" t="str">
        <f t="shared" si="266"/>
        <v/>
      </c>
      <c r="R1665" s="92" t="str">
        <f t="shared" si="267"/>
        <v/>
      </c>
      <c r="U1665" s="5"/>
      <c r="V1665" s="5"/>
      <c r="W1665" s="94" t="str">
        <f t="shared" si="265"/>
        <v/>
      </c>
      <c r="X1665" s="94" t="str">
        <f t="shared" si="268"/>
        <v/>
      </c>
      <c r="Y1665" s="5"/>
      <c r="BK1665" s="8"/>
      <c r="BL1665" s="5"/>
      <c r="BM1665" s="5"/>
      <c r="BN1665" s="5"/>
      <c r="BO1665" s="5"/>
      <c r="BP1665" s="1"/>
      <c r="BQ1665" s="1"/>
      <c r="BR1665" s="1"/>
      <c r="BS1665" s="1"/>
      <c r="BT1665" s="1"/>
      <c r="BU1665" s="4"/>
      <c r="BV1665" s="1"/>
      <c r="BW1665" s="3"/>
      <c r="BX1665" s="4"/>
      <c r="BY1665" s="5"/>
      <c r="BZ1665" s="5"/>
      <c r="CA1665" s="5"/>
      <c r="CB1665" s="5"/>
      <c r="CC1665" s="5"/>
      <c r="CD1665" s="43"/>
    </row>
    <row r="1666" spans="1:82" x14ac:dyDescent="0.25">
      <c r="A1666" s="8"/>
      <c r="B1666" s="5"/>
      <c r="C1666" s="5"/>
      <c r="D1666" s="5"/>
      <c r="E1666" s="5"/>
      <c r="F1666" s="94" t="str">
        <f t="shared" si="259"/>
        <v/>
      </c>
      <c r="G1666" s="94" t="str">
        <f t="shared" si="260"/>
        <v/>
      </c>
      <c r="H1666" s="127" t="str">
        <f>IF(A1666&lt;&gt;"",IF(MID(C1666,1,1)="c",$AS$26,IF(MID(C1666,1,1)="r",$AS$41,IF(MID(C1666,1,1)="p",#REF!,#REF!))),"")</f>
        <v/>
      </c>
      <c r="I1666" s="92" t="str">
        <f t="shared" si="261"/>
        <v/>
      </c>
      <c r="J1666" s="92" t="str">
        <f t="shared" si="262"/>
        <v/>
      </c>
      <c r="K1666" s="92" t="str">
        <f t="shared" si="263"/>
        <v/>
      </c>
      <c r="L1666" s="92" t="str">
        <f t="shared" si="264"/>
        <v/>
      </c>
      <c r="M1666" s="95" t="str">
        <f>IF(A1666&lt;&gt;"",IF(MID(C1666,1,1)="c",SigmaEpsConcrete(I1666,$AN$30:$AN$33,$AR$30:$AR$33,$AS$26,$AS$27,$AS$28,$AQ$20,$AU$19),""),"")</f>
        <v/>
      </c>
      <c r="N1666" s="95" t="str">
        <f>IF(A1666&lt;&gt;"",IF(MID(C1666,1,1)="r",SigmaEpsReinf(J1666,$AS$42:$AS$43,$AS$41,$AS$39,$AS$40,$AQ$38),""),"")</f>
        <v/>
      </c>
      <c r="Q1666" s="92" t="str">
        <f t="shared" si="266"/>
        <v/>
      </c>
      <c r="R1666" s="92" t="str">
        <f t="shared" si="267"/>
        <v/>
      </c>
      <c r="U1666" s="5"/>
      <c r="V1666" s="5"/>
      <c r="W1666" s="94" t="str">
        <f t="shared" si="265"/>
        <v/>
      </c>
      <c r="X1666" s="94" t="str">
        <f t="shared" si="268"/>
        <v/>
      </c>
      <c r="Y1666" s="5"/>
      <c r="BK1666" s="8"/>
      <c r="BL1666" s="5"/>
      <c r="BM1666" s="5"/>
      <c r="BN1666" s="5"/>
      <c r="BO1666" s="5"/>
      <c r="BP1666" s="1"/>
      <c r="BQ1666" s="1"/>
      <c r="BR1666" s="1"/>
      <c r="BS1666" s="1"/>
      <c r="BT1666" s="1"/>
      <c r="BU1666" s="4"/>
      <c r="BV1666" s="1"/>
      <c r="BW1666" s="3"/>
      <c r="BX1666" s="4"/>
      <c r="BY1666" s="5"/>
      <c r="BZ1666" s="5"/>
      <c r="CA1666" s="5"/>
      <c r="CB1666" s="5"/>
      <c r="CC1666" s="5"/>
      <c r="CD1666" s="43"/>
    </row>
    <row r="1667" spans="1:82" x14ac:dyDescent="0.25">
      <c r="A1667" s="8"/>
      <c r="B1667" s="5"/>
      <c r="C1667" s="5"/>
      <c r="D1667" s="5"/>
      <c r="E1667" s="5"/>
      <c r="F1667" s="94" t="str">
        <f t="shared" si="259"/>
        <v/>
      </c>
      <c r="G1667" s="94" t="str">
        <f t="shared" si="260"/>
        <v/>
      </c>
      <c r="H1667" s="127" t="str">
        <f>IF(A1667&lt;&gt;"",IF(MID(C1667,1,1)="c",$AS$26,IF(MID(C1667,1,1)="r",$AS$41,IF(MID(C1667,1,1)="p",#REF!,#REF!))),"")</f>
        <v/>
      </c>
      <c r="I1667" s="92" t="str">
        <f t="shared" si="261"/>
        <v/>
      </c>
      <c r="J1667" s="92" t="str">
        <f t="shared" si="262"/>
        <v/>
      </c>
      <c r="K1667" s="92" t="str">
        <f t="shared" si="263"/>
        <v/>
      </c>
      <c r="L1667" s="92" t="str">
        <f t="shared" si="264"/>
        <v/>
      </c>
      <c r="M1667" s="95" t="str">
        <f>IF(A1667&lt;&gt;"",IF(MID(C1667,1,1)="c",SigmaEpsConcrete(I1667,$AN$30:$AN$33,$AR$30:$AR$33,$AS$26,$AS$27,$AS$28,$AQ$20,$AU$19),""),"")</f>
        <v/>
      </c>
      <c r="N1667" s="95" t="str">
        <f>IF(A1667&lt;&gt;"",IF(MID(C1667,1,1)="r",SigmaEpsReinf(J1667,$AS$42:$AS$43,$AS$41,$AS$39,$AS$40,$AQ$38),""),"")</f>
        <v/>
      </c>
      <c r="Q1667" s="92" t="str">
        <f t="shared" si="266"/>
        <v/>
      </c>
      <c r="R1667" s="92" t="str">
        <f t="shared" si="267"/>
        <v/>
      </c>
      <c r="U1667" s="5"/>
      <c r="V1667" s="5"/>
      <c r="W1667" s="94" t="str">
        <f t="shared" si="265"/>
        <v/>
      </c>
      <c r="X1667" s="94" t="str">
        <f t="shared" si="268"/>
        <v/>
      </c>
      <c r="Y1667" s="5"/>
      <c r="BK1667" s="8"/>
      <c r="BL1667" s="5"/>
      <c r="BM1667" s="5"/>
      <c r="BN1667" s="5"/>
      <c r="BO1667" s="5"/>
      <c r="BP1667" s="1"/>
      <c r="BQ1667" s="1"/>
      <c r="BR1667" s="1"/>
      <c r="BS1667" s="1"/>
      <c r="BT1667" s="1"/>
      <c r="BU1667" s="4"/>
      <c r="BV1667" s="1"/>
      <c r="BW1667" s="3"/>
      <c r="BX1667" s="4"/>
      <c r="BY1667" s="5"/>
      <c r="BZ1667" s="5"/>
      <c r="CA1667" s="5"/>
      <c r="CB1667" s="5"/>
      <c r="CC1667" s="5"/>
      <c r="CD1667" s="43"/>
    </row>
    <row r="1668" spans="1:82" x14ac:dyDescent="0.25">
      <c r="A1668" s="8"/>
      <c r="B1668" s="5"/>
      <c r="C1668" s="5"/>
      <c r="D1668" s="5"/>
      <c r="E1668" s="5"/>
      <c r="F1668" s="94" t="str">
        <f t="shared" si="259"/>
        <v/>
      </c>
      <c r="G1668" s="94" t="str">
        <f t="shared" si="260"/>
        <v/>
      </c>
      <c r="H1668" s="127" t="str">
        <f>IF(A1668&lt;&gt;"",IF(MID(C1668,1,1)="c",$AS$26,IF(MID(C1668,1,1)="r",$AS$41,IF(MID(C1668,1,1)="p",#REF!,#REF!))),"")</f>
        <v/>
      </c>
      <c r="I1668" s="92" t="str">
        <f t="shared" si="261"/>
        <v/>
      </c>
      <c r="J1668" s="92" t="str">
        <f t="shared" si="262"/>
        <v/>
      </c>
      <c r="K1668" s="92" t="str">
        <f t="shared" si="263"/>
        <v/>
      </c>
      <c r="L1668" s="92" t="str">
        <f t="shared" si="264"/>
        <v/>
      </c>
      <c r="M1668" s="95" t="str">
        <f>IF(A1668&lt;&gt;"",IF(MID(C1668,1,1)="c",SigmaEpsConcrete(I1668,$AN$30:$AN$33,$AR$30:$AR$33,$AS$26,$AS$27,$AS$28,$AQ$20,$AU$19),""),"")</f>
        <v/>
      </c>
      <c r="N1668" s="95" t="str">
        <f>IF(A1668&lt;&gt;"",IF(MID(C1668,1,1)="r",SigmaEpsReinf(J1668,$AS$42:$AS$43,$AS$41,$AS$39,$AS$40,$AQ$38),""),"")</f>
        <v/>
      </c>
      <c r="Q1668" s="92" t="str">
        <f t="shared" si="266"/>
        <v/>
      </c>
      <c r="R1668" s="92" t="str">
        <f t="shared" si="267"/>
        <v/>
      </c>
      <c r="U1668" s="5"/>
      <c r="V1668" s="5"/>
      <c r="W1668" s="94" t="str">
        <f t="shared" si="265"/>
        <v/>
      </c>
      <c r="X1668" s="94" t="str">
        <f t="shared" si="268"/>
        <v/>
      </c>
      <c r="Y1668" s="5"/>
      <c r="BK1668" s="8"/>
      <c r="BL1668" s="5"/>
      <c r="BM1668" s="5"/>
      <c r="BN1668" s="5"/>
      <c r="BO1668" s="5"/>
      <c r="BP1668" s="1"/>
      <c r="BQ1668" s="1"/>
      <c r="BR1668" s="1"/>
      <c r="BS1668" s="1"/>
      <c r="BT1668" s="1"/>
      <c r="BU1668" s="4"/>
      <c r="BV1668" s="1"/>
      <c r="BW1668" s="3"/>
      <c r="BX1668" s="4"/>
      <c r="BY1668" s="5"/>
      <c r="BZ1668" s="5"/>
      <c r="CA1668" s="5"/>
      <c r="CB1668" s="5"/>
      <c r="CC1668" s="5"/>
      <c r="CD1668" s="43"/>
    </row>
    <row r="1669" spans="1:82" x14ac:dyDescent="0.25">
      <c r="A1669" s="8"/>
      <c r="B1669" s="5"/>
      <c r="C1669" s="5"/>
      <c r="D1669" s="5"/>
      <c r="E1669" s="5"/>
      <c r="F1669" s="94" t="str">
        <f t="shared" si="259"/>
        <v/>
      </c>
      <c r="G1669" s="94" t="str">
        <f t="shared" si="260"/>
        <v/>
      </c>
      <c r="H1669" s="127" t="str">
        <f>IF(A1669&lt;&gt;"",IF(MID(C1669,1,1)="c",$AS$26,IF(MID(C1669,1,1)="r",$AS$41,IF(MID(C1669,1,1)="p",#REF!,#REF!))),"")</f>
        <v/>
      </c>
      <c r="I1669" s="92" t="str">
        <f t="shared" si="261"/>
        <v/>
      </c>
      <c r="J1669" s="92" t="str">
        <f t="shared" si="262"/>
        <v/>
      </c>
      <c r="K1669" s="92" t="str">
        <f t="shared" si="263"/>
        <v/>
      </c>
      <c r="L1669" s="92" t="str">
        <f t="shared" si="264"/>
        <v/>
      </c>
      <c r="M1669" s="95" t="str">
        <f>IF(A1669&lt;&gt;"",IF(MID(C1669,1,1)="c",SigmaEpsConcrete(I1669,$AN$30:$AN$33,$AR$30:$AR$33,$AS$26,$AS$27,$AS$28,$AQ$20,$AU$19),""),"")</f>
        <v/>
      </c>
      <c r="N1669" s="95" t="str">
        <f>IF(A1669&lt;&gt;"",IF(MID(C1669,1,1)="r",SigmaEpsReinf(J1669,$AS$42:$AS$43,$AS$41,$AS$39,$AS$40,$AQ$38),""),"")</f>
        <v/>
      </c>
      <c r="Q1669" s="92" t="str">
        <f t="shared" si="266"/>
        <v/>
      </c>
      <c r="R1669" s="92" t="str">
        <f t="shared" si="267"/>
        <v/>
      </c>
      <c r="U1669" s="5"/>
      <c r="V1669" s="5"/>
      <c r="W1669" s="94" t="str">
        <f t="shared" si="265"/>
        <v/>
      </c>
      <c r="X1669" s="94" t="str">
        <f t="shared" si="268"/>
        <v/>
      </c>
      <c r="Y1669" s="5"/>
      <c r="BK1669" s="8"/>
      <c r="BL1669" s="5"/>
      <c r="BM1669" s="5"/>
      <c r="BN1669" s="5"/>
      <c r="BO1669" s="5"/>
      <c r="BP1669" s="1"/>
      <c r="BQ1669" s="1"/>
      <c r="BR1669" s="1"/>
      <c r="BS1669" s="1"/>
      <c r="BT1669" s="1"/>
      <c r="BU1669" s="4"/>
      <c r="BV1669" s="1"/>
      <c r="BW1669" s="3"/>
      <c r="BX1669" s="4"/>
      <c r="BY1669" s="5"/>
      <c r="BZ1669" s="5"/>
      <c r="CA1669" s="5"/>
      <c r="CB1669" s="5"/>
      <c r="CC1669" s="5"/>
      <c r="CD1669" s="43"/>
    </row>
    <row r="1670" spans="1:82" x14ac:dyDescent="0.25">
      <c r="A1670" s="8"/>
      <c r="B1670" s="5"/>
      <c r="C1670" s="5"/>
      <c r="D1670" s="5"/>
      <c r="E1670" s="5"/>
      <c r="F1670" s="94" t="str">
        <f t="shared" si="259"/>
        <v/>
      </c>
      <c r="G1670" s="94" t="str">
        <f t="shared" si="260"/>
        <v/>
      </c>
      <c r="H1670" s="127" t="str">
        <f>IF(A1670&lt;&gt;"",IF(MID(C1670,1,1)="c",$AS$26,IF(MID(C1670,1,1)="r",$AS$41,IF(MID(C1670,1,1)="p",#REF!,#REF!))),"")</f>
        <v/>
      </c>
      <c r="I1670" s="92" t="str">
        <f t="shared" si="261"/>
        <v/>
      </c>
      <c r="J1670" s="92" t="str">
        <f t="shared" si="262"/>
        <v/>
      </c>
      <c r="K1670" s="92" t="str">
        <f t="shared" si="263"/>
        <v/>
      </c>
      <c r="L1670" s="92" t="str">
        <f t="shared" si="264"/>
        <v/>
      </c>
      <c r="M1670" s="95" t="str">
        <f>IF(A1670&lt;&gt;"",IF(MID(C1670,1,1)="c",SigmaEpsConcrete(I1670,$AN$30:$AN$33,$AR$30:$AR$33,$AS$26,$AS$27,$AS$28,$AQ$20,$AU$19),""),"")</f>
        <v/>
      </c>
      <c r="N1670" s="95" t="str">
        <f>IF(A1670&lt;&gt;"",IF(MID(C1670,1,1)="r",SigmaEpsReinf(J1670,$AS$42:$AS$43,$AS$41,$AS$39,$AS$40,$AQ$38),""),"")</f>
        <v/>
      </c>
      <c r="Q1670" s="92" t="str">
        <f t="shared" si="266"/>
        <v/>
      </c>
      <c r="R1670" s="92" t="str">
        <f t="shared" si="267"/>
        <v/>
      </c>
      <c r="U1670" s="5"/>
      <c r="V1670" s="5"/>
      <c r="W1670" s="94" t="str">
        <f t="shared" si="265"/>
        <v/>
      </c>
      <c r="X1670" s="94" t="str">
        <f t="shared" si="268"/>
        <v/>
      </c>
      <c r="Y1670" s="5"/>
      <c r="BK1670" s="8"/>
      <c r="BL1670" s="5"/>
      <c r="BM1670" s="5"/>
      <c r="BN1670" s="5"/>
      <c r="BO1670" s="5"/>
      <c r="BP1670" s="1"/>
      <c r="BQ1670" s="1"/>
      <c r="BR1670" s="1"/>
      <c r="BS1670" s="1"/>
      <c r="BT1670" s="1"/>
      <c r="BU1670" s="4"/>
      <c r="BV1670" s="1"/>
      <c r="BW1670" s="3"/>
      <c r="BX1670" s="4"/>
      <c r="BY1670" s="5"/>
      <c r="BZ1670" s="5"/>
      <c r="CA1670" s="5"/>
      <c r="CB1670" s="5"/>
      <c r="CC1670" s="5"/>
      <c r="CD1670" s="43"/>
    </row>
    <row r="1671" spans="1:82" x14ac:dyDescent="0.25">
      <c r="A1671" s="8"/>
      <c r="B1671" s="5"/>
      <c r="C1671" s="5"/>
      <c r="D1671" s="5"/>
      <c r="E1671" s="5"/>
      <c r="F1671" s="94" t="str">
        <f t="shared" si="259"/>
        <v/>
      </c>
      <c r="G1671" s="94" t="str">
        <f t="shared" si="260"/>
        <v/>
      </c>
      <c r="H1671" s="127" t="str">
        <f>IF(A1671&lt;&gt;"",IF(MID(C1671,1,1)="c",$AS$26,IF(MID(C1671,1,1)="r",$AS$41,IF(MID(C1671,1,1)="p",#REF!,#REF!))),"")</f>
        <v/>
      </c>
      <c r="I1671" s="92" t="str">
        <f t="shared" si="261"/>
        <v/>
      </c>
      <c r="J1671" s="92" t="str">
        <f t="shared" si="262"/>
        <v/>
      </c>
      <c r="K1671" s="92" t="str">
        <f t="shared" si="263"/>
        <v/>
      </c>
      <c r="L1671" s="92" t="str">
        <f t="shared" si="264"/>
        <v/>
      </c>
      <c r="M1671" s="95" t="str">
        <f>IF(A1671&lt;&gt;"",IF(MID(C1671,1,1)="c",SigmaEpsConcrete(I1671,$AN$30:$AN$33,$AR$30:$AR$33,$AS$26,$AS$27,$AS$28,$AQ$20,$AU$19),""),"")</f>
        <v/>
      </c>
      <c r="N1671" s="95" t="str">
        <f>IF(A1671&lt;&gt;"",IF(MID(C1671,1,1)="r",SigmaEpsReinf(J1671,$AS$42:$AS$43,$AS$41,$AS$39,$AS$40,$AQ$38),""),"")</f>
        <v/>
      </c>
      <c r="Q1671" s="92" t="str">
        <f t="shared" si="266"/>
        <v/>
      </c>
      <c r="R1671" s="92" t="str">
        <f t="shared" si="267"/>
        <v/>
      </c>
      <c r="U1671" s="5"/>
      <c r="V1671" s="5"/>
      <c r="W1671" s="94" t="str">
        <f t="shared" si="265"/>
        <v/>
      </c>
      <c r="X1671" s="94" t="str">
        <f t="shared" si="268"/>
        <v/>
      </c>
      <c r="Y1671" s="5"/>
      <c r="BK1671" s="8"/>
      <c r="BL1671" s="5"/>
      <c r="BM1671" s="5"/>
      <c r="BN1671" s="5"/>
      <c r="BO1671" s="5"/>
      <c r="BP1671" s="1"/>
      <c r="BQ1671" s="1"/>
      <c r="BR1671" s="1"/>
      <c r="BS1671" s="1"/>
      <c r="BT1671" s="1"/>
      <c r="BU1671" s="4"/>
      <c r="BV1671" s="1"/>
      <c r="BW1671" s="3"/>
      <c r="BX1671" s="4"/>
      <c r="BY1671" s="5"/>
      <c r="BZ1671" s="5"/>
      <c r="CA1671" s="5"/>
      <c r="CB1671" s="5"/>
      <c r="CC1671" s="5"/>
      <c r="CD1671" s="43"/>
    </row>
    <row r="1672" spans="1:82" x14ac:dyDescent="0.25">
      <c r="A1672" s="8"/>
      <c r="B1672" s="5"/>
      <c r="C1672" s="5"/>
      <c r="D1672" s="5"/>
      <c r="E1672" s="5"/>
      <c r="F1672" s="94" t="str">
        <f t="shared" si="259"/>
        <v/>
      </c>
      <c r="G1672" s="94" t="str">
        <f t="shared" si="260"/>
        <v/>
      </c>
      <c r="H1672" s="127" t="str">
        <f>IF(A1672&lt;&gt;"",IF(MID(C1672,1,1)="c",$AS$26,IF(MID(C1672,1,1)="r",$AS$41,IF(MID(C1672,1,1)="p",#REF!,#REF!))),"")</f>
        <v/>
      </c>
      <c r="I1672" s="92" t="str">
        <f t="shared" si="261"/>
        <v/>
      </c>
      <c r="J1672" s="92" t="str">
        <f t="shared" si="262"/>
        <v/>
      </c>
      <c r="K1672" s="92" t="str">
        <f t="shared" si="263"/>
        <v/>
      </c>
      <c r="L1672" s="92" t="str">
        <f t="shared" si="264"/>
        <v/>
      </c>
      <c r="M1672" s="95" t="str">
        <f>IF(A1672&lt;&gt;"",IF(MID(C1672,1,1)="c",SigmaEpsConcrete(I1672,$AN$30:$AN$33,$AR$30:$AR$33,$AS$26,$AS$27,$AS$28,$AQ$20,$AU$19),""),"")</f>
        <v/>
      </c>
      <c r="N1672" s="95" t="str">
        <f>IF(A1672&lt;&gt;"",IF(MID(C1672,1,1)="r",SigmaEpsReinf(J1672,$AS$42:$AS$43,$AS$41,$AS$39,$AS$40,$AQ$38),""),"")</f>
        <v/>
      </c>
      <c r="Q1672" s="92" t="str">
        <f t="shared" si="266"/>
        <v/>
      </c>
      <c r="R1672" s="92" t="str">
        <f t="shared" si="267"/>
        <v/>
      </c>
      <c r="U1672" s="5"/>
      <c r="V1672" s="5"/>
      <c r="W1672" s="94" t="str">
        <f t="shared" si="265"/>
        <v/>
      </c>
      <c r="X1672" s="94" t="str">
        <f t="shared" si="268"/>
        <v/>
      </c>
      <c r="Y1672" s="5"/>
      <c r="BK1672" s="8"/>
      <c r="BL1672" s="5"/>
      <c r="BM1672" s="5"/>
      <c r="BN1672" s="5"/>
      <c r="BO1672" s="5"/>
      <c r="BP1672" s="1"/>
      <c r="BQ1672" s="1"/>
      <c r="BR1672" s="1"/>
      <c r="BS1672" s="1"/>
      <c r="BT1672" s="1"/>
      <c r="BU1672" s="4"/>
      <c r="BV1672" s="1"/>
      <c r="BW1672" s="3"/>
      <c r="BX1672" s="4"/>
      <c r="BY1672" s="5"/>
      <c r="BZ1672" s="5"/>
      <c r="CA1672" s="5"/>
      <c r="CB1672" s="5"/>
      <c r="CC1672" s="5"/>
      <c r="CD1672" s="43"/>
    </row>
    <row r="1673" spans="1:82" x14ac:dyDescent="0.25">
      <c r="A1673" s="8"/>
      <c r="B1673" s="5"/>
      <c r="C1673" s="5"/>
      <c r="D1673" s="5"/>
      <c r="E1673" s="5"/>
      <c r="F1673" s="94" t="str">
        <f t="shared" si="259"/>
        <v/>
      </c>
      <c r="G1673" s="94" t="str">
        <f t="shared" si="260"/>
        <v/>
      </c>
      <c r="H1673" s="127" t="str">
        <f>IF(A1673&lt;&gt;"",IF(MID(C1673,1,1)="c",$AS$26,IF(MID(C1673,1,1)="r",$AS$41,IF(MID(C1673,1,1)="p",#REF!,#REF!))),"")</f>
        <v/>
      </c>
      <c r="I1673" s="92" t="str">
        <f t="shared" si="261"/>
        <v/>
      </c>
      <c r="J1673" s="92" t="str">
        <f t="shared" si="262"/>
        <v/>
      </c>
      <c r="K1673" s="92" t="str">
        <f t="shared" si="263"/>
        <v/>
      </c>
      <c r="L1673" s="92" t="str">
        <f t="shared" si="264"/>
        <v/>
      </c>
      <c r="M1673" s="95" t="str">
        <f>IF(A1673&lt;&gt;"",IF(MID(C1673,1,1)="c",SigmaEpsConcrete(I1673,$AN$30:$AN$33,$AR$30:$AR$33,$AS$26,$AS$27,$AS$28,$AQ$20,$AU$19),""),"")</f>
        <v/>
      </c>
      <c r="N1673" s="95" t="str">
        <f>IF(A1673&lt;&gt;"",IF(MID(C1673,1,1)="r",SigmaEpsReinf(J1673,$AS$42:$AS$43,$AS$41,$AS$39,$AS$40,$AQ$38),""),"")</f>
        <v/>
      </c>
      <c r="Q1673" s="92" t="str">
        <f t="shared" si="266"/>
        <v/>
      </c>
      <c r="R1673" s="92" t="str">
        <f t="shared" si="267"/>
        <v/>
      </c>
      <c r="U1673" s="5"/>
      <c r="V1673" s="5"/>
      <c r="W1673" s="94" t="str">
        <f t="shared" si="265"/>
        <v/>
      </c>
      <c r="X1673" s="94" t="str">
        <f t="shared" si="268"/>
        <v/>
      </c>
      <c r="Y1673" s="5"/>
      <c r="BK1673" s="8"/>
      <c r="BL1673" s="5"/>
      <c r="BM1673" s="5"/>
      <c r="BN1673" s="5"/>
      <c r="BO1673" s="5"/>
      <c r="BP1673" s="1"/>
      <c r="BQ1673" s="1"/>
      <c r="BR1673" s="1"/>
      <c r="BS1673" s="1"/>
      <c r="BT1673" s="1"/>
      <c r="BU1673" s="4"/>
      <c r="BV1673" s="1"/>
      <c r="BW1673" s="3"/>
      <c r="BX1673" s="4"/>
      <c r="BY1673" s="5"/>
      <c r="BZ1673" s="5"/>
      <c r="CA1673" s="5"/>
      <c r="CB1673" s="5"/>
      <c r="CC1673" s="5"/>
      <c r="CD1673" s="43"/>
    </row>
    <row r="1674" spans="1:82" x14ac:dyDescent="0.25">
      <c r="A1674" s="8"/>
      <c r="B1674" s="5"/>
      <c r="C1674" s="5"/>
      <c r="D1674" s="5"/>
      <c r="E1674" s="5"/>
      <c r="F1674" s="94" t="str">
        <f t="shared" ref="F1674:F1737" si="269">IF(A1674&lt;&gt;"",(D1674-$AU$86)/10,"")</f>
        <v/>
      </c>
      <c r="G1674" s="94" t="str">
        <f t="shared" ref="G1674:G1737" si="270">IF(A1674&lt;&gt;"",(E1674-$AU$87)/10,"")</f>
        <v/>
      </c>
      <c r="H1674" s="127" t="str">
        <f>IF(A1674&lt;&gt;"",IF(MID(C1674,1,1)="c",$AS$26,IF(MID(C1674,1,1)="r",$AS$41,IF(MID(C1674,1,1)="p",#REF!,#REF!))),"")</f>
        <v/>
      </c>
      <c r="I1674" s="92" t="str">
        <f t="shared" ref="I1674:I1737" si="271">IF($A1674&lt;&gt;"",IF(MID($C1674,1,1)="c",$Y$3+$Y$4*$F1674+$Y$5*$G1674+$BR$43,""),"")</f>
        <v/>
      </c>
      <c r="J1674" s="92" t="str">
        <f t="shared" ref="J1674:J1737" si="272">IF($A1674&lt;&gt;"",IF(MID($C1674,1,1)="r",$Y$3+$Y$4*$F1674+$Y$5*$G1674+$BR$43,""),"")</f>
        <v/>
      </c>
      <c r="K1674" s="92" t="str">
        <f t="shared" ref="K1674:K1737" si="273">IF($A1674&lt;&gt;"",IF(MID($C1674,1,1)="u",$Y$3+$Y$4*$F1674+$Y$5*$G1674+$BR$43,""),"")</f>
        <v/>
      </c>
      <c r="L1674" s="92" t="str">
        <f t="shared" ref="L1674:L1737" si="274">IF($A1674&lt;&gt;"",IF(MID($C1674,1,1)="p",$Y$3+$Y$4*$F1674+$Y$5*$G1674+$BR$43,""),"")</f>
        <v/>
      </c>
      <c r="M1674" s="95" t="str">
        <f>IF(A1674&lt;&gt;"",IF(MID(C1674,1,1)="c",SigmaEpsConcrete(I1674,$AN$30:$AN$33,$AR$30:$AR$33,$AS$26,$AS$27,$AS$28,$AQ$20,$AU$19),""),"")</f>
        <v/>
      </c>
      <c r="N1674" s="95" t="str">
        <f>IF(A1674&lt;&gt;"",IF(MID(C1674,1,1)="r",SigmaEpsReinf(J1674,$AS$42:$AS$43,$AS$41,$AS$39,$AS$40,$AQ$38),""),"")</f>
        <v/>
      </c>
      <c r="Q1674" s="92" t="str">
        <f t="shared" si="266"/>
        <v/>
      </c>
      <c r="R1674" s="92" t="str">
        <f t="shared" si="267"/>
        <v/>
      </c>
      <c r="U1674" s="5"/>
      <c r="V1674" s="5"/>
      <c r="W1674" s="94" t="str">
        <f t="shared" ref="W1674:W1737" si="275">IF(A1674&lt;&gt;"",F1674-$AU$105,"")</f>
        <v/>
      </c>
      <c r="X1674" s="94" t="str">
        <f t="shared" si="268"/>
        <v/>
      </c>
      <c r="Y1674" s="5"/>
      <c r="BK1674" s="8"/>
      <c r="BL1674" s="5"/>
      <c r="BM1674" s="5"/>
      <c r="BN1674" s="5"/>
      <c r="BO1674" s="5"/>
      <c r="BP1674" s="1"/>
      <c r="BQ1674" s="1"/>
      <c r="BR1674" s="1"/>
      <c r="BS1674" s="1"/>
      <c r="BT1674" s="1"/>
      <c r="BU1674" s="4"/>
      <c r="BV1674" s="1"/>
      <c r="BW1674" s="3"/>
      <c r="BX1674" s="4"/>
      <c r="BY1674" s="5"/>
      <c r="BZ1674" s="5"/>
      <c r="CA1674" s="5"/>
      <c r="CB1674" s="5"/>
      <c r="CC1674" s="5"/>
      <c r="CD1674" s="43"/>
    </row>
    <row r="1675" spans="1:82" x14ac:dyDescent="0.25">
      <c r="A1675" s="8"/>
      <c r="B1675" s="5"/>
      <c r="C1675" s="5"/>
      <c r="D1675" s="5"/>
      <c r="E1675" s="5"/>
      <c r="F1675" s="94" t="str">
        <f t="shared" si="269"/>
        <v/>
      </c>
      <c r="G1675" s="94" t="str">
        <f t="shared" si="270"/>
        <v/>
      </c>
      <c r="H1675" s="127" t="str">
        <f>IF(A1675&lt;&gt;"",IF(MID(C1675,1,1)="c",$AS$26,IF(MID(C1675,1,1)="r",$AS$41,IF(MID(C1675,1,1)="p",#REF!,#REF!))),"")</f>
        <v/>
      </c>
      <c r="I1675" s="92" t="str">
        <f t="shared" si="271"/>
        <v/>
      </c>
      <c r="J1675" s="92" t="str">
        <f t="shared" si="272"/>
        <v/>
      </c>
      <c r="K1675" s="92" t="str">
        <f t="shared" si="273"/>
        <v/>
      </c>
      <c r="L1675" s="92" t="str">
        <f t="shared" si="274"/>
        <v/>
      </c>
      <c r="M1675" s="95" t="str">
        <f>IF(A1675&lt;&gt;"",IF(MID(C1675,1,1)="c",SigmaEpsConcrete(I1675,$AN$30:$AN$33,$AR$30:$AR$33,$AS$26,$AS$27,$AS$28,$AQ$20,$AU$19),""),"")</f>
        <v/>
      </c>
      <c r="N1675" s="95" t="str">
        <f>IF(A1675&lt;&gt;"",IF(MID(C1675,1,1)="r",SigmaEpsReinf(J1675,$AS$42:$AS$43,$AS$41,$AS$39,$AS$40,$AQ$38),""),"")</f>
        <v/>
      </c>
      <c r="Q1675" s="92" t="str">
        <f t="shared" ref="Q1675:Q1738" si="276">IF(A1675&lt;&gt;"",IF(MID(C1675,1,1)="c",IF(ISERROR(M1675/I1675),"",M1675/I1675),""),"")</f>
        <v/>
      </c>
      <c r="R1675" s="92" t="str">
        <f t="shared" ref="R1675:R1738" si="277">IF(A1675&lt;&gt;"",IF(MID(C1675,1,1)="r",IF(ISERROR(N1675/J1675),"",N1675/J1675),""),"")</f>
        <v/>
      </c>
      <c r="U1675" s="5"/>
      <c r="V1675" s="5"/>
      <c r="W1675" s="94" t="str">
        <f t="shared" si="275"/>
        <v/>
      </c>
      <c r="X1675" s="94" t="str">
        <f t="shared" ref="X1675:X1738" si="278">IF(B1675&lt;&gt;"",G1675-$AU$106,"")</f>
        <v/>
      </c>
      <c r="Y1675" s="5"/>
      <c r="BK1675" s="8"/>
      <c r="BL1675" s="5"/>
      <c r="BM1675" s="5"/>
      <c r="BN1675" s="5"/>
      <c r="BO1675" s="5"/>
      <c r="BP1675" s="1"/>
      <c r="BQ1675" s="1"/>
      <c r="BR1675" s="1"/>
      <c r="BS1675" s="1"/>
      <c r="BT1675" s="1"/>
      <c r="BU1675" s="4"/>
      <c r="BV1675" s="1"/>
      <c r="BW1675" s="3"/>
      <c r="BX1675" s="4"/>
      <c r="BY1675" s="5"/>
      <c r="BZ1675" s="5"/>
      <c r="CA1675" s="5"/>
      <c r="CB1675" s="5"/>
      <c r="CC1675" s="5"/>
      <c r="CD1675" s="43"/>
    </row>
    <row r="1676" spans="1:82" x14ac:dyDescent="0.25">
      <c r="A1676" s="8"/>
      <c r="B1676" s="5"/>
      <c r="C1676" s="5"/>
      <c r="D1676" s="5"/>
      <c r="E1676" s="5"/>
      <c r="F1676" s="94" t="str">
        <f t="shared" si="269"/>
        <v/>
      </c>
      <c r="G1676" s="94" t="str">
        <f t="shared" si="270"/>
        <v/>
      </c>
      <c r="H1676" s="127" t="str">
        <f>IF(A1676&lt;&gt;"",IF(MID(C1676,1,1)="c",$AS$26,IF(MID(C1676,1,1)="r",$AS$41,IF(MID(C1676,1,1)="p",#REF!,#REF!))),"")</f>
        <v/>
      </c>
      <c r="I1676" s="92" t="str">
        <f t="shared" si="271"/>
        <v/>
      </c>
      <c r="J1676" s="92" t="str">
        <f t="shared" si="272"/>
        <v/>
      </c>
      <c r="K1676" s="92" t="str">
        <f t="shared" si="273"/>
        <v/>
      </c>
      <c r="L1676" s="92" t="str">
        <f t="shared" si="274"/>
        <v/>
      </c>
      <c r="M1676" s="95" t="str">
        <f>IF(A1676&lt;&gt;"",IF(MID(C1676,1,1)="c",SigmaEpsConcrete(I1676,$AN$30:$AN$33,$AR$30:$AR$33,$AS$26,$AS$27,$AS$28,$AQ$20,$AU$19),""),"")</f>
        <v/>
      </c>
      <c r="N1676" s="95" t="str">
        <f>IF(A1676&lt;&gt;"",IF(MID(C1676,1,1)="r",SigmaEpsReinf(J1676,$AS$42:$AS$43,$AS$41,$AS$39,$AS$40,$AQ$38),""),"")</f>
        <v/>
      </c>
      <c r="Q1676" s="92" t="str">
        <f t="shared" si="276"/>
        <v/>
      </c>
      <c r="R1676" s="92" t="str">
        <f t="shared" si="277"/>
        <v/>
      </c>
      <c r="U1676" s="5"/>
      <c r="V1676" s="5"/>
      <c r="W1676" s="94" t="str">
        <f t="shared" si="275"/>
        <v/>
      </c>
      <c r="X1676" s="94" t="str">
        <f t="shared" si="278"/>
        <v/>
      </c>
      <c r="Y1676" s="5"/>
      <c r="BK1676" s="8"/>
      <c r="BL1676" s="5"/>
      <c r="BM1676" s="5"/>
      <c r="BN1676" s="5"/>
      <c r="BO1676" s="5"/>
      <c r="BP1676" s="1"/>
      <c r="BQ1676" s="1"/>
      <c r="BR1676" s="1"/>
      <c r="BS1676" s="1"/>
      <c r="BT1676" s="1"/>
      <c r="BU1676" s="4"/>
      <c r="BV1676" s="1"/>
      <c r="BW1676" s="3"/>
      <c r="BX1676" s="4"/>
      <c r="BY1676" s="5"/>
      <c r="BZ1676" s="5"/>
      <c r="CA1676" s="5"/>
      <c r="CB1676" s="5"/>
      <c r="CC1676" s="5"/>
      <c r="CD1676" s="43"/>
    </row>
    <row r="1677" spans="1:82" x14ac:dyDescent="0.25">
      <c r="A1677" s="8"/>
      <c r="B1677" s="5"/>
      <c r="C1677" s="5"/>
      <c r="D1677" s="5"/>
      <c r="E1677" s="5"/>
      <c r="F1677" s="94" t="str">
        <f t="shared" si="269"/>
        <v/>
      </c>
      <c r="G1677" s="94" t="str">
        <f t="shared" si="270"/>
        <v/>
      </c>
      <c r="H1677" s="127" t="str">
        <f>IF(A1677&lt;&gt;"",IF(MID(C1677,1,1)="c",$AS$26,IF(MID(C1677,1,1)="r",$AS$41,IF(MID(C1677,1,1)="p",#REF!,#REF!))),"")</f>
        <v/>
      </c>
      <c r="I1677" s="92" t="str">
        <f t="shared" si="271"/>
        <v/>
      </c>
      <c r="J1677" s="92" t="str">
        <f t="shared" si="272"/>
        <v/>
      </c>
      <c r="K1677" s="92" t="str">
        <f t="shared" si="273"/>
        <v/>
      </c>
      <c r="L1677" s="92" t="str">
        <f t="shared" si="274"/>
        <v/>
      </c>
      <c r="M1677" s="95" t="str">
        <f>IF(A1677&lt;&gt;"",IF(MID(C1677,1,1)="c",SigmaEpsConcrete(I1677,$AN$30:$AN$33,$AR$30:$AR$33,$AS$26,$AS$27,$AS$28,$AQ$20,$AU$19),""),"")</f>
        <v/>
      </c>
      <c r="N1677" s="95" t="str">
        <f>IF(A1677&lt;&gt;"",IF(MID(C1677,1,1)="r",SigmaEpsReinf(J1677,$AS$42:$AS$43,$AS$41,$AS$39,$AS$40,$AQ$38),""),"")</f>
        <v/>
      </c>
      <c r="Q1677" s="92" t="str">
        <f t="shared" si="276"/>
        <v/>
      </c>
      <c r="R1677" s="92" t="str">
        <f t="shared" si="277"/>
        <v/>
      </c>
      <c r="U1677" s="5"/>
      <c r="V1677" s="5"/>
      <c r="W1677" s="94" t="str">
        <f t="shared" si="275"/>
        <v/>
      </c>
      <c r="X1677" s="94" t="str">
        <f t="shared" si="278"/>
        <v/>
      </c>
      <c r="Y1677" s="5"/>
      <c r="BK1677" s="8"/>
      <c r="BL1677" s="5"/>
      <c r="BM1677" s="5"/>
      <c r="BN1677" s="5"/>
      <c r="BO1677" s="5"/>
      <c r="BP1677" s="1"/>
      <c r="BQ1677" s="1"/>
      <c r="BR1677" s="1"/>
      <c r="BS1677" s="1"/>
      <c r="BT1677" s="1"/>
      <c r="BU1677" s="4"/>
      <c r="BV1677" s="1"/>
      <c r="BW1677" s="3"/>
      <c r="BX1677" s="4"/>
      <c r="BY1677" s="5"/>
      <c r="BZ1677" s="5"/>
      <c r="CA1677" s="5"/>
      <c r="CB1677" s="5"/>
      <c r="CC1677" s="5"/>
      <c r="CD1677" s="43"/>
    </row>
    <row r="1678" spans="1:82" x14ac:dyDescent="0.25">
      <c r="A1678" s="8"/>
      <c r="B1678" s="5"/>
      <c r="C1678" s="5"/>
      <c r="D1678" s="5"/>
      <c r="E1678" s="5"/>
      <c r="F1678" s="94" t="str">
        <f t="shared" si="269"/>
        <v/>
      </c>
      <c r="G1678" s="94" t="str">
        <f t="shared" si="270"/>
        <v/>
      </c>
      <c r="H1678" s="127" t="str">
        <f>IF(A1678&lt;&gt;"",IF(MID(C1678,1,1)="c",$AS$26,IF(MID(C1678,1,1)="r",$AS$41,IF(MID(C1678,1,1)="p",#REF!,#REF!))),"")</f>
        <v/>
      </c>
      <c r="I1678" s="92" t="str">
        <f t="shared" si="271"/>
        <v/>
      </c>
      <c r="J1678" s="92" t="str">
        <f t="shared" si="272"/>
        <v/>
      </c>
      <c r="K1678" s="92" t="str">
        <f t="shared" si="273"/>
        <v/>
      </c>
      <c r="L1678" s="92" t="str">
        <f t="shared" si="274"/>
        <v/>
      </c>
      <c r="M1678" s="95" t="str">
        <f>IF(A1678&lt;&gt;"",IF(MID(C1678,1,1)="c",SigmaEpsConcrete(I1678,$AN$30:$AN$33,$AR$30:$AR$33,$AS$26,$AS$27,$AS$28,$AQ$20,$AU$19),""),"")</f>
        <v/>
      </c>
      <c r="N1678" s="95" t="str">
        <f>IF(A1678&lt;&gt;"",IF(MID(C1678,1,1)="r",SigmaEpsReinf(J1678,$AS$42:$AS$43,$AS$41,$AS$39,$AS$40,$AQ$38),""),"")</f>
        <v/>
      </c>
      <c r="Q1678" s="92" t="str">
        <f t="shared" si="276"/>
        <v/>
      </c>
      <c r="R1678" s="92" t="str">
        <f t="shared" si="277"/>
        <v/>
      </c>
      <c r="U1678" s="5"/>
      <c r="V1678" s="5"/>
      <c r="W1678" s="94" t="str">
        <f t="shared" si="275"/>
        <v/>
      </c>
      <c r="X1678" s="94" t="str">
        <f t="shared" si="278"/>
        <v/>
      </c>
      <c r="Y1678" s="5"/>
      <c r="BK1678" s="8"/>
      <c r="BL1678" s="5"/>
      <c r="BM1678" s="5"/>
      <c r="BN1678" s="5"/>
      <c r="BO1678" s="5"/>
      <c r="BP1678" s="1"/>
      <c r="BQ1678" s="1"/>
      <c r="BR1678" s="1"/>
      <c r="BS1678" s="1"/>
      <c r="BT1678" s="1"/>
      <c r="BU1678" s="4"/>
      <c r="BV1678" s="1"/>
      <c r="BW1678" s="3"/>
      <c r="BX1678" s="4"/>
      <c r="BY1678" s="5"/>
      <c r="BZ1678" s="5"/>
      <c r="CA1678" s="5"/>
      <c r="CB1678" s="5"/>
      <c r="CC1678" s="5"/>
      <c r="CD1678" s="43"/>
    </row>
    <row r="1679" spans="1:82" x14ac:dyDescent="0.25">
      <c r="A1679" s="8"/>
      <c r="B1679" s="5"/>
      <c r="C1679" s="5"/>
      <c r="D1679" s="5"/>
      <c r="E1679" s="5"/>
      <c r="F1679" s="94" t="str">
        <f t="shared" si="269"/>
        <v/>
      </c>
      <c r="G1679" s="94" t="str">
        <f t="shared" si="270"/>
        <v/>
      </c>
      <c r="H1679" s="127" t="str">
        <f>IF(A1679&lt;&gt;"",IF(MID(C1679,1,1)="c",$AS$26,IF(MID(C1679,1,1)="r",$AS$41,IF(MID(C1679,1,1)="p",#REF!,#REF!))),"")</f>
        <v/>
      </c>
      <c r="I1679" s="92" t="str">
        <f t="shared" si="271"/>
        <v/>
      </c>
      <c r="J1679" s="92" t="str">
        <f t="shared" si="272"/>
        <v/>
      </c>
      <c r="K1679" s="92" t="str">
        <f t="shared" si="273"/>
        <v/>
      </c>
      <c r="L1679" s="92" t="str">
        <f t="shared" si="274"/>
        <v/>
      </c>
      <c r="M1679" s="95" t="str">
        <f>IF(A1679&lt;&gt;"",IF(MID(C1679,1,1)="c",SigmaEpsConcrete(I1679,$AN$30:$AN$33,$AR$30:$AR$33,$AS$26,$AS$27,$AS$28,$AQ$20,$AU$19),""),"")</f>
        <v/>
      </c>
      <c r="N1679" s="95" t="str">
        <f>IF(A1679&lt;&gt;"",IF(MID(C1679,1,1)="r",SigmaEpsReinf(J1679,$AS$42:$AS$43,$AS$41,$AS$39,$AS$40,$AQ$38),""),"")</f>
        <v/>
      </c>
      <c r="Q1679" s="92" t="str">
        <f t="shared" si="276"/>
        <v/>
      </c>
      <c r="R1679" s="92" t="str">
        <f t="shared" si="277"/>
        <v/>
      </c>
      <c r="U1679" s="5"/>
      <c r="V1679" s="5"/>
      <c r="W1679" s="94" t="str">
        <f t="shared" si="275"/>
        <v/>
      </c>
      <c r="X1679" s="94" t="str">
        <f t="shared" si="278"/>
        <v/>
      </c>
      <c r="Y1679" s="5"/>
      <c r="BK1679" s="8"/>
      <c r="BL1679" s="5"/>
      <c r="BM1679" s="5"/>
      <c r="BN1679" s="5"/>
      <c r="BO1679" s="5"/>
      <c r="BP1679" s="1"/>
      <c r="BQ1679" s="1"/>
      <c r="BR1679" s="1"/>
      <c r="BS1679" s="1"/>
      <c r="BT1679" s="1"/>
      <c r="BU1679" s="4"/>
      <c r="BV1679" s="1"/>
      <c r="BW1679" s="3"/>
      <c r="BX1679" s="4"/>
      <c r="BY1679" s="5"/>
      <c r="BZ1679" s="5"/>
      <c r="CA1679" s="5"/>
      <c r="CB1679" s="5"/>
      <c r="CC1679" s="5"/>
      <c r="CD1679" s="43"/>
    </row>
    <row r="1680" spans="1:82" x14ac:dyDescent="0.25">
      <c r="A1680" s="8"/>
      <c r="B1680" s="5"/>
      <c r="C1680" s="5"/>
      <c r="D1680" s="5"/>
      <c r="E1680" s="5"/>
      <c r="F1680" s="94" t="str">
        <f t="shared" si="269"/>
        <v/>
      </c>
      <c r="G1680" s="94" t="str">
        <f t="shared" si="270"/>
        <v/>
      </c>
      <c r="H1680" s="127" t="str">
        <f>IF(A1680&lt;&gt;"",IF(MID(C1680,1,1)="c",$AS$26,IF(MID(C1680,1,1)="r",$AS$41,IF(MID(C1680,1,1)="p",#REF!,#REF!))),"")</f>
        <v/>
      </c>
      <c r="I1680" s="92" t="str">
        <f t="shared" si="271"/>
        <v/>
      </c>
      <c r="J1680" s="92" t="str">
        <f t="shared" si="272"/>
        <v/>
      </c>
      <c r="K1680" s="92" t="str">
        <f t="shared" si="273"/>
        <v/>
      </c>
      <c r="L1680" s="92" t="str">
        <f t="shared" si="274"/>
        <v/>
      </c>
      <c r="M1680" s="95" t="str">
        <f>IF(A1680&lt;&gt;"",IF(MID(C1680,1,1)="c",SigmaEpsConcrete(I1680,$AN$30:$AN$33,$AR$30:$AR$33,$AS$26,$AS$27,$AS$28,$AQ$20,$AU$19),""),"")</f>
        <v/>
      </c>
      <c r="N1680" s="95" t="str">
        <f>IF(A1680&lt;&gt;"",IF(MID(C1680,1,1)="r",SigmaEpsReinf(J1680,$AS$42:$AS$43,$AS$41,$AS$39,$AS$40,$AQ$38),""),"")</f>
        <v/>
      </c>
      <c r="Q1680" s="92" t="str">
        <f t="shared" si="276"/>
        <v/>
      </c>
      <c r="R1680" s="92" t="str">
        <f t="shared" si="277"/>
        <v/>
      </c>
      <c r="U1680" s="5"/>
      <c r="V1680" s="5"/>
      <c r="W1680" s="94" t="str">
        <f t="shared" si="275"/>
        <v/>
      </c>
      <c r="X1680" s="94" t="str">
        <f t="shared" si="278"/>
        <v/>
      </c>
      <c r="Y1680" s="5"/>
      <c r="BK1680" s="8"/>
      <c r="BL1680" s="5"/>
      <c r="BM1680" s="5"/>
      <c r="BN1680" s="5"/>
      <c r="BO1680" s="5"/>
      <c r="BP1680" s="1"/>
      <c r="BQ1680" s="1"/>
      <c r="BR1680" s="1"/>
      <c r="BS1680" s="1"/>
      <c r="BT1680" s="1"/>
      <c r="BU1680" s="4"/>
      <c r="BV1680" s="1"/>
      <c r="BW1680" s="3"/>
      <c r="BX1680" s="4"/>
      <c r="BY1680" s="5"/>
      <c r="BZ1680" s="5"/>
      <c r="CA1680" s="5"/>
      <c r="CB1680" s="5"/>
      <c r="CC1680" s="5"/>
      <c r="CD1680" s="43"/>
    </row>
    <row r="1681" spans="1:82" x14ac:dyDescent="0.25">
      <c r="A1681" s="8"/>
      <c r="B1681" s="5"/>
      <c r="C1681" s="5"/>
      <c r="D1681" s="5"/>
      <c r="E1681" s="5"/>
      <c r="F1681" s="94" t="str">
        <f t="shared" si="269"/>
        <v/>
      </c>
      <c r="G1681" s="94" t="str">
        <f t="shared" si="270"/>
        <v/>
      </c>
      <c r="H1681" s="127" t="str">
        <f>IF(A1681&lt;&gt;"",IF(MID(C1681,1,1)="c",$AS$26,IF(MID(C1681,1,1)="r",$AS$41,IF(MID(C1681,1,1)="p",#REF!,#REF!))),"")</f>
        <v/>
      </c>
      <c r="I1681" s="92" t="str">
        <f t="shared" si="271"/>
        <v/>
      </c>
      <c r="J1681" s="92" t="str">
        <f t="shared" si="272"/>
        <v/>
      </c>
      <c r="K1681" s="92" t="str">
        <f t="shared" si="273"/>
        <v/>
      </c>
      <c r="L1681" s="92" t="str">
        <f t="shared" si="274"/>
        <v/>
      </c>
      <c r="M1681" s="95" t="str">
        <f>IF(A1681&lt;&gt;"",IF(MID(C1681,1,1)="c",SigmaEpsConcrete(I1681,$AN$30:$AN$33,$AR$30:$AR$33,$AS$26,$AS$27,$AS$28,$AQ$20,$AU$19),""),"")</f>
        <v/>
      </c>
      <c r="N1681" s="95" t="str">
        <f>IF(A1681&lt;&gt;"",IF(MID(C1681,1,1)="r",SigmaEpsReinf(J1681,$AS$42:$AS$43,$AS$41,$AS$39,$AS$40,$AQ$38),""),"")</f>
        <v/>
      </c>
      <c r="Q1681" s="92" t="str">
        <f t="shared" si="276"/>
        <v/>
      </c>
      <c r="R1681" s="92" t="str">
        <f t="shared" si="277"/>
        <v/>
      </c>
      <c r="U1681" s="5"/>
      <c r="V1681" s="5"/>
      <c r="W1681" s="94" t="str">
        <f t="shared" si="275"/>
        <v/>
      </c>
      <c r="X1681" s="94" t="str">
        <f t="shared" si="278"/>
        <v/>
      </c>
      <c r="Y1681" s="5"/>
      <c r="BK1681" s="8"/>
      <c r="BL1681" s="5"/>
      <c r="BM1681" s="5"/>
      <c r="BN1681" s="5"/>
      <c r="BO1681" s="5"/>
      <c r="BP1681" s="1"/>
      <c r="BQ1681" s="1"/>
      <c r="BR1681" s="1"/>
      <c r="BS1681" s="1"/>
      <c r="BT1681" s="1"/>
      <c r="BU1681" s="4"/>
      <c r="BV1681" s="1"/>
      <c r="BW1681" s="3"/>
      <c r="BX1681" s="4"/>
      <c r="BY1681" s="5"/>
      <c r="BZ1681" s="5"/>
      <c r="CA1681" s="5"/>
      <c r="CB1681" s="5"/>
      <c r="CC1681" s="5"/>
      <c r="CD1681" s="43"/>
    </row>
    <row r="1682" spans="1:82" x14ac:dyDescent="0.25">
      <c r="A1682" s="8"/>
      <c r="B1682" s="5"/>
      <c r="C1682" s="5"/>
      <c r="D1682" s="5"/>
      <c r="E1682" s="5"/>
      <c r="F1682" s="94" t="str">
        <f t="shared" si="269"/>
        <v/>
      </c>
      <c r="G1682" s="94" t="str">
        <f t="shared" si="270"/>
        <v/>
      </c>
      <c r="H1682" s="127" t="str">
        <f>IF(A1682&lt;&gt;"",IF(MID(C1682,1,1)="c",$AS$26,IF(MID(C1682,1,1)="r",$AS$41,IF(MID(C1682,1,1)="p",#REF!,#REF!))),"")</f>
        <v/>
      </c>
      <c r="I1682" s="92" t="str">
        <f t="shared" si="271"/>
        <v/>
      </c>
      <c r="J1682" s="92" t="str">
        <f t="shared" si="272"/>
        <v/>
      </c>
      <c r="K1682" s="92" t="str">
        <f t="shared" si="273"/>
        <v/>
      </c>
      <c r="L1682" s="92" t="str">
        <f t="shared" si="274"/>
        <v/>
      </c>
      <c r="M1682" s="95" t="str">
        <f>IF(A1682&lt;&gt;"",IF(MID(C1682,1,1)="c",SigmaEpsConcrete(I1682,$AN$30:$AN$33,$AR$30:$AR$33,$AS$26,$AS$27,$AS$28,$AQ$20,$AU$19),""),"")</f>
        <v/>
      </c>
      <c r="N1682" s="95" t="str">
        <f>IF(A1682&lt;&gt;"",IF(MID(C1682,1,1)="r",SigmaEpsReinf(J1682,$AS$42:$AS$43,$AS$41,$AS$39,$AS$40,$AQ$38),""),"")</f>
        <v/>
      </c>
      <c r="Q1682" s="92" t="str">
        <f t="shared" si="276"/>
        <v/>
      </c>
      <c r="R1682" s="92" t="str">
        <f t="shared" si="277"/>
        <v/>
      </c>
      <c r="U1682" s="5"/>
      <c r="V1682" s="5"/>
      <c r="W1682" s="94" t="str">
        <f t="shared" si="275"/>
        <v/>
      </c>
      <c r="X1682" s="94" t="str">
        <f t="shared" si="278"/>
        <v/>
      </c>
      <c r="Y1682" s="5"/>
      <c r="BK1682" s="8"/>
      <c r="BL1682" s="5"/>
      <c r="BM1682" s="5"/>
      <c r="BN1682" s="5"/>
      <c r="BO1682" s="5"/>
      <c r="BP1682" s="1"/>
      <c r="BQ1682" s="1"/>
      <c r="BR1682" s="1"/>
      <c r="BS1682" s="1"/>
      <c r="BT1682" s="1"/>
      <c r="BU1682" s="4"/>
      <c r="BV1682" s="1"/>
      <c r="BW1682" s="3"/>
      <c r="BX1682" s="4"/>
      <c r="BY1682" s="5"/>
      <c r="BZ1682" s="5"/>
      <c r="CA1682" s="5"/>
      <c r="CB1682" s="5"/>
      <c r="CC1682" s="5"/>
      <c r="CD1682" s="43"/>
    </row>
    <row r="1683" spans="1:82" x14ac:dyDescent="0.25">
      <c r="A1683" s="8"/>
      <c r="B1683" s="5"/>
      <c r="C1683" s="5"/>
      <c r="D1683" s="5"/>
      <c r="E1683" s="5"/>
      <c r="F1683" s="94" t="str">
        <f t="shared" si="269"/>
        <v/>
      </c>
      <c r="G1683" s="94" t="str">
        <f t="shared" si="270"/>
        <v/>
      </c>
      <c r="H1683" s="127" t="str">
        <f>IF(A1683&lt;&gt;"",IF(MID(C1683,1,1)="c",$AS$26,IF(MID(C1683,1,1)="r",$AS$41,IF(MID(C1683,1,1)="p",#REF!,#REF!))),"")</f>
        <v/>
      </c>
      <c r="I1683" s="92" t="str">
        <f t="shared" si="271"/>
        <v/>
      </c>
      <c r="J1683" s="92" t="str">
        <f t="shared" si="272"/>
        <v/>
      </c>
      <c r="K1683" s="92" t="str">
        <f t="shared" si="273"/>
        <v/>
      </c>
      <c r="L1683" s="92" t="str">
        <f t="shared" si="274"/>
        <v/>
      </c>
      <c r="M1683" s="95" t="str">
        <f>IF(A1683&lt;&gt;"",IF(MID(C1683,1,1)="c",SigmaEpsConcrete(I1683,$AN$30:$AN$33,$AR$30:$AR$33,$AS$26,$AS$27,$AS$28,$AQ$20,$AU$19),""),"")</f>
        <v/>
      </c>
      <c r="N1683" s="95" t="str">
        <f>IF(A1683&lt;&gt;"",IF(MID(C1683,1,1)="r",SigmaEpsReinf(J1683,$AS$42:$AS$43,$AS$41,$AS$39,$AS$40,$AQ$38),""),"")</f>
        <v/>
      </c>
      <c r="Q1683" s="92" t="str">
        <f t="shared" si="276"/>
        <v/>
      </c>
      <c r="R1683" s="92" t="str">
        <f t="shared" si="277"/>
        <v/>
      </c>
      <c r="U1683" s="5"/>
      <c r="V1683" s="5"/>
      <c r="W1683" s="94" t="str">
        <f t="shared" si="275"/>
        <v/>
      </c>
      <c r="X1683" s="94" t="str">
        <f t="shared" si="278"/>
        <v/>
      </c>
      <c r="Y1683" s="5"/>
      <c r="BK1683" s="8"/>
      <c r="BL1683" s="5"/>
      <c r="BM1683" s="5"/>
      <c r="BN1683" s="5"/>
      <c r="BO1683" s="5"/>
      <c r="BP1683" s="1"/>
      <c r="BQ1683" s="1"/>
      <c r="BR1683" s="1"/>
      <c r="BS1683" s="1"/>
      <c r="BT1683" s="1"/>
      <c r="BU1683" s="4"/>
      <c r="BV1683" s="1"/>
      <c r="BW1683" s="3"/>
      <c r="BX1683" s="4"/>
      <c r="BY1683" s="5"/>
      <c r="BZ1683" s="5"/>
      <c r="CA1683" s="5"/>
      <c r="CB1683" s="5"/>
      <c r="CC1683" s="5"/>
      <c r="CD1683" s="43"/>
    </row>
    <row r="1684" spans="1:82" x14ac:dyDescent="0.25">
      <c r="A1684" s="8"/>
      <c r="B1684" s="5"/>
      <c r="C1684" s="5"/>
      <c r="D1684" s="5"/>
      <c r="E1684" s="5"/>
      <c r="F1684" s="94" t="str">
        <f t="shared" si="269"/>
        <v/>
      </c>
      <c r="G1684" s="94" t="str">
        <f t="shared" si="270"/>
        <v/>
      </c>
      <c r="H1684" s="127" t="str">
        <f>IF(A1684&lt;&gt;"",IF(MID(C1684,1,1)="c",$AS$26,IF(MID(C1684,1,1)="r",$AS$41,IF(MID(C1684,1,1)="p",#REF!,#REF!))),"")</f>
        <v/>
      </c>
      <c r="I1684" s="92" t="str">
        <f t="shared" si="271"/>
        <v/>
      </c>
      <c r="J1684" s="92" t="str">
        <f t="shared" si="272"/>
        <v/>
      </c>
      <c r="K1684" s="92" t="str">
        <f t="shared" si="273"/>
        <v/>
      </c>
      <c r="L1684" s="92" t="str">
        <f t="shared" si="274"/>
        <v/>
      </c>
      <c r="M1684" s="95" t="str">
        <f>IF(A1684&lt;&gt;"",IF(MID(C1684,1,1)="c",SigmaEpsConcrete(I1684,$AN$30:$AN$33,$AR$30:$AR$33,$AS$26,$AS$27,$AS$28,$AQ$20,$AU$19),""),"")</f>
        <v/>
      </c>
      <c r="N1684" s="95" t="str">
        <f>IF(A1684&lt;&gt;"",IF(MID(C1684,1,1)="r",SigmaEpsReinf(J1684,$AS$42:$AS$43,$AS$41,$AS$39,$AS$40,$AQ$38),""),"")</f>
        <v/>
      </c>
      <c r="Q1684" s="92" t="str">
        <f t="shared" si="276"/>
        <v/>
      </c>
      <c r="R1684" s="92" t="str">
        <f t="shared" si="277"/>
        <v/>
      </c>
      <c r="U1684" s="5"/>
      <c r="V1684" s="5"/>
      <c r="W1684" s="94" t="str">
        <f t="shared" si="275"/>
        <v/>
      </c>
      <c r="X1684" s="94" t="str">
        <f t="shared" si="278"/>
        <v/>
      </c>
      <c r="Y1684" s="5"/>
      <c r="BK1684" s="8"/>
      <c r="BL1684" s="5"/>
      <c r="BM1684" s="5"/>
      <c r="BN1684" s="5"/>
      <c r="BO1684" s="5"/>
      <c r="BP1684" s="1"/>
      <c r="BQ1684" s="1"/>
      <c r="BR1684" s="1"/>
      <c r="BS1684" s="1"/>
      <c r="BT1684" s="1"/>
      <c r="BU1684" s="4"/>
      <c r="BV1684" s="1"/>
      <c r="BW1684" s="3"/>
      <c r="BX1684" s="4"/>
      <c r="BY1684" s="5"/>
      <c r="BZ1684" s="5"/>
      <c r="CA1684" s="5"/>
      <c r="CB1684" s="5"/>
      <c r="CC1684" s="5"/>
      <c r="CD1684" s="43"/>
    </row>
    <row r="1685" spans="1:82" x14ac:dyDescent="0.25">
      <c r="A1685" s="8"/>
      <c r="B1685" s="5"/>
      <c r="C1685" s="5"/>
      <c r="D1685" s="5"/>
      <c r="E1685" s="5"/>
      <c r="F1685" s="94" t="str">
        <f t="shared" si="269"/>
        <v/>
      </c>
      <c r="G1685" s="94" t="str">
        <f t="shared" si="270"/>
        <v/>
      </c>
      <c r="H1685" s="127" t="str">
        <f>IF(A1685&lt;&gt;"",IF(MID(C1685,1,1)="c",$AS$26,IF(MID(C1685,1,1)="r",$AS$41,IF(MID(C1685,1,1)="p",#REF!,#REF!))),"")</f>
        <v/>
      </c>
      <c r="I1685" s="92" t="str">
        <f t="shared" si="271"/>
        <v/>
      </c>
      <c r="J1685" s="92" t="str">
        <f t="shared" si="272"/>
        <v/>
      </c>
      <c r="K1685" s="92" t="str">
        <f t="shared" si="273"/>
        <v/>
      </c>
      <c r="L1685" s="92" t="str">
        <f t="shared" si="274"/>
        <v/>
      </c>
      <c r="M1685" s="95" t="str">
        <f>IF(A1685&lt;&gt;"",IF(MID(C1685,1,1)="c",SigmaEpsConcrete(I1685,$AN$30:$AN$33,$AR$30:$AR$33,$AS$26,$AS$27,$AS$28,$AQ$20,$AU$19),""),"")</f>
        <v/>
      </c>
      <c r="N1685" s="95" t="str">
        <f>IF(A1685&lt;&gt;"",IF(MID(C1685,1,1)="r",SigmaEpsReinf(J1685,$AS$42:$AS$43,$AS$41,$AS$39,$AS$40,$AQ$38),""),"")</f>
        <v/>
      </c>
      <c r="Q1685" s="92" t="str">
        <f t="shared" si="276"/>
        <v/>
      </c>
      <c r="R1685" s="92" t="str">
        <f t="shared" si="277"/>
        <v/>
      </c>
      <c r="U1685" s="5"/>
      <c r="V1685" s="5"/>
      <c r="W1685" s="94" t="str">
        <f t="shared" si="275"/>
        <v/>
      </c>
      <c r="X1685" s="94" t="str">
        <f t="shared" si="278"/>
        <v/>
      </c>
      <c r="Y1685" s="5"/>
      <c r="BK1685" s="8"/>
      <c r="BL1685" s="5"/>
      <c r="BM1685" s="5"/>
      <c r="BN1685" s="5"/>
      <c r="BO1685" s="5"/>
      <c r="BP1685" s="1"/>
      <c r="BQ1685" s="1"/>
      <c r="BR1685" s="1"/>
      <c r="BS1685" s="1"/>
      <c r="BT1685" s="1"/>
      <c r="BU1685" s="4"/>
      <c r="BV1685" s="1"/>
      <c r="BW1685" s="3"/>
      <c r="BX1685" s="4"/>
      <c r="BY1685" s="5"/>
      <c r="BZ1685" s="5"/>
      <c r="CA1685" s="5"/>
      <c r="CB1685" s="5"/>
      <c r="CC1685" s="5"/>
      <c r="CD1685" s="43"/>
    </row>
    <row r="1686" spans="1:82" x14ac:dyDescent="0.25">
      <c r="A1686" s="8"/>
      <c r="B1686" s="5"/>
      <c r="C1686" s="5"/>
      <c r="D1686" s="5"/>
      <c r="E1686" s="5"/>
      <c r="F1686" s="94" t="str">
        <f t="shared" si="269"/>
        <v/>
      </c>
      <c r="G1686" s="94" t="str">
        <f t="shared" si="270"/>
        <v/>
      </c>
      <c r="H1686" s="127" t="str">
        <f>IF(A1686&lt;&gt;"",IF(MID(C1686,1,1)="c",$AS$26,IF(MID(C1686,1,1)="r",$AS$41,IF(MID(C1686,1,1)="p",#REF!,#REF!))),"")</f>
        <v/>
      </c>
      <c r="I1686" s="92" t="str">
        <f t="shared" si="271"/>
        <v/>
      </c>
      <c r="J1686" s="92" t="str">
        <f t="shared" si="272"/>
        <v/>
      </c>
      <c r="K1686" s="92" t="str">
        <f t="shared" si="273"/>
        <v/>
      </c>
      <c r="L1686" s="92" t="str">
        <f t="shared" si="274"/>
        <v/>
      </c>
      <c r="M1686" s="95" t="str">
        <f>IF(A1686&lt;&gt;"",IF(MID(C1686,1,1)="c",SigmaEpsConcrete(I1686,$AN$30:$AN$33,$AR$30:$AR$33,$AS$26,$AS$27,$AS$28,$AQ$20,$AU$19),""),"")</f>
        <v/>
      </c>
      <c r="N1686" s="95" t="str">
        <f>IF(A1686&lt;&gt;"",IF(MID(C1686,1,1)="r",SigmaEpsReinf(J1686,$AS$42:$AS$43,$AS$41,$AS$39,$AS$40,$AQ$38),""),"")</f>
        <v/>
      </c>
      <c r="Q1686" s="92" t="str">
        <f t="shared" si="276"/>
        <v/>
      </c>
      <c r="R1686" s="92" t="str">
        <f t="shared" si="277"/>
        <v/>
      </c>
      <c r="U1686" s="5"/>
      <c r="V1686" s="5"/>
      <c r="W1686" s="94" t="str">
        <f t="shared" si="275"/>
        <v/>
      </c>
      <c r="X1686" s="94" t="str">
        <f t="shared" si="278"/>
        <v/>
      </c>
      <c r="Y1686" s="5"/>
      <c r="BK1686" s="8"/>
      <c r="BL1686" s="5"/>
      <c r="BM1686" s="5"/>
      <c r="BN1686" s="5"/>
      <c r="BO1686" s="5"/>
      <c r="BP1686" s="1"/>
      <c r="BQ1686" s="1"/>
      <c r="BR1686" s="1"/>
      <c r="BS1686" s="1"/>
      <c r="BT1686" s="1"/>
      <c r="BU1686" s="4"/>
      <c r="BV1686" s="1"/>
      <c r="BW1686" s="3"/>
      <c r="BX1686" s="4"/>
      <c r="BY1686" s="5"/>
      <c r="BZ1686" s="5"/>
      <c r="CA1686" s="5"/>
      <c r="CB1686" s="5"/>
      <c r="CC1686" s="5"/>
      <c r="CD1686" s="43"/>
    </row>
    <row r="1687" spans="1:82" x14ac:dyDescent="0.25">
      <c r="A1687" s="8"/>
      <c r="B1687" s="5"/>
      <c r="C1687" s="5"/>
      <c r="D1687" s="5"/>
      <c r="E1687" s="5"/>
      <c r="F1687" s="94" t="str">
        <f t="shared" si="269"/>
        <v/>
      </c>
      <c r="G1687" s="94" t="str">
        <f t="shared" si="270"/>
        <v/>
      </c>
      <c r="H1687" s="127" t="str">
        <f>IF(A1687&lt;&gt;"",IF(MID(C1687,1,1)="c",$AS$26,IF(MID(C1687,1,1)="r",$AS$41,IF(MID(C1687,1,1)="p",#REF!,#REF!))),"")</f>
        <v/>
      </c>
      <c r="I1687" s="92" t="str">
        <f t="shared" si="271"/>
        <v/>
      </c>
      <c r="J1687" s="92" t="str">
        <f t="shared" si="272"/>
        <v/>
      </c>
      <c r="K1687" s="92" t="str">
        <f t="shared" si="273"/>
        <v/>
      </c>
      <c r="L1687" s="92" t="str">
        <f t="shared" si="274"/>
        <v/>
      </c>
      <c r="M1687" s="95" t="str">
        <f>IF(A1687&lt;&gt;"",IF(MID(C1687,1,1)="c",SigmaEpsConcrete(I1687,$AN$30:$AN$33,$AR$30:$AR$33,$AS$26,$AS$27,$AS$28,$AQ$20,$AU$19),""),"")</f>
        <v/>
      </c>
      <c r="N1687" s="95" t="str">
        <f>IF(A1687&lt;&gt;"",IF(MID(C1687,1,1)="r",SigmaEpsReinf(J1687,$AS$42:$AS$43,$AS$41,$AS$39,$AS$40,$AQ$38),""),"")</f>
        <v/>
      </c>
      <c r="Q1687" s="92" t="str">
        <f t="shared" si="276"/>
        <v/>
      </c>
      <c r="R1687" s="92" t="str">
        <f t="shared" si="277"/>
        <v/>
      </c>
      <c r="U1687" s="5"/>
      <c r="V1687" s="5"/>
      <c r="W1687" s="94" t="str">
        <f t="shared" si="275"/>
        <v/>
      </c>
      <c r="X1687" s="94" t="str">
        <f t="shared" si="278"/>
        <v/>
      </c>
      <c r="Y1687" s="5"/>
      <c r="BK1687" s="8"/>
      <c r="BL1687" s="5"/>
      <c r="BM1687" s="5"/>
      <c r="BN1687" s="5"/>
      <c r="BO1687" s="5"/>
      <c r="BP1687" s="1"/>
      <c r="BQ1687" s="1"/>
      <c r="BR1687" s="1"/>
      <c r="BS1687" s="1"/>
      <c r="BT1687" s="1"/>
      <c r="BU1687" s="4"/>
      <c r="BV1687" s="1"/>
      <c r="BW1687" s="3"/>
      <c r="BX1687" s="4"/>
      <c r="BY1687" s="5"/>
      <c r="BZ1687" s="5"/>
      <c r="CA1687" s="5"/>
      <c r="CB1687" s="5"/>
      <c r="CC1687" s="5"/>
      <c r="CD1687" s="43"/>
    </row>
    <row r="1688" spans="1:82" x14ac:dyDescent="0.25">
      <c r="A1688" s="8"/>
      <c r="B1688" s="5"/>
      <c r="C1688" s="5"/>
      <c r="D1688" s="5"/>
      <c r="E1688" s="5"/>
      <c r="F1688" s="94" t="str">
        <f t="shared" si="269"/>
        <v/>
      </c>
      <c r="G1688" s="94" t="str">
        <f t="shared" si="270"/>
        <v/>
      </c>
      <c r="H1688" s="127" t="str">
        <f>IF(A1688&lt;&gt;"",IF(MID(C1688,1,1)="c",$AS$26,IF(MID(C1688,1,1)="r",$AS$41,IF(MID(C1688,1,1)="p",#REF!,#REF!))),"")</f>
        <v/>
      </c>
      <c r="I1688" s="92" t="str">
        <f t="shared" si="271"/>
        <v/>
      </c>
      <c r="J1688" s="92" t="str">
        <f t="shared" si="272"/>
        <v/>
      </c>
      <c r="K1688" s="92" t="str">
        <f t="shared" si="273"/>
        <v/>
      </c>
      <c r="L1688" s="92" t="str">
        <f t="shared" si="274"/>
        <v/>
      </c>
      <c r="M1688" s="95" t="str">
        <f>IF(A1688&lt;&gt;"",IF(MID(C1688,1,1)="c",SigmaEpsConcrete(I1688,$AN$30:$AN$33,$AR$30:$AR$33,$AS$26,$AS$27,$AS$28,$AQ$20,$AU$19),""),"")</f>
        <v/>
      </c>
      <c r="N1688" s="95" t="str">
        <f>IF(A1688&lt;&gt;"",IF(MID(C1688,1,1)="r",SigmaEpsReinf(J1688,$AS$42:$AS$43,$AS$41,$AS$39,$AS$40,$AQ$38),""),"")</f>
        <v/>
      </c>
      <c r="Q1688" s="92" t="str">
        <f t="shared" si="276"/>
        <v/>
      </c>
      <c r="R1688" s="92" t="str">
        <f t="shared" si="277"/>
        <v/>
      </c>
      <c r="U1688" s="5"/>
      <c r="V1688" s="5"/>
      <c r="W1688" s="94" t="str">
        <f t="shared" si="275"/>
        <v/>
      </c>
      <c r="X1688" s="94" t="str">
        <f t="shared" si="278"/>
        <v/>
      </c>
      <c r="Y1688" s="5"/>
      <c r="BK1688" s="8"/>
      <c r="BL1688" s="5"/>
      <c r="BM1688" s="5"/>
      <c r="BN1688" s="5"/>
      <c r="BO1688" s="5"/>
      <c r="BP1688" s="1"/>
      <c r="BQ1688" s="1"/>
      <c r="BR1688" s="1"/>
      <c r="BS1688" s="1"/>
      <c r="BT1688" s="1"/>
      <c r="BU1688" s="4"/>
      <c r="BV1688" s="1"/>
      <c r="BW1688" s="3"/>
      <c r="BX1688" s="4"/>
      <c r="BY1688" s="5"/>
      <c r="BZ1688" s="5"/>
      <c r="CA1688" s="5"/>
      <c r="CB1688" s="5"/>
      <c r="CC1688" s="5"/>
      <c r="CD1688" s="43"/>
    </row>
    <row r="1689" spans="1:82" x14ac:dyDescent="0.25">
      <c r="A1689" s="8"/>
      <c r="B1689" s="5"/>
      <c r="C1689" s="5"/>
      <c r="D1689" s="5"/>
      <c r="E1689" s="5"/>
      <c r="F1689" s="94" t="str">
        <f t="shared" si="269"/>
        <v/>
      </c>
      <c r="G1689" s="94" t="str">
        <f t="shared" si="270"/>
        <v/>
      </c>
      <c r="H1689" s="127" t="str">
        <f>IF(A1689&lt;&gt;"",IF(MID(C1689,1,1)="c",$AS$26,IF(MID(C1689,1,1)="r",$AS$41,IF(MID(C1689,1,1)="p",#REF!,#REF!))),"")</f>
        <v/>
      </c>
      <c r="I1689" s="92" t="str">
        <f t="shared" si="271"/>
        <v/>
      </c>
      <c r="J1689" s="92" t="str">
        <f t="shared" si="272"/>
        <v/>
      </c>
      <c r="K1689" s="92" t="str">
        <f t="shared" si="273"/>
        <v/>
      </c>
      <c r="L1689" s="92" t="str">
        <f t="shared" si="274"/>
        <v/>
      </c>
      <c r="M1689" s="95" t="str">
        <f>IF(A1689&lt;&gt;"",IF(MID(C1689,1,1)="c",SigmaEpsConcrete(I1689,$AN$30:$AN$33,$AR$30:$AR$33,$AS$26,$AS$27,$AS$28,$AQ$20,$AU$19),""),"")</f>
        <v/>
      </c>
      <c r="N1689" s="95" t="str">
        <f>IF(A1689&lt;&gt;"",IF(MID(C1689,1,1)="r",SigmaEpsReinf(J1689,$AS$42:$AS$43,$AS$41,$AS$39,$AS$40,$AQ$38),""),"")</f>
        <v/>
      </c>
      <c r="Q1689" s="92" t="str">
        <f t="shared" si="276"/>
        <v/>
      </c>
      <c r="R1689" s="92" t="str">
        <f t="shared" si="277"/>
        <v/>
      </c>
      <c r="U1689" s="5"/>
      <c r="V1689" s="5"/>
      <c r="W1689" s="94" t="str">
        <f t="shared" si="275"/>
        <v/>
      </c>
      <c r="X1689" s="94" t="str">
        <f t="shared" si="278"/>
        <v/>
      </c>
      <c r="Y1689" s="5"/>
      <c r="BK1689" s="8"/>
      <c r="BL1689" s="5"/>
      <c r="BM1689" s="5"/>
      <c r="BN1689" s="5"/>
      <c r="BO1689" s="5"/>
      <c r="BP1689" s="1"/>
      <c r="BQ1689" s="1"/>
      <c r="BR1689" s="1"/>
      <c r="BS1689" s="1"/>
      <c r="BT1689" s="1"/>
      <c r="BU1689" s="4"/>
      <c r="BV1689" s="1"/>
      <c r="BW1689" s="3"/>
      <c r="BX1689" s="4"/>
      <c r="BY1689" s="5"/>
      <c r="BZ1689" s="5"/>
      <c r="CA1689" s="5"/>
      <c r="CB1689" s="5"/>
      <c r="CC1689" s="5"/>
      <c r="CD1689" s="43"/>
    </row>
    <row r="1690" spans="1:82" x14ac:dyDescent="0.25">
      <c r="A1690" s="8"/>
      <c r="B1690" s="5"/>
      <c r="C1690" s="5"/>
      <c r="D1690" s="5"/>
      <c r="E1690" s="5"/>
      <c r="F1690" s="94" t="str">
        <f t="shared" si="269"/>
        <v/>
      </c>
      <c r="G1690" s="94" t="str">
        <f t="shared" si="270"/>
        <v/>
      </c>
      <c r="H1690" s="127" t="str">
        <f>IF(A1690&lt;&gt;"",IF(MID(C1690,1,1)="c",$AS$26,IF(MID(C1690,1,1)="r",$AS$41,IF(MID(C1690,1,1)="p",#REF!,#REF!))),"")</f>
        <v/>
      </c>
      <c r="I1690" s="92" t="str">
        <f t="shared" si="271"/>
        <v/>
      </c>
      <c r="J1690" s="92" t="str">
        <f t="shared" si="272"/>
        <v/>
      </c>
      <c r="K1690" s="92" t="str">
        <f t="shared" si="273"/>
        <v/>
      </c>
      <c r="L1690" s="92" t="str">
        <f t="shared" si="274"/>
        <v/>
      </c>
      <c r="M1690" s="95" t="str">
        <f>IF(A1690&lt;&gt;"",IF(MID(C1690,1,1)="c",SigmaEpsConcrete(I1690,$AN$30:$AN$33,$AR$30:$AR$33,$AS$26,$AS$27,$AS$28,$AQ$20,$AU$19),""),"")</f>
        <v/>
      </c>
      <c r="N1690" s="95" t="str">
        <f>IF(A1690&lt;&gt;"",IF(MID(C1690,1,1)="r",SigmaEpsReinf(J1690,$AS$42:$AS$43,$AS$41,$AS$39,$AS$40,$AQ$38),""),"")</f>
        <v/>
      </c>
      <c r="Q1690" s="92" t="str">
        <f t="shared" si="276"/>
        <v/>
      </c>
      <c r="R1690" s="92" t="str">
        <f t="shared" si="277"/>
        <v/>
      </c>
      <c r="U1690" s="5"/>
      <c r="V1690" s="5"/>
      <c r="W1690" s="94" t="str">
        <f t="shared" si="275"/>
        <v/>
      </c>
      <c r="X1690" s="94" t="str">
        <f t="shared" si="278"/>
        <v/>
      </c>
      <c r="Y1690" s="5"/>
      <c r="BK1690" s="8"/>
      <c r="BL1690" s="5"/>
      <c r="BM1690" s="5"/>
      <c r="BN1690" s="5"/>
      <c r="BO1690" s="5"/>
      <c r="BP1690" s="1"/>
      <c r="BQ1690" s="1"/>
      <c r="BR1690" s="1"/>
      <c r="BS1690" s="1"/>
      <c r="BT1690" s="1"/>
      <c r="BU1690" s="4"/>
      <c r="BV1690" s="1"/>
      <c r="BW1690" s="3"/>
      <c r="BX1690" s="4"/>
      <c r="BY1690" s="5"/>
      <c r="BZ1690" s="5"/>
      <c r="CA1690" s="5"/>
      <c r="CB1690" s="5"/>
      <c r="CC1690" s="5"/>
      <c r="CD1690" s="43"/>
    </row>
    <row r="1691" spans="1:82" x14ac:dyDescent="0.25">
      <c r="A1691" s="8"/>
      <c r="B1691" s="5"/>
      <c r="C1691" s="5"/>
      <c r="D1691" s="5"/>
      <c r="E1691" s="5"/>
      <c r="F1691" s="94" t="str">
        <f t="shared" si="269"/>
        <v/>
      </c>
      <c r="G1691" s="94" t="str">
        <f t="shared" si="270"/>
        <v/>
      </c>
      <c r="H1691" s="127" t="str">
        <f>IF(A1691&lt;&gt;"",IF(MID(C1691,1,1)="c",$AS$26,IF(MID(C1691,1,1)="r",$AS$41,IF(MID(C1691,1,1)="p",#REF!,#REF!))),"")</f>
        <v/>
      </c>
      <c r="I1691" s="92" t="str">
        <f t="shared" si="271"/>
        <v/>
      </c>
      <c r="J1691" s="92" t="str">
        <f t="shared" si="272"/>
        <v/>
      </c>
      <c r="K1691" s="92" t="str">
        <f t="shared" si="273"/>
        <v/>
      </c>
      <c r="L1691" s="92" t="str">
        <f t="shared" si="274"/>
        <v/>
      </c>
      <c r="M1691" s="95" t="str">
        <f>IF(A1691&lt;&gt;"",IF(MID(C1691,1,1)="c",SigmaEpsConcrete(I1691,$AN$30:$AN$33,$AR$30:$AR$33,$AS$26,$AS$27,$AS$28,$AQ$20,$AU$19),""),"")</f>
        <v/>
      </c>
      <c r="N1691" s="95" t="str">
        <f>IF(A1691&lt;&gt;"",IF(MID(C1691,1,1)="r",SigmaEpsReinf(J1691,$AS$42:$AS$43,$AS$41,$AS$39,$AS$40,$AQ$38),""),"")</f>
        <v/>
      </c>
      <c r="Q1691" s="92" t="str">
        <f t="shared" si="276"/>
        <v/>
      </c>
      <c r="R1691" s="92" t="str">
        <f t="shared" si="277"/>
        <v/>
      </c>
      <c r="U1691" s="5"/>
      <c r="V1691" s="5"/>
      <c r="W1691" s="94" t="str">
        <f t="shared" si="275"/>
        <v/>
      </c>
      <c r="X1691" s="94" t="str">
        <f t="shared" si="278"/>
        <v/>
      </c>
      <c r="Y1691" s="5"/>
      <c r="BK1691" s="8"/>
      <c r="BL1691" s="5"/>
      <c r="BM1691" s="5"/>
      <c r="BN1691" s="5"/>
      <c r="BO1691" s="5"/>
      <c r="BP1691" s="1"/>
      <c r="BQ1691" s="1"/>
      <c r="BR1691" s="1"/>
      <c r="BS1691" s="1"/>
      <c r="BT1691" s="1"/>
      <c r="BU1691" s="4"/>
      <c r="BV1691" s="1"/>
      <c r="BW1691" s="3"/>
      <c r="BX1691" s="4"/>
      <c r="BY1691" s="5"/>
      <c r="BZ1691" s="5"/>
      <c r="CA1691" s="5"/>
      <c r="CB1691" s="5"/>
      <c r="CC1691" s="5"/>
      <c r="CD1691" s="43"/>
    </row>
    <row r="1692" spans="1:82" x14ac:dyDescent="0.25">
      <c r="A1692" s="8"/>
      <c r="B1692" s="5"/>
      <c r="C1692" s="5"/>
      <c r="D1692" s="5"/>
      <c r="E1692" s="5"/>
      <c r="F1692" s="94" t="str">
        <f t="shared" si="269"/>
        <v/>
      </c>
      <c r="G1692" s="94" t="str">
        <f t="shared" si="270"/>
        <v/>
      </c>
      <c r="H1692" s="127" t="str">
        <f>IF(A1692&lt;&gt;"",IF(MID(C1692,1,1)="c",$AS$26,IF(MID(C1692,1,1)="r",$AS$41,IF(MID(C1692,1,1)="p",#REF!,#REF!))),"")</f>
        <v/>
      </c>
      <c r="I1692" s="92" t="str">
        <f t="shared" si="271"/>
        <v/>
      </c>
      <c r="J1692" s="92" t="str">
        <f t="shared" si="272"/>
        <v/>
      </c>
      <c r="K1692" s="92" t="str">
        <f t="shared" si="273"/>
        <v/>
      </c>
      <c r="L1692" s="92" t="str">
        <f t="shared" si="274"/>
        <v/>
      </c>
      <c r="M1692" s="95" t="str">
        <f>IF(A1692&lt;&gt;"",IF(MID(C1692,1,1)="c",SigmaEpsConcrete(I1692,$AN$30:$AN$33,$AR$30:$AR$33,$AS$26,$AS$27,$AS$28,$AQ$20,$AU$19),""),"")</f>
        <v/>
      </c>
      <c r="N1692" s="95" t="str">
        <f>IF(A1692&lt;&gt;"",IF(MID(C1692,1,1)="r",SigmaEpsReinf(J1692,$AS$42:$AS$43,$AS$41,$AS$39,$AS$40,$AQ$38),""),"")</f>
        <v/>
      </c>
      <c r="Q1692" s="92" t="str">
        <f t="shared" si="276"/>
        <v/>
      </c>
      <c r="R1692" s="92" t="str">
        <f t="shared" si="277"/>
        <v/>
      </c>
      <c r="U1692" s="5"/>
      <c r="V1692" s="5"/>
      <c r="W1692" s="94" t="str">
        <f t="shared" si="275"/>
        <v/>
      </c>
      <c r="X1692" s="94" t="str">
        <f t="shared" si="278"/>
        <v/>
      </c>
      <c r="Y1692" s="5"/>
      <c r="BK1692" s="8"/>
      <c r="BL1692" s="5"/>
      <c r="BM1692" s="5"/>
      <c r="BN1692" s="5"/>
      <c r="BO1692" s="5"/>
      <c r="BP1692" s="1"/>
      <c r="BQ1692" s="1"/>
      <c r="BR1692" s="1"/>
      <c r="BS1692" s="1"/>
      <c r="BT1692" s="1"/>
      <c r="BU1692" s="4"/>
      <c r="BV1692" s="1"/>
      <c r="BW1692" s="3"/>
      <c r="BX1692" s="4"/>
      <c r="BY1692" s="5"/>
      <c r="BZ1692" s="5"/>
      <c r="CA1692" s="5"/>
      <c r="CB1692" s="5"/>
      <c r="CC1692" s="5"/>
      <c r="CD1692" s="43"/>
    </row>
    <row r="1693" spans="1:82" x14ac:dyDescent="0.25">
      <c r="A1693" s="8"/>
      <c r="B1693" s="5"/>
      <c r="C1693" s="5"/>
      <c r="D1693" s="5"/>
      <c r="E1693" s="5"/>
      <c r="F1693" s="94" t="str">
        <f t="shared" si="269"/>
        <v/>
      </c>
      <c r="G1693" s="94" t="str">
        <f t="shared" si="270"/>
        <v/>
      </c>
      <c r="H1693" s="127" t="str">
        <f>IF(A1693&lt;&gt;"",IF(MID(C1693,1,1)="c",$AS$26,IF(MID(C1693,1,1)="r",$AS$41,IF(MID(C1693,1,1)="p",#REF!,#REF!))),"")</f>
        <v/>
      </c>
      <c r="I1693" s="92" t="str">
        <f t="shared" si="271"/>
        <v/>
      </c>
      <c r="J1693" s="92" t="str">
        <f t="shared" si="272"/>
        <v/>
      </c>
      <c r="K1693" s="92" t="str">
        <f t="shared" si="273"/>
        <v/>
      </c>
      <c r="L1693" s="92" t="str">
        <f t="shared" si="274"/>
        <v/>
      </c>
      <c r="M1693" s="95" t="str">
        <f>IF(A1693&lt;&gt;"",IF(MID(C1693,1,1)="c",SigmaEpsConcrete(I1693,$AN$30:$AN$33,$AR$30:$AR$33,$AS$26,$AS$27,$AS$28,$AQ$20,$AU$19),""),"")</f>
        <v/>
      </c>
      <c r="N1693" s="95" t="str">
        <f>IF(A1693&lt;&gt;"",IF(MID(C1693,1,1)="r",SigmaEpsReinf(J1693,$AS$42:$AS$43,$AS$41,$AS$39,$AS$40,$AQ$38),""),"")</f>
        <v/>
      </c>
      <c r="Q1693" s="92" t="str">
        <f t="shared" si="276"/>
        <v/>
      </c>
      <c r="R1693" s="92" t="str">
        <f t="shared" si="277"/>
        <v/>
      </c>
      <c r="U1693" s="5"/>
      <c r="V1693" s="5"/>
      <c r="W1693" s="94" t="str">
        <f t="shared" si="275"/>
        <v/>
      </c>
      <c r="X1693" s="94" t="str">
        <f t="shared" si="278"/>
        <v/>
      </c>
      <c r="Y1693" s="5"/>
      <c r="BK1693" s="8"/>
      <c r="BL1693" s="5"/>
      <c r="BM1693" s="5"/>
      <c r="BN1693" s="5"/>
      <c r="BO1693" s="5"/>
      <c r="BP1693" s="1"/>
      <c r="BQ1693" s="1"/>
      <c r="BR1693" s="1"/>
      <c r="BS1693" s="1"/>
      <c r="BT1693" s="1"/>
      <c r="BU1693" s="4"/>
      <c r="BV1693" s="1"/>
      <c r="BW1693" s="3"/>
      <c r="BX1693" s="4"/>
      <c r="BY1693" s="5"/>
      <c r="BZ1693" s="5"/>
      <c r="CA1693" s="5"/>
      <c r="CB1693" s="5"/>
      <c r="CC1693" s="5"/>
      <c r="CD1693" s="43"/>
    </row>
    <row r="1694" spans="1:82" x14ac:dyDescent="0.25">
      <c r="A1694" s="8"/>
      <c r="B1694" s="5"/>
      <c r="C1694" s="5"/>
      <c r="D1694" s="5"/>
      <c r="E1694" s="5"/>
      <c r="F1694" s="94" t="str">
        <f t="shared" si="269"/>
        <v/>
      </c>
      <c r="G1694" s="94" t="str">
        <f t="shared" si="270"/>
        <v/>
      </c>
      <c r="H1694" s="127" t="str">
        <f>IF(A1694&lt;&gt;"",IF(MID(C1694,1,1)="c",$AS$26,IF(MID(C1694,1,1)="r",$AS$41,IF(MID(C1694,1,1)="p",#REF!,#REF!))),"")</f>
        <v/>
      </c>
      <c r="I1694" s="92" t="str">
        <f t="shared" si="271"/>
        <v/>
      </c>
      <c r="J1694" s="92" t="str">
        <f t="shared" si="272"/>
        <v/>
      </c>
      <c r="K1694" s="92" t="str">
        <f t="shared" si="273"/>
        <v/>
      </c>
      <c r="L1694" s="92" t="str">
        <f t="shared" si="274"/>
        <v/>
      </c>
      <c r="M1694" s="95" t="str">
        <f>IF(A1694&lt;&gt;"",IF(MID(C1694,1,1)="c",SigmaEpsConcrete(I1694,$AN$30:$AN$33,$AR$30:$AR$33,$AS$26,$AS$27,$AS$28,$AQ$20,$AU$19),""),"")</f>
        <v/>
      </c>
      <c r="N1694" s="95" t="str">
        <f>IF(A1694&lt;&gt;"",IF(MID(C1694,1,1)="r",SigmaEpsReinf(J1694,$AS$42:$AS$43,$AS$41,$AS$39,$AS$40,$AQ$38),""),"")</f>
        <v/>
      </c>
      <c r="Q1694" s="92" t="str">
        <f t="shared" si="276"/>
        <v/>
      </c>
      <c r="R1694" s="92" t="str">
        <f t="shared" si="277"/>
        <v/>
      </c>
      <c r="U1694" s="5"/>
      <c r="V1694" s="5"/>
      <c r="W1694" s="94" t="str">
        <f t="shared" si="275"/>
        <v/>
      </c>
      <c r="X1694" s="94" t="str">
        <f t="shared" si="278"/>
        <v/>
      </c>
      <c r="Y1694" s="5"/>
      <c r="BK1694" s="8"/>
      <c r="BL1694" s="5"/>
      <c r="BM1694" s="5"/>
      <c r="BN1694" s="5"/>
      <c r="BO1694" s="5"/>
      <c r="BP1694" s="1"/>
      <c r="BQ1694" s="1"/>
      <c r="BR1694" s="1"/>
      <c r="BS1694" s="1"/>
      <c r="BT1694" s="1"/>
      <c r="BU1694" s="4"/>
      <c r="BV1694" s="1"/>
      <c r="BW1694" s="3"/>
      <c r="BX1694" s="4"/>
      <c r="BY1694" s="5"/>
      <c r="BZ1694" s="5"/>
      <c r="CA1694" s="5"/>
      <c r="CB1694" s="5"/>
      <c r="CC1694" s="5"/>
      <c r="CD1694" s="43"/>
    </row>
    <row r="1695" spans="1:82" x14ac:dyDescent="0.25">
      <c r="A1695" s="8"/>
      <c r="B1695" s="5"/>
      <c r="C1695" s="5"/>
      <c r="D1695" s="5"/>
      <c r="E1695" s="5"/>
      <c r="F1695" s="94" t="str">
        <f t="shared" si="269"/>
        <v/>
      </c>
      <c r="G1695" s="94" t="str">
        <f t="shared" si="270"/>
        <v/>
      </c>
      <c r="H1695" s="127" t="str">
        <f>IF(A1695&lt;&gt;"",IF(MID(C1695,1,1)="c",$AS$26,IF(MID(C1695,1,1)="r",$AS$41,IF(MID(C1695,1,1)="p",#REF!,#REF!))),"")</f>
        <v/>
      </c>
      <c r="I1695" s="92" t="str">
        <f t="shared" si="271"/>
        <v/>
      </c>
      <c r="J1695" s="92" t="str">
        <f t="shared" si="272"/>
        <v/>
      </c>
      <c r="K1695" s="92" t="str">
        <f t="shared" si="273"/>
        <v/>
      </c>
      <c r="L1695" s="92" t="str">
        <f t="shared" si="274"/>
        <v/>
      </c>
      <c r="M1695" s="95" t="str">
        <f>IF(A1695&lt;&gt;"",IF(MID(C1695,1,1)="c",SigmaEpsConcrete(I1695,$AN$30:$AN$33,$AR$30:$AR$33,$AS$26,$AS$27,$AS$28,$AQ$20,$AU$19),""),"")</f>
        <v/>
      </c>
      <c r="N1695" s="95" t="str">
        <f>IF(A1695&lt;&gt;"",IF(MID(C1695,1,1)="r",SigmaEpsReinf(J1695,$AS$42:$AS$43,$AS$41,$AS$39,$AS$40,$AQ$38),""),"")</f>
        <v/>
      </c>
      <c r="Q1695" s="92" t="str">
        <f t="shared" si="276"/>
        <v/>
      </c>
      <c r="R1695" s="92" t="str">
        <f t="shared" si="277"/>
        <v/>
      </c>
      <c r="U1695" s="5"/>
      <c r="V1695" s="5"/>
      <c r="W1695" s="94" t="str">
        <f t="shared" si="275"/>
        <v/>
      </c>
      <c r="X1695" s="94" t="str">
        <f t="shared" si="278"/>
        <v/>
      </c>
      <c r="Y1695" s="5"/>
      <c r="BK1695" s="8"/>
      <c r="BL1695" s="5"/>
      <c r="BM1695" s="5"/>
      <c r="BN1695" s="5"/>
      <c r="BO1695" s="5"/>
      <c r="BP1695" s="1"/>
      <c r="BQ1695" s="1"/>
      <c r="BR1695" s="1"/>
      <c r="BS1695" s="1"/>
      <c r="BT1695" s="1"/>
      <c r="BU1695" s="4"/>
      <c r="BV1695" s="1"/>
      <c r="BW1695" s="3"/>
      <c r="BX1695" s="4"/>
      <c r="BY1695" s="5"/>
      <c r="BZ1695" s="5"/>
      <c r="CA1695" s="5"/>
      <c r="CB1695" s="5"/>
      <c r="CC1695" s="5"/>
      <c r="CD1695" s="43"/>
    </row>
    <row r="1696" spans="1:82" x14ac:dyDescent="0.25">
      <c r="A1696" s="8"/>
      <c r="B1696" s="5"/>
      <c r="C1696" s="5"/>
      <c r="D1696" s="5"/>
      <c r="E1696" s="5"/>
      <c r="F1696" s="94" t="str">
        <f t="shared" si="269"/>
        <v/>
      </c>
      <c r="G1696" s="94" t="str">
        <f t="shared" si="270"/>
        <v/>
      </c>
      <c r="H1696" s="127" t="str">
        <f>IF(A1696&lt;&gt;"",IF(MID(C1696,1,1)="c",$AS$26,IF(MID(C1696,1,1)="r",$AS$41,IF(MID(C1696,1,1)="p",#REF!,#REF!))),"")</f>
        <v/>
      </c>
      <c r="I1696" s="92" t="str">
        <f t="shared" si="271"/>
        <v/>
      </c>
      <c r="J1696" s="92" t="str">
        <f t="shared" si="272"/>
        <v/>
      </c>
      <c r="K1696" s="92" t="str">
        <f t="shared" si="273"/>
        <v/>
      </c>
      <c r="L1696" s="92" t="str">
        <f t="shared" si="274"/>
        <v/>
      </c>
      <c r="M1696" s="95" t="str">
        <f>IF(A1696&lt;&gt;"",IF(MID(C1696,1,1)="c",SigmaEpsConcrete(I1696,$AN$30:$AN$33,$AR$30:$AR$33,$AS$26,$AS$27,$AS$28,$AQ$20,$AU$19),""),"")</f>
        <v/>
      </c>
      <c r="N1696" s="95" t="str">
        <f>IF(A1696&lt;&gt;"",IF(MID(C1696,1,1)="r",SigmaEpsReinf(J1696,$AS$42:$AS$43,$AS$41,$AS$39,$AS$40,$AQ$38),""),"")</f>
        <v/>
      </c>
      <c r="Q1696" s="92" t="str">
        <f t="shared" si="276"/>
        <v/>
      </c>
      <c r="R1696" s="92" t="str">
        <f t="shared" si="277"/>
        <v/>
      </c>
      <c r="U1696" s="5"/>
      <c r="V1696" s="5"/>
      <c r="W1696" s="94" t="str">
        <f t="shared" si="275"/>
        <v/>
      </c>
      <c r="X1696" s="94" t="str">
        <f t="shared" si="278"/>
        <v/>
      </c>
      <c r="Y1696" s="5"/>
      <c r="BK1696" s="8"/>
      <c r="BL1696" s="5"/>
      <c r="BM1696" s="5"/>
      <c r="BN1696" s="5"/>
      <c r="BO1696" s="5"/>
      <c r="BP1696" s="1"/>
      <c r="BQ1696" s="1"/>
      <c r="BR1696" s="1"/>
      <c r="BS1696" s="1"/>
      <c r="BT1696" s="1"/>
      <c r="BU1696" s="4"/>
      <c r="BV1696" s="1"/>
      <c r="BW1696" s="3"/>
      <c r="BX1696" s="4"/>
      <c r="BY1696" s="5"/>
      <c r="BZ1696" s="5"/>
      <c r="CA1696" s="5"/>
      <c r="CB1696" s="5"/>
      <c r="CC1696" s="5"/>
      <c r="CD1696" s="43"/>
    </row>
    <row r="1697" spans="1:82" x14ac:dyDescent="0.25">
      <c r="A1697" s="8"/>
      <c r="B1697" s="5"/>
      <c r="C1697" s="5"/>
      <c r="D1697" s="5"/>
      <c r="E1697" s="5"/>
      <c r="F1697" s="94" t="str">
        <f t="shared" si="269"/>
        <v/>
      </c>
      <c r="G1697" s="94" t="str">
        <f t="shared" si="270"/>
        <v/>
      </c>
      <c r="H1697" s="127" t="str">
        <f>IF(A1697&lt;&gt;"",IF(MID(C1697,1,1)="c",$AS$26,IF(MID(C1697,1,1)="r",$AS$41,IF(MID(C1697,1,1)="p",#REF!,#REF!))),"")</f>
        <v/>
      </c>
      <c r="I1697" s="92" t="str">
        <f t="shared" si="271"/>
        <v/>
      </c>
      <c r="J1697" s="92" t="str">
        <f t="shared" si="272"/>
        <v/>
      </c>
      <c r="K1697" s="92" t="str">
        <f t="shared" si="273"/>
        <v/>
      </c>
      <c r="L1697" s="92" t="str">
        <f t="shared" si="274"/>
        <v/>
      </c>
      <c r="M1697" s="95" t="str">
        <f>IF(A1697&lt;&gt;"",IF(MID(C1697,1,1)="c",SigmaEpsConcrete(I1697,$AN$30:$AN$33,$AR$30:$AR$33,$AS$26,$AS$27,$AS$28,$AQ$20,$AU$19),""),"")</f>
        <v/>
      </c>
      <c r="N1697" s="95" t="str">
        <f>IF(A1697&lt;&gt;"",IF(MID(C1697,1,1)="r",SigmaEpsReinf(J1697,$AS$42:$AS$43,$AS$41,$AS$39,$AS$40,$AQ$38),""),"")</f>
        <v/>
      </c>
      <c r="Q1697" s="92" t="str">
        <f t="shared" si="276"/>
        <v/>
      </c>
      <c r="R1697" s="92" t="str">
        <f t="shared" si="277"/>
        <v/>
      </c>
      <c r="U1697" s="5"/>
      <c r="V1697" s="5"/>
      <c r="W1697" s="94" t="str">
        <f t="shared" si="275"/>
        <v/>
      </c>
      <c r="X1697" s="94" t="str">
        <f t="shared" si="278"/>
        <v/>
      </c>
      <c r="Y1697" s="5"/>
      <c r="BK1697" s="8"/>
      <c r="BL1697" s="5"/>
      <c r="BM1697" s="5"/>
      <c r="BN1697" s="5"/>
      <c r="BO1697" s="5"/>
      <c r="BP1697" s="1"/>
      <c r="BQ1697" s="1"/>
      <c r="BR1697" s="1"/>
      <c r="BS1697" s="1"/>
      <c r="BT1697" s="1"/>
      <c r="BU1697" s="4"/>
      <c r="BV1697" s="1"/>
      <c r="BW1697" s="3"/>
      <c r="BX1697" s="4"/>
      <c r="BY1697" s="5"/>
      <c r="BZ1697" s="5"/>
      <c r="CA1697" s="5"/>
      <c r="CB1697" s="5"/>
      <c r="CC1697" s="5"/>
      <c r="CD1697" s="43"/>
    </row>
    <row r="1698" spans="1:82" x14ac:dyDescent="0.25">
      <c r="A1698" s="8"/>
      <c r="B1698" s="5"/>
      <c r="C1698" s="5"/>
      <c r="D1698" s="5"/>
      <c r="E1698" s="5"/>
      <c r="F1698" s="94" t="str">
        <f t="shared" si="269"/>
        <v/>
      </c>
      <c r="G1698" s="94" t="str">
        <f t="shared" si="270"/>
        <v/>
      </c>
      <c r="H1698" s="127" t="str">
        <f>IF(A1698&lt;&gt;"",IF(MID(C1698,1,1)="c",$AS$26,IF(MID(C1698,1,1)="r",$AS$41,IF(MID(C1698,1,1)="p",#REF!,#REF!))),"")</f>
        <v/>
      </c>
      <c r="I1698" s="92" t="str">
        <f t="shared" si="271"/>
        <v/>
      </c>
      <c r="J1698" s="92" t="str">
        <f t="shared" si="272"/>
        <v/>
      </c>
      <c r="K1698" s="92" t="str">
        <f t="shared" si="273"/>
        <v/>
      </c>
      <c r="L1698" s="92" t="str">
        <f t="shared" si="274"/>
        <v/>
      </c>
      <c r="M1698" s="95" t="str">
        <f>IF(A1698&lt;&gt;"",IF(MID(C1698,1,1)="c",SigmaEpsConcrete(I1698,$AN$30:$AN$33,$AR$30:$AR$33,$AS$26,$AS$27,$AS$28,$AQ$20,$AU$19),""),"")</f>
        <v/>
      </c>
      <c r="N1698" s="95" t="str">
        <f>IF(A1698&lt;&gt;"",IF(MID(C1698,1,1)="r",SigmaEpsReinf(J1698,$AS$42:$AS$43,$AS$41,$AS$39,$AS$40,$AQ$38),""),"")</f>
        <v/>
      </c>
      <c r="Q1698" s="92" t="str">
        <f t="shared" si="276"/>
        <v/>
      </c>
      <c r="R1698" s="92" t="str">
        <f t="shared" si="277"/>
        <v/>
      </c>
      <c r="U1698" s="5"/>
      <c r="V1698" s="5"/>
      <c r="W1698" s="94" t="str">
        <f t="shared" si="275"/>
        <v/>
      </c>
      <c r="X1698" s="94" t="str">
        <f t="shared" si="278"/>
        <v/>
      </c>
      <c r="Y1698" s="5"/>
      <c r="BK1698" s="8"/>
      <c r="BL1698" s="5"/>
      <c r="BM1698" s="5"/>
      <c r="BN1698" s="5"/>
      <c r="BO1698" s="5"/>
      <c r="BP1698" s="1"/>
      <c r="BQ1698" s="1"/>
      <c r="BR1698" s="1"/>
      <c r="BS1698" s="1"/>
      <c r="BT1698" s="1"/>
      <c r="BU1698" s="4"/>
      <c r="BV1698" s="1"/>
      <c r="BW1698" s="3"/>
      <c r="BX1698" s="4"/>
      <c r="BY1698" s="5"/>
      <c r="BZ1698" s="5"/>
      <c r="CA1698" s="5"/>
      <c r="CB1698" s="5"/>
      <c r="CC1698" s="5"/>
      <c r="CD1698" s="43"/>
    </row>
    <row r="1699" spans="1:82" x14ac:dyDescent="0.25">
      <c r="A1699" s="8"/>
      <c r="B1699" s="5"/>
      <c r="C1699" s="5"/>
      <c r="D1699" s="5"/>
      <c r="E1699" s="5"/>
      <c r="F1699" s="94" t="str">
        <f t="shared" si="269"/>
        <v/>
      </c>
      <c r="G1699" s="94" t="str">
        <f t="shared" si="270"/>
        <v/>
      </c>
      <c r="H1699" s="127" t="str">
        <f>IF(A1699&lt;&gt;"",IF(MID(C1699,1,1)="c",$AS$26,IF(MID(C1699,1,1)="r",$AS$41,IF(MID(C1699,1,1)="p",#REF!,#REF!))),"")</f>
        <v/>
      </c>
      <c r="I1699" s="92" t="str">
        <f t="shared" si="271"/>
        <v/>
      </c>
      <c r="J1699" s="92" t="str">
        <f t="shared" si="272"/>
        <v/>
      </c>
      <c r="K1699" s="92" t="str">
        <f t="shared" si="273"/>
        <v/>
      </c>
      <c r="L1699" s="92" t="str">
        <f t="shared" si="274"/>
        <v/>
      </c>
      <c r="M1699" s="95" t="str">
        <f>IF(A1699&lt;&gt;"",IF(MID(C1699,1,1)="c",SigmaEpsConcrete(I1699,$AN$30:$AN$33,$AR$30:$AR$33,$AS$26,$AS$27,$AS$28,$AQ$20,$AU$19),""),"")</f>
        <v/>
      </c>
      <c r="N1699" s="95" t="str">
        <f>IF(A1699&lt;&gt;"",IF(MID(C1699,1,1)="r",SigmaEpsReinf(J1699,$AS$42:$AS$43,$AS$41,$AS$39,$AS$40,$AQ$38),""),"")</f>
        <v/>
      </c>
      <c r="Q1699" s="92" t="str">
        <f t="shared" si="276"/>
        <v/>
      </c>
      <c r="R1699" s="92" t="str">
        <f t="shared" si="277"/>
        <v/>
      </c>
      <c r="U1699" s="5"/>
      <c r="V1699" s="5"/>
      <c r="W1699" s="94" t="str">
        <f t="shared" si="275"/>
        <v/>
      </c>
      <c r="X1699" s="94" t="str">
        <f t="shared" si="278"/>
        <v/>
      </c>
      <c r="Y1699" s="5"/>
      <c r="BK1699" s="8"/>
      <c r="BL1699" s="5"/>
      <c r="BM1699" s="5"/>
      <c r="BN1699" s="5"/>
      <c r="BO1699" s="5"/>
      <c r="BP1699" s="1"/>
      <c r="BQ1699" s="1"/>
      <c r="BR1699" s="1"/>
      <c r="BS1699" s="1"/>
      <c r="BT1699" s="1"/>
      <c r="BU1699" s="4"/>
      <c r="BV1699" s="1"/>
      <c r="BW1699" s="3"/>
      <c r="BX1699" s="4"/>
      <c r="BY1699" s="5"/>
      <c r="BZ1699" s="5"/>
      <c r="CA1699" s="5"/>
      <c r="CB1699" s="5"/>
      <c r="CC1699" s="5"/>
      <c r="CD1699" s="43"/>
    </row>
    <row r="1700" spans="1:82" x14ac:dyDescent="0.25">
      <c r="A1700" s="8"/>
      <c r="B1700" s="5"/>
      <c r="C1700" s="5"/>
      <c r="D1700" s="5"/>
      <c r="E1700" s="5"/>
      <c r="F1700" s="94" t="str">
        <f t="shared" si="269"/>
        <v/>
      </c>
      <c r="G1700" s="94" t="str">
        <f t="shared" si="270"/>
        <v/>
      </c>
      <c r="H1700" s="127" t="str">
        <f>IF(A1700&lt;&gt;"",IF(MID(C1700,1,1)="c",$AS$26,IF(MID(C1700,1,1)="r",$AS$41,IF(MID(C1700,1,1)="p",#REF!,#REF!))),"")</f>
        <v/>
      </c>
      <c r="I1700" s="92" t="str">
        <f t="shared" si="271"/>
        <v/>
      </c>
      <c r="J1700" s="92" t="str">
        <f t="shared" si="272"/>
        <v/>
      </c>
      <c r="K1700" s="92" t="str">
        <f t="shared" si="273"/>
        <v/>
      </c>
      <c r="L1700" s="92" t="str">
        <f t="shared" si="274"/>
        <v/>
      </c>
      <c r="M1700" s="95" t="str">
        <f>IF(A1700&lt;&gt;"",IF(MID(C1700,1,1)="c",SigmaEpsConcrete(I1700,$AN$30:$AN$33,$AR$30:$AR$33,$AS$26,$AS$27,$AS$28,$AQ$20,$AU$19),""),"")</f>
        <v/>
      </c>
      <c r="N1700" s="95" t="str">
        <f>IF(A1700&lt;&gt;"",IF(MID(C1700,1,1)="r",SigmaEpsReinf(J1700,$AS$42:$AS$43,$AS$41,$AS$39,$AS$40,$AQ$38),""),"")</f>
        <v/>
      </c>
      <c r="Q1700" s="92" t="str">
        <f t="shared" si="276"/>
        <v/>
      </c>
      <c r="R1700" s="92" t="str">
        <f t="shared" si="277"/>
        <v/>
      </c>
      <c r="U1700" s="5"/>
      <c r="V1700" s="5"/>
      <c r="W1700" s="94" t="str">
        <f t="shared" si="275"/>
        <v/>
      </c>
      <c r="X1700" s="94" t="str">
        <f t="shared" si="278"/>
        <v/>
      </c>
      <c r="Y1700" s="5"/>
      <c r="BK1700" s="8"/>
      <c r="BL1700" s="5"/>
      <c r="BM1700" s="5"/>
      <c r="BN1700" s="5"/>
      <c r="BO1700" s="5"/>
      <c r="BP1700" s="1"/>
      <c r="BQ1700" s="1"/>
      <c r="BR1700" s="1"/>
      <c r="BS1700" s="1"/>
      <c r="BT1700" s="1"/>
      <c r="BU1700" s="4"/>
      <c r="BV1700" s="1"/>
      <c r="BW1700" s="3"/>
      <c r="BX1700" s="4"/>
      <c r="BY1700" s="5"/>
      <c r="BZ1700" s="5"/>
      <c r="CA1700" s="5"/>
      <c r="CB1700" s="5"/>
      <c r="CC1700" s="5"/>
      <c r="CD1700" s="43"/>
    </row>
    <row r="1701" spans="1:82" x14ac:dyDescent="0.25">
      <c r="A1701" s="8"/>
      <c r="B1701" s="5"/>
      <c r="C1701" s="5"/>
      <c r="D1701" s="5"/>
      <c r="E1701" s="5"/>
      <c r="F1701" s="94" t="str">
        <f t="shared" si="269"/>
        <v/>
      </c>
      <c r="G1701" s="94" t="str">
        <f t="shared" si="270"/>
        <v/>
      </c>
      <c r="H1701" s="127" t="str">
        <f>IF(A1701&lt;&gt;"",IF(MID(C1701,1,1)="c",$AS$26,IF(MID(C1701,1,1)="r",$AS$41,IF(MID(C1701,1,1)="p",#REF!,#REF!))),"")</f>
        <v/>
      </c>
      <c r="I1701" s="92" t="str">
        <f t="shared" si="271"/>
        <v/>
      </c>
      <c r="J1701" s="92" t="str">
        <f t="shared" si="272"/>
        <v/>
      </c>
      <c r="K1701" s="92" t="str">
        <f t="shared" si="273"/>
        <v/>
      </c>
      <c r="L1701" s="92" t="str">
        <f t="shared" si="274"/>
        <v/>
      </c>
      <c r="M1701" s="95" t="str">
        <f>IF(A1701&lt;&gt;"",IF(MID(C1701,1,1)="c",SigmaEpsConcrete(I1701,$AN$30:$AN$33,$AR$30:$AR$33,$AS$26,$AS$27,$AS$28,$AQ$20,$AU$19),""),"")</f>
        <v/>
      </c>
      <c r="N1701" s="95" t="str">
        <f>IF(A1701&lt;&gt;"",IF(MID(C1701,1,1)="r",SigmaEpsReinf(J1701,$AS$42:$AS$43,$AS$41,$AS$39,$AS$40,$AQ$38),""),"")</f>
        <v/>
      </c>
      <c r="Q1701" s="92" t="str">
        <f t="shared" si="276"/>
        <v/>
      </c>
      <c r="R1701" s="92" t="str">
        <f t="shared" si="277"/>
        <v/>
      </c>
      <c r="U1701" s="5"/>
      <c r="V1701" s="5"/>
      <c r="W1701" s="94" t="str">
        <f t="shared" si="275"/>
        <v/>
      </c>
      <c r="X1701" s="94" t="str">
        <f t="shared" si="278"/>
        <v/>
      </c>
      <c r="Y1701" s="5"/>
      <c r="BK1701" s="8"/>
      <c r="BL1701" s="5"/>
      <c r="BM1701" s="5"/>
      <c r="BN1701" s="5"/>
      <c r="BO1701" s="5"/>
      <c r="BP1701" s="1"/>
      <c r="BQ1701" s="1"/>
      <c r="BR1701" s="1"/>
      <c r="BS1701" s="1"/>
      <c r="BT1701" s="1"/>
      <c r="BU1701" s="4"/>
      <c r="BV1701" s="1"/>
      <c r="BW1701" s="3"/>
      <c r="BX1701" s="4"/>
      <c r="BY1701" s="5"/>
      <c r="BZ1701" s="5"/>
      <c r="CA1701" s="5"/>
      <c r="CB1701" s="5"/>
      <c r="CC1701" s="5"/>
      <c r="CD1701" s="43"/>
    </row>
    <row r="1702" spans="1:82" x14ac:dyDescent="0.25">
      <c r="A1702" s="8"/>
      <c r="B1702" s="5"/>
      <c r="C1702" s="5"/>
      <c r="D1702" s="5"/>
      <c r="E1702" s="5"/>
      <c r="F1702" s="94" t="str">
        <f t="shared" si="269"/>
        <v/>
      </c>
      <c r="G1702" s="94" t="str">
        <f t="shared" si="270"/>
        <v/>
      </c>
      <c r="H1702" s="127" t="str">
        <f>IF(A1702&lt;&gt;"",IF(MID(C1702,1,1)="c",$AS$26,IF(MID(C1702,1,1)="r",$AS$41,IF(MID(C1702,1,1)="p",#REF!,#REF!))),"")</f>
        <v/>
      </c>
      <c r="I1702" s="92" t="str">
        <f t="shared" si="271"/>
        <v/>
      </c>
      <c r="J1702" s="92" t="str">
        <f t="shared" si="272"/>
        <v/>
      </c>
      <c r="K1702" s="92" t="str">
        <f t="shared" si="273"/>
        <v/>
      </c>
      <c r="L1702" s="92" t="str">
        <f t="shared" si="274"/>
        <v/>
      </c>
      <c r="M1702" s="95" t="str">
        <f>IF(A1702&lt;&gt;"",IF(MID(C1702,1,1)="c",SigmaEpsConcrete(I1702,$AN$30:$AN$33,$AR$30:$AR$33,$AS$26,$AS$27,$AS$28,$AQ$20,$AU$19),""),"")</f>
        <v/>
      </c>
      <c r="N1702" s="95" t="str">
        <f>IF(A1702&lt;&gt;"",IF(MID(C1702,1,1)="r",SigmaEpsReinf(J1702,$AS$42:$AS$43,$AS$41,$AS$39,$AS$40,$AQ$38),""),"")</f>
        <v/>
      </c>
      <c r="Q1702" s="92" t="str">
        <f t="shared" si="276"/>
        <v/>
      </c>
      <c r="R1702" s="92" t="str">
        <f t="shared" si="277"/>
        <v/>
      </c>
      <c r="U1702" s="5"/>
      <c r="V1702" s="5"/>
      <c r="W1702" s="94" t="str">
        <f t="shared" si="275"/>
        <v/>
      </c>
      <c r="X1702" s="94" t="str">
        <f t="shared" si="278"/>
        <v/>
      </c>
      <c r="Y1702" s="5"/>
      <c r="BK1702" s="8"/>
      <c r="BL1702" s="5"/>
      <c r="BM1702" s="5"/>
      <c r="BN1702" s="5"/>
      <c r="BO1702" s="5"/>
      <c r="BP1702" s="1"/>
      <c r="BQ1702" s="1"/>
      <c r="BR1702" s="1"/>
      <c r="BS1702" s="1"/>
      <c r="BT1702" s="1"/>
      <c r="BU1702" s="4"/>
      <c r="BV1702" s="1"/>
      <c r="BW1702" s="3"/>
      <c r="BX1702" s="4"/>
      <c r="BY1702" s="5"/>
      <c r="BZ1702" s="5"/>
      <c r="CA1702" s="5"/>
      <c r="CB1702" s="5"/>
      <c r="CC1702" s="5"/>
      <c r="CD1702" s="43"/>
    </row>
    <row r="1703" spans="1:82" x14ac:dyDescent="0.25">
      <c r="A1703" s="8"/>
      <c r="B1703" s="5"/>
      <c r="C1703" s="5"/>
      <c r="D1703" s="5"/>
      <c r="E1703" s="5"/>
      <c r="F1703" s="94" t="str">
        <f t="shared" si="269"/>
        <v/>
      </c>
      <c r="G1703" s="94" t="str">
        <f t="shared" si="270"/>
        <v/>
      </c>
      <c r="H1703" s="127" t="str">
        <f>IF(A1703&lt;&gt;"",IF(MID(C1703,1,1)="c",$AS$26,IF(MID(C1703,1,1)="r",$AS$41,IF(MID(C1703,1,1)="p",#REF!,#REF!))),"")</f>
        <v/>
      </c>
      <c r="I1703" s="92" t="str">
        <f t="shared" si="271"/>
        <v/>
      </c>
      <c r="J1703" s="92" t="str">
        <f t="shared" si="272"/>
        <v/>
      </c>
      <c r="K1703" s="92" t="str">
        <f t="shared" si="273"/>
        <v/>
      </c>
      <c r="L1703" s="92" t="str">
        <f t="shared" si="274"/>
        <v/>
      </c>
      <c r="M1703" s="95" t="str">
        <f>IF(A1703&lt;&gt;"",IF(MID(C1703,1,1)="c",SigmaEpsConcrete(I1703,$AN$30:$AN$33,$AR$30:$AR$33,$AS$26,$AS$27,$AS$28,$AQ$20,$AU$19),""),"")</f>
        <v/>
      </c>
      <c r="N1703" s="95" t="str">
        <f>IF(A1703&lt;&gt;"",IF(MID(C1703,1,1)="r",SigmaEpsReinf(J1703,$AS$42:$AS$43,$AS$41,$AS$39,$AS$40,$AQ$38),""),"")</f>
        <v/>
      </c>
      <c r="Q1703" s="92" t="str">
        <f t="shared" si="276"/>
        <v/>
      </c>
      <c r="R1703" s="92" t="str">
        <f t="shared" si="277"/>
        <v/>
      </c>
      <c r="U1703" s="5"/>
      <c r="V1703" s="5"/>
      <c r="W1703" s="94" t="str">
        <f t="shared" si="275"/>
        <v/>
      </c>
      <c r="X1703" s="94" t="str">
        <f t="shared" si="278"/>
        <v/>
      </c>
      <c r="Y1703" s="5"/>
      <c r="BK1703" s="8"/>
      <c r="BL1703" s="5"/>
      <c r="BM1703" s="5"/>
      <c r="BN1703" s="5"/>
      <c r="BO1703" s="5"/>
      <c r="BP1703" s="1"/>
      <c r="BQ1703" s="1"/>
      <c r="BR1703" s="1"/>
      <c r="BS1703" s="1"/>
      <c r="BT1703" s="1"/>
      <c r="BU1703" s="4"/>
      <c r="BV1703" s="1"/>
      <c r="BW1703" s="3"/>
      <c r="BX1703" s="4"/>
      <c r="BY1703" s="5"/>
      <c r="BZ1703" s="5"/>
      <c r="CA1703" s="5"/>
      <c r="CB1703" s="5"/>
      <c r="CC1703" s="5"/>
      <c r="CD1703" s="43"/>
    </row>
    <row r="1704" spans="1:82" x14ac:dyDescent="0.25">
      <c r="A1704" s="8"/>
      <c r="B1704" s="5"/>
      <c r="C1704" s="5"/>
      <c r="D1704" s="5"/>
      <c r="E1704" s="5"/>
      <c r="F1704" s="94" t="str">
        <f t="shared" si="269"/>
        <v/>
      </c>
      <c r="G1704" s="94" t="str">
        <f t="shared" si="270"/>
        <v/>
      </c>
      <c r="H1704" s="127" t="str">
        <f>IF(A1704&lt;&gt;"",IF(MID(C1704,1,1)="c",$AS$26,IF(MID(C1704,1,1)="r",$AS$41,IF(MID(C1704,1,1)="p",#REF!,#REF!))),"")</f>
        <v/>
      </c>
      <c r="I1704" s="92" t="str">
        <f t="shared" si="271"/>
        <v/>
      </c>
      <c r="J1704" s="92" t="str">
        <f t="shared" si="272"/>
        <v/>
      </c>
      <c r="K1704" s="92" t="str">
        <f t="shared" si="273"/>
        <v/>
      </c>
      <c r="L1704" s="92" t="str">
        <f t="shared" si="274"/>
        <v/>
      </c>
      <c r="M1704" s="95" t="str">
        <f>IF(A1704&lt;&gt;"",IF(MID(C1704,1,1)="c",SigmaEpsConcrete(I1704,$AN$30:$AN$33,$AR$30:$AR$33,$AS$26,$AS$27,$AS$28,$AQ$20,$AU$19),""),"")</f>
        <v/>
      </c>
      <c r="N1704" s="95" t="str">
        <f>IF(A1704&lt;&gt;"",IF(MID(C1704,1,1)="r",SigmaEpsReinf(J1704,$AS$42:$AS$43,$AS$41,$AS$39,$AS$40,$AQ$38),""),"")</f>
        <v/>
      </c>
      <c r="Q1704" s="92" t="str">
        <f t="shared" si="276"/>
        <v/>
      </c>
      <c r="R1704" s="92" t="str">
        <f t="shared" si="277"/>
        <v/>
      </c>
      <c r="U1704" s="5"/>
      <c r="V1704" s="5"/>
      <c r="W1704" s="94" t="str">
        <f t="shared" si="275"/>
        <v/>
      </c>
      <c r="X1704" s="94" t="str">
        <f t="shared" si="278"/>
        <v/>
      </c>
      <c r="Y1704" s="5"/>
      <c r="BK1704" s="8"/>
      <c r="BL1704" s="5"/>
      <c r="BM1704" s="5"/>
      <c r="BN1704" s="5"/>
      <c r="BO1704" s="5"/>
      <c r="BP1704" s="1"/>
      <c r="BQ1704" s="1"/>
      <c r="BR1704" s="1"/>
      <c r="BS1704" s="1"/>
      <c r="BT1704" s="1"/>
      <c r="BU1704" s="4"/>
      <c r="BV1704" s="1"/>
      <c r="BW1704" s="3"/>
      <c r="BX1704" s="4"/>
      <c r="BY1704" s="5"/>
      <c r="BZ1704" s="5"/>
      <c r="CA1704" s="5"/>
      <c r="CB1704" s="5"/>
      <c r="CC1704" s="5"/>
      <c r="CD1704" s="43"/>
    </row>
    <row r="1705" spans="1:82" x14ac:dyDescent="0.25">
      <c r="A1705" s="8"/>
      <c r="B1705" s="5"/>
      <c r="C1705" s="5"/>
      <c r="D1705" s="5"/>
      <c r="E1705" s="5"/>
      <c r="F1705" s="94" t="str">
        <f t="shared" si="269"/>
        <v/>
      </c>
      <c r="G1705" s="94" t="str">
        <f t="shared" si="270"/>
        <v/>
      </c>
      <c r="H1705" s="127" t="str">
        <f>IF(A1705&lt;&gt;"",IF(MID(C1705,1,1)="c",$AS$26,IF(MID(C1705,1,1)="r",$AS$41,IF(MID(C1705,1,1)="p",#REF!,#REF!))),"")</f>
        <v/>
      </c>
      <c r="I1705" s="92" t="str">
        <f t="shared" si="271"/>
        <v/>
      </c>
      <c r="J1705" s="92" t="str">
        <f t="shared" si="272"/>
        <v/>
      </c>
      <c r="K1705" s="92" t="str">
        <f t="shared" si="273"/>
        <v/>
      </c>
      <c r="L1705" s="92" t="str">
        <f t="shared" si="274"/>
        <v/>
      </c>
      <c r="M1705" s="95" t="str">
        <f>IF(A1705&lt;&gt;"",IF(MID(C1705,1,1)="c",SigmaEpsConcrete(I1705,$AN$30:$AN$33,$AR$30:$AR$33,$AS$26,$AS$27,$AS$28,$AQ$20,$AU$19),""),"")</f>
        <v/>
      </c>
      <c r="N1705" s="95" t="str">
        <f>IF(A1705&lt;&gt;"",IF(MID(C1705,1,1)="r",SigmaEpsReinf(J1705,$AS$42:$AS$43,$AS$41,$AS$39,$AS$40,$AQ$38),""),"")</f>
        <v/>
      </c>
      <c r="Q1705" s="92" t="str">
        <f t="shared" si="276"/>
        <v/>
      </c>
      <c r="R1705" s="92" t="str">
        <f t="shared" si="277"/>
        <v/>
      </c>
      <c r="U1705" s="5"/>
      <c r="V1705" s="5"/>
      <c r="W1705" s="94" t="str">
        <f t="shared" si="275"/>
        <v/>
      </c>
      <c r="X1705" s="94" t="str">
        <f t="shared" si="278"/>
        <v/>
      </c>
      <c r="Y1705" s="5"/>
      <c r="BK1705" s="8"/>
      <c r="BL1705" s="5"/>
      <c r="BM1705" s="5"/>
      <c r="BN1705" s="5"/>
      <c r="BO1705" s="5"/>
      <c r="BP1705" s="1"/>
      <c r="BQ1705" s="1"/>
      <c r="BR1705" s="1"/>
      <c r="BS1705" s="1"/>
      <c r="BT1705" s="1"/>
      <c r="BU1705" s="4"/>
      <c r="BV1705" s="1"/>
      <c r="BW1705" s="3"/>
      <c r="BX1705" s="4"/>
      <c r="BY1705" s="5"/>
      <c r="BZ1705" s="5"/>
      <c r="CA1705" s="5"/>
      <c r="CB1705" s="5"/>
      <c r="CC1705" s="5"/>
      <c r="CD1705" s="43"/>
    </row>
    <row r="1706" spans="1:82" x14ac:dyDescent="0.25">
      <c r="A1706" s="8"/>
      <c r="B1706" s="5"/>
      <c r="C1706" s="5"/>
      <c r="D1706" s="5"/>
      <c r="E1706" s="5"/>
      <c r="F1706" s="94" t="str">
        <f t="shared" si="269"/>
        <v/>
      </c>
      <c r="G1706" s="94" t="str">
        <f t="shared" si="270"/>
        <v/>
      </c>
      <c r="H1706" s="127" t="str">
        <f>IF(A1706&lt;&gt;"",IF(MID(C1706,1,1)="c",$AS$26,IF(MID(C1706,1,1)="r",$AS$41,IF(MID(C1706,1,1)="p",#REF!,#REF!))),"")</f>
        <v/>
      </c>
      <c r="I1706" s="92" t="str">
        <f t="shared" si="271"/>
        <v/>
      </c>
      <c r="J1706" s="92" t="str">
        <f t="shared" si="272"/>
        <v/>
      </c>
      <c r="K1706" s="92" t="str">
        <f t="shared" si="273"/>
        <v/>
      </c>
      <c r="L1706" s="92" t="str">
        <f t="shared" si="274"/>
        <v/>
      </c>
      <c r="M1706" s="95" t="str">
        <f>IF(A1706&lt;&gt;"",IF(MID(C1706,1,1)="c",SigmaEpsConcrete(I1706,$AN$30:$AN$33,$AR$30:$AR$33,$AS$26,$AS$27,$AS$28,$AQ$20,$AU$19),""),"")</f>
        <v/>
      </c>
      <c r="N1706" s="95" t="str">
        <f>IF(A1706&lt;&gt;"",IF(MID(C1706,1,1)="r",SigmaEpsReinf(J1706,$AS$42:$AS$43,$AS$41,$AS$39,$AS$40,$AQ$38),""),"")</f>
        <v/>
      </c>
      <c r="Q1706" s="92" t="str">
        <f t="shared" si="276"/>
        <v/>
      </c>
      <c r="R1706" s="92" t="str">
        <f t="shared" si="277"/>
        <v/>
      </c>
      <c r="U1706" s="5"/>
      <c r="V1706" s="5"/>
      <c r="W1706" s="94" t="str">
        <f t="shared" si="275"/>
        <v/>
      </c>
      <c r="X1706" s="94" t="str">
        <f t="shared" si="278"/>
        <v/>
      </c>
      <c r="Y1706" s="5"/>
      <c r="BK1706" s="8"/>
      <c r="BL1706" s="5"/>
      <c r="BM1706" s="5"/>
      <c r="BN1706" s="5"/>
      <c r="BO1706" s="5"/>
      <c r="BP1706" s="1"/>
      <c r="BQ1706" s="1"/>
      <c r="BR1706" s="1"/>
      <c r="BS1706" s="1"/>
      <c r="BT1706" s="1"/>
      <c r="BU1706" s="4"/>
      <c r="BV1706" s="1"/>
      <c r="BW1706" s="3"/>
      <c r="BX1706" s="4"/>
      <c r="BY1706" s="5"/>
      <c r="BZ1706" s="5"/>
      <c r="CA1706" s="5"/>
      <c r="CB1706" s="5"/>
      <c r="CC1706" s="5"/>
      <c r="CD1706" s="43"/>
    </row>
    <row r="1707" spans="1:82" x14ac:dyDescent="0.25">
      <c r="A1707" s="8"/>
      <c r="B1707" s="5"/>
      <c r="C1707" s="5"/>
      <c r="D1707" s="5"/>
      <c r="E1707" s="5"/>
      <c r="F1707" s="94" t="str">
        <f t="shared" si="269"/>
        <v/>
      </c>
      <c r="G1707" s="94" t="str">
        <f t="shared" si="270"/>
        <v/>
      </c>
      <c r="H1707" s="127" t="str">
        <f>IF(A1707&lt;&gt;"",IF(MID(C1707,1,1)="c",$AS$26,IF(MID(C1707,1,1)="r",$AS$41,IF(MID(C1707,1,1)="p",#REF!,#REF!))),"")</f>
        <v/>
      </c>
      <c r="I1707" s="92" t="str">
        <f t="shared" si="271"/>
        <v/>
      </c>
      <c r="J1707" s="92" t="str">
        <f t="shared" si="272"/>
        <v/>
      </c>
      <c r="K1707" s="92" t="str">
        <f t="shared" si="273"/>
        <v/>
      </c>
      <c r="L1707" s="92" t="str">
        <f t="shared" si="274"/>
        <v/>
      </c>
      <c r="M1707" s="95" t="str">
        <f>IF(A1707&lt;&gt;"",IF(MID(C1707,1,1)="c",SigmaEpsConcrete(I1707,$AN$30:$AN$33,$AR$30:$AR$33,$AS$26,$AS$27,$AS$28,$AQ$20,$AU$19),""),"")</f>
        <v/>
      </c>
      <c r="N1707" s="95" t="str">
        <f>IF(A1707&lt;&gt;"",IF(MID(C1707,1,1)="r",SigmaEpsReinf(J1707,$AS$42:$AS$43,$AS$41,$AS$39,$AS$40,$AQ$38),""),"")</f>
        <v/>
      </c>
      <c r="Q1707" s="92" t="str">
        <f t="shared" si="276"/>
        <v/>
      </c>
      <c r="R1707" s="92" t="str">
        <f t="shared" si="277"/>
        <v/>
      </c>
      <c r="U1707" s="5"/>
      <c r="V1707" s="5"/>
      <c r="W1707" s="94" t="str">
        <f t="shared" si="275"/>
        <v/>
      </c>
      <c r="X1707" s="94" t="str">
        <f t="shared" si="278"/>
        <v/>
      </c>
      <c r="Y1707" s="5"/>
      <c r="BK1707" s="8"/>
      <c r="BL1707" s="5"/>
      <c r="BM1707" s="5"/>
      <c r="BN1707" s="5"/>
      <c r="BO1707" s="5"/>
      <c r="BP1707" s="1"/>
      <c r="BQ1707" s="1"/>
      <c r="BR1707" s="1"/>
      <c r="BS1707" s="1"/>
      <c r="BT1707" s="1"/>
      <c r="BU1707" s="4"/>
      <c r="BV1707" s="1"/>
      <c r="BW1707" s="3"/>
      <c r="BX1707" s="4"/>
      <c r="BY1707" s="5"/>
      <c r="BZ1707" s="5"/>
      <c r="CA1707" s="5"/>
      <c r="CB1707" s="5"/>
      <c r="CC1707" s="5"/>
      <c r="CD1707" s="43"/>
    </row>
    <row r="1708" spans="1:82" x14ac:dyDescent="0.25">
      <c r="A1708" s="8"/>
      <c r="B1708" s="5"/>
      <c r="C1708" s="5"/>
      <c r="D1708" s="5"/>
      <c r="E1708" s="5"/>
      <c r="F1708" s="94" t="str">
        <f t="shared" si="269"/>
        <v/>
      </c>
      <c r="G1708" s="94" t="str">
        <f t="shared" si="270"/>
        <v/>
      </c>
      <c r="H1708" s="127" t="str">
        <f>IF(A1708&lt;&gt;"",IF(MID(C1708,1,1)="c",$AS$26,IF(MID(C1708,1,1)="r",$AS$41,IF(MID(C1708,1,1)="p",#REF!,#REF!))),"")</f>
        <v/>
      </c>
      <c r="I1708" s="92" t="str">
        <f t="shared" si="271"/>
        <v/>
      </c>
      <c r="J1708" s="92" t="str">
        <f t="shared" si="272"/>
        <v/>
      </c>
      <c r="K1708" s="92" t="str">
        <f t="shared" si="273"/>
        <v/>
      </c>
      <c r="L1708" s="92" t="str">
        <f t="shared" si="274"/>
        <v/>
      </c>
      <c r="M1708" s="95" t="str">
        <f>IF(A1708&lt;&gt;"",IF(MID(C1708,1,1)="c",SigmaEpsConcrete(I1708,$AN$30:$AN$33,$AR$30:$AR$33,$AS$26,$AS$27,$AS$28,$AQ$20,$AU$19),""),"")</f>
        <v/>
      </c>
      <c r="N1708" s="95" t="str">
        <f>IF(A1708&lt;&gt;"",IF(MID(C1708,1,1)="r",SigmaEpsReinf(J1708,$AS$42:$AS$43,$AS$41,$AS$39,$AS$40,$AQ$38),""),"")</f>
        <v/>
      </c>
      <c r="Q1708" s="92" t="str">
        <f t="shared" si="276"/>
        <v/>
      </c>
      <c r="R1708" s="92" t="str">
        <f t="shared" si="277"/>
        <v/>
      </c>
      <c r="U1708" s="5"/>
      <c r="V1708" s="5"/>
      <c r="W1708" s="94" t="str">
        <f t="shared" si="275"/>
        <v/>
      </c>
      <c r="X1708" s="94" t="str">
        <f t="shared" si="278"/>
        <v/>
      </c>
      <c r="Y1708" s="5"/>
      <c r="BK1708" s="8"/>
      <c r="BL1708" s="5"/>
      <c r="BM1708" s="5"/>
      <c r="BN1708" s="5"/>
      <c r="BO1708" s="5"/>
      <c r="BP1708" s="1"/>
      <c r="BQ1708" s="1"/>
      <c r="BR1708" s="1"/>
      <c r="BS1708" s="1"/>
      <c r="BT1708" s="1"/>
      <c r="BU1708" s="4"/>
      <c r="BV1708" s="1"/>
      <c r="BW1708" s="3"/>
      <c r="BX1708" s="4"/>
      <c r="BY1708" s="5"/>
      <c r="BZ1708" s="5"/>
      <c r="CA1708" s="5"/>
      <c r="CB1708" s="5"/>
      <c r="CC1708" s="5"/>
      <c r="CD1708" s="43"/>
    </row>
    <row r="1709" spans="1:82" x14ac:dyDescent="0.25">
      <c r="A1709" s="8"/>
      <c r="B1709" s="5"/>
      <c r="C1709" s="5"/>
      <c r="D1709" s="5"/>
      <c r="E1709" s="5"/>
      <c r="F1709" s="94" t="str">
        <f t="shared" si="269"/>
        <v/>
      </c>
      <c r="G1709" s="94" t="str">
        <f t="shared" si="270"/>
        <v/>
      </c>
      <c r="H1709" s="127" t="str">
        <f>IF(A1709&lt;&gt;"",IF(MID(C1709,1,1)="c",$AS$26,IF(MID(C1709,1,1)="r",$AS$41,IF(MID(C1709,1,1)="p",#REF!,#REF!))),"")</f>
        <v/>
      </c>
      <c r="I1709" s="92" t="str">
        <f t="shared" si="271"/>
        <v/>
      </c>
      <c r="J1709" s="92" t="str">
        <f t="shared" si="272"/>
        <v/>
      </c>
      <c r="K1709" s="92" t="str">
        <f t="shared" si="273"/>
        <v/>
      </c>
      <c r="L1709" s="92" t="str">
        <f t="shared" si="274"/>
        <v/>
      </c>
      <c r="M1709" s="95" t="str">
        <f>IF(A1709&lt;&gt;"",IF(MID(C1709,1,1)="c",SigmaEpsConcrete(I1709,$AN$30:$AN$33,$AR$30:$AR$33,$AS$26,$AS$27,$AS$28,$AQ$20,$AU$19),""),"")</f>
        <v/>
      </c>
      <c r="N1709" s="95" t="str">
        <f>IF(A1709&lt;&gt;"",IF(MID(C1709,1,1)="r",SigmaEpsReinf(J1709,$AS$42:$AS$43,$AS$41,$AS$39,$AS$40,$AQ$38),""),"")</f>
        <v/>
      </c>
      <c r="Q1709" s="92" t="str">
        <f t="shared" si="276"/>
        <v/>
      </c>
      <c r="R1709" s="92" t="str">
        <f t="shared" si="277"/>
        <v/>
      </c>
      <c r="U1709" s="5"/>
      <c r="V1709" s="5"/>
      <c r="W1709" s="94" t="str">
        <f t="shared" si="275"/>
        <v/>
      </c>
      <c r="X1709" s="94" t="str">
        <f t="shared" si="278"/>
        <v/>
      </c>
      <c r="Y1709" s="5"/>
      <c r="BK1709" s="8"/>
      <c r="BL1709" s="5"/>
      <c r="BM1709" s="5"/>
      <c r="BN1709" s="5"/>
      <c r="BO1709" s="5"/>
      <c r="BP1709" s="1"/>
      <c r="BQ1709" s="1"/>
      <c r="BR1709" s="1"/>
      <c r="BS1709" s="1"/>
      <c r="BT1709" s="1"/>
      <c r="BU1709" s="4"/>
      <c r="BV1709" s="1"/>
      <c r="BW1709" s="3"/>
      <c r="BX1709" s="4"/>
      <c r="BY1709" s="5"/>
      <c r="BZ1709" s="5"/>
      <c r="CA1709" s="5"/>
      <c r="CB1709" s="5"/>
      <c r="CC1709" s="5"/>
      <c r="CD1709" s="43"/>
    </row>
    <row r="1710" spans="1:82" x14ac:dyDescent="0.25">
      <c r="A1710" s="8"/>
      <c r="B1710" s="5"/>
      <c r="C1710" s="5"/>
      <c r="D1710" s="5"/>
      <c r="E1710" s="5"/>
      <c r="F1710" s="94" t="str">
        <f t="shared" si="269"/>
        <v/>
      </c>
      <c r="G1710" s="94" t="str">
        <f t="shared" si="270"/>
        <v/>
      </c>
      <c r="H1710" s="127" t="str">
        <f>IF(A1710&lt;&gt;"",IF(MID(C1710,1,1)="c",$AS$26,IF(MID(C1710,1,1)="r",$AS$41,IF(MID(C1710,1,1)="p",#REF!,#REF!))),"")</f>
        <v/>
      </c>
      <c r="I1710" s="92" t="str">
        <f t="shared" si="271"/>
        <v/>
      </c>
      <c r="J1710" s="92" t="str">
        <f t="shared" si="272"/>
        <v/>
      </c>
      <c r="K1710" s="92" t="str">
        <f t="shared" si="273"/>
        <v/>
      </c>
      <c r="L1710" s="92" t="str">
        <f t="shared" si="274"/>
        <v/>
      </c>
      <c r="M1710" s="95" t="str">
        <f>IF(A1710&lt;&gt;"",IF(MID(C1710,1,1)="c",SigmaEpsConcrete(I1710,$AN$30:$AN$33,$AR$30:$AR$33,$AS$26,$AS$27,$AS$28,$AQ$20,$AU$19),""),"")</f>
        <v/>
      </c>
      <c r="N1710" s="95" t="str">
        <f>IF(A1710&lt;&gt;"",IF(MID(C1710,1,1)="r",SigmaEpsReinf(J1710,$AS$42:$AS$43,$AS$41,$AS$39,$AS$40,$AQ$38),""),"")</f>
        <v/>
      </c>
      <c r="Q1710" s="92" t="str">
        <f t="shared" si="276"/>
        <v/>
      </c>
      <c r="R1710" s="92" t="str">
        <f t="shared" si="277"/>
        <v/>
      </c>
      <c r="U1710" s="5"/>
      <c r="V1710" s="5"/>
      <c r="W1710" s="94" t="str">
        <f t="shared" si="275"/>
        <v/>
      </c>
      <c r="X1710" s="94" t="str">
        <f t="shared" si="278"/>
        <v/>
      </c>
      <c r="Y1710" s="5"/>
      <c r="BK1710" s="8"/>
      <c r="BL1710" s="5"/>
      <c r="BM1710" s="5"/>
      <c r="BN1710" s="5"/>
      <c r="BO1710" s="5"/>
      <c r="BP1710" s="1"/>
      <c r="BQ1710" s="1"/>
      <c r="BR1710" s="1"/>
      <c r="BS1710" s="1"/>
      <c r="BT1710" s="1"/>
      <c r="BU1710" s="4"/>
      <c r="BV1710" s="1"/>
      <c r="BW1710" s="3"/>
      <c r="BX1710" s="4"/>
      <c r="BY1710" s="5"/>
      <c r="BZ1710" s="5"/>
      <c r="CA1710" s="5"/>
      <c r="CB1710" s="5"/>
      <c r="CC1710" s="5"/>
      <c r="CD1710" s="43"/>
    </row>
    <row r="1711" spans="1:82" x14ac:dyDescent="0.25">
      <c r="A1711" s="8"/>
      <c r="B1711" s="5"/>
      <c r="C1711" s="5"/>
      <c r="D1711" s="5"/>
      <c r="E1711" s="5"/>
      <c r="F1711" s="94" t="str">
        <f t="shared" si="269"/>
        <v/>
      </c>
      <c r="G1711" s="94" t="str">
        <f t="shared" si="270"/>
        <v/>
      </c>
      <c r="H1711" s="127" t="str">
        <f>IF(A1711&lt;&gt;"",IF(MID(C1711,1,1)="c",$AS$26,IF(MID(C1711,1,1)="r",$AS$41,IF(MID(C1711,1,1)="p",#REF!,#REF!))),"")</f>
        <v/>
      </c>
      <c r="I1711" s="92" t="str">
        <f t="shared" si="271"/>
        <v/>
      </c>
      <c r="J1711" s="92" t="str">
        <f t="shared" si="272"/>
        <v/>
      </c>
      <c r="K1711" s="92" t="str">
        <f t="shared" si="273"/>
        <v/>
      </c>
      <c r="L1711" s="92" t="str">
        <f t="shared" si="274"/>
        <v/>
      </c>
      <c r="M1711" s="95" t="str">
        <f>IF(A1711&lt;&gt;"",IF(MID(C1711,1,1)="c",SigmaEpsConcrete(I1711,$AN$30:$AN$33,$AR$30:$AR$33,$AS$26,$AS$27,$AS$28,$AQ$20,$AU$19),""),"")</f>
        <v/>
      </c>
      <c r="N1711" s="95" t="str">
        <f>IF(A1711&lt;&gt;"",IF(MID(C1711,1,1)="r",SigmaEpsReinf(J1711,$AS$42:$AS$43,$AS$41,$AS$39,$AS$40,$AQ$38),""),"")</f>
        <v/>
      </c>
      <c r="Q1711" s="92" t="str">
        <f t="shared" si="276"/>
        <v/>
      </c>
      <c r="R1711" s="92" t="str">
        <f t="shared" si="277"/>
        <v/>
      </c>
      <c r="U1711" s="5"/>
      <c r="V1711" s="5"/>
      <c r="W1711" s="94" t="str">
        <f t="shared" si="275"/>
        <v/>
      </c>
      <c r="X1711" s="94" t="str">
        <f t="shared" si="278"/>
        <v/>
      </c>
      <c r="Y1711" s="5"/>
      <c r="BK1711" s="8"/>
      <c r="BL1711" s="5"/>
      <c r="BM1711" s="5"/>
      <c r="BN1711" s="5"/>
      <c r="BO1711" s="5"/>
      <c r="BP1711" s="1"/>
      <c r="BQ1711" s="1"/>
      <c r="BR1711" s="1"/>
      <c r="BS1711" s="1"/>
      <c r="BT1711" s="1"/>
      <c r="BU1711" s="4"/>
      <c r="BV1711" s="1"/>
      <c r="BW1711" s="3"/>
      <c r="BX1711" s="4"/>
      <c r="BY1711" s="5"/>
      <c r="BZ1711" s="5"/>
      <c r="CA1711" s="5"/>
      <c r="CB1711" s="5"/>
      <c r="CC1711" s="5"/>
      <c r="CD1711" s="43"/>
    </row>
    <row r="1712" spans="1:82" x14ac:dyDescent="0.25">
      <c r="A1712" s="8"/>
      <c r="B1712" s="5"/>
      <c r="C1712" s="5"/>
      <c r="D1712" s="5"/>
      <c r="E1712" s="5"/>
      <c r="F1712" s="94" t="str">
        <f t="shared" si="269"/>
        <v/>
      </c>
      <c r="G1712" s="94" t="str">
        <f t="shared" si="270"/>
        <v/>
      </c>
      <c r="H1712" s="127" t="str">
        <f>IF(A1712&lt;&gt;"",IF(MID(C1712,1,1)="c",$AS$26,IF(MID(C1712,1,1)="r",$AS$41,IF(MID(C1712,1,1)="p",#REF!,#REF!))),"")</f>
        <v/>
      </c>
      <c r="I1712" s="92" t="str">
        <f t="shared" si="271"/>
        <v/>
      </c>
      <c r="J1712" s="92" t="str">
        <f t="shared" si="272"/>
        <v/>
      </c>
      <c r="K1712" s="92" t="str">
        <f t="shared" si="273"/>
        <v/>
      </c>
      <c r="L1712" s="92" t="str">
        <f t="shared" si="274"/>
        <v/>
      </c>
      <c r="M1712" s="95" t="str">
        <f>IF(A1712&lt;&gt;"",IF(MID(C1712,1,1)="c",SigmaEpsConcrete(I1712,$AN$30:$AN$33,$AR$30:$AR$33,$AS$26,$AS$27,$AS$28,$AQ$20,$AU$19),""),"")</f>
        <v/>
      </c>
      <c r="N1712" s="95" t="str">
        <f>IF(A1712&lt;&gt;"",IF(MID(C1712,1,1)="r",SigmaEpsReinf(J1712,$AS$42:$AS$43,$AS$41,$AS$39,$AS$40,$AQ$38),""),"")</f>
        <v/>
      </c>
      <c r="Q1712" s="92" t="str">
        <f t="shared" si="276"/>
        <v/>
      </c>
      <c r="R1712" s="92" t="str">
        <f t="shared" si="277"/>
        <v/>
      </c>
      <c r="U1712" s="5"/>
      <c r="V1712" s="5"/>
      <c r="W1712" s="94" t="str">
        <f t="shared" si="275"/>
        <v/>
      </c>
      <c r="X1712" s="94" t="str">
        <f t="shared" si="278"/>
        <v/>
      </c>
      <c r="Y1712" s="5"/>
      <c r="BK1712" s="8"/>
      <c r="BL1712" s="5"/>
      <c r="BM1712" s="5"/>
      <c r="BN1712" s="5"/>
      <c r="BO1712" s="5"/>
      <c r="BP1712" s="1"/>
      <c r="BQ1712" s="1"/>
      <c r="BR1712" s="1"/>
      <c r="BS1712" s="1"/>
      <c r="BT1712" s="1"/>
      <c r="BU1712" s="4"/>
      <c r="BV1712" s="1"/>
      <c r="BW1712" s="3"/>
      <c r="BX1712" s="4"/>
      <c r="BY1712" s="5"/>
      <c r="BZ1712" s="5"/>
      <c r="CA1712" s="5"/>
      <c r="CB1712" s="5"/>
      <c r="CC1712" s="5"/>
      <c r="CD1712" s="43"/>
    </row>
    <row r="1713" spans="1:82" x14ac:dyDescent="0.25">
      <c r="A1713" s="8"/>
      <c r="B1713" s="5"/>
      <c r="C1713" s="5"/>
      <c r="D1713" s="5"/>
      <c r="E1713" s="5"/>
      <c r="F1713" s="94" t="str">
        <f t="shared" si="269"/>
        <v/>
      </c>
      <c r="G1713" s="94" t="str">
        <f t="shared" si="270"/>
        <v/>
      </c>
      <c r="H1713" s="127" t="str">
        <f>IF(A1713&lt;&gt;"",IF(MID(C1713,1,1)="c",$AS$26,IF(MID(C1713,1,1)="r",$AS$41,IF(MID(C1713,1,1)="p",#REF!,#REF!))),"")</f>
        <v/>
      </c>
      <c r="I1713" s="92" t="str">
        <f t="shared" si="271"/>
        <v/>
      </c>
      <c r="J1713" s="92" t="str">
        <f t="shared" si="272"/>
        <v/>
      </c>
      <c r="K1713" s="92" t="str">
        <f t="shared" si="273"/>
        <v/>
      </c>
      <c r="L1713" s="92" t="str">
        <f t="shared" si="274"/>
        <v/>
      </c>
      <c r="M1713" s="95" t="str">
        <f>IF(A1713&lt;&gt;"",IF(MID(C1713,1,1)="c",SigmaEpsConcrete(I1713,$AN$30:$AN$33,$AR$30:$AR$33,$AS$26,$AS$27,$AS$28,$AQ$20,$AU$19),""),"")</f>
        <v/>
      </c>
      <c r="N1713" s="95" t="str">
        <f>IF(A1713&lt;&gt;"",IF(MID(C1713,1,1)="r",SigmaEpsReinf(J1713,$AS$42:$AS$43,$AS$41,$AS$39,$AS$40,$AQ$38),""),"")</f>
        <v/>
      </c>
      <c r="Q1713" s="92" t="str">
        <f t="shared" si="276"/>
        <v/>
      </c>
      <c r="R1713" s="92" t="str">
        <f t="shared" si="277"/>
        <v/>
      </c>
      <c r="U1713" s="5"/>
      <c r="V1713" s="5"/>
      <c r="W1713" s="94" t="str">
        <f t="shared" si="275"/>
        <v/>
      </c>
      <c r="X1713" s="94" t="str">
        <f t="shared" si="278"/>
        <v/>
      </c>
      <c r="Y1713" s="5"/>
      <c r="BK1713" s="8"/>
      <c r="BL1713" s="5"/>
      <c r="BM1713" s="5"/>
      <c r="BN1713" s="5"/>
      <c r="BO1713" s="5"/>
      <c r="BP1713" s="1"/>
      <c r="BQ1713" s="1"/>
      <c r="BR1713" s="1"/>
      <c r="BS1713" s="1"/>
      <c r="BT1713" s="1"/>
      <c r="BU1713" s="4"/>
      <c r="BV1713" s="1"/>
      <c r="BW1713" s="3"/>
      <c r="BX1713" s="4"/>
      <c r="BY1713" s="5"/>
      <c r="BZ1713" s="5"/>
      <c r="CA1713" s="5"/>
      <c r="CB1713" s="5"/>
      <c r="CC1713" s="5"/>
      <c r="CD1713" s="43"/>
    </row>
    <row r="1714" spans="1:82" x14ac:dyDescent="0.25">
      <c r="A1714" s="8"/>
      <c r="B1714" s="5"/>
      <c r="C1714" s="5"/>
      <c r="D1714" s="5"/>
      <c r="E1714" s="5"/>
      <c r="F1714" s="94" t="str">
        <f t="shared" si="269"/>
        <v/>
      </c>
      <c r="G1714" s="94" t="str">
        <f t="shared" si="270"/>
        <v/>
      </c>
      <c r="H1714" s="127" t="str">
        <f>IF(A1714&lt;&gt;"",IF(MID(C1714,1,1)="c",$AS$26,IF(MID(C1714,1,1)="r",$AS$41,IF(MID(C1714,1,1)="p",#REF!,#REF!))),"")</f>
        <v/>
      </c>
      <c r="I1714" s="92" t="str">
        <f t="shared" si="271"/>
        <v/>
      </c>
      <c r="J1714" s="92" t="str">
        <f t="shared" si="272"/>
        <v/>
      </c>
      <c r="K1714" s="92" t="str">
        <f t="shared" si="273"/>
        <v/>
      </c>
      <c r="L1714" s="92" t="str">
        <f t="shared" si="274"/>
        <v/>
      </c>
      <c r="M1714" s="95" t="str">
        <f>IF(A1714&lt;&gt;"",IF(MID(C1714,1,1)="c",SigmaEpsConcrete(I1714,$AN$30:$AN$33,$AR$30:$AR$33,$AS$26,$AS$27,$AS$28,$AQ$20,$AU$19),""),"")</f>
        <v/>
      </c>
      <c r="N1714" s="95" t="str">
        <f>IF(A1714&lt;&gt;"",IF(MID(C1714,1,1)="r",SigmaEpsReinf(J1714,$AS$42:$AS$43,$AS$41,$AS$39,$AS$40,$AQ$38),""),"")</f>
        <v/>
      </c>
      <c r="Q1714" s="92" t="str">
        <f t="shared" si="276"/>
        <v/>
      </c>
      <c r="R1714" s="92" t="str">
        <f t="shared" si="277"/>
        <v/>
      </c>
      <c r="U1714" s="5"/>
      <c r="V1714" s="5"/>
      <c r="W1714" s="94" t="str">
        <f t="shared" si="275"/>
        <v/>
      </c>
      <c r="X1714" s="94" t="str">
        <f t="shared" si="278"/>
        <v/>
      </c>
      <c r="Y1714" s="5"/>
      <c r="BK1714" s="8"/>
      <c r="BL1714" s="5"/>
      <c r="BM1714" s="5"/>
      <c r="BN1714" s="5"/>
      <c r="BO1714" s="5"/>
      <c r="BP1714" s="1"/>
      <c r="BQ1714" s="1"/>
      <c r="BR1714" s="1"/>
      <c r="BS1714" s="1"/>
      <c r="BT1714" s="1"/>
      <c r="BU1714" s="4"/>
      <c r="BV1714" s="1"/>
      <c r="BW1714" s="3"/>
      <c r="BX1714" s="4"/>
      <c r="BY1714" s="5"/>
      <c r="BZ1714" s="5"/>
      <c r="CA1714" s="5"/>
      <c r="CB1714" s="5"/>
      <c r="CC1714" s="5"/>
      <c r="CD1714" s="43"/>
    </row>
    <row r="1715" spans="1:82" x14ac:dyDescent="0.25">
      <c r="A1715" s="8"/>
      <c r="B1715" s="5"/>
      <c r="C1715" s="5"/>
      <c r="D1715" s="5"/>
      <c r="E1715" s="5"/>
      <c r="F1715" s="94" t="str">
        <f t="shared" si="269"/>
        <v/>
      </c>
      <c r="G1715" s="94" t="str">
        <f t="shared" si="270"/>
        <v/>
      </c>
      <c r="H1715" s="127" t="str">
        <f>IF(A1715&lt;&gt;"",IF(MID(C1715,1,1)="c",$AS$26,IF(MID(C1715,1,1)="r",$AS$41,IF(MID(C1715,1,1)="p",#REF!,#REF!))),"")</f>
        <v/>
      </c>
      <c r="I1715" s="92" t="str">
        <f t="shared" si="271"/>
        <v/>
      </c>
      <c r="J1715" s="92" t="str">
        <f t="shared" si="272"/>
        <v/>
      </c>
      <c r="K1715" s="92" t="str">
        <f t="shared" si="273"/>
        <v/>
      </c>
      <c r="L1715" s="92" t="str">
        <f t="shared" si="274"/>
        <v/>
      </c>
      <c r="M1715" s="95" t="str">
        <f>IF(A1715&lt;&gt;"",IF(MID(C1715,1,1)="c",SigmaEpsConcrete(I1715,$AN$30:$AN$33,$AR$30:$AR$33,$AS$26,$AS$27,$AS$28,$AQ$20,$AU$19),""),"")</f>
        <v/>
      </c>
      <c r="N1715" s="95" t="str">
        <f>IF(A1715&lt;&gt;"",IF(MID(C1715,1,1)="r",SigmaEpsReinf(J1715,$AS$42:$AS$43,$AS$41,$AS$39,$AS$40,$AQ$38),""),"")</f>
        <v/>
      </c>
      <c r="Q1715" s="92" t="str">
        <f t="shared" si="276"/>
        <v/>
      </c>
      <c r="R1715" s="92" t="str">
        <f t="shared" si="277"/>
        <v/>
      </c>
      <c r="U1715" s="5"/>
      <c r="V1715" s="5"/>
      <c r="W1715" s="94" t="str">
        <f t="shared" si="275"/>
        <v/>
      </c>
      <c r="X1715" s="94" t="str">
        <f t="shared" si="278"/>
        <v/>
      </c>
      <c r="Y1715" s="5"/>
      <c r="BK1715" s="8"/>
      <c r="BL1715" s="5"/>
      <c r="BM1715" s="5"/>
      <c r="BN1715" s="5"/>
      <c r="BO1715" s="5"/>
      <c r="BP1715" s="1"/>
      <c r="BQ1715" s="1"/>
      <c r="BR1715" s="1"/>
      <c r="BS1715" s="1"/>
      <c r="BT1715" s="1"/>
      <c r="BU1715" s="4"/>
      <c r="BV1715" s="1"/>
      <c r="BW1715" s="3"/>
      <c r="BX1715" s="4"/>
      <c r="BY1715" s="5"/>
      <c r="BZ1715" s="5"/>
      <c r="CA1715" s="5"/>
      <c r="CB1715" s="5"/>
      <c r="CC1715" s="5"/>
      <c r="CD1715" s="43"/>
    </row>
    <row r="1716" spans="1:82" x14ac:dyDescent="0.25">
      <c r="A1716" s="8"/>
      <c r="B1716" s="5"/>
      <c r="C1716" s="5"/>
      <c r="D1716" s="5"/>
      <c r="E1716" s="5"/>
      <c r="F1716" s="94" t="str">
        <f t="shared" si="269"/>
        <v/>
      </c>
      <c r="G1716" s="94" t="str">
        <f t="shared" si="270"/>
        <v/>
      </c>
      <c r="H1716" s="127" t="str">
        <f>IF(A1716&lt;&gt;"",IF(MID(C1716,1,1)="c",$AS$26,IF(MID(C1716,1,1)="r",$AS$41,IF(MID(C1716,1,1)="p",#REF!,#REF!))),"")</f>
        <v/>
      </c>
      <c r="I1716" s="92" t="str">
        <f t="shared" si="271"/>
        <v/>
      </c>
      <c r="J1716" s="92" t="str">
        <f t="shared" si="272"/>
        <v/>
      </c>
      <c r="K1716" s="92" t="str">
        <f t="shared" si="273"/>
        <v/>
      </c>
      <c r="L1716" s="92" t="str">
        <f t="shared" si="274"/>
        <v/>
      </c>
      <c r="M1716" s="95" t="str">
        <f>IF(A1716&lt;&gt;"",IF(MID(C1716,1,1)="c",SigmaEpsConcrete(I1716,$AN$30:$AN$33,$AR$30:$AR$33,$AS$26,$AS$27,$AS$28,$AQ$20,$AU$19),""),"")</f>
        <v/>
      </c>
      <c r="N1716" s="95" t="str">
        <f>IF(A1716&lt;&gt;"",IF(MID(C1716,1,1)="r",SigmaEpsReinf(J1716,$AS$42:$AS$43,$AS$41,$AS$39,$AS$40,$AQ$38),""),"")</f>
        <v/>
      </c>
      <c r="Q1716" s="92" t="str">
        <f t="shared" si="276"/>
        <v/>
      </c>
      <c r="R1716" s="92" t="str">
        <f t="shared" si="277"/>
        <v/>
      </c>
      <c r="U1716" s="5"/>
      <c r="V1716" s="5"/>
      <c r="W1716" s="94" t="str">
        <f t="shared" si="275"/>
        <v/>
      </c>
      <c r="X1716" s="94" t="str">
        <f t="shared" si="278"/>
        <v/>
      </c>
      <c r="Y1716" s="5"/>
      <c r="BK1716" s="8"/>
      <c r="BL1716" s="5"/>
      <c r="BM1716" s="5"/>
      <c r="BN1716" s="5"/>
      <c r="BO1716" s="5"/>
      <c r="BP1716" s="1"/>
      <c r="BQ1716" s="1"/>
      <c r="BR1716" s="1"/>
      <c r="BS1716" s="1"/>
      <c r="BT1716" s="1"/>
      <c r="BU1716" s="4"/>
      <c r="BV1716" s="1"/>
      <c r="BW1716" s="3"/>
      <c r="BX1716" s="4"/>
      <c r="BY1716" s="5"/>
      <c r="BZ1716" s="5"/>
      <c r="CA1716" s="5"/>
      <c r="CB1716" s="5"/>
      <c r="CC1716" s="5"/>
      <c r="CD1716" s="43"/>
    </row>
    <row r="1717" spans="1:82" x14ac:dyDescent="0.25">
      <c r="A1717" s="8"/>
      <c r="B1717" s="5"/>
      <c r="C1717" s="5"/>
      <c r="D1717" s="5"/>
      <c r="E1717" s="5"/>
      <c r="F1717" s="94" t="str">
        <f t="shared" si="269"/>
        <v/>
      </c>
      <c r="G1717" s="94" t="str">
        <f t="shared" si="270"/>
        <v/>
      </c>
      <c r="H1717" s="127" t="str">
        <f>IF(A1717&lt;&gt;"",IF(MID(C1717,1,1)="c",$AS$26,IF(MID(C1717,1,1)="r",$AS$41,IF(MID(C1717,1,1)="p",#REF!,#REF!))),"")</f>
        <v/>
      </c>
      <c r="I1717" s="92" t="str">
        <f t="shared" si="271"/>
        <v/>
      </c>
      <c r="J1717" s="92" t="str">
        <f t="shared" si="272"/>
        <v/>
      </c>
      <c r="K1717" s="92" t="str">
        <f t="shared" si="273"/>
        <v/>
      </c>
      <c r="L1717" s="92" t="str">
        <f t="shared" si="274"/>
        <v/>
      </c>
      <c r="M1717" s="95" t="str">
        <f>IF(A1717&lt;&gt;"",IF(MID(C1717,1,1)="c",SigmaEpsConcrete(I1717,$AN$30:$AN$33,$AR$30:$AR$33,$AS$26,$AS$27,$AS$28,$AQ$20,$AU$19),""),"")</f>
        <v/>
      </c>
      <c r="N1717" s="95" t="str">
        <f>IF(A1717&lt;&gt;"",IF(MID(C1717,1,1)="r",SigmaEpsReinf(J1717,$AS$42:$AS$43,$AS$41,$AS$39,$AS$40,$AQ$38),""),"")</f>
        <v/>
      </c>
      <c r="Q1717" s="92" t="str">
        <f t="shared" si="276"/>
        <v/>
      </c>
      <c r="R1717" s="92" t="str">
        <f t="shared" si="277"/>
        <v/>
      </c>
      <c r="U1717" s="5"/>
      <c r="V1717" s="5"/>
      <c r="W1717" s="94" t="str">
        <f t="shared" si="275"/>
        <v/>
      </c>
      <c r="X1717" s="94" t="str">
        <f t="shared" si="278"/>
        <v/>
      </c>
      <c r="Y1717" s="5"/>
      <c r="BK1717" s="8"/>
      <c r="BL1717" s="5"/>
      <c r="BM1717" s="5"/>
      <c r="BN1717" s="5"/>
      <c r="BO1717" s="5"/>
      <c r="BP1717" s="1"/>
      <c r="BQ1717" s="1"/>
      <c r="BR1717" s="1"/>
      <c r="BS1717" s="1"/>
      <c r="BT1717" s="1"/>
      <c r="BU1717" s="4"/>
      <c r="BV1717" s="1"/>
      <c r="BW1717" s="3"/>
      <c r="BX1717" s="4"/>
      <c r="BY1717" s="5"/>
      <c r="BZ1717" s="5"/>
      <c r="CA1717" s="5"/>
      <c r="CB1717" s="5"/>
      <c r="CC1717" s="5"/>
      <c r="CD1717" s="43"/>
    </row>
    <row r="1718" spans="1:82" x14ac:dyDescent="0.25">
      <c r="A1718" s="8"/>
      <c r="B1718" s="5"/>
      <c r="C1718" s="5"/>
      <c r="D1718" s="5"/>
      <c r="E1718" s="5"/>
      <c r="F1718" s="94" t="str">
        <f t="shared" si="269"/>
        <v/>
      </c>
      <c r="G1718" s="94" t="str">
        <f t="shared" si="270"/>
        <v/>
      </c>
      <c r="H1718" s="127" t="str">
        <f>IF(A1718&lt;&gt;"",IF(MID(C1718,1,1)="c",$AS$26,IF(MID(C1718,1,1)="r",$AS$41,IF(MID(C1718,1,1)="p",#REF!,#REF!))),"")</f>
        <v/>
      </c>
      <c r="I1718" s="92" t="str">
        <f t="shared" si="271"/>
        <v/>
      </c>
      <c r="J1718" s="92" t="str">
        <f t="shared" si="272"/>
        <v/>
      </c>
      <c r="K1718" s="92" t="str">
        <f t="shared" si="273"/>
        <v/>
      </c>
      <c r="L1718" s="92" t="str">
        <f t="shared" si="274"/>
        <v/>
      </c>
      <c r="M1718" s="95" t="str">
        <f>IF(A1718&lt;&gt;"",IF(MID(C1718,1,1)="c",SigmaEpsConcrete(I1718,$AN$30:$AN$33,$AR$30:$AR$33,$AS$26,$AS$27,$AS$28,$AQ$20,$AU$19),""),"")</f>
        <v/>
      </c>
      <c r="N1718" s="95" t="str">
        <f>IF(A1718&lt;&gt;"",IF(MID(C1718,1,1)="r",SigmaEpsReinf(J1718,$AS$42:$AS$43,$AS$41,$AS$39,$AS$40,$AQ$38),""),"")</f>
        <v/>
      </c>
      <c r="Q1718" s="92" t="str">
        <f t="shared" si="276"/>
        <v/>
      </c>
      <c r="R1718" s="92" t="str">
        <f t="shared" si="277"/>
        <v/>
      </c>
      <c r="U1718" s="5"/>
      <c r="V1718" s="5"/>
      <c r="W1718" s="94" t="str">
        <f t="shared" si="275"/>
        <v/>
      </c>
      <c r="X1718" s="94" t="str">
        <f t="shared" si="278"/>
        <v/>
      </c>
      <c r="Y1718" s="5"/>
      <c r="BK1718" s="8"/>
      <c r="BL1718" s="5"/>
      <c r="BM1718" s="5"/>
      <c r="BN1718" s="5"/>
      <c r="BO1718" s="5"/>
      <c r="BP1718" s="1"/>
      <c r="BQ1718" s="1"/>
      <c r="BR1718" s="1"/>
      <c r="BS1718" s="1"/>
      <c r="BT1718" s="1"/>
      <c r="BU1718" s="4"/>
      <c r="BV1718" s="1"/>
      <c r="BW1718" s="3"/>
      <c r="BX1718" s="4"/>
      <c r="BY1718" s="5"/>
      <c r="BZ1718" s="5"/>
      <c r="CA1718" s="5"/>
      <c r="CB1718" s="5"/>
      <c r="CC1718" s="5"/>
      <c r="CD1718" s="43"/>
    </row>
    <row r="1719" spans="1:82" x14ac:dyDescent="0.25">
      <c r="A1719" s="8"/>
      <c r="B1719" s="5"/>
      <c r="C1719" s="5"/>
      <c r="D1719" s="5"/>
      <c r="E1719" s="5"/>
      <c r="F1719" s="94" t="str">
        <f t="shared" si="269"/>
        <v/>
      </c>
      <c r="G1719" s="94" t="str">
        <f t="shared" si="270"/>
        <v/>
      </c>
      <c r="H1719" s="127" t="str">
        <f>IF(A1719&lt;&gt;"",IF(MID(C1719,1,1)="c",$AS$26,IF(MID(C1719,1,1)="r",$AS$41,IF(MID(C1719,1,1)="p",#REF!,#REF!))),"")</f>
        <v/>
      </c>
      <c r="I1719" s="92" t="str">
        <f t="shared" si="271"/>
        <v/>
      </c>
      <c r="J1719" s="92" t="str">
        <f t="shared" si="272"/>
        <v/>
      </c>
      <c r="K1719" s="92" t="str">
        <f t="shared" si="273"/>
        <v/>
      </c>
      <c r="L1719" s="92" t="str">
        <f t="shared" si="274"/>
        <v/>
      </c>
      <c r="M1719" s="95" t="str">
        <f>IF(A1719&lt;&gt;"",IF(MID(C1719,1,1)="c",SigmaEpsConcrete(I1719,$AN$30:$AN$33,$AR$30:$AR$33,$AS$26,$AS$27,$AS$28,$AQ$20,$AU$19),""),"")</f>
        <v/>
      </c>
      <c r="N1719" s="95" t="str">
        <f>IF(A1719&lt;&gt;"",IF(MID(C1719,1,1)="r",SigmaEpsReinf(J1719,$AS$42:$AS$43,$AS$41,$AS$39,$AS$40,$AQ$38),""),"")</f>
        <v/>
      </c>
      <c r="Q1719" s="92" t="str">
        <f t="shared" si="276"/>
        <v/>
      </c>
      <c r="R1719" s="92" t="str">
        <f t="shared" si="277"/>
        <v/>
      </c>
      <c r="U1719" s="5"/>
      <c r="V1719" s="5"/>
      <c r="W1719" s="94" t="str">
        <f t="shared" si="275"/>
        <v/>
      </c>
      <c r="X1719" s="94" t="str">
        <f t="shared" si="278"/>
        <v/>
      </c>
      <c r="Y1719" s="5"/>
      <c r="BK1719" s="8"/>
      <c r="BL1719" s="5"/>
      <c r="BM1719" s="5"/>
      <c r="BN1719" s="5"/>
      <c r="BO1719" s="5"/>
      <c r="BP1719" s="1"/>
      <c r="BQ1719" s="1"/>
      <c r="BR1719" s="1"/>
      <c r="BS1719" s="1"/>
      <c r="BT1719" s="1"/>
      <c r="BU1719" s="4"/>
      <c r="BV1719" s="1"/>
      <c r="BW1719" s="3"/>
      <c r="BX1719" s="4"/>
      <c r="BY1719" s="5"/>
      <c r="BZ1719" s="5"/>
      <c r="CA1719" s="5"/>
      <c r="CB1719" s="5"/>
      <c r="CC1719" s="5"/>
      <c r="CD1719" s="43"/>
    </row>
    <row r="1720" spans="1:82" x14ac:dyDescent="0.25">
      <c r="A1720" s="8"/>
      <c r="B1720" s="5"/>
      <c r="C1720" s="5"/>
      <c r="D1720" s="5"/>
      <c r="E1720" s="5"/>
      <c r="F1720" s="94" t="str">
        <f t="shared" si="269"/>
        <v/>
      </c>
      <c r="G1720" s="94" t="str">
        <f t="shared" si="270"/>
        <v/>
      </c>
      <c r="H1720" s="127" t="str">
        <f>IF(A1720&lt;&gt;"",IF(MID(C1720,1,1)="c",$AS$26,IF(MID(C1720,1,1)="r",$AS$41,IF(MID(C1720,1,1)="p",#REF!,#REF!))),"")</f>
        <v/>
      </c>
      <c r="I1720" s="92" t="str">
        <f t="shared" si="271"/>
        <v/>
      </c>
      <c r="J1720" s="92" t="str">
        <f t="shared" si="272"/>
        <v/>
      </c>
      <c r="K1720" s="92" t="str">
        <f t="shared" si="273"/>
        <v/>
      </c>
      <c r="L1720" s="92" t="str">
        <f t="shared" si="274"/>
        <v/>
      </c>
      <c r="M1720" s="95" t="str">
        <f>IF(A1720&lt;&gt;"",IF(MID(C1720,1,1)="c",SigmaEpsConcrete(I1720,$AN$30:$AN$33,$AR$30:$AR$33,$AS$26,$AS$27,$AS$28,$AQ$20,$AU$19),""),"")</f>
        <v/>
      </c>
      <c r="N1720" s="95" t="str">
        <f>IF(A1720&lt;&gt;"",IF(MID(C1720,1,1)="r",SigmaEpsReinf(J1720,$AS$42:$AS$43,$AS$41,$AS$39,$AS$40,$AQ$38),""),"")</f>
        <v/>
      </c>
      <c r="Q1720" s="92" t="str">
        <f t="shared" si="276"/>
        <v/>
      </c>
      <c r="R1720" s="92" t="str">
        <f t="shared" si="277"/>
        <v/>
      </c>
      <c r="U1720" s="5"/>
      <c r="V1720" s="5"/>
      <c r="W1720" s="94" t="str">
        <f t="shared" si="275"/>
        <v/>
      </c>
      <c r="X1720" s="94" t="str">
        <f t="shared" si="278"/>
        <v/>
      </c>
      <c r="Y1720" s="5"/>
      <c r="BK1720" s="8"/>
      <c r="BL1720" s="5"/>
      <c r="BM1720" s="5"/>
      <c r="BN1720" s="5"/>
      <c r="BO1720" s="5"/>
      <c r="BP1720" s="1"/>
      <c r="BQ1720" s="1"/>
      <c r="BR1720" s="1"/>
      <c r="BS1720" s="1"/>
      <c r="BT1720" s="1"/>
      <c r="BU1720" s="4"/>
      <c r="BV1720" s="1"/>
      <c r="BW1720" s="3"/>
      <c r="BX1720" s="4"/>
      <c r="BY1720" s="5"/>
      <c r="BZ1720" s="5"/>
      <c r="CA1720" s="5"/>
      <c r="CB1720" s="5"/>
      <c r="CC1720" s="5"/>
      <c r="CD1720" s="43"/>
    </row>
    <row r="1721" spans="1:82" x14ac:dyDescent="0.25">
      <c r="A1721" s="8"/>
      <c r="B1721" s="5"/>
      <c r="C1721" s="5"/>
      <c r="D1721" s="5"/>
      <c r="E1721" s="5"/>
      <c r="F1721" s="94" t="str">
        <f t="shared" si="269"/>
        <v/>
      </c>
      <c r="G1721" s="94" t="str">
        <f t="shared" si="270"/>
        <v/>
      </c>
      <c r="H1721" s="127" t="str">
        <f>IF(A1721&lt;&gt;"",IF(MID(C1721,1,1)="c",$AS$26,IF(MID(C1721,1,1)="r",$AS$41,IF(MID(C1721,1,1)="p",#REF!,#REF!))),"")</f>
        <v/>
      </c>
      <c r="I1721" s="92" t="str">
        <f t="shared" si="271"/>
        <v/>
      </c>
      <c r="J1721" s="92" t="str">
        <f t="shared" si="272"/>
        <v/>
      </c>
      <c r="K1721" s="92" t="str">
        <f t="shared" si="273"/>
        <v/>
      </c>
      <c r="L1721" s="92" t="str">
        <f t="shared" si="274"/>
        <v/>
      </c>
      <c r="M1721" s="95" t="str">
        <f>IF(A1721&lt;&gt;"",IF(MID(C1721,1,1)="c",SigmaEpsConcrete(I1721,$AN$30:$AN$33,$AR$30:$AR$33,$AS$26,$AS$27,$AS$28,$AQ$20,$AU$19),""),"")</f>
        <v/>
      </c>
      <c r="N1721" s="95" t="str">
        <f>IF(A1721&lt;&gt;"",IF(MID(C1721,1,1)="r",SigmaEpsReinf(J1721,$AS$42:$AS$43,$AS$41,$AS$39,$AS$40,$AQ$38),""),"")</f>
        <v/>
      </c>
      <c r="Q1721" s="92" t="str">
        <f t="shared" si="276"/>
        <v/>
      </c>
      <c r="R1721" s="92" t="str">
        <f t="shared" si="277"/>
        <v/>
      </c>
      <c r="U1721" s="5"/>
      <c r="V1721" s="5"/>
      <c r="W1721" s="94" t="str">
        <f t="shared" si="275"/>
        <v/>
      </c>
      <c r="X1721" s="94" t="str">
        <f t="shared" si="278"/>
        <v/>
      </c>
      <c r="Y1721" s="5"/>
      <c r="BK1721" s="8"/>
      <c r="BL1721" s="5"/>
      <c r="BM1721" s="5"/>
      <c r="BN1721" s="5"/>
      <c r="BO1721" s="5"/>
      <c r="BP1721" s="1"/>
      <c r="BQ1721" s="1"/>
      <c r="BR1721" s="1"/>
      <c r="BS1721" s="1"/>
      <c r="BT1721" s="1"/>
      <c r="BU1721" s="4"/>
      <c r="BV1721" s="1"/>
      <c r="BW1721" s="3"/>
      <c r="BX1721" s="4"/>
      <c r="BY1721" s="5"/>
      <c r="BZ1721" s="5"/>
      <c r="CA1721" s="5"/>
      <c r="CB1721" s="5"/>
      <c r="CC1721" s="5"/>
      <c r="CD1721" s="43"/>
    </row>
    <row r="1722" spans="1:82" x14ac:dyDescent="0.25">
      <c r="A1722" s="8"/>
      <c r="B1722" s="5"/>
      <c r="C1722" s="5"/>
      <c r="D1722" s="5"/>
      <c r="E1722" s="5"/>
      <c r="F1722" s="94" t="str">
        <f t="shared" si="269"/>
        <v/>
      </c>
      <c r="G1722" s="94" t="str">
        <f t="shared" si="270"/>
        <v/>
      </c>
      <c r="H1722" s="127" t="str">
        <f>IF(A1722&lt;&gt;"",IF(MID(C1722,1,1)="c",$AS$26,IF(MID(C1722,1,1)="r",$AS$41,IF(MID(C1722,1,1)="p",#REF!,#REF!))),"")</f>
        <v/>
      </c>
      <c r="I1722" s="92" t="str">
        <f t="shared" si="271"/>
        <v/>
      </c>
      <c r="J1722" s="92" t="str">
        <f t="shared" si="272"/>
        <v/>
      </c>
      <c r="K1722" s="92" t="str">
        <f t="shared" si="273"/>
        <v/>
      </c>
      <c r="L1722" s="92" t="str">
        <f t="shared" si="274"/>
        <v/>
      </c>
      <c r="M1722" s="95" t="str">
        <f>IF(A1722&lt;&gt;"",IF(MID(C1722,1,1)="c",SigmaEpsConcrete(I1722,$AN$30:$AN$33,$AR$30:$AR$33,$AS$26,$AS$27,$AS$28,$AQ$20,$AU$19),""),"")</f>
        <v/>
      </c>
      <c r="N1722" s="95" t="str">
        <f>IF(A1722&lt;&gt;"",IF(MID(C1722,1,1)="r",SigmaEpsReinf(J1722,$AS$42:$AS$43,$AS$41,$AS$39,$AS$40,$AQ$38),""),"")</f>
        <v/>
      </c>
      <c r="Q1722" s="92" t="str">
        <f t="shared" si="276"/>
        <v/>
      </c>
      <c r="R1722" s="92" t="str">
        <f t="shared" si="277"/>
        <v/>
      </c>
      <c r="U1722" s="5"/>
      <c r="V1722" s="5"/>
      <c r="W1722" s="94" t="str">
        <f t="shared" si="275"/>
        <v/>
      </c>
      <c r="X1722" s="94" t="str">
        <f t="shared" si="278"/>
        <v/>
      </c>
      <c r="Y1722" s="5"/>
      <c r="BK1722" s="8"/>
      <c r="BL1722" s="5"/>
      <c r="BM1722" s="5"/>
      <c r="BN1722" s="5"/>
      <c r="BO1722" s="5"/>
      <c r="BP1722" s="1"/>
      <c r="BQ1722" s="1"/>
      <c r="BR1722" s="1"/>
      <c r="BS1722" s="1"/>
      <c r="BT1722" s="1"/>
      <c r="BU1722" s="4"/>
      <c r="BV1722" s="1"/>
      <c r="BW1722" s="3"/>
      <c r="BX1722" s="4"/>
      <c r="BY1722" s="5"/>
      <c r="BZ1722" s="5"/>
      <c r="CA1722" s="5"/>
      <c r="CB1722" s="5"/>
      <c r="CC1722" s="5"/>
      <c r="CD1722" s="43"/>
    </row>
    <row r="1723" spans="1:82" x14ac:dyDescent="0.25">
      <c r="A1723" s="8"/>
      <c r="B1723" s="5"/>
      <c r="C1723" s="5"/>
      <c r="D1723" s="5"/>
      <c r="E1723" s="5"/>
      <c r="F1723" s="94" t="str">
        <f t="shared" si="269"/>
        <v/>
      </c>
      <c r="G1723" s="94" t="str">
        <f t="shared" si="270"/>
        <v/>
      </c>
      <c r="H1723" s="127" t="str">
        <f>IF(A1723&lt;&gt;"",IF(MID(C1723,1,1)="c",$AS$26,IF(MID(C1723,1,1)="r",$AS$41,IF(MID(C1723,1,1)="p",#REF!,#REF!))),"")</f>
        <v/>
      </c>
      <c r="I1723" s="92" t="str">
        <f t="shared" si="271"/>
        <v/>
      </c>
      <c r="J1723" s="92" t="str">
        <f t="shared" si="272"/>
        <v/>
      </c>
      <c r="K1723" s="92" t="str">
        <f t="shared" si="273"/>
        <v/>
      </c>
      <c r="L1723" s="92" t="str">
        <f t="shared" si="274"/>
        <v/>
      </c>
      <c r="M1723" s="95" t="str">
        <f>IF(A1723&lt;&gt;"",IF(MID(C1723,1,1)="c",SigmaEpsConcrete(I1723,$AN$30:$AN$33,$AR$30:$AR$33,$AS$26,$AS$27,$AS$28,$AQ$20,$AU$19),""),"")</f>
        <v/>
      </c>
      <c r="N1723" s="95" t="str">
        <f>IF(A1723&lt;&gt;"",IF(MID(C1723,1,1)="r",SigmaEpsReinf(J1723,$AS$42:$AS$43,$AS$41,$AS$39,$AS$40,$AQ$38),""),"")</f>
        <v/>
      </c>
      <c r="Q1723" s="92" t="str">
        <f t="shared" si="276"/>
        <v/>
      </c>
      <c r="R1723" s="92" t="str">
        <f t="shared" si="277"/>
        <v/>
      </c>
      <c r="U1723" s="5"/>
      <c r="V1723" s="5"/>
      <c r="W1723" s="94" t="str">
        <f t="shared" si="275"/>
        <v/>
      </c>
      <c r="X1723" s="94" t="str">
        <f t="shared" si="278"/>
        <v/>
      </c>
      <c r="Y1723" s="5"/>
      <c r="BK1723" s="8"/>
      <c r="BL1723" s="5"/>
      <c r="BM1723" s="5"/>
      <c r="BN1723" s="5"/>
      <c r="BO1723" s="5"/>
      <c r="BP1723" s="1"/>
      <c r="BQ1723" s="1"/>
      <c r="BR1723" s="1"/>
      <c r="BS1723" s="1"/>
      <c r="BT1723" s="1"/>
      <c r="BU1723" s="4"/>
      <c r="BV1723" s="1"/>
      <c r="BW1723" s="3"/>
      <c r="BX1723" s="4"/>
      <c r="BY1723" s="5"/>
      <c r="BZ1723" s="5"/>
      <c r="CA1723" s="5"/>
      <c r="CB1723" s="5"/>
      <c r="CC1723" s="5"/>
      <c r="CD1723" s="43"/>
    </row>
    <row r="1724" spans="1:82" x14ac:dyDescent="0.25">
      <c r="A1724" s="8"/>
      <c r="B1724" s="5"/>
      <c r="C1724" s="5"/>
      <c r="D1724" s="5"/>
      <c r="E1724" s="5"/>
      <c r="F1724" s="94" t="str">
        <f t="shared" si="269"/>
        <v/>
      </c>
      <c r="G1724" s="94" t="str">
        <f t="shared" si="270"/>
        <v/>
      </c>
      <c r="H1724" s="127" t="str">
        <f>IF(A1724&lt;&gt;"",IF(MID(C1724,1,1)="c",$AS$26,IF(MID(C1724,1,1)="r",$AS$41,IF(MID(C1724,1,1)="p",#REF!,#REF!))),"")</f>
        <v/>
      </c>
      <c r="I1724" s="92" t="str">
        <f t="shared" si="271"/>
        <v/>
      </c>
      <c r="J1724" s="92" t="str">
        <f t="shared" si="272"/>
        <v/>
      </c>
      <c r="K1724" s="92" t="str">
        <f t="shared" si="273"/>
        <v/>
      </c>
      <c r="L1724" s="92" t="str">
        <f t="shared" si="274"/>
        <v/>
      </c>
      <c r="M1724" s="95" t="str">
        <f>IF(A1724&lt;&gt;"",IF(MID(C1724,1,1)="c",SigmaEpsConcrete(I1724,$AN$30:$AN$33,$AR$30:$AR$33,$AS$26,$AS$27,$AS$28,$AQ$20,$AU$19),""),"")</f>
        <v/>
      </c>
      <c r="N1724" s="95" t="str">
        <f>IF(A1724&lt;&gt;"",IF(MID(C1724,1,1)="r",SigmaEpsReinf(J1724,$AS$42:$AS$43,$AS$41,$AS$39,$AS$40,$AQ$38),""),"")</f>
        <v/>
      </c>
      <c r="Q1724" s="92" t="str">
        <f t="shared" si="276"/>
        <v/>
      </c>
      <c r="R1724" s="92" t="str">
        <f t="shared" si="277"/>
        <v/>
      </c>
      <c r="U1724" s="5"/>
      <c r="V1724" s="5"/>
      <c r="W1724" s="94" t="str">
        <f t="shared" si="275"/>
        <v/>
      </c>
      <c r="X1724" s="94" t="str">
        <f t="shared" si="278"/>
        <v/>
      </c>
      <c r="Y1724" s="5"/>
      <c r="BK1724" s="8"/>
      <c r="BL1724" s="5"/>
      <c r="BM1724" s="5"/>
      <c r="BN1724" s="5"/>
      <c r="BO1724" s="5"/>
      <c r="BP1724" s="1"/>
      <c r="BQ1724" s="1"/>
      <c r="BR1724" s="1"/>
      <c r="BS1724" s="1"/>
      <c r="BT1724" s="1"/>
      <c r="BU1724" s="4"/>
      <c r="BV1724" s="1"/>
      <c r="BW1724" s="3"/>
      <c r="BX1724" s="4"/>
      <c r="BY1724" s="5"/>
      <c r="BZ1724" s="5"/>
      <c r="CA1724" s="5"/>
      <c r="CB1724" s="5"/>
      <c r="CC1724" s="5"/>
      <c r="CD1724" s="43"/>
    </row>
    <row r="1725" spans="1:82" x14ac:dyDescent="0.25">
      <c r="A1725" s="8"/>
      <c r="B1725" s="5"/>
      <c r="C1725" s="5"/>
      <c r="D1725" s="5"/>
      <c r="E1725" s="5"/>
      <c r="F1725" s="94" t="str">
        <f t="shared" si="269"/>
        <v/>
      </c>
      <c r="G1725" s="94" t="str">
        <f t="shared" si="270"/>
        <v/>
      </c>
      <c r="H1725" s="127" t="str">
        <f>IF(A1725&lt;&gt;"",IF(MID(C1725,1,1)="c",$AS$26,IF(MID(C1725,1,1)="r",$AS$41,IF(MID(C1725,1,1)="p",#REF!,#REF!))),"")</f>
        <v/>
      </c>
      <c r="I1725" s="92" t="str">
        <f t="shared" si="271"/>
        <v/>
      </c>
      <c r="J1725" s="92" t="str">
        <f t="shared" si="272"/>
        <v/>
      </c>
      <c r="K1725" s="92" t="str">
        <f t="shared" si="273"/>
        <v/>
      </c>
      <c r="L1725" s="92" t="str">
        <f t="shared" si="274"/>
        <v/>
      </c>
      <c r="M1725" s="95" t="str">
        <f>IF(A1725&lt;&gt;"",IF(MID(C1725,1,1)="c",SigmaEpsConcrete(I1725,$AN$30:$AN$33,$AR$30:$AR$33,$AS$26,$AS$27,$AS$28,$AQ$20,$AU$19),""),"")</f>
        <v/>
      </c>
      <c r="N1725" s="95" t="str">
        <f>IF(A1725&lt;&gt;"",IF(MID(C1725,1,1)="r",SigmaEpsReinf(J1725,$AS$42:$AS$43,$AS$41,$AS$39,$AS$40,$AQ$38),""),"")</f>
        <v/>
      </c>
      <c r="Q1725" s="92" t="str">
        <f t="shared" si="276"/>
        <v/>
      </c>
      <c r="R1725" s="92" t="str">
        <f t="shared" si="277"/>
        <v/>
      </c>
      <c r="U1725" s="5"/>
      <c r="V1725" s="5"/>
      <c r="W1725" s="94" t="str">
        <f t="shared" si="275"/>
        <v/>
      </c>
      <c r="X1725" s="94" t="str">
        <f t="shared" si="278"/>
        <v/>
      </c>
      <c r="Y1725" s="5"/>
      <c r="BK1725" s="8"/>
      <c r="BL1725" s="5"/>
      <c r="BM1725" s="5"/>
      <c r="BN1725" s="5"/>
      <c r="BO1725" s="5"/>
      <c r="BP1725" s="1"/>
      <c r="BQ1725" s="1"/>
      <c r="BR1725" s="1"/>
      <c r="BS1725" s="1"/>
      <c r="BT1725" s="1"/>
      <c r="BU1725" s="4"/>
      <c r="BV1725" s="1"/>
      <c r="BW1725" s="3"/>
      <c r="BX1725" s="4"/>
      <c r="BY1725" s="5"/>
      <c r="BZ1725" s="5"/>
      <c r="CA1725" s="5"/>
      <c r="CB1725" s="5"/>
      <c r="CC1725" s="5"/>
      <c r="CD1725" s="43"/>
    </row>
    <row r="1726" spans="1:82" x14ac:dyDescent="0.25">
      <c r="A1726" s="8"/>
      <c r="B1726" s="5"/>
      <c r="C1726" s="5"/>
      <c r="D1726" s="5"/>
      <c r="E1726" s="5"/>
      <c r="F1726" s="94" t="str">
        <f t="shared" si="269"/>
        <v/>
      </c>
      <c r="G1726" s="94" t="str">
        <f t="shared" si="270"/>
        <v/>
      </c>
      <c r="H1726" s="127" t="str">
        <f>IF(A1726&lt;&gt;"",IF(MID(C1726,1,1)="c",$AS$26,IF(MID(C1726,1,1)="r",$AS$41,IF(MID(C1726,1,1)="p",#REF!,#REF!))),"")</f>
        <v/>
      </c>
      <c r="I1726" s="92" t="str">
        <f t="shared" si="271"/>
        <v/>
      </c>
      <c r="J1726" s="92" t="str">
        <f t="shared" si="272"/>
        <v/>
      </c>
      <c r="K1726" s="92" t="str">
        <f t="shared" si="273"/>
        <v/>
      </c>
      <c r="L1726" s="92" t="str">
        <f t="shared" si="274"/>
        <v/>
      </c>
      <c r="M1726" s="95" t="str">
        <f>IF(A1726&lt;&gt;"",IF(MID(C1726,1,1)="c",SigmaEpsConcrete(I1726,$AN$30:$AN$33,$AR$30:$AR$33,$AS$26,$AS$27,$AS$28,$AQ$20,$AU$19),""),"")</f>
        <v/>
      </c>
      <c r="N1726" s="95" t="str">
        <f>IF(A1726&lt;&gt;"",IF(MID(C1726,1,1)="r",SigmaEpsReinf(J1726,$AS$42:$AS$43,$AS$41,$AS$39,$AS$40,$AQ$38),""),"")</f>
        <v/>
      </c>
      <c r="Q1726" s="92" t="str">
        <f t="shared" si="276"/>
        <v/>
      </c>
      <c r="R1726" s="92" t="str">
        <f t="shared" si="277"/>
        <v/>
      </c>
      <c r="U1726" s="5"/>
      <c r="V1726" s="5"/>
      <c r="W1726" s="94" t="str">
        <f t="shared" si="275"/>
        <v/>
      </c>
      <c r="X1726" s="94" t="str">
        <f t="shared" si="278"/>
        <v/>
      </c>
      <c r="Y1726" s="5"/>
      <c r="BK1726" s="8"/>
      <c r="BL1726" s="5"/>
      <c r="BM1726" s="5"/>
      <c r="BN1726" s="5"/>
      <c r="BO1726" s="5"/>
      <c r="BP1726" s="1"/>
      <c r="BQ1726" s="1"/>
      <c r="BR1726" s="1"/>
      <c r="BS1726" s="1"/>
      <c r="BT1726" s="1"/>
      <c r="BU1726" s="4"/>
      <c r="BV1726" s="1"/>
      <c r="BW1726" s="3"/>
      <c r="BX1726" s="4"/>
      <c r="BY1726" s="5"/>
      <c r="BZ1726" s="5"/>
      <c r="CA1726" s="5"/>
      <c r="CB1726" s="5"/>
      <c r="CC1726" s="5"/>
      <c r="CD1726" s="43"/>
    </row>
    <row r="1727" spans="1:82" x14ac:dyDescent="0.25">
      <c r="A1727" s="8"/>
      <c r="B1727" s="5"/>
      <c r="C1727" s="5"/>
      <c r="D1727" s="5"/>
      <c r="E1727" s="5"/>
      <c r="F1727" s="94" t="str">
        <f t="shared" si="269"/>
        <v/>
      </c>
      <c r="G1727" s="94" t="str">
        <f t="shared" si="270"/>
        <v/>
      </c>
      <c r="H1727" s="127" t="str">
        <f>IF(A1727&lt;&gt;"",IF(MID(C1727,1,1)="c",$AS$26,IF(MID(C1727,1,1)="r",$AS$41,IF(MID(C1727,1,1)="p",#REF!,#REF!))),"")</f>
        <v/>
      </c>
      <c r="I1727" s="92" t="str">
        <f t="shared" si="271"/>
        <v/>
      </c>
      <c r="J1727" s="92" t="str">
        <f t="shared" si="272"/>
        <v/>
      </c>
      <c r="K1727" s="92" t="str">
        <f t="shared" si="273"/>
        <v/>
      </c>
      <c r="L1727" s="92" t="str">
        <f t="shared" si="274"/>
        <v/>
      </c>
      <c r="M1727" s="95" t="str">
        <f>IF(A1727&lt;&gt;"",IF(MID(C1727,1,1)="c",SigmaEpsConcrete(I1727,$AN$30:$AN$33,$AR$30:$AR$33,$AS$26,$AS$27,$AS$28,$AQ$20,$AU$19),""),"")</f>
        <v/>
      </c>
      <c r="N1727" s="95" t="str">
        <f>IF(A1727&lt;&gt;"",IF(MID(C1727,1,1)="r",SigmaEpsReinf(J1727,$AS$42:$AS$43,$AS$41,$AS$39,$AS$40,$AQ$38),""),"")</f>
        <v/>
      </c>
      <c r="Q1727" s="92" t="str">
        <f t="shared" si="276"/>
        <v/>
      </c>
      <c r="R1727" s="92" t="str">
        <f t="shared" si="277"/>
        <v/>
      </c>
      <c r="U1727" s="5"/>
      <c r="V1727" s="5"/>
      <c r="W1727" s="94" t="str">
        <f t="shared" si="275"/>
        <v/>
      </c>
      <c r="X1727" s="94" t="str">
        <f t="shared" si="278"/>
        <v/>
      </c>
      <c r="Y1727" s="5"/>
      <c r="BK1727" s="8"/>
      <c r="BL1727" s="5"/>
      <c r="BM1727" s="5"/>
      <c r="BN1727" s="5"/>
      <c r="BO1727" s="5"/>
      <c r="BP1727" s="1"/>
      <c r="BQ1727" s="1"/>
      <c r="BR1727" s="1"/>
      <c r="BS1727" s="1"/>
      <c r="BT1727" s="1"/>
      <c r="BU1727" s="4"/>
      <c r="BV1727" s="1"/>
      <c r="BW1727" s="3"/>
      <c r="BX1727" s="4"/>
      <c r="BY1727" s="5"/>
      <c r="BZ1727" s="5"/>
      <c r="CA1727" s="5"/>
      <c r="CB1727" s="5"/>
      <c r="CC1727" s="5"/>
      <c r="CD1727" s="43"/>
    </row>
    <row r="1728" spans="1:82" x14ac:dyDescent="0.25">
      <c r="A1728" s="8"/>
      <c r="B1728" s="5"/>
      <c r="C1728" s="5"/>
      <c r="D1728" s="5"/>
      <c r="E1728" s="5"/>
      <c r="F1728" s="94" t="str">
        <f t="shared" si="269"/>
        <v/>
      </c>
      <c r="G1728" s="94" t="str">
        <f t="shared" si="270"/>
        <v/>
      </c>
      <c r="H1728" s="127" t="str">
        <f>IF(A1728&lt;&gt;"",IF(MID(C1728,1,1)="c",$AS$26,IF(MID(C1728,1,1)="r",$AS$41,IF(MID(C1728,1,1)="p",#REF!,#REF!))),"")</f>
        <v/>
      </c>
      <c r="I1728" s="92" t="str">
        <f t="shared" si="271"/>
        <v/>
      </c>
      <c r="J1728" s="92" t="str">
        <f t="shared" si="272"/>
        <v/>
      </c>
      <c r="K1728" s="92" t="str">
        <f t="shared" si="273"/>
        <v/>
      </c>
      <c r="L1728" s="92" t="str">
        <f t="shared" si="274"/>
        <v/>
      </c>
      <c r="M1728" s="95" t="str">
        <f>IF(A1728&lt;&gt;"",IF(MID(C1728,1,1)="c",SigmaEpsConcrete(I1728,$AN$30:$AN$33,$AR$30:$AR$33,$AS$26,$AS$27,$AS$28,$AQ$20,$AU$19),""),"")</f>
        <v/>
      </c>
      <c r="N1728" s="95" t="str">
        <f>IF(A1728&lt;&gt;"",IF(MID(C1728,1,1)="r",SigmaEpsReinf(J1728,$AS$42:$AS$43,$AS$41,$AS$39,$AS$40,$AQ$38),""),"")</f>
        <v/>
      </c>
      <c r="Q1728" s="92" t="str">
        <f t="shared" si="276"/>
        <v/>
      </c>
      <c r="R1728" s="92" t="str">
        <f t="shared" si="277"/>
        <v/>
      </c>
      <c r="U1728" s="5"/>
      <c r="V1728" s="5"/>
      <c r="W1728" s="94" t="str">
        <f t="shared" si="275"/>
        <v/>
      </c>
      <c r="X1728" s="94" t="str">
        <f t="shared" si="278"/>
        <v/>
      </c>
      <c r="Y1728" s="5"/>
      <c r="BK1728" s="8"/>
      <c r="BL1728" s="5"/>
      <c r="BM1728" s="5"/>
      <c r="BN1728" s="5"/>
      <c r="BO1728" s="5"/>
      <c r="BP1728" s="1"/>
      <c r="BQ1728" s="1"/>
      <c r="BR1728" s="1"/>
      <c r="BS1728" s="1"/>
      <c r="BT1728" s="1"/>
      <c r="BU1728" s="4"/>
      <c r="BV1728" s="1"/>
      <c r="BW1728" s="3"/>
      <c r="BX1728" s="4"/>
      <c r="BY1728" s="5"/>
      <c r="BZ1728" s="5"/>
      <c r="CA1728" s="5"/>
      <c r="CB1728" s="5"/>
      <c r="CC1728" s="5"/>
      <c r="CD1728" s="43"/>
    </row>
    <row r="1729" spans="1:82" x14ac:dyDescent="0.25">
      <c r="A1729" s="8"/>
      <c r="B1729" s="5"/>
      <c r="C1729" s="5"/>
      <c r="D1729" s="5"/>
      <c r="E1729" s="5"/>
      <c r="F1729" s="94" t="str">
        <f t="shared" si="269"/>
        <v/>
      </c>
      <c r="G1729" s="94" t="str">
        <f t="shared" si="270"/>
        <v/>
      </c>
      <c r="H1729" s="127" t="str">
        <f>IF(A1729&lt;&gt;"",IF(MID(C1729,1,1)="c",$AS$26,IF(MID(C1729,1,1)="r",$AS$41,IF(MID(C1729,1,1)="p",#REF!,#REF!))),"")</f>
        <v/>
      </c>
      <c r="I1729" s="92" t="str">
        <f t="shared" si="271"/>
        <v/>
      </c>
      <c r="J1729" s="92" t="str">
        <f t="shared" si="272"/>
        <v/>
      </c>
      <c r="K1729" s="92" t="str">
        <f t="shared" si="273"/>
        <v/>
      </c>
      <c r="L1729" s="92" t="str">
        <f t="shared" si="274"/>
        <v/>
      </c>
      <c r="M1729" s="95" t="str">
        <f>IF(A1729&lt;&gt;"",IF(MID(C1729,1,1)="c",SigmaEpsConcrete(I1729,$AN$30:$AN$33,$AR$30:$AR$33,$AS$26,$AS$27,$AS$28,$AQ$20,$AU$19),""),"")</f>
        <v/>
      </c>
      <c r="N1729" s="95" t="str">
        <f>IF(A1729&lt;&gt;"",IF(MID(C1729,1,1)="r",SigmaEpsReinf(J1729,$AS$42:$AS$43,$AS$41,$AS$39,$AS$40,$AQ$38),""),"")</f>
        <v/>
      </c>
      <c r="Q1729" s="92" t="str">
        <f t="shared" si="276"/>
        <v/>
      </c>
      <c r="R1729" s="92" t="str">
        <f t="shared" si="277"/>
        <v/>
      </c>
      <c r="U1729" s="5"/>
      <c r="V1729" s="5"/>
      <c r="W1729" s="94" t="str">
        <f t="shared" si="275"/>
        <v/>
      </c>
      <c r="X1729" s="94" t="str">
        <f t="shared" si="278"/>
        <v/>
      </c>
      <c r="Y1729" s="5"/>
      <c r="BK1729" s="8"/>
      <c r="BL1729" s="5"/>
      <c r="BM1729" s="5"/>
      <c r="BN1729" s="5"/>
      <c r="BO1729" s="5"/>
      <c r="BP1729" s="1"/>
      <c r="BQ1729" s="1"/>
      <c r="BR1729" s="1"/>
      <c r="BS1729" s="1"/>
      <c r="BT1729" s="1"/>
      <c r="BU1729" s="4"/>
      <c r="BV1729" s="1"/>
      <c r="BW1729" s="3"/>
      <c r="BX1729" s="4"/>
      <c r="BY1729" s="5"/>
      <c r="BZ1729" s="5"/>
      <c r="CA1729" s="5"/>
      <c r="CB1729" s="5"/>
      <c r="CC1729" s="5"/>
      <c r="CD1729" s="43"/>
    </row>
    <row r="1730" spans="1:82" x14ac:dyDescent="0.25">
      <c r="A1730" s="8"/>
      <c r="B1730" s="5"/>
      <c r="C1730" s="5"/>
      <c r="D1730" s="5"/>
      <c r="E1730" s="5"/>
      <c r="F1730" s="94" t="str">
        <f t="shared" si="269"/>
        <v/>
      </c>
      <c r="G1730" s="94" t="str">
        <f t="shared" si="270"/>
        <v/>
      </c>
      <c r="H1730" s="127" t="str">
        <f>IF(A1730&lt;&gt;"",IF(MID(C1730,1,1)="c",$AS$26,IF(MID(C1730,1,1)="r",$AS$41,IF(MID(C1730,1,1)="p",#REF!,#REF!))),"")</f>
        <v/>
      </c>
      <c r="I1730" s="92" t="str">
        <f t="shared" si="271"/>
        <v/>
      </c>
      <c r="J1730" s="92" t="str">
        <f t="shared" si="272"/>
        <v/>
      </c>
      <c r="K1730" s="92" t="str">
        <f t="shared" si="273"/>
        <v/>
      </c>
      <c r="L1730" s="92" t="str">
        <f t="shared" si="274"/>
        <v/>
      </c>
      <c r="M1730" s="95" t="str">
        <f>IF(A1730&lt;&gt;"",IF(MID(C1730,1,1)="c",SigmaEpsConcrete(I1730,$AN$30:$AN$33,$AR$30:$AR$33,$AS$26,$AS$27,$AS$28,$AQ$20,$AU$19),""),"")</f>
        <v/>
      </c>
      <c r="N1730" s="95" t="str">
        <f>IF(A1730&lt;&gt;"",IF(MID(C1730,1,1)="r",SigmaEpsReinf(J1730,$AS$42:$AS$43,$AS$41,$AS$39,$AS$40,$AQ$38),""),"")</f>
        <v/>
      </c>
      <c r="Q1730" s="92" t="str">
        <f t="shared" si="276"/>
        <v/>
      </c>
      <c r="R1730" s="92" t="str">
        <f t="shared" si="277"/>
        <v/>
      </c>
      <c r="U1730" s="5"/>
      <c r="V1730" s="5"/>
      <c r="W1730" s="94" t="str">
        <f t="shared" si="275"/>
        <v/>
      </c>
      <c r="X1730" s="94" t="str">
        <f t="shared" si="278"/>
        <v/>
      </c>
      <c r="Y1730" s="5"/>
      <c r="BK1730" s="8"/>
      <c r="BL1730" s="5"/>
      <c r="BM1730" s="5"/>
      <c r="BN1730" s="5"/>
      <c r="BO1730" s="5"/>
      <c r="BP1730" s="1"/>
      <c r="BQ1730" s="1"/>
      <c r="BR1730" s="1"/>
      <c r="BS1730" s="1"/>
      <c r="BT1730" s="1"/>
      <c r="BU1730" s="4"/>
      <c r="BV1730" s="1"/>
      <c r="BW1730" s="3"/>
      <c r="BX1730" s="4"/>
      <c r="BY1730" s="5"/>
      <c r="BZ1730" s="5"/>
      <c r="CA1730" s="5"/>
      <c r="CB1730" s="5"/>
      <c r="CC1730" s="5"/>
      <c r="CD1730" s="43"/>
    </row>
    <row r="1731" spans="1:82" x14ac:dyDescent="0.25">
      <c r="A1731" s="8"/>
      <c r="B1731" s="5"/>
      <c r="C1731" s="5"/>
      <c r="D1731" s="5"/>
      <c r="E1731" s="5"/>
      <c r="F1731" s="94" t="str">
        <f t="shared" si="269"/>
        <v/>
      </c>
      <c r="G1731" s="94" t="str">
        <f t="shared" si="270"/>
        <v/>
      </c>
      <c r="H1731" s="127" t="str">
        <f>IF(A1731&lt;&gt;"",IF(MID(C1731,1,1)="c",$AS$26,IF(MID(C1731,1,1)="r",$AS$41,IF(MID(C1731,1,1)="p",#REF!,#REF!))),"")</f>
        <v/>
      </c>
      <c r="I1731" s="92" t="str">
        <f t="shared" si="271"/>
        <v/>
      </c>
      <c r="J1731" s="92" t="str">
        <f t="shared" si="272"/>
        <v/>
      </c>
      <c r="K1731" s="92" t="str">
        <f t="shared" si="273"/>
        <v/>
      </c>
      <c r="L1731" s="92" t="str">
        <f t="shared" si="274"/>
        <v/>
      </c>
      <c r="M1731" s="95" t="str">
        <f>IF(A1731&lt;&gt;"",IF(MID(C1731,1,1)="c",SigmaEpsConcrete(I1731,$AN$30:$AN$33,$AR$30:$AR$33,$AS$26,$AS$27,$AS$28,$AQ$20,$AU$19),""),"")</f>
        <v/>
      </c>
      <c r="N1731" s="95" t="str">
        <f>IF(A1731&lt;&gt;"",IF(MID(C1731,1,1)="r",SigmaEpsReinf(J1731,$AS$42:$AS$43,$AS$41,$AS$39,$AS$40,$AQ$38),""),"")</f>
        <v/>
      </c>
      <c r="Q1731" s="92" t="str">
        <f t="shared" si="276"/>
        <v/>
      </c>
      <c r="R1731" s="92" t="str">
        <f t="shared" si="277"/>
        <v/>
      </c>
      <c r="U1731" s="5"/>
      <c r="V1731" s="5"/>
      <c r="W1731" s="94" t="str">
        <f t="shared" si="275"/>
        <v/>
      </c>
      <c r="X1731" s="94" t="str">
        <f t="shared" si="278"/>
        <v/>
      </c>
      <c r="Y1731" s="5"/>
      <c r="BK1731" s="8"/>
      <c r="BL1731" s="5"/>
      <c r="BM1731" s="5"/>
      <c r="BN1731" s="5"/>
      <c r="BO1731" s="5"/>
      <c r="BP1731" s="1"/>
      <c r="BQ1731" s="1"/>
      <c r="BR1731" s="1"/>
      <c r="BS1731" s="1"/>
      <c r="BT1731" s="1"/>
      <c r="BU1731" s="4"/>
      <c r="BV1731" s="1"/>
      <c r="BW1731" s="3"/>
      <c r="BX1731" s="4"/>
      <c r="BY1731" s="5"/>
      <c r="BZ1731" s="5"/>
      <c r="CA1731" s="5"/>
      <c r="CB1731" s="5"/>
      <c r="CC1731" s="5"/>
      <c r="CD1731" s="43"/>
    </row>
    <row r="1732" spans="1:82" x14ac:dyDescent="0.25">
      <c r="A1732" s="8"/>
      <c r="B1732" s="5"/>
      <c r="C1732" s="5"/>
      <c r="D1732" s="5"/>
      <c r="E1732" s="5"/>
      <c r="F1732" s="94" t="str">
        <f t="shared" si="269"/>
        <v/>
      </c>
      <c r="G1732" s="94" t="str">
        <f t="shared" si="270"/>
        <v/>
      </c>
      <c r="H1732" s="127" t="str">
        <f>IF(A1732&lt;&gt;"",IF(MID(C1732,1,1)="c",$AS$26,IF(MID(C1732,1,1)="r",$AS$41,IF(MID(C1732,1,1)="p",#REF!,#REF!))),"")</f>
        <v/>
      </c>
      <c r="I1732" s="92" t="str">
        <f t="shared" si="271"/>
        <v/>
      </c>
      <c r="J1732" s="92" t="str">
        <f t="shared" si="272"/>
        <v/>
      </c>
      <c r="K1732" s="92" t="str">
        <f t="shared" si="273"/>
        <v/>
      </c>
      <c r="L1732" s="92" t="str">
        <f t="shared" si="274"/>
        <v/>
      </c>
      <c r="M1732" s="95" t="str">
        <f>IF(A1732&lt;&gt;"",IF(MID(C1732,1,1)="c",SigmaEpsConcrete(I1732,$AN$30:$AN$33,$AR$30:$AR$33,$AS$26,$AS$27,$AS$28,$AQ$20,$AU$19),""),"")</f>
        <v/>
      </c>
      <c r="N1732" s="95" t="str">
        <f>IF(A1732&lt;&gt;"",IF(MID(C1732,1,1)="r",SigmaEpsReinf(J1732,$AS$42:$AS$43,$AS$41,$AS$39,$AS$40,$AQ$38),""),"")</f>
        <v/>
      </c>
      <c r="Q1732" s="92" t="str">
        <f t="shared" si="276"/>
        <v/>
      </c>
      <c r="R1732" s="92" t="str">
        <f t="shared" si="277"/>
        <v/>
      </c>
      <c r="U1732" s="5"/>
      <c r="V1732" s="5"/>
      <c r="W1732" s="94" t="str">
        <f t="shared" si="275"/>
        <v/>
      </c>
      <c r="X1732" s="94" t="str">
        <f t="shared" si="278"/>
        <v/>
      </c>
      <c r="Y1732" s="5"/>
      <c r="BK1732" s="8"/>
      <c r="BL1732" s="5"/>
      <c r="BM1732" s="5"/>
      <c r="BN1732" s="5"/>
      <c r="BO1732" s="5"/>
      <c r="BP1732" s="1"/>
      <c r="BQ1732" s="1"/>
      <c r="BR1732" s="1"/>
      <c r="BS1732" s="1"/>
      <c r="BT1732" s="1"/>
      <c r="BU1732" s="4"/>
      <c r="BV1732" s="1"/>
      <c r="BW1732" s="3"/>
      <c r="BX1732" s="4"/>
      <c r="BY1732" s="5"/>
      <c r="BZ1732" s="5"/>
      <c r="CA1732" s="5"/>
      <c r="CB1732" s="5"/>
      <c r="CC1732" s="5"/>
      <c r="CD1732" s="43"/>
    </row>
    <row r="1733" spans="1:82" x14ac:dyDescent="0.25">
      <c r="A1733" s="8"/>
      <c r="B1733" s="5"/>
      <c r="C1733" s="5"/>
      <c r="D1733" s="5"/>
      <c r="E1733" s="5"/>
      <c r="F1733" s="94" t="str">
        <f t="shared" si="269"/>
        <v/>
      </c>
      <c r="G1733" s="94" t="str">
        <f t="shared" si="270"/>
        <v/>
      </c>
      <c r="H1733" s="127" t="str">
        <f>IF(A1733&lt;&gt;"",IF(MID(C1733,1,1)="c",$AS$26,IF(MID(C1733,1,1)="r",$AS$41,IF(MID(C1733,1,1)="p",#REF!,#REF!))),"")</f>
        <v/>
      </c>
      <c r="I1733" s="92" t="str">
        <f t="shared" si="271"/>
        <v/>
      </c>
      <c r="J1733" s="92" t="str">
        <f t="shared" si="272"/>
        <v/>
      </c>
      <c r="K1733" s="92" t="str">
        <f t="shared" si="273"/>
        <v/>
      </c>
      <c r="L1733" s="92" t="str">
        <f t="shared" si="274"/>
        <v/>
      </c>
      <c r="M1733" s="95" t="str">
        <f>IF(A1733&lt;&gt;"",IF(MID(C1733,1,1)="c",SigmaEpsConcrete(I1733,$AN$30:$AN$33,$AR$30:$AR$33,$AS$26,$AS$27,$AS$28,$AQ$20,$AU$19),""),"")</f>
        <v/>
      </c>
      <c r="N1733" s="95" t="str">
        <f>IF(A1733&lt;&gt;"",IF(MID(C1733,1,1)="r",SigmaEpsReinf(J1733,$AS$42:$AS$43,$AS$41,$AS$39,$AS$40,$AQ$38),""),"")</f>
        <v/>
      </c>
      <c r="Q1733" s="92" t="str">
        <f t="shared" si="276"/>
        <v/>
      </c>
      <c r="R1733" s="92" t="str">
        <f t="shared" si="277"/>
        <v/>
      </c>
      <c r="U1733" s="5"/>
      <c r="V1733" s="5"/>
      <c r="W1733" s="94" t="str">
        <f t="shared" si="275"/>
        <v/>
      </c>
      <c r="X1733" s="94" t="str">
        <f t="shared" si="278"/>
        <v/>
      </c>
      <c r="Y1733" s="5"/>
      <c r="BK1733" s="8"/>
      <c r="BL1733" s="5"/>
      <c r="BM1733" s="5"/>
      <c r="BN1733" s="5"/>
      <c r="BO1733" s="5"/>
      <c r="BP1733" s="1"/>
      <c r="BQ1733" s="1"/>
      <c r="BR1733" s="1"/>
      <c r="BS1733" s="1"/>
      <c r="BT1733" s="1"/>
      <c r="BU1733" s="4"/>
      <c r="BV1733" s="1"/>
      <c r="BW1733" s="3"/>
      <c r="BX1733" s="4"/>
      <c r="BY1733" s="5"/>
      <c r="BZ1733" s="5"/>
      <c r="CA1733" s="5"/>
      <c r="CB1733" s="5"/>
      <c r="CC1733" s="5"/>
      <c r="CD1733" s="43"/>
    </row>
    <row r="1734" spans="1:82" x14ac:dyDescent="0.25">
      <c r="A1734" s="8"/>
      <c r="B1734" s="5"/>
      <c r="C1734" s="5"/>
      <c r="D1734" s="5"/>
      <c r="E1734" s="5"/>
      <c r="F1734" s="94" t="str">
        <f t="shared" si="269"/>
        <v/>
      </c>
      <c r="G1734" s="94" t="str">
        <f t="shared" si="270"/>
        <v/>
      </c>
      <c r="H1734" s="127" t="str">
        <f>IF(A1734&lt;&gt;"",IF(MID(C1734,1,1)="c",$AS$26,IF(MID(C1734,1,1)="r",$AS$41,IF(MID(C1734,1,1)="p",#REF!,#REF!))),"")</f>
        <v/>
      </c>
      <c r="I1734" s="92" t="str">
        <f t="shared" si="271"/>
        <v/>
      </c>
      <c r="J1734" s="92" t="str">
        <f t="shared" si="272"/>
        <v/>
      </c>
      <c r="K1734" s="92" t="str">
        <f t="shared" si="273"/>
        <v/>
      </c>
      <c r="L1734" s="92" t="str">
        <f t="shared" si="274"/>
        <v/>
      </c>
      <c r="M1734" s="95" t="str">
        <f>IF(A1734&lt;&gt;"",IF(MID(C1734,1,1)="c",SigmaEpsConcrete(I1734,$AN$30:$AN$33,$AR$30:$AR$33,$AS$26,$AS$27,$AS$28,$AQ$20,$AU$19),""),"")</f>
        <v/>
      </c>
      <c r="N1734" s="95" t="str">
        <f>IF(A1734&lt;&gt;"",IF(MID(C1734,1,1)="r",SigmaEpsReinf(J1734,$AS$42:$AS$43,$AS$41,$AS$39,$AS$40,$AQ$38),""),"")</f>
        <v/>
      </c>
      <c r="Q1734" s="92" t="str">
        <f t="shared" si="276"/>
        <v/>
      </c>
      <c r="R1734" s="92" t="str">
        <f t="shared" si="277"/>
        <v/>
      </c>
      <c r="U1734" s="5"/>
      <c r="V1734" s="5"/>
      <c r="W1734" s="94" t="str">
        <f t="shared" si="275"/>
        <v/>
      </c>
      <c r="X1734" s="94" t="str">
        <f t="shared" si="278"/>
        <v/>
      </c>
      <c r="Y1734" s="5"/>
      <c r="BK1734" s="8"/>
      <c r="BL1734" s="5"/>
      <c r="BM1734" s="5"/>
      <c r="BN1734" s="5"/>
      <c r="BO1734" s="5"/>
      <c r="BP1734" s="1"/>
      <c r="BQ1734" s="1"/>
      <c r="BR1734" s="1"/>
      <c r="BS1734" s="1"/>
      <c r="BT1734" s="1"/>
      <c r="BU1734" s="4"/>
      <c r="BV1734" s="1"/>
      <c r="BW1734" s="3"/>
      <c r="BX1734" s="4"/>
      <c r="BY1734" s="5"/>
      <c r="BZ1734" s="5"/>
      <c r="CA1734" s="5"/>
      <c r="CB1734" s="5"/>
      <c r="CC1734" s="5"/>
      <c r="CD1734" s="43"/>
    </row>
    <row r="1735" spans="1:82" x14ac:dyDescent="0.25">
      <c r="A1735" s="8"/>
      <c r="B1735" s="5"/>
      <c r="C1735" s="5"/>
      <c r="D1735" s="5"/>
      <c r="E1735" s="5"/>
      <c r="F1735" s="94" t="str">
        <f t="shared" si="269"/>
        <v/>
      </c>
      <c r="G1735" s="94" t="str">
        <f t="shared" si="270"/>
        <v/>
      </c>
      <c r="H1735" s="127" t="str">
        <f>IF(A1735&lt;&gt;"",IF(MID(C1735,1,1)="c",$AS$26,IF(MID(C1735,1,1)="r",$AS$41,IF(MID(C1735,1,1)="p",#REF!,#REF!))),"")</f>
        <v/>
      </c>
      <c r="I1735" s="92" t="str">
        <f t="shared" si="271"/>
        <v/>
      </c>
      <c r="J1735" s="92" t="str">
        <f t="shared" si="272"/>
        <v/>
      </c>
      <c r="K1735" s="92" t="str">
        <f t="shared" si="273"/>
        <v/>
      </c>
      <c r="L1735" s="92" t="str">
        <f t="shared" si="274"/>
        <v/>
      </c>
      <c r="M1735" s="95" t="str">
        <f>IF(A1735&lt;&gt;"",IF(MID(C1735,1,1)="c",SigmaEpsConcrete(I1735,$AN$30:$AN$33,$AR$30:$AR$33,$AS$26,$AS$27,$AS$28,$AQ$20,$AU$19),""),"")</f>
        <v/>
      </c>
      <c r="N1735" s="95" t="str">
        <f>IF(A1735&lt;&gt;"",IF(MID(C1735,1,1)="r",SigmaEpsReinf(J1735,$AS$42:$AS$43,$AS$41,$AS$39,$AS$40,$AQ$38),""),"")</f>
        <v/>
      </c>
      <c r="Q1735" s="92" t="str">
        <f t="shared" si="276"/>
        <v/>
      </c>
      <c r="R1735" s="92" t="str">
        <f t="shared" si="277"/>
        <v/>
      </c>
      <c r="U1735" s="5"/>
      <c r="V1735" s="5"/>
      <c r="W1735" s="94" t="str">
        <f t="shared" si="275"/>
        <v/>
      </c>
      <c r="X1735" s="94" t="str">
        <f t="shared" si="278"/>
        <v/>
      </c>
      <c r="Y1735" s="5"/>
      <c r="BK1735" s="8"/>
      <c r="BL1735" s="5"/>
      <c r="BM1735" s="5"/>
      <c r="BN1735" s="5"/>
      <c r="BO1735" s="5"/>
      <c r="BP1735" s="1"/>
      <c r="BQ1735" s="1"/>
      <c r="BR1735" s="1"/>
      <c r="BS1735" s="1"/>
      <c r="BT1735" s="1"/>
      <c r="BU1735" s="4"/>
      <c r="BV1735" s="1"/>
      <c r="BW1735" s="3"/>
      <c r="BX1735" s="4"/>
      <c r="BY1735" s="5"/>
      <c r="BZ1735" s="5"/>
      <c r="CA1735" s="5"/>
      <c r="CB1735" s="5"/>
      <c r="CC1735" s="5"/>
      <c r="CD1735" s="43"/>
    </row>
    <row r="1736" spans="1:82" x14ac:dyDescent="0.25">
      <c r="A1736" s="8"/>
      <c r="B1736" s="5"/>
      <c r="C1736" s="5"/>
      <c r="D1736" s="5"/>
      <c r="E1736" s="5"/>
      <c r="F1736" s="94" t="str">
        <f t="shared" si="269"/>
        <v/>
      </c>
      <c r="G1736" s="94" t="str">
        <f t="shared" si="270"/>
        <v/>
      </c>
      <c r="H1736" s="127" t="str">
        <f>IF(A1736&lt;&gt;"",IF(MID(C1736,1,1)="c",$AS$26,IF(MID(C1736,1,1)="r",$AS$41,IF(MID(C1736,1,1)="p",#REF!,#REF!))),"")</f>
        <v/>
      </c>
      <c r="I1736" s="92" t="str">
        <f t="shared" si="271"/>
        <v/>
      </c>
      <c r="J1736" s="92" t="str">
        <f t="shared" si="272"/>
        <v/>
      </c>
      <c r="K1736" s="92" t="str">
        <f t="shared" si="273"/>
        <v/>
      </c>
      <c r="L1736" s="92" t="str">
        <f t="shared" si="274"/>
        <v/>
      </c>
      <c r="M1736" s="95" t="str">
        <f>IF(A1736&lt;&gt;"",IF(MID(C1736,1,1)="c",SigmaEpsConcrete(I1736,$AN$30:$AN$33,$AR$30:$AR$33,$AS$26,$AS$27,$AS$28,$AQ$20,$AU$19),""),"")</f>
        <v/>
      </c>
      <c r="N1736" s="95" t="str">
        <f>IF(A1736&lt;&gt;"",IF(MID(C1736,1,1)="r",SigmaEpsReinf(J1736,$AS$42:$AS$43,$AS$41,$AS$39,$AS$40,$AQ$38),""),"")</f>
        <v/>
      </c>
      <c r="Q1736" s="92" t="str">
        <f t="shared" si="276"/>
        <v/>
      </c>
      <c r="R1736" s="92" t="str">
        <f t="shared" si="277"/>
        <v/>
      </c>
      <c r="U1736" s="5"/>
      <c r="V1736" s="5"/>
      <c r="W1736" s="94" t="str">
        <f t="shared" si="275"/>
        <v/>
      </c>
      <c r="X1736" s="94" t="str">
        <f t="shared" si="278"/>
        <v/>
      </c>
      <c r="Y1736" s="5"/>
      <c r="BK1736" s="8"/>
      <c r="BL1736" s="5"/>
      <c r="BM1736" s="5"/>
      <c r="BN1736" s="5"/>
      <c r="BO1736" s="5"/>
      <c r="BP1736" s="1"/>
      <c r="BQ1736" s="1"/>
      <c r="BR1736" s="1"/>
      <c r="BS1736" s="1"/>
      <c r="BT1736" s="1"/>
      <c r="BU1736" s="4"/>
      <c r="BV1736" s="1"/>
      <c r="BW1736" s="3"/>
      <c r="BX1736" s="4"/>
      <c r="BY1736" s="5"/>
      <c r="BZ1736" s="5"/>
      <c r="CA1736" s="5"/>
      <c r="CB1736" s="5"/>
      <c r="CC1736" s="5"/>
      <c r="CD1736" s="43"/>
    </row>
    <row r="1737" spans="1:82" x14ac:dyDescent="0.25">
      <c r="A1737" s="8"/>
      <c r="B1737" s="5"/>
      <c r="C1737" s="5"/>
      <c r="D1737" s="5"/>
      <c r="E1737" s="5"/>
      <c r="F1737" s="94" t="str">
        <f t="shared" si="269"/>
        <v/>
      </c>
      <c r="G1737" s="94" t="str">
        <f t="shared" si="270"/>
        <v/>
      </c>
      <c r="H1737" s="127" t="str">
        <f>IF(A1737&lt;&gt;"",IF(MID(C1737,1,1)="c",$AS$26,IF(MID(C1737,1,1)="r",$AS$41,IF(MID(C1737,1,1)="p",#REF!,#REF!))),"")</f>
        <v/>
      </c>
      <c r="I1737" s="92" t="str">
        <f t="shared" si="271"/>
        <v/>
      </c>
      <c r="J1737" s="92" t="str">
        <f t="shared" si="272"/>
        <v/>
      </c>
      <c r="K1737" s="92" t="str">
        <f t="shared" si="273"/>
        <v/>
      </c>
      <c r="L1737" s="92" t="str">
        <f t="shared" si="274"/>
        <v/>
      </c>
      <c r="M1737" s="95" t="str">
        <f>IF(A1737&lt;&gt;"",IF(MID(C1737,1,1)="c",SigmaEpsConcrete(I1737,$AN$30:$AN$33,$AR$30:$AR$33,$AS$26,$AS$27,$AS$28,$AQ$20,$AU$19),""),"")</f>
        <v/>
      </c>
      <c r="N1737" s="95" t="str">
        <f>IF(A1737&lt;&gt;"",IF(MID(C1737,1,1)="r",SigmaEpsReinf(J1737,$AS$42:$AS$43,$AS$41,$AS$39,$AS$40,$AQ$38),""),"")</f>
        <v/>
      </c>
      <c r="Q1737" s="92" t="str">
        <f t="shared" si="276"/>
        <v/>
      </c>
      <c r="R1737" s="92" t="str">
        <f t="shared" si="277"/>
        <v/>
      </c>
      <c r="U1737" s="5"/>
      <c r="V1737" s="5"/>
      <c r="W1737" s="94" t="str">
        <f t="shared" si="275"/>
        <v/>
      </c>
      <c r="X1737" s="94" t="str">
        <f t="shared" si="278"/>
        <v/>
      </c>
      <c r="Y1737" s="5"/>
      <c r="BK1737" s="8"/>
      <c r="BL1737" s="5"/>
      <c r="BM1737" s="5"/>
      <c r="BN1737" s="5"/>
      <c r="BO1737" s="5"/>
      <c r="BP1737" s="1"/>
      <c r="BQ1737" s="1"/>
      <c r="BR1737" s="1"/>
      <c r="BS1737" s="1"/>
      <c r="BT1737" s="1"/>
      <c r="BU1737" s="4"/>
      <c r="BV1737" s="1"/>
      <c r="BW1737" s="3"/>
      <c r="BX1737" s="4"/>
      <c r="BY1737" s="5"/>
      <c r="BZ1737" s="5"/>
      <c r="CA1737" s="5"/>
      <c r="CB1737" s="5"/>
      <c r="CC1737" s="5"/>
      <c r="CD1737" s="43"/>
    </row>
    <row r="1738" spans="1:82" x14ac:dyDescent="0.25">
      <c r="A1738" s="8"/>
      <c r="B1738" s="5"/>
      <c r="C1738" s="5"/>
      <c r="D1738" s="5"/>
      <c r="E1738" s="5"/>
      <c r="F1738" s="94" t="str">
        <f t="shared" ref="F1738:F1801" si="279">IF(A1738&lt;&gt;"",(D1738-$AU$86)/10,"")</f>
        <v/>
      </c>
      <c r="G1738" s="94" t="str">
        <f t="shared" ref="G1738:G1801" si="280">IF(A1738&lt;&gt;"",(E1738-$AU$87)/10,"")</f>
        <v/>
      </c>
      <c r="H1738" s="127" t="str">
        <f>IF(A1738&lt;&gt;"",IF(MID(C1738,1,1)="c",$AS$26,IF(MID(C1738,1,1)="r",$AS$41,IF(MID(C1738,1,1)="p",#REF!,#REF!))),"")</f>
        <v/>
      </c>
      <c r="I1738" s="92" t="str">
        <f t="shared" ref="I1738:I1801" si="281">IF($A1738&lt;&gt;"",IF(MID($C1738,1,1)="c",$Y$3+$Y$4*$F1738+$Y$5*$G1738+$BR$43,""),"")</f>
        <v/>
      </c>
      <c r="J1738" s="92" t="str">
        <f t="shared" ref="J1738:J1801" si="282">IF($A1738&lt;&gt;"",IF(MID($C1738,1,1)="r",$Y$3+$Y$4*$F1738+$Y$5*$G1738+$BR$43,""),"")</f>
        <v/>
      </c>
      <c r="K1738" s="92" t="str">
        <f t="shared" ref="K1738:K1801" si="283">IF($A1738&lt;&gt;"",IF(MID($C1738,1,1)="u",$Y$3+$Y$4*$F1738+$Y$5*$G1738+$BR$43,""),"")</f>
        <v/>
      </c>
      <c r="L1738" s="92" t="str">
        <f t="shared" ref="L1738:L1801" si="284">IF($A1738&lt;&gt;"",IF(MID($C1738,1,1)="p",$Y$3+$Y$4*$F1738+$Y$5*$G1738+$BR$43,""),"")</f>
        <v/>
      </c>
      <c r="M1738" s="95" t="str">
        <f>IF(A1738&lt;&gt;"",IF(MID(C1738,1,1)="c",SigmaEpsConcrete(I1738,$AN$30:$AN$33,$AR$30:$AR$33,$AS$26,$AS$27,$AS$28,$AQ$20,$AU$19),""),"")</f>
        <v/>
      </c>
      <c r="N1738" s="95" t="str">
        <f>IF(A1738&lt;&gt;"",IF(MID(C1738,1,1)="r",SigmaEpsReinf(J1738,$AS$42:$AS$43,$AS$41,$AS$39,$AS$40,$AQ$38),""),"")</f>
        <v/>
      </c>
      <c r="Q1738" s="92" t="str">
        <f t="shared" si="276"/>
        <v/>
      </c>
      <c r="R1738" s="92" t="str">
        <f t="shared" si="277"/>
        <v/>
      </c>
      <c r="U1738" s="5"/>
      <c r="V1738" s="5"/>
      <c r="W1738" s="94" t="str">
        <f t="shared" ref="W1738:W1801" si="285">IF(A1738&lt;&gt;"",F1738-$AU$105,"")</f>
        <v/>
      </c>
      <c r="X1738" s="94" t="str">
        <f t="shared" si="278"/>
        <v/>
      </c>
      <c r="Y1738" s="5"/>
      <c r="BK1738" s="8"/>
      <c r="BL1738" s="5"/>
      <c r="BM1738" s="5"/>
      <c r="BN1738" s="5"/>
      <c r="BO1738" s="5"/>
      <c r="BP1738" s="1"/>
      <c r="BQ1738" s="1"/>
      <c r="BR1738" s="1"/>
      <c r="BS1738" s="1"/>
      <c r="BT1738" s="1"/>
      <c r="BU1738" s="4"/>
      <c r="BV1738" s="1"/>
      <c r="BW1738" s="3"/>
      <c r="BX1738" s="4"/>
      <c r="BY1738" s="5"/>
      <c r="BZ1738" s="5"/>
      <c r="CA1738" s="5"/>
      <c r="CB1738" s="5"/>
      <c r="CC1738" s="5"/>
      <c r="CD1738" s="43"/>
    </row>
    <row r="1739" spans="1:82" x14ac:dyDescent="0.25">
      <c r="A1739" s="8"/>
      <c r="B1739" s="5"/>
      <c r="C1739" s="5"/>
      <c r="D1739" s="5"/>
      <c r="E1739" s="5"/>
      <c r="F1739" s="94" t="str">
        <f t="shared" si="279"/>
        <v/>
      </c>
      <c r="G1739" s="94" t="str">
        <f t="shared" si="280"/>
        <v/>
      </c>
      <c r="H1739" s="127" t="str">
        <f>IF(A1739&lt;&gt;"",IF(MID(C1739,1,1)="c",$AS$26,IF(MID(C1739,1,1)="r",$AS$41,IF(MID(C1739,1,1)="p",#REF!,#REF!))),"")</f>
        <v/>
      </c>
      <c r="I1739" s="92" t="str">
        <f t="shared" si="281"/>
        <v/>
      </c>
      <c r="J1739" s="92" t="str">
        <f t="shared" si="282"/>
        <v/>
      </c>
      <c r="K1739" s="92" t="str">
        <f t="shared" si="283"/>
        <v/>
      </c>
      <c r="L1739" s="92" t="str">
        <f t="shared" si="284"/>
        <v/>
      </c>
      <c r="M1739" s="95" t="str">
        <f>IF(A1739&lt;&gt;"",IF(MID(C1739,1,1)="c",SigmaEpsConcrete(I1739,$AN$30:$AN$33,$AR$30:$AR$33,$AS$26,$AS$27,$AS$28,$AQ$20,$AU$19),""),"")</f>
        <v/>
      </c>
      <c r="N1739" s="95" t="str">
        <f>IF(A1739&lt;&gt;"",IF(MID(C1739,1,1)="r",SigmaEpsReinf(J1739,$AS$42:$AS$43,$AS$41,$AS$39,$AS$40,$AQ$38),""),"")</f>
        <v/>
      </c>
      <c r="Q1739" s="92" t="str">
        <f t="shared" ref="Q1739:Q1802" si="286">IF(A1739&lt;&gt;"",IF(MID(C1739,1,1)="c",IF(ISERROR(M1739/I1739),"",M1739/I1739),""),"")</f>
        <v/>
      </c>
      <c r="R1739" s="92" t="str">
        <f t="shared" ref="R1739:R1802" si="287">IF(A1739&lt;&gt;"",IF(MID(C1739,1,1)="r",IF(ISERROR(N1739/J1739),"",N1739/J1739),""),"")</f>
        <v/>
      </c>
      <c r="U1739" s="5"/>
      <c r="V1739" s="5"/>
      <c r="W1739" s="94" t="str">
        <f t="shared" si="285"/>
        <v/>
      </c>
      <c r="X1739" s="94" t="str">
        <f t="shared" ref="X1739:X1802" si="288">IF(B1739&lt;&gt;"",G1739-$AU$106,"")</f>
        <v/>
      </c>
      <c r="Y1739" s="5"/>
      <c r="BK1739" s="8"/>
      <c r="BL1739" s="5"/>
      <c r="BM1739" s="5"/>
      <c r="BN1739" s="5"/>
      <c r="BO1739" s="5"/>
      <c r="BP1739" s="1"/>
      <c r="BQ1739" s="1"/>
      <c r="BR1739" s="1"/>
      <c r="BS1739" s="1"/>
      <c r="BT1739" s="1"/>
      <c r="BU1739" s="4"/>
      <c r="BV1739" s="1"/>
      <c r="BW1739" s="3"/>
      <c r="BX1739" s="4"/>
      <c r="BY1739" s="5"/>
      <c r="BZ1739" s="5"/>
      <c r="CA1739" s="5"/>
      <c r="CB1739" s="5"/>
      <c r="CC1739" s="5"/>
      <c r="CD1739" s="43"/>
    </row>
    <row r="1740" spans="1:82" x14ac:dyDescent="0.25">
      <c r="A1740" s="8"/>
      <c r="B1740" s="5"/>
      <c r="C1740" s="5"/>
      <c r="D1740" s="5"/>
      <c r="E1740" s="5"/>
      <c r="F1740" s="94" t="str">
        <f t="shared" si="279"/>
        <v/>
      </c>
      <c r="G1740" s="94" t="str">
        <f t="shared" si="280"/>
        <v/>
      </c>
      <c r="H1740" s="127" t="str">
        <f>IF(A1740&lt;&gt;"",IF(MID(C1740,1,1)="c",$AS$26,IF(MID(C1740,1,1)="r",$AS$41,IF(MID(C1740,1,1)="p",#REF!,#REF!))),"")</f>
        <v/>
      </c>
      <c r="I1740" s="92" t="str">
        <f t="shared" si="281"/>
        <v/>
      </c>
      <c r="J1740" s="92" t="str">
        <f t="shared" si="282"/>
        <v/>
      </c>
      <c r="K1740" s="92" t="str">
        <f t="shared" si="283"/>
        <v/>
      </c>
      <c r="L1740" s="92" t="str">
        <f t="shared" si="284"/>
        <v/>
      </c>
      <c r="M1740" s="95" t="str">
        <f>IF(A1740&lt;&gt;"",IF(MID(C1740,1,1)="c",SigmaEpsConcrete(I1740,$AN$30:$AN$33,$AR$30:$AR$33,$AS$26,$AS$27,$AS$28,$AQ$20,$AU$19),""),"")</f>
        <v/>
      </c>
      <c r="N1740" s="95" t="str">
        <f>IF(A1740&lt;&gt;"",IF(MID(C1740,1,1)="r",SigmaEpsReinf(J1740,$AS$42:$AS$43,$AS$41,$AS$39,$AS$40,$AQ$38),""),"")</f>
        <v/>
      </c>
      <c r="Q1740" s="92" t="str">
        <f t="shared" si="286"/>
        <v/>
      </c>
      <c r="R1740" s="92" t="str">
        <f t="shared" si="287"/>
        <v/>
      </c>
      <c r="U1740" s="5"/>
      <c r="V1740" s="5"/>
      <c r="W1740" s="94" t="str">
        <f t="shared" si="285"/>
        <v/>
      </c>
      <c r="X1740" s="94" t="str">
        <f t="shared" si="288"/>
        <v/>
      </c>
      <c r="Y1740" s="5"/>
      <c r="BK1740" s="8"/>
      <c r="BL1740" s="5"/>
      <c r="BM1740" s="5"/>
      <c r="BN1740" s="5"/>
      <c r="BO1740" s="5"/>
      <c r="BP1740" s="1"/>
      <c r="BQ1740" s="1"/>
      <c r="BR1740" s="1"/>
      <c r="BS1740" s="1"/>
      <c r="BT1740" s="1"/>
      <c r="BU1740" s="4"/>
      <c r="BV1740" s="1"/>
      <c r="BW1740" s="3"/>
      <c r="BX1740" s="4"/>
      <c r="BY1740" s="5"/>
      <c r="BZ1740" s="5"/>
      <c r="CA1740" s="5"/>
      <c r="CB1740" s="5"/>
      <c r="CC1740" s="5"/>
      <c r="CD1740" s="43"/>
    </row>
    <row r="1741" spans="1:82" x14ac:dyDescent="0.25">
      <c r="A1741" s="8"/>
      <c r="B1741" s="5"/>
      <c r="C1741" s="5"/>
      <c r="D1741" s="5"/>
      <c r="E1741" s="5"/>
      <c r="F1741" s="94" t="str">
        <f t="shared" si="279"/>
        <v/>
      </c>
      <c r="G1741" s="94" t="str">
        <f t="shared" si="280"/>
        <v/>
      </c>
      <c r="H1741" s="127" t="str">
        <f>IF(A1741&lt;&gt;"",IF(MID(C1741,1,1)="c",$AS$26,IF(MID(C1741,1,1)="r",$AS$41,IF(MID(C1741,1,1)="p",#REF!,#REF!))),"")</f>
        <v/>
      </c>
      <c r="I1741" s="92" t="str">
        <f t="shared" si="281"/>
        <v/>
      </c>
      <c r="J1741" s="92" t="str">
        <f t="shared" si="282"/>
        <v/>
      </c>
      <c r="K1741" s="92" t="str">
        <f t="shared" si="283"/>
        <v/>
      </c>
      <c r="L1741" s="92" t="str">
        <f t="shared" si="284"/>
        <v/>
      </c>
      <c r="M1741" s="95" t="str">
        <f>IF(A1741&lt;&gt;"",IF(MID(C1741,1,1)="c",SigmaEpsConcrete(I1741,$AN$30:$AN$33,$AR$30:$AR$33,$AS$26,$AS$27,$AS$28,$AQ$20,$AU$19),""),"")</f>
        <v/>
      </c>
      <c r="N1741" s="95" t="str">
        <f>IF(A1741&lt;&gt;"",IF(MID(C1741,1,1)="r",SigmaEpsReinf(J1741,$AS$42:$AS$43,$AS$41,$AS$39,$AS$40,$AQ$38),""),"")</f>
        <v/>
      </c>
      <c r="Q1741" s="92" t="str">
        <f t="shared" si="286"/>
        <v/>
      </c>
      <c r="R1741" s="92" t="str">
        <f t="shared" si="287"/>
        <v/>
      </c>
      <c r="U1741" s="5"/>
      <c r="V1741" s="5"/>
      <c r="W1741" s="94" t="str">
        <f t="shared" si="285"/>
        <v/>
      </c>
      <c r="X1741" s="94" t="str">
        <f t="shared" si="288"/>
        <v/>
      </c>
      <c r="Y1741" s="5"/>
      <c r="BK1741" s="8"/>
      <c r="BL1741" s="5"/>
      <c r="BM1741" s="5"/>
      <c r="BN1741" s="5"/>
      <c r="BO1741" s="5"/>
      <c r="BP1741" s="1"/>
      <c r="BQ1741" s="1"/>
      <c r="BR1741" s="1"/>
      <c r="BS1741" s="1"/>
      <c r="BT1741" s="1"/>
      <c r="BU1741" s="4"/>
      <c r="BV1741" s="1"/>
      <c r="BW1741" s="3"/>
      <c r="BX1741" s="4"/>
      <c r="BY1741" s="5"/>
      <c r="BZ1741" s="5"/>
      <c r="CA1741" s="5"/>
      <c r="CB1741" s="5"/>
      <c r="CC1741" s="5"/>
      <c r="CD1741" s="43"/>
    </row>
    <row r="1742" spans="1:82" x14ac:dyDescent="0.25">
      <c r="A1742" s="8"/>
      <c r="B1742" s="5"/>
      <c r="C1742" s="5"/>
      <c r="D1742" s="5"/>
      <c r="E1742" s="5"/>
      <c r="F1742" s="94" t="str">
        <f t="shared" si="279"/>
        <v/>
      </c>
      <c r="G1742" s="94" t="str">
        <f t="shared" si="280"/>
        <v/>
      </c>
      <c r="H1742" s="127" t="str">
        <f>IF(A1742&lt;&gt;"",IF(MID(C1742,1,1)="c",$AS$26,IF(MID(C1742,1,1)="r",$AS$41,IF(MID(C1742,1,1)="p",#REF!,#REF!))),"")</f>
        <v/>
      </c>
      <c r="I1742" s="92" t="str">
        <f t="shared" si="281"/>
        <v/>
      </c>
      <c r="J1742" s="92" t="str">
        <f t="shared" si="282"/>
        <v/>
      </c>
      <c r="K1742" s="92" t="str">
        <f t="shared" si="283"/>
        <v/>
      </c>
      <c r="L1742" s="92" t="str">
        <f t="shared" si="284"/>
        <v/>
      </c>
      <c r="M1742" s="95" t="str">
        <f>IF(A1742&lt;&gt;"",IF(MID(C1742,1,1)="c",SigmaEpsConcrete(I1742,$AN$30:$AN$33,$AR$30:$AR$33,$AS$26,$AS$27,$AS$28,$AQ$20,$AU$19),""),"")</f>
        <v/>
      </c>
      <c r="N1742" s="95" t="str">
        <f>IF(A1742&lt;&gt;"",IF(MID(C1742,1,1)="r",SigmaEpsReinf(J1742,$AS$42:$AS$43,$AS$41,$AS$39,$AS$40,$AQ$38),""),"")</f>
        <v/>
      </c>
      <c r="Q1742" s="92" t="str">
        <f t="shared" si="286"/>
        <v/>
      </c>
      <c r="R1742" s="92" t="str">
        <f t="shared" si="287"/>
        <v/>
      </c>
      <c r="U1742" s="5"/>
      <c r="V1742" s="5"/>
      <c r="W1742" s="94" t="str">
        <f t="shared" si="285"/>
        <v/>
      </c>
      <c r="X1742" s="94" t="str">
        <f t="shared" si="288"/>
        <v/>
      </c>
      <c r="Y1742" s="5"/>
      <c r="BK1742" s="8"/>
      <c r="BL1742" s="5"/>
      <c r="BM1742" s="5"/>
      <c r="BN1742" s="5"/>
      <c r="BO1742" s="5"/>
      <c r="BP1742" s="1"/>
      <c r="BQ1742" s="1"/>
      <c r="BR1742" s="1"/>
      <c r="BS1742" s="1"/>
      <c r="BT1742" s="1"/>
      <c r="BU1742" s="4"/>
      <c r="BV1742" s="1"/>
      <c r="BW1742" s="3"/>
      <c r="BX1742" s="4"/>
      <c r="BY1742" s="5"/>
      <c r="BZ1742" s="5"/>
      <c r="CA1742" s="5"/>
      <c r="CB1742" s="5"/>
      <c r="CC1742" s="5"/>
      <c r="CD1742" s="43"/>
    </row>
    <row r="1743" spans="1:82" x14ac:dyDescent="0.25">
      <c r="A1743" s="8"/>
      <c r="B1743" s="5"/>
      <c r="C1743" s="5"/>
      <c r="D1743" s="5"/>
      <c r="E1743" s="5"/>
      <c r="F1743" s="94" t="str">
        <f t="shared" si="279"/>
        <v/>
      </c>
      <c r="G1743" s="94" t="str">
        <f t="shared" si="280"/>
        <v/>
      </c>
      <c r="H1743" s="127" t="str">
        <f>IF(A1743&lt;&gt;"",IF(MID(C1743,1,1)="c",$AS$26,IF(MID(C1743,1,1)="r",$AS$41,IF(MID(C1743,1,1)="p",#REF!,#REF!))),"")</f>
        <v/>
      </c>
      <c r="I1743" s="92" t="str">
        <f t="shared" si="281"/>
        <v/>
      </c>
      <c r="J1743" s="92" t="str">
        <f t="shared" si="282"/>
        <v/>
      </c>
      <c r="K1743" s="92" t="str">
        <f t="shared" si="283"/>
        <v/>
      </c>
      <c r="L1743" s="92" t="str">
        <f t="shared" si="284"/>
        <v/>
      </c>
      <c r="M1743" s="95" t="str">
        <f>IF(A1743&lt;&gt;"",IF(MID(C1743,1,1)="c",SigmaEpsConcrete(I1743,$AN$30:$AN$33,$AR$30:$AR$33,$AS$26,$AS$27,$AS$28,$AQ$20,$AU$19),""),"")</f>
        <v/>
      </c>
      <c r="N1743" s="95" t="str">
        <f>IF(A1743&lt;&gt;"",IF(MID(C1743,1,1)="r",SigmaEpsReinf(J1743,$AS$42:$AS$43,$AS$41,$AS$39,$AS$40,$AQ$38),""),"")</f>
        <v/>
      </c>
      <c r="Q1743" s="92" t="str">
        <f t="shared" si="286"/>
        <v/>
      </c>
      <c r="R1743" s="92" t="str">
        <f t="shared" si="287"/>
        <v/>
      </c>
      <c r="U1743" s="5"/>
      <c r="V1743" s="5"/>
      <c r="W1743" s="94" t="str">
        <f t="shared" si="285"/>
        <v/>
      </c>
      <c r="X1743" s="94" t="str">
        <f t="shared" si="288"/>
        <v/>
      </c>
      <c r="Y1743" s="5"/>
      <c r="BK1743" s="8"/>
      <c r="BL1743" s="5"/>
      <c r="BM1743" s="5"/>
      <c r="BN1743" s="5"/>
      <c r="BO1743" s="5"/>
      <c r="BP1743" s="1"/>
      <c r="BQ1743" s="1"/>
      <c r="BR1743" s="1"/>
      <c r="BS1743" s="1"/>
      <c r="BT1743" s="1"/>
      <c r="BU1743" s="4"/>
      <c r="BV1743" s="1"/>
      <c r="BW1743" s="3"/>
      <c r="BX1743" s="4"/>
      <c r="BY1743" s="5"/>
      <c r="BZ1743" s="5"/>
      <c r="CA1743" s="5"/>
      <c r="CB1743" s="5"/>
      <c r="CC1743" s="5"/>
      <c r="CD1743" s="43"/>
    </row>
    <row r="1744" spans="1:82" x14ac:dyDescent="0.25">
      <c r="A1744" s="8"/>
      <c r="B1744" s="5"/>
      <c r="C1744" s="5"/>
      <c r="D1744" s="5"/>
      <c r="E1744" s="5"/>
      <c r="F1744" s="94" t="str">
        <f t="shared" si="279"/>
        <v/>
      </c>
      <c r="G1744" s="94" t="str">
        <f t="shared" si="280"/>
        <v/>
      </c>
      <c r="H1744" s="127" t="str">
        <f>IF(A1744&lt;&gt;"",IF(MID(C1744,1,1)="c",$AS$26,IF(MID(C1744,1,1)="r",$AS$41,IF(MID(C1744,1,1)="p",#REF!,#REF!))),"")</f>
        <v/>
      </c>
      <c r="I1744" s="92" t="str">
        <f t="shared" si="281"/>
        <v/>
      </c>
      <c r="J1744" s="92" t="str">
        <f t="shared" si="282"/>
        <v/>
      </c>
      <c r="K1744" s="92" t="str">
        <f t="shared" si="283"/>
        <v/>
      </c>
      <c r="L1744" s="92" t="str">
        <f t="shared" si="284"/>
        <v/>
      </c>
      <c r="M1744" s="95" t="str">
        <f>IF(A1744&lt;&gt;"",IF(MID(C1744,1,1)="c",SigmaEpsConcrete(I1744,$AN$30:$AN$33,$AR$30:$AR$33,$AS$26,$AS$27,$AS$28,$AQ$20,$AU$19),""),"")</f>
        <v/>
      </c>
      <c r="N1744" s="95" t="str">
        <f>IF(A1744&lt;&gt;"",IF(MID(C1744,1,1)="r",SigmaEpsReinf(J1744,$AS$42:$AS$43,$AS$41,$AS$39,$AS$40,$AQ$38),""),"")</f>
        <v/>
      </c>
      <c r="Q1744" s="92" t="str">
        <f t="shared" si="286"/>
        <v/>
      </c>
      <c r="R1744" s="92" t="str">
        <f t="shared" si="287"/>
        <v/>
      </c>
      <c r="U1744" s="5"/>
      <c r="V1744" s="5"/>
      <c r="W1744" s="94" t="str">
        <f t="shared" si="285"/>
        <v/>
      </c>
      <c r="X1744" s="94" t="str">
        <f t="shared" si="288"/>
        <v/>
      </c>
      <c r="Y1744" s="5"/>
      <c r="BK1744" s="8"/>
      <c r="BL1744" s="5"/>
      <c r="BM1744" s="5"/>
      <c r="BN1744" s="5"/>
      <c r="BO1744" s="5"/>
      <c r="BP1744" s="1"/>
      <c r="BQ1744" s="1"/>
      <c r="BR1744" s="1"/>
      <c r="BS1744" s="1"/>
      <c r="BT1744" s="1"/>
      <c r="BU1744" s="4"/>
      <c r="BV1744" s="1"/>
      <c r="BW1744" s="3"/>
      <c r="BX1744" s="4"/>
      <c r="BY1744" s="5"/>
      <c r="BZ1744" s="5"/>
      <c r="CA1744" s="5"/>
      <c r="CB1744" s="5"/>
      <c r="CC1744" s="5"/>
      <c r="CD1744" s="43"/>
    </row>
    <row r="1745" spans="1:82" x14ac:dyDescent="0.25">
      <c r="A1745" s="8"/>
      <c r="B1745" s="5"/>
      <c r="C1745" s="5"/>
      <c r="D1745" s="5"/>
      <c r="E1745" s="5"/>
      <c r="F1745" s="94" t="str">
        <f t="shared" si="279"/>
        <v/>
      </c>
      <c r="G1745" s="94" t="str">
        <f t="shared" si="280"/>
        <v/>
      </c>
      <c r="H1745" s="127" t="str">
        <f>IF(A1745&lt;&gt;"",IF(MID(C1745,1,1)="c",$AS$26,IF(MID(C1745,1,1)="r",$AS$41,IF(MID(C1745,1,1)="p",#REF!,#REF!))),"")</f>
        <v/>
      </c>
      <c r="I1745" s="92" t="str">
        <f t="shared" si="281"/>
        <v/>
      </c>
      <c r="J1745" s="92" t="str">
        <f t="shared" si="282"/>
        <v/>
      </c>
      <c r="K1745" s="92" t="str">
        <f t="shared" si="283"/>
        <v/>
      </c>
      <c r="L1745" s="92" t="str">
        <f t="shared" si="284"/>
        <v/>
      </c>
      <c r="M1745" s="95" t="str">
        <f>IF(A1745&lt;&gt;"",IF(MID(C1745,1,1)="c",SigmaEpsConcrete(I1745,$AN$30:$AN$33,$AR$30:$AR$33,$AS$26,$AS$27,$AS$28,$AQ$20,$AU$19),""),"")</f>
        <v/>
      </c>
      <c r="N1745" s="95" t="str">
        <f>IF(A1745&lt;&gt;"",IF(MID(C1745,1,1)="r",SigmaEpsReinf(J1745,$AS$42:$AS$43,$AS$41,$AS$39,$AS$40,$AQ$38),""),"")</f>
        <v/>
      </c>
      <c r="Q1745" s="92" t="str">
        <f t="shared" si="286"/>
        <v/>
      </c>
      <c r="R1745" s="92" t="str">
        <f t="shared" si="287"/>
        <v/>
      </c>
      <c r="U1745" s="5"/>
      <c r="V1745" s="5"/>
      <c r="W1745" s="94" t="str">
        <f t="shared" si="285"/>
        <v/>
      </c>
      <c r="X1745" s="94" t="str">
        <f t="shared" si="288"/>
        <v/>
      </c>
      <c r="Y1745" s="5"/>
      <c r="BK1745" s="8"/>
      <c r="BL1745" s="5"/>
      <c r="BM1745" s="5"/>
      <c r="BN1745" s="5"/>
      <c r="BO1745" s="5"/>
      <c r="BP1745" s="1"/>
      <c r="BQ1745" s="1"/>
      <c r="BR1745" s="1"/>
      <c r="BS1745" s="1"/>
      <c r="BT1745" s="1"/>
      <c r="BU1745" s="4"/>
      <c r="BV1745" s="1"/>
      <c r="BW1745" s="3"/>
      <c r="BX1745" s="4"/>
      <c r="BY1745" s="5"/>
      <c r="BZ1745" s="5"/>
      <c r="CA1745" s="5"/>
      <c r="CB1745" s="5"/>
      <c r="CC1745" s="5"/>
      <c r="CD1745" s="43"/>
    </row>
    <row r="1746" spans="1:82" x14ac:dyDescent="0.25">
      <c r="A1746" s="8"/>
      <c r="B1746" s="5"/>
      <c r="C1746" s="5"/>
      <c r="D1746" s="5"/>
      <c r="E1746" s="5"/>
      <c r="F1746" s="94" t="str">
        <f t="shared" si="279"/>
        <v/>
      </c>
      <c r="G1746" s="94" t="str">
        <f t="shared" si="280"/>
        <v/>
      </c>
      <c r="H1746" s="127" t="str">
        <f>IF(A1746&lt;&gt;"",IF(MID(C1746,1,1)="c",$AS$26,IF(MID(C1746,1,1)="r",$AS$41,IF(MID(C1746,1,1)="p",#REF!,#REF!))),"")</f>
        <v/>
      </c>
      <c r="I1746" s="92" t="str">
        <f t="shared" si="281"/>
        <v/>
      </c>
      <c r="J1746" s="92" t="str">
        <f t="shared" si="282"/>
        <v/>
      </c>
      <c r="K1746" s="92" t="str">
        <f t="shared" si="283"/>
        <v/>
      </c>
      <c r="L1746" s="92" t="str">
        <f t="shared" si="284"/>
        <v/>
      </c>
      <c r="M1746" s="95" t="str">
        <f>IF(A1746&lt;&gt;"",IF(MID(C1746,1,1)="c",SigmaEpsConcrete(I1746,$AN$30:$AN$33,$AR$30:$AR$33,$AS$26,$AS$27,$AS$28,$AQ$20,$AU$19),""),"")</f>
        <v/>
      </c>
      <c r="N1746" s="95" t="str">
        <f>IF(A1746&lt;&gt;"",IF(MID(C1746,1,1)="r",SigmaEpsReinf(J1746,$AS$42:$AS$43,$AS$41,$AS$39,$AS$40,$AQ$38),""),"")</f>
        <v/>
      </c>
      <c r="Q1746" s="92" t="str">
        <f t="shared" si="286"/>
        <v/>
      </c>
      <c r="R1746" s="92" t="str">
        <f t="shared" si="287"/>
        <v/>
      </c>
      <c r="U1746" s="5"/>
      <c r="V1746" s="5"/>
      <c r="W1746" s="94" t="str">
        <f t="shared" si="285"/>
        <v/>
      </c>
      <c r="X1746" s="94" t="str">
        <f t="shared" si="288"/>
        <v/>
      </c>
      <c r="Y1746" s="5"/>
      <c r="BK1746" s="8"/>
      <c r="BL1746" s="5"/>
      <c r="BM1746" s="5"/>
      <c r="BN1746" s="5"/>
      <c r="BO1746" s="5"/>
      <c r="BP1746" s="1"/>
      <c r="BQ1746" s="1"/>
      <c r="BR1746" s="1"/>
      <c r="BS1746" s="1"/>
      <c r="BT1746" s="1"/>
      <c r="BU1746" s="4"/>
      <c r="BV1746" s="1"/>
      <c r="BW1746" s="3"/>
      <c r="BX1746" s="4"/>
      <c r="BY1746" s="5"/>
      <c r="BZ1746" s="5"/>
      <c r="CA1746" s="5"/>
      <c r="CB1746" s="5"/>
      <c r="CC1746" s="5"/>
      <c r="CD1746" s="43"/>
    </row>
    <row r="1747" spans="1:82" x14ac:dyDescent="0.25">
      <c r="A1747" s="8"/>
      <c r="B1747" s="5"/>
      <c r="C1747" s="5"/>
      <c r="D1747" s="5"/>
      <c r="E1747" s="5"/>
      <c r="F1747" s="94" t="str">
        <f t="shared" si="279"/>
        <v/>
      </c>
      <c r="G1747" s="94" t="str">
        <f t="shared" si="280"/>
        <v/>
      </c>
      <c r="H1747" s="127" t="str">
        <f>IF(A1747&lt;&gt;"",IF(MID(C1747,1,1)="c",$AS$26,IF(MID(C1747,1,1)="r",$AS$41,IF(MID(C1747,1,1)="p",#REF!,#REF!))),"")</f>
        <v/>
      </c>
      <c r="I1747" s="92" t="str">
        <f t="shared" si="281"/>
        <v/>
      </c>
      <c r="J1747" s="92" t="str">
        <f t="shared" si="282"/>
        <v/>
      </c>
      <c r="K1747" s="92" t="str">
        <f t="shared" si="283"/>
        <v/>
      </c>
      <c r="L1747" s="92" t="str">
        <f t="shared" si="284"/>
        <v/>
      </c>
      <c r="M1747" s="95" t="str">
        <f>IF(A1747&lt;&gt;"",IF(MID(C1747,1,1)="c",SigmaEpsConcrete(I1747,$AN$30:$AN$33,$AR$30:$AR$33,$AS$26,$AS$27,$AS$28,$AQ$20,$AU$19),""),"")</f>
        <v/>
      </c>
      <c r="N1747" s="95" t="str">
        <f>IF(A1747&lt;&gt;"",IF(MID(C1747,1,1)="r",SigmaEpsReinf(J1747,$AS$42:$AS$43,$AS$41,$AS$39,$AS$40,$AQ$38),""),"")</f>
        <v/>
      </c>
      <c r="Q1747" s="92" t="str">
        <f t="shared" si="286"/>
        <v/>
      </c>
      <c r="R1747" s="92" t="str">
        <f t="shared" si="287"/>
        <v/>
      </c>
      <c r="U1747" s="5"/>
      <c r="V1747" s="5"/>
      <c r="W1747" s="94" t="str">
        <f t="shared" si="285"/>
        <v/>
      </c>
      <c r="X1747" s="94" t="str">
        <f t="shared" si="288"/>
        <v/>
      </c>
      <c r="Y1747" s="5"/>
      <c r="BK1747" s="8"/>
      <c r="BL1747" s="5"/>
      <c r="BM1747" s="5"/>
      <c r="BN1747" s="5"/>
      <c r="BO1747" s="5"/>
      <c r="BP1747" s="1"/>
      <c r="BQ1747" s="1"/>
      <c r="BR1747" s="1"/>
      <c r="BS1747" s="1"/>
      <c r="BT1747" s="1"/>
      <c r="BU1747" s="4"/>
      <c r="BV1747" s="1"/>
      <c r="BW1747" s="3"/>
      <c r="BX1747" s="4"/>
      <c r="BY1747" s="5"/>
      <c r="BZ1747" s="5"/>
      <c r="CA1747" s="5"/>
      <c r="CB1747" s="5"/>
      <c r="CC1747" s="5"/>
      <c r="CD1747" s="43"/>
    </row>
    <row r="1748" spans="1:82" x14ac:dyDescent="0.25">
      <c r="A1748" s="8"/>
      <c r="B1748" s="5"/>
      <c r="C1748" s="5"/>
      <c r="D1748" s="5"/>
      <c r="E1748" s="5"/>
      <c r="F1748" s="94" t="str">
        <f t="shared" si="279"/>
        <v/>
      </c>
      <c r="G1748" s="94" t="str">
        <f t="shared" si="280"/>
        <v/>
      </c>
      <c r="H1748" s="127" t="str">
        <f>IF(A1748&lt;&gt;"",IF(MID(C1748,1,1)="c",$AS$26,IF(MID(C1748,1,1)="r",$AS$41,IF(MID(C1748,1,1)="p",#REF!,#REF!))),"")</f>
        <v/>
      </c>
      <c r="I1748" s="92" t="str">
        <f t="shared" si="281"/>
        <v/>
      </c>
      <c r="J1748" s="92" t="str">
        <f t="shared" si="282"/>
        <v/>
      </c>
      <c r="K1748" s="92" t="str">
        <f t="shared" si="283"/>
        <v/>
      </c>
      <c r="L1748" s="92" t="str">
        <f t="shared" si="284"/>
        <v/>
      </c>
      <c r="M1748" s="95" t="str">
        <f>IF(A1748&lt;&gt;"",IF(MID(C1748,1,1)="c",SigmaEpsConcrete(I1748,$AN$30:$AN$33,$AR$30:$AR$33,$AS$26,$AS$27,$AS$28,$AQ$20,$AU$19),""),"")</f>
        <v/>
      </c>
      <c r="N1748" s="95" t="str">
        <f>IF(A1748&lt;&gt;"",IF(MID(C1748,1,1)="r",SigmaEpsReinf(J1748,$AS$42:$AS$43,$AS$41,$AS$39,$AS$40,$AQ$38),""),"")</f>
        <v/>
      </c>
      <c r="Q1748" s="92" t="str">
        <f t="shared" si="286"/>
        <v/>
      </c>
      <c r="R1748" s="92" t="str">
        <f t="shared" si="287"/>
        <v/>
      </c>
      <c r="U1748" s="5"/>
      <c r="V1748" s="5"/>
      <c r="W1748" s="94" t="str">
        <f t="shared" si="285"/>
        <v/>
      </c>
      <c r="X1748" s="94" t="str">
        <f t="shared" si="288"/>
        <v/>
      </c>
      <c r="Y1748" s="5"/>
      <c r="BK1748" s="8"/>
      <c r="BL1748" s="5"/>
      <c r="BM1748" s="5"/>
      <c r="BN1748" s="5"/>
      <c r="BO1748" s="5"/>
      <c r="BP1748" s="1"/>
      <c r="BQ1748" s="1"/>
      <c r="BR1748" s="1"/>
      <c r="BS1748" s="1"/>
      <c r="BT1748" s="1"/>
      <c r="BU1748" s="4"/>
      <c r="BV1748" s="1"/>
      <c r="BW1748" s="3"/>
      <c r="BX1748" s="4"/>
      <c r="BY1748" s="5"/>
      <c r="BZ1748" s="5"/>
      <c r="CA1748" s="5"/>
      <c r="CB1748" s="5"/>
      <c r="CC1748" s="5"/>
      <c r="CD1748" s="43"/>
    </row>
    <row r="1749" spans="1:82" x14ac:dyDescent="0.25">
      <c r="A1749" s="8"/>
      <c r="B1749" s="5"/>
      <c r="C1749" s="5"/>
      <c r="D1749" s="5"/>
      <c r="E1749" s="5"/>
      <c r="F1749" s="94" t="str">
        <f t="shared" si="279"/>
        <v/>
      </c>
      <c r="G1749" s="94" t="str">
        <f t="shared" si="280"/>
        <v/>
      </c>
      <c r="H1749" s="127" t="str">
        <f>IF(A1749&lt;&gt;"",IF(MID(C1749,1,1)="c",$AS$26,IF(MID(C1749,1,1)="r",$AS$41,IF(MID(C1749,1,1)="p",#REF!,#REF!))),"")</f>
        <v/>
      </c>
      <c r="I1749" s="92" t="str">
        <f t="shared" si="281"/>
        <v/>
      </c>
      <c r="J1749" s="92" t="str">
        <f t="shared" si="282"/>
        <v/>
      </c>
      <c r="K1749" s="92" t="str">
        <f t="shared" si="283"/>
        <v/>
      </c>
      <c r="L1749" s="92" t="str">
        <f t="shared" si="284"/>
        <v/>
      </c>
      <c r="M1749" s="95" t="str">
        <f>IF(A1749&lt;&gt;"",IF(MID(C1749,1,1)="c",SigmaEpsConcrete(I1749,$AN$30:$AN$33,$AR$30:$AR$33,$AS$26,$AS$27,$AS$28,$AQ$20,$AU$19),""),"")</f>
        <v/>
      </c>
      <c r="N1749" s="95" t="str">
        <f>IF(A1749&lt;&gt;"",IF(MID(C1749,1,1)="r",SigmaEpsReinf(J1749,$AS$42:$AS$43,$AS$41,$AS$39,$AS$40,$AQ$38),""),"")</f>
        <v/>
      </c>
      <c r="Q1749" s="92" t="str">
        <f t="shared" si="286"/>
        <v/>
      </c>
      <c r="R1749" s="92" t="str">
        <f t="shared" si="287"/>
        <v/>
      </c>
      <c r="U1749" s="5"/>
      <c r="V1749" s="5"/>
      <c r="W1749" s="94" t="str">
        <f t="shared" si="285"/>
        <v/>
      </c>
      <c r="X1749" s="94" t="str">
        <f t="shared" si="288"/>
        <v/>
      </c>
      <c r="Y1749" s="5"/>
      <c r="BK1749" s="8"/>
      <c r="BL1749" s="5"/>
      <c r="BM1749" s="5"/>
      <c r="BN1749" s="5"/>
      <c r="BO1749" s="5"/>
      <c r="BP1749" s="1"/>
      <c r="BQ1749" s="1"/>
      <c r="BR1749" s="1"/>
      <c r="BS1749" s="1"/>
      <c r="BT1749" s="1"/>
      <c r="BU1749" s="4"/>
      <c r="BV1749" s="1"/>
      <c r="BW1749" s="3"/>
      <c r="BX1749" s="4"/>
      <c r="BY1749" s="5"/>
      <c r="BZ1749" s="5"/>
      <c r="CA1749" s="5"/>
      <c r="CB1749" s="5"/>
      <c r="CC1749" s="5"/>
      <c r="CD1749" s="43"/>
    </row>
    <row r="1750" spans="1:82" x14ac:dyDescent="0.25">
      <c r="A1750" s="8"/>
      <c r="B1750" s="5"/>
      <c r="C1750" s="5"/>
      <c r="D1750" s="5"/>
      <c r="E1750" s="5"/>
      <c r="F1750" s="94" t="str">
        <f t="shared" si="279"/>
        <v/>
      </c>
      <c r="G1750" s="94" t="str">
        <f t="shared" si="280"/>
        <v/>
      </c>
      <c r="H1750" s="127" t="str">
        <f>IF(A1750&lt;&gt;"",IF(MID(C1750,1,1)="c",$AS$26,IF(MID(C1750,1,1)="r",$AS$41,IF(MID(C1750,1,1)="p",#REF!,#REF!))),"")</f>
        <v/>
      </c>
      <c r="I1750" s="92" t="str">
        <f t="shared" si="281"/>
        <v/>
      </c>
      <c r="J1750" s="92" t="str">
        <f t="shared" si="282"/>
        <v/>
      </c>
      <c r="K1750" s="92" t="str">
        <f t="shared" si="283"/>
        <v/>
      </c>
      <c r="L1750" s="92" t="str">
        <f t="shared" si="284"/>
        <v/>
      </c>
      <c r="M1750" s="95" t="str">
        <f>IF(A1750&lt;&gt;"",IF(MID(C1750,1,1)="c",SigmaEpsConcrete(I1750,$AN$30:$AN$33,$AR$30:$AR$33,$AS$26,$AS$27,$AS$28,$AQ$20,$AU$19),""),"")</f>
        <v/>
      </c>
      <c r="N1750" s="95" t="str">
        <f>IF(A1750&lt;&gt;"",IF(MID(C1750,1,1)="r",SigmaEpsReinf(J1750,$AS$42:$AS$43,$AS$41,$AS$39,$AS$40,$AQ$38),""),"")</f>
        <v/>
      </c>
      <c r="Q1750" s="92" t="str">
        <f t="shared" si="286"/>
        <v/>
      </c>
      <c r="R1750" s="92" t="str">
        <f t="shared" si="287"/>
        <v/>
      </c>
      <c r="U1750" s="5"/>
      <c r="V1750" s="5"/>
      <c r="W1750" s="94" t="str">
        <f t="shared" si="285"/>
        <v/>
      </c>
      <c r="X1750" s="94" t="str">
        <f t="shared" si="288"/>
        <v/>
      </c>
      <c r="Y1750" s="5"/>
      <c r="BK1750" s="8"/>
      <c r="BL1750" s="5"/>
      <c r="BM1750" s="5"/>
      <c r="BN1750" s="5"/>
      <c r="BO1750" s="5"/>
      <c r="BP1750" s="1"/>
      <c r="BQ1750" s="1"/>
      <c r="BR1750" s="1"/>
      <c r="BS1750" s="1"/>
      <c r="BT1750" s="1"/>
      <c r="BU1750" s="4"/>
      <c r="BV1750" s="1"/>
      <c r="BW1750" s="3"/>
      <c r="BX1750" s="4"/>
      <c r="BY1750" s="5"/>
      <c r="BZ1750" s="5"/>
      <c r="CA1750" s="5"/>
      <c r="CB1750" s="5"/>
      <c r="CC1750" s="5"/>
      <c r="CD1750" s="43"/>
    </row>
    <row r="1751" spans="1:82" x14ac:dyDescent="0.25">
      <c r="A1751" s="8"/>
      <c r="B1751" s="5"/>
      <c r="C1751" s="5"/>
      <c r="D1751" s="5"/>
      <c r="E1751" s="5"/>
      <c r="F1751" s="94" t="str">
        <f t="shared" si="279"/>
        <v/>
      </c>
      <c r="G1751" s="94" t="str">
        <f t="shared" si="280"/>
        <v/>
      </c>
      <c r="H1751" s="127" t="str">
        <f>IF(A1751&lt;&gt;"",IF(MID(C1751,1,1)="c",$AS$26,IF(MID(C1751,1,1)="r",$AS$41,IF(MID(C1751,1,1)="p",#REF!,#REF!))),"")</f>
        <v/>
      </c>
      <c r="I1751" s="92" t="str">
        <f t="shared" si="281"/>
        <v/>
      </c>
      <c r="J1751" s="92" t="str">
        <f t="shared" si="282"/>
        <v/>
      </c>
      <c r="K1751" s="92" t="str">
        <f t="shared" si="283"/>
        <v/>
      </c>
      <c r="L1751" s="92" t="str">
        <f t="shared" si="284"/>
        <v/>
      </c>
      <c r="M1751" s="95" t="str">
        <f>IF(A1751&lt;&gt;"",IF(MID(C1751,1,1)="c",SigmaEpsConcrete(I1751,$AN$30:$AN$33,$AR$30:$AR$33,$AS$26,$AS$27,$AS$28,$AQ$20,$AU$19),""),"")</f>
        <v/>
      </c>
      <c r="N1751" s="95" t="str">
        <f>IF(A1751&lt;&gt;"",IF(MID(C1751,1,1)="r",SigmaEpsReinf(J1751,$AS$42:$AS$43,$AS$41,$AS$39,$AS$40,$AQ$38),""),"")</f>
        <v/>
      </c>
      <c r="Q1751" s="92" t="str">
        <f t="shared" si="286"/>
        <v/>
      </c>
      <c r="R1751" s="92" t="str">
        <f t="shared" si="287"/>
        <v/>
      </c>
      <c r="U1751" s="5"/>
      <c r="V1751" s="5"/>
      <c r="W1751" s="94" t="str">
        <f t="shared" si="285"/>
        <v/>
      </c>
      <c r="X1751" s="94" t="str">
        <f t="shared" si="288"/>
        <v/>
      </c>
      <c r="Y1751" s="5"/>
      <c r="BK1751" s="8"/>
      <c r="BL1751" s="5"/>
      <c r="BM1751" s="5"/>
      <c r="BN1751" s="5"/>
      <c r="BO1751" s="5"/>
      <c r="BP1751" s="1"/>
      <c r="BQ1751" s="1"/>
      <c r="BR1751" s="1"/>
      <c r="BS1751" s="1"/>
      <c r="BT1751" s="1"/>
      <c r="BU1751" s="4"/>
      <c r="BV1751" s="1"/>
      <c r="BW1751" s="3"/>
      <c r="BX1751" s="4"/>
      <c r="BY1751" s="5"/>
      <c r="BZ1751" s="5"/>
      <c r="CA1751" s="5"/>
      <c r="CB1751" s="5"/>
      <c r="CC1751" s="5"/>
      <c r="CD1751" s="43"/>
    </row>
    <row r="1752" spans="1:82" x14ac:dyDescent="0.25">
      <c r="A1752" s="8"/>
      <c r="B1752" s="5"/>
      <c r="C1752" s="5"/>
      <c r="D1752" s="5"/>
      <c r="E1752" s="5"/>
      <c r="F1752" s="94" t="str">
        <f t="shared" si="279"/>
        <v/>
      </c>
      <c r="G1752" s="94" t="str">
        <f t="shared" si="280"/>
        <v/>
      </c>
      <c r="H1752" s="127" t="str">
        <f>IF(A1752&lt;&gt;"",IF(MID(C1752,1,1)="c",$AS$26,IF(MID(C1752,1,1)="r",$AS$41,IF(MID(C1752,1,1)="p",#REF!,#REF!))),"")</f>
        <v/>
      </c>
      <c r="I1752" s="92" t="str">
        <f t="shared" si="281"/>
        <v/>
      </c>
      <c r="J1752" s="92" t="str">
        <f t="shared" si="282"/>
        <v/>
      </c>
      <c r="K1752" s="92" t="str">
        <f t="shared" si="283"/>
        <v/>
      </c>
      <c r="L1752" s="92" t="str">
        <f t="shared" si="284"/>
        <v/>
      </c>
      <c r="M1752" s="95" t="str">
        <f>IF(A1752&lt;&gt;"",IF(MID(C1752,1,1)="c",SigmaEpsConcrete(I1752,$AN$30:$AN$33,$AR$30:$AR$33,$AS$26,$AS$27,$AS$28,$AQ$20,$AU$19),""),"")</f>
        <v/>
      </c>
      <c r="N1752" s="95" t="str">
        <f>IF(A1752&lt;&gt;"",IF(MID(C1752,1,1)="r",SigmaEpsReinf(J1752,$AS$42:$AS$43,$AS$41,$AS$39,$AS$40,$AQ$38),""),"")</f>
        <v/>
      </c>
      <c r="Q1752" s="92" t="str">
        <f t="shared" si="286"/>
        <v/>
      </c>
      <c r="R1752" s="92" t="str">
        <f t="shared" si="287"/>
        <v/>
      </c>
      <c r="U1752" s="5"/>
      <c r="V1752" s="5"/>
      <c r="W1752" s="94" t="str">
        <f t="shared" si="285"/>
        <v/>
      </c>
      <c r="X1752" s="94" t="str">
        <f t="shared" si="288"/>
        <v/>
      </c>
      <c r="Y1752" s="5"/>
      <c r="BK1752" s="8"/>
      <c r="BL1752" s="5"/>
      <c r="BM1752" s="5"/>
      <c r="BN1752" s="5"/>
      <c r="BO1752" s="5"/>
      <c r="BP1752" s="1"/>
      <c r="BQ1752" s="1"/>
      <c r="BR1752" s="1"/>
      <c r="BS1752" s="1"/>
      <c r="BT1752" s="1"/>
      <c r="BU1752" s="4"/>
      <c r="BV1752" s="1"/>
      <c r="BW1752" s="3"/>
      <c r="BX1752" s="4"/>
      <c r="BY1752" s="5"/>
      <c r="BZ1752" s="5"/>
      <c r="CA1752" s="5"/>
      <c r="CB1752" s="5"/>
      <c r="CC1752" s="5"/>
      <c r="CD1752" s="43"/>
    </row>
    <row r="1753" spans="1:82" x14ac:dyDescent="0.25">
      <c r="A1753" s="8"/>
      <c r="B1753" s="5"/>
      <c r="C1753" s="5"/>
      <c r="D1753" s="5"/>
      <c r="E1753" s="5"/>
      <c r="F1753" s="94" t="str">
        <f t="shared" si="279"/>
        <v/>
      </c>
      <c r="G1753" s="94" t="str">
        <f t="shared" si="280"/>
        <v/>
      </c>
      <c r="H1753" s="127" t="str">
        <f>IF(A1753&lt;&gt;"",IF(MID(C1753,1,1)="c",$AS$26,IF(MID(C1753,1,1)="r",$AS$41,IF(MID(C1753,1,1)="p",#REF!,#REF!))),"")</f>
        <v/>
      </c>
      <c r="I1753" s="92" t="str">
        <f t="shared" si="281"/>
        <v/>
      </c>
      <c r="J1753" s="92" t="str">
        <f t="shared" si="282"/>
        <v/>
      </c>
      <c r="K1753" s="92" t="str">
        <f t="shared" si="283"/>
        <v/>
      </c>
      <c r="L1753" s="92" t="str">
        <f t="shared" si="284"/>
        <v/>
      </c>
      <c r="M1753" s="95" t="str">
        <f>IF(A1753&lt;&gt;"",IF(MID(C1753,1,1)="c",SigmaEpsConcrete(I1753,$AN$30:$AN$33,$AR$30:$AR$33,$AS$26,$AS$27,$AS$28,$AQ$20,$AU$19),""),"")</f>
        <v/>
      </c>
      <c r="N1753" s="95" t="str">
        <f>IF(A1753&lt;&gt;"",IF(MID(C1753,1,1)="r",SigmaEpsReinf(J1753,$AS$42:$AS$43,$AS$41,$AS$39,$AS$40,$AQ$38),""),"")</f>
        <v/>
      </c>
      <c r="Q1753" s="92" t="str">
        <f t="shared" si="286"/>
        <v/>
      </c>
      <c r="R1753" s="92" t="str">
        <f t="shared" si="287"/>
        <v/>
      </c>
      <c r="U1753" s="5"/>
      <c r="V1753" s="5"/>
      <c r="W1753" s="94" t="str">
        <f t="shared" si="285"/>
        <v/>
      </c>
      <c r="X1753" s="94" t="str">
        <f t="shared" si="288"/>
        <v/>
      </c>
      <c r="Y1753" s="5"/>
      <c r="BK1753" s="8"/>
      <c r="BL1753" s="5"/>
      <c r="BM1753" s="5"/>
      <c r="BN1753" s="5"/>
      <c r="BO1753" s="5"/>
      <c r="BP1753" s="1"/>
      <c r="BQ1753" s="1"/>
      <c r="BR1753" s="1"/>
      <c r="BS1753" s="1"/>
      <c r="BT1753" s="1"/>
      <c r="BU1753" s="4"/>
      <c r="BV1753" s="1"/>
      <c r="BW1753" s="3"/>
      <c r="BX1753" s="4"/>
      <c r="BY1753" s="5"/>
      <c r="BZ1753" s="5"/>
      <c r="CA1753" s="5"/>
      <c r="CB1753" s="5"/>
      <c r="CC1753" s="5"/>
      <c r="CD1753" s="43"/>
    </row>
    <row r="1754" spans="1:82" x14ac:dyDescent="0.25">
      <c r="A1754" s="8"/>
      <c r="B1754" s="5"/>
      <c r="C1754" s="5"/>
      <c r="D1754" s="5"/>
      <c r="E1754" s="5"/>
      <c r="F1754" s="94" t="str">
        <f t="shared" si="279"/>
        <v/>
      </c>
      <c r="G1754" s="94" t="str">
        <f t="shared" si="280"/>
        <v/>
      </c>
      <c r="H1754" s="127" t="str">
        <f>IF(A1754&lt;&gt;"",IF(MID(C1754,1,1)="c",$AS$26,IF(MID(C1754,1,1)="r",$AS$41,IF(MID(C1754,1,1)="p",#REF!,#REF!))),"")</f>
        <v/>
      </c>
      <c r="I1754" s="92" t="str">
        <f t="shared" si="281"/>
        <v/>
      </c>
      <c r="J1754" s="92" t="str">
        <f t="shared" si="282"/>
        <v/>
      </c>
      <c r="K1754" s="92" t="str">
        <f t="shared" si="283"/>
        <v/>
      </c>
      <c r="L1754" s="92" t="str">
        <f t="shared" si="284"/>
        <v/>
      </c>
      <c r="M1754" s="95" t="str">
        <f>IF(A1754&lt;&gt;"",IF(MID(C1754,1,1)="c",SigmaEpsConcrete(I1754,$AN$30:$AN$33,$AR$30:$AR$33,$AS$26,$AS$27,$AS$28,$AQ$20,$AU$19),""),"")</f>
        <v/>
      </c>
      <c r="N1754" s="95" t="str">
        <f>IF(A1754&lt;&gt;"",IF(MID(C1754,1,1)="r",SigmaEpsReinf(J1754,$AS$42:$AS$43,$AS$41,$AS$39,$AS$40,$AQ$38),""),"")</f>
        <v/>
      </c>
      <c r="Q1754" s="92" t="str">
        <f t="shared" si="286"/>
        <v/>
      </c>
      <c r="R1754" s="92" t="str">
        <f t="shared" si="287"/>
        <v/>
      </c>
      <c r="U1754" s="5"/>
      <c r="V1754" s="5"/>
      <c r="W1754" s="94" t="str">
        <f t="shared" si="285"/>
        <v/>
      </c>
      <c r="X1754" s="94" t="str">
        <f t="shared" si="288"/>
        <v/>
      </c>
      <c r="Y1754" s="5"/>
      <c r="BK1754" s="8"/>
      <c r="BL1754" s="5"/>
      <c r="BM1754" s="5"/>
      <c r="BN1754" s="5"/>
      <c r="BO1754" s="5"/>
      <c r="BP1754" s="1"/>
      <c r="BQ1754" s="1"/>
      <c r="BR1754" s="1"/>
      <c r="BS1754" s="1"/>
      <c r="BT1754" s="1"/>
      <c r="BU1754" s="4"/>
      <c r="BV1754" s="1"/>
      <c r="BW1754" s="3"/>
      <c r="BX1754" s="4"/>
      <c r="BY1754" s="5"/>
      <c r="BZ1754" s="5"/>
      <c r="CA1754" s="5"/>
      <c r="CB1754" s="5"/>
      <c r="CC1754" s="5"/>
      <c r="CD1754" s="43"/>
    </row>
    <row r="1755" spans="1:82" x14ac:dyDescent="0.25">
      <c r="A1755" s="8"/>
      <c r="B1755" s="5"/>
      <c r="C1755" s="5"/>
      <c r="D1755" s="5"/>
      <c r="E1755" s="5"/>
      <c r="F1755" s="94" t="str">
        <f t="shared" si="279"/>
        <v/>
      </c>
      <c r="G1755" s="94" t="str">
        <f t="shared" si="280"/>
        <v/>
      </c>
      <c r="H1755" s="127" t="str">
        <f>IF(A1755&lt;&gt;"",IF(MID(C1755,1,1)="c",$AS$26,IF(MID(C1755,1,1)="r",$AS$41,IF(MID(C1755,1,1)="p",#REF!,#REF!))),"")</f>
        <v/>
      </c>
      <c r="I1755" s="92" t="str">
        <f t="shared" si="281"/>
        <v/>
      </c>
      <c r="J1755" s="92" t="str">
        <f t="shared" si="282"/>
        <v/>
      </c>
      <c r="K1755" s="92" t="str">
        <f t="shared" si="283"/>
        <v/>
      </c>
      <c r="L1755" s="92" t="str">
        <f t="shared" si="284"/>
        <v/>
      </c>
      <c r="M1755" s="95" t="str">
        <f>IF(A1755&lt;&gt;"",IF(MID(C1755,1,1)="c",SigmaEpsConcrete(I1755,$AN$30:$AN$33,$AR$30:$AR$33,$AS$26,$AS$27,$AS$28,$AQ$20,$AU$19),""),"")</f>
        <v/>
      </c>
      <c r="N1755" s="95" t="str">
        <f>IF(A1755&lt;&gt;"",IF(MID(C1755,1,1)="r",SigmaEpsReinf(J1755,$AS$42:$AS$43,$AS$41,$AS$39,$AS$40,$AQ$38),""),"")</f>
        <v/>
      </c>
      <c r="Q1755" s="92" t="str">
        <f t="shared" si="286"/>
        <v/>
      </c>
      <c r="R1755" s="92" t="str">
        <f t="shared" si="287"/>
        <v/>
      </c>
      <c r="U1755" s="5"/>
      <c r="V1755" s="5"/>
      <c r="W1755" s="94" t="str">
        <f t="shared" si="285"/>
        <v/>
      </c>
      <c r="X1755" s="94" t="str">
        <f t="shared" si="288"/>
        <v/>
      </c>
      <c r="Y1755" s="5"/>
      <c r="BK1755" s="8"/>
      <c r="BL1755" s="5"/>
      <c r="BM1755" s="5"/>
      <c r="BN1755" s="5"/>
      <c r="BO1755" s="5"/>
      <c r="BP1755" s="1"/>
      <c r="BQ1755" s="1"/>
      <c r="BR1755" s="1"/>
      <c r="BS1755" s="1"/>
      <c r="BT1755" s="1"/>
      <c r="BU1755" s="4"/>
      <c r="BV1755" s="1"/>
      <c r="BW1755" s="3"/>
      <c r="BX1755" s="4"/>
      <c r="BY1755" s="5"/>
      <c r="BZ1755" s="5"/>
      <c r="CA1755" s="5"/>
      <c r="CB1755" s="5"/>
      <c r="CC1755" s="5"/>
      <c r="CD1755" s="43"/>
    </row>
    <row r="1756" spans="1:82" x14ac:dyDescent="0.25">
      <c r="A1756" s="8"/>
      <c r="B1756" s="5"/>
      <c r="C1756" s="5"/>
      <c r="D1756" s="5"/>
      <c r="E1756" s="5"/>
      <c r="F1756" s="94" t="str">
        <f t="shared" si="279"/>
        <v/>
      </c>
      <c r="G1756" s="94" t="str">
        <f t="shared" si="280"/>
        <v/>
      </c>
      <c r="H1756" s="127" t="str">
        <f>IF(A1756&lt;&gt;"",IF(MID(C1756,1,1)="c",$AS$26,IF(MID(C1756,1,1)="r",$AS$41,IF(MID(C1756,1,1)="p",#REF!,#REF!))),"")</f>
        <v/>
      </c>
      <c r="I1756" s="92" t="str">
        <f t="shared" si="281"/>
        <v/>
      </c>
      <c r="J1756" s="92" t="str">
        <f t="shared" si="282"/>
        <v/>
      </c>
      <c r="K1756" s="92" t="str">
        <f t="shared" si="283"/>
        <v/>
      </c>
      <c r="L1756" s="92" t="str">
        <f t="shared" si="284"/>
        <v/>
      </c>
      <c r="M1756" s="95" t="str">
        <f>IF(A1756&lt;&gt;"",IF(MID(C1756,1,1)="c",SigmaEpsConcrete(I1756,$AN$30:$AN$33,$AR$30:$AR$33,$AS$26,$AS$27,$AS$28,$AQ$20,$AU$19),""),"")</f>
        <v/>
      </c>
      <c r="N1756" s="95" t="str">
        <f>IF(A1756&lt;&gt;"",IF(MID(C1756,1,1)="r",SigmaEpsReinf(J1756,$AS$42:$AS$43,$AS$41,$AS$39,$AS$40,$AQ$38),""),"")</f>
        <v/>
      </c>
      <c r="Q1756" s="92" t="str">
        <f t="shared" si="286"/>
        <v/>
      </c>
      <c r="R1756" s="92" t="str">
        <f t="shared" si="287"/>
        <v/>
      </c>
      <c r="U1756" s="5"/>
      <c r="V1756" s="5"/>
      <c r="W1756" s="94" t="str">
        <f t="shared" si="285"/>
        <v/>
      </c>
      <c r="X1756" s="94" t="str">
        <f t="shared" si="288"/>
        <v/>
      </c>
      <c r="Y1756" s="5"/>
      <c r="BK1756" s="8"/>
      <c r="BL1756" s="5"/>
      <c r="BM1756" s="5"/>
      <c r="BN1756" s="5"/>
      <c r="BO1756" s="5"/>
      <c r="BP1756" s="1"/>
      <c r="BQ1756" s="1"/>
      <c r="BR1756" s="1"/>
      <c r="BS1756" s="1"/>
      <c r="BT1756" s="1"/>
      <c r="BU1756" s="4"/>
      <c r="BV1756" s="1"/>
      <c r="BW1756" s="3"/>
      <c r="BX1756" s="4"/>
      <c r="BY1756" s="5"/>
      <c r="BZ1756" s="5"/>
      <c r="CA1756" s="5"/>
      <c r="CB1756" s="5"/>
      <c r="CC1756" s="5"/>
      <c r="CD1756" s="43"/>
    </row>
    <row r="1757" spans="1:82" x14ac:dyDescent="0.25">
      <c r="A1757" s="8"/>
      <c r="B1757" s="5"/>
      <c r="C1757" s="5"/>
      <c r="D1757" s="5"/>
      <c r="E1757" s="5"/>
      <c r="F1757" s="94" t="str">
        <f t="shared" si="279"/>
        <v/>
      </c>
      <c r="G1757" s="94" t="str">
        <f t="shared" si="280"/>
        <v/>
      </c>
      <c r="H1757" s="127" t="str">
        <f>IF(A1757&lt;&gt;"",IF(MID(C1757,1,1)="c",$AS$26,IF(MID(C1757,1,1)="r",$AS$41,IF(MID(C1757,1,1)="p",#REF!,#REF!))),"")</f>
        <v/>
      </c>
      <c r="I1757" s="92" t="str">
        <f t="shared" si="281"/>
        <v/>
      </c>
      <c r="J1757" s="92" t="str">
        <f t="shared" si="282"/>
        <v/>
      </c>
      <c r="K1757" s="92" t="str">
        <f t="shared" si="283"/>
        <v/>
      </c>
      <c r="L1757" s="92" t="str">
        <f t="shared" si="284"/>
        <v/>
      </c>
      <c r="M1757" s="95" t="str">
        <f>IF(A1757&lt;&gt;"",IF(MID(C1757,1,1)="c",SigmaEpsConcrete(I1757,$AN$30:$AN$33,$AR$30:$AR$33,$AS$26,$AS$27,$AS$28,$AQ$20,$AU$19),""),"")</f>
        <v/>
      </c>
      <c r="N1757" s="95" t="str">
        <f>IF(A1757&lt;&gt;"",IF(MID(C1757,1,1)="r",SigmaEpsReinf(J1757,$AS$42:$AS$43,$AS$41,$AS$39,$AS$40,$AQ$38),""),"")</f>
        <v/>
      </c>
      <c r="Q1757" s="92" t="str">
        <f t="shared" si="286"/>
        <v/>
      </c>
      <c r="R1757" s="92" t="str">
        <f t="shared" si="287"/>
        <v/>
      </c>
      <c r="U1757" s="5"/>
      <c r="V1757" s="5"/>
      <c r="W1757" s="94" t="str">
        <f t="shared" si="285"/>
        <v/>
      </c>
      <c r="X1757" s="94" t="str">
        <f t="shared" si="288"/>
        <v/>
      </c>
      <c r="Y1757" s="5"/>
      <c r="BK1757" s="8"/>
      <c r="BL1757" s="5"/>
      <c r="BM1757" s="5"/>
      <c r="BN1757" s="5"/>
      <c r="BO1757" s="5"/>
      <c r="BP1757" s="1"/>
      <c r="BQ1757" s="1"/>
      <c r="BR1757" s="1"/>
      <c r="BS1757" s="1"/>
      <c r="BT1757" s="1"/>
      <c r="BU1757" s="4"/>
      <c r="BV1757" s="1"/>
      <c r="BW1757" s="3"/>
      <c r="BX1757" s="4"/>
      <c r="BY1757" s="5"/>
      <c r="BZ1757" s="5"/>
      <c r="CA1757" s="5"/>
      <c r="CB1757" s="5"/>
      <c r="CC1757" s="5"/>
      <c r="CD1757" s="43"/>
    </row>
    <row r="1758" spans="1:82" x14ac:dyDescent="0.25">
      <c r="A1758" s="8"/>
      <c r="B1758" s="5"/>
      <c r="C1758" s="5"/>
      <c r="D1758" s="5"/>
      <c r="E1758" s="5"/>
      <c r="F1758" s="94" t="str">
        <f t="shared" si="279"/>
        <v/>
      </c>
      <c r="G1758" s="94" t="str">
        <f t="shared" si="280"/>
        <v/>
      </c>
      <c r="H1758" s="127" t="str">
        <f>IF(A1758&lt;&gt;"",IF(MID(C1758,1,1)="c",$AS$26,IF(MID(C1758,1,1)="r",$AS$41,IF(MID(C1758,1,1)="p",#REF!,#REF!))),"")</f>
        <v/>
      </c>
      <c r="I1758" s="92" t="str">
        <f t="shared" si="281"/>
        <v/>
      </c>
      <c r="J1758" s="92" t="str">
        <f t="shared" si="282"/>
        <v/>
      </c>
      <c r="K1758" s="92" t="str">
        <f t="shared" si="283"/>
        <v/>
      </c>
      <c r="L1758" s="92" t="str">
        <f t="shared" si="284"/>
        <v/>
      </c>
      <c r="M1758" s="95" t="str">
        <f>IF(A1758&lt;&gt;"",IF(MID(C1758,1,1)="c",SigmaEpsConcrete(I1758,$AN$30:$AN$33,$AR$30:$AR$33,$AS$26,$AS$27,$AS$28,$AQ$20,$AU$19),""),"")</f>
        <v/>
      </c>
      <c r="N1758" s="95" t="str">
        <f>IF(A1758&lt;&gt;"",IF(MID(C1758,1,1)="r",SigmaEpsReinf(J1758,$AS$42:$AS$43,$AS$41,$AS$39,$AS$40,$AQ$38),""),"")</f>
        <v/>
      </c>
      <c r="Q1758" s="92" t="str">
        <f t="shared" si="286"/>
        <v/>
      </c>
      <c r="R1758" s="92" t="str">
        <f t="shared" si="287"/>
        <v/>
      </c>
      <c r="U1758" s="5"/>
      <c r="V1758" s="5"/>
      <c r="W1758" s="94" t="str">
        <f t="shared" si="285"/>
        <v/>
      </c>
      <c r="X1758" s="94" t="str">
        <f t="shared" si="288"/>
        <v/>
      </c>
      <c r="Y1758" s="5"/>
      <c r="BK1758" s="8"/>
      <c r="BL1758" s="5"/>
      <c r="BM1758" s="5"/>
      <c r="BN1758" s="5"/>
      <c r="BO1758" s="5"/>
      <c r="BP1758" s="1"/>
      <c r="BQ1758" s="1"/>
      <c r="BR1758" s="1"/>
      <c r="BS1758" s="1"/>
      <c r="BT1758" s="1"/>
      <c r="BU1758" s="4"/>
      <c r="BV1758" s="1"/>
      <c r="BW1758" s="3"/>
      <c r="BX1758" s="4"/>
      <c r="BY1758" s="5"/>
      <c r="BZ1758" s="5"/>
      <c r="CA1758" s="5"/>
      <c r="CB1758" s="5"/>
      <c r="CC1758" s="5"/>
      <c r="CD1758" s="43"/>
    </row>
    <row r="1759" spans="1:82" x14ac:dyDescent="0.25">
      <c r="A1759" s="8"/>
      <c r="B1759" s="5"/>
      <c r="C1759" s="5"/>
      <c r="D1759" s="5"/>
      <c r="E1759" s="5"/>
      <c r="F1759" s="94" t="str">
        <f t="shared" si="279"/>
        <v/>
      </c>
      <c r="G1759" s="94" t="str">
        <f t="shared" si="280"/>
        <v/>
      </c>
      <c r="H1759" s="127" t="str">
        <f>IF(A1759&lt;&gt;"",IF(MID(C1759,1,1)="c",$AS$26,IF(MID(C1759,1,1)="r",$AS$41,IF(MID(C1759,1,1)="p",#REF!,#REF!))),"")</f>
        <v/>
      </c>
      <c r="I1759" s="92" t="str">
        <f t="shared" si="281"/>
        <v/>
      </c>
      <c r="J1759" s="92" t="str">
        <f t="shared" si="282"/>
        <v/>
      </c>
      <c r="K1759" s="92" t="str">
        <f t="shared" si="283"/>
        <v/>
      </c>
      <c r="L1759" s="92" t="str">
        <f t="shared" si="284"/>
        <v/>
      </c>
      <c r="M1759" s="95" t="str">
        <f>IF(A1759&lt;&gt;"",IF(MID(C1759,1,1)="c",SigmaEpsConcrete(I1759,$AN$30:$AN$33,$AR$30:$AR$33,$AS$26,$AS$27,$AS$28,$AQ$20,$AU$19),""),"")</f>
        <v/>
      </c>
      <c r="N1759" s="95" t="str">
        <f>IF(A1759&lt;&gt;"",IF(MID(C1759,1,1)="r",SigmaEpsReinf(J1759,$AS$42:$AS$43,$AS$41,$AS$39,$AS$40,$AQ$38),""),"")</f>
        <v/>
      </c>
      <c r="Q1759" s="92" t="str">
        <f t="shared" si="286"/>
        <v/>
      </c>
      <c r="R1759" s="92" t="str">
        <f t="shared" si="287"/>
        <v/>
      </c>
      <c r="U1759" s="5"/>
      <c r="V1759" s="5"/>
      <c r="W1759" s="94" t="str">
        <f t="shared" si="285"/>
        <v/>
      </c>
      <c r="X1759" s="94" t="str">
        <f t="shared" si="288"/>
        <v/>
      </c>
      <c r="Y1759" s="5"/>
      <c r="BK1759" s="8"/>
      <c r="BL1759" s="5"/>
      <c r="BM1759" s="5"/>
      <c r="BN1759" s="5"/>
      <c r="BO1759" s="5"/>
      <c r="BP1759" s="1"/>
      <c r="BQ1759" s="1"/>
      <c r="BR1759" s="1"/>
      <c r="BS1759" s="1"/>
      <c r="BT1759" s="1"/>
      <c r="BU1759" s="4"/>
      <c r="BV1759" s="1"/>
      <c r="BW1759" s="3"/>
      <c r="BX1759" s="4"/>
      <c r="BY1759" s="5"/>
      <c r="BZ1759" s="5"/>
      <c r="CA1759" s="5"/>
      <c r="CB1759" s="5"/>
      <c r="CC1759" s="5"/>
      <c r="CD1759" s="43"/>
    </row>
    <row r="1760" spans="1:82" x14ac:dyDescent="0.25">
      <c r="A1760" s="8"/>
      <c r="B1760" s="5"/>
      <c r="C1760" s="5"/>
      <c r="D1760" s="5"/>
      <c r="E1760" s="5"/>
      <c r="F1760" s="94" t="str">
        <f t="shared" si="279"/>
        <v/>
      </c>
      <c r="G1760" s="94" t="str">
        <f t="shared" si="280"/>
        <v/>
      </c>
      <c r="H1760" s="127" t="str">
        <f>IF(A1760&lt;&gt;"",IF(MID(C1760,1,1)="c",$AS$26,IF(MID(C1760,1,1)="r",$AS$41,IF(MID(C1760,1,1)="p",#REF!,#REF!))),"")</f>
        <v/>
      </c>
      <c r="I1760" s="92" t="str">
        <f t="shared" si="281"/>
        <v/>
      </c>
      <c r="J1760" s="92" t="str">
        <f t="shared" si="282"/>
        <v/>
      </c>
      <c r="K1760" s="92" t="str">
        <f t="shared" si="283"/>
        <v/>
      </c>
      <c r="L1760" s="92" t="str">
        <f t="shared" si="284"/>
        <v/>
      </c>
      <c r="M1760" s="95" t="str">
        <f>IF(A1760&lt;&gt;"",IF(MID(C1760,1,1)="c",SigmaEpsConcrete(I1760,$AN$30:$AN$33,$AR$30:$AR$33,$AS$26,$AS$27,$AS$28,$AQ$20,$AU$19),""),"")</f>
        <v/>
      </c>
      <c r="N1760" s="95" t="str">
        <f>IF(A1760&lt;&gt;"",IF(MID(C1760,1,1)="r",SigmaEpsReinf(J1760,$AS$42:$AS$43,$AS$41,$AS$39,$AS$40,$AQ$38),""),"")</f>
        <v/>
      </c>
      <c r="Q1760" s="92" t="str">
        <f t="shared" si="286"/>
        <v/>
      </c>
      <c r="R1760" s="92" t="str">
        <f t="shared" si="287"/>
        <v/>
      </c>
      <c r="U1760" s="5"/>
      <c r="V1760" s="5"/>
      <c r="W1760" s="94" t="str">
        <f t="shared" si="285"/>
        <v/>
      </c>
      <c r="X1760" s="94" t="str">
        <f t="shared" si="288"/>
        <v/>
      </c>
      <c r="Y1760" s="5"/>
      <c r="BK1760" s="8"/>
      <c r="BL1760" s="5"/>
      <c r="BM1760" s="5"/>
      <c r="BN1760" s="5"/>
      <c r="BO1760" s="5"/>
      <c r="BP1760" s="1"/>
      <c r="BQ1760" s="1"/>
      <c r="BR1760" s="1"/>
      <c r="BS1760" s="1"/>
      <c r="BT1760" s="1"/>
      <c r="BU1760" s="4"/>
      <c r="BV1760" s="1"/>
      <c r="BW1760" s="3"/>
      <c r="BX1760" s="4"/>
      <c r="BY1760" s="5"/>
      <c r="BZ1760" s="5"/>
      <c r="CA1760" s="5"/>
      <c r="CB1760" s="5"/>
      <c r="CC1760" s="5"/>
      <c r="CD1760" s="43"/>
    </row>
    <row r="1761" spans="1:82" x14ac:dyDescent="0.25">
      <c r="A1761" s="8"/>
      <c r="B1761" s="5"/>
      <c r="C1761" s="5"/>
      <c r="D1761" s="5"/>
      <c r="E1761" s="5"/>
      <c r="F1761" s="94" t="str">
        <f t="shared" si="279"/>
        <v/>
      </c>
      <c r="G1761" s="94" t="str">
        <f t="shared" si="280"/>
        <v/>
      </c>
      <c r="H1761" s="127" t="str">
        <f>IF(A1761&lt;&gt;"",IF(MID(C1761,1,1)="c",$AS$26,IF(MID(C1761,1,1)="r",$AS$41,IF(MID(C1761,1,1)="p",#REF!,#REF!))),"")</f>
        <v/>
      </c>
      <c r="I1761" s="92" t="str">
        <f t="shared" si="281"/>
        <v/>
      </c>
      <c r="J1761" s="92" t="str">
        <f t="shared" si="282"/>
        <v/>
      </c>
      <c r="K1761" s="92" t="str">
        <f t="shared" si="283"/>
        <v/>
      </c>
      <c r="L1761" s="92" t="str">
        <f t="shared" si="284"/>
        <v/>
      </c>
      <c r="M1761" s="95" t="str">
        <f>IF(A1761&lt;&gt;"",IF(MID(C1761,1,1)="c",SigmaEpsConcrete(I1761,$AN$30:$AN$33,$AR$30:$AR$33,$AS$26,$AS$27,$AS$28,$AQ$20,$AU$19),""),"")</f>
        <v/>
      </c>
      <c r="N1761" s="95" t="str">
        <f>IF(A1761&lt;&gt;"",IF(MID(C1761,1,1)="r",SigmaEpsReinf(J1761,$AS$42:$AS$43,$AS$41,$AS$39,$AS$40,$AQ$38),""),"")</f>
        <v/>
      </c>
      <c r="Q1761" s="92" t="str">
        <f t="shared" si="286"/>
        <v/>
      </c>
      <c r="R1761" s="92" t="str">
        <f t="shared" si="287"/>
        <v/>
      </c>
      <c r="U1761" s="5"/>
      <c r="V1761" s="5"/>
      <c r="W1761" s="94" t="str">
        <f t="shared" si="285"/>
        <v/>
      </c>
      <c r="X1761" s="94" t="str">
        <f t="shared" si="288"/>
        <v/>
      </c>
      <c r="Y1761" s="5"/>
      <c r="BK1761" s="8"/>
      <c r="BL1761" s="5"/>
      <c r="BM1761" s="5"/>
      <c r="BN1761" s="5"/>
      <c r="BO1761" s="5"/>
      <c r="BP1761" s="1"/>
      <c r="BQ1761" s="1"/>
      <c r="BR1761" s="1"/>
      <c r="BS1761" s="1"/>
      <c r="BT1761" s="1"/>
      <c r="BU1761" s="4"/>
      <c r="BV1761" s="1"/>
      <c r="BW1761" s="3"/>
      <c r="BX1761" s="4"/>
      <c r="BY1761" s="5"/>
      <c r="BZ1761" s="5"/>
      <c r="CA1761" s="5"/>
      <c r="CB1761" s="5"/>
      <c r="CC1761" s="5"/>
      <c r="CD1761" s="43"/>
    </row>
    <row r="1762" spans="1:82" x14ac:dyDescent="0.25">
      <c r="A1762" s="8"/>
      <c r="B1762" s="5"/>
      <c r="C1762" s="5"/>
      <c r="D1762" s="5"/>
      <c r="E1762" s="5"/>
      <c r="F1762" s="94" t="str">
        <f t="shared" si="279"/>
        <v/>
      </c>
      <c r="G1762" s="94" t="str">
        <f t="shared" si="280"/>
        <v/>
      </c>
      <c r="H1762" s="127" t="str">
        <f>IF(A1762&lt;&gt;"",IF(MID(C1762,1,1)="c",$AS$26,IF(MID(C1762,1,1)="r",$AS$41,IF(MID(C1762,1,1)="p",#REF!,#REF!))),"")</f>
        <v/>
      </c>
      <c r="I1762" s="92" t="str">
        <f t="shared" si="281"/>
        <v/>
      </c>
      <c r="J1762" s="92" t="str">
        <f t="shared" si="282"/>
        <v/>
      </c>
      <c r="K1762" s="92" t="str">
        <f t="shared" si="283"/>
        <v/>
      </c>
      <c r="L1762" s="92" t="str">
        <f t="shared" si="284"/>
        <v/>
      </c>
      <c r="M1762" s="95" t="str">
        <f>IF(A1762&lt;&gt;"",IF(MID(C1762,1,1)="c",SigmaEpsConcrete(I1762,$AN$30:$AN$33,$AR$30:$AR$33,$AS$26,$AS$27,$AS$28,$AQ$20,$AU$19),""),"")</f>
        <v/>
      </c>
      <c r="N1762" s="95" t="str">
        <f>IF(A1762&lt;&gt;"",IF(MID(C1762,1,1)="r",SigmaEpsReinf(J1762,$AS$42:$AS$43,$AS$41,$AS$39,$AS$40,$AQ$38),""),"")</f>
        <v/>
      </c>
      <c r="Q1762" s="92" t="str">
        <f t="shared" si="286"/>
        <v/>
      </c>
      <c r="R1762" s="92" t="str">
        <f t="shared" si="287"/>
        <v/>
      </c>
      <c r="U1762" s="5"/>
      <c r="V1762" s="5"/>
      <c r="W1762" s="94" t="str">
        <f t="shared" si="285"/>
        <v/>
      </c>
      <c r="X1762" s="94" t="str">
        <f t="shared" si="288"/>
        <v/>
      </c>
      <c r="Y1762" s="5"/>
      <c r="BK1762" s="8"/>
      <c r="BL1762" s="5"/>
      <c r="BM1762" s="5"/>
      <c r="BN1762" s="5"/>
      <c r="BO1762" s="5"/>
      <c r="BP1762" s="1"/>
      <c r="BQ1762" s="1"/>
      <c r="BR1762" s="1"/>
      <c r="BS1762" s="1"/>
      <c r="BT1762" s="1"/>
      <c r="BU1762" s="4"/>
      <c r="BV1762" s="1"/>
      <c r="BW1762" s="3"/>
      <c r="BX1762" s="4"/>
      <c r="BY1762" s="5"/>
      <c r="BZ1762" s="5"/>
      <c r="CA1762" s="5"/>
      <c r="CB1762" s="5"/>
      <c r="CC1762" s="5"/>
      <c r="CD1762" s="43"/>
    </row>
    <row r="1763" spans="1:82" x14ac:dyDescent="0.25">
      <c r="A1763" s="8"/>
      <c r="B1763" s="5"/>
      <c r="C1763" s="5"/>
      <c r="D1763" s="5"/>
      <c r="E1763" s="5"/>
      <c r="F1763" s="94" t="str">
        <f t="shared" si="279"/>
        <v/>
      </c>
      <c r="G1763" s="94" t="str">
        <f t="shared" si="280"/>
        <v/>
      </c>
      <c r="H1763" s="127" t="str">
        <f>IF(A1763&lt;&gt;"",IF(MID(C1763,1,1)="c",$AS$26,IF(MID(C1763,1,1)="r",$AS$41,IF(MID(C1763,1,1)="p",#REF!,#REF!))),"")</f>
        <v/>
      </c>
      <c r="I1763" s="92" t="str">
        <f t="shared" si="281"/>
        <v/>
      </c>
      <c r="J1763" s="92" t="str">
        <f t="shared" si="282"/>
        <v/>
      </c>
      <c r="K1763" s="92" t="str">
        <f t="shared" si="283"/>
        <v/>
      </c>
      <c r="L1763" s="92" t="str">
        <f t="shared" si="284"/>
        <v/>
      </c>
      <c r="M1763" s="95" t="str">
        <f>IF(A1763&lt;&gt;"",IF(MID(C1763,1,1)="c",SigmaEpsConcrete(I1763,$AN$30:$AN$33,$AR$30:$AR$33,$AS$26,$AS$27,$AS$28,$AQ$20,$AU$19),""),"")</f>
        <v/>
      </c>
      <c r="N1763" s="95" t="str">
        <f>IF(A1763&lt;&gt;"",IF(MID(C1763,1,1)="r",SigmaEpsReinf(J1763,$AS$42:$AS$43,$AS$41,$AS$39,$AS$40,$AQ$38),""),"")</f>
        <v/>
      </c>
      <c r="Q1763" s="92" t="str">
        <f t="shared" si="286"/>
        <v/>
      </c>
      <c r="R1763" s="92" t="str">
        <f t="shared" si="287"/>
        <v/>
      </c>
      <c r="U1763" s="5"/>
      <c r="V1763" s="5"/>
      <c r="W1763" s="94" t="str">
        <f t="shared" si="285"/>
        <v/>
      </c>
      <c r="X1763" s="94" t="str">
        <f t="shared" si="288"/>
        <v/>
      </c>
      <c r="Y1763" s="5"/>
      <c r="BK1763" s="8"/>
      <c r="BL1763" s="5"/>
      <c r="BM1763" s="5"/>
      <c r="BN1763" s="5"/>
      <c r="BO1763" s="5"/>
      <c r="BP1763" s="1"/>
      <c r="BQ1763" s="1"/>
      <c r="BR1763" s="1"/>
      <c r="BS1763" s="1"/>
      <c r="BT1763" s="1"/>
      <c r="BU1763" s="4"/>
      <c r="BV1763" s="1"/>
      <c r="BW1763" s="3"/>
      <c r="BX1763" s="4"/>
      <c r="BY1763" s="5"/>
      <c r="BZ1763" s="5"/>
      <c r="CA1763" s="5"/>
      <c r="CB1763" s="5"/>
      <c r="CC1763" s="5"/>
      <c r="CD1763" s="43"/>
    </row>
    <row r="1764" spans="1:82" x14ac:dyDescent="0.25">
      <c r="A1764" s="8"/>
      <c r="B1764" s="5"/>
      <c r="C1764" s="5"/>
      <c r="D1764" s="5"/>
      <c r="E1764" s="5"/>
      <c r="F1764" s="94" t="str">
        <f t="shared" si="279"/>
        <v/>
      </c>
      <c r="G1764" s="94" t="str">
        <f t="shared" si="280"/>
        <v/>
      </c>
      <c r="H1764" s="127" t="str">
        <f>IF(A1764&lt;&gt;"",IF(MID(C1764,1,1)="c",$AS$26,IF(MID(C1764,1,1)="r",$AS$41,IF(MID(C1764,1,1)="p",#REF!,#REF!))),"")</f>
        <v/>
      </c>
      <c r="I1764" s="92" t="str">
        <f t="shared" si="281"/>
        <v/>
      </c>
      <c r="J1764" s="92" t="str">
        <f t="shared" si="282"/>
        <v/>
      </c>
      <c r="K1764" s="92" t="str">
        <f t="shared" si="283"/>
        <v/>
      </c>
      <c r="L1764" s="92" t="str">
        <f t="shared" si="284"/>
        <v/>
      </c>
      <c r="M1764" s="95" t="str">
        <f>IF(A1764&lt;&gt;"",IF(MID(C1764,1,1)="c",SigmaEpsConcrete(I1764,$AN$30:$AN$33,$AR$30:$AR$33,$AS$26,$AS$27,$AS$28,$AQ$20,$AU$19),""),"")</f>
        <v/>
      </c>
      <c r="N1764" s="95" t="str">
        <f>IF(A1764&lt;&gt;"",IF(MID(C1764,1,1)="r",SigmaEpsReinf(J1764,$AS$42:$AS$43,$AS$41,$AS$39,$AS$40,$AQ$38),""),"")</f>
        <v/>
      </c>
      <c r="Q1764" s="92" t="str">
        <f t="shared" si="286"/>
        <v/>
      </c>
      <c r="R1764" s="92" t="str">
        <f t="shared" si="287"/>
        <v/>
      </c>
      <c r="U1764" s="5"/>
      <c r="V1764" s="5"/>
      <c r="W1764" s="94" t="str">
        <f t="shared" si="285"/>
        <v/>
      </c>
      <c r="X1764" s="94" t="str">
        <f t="shared" si="288"/>
        <v/>
      </c>
      <c r="Y1764" s="5"/>
      <c r="BK1764" s="8"/>
      <c r="BL1764" s="5"/>
      <c r="BM1764" s="5"/>
      <c r="BN1764" s="5"/>
      <c r="BO1764" s="5"/>
      <c r="BP1764" s="1"/>
      <c r="BQ1764" s="1"/>
      <c r="BR1764" s="1"/>
      <c r="BS1764" s="1"/>
      <c r="BT1764" s="1"/>
      <c r="BU1764" s="4"/>
      <c r="BV1764" s="1"/>
      <c r="BW1764" s="3"/>
      <c r="BX1764" s="4"/>
      <c r="BY1764" s="5"/>
      <c r="BZ1764" s="5"/>
      <c r="CA1764" s="5"/>
      <c r="CB1764" s="5"/>
      <c r="CC1764" s="5"/>
      <c r="CD1764" s="43"/>
    </row>
    <row r="1765" spans="1:82" x14ac:dyDescent="0.25">
      <c r="A1765" s="8"/>
      <c r="B1765" s="5"/>
      <c r="C1765" s="5"/>
      <c r="D1765" s="5"/>
      <c r="E1765" s="5"/>
      <c r="F1765" s="94" t="str">
        <f t="shared" si="279"/>
        <v/>
      </c>
      <c r="G1765" s="94" t="str">
        <f t="shared" si="280"/>
        <v/>
      </c>
      <c r="H1765" s="127" t="str">
        <f>IF(A1765&lt;&gt;"",IF(MID(C1765,1,1)="c",$AS$26,IF(MID(C1765,1,1)="r",$AS$41,IF(MID(C1765,1,1)="p",#REF!,#REF!))),"")</f>
        <v/>
      </c>
      <c r="I1765" s="92" t="str">
        <f t="shared" si="281"/>
        <v/>
      </c>
      <c r="J1765" s="92" t="str">
        <f t="shared" si="282"/>
        <v/>
      </c>
      <c r="K1765" s="92" t="str">
        <f t="shared" si="283"/>
        <v/>
      </c>
      <c r="L1765" s="92" t="str">
        <f t="shared" si="284"/>
        <v/>
      </c>
      <c r="M1765" s="95" t="str">
        <f>IF(A1765&lt;&gt;"",IF(MID(C1765,1,1)="c",SigmaEpsConcrete(I1765,$AN$30:$AN$33,$AR$30:$AR$33,$AS$26,$AS$27,$AS$28,$AQ$20,$AU$19),""),"")</f>
        <v/>
      </c>
      <c r="N1765" s="95" t="str">
        <f>IF(A1765&lt;&gt;"",IF(MID(C1765,1,1)="r",SigmaEpsReinf(J1765,$AS$42:$AS$43,$AS$41,$AS$39,$AS$40,$AQ$38),""),"")</f>
        <v/>
      </c>
      <c r="Q1765" s="92" t="str">
        <f t="shared" si="286"/>
        <v/>
      </c>
      <c r="R1765" s="92" t="str">
        <f t="shared" si="287"/>
        <v/>
      </c>
      <c r="U1765" s="5"/>
      <c r="V1765" s="5"/>
      <c r="W1765" s="94" t="str">
        <f t="shared" si="285"/>
        <v/>
      </c>
      <c r="X1765" s="94" t="str">
        <f t="shared" si="288"/>
        <v/>
      </c>
      <c r="Y1765" s="5"/>
      <c r="BK1765" s="8"/>
      <c r="BL1765" s="5"/>
      <c r="BM1765" s="5"/>
      <c r="BN1765" s="5"/>
      <c r="BO1765" s="5"/>
      <c r="BP1765" s="1"/>
      <c r="BQ1765" s="1"/>
      <c r="BR1765" s="1"/>
      <c r="BS1765" s="1"/>
      <c r="BT1765" s="1"/>
      <c r="BU1765" s="4"/>
      <c r="BV1765" s="1"/>
      <c r="BW1765" s="3"/>
      <c r="BX1765" s="4"/>
      <c r="BY1765" s="5"/>
      <c r="BZ1765" s="5"/>
      <c r="CA1765" s="5"/>
      <c r="CB1765" s="5"/>
      <c r="CC1765" s="5"/>
      <c r="CD1765" s="43"/>
    </row>
    <row r="1766" spans="1:82" x14ac:dyDescent="0.25">
      <c r="A1766" s="8"/>
      <c r="B1766" s="5"/>
      <c r="C1766" s="5"/>
      <c r="D1766" s="5"/>
      <c r="E1766" s="5"/>
      <c r="F1766" s="94" t="str">
        <f t="shared" si="279"/>
        <v/>
      </c>
      <c r="G1766" s="94" t="str">
        <f t="shared" si="280"/>
        <v/>
      </c>
      <c r="H1766" s="127" t="str">
        <f>IF(A1766&lt;&gt;"",IF(MID(C1766,1,1)="c",$AS$26,IF(MID(C1766,1,1)="r",$AS$41,IF(MID(C1766,1,1)="p",#REF!,#REF!))),"")</f>
        <v/>
      </c>
      <c r="I1766" s="92" t="str">
        <f t="shared" si="281"/>
        <v/>
      </c>
      <c r="J1766" s="92" t="str">
        <f t="shared" si="282"/>
        <v/>
      </c>
      <c r="K1766" s="92" t="str">
        <f t="shared" si="283"/>
        <v/>
      </c>
      <c r="L1766" s="92" t="str">
        <f t="shared" si="284"/>
        <v/>
      </c>
      <c r="M1766" s="95" t="str">
        <f>IF(A1766&lt;&gt;"",IF(MID(C1766,1,1)="c",SigmaEpsConcrete(I1766,$AN$30:$AN$33,$AR$30:$AR$33,$AS$26,$AS$27,$AS$28,$AQ$20,$AU$19),""),"")</f>
        <v/>
      </c>
      <c r="N1766" s="95" t="str">
        <f>IF(A1766&lt;&gt;"",IF(MID(C1766,1,1)="r",SigmaEpsReinf(J1766,$AS$42:$AS$43,$AS$41,$AS$39,$AS$40,$AQ$38),""),"")</f>
        <v/>
      </c>
      <c r="Q1766" s="92" t="str">
        <f t="shared" si="286"/>
        <v/>
      </c>
      <c r="R1766" s="92" t="str">
        <f t="shared" si="287"/>
        <v/>
      </c>
      <c r="U1766" s="5"/>
      <c r="V1766" s="5"/>
      <c r="W1766" s="94" t="str">
        <f t="shared" si="285"/>
        <v/>
      </c>
      <c r="X1766" s="94" t="str">
        <f t="shared" si="288"/>
        <v/>
      </c>
      <c r="Y1766" s="5"/>
      <c r="BK1766" s="8"/>
      <c r="BL1766" s="5"/>
      <c r="BM1766" s="5"/>
      <c r="BN1766" s="5"/>
      <c r="BO1766" s="5"/>
      <c r="BP1766" s="1"/>
      <c r="BQ1766" s="1"/>
      <c r="BR1766" s="1"/>
      <c r="BS1766" s="1"/>
      <c r="BT1766" s="1"/>
      <c r="BU1766" s="4"/>
      <c r="BV1766" s="1"/>
      <c r="BW1766" s="3"/>
      <c r="BX1766" s="4"/>
      <c r="BY1766" s="5"/>
      <c r="BZ1766" s="5"/>
      <c r="CA1766" s="5"/>
      <c r="CB1766" s="5"/>
      <c r="CC1766" s="5"/>
      <c r="CD1766" s="43"/>
    </row>
    <row r="1767" spans="1:82" x14ac:dyDescent="0.25">
      <c r="A1767" s="8"/>
      <c r="B1767" s="5"/>
      <c r="C1767" s="5"/>
      <c r="D1767" s="5"/>
      <c r="E1767" s="5"/>
      <c r="F1767" s="94" t="str">
        <f t="shared" si="279"/>
        <v/>
      </c>
      <c r="G1767" s="94" t="str">
        <f t="shared" si="280"/>
        <v/>
      </c>
      <c r="H1767" s="127" t="str">
        <f>IF(A1767&lt;&gt;"",IF(MID(C1767,1,1)="c",$AS$26,IF(MID(C1767,1,1)="r",$AS$41,IF(MID(C1767,1,1)="p",#REF!,#REF!))),"")</f>
        <v/>
      </c>
      <c r="I1767" s="92" t="str">
        <f t="shared" si="281"/>
        <v/>
      </c>
      <c r="J1767" s="92" t="str">
        <f t="shared" si="282"/>
        <v/>
      </c>
      <c r="K1767" s="92" t="str">
        <f t="shared" si="283"/>
        <v/>
      </c>
      <c r="L1767" s="92" t="str">
        <f t="shared" si="284"/>
        <v/>
      </c>
      <c r="M1767" s="95" t="str">
        <f>IF(A1767&lt;&gt;"",IF(MID(C1767,1,1)="c",SigmaEpsConcrete(I1767,$AN$30:$AN$33,$AR$30:$AR$33,$AS$26,$AS$27,$AS$28,$AQ$20,$AU$19),""),"")</f>
        <v/>
      </c>
      <c r="N1767" s="95" t="str">
        <f>IF(A1767&lt;&gt;"",IF(MID(C1767,1,1)="r",SigmaEpsReinf(J1767,$AS$42:$AS$43,$AS$41,$AS$39,$AS$40,$AQ$38),""),"")</f>
        <v/>
      </c>
      <c r="Q1767" s="92" t="str">
        <f t="shared" si="286"/>
        <v/>
      </c>
      <c r="R1767" s="92" t="str">
        <f t="shared" si="287"/>
        <v/>
      </c>
      <c r="U1767" s="5"/>
      <c r="V1767" s="5"/>
      <c r="W1767" s="94" t="str">
        <f t="shared" si="285"/>
        <v/>
      </c>
      <c r="X1767" s="94" t="str">
        <f t="shared" si="288"/>
        <v/>
      </c>
      <c r="Y1767" s="5"/>
      <c r="BK1767" s="8"/>
      <c r="BL1767" s="5"/>
      <c r="BM1767" s="5"/>
      <c r="BN1767" s="5"/>
      <c r="BO1767" s="5"/>
      <c r="BP1767" s="1"/>
      <c r="BQ1767" s="1"/>
      <c r="BR1767" s="1"/>
      <c r="BS1767" s="1"/>
      <c r="BT1767" s="1"/>
      <c r="BU1767" s="4"/>
      <c r="BV1767" s="1"/>
      <c r="BW1767" s="3"/>
      <c r="BX1767" s="4"/>
      <c r="BY1767" s="5"/>
      <c r="BZ1767" s="5"/>
      <c r="CA1767" s="5"/>
      <c r="CB1767" s="5"/>
      <c r="CC1767" s="5"/>
      <c r="CD1767" s="43"/>
    </row>
    <row r="1768" spans="1:82" x14ac:dyDescent="0.25">
      <c r="A1768" s="8"/>
      <c r="B1768" s="5"/>
      <c r="C1768" s="5"/>
      <c r="D1768" s="5"/>
      <c r="E1768" s="5"/>
      <c r="F1768" s="94" t="str">
        <f t="shared" si="279"/>
        <v/>
      </c>
      <c r="G1768" s="94" t="str">
        <f t="shared" si="280"/>
        <v/>
      </c>
      <c r="H1768" s="127" t="str">
        <f>IF(A1768&lt;&gt;"",IF(MID(C1768,1,1)="c",$AS$26,IF(MID(C1768,1,1)="r",$AS$41,IF(MID(C1768,1,1)="p",#REF!,#REF!))),"")</f>
        <v/>
      </c>
      <c r="I1768" s="92" t="str">
        <f t="shared" si="281"/>
        <v/>
      </c>
      <c r="J1768" s="92" t="str">
        <f t="shared" si="282"/>
        <v/>
      </c>
      <c r="K1768" s="92" t="str">
        <f t="shared" si="283"/>
        <v/>
      </c>
      <c r="L1768" s="92" t="str">
        <f t="shared" si="284"/>
        <v/>
      </c>
      <c r="M1768" s="95" t="str">
        <f>IF(A1768&lt;&gt;"",IF(MID(C1768,1,1)="c",SigmaEpsConcrete(I1768,$AN$30:$AN$33,$AR$30:$AR$33,$AS$26,$AS$27,$AS$28,$AQ$20,$AU$19),""),"")</f>
        <v/>
      </c>
      <c r="N1768" s="95" t="str">
        <f>IF(A1768&lt;&gt;"",IF(MID(C1768,1,1)="r",SigmaEpsReinf(J1768,$AS$42:$AS$43,$AS$41,$AS$39,$AS$40,$AQ$38),""),"")</f>
        <v/>
      </c>
      <c r="Q1768" s="92" t="str">
        <f t="shared" si="286"/>
        <v/>
      </c>
      <c r="R1768" s="92" t="str">
        <f t="shared" si="287"/>
        <v/>
      </c>
      <c r="U1768" s="5"/>
      <c r="V1768" s="5"/>
      <c r="W1768" s="94" t="str">
        <f t="shared" si="285"/>
        <v/>
      </c>
      <c r="X1768" s="94" t="str">
        <f t="shared" si="288"/>
        <v/>
      </c>
      <c r="Y1768" s="5"/>
      <c r="BK1768" s="8"/>
      <c r="BL1768" s="5"/>
      <c r="BM1768" s="5"/>
      <c r="BN1768" s="5"/>
      <c r="BO1768" s="5"/>
      <c r="BP1768" s="1"/>
      <c r="BQ1768" s="1"/>
      <c r="BR1768" s="1"/>
      <c r="BS1768" s="1"/>
      <c r="BT1768" s="1"/>
      <c r="BU1768" s="4"/>
      <c r="BV1768" s="1"/>
      <c r="BW1768" s="3"/>
      <c r="BX1768" s="4"/>
      <c r="BY1768" s="5"/>
      <c r="BZ1768" s="5"/>
      <c r="CA1768" s="5"/>
      <c r="CB1768" s="5"/>
      <c r="CC1768" s="5"/>
      <c r="CD1768" s="43"/>
    </row>
    <row r="1769" spans="1:82" x14ac:dyDescent="0.25">
      <c r="A1769" s="8"/>
      <c r="B1769" s="5"/>
      <c r="C1769" s="5"/>
      <c r="D1769" s="5"/>
      <c r="E1769" s="5"/>
      <c r="F1769" s="94" t="str">
        <f t="shared" si="279"/>
        <v/>
      </c>
      <c r="G1769" s="94" t="str">
        <f t="shared" si="280"/>
        <v/>
      </c>
      <c r="H1769" s="127" t="str">
        <f>IF(A1769&lt;&gt;"",IF(MID(C1769,1,1)="c",$AS$26,IF(MID(C1769,1,1)="r",$AS$41,IF(MID(C1769,1,1)="p",#REF!,#REF!))),"")</f>
        <v/>
      </c>
      <c r="I1769" s="92" t="str">
        <f t="shared" si="281"/>
        <v/>
      </c>
      <c r="J1769" s="92" t="str">
        <f t="shared" si="282"/>
        <v/>
      </c>
      <c r="K1769" s="92" t="str">
        <f t="shared" si="283"/>
        <v/>
      </c>
      <c r="L1769" s="92" t="str">
        <f t="shared" si="284"/>
        <v/>
      </c>
      <c r="M1769" s="95" t="str">
        <f>IF(A1769&lt;&gt;"",IF(MID(C1769,1,1)="c",SigmaEpsConcrete(I1769,$AN$30:$AN$33,$AR$30:$AR$33,$AS$26,$AS$27,$AS$28,$AQ$20,$AU$19),""),"")</f>
        <v/>
      </c>
      <c r="N1769" s="95" t="str">
        <f>IF(A1769&lt;&gt;"",IF(MID(C1769,1,1)="r",SigmaEpsReinf(J1769,$AS$42:$AS$43,$AS$41,$AS$39,$AS$40,$AQ$38),""),"")</f>
        <v/>
      </c>
      <c r="Q1769" s="92" t="str">
        <f t="shared" si="286"/>
        <v/>
      </c>
      <c r="R1769" s="92" t="str">
        <f t="shared" si="287"/>
        <v/>
      </c>
      <c r="U1769" s="5"/>
      <c r="V1769" s="5"/>
      <c r="W1769" s="94" t="str">
        <f t="shared" si="285"/>
        <v/>
      </c>
      <c r="X1769" s="94" t="str">
        <f t="shared" si="288"/>
        <v/>
      </c>
      <c r="Y1769" s="5"/>
      <c r="BK1769" s="8"/>
      <c r="BL1769" s="5"/>
      <c r="BM1769" s="5"/>
      <c r="BN1769" s="5"/>
      <c r="BO1769" s="5"/>
      <c r="BP1769" s="1"/>
      <c r="BQ1769" s="1"/>
      <c r="BR1769" s="1"/>
      <c r="BS1769" s="1"/>
      <c r="BT1769" s="1"/>
      <c r="BU1769" s="4"/>
      <c r="BV1769" s="1"/>
      <c r="BW1769" s="3"/>
      <c r="BX1769" s="4"/>
      <c r="BY1769" s="5"/>
      <c r="BZ1769" s="5"/>
      <c r="CA1769" s="5"/>
      <c r="CB1769" s="5"/>
      <c r="CC1769" s="5"/>
      <c r="CD1769" s="43"/>
    </row>
    <row r="1770" spans="1:82" x14ac:dyDescent="0.25">
      <c r="A1770" s="8"/>
      <c r="B1770" s="5"/>
      <c r="C1770" s="5"/>
      <c r="D1770" s="5"/>
      <c r="E1770" s="5"/>
      <c r="F1770" s="94" t="str">
        <f t="shared" si="279"/>
        <v/>
      </c>
      <c r="G1770" s="94" t="str">
        <f t="shared" si="280"/>
        <v/>
      </c>
      <c r="H1770" s="127" t="str">
        <f>IF(A1770&lt;&gt;"",IF(MID(C1770,1,1)="c",$AS$26,IF(MID(C1770,1,1)="r",$AS$41,IF(MID(C1770,1,1)="p",#REF!,#REF!))),"")</f>
        <v/>
      </c>
      <c r="I1770" s="92" t="str">
        <f t="shared" si="281"/>
        <v/>
      </c>
      <c r="J1770" s="92" t="str">
        <f t="shared" si="282"/>
        <v/>
      </c>
      <c r="K1770" s="92" t="str">
        <f t="shared" si="283"/>
        <v/>
      </c>
      <c r="L1770" s="92" t="str">
        <f t="shared" si="284"/>
        <v/>
      </c>
      <c r="M1770" s="95" t="str">
        <f>IF(A1770&lt;&gt;"",IF(MID(C1770,1,1)="c",SigmaEpsConcrete(I1770,$AN$30:$AN$33,$AR$30:$AR$33,$AS$26,$AS$27,$AS$28,$AQ$20,$AU$19),""),"")</f>
        <v/>
      </c>
      <c r="N1770" s="95" t="str">
        <f>IF(A1770&lt;&gt;"",IF(MID(C1770,1,1)="r",SigmaEpsReinf(J1770,$AS$42:$AS$43,$AS$41,$AS$39,$AS$40,$AQ$38),""),"")</f>
        <v/>
      </c>
      <c r="Q1770" s="92" t="str">
        <f t="shared" si="286"/>
        <v/>
      </c>
      <c r="R1770" s="92" t="str">
        <f t="shared" si="287"/>
        <v/>
      </c>
      <c r="U1770" s="5"/>
      <c r="V1770" s="5"/>
      <c r="W1770" s="94" t="str">
        <f t="shared" si="285"/>
        <v/>
      </c>
      <c r="X1770" s="94" t="str">
        <f t="shared" si="288"/>
        <v/>
      </c>
      <c r="Y1770" s="5"/>
      <c r="BK1770" s="8"/>
      <c r="BL1770" s="5"/>
      <c r="BM1770" s="5"/>
      <c r="BN1770" s="5"/>
      <c r="BO1770" s="5"/>
      <c r="BP1770" s="1"/>
      <c r="BQ1770" s="1"/>
      <c r="BR1770" s="1"/>
      <c r="BS1770" s="1"/>
      <c r="BT1770" s="1"/>
      <c r="BU1770" s="4"/>
      <c r="BV1770" s="1"/>
      <c r="BW1770" s="3"/>
      <c r="BX1770" s="4"/>
      <c r="BY1770" s="5"/>
      <c r="BZ1770" s="5"/>
      <c r="CA1770" s="5"/>
      <c r="CB1770" s="5"/>
      <c r="CC1770" s="5"/>
      <c r="CD1770" s="43"/>
    </row>
    <row r="1771" spans="1:82" x14ac:dyDescent="0.25">
      <c r="A1771" s="8"/>
      <c r="B1771" s="5"/>
      <c r="C1771" s="5"/>
      <c r="D1771" s="5"/>
      <c r="E1771" s="5"/>
      <c r="F1771" s="94" t="str">
        <f t="shared" si="279"/>
        <v/>
      </c>
      <c r="G1771" s="94" t="str">
        <f t="shared" si="280"/>
        <v/>
      </c>
      <c r="H1771" s="127" t="str">
        <f>IF(A1771&lt;&gt;"",IF(MID(C1771,1,1)="c",$AS$26,IF(MID(C1771,1,1)="r",$AS$41,IF(MID(C1771,1,1)="p",#REF!,#REF!))),"")</f>
        <v/>
      </c>
      <c r="I1771" s="92" t="str">
        <f t="shared" si="281"/>
        <v/>
      </c>
      <c r="J1771" s="92" t="str">
        <f t="shared" si="282"/>
        <v/>
      </c>
      <c r="K1771" s="92" t="str">
        <f t="shared" si="283"/>
        <v/>
      </c>
      <c r="L1771" s="92" t="str">
        <f t="shared" si="284"/>
        <v/>
      </c>
      <c r="M1771" s="95" t="str">
        <f>IF(A1771&lt;&gt;"",IF(MID(C1771,1,1)="c",SigmaEpsConcrete(I1771,$AN$30:$AN$33,$AR$30:$AR$33,$AS$26,$AS$27,$AS$28,$AQ$20,$AU$19),""),"")</f>
        <v/>
      </c>
      <c r="N1771" s="95" t="str">
        <f>IF(A1771&lt;&gt;"",IF(MID(C1771,1,1)="r",SigmaEpsReinf(J1771,$AS$42:$AS$43,$AS$41,$AS$39,$AS$40,$AQ$38),""),"")</f>
        <v/>
      </c>
      <c r="Q1771" s="92" t="str">
        <f t="shared" si="286"/>
        <v/>
      </c>
      <c r="R1771" s="92" t="str">
        <f t="shared" si="287"/>
        <v/>
      </c>
      <c r="U1771" s="5"/>
      <c r="V1771" s="5"/>
      <c r="W1771" s="94" t="str">
        <f t="shared" si="285"/>
        <v/>
      </c>
      <c r="X1771" s="94" t="str">
        <f t="shared" si="288"/>
        <v/>
      </c>
      <c r="Y1771" s="5"/>
      <c r="BK1771" s="8"/>
      <c r="BL1771" s="5"/>
      <c r="BM1771" s="5"/>
      <c r="BN1771" s="5"/>
      <c r="BO1771" s="5"/>
      <c r="BP1771" s="1"/>
      <c r="BQ1771" s="1"/>
      <c r="BR1771" s="1"/>
      <c r="BS1771" s="1"/>
      <c r="BT1771" s="1"/>
      <c r="BU1771" s="4"/>
      <c r="BV1771" s="1"/>
      <c r="BW1771" s="3"/>
      <c r="BX1771" s="4"/>
      <c r="BY1771" s="5"/>
      <c r="BZ1771" s="5"/>
      <c r="CA1771" s="5"/>
      <c r="CB1771" s="5"/>
      <c r="CC1771" s="5"/>
      <c r="CD1771" s="43"/>
    </row>
    <row r="1772" spans="1:82" x14ac:dyDescent="0.25">
      <c r="A1772" s="8"/>
      <c r="B1772" s="5"/>
      <c r="C1772" s="5"/>
      <c r="D1772" s="5"/>
      <c r="E1772" s="5"/>
      <c r="F1772" s="94" t="str">
        <f t="shared" si="279"/>
        <v/>
      </c>
      <c r="G1772" s="94" t="str">
        <f t="shared" si="280"/>
        <v/>
      </c>
      <c r="H1772" s="127" t="str">
        <f>IF(A1772&lt;&gt;"",IF(MID(C1772,1,1)="c",$AS$26,IF(MID(C1772,1,1)="r",$AS$41,IF(MID(C1772,1,1)="p",#REF!,#REF!))),"")</f>
        <v/>
      </c>
      <c r="I1772" s="92" t="str">
        <f t="shared" si="281"/>
        <v/>
      </c>
      <c r="J1772" s="92" t="str">
        <f t="shared" si="282"/>
        <v/>
      </c>
      <c r="K1772" s="92" t="str">
        <f t="shared" si="283"/>
        <v/>
      </c>
      <c r="L1772" s="92" t="str">
        <f t="shared" si="284"/>
        <v/>
      </c>
      <c r="M1772" s="95" t="str">
        <f>IF(A1772&lt;&gt;"",IF(MID(C1772,1,1)="c",SigmaEpsConcrete(I1772,$AN$30:$AN$33,$AR$30:$AR$33,$AS$26,$AS$27,$AS$28,$AQ$20,$AU$19),""),"")</f>
        <v/>
      </c>
      <c r="N1772" s="95" t="str">
        <f>IF(A1772&lt;&gt;"",IF(MID(C1772,1,1)="r",SigmaEpsReinf(J1772,$AS$42:$AS$43,$AS$41,$AS$39,$AS$40,$AQ$38),""),"")</f>
        <v/>
      </c>
      <c r="Q1772" s="92" t="str">
        <f t="shared" si="286"/>
        <v/>
      </c>
      <c r="R1772" s="92" t="str">
        <f t="shared" si="287"/>
        <v/>
      </c>
      <c r="U1772" s="5"/>
      <c r="V1772" s="5"/>
      <c r="W1772" s="94" t="str">
        <f t="shared" si="285"/>
        <v/>
      </c>
      <c r="X1772" s="94" t="str">
        <f t="shared" si="288"/>
        <v/>
      </c>
      <c r="Y1772" s="5"/>
      <c r="BK1772" s="8"/>
      <c r="BL1772" s="5"/>
      <c r="BM1772" s="5"/>
      <c r="BN1772" s="5"/>
      <c r="BO1772" s="5"/>
      <c r="BP1772" s="1"/>
      <c r="BQ1772" s="1"/>
      <c r="BR1772" s="1"/>
      <c r="BS1772" s="1"/>
      <c r="BT1772" s="1"/>
      <c r="BU1772" s="4"/>
      <c r="BV1772" s="1"/>
      <c r="BW1772" s="3"/>
      <c r="BX1772" s="4"/>
      <c r="BY1772" s="5"/>
      <c r="BZ1772" s="5"/>
      <c r="CA1772" s="5"/>
      <c r="CB1772" s="5"/>
      <c r="CC1772" s="5"/>
      <c r="CD1772" s="43"/>
    </row>
    <row r="1773" spans="1:82" x14ac:dyDescent="0.25">
      <c r="A1773" s="8"/>
      <c r="B1773" s="5"/>
      <c r="C1773" s="5"/>
      <c r="D1773" s="5"/>
      <c r="E1773" s="5"/>
      <c r="F1773" s="94" t="str">
        <f t="shared" si="279"/>
        <v/>
      </c>
      <c r="G1773" s="94" t="str">
        <f t="shared" si="280"/>
        <v/>
      </c>
      <c r="H1773" s="127" t="str">
        <f>IF(A1773&lt;&gt;"",IF(MID(C1773,1,1)="c",$AS$26,IF(MID(C1773,1,1)="r",$AS$41,IF(MID(C1773,1,1)="p",#REF!,#REF!))),"")</f>
        <v/>
      </c>
      <c r="I1773" s="92" t="str">
        <f t="shared" si="281"/>
        <v/>
      </c>
      <c r="J1773" s="92" t="str">
        <f t="shared" si="282"/>
        <v/>
      </c>
      <c r="K1773" s="92" t="str">
        <f t="shared" si="283"/>
        <v/>
      </c>
      <c r="L1773" s="92" t="str">
        <f t="shared" si="284"/>
        <v/>
      </c>
      <c r="M1773" s="95" t="str">
        <f>IF(A1773&lt;&gt;"",IF(MID(C1773,1,1)="c",SigmaEpsConcrete(I1773,$AN$30:$AN$33,$AR$30:$AR$33,$AS$26,$AS$27,$AS$28,$AQ$20,$AU$19),""),"")</f>
        <v/>
      </c>
      <c r="N1773" s="95" t="str">
        <f>IF(A1773&lt;&gt;"",IF(MID(C1773,1,1)="r",SigmaEpsReinf(J1773,$AS$42:$AS$43,$AS$41,$AS$39,$AS$40,$AQ$38),""),"")</f>
        <v/>
      </c>
      <c r="Q1773" s="92" t="str">
        <f t="shared" si="286"/>
        <v/>
      </c>
      <c r="R1773" s="92" t="str">
        <f t="shared" si="287"/>
        <v/>
      </c>
      <c r="U1773" s="5"/>
      <c r="V1773" s="5"/>
      <c r="W1773" s="94" t="str">
        <f t="shared" si="285"/>
        <v/>
      </c>
      <c r="X1773" s="94" t="str">
        <f t="shared" si="288"/>
        <v/>
      </c>
      <c r="Y1773" s="5"/>
      <c r="BK1773" s="8"/>
      <c r="BL1773" s="5"/>
      <c r="BM1773" s="5"/>
      <c r="BN1773" s="5"/>
      <c r="BO1773" s="5"/>
      <c r="BP1773" s="1"/>
      <c r="BQ1773" s="1"/>
      <c r="BR1773" s="1"/>
      <c r="BS1773" s="1"/>
      <c r="BT1773" s="1"/>
      <c r="BU1773" s="4"/>
      <c r="BV1773" s="1"/>
      <c r="BW1773" s="3"/>
      <c r="BX1773" s="4"/>
      <c r="BY1773" s="5"/>
      <c r="BZ1773" s="5"/>
      <c r="CA1773" s="5"/>
      <c r="CB1773" s="5"/>
      <c r="CC1773" s="5"/>
      <c r="CD1773" s="43"/>
    </row>
    <row r="1774" spans="1:82" x14ac:dyDescent="0.25">
      <c r="A1774" s="8"/>
      <c r="B1774" s="5"/>
      <c r="C1774" s="5"/>
      <c r="D1774" s="5"/>
      <c r="E1774" s="5"/>
      <c r="F1774" s="94" t="str">
        <f t="shared" si="279"/>
        <v/>
      </c>
      <c r="G1774" s="94" t="str">
        <f t="shared" si="280"/>
        <v/>
      </c>
      <c r="H1774" s="127" t="str">
        <f>IF(A1774&lt;&gt;"",IF(MID(C1774,1,1)="c",$AS$26,IF(MID(C1774,1,1)="r",$AS$41,IF(MID(C1774,1,1)="p",#REF!,#REF!))),"")</f>
        <v/>
      </c>
      <c r="I1774" s="92" t="str">
        <f t="shared" si="281"/>
        <v/>
      </c>
      <c r="J1774" s="92" t="str">
        <f t="shared" si="282"/>
        <v/>
      </c>
      <c r="K1774" s="92" t="str">
        <f t="shared" si="283"/>
        <v/>
      </c>
      <c r="L1774" s="92" t="str">
        <f t="shared" si="284"/>
        <v/>
      </c>
      <c r="M1774" s="95" t="str">
        <f>IF(A1774&lt;&gt;"",IF(MID(C1774,1,1)="c",SigmaEpsConcrete(I1774,$AN$30:$AN$33,$AR$30:$AR$33,$AS$26,$AS$27,$AS$28,$AQ$20,$AU$19),""),"")</f>
        <v/>
      </c>
      <c r="N1774" s="95" t="str">
        <f>IF(A1774&lt;&gt;"",IF(MID(C1774,1,1)="r",SigmaEpsReinf(J1774,$AS$42:$AS$43,$AS$41,$AS$39,$AS$40,$AQ$38),""),"")</f>
        <v/>
      </c>
      <c r="Q1774" s="92" t="str">
        <f t="shared" si="286"/>
        <v/>
      </c>
      <c r="R1774" s="92" t="str">
        <f t="shared" si="287"/>
        <v/>
      </c>
      <c r="U1774" s="5"/>
      <c r="V1774" s="5"/>
      <c r="W1774" s="94" t="str">
        <f t="shared" si="285"/>
        <v/>
      </c>
      <c r="X1774" s="94" t="str">
        <f t="shared" si="288"/>
        <v/>
      </c>
      <c r="Y1774" s="5"/>
      <c r="BK1774" s="8"/>
      <c r="BL1774" s="5"/>
      <c r="BM1774" s="5"/>
      <c r="BN1774" s="5"/>
      <c r="BO1774" s="5"/>
      <c r="BP1774" s="1"/>
      <c r="BQ1774" s="1"/>
      <c r="BR1774" s="1"/>
      <c r="BS1774" s="1"/>
      <c r="BT1774" s="1"/>
      <c r="BU1774" s="4"/>
      <c r="BV1774" s="1"/>
      <c r="BW1774" s="3"/>
      <c r="BX1774" s="4"/>
      <c r="BY1774" s="5"/>
      <c r="BZ1774" s="5"/>
      <c r="CA1774" s="5"/>
      <c r="CB1774" s="5"/>
      <c r="CC1774" s="5"/>
      <c r="CD1774" s="43"/>
    </row>
    <row r="1775" spans="1:82" x14ac:dyDescent="0.25">
      <c r="A1775" s="8"/>
      <c r="B1775" s="5"/>
      <c r="C1775" s="5"/>
      <c r="D1775" s="5"/>
      <c r="E1775" s="5"/>
      <c r="F1775" s="94" t="str">
        <f t="shared" si="279"/>
        <v/>
      </c>
      <c r="G1775" s="94" t="str">
        <f t="shared" si="280"/>
        <v/>
      </c>
      <c r="H1775" s="127" t="str">
        <f>IF(A1775&lt;&gt;"",IF(MID(C1775,1,1)="c",$AS$26,IF(MID(C1775,1,1)="r",$AS$41,IF(MID(C1775,1,1)="p",#REF!,#REF!))),"")</f>
        <v/>
      </c>
      <c r="I1775" s="92" t="str">
        <f t="shared" si="281"/>
        <v/>
      </c>
      <c r="J1775" s="92" t="str">
        <f t="shared" si="282"/>
        <v/>
      </c>
      <c r="K1775" s="92" t="str">
        <f t="shared" si="283"/>
        <v/>
      </c>
      <c r="L1775" s="92" t="str">
        <f t="shared" si="284"/>
        <v/>
      </c>
      <c r="M1775" s="95" t="str">
        <f>IF(A1775&lt;&gt;"",IF(MID(C1775,1,1)="c",SigmaEpsConcrete(I1775,$AN$30:$AN$33,$AR$30:$AR$33,$AS$26,$AS$27,$AS$28,$AQ$20,$AU$19),""),"")</f>
        <v/>
      </c>
      <c r="N1775" s="95" t="str">
        <f>IF(A1775&lt;&gt;"",IF(MID(C1775,1,1)="r",SigmaEpsReinf(J1775,$AS$42:$AS$43,$AS$41,$AS$39,$AS$40,$AQ$38),""),"")</f>
        <v/>
      </c>
      <c r="Q1775" s="92" t="str">
        <f t="shared" si="286"/>
        <v/>
      </c>
      <c r="R1775" s="92" t="str">
        <f t="shared" si="287"/>
        <v/>
      </c>
      <c r="U1775" s="5"/>
      <c r="V1775" s="5"/>
      <c r="W1775" s="94" t="str">
        <f t="shared" si="285"/>
        <v/>
      </c>
      <c r="X1775" s="94" t="str">
        <f t="shared" si="288"/>
        <v/>
      </c>
      <c r="Y1775" s="5"/>
      <c r="BK1775" s="8"/>
      <c r="BL1775" s="5"/>
      <c r="BM1775" s="5"/>
      <c r="BN1775" s="5"/>
      <c r="BO1775" s="5"/>
      <c r="BP1775" s="1"/>
      <c r="BQ1775" s="1"/>
      <c r="BR1775" s="1"/>
      <c r="BS1775" s="1"/>
      <c r="BT1775" s="1"/>
      <c r="BU1775" s="4"/>
      <c r="BV1775" s="1"/>
      <c r="BW1775" s="3"/>
      <c r="BX1775" s="4"/>
      <c r="BY1775" s="5"/>
      <c r="BZ1775" s="5"/>
      <c r="CA1775" s="5"/>
      <c r="CB1775" s="5"/>
      <c r="CC1775" s="5"/>
      <c r="CD1775" s="43"/>
    </row>
    <row r="1776" spans="1:82" x14ac:dyDescent="0.25">
      <c r="A1776" s="8"/>
      <c r="B1776" s="5"/>
      <c r="C1776" s="5"/>
      <c r="D1776" s="5"/>
      <c r="E1776" s="5"/>
      <c r="F1776" s="94" t="str">
        <f t="shared" si="279"/>
        <v/>
      </c>
      <c r="G1776" s="94" t="str">
        <f t="shared" si="280"/>
        <v/>
      </c>
      <c r="H1776" s="127" t="str">
        <f>IF(A1776&lt;&gt;"",IF(MID(C1776,1,1)="c",$AS$26,IF(MID(C1776,1,1)="r",$AS$41,IF(MID(C1776,1,1)="p",#REF!,#REF!))),"")</f>
        <v/>
      </c>
      <c r="I1776" s="92" t="str">
        <f t="shared" si="281"/>
        <v/>
      </c>
      <c r="J1776" s="92" t="str">
        <f t="shared" si="282"/>
        <v/>
      </c>
      <c r="K1776" s="92" t="str">
        <f t="shared" si="283"/>
        <v/>
      </c>
      <c r="L1776" s="92" t="str">
        <f t="shared" si="284"/>
        <v/>
      </c>
      <c r="M1776" s="95" t="str">
        <f>IF(A1776&lt;&gt;"",IF(MID(C1776,1,1)="c",SigmaEpsConcrete(I1776,$AN$30:$AN$33,$AR$30:$AR$33,$AS$26,$AS$27,$AS$28,$AQ$20,$AU$19),""),"")</f>
        <v/>
      </c>
      <c r="N1776" s="95" t="str">
        <f>IF(A1776&lt;&gt;"",IF(MID(C1776,1,1)="r",SigmaEpsReinf(J1776,$AS$42:$AS$43,$AS$41,$AS$39,$AS$40,$AQ$38),""),"")</f>
        <v/>
      </c>
      <c r="Q1776" s="92" t="str">
        <f t="shared" si="286"/>
        <v/>
      </c>
      <c r="R1776" s="92" t="str">
        <f t="shared" si="287"/>
        <v/>
      </c>
      <c r="U1776" s="5"/>
      <c r="V1776" s="5"/>
      <c r="W1776" s="94" t="str">
        <f t="shared" si="285"/>
        <v/>
      </c>
      <c r="X1776" s="94" t="str">
        <f t="shared" si="288"/>
        <v/>
      </c>
      <c r="Y1776" s="5"/>
      <c r="BK1776" s="8"/>
      <c r="BL1776" s="5"/>
      <c r="BM1776" s="5"/>
      <c r="BN1776" s="5"/>
      <c r="BO1776" s="5"/>
      <c r="BP1776" s="1"/>
      <c r="BQ1776" s="1"/>
      <c r="BR1776" s="1"/>
      <c r="BS1776" s="1"/>
      <c r="BT1776" s="1"/>
      <c r="BU1776" s="4"/>
      <c r="BV1776" s="1"/>
      <c r="BW1776" s="3"/>
      <c r="BX1776" s="4"/>
      <c r="BY1776" s="5"/>
      <c r="BZ1776" s="5"/>
      <c r="CA1776" s="5"/>
      <c r="CB1776" s="5"/>
      <c r="CC1776" s="5"/>
      <c r="CD1776" s="43"/>
    </row>
    <row r="1777" spans="1:82" x14ac:dyDescent="0.25">
      <c r="A1777" s="8"/>
      <c r="B1777" s="5"/>
      <c r="C1777" s="5"/>
      <c r="D1777" s="5"/>
      <c r="E1777" s="5"/>
      <c r="F1777" s="94" t="str">
        <f t="shared" si="279"/>
        <v/>
      </c>
      <c r="G1777" s="94" t="str">
        <f t="shared" si="280"/>
        <v/>
      </c>
      <c r="H1777" s="127" t="str">
        <f>IF(A1777&lt;&gt;"",IF(MID(C1777,1,1)="c",$AS$26,IF(MID(C1777,1,1)="r",$AS$41,IF(MID(C1777,1,1)="p",#REF!,#REF!))),"")</f>
        <v/>
      </c>
      <c r="I1777" s="92" t="str">
        <f t="shared" si="281"/>
        <v/>
      </c>
      <c r="J1777" s="92" t="str">
        <f t="shared" si="282"/>
        <v/>
      </c>
      <c r="K1777" s="92" t="str">
        <f t="shared" si="283"/>
        <v/>
      </c>
      <c r="L1777" s="92" t="str">
        <f t="shared" si="284"/>
        <v/>
      </c>
      <c r="M1777" s="95" t="str">
        <f>IF(A1777&lt;&gt;"",IF(MID(C1777,1,1)="c",SigmaEpsConcrete(I1777,$AN$30:$AN$33,$AR$30:$AR$33,$AS$26,$AS$27,$AS$28,$AQ$20,$AU$19),""),"")</f>
        <v/>
      </c>
      <c r="N1777" s="95" t="str">
        <f>IF(A1777&lt;&gt;"",IF(MID(C1777,1,1)="r",SigmaEpsReinf(J1777,$AS$42:$AS$43,$AS$41,$AS$39,$AS$40,$AQ$38),""),"")</f>
        <v/>
      </c>
      <c r="Q1777" s="92" t="str">
        <f t="shared" si="286"/>
        <v/>
      </c>
      <c r="R1777" s="92" t="str">
        <f t="shared" si="287"/>
        <v/>
      </c>
      <c r="U1777" s="5"/>
      <c r="V1777" s="5"/>
      <c r="W1777" s="94" t="str">
        <f t="shared" si="285"/>
        <v/>
      </c>
      <c r="X1777" s="94" t="str">
        <f t="shared" si="288"/>
        <v/>
      </c>
      <c r="Y1777" s="5"/>
      <c r="BK1777" s="8"/>
      <c r="BL1777" s="5"/>
      <c r="BM1777" s="5"/>
      <c r="BN1777" s="5"/>
      <c r="BO1777" s="5"/>
      <c r="BP1777" s="1"/>
      <c r="BQ1777" s="1"/>
      <c r="BR1777" s="1"/>
      <c r="BS1777" s="1"/>
      <c r="BT1777" s="1"/>
      <c r="BU1777" s="4"/>
      <c r="BV1777" s="1"/>
      <c r="BW1777" s="3"/>
      <c r="BX1777" s="4"/>
      <c r="BY1777" s="5"/>
      <c r="BZ1777" s="5"/>
      <c r="CA1777" s="5"/>
      <c r="CB1777" s="5"/>
      <c r="CC1777" s="5"/>
      <c r="CD1777" s="43"/>
    </row>
    <row r="1778" spans="1:82" x14ac:dyDescent="0.25">
      <c r="A1778" s="8"/>
      <c r="B1778" s="5"/>
      <c r="C1778" s="5"/>
      <c r="D1778" s="5"/>
      <c r="E1778" s="5"/>
      <c r="F1778" s="94" t="str">
        <f t="shared" si="279"/>
        <v/>
      </c>
      <c r="G1778" s="94" t="str">
        <f t="shared" si="280"/>
        <v/>
      </c>
      <c r="H1778" s="127" t="str">
        <f>IF(A1778&lt;&gt;"",IF(MID(C1778,1,1)="c",$AS$26,IF(MID(C1778,1,1)="r",$AS$41,IF(MID(C1778,1,1)="p",#REF!,#REF!))),"")</f>
        <v/>
      </c>
      <c r="I1778" s="92" t="str">
        <f t="shared" si="281"/>
        <v/>
      </c>
      <c r="J1778" s="92" t="str">
        <f t="shared" si="282"/>
        <v/>
      </c>
      <c r="K1778" s="92" t="str">
        <f t="shared" si="283"/>
        <v/>
      </c>
      <c r="L1778" s="92" t="str">
        <f t="shared" si="284"/>
        <v/>
      </c>
      <c r="M1778" s="95" t="str">
        <f>IF(A1778&lt;&gt;"",IF(MID(C1778,1,1)="c",SigmaEpsConcrete(I1778,$AN$30:$AN$33,$AR$30:$AR$33,$AS$26,$AS$27,$AS$28,$AQ$20,$AU$19),""),"")</f>
        <v/>
      </c>
      <c r="N1778" s="95" t="str">
        <f>IF(A1778&lt;&gt;"",IF(MID(C1778,1,1)="r",SigmaEpsReinf(J1778,$AS$42:$AS$43,$AS$41,$AS$39,$AS$40,$AQ$38),""),"")</f>
        <v/>
      </c>
      <c r="Q1778" s="92" t="str">
        <f t="shared" si="286"/>
        <v/>
      </c>
      <c r="R1778" s="92" t="str">
        <f t="shared" si="287"/>
        <v/>
      </c>
      <c r="U1778" s="5"/>
      <c r="V1778" s="5"/>
      <c r="W1778" s="94" t="str">
        <f t="shared" si="285"/>
        <v/>
      </c>
      <c r="X1778" s="94" t="str">
        <f t="shared" si="288"/>
        <v/>
      </c>
      <c r="Y1778" s="5"/>
      <c r="BK1778" s="8"/>
      <c r="BL1778" s="5"/>
      <c r="BM1778" s="5"/>
      <c r="BN1778" s="5"/>
      <c r="BO1778" s="5"/>
      <c r="BP1778" s="1"/>
      <c r="BQ1778" s="1"/>
      <c r="BR1778" s="1"/>
      <c r="BS1778" s="1"/>
      <c r="BT1778" s="1"/>
      <c r="BU1778" s="4"/>
      <c r="BV1778" s="1"/>
      <c r="BW1778" s="3"/>
      <c r="BX1778" s="4"/>
      <c r="BY1778" s="5"/>
      <c r="BZ1778" s="5"/>
      <c r="CA1778" s="5"/>
      <c r="CB1778" s="5"/>
      <c r="CC1778" s="5"/>
      <c r="CD1778" s="43"/>
    </row>
    <row r="1779" spans="1:82" x14ac:dyDescent="0.25">
      <c r="A1779" s="8"/>
      <c r="B1779" s="5"/>
      <c r="C1779" s="5"/>
      <c r="D1779" s="5"/>
      <c r="E1779" s="5"/>
      <c r="F1779" s="94" t="str">
        <f t="shared" si="279"/>
        <v/>
      </c>
      <c r="G1779" s="94" t="str">
        <f t="shared" si="280"/>
        <v/>
      </c>
      <c r="H1779" s="127" t="str">
        <f>IF(A1779&lt;&gt;"",IF(MID(C1779,1,1)="c",$AS$26,IF(MID(C1779,1,1)="r",$AS$41,IF(MID(C1779,1,1)="p",#REF!,#REF!))),"")</f>
        <v/>
      </c>
      <c r="I1779" s="92" t="str">
        <f t="shared" si="281"/>
        <v/>
      </c>
      <c r="J1779" s="92" t="str">
        <f t="shared" si="282"/>
        <v/>
      </c>
      <c r="K1779" s="92" t="str">
        <f t="shared" si="283"/>
        <v/>
      </c>
      <c r="L1779" s="92" t="str">
        <f t="shared" si="284"/>
        <v/>
      </c>
      <c r="M1779" s="95" t="str">
        <f>IF(A1779&lt;&gt;"",IF(MID(C1779,1,1)="c",SigmaEpsConcrete(I1779,$AN$30:$AN$33,$AR$30:$AR$33,$AS$26,$AS$27,$AS$28,$AQ$20,$AU$19),""),"")</f>
        <v/>
      </c>
      <c r="N1779" s="95" t="str">
        <f>IF(A1779&lt;&gt;"",IF(MID(C1779,1,1)="r",SigmaEpsReinf(J1779,$AS$42:$AS$43,$AS$41,$AS$39,$AS$40,$AQ$38),""),"")</f>
        <v/>
      </c>
      <c r="Q1779" s="92" t="str">
        <f t="shared" si="286"/>
        <v/>
      </c>
      <c r="R1779" s="92" t="str">
        <f t="shared" si="287"/>
        <v/>
      </c>
      <c r="U1779" s="5"/>
      <c r="V1779" s="5"/>
      <c r="W1779" s="94" t="str">
        <f t="shared" si="285"/>
        <v/>
      </c>
      <c r="X1779" s="94" t="str">
        <f t="shared" si="288"/>
        <v/>
      </c>
      <c r="Y1779" s="5"/>
      <c r="BK1779" s="8"/>
      <c r="BL1779" s="5"/>
      <c r="BM1779" s="5"/>
      <c r="BN1779" s="5"/>
      <c r="BO1779" s="5"/>
      <c r="BP1779" s="1"/>
      <c r="BQ1779" s="1"/>
      <c r="BR1779" s="1"/>
      <c r="BS1779" s="1"/>
      <c r="BT1779" s="1"/>
      <c r="BU1779" s="4"/>
      <c r="BV1779" s="1"/>
      <c r="BW1779" s="3"/>
      <c r="BX1779" s="4"/>
      <c r="BY1779" s="5"/>
      <c r="BZ1779" s="5"/>
      <c r="CA1779" s="5"/>
      <c r="CB1779" s="5"/>
      <c r="CC1779" s="5"/>
      <c r="CD1779" s="43"/>
    </row>
    <row r="1780" spans="1:82" x14ac:dyDescent="0.25">
      <c r="A1780" s="8"/>
      <c r="B1780" s="5"/>
      <c r="C1780" s="5"/>
      <c r="D1780" s="5"/>
      <c r="E1780" s="5"/>
      <c r="F1780" s="94" t="str">
        <f t="shared" si="279"/>
        <v/>
      </c>
      <c r="G1780" s="94" t="str">
        <f t="shared" si="280"/>
        <v/>
      </c>
      <c r="H1780" s="127" t="str">
        <f>IF(A1780&lt;&gt;"",IF(MID(C1780,1,1)="c",$AS$26,IF(MID(C1780,1,1)="r",$AS$41,IF(MID(C1780,1,1)="p",#REF!,#REF!))),"")</f>
        <v/>
      </c>
      <c r="I1780" s="92" t="str">
        <f t="shared" si="281"/>
        <v/>
      </c>
      <c r="J1780" s="92" t="str">
        <f t="shared" si="282"/>
        <v/>
      </c>
      <c r="K1780" s="92" t="str">
        <f t="shared" si="283"/>
        <v/>
      </c>
      <c r="L1780" s="92" t="str">
        <f t="shared" si="284"/>
        <v/>
      </c>
      <c r="M1780" s="95" t="str">
        <f>IF(A1780&lt;&gt;"",IF(MID(C1780,1,1)="c",SigmaEpsConcrete(I1780,$AN$30:$AN$33,$AR$30:$AR$33,$AS$26,$AS$27,$AS$28,$AQ$20,$AU$19),""),"")</f>
        <v/>
      </c>
      <c r="N1780" s="95" t="str">
        <f>IF(A1780&lt;&gt;"",IF(MID(C1780,1,1)="r",SigmaEpsReinf(J1780,$AS$42:$AS$43,$AS$41,$AS$39,$AS$40,$AQ$38),""),"")</f>
        <v/>
      </c>
      <c r="Q1780" s="92" t="str">
        <f t="shared" si="286"/>
        <v/>
      </c>
      <c r="R1780" s="92" t="str">
        <f t="shared" si="287"/>
        <v/>
      </c>
      <c r="U1780" s="5"/>
      <c r="V1780" s="5"/>
      <c r="W1780" s="94" t="str">
        <f t="shared" si="285"/>
        <v/>
      </c>
      <c r="X1780" s="94" t="str">
        <f t="shared" si="288"/>
        <v/>
      </c>
      <c r="Y1780" s="5"/>
      <c r="BK1780" s="8"/>
      <c r="BL1780" s="5"/>
      <c r="BM1780" s="5"/>
      <c r="BN1780" s="5"/>
      <c r="BO1780" s="5"/>
      <c r="BP1780" s="1"/>
      <c r="BQ1780" s="1"/>
      <c r="BR1780" s="1"/>
      <c r="BS1780" s="1"/>
      <c r="BT1780" s="1"/>
      <c r="BU1780" s="4"/>
      <c r="BV1780" s="1"/>
      <c r="BW1780" s="3"/>
      <c r="BX1780" s="4"/>
      <c r="BY1780" s="5"/>
      <c r="BZ1780" s="5"/>
      <c r="CA1780" s="5"/>
      <c r="CB1780" s="5"/>
      <c r="CC1780" s="5"/>
      <c r="CD1780" s="43"/>
    </row>
    <row r="1781" spans="1:82" x14ac:dyDescent="0.25">
      <c r="A1781" s="8"/>
      <c r="B1781" s="5"/>
      <c r="C1781" s="5"/>
      <c r="D1781" s="5"/>
      <c r="E1781" s="5"/>
      <c r="F1781" s="94" t="str">
        <f t="shared" si="279"/>
        <v/>
      </c>
      <c r="G1781" s="94" t="str">
        <f t="shared" si="280"/>
        <v/>
      </c>
      <c r="H1781" s="127" t="str">
        <f>IF(A1781&lt;&gt;"",IF(MID(C1781,1,1)="c",$AS$26,IF(MID(C1781,1,1)="r",$AS$41,IF(MID(C1781,1,1)="p",#REF!,#REF!))),"")</f>
        <v/>
      </c>
      <c r="I1781" s="92" t="str">
        <f t="shared" si="281"/>
        <v/>
      </c>
      <c r="J1781" s="92" t="str">
        <f t="shared" si="282"/>
        <v/>
      </c>
      <c r="K1781" s="92" t="str">
        <f t="shared" si="283"/>
        <v/>
      </c>
      <c r="L1781" s="92" t="str">
        <f t="shared" si="284"/>
        <v/>
      </c>
      <c r="M1781" s="95" t="str">
        <f>IF(A1781&lt;&gt;"",IF(MID(C1781,1,1)="c",SigmaEpsConcrete(I1781,$AN$30:$AN$33,$AR$30:$AR$33,$AS$26,$AS$27,$AS$28,$AQ$20,$AU$19),""),"")</f>
        <v/>
      </c>
      <c r="N1781" s="95" t="str">
        <f>IF(A1781&lt;&gt;"",IF(MID(C1781,1,1)="r",SigmaEpsReinf(J1781,$AS$42:$AS$43,$AS$41,$AS$39,$AS$40,$AQ$38),""),"")</f>
        <v/>
      </c>
      <c r="Q1781" s="92" t="str">
        <f t="shared" si="286"/>
        <v/>
      </c>
      <c r="R1781" s="92" t="str">
        <f t="shared" si="287"/>
        <v/>
      </c>
      <c r="U1781" s="5"/>
      <c r="V1781" s="5"/>
      <c r="W1781" s="94" t="str">
        <f t="shared" si="285"/>
        <v/>
      </c>
      <c r="X1781" s="94" t="str">
        <f t="shared" si="288"/>
        <v/>
      </c>
      <c r="Y1781" s="5"/>
      <c r="BK1781" s="8"/>
      <c r="BL1781" s="5"/>
      <c r="BM1781" s="5"/>
      <c r="BN1781" s="5"/>
      <c r="BO1781" s="5"/>
      <c r="BP1781" s="1"/>
      <c r="BQ1781" s="1"/>
      <c r="BR1781" s="1"/>
      <c r="BS1781" s="1"/>
      <c r="BT1781" s="1"/>
      <c r="BU1781" s="4"/>
      <c r="BV1781" s="1"/>
      <c r="BW1781" s="3"/>
      <c r="BX1781" s="4"/>
      <c r="BY1781" s="5"/>
      <c r="BZ1781" s="5"/>
      <c r="CA1781" s="5"/>
      <c r="CB1781" s="5"/>
      <c r="CC1781" s="5"/>
      <c r="CD1781" s="43"/>
    </row>
    <row r="1782" spans="1:82" x14ac:dyDescent="0.25">
      <c r="A1782" s="8"/>
      <c r="B1782" s="5"/>
      <c r="C1782" s="5"/>
      <c r="D1782" s="5"/>
      <c r="E1782" s="5"/>
      <c r="F1782" s="94" t="str">
        <f t="shared" si="279"/>
        <v/>
      </c>
      <c r="G1782" s="94" t="str">
        <f t="shared" si="280"/>
        <v/>
      </c>
      <c r="H1782" s="127" t="str">
        <f>IF(A1782&lt;&gt;"",IF(MID(C1782,1,1)="c",$AS$26,IF(MID(C1782,1,1)="r",$AS$41,IF(MID(C1782,1,1)="p",#REF!,#REF!))),"")</f>
        <v/>
      </c>
      <c r="I1782" s="92" t="str">
        <f t="shared" si="281"/>
        <v/>
      </c>
      <c r="J1782" s="92" t="str">
        <f t="shared" si="282"/>
        <v/>
      </c>
      <c r="K1782" s="92" t="str">
        <f t="shared" si="283"/>
        <v/>
      </c>
      <c r="L1782" s="92" t="str">
        <f t="shared" si="284"/>
        <v/>
      </c>
      <c r="M1782" s="95" t="str">
        <f>IF(A1782&lt;&gt;"",IF(MID(C1782,1,1)="c",SigmaEpsConcrete(I1782,$AN$30:$AN$33,$AR$30:$AR$33,$AS$26,$AS$27,$AS$28,$AQ$20,$AU$19),""),"")</f>
        <v/>
      </c>
      <c r="N1782" s="95" t="str">
        <f>IF(A1782&lt;&gt;"",IF(MID(C1782,1,1)="r",SigmaEpsReinf(J1782,$AS$42:$AS$43,$AS$41,$AS$39,$AS$40,$AQ$38),""),"")</f>
        <v/>
      </c>
      <c r="Q1782" s="92" t="str">
        <f t="shared" si="286"/>
        <v/>
      </c>
      <c r="R1782" s="92" t="str">
        <f t="shared" si="287"/>
        <v/>
      </c>
      <c r="U1782" s="5"/>
      <c r="V1782" s="5"/>
      <c r="W1782" s="94" t="str">
        <f t="shared" si="285"/>
        <v/>
      </c>
      <c r="X1782" s="94" t="str">
        <f t="shared" si="288"/>
        <v/>
      </c>
      <c r="Y1782" s="5"/>
      <c r="BK1782" s="8"/>
      <c r="BL1782" s="5"/>
      <c r="BM1782" s="5"/>
      <c r="BN1782" s="5"/>
      <c r="BO1782" s="5"/>
      <c r="BP1782" s="1"/>
      <c r="BQ1782" s="1"/>
      <c r="BR1782" s="1"/>
      <c r="BS1782" s="1"/>
      <c r="BT1782" s="1"/>
      <c r="BU1782" s="4"/>
      <c r="BV1782" s="1"/>
      <c r="BW1782" s="3"/>
      <c r="BX1782" s="4"/>
      <c r="BY1782" s="5"/>
      <c r="BZ1782" s="5"/>
      <c r="CA1782" s="5"/>
      <c r="CB1782" s="5"/>
      <c r="CC1782" s="5"/>
      <c r="CD1782" s="43"/>
    </row>
    <row r="1783" spans="1:82" x14ac:dyDescent="0.25">
      <c r="A1783" s="8"/>
      <c r="B1783" s="5"/>
      <c r="C1783" s="5"/>
      <c r="D1783" s="5"/>
      <c r="E1783" s="5"/>
      <c r="F1783" s="94" t="str">
        <f t="shared" si="279"/>
        <v/>
      </c>
      <c r="G1783" s="94" t="str">
        <f t="shared" si="280"/>
        <v/>
      </c>
      <c r="H1783" s="127" t="str">
        <f>IF(A1783&lt;&gt;"",IF(MID(C1783,1,1)="c",$AS$26,IF(MID(C1783,1,1)="r",$AS$41,IF(MID(C1783,1,1)="p",#REF!,#REF!))),"")</f>
        <v/>
      </c>
      <c r="I1783" s="92" t="str">
        <f t="shared" si="281"/>
        <v/>
      </c>
      <c r="J1783" s="92" t="str">
        <f t="shared" si="282"/>
        <v/>
      </c>
      <c r="K1783" s="92" t="str">
        <f t="shared" si="283"/>
        <v/>
      </c>
      <c r="L1783" s="92" t="str">
        <f t="shared" si="284"/>
        <v/>
      </c>
      <c r="M1783" s="95" t="str">
        <f>IF(A1783&lt;&gt;"",IF(MID(C1783,1,1)="c",SigmaEpsConcrete(I1783,$AN$30:$AN$33,$AR$30:$AR$33,$AS$26,$AS$27,$AS$28,$AQ$20,$AU$19),""),"")</f>
        <v/>
      </c>
      <c r="N1783" s="95" t="str">
        <f>IF(A1783&lt;&gt;"",IF(MID(C1783,1,1)="r",SigmaEpsReinf(J1783,$AS$42:$AS$43,$AS$41,$AS$39,$AS$40,$AQ$38),""),"")</f>
        <v/>
      </c>
      <c r="Q1783" s="92" t="str">
        <f t="shared" si="286"/>
        <v/>
      </c>
      <c r="R1783" s="92" t="str">
        <f t="shared" si="287"/>
        <v/>
      </c>
      <c r="U1783" s="5"/>
      <c r="V1783" s="5"/>
      <c r="W1783" s="94" t="str">
        <f t="shared" si="285"/>
        <v/>
      </c>
      <c r="X1783" s="94" t="str">
        <f t="shared" si="288"/>
        <v/>
      </c>
      <c r="Y1783" s="5"/>
      <c r="BK1783" s="8"/>
      <c r="BL1783" s="5"/>
      <c r="BM1783" s="5"/>
      <c r="BN1783" s="5"/>
      <c r="BO1783" s="5"/>
      <c r="BP1783" s="1"/>
      <c r="BQ1783" s="1"/>
      <c r="BR1783" s="1"/>
      <c r="BS1783" s="1"/>
      <c r="BT1783" s="1"/>
      <c r="BU1783" s="4"/>
      <c r="BV1783" s="1"/>
      <c r="BW1783" s="3"/>
      <c r="BX1783" s="4"/>
      <c r="BY1783" s="5"/>
      <c r="BZ1783" s="5"/>
      <c r="CA1783" s="5"/>
      <c r="CB1783" s="5"/>
      <c r="CC1783" s="5"/>
      <c r="CD1783" s="43"/>
    </row>
    <row r="1784" spans="1:82" x14ac:dyDescent="0.25">
      <c r="A1784" s="8"/>
      <c r="B1784" s="5"/>
      <c r="C1784" s="5"/>
      <c r="D1784" s="5"/>
      <c r="E1784" s="5"/>
      <c r="F1784" s="94" t="str">
        <f t="shared" si="279"/>
        <v/>
      </c>
      <c r="G1784" s="94" t="str">
        <f t="shared" si="280"/>
        <v/>
      </c>
      <c r="H1784" s="127" t="str">
        <f>IF(A1784&lt;&gt;"",IF(MID(C1784,1,1)="c",$AS$26,IF(MID(C1784,1,1)="r",$AS$41,IF(MID(C1784,1,1)="p",#REF!,#REF!))),"")</f>
        <v/>
      </c>
      <c r="I1784" s="92" t="str">
        <f t="shared" si="281"/>
        <v/>
      </c>
      <c r="J1784" s="92" t="str">
        <f t="shared" si="282"/>
        <v/>
      </c>
      <c r="K1784" s="92" t="str">
        <f t="shared" si="283"/>
        <v/>
      </c>
      <c r="L1784" s="92" t="str">
        <f t="shared" si="284"/>
        <v/>
      </c>
      <c r="M1784" s="95" t="str">
        <f>IF(A1784&lt;&gt;"",IF(MID(C1784,1,1)="c",SigmaEpsConcrete(I1784,$AN$30:$AN$33,$AR$30:$AR$33,$AS$26,$AS$27,$AS$28,$AQ$20,$AU$19),""),"")</f>
        <v/>
      </c>
      <c r="N1784" s="95" t="str">
        <f>IF(A1784&lt;&gt;"",IF(MID(C1784,1,1)="r",SigmaEpsReinf(J1784,$AS$42:$AS$43,$AS$41,$AS$39,$AS$40,$AQ$38),""),"")</f>
        <v/>
      </c>
      <c r="Q1784" s="92" t="str">
        <f t="shared" si="286"/>
        <v/>
      </c>
      <c r="R1784" s="92" t="str">
        <f t="shared" si="287"/>
        <v/>
      </c>
      <c r="U1784" s="5"/>
      <c r="V1784" s="5"/>
      <c r="W1784" s="94" t="str">
        <f t="shared" si="285"/>
        <v/>
      </c>
      <c r="X1784" s="94" t="str">
        <f t="shared" si="288"/>
        <v/>
      </c>
      <c r="Y1784" s="5"/>
      <c r="BK1784" s="8"/>
      <c r="BL1784" s="5"/>
      <c r="BM1784" s="5"/>
      <c r="BN1784" s="5"/>
      <c r="BO1784" s="5"/>
      <c r="BP1784" s="1"/>
      <c r="BQ1784" s="1"/>
      <c r="BR1784" s="1"/>
      <c r="BS1784" s="1"/>
      <c r="BT1784" s="1"/>
      <c r="BU1784" s="4"/>
      <c r="BV1784" s="1"/>
      <c r="BW1784" s="3"/>
      <c r="BX1784" s="4"/>
      <c r="BY1784" s="5"/>
      <c r="BZ1784" s="5"/>
      <c r="CA1784" s="5"/>
      <c r="CB1784" s="5"/>
      <c r="CC1784" s="5"/>
      <c r="CD1784" s="43"/>
    </row>
    <row r="1785" spans="1:82" x14ac:dyDescent="0.25">
      <c r="A1785" s="8"/>
      <c r="B1785" s="5"/>
      <c r="C1785" s="5"/>
      <c r="D1785" s="5"/>
      <c r="E1785" s="5"/>
      <c r="F1785" s="94" t="str">
        <f t="shared" si="279"/>
        <v/>
      </c>
      <c r="G1785" s="94" t="str">
        <f t="shared" si="280"/>
        <v/>
      </c>
      <c r="H1785" s="127" t="str">
        <f>IF(A1785&lt;&gt;"",IF(MID(C1785,1,1)="c",$AS$26,IF(MID(C1785,1,1)="r",$AS$41,IF(MID(C1785,1,1)="p",#REF!,#REF!))),"")</f>
        <v/>
      </c>
      <c r="I1785" s="92" t="str">
        <f t="shared" si="281"/>
        <v/>
      </c>
      <c r="J1785" s="92" t="str">
        <f t="shared" si="282"/>
        <v/>
      </c>
      <c r="K1785" s="92" t="str">
        <f t="shared" si="283"/>
        <v/>
      </c>
      <c r="L1785" s="92" t="str">
        <f t="shared" si="284"/>
        <v/>
      </c>
      <c r="M1785" s="95" t="str">
        <f>IF(A1785&lt;&gt;"",IF(MID(C1785,1,1)="c",SigmaEpsConcrete(I1785,$AN$30:$AN$33,$AR$30:$AR$33,$AS$26,$AS$27,$AS$28,$AQ$20,$AU$19),""),"")</f>
        <v/>
      </c>
      <c r="N1785" s="95" t="str">
        <f>IF(A1785&lt;&gt;"",IF(MID(C1785,1,1)="r",SigmaEpsReinf(J1785,$AS$42:$AS$43,$AS$41,$AS$39,$AS$40,$AQ$38),""),"")</f>
        <v/>
      </c>
      <c r="Q1785" s="92" t="str">
        <f t="shared" si="286"/>
        <v/>
      </c>
      <c r="R1785" s="92" t="str">
        <f t="shared" si="287"/>
        <v/>
      </c>
      <c r="U1785" s="5"/>
      <c r="V1785" s="5"/>
      <c r="W1785" s="94" t="str">
        <f t="shared" si="285"/>
        <v/>
      </c>
      <c r="X1785" s="94" t="str">
        <f t="shared" si="288"/>
        <v/>
      </c>
      <c r="Y1785" s="5"/>
      <c r="BK1785" s="8"/>
      <c r="BL1785" s="5"/>
      <c r="BM1785" s="5"/>
      <c r="BN1785" s="5"/>
      <c r="BO1785" s="5"/>
      <c r="BP1785" s="1"/>
      <c r="BQ1785" s="1"/>
      <c r="BR1785" s="1"/>
      <c r="BS1785" s="1"/>
      <c r="BT1785" s="1"/>
      <c r="BU1785" s="4"/>
      <c r="BV1785" s="1"/>
      <c r="BW1785" s="3"/>
      <c r="BX1785" s="4"/>
      <c r="BY1785" s="5"/>
      <c r="BZ1785" s="5"/>
      <c r="CA1785" s="5"/>
      <c r="CB1785" s="5"/>
      <c r="CC1785" s="5"/>
      <c r="CD1785" s="43"/>
    </row>
    <row r="1786" spans="1:82" x14ac:dyDescent="0.25">
      <c r="A1786" s="8"/>
      <c r="B1786" s="5"/>
      <c r="C1786" s="5"/>
      <c r="D1786" s="5"/>
      <c r="E1786" s="5"/>
      <c r="F1786" s="94" t="str">
        <f t="shared" si="279"/>
        <v/>
      </c>
      <c r="G1786" s="94" t="str">
        <f t="shared" si="280"/>
        <v/>
      </c>
      <c r="H1786" s="127" t="str">
        <f>IF(A1786&lt;&gt;"",IF(MID(C1786,1,1)="c",$AS$26,IF(MID(C1786,1,1)="r",$AS$41,IF(MID(C1786,1,1)="p",#REF!,#REF!))),"")</f>
        <v/>
      </c>
      <c r="I1786" s="92" t="str">
        <f t="shared" si="281"/>
        <v/>
      </c>
      <c r="J1786" s="92" t="str">
        <f t="shared" si="282"/>
        <v/>
      </c>
      <c r="K1786" s="92" t="str">
        <f t="shared" si="283"/>
        <v/>
      </c>
      <c r="L1786" s="92" t="str">
        <f t="shared" si="284"/>
        <v/>
      </c>
      <c r="M1786" s="95" t="str">
        <f>IF(A1786&lt;&gt;"",IF(MID(C1786,1,1)="c",SigmaEpsConcrete(I1786,$AN$30:$AN$33,$AR$30:$AR$33,$AS$26,$AS$27,$AS$28,$AQ$20,$AU$19),""),"")</f>
        <v/>
      </c>
      <c r="N1786" s="95" t="str">
        <f>IF(A1786&lt;&gt;"",IF(MID(C1786,1,1)="r",SigmaEpsReinf(J1786,$AS$42:$AS$43,$AS$41,$AS$39,$AS$40,$AQ$38),""),"")</f>
        <v/>
      </c>
      <c r="Q1786" s="92" t="str">
        <f t="shared" si="286"/>
        <v/>
      </c>
      <c r="R1786" s="92" t="str">
        <f t="shared" si="287"/>
        <v/>
      </c>
      <c r="U1786" s="5"/>
      <c r="V1786" s="5"/>
      <c r="W1786" s="94" t="str">
        <f t="shared" si="285"/>
        <v/>
      </c>
      <c r="X1786" s="94" t="str">
        <f t="shared" si="288"/>
        <v/>
      </c>
      <c r="Y1786" s="5"/>
      <c r="BK1786" s="8"/>
      <c r="BL1786" s="5"/>
      <c r="BM1786" s="5"/>
      <c r="BN1786" s="5"/>
      <c r="BO1786" s="5"/>
      <c r="BP1786" s="1"/>
      <c r="BQ1786" s="1"/>
      <c r="BR1786" s="1"/>
      <c r="BS1786" s="1"/>
      <c r="BT1786" s="1"/>
      <c r="BU1786" s="4"/>
      <c r="BV1786" s="1"/>
      <c r="BW1786" s="3"/>
      <c r="BX1786" s="4"/>
      <c r="BY1786" s="5"/>
      <c r="BZ1786" s="5"/>
      <c r="CA1786" s="5"/>
      <c r="CB1786" s="5"/>
      <c r="CC1786" s="5"/>
      <c r="CD1786" s="43"/>
    </row>
    <row r="1787" spans="1:82" x14ac:dyDescent="0.25">
      <c r="A1787" s="8"/>
      <c r="B1787" s="5"/>
      <c r="C1787" s="5"/>
      <c r="D1787" s="5"/>
      <c r="E1787" s="5"/>
      <c r="F1787" s="94" t="str">
        <f t="shared" si="279"/>
        <v/>
      </c>
      <c r="G1787" s="94" t="str">
        <f t="shared" si="280"/>
        <v/>
      </c>
      <c r="H1787" s="127" t="str">
        <f>IF(A1787&lt;&gt;"",IF(MID(C1787,1,1)="c",$AS$26,IF(MID(C1787,1,1)="r",$AS$41,IF(MID(C1787,1,1)="p",#REF!,#REF!))),"")</f>
        <v/>
      </c>
      <c r="I1787" s="92" t="str">
        <f t="shared" si="281"/>
        <v/>
      </c>
      <c r="J1787" s="92" t="str">
        <f t="shared" si="282"/>
        <v/>
      </c>
      <c r="K1787" s="92" t="str">
        <f t="shared" si="283"/>
        <v/>
      </c>
      <c r="L1787" s="92" t="str">
        <f t="shared" si="284"/>
        <v/>
      </c>
      <c r="M1787" s="95" t="str">
        <f>IF(A1787&lt;&gt;"",IF(MID(C1787,1,1)="c",SigmaEpsConcrete(I1787,$AN$30:$AN$33,$AR$30:$AR$33,$AS$26,$AS$27,$AS$28,$AQ$20,$AU$19),""),"")</f>
        <v/>
      </c>
      <c r="N1787" s="95" t="str">
        <f>IF(A1787&lt;&gt;"",IF(MID(C1787,1,1)="r",SigmaEpsReinf(J1787,$AS$42:$AS$43,$AS$41,$AS$39,$AS$40,$AQ$38),""),"")</f>
        <v/>
      </c>
      <c r="Q1787" s="92" t="str">
        <f t="shared" si="286"/>
        <v/>
      </c>
      <c r="R1787" s="92" t="str">
        <f t="shared" si="287"/>
        <v/>
      </c>
      <c r="U1787" s="5"/>
      <c r="V1787" s="5"/>
      <c r="W1787" s="94" t="str">
        <f t="shared" si="285"/>
        <v/>
      </c>
      <c r="X1787" s="94" t="str">
        <f t="shared" si="288"/>
        <v/>
      </c>
      <c r="Y1787" s="5"/>
      <c r="BK1787" s="8"/>
      <c r="BL1787" s="5"/>
      <c r="BM1787" s="5"/>
      <c r="BN1787" s="5"/>
      <c r="BO1787" s="5"/>
      <c r="BP1787" s="1"/>
      <c r="BQ1787" s="1"/>
      <c r="BR1787" s="1"/>
      <c r="BS1787" s="1"/>
      <c r="BT1787" s="1"/>
      <c r="BU1787" s="4"/>
      <c r="BV1787" s="1"/>
      <c r="BW1787" s="3"/>
      <c r="BX1787" s="4"/>
      <c r="BY1787" s="5"/>
      <c r="BZ1787" s="5"/>
      <c r="CA1787" s="5"/>
      <c r="CB1787" s="5"/>
      <c r="CC1787" s="5"/>
      <c r="CD1787" s="43"/>
    </row>
    <row r="1788" spans="1:82" x14ac:dyDescent="0.25">
      <c r="A1788" s="8"/>
      <c r="B1788" s="5"/>
      <c r="C1788" s="5"/>
      <c r="D1788" s="5"/>
      <c r="E1788" s="5"/>
      <c r="F1788" s="94" t="str">
        <f t="shared" si="279"/>
        <v/>
      </c>
      <c r="G1788" s="94" t="str">
        <f t="shared" si="280"/>
        <v/>
      </c>
      <c r="H1788" s="127" t="str">
        <f>IF(A1788&lt;&gt;"",IF(MID(C1788,1,1)="c",$AS$26,IF(MID(C1788,1,1)="r",$AS$41,IF(MID(C1788,1,1)="p",#REF!,#REF!))),"")</f>
        <v/>
      </c>
      <c r="I1788" s="92" t="str">
        <f t="shared" si="281"/>
        <v/>
      </c>
      <c r="J1788" s="92" t="str">
        <f t="shared" si="282"/>
        <v/>
      </c>
      <c r="K1788" s="92" t="str">
        <f t="shared" si="283"/>
        <v/>
      </c>
      <c r="L1788" s="92" t="str">
        <f t="shared" si="284"/>
        <v/>
      </c>
      <c r="M1788" s="95" t="str">
        <f>IF(A1788&lt;&gt;"",IF(MID(C1788,1,1)="c",SigmaEpsConcrete(I1788,$AN$30:$AN$33,$AR$30:$AR$33,$AS$26,$AS$27,$AS$28,$AQ$20,$AU$19),""),"")</f>
        <v/>
      </c>
      <c r="N1788" s="95" t="str">
        <f>IF(A1788&lt;&gt;"",IF(MID(C1788,1,1)="r",SigmaEpsReinf(J1788,$AS$42:$AS$43,$AS$41,$AS$39,$AS$40,$AQ$38),""),"")</f>
        <v/>
      </c>
      <c r="Q1788" s="92" t="str">
        <f t="shared" si="286"/>
        <v/>
      </c>
      <c r="R1788" s="92" t="str">
        <f t="shared" si="287"/>
        <v/>
      </c>
      <c r="U1788" s="5"/>
      <c r="V1788" s="5"/>
      <c r="W1788" s="94" t="str">
        <f t="shared" si="285"/>
        <v/>
      </c>
      <c r="X1788" s="94" t="str">
        <f t="shared" si="288"/>
        <v/>
      </c>
      <c r="Y1788" s="5"/>
      <c r="BK1788" s="8"/>
      <c r="BL1788" s="5"/>
      <c r="BM1788" s="5"/>
      <c r="BN1788" s="5"/>
      <c r="BO1788" s="5"/>
      <c r="BP1788" s="1"/>
      <c r="BQ1788" s="1"/>
      <c r="BR1788" s="1"/>
      <c r="BS1788" s="1"/>
      <c r="BT1788" s="1"/>
      <c r="BU1788" s="4"/>
      <c r="BV1788" s="1"/>
      <c r="BW1788" s="3"/>
      <c r="BX1788" s="4"/>
      <c r="BY1788" s="5"/>
      <c r="BZ1788" s="5"/>
      <c r="CA1788" s="5"/>
      <c r="CB1788" s="5"/>
      <c r="CC1788" s="5"/>
      <c r="CD1788" s="43"/>
    </row>
    <row r="1789" spans="1:82" x14ac:dyDescent="0.25">
      <c r="A1789" s="8"/>
      <c r="B1789" s="5"/>
      <c r="C1789" s="5"/>
      <c r="D1789" s="5"/>
      <c r="E1789" s="5"/>
      <c r="F1789" s="94" t="str">
        <f t="shared" si="279"/>
        <v/>
      </c>
      <c r="G1789" s="94" t="str">
        <f t="shared" si="280"/>
        <v/>
      </c>
      <c r="H1789" s="127" t="str">
        <f>IF(A1789&lt;&gt;"",IF(MID(C1789,1,1)="c",$AS$26,IF(MID(C1789,1,1)="r",$AS$41,IF(MID(C1789,1,1)="p",#REF!,#REF!))),"")</f>
        <v/>
      </c>
      <c r="I1789" s="92" t="str">
        <f t="shared" si="281"/>
        <v/>
      </c>
      <c r="J1789" s="92" t="str">
        <f t="shared" si="282"/>
        <v/>
      </c>
      <c r="K1789" s="92" t="str">
        <f t="shared" si="283"/>
        <v/>
      </c>
      <c r="L1789" s="92" t="str">
        <f t="shared" si="284"/>
        <v/>
      </c>
      <c r="M1789" s="95" t="str">
        <f>IF(A1789&lt;&gt;"",IF(MID(C1789,1,1)="c",SigmaEpsConcrete(I1789,$AN$30:$AN$33,$AR$30:$AR$33,$AS$26,$AS$27,$AS$28,$AQ$20,$AU$19),""),"")</f>
        <v/>
      </c>
      <c r="N1789" s="95" t="str">
        <f>IF(A1789&lt;&gt;"",IF(MID(C1789,1,1)="r",SigmaEpsReinf(J1789,$AS$42:$AS$43,$AS$41,$AS$39,$AS$40,$AQ$38),""),"")</f>
        <v/>
      </c>
      <c r="Q1789" s="92" t="str">
        <f t="shared" si="286"/>
        <v/>
      </c>
      <c r="R1789" s="92" t="str">
        <f t="shared" si="287"/>
        <v/>
      </c>
      <c r="U1789" s="5"/>
      <c r="V1789" s="5"/>
      <c r="W1789" s="94" t="str">
        <f t="shared" si="285"/>
        <v/>
      </c>
      <c r="X1789" s="94" t="str">
        <f t="shared" si="288"/>
        <v/>
      </c>
      <c r="Y1789" s="5"/>
      <c r="BK1789" s="8"/>
      <c r="BL1789" s="5"/>
      <c r="BM1789" s="5"/>
      <c r="BN1789" s="5"/>
      <c r="BO1789" s="5"/>
      <c r="BP1789" s="1"/>
      <c r="BQ1789" s="1"/>
      <c r="BR1789" s="1"/>
      <c r="BS1789" s="1"/>
      <c r="BT1789" s="1"/>
      <c r="BU1789" s="4"/>
      <c r="BV1789" s="1"/>
      <c r="BW1789" s="3"/>
      <c r="BX1789" s="4"/>
      <c r="BY1789" s="5"/>
      <c r="BZ1789" s="5"/>
      <c r="CA1789" s="5"/>
      <c r="CB1789" s="5"/>
      <c r="CC1789" s="5"/>
      <c r="CD1789" s="43"/>
    </row>
    <row r="1790" spans="1:82" x14ac:dyDescent="0.25">
      <c r="A1790" s="8"/>
      <c r="B1790" s="5"/>
      <c r="C1790" s="5"/>
      <c r="D1790" s="5"/>
      <c r="E1790" s="5"/>
      <c r="F1790" s="94" t="str">
        <f t="shared" si="279"/>
        <v/>
      </c>
      <c r="G1790" s="94" t="str">
        <f t="shared" si="280"/>
        <v/>
      </c>
      <c r="H1790" s="127" t="str">
        <f>IF(A1790&lt;&gt;"",IF(MID(C1790,1,1)="c",$AS$26,IF(MID(C1790,1,1)="r",$AS$41,IF(MID(C1790,1,1)="p",#REF!,#REF!))),"")</f>
        <v/>
      </c>
      <c r="I1790" s="92" t="str">
        <f t="shared" si="281"/>
        <v/>
      </c>
      <c r="J1790" s="92" t="str">
        <f t="shared" si="282"/>
        <v/>
      </c>
      <c r="K1790" s="92" t="str">
        <f t="shared" si="283"/>
        <v/>
      </c>
      <c r="L1790" s="92" t="str">
        <f t="shared" si="284"/>
        <v/>
      </c>
      <c r="M1790" s="95" t="str">
        <f>IF(A1790&lt;&gt;"",IF(MID(C1790,1,1)="c",SigmaEpsConcrete(I1790,$AN$30:$AN$33,$AR$30:$AR$33,$AS$26,$AS$27,$AS$28,$AQ$20,$AU$19),""),"")</f>
        <v/>
      </c>
      <c r="N1790" s="95" t="str">
        <f>IF(A1790&lt;&gt;"",IF(MID(C1790,1,1)="r",SigmaEpsReinf(J1790,$AS$42:$AS$43,$AS$41,$AS$39,$AS$40,$AQ$38),""),"")</f>
        <v/>
      </c>
      <c r="Q1790" s="92" t="str">
        <f t="shared" si="286"/>
        <v/>
      </c>
      <c r="R1790" s="92" t="str">
        <f t="shared" si="287"/>
        <v/>
      </c>
      <c r="U1790" s="5"/>
      <c r="V1790" s="5"/>
      <c r="W1790" s="94" t="str">
        <f t="shared" si="285"/>
        <v/>
      </c>
      <c r="X1790" s="94" t="str">
        <f t="shared" si="288"/>
        <v/>
      </c>
      <c r="Y1790" s="5"/>
      <c r="BK1790" s="8"/>
      <c r="BL1790" s="5"/>
      <c r="BM1790" s="5"/>
      <c r="BN1790" s="5"/>
      <c r="BO1790" s="5"/>
      <c r="BP1790" s="1"/>
      <c r="BQ1790" s="1"/>
      <c r="BR1790" s="1"/>
      <c r="BS1790" s="1"/>
      <c r="BT1790" s="1"/>
      <c r="BU1790" s="4"/>
      <c r="BV1790" s="1"/>
      <c r="BW1790" s="3"/>
      <c r="BX1790" s="4"/>
      <c r="BY1790" s="5"/>
      <c r="BZ1790" s="5"/>
      <c r="CA1790" s="5"/>
      <c r="CB1790" s="5"/>
      <c r="CC1790" s="5"/>
      <c r="CD1790" s="43"/>
    </row>
    <row r="1791" spans="1:82" x14ac:dyDescent="0.25">
      <c r="A1791" s="8"/>
      <c r="B1791" s="5"/>
      <c r="C1791" s="5"/>
      <c r="D1791" s="5"/>
      <c r="E1791" s="5"/>
      <c r="F1791" s="94" t="str">
        <f t="shared" si="279"/>
        <v/>
      </c>
      <c r="G1791" s="94" t="str">
        <f t="shared" si="280"/>
        <v/>
      </c>
      <c r="H1791" s="127" t="str">
        <f>IF(A1791&lt;&gt;"",IF(MID(C1791,1,1)="c",$AS$26,IF(MID(C1791,1,1)="r",$AS$41,IF(MID(C1791,1,1)="p",#REF!,#REF!))),"")</f>
        <v/>
      </c>
      <c r="I1791" s="92" t="str">
        <f t="shared" si="281"/>
        <v/>
      </c>
      <c r="J1791" s="92" t="str">
        <f t="shared" si="282"/>
        <v/>
      </c>
      <c r="K1791" s="92" t="str">
        <f t="shared" si="283"/>
        <v/>
      </c>
      <c r="L1791" s="92" t="str">
        <f t="shared" si="284"/>
        <v/>
      </c>
      <c r="M1791" s="95" t="str">
        <f>IF(A1791&lt;&gt;"",IF(MID(C1791,1,1)="c",SigmaEpsConcrete(I1791,$AN$30:$AN$33,$AR$30:$AR$33,$AS$26,$AS$27,$AS$28,$AQ$20,$AU$19),""),"")</f>
        <v/>
      </c>
      <c r="N1791" s="95" t="str">
        <f>IF(A1791&lt;&gt;"",IF(MID(C1791,1,1)="r",SigmaEpsReinf(J1791,$AS$42:$AS$43,$AS$41,$AS$39,$AS$40,$AQ$38),""),"")</f>
        <v/>
      </c>
      <c r="Q1791" s="92" t="str">
        <f t="shared" si="286"/>
        <v/>
      </c>
      <c r="R1791" s="92" t="str">
        <f t="shared" si="287"/>
        <v/>
      </c>
      <c r="U1791" s="5"/>
      <c r="V1791" s="5"/>
      <c r="W1791" s="94" t="str">
        <f t="shared" si="285"/>
        <v/>
      </c>
      <c r="X1791" s="94" t="str">
        <f t="shared" si="288"/>
        <v/>
      </c>
      <c r="Y1791" s="5"/>
      <c r="BK1791" s="8"/>
      <c r="BL1791" s="5"/>
      <c r="BM1791" s="5"/>
      <c r="BN1791" s="5"/>
      <c r="BO1791" s="5"/>
      <c r="BP1791" s="1"/>
      <c r="BQ1791" s="1"/>
      <c r="BR1791" s="1"/>
      <c r="BS1791" s="1"/>
      <c r="BT1791" s="1"/>
      <c r="BU1791" s="4"/>
      <c r="BV1791" s="1"/>
      <c r="BW1791" s="3"/>
      <c r="BX1791" s="4"/>
      <c r="BY1791" s="5"/>
      <c r="BZ1791" s="5"/>
      <c r="CA1791" s="5"/>
      <c r="CB1791" s="5"/>
      <c r="CC1791" s="5"/>
      <c r="CD1791" s="43"/>
    </row>
    <row r="1792" spans="1:82" x14ac:dyDescent="0.25">
      <c r="A1792" s="8"/>
      <c r="B1792" s="5"/>
      <c r="C1792" s="5"/>
      <c r="D1792" s="5"/>
      <c r="E1792" s="5"/>
      <c r="F1792" s="94" t="str">
        <f t="shared" si="279"/>
        <v/>
      </c>
      <c r="G1792" s="94" t="str">
        <f t="shared" si="280"/>
        <v/>
      </c>
      <c r="H1792" s="127" t="str">
        <f>IF(A1792&lt;&gt;"",IF(MID(C1792,1,1)="c",$AS$26,IF(MID(C1792,1,1)="r",$AS$41,IF(MID(C1792,1,1)="p",#REF!,#REF!))),"")</f>
        <v/>
      </c>
      <c r="I1792" s="92" t="str">
        <f t="shared" si="281"/>
        <v/>
      </c>
      <c r="J1792" s="92" t="str">
        <f t="shared" si="282"/>
        <v/>
      </c>
      <c r="K1792" s="92" t="str">
        <f t="shared" si="283"/>
        <v/>
      </c>
      <c r="L1792" s="92" t="str">
        <f t="shared" si="284"/>
        <v/>
      </c>
      <c r="M1792" s="95" t="str">
        <f>IF(A1792&lt;&gt;"",IF(MID(C1792,1,1)="c",SigmaEpsConcrete(I1792,$AN$30:$AN$33,$AR$30:$AR$33,$AS$26,$AS$27,$AS$28,$AQ$20,$AU$19),""),"")</f>
        <v/>
      </c>
      <c r="N1792" s="95" t="str">
        <f>IF(A1792&lt;&gt;"",IF(MID(C1792,1,1)="r",SigmaEpsReinf(J1792,$AS$42:$AS$43,$AS$41,$AS$39,$AS$40,$AQ$38),""),"")</f>
        <v/>
      </c>
      <c r="Q1792" s="92" t="str">
        <f t="shared" si="286"/>
        <v/>
      </c>
      <c r="R1792" s="92" t="str">
        <f t="shared" si="287"/>
        <v/>
      </c>
      <c r="U1792" s="5"/>
      <c r="V1792" s="5"/>
      <c r="W1792" s="94" t="str">
        <f t="shared" si="285"/>
        <v/>
      </c>
      <c r="X1792" s="94" t="str">
        <f t="shared" si="288"/>
        <v/>
      </c>
      <c r="Y1792" s="5"/>
      <c r="BK1792" s="8"/>
      <c r="BL1792" s="5"/>
      <c r="BM1792" s="5"/>
      <c r="BN1792" s="5"/>
      <c r="BO1792" s="5"/>
      <c r="BP1792" s="1"/>
      <c r="BQ1792" s="1"/>
      <c r="BR1792" s="1"/>
      <c r="BS1792" s="1"/>
      <c r="BT1792" s="1"/>
      <c r="BU1792" s="4"/>
      <c r="BV1792" s="1"/>
      <c r="BW1792" s="3"/>
      <c r="BX1792" s="4"/>
      <c r="BY1792" s="5"/>
      <c r="BZ1792" s="5"/>
      <c r="CA1792" s="5"/>
      <c r="CB1792" s="5"/>
      <c r="CC1792" s="5"/>
      <c r="CD1792" s="43"/>
    </row>
    <row r="1793" spans="1:82" x14ac:dyDescent="0.25">
      <c r="A1793" s="8"/>
      <c r="B1793" s="5"/>
      <c r="C1793" s="5"/>
      <c r="D1793" s="5"/>
      <c r="E1793" s="5"/>
      <c r="F1793" s="94" t="str">
        <f t="shared" si="279"/>
        <v/>
      </c>
      <c r="G1793" s="94" t="str">
        <f t="shared" si="280"/>
        <v/>
      </c>
      <c r="H1793" s="127" t="str">
        <f>IF(A1793&lt;&gt;"",IF(MID(C1793,1,1)="c",$AS$26,IF(MID(C1793,1,1)="r",$AS$41,IF(MID(C1793,1,1)="p",#REF!,#REF!))),"")</f>
        <v/>
      </c>
      <c r="I1793" s="92" t="str">
        <f t="shared" si="281"/>
        <v/>
      </c>
      <c r="J1793" s="92" t="str">
        <f t="shared" si="282"/>
        <v/>
      </c>
      <c r="K1793" s="92" t="str">
        <f t="shared" si="283"/>
        <v/>
      </c>
      <c r="L1793" s="92" t="str">
        <f t="shared" si="284"/>
        <v/>
      </c>
      <c r="M1793" s="95" t="str">
        <f>IF(A1793&lt;&gt;"",IF(MID(C1793,1,1)="c",SigmaEpsConcrete(I1793,$AN$30:$AN$33,$AR$30:$AR$33,$AS$26,$AS$27,$AS$28,$AQ$20,$AU$19),""),"")</f>
        <v/>
      </c>
      <c r="N1793" s="95" t="str">
        <f>IF(A1793&lt;&gt;"",IF(MID(C1793,1,1)="r",SigmaEpsReinf(J1793,$AS$42:$AS$43,$AS$41,$AS$39,$AS$40,$AQ$38),""),"")</f>
        <v/>
      </c>
      <c r="Q1793" s="92" t="str">
        <f t="shared" si="286"/>
        <v/>
      </c>
      <c r="R1793" s="92" t="str">
        <f t="shared" si="287"/>
        <v/>
      </c>
      <c r="U1793" s="5"/>
      <c r="V1793" s="5"/>
      <c r="W1793" s="94" t="str">
        <f t="shared" si="285"/>
        <v/>
      </c>
      <c r="X1793" s="94" t="str">
        <f t="shared" si="288"/>
        <v/>
      </c>
      <c r="Y1793" s="5"/>
      <c r="BK1793" s="8"/>
      <c r="BL1793" s="5"/>
      <c r="BM1793" s="5"/>
      <c r="BN1793" s="5"/>
      <c r="BO1793" s="5"/>
      <c r="BP1793" s="1"/>
      <c r="BQ1793" s="1"/>
      <c r="BR1793" s="1"/>
      <c r="BS1793" s="1"/>
      <c r="BT1793" s="1"/>
      <c r="BU1793" s="4"/>
      <c r="BV1793" s="1"/>
      <c r="BW1793" s="3"/>
      <c r="BX1793" s="4"/>
      <c r="BY1793" s="5"/>
      <c r="BZ1793" s="5"/>
      <c r="CA1793" s="5"/>
      <c r="CB1793" s="5"/>
      <c r="CC1793" s="5"/>
      <c r="CD1793" s="43"/>
    </row>
    <row r="1794" spans="1:82" x14ac:dyDescent="0.25">
      <c r="A1794" s="8"/>
      <c r="B1794" s="5"/>
      <c r="C1794" s="5"/>
      <c r="D1794" s="5"/>
      <c r="E1794" s="5"/>
      <c r="F1794" s="94" t="str">
        <f t="shared" si="279"/>
        <v/>
      </c>
      <c r="G1794" s="94" t="str">
        <f t="shared" si="280"/>
        <v/>
      </c>
      <c r="H1794" s="127" t="str">
        <f>IF(A1794&lt;&gt;"",IF(MID(C1794,1,1)="c",$AS$26,IF(MID(C1794,1,1)="r",$AS$41,IF(MID(C1794,1,1)="p",#REF!,#REF!))),"")</f>
        <v/>
      </c>
      <c r="I1794" s="92" t="str">
        <f t="shared" si="281"/>
        <v/>
      </c>
      <c r="J1794" s="92" t="str">
        <f t="shared" si="282"/>
        <v/>
      </c>
      <c r="K1794" s="92" t="str">
        <f t="shared" si="283"/>
        <v/>
      </c>
      <c r="L1794" s="92" t="str">
        <f t="shared" si="284"/>
        <v/>
      </c>
      <c r="M1794" s="95" t="str">
        <f>IF(A1794&lt;&gt;"",IF(MID(C1794,1,1)="c",SigmaEpsConcrete(I1794,$AN$30:$AN$33,$AR$30:$AR$33,$AS$26,$AS$27,$AS$28,$AQ$20,$AU$19),""),"")</f>
        <v/>
      </c>
      <c r="N1794" s="95" t="str">
        <f>IF(A1794&lt;&gt;"",IF(MID(C1794,1,1)="r",SigmaEpsReinf(J1794,$AS$42:$AS$43,$AS$41,$AS$39,$AS$40,$AQ$38),""),"")</f>
        <v/>
      </c>
      <c r="Q1794" s="92" t="str">
        <f t="shared" si="286"/>
        <v/>
      </c>
      <c r="R1794" s="92" t="str">
        <f t="shared" si="287"/>
        <v/>
      </c>
      <c r="U1794" s="5"/>
      <c r="V1794" s="5"/>
      <c r="W1794" s="94" t="str">
        <f t="shared" si="285"/>
        <v/>
      </c>
      <c r="X1794" s="94" t="str">
        <f t="shared" si="288"/>
        <v/>
      </c>
      <c r="Y1794" s="5"/>
      <c r="BK1794" s="8"/>
      <c r="BL1794" s="5"/>
      <c r="BM1794" s="5"/>
      <c r="BN1794" s="5"/>
      <c r="BO1794" s="5"/>
      <c r="BP1794" s="1"/>
      <c r="BQ1794" s="1"/>
      <c r="BR1794" s="1"/>
      <c r="BS1794" s="1"/>
      <c r="BT1794" s="1"/>
      <c r="BU1794" s="4"/>
      <c r="BV1794" s="1"/>
      <c r="BW1794" s="3"/>
      <c r="BX1794" s="4"/>
      <c r="BY1794" s="5"/>
      <c r="BZ1794" s="5"/>
      <c r="CA1794" s="5"/>
      <c r="CB1794" s="5"/>
      <c r="CC1794" s="5"/>
      <c r="CD1794" s="43"/>
    </row>
    <row r="1795" spans="1:82" x14ac:dyDescent="0.25">
      <c r="A1795" s="8"/>
      <c r="B1795" s="5"/>
      <c r="C1795" s="5"/>
      <c r="D1795" s="5"/>
      <c r="E1795" s="5"/>
      <c r="F1795" s="94" t="str">
        <f t="shared" si="279"/>
        <v/>
      </c>
      <c r="G1795" s="94" t="str">
        <f t="shared" si="280"/>
        <v/>
      </c>
      <c r="H1795" s="127" t="str">
        <f>IF(A1795&lt;&gt;"",IF(MID(C1795,1,1)="c",$AS$26,IF(MID(C1795,1,1)="r",$AS$41,IF(MID(C1795,1,1)="p",#REF!,#REF!))),"")</f>
        <v/>
      </c>
      <c r="I1795" s="92" t="str">
        <f t="shared" si="281"/>
        <v/>
      </c>
      <c r="J1795" s="92" t="str">
        <f t="shared" si="282"/>
        <v/>
      </c>
      <c r="K1795" s="92" t="str">
        <f t="shared" si="283"/>
        <v/>
      </c>
      <c r="L1795" s="92" t="str">
        <f t="shared" si="284"/>
        <v/>
      </c>
      <c r="M1795" s="95" t="str">
        <f>IF(A1795&lt;&gt;"",IF(MID(C1795,1,1)="c",SigmaEpsConcrete(I1795,$AN$30:$AN$33,$AR$30:$AR$33,$AS$26,$AS$27,$AS$28,$AQ$20,$AU$19),""),"")</f>
        <v/>
      </c>
      <c r="N1795" s="95" t="str">
        <f>IF(A1795&lt;&gt;"",IF(MID(C1795,1,1)="r",SigmaEpsReinf(J1795,$AS$42:$AS$43,$AS$41,$AS$39,$AS$40,$AQ$38),""),"")</f>
        <v/>
      </c>
      <c r="Q1795" s="92" t="str">
        <f t="shared" si="286"/>
        <v/>
      </c>
      <c r="R1795" s="92" t="str">
        <f t="shared" si="287"/>
        <v/>
      </c>
      <c r="U1795" s="5"/>
      <c r="V1795" s="5"/>
      <c r="W1795" s="94" t="str">
        <f t="shared" si="285"/>
        <v/>
      </c>
      <c r="X1795" s="94" t="str">
        <f t="shared" si="288"/>
        <v/>
      </c>
      <c r="Y1795" s="5"/>
      <c r="BK1795" s="8"/>
      <c r="BL1795" s="5"/>
      <c r="BM1795" s="5"/>
      <c r="BN1795" s="5"/>
      <c r="BO1795" s="5"/>
      <c r="BP1795" s="1"/>
      <c r="BQ1795" s="1"/>
      <c r="BR1795" s="1"/>
      <c r="BS1795" s="1"/>
      <c r="BT1795" s="1"/>
      <c r="BU1795" s="4"/>
      <c r="BV1795" s="1"/>
      <c r="BW1795" s="3"/>
      <c r="BX1795" s="4"/>
      <c r="BY1795" s="5"/>
      <c r="BZ1795" s="5"/>
      <c r="CA1795" s="5"/>
      <c r="CB1795" s="5"/>
      <c r="CC1795" s="5"/>
      <c r="CD1795" s="43"/>
    </row>
    <row r="1796" spans="1:82" x14ac:dyDescent="0.25">
      <c r="A1796" s="8"/>
      <c r="B1796" s="5"/>
      <c r="C1796" s="5"/>
      <c r="D1796" s="5"/>
      <c r="E1796" s="5"/>
      <c r="F1796" s="94" t="str">
        <f t="shared" si="279"/>
        <v/>
      </c>
      <c r="G1796" s="94" t="str">
        <f t="shared" si="280"/>
        <v/>
      </c>
      <c r="H1796" s="127" t="str">
        <f>IF(A1796&lt;&gt;"",IF(MID(C1796,1,1)="c",$AS$26,IF(MID(C1796,1,1)="r",$AS$41,IF(MID(C1796,1,1)="p",#REF!,#REF!))),"")</f>
        <v/>
      </c>
      <c r="I1796" s="92" t="str">
        <f t="shared" si="281"/>
        <v/>
      </c>
      <c r="J1796" s="92" t="str">
        <f t="shared" si="282"/>
        <v/>
      </c>
      <c r="K1796" s="92" t="str">
        <f t="shared" si="283"/>
        <v/>
      </c>
      <c r="L1796" s="92" t="str">
        <f t="shared" si="284"/>
        <v/>
      </c>
      <c r="M1796" s="95" t="str">
        <f>IF(A1796&lt;&gt;"",IF(MID(C1796,1,1)="c",SigmaEpsConcrete(I1796,$AN$30:$AN$33,$AR$30:$AR$33,$AS$26,$AS$27,$AS$28,$AQ$20,$AU$19),""),"")</f>
        <v/>
      </c>
      <c r="N1796" s="95" t="str">
        <f>IF(A1796&lt;&gt;"",IF(MID(C1796,1,1)="r",SigmaEpsReinf(J1796,$AS$42:$AS$43,$AS$41,$AS$39,$AS$40,$AQ$38),""),"")</f>
        <v/>
      </c>
      <c r="Q1796" s="92" t="str">
        <f t="shared" si="286"/>
        <v/>
      </c>
      <c r="R1796" s="92" t="str">
        <f t="shared" si="287"/>
        <v/>
      </c>
      <c r="U1796" s="5"/>
      <c r="V1796" s="5"/>
      <c r="W1796" s="94" t="str">
        <f t="shared" si="285"/>
        <v/>
      </c>
      <c r="X1796" s="94" t="str">
        <f t="shared" si="288"/>
        <v/>
      </c>
      <c r="Y1796" s="5"/>
      <c r="BK1796" s="8"/>
      <c r="BL1796" s="5"/>
      <c r="BM1796" s="5"/>
      <c r="BN1796" s="5"/>
      <c r="BO1796" s="5"/>
      <c r="BP1796" s="1"/>
      <c r="BQ1796" s="1"/>
      <c r="BR1796" s="1"/>
      <c r="BS1796" s="1"/>
      <c r="BT1796" s="1"/>
      <c r="BU1796" s="4"/>
      <c r="BV1796" s="1"/>
      <c r="BW1796" s="3"/>
      <c r="BX1796" s="4"/>
      <c r="BY1796" s="5"/>
      <c r="BZ1796" s="5"/>
      <c r="CA1796" s="5"/>
      <c r="CB1796" s="5"/>
      <c r="CC1796" s="5"/>
      <c r="CD1796" s="43"/>
    </row>
    <row r="1797" spans="1:82" x14ac:dyDescent="0.25">
      <c r="A1797" s="8"/>
      <c r="B1797" s="5"/>
      <c r="C1797" s="5"/>
      <c r="D1797" s="5"/>
      <c r="E1797" s="5"/>
      <c r="F1797" s="94" t="str">
        <f t="shared" si="279"/>
        <v/>
      </c>
      <c r="G1797" s="94" t="str">
        <f t="shared" si="280"/>
        <v/>
      </c>
      <c r="H1797" s="127" t="str">
        <f>IF(A1797&lt;&gt;"",IF(MID(C1797,1,1)="c",$AS$26,IF(MID(C1797,1,1)="r",$AS$41,IF(MID(C1797,1,1)="p",#REF!,#REF!))),"")</f>
        <v/>
      </c>
      <c r="I1797" s="92" t="str">
        <f t="shared" si="281"/>
        <v/>
      </c>
      <c r="J1797" s="92" t="str">
        <f t="shared" si="282"/>
        <v/>
      </c>
      <c r="K1797" s="92" t="str">
        <f t="shared" si="283"/>
        <v/>
      </c>
      <c r="L1797" s="92" t="str">
        <f t="shared" si="284"/>
        <v/>
      </c>
      <c r="M1797" s="95" t="str">
        <f>IF(A1797&lt;&gt;"",IF(MID(C1797,1,1)="c",SigmaEpsConcrete(I1797,$AN$30:$AN$33,$AR$30:$AR$33,$AS$26,$AS$27,$AS$28,$AQ$20,$AU$19),""),"")</f>
        <v/>
      </c>
      <c r="N1797" s="95" t="str">
        <f>IF(A1797&lt;&gt;"",IF(MID(C1797,1,1)="r",SigmaEpsReinf(J1797,$AS$42:$AS$43,$AS$41,$AS$39,$AS$40,$AQ$38),""),"")</f>
        <v/>
      </c>
      <c r="Q1797" s="92" t="str">
        <f t="shared" si="286"/>
        <v/>
      </c>
      <c r="R1797" s="92" t="str">
        <f t="shared" si="287"/>
        <v/>
      </c>
      <c r="U1797" s="5"/>
      <c r="V1797" s="5"/>
      <c r="W1797" s="94" t="str">
        <f t="shared" si="285"/>
        <v/>
      </c>
      <c r="X1797" s="94" t="str">
        <f t="shared" si="288"/>
        <v/>
      </c>
      <c r="Y1797" s="5"/>
      <c r="BK1797" s="8"/>
      <c r="BL1797" s="5"/>
      <c r="BM1797" s="5"/>
      <c r="BN1797" s="5"/>
      <c r="BO1797" s="5"/>
      <c r="BP1797" s="1"/>
      <c r="BQ1797" s="1"/>
      <c r="BR1797" s="1"/>
      <c r="BS1797" s="1"/>
      <c r="BT1797" s="1"/>
      <c r="BU1797" s="4"/>
      <c r="BV1797" s="1"/>
      <c r="BW1797" s="3"/>
      <c r="BX1797" s="4"/>
      <c r="BY1797" s="5"/>
      <c r="BZ1797" s="5"/>
      <c r="CA1797" s="5"/>
      <c r="CB1797" s="5"/>
      <c r="CC1797" s="5"/>
      <c r="CD1797" s="43"/>
    </row>
    <row r="1798" spans="1:82" x14ac:dyDescent="0.25">
      <c r="A1798" s="8"/>
      <c r="B1798" s="5"/>
      <c r="C1798" s="5"/>
      <c r="D1798" s="5"/>
      <c r="E1798" s="5"/>
      <c r="F1798" s="94" t="str">
        <f t="shared" si="279"/>
        <v/>
      </c>
      <c r="G1798" s="94" t="str">
        <f t="shared" si="280"/>
        <v/>
      </c>
      <c r="H1798" s="127" t="str">
        <f>IF(A1798&lt;&gt;"",IF(MID(C1798,1,1)="c",$AS$26,IF(MID(C1798,1,1)="r",$AS$41,IF(MID(C1798,1,1)="p",#REF!,#REF!))),"")</f>
        <v/>
      </c>
      <c r="I1798" s="92" t="str">
        <f t="shared" si="281"/>
        <v/>
      </c>
      <c r="J1798" s="92" t="str">
        <f t="shared" si="282"/>
        <v/>
      </c>
      <c r="K1798" s="92" t="str">
        <f t="shared" si="283"/>
        <v/>
      </c>
      <c r="L1798" s="92" t="str">
        <f t="shared" si="284"/>
        <v/>
      </c>
      <c r="M1798" s="95" t="str">
        <f>IF(A1798&lt;&gt;"",IF(MID(C1798,1,1)="c",SigmaEpsConcrete(I1798,$AN$30:$AN$33,$AR$30:$AR$33,$AS$26,$AS$27,$AS$28,$AQ$20,$AU$19),""),"")</f>
        <v/>
      </c>
      <c r="N1798" s="95" t="str">
        <f>IF(A1798&lt;&gt;"",IF(MID(C1798,1,1)="r",SigmaEpsReinf(J1798,$AS$42:$AS$43,$AS$41,$AS$39,$AS$40,$AQ$38),""),"")</f>
        <v/>
      </c>
      <c r="Q1798" s="92" t="str">
        <f t="shared" si="286"/>
        <v/>
      </c>
      <c r="R1798" s="92" t="str">
        <f t="shared" si="287"/>
        <v/>
      </c>
      <c r="U1798" s="5"/>
      <c r="V1798" s="5"/>
      <c r="W1798" s="94" t="str">
        <f t="shared" si="285"/>
        <v/>
      </c>
      <c r="X1798" s="94" t="str">
        <f t="shared" si="288"/>
        <v/>
      </c>
      <c r="Y1798" s="5"/>
      <c r="BK1798" s="8"/>
      <c r="BL1798" s="5"/>
      <c r="BM1798" s="5"/>
      <c r="BN1798" s="5"/>
      <c r="BO1798" s="5"/>
      <c r="BP1798" s="1"/>
      <c r="BQ1798" s="1"/>
      <c r="BR1798" s="1"/>
      <c r="BS1798" s="1"/>
      <c r="BT1798" s="1"/>
      <c r="BU1798" s="4"/>
      <c r="BV1798" s="1"/>
      <c r="BW1798" s="3"/>
      <c r="BX1798" s="4"/>
      <c r="BY1798" s="5"/>
      <c r="BZ1798" s="5"/>
      <c r="CA1798" s="5"/>
      <c r="CB1798" s="5"/>
      <c r="CC1798" s="5"/>
      <c r="CD1798" s="43"/>
    </row>
    <row r="1799" spans="1:82" x14ac:dyDescent="0.25">
      <c r="A1799" s="8"/>
      <c r="B1799" s="5"/>
      <c r="C1799" s="5"/>
      <c r="D1799" s="5"/>
      <c r="E1799" s="5"/>
      <c r="F1799" s="94" t="str">
        <f t="shared" si="279"/>
        <v/>
      </c>
      <c r="G1799" s="94" t="str">
        <f t="shared" si="280"/>
        <v/>
      </c>
      <c r="H1799" s="127" t="str">
        <f>IF(A1799&lt;&gt;"",IF(MID(C1799,1,1)="c",$AS$26,IF(MID(C1799,1,1)="r",$AS$41,IF(MID(C1799,1,1)="p",#REF!,#REF!))),"")</f>
        <v/>
      </c>
      <c r="I1799" s="92" t="str">
        <f t="shared" si="281"/>
        <v/>
      </c>
      <c r="J1799" s="92" t="str">
        <f t="shared" si="282"/>
        <v/>
      </c>
      <c r="K1799" s="92" t="str">
        <f t="shared" si="283"/>
        <v/>
      </c>
      <c r="L1799" s="92" t="str">
        <f t="shared" si="284"/>
        <v/>
      </c>
      <c r="M1799" s="95" t="str">
        <f>IF(A1799&lt;&gt;"",IF(MID(C1799,1,1)="c",SigmaEpsConcrete(I1799,$AN$30:$AN$33,$AR$30:$AR$33,$AS$26,$AS$27,$AS$28,$AQ$20,$AU$19),""),"")</f>
        <v/>
      </c>
      <c r="N1799" s="95" t="str">
        <f>IF(A1799&lt;&gt;"",IF(MID(C1799,1,1)="r",SigmaEpsReinf(J1799,$AS$42:$AS$43,$AS$41,$AS$39,$AS$40,$AQ$38),""),"")</f>
        <v/>
      </c>
      <c r="Q1799" s="92" t="str">
        <f t="shared" si="286"/>
        <v/>
      </c>
      <c r="R1799" s="92" t="str">
        <f t="shared" si="287"/>
        <v/>
      </c>
      <c r="U1799" s="5"/>
      <c r="V1799" s="5"/>
      <c r="W1799" s="94" t="str">
        <f t="shared" si="285"/>
        <v/>
      </c>
      <c r="X1799" s="94" t="str">
        <f t="shared" si="288"/>
        <v/>
      </c>
      <c r="Y1799" s="5"/>
      <c r="BK1799" s="8"/>
      <c r="BL1799" s="5"/>
      <c r="BM1799" s="5"/>
      <c r="BN1799" s="5"/>
      <c r="BO1799" s="5"/>
      <c r="BP1799" s="1"/>
      <c r="BQ1799" s="1"/>
      <c r="BR1799" s="1"/>
      <c r="BS1799" s="1"/>
      <c r="BT1799" s="1"/>
      <c r="BU1799" s="4"/>
      <c r="BV1799" s="1"/>
      <c r="BW1799" s="3"/>
      <c r="BX1799" s="4"/>
      <c r="BY1799" s="5"/>
      <c r="BZ1799" s="5"/>
      <c r="CA1799" s="5"/>
      <c r="CB1799" s="5"/>
      <c r="CC1799" s="5"/>
      <c r="CD1799" s="43"/>
    </row>
    <row r="1800" spans="1:82" x14ac:dyDescent="0.25">
      <c r="A1800" s="8"/>
      <c r="B1800" s="5"/>
      <c r="C1800" s="5"/>
      <c r="D1800" s="5"/>
      <c r="E1800" s="5"/>
      <c r="F1800" s="94" t="str">
        <f t="shared" si="279"/>
        <v/>
      </c>
      <c r="G1800" s="94" t="str">
        <f t="shared" si="280"/>
        <v/>
      </c>
      <c r="H1800" s="127" t="str">
        <f>IF(A1800&lt;&gt;"",IF(MID(C1800,1,1)="c",$AS$26,IF(MID(C1800,1,1)="r",$AS$41,IF(MID(C1800,1,1)="p",#REF!,#REF!))),"")</f>
        <v/>
      </c>
      <c r="I1800" s="92" t="str">
        <f t="shared" si="281"/>
        <v/>
      </c>
      <c r="J1800" s="92" t="str">
        <f t="shared" si="282"/>
        <v/>
      </c>
      <c r="K1800" s="92" t="str">
        <f t="shared" si="283"/>
        <v/>
      </c>
      <c r="L1800" s="92" t="str">
        <f t="shared" si="284"/>
        <v/>
      </c>
      <c r="M1800" s="95" t="str">
        <f>IF(A1800&lt;&gt;"",IF(MID(C1800,1,1)="c",SigmaEpsConcrete(I1800,$AN$30:$AN$33,$AR$30:$AR$33,$AS$26,$AS$27,$AS$28,$AQ$20,$AU$19),""),"")</f>
        <v/>
      </c>
      <c r="N1800" s="95" t="str">
        <f>IF(A1800&lt;&gt;"",IF(MID(C1800,1,1)="r",SigmaEpsReinf(J1800,$AS$42:$AS$43,$AS$41,$AS$39,$AS$40,$AQ$38),""),"")</f>
        <v/>
      </c>
      <c r="Q1800" s="92" t="str">
        <f t="shared" si="286"/>
        <v/>
      </c>
      <c r="R1800" s="92" t="str">
        <f t="shared" si="287"/>
        <v/>
      </c>
      <c r="U1800" s="5"/>
      <c r="V1800" s="5"/>
      <c r="W1800" s="94" t="str">
        <f t="shared" si="285"/>
        <v/>
      </c>
      <c r="X1800" s="94" t="str">
        <f t="shared" si="288"/>
        <v/>
      </c>
      <c r="Y1800" s="5"/>
      <c r="BK1800" s="8"/>
      <c r="BL1800" s="5"/>
      <c r="BM1800" s="5"/>
      <c r="BN1800" s="5"/>
      <c r="BO1800" s="5"/>
      <c r="BP1800" s="1"/>
      <c r="BQ1800" s="1"/>
      <c r="BR1800" s="1"/>
      <c r="BS1800" s="1"/>
      <c r="BT1800" s="1"/>
      <c r="BU1800" s="4"/>
      <c r="BV1800" s="1"/>
      <c r="BW1800" s="3"/>
      <c r="BX1800" s="4"/>
      <c r="BY1800" s="5"/>
      <c r="BZ1800" s="5"/>
      <c r="CA1800" s="5"/>
      <c r="CB1800" s="5"/>
      <c r="CC1800" s="5"/>
      <c r="CD1800" s="43"/>
    </row>
    <row r="1801" spans="1:82" x14ac:dyDescent="0.25">
      <c r="A1801" s="8"/>
      <c r="B1801" s="5"/>
      <c r="C1801" s="5"/>
      <c r="D1801" s="5"/>
      <c r="E1801" s="5"/>
      <c r="F1801" s="94" t="str">
        <f t="shared" si="279"/>
        <v/>
      </c>
      <c r="G1801" s="94" t="str">
        <f t="shared" si="280"/>
        <v/>
      </c>
      <c r="H1801" s="127" t="str">
        <f>IF(A1801&lt;&gt;"",IF(MID(C1801,1,1)="c",$AS$26,IF(MID(C1801,1,1)="r",$AS$41,IF(MID(C1801,1,1)="p",#REF!,#REF!))),"")</f>
        <v/>
      </c>
      <c r="I1801" s="92" t="str">
        <f t="shared" si="281"/>
        <v/>
      </c>
      <c r="J1801" s="92" t="str">
        <f t="shared" si="282"/>
        <v/>
      </c>
      <c r="K1801" s="92" t="str">
        <f t="shared" si="283"/>
        <v/>
      </c>
      <c r="L1801" s="92" t="str">
        <f t="shared" si="284"/>
        <v/>
      </c>
      <c r="M1801" s="95" t="str">
        <f>IF(A1801&lt;&gt;"",IF(MID(C1801,1,1)="c",SigmaEpsConcrete(I1801,$AN$30:$AN$33,$AR$30:$AR$33,$AS$26,$AS$27,$AS$28,$AQ$20,$AU$19),""),"")</f>
        <v/>
      </c>
      <c r="N1801" s="95" t="str">
        <f>IF(A1801&lt;&gt;"",IF(MID(C1801,1,1)="r",SigmaEpsReinf(J1801,$AS$42:$AS$43,$AS$41,$AS$39,$AS$40,$AQ$38),""),"")</f>
        <v/>
      </c>
      <c r="Q1801" s="92" t="str">
        <f t="shared" si="286"/>
        <v/>
      </c>
      <c r="R1801" s="92" t="str">
        <f t="shared" si="287"/>
        <v/>
      </c>
      <c r="U1801" s="5"/>
      <c r="V1801" s="5"/>
      <c r="W1801" s="94" t="str">
        <f t="shared" si="285"/>
        <v/>
      </c>
      <c r="X1801" s="94" t="str">
        <f t="shared" si="288"/>
        <v/>
      </c>
      <c r="Y1801" s="5"/>
      <c r="BK1801" s="8"/>
      <c r="BL1801" s="5"/>
      <c r="BM1801" s="5"/>
      <c r="BN1801" s="5"/>
      <c r="BO1801" s="5"/>
      <c r="BP1801" s="1"/>
      <c r="BQ1801" s="1"/>
      <c r="BR1801" s="1"/>
      <c r="BS1801" s="1"/>
      <c r="BT1801" s="1"/>
      <c r="BU1801" s="4"/>
      <c r="BV1801" s="1"/>
      <c r="BW1801" s="3"/>
      <c r="BX1801" s="4"/>
      <c r="BY1801" s="5"/>
      <c r="BZ1801" s="5"/>
      <c r="CA1801" s="5"/>
      <c r="CB1801" s="5"/>
      <c r="CC1801" s="5"/>
      <c r="CD1801" s="43"/>
    </row>
    <row r="1802" spans="1:82" x14ac:dyDescent="0.25">
      <c r="A1802" s="8"/>
      <c r="B1802" s="5"/>
      <c r="C1802" s="5"/>
      <c r="D1802" s="5"/>
      <c r="E1802" s="5"/>
      <c r="F1802" s="94" t="str">
        <f t="shared" ref="F1802:F1865" si="289">IF(A1802&lt;&gt;"",(D1802-$AU$86)/10,"")</f>
        <v/>
      </c>
      <c r="G1802" s="94" t="str">
        <f t="shared" ref="G1802:G1865" si="290">IF(A1802&lt;&gt;"",(E1802-$AU$87)/10,"")</f>
        <v/>
      </c>
      <c r="H1802" s="127" t="str">
        <f>IF(A1802&lt;&gt;"",IF(MID(C1802,1,1)="c",$AS$26,IF(MID(C1802,1,1)="r",$AS$41,IF(MID(C1802,1,1)="p",#REF!,#REF!))),"")</f>
        <v/>
      </c>
      <c r="I1802" s="92" t="str">
        <f t="shared" ref="I1802:I1865" si="291">IF($A1802&lt;&gt;"",IF(MID($C1802,1,1)="c",$Y$3+$Y$4*$F1802+$Y$5*$G1802+$BR$43,""),"")</f>
        <v/>
      </c>
      <c r="J1802" s="92" t="str">
        <f t="shared" ref="J1802:J1865" si="292">IF($A1802&lt;&gt;"",IF(MID($C1802,1,1)="r",$Y$3+$Y$4*$F1802+$Y$5*$G1802+$BR$43,""),"")</f>
        <v/>
      </c>
      <c r="K1802" s="92" t="str">
        <f t="shared" ref="K1802:K1865" si="293">IF($A1802&lt;&gt;"",IF(MID($C1802,1,1)="u",$Y$3+$Y$4*$F1802+$Y$5*$G1802+$BR$43,""),"")</f>
        <v/>
      </c>
      <c r="L1802" s="92" t="str">
        <f t="shared" ref="L1802:L1865" si="294">IF($A1802&lt;&gt;"",IF(MID($C1802,1,1)="p",$Y$3+$Y$4*$F1802+$Y$5*$G1802+$BR$43,""),"")</f>
        <v/>
      </c>
      <c r="M1802" s="95" t="str">
        <f>IF(A1802&lt;&gt;"",IF(MID(C1802,1,1)="c",SigmaEpsConcrete(I1802,$AN$30:$AN$33,$AR$30:$AR$33,$AS$26,$AS$27,$AS$28,$AQ$20,$AU$19),""),"")</f>
        <v/>
      </c>
      <c r="N1802" s="95" t="str">
        <f>IF(A1802&lt;&gt;"",IF(MID(C1802,1,1)="r",SigmaEpsReinf(J1802,$AS$42:$AS$43,$AS$41,$AS$39,$AS$40,$AQ$38),""),"")</f>
        <v/>
      </c>
      <c r="Q1802" s="92" t="str">
        <f t="shared" si="286"/>
        <v/>
      </c>
      <c r="R1802" s="92" t="str">
        <f t="shared" si="287"/>
        <v/>
      </c>
      <c r="U1802" s="5"/>
      <c r="V1802" s="5"/>
      <c r="W1802" s="94" t="str">
        <f t="shared" ref="W1802:W1865" si="295">IF(A1802&lt;&gt;"",F1802-$AU$105,"")</f>
        <v/>
      </c>
      <c r="X1802" s="94" t="str">
        <f t="shared" si="288"/>
        <v/>
      </c>
      <c r="Y1802" s="5"/>
      <c r="BK1802" s="8"/>
      <c r="BL1802" s="5"/>
      <c r="BM1802" s="5"/>
      <c r="BN1802" s="5"/>
      <c r="BO1802" s="5"/>
      <c r="BP1802" s="1"/>
      <c r="BQ1802" s="1"/>
      <c r="BR1802" s="1"/>
      <c r="BS1802" s="1"/>
      <c r="BT1802" s="1"/>
      <c r="BU1802" s="4"/>
      <c r="BV1802" s="1"/>
      <c r="BW1802" s="3"/>
      <c r="BX1802" s="4"/>
      <c r="BY1802" s="5"/>
      <c r="BZ1802" s="5"/>
      <c r="CA1802" s="5"/>
      <c r="CB1802" s="5"/>
      <c r="CC1802" s="5"/>
      <c r="CD1802" s="43"/>
    </row>
    <row r="1803" spans="1:82" x14ac:dyDescent="0.25">
      <c r="A1803" s="8"/>
      <c r="B1803" s="5"/>
      <c r="C1803" s="5"/>
      <c r="D1803" s="5"/>
      <c r="E1803" s="5"/>
      <c r="F1803" s="94" t="str">
        <f t="shared" si="289"/>
        <v/>
      </c>
      <c r="G1803" s="94" t="str">
        <f t="shared" si="290"/>
        <v/>
      </c>
      <c r="H1803" s="127" t="str">
        <f>IF(A1803&lt;&gt;"",IF(MID(C1803,1,1)="c",$AS$26,IF(MID(C1803,1,1)="r",$AS$41,IF(MID(C1803,1,1)="p",#REF!,#REF!))),"")</f>
        <v/>
      </c>
      <c r="I1803" s="92" t="str">
        <f t="shared" si="291"/>
        <v/>
      </c>
      <c r="J1803" s="92" t="str">
        <f t="shared" si="292"/>
        <v/>
      </c>
      <c r="K1803" s="92" t="str">
        <f t="shared" si="293"/>
        <v/>
      </c>
      <c r="L1803" s="92" t="str">
        <f t="shared" si="294"/>
        <v/>
      </c>
      <c r="M1803" s="95" t="str">
        <f>IF(A1803&lt;&gt;"",IF(MID(C1803,1,1)="c",SigmaEpsConcrete(I1803,$AN$30:$AN$33,$AR$30:$AR$33,$AS$26,$AS$27,$AS$28,$AQ$20,$AU$19),""),"")</f>
        <v/>
      </c>
      <c r="N1803" s="95" t="str">
        <f>IF(A1803&lt;&gt;"",IF(MID(C1803,1,1)="r",SigmaEpsReinf(J1803,$AS$42:$AS$43,$AS$41,$AS$39,$AS$40,$AQ$38),""),"")</f>
        <v/>
      </c>
      <c r="Q1803" s="92" t="str">
        <f t="shared" ref="Q1803:Q1866" si="296">IF(A1803&lt;&gt;"",IF(MID(C1803,1,1)="c",IF(ISERROR(M1803/I1803),"",M1803/I1803),""),"")</f>
        <v/>
      </c>
      <c r="R1803" s="92" t="str">
        <f t="shared" ref="R1803:R1866" si="297">IF(A1803&lt;&gt;"",IF(MID(C1803,1,1)="r",IF(ISERROR(N1803/J1803),"",N1803/J1803),""),"")</f>
        <v/>
      </c>
      <c r="U1803" s="5"/>
      <c r="V1803" s="5"/>
      <c r="W1803" s="94" t="str">
        <f t="shared" si="295"/>
        <v/>
      </c>
      <c r="X1803" s="94" t="str">
        <f t="shared" ref="X1803:X1866" si="298">IF(B1803&lt;&gt;"",G1803-$AU$106,"")</f>
        <v/>
      </c>
      <c r="Y1803" s="5"/>
      <c r="BK1803" s="8"/>
      <c r="BL1803" s="5"/>
      <c r="BM1803" s="5"/>
      <c r="BN1803" s="5"/>
      <c r="BO1803" s="5"/>
      <c r="BP1803" s="1"/>
      <c r="BQ1803" s="1"/>
      <c r="BR1803" s="1"/>
      <c r="BS1803" s="1"/>
      <c r="BT1803" s="1"/>
      <c r="BU1803" s="4"/>
      <c r="BV1803" s="1"/>
      <c r="BW1803" s="3"/>
      <c r="BX1803" s="4"/>
      <c r="BY1803" s="5"/>
      <c r="BZ1803" s="5"/>
      <c r="CA1803" s="5"/>
      <c r="CB1803" s="5"/>
      <c r="CC1803" s="5"/>
      <c r="CD1803" s="43"/>
    </row>
    <row r="1804" spans="1:82" x14ac:dyDescent="0.25">
      <c r="A1804" s="8"/>
      <c r="B1804" s="5"/>
      <c r="C1804" s="5"/>
      <c r="D1804" s="5"/>
      <c r="E1804" s="5"/>
      <c r="F1804" s="94" t="str">
        <f t="shared" si="289"/>
        <v/>
      </c>
      <c r="G1804" s="94" t="str">
        <f t="shared" si="290"/>
        <v/>
      </c>
      <c r="H1804" s="127" t="str">
        <f>IF(A1804&lt;&gt;"",IF(MID(C1804,1,1)="c",$AS$26,IF(MID(C1804,1,1)="r",$AS$41,IF(MID(C1804,1,1)="p",#REF!,#REF!))),"")</f>
        <v/>
      </c>
      <c r="I1804" s="92" t="str">
        <f t="shared" si="291"/>
        <v/>
      </c>
      <c r="J1804" s="92" t="str">
        <f t="shared" si="292"/>
        <v/>
      </c>
      <c r="K1804" s="92" t="str">
        <f t="shared" si="293"/>
        <v/>
      </c>
      <c r="L1804" s="92" t="str">
        <f t="shared" si="294"/>
        <v/>
      </c>
      <c r="M1804" s="95" t="str">
        <f>IF(A1804&lt;&gt;"",IF(MID(C1804,1,1)="c",SigmaEpsConcrete(I1804,$AN$30:$AN$33,$AR$30:$AR$33,$AS$26,$AS$27,$AS$28,$AQ$20,$AU$19),""),"")</f>
        <v/>
      </c>
      <c r="N1804" s="95" t="str">
        <f>IF(A1804&lt;&gt;"",IF(MID(C1804,1,1)="r",SigmaEpsReinf(J1804,$AS$42:$AS$43,$AS$41,$AS$39,$AS$40,$AQ$38),""),"")</f>
        <v/>
      </c>
      <c r="Q1804" s="92" t="str">
        <f t="shared" si="296"/>
        <v/>
      </c>
      <c r="R1804" s="92" t="str">
        <f t="shared" si="297"/>
        <v/>
      </c>
      <c r="U1804" s="5"/>
      <c r="V1804" s="5"/>
      <c r="W1804" s="94" t="str">
        <f t="shared" si="295"/>
        <v/>
      </c>
      <c r="X1804" s="94" t="str">
        <f t="shared" si="298"/>
        <v/>
      </c>
      <c r="Y1804" s="5"/>
      <c r="BK1804" s="8"/>
      <c r="BL1804" s="5"/>
      <c r="BM1804" s="5"/>
      <c r="BN1804" s="5"/>
      <c r="BO1804" s="5"/>
      <c r="BP1804" s="1"/>
      <c r="BQ1804" s="1"/>
      <c r="BR1804" s="1"/>
      <c r="BS1804" s="1"/>
      <c r="BT1804" s="1"/>
      <c r="BU1804" s="4"/>
      <c r="BV1804" s="1"/>
      <c r="BW1804" s="3"/>
      <c r="BX1804" s="4"/>
      <c r="BY1804" s="5"/>
      <c r="BZ1804" s="5"/>
      <c r="CA1804" s="5"/>
      <c r="CB1804" s="5"/>
      <c r="CC1804" s="5"/>
      <c r="CD1804" s="43"/>
    </row>
    <row r="1805" spans="1:82" x14ac:dyDescent="0.25">
      <c r="A1805" s="8"/>
      <c r="B1805" s="5"/>
      <c r="C1805" s="5"/>
      <c r="D1805" s="5"/>
      <c r="E1805" s="5"/>
      <c r="F1805" s="94" t="str">
        <f t="shared" si="289"/>
        <v/>
      </c>
      <c r="G1805" s="94" t="str">
        <f t="shared" si="290"/>
        <v/>
      </c>
      <c r="H1805" s="127" t="str">
        <f>IF(A1805&lt;&gt;"",IF(MID(C1805,1,1)="c",$AS$26,IF(MID(C1805,1,1)="r",$AS$41,IF(MID(C1805,1,1)="p",#REF!,#REF!))),"")</f>
        <v/>
      </c>
      <c r="I1805" s="92" t="str">
        <f t="shared" si="291"/>
        <v/>
      </c>
      <c r="J1805" s="92" t="str">
        <f t="shared" si="292"/>
        <v/>
      </c>
      <c r="K1805" s="92" t="str">
        <f t="shared" si="293"/>
        <v/>
      </c>
      <c r="L1805" s="92" t="str">
        <f t="shared" si="294"/>
        <v/>
      </c>
      <c r="M1805" s="95" t="str">
        <f>IF(A1805&lt;&gt;"",IF(MID(C1805,1,1)="c",SigmaEpsConcrete(I1805,$AN$30:$AN$33,$AR$30:$AR$33,$AS$26,$AS$27,$AS$28,$AQ$20,$AU$19),""),"")</f>
        <v/>
      </c>
      <c r="N1805" s="95" t="str">
        <f>IF(A1805&lt;&gt;"",IF(MID(C1805,1,1)="r",SigmaEpsReinf(J1805,$AS$42:$AS$43,$AS$41,$AS$39,$AS$40,$AQ$38),""),"")</f>
        <v/>
      </c>
      <c r="Q1805" s="92" t="str">
        <f t="shared" si="296"/>
        <v/>
      </c>
      <c r="R1805" s="92" t="str">
        <f t="shared" si="297"/>
        <v/>
      </c>
      <c r="U1805" s="5"/>
      <c r="V1805" s="5"/>
      <c r="W1805" s="94" t="str">
        <f t="shared" si="295"/>
        <v/>
      </c>
      <c r="X1805" s="94" t="str">
        <f t="shared" si="298"/>
        <v/>
      </c>
      <c r="Y1805" s="5"/>
      <c r="BK1805" s="8"/>
      <c r="BL1805" s="5"/>
      <c r="BM1805" s="5"/>
      <c r="BN1805" s="5"/>
      <c r="BO1805" s="5"/>
      <c r="BP1805" s="1"/>
      <c r="BQ1805" s="1"/>
      <c r="BR1805" s="1"/>
      <c r="BS1805" s="1"/>
      <c r="BT1805" s="1"/>
      <c r="BU1805" s="4"/>
      <c r="BV1805" s="1"/>
      <c r="BW1805" s="3"/>
      <c r="BX1805" s="4"/>
      <c r="BY1805" s="5"/>
      <c r="BZ1805" s="5"/>
      <c r="CA1805" s="5"/>
      <c r="CB1805" s="5"/>
      <c r="CC1805" s="5"/>
      <c r="CD1805" s="43"/>
    </row>
    <row r="1806" spans="1:82" x14ac:dyDescent="0.25">
      <c r="A1806" s="8"/>
      <c r="B1806" s="5"/>
      <c r="C1806" s="5"/>
      <c r="D1806" s="5"/>
      <c r="E1806" s="5"/>
      <c r="F1806" s="94" t="str">
        <f t="shared" si="289"/>
        <v/>
      </c>
      <c r="G1806" s="94" t="str">
        <f t="shared" si="290"/>
        <v/>
      </c>
      <c r="H1806" s="127" t="str">
        <f>IF(A1806&lt;&gt;"",IF(MID(C1806,1,1)="c",$AS$26,IF(MID(C1806,1,1)="r",$AS$41,IF(MID(C1806,1,1)="p",#REF!,#REF!))),"")</f>
        <v/>
      </c>
      <c r="I1806" s="92" t="str">
        <f t="shared" si="291"/>
        <v/>
      </c>
      <c r="J1806" s="92" t="str">
        <f t="shared" si="292"/>
        <v/>
      </c>
      <c r="K1806" s="92" t="str">
        <f t="shared" si="293"/>
        <v/>
      </c>
      <c r="L1806" s="92" t="str">
        <f t="shared" si="294"/>
        <v/>
      </c>
      <c r="M1806" s="95" t="str">
        <f>IF(A1806&lt;&gt;"",IF(MID(C1806,1,1)="c",SigmaEpsConcrete(I1806,$AN$30:$AN$33,$AR$30:$AR$33,$AS$26,$AS$27,$AS$28,$AQ$20,$AU$19),""),"")</f>
        <v/>
      </c>
      <c r="N1806" s="95" t="str">
        <f>IF(A1806&lt;&gt;"",IF(MID(C1806,1,1)="r",SigmaEpsReinf(J1806,$AS$42:$AS$43,$AS$41,$AS$39,$AS$40,$AQ$38),""),"")</f>
        <v/>
      </c>
      <c r="Q1806" s="92" t="str">
        <f t="shared" si="296"/>
        <v/>
      </c>
      <c r="R1806" s="92" t="str">
        <f t="shared" si="297"/>
        <v/>
      </c>
      <c r="U1806" s="5"/>
      <c r="V1806" s="5"/>
      <c r="W1806" s="94" t="str">
        <f t="shared" si="295"/>
        <v/>
      </c>
      <c r="X1806" s="94" t="str">
        <f t="shared" si="298"/>
        <v/>
      </c>
      <c r="Y1806" s="5"/>
      <c r="BK1806" s="8"/>
      <c r="BL1806" s="5"/>
      <c r="BM1806" s="5"/>
      <c r="BN1806" s="5"/>
      <c r="BO1806" s="5"/>
      <c r="BP1806" s="1"/>
      <c r="BQ1806" s="1"/>
      <c r="BR1806" s="1"/>
      <c r="BS1806" s="1"/>
      <c r="BT1806" s="1"/>
      <c r="BU1806" s="4"/>
      <c r="BV1806" s="1"/>
      <c r="BW1806" s="3"/>
      <c r="BX1806" s="4"/>
      <c r="BY1806" s="5"/>
      <c r="BZ1806" s="5"/>
      <c r="CA1806" s="5"/>
      <c r="CB1806" s="5"/>
      <c r="CC1806" s="5"/>
      <c r="CD1806" s="43"/>
    </row>
    <row r="1807" spans="1:82" x14ac:dyDescent="0.25">
      <c r="A1807" s="8"/>
      <c r="B1807" s="5"/>
      <c r="C1807" s="5"/>
      <c r="D1807" s="5"/>
      <c r="E1807" s="5"/>
      <c r="F1807" s="94" t="str">
        <f t="shared" si="289"/>
        <v/>
      </c>
      <c r="G1807" s="94" t="str">
        <f t="shared" si="290"/>
        <v/>
      </c>
      <c r="H1807" s="127" t="str">
        <f>IF(A1807&lt;&gt;"",IF(MID(C1807,1,1)="c",$AS$26,IF(MID(C1807,1,1)="r",$AS$41,IF(MID(C1807,1,1)="p",#REF!,#REF!))),"")</f>
        <v/>
      </c>
      <c r="I1807" s="92" t="str">
        <f t="shared" si="291"/>
        <v/>
      </c>
      <c r="J1807" s="92" t="str">
        <f t="shared" si="292"/>
        <v/>
      </c>
      <c r="K1807" s="92" t="str">
        <f t="shared" si="293"/>
        <v/>
      </c>
      <c r="L1807" s="92" t="str">
        <f t="shared" si="294"/>
        <v/>
      </c>
      <c r="M1807" s="95" t="str">
        <f>IF(A1807&lt;&gt;"",IF(MID(C1807,1,1)="c",SigmaEpsConcrete(I1807,$AN$30:$AN$33,$AR$30:$AR$33,$AS$26,$AS$27,$AS$28,$AQ$20,$AU$19),""),"")</f>
        <v/>
      </c>
      <c r="N1807" s="95" t="str">
        <f>IF(A1807&lt;&gt;"",IF(MID(C1807,1,1)="r",SigmaEpsReinf(J1807,$AS$42:$AS$43,$AS$41,$AS$39,$AS$40,$AQ$38),""),"")</f>
        <v/>
      </c>
      <c r="Q1807" s="92" t="str">
        <f t="shared" si="296"/>
        <v/>
      </c>
      <c r="R1807" s="92" t="str">
        <f t="shared" si="297"/>
        <v/>
      </c>
      <c r="U1807" s="5"/>
      <c r="V1807" s="5"/>
      <c r="W1807" s="94" t="str">
        <f t="shared" si="295"/>
        <v/>
      </c>
      <c r="X1807" s="94" t="str">
        <f t="shared" si="298"/>
        <v/>
      </c>
      <c r="Y1807" s="5"/>
      <c r="BK1807" s="8"/>
      <c r="BL1807" s="5"/>
      <c r="BM1807" s="5"/>
      <c r="BN1807" s="5"/>
      <c r="BO1807" s="5"/>
      <c r="BP1807" s="1"/>
      <c r="BQ1807" s="1"/>
      <c r="BR1807" s="1"/>
      <c r="BS1807" s="1"/>
      <c r="BT1807" s="1"/>
      <c r="BU1807" s="4"/>
      <c r="BV1807" s="1"/>
      <c r="BW1807" s="3"/>
      <c r="BX1807" s="4"/>
      <c r="BY1807" s="5"/>
      <c r="BZ1807" s="5"/>
      <c r="CA1807" s="5"/>
      <c r="CB1807" s="5"/>
      <c r="CC1807" s="5"/>
      <c r="CD1807" s="43"/>
    </row>
    <row r="1808" spans="1:82" x14ac:dyDescent="0.25">
      <c r="A1808" s="8"/>
      <c r="B1808" s="5"/>
      <c r="C1808" s="5"/>
      <c r="D1808" s="5"/>
      <c r="E1808" s="5"/>
      <c r="F1808" s="94" t="str">
        <f t="shared" si="289"/>
        <v/>
      </c>
      <c r="G1808" s="94" t="str">
        <f t="shared" si="290"/>
        <v/>
      </c>
      <c r="H1808" s="127" t="str">
        <f>IF(A1808&lt;&gt;"",IF(MID(C1808,1,1)="c",$AS$26,IF(MID(C1808,1,1)="r",$AS$41,IF(MID(C1808,1,1)="p",#REF!,#REF!))),"")</f>
        <v/>
      </c>
      <c r="I1808" s="92" t="str">
        <f t="shared" si="291"/>
        <v/>
      </c>
      <c r="J1808" s="92" t="str">
        <f t="shared" si="292"/>
        <v/>
      </c>
      <c r="K1808" s="92" t="str">
        <f t="shared" si="293"/>
        <v/>
      </c>
      <c r="L1808" s="92" t="str">
        <f t="shared" si="294"/>
        <v/>
      </c>
      <c r="M1808" s="95" t="str">
        <f>IF(A1808&lt;&gt;"",IF(MID(C1808,1,1)="c",SigmaEpsConcrete(I1808,$AN$30:$AN$33,$AR$30:$AR$33,$AS$26,$AS$27,$AS$28,$AQ$20,$AU$19),""),"")</f>
        <v/>
      </c>
      <c r="N1808" s="95" t="str">
        <f>IF(A1808&lt;&gt;"",IF(MID(C1808,1,1)="r",SigmaEpsReinf(J1808,$AS$42:$AS$43,$AS$41,$AS$39,$AS$40,$AQ$38),""),"")</f>
        <v/>
      </c>
      <c r="Q1808" s="92" t="str">
        <f t="shared" si="296"/>
        <v/>
      </c>
      <c r="R1808" s="92" t="str">
        <f t="shared" si="297"/>
        <v/>
      </c>
      <c r="U1808" s="5"/>
      <c r="V1808" s="5"/>
      <c r="W1808" s="94" t="str">
        <f t="shared" si="295"/>
        <v/>
      </c>
      <c r="X1808" s="94" t="str">
        <f t="shared" si="298"/>
        <v/>
      </c>
      <c r="Y1808" s="5"/>
      <c r="BK1808" s="8"/>
      <c r="BL1808" s="5"/>
      <c r="BM1808" s="5"/>
      <c r="BN1808" s="5"/>
      <c r="BO1808" s="5"/>
      <c r="BP1808" s="1"/>
      <c r="BQ1808" s="1"/>
      <c r="BR1808" s="1"/>
      <c r="BS1808" s="1"/>
      <c r="BT1808" s="1"/>
      <c r="BU1808" s="4"/>
      <c r="BV1808" s="1"/>
      <c r="BW1808" s="3"/>
      <c r="BX1808" s="4"/>
      <c r="BY1808" s="5"/>
      <c r="BZ1808" s="5"/>
      <c r="CA1808" s="5"/>
      <c r="CB1808" s="5"/>
      <c r="CC1808" s="5"/>
      <c r="CD1808" s="43"/>
    </row>
    <row r="1809" spans="1:82" x14ac:dyDescent="0.25">
      <c r="A1809" s="8"/>
      <c r="B1809" s="5"/>
      <c r="C1809" s="5"/>
      <c r="D1809" s="5"/>
      <c r="E1809" s="5"/>
      <c r="F1809" s="94" t="str">
        <f t="shared" si="289"/>
        <v/>
      </c>
      <c r="G1809" s="94" t="str">
        <f t="shared" si="290"/>
        <v/>
      </c>
      <c r="H1809" s="127" t="str">
        <f>IF(A1809&lt;&gt;"",IF(MID(C1809,1,1)="c",$AS$26,IF(MID(C1809,1,1)="r",$AS$41,IF(MID(C1809,1,1)="p",#REF!,#REF!))),"")</f>
        <v/>
      </c>
      <c r="I1809" s="92" t="str">
        <f t="shared" si="291"/>
        <v/>
      </c>
      <c r="J1809" s="92" t="str">
        <f t="shared" si="292"/>
        <v/>
      </c>
      <c r="K1809" s="92" t="str">
        <f t="shared" si="293"/>
        <v/>
      </c>
      <c r="L1809" s="92" t="str">
        <f t="shared" si="294"/>
        <v/>
      </c>
      <c r="M1809" s="95" t="str">
        <f>IF(A1809&lt;&gt;"",IF(MID(C1809,1,1)="c",SigmaEpsConcrete(I1809,$AN$30:$AN$33,$AR$30:$AR$33,$AS$26,$AS$27,$AS$28,$AQ$20,$AU$19),""),"")</f>
        <v/>
      </c>
      <c r="N1809" s="95" t="str">
        <f>IF(A1809&lt;&gt;"",IF(MID(C1809,1,1)="r",SigmaEpsReinf(J1809,$AS$42:$AS$43,$AS$41,$AS$39,$AS$40,$AQ$38),""),"")</f>
        <v/>
      </c>
      <c r="Q1809" s="92" t="str">
        <f t="shared" si="296"/>
        <v/>
      </c>
      <c r="R1809" s="92" t="str">
        <f t="shared" si="297"/>
        <v/>
      </c>
      <c r="U1809" s="5"/>
      <c r="V1809" s="5"/>
      <c r="W1809" s="94" t="str">
        <f t="shared" si="295"/>
        <v/>
      </c>
      <c r="X1809" s="94" t="str">
        <f t="shared" si="298"/>
        <v/>
      </c>
      <c r="Y1809" s="5"/>
      <c r="BK1809" s="8"/>
      <c r="BL1809" s="5"/>
      <c r="BM1809" s="5"/>
      <c r="BN1809" s="5"/>
      <c r="BO1809" s="5"/>
      <c r="BP1809" s="1"/>
      <c r="BQ1809" s="1"/>
      <c r="BR1809" s="1"/>
      <c r="BS1809" s="1"/>
      <c r="BT1809" s="1"/>
      <c r="BU1809" s="4"/>
      <c r="BV1809" s="1"/>
      <c r="BW1809" s="3"/>
      <c r="BX1809" s="4"/>
      <c r="BY1809" s="5"/>
      <c r="BZ1809" s="5"/>
      <c r="CA1809" s="5"/>
      <c r="CB1809" s="5"/>
      <c r="CC1809" s="5"/>
      <c r="CD1809" s="43"/>
    </row>
    <row r="1810" spans="1:82" x14ac:dyDescent="0.25">
      <c r="A1810" s="8"/>
      <c r="B1810" s="5"/>
      <c r="C1810" s="5"/>
      <c r="D1810" s="5"/>
      <c r="E1810" s="5"/>
      <c r="F1810" s="94" t="str">
        <f t="shared" si="289"/>
        <v/>
      </c>
      <c r="G1810" s="94" t="str">
        <f t="shared" si="290"/>
        <v/>
      </c>
      <c r="H1810" s="127" t="str">
        <f>IF(A1810&lt;&gt;"",IF(MID(C1810,1,1)="c",$AS$26,IF(MID(C1810,1,1)="r",$AS$41,IF(MID(C1810,1,1)="p",#REF!,#REF!))),"")</f>
        <v/>
      </c>
      <c r="I1810" s="92" t="str">
        <f t="shared" si="291"/>
        <v/>
      </c>
      <c r="J1810" s="92" t="str">
        <f t="shared" si="292"/>
        <v/>
      </c>
      <c r="K1810" s="92" t="str">
        <f t="shared" si="293"/>
        <v/>
      </c>
      <c r="L1810" s="92" t="str">
        <f t="shared" si="294"/>
        <v/>
      </c>
      <c r="M1810" s="95" t="str">
        <f>IF(A1810&lt;&gt;"",IF(MID(C1810,1,1)="c",SigmaEpsConcrete(I1810,$AN$30:$AN$33,$AR$30:$AR$33,$AS$26,$AS$27,$AS$28,$AQ$20,$AU$19),""),"")</f>
        <v/>
      </c>
      <c r="N1810" s="95" t="str">
        <f>IF(A1810&lt;&gt;"",IF(MID(C1810,1,1)="r",SigmaEpsReinf(J1810,$AS$42:$AS$43,$AS$41,$AS$39,$AS$40,$AQ$38),""),"")</f>
        <v/>
      </c>
      <c r="Q1810" s="92" t="str">
        <f t="shared" si="296"/>
        <v/>
      </c>
      <c r="R1810" s="92" t="str">
        <f t="shared" si="297"/>
        <v/>
      </c>
      <c r="U1810" s="5"/>
      <c r="V1810" s="5"/>
      <c r="W1810" s="94" t="str">
        <f t="shared" si="295"/>
        <v/>
      </c>
      <c r="X1810" s="94" t="str">
        <f t="shared" si="298"/>
        <v/>
      </c>
      <c r="Y1810" s="5"/>
      <c r="BK1810" s="8"/>
      <c r="BL1810" s="5"/>
      <c r="BM1810" s="5"/>
      <c r="BN1810" s="5"/>
      <c r="BO1810" s="5"/>
      <c r="BP1810" s="1"/>
      <c r="BQ1810" s="1"/>
      <c r="BR1810" s="1"/>
      <c r="BS1810" s="1"/>
      <c r="BT1810" s="1"/>
      <c r="BU1810" s="4"/>
      <c r="BV1810" s="1"/>
      <c r="BW1810" s="3"/>
      <c r="BX1810" s="4"/>
      <c r="BY1810" s="5"/>
      <c r="BZ1810" s="5"/>
      <c r="CA1810" s="5"/>
      <c r="CB1810" s="5"/>
      <c r="CC1810" s="5"/>
      <c r="CD1810" s="43"/>
    </row>
    <row r="1811" spans="1:82" x14ac:dyDescent="0.25">
      <c r="A1811" s="8"/>
      <c r="B1811" s="5"/>
      <c r="C1811" s="5"/>
      <c r="D1811" s="5"/>
      <c r="E1811" s="5"/>
      <c r="F1811" s="94" t="str">
        <f t="shared" si="289"/>
        <v/>
      </c>
      <c r="G1811" s="94" t="str">
        <f t="shared" si="290"/>
        <v/>
      </c>
      <c r="H1811" s="127" t="str">
        <f>IF(A1811&lt;&gt;"",IF(MID(C1811,1,1)="c",$AS$26,IF(MID(C1811,1,1)="r",$AS$41,IF(MID(C1811,1,1)="p",#REF!,#REF!))),"")</f>
        <v/>
      </c>
      <c r="I1811" s="92" t="str">
        <f t="shared" si="291"/>
        <v/>
      </c>
      <c r="J1811" s="92" t="str">
        <f t="shared" si="292"/>
        <v/>
      </c>
      <c r="K1811" s="92" t="str">
        <f t="shared" si="293"/>
        <v/>
      </c>
      <c r="L1811" s="92" t="str">
        <f t="shared" si="294"/>
        <v/>
      </c>
      <c r="M1811" s="95" t="str">
        <f>IF(A1811&lt;&gt;"",IF(MID(C1811,1,1)="c",SigmaEpsConcrete(I1811,$AN$30:$AN$33,$AR$30:$AR$33,$AS$26,$AS$27,$AS$28,$AQ$20,$AU$19),""),"")</f>
        <v/>
      </c>
      <c r="N1811" s="95" t="str">
        <f>IF(A1811&lt;&gt;"",IF(MID(C1811,1,1)="r",SigmaEpsReinf(J1811,$AS$42:$AS$43,$AS$41,$AS$39,$AS$40,$AQ$38),""),"")</f>
        <v/>
      </c>
      <c r="Q1811" s="92" t="str">
        <f t="shared" si="296"/>
        <v/>
      </c>
      <c r="R1811" s="92" t="str">
        <f t="shared" si="297"/>
        <v/>
      </c>
      <c r="U1811" s="5"/>
      <c r="V1811" s="5"/>
      <c r="W1811" s="94" t="str">
        <f t="shared" si="295"/>
        <v/>
      </c>
      <c r="X1811" s="94" t="str">
        <f t="shared" si="298"/>
        <v/>
      </c>
      <c r="Y1811" s="5"/>
      <c r="BK1811" s="8"/>
      <c r="BL1811" s="5"/>
      <c r="BM1811" s="5"/>
      <c r="BN1811" s="5"/>
      <c r="BO1811" s="5"/>
      <c r="BP1811" s="1"/>
      <c r="BQ1811" s="1"/>
      <c r="BR1811" s="1"/>
      <c r="BS1811" s="1"/>
      <c r="BT1811" s="1"/>
      <c r="BU1811" s="4"/>
      <c r="BV1811" s="1"/>
      <c r="BW1811" s="3"/>
      <c r="BX1811" s="4"/>
      <c r="BY1811" s="5"/>
      <c r="BZ1811" s="5"/>
      <c r="CA1811" s="5"/>
      <c r="CB1811" s="5"/>
      <c r="CC1811" s="5"/>
      <c r="CD1811" s="43"/>
    </row>
    <row r="1812" spans="1:82" x14ac:dyDescent="0.25">
      <c r="A1812" s="8"/>
      <c r="B1812" s="5"/>
      <c r="C1812" s="5"/>
      <c r="D1812" s="5"/>
      <c r="E1812" s="5"/>
      <c r="F1812" s="94" t="str">
        <f t="shared" si="289"/>
        <v/>
      </c>
      <c r="G1812" s="94" t="str">
        <f t="shared" si="290"/>
        <v/>
      </c>
      <c r="H1812" s="127" t="str">
        <f>IF(A1812&lt;&gt;"",IF(MID(C1812,1,1)="c",$AS$26,IF(MID(C1812,1,1)="r",$AS$41,IF(MID(C1812,1,1)="p",#REF!,#REF!))),"")</f>
        <v/>
      </c>
      <c r="I1812" s="92" t="str">
        <f t="shared" si="291"/>
        <v/>
      </c>
      <c r="J1812" s="92" t="str">
        <f t="shared" si="292"/>
        <v/>
      </c>
      <c r="K1812" s="92" t="str">
        <f t="shared" si="293"/>
        <v/>
      </c>
      <c r="L1812" s="92" t="str">
        <f t="shared" si="294"/>
        <v/>
      </c>
      <c r="M1812" s="95" t="str">
        <f>IF(A1812&lt;&gt;"",IF(MID(C1812,1,1)="c",SigmaEpsConcrete(I1812,$AN$30:$AN$33,$AR$30:$AR$33,$AS$26,$AS$27,$AS$28,$AQ$20,$AU$19),""),"")</f>
        <v/>
      </c>
      <c r="N1812" s="95" t="str">
        <f>IF(A1812&lt;&gt;"",IF(MID(C1812,1,1)="r",SigmaEpsReinf(J1812,$AS$42:$AS$43,$AS$41,$AS$39,$AS$40,$AQ$38),""),"")</f>
        <v/>
      </c>
      <c r="Q1812" s="92" t="str">
        <f t="shared" si="296"/>
        <v/>
      </c>
      <c r="R1812" s="92" t="str">
        <f t="shared" si="297"/>
        <v/>
      </c>
      <c r="U1812" s="5"/>
      <c r="V1812" s="5"/>
      <c r="W1812" s="94" t="str">
        <f t="shared" si="295"/>
        <v/>
      </c>
      <c r="X1812" s="94" t="str">
        <f t="shared" si="298"/>
        <v/>
      </c>
      <c r="Y1812" s="5"/>
      <c r="BK1812" s="8"/>
      <c r="BL1812" s="5"/>
      <c r="BM1812" s="5"/>
      <c r="BN1812" s="5"/>
      <c r="BO1812" s="5"/>
      <c r="BP1812" s="1"/>
      <c r="BQ1812" s="1"/>
      <c r="BR1812" s="1"/>
      <c r="BS1812" s="1"/>
      <c r="BT1812" s="1"/>
      <c r="BU1812" s="4"/>
      <c r="BV1812" s="1"/>
      <c r="BW1812" s="3"/>
      <c r="BX1812" s="4"/>
      <c r="BY1812" s="5"/>
      <c r="BZ1812" s="5"/>
      <c r="CA1812" s="5"/>
      <c r="CB1812" s="5"/>
      <c r="CC1812" s="5"/>
      <c r="CD1812" s="43"/>
    </row>
    <row r="1813" spans="1:82" x14ac:dyDescent="0.25">
      <c r="A1813" s="8"/>
      <c r="B1813" s="5"/>
      <c r="C1813" s="5"/>
      <c r="D1813" s="5"/>
      <c r="E1813" s="5"/>
      <c r="F1813" s="94" t="str">
        <f t="shared" si="289"/>
        <v/>
      </c>
      <c r="G1813" s="94" t="str">
        <f t="shared" si="290"/>
        <v/>
      </c>
      <c r="H1813" s="127" t="str">
        <f>IF(A1813&lt;&gt;"",IF(MID(C1813,1,1)="c",$AS$26,IF(MID(C1813,1,1)="r",$AS$41,IF(MID(C1813,1,1)="p",#REF!,#REF!))),"")</f>
        <v/>
      </c>
      <c r="I1813" s="92" t="str">
        <f t="shared" si="291"/>
        <v/>
      </c>
      <c r="J1813" s="92" t="str">
        <f t="shared" si="292"/>
        <v/>
      </c>
      <c r="K1813" s="92" t="str">
        <f t="shared" si="293"/>
        <v/>
      </c>
      <c r="L1813" s="92" t="str">
        <f t="shared" si="294"/>
        <v/>
      </c>
      <c r="M1813" s="95" t="str">
        <f>IF(A1813&lt;&gt;"",IF(MID(C1813,1,1)="c",SigmaEpsConcrete(I1813,$AN$30:$AN$33,$AR$30:$AR$33,$AS$26,$AS$27,$AS$28,$AQ$20,$AU$19),""),"")</f>
        <v/>
      </c>
      <c r="N1813" s="95" t="str">
        <f>IF(A1813&lt;&gt;"",IF(MID(C1813,1,1)="r",SigmaEpsReinf(J1813,$AS$42:$AS$43,$AS$41,$AS$39,$AS$40,$AQ$38),""),"")</f>
        <v/>
      </c>
      <c r="Q1813" s="92" t="str">
        <f t="shared" si="296"/>
        <v/>
      </c>
      <c r="R1813" s="92" t="str">
        <f t="shared" si="297"/>
        <v/>
      </c>
      <c r="U1813" s="5"/>
      <c r="V1813" s="5"/>
      <c r="W1813" s="94" t="str">
        <f t="shared" si="295"/>
        <v/>
      </c>
      <c r="X1813" s="94" t="str">
        <f t="shared" si="298"/>
        <v/>
      </c>
      <c r="Y1813" s="5"/>
      <c r="BK1813" s="8"/>
      <c r="BL1813" s="5"/>
      <c r="BM1813" s="5"/>
      <c r="BN1813" s="5"/>
      <c r="BO1813" s="5"/>
      <c r="BP1813" s="1"/>
      <c r="BQ1813" s="1"/>
      <c r="BR1813" s="1"/>
      <c r="BS1813" s="1"/>
      <c r="BT1813" s="1"/>
      <c r="BU1813" s="4"/>
      <c r="BV1813" s="1"/>
      <c r="BW1813" s="3"/>
      <c r="BX1813" s="4"/>
      <c r="BY1813" s="5"/>
      <c r="BZ1813" s="5"/>
      <c r="CA1813" s="5"/>
      <c r="CB1813" s="5"/>
      <c r="CC1813" s="5"/>
      <c r="CD1813" s="43"/>
    </row>
    <row r="1814" spans="1:82" x14ac:dyDescent="0.25">
      <c r="A1814" s="8"/>
      <c r="B1814" s="5"/>
      <c r="C1814" s="5"/>
      <c r="D1814" s="5"/>
      <c r="E1814" s="5"/>
      <c r="F1814" s="94" t="str">
        <f t="shared" si="289"/>
        <v/>
      </c>
      <c r="G1814" s="94" t="str">
        <f t="shared" si="290"/>
        <v/>
      </c>
      <c r="H1814" s="127" t="str">
        <f>IF(A1814&lt;&gt;"",IF(MID(C1814,1,1)="c",$AS$26,IF(MID(C1814,1,1)="r",$AS$41,IF(MID(C1814,1,1)="p",#REF!,#REF!))),"")</f>
        <v/>
      </c>
      <c r="I1814" s="92" t="str">
        <f t="shared" si="291"/>
        <v/>
      </c>
      <c r="J1814" s="92" t="str">
        <f t="shared" si="292"/>
        <v/>
      </c>
      <c r="K1814" s="92" t="str">
        <f t="shared" si="293"/>
        <v/>
      </c>
      <c r="L1814" s="92" t="str">
        <f t="shared" si="294"/>
        <v/>
      </c>
      <c r="M1814" s="95" t="str">
        <f>IF(A1814&lt;&gt;"",IF(MID(C1814,1,1)="c",SigmaEpsConcrete(I1814,$AN$30:$AN$33,$AR$30:$AR$33,$AS$26,$AS$27,$AS$28,$AQ$20,$AU$19),""),"")</f>
        <v/>
      </c>
      <c r="N1814" s="95" t="str">
        <f>IF(A1814&lt;&gt;"",IF(MID(C1814,1,1)="r",SigmaEpsReinf(J1814,$AS$42:$AS$43,$AS$41,$AS$39,$AS$40,$AQ$38),""),"")</f>
        <v/>
      </c>
      <c r="Q1814" s="92" t="str">
        <f t="shared" si="296"/>
        <v/>
      </c>
      <c r="R1814" s="92" t="str">
        <f t="shared" si="297"/>
        <v/>
      </c>
      <c r="U1814" s="5"/>
      <c r="V1814" s="5"/>
      <c r="W1814" s="94" t="str">
        <f t="shared" si="295"/>
        <v/>
      </c>
      <c r="X1814" s="94" t="str">
        <f t="shared" si="298"/>
        <v/>
      </c>
      <c r="Y1814" s="5"/>
      <c r="BK1814" s="8"/>
      <c r="BL1814" s="5"/>
      <c r="BM1814" s="5"/>
      <c r="BN1814" s="5"/>
      <c r="BO1814" s="5"/>
      <c r="BP1814" s="1"/>
      <c r="BQ1814" s="1"/>
      <c r="BR1814" s="1"/>
      <c r="BS1814" s="1"/>
      <c r="BT1814" s="1"/>
      <c r="BU1814" s="4"/>
      <c r="BV1814" s="1"/>
      <c r="BW1814" s="3"/>
      <c r="BX1814" s="4"/>
      <c r="BY1814" s="5"/>
      <c r="BZ1814" s="5"/>
      <c r="CA1814" s="5"/>
      <c r="CB1814" s="5"/>
      <c r="CC1814" s="5"/>
      <c r="CD1814" s="43"/>
    </row>
    <row r="1815" spans="1:82" x14ac:dyDescent="0.25">
      <c r="A1815" s="8"/>
      <c r="B1815" s="5"/>
      <c r="C1815" s="5"/>
      <c r="D1815" s="5"/>
      <c r="E1815" s="5"/>
      <c r="F1815" s="94" t="str">
        <f t="shared" si="289"/>
        <v/>
      </c>
      <c r="G1815" s="94" t="str">
        <f t="shared" si="290"/>
        <v/>
      </c>
      <c r="H1815" s="127" t="str">
        <f>IF(A1815&lt;&gt;"",IF(MID(C1815,1,1)="c",$AS$26,IF(MID(C1815,1,1)="r",$AS$41,IF(MID(C1815,1,1)="p",#REF!,#REF!))),"")</f>
        <v/>
      </c>
      <c r="I1815" s="92" t="str">
        <f t="shared" si="291"/>
        <v/>
      </c>
      <c r="J1815" s="92" t="str">
        <f t="shared" si="292"/>
        <v/>
      </c>
      <c r="K1815" s="92" t="str">
        <f t="shared" si="293"/>
        <v/>
      </c>
      <c r="L1815" s="92" t="str">
        <f t="shared" si="294"/>
        <v/>
      </c>
      <c r="M1815" s="95" t="str">
        <f>IF(A1815&lt;&gt;"",IF(MID(C1815,1,1)="c",SigmaEpsConcrete(I1815,$AN$30:$AN$33,$AR$30:$AR$33,$AS$26,$AS$27,$AS$28,$AQ$20,$AU$19),""),"")</f>
        <v/>
      </c>
      <c r="N1815" s="95" t="str">
        <f>IF(A1815&lt;&gt;"",IF(MID(C1815,1,1)="r",SigmaEpsReinf(J1815,$AS$42:$AS$43,$AS$41,$AS$39,$AS$40,$AQ$38),""),"")</f>
        <v/>
      </c>
      <c r="Q1815" s="92" t="str">
        <f t="shared" si="296"/>
        <v/>
      </c>
      <c r="R1815" s="92" t="str">
        <f t="shared" si="297"/>
        <v/>
      </c>
      <c r="U1815" s="5"/>
      <c r="V1815" s="5"/>
      <c r="W1815" s="94" t="str">
        <f t="shared" si="295"/>
        <v/>
      </c>
      <c r="X1815" s="94" t="str">
        <f t="shared" si="298"/>
        <v/>
      </c>
      <c r="Y1815" s="5"/>
      <c r="BK1815" s="8"/>
      <c r="BL1815" s="5"/>
      <c r="BM1815" s="5"/>
      <c r="BN1815" s="5"/>
      <c r="BO1815" s="5"/>
      <c r="BP1815" s="1"/>
      <c r="BQ1815" s="1"/>
      <c r="BR1815" s="1"/>
      <c r="BS1815" s="1"/>
      <c r="BT1815" s="1"/>
      <c r="BU1815" s="4"/>
      <c r="BV1815" s="1"/>
      <c r="BW1815" s="3"/>
      <c r="BX1815" s="4"/>
      <c r="BY1815" s="5"/>
      <c r="BZ1815" s="5"/>
      <c r="CA1815" s="5"/>
      <c r="CB1815" s="5"/>
      <c r="CC1815" s="5"/>
      <c r="CD1815" s="43"/>
    </row>
    <row r="1816" spans="1:82" x14ac:dyDescent="0.25">
      <c r="A1816" s="8"/>
      <c r="B1816" s="5"/>
      <c r="C1816" s="5"/>
      <c r="D1816" s="5"/>
      <c r="E1816" s="5"/>
      <c r="F1816" s="94" t="str">
        <f t="shared" si="289"/>
        <v/>
      </c>
      <c r="G1816" s="94" t="str">
        <f t="shared" si="290"/>
        <v/>
      </c>
      <c r="H1816" s="127" t="str">
        <f>IF(A1816&lt;&gt;"",IF(MID(C1816,1,1)="c",$AS$26,IF(MID(C1816,1,1)="r",$AS$41,IF(MID(C1816,1,1)="p",#REF!,#REF!))),"")</f>
        <v/>
      </c>
      <c r="I1816" s="92" t="str">
        <f t="shared" si="291"/>
        <v/>
      </c>
      <c r="J1816" s="92" t="str">
        <f t="shared" si="292"/>
        <v/>
      </c>
      <c r="K1816" s="92" t="str">
        <f t="shared" si="293"/>
        <v/>
      </c>
      <c r="L1816" s="92" t="str">
        <f t="shared" si="294"/>
        <v/>
      </c>
      <c r="M1816" s="95" t="str">
        <f>IF(A1816&lt;&gt;"",IF(MID(C1816,1,1)="c",SigmaEpsConcrete(I1816,$AN$30:$AN$33,$AR$30:$AR$33,$AS$26,$AS$27,$AS$28,$AQ$20,$AU$19),""),"")</f>
        <v/>
      </c>
      <c r="N1816" s="95" t="str">
        <f>IF(A1816&lt;&gt;"",IF(MID(C1816,1,1)="r",SigmaEpsReinf(J1816,$AS$42:$AS$43,$AS$41,$AS$39,$AS$40,$AQ$38),""),"")</f>
        <v/>
      </c>
      <c r="Q1816" s="92" t="str">
        <f t="shared" si="296"/>
        <v/>
      </c>
      <c r="R1816" s="92" t="str">
        <f t="shared" si="297"/>
        <v/>
      </c>
      <c r="U1816" s="5"/>
      <c r="V1816" s="5"/>
      <c r="W1816" s="94" t="str">
        <f t="shared" si="295"/>
        <v/>
      </c>
      <c r="X1816" s="94" t="str">
        <f t="shared" si="298"/>
        <v/>
      </c>
      <c r="Y1816" s="5"/>
      <c r="BK1816" s="8"/>
      <c r="BL1816" s="5"/>
      <c r="BM1816" s="5"/>
      <c r="BN1816" s="5"/>
      <c r="BO1816" s="5"/>
      <c r="BP1816" s="1"/>
      <c r="BQ1816" s="1"/>
      <c r="BR1816" s="1"/>
      <c r="BS1816" s="1"/>
      <c r="BT1816" s="1"/>
      <c r="BU1816" s="4"/>
      <c r="BV1816" s="1"/>
      <c r="BW1816" s="3"/>
      <c r="BX1816" s="4"/>
      <c r="BY1816" s="5"/>
      <c r="BZ1816" s="5"/>
      <c r="CA1816" s="5"/>
      <c r="CB1816" s="5"/>
      <c r="CC1816" s="5"/>
      <c r="CD1816" s="43"/>
    </row>
    <row r="1817" spans="1:82" x14ac:dyDescent="0.25">
      <c r="A1817" s="8"/>
      <c r="B1817" s="5"/>
      <c r="C1817" s="5"/>
      <c r="D1817" s="5"/>
      <c r="E1817" s="5"/>
      <c r="F1817" s="94" t="str">
        <f t="shared" si="289"/>
        <v/>
      </c>
      <c r="G1817" s="94" t="str">
        <f t="shared" si="290"/>
        <v/>
      </c>
      <c r="H1817" s="127" t="str">
        <f>IF(A1817&lt;&gt;"",IF(MID(C1817,1,1)="c",$AS$26,IF(MID(C1817,1,1)="r",$AS$41,IF(MID(C1817,1,1)="p",#REF!,#REF!))),"")</f>
        <v/>
      </c>
      <c r="I1817" s="92" t="str">
        <f t="shared" si="291"/>
        <v/>
      </c>
      <c r="J1817" s="92" t="str">
        <f t="shared" si="292"/>
        <v/>
      </c>
      <c r="K1817" s="92" t="str">
        <f t="shared" si="293"/>
        <v/>
      </c>
      <c r="L1817" s="92" t="str">
        <f t="shared" si="294"/>
        <v/>
      </c>
      <c r="M1817" s="95" t="str">
        <f>IF(A1817&lt;&gt;"",IF(MID(C1817,1,1)="c",SigmaEpsConcrete(I1817,$AN$30:$AN$33,$AR$30:$AR$33,$AS$26,$AS$27,$AS$28,$AQ$20,$AU$19),""),"")</f>
        <v/>
      </c>
      <c r="N1817" s="95" t="str">
        <f>IF(A1817&lt;&gt;"",IF(MID(C1817,1,1)="r",SigmaEpsReinf(J1817,$AS$42:$AS$43,$AS$41,$AS$39,$AS$40,$AQ$38),""),"")</f>
        <v/>
      </c>
      <c r="Q1817" s="92" t="str">
        <f t="shared" si="296"/>
        <v/>
      </c>
      <c r="R1817" s="92" t="str">
        <f t="shared" si="297"/>
        <v/>
      </c>
      <c r="U1817" s="5"/>
      <c r="V1817" s="5"/>
      <c r="W1817" s="94" t="str">
        <f t="shared" si="295"/>
        <v/>
      </c>
      <c r="X1817" s="94" t="str">
        <f t="shared" si="298"/>
        <v/>
      </c>
      <c r="Y1817" s="5"/>
      <c r="BK1817" s="8"/>
      <c r="BL1817" s="5"/>
      <c r="BM1817" s="5"/>
      <c r="BN1817" s="5"/>
      <c r="BO1817" s="5"/>
      <c r="BP1817" s="1"/>
      <c r="BQ1817" s="1"/>
      <c r="BR1817" s="1"/>
      <c r="BS1817" s="1"/>
      <c r="BT1817" s="1"/>
      <c r="BU1817" s="4"/>
      <c r="BV1817" s="1"/>
      <c r="BW1817" s="3"/>
      <c r="BX1817" s="4"/>
      <c r="BY1817" s="5"/>
      <c r="BZ1817" s="5"/>
      <c r="CA1817" s="5"/>
      <c r="CB1817" s="5"/>
      <c r="CC1817" s="5"/>
      <c r="CD1817" s="43"/>
    </row>
    <row r="1818" spans="1:82" x14ac:dyDescent="0.25">
      <c r="A1818" s="8"/>
      <c r="B1818" s="5"/>
      <c r="C1818" s="5"/>
      <c r="D1818" s="5"/>
      <c r="E1818" s="5"/>
      <c r="F1818" s="94" t="str">
        <f t="shared" si="289"/>
        <v/>
      </c>
      <c r="G1818" s="94" t="str">
        <f t="shared" si="290"/>
        <v/>
      </c>
      <c r="H1818" s="127" t="str">
        <f>IF(A1818&lt;&gt;"",IF(MID(C1818,1,1)="c",$AS$26,IF(MID(C1818,1,1)="r",$AS$41,IF(MID(C1818,1,1)="p",#REF!,#REF!))),"")</f>
        <v/>
      </c>
      <c r="I1818" s="92" t="str">
        <f t="shared" si="291"/>
        <v/>
      </c>
      <c r="J1818" s="92" t="str">
        <f t="shared" si="292"/>
        <v/>
      </c>
      <c r="K1818" s="92" t="str">
        <f t="shared" si="293"/>
        <v/>
      </c>
      <c r="L1818" s="92" t="str">
        <f t="shared" si="294"/>
        <v/>
      </c>
      <c r="M1818" s="95" t="str">
        <f>IF(A1818&lt;&gt;"",IF(MID(C1818,1,1)="c",SigmaEpsConcrete(I1818,$AN$30:$AN$33,$AR$30:$AR$33,$AS$26,$AS$27,$AS$28,$AQ$20,$AU$19),""),"")</f>
        <v/>
      </c>
      <c r="N1818" s="95" t="str">
        <f>IF(A1818&lt;&gt;"",IF(MID(C1818,1,1)="r",SigmaEpsReinf(J1818,$AS$42:$AS$43,$AS$41,$AS$39,$AS$40,$AQ$38),""),"")</f>
        <v/>
      </c>
      <c r="Q1818" s="92" t="str">
        <f t="shared" si="296"/>
        <v/>
      </c>
      <c r="R1818" s="92" t="str">
        <f t="shared" si="297"/>
        <v/>
      </c>
      <c r="U1818" s="5"/>
      <c r="V1818" s="5"/>
      <c r="W1818" s="94" t="str">
        <f t="shared" si="295"/>
        <v/>
      </c>
      <c r="X1818" s="94" t="str">
        <f t="shared" si="298"/>
        <v/>
      </c>
      <c r="Y1818" s="5"/>
      <c r="BK1818" s="8"/>
      <c r="BL1818" s="5"/>
      <c r="BM1818" s="5"/>
      <c r="BN1818" s="5"/>
      <c r="BO1818" s="5"/>
      <c r="BP1818" s="1"/>
      <c r="BQ1818" s="1"/>
      <c r="BR1818" s="1"/>
      <c r="BS1818" s="1"/>
      <c r="BT1818" s="1"/>
      <c r="BU1818" s="4"/>
      <c r="BV1818" s="1"/>
      <c r="BW1818" s="3"/>
      <c r="BX1818" s="4"/>
      <c r="BY1818" s="5"/>
      <c r="BZ1818" s="5"/>
      <c r="CA1818" s="5"/>
      <c r="CB1818" s="5"/>
      <c r="CC1818" s="5"/>
      <c r="CD1818" s="43"/>
    </row>
    <row r="1819" spans="1:82" x14ac:dyDescent="0.25">
      <c r="A1819" s="8"/>
      <c r="B1819" s="5"/>
      <c r="C1819" s="5"/>
      <c r="D1819" s="5"/>
      <c r="E1819" s="5"/>
      <c r="F1819" s="94" t="str">
        <f t="shared" si="289"/>
        <v/>
      </c>
      <c r="G1819" s="94" t="str">
        <f t="shared" si="290"/>
        <v/>
      </c>
      <c r="H1819" s="127" t="str">
        <f>IF(A1819&lt;&gt;"",IF(MID(C1819,1,1)="c",$AS$26,IF(MID(C1819,1,1)="r",$AS$41,IF(MID(C1819,1,1)="p",#REF!,#REF!))),"")</f>
        <v/>
      </c>
      <c r="I1819" s="92" t="str">
        <f t="shared" si="291"/>
        <v/>
      </c>
      <c r="J1819" s="92" t="str">
        <f t="shared" si="292"/>
        <v/>
      </c>
      <c r="K1819" s="92" t="str">
        <f t="shared" si="293"/>
        <v/>
      </c>
      <c r="L1819" s="92" t="str">
        <f t="shared" si="294"/>
        <v/>
      </c>
      <c r="M1819" s="95" t="str">
        <f>IF(A1819&lt;&gt;"",IF(MID(C1819,1,1)="c",SigmaEpsConcrete(I1819,$AN$30:$AN$33,$AR$30:$AR$33,$AS$26,$AS$27,$AS$28,$AQ$20,$AU$19),""),"")</f>
        <v/>
      </c>
      <c r="N1819" s="95" t="str">
        <f>IF(A1819&lt;&gt;"",IF(MID(C1819,1,1)="r",SigmaEpsReinf(J1819,$AS$42:$AS$43,$AS$41,$AS$39,$AS$40,$AQ$38),""),"")</f>
        <v/>
      </c>
      <c r="Q1819" s="92" t="str">
        <f t="shared" si="296"/>
        <v/>
      </c>
      <c r="R1819" s="92" t="str">
        <f t="shared" si="297"/>
        <v/>
      </c>
      <c r="U1819" s="5"/>
      <c r="V1819" s="5"/>
      <c r="W1819" s="94" t="str">
        <f t="shared" si="295"/>
        <v/>
      </c>
      <c r="X1819" s="94" t="str">
        <f t="shared" si="298"/>
        <v/>
      </c>
      <c r="Y1819" s="5"/>
      <c r="BK1819" s="8"/>
      <c r="BL1819" s="5"/>
      <c r="BM1819" s="5"/>
      <c r="BN1819" s="5"/>
      <c r="BO1819" s="5"/>
      <c r="BP1819" s="1"/>
      <c r="BQ1819" s="1"/>
      <c r="BR1819" s="1"/>
      <c r="BS1819" s="1"/>
      <c r="BT1819" s="1"/>
      <c r="BU1819" s="4"/>
      <c r="BV1819" s="1"/>
      <c r="BW1819" s="3"/>
      <c r="BX1819" s="4"/>
      <c r="BY1819" s="5"/>
      <c r="BZ1819" s="5"/>
      <c r="CA1819" s="5"/>
      <c r="CB1819" s="5"/>
      <c r="CC1819" s="5"/>
      <c r="CD1819" s="43"/>
    </row>
    <row r="1820" spans="1:82" x14ac:dyDescent="0.25">
      <c r="A1820" s="8"/>
      <c r="B1820" s="5"/>
      <c r="C1820" s="5"/>
      <c r="D1820" s="5"/>
      <c r="E1820" s="5"/>
      <c r="F1820" s="94" t="str">
        <f t="shared" si="289"/>
        <v/>
      </c>
      <c r="G1820" s="94" t="str">
        <f t="shared" si="290"/>
        <v/>
      </c>
      <c r="H1820" s="127" t="str">
        <f>IF(A1820&lt;&gt;"",IF(MID(C1820,1,1)="c",$AS$26,IF(MID(C1820,1,1)="r",$AS$41,IF(MID(C1820,1,1)="p",#REF!,#REF!))),"")</f>
        <v/>
      </c>
      <c r="I1820" s="92" t="str">
        <f t="shared" si="291"/>
        <v/>
      </c>
      <c r="J1820" s="92" t="str">
        <f t="shared" si="292"/>
        <v/>
      </c>
      <c r="K1820" s="92" t="str">
        <f t="shared" si="293"/>
        <v/>
      </c>
      <c r="L1820" s="92" t="str">
        <f t="shared" si="294"/>
        <v/>
      </c>
      <c r="M1820" s="95" t="str">
        <f>IF(A1820&lt;&gt;"",IF(MID(C1820,1,1)="c",SigmaEpsConcrete(I1820,$AN$30:$AN$33,$AR$30:$AR$33,$AS$26,$AS$27,$AS$28,$AQ$20,$AU$19),""),"")</f>
        <v/>
      </c>
      <c r="N1820" s="95" t="str">
        <f>IF(A1820&lt;&gt;"",IF(MID(C1820,1,1)="r",SigmaEpsReinf(J1820,$AS$42:$AS$43,$AS$41,$AS$39,$AS$40,$AQ$38),""),"")</f>
        <v/>
      </c>
      <c r="Q1820" s="92" t="str">
        <f t="shared" si="296"/>
        <v/>
      </c>
      <c r="R1820" s="92" t="str">
        <f t="shared" si="297"/>
        <v/>
      </c>
      <c r="U1820" s="5"/>
      <c r="V1820" s="5"/>
      <c r="W1820" s="94" t="str">
        <f t="shared" si="295"/>
        <v/>
      </c>
      <c r="X1820" s="94" t="str">
        <f t="shared" si="298"/>
        <v/>
      </c>
      <c r="Y1820" s="5"/>
      <c r="BK1820" s="8"/>
      <c r="BL1820" s="5"/>
      <c r="BM1820" s="5"/>
      <c r="BN1820" s="5"/>
      <c r="BO1820" s="5"/>
      <c r="BP1820" s="1"/>
      <c r="BQ1820" s="1"/>
      <c r="BR1820" s="1"/>
      <c r="BS1820" s="1"/>
      <c r="BT1820" s="1"/>
      <c r="BU1820" s="4"/>
      <c r="BV1820" s="1"/>
      <c r="BW1820" s="3"/>
      <c r="BX1820" s="4"/>
      <c r="BY1820" s="5"/>
      <c r="BZ1820" s="5"/>
      <c r="CA1820" s="5"/>
      <c r="CB1820" s="5"/>
      <c r="CC1820" s="5"/>
      <c r="CD1820" s="43"/>
    </row>
    <row r="1821" spans="1:82" x14ac:dyDescent="0.25">
      <c r="A1821" s="8"/>
      <c r="B1821" s="5"/>
      <c r="C1821" s="5"/>
      <c r="D1821" s="5"/>
      <c r="E1821" s="5"/>
      <c r="F1821" s="94" t="str">
        <f t="shared" si="289"/>
        <v/>
      </c>
      <c r="G1821" s="94" t="str">
        <f t="shared" si="290"/>
        <v/>
      </c>
      <c r="H1821" s="127" t="str">
        <f>IF(A1821&lt;&gt;"",IF(MID(C1821,1,1)="c",$AS$26,IF(MID(C1821,1,1)="r",$AS$41,IF(MID(C1821,1,1)="p",#REF!,#REF!))),"")</f>
        <v/>
      </c>
      <c r="I1821" s="92" t="str">
        <f t="shared" si="291"/>
        <v/>
      </c>
      <c r="J1821" s="92" t="str">
        <f t="shared" si="292"/>
        <v/>
      </c>
      <c r="K1821" s="92" t="str">
        <f t="shared" si="293"/>
        <v/>
      </c>
      <c r="L1821" s="92" t="str">
        <f t="shared" si="294"/>
        <v/>
      </c>
      <c r="M1821" s="95" t="str">
        <f>IF(A1821&lt;&gt;"",IF(MID(C1821,1,1)="c",SigmaEpsConcrete(I1821,$AN$30:$AN$33,$AR$30:$AR$33,$AS$26,$AS$27,$AS$28,$AQ$20,$AU$19),""),"")</f>
        <v/>
      </c>
      <c r="N1821" s="95" t="str">
        <f>IF(A1821&lt;&gt;"",IF(MID(C1821,1,1)="r",SigmaEpsReinf(J1821,$AS$42:$AS$43,$AS$41,$AS$39,$AS$40,$AQ$38),""),"")</f>
        <v/>
      </c>
      <c r="Q1821" s="92" t="str">
        <f t="shared" si="296"/>
        <v/>
      </c>
      <c r="R1821" s="92" t="str">
        <f t="shared" si="297"/>
        <v/>
      </c>
      <c r="U1821" s="5"/>
      <c r="V1821" s="5"/>
      <c r="W1821" s="94" t="str">
        <f t="shared" si="295"/>
        <v/>
      </c>
      <c r="X1821" s="94" t="str">
        <f t="shared" si="298"/>
        <v/>
      </c>
      <c r="Y1821" s="5"/>
      <c r="BK1821" s="8"/>
      <c r="BL1821" s="5"/>
      <c r="BM1821" s="5"/>
      <c r="BN1821" s="5"/>
      <c r="BO1821" s="5"/>
      <c r="BP1821" s="1"/>
      <c r="BQ1821" s="1"/>
      <c r="BR1821" s="1"/>
      <c r="BS1821" s="1"/>
      <c r="BT1821" s="1"/>
      <c r="BU1821" s="4"/>
      <c r="BV1821" s="1"/>
      <c r="BW1821" s="3"/>
      <c r="BX1821" s="4"/>
      <c r="BY1821" s="5"/>
      <c r="BZ1821" s="5"/>
      <c r="CA1821" s="5"/>
      <c r="CB1821" s="5"/>
      <c r="CC1821" s="5"/>
      <c r="CD1821" s="43"/>
    </row>
    <row r="1822" spans="1:82" x14ac:dyDescent="0.25">
      <c r="A1822" s="8"/>
      <c r="B1822" s="5"/>
      <c r="C1822" s="5"/>
      <c r="D1822" s="5"/>
      <c r="E1822" s="5"/>
      <c r="F1822" s="94" t="str">
        <f t="shared" si="289"/>
        <v/>
      </c>
      <c r="G1822" s="94" t="str">
        <f t="shared" si="290"/>
        <v/>
      </c>
      <c r="H1822" s="127" t="str">
        <f>IF(A1822&lt;&gt;"",IF(MID(C1822,1,1)="c",$AS$26,IF(MID(C1822,1,1)="r",$AS$41,IF(MID(C1822,1,1)="p",#REF!,#REF!))),"")</f>
        <v/>
      </c>
      <c r="I1822" s="92" t="str">
        <f t="shared" si="291"/>
        <v/>
      </c>
      <c r="J1822" s="92" t="str">
        <f t="shared" si="292"/>
        <v/>
      </c>
      <c r="K1822" s="92" t="str">
        <f t="shared" si="293"/>
        <v/>
      </c>
      <c r="L1822" s="92" t="str">
        <f t="shared" si="294"/>
        <v/>
      </c>
      <c r="M1822" s="95" t="str">
        <f>IF(A1822&lt;&gt;"",IF(MID(C1822,1,1)="c",SigmaEpsConcrete(I1822,$AN$30:$AN$33,$AR$30:$AR$33,$AS$26,$AS$27,$AS$28,$AQ$20,$AU$19),""),"")</f>
        <v/>
      </c>
      <c r="N1822" s="95" t="str">
        <f>IF(A1822&lt;&gt;"",IF(MID(C1822,1,1)="r",SigmaEpsReinf(J1822,$AS$42:$AS$43,$AS$41,$AS$39,$AS$40,$AQ$38),""),"")</f>
        <v/>
      </c>
      <c r="Q1822" s="92" t="str">
        <f t="shared" si="296"/>
        <v/>
      </c>
      <c r="R1822" s="92" t="str">
        <f t="shared" si="297"/>
        <v/>
      </c>
      <c r="U1822" s="5"/>
      <c r="V1822" s="5"/>
      <c r="W1822" s="94" t="str">
        <f t="shared" si="295"/>
        <v/>
      </c>
      <c r="X1822" s="94" t="str">
        <f t="shared" si="298"/>
        <v/>
      </c>
      <c r="Y1822" s="5"/>
      <c r="BK1822" s="8"/>
      <c r="BL1822" s="5"/>
      <c r="BM1822" s="5"/>
      <c r="BN1822" s="5"/>
      <c r="BO1822" s="5"/>
      <c r="BP1822" s="1"/>
      <c r="BQ1822" s="1"/>
      <c r="BR1822" s="1"/>
      <c r="BS1822" s="1"/>
      <c r="BT1822" s="1"/>
      <c r="BU1822" s="4"/>
      <c r="BV1822" s="1"/>
      <c r="BW1822" s="3"/>
      <c r="BX1822" s="4"/>
      <c r="BY1822" s="5"/>
      <c r="BZ1822" s="5"/>
      <c r="CA1822" s="5"/>
      <c r="CB1822" s="5"/>
      <c r="CC1822" s="5"/>
      <c r="CD1822" s="43"/>
    </row>
    <row r="1823" spans="1:82" x14ac:dyDescent="0.25">
      <c r="A1823" s="8"/>
      <c r="B1823" s="5"/>
      <c r="C1823" s="5"/>
      <c r="D1823" s="5"/>
      <c r="E1823" s="5"/>
      <c r="F1823" s="94" t="str">
        <f t="shared" si="289"/>
        <v/>
      </c>
      <c r="G1823" s="94" t="str">
        <f t="shared" si="290"/>
        <v/>
      </c>
      <c r="H1823" s="127" t="str">
        <f>IF(A1823&lt;&gt;"",IF(MID(C1823,1,1)="c",$AS$26,IF(MID(C1823,1,1)="r",$AS$41,IF(MID(C1823,1,1)="p",#REF!,#REF!))),"")</f>
        <v/>
      </c>
      <c r="I1823" s="92" t="str">
        <f t="shared" si="291"/>
        <v/>
      </c>
      <c r="J1823" s="92" t="str">
        <f t="shared" si="292"/>
        <v/>
      </c>
      <c r="K1823" s="92" t="str">
        <f t="shared" si="293"/>
        <v/>
      </c>
      <c r="L1823" s="92" t="str">
        <f t="shared" si="294"/>
        <v/>
      </c>
      <c r="M1823" s="95" t="str">
        <f>IF(A1823&lt;&gt;"",IF(MID(C1823,1,1)="c",SigmaEpsConcrete(I1823,$AN$30:$AN$33,$AR$30:$AR$33,$AS$26,$AS$27,$AS$28,$AQ$20,$AU$19),""),"")</f>
        <v/>
      </c>
      <c r="N1823" s="95" t="str">
        <f>IF(A1823&lt;&gt;"",IF(MID(C1823,1,1)="r",SigmaEpsReinf(J1823,$AS$42:$AS$43,$AS$41,$AS$39,$AS$40,$AQ$38),""),"")</f>
        <v/>
      </c>
      <c r="Q1823" s="92" t="str">
        <f t="shared" si="296"/>
        <v/>
      </c>
      <c r="R1823" s="92" t="str">
        <f t="shared" si="297"/>
        <v/>
      </c>
      <c r="U1823" s="5"/>
      <c r="V1823" s="5"/>
      <c r="W1823" s="94" t="str">
        <f t="shared" si="295"/>
        <v/>
      </c>
      <c r="X1823" s="94" t="str">
        <f t="shared" si="298"/>
        <v/>
      </c>
      <c r="Y1823" s="5"/>
      <c r="BK1823" s="8"/>
      <c r="BL1823" s="5"/>
      <c r="BM1823" s="5"/>
      <c r="BN1823" s="5"/>
      <c r="BO1823" s="5"/>
      <c r="BP1823" s="1"/>
      <c r="BQ1823" s="1"/>
      <c r="BR1823" s="1"/>
      <c r="BS1823" s="1"/>
      <c r="BT1823" s="1"/>
      <c r="BU1823" s="4"/>
      <c r="BV1823" s="1"/>
      <c r="BW1823" s="3"/>
      <c r="BX1823" s="4"/>
      <c r="BY1823" s="5"/>
      <c r="BZ1823" s="5"/>
      <c r="CA1823" s="5"/>
      <c r="CB1823" s="5"/>
      <c r="CC1823" s="5"/>
      <c r="CD1823" s="43"/>
    </row>
    <row r="1824" spans="1:82" x14ac:dyDescent="0.25">
      <c r="A1824" s="8"/>
      <c r="B1824" s="5"/>
      <c r="C1824" s="5"/>
      <c r="D1824" s="5"/>
      <c r="E1824" s="5"/>
      <c r="F1824" s="94" t="str">
        <f t="shared" si="289"/>
        <v/>
      </c>
      <c r="G1824" s="94" t="str">
        <f t="shared" si="290"/>
        <v/>
      </c>
      <c r="H1824" s="127" t="str">
        <f>IF(A1824&lt;&gt;"",IF(MID(C1824,1,1)="c",$AS$26,IF(MID(C1824,1,1)="r",$AS$41,IF(MID(C1824,1,1)="p",#REF!,#REF!))),"")</f>
        <v/>
      </c>
      <c r="I1824" s="92" t="str">
        <f t="shared" si="291"/>
        <v/>
      </c>
      <c r="J1824" s="92" t="str">
        <f t="shared" si="292"/>
        <v/>
      </c>
      <c r="K1824" s="92" t="str">
        <f t="shared" si="293"/>
        <v/>
      </c>
      <c r="L1824" s="92" t="str">
        <f t="shared" si="294"/>
        <v/>
      </c>
      <c r="M1824" s="95" t="str">
        <f>IF(A1824&lt;&gt;"",IF(MID(C1824,1,1)="c",SigmaEpsConcrete(I1824,$AN$30:$AN$33,$AR$30:$AR$33,$AS$26,$AS$27,$AS$28,$AQ$20,$AU$19),""),"")</f>
        <v/>
      </c>
      <c r="N1824" s="95" t="str">
        <f>IF(A1824&lt;&gt;"",IF(MID(C1824,1,1)="r",SigmaEpsReinf(J1824,$AS$42:$AS$43,$AS$41,$AS$39,$AS$40,$AQ$38),""),"")</f>
        <v/>
      </c>
      <c r="Q1824" s="92" t="str">
        <f t="shared" si="296"/>
        <v/>
      </c>
      <c r="R1824" s="92" t="str">
        <f t="shared" si="297"/>
        <v/>
      </c>
      <c r="U1824" s="5"/>
      <c r="V1824" s="5"/>
      <c r="W1824" s="94" t="str">
        <f t="shared" si="295"/>
        <v/>
      </c>
      <c r="X1824" s="94" t="str">
        <f t="shared" si="298"/>
        <v/>
      </c>
      <c r="Y1824" s="5"/>
      <c r="BK1824" s="8"/>
      <c r="BL1824" s="5"/>
      <c r="BM1824" s="5"/>
      <c r="BN1824" s="5"/>
      <c r="BO1824" s="5"/>
      <c r="BP1824" s="1"/>
      <c r="BQ1824" s="1"/>
      <c r="BR1824" s="1"/>
      <c r="BS1824" s="1"/>
      <c r="BT1824" s="1"/>
      <c r="BU1824" s="4"/>
      <c r="BV1824" s="1"/>
      <c r="BW1824" s="3"/>
      <c r="BX1824" s="4"/>
      <c r="BY1824" s="5"/>
      <c r="BZ1824" s="5"/>
      <c r="CA1824" s="5"/>
      <c r="CB1824" s="5"/>
      <c r="CC1824" s="5"/>
      <c r="CD1824" s="43"/>
    </row>
    <row r="1825" spans="1:82" x14ac:dyDescent="0.25">
      <c r="A1825" s="8"/>
      <c r="B1825" s="5"/>
      <c r="C1825" s="5"/>
      <c r="D1825" s="5"/>
      <c r="E1825" s="5"/>
      <c r="F1825" s="94" t="str">
        <f t="shared" si="289"/>
        <v/>
      </c>
      <c r="G1825" s="94" t="str">
        <f t="shared" si="290"/>
        <v/>
      </c>
      <c r="H1825" s="127" t="str">
        <f>IF(A1825&lt;&gt;"",IF(MID(C1825,1,1)="c",$AS$26,IF(MID(C1825,1,1)="r",$AS$41,IF(MID(C1825,1,1)="p",#REF!,#REF!))),"")</f>
        <v/>
      </c>
      <c r="I1825" s="92" t="str">
        <f t="shared" si="291"/>
        <v/>
      </c>
      <c r="J1825" s="92" t="str">
        <f t="shared" si="292"/>
        <v/>
      </c>
      <c r="K1825" s="92" t="str">
        <f t="shared" si="293"/>
        <v/>
      </c>
      <c r="L1825" s="92" t="str">
        <f t="shared" si="294"/>
        <v/>
      </c>
      <c r="M1825" s="95" t="str">
        <f>IF(A1825&lt;&gt;"",IF(MID(C1825,1,1)="c",SigmaEpsConcrete(I1825,$AN$30:$AN$33,$AR$30:$AR$33,$AS$26,$AS$27,$AS$28,$AQ$20,$AU$19),""),"")</f>
        <v/>
      </c>
      <c r="N1825" s="95" t="str">
        <f>IF(A1825&lt;&gt;"",IF(MID(C1825,1,1)="r",SigmaEpsReinf(J1825,$AS$42:$AS$43,$AS$41,$AS$39,$AS$40,$AQ$38),""),"")</f>
        <v/>
      </c>
      <c r="Q1825" s="92" t="str">
        <f t="shared" si="296"/>
        <v/>
      </c>
      <c r="R1825" s="92" t="str">
        <f t="shared" si="297"/>
        <v/>
      </c>
      <c r="U1825" s="5"/>
      <c r="V1825" s="5"/>
      <c r="W1825" s="94" t="str">
        <f t="shared" si="295"/>
        <v/>
      </c>
      <c r="X1825" s="94" t="str">
        <f t="shared" si="298"/>
        <v/>
      </c>
      <c r="Y1825" s="5"/>
      <c r="BK1825" s="8"/>
      <c r="BL1825" s="5"/>
      <c r="BM1825" s="5"/>
      <c r="BN1825" s="5"/>
      <c r="BO1825" s="5"/>
      <c r="BP1825" s="1"/>
      <c r="BQ1825" s="1"/>
      <c r="BR1825" s="1"/>
      <c r="BS1825" s="1"/>
      <c r="BT1825" s="1"/>
      <c r="BU1825" s="4"/>
      <c r="BV1825" s="1"/>
      <c r="BW1825" s="3"/>
      <c r="BX1825" s="4"/>
      <c r="BY1825" s="5"/>
      <c r="BZ1825" s="5"/>
      <c r="CA1825" s="5"/>
      <c r="CB1825" s="5"/>
      <c r="CC1825" s="5"/>
      <c r="CD1825" s="43"/>
    </row>
    <row r="1826" spans="1:82" x14ac:dyDescent="0.25">
      <c r="A1826" s="8"/>
      <c r="B1826" s="5"/>
      <c r="C1826" s="5"/>
      <c r="D1826" s="5"/>
      <c r="E1826" s="5"/>
      <c r="F1826" s="94" t="str">
        <f t="shared" si="289"/>
        <v/>
      </c>
      <c r="G1826" s="94" t="str">
        <f t="shared" si="290"/>
        <v/>
      </c>
      <c r="H1826" s="127" t="str">
        <f>IF(A1826&lt;&gt;"",IF(MID(C1826,1,1)="c",$AS$26,IF(MID(C1826,1,1)="r",$AS$41,IF(MID(C1826,1,1)="p",#REF!,#REF!))),"")</f>
        <v/>
      </c>
      <c r="I1826" s="92" t="str">
        <f t="shared" si="291"/>
        <v/>
      </c>
      <c r="J1826" s="92" t="str">
        <f t="shared" si="292"/>
        <v/>
      </c>
      <c r="K1826" s="92" t="str">
        <f t="shared" si="293"/>
        <v/>
      </c>
      <c r="L1826" s="92" t="str">
        <f t="shared" si="294"/>
        <v/>
      </c>
      <c r="M1826" s="95" t="str">
        <f>IF(A1826&lt;&gt;"",IF(MID(C1826,1,1)="c",SigmaEpsConcrete(I1826,$AN$30:$AN$33,$AR$30:$AR$33,$AS$26,$AS$27,$AS$28,$AQ$20,$AU$19),""),"")</f>
        <v/>
      </c>
      <c r="N1826" s="95" t="str">
        <f>IF(A1826&lt;&gt;"",IF(MID(C1826,1,1)="r",SigmaEpsReinf(J1826,$AS$42:$AS$43,$AS$41,$AS$39,$AS$40,$AQ$38),""),"")</f>
        <v/>
      </c>
      <c r="Q1826" s="92" t="str">
        <f t="shared" si="296"/>
        <v/>
      </c>
      <c r="R1826" s="92" t="str">
        <f t="shared" si="297"/>
        <v/>
      </c>
      <c r="U1826" s="5"/>
      <c r="V1826" s="5"/>
      <c r="W1826" s="94" t="str">
        <f t="shared" si="295"/>
        <v/>
      </c>
      <c r="X1826" s="94" t="str">
        <f t="shared" si="298"/>
        <v/>
      </c>
      <c r="Y1826" s="5"/>
      <c r="BK1826" s="8"/>
      <c r="BL1826" s="5"/>
      <c r="BM1826" s="5"/>
      <c r="BN1826" s="5"/>
      <c r="BO1826" s="5"/>
      <c r="BP1826" s="1"/>
      <c r="BQ1826" s="1"/>
      <c r="BR1826" s="1"/>
      <c r="BS1826" s="1"/>
      <c r="BT1826" s="1"/>
      <c r="BU1826" s="4"/>
      <c r="BV1826" s="1"/>
      <c r="BW1826" s="3"/>
      <c r="BX1826" s="4"/>
      <c r="BY1826" s="5"/>
      <c r="BZ1826" s="5"/>
      <c r="CA1826" s="5"/>
      <c r="CB1826" s="5"/>
      <c r="CC1826" s="5"/>
      <c r="CD1826" s="43"/>
    </row>
    <row r="1827" spans="1:82" x14ac:dyDescent="0.25">
      <c r="A1827" s="8"/>
      <c r="B1827" s="5"/>
      <c r="C1827" s="5"/>
      <c r="D1827" s="5"/>
      <c r="E1827" s="5"/>
      <c r="F1827" s="94" t="str">
        <f t="shared" si="289"/>
        <v/>
      </c>
      <c r="G1827" s="94" t="str">
        <f t="shared" si="290"/>
        <v/>
      </c>
      <c r="H1827" s="127" t="str">
        <f>IF(A1827&lt;&gt;"",IF(MID(C1827,1,1)="c",$AS$26,IF(MID(C1827,1,1)="r",$AS$41,IF(MID(C1827,1,1)="p",#REF!,#REF!))),"")</f>
        <v/>
      </c>
      <c r="I1827" s="92" t="str">
        <f t="shared" si="291"/>
        <v/>
      </c>
      <c r="J1827" s="92" t="str">
        <f t="shared" si="292"/>
        <v/>
      </c>
      <c r="K1827" s="92" t="str">
        <f t="shared" si="293"/>
        <v/>
      </c>
      <c r="L1827" s="92" t="str">
        <f t="shared" si="294"/>
        <v/>
      </c>
      <c r="M1827" s="95" t="str">
        <f>IF(A1827&lt;&gt;"",IF(MID(C1827,1,1)="c",SigmaEpsConcrete(I1827,$AN$30:$AN$33,$AR$30:$AR$33,$AS$26,$AS$27,$AS$28,$AQ$20,$AU$19),""),"")</f>
        <v/>
      </c>
      <c r="N1827" s="95" t="str">
        <f>IF(A1827&lt;&gt;"",IF(MID(C1827,1,1)="r",SigmaEpsReinf(J1827,$AS$42:$AS$43,$AS$41,$AS$39,$AS$40,$AQ$38),""),"")</f>
        <v/>
      </c>
      <c r="Q1827" s="92" t="str">
        <f t="shared" si="296"/>
        <v/>
      </c>
      <c r="R1827" s="92" t="str">
        <f t="shared" si="297"/>
        <v/>
      </c>
      <c r="U1827" s="5"/>
      <c r="V1827" s="5"/>
      <c r="W1827" s="94" t="str">
        <f t="shared" si="295"/>
        <v/>
      </c>
      <c r="X1827" s="94" t="str">
        <f t="shared" si="298"/>
        <v/>
      </c>
      <c r="Y1827" s="5"/>
      <c r="BK1827" s="8"/>
      <c r="BL1827" s="5"/>
      <c r="BM1827" s="5"/>
      <c r="BN1827" s="5"/>
      <c r="BO1827" s="5"/>
      <c r="BP1827" s="1"/>
      <c r="BQ1827" s="1"/>
      <c r="BR1827" s="1"/>
      <c r="BS1827" s="1"/>
      <c r="BT1827" s="1"/>
      <c r="BU1827" s="4"/>
      <c r="BV1827" s="1"/>
      <c r="BW1827" s="3"/>
      <c r="BX1827" s="4"/>
      <c r="BY1827" s="5"/>
      <c r="BZ1827" s="5"/>
      <c r="CA1827" s="5"/>
      <c r="CB1827" s="5"/>
      <c r="CC1827" s="5"/>
      <c r="CD1827" s="43"/>
    </row>
    <row r="1828" spans="1:82" x14ac:dyDescent="0.25">
      <c r="A1828" s="8"/>
      <c r="B1828" s="5"/>
      <c r="C1828" s="5"/>
      <c r="D1828" s="5"/>
      <c r="E1828" s="5"/>
      <c r="F1828" s="94" t="str">
        <f t="shared" si="289"/>
        <v/>
      </c>
      <c r="G1828" s="94" t="str">
        <f t="shared" si="290"/>
        <v/>
      </c>
      <c r="H1828" s="127" t="str">
        <f>IF(A1828&lt;&gt;"",IF(MID(C1828,1,1)="c",$AS$26,IF(MID(C1828,1,1)="r",$AS$41,IF(MID(C1828,1,1)="p",#REF!,#REF!))),"")</f>
        <v/>
      </c>
      <c r="I1828" s="92" t="str">
        <f t="shared" si="291"/>
        <v/>
      </c>
      <c r="J1828" s="92" t="str">
        <f t="shared" si="292"/>
        <v/>
      </c>
      <c r="K1828" s="92" t="str">
        <f t="shared" si="293"/>
        <v/>
      </c>
      <c r="L1828" s="92" t="str">
        <f t="shared" si="294"/>
        <v/>
      </c>
      <c r="M1828" s="95" t="str">
        <f>IF(A1828&lt;&gt;"",IF(MID(C1828,1,1)="c",SigmaEpsConcrete(I1828,$AN$30:$AN$33,$AR$30:$AR$33,$AS$26,$AS$27,$AS$28,$AQ$20,$AU$19),""),"")</f>
        <v/>
      </c>
      <c r="N1828" s="95" t="str">
        <f>IF(A1828&lt;&gt;"",IF(MID(C1828,1,1)="r",SigmaEpsReinf(J1828,$AS$42:$AS$43,$AS$41,$AS$39,$AS$40,$AQ$38),""),"")</f>
        <v/>
      </c>
      <c r="Q1828" s="92" t="str">
        <f t="shared" si="296"/>
        <v/>
      </c>
      <c r="R1828" s="92" t="str">
        <f t="shared" si="297"/>
        <v/>
      </c>
      <c r="U1828" s="5"/>
      <c r="V1828" s="5"/>
      <c r="W1828" s="94" t="str">
        <f t="shared" si="295"/>
        <v/>
      </c>
      <c r="X1828" s="94" t="str">
        <f t="shared" si="298"/>
        <v/>
      </c>
      <c r="Y1828" s="5"/>
      <c r="BK1828" s="8"/>
      <c r="BL1828" s="5"/>
      <c r="BM1828" s="5"/>
      <c r="BN1828" s="5"/>
      <c r="BO1828" s="5"/>
      <c r="BP1828" s="1"/>
      <c r="BQ1828" s="1"/>
      <c r="BR1828" s="1"/>
      <c r="BS1828" s="1"/>
      <c r="BT1828" s="1"/>
      <c r="BU1828" s="4"/>
      <c r="BV1828" s="1"/>
      <c r="BW1828" s="3"/>
      <c r="BX1828" s="4"/>
      <c r="BY1828" s="5"/>
      <c r="BZ1828" s="5"/>
      <c r="CA1828" s="5"/>
      <c r="CB1828" s="5"/>
      <c r="CC1828" s="5"/>
      <c r="CD1828" s="43"/>
    </row>
    <row r="1829" spans="1:82" x14ac:dyDescent="0.25">
      <c r="A1829" s="8"/>
      <c r="B1829" s="5"/>
      <c r="C1829" s="5"/>
      <c r="D1829" s="5"/>
      <c r="E1829" s="5"/>
      <c r="F1829" s="94" t="str">
        <f t="shared" si="289"/>
        <v/>
      </c>
      <c r="G1829" s="94" t="str">
        <f t="shared" si="290"/>
        <v/>
      </c>
      <c r="H1829" s="127" t="str">
        <f>IF(A1829&lt;&gt;"",IF(MID(C1829,1,1)="c",$AS$26,IF(MID(C1829,1,1)="r",$AS$41,IF(MID(C1829,1,1)="p",#REF!,#REF!))),"")</f>
        <v/>
      </c>
      <c r="I1829" s="92" t="str">
        <f t="shared" si="291"/>
        <v/>
      </c>
      <c r="J1829" s="92" t="str">
        <f t="shared" si="292"/>
        <v/>
      </c>
      <c r="K1829" s="92" t="str">
        <f t="shared" si="293"/>
        <v/>
      </c>
      <c r="L1829" s="92" t="str">
        <f t="shared" si="294"/>
        <v/>
      </c>
      <c r="M1829" s="95" t="str">
        <f>IF(A1829&lt;&gt;"",IF(MID(C1829,1,1)="c",SigmaEpsConcrete(I1829,$AN$30:$AN$33,$AR$30:$AR$33,$AS$26,$AS$27,$AS$28,$AQ$20,$AU$19),""),"")</f>
        <v/>
      </c>
      <c r="N1829" s="95" t="str">
        <f>IF(A1829&lt;&gt;"",IF(MID(C1829,1,1)="r",SigmaEpsReinf(J1829,$AS$42:$AS$43,$AS$41,$AS$39,$AS$40,$AQ$38),""),"")</f>
        <v/>
      </c>
      <c r="Q1829" s="92" t="str">
        <f t="shared" si="296"/>
        <v/>
      </c>
      <c r="R1829" s="92" t="str">
        <f t="shared" si="297"/>
        <v/>
      </c>
      <c r="U1829" s="5"/>
      <c r="V1829" s="5"/>
      <c r="W1829" s="94" t="str">
        <f t="shared" si="295"/>
        <v/>
      </c>
      <c r="X1829" s="94" t="str">
        <f t="shared" si="298"/>
        <v/>
      </c>
      <c r="Y1829" s="5"/>
      <c r="BK1829" s="8"/>
      <c r="BL1829" s="5"/>
      <c r="BM1829" s="5"/>
      <c r="BN1829" s="5"/>
      <c r="BO1829" s="5"/>
      <c r="BP1829" s="1"/>
      <c r="BQ1829" s="1"/>
      <c r="BR1829" s="1"/>
      <c r="BS1829" s="1"/>
      <c r="BT1829" s="1"/>
      <c r="BU1829" s="4"/>
      <c r="BV1829" s="1"/>
      <c r="BW1829" s="3"/>
      <c r="BX1829" s="4"/>
      <c r="BY1829" s="5"/>
      <c r="BZ1829" s="5"/>
      <c r="CA1829" s="5"/>
      <c r="CB1829" s="5"/>
      <c r="CC1829" s="5"/>
      <c r="CD1829" s="43"/>
    </row>
    <row r="1830" spans="1:82" x14ac:dyDescent="0.25">
      <c r="A1830" s="8"/>
      <c r="B1830" s="5"/>
      <c r="C1830" s="5"/>
      <c r="D1830" s="5"/>
      <c r="E1830" s="5"/>
      <c r="F1830" s="94" t="str">
        <f t="shared" si="289"/>
        <v/>
      </c>
      <c r="G1830" s="94" t="str">
        <f t="shared" si="290"/>
        <v/>
      </c>
      <c r="H1830" s="127" t="str">
        <f>IF(A1830&lt;&gt;"",IF(MID(C1830,1,1)="c",$AS$26,IF(MID(C1830,1,1)="r",$AS$41,IF(MID(C1830,1,1)="p",#REF!,#REF!))),"")</f>
        <v/>
      </c>
      <c r="I1830" s="92" t="str">
        <f t="shared" si="291"/>
        <v/>
      </c>
      <c r="J1830" s="92" t="str">
        <f t="shared" si="292"/>
        <v/>
      </c>
      <c r="K1830" s="92" t="str">
        <f t="shared" si="293"/>
        <v/>
      </c>
      <c r="L1830" s="92" t="str">
        <f t="shared" si="294"/>
        <v/>
      </c>
      <c r="M1830" s="95" t="str">
        <f>IF(A1830&lt;&gt;"",IF(MID(C1830,1,1)="c",SigmaEpsConcrete(I1830,$AN$30:$AN$33,$AR$30:$AR$33,$AS$26,$AS$27,$AS$28,$AQ$20,$AU$19),""),"")</f>
        <v/>
      </c>
      <c r="N1830" s="95" t="str">
        <f>IF(A1830&lt;&gt;"",IF(MID(C1830,1,1)="r",SigmaEpsReinf(J1830,$AS$42:$AS$43,$AS$41,$AS$39,$AS$40,$AQ$38),""),"")</f>
        <v/>
      </c>
      <c r="Q1830" s="92" t="str">
        <f t="shared" si="296"/>
        <v/>
      </c>
      <c r="R1830" s="92" t="str">
        <f t="shared" si="297"/>
        <v/>
      </c>
      <c r="U1830" s="5"/>
      <c r="V1830" s="5"/>
      <c r="W1830" s="94" t="str">
        <f t="shared" si="295"/>
        <v/>
      </c>
      <c r="X1830" s="94" t="str">
        <f t="shared" si="298"/>
        <v/>
      </c>
      <c r="Y1830" s="5"/>
      <c r="BK1830" s="8"/>
      <c r="BL1830" s="5"/>
      <c r="BM1830" s="5"/>
      <c r="BN1830" s="5"/>
      <c r="BO1830" s="5"/>
      <c r="BP1830" s="1"/>
      <c r="BQ1830" s="1"/>
      <c r="BR1830" s="1"/>
      <c r="BS1830" s="1"/>
      <c r="BT1830" s="1"/>
      <c r="BU1830" s="4"/>
      <c r="BV1830" s="1"/>
      <c r="BW1830" s="3"/>
      <c r="BX1830" s="4"/>
      <c r="BY1830" s="5"/>
      <c r="BZ1830" s="5"/>
      <c r="CA1830" s="5"/>
      <c r="CB1830" s="5"/>
      <c r="CC1830" s="5"/>
      <c r="CD1830" s="43"/>
    </row>
    <row r="1831" spans="1:82" x14ac:dyDescent="0.25">
      <c r="A1831" s="8"/>
      <c r="B1831" s="5"/>
      <c r="C1831" s="5"/>
      <c r="D1831" s="5"/>
      <c r="E1831" s="5"/>
      <c r="F1831" s="94" t="str">
        <f t="shared" si="289"/>
        <v/>
      </c>
      <c r="G1831" s="94" t="str">
        <f t="shared" si="290"/>
        <v/>
      </c>
      <c r="H1831" s="127" t="str">
        <f>IF(A1831&lt;&gt;"",IF(MID(C1831,1,1)="c",$AS$26,IF(MID(C1831,1,1)="r",$AS$41,IF(MID(C1831,1,1)="p",#REF!,#REF!))),"")</f>
        <v/>
      </c>
      <c r="I1831" s="92" t="str">
        <f t="shared" si="291"/>
        <v/>
      </c>
      <c r="J1831" s="92" t="str">
        <f t="shared" si="292"/>
        <v/>
      </c>
      <c r="K1831" s="92" t="str">
        <f t="shared" si="293"/>
        <v/>
      </c>
      <c r="L1831" s="92" t="str">
        <f t="shared" si="294"/>
        <v/>
      </c>
      <c r="M1831" s="95" t="str">
        <f>IF(A1831&lt;&gt;"",IF(MID(C1831,1,1)="c",SigmaEpsConcrete(I1831,$AN$30:$AN$33,$AR$30:$AR$33,$AS$26,$AS$27,$AS$28,$AQ$20,$AU$19),""),"")</f>
        <v/>
      </c>
      <c r="N1831" s="95" t="str">
        <f>IF(A1831&lt;&gt;"",IF(MID(C1831,1,1)="r",SigmaEpsReinf(J1831,$AS$42:$AS$43,$AS$41,$AS$39,$AS$40,$AQ$38),""),"")</f>
        <v/>
      </c>
      <c r="Q1831" s="92" t="str">
        <f t="shared" si="296"/>
        <v/>
      </c>
      <c r="R1831" s="92" t="str">
        <f t="shared" si="297"/>
        <v/>
      </c>
      <c r="U1831" s="5"/>
      <c r="V1831" s="5"/>
      <c r="W1831" s="94" t="str">
        <f t="shared" si="295"/>
        <v/>
      </c>
      <c r="X1831" s="94" t="str">
        <f t="shared" si="298"/>
        <v/>
      </c>
      <c r="Y1831" s="5"/>
      <c r="BK1831" s="8"/>
      <c r="BL1831" s="5"/>
      <c r="BM1831" s="5"/>
      <c r="BN1831" s="5"/>
      <c r="BO1831" s="5"/>
      <c r="BP1831" s="1"/>
      <c r="BQ1831" s="1"/>
      <c r="BR1831" s="1"/>
      <c r="BS1831" s="1"/>
      <c r="BT1831" s="1"/>
      <c r="BU1831" s="4"/>
      <c r="BV1831" s="1"/>
      <c r="BW1831" s="3"/>
      <c r="BX1831" s="4"/>
      <c r="BY1831" s="5"/>
      <c r="BZ1831" s="5"/>
      <c r="CA1831" s="5"/>
      <c r="CB1831" s="5"/>
      <c r="CC1831" s="5"/>
      <c r="CD1831" s="43"/>
    </row>
    <row r="1832" spans="1:82" x14ac:dyDescent="0.25">
      <c r="A1832" s="8"/>
      <c r="B1832" s="5"/>
      <c r="C1832" s="5"/>
      <c r="D1832" s="5"/>
      <c r="E1832" s="5"/>
      <c r="F1832" s="94" t="str">
        <f t="shared" si="289"/>
        <v/>
      </c>
      <c r="G1832" s="94" t="str">
        <f t="shared" si="290"/>
        <v/>
      </c>
      <c r="H1832" s="127" t="str">
        <f>IF(A1832&lt;&gt;"",IF(MID(C1832,1,1)="c",$AS$26,IF(MID(C1832,1,1)="r",$AS$41,IF(MID(C1832,1,1)="p",#REF!,#REF!))),"")</f>
        <v/>
      </c>
      <c r="I1832" s="92" t="str">
        <f t="shared" si="291"/>
        <v/>
      </c>
      <c r="J1832" s="92" t="str">
        <f t="shared" si="292"/>
        <v/>
      </c>
      <c r="K1832" s="92" t="str">
        <f t="shared" si="293"/>
        <v/>
      </c>
      <c r="L1832" s="92" t="str">
        <f t="shared" si="294"/>
        <v/>
      </c>
      <c r="M1832" s="95" t="str">
        <f>IF(A1832&lt;&gt;"",IF(MID(C1832,1,1)="c",SigmaEpsConcrete(I1832,$AN$30:$AN$33,$AR$30:$AR$33,$AS$26,$AS$27,$AS$28,$AQ$20,$AU$19),""),"")</f>
        <v/>
      </c>
      <c r="N1832" s="95" t="str">
        <f>IF(A1832&lt;&gt;"",IF(MID(C1832,1,1)="r",SigmaEpsReinf(J1832,$AS$42:$AS$43,$AS$41,$AS$39,$AS$40,$AQ$38),""),"")</f>
        <v/>
      </c>
      <c r="Q1832" s="92" t="str">
        <f t="shared" si="296"/>
        <v/>
      </c>
      <c r="R1832" s="92" t="str">
        <f t="shared" si="297"/>
        <v/>
      </c>
      <c r="U1832" s="5"/>
      <c r="V1832" s="5"/>
      <c r="W1832" s="94" t="str">
        <f t="shared" si="295"/>
        <v/>
      </c>
      <c r="X1832" s="94" t="str">
        <f t="shared" si="298"/>
        <v/>
      </c>
      <c r="Y1832" s="5"/>
      <c r="BK1832" s="8"/>
      <c r="BL1832" s="5"/>
      <c r="BM1832" s="5"/>
      <c r="BN1832" s="5"/>
      <c r="BO1832" s="5"/>
      <c r="BP1832" s="1"/>
      <c r="BQ1832" s="1"/>
      <c r="BR1832" s="1"/>
      <c r="BS1832" s="1"/>
      <c r="BT1832" s="1"/>
      <c r="BU1832" s="4"/>
      <c r="BV1832" s="1"/>
      <c r="BW1832" s="3"/>
      <c r="BX1832" s="4"/>
      <c r="BY1832" s="5"/>
      <c r="BZ1832" s="5"/>
      <c r="CA1832" s="5"/>
      <c r="CB1832" s="5"/>
      <c r="CC1832" s="5"/>
      <c r="CD1832" s="43"/>
    </row>
    <row r="1833" spans="1:82" x14ac:dyDescent="0.25">
      <c r="A1833" s="8"/>
      <c r="B1833" s="5"/>
      <c r="C1833" s="5"/>
      <c r="D1833" s="5"/>
      <c r="E1833" s="5"/>
      <c r="F1833" s="94" t="str">
        <f t="shared" si="289"/>
        <v/>
      </c>
      <c r="G1833" s="94" t="str">
        <f t="shared" si="290"/>
        <v/>
      </c>
      <c r="H1833" s="127" t="str">
        <f>IF(A1833&lt;&gt;"",IF(MID(C1833,1,1)="c",$AS$26,IF(MID(C1833,1,1)="r",$AS$41,IF(MID(C1833,1,1)="p",#REF!,#REF!))),"")</f>
        <v/>
      </c>
      <c r="I1833" s="92" t="str">
        <f t="shared" si="291"/>
        <v/>
      </c>
      <c r="J1833" s="92" t="str">
        <f t="shared" si="292"/>
        <v/>
      </c>
      <c r="K1833" s="92" t="str">
        <f t="shared" si="293"/>
        <v/>
      </c>
      <c r="L1833" s="92" t="str">
        <f t="shared" si="294"/>
        <v/>
      </c>
      <c r="M1833" s="95" t="str">
        <f>IF(A1833&lt;&gt;"",IF(MID(C1833,1,1)="c",SigmaEpsConcrete(I1833,$AN$30:$AN$33,$AR$30:$AR$33,$AS$26,$AS$27,$AS$28,$AQ$20,$AU$19),""),"")</f>
        <v/>
      </c>
      <c r="N1833" s="95" t="str">
        <f>IF(A1833&lt;&gt;"",IF(MID(C1833,1,1)="r",SigmaEpsReinf(J1833,$AS$42:$AS$43,$AS$41,$AS$39,$AS$40,$AQ$38),""),"")</f>
        <v/>
      </c>
      <c r="Q1833" s="92" t="str">
        <f t="shared" si="296"/>
        <v/>
      </c>
      <c r="R1833" s="92" t="str">
        <f t="shared" si="297"/>
        <v/>
      </c>
      <c r="U1833" s="5"/>
      <c r="V1833" s="5"/>
      <c r="W1833" s="94" t="str">
        <f t="shared" si="295"/>
        <v/>
      </c>
      <c r="X1833" s="94" t="str">
        <f t="shared" si="298"/>
        <v/>
      </c>
      <c r="Y1833" s="5"/>
      <c r="BK1833" s="8"/>
      <c r="BL1833" s="5"/>
      <c r="BM1833" s="5"/>
      <c r="BN1833" s="5"/>
      <c r="BO1833" s="5"/>
      <c r="BP1833" s="1"/>
      <c r="BQ1833" s="1"/>
      <c r="BR1833" s="1"/>
      <c r="BS1833" s="1"/>
      <c r="BT1833" s="1"/>
      <c r="BU1833" s="4"/>
      <c r="BV1833" s="1"/>
      <c r="BW1833" s="3"/>
      <c r="BX1833" s="4"/>
      <c r="BY1833" s="5"/>
      <c r="BZ1833" s="5"/>
      <c r="CA1833" s="5"/>
      <c r="CB1833" s="5"/>
      <c r="CC1833" s="5"/>
      <c r="CD1833" s="43"/>
    </row>
    <row r="1834" spans="1:82" x14ac:dyDescent="0.25">
      <c r="A1834" s="8"/>
      <c r="B1834" s="5"/>
      <c r="C1834" s="5"/>
      <c r="D1834" s="5"/>
      <c r="E1834" s="5"/>
      <c r="F1834" s="94" t="str">
        <f t="shared" si="289"/>
        <v/>
      </c>
      <c r="G1834" s="94" t="str">
        <f t="shared" si="290"/>
        <v/>
      </c>
      <c r="H1834" s="127" t="str">
        <f>IF(A1834&lt;&gt;"",IF(MID(C1834,1,1)="c",$AS$26,IF(MID(C1834,1,1)="r",$AS$41,IF(MID(C1834,1,1)="p",#REF!,#REF!))),"")</f>
        <v/>
      </c>
      <c r="I1834" s="92" t="str">
        <f t="shared" si="291"/>
        <v/>
      </c>
      <c r="J1834" s="92" t="str">
        <f t="shared" si="292"/>
        <v/>
      </c>
      <c r="K1834" s="92" t="str">
        <f t="shared" si="293"/>
        <v/>
      </c>
      <c r="L1834" s="92" t="str">
        <f t="shared" si="294"/>
        <v/>
      </c>
      <c r="M1834" s="95" t="str">
        <f>IF(A1834&lt;&gt;"",IF(MID(C1834,1,1)="c",SigmaEpsConcrete(I1834,$AN$30:$AN$33,$AR$30:$AR$33,$AS$26,$AS$27,$AS$28,$AQ$20,$AU$19),""),"")</f>
        <v/>
      </c>
      <c r="N1834" s="95" t="str">
        <f>IF(A1834&lt;&gt;"",IF(MID(C1834,1,1)="r",SigmaEpsReinf(J1834,$AS$42:$AS$43,$AS$41,$AS$39,$AS$40,$AQ$38),""),"")</f>
        <v/>
      </c>
      <c r="Q1834" s="92" t="str">
        <f t="shared" si="296"/>
        <v/>
      </c>
      <c r="R1834" s="92" t="str">
        <f t="shared" si="297"/>
        <v/>
      </c>
      <c r="U1834" s="5"/>
      <c r="V1834" s="5"/>
      <c r="W1834" s="94" t="str">
        <f t="shared" si="295"/>
        <v/>
      </c>
      <c r="X1834" s="94" t="str">
        <f t="shared" si="298"/>
        <v/>
      </c>
      <c r="Y1834" s="5"/>
      <c r="BK1834" s="8"/>
      <c r="BL1834" s="5"/>
      <c r="BM1834" s="5"/>
      <c r="BN1834" s="5"/>
      <c r="BO1834" s="5"/>
      <c r="BP1834" s="1"/>
      <c r="BQ1834" s="1"/>
      <c r="BR1834" s="1"/>
      <c r="BS1834" s="1"/>
      <c r="BT1834" s="1"/>
      <c r="BU1834" s="4"/>
      <c r="BV1834" s="1"/>
      <c r="BW1834" s="3"/>
      <c r="BX1834" s="4"/>
      <c r="BY1834" s="5"/>
      <c r="BZ1834" s="5"/>
      <c r="CA1834" s="5"/>
      <c r="CB1834" s="5"/>
      <c r="CC1834" s="5"/>
      <c r="CD1834" s="43"/>
    </row>
    <row r="1835" spans="1:82" x14ac:dyDescent="0.25">
      <c r="A1835" s="8"/>
      <c r="B1835" s="5"/>
      <c r="C1835" s="5"/>
      <c r="D1835" s="5"/>
      <c r="E1835" s="5"/>
      <c r="F1835" s="94" t="str">
        <f t="shared" si="289"/>
        <v/>
      </c>
      <c r="G1835" s="94" t="str">
        <f t="shared" si="290"/>
        <v/>
      </c>
      <c r="H1835" s="127" t="str">
        <f>IF(A1835&lt;&gt;"",IF(MID(C1835,1,1)="c",$AS$26,IF(MID(C1835,1,1)="r",$AS$41,IF(MID(C1835,1,1)="p",#REF!,#REF!))),"")</f>
        <v/>
      </c>
      <c r="I1835" s="92" t="str">
        <f t="shared" si="291"/>
        <v/>
      </c>
      <c r="J1835" s="92" t="str">
        <f t="shared" si="292"/>
        <v/>
      </c>
      <c r="K1835" s="92" t="str">
        <f t="shared" si="293"/>
        <v/>
      </c>
      <c r="L1835" s="92" t="str">
        <f t="shared" si="294"/>
        <v/>
      </c>
      <c r="M1835" s="95" t="str">
        <f>IF(A1835&lt;&gt;"",IF(MID(C1835,1,1)="c",SigmaEpsConcrete(I1835,$AN$30:$AN$33,$AR$30:$AR$33,$AS$26,$AS$27,$AS$28,$AQ$20,$AU$19),""),"")</f>
        <v/>
      </c>
      <c r="N1835" s="95" t="str">
        <f>IF(A1835&lt;&gt;"",IF(MID(C1835,1,1)="r",SigmaEpsReinf(J1835,$AS$42:$AS$43,$AS$41,$AS$39,$AS$40,$AQ$38),""),"")</f>
        <v/>
      </c>
      <c r="Q1835" s="92" t="str">
        <f t="shared" si="296"/>
        <v/>
      </c>
      <c r="R1835" s="92" t="str">
        <f t="shared" si="297"/>
        <v/>
      </c>
      <c r="U1835" s="5"/>
      <c r="V1835" s="5"/>
      <c r="W1835" s="94" t="str">
        <f t="shared" si="295"/>
        <v/>
      </c>
      <c r="X1835" s="94" t="str">
        <f t="shared" si="298"/>
        <v/>
      </c>
      <c r="Y1835" s="5"/>
      <c r="BK1835" s="8"/>
      <c r="BL1835" s="5"/>
      <c r="BM1835" s="5"/>
      <c r="BN1835" s="5"/>
      <c r="BO1835" s="5"/>
      <c r="BP1835" s="1"/>
      <c r="BQ1835" s="1"/>
      <c r="BR1835" s="1"/>
      <c r="BS1835" s="1"/>
      <c r="BT1835" s="1"/>
      <c r="BU1835" s="4"/>
      <c r="BV1835" s="1"/>
      <c r="BW1835" s="3"/>
      <c r="BX1835" s="4"/>
      <c r="BY1835" s="5"/>
      <c r="BZ1835" s="5"/>
      <c r="CA1835" s="5"/>
      <c r="CB1835" s="5"/>
      <c r="CC1835" s="5"/>
      <c r="CD1835" s="43"/>
    </row>
    <row r="1836" spans="1:82" x14ac:dyDescent="0.25">
      <c r="A1836" s="8"/>
      <c r="B1836" s="5"/>
      <c r="C1836" s="5"/>
      <c r="D1836" s="5"/>
      <c r="E1836" s="5"/>
      <c r="F1836" s="94" t="str">
        <f t="shared" si="289"/>
        <v/>
      </c>
      <c r="G1836" s="94" t="str">
        <f t="shared" si="290"/>
        <v/>
      </c>
      <c r="H1836" s="127" t="str">
        <f>IF(A1836&lt;&gt;"",IF(MID(C1836,1,1)="c",$AS$26,IF(MID(C1836,1,1)="r",$AS$41,IF(MID(C1836,1,1)="p",#REF!,#REF!))),"")</f>
        <v/>
      </c>
      <c r="I1836" s="92" t="str">
        <f t="shared" si="291"/>
        <v/>
      </c>
      <c r="J1836" s="92" t="str">
        <f t="shared" si="292"/>
        <v/>
      </c>
      <c r="K1836" s="92" t="str">
        <f t="shared" si="293"/>
        <v/>
      </c>
      <c r="L1836" s="92" t="str">
        <f t="shared" si="294"/>
        <v/>
      </c>
      <c r="M1836" s="95" t="str">
        <f>IF(A1836&lt;&gt;"",IF(MID(C1836,1,1)="c",SigmaEpsConcrete(I1836,$AN$30:$AN$33,$AR$30:$AR$33,$AS$26,$AS$27,$AS$28,$AQ$20,$AU$19),""),"")</f>
        <v/>
      </c>
      <c r="N1836" s="95" t="str">
        <f>IF(A1836&lt;&gt;"",IF(MID(C1836,1,1)="r",SigmaEpsReinf(J1836,$AS$42:$AS$43,$AS$41,$AS$39,$AS$40,$AQ$38),""),"")</f>
        <v/>
      </c>
      <c r="Q1836" s="92" t="str">
        <f t="shared" si="296"/>
        <v/>
      </c>
      <c r="R1836" s="92" t="str">
        <f t="shared" si="297"/>
        <v/>
      </c>
      <c r="U1836" s="5"/>
      <c r="V1836" s="5"/>
      <c r="W1836" s="94" t="str">
        <f t="shared" si="295"/>
        <v/>
      </c>
      <c r="X1836" s="94" t="str">
        <f t="shared" si="298"/>
        <v/>
      </c>
      <c r="Y1836" s="5"/>
      <c r="BK1836" s="8"/>
      <c r="BL1836" s="5"/>
      <c r="BM1836" s="5"/>
      <c r="BN1836" s="5"/>
      <c r="BO1836" s="5"/>
      <c r="BP1836" s="1"/>
      <c r="BQ1836" s="1"/>
      <c r="BR1836" s="1"/>
      <c r="BS1836" s="1"/>
      <c r="BT1836" s="1"/>
      <c r="BU1836" s="4"/>
      <c r="BV1836" s="1"/>
      <c r="BW1836" s="3"/>
      <c r="BX1836" s="4"/>
      <c r="BY1836" s="5"/>
      <c r="BZ1836" s="5"/>
      <c r="CA1836" s="5"/>
      <c r="CB1836" s="5"/>
      <c r="CC1836" s="5"/>
      <c r="CD1836" s="43"/>
    </row>
    <row r="1837" spans="1:82" x14ac:dyDescent="0.25">
      <c r="A1837" s="8"/>
      <c r="B1837" s="5"/>
      <c r="C1837" s="5"/>
      <c r="D1837" s="5"/>
      <c r="E1837" s="5"/>
      <c r="F1837" s="94" t="str">
        <f t="shared" si="289"/>
        <v/>
      </c>
      <c r="G1837" s="94" t="str">
        <f t="shared" si="290"/>
        <v/>
      </c>
      <c r="H1837" s="127" t="str">
        <f>IF(A1837&lt;&gt;"",IF(MID(C1837,1,1)="c",$AS$26,IF(MID(C1837,1,1)="r",$AS$41,IF(MID(C1837,1,1)="p",#REF!,#REF!))),"")</f>
        <v/>
      </c>
      <c r="I1837" s="92" t="str">
        <f t="shared" si="291"/>
        <v/>
      </c>
      <c r="J1837" s="92" t="str">
        <f t="shared" si="292"/>
        <v/>
      </c>
      <c r="K1837" s="92" t="str">
        <f t="shared" si="293"/>
        <v/>
      </c>
      <c r="L1837" s="92" t="str">
        <f t="shared" si="294"/>
        <v/>
      </c>
      <c r="M1837" s="95" t="str">
        <f>IF(A1837&lt;&gt;"",IF(MID(C1837,1,1)="c",SigmaEpsConcrete(I1837,$AN$30:$AN$33,$AR$30:$AR$33,$AS$26,$AS$27,$AS$28,$AQ$20,$AU$19),""),"")</f>
        <v/>
      </c>
      <c r="N1837" s="95" t="str">
        <f>IF(A1837&lt;&gt;"",IF(MID(C1837,1,1)="r",SigmaEpsReinf(J1837,$AS$42:$AS$43,$AS$41,$AS$39,$AS$40,$AQ$38),""),"")</f>
        <v/>
      </c>
      <c r="Q1837" s="92" t="str">
        <f t="shared" si="296"/>
        <v/>
      </c>
      <c r="R1837" s="92" t="str">
        <f t="shared" si="297"/>
        <v/>
      </c>
      <c r="U1837" s="5"/>
      <c r="V1837" s="5"/>
      <c r="W1837" s="94" t="str">
        <f t="shared" si="295"/>
        <v/>
      </c>
      <c r="X1837" s="94" t="str">
        <f t="shared" si="298"/>
        <v/>
      </c>
      <c r="Y1837" s="5"/>
      <c r="BK1837" s="8"/>
      <c r="BL1837" s="5"/>
      <c r="BM1837" s="5"/>
      <c r="BN1837" s="5"/>
      <c r="BO1837" s="5"/>
      <c r="BP1837" s="1"/>
      <c r="BQ1837" s="1"/>
      <c r="BR1837" s="1"/>
      <c r="BS1837" s="1"/>
      <c r="BT1837" s="1"/>
      <c r="BU1837" s="4"/>
      <c r="BV1837" s="1"/>
      <c r="BW1837" s="3"/>
      <c r="BX1837" s="4"/>
      <c r="BY1837" s="5"/>
      <c r="BZ1837" s="5"/>
      <c r="CA1837" s="5"/>
      <c r="CB1837" s="5"/>
      <c r="CC1837" s="5"/>
      <c r="CD1837" s="43"/>
    </row>
    <row r="1838" spans="1:82" x14ac:dyDescent="0.25">
      <c r="A1838" s="8"/>
      <c r="B1838" s="5"/>
      <c r="C1838" s="5"/>
      <c r="D1838" s="5"/>
      <c r="E1838" s="5"/>
      <c r="F1838" s="94" t="str">
        <f t="shared" si="289"/>
        <v/>
      </c>
      <c r="G1838" s="94" t="str">
        <f t="shared" si="290"/>
        <v/>
      </c>
      <c r="H1838" s="127" t="str">
        <f>IF(A1838&lt;&gt;"",IF(MID(C1838,1,1)="c",$AS$26,IF(MID(C1838,1,1)="r",$AS$41,IF(MID(C1838,1,1)="p",#REF!,#REF!))),"")</f>
        <v/>
      </c>
      <c r="I1838" s="92" t="str">
        <f t="shared" si="291"/>
        <v/>
      </c>
      <c r="J1838" s="92" t="str">
        <f t="shared" si="292"/>
        <v/>
      </c>
      <c r="K1838" s="92" t="str">
        <f t="shared" si="293"/>
        <v/>
      </c>
      <c r="L1838" s="92" t="str">
        <f t="shared" si="294"/>
        <v/>
      </c>
      <c r="M1838" s="95" t="str">
        <f>IF(A1838&lt;&gt;"",IF(MID(C1838,1,1)="c",SigmaEpsConcrete(I1838,$AN$30:$AN$33,$AR$30:$AR$33,$AS$26,$AS$27,$AS$28,$AQ$20,$AU$19),""),"")</f>
        <v/>
      </c>
      <c r="N1838" s="95" t="str">
        <f>IF(A1838&lt;&gt;"",IF(MID(C1838,1,1)="r",SigmaEpsReinf(J1838,$AS$42:$AS$43,$AS$41,$AS$39,$AS$40,$AQ$38),""),"")</f>
        <v/>
      </c>
      <c r="Q1838" s="92" t="str">
        <f t="shared" si="296"/>
        <v/>
      </c>
      <c r="R1838" s="92" t="str">
        <f t="shared" si="297"/>
        <v/>
      </c>
      <c r="U1838" s="5"/>
      <c r="V1838" s="5"/>
      <c r="W1838" s="94" t="str">
        <f t="shared" si="295"/>
        <v/>
      </c>
      <c r="X1838" s="94" t="str">
        <f t="shared" si="298"/>
        <v/>
      </c>
      <c r="Y1838" s="5"/>
      <c r="BK1838" s="8"/>
      <c r="BL1838" s="5"/>
      <c r="BM1838" s="5"/>
      <c r="BN1838" s="5"/>
      <c r="BO1838" s="5"/>
      <c r="BP1838" s="1"/>
      <c r="BQ1838" s="1"/>
      <c r="BR1838" s="1"/>
      <c r="BS1838" s="1"/>
      <c r="BT1838" s="1"/>
      <c r="BU1838" s="4"/>
      <c r="BV1838" s="1"/>
      <c r="BW1838" s="3"/>
      <c r="BX1838" s="4"/>
      <c r="BY1838" s="5"/>
      <c r="BZ1838" s="5"/>
      <c r="CA1838" s="5"/>
      <c r="CB1838" s="5"/>
      <c r="CC1838" s="5"/>
      <c r="CD1838" s="43"/>
    </row>
    <row r="1839" spans="1:82" x14ac:dyDescent="0.25">
      <c r="A1839" s="8"/>
      <c r="B1839" s="5"/>
      <c r="C1839" s="5"/>
      <c r="D1839" s="5"/>
      <c r="E1839" s="5"/>
      <c r="F1839" s="94" t="str">
        <f t="shared" si="289"/>
        <v/>
      </c>
      <c r="G1839" s="94" t="str">
        <f t="shared" si="290"/>
        <v/>
      </c>
      <c r="H1839" s="127" t="str">
        <f>IF(A1839&lt;&gt;"",IF(MID(C1839,1,1)="c",$AS$26,IF(MID(C1839,1,1)="r",$AS$41,IF(MID(C1839,1,1)="p",#REF!,#REF!))),"")</f>
        <v/>
      </c>
      <c r="I1839" s="92" t="str">
        <f t="shared" si="291"/>
        <v/>
      </c>
      <c r="J1839" s="92" t="str">
        <f t="shared" si="292"/>
        <v/>
      </c>
      <c r="K1839" s="92" t="str">
        <f t="shared" si="293"/>
        <v/>
      </c>
      <c r="L1839" s="92" t="str">
        <f t="shared" si="294"/>
        <v/>
      </c>
      <c r="M1839" s="95" t="str">
        <f>IF(A1839&lt;&gt;"",IF(MID(C1839,1,1)="c",SigmaEpsConcrete(I1839,$AN$30:$AN$33,$AR$30:$AR$33,$AS$26,$AS$27,$AS$28,$AQ$20,$AU$19),""),"")</f>
        <v/>
      </c>
      <c r="N1839" s="95" t="str">
        <f>IF(A1839&lt;&gt;"",IF(MID(C1839,1,1)="r",SigmaEpsReinf(J1839,$AS$42:$AS$43,$AS$41,$AS$39,$AS$40,$AQ$38),""),"")</f>
        <v/>
      </c>
      <c r="Q1839" s="92" t="str">
        <f t="shared" si="296"/>
        <v/>
      </c>
      <c r="R1839" s="92" t="str">
        <f t="shared" si="297"/>
        <v/>
      </c>
      <c r="U1839" s="5"/>
      <c r="V1839" s="5"/>
      <c r="W1839" s="94" t="str">
        <f t="shared" si="295"/>
        <v/>
      </c>
      <c r="X1839" s="94" t="str">
        <f t="shared" si="298"/>
        <v/>
      </c>
      <c r="Y1839" s="5"/>
      <c r="BK1839" s="8"/>
      <c r="BL1839" s="5"/>
      <c r="BM1839" s="5"/>
      <c r="BN1839" s="5"/>
      <c r="BO1839" s="5"/>
      <c r="BP1839" s="1"/>
      <c r="BQ1839" s="1"/>
      <c r="BR1839" s="1"/>
      <c r="BS1839" s="1"/>
      <c r="BT1839" s="1"/>
      <c r="BU1839" s="4"/>
      <c r="BV1839" s="1"/>
      <c r="BW1839" s="3"/>
      <c r="BX1839" s="4"/>
      <c r="BY1839" s="5"/>
      <c r="BZ1839" s="5"/>
      <c r="CA1839" s="5"/>
      <c r="CB1839" s="5"/>
      <c r="CC1839" s="5"/>
      <c r="CD1839" s="43"/>
    </row>
    <row r="1840" spans="1:82" x14ac:dyDescent="0.25">
      <c r="A1840" s="8"/>
      <c r="B1840" s="5"/>
      <c r="C1840" s="5"/>
      <c r="D1840" s="5"/>
      <c r="E1840" s="5"/>
      <c r="F1840" s="94" t="str">
        <f t="shared" si="289"/>
        <v/>
      </c>
      <c r="G1840" s="94" t="str">
        <f t="shared" si="290"/>
        <v/>
      </c>
      <c r="H1840" s="127" t="str">
        <f>IF(A1840&lt;&gt;"",IF(MID(C1840,1,1)="c",$AS$26,IF(MID(C1840,1,1)="r",$AS$41,IF(MID(C1840,1,1)="p",#REF!,#REF!))),"")</f>
        <v/>
      </c>
      <c r="I1840" s="92" t="str">
        <f t="shared" si="291"/>
        <v/>
      </c>
      <c r="J1840" s="92" t="str">
        <f t="shared" si="292"/>
        <v/>
      </c>
      <c r="K1840" s="92" t="str">
        <f t="shared" si="293"/>
        <v/>
      </c>
      <c r="L1840" s="92" t="str">
        <f t="shared" si="294"/>
        <v/>
      </c>
      <c r="M1840" s="95" t="str">
        <f>IF(A1840&lt;&gt;"",IF(MID(C1840,1,1)="c",SigmaEpsConcrete(I1840,$AN$30:$AN$33,$AR$30:$AR$33,$AS$26,$AS$27,$AS$28,$AQ$20,$AU$19),""),"")</f>
        <v/>
      </c>
      <c r="N1840" s="95" t="str">
        <f>IF(A1840&lt;&gt;"",IF(MID(C1840,1,1)="r",SigmaEpsReinf(J1840,$AS$42:$AS$43,$AS$41,$AS$39,$AS$40,$AQ$38),""),"")</f>
        <v/>
      </c>
      <c r="Q1840" s="92" t="str">
        <f t="shared" si="296"/>
        <v/>
      </c>
      <c r="R1840" s="92" t="str">
        <f t="shared" si="297"/>
        <v/>
      </c>
      <c r="U1840" s="5"/>
      <c r="V1840" s="5"/>
      <c r="W1840" s="94" t="str">
        <f t="shared" si="295"/>
        <v/>
      </c>
      <c r="X1840" s="94" t="str">
        <f t="shared" si="298"/>
        <v/>
      </c>
      <c r="Y1840" s="5"/>
      <c r="BK1840" s="8"/>
      <c r="BL1840" s="5"/>
      <c r="BM1840" s="5"/>
      <c r="BN1840" s="5"/>
      <c r="BO1840" s="5"/>
      <c r="BP1840" s="1"/>
      <c r="BQ1840" s="1"/>
      <c r="BR1840" s="1"/>
      <c r="BS1840" s="1"/>
      <c r="BT1840" s="1"/>
      <c r="BU1840" s="4"/>
      <c r="BV1840" s="1"/>
      <c r="BW1840" s="3"/>
      <c r="BX1840" s="4"/>
      <c r="BY1840" s="5"/>
      <c r="BZ1840" s="5"/>
      <c r="CA1840" s="5"/>
      <c r="CB1840" s="5"/>
      <c r="CC1840" s="5"/>
      <c r="CD1840" s="43"/>
    </row>
    <row r="1841" spans="1:82" x14ac:dyDescent="0.25">
      <c r="A1841" s="8"/>
      <c r="B1841" s="5"/>
      <c r="C1841" s="5"/>
      <c r="D1841" s="5"/>
      <c r="E1841" s="5"/>
      <c r="F1841" s="94" t="str">
        <f t="shared" si="289"/>
        <v/>
      </c>
      <c r="G1841" s="94" t="str">
        <f t="shared" si="290"/>
        <v/>
      </c>
      <c r="H1841" s="127" t="str">
        <f>IF(A1841&lt;&gt;"",IF(MID(C1841,1,1)="c",$AS$26,IF(MID(C1841,1,1)="r",$AS$41,IF(MID(C1841,1,1)="p",#REF!,#REF!))),"")</f>
        <v/>
      </c>
      <c r="I1841" s="92" t="str">
        <f t="shared" si="291"/>
        <v/>
      </c>
      <c r="J1841" s="92" t="str">
        <f t="shared" si="292"/>
        <v/>
      </c>
      <c r="K1841" s="92" t="str">
        <f t="shared" si="293"/>
        <v/>
      </c>
      <c r="L1841" s="92" t="str">
        <f t="shared" si="294"/>
        <v/>
      </c>
      <c r="M1841" s="95" t="str">
        <f>IF(A1841&lt;&gt;"",IF(MID(C1841,1,1)="c",SigmaEpsConcrete(I1841,$AN$30:$AN$33,$AR$30:$AR$33,$AS$26,$AS$27,$AS$28,$AQ$20,$AU$19),""),"")</f>
        <v/>
      </c>
      <c r="N1841" s="95" t="str">
        <f>IF(A1841&lt;&gt;"",IF(MID(C1841,1,1)="r",SigmaEpsReinf(J1841,$AS$42:$AS$43,$AS$41,$AS$39,$AS$40,$AQ$38),""),"")</f>
        <v/>
      </c>
      <c r="Q1841" s="92" t="str">
        <f t="shared" si="296"/>
        <v/>
      </c>
      <c r="R1841" s="92" t="str">
        <f t="shared" si="297"/>
        <v/>
      </c>
      <c r="U1841" s="5"/>
      <c r="V1841" s="5"/>
      <c r="W1841" s="94" t="str">
        <f t="shared" si="295"/>
        <v/>
      </c>
      <c r="X1841" s="94" t="str">
        <f t="shared" si="298"/>
        <v/>
      </c>
      <c r="Y1841" s="5"/>
      <c r="BK1841" s="8"/>
      <c r="BL1841" s="5"/>
      <c r="BM1841" s="5"/>
      <c r="BN1841" s="5"/>
      <c r="BO1841" s="5"/>
      <c r="BP1841" s="1"/>
      <c r="BQ1841" s="1"/>
      <c r="BR1841" s="1"/>
      <c r="BS1841" s="1"/>
      <c r="BT1841" s="1"/>
      <c r="BU1841" s="4"/>
      <c r="BV1841" s="1"/>
      <c r="BW1841" s="3"/>
      <c r="BX1841" s="4"/>
      <c r="BY1841" s="5"/>
      <c r="BZ1841" s="5"/>
      <c r="CA1841" s="5"/>
      <c r="CB1841" s="5"/>
      <c r="CC1841" s="5"/>
      <c r="CD1841" s="43"/>
    </row>
    <row r="1842" spans="1:82" x14ac:dyDescent="0.25">
      <c r="A1842" s="8"/>
      <c r="B1842" s="5"/>
      <c r="C1842" s="5"/>
      <c r="D1842" s="5"/>
      <c r="E1842" s="5"/>
      <c r="F1842" s="94" t="str">
        <f t="shared" si="289"/>
        <v/>
      </c>
      <c r="G1842" s="94" t="str">
        <f t="shared" si="290"/>
        <v/>
      </c>
      <c r="H1842" s="127" t="str">
        <f>IF(A1842&lt;&gt;"",IF(MID(C1842,1,1)="c",$AS$26,IF(MID(C1842,1,1)="r",$AS$41,IF(MID(C1842,1,1)="p",#REF!,#REF!))),"")</f>
        <v/>
      </c>
      <c r="I1842" s="92" t="str">
        <f t="shared" si="291"/>
        <v/>
      </c>
      <c r="J1842" s="92" t="str">
        <f t="shared" si="292"/>
        <v/>
      </c>
      <c r="K1842" s="92" t="str">
        <f t="shared" si="293"/>
        <v/>
      </c>
      <c r="L1842" s="92" t="str">
        <f t="shared" si="294"/>
        <v/>
      </c>
      <c r="M1842" s="95" t="str">
        <f>IF(A1842&lt;&gt;"",IF(MID(C1842,1,1)="c",SigmaEpsConcrete(I1842,$AN$30:$AN$33,$AR$30:$AR$33,$AS$26,$AS$27,$AS$28,$AQ$20,$AU$19),""),"")</f>
        <v/>
      </c>
      <c r="N1842" s="95" t="str">
        <f>IF(A1842&lt;&gt;"",IF(MID(C1842,1,1)="r",SigmaEpsReinf(J1842,$AS$42:$AS$43,$AS$41,$AS$39,$AS$40,$AQ$38),""),"")</f>
        <v/>
      </c>
      <c r="Q1842" s="92" t="str">
        <f t="shared" si="296"/>
        <v/>
      </c>
      <c r="R1842" s="92" t="str">
        <f t="shared" si="297"/>
        <v/>
      </c>
      <c r="U1842" s="5"/>
      <c r="V1842" s="5"/>
      <c r="W1842" s="94" t="str">
        <f t="shared" si="295"/>
        <v/>
      </c>
      <c r="X1842" s="94" t="str">
        <f t="shared" si="298"/>
        <v/>
      </c>
      <c r="Y1842" s="5"/>
      <c r="BK1842" s="8"/>
      <c r="BL1842" s="5"/>
      <c r="BM1842" s="5"/>
      <c r="BN1842" s="5"/>
      <c r="BO1842" s="5"/>
      <c r="BP1842" s="1"/>
      <c r="BQ1842" s="1"/>
      <c r="BR1842" s="1"/>
      <c r="BS1842" s="1"/>
      <c r="BT1842" s="1"/>
      <c r="BU1842" s="4"/>
      <c r="BV1842" s="1"/>
      <c r="BW1842" s="3"/>
      <c r="BX1842" s="4"/>
      <c r="BY1842" s="5"/>
      <c r="BZ1842" s="5"/>
      <c r="CA1842" s="5"/>
      <c r="CB1842" s="5"/>
      <c r="CC1842" s="5"/>
      <c r="CD1842" s="43"/>
    </row>
    <row r="1843" spans="1:82" x14ac:dyDescent="0.25">
      <c r="A1843" s="8"/>
      <c r="B1843" s="5"/>
      <c r="C1843" s="5"/>
      <c r="D1843" s="5"/>
      <c r="E1843" s="5"/>
      <c r="F1843" s="94" t="str">
        <f t="shared" si="289"/>
        <v/>
      </c>
      <c r="G1843" s="94" t="str">
        <f t="shared" si="290"/>
        <v/>
      </c>
      <c r="H1843" s="127" t="str">
        <f>IF(A1843&lt;&gt;"",IF(MID(C1843,1,1)="c",$AS$26,IF(MID(C1843,1,1)="r",$AS$41,IF(MID(C1843,1,1)="p",#REF!,#REF!))),"")</f>
        <v/>
      </c>
      <c r="I1843" s="92" t="str">
        <f t="shared" si="291"/>
        <v/>
      </c>
      <c r="J1843" s="92" t="str">
        <f t="shared" si="292"/>
        <v/>
      </c>
      <c r="K1843" s="92" t="str">
        <f t="shared" si="293"/>
        <v/>
      </c>
      <c r="L1843" s="92" t="str">
        <f t="shared" si="294"/>
        <v/>
      </c>
      <c r="M1843" s="95" t="str">
        <f>IF(A1843&lt;&gt;"",IF(MID(C1843,1,1)="c",SigmaEpsConcrete(I1843,$AN$30:$AN$33,$AR$30:$AR$33,$AS$26,$AS$27,$AS$28,$AQ$20,$AU$19),""),"")</f>
        <v/>
      </c>
      <c r="N1843" s="95" t="str">
        <f>IF(A1843&lt;&gt;"",IF(MID(C1843,1,1)="r",SigmaEpsReinf(J1843,$AS$42:$AS$43,$AS$41,$AS$39,$AS$40,$AQ$38),""),"")</f>
        <v/>
      </c>
      <c r="Q1843" s="92" t="str">
        <f t="shared" si="296"/>
        <v/>
      </c>
      <c r="R1843" s="92" t="str">
        <f t="shared" si="297"/>
        <v/>
      </c>
      <c r="U1843" s="5"/>
      <c r="V1843" s="5"/>
      <c r="W1843" s="94" t="str">
        <f t="shared" si="295"/>
        <v/>
      </c>
      <c r="X1843" s="94" t="str">
        <f t="shared" si="298"/>
        <v/>
      </c>
      <c r="Y1843" s="5"/>
      <c r="BK1843" s="8"/>
      <c r="BL1843" s="5"/>
      <c r="BM1843" s="5"/>
      <c r="BN1843" s="5"/>
      <c r="BO1843" s="5"/>
      <c r="BP1843" s="1"/>
      <c r="BQ1843" s="1"/>
      <c r="BR1843" s="1"/>
      <c r="BS1843" s="1"/>
      <c r="BT1843" s="1"/>
      <c r="BU1843" s="4"/>
      <c r="BV1843" s="1"/>
      <c r="BW1843" s="3"/>
      <c r="BX1843" s="4"/>
      <c r="BY1843" s="5"/>
      <c r="BZ1843" s="5"/>
      <c r="CA1843" s="5"/>
      <c r="CB1843" s="5"/>
      <c r="CC1843" s="5"/>
      <c r="CD1843" s="43"/>
    </row>
    <row r="1844" spans="1:82" x14ac:dyDescent="0.25">
      <c r="A1844" s="8"/>
      <c r="B1844" s="5"/>
      <c r="C1844" s="5"/>
      <c r="D1844" s="5"/>
      <c r="E1844" s="5"/>
      <c r="F1844" s="94" t="str">
        <f t="shared" si="289"/>
        <v/>
      </c>
      <c r="G1844" s="94" t="str">
        <f t="shared" si="290"/>
        <v/>
      </c>
      <c r="H1844" s="127" t="str">
        <f>IF(A1844&lt;&gt;"",IF(MID(C1844,1,1)="c",$AS$26,IF(MID(C1844,1,1)="r",$AS$41,IF(MID(C1844,1,1)="p",#REF!,#REF!))),"")</f>
        <v/>
      </c>
      <c r="I1844" s="92" t="str">
        <f t="shared" si="291"/>
        <v/>
      </c>
      <c r="J1844" s="92" t="str">
        <f t="shared" si="292"/>
        <v/>
      </c>
      <c r="K1844" s="92" t="str">
        <f t="shared" si="293"/>
        <v/>
      </c>
      <c r="L1844" s="92" t="str">
        <f t="shared" si="294"/>
        <v/>
      </c>
      <c r="M1844" s="95" t="str">
        <f>IF(A1844&lt;&gt;"",IF(MID(C1844,1,1)="c",SigmaEpsConcrete(I1844,$AN$30:$AN$33,$AR$30:$AR$33,$AS$26,$AS$27,$AS$28,$AQ$20,$AU$19),""),"")</f>
        <v/>
      </c>
      <c r="N1844" s="95" t="str">
        <f>IF(A1844&lt;&gt;"",IF(MID(C1844,1,1)="r",SigmaEpsReinf(J1844,$AS$42:$AS$43,$AS$41,$AS$39,$AS$40,$AQ$38),""),"")</f>
        <v/>
      </c>
      <c r="Q1844" s="92" t="str">
        <f t="shared" si="296"/>
        <v/>
      </c>
      <c r="R1844" s="92" t="str">
        <f t="shared" si="297"/>
        <v/>
      </c>
      <c r="U1844" s="5"/>
      <c r="V1844" s="5"/>
      <c r="W1844" s="94" t="str">
        <f t="shared" si="295"/>
        <v/>
      </c>
      <c r="X1844" s="94" t="str">
        <f t="shared" si="298"/>
        <v/>
      </c>
      <c r="Y1844" s="5"/>
      <c r="BK1844" s="8"/>
      <c r="BL1844" s="5"/>
      <c r="BM1844" s="5"/>
      <c r="BN1844" s="5"/>
      <c r="BO1844" s="5"/>
      <c r="BP1844" s="1"/>
      <c r="BQ1844" s="1"/>
      <c r="BR1844" s="1"/>
      <c r="BS1844" s="1"/>
      <c r="BT1844" s="1"/>
      <c r="BU1844" s="4"/>
      <c r="BV1844" s="1"/>
      <c r="BW1844" s="3"/>
      <c r="BX1844" s="4"/>
      <c r="BY1844" s="5"/>
      <c r="BZ1844" s="5"/>
      <c r="CA1844" s="5"/>
      <c r="CB1844" s="5"/>
      <c r="CC1844" s="5"/>
      <c r="CD1844" s="43"/>
    </row>
    <row r="1845" spans="1:82" x14ac:dyDescent="0.25">
      <c r="A1845" s="8"/>
      <c r="B1845" s="5"/>
      <c r="C1845" s="5"/>
      <c r="D1845" s="5"/>
      <c r="E1845" s="5"/>
      <c r="F1845" s="94" t="str">
        <f t="shared" si="289"/>
        <v/>
      </c>
      <c r="G1845" s="94" t="str">
        <f t="shared" si="290"/>
        <v/>
      </c>
      <c r="H1845" s="127" t="str">
        <f>IF(A1845&lt;&gt;"",IF(MID(C1845,1,1)="c",$AS$26,IF(MID(C1845,1,1)="r",$AS$41,IF(MID(C1845,1,1)="p",#REF!,#REF!))),"")</f>
        <v/>
      </c>
      <c r="I1845" s="92" t="str">
        <f t="shared" si="291"/>
        <v/>
      </c>
      <c r="J1845" s="92" t="str">
        <f t="shared" si="292"/>
        <v/>
      </c>
      <c r="K1845" s="92" t="str">
        <f t="shared" si="293"/>
        <v/>
      </c>
      <c r="L1845" s="92" t="str">
        <f t="shared" si="294"/>
        <v/>
      </c>
      <c r="M1845" s="95" t="str">
        <f>IF(A1845&lt;&gt;"",IF(MID(C1845,1,1)="c",SigmaEpsConcrete(I1845,$AN$30:$AN$33,$AR$30:$AR$33,$AS$26,$AS$27,$AS$28,$AQ$20,$AU$19),""),"")</f>
        <v/>
      </c>
      <c r="N1845" s="95" t="str">
        <f>IF(A1845&lt;&gt;"",IF(MID(C1845,1,1)="r",SigmaEpsReinf(J1845,$AS$42:$AS$43,$AS$41,$AS$39,$AS$40,$AQ$38),""),"")</f>
        <v/>
      </c>
      <c r="Q1845" s="92" t="str">
        <f t="shared" si="296"/>
        <v/>
      </c>
      <c r="R1845" s="92" t="str">
        <f t="shared" si="297"/>
        <v/>
      </c>
      <c r="U1845" s="5"/>
      <c r="V1845" s="5"/>
      <c r="W1845" s="94" t="str">
        <f t="shared" si="295"/>
        <v/>
      </c>
      <c r="X1845" s="94" t="str">
        <f t="shared" si="298"/>
        <v/>
      </c>
      <c r="Y1845" s="5"/>
      <c r="BK1845" s="8"/>
      <c r="BL1845" s="5"/>
      <c r="BM1845" s="5"/>
      <c r="BN1845" s="5"/>
      <c r="BO1845" s="5"/>
      <c r="BP1845" s="1"/>
      <c r="BQ1845" s="1"/>
      <c r="BR1845" s="1"/>
      <c r="BS1845" s="1"/>
      <c r="BT1845" s="1"/>
      <c r="BU1845" s="4"/>
      <c r="BV1845" s="1"/>
      <c r="BW1845" s="3"/>
      <c r="BX1845" s="4"/>
      <c r="BY1845" s="5"/>
      <c r="BZ1845" s="5"/>
      <c r="CA1845" s="5"/>
      <c r="CB1845" s="5"/>
      <c r="CC1845" s="5"/>
      <c r="CD1845" s="43"/>
    </row>
    <row r="1846" spans="1:82" x14ac:dyDescent="0.25">
      <c r="A1846" s="8"/>
      <c r="B1846" s="5"/>
      <c r="C1846" s="5"/>
      <c r="D1846" s="5"/>
      <c r="E1846" s="5"/>
      <c r="F1846" s="94" t="str">
        <f t="shared" si="289"/>
        <v/>
      </c>
      <c r="G1846" s="94" t="str">
        <f t="shared" si="290"/>
        <v/>
      </c>
      <c r="H1846" s="127" t="str">
        <f>IF(A1846&lt;&gt;"",IF(MID(C1846,1,1)="c",$AS$26,IF(MID(C1846,1,1)="r",$AS$41,IF(MID(C1846,1,1)="p",#REF!,#REF!))),"")</f>
        <v/>
      </c>
      <c r="I1846" s="92" t="str">
        <f t="shared" si="291"/>
        <v/>
      </c>
      <c r="J1846" s="92" t="str">
        <f t="shared" si="292"/>
        <v/>
      </c>
      <c r="K1846" s="92" t="str">
        <f t="shared" si="293"/>
        <v/>
      </c>
      <c r="L1846" s="92" t="str">
        <f t="shared" si="294"/>
        <v/>
      </c>
      <c r="M1846" s="95" t="str">
        <f>IF(A1846&lt;&gt;"",IF(MID(C1846,1,1)="c",SigmaEpsConcrete(I1846,$AN$30:$AN$33,$AR$30:$AR$33,$AS$26,$AS$27,$AS$28,$AQ$20,$AU$19),""),"")</f>
        <v/>
      </c>
      <c r="N1846" s="95" t="str">
        <f>IF(A1846&lt;&gt;"",IF(MID(C1846,1,1)="r",SigmaEpsReinf(J1846,$AS$42:$AS$43,$AS$41,$AS$39,$AS$40,$AQ$38),""),"")</f>
        <v/>
      </c>
      <c r="Q1846" s="92" t="str">
        <f t="shared" si="296"/>
        <v/>
      </c>
      <c r="R1846" s="92" t="str">
        <f t="shared" si="297"/>
        <v/>
      </c>
      <c r="U1846" s="5"/>
      <c r="V1846" s="5"/>
      <c r="W1846" s="94" t="str">
        <f t="shared" si="295"/>
        <v/>
      </c>
      <c r="X1846" s="94" t="str">
        <f t="shared" si="298"/>
        <v/>
      </c>
      <c r="Y1846" s="5"/>
      <c r="BK1846" s="8"/>
      <c r="BL1846" s="5"/>
      <c r="BM1846" s="5"/>
      <c r="BN1846" s="5"/>
      <c r="BO1846" s="5"/>
      <c r="BP1846" s="1"/>
      <c r="BQ1846" s="1"/>
      <c r="BR1846" s="1"/>
      <c r="BS1846" s="1"/>
      <c r="BT1846" s="1"/>
      <c r="BU1846" s="4"/>
      <c r="BV1846" s="1"/>
      <c r="BW1846" s="3"/>
      <c r="BX1846" s="4"/>
      <c r="BY1846" s="5"/>
      <c r="BZ1846" s="5"/>
      <c r="CA1846" s="5"/>
      <c r="CB1846" s="5"/>
      <c r="CC1846" s="5"/>
      <c r="CD1846" s="43"/>
    </row>
    <row r="1847" spans="1:82" x14ac:dyDescent="0.25">
      <c r="A1847" s="8"/>
      <c r="B1847" s="5"/>
      <c r="C1847" s="5"/>
      <c r="D1847" s="5"/>
      <c r="E1847" s="5"/>
      <c r="F1847" s="94" t="str">
        <f t="shared" si="289"/>
        <v/>
      </c>
      <c r="G1847" s="94" t="str">
        <f t="shared" si="290"/>
        <v/>
      </c>
      <c r="H1847" s="127" t="str">
        <f>IF(A1847&lt;&gt;"",IF(MID(C1847,1,1)="c",$AS$26,IF(MID(C1847,1,1)="r",$AS$41,IF(MID(C1847,1,1)="p",#REF!,#REF!))),"")</f>
        <v/>
      </c>
      <c r="I1847" s="92" t="str">
        <f t="shared" si="291"/>
        <v/>
      </c>
      <c r="J1847" s="92" t="str">
        <f t="shared" si="292"/>
        <v/>
      </c>
      <c r="K1847" s="92" t="str">
        <f t="shared" si="293"/>
        <v/>
      </c>
      <c r="L1847" s="92" t="str">
        <f t="shared" si="294"/>
        <v/>
      </c>
      <c r="M1847" s="95" t="str">
        <f>IF(A1847&lt;&gt;"",IF(MID(C1847,1,1)="c",SigmaEpsConcrete(I1847,$AN$30:$AN$33,$AR$30:$AR$33,$AS$26,$AS$27,$AS$28,$AQ$20,$AU$19),""),"")</f>
        <v/>
      </c>
      <c r="N1847" s="95" t="str">
        <f>IF(A1847&lt;&gt;"",IF(MID(C1847,1,1)="r",SigmaEpsReinf(J1847,$AS$42:$AS$43,$AS$41,$AS$39,$AS$40,$AQ$38),""),"")</f>
        <v/>
      </c>
      <c r="Q1847" s="92" t="str">
        <f t="shared" si="296"/>
        <v/>
      </c>
      <c r="R1847" s="92" t="str">
        <f t="shared" si="297"/>
        <v/>
      </c>
      <c r="U1847" s="5"/>
      <c r="V1847" s="5"/>
      <c r="W1847" s="94" t="str">
        <f t="shared" si="295"/>
        <v/>
      </c>
      <c r="X1847" s="94" t="str">
        <f t="shared" si="298"/>
        <v/>
      </c>
      <c r="Y1847" s="5"/>
      <c r="BK1847" s="8"/>
      <c r="BL1847" s="5"/>
      <c r="BM1847" s="5"/>
      <c r="BN1847" s="5"/>
      <c r="BO1847" s="5"/>
      <c r="BP1847" s="1"/>
      <c r="BQ1847" s="1"/>
      <c r="BR1847" s="1"/>
      <c r="BS1847" s="1"/>
      <c r="BT1847" s="1"/>
      <c r="BU1847" s="4"/>
      <c r="BV1847" s="1"/>
      <c r="BW1847" s="3"/>
      <c r="BX1847" s="4"/>
      <c r="BY1847" s="5"/>
      <c r="BZ1847" s="5"/>
      <c r="CA1847" s="5"/>
      <c r="CB1847" s="5"/>
      <c r="CC1847" s="5"/>
      <c r="CD1847" s="43"/>
    </row>
    <row r="1848" spans="1:82" x14ac:dyDescent="0.25">
      <c r="A1848" s="8"/>
      <c r="B1848" s="5"/>
      <c r="C1848" s="5"/>
      <c r="D1848" s="5"/>
      <c r="E1848" s="5"/>
      <c r="F1848" s="94" t="str">
        <f t="shared" si="289"/>
        <v/>
      </c>
      <c r="G1848" s="94" t="str">
        <f t="shared" si="290"/>
        <v/>
      </c>
      <c r="H1848" s="127" t="str">
        <f>IF(A1848&lt;&gt;"",IF(MID(C1848,1,1)="c",$AS$26,IF(MID(C1848,1,1)="r",$AS$41,IF(MID(C1848,1,1)="p",#REF!,#REF!))),"")</f>
        <v/>
      </c>
      <c r="I1848" s="92" t="str">
        <f t="shared" si="291"/>
        <v/>
      </c>
      <c r="J1848" s="92" t="str">
        <f t="shared" si="292"/>
        <v/>
      </c>
      <c r="K1848" s="92" t="str">
        <f t="shared" si="293"/>
        <v/>
      </c>
      <c r="L1848" s="92" t="str">
        <f t="shared" si="294"/>
        <v/>
      </c>
      <c r="M1848" s="95" t="str">
        <f>IF(A1848&lt;&gt;"",IF(MID(C1848,1,1)="c",SigmaEpsConcrete(I1848,$AN$30:$AN$33,$AR$30:$AR$33,$AS$26,$AS$27,$AS$28,$AQ$20,$AU$19),""),"")</f>
        <v/>
      </c>
      <c r="N1848" s="95" t="str">
        <f>IF(A1848&lt;&gt;"",IF(MID(C1848,1,1)="r",SigmaEpsReinf(J1848,$AS$42:$AS$43,$AS$41,$AS$39,$AS$40,$AQ$38),""),"")</f>
        <v/>
      </c>
      <c r="Q1848" s="92" t="str">
        <f t="shared" si="296"/>
        <v/>
      </c>
      <c r="R1848" s="92" t="str">
        <f t="shared" si="297"/>
        <v/>
      </c>
      <c r="U1848" s="5"/>
      <c r="V1848" s="5"/>
      <c r="W1848" s="94" t="str">
        <f t="shared" si="295"/>
        <v/>
      </c>
      <c r="X1848" s="94" t="str">
        <f t="shared" si="298"/>
        <v/>
      </c>
      <c r="Y1848" s="5"/>
      <c r="BK1848" s="8"/>
      <c r="BL1848" s="5"/>
      <c r="BM1848" s="5"/>
      <c r="BN1848" s="5"/>
      <c r="BO1848" s="5"/>
      <c r="BP1848" s="1"/>
      <c r="BQ1848" s="1"/>
      <c r="BR1848" s="1"/>
      <c r="BS1848" s="1"/>
      <c r="BT1848" s="1"/>
      <c r="BU1848" s="4"/>
      <c r="BV1848" s="1"/>
      <c r="BW1848" s="3"/>
      <c r="BX1848" s="4"/>
      <c r="BY1848" s="5"/>
      <c r="BZ1848" s="5"/>
      <c r="CA1848" s="5"/>
      <c r="CB1848" s="5"/>
      <c r="CC1848" s="5"/>
      <c r="CD1848" s="43"/>
    </row>
    <row r="1849" spans="1:82" x14ac:dyDescent="0.25">
      <c r="A1849" s="8"/>
      <c r="B1849" s="5"/>
      <c r="C1849" s="5"/>
      <c r="D1849" s="5"/>
      <c r="E1849" s="5"/>
      <c r="F1849" s="94" t="str">
        <f t="shared" si="289"/>
        <v/>
      </c>
      <c r="G1849" s="94" t="str">
        <f t="shared" si="290"/>
        <v/>
      </c>
      <c r="H1849" s="127" t="str">
        <f>IF(A1849&lt;&gt;"",IF(MID(C1849,1,1)="c",$AS$26,IF(MID(C1849,1,1)="r",$AS$41,IF(MID(C1849,1,1)="p",#REF!,#REF!))),"")</f>
        <v/>
      </c>
      <c r="I1849" s="92" t="str">
        <f t="shared" si="291"/>
        <v/>
      </c>
      <c r="J1849" s="92" t="str">
        <f t="shared" si="292"/>
        <v/>
      </c>
      <c r="K1849" s="92" t="str">
        <f t="shared" si="293"/>
        <v/>
      </c>
      <c r="L1849" s="92" t="str">
        <f t="shared" si="294"/>
        <v/>
      </c>
      <c r="M1849" s="95" t="str">
        <f>IF(A1849&lt;&gt;"",IF(MID(C1849,1,1)="c",SigmaEpsConcrete(I1849,$AN$30:$AN$33,$AR$30:$AR$33,$AS$26,$AS$27,$AS$28,$AQ$20,$AU$19),""),"")</f>
        <v/>
      </c>
      <c r="N1849" s="95" t="str">
        <f>IF(A1849&lt;&gt;"",IF(MID(C1849,1,1)="r",SigmaEpsReinf(J1849,$AS$42:$AS$43,$AS$41,$AS$39,$AS$40,$AQ$38),""),"")</f>
        <v/>
      </c>
      <c r="Q1849" s="92" t="str">
        <f t="shared" si="296"/>
        <v/>
      </c>
      <c r="R1849" s="92" t="str">
        <f t="shared" si="297"/>
        <v/>
      </c>
      <c r="U1849" s="5"/>
      <c r="V1849" s="5"/>
      <c r="W1849" s="94" t="str">
        <f t="shared" si="295"/>
        <v/>
      </c>
      <c r="X1849" s="94" t="str">
        <f t="shared" si="298"/>
        <v/>
      </c>
      <c r="Y1849" s="5"/>
      <c r="BK1849" s="8"/>
      <c r="BL1849" s="5"/>
      <c r="BM1849" s="5"/>
      <c r="BN1849" s="5"/>
      <c r="BO1849" s="5"/>
      <c r="BP1849" s="1"/>
      <c r="BQ1849" s="1"/>
      <c r="BR1849" s="1"/>
      <c r="BS1849" s="1"/>
      <c r="BT1849" s="1"/>
      <c r="BU1849" s="4"/>
      <c r="BV1849" s="1"/>
      <c r="BW1849" s="3"/>
      <c r="BX1849" s="4"/>
      <c r="BY1849" s="5"/>
      <c r="BZ1849" s="5"/>
      <c r="CA1849" s="5"/>
      <c r="CB1849" s="5"/>
      <c r="CC1849" s="5"/>
      <c r="CD1849" s="43"/>
    </row>
    <row r="1850" spans="1:82" x14ac:dyDescent="0.25">
      <c r="A1850" s="8"/>
      <c r="B1850" s="5"/>
      <c r="C1850" s="5"/>
      <c r="D1850" s="5"/>
      <c r="E1850" s="5"/>
      <c r="F1850" s="94" t="str">
        <f t="shared" si="289"/>
        <v/>
      </c>
      <c r="G1850" s="94" t="str">
        <f t="shared" si="290"/>
        <v/>
      </c>
      <c r="H1850" s="127" t="str">
        <f>IF(A1850&lt;&gt;"",IF(MID(C1850,1,1)="c",$AS$26,IF(MID(C1850,1,1)="r",$AS$41,IF(MID(C1850,1,1)="p",#REF!,#REF!))),"")</f>
        <v/>
      </c>
      <c r="I1850" s="92" t="str">
        <f t="shared" si="291"/>
        <v/>
      </c>
      <c r="J1850" s="92" t="str">
        <f t="shared" si="292"/>
        <v/>
      </c>
      <c r="K1850" s="92" t="str">
        <f t="shared" si="293"/>
        <v/>
      </c>
      <c r="L1850" s="92" t="str">
        <f t="shared" si="294"/>
        <v/>
      </c>
      <c r="M1850" s="95" t="str">
        <f>IF(A1850&lt;&gt;"",IF(MID(C1850,1,1)="c",SigmaEpsConcrete(I1850,$AN$30:$AN$33,$AR$30:$AR$33,$AS$26,$AS$27,$AS$28,$AQ$20,$AU$19),""),"")</f>
        <v/>
      </c>
      <c r="N1850" s="95" t="str">
        <f>IF(A1850&lt;&gt;"",IF(MID(C1850,1,1)="r",SigmaEpsReinf(J1850,$AS$42:$AS$43,$AS$41,$AS$39,$AS$40,$AQ$38),""),"")</f>
        <v/>
      </c>
      <c r="Q1850" s="92" t="str">
        <f t="shared" si="296"/>
        <v/>
      </c>
      <c r="R1850" s="92" t="str">
        <f t="shared" si="297"/>
        <v/>
      </c>
      <c r="U1850" s="5"/>
      <c r="V1850" s="5"/>
      <c r="W1850" s="94" t="str">
        <f t="shared" si="295"/>
        <v/>
      </c>
      <c r="X1850" s="94" t="str">
        <f t="shared" si="298"/>
        <v/>
      </c>
      <c r="Y1850" s="5"/>
      <c r="BK1850" s="8"/>
      <c r="BL1850" s="5"/>
      <c r="BM1850" s="5"/>
      <c r="BN1850" s="5"/>
      <c r="BO1850" s="5"/>
      <c r="BP1850" s="1"/>
      <c r="BQ1850" s="1"/>
      <c r="BR1850" s="1"/>
      <c r="BS1850" s="1"/>
      <c r="BT1850" s="1"/>
      <c r="BU1850" s="4"/>
      <c r="BV1850" s="1"/>
      <c r="BW1850" s="3"/>
      <c r="BX1850" s="4"/>
      <c r="BY1850" s="5"/>
      <c r="BZ1850" s="5"/>
      <c r="CA1850" s="5"/>
      <c r="CB1850" s="5"/>
      <c r="CC1850" s="5"/>
      <c r="CD1850" s="43"/>
    </row>
    <row r="1851" spans="1:82" x14ac:dyDescent="0.25">
      <c r="A1851" s="8"/>
      <c r="B1851" s="5"/>
      <c r="C1851" s="5"/>
      <c r="D1851" s="5"/>
      <c r="E1851" s="5"/>
      <c r="F1851" s="94" t="str">
        <f t="shared" si="289"/>
        <v/>
      </c>
      <c r="G1851" s="94" t="str">
        <f t="shared" si="290"/>
        <v/>
      </c>
      <c r="H1851" s="127" t="str">
        <f>IF(A1851&lt;&gt;"",IF(MID(C1851,1,1)="c",$AS$26,IF(MID(C1851,1,1)="r",$AS$41,IF(MID(C1851,1,1)="p",#REF!,#REF!))),"")</f>
        <v/>
      </c>
      <c r="I1851" s="92" t="str">
        <f t="shared" si="291"/>
        <v/>
      </c>
      <c r="J1851" s="92" t="str">
        <f t="shared" si="292"/>
        <v/>
      </c>
      <c r="K1851" s="92" t="str">
        <f t="shared" si="293"/>
        <v/>
      </c>
      <c r="L1851" s="92" t="str">
        <f t="shared" si="294"/>
        <v/>
      </c>
      <c r="M1851" s="95" t="str">
        <f>IF(A1851&lt;&gt;"",IF(MID(C1851,1,1)="c",SigmaEpsConcrete(I1851,$AN$30:$AN$33,$AR$30:$AR$33,$AS$26,$AS$27,$AS$28,$AQ$20,$AU$19),""),"")</f>
        <v/>
      </c>
      <c r="N1851" s="95" t="str">
        <f>IF(A1851&lt;&gt;"",IF(MID(C1851,1,1)="r",SigmaEpsReinf(J1851,$AS$42:$AS$43,$AS$41,$AS$39,$AS$40,$AQ$38),""),"")</f>
        <v/>
      </c>
      <c r="Q1851" s="92" t="str">
        <f t="shared" si="296"/>
        <v/>
      </c>
      <c r="R1851" s="92" t="str">
        <f t="shared" si="297"/>
        <v/>
      </c>
      <c r="U1851" s="5"/>
      <c r="V1851" s="5"/>
      <c r="W1851" s="94" t="str">
        <f t="shared" si="295"/>
        <v/>
      </c>
      <c r="X1851" s="94" t="str">
        <f t="shared" si="298"/>
        <v/>
      </c>
      <c r="Y1851" s="5"/>
      <c r="BK1851" s="8"/>
      <c r="BL1851" s="5"/>
      <c r="BM1851" s="5"/>
      <c r="BN1851" s="5"/>
      <c r="BO1851" s="5"/>
      <c r="BP1851" s="1"/>
      <c r="BQ1851" s="1"/>
      <c r="BR1851" s="1"/>
      <c r="BS1851" s="1"/>
      <c r="BT1851" s="1"/>
      <c r="BU1851" s="4"/>
      <c r="BV1851" s="1"/>
      <c r="BW1851" s="3"/>
      <c r="BX1851" s="4"/>
      <c r="BY1851" s="5"/>
      <c r="BZ1851" s="5"/>
      <c r="CA1851" s="5"/>
      <c r="CB1851" s="5"/>
      <c r="CC1851" s="5"/>
      <c r="CD1851" s="43"/>
    </row>
    <row r="1852" spans="1:82" x14ac:dyDescent="0.25">
      <c r="A1852" s="8"/>
      <c r="B1852" s="5"/>
      <c r="C1852" s="5"/>
      <c r="D1852" s="5"/>
      <c r="E1852" s="5"/>
      <c r="F1852" s="94" t="str">
        <f t="shared" si="289"/>
        <v/>
      </c>
      <c r="G1852" s="94" t="str">
        <f t="shared" si="290"/>
        <v/>
      </c>
      <c r="H1852" s="127" t="str">
        <f>IF(A1852&lt;&gt;"",IF(MID(C1852,1,1)="c",$AS$26,IF(MID(C1852,1,1)="r",$AS$41,IF(MID(C1852,1,1)="p",#REF!,#REF!))),"")</f>
        <v/>
      </c>
      <c r="I1852" s="92" t="str">
        <f t="shared" si="291"/>
        <v/>
      </c>
      <c r="J1852" s="92" t="str">
        <f t="shared" si="292"/>
        <v/>
      </c>
      <c r="K1852" s="92" t="str">
        <f t="shared" si="293"/>
        <v/>
      </c>
      <c r="L1852" s="92" t="str">
        <f t="shared" si="294"/>
        <v/>
      </c>
      <c r="M1852" s="95" t="str">
        <f>IF(A1852&lt;&gt;"",IF(MID(C1852,1,1)="c",SigmaEpsConcrete(I1852,$AN$30:$AN$33,$AR$30:$AR$33,$AS$26,$AS$27,$AS$28,$AQ$20,$AU$19),""),"")</f>
        <v/>
      </c>
      <c r="N1852" s="95" t="str">
        <f>IF(A1852&lt;&gt;"",IF(MID(C1852,1,1)="r",SigmaEpsReinf(J1852,$AS$42:$AS$43,$AS$41,$AS$39,$AS$40,$AQ$38),""),"")</f>
        <v/>
      </c>
      <c r="Q1852" s="92" t="str">
        <f t="shared" si="296"/>
        <v/>
      </c>
      <c r="R1852" s="92" t="str">
        <f t="shared" si="297"/>
        <v/>
      </c>
      <c r="U1852" s="5"/>
      <c r="V1852" s="5"/>
      <c r="W1852" s="94" t="str">
        <f t="shared" si="295"/>
        <v/>
      </c>
      <c r="X1852" s="94" t="str">
        <f t="shared" si="298"/>
        <v/>
      </c>
      <c r="Y1852" s="5"/>
      <c r="BK1852" s="8"/>
      <c r="BL1852" s="5"/>
      <c r="BM1852" s="5"/>
      <c r="BN1852" s="5"/>
      <c r="BO1852" s="5"/>
      <c r="BP1852" s="1"/>
      <c r="BQ1852" s="1"/>
      <c r="BR1852" s="1"/>
      <c r="BS1852" s="1"/>
      <c r="BT1852" s="1"/>
      <c r="BU1852" s="4"/>
      <c r="BV1852" s="1"/>
      <c r="BW1852" s="3"/>
      <c r="BX1852" s="4"/>
      <c r="BY1852" s="5"/>
      <c r="BZ1852" s="5"/>
      <c r="CA1852" s="5"/>
      <c r="CB1852" s="5"/>
      <c r="CC1852" s="5"/>
      <c r="CD1852" s="43"/>
    </row>
    <row r="1853" spans="1:82" x14ac:dyDescent="0.25">
      <c r="A1853" s="8"/>
      <c r="B1853" s="5"/>
      <c r="C1853" s="5"/>
      <c r="D1853" s="5"/>
      <c r="E1853" s="5"/>
      <c r="F1853" s="94" t="str">
        <f t="shared" si="289"/>
        <v/>
      </c>
      <c r="G1853" s="94" t="str">
        <f t="shared" si="290"/>
        <v/>
      </c>
      <c r="H1853" s="127" t="str">
        <f>IF(A1853&lt;&gt;"",IF(MID(C1853,1,1)="c",$AS$26,IF(MID(C1853,1,1)="r",$AS$41,IF(MID(C1853,1,1)="p",#REF!,#REF!))),"")</f>
        <v/>
      </c>
      <c r="I1853" s="92" t="str">
        <f t="shared" si="291"/>
        <v/>
      </c>
      <c r="J1853" s="92" t="str">
        <f t="shared" si="292"/>
        <v/>
      </c>
      <c r="K1853" s="92" t="str">
        <f t="shared" si="293"/>
        <v/>
      </c>
      <c r="L1853" s="92" t="str">
        <f t="shared" si="294"/>
        <v/>
      </c>
      <c r="M1853" s="95" t="str">
        <f>IF(A1853&lt;&gt;"",IF(MID(C1853,1,1)="c",SigmaEpsConcrete(I1853,$AN$30:$AN$33,$AR$30:$AR$33,$AS$26,$AS$27,$AS$28,$AQ$20,$AU$19),""),"")</f>
        <v/>
      </c>
      <c r="N1853" s="95" t="str">
        <f>IF(A1853&lt;&gt;"",IF(MID(C1853,1,1)="r",SigmaEpsReinf(J1853,$AS$42:$AS$43,$AS$41,$AS$39,$AS$40,$AQ$38),""),"")</f>
        <v/>
      </c>
      <c r="Q1853" s="92" t="str">
        <f t="shared" si="296"/>
        <v/>
      </c>
      <c r="R1853" s="92" t="str">
        <f t="shared" si="297"/>
        <v/>
      </c>
      <c r="U1853" s="5"/>
      <c r="V1853" s="5"/>
      <c r="W1853" s="94" t="str">
        <f t="shared" si="295"/>
        <v/>
      </c>
      <c r="X1853" s="94" t="str">
        <f t="shared" si="298"/>
        <v/>
      </c>
      <c r="Y1853" s="5"/>
      <c r="BK1853" s="8"/>
      <c r="BL1853" s="5"/>
      <c r="BM1853" s="5"/>
      <c r="BN1853" s="5"/>
      <c r="BO1853" s="5"/>
      <c r="BP1853" s="1"/>
      <c r="BQ1853" s="1"/>
      <c r="BR1853" s="1"/>
      <c r="BS1853" s="1"/>
      <c r="BT1853" s="1"/>
      <c r="BU1853" s="4"/>
      <c r="BV1853" s="1"/>
      <c r="BW1853" s="3"/>
      <c r="BX1853" s="4"/>
      <c r="BY1853" s="5"/>
      <c r="BZ1853" s="5"/>
      <c r="CA1853" s="5"/>
      <c r="CB1853" s="5"/>
      <c r="CC1853" s="5"/>
      <c r="CD1853" s="43"/>
    </row>
    <row r="1854" spans="1:82" x14ac:dyDescent="0.25">
      <c r="A1854" s="8"/>
      <c r="B1854" s="5"/>
      <c r="C1854" s="5"/>
      <c r="D1854" s="5"/>
      <c r="E1854" s="5"/>
      <c r="F1854" s="94" t="str">
        <f t="shared" si="289"/>
        <v/>
      </c>
      <c r="G1854" s="94" t="str">
        <f t="shared" si="290"/>
        <v/>
      </c>
      <c r="H1854" s="127" t="str">
        <f>IF(A1854&lt;&gt;"",IF(MID(C1854,1,1)="c",$AS$26,IF(MID(C1854,1,1)="r",$AS$41,IF(MID(C1854,1,1)="p",#REF!,#REF!))),"")</f>
        <v/>
      </c>
      <c r="I1854" s="92" t="str">
        <f t="shared" si="291"/>
        <v/>
      </c>
      <c r="J1854" s="92" t="str">
        <f t="shared" si="292"/>
        <v/>
      </c>
      <c r="K1854" s="92" t="str">
        <f t="shared" si="293"/>
        <v/>
      </c>
      <c r="L1854" s="92" t="str">
        <f t="shared" si="294"/>
        <v/>
      </c>
      <c r="M1854" s="95" t="str">
        <f>IF(A1854&lt;&gt;"",IF(MID(C1854,1,1)="c",SigmaEpsConcrete(I1854,$AN$30:$AN$33,$AR$30:$AR$33,$AS$26,$AS$27,$AS$28,$AQ$20,$AU$19),""),"")</f>
        <v/>
      </c>
      <c r="N1854" s="95" t="str">
        <f>IF(A1854&lt;&gt;"",IF(MID(C1854,1,1)="r",SigmaEpsReinf(J1854,$AS$42:$AS$43,$AS$41,$AS$39,$AS$40,$AQ$38),""),"")</f>
        <v/>
      </c>
      <c r="Q1854" s="92" t="str">
        <f t="shared" si="296"/>
        <v/>
      </c>
      <c r="R1854" s="92" t="str">
        <f t="shared" si="297"/>
        <v/>
      </c>
      <c r="U1854" s="5"/>
      <c r="V1854" s="5"/>
      <c r="W1854" s="94" t="str">
        <f t="shared" si="295"/>
        <v/>
      </c>
      <c r="X1854" s="94" t="str">
        <f t="shared" si="298"/>
        <v/>
      </c>
      <c r="Y1854" s="5"/>
      <c r="BK1854" s="8"/>
      <c r="BL1854" s="5"/>
      <c r="BM1854" s="5"/>
      <c r="BN1854" s="5"/>
      <c r="BO1854" s="5"/>
      <c r="BP1854" s="1"/>
      <c r="BQ1854" s="1"/>
      <c r="BR1854" s="1"/>
      <c r="BS1854" s="1"/>
      <c r="BT1854" s="1"/>
      <c r="BU1854" s="4"/>
      <c r="BV1854" s="1"/>
      <c r="BW1854" s="3"/>
      <c r="BX1854" s="4"/>
      <c r="BY1854" s="5"/>
      <c r="BZ1854" s="5"/>
      <c r="CA1854" s="5"/>
      <c r="CB1854" s="5"/>
      <c r="CC1854" s="5"/>
      <c r="CD1854" s="43"/>
    </row>
    <row r="1855" spans="1:82" x14ac:dyDescent="0.25">
      <c r="A1855" s="8"/>
      <c r="B1855" s="5"/>
      <c r="C1855" s="5"/>
      <c r="D1855" s="5"/>
      <c r="E1855" s="5"/>
      <c r="F1855" s="94" t="str">
        <f t="shared" si="289"/>
        <v/>
      </c>
      <c r="G1855" s="94" t="str">
        <f t="shared" si="290"/>
        <v/>
      </c>
      <c r="H1855" s="127" t="str">
        <f>IF(A1855&lt;&gt;"",IF(MID(C1855,1,1)="c",$AS$26,IF(MID(C1855,1,1)="r",$AS$41,IF(MID(C1855,1,1)="p",#REF!,#REF!))),"")</f>
        <v/>
      </c>
      <c r="I1855" s="92" t="str">
        <f t="shared" si="291"/>
        <v/>
      </c>
      <c r="J1855" s="92" t="str">
        <f t="shared" si="292"/>
        <v/>
      </c>
      <c r="K1855" s="92" t="str">
        <f t="shared" si="293"/>
        <v/>
      </c>
      <c r="L1855" s="92" t="str">
        <f t="shared" si="294"/>
        <v/>
      </c>
      <c r="M1855" s="95" t="str">
        <f>IF(A1855&lt;&gt;"",IF(MID(C1855,1,1)="c",SigmaEpsConcrete(I1855,$AN$30:$AN$33,$AR$30:$AR$33,$AS$26,$AS$27,$AS$28,$AQ$20,$AU$19),""),"")</f>
        <v/>
      </c>
      <c r="N1855" s="95" t="str">
        <f>IF(A1855&lt;&gt;"",IF(MID(C1855,1,1)="r",SigmaEpsReinf(J1855,$AS$42:$AS$43,$AS$41,$AS$39,$AS$40,$AQ$38),""),"")</f>
        <v/>
      </c>
      <c r="Q1855" s="92" t="str">
        <f t="shared" si="296"/>
        <v/>
      </c>
      <c r="R1855" s="92" t="str">
        <f t="shared" si="297"/>
        <v/>
      </c>
      <c r="U1855" s="5"/>
      <c r="V1855" s="5"/>
      <c r="W1855" s="94" t="str">
        <f t="shared" si="295"/>
        <v/>
      </c>
      <c r="X1855" s="94" t="str">
        <f t="shared" si="298"/>
        <v/>
      </c>
      <c r="Y1855" s="5"/>
      <c r="BK1855" s="8"/>
      <c r="BL1855" s="5"/>
      <c r="BM1855" s="5"/>
      <c r="BN1855" s="5"/>
      <c r="BO1855" s="5"/>
      <c r="BP1855" s="1"/>
      <c r="BQ1855" s="1"/>
      <c r="BR1855" s="1"/>
      <c r="BS1855" s="1"/>
      <c r="BT1855" s="1"/>
      <c r="BU1855" s="4"/>
      <c r="BV1855" s="1"/>
      <c r="BW1855" s="3"/>
      <c r="BX1855" s="4"/>
      <c r="BY1855" s="5"/>
      <c r="BZ1855" s="5"/>
      <c r="CA1855" s="5"/>
      <c r="CB1855" s="5"/>
      <c r="CC1855" s="5"/>
      <c r="CD1855" s="43"/>
    </row>
    <row r="1856" spans="1:82" x14ac:dyDescent="0.25">
      <c r="A1856" s="8"/>
      <c r="B1856" s="5"/>
      <c r="C1856" s="5"/>
      <c r="D1856" s="5"/>
      <c r="E1856" s="5"/>
      <c r="F1856" s="94" t="str">
        <f t="shared" si="289"/>
        <v/>
      </c>
      <c r="G1856" s="94" t="str">
        <f t="shared" si="290"/>
        <v/>
      </c>
      <c r="H1856" s="127" t="str">
        <f>IF(A1856&lt;&gt;"",IF(MID(C1856,1,1)="c",$AS$26,IF(MID(C1856,1,1)="r",$AS$41,IF(MID(C1856,1,1)="p",#REF!,#REF!))),"")</f>
        <v/>
      </c>
      <c r="I1856" s="92" t="str">
        <f t="shared" si="291"/>
        <v/>
      </c>
      <c r="J1856" s="92" t="str">
        <f t="shared" si="292"/>
        <v/>
      </c>
      <c r="K1856" s="92" t="str">
        <f t="shared" si="293"/>
        <v/>
      </c>
      <c r="L1856" s="92" t="str">
        <f t="shared" si="294"/>
        <v/>
      </c>
      <c r="M1856" s="95" t="str">
        <f>IF(A1856&lt;&gt;"",IF(MID(C1856,1,1)="c",SigmaEpsConcrete(I1856,$AN$30:$AN$33,$AR$30:$AR$33,$AS$26,$AS$27,$AS$28,$AQ$20,$AU$19),""),"")</f>
        <v/>
      </c>
      <c r="N1856" s="95" t="str">
        <f>IF(A1856&lt;&gt;"",IF(MID(C1856,1,1)="r",SigmaEpsReinf(J1856,$AS$42:$AS$43,$AS$41,$AS$39,$AS$40,$AQ$38),""),"")</f>
        <v/>
      </c>
      <c r="Q1856" s="92" t="str">
        <f t="shared" si="296"/>
        <v/>
      </c>
      <c r="R1856" s="92" t="str">
        <f t="shared" si="297"/>
        <v/>
      </c>
      <c r="U1856" s="5"/>
      <c r="V1856" s="5"/>
      <c r="W1856" s="94" t="str">
        <f t="shared" si="295"/>
        <v/>
      </c>
      <c r="X1856" s="94" t="str">
        <f t="shared" si="298"/>
        <v/>
      </c>
      <c r="Y1856" s="5"/>
      <c r="BK1856" s="8"/>
      <c r="BL1856" s="5"/>
      <c r="BM1856" s="5"/>
      <c r="BN1856" s="5"/>
      <c r="BO1856" s="5"/>
      <c r="BP1856" s="1"/>
      <c r="BQ1856" s="1"/>
      <c r="BR1856" s="1"/>
      <c r="BS1856" s="1"/>
      <c r="BT1856" s="1"/>
      <c r="BU1856" s="4"/>
      <c r="BV1856" s="1"/>
      <c r="BW1856" s="3"/>
      <c r="BX1856" s="4"/>
      <c r="BY1856" s="5"/>
      <c r="BZ1856" s="5"/>
      <c r="CA1856" s="5"/>
      <c r="CB1856" s="5"/>
      <c r="CC1856" s="5"/>
      <c r="CD1856" s="43"/>
    </row>
    <row r="1857" spans="1:82" x14ac:dyDescent="0.25">
      <c r="A1857" s="8"/>
      <c r="B1857" s="5"/>
      <c r="C1857" s="5"/>
      <c r="D1857" s="5"/>
      <c r="E1857" s="5"/>
      <c r="F1857" s="94" t="str">
        <f t="shared" si="289"/>
        <v/>
      </c>
      <c r="G1857" s="94" t="str">
        <f t="shared" si="290"/>
        <v/>
      </c>
      <c r="H1857" s="127" t="str">
        <f>IF(A1857&lt;&gt;"",IF(MID(C1857,1,1)="c",$AS$26,IF(MID(C1857,1,1)="r",$AS$41,IF(MID(C1857,1,1)="p",#REF!,#REF!))),"")</f>
        <v/>
      </c>
      <c r="I1857" s="92" t="str">
        <f t="shared" si="291"/>
        <v/>
      </c>
      <c r="J1857" s="92" t="str">
        <f t="shared" si="292"/>
        <v/>
      </c>
      <c r="K1857" s="92" t="str">
        <f t="shared" si="293"/>
        <v/>
      </c>
      <c r="L1857" s="92" t="str">
        <f t="shared" si="294"/>
        <v/>
      </c>
      <c r="M1857" s="95" t="str">
        <f>IF(A1857&lt;&gt;"",IF(MID(C1857,1,1)="c",SigmaEpsConcrete(I1857,$AN$30:$AN$33,$AR$30:$AR$33,$AS$26,$AS$27,$AS$28,$AQ$20,$AU$19),""),"")</f>
        <v/>
      </c>
      <c r="N1857" s="95" t="str">
        <f>IF(A1857&lt;&gt;"",IF(MID(C1857,1,1)="r",SigmaEpsReinf(J1857,$AS$42:$AS$43,$AS$41,$AS$39,$AS$40,$AQ$38),""),"")</f>
        <v/>
      </c>
      <c r="Q1857" s="92" t="str">
        <f t="shared" si="296"/>
        <v/>
      </c>
      <c r="R1857" s="92" t="str">
        <f t="shared" si="297"/>
        <v/>
      </c>
      <c r="U1857" s="5"/>
      <c r="V1857" s="5"/>
      <c r="W1857" s="94" t="str">
        <f t="shared" si="295"/>
        <v/>
      </c>
      <c r="X1857" s="94" t="str">
        <f t="shared" si="298"/>
        <v/>
      </c>
      <c r="Y1857" s="5"/>
      <c r="BK1857" s="8"/>
      <c r="BL1857" s="5"/>
      <c r="BM1857" s="5"/>
      <c r="BN1857" s="5"/>
      <c r="BO1857" s="5"/>
      <c r="BP1857" s="1"/>
      <c r="BQ1857" s="1"/>
      <c r="BR1857" s="1"/>
      <c r="BS1857" s="1"/>
      <c r="BT1857" s="1"/>
      <c r="BU1857" s="4"/>
      <c r="BV1857" s="1"/>
      <c r="BW1857" s="3"/>
      <c r="BX1857" s="4"/>
      <c r="BY1857" s="5"/>
      <c r="BZ1857" s="5"/>
      <c r="CA1857" s="5"/>
      <c r="CB1857" s="5"/>
      <c r="CC1857" s="5"/>
      <c r="CD1857" s="43"/>
    </row>
    <row r="1858" spans="1:82" x14ac:dyDescent="0.25">
      <c r="A1858" s="8"/>
      <c r="B1858" s="5"/>
      <c r="C1858" s="5"/>
      <c r="D1858" s="5"/>
      <c r="E1858" s="5"/>
      <c r="F1858" s="94" t="str">
        <f t="shared" si="289"/>
        <v/>
      </c>
      <c r="G1858" s="94" t="str">
        <f t="shared" si="290"/>
        <v/>
      </c>
      <c r="H1858" s="127" t="str">
        <f>IF(A1858&lt;&gt;"",IF(MID(C1858,1,1)="c",$AS$26,IF(MID(C1858,1,1)="r",$AS$41,IF(MID(C1858,1,1)="p",#REF!,#REF!))),"")</f>
        <v/>
      </c>
      <c r="I1858" s="92" t="str">
        <f t="shared" si="291"/>
        <v/>
      </c>
      <c r="J1858" s="92" t="str">
        <f t="shared" si="292"/>
        <v/>
      </c>
      <c r="K1858" s="92" t="str">
        <f t="shared" si="293"/>
        <v/>
      </c>
      <c r="L1858" s="92" t="str">
        <f t="shared" si="294"/>
        <v/>
      </c>
      <c r="M1858" s="95" t="str">
        <f>IF(A1858&lt;&gt;"",IF(MID(C1858,1,1)="c",SigmaEpsConcrete(I1858,$AN$30:$AN$33,$AR$30:$AR$33,$AS$26,$AS$27,$AS$28,$AQ$20,$AU$19),""),"")</f>
        <v/>
      </c>
      <c r="N1858" s="95" t="str">
        <f>IF(A1858&lt;&gt;"",IF(MID(C1858,1,1)="r",SigmaEpsReinf(J1858,$AS$42:$AS$43,$AS$41,$AS$39,$AS$40,$AQ$38),""),"")</f>
        <v/>
      </c>
      <c r="Q1858" s="92" t="str">
        <f t="shared" si="296"/>
        <v/>
      </c>
      <c r="R1858" s="92" t="str">
        <f t="shared" si="297"/>
        <v/>
      </c>
      <c r="U1858" s="5"/>
      <c r="V1858" s="5"/>
      <c r="W1858" s="94" t="str">
        <f t="shared" si="295"/>
        <v/>
      </c>
      <c r="X1858" s="94" t="str">
        <f t="shared" si="298"/>
        <v/>
      </c>
      <c r="Y1858" s="5"/>
      <c r="BK1858" s="8"/>
      <c r="BL1858" s="5"/>
      <c r="BM1858" s="5"/>
      <c r="BN1858" s="5"/>
      <c r="BO1858" s="5"/>
      <c r="BP1858" s="1"/>
      <c r="BQ1858" s="1"/>
      <c r="BR1858" s="1"/>
      <c r="BS1858" s="1"/>
      <c r="BT1858" s="1"/>
      <c r="BU1858" s="4"/>
      <c r="BV1858" s="1"/>
      <c r="BW1858" s="3"/>
      <c r="BX1858" s="4"/>
      <c r="BY1858" s="5"/>
      <c r="BZ1858" s="5"/>
      <c r="CA1858" s="5"/>
      <c r="CB1858" s="5"/>
      <c r="CC1858" s="5"/>
      <c r="CD1858" s="43"/>
    </row>
    <row r="1859" spans="1:82" x14ac:dyDescent="0.25">
      <c r="A1859" s="8"/>
      <c r="B1859" s="5"/>
      <c r="C1859" s="5"/>
      <c r="D1859" s="5"/>
      <c r="E1859" s="5"/>
      <c r="F1859" s="94" t="str">
        <f t="shared" si="289"/>
        <v/>
      </c>
      <c r="G1859" s="94" t="str">
        <f t="shared" si="290"/>
        <v/>
      </c>
      <c r="H1859" s="127" t="str">
        <f>IF(A1859&lt;&gt;"",IF(MID(C1859,1,1)="c",$AS$26,IF(MID(C1859,1,1)="r",$AS$41,IF(MID(C1859,1,1)="p",#REF!,#REF!))),"")</f>
        <v/>
      </c>
      <c r="I1859" s="92" t="str">
        <f t="shared" si="291"/>
        <v/>
      </c>
      <c r="J1859" s="92" t="str">
        <f t="shared" si="292"/>
        <v/>
      </c>
      <c r="K1859" s="92" t="str">
        <f t="shared" si="293"/>
        <v/>
      </c>
      <c r="L1859" s="92" t="str">
        <f t="shared" si="294"/>
        <v/>
      </c>
      <c r="M1859" s="95" t="str">
        <f>IF(A1859&lt;&gt;"",IF(MID(C1859,1,1)="c",SigmaEpsConcrete(I1859,$AN$30:$AN$33,$AR$30:$AR$33,$AS$26,$AS$27,$AS$28,$AQ$20,$AU$19),""),"")</f>
        <v/>
      </c>
      <c r="N1859" s="95" t="str">
        <f>IF(A1859&lt;&gt;"",IF(MID(C1859,1,1)="r",SigmaEpsReinf(J1859,$AS$42:$AS$43,$AS$41,$AS$39,$AS$40,$AQ$38),""),"")</f>
        <v/>
      </c>
      <c r="Q1859" s="92" t="str">
        <f t="shared" si="296"/>
        <v/>
      </c>
      <c r="R1859" s="92" t="str">
        <f t="shared" si="297"/>
        <v/>
      </c>
      <c r="U1859" s="5"/>
      <c r="V1859" s="5"/>
      <c r="W1859" s="94" t="str">
        <f t="shared" si="295"/>
        <v/>
      </c>
      <c r="X1859" s="94" t="str">
        <f t="shared" si="298"/>
        <v/>
      </c>
      <c r="Y1859" s="5"/>
      <c r="BK1859" s="8"/>
      <c r="BL1859" s="5"/>
      <c r="BM1859" s="5"/>
      <c r="BN1859" s="5"/>
      <c r="BO1859" s="5"/>
      <c r="BP1859" s="1"/>
      <c r="BQ1859" s="1"/>
      <c r="BR1859" s="1"/>
      <c r="BS1859" s="1"/>
      <c r="BT1859" s="1"/>
      <c r="BU1859" s="4"/>
      <c r="BV1859" s="1"/>
      <c r="BW1859" s="3"/>
      <c r="BX1859" s="4"/>
      <c r="BY1859" s="5"/>
      <c r="BZ1859" s="5"/>
      <c r="CA1859" s="5"/>
      <c r="CB1859" s="5"/>
      <c r="CC1859" s="5"/>
      <c r="CD1859" s="43"/>
    </row>
    <row r="1860" spans="1:82" x14ac:dyDescent="0.25">
      <c r="A1860" s="8"/>
      <c r="B1860" s="5"/>
      <c r="C1860" s="5"/>
      <c r="D1860" s="5"/>
      <c r="E1860" s="5"/>
      <c r="F1860" s="94" t="str">
        <f t="shared" si="289"/>
        <v/>
      </c>
      <c r="G1860" s="94" t="str">
        <f t="shared" si="290"/>
        <v/>
      </c>
      <c r="H1860" s="127" t="str">
        <f>IF(A1860&lt;&gt;"",IF(MID(C1860,1,1)="c",$AS$26,IF(MID(C1860,1,1)="r",$AS$41,IF(MID(C1860,1,1)="p",#REF!,#REF!))),"")</f>
        <v/>
      </c>
      <c r="I1860" s="92" t="str">
        <f t="shared" si="291"/>
        <v/>
      </c>
      <c r="J1860" s="92" t="str">
        <f t="shared" si="292"/>
        <v/>
      </c>
      <c r="K1860" s="92" t="str">
        <f t="shared" si="293"/>
        <v/>
      </c>
      <c r="L1860" s="92" t="str">
        <f t="shared" si="294"/>
        <v/>
      </c>
      <c r="M1860" s="95" t="str">
        <f>IF(A1860&lt;&gt;"",IF(MID(C1860,1,1)="c",SigmaEpsConcrete(I1860,$AN$30:$AN$33,$AR$30:$AR$33,$AS$26,$AS$27,$AS$28,$AQ$20,$AU$19),""),"")</f>
        <v/>
      </c>
      <c r="N1860" s="95" t="str">
        <f>IF(A1860&lt;&gt;"",IF(MID(C1860,1,1)="r",SigmaEpsReinf(J1860,$AS$42:$AS$43,$AS$41,$AS$39,$AS$40,$AQ$38),""),"")</f>
        <v/>
      </c>
      <c r="Q1860" s="92" t="str">
        <f t="shared" si="296"/>
        <v/>
      </c>
      <c r="R1860" s="92" t="str">
        <f t="shared" si="297"/>
        <v/>
      </c>
      <c r="U1860" s="5"/>
      <c r="V1860" s="5"/>
      <c r="W1860" s="94" t="str">
        <f t="shared" si="295"/>
        <v/>
      </c>
      <c r="X1860" s="94" t="str">
        <f t="shared" si="298"/>
        <v/>
      </c>
      <c r="Y1860" s="5"/>
      <c r="BK1860" s="8"/>
      <c r="BL1860" s="5"/>
      <c r="BM1860" s="5"/>
      <c r="BN1860" s="5"/>
      <c r="BO1860" s="5"/>
      <c r="BP1860" s="1"/>
      <c r="BQ1860" s="1"/>
      <c r="BR1860" s="1"/>
      <c r="BS1860" s="1"/>
      <c r="BT1860" s="1"/>
      <c r="BU1860" s="4"/>
      <c r="BV1860" s="1"/>
      <c r="BW1860" s="3"/>
      <c r="BX1860" s="4"/>
      <c r="BY1860" s="5"/>
      <c r="BZ1860" s="5"/>
      <c r="CA1860" s="5"/>
      <c r="CB1860" s="5"/>
      <c r="CC1860" s="5"/>
      <c r="CD1860" s="43"/>
    </row>
    <row r="1861" spans="1:82" x14ac:dyDescent="0.25">
      <c r="A1861" s="8"/>
      <c r="B1861" s="5"/>
      <c r="C1861" s="5"/>
      <c r="D1861" s="5"/>
      <c r="E1861" s="5"/>
      <c r="F1861" s="94" t="str">
        <f t="shared" si="289"/>
        <v/>
      </c>
      <c r="G1861" s="94" t="str">
        <f t="shared" si="290"/>
        <v/>
      </c>
      <c r="H1861" s="127" t="str">
        <f>IF(A1861&lt;&gt;"",IF(MID(C1861,1,1)="c",$AS$26,IF(MID(C1861,1,1)="r",$AS$41,IF(MID(C1861,1,1)="p",#REF!,#REF!))),"")</f>
        <v/>
      </c>
      <c r="I1861" s="92" t="str">
        <f t="shared" si="291"/>
        <v/>
      </c>
      <c r="J1861" s="92" t="str">
        <f t="shared" si="292"/>
        <v/>
      </c>
      <c r="K1861" s="92" t="str">
        <f t="shared" si="293"/>
        <v/>
      </c>
      <c r="L1861" s="92" t="str">
        <f t="shared" si="294"/>
        <v/>
      </c>
      <c r="M1861" s="95" t="str">
        <f>IF(A1861&lt;&gt;"",IF(MID(C1861,1,1)="c",SigmaEpsConcrete(I1861,$AN$30:$AN$33,$AR$30:$AR$33,$AS$26,$AS$27,$AS$28,$AQ$20,$AU$19),""),"")</f>
        <v/>
      </c>
      <c r="N1861" s="95" t="str">
        <f>IF(A1861&lt;&gt;"",IF(MID(C1861,1,1)="r",SigmaEpsReinf(J1861,$AS$42:$AS$43,$AS$41,$AS$39,$AS$40,$AQ$38),""),"")</f>
        <v/>
      </c>
      <c r="Q1861" s="92" t="str">
        <f t="shared" si="296"/>
        <v/>
      </c>
      <c r="R1861" s="92" t="str">
        <f t="shared" si="297"/>
        <v/>
      </c>
      <c r="U1861" s="5"/>
      <c r="V1861" s="5"/>
      <c r="W1861" s="94" t="str">
        <f t="shared" si="295"/>
        <v/>
      </c>
      <c r="X1861" s="94" t="str">
        <f t="shared" si="298"/>
        <v/>
      </c>
      <c r="Y1861" s="5"/>
      <c r="BK1861" s="8"/>
      <c r="BL1861" s="5"/>
      <c r="BM1861" s="5"/>
      <c r="BN1861" s="5"/>
      <c r="BO1861" s="5"/>
      <c r="BP1861" s="1"/>
      <c r="BQ1861" s="1"/>
      <c r="BR1861" s="1"/>
      <c r="BS1861" s="1"/>
      <c r="BT1861" s="1"/>
      <c r="BU1861" s="4"/>
      <c r="BV1861" s="1"/>
      <c r="BW1861" s="3"/>
      <c r="BX1861" s="4"/>
      <c r="BY1861" s="5"/>
      <c r="BZ1861" s="5"/>
      <c r="CA1861" s="5"/>
      <c r="CB1861" s="5"/>
      <c r="CC1861" s="5"/>
      <c r="CD1861" s="43"/>
    </row>
    <row r="1862" spans="1:82" x14ac:dyDescent="0.25">
      <c r="A1862" s="8"/>
      <c r="B1862" s="5"/>
      <c r="C1862" s="5"/>
      <c r="D1862" s="5"/>
      <c r="E1862" s="5"/>
      <c r="F1862" s="94" t="str">
        <f t="shared" si="289"/>
        <v/>
      </c>
      <c r="G1862" s="94" t="str">
        <f t="shared" si="290"/>
        <v/>
      </c>
      <c r="H1862" s="127" t="str">
        <f>IF(A1862&lt;&gt;"",IF(MID(C1862,1,1)="c",$AS$26,IF(MID(C1862,1,1)="r",$AS$41,IF(MID(C1862,1,1)="p",#REF!,#REF!))),"")</f>
        <v/>
      </c>
      <c r="I1862" s="92" t="str">
        <f t="shared" si="291"/>
        <v/>
      </c>
      <c r="J1862" s="92" t="str">
        <f t="shared" si="292"/>
        <v/>
      </c>
      <c r="K1862" s="92" t="str">
        <f t="shared" si="293"/>
        <v/>
      </c>
      <c r="L1862" s="92" t="str">
        <f t="shared" si="294"/>
        <v/>
      </c>
      <c r="M1862" s="95" t="str">
        <f>IF(A1862&lt;&gt;"",IF(MID(C1862,1,1)="c",SigmaEpsConcrete(I1862,$AN$30:$AN$33,$AR$30:$AR$33,$AS$26,$AS$27,$AS$28,$AQ$20,$AU$19),""),"")</f>
        <v/>
      </c>
      <c r="N1862" s="95" t="str">
        <f>IF(A1862&lt;&gt;"",IF(MID(C1862,1,1)="r",SigmaEpsReinf(J1862,$AS$42:$AS$43,$AS$41,$AS$39,$AS$40,$AQ$38),""),"")</f>
        <v/>
      </c>
      <c r="Q1862" s="92" t="str">
        <f t="shared" si="296"/>
        <v/>
      </c>
      <c r="R1862" s="92" t="str">
        <f t="shared" si="297"/>
        <v/>
      </c>
      <c r="U1862" s="5"/>
      <c r="V1862" s="5"/>
      <c r="W1862" s="94" t="str">
        <f t="shared" si="295"/>
        <v/>
      </c>
      <c r="X1862" s="94" t="str">
        <f t="shared" si="298"/>
        <v/>
      </c>
      <c r="Y1862" s="5"/>
      <c r="BK1862" s="8"/>
      <c r="BL1862" s="5"/>
      <c r="BM1862" s="5"/>
      <c r="BN1862" s="5"/>
      <c r="BO1862" s="5"/>
      <c r="BP1862" s="1"/>
      <c r="BQ1862" s="1"/>
      <c r="BR1862" s="1"/>
      <c r="BS1862" s="1"/>
      <c r="BT1862" s="1"/>
      <c r="BU1862" s="4"/>
      <c r="BV1862" s="1"/>
      <c r="BW1862" s="3"/>
      <c r="BX1862" s="4"/>
      <c r="BY1862" s="5"/>
      <c r="BZ1862" s="5"/>
      <c r="CA1862" s="5"/>
      <c r="CB1862" s="5"/>
      <c r="CC1862" s="5"/>
      <c r="CD1862" s="43"/>
    </row>
    <row r="1863" spans="1:82" x14ac:dyDescent="0.25">
      <c r="A1863" s="8"/>
      <c r="B1863" s="5"/>
      <c r="C1863" s="5"/>
      <c r="D1863" s="5"/>
      <c r="E1863" s="5"/>
      <c r="F1863" s="94" t="str">
        <f t="shared" si="289"/>
        <v/>
      </c>
      <c r="G1863" s="94" t="str">
        <f t="shared" si="290"/>
        <v/>
      </c>
      <c r="H1863" s="127" t="str">
        <f>IF(A1863&lt;&gt;"",IF(MID(C1863,1,1)="c",$AS$26,IF(MID(C1863,1,1)="r",$AS$41,IF(MID(C1863,1,1)="p",#REF!,#REF!))),"")</f>
        <v/>
      </c>
      <c r="I1863" s="92" t="str">
        <f t="shared" si="291"/>
        <v/>
      </c>
      <c r="J1863" s="92" t="str">
        <f t="shared" si="292"/>
        <v/>
      </c>
      <c r="K1863" s="92" t="str">
        <f t="shared" si="293"/>
        <v/>
      </c>
      <c r="L1863" s="92" t="str">
        <f t="shared" si="294"/>
        <v/>
      </c>
      <c r="M1863" s="95" t="str">
        <f>IF(A1863&lt;&gt;"",IF(MID(C1863,1,1)="c",SigmaEpsConcrete(I1863,$AN$30:$AN$33,$AR$30:$AR$33,$AS$26,$AS$27,$AS$28,$AQ$20,$AU$19),""),"")</f>
        <v/>
      </c>
      <c r="N1863" s="95" t="str">
        <f>IF(A1863&lt;&gt;"",IF(MID(C1863,1,1)="r",SigmaEpsReinf(J1863,$AS$42:$AS$43,$AS$41,$AS$39,$AS$40,$AQ$38),""),"")</f>
        <v/>
      </c>
      <c r="Q1863" s="92" t="str">
        <f t="shared" si="296"/>
        <v/>
      </c>
      <c r="R1863" s="92" t="str">
        <f t="shared" si="297"/>
        <v/>
      </c>
      <c r="U1863" s="5"/>
      <c r="V1863" s="5"/>
      <c r="W1863" s="94" t="str">
        <f t="shared" si="295"/>
        <v/>
      </c>
      <c r="X1863" s="94" t="str">
        <f t="shared" si="298"/>
        <v/>
      </c>
      <c r="Y1863" s="5"/>
      <c r="BK1863" s="8"/>
      <c r="BL1863" s="5"/>
      <c r="BM1863" s="5"/>
      <c r="BN1863" s="5"/>
      <c r="BO1863" s="5"/>
      <c r="BP1863" s="1"/>
      <c r="BQ1863" s="1"/>
      <c r="BR1863" s="1"/>
      <c r="BS1863" s="1"/>
      <c r="BT1863" s="1"/>
      <c r="BU1863" s="4"/>
      <c r="BV1863" s="1"/>
      <c r="BW1863" s="3"/>
      <c r="BX1863" s="4"/>
      <c r="BY1863" s="5"/>
      <c r="BZ1863" s="5"/>
      <c r="CA1863" s="5"/>
      <c r="CB1863" s="5"/>
      <c r="CC1863" s="5"/>
      <c r="CD1863" s="43"/>
    </row>
    <row r="1864" spans="1:82" x14ac:dyDescent="0.25">
      <c r="A1864" s="8"/>
      <c r="B1864" s="5"/>
      <c r="C1864" s="5"/>
      <c r="D1864" s="5"/>
      <c r="E1864" s="5"/>
      <c r="F1864" s="94" t="str">
        <f t="shared" si="289"/>
        <v/>
      </c>
      <c r="G1864" s="94" t="str">
        <f t="shared" si="290"/>
        <v/>
      </c>
      <c r="H1864" s="127" t="str">
        <f>IF(A1864&lt;&gt;"",IF(MID(C1864,1,1)="c",$AS$26,IF(MID(C1864,1,1)="r",$AS$41,IF(MID(C1864,1,1)="p",#REF!,#REF!))),"")</f>
        <v/>
      </c>
      <c r="I1864" s="92" t="str">
        <f t="shared" si="291"/>
        <v/>
      </c>
      <c r="J1864" s="92" t="str">
        <f t="shared" si="292"/>
        <v/>
      </c>
      <c r="K1864" s="92" t="str">
        <f t="shared" si="293"/>
        <v/>
      </c>
      <c r="L1864" s="92" t="str">
        <f t="shared" si="294"/>
        <v/>
      </c>
      <c r="M1864" s="95" t="str">
        <f>IF(A1864&lt;&gt;"",IF(MID(C1864,1,1)="c",SigmaEpsConcrete(I1864,$AN$30:$AN$33,$AR$30:$AR$33,$AS$26,$AS$27,$AS$28,$AQ$20,$AU$19),""),"")</f>
        <v/>
      </c>
      <c r="N1864" s="95" t="str">
        <f>IF(A1864&lt;&gt;"",IF(MID(C1864,1,1)="r",SigmaEpsReinf(J1864,$AS$42:$AS$43,$AS$41,$AS$39,$AS$40,$AQ$38),""),"")</f>
        <v/>
      </c>
      <c r="Q1864" s="92" t="str">
        <f t="shared" si="296"/>
        <v/>
      </c>
      <c r="R1864" s="92" t="str">
        <f t="shared" si="297"/>
        <v/>
      </c>
      <c r="U1864" s="5"/>
      <c r="V1864" s="5"/>
      <c r="W1864" s="94" t="str">
        <f t="shared" si="295"/>
        <v/>
      </c>
      <c r="X1864" s="94" t="str">
        <f t="shared" si="298"/>
        <v/>
      </c>
      <c r="Y1864" s="5"/>
      <c r="BK1864" s="8"/>
      <c r="BL1864" s="5"/>
      <c r="BM1864" s="5"/>
      <c r="BN1864" s="5"/>
      <c r="BO1864" s="5"/>
      <c r="BP1864" s="1"/>
      <c r="BQ1864" s="1"/>
      <c r="BR1864" s="1"/>
      <c r="BS1864" s="1"/>
      <c r="BT1864" s="1"/>
      <c r="BU1864" s="4"/>
      <c r="BV1864" s="1"/>
      <c r="BW1864" s="3"/>
      <c r="BX1864" s="4"/>
      <c r="BY1864" s="5"/>
      <c r="BZ1864" s="5"/>
      <c r="CA1864" s="5"/>
      <c r="CB1864" s="5"/>
      <c r="CC1864" s="5"/>
      <c r="CD1864" s="43"/>
    </row>
    <row r="1865" spans="1:82" x14ac:dyDescent="0.25">
      <c r="A1865" s="8"/>
      <c r="B1865" s="5"/>
      <c r="C1865" s="5"/>
      <c r="D1865" s="5"/>
      <c r="E1865" s="5"/>
      <c r="F1865" s="94" t="str">
        <f t="shared" si="289"/>
        <v/>
      </c>
      <c r="G1865" s="94" t="str">
        <f t="shared" si="290"/>
        <v/>
      </c>
      <c r="H1865" s="127" t="str">
        <f>IF(A1865&lt;&gt;"",IF(MID(C1865,1,1)="c",$AS$26,IF(MID(C1865,1,1)="r",$AS$41,IF(MID(C1865,1,1)="p",#REF!,#REF!))),"")</f>
        <v/>
      </c>
      <c r="I1865" s="92" t="str">
        <f t="shared" si="291"/>
        <v/>
      </c>
      <c r="J1865" s="92" t="str">
        <f t="shared" si="292"/>
        <v/>
      </c>
      <c r="K1865" s="92" t="str">
        <f t="shared" si="293"/>
        <v/>
      </c>
      <c r="L1865" s="92" t="str">
        <f t="shared" si="294"/>
        <v/>
      </c>
      <c r="M1865" s="95" t="str">
        <f>IF(A1865&lt;&gt;"",IF(MID(C1865,1,1)="c",SigmaEpsConcrete(I1865,$AN$30:$AN$33,$AR$30:$AR$33,$AS$26,$AS$27,$AS$28,$AQ$20,$AU$19),""),"")</f>
        <v/>
      </c>
      <c r="N1865" s="95" t="str">
        <f>IF(A1865&lt;&gt;"",IF(MID(C1865,1,1)="r",SigmaEpsReinf(J1865,$AS$42:$AS$43,$AS$41,$AS$39,$AS$40,$AQ$38),""),"")</f>
        <v/>
      </c>
      <c r="Q1865" s="92" t="str">
        <f t="shared" si="296"/>
        <v/>
      </c>
      <c r="R1865" s="92" t="str">
        <f t="shared" si="297"/>
        <v/>
      </c>
      <c r="U1865" s="5"/>
      <c r="V1865" s="5"/>
      <c r="W1865" s="94" t="str">
        <f t="shared" si="295"/>
        <v/>
      </c>
      <c r="X1865" s="94" t="str">
        <f t="shared" si="298"/>
        <v/>
      </c>
      <c r="Y1865" s="5"/>
      <c r="BK1865" s="8"/>
      <c r="BL1865" s="5"/>
      <c r="BM1865" s="5"/>
      <c r="BN1865" s="5"/>
      <c r="BO1865" s="5"/>
      <c r="BP1865" s="1"/>
      <c r="BQ1865" s="1"/>
      <c r="BR1865" s="1"/>
      <c r="BS1865" s="1"/>
      <c r="BT1865" s="1"/>
      <c r="BU1865" s="4"/>
      <c r="BV1865" s="1"/>
      <c r="BW1865" s="3"/>
      <c r="BX1865" s="4"/>
      <c r="BY1865" s="5"/>
      <c r="BZ1865" s="5"/>
      <c r="CA1865" s="5"/>
      <c r="CB1865" s="5"/>
      <c r="CC1865" s="5"/>
      <c r="CD1865" s="43"/>
    </row>
    <row r="1866" spans="1:82" x14ac:dyDescent="0.25">
      <c r="A1866" s="8"/>
      <c r="B1866" s="5"/>
      <c r="C1866" s="5"/>
      <c r="D1866" s="5"/>
      <c r="E1866" s="5"/>
      <c r="F1866" s="94" t="str">
        <f t="shared" ref="F1866:F1929" si="299">IF(A1866&lt;&gt;"",(D1866-$AU$86)/10,"")</f>
        <v/>
      </c>
      <c r="G1866" s="94" t="str">
        <f t="shared" ref="G1866:G1929" si="300">IF(A1866&lt;&gt;"",(E1866-$AU$87)/10,"")</f>
        <v/>
      </c>
      <c r="H1866" s="127" t="str">
        <f>IF(A1866&lt;&gt;"",IF(MID(C1866,1,1)="c",$AS$26,IF(MID(C1866,1,1)="r",$AS$41,IF(MID(C1866,1,1)="p",#REF!,#REF!))),"")</f>
        <v/>
      </c>
      <c r="I1866" s="92" t="str">
        <f t="shared" ref="I1866:I1929" si="301">IF($A1866&lt;&gt;"",IF(MID($C1866,1,1)="c",$Y$3+$Y$4*$F1866+$Y$5*$G1866+$BR$43,""),"")</f>
        <v/>
      </c>
      <c r="J1866" s="92" t="str">
        <f t="shared" ref="J1866:J1929" si="302">IF($A1866&lt;&gt;"",IF(MID($C1866,1,1)="r",$Y$3+$Y$4*$F1866+$Y$5*$G1866+$BR$43,""),"")</f>
        <v/>
      </c>
      <c r="K1866" s="92" t="str">
        <f t="shared" ref="K1866:K1929" si="303">IF($A1866&lt;&gt;"",IF(MID($C1866,1,1)="u",$Y$3+$Y$4*$F1866+$Y$5*$G1866+$BR$43,""),"")</f>
        <v/>
      </c>
      <c r="L1866" s="92" t="str">
        <f t="shared" ref="L1866:L1929" si="304">IF($A1866&lt;&gt;"",IF(MID($C1866,1,1)="p",$Y$3+$Y$4*$F1866+$Y$5*$G1866+$BR$43,""),"")</f>
        <v/>
      </c>
      <c r="M1866" s="95" t="str">
        <f>IF(A1866&lt;&gt;"",IF(MID(C1866,1,1)="c",SigmaEpsConcrete(I1866,$AN$30:$AN$33,$AR$30:$AR$33,$AS$26,$AS$27,$AS$28,$AQ$20,$AU$19),""),"")</f>
        <v/>
      </c>
      <c r="N1866" s="95" t="str">
        <f>IF(A1866&lt;&gt;"",IF(MID(C1866,1,1)="r",SigmaEpsReinf(J1866,$AS$42:$AS$43,$AS$41,$AS$39,$AS$40,$AQ$38),""),"")</f>
        <v/>
      </c>
      <c r="Q1866" s="92" t="str">
        <f t="shared" si="296"/>
        <v/>
      </c>
      <c r="R1866" s="92" t="str">
        <f t="shared" si="297"/>
        <v/>
      </c>
      <c r="U1866" s="5"/>
      <c r="V1866" s="5"/>
      <c r="W1866" s="94" t="str">
        <f t="shared" ref="W1866:W1929" si="305">IF(A1866&lt;&gt;"",F1866-$AU$105,"")</f>
        <v/>
      </c>
      <c r="X1866" s="94" t="str">
        <f t="shared" si="298"/>
        <v/>
      </c>
      <c r="Y1866" s="5"/>
      <c r="BK1866" s="8"/>
      <c r="BL1866" s="5"/>
      <c r="BM1866" s="5"/>
      <c r="BN1866" s="5"/>
      <c r="BO1866" s="5"/>
      <c r="BP1866" s="1"/>
      <c r="BQ1866" s="1"/>
      <c r="BR1866" s="1"/>
      <c r="BS1866" s="1"/>
      <c r="BT1866" s="1"/>
      <c r="BU1866" s="4"/>
      <c r="BV1866" s="1"/>
      <c r="BW1866" s="3"/>
      <c r="BX1866" s="4"/>
      <c r="BY1866" s="5"/>
      <c r="BZ1866" s="5"/>
      <c r="CA1866" s="5"/>
      <c r="CB1866" s="5"/>
      <c r="CC1866" s="5"/>
      <c r="CD1866" s="43"/>
    </row>
    <row r="1867" spans="1:82" x14ac:dyDescent="0.25">
      <c r="A1867" s="8"/>
      <c r="B1867" s="5"/>
      <c r="C1867" s="5"/>
      <c r="D1867" s="5"/>
      <c r="E1867" s="5"/>
      <c r="F1867" s="94" t="str">
        <f t="shared" si="299"/>
        <v/>
      </c>
      <c r="G1867" s="94" t="str">
        <f t="shared" si="300"/>
        <v/>
      </c>
      <c r="H1867" s="127" t="str">
        <f>IF(A1867&lt;&gt;"",IF(MID(C1867,1,1)="c",$AS$26,IF(MID(C1867,1,1)="r",$AS$41,IF(MID(C1867,1,1)="p",#REF!,#REF!))),"")</f>
        <v/>
      </c>
      <c r="I1867" s="92" t="str">
        <f t="shared" si="301"/>
        <v/>
      </c>
      <c r="J1867" s="92" t="str">
        <f t="shared" si="302"/>
        <v/>
      </c>
      <c r="K1867" s="92" t="str">
        <f t="shared" si="303"/>
        <v/>
      </c>
      <c r="L1867" s="92" t="str">
        <f t="shared" si="304"/>
        <v/>
      </c>
      <c r="M1867" s="95" t="str">
        <f>IF(A1867&lt;&gt;"",IF(MID(C1867,1,1)="c",SigmaEpsConcrete(I1867,$AN$30:$AN$33,$AR$30:$AR$33,$AS$26,$AS$27,$AS$28,$AQ$20,$AU$19),""),"")</f>
        <v/>
      </c>
      <c r="N1867" s="95" t="str">
        <f>IF(A1867&lt;&gt;"",IF(MID(C1867,1,1)="r",SigmaEpsReinf(J1867,$AS$42:$AS$43,$AS$41,$AS$39,$AS$40,$AQ$38),""),"")</f>
        <v/>
      </c>
      <c r="Q1867" s="92" t="str">
        <f t="shared" ref="Q1867:Q1930" si="306">IF(A1867&lt;&gt;"",IF(MID(C1867,1,1)="c",IF(ISERROR(M1867/I1867),"",M1867/I1867),""),"")</f>
        <v/>
      </c>
      <c r="R1867" s="92" t="str">
        <f t="shared" ref="R1867:R1930" si="307">IF(A1867&lt;&gt;"",IF(MID(C1867,1,1)="r",IF(ISERROR(N1867/J1867),"",N1867/J1867),""),"")</f>
        <v/>
      </c>
      <c r="U1867" s="5"/>
      <c r="V1867" s="5"/>
      <c r="W1867" s="94" t="str">
        <f t="shared" si="305"/>
        <v/>
      </c>
      <c r="X1867" s="94" t="str">
        <f t="shared" ref="X1867:X1930" si="308">IF(B1867&lt;&gt;"",G1867-$AU$106,"")</f>
        <v/>
      </c>
      <c r="Y1867" s="5"/>
      <c r="BK1867" s="8"/>
      <c r="BL1867" s="5"/>
      <c r="BM1867" s="5"/>
      <c r="BN1867" s="5"/>
      <c r="BO1867" s="5"/>
      <c r="BP1867" s="1"/>
      <c r="BQ1867" s="1"/>
      <c r="BR1867" s="1"/>
      <c r="BS1867" s="1"/>
      <c r="BT1867" s="1"/>
      <c r="BU1867" s="4"/>
      <c r="BV1867" s="1"/>
      <c r="BW1867" s="3"/>
      <c r="BX1867" s="4"/>
      <c r="BY1867" s="5"/>
      <c r="BZ1867" s="5"/>
      <c r="CA1867" s="5"/>
      <c r="CB1867" s="5"/>
      <c r="CC1867" s="5"/>
      <c r="CD1867" s="43"/>
    </row>
    <row r="1868" spans="1:82" x14ac:dyDescent="0.25">
      <c r="A1868" s="8"/>
      <c r="B1868" s="5"/>
      <c r="C1868" s="5"/>
      <c r="D1868" s="5"/>
      <c r="E1868" s="5"/>
      <c r="F1868" s="94" t="str">
        <f t="shared" si="299"/>
        <v/>
      </c>
      <c r="G1868" s="94" t="str">
        <f t="shared" si="300"/>
        <v/>
      </c>
      <c r="H1868" s="127" t="str">
        <f>IF(A1868&lt;&gt;"",IF(MID(C1868,1,1)="c",$AS$26,IF(MID(C1868,1,1)="r",$AS$41,IF(MID(C1868,1,1)="p",#REF!,#REF!))),"")</f>
        <v/>
      </c>
      <c r="I1868" s="92" t="str">
        <f t="shared" si="301"/>
        <v/>
      </c>
      <c r="J1868" s="92" t="str">
        <f t="shared" si="302"/>
        <v/>
      </c>
      <c r="K1868" s="92" t="str">
        <f t="shared" si="303"/>
        <v/>
      </c>
      <c r="L1868" s="92" t="str">
        <f t="shared" si="304"/>
        <v/>
      </c>
      <c r="M1868" s="95" t="str">
        <f>IF(A1868&lt;&gt;"",IF(MID(C1868,1,1)="c",SigmaEpsConcrete(I1868,$AN$30:$AN$33,$AR$30:$AR$33,$AS$26,$AS$27,$AS$28,$AQ$20,$AU$19),""),"")</f>
        <v/>
      </c>
      <c r="N1868" s="95" t="str">
        <f>IF(A1868&lt;&gt;"",IF(MID(C1868,1,1)="r",SigmaEpsReinf(J1868,$AS$42:$AS$43,$AS$41,$AS$39,$AS$40,$AQ$38),""),"")</f>
        <v/>
      </c>
      <c r="Q1868" s="92" t="str">
        <f t="shared" si="306"/>
        <v/>
      </c>
      <c r="R1868" s="92" t="str">
        <f t="shared" si="307"/>
        <v/>
      </c>
      <c r="U1868" s="5"/>
      <c r="V1868" s="5"/>
      <c r="W1868" s="94" t="str">
        <f t="shared" si="305"/>
        <v/>
      </c>
      <c r="X1868" s="94" t="str">
        <f t="shared" si="308"/>
        <v/>
      </c>
      <c r="Y1868" s="5"/>
      <c r="BK1868" s="8"/>
      <c r="BL1868" s="5"/>
      <c r="BM1868" s="5"/>
      <c r="BN1868" s="5"/>
      <c r="BO1868" s="5"/>
      <c r="BP1868" s="1"/>
      <c r="BQ1868" s="1"/>
      <c r="BR1868" s="1"/>
      <c r="BS1868" s="1"/>
      <c r="BT1868" s="1"/>
      <c r="BU1868" s="4"/>
      <c r="BV1868" s="1"/>
      <c r="BW1868" s="3"/>
      <c r="BX1868" s="4"/>
      <c r="BY1868" s="5"/>
      <c r="BZ1868" s="5"/>
      <c r="CA1868" s="5"/>
      <c r="CB1868" s="5"/>
      <c r="CC1868" s="5"/>
      <c r="CD1868" s="43"/>
    </row>
    <row r="1869" spans="1:82" x14ac:dyDescent="0.25">
      <c r="A1869" s="8"/>
      <c r="B1869" s="5"/>
      <c r="C1869" s="5"/>
      <c r="D1869" s="5"/>
      <c r="E1869" s="5"/>
      <c r="F1869" s="94" t="str">
        <f t="shared" si="299"/>
        <v/>
      </c>
      <c r="G1869" s="94" t="str">
        <f t="shared" si="300"/>
        <v/>
      </c>
      <c r="H1869" s="127" t="str">
        <f>IF(A1869&lt;&gt;"",IF(MID(C1869,1,1)="c",$AS$26,IF(MID(C1869,1,1)="r",$AS$41,IF(MID(C1869,1,1)="p",#REF!,#REF!))),"")</f>
        <v/>
      </c>
      <c r="I1869" s="92" t="str">
        <f t="shared" si="301"/>
        <v/>
      </c>
      <c r="J1869" s="92" t="str">
        <f t="shared" si="302"/>
        <v/>
      </c>
      <c r="K1869" s="92" t="str">
        <f t="shared" si="303"/>
        <v/>
      </c>
      <c r="L1869" s="92" t="str">
        <f t="shared" si="304"/>
        <v/>
      </c>
      <c r="M1869" s="95" t="str">
        <f>IF(A1869&lt;&gt;"",IF(MID(C1869,1,1)="c",SigmaEpsConcrete(I1869,$AN$30:$AN$33,$AR$30:$AR$33,$AS$26,$AS$27,$AS$28,$AQ$20,$AU$19),""),"")</f>
        <v/>
      </c>
      <c r="N1869" s="95" t="str">
        <f>IF(A1869&lt;&gt;"",IF(MID(C1869,1,1)="r",SigmaEpsReinf(J1869,$AS$42:$AS$43,$AS$41,$AS$39,$AS$40,$AQ$38),""),"")</f>
        <v/>
      </c>
      <c r="Q1869" s="92" t="str">
        <f t="shared" si="306"/>
        <v/>
      </c>
      <c r="R1869" s="92" t="str">
        <f t="shared" si="307"/>
        <v/>
      </c>
      <c r="U1869" s="5"/>
      <c r="V1869" s="5"/>
      <c r="W1869" s="94" t="str">
        <f t="shared" si="305"/>
        <v/>
      </c>
      <c r="X1869" s="94" t="str">
        <f t="shared" si="308"/>
        <v/>
      </c>
      <c r="Y1869" s="5"/>
      <c r="BK1869" s="8"/>
      <c r="BL1869" s="5"/>
      <c r="BM1869" s="5"/>
      <c r="BN1869" s="5"/>
      <c r="BO1869" s="5"/>
      <c r="BP1869" s="1"/>
      <c r="BQ1869" s="1"/>
      <c r="BR1869" s="1"/>
      <c r="BS1869" s="1"/>
      <c r="BT1869" s="1"/>
      <c r="BU1869" s="4"/>
      <c r="BV1869" s="1"/>
      <c r="BW1869" s="3"/>
      <c r="BX1869" s="4"/>
      <c r="BY1869" s="5"/>
      <c r="BZ1869" s="5"/>
      <c r="CA1869" s="5"/>
      <c r="CB1869" s="5"/>
      <c r="CC1869" s="5"/>
      <c r="CD1869" s="43"/>
    </row>
    <row r="1870" spans="1:82" x14ac:dyDescent="0.25">
      <c r="A1870" s="8"/>
      <c r="B1870" s="5"/>
      <c r="C1870" s="5"/>
      <c r="D1870" s="5"/>
      <c r="E1870" s="5"/>
      <c r="F1870" s="94" t="str">
        <f t="shared" si="299"/>
        <v/>
      </c>
      <c r="G1870" s="94" t="str">
        <f t="shared" si="300"/>
        <v/>
      </c>
      <c r="H1870" s="127" t="str">
        <f>IF(A1870&lt;&gt;"",IF(MID(C1870,1,1)="c",$AS$26,IF(MID(C1870,1,1)="r",$AS$41,IF(MID(C1870,1,1)="p",#REF!,#REF!))),"")</f>
        <v/>
      </c>
      <c r="I1870" s="92" t="str">
        <f t="shared" si="301"/>
        <v/>
      </c>
      <c r="J1870" s="92" t="str">
        <f t="shared" si="302"/>
        <v/>
      </c>
      <c r="K1870" s="92" t="str">
        <f t="shared" si="303"/>
        <v/>
      </c>
      <c r="L1870" s="92" t="str">
        <f t="shared" si="304"/>
        <v/>
      </c>
      <c r="M1870" s="95" t="str">
        <f>IF(A1870&lt;&gt;"",IF(MID(C1870,1,1)="c",SigmaEpsConcrete(I1870,$AN$30:$AN$33,$AR$30:$AR$33,$AS$26,$AS$27,$AS$28,$AQ$20,$AU$19),""),"")</f>
        <v/>
      </c>
      <c r="N1870" s="95" t="str">
        <f>IF(A1870&lt;&gt;"",IF(MID(C1870,1,1)="r",SigmaEpsReinf(J1870,$AS$42:$AS$43,$AS$41,$AS$39,$AS$40,$AQ$38),""),"")</f>
        <v/>
      </c>
      <c r="Q1870" s="92" t="str">
        <f t="shared" si="306"/>
        <v/>
      </c>
      <c r="R1870" s="92" t="str">
        <f t="shared" si="307"/>
        <v/>
      </c>
      <c r="U1870" s="5"/>
      <c r="V1870" s="5"/>
      <c r="W1870" s="94" t="str">
        <f t="shared" si="305"/>
        <v/>
      </c>
      <c r="X1870" s="94" t="str">
        <f t="shared" si="308"/>
        <v/>
      </c>
      <c r="Y1870" s="5"/>
      <c r="BK1870" s="8"/>
      <c r="BL1870" s="5"/>
      <c r="BM1870" s="5"/>
      <c r="BN1870" s="5"/>
      <c r="BO1870" s="5"/>
      <c r="BP1870" s="1"/>
      <c r="BQ1870" s="1"/>
      <c r="BR1870" s="1"/>
      <c r="BS1870" s="1"/>
      <c r="BT1870" s="1"/>
      <c r="BU1870" s="4"/>
      <c r="BV1870" s="1"/>
      <c r="BW1870" s="3"/>
      <c r="BX1870" s="4"/>
      <c r="BY1870" s="5"/>
      <c r="BZ1870" s="5"/>
      <c r="CA1870" s="5"/>
      <c r="CB1870" s="5"/>
      <c r="CC1870" s="5"/>
      <c r="CD1870" s="43"/>
    </row>
    <row r="1871" spans="1:82" x14ac:dyDescent="0.25">
      <c r="A1871" s="8"/>
      <c r="B1871" s="5"/>
      <c r="C1871" s="5"/>
      <c r="D1871" s="5"/>
      <c r="E1871" s="5"/>
      <c r="F1871" s="94" t="str">
        <f t="shared" si="299"/>
        <v/>
      </c>
      <c r="G1871" s="94" t="str">
        <f t="shared" si="300"/>
        <v/>
      </c>
      <c r="H1871" s="127" t="str">
        <f>IF(A1871&lt;&gt;"",IF(MID(C1871,1,1)="c",$AS$26,IF(MID(C1871,1,1)="r",$AS$41,IF(MID(C1871,1,1)="p",#REF!,#REF!))),"")</f>
        <v/>
      </c>
      <c r="I1871" s="92" t="str">
        <f t="shared" si="301"/>
        <v/>
      </c>
      <c r="J1871" s="92" t="str">
        <f t="shared" si="302"/>
        <v/>
      </c>
      <c r="K1871" s="92" t="str">
        <f t="shared" si="303"/>
        <v/>
      </c>
      <c r="L1871" s="92" t="str">
        <f t="shared" si="304"/>
        <v/>
      </c>
      <c r="M1871" s="95" t="str">
        <f>IF(A1871&lt;&gt;"",IF(MID(C1871,1,1)="c",SigmaEpsConcrete(I1871,$AN$30:$AN$33,$AR$30:$AR$33,$AS$26,$AS$27,$AS$28,$AQ$20,$AU$19),""),"")</f>
        <v/>
      </c>
      <c r="N1871" s="95" t="str">
        <f>IF(A1871&lt;&gt;"",IF(MID(C1871,1,1)="r",SigmaEpsReinf(J1871,$AS$42:$AS$43,$AS$41,$AS$39,$AS$40,$AQ$38),""),"")</f>
        <v/>
      </c>
      <c r="Q1871" s="92" t="str">
        <f t="shared" si="306"/>
        <v/>
      </c>
      <c r="R1871" s="92" t="str">
        <f t="shared" si="307"/>
        <v/>
      </c>
      <c r="U1871" s="5"/>
      <c r="V1871" s="5"/>
      <c r="W1871" s="94" t="str">
        <f t="shared" si="305"/>
        <v/>
      </c>
      <c r="X1871" s="94" t="str">
        <f t="shared" si="308"/>
        <v/>
      </c>
      <c r="Y1871" s="5"/>
      <c r="BK1871" s="8"/>
      <c r="BL1871" s="5"/>
      <c r="BM1871" s="5"/>
      <c r="BN1871" s="5"/>
      <c r="BO1871" s="5"/>
      <c r="BP1871" s="1"/>
      <c r="BQ1871" s="1"/>
      <c r="BR1871" s="1"/>
      <c r="BS1871" s="1"/>
      <c r="BT1871" s="1"/>
      <c r="BU1871" s="4"/>
      <c r="BV1871" s="1"/>
      <c r="BW1871" s="3"/>
      <c r="BX1871" s="4"/>
      <c r="BY1871" s="5"/>
      <c r="BZ1871" s="5"/>
      <c r="CA1871" s="5"/>
      <c r="CB1871" s="5"/>
      <c r="CC1871" s="5"/>
      <c r="CD1871" s="43"/>
    </row>
    <row r="1872" spans="1:82" x14ac:dyDescent="0.25">
      <c r="A1872" s="8"/>
      <c r="B1872" s="5"/>
      <c r="C1872" s="5"/>
      <c r="D1872" s="5"/>
      <c r="E1872" s="5"/>
      <c r="F1872" s="94" t="str">
        <f t="shared" si="299"/>
        <v/>
      </c>
      <c r="G1872" s="94" t="str">
        <f t="shared" si="300"/>
        <v/>
      </c>
      <c r="H1872" s="127" t="str">
        <f>IF(A1872&lt;&gt;"",IF(MID(C1872,1,1)="c",$AS$26,IF(MID(C1872,1,1)="r",$AS$41,IF(MID(C1872,1,1)="p",#REF!,#REF!))),"")</f>
        <v/>
      </c>
      <c r="I1872" s="92" t="str">
        <f t="shared" si="301"/>
        <v/>
      </c>
      <c r="J1872" s="92" t="str">
        <f t="shared" si="302"/>
        <v/>
      </c>
      <c r="K1872" s="92" t="str">
        <f t="shared" si="303"/>
        <v/>
      </c>
      <c r="L1872" s="92" t="str">
        <f t="shared" si="304"/>
        <v/>
      </c>
      <c r="M1872" s="95" t="str">
        <f>IF(A1872&lt;&gt;"",IF(MID(C1872,1,1)="c",SigmaEpsConcrete(I1872,$AN$30:$AN$33,$AR$30:$AR$33,$AS$26,$AS$27,$AS$28,$AQ$20,$AU$19),""),"")</f>
        <v/>
      </c>
      <c r="N1872" s="95" t="str">
        <f>IF(A1872&lt;&gt;"",IF(MID(C1872,1,1)="r",SigmaEpsReinf(J1872,$AS$42:$AS$43,$AS$41,$AS$39,$AS$40,$AQ$38),""),"")</f>
        <v/>
      </c>
      <c r="Q1872" s="92" t="str">
        <f t="shared" si="306"/>
        <v/>
      </c>
      <c r="R1872" s="92" t="str">
        <f t="shared" si="307"/>
        <v/>
      </c>
      <c r="U1872" s="5"/>
      <c r="V1872" s="5"/>
      <c r="W1872" s="94" t="str">
        <f t="shared" si="305"/>
        <v/>
      </c>
      <c r="X1872" s="94" t="str">
        <f t="shared" si="308"/>
        <v/>
      </c>
      <c r="Y1872" s="5"/>
      <c r="BK1872" s="8"/>
      <c r="BL1872" s="5"/>
      <c r="BM1872" s="5"/>
      <c r="BN1872" s="5"/>
      <c r="BO1872" s="5"/>
      <c r="BP1872" s="1"/>
      <c r="BQ1872" s="1"/>
      <c r="BR1872" s="1"/>
      <c r="BS1872" s="1"/>
      <c r="BT1872" s="1"/>
      <c r="BU1872" s="4"/>
      <c r="BV1872" s="1"/>
      <c r="BW1872" s="3"/>
      <c r="BX1872" s="4"/>
      <c r="BY1872" s="5"/>
      <c r="BZ1872" s="5"/>
      <c r="CA1872" s="5"/>
      <c r="CB1872" s="5"/>
      <c r="CC1872" s="5"/>
      <c r="CD1872" s="43"/>
    </row>
    <row r="1873" spans="1:82" x14ac:dyDescent="0.25">
      <c r="A1873" s="8"/>
      <c r="B1873" s="5"/>
      <c r="C1873" s="5"/>
      <c r="D1873" s="5"/>
      <c r="E1873" s="5"/>
      <c r="F1873" s="94" t="str">
        <f t="shared" si="299"/>
        <v/>
      </c>
      <c r="G1873" s="94" t="str">
        <f t="shared" si="300"/>
        <v/>
      </c>
      <c r="H1873" s="127" t="str">
        <f>IF(A1873&lt;&gt;"",IF(MID(C1873,1,1)="c",$AS$26,IF(MID(C1873,1,1)="r",$AS$41,IF(MID(C1873,1,1)="p",#REF!,#REF!))),"")</f>
        <v/>
      </c>
      <c r="I1873" s="92" t="str">
        <f t="shared" si="301"/>
        <v/>
      </c>
      <c r="J1873" s="92" t="str">
        <f t="shared" si="302"/>
        <v/>
      </c>
      <c r="K1873" s="92" t="str">
        <f t="shared" si="303"/>
        <v/>
      </c>
      <c r="L1873" s="92" t="str">
        <f t="shared" si="304"/>
        <v/>
      </c>
      <c r="M1873" s="95" t="str">
        <f>IF(A1873&lt;&gt;"",IF(MID(C1873,1,1)="c",SigmaEpsConcrete(I1873,$AN$30:$AN$33,$AR$30:$AR$33,$AS$26,$AS$27,$AS$28,$AQ$20,$AU$19),""),"")</f>
        <v/>
      </c>
      <c r="N1873" s="95" t="str">
        <f>IF(A1873&lt;&gt;"",IF(MID(C1873,1,1)="r",SigmaEpsReinf(J1873,$AS$42:$AS$43,$AS$41,$AS$39,$AS$40,$AQ$38),""),"")</f>
        <v/>
      </c>
      <c r="Q1873" s="92" t="str">
        <f t="shared" si="306"/>
        <v/>
      </c>
      <c r="R1873" s="92" t="str">
        <f t="shared" si="307"/>
        <v/>
      </c>
      <c r="U1873" s="5"/>
      <c r="V1873" s="5"/>
      <c r="W1873" s="94" t="str">
        <f t="shared" si="305"/>
        <v/>
      </c>
      <c r="X1873" s="94" t="str">
        <f t="shared" si="308"/>
        <v/>
      </c>
      <c r="Y1873" s="5"/>
      <c r="BK1873" s="8"/>
      <c r="BL1873" s="5"/>
      <c r="BM1873" s="5"/>
      <c r="BN1873" s="5"/>
      <c r="BO1873" s="5"/>
      <c r="BP1873" s="1"/>
      <c r="BQ1873" s="1"/>
      <c r="BR1873" s="1"/>
      <c r="BS1873" s="1"/>
      <c r="BT1873" s="1"/>
      <c r="BU1873" s="4"/>
      <c r="BV1873" s="1"/>
      <c r="BW1873" s="3"/>
      <c r="BX1873" s="4"/>
      <c r="BY1873" s="5"/>
      <c r="BZ1873" s="5"/>
      <c r="CA1873" s="5"/>
      <c r="CB1873" s="5"/>
      <c r="CC1873" s="5"/>
      <c r="CD1873" s="43"/>
    </row>
    <row r="1874" spans="1:82" x14ac:dyDescent="0.25">
      <c r="A1874" s="8"/>
      <c r="B1874" s="5"/>
      <c r="C1874" s="5"/>
      <c r="D1874" s="5"/>
      <c r="E1874" s="5"/>
      <c r="F1874" s="94" t="str">
        <f t="shared" si="299"/>
        <v/>
      </c>
      <c r="G1874" s="94" t="str">
        <f t="shared" si="300"/>
        <v/>
      </c>
      <c r="H1874" s="127" t="str">
        <f>IF(A1874&lt;&gt;"",IF(MID(C1874,1,1)="c",$AS$26,IF(MID(C1874,1,1)="r",$AS$41,IF(MID(C1874,1,1)="p",#REF!,#REF!))),"")</f>
        <v/>
      </c>
      <c r="I1874" s="92" t="str">
        <f t="shared" si="301"/>
        <v/>
      </c>
      <c r="J1874" s="92" t="str">
        <f t="shared" si="302"/>
        <v/>
      </c>
      <c r="K1874" s="92" t="str">
        <f t="shared" si="303"/>
        <v/>
      </c>
      <c r="L1874" s="92" t="str">
        <f t="shared" si="304"/>
        <v/>
      </c>
      <c r="M1874" s="95" t="str">
        <f>IF(A1874&lt;&gt;"",IF(MID(C1874,1,1)="c",SigmaEpsConcrete(I1874,$AN$30:$AN$33,$AR$30:$AR$33,$AS$26,$AS$27,$AS$28,$AQ$20,$AU$19),""),"")</f>
        <v/>
      </c>
      <c r="N1874" s="95" t="str">
        <f>IF(A1874&lt;&gt;"",IF(MID(C1874,1,1)="r",SigmaEpsReinf(J1874,$AS$42:$AS$43,$AS$41,$AS$39,$AS$40,$AQ$38),""),"")</f>
        <v/>
      </c>
      <c r="Q1874" s="92" t="str">
        <f t="shared" si="306"/>
        <v/>
      </c>
      <c r="R1874" s="92" t="str">
        <f t="shared" si="307"/>
        <v/>
      </c>
      <c r="U1874" s="5"/>
      <c r="V1874" s="5"/>
      <c r="W1874" s="94" t="str">
        <f t="shared" si="305"/>
        <v/>
      </c>
      <c r="X1874" s="94" t="str">
        <f t="shared" si="308"/>
        <v/>
      </c>
      <c r="Y1874" s="5"/>
      <c r="BK1874" s="8"/>
      <c r="BL1874" s="5"/>
      <c r="BM1874" s="5"/>
      <c r="BN1874" s="5"/>
      <c r="BO1874" s="5"/>
      <c r="BP1874" s="1"/>
      <c r="BQ1874" s="1"/>
      <c r="BR1874" s="1"/>
      <c r="BS1874" s="1"/>
      <c r="BT1874" s="1"/>
      <c r="BU1874" s="4"/>
      <c r="BV1874" s="1"/>
      <c r="BW1874" s="3"/>
      <c r="BX1874" s="4"/>
      <c r="BY1874" s="5"/>
      <c r="BZ1874" s="5"/>
      <c r="CA1874" s="5"/>
      <c r="CB1874" s="5"/>
      <c r="CC1874" s="5"/>
      <c r="CD1874" s="43"/>
    </row>
    <row r="1875" spans="1:82" x14ac:dyDescent="0.25">
      <c r="A1875" s="8"/>
      <c r="B1875" s="5"/>
      <c r="C1875" s="5"/>
      <c r="D1875" s="5"/>
      <c r="E1875" s="5"/>
      <c r="F1875" s="94" t="str">
        <f t="shared" si="299"/>
        <v/>
      </c>
      <c r="G1875" s="94" t="str">
        <f t="shared" si="300"/>
        <v/>
      </c>
      <c r="H1875" s="127" t="str">
        <f>IF(A1875&lt;&gt;"",IF(MID(C1875,1,1)="c",$AS$26,IF(MID(C1875,1,1)="r",$AS$41,IF(MID(C1875,1,1)="p",#REF!,#REF!))),"")</f>
        <v/>
      </c>
      <c r="I1875" s="92" t="str">
        <f t="shared" si="301"/>
        <v/>
      </c>
      <c r="J1875" s="92" t="str">
        <f t="shared" si="302"/>
        <v/>
      </c>
      <c r="K1875" s="92" t="str">
        <f t="shared" si="303"/>
        <v/>
      </c>
      <c r="L1875" s="92" t="str">
        <f t="shared" si="304"/>
        <v/>
      </c>
      <c r="M1875" s="95" t="str">
        <f>IF(A1875&lt;&gt;"",IF(MID(C1875,1,1)="c",SigmaEpsConcrete(I1875,$AN$30:$AN$33,$AR$30:$AR$33,$AS$26,$AS$27,$AS$28,$AQ$20,$AU$19),""),"")</f>
        <v/>
      </c>
      <c r="N1875" s="95" t="str">
        <f>IF(A1875&lt;&gt;"",IF(MID(C1875,1,1)="r",SigmaEpsReinf(J1875,$AS$42:$AS$43,$AS$41,$AS$39,$AS$40,$AQ$38),""),"")</f>
        <v/>
      </c>
      <c r="Q1875" s="92" t="str">
        <f t="shared" si="306"/>
        <v/>
      </c>
      <c r="R1875" s="92" t="str">
        <f t="shared" si="307"/>
        <v/>
      </c>
      <c r="U1875" s="5"/>
      <c r="V1875" s="5"/>
      <c r="W1875" s="94" t="str">
        <f t="shared" si="305"/>
        <v/>
      </c>
      <c r="X1875" s="94" t="str">
        <f t="shared" si="308"/>
        <v/>
      </c>
      <c r="Y1875" s="5"/>
      <c r="BK1875" s="8"/>
      <c r="BL1875" s="5"/>
      <c r="BM1875" s="5"/>
      <c r="BN1875" s="5"/>
      <c r="BO1875" s="5"/>
      <c r="BP1875" s="1"/>
      <c r="BQ1875" s="1"/>
      <c r="BR1875" s="1"/>
      <c r="BS1875" s="1"/>
      <c r="BT1875" s="1"/>
      <c r="BU1875" s="4"/>
      <c r="BV1875" s="1"/>
      <c r="BW1875" s="3"/>
      <c r="BX1875" s="4"/>
      <c r="BY1875" s="5"/>
      <c r="BZ1875" s="5"/>
      <c r="CA1875" s="5"/>
      <c r="CB1875" s="5"/>
      <c r="CC1875" s="5"/>
      <c r="CD1875" s="43"/>
    </row>
    <row r="1876" spans="1:82" x14ac:dyDescent="0.25">
      <c r="A1876" s="8"/>
      <c r="B1876" s="5"/>
      <c r="C1876" s="5"/>
      <c r="D1876" s="5"/>
      <c r="E1876" s="5"/>
      <c r="F1876" s="94" t="str">
        <f t="shared" si="299"/>
        <v/>
      </c>
      <c r="G1876" s="94" t="str">
        <f t="shared" si="300"/>
        <v/>
      </c>
      <c r="H1876" s="127" t="str">
        <f>IF(A1876&lt;&gt;"",IF(MID(C1876,1,1)="c",$AS$26,IF(MID(C1876,1,1)="r",$AS$41,IF(MID(C1876,1,1)="p",#REF!,#REF!))),"")</f>
        <v/>
      </c>
      <c r="I1876" s="92" t="str">
        <f t="shared" si="301"/>
        <v/>
      </c>
      <c r="J1876" s="92" t="str">
        <f t="shared" si="302"/>
        <v/>
      </c>
      <c r="K1876" s="92" t="str">
        <f t="shared" si="303"/>
        <v/>
      </c>
      <c r="L1876" s="92" t="str">
        <f t="shared" si="304"/>
        <v/>
      </c>
      <c r="M1876" s="95" t="str">
        <f>IF(A1876&lt;&gt;"",IF(MID(C1876,1,1)="c",SigmaEpsConcrete(I1876,$AN$30:$AN$33,$AR$30:$AR$33,$AS$26,$AS$27,$AS$28,$AQ$20,$AU$19),""),"")</f>
        <v/>
      </c>
      <c r="N1876" s="95" t="str">
        <f>IF(A1876&lt;&gt;"",IF(MID(C1876,1,1)="r",SigmaEpsReinf(J1876,$AS$42:$AS$43,$AS$41,$AS$39,$AS$40,$AQ$38),""),"")</f>
        <v/>
      </c>
      <c r="Q1876" s="92" t="str">
        <f t="shared" si="306"/>
        <v/>
      </c>
      <c r="R1876" s="92" t="str">
        <f t="shared" si="307"/>
        <v/>
      </c>
      <c r="U1876" s="5"/>
      <c r="V1876" s="5"/>
      <c r="W1876" s="94" t="str">
        <f t="shared" si="305"/>
        <v/>
      </c>
      <c r="X1876" s="94" t="str">
        <f t="shared" si="308"/>
        <v/>
      </c>
      <c r="Y1876" s="5"/>
      <c r="BK1876" s="8"/>
      <c r="BL1876" s="5"/>
      <c r="BM1876" s="5"/>
      <c r="BN1876" s="5"/>
      <c r="BO1876" s="5"/>
      <c r="BP1876" s="1"/>
      <c r="BQ1876" s="1"/>
      <c r="BR1876" s="1"/>
      <c r="BS1876" s="1"/>
      <c r="BT1876" s="1"/>
      <c r="BU1876" s="4"/>
      <c r="BV1876" s="1"/>
      <c r="BW1876" s="3"/>
      <c r="BX1876" s="4"/>
      <c r="BY1876" s="5"/>
      <c r="BZ1876" s="5"/>
      <c r="CA1876" s="5"/>
      <c r="CB1876" s="5"/>
      <c r="CC1876" s="5"/>
      <c r="CD1876" s="43"/>
    </row>
    <row r="1877" spans="1:82" x14ac:dyDescent="0.25">
      <c r="A1877" s="8"/>
      <c r="B1877" s="5"/>
      <c r="C1877" s="5"/>
      <c r="D1877" s="5"/>
      <c r="E1877" s="5"/>
      <c r="F1877" s="94" t="str">
        <f t="shared" si="299"/>
        <v/>
      </c>
      <c r="G1877" s="94" t="str">
        <f t="shared" si="300"/>
        <v/>
      </c>
      <c r="H1877" s="127" t="str">
        <f>IF(A1877&lt;&gt;"",IF(MID(C1877,1,1)="c",$AS$26,IF(MID(C1877,1,1)="r",$AS$41,IF(MID(C1877,1,1)="p",#REF!,#REF!))),"")</f>
        <v/>
      </c>
      <c r="I1877" s="92" t="str">
        <f t="shared" si="301"/>
        <v/>
      </c>
      <c r="J1877" s="92" t="str">
        <f t="shared" si="302"/>
        <v/>
      </c>
      <c r="K1877" s="92" t="str">
        <f t="shared" si="303"/>
        <v/>
      </c>
      <c r="L1877" s="92" t="str">
        <f t="shared" si="304"/>
        <v/>
      </c>
      <c r="M1877" s="95" t="str">
        <f>IF(A1877&lt;&gt;"",IF(MID(C1877,1,1)="c",SigmaEpsConcrete(I1877,$AN$30:$AN$33,$AR$30:$AR$33,$AS$26,$AS$27,$AS$28,$AQ$20,$AU$19),""),"")</f>
        <v/>
      </c>
      <c r="N1877" s="95" t="str">
        <f>IF(A1877&lt;&gt;"",IF(MID(C1877,1,1)="r",SigmaEpsReinf(J1877,$AS$42:$AS$43,$AS$41,$AS$39,$AS$40,$AQ$38),""),"")</f>
        <v/>
      </c>
      <c r="Q1877" s="92" t="str">
        <f t="shared" si="306"/>
        <v/>
      </c>
      <c r="R1877" s="92" t="str">
        <f t="shared" si="307"/>
        <v/>
      </c>
      <c r="U1877" s="5"/>
      <c r="V1877" s="5"/>
      <c r="W1877" s="94" t="str">
        <f t="shared" si="305"/>
        <v/>
      </c>
      <c r="X1877" s="94" t="str">
        <f t="shared" si="308"/>
        <v/>
      </c>
      <c r="Y1877" s="5"/>
      <c r="BK1877" s="8"/>
      <c r="BL1877" s="5"/>
      <c r="BM1877" s="5"/>
      <c r="BN1877" s="5"/>
      <c r="BO1877" s="5"/>
      <c r="BP1877" s="1"/>
      <c r="BQ1877" s="1"/>
      <c r="BR1877" s="1"/>
      <c r="BS1877" s="1"/>
      <c r="BT1877" s="1"/>
      <c r="BU1877" s="4"/>
      <c r="BV1877" s="1"/>
      <c r="BW1877" s="3"/>
      <c r="BX1877" s="4"/>
      <c r="BY1877" s="5"/>
      <c r="BZ1877" s="5"/>
      <c r="CA1877" s="5"/>
      <c r="CB1877" s="5"/>
      <c r="CC1877" s="5"/>
      <c r="CD1877" s="43"/>
    </row>
    <row r="1878" spans="1:82" x14ac:dyDescent="0.25">
      <c r="A1878" s="8"/>
      <c r="B1878" s="5"/>
      <c r="C1878" s="5"/>
      <c r="D1878" s="5"/>
      <c r="E1878" s="5"/>
      <c r="F1878" s="94" t="str">
        <f t="shared" si="299"/>
        <v/>
      </c>
      <c r="G1878" s="94" t="str">
        <f t="shared" si="300"/>
        <v/>
      </c>
      <c r="H1878" s="127" t="str">
        <f>IF(A1878&lt;&gt;"",IF(MID(C1878,1,1)="c",$AS$26,IF(MID(C1878,1,1)="r",$AS$41,IF(MID(C1878,1,1)="p",#REF!,#REF!))),"")</f>
        <v/>
      </c>
      <c r="I1878" s="92" t="str">
        <f t="shared" si="301"/>
        <v/>
      </c>
      <c r="J1878" s="92" t="str">
        <f t="shared" si="302"/>
        <v/>
      </c>
      <c r="K1878" s="92" t="str">
        <f t="shared" si="303"/>
        <v/>
      </c>
      <c r="L1878" s="92" t="str">
        <f t="shared" si="304"/>
        <v/>
      </c>
      <c r="M1878" s="95" t="str">
        <f>IF(A1878&lt;&gt;"",IF(MID(C1878,1,1)="c",SigmaEpsConcrete(I1878,$AN$30:$AN$33,$AR$30:$AR$33,$AS$26,$AS$27,$AS$28,$AQ$20,$AU$19),""),"")</f>
        <v/>
      </c>
      <c r="N1878" s="95" t="str">
        <f>IF(A1878&lt;&gt;"",IF(MID(C1878,1,1)="r",SigmaEpsReinf(J1878,$AS$42:$AS$43,$AS$41,$AS$39,$AS$40,$AQ$38),""),"")</f>
        <v/>
      </c>
      <c r="Q1878" s="92" t="str">
        <f t="shared" si="306"/>
        <v/>
      </c>
      <c r="R1878" s="92" t="str">
        <f t="shared" si="307"/>
        <v/>
      </c>
      <c r="U1878" s="5"/>
      <c r="V1878" s="5"/>
      <c r="W1878" s="94" t="str">
        <f t="shared" si="305"/>
        <v/>
      </c>
      <c r="X1878" s="94" t="str">
        <f t="shared" si="308"/>
        <v/>
      </c>
      <c r="Y1878" s="5"/>
      <c r="BK1878" s="8"/>
      <c r="BL1878" s="5"/>
      <c r="BM1878" s="5"/>
      <c r="BN1878" s="5"/>
      <c r="BO1878" s="5"/>
      <c r="BP1878" s="1"/>
      <c r="BQ1878" s="1"/>
      <c r="BR1878" s="1"/>
      <c r="BS1878" s="1"/>
      <c r="BT1878" s="1"/>
      <c r="BU1878" s="4"/>
      <c r="BV1878" s="1"/>
      <c r="BW1878" s="3"/>
      <c r="BX1878" s="4"/>
      <c r="BY1878" s="5"/>
      <c r="BZ1878" s="5"/>
      <c r="CA1878" s="5"/>
      <c r="CB1878" s="5"/>
      <c r="CC1878" s="5"/>
      <c r="CD1878" s="43"/>
    </row>
    <row r="1879" spans="1:82" x14ac:dyDescent="0.25">
      <c r="A1879" s="8"/>
      <c r="B1879" s="5"/>
      <c r="C1879" s="5"/>
      <c r="D1879" s="5"/>
      <c r="E1879" s="5"/>
      <c r="F1879" s="94" t="str">
        <f t="shared" si="299"/>
        <v/>
      </c>
      <c r="G1879" s="94" t="str">
        <f t="shared" si="300"/>
        <v/>
      </c>
      <c r="H1879" s="127" t="str">
        <f>IF(A1879&lt;&gt;"",IF(MID(C1879,1,1)="c",$AS$26,IF(MID(C1879,1,1)="r",$AS$41,IF(MID(C1879,1,1)="p",#REF!,#REF!))),"")</f>
        <v/>
      </c>
      <c r="I1879" s="92" t="str">
        <f t="shared" si="301"/>
        <v/>
      </c>
      <c r="J1879" s="92" t="str">
        <f t="shared" si="302"/>
        <v/>
      </c>
      <c r="K1879" s="92" t="str">
        <f t="shared" si="303"/>
        <v/>
      </c>
      <c r="L1879" s="92" t="str">
        <f t="shared" si="304"/>
        <v/>
      </c>
      <c r="M1879" s="95" t="str">
        <f>IF(A1879&lt;&gt;"",IF(MID(C1879,1,1)="c",SigmaEpsConcrete(I1879,$AN$30:$AN$33,$AR$30:$AR$33,$AS$26,$AS$27,$AS$28,$AQ$20,$AU$19),""),"")</f>
        <v/>
      </c>
      <c r="N1879" s="95" t="str">
        <f>IF(A1879&lt;&gt;"",IF(MID(C1879,1,1)="r",SigmaEpsReinf(J1879,$AS$42:$AS$43,$AS$41,$AS$39,$AS$40,$AQ$38),""),"")</f>
        <v/>
      </c>
      <c r="Q1879" s="92" t="str">
        <f t="shared" si="306"/>
        <v/>
      </c>
      <c r="R1879" s="92" t="str">
        <f t="shared" si="307"/>
        <v/>
      </c>
      <c r="U1879" s="5"/>
      <c r="V1879" s="5"/>
      <c r="W1879" s="94" t="str">
        <f t="shared" si="305"/>
        <v/>
      </c>
      <c r="X1879" s="94" t="str">
        <f t="shared" si="308"/>
        <v/>
      </c>
      <c r="Y1879" s="5"/>
      <c r="BK1879" s="8"/>
      <c r="BL1879" s="5"/>
      <c r="BM1879" s="5"/>
      <c r="BN1879" s="5"/>
      <c r="BO1879" s="5"/>
      <c r="BP1879" s="1"/>
      <c r="BQ1879" s="1"/>
      <c r="BR1879" s="1"/>
      <c r="BS1879" s="1"/>
      <c r="BT1879" s="1"/>
      <c r="BU1879" s="4"/>
      <c r="BV1879" s="1"/>
      <c r="BW1879" s="3"/>
      <c r="BX1879" s="4"/>
      <c r="BY1879" s="5"/>
      <c r="BZ1879" s="5"/>
      <c r="CA1879" s="5"/>
      <c r="CB1879" s="5"/>
      <c r="CC1879" s="5"/>
      <c r="CD1879" s="43"/>
    </row>
    <row r="1880" spans="1:82" x14ac:dyDescent="0.25">
      <c r="A1880" s="8"/>
      <c r="B1880" s="5"/>
      <c r="C1880" s="5"/>
      <c r="D1880" s="5"/>
      <c r="E1880" s="5"/>
      <c r="F1880" s="94" t="str">
        <f t="shared" si="299"/>
        <v/>
      </c>
      <c r="G1880" s="94" t="str">
        <f t="shared" si="300"/>
        <v/>
      </c>
      <c r="H1880" s="127" t="str">
        <f>IF(A1880&lt;&gt;"",IF(MID(C1880,1,1)="c",$AS$26,IF(MID(C1880,1,1)="r",$AS$41,IF(MID(C1880,1,1)="p",#REF!,#REF!))),"")</f>
        <v/>
      </c>
      <c r="I1880" s="92" t="str">
        <f t="shared" si="301"/>
        <v/>
      </c>
      <c r="J1880" s="92" t="str">
        <f t="shared" si="302"/>
        <v/>
      </c>
      <c r="K1880" s="92" t="str">
        <f t="shared" si="303"/>
        <v/>
      </c>
      <c r="L1880" s="92" t="str">
        <f t="shared" si="304"/>
        <v/>
      </c>
      <c r="M1880" s="95" t="str">
        <f>IF(A1880&lt;&gt;"",IF(MID(C1880,1,1)="c",SigmaEpsConcrete(I1880,$AN$30:$AN$33,$AR$30:$AR$33,$AS$26,$AS$27,$AS$28,$AQ$20,$AU$19),""),"")</f>
        <v/>
      </c>
      <c r="N1880" s="95" t="str">
        <f>IF(A1880&lt;&gt;"",IF(MID(C1880,1,1)="r",SigmaEpsReinf(J1880,$AS$42:$AS$43,$AS$41,$AS$39,$AS$40,$AQ$38),""),"")</f>
        <v/>
      </c>
      <c r="Q1880" s="92" t="str">
        <f t="shared" si="306"/>
        <v/>
      </c>
      <c r="R1880" s="92" t="str">
        <f t="shared" si="307"/>
        <v/>
      </c>
      <c r="U1880" s="5"/>
      <c r="V1880" s="5"/>
      <c r="W1880" s="94" t="str">
        <f t="shared" si="305"/>
        <v/>
      </c>
      <c r="X1880" s="94" t="str">
        <f t="shared" si="308"/>
        <v/>
      </c>
      <c r="Y1880" s="5"/>
      <c r="BK1880" s="8"/>
      <c r="BL1880" s="5"/>
      <c r="BM1880" s="5"/>
      <c r="BN1880" s="5"/>
      <c r="BO1880" s="5"/>
      <c r="BP1880" s="1"/>
      <c r="BQ1880" s="1"/>
      <c r="BR1880" s="1"/>
      <c r="BS1880" s="1"/>
      <c r="BT1880" s="1"/>
      <c r="BU1880" s="4"/>
      <c r="BV1880" s="1"/>
      <c r="BW1880" s="3"/>
      <c r="BX1880" s="4"/>
      <c r="BY1880" s="5"/>
      <c r="BZ1880" s="5"/>
      <c r="CA1880" s="5"/>
      <c r="CB1880" s="5"/>
      <c r="CC1880" s="5"/>
      <c r="CD1880" s="43"/>
    </row>
    <row r="1881" spans="1:82" x14ac:dyDescent="0.25">
      <c r="A1881" s="8"/>
      <c r="B1881" s="5"/>
      <c r="C1881" s="5"/>
      <c r="D1881" s="5"/>
      <c r="E1881" s="5"/>
      <c r="F1881" s="94" t="str">
        <f t="shared" si="299"/>
        <v/>
      </c>
      <c r="G1881" s="94" t="str">
        <f t="shared" si="300"/>
        <v/>
      </c>
      <c r="H1881" s="127" t="str">
        <f>IF(A1881&lt;&gt;"",IF(MID(C1881,1,1)="c",$AS$26,IF(MID(C1881,1,1)="r",$AS$41,IF(MID(C1881,1,1)="p",#REF!,#REF!))),"")</f>
        <v/>
      </c>
      <c r="I1881" s="92" t="str">
        <f t="shared" si="301"/>
        <v/>
      </c>
      <c r="J1881" s="92" t="str">
        <f t="shared" si="302"/>
        <v/>
      </c>
      <c r="K1881" s="92" t="str">
        <f t="shared" si="303"/>
        <v/>
      </c>
      <c r="L1881" s="92" t="str">
        <f t="shared" si="304"/>
        <v/>
      </c>
      <c r="M1881" s="95" t="str">
        <f>IF(A1881&lt;&gt;"",IF(MID(C1881,1,1)="c",SigmaEpsConcrete(I1881,$AN$30:$AN$33,$AR$30:$AR$33,$AS$26,$AS$27,$AS$28,$AQ$20,$AU$19),""),"")</f>
        <v/>
      </c>
      <c r="N1881" s="95" t="str">
        <f>IF(A1881&lt;&gt;"",IF(MID(C1881,1,1)="r",SigmaEpsReinf(J1881,$AS$42:$AS$43,$AS$41,$AS$39,$AS$40,$AQ$38),""),"")</f>
        <v/>
      </c>
      <c r="Q1881" s="92" t="str">
        <f t="shared" si="306"/>
        <v/>
      </c>
      <c r="R1881" s="92" t="str">
        <f t="shared" si="307"/>
        <v/>
      </c>
      <c r="U1881" s="5"/>
      <c r="V1881" s="5"/>
      <c r="W1881" s="94" t="str">
        <f t="shared" si="305"/>
        <v/>
      </c>
      <c r="X1881" s="94" t="str">
        <f t="shared" si="308"/>
        <v/>
      </c>
      <c r="Y1881" s="5"/>
      <c r="BK1881" s="8"/>
      <c r="BL1881" s="5"/>
      <c r="BM1881" s="5"/>
      <c r="BN1881" s="5"/>
      <c r="BO1881" s="5"/>
      <c r="BP1881" s="1"/>
      <c r="BQ1881" s="1"/>
      <c r="BR1881" s="1"/>
      <c r="BS1881" s="1"/>
      <c r="BT1881" s="1"/>
      <c r="BU1881" s="4"/>
      <c r="BV1881" s="1"/>
      <c r="BW1881" s="3"/>
      <c r="BX1881" s="4"/>
      <c r="BY1881" s="5"/>
      <c r="BZ1881" s="5"/>
      <c r="CA1881" s="5"/>
      <c r="CB1881" s="5"/>
      <c r="CC1881" s="5"/>
      <c r="CD1881" s="43"/>
    </row>
    <row r="1882" spans="1:82" x14ac:dyDescent="0.25">
      <c r="A1882" s="8"/>
      <c r="B1882" s="5"/>
      <c r="C1882" s="5"/>
      <c r="D1882" s="5"/>
      <c r="E1882" s="5"/>
      <c r="F1882" s="94" t="str">
        <f t="shared" si="299"/>
        <v/>
      </c>
      <c r="G1882" s="94" t="str">
        <f t="shared" si="300"/>
        <v/>
      </c>
      <c r="H1882" s="127" t="str">
        <f>IF(A1882&lt;&gt;"",IF(MID(C1882,1,1)="c",$AS$26,IF(MID(C1882,1,1)="r",$AS$41,IF(MID(C1882,1,1)="p",#REF!,#REF!))),"")</f>
        <v/>
      </c>
      <c r="I1882" s="92" t="str">
        <f t="shared" si="301"/>
        <v/>
      </c>
      <c r="J1882" s="92" t="str">
        <f t="shared" si="302"/>
        <v/>
      </c>
      <c r="K1882" s="92" t="str">
        <f t="shared" si="303"/>
        <v/>
      </c>
      <c r="L1882" s="92" t="str">
        <f t="shared" si="304"/>
        <v/>
      </c>
      <c r="M1882" s="95" t="str">
        <f>IF(A1882&lt;&gt;"",IF(MID(C1882,1,1)="c",SigmaEpsConcrete(I1882,$AN$30:$AN$33,$AR$30:$AR$33,$AS$26,$AS$27,$AS$28,$AQ$20,$AU$19),""),"")</f>
        <v/>
      </c>
      <c r="N1882" s="95" t="str">
        <f>IF(A1882&lt;&gt;"",IF(MID(C1882,1,1)="r",SigmaEpsReinf(J1882,$AS$42:$AS$43,$AS$41,$AS$39,$AS$40,$AQ$38),""),"")</f>
        <v/>
      </c>
      <c r="Q1882" s="92" t="str">
        <f t="shared" si="306"/>
        <v/>
      </c>
      <c r="R1882" s="92" t="str">
        <f t="shared" si="307"/>
        <v/>
      </c>
      <c r="U1882" s="5"/>
      <c r="V1882" s="5"/>
      <c r="W1882" s="94" t="str">
        <f t="shared" si="305"/>
        <v/>
      </c>
      <c r="X1882" s="94" t="str">
        <f t="shared" si="308"/>
        <v/>
      </c>
      <c r="Y1882" s="5"/>
      <c r="BK1882" s="8"/>
      <c r="BL1882" s="5"/>
      <c r="BM1882" s="5"/>
      <c r="BN1882" s="5"/>
      <c r="BO1882" s="5"/>
      <c r="BP1882" s="1"/>
      <c r="BQ1882" s="1"/>
      <c r="BR1882" s="1"/>
      <c r="BS1882" s="1"/>
      <c r="BT1882" s="1"/>
      <c r="BU1882" s="4"/>
      <c r="BV1882" s="1"/>
      <c r="BW1882" s="3"/>
      <c r="BX1882" s="4"/>
      <c r="BY1882" s="5"/>
      <c r="BZ1882" s="5"/>
      <c r="CA1882" s="5"/>
      <c r="CB1882" s="5"/>
      <c r="CC1882" s="5"/>
      <c r="CD1882" s="43"/>
    </row>
    <row r="1883" spans="1:82" x14ac:dyDescent="0.25">
      <c r="A1883" s="8"/>
      <c r="B1883" s="5"/>
      <c r="C1883" s="5"/>
      <c r="D1883" s="5"/>
      <c r="E1883" s="5"/>
      <c r="F1883" s="94" t="str">
        <f t="shared" si="299"/>
        <v/>
      </c>
      <c r="G1883" s="94" t="str">
        <f t="shared" si="300"/>
        <v/>
      </c>
      <c r="H1883" s="127" t="str">
        <f>IF(A1883&lt;&gt;"",IF(MID(C1883,1,1)="c",$AS$26,IF(MID(C1883,1,1)="r",$AS$41,IF(MID(C1883,1,1)="p",#REF!,#REF!))),"")</f>
        <v/>
      </c>
      <c r="I1883" s="92" t="str">
        <f t="shared" si="301"/>
        <v/>
      </c>
      <c r="J1883" s="92" t="str">
        <f t="shared" si="302"/>
        <v/>
      </c>
      <c r="K1883" s="92" t="str">
        <f t="shared" si="303"/>
        <v/>
      </c>
      <c r="L1883" s="92" t="str">
        <f t="shared" si="304"/>
        <v/>
      </c>
      <c r="M1883" s="95" t="str">
        <f>IF(A1883&lt;&gt;"",IF(MID(C1883,1,1)="c",SigmaEpsConcrete(I1883,$AN$30:$AN$33,$AR$30:$AR$33,$AS$26,$AS$27,$AS$28,$AQ$20,$AU$19),""),"")</f>
        <v/>
      </c>
      <c r="N1883" s="95" t="str">
        <f>IF(A1883&lt;&gt;"",IF(MID(C1883,1,1)="r",SigmaEpsReinf(J1883,$AS$42:$AS$43,$AS$41,$AS$39,$AS$40,$AQ$38),""),"")</f>
        <v/>
      </c>
      <c r="Q1883" s="92" t="str">
        <f t="shared" si="306"/>
        <v/>
      </c>
      <c r="R1883" s="92" t="str">
        <f t="shared" si="307"/>
        <v/>
      </c>
      <c r="U1883" s="5"/>
      <c r="V1883" s="5"/>
      <c r="W1883" s="94" t="str">
        <f t="shared" si="305"/>
        <v/>
      </c>
      <c r="X1883" s="94" t="str">
        <f t="shared" si="308"/>
        <v/>
      </c>
      <c r="Y1883" s="5"/>
      <c r="BK1883" s="8"/>
      <c r="BL1883" s="5"/>
      <c r="BM1883" s="5"/>
      <c r="BN1883" s="5"/>
      <c r="BO1883" s="5"/>
      <c r="BP1883" s="1"/>
      <c r="BQ1883" s="1"/>
      <c r="BR1883" s="1"/>
      <c r="BS1883" s="1"/>
      <c r="BT1883" s="1"/>
      <c r="BU1883" s="4"/>
      <c r="BV1883" s="1"/>
      <c r="BW1883" s="3"/>
      <c r="BX1883" s="4"/>
      <c r="BY1883" s="5"/>
      <c r="BZ1883" s="5"/>
      <c r="CA1883" s="5"/>
      <c r="CB1883" s="5"/>
      <c r="CC1883" s="5"/>
      <c r="CD1883" s="43"/>
    </row>
    <row r="1884" spans="1:82" x14ac:dyDescent="0.25">
      <c r="A1884" s="8"/>
      <c r="B1884" s="5"/>
      <c r="C1884" s="5"/>
      <c r="D1884" s="5"/>
      <c r="E1884" s="5"/>
      <c r="F1884" s="94" t="str">
        <f t="shared" si="299"/>
        <v/>
      </c>
      <c r="G1884" s="94" t="str">
        <f t="shared" si="300"/>
        <v/>
      </c>
      <c r="H1884" s="127" t="str">
        <f>IF(A1884&lt;&gt;"",IF(MID(C1884,1,1)="c",$AS$26,IF(MID(C1884,1,1)="r",$AS$41,IF(MID(C1884,1,1)="p",#REF!,#REF!))),"")</f>
        <v/>
      </c>
      <c r="I1884" s="92" t="str">
        <f t="shared" si="301"/>
        <v/>
      </c>
      <c r="J1884" s="92" t="str">
        <f t="shared" si="302"/>
        <v/>
      </c>
      <c r="K1884" s="92" t="str">
        <f t="shared" si="303"/>
        <v/>
      </c>
      <c r="L1884" s="92" t="str">
        <f t="shared" si="304"/>
        <v/>
      </c>
      <c r="M1884" s="95" t="str">
        <f>IF(A1884&lt;&gt;"",IF(MID(C1884,1,1)="c",SigmaEpsConcrete(I1884,$AN$30:$AN$33,$AR$30:$AR$33,$AS$26,$AS$27,$AS$28,$AQ$20,$AU$19),""),"")</f>
        <v/>
      </c>
      <c r="N1884" s="95" t="str">
        <f>IF(A1884&lt;&gt;"",IF(MID(C1884,1,1)="r",SigmaEpsReinf(J1884,$AS$42:$AS$43,$AS$41,$AS$39,$AS$40,$AQ$38),""),"")</f>
        <v/>
      </c>
      <c r="Q1884" s="92" t="str">
        <f t="shared" si="306"/>
        <v/>
      </c>
      <c r="R1884" s="92" t="str">
        <f t="shared" si="307"/>
        <v/>
      </c>
      <c r="U1884" s="5"/>
      <c r="V1884" s="5"/>
      <c r="W1884" s="94" t="str">
        <f t="shared" si="305"/>
        <v/>
      </c>
      <c r="X1884" s="94" t="str">
        <f t="shared" si="308"/>
        <v/>
      </c>
      <c r="Y1884" s="5"/>
      <c r="BK1884" s="8"/>
      <c r="BL1884" s="5"/>
      <c r="BM1884" s="5"/>
      <c r="BN1884" s="5"/>
      <c r="BO1884" s="5"/>
      <c r="BP1884" s="1"/>
      <c r="BQ1884" s="1"/>
      <c r="BR1884" s="1"/>
      <c r="BS1884" s="1"/>
      <c r="BT1884" s="1"/>
      <c r="BU1884" s="4"/>
      <c r="BV1884" s="1"/>
      <c r="BW1884" s="3"/>
      <c r="BX1884" s="4"/>
      <c r="BY1884" s="5"/>
      <c r="BZ1884" s="5"/>
      <c r="CA1884" s="5"/>
      <c r="CB1884" s="5"/>
      <c r="CC1884" s="5"/>
      <c r="CD1884" s="43"/>
    </row>
    <row r="1885" spans="1:82" x14ac:dyDescent="0.25">
      <c r="A1885" s="8"/>
      <c r="B1885" s="5"/>
      <c r="C1885" s="5"/>
      <c r="D1885" s="5"/>
      <c r="E1885" s="5"/>
      <c r="F1885" s="94" t="str">
        <f t="shared" si="299"/>
        <v/>
      </c>
      <c r="G1885" s="94" t="str">
        <f t="shared" si="300"/>
        <v/>
      </c>
      <c r="H1885" s="127" t="str">
        <f>IF(A1885&lt;&gt;"",IF(MID(C1885,1,1)="c",$AS$26,IF(MID(C1885,1,1)="r",$AS$41,IF(MID(C1885,1,1)="p",#REF!,#REF!))),"")</f>
        <v/>
      </c>
      <c r="I1885" s="92" t="str">
        <f t="shared" si="301"/>
        <v/>
      </c>
      <c r="J1885" s="92" t="str">
        <f t="shared" si="302"/>
        <v/>
      </c>
      <c r="K1885" s="92" t="str">
        <f t="shared" si="303"/>
        <v/>
      </c>
      <c r="L1885" s="92" t="str">
        <f t="shared" si="304"/>
        <v/>
      </c>
      <c r="M1885" s="95" t="str">
        <f>IF(A1885&lt;&gt;"",IF(MID(C1885,1,1)="c",SigmaEpsConcrete(I1885,$AN$30:$AN$33,$AR$30:$AR$33,$AS$26,$AS$27,$AS$28,$AQ$20,$AU$19),""),"")</f>
        <v/>
      </c>
      <c r="N1885" s="95" t="str">
        <f>IF(A1885&lt;&gt;"",IF(MID(C1885,1,1)="r",SigmaEpsReinf(J1885,$AS$42:$AS$43,$AS$41,$AS$39,$AS$40,$AQ$38),""),"")</f>
        <v/>
      </c>
      <c r="Q1885" s="92" t="str">
        <f t="shared" si="306"/>
        <v/>
      </c>
      <c r="R1885" s="92" t="str">
        <f t="shared" si="307"/>
        <v/>
      </c>
      <c r="U1885" s="5"/>
      <c r="V1885" s="5"/>
      <c r="W1885" s="94" t="str">
        <f t="shared" si="305"/>
        <v/>
      </c>
      <c r="X1885" s="94" t="str">
        <f t="shared" si="308"/>
        <v/>
      </c>
      <c r="Y1885" s="5"/>
      <c r="BK1885" s="8"/>
      <c r="BL1885" s="5"/>
      <c r="BM1885" s="5"/>
      <c r="BN1885" s="5"/>
      <c r="BO1885" s="5"/>
      <c r="BP1885" s="1"/>
      <c r="BQ1885" s="1"/>
      <c r="BR1885" s="1"/>
      <c r="BS1885" s="1"/>
      <c r="BT1885" s="1"/>
      <c r="BU1885" s="4"/>
      <c r="BV1885" s="1"/>
      <c r="BW1885" s="3"/>
      <c r="BX1885" s="4"/>
      <c r="BY1885" s="5"/>
      <c r="BZ1885" s="5"/>
      <c r="CA1885" s="5"/>
      <c r="CB1885" s="5"/>
      <c r="CC1885" s="5"/>
      <c r="CD1885" s="43"/>
    </row>
    <row r="1886" spans="1:82" x14ac:dyDescent="0.25">
      <c r="A1886" s="8"/>
      <c r="B1886" s="5"/>
      <c r="C1886" s="5"/>
      <c r="D1886" s="5"/>
      <c r="E1886" s="5"/>
      <c r="F1886" s="94" t="str">
        <f t="shared" si="299"/>
        <v/>
      </c>
      <c r="G1886" s="94" t="str">
        <f t="shared" si="300"/>
        <v/>
      </c>
      <c r="H1886" s="127" t="str">
        <f>IF(A1886&lt;&gt;"",IF(MID(C1886,1,1)="c",$AS$26,IF(MID(C1886,1,1)="r",$AS$41,IF(MID(C1886,1,1)="p",#REF!,#REF!))),"")</f>
        <v/>
      </c>
      <c r="I1886" s="92" t="str">
        <f t="shared" si="301"/>
        <v/>
      </c>
      <c r="J1886" s="92" t="str">
        <f t="shared" si="302"/>
        <v/>
      </c>
      <c r="K1886" s="92" t="str">
        <f t="shared" si="303"/>
        <v/>
      </c>
      <c r="L1886" s="92" t="str">
        <f t="shared" si="304"/>
        <v/>
      </c>
      <c r="M1886" s="95" t="str">
        <f>IF(A1886&lt;&gt;"",IF(MID(C1886,1,1)="c",SigmaEpsConcrete(I1886,$AN$30:$AN$33,$AR$30:$AR$33,$AS$26,$AS$27,$AS$28,$AQ$20,$AU$19),""),"")</f>
        <v/>
      </c>
      <c r="N1886" s="95" t="str">
        <f>IF(A1886&lt;&gt;"",IF(MID(C1886,1,1)="r",SigmaEpsReinf(J1886,$AS$42:$AS$43,$AS$41,$AS$39,$AS$40,$AQ$38),""),"")</f>
        <v/>
      </c>
      <c r="Q1886" s="92" t="str">
        <f t="shared" si="306"/>
        <v/>
      </c>
      <c r="R1886" s="92" t="str">
        <f t="shared" si="307"/>
        <v/>
      </c>
      <c r="U1886" s="5"/>
      <c r="V1886" s="5"/>
      <c r="W1886" s="94" t="str">
        <f t="shared" si="305"/>
        <v/>
      </c>
      <c r="X1886" s="94" t="str">
        <f t="shared" si="308"/>
        <v/>
      </c>
      <c r="Y1886" s="5"/>
      <c r="BK1886" s="8"/>
      <c r="BL1886" s="5"/>
      <c r="BM1886" s="5"/>
      <c r="BN1886" s="5"/>
      <c r="BO1886" s="5"/>
      <c r="BP1886" s="1"/>
      <c r="BQ1886" s="1"/>
      <c r="BR1886" s="1"/>
      <c r="BS1886" s="1"/>
      <c r="BT1886" s="1"/>
      <c r="BU1886" s="4"/>
      <c r="BV1886" s="1"/>
      <c r="BW1886" s="3"/>
      <c r="BX1886" s="4"/>
      <c r="BY1886" s="5"/>
      <c r="BZ1886" s="5"/>
      <c r="CA1886" s="5"/>
      <c r="CB1886" s="5"/>
      <c r="CC1886" s="5"/>
      <c r="CD1886" s="43"/>
    </row>
    <row r="1887" spans="1:82" x14ac:dyDescent="0.25">
      <c r="A1887" s="8"/>
      <c r="B1887" s="5"/>
      <c r="C1887" s="5"/>
      <c r="D1887" s="5"/>
      <c r="E1887" s="5"/>
      <c r="F1887" s="94" t="str">
        <f t="shared" si="299"/>
        <v/>
      </c>
      <c r="G1887" s="94" t="str">
        <f t="shared" si="300"/>
        <v/>
      </c>
      <c r="H1887" s="127" t="str">
        <f>IF(A1887&lt;&gt;"",IF(MID(C1887,1,1)="c",$AS$26,IF(MID(C1887,1,1)="r",$AS$41,IF(MID(C1887,1,1)="p",#REF!,#REF!))),"")</f>
        <v/>
      </c>
      <c r="I1887" s="92" t="str">
        <f t="shared" si="301"/>
        <v/>
      </c>
      <c r="J1887" s="92" t="str">
        <f t="shared" si="302"/>
        <v/>
      </c>
      <c r="K1887" s="92" t="str">
        <f t="shared" si="303"/>
        <v/>
      </c>
      <c r="L1887" s="92" t="str">
        <f t="shared" si="304"/>
        <v/>
      </c>
      <c r="M1887" s="95" t="str">
        <f>IF(A1887&lt;&gt;"",IF(MID(C1887,1,1)="c",SigmaEpsConcrete(I1887,$AN$30:$AN$33,$AR$30:$AR$33,$AS$26,$AS$27,$AS$28,$AQ$20,$AU$19),""),"")</f>
        <v/>
      </c>
      <c r="N1887" s="95" t="str">
        <f>IF(A1887&lt;&gt;"",IF(MID(C1887,1,1)="r",SigmaEpsReinf(J1887,$AS$42:$AS$43,$AS$41,$AS$39,$AS$40,$AQ$38),""),"")</f>
        <v/>
      </c>
      <c r="Q1887" s="92" t="str">
        <f t="shared" si="306"/>
        <v/>
      </c>
      <c r="R1887" s="92" t="str">
        <f t="shared" si="307"/>
        <v/>
      </c>
      <c r="U1887" s="5"/>
      <c r="V1887" s="5"/>
      <c r="W1887" s="94" t="str">
        <f t="shared" si="305"/>
        <v/>
      </c>
      <c r="X1887" s="94" t="str">
        <f t="shared" si="308"/>
        <v/>
      </c>
      <c r="Y1887" s="5"/>
      <c r="BK1887" s="8"/>
      <c r="BL1887" s="5"/>
      <c r="BM1887" s="5"/>
      <c r="BN1887" s="5"/>
      <c r="BO1887" s="5"/>
      <c r="BP1887" s="1"/>
      <c r="BQ1887" s="1"/>
      <c r="BR1887" s="1"/>
      <c r="BS1887" s="1"/>
      <c r="BT1887" s="1"/>
      <c r="BU1887" s="4"/>
      <c r="BV1887" s="1"/>
      <c r="BW1887" s="3"/>
      <c r="BX1887" s="4"/>
      <c r="BY1887" s="5"/>
      <c r="BZ1887" s="5"/>
      <c r="CA1887" s="5"/>
      <c r="CB1887" s="5"/>
      <c r="CC1887" s="5"/>
      <c r="CD1887" s="43"/>
    </row>
    <row r="1888" spans="1:82" x14ac:dyDescent="0.25">
      <c r="A1888" s="8"/>
      <c r="B1888" s="5"/>
      <c r="C1888" s="5"/>
      <c r="D1888" s="5"/>
      <c r="E1888" s="5"/>
      <c r="F1888" s="94" t="str">
        <f t="shared" si="299"/>
        <v/>
      </c>
      <c r="G1888" s="94" t="str">
        <f t="shared" si="300"/>
        <v/>
      </c>
      <c r="H1888" s="127" t="str">
        <f>IF(A1888&lt;&gt;"",IF(MID(C1888,1,1)="c",$AS$26,IF(MID(C1888,1,1)="r",$AS$41,IF(MID(C1888,1,1)="p",#REF!,#REF!))),"")</f>
        <v/>
      </c>
      <c r="I1888" s="92" t="str">
        <f t="shared" si="301"/>
        <v/>
      </c>
      <c r="J1888" s="92" t="str">
        <f t="shared" si="302"/>
        <v/>
      </c>
      <c r="K1888" s="92" t="str">
        <f t="shared" si="303"/>
        <v/>
      </c>
      <c r="L1888" s="92" t="str">
        <f t="shared" si="304"/>
        <v/>
      </c>
      <c r="M1888" s="95" t="str">
        <f>IF(A1888&lt;&gt;"",IF(MID(C1888,1,1)="c",SigmaEpsConcrete(I1888,$AN$30:$AN$33,$AR$30:$AR$33,$AS$26,$AS$27,$AS$28,$AQ$20,$AU$19),""),"")</f>
        <v/>
      </c>
      <c r="N1888" s="95" t="str">
        <f>IF(A1888&lt;&gt;"",IF(MID(C1888,1,1)="r",SigmaEpsReinf(J1888,$AS$42:$AS$43,$AS$41,$AS$39,$AS$40,$AQ$38),""),"")</f>
        <v/>
      </c>
      <c r="Q1888" s="92" t="str">
        <f t="shared" si="306"/>
        <v/>
      </c>
      <c r="R1888" s="92" t="str">
        <f t="shared" si="307"/>
        <v/>
      </c>
      <c r="U1888" s="5"/>
      <c r="V1888" s="5"/>
      <c r="W1888" s="94" t="str">
        <f t="shared" si="305"/>
        <v/>
      </c>
      <c r="X1888" s="94" t="str">
        <f t="shared" si="308"/>
        <v/>
      </c>
      <c r="Y1888" s="5"/>
      <c r="BK1888" s="8"/>
      <c r="BL1888" s="5"/>
      <c r="BM1888" s="5"/>
      <c r="BN1888" s="5"/>
      <c r="BO1888" s="5"/>
      <c r="BP1888" s="1"/>
      <c r="BQ1888" s="1"/>
      <c r="BR1888" s="1"/>
      <c r="BS1888" s="1"/>
      <c r="BT1888" s="1"/>
      <c r="BU1888" s="4"/>
      <c r="BV1888" s="1"/>
      <c r="BW1888" s="3"/>
      <c r="BX1888" s="4"/>
      <c r="BY1888" s="5"/>
      <c r="BZ1888" s="5"/>
      <c r="CA1888" s="5"/>
      <c r="CB1888" s="5"/>
      <c r="CC1888" s="5"/>
      <c r="CD1888" s="43"/>
    </row>
    <row r="1889" spans="1:82" x14ac:dyDescent="0.25">
      <c r="A1889" s="8"/>
      <c r="B1889" s="5"/>
      <c r="C1889" s="5"/>
      <c r="D1889" s="5"/>
      <c r="E1889" s="5"/>
      <c r="F1889" s="94" t="str">
        <f t="shared" si="299"/>
        <v/>
      </c>
      <c r="G1889" s="94" t="str">
        <f t="shared" si="300"/>
        <v/>
      </c>
      <c r="H1889" s="127" t="str">
        <f>IF(A1889&lt;&gt;"",IF(MID(C1889,1,1)="c",$AS$26,IF(MID(C1889,1,1)="r",$AS$41,IF(MID(C1889,1,1)="p",#REF!,#REF!))),"")</f>
        <v/>
      </c>
      <c r="I1889" s="92" t="str">
        <f t="shared" si="301"/>
        <v/>
      </c>
      <c r="J1889" s="92" t="str">
        <f t="shared" si="302"/>
        <v/>
      </c>
      <c r="K1889" s="92" t="str">
        <f t="shared" si="303"/>
        <v/>
      </c>
      <c r="L1889" s="92" t="str">
        <f t="shared" si="304"/>
        <v/>
      </c>
      <c r="M1889" s="95" t="str">
        <f>IF(A1889&lt;&gt;"",IF(MID(C1889,1,1)="c",SigmaEpsConcrete(I1889,$AN$30:$AN$33,$AR$30:$AR$33,$AS$26,$AS$27,$AS$28,$AQ$20,$AU$19),""),"")</f>
        <v/>
      </c>
      <c r="N1889" s="95" t="str">
        <f>IF(A1889&lt;&gt;"",IF(MID(C1889,1,1)="r",SigmaEpsReinf(J1889,$AS$42:$AS$43,$AS$41,$AS$39,$AS$40,$AQ$38),""),"")</f>
        <v/>
      </c>
      <c r="Q1889" s="92" t="str">
        <f t="shared" si="306"/>
        <v/>
      </c>
      <c r="R1889" s="92" t="str">
        <f t="shared" si="307"/>
        <v/>
      </c>
      <c r="U1889" s="5"/>
      <c r="V1889" s="5"/>
      <c r="W1889" s="94" t="str">
        <f t="shared" si="305"/>
        <v/>
      </c>
      <c r="X1889" s="94" t="str">
        <f t="shared" si="308"/>
        <v/>
      </c>
      <c r="Y1889" s="5"/>
      <c r="BK1889" s="8"/>
      <c r="BL1889" s="5"/>
      <c r="BM1889" s="5"/>
      <c r="BN1889" s="5"/>
      <c r="BO1889" s="5"/>
      <c r="BP1889" s="1"/>
      <c r="BQ1889" s="1"/>
      <c r="BR1889" s="1"/>
      <c r="BS1889" s="1"/>
      <c r="BT1889" s="1"/>
      <c r="BU1889" s="4"/>
      <c r="BV1889" s="1"/>
      <c r="BW1889" s="3"/>
      <c r="BX1889" s="4"/>
      <c r="BY1889" s="5"/>
      <c r="BZ1889" s="5"/>
      <c r="CA1889" s="5"/>
      <c r="CB1889" s="5"/>
      <c r="CC1889" s="5"/>
      <c r="CD1889" s="43"/>
    </row>
    <row r="1890" spans="1:82" x14ac:dyDescent="0.25">
      <c r="A1890" s="8"/>
      <c r="B1890" s="5"/>
      <c r="C1890" s="5"/>
      <c r="D1890" s="5"/>
      <c r="E1890" s="5"/>
      <c r="F1890" s="94" t="str">
        <f t="shared" si="299"/>
        <v/>
      </c>
      <c r="G1890" s="94" t="str">
        <f t="shared" si="300"/>
        <v/>
      </c>
      <c r="H1890" s="127" t="str">
        <f>IF(A1890&lt;&gt;"",IF(MID(C1890,1,1)="c",$AS$26,IF(MID(C1890,1,1)="r",$AS$41,IF(MID(C1890,1,1)="p",#REF!,#REF!))),"")</f>
        <v/>
      </c>
      <c r="I1890" s="92" t="str">
        <f t="shared" si="301"/>
        <v/>
      </c>
      <c r="J1890" s="92" t="str">
        <f t="shared" si="302"/>
        <v/>
      </c>
      <c r="K1890" s="92" t="str">
        <f t="shared" si="303"/>
        <v/>
      </c>
      <c r="L1890" s="92" t="str">
        <f t="shared" si="304"/>
        <v/>
      </c>
      <c r="M1890" s="95" t="str">
        <f>IF(A1890&lt;&gt;"",IF(MID(C1890,1,1)="c",SigmaEpsConcrete(I1890,$AN$30:$AN$33,$AR$30:$AR$33,$AS$26,$AS$27,$AS$28,$AQ$20,$AU$19),""),"")</f>
        <v/>
      </c>
      <c r="N1890" s="95" t="str">
        <f>IF(A1890&lt;&gt;"",IF(MID(C1890,1,1)="r",SigmaEpsReinf(J1890,$AS$42:$AS$43,$AS$41,$AS$39,$AS$40,$AQ$38),""),"")</f>
        <v/>
      </c>
      <c r="Q1890" s="92" t="str">
        <f t="shared" si="306"/>
        <v/>
      </c>
      <c r="R1890" s="92" t="str">
        <f t="shared" si="307"/>
        <v/>
      </c>
      <c r="U1890" s="5"/>
      <c r="V1890" s="5"/>
      <c r="W1890" s="94" t="str">
        <f t="shared" si="305"/>
        <v/>
      </c>
      <c r="X1890" s="94" t="str">
        <f t="shared" si="308"/>
        <v/>
      </c>
      <c r="Y1890" s="5"/>
      <c r="BK1890" s="8"/>
      <c r="BL1890" s="5"/>
      <c r="BM1890" s="5"/>
      <c r="BN1890" s="5"/>
      <c r="BO1890" s="5"/>
      <c r="BP1890" s="1"/>
      <c r="BQ1890" s="1"/>
      <c r="BR1890" s="1"/>
      <c r="BS1890" s="1"/>
      <c r="BT1890" s="1"/>
      <c r="BU1890" s="4"/>
      <c r="BV1890" s="1"/>
      <c r="BW1890" s="3"/>
      <c r="BX1890" s="4"/>
      <c r="BY1890" s="5"/>
      <c r="BZ1890" s="5"/>
      <c r="CA1890" s="5"/>
      <c r="CB1890" s="5"/>
      <c r="CC1890" s="5"/>
      <c r="CD1890" s="43"/>
    </row>
    <row r="1891" spans="1:82" x14ac:dyDescent="0.25">
      <c r="A1891" s="8"/>
      <c r="B1891" s="5"/>
      <c r="C1891" s="5"/>
      <c r="D1891" s="5"/>
      <c r="E1891" s="5"/>
      <c r="F1891" s="94" t="str">
        <f t="shared" si="299"/>
        <v/>
      </c>
      <c r="G1891" s="94" t="str">
        <f t="shared" si="300"/>
        <v/>
      </c>
      <c r="H1891" s="127" t="str">
        <f>IF(A1891&lt;&gt;"",IF(MID(C1891,1,1)="c",$AS$26,IF(MID(C1891,1,1)="r",$AS$41,IF(MID(C1891,1,1)="p",#REF!,#REF!))),"")</f>
        <v/>
      </c>
      <c r="I1891" s="92" t="str">
        <f t="shared" si="301"/>
        <v/>
      </c>
      <c r="J1891" s="92" t="str">
        <f t="shared" si="302"/>
        <v/>
      </c>
      <c r="K1891" s="92" t="str">
        <f t="shared" si="303"/>
        <v/>
      </c>
      <c r="L1891" s="92" t="str">
        <f t="shared" si="304"/>
        <v/>
      </c>
      <c r="M1891" s="95" t="str">
        <f>IF(A1891&lt;&gt;"",IF(MID(C1891,1,1)="c",SigmaEpsConcrete(I1891,$AN$30:$AN$33,$AR$30:$AR$33,$AS$26,$AS$27,$AS$28,$AQ$20,$AU$19),""),"")</f>
        <v/>
      </c>
      <c r="N1891" s="95" t="str">
        <f>IF(A1891&lt;&gt;"",IF(MID(C1891,1,1)="r",SigmaEpsReinf(J1891,$AS$42:$AS$43,$AS$41,$AS$39,$AS$40,$AQ$38),""),"")</f>
        <v/>
      </c>
      <c r="Q1891" s="92" t="str">
        <f t="shared" si="306"/>
        <v/>
      </c>
      <c r="R1891" s="92" t="str">
        <f t="shared" si="307"/>
        <v/>
      </c>
      <c r="U1891" s="5"/>
      <c r="V1891" s="5"/>
      <c r="W1891" s="94" t="str">
        <f t="shared" si="305"/>
        <v/>
      </c>
      <c r="X1891" s="94" t="str">
        <f t="shared" si="308"/>
        <v/>
      </c>
      <c r="Y1891" s="5"/>
      <c r="BK1891" s="8"/>
      <c r="BL1891" s="5"/>
      <c r="BM1891" s="5"/>
      <c r="BN1891" s="5"/>
      <c r="BO1891" s="5"/>
      <c r="BP1891" s="1"/>
      <c r="BQ1891" s="1"/>
      <c r="BR1891" s="1"/>
      <c r="BS1891" s="1"/>
      <c r="BT1891" s="1"/>
      <c r="BU1891" s="4"/>
      <c r="BV1891" s="1"/>
      <c r="BW1891" s="3"/>
      <c r="BX1891" s="4"/>
      <c r="BY1891" s="5"/>
      <c r="BZ1891" s="5"/>
      <c r="CA1891" s="5"/>
      <c r="CB1891" s="5"/>
      <c r="CC1891" s="5"/>
      <c r="CD1891" s="43"/>
    </row>
    <row r="1892" spans="1:82" x14ac:dyDescent="0.25">
      <c r="A1892" s="8"/>
      <c r="B1892" s="5"/>
      <c r="C1892" s="5"/>
      <c r="D1892" s="5"/>
      <c r="E1892" s="5"/>
      <c r="F1892" s="94" t="str">
        <f t="shared" si="299"/>
        <v/>
      </c>
      <c r="G1892" s="94" t="str">
        <f t="shared" si="300"/>
        <v/>
      </c>
      <c r="H1892" s="127" t="str">
        <f>IF(A1892&lt;&gt;"",IF(MID(C1892,1,1)="c",$AS$26,IF(MID(C1892,1,1)="r",$AS$41,IF(MID(C1892,1,1)="p",#REF!,#REF!))),"")</f>
        <v/>
      </c>
      <c r="I1892" s="92" t="str">
        <f t="shared" si="301"/>
        <v/>
      </c>
      <c r="J1892" s="92" t="str">
        <f t="shared" si="302"/>
        <v/>
      </c>
      <c r="K1892" s="92" t="str">
        <f t="shared" si="303"/>
        <v/>
      </c>
      <c r="L1892" s="92" t="str">
        <f t="shared" si="304"/>
        <v/>
      </c>
      <c r="M1892" s="95" t="str">
        <f>IF(A1892&lt;&gt;"",IF(MID(C1892,1,1)="c",SigmaEpsConcrete(I1892,$AN$30:$AN$33,$AR$30:$AR$33,$AS$26,$AS$27,$AS$28,$AQ$20,$AU$19),""),"")</f>
        <v/>
      </c>
      <c r="N1892" s="95" t="str">
        <f>IF(A1892&lt;&gt;"",IF(MID(C1892,1,1)="r",SigmaEpsReinf(J1892,$AS$42:$AS$43,$AS$41,$AS$39,$AS$40,$AQ$38),""),"")</f>
        <v/>
      </c>
      <c r="Q1892" s="92" t="str">
        <f t="shared" si="306"/>
        <v/>
      </c>
      <c r="R1892" s="92" t="str">
        <f t="shared" si="307"/>
        <v/>
      </c>
      <c r="U1892" s="5"/>
      <c r="V1892" s="5"/>
      <c r="W1892" s="94" t="str">
        <f t="shared" si="305"/>
        <v/>
      </c>
      <c r="X1892" s="94" t="str">
        <f t="shared" si="308"/>
        <v/>
      </c>
      <c r="Y1892" s="5"/>
      <c r="BK1892" s="8"/>
      <c r="BL1892" s="5"/>
      <c r="BM1892" s="5"/>
      <c r="BN1892" s="5"/>
      <c r="BO1892" s="5"/>
      <c r="BP1892" s="1"/>
      <c r="BQ1892" s="1"/>
      <c r="BR1892" s="1"/>
      <c r="BS1892" s="1"/>
      <c r="BT1892" s="1"/>
      <c r="BU1892" s="4"/>
      <c r="BV1892" s="1"/>
      <c r="BW1892" s="3"/>
      <c r="BX1892" s="4"/>
      <c r="BY1892" s="5"/>
      <c r="BZ1892" s="5"/>
      <c r="CA1892" s="5"/>
      <c r="CB1892" s="5"/>
      <c r="CC1892" s="5"/>
      <c r="CD1892" s="43"/>
    </row>
    <row r="1893" spans="1:82" x14ac:dyDescent="0.25">
      <c r="A1893" s="8"/>
      <c r="B1893" s="5"/>
      <c r="C1893" s="5"/>
      <c r="D1893" s="5"/>
      <c r="E1893" s="5"/>
      <c r="F1893" s="94" t="str">
        <f t="shared" si="299"/>
        <v/>
      </c>
      <c r="G1893" s="94" t="str">
        <f t="shared" si="300"/>
        <v/>
      </c>
      <c r="H1893" s="127" t="str">
        <f>IF(A1893&lt;&gt;"",IF(MID(C1893,1,1)="c",$AS$26,IF(MID(C1893,1,1)="r",$AS$41,IF(MID(C1893,1,1)="p",#REF!,#REF!))),"")</f>
        <v/>
      </c>
      <c r="I1893" s="92" t="str">
        <f t="shared" si="301"/>
        <v/>
      </c>
      <c r="J1893" s="92" t="str">
        <f t="shared" si="302"/>
        <v/>
      </c>
      <c r="K1893" s="92" t="str">
        <f t="shared" si="303"/>
        <v/>
      </c>
      <c r="L1893" s="92" t="str">
        <f t="shared" si="304"/>
        <v/>
      </c>
      <c r="M1893" s="95" t="str">
        <f>IF(A1893&lt;&gt;"",IF(MID(C1893,1,1)="c",SigmaEpsConcrete(I1893,$AN$30:$AN$33,$AR$30:$AR$33,$AS$26,$AS$27,$AS$28,$AQ$20,$AU$19),""),"")</f>
        <v/>
      </c>
      <c r="N1893" s="95" t="str">
        <f>IF(A1893&lt;&gt;"",IF(MID(C1893,1,1)="r",SigmaEpsReinf(J1893,$AS$42:$AS$43,$AS$41,$AS$39,$AS$40,$AQ$38),""),"")</f>
        <v/>
      </c>
      <c r="Q1893" s="92" t="str">
        <f t="shared" si="306"/>
        <v/>
      </c>
      <c r="R1893" s="92" t="str">
        <f t="shared" si="307"/>
        <v/>
      </c>
      <c r="U1893" s="5"/>
      <c r="V1893" s="5"/>
      <c r="W1893" s="94" t="str">
        <f t="shared" si="305"/>
        <v/>
      </c>
      <c r="X1893" s="94" t="str">
        <f t="shared" si="308"/>
        <v/>
      </c>
      <c r="Y1893" s="5"/>
      <c r="BK1893" s="8"/>
      <c r="BL1893" s="5"/>
      <c r="BM1893" s="5"/>
      <c r="BN1893" s="5"/>
      <c r="BO1893" s="5"/>
      <c r="BP1893" s="1"/>
      <c r="BQ1893" s="1"/>
      <c r="BR1893" s="1"/>
      <c r="BS1893" s="1"/>
      <c r="BT1893" s="1"/>
      <c r="BU1893" s="4"/>
      <c r="BV1893" s="1"/>
      <c r="BW1893" s="3"/>
      <c r="BX1893" s="4"/>
      <c r="BY1893" s="5"/>
      <c r="BZ1893" s="5"/>
      <c r="CA1893" s="5"/>
      <c r="CB1893" s="5"/>
      <c r="CC1893" s="5"/>
      <c r="CD1893" s="43"/>
    </row>
    <row r="1894" spans="1:82" x14ac:dyDescent="0.25">
      <c r="A1894" s="8"/>
      <c r="B1894" s="5"/>
      <c r="C1894" s="5"/>
      <c r="D1894" s="5"/>
      <c r="E1894" s="5"/>
      <c r="F1894" s="94" t="str">
        <f t="shared" si="299"/>
        <v/>
      </c>
      <c r="G1894" s="94" t="str">
        <f t="shared" si="300"/>
        <v/>
      </c>
      <c r="H1894" s="127" t="str">
        <f>IF(A1894&lt;&gt;"",IF(MID(C1894,1,1)="c",$AS$26,IF(MID(C1894,1,1)="r",$AS$41,IF(MID(C1894,1,1)="p",#REF!,#REF!))),"")</f>
        <v/>
      </c>
      <c r="I1894" s="92" t="str">
        <f t="shared" si="301"/>
        <v/>
      </c>
      <c r="J1894" s="92" t="str">
        <f t="shared" si="302"/>
        <v/>
      </c>
      <c r="K1894" s="92" t="str">
        <f t="shared" si="303"/>
        <v/>
      </c>
      <c r="L1894" s="92" t="str">
        <f t="shared" si="304"/>
        <v/>
      </c>
      <c r="M1894" s="95" t="str">
        <f>IF(A1894&lt;&gt;"",IF(MID(C1894,1,1)="c",SigmaEpsConcrete(I1894,$AN$30:$AN$33,$AR$30:$AR$33,$AS$26,$AS$27,$AS$28,$AQ$20,$AU$19),""),"")</f>
        <v/>
      </c>
      <c r="N1894" s="95" t="str">
        <f>IF(A1894&lt;&gt;"",IF(MID(C1894,1,1)="r",SigmaEpsReinf(J1894,$AS$42:$AS$43,$AS$41,$AS$39,$AS$40,$AQ$38),""),"")</f>
        <v/>
      </c>
      <c r="Q1894" s="92" t="str">
        <f t="shared" si="306"/>
        <v/>
      </c>
      <c r="R1894" s="92" t="str">
        <f t="shared" si="307"/>
        <v/>
      </c>
      <c r="U1894" s="5"/>
      <c r="V1894" s="5"/>
      <c r="W1894" s="94" t="str">
        <f t="shared" si="305"/>
        <v/>
      </c>
      <c r="X1894" s="94" t="str">
        <f t="shared" si="308"/>
        <v/>
      </c>
      <c r="Y1894" s="5"/>
      <c r="BK1894" s="8"/>
      <c r="BL1894" s="5"/>
      <c r="BM1894" s="5"/>
      <c r="BN1894" s="5"/>
      <c r="BO1894" s="5"/>
      <c r="BP1894" s="1"/>
      <c r="BQ1894" s="1"/>
      <c r="BR1894" s="1"/>
      <c r="BS1894" s="1"/>
      <c r="BT1894" s="1"/>
      <c r="BU1894" s="4"/>
      <c r="BV1894" s="1"/>
      <c r="BW1894" s="3"/>
      <c r="BX1894" s="4"/>
      <c r="BY1894" s="5"/>
      <c r="BZ1894" s="5"/>
      <c r="CA1894" s="5"/>
      <c r="CB1894" s="5"/>
      <c r="CC1894" s="5"/>
      <c r="CD1894" s="43"/>
    </row>
    <row r="1895" spans="1:82" x14ac:dyDescent="0.25">
      <c r="A1895" s="8"/>
      <c r="B1895" s="5"/>
      <c r="C1895" s="5"/>
      <c r="D1895" s="5"/>
      <c r="E1895" s="5"/>
      <c r="F1895" s="94" t="str">
        <f t="shared" si="299"/>
        <v/>
      </c>
      <c r="G1895" s="94" t="str">
        <f t="shared" si="300"/>
        <v/>
      </c>
      <c r="H1895" s="127" t="str">
        <f>IF(A1895&lt;&gt;"",IF(MID(C1895,1,1)="c",$AS$26,IF(MID(C1895,1,1)="r",$AS$41,IF(MID(C1895,1,1)="p",#REF!,#REF!))),"")</f>
        <v/>
      </c>
      <c r="I1895" s="92" t="str">
        <f t="shared" si="301"/>
        <v/>
      </c>
      <c r="J1895" s="92" t="str">
        <f t="shared" si="302"/>
        <v/>
      </c>
      <c r="K1895" s="92" t="str">
        <f t="shared" si="303"/>
        <v/>
      </c>
      <c r="L1895" s="92" t="str">
        <f t="shared" si="304"/>
        <v/>
      </c>
      <c r="M1895" s="95" t="str">
        <f>IF(A1895&lt;&gt;"",IF(MID(C1895,1,1)="c",SigmaEpsConcrete(I1895,$AN$30:$AN$33,$AR$30:$AR$33,$AS$26,$AS$27,$AS$28,$AQ$20,$AU$19),""),"")</f>
        <v/>
      </c>
      <c r="N1895" s="95" t="str">
        <f>IF(A1895&lt;&gt;"",IF(MID(C1895,1,1)="r",SigmaEpsReinf(J1895,$AS$42:$AS$43,$AS$41,$AS$39,$AS$40,$AQ$38),""),"")</f>
        <v/>
      </c>
      <c r="Q1895" s="92" t="str">
        <f t="shared" si="306"/>
        <v/>
      </c>
      <c r="R1895" s="92" t="str">
        <f t="shared" si="307"/>
        <v/>
      </c>
      <c r="U1895" s="5"/>
      <c r="V1895" s="5"/>
      <c r="W1895" s="94" t="str">
        <f t="shared" si="305"/>
        <v/>
      </c>
      <c r="X1895" s="94" t="str">
        <f t="shared" si="308"/>
        <v/>
      </c>
      <c r="Y1895" s="5"/>
      <c r="BK1895" s="8"/>
      <c r="BL1895" s="5"/>
      <c r="BM1895" s="5"/>
      <c r="BN1895" s="5"/>
      <c r="BO1895" s="5"/>
      <c r="BP1895" s="1"/>
      <c r="BQ1895" s="1"/>
      <c r="BR1895" s="1"/>
      <c r="BS1895" s="1"/>
      <c r="BT1895" s="1"/>
      <c r="BU1895" s="4"/>
      <c r="BV1895" s="1"/>
      <c r="BW1895" s="3"/>
      <c r="BX1895" s="4"/>
      <c r="BY1895" s="5"/>
      <c r="BZ1895" s="5"/>
      <c r="CA1895" s="5"/>
      <c r="CB1895" s="5"/>
      <c r="CC1895" s="5"/>
      <c r="CD1895" s="43"/>
    </row>
    <row r="1896" spans="1:82" x14ac:dyDescent="0.25">
      <c r="A1896" s="8"/>
      <c r="B1896" s="5"/>
      <c r="C1896" s="5"/>
      <c r="D1896" s="5"/>
      <c r="E1896" s="5"/>
      <c r="F1896" s="94" t="str">
        <f t="shared" si="299"/>
        <v/>
      </c>
      <c r="G1896" s="94" t="str">
        <f t="shared" si="300"/>
        <v/>
      </c>
      <c r="H1896" s="127" t="str">
        <f>IF(A1896&lt;&gt;"",IF(MID(C1896,1,1)="c",$AS$26,IF(MID(C1896,1,1)="r",$AS$41,IF(MID(C1896,1,1)="p",#REF!,#REF!))),"")</f>
        <v/>
      </c>
      <c r="I1896" s="92" t="str">
        <f t="shared" si="301"/>
        <v/>
      </c>
      <c r="J1896" s="92" t="str">
        <f t="shared" si="302"/>
        <v/>
      </c>
      <c r="K1896" s="92" t="str">
        <f t="shared" si="303"/>
        <v/>
      </c>
      <c r="L1896" s="92" t="str">
        <f t="shared" si="304"/>
        <v/>
      </c>
      <c r="M1896" s="95" t="str">
        <f>IF(A1896&lt;&gt;"",IF(MID(C1896,1,1)="c",SigmaEpsConcrete(I1896,$AN$30:$AN$33,$AR$30:$AR$33,$AS$26,$AS$27,$AS$28,$AQ$20,$AU$19),""),"")</f>
        <v/>
      </c>
      <c r="N1896" s="95" t="str">
        <f>IF(A1896&lt;&gt;"",IF(MID(C1896,1,1)="r",SigmaEpsReinf(J1896,$AS$42:$AS$43,$AS$41,$AS$39,$AS$40,$AQ$38),""),"")</f>
        <v/>
      </c>
      <c r="Q1896" s="92" t="str">
        <f t="shared" si="306"/>
        <v/>
      </c>
      <c r="R1896" s="92" t="str">
        <f t="shared" si="307"/>
        <v/>
      </c>
      <c r="U1896" s="5"/>
      <c r="V1896" s="5"/>
      <c r="W1896" s="94" t="str">
        <f t="shared" si="305"/>
        <v/>
      </c>
      <c r="X1896" s="94" t="str">
        <f t="shared" si="308"/>
        <v/>
      </c>
      <c r="Y1896" s="5"/>
      <c r="BK1896" s="8"/>
      <c r="BL1896" s="5"/>
      <c r="BM1896" s="5"/>
      <c r="BN1896" s="5"/>
      <c r="BO1896" s="5"/>
      <c r="BP1896" s="1"/>
      <c r="BQ1896" s="1"/>
      <c r="BR1896" s="1"/>
      <c r="BS1896" s="1"/>
      <c r="BT1896" s="1"/>
      <c r="BU1896" s="4"/>
      <c r="BV1896" s="1"/>
      <c r="BW1896" s="3"/>
      <c r="BX1896" s="4"/>
      <c r="BY1896" s="5"/>
      <c r="BZ1896" s="5"/>
      <c r="CA1896" s="5"/>
      <c r="CB1896" s="5"/>
      <c r="CC1896" s="5"/>
      <c r="CD1896" s="43"/>
    </row>
    <row r="1897" spans="1:82" x14ac:dyDescent="0.25">
      <c r="A1897" s="8"/>
      <c r="B1897" s="5"/>
      <c r="C1897" s="5"/>
      <c r="D1897" s="5"/>
      <c r="E1897" s="5"/>
      <c r="F1897" s="94" t="str">
        <f t="shared" si="299"/>
        <v/>
      </c>
      <c r="G1897" s="94" t="str">
        <f t="shared" si="300"/>
        <v/>
      </c>
      <c r="H1897" s="127" t="str">
        <f>IF(A1897&lt;&gt;"",IF(MID(C1897,1,1)="c",$AS$26,IF(MID(C1897,1,1)="r",$AS$41,IF(MID(C1897,1,1)="p",#REF!,#REF!))),"")</f>
        <v/>
      </c>
      <c r="I1897" s="92" t="str">
        <f t="shared" si="301"/>
        <v/>
      </c>
      <c r="J1897" s="92" t="str">
        <f t="shared" si="302"/>
        <v/>
      </c>
      <c r="K1897" s="92" t="str">
        <f t="shared" si="303"/>
        <v/>
      </c>
      <c r="L1897" s="92" t="str">
        <f t="shared" si="304"/>
        <v/>
      </c>
      <c r="M1897" s="95" t="str">
        <f>IF(A1897&lt;&gt;"",IF(MID(C1897,1,1)="c",SigmaEpsConcrete(I1897,$AN$30:$AN$33,$AR$30:$AR$33,$AS$26,$AS$27,$AS$28,$AQ$20,$AU$19),""),"")</f>
        <v/>
      </c>
      <c r="N1897" s="95" t="str">
        <f>IF(A1897&lt;&gt;"",IF(MID(C1897,1,1)="r",SigmaEpsReinf(J1897,$AS$42:$AS$43,$AS$41,$AS$39,$AS$40,$AQ$38),""),"")</f>
        <v/>
      </c>
      <c r="Q1897" s="92" t="str">
        <f t="shared" si="306"/>
        <v/>
      </c>
      <c r="R1897" s="92" t="str">
        <f t="shared" si="307"/>
        <v/>
      </c>
      <c r="U1897" s="5"/>
      <c r="V1897" s="5"/>
      <c r="W1897" s="94" t="str">
        <f t="shared" si="305"/>
        <v/>
      </c>
      <c r="X1897" s="94" t="str">
        <f t="shared" si="308"/>
        <v/>
      </c>
      <c r="Y1897" s="5"/>
      <c r="BK1897" s="8"/>
      <c r="BL1897" s="5"/>
      <c r="BM1897" s="5"/>
      <c r="BN1897" s="5"/>
      <c r="BO1897" s="5"/>
      <c r="BP1897" s="1"/>
      <c r="BQ1897" s="1"/>
      <c r="BR1897" s="1"/>
      <c r="BS1897" s="1"/>
      <c r="BT1897" s="1"/>
      <c r="BU1897" s="4"/>
      <c r="BV1897" s="1"/>
      <c r="BW1897" s="3"/>
      <c r="BX1897" s="4"/>
      <c r="BY1897" s="5"/>
      <c r="BZ1897" s="5"/>
      <c r="CA1897" s="5"/>
      <c r="CB1897" s="5"/>
      <c r="CC1897" s="5"/>
      <c r="CD1897" s="43"/>
    </row>
    <row r="1898" spans="1:82" x14ac:dyDescent="0.25">
      <c r="A1898" s="8"/>
      <c r="B1898" s="5"/>
      <c r="C1898" s="5"/>
      <c r="D1898" s="5"/>
      <c r="E1898" s="5"/>
      <c r="F1898" s="94" t="str">
        <f t="shared" si="299"/>
        <v/>
      </c>
      <c r="G1898" s="94" t="str">
        <f t="shared" si="300"/>
        <v/>
      </c>
      <c r="H1898" s="127" t="str">
        <f>IF(A1898&lt;&gt;"",IF(MID(C1898,1,1)="c",$AS$26,IF(MID(C1898,1,1)="r",$AS$41,IF(MID(C1898,1,1)="p",#REF!,#REF!))),"")</f>
        <v/>
      </c>
      <c r="I1898" s="92" t="str">
        <f t="shared" si="301"/>
        <v/>
      </c>
      <c r="J1898" s="92" t="str">
        <f t="shared" si="302"/>
        <v/>
      </c>
      <c r="K1898" s="92" t="str">
        <f t="shared" si="303"/>
        <v/>
      </c>
      <c r="L1898" s="92" t="str">
        <f t="shared" si="304"/>
        <v/>
      </c>
      <c r="M1898" s="95" t="str">
        <f>IF(A1898&lt;&gt;"",IF(MID(C1898,1,1)="c",SigmaEpsConcrete(I1898,$AN$30:$AN$33,$AR$30:$AR$33,$AS$26,$AS$27,$AS$28,$AQ$20,$AU$19),""),"")</f>
        <v/>
      </c>
      <c r="N1898" s="95" t="str">
        <f>IF(A1898&lt;&gt;"",IF(MID(C1898,1,1)="r",SigmaEpsReinf(J1898,$AS$42:$AS$43,$AS$41,$AS$39,$AS$40,$AQ$38),""),"")</f>
        <v/>
      </c>
      <c r="Q1898" s="92" t="str">
        <f t="shared" si="306"/>
        <v/>
      </c>
      <c r="R1898" s="92" t="str">
        <f t="shared" si="307"/>
        <v/>
      </c>
      <c r="U1898" s="5"/>
      <c r="V1898" s="5"/>
      <c r="W1898" s="94" t="str">
        <f t="shared" si="305"/>
        <v/>
      </c>
      <c r="X1898" s="94" t="str">
        <f t="shared" si="308"/>
        <v/>
      </c>
      <c r="Y1898" s="5"/>
      <c r="BK1898" s="8"/>
      <c r="BL1898" s="5"/>
      <c r="BM1898" s="5"/>
      <c r="BN1898" s="5"/>
      <c r="BO1898" s="5"/>
      <c r="BP1898" s="1"/>
      <c r="BQ1898" s="1"/>
      <c r="BR1898" s="1"/>
      <c r="BS1898" s="1"/>
      <c r="BT1898" s="1"/>
      <c r="BU1898" s="4"/>
      <c r="BV1898" s="1"/>
      <c r="BW1898" s="3"/>
      <c r="BX1898" s="4"/>
      <c r="BY1898" s="5"/>
      <c r="BZ1898" s="5"/>
      <c r="CA1898" s="5"/>
      <c r="CB1898" s="5"/>
      <c r="CC1898" s="5"/>
      <c r="CD1898" s="43"/>
    </row>
    <row r="1899" spans="1:82" x14ac:dyDescent="0.25">
      <c r="A1899" s="8"/>
      <c r="B1899" s="5"/>
      <c r="C1899" s="5"/>
      <c r="D1899" s="5"/>
      <c r="E1899" s="5"/>
      <c r="F1899" s="94" t="str">
        <f t="shared" si="299"/>
        <v/>
      </c>
      <c r="G1899" s="94" t="str">
        <f t="shared" si="300"/>
        <v/>
      </c>
      <c r="H1899" s="127" t="str">
        <f>IF(A1899&lt;&gt;"",IF(MID(C1899,1,1)="c",$AS$26,IF(MID(C1899,1,1)="r",$AS$41,IF(MID(C1899,1,1)="p",#REF!,#REF!))),"")</f>
        <v/>
      </c>
      <c r="I1899" s="92" t="str">
        <f t="shared" si="301"/>
        <v/>
      </c>
      <c r="J1899" s="92" t="str">
        <f t="shared" si="302"/>
        <v/>
      </c>
      <c r="K1899" s="92" t="str">
        <f t="shared" si="303"/>
        <v/>
      </c>
      <c r="L1899" s="92" t="str">
        <f t="shared" si="304"/>
        <v/>
      </c>
      <c r="M1899" s="95" t="str">
        <f>IF(A1899&lt;&gt;"",IF(MID(C1899,1,1)="c",SigmaEpsConcrete(I1899,$AN$30:$AN$33,$AR$30:$AR$33,$AS$26,$AS$27,$AS$28,$AQ$20,$AU$19),""),"")</f>
        <v/>
      </c>
      <c r="N1899" s="95" t="str">
        <f>IF(A1899&lt;&gt;"",IF(MID(C1899,1,1)="r",SigmaEpsReinf(J1899,$AS$42:$AS$43,$AS$41,$AS$39,$AS$40,$AQ$38),""),"")</f>
        <v/>
      </c>
      <c r="Q1899" s="92" t="str">
        <f t="shared" si="306"/>
        <v/>
      </c>
      <c r="R1899" s="92" t="str">
        <f t="shared" si="307"/>
        <v/>
      </c>
      <c r="U1899" s="5"/>
      <c r="V1899" s="5"/>
      <c r="W1899" s="94" t="str">
        <f t="shared" si="305"/>
        <v/>
      </c>
      <c r="X1899" s="94" t="str">
        <f t="shared" si="308"/>
        <v/>
      </c>
      <c r="Y1899" s="5"/>
      <c r="BK1899" s="8"/>
      <c r="BL1899" s="5"/>
      <c r="BM1899" s="5"/>
      <c r="BN1899" s="5"/>
      <c r="BO1899" s="5"/>
      <c r="BP1899" s="1"/>
      <c r="BQ1899" s="1"/>
      <c r="BR1899" s="1"/>
      <c r="BS1899" s="1"/>
      <c r="BT1899" s="1"/>
      <c r="BU1899" s="4"/>
      <c r="BV1899" s="1"/>
      <c r="BW1899" s="3"/>
      <c r="BX1899" s="4"/>
      <c r="BY1899" s="5"/>
      <c r="BZ1899" s="5"/>
      <c r="CA1899" s="5"/>
      <c r="CB1899" s="5"/>
      <c r="CC1899" s="5"/>
      <c r="CD1899" s="43"/>
    </row>
    <row r="1900" spans="1:82" x14ac:dyDescent="0.25">
      <c r="A1900" s="8"/>
      <c r="B1900" s="5"/>
      <c r="C1900" s="5"/>
      <c r="D1900" s="5"/>
      <c r="E1900" s="5"/>
      <c r="F1900" s="94" t="str">
        <f t="shared" si="299"/>
        <v/>
      </c>
      <c r="G1900" s="94" t="str">
        <f t="shared" si="300"/>
        <v/>
      </c>
      <c r="H1900" s="127" t="str">
        <f>IF(A1900&lt;&gt;"",IF(MID(C1900,1,1)="c",$AS$26,IF(MID(C1900,1,1)="r",$AS$41,IF(MID(C1900,1,1)="p",#REF!,#REF!))),"")</f>
        <v/>
      </c>
      <c r="I1900" s="92" t="str">
        <f t="shared" si="301"/>
        <v/>
      </c>
      <c r="J1900" s="92" t="str">
        <f t="shared" si="302"/>
        <v/>
      </c>
      <c r="K1900" s="92" t="str">
        <f t="shared" si="303"/>
        <v/>
      </c>
      <c r="L1900" s="92" t="str">
        <f t="shared" si="304"/>
        <v/>
      </c>
      <c r="M1900" s="95" t="str">
        <f>IF(A1900&lt;&gt;"",IF(MID(C1900,1,1)="c",SigmaEpsConcrete(I1900,$AN$30:$AN$33,$AR$30:$AR$33,$AS$26,$AS$27,$AS$28,$AQ$20,$AU$19),""),"")</f>
        <v/>
      </c>
      <c r="N1900" s="95" t="str">
        <f>IF(A1900&lt;&gt;"",IF(MID(C1900,1,1)="r",SigmaEpsReinf(J1900,$AS$42:$AS$43,$AS$41,$AS$39,$AS$40,$AQ$38),""),"")</f>
        <v/>
      </c>
      <c r="Q1900" s="92" t="str">
        <f t="shared" si="306"/>
        <v/>
      </c>
      <c r="R1900" s="92" t="str">
        <f t="shared" si="307"/>
        <v/>
      </c>
      <c r="U1900" s="5"/>
      <c r="V1900" s="5"/>
      <c r="W1900" s="94" t="str">
        <f t="shared" si="305"/>
        <v/>
      </c>
      <c r="X1900" s="94" t="str">
        <f t="shared" si="308"/>
        <v/>
      </c>
      <c r="Y1900" s="5"/>
      <c r="BK1900" s="8"/>
      <c r="BL1900" s="5"/>
      <c r="BM1900" s="5"/>
      <c r="BN1900" s="5"/>
      <c r="BO1900" s="5"/>
      <c r="BP1900" s="1"/>
      <c r="BQ1900" s="1"/>
      <c r="BR1900" s="1"/>
      <c r="BS1900" s="1"/>
      <c r="BT1900" s="1"/>
      <c r="BU1900" s="4"/>
      <c r="BV1900" s="1"/>
      <c r="BW1900" s="3"/>
      <c r="BX1900" s="4"/>
      <c r="BY1900" s="5"/>
      <c r="BZ1900" s="5"/>
      <c r="CA1900" s="5"/>
      <c r="CB1900" s="5"/>
      <c r="CC1900" s="5"/>
      <c r="CD1900" s="43"/>
    </row>
    <row r="1901" spans="1:82" x14ac:dyDescent="0.25">
      <c r="A1901" s="8"/>
      <c r="B1901" s="5"/>
      <c r="C1901" s="5"/>
      <c r="D1901" s="5"/>
      <c r="E1901" s="5"/>
      <c r="F1901" s="94" t="str">
        <f t="shared" si="299"/>
        <v/>
      </c>
      <c r="G1901" s="94" t="str">
        <f t="shared" si="300"/>
        <v/>
      </c>
      <c r="H1901" s="127" t="str">
        <f>IF(A1901&lt;&gt;"",IF(MID(C1901,1,1)="c",$AS$26,IF(MID(C1901,1,1)="r",$AS$41,IF(MID(C1901,1,1)="p",#REF!,#REF!))),"")</f>
        <v/>
      </c>
      <c r="I1901" s="92" t="str">
        <f t="shared" si="301"/>
        <v/>
      </c>
      <c r="J1901" s="92" t="str">
        <f t="shared" si="302"/>
        <v/>
      </c>
      <c r="K1901" s="92" t="str">
        <f t="shared" si="303"/>
        <v/>
      </c>
      <c r="L1901" s="92" t="str">
        <f t="shared" si="304"/>
        <v/>
      </c>
      <c r="M1901" s="95" t="str">
        <f>IF(A1901&lt;&gt;"",IF(MID(C1901,1,1)="c",SigmaEpsConcrete(I1901,$AN$30:$AN$33,$AR$30:$AR$33,$AS$26,$AS$27,$AS$28,$AQ$20,$AU$19),""),"")</f>
        <v/>
      </c>
      <c r="N1901" s="95" t="str">
        <f>IF(A1901&lt;&gt;"",IF(MID(C1901,1,1)="r",SigmaEpsReinf(J1901,$AS$42:$AS$43,$AS$41,$AS$39,$AS$40,$AQ$38),""),"")</f>
        <v/>
      </c>
      <c r="Q1901" s="92" t="str">
        <f t="shared" si="306"/>
        <v/>
      </c>
      <c r="R1901" s="92" t="str">
        <f t="shared" si="307"/>
        <v/>
      </c>
      <c r="U1901" s="5"/>
      <c r="V1901" s="5"/>
      <c r="W1901" s="94" t="str">
        <f t="shared" si="305"/>
        <v/>
      </c>
      <c r="X1901" s="94" t="str">
        <f t="shared" si="308"/>
        <v/>
      </c>
      <c r="Y1901" s="5"/>
      <c r="BK1901" s="8"/>
      <c r="BL1901" s="5"/>
      <c r="BM1901" s="5"/>
      <c r="BN1901" s="5"/>
      <c r="BO1901" s="5"/>
      <c r="BP1901" s="1"/>
      <c r="BQ1901" s="1"/>
      <c r="BR1901" s="1"/>
      <c r="BS1901" s="1"/>
      <c r="BT1901" s="1"/>
      <c r="BU1901" s="4"/>
      <c r="BV1901" s="1"/>
      <c r="BW1901" s="3"/>
      <c r="BX1901" s="4"/>
      <c r="BY1901" s="5"/>
      <c r="BZ1901" s="5"/>
      <c r="CA1901" s="5"/>
      <c r="CB1901" s="5"/>
      <c r="CC1901" s="5"/>
      <c r="CD1901" s="43"/>
    </row>
    <row r="1902" spans="1:82" x14ac:dyDescent="0.25">
      <c r="A1902" s="8"/>
      <c r="B1902" s="5"/>
      <c r="C1902" s="5"/>
      <c r="D1902" s="5"/>
      <c r="E1902" s="5"/>
      <c r="F1902" s="94" t="str">
        <f t="shared" si="299"/>
        <v/>
      </c>
      <c r="G1902" s="94" t="str">
        <f t="shared" si="300"/>
        <v/>
      </c>
      <c r="H1902" s="127" t="str">
        <f>IF(A1902&lt;&gt;"",IF(MID(C1902,1,1)="c",$AS$26,IF(MID(C1902,1,1)="r",$AS$41,IF(MID(C1902,1,1)="p",#REF!,#REF!))),"")</f>
        <v/>
      </c>
      <c r="I1902" s="92" t="str">
        <f t="shared" si="301"/>
        <v/>
      </c>
      <c r="J1902" s="92" t="str">
        <f t="shared" si="302"/>
        <v/>
      </c>
      <c r="K1902" s="92" t="str">
        <f t="shared" si="303"/>
        <v/>
      </c>
      <c r="L1902" s="92" t="str">
        <f t="shared" si="304"/>
        <v/>
      </c>
      <c r="M1902" s="95" t="str">
        <f>IF(A1902&lt;&gt;"",IF(MID(C1902,1,1)="c",SigmaEpsConcrete(I1902,$AN$30:$AN$33,$AR$30:$AR$33,$AS$26,$AS$27,$AS$28,$AQ$20,$AU$19),""),"")</f>
        <v/>
      </c>
      <c r="N1902" s="95" t="str">
        <f>IF(A1902&lt;&gt;"",IF(MID(C1902,1,1)="r",SigmaEpsReinf(J1902,$AS$42:$AS$43,$AS$41,$AS$39,$AS$40,$AQ$38),""),"")</f>
        <v/>
      </c>
      <c r="Q1902" s="92" t="str">
        <f t="shared" si="306"/>
        <v/>
      </c>
      <c r="R1902" s="92" t="str">
        <f t="shared" si="307"/>
        <v/>
      </c>
      <c r="U1902" s="5"/>
      <c r="V1902" s="5"/>
      <c r="W1902" s="94" t="str">
        <f t="shared" si="305"/>
        <v/>
      </c>
      <c r="X1902" s="94" t="str">
        <f t="shared" si="308"/>
        <v/>
      </c>
      <c r="Y1902" s="5"/>
      <c r="BK1902" s="8"/>
      <c r="BL1902" s="5"/>
      <c r="BM1902" s="5"/>
      <c r="BN1902" s="5"/>
      <c r="BO1902" s="5"/>
      <c r="BP1902" s="1"/>
      <c r="BQ1902" s="1"/>
      <c r="BR1902" s="1"/>
      <c r="BS1902" s="1"/>
      <c r="BT1902" s="1"/>
      <c r="BU1902" s="4"/>
      <c r="BV1902" s="1"/>
      <c r="BW1902" s="3"/>
      <c r="BX1902" s="4"/>
      <c r="BY1902" s="5"/>
      <c r="BZ1902" s="5"/>
      <c r="CA1902" s="5"/>
      <c r="CB1902" s="5"/>
      <c r="CC1902" s="5"/>
      <c r="CD1902" s="43"/>
    </row>
    <row r="1903" spans="1:82" x14ac:dyDescent="0.25">
      <c r="A1903" s="8"/>
      <c r="B1903" s="5"/>
      <c r="C1903" s="5"/>
      <c r="D1903" s="5"/>
      <c r="E1903" s="5"/>
      <c r="F1903" s="94" t="str">
        <f t="shared" si="299"/>
        <v/>
      </c>
      <c r="G1903" s="94" t="str">
        <f t="shared" si="300"/>
        <v/>
      </c>
      <c r="H1903" s="127" t="str">
        <f>IF(A1903&lt;&gt;"",IF(MID(C1903,1,1)="c",$AS$26,IF(MID(C1903,1,1)="r",$AS$41,IF(MID(C1903,1,1)="p",#REF!,#REF!))),"")</f>
        <v/>
      </c>
      <c r="I1903" s="92" t="str">
        <f t="shared" si="301"/>
        <v/>
      </c>
      <c r="J1903" s="92" t="str">
        <f t="shared" si="302"/>
        <v/>
      </c>
      <c r="K1903" s="92" t="str">
        <f t="shared" si="303"/>
        <v/>
      </c>
      <c r="L1903" s="92" t="str">
        <f t="shared" si="304"/>
        <v/>
      </c>
      <c r="M1903" s="95" t="str">
        <f>IF(A1903&lt;&gt;"",IF(MID(C1903,1,1)="c",SigmaEpsConcrete(I1903,$AN$30:$AN$33,$AR$30:$AR$33,$AS$26,$AS$27,$AS$28,$AQ$20,$AU$19),""),"")</f>
        <v/>
      </c>
      <c r="N1903" s="95" t="str">
        <f>IF(A1903&lt;&gt;"",IF(MID(C1903,1,1)="r",SigmaEpsReinf(J1903,$AS$42:$AS$43,$AS$41,$AS$39,$AS$40,$AQ$38),""),"")</f>
        <v/>
      </c>
      <c r="Q1903" s="92" t="str">
        <f t="shared" si="306"/>
        <v/>
      </c>
      <c r="R1903" s="92" t="str">
        <f t="shared" si="307"/>
        <v/>
      </c>
      <c r="U1903" s="5"/>
      <c r="V1903" s="5"/>
      <c r="W1903" s="94" t="str">
        <f t="shared" si="305"/>
        <v/>
      </c>
      <c r="X1903" s="94" t="str">
        <f t="shared" si="308"/>
        <v/>
      </c>
      <c r="Y1903" s="5"/>
      <c r="BK1903" s="8"/>
      <c r="BL1903" s="5"/>
      <c r="BM1903" s="5"/>
      <c r="BN1903" s="5"/>
      <c r="BO1903" s="5"/>
      <c r="BP1903" s="1"/>
      <c r="BQ1903" s="1"/>
      <c r="BR1903" s="1"/>
      <c r="BS1903" s="1"/>
      <c r="BT1903" s="1"/>
      <c r="BU1903" s="4"/>
      <c r="BV1903" s="1"/>
      <c r="BW1903" s="3"/>
      <c r="BX1903" s="4"/>
      <c r="BY1903" s="5"/>
      <c r="BZ1903" s="5"/>
      <c r="CA1903" s="5"/>
      <c r="CB1903" s="5"/>
      <c r="CC1903" s="5"/>
      <c r="CD1903" s="43"/>
    </row>
    <row r="1904" spans="1:82" x14ac:dyDescent="0.25">
      <c r="A1904" s="8"/>
      <c r="B1904" s="5"/>
      <c r="C1904" s="5"/>
      <c r="D1904" s="5"/>
      <c r="E1904" s="5"/>
      <c r="F1904" s="94" t="str">
        <f t="shared" si="299"/>
        <v/>
      </c>
      <c r="G1904" s="94" t="str">
        <f t="shared" si="300"/>
        <v/>
      </c>
      <c r="H1904" s="127" t="str">
        <f>IF(A1904&lt;&gt;"",IF(MID(C1904,1,1)="c",$AS$26,IF(MID(C1904,1,1)="r",$AS$41,IF(MID(C1904,1,1)="p",#REF!,#REF!))),"")</f>
        <v/>
      </c>
      <c r="I1904" s="92" t="str">
        <f t="shared" si="301"/>
        <v/>
      </c>
      <c r="J1904" s="92" t="str">
        <f t="shared" si="302"/>
        <v/>
      </c>
      <c r="K1904" s="92" t="str">
        <f t="shared" si="303"/>
        <v/>
      </c>
      <c r="L1904" s="92" t="str">
        <f t="shared" si="304"/>
        <v/>
      </c>
      <c r="M1904" s="95" t="str">
        <f>IF(A1904&lt;&gt;"",IF(MID(C1904,1,1)="c",SigmaEpsConcrete(I1904,$AN$30:$AN$33,$AR$30:$AR$33,$AS$26,$AS$27,$AS$28,$AQ$20,$AU$19),""),"")</f>
        <v/>
      </c>
      <c r="N1904" s="95" t="str">
        <f>IF(A1904&lt;&gt;"",IF(MID(C1904,1,1)="r",SigmaEpsReinf(J1904,$AS$42:$AS$43,$AS$41,$AS$39,$AS$40,$AQ$38),""),"")</f>
        <v/>
      </c>
      <c r="Q1904" s="92" t="str">
        <f t="shared" si="306"/>
        <v/>
      </c>
      <c r="R1904" s="92" t="str">
        <f t="shared" si="307"/>
        <v/>
      </c>
      <c r="U1904" s="5"/>
      <c r="V1904" s="5"/>
      <c r="W1904" s="94" t="str">
        <f t="shared" si="305"/>
        <v/>
      </c>
      <c r="X1904" s="94" t="str">
        <f t="shared" si="308"/>
        <v/>
      </c>
      <c r="Y1904" s="5"/>
      <c r="BK1904" s="8"/>
      <c r="BL1904" s="5"/>
      <c r="BM1904" s="5"/>
      <c r="BN1904" s="5"/>
      <c r="BO1904" s="5"/>
      <c r="BP1904" s="1"/>
      <c r="BQ1904" s="1"/>
      <c r="BR1904" s="1"/>
      <c r="BS1904" s="1"/>
      <c r="BT1904" s="1"/>
      <c r="BU1904" s="4"/>
      <c r="BV1904" s="1"/>
      <c r="BW1904" s="3"/>
      <c r="BX1904" s="4"/>
      <c r="BY1904" s="5"/>
      <c r="BZ1904" s="5"/>
      <c r="CA1904" s="5"/>
      <c r="CB1904" s="5"/>
      <c r="CC1904" s="5"/>
      <c r="CD1904" s="43"/>
    </row>
    <row r="1905" spans="1:82" x14ac:dyDescent="0.25">
      <c r="A1905" s="8"/>
      <c r="B1905" s="5"/>
      <c r="C1905" s="5"/>
      <c r="D1905" s="5"/>
      <c r="E1905" s="5"/>
      <c r="F1905" s="94" t="str">
        <f t="shared" si="299"/>
        <v/>
      </c>
      <c r="G1905" s="94" t="str">
        <f t="shared" si="300"/>
        <v/>
      </c>
      <c r="H1905" s="127" t="str">
        <f>IF(A1905&lt;&gt;"",IF(MID(C1905,1,1)="c",$AS$26,IF(MID(C1905,1,1)="r",$AS$41,IF(MID(C1905,1,1)="p",#REF!,#REF!))),"")</f>
        <v/>
      </c>
      <c r="I1905" s="92" t="str">
        <f t="shared" si="301"/>
        <v/>
      </c>
      <c r="J1905" s="92" t="str">
        <f t="shared" si="302"/>
        <v/>
      </c>
      <c r="K1905" s="92" t="str">
        <f t="shared" si="303"/>
        <v/>
      </c>
      <c r="L1905" s="92" t="str">
        <f t="shared" si="304"/>
        <v/>
      </c>
      <c r="M1905" s="95" t="str">
        <f>IF(A1905&lt;&gt;"",IF(MID(C1905,1,1)="c",SigmaEpsConcrete(I1905,$AN$30:$AN$33,$AR$30:$AR$33,$AS$26,$AS$27,$AS$28,$AQ$20,$AU$19),""),"")</f>
        <v/>
      </c>
      <c r="N1905" s="95" t="str">
        <f>IF(A1905&lt;&gt;"",IF(MID(C1905,1,1)="r",SigmaEpsReinf(J1905,$AS$42:$AS$43,$AS$41,$AS$39,$AS$40,$AQ$38),""),"")</f>
        <v/>
      </c>
      <c r="Q1905" s="92" t="str">
        <f t="shared" si="306"/>
        <v/>
      </c>
      <c r="R1905" s="92" t="str">
        <f t="shared" si="307"/>
        <v/>
      </c>
      <c r="U1905" s="5"/>
      <c r="V1905" s="5"/>
      <c r="W1905" s="94" t="str">
        <f t="shared" si="305"/>
        <v/>
      </c>
      <c r="X1905" s="94" t="str">
        <f t="shared" si="308"/>
        <v/>
      </c>
      <c r="Y1905" s="5"/>
      <c r="BK1905" s="8"/>
      <c r="BL1905" s="5"/>
      <c r="BM1905" s="5"/>
      <c r="BN1905" s="5"/>
      <c r="BO1905" s="5"/>
      <c r="BP1905" s="1"/>
      <c r="BQ1905" s="1"/>
      <c r="BR1905" s="1"/>
      <c r="BS1905" s="1"/>
      <c r="BT1905" s="1"/>
      <c r="BU1905" s="4"/>
      <c r="BV1905" s="1"/>
      <c r="BW1905" s="3"/>
      <c r="BX1905" s="4"/>
      <c r="BY1905" s="5"/>
      <c r="BZ1905" s="5"/>
      <c r="CA1905" s="5"/>
      <c r="CB1905" s="5"/>
      <c r="CC1905" s="5"/>
      <c r="CD1905" s="43"/>
    </row>
    <row r="1906" spans="1:82" x14ac:dyDescent="0.25">
      <c r="A1906" s="8"/>
      <c r="B1906" s="5"/>
      <c r="C1906" s="5"/>
      <c r="D1906" s="5"/>
      <c r="E1906" s="5"/>
      <c r="F1906" s="94" t="str">
        <f t="shared" si="299"/>
        <v/>
      </c>
      <c r="G1906" s="94" t="str">
        <f t="shared" si="300"/>
        <v/>
      </c>
      <c r="H1906" s="127" t="str">
        <f>IF(A1906&lt;&gt;"",IF(MID(C1906,1,1)="c",$AS$26,IF(MID(C1906,1,1)="r",$AS$41,IF(MID(C1906,1,1)="p",#REF!,#REF!))),"")</f>
        <v/>
      </c>
      <c r="I1906" s="92" t="str">
        <f t="shared" si="301"/>
        <v/>
      </c>
      <c r="J1906" s="92" t="str">
        <f t="shared" si="302"/>
        <v/>
      </c>
      <c r="K1906" s="92" t="str">
        <f t="shared" si="303"/>
        <v/>
      </c>
      <c r="L1906" s="92" t="str">
        <f t="shared" si="304"/>
        <v/>
      </c>
      <c r="M1906" s="95" t="str">
        <f>IF(A1906&lt;&gt;"",IF(MID(C1906,1,1)="c",SigmaEpsConcrete(I1906,$AN$30:$AN$33,$AR$30:$AR$33,$AS$26,$AS$27,$AS$28,$AQ$20,$AU$19),""),"")</f>
        <v/>
      </c>
      <c r="N1906" s="95" t="str">
        <f>IF(A1906&lt;&gt;"",IF(MID(C1906,1,1)="r",SigmaEpsReinf(J1906,$AS$42:$AS$43,$AS$41,$AS$39,$AS$40,$AQ$38),""),"")</f>
        <v/>
      </c>
      <c r="Q1906" s="92" t="str">
        <f t="shared" si="306"/>
        <v/>
      </c>
      <c r="R1906" s="92" t="str">
        <f t="shared" si="307"/>
        <v/>
      </c>
      <c r="U1906" s="5"/>
      <c r="V1906" s="5"/>
      <c r="W1906" s="94" t="str">
        <f t="shared" si="305"/>
        <v/>
      </c>
      <c r="X1906" s="94" t="str">
        <f t="shared" si="308"/>
        <v/>
      </c>
      <c r="Y1906" s="5"/>
      <c r="BK1906" s="8"/>
      <c r="BL1906" s="5"/>
      <c r="BM1906" s="5"/>
      <c r="BN1906" s="5"/>
      <c r="BO1906" s="5"/>
      <c r="BP1906" s="1"/>
      <c r="BQ1906" s="1"/>
      <c r="BR1906" s="1"/>
      <c r="BS1906" s="1"/>
      <c r="BT1906" s="1"/>
      <c r="BU1906" s="4"/>
      <c r="BV1906" s="1"/>
      <c r="BW1906" s="3"/>
      <c r="BX1906" s="4"/>
      <c r="BY1906" s="5"/>
      <c r="BZ1906" s="5"/>
      <c r="CA1906" s="5"/>
      <c r="CB1906" s="5"/>
      <c r="CC1906" s="5"/>
      <c r="CD1906" s="43"/>
    </row>
    <row r="1907" spans="1:82" x14ac:dyDescent="0.25">
      <c r="A1907" s="8"/>
      <c r="B1907" s="5"/>
      <c r="C1907" s="5"/>
      <c r="D1907" s="5"/>
      <c r="E1907" s="5"/>
      <c r="F1907" s="94" t="str">
        <f t="shared" si="299"/>
        <v/>
      </c>
      <c r="G1907" s="94" t="str">
        <f t="shared" si="300"/>
        <v/>
      </c>
      <c r="H1907" s="127" t="str">
        <f>IF(A1907&lt;&gt;"",IF(MID(C1907,1,1)="c",$AS$26,IF(MID(C1907,1,1)="r",$AS$41,IF(MID(C1907,1,1)="p",#REF!,#REF!))),"")</f>
        <v/>
      </c>
      <c r="I1907" s="92" t="str">
        <f t="shared" si="301"/>
        <v/>
      </c>
      <c r="J1907" s="92" t="str">
        <f t="shared" si="302"/>
        <v/>
      </c>
      <c r="K1907" s="92" t="str">
        <f t="shared" si="303"/>
        <v/>
      </c>
      <c r="L1907" s="92" t="str">
        <f t="shared" si="304"/>
        <v/>
      </c>
      <c r="M1907" s="95" t="str">
        <f>IF(A1907&lt;&gt;"",IF(MID(C1907,1,1)="c",SigmaEpsConcrete(I1907,$AN$30:$AN$33,$AR$30:$AR$33,$AS$26,$AS$27,$AS$28,$AQ$20,$AU$19),""),"")</f>
        <v/>
      </c>
      <c r="N1907" s="95" t="str">
        <f>IF(A1907&lt;&gt;"",IF(MID(C1907,1,1)="r",SigmaEpsReinf(J1907,$AS$42:$AS$43,$AS$41,$AS$39,$AS$40,$AQ$38),""),"")</f>
        <v/>
      </c>
      <c r="Q1907" s="92" t="str">
        <f t="shared" si="306"/>
        <v/>
      </c>
      <c r="R1907" s="92" t="str">
        <f t="shared" si="307"/>
        <v/>
      </c>
      <c r="U1907" s="5"/>
      <c r="V1907" s="5"/>
      <c r="W1907" s="94" t="str">
        <f t="shared" si="305"/>
        <v/>
      </c>
      <c r="X1907" s="94" t="str">
        <f t="shared" si="308"/>
        <v/>
      </c>
      <c r="Y1907" s="5"/>
      <c r="BK1907" s="8"/>
      <c r="BL1907" s="5"/>
      <c r="BM1907" s="5"/>
      <c r="BN1907" s="5"/>
      <c r="BO1907" s="5"/>
      <c r="BP1907" s="1"/>
      <c r="BQ1907" s="1"/>
      <c r="BR1907" s="1"/>
      <c r="BS1907" s="1"/>
      <c r="BT1907" s="1"/>
      <c r="BU1907" s="4"/>
      <c r="BV1907" s="1"/>
      <c r="BW1907" s="3"/>
      <c r="BX1907" s="4"/>
      <c r="BY1907" s="5"/>
      <c r="BZ1907" s="5"/>
      <c r="CA1907" s="5"/>
      <c r="CB1907" s="5"/>
      <c r="CC1907" s="5"/>
      <c r="CD1907" s="43"/>
    </row>
    <row r="1908" spans="1:82" x14ac:dyDescent="0.25">
      <c r="A1908" s="8"/>
      <c r="B1908" s="5"/>
      <c r="C1908" s="5"/>
      <c r="D1908" s="5"/>
      <c r="E1908" s="5"/>
      <c r="F1908" s="94" t="str">
        <f t="shared" si="299"/>
        <v/>
      </c>
      <c r="G1908" s="94" t="str">
        <f t="shared" si="300"/>
        <v/>
      </c>
      <c r="H1908" s="127" t="str">
        <f>IF(A1908&lt;&gt;"",IF(MID(C1908,1,1)="c",$AS$26,IF(MID(C1908,1,1)="r",$AS$41,IF(MID(C1908,1,1)="p",#REF!,#REF!))),"")</f>
        <v/>
      </c>
      <c r="I1908" s="92" t="str">
        <f t="shared" si="301"/>
        <v/>
      </c>
      <c r="J1908" s="92" t="str">
        <f t="shared" si="302"/>
        <v/>
      </c>
      <c r="K1908" s="92" t="str">
        <f t="shared" si="303"/>
        <v/>
      </c>
      <c r="L1908" s="92" t="str">
        <f t="shared" si="304"/>
        <v/>
      </c>
      <c r="M1908" s="95" t="str">
        <f>IF(A1908&lt;&gt;"",IF(MID(C1908,1,1)="c",SigmaEpsConcrete(I1908,$AN$30:$AN$33,$AR$30:$AR$33,$AS$26,$AS$27,$AS$28,$AQ$20,$AU$19),""),"")</f>
        <v/>
      </c>
      <c r="N1908" s="95" t="str">
        <f>IF(A1908&lt;&gt;"",IF(MID(C1908,1,1)="r",SigmaEpsReinf(J1908,$AS$42:$AS$43,$AS$41,$AS$39,$AS$40,$AQ$38),""),"")</f>
        <v/>
      </c>
      <c r="Q1908" s="92" t="str">
        <f t="shared" si="306"/>
        <v/>
      </c>
      <c r="R1908" s="92" t="str">
        <f t="shared" si="307"/>
        <v/>
      </c>
      <c r="U1908" s="5"/>
      <c r="V1908" s="5"/>
      <c r="W1908" s="94" t="str">
        <f t="shared" si="305"/>
        <v/>
      </c>
      <c r="X1908" s="94" t="str">
        <f t="shared" si="308"/>
        <v/>
      </c>
      <c r="Y1908" s="5"/>
      <c r="BK1908" s="8"/>
      <c r="BL1908" s="5"/>
      <c r="BM1908" s="5"/>
      <c r="BN1908" s="5"/>
      <c r="BO1908" s="5"/>
      <c r="BP1908" s="1"/>
      <c r="BQ1908" s="1"/>
      <c r="BR1908" s="1"/>
      <c r="BS1908" s="1"/>
      <c r="BT1908" s="1"/>
      <c r="BU1908" s="4"/>
      <c r="BV1908" s="1"/>
      <c r="BW1908" s="3"/>
      <c r="BX1908" s="4"/>
      <c r="BY1908" s="5"/>
      <c r="BZ1908" s="5"/>
      <c r="CA1908" s="5"/>
      <c r="CB1908" s="5"/>
      <c r="CC1908" s="5"/>
      <c r="CD1908" s="43"/>
    </row>
    <row r="1909" spans="1:82" x14ac:dyDescent="0.25">
      <c r="A1909" s="8"/>
      <c r="B1909" s="5"/>
      <c r="C1909" s="5"/>
      <c r="D1909" s="5"/>
      <c r="E1909" s="5"/>
      <c r="F1909" s="94" t="str">
        <f t="shared" si="299"/>
        <v/>
      </c>
      <c r="G1909" s="94" t="str">
        <f t="shared" si="300"/>
        <v/>
      </c>
      <c r="H1909" s="127" t="str">
        <f>IF(A1909&lt;&gt;"",IF(MID(C1909,1,1)="c",$AS$26,IF(MID(C1909,1,1)="r",$AS$41,IF(MID(C1909,1,1)="p",#REF!,#REF!))),"")</f>
        <v/>
      </c>
      <c r="I1909" s="92" t="str">
        <f t="shared" si="301"/>
        <v/>
      </c>
      <c r="J1909" s="92" t="str">
        <f t="shared" si="302"/>
        <v/>
      </c>
      <c r="K1909" s="92" t="str">
        <f t="shared" si="303"/>
        <v/>
      </c>
      <c r="L1909" s="92" t="str">
        <f t="shared" si="304"/>
        <v/>
      </c>
      <c r="M1909" s="95" t="str">
        <f>IF(A1909&lt;&gt;"",IF(MID(C1909,1,1)="c",SigmaEpsConcrete(I1909,$AN$30:$AN$33,$AR$30:$AR$33,$AS$26,$AS$27,$AS$28,$AQ$20,$AU$19),""),"")</f>
        <v/>
      </c>
      <c r="N1909" s="95" t="str">
        <f>IF(A1909&lt;&gt;"",IF(MID(C1909,1,1)="r",SigmaEpsReinf(J1909,$AS$42:$AS$43,$AS$41,$AS$39,$AS$40,$AQ$38),""),"")</f>
        <v/>
      </c>
      <c r="Q1909" s="92" t="str">
        <f t="shared" si="306"/>
        <v/>
      </c>
      <c r="R1909" s="92" t="str">
        <f t="shared" si="307"/>
        <v/>
      </c>
      <c r="U1909" s="5"/>
      <c r="V1909" s="5"/>
      <c r="W1909" s="94" t="str">
        <f t="shared" si="305"/>
        <v/>
      </c>
      <c r="X1909" s="94" t="str">
        <f t="shared" si="308"/>
        <v/>
      </c>
      <c r="Y1909" s="5"/>
      <c r="BK1909" s="8"/>
      <c r="BL1909" s="5"/>
      <c r="BM1909" s="5"/>
      <c r="BN1909" s="5"/>
      <c r="BO1909" s="5"/>
      <c r="BP1909" s="1"/>
      <c r="BQ1909" s="1"/>
      <c r="BR1909" s="1"/>
      <c r="BS1909" s="1"/>
      <c r="BT1909" s="1"/>
      <c r="BU1909" s="4"/>
      <c r="BV1909" s="1"/>
      <c r="BW1909" s="3"/>
      <c r="BX1909" s="4"/>
      <c r="BY1909" s="5"/>
      <c r="BZ1909" s="5"/>
      <c r="CA1909" s="5"/>
      <c r="CB1909" s="5"/>
      <c r="CC1909" s="5"/>
      <c r="CD1909" s="43"/>
    </row>
    <row r="1910" spans="1:82" x14ac:dyDescent="0.25">
      <c r="A1910" s="8"/>
      <c r="B1910" s="5"/>
      <c r="C1910" s="5"/>
      <c r="D1910" s="5"/>
      <c r="E1910" s="5"/>
      <c r="F1910" s="94" t="str">
        <f t="shared" si="299"/>
        <v/>
      </c>
      <c r="G1910" s="94" t="str">
        <f t="shared" si="300"/>
        <v/>
      </c>
      <c r="H1910" s="127" t="str">
        <f>IF(A1910&lt;&gt;"",IF(MID(C1910,1,1)="c",$AS$26,IF(MID(C1910,1,1)="r",$AS$41,IF(MID(C1910,1,1)="p",#REF!,#REF!))),"")</f>
        <v/>
      </c>
      <c r="I1910" s="92" t="str">
        <f t="shared" si="301"/>
        <v/>
      </c>
      <c r="J1910" s="92" t="str">
        <f t="shared" si="302"/>
        <v/>
      </c>
      <c r="K1910" s="92" t="str">
        <f t="shared" si="303"/>
        <v/>
      </c>
      <c r="L1910" s="92" t="str">
        <f t="shared" si="304"/>
        <v/>
      </c>
      <c r="M1910" s="95" t="str">
        <f>IF(A1910&lt;&gt;"",IF(MID(C1910,1,1)="c",SigmaEpsConcrete(I1910,$AN$30:$AN$33,$AR$30:$AR$33,$AS$26,$AS$27,$AS$28,$AQ$20,$AU$19),""),"")</f>
        <v/>
      </c>
      <c r="N1910" s="95" t="str">
        <f>IF(A1910&lt;&gt;"",IF(MID(C1910,1,1)="r",SigmaEpsReinf(J1910,$AS$42:$AS$43,$AS$41,$AS$39,$AS$40,$AQ$38),""),"")</f>
        <v/>
      </c>
      <c r="Q1910" s="92" t="str">
        <f t="shared" si="306"/>
        <v/>
      </c>
      <c r="R1910" s="92" t="str">
        <f t="shared" si="307"/>
        <v/>
      </c>
      <c r="U1910" s="5"/>
      <c r="V1910" s="5"/>
      <c r="W1910" s="94" t="str">
        <f t="shared" si="305"/>
        <v/>
      </c>
      <c r="X1910" s="94" t="str">
        <f t="shared" si="308"/>
        <v/>
      </c>
      <c r="Y1910" s="5"/>
      <c r="BK1910" s="8"/>
      <c r="BL1910" s="5"/>
      <c r="BM1910" s="5"/>
      <c r="BN1910" s="5"/>
      <c r="BO1910" s="5"/>
      <c r="BP1910" s="1"/>
      <c r="BQ1910" s="1"/>
      <c r="BR1910" s="1"/>
      <c r="BS1910" s="1"/>
      <c r="BT1910" s="1"/>
      <c r="BU1910" s="4"/>
      <c r="BV1910" s="1"/>
      <c r="BW1910" s="3"/>
      <c r="BX1910" s="4"/>
      <c r="BY1910" s="5"/>
      <c r="BZ1910" s="5"/>
      <c r="CA1910" s="5"/>
      <c r="CB1910" s="5"/>
      <c r="CC1910" s="5"/>
      <c r="CD1910" s="43"/>
    </row>
    <row r="1911" spans="1:82" x14ac:dyDescent="0.25">
      <c r="A1911" s="8"/>
      <c r="B1911" s="5"/>
      <c r="C1911" s="5"/>
      <c r="D1911" s="5"/>
      <c r="E1911" s="5"/>
      <c r="F1911" s="94" t="str">
        <f t="shared" si="299"/>
        <v/>
      </c>
      <c r="G1911" s="94" t="str">
        <f t="shared" si="300"/>
        <v/>
      </c>
      <c r="H1911" s="127" t="str">
        <f>IF(A1911&lt;&gt;"",IF(MID(C1911,1,1)="c",$AS$26,IF(MID(C1911,1,1)="r",$AS$41,IF(MID(C1911,1,1)="p",#REF!,#REF!))),"")</f>
        <v/>
      </c>
      <c r="I1911" s="92" t="str">
        <f t="shared" si="301"/>
        <v/>
      </c>
      <c r="J1911" s="92" t="str">
        <f t="shared" si="302"/>
        <v/>
      </c>
      <c r="K1911" s="92" t="str">
        <f t="shared" si="303"/>
        <v/>
      </c>
      <c r="L1911" s="92" t="str">
        <f t="shared" si="304"/>
        <v/>
      </c>
      <c r="M1911" s="95" t="str">
        <f>IF(A1911&lt;&gt;"",IF(MID(C1911,1,1)="c",SigmaEpsConcrete(I1911,$AN$30:$AN$33,$AR$30:$AR$33,$AS$26,$AS$27,$AS$28,$AQ$20,$AU$19),""),"")</f>
        <v/>
      </c>
      <c r="N1911" s="95" t="str">
        <f>IF(A1911&lt;&gt;"",IF(MID(C1911,1,1)="r",SigmaEpsReinf(J1911,$AS$42:$AS$43,$AS$41,$AS$39,$AS$40,$AQ$38),""),"")</f>
        <v/>
      </c>
      <c r="Q1911" s="92" t="str">
        <f t="shared" si="306"/>
        <v/>
      </c>
      <c r="R1911" s="92" t="str">
        <f t="shared" si="307"/>
        <v/>
      </c>
      <c r="U1911" s="5"/>
      <c r="V1911" s="5"/>
      <c r="W1911" s="94" t="str">
        <f t="shared" si="305"/>
        <v/>
      </c>
      <c r="X1911" s="94" t="str">
        <f t="shared" si="308"/>
        <v/>
      </c>
      <c r="Y1911" s="5"/>
      <c r="BK1911" s="8"/>
      <c r="BL1911" s="5"/>
      <c r="BM1911" s="5"/>
      <c r="BN1911" s="5"/>
      <c r="BO1911" s="5"/>
      <c r="BP1911" s="1"/>
      <c r="BQ1911" s="1"/>
      <c r="BR1911" s="1"/>
      <c r="BS1911" s="1"/>
      <c r="BT1911" s="1"/>
      <c r="BU1911" s="4"/>
      <c r="BV1911" s="1"/>
      <c r="BW1911" s="3"/>
      <c r="BX1911" s="4"/>
      <c r="BY1911" s="5"/>
      <c r="BZ1911" s="5"/>
      <c r="CA1911" s="5"/>
      <c r="CB1911" s="5"/>
      <c r="CC1911" s="5"/>
      <c r="CD1911" s="43"/>
    </row>
    <row r="1912" spans="1:82" x14ac:dyDescent="0.25">
      <c r="A1912" s="8"/>
      <c r="B1912" s="5"/>
      <c r="C1912" s="5"/>
      <c r="D1912" s="5"/>
      <c r="E1912" s="5"/>
      <c r="F1912" s="94" t="str">
        <f t="shared" si="299"/>
        <v/>
      </c>
      <c r="G1912" s="94" t="str">
        <f t="shared" si="300"/>
        <v/>
      </c>
      <c r="H1912" s="127" t="str">
        <f>IF(A1912&lt;&gt;"",IF(MID(C1912,1,1)="c",$AS$26,IF(MID(C1912,1,1)="r",$AS$41,IF(MID(C1912,1,1)="p",#REF!,#REF!))),"")</f>
        <v/>
      </c>
      <c r="I1912" s="92" t="str">
        <f t="shared" si="301"/>
        <v/>
      </c>
      <c r="J1912" s="92" t="str">
        <f t="shared" si="302"/>
        <v/>
      </c>
      <c r="K1912" s="92" t="str">
        <f t="shared" si="303"/>
        <v/>
      </c>
      <c r="L1912" s="92" t="str">
        <f t="shared" si="304"/>
        <v/>
      </c>
      <c r="M1912" s="95" t="str">
        <f>IF(A1912&lt;&gt;"",IF(MID(C1912,1,1)="c",SigmaEpsConcrete(I1912,$AN$30:$AN$33,$AR$30:$AR$33,$AS$26,$AS$27,$AS$28,$AQ$20,$AU$19),""),"")</f>
        <v/>
      </c>
      <c r="N1912" s="95" t="str">
        <f>IF(A1912&lt;&gt;"",IF(MID(C1912,1,1)="r",SigmaEpsReinf(J1912,$AS$42:$AS$43,$AS$41,$AS$39,$AS$40,$AQ$38),""),"")</f>
        <v/>
      </c>
      <c r="Q1912" s="92" t="str">
        <f t="shared" si="306"/>
        <v/>
      </c>
      <c r="R1912" s="92" t="str">
        <f t="shared" si="307"/>
        <v/>
      </c>
      <c r="U1912" s="5"/>
      <c r="V1912" s="5"/>
      <c r="W1912" s="94" t="str">
        <f t="shared" si="305"/>
        <v/>
      </c>
      <c r="X1912" s="94" t="str">
        <f t="shared" si="308"/>
        <v/>
      </c>
      <c r="Y1912" s="5"/>
      <c r="BK1912" s="8"/>
      <c r="BL1912" s="5"/>
      <c r="BM1912" s="5"/>
      <c r="BN1912" s="5"/>
      <c r="BO1912" s="5"/>
      <c r="BP1912" s="1"/>
      <c r="BQ1912" s="1"/>
      <c r="BR1912" s="1"/>
      <c r="BS1912" s="1"/>
      <c r="BT1912" s="1"/>
      <c r="BU1912" s="4"/>
      <c r="BV1912" s="1"/>
      <c r="BW1912" s="3"/>
      <c r="BX1912" s="4"/>
      <c r="BY1912" s="5"/>
      <c r="BZ1912" s="5"/>
      <c r="CA1912" s="5"/>
      <c r="CB1912" s="5"/>
      <c r="CC1912" s="5"/>
      <c r="CD1912" s="43"/>
    </row>
    <row r="1913" spans="1:82" x14ac:dyDescent="0.25">
      <c r="A1913" s="8"/>
      <c r="B1913" s="5"/>
      <c r="C1913" s="5"/>
      <c r="D1913" s="5"/>
      <c r="E1913" s="5"/>
      <c r="F1913" s="94" t="str">
        <f t="shared" si="299"/>
        <v/>
      </c>
      <c r="G1913" s="94" t="str">
        <f t="shared" si="300"/>
        <v/>
      </c>
      <c r="H1913" s="127" t="str">
        <f>IF(A1913&lt;&gt;"",IF(MID(C1913,1,1)="c",$AS$26,IF(MID(C1913,1,1)="r",$AS$41,IF(MID(C1913,1,1)="p",#REF!,#REF!))),"")</f>
        <v/>
      </c>
      <c r="I1913" s="92" t="str">
        <f t="shared" si="301"/>
        <v/>
      </c>
      <c r="J1913" s="92" t="str">
        <f t="shared" si="302"/>
        <v/>
      </c>
      <c r="K1913" s="92" t="str">
        <f t="shared" si="303"/>
        <v/>
      </c>
      <c r="L1913" s="92" t="str">
        <f t="shared" si="304"/>
        <v/>
      </c>
      <c r="M1913" s="95" t="str">
        <f>IF(A1913&lt;&gt;"",IF(MID(C1913,1,1)="c",SigmaEpsConcrete(I1913,$AN$30:$AN$33,$AR$30:$AR$33,$AS$26,$AS$27,$AS$28,$AQ$20,$AU$19),""),"")</f>
        <v/>
      </c>
      <c r="N1913" s="95" t="str">
        <f>IF(A1913&lt;&gt;"",IF(MID(C1913,1,1)="r",SigmaEpsReinf(J1913,$AS$42:$AS$43,$AS$41,$AS$39,$AS$40,$AQ$38),""),"")</f>
        <v/>
      </c>
      <c r="Q1913" s="92" t="str">
        <f t="shared" si="306"/>
        <v/>
      </c>
      <c r="R1913" s="92" t="str">
        <f t="shared" si="307"/>
        <v/>
      </c>
      <c r="U1913" s="5"/>
      <c r="V1913" s="5"/>
      <c r="W1913" s="94" t="str">
        <f t="shared" si="305"/>
        <v/>
      </c>
      <c r="X1913" s="94" t="str">
        <f t="shared" si="308"/>
        <v/>
      </c>
      <c r="Y1913" s="5"/>
      <c r="BK1913" s="8"/>
      <c r="BL1913" s="5"/>
      <c r="BM1913" s="5"/>
      <c r="BN1913" s="5"/>
      <c r="BO1913" s="5"/>
      <c r="BP1913" s="1"/>
      <c r="BQ1913" s="1"/>
      <c r="BR1913" s="1"/>
      <c r="BS1913" s="1"/>
      <c r="BT1913" s="1"/>
      <c r="BU1913" s="4"/>
      <c r="BV1913" s="1"/>
      <c r="BW1913" s="3"/>
      <c r="BX1913" s="4"/>
      <c r="BY1913" s="5"/>
      <c r="BZ1913" s="5"/>
      <c r="CA1913" s="5"/>
      <c r="CB1913" s="5"/>
      <c r="CC1913" s="5"/>
      <c r="CD1913" s="43"/>
    </row>
    <row r="1914" spans="1:82" x14ac:dyDescent="0.25">
      <c r="A1914" s="8"/>
      <c r="B1914" s="5"/>
      <c r="C1914" s="5"/>
      <c r="D1914" s="5"/>
      <c r="E1914" s="5"/>
      <c r="F1914" s="94" t="str">
        <f t="shared" si="299"/>
        <v/>
      </c>
      <c r="G1914" s="94" t="str">
        <f t="shared" si="300"/>
        <v/>
      </c>
      <c r="H1914" s="127" t="str">
        <f>IF(A1914&lt;&gt;"",IF(MID(C1914,1,1)="c",$AS$26,IF(MID(C1914,1,1)="r",$AS$41,IF(MID(C1914,1,1)="p",#REF!,#REF!))),"")</f>
        <v/>
      </c>
      <c r="I1914" s="92" t="str">
        <f t="shared" si="301"/>
        <v/>
      </c>
      <c r="J1914" s="92" t="str">
        <f t="shared" si="302"/>
        <v/>
      </c>
      <c r="K1914" s="92" t="str">
        <f t="shared" si="303"/>
        <v/>
      </c>
      <c r="L1914" s="92" t="str">
        <f t="shared" si="304"/>
        <v/>
      </c>
      <c r="M1914" s="95" t="str">
        <f>IF(A1914&lt;&gt;"",IF(MID(C1914,1,1)="c",SigmaEpsConcrete(I1914,$AN$30:$AN$33,$AR$30:$AR$33,$AS$26,$AS$27,$AS$28,$AQ$20,$AU$19),""),"")</f>
        <v/>
      </c>
      <c r="N1914" s="95" t="str">
        <f>IF(A1914&lt;&gt;"",IF(MID(C1914,1,1)="r",SigmaEpsReinf(J1914,$AS$42:$AS$43,$AS$41,$AS$39,$AS$40,$AQ$38),""),"")</f>
        <v/>
      </c>
      <c r="Q1914" s="92" t="str">
        <f t="shared" si="306"/>
        <v/>
      </c>
      <c r="R1914" s="92" t="str">
        <f t="shared" si="307"/>
        <v/>
      </c>
      <c r="U1914" s="5"/>
      <c r="V1914" s="5"/>
      <c r="W1914" s="94" t="str">
        <f t="shared" si="305"/>
        <v/>
      </c>
      <c r="X1914" s="94" t="str">
        <f t="shared" si="308"/>
        <v/>
      </c>
      <c r="Y1914" s="5"/>
      <c r="BK1914" s="8"/>
      <c r="BL1914" s="5"/>
      <c r="BM1914" s="5"/>
      <c r="BN1914" s="5"/>
      <c r="BO1914" s="5"/>
      <c r="BP1914" s="1"/>
      <c r="BQ1914" s="1"/>
      <c r="BR1914" s="1"/>
      <c r="BS1914" s="1"/>
      <c r="BT1914" s="1"/>
      <c r="BU1914" s="4"/>
      <c r="BV1914" s="1"/>
      <c r="BW1914" s="3"/>
      <c r="BX1914" s="4"/>
      <c r="BY1914" s="5"/>
      <c r="BZ1914" s="5"/>
      <c r="CA1914" s="5"/>
      <c r="CB1914" s="5"/>
      <c r="CC1914" s="5"/>
      <c r="CD1914" s="43"/>
    </row>
    <row r="1915" spans="1:82" x14ac:dyDescent="0.25">
      <c r="A1915" s="8"/>
      <c r="B1915" s="5"/>
      <c r="C1915" s="5"/>
      <c r="D1915" s="5"/>
      <c r="E1915" s="5"/>
      <c r="F1915" s="94" t="str">
        <f t="shared" si="299"/>
        <v/>
      </c>
      <c r="G1915" s="94" t="str">
        <f t="shared" si="300"/>
        <v/>
      </c>
      <c r="H1915" s="127" t="str">
        <f>IF(A1915&lt;&gt;"",IF(MID(C1915,1,1)="c",$AS$26,IF(MID(C1915,1,1)="r",$AS$41,IF(MID(C1915,1,1)="p",#REF!,#REF!))),"")</f>
        <v/>
      </c>
      <c r="I1915" s="92" t="str">
        <f t="shared" si="301"/>
        <v/>
      </c>
      <c r="J1915" s="92" t="str">
        <f t="shared" si="302"/>
        <v/>
      </c>
      <c r="K1915" s="92" t="str">
        <f t="shared" si="303"/>
        <v/>
      </c>
      <c r="L1915" s="92" t="str">
        <f t="shared" si="304"/>
        <v/>
      </c>
      <c r="M1915" s="95" t="str">
        <f>IF(A1915&lt;&gt;"",IF(MID(C1915,1,1)="c",SigmaEpsConcrete(I1915,$AN$30:$AN$33,$AR$30:$AR$33,$AS$26,$AS$27,$AS$28,$AQ$20,$AU$19),""),"")</f>
        <v/>
      </c>
      <c r="N1915" s="95" t="str">
        <f>IF(A1915&lt;&gt;"",IF(MID(C1915,1,1)="r",SigmaEpsReinf(J1915,$AS$42:$AS$43,$AS$41,$AS$39,$AS$40,$AQ$38),""),"")</f>
        <v/>
      </c>
      <c r="Q1915" s="92" t="str">
        <f t="shared" si="306"/>
        <v/>
      </c>
      <c r="R1915" s="92" t="str">
        <f t="shared" si="307"/>
        <v/>
      </c>
      <c r="U1915" s="5"/>
      <c r="V1915" s="5"/>
      <c r="W1915" s="94" t="str">
        <f t="shared" si="305"/>
        <v/>
      </c>
      <c r="X1915" s="94" t="str">
        <f t="shared" si="308"/>
        <v/>
      </c>
      <c r="Y1915" s="5"/>
      <c r="BK1915" s="8"/>
      <c r="BL1915" s="5"/>
      <c r="BM1915" s="5"/>
      <c r="BN1915" s="5"/>
      <c r="BO1915" s="5"/>
      <c r="BP1915" s="1"/>
      <c r="BQ1915" s="1"/>
      <c r="BR1915" s="1"/>
      <c r="BS1915" s="1"/>
      <c r="BT1915" s="1"/>
      <c r="BU1915" s="4"/>
      <c r="BV1915" s="1"/>
      <c r="BW1915" s="3"/>
      <c r="BX1915" s="4"/>
      <c r="BY1915" s="5"/>
      <c r="BZ1915" s="5"/>
      <c r="CA1915" s="5"/>
      <c r="CB1915" s="5"/>
      <c r="CC1915" s="5"/>
      <c r="CD1915" s="43"/>
    </row>
    <row r="1916" spans="1:82" x14ac:dyDescent="0.25">
      <c r="A1916" s="8"/>
      <c r="B1916" s="5"/>
      <c r="C1916" s="5"/>
      <c r="D1916" s="5"/>
      <c r="E1916" s="5"/>
      <c r="F1916" s="94" t="str">
        <f t="shared" si="299"/>
        <v/>
      </c>
      <c r="G1916" s="94" t="str">
        <f t="shared" si="300"/>
        <v/>
      </c>
      <c r="H1916" s="127" t="str">
        <f>IF(A1916&lt;&gt;"",IF(MID(C1916,1,1)="c",$AS$26,IF(MID(C1916,1,1)="r",$AS$41,IF(MID(C1916,1,1)="p",#REF!,#REF!))),"")</f>
        <v/>
      </c>
      <c r="I1916" s="92" t="str">
        <f t="shared" si="301"/>
        <v/>
      </c>
      <c r="J1916" s="92" t="str">
        <f t="shared" si="302"/>
        <v/>
      </c>
      <c r="K1916" s="92" t="str">
        <f t="shared" si="303"/>
        <v/>
      </c>
      <c r="L1916" s="92" t="str">
        <f t="shared" si="304"/>
        <v/>
      </c>
      <c r="M1916" s="95" t="str">
        <f>IF(A1916&lt;&gt;"",IF(MID(C1916,1,1)="c",SigmaEpsConcrete(I1916,$AN$30:$AN$33,$AR$30:$AR$33,$AS$26,$AS$27,$AS$28,$AQ$20,$AU$19),""),"")</f>
        <v/>
      </c>
      <c r="N1916" s="95" t="str">
        <f>IF(A1916&lt;&gt;"",IF(MID(C1916,1,1)="r",SigmaEpsReinf(J1916,$AS$42:$AS$43,$AS$41,$AS$39,$AS$40,$AQ$38),""),"")</f>
        <v/>
      </c>
      <c r="Q1916" s="92" t="str">
        <f t="shared" si="306"/>
        <v/>
      </c>
      <c r="R1916" s="92" t="str">
        <f t="shared" si="307"/>
        <v/>
      </c>
      <c r="U1916" s="5"/>
      <c r="V1916" s="5"/>
      <c r="W1916" s="94" t="str">
        <f t="shared" si="305"/>
        <v/>
      </c>
      <c r="X1916" s="94" t="str">
        <f t="shared" si="308"/>
        <v/>
      </c>
      <c r="Y1916" s="5"/>
      <c r="BK1916" s="8"/>
      <c r="BL1916" s="5"/>
      <c r="BM1916" s="5"/>
      <c r="BN1916" s="5"/>
      <c r="BO1916" s="5"/>
      <c r="BP1916" s="1"/>
      <c r="BQ1916" s="1"/>
      <c r="BR1916" s="1"/>
      <c r="BS1916" s="1"/>
      <c r="BT1916" s="1"/>
      <c r="BU1916" s="4"/>
      <c r="BV1916" s="1"/>
      <c r="BW1916" s="3"/>
      <c r="BX1916" s="4"/>
      <c r="BY1916" s="5"/>
      <c r="BZ1916" s="5"/>
      <c r="CA1916" s="5"/>
      <c r="CB1916" s="5"/>
      <c r="CC1916" s="5"/>
      <c r="CD1916" s="43"/>
    </row>
    <row r="1917" spans="1:82" x14ac:dyDescent="0.25">
      <c r="A1917" s="8"/>
      <c r="B1917" s="5"/>
      <c r="C1917" s="5"/>
      <c r="D1917" s="5"/>
      <c r="E1917" s="5"/>
      <c r="F1917" s="94" t="str">
        <f t="shared" si="299"/>
        <v/>
      </c>
      <c r="G1917" s="94" t="str">
        <f t="shared" si="300"/>
        <v/>
      </c>
      <c r="H1917" s="127" t="str">
        <f>IF(A1917&lt;&gt;"",IF(MID(C1917,1,1)="c",$AS$26,IF(MID(C1917,1,1)="r",$AS$41,IF(MID(C1917,1,1)="p",#REF!,#REF!))),"")</f>
        <v/>
      </c>
      <c r="I1917" s="92" t="str">
        <f t="shared" si="301"/>
        <v/>
      </c>
      <c r="J1917" s="92" t="str">
        <f t="shared" si="302"/>
        <v/>
      </c>
      <c r="K1917" s="92" t="str">
        <f t="shared" si="303"/>
        <v/>
      </c>
      <c r="L1917" s="92" t="str">
        <f t="shared" si="304"/>
        <v/>
      </c>
      <c r="M1917" s="95" t="str">
        <f>IF(A1917&lt;&gt;"",IF(MID(C1917,1,1)="c",SigmaEpsConcrete(I1917,$AN$30:$AN$33,$AR$30:$AR$33,$AS$26,$AS$27,$AS$28,$AQ$20,$AU$19),""),"")</f>
        <v/>
      </c>
      <c r="N1917" s="95" t="str">
        <f>IF(A1917&lt;&gt;"",IF(MID(C1917,1,1)="r",SigmaEpsReinf(J1917,$AS$42:$AS$43,$AS$41,$AS$39,$AS$40,$AQ$38),""),"")</f>
        <v/>
      </c>
      <c r="Q1917" s="92" t="str">
        <f t="shared" si="306"/>
        <v/>
      </c>
      <c r="R1917" s="92" t="str">
        <f t="shared" si="307"/>
        <v/>
      </c>
      <c r="U1917" s="5"/>
      <c r="V1917" s="5"/>
      <c r="W1917" s="94" t="str">
        <f t="shared" si="305"/>
        <v/>
      </c>
      <c r="X1917" s="94" t="str">
        <f t="shared" si="308"/>
        <v/>
      </c>
      <c r="Y1917" s="5"/>
      <c r="BK1917" s="8"/>
      <c r="BL1917" s="5"/>
      <c r="BM1917" s="5"/>
      <c r="BN1917" s="5"/>
      <c r="BO1917" s="5"/>
      <c r="BP1917" s="1"/>
      <c r="BQ1917" s="1"/>
      <c r="BR1917" s="1"/>
      <c r="BS1917" s="1"/>
      <c r="BT1917" s="1"/>
      <c r="BU1917" s="4"/>
      <c r="BV1917" s="1"/>
      <c r="BW1917" s="3"/>
      <c r="BX1917" s="4"/>
      <c r="BY1917" s="5"/>
      <c r="BZ1917" s="5"/>
      <c r="CA1917" s="5"/>
      <c r="CB1917" s="5"/>
      <c r="CC1917" s="5"/>
      <c r="CD1917" s="43"/>
    </row>
    <row r="1918" spans="1:82" x14ac:dyDescent="0.25">
      <c r="A1918" s="8"/>
      <c r="B1918" s="5"/>
      <c r="C1918" s="5"/>
      <c r="D1918" s="5"/>
      <c r="E1918" s="5"/>
      <c r="F1918" s="94" t="str">
        <f t="shared" si="299"/>
        <v/>
      </c>
      <c r="G1918" s="94" t="str">
        <f t="shared" si="300"/>
        <v/>
      </c>
      <c r="H1918" s="127" t="str">
        <f>IF(A1918&lt;&gt;"",IF(MID(C1918,1,1)="c",$AS$26,IF(MID(C1918,1,1)="r",$AS$41,IF(MID(C1918,1,1)="p",#REF!,#REF!))),"")</f>
        <v/>
      </c>
      <c r="I1918" s="92" t="str">
        <f t="shared" si="301"/>
        <v/>
      </c>
      <c r="J1918" s="92" t="str">
        <f t="shared" si="302"/>
        <v/>
      </c>
      <c r="K1918" s="92" t="str">
        <f t="shared" si="303"/>
        <v/>
      </c>
      <c r="L1918" s="92" t="str">
        <f t="shared" si="304"/>
        <v/>
      </c>
      <c r="M1918" s="95" t="str">
        <f>IF(A1918&lt;&gt;"",IF(MID(C1918,1,1)="c",SigmaEpsConcrete(I1918,$AN$30:$AN$33,$AR$30:$AR$33,$AS$26,$AS$27,$AS$28,$AQ$20,$AU$19),""),"")</f>
        <v/>
      </c>
      <c r="N1918" s="95" t="str">
        <f>IF(A1918&lt;&gt;"",IF(MID(C1918,1,1)="r",SigmaEpsReinf(J1918,$AS$42:$AS$43,$AS$41,$AS$39,$AS$40,$AQ$38),""),"")</f>
        <v/>
      </c>
      <c r="Q1918" s="92" t="str">
        <f t="shared" si="306"/>
        <v/>
      </c>
      <c r="R1918" s="92" t="str">
        <f t="shared" si="307"/>
        <v/>
      </c>
      <c r="U1918" s="5"/>
      <c r="V1918" s="5"/>
      <c r="W1918" s="94" t="str">
        <f t="shared" si="305"/>
        <v/>
      </c>
      <c r="X1918" s="94" t="str">
        <f t="shared" si="308"/>
        <v/>
      </c>
      <c r="Y1918" s="5"/>
      <c r="BK1918" s="8"/>
      <c r="BL1918" s="5"/>
      <c r="BM1918" s="5"/>
      <c r="BN1918" s="5"/>
      <c r="BO1918" s="5"/>
      <c r="BP1918" s="1"/>
      <c r="BQ1918" s="1"/>
      <c r="BR1918" s="1"/>
      <c r="BS1918" s="1"/>
      <c r="BT1918" s="1"/>
      <c r="BU1918" s="4"/>
      <c r="BV1918" s="1"/>
      <c r="BW1918" s="3"/>
      <c r="BX1918" s="4"/>
      <c r="BY1918" s="5"/>
      <c r="BZ1918" s="5"/>
      <c r="CA1918" s="5"/>
      <c r="CB1918" s="5"/>
      <c r="CC1918" s="5"/>
      <c r="CD1918" s="43"/>
    </row>
    <row r="1919" spans="1:82" x14ac:dyDescent="0.25">
      <c r="A1919" s="8"/>
      <c r="B1919" s="5"/>
      <c r="C1919" s="5"/>
      <c r="D1919" s="5"/>
      <c r="E1919" s="5"/>
      <c r="F1919" s="94" t="str">
        <f t="shared" si="299"/>
        <v/>
      </c>
      <c r="G1919" s="94" t="str">
        <f t="shared" si="300"/>
        <v/>
      </c>
      <c r="H1919" s="127" t="str">
        <f>IF(A1919&lt;&gt;"",IF(MID(C1919,1,1)="c",$AS$26,IF(MID(C1919,1,1)="r",$AS$41,IF(MID(C1919,1,1)="p",#REF!,#REF!))),"")</f>
        <v/>
      </c>
      <c r="I1919" s="92" t="str">
        <f t="shared" si="301"/>
        <v/>
      </c>
      <c r="J1919" s="92" t="str">
        <f t="shared" si="302"/>
        <v/>
      </c>
      <c r="K1919" s="92" t="str">
        <f t="shared" si="303"/>
        <v/>
      </c>
      <c r="L1919" s="92" t="str">
        <f t="shared" si="304"/>
        <v/>
      </c>
      <c r="M1919" s="95" t="str">
        <f>IF(A1919&lt;&gt;"",IF(MID(C1919,1,1)="c",SigmaEpsConcrete(I1919,$AN$30:$AN$33,$AR$30:$AR$33,$AS$26,$AS$27,$AS$28,$AQ$20,$AU$19),""),"")</f>
        <v/>
      </c>
      <c r="N1919" s="95" t="str">
        <f>IF(A1919&lt;&gt;"",IF(MID(C1919,1,1)="r",SigmaEpsReinf(J1919,$AS$42:$AS$43,$AS$41,$AS$39,$AS$40,$AQ$38),""),"")</f>
        <v/>
      </c>
      <c r="Q1919" s="92" t="str">
        <f t="shared" si="306"/>
        <v/>
      </c>
      <c r="R1919" s="92" t="str">
        <f t="shared" si="307"/>
        <v/>
      </c>
      <c r="U1919" s="5"/>
      <c r="V1919" s="5"/>
      <c r="W1919" s="94" t="str">
        <f t="shared" si="305"/>
        <v/>
      </c>
      <c r="X1919" s="94" t="str">
        <f t="shared" si="308"/>
        <v/>
      </c>
      <c r="Y1919" s="5"/>
      <c r="BK1919" s="8"/>
      <c r="BL1919" s="5"/>
      <c r="BM1919" s="5"/>
      <c r="BN1919" s="5"/>
      <c r="BO1919" s="5"/>
      <c r="BP1919" s="1"/>
      <c r="BQ1919" s="1"/>
      <c r="BR1919" s="1"/>
      <c r="BS1919" s="1"/>
      <c r="BT1919" s="1"/>
      <c r="BU1919" s="4"/>
      <c r="BV1919" s="1"/>
      <c r="BW1919" s="3"/>
      <c r="BX1919" s="4"/>
      <c r="BY1919" s="5"/>
      <c r="BZ1919" s="5"/>
      <c r="CA1919" s="5"/>
      <c r="CB1919" s="5"/>
      <c r="CC1919" s="5"/>
      <c r="CD1919" s="43"/>
    </row>
    <row r="1920" spans="1:82" x14ac:dyDescent="0.25">
      <c r="A1920" s="8"/>
      <c r="B1920" s="5"/>
      <c r="C1920" s="5"/>
      <c r="D1920" s="5"/>
      <c r="E1920" s="5"/>
      <c r="F1920" s="94" t="str">
        <f t="shared" si="299"/>
        <v/>
      </c>
      <c r="G1920" s="94" t="str">
        <f t="shared" si="300"/>
        <v/>
      </c>
      <c r="H1920" s="127" t="str">
        <f>IF(A1920&lt;&gt;"",IF(MID(C1920,1,1)="c",$AS$26,IF(MID(C1920,1,1)="r",$AS$41,IF(MID(C1920,1,1)="p",#REF!,#REF!))),"")</f>
        <v/>
      </c>
      <c r="I1920" s="92" t="str">
        <f t="shared" si="301"/>
        <v/>
      </c>
      <c r="J1920" s="92" t="str">
        <f t="shared" si="302"/>
        <v/>
      </c>
      <c r="K1920" s="92" t="str">
        <f t="shared" si="303"/>
        <v/>
      </c>
      <c r="L1920" s="92" t="str">
        <f t="shared" si="304"/>
        <v/>
      </c>
      <c r="M1920" s="95" t="str">
        <f>IF(A1920&lt;&gt;"",IF(MID(C1920,1,1)="c",SigmaEpsConcrete(I1920,$AN$30:$AN$33,$AR$30:$AR$33,$AS$26,$AS$27,$AS$28,$AQ$20,$AU$19),""),"")</f>
        <v/>
      </c>
      <c r="N1920" s="95" t="str">
        <f>IF(A1920&lt;&gt;"",IF(MID(C1920,1,1)="r",SigmaEpsReinf(J1920,$AS$42:$AS$43,$AS$41,$AS$39,$AS$40,$AQ$38),""),"")</f>
        <v/>
      </c>
      <c r="Q1920" s="92" t="str">
        <f t="shared" si="306"/>
        <v/>
      </c>
      <c r="R1920" s="92" t="str">
        <f t="shared" si="307"/>
        <v/>
      </c>
      <c r="U1920" s="5"/>
      <c r="V1920" s="5"/>
      <c r="W1920" s="94" t="str">
        <f t="shared" si="305"/>
        <v/>
      </c>
      <c r="X1920" s="94" t="str">
        <f t="shared" si="308"/>
        <v/>
      </c>
      <c r="Y1920" s="5"/>
      <c r="BK1920" s="8"/>
      <c r="BL1920" s="5"/>
      <c r="BM1920" s="5"/>
      <c r="BN1920" s="5"/>
      <c r="BO1920" s="5"/>
      <c r="BP1920" s="1"/>
      <c r="BQ1920" s="1"/>
      <c r="BR1920" s="1"/>
      <c r="BS1920" s="1"/>
      <c r="BT1920" s="1"/>
      <c r="BU1920" s="4"/>
      <c r="BV1920" s="1"/>
      <c r="BW1920" s="3"/>
      <c r="BX1920" s="4"/>
      <c r="BY1920" s="5"/>
      <c r="BZ1920" s="5"/>
      <c r="CA1920" s="5"/>
      <c r="CB1920" s="5"/>
      <c r="CC1920" s="5"/>
      <c r="CD1920" s="43"/>
    </row>
    <row r="1921" spans="1:82" x14ac:dyDescent="0.25">
      <c r="A1921" s="8"/>
      <c r="B1921" s="5"/>
      <c r="C1921" s="5"/>
      <c r="D1921" s="5"/>
      <c r="E1921" s="5"/>
      <c r="F1921" s="94" t="str">
        <f t="shared" si="299"/>
        <v/>
      </c>
      <c r="G1921" s="94" t="str">
        <f t="shared" si="300"/>
        <v/>
      </c>
      <c r="H1921" s="127" t="str">
        <f>IF(A1921&lt;&gt;"",IF(MID(C1921,1,1)="c",$AS$26,IF(MID(C1921,1,1)="r",$AS$41,IF(MID(C1921,1,1)="p",#REF!,#REF!))),"")</f>
        <v/>
      </c>
      <c r="I1921" s="92" t="str">
        <f t="shared" si="301"/>
        <v/>
      </c>
      <c r="J1921" s="92" t="str">
        <f t="shared" si="302"/>
        <v/>
      </c>
      <c r="K1921" s="92" t="str">
        <f t="shared" si="303"/>
        <v/>
      </c>
      <c r="L1921" s="92" t="str">
        <f t="shared" si="304"/>
        <v/>
      </c>
      <c r="M1921" s="95" t="str">
        <f>IF(A1921&lt;&gt;"",IF(MID(C1921,1,1)="c",SigmaEpsConcrete(I1921,$AN$30:$AN$33,$AR$30:$AR$33,$AS$26,$AS$27,$AS$28,$AQ$20,$AU$19),""),"")</f>
        <v/>
      </c>
      <c r="N1921" s="95" t="str">
        <f>IF(A1921&lt;&gt;"",IF(MID(C1921,1,1)="r",SigmaEpsReinf(J1921,$AS$42:$AS$43,$AS$41,$AS$39,$AS$40,$AQ$38),""),"")</f>
        <v/>
      </c>
      <c r="Q1921" s="92" t="str">
        <f t="shared" si="306"/>
        <v/>
      </c>
      <c r="R1921" s="92" t="str">
        <f t="shared" si="307"/>
        <v/>
      </c>
      <c r="U1921" s="5"/>
      <c r="V1921" s="5"/>
      <c r="W1921" s="94" t="str">
        <f t="shared" si="305"/>
        <v/>
      </c>
      <c r="X1921" s="94" t="str">
        <f t="shared" si="308"/>
        <v/>
      </c>
      <c r="Y1921" s="5"/>
      <c r="BK1921" s="8"/>
      <c r="BL1921" s="5"/>
      <c r="BM1921" s="5"/>
      <c r="BN1921" s="5"/>
      <c r="BO1921" s="5"/>
      <c r="BP1921" s="1"/>
      <c r="BQ1921" s="1"/>
      <c r="BR1921" s="1"/>
      <c r="BS1921" s="1"/>
      <c r="BT1921" s="1"/>
      <c r="BU1921" s="4"/>
      <c r="BV1921" s="1"/>
      <c r="BW1921" s="3"/>
      <c r="BX1921" s="4"/>
      <c r="BY1921" s="5"/>
      <c r="BZ1921" s="5"/>
      <c r="CA1921" s="5"/>
      <c r="CB1921" s="5"/>
      <c r="CC1921" s="5"/>
      <c r="CD1921" s="43"/>
    </row>
    <row r="1922" spans="1:82" x14ac:dyDescent="0.25">
      <c r="A1922" s="8"/>
      <c r="B1922" s="5"/>
      <c r="C1922" s="5"/>
      <c r="D1922" s="5"/>
      <c r="E1922" s="5"/>
      <c r="F1922" s="94" t="str">
        <f t="shared" si="299"/>
        <v/>
      </c>
      <c r="G1922" s="94" t="str">
        <f t="shared" si="300"/>
        <v/>
      </c>
      <c r="H1922" s="127" t="str">
        <f>IF(A1922&lt;&gt;"",IF(MID(C1922,1,1)="c",$AS$26,IF(MID(C1922,1,1)="r",$AS$41,IF(MID(C1922,1,1)="p",#REF!,#REF!))),"")</f>
        <v/>
      </c>
      <c r="I1922" s="92" t="str">
        <f t="shared" si="301"/>
        <v/>
      </c>
      <c r="J1922" s="92" t="str">
        <f t="shared" si="302"/>
        <v/>
      </c>
      <c r="K1922" s="92" t="str">
        <f t="shared" si="303"/>
        <v/>
      </c>
      <c r="L1922" s="92" t="str">
        <f t="shared" si="304"/>
        <v/>
      </c>
      <c r="M1922" s="95" t="str">
        <f>IF(A1922&lt;&gt;"",IF(MID(C1922,1,1)="c",SigmaEpsConcrete(I1922,$AN$30:$AN$33,$AR$30:$AR$33,$AS$26,$AS$27,$AS$28,$AQ$20,$AU$19),""),"")</f>
        <v/>
      </c>
      <c r="N1922" s="95" t="str">
        <f>IF(A1922&lt;&gt;"",IF(MID(C1922,1,1)="r",SigmaEpsReinf(J1922,$AS$42:$AS$43,$AS$41,$AS$39,$AS$40,$AQ$38),""),"")</f>
        <v/>
      </c>
      <c r="Q1922" s="92" t="str">
        <f t="shared" si="306"/>
        <v/>
      </c>
      <c r="R1922" s="92" t="str">
        <f t="shared" si="307"/>
        <v/>
      </c>
      <c r="U1922" s="5"/>
      <c r="V1922" s="5"/>
      <c r="W1922" s="94" t="str">
        <f t="shared" si="305"/>
        <v/>
      </c>
      <c r="X1922" s="94" t="str">
        <f t="shared" si="308"/>
        <v/>
      </c>
      <c r="Y1922" s="5"/>
      <c r="BK1922" s="8"/>
      <c r="BL1922" s="5"/>
      <c r="BM1922" s="5"/>
      <c r="BN1922" s="5"/>
      <c r="BO1922" s="5"/>
      <c r="BP1922" s="1"/>
      <c r="BQ1922" s="1"/>
      <c r="BR1922" s="1"/>
      <c r="BS1922" s="1"/>
      <c r="BT1922" s="1"/>
      <c r="BU1922" s="4"/>
      <c r="BV1922" s="1"/>
      <c r="BW1922" s="3"/>
      <c r="BX1922" s="4"/>
      <c r="BY1922" s="5"/>
      <c r="BZ1922" s="5"/>
      <c r="CA1922" s="5"/>
      <c r="CB1922" s="5"/>
      <c r="CC1922" s="5"/>
      <c r="CD1922" s="43"/>
    </row>
    <row r="1923" spans="1:82" x14ac:dyDescent="0.25">
      <c r="A1923" s="8"/>
      <c r="B1923" s="5"/>
      <c r="C1923" s="5"/>
      <c r="D1923" s="5"/>
      <c r="E1923" s="5"/>
      <c r="F1923" s="94" t="str">
        <f t="shared" si="299"/>
        <v/>
      </c>
      <c r="G1923" s="94" t="str">
        <f t="shared" si="300"/>
        <v/>
      </c>
      <c r="H1923" s="127" t="str">
        <f>IF(A1923&lt;&gt;"",IF(MID(C1923,1,1)="c",$AS$26,IF(MID(C1923,1,1)="r",$AS$41,IF(MID(C1923,1,1)="p",#REF!,#REF!))),"")</f>
        <v/>
      </c>
      <c r="I1923" s="92" t="str">
        <f t="shared" si="301"/>
        <v/>
      </c>
      <c r="J1923" s="92" t="str">
        <f t="shared" si="302"/>
        <v/>
      </c>
      <c r="K1923" s="92" t="str">
        <f t="shared" si="303"/>
        <v/>
      </c>
      <c r="L1923" s="92" t="str">
        <f t="shared" si="304"/>
        <v/>
      </c>
      <c r="M1923" s="95" t="str">
        <f>IF(A1923&lt;&gt;"",IF(MID(C1923,1,1)="c",SigmaEpsConcrete(I1923,$AN$30:$AN$33,$AR$30:$AR$33,$AS$26,$AS$27,$AS$28,$AQ$20,$AU$19),""),"")</f>
        <v/>
      </c>
      <c r="N1923" s="95" t="str">
        <f>IF(A1923&lt;&gt;"",IF(MID(C1923,1,1)="r",SigmaEpsReinf(J1923,$AS$42:$AS$43,$AS$41,$AS$39,$AS$40,$AQ$38),""),"")</f>
        <v/>
      </c>
      <c r="Q1923" s="92" t="str">
        <f t="shared" si="306"/>
        <v/>
      </c>
      <c r="R1923" s="92" t="str">
        <f t="shared" si="307"/>
        <v/>
      </c>
      <c r="U1923" s="5"/>
      <c r="V1923" s="5"/>
      <c r="W1923" s="94" t="str">
        <f t="shared" si="305"/>
        <v/>
      </c>
      <c r="X1923" s="94" t="str">
        <f t="shared" si="308"/>
        <v/>
      </c>
      <c r="Y1923" s="5"/>
      <c r="BK1923" s="8"/>
      <c r="BL1923" s="5"/>
      <c r="BM1923" s="5"/>
      <c r="BN1923" s="5"/>
      <c r="BO1923" s="5"/>
      <c r="BP1923" s="1"/>
      <c r="BQ1923" s="1"/>
      <c r="BR1923" s="1"/>
      <c r="BS1923" s="1"/>
      <c r="BT1923" s="1"/>
      <c r="BU1923" s="4"/>
      <c r="BV1923" s="1"/>
      <c r="BW1923" s="3"/>
      <c r="BX1923" s="4"/>
      <c r="BY1923" s="5"/>
      <c r="BZ1923" s="5"/>
      <c r="CA1923" s="5"/>
      <c r="CB1923" s="5"/>
      <c r="CC1923" s="5"/>
      <c r="CD1923" s="43"/>
    </row>
    <row r="1924" spans="1:82" x14ac:dyDescent="0.25">
      <c r="A1924" s="8"/>
      <c r="B1924" s="5"/>
      <c r="C1924" s="5"/>
      <c r="D1924" s="5"/>
      <c r="E1924" s="5"/>
      <c r="F1924" s="94" t="str">
        <f t="shared" si="299"/>
        <v/>
      </c>
      <c r="G1924" s="94" t="str">
        <f t="shared" si="300"/>
        <v/>
      </c>
      <c r="H1924" s="127" t="str">
        <f>IF(A1924&lt;&gt;"",IF(MID(C1924,1,1)="c",$AS$26,IF(MID(C1924,1,1)="r",$AS$41,IF(MID(C1924,1,1)="p",#REF!,#REF!))),"")</f>
        <v/>
      </c>
      <c r="I1924" s="92" t="str">
        <f t="shared" si="301"/>
        <v/>
      </c>
      <c r="J1924" s="92" t="str">
        <f t="shared" si="302"/>
        <v/>
      </c>
      <c r="K1924" s="92" t="str">
        <f t="shared" si="303"/>
        <v/>
      </c>
      <c r="L1924" s="92" t="str">
        <f t="shared" si="304"/>
        <v/>
      </c>
      <c r="M1924" s="95" t="str">
        <f>IF(A1924&lt;&gt;"",IF(MID(C1924,1,1)="c",SigmaEpsConcrete(I1924,$AN$30:$AN$33,$AR$30:$AR$33,$AS$26,$AS$27,$AS$28,$AQ$20,$AU$19),""),"")</f>
        <v/>
      </c>
      <c r="N1924" s="95" t="str">
        <f>IF(A1924&lt;&gt;"",IF(MID(C1924,1,1)="r",SigmaEpsReinf(J1924,$AS$42:$AS$43,$AS$41,$AS$39,$AS$40,$AQ$38),""),"")</f>
        <v/>
      </c>
      <c r="Q1924" s="92" t="str">
        <f t="shared" si="306"/>
        <v/>
      </c>
      <c r="R1924" s="92" t="str">
        <f t="shared" si="307"/>
        <v/>
      </c>
      <c r="U1924" s="5"/>
      <c r="V1924" s="5"/>
      <c r="W1924" s="94" t="str">
        <f t="shared" si="305"/>
        <v/>
      </c>
      <c r="X1924" s="94" t="str">
        <f t="shared" si="308"/>
        <v/>
      </c>
      <c r="Y1924" s="5"/>
      <c r="BK1924" s="8"/>
      <c r="BL1924" s="5"/>
      <c r="BM1924" s="5"/>
      <c r="BN1924" s="5"/>
      <c r="BO1924" s="5"/>
      <c r="BP1924" s="1"/>
      <c r="BQ1924" s="1"/>
      <c r="BR1924" s="1"/>
      <c r="BS1924" s="1"/>
      <c r="BT1924" s="1"/>
      <c r="BU1924" s="4"/>
      <c r="BV1924" s="1"/>
      <c r="BW1924" s="3"/>
      <c r="BX1924" s="4"/>
      <c r="BY1924" s="5"/>
      <c r="BZ1924" s="5"/>
      <c r="CA1924" s="5"/>
      <c r="CB1924" s="5"/>
      <c r="CC1924" s="5"/>
      <c r="CD1924" s="43"/>
    </row>
    <row r="1925" spans="1:82" x14ac:dyDescent="0.25">
      <c r="A1925" s="8"/>
      <c r="B1925" s="5"/>
      <c r="C1925" s="5"/>
      <c r="D1925" s="5"/>
      <c r="E1925" s="5"/>
      <c r="F1925" s="94" t="str">
        <f t="shared" si="299"/>
        <v/>
      </c>
      <c r="G1925" s="94" t="str">
        <f t="shared" si="300"/>
        <v/>
      </c>
      <c r="H1925" s="127" t="str">
        <f>IF(A1925&lt;&gt;"",IF(MID(C1925,1,1)="c",$AS$26,IF(MID(C1925,1,1)="r",$AS$41,IF(MID(C1925,1,1)="p",#REF!,#REF!))),"")</f>
        <v/>
      </c>
      <c r="I1925" s="92" t="str">
        <f t="shared" si="301"/>
        <v/>
      </c>
      <c r="J1925" s="92" t="str">
        <f t="shared" si="302"/>
        <v/>
      </c>
      <c r="K1925" s="92" t="str">
        <f t="shared" si="303"/>
        <v/>
      </c>
      <c r="L1925" s="92" t="str">
        <f t="shared" si="304"/>
        <v/>
      </c>
      <c r="M1925" s="95" t="str">
        <f>IF(A1925&lt;&gt;"",IF(MID(C1925,1,1)="c",SigmaEpsConcrete(I1925,$AN$30:$AN$33,$AR$30:$AR$33,$AS$26,$AS$27,$AS$28,$AQ$20,$AU$19),""),"")</f>
        <v/>
      </c>
      <c r="N1925" s="95" t="str">
        <f>IF(A1925&lt;&gt;"",IF(MID(C1925,1,1)="r",SigmaEpsReinf(J1925,$AS$42:$AS$43,$AS$41,$AS$39,$AS$40,$AQ$38),""),"")</f>
        <v/>
      </c>
      <c r="Q1925" s="92" t="str">
        <f t="shared" si="306"/>
        <v/>
      </c>
      <c r="R1925" s="92" t="str">
        <f t="shared" si="307"/>
        <v/>
      </c>
      <c r="U1925" s="5"/>
      <c r="V1925" s="5"/>
      <c r="W1925" s="94" t="str">
        <f t="shared" si="305"/>
        <v/>
      </c>
      <c r="X1925" s="94" t="str">
        <f t="shared" si="308"/>
        <v/>
      </c>
      <c r="Y1925" s="5"/>
      <c r="BK1925" s="8"/>
      <c r="BL1925" s="5"/>
      <c r="BM1925" s="5"/>
      <c r="BN1925" s="5"/>
      <c r="BO1925" s="5"/>
      <c r="BP1925" s="1"/>
      <c r="BQ1925" s="1"/>
      <c r="BR1925" s="1"/>
      <c r="BS1925" s="1"/>
      <c r="BT1925" s="1"/>
      <c r="BU1925" s="4"/>
      <c r="BV1925" s="1"/>
      <c r="BW1925" s="3"/>
      <c r="BX1925" s="4"/>
      <c r="BY1925" s="5"/>
      <c r="BZ1925" s="5"/>
      <c r="CA1925" s="5"/>
      <c r="CB1925" s="5"/>
      <c r="CC1925" s="5"/>
      <c r="CD1925" s="43"/>
    </row>
    <row r="1926" spans="1:82" x14ac:dyDescent="0.25">
      <c r="A1926" s="8"/>
      <c r="B1926" s="5"/>
      <c r="C1926" s="5"/>
      <c r="D1926" s="5"/>
      <c r="E1926" s="5"/>
      <c r="F1926" s="94" t="str">
        <f t="shared" si="299"/>
        <v/>
      </c>
      <c r="G1926" s="94" t="str">
        <f t="shared" si="300"/>
        <v/>
      </c>
      <c r="H1926" s="127" t="str">
        <f>IF(A1926&lt;&gt;"",IF(MID(C1926,1,1)="c",$AS$26,IF(MID(C1926,1,1)="r",$AS$41,IF(MID(C1926,1,1)="p",#REF!,#REF!))),"")</f>
        <v/>
      </c>
      <c r="I1926" s="92" t="str">
        <f t="shared" si="301"/>
        <v/>
      </c>
      <c r="J1926" s="92" t="str">
        <f t="shared" si="302"/>
        <v/>
      </c>
      <c r="K1926" s="92" t="str">
        <f t="shared" si="303"/>
        <v/>
      </c>
      <c r="L1926" s="92" t="str">
        <f t="shared" si="304"/>
        <v/>
      </c>
      <c r="M1926" s="95" t="str">
        <f>IF(A1926&lt;&gt;"",IF(MID(C1926,1,1)="c",SigmaEpsConcrete(I1926,$AN$30:$AN$33,$AR$30:$AR$33,$AS$26,$AS$27,$AS$28,$AQ$20,$AU$19),""),"")</f>
        <v/>
      </c>
      <c r="N1926" s="95" t="str">
        <f>IF(A1926&lt;&gt;"",IF(MID(C1926,1,1)="r",SigmaEpsReinf(J1926,$AS$42:$AS$43,$AS$41,$AS$39,$AS$40,$AQ$38),""),"")</f>
        <v/>
      </c>
      <c r="Q1926" s="92" t="str">
        <f t="shared" si="306"/>
        <v/>
      </c>
      <c r="R1926" s="92" t="str">
        <f t="shared" si="307"/>
        <v/>
      </c>
      <c r="U1926" s="5"/>
      <c r="V1926" s="5"/>
      <c r="W1926" s="94" t="str">
        <f t="shared" si="305"/>
        <v/>
      </c>
      <c r="X1926" s="94" t="str">
        <f t="shared" si="308"/>
        <v/>
      </c>
      <c r="Y1926" s="5"/>
      <c r="BK1926" s="8"/>
      <c r="BL1926" s="5"/>
      <c r="BM1926" s="5"/>
      <c r="BN1926" s="5"/>
      <c r="BO1926" s="5"/>
      <c r="BP1926" s="1"/>
      <c r="BQ1926" s="1"/>
      <c r="BR1926" s="1"/>
      <c r="BS1926" s="1"/>
      <c r="BT1926" s="1"/>
      <c r="BU1926" s="4"/>
      <c r="BV1926" s="1"/>
      <c r="BW1926" s="3"/>
      <c r="BX1926" s="4"/>
      <c r="BY1926" s="5"/>
      <c r="BZ1926" s="5"/>
      <c r="CA1926" s="5"/>
      <c r="CB1926" s="5"/>
      <c r="CC1926" s="5"/>
      <c r="CD1926" s="43"/>
    </row>
    <row r="1927" spans="1:82" x14ac:dyDescent="0.25">
      <c r="A1927" s="8"/>
      <c r="B1927" s="5"/>
      <c r="C1927" s="5"/>
      <c r="D1927" s="5"/>
      <c r="E1927" s="5"/>
      <c r="F1927" s="94" t="str">
        <f t="shared" si="299"/>
        <v/>
      </c>
      <c r="G1927" s="94" t="str">
        <f t="shared" si="300"/>
        <v/>
      </c>
      <c r="H1927" s="127" t="str">
        <f>IF(A1927&lt;&gt;"",IF(MID(C1927,1,1)="c",$AS$26,IF(MID(C1927,1,1)="r",$AS$41,IF(MID(C1927,1,1)="p",#REF!,#REF!))),"")</f>
        <v/>
      </c>
      <c r="I1927" s="92" t="str">
        <f t="shared" si="301"/>
        <v/>
      </c>
      <c r="J1927" s="92" t="str">
        <f t="shared" si="302"/>
        <v/>
      </c>
      <c r="K1927" s="92" t="str">
        <f t="shared" si="303"/>
        <v/>
      </c>
      <c r="L1927" s="92" t="str">
        <f t="shared" si="304"/>
        <v/>
      </c>
      <c r="M1927" s="95" t="str">
        <f>IF(A1927&lt;&gt;"",IF(MID(C1927,1,1)="c",SigmaEpsConcrete(I1927,$AN$30:$AN$33,$AR$30:$AR$33,$AS$26,$AS$27,$AS$28,$AQ$20,$AU$19),""),"")</f>
        <v/>
      </c>
      <c r="N1927" s="95" t="str">
        <f>IF(A1927&lt;&gt;"",IF(MID(C1927,1,1)="r",SigmaEpsReinf(J1927,$AS$42:$AS$43,$AS$41,$AS$39,$AS$40,$AQ$38),""),"")</f>
        <v/>
      </c>
      <c r="Q1927" s="92" t="str">
        <f t="shared" si="306"/>
        <v/>
      </c>
      <c r="R1927" s="92" t="str">
        <f t="shared" si="307"/>
        <v/>
      </c>
      <c r="U1927" s="5"/>
      <c r="V1927" s="5"/>
      <c r="W1927" s="94" t="str">
        <f t="shared" si="305"/>
        <v/>
      </c>
      <c r="X1927" s="94" t="str">
        <f t="shared" si="308"/>
        <v/>
      </c>
      <c r="Y1927" s="5"/>
      <c r="BK1927" s="8"/>
      <c r="BL1927" s="5"/>
      <c r="BM1927" s="5"/>
      <c r="BN1927" s="5"/>
      <c r="BO1927" s="5"/>
      <c r="BP1927" s="1"/>
      <c r="BQ1927" s="1"/>
      <c r="BR1927" s="1"/>
      <c r="BS1927" s="1"/>
      <c r="BT1927" s="1"/>
      <c r="BU1927" s="4"/>
      <c r="BV1927" s="1"/>
      <c r="BW1927" s="3"/>
      <c r="BX1927" s="4"/>
      <c r="BY1927" s="5"/>
      <c r="BZ1927" s="5"/>
      <c r="CA1927" s="5"/>
      <c r="CB1927" s="5"/>
      <c r="CC1927" s="5"/>
      <c r="CD1927" s="43"/>
    </row>
    <row r="1928" spans="1:82" x14ac:dyDescent="0.25">
      <c r="A1928" s="8"/>
      <c r="B1928" s="5"/>
      <c r="C1928" s="5"/>
      <c r="D1928" s="5"/>
      <c r="E1928" s="5"/>
      <c r="F1928" s="94" t="str">
        <f t="shared" si="299"/>
        <v/>
      </c>
      <c r="G1928" s="94" t="str">
        <f t="shared" si="300"/>
        <v/>
      </c>
      <c r="H1928" s="127" t="str">
        <f>IF(A1928&lt;&gt;"",IF(MID(C1928,1,1)="c",$AS$26,IF(MID(C1928,1,1)="r",$AS$41,IF(MID(C1928,1,1)="p",#REF!,#REF!))),"")</f>
        <v/>
      </c>
      <c r="I1928" s="92" t="str">
        <f t="shared" si="301"/>
        <v/>
      </c>
      <c r="J1928" s="92" t="str">
        <f t="shared" si="302"/>
        <v/>
      </c>
      <c r="K1928" s="92" t="str">
        <f t="shared" si="303"/>
        <v/>
      </c>
      <c r="L1928" s="92" t="str">
        <f t="shared" si="304"/>
        <v/>
      </c>
      <c r="M1928" s="95" t="str">
        <f>IF(A1928&lt;&gt;"",IF(MID(C1928,1,1)="c",SigmaEpsConcrete(I1928,$AN$30:$AN$33,$AR$30:$AR$33,$AS$26,$AS$27,$AS$28,$AQ$20,$AU$19),""),"")</f>
        <v/>
      </c>
      <c r="N1928" s="95" t="str">
        <f>IF(A1928&lt;&gt;"",IF(MID(C1928,1,1)="r",SigmaEpsReinf(J1928,$AS$42:$AS$43,$AS$41,$AS$39,$AS$40,$AQ$38),""),"")</f>
        <v/>
      </c>
      <c r="Q1928" s="92" t="str">
        <f t="shared" si="306"/>
        <v/>
      </c>
      <c r="R1928" s="92" t="str">
        <f t="shared" si="307"/>
        <v/>
      </c>
      <c r="U1928" s="5"/>
      <c r="V1928" s="5"/>
      <c r="W1928" s="94" t="str">
        <f t="shared" si="305"/>
        <v/>
      </c>
      <c r="X1928" s="94" t="str">
        <f t="shared" si="308"/>
        <v/>
      </c>
      <c r="Y1928" s="5"/>
      <c r="BK1928" s="8"/>
      <c r="BL1928" s="5"/>
      <c r="BM1928" s="5"/>
      <c r="BN1928" s="5"/>
      <c r="BO1928" s="5"/>
      <c r="BP1928" s="1"/>
      <c r="BQ1928" s="1"/>
      <c r="BR1928" s="1"/>
      <c r="BS1928" s="1"/>
      <c r="BT1928" s="1"/>
      <c r="BU1928" s="4"/>
      <c r="BV1928" s="1"/>
      <c r="BW1928" s="3"/>
      <c r="BX1928" s="4"/>
      <c r="BY1928" s="5"/>
      <c r="BZ1928" s="5"/>
      <c r="CA1928" s="5"/>
      <c r="CB1928" s="5"/>
      <c r="CC1928" s="5"/>
      <c r="CD1928" s="43"/>
    </row>
    <row r="1929" spans="1:82" x14ac:dyDescent="0.25">
      <c r="A1929" s="8"/>
      <c r="B1929" s="5"/>
      <c r="C1929" s="5"/>
      <c r="D1929" s="5"/>
      <c r="E1929" s="5"/>
      <c r="F1929" s="94" t="str">
        <f t="shared" si="299"/>
        <v/>
      </c>
      <c r="G1929" s="94" t="str">
        <f t="shared" si="300"/>
        <v/>
      </c>
      <c r="H1929" s="127" t="str">
        <f>IF(A1929&lt;&gt;"",IF(MID(C1929,1,1)="c",$AS$26,IF(MID(C1929,1,1)="r",$AS$41,IF(MID(C1929,1,1)="p",#REF!,#REF!))),"")</f>
        <v/>
      </c>
      <c r="I1929" s="92" t="str">
        <f t="shared" si="301"/>
        <v/>
      </c>
      <c r="J1929" s="92" t="str">
        <f t="shared" si="302"/>
        <v/>
      </c>
      <c r="K1929" s="92" t="str">
        <f t="shared" si="303"/>
        <v/>
      </c>
      <c r="L1929" s="92" t="str">
        <f t="shared" si="304"/>
        <v/>
      </c>
      <c r="M1929" s="95" t="str">
        <f>IF(A1929&lt;&gt;"",IF(MID(C1929,1,1)="c",SigmaEpsConcrete(I1929,$AN$30:$AN$33,$AR$30:$AR$33,$AS$26,$AS$27,$AS$28,$AQ$20,$AU$19),""),"")</f>
        <v/>
      </c>
      <c r="N1929" s="95" t="str">
        <f>IF(A1929&lt;&gt;"",IF(MID(C1929,1,1)="r",SigmaEpsReinf(J1929,$AS$42:$AS$43,$AS$41,$AS$39,$AS$40,$AQ$38),""),"")</f>
        <v/>
      </c>
      <c r="Q1929" s="92" t="str">
        <f t="shared" si="306"/>
        <v/>
      </c>
      <c r="R1929" s="92" t="str">
        <f t="shared" si="307"/>
        <v/>
      </c>
      <c r="U1929" s="5"/>
      <c r="V1929" s="5"/>
      <c r="W1929" s="94" t="str">
        <f t="shared" si="305"/>
        <v/>
      </c>
      <c r="X1929" s="94" t="str">
        <f t="shared" si="308"/>
        <v/>
      </c>
      <c r="Y1929" s="5"/>
      <c r="BK1929" s="8"/>
      <c r="BL1929" s="5"/>
      <c r="BM1929" s="5"/>
      <c r="BN1929" s="5"/>
      <c r="BO1929" s="5"/>
      <c r="BP1929" s="1"/>
      <c r="BQ1929" s="1"/>
      <c r="BR1929" s="1"/>
      <c r="BS1929" s="1"/>
      <c r="BT1929" s="1"/>
      <c r="BU1929" s="4"/>
      <c r="BV1929" s="1"/>
      <c r="BW1929" s="3"/>
      <c r="BX1929" s="4"/>
      <c r="BY1929" s="5"/>
      <c r="BZ1929" s="5"/>
      <c r="CA1929" s="5"/>
      <c r="CB1929" s="5"/>
      <c r="CC1929" s="5"/>
      <c r="CD1929" s="43"/>
    </row>
    <row r="1930" spans="1:82" x14ac:dyDescent="0.25">
      <c r="A1930" s="8"/>
      <c r="B1930" s="5"/>
      <c r="C1930" s="5"/>
      <c r="D1930" s="5"/>
      <c r="E1930" s="5"/>
      <c r="F1930" s="94" t="str">
        <f t="shared" ref="F1930:F1993" si="309">IF(A1930&lt;&gt;"",(D1930-$AU$86)/10,"")</f>
        <v/>
      </c>
      <c r="G1930" s="94" t="str">
        <f t="shared" ref="G1930:G1993" si="310">IF(A1930&lt;&gt;"",(E1930-$AU$87)/10,"")</f>
        <v/>
      </c>
      <c r="H1930" s="127" t="str">
        <f>IF(A1930&lt;&gt;"",IF(MID(C1930,1,1)="c",$AS$26,IF(MID(C1930,1,1)="r",$AS$41,IF(MID(C1930,1,1)="p",#REF!,#REF!))),"")</f>
        <v/>
      </c>
      <c r="I1930" s="92" t="str">
        <f t="shared" ref="I1930:I1993" si="311">IF($A1930&lt;&gt;"",IF(MID($C1930,1,1)="c",$Y$3+$Y$4*$F1930+$Y$5*$G1930+$BR$43,""),"")</f>
        <v/>
      </c>
      <c r="J1930" s="92" t="str">
        <f t="shared" ref="J1930:J1993" si="312">IF($A1930&lt;&gt;"",IF(MID($C1930,1,1)="r",$Y$3+$Y$4*$F1930+$Y$5*$G1930+$BR$43,""),"")</f>
        <v/>
      </c>
      <c r="K1930" s="92" t="str">
        <f t="shared" ref="K1930:K1993" si="313">IF($A1930&lt;&gt;"",IF(MID($C1930,1,1)="u",$Y$3+$Y$4*$F1930+$Y$5*$G1930+$BR$43,""),"")</f>
        <v/>
      </c>
      <c r="L1930" s="92" t="str">
        <f t="shared" ref="L1930:L1993" si="314">IF($A1930&lt;&gt;"",IF(MID($C1930,1,1)="p",$Y$3+$Y$4*$F1930+$Y$5*$G1930+$BR$43,""),"")</f>
        <v/>
      </c>
      <c r="M1930" s="95" t="str">
        <f>IF(A1930&lt;&gt;"",IF(MID(C1930,1,1)="c",SigmaEpsConcrete(I1930,$AN$30:$AN$33,$AR$30:$AR$33,$AS$26,$AS$27,$AS$28,$AQ$20,$AU$19),""),"")</f>
        <v/>
      </c>
      <c r="N1930" s="95" t="str">
        <f>IF(A1930&lt;&gt;"",IF(MID(C1930,1,1)="r",SigmaEpsReinf(J1930,$AS$42:$AS$43,$AS$41,$AS$39,$AS$40,$AQ$38),""),"")</f>
        <v/>
      </c>
      <c r="Q1930" s="92" t="str">
        <f t="shared" si="306"/>
        <v/>
      </c>
      <c r="R1930" s="92" t="str">
        <f t="shared" si="307"/>
        <v/>
      </c>
      <c r="U1930" s="5"/>
      <c r="V1930" s="5"/>
      <c r="W1930" s="94" t="str">
        <f t="shared" ref="W1930:W1993" si="315">IF(A1930&lt;&gt;"",F1930-$AU$105,"")</f>
        <v/>
      </c>
      <c r="X1930" s="94" t="str">
        <f t="shared" si="308"/>
        <v/>
      </c>
      <c r="Y1930" s="5"/>
      <c r="BK1930" s="8"/>
      <c r="BL1930" s="5"/>
      <c r="BM1930" s="5"/>
      <c r="BN1930" s="5"/>
      <c r="BO1930" s="5"/>
      <c r="BP1930" s="1"/>
      <c r="BQ1930" s="1"/>
      <c r="BR1930" s="1"/>
      <c r="BS1930" s="1"/>
      <c r="BT1930" s="1"/>
      <c r="BU1930" s="4"/>
      <c r="BV1930" s="1"/>
      <c r="BW1930" s="3"/>
      <c r="BX1930" s="4"/>
      <c r="BY1930" s="5"/>
      <c r="BZ1930" s="5"/>
      <c r="CA1930" s="5"/>
      <c r="CB1930" s="5"/>
      <c r="CC1930" s="5"/>
      <c r="CD1930" s="43"/>
    </row>
    <row r="1931" spans="1:82" x14ac:dyDescent="0.25">
      <c r="A1931" s="8"/>
      <c r="B1931" s="5"/>
      <c r="C1931" s="5"/>
      <c r="D1931" s="5"/>
      <c r="E1931" s="5"/>
      <c r="F1931" s="94" t="str">
        <f t="shared" si="309"/>
        <v/>
      </c>
      <c r="G1931" s="94" t="str">
        <f t="shared" si="310"/>
        <v/>
      </c>
      <c r="H1931" s="127" t="str">
        <f>IF(A1931&lt;&gt;"",IF(MID(C1931,1,1)="c",$AS$26,IF(MID(C1931,1,1)="r",$AS$41,IF(MID(C1931,1,1)="p",#REF!,#REF!))),"")</f>
        <v/>
      </c>
      <c r="I1931" s="92" t="str">
        <f t="shared" si="311"/>
        <v/>
      </c>
      <c r="J1931" s="92" t="str">
        <f t="shared" si="312"/>
        <v/>
      </c>
      <c r="K1931" s="92" t="str">
        <f t="shared" si="313"/>
        <v/>
      </c>
      <c r="L1931" s="92" t="str">
        <f t="shared" si="314"/>
        <v/>
      </c>
      <c r="M1931" s="95" t="str">
        <f>IF(A1931&lt;&gt;"",IF(MID(C1931,1,1)="c",SigmaEpsConcrete(I1931,$AN$30:$AN$33,$AR$30:$AR$33,$AS$26,$AS$27,$AS$28,$AQ$20,$AU$19),""),"")</f>
        <v/>
      </c>
      <c r="N1931" s="95" t="str">
        <f>IF(A1931&lt;&gt;"",IF(MID(C1931,1,1)="r",SigmaEpsReinf(J1931,$AS$42:$AS$43,$AS$41,$AS$39,$AS$40,$AQ$38),""),"")</f>
        <v/>
      </c>
      <c r="Q1931" s="92" t="str">
        <f t="shared" ref="Q1931:Q1994" si="316">IF(A1931&lt;&gt;"",IF(MID(C1931,1,1)="c",IF(ISERROR(M1931/I1931),"",M1931/I1931),""),"")</f>
        <v/>
      </c>
      <c r="R1931" s="92" t="str">
        <f t="shared" ref="R1931:R1994" si="317">IF(A1931&lt;&gt;"",IF(MID(C1931,1,1)="r",IF(ISERROR(N1931/J1931),"",N1931/J1931),""),"")</f>
        <v/>
      </c>
      <c r="U1931" s="5"/>
      <c r="V1931" s="5"/>
      <c r="W1931" s="94" t="str">
        <f t="shared" si="315"/>
        <v/>
      </c>
      <c r="X1931" s="94" t="str">
        <f t="shared" ref="X1931:X1994" si="318">IF(B1931&lt;&gt;"",G1931-$AU$106,"")</f>
        <v/>
      </c>
      <c r="Y1931" s="5"/>
      <c r="BK1931" s="8"/>
      <c r="BL1931" s="5"/>
      <c r="BM1931" s="5"/>
      <c r="BN1931" s="5"/>
      <c r="BO1931" s="5"/>
      <c r="BP1931" s="1"/>
      <c r="BQ1931" s="1"/>
      <c r="BR1931" s="1"/>
      <c r="BS1931" s="1"/>
      <c r="BT1931" s="1"/>
      <c r="BU1931" s="4"/>
      <c r="BV1931" s="1"/>
      <c r="BW1931" s="3"/>
      <c r="BX1931" s="4"/>
      <c r="BY1931" s="5"/>
      <c r="BZ1931" s="5"/>
      <c r="CA1931" s="5"/>
      <c r="CB1931" s="5"/>
      <c r="CC1931" s="5"/>
      <c r="CD1931" s="43"/>
    </row>
    <row r="1932" spans="1:82" x14ac:dyDescent="0.25">
      <c r="A1932" s="8"/>
      <c r="B1932" s="5"/>
      <c r="C1932" s="5"/>
      <c r="D1932" s="5"/>
      <c r="E1932" s="5"/>
      <c r="F1932" s="94" t="str">
        <f t="shared" si="309"/>
        <v/>
      </c>
      <c r="G1932" s="94" t="str">
        <f t="shared" si="310"/>
        <v/>
      </c>
      <c r="H1932" s="127" t="str">
        <f>IF(A1932&lt;&gt;"",IF(MID(C1932,1,1)="c",$AS$26,IF(MID(C1932,1,1)="r",$AS$41,IF(MID(C1932,1,1)="p",#REF!,#REF!))),"")</f>
        <v/>
      </c>
      <c r="I1932" s="92" t="str">
        <f t="shared" si="311"/>
        <v/>
      </c>
      <c r="J1932" s="92" t="str">
        <f t="shared" si="312"/>
        <v/>
      </c>
      <c r="K1932" s="92" t="str">
        <f t="shared" si="313"/>
        <v/>
      </c>
      <c r="L1932" s="92" t="str">
        <f t="shared" si="314"/>
        <v/>
      </c>
      <c r="M1932" s="95" t="str">
        <f>IF(A1932&lt;&gt;"",IF(MID(C1932,1,1)="c",SigmaEpsConcrete(I1932,$AN$30:$AN$33,$AR$30:$AR$33,$AS$26,$AS$27,$AS$28,$AQ$20,$AU$19),""),"")</f>
        <v/>
      </c>
      <c r="N1932" s="95" t="str">
        <f>IF(A1932&lt;&gt;"",IF(MID(C1932,1,1)="r",SigmaEpsReinf(J1932,$AS$42:$AS$43,$AS$41,$AS$39,$AS$40,$AQ$38),""),"")</f>
        <v/>
      </c>
      <c r="Q1932" s="92" t="str">
        <f t="shared" si="316"/>
        <v/>
      </c>
      <c r="R1932" s="92" t="str">
        <f t="shared" si="317"/>
        <v/>
      </c>
      <c r="U1932" s="5"/>
      <c r="V1932" s="5"/>
      <c r="W1932" s="94" t="str">
        <f t="shared" si="315"/>
        <v/>
      </c>
      <c r="X1932" s="94" t="str">
        <f t="shared" si="318"/>
        <v/>
      </c>
      <c r="Y1932" s="5"/>
      <c r="BK1932" s="8"/>
      <c r="BL1932" s="5"/>
      <c r="BM1932" s="5"/>
      <c r="BN1932" s="5"/>
      <c r="BO1932" s="5"/>
      <c r="BP1932" s="1"/>
      <c r="BQ1932" s="1"/>
      <c r="BR1932" s="1"/>
      <c r="BS1932" s="1"/>
      <c r="BT1932" s="1"/>
      <c r="BU1932" s="4"/>
      <c r="BV1932" s="1"/>
      <c r="BW1932" s="3"/>
      <c r="BX1932" s="4"/>
      <c r="BY1932" s="5"/>
      <c r="BZ1932" s="5"/>
      <c r="CA1932" s="5"/>
      <c r="CB1932" s="5"/>
      <c r="CC1932" s="5"/>
      <c r="CD1932" s="43"/>
    </row>
    <row r="1933" spans="1:82" x14ac:dyDescent="0.25">
      <c r="A1933" s="8"/>
      <c r="B1933" s="5"/>
      <c r="C1933" s="5"/>
      <c r="D1933" s="5"/>
      <c r="E1933" s="5"/>
      <c r="F1933" s="94" t="str">
        <f t="shared" si="309"/>
        <v/>
      </c>
      <c r="G1933" s="94" t="str">
        <f t="shared" si="310"/>
        <v/>
      </c>
      <c r="H1933" s="127" t="str">
        <f>IF(A1933&lt;&gt;"",IF(MID(C1933,1,1)="c",$AS$26,IF(MID(C1933,1,1)="r",$AS$41,IF(MID(C1933,1,1)="p",#REF!,#REF!))),"")</f>
        <v/>
      </c>
      <c r="I1933" s="92" t="str">
        <f t="shared" si="311"/>
        <v/>
      </c>
      <c r="J1933" s="92" t="str">
        <f t="shared" si="312"/>
        <v/>
      </c>
      <c r="K1933" s="92" t="str">
        <f t="shared" si="313"/>
        <v/>
      </c>
      <c r="L1933" s="92" t="str">
        <f t="shared" si="314"/>
        <v/>
      </c>
      <c r="M1933" s="95" t="str">
        <f>IF(A1933&lt;&gt;"",IF(MID(C1933,1,1)="c",SigmaEpsConcrete(I1933,$AN$30:$AN$33,$AR$30:$AR$33,$AS$26,$AS$27,$AS$28,$AQ$20,$AU$19),""),"")</f>
        <v/>
      </c>
      <c r="N1933" s="95" t="str">
        <f>IF(A1933&lt;&gt;"",IF(MID(C1933,1,1)="r",SigmaEpsReinf(J1933,$AS$42:$AS$43,$AS$41,$AS$39,$AS$40,$AQ$38),""),"")</f>
        <v/>
      </c>
      <c r="Q1933" s="92" t="str">
        <f t="shared" si="316"/>
        <v/>
      </c>
      <c r="R1933" s="92" t="str">
        <f t="shared" si="317"/>
        <v/>
      </c>
      <c r="U1933" s="5"/>
      <c r="V1933" s="5"/>
      <c r="W1933" s="94" t="str">
        <f t="shared" si="315"/>
        <v/>
      </c>
      <c r="X1933" s="94" t="str">
        <f t="shared" si="318"/>
        <v/>
      </c>
      <c r="Y1933" s="5"/>
      <c r="BK1933" s="8"/>
      <c r="BL1933" s="5"/>
      <c r="BM1933" s="5"/>
      <c r="BN1933" s="5"/>
      <c r="BO1933" s="5"/>
      <c r="BP1933" s="1"/>
      <c r="BQ1933" s="1"/>
      <c r="BR1933" s="1"/>
      <c r="BS1933" s="1"/>
      <c r="BT1933" s="1"/>
      <c r="BU1933" s="4"/>
      <c r="BV1933" s="1"/>
      <c r="BW1933" s="3"/>
      <c r="BX1933" s="4"/>
      <c r="BY1933" s="5"/>
      <c r="BZ1933" s="5"/>
      <c r="CA1933" s="5"/>
      <c r="CB1933" s="5"/>
      <c r="CC1933" s="5"/>
      <c r="CD1933" s="43"/>
    </row>
    <row r="1934" spans="1:82" x14ac:dyDescent="0.25">
      <c r="A1934" s="8"/>
      <c r="B1934" s="5"/>
      <c r="C1934" s="5"/>
      <c r="D1934" s="5"/>
      <c r="E1934" s="5"/>
      <c r="F1934" s="94" t="str">
        <f t="shared" si="309"/>
        <v/>
      </c>
      <c r="G1934" s="94" t="str">
        <f t="shared" si="310"/>
        <v/>
      </c>
      <c r="H1934" s="127" t="str">
        <f>IF(A1934&lt;&gt;"",IF(MID(C1934,1,1)="c",$AS$26,IF(MID(C1934,1,1)="r",$AS$41,IF(MID(C1934,1,1)="p",#REF!,#REF!))),"")</f>
        <v/>
      </c>
      <c r="I1934" s="92" t="str">
        <f t="shared" si="311"/>
        <v/>
      </c>
      <c r="J1934" s="92" t="str">
        <f t="shared" si="312"/>
        <v/>
      </c>
      <c r="K1934" s="92" t="str">
        <f t="shared" si="313"/>
        <v/>
      </c>
      <c r="L1934" s="92" t="str">
        <f t="shared" si="314"/>
        <v/>
      </c>
      <c r="M1934" s="95" t="str">
        <f>IF(A1934&lt;&gt;"",IF(MID(C1934,1,1)="c",SigmaEpsConcrete(I1934,$AN$30:$AN$33,$AR$30:$AR$33,$AS$26,$AS$27,$AS$28,$AQ$20,$AU$19),""),"")</f>
        <v/>
      </c>
      <c r="N1934" s="95" t="str">
        <f>IF(A1934&lt;&gt;"",IF(MID(C1934,1,1)="r",SigmaEpsReinf(J1934,$AS$42:$AS$43,$AS$41,$AS$39,$AS$40,$AQ$38),""),"")</f>
        <v/>
      </c>
      <c r="Q1934" s="92" t="str">
        <f t="shared" si="316"/>
        <v/>
      </c>
      <c r="R1934" s="92" t="str">
        <f t="shared" si="317"/>
        <v/>
      </c>
      <c r="U1934" s="5"/>
      <c r="V1934" s="5"/>
      <c r="W1934" s="94" t="str">
        <f t="shared" si="315"/>
        <v/>
      </c>
      <c r="X1934" s="94" t="str">
        <f t="shared" si="318"/>
        <v/>
      </c>
      <c r="Y1934" s="5"/>
      <c r="BK1934" s="8"/>
      <c r="BL1934" s="5"/>
      <c r="BM1934" s="5"/>
      <c r="BN1934" s="5"/>
      <c r="BO1934" s="5"/>
      <c r="BP1934" s="1"/>
      <c r="BQ1934" s="1"/>
      <c r="BR1934" s="1"/>
      <c r="BS1934" s="1"/>
      <c r="BT1934" s="1"/>
      <c r="BU1934" s="4"/>
      <c r="BV1934" s="1"/>
      <c r="BW1934" s="3"/>
      <c r="BX1934" s="4"/>
      <c r="BY1934" s="5"/>
      <c r="BZ1934" s="5"/>
      <c r="CA1934" s="5"/>
      <c r="CB1934" s="5"/>
      <c r="CC1934" s="5"/>
      <c r="CD1934" s="43"/>
    </row>
    <row r="1935" spans="1:82" x14ac:dyDescent="0.25">
      <c r="A1935" s="8"/>
      <c r="B1935" s="5"/>
      <c r="C1935" s="5"/>
      <c r="D1935" s="5"/>
      <c r="E1935" s="5"/>
      <c r="F1935" s="94" t="str">
        <f t="shared" si="309"/>
        <v/>
      </c>
      <c r="G1935" s="94" t="str">
        <f t="shared" si="310"/>
        <v/>
      </c>
      <c r="H1935" s="127" t="str">
        <f>IF(A1935&lt;&gt;"",IF(MID(C1935,1,1)="c",$AS$26,IF(MID(C1935,1,1)="r",$AS$41,IF(MID(C1935,1,1)="p",#REF!,#REF!))),"")</f>
        <v/>
      </c>
      <c r="I1935" s="92" t="str">
        <f t="shared" si="311"/>
        <v/>
      </c>
      <c r="J1935" s="92" t="str">
        <f t="shared" si="312"/>
        <v/>
      </c>
      <c r="K1935" s="92" t="str">
        <f t="shared" si="313"/>
        <v/>
      </c>
      <c r="L1935" s="92" t="str">
        <f t="shared" si="314"/>
        <v/>
      </c>
      <c r="M1935" s="95" t="str">
        <f>IF(A1935&lt;&gt;"",IF(MID(C1935,1,1)="c",SigmaEpsConcrete(I1935,$AN$30:$AN$33,$AR$30:$AR$33,$AS$26,$AS$27,$AS$28,$AQ$20,$AU$19),""),"")</f>
        <v/>
      </c>
      <c r="N1935" s="95" t="str">
        <f>IF(A1935&lt;&gt;"",IF(MID(C1935,1,1)="r",SigmaEpsReinf(J1935,$AS$42:$AS$43,$AS$41,$AS$39,$AS$40,$AQ$38),""),"")</f>
        <v/>
      </c>
      <c r="Q1935" s="92" t="str">
        <f t="shared" si="316"/>
        <v/>
      </c>
      <c r="R1935" s="92" t="str">
        <f t="shared" si="317"/>
        <v/>
      </c>
      <c r="U1935" s="5"/>
      <c r="V1935" s="5"/>
      <c r="W1935" s="94" t="str">
        <f t="shared" si="315"/>
        <v/>
      </c>
      <c r="X1935" s="94" t="str">
        <f t="shared" si="318"/>
        <v/>
      </c>
      <c r="Y1935" s="5"/>
      <c r="BK1935" s="8"/>
      <c r="BL1935" s="5"/>
      <c r="BM1935" s="5"/>
      <c r="BN1935" s="5"/>
      <c r="BO1935" s="5"/>
      <c r="BP1935" s="1"/>
      <c r="BQ1935" s="1"/>
      <c r="BR1935" s="1"/>
      <c r="BS1935" s="1"/>
      <c r="BT1935" s="1"/>
      <c r="BU1935" s="4"/>
      <c r="BV1935" s="1"/>
      <c r="BW1935" s="3"/>
      <c r="BX1935" s="4"/>
      <c r="BY1935" s="5"/>
      <c r="BZ1935" s="5"/>
      <c r="CA1935" s="5"/>
      <c r="CB1935" s="5"/>
      <c r="CC1935" s="5"/>
      <c r="CD1935" s="43"/>
    </row>
    <row r="1936" spans="1:82" x14ac:dyDescent="0.25">
      <c r="A1936" s="8"/>
      <c r="B1936" s="5"/>
      <c r="C1936" s="5"/>
      <c r="D1936" s="5"/>
      <c r="E1936" s="5"/>
      <c r="F1936" s="94" t="str">
        <f t="shared" si="309"/>
        <v/>
      </c>
      <c r="G1936" s="94" t="str">
        <f t="shared" si="310"/>
        <v/>
      </c>
      <c r="H1936" s="127" t="str">
        <f>IF(A1936&lt;&gt;"",IF(MID(C1936,1,1)="c",$AS$26,IF(MID(C1936,1,1)="r",$AS$41,IF(MID(C1936,1,1)="p",#REF!,#REF!))),"")</f>
        <v/>
      </c>
      <c r="I1936" s="92" t="str">
        <f t="shared" si="311"/>
        <v/>
      </c>
      <c r="J1936" s="92" t="str">
        <f t="shared" si="312"/>
        <v/>
      </c>
      <c r="K1936" s="92" t="str">
        <f t="shared" si="313"/>
        <v/>
      </c>
      <c r="L1936" s="92" t="str">
        <f t="shared" si="314"/>
        <v/>
      </c>
      <c r="M1936" s="95" t="str">
        <f>IF(A1936&lt;&gt;"",IF(MID(C1936,1,1)="c",SigmaEpsConcrete(I1936,$AN$30:$AN$33,$AR$30:$AR$33,$AS$26,$AS$27,$AS$28,$AQ$20,$AU$19),""),"")</f>
        <v/>
      </c>
      <c r="N1936" s="95" t="str">
        <f>IF(A1936&lt;&gt;"",IF(MID(C1936,1,1)="r",SigmaEpsReinf(J1936,$AS$42:$AS$43,$AS$41,$AS$39,$AS$40,$AQ$38),""),"")</f>
        <v/>
      </c>
      <c r="Q1936" s="92" t="str">
        <f t="shared" si="316"/>
        <v/>
      </c>
      <c r="R1936" s="92" t="str">
        <f t="shared" si="317"/>
        <v/>
      </c>
      <c r="U1936" s="5"/>
      <c r="V1936" s="5"/>
      <c r="W1936" s="94" t="str">
        <f t="shared" si="315"/>
        <v/>
      </c>
      <c r="X1936" s="94" t="str">
        <f t="shared" si="318"/>
        <v/>
      </c>
      <c r="Y1936" s="5"/>
      <c r="BK1936" s="8"/>
      <c r="BL1936" s="5"/>
      <c r="BM1936" s="5"/>
      <c r="BN1936" s="5"/>
      <c r="BO1936" s="5"/>
      <c r="BP1936" s="1"/>
      <c r="BQ1936" s="1"/>
      <c r="BR1936" s="1"/>
      <c r="BS1936" s="1"/>
      <c r="BT1936" s="1"/>
      <c r="BU1936" s="4"/>
      <c r="BV1936" s="1"/>
      <c r="BW1936" s="3"/>
      <c r="BX1936" s="4"/>
      <c r="BY1936" s="5"/>
      <c r="BZ1936" s="5"/>
      <c r="CA1936" s="5"/>
      <c r="CB1936" s="5"/>
      <c r="CC1936" s="5"/>
      <c r="CD1936" s="43"/>
    </row>
    <row r="1937" spans="1:82" x14ac:dyDescent="0.25">
      <c r="A1937" s="8"/>
      <c r="B1937" s="5"/>
      <c r="C1937" s="5"/>
      <c r="D1937" s="5"/>
      <c r="E1937" s="5"/>
      <c r="F1937" s="94" t="str">
        <f t="shared" si="309"/>
        <v/>
      </c>
      <c r="G1937" s="94" t="str">
        <f t="shared" si="310"/>
        <v/>
      </c>
      <c r="H1937" s="127" t="str">
        <f>IF(A1937&lt;&gt;"",IF(MID(C1937,1,1)="c",$AS$26,IF(MID(C1937,1,1)="r",$AS$41,IF(MID(C1937,1,1)="p",#REF!,#REF!))),"")</f>
        <v/>
      </c>
      <c r="I1937" s="92" t="str">
        <f t="shared" si="311"/>
        <v/>
      </c>
      <c r="J1937" s="92" t="str">
        <f t="shared" si="312"/>
        <v/>
      </c>
      <c r="K1937" s="92" t="str">
        <f t="shared" si="313"/>
        <v/>
      </c>
      <c r="L1937" s="92" t="str">
        <f t="shared" si="314"/>
        <v/>
      </c>
      <c r="M1937" s="95" t="str">
        <f>IF(A1937&lt;&gt;"",IF(MID(C1937,1,1)="c",SigmaEpsConcrete(I1937,$AN$30:$AN$33,$AR$30:$AR$33,$AS$26,$AS$27,$AS$28,$AQ$20,$AU$19),""),"")</f>
        <v/>
      </c>
      <c r="N1937" s="95" t="str">
        <f>IF(A1937&lt;&gt;"",IF(MID(C1937,1,1)="r",SigmaEpsReinf(J1937,$AS$42:$AS$43,$AS$41,$AS$39,$AS$40,$AQ$38),""),"")</f>
        <v/>
      </c>
      <c r="Q1937" s="92" t="str">
        <f t="shared" si="316"/>
        <v/>
      </c>
      <c r="R1937" s="92" t="str">
        <f t="shared" si="317"/>
        <v/>
      </c>
      <c r="U1937" s="5"/>
      <c r="V1937" s="5"/>
      <c r="W1937" s="94" t="str">
        <f t="shared" si="315"/>
        <v/>
      </c>
      <c r="X1937" s="94" t="str">
        <f t="shared" si="318"/>
        <v/>
      </c>
      <c r="Y1937" s="5"/>
      <c r="BK1937" s="8"/>
      <c r="BL1937" s="5"/>
      <c r="BM1937" s="5"/>
      <c r="BN1937" s="5"/>
      <c r="BO1937" s="5"/>
      <c r="BP1937" s="1"/>
      <c r="BQ1937" s="1"/>
      <c r="BR1937" s="1"/>
      <c r="BS1937" s="1"/>
      <c r="BT1937" s="1"/>
      <c r="BU1937" s="4"/>
      <c r="BV1937" s="1"/>
      <c r="BW1937" s="3"/>
      <c r="BX1937" s="4"/>
      <c r="BY1937" s="5"/>
      <c r="BZ1937" s="5"/>
      <c r="CA1937" s="5"/>
      <c r="CB1937" s="5"/>
      <c r="CC1937" s="5"/>
      <c r="CD1937" s="43"/>
    </row>
    <row r="1938" spans="1:82" x14ac:dyDescent="0.25">
      <c r="A1938" s="8"/>
      <c r="B1938" s="5"/>
      <c r="C1938" s="5"/>
      <c r="D1938" s="5"/>
      <c r="E1938" s="5"/>
      <c r="F1938" s="94" t="str">
        <f t="shared" si="309"/>
        <v/>
      </c>
      <c r="G1938" s="94" t="str">
        <f t="shared" si="310"/>
        <v/>
      </c>
      <c r="H1938" s="127" t="str">
        <f>IF(A1938&lt;&gt;"",IF(MID(C1938,1,1)="c",$AS$26,IF(MID(C1938,1,1)="r",$AS$41,IF(MID(C1938,1,1)="p",#REF!,#REF!))),"")</f>
        <v/>
      </c>
      <c r="I1938" s="92" t="str">
        <f t="shared" si="311"/>
        <v/>
      </c>
      <c r="J1938" s="92" t="str">
        <f t="shared" si="312"/>
        <v/>
      </c>
      <c r="K1938" s="92" t="str">
        <f t="shared" si="313"/>
        <v/>
      </c>
      <c r="L1938" s="92" t="str">
        <f t="shared" si="314"/>
        <v/>
      </c>
      <c r="M1938" s="95" t="str">
        <f>IF(A1938&lt;&gt;"",IF(MID(C1938,1,1)="c",SigmaEpsConcrete(I1938,$AN$30:$AN$33,$AR$30:$AR$33,$AS$26,$AS$27,$AS$28,$AQ$20,$AU$19),""),"")</f>
        <v/>
      </c>
      <c r="N1938" s="95" t="str">
        <f>IF(A1938&lt;&gt;"",IF(MID(C1938,1,1)="r",SigmaEpsReinf(J1938,$AS$42:$AS$43,$AS$41,$AS$39,$AS$40,$AQ$38),""),"")</f>
        <v/>
      </c>
      <c r="Q1938" s="92" t="str">
        <f t="shared" si="316"/>
        <v/>
      </c>
      <c r="R1938" s="92" t="str">
        <f t="shared" si="317"/>
        <v/>
      </c>
      <c r="U1938" s="5"/>
      <c r="V1938" s="5"/>
      <c r="W1938" s="94" t="str">
        <f t="shared" si="315"/>
        <v/>
      </c>
      <c r="X1938" s="94" t="str">
        <f t="shared" si="318"/>
        <v/>
      </c>
      <c r="Y1938" s="5"/>
      <c r="BK1938" s="8"/>
      <c r="BL1938" s="5"/>
      <c r="BM1938" s="5"/>
      <c r="BN1938" s="5"/>
      <c r="BO1938" s="5"/>
      <c r="BP1938" s="1"/>
      <c r="BQ1938" s="1"/>
      <c r="BR1938" s="1"/>
      <c r="BS1938" s="1"/>
      <c r="BT1938" s="1"/>
      <c r="BU1938" s="4"/>
      <c r="BV1938" s="1"/>
      <c r="BW1938" s="3"/>
      <c r="BX1938" s="4"/>
      <c r="BY1938" s="5"/>
      <c r="BZ1938" s="5"/>
      <c r="CA1938" s="5"/>
      <c r="CB1938" s="5"/>
      <c r="CC1938" s="5"/>
      <c r="CD1938" s="43"/>
    </row>
    <row r="1939" spans="1:82" x14ac:dyDescent="0.25">
      <c r="A1939" s="8"/>
      <c r="B1939" s="5"/>
      <c r="C1939" s="5"/>
      <c r="D1939" s="5"/>
      <c r="E1939" s="5"/>
      <c r="F1939" s="94" t="str">
        <f t="shared" si="309"/>
        <v/>
      </c>
      <c r="G1939" s="94" t="str">
        <f t="shared" si="310"/>
        <v/>
      </c>
      <c r="H1939" s="127" t="str">
        <f>IF(A1939&lt;&gt;"",IF(MID(C1939,1,1)="c",$AS$26,IF(MID(C1939,1,1)="r",$AS$41,IF(MID(C1939,1,1)="p",#REF!,#REF!))),"")</f>
        <v/>
      </c>
      <c r="I1939" s="92" t="str">
        <f t="shared" si="311"/>
        <v/>
      </c>
      <c r="J1939" s="92" t="str">
        <f t="shared" si="312"/>
        <v/>
      </c>
      <c r="K1939" s="92" t="str">
        <f t="shared" si="313"/>
        <v/>
      </c>
      <c r="L1939" s="92" t="str">
        <f t="shared" si="314"/>
        <v/>
      </c>
      <c r="M1939" s="95" t="str">
        <f>IF(A1939&lt;&gt;"",IF(MID(C1939,1,1)="c",SigmaEpsConcrete(I1939,$AN$30:$AN$33,$AR$30:$AR$33,$AS$26,$AS$27,$AS$28,$AQ$20,$AU$19),""),"")</f>
        <v/>
      </c>
      <c r="N1939" s="95" t="str">
        <f>IF(A1939&lt;&gt;"",IF(MID(C1939,1,1)="r",SigmaEpsReinf(J1939,$AS$42:$AS$43,$AS$41,$AS$39,$AS$40,$AQ$38),""),"")</f>
        <v/>
      </c>
      <c r="Q1939" s="92" t="str">
        <f t="shared" si="316"/>
        <v/>
      </c>
      <c r="R1939" s="92" t="str">
        <f t="shared" si="317"/>
        <v/>
      </c>
      <c r="U1939" s="5"/>
      <c r="V1939" s="5"/>
      <c r="W1939" s="94" t="str">
        <f t="shared" si="315"/>
        <v/>
      </c>
      <c r="X1939" s="94" t="str">
        <f t="shared" si="318"/>
        <v/>
      </c>
      <c r="Y1939" s="5"/>
      <c r="BK1939" s="8"/>
      <c r="BL1939" s="5"/>
      <c r="BM1939" s="5"/>
      <c r="BN1939" s="5"/>
      <c r="BO1939" s="5"/>
      <c r="BP1939" s="1"/>
      <c r="BQ1939" s="1"/>
      <c r="BR1939" s="1"/>
      <c r="BS1939" s="1"/>
      <c r="BT1939" s="1"/>
      <c r="BU1939" s="4"/>
      <c r="BV1939" s="1"/>
      <c r="BW1939" s="3"/>
      <c r="BX1939" s="4"/>
      <c r="BY1939" s="5"/>
      <c r="BZ1939" s="5"/>
      <c r="CA1939" s="5"/>
      <c r="CB1939" s="5"/>
      <c r="CC1939" s="5"/>
      <c r="CD1939" s="43"/>
    </row>
    <row r="1940" spans="1:82" x14ac:dyDescent="0.25">
      <c r="A1940" s="8"/>
      <c r="B1940" s="5"/>
      <c r="C1940" s="5"/>
      <c r="D1940" s="5"/>
      <c r="E1940" s="5"/>
      <c r="F1940" s="94" t="str">
        <f t="shared" si="309"/>
        <v/>
      </c>
      <c r="G1940" s="94" t="str">
        <f t="shared" si="310"/>
        <v/>
      </c>
      <c r="H1940" s="127" t="str">
        <f>IF(A1940&lt;&gt;"",IF(MID(C1940,1,1)="c",$AS$26,IF(MID(C1940,1,1)="r",$AS$41,IF(MID(C1940,1,1)="p",#REF!,#REF!))),"")</f>
        <v/>
      </c>
      <c r="I1940" s="92" t="str">
        <f t="shared" si="311"/>
        <v/>
      </c>
      <c r="J1940" s="92" t="str">
        <f t="shared" si="312"/>
        <v/>
      </c>
      <c r="K1940" s="92" t="str">
        <f t="shared" si="313"/>
        <v/>
      </c>
      <c r="L1940" s="92" t="str">
        <f t="shared" si="314"/>
        <v/>
      </c>
      <c r="M1940" s="95" t="str">
        <f>IF(A1940&lt;&gt;"",IF(MID(C1940,1,1)="c",SigmaEpsConcrete(I1940,$AN$30:$AN$33,$AR$30:$AR$33,$AS$26,$AS$27,$AS$28,$AQ$20,$AU$19),""),"")</f>
        <v/>
      </c>
      <c r="N1940" s="95" t="str">
        <f>IF(A1940&lt;&gt;"",IF(MID(C1940,1,1)="r",SigmaEpsReinf(J1940,$AS$42:$AS$43,$AS$41,$AS$39,$AS$40,$AQ$38),""),"")</f>
        <v/>
      </c>
      <c r="Q1940" s="92" t="str">
        <f t="shared" si="316"/>
        <v/>
      </c>
      <c r="R1940" s="92" t="str">
        <f t="shared" si="317"/>
        <v/>
      </c>
      <c r="U1940" s="5"/>
      <c r="V1940" s="5"/>
      <c r="W1940" s="94" t="str">
        <f t="shared" si="315"/>
        <v/>
      </c>
      <c r="X1940" s="94" t="str">
        <f t="shared" si="318"/>
        <v/>
      </c>
      <c r="Y1940" s="5"/>
      <c r="BK1940" s="8"/>
      <c r="BL1940" s="5"/>
      <c r="BM1940" s="5"/>
      <c r="BN1940" s="5"/>
      <c r="BO1940" s="5"/>
      <c r="BP1940" s="1"/>
      <c r="BQ1940" s="1"/>
      <c r="BR1940" s="1"/>
      <c r="BS1940" s="1"/>
      <c r="BT1940" s="1"/>
      <c r="BU1940" s="4"/>
      <c r="BV1940" s="1"/>
      <c r="BW1940" s="3"/>
      <c r="BX1940" s="4"/>
      <c r="BY1940" s="5"/>
      <c r="BZ1940" s="5"/>
      <c r="CA1940" s="5"/>
      <c r="CB1940" s="5"/>
      <c r="CC1940" s="5"/>
      <c r="CD1940" s="43"/>
    </row>
    <row r="1941" spans="1:82" x14ac:dyDescent="0.25">
      <c r="A1941" s="8"/>
      <c r="B1941" s="5"/>
      <c r="C1941" s="5"/>
      <c r="D1941" s="5"/>
      <c r="E1941" s="5"/>
      <c r="F1941" s="94" t="str">
        <f t="shared" si="309"/>
        <v/>
      </c>
      <c r="G1941" s="94" t="str">
        <f t="shared" si="310"/>
        <v/>
      </c>
      <c r="H1941" s="127" t="str">
        <f>IF(A1941&lt;&gt;"",IF(MID(C1941,1,1)="c",$AS$26,IF(MID(C1941,1,1)="r",$AS$41,IF(MID(C1941,1,1)="p",#REF!,#REF!))),"")</f>
        <v/>
      </c>
      <c r="I1941" s="92" t="str">
        <f t="shared" si="311"/>
        <v/>
      </c>
      <c r="J1941" s="92" t="str">
        <f t="shared" si="312"/>
        <v/>
      </c>
      <c r="K1941" s="92" t="str">
        <f t="shared" si="313"/>
        <v/>
      </c>
      <c r="L1941" s="92" t="str">
        <f t="shared" si="314"/>
        <v/>
      </c>
      <c r="M1941" s="95" t="str">
        <f>IF(A1941&lt;&gt;"",IF(MID(C1941,1,1)="c",SigmaEpsConcrete(I1941,$AN$30:$AN$33,$AR$30:$AR$33,$AS$26,$AS$27,$AS$28,$AQ$20,$AU$19),""),"")</f>
        <v/>
      </c>
      <c r="N1941" s="95" t="str">
        <f>IF(A1941&lt;&gt;"",IF(MID(C1941,1,1)="r",SigmaEpsReinf(J1941,$AS$42:$AS$43,$AS$41,$AS$39,$AS$40,$AQ$38),""),"")</f>
        <v/>
      </c>
      <c r="Q1941" s="92" t="str">
        <f t="shared" si="316"/>
        <v/>
      </c>
      <c r="R1941" s="92" t="str">
        <f t="shared" si="317"/>
        <v/>
      </c>
      <c r="U1941" s="5"/>
      <c r="V1941" s="5"/>
      <c r="W1941" s="94" t="str">
        <f t="shared" si="315"/>
        <v/>
      </c>
      <c r="X1941" s="94" t="str">
        <f t="shared" si="318"/>
        <v/>
      </c>
      <c r="Y1941" s="5"/>
      <c r="BK1941" s="8"/>
      <c r="BL1941" s="5"/>
      <c r="BM1941" s="5"/>
      <c r="BN1941" s="5"/>
      <c r="BO1941" s="5"/>
      <c r="BP1941" s="1"/>
      <c r="BQ1941" s="1"/>
      <c r="BR1941" s="1"/>
      <c r="BS1941" s="1"/>
      <c r="BT1941" s="1"/>
      <c r="BU1941" s="4"/>
      <c r="BV1941" s="1"/>
      <c r="BW1941" s="3"/>
      <c r="BX1941" s="4"/>
      <c r="BY1941" s="5"/>
      <c r="BZ1941" s="5"/>
      <c r="CA1941" s="5"/>
      <c r="CB1941" s="5"/>
      <c r="CC1941" s="5"/>
      <c r="CD1941" s="43"/>
    </row>
    <row r="1942" spans="1:82" x14ac:dyDescent="0.25">
      <c r="A1942" s="8"/>
      <c r="B1942" s="5"/>
      <c r="C1942" s="5"/>
      <c r="D1942" s="5"/>
      <c r="E1942" s="5"/>
      <c r="F1942" s="94" t="str">
        <f t="shared" si="309"/>
        <v/>
      </c>
      <c r="G1942" s="94" t="str">
        <f t="shared" si="310"/>
        <v/>
      </c>
      <c r="H1942" s="127" t="str">
        <f>IF(A1942&lt;&gt;"",IF(MID(C1942,1,1)="c",$AS$26,IF(MID(C1942,1,1)="r",$AS$41,IF(MID(C1942,1,1)="p",#REF!,#REF!))),"")</f>
        <v/>
      </c>
      <c r="I1942" s="92" t="str">
        <f t="shared" si="311"/>
        <v/>
      </c>
      <c r="J1942" s="92" t="str">
        <f t="shared" si="312"/>
        <v/>
      </c>
      <c r="K1942" s="92" t="str">
        <f t="shared" si="313"/>
        <v/>
      </c>
      <c r="L1942" s="92" t="str">
        <f t="shared" si="314"/>
        <v/>
      </c>
      <c r="M1942" s="95" t="str">
        <f>IF(A1942&lt;&gt;"",IF(MID(C1942,1,1)="c",SigmaEpsConcrete(I1942,$AN$30:$AN$33,$AR$30:$AR$33,$AS$26,$AS$27,$AS$28,$AQ$20,$AU$19),""),"")</f>
        <v/>
      </c>
      <c r="N1942" s="95" t="str">
        <f>IF(A1942&lt;&gt;"",IF(MID(C1942,1,1)="r",SigmaEpsReinf(J1942,$AS$42:$AS$43,$AS$41,$AS$39,$AS$40,$AQ$38),""),"")</f>
        <v/>
      </c>
      <c r="Q1942" s="92" t="str">
        <f t="shared" si="316"/>
        <v/>
      </c>
      <c r="R1942" s="92" t="str">
        <f t="shared" si="317"/>
        <v/>
      </c>
      <c r="U1942" s="5"/>
      <c r="V1942" s="5"/>
      <c r="W1942" s="94" t="str">
        <f t="shared" si="315"/>
        <v/>
      </c>
      <c r="X1942" s="94" t="str">
        <f t="shared" si="318"/>
        <v/>
      </c>
      <c r="Y1942" s="5"/>
      <c r="BK1942" s="8"/>
      <c r="BL1942" s="5"/>
      <c r="BM1942" s="5"/>
      <c r="BN1942" s="5"/>
      <c r="BO1942" s="5"/>
      <c r="BP1942" s="1"/>
      <c r="BQ1942" s="1"/>
      <c r="BR1942" s="1"/>
      <c r="BS1942" s="1"/>
      <c r="BT1942" s="1"/>
      <c r="BU1942" s="4"/>
      <c r="BV1942" s="1"/>
      <c r="BW1942" s="3"/>
      <c r="BX1942" s="4"/>
      <c r="BY1942" s="5"/>
      <c r="BZ1942" s="5"/>
      <c r="CA1942" s="5"/>
      <c r="CB1942" s="5"/>
      <c r="CC1942" s="5"/>
      <c r="CD1942" s="43"/>
    </row>
    <row r="1943" spans="1:82" x14ac:dyDescent="0.25">
      <c r="A1943" s="8"/>
      <c r="B1943" s="5"/>
      <c r="C1943" s="5"/>
      <c r="D1943" s="5"/>
      <c r="E1943" s="5"/>
      <c r="F1943" s="94" t="str">
        <f t="shared" si="309"/>
        <v/>
      </c>
      <c r="G1943" s="94" t="str">
        <f t="shared" si="310"/>
        <v/>
      </c>
      <c r="H1943" s="127" t="str">
        <f>IF(A1943&lt;&gt;"",IF(MID(C1943,1,1)="c",$AS$26,IF(MID(C1943,1,1)="r",$AS$41,IF(MID(C1943,1,1)="p",#REF!,#REF!))),"")</f>
        <v/>
      </c>
      <c r="I1943" s="92" t="str">
        <f t="shared" si="311"/>
        <v/>
      </c>
      <c r="J1943" s="92" t="str">
        <f t="shared" si="312"/>
        <v/>
      </c>
      <c r="K1943" s="92" t="str">
        <f t="shared" si="313"/>
        <v/>
      </c>
      <c r="L1943" s="92" t="str">
        <f t="shared" si="314"/>
        <v/>
      </c>
      <c r="M1943" s="95" t="str">
        <f>IF(A1943&lt;&gt;"",IF(MID(C1943,1,1)="c",SigmaEpsConcrete(I1943,$AN$30:$AN$33,$AR$30:$AR$33,$AS$26,$AS$27,$AS$28,$AQ$20,$AU$19),""),"")</f>
        <v/>
      </c>
      <c r="N1943" s="95" t="str">
        <f>IF(A1943&lt;&gt;"",IF(MID(C1943,1,1)="r",SigmaEpsReinf(J1943,$AS$42:$AS$43,$AS$41,$AS$39,$AS$40,$AQ$38),""),"")</f>
        <v/>
      </c>
      <c r="Q1943" s="92" t="str">
        <f t="shared" si="316"/>
        <v/>
      </c>
      <c r="R1943" s="92" t="str">
        <f t="shared" si="317"/>
        <v/>
      </c>
      <c r="U1943" s="5"/>
      <c r="V1943" s="5"/>
      <c r="W1943" s="94" t="str">
        <f t="shared" si="315"/>
        <v/>
      </c>
      <c r="X1943" s="94" t="str">
        <f t="shared" si="318"/>
        <v/>
      </c>
      <c r="Y1943" s="5"/>
      <c r="BK1943" s="8"/>
      <c r="BL1943" s="5"/>
      <c r="BM1943" s="5"/>
      <c r="BN1943" s="5"/>
      <c r="BO1943" s="5"/>
      <c r="BP1943" s="1"/>
      <c r="BQ1943" s="1"/>
      <c r="BR1943" s="1"/>
      <c r="BS1943" s="1"/>
      <c r="BT1943" s="1"/>
      <c r="BU1943" s="4"/>
      <c r="BV1943" s="1"/>
      <c r="BW1943" s="3"/>
      <c r="BX1943" s="4"/>
      <c r="BY1943" s="5"/>
      <c r="BZ1943" s="5"/>
      <c r="CA1943" s="5"/>
      <c r="CB1943" s="5"/>
      <c r="CC1943" s="5"/>
      <c r="CD1943" s="43"/>
    </row>
    <row r="1944" spans="1:82" x14ac:dyDescent="0.25">
      <c r="A1944" s="8"/>
      <c r="B1944" s="5"/>
      <c r="C1944" s="5"/>
      <c r="D1944" s="5"/>
      <c r="E1944" s="5"/>
      <c r="F1944" s="94" t="str">
        <f t="shared" si="309"/>
        <v/>
      </c>
      <c r="G1944" s="94" t="str">
        <f t="shared" si="310"/>
        <v/>
      </c>
      <c r="H1944" s="127" t="str">
        <f>IF(A1944&lt;&gt;"",IF(MID(C1944,1,1)="c",$AS$26,IF(MID(C1944,1,1)="r",$AS$41,IF(MID(C1944,1,1)="p",#REF!,#REF!))),"")</f>
        <v/>
      </c>
      <c r="I1944" s="92" t="str">
        <f t="shared" si="311"/>
        <v/>
      </c>
      <c r="J1944" s="92" t="str">
        <f t="shared" si="312"/>
        <v/>
      </c>
      <c r="K1944" s="92" t="str">
        <f t="shared" si="313"/>
        <v/>
      </c>
      <c r="L1944" s="92" t="str">
        <f t="shared" si="314"/>
        <v/>
      </c>
      <c r="M1944" s="95" t="str">
        <f>IF(A1944&lt;&gt;"",IF(MID(C1944,1,1)="c",SigmaEpsConcrete(I1944,$AN$30:$AN$33,$AR$30:$AR$33,$AS$26,$AS$27,$AS$28,$AQ$20,$AU$19),""),"")</f>
        <v/>
      </c>
      <c r="N1944" s="95" t="str">
        <f>IF(A1944&lt;&gt;"",IF(MID(C1944,1,1)="r",SigmaEpsReinf(J1944,$AS$42:$AS$43,$AS$41,$AS$39,$AS$40,$AQ$38),""),"")</f>
        <v/>
      </c>
      <c r="Q1944" s="92" t="str">
        <f t="shared" si="316"/>
        <v/>
      </c>
      <c r="R1944" s="92" t="str">
        <f t="shared" si="317"/>
        <v/>
      </c>
      <c r="U1944" s="5"/>
      <c r="V1944" s="5"/>
      <c r="W1944" s="94" t="str">
        <f t="shared" si="315"/>
        <v/>
      </c>
      <c r="X1944" s="94" t="str">
        <f t="shared" si="318"/>
        <v/>
      </c>
      <c r="Y1944" s="5"/>
      <c r="BK1944" s="8"/>
      <c r="BL1944" s="5"/>
      <c r="BM1944" s="5"/>
      <c r="BN1944" s="5"/>
      <c r="BO1944" s="5"/>
      <c r="BP1944" s="1"/>
      <c r="BQ1944" s="1"/>
      <c r="BR1944" s="1"/>
      <c r="BS1944" s="1"/>
      <c r="BT1944" s="1"/>
      <c r="BU1944" s="4"/>
      <c r="BV1944" s="1"/>
      <c r="BW1944" s="3"/>
      <c r="BX1944" s="4"/>
      <c r="BY1944" s="5"/>
      <c r="BZ1944" s="5"/>
      <c r="CA1944" s="5"/>
      <c r="CB1944" s="5"/>
      <c r="CC1944" s="5"/>
      <c r="CD1944" s="43"/>
    </row>
    <row r="1945" spans="1:82" x14ac:dyDescent="0.25">
      <c r="A1945" s="8"/>
      <c r="B1945" s="5"/>
      <c r="C1945" s="5"/>
      <c r="D1945" s="5"/>
      <c r="E1945" s="5"/>
      <c r="F1945" s="94" t="str">
        <f t="shared" si="309"/>
        <v/>
      </c>
      <c r="G1945" s="94" t="str">
        <f t="shared" si="310"/>
        <v/>
      </c>
      <c r="H1945" s="127" t="str">
        <f>IF(A1945&lt;&gt;"",IF(MID(C1945,1,1)="c",$AS$26,IF(MID(C1945,1,1)="r",$AS$41,IF(MID(C1945,1,1)="p",#REF!,#REF!))),"")</f>
        <v/>
      </c>
      <c r="I1945" s="92" t="str">
        <f t="shared" si="311"/>
        <v/>
      </c>
      <c r="J1945" s="92" t="str">
        <f t="shared" si="312"/>
        <v/>
      </c>
      <c r="K1945" s="92" t="str">
        <f t="shared" si="313"/>
        <v/>
      </c>
      <c r="L1945" s="92" t="str">
        <f t="shared" si="314"/>
        <v/>
      </c>
      <c r="M1945" s="95" t="str">
        <f>IF(A1945&lt;&gt;"",IF(MID(C1945,1,1)="c",SigmaEpsConcrete(I1945,$AN$30:$AN$33,$AR$30:$AR$33,$AS$26,$AS$27,$AS$28,$AQ$20,$AU$19),""),"")</f>
        <v/>
      </c>
      <c r="N1945" s="95" t="str">
        <f>IF(A1945&lt;&gt;"",IF(MID(C1945,1,1)="r",SigmaEpsReinf(J1945,$AS$42:$AS$43,$AS$41,$AS$39,$AS$40,$AQ$38),""),"")</f>
        <v/>
      </c>
      <c r="Q1945" s="92" t="str">
        <f t="shared" si="316"/>
        <v/>
      </c>
      <c r="R1945" s="92" t="str">
        <f t="shared" si="317"/>
        <v/>
      </c>
      <c r="U1945" s="5"/>
      <c r="V1945" s="5"/>
      <c r="W1945" s="94" t="str">
        <f t="shared" si="315"/>
        <v/>
      </c>
      <c r="X1945" s="94" t="str">
        <f t="shared" si="318"/>
        <v/>
      </c>
      <c r="Y1945" s="5"/>
      <c r="BK1945" s="8"/>
      <c r="BL1945" s="5"/>
      <c r="BM1945" s="5"/>
      <c r="BN1945" s="5"/>
      <c r="BO1945" s="5"/>
      <c r="BP1945" s="1"/>
      <c r="BQ1945" s="1"/>
      <c r="BR1945" s="1"/>
      <c r="BS1945" s="1"/>
      <c r="BT1945" s="1"/>
      <c r="BU1945" s="4"/>
      <c r="BV1945" s="1"/>
      <c r="BW1945" s="3"/>
      <c r="BX1945" s="4"/>
      <c r="BY1945" s="5"/>
      <c r="BZ1945" s="5"/>
      <c r="CA1945" s="5"/>
      <c r="CB1945" s="5"/>
      <c r="CC1945" s="5"/>
      <c r="CD1945" s="43"/>
    </row>
    <row r="1946" spans="1:82" x14ac:dyDescent="0.25">
      <c r="A1946" s="8"/>
      <c r="B1946" s="5"/>
      <c r="C1946" s="5"/>
      <c r="D1946" s="5"/>
      <c r="E1946" s="5"/>
      <c r="F1946" s="94" t="str">
        <f t="shared" si="309"/>
        <v/>
      </c>
      <c r="G1946" s="94" t="str">
        <f t="shared" si="310"/>
        <v/>
      </c>
      <c r="H1946" s="127" t="str">
        <f>IF(A1946&lt;&gt;"",IF(MID(C1946,1,1)="c",$AS$26,IF(MID(C1946,1,1)="r",$AS$41,IF(MID(C1946,1,1)="p",#REF!,#REF!))),"")</f>
        <v/>
      </c>
      <c r="I1946" s="92" t="str">
        <f t="shared" si="311"/>
        <v/>
      </c>
      <c r="J1946" s="92" t="str">
        <f t="shared" si="312"/>
        <v/>
      </c>
      <c r="K1946" s="92" t="str">
        <f t="shared" si="313"/>
        <v/>
      </c>
      <c r="L1946" s="92" t="str">
        <f t="shared" si="314"/>
        <v/>
      </c>
      <c r="M1946" s="95" t="str">
        <f>IF(A1946&lt;&gt;"",IF(MID(C1946,1,1)="c",SigmaEpsConcrete(I1946,$AN$30:$AN$33,$AR$30:$AR$33,$AS$26,$AS$27,$AS$28,$AQ$20,$AU$19),""),"")</f>
        <v/>
      </c>
      <c r="N1946" s="95" t="str">
        <f>IF(A1946&lt;&gt;"",IF(MID(C1946,1,1)="r",SigmaEpsReinf(J1946,$AS$42:$AS$43,$AS$41,$AS$39,$AS$40,$AQ$38),""),"")</f>
        <v/>
      </c>
      <c r="Q1946" s="92" t="str">
        <f t="shared" si="316"/>
        <v/>
      </c>
      <c r="R1946" s="92" t="str">
        <f t="shared" si="317"/>
        <v/>
      </c>
      <c r="U1946" s="5"/>
      <c r="V1946" s="5"/>
      <c r="W1946" s="94" t="str">
        <f t="shared" si="315"/>
        <v/>
      </c>
      <c r="X1946" s="94" t="str">
        <f t="shared" si="318"/>
        <v/>
      </c>
      <c r="Y1946" s="5"/>
      <c r="BK1946" s="8"/>
      <c r="BL1946" s="5"/>
      <c r="BM1946" s="5"/>
      <c r="BN1946" s="5"/>
      <c r="BO1946" s="5"/>
      <c r="BP1946" s="1"/>
      <c r="BQ1946" s="1"/>
      <c r="BR1946" s="1"/>
      <c r="BS1946" s="1"/>
      <c r="BT1946" s="1"/>
      <c r="BU1946" s="4"/>
      <c r="BV1946" s="1"/>
      <c r="BW1946" s="3"/>
      <c r="BX1946" s="4"/>
      <c r="BY1946" s="5"/>
      <c r="BZ1946" s="5"/>
      <c r="CA1946" s="5"/>
      <c r="CB1946" s="5"/>
      <c r="CC1946" s="5"/>
      <c r="CD1946" s="43"/>
    </row>
    <row r="1947" spans="1:82" x14ac:dyDescent="0.25">
      <c r="A1947" s="8"/>
      <c r="B1947" s="5"/>
      <c r="C1947" s="5"/>
      <c r="D1947" s="5"/>
      <c r="E1947" s="5"/>
      <c r="F1947" s="94" t="str">
        <f t="shared" si="309"/>
        <v/>
      </c>
      <c r="G1947" s="94" t="str">
        <f t="shared" si="310"/>
        <v/>
      </c>
      <c r="H1947" s="127" t="str">
        <f>IF(A1947&lt;&gt;"",IF(MID(C1947,1,1)="c",$AS$26,IF(MID(C1947,1,1)="r",$AS$41,IF(MID(C1947,1,1)="p",#REF!,#REF!))),"")</f>
        <v/>
      </c>
      <c r="I1947" s="92" t="str">
        <f t="shared" si="311"/>
        <v/>
      </c>
      <c r="J1947" s="92" t="str">
        <f t="shared" si="312"/>
        <v/>
      </c>
      <c r="K1947" s="92" t="str">
        <f t="shared" si="313"/>
        <v/>
      </c>
      <c r="L1947" s="92" t="str">
        <f t="shared" si="314"/>
        <v/>
      </c>
      <c r="M1947" s="95" t="str">
        <f>IF(A1947&lt;&gt;"",IF(MID(C1947,1,1)="c",SigmaEpsConcrete(I1947,$AN$30:$AN$33,$AR$30:$AR$33,$AS$26,$AS$27,$AS$28,$AQ$20,$AU$19),""),"")</f>
        <v/>
      </c>
      <c r="N1947" s="95" t="str">
        <f>IF(A1947&lt;&gt;"",IF(MID(C1947,1,1)="r",SigmaEpsReinf(J1947,$AS$42:$AS$43,$AS$41,$AS$39,$AS$40,$AQ$38),""),"")</f>
        <v/>
      </c>
      <c r="Q1947" s="92" t="str">
        <f t="shared" si="316"/>
        <v/>
      </c>
      <c r="R1947" s="92" t="str">
        <f t="shared" si="317"/>
        <v/>
      </c>
      <c r="U1947" s="5"/>
      <c r="V1947" s="5"/>
      <c r="W1947" s="94" t="str">
        <f t="shared" si="315"/>
        <v/>
      </c>
      <c r="X1947" s="94" t="str">
        <f t="shared" si="318"/>
        <v/>
      </c>
      <c r="Y1947" s="5"/>
      <c r="BK1947" s="8"/>
      <c r="BL1947" s="5"/>
      <c r="BM1947" s="5"/>
      <c r="BN1947" s="5"/>
      <c r="BO1947" s="5"/>
      <c r="BP1947" s="1"/>
      <c r="BQ1947" s="1"/>
      <c r="BR1947" s="1"/>
      <c r="BS1947" s="1"/>
      <c r="BT1947" s="1"/>
      <c r="BU1947" s="4"/>
      <c r="BV1947" s="1"/>
      <c r="BW1947" s="3"/>
      <c r="BX1947" s="4"/>
      <c r="BY1947" s="5"/>
      <c r="BZ1947" s="5"/>
      <c r="CA1947" s="5"/>
      <c r="CB1947" s="5"/>
      <c r="CC1947" s="5"/>
      <c r="CD1947" s="43"/>
    </row>
    <row r="1948" spans="1:82" x14ac:dyDescent="0.25">
      <c r="A1948" s="8"/>
      <c r="B1948" s="5"/>
      <c r="C1948" s="5"/>
      <c r="D1948" s="5"/>
      <c r="E1948" s="5"/>
      <c r="F1948" s="94" t="str">
        <f t="shared" si="309"/>
        <v/>
      </c>
      <c r="G1948" s="94" t="str">
        <f t="shared" si="310"/>
        <v/>
      </c>
      <c r="H1948" s="127" t="str">
        <f>IF(A1948&lt;&gt;"",IF(MID(C1948,1,1)="c",$AS$26,IF(MID(C1948,1,1)="r",$AS$41,IF(MID(C1948,1,1)="p",#REF!,#REF!))),"")</f>
        <v/>
      </c>
      <c r="I1948" s="92" t="str">
        <f t="shared" si="311"/>
        <v/>
      </c>
      <c r="J1948" s="92" t="str">
        <f t="shared" si="312"/>
        <v/>
      </c>
      <c r="K1948" s="92" t="str">
        <f t="shared" si="313"/>
        <v/>
      </c>
      <c r="L1948" s="92" t="str">
        <f t="shared" si="314"/>
        <v/>
      </c>
      <c r="M1948" s="95" t="str">
        <f>IF(A1948&lt;&gt;"",IF(MID(C1948,1,1)="c",SigmaEpsConcrete(I1948,$AN$30:$AN$33,$AR$30:$AR$33,$AS$26,$AS$27,$AS$28,$AQ$20,$AU$19),""),"")</f>
        <v/>
      </c>
      <c r="N1948" s="95" t="str">
        <f>IF(A1948&lt;&gt;"",IF(MID(C1948,1,1)="r",SigmaEpsReinf(J1948,$AS$42:$AS$43,$AS$41,$AS$39,$AS$40,$AQ$38),""),"")</f>
        <v/>
      </c>
      <c r="Q1948" s="92" t="str">
        <f t="shared" si="316"/>
        <v/>
      </c>
      <c r="R1948" s="92" t="str">
        <f t="shared" si="317"/>
        <v/>
      </c>
      <c r="U1948" s="5"/>
      <c r="V1948" s="5"/>
      <c r="W1948" s="94" t="str">
        <f t="shared" si="315"/>
        <v/>
      </c>
      <c r="X1948" s="94" t="str">
        <f t="shared" si="318"/>
        <v/>
      </c>
      <c r="Y1948" s="5"/>
      <c r="BK1948" s="8"/>
      <c r="BL1948" s="5"/>
      <c r="BM1948" s="5"/>
      <c r="BN1948" s="5"/>
      <c r="BO1948" s="5"/>
      <c r="BP1948" s="1"/>
      <c r="BQ1948" s="1"/>
      <c r="BR1948" s="1"/>
      <c r="BS1948" s="1"/>
      <c r="BT1948" s="1"/>
      <c r="BU1948" s="4"/>
      <c r="BV1948" s="1"/>
      <c r="BW1948" s="3"/>
      <c r="BX1948" s="4"/>
      <c r="BY1948" s="5"/>
      <c r="BZ1948" s="5"/>
      <c r="CA1948" s="5"/>
      <c r="CB1948" s="5"/>
      <c r="CC1948" s="5"/>
      <c r="CD1948" s="43"/>
    </row>
    <row r="1949" spans="1:82" x14ac:dyDescent="0.25">
      <c r="A1949" s="8"/>
      <c r="B1949" s="5"/>
      <c r="C1949" s="5"/>
      <c r="D1949" s="5"/>
      <c r="E1949" s="5"/>
      <c r="F1949" s="94" t="str">
        <f t="shared" si="309"/>
        <v/>
      </c>
      <c r="G1949" s="94" t="str">
        <f t="shared" si="310"/>
        <v/>
      </c>
      <c r="H1949" s="127" t="str">
        <f>IF(A1949&lt;&gt;"",IF(MID(C1949,1,1)="c",$AS$26,IF(MID(C1949,1,1)="r",$AS$41,IF(MID(C1949,1,1)="p",#REF!,#REF!))),"")</f>
        <v/>
      </c>
      <c r="I1949" s="92" t="str">
        <f t="shared" si="311"/>
        <v/>
      </c>
      <c r="J1949" s="92" t="str">
        <f t="shared" si="312"/>
        <v/>
      </c>
      <c r="K1949" s="92" t="str">
        <f t="shared" si="313"/>
        <v/>
      </c>
      <c r="L1949" s="92" t="str">
        <f t="shared" si="314"/>
        <v/>
      </c>
      <c r="M1949" s="95" t="str">
        <f>IF(A1949&lt;&gt;"",IF(MID(C1949,1,1)="c",SigmaEpsConcrete(I1949,$AN$30:$AN$33,$AR$30:$AR$33,$AS$26,$AS$27,$AS$28,$AQ$20,$AU$19),""),"")</f>
        <v/>
      </c>
      <c r="N1949" s="95" t="str">
        <f>IF(A1949&lt;&gt;"",IF(MID(C1949,1,1)="r",SigmaEpsReinf(J1949,$AS$42:$AS$43,$AS$41,$AS$39,$AS$40,$AQ$38),""),"")</f>
        <v/>
      </c>
      <c r="Q1949" s="92" t="str">
        <f t="shared" si="316"/>
        <v/>
      </c>
      <c r="R1949" s="92" t="str">
        <f t="shared" si="317"/>
        <v/>
      </c>
      <c r="U1949" s="5"/>
      <c r="V1949" s="5"/>
      <c r="W1949" s="94" t="str">
        <f t="shared" si="315"/>
        <v/>
      </c>
      <c r="X1949" s="94" t="str">
        <f t="shared" si="318"/>
        <v/>
      </c>
      <c r="Y1949" s="5"/>
      <c r="BK1949" s="8"/>
      <c r="BL1949" s="5"/>
      <c r="BM1949" s="5"/>
      <c r="BN1949" s="5"/>
      <c r="BO1949" s="5"/>
      <c r="BP1949" s="1"/>
      <c r="BQ1949" s="1"/>
      <c r="BR1949" s="1"/>
      <c r="BS1949" s="1"/>
      <c r="BT1949" s="1"/>
      <c r="BU1949" s="4"/>
      <c r="BV1949" s="1"/>
      <c r="BW1949" s="3"/>
      <c r="BX1949" s="4"/>
      <c r="BY1949" s="5"/>
      <c r="BZ1949" s="5"/>
      <c r="CA1949" s="5"/>
      <c r="CB1949" s="5"/>
      <c r="CC1949" s="5"/>
      <c r="CD1949" s="43"/>
    </row>
    <row r="1950" spans="1:82" x14ac:dyDescent="0.25">
      <c r="A1950" s="8"/>
      <c r="B1950" s="5"/>
      <c r="C1950" s="5"/>
      <c r="D1950" s="5"/>
      <c r="E1950" s="5"/>
      <c r="F1950" s="94" t="str">
        <f t="shared" si="309"/>
        <v/>
      </c>
      <c r="G1950" s="94" t="str">
        <f t="shared" si="310"/>
        <v/>
      </c>
      <c r="H1950" s="127" t="str">
        <f>IF(A1950&lt;&gt;"",IF(MID(C1950,1,1)="c",$AS$26,IF(MID(C1950,1,1)="r",$AS$41,IF(MID(C1950,1,1)="p",#REF!,#REF!))),"")</f>
        <v/>
      </c>
      <c r="I1950" s="92" t="str">
        <f t="shared" si="311"/>
        <v/>
      </c>
      <c r="J1950" s="92" t="str">
        <f t="shared" si="312"/>
        <v/>
      </c>
      <c r="K1950" s="92" t="str">
        <f t="shared" si="313"/>
        <v/>
      </c>
      <c r="L1950" s="92" t="str">
        <f t="shared" si="314"/>
        <v/>
      </c>
      <c r="M1950" s="95" t="str">
        <f>IF(A1950&lt;&gt;"",IF(MID(C1950,1,1)="c",SigmaEpsConcrete(I1950,$AN$30:$AN$33,$AR$30:$AR$33,$AS$26,$AS$27,$AS$28,$AQ$20,$AU$19),""),"")</f>
        <v/>
      </c>
      <c r="N1950" s="95" t="str">
        <f>IF(A1950&lt;&gt;"",IF(MID(C1950,1,1)="r",SigmaEpsReinf(J1950,$AS$42:$AS$43,$AS$41,$AS$39,$AS$40,$AQ$38),""),"")</f>
        <v/>
      </c>
      <c r="Q1950" s="92" t="str">
        <f t="shared" si="316"/>
        <v/>
      </c>
      <c r="R1950" s="92" t="str">
        <f t="shared" si="317"/>
        <v/>
      </c>
      <c r="U1950" s="5"/>
      <c r="V1950" s="5"/>
      <c r="W1950" s="94" t="str">
        <f t="shared" si="315"/>
        <v/>
      </c>
      <c r="X1950" s="94" t="str">
        <f t="shared" si="318"/>
        <v/>
      </c>
      <c r="Y1950" s="5"/>
      <c r="BK1950" s="8"/>
      <c r="BL1950" s="5"/>
      <c r="BM1950" s="5"/>
      <c r="BN1950" s="5"/>
      <c r="BO1950" s="5"/>
      <c r="BP1950" s="1"/>
      <c r="BQ1950" s="1"/>
      <c r="BR1950" s="1"/>
      <c r="BS1950" s="1"/>
      <c r="BT1950" s="1"/>
      <c r="BU1950" s="4"/>
      <c r="BV1950" s="1"/>
      <c r="BW1950" s="3"/>
      <c r="BX1950" s="4"/>
      <c r="BY1950" s="5"/>
      <c r="BZ1950" s="5"/>
      <c r="CA1950" s="5"/>
      <c r="CB1950" s="5"/>
      <c r="CC1950" s="5"/>
      <c r="CD1950" s="43"/>
    </row>
    <row r="1951" spans="1:82" x14ac:dyDescent="0.25">
      <c r="A1951" s="8"/>
      <c r="B1951" s="5"/>
      <c r="C1951" s="5"/>
      <c r="D1951" s="5"/>
      <c r="E1951" s="5"/>
      <c r="F1951" s="94" t="str">
        <f t="shared" si="309"/>
        <v/>
      </c>
      <c r="G1951" s="94" t="str">
        <f t="shared" si="310"/>
        <v/>
      </c>
      <c r="H1951" s="127" t="str">
        <f>IF(A1951&lt;&gt;"",IF(MID(C1951,1,1)="c",$AS$26,IF(MID(C1951,1,1)="r",$AS$41,IF(MID(C1951,1,1)="p",#REF!,#REF!))),"")</f>
        <v/>
      </c>
      <c r="I1951" s="92" t="str">
        <f t="shared" si="311"/>
        <v/>
      </c>
      <c r="J1951" s="92" t="str">
        <f t="shared" si="312"/>
        <v/>
      </c>
      <c r="K1951" s="92" t="str">
        <f t="shared" si="313"/>
        <v/>
      </c>
      <c r="L1951" s="92" t="str">
        <f t="shared" si="314"/>
        <v/>
      </c>
      <c r="M1951" s="95" t="str">
        <f>IF(A1951&lt;&gt;"",IF(MID(C1951,1,1)="c",SigmaEpsConcrete(I1951,$AN$30:$AN$33,$AR$30:$AR$33,$AS$26,$AS$27,$AS$28,$AQ$20,$AU$19),""),"")</f>
        <v/>
      </c>
      <c r="N1951" s="95" t="str">
        <f>IF(A1951&lt;&gt;"",IF(MID(C1951,1,1)="r",SigmaEpsReinf(J1951,$AS$42:$AS$43,$AS$41,$AS$39,$AS$40,$AQ$38),""),"")</f>
        <v/>
      </c>
      <c r="Q1951" s="92" t="str">
        <f t="shared" si="316"/>
        <v/>
      </c>
      <c r="R1951" s="92" t="str">
        <f t="shared" si="317"/>
        <v/>
      </c>
      <c r="U1951" s="5"/>
      <c r="V1951" s="5"/>
      <c r="W1951" s="94" t="str">
        <f t="shared" si="315"/>
        <v/>
      </c>
      <c r="X1951" s="94" t="str">
        <f t="shared" si="318"/>
        <v/>
      </c>
      <c r="Y1951" s="5"/>
      <c r="BK1951" s="8"/>
      <c r="BL1951" s="5"/>
      <c r="BM1951" s="5"/>
      <c r="BN1951" s="5"/>
      <c r="BO1951" s="5"/>
      <c r="BP1951" s="1"/>
      <c r="BQ1951" s="1"/>
      <c r="BR1951" s="1"/>
      <c r="BS1951" s="1"/>
      <c r="BT1951" s="1"/>
      <c r="BU1951" s="4"/>
      <c r="BV1951" s="1"/>
      <c r="BW1951" s="3"/>
      <c r="BX1951" s="4"/>
      <c r="BY1951" s="5"/>
      <c r="BZ1951" s="5"/>
      <c r="CA1951" s="5"/>
      <c r="CB1951" s="5"/>
      <c r="CC1951" s="5"/>
      <c r="CD1951" s="43"/>
    </row>
    <row r="1952" spans="1:82" x14ac:dyDescent="0.25">
      <c r="A1952" s="8"/>
      <c r="B1952" s="5"/>
      <c r="C1952" s="5"/>
      <c r="D1952" s="5"/>
      <c r="E1952" s="5"/>
      <c r="F1952" s="94" t="str">
        <f t="shared" si="309"/>
        <v/>
      </c>
      <c r="G1952" s="94" t="str">
        <f t="shared" si="310"/>
        <v/>
      </c>
      <c r="H1952" s="127" t="str">
        <f>IF(A1952&lt;&gt;"",IF(MID(C1952,1,1)="c",$AS$26,IF(MID(C1952,1,1)="r",$AS$41,IF(MID(C1952,1,1)="p",#REF!,#REF!))),"")</f>
        <v/>
      </c>
      <c r="I1952" s="92" t="str">
        <f t="shared" si="311"/>
        <v/>
      </c>
      <c r="J1952" s="92" t="str">
        <f t="shared" si="312"/>
        <v/>
      </c>
      <c r="K1952" s="92" t="str">
        <f t="shared" si="313"/>
        <v/>
      </c>
      <c r="L1952" s="92" t="str">
        <f t="shared" si="314"/>
        <v/>
      </c>
      <c r="M1952" s="95" t="str">
        <f>IF(A1952&lt;&gt;"",IF(MID(C1952,1,1)="c",SigmaEpsConcrete(I1952,$AN$30:$AN$33,$AR$30:$AR$33,$AS$26,$AS$27,$AS$28,$AQ$20,$AU$19),""),"")</f>
        <v/>
      </c>
      <c r="N1952" s="95" t="str">
        <f>IF(A1952&lt;&gt;"",IF(MID(C1952,1,1)="r",SigmaEpsReinf(J1952,$AS$42:$AS$43,$AS$41,$AS$39,$AS$40,$AQ$38),""),"")</f>
        <v/>
      </c>
      <c r="Q1952" s="92" t="str">
        <f t="shared" si="316"/>
        <v/>
      </c>
      <c r="R1952" s="92" t="str">
        <f t="shared" si="317"/>
        <v/>
      </c>
      <c r="U1952" s="5"/>
      <c r="V1952" s="5"/>
      <c r="W1952" s="94" t="str">
        <f t="shared" si="315"/>
        <v/>
      </c>
      <c r="X1952" s="94" t="str">
        <f t="shared" si="318"/>
        <v/>
      </c>
      <c r="Y1952" s="5"/>
      <c r="BK1952" s="8"/>
      <c r="BL1952" s="5"/>
      <c r="BM1952" s="5"/>
      <c r="BN1952" s="5"/>
      <c r="BO1952" s="5"/>
      <c r="BP1952" s="1"/>
      <c r="BQ1952" s="1"/>
      <c r="BR1952" s="1"/>
      <c r="BS1952" s="1"/>
      <c r="BT1952" s="1"/>
      <c r="BU1952" s="4"/>
      <c r="BV1952" s="1"/>
      <c r="BW1952" s="3"/>
      <c r="BX1952" s="4"/>
      <c r="BY1952" s="5"/>
      <c r="BZ1952" s="5"/>
      <c r="CA1952" s="5"/>
      <c r="CB1952" s="5"/>
      <c r="CC1952" s="5"/>
      <c r="CD1952" s="43"/>
    </row>
    <row r="1953" spans="1:82" x14ac:dyDescent="0.25">
      <c r="A1953" s="8"/>
      <c r="B1953" s="5"/>
      <c r="C1953" s="5"/>
      <c r="D1953" s="5"/>
      <c r="E1953" s="5"/>
      <c r="F1953" s="94" t="str">
        <f t="shared" si="309"/>
        <v/>
      </c>
      <c r="G1953" s="94" t="str">
        <f t="shared" si="310"/>
        <v/>
      </c>
      <c r="H1953" s="127" t="str">
        <f>IF(A1953&lt;&gt;"",IF(MID(C1953,1,1)="c",$AS$26,IF(MID(C1953,1,1)="r",$AS$41,IF(MID(C1953,1,1)="p",#REF!,#REF!))),"")</f>
        <v/>
      </c>
      <c r="I1953" s="92" t="str">
        <f t="shared" si="311"/>
        <v/>
      </c>
      <c r="J1953" s="92" t="str">
        <f t="shared" si="312"/>
        <v/>
      </c>
      <c r="K1953" s="92" t="str">
        <f t="shared" si="313"/>
        <v/>
      </c>
      <c r="L1953" s="92" t="str">
        <f t="shared" si="314"/>
        <v/>
      </c>
      <c r="M1953" s="95" t="str">
        <f>IF(A1953&lt;&gt;"",IF(MID(C1953,1,1)="c",SigmaEpsConcrete(I1953,$AN$30:$AN$33,$AR$30:$AR$33,$AS$26,$AS$27,$AS$28,$AQ$20,$AU$19),""),"")</f>
        <v/>
      </c>
      <c r="N1953" s="95" t="str">
        <f>IF(A1953&lt;&gt;"",IF(MID(C1953,1,1)="r",SigmaEpsReinf(J1953,$AS$42:$AS$43,$AS$41,$AS$39,$AS$40,$AQ$38),""),"")</f>
        <v/>
      </c>
      <c r="Q1953" s="92" t="str">
        <f t="shared" si="316"/>
        <v/>
      </c>
      <c r="R1953" s="92" t="str">
        <f t="shared" si="317"/>
        <v/>
      </c>
      <c r="U1953" s="5"/>
      <c r="V1953" s="5"/>
      <c r="W1953" s="94" t="str">
        <f t="shared" si="315"/>
        <v/>
      </c>
      <c r="X1953" s="94" t="str">
        <f t="shared" si="318"/>
        <v/>
      </c>
      <c r="Y1953" s="5"/>
      <c r="BK1953" s="8"/>
      <c r="BL1953" s="5"/>
      <c r="BM1953" s="5"/>
      <c r="BN1953" s="5"/>
      <c r="BO1953" s="5"/>
      <c r="BP1953" s="1"/>
      <c r="BQ1953" s="1"/>
      <c r="BR1953" s="1"/>
      <c r="BS1953" s="1"/>
      <c r="BT1953" s="1"/>
      <c r="BU1953" s="4"/>
      <c r="BV1953" s="1"/>
      <c r="BW1953" s="3"/>
      <c r="BX1953" s="4"/>
      <c r="BY1953" s="5"/>
      <c r="BZ1953" s="5"/>
      <c r="CA1953" s="5"/>
      <c r="CB1953" s="5"/>
      <c r="CC1953" s="5"/>
      <c r="CD1953" s="43"/>
    </row>
    <row r="1954" spans="1:82" x14ac:dyDescent="0.25">
      <c r="A1954" s="8"/>
      <c r="B1954" s="5"/>
      <c r="C1954" s="5"/>
      <c r="D1954" s="5"/>
      <c r="E1954" s="5"/>
      <c r="F1954" s="94" t="str">
        <f t="shared" si="309"/>
        <v/>
      </c>
      <c r="G1954" s="94" t="str">
        <f t="shared" si="310"/>
        <v/>
      </c>
      <c r="H1954" s="127" t="str">
        <f>IF(A1954&lt;&gt;"",IF(MID(C1954,1,1)="c",$AS$26,IF(MID(C1954,1,1)="r",$AS$41,IF(MID(C1954,1,1)="p",#REF!,#REF!))),"")</f>
        <v/>
      </c>
      <c r="I1954" s="92" t="str">
        <f t="shared" si="311"/>
        <v/>
      </c>
      <c r="J1954" s="92" t="str">
        <f t="shared" si="312"/>
        <v/>
      </c>
      <c r="K1954" s="92" t="str">
        <f t="shared" si="313"/>
        <v/>
      </c>
      <c r="L1954" s="92" t="str">
        <f t="shared" si="314"/>
        <v/>
      </c>
      <c r="M1954" s="95" t="str">
        <f>IF(A1954&lt;&gt;"",IF(MID(C1954,1,1)="c",SigmaEpsConcrete(I1954,$AN$30:$AN$33,$AR$30:$AR$33,$AS$26,$AS$27,$AS$28,$AQ$20,$AU$19),""),"")</f>
        <v/>
      </c>
      <c r="N1954" s="95" t="str">
        <f>IF(A1954&lt;&gt;"",IF(MID(C1954,1,1)="r",SigmaEpsReinf(J1954,$AS$42:$AS$43,$AS$41,$AS$39,$AS$40,$AQ$38),""),"")</f>
        <v/>
      </c>
      <c r="Q1954" s="92" t="str">
        <f t="shared" si="316"/>
        <v/>
      </c>
      <c r="R1954" s="92" t="str">
        <f t="shared" si="317"/>
        <v/>
      </c>
      <c r="U1954" s="5"/>
      <c r="V1954" s="5"/>
      <c r="W1954" s="94" t="str">
        <f t="shared" si="315"/>
        <v/>
      </c>
      <c r="X1954" s="94" t="str">
        <f t="shared" si="318"/>
        <v/>
      </c>
      <c r="Y1954" s="5"/>
      <c r="BK1954" s="8"/>
      <c r="BL1954" s="5"/>
      <c r="BM1954" s="5"/>
      <c r="BN1954" s="5"/>
      <c r="BO1954" s="5"/>
      <c r="BP1954" s="1"/>
      <c r="BQ1954" s="1"/>
      <c r="BR1954" s="1"/>
      <c r="BS1954" s="1"/>
      <c r="BT1954" s="1"/>
      <c r="BU1954" s="4"/>
      <c r="BV1954" s="1"/>
      <c r="BW1954" s="3"/>
      <c r="BX1954" s="4"/>
      <c r="BY1954" s="5"/>
      <c r="BZ1954" s="5"/>
      <c r="CA1954" s="5"/>
      <c r="CB1954" s="5"/>
      <c r="CC1954" s="5"/>
      <c r="CD1954" s="43"/>
    </row>
    <row r="1955" spans="1:82" x14ac:dyDescent="0.25">
      <c r="A1955" s="8"/>
      <c r="B1955" s="5"/>
      <c r="C1955" s="5"/>
      <c r="D1955" s="5"/>
      <c r="E1955" s="5"/>
      <c r="F1955" s="94" t="str">
        <f t="shared" si="309"/>
        <v/>
      </c>
      <c r="G1955" s="94" t="str">
        <f t="shared" si="310"/>
        <v/>
      </c>
      <c r="H1955" s="127" t="str">
        <f>IF(A1955&lt;&gt;"",IF(MID(C1955,1,1)="c",$AS$26,IF(MID(C1955,1,1)="r",$AS$41,IF(MID(C1955,1,1)="p",#REF!,#REF!))),"")</f>
        <v/>
      </c>
      <c r="I1955" s="92" t="str">
        <f t="shared" si="311"/>
        <v/>
      </c>
      <c r="J1955" s="92" t="str">
        <f t="shared" si="312"/>
        <v/>
      </c>
      <c r="K1955" s="92" t="str">
        <f t="shared" si="313"/>
        <v/>
      </c>
      <c r="L1955" s="92" t="str">
        <f t="shared" si="314"/>
        <v/>
      </c>
      <c r="M1955" s="95" t="str">
        <f>IF(A1955&lt;&gt;"",IF(MID(C1955,1,1)="c",SigmaEpsConcrete(I1955,$AN$30:$AN$33,$AR$30:$AR$33,$AS$26,$AS$27,$AS$28,$AQ$20,$AU$19),""),"")</f>
        <v/>
      </c>
      <c r="N1955" s="95" t="str">
        <f>IF(A1955&lt;&gt;"",IF(MID(C1955,1,1)="r",SigmaEpsReinf(J1955,$AS$42:$AS$43,$AS$41,$AS$39,$AS$40,$AQ$38),""),"")</f>
        <v/>
      </c>
      <c r="Q1955" s="92" t="str">
        <f t="shared" si="316"/>
        <v/>
      </c>
      <c r="R1955" s="92" t="str">
        <f t="shared" si="317"/>
        <v/>
      </c>
      <c r="U1955" s="5"/>
      <c r="V1955" s="5"/>
      <c r="W1955" s="94" t="str">
        <f t="shared" si="315"/>
        <v/>
      </c>
      <c r="X1955" s="94" t="str">
        <f t="shared" si="318"/>
        <v/>
      </c>
      <c r="Y1955" s="5"/>
      <c r="BK1955" s="8"/>
      <c r="BL1955" s="5"/>
      <c r="BM1955" s="5"/>
      <c r="BN1955" s="5"/>
      <c r="BO1955" s="5"/>
      <c r="BP1955" s="1"/>
      <c r="BQ1955" s="1"/>
      <c r="BR1955" s="1"/>
      <c r="BS1955" s="1"/>
      <c r="BT1955" s="1"/>
      <c r="BU1955" s="4"/>
      <c r="BV1955" s="1"/>
      <c r="BW1955" s="3"/>
      <c r="BX1955" s="4"/>
      <c r="BY1955" s="5"/>
      <c r="BZ1955" s="5"/>
      <c r="CA1955" s="5"/>
      <c r="CB1955" s="5"/>
      <c r="CC1955" s="5"/>
      <c r="CD1955" s="43"/>
    </row>
    <row r="1956" spans="1:82" x14ac:dyDescent="0.25">
      <c r="A1956" s="8"/>
      <c r="B1956" s="5"/>
      <c r="C1956" s="5"/>
      <c r="D1956" s="5"/>
      <c r="E1956" s="5"/>
      <c r="F1956" s="94" t="str">
        <f t="shared" si="309"/>
        <v/>
      </c>
      <c r="G1956" s="94" t="str">
        <f t="shared" si="310"/>
        <v/>
      </c>
      <c r="H1956" s="127" t="str">
        <f>IF(A1956&lt;&gt;"",IF(MID(C1956,1,1)="c",$AS$26,IF(MID(C1956,1,1)="r",$AS$41,IF(MID(C1956,1,1)="p",#REF!,#REF!))),"")</f>
        <v/>
      </c>
      <c r="I1956" s="92" t="str">
        <f t="shared" si="311"/>
        <v/>
      </c>
      <c r="J1956" s="92" t="str">
        <f t="shared" si="312"/>
        <v/>
      </c>
      <c r="K1956" s="92" t="str">
        <f t="shared" si="313"/>
        <v/>
      </c>
      <c r="L1956" s="92" t="str">
        <f t="shared" si="314"/>
        <v/>
      </c>
      <c r="M1956" s="95" t="str">
        <f>IF(A1956&lt;&gt;"",IF(MID(C1956,1,1)="c",SigmaEpsConcrete(I1956,$AN$30:$AN$33,$AR$30:$AR$33,$AS$26,$AS$27,$AS$28,$AQ$20,$AU$19),""),"")</f>
        <v/>
      </c>
      <c r="N1956" s="95" t="str">
        <f>IF(A1956&lt;&gt;"",IF(MID(C1956,1,1)="r",SigmaEpsReinf(J1956,$AS$42:$AS$43,$AS$41,$AS$39,$AS$40,$AQ$38),""),"")</f>
        <v/>
      </c>
      <c r="Q1956" s="92" t="str">
        <f t="shared" si="316"/>
        <v/>
      </c>
      <c r="R1956" s="92" t="str">
        <f t="shared" si="317"/>
        <v/>
      </c>
      <c r="U1956" s="5"/>
      <c r="V1956" s="5"/>
      <c r="W1956" s="94" t="str">
        <f t="shared" si="315"/>
        <v/>
      </c>
      <c r="X1956" s="94" t="str">
        <f t="shared" si="318"/>
        <v/>
      </c>
      <c r="Y1956" s="5"/>
      <c r="BK1956" s="8"/>
      <c r="BL1956" s="5"/>
      <c r="BM1956" s="5"/>
      <c r="BN1956" s="5"/>
      <c r="BO1956" s="5"/>
      <c r="BP1956" s="1"/>
      <c r="BQ1956" s="1"/>
      <c r="BR1956" s="1"/>
      <c r="BS1956" s="1"/>
      <c r="BT1956" s="1"/>
      <c r="BU1956" s="4"/>
      <c r="BV1956" s="1"/>
      <c r="BW1956" s="3"/>
      <c r="BX1956" s="4"/>
      <c r="BY1956" s="5"/>
      <c r="BZ1956" s="5"/>
      <c r="CA1956" s="5"/>
      <c r="CB1956" s="5"/>
      <c r="CC1956" s="5"/>
      <c r="CD1956" s="43"/>
    </row>
    <row r="1957" spans="1:82" x14ac:dyDescent="0.25">
      <c r="A1957" s="8"/>
      <c r="B1957" s="5"/>
      <c r="C1957" s="5"/>
      <c r="D1957" s="5"/>
      <c r="E1957" s="5"/>
      <c r="F1957" s="94" t="str">
        <f t="shared" si="309"/>
        <v/>
      </c>
      <c r="G1957" s="94" t="str">
        <f t="shared" si="310"/>
        <v/>
      </c>
      <c r="H1957" s="127" t="str">
        <f>IF(A1957&lt;&gt;"",IF(MID(C1957,1,1)="c",$AS$26,IF(MID(C1957,1,1)="r",$AS$41,IF(MID(C1957,1,1)="p",#REF!,#REF!))),"")</f>
        <v/>
      </c>
      <c r="I1957" s="92" t="str">
        <f t="shared" si="311"/>
        <v/>
      </c>
      <c r="J1957" s="92" t="str">
        <f t="shared" si="312"/>
        <v/>
      </c>
      <c r="K1957" s="92" t="str">
        <f t="shared" si="313"/>
        <v/>
      </c>
      <c r="L1957" s="92" t="str">
        <f t="shared" si="314"/>
        <v/>
      </c>
      <c r="M1957" s="95" t="str">
        <f>IF(A1957&lt;&gt;"",IF(MID(C1957,1,1)="c",SigmaEpsConcrete(I1957,$AN$30:$AN$33,$AR$30:$AR$33,$AS$26,$AS$27,$AS$28,$AQ$20,$AU$19),""),"")</f>
        <v/>
      </c>
      <c r="N1957" s="95" t="str">
        <f>IF(A1957&lt;&gt;"",IF(MID(C1957,1,1)="r",SigmaEpsReinf(J1957,$AS$42:$AS$43,$AS$41,$AS$39,$AS$40,$AQ$38),""),"")</f>
        <v/>
      </c>
      <c r="Q1957" s="92" t="str">
        <f t="shared" si="316"/>
        <v/>
      </c>
      <c r="R1957" s="92" t="str">
        <f t="shared" si="317"/>
        <v/>
      </c>
      <c r="U1957" s="5"/>
      <c r="V1957" s="5"/>
      <c r="W1957" s="94" t="str">
        <f t="shared" si="315"/>
        <v/>
      </c>
      <c r="X1957" s="94" t="str">
        <f t="shared" si="318"/>
        <v/>
      </c>
      <c r="Y1957" s="5"/>
      <c r="BK1957" s="8"/>
      <c r="BL1957" s="5"/>
      <c r="BM1957" s="5"/>
      <c r="BN1957" s="5"/>
      <c r="BO1957" s="5"/>
      <c r="BP1957" s="1"/>
      <c r="BQ1957" s="1"/>
      <c r="BR1957" s="1"/>
      <c r="BS1957" s="1"/>
      <c r="BT1957" s="1"/>
      <c r="BU1957" s="4"/>
      <c r="BV1957" s="1"/>
      <c r="BW1957" s="3"/>
      <c r="BX1957" s="4"/>
      <c r="BY1957" s="5"/>
      <c r="BZ1957" s="5"/>
      <c r="CA1957" s="5"/>
      <c r="CB1957" s="5"/>
      <c r="CC1957" s="5"/>
      <c r="CD1957" s="43"/>
    </row>
    <row r="1958" spans="1:82" x14ac:dyDescent="0.25">
      <c r="A1958" s="8"/>
      <c r="B1958" s="5"/>
      <c r="C1958" s="5"/>
      <c r="D1958" s="5"/>
      <c r="E1958" s="5"/>
      <c r="F1958" s="94" t="str">
        <f t="shared" si="309"/>
        <v/>
      </c>
      <c r="G1958" s="94" t="str">
        <f t="shared" si="310"/>
        <v/>
      </c>
      <c r="H1958" s="127" t="str">
        <f>IF(A1958&lt;&gt;"",IF(MID(C1958,1,1)="c",$AS$26,IF(MID(C1958,1,1)="r",$AS$41,IF(MID(C1958,1,1)="p",#REF!,#REF!))),"")</f>
        <v/>
      </c>
      <c r="I1958" s="92" t="str">
        <f t="shared" si="311"/>
        <v/>
      </c>
      <c r="J1958" s="92" t="str">
        <f t="shared" si="312"/>
        <v/>
      </c>
      <c r="K1958" s="92" t="str">
        <f t="shared" si="313"/>
        <v/>
      </c>
      <c r="L1958" s="92" t="str">
        <f t="shared" si="314"/>
        <v/>
      </c>
      <c r="M1958" s="95" t="str">
        <f>IF(A1958&lt;&gt;"",IF(MID(C1958,1,1)="c",SigmaEpsConcrete(I1958,$AN$30:$AN$33,$AR$30:$AR$33,$AS$26,$AS$27,$AS$28,$AQ$20,$AU$19),""),"")</f>
        <v/>
      </c>
      <c r="N1958" s="95" t="str">
        <f>IF(A1958&lt;&gt;"",IF(MID(C1958,1,1)="r",SigmaEpsReinf(J1958,$AS$42:$AS$43,$AS$41,$AS$39,$AS$40,$AQ$38),""),"")</f>
        <v/>
      </c>
      <c r="Q1958" s="92" t="str">
        <f t="shared" si="316"/>
        <v/>
      </c>
      <c r="R1958" s="92" t="str">
        <f t="shared" si="317"/>
        <v/>
      </c>
      <c r="U1958" s="5"/>
      <c r="V1958" s="5"/>
      <c r="W1958" s="94" t="str">
        <f t="shared" si="315"/>
        <v/>
      </c>
      <c r="X1958" s="94" t="str">
        <f t="shared" si="318"/>
        <v/>
      </c>
      <c r="Y1958" s="5"/>
      <c r="BK1958" s="8"/>
      <c r="BL1958" s="5"/>
      <c r="BM1958" s="5"/>
      <c r="BN1958" s="5"/>
      <c r="BO1958" s="5"/>
      <c r="BP1958" s="1"/>
      <c r="BQ1958" s="1"/>
      <c r="BR1958" s="1"/>
      <c r="BS1958" s="1"/>
      <c r="BT1958" s="1"/>
      <c r="BU1958" s="4"/>
      <c r="BV1958" s="1"/>
      <c r="BW1958" s="3"/>
      <c r="BX1958" s="4"/>
      <c r="BY1958" s="5"/>
      <c r="BZ1958" s="5"/>
      <c r="CA1958" s="5"/>
      <c r="CB1958" s="5"/>
      <c r="CC1958" s="5"/>
      <c r="CD1958" s="43"/>
    </row>
    <row r="1959" spans="1:82" x14ac:dyDescent="0.25">
      <c r="A1959" s="8"/>
      <c r="B1959" s="5"/>
      <c r="C1959" s="5"/>
      <c r="D1959" s="5"/>
      <c r="E1959" s="5"/>
      <c r="F1959" s="94" t="str">
        <f t="shared" si="309"/>
        <v/>
      </c>
      <c r="G1959" s="94" t="str">
        <f t="shared" si="310"/>
        <v/>
      </c>
      <c r="H1959" s="127" t="str">
        <f>IF(A1959&lt;&gt;"",IF(MID(C1959,1,1)="c",$AS$26,IF(MID(C1959,1,1)="r",$AS$41,IF(MID(C1959,1,1)="p",#REF!,#REF!))),"")</f>
        <v/>
      </c>
      <c r="I1959" s="92" t="str">
        <f t="shared" si="311"/>
        <v/>
      </c>
      <c r="J1959" s="92" t="str">
        <f t="shared" si="312"/>
        <v/>
      </c>
      <c r="K1959" s="92" t="str">
        <f t="shared" si="313"/>
        <v/>
      </c>
      <c r="L1959" s="92" t="str">
        <f t="shared" si="314"/>
        <v/>
      </c>
      <c r="M1959" s="95" t="str">
        <f>IF(A1959&lt;&gt;"",IF(MID(C1959,1,1)="c",SigmaEpsConcrete(I1959,$AN$30:$AN$33,$AR$30:$AR$33,$AS$26,$AS$27,$AS$28,$AQ$20,$AU$19),""),"")</f>
        <v/>
      </c>
      <c r="N1959" s="95" t="str">
        <f>IF(A1959&lt;&gt;"",IF(MID(C1959,1,1)="r",SigmaEpsReinf(J1959,$AS$42:$AS$43,$AS$41,$AS$39,$AS$40,$AQ$38),""),"")</f>
        <v/>
      </c>
      <c r="Q1959" s="92" t="str">
        <f t="shared" si="316"/>
        <v/>
      </c>
      <c r="R1959" s="92" t="str">
        <f t="shared" si="317"/>
        <v/>
      </c>
      <c r="U1959" s="5"/>
      <c r="V1959" s="5"/>
      <c r="W1959" s="94" t="str">
        <f t="shared" si="315"/>
        <v/>
      </c>
      <c r="X1959" s="94" t="str">
        <f t="shared" si="318"/>
        <v/>
      </c>
      <c r="Y1959" s="5"/>
      <c r="BK1959" s="8"/>
      <c r="BL1959" s="5"/>
      <c r="BM1959" s="5"/>
      <c r="BN1959" s="5"/>
      <c r="BO1959" s="5"/>
      <c r="BP1959" s="1"/>
      <c r="BQ1959" s="1"/>
      <c r="BR1959" s="1"/>
      <c r="BS1959" s="1"/>
      <c r="BT1959" s="1"/>
      <c r="BU1959" s="4"/>
      <c r="BV1959" s="1"/>
      <c r="BW1959" s="3"/>
      <c r="BX1959" s="4"/>
      <c r="BY1959" s="5"/>
      <c r="BZ1959" s="5"/>
      <c r="CA1959" s="5"/>
      <c r="CB1959" s="5"/>
      <c r="CC1959" s="5"/>
      <c r="CD1959" s="43"/>
    </row>
    <row r="1960" spans="1:82" x14ac:dyDescent="0.25">
      <c r="A1960" s="8"/>
      <c r="B1960" s="5"/>
      <c r="C1960" s="5"/>
      <c r="D1960" s="5"/>
      <c r="E1960" s="5"/>
      <c r="F1960" s="94" t="str">
        <f t="shared" si="309"/>
        <v/>
      </c>
      <c r="G1960" s="94" t="str">
        <f t="shared" si="310"/>
        <v/>
      </c>
      <c r="H1960" s="127" t="str">
        <f>IF(A1960&lt;&gt;"",IF(MID(C1960,1,1)="c",$AS$26,IF(MID(C1960,1,1)="r",$AS$41,IF(MID(C1960,1,1)="p",#REF!,#REF!))),"")</f>
        <v/>
      </c>
      <c r="I1960" s="92" t="str">
        <f t="shared" si="311"/>
        <v/>
      </c>
      <c r="J1960" s="92" t="str">
        <f t="shared" si="312"/>
        <v/>
      </c>
      <c r="K1960" s="92" t="str">
        <f t="shared" si="313"/>
        <v/>
      </c>
      <c r="L1960" s="92" t="str">
        <f t="shared" si="314"/>
        <v/>
      </c>
      <c r="M1960" s="95" t="str">
        <f>IF(A1960&lt;&gt;"",IF(MID(C1960,1,1)="c",SigmaEpsConcrete(I1960,$AN$30:$AN$33,$AR$30:$AR$33,$AS$26,$AS$27,$AS$28,$AQ$20,$AU$19),""),"")</f>
        <v/>
      </c>
      <c r="N1960" s="95" t="str">
        <f>IF(A1960&lt;&gt;"",IF(MID(C1960,1,1)="r",SigmaEpsReinf(J1960,$AS$42:$AS$43,$AS$41,$AS$39,$AS$40,$AQ$38),""),"")</f>
        <v/>
      </c>
      <c r="Q1960" s="92" t="str">
        <f t="shared" si="316"/>
        <v/>
      </c>
      <c r="R1960" s="92" t="str">
        <f t="shared" si="317"/>
        <v/>
      </c>
      <c r="U1960" s="5"/>
      <c r="V1960" s="5"/>
      <c r="W1960" s="94" t="str">
        <f t="shared" si="315"/>
        <v/>
      </c>
      <c r="X1960" s="94" t="str">
        <f t="shared" si="318"/>
        <v/>
      </c>
      <c r="Y1960" s="5"/>
      <c r="BK1960" s="8"/>
      <c r="BL1960" s="5"/>
      <c r="BM1960" s="5"/>
      <c r="BN1960" s="5"/>
      <c r="BO1960" s="5"/>
      <c r="BP1960" s="1"/>
      <c r="BQ1960" s="1"/>
      <c r="BR1960" s="1"/>
      <c r="BS1960" s="1"/>
      <c r="BT1960" s="1"/>
      <c r="BU1960" s="4"/>
      <c r="BV1960" s="1"/>
      <c r="BW1960" s="3"/>
      <c r="BX1960" s="4"/>
      <c r="BY1960" s="5"/>
      <c r="BZ1960" s="5"/>
      <c r="CA1960" s="5"/>
      <c r="CB1960" s="5"/>
      <c r="CC1960" s="5"/>
      <c r="CD1960" s="43"/>
    </row>
    <row r="1961" spans="1:82" x14ac:dyDescent="0.25">
      <c r="A1961" s="8"/>
      <c r="B1961" s="5"/>
      <c r="C1961" s="5"/>
      <c r="D1961" s="5"/>
      <c r="E1961" s="5"/>
      <c r="F1961" s="94" t="str">
        <f t="shared" si="309"/>
        <v/>
      </c>
      <c r="G1961" s="94" t="str">
        <f t="shared" si="310"/>
        <v/>
      </c>
      <c r="H1961" s="127" t="str">
        <f>IF(A1961&lt;&gt;"",IF(MID(C1961,1,1)="c",$AS$26,IF(MID(C1961,1,1)="r",$AS$41,IF(MID(C1961,1,1)="p",#REF!,#REF!))),"")</f>
        <v/>
      </c>
      <c r="I1961" s="92" t="str">
        <f t="shared" si="311"/>
        <v/>
      </c>
      <c r="J1961" s="92" t="str">
        <f t="shared" si="312"/>
        <v/>
      </c>
      <c r="K1961" s="92" t="str">
        <f t="shared" si="313"/>
        <v/>
      </c>
      <c r="L1961" s="92" t="str">
        <f t="shared" si="314"/>
        <v/>
      </c>
      <c r="M1961" s="95" t="str">
        <f>IF(A1961&lt;&gt;"",IF(MID(C1961,1,1)="c",SigmaEpsConcrete(I1961,$AN$30:$AN$33,$AR$30:$AR$33,$AS$26,$AS$27,$AS$28,$AQ$20,$AU$19),""),"")</f>
        <v/>
      </c>
      <c r="N1961" s="95" t="str">
        <f>IF(A1961&lt;&gt;"",IF(MID(C1961,1,1)="r",SigmaEpsReinf(J1961,$AS$42:$AS$43,$AS$41,$AS$39,$AS$40,$AQ$38),""),"")</f>
        <v/>
      </c>
      <c r="Q1961" s="92" t="str">
        <f t="shared" si="316"/>
        <v/>
      </c>
      <c r="R1961" s="92" t="str">
        <f t="shared" si="317"/>
        <v/>
      </c>
      <c r="U1961" s="5"/>
      <c r="V1961" s="5"/>
      <c r="W1961" s="94" t="str">
        <f t="shared" si="315"/>
        <v/>
      </c>
      <c r="X1961" s="94" t="str">
        <f t="shared" si="318"/>
        <v/>
      </c>
      <c r="Y1961" s="5"/>
      <c r="BK1961" s="8"/>
      <c r="BL1961" s="5"/>
      <c r="BM1961" s="5"/>
      <c r="BN1961" s="5"/>
      <c r="BO1961" s="5"/>
      <c r="BP1961" s="1"/>
      <c r="BQ1961" s="1"/>
      <c r="BR1961" s="1"/>
      <c r="BS1961" s="1"/>
      <c r="BT1961" s="1"/>
      <c r="BU1961" s="4"/>
      <c r="BV1961" s="1"/>
      <c r="BW1961" s="3"/>
      <c r="BX1961" s="4"/>
      <c r="BY1961" s="5"/>
      <c r="BZ1961" s="5"/>
      <c r="CA1961" s="5"/>
      <c r="CB1961" s="5"/>
      <c r="CC1961" s="5"/>
      <c r="CD1961" s="43"/>
    </row>
    <row r="1962" spans="1:82" x14ac:dyDescent="0.25">
      <c r="A1962" s="8"/>
      <c r="B1962" s="5"/>
      <c r="C1962" s="5"/>
      <c r="D1962" s="5"/>
      <c r="E1962" s="5"/>
      <c r="F1962" s="94" t="str">
        <f t="shared" si="309"/>
        <v/>
      </c>
      <c r="G1962" s="94" t="str">
        <f t="shared" si="310"/>
        <v/>
      </c>
      <c r="H1962" s="127" t="str">
        <f>IF(A1962&lt;&gt;"",IF(MID(C1962,1,1)="c",$AS$26,IF(MID(C1962,1,1)="r",$AS$41,IF(MID(C1962,1,1)="p",#REF!,#REF!))),"")</f>
        <v/>
      </c>
      <c r="I1962" s="92" t="str">
        <f t="shared" si="311"/>
        <v/>
      </c>
      <c r="J1962" s="92" t="str">
        <f t="shared" si="312"/>
        <v/>
      </c>
      <c r="K1962" s="92" t="str">
        <f t="shared" si="313"/>
        <v/>
      </c>
      <c r="L1962" s="92" t="str">
        <f t="shared" si="314"/>
        <v/>
      </c>
      <c r="M1962" s="95" t="str">
        <f>IF(A1962&lt;&gt;"",IF(MID(C1962,1,1)="c",SigmaEpsConcrete(I1962,$AN$30:$AN$33,$AR$30:$AR$33,$AS$26,$AS$27,$AS$28,$AQ$20,$AU$19),""),"")</f>
        <v/>
      </c>
      <c r="N1962" s="95" t="str">
        <f>IF(A1962&lt;&gt;"",IF(MID(C1962,1,1)="r",SigmaEpsReinf(J1962,$AS$42:$AS$43,$AS$41,$AS$39,$AS$40,$AQ$38),""),"")</f>
        <v/>
      </c>
      <c r="Q1962" s="92" t="str">
        <f t="shared" si="316"/>
        <v/>
      </c>
      <c r="R1962" s="92" t="str">
        <f t="shared" si="317"/>
        <v/>
      </c>
      <c r="U1962" s="5"/>
      <c r="V1962" s="5"/>
      <c r="W1962" s="94" t="str">
        <f t="shared" si="315"/>
        <v/>
      </c>
      <c r="X1962" s="94" t="str">
        <f t="shared" si="318"/>
        <v/>
      </c>
      <c r="Y1962" s="5"/>
      <c r="BK1962" s="8"/>
      <c r="BL1962" s="5"/>
      <c r="BM1962" s="5"/>
      <c r="BN1962" s="5"/>
      <c r="BO1962" s="5"/>
      <c r="BP1962" s="1"/>
      <c r="BQ1962" s="1"/>
      <c r="BR1962" s="1"/>
      <c r="BS1962" s="1"/>
      <c r="BT1962" s="1"/>
      <c r="BU1962" s="4"/>
      <c r="BV1962" s="1"/>
      <c r="BW1962" s="3"/>
      <c r="BX1962" s="4"/>
      <c r="BY1962" s="5"/>
      <c r="BZ1962" s="5"/>
      <c r="CA1962" s="5"/>
      <c r="CB1962" s="5"/>
      <c r="CC1962" s="5"/>
      <c r="CD1962" s="43"/>
    </row>
    <row r="1963" spans="1:82" x14ac:dyDescent="0.25">
      <c r="A1963" s="8"/>
      <c r="B1963" s="5"/>
      <c r="C1963" s="5"/>
      <c r="D1963" s="5"/>
      <c r="E1963" s="5"/>
      <c r="F1963" s="94" t="str">
        <f t="shared" si="309"/>
        <v/>
      </c>
      <c r="G1963" s="94" t="str">
        <f t="shared" si="310"/>
        <v/>
      </c>
      <c r="H1963" s="127" t="str">
        <f>IF(A1963&lt;&gt;"",IF(MID(C1963,1,1)="c",$AS$26,IF(MID(C1963,1,1)="r",$AS$41,IF(MID(C1963,1,1)="p",#REF!,#REF!))),"")</f>
        <v/>
      </c>
      <c r="I1963" s="92" t="str">
        <f t="shared" si="311"/>
        <v/>
      </c>
      <c r="J1963" s="92" t="str">
        <f t="shared" si="312"/>
        <v/>
      </c>
      <c r="K1963" s="92" t="str">
        <f t="shared" si="313"/>
        <v/>
      </c>
      <c r="L1963" s="92" t="str">
        <f t="shared" si="314"/>
        <v/>
      </c>
      <c r="M1963" s="95" t="str">
        <f>IF(A1963&lt;&gt;"",IF(MID(C1963,1,1)="c",SigmaEpsConcrete(I1963,$AN$30:$AN$33,$AR$30:$AR$33,$AS$26,$AS$27,$AS$28,$AQ$20,$AU$19),""),"")</f>
        <v/>
      </c>
      <c r="N1963" s="95" t="str">
        <f>IF(A1963&lt;&gt;"",IF(MID(C1963,1,1)="r",SigmaEpsReinf(J1963,$AS$42:$AS$43,$AS$41,$AS$39,$AS$40,$AQ$38),""),"")</f>
        <v/>
      </c>
      <c r="Q1963" s="92" t="str">
        <f t="shared" si="316"/>
        <v/>
      </c>
      <c r="R1963" s="92" t="str">
        <f t="shared" si="317"/>
        <v/>
      </c>
      <c r="U1963" s="5"/>
      <c r="V1963" s="5"/>
      <c r="W1963" s="94" t="str">
        <f t="shared" si="315"/>
        <v/>
      </c>
      <c r="X1963" s="94" t="str">
        <f t="shared" si="318"/>
        <v/>
      </c>
      <c r="Y1963" s="5"/>
      <c r="BK1963" s="8"/>
      <c r="BL1963" s="5"/>
      <c r="BM1963" s="5"/>
      <c r="BN1963" s="5"/>
      <c r="BO1963" s="5"/>
      <c r="BP1963" s="1"/>
      <c r="BQ1963" s="1"/>
      <c r="BR1963" s="1"/>
      <c r="BS1963" s="1"/>
      <c r="BT1963" s="1"/>
      <c r="BU1963" s="4"/>
      <c r="BV1963" s="1"/>
      <c r="BW1963" s="3"/>
      <c r="BX1963" s="4"/>
      <c r="BY1963" s="5"/>
      <c r="BZ1963" s="5"/>
      <c r="CA1963" s="5"/>
      <c r="CB1963" s="5"/>
      <c r="CC1963" s="5"/>
      <c r="CD1963" s="43"/>
    </row>
    <row r="1964" spans="1:82" x14ac:dyDescent="0.25">
      <c r="A1964" s="8"/>
      <c r="B1964" s="5"/>
      <c r="C1964" s="5"/>
      <c r="D1964" s="5"/>
      <c r="E1964" s="5"/>
      <c r="F1964" s="94" t="str">
        <f t="shared" si="309"/>
        <v/>
      </c>
      <c r="G1964" s="94" t="str">
        <f t="shared" si="310"/>
        <v/>
      </c>
      <c r="H1964" s="127" t="str">
        <f>IF(A1964&lt;&gt;"",IF(MID(C1964,1,1)="c",$AS$26,IF(MID(C1964,1,1)="r",$AS$41,IF(MID(C1964,1,1)="p",#REF!,#REF!))),"")</f>
        <v/>
      </c>
      <c r="I1964" s="92" t="str">
        <f t="shared" si="311"/>
        <v/>
      </c>
      <c r="J1964" s="92" t="str">
        <f t="shared" si="312"/>
        <v/>
      </c>
      <c r="K1964" s="92" t="str">
        <f t="shared" si="313"/>
        <v/>
      </c>
      <c r="L1964" s="92" t="str">
        <f t="shared" si="314"/>
        <v/>
      </c>
      <c r="M1964" s="95" t="str">
        <f>IF(A1964&lt;&gt;"",IF(MID(C1964,1,1)="c",SigmaEpsConcrete(I1964,$AN$30:$AN$33,$AR$30:$AR$33,$AS$26,$AS$27,$AS$28,$AQ$20,$AU$19),""),"")</f>
        <v/>
      </c>
      <c r="N1964" s="95" t="str">
        <f>IF(A1964&lt;&gt;"",IF(MID(C1964,1,1)="r",SigmaEpsReinf(J1964,$AS$42:$AS$43,$AS$41,$AS$39,$AS$40,$AQ$38),""),"")</f>
        <v/>
      </c>
      <c r="Q1964" s="92" t="str">
        <f t="shared" si="316"/>
        <v/>
      </c>
      <c r="R1964" s="92" t="str">
        <f t="shared" si="317"/>
        <v/>
      </c>
      <c r="U1964" s="5"/>
      <c r="V1964" s="5"/>
      <c r="W1964" s="94" t="str">
        <f t="shared" si="315"/>
        <v/>
      </c>
      <c r="X1964" s="94" t="str">
        <f t="shared" si="318"/>
        <v/>
      </c>
      <c r="Y1964" s="5"/>
      <c r="BK1964" s="8"/>
      <c r="BL1964" s="5"/>
      <c r="BM1964" s="5"/>
      <c r="BN1964" s="5"/>
      <c r="BO1964" s="5"/>
      <c r="BP1964" s="1"/>
      <c r="BQ1964" s="1"/>
      <c r="BR1964" s="1"/>
      <c r="BS1964" s="1"/>
      <c r="BT1964" s="1"/>
      <c r="BU1964" s="4"/>
      <c r="BV1964" s="1"/>
      <c r="BW1964" s="3"/>
      <c r="BX1964" s="4"/>
      <c r="BY1964" s="5"/>
      <c r="BZ1964" s="5"/>
      <c r="CA1964" s="5"/>
      <c r="CB1964" s="5"/>
      <c r="CC1964" s="5"/>
      <c r="CD1964" s="43"/>
    </row>
    <row r="1965" spans="1:82" x14ac:dyDescent="0.25">
      <c r="A1965" s="8"/>
      <c r="B1965" s="5"/>
      <c r="C1965" s="5"/>
      <c r="D1965" s="5"/>
      <c r="E1965" s="5"/>
      <c r="F1965" s="94" t="str">
        <f t="shared" si="309"/>
        <v/>
      </c>
      <c r="G1965" s="94" t="str">
        <f t="shared" si="310"/>
        <v/>
      </c>
      <c r="H1965" s="127" t="str">
        <f>IF(A1965&lt;&gt;"",IF(MID(C1965,1,1)="c",$AS$26,IF(MID(C1965,1,1)="r",$AS$41,IF(MID(C1965,1,1)="p",#REF!,#REF!))),"")</f>
        <v/>
      </c>
      <c r="I1965" s="92" t="str">
        <f t="shared" si="311"/>
        <v/>
      </c>
      <c r="J1965" s="92" t="str">
        <f t="shared" si="312"/>
        <v/>
      </c>
      <c r="K1965" s="92" t="str">
        <f t="shared" si="313"/>
        <v/>
      </c>
      <c r="L1965" s="92" t="str">
        <f t="shared" si="314"/>
        <v/>
      </c>
      <c r="M1965" s="95" t="str">
        <f>IF(A1965&lt;&gt;"",IF(MID(C1965,1,1)="c",SigmaEpsConcrete(I1965,$AN$30:$AN$33,$AR$30:$AR$33,$AS$26,$AS$27,$AS$28,$AQ$20,$AU$19),""),"")</f>
        <v/>
      </c>
      <c r="N1965" s="95" t="str">
        <f>IF(A1965&lt;&gt;"",IF(MID(C1965,1,1)="r",SigmaEpsReinf(J1965,$AS$42:$AS$43,$AS$41,$AS$39,$AS$40,$AQ$38),""),"")</f>
        <v/>
      </c>
      <c r="Q1965" s="92" t="str">
        <f t="shared" si="316"/>
        <v/>
      </c>
      <c r="R1965" s="92" t="str">
        <f t="shared" si="317"/>
        <v/>
      </c>
      <c r="U1965" s="5"/>
      <c r="V1965" s="5"/>
      <c r="W1965" s="94" t="str">
        <f t="shared" si="315"/>
        <v/>
      </c>
      <c r="X1965" s="94" t="str">
        <f t="shared" si="318"/>
        <v/>
      </c>
      <c r="Y1965" s="5"/>
      <c r="BK1965" s="8"/>
      <c r="BL1965" s="5"/>
      <c r="BM1965" s="5"/>
      <c r="BN1965" s="5"/>
      <c r="BO1965" s="5"/>
      <c r="BP1965" s="1"/>
      <c r="BQ1965" s="1"/>
      <c r="BR1965" s="1"/>
      <c r="BS1965" s="1"/>
      <c r="BT1965" s="1"/>
      <c r="BU1965" s="4"/>
      <c r="BV1965" s="1"/>
      <c r="BW1965" s="3"/>
      <c r="BX1965" s="4"/>
      <c r="BY1965" s="5"/>
      <c r="BZ1965" s="5"/>
      <c r="CA1965" s="5"/>
      <c r="CB1965" s="5"/>
      <c r="CC1965" s="5"/>
      <c r="CD1965" s="43"/>
    </row>
    <row r="1966" spans="1:82" x14ac:dyDescent="0.25">
      <c r="A1966" s="8"/>
      <c r="B1966" s="5"/>
      <c r="C1966" s="5"/>
      <c r="D1966" s="5"/>
      <c r="E1966" s="5"/>
      <c r="F1966" s="94" t="str">
        <f t="shared" si="309"/>
        <v/>
      </c>
      <c r="G1966" s="94" t="str">
        <f t="shared" si="310"/>
        <v/>
      </c>
      <c r="H1966" s="127" t="str">
        <f>IF(A1966&lt;&gt;"",IF(MID(C1966,1,1)="c",$AS$26,IF(MID(C1966,1,1)="r",$AS$41,IF(MID(C1966,1,1)="p",#REF!,#REF!))),"")</f>
        <v/>
      </c>
      <c r="I1966" s="92" t="str">
        <f t="shared" si="311"/>
        <v/>
      </c>
      <c r="J1966" s="92" t="str">
        <f t="shared" si="312"/>
        <v/>
      </c>
      <c r="K1966" s="92" t="str">
        <f t="shared" si="313"/>
        <v/>
      </c>
      <c r="L1966" s="92" t="str">
        <f t="shared" si="314"/>
        <v/>
      </c>
      <c r="M1966" s="95" t="str">
        <f>IF(A1966&lt;&gt;"",IF(MID(C1966,1,1)="c",SigmaEpsConcrete(I1966,$AN$30:$AN$33,$AR$30:$AR$33,$AS$26,$AS$27,$AS$28,$AQ$20,$AU$19),""),"")</f>
        <v/>
      </c>
      <c r="N1966" s="95" t="str">
        <f>IF(A1966&lt;&gt;"",IF(MID(C1966,1,1)="r",SigmaEpsReinf(J1966,$AS$42:$AS$43,$AS$41,$AS$39,$AS$40,$AQ$38),""),"")</f>
        <v/>
      </c>
      <c r="Q1966" s="92" t="str">
        <f t="shared" si="316"/>
        <v/>
      </c>
      <c r="R1966" s="92" t="str">
        <f t="shared" si="317"/>
        <v/>
      </c>
      <c r="U1966" s="5"/>
      <c r="V1966" s="5"/>
      <c r="W1966" s="94" t="str">
        <f t="shared" si="315"/>
        <v/>
      </c>
      <c r="X1966" s="94" t="str">
        <f t="shared" si="318"/>
        <v/>
      </c>
      <c r="Y1966" s="5"/>
      <c r="BK1966" s="8"/>
      <c r="BL1966" s="5"/>
      <c r="BM1966" s="5"/>
      <c r="BN1966" s="5"/>
      <c r="BO1966" s="5"/>
      <c r="BP1966" s="1"/>
      <c r="BQ1966" s="1"/>
      <c r="BR1966" s="1"/>
      <c r="BS1966" s="1"/>
      <c r="BT1966" s="1"/>
      <c r="BU1966" s="4"/>
      <c r="BV1966" s="1"/>
      <c r="BW1966" s="3"/>
      <c r="BX1966" s="4"/>
      <c r="BY1966" s="5"/>
      <c r="BZ1966" s="5"/>
      <c r="CA1966" s="5"/>
      <c r="CB1966" s="5"/>
      <c r="CC1966" s="5"/>
      <c r="CD1966" s="43"/>
    </row>
    <row r="1967" spans="1:82" x14ac:dyDescent="0.25">
      <c r="A1967" s="8"/>
      <c r="B1967" s="5"/>
      <c r="C1967" s="5"/>
      <c r="D1967" s="5"/>
      <c r="E1967" s="5"/>
      <c r="F1967" s="94" t="str">
        <f t="shared" si="309"/>
        <v/>
      </c>
      <c r="G1967" s="94" t="str">
        <f t="shared" si="310"/>
        <v/>
      </c>
      <c r="H1967" s="127" t="str">
        <f>IF(A1967&lt;&gt;"",IF(MID(C1967,1,1)="c",$AS$26,IF(MID(C1967,1,1)="r",$AS$41,IF(MID(C1967,1,1)="p",#REF!,#REF!))),"")</f>
        <v/>
      </c>
      <c r="I1967" s="92" t="str">
        <f t="shared" si="311"/>
        <v/>
      </c>
      <c r="J1967" s="92" t="str">
        <f t="shared" si="312"/>
        <v/>
      </c>
      <c r="K1967" s="92" t="str">
        <f t="shared" si="313"/>
        <v/>
      </c>
      <c r="L1967" s="92" t="str">
        <f t="shared" si="314"/>
        <v/>
      </c>
      <c r="M1967" s="95" t="str">
        <f>IF(A1967&lt;&gt;"",IF(MID(C1967,1,1)="c",SigmaEpsConcrete(I1967,$AN$30:$AN$33,$AR$30:$AR$33,$AS$26,$AS$27,$AS$28,$AQ$20,$AU$19),""),"")</f>
        <v/>
      </c>
      <c r="N1967" s="95" t="str">
        <f>IF(A1967&lt;&gt;"",IF(MID(C1967,1,1)="r",SigmaEpsReinf(J1967,$AS$42:$AS$43,$AS$41,$AS$39,$AS$40,$AQ$38),""),"")</f>
        <v/>
      </c>
      <c r="Q1967" s="92" t="str">
        <f t="shared" si="316"/>
        <v/>
      </c>
      <c r="R1967" s="92" t="str">
        <f t="shared" si="317"/>
        <v/>
      </c>
      <c r="U1967" s="5"/>
      <c r="V1967" s="5"/>
      <c r="W1967" s="94" t="str">
        <f t="shared" si="315"/>
        <v/>
      </c>
      <c r="X1967" s="94" t="str">
        <f t="shared" si="318"/>
        <v/>
      </c>
      <c r="Y1967" s="5"/>
      <c r="BK1967" s="8"/>
      <c r="BL1967" s="5"/>
      <c r="BM1967" s="5"/>
      <c r="BN1967" s="5"/>
      <c r="BO1967" s="5"/>
      <c r="BP1967" s="1"/>
      <c r="BQ1967" s="1"/>
      <c r="BR1967" s="1"/>
      <c r="BS1967" s="1"/>
      <c r="BT1967" s="1"/>
      <c r="BU1967" s="4"/>
      <c r="BV1967" s="1"/>
      <c r="BW1967" s="3"/>
      <c r="BX1967" s="4"/>
      <c r="BY1967" s="5"/>
      <c r="BZ1967" s="5"/>
      <c r="CA1967" s="5"/>
      <c r="CB1967" s="5"/>
      <c r="CC1967" s="5"/>
      <c r="CD1967" s="43"/>
    </row>
    <row r="1968" spans="1:82" x14ac:dyDescent="0.25">
      <c r="A1968" s="8"/>
      <c r="B1968" s="5"/>
      <c r="C1968" s="5"/>
      <c r="D1968" s="5"/>
      <c r="E1968" s="5"/>
      <c r="F1968" s="94" t="str">
        <f t="shared" si="309"/>
        <v/>
      </c>
      <c r="G1968" s="94" t="str">
        <f t="shared" si="310"/>
        <v/>
      </c>
      <c r="H1968" s="127" t="str">
        <f>IF(A1968&lt;&gt;"",IF(MID(C1968,1,1)="c",$AS$26,IF(MID(C1968,1,1)="r",$AS$41,IF(MID(C1968,1,1)="p",#REF!,#REF!))),"")</f>
        <v/>
      </c>
      <c r="I1968" s="92" t="str">
        <f t="shared" si="311"/>
        <v/>
      </c>
      <c r="J1968" s="92" t="str">
        <f t="shared" si="312"/>
        <v/>
      </c>
      <c r="K1968" s="92" t="str">
        <f t="shared" si="313"/>
        <v/>
      </c>
      <c r="L1968" s="92" t="str">
        <f t="shared" si="314"/>
        <v/>
      </c>
      <c r="M1968" s="95" t="str">
        <f>IF(A1968&lt;&gt;"",IF(MID(C1968,1,1)="c",SigmaEpsConcrete(I1968,$AN$30:$AN$33,$AR$30:$AR$33,$AS$26,$AS$27,$AS$28,$AQ$20,$AU$19),""),"")</f>
        <v/>
      </c>
      <c r="N1968" s="95" t="str">
        <f>IF(A1968&lt;&gt;"",IF(MID(C1968,1,1)="r",SigmaEpsReinf(J1968,$AS$42:$AS$43,$AS$41,$AS$39,$AS$40,$AQ$38),""),"")</f>
        <v/>
      </c>
      <c r="Q1968" s="92" t="str">
        <f t="shared" si="316"/>
        <v/>
      </c>
      <c r="R1968" s="92" t="str">
        <f t="shared" si="317"/>
        <v/>
      </c>
      <c r="U1968" s="5"/>
      <c r="V1968" s="5"/>
      <c r="W1968" s="94" t="str">
        <f t="shared" si="315"/>
        <v/>
      </c>
      <c r="X1968" s="94" t="str">
        <f t="shared" si="318"/>
        <v/>
      </c>
      <c r="Y1968" s="5"/>
      <c r="BK1968" s="8"/>
      <c r="BL1968" s="5"/>
      <c r="BM1968" s="5"/>
      <c r="BN1968" s="5"/>
      <c r="BO1968" s="5"/>
      <c r="BP1968" s="1"/>
      <c r="BQ1968" s="1"/>
      <c r="BR1968" s="1"/>
      <c r="BS1968" s="1"/>
      <c r="BT1968" s="1"/>
      <c r="BU1968" s="4"/>
      <c r="BV1968" s="1"/>
      <c r="BW1968" s="3"/>
      <c r="BX1968" s="4"/>
      <c r="BY1968" s="5"/>
      <c r="BZ1968" s="5"/>
      <c r="CA1968" s="5"/>
      <c r="CB1968" s="5"/>
      <c r="CC1968" s="5"/>
      <c r="CD1968" s="43"/>
    </row>
    <row r="1969" spans="1:82" x14ac:dyDescent="0.25">
      <c r="A1969" s="8"/>
      <c r="B1969" s="5"/>
      <c r="C1969" s="5"/>
      <c r="D1969" s="5"/>
      <c r="E1969" s="5"/>
      <c r="F1969" s="94" t="str">
        <f t="shared" si="309"/>
        <v/>
      </c>
      <c r="G1969" s="94" t="str">
        <f t="shared" si="310"/>
        <v/>
      </c>
      <c r="H1969" s="127" t="str">
        <f>IF(A1969&lt;&gt;"",IF(MID(C1969,1,1)="c",$AS$26,IF(MID(C1969,1,1)="r",$AS$41,IF(MID(C1969,1,1)="p",#REF!,#REF!))),"")</f>
        <v/>
      </c>
      <c r="I1969" s="92" t="str">
        <f t="shared" si="311"/>
        <v/>
      </c>
      <c r="J1969" s="92" t="str">
        <f t="shared" si="312"/>
        <v/>
      </c>
      <c r="K1969" s="92" t="str">
        <f t="shared" si="313"/>
        <v/>
      </c>
      <c r="L1969" s="92" t="str">
        <f t="shared" si="314"/>
        <v/>
      </c>
      <c r="M1969" s="95" t="str">
        <f>IF(A1969&lt;&gt;"",IF(MID(C1969,1,1)="c",SigmaEpsConcrete(I1969,$AN$30:$AN$33,$AR$30:$AR$33,$AS$26,$AS$27,$AS$28,$AQ$20,$AU$19),""),"")</f>
        <v/>
      </c>
      <c r="N1969" s="95" t="str">
        <f>IF(A1969&lt;&gt;"",IF(MID(C1969,1,1)="r",SigmaEpsReinf(J1969,$AS$42:$AS$43,$AS$41,$AS$39,$AS$40,$AQ$38),""),"")</f>
        <v/>
      </c>
      <c r="Q1969" s="92" t="str">
        <f t="shared" si="316"/>
        <v/>
      </c>
      <c r="R1969" s="92" t="str">
        <f t="shared" si="317"/>
        <v/>
      </c>
      <c r="U1969" s="5"/>
      <c r="V1969" s="5"/>
      <c r="W1969" s="94" t="str">
        <f t="shared" si="315"/>
        <v/>
      </c>
      <c r="X1969" s="94" t="str">
        <f t="shared" si="318"/>
        <v/>
      </c>
      <c r="Y1969" s="5"/>
      <c r="BK1969" s="8"/>
      <c r="BL1969" s="5"/>
      <c r="BM1969" s="5"/>
      <c r="BN1969" s="5"/>
      <c r="BO1969" s="5"/>
      <c r="BP1969" s="1"/>
      <c r="BQ1969" s="1"/>
      <c r="BR1969" s="1"/>
      <c r="BS1969" s="1"/>
      <c r="BT1969" s="1"/>
      <c r="BU1969" s="4"/>
      <c r="BV1969" s="1"/>
      <c r="BW1969" s="3"/>
      <c r="BX1969" s="4"/>
      <c r="BY1969" s="5"/>
      <c r="BZ1969" s="5"/>
      <c r="CA1969" s="5"/>
      <c r="CB1969" s="5"/>
      <c r="CC1969" s="5"/>
      <c r="CD1969" s="43"/>
    </row>
    <row r="1970" spans="1:82" x14ac:dyDescent="0.25">
      <c r="A1970" s="8"/>
      <c r="B1970" s="5"/>
      <c r="C1970" s="5"/>
      <c r="D1970" s="5"/>
      <c r="E1970" s="5"/>
      <c r="F1970" s="94" t="str">
        <f t="shared" si="309"/>
        <v/>
      </c>
      <c r="G1970" s="94" t="str">
        <f t="shared" si="310"/>
        <v/>
      </c>
      <c r="H1970" s="127" t="str">
        <f>IF(A1970&lt;&gt;"",IF(MID(C1970,1,1)="c",$AS$26,IF(MID(C1970,1,1)="r",$AS$41,IF(MID(C1970,1,1)="p",#REF!,#REF!))),"")</f>
        <v/>
      </c>
      <c r="I1970" s="92" t="str">
        <f t="shared" si="311"/>
        <v/>
      </c>
      <c r="J1970" s="92" t="str">
        <f t="shared" si="312"/>
        <v/>
      </c>
      <c r="K1970" s="92" t="str">
        <f t="shared" si="313"/>
        <v/>
      </c>
      <c r="L1970" s="92" t="str">
        <f t="shared" si="314"/>
        <v/>
      </c>
      <c r="M1970" s="95" t="str">
        <f>IF(A1970&lt;&gt;"",IF(MID(C1970,1,1)="c",SigmaEpsConcrete(I1970,$AN$30:$AN$33,$AR$30:$AR$33,$AS$26,$AS$27,$AS$28,$AQ$20,$AU$19),""),"")</f>
        <v/>
      </c>
      <c r="N1970" s="95" t="str">
        <f>IF(A1970&lt;&gt;"",IF(MID(C1970,1,1)="r",SigmaEpsReinf(J1970,$AS$42:$AS$43,$AS$41,$AS$39,$AS$40,$AQ$38),""),"")</f>
        <v/>
      </c>
      <c r="Q1970" s="92" t="str">
        <f t="shared" si="316"/>
        <v/>
      </c>
      <c r="R1970" s="92" t="str">
        <f t="shared" si="317"/>
        <v/>
      </c>
      <c r="U1970" s="5"/>
      <c r="V1970" s="5"/>
      <c r="W1970" s="94" t="str">
        <f t="shared" si="315"/>
        <v/>
      </c>
      <c r="X1970" s="94" t="str">
        <f t="shared" si="318"/>
        <v/>
      </c>
      <c r="Y1970" s="5"/>
      <c r="BK1970" s="8"/>
      <c r="BL1970" s="5"/>
      <c r="BM1970" s="5"/>
      <c r="BN1970" s="5"/>
      <c r="BO1970" s="5"/>
      <c r="BP1970" s="1"/>
      <c r="BQ1970" s="1"/>
      <c r="BR1970" s="1"/>
      <c r="BS1970" s="1"/>
      <c r="BT1970" s="1"/>
      <c r="BU1970" s="4"/>
      <c r="BV1970" s="1"/>
      <c r="BW1970" s="3"/>
      <c r="BX1970" s="4"/>
      <c r="BY1970" s="5"/>
      <c r="BZ1970" s="5"/>
      <c r="CA1970" s="5"/>
      <c r="CB1970" s="5"/>
      <c r="CC1970" s="5"/>
      <c r="CD1970" s="43"/>
    </row>
    <row r="1971" spans="1:82" x14ac:dyDescent="0.25">
      <c r="A1971" s="8"/>
      <c r="B1971" s="5"/>
      <c r="C1971" s="5"/>
      <c r="D1971" s="5"/>
      <c r="E1971" s="5"/>
      <c r="F1971" s="94" t="str">
        <f t="shared" si="309"/>
        <v/>
      </c>
      <c r="G1971" s="94" t="str">
        <f t="shared" si="310"/>
        <v/>
      </c>
      <c r="H1971" s="127" t="str">
        <f>IF(A1971&lt;&gt;"",IF(MID(C1971,1,1)="c",$AS$26,IF(MID(C1971,1,1)="r",$AS$41,IF(MID(C1971,1,1)="p",#REF!,#REF!))),"")</f>
        <v/>
      </c>
      <c r="I1971" s="92" t="str">
        <f t="shared" si="311"/>
        <v/>
      </c>
      <c r="J1971" s="92" t="str">
        <f t="shared" si="312"/>
        <v/>
      </c>
      <c r="K1971" s="92" t="str">
        <f t="shared" si="313"/>
        <v/>
      </c>
      <c r="L1971" s="92" t="str">
        <f t="shared" si="314"/>
        <v/>
      </c>
      <c r="M1971" s="95" t="str">
        <f>IF(A1971&lt;&gt;"",IF(MID(C1971,1,1)="c",SigmaEpsConcrete(I1971,$AN$30:$AN$33,$AR$30:$AR$33,$AS$26,$AS$27,$AS$28,$AQ$20,$AU$19),""),"")</f>
        <v/>
      </c>
      <c r="N1971" s="95" t="str">
        <f>IF(A1971&lt;&gt;"",IF(MID(C1971,1,1)="r",SigmaEpsReinf(J1971,$AS$42:$AS$43,$AS$41,$AS$39,$AS$40,$AQ$38),""),"")</f>
        <v/>
      </c>
      <c r="Q1971" s="92" t="str">
        <f t="shared" si="316"/>
        <v/>
      </c>
      <c r="R1971" s="92" t="str">
        <f t="shared" si="317"/>
        <v/>
      </c>
      <c r="U1971" s="5"/>
      <c r="V1971" s="5"/>
      <c r="W1971" s="94" t="str">
        <f t="shared" si="315"/>
        <v/>
      </c>
      <c r="X1971" s="94" t="str">
        <f t="shared" si="318"/>
        <v/>
      </c>
      <c r="Y1971" s="5"/>
      <c r="BK1971" s="8"/>
      <c r="BL1971" s="5"/>
      <c r="BM1971" s="5"/>
      <c r="BN1971" s="5"/>
      <c r="BO1971" s="5"/>
      <c r="BP1971" s="1"/>
      <c r="BQ1971" s="1"/>
      <c r="BR1971" s="1"/>
      <c r="BS1971" s="1"/>
      <c r="BT1971" s="1"/>
      <c r="BU1971" s="4"/>
      <c r="BV1971" s="1"/>
      <c r="BW1971" s="3"/>
      <c r="BX1971" s="4"/>
      <c r="BY1971" s="5"/>
      <c r="BZ1971" s="5"/>
      <c r="CA1971" s="5"/>
      <c r="CB1971" s="5"/>
      <c r="CC1971" s="5"/>
      <c r="CD1971" s="43"/>
    </row>
    <row r="1972" spans="1:82" x14ac:dyDescent="0.25">
      <c r="A1972" s="8"/>
      <c r="B1972" s="5"/>
      <c r="C1972" s="5"/>
      <c r="D1972" s="5"/>
      <c r="E1972" s="5"/>
      <c r="F1972" s="94" t="str">
        <f t="shared" si="309"/>
        <v/>
      </c>
      <c r="G1972" s="94" t="str">
        <f t="shared" si="310"/>
        <v/>
      </c>
      <c r="H1972" s="127" t="str">
        <f>IF(A1972&lt;&gt;"",IF(MID(C1972,1,1)="c",$AS$26,IF(MID(C1972,1,1)="r",$AS$41,IF(MID(C1972,1,1)="p",#REF!,#REF!))),"")</f>
        <v/>
      </c>
      <c r="I1972" s="92" t="str">
        <f t="shared" si="311"/>
        <v/>
      </c>
      <c r="J1972" s="92" t="str">
        <f t="shared" si="312"/>
        <v/>
      </c>
      <c r="K1972" s="92" t="str">
        <f t="shared" si="313"/>
        <v/>
      </c>
      <c r="L1972" s="92" t="str">
        <f t="shared" si="314"/>
        <v/>
      </c>
      <c r="M1972" s="95" t="str">
        <f>IF(A1972&lt;&gt;"",IF(MID(C1972,1,1)="c",SigmaEpsConcrete(I1972,$AN$30:$AN$33,$AR$30:$AR$33,$AS$26,$AS$27,$AS$28,$AQ$20,$AU$19),""),"")</f>
        <v/>
      </c>
      <c r="N1972" s="95" t="str">
        <f>IF(A1972&lt;&gt;"",IF(MID(C1972,1,1)="r",SigmaEpsReinf(J1972,$AS$42:$AS$43,$AS$41,$AS$39,$AS$40,$AQ$38),""),"")</f>
        <v/>
      </c>
      <c r="Q1972" s="92" t="str">
        <f t="shared" si="316"/>
        <v/>
      </c>
      <c r="R1972" s="92" t="str">
        <f t="shared" si="317"/>
        <v/>
      </c>
      <c r="U1972" s="5"/>
      <c r="V1972" s="5"/>
      <c r="W1972" s="94" t="str">
        <f t="shared" si="315"/>
        <v/>
      </c>
      <c r="X1972" s="94" t="str">
        <f t="shared" si="318"/>
        <v/>
      </c>
      <c r="Y1972" s="5"/>
      <c r="BK1972" s="8"/>
      <c r="BL1972" s="5"/>
      <c r="BM1972" s="5"/>
      <c r="BN1972" s="5"/>
      <c r="BO1972" s="5"/>
      <c r="BP1972" s="1"/>
      <c r="BQ1972" s="1"/>
      <c r="BR1972" s="1"/>
      <c r="BS1972" s="1"/>
      <c r="BT1972" s="1"/>
      <c r="BU1972" s="4"/>
      <c r="BV1972" s="1"/>
      <c r="BW1972" s="3"/>
      <c r="BX1972" s="4"/>
      <c r="BY1972" s="5"/>
      <c r="BZ1972" s="5"/>
      <c r="CA1972" s="5"/>
      <c r="CB1972" s="5"/>
      <c r="CC1972" s="5"/>
      <c r="CD1972" s="43"/>
    </row>
    <row r="1973" spans="1:82" x14ac:dyDescent="0.25">
      <c r="A1973" s="8"/>
      <c r="B1973" s="5"/>
      <c r="C1973" s="5"/>
      <c r="D1973" s="5"/>
      <c r="E1973" s="5"/>
      <c r="F1973" s="94" t="str">
        <f t="shared" si="309"/>
        <v/>
      </c>
      <c r="G1973" s="94" t="str">
        <f t="shared" si="310"/>
        <v/>
      </c>
      <c r="H1973" s="127" t="str">
        <f>IF(A1973&lt;&gt;"",IF(MID(C1973,1,1)="c",$AS$26,IF(MID(C1973,1,1)="r",$AS$41,IF(MID(C1973,1,1)="p",#REF!,#REF!))),"")</f>
        <v/>
      </c>
      <c r="I1973" s="92" t="str">
        <f t="shared" si="311"/>
        <v/>
      </c>
      <c r="J1973" s="92" t="str">
        <f t="shared" si="312"/>
        <v/>
      </c>
      <c r="K1973" s="92" t="str">
        <f t="shared" si="313"/>
        <v/>
      </c>
      <c r="L1973" s="92" t="str">
        <f t="shared" si="314"/>
        <v/>
      </c>
      <c r="M1973" s="95" t="str">
        <f>IF(A1973&lt;&gt;"",IF(MID(C1973,1,1)="c",SigmaEpsConcrete(I1973,$AN$30:$AN$33,$AR$30:$AR$33,$AS$26,$AS$27,$AS$28,$AQ$20,$AU$19),""),"")</f>
        <v/>
      </c>
      <c r="N1973" s="95" t="str">
        <f>IF(A1973&lt;&gt;"",IF(MID(C1973,1,1)="r",SigmaEpsReinf(J1973,$AS$42:$AS$43,$AS$41,$AS$39,$AS$40,$AQ$38),""),"")</f>
        <v/>
      </c>
      <c r="Q1973" s="92" t="str">
        <f t="shared" si="316"/>
        <v/>
      </c>
      <c r="R1973" s="92" t="str">
        <f t="shared" si="317"/>
        <v/>
      </c>
      <c r="U1973" s="5"/>
      <c r="V1973" s="5"/>
      <c r="W1973" s="94" t="str">
        <f t="shared" si="315"/>
        <v/>
      </c>
      <c r="X1973" s="94" t="str">
        <f t="shared" si="318"/>
        <v/>
      </c>
      <c r="Y1973" s="5"/>
      <c r="BK1973" s="8"/>
      <c r="BL1973" s="5"/>
      <c r="BM1973" s="5"/>
      <c r="BN1973" s="5"/>
      <c r="BO1973" s="5"/>
      <c r="BP1973" s="1"/>
      <c r="BQ1973" s="1"/>
      <c r="BR1973" s="1"/>
      <c r="BS1973" s="1"/>
      <c r="BT1973" s="1"/>
      <c r="BU1973" s="4"/>
      <c r="BV1973" s="1"/>
      <c r="BW1973" s="3"/>
      <c r="BX1973" s="4"/>
      <c r="BY1973" s="5"/>
      <c r="BZ1973" s="5"/>
      <c r="CA1973" s="5"/>
      <c r="CB1973" s="5"/>
      <c r="CC1973" s="5"/>
      <c r="CD1973" s="43"/>
    </row>
    <row r="1974" spans="1:82" x14ac:dyDescent="0.25">
      <c r="A1974" s="8"/>
      <c r="B1974" s="5"/>
      <c r="C1974" s="5"/>
      <c r="D1974" s="5"/>
      <c r="E1974" s="5"/>
      <c r="F1974" s="94" t="str">
        <f t="shared" si="309"/>
        <v/>
      </c>
      <c r="G1974" s="94" t="str">
        <f t="shared" si="310"/>
        <v/>
      </c>
      <c r="H1974" s="127" t="str">
        <f>IF(A1974&lt;&gt;"",IF(MID(C1974,1,1)="c",$AS$26,IF(MID(C1974,1,1)="r",$AS$41,IF(MID(C1974,1,1)="p",#REF!,#REF!))),"")</f>
        <v/>
      </c>
      <c r="I1974" s="92" t="str">
        <f t="shared" si="311"/>
        <v/>
      </c>
      <c r="J1974" s="92" t="str">
        <f t="shared" si="312"/>
        <v/>
      </c>
      <c r="K1974" s="92" t="str">
        <f t="shared" si="313"/>
        <v/>
      </c>
      <c r="L1974" s="92" t="str">
        <f t="shared" si="314"/>
        <v/>
      </c>
      <c r="M1974" s="95" t="str">
        <f>IF(A1974&lt;&gt;"",IF(MID(C1974,1,1)="c",SigmaEpsConcrete(I1974,$AN$30:$AN$33,$AR$30:$AR$33,$AS$26,$AS$27,$AS$28,$AQ$20,$AU$19),""),"")</f>
        <v/>
      </c>
      <c r="N1974" s="95" t="str">
        <f>IF(A1974&lt;&gt;"",IF(MID(C1974,1,1)="r",SigmaEpsReinf(J1974,$AS$42:$AS$43,$AS$41,$AS$39,$AS$40,$AQ$38),""),"")</f>
        <v/>
      </c>
      <c r="Q1974" s="92" t="str">
        <f t="shared" si="316"/>
        <v/>
      </c>
      <c r="R1974" s="92" t="str">
        <f t="shared" si="317"/>
        <v/>
      </c>
      <c r="U1974" s="5"/>
      <c r="V1974" s="5"/>
      <c r="W1974" s="94" t="str">
        <f t="shared" si="315"/>
        <v/>
      </c>
      <c r="X1974" s="94" t="str">
        <f t="shared" si="318"/>
        <v/>
      </c>
      <c r="Y1974" s="5"/>
      <c r="BK1974" s="8"/>
      <c r="BL1974" s="5"/>
      <c r="BM1974" s="5"/>
      <c r="BN1974" s="5"/>
      <c r="BO1974" s="5"/>
      <c r="BP1974" s="1"/>
      <c r="BQ1974" s="1"/>
      <c r="BR1974" s="1"/>
      <c r="BS1974" s="1"/>
      <c r="BT1974" s="1"/>
      <c r="BU1974" s="4"/>
      <c r="BV1974" s="1"/>
      <c r="BW1974" s="3"/>
      <c r="BX1974" s="4"/>
      <c r="BY1974" s="5"/>
      <c r="BZ1974" s="5"/>
      <c r="CA1974" s="5"/>
      <c r="CB1974" s="5"/>
      <c r="CC1974" s="5"/>
      <c r="CD1974" s="43"/>
    </row>
    <row r="1975" spans="1:82" x14ac:dyDescent="0.25">
      <c r="A1975" s="8"/>
      <c r="B1975" s="5"/>
      <c r="C1975" s="5"/>
      <c r="D1975" s="5"/>
      <c r="E1975" s="5"/>
      <c r="F1975" s="94" t="str">
        <f t="shared" si="309"/>
        <v/>
      </c>
      <c r="G1975" s="94" t="str">
        <f t="shared" si="310"/>
        <v/>
      </c>
      <c r="H1975" s="127" t="str">
        <f>IF(A1975&lt;&gt;"",IF(MID(C1975,1,1)="c",$AS$26,IF(MID(C1975,1,1)="r",$AS$41,IF(MID(C1975,1,1)="p",#REF!,#REF!))),"")</f>
        <v/>
      </c>
      <c r="I1975" s="92" t="str">
        <f t="shared" si="311"/>
        <v/>
      </c>
      <c r="J1975" s="92" t="str">
        <f t="shared" si="312"/>
        <v/>
      </c>
      <c r="K1975" s="92" t="str">
        <f t="shared" si="313"/>
        <v/>
      </c>
      <c r="L1975" s="92" t="str">
        <f t="shared" si="314"/>
        <v/>
      </c>
      <c r="M1975" s="95" t="str">
        <f>IF(A1975&lt;&gt;"",IF(MID(C1975,1,1)="c",SigmaEpsConcrete(I1975,$AN$30:$AN$33,$AR$30:$AR$33,$AS$26,$AS$27,$AS$28,$AQ$20,$AU$19),""),"")</f>
        <v/>
      </c>
      <c r="N1975" s="95" t="str">
        <f>IF(A1975&lt;&gt;"",IF(MID(C1975,1,1)="r",SigmaEpsReinf(J1975,$AS$42:$AS$43,$AS$41,$AS$39,$AS$40,$AQ$38),""),"")</f>
        <v/>
      </c>
      <c r="Q1975" s="92" t="str">
        <f t="shared" si="316"/>
        <v/>
      </c>
      <c r="R1975" s="92" t="str">
        <f t="shared" si="317"/>
        <v/>
      </c>
      <c r="U1975" s="5"/>
      <c r="V1975" s="5"/>
      <c r="W1975" s="94" t="str">
        <f t="shared" si="315"/>
        <v/>
      </c>
      <c r="X1975" s="94" t="str">
        <f t="shared" si="318"/>
        <v/>
      </c>
      <c r="Y1975" s="5"/>
      <c r="BK1975" s="8"/>
      <c r="BL1975" s="5"/>
      <c r="BM1975" s="5"/>
      <c r="BN1975" s="5"/>
      <c r="BO1975" s="5"/>
      <c r="BP1975" s="1"/>
      <c r="BQ1975" s="1"/>
      <c r="BR1975" s="1"/>
      <c r="BS1975" s="1"/>
      <c r="BT1975" s="1"/>
      <c r="BU1975" s="4"/>
      <c r="BV1975" s="1"/>
      <c r="BW1975" s="3"/>
      <c r="BX1975" s="4"/>
      <c r="BY1975" s="5"/>
      <c r="BZ1975" s="5"/>
      <c r="CA1975" s="5"/>
      <c r="CB1975" s="5"/>
      <c r="CC1975" s="5"/>
      <c r="CD1975" s="43"/>
    </row>
    <row r="1976" spans="1:82" x14ac:dyDescent="0.25">
      <c r="A1976" s="8"/>
      <c r="B1976" s="5"/>
      <c r="C1976" s="5"/>
      <c r="D1976" s="5"/>
      <c r="E1976" s="5"/>
      <c r="F1976" s="94" t="str">
        <f t="shared" si="309"/>
        <v/>
      </c>
      <c r="G1976" s="94" t="str">
        <f t="shared" si="310"/>
        <v/>
      </c>
      <c r="H1976" s="127" t="str">
        <f>IF(A1976&lt;&gt;"",IF(MID(C1976,1,1)="c",$AS$26,IF(MID(C1976,1,1)="r",$AS$41,IF(MID(C1976,1,1)="p",#REF!,#REF!))),"")</f>
        <v/>
      </c>
      <c r="I1976" s="92" t="str">
        <f t="shared" si="311"/>
        <v/>
      </c>
      <c r="J1976" s="92" t="str">
        <f t="shared" si="312"/>
        <v/>
      </c>
      <c r="K1976" s="92" t="str">
        <f t="shared" si="313"/>
        <v/>
      </c>
      <c r="L1976" s="92" t="str">
        <f t="shared" si="314"/>
        <v/>
      </c>
      <c r="M1976" s="95" t="str">
        <f>IF(A1976&lt;&gt;"",IF(MID(C1976,1,1)="c",SigmaEpsConcrete(I1976,$AN$30:$AN$33,$AR$30:$AR$33,$AS$26,$AS$27,$AS$28,$AQ$20,$AU$19),""),"")</f>
        <v/>
      </c>
      <c r="N1976" s="95" t="str">
        <f>IF(A1976&lt;&gt;"",IF(MID(C1976,1,1)="r",SigmaEpsReinf(J1976,$AS$42:$AS$43,$AS$41,$AS$39,$AS$40,$AQ$38),""),"")</f>
        <v/>
      </c>
      <c r="Q1976" s="92" t="str">
        <f t="shared" si="316"/>
        <v/>
      </c>
      <c r="R1976" s="92" t="str">
        <f t="shared" si="317"/>
        <v/>
      </c>
      <c r="U1976" s="5"/>
      <c r="V1976" s="5"/>
      <c r="W1976" s="94" t="str">
        <f t="shared" si="315"/>
        <v/>
      </c>
      <c r="X1976" s="94" t="str">
        <f t="shared" si="318"/>
        <v/>
      </c>
      <c r="Y1976" s="5"/>
      <c r="BK1976" s="8"/>
      <c r="BL1976" s="5"/>
      <c r="BM1976" s="5"/>
      <c r="BN1976" s="5"/>
      <c r="BO1976" s="5"/>
      <c r="BP1976" s="1"/>
      <c r="BQ1976" s="1"/>
      <c r="BR1976" s="1"/>
      <c r="BS1976" s="1"/>
      <c r="BT1976" s="1"/>
      <c r="BU1976" s="4"/>
      <c r="BV1976" s="1"/>
      <c r="BW1976" s="3"/>
      <c r="BX1976" s="4"/>
      <c r="BY1976" s="5"/>
      <c r="BZ1976" s="5"/>
      <c r="CA1976" s="5"/>
      <c r="CB1976" s="5"/>
      <c r="CC1976" s="5"/>
      <c r="CD1976" s="43"/>
    </row>
    <row r="1977" spans="1:82" x14ac:dyDescent="0.25">
      <c r="A1977" s="8"/>
      <c r="B1977" s="5"/>
      <c r="C1977" s="5"/>
      <c r="D1977" s="5"/>
      <c r="E1977" s="5"/>
      <c r="F1977" s="94" t="str">
        <f t="shared" si="309"/>
        <v/>
      </c>
      <c r="G1977" s="94" t="str">
        <f t="shared" si="310"/>
        <v/>
      </c>
      <c r="H1977" s="127" t="str">
        <f>IF(A1977&lt;&gt;"",IF(MID(C1977,1,1)="c",$AS$26,IF(MID(C1977,1,1)="r",$AS$41,IF(MID(C1977,1,1)="p",#REF!,#REF!))),"")</f>
        <v/>
      </c>
      <c r="I1977" s="92" t="str">
        <f t="shared" si="311"/>
        <v/>
      </c>
      <c r="J1977" s="92" t="str">
        <f t="shared" si="312"/>
        <v/>
      </c>
      <c r="K1977" s="92" t="str">
        <f t="shared" si="313"/>
        <v/>
      </c>
      <c r="L1977" s="92" t="str">
        <f t="shared" si="314"/>
        <v/>
      </c>
      <c r="M1977" s="95" t="str">
        <f>IF(A1977&lt;&gt;"",IF(MID(C1977,1,1)="c",SigmaEpsConcrete(I1977,$AN$30:$AN$33,$AR$30:$AR$33,$AS$26,$AS$27,$AS$28,$AQ$20,$AU$19),""),"")</f>
        <v/>
      </c>
      <c r="N1977" s="95" t="str">
        <f>IF(A1977&lt;&gt;"",IF(MID(C1977,1,1)="r",SigmaEpsReinf(J1977,$AS$42:$AS$43,$AS$41,$AS$39,$AS$40,$AQ$38),""),"")</f>
        <v/>
      </c>
      <c r="Q1977" s="92" t="str">
        <f t="shared" si="316"/>
        <v/>
      </c>
      <c r="R1977" s="92" t="str">
        <f t="shared" si="317"/>
        <v/>
      </c>
      <c r="U1977" s="5"/>
      <c r="V1977" s="5"/>
      <c r="W1977" s="94" t="str">
        <f t="shared" si="315"/>
        <v/>
      </c>
      <c r="X1977" s="94" t="str">
        <f t="shared" si="318"/>
        <v/>
      </c>
      <c r="Y1977" s="5"/>
      <c r="BK1977" s="8"/>
      <c r="BL1977" s="5"/>
      <c r="BM1977" s="5"/>
      <c r="BN1977" s="5"/>
      <c r="BO1977" s="5"/>
      <c r="BP1977" s="1"/>
      <c r="BQ1977" s="1"/>
      <c r="BR1977" s="1"/>
      <c r="BS1977" s="1"/>
      <c r="BT1977" s="1"/>
      <c r="BU1977" s="4"/>
      <c r="BV1977" s="1"/>
      <c r="BW1977" s="3"/>
      <c r="BX1977" s="4"/>
      <c r="BY1977" s="5"/>
      <c r="BZ1977" s="5"/>
      <c r="CA1977" s="5"/>
      <c r="CB1977" s="5"/>
      <c r="CC1977" s="5"/>
      <c r="CD1977" s="43"/>
    </row>
    <row r="1978" spans="1:82" x14ac:dyDescent="0.25">
      <c r="A1978" s="8"/>
      <c r="B1978" s="5"/>
      <c r="C1978" s="5"/>
      <c r="D1978" s="5"/>
      <c r="E1978" s="5"/>
      <c r="F1978" s="94" t="str">
        <f t="shared" si="309"/>
        <v/>
      </c>
      <c r="G1978" s="94" t="str">
        <f t="shared" si="310"/>
        <v/>
      </c>
      <c r="H1978" s="127" t="str">
        <f>IF(A1978&lt;&gt;"",IF(MID(C1978,1,1)="c",$AS$26,IF(MID(C1978,1,1)="r",$AS$41,IF(MID(C1978,1,1)="p",#REF!,#REF!))),"")</f>
        <v/>
      </c>
      <c r="I1978" s="92" t="str">
        <f t="shared" si="311"/>
        <v/>
      </c>
      <c r="J1978" s="92" t="str">
        <f t="shared" si="312"/>
        <v/>
      </c>
      <c r="K1978" s="92" t="str">
        <f t="shared" si="313"/>
        <v/>
      </c>
      <c r="L1978" s="92" t="str">
        <f t="shared" si="314"/>
        <v/>
      </c>
      <c r="M1978" s="95" t="str">
        <f>IF(A1978&lt;&gt;"",IF(MID(C1978,1,1)="c",SigmaEpsConcrete(I1978,$AN$30:$AN$33,$AR$30:$AR$33,$AS$26,$AS$27,$AS$28,$AQ$20,$AU$19),""),"")</f>
        <v/>
      </c>
      <c r="N1978" s="95" t="str">
        <f>IF(A1978&lt;&gt;"",IF(MID(C1978,1,1)="r",SigmaEpsReinf(J1978,$AS$42:$AS$43,$AS$41,$AS$39,$AS$40,$AQ$38),""),"")</f>
        <v/>
      </c>
      <c r="Q1978" s="92" t="str">
        <f t="shared" si="316"/>
        <v/>
      </c>
      <c r="R1978" s="92" t="str">
        <f t="shared" si="317"/>
        <v/>
      </c>
      <c r="U1978" s="5"/>
      <c r="V1978" s="5"/>
      <c r="W1978" s="94" t="str">
        <f t="shared" si="315"/>
        <v/>
      </c>
      <c r="X1978" s="94" t="str">
        <f t="shared" si="318"/>
        <v/>
      </c>
      <c r="Y1978" s="5"/>
      <c r="BK1978" s="8"/>
      <c r="BL1978" s="5"/>
      <c r="BM1978" s="5"/>
      <c r="BN1978" s="5"/>
      <c r="BO1978" s="5"/>
      <c r="BP1978" s="1"/>
      <c r="BQ1978" s="1"/>
      <c r="BR1978" s="1"/>
      <c r="BS1978" s="1"/>
      <c r="BT1978" s="1"/>
      <c r="BU1978" s="4"/>
      <c r="BV1978" s="1"/>
      <c r="BW1978" s="3"/>
      <c r="BX1978" s="4"/>
      <c r="BY1978" s="5"/>
      <c r="BZ1978" s="5"/>
      <c r="CA1978" s="5"/>
      <c r="CB1978" s="5"/>
      <c r="CC1978" s="5"/>
      <c r="CD1978" s="43"/>
    </row>
    <row r="1979" spans="1:82" x14ac:dyDescent="0.25">
      <c r="A1979" s="8"/>
      <c r="B1979" s="5"/>
      <c r="C1979" s="5"/>
      <c r="D1979" s="5"/>
      <c r="E1979" s="5"/>
      <c r="F1979" s="94" t="str">
        <f t="shared" si="309"/>
        <v/>
      </c>
      <c r="G1979" s="94" t="str">
        <f t="shared" si="310"/>
        <v/>
      </c>
      <c r="H1979" s="127" t="str">
        <f>IF(A1979&lt;&gt;"",IF(MID(C1979,1,1)="c",$AS$26,IF(MID(C1979,1,1)="r",$AS$41,IF(MID(C1979,1,1)="p",#REF!,#REF!))),"")</f>
        <v/>
      </c>
      <c r="I1979" s="92" t="str">
        <f t="shared" si="311"/>
        <v/>
      </c>
      <c r="J1979" s="92" t="str">
        <f t="shared" si="312"/>
        <v/>
      </c>
      <c r="K1979" s="92" t="str">
        <f t="shared" si="313"/>
        <v/>
      </c>
      <c r="L1979" s="92" t="str">
        <f t="shared" si="314"/>
        <v/>
      </c>
      <c r="M1979" s="95" t="str">
        <f>IF(A1979&lt;&gt;"",IF(MID(C1979,1,1)="c",SigmaEpsConcrete(I1979,$AN$30:$AN$33,$AR$30:$AR$33,$AS$26,$AS$27,$AS$28,$AQ$20,$AU$19),""),"")</f>
        <v/>
      </c>
      <c r="N1979" s="95" t="str">
        <f>IF(A1979&lt;&gt;"",IF(MID(C1979,1,1)="r",SigmaEpsReinf(J1979,$AS$42:$AS$43,$AS$41,$AS$39,$AS$40,$AQ$38),""),"")</f>
        <v/>
      </c>
      <c r="Q1979" s="92" t="str">
        <f t="shared" si="316"/>
        <v/>
      </c>
      <c r="R1979" s="92" t="str">
        <f t="shared" si="317"/>
        <v/>
      </c>
      <c r="U1979" s="5"/>
      <c r="V1979" s="5"/>
      <c r="W1979" s="94" t="str">
        <f t="shared" si="315"/>
        <v/>
      </c>
      <c r="X1979" s="94" t="str">
        <f t="shared" si="318"/>
        <v/>
      </c>
      <c r="Y1979" s="5"/>
      <c r="BK1979" s="8"/>
      <c r="BL1979" s="5"/>
      <c r="BM1979" s="5"/>
      <c r="BN1979" s="5"/>
      <c r="BO1979" s="5"/>
      <c r="BP1979" s="1"/>
      <c r="BQ1979" s="1"/>
      <c r="BR1979" s="1"/>
      <c r="BS1979" s="1"/>
      <c r="BT1979" s="1"/>
      <c r="BU1979" s="4"/>
      <c r="BV1979" s="1"/>
      <c r="BW1979" s="3"/>
      <c r="BX1979" s="4"/>
      <c r="BY1979" s="5"/>
      <c r="BZ1979" s="5"/>
      <c r="CA1979" s="5"/>
      <c r="CB1979" s="5"/>
      <c r="CC1979" s="5"/>
      <c r="CD1979" s="43"/>
    </row>
    <row r="1980" spans="1:82" x14ac:dyDescent="0.25">
      <c r="A1980" s="8"/>
      <c r="B1980" s="5"/>
      <c r="C1980" s="5"/>
      <c r="D1980" s="5"/>
      <c r="E1980" s="5"/>
      <c r="F1980" s="94" t="str">
        <f t="shared" si="309"/>
        <v/>
      </c>
      <c r="G1980" s="94" t="str">
        <f t="shared" si="310"/>
        <v/>
      </c>
      <c r="H1980" s="127" t="str">
        <f>IF(A1980&lt;&gt;"",IF(MID(C1980,1,1)="c",$AS$26,IF(MID(C1980,1,1)="r",$AS$41,IF(MID(C1980,1,1)="p",#REF!,#REF!))),"")</f>
        <v/>
      </c>
      <c r="I1980" s="92" t="str">
        <f t="shared" si="311"/>
        <v/>
      </c>
      <c r="J1980" s="92" t="str">
        <f t="shared" si="312"/>
        <v/>
      </c>
      <c r="K1980" s="92" t="str">
        <f t="shared" si="313"/>
        <v/>
      </c>
      <c r="L1980" s="92" t="str">
        <f t="shared" si="314"/>
        <v/>
      </c>
      <c r="M1980" s="95" t="str">
        <f>IF(A1980&lt;&gt;"",IF(MID(C1980,1,1)="c",SigmaEpsConcrete(I1980,$AN$30:$AN$33,$AR$30:$AR$33,$AS$26,$AS$27,$AS$28,$AQ$20,$AU$19),""),"")</f>
        <v/>
      </c>
      <c r="N1980" s="95" t="str">
        <f>IF(A1980&lt;&gt;"",IF(MID(C1980,1,1)="r",SigmaEpsReinf(J1980,$AS$42:$AS$43,$AS$41,$AS$39,$AS$40,$AQ$38),""),"")</f>
        <v/>
      </c>
      <c r="Q1980" s="92" t="str">
        <f t="shared" si="316"/>
        <v/>
      </c>
      <c r="R1980" s="92" t="str">
        <f t="shared" si="317"/>
        <v/>
      </c>
      <c r="U1980" s="5"/>
      <c r="V1980" s="5"/>
      <c r="W1980" s="94" t="str">
        <f t="shared" si="315"/>
        <v/>
      </c>
      <c r="X1980" s="94" t="str">
        <f t="shared" si="318"/>
        <v/>
      </c>
      <c r="Y1980" s="5"/>
      <c r="BK1980" s="8"/>
      <c r="BL1980" s="5"/>
      <c r="BM1980" s="5"/>
      <c r="BN1980" s="5"/>
      <c r="BO1980" s="5"/>
      <c r="BP1980" s="1"/>
      <c r="BQ1980" s="1"/>
      <c r="BR1980" s="1"/>
      <c r="BS1980" s="1"/>
      <c r="BT1980" s="1"/>
      <c r="BU1980" s="4"/>
      <c r="BV1980" s="1"/>
      <c r="BW1980" s="3"/>
      <c r="BX1980" s="4"/>
      <c r="BY1980" s="5"/>
      <c r="BZ1980" s="5"/>
      <c r="CA1980" s="5"/>
      <c r="CB1980" s="5"/>
      <c r="CC1980" s="5"/>
      <c r="CD1980" s="43"/>
    </row>
    <row r="1981" spans="1:82" x14ac:dyDescent="0.25">
      <c r="A1981" s="8"/>
      <c r="B1981" s="5"/>
      <c r="C1981" s="5"/>
      <c r="D1981" s="5"/>
      <c r="E1981" s="5"/>
      <c r="F1981" s="94" t="str">
        <f t="shared" si="309"/>
        <v/>
      </c>
      <c r="G1981" s="94" t="str">
        <f t="shared" si="310"/>
        <v/>
      </c>
      <c r="H1981" s="127" t="str">
        <f>IF(A1981&lt;&gt;"",IF(MID(C1981,1,1)="c",$AS$26,IF(MID(C1981,1,1)="r",$AS$41,IF(MID(C1981,1,1)="p",#REF!,#REF!))),"")</f>
        <v/>
      </c>
      <c r="I1981" s="92" t="str">
        <f t="shared" si="311"/>
        <v/>
      </c>
      <c r="J1981" s="92" t="str">
        <f t="shared" si="312"/>
        <v/>
      </c>
      <c r="K1981" s="92" t="str">
        <f t="shared" si="313"/>
        <v/>
      </c>
      <c r="L1981" s="92" t="str">
        <f t="shared" si="314"/>
        <v/>
      </c>
      <c r="M1981" s="95" t="str">
        <f>IF(A1981&lt;&gt;"",IF(MID(C1981,1,1)="c",SigmaEpsConcrete(I1981,$AN$30:$AN$33,$AR$30:$AR$33,$AS$26,$AS$27,$AS$28,$AQ$20,$AU$19),""),"")</f>
        <v/>
      </c>
      <c r="N1981" s="95" t="str">
        <f>IF(A1981&lt;&gt;"",IF(MID(C1981,1,1)="r",SigmaEpsReinf(J1981,$AS$42:$AS$43,$AS$41,$AS$39,$AS$40,$AQ$38),""),"")</f>
        <v/>
      </c>
      <c r="Q1981" s="92" t="str">
        <f t="shared" si="316"/>
        <v/>
      </c>
      <c r="R1981" s="92" t="str">
        <f t="shared" si="317"/>
        <v/>
      </c>
      <c r="U1981" s="5"/>
      <c r="V1981" s="5"/>
      <c r="W1981" s="94" t="str">
        <f t="shared" si="315"/>
        <v/>
      </c>
      <c r="X1981" s="94" t="str">
        <f t="shared" si="318"/>
        <v/>
      </c>
      <c r="Y1981" s="5"/>
      <c r="BK1981" s="8"/>
      <c r="BL1981" s="5"/>
      <c r="BM1981" s="5"/>
      <c r="BN1981" s="5"/>
      <c r="BO1981" s="5"/>
      <c r="BP1981" s="1"/>
      <c r="BQ1981" s="1"/>
      <c r="BR1981" s="1"/>
      <c r="BS1981" s="1"/>
      <c r="BT1981" s="1"/>
      <c r="BU1981" s="4"/>
      <c r="BV1981" s="1"/>
      <c r="BW1981" s="3"/>
      <c r="BX1981" s="4"/>
      <c r="BY1981" s="5"/>
      <c r="BZ1981" s="5"/>
      <c r="CA1981" s="5"/>
      <c r="CB1981" s="5"/>
      <c r="CC1981" s="5"/>
      <c r="CD1981" s="43"/>
    </row>
    <row r="1982" spans="1:82" x14ac:dyDescent="0.25">
      <c r="A1982" s="8"/>
      <c r="B1982" s="5"/>
      <c r="C1982" s="5"/>
      <c r="D1982" s="5"/>
      <c r="E1982" s="5"/>
      <c r="F1982" s="94" t="str">
        <f t="shared" si="309"/>
        <v/>
      </c>
      <c r="G1982" s="94" t="str">
        <f t="shared" si="310"/>
        <v/>
      </c>
      <c r="H1982" s="127" t="str">
        <f>IF(A1982&lt;&gt;"",IF(MID(C1982,1,1)="c",$AS$26,IF(MID(C1982,1,1)="r",$AS$41,IF(MID(C1982,1,1)="p",#REF!,#REF!))),"")</f>
        <v/>
      </c>
      <c r="I1982" s="92" t="str">
        <f t="shared" si="311"/>
        <v/>
      </c>
      <c r="J1982" s="92" t="str">
        <f t="shared" si="312"/>
        <v/>
      </c>
      <c r="K1982" s="92" t="str">
        <f t="shared" si="313"/>
        <v/>
      </c>
      <c r="L1982" s="92" t="str">
        <f t="shared" si="314"/>
        <v/>
      </c>
      <c r="M1982" s="95" t="str">
        <f>IF(A1982&lt;&gt;"",IF(MID(C1982,1,1)="c",SigmaEpsConcrete(I1982,$AN$30:$AN$33,$AR$30:$AR$33,$AS$26,$AS$27,$AS$28,$AQ$20,$AU$19),""),"")</f>
        <v/>
      </c>
      <c r="N1982" s="95" t="str">
        <f>IF(A1982&lt;&gt;"",IF(MID(C1982,1,1)="r",SigmaEpsReinf(J1982,$AS$42:$AS$43,$AS$41,$AS$39,$AS$40,$AQ$38),""),"")</f>
        <v/>
      </c>
      <c r="Q1982" s="92" t="str">
        <f t="shared" si="316"/>
        <v/>
      </c>
      <c r="R1982" s="92" t="str">
        <f t="shared" si="317"/>
        <v/>
      </c>
      <c r="U1982" s="5"/>
      <c r="V1982" s="5"/>
      <c r="W1982" s="94" t="str">
        <f t="shared" si="315"/>
        <v/>
      </c>
      <c r="X1982" s="94" t="str">
        <f t="shared" si="318"/>
        <v/>
      </c>
      <c r="Y1982" s="5"/>
      <c r="BK1982" s="8"/>
      <c r="BL1982" s="5"/>
      <c r="BM1982" s="5"/>
      <c r="BN1982" s="5"/>
      <c r="BO1982" s="5"/>
      <c r="BP1982" s="1"/>
      <c r="BQ1982" s="1"/>
      <c r="BR1982" s="1"/>
      <c r="BS1982" s="1"/>
      <c r="BT1982" s="1"/>
      <c r="BU1982" s="4"/>
      <c r="BV1982" s="1"/>
      <c r="BW1982" s="3"/>
      <c r="BX1982" s="4"/>
      <c r="BY1982" s="5"/>
      <c r="BZ1982" s="5"/>
      <c r="CA1982" s="5"/>
      <c r="CB1982" s="5"/>
      <c r="CC1982" s="5"/>
      <c r="CD1982" s="43"/>
    </row>
    <row r="1983" spans="1:82" x14ac:dyDescent="0.25">
      <c r="A1983" s="8"/>
      <c r="B1983" s="5"/>
      <c r="C1983" s="5"/>
      <c r="D1983" s="5"/>
      <c r="E1983" s="5"/>
      <c r="F1983" s="94" t="str">
        <f t="shared" si="309"/>
        <v/>
      </c>
      <c r="G1983" s="94" t="str">
        <f t="shared" si="310"/>
        <v/>
      </c>
      <c r="H1983" s="127" t="str">
        <f>IF(A1983&lt;&gt;"",IF(MID(C1983,1,1)="c",$AS$26,IF(MID(C1983,1,1)="r",$AS$41,IF(MID(C1983,1,1)="p",#REF!,#REF!))),"")</f>
        <v/>
      </c>
      <c r="I1983" s="92" t="str">
        <f t="shared" si="311"/>
        <v/>
      </c>
      <c r="J1983" s="92" t="str">
        <f t="shared" si="312"/>
        <v/>
      </c>
      <c r="K1983" s="92" t="str">
        <f t="shared" si="313"/>
        <v/>
      </c>
      <c r="L1983" s="92" t="str">
        <f t="shared" si="314"/>
        <v/>
      </c>
      <c r="M1983" s="95" t="str">
        <f>IF(A1983&lt;&gt;"",IF(MID(C1983,1,1)="c",SigmaEpsConcrete(I1983,$AN$30:$AN$33,$AR$30:$AR$33,$AS$26,$AS$27,$AS$28,$AQ$20,$AU$19),""),"")</f>
        <v/>
      </c>
      <c r="N1983" s="95" t="str">
        <f>IF(A1983&lt;&gt;"",IF(MID(C1983,1,1)="r",SigmaEpsReinf(J1983,$AS$42:$AS$43,$AS$41,$AS$39,$AS$40,$AQ$38),""),"")</f>
        <v/>
      </c>
      <c r="Q1983" s="92" t="str">
        <f t="shared" si="316"/>
        <v/>
      </c>
      <c r="R1983" s="92" t="str">
        <f t="shared" si="317"/>
        <v/>
      </c>
      <c r="U1983" s="5"/>
      <c r="V1983" s="5"/>
      <c r="W1983" s="94" t="str">
        <f t="shared" si="315"/>
        <v/>
      </c>
      <c r="X1983" s="94" t="str">
        <f t="shared" si="318"/>
        <v/>
      </c>
      <c r="Y1983" s="5"/>
      <c r="BK1983" s="8"/>
      <c r="BL1983" s="5"/>
      <c r="BM1983" s="5"/>
      <c r="BN1983" s="5"/>
      <c r="BO1983" s="5"/>
      <c r="BP1983" s="1"/>
      <c r="BQ1983" s="1"/>
      <c r="BR1983" s="1"/>
      <c r="BS1983" s="1"/>
      <c r="BT1983" s="1"/>
      <c r="BU1983" s="4"/>
      <c r="BV1983" s="1"/>
      <c r="BW1983" s="3"/>
      <c r="BX1983" s="4"/>
      <c r="BY1983" s="5"/>
      <c r="BZ1983" s="5"/>
      <c r="CA1983" s="5"/>
      <c r="CB1983" s="5"/>
      <c r="CC1983" s="5"/>
      <c r="CD1983" s="43"/>
    </row>
    <row r="1984" spans="1:82" x14ac:dyDescent="0.25">
      <c r="A1984" s="8"/>
      <c r="B1984" s="5"/>
      <c r="C1984" s="5"/>
      <c r="D1984" s="5"/>
      <c r="E1984" s="5"/>
      <c r="F1984" s="94" t="str">
        <f t="shared" si="309"/>
        <v/>
      </c>
      <c r="G1984" s="94" t="str">
        <f t="shared" si="310"/>
        <v/>
      </c>
      <c r="H1984" s="127" t="str">
        <f>IF(A1984&lt;&gt;"",IF(MID(C1984,1,1)="c",$AS$26,IF(MID(C1984,1,1)="r",$AS$41,IF(MID(C1984,1,1)="p",#REF!,#REF!))),"")</f>
        <v/>
      </c>
      <c r="I1984" s="92" t="str">
        <f t="shared" si="311"/>
        <v/>
      </c>
      <c r="J1984" s="92" t="str">
        <f t="shared" si="312"/>
        <v/>
      </c>
      <c r="K1984" s="92" t="str">
        <f t="shared" si="313"/>
        <v/>
      </c>
      <c r="L1984" s="92" t="str">
        <f t="shared" si="314"/>
        <v/>
      </c>
      <c r="M1984" s="95" t="str">
        <f>IF(A1984&lt;&gt;"",IF(MID(C1984,1,1)="c",SigmaEpsConcrete(I1984,$AN$30:$AN$33,$AR$30:$AR$33,$AS$26,$AS$27,$AS$28,$AQ$20,$AU$19),""),"")</f>
        <v/>
      </c>
      <c r="N1984" s="95" t="str">
        <f>IF(A1984&lt;&gt;"",IF(MID(C1984,1,1)="r",SigmaEpsReinf(J1984,$AS$42:$AS$43,$AS$41,$AS$39,$AS$40,$AQ$38),""),"")</f>
        <v/>
      </c>
      <c r="Q1984" s="92" t="str">
        <f t="shared" si="316"/>
        <v/>
      </c>
      <c r="R1984" s="92" t="str">
        <f t="shared" si="317"/>
        <v/>
      </c>
      <c r="U1984" s="5"/>
      <c r="V1984" s="5"/>
      <c r="W1984" s="94" t="str">
        <f t="shared" si="315"/>
        <v/>
      </c>
      <c r="X1984" s="94" t="str">
        <f t="shared" si="318"/>
        <v/>
      </c>
      <c r="Y1984" s="5"/>
      <c r="BK1984" s="8"/>
      <c r="BL1984" s="5"/>
      <c r="BM1984" s="5"/>
      <c r="BN1984" s="5"/>
      <c r="BO1984" s="5"/>
      <c r="BP1984" s="1"/>
      <c r="BQ1984" s="1"/>
      <c r="BR1984" s="1"/>
      <c r="BS1984" s="1"/>
      <c r="BT1984" s="1"/>
      <c r="BU1984" s="4"/>
      <c r="BV1984" s="1"/>
      <c r="BW1984" s="3"/>
      <c r="BX1984" s="4"/>
      <c r="BY1984" s="5"/>
      <c r="BZ1984" s="5"/>
      <c r="CA1984" s="5"/>
      <c r="CB1984" s="5"/>
      <c r="CC1984" s="5"/>
      <c r="CD1984" s="43"/>
    </row>
    <row r="1985" spans="1:82" x14ac:dyDescent="0.25">
      <c r="A1985" s="8"/>
      <c r="B1985" s="5"/>
      <c r="C1985" s="5"/>
      <c r="D1985" s="5"/>
      <c r="E1985" s="5"/>
      <c r="F1985" s="94" t="str">
        <f t="shared" si="309"/>
        <v/>
      </c>
      <c r="G1985" s="94" t="str">
        <f t="shared" si="310"/>
        <v/>
      </c>
      <c r="H1985" s="127" t="str">
        <f>IF(A1985&lt;&gt;"",IF(MID(C1985,1,1)="c",$AS$26,IF(MID(C1985,1,1)="r",$AS$41,IF(MID(C1985,1,1)="p",#REF!,#REF!))),"")</f>
        <v/>
      </c>
      <c r="I1985" s="92" t="str">
        <f t="shared" si="311"/>
        <v/>
      </c>
      <c r="J1985" s="92" t="str">
        <f t="shared" si="312"/>
        <v/>
      </c>
      <c r="K1985" s="92" t="str">
        <f t="shared" si="313"/>
        <v/>
      </c>
      <c r="L1985" s="92" t="str">
        <f t="shared" si="314"/>
        <v/>
      </c>
      <c r="M1985" s="95" t="str">
        <f>IF(A1985&lt;&gt;"",IF(MID(C1985,1,1)="c",SigmaEpsConcrete(I1985,$AN$30:$AN$33,$AR$30:$AR$33,$AS$26,$AS$27,$AS$28,$AQ$20,$AU$19),""),"")</f>
        <v/>
      </c>
      <c r="N1985" s="95" t="str">
        <f>IF(A1985&lt;&gt;"",IF(MID(C1985,1,1)="r",SigmaEpsReinf(J1985,$AS$42:$AS$43,$AS$41,$AS$39,$AS$40,$AQ$38),""),"")</f>
        <v/>
      </c>
      <c r="Q1985" s="92" t="str">
        <f t="shared" si="316"/>
        <v/>
      </c>
      <c r="R1985" s="92" t="str">
        <f t="shared" si="317"/>
        <v/>
      </c>
      <c r="U1985" s="5"/>
      <c r="V1985" s="5"/>
      <c r="W1985" s="94" t="str">
        <f t="shared" si="315"/>
        <v/>
      </c>
      <c r="X1985" s="94" t="str">
        <f t="shared" si="318"/>
        <v/>
      </c>
      <c r="Y1985" s="5"/>
      <c r="BK1985" s="8"/>
      <c r="BL1985" s="5"/>
      <c r="BM1985" s="5"/>
      <c r="BN1985" s="5"/>
      <c r="BO1985" s="5"/>
      <c r="BP1985" s="1"/>
      <c r="BQ1985" s="1"/>
      <c r="BR1985" s="1"/>
      <c r="BS1985" s="1"/>
      <c r="BT1985" s="1"/>
      <c r="BU1985" s="4"/>
      <c r="BV1985" s="1"/>
      <c r="BW1985" s="3"/>
      <c r="BX1985" s="4"/>
      <c r="BY1985" s="5"/>
      <c r="BZ1985" s="5"/>
      <c r="CA1985" s="5"/>
      <c r="CB1985" s="5"/>
      <c r="CC1985" s="5"/>
      <c r="CD1985" s="43"/>
    </row>
    <row r="1986" spans="1:82" x14ac:dyDescent="0.25">
      <c r="A1986" s="8"/>
      <c r="B1986" s="5"/>
      <c r="C1986" s="5"/>
      <c r="D1986" s="5"/>
      <c r="E1986" s="5"/>
      <c r="F1986" s="94" t="str">
        <f t="shared" si="309"/>
        <v/>
      </c>
      <c r="G1986" s="94" t="str">
        <f t="shared" si="310"/>
        <v/>
      </c>
      <c r="H1986" s="127" t="str">
        <f>IF(A1986&lt;&gt;"",IF(MID(C1986,1,1)="c",$AS$26,IF(MID(C1986,1,1)="r",$AS$41,IF(MID(C1986,1,1)="p",#REF!,#REF!))),"")</f>
        <v/>
      </c>
      <c r="I1986" s="92" t="str">
        <f t="shared" si="311"/>
        <v/>
      </c>
      <c r="J1986" s="92" t="str">
        <f t="shared" si="312"/>
        <v/>
      </c>
      <c r="K1986" s="92" t="str">
        <f t="shared" si="313"/>
        <v/>
      </c>
      <c r="L1986" s="92" t="str">
        <f t="shared" si="314"/>
        <v/>
      </c>
      <c r="M1986" s="95" t="str">
        <f>IF(A1986&lt;&gt;"",IF(MID(C1986,1,1)="c",SigmaEpsConcrete(I1986,$AN$30:$AN$33,$AR$30:$AR$33,$AS$26,$AS$27,$AS$28,$AQ$20,$AU$19),""),"")</f>
        <v/>
      </c>
      <c r="N1986" s="95" t="str">
        <f>IF(A1986&lt;&gt;"",IF(MID(C1986,1,1)="r",SigmaEpsReinf(J1986,$AS$42:$AS$43,$AS$41,$AS$39,$AS$40,$AQ$38),""),"")</f>
        <v/>
      </c>
      <c r="Q1986" s="92" t="str">
        <f t="shared" si="316"/>
        <v/>
      </c>
      <c r="R1986" s="92" t="str">
        <f t="shared" si="317"/>
        <v/>
      </c>
      <c r="U1986" s="5"/>
      <c r="V1986" s="5"/>
      <c r="W1986" s="94" t="str">
        <f t="shared" si="315"/>
        <v/>
      </c>
      <c r="X1986" s="94" t="str">
        <f t="shared" si="318"/>
        <v/>
      </c>
      <c r="Y1986" s="5"/>
      <c r="BK1986" s="8"/>
      <c r="BL1986" s="5"/>
      <c r="BM1986" s="5"/>
      <c r="BN1986" s="5"/>
      <c r="BO1986" s="5"/>
      <c r="BP1986" s="1"/>
      <c r="BQ1986" s="1"/>
      <c r="BR1986" s="1"/>
      <c r="BS1986" s="1"/>
      <c r="BT1986" s="1"/>
      <c r="BU1986" s="4"/>
      <c r="BV1986" s="1"/>
      <c r="BW1986" s="3"/>
      <c r="BX1986" s="4"/>
      <c r="BY1986" s="5"/>
      <c r="BZ1986" s="5"/>
      <c r="CA1986" s="5"/>
      <c r="CB1986" s="5"/>
      <c r="CC1986" s="5"/>
      <c r="CD1986" s="43"/>
    </row>
    <row r="1987" spans="1:82" x14ac:dyDescent="0.25">
      <c r="A1987" s="8"/>
      <c r="B1987" s="5"/>
      <c r="C1987" s="5"/>
      <c r="D1987" s="5"/>
      <c r="E1987" s="5"/>
      <c r="F1987" s="94" t="str">
        <f t="shared" si="309"/>
        <v/>
      </c>
      <c r="G1987" s="94" t="str">
        <f t="shared" si="310"/>
        <v/>
      </c>
      <c r="H1987" s="127" t="str">
        <f>IF(A1987&lt;&gt;"",IF(MID(C1987,1,1)="c",$AS$26,IF(MID(C1987,1,1)="r",$AS$41,IF(MID(C1987,1,1)="p",#REF!,#REF!))),"")</f>
        <v/>
      </c>
      <c r="I1987" s="92" t="str">
        <f t="shared" si="311"/>
        <v/>
      </c>
      <c r="J1987" s="92" t="str">
        <f t="shared" si="312"/>
        <v/>
      </c>
      <c r="K1987" s="92" t="str">
        <f t="shared" si="313"/>
        <v/>
      </c>
      <c r="L1987" s="92" t="str">
        <f t="shared" si="314"/>
        <v/>
      </c>
      <c r="M1987" s="95" t="str">
        <f>IF(A1987&lt;&gt;"",IF(MID(C1987,1,1)="c",SigmaEpsConcrete(I1987,$AN$30:$AN$33,$AR$30:$AR$33,$AS$26,$AS$27,$AS$28,$AQ$20,$AU$19),""),"")</f>
        <v/>
      </c>
      <c r="N1987" s="95" t="str">
        <f>IF(A1987&lt;&gt;"",IF(MID(C1987,1,1)="r",SigmaEpsReinf(J1987,$AS$42:$AS$43,$AS$41,$AS$39,$AS$40,$AQ$38),""),"")</f>
        <v/>
      </c>
      <c r="Q1987" s="92" t="str">
        <f t="shared" si="316"/>
        <v/>
      </c>
      <c r="R1987" s="92" t="str">
        <f t="shared" si="317"/>
        <v/>
      </c>
      <c r="U1987" s="5"/>
      <c r="V1987" s="5"/>
      <c r="W1987" s="94" t="str">
        <f t="shared" si="315"/>
        <v/>
      </c>
      <c r="X1987" s="94" t="str">
        <f t="shared" si="318"/>
        <v/>
      </c>
      <c r="Y1987" s="5"/>
      <c r="BK1987" s="8"/>
      <c r="BL1987" s="5"/>
      <c r="BM1987" s="5"/>
      <c r="BN1987" s="5"/>
      <c r="BO1987" s="5"/>
      <c r="BP1987" s="1"/>
      <c r="BQ1987" s="1"/>
      <c r="BR1987" s="1"/>
      <c r="BS1987" s="1"/>
      <c r="BT1987" s="1"/>
      <c r="BU1987" s="4"/>
      <c r="BV1987" s="1"/>
      <c r="BW1987" s="3"/>
      <c r="BX1987" s="4"/>
      <c r="BY1987" s="5"/>
      <c r="BZ1987" s="5"/>
      <c r="CA1987" s="5"/>
      <c r="CB1987" s="5"/>
      <c r="CC1987" s="5"/>
      <c r="CD1987" s="43"/>
    </row>
    <row r="1988" spans="1:82" x14ac:dyDescent="0.25">
      <c r="A1988" s="8"/>
      <c r="B1988" s="5"/>
      <c r="C1988" s="5"/>
      <c r="D1988" s="5"/>
      <c r="E1988" s="5"/>
      <c r="F1988" s="94" t="str">
        <f t="shared" si="309"/>
        <v/>
      </c>
      <c r="G1988" s="94" t="str">
        <f t="shared" si="310"/>
        <v/>
      </c>
      <c r="H1988" s="127" t="str">
        <f>IF(A1988&lt;&gt;"",IF(MID(C1988,1,1)="c",$AS$26,IF(MID(C1988,1,1)="r",$AS$41,IF(MID(C1988,1,1)="p",#REF!,#REF!))),"")</f>
        <v/>
      </c>
      <c r="I1988" s="92" t="str">
        <f t="shared" si="311"/>
        <v/>
      </c>
      <c r="J1988" s="92" t="str">
        <f t="shared" si="312"/>
        <v/>
      </c>
      <c r="K1988" s="92" t="str">
        <f t="shared" si="313"/>
        <v/>
      </c>
      <c r="L1988" s="92" t="str">
        <f t="shared" si="314"/>
        <v/>
      </c>
      <c r="M1988" s="95" t="str">
        <f>IF(A1988&lt;&gt;"",IF(MID(C1988,1,1)="c",SigmaEpsConcrete(I1988,$AN$30:$AN$33,$AR$30:$AR$33,$AS$26,$AS$27,$AS$28,$AQ$20,$AU$19),""),"")</f>
        <v/>
      </c>
      <c r="N1988" s="95" t="str">
        <f>IF(A1988&lt;&gt;"",IF(MID(C1988,1,1)="r",SigmaEpsReinf(J1988,$AS$42:$AS$43,$AS$41,$AS$39,$AS$40,$AQ$38),""),"")</f>
        <v/>
      </c>
      <c r="Q1988" s="92" t="str">
        <f t="shared" si="316"/>
        <v/>
      </c>
      <c r="R1988" s="92" t="str">
        <f t="shared" si="317"/>
        <v/>
      </c>
      <c r="U1988" s="5"/>
      <c r="V1988" s="5"/>
      <c r="W1988" s="94" t="str">
        <f t="shared" si="315"/>
        <v/>
      </c>
      <c r="X1988" s="94" t="str">
        <f t="shared" si="318"/>
        <v/>
      </c>
      <c r="Y1988" s="5"/>
      <c r="BK1988" s="8"/>
      <c r="BL1988" s="5"/>
      <c r="BM1988" s="5"/>
      <c r="BN1988" s="5"/>
      <c r="BO1988" s="5"/>
      <c r="BP1988" s="1"/>
      <c r="BQ1988" s="1"/>
      <c r="BR1988" s="1"/>
      <c r="BS1988" s="1"/>
      <c r="BT1988" s="1"/>
      <c r="BU1988" s="4"/>
      <c r="BV1988" s="1"/>
      <c r="BW1988" s="3"/>
      <c r="BX1988" s="4"/>
      <c r="BY1988" s="5"/>
      <c r="BZ1988" s="5"/>
      <c r="CA1988" s="5"/>
      <c r="CB1988" s="5"/>
      <c r="CC1988" s="5"/>
      <c r="CD1988" s="43"/>
    </row>
    <row r="1989" spans="1:82" x14ac:dyDescent="0.25">
      <c r="A1989" s="8"/>
      <c r="B1989" s="5"/>
      <c r="C1989" s="5"/>
      <c r="D1989" s="5"/>
      <c r="E1989" s="5"/>
      <c r="F1989" s="94" t="str">
        <f t="shared" si="309"/>
        <v/>
      </c>
      <c r="G1989" s="94" t="str">
        <f t="shared" si="310"/>
        <v/>
      </c>
      <c r="H1989" s="127" t="str">
        <f>IF(A1989&lt;&gt;"",IF(MID(C1989,1,1)="c",$AS$26,IF(MID(C1989,1,1)="r",$AS$41,IF(MID(C1989,1,1)="p",#REF!,#REF!))),"")</f>
        <v/>
      </c>
      <c r="I1989" s="92" t="str">
        <f t="shared" si="311"/>
        <v/>
      </c>
      <c r="J1989" s="92" t="str">
        <f t="shared" si="312"/>
        <v/>
      </c>
      <c r="K1989" s="92" t="str">
        <f t="shared" si="313"/>
        <v/>
      </c>
      <c r="L1989" s="92" t="str">
        <f t="shared" si="314"/>
        <v/>
      </c>
      <c r="M1989" s="95" t="str">
        <f>IF(A1989&lt;&gt;"",IF(MID(C1989,1,1)="c",SigmaEpsConcrete(I1989,$AN$30:$AN$33,$AR$30:$AR$33,$AS$26,$AS$27,$AS$28,$AQ$20,$AU$19),""),"")</f>
        <v/>
      </c>
      <c r="N1989" s="95" t="str">
        <f>IF(A1989&lt;&gt;"",IF(MID(C1989,1,1)="r",SigmaEpsReinf(J1989,$AS$42:$AS$43,$AS$41,$AS$39,$AS$40,$AQ$38),""),"")</f>
        <v/>
      </c>
      <c r="Q1989" s="92" t="str">
        <f t="shared" si="316"/>
        <v/>
      </c>
      <c r="R1989" s="92" t="str">
        <f t="shared" si="317"/>
        <v/>
      </c>
      <c r="U1989" s="5"/>
      <c r="V1989" s="5"/>
      <c r="W1989" s="94" t="str">
        <f t="shared" si="315"/>
        <v/>
      </c>
      <c r="X1989" s="94" t="str">
        <f t="shared" si="318"/>
        <v/>
      </c>
      <c r="Y1989" s="5"/>
      <c r="BK1989" s="8"/>
      <c r="BL1989" s="5"/>
      <c r="BM1989" s="5"/>
      <c r="BN1989" s="5"/>
      <c r="BO1989" s="5"/>
      <c r="BP1989" s="1"/>
      <c r="BQ1989" s="1"/>
      <c r="BR1989" s="1"/>
      <c r="BS1989" s="1"/>
      <c r="BT1989" s="1"/>
      <c r="BU1989" s="4"/>
      <c r="BV1989" s="1"/>
      <c r="BW1989" s="3"/>
      <c r="BX1989" s="4"/>
      <c r="BY1989" s="5"/>
      <c r="BZ1989" s="5"/>
      <c r="CA1989" s="5"/>
      <c r="CB1989" s="5"/>
      <c r="CC1989" s="5"/>
      <c r="CD1989" s="43"/>
    </row>
    <row r="1990" spans="1:82" x14ac:dyDescent="0.25">
      <c r="A1990" s="8"/>
      <c r="B1990" s="5"/>
      <c r="C1990" s="5"/>
      <c r="D1990" s="5"/>
      <c r="E1990" s="5"/>
      <c r="F1990" s="94" t="str">
        <f t="shared" si="309"/>
        <v/>
      </c>
      <c r="G1990" s="94" t="str">
        <f t="shared" si="310"/>
        <v/>
      </c>
      <c r="H1990" s="127" t="str">
        <f>IF(A1990&lt;&gt;"",IF(MID(C1990,1,1)="c",$AS$26,IF(MID(C1990,1,1)="r",$AS$41,IF(MID(C1990,1,1)="p",#REF!,#REF!))),"")</f>
        <v/>
      </c>
      <c r="I1990" s="92" t="str">
        <f t="shared" si="311"/>
        <v/>
      </c>
      <c r="J1990" s="92" t="str">
        <f t="shared" si="312"/>
        <v/>
      </c>
      <c r="K1990" s="92" t="str">
        <f t="shared" si="313"/>
        <v/>
      </c>
      <c r="L1990" s="92" t="str">
        <f t="shared" si="314"/>
        <v/>
      </c>
      <c r="M1990" s="95" t="str">
        <f>IF(A1990&lt;&gt;"",IF(MID(C1990,1,1)="c",SigmaEpsConcrete(I1990,$AN$30:$AN$33,$AR$30:$AR$33,$AS$26,$AS$27,$AS$28,$AQ$20,$AU$19),""),"")</f>
        <v/>
      </c>
      <c r="N1990" s="95" t="str">
        <f>IF(A1990&lt;&gt;"",IF(MID(C1990,1,1)="r",SigmaEpsReinf(J1990,$AS$42:$AS$43,$AS$41,$AS$39,$AS$40,$AQ$38),""),"")</f>
        <v/>
      </c>
      <c r="Q1990" s="92" t="str">
        <f t="shared" si="316"/>
        <v/>
      </c>
      <c r="R1990" s="92" t="str">
        <f t="shared" si="317"/>
        <v/>
      </c>
      <c r="U1990" s="5"/>
      <c r="V1990" s="5"/>
      <c r="W1990" s="94" t="str">
        <f t="shared" si="315"/>
        <v/>
      </c>
      <c r="X1990" s="94" t="str">
        <f t="shared" si="318"/>
        <v/>
      </c>
      <c r="Y1990" s="5"/>
      <c r="BK1990" s="8"/>
      <c r="BL1990" s="5"/>
      <c r="BM1990" s="5"/>
      <c r="BN1990" s="5"/>
      <c r="BO1990" s="5"/>
      <c r="BP1990" s="1"/>
      <c r="BQ1990" s="1"/>
      <c r="BR1990" s="1"/>
      <c r="BS1990" s="1"/>
      <c r="BT1990" s="1"/>
      <c r="BU1990" s="4"/>
      <c r="BV1990" s="1"/>
      <c r="BW1990" s="3"/>
      <c r="BX1990" s="4"/>
      <c r="BY1990" s="5"/>
      <c r="BZ1990" s="5"/>
      <c r="CA1990" s="5"/>
      <c r="CB1990" s="5"/>
      <c r="CC1990" s="5"/>
      <c r="CD1990" s="43"/>
    </row>
    <row r="1991" spans="1:82" x14ac:dyDescent="0.25">
      <c r="A1991" s="8"/>
      <c r="B1991" s="5"/>
      <c r="C1991" s="5"/>
      <c r="D1991" s="5"/>
      <c r="E1991" s="5"/>
      <c r="F1991" s="94" t="str">
        <f t="shared" si="309"/>
        <v/>
      </c>
      <c r="G1991" s="94" t="str">
        <f t="shared" si="310"/>
        <v/>
      </c>
      <c r="H1991" s="127" t="str">
        <f>IF(A1991&lt;&gt;"",IF(MID(C1991,1,1)="c",$AS$26,IF(MID(C1991,1,1)="r",$AS$41,IF(MID(C1991,1,1)="p",#REF!,#REF!))),"")</f>
        <v/>
      </c>
      <c r="I1991" s="92" t="str">
        <f t="shared" si="311"/>
        <v/>
      </c>
      <c r="J1991" s="92" t="str">
        <f t="shared" si="312"/>
        <v/>
      </c>
      <c r="K1991" s="92" t="str">
        <f t="shared" si="313"/>
        <v/>
      </c>
      <c r="L1991" s="92" t="str">
        <f t="shared" si="314"/>
        <v/>
      </c>
      <c r="M1991" s="95" t="str">
        <f>IF(A1991&lt;&gt;"",IF(MID(C1991,1,1)="c",SigmaEpsConcrete(I1991,$AN$30:$AN$33,$AR$30:$AR$33,$AS$26,$AS$27,$AS$28,$AQ$20,$AU$19),""),"")</f>
        <v/>
      </c>
      <c r="N1991" s="95" t="str">
        <f>IF(A1991&lt;&gt;"",IF(MID(C1991,1,1)="r",SigmaEpsReinf(J1991,$AS$42:$AS$43,$AS$41,$AS$39,$AS$40,$AQ$38),""),"")</f>
        <v/>
      </c>
      <c r="Q1991" s="92" t="str">
        <f t="shared" si="316"/>
        <v/>
      </c>
      <c r="R1991" s="92" t="str">
        <f t="shared" si="317"/>
        <v/>
      </c>
      <c r="U1991" s="5"/>
      <c r="V1991" s="5"/>
      <c r="W1991" s="94" t="str">
        <f t="shared" si="315"/>
        <v/>
      </c>
      <c r="X1991" s="94" t="str">
        <f t="shared" si="318"/>
        <v/>
      </c>
      <c r="Y1991" s="5"/>
      <c r="BK1991" s="8"/>
      <c r="BL1991" s="5"/>
      <c r="BM1991" s="5"/>
      <c r="BN1991" s="5"/>
      <c r="BO1991" s="5"/>
      <c r="BP1991" s="1"/>
      <c r="BQ1991" s="1"/>
      <c r="BR1991" s="1"/>
      <c r="BS1991" s="1"/>
      <c r="BT1991" s="1"/>
      <c r="BU1991" s="4"/>
      <c r="BV1991" s="1"/>
      <c r="BW1991" s="3"/>
      <c r="BX1991" s="4"/>
      <c r="BY1991" s="5"/>
      <c r="BZ1991" s="5"/>
      <c r="CA1991" s="5"/>
      <c r="CB1991" s="5"/>
      <c r="CC1991" s="5"/>
      <c r="CD1991" s="43"/>
    </row>
    <row r="1992" spans="1:82" x14ac:dyDescent="0.25">
      <c r="A1992" s="8"/>
      <c r="B1992" s="5"/>
      <c r="C1992" s="5"/>
      <c r="D1992" s="5"/>
      <c r="E1992" s="5"/>
      <c r="F1992" s="94" t="str">
        <f t="shared" si="309"/>
        <v/>
      </c>
      <c r="G1992" s="94" t="str">
        <f t="shared" si="310"/>
        <v/>
      </c>
      <c r="H1992" s="127" t="str">
        <f>IF(A1992&lt;&gt;"",IF(MID(C1992,1,1)="c",$AS$26,IF(MID(C1992,1,1)="r",$AS$41,IF(MID(C1992,1,1)="p",#REF!,#REF!))),"")</f>
        <v/>
      </c>
      <c r="I1992" s="92" t="str">
        <f t="shared" si="311"/>
        <v/>
      </c>
      <c r="J1992" s="92" t="str">
        <f t="shared" si="312"/>
        <v/>
      </c>
      <c r="K1992" s="92" t="str">
        <f t="shared" si="313"/>
        <v/>
      </c>
      <c r="L1992" s="92" t="str">
        <f t="shared" si="314"/>
        <v/>
      </c>
      <c r="M1992" s="95" t="str">
        <f>IF(A1992&lt;&gt;"",IF(MID(C1992,1,1)="c",SigmaEpsConcrete(I1992,$AN$30:$AN$33,$AR$30:$AR$33,$AS$26,$AS$27,$AS$28,$AQ$20,$AU$19),""),"")</f>
        <v/>
      </c>
      <c r="N1992" s="95" t="str">
        <f>IF(A1992&lt;&gt;"",IF(MID(C1992,1,1)="r",SigmaEpsReinf(J1992,$AS$42:$AS$43,$AS$41,$AS$39,$AS$40,$AQ$38),""),"")</f>
        <v/>
      </c>
      <c r="Q1992" s="92" t="str">
        <f t="shared" si="316"/>
        <v/>
      </c>
      <c r="R1992" s="92" t="str">
        <f t="shared" si="317"/>
        <v/>
      </c>
      <c r="U1992" s="5"/>
      <c r="V1992" s="5"/>
      <c r="W1992" s="94" t="str">
        <f t="shared" si="315"/>
        <v/>
      </c>
      <c r="X1992" s="94" t="str">
        <f t="shared" si="318"/>
        <v/>
      </c>
      <c r="Y1992" s="5"/>
      <c r="BK1992" s="8"/>
      <c r="BL1992" s="5"/>
      <c r="BM1992" s="5"/>
      <c r="BN1992" s="5"/>
      <c r="BO1992" s="5"/>
      <c r="BP1992" s="1"/>
      <c r="BQ1992" s="1"/>
      <c r="BR1992" s="1"/>
      <c r="BS1992" s="1"/>
      <c r="BT1992" s="1"/>
      <c r="BU1992" s="4"/>
      <c r="BV1992" s="1"/>
      <c r="BW1992" s="3"/>
      <c r="BX1992" s="4"/>
      <c r="BY1992" s="5"/>
      <c r="BZ1992" s="5"/>
      <c r="CA1992" s="5"/>
      <c r="CB1992" s="5"/>
      <c r="CC1992" s="5"/>
      <c r="CD1992" s="43"/>
    </row>
    <row r="1993" spans="1:82" x14ac:dyDescent="0.25">
      <c r="A1993" s="8"/>
      <c r="B1993" s="5"/>
      <c r="C1993" s="5"/>
      <c r="D1993" s="5"/>
      <c r="E1993" s="5"/>
      <c r="F1993" s="94" t="str">
        <f t="shared" si="309"/>
        <v/>
      </c>
      <c r="G1993" s="94" t="str">
        <f t="shared" si="310"/>
        <v/>
      </c>
      <c r="H1993" s="127" t="str">
        <f>IF(A1993&lt;&gt;"",IF(MID(C1993,1,1)="c",$AS$26,IF(MID(C1993,1,1)="r",$AS$41,IF(MID(C1993,1,1)="p",#REF!,#REF!))),"")</f>
        <v/>
      </c>
      <c r="I1993" s="92" t="str">
        <f t="shared" si="311"/>
        <v/>
      </c>
      <c r="J1993" s="92" t="str">
        <f t="shared" si="312"/>
        <v/>
      </c>
      <c r="K1993" s="92" t="str">
        <f t="shared" si="313"/>
        <v/>
      </c>
      <c r="L1993" s="92" t="str">
        <f t="shared" si="314"/>
        <v/>
      </c>
      <c r="M1993" s="95" t="str">
        <f>IF(A1993&lt;&gt;"",IF(MID(C1993,1,1)="c",SigmaEpsConcrete(I1993,$AN$30:$AN$33,$AR$30:$AR$33,$AS$26,$AS$27,$AS$28,$AQ$20,$AU$19),""),"")</f>
        <v/>
      </c>
      <c r="N1993" s="95" t="str">
        <f>IF(A1993&lt;&gt;"",IF(MID(C1993,1,1)="r",SigmaEpsReinf(J1993,$AS$42:$AS$43,$AS$41,$AS$39,$AS$40,$AQ$38),""),"")</f>
        <v/>
      </c>
      <c r="Q1993" s="92" t="str">
        <f t="shared" si="316"/>
        <v/>
      </c>
      <c r="R1993" s="92" t="str">
        <f t="shared" si="317"/>
        <v/>
      </c>
      <c r="U1993" s="5"/>
      <c r="V1993" s="5"/>
      <c r="W1993" s="94" t="str">
        <f t="shared" si="315"/>
        <v/>
      </c>
      <c r="X1993" s="94" t="str">
        <f t="shared" si="318"/>
        <v/>
      </c>
      <c r="Y1993" s="5"/>
      <c r="BK1993" s="8"/>
      <c r="BL1993" s="5"/>
      <c r="BM1993" s="5"/>
      <c r="BN1993" s="5"/>
      <c r="BO1993" s="5"/>
      <c r="BP1993" s="1"/>
      <c r="BQ1993" s="1"/>
      <c r="BR1993" s="1"/>
      <c r="BS1993" s="1"/>
      <c r="BT1993" s="1"/>
      <c r="BU1993" s="4"/>
      <c r="BV1993" s="1"/>
      <c r="BW1993" s="3"/>
      <c r="BX1993" s="4"/>
      <c r="BY1993" s="5"/>
      <c r="BZ1993" s="5"/>
      <c r="CA1993" s="5"/>
      <c r="CB1993" s="5"/>
      <c r="CC1993" s="5"/>
      <c r="CD1993" s="43"/>
    </row>
    <row r="1994" spans="1:82" x14ac:dyDescent="0.25">
      <c r="A1994" s="8"/>
      <c r="B1994" s="5"/>
      <c r="C1994" s="5"/>
      <c r="D1994" s="5"/>
      <c r="E1994" s="5"/>
      <c r="F1994" s="94" t="str">
        <f t="shared" ref="F1994:F2057" si="319">IF(A1994&lt;&gt;"",(D1994-$AU$86)/10,"")</f>
        <v/>
      </c>
      <c r="G1994" s="94" t="str">
        <f t="shared" ref="G1994:G2057" si="320">IF(A1994&lt;&gt;"",(E1994-$AU$87)/10,"")</f>
        <v/>
      </c>
      <c r="H1994" s="127" t="str">
        <f>IF(A1994&lt;&gt;"",IF(MID(C1994,1,1)="c",$AS$26,IF(MID(C1994,1,1)="r",$AS$41,IF(MID(C1994,1,1)="p",#REF!,#REF!))),"")</f>
        <v/>
      </c>
      <c r="I1994" s="92" t="str">
        <f t="shared" ref="I1994:I2057" si="321">IF($A1994&lt;&gt;"",IF(MID($C1994,1,1)="c",$Y$3+$Y$4*$F1994+$Y$5*$G1994+$BR$43,""),"")</f>
        <v/>
      </c>
      <c r="J1994" s="92" t="str">
        <f t="shared" ref="J1994:J2057" si="322">IF($A1994&lt;&gt;"",IF(MID($C1994,1,1)="r",$Y$3+$Y$4*$F1994+$Y$5*$G1994+$BR$43,""),"")</f>
        <v/>
      </c>
      <c r="K1994" s="92" t="str">
        <f t="shared" ref="K1994:K2057" si="323">IF($A1994&lt;&gt;"",IF(MID($C1994,1,1)="u",$Y$3+$Y$4*$F1994+$Y$5*$G1994+$BR$43,""),"")</f>
        <v/>
      </c>
      <c r="L1994" s="92" t="str">
        <f t="shared" ref="L1994:L2057" si="324">IF($A1994&lt;&gt;"",IF(MID($C1994,1,1)="p",$Y$3+$Y$4*$F1994+$Y$5*$G1994+$BR$43,""),"")</f>
        <v/>
      </c>
      <c r="M1994" s="95" t="str">
        <f>IF(A1994&lt;&gt;"",IF(MID(C1994,1,1)="c",SigmaEpsConcrete(I1994,$AN$30:$AN$33,$AR$30:$AR$33,$AS$26,$AS$27,$AS$28,$AQ$20,$AU$19),""),"")</f>
        <v/>
      </c>
      <c r="N1994" s="95" t="str">
        <f>IF(A1994&lt;&gt;"",IF(MID(C1994,1,1)="r",SigmaEpsReinf(J1994,$AS$42:$AS$43,$AS$41,$AS$39,$AS$40,$AQ$38),""),"")</f>
        <v/>
      </c>
      <c r="Q1994" s="92" t="str">
        <f t="shared" si="316"/>
        <v/>
      </c>
      <c r="R1994" s="92" t="str">
        <f t="shared" si="317"/>
        <v/>
      </c>
      <c r="U1994" s="5"/>
      <c r="V1994" s="5"/>
      <c r="W1994" s="94" t="str">
        <f t="shared" ref="W1994:W2057" si="325">IF(A1994&lt;&gt;"",F1994-$AU$105,"")</f>
        <v/>
      </c>
      <c r="X1994" s="94" t="str">
        <f t="shared" si="318"/>
        <v/>
      </c>
      <c r="Y1994" s="5"/>
      <c r="BK1994" s="8"/>
      <c r="BL1994" s="5"/>
      <c r="BM1994" s="5"/>
      <c r="BN1994" s="5"/>
      <c r="BO1994" s="5"/>
      <c r="BP1994" s="1"/>
      <c r="BQ1994" s="1"/>
      <c r="BR1994" s="1"/>
      <c r="BS1994" s="1"/>
      <c r="BT1994" s="1"/>
      <c r="BU1994" s="4"/>
      <c r="BV1994" s="1"/>
      <c r="BW1994" s="3"/>
      <c r="BX1994" s="4"/>
      <c r="BY1994" s="5"/>
      <c r="BZ1994" s="5"/>
      <c r="CA1994" s="5"/>
      <c r="CB1994" s="5"/>
      <c r="CC1994" s="5"/>
      <c r="CD1994" s="43"/>
    </row>
    <row r="1995" spans="1:82" x14ac:dyDescent="0.25">
      <c r="A1995" s="8"/>
      <c r="B1995" s="5"/>
      <c r="C1995" s="5"/>
      <c r="D1995" s="5"/>
      <c r="E1995" s="5"/>
      <c r="F1995" s="94" t="str">
        <f t="shared" si="319"/>
        <v/>
      </c>
      <c r="G1995" s="94" t="str">
        <f t="shared" si="320"/>
        <v/>
      </c>
      <c r="H1995" s="127" t="str">
        <f>IF(A1995&lt;&gt;"",IF(MID(C1995,1,1)="c",$AS$26,IF(MID(C1995,1,1)="r",$AS$41,IF(MID(C1995,1,1)="p",#REF!,#REF!))),"")</f>
        <v/>
      </c>
      <c r="I1995" s="92" t="str">
        <f t="shared" si="321"/>
        <v/>
      </c>
      <c r="J1995" s="92" t="str">
        <f t="shared" si="322"/>
        <v/>
      </c>
      <c r="K1995" s="92" t="str">
        <f t="shared" si="323"/>
        <v/>
      </c>
      <c r="L1995" s="92" t="str">
        <f t="shared" si="324"/>
        <v/>
      </c>
      <c r="M1995" s="95" t="str">
        <f>IF(A1995&lt;&gt;"",IF(MID(C1995,1,1)="c",SigmaEpsConcrete(I1995,$AN$30:$AN$33,$AR$30:$AR$33,$AS$26,$AS$27,$AS$28,$AQ$20,$AU$19),""),"")</f>
        <v/>
      </c>
      <c r="N1995" s="95" t="str">
        <f>IF(A1995&lt;&gt;"",IF(MID(C1995,1,1)="r",SigmaEpsReinf(J1995,$AS$42:$AS$43,$AS$41,$AS$39,$AS$40,$AQ$38),""),"")</f>
        <v/>
      </c>
      <c r="Q1995" s="92" t="str">
        <f t="shared" ref="Q1995:Q2058" si="326">IF(A1995&lt;&gt;"",IF(MID(C1995,1,1)="c",IF(ISERROR(M1995/I1995),"",M1995/I1995),""),"")</f>
        <v/>
      </c>
      <c r="R1995" s="92" t="str">
        <f t="shared" ref="R1995:R2058" si="327">IF(A1995&lt;&gt;"",IF(MID(C1995,1,1)="r",IF(ISERROR(N1995/J1995),"",N1995/J1995),""),"")</f>
        <v/>
      </c>
      <c r="U1995" s="5"/>
      <c r="V1995" s="5"/>
      <c r="W1995" s="94" t="str">
        <f t="shared" si="325"/>
        <v/>
      </c>
      <c r="X1995" s="94" t="str">
        <f t="shared" ref="X1995:X2058" si="328">IF(B1995&lt;&gt;"",G1995-$AU$106,"")</f>
        <v/>
      </c>
      <c r="Y1995" s="5"/>
      <c r="BK1995" s="8"/>
      <c r="BL1995" s="5"/>
      <c r="BM1995" s="5"/>
      <c r="BN1995" s="5"/>
      <c r="BO1995" s="5"/>
      <c r="BP1995" s="1"/>
      <c r="BQ1995" s="1"/>
      <c r="BR1995" s="1"/>
      <c r="BS1995" s="1"/>
      <c r="BT1995" s="1"/>
      <c r="BU1995" s="4"/>
      <c r="BV1995" s="1"/>
      <c r="BW1995" s="3"/>
      <c r="BX1995" s="4"/>
      <c r="BY1995" s="5"/>
      <c r="BZ1995" s="5"/>
      <c r="CA1995" s="5"/>
      <c r="CB1995" s="5"/>
      <c r="CC1995" s="5"/>
      <c r="CD1995" s="43"/>
    </row>
    <row r="1996" spans="1:82" x14ac:dyDescent="0.25">
      <c r="A1996" s="8"/>
      <c r="B1996" s="5"/>
      <c r="C1996" s="5"/>
      <c r="D1996" s="5"/>
      <c r="E1996" s="5"/>
      <c r="F1996" s="94" t="str">
        <f t="shared" si="319"/>
        <v/>
      </c>
      <c r="G1996" s="94" t="str">
        <f t="shared" si="320"/>
        <v/>
      </c>
      <c r="H1996" s="127" t="str">
        <f>IF(A1996&lt;&gt;"",IF(MID(C1996,1,1)="c",$AS$26,IF(MID(C1996,1,1)="r",$AS$41,IF(MID(C1996,1,1)="p",#REF!,#REF!))),"")</f>
        <v/>
      </c>
      <c r="I1996" s="92" t="str">
        <f t="shared" si="321"/>
        <v/>
      </c>
      <c r="J1996" s="92" t="str">
        <f t="shared" si="322"/>
        <v/>
      </c>
      <c r="K1996" s="92" t="str">
        <f t="shared" si="323"/>
        <v/>
      </c>
      <c r="L1996" s="92" t="str">
        <f t="shared" si="324"/>
        <v/>
      </c>
      <c r="M1996" s="95" t="str">
        <f>IF(A1996&lt;&gt;"",IF(MID(C1996,1,1)="c",SigmaEpsConcrete(I1996,$AN$30:$AN$33,$AR$30:$AR$33,$AS$26,$AS$27,$AS$28,$AQ$20,$AU$19),""),"")</f>
        <v/>
      </c>
      <c r="N1996" s="95" t="str">
        <f>IF(A1996&lt;&gt;"",IF(MID(C1996,1,1)="r",SigmaEpsReinf(J1996,$AS$42:$AS$43,$AS$41,$AS$39,$AS$40,$AQ$38),""),"")</f>
        <v/>
      </c>
      <c r="Q1996" s="92" t="str">
        <f t="shared" si="326"/>
        <v/>
      </c>
      <c r="R1996" s="92" t="str">
        <f t="shared" si="327"/>
        <v/>
      </c>
      <c r="U1996" s="5"/>
      <c r="V1996" s="5"/>
      <c r="W1996" s="94" t="str">
        <f t="shared" si="325"/>
        <v/>
      </c>
      <c r="X1996" s="94" t="str">
        <f t="shared" si="328"/>
        <v/>
      </c>
      <c r="Y1996" s="5"/>
      <c r="BK1996" s="8"/>
      <c r="BL1996" s="5"/>
      <c r="BM1996" s="5"/>
      <c r="BN1996" s="5"/>
      <c r="BO1996" s="5"/>
      <c r="BP1996" s="1"/>
      <c r="BQ1996" s="1"/>
      <c r="BR1996" s="1"/>
      <c r="BS1996" s="1"/>
      <c r="BT1996" s="1"/>
      <c r="BU1996" s="4"/>
      <c r="BV1996" s="1"/>
      <c r="BW1996" s="3"/>
      <c r="BX1996" s="4"/>
      <c r="BY1996" s="5"/>
      <c r="BZ1996" s="5"/>
      <c r="CA1996" s="5"/>
      <c r="CB1996" s="5"/>
      <c r="CC1996" s="5"/>
      <c r="CD1996" s="43"/>
    </row>
    <row r="1997" spans="1:82" x14ac:dyDescent="0.25">
      <c r="A1997" s="8"/>
      <c r="B1997" s="5"/>
      <c r="C1997" s="5"/>
      <c r="D1997" s="5"/>
      <c r="E1997" s="5"/>
      <c r="F1997" s="94" t="str">
        <f t="shared" si="319"/>
        <v/>
      </c>
      <c r="G1997" s="94" t="str">
        <f t="shared" si="320"/>
        <v/>
      </c>
      <c r="H1997" s="127" t="str">
        <f>IF(A1997&lt;&gt;"",IF(MID(C1997,1,1)="c",$AS$26,IF(MID(C1997,1,1)="r",$AS$41,IF(MID(C1997,1,1)="p",#REF!,#REF!))),"")</f>
        <v/>
      </c>
      <c r="I1997" s="92" t="str">
        <f t="shared" si="321"/>
        <v/>
      </c>
      <c r="J1997" s="92" t="str">
        <f t="shared" si="322"/>
        <v/>
      </c>
      <c r="K1997" s="92" t="str">
        <f t="shared" si="323"/>
        <v/>
      </c>
      <c r="L1997" s="92" t="str">
        <f t="shared" si="324"/>
        <v/>
      </c>
      <c r="M1997" s="95" t="str">
        <f>IF(A1997&lt;&gt;"",IF(MID(C1997,1,1)="c",SigmaEpsConcrete(I1997,$AN$30:$AN$33,$AR$30:$AR$33,$AS$26,$AS$27,$AS$28,$AQ$20,$AU$19),""),"")</f>
        <v/>
      </c>
      <c r="N1997" s="95" t="str">
        <f>IF(A1997&lt;&gt;"",IF(MID(C1997,1,1)="r",SigmaEpsReinf(J1997,$AS$42:$AS$43,$AS$41,$AS$39,$AS$40,$AQ$38),""),"")</f>
        <v/>
      </c>
      <c r="Q1997" s="92" t="str">
        <f t="shared" si="326"/>
        <v/>
      </c>
      <c r="R1997" s="92" t="str">
        <f t="shared" si="327"/>
        <v/>
      </c>
      <c r="U1997" s="5"/>
      <c r="V1997" s="5"/>
      <c r="W1997" s="94" t="str">
        <f t="shared" si="325"/>
        <v/>
      </c>
      <c r="X1997" s="94" t="str">
        <f t="shared" si="328"/>
        <v/>
      </c>
      <c r="Y1997" s="5"/>
      <c r="BK1997" s="8"/>
      <c r="BL1997" s="5"/>
      <c r="BM1997" s="5"/>
      <c r="BN1997" s="5"/>
      <c r="BO1997" s="5"/>
      <c r="BP1997" s="1"/>
      <c r="BQ1997" s="1"/>
      <c r="BR1997" s="1"/>
      <c r="BS1997" s="1"/>
      <c r="BT1997" s="1"/>
      <c r="BU1997" s="4"/>
      <c r="BV1997" s="1"/>
      <c r="BW1997" s="3"/>
      <c r="BX1997" s="4"/>
      <c r="BY1997" s="5"/>
      <c r="BZ1997" s="5"/>
      <c r="CA1997" s="5"/>
      <c r="CB1997" s="5"/>
      <c r="CC1997" s="5"/>
      <c r="CD1997" s="43"/>
    </row>
    <row r="1998" spans="1:82" x14ac:dyDescent="0.25">
      <c r="A1998" s="8"/>
      <c r="B1998" s="5"/>
      <c r="C1998" s="5"/>
      <c r="D1998" s="5"/>
      <c r="E1998" s="5"/>
      <c r="F1998" s="94" t="str">
        <f t="shared" si="319"/>
        <v/>
      </c>
      <c r="G1998" s="94" t="str">
        <f t="shared" si="320"/>
        <v/>
      </c>
      <c r="H1998" s="127" t="str">
        <f>IF(A1998&lt;&gt;"",IF(MID(C1998,1,1)="c",$AS$26,IF(MID(C1998,1,1)="r",$AS$41,IF(MID(C1998,1,1)="p",#REF!,#REF!))),"")</f>
        <v/>
      </c>
      <c r="I1998" s="92" t="str">
        <f t="shared" si="321"/>
        <v/>
      </c>
      <c r="J1998" s="92" t="str">
        <f t="shared" si="322"/>
        <v/>
      </c>
      <c r="K1998" s="92" t="str">
        <f t="shared" si="323"/>
        <v/>
      </c>
      <c r="L1998" s="92" t="str">
        <f t="shared" si="324"/>
        <v/>
      </c>
      <c r="M1998" s="95" t="str">
        <f>IF(A1998&lt;&gt;"",IF(MID(C1998,1,1)="c",SigmaEpsConcrete(I1998,$AN$30:$AN$33,$AR$30:$AR$33,$AS$26,$AS$27,$AS$28,$AQ$20,$AU$19),""),"")</f>
        <v/>
      </c>
      <c r="N1998" s="95" t="str">
        <f>IF(A1998&lt;&gt;"",IF(MID(C1998,1,1)="r",SigmaEpsReinf(J1998,$AS$42:$AS$43,$AS$41,$AS$39,$AS$40,$AQ$38),""),"")</f>
        <v/>
      </c>
      <c r="Q1998" s="92" t="str">
        <f t="shared" si="326"/>
        <v/>
      </c>
      <c r="R1998" s="92" t="str">
        <f t="shared" si="327"/>
        <v/>
      </c>
      <c r="U1998" s="5"/>
      <c r="V1998" s="5"/>
      <c r="W1998" s="94" t="str">
        <f t="shared" si="325"/>
        <v/>
      </c>
      <c r="X1998" s="94" t="str">
        <f t="shared" si="328"/>
        <v/>
      </c>
      <c r="Y1998" s="5"/>
      <c r="BK1998" s="8"/>
      <c r="BL1998" s="5"/>
      <c r="BM1998" s="5"/>
      <c r="BN1998" s="5"/>
      <c r="BO1998" s="5"/>
      <c r="BP1998" s="1"/>
      <c r="BQ1998" s="1"/>
      <c r="BR1998" s="1"/>
      <c r="BS1998" s="1"/>
      <c r="BT1998" s="1"/>
      <c r="BU1998" s="4"/>
      <c r="BV1998" s="1"/>
      <c r="BW1998" s="3"/>
      <c r="BX1998" s="4"/>
      <c r="BY1998" s="5"/>
      <c r="BZ1998" s="5"/>
      <c r="CA1998" s="5"/>
      <c r="CB1998" s="5"/>
      <c r="CC1998" s="5"/>
      <c r="CD1998" s="43"/>
    </row>
    <row r="1999" spans="1:82" x14ac:dyDescent="0.25">
      <c r="A1999" s="8"/>
      <c r="B1999" s="5"/>
      <c r="C1999" s="5"/>
      <c r="D1999" s="5"/>
      <c r="E1999" s="5"/>
      <c r="F1999" s="94" t="str">
        <f t="shared" si="319"/>
        <v/>
      </c>
      <c r="G1999" s="94" t="str">
        <f t="shared" si="320"/>
        <v/>
      </c>
      <c r="H1999" s="127" t="str">
        <f>IF(A1999&lt;&gt;"",IF(MID(C1999,1,1)="c",$AS$26,IF(MID(C1999,1,1)="r",$AS$41,IF(MID(C1999,1,1)="p",#REF!,#REF!))),"")</f>
        <v/>
      </c>
      <c r="I1999" s="92" t="str">
        <f t="shared" si="321"/>
        <v/>
      </c>
      <c r="J1999" s="92" t="str">
        <f t="shared" si="322"/>
        <v/>
      </c>
      <c r="K1999" s="92" t="str">
        <f t="shared" si="323"/>
        <v/>
      </c>
      <c r="L1999" s="92" t="str">
        <f t="shared" si="324"/>
        <v/>
      </c>
      <c r="M1999" s="95" t="str">
        <f>IF(A1999&lt;&gt;"",IF(MID(C1999,1,1)="c",SigmaEpsConcrete(I1999,$AN$30:$AN$33,$AR$30:$AR$33,$AS$26,$AS$27,$AS$28,$AQ$20,$AU$19),""),"")</f>
        <v/>
      </c>
      <c r="N1999" s="95" t="str">
        <f>IF(A1999&lt;&gt;"",IF(MID(C1999,1,1)="r",SigmaEpsReinf(J1999,$AS$42:$AS$43,$AS$41,$AS$39,$AS$40,$AQ$38),""),"")</f>
        <v/>
      </c>
      <c r="Q1999" s="92" t="str">
        <f t="shared" si="326"/>
        <v/>
      </c>
      <c r="R1999" s="92" t="str">
        <f t="shared" si="327"/>
        <v/>
      </c>
      <c r="U1999" s="5"/>
      <c r="V1999" s="5"/>
      <c r="W1999" s="94" t="str">
        <f t="shared" si="325"/>
        <v/>
      </c>
      <c r="X1999" s="94" t="str">
        <f t="shared" si="328"/>
        <v/>
      </c>
      <c r="Y1999" s="5"/>
      <c r="BK1999" s="8"/>
      <c r="BL1999" s="5"/>
      <c r="BM1999" s="5"/>
      <c r="BN1999" s="5"/>
      <c r="BO1999" s="5"/>
      <c r="BP1999" s="1"/>
      <c r="BQ1999" s="1"/>
      <c r="BR1999" s="1"/>
      <c r="BS1999" s="1"/>
      <c r="BT1999" s="1"/>
      <c r="BU1999" s="4"/>
      <c r="BV1999" s="1"/>
      <c r="BW1999" s="3"/>
      <c r="BX1999" s="4"/>
      <c r="BY1999" s="5"/>
      <c r="BZ1999" s="5"/>
      <c r="CA1999" s="5"/>
      <c r="CB1999" s="5"/>
      <c r="CC1999" s="5"/>
      <c r="CD1999" s="43"/>
    </row>
    <row r="2000" spans="1:82" x14ac:dyDescent="0.25">
      <c r="A2000" s="8"/>
      <c r="B2000" s="5"/>
      <c r="C2000" s="5"/>
      <c r="D2000" s="5"/>
      <c r="E2000" s="5"/>
      <c r="F2000" s="94" t="str">
        <f t="shared" si="319"/>
        <v/>
      </c>
      <c r="G2000" s="94" t="str">
        <f t="shared" si="320"/>
        <v/>
      </c>
      <c r="H2000" s="127" t="str">
        <f>IF(A2000&lt;&gt;"",IF(MID(C2000,1,1)="c",$AS$26,IF(MID(C2000,1,1)="r",$AS$41,IF(MID(C2000,1,1)="p",#REF!,#REF!))),"")</f>
        <v/>
      </c>
      <c r="I2000" s="92" t="str">
        <f t="shared" si="321"/>
        <v/>
      </c>
      <c r="J2000" s="92" t="str">
        <f t="shared" si="322"/>
        <v/>
      </c>
      <c r="K2000" s="92" t="str">
        <f t="shared" si="323"/>
        <v/>
      </c>
      <c r="L2000" s="92" t="str">
        <f t="shared" si="324"/>
        <v/>
      </c>
      <c r="M2000" s="95" t="str">
        <f>IF(A2000&lt;&gt;"",IF(MID(C2000,1,1)="c",SigmaEpsConcrete(I2000,$AN$30:$AN$33,$AR$30:$AR$33,$AS$26,$AS$27,$AS$28,$AQ$20,$AU$19),""),"")</f>
        <v/>
      </c>
      <c r="N2000" s="95" t="str">
        <f>IF(A2000&lt;&gt;"",IF(MID(C2000,1,1)="r",SigmaEpsReinf(J2000,$AS$42:$AS$43,$AS$41,$AS$39,$AS$40,$AQ$38),""),"")</f>
        <v/>
      </c>
      <c r="Q2000" s="92" t="str">
        <f t="shared" si="326"/>
        <v/>
      </c>
      <c r="R2000" s="92" t="str">
        <f t="shared" si="327"/>
        <v/>
      </c>
      <c r="U2000" s="5"/>
      <c r="V2000" s="5"/>
      <c r="W2000" s="94" t="str">
        <f t="shared" si="325"/>
        <v/>
      </c>
      <c r="X2000" s="94" t="str">
        <f t="shared" si="328"/>
        <v/>
      </c>
      <c r="Y2000" s="5"/>
      <c r="BK2000" s="8"/>
      <c r="BL2000" s="5"/>
      <c r="BM2000" s="5"/>
      <c r="BN2000" s="5"/>
      <c r="BO2000" s="5"/>
      <c r="BP2000" s="1"/>
      <c r="BQ2000" s="1"/>
      <c r="BR2000" s="1"/>
      <c r="BS2000" s="1"/>
      <c r="BT2000" s="1"/>
      <c r="BU2000" s="4"/>
      <c r="BV2000" s="1"/>
      <c r="BW2000" s="3"/>
      <c r="BX2000" s="4"/>
      <c r="BY2000" s="5"/>
      <c r="BZ2000" s="5"/>
      <c r="CA2000" s="5"/>
      <c r="CB2000" s="5"/>
      <c r="CC2000" s="5"/>
      <c r="CD2000" s="43"/>
    </row>
    <row r="2001" spans="1:82" x14ac:dyDescent="0.25">
      <c r="A2001" s="8"/>
      <c r="B2001" s="5"/>
      <c r="C2001" s="5"/>
      <c r="D2001" s="5"/>
      <c r="E2001" s="5"/>
      <c r="F2001" s="94" t="str">
        <f t="shared" si="319"/>
        <v/>
      </c>
      <c r="G2001" s="94" t="str">
        <f t="shared" si="320"/>
        <v/>
      </c>
      <c r="H2001" s="127" t="str">
        <f>IF(A2001&lt;&gt;"",IF(MID(C2001,1,1)="c",$AS$26,IF(MID(C2001,1,1)="r",$AS$41,IF(MID(C2001,1,1)="p",#REF!,#REF!))),"")</f>
        <v/>
      </c>
      <c r="I2001" s="92" t="str">
        <f t="shared" si="321"/>
        <v/>
      </c>
      <c r="J2001" s="92" t="str">
        <f t="shared" si="322"/>
        <v/>
      </c>
      <c r="K2001" s="92" t="str">
        <f t="shared" si="323"/>
        <v/>
      </c>
      <c r="L2001" s="92" t="str">
        <f t="shared" si="324"/>
        <v/>
      </c>
      <c r="M2001" s="95" t="str">
        <f>IF(A2001&lt;&gt;"",IF(MID(C2001,1,1)="c",SigmaEpsConcrete(I2001,$AN$30:$AN$33,$AR$30:$AR$33,$AS$26,$AS$27,$AS$28,$AQ$20,$AU$19),""),"")</f>
        <v/>
      </c>
      <c r="N2001" s="95" t="str">
        <f>IF(A2001&lt;&gt;"",IF(MID(C2001,1,1)="r",SigmaEpsReinf(J2001,$AS$42:$AS$43,$AS$41,$AS$39,$AS$40,$AQ$38),""),"")</f>
        <v/>
      </c>
      <c r="Q2001" s="92" t="str">
        <f t="shared" si="326"/>
        <v/>
      </c>
      <c r="R2001" s="92" t="str">
        <f t="shared" si="327"/>
        <v/>
      </c>
      <c r="U2001" s="5"/>
      <c r="V2001" s="5"/>
      <c r="W2001" s="94" t="str">
        <f t="shared" si="325"/>
        <v/>
      </c>
      <c r="X2001" s="94" t="str">
        <f t="shared" si="328"/>
        <v/>
      </c>
      <c r="Y2001" s="5"/>
      <c r="BK2001" s="8"/>
      <c r="BL2001" s="5"/>
      <c r="BM2001" s="5"/>
      <c r="BN2001" s="5"/>
      <c r="BO2001" s="5"/>
      <c r="BP2001" s="1"/>
      <c r="BQ2001" s="1"/>
      <c r="BR2001" s="1"/>
      <c r="BS2001" s="1"/>
      <c r="BT2001" s="1"/>
      <c r="BU2001" s="4"/>
      <c r="BV2001" s="1"/>
      <c r="BW2001" s="3"/>
      <c r="BX2001" s="4"/>
      <c r="BY2001" s="5"/>
      <c r="BZ2001" s="5"/>
      <c r="CA2001" s="5"/>
      <c r="CB2001" s="5"/>
      <c r="CC2001" s="5"/>
      <c r="CD2001" s="43"/>
    </row>
    <row r="2002" spans="1:82" x14ac:dyDescent="0.25">
      <c r="A2002" s="8"/>
      <c r="B2002" s="5"/>
      <c r="C2002" s="5"/>
      <c r="D2002" s="5"/>
      <c r="E2002" s="5"/>
      <c r="F2002" s="94" t="str">
        <f t="shared" si="319"/>
        <v/>
      </c>
      <c r="G2002" s="94" t="str">
        <f t="shared" si="320"/>
        <v/>
      </c>
      <c r="H2002" s="127" t="str">
        <f>IF(A2002&lt;&gt;"",IF(MID(C2002,1,1)="c",$AS$26,IF(MID(C2002,1,1)="r",$AS$41,IF(MID(C2002,1,1)="p",#REF!,#REF!))),"")</f>
        <v/>
      </c>
      <c r="I2002" s="92" t="str">
        <f t="shared" si="321"/>
        <v/>
      </c>
      <c r="J2002" s="92" t="str">
        <f t="shared" si="322"/>
        <v/>
      </c>
      <c r="K2002" s="92" t="str">
        <f t="shared" si="323"/>
        <v/>
      </c>
      <c r="L2002" s="92" t="str">
        <f t="shared" si="324"/>
        <v/>
      </c>
      <c r="M2002" s="95" t="str">
        <f>IF(A2002&lt;&gt;"",IF(MID(C2002,1,1)="c",SigmaEpsConcrete(I2002,$AN$30:$AN$33,$AR$30:$AR$33,$AS$26,$AS$27,$AS$28,$AQ$20,$AU$19),""),"")</f>
        <v/>
      </c>
      <c r="N2002" s="95" t="str">
        <f>IF(A2002&lt;&gt;"",IF(MID(C2002,1,1)="r",SigmaEpsReinf(J2002,$AS$42:$AS$43,$AS$41,$AS$39,$AS$40,$AQ$38),""),"")</f>
        <v/>
      </c>
      <c r="Q2002" s="92" t="str">
        <f t="shared" si="326"/>
        <v/>
      </c>
      <c r="R2002" s="92" t="str">
        <f t="shared" si="327"/>
        <v/>
      </c>
      <c r="U2002" s="5"/>
      <c r="V2002" s="5"/>
      <c r="W2002" s="94" t="str">
        <f t="shared" si="325"/>
        <v/>
      </c>
      <c r="X2002" s="94" t="str">
        <f t="shared" si="328"/>
        <v/>
      </c>
      <c r="Y2002" s="5"/>
      <c r="BK2002" s="8"/>
      <c r="BL2002" s="5"/>
      <c r="BM2002" s="5"/>
      <c r="BN2002" s="5"/>
      <c r="BO2002" s="5"/>
      <c r="BP2002" s="1"/>
      <c r="BQ2002" s="1"/>
      <c r="BR2002" s="1"/>
      <c r="BS2002" s="1"/>
      <c r="BT2002" s="1"/>
      <c r="BU2002" s="4"/>
      <c r="BV2002" s="1"/>
      <c r="BW2002" s="3"/>
      <c r="BX2002" s="4"/>
      <c r="BY2002" s="5"/>
      <c r="BZ2002" s="5"/>
      <c r="CA2002" s="5"/>
      <c r="CB2002" s="5"/>
      <c r="CC2002" s="5"/>
      <c r="CD2002" s="43"/>
    </row>
    <row r="2003" spans="1:82" x14ac:dyDescent="0.25">
      <c r="A2003" s="8"/>
      <c r="B2003" s="5"/>
      <c r="C2003" s="5"/>
      <c r="D2003" s="5"/>
      <c r="E2003" s="5"/>
      <c r="F2003" s="94" t="str">
        <f t="shared" si="319"/>
        <v/>
      </c>
      <c r="G2003" s="94" t="str">
        <f t="shared" si="320"/>
        <v/>
      </c>
      <c r="H2003" s="127" t="str">
        <f>IF(A2003&lt;&gt;"",IF(MID(C2003,1,1)="c",$AS$26,IF(MID(C2003,1,1)="r",$AS$41,IF(MID(C2003,1,1)="p",#REF!,#REF!))),"")</f>
        <v/>
      </c>
      <c r="I2003" s="92" t="str">
        <f t="shared" si="321"/>
        <v/>
      </c>
      <c r="J2003" s="92" t="str">
        <f t="shared" si="322"/>
        <v/>
      </c>
      <c r="K2003" s="92" t="str">
        <f t="shared" si="323"/>
        <v/>
      </c>
      <c r="L2003" s="92" t="str">
        <f t="shared" si="324"/>
        <v/>
      </c>
      <c r="M2003" s="95" t="str">
        <f>IF(A2003&lt;&gt;"",IF(MID(C2003,1,1)="c",SigmaEpsConcrete(I2003,$AN$30:$AN$33,$AR$30:$AR$33,$AS$26,$AS$27,$AS$28,$AQ$20,$AU$19),""),"")</f>
        <v/>
      </c>
      <c r="N2003" s="95" t="str">
        <f>IF(A2003&lt;&gt;"",IF(MID(C2003,1,1)="r",SigmaEpsReinf(J2003,$AS$42:$AS$43,$AS$41,$AS$39,$AS$40,$AQ$38),""),"")</f>
        <v/>
      </c>
      <c r="Q2003" s="92" t="str">
        <f t="shared" si="326"/>
        <v/>
      </c>
      <c r="R2003" s="92" t="str">
        <f t="shared" si="327"/>
        <v/>
      </c>
      <c r="U2003" s="5"/>
      <c r="V2003" s="5"/>
      <c r="W2003" s="94" t="str">
        <f t="shared" si="325"/>
        <v/>
      </c>
      <c r="X2003" s="94" t="str">
        <f t="shared" si="328"/>
        <v/>
      </c>
      <c r="Y2003" s="5"/>
      <c r="BK2003" s="8"/>
      <c r="BL2003" s="5"/>
      <c r="BM2003" s="5"/>
      <c r="BN2003" s="5"/>
      <c r="BO2003" s="5"/>
      <c r="BP2003" s="1"/>
      <c r="BQ2003" s="1"/>
      <c r="BR2003" s="1"/>
      <c r="BS2003" s="1"/>
      <c r="BT2003" s="1"/>
      <c r="BU2003" s="4"/>
      <c r="BV2003" s="1"/>
      <c r="BW2003" s="3"/>
      <c r="BX2003" s="4"/>
      <c r="BY2003" s="5"/>
      <c r="BZ2003" s="5"/>
      <c r="CA2003" s="5"/>
      <c r="CB2003" s="5"/>
      <c r="CC2003" s="5"/>
      <c r="CD2003" s="43"/>
    </row>
    <row r="2004" spans="1:82" x14ac:dyDescent="0.25">
      <c r="A2004" s="8"/>
      <c r="B2004" s="5"/>
      <c r="C2004" s="5"/>
      <c r="D2004" s="5"/>
      <c r="E2004" s="5"/>
      <c r="F2004" s="94" t="str">
        <f t="shared" si="319"/>
        <v/>
      </c>
      <c r="G2004" s="94" t="str">
        <f t="shared" si="320"/>
        <v/>
      </c>
      <c r="H2004" s="127" t="str">
        <f>IF(A2004&lt;&gt;"",IF(MID(C2004,1,1)="c",$AS$26,IF(MID(C2004,1,1)="r",$AS$41,IF(MID(C2004,1,1)="p",#REF!,#REF!))),"")</f>
        <v/>
      </c>
      <c r="I2004" s="92" t="str">
        <f t="shared" si="321"/>
        <v/>
      </c>
      <c r="J2004" s="92" t="str">
        <f t="shared" si="322"/>
        <v/>
      </c>
      <c r="K2004" s="92" t="str">
        <f t="shared" si="323"/>
        <v/>
      </c>
      <c r="L2004" s="92" t="str">
        <f t="shared" si="324"/>
        <v/>
      </c>
      <c r="M2004" s="95" t="str">
        <f>IF(A2004&lt;&gt;"",IF(MID(C2004,1,1)="c",SigmaEpsConcrete(I2004,$AN$30:$AN$33,$AR$30:$AR$33,$AS$26,$AS$27,$AS$28,$AQ$20,$AU$19),""),"")</f>
        <v/>
      </c>
      <c r="N2004" s="95" t="str">
        <f>IF(A2004&lt;&gt;"",IF(MID(C2004,1,1)="r",SigmaEpsReinf(J2004,$AS$42:$AS$43,$AS$41,$AS$39,$AS$40,$AQ$38),""),"")</f>
        <v/>
      </c>
      <c r="Q2004" s="92" t="str">
        <f t="shared" si="326"/>
        <v/>
      </c>
      <c r="R2004" s="92" t="str">
        <f t="shared" si="327"/>
        <v/>
      </c>
      <c r="U2004" s="5"/>
      <c r="V2004" s="5"/>
      <c r="W2004" s="94" t="str">
        <f t="shared" si="325"/>
        <v/>
      </c>
      <c r="X2004" s="94" t="str">
        <f t="shared" si="328"/>
        <v/>
      </c>
      <c r="Y2004" s="5"/>
      <c r="BK2004" s="8"/>
      <c r="BL2004" s="5"/>
      <c r="BM2004" s="5"/>
      <c r="BN2004" s="5"/>
      <c r="BO2004" s="5"/>
      <c r="BP2004" s="1"/>
      <c r="BQ2004" s="1"/>
      <c r="BR2004" s="1"/>
      <c r="BS2004" s="1"/>
      <c r="BT2004" s="1"/>
      <c r="BU2004" s="4"/>
      <c r="BV2004" s="1"/>
      <c r="BW2004" s="3"/>
      <c r="BX2004" s="4"/>
      <c r="BY2004" s="5"/>
      <c r="BZ2004" s="5"/>
      <c r="CA2004" s="5"/>
      <c r="CB2004" s="5"/>
      <c r="CC2004" s="5"/>
      <c r="CD2004" s="43"/>
    </row>
    <row r="2005" spans="1:82" x14ac:dyDescent="0.25">
      <c r="A2005" s="8"/>
      <c r="B2005" s="5"/>
      <c r="C2005" s="5"/>
      <c r="D2005" s="5"/>
      <c r="E2005" s="5"/>
      <c r="F2005" s="94" t="str">
        <f t="shared" si="319"/>
        <v/>
      </c>
      <c r="G2005" s="94" t="str">
        <f t="shared" si="320"/>
        <v/>
      </c>
      <c r="H2005" s="127" t="str">
        <f>IF(A2005&lt;&gt;"",IF(MID(C2005,1,1)="c",$AS$26,IF(MID(C2005,1,1)="r",$AS$41,IF(MID(C2005,1,1)="p",#REF!,#REF!))),"")</f>
        <v/>
      </c>
      <c r="I2005" s="92" t="str">
        <f t="shared" si="321"/>
        <v/>
      </c>
      <c r="J2005" s="92" t="str">
        <f t="shared" si="322"/>
        <v/>
      </c>
      <c r="K2005" s="92" t="str">
        <f t="shared" si="323"/>
        <v/>
      </c>
      <c r="L2005" s="92" t="str">
        <f t="shared" si="324"/>
        <v/>
      </c>
      <c r="M2005" s="95" t="str">
        <f>IF(A2005&lt;&gt;"",IF(MID(C2005,1,1)="c",SigmaEpsConcrete(I2005,$AN$30:$AN$33,$AR$30:$AR$33,$AS$26,$AS$27,$AS$28,$AQ$20,$AU$19),""),"")</f>
        <v/>
      </c>
      <c r="N2005" s="95" t="str">
        <f>IF(A2005&lt;&gt;"",IF(MID(C2005,1,1)="r",SigmaEpsReinf(J2005,$AS$42:$AS$43,$AS$41,$AS$39,$AS$40,$AQ$38),""),"")</f>
        <v/>
      </c>
      <c r="Q2005" s="92" t="str">
        <f t="shared" si="326"/>
        <v/>
      </c>
      <c r="R2005" s="92" t="str">
        <f t="shared" si="327"/>
        <v/>
      </c>
      <c r="U2005" s="5"/>
      <c r="V2005" s="5"/>
      <c r="W2005" s="94" t="str">
        <f t="shared" si="325"/>
        <v/>
      </c>
      <c r="X2005" s="94" t="str">
        <f t="shared" si="328"/>
        <v/>
      </c>
      <c r="Y2005" s="5"/>
      <c r="BK2005" s="8"/>
      <c r="BL2005" s="5"/>
      <c r="BM2005" s="5"/>
      <c r="BN2005" s="5"/>
      <c r="BO2005" s="5"/>
      <c r="BP2005" s="1"/>
      <c r="BQ2005" s="1"/>
      <c r="BR2005" s="1"/>
      <c r="BS2005" s="1"/>
      <c r="BT2005" s="1"/>
      <c r="BU2005" s="4"/>
      <c r="BV2005" s="1"/>
      <c r="BW2005" s="3"/>
      <c r="BX2005" s="4"/>
      <c r="BY2005" s="5"/>
      <c r="BZ2005" s="5"/>
      <c r="CA2005" s="5"/>
      <c r="CB2005" s="5"/>
      <c r="CC2005" s="5"/>
      <c r="CD2005" s="43"/>
    </row>
    <row r="2006" spans="1:82" x14ac:dyDescent="0.25">
      <c r="A2006" s="8"/>
      <c r="B2006" s="5"/>
      <c r="C2006" s="5"/>
      <c r="D2006" s="5"/>
      <c r="E2006" s="5"/>
      <c r="F2006" s="94" t="str">
        <f t="shared" si="319"/>
        <v/>
      </c>
      <c r="G2006" s="94" t="str">
        <f t="shared" si="320"/>
        <v/>
      </c>
      <c r="H2006" s="127" t="str">
        <f>IF(A2006&lt;&gt;"",IF(MID(C2006,1,1)="c",$AS$26,IF(MID(C2006,1,1)="r",$AS$41,IF(MID(C2006,1,1)="p",#REF!,#REF!))),"")</f>
        <v/>
      </c>
      <c r="I2006" s="92" t="str">
        <f t="shared" si="321"/>
        <v/>
      </c>
      <c r="J2006" s="92" t="str">
        <f t="shared" si="322"/>
        <v/>
      </c>
      <c r="K2006" s="92" t="str">
        <f t="shared" si="323"/>
        <v/>
      </c>
      <c r="L2006" s="92" t="str">
        <f t="shared" si="324"/>
        <v/>
      </c>
      <c r="M2006" s="95" t="str">
        <f>IF(A2006&lt;&gt;"",IF(MID(C2006,1,1)="c",SigmaEpsConcrete(I2006,$AN$30:$AN$33,$AR$30:$AR$33,$AS$26,$AS$27,$AS$28,$AQ$20,$AU$19),""),"")</f>
        <v/>
      </c>
      <c r="N2006" s="95" t="str">
        <f>IF(A2006&lt;&gt;"",IF(MID(C2006,1,1)="r",SigmaEpsReinf(J2006,$AS$42:$AS$43,$AS$41,$AS$39,$AS$40,$AQ$38),""),"")</f>
        <v/>
      </c>
      <c r="Q2006" s="92" t="str">
        <f t="shared" si="326"/>
        <v/>
      </c>
      <c r="R2006" s="92" t="str">
        <f t="shared" si="327"/>
        <v/>
      </c>
      <c r="U2006" s="5"/>
      <c r="V2006" s="5"/>
      <c r="W2006" s="94" t="str">
        <f t="shared" si="325"/>
        <v/>
      </c>
      <c r="X2006" s="94" t="str">
        <f t="shared" si="328"/>
        <v/>
      </c>
      <c r="Y2006" s="5"/>
      <c r="BK2006" s="8"/>
      <c r="BL2006" s="5"/>
      <c r="BM2006" s="5"/>
      <c r="BN2006" s="5"/>
      <c r="BO2006" s="5"/>
      <c r="BP2006" s="1"/>
      <c r="BQ2006" s="1"/>
      <c r="BR2006" s="1"/>
      <c r="BS2006" s="1"/>
      <c r="BT2006" s="1"/>
      <c r="BU2006" s="4"/>
      <c r="BV2006" s="1"/>
      <c r="BW2006" s="3"/>
      <c r="BX2006" s="4"/>
      <c r="BY2006" s="5"/>
      <c r="BZ2006" s="5"/>
      <c r="CA2006" s="5"/>
      <c r="CB2006" s="5"/>
      <c r="CC2006" s="5"/>
      <c r="CD2006" s="43"/>
    </row>
    <row r="2007" spans="1:82" x14ac:dyDescent="0.25">
      <c r="A2007" s="8"/>
      <c r="B2007" s="5"/>
      <c r="C2007" s="5"/>
      <c r="D2007" s="5"/>
      <c r="E2007" s="5"/>
      <c r="F2007" s="94" t="str">
        <f t="shared" si="319"/>
        <v/>
      </c>
      <c r="G2007" s="94" t="str">
        <f t="shared" si="320"/>
        <v/>
      </c>
      <c r="H2007" s="127" t="str">
        <f>IF(A2007&lt;&gt;"",IF(MID(C2007,1,1)="c",$AS$26,IF(MID(C2007,1,1)="r",$AS$41,IF(MID(C2007,1,1)="p",#REF!,#REF!))),"")</f>
        <v/>
      </c>
      <c r="I2007" s="92" t="str">
        <f t="shared" si="321"/>
        <v/>
      </c>
      <c r="J2007" s="92" t="str">
        <f t="shared" si="322"/>
        <v/>
      </c>
      <c r="K2007" s="92" t="str">
        <f t="shared" si="323"/>
        <v/>
      </c>
      <c r="L2007" s="92" t="str">
        <f t="shared" si="324"/>
        <v/>
      </c>
      <c r="M2007" s="95" t="str">
        <f>IF(A2007&lt;&gt;"",IF(MID(C2007,1,1)="c",SigmaEpsConcrete(I2007,$AN$30:$AN$33,$AR$30:$AR$33,$AS$26,$AS$27,$AS$28,$AQ$20,$AU$19),""),"")</f>
        <v/>
      </c>
      <c r="N2007" s="95" t="str">
        <f>IF(A2007&lt;&gt;"",IF(MID(C2007,1,1)="r",SigmaEpsReinf(J2007,$AS$42:$AS$43,$AS$41,$AS$39,$AS$40,$AQ$38),""),"")</f>
        <v/>
      </c>
      <c r="Q2007" s="92" t="str">
        <f t="shared" si="326"/>
        <v/>
      </c>
      <c r="R2007" s="92" t="str">
        <f t="shared" si="327"/>
        <v/>
      </c>
      <c r="U2007" s="5"/>
      <c r="V2007" s="5"/>
      <c r="W2007" s="94" t="str">
        <f t="shared" si="325"/>
        <v/>
      </c>
      <c r="X2007" s="94" t="str">
        <f t="shared" si="328"/>
        <v/>
      </c>
      <c r="Y2007" s="5"/>
      <c r="BK2007" s="8"/>
      <c r="BL2007" s="5"/>
      <c r="BM2007" s="5"/>
      <c r="BN2007" s="5"/>
      <c r="BO2007" s="5"/>
      <c r="BP2007" s="1"/>
      <c r="BQ2007" s="1"/>
      <c r="BR2007" s="1"/>
      <c r="BS2007" s="1"/>
      <c r="BT2007" s="1"/>
      <c r="BU2007" s="4"/>
      <c r="BV2007" s="1"/>
      <c r="BW2007" s="3"/>
      <c r="BX2007" s="4"/>
      <c r="BY2007" s="5"/>
      <c r="BZ2007" s="5"/>
      <c r="CA2007" s="5"/>
      <c r="CB2007" s="5"/>
      <c r="CC2007" s="5"/>
      <c r="CD2007" s="43"/>
    </row>
    <row r="2008" spans="1:82" x14ac:dyDescent="0.25">
      <c r="A2008" s="8"/>
      <c r="B2008" s="5"/>
      <c r="C2008" s="5"/>
      <c r="D2008" s="5"/>
      <c r="E2008" s="5"/>
      <c r="F2008" s="94" t="str">
        <f t="shared" si="319"/>
        <v/>
      </c>
      <c r="G2008" s="94" t="str">
        <f t="shared" si="320"/>
        <v/>
      </c>
      <c r="H2008" s="127" t="str">
        <f>IF(A2008&lt;&gt;"",IF(MID(C2008,1,1)="c",$AS$26,IF(MID(C2008,1,1)="r",$AS$41,IF(MID(C2008,1,1)="p",#REF!,#REF!))),"")</f>
        <v/>
      </c>
      <c r="I2008" s="92" t="str">
        <f t="shared" si="321"/>
        <v/>
      </c>
      <c r="J2008" s="92" t="str">
        <f t="shared" si="322"/>
        <v/>
      </c>
      <c r="K2008" s="92" t="str">
        <f t="shared" si="323"/>
        <v/>
      </c>
      <c r="L2008" s="92" t="str">
        <f t="shared" si="324"/>
        <v/>
      </c>
      <c r="M2008" s="95" t="str">
        <f>IF(A2008&lt;&gt;"",IF(MID(C2008,1,1)="c",SigmaEpsConcrete(I2008,$AN$30:$AN$33,$AR$30:$AR$33,$AS$26,$AS$27,$AS$28,$AQ$20,$AU$19),""),"")</f>
        <v/>
      </c>
      <c r="N2008" s="95" t="str">
        <f>IF(A2008&lt;&gt;"",IF(MID(C2008,1,1)="r",SigmaEpsReinf(J2008,$AS$42:$AS$43,$AS$41,$AS$39,$AS$40,$AQ$38),""),"")</f>
        <v/>
      </c>
      <c r="Q2008" s="92" t="str">
        <f t="shared" si="326"/>
        <v/>
      </c>
      <c r="R2008" s="92" t="str">
        <f t="shared" si="327"/>
        <v/>
      </c>
      <c r="U2008" s="5"/>
      <c r="V2008" s="5"/>
      <c r="W2008" s="94" t="str">
        <f t="shared" si="325"/>
        <v/>
      </c>
      <c r="X2008" s="94" t="str">
        <f t="shared" si="328"/>
        <v/>
      </c>
      <c r="Y2008" s="5"/>
      <c r="BK2008" s="8"/>
      <c r="BL2008" s="5"/>
      <c r="BM2008" s="5"/>
      <c r="BN2008" s="5"/>
      <c r="BO2008" s="5"/>
      <c r="BP2008" s="1"/>
      <c r="BQ2008" s="1"/>
      <c r="BR2008" s="1"/>
      <c r="BS2008" s="1"/>
      <c r="BT2008" s="1"/>
      <c r="BU2008" s="4"/>
      <c r="BV2008" s="1"/>
      <c r="BW2008" s="3"/>
      <c r="BX2008" s="4"/>
      <c r="BY2008" s="5"/>
      <c r="BZ2008" s="5"/>
      <c r="CA2008" s="5"/>
      <c r="CB2008" s="5"/>
      <c r="CC2008" s="5"/>
      <c r="CD2008" s="43"/>
    </row>
    <row r="2009" spans="1:82" x14ac:dyDescent="0.25">
      <c r="A2009" s="8"/>
      <c r="B2009" s="5"/>
      <c r="C2009" s="5"/>
      <c r="D2009" s="5"/>
      <c r="E2009" s="5"/>
      <c r="F2009" s="94" t="str">
        <f t="shared" si="319"/>
        <v/>
      </c>
      <c r="G2009" s="94" t="str">
        <f t="shared" si="320"/>
        <v/>
      </c>
      <c r="H2009" s="127" t="str">
        <f>IF(A2009&lt;&gt;"",IF(MID(C2009,1,1)="c",$AS$26,IF(MID(C2009,1,1)="r",$AS$41,IF(MID(C2009,1,1)="p",#REF!,#REF!))),"")</f>
        <v/>
      </c>
      <c r="I2009" s="92" t="str">
        <f t="shared" si="321"/>
        <v/>
      </c>
      <c r="J2009" s="92" t="str">
        <f t="shared" si="322"/>
        <v/>
      </c>
      <c r="K2009" s="92" t="str">
        <f t="shared" si="323"/>
        <v/>
      </c>
      <c r="L2009" s="92" t="str">
        <f t="shared" si="324"/>
        <v/>
      </c>
      <c r="M2009" s="95" t="str">
        <f>IF(A2009&lt;&gt;"",IF(MID(C2009,1,1)="c",SigmaEpsConcrete(I2009,$AN$30:$AN$33,$AR$30:$AR$33,$AS$26,$AS$27,$AS$28,$AQ$20,$AU$19),""),"")</f>
        <v/>
      </c>
      <c r="N2009" s="95" t="str">
        <f>IF(A2009&lt;&gt;"",IF(MID(C2009,1,1)="r",SigmaEpsReinf(J2009,$AS$42:$AS$43,$AS$41,$AS$39,$AS$40,$AQ$38),""),"")</f>
        <v/>
      </c>
      <c r="Q2009" s="92" t="str">
        <f t="shared" si="326"/>
        <v/>
      </c>
      <c r="R2009" s="92" t="str">
        <f t="shared" si="327"/>
        <v/>
      </c>
      <c r="U2009" s="5"/>
      <c r="V2009" s="5"/>
      <c r="W2009" s="94" t="str">
        <f t="shared" si="325"/>
        <v/>
      </c>
      <c r="X2009" s="94" t="str">
        <f t="shared" si="328"/>
        <v/>
      </c>
      <c r="Y2009" s="5"/>
      <c r="BK2009" s="8"/>
      <c r="BL2009" s="5"/>
      <c r="BM2009" s="5"/>
      <c r="BN2009" s="5"/>
      <c r="BO2009" s="5"/>
      <c r="BP2009" s="1"/>
      <c r="BQ2009" s="1"/>
      <c r="BR2009" s="1"/>
      <c r="BS2009" s="1"/>
      <c r="BT2009" s="1"/>
      <c r="BU2009" s="4"/>
      <c r="BV2009" s="1"/>
      <c r="BW2009" s="3"/>
      <c r="BX2009" s="4"/>
      <c r="BY2009" s="5"/>
      <c r="BZ2009" s="5"/>
      <c r="CA2009" s="5"/>
      <c r="CB2009" s="5"/>
      <c r="CC2009" s="5"/>
      <c r="CD2009" s="43"/>
    </row>
    <row r="2010" spans="1:82" x14ac:dyDescent="0.25">
      <c r="A2010" s="8"/>
      <c r="B2010" s="5"/>
      <c r="C2010" s="5"/>
      <c r="D2010" s="5"/>
      <c r="E2010" s="5"/>
      <c r="F2010" s="94" t="str">
        <f t="shared" si="319"/>
        <v/>
      </c>
      <c r="G2010" s="94" t="str">
        <f t="shared" si="320"/>
        <v/>
      </c>
      <c r="H2010" s="127" t="str">
        <f>IF(A2010&lt;&gt;"",IF(MID(C2010,1,1)="c",$AS$26,IF(MID(C2010,1,1)="r",$AS$41,IF(MID(C2010,1,1)="p",#REF!,#REF!))),"")</f>
        <v/>
      </c>
      <c r="I2010" s="92" t="str">
        <f t="shared" si="321"/>
        <v/>
      </c>
      <c r="J2010" s="92" t="str">
        <f t="shared" si="322"/>
        <v/>
      </c>
      <c r="K2010" s="92" t="str">
        <f t="shared" si="323"/>
        <v/>
      </c>
      <c r="L2010" s="92" t="str">
        <f t="shared" si="324"/>
        <v/>
      </c>
      <c r="M2010" s="95" t="str">
        <f>IF(A2010&lt;&gt;"",IF(MID(C2010,1,1)="c",SigmaEpsConcrete(I2010,$AN$30:$AN$33,$AR$30:$AR$33,$AS$26,$AS$27,$AS$28,$AQ$20,$AU$19),""),"")</f>
        <v/>
      </c>
      <c r="N2010" s="95" t="str">
        <f>IF(A2010&lt;&gt;"",IF(MID(C2010,1,1)="r",SigmaEpsReinf(J2010,$AS$42:$AS$43,$AS$41,$AS$39,$AS$40,$AQ$38),""),"")</f>
        <v/>
      </c>
      <c r="Q2010" s="92" t="str">
        <f t="shared" si="326"/>
        <v/>
      </c>
      <c r="R2010" s="92" t="str">
        <f t="shared" si="327"/>
        <v/>
      </c>
      <c r="U2010" s="5"/>
      <c r="V2010" s="5"/>
      <c r="W2010" s="94" t="str">
        <f t="shared" si="325"/>
        <v/>
      </c>
      <c r="X2010" s="94" t="str">
        <f t="shared" si="328"/>
        <v/>
      </c>
      <c r="Y2010" s="5"/>
      <c r="BK2010" s="8"/>
      <c r="BL2010" s="5"/>
      <c r="BM2010" s="5"/>
      <c r="BN2010" s="5"/>
      <c r="BO2010" s="5"/>
      <c r="BP2010" s="1"/>
      <c r="BQ2010" s="1"/>
      <c r="BR2010" s="1"/>
      <c r="BS2010" s="1"/>
      <c r="BT2010" s="1"/>
      <c r="BU2010" s="4"/>
      <c r="BV2010" s="1"/>
      <c r="BW2010" s="3"/>
      <c r="BX2010" s="4"/>
      <c r="BY2010" s="5"/>
      <c r="BZ2010" s="5"/>
      <c r="CA2010" s="5"/>
      <c r="CB2010" s="5"/>
      <c r="CC2010" s="5"/>
      <c r="CD2010" s="43"/>
    </row>
    <row r="2011" spans="1:82" x14ac:dyDescent="0.25">
      <c r="A2011" s="8"/>
      <c r="B2011" s="5"/>
      <c r="C2011" s="5"/>
      <c r="D2011" s="5"/>
      <c r="E2011" s="5"/>
      <c r="F2011" s="94" t="str">
        <f t="shared" si="319"/>
        <v/>
      </c>
      <c r="G2011" s="94" t="str">
        <f t="shared" si="320"/>
        <v/>
      </c>
      <c r="H2011" s="127" t="str">
        <f>IF(A2011&lt;&gt;"",IF(MID(C2011,1,1)="c",$AS$26,IF(MID(C2011,1,1)="r",$AS$41,IF(MID(C2011,1,1)="p",#REF!,#REF!))),"")</f>
        <v/>
      </c>
      <c r="I2011" s="92" t="str">
        <f t="shared" si="321"/>
        <v/>
      </c>
      <c r="J2011" s="92" t="str">
        <f t="shared" si="322"/>
        <v/>
      </c>
      <c r="K2011" s="92" t="str">
        <f t="shared" si="323"/>
        <v/>
      </c>
      <c r="L2011" s="92" t="str">
        <f t="shared" si="324"/>
        <v/>
      </c>
      <c r="M2011" s="95" t="str">
        <f>IF(A2011&lt;&gt;"",IF(MID(C2011,1,1)="c",SigmaEpsConcrete(I2011,$AN$30:$AN$33,$AR$30:$AR$33,$AS$26,$AS$27,$AS$28,$AQ$20,$AU$19),""),"")</f>
        <v/>
      </c>
      <c r="N2011" s="95" t="str">
        <f>IF(A2011&lt;&gt;"",IF(MID(C2011,1,1)="r",SigmaEpsReinf(J2011,$AS$42:$AS$43,$AS$41,$AS$39,$AS$40,$AQ$38),""),"")</f>
        <v/>
      </c>
      <c r="Q2011" s="92" t="str">
        <f t="shared" si="326"/>
        <v/>
      </c>
      <c r="R2011" s="92" t="str">
        <f t="shared" si="327"/>
        <v/>
      </c>
      <c r="U2011" s="5"/>
      <c r="V2011" s="5"/>
      <c r="W2011" s="94" t="str">
        <f t="shared" si="325"/>
        <v/>
      </c>
      <c r="X2011" s="94" t="str">
        <f t="shared" si="328"/>
        <v/>
      </c>
      <c r="Y2011" s="5"/>
      <c r="BK2011" s="8"/>
      <c r="BL2011" s="5"/>
      <c r="BM2011" s="5"/>
      <c r="BN2011" s="5"/>
      <c r="BO2011" s="5"/>
      <c r="BP2011" s="1"/>
      <c r="BQ2011" s="1"/>
      <c r="BR2011" s="1"/>
      <c r="BS2011" s="1"/>
      <c r="BT2011" s="1"/>
      <c r="BU2011" s="4"/>
      <c r="BV2011" s="1"/>
      <c r="BW2011" s="3"/>
      <c r="BX2011" s="4"/>
      <c r="BY2011" s="5"/>
      <c r="BZ2011" s="5"/>
      <c r="CA2011" s="5"/>
      <c r="CB2011" s="5"/>
      <c r="CC2011" s="5"/>
      <c r="CD2011" s="43"/>
    </row>
    <row r="2012" spans="1:82" x14ac:dyDescent="0.25">
      <c r="A2012" s="8"/>
      <c r="B2012" s="5"/>
      <c r="C2012" s="5"/>
      <c r="D2012" s="5"/>
      <c r="E2012" s="5"/>
      <c r="F2012" s="94" t="str">
        <f t="shared" si="319"/>
        <v/>
      </c>
      <c r="G2012" s="94" t="str">
        <f t="shared" si="320"/>
        <v/>
      </c>
      <c r="H2012" s="127" t="str">
        <f>IF(A2012&lt;&gt;"",IF(MID(C2012,1,1)="c",$AS$26,IF(MID(C2012,1,1)="r",$AS$41,IF(MID(C2012,1,1)="p",#REF!,#REF!))),"")</f>
        <v/>
      </c>
      <c r="I2012" s="92" t="str">
        <f t="shared" si="321"/>
        <v/>
      </c>
      <c r="J2012" s="92" t="str">
        <f t="shared" si="322"/>
        <v/>
      </c>
      <c r="K2012" s="92" t="str">
        <f t="shared" si="323"/>
        <v/>
      </c>
      <c r="L2012" s="92" t="str">
        <f t="shared" si="324"/>
        <v/>
      </c>
      <c r="M2012" s="95" t="str">
        <f>IF(A2012&lt;&gt;"",IF(MID(C2012,1,1)="c",SigmaEpsConcrete(I2012,$AN$30:$AN$33,$AR$30:$AR$33,$AS$26,$AS$27,$AS$28,$AQ$20,$AU$19),""),"")</f>
        <v/>
      </c>
      <c r="N2012" s="95" t="str">
        <f>IF(A2012&lt;&gt;"",IF(MID(C2012,1,1)="r",SigmaEpsReinf(J2012,$AS$42:$AS$43,$AS$41,$AS$39,$AS$40,$AQ$38),""),"")</f>
        <v/>
      </c>
      <c r="Q2012" s="92" t="str">
        <f t="shared" si="326"/>
        <v/>
      </c>
      <c r="R2012" s="92" t="str">
        <f t="shared" si="327"/>
        <v/>
      </c>
      <c r="U2012" s="5"/>
      <c r="V2012" s="5"/>
      <c r="W2012" s="94" t="str">
        <f t="shared" si="325"/>
        <v/>
      </c>
      <c r="X2012" s="94" t="str">
        <f t="shared" si="328"/>
        <v/>
      </c>
      <c r="Y2012" s="5"/>
      <c r="BK2012" s="8"/>
      <c r="BL2012" s="5"/>
      <c r="BM2012" s="5"/>
      <c r="BN2012" s="5"/>
      <c r="BO2012" s="5"/>
      <c r="BP2012" s="1"/>
      <c r="BQ2012" s="1"/>
      <c r="BR2012" s="1"/>
      <c r="BS2012" s="1"/>
      <c r="BT2012" s="1"/>
      <c r="BU2012" s="4"/>
      <c r="BV2012" s="1"/>
      <c r="BW2012" s="3"/>
      <c r="BX2012" s="4"/>
      <c r="BY2012" s="5"/>
      <c r="BZ2012" s="5"/>
      <c r="CA2012" s="5"/>
      <c r="CB2012" s="5"/>
      <c r="CC2012" s="5"/>
      <c r="CD2012" s="43"/>
    </row>
    <row r="2013" spans="1:82" x14ac:dyDescent="0.25">
      <c r="A2013" s="8"/>
      <c r="B2013" s="5"/>
      <c r="C2013" s="5"/>
      <c r="D2013" s="5"/>
      <c r="E2013" s="5"/>
      <c r="F2013" s="94" t="str">
        <f t="shared" si="319"/>
        <v/>
      </c>
      <c r="G2013" s="94" t="str">
        <f t="shared" si="320"/>
        <v/>
      </c>
      <c r="H2013" s="127" t="str">
        <f>IF(A2013&lt;&gt;"",IF(MID(C2013,1,1)="c",$AS$26,IF(MID(C2013,1,1)="r",$AS$41,IF(MID(C2013,1,1)="p",#REF!,#REF!))),"")</f>
        <v/>
      </c>
      <c r="I2013" s="92" t="str">
        <f t="shared" si="321"/>
        <v/>
      </c>
      <c r="J2013" s="92" t="str">
        <f t="shared" si="322"/>
        <v/>
      </c>
      <c r="K2013" s="92" t="str">
        <f t="shared" si="323"/>
        <v/>
      </c>
      <c r="L2013" s="92" t="str">
        <f t="shared" si="324"/>
        <v/>
      </c>
      <c r="M2013" s="95" t="str">
        <f>IF(A2013&lt;&gt;"",IF(MID(C2013,1,1)="c",SigmaEpsConcrete(I2013,$AN$30:$AN$33,$AR$30:$AR$33,$AS$26,$AS$27,$AS$28,$AQ$20,$AU$19),""),"")</f>
        <v/>
      </c>
      <c r="N2013" s="95" t="str">
        <f>IF(A2013&lt;&gt;"",IF(MID(C2013,1,1)="r",SigmaEpsReinf(J2013,$AS$42:$AS$43,$AS$41,$AS$39,$AS$40,$AQ$38),""),"")</f>
        <v/>
      </c>
      <c r="Q2013" s="92" t="str">
        <f t="shared" si="326"/>
        <v/>
      </c>
      <c r="R2013" s="92" t="str">
        <f t="shared" si="327"/>
        <v/>
      </c>
      <c r="U2013" s="5"/>
      <c r="V2013" s="5"/>
      <c r="W2013" s="94" t="str">
        <f t="shared" si="325"/>
        <v/>
      </c>
      <c r="X2013" s="94" t="str">
        <f t="shared" si="328"/>
        <v/>
      </c>
      <c r="Y2013" s="5"/>
      <c r="BK2013" s="8"/>
      <c r="BL2013" s="5"/>
      <c r="BM2013" s="5"/>
      <c r="BN2013" s="5"/>
      <c r="BO2013" s="5"/>
      <c r="BP2013" s="1"/>
      <c r="BQ2013" s="1"/>
      <c r="BR2013" s="1"/>
      <c r="BS2013" s="1"/>
      <c r="BT2013" s="1"/>
      <c r="BU2013" s="4"/>
      <c r="BV2013" s="1"/>
      <c r="BW2013" s="3"/>
      <c r="BX2013" s="4"/>
      <c r="BY2013" s="5"/>
      <c r="BZ2013" s="5"/>
      <c r="CA2013" s="5"/>
      <c r="CB2013" s="5"/>
      <c r="CC2013" s="5"/>
      <c r="CD2013" s="43"/>
    </row>
    <row r="2014" spans="1:82" x14ac:dyDescent="0.25">
      <c r="A2014" s="8"/>
      <c r="B2014" s="5"/>
      <c r="C2014" s="5"/>
      <c r="D2014" s="5"/>
      <c r="E2014" s="5"/>
      <c r="F2014" s="94" t="str">
        <f t="shared" si="319"/>
        <v/>
      </c>
      <c r="G2014" s="94" t="str">
        <f t="shared" si="320"/>
        <v/>
      </c>
      <c r="H2014" s="127" t="str">
        <f>IF(A2014&lt;&gt;"",IF(MID(C2014,1,1)="c",$AS$26,IF(MID(C2014,1,1)="r",$AS$41,IF(MID(C2014,1,1)="p",#REF!,#REF!))),"")</f>
        <v/>
      </c>
      <c r="I2014" s="92" t="str">
        <f t="shared" si="321"/>
        <v/>
      </c>
      <c r="J2014" s="92" t="str">
        <f t="shared" si="322"/>
        <v/>
      </c>
      <c r="K2014" s="92" t="str">
        <f t="shared" si="323"/>
        <v/>
      </c>
      <c r="L2014" s="92" t="str">
        <f t="shared" si="324"/>
        <v/>
      </c>
      <c r="M2014" s="95" t="str">
        <f>IF(A2014&lt;&gt;"",IF(MID(C2014,1,1)="c",SigmaEpsConcrete(I2014,$AN$30:$AN$33,$AR$30:$AR$33,$AS$26,$AS$27,$AS$28,$AQ$20,$AU$19),""),"")</f>
        <v/>
      </c>
      <c r="N2014" s="95" t="str">
        <f>IF(A2014&lt;&gt;"",IF(MID(C2014,1,1)="r",SigmaEpsReinf(J2014,$AS$42:$AS$43,$AS$41,$AS$39,$AS$40,$AQ$38),""),"")</f>
        <v/>
      </c>
      <c r="Q2014" s="92" t="str">
        <f t="shared" si="326"/>
        <v/>
      </c>
      <c r="R2014" s="92" t="str">
        <f t="shared" si="327"/>
        <v/>
      </c>
      <c r="U2014" s="5"/>
      <c r="V2014" s="5"/>
      <c r="W2014" s="94" t="str">
        <f t="shared" si="325"/>
        <v/>
      </c>
      <c r="X2014" s="94" t="str">
        <f t="shared" si="328"/>
        <v/>
      </c>
      <c r="Y2014" s="5"/>
      <c r="BK2014" s="8"/>
      <c r="BL2014" s="5"/>
      <c r="BM2014" s="5"/>
      <c r="BN2014" s="5"/>
      <c r="BO2014" s="5"/>
      <c r="BP2014" s="1"/>
      <c r="BQ2014" s="1"/>
      <c r="BR2014" s="1"/>
      <c r="BS2014" s="1"/>
      <c r="BT2014" s="1"/>
      <c r="BU2014" s="4"/>
      <c r="BV2014" s="1"/>
      <c r="BW2014" s="3"/>
      <c r="BX2014" s="4"/>
      <c r="BY2014" s="5"/>
      <c r="BZ2014" s="5"/>
      <c r="CA2014" s="5"/>
      <c r="CB2014" s="5"/>
      <c r="CC2014" s="5"/>
      <c r="CD2014" s="43"/>
    </row>
    <row r="2015" spans="1:82" x14ac:dyDescent="0.25">
      <c r="A2015" s="8"/>
      <c r="B2015" s="5"/>
      <c r="C2015" s="5"/>
      <c r="D2015" s="5"/>
      <c r="E2015" s="5"/>
      <c r="F2015" s="94" t="str">
        <f t="shared" si="319"/>
        <v/>
      </c>
      <c r="G2015" s="94" t="str">
        <f t="shared" si="320"/>
        <v/>
      </c>
      <c r="H2015" s="127" t="str">
        <f>IF(A2015&lt;&gt;"",IF(MID(C2015,1,1)="c",$AS$26,IF(MID(C2015,1,1)="r",$AS$41,IF(MID(C2015,1,1)="p",#REF!,#REF!))),"")</f>
        <v/>
      </c>
      <c r="I2015" s="92" t="str">
        <f t="shared" si="321"/>
        <v/>
      </c>
      <c r="J2015" s="92" t="str">
        <f t="shared" si="322"/>
        <v/>
      </c>
      <c r="K2015" s="92" t="str">
        <f t="shared" si="323"/>
        <v/>
      </c>
      <c r="L2015" s="92" t="str">
        <f t="shared" si="324"/>
        <v/>
      </c>
      <c r="M2015" s="95" t="str">
        <f>IF(A2015&lt;&gt;"",IF(MID(C2015,1,1)="c",SigmaEpsConcrete(I2015,$AN$30:$AN$33,$AR$30:$AR$33,$AS$26,$AS$27,$AS$28,$AQ$20,$AU$19),""),"")</f>
        <v/>
      </c>
      <c r="N2015" s="95" t="str">
        <f>IF(A2015&lt;&gt;"",IF(MID(C2015,1,1)="r",SigmaEpsReinf(J2015,$AS$42:$AS$43,$AS$41,$AS$39,$AS$40,$AQ$38),""),"")</f>
        <v/>
      </c>
      <c r="Q2015" s="92" t="str">
        <f t="shared" si="326"/>
        <v/>
      </c>
      <c r="R2015" s="92" t="str">
        <f t="shared" si="327"/>
        <v/>
      </c>
      <c r="U2015" s="5"/>
      <c r="V2015" s="5"/>
      <c r="W2015" s="94" t="str">
        <f t="shared" si="325"/>
        <v/>
      </c>
      <c r="X2015" s="94" t="str">
        <f t="shared" si="328"/>
        <v/>
      </c>
      <c r="Y2015" s="5"/>
      <c r="BK2015" s="8"/>
      <c r="BL2015" s="5"/>
      <c r="BM2015" s="5"/>
      <c r="BN2015" s="5"/>
      <c r="BO2015" s="5"/>
      <c r="BP2015" s="1"/>
      <c r="BQ2015" s="1"/>
      <c r="BR2015" s="1"/>
      <c r="BS2015" s="1"/>
      <c r="BT2015" s="1"/>
      <c r="BU2015" s="4"/>
      <c r="BV2015" s="1"/>
      <c r="BW2015" s="3"/>
      <c r="BX2015" s="4"/>
      <c r="BY2015" s="5"/>
      <c r="BZ2015" s="5"/>
      <c r="CA2015" s="5"/>
      <c r="CB2015" s="5"/>
      <c r="CC2015" s="5"/>
      <c r="CD2015" s="43"/>
    </row>
    <row r="2016" spans="1:82" x14ac:dyDescent="0.25">
      <c r="A2016" s="8"/>
      <c r="B2016" s="5"/>
      <c r="C2016" s="5"/>
      <c r="D2016" s="5"/>
      <c r="E2016" s="5"/>
      <c r="F2016" s="94" t="str">
        <f t="shared" si="319"/>
        <v/>
      </c>
      <c r="G2016" s="94" t="str">
        <f t="shared" si="320"/>
        <v/>
      </c>
      <c r="H2016" s="127" t="str">
        <f>IF(A2016&lt;&gt;"",IF(MID(C2016,1,1)="c",$AS$26,IF(MID(C2016,1,1)="r",$AS$41,IF(MID(C2016,1,1)="p",#REF!,#REF!))),"")</f>
        <v/>
      </c>
      <c r="I2016" s="92" t="str">
        <f t="shared" si="321"/>
        <v/>
      </c>
      <c r="J2016" s="92" t="str">
        <f t="shared" si="322"/>
        <v/>
      </c>
      <c r="K2016" s="92" t="str">
        <f t="shared" si="323"/>
        <v/>
      </c>
      <c r="L2016" s="92" t="str">
        <f t="shared" si="324"/>
        <v/>
      </c>
      <c r="M2016" s="95" t="str">
        <f>IF(A2016&lt;&gt;"",IF(MID(C2016,1,1)="c",SigmaEpsConcrete(I2016,$AN$30:$AN$33,$AR$30:$AR$33,$AS$26,$AS$27,$AS$28,$AQ$20,$AU$19),""),"")</f>
        <v/>
      </c>
      <c r="N2016" s="95" t="str">
        <f>IF(A2016&lt;&gt;"",IF(MID(C2016,1,1)="r",SigmaEpsReinf(J2016,$AS$42:$AS$43,$AS$41,$AS$39,$AS$40,$AQ$38),""),"")</f>
        <v/>
      </c>
      <c r="Q2016" s="92" t="str">
        <f t="shared" si="326"/>
        <v/>
      </c>
      <c r="R2016" s="92" t="str">
        <f t="shared" si="327"/>
        <v/>
      </c>
      <c r="U2016" s="5"/>
      <c r="V2016" s="5"/>
      <c r="W2016" s="94" t="str">
        <f t="shared" si="325"/>
        <v/>
      </c>
      <c r="X2016" s="94" t="str">
        <f t="shared" si="328"/>
        <v/>
      </c>
      <c r="Y2016" s="5"/>
      <c r="BK2016" s="8"/>
      <c r="BL2016" s="5"/>
      <c r="BM2016" s="5"/>
      <c r="BN2016" s="5"/>
      <c r="BO2016" s="5"/>
      <c r="BP2016" s="1"/>
      <c r="BQ2016" s="1"/>
      <c r="BR2016" s="1"/>
      <c r="BS2016" s="1"/>
      <c r="BT2016" s="1"/>
      <c r="BU2016" s="4"/>
      <c r="BV2016" s="1"/>
      <c r="BW2016" s="3"/>
      <c r="BX2016" s="4"/>
      <c r="BY2016" s="5"/>
      <c r="BZ2016" s="5"/>
      <c r="CA2016" s="5"/>
      <c r="CB2016" s="5"/>
      <c r="CC2016" s="5"/>
      <c r="CD2016" s="43"/>
    </row>
    <row r="2017" spans="1:82" x14ac:dyDescent="0.25">
      <c r="A2017" s="8"/>
      <c r="B2017" s="5"/>
      <c r="C2017" s="5"/>
      <c r="D2017" s="5"/>
      <c r="E2017" s="5"/>
      <c r="F2017" s="94" t="str">
        <f t="shared" si="319"/>
        <v/>
      </c>
      <c r="G2017" s="94" t="str">
        <f t="shared" si="320"/>
        <v/>
      </c>
      <c r="H2017" s="127" t="str">
        <f>IF(A2017&lt;&gt;"",IF(MID(C2017,1,1)="c",$AS$26,IF(MID(C2017,1,1)="r",$AS$41,IF(MID(C2017,1,1)="p",#REF!,#REF!))),"")</f>
        <v/>
      </c>
      <c r="I2017" s="92" t="str">
        <f t="shared" si="321"/>
        <v/>
      </c>
      <c r="J2017" s="92" t="str">
        <f t="shared" si="322"/>
        <v/>
      </c>
      <c r="K2017" s="92" t="str">
        <f t="shared" si="323"/>
        <v/>
      </c>
      <c r="L2017" s="92" t="str">
        <f t="shared" si="324"/>
        <v/>
      </c>
      <c r="M2017" s="95" t="str">
        <f>IF(A2017&lt;&gt;"",IF(MID(C2017,1,1)="c",SigmaEpsConcrete(I2017,$AN$30:$AN$33,$AR$30:$AR$33,$AS$26,$AS$27,$AS$28,$AQ$20,$AU$19),""),"")</f>
        <v/>
      </c>
      <c r="N2017" s="95" t="str">
        <f>IF(A2017&lt;&gt;"",IF(MID(C2017,1,1)="r",SigmaEpsReinf(J2017,$AS$42:$AS$43,$AS$41,$AS$39,$AS$40,$AQ$38),""),"")</f>
        <v/>
      </c>
      <c r="Q2017" s="92" t="str">
        <f t="shared" si="326"/>
        <v/>
      </c>
      <c r="R2017" s="92" t="str">
        <f t="shared" si="327"/>
        <v/>
      </c>
      <c r="U2017" s="5"/>
      <c r="V2017" s="5"/>
      <c r="W2017" s="94" t="str">
        <f t="shared" si="325"/>
        <v/>
      </c>
      <c r="X2017" s="94" t="str">
        <f t="shared" si="328"/>
        <v/>
      </c>
      <c r="Y2017" s="5"/>
      <c r="BK2017" s="8"/>
      <c r="BL2017" s="5"/>
      <c r="BM2017" s="5"/>
      <c r="BN2017" s="5"/>
      <c r="BO2017" s="5"/>
      <c r="BP2017" s="1"/>
      <c r="BQ2017" s="1"/>
      <c r="BR2017" s="1"/>
      <c r="BS2017" s="1"/>
      <c r="BT2017" s="1"/>
      <c r="BU2017" s="4"/>
      <c r="BV2017" s="1"/>
      <c r="BW2017" s="3"/>
      <c r="BX2017" s="4"/>
      <c r="BY2017" s="5"/>
      <c r="BZ2017" s="5"/>
      <c r="CA2017" s="5"/>
      <c r="CB2017" s="5"/>
      <c r="CC2017" s="5"/>
      <c r="CD2017" s="43"/>
    </row>
    <row r="2018" spans="1:82" x14ac:dyDescent="0.25">
      <c r="A2018" s="8"/>
      <c r="B2018" s="5"/>
      <c r="C2018" s="5"/>
      <c r="D2018" s="5"/>
      <c r="E2018" s="5"/>
      <c r="F2018" s="94" t="str">
        <f t="shared" si="319"/>
        <v/>
      </c>
      <c r="G2018" s="94" t="str">
        <f t="shared" si="320"/>
        <v/>
      </c>
      <c r="H2018" s="127" t="str">
        <f>IF(A2018&lt;&gt;"",IF(MID(C2018,1,1)="c",$AS$26,IF(MID(C2018,1,1)="r",$AS$41,IF(MID(C2018,1,1)="p",#REF!,#REF!))),"")</f>
        <v/>
      </c>
      <c r="I2018" s="92" t="str">
        <f t="shared" si="321"/>
        <v/>
      </c>
      <c r="J2018" s="92" t="str">
        <f t="shared" si="322"/>
        <v/>
      </c>
      <c r="K2018" s="92" t="str">
        <f t="shared" si="323"/>
        <v/>
      </c>
      <c r="L2018" s="92" t="str">
        <f t="shared" si="324"/>
        <v/>
      </c>
      <c r="M2018" s="95" t="str">
        <f>IF(A2018&lt;&gt;"",IF(MID(C2018,1,1)="c",SigmaEpsConcrete(I2018,$AN$30:$AN$33,$AR$30:$AR$33,$AS$26,$AS$27,$AS$28,$AQ$20,$AU$19),""),"")</f>
        <v/>
      </c>
      <c r="N2018" s="95" t="str">
        <f>IF(A2018&lt;&gt;"",IF(MID(C2018,1,1)="r",SigmaEpsReinf(J2018,$AS$42:$AS$43,$AS$41,$AS$39,$AS$40,$AQ$38),""),"")</f>
        <v/>
      </c>
      <c r="Q2018" s="92" t="str">
        <f t="shared" si="326"/>
        <v/>
      </c>
      <c r="R2018" s="92" t="str">
        <f t="shared" si="327"/>
        <v/>
      </c>
      <c r="U2018" s="5"/>
      <c r="V2018" s="5"/>
      <c r="W2018" s="94" t="str">
        <f t="shared" si="325"/>
        <v/>
      </c>
      <c r="X2018" s="94" t="str">
        <f t="shared" si="328"/>
        <v/>
      </c>
      <c r="Y2018" s="5"/>
      <c r="BK2018" s="8"/>
      <c r="BL2018" s="5"/>
      <c r="BM2018" s="5"/>
      <c r="BN2018" s="5"/>
      <c r="BO2018" s="5"/>
      <c r="BP2018" s="1"/>
      <c r="BQ2018" s="1"/>
      <c r="BR2018" s="1"/>
      <c r="BS2018" s="1"/>
      <c r="BT2018" s="1"/>
      <c r="BU2018" s="4"/>
      <c r="BV2018" s="1"/>
      <c r="BW2018" s="3"/>
      <c r="BX2018" s="4"/>
      <c r="BY2018" s="5"/>
      <c r="BZ2018" s="5"/>
      <c r="CA2018" s="5"/>
      <c r="CB2018" s="5"/>
      <c r="CC2018" s="5"/>
      <c r="CD2018" s="43"/>
    </row>
    <row r="2019" spans="1:82" x14ac:dyDescent="0.25">
      <c r="A2019" s="8"/>
      <c r="B2019" s="5"/>
      <c r="C2019" s="5"/>
      <c r="D2019" s="5"/>
      <c r="E2019" s="5"/>
      <c r="F2019" s="94" t="str">
        <f t="shared" si="319"/>
        <v/>
      </c>
      <c r="G2019" s="94" t="str">
        <f t="shared" si="320"/>
        <v/>
      </c>
      <c r="H2019" s="127" t="str">
        <f>IF(A2019&lt;&gt;"",IF(MID(C2019,1,1)="c",$AS$26,IF(MID(C2019,1,1)="r",$AS$41,IF(MID(C2019,1,1)="p",#REF!,#REF!))),"")</f>
        <v/>
      </c>
      <c r="I2019" s="92" t="str">
        <f t="shared" si="321"/>
        <v/>
      </c>
      <c r="J2019" s="92" t="str">
        <f t="shared" si="322"/>
        <v/>
      </c>
      <c r="K2019" s="92" t="str">
        <f t="shared" si="323"/>
        <v/>
      </c>
      <c r="L2019" s="92" t="str">
        <f t="shared" si="324"/>
        <v/>
      </c>
      <c r="M2019" s="95" t="str">
        <f>IF(A2019&lt;&gt;"",IF(MID(C2019,1,1)="c",SigmaEpsConcrete(I2019,$AN$30:$AN$33,$AR$30:$AR$33,$AS$26,$AS$27,$AS$28,$AQ$20,$AU$19),""),"")</f>
        <v/>
      </c>
      <c r="N2019" s="95" t="str">
        <f>IF(A2019&lt;&gt;"",IF(MID(C2019,1,1)="r",SigmaEpsReinf(J2019,$AS$42:$AS$43,$AS$41,$AS$39,$AS$40,$AQ$38),""),"")</f>
        <v/>
      </c>
      <c r="Q2019" s="92" t="str">
        <f t="shared" si="326"/>
        <v/>
      </c>
      <c r="R2019" s="92" t="str">
        <f t="shared" si="327"/>
        <v/>
      </c>
      <c r="U2019" s="5"/>
      <c r="V2019" s="5"/>
      <c r="W2019" s="94" t="str">
        <f t="shared" si="325"/>
        <v/>
      </c>
      <c r="X2019" s="94" t="str">
        <f t="shared" si="328"/>
        <v/>
      </c>
      <c r="Y2019" s="5"/>
      <c r="BK2019" s="8"/>
      <c r="BL2019" s="5"/>
      <c r="BM2019" s="5"/>
      <c r="BN2019" s="5"/>
      <c r="BO2019" s="5"/>
      <c r="BP2019" s="1"/>
      <c r="BQ2019" s="1"/>
      <c r="BR2019" s="1"/>
      <c r="BS2019" s="1"/>
      <c r="BT2019" s="1"/>
      <c r="BU2019" s="4"/>
      <c r="BV2019" s="1"/>
      <c r="BW2019" s="3"/>
      <c r="BX2019" s="4"/>
      <c r="BY2019" s="5"/>
      <c r="BZ2019" s="5"/>
      <c r="CA2019" s="5"/>
      <c r="CB2019" s="5"/>
      <c r="CC2019" s="5"/>
      <c r="CD2019" s="43"/>
    </row>
    <row r="2020" spans="1:82" x14ac:dyDescent="0.25">
      <c r="A2020" s="8"/>
      <c r="B2020" s="5"/>
      <c r="C2020" s="5"/>
      <c r="D2020" s="5"/>
      <c r="E2020" s="5"/>
      <c r="F2020" s="94" t="str">
        <f t="shared" si="319"/>
        <v/>
      </c>
      <c r="G2020" s="94" t="str">
        <f t="shared" si="320"/>
        <v/>
      </c>
      <c r="H2020" s="127" t="str">
        <f>IF(A2020&lt;&gt;"",IF(MID(C2020,1,1)="c",$AS$26,IF(MID(C2020,1,1)="r",$AS$41,IF(MID(C2020,1,1)="p",#REF!,#REF!))),"")</f>
        <v/>
      </c>
      <c r="I2020" s="92" t="str">
        <f t="shared" si="321"/>
        <v/>
      </c>
      <c r="J2020" s="92" t="str">
        <f t="shared" si="322"/>
        <v/>
      </c>
      <c r="K2020" s="92" t="str">
        <f t="shared" si="323"/>
        <v/>
      </c>
      <c r="L2020" s="92" t="str">
        <f t="shared" si="324"/>
        <v/>
      </c>
      <c r="M2020" s="95" t="str">
        <f>IF(A2020&lt;&gt;"",IF(MID(C2020,1,1)="c",SigmaEpsConcrete(I2020,$AN$30:$AN$33,$AR$30:$AR$33,$AS$26,$AS$27,$AS$28,$AQ$20,$AU$19),""),"")</f>
        <v/>
      </c>
      <c r="N2020" s="95" t="str">
        <f>IF(A2020&lt;&gt;"",IF(MID(C2020,1,1)="r",SigmaEpsReinf(J2020,$AS$42:$AS$43,$AS$41,$AS$39,$AS$40,$AQ$38),""),"")</f>
        <v/>
      </c>
      <c r="Q2020" s="92" t="str">
        <f t="shared" si="326"/>
        <v/>
      </c>
      <c r="R2020" s="92" t="str">
        <f t="shared" si="327"/>
        <v/>
      </c>
      <c r="U2020" s="5"/>
      <c r="V2020" s="5"/>
      <c r="W2020" s="94" t="str">
        <f t="shared" si="325"/>
        <v/>
      </c>
      <c r="X2020" s="94" t="str">
        <f t="shared" si="328"/>
        <v/>
      </c>
      <c r="Y2020" s="5"/>
      <c r="BK2020" s="8"/>
      <c r="BL2020" s="5"/>
      <c r="BM2020" s="5"/>
      <c r="BN2020" s="5"/>
      <c r="BO2020" s="5"/>
      <c r="BP2020" s="1"/>
      <c r="BQ2020" s="1"/>
      <c r="BR2020" s="1"/>
      <c r="BS2020" s="1"/>
      <c r="BT2020" s="1"/>
      <c r="BU2020" s="4"/>
      <c r="BV2020" s="1"/>
      <c r="BW2020" s="3"/>
      <c r="BX2020" s="4"/>
      <c r="BY2020" s="5"/>
      <c r="BZ2020" s="5"/>
      <c r="CA2020" s="5"/>
      <c r="CB2020" s="5"/>
      <c r="CC2020" s="5"/>
      <c r="CD2020" s="43"/>
    </row>
    <row r="2021" spans="1:82" x14ac:dyDescent="0.25">
      <c r="A2021" s="8"/>
      <c r="B2021" s="5"/>
      <c r="C2021" s="5"/>
      <c r="D2021" s="5"/>
      <c r="E2021" s="5"/>
      <c r="F2021" s="94" t="str">
        <f t="shared" si="319"/>
        <v/>
      </c>
      <c r="G2021" s="94" t="str">
        <f t="shared" si="320"/>
        <v/>
      </c>
      <c r="H2021" s="127" t="str">
        <f>IF(A2021&lt;&gt;"",IF(MID(C2021,1,1)="c",$AS$26,IF(MID(C2021,1,1)="r",$AS$41,IF(MID(C2021,1,1)="p",#REF!,#REF!))),"")</f>
        <v/>
      </c>
      <c r="I2021" s="92" t="str">
        <f t="shared" si="321"/>
        <v/>
      </c>
      <c r="J2021" s="92" t="str">
        <f t="shared" si="322"/>
        <v/>
      </c>
      <c r="K2021" s="92" t="str">
        <f t="shared" si="323"/>
        <v/>
      </c>
      <c r="L2021" s="92" t="str">
        <f t="shared" si="324"/>
        <v/>
      </c>
      <c r="M2021" s="95" t="str">
        <f>IF(A2021&lt;&gt;"",IF(MID(C2021,1,1)="c",SigmaEpsConcrete(I2021,$AN$30:$AN$33,$AR$30:$AR$33,$AS$26,$AS$27,$AS$28,$AQ$20,$AU$19),""),"")</f>
        <v/>
      </c>
      <c r="N2021" s="95" t="str">
        <f>IF(A2021&lt;&gt;"",IF(MID(C2021,1,1)="r",SigmaEpsReinf(J2021,$AS$42:$AS$43,$AS$41,$AS$39,$AS$40,$AQ$38),""),"")</f>
        <v/>
      </c>
      <c r="Q2021" s="92" t="str">
        <f t="shared" si="326"/>
        <v/>
      </c>
      <c r="R2021" s="92" t="str">
        <f t="shared" si="327"/>
        <v/>
      </c>
      <c r="U2021" s="5"/>
      <c r="V2021" s="5"/>
      <c r="W2021" s="94" t="str">
        <f t="shared" si="325"/>
        <v/>
      </c>
      <c r="X2021" s="94" t="str">
        <f t="shared" si="328"/>
        <v/>
      </c>
      <c r="Y2021" s="5"/>
      <c r="BK2021" s="8"/>
      <c r="BL2021" s="5"/>
      <c r="BM2021" s="5"/>
      <c r="BN2021" s="5"/>
      <c r="BO2021" s="5"/>
      <c r="BP2021" s="1"/>
      <c r="BQ2021" s="1"/>
      <c r="BR2021" s="1"/>
      <c r="BS2021" s="1"/>
      <c r="BT2021" s="1"/>
      <c r="BU2021" s="4"/>
      <c r="BV2021" s="1"/>
      <c r="BW2021" s="3"/>
      <c r="BX2021" s="4"/>
      <c r="BY2021" s="5"/>
      <c r="BZ2021" s="5"/>
      <c r="CA2021" s="5"/>
      <c r="CB2021" s="5"/>
      <c r="CC2021" s="5"/>
      <c r="CD2021" s="43"/>
    </row>
    <row r="2022" spans="1:82" x14ac:dyDescent="0.25">
      <c r="A2022" s="8"/>
      <c r="B2022" s="5"/>
      <c r="C2022" s="5"/>
      <c r="D2022" s="5"/>
      <c r="E2022" s="5"/>
      <c r="F2022" s="94" t="str">
        <f t="shared" si="319"/>
        <v/>
      </c>
      <c r="G2022" s="94" t="str">
        <f t="shared" si="320"/>
        <v/>
      </c>
      <c r="H2022" s="127" t="str">
        <f>IF(A2022&lt;&gt;"",IF(MID(C2022,1,1)="c",$AS$26,IF(MID(C2022,1,1)="r",$AS$41,IF(MID(C2022,1,1)="p",#REF!,#REF!))),"")</f>
        <v/>
      </c>
      <c r="I2022" s="92" t="str">
        <f t="shared" si="321"/>
        <v/>
      </c>
      <c r="J2022" s="92" t="str">
        <f t="shared" si="322"/>
        <v/>
      </c>
      <c r="K2022" s="92" t="str">
        <f t="shared" si="323"/>
        <v/>
      </c>
      <c r="L2022" s="92" t="str">
        <f t="shared" si="324"/>
        <v/>
      </c>
      <c r="M2022" s="95" t="str">
        <f>IF(A2022&lt;&gt;"",IF(MID(C2022,1,1)="c",SigmaEpsConcrete(I2022,$AN$30:$AN$33,$AR$30:$AR$33,$AS$26,$AS$27,$AS$28,$AQ$20,$AU$19),""),"")</f>
        <v/>
      </c>
      <c r="N2022" s="95" t="str">
        <f>IF(A2022&lt;&gt;"",IF(MID(C2022,1,1)="r",SigmaEpsReinf(J2022,$AS$42:$AS$43,$AS$41,$AS$39,$AS$40,$AQ$38),""),"")</f>
        <v/>
      </c>
      <c r="Q2022" s="92" t="str">
        <f t="shared" si="326"/>
        <v/>
      </c>
      <c r="R2022" s="92" t="str">
        <f t="shared" si="327"/>
        <v/>
      </c>
      <c r="U2022" s="5"/>
      <c r="V2022" s="5"/>
      <c r="W2022" s="94" t="str">
        <f t="shared" si="325"/>
        <v/>
      </c>
      <c r="X2022" s="94" t="str">
        <f t="shared" si="328"/>
        <v/>
      </c>
      <c r="Y2022" s="5"/>
      <c r="BK2022" s="8"/>
      <c r="BL2022" s="5"/>
      <c r="BM2022" s="5"/>
      <c r="BN2022" s="5"/>
      <c r="BO2022" s="5"/>
      <c r="BP2022" s="1"/>
      <c r="BQ2022" s="1"/>
      <c r="BR2022" s="1"/>
      <c r="BS2022" s="1"/>
      <c r="BT2022" s="1"/>
      <c r="BU2022" s="4"/>
      <c r="BV2022" s="1"/>
      <c r="BW2022" s="3"/>
      <c r="BX2022" s="4"/>
      <c r="BY2022" s="5"/>
      <c r="BZ2022" s="5"/>
      <c r="CA2022" s="5"/>
      <c r="CB2022" s="5"/>
      <c r="CC2022" s="5"/>
      <c r="CD2022" s="43"/>
    </row>
    <row r="2023" spans="1:82" x14ac:dyDescent="0.25">
      <c r="A2023" s="8"/>
      <c r="B2023" s="5"/>
      <c r="C2023" s="5"/>
      <c r="D2023" s="5"/>
      <c r="E2023" s="5"/>
      <c r="F2023" s="94" t="str">
        <f t="shared" si="319"/>
        <v/>
      </c>
      <c r="G2023" s="94" t="str">
        <f t="shared" si="320"/>
        <v/>
      </c>
      <c r="H2023" s="127" t="str">
        <f>IF(A2023&lt;&gt;"",IF(MID(C2023,1,1)="c",$AS$26,IF(MID(C2023,1,1)="r",$AS$41,IF(MID(C2023,1,1)="p",#REF!,#REF!))),"")</f>
        <v/>
      </c>
      <c r="I2023" s="92" t="str">
        <f t="shared" si="321"/>
        <v/>
      </c>
      <c r="J2023" s="92" t="str">
        <f t="shared" si="322"/>
        <v/>
      </c>
      <c r="K2023" s="92" t="str">
        <f t="shared" si="323"/>
        <v/>
      </c>
      <c r="L2023" s="92" t="str">
        <f t="shared" si="324"/>
        <v/>
      </c>
      <c r="M2023" s="95" t="str">
        <f>IF(A2023&lt;&gt;"",IF(MID(C2023,1,1)="c",SigmaEpsConcrete(I2023,$AN$30:$AN$33,$AR$30:$AR$33,$AS$26,$AS$27,$AS$28,$AQ$20,$AU$19),""),"")</f>
        <v/>
      </c>
      <c r="N2023" s="95" t="str">
        <f>IF(A2023&lt;&gt;"",IF(MID(C2023,1,1)="r",SigmaEpsReinf(J2023,$AS$42:$AS$43,$AS$41,$AS$39,$AS$40,$AQ$38),""),"")</f>
        <v/>
      </c>
      <c r="Q2023" s="92" t="str">
        <f t="shared" si="326"/>
        <v/>
      </c>
      <c r="R2023" s="92" t="str">
        <f t="shared" si="327"/>
        <v/>
      </c>
      <c r="U2023" s="5"/>
      <c r="V2023" s="5"/>
      <c r="W2023" s="94" t="str">
        <f t="shared" si="325"/>
        <v/>
      </c>
      <c r="X2023" s="94" t="str">
        <f t="shared" si="328"/>
        <v/>
      </c>
      <c r="Y2023" s="5"/>
      <c r="BK2023" s="8"/>
      <c r="BL2023" s="5"/>
      <c r="BM2023" s="5"/>
      <c r="BN2023" s="5"/>
      <c r="BO2023" s="5"/>
      <c r="BP2023" s="1"/>
      <c r="BQ2023" s="1"/>
      <c r="BR2023" s="1"/>
      <c r="BS2023" s="1"/>
      <c r="BT2023" s="1"/>
      <c r="BU2023" s="4"/>
      <c r="BV2023" s="1"/>
      <c r="BW2023" s="3"/>
      <c r="BX2023" s="4"/>
      <c r="BY2023" s="5"/>
      <c r="BZ2023" s="5"/>
      <c r="CA2023" s="5"/>
      <c r="CB2023" s="5"/>
      <c r="CC2023" s="5"/>
      <c r="CD2023" s="43"/>
    </row>
    <row r="2024" spans="1:82" x14ac:dyDescent="0.25">
      <c r="A2024" s="8"/>
      <c r="B2024" s="5"/>
      <c r="C2024" s="5"/>
      <c r="D2024" s="5"/>
      <c r="E2024" s="5"/>
      <c r="F2024" s="94" t="str">
        <f t="shared" si="319"/>
        <v/>
      </c>
      <c r="G2024" s="94" t="str">
        <f t="shared" si="320"/>
        <v/>
      </c>
      <c r="H2024" s="127" t="str">
        <f>IF(A2024&lt;&gt;"",IF(MID(C2024,1,1)="c",$AS$26,IF(MID(C2024,1,1)="r",$AS$41,IF(MID(C2024,1,1)="p",#REF!,#REF!))),"")</f>
        <v/>
      </c>
      <c r="I2024" s="92" t="str">
        <f t="shared" si="321"/>
        <v/>
      </c>
      <c r="J2024" s="92" t="str">
        <f t="shared" si="322"/>
        <v/>
      </c>
      <c r="K2024" s="92" t="str">
        <f t="shared" si="323"/>
        <v/>
      </c>
      <c r="L2024" s="92" t="str">
        <f t="shared" si="324"/>
        <v/>
      </c>
      <c r="M2024" s="95" t="str">
        <f>IF(A2024&lt;&gt;"",IF(MID(C2024,1,1)="c",SigmaEpsConcrete(I2024,$AN$30:$AN$33,$AR$30:$AR$33,$AS$26,$AS$27,$AS$28,$AQ$20,$AU$19),""),"")</f>
        <v/>
      </c>
      <c r="N2024" s="95" t="str">
        <f>IF(A2024&lt;&gt;"",IF(MID(C2024,1,1)="r",SigmaEpsReinf(J2024,$AS$42:$AS$43,$AS$41,$AS$39,$AS$40,$AQ$38),""),"")</f>
        <v/>
      </c>
      <c r="Q2024" s="92" t="str">
        <f t="shared" si="326"/>
        <v/>
      </c>
      <c r="R2024" s="92" t="str">
        <f t="shared" si="327"/>
        <v/>
      </c>
      <c r="U2024" s="5"/>
      <c r="V2024" s="5"/>
      <c r="W2024" s="94" t="str">
        <f t="shared" si="325"/>
        <v/>
      </c>
      <c r="X2024" s="94" t="str">
        <f t="shared" si="328"/>
        <v/>
      </c>
      <c r="Y2024" s="5"/>
      <c r="BK2024" s="8"/>
      <c r="BL2024" s="5"/>
      <c r="BM2024" s="5"/>
      <c r="BN2024" s="5"/>
      <c r="BO2024" s="5"/>
      <c r="BP2024" s="1"/>
      <c r="BQ2024" s="1"/>
      <c r="BR2024" s="1"/>
      <c r="BS2024" s="1"/>
      <c r="BT2024" s="1"/>
      <c r="BU2024" s="4"/>
      <c r="BV2024" s="1"/>
      <c r="BW2024" s="3"/>
      <c r="BX2024" s="4"/>
      <c r="BY2024" s="5"/>
      <c r="BZ2024" s="5"/>
      <c r="CA2024" s="5"/>
      <c r="CB2024" s="5"/>
      <c r="CC2024" s="5"/>
      <c r="CD2024" s="43"/>
    </row>
    <row r="2025" spans="1:82" x14ac:dyDescent="0.25">
      <c r="A2025" s="8"/>
      <c r="B2025" s="5"/>
      <c r="C2025" s="5"/>
      <c r="D2025" s="5"/>
      <c r="E2025" s="5"/>
      <c r="F2025" s="94" t="str">
        <f t="shared" si="319"/>
        <v/>
      </c>
      <c r="G2025" s="94" t="str">
        <f t="shared" si="320"/>
        <v/>
      </c>
      <c r="H2025" s="127" t="str">
        <f>IF(A2025&lt;&gt;"",IF(MID(C2025,1,1)="c",$AS$26,IF(MID(C2025,1,1)="r",$AS$41,IF(MID(C2025,1,1)="p",#REF!,#REF!))),"")</f>
        <v/>
      </c>
      <c r="I2025" s="92" t="str">
        <f t="shared" si="321"/>
        <v/>
      </c>
      <c r="J2025" s="92" t="str">
        <f t="shared" si="322"/>
        <v/>
      </c>
      <c r="K2025" s="92" t="str">
        <f t="shared" si="323"/>
        <v/>
      </c>
      <c r="L2025" s="92" t="str">
        <f t="shared" si="324"/>
        <v/>
      </c>
      <c r="M2025" s="95" t="str">
        <f>IF(A2025&lt;&gt;"",IF(MID(C2025,1,1)="c",SigmaEpsConcrete(I2025,$AN$30:$AN$33,$AR$30:$AR$33,$AS$26,$AS$27,$AS$28,$AQ$20,$AU$19),""),"")</f>
        <v/>
      </c>
      <c r="N2025" s="95" t="str">
        <f>IF(A2025&lt;&gt;"",IF(MID(C2025,1,1)="r",SigmaEpsReinf(J2025,$AS$42:$AS$43,$AS$41,$AS$39,$AS$40,$AQ$38),""),"")</f>
        <v/>
      </c>
      <c r="Q2025" s="92" t="str">
        <f t="shared" si="326"/>
        <v/>
      </c>
      <c r="R2025" s="92" t="str">
        <f t="shared" si="327"/>
        <v/>
      </c>
      <c r="U2025" s="5"/>
      <c r="V2025" s="5"/>
      <c r="W2025" s="94" t="str">
        <f t="shared" si="325"/>
        <v/>
      </c>
      <c r="X2025" s="94" t="str">
        <f t="shared" si="328"/>
        <v/>
      </c>
      <c r="Y2025" s="5"/>
      <c r="BK2025" s="8"/>
      <c r="BL2025" s="5"/>
      <c r="BM2025" s="5"/>
      <c r="BN2025" s="5"/>
      <c r="BO2025" s="5"/>
      <c r="BP2025" s="1"/>
      <c r="BQ2025" s="1"/>
      <c r="BR2025" s="1"/>
      <c r="BS2025" s="1"/>
      <c r="BT2025" s="1"/>
      <c r="BU2025" s="4"/>
      <c r="BV2025" s="1"/>
      <c r="BW2025" s="3"/>
      <c r="BX2025" s="4"/>
      <c r="BY2025" s="5"/>
      <c r="BZ2025" s="5"/>
      <c r="CA2025" s="5"/>
      <c r="CB2025" s="5"/>
      <c r="CC2025" s="5"/>
      <c r="CD2025" s="43"/>
    </row>
    <row r="2026" spans="1:82" x14ac:dyDescent="0.25">
      <c r="A2026" s="8"/>
      <c r="B2026" s="5"/>
      <c r="C2026" s="5"/>
      <c r="D2026" s="5"/>
      <c r="E2026" s="5"/>
      <c r="F2026" s="94" t="str">
        <f t="shared" si="319"/>
        <v/>
      </c>
      <c r="G2026" s="94" t="str">
        <f t="shared" si="320"/>
        <v/>
      </c>
      <c r="H2026" s="127" t="str">
        <f>IF(A2026&lt;&gt;"",IF(MID(C2026,1,1)="c",$AS$26,IF(MID(C2026,1,1)="r",$AS$41,IF(MID(C2026,1,1)="p",#REF!,#REF!))),"")</f>
        <v/>
      </c>
      <c r="I2026" s="92" t="str">
        <f t="shared" si="321"/>
        <v/>
      </c>
      <c r="J2026" s="92" t="str">
        <f t="shared" si="322"/>
        <v/>
      </c>
      <c r="K2026" s="92" t="str">
        <f t="shared" si="323"/>
        <v/>
      </c>
      <c r="L2026" s="92" t="str">
        <f t="shared" si="324"/>
        <v/>
      </c>
      <c r="M2026" s="95" t="str">
        <f>IF(A2026&lt;&gt;"",IF(MID(C2026,1,1)="c",SigmaEpsConcrete(I2026,$AN$30:$AN$33,$AR$30:$AR$33,$AS$26,$AS$27,$AS$28,$AQ$20,$AU$19),""),"")</f>
        <v/>
      </c>
      <c r="N2026" s="95" t="str">
        <f>IF(A2026&lt;&gt;"",IF(MID(C2026,1,1)="r",SigmaEpsReinf(J2026,$AS$42:$AS$43,$AS$41,$AS$39,$AS$40,$AQ$38),""),"")</f>
        <v/>
      </c>
      <c r="Q2026" s="92" t="str">
        <f t="shared" si="326"/>
        <v/>
      </c>
      <c r="R2026" s="92" t="str">
        <f t="shared" si="327"/>
        <v/>
      </c>
      <c r="U2026" s="5"/>
      <c r="V2026" s="5"/>
      <c r="W2026" s="94" t="str">
        <f t="shared" si="325"/>
        <v/>
      </c>
      <c r="X2026" s="94" t="str">
        <f t="shared" si="328"/>
        <v/>
      </c>
      <c r="Y2026" s="5"/>
      <c r="BK2026" s="8"/>
      <c r="BL2026" s="5"/>
      <c r="BM2026" s="5"/>
      <c r="BN2026" s="5"/>
      <c r="BO2026" s="5"/>
      <c r="BP2026" s="1"/>
      <c r="BQ2026" s="1"/>
      <c r="BR2026" s="1"/>
      <c r="BS2026" s="1"/>
      <c r="BT2026" s="1"/>
      <c r="BU2026" s="4"/>
      <c r="BV2026" s="1"/>
      <c r="BW2026" s="3"/>
      <c r="BX2026" s="4"/>
      <c r="BY2026" s="5"/>
      <c r="BZ2026" s="5"/>
      <c r="CA2026" s="5"/>
      <c r="CB2026" s="5"/>
      <c r="CC2026" s="5"/>
      <c r="CD2026" s="43"/>
    </row>
    <row r="2027" spans="1:82" x14ac:dyDescent="0.25">
      <c r="A2027" s="8"/>
      <c r="B2027" s="5"/>
      <c r="C2027" s="5"/>
      <c r="D2027" s="5"/>
      <c r="E2027" s="5"/>
      <c r="F2027" s="94" t="str">
        <f t="shared" si="319"/>
        <v/>
      </c>
      <c r="G2027" s="94" t="str">
        <f t="shared" si="320"/>
        <v/>
      </c>
      <c r="H2027" s="127" t="str">
        <f>IF(A2027&lt;&gt;"",IF(MID(C2027,1,1)="c",$AS$26,IF(MID(C2027,1,1)="r",$AS$41,IF(MID(C2027,1,1)="p",#REF!,#REF!))),"")</f>
        <v/>
      </c>
      <c r="I2027" s="92" t="str">
        <f t="shared" si="321"/>
        <v/>
      </c>
      <c r="J2027" s="92" t="str">
        <f t="shared" si="322"/>
        <v/>
      </c>
      <c r="K2027" s="92" t="str">
        <f t="shared" si="323"/>
        <v/>
      </c>
      <c r="L2027" s="92" t="str">
        <f t="shared" si="324"/>
        <v/>
      </c>
      <c r="M2027" s="95" t="str">
        <f>IF(A2027&lt;&gt;"",IF(MID(C2027,1,1)="c",SigmaEpsConcrete(I2027,$AN$30:$AN$33,$AR$30:$AR$33,$AS$26,$AS$27,$AS$28,$AQ$20,$AU$19),""),"")</f>
        <v/>
      </c>
      <c r="N2027" s="95" t="str">
        <f>IF(A2027&lt;&gt;"",IF(MID(C2027,1,1)="r",SigmaEpsReinf(J2027,$AS$42:$AS$43,$AS$41,$AS$39,$AS$40,$AQ$38),""),"")</f>
        <v/>
      </c>
      <c r="Q2027" s="92" t="str">
        <f t="shared" si="326"/>
        <v/>
      </c>
      <c r="R2027" s="92" t="str">
        <f t="shared" si="327"/>
        <v/>
      </c>
      <c r="U2027" s="5"/>
      <c r="V2027" s="5"/>
      <c r="W2027" s="94" t="str">
        <f t="shared" si="325"/>
        <v/>
      </c>
      <c r="X2027" s="94" t="str">
        <f t="shared" si="328"/>
        <v/>
      </c>
      <c r="Y2027" s="5"/>
      <c r="BK2027" s="8"/>
      <c r="BL2027" s="5"/>
      <c r="BM2027" s="5"/>
      <c r="BN2027" s="5"/>
      <c r="BO2027" s="5"/>
      <c r="BP2027" s="1"/>
      <c r="BQ2027" s="1"/>
      <c r="BR2027" s="1"/>
      <c r="BS2027" s="1"/>
      <c r="BT2027" s="1"/>
      <c r="BU2027" s="4"/>
      <c r="BV2027" s="1"/>
      <c r="BW2027" s="3"/>
      <c r="BX2027" s="4"/>
      <c r="BY2027" s="5"/>
      <c r="BZ2027" s="5"/>
      <c r="CA2027" s="5"/>
      <c r="CB2027" s="5"/>
      <c r="CC2027" s="5"/>
      <c r="CD2027" s="43"/>
    </row>
    <row r="2028" spans="1:82" x14ac:dyDescent="0.25">
      <c r="A2028" s="8"/>
      <c r="B2028" s="5"/>
      <c r="C2028" s="5"/>
      <c r="D2028" s="5"/>
      <c r="E2028" s="5"/>
      <c r="F2028" s="94" t="str">
        <f t="shared" si="319"/>
        <v/>
      </c>
      <c r="G2028" s="94" t="str">
        <f t="shared" si="320"/>
        <v/>
      </c>
      <c r="H2028" s="127" t="str">
        <f>IF(A2028&lt;&gt;"",IF(MID(C2028,1,1)="c",$AS$26,IF(MID(C2028,1,1)="r",$AS$41,IF(MID(C2028,1,1)="p",#REF!,#REF!))),"")</f>
        <v/>
      </c>
      <c r="I2028" s="92" t="str">
        <f t="shared" si="321"/>
        <v/>
      </c>
      <c r="J2028" s="92" t="str">
        <f t="shared" si="322"/>
        <v/>
      </c>
      <c r="K2028" s="92" t="str">
        <f t="shared" si="323"/>
        <v/>
      </c>
      <c r="L2028" s="92" t="str">
        <f t="shared" si="324"/>
        <v/>
      </c>
      <c r="M2028" s="95" t="str">
        <f>IF(A2028&lt;&gt;"",IF(MID(C2028,1,1)="c",SigmaEpsConcrete(I2028,$AN$30:$AN$33,$AR$30:$AR$33,$AS$26,$AS$27,$AS$28,$AQ$20,$AU$19),""),"")</f>
        <v/>
      </c>
      <c r="N2028" s="95" t="str">
        <f>IF(A2028&lt;&gt;"",IF(MID(C2028,1,1)="r",SigmaEpsReinf(J2028,$AS$42:$AS$43,$AS$41,$AS$39,$AS$40,$AQ$38),""),"")</f>
        <v/>
      </c>
      <c r="Q2028" s="92" t="str">
        <f t="shared" si="326"/>
        <v/>
      </c>
      <c r="R2028" s="92" t="str">
        <f t="shared" si="327"/>
        <v/>
      </c>
      <c r="U2028" s="5"/>
      <c r="V2028" s="5"/>
      <c r="W2028" s="94" t="str">
        <f t="shared" si="325"/>
        <v/>
      </c>
      <c r="X2028" s="94" t="str">
        <f t="shared" si="328"/>
        <v/>
      </c>
      <c r="Y2028" s="5"/>
      <c r="BK2028" s="8"/>
      <c r="BL2028" s="5"/>
      <c r="BM2028" s="5"/>
      <c r="BN2028" s="5"/>
      <c r="BO2028" s="5"/>
      <c r="BP2028" s="1"/>
      <c r="BQ2028" s="1"/>
      <c r="BR2028" s="1"/>
      <c r="BS2028" s="1"/>
      <c r="BT2028" s="1"/>
      <c r="BU2028" s="4"/>
      <c r="BV2028" s="1"/>
      <c r="BW2028" s="3"/>
      <c r="BX2028" s="4"/>
      <c r="BY2028" s="5"/>
      <c r="BZ2028" s="5"/>
      <c r="CA2028" s="5"/>
      <c r="CB2028" s="5"/>
      <c r="CC2028" s="5"/>
      <c r="CD2028" s="43"/>
    </row>
    <row r="2029" spans="1:82" x14ac:dyDescent="0.25">
      <c r="A2029" s="8"/>
      <c r="B2029" s="5"/>
      <c r="C2029" s="5"/>
      <c r="D2029" s="5"/>
      <c r="E2029" s="5"/>
      <c r="F2029" s="94" t="str">
        <f t="shared" si="319"/>
        <v/>
      </c>
      <c r="G2029" s="94" t="str">
        <f t="shared" si="320"/>
        <v/>
      </c>
      <c r="H2029" s="127" t="str">
        <f>IF(A2029&lt;&gt;"",IF(MID(C2029,1,1)="c",$AS$26,IF(MID(C2029,1,1)="r",$AS$41,IF(MID(C2029,1,1)="p",#REF!,#REF!))),"")</f>
        <v/>
      </c>
      <c r="I2029" s="92" t="str">
        <f t="shared" si="321"/>
        <v/>
      </c>
      <c r="J2029" s="92" t="str">
        <f t="shared" si="322"/>
        <v/>
      </c>
      <c r="K2029" s="92" t="str">
        <f t="shared" si="323"/>
        <v/>
      </c>
      <c r="L2029" s="92" t="str">
        <f t="shared" si="324"/>
        <v/>
      </c>
      <c r="M2029" s="95" t="str">
        <f>IF(A2029&lt;&gt;"",IF(MID(C2029,1,1)="c",SigmaEpsConcrete(I2029,$AN$30:$AN$33,$AR$30:$AR$33,$AS$26,$AS$27,$AS$28,$AQ$20,$AU$19),""),"")</f>
        <v/>
      </c>
      <c r="N2029" s="95" t="str">
        <f>IF(A2029&lt;&gt;"",IF(MID(C2029,1,1)="r",SigmaEpsReinf(J2029,$AS$42:$AS$43,$AS$41,$AS$39,$AS$40,$AQ$38),""),"")</f>
        <v/>
      </c>
      <c r="Q2029" s="92" t="str">
        <f t="shared" si="326"/>
        <v/>
      </c>
      <c r="R2029" s="92" t="str">
        <f t="shared" si="327"/>
        <v/>
      </c>
      <c r="U2029" s="5"/>
      <c r="V2029" s="5"/>
      <c r="W2029" s="94" t="str">
        <f t="shared" si="325"/>
        <v/>
      </c>
      <c r="X2029" s="94" t="str">
        <f t="shared" si="328"/>
        <v/>
      </c>
      <c r="Y2029" s="5"/>
      <c r="BK2029" s="8"/>
      <c r="BL2029" s="5"/>
      <c r="BM2029" s="5"/>
      <c r="BN2029" s="5"/>
      <c r="BO2029" s="5"/>
      <c r="BP2029" s="1"/>
      <c r="BQ2029" s="1"/>
      <c r="BR2029" s="1"/>
      <c r="BS2029" s="1"/>
      <c r="BT2029" s="1"/>
      <c r="BU2029" s="4"/>
      <c r="BV2029" s="1"/>
      <c r="BW2029" s="3"/>
      <c r="BX2029" s="4"/>
      <c r="BY2029" s="5"/>
      <c r="BZ2029" s="5"/>
      <c r="CA2029" s="5"/>
      <c r="CB2029" s="5"/>
      <c r="CC2029" s="5"/>
      <c r="CD2029" s="43"/>
    </row>
    <row r="2030" spans="1:82" x14ac:dyDescent="0.25">
      <c r="A2030" s="8"/>
      <c r="B2030" s="5"/>
      <c r="C2030" s="5"/>
      <c r="D2030" s="5"/>
      <c r="E2030" s="5"/>
      <c r="F2030" s="94" t="str">
        <f t="shared" si="319"/>
        <v/>
      </c>
      <c r="G2030" s="94" t="str">
        <f t="shared" si="320"/>
        <v/>
      </c>
      <c r="H2030" s="127" t="str">
        <f>IF(A2030&lt;&gt;"",IF(MID(C2030,1,1)="c",$AS$26,IF(MID(C2030,1,1)="r",$AS$41,IF(MID(C2030,1,1)="p",#REF!,#REF!))),"")</f>
        <v/>
      </c>
      <c r="I2030" s="92" t="str">
        <f t="shared" si="321"/>
        <v/>
      </c>
      <c r="J2030" s="92" t="str">
        <f t="shared" si="322"/>
        <v/>
      </c>
      <c r="K2030" s="92" t="str">
        <f t="shared" si="323"/>
        <v/>
      </c>
      <c r="L2030" s="92" t="str">
        <f t="shared" si="324"/>
        <v/>
      </c>
      <c r="M2030" s="95" t="str">
        <f>IF(A2030&lt;&gt;"",IF(MID(C2030,1,1)="c",SigmaEpsConcrete(I2030,$AN$30:$AN$33,$AR$30:$AR$33,$AS$26,$AS$27,$AS$28,$AQ$20,$AU$19),""),"")</f>
        <v/>
      </c>
      <c r="N2030" s="95" t="str">
        <f>IF(A2030&lt;&gt;"",IF(MID(C2030,1,1)="r",SigmaEpsReinf(J2030,$AS$42:$AS$43,$AS$41,$AS$39,$AS$40,$AQ$38),""),"")</f>
        <v/>
      </c>
      <c r="Q2030" s="92" t="str">
        <f t="shared" si="326"/>
        <v/>
      </c>
      <c r="R2030" s="92" t="str">
        <f t="shared" si="327"/>
        <v/>
      </c>
      <c r="U2030" s="5"/>
      <c r="V2030" s="5"/>
      <c r="W2030" s="94" t="str">
        <f t="shared" si="325"/>
        <v/>
      </c>
      <c r="X2030" s="94" t="str">
        <f t="shared" si="328"/>
        <v/>
      </c>
      <c r="Y2030" s="5"/>
      <c r="BK2030" s="8"/>
      <c r="BL2030" s="5"/>
      <c r="BM2030" s="5"/>
      <c r="BN2030" s="5"/>
      <c r="BO2030" s="5"/>
      <c r="BP2030" s="1"/>
      <c r="BQ2030" s="1"/>
      <c r="BR2030" s="1"/>
      <c r="BS2030" s="1"/>
      <c r="BT2030" s="1"/>
      <c r="BU2030" s="4"/>
      <c r="BV2030" s="1"/>
      <c r="BW2030" s="3"/>
      <c r="BX2030" s="4"/>
      <c r="BY2030" s="5"/>
      <c r="BZ2030" s="5"/>
      <c r="CA2030" s="5"/>
      <c r="CB2030" s="5"/>
      <c r="CC2030" s="5"/>
      <c r="CD2030" s="43"/>
    </row>
    <row r="2031" spans="1:82" x14ac:dyDescent="0.25">
      <c r="A2031" s="8"/>
      <c r="B2031" s="5"/>
      <c r="C2031" s="5"/>
      <c r="D2031" s="5"/>
      <c r="E2031" s="5"/>
      <c r="F2031" s="94" t="str">
        <f t="shared" si="319"/>
        <v/>
      </c>
      <c r="G2031" s="94" t="str">
        <f t="shared" si="320"/>
        <v/>
      </c>
      <c r="H2031" s="127" t="str">
        <f>IF(A2031&lt;&gt;"",IF(MID(C2031,1,1)="c",$AS$26,IF(MID(C2031,1,1)="r",$AS$41,IF(MID(C2031,1,1)="p",#REF!,#REF!))),"")</f>
        <v/>
      </c>
      <c r="I2031" s="92" t="str">
        <f t="shared" si="321"/>
        <v/>
      </c>
      <c r="J2031" s="92" t="str">
        <f t="shared" si="322"/>
        <v/>
      </c>
      <c r="K2031" s="92" t="str">
        <f t="shared" si="323"/>
        <v/>
      </c>
      <c r="L2031" s="92" t="str">
        <f t="shared" si="324"/>
        <v/>
      </c>
      <c r="M2031" s="95" t="str">
        <f>IF(A2031&lt;&gt;"",IF(MID(C2031,1,1)="c",SigmaEpsConcrete(I2031,$AN$30:$AN$33,$AR$30:$AR$33,$AS$26,$AS$27,$AS$28,$AQ$20,$AU$19),""),"")</f>
        <v/>
      </c>
      <c r="N2031" s="95" t="str">
        <f>IF(A2031&lt;&gt;"",IF(MID(C2031,1,1)="r",SigmaEpsReinf(J2031,$AS$42:$AS$43,$AS$41,$AS$39,$AS$40,$AQ$38),""),"")</f>
        <v/>
      </c>
      <c r="Q2031" s="92" t="str">
        <f t="shared" si="326"/>
        <v/>
      </c>
      <c r="R2031" s="92" t="str">
        <f t="shared" si="327"/>
        <v/>
      </c>
      <c r="U2031" s="5"/>
      <c r="V2031" s="5"/>
      <c r="W2031" s="94" t="str">
        <f t="shared" si="325"/>
        <v/>
      </c>
      <c r="X2031" s="94" t="str">
        <f t="shared" si="328"/>
        <v/>
      </c>
      <c r="Y2031" s="5"/>
      <c r="BK2031" s="8"/>
      <c r="BL2031" s="5"/>
      <c r="BM2031" s="5"/>
      <c r="BN2031" s="5"/>
      <c r="BO2031" s="5"/>
      <c r="BP2031" s="1"/>
      <c r="BQ2031" s="1"/>
      <c r="BR2031" s="1"/>
      <c r="BS2031" s="1"/>
      <c r="BT2031" s="1"/>
      <c r="BU2031" s="4"/>
      <c r="BV2031" s="1"/>
      <c r="BW2031" s="3"/>
      <c r="BX2031" s="4"/>
      <c r="BY2031" s="5"/>
      <c r="BZ2031" s="5"/>
      <c r="CA2031" s="5"/>
      <c r="CB2031" s="5"/>
      <c r="CC2031" s="5"/>
      <c r="CD2031" s="43"/>
    </row>
    <row r="2032" spans="1:82" x14ac:dyDescent="0.25">
      <c r="A2032" s="8"/>
      <c r="B2032" s="5"/>
      <c r="C2032" s="5"/>
      <c r="D2032" s="5"/>
      <c r="E2032" s="5"/>
      <c r="F2032" s="94" t="str">
        <f t="shared" si="319"/>
        <v/>
      </c>
      <c r="G2032" s="94" t="str">
        <f t="shared" si="320"/>
        <v/>
      </c>
      <c r="H2032" s="127" t="str">
        <f>IF(A2032&lt;&gt;"",IF(MID(C2032,1,1)="c",$AS$26,IF(MID(C2032,1,1)="r",$AS$41,IF(MID(C2032,1,1)="p",#REF!,#REF!))),"")</f>
        <v/>
      </c>
      <c r="I2032" s="92" t="str">
        <f t="shared" si="321"/>
        <v/>
      </c>
      <c r="J2032" s="92" t="str">
        <f t="shared" si="322"/>
        <v/>
      </c>
      <c r="K2032" s="92" t="str">
        <f t="shared" si="323"/>
        <v/>
      </c>
      <c r="L2032" s="92" t="str">
        <f t="shared" si="324"/>
        <v/>
      </c>
      <c r="M2032" s="95" t="str">
        <f>IF(A2032&lt;&gt;"",IF(MID(C2032,1,1)="c",SigmaEpsConcrete(I2032,$AN$30:$AN$33,$AR$30:$AR$33,$AS$26,$AS$27,$AS$28,$AQ$20,$AU$19),""),"")</f>
        <v/>
      </c>
      <c r="N2032" s="95" t="str">
        <f>IF(A2032&lt;&gt;"",IF(MID(C2032,1,1)="r",SigmaEpsReinf(J2032,$AS$42:$AS$43,$AS$41,$AS$39,$AS$40,$AQ$38),""),"")</f>
        <v/>
      </c>
      <c r="Q2032" s="92" t="str">
        <f t="shared" si="326"/>
        <v/>
      </c>
      <c r="R2032" s="92" t="str">
        <f t="shared" si="327"/>
        <v/>
      </c>
      <c r="U2032" s="5"/>
      <c r="V2032" s="5"/>
      <c r="W2032" s="94" t="str">
        <f t="shared" si="325"/>
        <v/>
      </c>
      <c r="X2032" s="94" t="str">
        <f t="shared" si="328"/>
        <v/>
      </c>
      <c r="Y2032" s="5"/>
      <c r="BK2032" s="8"/>
      <c r="BL2032" s="5"/>
      <c r="BM2032" s="5"/>
      <c r="BN2032" s="5"/>
      <c r="BO2032" s="5"/>
      <c r="BP2032" s="1"/>
      <c r="BQ2032" s="1"/>
      <c r="BR2032" s="1"/>
      <c r="BS2032" s="1"/>
      <c r="BT2032" s="1"/>
      <c r="BU2032" s="4"/>
      <c r="BV2032" s="1"/>
      <c r="BW2032" s="3"/>
      <c r="BX2032" s="4"/>
      <c r="BY2032" s="5"/>
      <c r="BZ2032" s="5"/>
      <c r="CA2032" s="5"/>
      <c r="CB2032" s="5"/>
      <c r="CC2032" s="5"/>
      <c r="CD2032" s="43"/>
    </row>
    <row r="2033" spans="1:82" x14ac:dyDescent="0.25">
      <c r="A2033" s="8"/>
      <c r="B2033" s="5"/>
      <c r="C2033" s="5"/>
      <c r="D2033" s="5"/>
      <c r="E2033" s="5"/>
      <c r="F2033" s="94" t="str">
        <f t="shared" si="319"/>
        <v/>
      </c>
      <c r="G2033" s="94" t="str">
        <f t="shared" si="320"/>
        <v/>
      </c>
      <c r="H2033" s="127" t="str">
        <f>IF(A2033&lt;&gt;"",IF(MID(C2033,1,1)="c",$AS$26,IF(MID(C2033,1,1)="r",$AS$41,IF(MID(C2033,1,1)="p",#REF!,#REF!))),"")</f>
        <v/>
      </c>
      <c r="I2033" s="92" t="str">
        <f t="shared" si="321"/>
        <v/>
      </c>
      <c r="J2033" s="92" t="str">
        <f t="shared" si="322"/>
        <v/>
      </c>
      <c r="K2033" s="92" t="str">
        <f t="shared" si="323"/>
        <v/>
      </c>
      <c r="L2033" s="92" t="str">
        <f t="shared" si="324"/>
        <v/>
      </c>
      <c r="M2033" s="95" t="str">
        <f>IF(A2033&lt;&gt;"",IF(MID(C2033,1,1)="c",SigmaEpsConcrete(I2033,$AN$30:$AN$33,$AR$30:$AR$33,$AS$26,$AS$27,$AS$28,$AQ$20,$AU$19),""),"")</f>
        <v/>
      </c>
      <c r="N2033" s="95" t="str">
        <f>IF(A2033&lt;&gt;"",IF(MID(C2033,1,1)="r",SigmaEpsReinf(J2033,$AS$42:$AS$43,$AS$41,$AS$39,$AS$40,$AQ$38),""),"")</f>
        <v/>
      </c>
      <c r="Q2033" s="92" t="str">
        <f t="shared" si="326"/>
        <v/>
      </c>
      <c r="R2033" s="92" t="str">
        <f t="shared" si="327"/>
        <v/>
      </c>
      <c r="U2033" s="5"/>
      <c r="V2033" s="5"/>
      <c r="W2033" s="94" t="str">
        <f t="shared" si="325"/>
        <v/>
      </c>
      <c r="X2033" s="94" t="str">
        <f t="shared" si="328"/>
        <v/>
      </c>
      <c r="Y2033" s="5"/>
      <c r="BK2033" s="8"/>
      <c r="BL2033" s="5"/>
      <c r="BM2033" s="5"/>
      <c r="BN2033" s="5"/>
      <c r="BO2033" s="5"/>
      <c r="BP2033" s="1"/>
      <c r="BQ2033" s="1"/>
      <c r="BR2033" s="1"/>
      <c r="BS2033" s="1"/>
      <c r="BT2033" s="1"/>
      <c r="BU2033" s="4"/>
      <c r="BV2033" s="1"/>
      <c r="BW2033" s="3"/>
      <c r="BX2033" s="4"/>
      <c r="BY2033" s="5"/>
      <c r="BZ2033" s="5"/>
      <c r="CA2033" s="5"/>
      <c r="CB2033" s="5"/>
      <c r="CC2033" s="5"/>
      <c r="CD2033" s="43"/>
    </row>
    <row r="2034" spans="1:82" x14ac:dyDescent="0.25">
      <c r="A2034" s="8"/>
      <c r="B2034" s="5"/>
      <c r="C2034" s="5"/>
      <c r="D2034" s="5"/>
      <c r="E2034" s="5"/>
      <c r="F2034" s="94" t="str">
        <f t="shared" si="319"/>
        <v/>
      </c>
      <c r="G2034" s="94" t="str">
        <f t="shared" si="320"/>
        <v/>
      </c>
      <c r="H2034" s="127" t="str">
        <f>IF(A2034&lt;&gt;"",IF(MID(C2034,1,1)="c",$AS$26,IF(MID(C2034,1,1)="r",$AS$41,IF(MID(C2034,1,1)="p",#REF!,#REF!))),"")</f>
        <v/>
      </c>
      <c r="I2034" s="92" t="str">
        <f t="shared" si="321"/>
        <v/>
      </c>
      <c r="J2034" s="92" t="str">
        <f t="shared" si="322"/>
        <v/>
      </c>
      <c r="K2034" s="92" t="str">
        <f t="shared" si="323"/>
        <v/>
      </c>
      <c r="L2034" s="92" t="str">
        <f t="shared" si="324"/>
        <v/>
      </c>
      <c r="M2034" s="95" t="str">
        <f>IF(A2034&lt;&gt;"",IF(MID(C2034,1,1)="c",SigmaEpsConcrete(I2034,$AN$30:$AN$33,$AR$30:$AR$33,$AS$26,$AS$27,$AS$28,$AQ$20,$AU$19),""),"")</f>
        <v/>
      </c>
      <c r="N2034" s="95" t="str">
        <f>IF(A2034&lt;&gt;"",IF(MID(C2034,1,1)="r",SigmaEpsReinf(J2034,$AS$42:$AS$43,$AS$41,$AS$39,$AS$40,$AQ$38),""),"")</f>
        <v/>
      </c>
      <c r="Q2034" s="92" t="str">
        <f t="shared" si="326"/>
        <v/>
      </c>
      <c r="R2034" s="92" t="str">
        <f t="shared" si="327"/>
        <v/>
      </c>
      <c r="U2034" s="5"/>
      <c r="V2034" s="5"/>
      <c r="W2034" s="94" t="str">
        <f t="shared" si="325"/>
        <v/>
      </c>
      <c r="X2034" s="94" t="str">
        <f t="shared" si="328"/>
        <v/>
      </c>
      <c r="Y2034" s="5"/>
      <c r="BK2034" s="8"/>
      <c r="BL2034" s="5"/>
      <c r="BM2034" s="5"/>
      <c r="BN2034" s="5"/>
      <c r="BO2034" s="5"/>
      <c r="BP2034" s="1"/>
      <c r="BQ2034" s="1"/>
      <c r="BR2034" s="1"/>
      <c r="BS2034" s="1"/>
      <c r="BT2034" s="1"/>
      <c r="BU2034" s="4"/>
      <c r="BV2034" s="1"/>
      <c r="BW2034" s="3"/>
      <c r="BX2034" s="4"/>
      <c r="BY2034" s="5"/>
      <c r="BZ2034" s="5"/>
      <c r="CA2034" s="5"/>
      <c r="CB2034" s="5"/>
      <c r="CC2034" s="5"/>
      <c r="CD2034" s="43"/>
    </row>
    <row r="2035" spans="1:82" x14ac:dyDescent="0.25">
      <c r="A2035" s="8"/>
      <c r="B2035" s="5"/>
      <c r="C2035" s="5"/>
      <c r="D2035" s="5"/>
      <c r="E2035" s="5"/>
      <c r="F2035" s="94" t="str">
        <f t="shared" si="319"/>
        <v/>
      </c>
      <c r="G2035" s="94" t="str">
        <f t="shared" si="320"/>
        <v/>
      </c>
      <c r="H2035" s="127" t="str">
        <f>IF(A2035&lt;&gt;"",IF(MID(C2035,1,1)="c",$AS$26,IF(MID(C2035,1,1)="r",$AS$41,IF(MID(C2035,1,1)="p",#REF!,#REF!))),"")</f>
        <v/>
      </c>
      <c r="I2035" s="92" t="str">
        <f t="shared" si="321"/>
        <v/>
      </c>
      <c r="J2035" s="92" t="str">
        <f t="shared" si="322"/>
        <v/>
      </c>
      <c r="K2035" s="92" t="str">
        <f t="shared" si="323"/>
        <v/>
      </c>
      <c r="L2035" s="92" t="str">
        <f t="shared" si="324"/>
        <v/>
      </c>
      <c r="M2035" s="95" t="str">
        <f>IF(A2035&lt;&gt;"",IF(MID(C2035,1,1)="c",SigmaEpsConcrete(I2035,$AN$30:$AN$33,$AR$30:$AR$33,$AS$26,$AS$27,$AS$28,$AQ$20,$AU$19),""),"")</f>
        <v/>
      </c>
      <c r="N2035" s="95" t="str">
        <f>IF(A2035&lt;&gt;"",IF(MID(C2035,1,1)="r",SigmaEpsReinf(J2035,$AS$42:$AS$43,$AS$41,$AS$39,$AS$40,$AQ$38),""),"")</f>
        <v/>
      </c>
      <c r="Q2035" s="92" t="str">
        <f t="shared" si="326"/>
        <v/>
      </c>
      <c r="R2035" s="92" t="str">
        <f t="shared" si="327"/>
        <v/>
      </c>
      <c r="U2035" s="5"/>
      <c r="V2035" s="5"/>
      <c r="W2035" s="94" t="str">
        <f t="shared" si="325"/>
        <v/>
      </c>
      <c r="X2035" s="94" t="str">
        <f t="shared" si="328"/>
        <v/>
      </c>
      <c r="Y2035" s="5"/>
      <c r="BK2035" s="8"/>
      <c r="BL2035" s="5"/>
      <c r="BM2035" s="5"/>
      <c r="BN2035" s="5"/>
      <c r="BO2035" s="5"/>
      <c r="BP2035" s="1"/>
      <c r="BQ2035" s="1"/>
      <c r="BR2035" s="1"/>
      <c r="BS2035" s="1"/>
      <c r="BT2035" s="1"/>
      <c r="BU2035" s="4"/>
      <c r="BV2035" s="1"/>
      <c r="BW2035" s="3"/>
      <c r="BX2035" s="4"/>
      <c r="BY2035" s="5"/>
      <c r="BZ2035" s="5"/>
      <c r="CA2035" s="5"/>
      <c r="CB2035" s="5"/>
      <c r="CC2035" s="5"/>
      <c r="CD2035" s="43"/>
    </row>
    <row r="2036" spans="1:82" x14ac:dyDescent="0.25">
      <c r="A2036" s="8"/>
      <c r="B2036" s="5"/>
      <c r="C2036" s="5"/>
      <c r="D2036" s="5"/>
      <c r="E2036" s="5"/>
      <c r="F2036" s="94" t="str">
        <f t="shared" si="319"/>
        <v/>
      </c>
      <c r="G2036" s="94" t="str">
        <f t="shared" si="320"/>
        <v/>
      </c>
      <c r="H2036" s="127" t="str">
        <f>IF(A2036&lt;&gt;"",IF(MID(C2036,1,1)="c",$AS$26,IF(MID(C2036,1,1)="r",$AS$41,IF(MID(C2036,1,1)="p",#REF!,#REF!))),"")</f>
        <v/>
      </c>
      <c r="I2036" s="92" t="str">
        <f t="shared" si="321"/>
        <v/>
      </c>
      <c r="J2036" s="92" t="str">
        <f t="shared" si="322"/>
        <v/>
      </c>
      <c r="K2036" s="92" t="str">
        <f t="shared" si="323"/>
        <v/>
      </c>
      <c r="L2036" s="92" t="str">
        <f t="shared" si="324"/>
        <v/>
      </c>
      <c r="M2036" s="95" t="str">
        <f>IF(A2036&lt;&gt;"",IF(MID(C2036,1,1)="c",SigmaEpsConcrete(I2036,$AN$30:$AN$33,$AR$30:$AR$33,$AS$26,$AS$27,$AS$28,$AQ$20,$AU$19),""),"")</f>
        <v/>
      </c>
      <c r="N2036" s="95" t="str">
        <f>IF(A2036&lt;&gt;"",IF(MID(C2036,1,1)="r",SigmaEpsReinf(J2036,$AS$42:$AS$43,$AS$41,$AS$39,$AS$40,$AQ$38),""),"")</f>
        <v/>
      </c>
      <c r="Q2036" s="92" t="str">
        <f t="shared" si="326"/>
        <v/>
      </c>
      <c r="R2036" s="92" t="str">
        <f t="shared" si="327"/>
        <v/>
      </c>
      <c r="U2036" s="5"/>
      <c r="V2036" s="5"/>
      <c r="W2036" s="94" t="str">
        <f t="shared" si="325"/>
        <v/>
      </c>
      <c r="X2036" s="94" t="str">
        <f t="shared" si="328"/>
        <v/>
      </c>
      <c r="Y2036" s="5"/>
      <c r="BK2036" s="8"/>
      <c r="BL2036" s="5"/>
      <c r="BM2036" s="5"/>
      <c r="BN2036" s="5"/>
      <c r="BO2036" s="5"/>
      <c r="BP2036" s="1"/>
      <c r="BQ2036" s="1"/>
      <c r="BR2036" s="1"/>
      <c r="BS2036" s="1"/>
      <c r="BT2036" s="1"/>
      <c r="BU2036" s="4"/>
      <c r="BV2036" s="1"/>
      <c r="BW2036" s="3"/>
      <c r="BX2036" s="4"/>
      <c r="BY2036" s="5"/>
      <c r="BZ2036" s="5"/>
      <c r="CA2036" s="5"/>
      <c r="CB2036" s="5"/>
      <c r="CC2036" s="5"/>
      <c r="CD2036" s="43"/>
    </row>
    <row r="2037" spans="1:82" x14ac:dyDescent="0.25">
      <c r="A2037" s="8"/>
      <c r="B2037" s="5"/>
      <c r="C2037" s="5"/>
      <c r="D2037" s="5"/>
      <c r="E2037" s="5"/>
      <c r="F2037" s="94" t="str">
        <f t="shared" si="319"/>
        <v/>
      </c>
      <c r="G2037" s="94" t="str">
        <f t="shared" si="320"/>
        <v/>
      </c>
      <c r="H2037" s="127" t="str">
        <f>IF(A2037&lt;&gt;"",IF(MID(C2037,1,1)="c",$AS$26,IF(MID(C2037,1,1)="r",$AS$41,IF(MID(C2037,1,1)="p",#REF!,#REF!))),"")</f>
        <v/>
      </c>
      <c r="I2037" s="92" t="str">
        <f t="shared" si="321"/>
        <v/>
      </c>
      <c r="J2037" s="92" t="str">
        <f t="shared" si="322"/>
        <v/>
      </c>
      <c r="K2037" s="92" t="str">
        <f t="shared" si="323"/>
        <v/>
      </c>
      <c r="L2037" s="92" t="str">
        <f t="shared" si="324"/>
        <v/>
      </c>
      <c r="M2037" s="95" t="str">
        <f>IF(A2037&lt;&gt;"",IF(MID(C2037,1,1)="c",SigmaEpsConcrete(I2037,$AN$30:$AN$33,$AR$30:$AR$33,$AS$26,$AS$27,$AS$28,$AQ$20,$AU$19),""),"")</f>
        <v/>
      </c>
      <c r="N2037" s="95" t="str">
        <f>IF(A2037&lt;&gt;"",IF(MID(C2037,1,1)="r",SigmaEpsReinf(J2037,$AS$42:$AS$43,$AS$41,$AS$39,$AS$40,$AQ$38),""),"")</f>
        <v/>
      </c>
      <c r="Q2037" s="92" t="str">
        <f t="shared" si="326"/>
        <v/>
      </c>
      <c r="R2037" s="92" t="str">
        <f t="shared" si="327"/>
        <v/>
      </c>
      <c r="U2037" s="5"/>
      <c r="V2037" s="5"/>
      <c r="W2037" s="94" t="str">
        <f t="shared" si="325"/>
        <v/>
      </c>
      <c r="X2037" s="94" t="str">
        <f t="shared" si="328"/>
        <v/>
      </c>
      <c r="Y2037" s="5"/>
      <c r="BK2037" s="8"/>
      <c r="BL2037" s="5"/>
      <c r="BM2037" s="5"/>
      <c r="BN2037" s="5"/>
      <c r="BO2037" s="5"/>
      <c r="BP2037" s="1"/>
      <c r="BQ2037" s="1"/>
      <c r="BR2037" s="1"/>
      <c r="BS2037" s="1"/>
      <c r="BT2037" s="1"/>
      <c r="BU2037" s="4"/>
      <c r="BV2037" s="1"/>
      <c r="BW2037" s="3"/>
      <c r="BX2037" s="4"/>
      <c r="BY2037" s="5"/>
      <c r="BZ2037" s="5"/>
      <c r="CA2037" s="5"/>
      <c r="CB2037" s="5"/>
      <c r="CC2037" s="5"/>
      <c r="CD2037" s="43"/>
    </row>
    <row r="2038" spans="1:82" x14ac:dyDescent="0.25">
      <c r="A2038" s="8"/>
      <c r="B2038" s="5"/>
      <c r="C2038" s="5"/>
      <c r="D2038" s="5"/>
      <c r="E2038" s="5"/>
      <c r="F2038" s="94" t="str">
        <f t="shared" si="319"/>
        <v/>
      </c>
      <c r="G2038" s="94" t="str">
        <f t="shared" si="320"/>
        <v/>
      </c>
      <c r="H2038" s="127" t="str">
        <f>IF(A2038&lt;&gt;"",IF(MID(C2038,1,1)="c",$AS$26,IF(MID(C2038,1,1)="r",$AS$41,IF(MID(C2038,1,1)="p",#REF!,#REF!))),"")</f>
        <v/>
      </c>
      <c r="I2038" s="92" t="str">
        <f t="shared" si="321"/>
        <v/>
      </c>
      <c r="J2038" s="92" t="str">
        <f t="shared" si="322"/>
        <v/>
      </c>
      <c r="K2038" s="92" t="str">
        <f t="shared" si="323"/>
        <v/>
      </c>
      <c r="L2038" s="92" t="str">
        <f t="shared" si="324"/>
        <v/>
      </c>
      <c r="M2038" s="95" t="str">
        <f>IF(A2038&lt;&gt;"",IF(MID(C2038,1,1)="c",SigmaEpsConcrete(I2038,$AN$30:$AN$33,$AR$30:$AR$33,$AS$26,$AS$27,$AS$28,$AQ$20,$AU$19),""),"")</f>
        <v/>
      </c>
      <c r="N2038" s="95" t="str">
        <f>IF(A2038&lt;&gt;"",IF(MID(C2038,1,1)="r",SigmaEpsReinf(J2038,$AS$42:$AS$43,$AS$41,$AS$39,$AS$40,$AQ$38),""),"")</f>
        <v/>
      </c>
      <c r="Q2038" s="92" t="str">
        <f t="shared" si="326"/>
        <v/>
      </c>
      <c r="R2038" s="92" t="str">
        <f t="shared" si="327"/>
        <v/>
      </c>
      <c r="U2038" s="5"/>
      <c r="V2038" s="5"/>
      <c r="W2038" s="94" t="str">
        <f t="shared" si="325"/>
        <v/>
      </c>
      <c r="X2038" s="94" t="str">
        <f t="shared" si="328"/>
        <v/>
      </c>
      <c r="Y2038" s="5"/>
      <c r="BK2038" s="8"/>
      <c r="BL2038" s="5"/>
      <c r="BM2038" s="5"/>
      <c r="BN2038" s="5"/>
      <c r="BO2038" s="5"/>
      <c r="BP2038" s="1"/>
      <c r="BQ2038" s="1"/>
      <c r="BR2038" s="1"/>
      <c r="BS2038" s="1"/>
      <c r="BT2038" s="1"/>
      <c r="BU2038" s="4"/>
      <c r="BV2038" s="1"/>
      <c r="BW2038" s="3"/>
      <c r="BX2038" s="4"/>
      <c r="BY2038" s="5"/>
      <c r="BZ2038" s="5"/>
      <c r="CA2038" s="5"/>
      <c r="CB2038" s="5"/>
      <c r="CC2038" s="5"/>
      <c r="CD2038" s="43"/>
    </row>
    <row r="2039" spans="1:82" x14ac:dyDescent="0.25">
      <c r="A2039" s="8"/>
      <c r="B2039" s="5"/>
      <c r="C2039" s="5"/>
      <c r="D2039" s="5"/>
      <c r="E2039" s="5"/>
      <c r="F2039" s="94" t="str">
        <f t="shared" si="319"/>
        <v/>
      </c>
      <c r="G2039" s="94" t="str">
        <f t="shared" si="320"/>
        <v/>
      </c>
      <c r="H2039" s="127" t="str">
        <f>IF(A2039&lt;&gt;"",IF(MID(C2039,1,1)="c",$AS$26,IF(MID(C2039,1,1)="r",$AS$41,IF(MID(C2039,1,1)="p",#REF!,#REF!))),"")</f>
        <v/>
      </c>
      <c r="I2039" s="92" t="str">
        <f t="shared" si="321"/>
        <v/>
      </c>
      <c r="J2039" s="92" t="str">
        <f t="shared" si="322"/>
        <v/>
      </c>
      <c r="K2039" s="92" t="str">
        <f t="shared" si="323"/>
        <v/>
      </c>
      <c r="L2039" s="92" t="str">
        <f t="shared" si="324"/>
        <v/>
      </c>
      <c r="M2039" s="95" t="str">
        <f>IF(A2039&lt;&gt;"",IF(MID(C2039,1,1)="c",SigmaEpsConcrete(I2039,$AN$30:$AN$33,$AR$30:$AR$33,$AS$26,$AS$27,$AS$28,$AQ$20,$AU$19),""),"")</f>
        <v/>
      </c>
      <c r="N2039" s="95" t="str">
        <f>IF(A2039&lt;&gt;"",IF(MID(C2039,1,1)="r",SigmaEpsReinf(J2039,$AS$42:$AS$43,$AS$41,$AS$39,$AS$40,$AQ$38),""),"")</f>
        <v/>
      </c>
      <c r="Q2039" s="92" t="str">
        <f t="shared" si="326"/>
        <v/>
      </c>
      <c r="R2039" s="92" t="str">
        <f t="shared" si="327"/>
        <v/>
      </c>
      <c r="U2039" s="5"/>
      <c r="V2039" s="5"/>
      <c r="W2039" s="94" t="str">
        <f t="shared" si="325"/>
        <v/>
      </c>
      <c r="X2039" s="94" t="str">
        <f t="shared" si="328"/>
        <v/>
      </c>
      <c r="Y2039" s="5"/>
      <c r="BK2039" s="8"/>
      <c r="BL2039" s="5"/>
      <c r="BM2039" s="5"/>
      <c r="BN2039" s="5"/>
      <c r="BO2039" s="5"/>
      <c r="BP2039" s="1"/>
      <c r="BQ2039" s="1"/>
      <c r="BR2039" s="1"/>
      <c r="BS2039" s="1"/>
      <c r="BT2039" s="1"/>
      <c r="BU2039" s="4"/>
      <c r="BV2039" s="1"/>
      <c r="BW2039" s="3"/>
      <c r="BX2039" s="4"/>
      <c r="BY2039" s="5"/>
      <c r="BZ2039" s="5"/>
      <c r="CA2039" s="5"/>
      <c r="CB2039" s="5"/>
      <c r="CC2039" s="5"/>
      <c r="CD2039" s="43"/>
    </row>
    <row r="2040" spans="1:82" x14ac:dyDescent="0.25">
      <c r="A2040" s="8"/>
      <c r="B2040" s="5"/>
      <c r="C2040" s="5"/>
      <c r="D2040" s="5"/>
      <c r="E2040" s="5"/>
      <c r="F2040" s="94" t="str">
        <f t="shared" si="319"/>
        <v/>
      </c>
      <c r="G2040" s="94" t="str">
        <f t="shared" si="320"/>
        <v/>
      </c>
      <c r="H2040" s="127" t="str">
        <f>IF(A2040&lt;&gt;"",IF(MID(C2040,1,1)="c",$AS$26,IF(MID(C2040,1,1)="r",$AS$41,IF(MID(C2040,1,1)="p",#REF!,#REF!))),"")</f>
        <v/>
      </c>
      <c r="I2040" s="92" t="str">
        <f t="shared" si="321"/>
        <v/>
      </c>
      <c r="J2040" s="92" t="str">
        <f t="shared" si="322"/>
        <v/>
      </c>
      <c r="K2040" s="92" t="str">
        <f t="shared" si="323"/>
        <v/>
      </c>
      <c r="L2040" s="92" t="str">
        <f t="shared" si="324"/>
        <v/>
      </c>
      <c r="M2040" s="95" t="str">
        <f>IF(A2040&lt;&gt;"",IF(MID(C2040,1,1)="c",SigmaEpsConcrete(I2040,$AN$30:$AN$33,$AR$30:$AR$33,$AS$26,$AS$27,$AS$28,$AQ$20,$AU$19),""),"")</f>
        <v/>
      </c>
      <c r="N2040" s="95" t="str">
        <f>IF(A2040&lt;&gt;"",IF(MID(C2040,1,1)="r",SigmaEpsReinf(J2040,$AS$42:$AS$43,$AS$41,$AS$39,$AS$40,$AQ$38),""),"")</f>
        <v/>
      </c>
      <c r="Q2040" s="92" t="str">
        <f t="shared" si="326"/>
        <v/>
      </c>
      <c r="R2040" s="92" t="str">
        <f t="shared" si="327"/>
        <v/>
      </c>
      <c r="U2040" s="5"/>
      <c r="V2040" s="5"/>
      <c r="W2040" s="94" t="str">
        <f t="shared" si="325"/>
        <v/>
      </c>
      <c r="X2040" s="94" t="str">
        <f t="shared" si="328"/>
        <v/>
      </c>
      <c r="Y2040" s="5"/>
      <c r="BK2040" s="8"/>
      <c r="BL2040" s="5"/>
      <c r="BM2040" s="5"/>
      <c r="BN2040" s="5"/>
      <c r="BO2040" s="5"/>
      <c r="BP2040" s="1"/>
      <c r="BQ2040" s="1"/>
      <c r="BR2040" s="1"/>
      <c r="BS2040" s="1"/>
      <c r="BT2040" s="1"/>
      <c r="BU2040" s="4"/>
      <c r="BV2040" s="1"/>
      <c r="BW2040" s="3"/>
      <c r="BX2040" s="4"/>
      <c r="BY2040" s="5"/>
      <c r="BZ2040" s="5"/>
      <c r="CA2040" s="5"/>
      <c r="CB2040" s="5"/>
      <c r="CC2040" s="5"/>
      <c r="CD2040" s="43"/>
    </row>
    <row r="2041" spans="1:82" x14ac:dyDescent="0.25">
      <c r="A2041" s="8"/>
      <c r="B2041" s="5"/>
      <c r="C2041" s="5"/>
      <c r="D2041" s="5"/>
      <c r="E2041" s="5"/>
      <c r="F2041" s="94" t="str">
        <f t="shared" si="319"/>
        <v/>
      </c>
      <c r="G2041" s="94" t="str">
        <f t="shared" si="320"/>
        <v/>
      </c>
      <c r="H2041" s="127" t="str">
        <f>IF(A2041&lt;&gt;"",IF(MID(C2041,1,1)="c",$AS$26,IF(MID(C2041,1,1)="r",$AS$41,IF(MID(C2041,1,1)="p",#REF!,#REF!))),"")</f>
        <v/>
      </c>
      <c r="I2041" s="92" t="str">
        <f t="shared" si="321"/>
        <v/>
      </c>
      <c r="J2041" s="92" t="str">
        <f t="shared" si="322"/>
        <v/>
      </c>
      <c r="K2041" s="92" t="str">
        <f t="shared" si="323"/>
        <v/>
      </c>
      <c r="L2041" s="92" t="str">
        <f t="shared" si="324"/>
        <v/>
      </c>
      <c r="M2041" s="95" t="str">
        <f>IF(A2041&lt;&gt;"",IF(MID(C2041,1,1)="c",SigmaEpsConcrete(I2041,$AN$30:$AN$33,$AR$30:$AR$33,$AS$26,$AS$27,$AS$28,$AQ$20,$AU$19),""),"")</f>
        <v/>
      </c>
      <c r="N2041" s="95" t="str">
        <f>IF(A2041&lt;&gt;"",IF(MID(C2041,1,1)="r",SigmaEpsReinf(J2041,$AS$42:$AS$43,$AS$41,$AS$39,$AS$40,$AQ$38),""),"")</f>
        <v/>
      </c>
      <c r="Q2041" s="92" t="str">
        <f t="shared" si="326"/>
        <v/>
      </c>
      <c r="R2041" s="92" t="str">
        <f t="shared" si="327"/>
        <v/>
      </c>
      <c r="U2041" s="5"/>
      <c r="V2041" s="5"/>
      <c r="W2041" s="94" t="str">
        <f t="shared" si="325"/>
        <v/>
      </c>
      <c r="X2041" s="94" t="str">
        <f t="shared" si="328"/>
        <v/>
      </c>
      <c r="Y2041" s="5"/>
      <c r="BK2041" s="8"/>
      <c r="BL2041" s="5"/>
      <c r="BM2041" s="5"/>
      <c r="BN2041" s="5"/>
      <c r="BO2041" s="5"/>
      <c r="BP2041" s="1"/>
      <c r="BQ2041" s="1"/>
      <c r="BR2041" s="1"/>
      <c r="BS2041" s="1"/>
      <c r="BT2041" s="1"/>
      <c r="BU2041" s="4"/>
      <c r="BV2041" s="1"/>
      <c r="BW2041" s="3"/>
      <c r="BX2041" s="4"/>
      <c r="BY2041" s="5"/>
      <c r="BZ2041" s="5"/>
      <c r="CA2041" s="5"/>
      <c r="CB2041" s="5"/>
      <c r="CC2041" s="5"/>
      <c r="CD2041" s="43"/>
    </row>
    <row r="2042" spans="1:82" x14ac:dyDescent="0.25">
      <c r="A2042" s="8"/>
      <c r="B2042" s="5"/>
      <c r="C2042" s="5"/>
      <c r="D2042" s="5"/>
      <c r="E2042" s="5"/>
      <c r="F2042" s="94" t="str">
        <f t="shared" si="319"/>
        <v/>
      </c>
      <c r="G2042" s="94" t="str">
        <f t="shared" si="320"/>
        <v/>
      </c>
      <c r="H2042" s="127" t="str">
        <f>IF(A2042&lt;&gt;"",IF(MID(C2042,1,1)="c",$AS$26,IF(MID(C2042,1,1)="r",$AS$41,IF(MID(C2042,1,1)="p",#REF!,#REF!))),"")</f>
        <v/>
      </c>
      <c r="I2042" s="92" t="str">
        <f t="shared" si="321"/>
        <v/>
      </c>
      <c r="J2042" s="92" t="str">
        <f t="shared" si="322"/>
        <v/>
      </c>
      <c r="K2042" s="92" t="str">
        <f t="shared" si="323"/>
        <v/>
      </c>
      <c r="L2042" s="92" t="str">
        <f t="shared" si="324"/>
        <v/>
      </c>
      <c r="M2042" s="95" t="str">
        <f>IF(A2042&lt;&gt;"",IF(MID(C2042,1,1)="c",SigmaEpsConcrete(I2042,$AN$30:$AN$33,$AR$30:$AR$33,$AS$26,$AS$27,$AS$28,$AQ$20,$AU$19),""),"")</f>
        <v/>
      </c>
      <c r="N2042" s="95" t="str">
        <f>IF(A2042&lt;&gt;"",IF(MID(C2042,1,1)="r",SigmaEpsReinf(J2042,$AS$42:$AS$43,$AS$41,$AS$39,$AS$40,$AQ$38),""),"")</f>
        <v/>
      </c>
      <c r="Q2042" s="92" t="str">
        <f t="shared" si="326"/>
        <v/>
      </c>
      <c r="R2042" s="92" t="str">
        <f t="shared" si="327"/>
        <v/>
      </c>
      <c r="U2042" s="5"/>
      <c r="V2042" s="5"/>
      <c r="W2042" s="94" t="str">
        <f t="shared" si="325"/>
        <v/>
      </c>
      <c r="X2042" s="94" t="str">
        <f t="shared" si="328"/>
        <v/>
      </c>
      <c r="Y2042" s="5"/>
      <c r="BK2042" s="8"/>
      <c r="BL2042" s="5"/>
      <c r="BM2042" s="5"/>
      <c r="BN2042" s="5"/>
      <c r="BO2042" s="5"/>
      <c r="BP2042" s="1"/>
      <c r="BQ2042" s="1"/>
      <c r="BR2042" s="1"/>
      <c r="BS2042" s="1"/>
      <c r="BT2042" s="1"/>
      <c r="BU2042" s="4"/>
      <c r="BV2042" s="1"/>
      <c r="BW2042" s="3"/>
      <c r="BX2042" s="4"/>
      <c r="BY2042" s="5"/>
      <c r="BZ2042" s="5"/>
      <c r="CA2042" s="5"/>
      <c r="CB2042" s="5"/>
      <c r="CC2042" s="5"/>
      <c r="CD2042" s="43"/>
    </row>
    <row r="2043" spans="1:82" x14ac:dyDescent="0.25">
      <c r="A2043" s="8"/>
      <c r="B2043" s="5"/>
      <c r="C2043" s="5"/>
      <c r="D2043" s="5"/>
      <c r="E2043" s="5"/>
      <c r="F2043" s="94" t="str">
        <f t="shared" si="319"/>
        <v/>
      </c>
      <c r="G2043" s="94" t="str">
        <f t="shared" si="320"/>
        <v/>
      </c>
      <c r="H2043" s="127" t="str">
        <f>IF(A2043&lt;&gt;"",IF(MID(C2043,1,1)="c",$AS$26,IF(MID(C2043,1,1)="r",$AS$41,IF(MID(C2043,1,1)="p",#REF!,#REF!))),"")</f>
        <v/>
      </c>
      <c r="I2043" s="92" t="str">
        <f t="shared" si="321"/>
        <v/>
      </c>
      <c r="J2043" s="92" t="str">
        <f t="shared" si="322"/>
        <v/>
      </c>
      <c r="K2043" s="92" t="str">
        <f t="shared" si="323"/>
        <v/>
      </c>
      <c r="L2043" s="92" t="str">
        <f t="shared" si="324"/>
        <v/>
      </c>
      <c r="M2043" s="95" t="str">
        <f>IF(A2043&lt;&gt;"",IF(MID(C2043,1,1)="c",SigmaEpsConcrete(I2043,$AN$30:$AN$33,$AR$30:$AR$33,$AS$26,$AS$27,$AS$28,$AQ$20,$AU$19),""),"")</f>
        <v/>
      </c>
      <c r="N2043" s="95" t="str">
        <f>IF(A2043&lt;&gt;"",IF(MID(C2043,1,1)="r",SigmaEpsReinf(J2043,$AS$42:$AS$43,$AS$41,$AS$39,$AS$40,$AQ$38),""),"")</f>
        <v/>
      </c>
      <c r="Q2043" s="92" t="str">
        <f t="shared" si="326"/>
        <v/>
      </c>
      <c r="R2043" s="92" t="str">
        <f t="shared" si="327"/>
        <v/>
      </c>
      <c r="U2043" s="5"/>
      <c r="V2043" s="5"/>
      <c r="W2043" s="94" t="str">
        <f t="shared" si="325"/>
        <v/>
      </c>
      <c r="X2043" s="94" t="str">
        <f t="shared" si="328"/>
        <v/>
      </c>
      <c r="Y2043" s="5"/>
      <c r="BK2043" s="8"/>
      <c r="BL2043" s="5"/>
      <c r="BM2043" s="5"/>
      <c r="BN2043" s="5"/>
      <c r="BO2043" s="5"/>
      <c r="BP2043" s="1"/>
      <c r="BQ2043" s="1"/>
      <c r="BR2043" s="1"/>
      <c r="BS2043" s="1"/>
      <c r="BT2043" s="1"/>
      <c r="BU2043" s="4"/>
      <c r="BV2043" s="1"/>
      <c r="BW2043" s="3"/>
      <c r="BX2043" s="4"/>
      <c r="BY2043" s="5"/>
      <c r="BZ2043" s="5"/>
      <c r="CA2043" s="5"/>
      <c r="CB2043" s="5"/>
      <c r="CC2043" s="5"/>
      <c r="CD2043" s="43"/>
    </row>
    <row r="2044" spans="1:82" x14ac:dyDescent="0.25">
      <c r="A2044" s="8"/>
      <c r="B2044" s="5"/>
      <c r="C2044" s="5"/>
      <c r="D2044" s="5"/>
      <c r="E2044" s="5"/>
      <c r="F2044" s="94" t="str">
        <f t="shared" si="319"/>
        <v/>
      </c>
      <c r="G2044" s="94" t="str">
        <f t="shared" si="320"/>
        <v/>
      </c>
      <c r="H2044" s="127" t="str">
        <f>IF(A2044&lt;&gt;"",IF(MID(C2044,1,1)="c",$AS$26,IF(MID(C2044,1,1)="r",$AS$41,IF(MID(C2044,1,1)="p",#REF!,#REF!))),"")</f>
        <v/>
      </c>
      <c r="I2044" s="92" t="str">
        <f t="shared" si="321"/>
        <v/>
      </c>
      <c r="J2044" s="92" t="str">
        <f t="shared" si="322"/>
        <v/>
      </c>
      <c r="K2044" s="92" t="str">
        <f t="shared" si="323"/>
        <v/>
      </c>
      <c r="L2044" s="92" t="str">
        <f t="shared" si="324"/>
        <v/>
      </c>
      <c r="M2044" s="95" t="str">
        <f>IF(A2044&lt;&gt;"",IF(MID(C2044,1,1)="c",SigmaEpsConcrete(I2044,$AN$30:$AN$33,$AR$30:$AR$33,$AS$26,$AS$27,$AS$28,$AQ$20,$AU$19),""),"")</f>
        <v/>
      </c>
      <c r="N2044" s="95" t="str">
        <f>IF(A2044&lt;&gt;"",IF(MID(C2044,1,1)="r",SigmaEpsReinf(J2044,$AS$42:$AS$43,$AS$41,$AS$39,$AS$40,$AQ$38),""),"")</f>
        <v/>
      </c>
      <c r="Q2044" s="92" t="str">
        <f t="shared" si="326"/>
        <v/>
      </c>
      <c r="R2044" s="92" t="str">
        <f t="shared" si="327"/>
        <v/>
      </c>
      <c r="U2044" s="5"/>
      <c r="V2044" s="5"/>
      <c r="W2044" s="94" t="str">
        <f t="shared" si="325"/>
        <v/>
      </c>
      <c r="X2044" s="94" t="str">
        <f t="shared" si="328"/>
        <v/>
      </c>
      <c r="Y2044" s="5"/>
      <c r="BK2044" s="8"/>
      <c r="BL2044" s="5"/>
      <c r="BM2044" s="5"/>
      <c r="BN2044" s="5"/>
      <c r="BO2044" s="5"/>
      <c r="BP2044" s="1"/>
      <c r="BQ2044" s="1"/>
      <c r="BR2044" s="1"/>
      <c r="BS2044" s="1"/>
      <c r="BT2044" s="1"/>
      <c r="BU2044" s="4"/>
      <c r="BV2044" s="1"/>
      <c r="BW2044" s="3"/>
      <c r="BX2044" s="4"/>
      <c r="BY2044" s="5"/>
      <c r="BZ2044" s="5"/>
      <c r="CA2044" s="5"/>
      <c r="CB2044" s="5"/>
      <c r="CC2044" s="5"/>
      <c r="CD2044" s="43"/>
    </row>
    <row r="2045" spans="1:82" x14ac:dyDescent="0.25">
      <c r="A2045" s="8"/>
      <c r="B2045" s="5"/>
      <c r="C2045" s="5"/>
      <c r="D2045" s="5"/>
      <c r="E2045" s="5"/>
      <c r="F2045" s="94" t="str">
        <f t="shared" si="319"/>
        <v/>
      </c>
      <c r="G2045" s="94" t="str">
        <f t="shared" si="320"/>
        <v/>
      </c>
      <c r="H2045" s="127" t="str">
        <f>IF(A2045&lt;&gt;"",IF(MID(C2045,1,1)="c",$AS$26,IF(MID(C2045,1,1)="r",$AS$41,IF(MID(C2045,1,1)="p",#REF!,#REF!))),"")</f>
        <v/>
      </c>
      <c r="I2045" s="92" t="str">
        <f t="shared" si="321"/>
        <v/>
      </c>
      <c r="J2045" s="92" t="str">
        <f t="shared" si="322"/>
        <v/>
      </c>
      <c r="K2045" s="92" t="str">
        <f t="shared" si="323"/>
        <v/>
      </c>
      <c r="L2045" s="92" t="str">
        <f t="shared" si="324"/>
        <v/>
      </c>
      <c r="M2045" s="95" t="str">
        <f>IF(A2045&lt;&gt;"",IF(MID(C2045,1,1)="c",SigmaEpsConcrete(I2045,$AN$30:$AN$33,$AR$30:$AR$33,$AS$26,$AS$27,$AS$28,$AQ$20,$AU$19),""),"")</f>
        <v/>
      </c>
      <c r="N2045" s="95" t="str">
        <f>IF(A2045&lt;&gt;"",IF(MID(C2045,1,1)="r",SigmaEpsReinf(J2045,$AS$42:$AS$43,$AS$41,$AS$39,$AS$40,$AQ$38),""),"")</f>
        <v/>
      </c>
      <c r="Q2045" s="92" t="str">
        <f t="shared" si="326"/>
        <v/>
      </c>
      <c r="R2045" s="92" t="str">
        <f t="shared" si="327"/>
        <v/>
      </c>
      <c r="U2045" s="5"/>
      <c r="V2045" s="5"/>
      <c r="W2045" s="94" t="str">
        <f t="shared" si="325"/>
        <v/>
      </c>
      <c r="X2045" s="94" t="str">
        <f t="shared" si="328"/>
        <v/>
      </c>
      <c r="Y2045" s="5"/>
      <c r="BK2045" s="8"/>
      <c r="BL2045" s="5"/>
      <c r="BM2045" s="5"/>
      <c r="BN2045" s="5"/>
      <c r="BO2045" s="5"/>
      <c r="BP2045" s="1"/>
      <c r="BQ2045" s="1"/>
      <c r="BR2045" s="1"/>
      <c r="BS2045" s="1"/>
      <c r="BT2045" s="1"/>
      <c r="BU2045" s="4"/>
      <c r="BV2045" s="1"/>
      <c r="BW2045" s="3"/>
      <c r="BX2045" s="4"/>
      <c r="BY2045" s="5"/>
      <c r="BZ2045" s="5"/>
      <c r="CA2045" s="5"/>
      <c r="CB2045" s="5"/>
      <c r="CC2045" s="5"/>
      <c r="CD2045" s="43"/>
    </row>
    <row r="2046" spans="1:82" x14ac:dyDescent="0.25">
      <c r="A2046" s="8"/>
      <c r="B2046" s="5"/>
      <c r="C2046" s="5"/>
      <c r="D2046" s="5"/>
      <c r="E2046" s="5"/>
      <c r="F2046" s="94" t="str">
        <f t="shared" si="319"/>
        <v/>
      </c>
      <c r="G2046" s="94" t="str">
        <f t="shared" si="320"/>
        <v/>
      </c>
      <c r="H2046" s="127" t="str">
        <f>IF(A2046&lt;&gt;"",IF(MID(C2046,1,1)="c",$AS$26,IF(MID(C2046,1,1)="r",$AS$41,IF(MID(C2046,1,1)="p",#REF!,#REF!))),"")</f>
        <v/>
      </c>
      <c r="I2046" s="92" t="str">
        <f t="shared" si="321"/>
        <v/>
      </c>
      <c r="J2046" s="92" t="str">
        <f t="shared" si="322"/>
        <v/>
      </c>
      <c r="K2046" s="92" t="str">
        <f t="shared" si="323"/>
        <v/>
      </c>
      <c r="L2046" s="92" t="str">
        <f t="shared" si="324"/>
        <v/>
      </c>
      <c r="M2046" s="95" t="str">
        <f>IF(A2046&lt;&gt;"",IF(MID(C2046,1,1)="c",SigmaEpsConcrete(I2046,$AN$30:$AN$33,$AR$30:$AR$33,$AS$26,$AS$27,$AS$28,$AQ$20,$AU$19),""),"")</f>
        <v/>
      </c>
      <c r="N2046" s="95" t="str">
        <f>IF(A2046&lt;&gt;"",IF(MID(C2046,1,1)="r",SigmaEpsReinf(J2046,$AS$42:$AS$43,$AS$41,$AS$39,$AS$40,$AQ$38),""),"")</f>
        <v/>
      </c>
      <c r="Q2046" s="92" t="str">
        <f t="shared" si="326"/>
        <v/>
      </c>
      <c r="R2046" s="92" t="str">
        <f t="shared" si="327"/>
        <v/>
      </c>
      <c r="U2046" s="5"/>
      <c r="V2046" s="5"/>
      <c r="W2046" s="94" t="str">
        <f t="shared" si="325"/>
        <v/>
      </c>
      <c r="X2046" s="94" t="str">
        <f t="shared" si="328"/>
        <v/>
      </c>
      <c r="Y2046" s="5"/>
      <c r="BK2046" s="8"/>
      <c r="BL2046" s="5"/>
      <c r="BM2046" s="5"/>
      <c r="BN2046" s="5"/>
      <c r="BO2046" s="5"/>
      <c r="BP2046" s="1"/>
      <c r="BQ2046" s="1"/>
      <c r="BR2046" s="1"/>
      <c r="BS2046" s="1"/>
      <c r="BT2046" s="1"/>
      <c r="BU2046" s="4"/>
      <c r="BV2046" s="1"/>
      <c r="BW2046" s="3"/>
      <c r="BX2046" s="4"/>
      <c r="BY2046" s="5"/>
      <c r="BZ2046" s="5"/>
      <c r="CA2046" s="5"/>
      <c r="CB2046" s="5"/>
      <c r="CC2046" s="5"/>
      <c r="CD2046" s="43"/>
    </row>
    <row r="2047" spans="1:82" x14ac:dyDescent="0.25">
      <c r="A2047" s="8"/>
      <c r="B2047" s="5"/>
      <c r="C2047" s="5"/>
      <c r="D2047" s="5"/>
      <c r="E2047" s="5"/>
      <c r="F2047" s="94" t="str">
        <f t="shared" si="319"/>
        <v/>
      </c>
      <c r="G2047" s="94" t="str">
        <f t="shared" si="320"/>
        <v/>
      </c>
      <c r="H2047" s="127" t="str">
        <f>IF(A2047&lt;&gt;"",IF(MID(C2047,1,1)="c",$AS$26,IF(MID(C2047,1,1)="r",$AS$41,IF(MID(C2047,1,1)="p",#REF!,#REF!))),"")</f>
        <v/>
      </c>
      <c r="I2047" s="92" t="str">
        <f t="shared" si="321"/>
        <v/>
      </c>
      <c r="J2047" s="92" t="str">
        <f t="shared" si="322"/>
        <v/>
      </c>
      <c r="K2047" s="92" t="str">
        <f t="shared" si="323"/>
        <v/>
      </c>
      <c r="L2047" s="92" t="str">
        <f t="shared" si="324"/>
        <v/>
      </c>
      <c r="M2047" s="95" t="str">
        <f>IF(A2047&lt;&gt;"",IF(MID(C2047,1,1)="c",SigmaEpsConcrete(I2047,$AN$30:$AN$33,$AR$30:$AR$33,$AS$26,$AS$27,$AS$28,$AQ$20,$AU$19),""),"")</f>
        <v/>
      </c>
      <c r="N2047" s="95" t="str">
        <f>IF(A2047&lt;&gt;"",IF(MID(C2047,1,1)="r",SigmaEpsReinf(J2047,$AS$42:$AS$43,$AS$41,$AS$39,$AS$40,$AQ$38),""),"")</f>
        <v/>
      </c>
      <c r="Q2047" s="92" t="str">
        <f t="shared" si="326"/>
        <v/>
      </c>
      <c r="R2047" s="92" t="str">
        <f t="shared" si="327"/>
        <v/>
      </c>
      <c r="U2047" s="5"/>
      <c r="V2047" s="5"/>
      <c r="W2047" s="94" t="str">
        <f t="shared" si="325"/>
        <v/>
      </c>
      <c r="X2047" s="94" t="str">
        <f t="shared" si="328"/>
        <v/>
      </c>
      <c r="Y2047" s="5"/>
      <c r="BK2047" s="8"/>
      <c r="BL2047" s="5"/>
      <c r="BM2047" s="5"/>
      <c r="BN2047" s="5"/>
      <c r="BO2047" s="5"/>
      <c r="BP2047" s="1"/>
      <c r="BQ2047" s="1"/>
      <c r="BR2047" s="1"/>
      <c r="BS2047" s="1"/>
      <c r="BT2047" s="1"/>
      <c r="BU2047" s="4"/>
      <c r="BV2047" s="1"/>
      <c r="BW2047" s="3"/>
      <c r="BX2047" s="4"/>
      <c r="BY2047" s="5"/>
      <c r="BZ2047" s="5"/>
      <c r="CA2047" s="5"/>
      <c r="CB2047" s="5"/>
      <c r="CC2047" s="5"/>
      <c r="CD2047" s="43"/>
    </row>
    <row r="2048" spans="1:82" x14ac:dyDescent="0.25">
      <c r="A2048" s="8"/>
      <c r="B2048" s="5"/>
      <c r="C2048" s="5"/>
      <c r="D2048" s="5"/>
      <c r="E2048" s="5"/>
      <c r="F2048" s="94" t="str">
        <f t="shared" si="319"/>
        <v/>
      </c>
      <c r="G2048" s="94" t="str">
        <f t="shared" si="320"/>
        <v/>
      </c>
      <c r="H2048" s="127" t="str">
        <f>IF(A2048&lt;&gt;"",IF(MID(C2048,1,1)="c",$AS$26,IF(MID(C2048,1,1)="r",$AS$41,IF(MID(C2048,1,1)="p",#REF!,#REF!))),"")</f>
        <v/>
      </c>
      <c r="I2048" s="92" t="str">
        <f t="shared" si="321"/>
        <v/>
      </c>
      <c r="J2048" s="92" t="str">
        <f t="shared" si="322"/>
        <v/>
      </c>
      <c r="K2048" s="92" t="str">
        <f t="shared" si="323"/>
        <v/>
      </c>
      <c r="L2048" s="92" t="str">
        <f t="shared" si="324"/>
        <v/>
      </c>
      <c r="M2048" s="95" t="str">
        <f>IF(A2048&lt;&gt;"",IF(MID(C2048,1,1)="c",SigmaEpsConcrete(I2048,$AN$30:$AN$33,$AR$30:$AR$33,$AS$26,$AS$27,$AS$28,$AQ$20,$AU$19),""),"")</f>
        <v/>
      </c>
      <c r="N2048" s="95" t="str">
        <f>IF(A2048&lt;&gt;"",IF(MID(C2048,1,1)="r",SigmaEpsReinf(J2048,$AS$42:$AS$43,$AS$41,$AS$39,$AS$40,$AQ$38),""),"")</f>
        <v/>
      </c>
      <c r="Q2048" s="92" t="str">
        <f t="shared" si="326"/>
        <v/>
      </c>
      <c r="R2048" s="92" t="str">
        <f t="shared" si="327"/>
        <v/>
      </c>
      <c r="U2048" s="5"/>
      <c r="V2048" s="5"/>
      <c r="W2048" s="94" t="str">
        <f t="shared" si="325"/>
        <v/>
      </c>
      <c r="X2048" s="94" t="str">
        <f t="shared" si="328"/>
        <v/>
      </c>
      <c r="Y2048" s="5"/>
      <c r="BK2048" s="8"/>
      <c r="BL2048" s="5"/>
      <c r="BM2048" s="5"/>
      <c r="BN2048" s="5"/>
      <c r="BO2048" s="5"/>
      <c r="BP2048" s="1"/>
      <c r="BQ2048" s="1"/>
      <c r="BR2048" s="1"/>
      <c r="BS2048" s="1"/>
      <c r="BT2048" s="1"/>
      <c r="BU2048" s="4"/>
      <c r="BV2048" s="1"/>
      <c r="BW2048" s="3"/>
      <c r="BX2048" s="4"/>
      <c r="BY2048" s="5"/>
      <c r="BZ2048" s="5"/>
      <c r="CA2048" s="5"/>
      <c r="CB2048" s="5"/>
      <c r="CC2048" s="5"/>
      <c r="CD2048" s="43"/>
    </row>
    <row r="2049" spans="1:82" x14ac:dyDescent="0.25">
      <c r="A2049" s="8"/>
      <c r="B2049" s="5"/>
      <c r="C2049" s="5"/>
      <c r="D2049" s="5"/>
      <c r="E2049" s="5"/>
      <c r="F2049" s="94" t="str">
        <f t="shared" si="319"/>
        <v/>
      </c>
      <c r="G2049" s="94" t="str">
        <f t="shared" si="320"/>
        <v/>
      </c>
      <c r="H2049" s="127" t="str">
        <f>IF(A2049&lt;&gt;"",IF(MID(C2049,1,1)="c",$AS$26,IF(MID(C2049,1,1)="r",$AS$41,IF(MID(C2049,1,1)="p",#REF!,#REF!))),"")</f>
        <v/>
      </c>
      <c r="I2049" s="92" t="str">
        <f t="shared" si="321"/>
        <v/>
      </c>
      <c r="J2049" s="92" t="str">
        <f t="shared" si="322"/>
        <v/>
      </c>
      <c r="K2049" s="92" t="str">
        <f t="shared" si="323"/>
        <v/>
      </c>
      <c r="L2049" s="92" t="str">
        <f t="shared" si="324"/>
        <v/>
      </c>
      <c r="M2049" s="95" t="str">
        <f>IF(A2049&lt;&gt;"",IF(MID(C2049,1,1)="c",SigmaEpsConcrete(I2049,$AN$30:$AN$33,$AR$30:$AR$33,$AS$26,$AS$27,$AS$28,$AQ$20,$AU$19),""),"")</f>
        <v/>
      </c>
      <c r="N2049" s="95" t="str">
        <f>IF(A2049&lt;&gt;"",IF(MID(C2049,1,1)="r",SigmaEpsReinf(J2049,$AS$42:$AS$43,$AS$41,$AS$39,$AS$40,$AQ$38),""),"")</f>
        <v/>
      </c>
      <c r="Q2049" s="92" t="str">
        <f t="shared" si="326"/>
        <v/>
      </c>
      <c r="R2049" s="92" t="str">
        <f t="shared" si="327"/>
        <v/>
      </c>
      <c r="U2049" s="5"/>
      <c r="V2049" s="5"/>
      <c r="W2049" s="94" t="str">
        <f t="shared" si="325"/>
        <v/>
      </c>
      <c r="X2049" s="94" t="str">
        <f t="shared" si="328"/>
        <v/>
      </c>
      <c r="Y2049" s="5"/>
      <c r="BK2049" s="8"/>
      <c r="BL2049" s="5"/>
      <c r="BM2049" s="5"/>
      <c r="BN2049" s="5"/>
      <c r="BO2049" s="5"/>
      <c r="BP2049" s="1"/>
      <c r="BQ2049" s="1"/>
      <c r="BR2049" s="1"/>
      <c r="BS2049" s="1"/>
      <c r="BT2049" s="1"/>
      <c r="BU2049" s="4"/>
      <c r="BV2049" s="1"/>
      <c r="BW2049" s="3"/>
      <c r="BX2049" s="4"/>
      <c r="BY2049" s="5"/>
      <c r="BZ2049" s="5"/>
      <c r="CA2049" s="5"/>
      <c r="CB2049" s="5"/>
      <c r="CC2049" s="5"/>
      <c r="CD2049" s="43"/>
    </row>
    <row r="2050" spans="1:82" x14ac:dyDescent="0.25">
      <c r="A2050" s="8"/>
      <c r="B2050" s="5"/>
      <c r="C2050" s="5"/>
      <c r="D2050" s="5"/>
      <c r="E2050" s="5"/>
      <c r="F2050" s="94" t="str">
        <f t="shared" si="319"/>
        <v/>
      </c>
      <c r="G2050" s="94" t="str">
        <f t="shared" si="320"/>
        <v/>
      </c>
      <c r="H2050" s="127" t="str">
        <f>IF(A2050&lt;&gt;"",IF(MID(C2050,1,1)="c",$AS$26,IF(MID(C2050,1,1)="r",$AS$41,IF(MID(C2050,1,1)="p",#REF!,#REF!))),"")</f>
        <v/>
      </c>
      <c r="I2050" s="92" t="str">
        <f t="shared" si="321"/>
        <v/>
      </c>
      <c r="J2050" s="92" t="str">
        <f t="shared" si="322"/>
        <v/>
      </c>
      <c r="K2050" s="92" t="str">
        <f t="shared" si="323"/>
        <v/>
      </c>
      <c r="L2050" s="92" t="str">
        <f t="shared" si="324"/>
        <v/>
      </c>
      <c r="M2050" s="95" t="str">
        <f>IF(A2050&lt;&gt;"",IF(MID(C2050,1,1)="c",SigmaEpsConcrete(I2050,$AN$30:$AN$33,$AR$30:$AR$33,$AS$26,$AS$27,$AS$28,$AQ$20,$AU$19),""),"")</f>
        <v/>
      </c>
      <c r="N2050" s="95" t="str">
        <f>IF(A2050&lt;&gt;"",IF(MID(C2050,1,1)="r",SigmaEpsReinf(J2050,$AS$42:$AS$43,$AS$41,$AS$39,$AS$40,$AQ$38),""),"")</f>
        <v/>
      </c>
      <c r="Q2050" s="92" t="str">
        <f t="shared" si="326"/>
        <v/>
      </c>
      <c r="R2050" s="92" t="str">
        <f t="shared" si="327"/>
        <v/>
      </c>
      <c r="U2050" s="5"/>
      <c r="V2050" s="5"/>
      <c r="W2050" s="94" t="str">
        <f t="shared" si="325"/>
        <v/>
      </c>
      <c r="X2050" s="94" t="str">
        <f t="shared" si="328"/>
        <v/>
      </c>
      <c r="Y2050" s="5"/>
      <c r="BK2050" s="8"/>
      <c r="BL2050" s="5"/>
      <c r="BM2050" s="5"/>
      <c r="BN2050" s="5"/>
      <c r="BO2050" s="5"/>
      <c r="BP2050" s="1"/>
      <c r="BQ2050" s="1"/>
      <c r="BR2050" s="1"/>
      <c r="BS2050" s="1"/>
      <c r="BT2050" s="1"/>
      <c r="BU2050" s="4"/>
      <c r="BV2050" s="1"/>
      <c r="BW2050" s="3"/>
      <c r="BX2050" s="4"/>
      <c r="BY2050" s="5"/>
      <c r="BZ2050" s="5"/>
      <c r="CA2050" s="5"/>
      <c r="CB2050" s="5"/>
      <c r="CC2050" s="5"/>
      <c r="CD2050" s="43"/>
    </row>
    <row r="2051" spans="1:82" x14ac:dyDescent="0.25">
      <c r="A2051" s="8"/>
      <c r="B2051" s="5"/>
      <c r="C2051" s="5"/>
      <c r="D2051" s="5"/>
      <c r="E2051" s="5"/>
      <c r="F2051" s="94" t="str">
        <f t="shared" si="319"/>
        <v/>
      </c>
      <c r="G2051" s="94" t="str">
        <f t="shared" si="320"/>
        <v/>
      </c>
      <c r="H2051" s="127" t="str">
        <f>IF(A2051&lt;&gt;"",IF(MID(C2051,1,1)="c",$AS$26,IF(MID(C2051,1,1)="r",$AS$41,IF(MID(C2051,1,1)="p",#REF!,#REF!))),"")</f>
        <v/>
      </c>
      <c r="I2051" s="92" t="str">
        <f t="shared" si="321"/>
        <v/>
      </c>
      <c r="J2051" s="92" t="str">
        <f t="shared" si="322"/>
        <v/>
      </c>
      <c r="K2051" s="92" t="str">
        <f t="shared" si="323"/>
        <v/>
      </c>
      <c r="L2051" s="92" t="str">
        <f t="shared" si="324"/>
        <v/>
      </c>
      <c r="M2051" s="95" t="str">
        <f>IF(A2051&lt;&gt;"",IF(MID(C2051,1,1)="c",SigmaEpsConcrete(I2051,$AN$30:$AN$33,$AR$30:$AR$33,$AS$26,$AS$27,$AS$28,$AQ$20,$AU$19),""),"")</f>
        <v/>
      </c>
      <c r="N2051" s="95" t="str">
        <f>IF(A2051&lt;&gt;"",IF(MID(C2051,1,1)="r",SigmaEpsReinf(J2051,$AS$42:$AS$43,$AS$41,$AS$39,$AS$40,$AQ$38),""),"")</f>
        <v/>
      </c>
      <c r="Q2051" s="92" t="str">
        <f t="shared" si="326"/>
        <v/>
      </c>
      <c r="R2051" s="92" t="str">
        <f t="shared" si="327"/>
        <v/>
      </c>
      <c r="U2051" s="5"/>
      <c r="V2051" s="5"/>
      <c r="W2051" s="94" t="str">
        <f t="shared" si="325"/>
        <v/>
      </c>
      <c r="X2051" s="94" t="str">
        <f t="shared" si="328"/>
        <v/>
      </c>
      <c r="Y2051" s="5"/>
      <c r="BK2051" s="8"/>
      <c r="BL2051" s="5"/>
      <c r="BM2051" s="5"/>
      <c r="BN2051" s="5"/>
      <c r="BO2051" s="5"/>
      <c r="BP2051" s="1"/>
      <c r="BQ2051" s="1"/>
      <c r="BR2051" s="1"/>
      <c r="BS2051" s="1"/>
      <c r="BT2051" s="1"/>
      <c r="BU2051" s="4"/>
      <c r="BV2051" s="1"/>
      <c r="BW2051" s="3"/>
      <c r="BX2051" s="4"/>
      <c r="BY2051" s="5"/>
      <c r="BZ2051" s="5"/>
      <c r="CA2051" s="5"/>
      <c r="CB2051" s="5"/>
      <c r="CC2051" s="5"/>
      <c r="CD2051" s="43"/>
    </row>
    <row r="2052" spans="1:82" x14ac:dyDescent="0.25">
      <c r="A2052" s="8"/>
      <c r="B2052" s="5"/>
      <c r="C2052" s="5"/>
      <c r="D2052" s="5"/>
      <c r="E2052" s="5"/>
      <c r="F2052" s="94" t="str">
        <f t="shared" si="319"/>
        <v/>
      </c>
      <c r="G2052" s="94" t="str">
        <f t="shared" si="320"/>
        <v/>
      </c>
      <c r="H2052" s="127" t="str">
        <f>IF(A2052&lt;&gt;"",IF(MID(C2052,1,1)="c",$AS$26,IF(MID(C2052,1,1)="r",$AS$41,IF(MID(C2052,1,1)="p",#REF!,#REF!))),"")</f>
        <v/>
      </c>
      <c r="I2052" s="92" t="str">
        <f t="shared" si="321"/>
        <v/>
      </c>
      <c r="J2052" s="92" t="str">
        <f t="shared" si="322"/>
        <v/>
      </c>
      <c r="K2052" s="92" t="str">
        <f t="shared" si="323"/>
        <v/>
      </c>
      <c r="L2052" s="92" t="str">
        <f t="shared" si="324"/>
        <v/>
      </c>
      <c r="M2052" s="95" t="str">
        <f>IF(A2052&lt;&gt;"",IF(MID(C2052,1,1)="c",SigmaEpsConcrete(I2052,$AN$30:$AN$33,$AR$30:$AR$33,$AS$26,$AS$27,$AS$28,$AQ$20,$AU$19),""),"")</f>
        <v/>
      </c>
      <c r="N2052" s="95" t="str">
        <f>IF(A2052&lt;&gt;"",IF(MID(C2052,1,1)="r",SigmaEpsReinf(J2052,$AS$42:$AS$43,$AS$41,$AS$39,$AS$40,$AQ$38),""),"")</f>
        <v/>
      </c>
      <c r="Q2052" s="92" t="str">
        <f t="shared" si="326"/>
        <v/>
      </c>
      <c r="R2052" s="92" t="str">
        <f t="shared" si="327"/>
        <v/>
      </c>
      <c r="U2052" s="5"/>
      <c r="V2052" s="5"/>
      <c r="W2052" s="94" t="str">
        <f t="shared" si="325"/>
        <v/>
      </c>
      <c r="X2052" s="94" t="str">
        <f t="shared" si="328"/>
        <v/>
      </c>
      <c r="Y2052" s="5"/>
      <c r="BK2052" s="8"/>
      <c r="BL2052" s="5"/>
      <c r="BM2052" s="5"/>
      <c r="BN2052" s="5"/>
      <c r="BO2052" s="5"/>
      <c r="BP2052" s="1"/>
      <c r="BQ2052" s="1"/>
      <c r="BR2052" s="1"/>
      <c r="BS2052" s="1"/>
      <c r="BT2052" s="1"/>
      <c r="BU2052" s="4"/>
      <c r="BV2052" s="1"/>
      <c r="BW2052" s="3"/>
      <c r="BX2052" s="4"/>
      <c r="BY2052" s="5"/>
      <c r="BZ2052" s="5"/>
      <c r="CA2052" s="5"/>
      <c r="CB2052" s="5"/>
      <c r="CC2052" s="5"/>
      <c r="CD2052" s="43"/>
    </row>
    <row r="2053" spans="1:82" x14ac:dyDescent="0.25">
      <c r="A2053" s="8"/>
      <c r="B2053" s="5"/>
      <c r="C2053" s="5"/>
      <c r="D2053" s="5"/>
      <c r="E2053" s="5"/>
      <c r="F2053" s="94" t="str">
        <f t="shared" si="319"/>
        <v/>
      </c>
      <c r="G2053" s="94" t="str">
        <f t="shared" si="320"/>
        <v/>
      </c>
      <c r="H2053" s="127" t="str">
        <f>IF(A2053&lt;&gt;"",IF(MID(C2053,1,1)="c",$AS$26,IF(MID(C2053,1,1)="r",$AS$41,IF(MID(C2053,1,1)="p",#REF!,#REF!))),"")</f>
        <v/>
      </c>
      <c r="I2053" s="92" t="str">
        <f t="shared" si="321"/>
        <v/>
      </c>
      <c r="J2053" s="92" t="str">
        <f t="shared" si="322"/>
        <v/>
      </c>
      <c r="K2053" s="92" t="str">
        <f t="shared" si="323"/>
        <v/>
      </c>
      <c r="L2053" s="92" t="str">
        <f t="shared" si="324"/>
        <v/>
      </c>
      <c r="M2053" s="95" t="str">
        <f>IF(A2053&lt;&gt;"",IF(MID(C2053,1,1)="c",SigmaEpsConcrete(I2053,$AN$30:$AN$33,$AR$30:$AR$33,$AS$26,$AS$27,$AS$28,$AQ$20,$AU$19),""),"")</f>
        <v/>
      </c>
      <c r="N2053" s="95" t="str">
        <f>IF(A2053&lt;&gt;"",IF(MID(C2053,1,1)="r",SigmaEpsReinf(J2053,$AS$42:$AS$43,$AS$41,$AS$39,$AS$40,$AQ$38),""),"")</f>
        <v/>
      </c>
      <c r="Q2053" s="92" t="str">
        <f t="shared" si="326"/>
        <v/>
      </c>
      <c r="R2053" s="92" t="str">
        <f t="shared" si="327"/>
        <v/>
      </c>
      <c r="U2053" s="5"/>
      <c r="V2053" s="5"/>
      <c r="W2053" s="94" t="str">
        <f t="shared" si="325"/>
        <v/>
      </c>
      <c r="X2053" s="94" t="str">
        <f t="shared" si="328"/>
        <v/>
      </c>
      <c r="Y2053" s="5"/>
      <c r="BK2053" s="8"/>
      <c r="BL2053" s="5"/>
      <c r="BM2053" s="5"/>
      <c r="BN2053" s="5"/>
      <c r="BO2053" s="5"/>
      <c r="BP2053" s="1"/>
      <c r="BQ2053" s="1"/>
      <c r="BR2053" s="1"/>
      <c r="BS2053" s="1"/>
      <c r="BT2053" s="1"/>
      <c r="BU2053" s="4"/>
      <c r="BV2053" s="1"/>
      <c r="BW2053" s="3"/>
      <c r="BX2053" s="4"/>
      <c r="BY2053" s="5"/>
      <c r="BZ2053" s="5"/>
      <c r="CA2053" s="5"/>
      <c r="CB2053" s="5"/>
      <c r="CC2053" s="5"/>
      <c r="CD2053" s="43"/>
    </row>
    <row r="2054" spans="1:82" x14ac:dyDescent="0.25">
      <c r="A2054" s="8"/>
      <c r="B2054" s="5"/>
      <c r="C2054" s="5"/>
      <c r="D2054" s="5"/>
      <c r="E2054" s="5"/>
      <c r="F2054" s="94" t="str">
        <f t="shared" si="319"/>
        <v/>
      </c>
      <c r="G2054" s="94" t="str">
        <f t="shared" si="320"/>
        <v/>
      </c>
      <c r="H2054" s="127" t="str">
        <f>IF(A2054&lt;&gt;"",IF(MID(C2054,1,1)="c",$AS$26,IF(MID(C2054,1,1)="r",$AS$41,IF(MID(C2054,1,1)="p",#REF!,#REF!))),"")</f>
        <v/>
      </c>
      <c r="I2054" s="92" t="str">
        <f t="shared" si="321"/>
        <v/>
      </c>
      <c r="J2054" s="92" t="str">
        <f t="shared" si="322"/>
        <v/>
      </c>
      <c r="K2054" s="92" t="str">
        <f t="shared" si="323"/>
        <v/>
      </c>
      <c r="L2054" s="92" t="str">
        <f t="shared" si="324"/>
        <v/>
      </c>
      <c r="M2054" s="95" t="str">
        <f>IF(A2054&lt;&gt;"",IF(MID(C2054,1,1)="c",SigmaEpsConcrete(I2054,$AN$30:$AN$33,$AR$30:$AR$33,$AS$26,$AS$27,$AS$28,$AQ$20,$AU$19),""),"")</f>
        <v/>
      </c>
      <c r="N2054" s="95" t="str">
        <f>IF(A2054&lt;&gt;"",IF(MID(C2054,1,1)="r",SigmaEpsReinf(J2054,$AS$42:$AS$43,$AS$41,$AS$39,$AS$40,$AQ$38),""),"")</f>
        <v/>
      </c>
      <c r="Q2054" s="92" t="str">
        <f t="shared" si="326"/>
        <v/>
      </c>
      <c r="R2054" s="92" t="str">
        <f t="shared" si="327"/>
        <v/>
      </c>
      <c r="U2054" s="5"/>
      <c r="V2054" s="5"/>
      <c r="W2054" s="94" t="str">
        <f t="shared" si="325"/>
        <v/>
      </c>
      <c r="X2054" s="94" t="str">
        <f t="shared" si="328"/>
        <v/>
      </c>
      <c r="Y2054" s="5"/>
      <c r="BK2054" s="8"/>
      <c r="BL2054" s="5"/>
      <c r="BM2054" s="5"/>
      <c r="BN2054" s="5"/>
      <c r="BO2054" s="5"/>
      <c r="BP2054" s="1"/>
      <c r="BQ2054" s="1"/>
      <c r="BR2054" s="1"/>
      <c r="BS2054" s="1"/>
      <c r="BT2054" s="1"/>
      <c r="BU2054" s="4"/>
      <c r="BV2054" s="1"/>
      <c r="BW2054" s="3"/>
      <c r="BX2054" s="4"/>
      <c r="BY2054" s="5"/>
      <c r="BZ2054" s="5"/>
      <c r="CA2054" s="5"/>
      <c r="CB2054" s="5"/>
      <c r="CC2054" s="5"/>
      <c r="CD2054" s="43"/>
    </row>
    <row r="2055" spans="1:82" x14ac:dyDescent="0.25">
      <c r="A2055" s="8"/>
      <c r="B2055" s="5"/>
      <c r="C2055" s="5"/>
      <c r="D2055" s="5"/>
      <c r="E2055" s="5"/>
      <c r="F2055" s="94" t="str">
        <f t="shared" si="319"/>
        <v/>
      </c>
      <c r="G2055" s="94" t="str">
        <f t="shared" si="320"/>
        <v/>
      </c>
      <c r="H2055" s="127" t="str">
        <f>IF(A2055&lt;&gt;"",IF(MID(C2055,1,1)="c",$AS$26,IF(MID(C2055,1,1)="r",$AS$41,IF(MID(C2055,1,1)="p",#REF!,#REF!))),"")</f>
        <v/>
      </c>
      <c r="I2055" s="92" t="str">
        <f t="shared" si="321"/>
        <v/>
      </c>
      <c r="J2055" s="92" t="str">
        <f t="shared" si="322"/>
        <v/>
      </c>
      <c r="K2055" s="92" t="str">
        <f t="shared" si="323"/>
        <v/>
      </c>
      <c r="L2055" s="92" t="str">
        <f t="shared" si="324"/>
        <v/>
      </c>
      <c r="M2055" s="95" t="str">
        <f>IF(A2055&lt;&gt;"",IF(MID(C2055,1,1)="c",SigmaEpsConcrete(I2055,$AN$30:$AN$33,$AR$30:$AR$33,$AS$26,$AS$27,$AS$28,$AQ$20,$AU$19),""),"")</f>
        <v/>
      </c>
      <c r="N2055" s="95" t="str">
        <f>IF(A2055&lt;&gt;"",IF(MID(C2055,1,1)="r",SigmaEpsReinf(J2055,$AS$42:$AS$43,$AS$41,$AS$39,$AS$40,$AQ$38),""),"")</f>
        <v/>
      </c>
      <c r="Q2055" s="92" t="str">
        <f t="shared" si="326"/>
        <v/>
      </c>
      <c r="R2055" s="92" t="str">
        <f t="shared" si="327"/>
        <v/>
      </c>
      <c r="U2055" s="5"/>
      <c r="V2055" s="5"/>
      <c r="W2055" s="94" t="str">
        <f t="shared" si="325"/>
        <v/>
      </c>
      <c r="X2055" s="94" t="str">
        <f t="shared" si="328"/>
        <v/>
      </c>
      <c r="Y2055" s="5"/>
      <c r="BK2055" s="8"/>
      <c r="BL2055" s="5"/>
      <c r="BM2055" s="5"/>
      <c r="BN2055" s="5"/>
      <c r="BO2055" s="5"/>
      <c r="BP2055" s="1"/>
      <c r="BQ2055" s="1"/>
      <c r="BR2055" s="1"/>
      <c r="BS2055" s="1"/>
      <c r="BT2055" s="1"/>
      <c r="BU2055" s="4"/>
      <c r="BV2055" s="1"/>
      <c r="BW2055" s="3"/>
      <c r="BX2055" s="4"/>
      <c r="BY2055" s="5"/>
      <c r="BZ2055" s="5"/>
      <c r="CA2055" s="5"/>
      <c r="CB2055" s="5"/>
      <c r="CC2055" s="5"/>
      <c r="CD2055" s="43"/>
    </row>
    <row r="2056" spans="1:82" x14ac:dyDescent="0.25">
      <c r="A2056" s="8"/>
      <c r="B2056" s="5"/>
      <c r="C2056" s="5"/>
      <c r="D2056" s="5"/>
      <c r="E2056" s="5"/>
      <c r="F2056" s="94" t="str">
        <f t="shared" si="319"/>
        <v/>
      </c>
      <c r="G2056" s="94" t="str">
        <f t="shared" si="320"/>
        <v/>
      </c>
      <c r="H2056" s="127" t="str">
        <f>IF(A2056&lt;&gt;"",IF(MID(C2056,1,1)="c",$AS$26,IF(MID(C2056,1,1)="r",$AS$41,IF(MID(C2056,1,1)="p",#REF!,#REF!))),"")</f>
        <v/>
      </c>
      <c r="I2056" s="92" t="str">
        <f t="shared" si="321"/>
        <v/>
      </c>
      <c r="J2056" s="92" t="str">
        <f t="shared" si="322"/>
        <v/>
      </c>
      <c r="K2056" s="92" t="str">
        <f t="shared" si="323"/>
        <v/>
      </c>
      <c r="L2056" s="92" t="str">
        <f t="shared" si="324"/>
        <v/>
      </c>
      <c r="M2056" s="95" t="str">
        <f>IF(A2056&lt;&gt;"",IF(MID(C2056,1,1)="c",SigmaEpsConcrete(I2056,$AN$30:$AN$33,$AR$30:$AR$33,$AS$26,$AS$27,$AS$28,$AQ$20,$AU$19),""),"")</f>
        <v/>
      </c>
      <c r="N2056" s="95" t="str">
        <f>IF(A2056&lt;&gt;"",IF(MID(C2056,1,1)="r",SigmaEpsReinf(J2056,$AS$42:$AS$43,$AS$41,$AS$39,$AS$40,$AQ$38),""),"")</f>
        <v/>
      </c>
      <c r="Q2056" s="92" t="str">
        <f t="shared" si="326"/>
        <v/>
      </c>
      <c r="R2056" s="92" t="str">
        <f t="shared" si="327"/>
        <v/>
      </c>
      <c r="U2056" s="5"/>
      <c r="V2056" s="5"/>
      <c r="W2056" s="94" t="str">
        <f t="shared" si="325"/>
        <v/>
      </c>
      <c r="X2056" s="94" t="str">
        <f t="shared" si="328"/>
        <v/>
      </c>
      <c r="Y2056" s="5"/>
      <c r="BK2056" s="8"/>
      <c r="BL2056" s="5"/>
      <c r="BM2056" s="5"/>
      <c r="BN2056" s="5"/>
      <c r="BO2056" s="5"/>
      <c r="BP2056" s="1"/>
      <c r="BQ2056" s="1"/>
      <c r="BR2056" s="1"/>
      <c r="BS2056" s="1"/>
      <c r="BT2056" s="1"/>
      <c r="BU2056" s="4"/>
      <c r="BV2056" s="1"/>
      <c r="BW2056" s="3"/>
      <c r="BX2056" s="4"/>
      <c r="BY2056" s="5"/>
      <c r="BZ2056" s="5"/>
      <c r="CA2056" s="5"/>
      <c r="CB2056" s="5"/>
      <c r="CC2056" s="5"/>
      <c r="CD2056" s="43"/>
    </row>
    <row r="2057" spans="1:82" x14ac:dyDescent="0.25">
      <c r="A2057" s="8"/>
      <c r="B2057" s="5"/>
      <c r="C2057" s="5"/>
      <c r="D2057" s="5"/>
      <c r="E2057" s="5"/>
      <c r="F2057" s="94" t="str">
        <f t="shared" si="319"/>
        <v/>
      </c>
      <c r="G2057" s="94" t="str">
        <f t="shared" si="320"/>
        <v/>
      </c>
      <c r="H2057" s="127" t="str">
        <f>IF(A2057&lt;&gt;"",IF(MID(C2057,1,1)="c",$AS$26,IF(MID(C2057,1,1)="r",$AS$41,IF(MID(C2057,1,1)="p",#REF!,#REF!))),"")</f>
        <v/>
      </c>
      <c r="I2057" s="92" t="str">
        <f t="shared" si="321"/>
        <v/>
      </c>
      <c r="J2057" s="92" t="str">
        <f t="shared" si="322"/>
        <v/>
      </c>
      <c r="K2057" s="92" t="str">
        <f t="shared" si="323"/>
        <v/>
      </c>
      <c r="L2057" s="92" t="str">
        <f t="shared" si="324"/>
        <v/>
      </c>
      <c r="M2057" s="95" t="str">
        <f>IF(A2057&lt;&gt;"",IF(MID(C2057,1,1)="c",SigmaEpsConcrete(I2057,$AN$30:$AN$33,$AR$30:$AR$33,$AS$26,$AS$27,$AS$28,$AQ$20,$AU$19),""),"")</f>
        <v/>
      </c>
      <c r="N2057" s="95" t="str">
        <f>IF(A2057&lt;&gt;"",IF(MID(C2057,1,1)="r",SigmaEpsReinf(J2057,$AS$42:$AS$43,$AS$41,$AS$39,$AS$40,$AQ$38),""),"")</f>
        <v/>
      </c>
      <c r="Q2057" s="92" t="str">
        <f t="shared" si="326"/>
        <v/>
      </c>
      <c r="R2057" s="92" t="str">
        <f t="shared" si="327"/>
        <v/>
      </c>
      <c r="U2057" s="5"/>
      <c r="V2057" s="5"/>
      <c r="W2057" s="94" t="str">
        <f t="shared" si="325"/>
        <v/>
      </c>
      <c r="X2057" s="94" t="str">
        <f t="shared" si="328"/>
        <v/>
      </c>
      <c r="Y2057" s="5"/>
      <c r="BK2057" s="8"/>
      <c r="BL2057" s="5"/>
      <c r="BM2057" s="5"/>
      <c r="BN2057" s="5"/>
      <c r="BO2057" s="5"/>
      <c r="BP2057" s="1"/>
      <c r="BQ2057" s="1"/>
      <c r="BR2057" s="1"/>
      <c r="BS2057" s="1"/>
      <c r="BT2057" s="1"/>
      <c r="BU2057" s="4"/>
      <c r="BV2057" s="1"/>
      <c r="BW2057" s="3"/>
      <c r="BX2057" s="4"/>
      <c r="BY2057" s="5"/>
      <c r="BZ2057" s="5"/>
      <c r="CA2057" s="5"/>
      <c r="CB2057" s="5"/>
      <c r="CC2057" s="5"/>
      <c r="CD2057" s="43"/>
    </row>
    <row r="2058" spans="1:82" x14ac:dyDescent="0.25">
      <c r="A2058" s="8"/>
      <c r="B2058" s="5"/>
      <c r="C2058" s="5"/>
      <c r="D2058" s="5"/>
      <c r="E2058" s="5"/>
      <c r="F2058" s="94" t="str">
        <f t="shared" ref="F2058:F2121" si="329">IF(A2058&lt;&gt;"",(D2058-$AU$86)/10,"")</f>
        <v/>
      </c>
      <c r="G2058" s="94" t="str">
        <f t="shared" ref="G2058:G2121" si="330">IF(A2058&lt;&gt;"",(E2058-$AU$87)/10,"")</f>
        <v/>
      </c>
      <c r="H2058" s="127" t="str">
        <f>IF(A2058&lt;&gt;"",IF(MID(C2058,1,1)="c",$AS$26,IF(MID(C2058,1,1)="r",$AS$41,IF(MID(C2058,1,1)="p",#REF!,#REF!))),"")</f>
        <v/>
      </c>
      <c r="I2058" s="92" t="str">
        <f t="shared" ref="I2058:I2121" si="331">IF($A2058&lt;&gt;"",IF(MID($C2058,1,1)="c",$Y$3+$Y$4*$F2058+$Y$5*$G2058+$BR$43,""),"")</f>
        <v/>
      </c>
      <c r="J2058" s="92" t="str">
        <f t="shared" ref="J2058:J2121" si="332">IF($A2058&lt;&gt;"",IF(MID($C2058,1,1)="r",$Y$3+$Y$4*$F2058+$Y$5*$G2058+$BR$43,""),"")</f>
        <v/>
      </c>
      <c r="K2058" s="92" t="str">
        <f t="shared" ref="K2058:K2121" si="333">IF($A2058&lt;&gt;"",IF(MID($C2058,1,1)="u",$Y$3+$Y$4*$F2058+$Y$5*$G2058+$BR$43,""),"")</f>
        <v/>
      </c>
      <c r="L2058" s="92" t="str">
        <f t="shared" ref="L2058:L2121" si="334">IF($A2058&lt;&gt;"",IF(MID($C2058,1,1)="p",$Y$3+$Y$4*$F2058+$Y$5*$G2058+$BR$43,""),"")</f>
        <v/>
      </c>
      <c r="M2058" s="95" t="str">
        <f>IF(A2058&lt;&gt;"",IF(MID(C2058,1,1)="c",SigmaEpsConcrete(I2058,$AN$30:$AN$33,$AR$30:$AR$33,$AS$26,$AS$27,$AS$28,$AQ$20,$AU$19),""),"")</f>
        <v/>
      </c>
      <c r="N2058" s="95" t="str">
        <f>IF(A2058&lt;&gt;"",IF(MID(C2058,1,1)="r",SigmaEpsReinf(J2058,$AS$42:$AS$43,$AS$41,$AS$39,$AS$40,$AQ$38),""),"")</f>
        <v/>
      </c>
      <c r="Q2058" s="92" t="str">
        <f t="shared" si="326"/>
        <v/>
      </c>
      <c r="R2058" s="92" t="str">
        <f t="shared" si="327"/>
        <v/>
      </c>
      <c r="U2058" s="5"/>
      <c r="V2058" s="5"/>
      <c r="W2058" s="94" t="str">
        <f t="shared" ref="W2058:W2121" si="335">IF(A2058&lt;&gt;"",F2058-$AU$105,"")</f>
        <v/>
      </c>
      <c r="X2058" s="94" t="str">
        <f t="shared" si="328"/>
        <v/>
      </c>
      <c r="Y2058" s="5"/>
      <c r="BK2058" s="8"/>
      <c r="BL2058" s="5"/>
      <c r="BM2058" s="5"/>
      <c r="BN2058" s="5"/>
      <c r="BO2058" s="5"/>
      <c r="BP2058" s="1"/>
      <c r="BQ2058" s="1"/>
      <c r="BR2058" s="1"/>
      <c r="BS2058" s="1"/>
      <c r="BT2058" s="1"/>
      <c r="BU2058" s="4"/>
      <c r="BV2058" s="1"/>
      <c r="BW2058" s="3"/>
      <c r="BX2058" s="4"/>
      <c r="BY2058" s="5"/>
      <c r="BZ2058" s="5"/>
      <c r="CA2058" s="5"/>
      <c r="CB2058" s="5"/>
      <c r="CC2058" s="5"/>
      <c r="CD2058" s="43"/>
    </row>
    <row r="2059" spans="1:82" x14ac:dyDescent="0.25">
      <c r="A2059" s="8"/>
      <c r="B2059" s="5"/>
      <c r="C2059" s="5"/>
      <c r="D2059" s="5"/>
      <c r="E2059" s="5"/>
      <c r="F2059" s="94" t="str">
        <f t="shared" si="329"/>
        <v/>
      </c>
      <c r="G2059" s="94" t="str">
        <f t="shared" si="330"/>
        <v/>
      </c>
      <c r="H2059" s="127" t="str">
        <f>IF(A2059&lt;&gt;"",IF(MID(C2059,1,1)="c",$AS$26,IF(MID(C2059,1,1)="r",$AS$41,IF(MID(C2059,1,1)="p",#REF!,#REF!))),"")</f>
        <v/>
      </c>
      <c r="I2059" s="92" t="str">
        <f t="shared" si="331"/>
        <v/>
      </c>
      <c r="J2059" s="92" t="str">
        <f t="shared" si="332"/>
        <v/>
      </c>
      <c r="K2059" s="92" t="str">
        <f t="shared" si="333"/>
        <v/>
      </c>
      <c r="L2059" s="92" t="str">
        <f t="shared" si="334"/>
        <v/>
      </c>
      <c r="M2059" s="95" t="str">
        <f>IF(A2059&lt;&gt;"",IF(MID(C2059,1,1)="c",SigmaEpsConcrete(I2059,$AN$30:$AN$33,$AR$30:$AR$33,$AS$26,$AS$27,$AS$28,$AQ$20,$AU$19),""),"")</f>
        <v/>
      </c>
      <c r="N2059" s="95" t="str">
        <f>IF(A2059&lt;&gt;"",IF(MID(C2059,1,1)="r",SigmaEpsReinf(J2059,$AS$42:$AS$43,$AS$41,$AS$39,$AS$40,$AQ$38),""),"")</f>
        <v/>
      </c>
      <c r="Q2059" s="92" t="str">
        <f t="shared" ref="Q2059:Q2122" si="336">IF(A2059&lt;&gt;"",IF(MID(C2059,1,1)="c",IF(ISERROR(M2059/I2059),"",M2059/I2059),""),"")</f>
        <v/>
      </c>
      <c r="R2059" s="92" t="str">
        <f t="shared" ref="R2059:R2122" si="337">IF(A2059&lt;&gt;"",IF(MID(C2059,1,1)="r",IF(ISERROR(N2059/J2059),"",N2059/J2059),""),"")</f>
        <v/>
      </c>
      <c r="U2059" s="5"/>
      <c r="V2059" s="5"/>
      <c r="W2059" s="94" t="str">
        <f t="shared" si="335"/>
        <v/>
      </c>
      <c r="X2059" s="94" t="str">
        <f t="shared" ref="X2059:X2122" si="338">IF(B2059&lt;&gt;"",G2059-$AU$106,"")</f>
        <v/>
      </c>
      <c r="Y2059" s="5"/>
      <c r="BK2059" s="8"/>
      <c r="BL2059" s="5"/>
      <c r="BM2059" s="5"/>
      <c r="BN2059" s="5"/>
      <c r="BO2059" s="5"/>
      <c r="BP2059" s="1"/>
      <c r="BQ2059" s="1"/>
      <c r="BR2059" s="1"/>
      <c r="BS2059" s="1"/>
      <c r="BT2059" s="1"/>
      <c r="BU2059" s="4"/>
      <c r="BV2059" s="1"/>
      <c r="BW2059" s="3"/>
      <c r="BX2059" s="4"/>
      <c r="BY2059" s="5"/>
      <c r="BZ2059" s="5"/>
      <c r="CA2059" s="5"/>
      <c r="CB2059" s="5"/>
      <c r="CC2059" s="5"/>
      <c r="CD2059" s="43"/>
    </row>
    <row r="2060" spans="1:82" x14ac:dyDescent="0.25">
      <c r="A2060" s="8"/>
      <c r="B2060" s="5"/>
      <c r="C2060" s="5"/>
      <c r="D2060" s="5"/>
      <c r="E2060" s="5"/>
      <c r="F2060" s="94" t="str">
        <f t="shared" si="329"/>
        <v/>
      </c>
      <c r="G2060" s="94" t="str">
        <f t="shared" si="330"/>
        <v/>
      </c>
      <c r="H2060" s="127" t="str">
        <f>IF(A2060&lt;&gt;"",IF(MID(C2060,1,1)="c",$AS$26,IF(MID(C2060,1,1)="r",$AS$41,IF(MID(C2060,1,1)="p",#REF!,#REF!))),"")</f>
        <v/>
      </c>
      <c r="I2060" s="92" t="str">
        <f t="shared" si="331"/>
        <v/>
      </c>
      <c r="J2060" s="92" t="str">
        <f t="shared" si="332"/>
        <v/>
      </c>
      <c r="K2060" s="92" t="str">
        <f t="shared" si="333"/>
        <v/>
      </c>
      <c r="L2060" s="92" t="str">
        <f t="shared" si="334"/>
        <v/>
      </c>
      <c r="M2060" s="95" t="str">
        <f>IF(A2060&lt;&gt;"",IF(MID(C2060,1,1)="c",SigmaEpsConcrete(I2060,$AN$30:$AN$33,$AR$30:$AR$33,$AS$26,$AS$27,$AS$28,$AQ$20,$AU$19),""),"")</f>
        <v/>
      </c>
      <c r="N2060" s="95" t="str">
        <f>IF(A2060&lt;&gt;"",IF(MID(C2060,1,1)="r",SigmaEpsReinf(J2060,$AS$42:$AS$43,$AS$41,$AS$39,$AS$40,$AQ$38),""),"")</f>
        <v/>
      </c>
      <c r="Q2060" s="92" t="str">
        <f t="shared" si="336"/>
        <v/>
      </c>
      <c r="R2060" s="92" t="str">
        <f t="shared" si="337"/>
        <v/>
      </c>
      <c r="U2060" s="5"/>
      <c r="V2060" s="5"/>
      <c r="W2060" s="94" t="str">
        <f t="shared" si="335"/>
        <v/>
      </c>
      <c r="X2060" s="94" t="str">
        <f t="shared" si="338"/>
        <v/>
      </c>
      <c r="Y2060" s="5"/>
      <c r="BK2060" s="8"/>
      <c r="BL2060" s="5"/>
      <c r="BM2060" s="5"/>
      <c r="BN2060" s="5"/>
      <c r="BO2060" s="5"/>
      <c r="BP2060" s="1"/>
      <c r="BQ2060" s="1"/>
      <c r="BR2060" s="1"/>
      <c r="BS2060" s="1"/>
      <c r="BT2060" s="1"/>
      <c r="BU2060" s="4"/>
      <c r="BV2060" s="1"/>
      <c r="BW2060" s="3"/>
      <c r="BX2060" s="4"/>
      <c r="BY2060" s="5"/>
      <c r="BZ2060" s="5"/>
      <c r="CA2060" s="5"/>
      <c r="CB2060" s="5"/>
      <c r="CC2060" s="5"/>
      <c r="CD2060" s="43"/>
    </row>
    <row r="2061" spans="1:82" x14ac:dyDescent="0.25">
      <c r="A2061" s="8"/>
      <c r="B2061" s="5"/>
      <c r="C2061" s="5"/>
      <c r="D2061" s="5"/>
      <c r="E2061" s="5"/>
      <c r="F2061" s="94" t="str">
        <f t="shared" si="329"/>
        <v/>
      </c>
      <c r="G2061" s="94" t="str">
        <f t="shared" si="330"/>
        <v/>
      </c>
      <c r="H2061" s="127" t="str">
        <f>IF(A2061&lt;&gt;"",IF(MID(C2061,1,1)="c",$AS$26,IF(MID(C2061,1,1)="r",$AS$41,IF(MID(C2061,1,1)="p",#REF!,#REF!))),"")</f>
        <v/>
      </c>
      <c r="I2061" s="92" t="str">
        <f t="shared" si="331"/>
        <v/>
      </c>
      <c r="J2061" s="92" t="str">
        <f t="shared" si="332"/>
        <v/>
      </c>
      <c r="K2061" s="92" t="str">
        <f t="shared" si="333"/>
        <v/>
      </c>
      <c r="L2061" s="92" t="str">
        <f t="shared" si="334"/>
        <v/>
      </c>
      <c r="M2061" s="95" t="str">
        <f>IF(A2061&lt;&gt;"",IF(MID(C2061,1,1)="c",SigmaEpsConcrete(I2061,$AN$30:$AN$33,$AR$30:$AR$33,$AS$26,$AS$27,$AS$28,$AQ$20,$AU$19),""),"")</f>
        <v/>
      </c>
      <c r="N2061" s="95" t="str">
        <f>IF(A2061&lt;&gt;"",IF(MID(C2061,1,1)="r",SigmaEpsReinf(J2061,$AS$42:$AS$43,$AS$41,$AS$39,$AS$40,$AQ$38),""),"")</f>
        <v/>
      </c>
      <c r="Q2061" s="92" t="str">
        <f t="shared" si="336"/>
        <v/>
      </c>
      <c r="R2061" s="92" t="str">
        <f t="shared" si="337"/>
        <v/>
      </c>
      <c r="U2061" s="5"/>
      <c r="V2061" s="5"/>
      <c r="W2061" s="94" t="str">
        <f t="shared" si="335"/>
        <v/>
      </c>
      <c r="X2061" s="94" t="str">
        <f t="shared" si="338"/>
        <v/>
      </c>
      <c r="Y2061" s="5"/>
      <c r="BK2061" s="8"/>
      <c r="BL2061" s="5"/>
      <c r="BM2061" s="5"/>
      <c r="BN2061" s="5"/>
      <c r="BO2061" s="5"/>
      <c r="BP2061" s="1"/>
      <c r="BQ2061" s="1"/>
      <c r="BR2061" s="1"/>
      <c r="BS2061" s="1"/>
      <c r="BT2061" s="1"/>
      <c r="BU2061" s="4"/>
      <c r="BV2061" s="1"/>
      <c r="BW2061" s="3"/>
      <c r="BX2061" s="4"/>
      <c r="BY2061" s="5"/>
      <c r="BZ2061" s="5"/>
      <c r="CA2061" s="5"/>
      <c r="CB2061" s="5"/>
      <c r="CC2061" s="5"/>
      <c r="CD2061" s="43"/>
    </row>
    <row r="2062" spans="1:82" x14ac:dyDescent="0.25">
      <c r="A2062" s="8"/>
      <c r="B2062" s="5"/>
      <c r="C2062" s="5"/>
      <c r="D2062" s="5"/>
      <c r="E2062" s="5"/>
      <c r="F2062" s="94" t="str">
        <f t="shared" si="329"/>
        <v/>
      </c>
      <c r="G2062" s="94" t="str">
        <f t="shared" si="330"/>
        <v/>
      </c>
      <c r="H2062" s="127" t="str">
        <f>IF(A2062&lt;&gt;"",IF(MID(C2062,1,1)="c",$AS$26,IF(MID(C2062,1,1)="r",$AS$41,IF(MID(C2062,1,1)="p",#REF!,#REF!))),"")</f>
        <v/>
      </c>
      <c r="I2062" s="92" t="str">
        <f t="shared" si="331"/>
        <v/>
      </c>
      <c r="J2062" s="92" t="str">
        <f t="shared" si="332"/>
        <v/>
      </c>
      <c r="K2062" s="92" t="str">
        <f t="shared" si="333"/>
        <v/>
      </c>
      <c r="L2062" s="92" t="str">
        <f t="shared" si="334"/>
        <v/>
      </c>
      <c r="M2062" s="95" t="str">
        <f>IF(A2062&lt;&gt;"",IF(MID(C2062,1,1)="c",SigmaEpsConcrete(I2062,$AN$30:$AN$33,$AR$30:$AR$33,$AS$26,$AS$27,$AS$28,$AQ$20,$AU$19),""),"")</f>
        <v/>
      </c>
      <c r="N2062" s="95" t="str">
        <f>IF(A2062&lt;&gt;"",IF(MID(C2062,1,1)="r",SigmaEpsReinf(J2062,$AS$42:$AS$43,$AS$41,$AS$39,$AS$40,$AQ$38),""),"")</f>
        <v/>
      </c>
      <c r="Q2062" s="92" t="str">
        <f t="shared" si="336"/>
        <v/>
      </c>
      <c r="R2062" s="92" t="str">
        <f t="shared" si="337"/>
        <v/>
      </c>
      <c r="U2062" s="5"/>
      <c r="V2062" s="5"/>
      <c r="W2062" s="94" t="str">
        <f t="shared" si="335"/>
        <v/>
      </c>
      <c r="X2062" s="94" t="str">
        <f t="shared" si="338"/>
        <v/>
      </c>
      <c r="Y2062" s="5"/>
      <c r="BK2062" s="8"/>
      <c r="BL2062" s="5"/>
      <c r="BM2062" s="5"/>
      <c r="BN2062" s="5"/>
      <c r="BO2062" s="5"/>
      <c r="BP2062" s="1"/>
      <c r="BQ2062" s="1"/>
      <c r="BR2062" s="1"/>
      <c r="BS2062" s="1"/>
      <c r="BT2062" s="1"/>
      <c r="BU2062" s="4"/>
      <c r="BV2062" s="1"/>
      <c r="BW2062" s="3"/>
      <c r="BX2062" s="4"/>
      <c r="BY2062" s="5"/>
      <c r="BZ2062" s="5"/>
      <c r="CA2062" s="5"/>
      <c r="CB2062" s="5"/>
      <c r="CC2062" s="5"/>
      <c r="CD2062" s="43"/>
    </row>
    <row r="2063" spans="1:82" x14ac:dyDescent="0.25">
      <c r="A2063" s="8"/>
      <c r="B2063" s="5"/>
      <c r="C2063" s="5"/>
      <c r="D2063" s="5"/>
      <c r="E2063" s="5"/>
      <c r="F2063" s="94" t="str">
        <f t="shared" si="329"/>
        <v/>
      </c>
      <c r="G2063" s="94" t="str">
        <f t="shared" si="330"/>
        <v/>
      </c>
      <c r="H2063" s="127" t="str">
        <f>IF(A2063&lt;&gt;"",IF(MID(C2063,1,1)="c",$AS$26,IF(MID(C2063,1,1)="r",$AS$41,IF(MID(C2063,1,1)="p",#REF!,#REF!))),"")</f>
        <v/>
      </c>
      <c r="I2063" s="92" t="str">
        <f t="shared" si="331"/>
        <v/>
      </c>
      <c r="J2063" s="92" t="str">
        <f t="shared" si="332"/>
        <v/>
      </c>
      <c r="K2063" s="92" t="str">
        <f t="shared" si="333"/>
        <v/>
      </c>
      <c r="L2063" s="92" t="str">
        <f t="shared" si="334"/>
        <v/>
      </c>
      <c r="M2063" s="95" t="str">
        <f>IF(A2063&lt;&gt;"",IF(MID(C2063,1,1)="c",SigmaEpsConcrete(I2063,$AN$30:$AN$33,$AR$30:$AR$33,$AS$26,$AS$27,$AS$28,$AQ$20,$AU$19),""),"")</f>
        <v/>
      </c>
      <c r="N2063" s="95" t="str">
        <f>IF(A2063&lt;&gt;"",IF(MID(C2063,1,1)="r",SigmaEpsReinf(J2063,$AS$42:$AS$43,$AS$41,$AS$39,$AS$40,$AQ$38),""),"")</f>
        <v/>
      </c>
      <c r="Q2063" s="92" t="str">
        <f t="shared" si="336"/>
        <v/>
      </c>
      <c r="R2063" s="92" t="str">
        <f t="shared" si="337"/>
        <v/>
      </c>
      <c r="U2063" s="5"/>
      <c r="V2063" s="5"/>
      <c r="W2063" s="94" t="str">
        <f t="shared" si="335"/>
        <v/>
      </c>
      <c r="X2063" s="94" t="str">
        <f t="shared" si="338"/>
        <v/>
      </c>
      <c r="Y2063" s="5"/>
      <c r="BK2063" s="8"/>
      <c r="BL2063" s="5"/>
      <c r="BM2063" s="5"/>
      <c r="BN2063" s="5"/>
      <c r="BO2063" s="5"/>
      <c r="BP2063" s="1"/>
      <c r="BQ2063" s="1"/>
      <c r="BR2063" s="1"/>
      <c r="BS2063" s="1"/>
      <c r="BT2063" s="1"/>
      <c r="BU2063" s="4"/>
      <c r="BV2063" s="1"/>
      <c r="BW2063" s="3"/>
      <c r="BX2063" s="4"/>
      <c r="BY2063" s="5"/>
      <c r="BZ2063" s="5"/>
      <c r="CA2063" s="5"/>
      <c r="CB2063" s="5"/>
      <c r="CC2063" s="5"/>
      <c r="CD2063" s="43"/>
    </row>
    <row r="2064" spans="1:82" x14ac:dyDescent="0.25">
      <c r="A2064" s="8"/>
      <c r="B2064" s="5"/>
      <c r="C2064" s="5"/>
      <c r="D2064" s="5"/>
      <c r="E2064" s="5"/>
      <c r="F2064" s="94" t="str">
        <f t="shared" si="329"/>
        <v/>
      </c>
      <c r="G2064" s="94" t="str">
        <f t="shared" si="330"/>
        <v/>
      </c>
      <c r="H2064" s="127" t="str">
        <f>IF(A2064&lt;&gt;"",IF(MID(C2064,1,1)="c",$AS$26,IF(MID(C2064,1,1)="r",$AS$41,IF(MID(C2064,1,1)="p",#REF!,#REF!))),"")</f>
        <v/>
      </c>
      <c r="I2064" s="92" t="str">
        <f t="shared" si="331"/>
        <v/>
      </c>
      <c r="J2064" s="92" t="str">
        <f t="shared" si="332"/>
        <v/>
      </c>
      <c r="K2064" s="92" t="str">
        <f t="shared" si="333"/>
        <v/>
      </c>
      <c r="L2064" s="92" t="str">
        <f t="shared" si="334"/>
        <v/>
      </c>
      <c r="M2064" s="95" t="str">
        <f>IF(A2064&lt;&gt;"",IF(MID(C2064,1,1)="c",SigmaEpsConcrete(I2064,$AN$30:$AN$33,$AR$30:$AR$33,$AS$26,$AS$27,$AS$28,$AQ$20,$AU$19),""),"")</f>
        <v/>
      </c>
      <c r="N2064" s="95" t="str">
        <f>IF(A2064&lt;&gt;"",IF(MID(C2064,1,1)="r",SigmaEpsReinf(J2064,$AS$42:$AS$43,$AS$41,$AS$39,$AS$40,$AQ$38),""),"")</f>
        <v/>
      </c>
      <c r="Q2064" s="92" t="str">
        <f t="shared" si="336"/>
        <v/>
      </c>
      <c r="R2064" s="92" t="str">
        <f t="shared" si="337"/>
        <v/>
      </c>
      <c r="U2064" s="5"/>
      <c r="V2064" s="5"/>
      <c r="W2064" s="94" t="str">
        <f t="shared" si="335"/>
        <v/>
      </c>
      <c r="X2064" s="94" t="str">
        <f t="shared" si="338"/>
        <v/>
      </c>
      <c r="Y2064" s="5"/>
      <c r="BK2064" s="8"/>
      <c r="BL2064" s="5"/>
      <c r="BM2064" s="5"/>
      <c r="BN2064" s="5"/>
      <c r="BO2064" s="5"/>
      <c r="BP2064" s="1"/>
      <c r="BQ2064" s="1"/>
      <c r="BR2064" s="1"/>
      <c r="BS2064" s="1"/>
      <c r="BT2064" s="1"/>
      <c r="BU2064" s="4"/>
      <c r="BV2064" s="1"/>
      <c r="BW2064" s="3"/>
      <c r="BX2064" s="4"/>
      <c r="BY2064" s="5"/>
      <c r="BZ2064" s="5"/>
      <c r="CA2064" s="5"/>
      <c r="CB2064" s="5"/>
      <c r="CC2064" s="5"/>
      <c r="CD2064" s="43"/>
    </row>
    <row r="2065" spans="1:82" x14ac:dyDescent="0.25">
      <c r="A2065" s="8"/>
      <c r="B2065" s="5"/>
      <c r="C2065" s="5"/>
      <c r="D2065" s="5"/>
      <c r="E2065" s="5"/>
      <c r="F2065" s="94" t="str">
        <f t="shared" si="329"/>
        <v/>
      </c>
      <c r="G2065" s="94" t="str">
        <f t="shared" si="330"/>
        <v/>
      </c>
      <c r="H2065" s="127" t="str">
        <f>IF(A2065&lt;&gt;"",IF(MID(C2065,1,1)="c",$AS$26,IF(MID(C2065,1,1)="r",$AS$41,IF(MID(C2065,1,1)="p",#REF!,#REF!))),"")</f>
        <v/>
      </c>
      <c r="I2065" s="92" t="str">
        <f t="shared" si="331"/>
        <v/>
      </c>
      <c r="J2065" s="92" t="str">
        <f t="shared" si="332"/>
        <v/>
      </c>
      <c r="K2065" s="92" t="str">
        <f t="shared" si="333"/>
        <v/>
      </c>
      <c r="L2065" s="92" t="str">
        <f t="shared" si="334"/>
        <v/>
      </c>
      <c r="M2065" s="95" t="str">
        <f>IF(A2065&lt;&gt;"",IF(MID(C2065,1,1)="c",SigmaEpsConcrete(I2065,$AN$30:$AN$33,$AR$30:$AR$33,$AS$26,$AS$27,$AS$28,$AQ$20,$AU$19),""),"")</f>
        <v/>
      </c>
      <c r="N2065" s="95" t="str">
        <f>IF(A2065&lt;&gt;"",IF(MID(C2065,1,1)="r",SigmaEpsReinf(J2065,$AS$42:$AS$43,$AS$41,$AS$39,$AS$40,$AQ$38),""),"")</f>
        <v/>
      </c>
      <c r="Q2065" s="92" t="str">
        <f t="shared" si="336"/>
        <v/>
      </c>
      <c r="R2065" s="92" t="str">
        <f t="shared" si="337"/>
        <v/>
      </c>
      <c r="U2065" s="5"/>
      <c r="V2065" s="5"/>
      <c r="W2065" s="94" t="str">
        <f t="shared" si="335"/>
        <v/>
      </c>
      <c r="X2065" s="94" t="str">
        <f t="shared" si="338"/>
        <v/>
      </c>
      <c r="Y2065" s="5"/>
      <c r="BK2065" s="8"/>
      <c r="BL2065" s="5"/>
      <c r="BM2065" s="5"/>
      <c r="BN2065" s="5"/>
      <c r="BO2065" s="5"/>
      <c r="BP2065" s="1"/>
      <c r="BQ2065" s="1"/>
      <c r="BR2065" s="1"/>
      <c r="BS2065" s="1"/>
      <c r="BT2065" s="1"/>
      <c r="BU2065" s="4"/>
      <c r="BV2065" s="1"/>
      <c r="BW2065" s="3"/>
      <c r="BX2065" s="4"/>
      <c r="BY2065" s="5"/>
      <c r="BZ2065" s="5"/>
      <c r="CA2065" s="5"/>
      <c r="CB2065" s="5"/>
      <c r="CC2065" s="5"/>
      <c r="CD2065" s="43"/>
    </row>
    <row r="2066" spans="1:82" x14ac:dyDescent="0.25">
      <c r="A2066" s="8"/>
      <c r="B2066" s="5"/>
      <c r="C2066" s="5"/>
      <c r="D2066" s="5"/>
      <c r="E2066" s="5"/>
      <c r="F2066" s="94" t="str">
        <f t="shared" si="329"/>
        <v/>
      </c>
      <c r="G2066" s="94" t="str">
        <f t="shared" si="330"/>
        <v/>
      </c>
      <c r="H2066" s="127" t="str">
        <f>IF(A2066&lt;&gt;"",IF(MID(C2066,1,1)="c",$AS$26,IF(MID(C2066,1,1)="r",$AS$41,IF(MID(C2066,1,1)="p",#REF!,#REF!))),"")</f>
        <v/>
      </c>
      <c r="I2066" s="92" t="str">
        <f t="shared" si="331"/>
        <v/>
      </c>
      <c r="J2066" s="92" t="str">
        <f t="shared" si="332"/>
        <v/>
      </c>
      <c r="K2066" s="92" t="str">
        <f t="shared" si="333"/>
        <v/>
      </c>
      <c r="L2066" s="92" t="str">
        <f t="shared" si="334"/>
        <v/>
      </c>
      <c r="M2066" s="95" t="str">
        <f>IF(A2066&lt;&gt;"",IF(MID(C2066,1,1)="c",SigmaEpsConcrete(I2066,$AN$30:$AN$33,$AR$30:$AR$33,$AS$26,$AS$27,$AS$28,$AQ$20,$AU$19),""),"")</f>
        <v/>
      </c>
      <c r="N2066" s="95" t="str">
        <f>IF(A2066&lt;&gt;"",IF(MID(C2066,1,1)="r",SigmaEpsReinf(J2066,$AS$42:$AS$43,$AS$41,$AS$39,$AS$40,$AQ$38),""),"")</f>
        <v/>
      </c>
      <c r="Q2066" s="92" t="str">
        <f t="shared" si="336"/>
        <v/>
      </c>
      <c r="R2066" s="92" t="str">
        <f t="shared" si="337"/>
        <v/>
      </c>
      <c r="U2066" s="5"/>
      <c r="V2066" s="5"/>
      <c r="W2066" s="94" t="str">
        <f t="shared" si="335"/>
        <v/>
      </c>
      <c r="X2066" s="94" t="str">
        <f t="shared" si="338"/>
        <v/>
      </c>
      <c r="Y2066" s="5"/>
      <c r="BK2066" s="8"/>
      <c r="BL2066" s="5"/>
      <c r="BM2066" s="5"/>
      <c r="BN2066" s="5"/>
      <c r="BO2066" s="5"/>
      <c r="BP2066" s="1"/>
      <c r="BQ2066" s="1"/>
      <c r="BR2066" s="1"/>
      <c r="BS2066" s="1"/>
      <c r="BT2066" s="1"/>
      <c r="BU2066" s="4"/>
      <c r="BV2066" s="1"/>
      <c r="BW2066" s="3"/>
      <c r="BX2066" s="4"/>
      <c r="BY2066" s="5"/>
      <c r="BZ2066" s="5"/>
      <c r="CA2066" s="5"/>
      <c r="CB2066" s="5"/>
      <c r="CC2066" s="5"/>
      <c r="CD2066" s="43"/>
    </row>
    <row r="2067" spans="1:82" x14ac:dyDescent="0.25">
      <c r="A2067" s="8"/>
      <c r="B2067" s="5"/>
      <c r="C2067" s="5"/>
      <c r="D2067" s="5"/>
      <c r="E2067" s="5"/>
      <c r="F2067" s="94" t="str">
        <f t="shared" si="329"/>
        <v/>
      </c>
      <c r="G2067" s="94" t="str">
        <f t="shared" si="330"/>
        <v/>
      </c>
      <c r="H2067" s="127" t="str">
        <f>IF(A2067&lt;&gt;"",IF(MID(C2067,1,1)="c",$AS$26,IF(MID(C2067,1,1)="r",$AS$41,IF(MID(C2067,1,1)="p",#REF!,#REF!))),"")</f>
        <v/>
      </c>
      <c r="I2067" s="92" t="str">
        <f t="shared" si="331"/>
        <v/>
      </c>
      <c r="J2067" s="92" t="str">
        <f t="shared" si="332"/>
        <v/>
      </c>
      <c r="K2067" s="92" t="str">
        <f t="shared" si="333"/>
        <v/>
      </c>
      <c r="L2067" s="92" t="str">
        <f t="shared" si="334"/>
        <v/>
      </c>
      <c r="M2067" s="95" t="str">
        <f>IF(A2067&lt;&gt;"",IF(MID(C2067,1,1)="c",SigmaEpsConcrete(I2067,$AN$30:$AN$33,$AR$30:$AR$33,$AS$26,$AS$27,$AS$28,$AQ$20,$AU$19),""),"")</f>
        <v/>
      </c>
      <c r="N2067" s="95" t="str">
        <f>IF(A2067&lt;&gt;"",IF(MID(C2067,1,1)="r",SigmaEpsReinf(J2067,$AS$42:$AS$43,$AS$41,$AS$39,$AS$40,$AQ$38),""),"")</f>
        <v/>
      </c>
      <c r="Q2067" s="92" t="str">
        <f t="shared" si="336"/>
        <v/>
      </c>
      <c r="R2067" s="92" t="str">
        <f t="shared" si="337"/>
        <v/>
      </c>
      <c r="U2067" s="5"/>
      <c r="V2067" s="5"/>
      <c r="W2067" s="94" t="str">
        <f t="shared" si="335"/>
        <v/>
      </c>
      <c r="X2067" s="94" t="str">
        <f t="shared" si="338"/>
        <v/>
      </c>
      <c r="Y2067" s="5"/>
      <c r="BK2067" s="8"/>
      <c r="BL2067" s="5"/>
      <c r="BM2067" s="5"/>
      <c r="BN2067" s="5"/>
      <c r="BO2067" s="5"/>
      <c r="BP2067" s="1"/>
      <c r="BQ2067" s="1"/>
      <c r="BR2067" s="1"/>
      <c r="BS2067" s="1"/>
      <c r="BT2067" s="1"/>
      <c r="BU2067" s="4"/>
      <c r="BV2067" s="1"/>
      <c r="BW2067" s="3"/>
      <c r="BX2067" s="4"/>
      <c r="BY2067" s="5"/>
      <c r="BZ2067" s="5"/>
      <c r="CA2067" s="5"/>
      <c r="CB2067" s="5"/>
      <c r="CC2067" s="5"/>
      <c r="CD2067" s="43"/>
    </row>
    <row r="2068" spans="1:82" x14ac:dyDescent="0.25">
      <c r="A2068" s="8"/>
      <c r="B2068" s="5"/>
      <c r="C2068" s="5"/>
      <c r="D2068" s="5"/>
      <c r="E2068" s="5"/>
      <c r="F2068" s="94" t="str">
        <f t="shared" si="329"/>
        <v/>
      </c>
      <c r="G2068" s="94" t="str">
        <f t="shared" si="330"/>
        <v/>
      </c>
      <c r="H2068" s="127" t="str">
        <f>IF(A2068&lt;&gt;"",IF(MID(C2068,1,1)="c",$AS$26,IF(MID(C2068,1,1)="r",$AS$41,IF(MID(C2068,1,1)="p",#REF!,#REF!))),"")</f>
        <v/>
      </c>
      <c r="I2068" s="92" t="str">
        <f t="shared" si="331"/>
        <v/>
      </c>
      <c r="J2068" s="92" t="str">
        <f t="shared" si="332"/>
        <v/>
      </c>
      <c r="K2068" s="92" t="str">
        <f t="shared" si="333"/>
        <v/>
      </c>
      <c r="L2068" s="92" t="str">
        <f t="shared" si="334"/>
        <v/>
      </c>
      <c r="M2068" s="95" t="str">
        <f>IF(A2068&lt;&gt;"",IF(MID(C2068,1,1)="c",SigmaEpsConcrete(I2068,$AN$30:$AN$33,$AR$30:$AR$33,$AS$26,$AS$27,$AS$28,$AQ$20,$AU$19),""),"")</f>
        <v/>
      </c>
      <c r="N2068" s="95" t="str">
        <f>IF(A2068&lt;&gt;"",IF(MID(C2068,1,1)="r",SigmaEpsReinf(J2068,$AS$42:$AS$43,$AS$41,$AS$39,$AS$40,$AQ$38),""),"")</f>
        <v/>
      </c>
      <c r="Q2068" s="92" t="str">
        <f t="shared" si="336"/>
        <v/>
      </c>
      <c r="R2068" s="92" t="str">
        <f t="shared" si="337"/>
        <v/>
      </c>
      <c r="U2068" s="5"/>
      <c r="V2068" s="5"/>
      <c r="W2068" s="94" t="str">
        <f t="shared" si="335"/>
        <v/>
      </c>
      <c r="X2068" s="94" t="str">
        <f t="shared" si="338"/>
        <v/>
      </c>
      <c r="Y2068" s="5"/>
      <c r="BK2068" s="8"/>
      <c r="BL2068" s="5"/>
      <c r="BM2068" s="5"/>
      <c r="BN2068" s="5"/>
      <c r="BO2068" s="5"/>
      <c r="BP2068" s="1"/>
      <c r="BQ2068" s="1"/>
      <c r="BR2068" s="1"/>
      <c r="BS2068" s="1"/>
      <c r="BT2068" s="1"/>
      <c r="BU2068" s="4"/>
      <c r="BV2068" s="1"/>
      <c r="BW2068" s="3"/>
      <c r="BX2068" s="4"/>
      <c r="BY2068" s="5"/>
      <c r="BZ2068" s="5"/>
      <c r="CA2068" s="5"/>
      <c r="CB2068" s="5"/>
      <c r="CC2068" s="5"/>
      <c r="CD2068" s="43"/>
    </row>
    <row r="2069" spans="1:82" x14ac:dyDescent="0.25">
      <c r="A2069" s="8"/>
      <c r="B2069" s="5"/>
      <c r="C2069" s="5"/>
      <c r="D2069" s="5"/>
      <c r="E2069" s="5"/>
      <c r="F2069" s="94" t="str">
        <f t="shared" si="329"/>
        <v/>
      </c>
      <c r="G2069" s="94" t="str">
        <f t="shared" si="330"/>
        <v/>
      </c>
      <c r="H2069" s="127" t="str">
        <f>IF(A2069&lt;&gt;"",IF(MID(C2069,1,1)="c",$AS$26,IF(MID(C2069,1,1)="r",$AS$41,IF(MID(C2069,1,1)="p",#REF!,#REF!))),"")</f>
        <v/>
      </c>
      <c r="I2069" s="92" t="str">
        <f t="shared" si="331"/>
        <v/>
      </c>
      <c r="J2069" s="92" t="str">
        <f t="shared" si="332"/>
        <v/>
      </c>
      <c r="K2069" s="92" t="str">
        <f t="shared" si="333"/>
        <v/>
      </c>
      <c r="L2069" s="92" t="str">
        <f t="shared" si="334"/>
        <v/>
      </c>
      <c r="M2069" s="95" t="str">
        <f>IF(A2069&lt;&gt;"",IF(MID(C2069,1,1)="c",SigmaEpsConcrete(I2069,$AN$30:$AN$33,$AR$30:$AR$33,$AS$26,$AS$27,$AS$28,$AQ$20,$AU$19),""),"")</f>
        <v/>
      </c>
      <c r="N2069" s="95" t="str">
        <f>IF(A2069&lt;&gt;"",IF(MID(C2069,1,1)="r",SigmaEpsReinf(J2069,$AS$42:$AS$43,$AS$41,$AS$39,$AS$40,$AQ$38),""),"")</f>
        <v/>
      </c>
      <c r="Q2069" s="92" t="str">
        <f t="shared" si="336"/>
        <v/>
      </c>
      <c r="R2069" s="92" t="str">
        <f t="shared" si="337"/>
        <v/>
      </c>
      <c r="U2069" s="5"/>
      <c r="V2069" s="5"/>
      <c r="W2069" s="94" t="str">
        <f t="shared" si="335"/>
        <v/>
      </c>
      <c r="X2069" s="94" t="str">
        <f t="shared" si="338"/>
        <v/>
      </c>
      <c r="Y2069" s="5"/>
      <c r="BK2069" s="8"/>
      <c r="BL2069" s="5"/>
      <c r="BM2069" s="5"/>
      <c r="BN2069" s="5"/>
      <c r="BO2069" s="5"/>
      <c r="BP2069" s="1"/>
      <c r="BQ2069" s="1"/>
      <c r="BR2069" s="1"/>
      <c r="BS2069" s="1"/>
      <c r="BT2069" s="1"/>
      <c r="BU2069" s="4"/>
      <c r="BV2069" s="1"/>
      <c r="BW2069" s="3"/>
      <c r="BX2069" s="4"/>
      <c r="BY2069" s="5"/>
      <c r="BZ2069" s="5"/>
      <c r="CA2069" s="5"/>
      <c r="CB2069" s="5"/>
      <c r="CC2069" s="5"/>
      <c r="CD2069" s="43"/>
    </row>
    <row r="2070" spans="1:82" x14ac:dyDescent="0.25">
      <c r="A2070" s="8"/>
      <c r="B2070" s="5"/>
      <c r="C2070" s="5"/>
      <c r="D2070" s="5"/>
      <c r="E2070" s="5"/>
      <c r="F2070" s="94" t="str">
        <f t="shared" si="329"/>
        <v/>
      </c>
      <c r="G2070" s="94" t="str">
        <f t="shared" si="330"/>
        <v/>
      </c>
      <c r="H2070" s="127" t="str">
        <f>IF(A2070&lt;&gt;"",IF(MID(C2070,1,1)="c",$AS$26,IF(MID(C2070,1,1)="r",$AS$41,IF(MID(C2070,1,1)="p",#REF!,#REF!))),"")</f>
        <v/>
      </c>
      <c r="I2070" s="92" t="str">
        <f t="shared" si="331"/>
        <v/>
      </c>
      <c r="J2070" s="92" t="str">
        <f t="shared" si="332"/>
        <v/>
      </c>
      <c r="K2070" s="92" t="str">
        <f t="shared" si="333"/>
        <v/>
      </c>
      <c r="L2070" s="92" t="str">
        <f t="shared" si="334"/>
        <v/>
      </c>
      <c r="M2070" s="95" t="str">
        <f>IF(A2070&lt;&gt;"",IF(MID(C2070,1,1)="c",SigmaEpsConcrete(I2070,$AN$30:$AN$33,$AR$30:$AR$33,$AS$26,$AS$27,$AS$28,$AQ$20,$AU$19),""),"")</f>
        <v/>
      </c>
      <c r="N2070" s="95" t="str">
        <f>IF(A2070&lt;&gt;"",IF(MID(C2070,1,1)="r",SigmaEpsReinf(J2070,$AS$42:$AS$43,$AS$41,$AS$39,$AS$40,$AQ$38),""),"")</f>
        <v/>
      </c>
      <c r="Q2070" s="92" t="str">
        <f t="shared" si="336"/>
        <v/>
      </c>
      <c r="R2070" s="92" t="str">
        <f t="shared" si="337"/>
        <v/>
      </c>
      <c r="U2070" s="5"/>
      <c r="V2070" s="5"/>
      <c r="W2070" s="94" t="str">
        <f t="shared" si="335"/>
        <v/>
      </c>
      <c r="X2070" s="94" t="str">
        <f t="shared" si="338"/>
        <v/>
      </c>
      <c r="Y2070" s="5"/>
      <c r="BK2070" s="8"/>
      <c r="BL2070" s="5"/>
      <c r="BM2070" s="5"/>
      <c r="BN2070" s="5"/>
      <c r="BO2070" s="5"/>
      <c r="BP2070" s="1"/>
      <c r="BQ2070" s="1"/>
      <c r="BR2070" s="1"/>
      <c r="BS2070" s="1"/>
      <c r="BT2070" s="1"/>
      <c r="BU2070" s="4"/>
      <c r="BV2070" s="1"/>
      <c r="BW2070" s="3"/>
      <c r="BX2070" s="4"/>
      <c r="BY2070" s="5"/>
      <c r="BZ2070" s="5"/>
      <c r="CA2070" s="5"/>
      <c r="CB2070" s="5"/>
      <c r="CC2070" s="5"/>
      <c r="CD2070" s="43"/>
    </row>
    <row r="2071" spans="1:82" x14ac:dyDescent="0.25">
      <c r="A2071" s="8"/>
      <c r="B2071" s="5"/>
      <c r="C2071" s="5"/>
      <c r="D2071" s="5"/>
      <c r="E2071" s="5"/>
      <c r="F2071" s="94" t="str">
        <f t="shared" si="329"/>
        <v/>
      </c>
      <c r="G2071" s="94" t="str">
        <f t="shared" si="330"/>
        <v/>
      </c>
      <c r="H2071" s="127" t="str">
        <f>IF(A2071&lt;&gt;"",IF(MID(C2071,1,1)="c",$AS$26,IF(MID(C2071,1,1)="r",$AS$41,IF(MID(C2071,1,1)="p",#REF!,#REF!))),"")</f>
        <v/>
      </c>
      <c r="I2071" s="92" t="str">
        <f t="shared" si="331"/>
        <v/>
      </c>
      <c r="J2071" s="92" t="str">
        <f t="shared" si="332"/>
        <v/>
      </c>
      <c r="K2071" s="92" t="str">
        <f t="shared" si="333"/>
        <v/>
      </c>
      <c r="L2071" s="92" t="str">
        <f t="shared" si="334"/>
        <v/>
      </c>
      <c r="M2071" s="95" t="str">
        <f>IF(A2071&lt;&gt;"",IF(MID(C2071,1,1)="c",SigmaEpsConcrete(I2071,$AN$30:$AN$33,$AR$30:$AR$33,$AS$26,$AS$27,$AS$28,$AQ$20,$AU$19),""),"")</f>
        <v/>
      </c>
      <c r="N2071" s="95" t="str">
        <f>IF(A2071&lt;&gt;"",IF(MID(C2071,1,1)="r",SigmaEpsReinf(J2071,$AS$42:$AS$43,$AS$41,$AS$39,$AS$40,$AQ$38),""),"")</f>
        <v/>
      </c>
      <c r="Q2071" s="92" t="str">
        <f t="shared" si="336"/>
        <v/>
      </c>
      <c r="R2071" s="92" t="str">
        <f t="shared" si="337"/>
        <v/>
      </c>
      <c r="U2071" s="5"/>
      <c r="V2071" s="5"/>
      <c r="W2071" s="94" t="str">
        <f t="shared" si="335"/>
        <v/>
      </c>
      <c r="X2071" s="94" t="str">
        <f t="shared" si="338"/>
        <v/>
      </c>
      <c r="Y2071" s="5"/>
      <c r="BK2071" s="8"/>
      <c r="BL2071" s="5"/>
      <c r="BM2071" s="5"/>
      <c r="BN2071" s="5"/>
      <c r="BO2071" s="5"/>
      <c r="BP2071" s="1"/>
      <c r="BQ2071" s="1"/>
      <c r="BR2071" s="1"/>
      <c r="BS2071" s="1"/>
      <c r="BT2071" s="1"/>
      <c r="BU2071" s="4"/>
      <c r="BV2071" s="1"/>
      <c r="BW2071" s="3"/>
      <c r="BX2071" s="4"/>
      <c r="BY2071" s="5"/>
      <c r="BZ2071" s="5"/>
      <c r="CA2071" s="5"/>
      <c r="CB2071" s="5"/>
      <c r="CC2071" s="5"/>
      <c r="CD2071" s="43"/>
    </row>
    <row r="2072" spans="1:82" x14ac:dyDescent="0.25">
      <c r="A2072" s="8"/>
      <c r="B2072" s="5"/>
      <c r="C2072" s="5"/>
      <c r="D2072" s="5"/>
      <c r="E2072" s="5"/>
      <c r="F2072" s="94" t="str">
        <f t="shared" si="329"/>
        <v/>
      </c>
      <c r="G2072" s="94" t="str">
        <f t="shared" si="330"/>
        <v/>
      </c>
      <c r="H2072" s="127" t="str">
        <f>IF(A2072&lt;&gt;"",IF(MID(C2072,1,1)="c",$AS$26,IF(MID(C2072,1,1)="r",$AS$41,IF(MID(C2072,1,1)="p",#REF!,#REF!))),"")</f>
        <v/>
      </c>
      <c r="I2072" s="92" t="str">
        <f t="shared" si="331"/>
        <v/>
      </c>
      <c r="J2072" s="92" t="str">
        <f t="shared" si="332"/>
        <v/>
      </c>
      <c r="K2072" s="92" t="str">
        <f t="shared" si="333"/>
        <v/>
      </c>
      <c r="L2072" s="92" t="str">
        <f t="shared" si="334"/>
        <v/>
      </c>
      <c r="M2072" s="95" t="str">
        <f>IF(A2072&lt;&gt;"",IF(MID(C2072,1,1)="c",SigmaEpsConcrete(I2072,$AN$30:$AN$33,$AR$30:$AR$33,$AS$26,$AS$27,$AS$28,$AQ$20,$AU$19),""),"")</f>
        <v/>
      </c>
      <c r="N2072" s="95" t="str">
        <f>IF(A2072&lt;&gt;"",IF(MID(C2072,1,1)="r",SigmaEpsReinf(J2072,$AS$42:$AS$43,$AS$41,$AS$39,$AS$40,$AQ$38),""),"")</f>
        <v/>
      </c>
      <c r="Q2072" s="92" t="str">
        <f t="shared" si="336"/>
        <v/>
      </c>
      <c r="R2072" s="92" t="str">
        <f t="shared" si="337"/>
        <v/>
      </c>
      <c r="U2072" s="5"/>
      <c r="V2072" s="5"/>
      <c r="W2072" s="94" t="str">
        <f t="shared" si="335"/>
        <v/>
      </c>
      <c r="X2072" s="94" t="str">
        <f t="shared" si="338"/>
        <v/>
      </c>
      <c r="Y2072" s="5"/>
      <c r="BK2072" s="8"/>
      <c r="BL2072" s="5"/>
      <c r="BM2072" s="5"/>
      <c r="BN2072" s="5"/>
      <c r="BO2072" s="5"/>
      <c r="BP2072" s="1"/>
      <c r="BQ2072" s="1"/>
      <c r="BR2072" s="1"/>
      <c r="BS2072" s="1"/>
      <c r="BT2072" s="1"/>
      <c r="BU2072" s="4"/>
      <c r="BV2072" s="1"/>
      <c r="BW2072" s="3"/>
      <c r="BX2072" s="4"/>
      <c r="BY2072" s="5"/>
      <c r="BZ2072" s="5"/>
      <c r="CA2072" s="5"/>
      <c r="CB2072" s="5"/>
      <c r="CC2072" s="5"/>
      <c r="CD2072" s="43"/>
    </row>
    <row r="2073" spans="1:82" x14ac:dyDescent="0.25">
      <c r="A2073" s="8"/>
      <c r="B2073" s="5"/>
      <c r="C2073" s="5"/>
      <c r="D2073" s="5"/>
      <c r="E2073" s="5"/>
      <c r="F2073" s="94" t="str">
        <f t="shared" si="329"/>
        <v/>
      </c>
      <c r="G2073" s="94" t="str">
        <f t="shared" si="330"/>
        <v/>
      </c>
      <c r="H2073" s="127" t="str">
        <f>IF(A2073&lt;&gt;"",IF(MID(C2073,1,1)="c",$AS$26,IF(MID(C2073,1,1)="r",$AS$41,IF(MID(C2073,1,1)="p",#REF!,#REF!))),"")</f>
        <v/>
      </c>
      <c r="I2073" s="92" t="str">
        <f t="shared" si="331"/>
        <v/>
      </c>
      <c r="J2073" s="92" t="str">
        <f t="shared" si="332"/>
        <v/>
      </c>
      <c r="K2073" s="92" t="str">
        <f t="shared" si="333"/>
        <v/>
      </c>
      <c r="L2073" s="92" t="str">
        <f t="shared" si="334"/>
        <v/>
      </c>
      <c r="M2073" s="95" t="str">
        <f>IF(A2073&lt;&gt;"",IF(MID(C2073,1,1)="c",SigmaEpsConcrete(I2073,$AN$30:$AN$33,$AR$30:$AR$33,$AS$26,$AS$27,$AS$28,$AQ$20,$AU$19),""),"")</f>
        <v/>
      </c>
      <c r="N2073" s="95" t="str">
        <f>IF(A2073&lt;&gt;"",IF(MID(C2073,1,1)="r",SigmaEpsReinf(J2073,$AS$42:$AS$43,$AS$41,$AS$39,$AS$40,$AQ$38),""),"")</f>
        <v/>
      </c>
      <c r="Q2073" s="92" t="str">
        <f t="shared" si="336"/>
        <v/>
      </c>
      <c r="R2073" s="92" t="str">
        <f t="shared" si="337"/>
        <v/>
      </c>
      <c r="U2073" s="5"/>
      <c r="V2073" s="5"/>
      <c r="W2073" s="94" t="str">
        <f t="shared" si="335"/>
        <v/>
      </c>
      <c r="X2073" s="94" t="str">
        <f t="shared" si="338"/>
        <v/>
      </c>
      <c r="Y2073" s="5"/>
      <c r="BK2073" s="8"/>
      <c r="BL2073" s="5"/>
      <c r="BM2073" s="5"/>
      <c r="BN2073" s="5"/>
      <c r="BO2073" s="5"/>
      <c r="BP2073" s="1"/>
      <c r="BQ2073" s="1"/>
      <c r="BR2073" s="1"/>
      <c r="BS2073" s="1"/>
      <c r="BT2073" s="1"/>
      <c r="BU2073" s="4"/>
      <c r="BV2073" s="1"/>
      <c r="BW2073" s="3"/>
      <c r="BX2073" s="4"/>
      <c r="BY2073" s="5"/>
      <c r="BZ2073" s="5"/>
      <c r="CA2073" s="5"/>
      <c r="CB2073" s="5"/>
      <c r="CC2073" s="5"/>
      <c r="CD2073" s="43"/>
    </row>
    <row r="2074" spans="1:82" x14ac:dyDescent="0.25">
      <c r="A2074" s="8"/>
      <c r="B2074" s="5"/>
      <c r="C2074" s="5"/>
      <c r="D2074" s="5"/>
      <c r="E2074" s="5"/>
      <c r="F2074" s="94" t="str">
        <f t="shared" si="329"/>
        <v/>
      </c>
      <c r="G2074" s="94" t="str">
        <f t="shared" si="330"/>
        <v/>
      </c>
      <c r="H2074" s="127" t="str">
        <f>IF(A2074&lt;&gt;"",IF(MID(C2074,1,1)="c",$AS$26,IF(MID(C2074,1,1)="r",$AS$41,IF(MID(C2074,1,1)="p",#REF!,#REF!))),"")</f>
        <v/>
      </c>
      <c r="I2074" s="92" t="str">
        <f t="shared" si="331"/>
        <v/>
      </c>
      <c r="J2074" s="92" t="str">
        <f t="shared" si="332"/>
        <v/>
      </c>
      <c r="K2074" s="92" t="str">
        <f t="shared" si="333"/>
        <v/>
      </c>
      <c r="L2074" s="92" t="str">
        <f t="shared" si="334"/>
        <v/>
      </c>
      <c r="M2074" s="95" t="str">
        <f>IF(A2074&lt;&gt;"",IF(MID(C2074,1,1)="c",SigmaEpsConcrete(I2074,$AN$30:$AN$33,$AR$30:$AR$33,$AS$26,$AS$27,$AS$28,$AQ$20,$AU$19),""),"")</f>
        <v/>
      </c>
      <c r="N2074" s="95" t="str">
        <f>IF(A2074&lt;&gt;"",IF(MID(C2074,1,1)="r",SigmaEpsReinf(J2074,$AS$42:$AS$43,$AS$41,$AS$39,$AS$40,$AQ$38),""),"")</f>
        <v/>
      </c>
      <c r="Q2074" s="92" t="str">
        <f t="shared" si="336"/>
        <v/>
      </c>
      <c r="R2074" s="92" t="str">
        <f t="shared" si="337"/>
        <v/>
      </c>
      <c r="U2074" s="5"/>
      <c r="V2074" s="5"/>
      <c r="W2074" s="94" t="str">
        <f t="shared" si="335"/>
        <v/>
      </c>
      <c r="X2074" s="94" t="str">
        <f t="shared" si="338"/>
        <v/>
      </c>
      <c r="Y2074" s="5"/>
      <c r="BK2074" s="8"/>
      <c r="BL2074" s="5"/>
      <c r="BM2074" s="5"/>
      <c r="BN2074" s="5"/>
      <c r="BO2074" s="5"/>
      <c r="BP2074" s="1"/>
      <c r="BQ2074" s="1"/>
      <c r="BR2074" s="1"/>
      <c r="BS2074" s="1"/>
      <c r="BT2074" s="1"/>
      <c r="BU2074" s="4"/>
      <c r="BV2074" s="1"/>
      <c r="BW2074" s="3"/>
      <c r="BX2074" s="4"/>
      <c r="BY2074" s="5"/>
      <c r="BZ2074" s="5"/>
      <c r="CA2074" s="5"/>
      <c r="CB2074" s="5"/>
      <c r="CC2074" s="5"/>
      <c r="CD2074" s="43"/>
    </row>
    <row r="2075" spans="1:82" x14ac:dyDescent="0.25">
      <c r="A2075" s="8"/>
      <c r="B2075" s="5"/>
      <c r="C2075" s="5"/>
      <c r="D2075" s="5"/>
      <c r="E2075" s="5"/>
      <c r="F2075" s="94" t="str">
        <f t="shared" si="329"/>
        <v/>
      </c>
      <c r="G2075" s="94" t="str">
        <f t="shared" si="330"/>
        <v/>
      </c>
      <c r="H2075" s="127" t="str">
        <f>IF(A2075&lt;&gt;"",IF(MID(C2075,1,1)="c",$AS$26,IF(MID(C2075,1,1)="r",$AS$41,IF(MID(C2075,1,1)="p",#REF!,#REF!))),"")</f>
        <v/>
      </c>
      <c r="I2075" s="92" t="str">
        <f t="shared" si="331"/>
        <v/>
      </c>
      <c r="J2075" s="92" t="str">
        <f t="shared" si="332"/>
        <v/>
      </c>
      <c r="K2075" s="92" t="str">
        <f t="shared" si="333"/>
        <v/>
      </c>
      <c r="L2075" s="92" t="str">
        <f t="shared" si="334"/>
        <v/>
      </c>
      <c r="M2075" s="95" t="str">
        <f>IF(A2075&lt;&gt;"",IF(MID(C2075,1,1)="c",SigmaEpsConcrete(I2075,$AN$30:$AN$33,$AR$30:$AR$33,$AS$26,$AS$27,$AS$28,$AQ$20,$AU$19),""),"")</f>
        <v/>
      </c>
      <c r="N2075" s="95" t="str">
        <f>IF(A2075&lt;&gt;"",IF(MID(C2075,1,1)="r",SigmaEpsReinf(J2075,$AS$42:$AS$43,$AS$41,$AS$39,$AS$40,$AQ$38),""),"")</f>
        <v/>
      </c>
      <c r="Q2075" s="92" t="str">
        <f t="shared" si="336"/>
        <v/>
      </c>
      <c r="R2075" s="92" t="str">
        <f t="shared" si="337"/>
        <v/>
      </c>
      <c r="U2075" s="5"/>
      <c r="V2075" s="5"/>
      <c r="W2075" s="94" t="str">
        <f t="shared" si="335"/>
        <v/>
      </c>
      <c r="X2075" s="94" t="str">
        <f t="shared" si="338"/>
        <v/>
      </c>
      <c r="Y2075" s="5"/>
      <c r="BK2075" s="8"/>
      <c r="BL2075" s="5"/>
      <c r="BM2075" s="5"/>
      <c r="BN2075" s="5"/>
      <c r="BO2075" s="5"/>
      <c r="BP2075" s="1"/>
      <c r="BQ2075" s="1"/>
      <c r="BR2075" s="1"/>
      <c r="BS2075" s="1"/>
      <c r="BT2075" s="1"/>
      <c r="BU2075" s="4"/>
      <c r="BV2075" s="1"/>
      <c r="BW2075" s="3"/>
      <c r="BX2075" s="4"/>
      <c r="BY2075" s="5"/>
      <c r="BZ2075" s="5"/>
      <c r="CA2075" s="5"/>
      <c r="CB2075" s="5"/>
      <c r="CC2075" s="5"/>
      <c r="CD2075" s="43"/>
    </row>
    <row r="2076" spans="1:82" x14ac:dyDescent="0.25">
      <c r="A2076" s="8"/>
      <c r="B2076" s="5"/>
      <c r="C2076" s="5"/>
      <c r="D2076" s="5"/>
      <c r="E2076" s="5"/>
      <c r="F2076" s="94" t="str">
        <f t="shared" si="329"/>
        <v/>
      </c>
      <c r="G2076" s="94" t="str">
        <f t="shared" si="330"/>
        <v/>
      </c>
      <c r="H2076" s="127" t="str">
        <f>IF(A2076&lt;&gt;"",IF(MID(C2076,1,1)="c",$AS$26,IF(MID(C2076,1,1)="r",$AS$41,IF(MID(C2076,1,1)="p",#REF!,#REF!))),"")</f>
        <v/>
      </c>
      <c r="I2076" s="92" t="str">
        <f t="shared" si="331"/>
        <v/>
      </c>
      <c r="J2076" s="92" t="str">
        <f t="shared" si="332"/>
        <v/>
      </c>
      <c r="K2076" s="92" t="str">
        <f t="shared" si="333"/>
        <v/>
      </c>
      <c r="L2076" s="92" t="str">
        <f t="shared" si="334"/>
        <v/>
      </c>
      <c r="M2076" s="95" t="str">
        <f>IF(A2076&lt;&gt;"",IF(MID(C2076,1,1)="c",SigmaEpsConcrete(I2076,$AN$30:$AN$33,$AR$30:$AR$33,$AS$26,$AS$27,$AS$28,$AQ$20,$AU$19),""),"")</f>
        <v/>
      </c>
      <c r="N2076" s="95" t="str">
        <f>IF(A2076&lt;&gt;"",IF(MID(C2076,1,1)="r",SigmaEpsReinf(J2076,$AS$42:$AS$43,$AS$41,$AS$39,$AS$40,$AQ$38),""),"")</f>
        <v/>
      </c>
      <c r="Q2076" s="92" t="str">
        <f t="shared" si="336"/>
        <v/>
      </c>
      <c r="R2076" s="92" t="str">
        <f t="shared" si="337"/>
        <v/>
      </c>
      <c r="U2076" s="5"/>
      <c r="V2076" s="5"/>
      <c r="W2076" s="94" t="str">
        <f t="shared" si="335"/>
        <v/>
      </c>
      <c r="X2076" s="94" t="str">
        <f t="shared" si="338"/>
        <v/>
      </c>
      <c r="Y2076" s="5"/>
      <c r="BK2076" s="8"/>
      <c r="BL2076" s="5"/>
      <c r="BM2076" s="5"/>
      <c r="BN2076" s="5"/>
      <c r="BO2076" s="5"/>
      <c r="BP2076" s="1"/>
      <c r="BQ2076" s="1"/>
      <c r="BR2076" s="1"/>
      <c r="BS2076" s="1"/>
      <c r="BT2076" s="1"/>
      <c r="BU2076" s="4"/>
      <c r="BV2076" s="1"/>
      <c r="BW2076" s="3"/>
      <c r="BX2076" s="4"/>
      <c r="BY2076" s="5"/>
      <c r="BZ2076" s="5"/>
      <c r="CA2076" s="5"/>
      <c r="CB2076" s="5"/>
      <c r="CC2076" s="5"/>
      <c r="CD2076" s="43"/>
    </row>
    <row r="2077" spans="1:82" x14ac:dyDescent="0.25">
      <c r="A2077" s="8"/>
      <c r="B2077" s="5"/>
      <c r="C2077" s="5"/>
      <c r="D2077" s="5"/>
      <c r="E2077" s="5"/>
      <c r="F2077" s="94" t="str">
        <f t="shared" si="329"/>
        <v/>
      </c>
      <c r="G2077" s="94" t="str">
        <f t="shared" si="330"/>
        <v/>
      </c>
      <c r="H2077" s="127" t="str">
        <f>IF(A2077&lt;&gt;"",IF(MID(C2077,1,1)="c",$AS$26,IF(MID(C2077,1,1)="r",$AS$41,IF(MID(C2077,1,1)="p",#REF!,#REF!))),"")</f>
        <v/>
      </c>
      <c r="I2077" s="92" t="str">
        <f t="shared" si="331"/>
        <v/>
      </c>
      <c r="J2077" s="92" t="str">
        <f t="shared" si="332"/>
        <v/>
      </c>
      <c r="K2077" s="92" t="str">
        <f t="shared" si="333"/>
        <v/>
      </c>
      <c r="L2077" s="92" t="str">
        <f t="shared" si="334"/>
        <v/>
      </c>
      <c r="M2077" s="95" t="str">
        <f>IF(A2077&lt;&gt;"",IF(MID(C2077,1,1)="c",SigmaEpsConcrete(I2077,$AN$30:$AN$33,$AR$30:$AR$33,$AS$26,$AS$27,$AS$28,$AQ$20,$AU$19),""),"")</f>
        <v/>
      </c>
      <c r="N2077" s="95" t="str">
        <f>IF(A2077&lt;&gt;"",IF(MID(C2077,1,1)="r",SigmaEpsReinf(J2077,$AS$42:$AS$43,$AS$41,$AS$39,$AS$40,$AQ$38),""),"")</f>
        <v/>
      </c>
      <c r="Q2077" s="92" t="str">
        <f t="shared" si="336"/>
        <v/>
      </c>
      <c r="R2077" s="92" t="str">
        <f t="shared" si="337"/>
        <v/>
      </c>
      <c r="U2077" s="5"/>
      <c r="V2077" s="5"/>
      <c r="W2077" s="94" t="str">
        <f t="shared" si="335"/>
        <v/>
      </c>
      <c r="X2077" s="94" t="str">
        <f t="shared" si="338"/>
        <v/>
      </c>
      <c r="Y2077" s="5"/>
      <c r="BK2077" s="8"/>
      <c r="BL2077" s="5"/>
      <c r="BM2077" s="5"/>
      <c r="BN2077" s="5"/>
      <c r="BO2077" s="5"/>
      <c r="BP2077" s="1"/>
      <c r="BQ2077" s="1"/>
      <c r="BR2077" s="1"/>
      <c r="BS2077" s="1"/>
      <c r="BT2077" s="1"/>
      <c r="BU2077" s="4"/>
      <c r="BV2077" s="1"/>
      <c r="BW2077" s="3"/>
      <c r="BX2077" s="4"/>
      <c r="BY2077" s="5"/>
      <c r="BZ2077" s="5"/>
      <c r="CA2077" s="5"/>
      <c r="CB2077" s="5"/>
      <c r="CC2077" s="5"/>
      <c r="CD2077" s="43"/>
    </row>
    <row r="2078" spans="1:82" x14ac:dyDescent="0.25">
      <c r="A2078" s="8"/>
      <c r="B2078" s="5"/>
      <c r="C2078" s="5"/>
      <c r="D2078" s="5"/>
      <c r="E2078" s="5"/>
      <c r="F2078" s="94" t="str">
        <f t="shared" si="329"/>
        <v/>
      </c>
      <c r="G2078" s="94" t="str">
        <f t="shared" si="330"/>
        <v/>
      </c>
      <c r="H2078" s="127" t="str">
        <f>IF(A2078&lt;&gt;"",IF(MID(C2078,1,1)="c",$AS$26,IF(MID(C2078,1,1)="r",$AS$41,IF(MID(C2078,1,1)="p",#REF!,#REF!))),"")</f>
        <v/>
      </c>
      <c r="I2078" s="92" t="str">
        <f t="shared" si="331"/>
        <v/>
      </c>
      <c r="J2078" s="92" t="str">
        <f t="shared" si="332"/>
        <v/>
      </c>
      <c r="K2078" s="92" t="str">
        <f t="shared" si="333"/>
        <v/>
      </c>
      <c r="L2078" s="92" t="str">
        <f t="shared" si="334"/>
        <v/>
      </c>
      <c r="M2078" s="95" t="str">
        <f>IF(A2078&lt;&gt;"",IF(MID(C2078,1,1)="c",SigmaEpsConcrete(I2078,$AN$30:$AN$33,$AR$30:$AR$33,$AS$26,$AS$27,$AS$28,$AQ$20,$AU$19),""),"")</f>
        <v/>
      </c>
      <c r="N2078" s="95" t="str">
        <f>IF(A2078&lt;&gt;"",IF(MID(C2078,1,1)="r",SigmaEpsReinf(J2078,$AS$42:$AS$43,$AS$41,$AS$39,$AS$40,$AQ$38),""),"")</f>
        <v/>
      </c>
      <c r="Q2078" s="92" t="str">
        <f t="shared" si="336"/>
        <v/>
      </c>
      <c r="R2078" s="92" t="str">
        <f t="shared" si="337"/>
        <v/>
      </c>
      <c r="U2078" s="5"/>
      <c r="V2078" s="5"/>
      <c r="W2078" s="94" t="str">
        <f t="shared" si="335"/>
        <v/>
      </c>
      <c r="X2078" s="94" t="str">
        <f t="shared" si="338"/>
        <v/>
      </c>
      <c r="Y2078" s="5"/>
      <c r="BK2078" s="8"/>
      <c r="BL2078" s="5"/>
      <c r="BM2078" s="5"/>
      <c r="BN2078" s="5"/>
      <c r="BO2078" s="5"/>
      <c r="BP2078" s="1"/>
      <c r="BQ2078" s="1"/>
      <c r="BR2078" s="1"/>
      <c r="BS2078" s="1"/>
      <c r="BT2078" s="1"/>
      <c r="BU2078" s="4"/>
      <c r="BV2078" s="1"/>
      <c r="BW2078" s="3"/>
      <c r="BX2078" s="4"/>
      <c r="BY2078" s="5"/>
      <c r="BZ2078" s="5"/>
      <c r="CA2078" s="5"/>
      <c r="CB2078" s="5"/>
      <c r="CC2078" s="5"/>
      <c r="CD2078" s="43"/>
    </row>
    <row r="2079" spans="1:82" x14ac:dyDescent="0.25">
      <c r="A2079" s="8"/>
      <c r="B2079" s="5"/>
      <c r="C2079" s="5"/>
      <c r="D2079" s="5"/>
      <c r="E2079" s="5"/>
      <c r="F2079" s="94" t="str">
        <f t="shared" si="329"/>
        <v/>
      </c>
      <c r="G2079" s="94" t="str">
        <f t="shared" si="330"/>
        <v/>
      </c>
      <c r="H2079" s="127" t="str">
        <f>IF(A2079&lt;&gt;"",IF(MID(C2079,1,1)="c",$AS$26,IF(MID(C2079,1,1)="r",$AS$41,IF(MID(C2079,1,1)="p",#REF!,#REF!))),"")</f>
        <v/>
      </c>
      <c r="I2079" s="92" t="str">
        <f t="shared" si="331"/>
        <v/>
      </c>
      <c r="J2079" s="92" t="str">
        <f t="shared" si="332"/>
        <v/>
      </c>
      <c r="K2079" s="92" t="str">
        <f t="shared" si="333"/>
        <v/>
      </c>
      <c r="L2079" s="92" t="str">
        <f t="shared" si="334"/>
        <v/>
      </c>
      <c r="M2079" s="95" t="str">
        <f>IF(A2079&lt;&gt;"",IF(MID(C2079,1,1)="c",SigmaEpsConcrete(I2079,$AN$30:$AN$33,$AR$30:$AR$33,$AS$26,$AS$27,$AS$28,$AQ$20,$AU$19),""),"")</f>
        <v/>
      </c>
      <c r="N2079" s="95" t="str">
        <f>IF(A2079&lt;&gt;"",IF(MID(C2079,1,1)="r",SigmaEpsReinf(J2079,$AS$42:$AS$43,$AS$41,$AS$39,$AS$40,$AQ$38),""),"")</f>
        <v/>
      </c>
      <c r="Q2079" s="92" t="str">
        <f t="shared" si="336"/>
        <v/>
      </c>
      <c r="R2079" s="92" t="str">
        <f t="shared" si="337"/>
        <v/>
      </c>
      <c r="U2079" s="5"/>
      <c r="V2079" s="5"/>
      <c r="W2079" s="94" t="str">
        <f t="shared" si="335"/>
        <v/>
      </c>
      <c r="X2079" s="94" t="str">
        <f t="shared" si="338"/>
        <v/>
      </c>
      <c r="Y2079" s="5"/>
      <c r="BK2079" s="8"/>
      <c r="BL2079" s="5"/>
      <c r="BM2079" s="5"/>
      <c r="BN2079" s="5"/>
      <c r="BO2079" s="5"/>
      <c r="BP2079" s="1"/>
      <c r="BQ2079" s="1"/>
      <c r="BR2079" s="1"/>
      <c r="BS2079" s="1"/>
      <c r="BT2079" s="1"/>
      <c r="BU2079" s="4"/>
      <c r="BV2079" s="1"/>
      <c r="BW2079" s="3"/>
      <c r="BX2079" s="4"/>
      <c r="BY2079" s="5"/>
      <c r="BZ2079" s="5"/>
      <c r="CA2079" s="5"/>
      <c r="CB2079" s="5"/>
      <c r="CC2079" s="5"/>
      <c r="CD2079" s="43"/>
    </row>
    <row r="2080" spans="1:82" x14ac:dyDescent="0.25">
      <c r="A2080" s="8"/>
      <c r="B2080" s="5"/>
      <c r="C2080" s="5"/>
      <c r="D2080" s="5"/>
      <c r="E2080" s="5"/>
      <c r="F2080" s="94" t="str">
        <f t="shared" si="329"/>
        <v/>
      </c>
      <c r="G2080" s="94" t="str">
        <f t="shared" si="330"/>
        <v/>
      </c>
      <c r="H2080" s="127" t="str">
        <f>IF(A2080&lt;&gt;"",IF(MID(C2080,1,1)="c",$AS$26,IF(MID(C2080,1,1)="r",$AS$41,IF(MID(C2080,1,1)="p",#REF!,#REF!))),"")</f>
        <v/>
      </c>
      <c r="I2080" s="92" t="str">
        <f t="shared" si="331"/>
        <v/>
      </c>
      <c r="J2080" s="92" t="str">
        <f t="shared" si="332"/>
        <v/>
      </c>
      <c r="K2080" s="92" t="str">
        <f t="shared" si="333"/>
        <v/>
      </c>
      <c r="L2080" s="92" t="str">
        <f t="shared" si="334"/>
        <v/>
      </c>
      <c r="M2080" s="95" t="str">
        <f>IF(A2080&lt;&gt;"",IF(MID(C2080,1,1)="c",SigmaEpsConcrete(I2080,$AN$30:$AN$33,$AR$30:$AR$33,$AS$26,$AS$27,$AS$28,$AQ$20,$AU$19),""),"")</f>
        <v/>
      </c>
      <c r="N2080" s="95" t="str">
        <f>IF(A2080&lt;&gt;"",IF(MID(C2080,1,1)="r",SigmaEpsReinf(J2080,$AS$42:$AS$43,$AS$41,$AS$39,$AS$40,$AQ$38),""),"")</f>
        <v/>
      </c>
      <c r="Q2080" s="92" t="str">
        <f t="shared" si="336"/>
        <v/>
      </c>
      <c r="R2080" s="92" t="str">
        <f t="shared" si="337"/>
        <v/>
      </c>
      <c r="U2080" s="5"/>
      <c r="V2080" s="5"/>
      <c r="W2080" s="94" t="str">
        <f t="shared" si="335"/>
        <v/>
      </c>
      <c r="X2080" s="94" t="str">
        <f t="shared" si="338"/>
        <v/>
      </c>
      <c r="Y2080" s="5"/>
      <c r="BK2080" s="8"/>
      <c r="BL2080" s="5"/>
      <c r="BM2080" s="5"/>
      <c r="BN2080" s="5"/>
      <c r="BO2080" s="5"/>
      <c r="BP2080" s="1"/>
      <c r="BQ2080" s="1"/>
      <c r="BR2080" s="1"/>
      <c r="BS2080" s="1"/>
      <c r="BT2080" s="1"/>
      <c r="BU2080" s="4"/>
      <c r="BV2080" s="1"/>
      <c r="BW2080" s="3"/>
      <c r="BX2080" s="4"/>
      <c r="BY2080" s="5"/>
      <c r="BZ2080" s="5"/>
      <c r="CA2080" s="5"/>
      <c r="CB2080" s="5"/>
      <c r="CC2080" s="5"/>
      <c r="CD2080" s="43"/>
    </row>
    <row r="2081" spans="1:82" x14ac:dyDescent="0.25">
      <c r="A2081" s="8"/>
      <c r="B2081" s="5"/>
      <c r="C2081" s="5"/>
      <c r="D2081" s="5"/>
      <c r="E2081" s="5"/>
      <c r="F2081" s="94" t="str">
        <f t="shared" si="329"/>
        <v/>
      </c>
      <c r="G2081" s="94" t="str">
        <f t="shared" si="330"/>
        <v/>
      </c>
      <c r="H2081" s="127" t="str">
        <f>IF(A2081&lt;&gt;"",IF(MID(C2081,1,1)="c",$AS$26,IF(MID(C2081,1,1)="r",$AS$41,IF(MID(C2081,1,1)="p",#REF!,#REF!))),"")</f>
        <v/>
      </c>
      <c r="I2081" s="92" t="str">
        <f t="shared" si="331"/>
        <v/>
      </c>
      <c r="J2081" s="92" t="str">
        <f t="shared" si="332"/>
        <v/>
      </c>
      <c r="K2081" s="92" t="str">
        <f t="shared" si="333"/>
        <v/>
      </c>
      <c r="L2081" s="92" t="str">
        <f t="shared" si="334"/>
        <v/>
      </c>
      <c r="M2081" s="95" t="str">
        <f>IF(A2081&lt;&gt;"",IF(MID(C2081,1,1)="c",SigmaEpsConcrete(I2081,$AN$30:$AN$33,$AR$30:$AR$33,$AS$26,$AS$27,$AS$28,$AQ$20,$AU$19),""),"")</f>
        <v/>
      </c>
      <c r="N2081" s="95" t="str">
        <f>IF(A2081&lt;&gt;"",IF(MID(C2081,1,1)="r",SigmaEpsReinf(J2081,$AS$42:$AS$43,$AS$41,$AS$39,$AS$40,$AQ$38),""),"")</f>
        <v/>
      </c>
      <c r="Q2081" s="92" t="str">
        <f t="shared" si="336"/>
        <v/>
      </c>
      <c r="R2081" s="92" t="str">
        <f t="shared" si="337"/>
        <v/>
      </c>
      <c r="U2081" s="5"/>
      <c r="V2081" s="5"/>
      <c r="W2081" s="94" t="str">
        <f t="shared" si="335"/>
        <v/>
      </c>
      <c r="X2081" s="94" t="str">
        <f t="shared" si="338"/>
        <v/>
      </c>
      <c r="Y2081" s="5"/>
      <c r="BK2081" s="8"/>
      <c r="BL2081" s="5"/>
      <c r="BM2081" s="5"/>
      <c r="BN2081" s="5"/>
      <c r="BO2081" s="5"/>
      <c r="BP2081" s="1"/>
      <c r="BQ2081" s="1"/>
      <c r="BR2081" s="1"/>
      <c r="BS2081" s="1"/>
      <c r="BT2081" s="1"/>
      <c r="BU2081" s="4"/>
      <c r="BV2081" s="1"/>
      <c r="BW2081" s="3"/>
      <c r="BX2081" s="4"/>
      <c r="BY2081" s="5"/>
      <c r="BZ2081" s="5"/>
      <c r="CA2081" s="5"/>
      <c r="CB2081" s="5"/>
      <c r="CC2081" s="5"/>
      <c r="CD2081" s="43"/>
    </row>
    <row r="2082" spans="1:82" x14ac:dyDescent="0.25">
      <c r="A2082" s="8"/>
      <c r="B2082" s="5"/>
      <c r="C2082" s="5"/>
      <c r="D2082" s="5"/>
      <c r="E2082" s="5"/>
      <c r="F2082" s="94" t="str">
        <f t="shared" si="329"/>
        <v/>
      </c>
      <c r="G2082" s="94" t="str">
        <f t="shared" si="330"/>
        <v/>
      </c>
      <c r="H2082" s="127" t="str">
        <f>IF(A2082&lt;&gt;"",IF(MID(C2082,1,1)="c",$AS$26,IF(MID(C2082,1,1)="r",$AS$41,IF(MID(C2082,1,1)="p",#REF!,#REF!))),"")</f>
        <v/>
      </c>
      <c r="I2082" s="92" t="str">
        <f t="shared" si="331"/>
        <v/>
      </c>
      <c r="J2082" s="92" t="str">
        <f t="shared" si="332"/>
        <v/>
      </c>
      <c r="K2082" s="92" t="str">
        <f t="shared" si="333"/>
        <v/>
      </c>
      <c r="L2082" s="92" t="str">
        <f t="shared" si="334"/>
        <v/>
      </c>
      <c r="M2082" s="95" t="str">
        <f>IF(A2082&lt;&gt;"",IF(MID(C2082,1,1)="c",SigmaEpsConcrete(I2082,$AN$30:$AN$33,$AR$30:$AR$33,$AS$26,$AS$27,$AS$28,$AQ$20,$AU$19),""),"")</f>
        <v/>
      </c>
      <c r="N2082" s="95" t="str">
        <f>IF(A2082&lt;&gt;"",IF(MID(C2082,1,1)="r",SigmaEpsReinf(J2082,$AS$42:$AS$43,$AS$41,$AS$39,$AS$40,$AQ$38),""),"")</f>
        <v/>
      </c>
      <c r="Q2082" s="92" t="str">
        <f t="shared" si="336"/>
        <v/>
      </c>
      <c r="R2082" s="92" t="str">
        <f t="shared" si="337"/>
        <v/>
      </c>
      <c r="U2082" s="5"/>
      <c r="V2082" s="5"/>
      <c r="W2082" s="94" t="str">
        <f t="shared" si="335"/>
        <v/>
      </c>
      <c r="X2082" s="94" t="str">
        <f t="shared" si="338"/>
        <v/>
      </c>
      <c r="Y2082" s="5"/>
      <c r="BK2082" s="8"/>
      <c r="BL2082" s="5"/>
      <c r="BM2082" s="5"/>
      <c r="BN2082" s="5"/>
      <c r="BO2082" s="5"/>
      <c r="BP2082" s="1"/>
      <c r="BQ2082" s="1"/>
      <c r="BR2082" s="1"/>
      <c r="BS2082" s="1"/>
      <c r="BT2082" s="1"/>
      <c r="BU2082" s="4"/>
      <c r="BV2082" s="1"/>
      <c r="BW2082" s="3"/>
      <c r="BX2082" s="4"/>
      <c r="BY2082" s="5"/>
      <c r="BZ2082" s="5"/>
      <c r="CA2082" s="5"/>
      <c r="CB2082" s="5"/>
      <c r="CC2082" s="5"/>
      <c r="CD2082" s="43"/>
    </row>
    <row r="2083" spans="1:82" x14ac:dyDescent="0.25">
      <c r="A2083" s="8"/>
      <c r="B2083" s="5"/>
      <c r="C2083" s="5"/>
      <c r="D2083" s="5"/>
      <c r="E2083" s="5"/>
      <c r="F2083" s="94" t="str">
        <f t="shared" si="329"/>
        <v/>
      </c>
      <c r="G2083" s="94" t="str">
        <f t="shared" si="330"/>
        <v/>
      </c>
      <c r="H2083" s="127" t="str">
        <f>IF(A2083&lt;&gt;"",IF(MID(C2083,1,1)="c",$AS$26,IF(MID(C2083,1,1)="r",$AS$41,IF(MID(C2083,1,1)="p",#REF!,#REF!))),"")</f>
        <v/>
      </c>
      <c r="I2083" s="92" t="str">
        <f t="shared" si="331"/>
        <v/>
      </c>
      <c r="J2083" s="92" t="str">
        <f t="shared" si="332"/>
        <v/>
      </c>
      <c r="K2083" s="92" t="str">
        <f t="shared" si="333"/>
        <v/>
      </c>
      <c r="L2083" s="92" t="str">
        <f t="shared" si="334"/>
        <v/>
      </c>
      <c r="M2083" s="95" t="str">
        <f>IF(A2083&lt;&gt;"",IF(MID(C2083,1,1)="c",SigmaEpsConcrete(I2083,$AN$30:$AN$33,$AR$30:$AR$33,$AS$26,$AS$27,$AS$28,$AQ$20,$AU$19),""),"")</f>
        <v/>
      </c>
      <c r="N2083" s="95" t="str">
        <f>IF(A2083&lt;&gt;"",IF(MID(C2083,1,1)="r",SigmaEpsReinf(J2083,$AS$42:$AS$43,$AS$41,$AS$39,$AS$40,$AQ$38),""),"")</f>
        <v/>
      </c>
      <c r="Q2083" s="92" t="str">
        <f t="shared" si="336"/>
        <v/>
      </c>
      <c r="R2083" s="92" t="str">
        <f t="shared" si="337"/>
        <v/>
      </c>
      <c r="U2083" s="5"/>
      <c r="V2083" s="5"/>
      <c r="W2083" s="94" t="str">
        <f t="shared" si="335"/>
        <v/>
      </c>
      <c r="X2083" s="94" t="str">
        <f t="shared" si="338"/>
        <v/>
      </c>
      <c r="Y2083" s="5"/>
      <c r="BK2083" s="8"/>
      <c r="BL2083" s="5"/>
      <c r="BM2083" s="5"/>
      <c r="BN2083" s="5"/>
      <c r="BO2083" s="5"/>
      <c r="BP2083" s="1"/>
      <c r="BQ2083" s="1"/>
      <c r="BR2083" s="1"/>
      <c r="BS2083" s="1"/>
      <c r="BT2083" s="1"/>
      <c r="BU2083" s="4"/>
      <c r="BV2083" s="1"/>
      <c r="BW2083" s="3"/>
      <c r="BX2083" s="4"/>
      <c r="BY2083" s="5"/>
      <c r="BZ2083" s="5"/>
      <c r="CA2083" s="5"/>
      <c r="CB2083" s="5"/>
      <c r="CC2083" s="5"/>
      <c r="CD2083" s="43"/>
    </row>
    <row r="2084" spans="1:82" x14ac:dyDescent="0.25">
      <c r="A2084" s="8"/>
      <c r="B2084" s="5"/>
      <c r="C2084" s="5"/>
      <c r="D2084" s="5"/>
      <c r="E2084" s="5"/>
      <c r="F2084" s="94" t="str">
        <f t="shared" si="329"/>
        <v/>
      </c>
      <c r="G2084" s="94" t="str">
        <f t="shared" si="330"/>
        <v/>
      </c>
      <c r="H2084" s="127" t="str">
        <f>IF(A2084&lt;&gt;"",IF(MID(C2084,1,1)="c",$AS$26,IF(MID(C2084,1,1)="r",$AS$41,IF(MID(C2084,1,1)="p",#REF!,#REF!))),"")</f>
        <v/>
      </c>
      <c r="I2084" s="92" t="str">
        <f t="shared" si="331"/>
        <v/>
      </c>
      <c r="J2084" s="92" t="str">
        <f t="shared" si="332"/>
        <v/>
      </c>
      <c r="K2084" s="92" t="str">
        <f t="shared" si="333"/>
        <v/>
      </c>
      <c r="L2084" s="92" t="str">
        <f t="shared" si="334"/>
        <v/>
      </c>
      <c r="M2084" s="95" t="str">
        <f>IF(A2084&lt;&gt;"",IF(MID(C2084,1,1)="c",SigmaEpsConcrete(I2084,$AN$30:$AN$33,$AR$30:$AR$33,$AS$26,$AS$27,$AS$28,$AQ$20,$AU$19),""),"")</f>
        <v/>
      </c>
      <c r="N2084" s="95" t="str">
        <f>IF(A2084&lt;&gt;"",IF(MID(C2084,1,1)="r",SigmaEpsReinf(J2084,$AS$42:$AS$43,$AS$41,$AS$39,$AS$40,$AQ$38),""),"")</f>
        <v/>
      </c>
      <c r="Q2084" s="92" t="str">
        <f t="shared" si="336"/>
        <v/>
      </c>
      <c r="R2084" s="92" t="str">
        <f t="shared" si="337"/>
        <v/>
      </c>
      <c r="U2084" s="5"/>
      <c r="V2084" s="5"/>
      <c r="W2084" s="94" t="str">
        <f t="shared" si="335"/>
        <v/>
      </c>
      <c r="X2084" s="94" t="str">
        <f t="shared" si="338"/>
        <v/>
      </c>
      <c r="Y2084" s="5"/>
      <c r="BK2084" s="8"/>
      <c r="BL2084" s="5"/>
      <c r="BM2084" s="5"/>
      <c r="BN2084" s="5"/>
      <c r="BO2084" s="5"/>
      <c r="BP2084" s="1"/>
      <c r="BQ2084" s="1"/>
      <c r="BR2084" s="1"/>
      <c r="BS2084" s="1"/>
      <c r="BT2084" s="1"/>
      <c r="BU2084" s="4"/>
      <c r="BV2084" s="1"/>
      <c r="BW2084" s="3"/>
      <c r="BX2084" s="4"/>
      <c r="BY2084" s="5"/>
      <c r="BZ2084" s="5"/>
      <c r="CA2084" s="5"/>
      <c r="CB2084" s="5"/>
      <c r="CC2084" s="5"/>
      <c r="CD2084" s="43"/>
    </row>
    <row r="2085" spans="1:82" x14ac:dyDescent="0.25">
      <c r="A2085" s="8"/>
      <c r="B2085" s="5"/>
      <c r="C2085" s="5"/>
      <c r="D2085" s="5"/>
      <c r="E2085" s="5"/>
      <c r="F2085" s="94" t="str">
        <f t="shared" si="329"/>
        <v/>
      </c>
      <c r="G2085" s="94" t="str">
        <f t="shared" si="330"/>
        <v/>
      </c>
      <c r="H2085" s="127" t="str">
        <f>IF(A2085&lt;&gt;"",IF(MID(C2085,1,1)="c",$AS$26,IF(MID(C2085,1,1)="r",$AS$41,IF(MID(C2085,1,1)="p",#REF!,#REF!))),"")</f>
        <v/>
      </c>
      <c r="I2085" s="92" t="str">
        <f t="shared" si="331"/>
        <v/>
      </c>
      <c r="J2085" s="92" t="str">
        <f t="shared" si="332"/>
        <v/>
      </c>
      <c r="K2085" s="92" t="str">
        <f t="shared" si="333"/>
        <v/>
      </c>
      <c r="L2085" s="92" t="str">
        <f t="shared" si="334"/>
        <v/>
      </c>
      <c r="M2085" s="95" t="str">
        <f>IF(A2085&lt;&gt;"",IF(MID(C2085,1,1)="c",SigmaEpsConcrete(I2085,$AN$30:$AN$33,$AR$30:$AR$33,$AS$26,$AS$27,$AS$28,$AQ$20,$AU$19),""),"")</f>
        <v/>
      </c>
      <c r="N2085" s="95" t="str">
        <f>IF(A2085&lt;&gt;"",IF(MID(C2085,1,1)="r",SigmaEpsReinf(J2085,$AS$42:$AS$43,$AS$41,$AS$39,$AS$40,$AQ$38),""),"")</f>
        <v/>
      </c>
      <c r="Q2085" s="92" t="str">
        <f t="shared" si="336"/>
        <v/>
      </c>
      <c r="R2085" s="92" t="str">
        <f t="shared" si="337"/>
        <v/>
      </c>
      <c r="U2085" s="5"/>
      <c r="V2085" s="5"/>
      <c r="W2085" s="94" t="str">
        <f t="shared" si="335"/>
        <v/>
      </c>
      <c r="X2085" s="94" t="str">
        <f t="shared" si="338"/>
        <v/>
      </c>
      <c r="Y2085" s="5"/>
      <c r="BK2085" s="8"/>
      <c r="BL2085" s="5"/>
      <c r="BM2085" s="5"/>
      <c r="BN2085" s="5"/>
      <c r="BO2085" s="5"/>
      <c r="BP2085" s="1"/>
      <c r="BQ2085" s="1"/>
      <c r="BR2085" s="1"/>
      <c r="BS2085" s="1"/>
      <c r="BT2085" s="1"/>
      <c r="BU2085" s="4"/>
      <c r="BV2085" s="1"/>
      <c r="BW2085" s="3"/>
      <c r="BX2085" s="4"/>
      <c r="BY2085" s="5"/>
      <c r="BZ2085" s="5"/>
      <c r="CA2085" s="5"/>
      <c r="CB2085" s="5"/>
      <c r="CC2085" s="5"/>
      <c r="CD2085" s="43"/>
    </row>
    <row r="2086" spans="1:82" x14ac:dyDescent="0.25">
      <c r="A2086" s="8"/>
      <c r="B2086" s="5"/>
      <c r="C2086" s="5"/>
      <c r="D2086" s="5"/>
      <c r="E2086" s="5"/>
      <c r="F2086" s="94" t="str">
        <f t="shared" si="329"/>
        <v/>
      </c>
      <c r="G2086" s="94" t="str">
        <f t="shared" si="330"/>
        <v/>
      </c>
      <c r="H2086" s="127" t="str">
        <f>IF(A2086&lt;&gt;"",IF(MID(C2086,1,1)="c",$AS$26,IF(MID(C2086,1,1)="r",$AS$41,IF(MID(C2086,1,1)="p",#REF!,#REF!))),"")</f>
        <v/>
      </c>
      <c r="I2086" s="92" t="str">
        <f t="shared" si="331"/>
        <v/>
      </c>
      <c r="J2086" s="92" t="str">
        <f t="shared" si="332"/>
        <v/>
      </c>
      <c r="K2086" s="92" t="str">
        <f t="shared" si="333"/>
        <v/>
      </c>
      <c r="L2086" s="92" t="str">
        <f t="shared" si="334"/>
        <v/>
      </c>
      <c r="M2086" s="95" t="str">
        <f>IF(A2086&lt;&gt;"",IF(MID(C2086,1,1)="c",SigmaEpsConcrete(I2086,$AN$30:$AN$33,$AR$30:$AR$33,$AS$26,$AS$27,$AS$28,$AQ$20,$AU$19),""),"")</f>
        <v/>
      </c>
      <c r="N2086" s="95" t="str">
        <f>IF(A2086&lt;&gt;"",IF(MID(C2086,1,1)="r",SigmaEpsReinf(J2086,$AS$42:$AS$43,$AS$41,$AS$39,$AS$40,$AQ$38),""),"")</f>
        <v/>
      </c>
      <c r="Q2086" s="92" t="str">
        <f t="shared" si="336"/>
        <v/>
      </c>
      <c r="R2086" s="92" t="str">
        <f t="shared" si="337"/>
        <v/>
      </c>
      <c r="U2086" s="5"/>
      <c r="V2086" s="5"/>
      <c r="W2086" s="94" t="str">
        <f t="shared" si="335"/>
        <v/>
      </c>
      <c r="X2086" s="94" t="str">
        <f t="shared" si="338"/>
        <v/>
      </c>
      <c r="Y2086" s="5"/>
      <c r="BK2086" s="8"/>
      <c r="BL2086" s="5"/>
      <c r="BM2086" s="5"/>
      <c r="BN2086" s="5"/>
      <c r="BO2086" s="5"/>
      <c r="BP2086" s="1"/>
      <c r="BQ2086" s="1"/>
      <c r="BR2086" s="1"/>
      <c r="BS2086" s="1"/>
      <c r="BT2086" s="1"/>
      <c r="BU2086" s="4"/>
      <c r="BV2086" s="1"/>
      <c r="BW2086" s="3"/>
      <c r="BX2086" s="4"/>
      <c r="BY2086" s="5"/>
      <c r="BZ2086" s="5"/>
      <c r="CA2086" s="5"/>
      <c r="CB2086" s="5"/>
      <c r="CC2086" s="5"/>
      <c r="CD2086" s="43"/>
    </row>
    <row r="2087" spans="1:82" x14ac:dyDescent="0.25">
      <c r="A2087" s="8"/>
      <c r="B2087" s="5"/>
      <c r="C2087" s="5"/>
      <c r="D2087" s="5"/>
      <c r="E2087" s="5"/>
      <c r="F2087" s="94" t="str">
        <f t="shared" si="329"/>
        <v/>
      </c>
      <c r="G2087" s="94" t="str">
        <f t="shared" si="330"/>
        <v/>
      </c>
      <c r="H2087" s="127" t="str">
        <f>IF(A2087&lt;&gt;"",IF(MID(C2087,1,1)="c",$AS$26,IF(MID(C2087,1,1)="r",$AS$41,IF(MID(C2087,1,1)="p",#REF!,#REF!))),"")</f>
        <v/>
      </c>
      <c r="I2087" s="92" t="str">
        <f t="shared" si="331"/>
        <v/>
      </c>
      <c r="J2087" s="92" t="str">
        <f t="shared" si="332"/>
        <v/>
      </c>
      <c r="K2087" s="92" t="str">
        <f t="shared" si="333"/>
        <v/>
      </c>
      <c r="L2087" s="92" t="str">
        <f t="shared" si="334"/>
        <v/>
      </c>
      <c r="M2087" s="95" t="str">
        <f>IF(A2087&lt;&gt;"",IF(MID(C2087,1,1)="c",SigmaEpsConcrete(I2087,$AN$30:$AN$33,$AR$30:$AR$33,$AS$26,$AS$27,$AS$28,$AQ$20,$AU$19),""),"")</f>
        <v/>
      </c>
      <c r="N2087" s="95" t="str">
        <f>IF(A2087&lt;&gt;"",IF(MID(C2087,1,1)="r",SigmaEpsReinf(J2087,$AS$42:$AS$43,$AS$41,$AS$39,$AS$40,$AQ$38),""),"")</f>
        <v/>
      </c>
      <c r="Q2087" s="92" t="str">
        <f t="shared" si="336"/>
        <v/>
      </c>
      <c r="R2087" s="92" t="str">
        <f t="shared" si="337"/>
        <v/>
      </c>
      <c r="U2087" s="5"/>
      <c r="V2087" s="5"/>
      <c r="W2087" s="94" t="str">
        <f t="shared" si="335"/>
        <v/>
      </c>
      <c r="X2087" s="94" t="str">
        <f t="shared" si="338"/>
        <v/>
      </c>
      <c r="Y2087" s="5"/>
      <c r="BK2087" s="8"/>
      <c r="BL2087" s="5"/>
      <c r="BM2087" s="5"/>
      <c r="BN2087" s="5"/>
      <c r="BO2087" s="5"/>
      <c r="BP2087" s="1"/>
      <c r="BQ2087" s="1"/>
      <c r="BR2087" s="1"/>
      <c r="BS2087" s="1"/>
      <c r="BT2087" s="1"/>
      <c r="BU2087" s="4"/>
      <c r="BV2087" s="1"/>
      <c r="BW2087" s="3"/>
      <c r="BX2087" s="4"/>
      <c r="BY2087" s="5"/>
      <c r="BZ2087" s="5"/>
      <c r="CA2087" s="5"/>
      <c r="CB2087" s="5"/>
      <c r="CC2087" s="5"/>
      <c r="CD2087" s="43"/>
    </row>
    <row r="2088" spans="1:82" x14ac:dyDescent="0.25">
      <c r="A2088" s="8"/>
      <c r="B2088" s="5"/>
      <c r="C2088" s="5"/>
      <c r="D2088" s="5"/>
      <c r="E2088" s="5"/>
      <c r="F2088" s="94" t="str">
        <f t="shared" si="329"/>
        <v/>
      </c>
      <c r="G2088" s="94" t="str">
        <f t="shared" si="330"/>
        <v/>
      </c>
      <c r="H2088" s="127" t="str">
        <f>IF(A2088&lt;&gt;"",IF(MID(C2088,1,1)="c",$AS$26,IF(MID(C2088,1,1)="r",$AS$41,IF(MID(C2088,1,1)="p",#REF!,#REF!))),"")</f>
        <v/>
      </c>
      <c r="I2088" s="92" t="str">
        <f t="shared" si="331"/>
        <v/>
      </c>
      <c r="J2088" s="92" t="str">
        <f t="shared" si="332"/>
        <v/>
      </c>
      <c r="K2088" s="92" t="str">
        <f t="shared" si="333"/>
        <v/>
      </c>
      <c r="L2088" s="92" t="str">
        <f t="shared" si="334"/>
        <v/>
      </c>
      <c r="M2088" s="95" t="str">
        <f>IF(A2088&lt;&gt;"",IF(MID(C2088,1,1)="c",SigmaEpsConcrete(I2088,$AN$30:$AN$33,$AR$30:$AR$33,$AS$26,$AS$27,$AS$28,$AQ$20,$AU$19),""),"")</f>
        <v/>
      </c>
      <c r="N2088" s="95" t="str">
        <f>IF(A2088&lt;&gt;"",IF(MID(C2088,1,1)="r",SigmaEpsReinf(J2088,$AS$42:$AS$43,$AS$41,$AS$39,$AS$40,$AQ$38),""),"")</f>
        <v/>
      </c>
      <c r="Q2088" s="92" t="str">
        <f t="shared" si="336"/>
        <v/>
      </c>
      <c r="R2088" s="92" t="str">
        <f t="shared" si="337"/>
        <v/>
      </c>
      <c r="U2088" s="5"/>
      <c r="V2088" s="5"/>
      <c r="W2088" s="94" t="str">
        <f t="shared" si="335"/>
        <v/>
      </c>
      <c r="X2088" s="94" t="str">
        <f t="shared" si="338"/>
        <v/>
      </c>
      <c r="Y2088" s="5"/>
      <c r="BK2088" s="8"/>
      <c r="BL2088" s="5"/>
      <c r="BM2088" s="5"/>
      <c r="BN2088" s="5"/>
      <c r="BO2088" s="5"/>
      <c r="BP2088" s="1"/>
      <c r="BQ2088" s="1"/>
      <c r="BR2088" s="1"/>
      <c r="BS2088" s="1"/>
      <c r="BT2088" s="1"/>
      <c r="BU2088" s="4"/>
      <c r="BV2088" s="1"/>
      <c r="BW2088" s="3"/>
      <c r="BX2088" s="4"/>
      <c r="BY2088" s="5"/>
      <c r="BZ2088" s="5"/>
      <c r="CA2088" s="5"/>
      <c r="CB2088" s="5"/>
      <c r="CC2088" s="5"/>
      <c r="CD2088" s="43"/>
    </row>
    <row r="2089" spans="1:82" x14ac:dyDescent="0.25">
      <c r="A2089" s="8"/>
      <c r="B2089" s="5"/>
      <c r="C2089" s="5"/>
      <c r="D2089" s="5"/>
      <c r="E2089" s="5"/>
      <c r="F2089" s="94" t="str">
        <f t="shared" si="329"/>
        <v/>
      </c>
      <c r="G2089" s="94" t="str">
        <f t="shared" si="330"/>
        <v/>
      </c>
      <c r="H2089" s="127" t="str">
        <f>IF(A2089&lt;&gt;"",IF(MID(C2089,1,1)="c",$AS$26,IF(MID(C2089,1,1)="r",$AS$41,IF(MID(C2089,1,1)="p",#REF!,#REF!))),"")</f>
        <v/>
      </c>
      <c r="I2089" s="92" t="str">
        <f t="shared" si="331"/>
        <v/>
      </c>
      <c r="J2089" s="92" t="str">
        <f t="shared" si="332"/>
        <v/>
      </c>
      <c r="K2089" s="92" t="str">
        <f t="shared" si="333"/>
        <v/>
      </c>
      <c r="L2089" s="92" t="str">
        <f t="shared" si="334"/>
        <v/>
      </c>
      <c r="M2089" s="95" t="str">
        <f>IF(A2089&lt;&gt;"",IF(MID(C2089,1,1)="c",SigmaEpsConcrete(I2089,$AN$30:$AN$33,$AR$30:$AR$33,$AS$26,$AS$27,$AS$28,$AQ$20,$AU$19),""),"")</f>
        <v/>
      </c>
      <c r="N2089" s="95" t="str">
        <f>IF(A2089&lt;&gt;"",IF(MID(C2089,1,1)="r",SigmaEpsReinf(J2089,$AS$42:$AS$43,$AS$41,$AS$39,$AS$40,$AQ$38),""),"")</f>
        <v/>
      </c>
      <c r="Q2089" s="92" t="str">
        <f t="shared" si="336"/>
        <v/>
      </c>
      <c r="R2089" s="92" t="str">
        <f t="shared" si="337"/>
        <v/>
      </c>
      <c r="U2089" s="5"/>
      <c r="V2089" s="5"/>
      <c r="W2089" s="94" t="str">
        <f t="shared" si="335"/>
        <v/>
      </c>
      <c r="X2089" s="94" t="str">
        <f t="shared" si="338"/>
        <v/>
      </c>
      <c r="Y2089" s="5"/>
      <c r="BK2089" s="8"/>
      <c r="BL2089" s="5"/>
      <c r="BM2089" s="5"/>
      <c r="BN2089" s="5"/>
      <c r="BO2089" s="5"/>
      <c r="BP2089" s="1"/>
      <c r="BQ2089" s="1"/>
      <c r="BR2089" s="1"/>
      <c r="BS2089" s="1"/>
      <c r="BT2089" s="1"/>
      <c r="BU2089" s="4"/>
      <c r="BV2089" s="1"/>
      <c r="BW2089" s="3"/>
      <c r="BX2089" s="4"/>
      <c r="BY2089" s="5"/>
      <c r="BZ2089" s="5"/>
      <c r="CA2089" s="5"/>
      <c r="CB2089" s="5"/>
      <c r="CC2089" s="5"/>
      <c r="CD2089" s="43"/>
    </row>
    <row r="2090" spans="1:82" x14ac:dyDescent="0.25">
      <c r="A2090" s="8"/>
      <c r="B2090" s="5"/>
      <c r="C2090" s="5"/>
      <c r="D2090" s="5"/>
      <c r="E2090" s="5"/>
      <c r="F2090" s="94" t="str">
        <f t="shared" si="329"/>
        <v/>
      </c>
      <c r="G2090" s="94" t="str">
        <f t="shared" si="330"/>
        <v/>
      </c>
      <c r="H2090" s="127" t="str">
        <f>IF(A2090&lt;&gt;"",IF(MID(C2090,1,1)="c",$AS$26,IF(MID(C2090,1,1)="r",$AS$41,IF(MID(C2090,1,1)="p",#REF!,#REF!))),"")</f>
        <v/>
      </c>
      <c r="I2090" s="92" t="str">
        <f t="shared" si="331"/>
        <v/>
      </c>
      <c r="J2090" s="92" t="str">
        <f t="shared" si="332"/>
        <v/>
      </c>
      <c r="K2090" s="92" t="str">
        <f t="shared" si="333"/>
        <v/>
      </c>
      <c r="L2090" s="92" t="str">
        <f t="shared" si="334"/>
        <v/>
      </c>
      <c r="M2090" s="95" t="str">
        <f>IF(A2090&lt;&gt;"",IF(MID(C2090,1,1)="c",SigmaEpsConcrete(I2090,$AN$30:$AN$33,$AR$30:$AR$33,$AS$26,$AS$27,$AS$28,$AQ$20,$AU$19),""),"")</f>
        <v/>
      </c>
      <c r="N2090" s="95" t="str">
        <f>IF(A2090&lt;&gt;"",IF(MID(C2090,1,1)="r",SigmaEpsReinf(J2090,$AS$42:$AS$43,$AS$41,$AS$39,$AS$40,$AQ$38),""),"")</f>
        <v/>
      </c>
      <c r="Q2090" s="92" t="str">
        <f t="shared" si="336"/>
        <v/>
      </c>
      <c r="R2090" s="92" t="str">
        <f t="shared" si="337"/>
        <v/>
      </c>
      <c r="U2090" s="5"/>
      <c r="V2090" s="5"/>
      <c r="W2090" s="94" t="str">
        <f t="shared" si="335"/>
        <v/>
      </c>
      <c r="X2090" s="94" t="str">
        <f t="shared" si="338"/>
        <v/>
      </c>
      <c r="Y2090" s="5"/>
      <c r="BK2090" s="8"/>
      <c r="BL2090" s="5"/>
      <c r="BM2090" s="5"/>
      <c r="BN2090" s="5"/>
      <c r="BO2090" s="5"/>
      <c r="BP2090" s="1"/>
      <c r="BQ2090" s="1"/>
      <c r="BR2090" s="1"/>
      <c r="BS2090" s="1"/>
      <c r="BT2090" s="1"/>
      <c r="BU2090" s="4"/>
      <c r="BV2090" s="1"/>
      <c r="BW2090" s="3"/>
      <c r="BX2090" s="4"/>
      <c r="BY2090" s="5"/>
      <c r="BZ2090" s="5"/>
      <c r="CA2090" s="5"/>
      <c r="CB2090" s="5"/>
      <c r="CC2090" s="5"/>
      <c r="CD2090" s="43"/>
    </row>
    <row r="2091" spans="1:82" x14ac:dyDescent="0.25">
      <c r="A2091" s="8"/>
      <c r="B2091" s="5"/>
      <c r="C2091" s="5"/>
      <c r="D2091" s="5"/>
      <c r="E2091" s="5"/>
      <c r="F2091" s="94" t="str">
        <f t="shared" si="329"/>
        <v/>
      </c>
      <c r="G2091" s="94" t="str">
        <f t="shared" si="330"/>
        <v/>
      </c>
      <c r="H2091" s="127" t="str">
        <f>IF(A2091&lt;&gt;"",IF(MID(C2091,1,1)="c",$AS$26,IF(MID(C2091,1,1)="r",$AS$41,IF(MID(C2091,1,1)="p",#REF!,#REF!))),"")</f>
        <v/>
      </c>
      <c r="I2091" s="92" t="str">
        <f t="shared" si="331"/>
        <v/>
      </c>
      <c r="J2091" s="92" t="str">
        <f t="shared" si="332"/>
        <v/>
      </c>
      <c r="K2091" s="92" t="str">
        <f t="shared" si="333"/>
        <v/>
      </c>
      <c r="L2091" s="92" t="str">
        <f t="shared" si="334"/>
        <v/>
      </c>
      <c r="M2091" s="95" t="str">
        <f>IF(A2091&lt;&gt;"",IF(MID(C2091,1,1)="c",SigmaEpsConcrete(I2091,$AN$30:$AN$33,$AR$30:$AR$33,$AS$26,$AS$27,$AS$28,$AQ$20,$AU$19),""),"")</f>
        <v/>
      </c>
      <c r="N2091" s="95" t="str">
        <f>IF(A2091&lt;&gt;"",IF(MID(C2091,1,1)="r",SigmaEpsReinf(J2091,$AS$42:$AS$43,$AS$41,$AS$39,$AS$40,$AQ$38),""),"")</f>
        <v/>
      </c>
      <c r="Q2091" s="92" t="str">
        <f t="shared" si="336"/>
        <v/>
      </c>
      <c r="R2091" s="92" t="str">
        <f t="shared" si="337"/>
        <v/>
      </c>
      <c r="U2091" s="5"/>
      <c r="V2091" s="5"/>
      <c r="W2091" s="94" t="str">
        <f t="shared" si="335"/>
        <v/>
      </c>
      <c r="X2091" s="94" t="str">
        <f t="shared" si="338"/>
        <v/>
      </c>
      <c r="Y2091" s="5"/>
      <c r="BK2091" s="8"/>
      <c r="BL2091" s="5"/>
      <c r="BM2091" s="5"/>
      <c r="BN2091" s="5"/>
      <c r="BO2091" s="5"/>
      <c r="BP2091" s="1"/>
      <c r="BQ2091" s="1"/>
      <c r="BR2091" s="1"/>
      <c r="BS2091" s="1"/>
      <c r="BT2091" s="1"/>
      <c r="BU2091" s="4"/>
      <c r="BV2091" s="1"/>
      <c r="BW2091" s="3"/>
      <c r="BX2091" s="4"/>
      <c r="BY2091" s="5"/>
      <c r="BZ2091" s="5"/>
      <c r="CA2091" s="5"/>
      <c r="CB2091" s="5"/>
      <c r="CC2091" s="5"/>
      <c r="CD2091" s="43"/>
    </row>
    <row r="2092" spans="1:82" x14ac:dyDescent="0.25">
      <c r="A2092" s="8"/>
      <c r="B2092" s="5"/>
      <c r="C2092" s="5"/>
      <c r="D2092" s="5"/>
      <c r="E2092" s="5"/>
      <c r="F2092" s="94" t="str">
        <f t="shared" si="329"/>
        <v/>
      </c>
      <c r="G2092" s="94" t="str">
        <f t="shared" si="330"/>
        <v/>
      </c>
      <c r="H2092" s="127" t="str">
        <f>IF(A2092&lt;&gt;"",IF(MID(C2092,1,1)="c",$AS$26,IF(MID(C2092,1,1)="r",$AS$41,IF(MID(C2092,1,1)="p",#REF!,#REF!))),"")</f>
        <v/>
      </c>
      <c r="I2092" s="92" t="str">
        <f t="shared" si="331"/>
        <v/>
      </c>
      <c r="J2092" s="92" t="str">
        <f t="shared" si="332"/>
        <v/>
      </c>
      <c r="K2092" s="92" t="str">
        <f t="shared" si="333"/>
        <v/>
      </c>
      <c r="L2092" s="92" t="str">
        <f t="shared" si="334"/>
        <v/>
      </c>
      <c r="M2092" s="95" t="str">
        <f>IF(A2092&lt;&gt;"",IF(MID(C2092,1,1)="c",SigmaEpsConcrete(I2092,$AN$30:$AN$33,$AR$30:$AR$33,$AS$26,$AS$27,$AS$28,$AQ$20,$AU$19),""),"")</f>
        <v/>
      </c>
      <c r="N2092" s="95" t="str">
        <f>IF(A2092&lt;&gt;"",IF(MID(C2092,1,1)="r",SigmaEpsReinf(J2092,$AS$42:$AS$43,$AS$41,$AS$39,$AS$40,$AQ$38),""),"")</f>
        <v/>
      </c>
      <c r="Q2092" s="92" t="str">
        <f t="shared" si="336"/>
        <v/>
      </c>
      <c r="R2092" s="92" t="str">
        <f t="shared" si="337"/>
        <v/>
      </c>
      <c r="U2092" s="5"/>
      <c r="V2092" s="5"/>
      <c r="W2092" s="94" t="str">
        <f t="shared" si="335"/>
        <v/>
      </c>
      <c r="X2092" s="94" t="str">
        <f t="shared" si="338"/>
        <v/>
      </c>
      <c r="Y2092" s="5"/>
      <c r="BK2092" s="8"/>
      <c r="BL2092" s="5"/>
      <c r="BM2092" s="5"/>
      <c r="BN2092" s="5"/>
      <c r="BO2092" s="5"/>
      <c r="BP2092" s="1"/>
      <c r="BQ2092" s="1"/>
      <c r="BR2092" s="1"/>
      <c r="BS2092" s="1"/>
      <c r="BT2092" s="1"/>
      <c r="BU2092" s="4"/>
      <c r="BV2092" s="1"/>
      <c r="BW2092" s="3"/>
      <c r="BX2092" s="4"/>
      <c r="BY2092" s="5"/>
      <c r="BZ2092" s="5"/>
      <c r="CA2092" s="5"/>
      <c r="CB2092" s="5"/>
      <c r="CC2092" s="5"/>
      <c r="CD2092" s="43"/>
    </row>
    <row r="2093" spans="1:82" x14ac:dyDescent="0.25">
      <c r="A2093" s="8"/>
      <c r="B2093" s="5"/>
      <c r="C2093" s="5"/>
      <c r="D2093" s="5"/>
      <c r="E2093" s="5"/>
      <c r="F2093" s="94" t="str">
        <f t="shared" si="329"/>
        <v/>
      </c>
      <c r="G2093" s="94" t="str">
        <f t="shared" si="330"/>
        <v/>
      </c>
      <c r="H2093" s="127" t="str">
        <f>IF(A2093&lt;&gt;"",IF(MID(C2093,1,1)="c",$AS$26,IF(MID(C2093,1,1)="r",$AS$41,IF(MID(C2093,1,1)="p",#REF!,#REF!))),"")</f>
        <v/>
      </c>
      <c r="I2093" s="92" t="str">
        <f t="shared" si="331"/>
        <v/>
      </c>
      <c r="J2093" s="92" t="str">
        <f t="shared" si="332"/>
        <v/>
      </c>
      <c r="K2093" s="92" t="str">
        <f t="shared" si="333"/>
        <v/>
      </c>
      <c r="L2093" s="92" t="str">
        <f t="shared" si="334"/>
        <v/>
      </c>
      <c r="M2093" s="95" t="str">
        <f>IF(A2093&lt;&gt;"",IF(MID(C2093,1,1)="c",SigmaEpsConcrete(I2093,$AN$30:$AN$33,$AR$30:$AR$33,$AS$26,$AS$27,$AS$28,$AQ$20,$AU$19),""),"")</f>
        <v/>
      </c>
      <c r="N2093" s="95" t="str">
        <f>IF(A2093&lt;&gt;"",IF(MID(C2093,1,1)="r",SigmaEpsReinf(J2093,$AS$42:$AS$43,$AS$41,$AS$39,$AS$40,$AQ$38),""),"")</f>
        <v/>
      </c>
      <c r="Q2093" s="92" t="str">
        <f t="shared" si="336"/>
        <v/>
      </c>
      <c r="R2093" s="92" t="str">
        <f t="shared" si="337"/>
        <v/>
      </c>
      <c r="U2093" s="5"/>
      <c r="V2093" s="5"/>
      <c r="W2093" s="94" t="str">
        <f t="shared" si="335"/>
        <v/>
      </c>
      <c r="X2093" s="94" t="str">
        <f t="shared" si="338"/>
        <v/>
      </c>
      <c r="Y2093" s="5"/>
      <c r="BK2093" s="8"/>
      <c r="BL2093" s="5"/>
      <c r="BM2093" s="5"/>
      <c r="BN2093" s="5"/>
      <c r="BO2093" s="5"/>
      <c r="BP2093" s="1"/>
      <c r="BQ2093" s="1"/>
      <c r="BR2093" s="1"/>
      <c r="BS2093" s="1"/>
      <c r="BT2093" s="1"/>
      <c r="BU2093" s="4"/>
      <c r="BV2093" s="1"/>
      <c r="BW2093" s="3"/>
      <c r="BX2093" s="4"/>
      <c r="BY2093" s="5"/>
      <c r="BZ2093" s="5"/>
      <c r="CA2093" s="5"/>
      <c r="CB2093" s="5"/>
      <c r="CC2093" s="5"/>
      <c r="CD2093" s="43"/>
    </row>
    <row r="2094" spans="1:82" x14ac:dyDescent="0.25">
      <c r="A2094" s="8"/>
      <c r="B2094" s="5"/>
      <c r="C2094" s="5"/>
      <c r="D2094" s="5"/>
      <c r="E2094" s="5"/>
      <c r="F2094" s="94" t="str">
        <f t="shared" si="329"/>
        <v/>
      </c>
      <c r="G2094" s="94" t="str">
        <f t="shared" si="330"/>
        <v/>
      </c>
      <c r="H2094" s="127" t="str">
        <f>IF(A2094&lt;&gt;"",IF(MID(C2094,1,1)="c",$AS$26,IF(MID(C2094,1,1)="r",$AS$41,IF(MID(C2094,1,1)="p",#REF!,#REF!))),"")</f>
        <v/>
      </c>
      <c r="I2094" s="92" t="str">
        <f t="shared" si="331"/>
        <v/>
      </c>
      <c r="J2094" s="92" t="str">
        <f t="shared" si="332"/>
        <v/>
      </c>
      <c r="K2094" s="92" t="str">
        <f t="shared" si="333"/>
        <v/>
      </c>
      <c r="L2094" s="92" t="str">
        <f t="shared" si="334"/>
        <v/>
      </c>
      <c r="M2094" s="95" t="str">
        <f>IF(A2094&lt;&gt;"",IF(MID(C2094,1,1)="c",SigmaEpsConcrete(I2094,$AN$30:$AN$33,$AR$30:$AR$33,$AS$26,$AS$27,$AS$28,$AQ$20,$AU$19),""),"")</f>
        <v/>
      </c>
      <c r="N2094" s="95" t="str">
        <f>IF(A2094&lt;&gt;"",IF(MID(C2094,1,1)="r",SigmaEpsReinf(J2094,$AS$42:$AS$43,$AS$41,$AS$39,$AS$40,$AQ$38),""),"")</f>
        <v/>
      </c>
      <c r="Q2094" s="92" t="str">
        <f t="shared" si="336"/>
        <v/>
      </c>
      <c r="R2094" s="92" t="str">
        <f t="shared" si="337"/>
        <v/>
      </c>
      <c r="U2094" s="5"/>
      <c r="V2094" s="5"/>
      <c r="W2094" s="94" t="str">
        <f t="shared" si="335"/>
        <v/>
      </c>
      <c r="X2094" s="94" t="str">
        <f t="shared" si="338"/>
        <v/>
      </c>
      <c r="Y2094" s="5"/>
      <c r="BK2094" s="8"/>
      <c r="BL2094" s="5"/>
      <c r="BM2094" s="5"/>
      <c r="BN2094" s="5"/>
      <c r="BO2094" s="5"/>
      <c r="BP2094" s="1"/>
      <c r="BQ2094" s="1"/>
      <c r="BR2094" s="1"/>
      <c r="BS2094" s="1"/>
      <c r="BT2094" s="1"/>
      <c r="BU2094" s="4"/>
      <c r="BV2094" s="1"/>
      <c r="BW2094" s="3"/>
      <c r="BX2094" s="4"/>
      <c r="BY2094" s="5"/>
      <c r="BZ2094" s="5"/>
      <c r="CA2094" s="5"/>
      <c r="CB2094" s="5"/>
      <c r="CC2094" s="5"/>
      <c r="CD2094" s="43"/>
    </row>
    <row r="2095" spans="1:82" x14ac:dyDescent="0.25">
      <c r="A2095" s="8"/>
      <c r="B2095" s="5"/>
      <c r="C2095" s="5"/>
      <c r="D2095" s="5"/>
      <c r="E2095" s="5"/>
      <c r="F2095" s="94" t="str">
        <f t="shared" si="329"/>
        <v/>
      </c>
      <c r="G2095" s="94" t="str">
        <f t="shared" si="330"/>
        <v/>
      </c>
      <c r="H2095" s="127" t="str">
        <f>IF(A2095&lt;&gt;"",IF(MID(C2095,1,1)="c",$AS$26,IF(MID(C2095,1,1)="r",$AS$41,IF(MID(C2095,1,1)="p",#REF!,#REF!))),"")</f>
        <v/>
      </c>
      <c r="I2095" s="92" t="str">
        <f t="shared" si="331"/>
        <v/>
      </c>
      <c r="J2095" s="92" t="str">
        <f t="shared" si="332"/>
        <v/>
      </c>
      <c r="K2095" s="92" t="str">
        <f t="shared" si="333"/>
        <v/>
      </c>
      <c r="L2095" s="92" t="str">
        <f t="shared" si="334"/>
        <v/>
      </c>
      <c r="M2095" s="95" t="str">
        <f>IF(A2095&lt;&gt;"",IF(MID(C2095,1,1)="c",SigmaEpsConcrete(I2095,$AN$30:$AN$33,$AR$30:$AR$33,$AS$26,$AS$27,$AS$28,$AQ$20,$AU$19),""),"")</f>
        <v/>
      </c>
      <c r="N2095" s="95" t="str">
        <f>IF(A2095&lt;&gt;"",IF(MID(C2095,1,1)="r",SigmaEpsReinf(J2095,$AS$42:$AS$43,$AS$41,$AS$39,$AS$40,$AQ$38),""),"")</f>
        <v/>
      </c>
      <c r="Q2095" s="92" t="str">
        <f t="shared" si="336"/>
        <v/>
      </c>
      <c r="R2095" s="92" t="str">
        <f t="shared" si="337"/>
        <v/>
      </c>
      <c r="U2095" s="5"/>
      <c r="V2095" s="5"/>
      <c r="W2095" s="94" t="str">
        <f t="shared" si="335"/>
        <v/>
      </c>
      <c r="X2095" s="94" t="str">
        <f t="shared" si="338"/>
        <v/>
      </c>
      <c r="Y2095" s="5"/>
      <c r="BK2095" s="8"/>
      <c r="BL2095" s="5"/>
      <c r="BM2095" s="5"/>
      <c r="BN2095" s="5"/>
      <c r="BO2095" s="5"/>
      <c r="BP2095" s="1"/>
      <c r="BQ2095" s="1"/>
      <c r="BR2095" s="1"/>
      <c r="BS2095" s="1"/>
      <c r="BT2095" s="1"/>
      <c r="BU2095" s="4"/>
      <c r="BV2095" s="1"/>
      <c r="BW2095" s="3"/>
      <c r="BX2095" s="4"/>
      <c r="BY2095" s="5"/>
      <c r="BZ2095" s="5"/>
      <c r="CA2095" s="5"/>
      <c r="CB2095" s="5"/>
      <c r="CC2095" s="5"/>
      <c r="CD2095" s="43"/>
    </row>
    <row r="2096" spans="1:82" x14ac:dyDescent="0.25">
      <c r="A2096" s="8"/>
      <c r="B2096" s="5"/>
      <c r="C2096" s="5"/>
      <c r="D2096" s="5"/>
      <c r="E2096" s="5"/>
      <c r="F2096" s="94" t="str">
        <f t="shared" si="329"/>
        <v/>
      </c>
      <c r="G2096" s="94" t="str">
        <f t="shared" si="330"/>
        <v/>
      </c>
      <c r="H2096" s="127" t="str">
        <f>IF(A2096&lt;&gt;"",IF(MID(C2096,1,1)="c",$AS$26,IF(MID(C2096,1,1)="r",$AS$41,IF(MID(C2096,1,1)="p",#REF!,#REF!))),"")</f>
        <v/>
      </c>
      <c r="I2096" s="92" t="str">
        <f t="shared" si="331"/>
        <v/>
      </c>
      <c r="J2096" s="92" t="str">
        <f t="shared" si="332"/>
        <v/>
      </c>
      <c r="K2096" s="92" t="str">
        <f t="shared" si="333"/>
        <v/>
      </c>
      <c r="L2096" s="92" t="str">
        <f t="shared" si="334"/>
        <v/>
      </c>
      <c r="M2096" s="95" t="str">
        <f>IF(A2096&lt;&gt;"",IF(MID(C2096,1,1)="c",SigmaEpsConcrete(I2096,$AN$30:$AN$33,$AR$30:$AR$33,$AS$26,$AS$27,$AS$28,$AQ$20,$AU$19),""),"")</f>
        <v/>
      </c>
      <c r="N2096" s="95" t="str">
        <f>IF(A2096&lt;&gt;"",IF(MID(C2096,1,1)="r",SigmaEpsReinf(J2096,$AS$42:$AS$43,$AS$41,$AS$39,$AS$40,$AQ$38),""),"")</f>
        <v/>
      </c>
      <c r="Q2096" s="92" t="str">
        <f t="shared" si="336"/>
        <v/>
      </c>
      <c r="R2096" s="92" t="str">
        <f t="shared" si="337"/>
        <v/>
      </c>
      <c r="U2096" s="5"/>
      <c r="V2096" s="5"/>
      <c r="W2096" s="94" t="str">
        <f t="shared" si="335"/>
        <v/>
      </c>
      <c r="X2096" s="94" t="str">
        <f t="shared" si="338"/>
        <v/>
      </c>
      <c r="Y2096" s="5"/>
      <c r="BK2096" s="8"/>
      <c r="BL2096" s="5"/>
      <c r="BM2096" s="5"/>
      <c r="BN2096" s="5"/>
      <c r="BO2096" s="5"/>
      <c r="BP2096" s="1"/>
      <c r="BQ2096" s="1"/>
      <c r="BR2096" s="1"/>
      <c r="BS2096" s="1"/>
      <c r="BT2096" s="1"/>
      <c r="BU2096" s="4"/>
      <c r="BV2096" s="1"/>
      <c r="BW2096" s="3"/>
      <c r="BX2096" s="4"/>
      <c r="BY2096" s="5"/>
      <c r="BZ2096" s="5"/>
      <c r="CA2096" s="5"/>
      <c r="CB2096" s="5"/>
      <c r="CC2096" s="5"/>
      <c r="CD2096" s="43"/>
    </row>
    <row r="2097" spans="1:82" x14ac:dyDescent="0.25">
      <c r="A2097" s="8"/>
      <c r="B2097" s="5"/>
      <c r="C2097" s="5"/>
      <c r="D2097" s="5"/>
      <c r="E2097" s="5"/>
      <c r="F2097" s="94" t="str">
        <f t="shared" si="329"/>
        <v/>
      </c>
      <c r="G2097" s="94" t="str">
        <f t="shared" si="330"/>
        <v/>
      </c>
      <c r="H2097" s="127" t="str">
        <f>IF(A2097&lt;&gt;"",IF(MID(C2097,1,1)="c",$AS$26,IF(MID(C2097,1,1)="r",$AS$41,IF(MID(C2097,1,1)="p",#REF!,#REF!))),"")</f>
        <v/>
      </c>
      <c r="I2097" s="92" t="str">
        <f t="shared" si="331"/>
        <v/>
      </c>
      <c r="J2097" s="92" t="str">
        <f t="shared" si="332"/>
        <v/>
      </c>
      <c r="K2097" s="92" t="str">
        <f t="shared" si="333"/>
        <v/>
      </c>
      <c r="L2097" s="92" t="str">
        <f t="shared" si="334"/>
        <v/>
      </c>
      <c r="M2097" s="95" t="str">
        <f>IF(A2097&lt;&gt;"",IF(MID(C2097,1,1)="c",SigmaEpsConcrete(I2097,$AN$30:$AN$33,$AR$30:$AR$33,$AS$26,$AS$27,$AS$28,$AQ$20,$AU$19),""),"")</f>
        <v/>
      </c>
      <c r="N2097" s="95" t="str">
        <f>IF(A2097&lt;&gt;"",IF(MID(C2097,1,1)="r",SigmaEpsReinf(J2097,$AS$42:$AS$43,$AS$41,$AS$39,$AS$40,$AQ$38),""),"")</f>
        <v/>
      </c>
      <c r="Q2097" s="92" t="str">
        <f t="shared" si="336"/>
        <v/>
      </c>
      <c r="R2097" s="92" t="str">
        <f t="shared" si="337"/>
        <v/>
      </c>
      <c r="U2097" s="5"/>
      <c r="V2097" s="5"/>
      <c r="W2097" s="94" t="str">
        <f t="shared" si="335"/>
        <v/>
      </c>
      <c r="X2097" s="94" t="str">
        <f t="shared" si="338"/>
        <v/>
      </c>
      <c r="Y2097" s="5"/>
      <c r="BK2097" s="8"/>
      <c r="BL2097" s="5"/>
      <c r="BM2097" s="5"/>
      <c r="BN2097" s="5"/>
      <c r="BO2097" s="5"/>
      <c r="BP2097" s="1"/>
      <c r="BQ2097" s="1"/>
      <c r="BR2097" s="1"/>
      <c r="BS2097" s="1"/>
      <c r="BT2097" s="1"/>
      <c r="BU2097" s="4"/>
      <c r="BV2097" s="1"/>
      <c r="BW2097" s="3"/>
      <c r="BX2097" s="4"/>
      <c r="BY2097" s="5"/>
      <c r="BZ2097" s="5"/>
      <c r="CA2097" s="5"/>
      <c r="CB2097" s="5"/>
      <c r="CC2097" s="5"/>
      <c r="CD2097" s="43"/>
    </row>
    <row r="2098" spans="1:82" x14ac:dyDescent="0.25">
      <c r="A2098" s="8"/>
      <c r="B2098" s="5"/>
      <c r="C2098" s="5"/>
      <c r="D2098" s="5"/>
      <c r="E2098" s="5"/>
      <c r="F2098" s="94" t="str">
        <f t="shared" si="329"/>
        <v/>
      </c>
      <c r="G2098" s="94" t="str">
        <f t="shared" si="330"/>
        <v/>
      </c>
      <c r="H2098" s="127" t="str">
        <f>IF(A2098&lt;&gt;"",IF(MID(C2098,1,1)="c",$AS$26,IF(MID(C2098,1,1)="r",$AS$41,IF(MID(C2098,1,1)="p",#REF!,#REF!))),"")</f>
        <v/>
      </c>
      <c r="I2098" s="92" t="str">
        <f t="shared" si="331"/>
        <v/>
      </c>
      <c r="J2098" s="92" t="str">
        <f t="shared" si="332"/>
        <v/>
      </c>
      <c r="K2098" s="92" t="str">
        <f t="shared" si="333"/>
        <v/>
      </c>
      <c r="L2098" s="92" t="str">
        <f t="shared" si="334"/>
        <v/>
      </c>
      <c r="M2098" s="95" t="str">
        <f>IF(A2098&lt;&gt;"",IF(MID(C2098,1,1)="c",SigmaEpsConcrete(I2098,$AN$30:$AN$33,$AR$30:$AR$33,$AS$26,$AS$27,$AS$28,$AQ$20,$AU$19),""),"")</f>
        <v/>
      </c>
      <c r="N2098" s="95" t="str">
        <f>IF(A2098&lt;&gt;"",IF(MID(C2098,1,1)="r",SigmaEpsReinf(J2098,$AS$42:$AS$43,$AS$41,$AS$39,$AS$40,$AQ$38),""),"")</f>
        <v/>
      </c>
      <c r="Q2098" s="92" t="str">
        <f t="shared" si="336"/>
        <v/>
      </c>
      <c r="R2098" s="92" t="str">
        <f t="shared" si="337"/>
        <v/>
      </c>
      <c r="U2098" s="5"/>
      <c r="V2098" s="5"/>
      <c r="W2098" s="94" t="str">
        <f t="shared" si="335"/>
        <v/>
      </c>
      <c r="X2098" s="94" t="str">
        <f t="shared" si="338"/>
        <v/>
      </c>
      <c r="Y2098" s="5"/>
      <c r="BK2098" s="8"/>
      <c r="BL2098" s="5"/>
      <c r="BM2098" s="5"/>
      <c r="BN2098" s="5"/>
      <c r="BO2098" s="5"/>
      <c r="BP2098" s="1"/>
      <c r="BQ2098" s="1"/>
      <c r="BR2098" s="1"/>
      <c r="BS2098" s="1"/>
      <c r="BT2098" s="1"/>
      <c r="BU2098" s="4"/>
      <c r="BV2098" s="1"/>
      <c r="BW2098" s="3"/>
      <c r="BX2098" s="4"/>
      <c r="BY2098" s="5"/>
      <c r="BZ2098" s="5"/>
      <c r="CA2098" s="5"/>
      <c r="CB2098" s="5"/>
      <c r="CC2098" s="5"/>
      <c r="CD2098" s="43"/>
    </row>
    <row r="2099" spans="1:82" x14ac:dyDescent="0.25">
      <c r="A2099" s="8"/>
      <c r="B2099" s="5"/>
      <c r="C2099" s="5"/>
      <c r="D2099" s="5"/>
      <c r="E2099" s="5"/>
      <c r="F2099" s="94" t="str">
        <f t="shared" si="329"/>
        <v/>
      </c>
      <c r="G2099" s="94" t="str">
        <f t="shared" si="330"/>
        <v/>
      </c>
      <c r="H2099" s="127" t="str">
        <f>IF(A2099&lt;&gt;"",IF(MID(C2099,1,1)="c",$AS$26,IF(MID(C2099,1,1)="r",$AS$41,IF(MID(C2099,1,1)="p",#REF!,#REF!))),"")</f>
        <v/>
      </c>
      <c r="I2099" s="92" t="str">
        <f t="shared" si="331"/>
        <v/>
      </c>
      <c r="J2099" s="92" t="str">
        <f t="shared" si="332"/>
        <v/>
      </c>
      <c r="K2099" s="92" t="str">
        <f t="shared" si="333"/>
        <v/>
      </c>
      <c r="L2099" s="92" t="str">
        <f t="shared" si="334"/>
        <v/>
      </c>
      <c r="M2099" s="95" t="str">
        <f>IF(A2099&lt;&gt;"",IF(MID(C2099,1,1)="c",SigmaEpsConcrete(I2099,$AN$30:$AN$33,$AR$30:$AR$33,$AS$26,$AS$27,$AS$28,$AQ$20,$AU$19),""),"")</f>
        <v/>
      </c>
      <c r="N2099" s="95" t="str">
        <f>IF(A2099&lt;&gt;"",IF(MID(C2099,1,1)="r",SigmaEpsReinf(J2099,$AS$42:$AS$43,$AS$41,$AS$39,$AS$40,$AQ$38),""),"")</f>
        <v/>
      </c>
      <c r="Q2099" s="92" t="str">
        <f t="shared" si="336"/>
        <v/>
      </c>
      <c r="R2099" s="92" t="str">
        <f t="shared" si="337"/>
        <v/>
      </c>
      <c r="U2099" s="5"/>
      <c r="V2099" s="5"/>
      <c r="W2099" s="94" t="str">
        <f t="shared" si="335"/>
        <v/>
      </c>
      <c r="X2099" s="94" t="str">
        <f t="shared" si="338"/>
        <v/>
      </c>
      <c r="Y2099" s="5"/>
      <c r="BK2099" s="8"/>
      <c r="BL2099" s="5"/>
      <c r="BM2099" s="5"/>
      <c r="BN2099" s="5"/>
      <c r="BO2099" s="5"/>
      <c r="BP2099" s="1"/>
      <c r="BQ2099" s="1"/>
      <c r="BR2099" s="1"/>
      <c r="BS2099" s="1"/>
      <c r="BT2099" s="1"/>
      <c r="BU2099" s="4"/>
      <c r="BV2099" s="1"/>
      <c r="BW2099" s="3"/>
      <c r="BX2099" s="4"/>
      <c r="BY2099" s="5"/>
      <c r="BZ2099" s="5"/>
      <c r="CA2099" s="5"/>
      <c r="CB2099" s="5"/>
      <c r="CC2099" s="5"/>
      <c r="CD2099" s="43"/>
    </row>
    <row r="2100" spans="1:82" x14ac:dyDescent="0.25">
      <c r="A2100" s="8"/>
      <c r="B2100" s="5"/>
      <c r="C2100" s="5"/>
      <c r="D2100" s="5"/>
      <c r="E2100" s="5"/>
      <c r="F2100" s="94" t="str">
        <f t="shared" si="329"/>
        <v/>
      </c>
      <c r="G2100" s="94" t="str">
        <f t="shared" si="330"/>
        <v/>
      </c>
      <c r="H2100" s="127" t="str">
        <f>IF(A2100&lt;&gt;"",IF(MID(C2100,1,1)="c",$AS$26,IF(MID(C2100,1,1)="r",$AS$41,IF(MID(C2100,1,1)="p",#REF!,#REF!))),"")</f>
        <v/>
      </c>
      <c r="I2100" s="92" t="str">
        <f t="shared" si="331"/>
        <v/>
      </c>
      <c r="J2100" s="92" t="str">
        <f t="shared" si="332"/>
        <v/>
      </c>
      <c r="K2100" s="92" t="str">
        <f t="shared" si="333"/>
        <v/>
      </c>
      <c r="L2100" s="92" t="str">
        <f t="shared" si="334"/>
        <v/>
      </c>
      <c r="M2100" s="95" t="str">
        <f>IF(A2100&lt;&gt;"",IF(MID(C2100,1,1)="c",SigmaEpsConcrete(I2100,$AN$30:$AN$33,$AR$30:$AR$33,$AS$26,$AS$27,$AS$28,$AQ$20,$AU$19),""),"")</f>
        <v/>
      </c>
      <c r="N2100" s="95" t="str">
        <f>IF(A2100&lt;&gt;"",IF(MID(C2100,1,1)="r",SigmaEpsReinf(J2100,$AS$42:$AS$43,$AS$41,$AS$39,$AS$40,$AQ$38),""),"")</f>
        <v/>
      </c>
      <c r="Q2100" s="92" t="str">
        <f t="shared" si="336"/>
        <v/>
      </c>
      <c r="R2100" s="92" t="str">
        <f t="shared" si="337"/>
        <v/>
      </c>
      <c r="U2100" s="5"/>
      <c r="V2100" s="5"/>
      <c r="W2100" s="94" t="str">
        <f t="shared" si="335"/>
        <v/>
      </c>
      <c r="X2100" s="94" t="str">
        <f t="shared" si="338"/>
        <v/>
      </c>
      <c r="Y2100" s="5"/>
      <c r="BK2100" s="8"/>
      <c r="BL2100" s="5"/>
      <c r="BM2100" s="5"/>
      <c r="BN2100" s="5"/>
      <c r="BO2100" s="5"/>
      <c r="BP2100" s="1"/>
      <c r="BQ2100" s="1"/>
      <c r="BR2100" s="1"/>
      <c r="BS2100" s="1"/>
      <c r="BT2100" s="1"/>
      <c r="BU2100" s="4"/>
      <c r="BV2100" s="1"/>
      <c r="BW2100" s="3"/>
      <c r="BX2100" s="4"/>
      <c r="BY2100" s="5"/>
      <c r="BZ2100" s="5"/>
      <c r="CA2100" s="5"/>
      <c r="CB2100" s="5"/>
      <c r="CC2100" s="5"/>
      <c r="CD2100" s="43"/>
    </row>
    <row r="2101" spans="1:82" x14ac:dyDescent="0.25">
      <c r="A2101" s="8"/>
      <c r="B2101" s="5"/>
      <c r="C2101" s="5"/>
      <c r="D2101" s="5"/>
      <c r="E2101" s="5"/>
      <c r="F2101" s="94" t="str">
        <f t="shared" si="329"/>
        <v/>
      </c>
      <c r="G2101" s="94" t="str">
        <f t="shared" si="330"/>
        <v/>
      </c>
      <c r="H2101" s="127" t="str">
        <f>IF(A2101&lt;&gt;"",IF(MID(C2101,1,1)="c",$AS$26,IF(MID(C2101,1,1)="r",$AS$41,IF(MID(C2101,1,1)="p",#REF!,#REF!))),"")</f>
        <v/>
      </c>
      <c r="I2101" s="92" t="str">
        <f t="shared" si="331"/>
        <v/>
      </c>
      <c r="J2101" s="92" t="str">
        <f t="shared" si="332"/>
        <v/>
      </c>
      <c r="K2101" s="92" t="str">
        <f t="shared" si="333"/>
        <v/>
      </c>
      <c r="L2101" s="92" t="str">
        <f t="shared" si="334"/>
        <v/>
      </c>
      <c r="M2101" s="95" t="str">
        <f>IF(A2101&lt;&gt;"",IF(MID(C2101,1,1)="c",SigmaEpsConcrete(I2101,$AN$30:$AN$33,$AR$30:$AR$33,$AS$26,$AS$27,$AS$28,$AQ$20,$AU$19),""),"")</f>
        <v/>
      </c>
      <c r="N2101" s="95" t="str">
        <f>IF(A2101&lt;&gt;"",IF(MID(C2101,1,1)="r",SigmaEpsReinf(J2101,$AS$42:$AS$43,$AS$41,$AS$39,$AS$40,$AQ$38),""),"")</f>
        <v/>
      </c>
      <c r="Q2101" s="92" t="str">
        <f t="shared" si="336"/>
        <v/>
      </c>
      <c r="R2101" s="92" t="str">
        <f t="shared" si="337"/>
        <v/>
      </c>
      <c r="U2101" s="5"/>
      <c r="V2101" s="5"/>
      <c r="W2101" s="94" t="str">
        <f t="shared" si="335"/>
        <v/>
      </c>
      <c r="X2101" s="94" t="str">
        <f t="shared" si="338"/>
        <v/>
      </c>
      <c r="Y2101" s="5"/>
      <c r="BK2101" s="8"/>
      <c r="BL2101" s="5"/>
      <c r="BM2101" s="5"/>
      <c r="BN2101" s="5"/>
      <c r="BO2101" s="5"/>
      <c r="BP2101" s="1"/>
      <c r="BQ2101" s="1"/>
      <c r="BR2101" s="1"/>
      <c r="BS2101" s="1"/>
      <c r="BT2101" s="1"/>
      <c r="BU2101" s="4"/>
      <c r="BV2101" s="1"/>
      <c r="BW2101" s="3"/>
      <c r="BX2101" s="4"/>
      <c r="BY2101" s="5"/>
      <c r="BZ2101" s="5"/>
      <c r="CA2101" s="5"/>
      <c r="CB2101" s="5"/>
      <c r="CC2101" s="5"/>
      <c r="CD2101" s="43"/>
    </row>
    <row r="2102" spans="1:82" x14ac:dyDescent="0.25">
      <c r="A2102" s="8"/>
      <c r="B2102" s="5"/>
      <c r="C2102" s="5"/>
      <c r="D2102" s="5"/>
      <c r="E2102" s="5"/>
      <c r="F2102" s="94" t="str">
        <f t="shared" si="329"/>
        <v/>
      </c>
      <c r="G2102" s="94" t="str">
        <f t="shared" si="330"/>
        <v/>
      </c>
      <c r="H2102" s="127" t="str">
        <f>IF(A2102&lt;&gt;"",IF(MID(C2102,1,1)="c",$AS$26,IF(MID(C2102,1,1)="r",$AS$41,IF(MID(C2102,1,1)="p",#REF!,#REF!))),"")</f>
        <v/>
      </c>
      <c r="I2102" s="92" t="str">
        <f t="shared" si="331"/>
        <v/>
      </c>
      <c r="J2102" s="92" t="str">
        <f t="shared" si="332"/>
        <v/>
      </c>
      <c r="K2102" s="92" t="str">
        <f t="shared" si="333"/>
        <v/>
      </c>
      <c r="L2102" s="92" t="str">
        <f t="shared" si="334"/>
        <v/>
      </c>
      <c r="M2102" s="95" t="str">
        <f>IF(A2102&lt;&gt;"",IF(MID(C2102,1,1)="c",SigmaEpsConcrete(I2102,$AN$30:$AN$33,$AR$30:$AR$33,$AS$26,$AS$27,$AS$28,$AQ$20,$AU$19),""),"")</f>
        <v/>
      </c>
      <c r="N2102" s="95" t="str">
        <f>IF(A2102&lt;&gt;"",IF(MID(C2102,1,1)="r",SigmaEpsReinf(J2102,$AS$42:$AS$43,$AS$41,$AS$39,$AS$40,$AQ$38),""),"")</f>
        <v/>
      </c>
      <c r="Q2102" s="92" t="str">
        <f t="shared" si="336"/>
        <v/>
      </c>
      <c r="R2102" s="92" t="str">
        <f t="shared" si="337"/>
        <v/>
      </c>
      <c r="U2102" s="5"/>
      <c r="V2102" s="5"/>
      <c r="W2102" s="94" t="str">
        <f t="shared" si="335"/>
        <v/>
      </c>
      <c r="X2102" s="94" t="str">
        <f t="shared" si="338"/>
        <v/>
      </c>
      <c r="Y2102" s="5"/>
      <c r="BK2102" s="8"/>
      <c r="BL2102" s="5"/>
      <c r="BM2102" s="5"/>
      <c r="BN2102" s="5"/>
      <c r="BO2102" s="5"/>
      <c r="BP2102" s="1"/>
      <c r="BQ2102" s="1"/>
      <c r="BR2102" s="1"/>
      <c r="BS2102" s="1"/>
      <c r="BT2102" s="1"/>
      <c r="BU2102" s="4"/>
      <c r="BV2102" s="1"/>
      <c r="BW2102" s="3"/>
      <c r="BX2102" s="4"/>
      <c r="BY2102" s="5"/>
      <c r="BZ2102" s="5"/>
      <c r="CA2102" s="5"/>
      <c r="CB2102" s="5"/>
      <c r="CC2102" s="5"/>
      <c r="CD2102" s="43"/>
    </row>
    <row r="2103" spans="1:82" x14ac:dyDescent="0.25">
      <c r="A2103" s="8"/>
      <c r="B2103" s="5"/>
      <c r="C2103" s="5"/>
      <c r="D2103" s="5"/>
      <c r="E2103" s="5"/>
      <c r="F2103" s="94" t="str">
        <f t="shared" si="329"/>
        <v/>
      </c>
      <c r="G2103" s="94" t="str">
        <f t="shared" si="330"/>
        <v/>
      </c>
      <c r="H2103" s="127" t="str">
        <f>IF(A2103&lt;&gt;"",IF(MID(C2103,1,1)="c",$AS$26,IF(MID(C2103,1,1)="r",$AS$41,IF(MID(C2103,1,1)="p",#REF!,#REF!))),"")</f>
        <v/>
      </c>
      <c r="I2103" s="92" t="str">
        <f t="shared" si="331"/>
        <v/>
      </c>
      <c r="J2103" s="92" t="str">
        <f t="shared" si="332"/>
        <v/>
      </c>
      <c r="K2103" s="92" t="str">
        <f t="shared" si="333"/>
        <v/>
      </c>
      <c r="L2103" s="92" t="str">
        <f t="shared" si="334"/>
        <v/>
      </c>
      <c r="M2103" s="95" t="str">
        <f>IF(A2103&lt;&gt;"",IF(MID(C2103,1,1)="c",SigmaEpsConcrete(I2103,$AN$30:$AN$33,$AR$30:$AR$33,$AS$26,$AS$27,$AS$28,$AQ$20,$AU$19),""),"")</f>
        <v/>
      </c>
      <c r="N2103" s="95" t="str">
        <f>IF(A2103&lt;&gt;"",IF(MID(C2103,1,1)="r",SigmaEpsReinf(J2103,$AS$42:$AS$43,$AS$41,$AS$39,$AS$40,$AQ$38),""),"")</f>
        <v/>
      </c>
      <c r="Q2103" s="92" t="str">
        <f t="shared" si="336"/>
        <v/>
      </c>
      <c r="R2103" s="92" t="str">
        <f t="shared" si="337"/>
        <v/>
      </c>
      <c r="U2103" s="5"/>
      <c r="V2103" s="5"/>
      <c r="W2103" s="94" t="str">
        <f t="shared" si="335"/>
        <v/>
      </c>
      <c r="X2103" s="94" t="str">
        <f t="shared" si="338"/>
        <v/>
      </c>
      <c r="Y2103" s="5"/>
      <c r="BK2103" s="8"/>
      <c r="BL2103" s="5"/>
      <c r="BM2103" s="5"/>
      <c r="BN2103" s="5"/>
      <c r="BO2103" s="5"/>
      <c r="BP2103" s="1"/>
      <c r="BQ2103" s="1"/>
      <c r="BR2103" s="1"/>
      <c r="BS2103" s="1"/>
      <c r="BT2103" s="1"/>
      <c r="BU2103" s="4"/>
      <c r="BV2103" s="1"/>
      <c r="BW2103" s="3"/>
      <c r="BX2103" s="4"/>
      <c r="BY2103" s="5"/>
      <c r="BZ2103" s="5"/>
      <c r="CA2103" s="5"/>
      <c r="CB2103" s="5"/>
      <c r="CC2103" s="5"/>
      <c r="CD2103" s="43"/>
    </row>
    <row r="2104" spans="1:82" x14ac:dyDescent="0.25">
      <c r="A2104" s="8"/>
      <c r="B2104" s="5"/>
      <c r="C2104" s="5"/>
      <c r="D2104" s="5"/>
      <c r="E2104" s="5"/>
      <c r="F2104" s="94" t="str">
        <f t="shared" si="329"/>
        <v/>
      </c>
      <c r="G2104" s="94" t="str">
        <f t="shared" si="330"/>
        <v/>
      </c>
      <c r="H2104" s="127" t="str">
        <f>IF(A2104&lt;&gt;"",IF(MID(C2104,1,1)="c",$AS$26,IF(MID(C2104,1,1)="r",$AS$41,IF(MID(C2104,1,1)="p",#REF!,#REF!))),"")</f>
        <v/>
      </c>
      <c r="I2104" s="92" t="str">
        <f t="shared" si="331"/>
        <v/>
      </c>
      <c r="J2104" s="92" t="str">
        <f t="shared" si="332"/>
        <v/>
      </c>
      <c r="K2104" s="92" t="str">
        <f t="shared" si="333"/>
        <v/>
      </c>
      <c r="L2104" s="92" t="str">
        <f t="shared" si="334"/>
        <v/>
      </c>
      <c r="M2104" s="95" t="str">
        <f>IF(A2104&lt;&gt;"",IF(MID(C2104,1,1)="c",SigmaEpsConcrete(I2104,$AN$30:$AN$33,$AR$30:$AR$33,$AS$26,$AS$27,$AS$28,$AQ$20,$AU$19),""),"")</f>
        <v/>
      </c>
      <c r="N2104" s="95" t="str">
        <f>IF(A2104&lt;&gt;"",IF(MID(C2104,1,1)="r",SigmaEpsReinf(J2104,$AS$42:$AS$43,$AS$41,$AS$39,$AS$40,$AQ$38),""),"")</f>
        <v/>
      </c>
      <c r="Q2104" s="92" t="str">
        <f t="shared" si="336"/>
        <v/>
      </c>
      <c r="R2104" s="92" t="str">
        <f t="shared" si="337"/>
        <v/>
      </c>
      <c r="U2104" s="5"/>
      <c r="V2104" s="5"/>
      <c r="W2104" s="94" t="str">
        <f t="shared" si="335"/>
        <v/>
      </c>
      <c r="X2104" s="94" t="str">
        <f t="shared" si="338"/>
        <v/>
      </c>
      <c r="Y2104" s="5"/>
      <c r="BK2104" s="8"/>
      <c r="BL2104" s="5"/>
      <c r="BM2104" s="5"/>
      <c r="BN2104" s="5"/>
      <c r="BO2104" s="5"/>
      <c r="BP2104" s="1"/>
      <c r="BQ2104" s="1"/>
      <c r="BR2104" s="1"/>
      <c r="BS2104" s="1"/>
      <c r="BT2104" s="1"/>
      <c r="BU2104" s="4"/>
      <c r="BV2104" s="1"/>
      <c r="BW2104" s="3"/>
      <c r="BX2104" s="4"/>
      <c r="BY2104" s="5"/>
      <c r="BZ2104" s="5"/>
      <c r="CA2104" s="5"/>
      <c r="CB2104" s="5"/>
      <c r="CC2104" s="5"/>
      <c r="CD2104" s="43"/>
    </row>
    <row r="2105" spans="1:82" x14ac:dyDescent="0.25">
      <c r="A2105" s="8"/>
      <c r="B2105" s="5"/>
      <c r="C2105" s="5"/>
      <c r="D2105" s="5"/>
      <c r="E2105" s="5"/>
      <c r="F2105" s="94" t="str">
        <f t="shared" si="329"/>
        <v/>
      </c>
      <c r="G2105" s="94" t="str">
        <f t="shared" si="330"/>
        <v/>
      </c>
      <c r="H2105" s="127" t="str">
        <f>IF(A2105&lt;&gt;"",IF(MID(C2105,1,1)="c",$AS$26,IF(MID(C2105,1,1)="r",$AS$41,IF(MID(C2105,1,1)="p",#REF!,#REF!))),"")</f>
        <v/>
      </c>
      <c r="I2105" s="92" t="str">
        <f t="shared" si="331"/>
        <v/>
      </c>
      <c r="J2105" s="92" t="str">
        <f t="shared" si="332"/>
        <v/>
      </c>
      <c r="K2105" s="92" t="str">
        <f t="shared" si="333"/>
        <v/>
      </c>
      <c r="L2105" s="92" t="str">
        <f t="shared" si="334"/>
        <v/>
      </c>
      <c r="M2105" s="95" t="str">
        <f>IF(A2105&lt;&gt;"",IF(MID(C2105,1,1)="c",SigmaEpsConcrete(I2105,$AN$30:$AN$33,$AR$30:$AR$33,$AS$26,$AS$27,$AS$28,$AQ$20,$AU$19),""),"")</f>
        <v/>
      </c>
      <c r="N2105" s="95" t="str">
        <f>IF(A2105&lt;&gt;"",IF(MID(C2105,1,1)="r",SigmaEpsReinf(J2105,$AS$42:$AS$43,$AS$41,$AS$39,$AS$40,$AQ$38),""),"")</f>
        <v/>
      </c>
      <c r="Q2105" s="92" t="str">
        <f t="shared" si="336"/>
        <v/>
      </c>
      <c r="R2105" s="92" t="str">
        <f t="shared" si="337"/>
        <v/>
      </c>
      <c r="U2105" s="5"/>
      <c r="V2105" s="5"/>
      <c r="W2105" s="94" t="str">
        <f t="shared" si="335"/>
        <v/>
      </c>
      <c r="X2105" s="94" t="str">
        <f t="shared" si="338"/>
        <v/>
      </c>
      <c r="Y2105" s="5"/>
      <c r="BK2105" s="8"/>
      <c r="BL2105" s="5"/>
      <c r="BM2105" s="5"/>
      <c r="BN2105" s="5"/>
      <c r="BO2105" s="5"/>
      <c r="BP2105" s="1"/>
      <c r="BQ2105" s="1"/>
      <c r="BR2105" s="1"/>
      <c r="BS2105" s="1"/>
      <c r="BT2105" s="1"/>
      <c r="BU2105" s="4"/>
      <c r="BV2105" s="1"/>
      <c r="BW2105" s="3"/>
      <c r="BX2105" s="4"/>
      <c r="BY2105" s="5"/>
      <c r="BZ2105" s="5"/>
      <c r="CA2105" s="5"/>
      <c r="CB2105" s="5"/>
      <c r="CC2105" s="5"/>
      <c r="CD2105" s="43"/>
    </row>
    <row r="2106" spans="1:82" x14ac:dyDescent="0.25">
      <c r="A2106" s="8"/>
      <c r="B2106" s="5"/>
      <c r="C2106" s="5"/>
      <c r="D2106" s="5"/>
      <c r="E2106" s="5"/>
      <c r="F2106" s="94" t="str">
        <f t="shared" si="329"/>
        <v/>
      </c>
      <c r="G2106" s="94" t="str">
        <f t="shared" si="330"/>
        <v/>
      </c>
      <c r="H2106" s="127" t="str">
        <f>IF(A2106&lt;&gt;"",IF(MID(C2106,1,1)="c",$AS$26,IF(MID(C2106,1,1)="r",$AS$41,IF(MID(C2106,1,1)="p",#REF!,#REF!))),"")</f>
        <v/>
      </c>
      <c r="I2106" s="92" t="str">
        <f t="shared" si="331"/>
        <v/>
      </c>
      <c r="J2106" s="92" t="str">
        <f t="shared" si="332"/>
        <v/>
      </c>
      <c r="K2106" s="92" t="str">
        <f t="shared" si="333"/>
        <v/>
      </c>
      <c r="L2106" s="92" t="str">
        <f t="shared" si="334"/>
        <v/>
      </c>
      <c r="M2106" s="95" t="str">
        <f>IF(A2106&lt;&gt;"",IF(MID(C2106,1,1)="c",SigmaEpsConcrete(I2106,$AN$30:$AN$33,$AR$30:$AR$33,$AS$26,$AS$27,$AS$28,$AQ$20,$AU$19),""),"")</f>
        <v/>
      </c>
      <c r="N2106" s="95" t="str">
        <f>IF(A2106&lt;&gt;"",IF(MID(C2106,1,1)="r",SigmaEpsReinf(J2106,$AS$42:$AS$43,$AS$41,$AS$39,$AS$40,$AQ$38),""),"")</f>
        <v/>
      </c>
      <c r="Q2106" s="92" t="str">
        <f t="shared" si="336"/>
        <v/>
      </c>
      <c r="R2106" s="92" t="str">
        <f t="shared" si="337"/>
        <v/>
      </c>
      <c r="U2106" s="5"/>
      <c r="V2106" s="5"/>
      <c r="W2106" s="94" t="str">
        <f t="shared" si="335"/>
        <v/>
      </c>
      <c r="X2106" s="94" t="str">
        <f t="shared" si="338"/>
        <v/>
      </c>
      <c r="Y2106" s="5"/>
      <c r="BK2106" s="8"/>
      <c r="BL2106" s="5"/>
      <c r="BM2106" s="5"/>
      <c r="BN2106" s="5"/>
      <c r="BO2106" s="5"/>
      <c r="BP2106" s="1"/>
      <c r="BQ2106" s="1"/>
      <c r="BR2106" s="1"/>
      <c r="BS2106" s="1"/>
      <c r="BT2106" s="1"/>
      <c r="BU2106" s="4"/>
      <c r="BV2106" s="1"/>
      <c r="BW2106" s="3"/>
      <c r="BX2106" s="4"/>
      <c r="BY2106" s="5"/>
      <c r="BZ2106" s="5"/>
      <c r="CA2106" s="5"/>
      <c r="CB2106" s="5"/>
      <c r="CC2106" s="5"/>
      <c r="CD2106" s="43"/>
    </row>
    <row r="2107" spans="1:82" x14ac:dyDescent="0.25">
      <c r="A2107" s="8"/>
      <c r="B2107" s="5"/>
      <c r="C2107" s="5"/>
      <c r="D2107" s="5"/>
      <c r="E2107" s="5"/>
      <c r="F2107" s="94" t="str">
        <f t="shared" si="329"/>
        <v/>
      </c>
      <c r="G2107" s="94" t="str">
        <f t="shared" si="330"/>
        <v/>
      </c>
      <c r="H2107" s="127" t="str">
        <f>IF(A2107&lt;&gt;"",IF(MID(C2107,1,1)="c",$AS$26,IF(MID(C2107,1,1)="r",$AS$41,IF(MID(C2107,1,1)="p",#REF!,#REF!))),"")</f>
        <v/>
      </c>
      <c r="I2107" s="92" t="str">
        <f t="shared" si="331"/>
        <v/>
      </c>
      <c r="J2107" s="92" t="str">
        <f t="shared" si="332"/>
        <v/>
      </c>
      <c r="K2107" s="92" t="str">
        <f t="shared" si="333"/>
        <v/>
      </c>
      <c r="L2107" s="92" t="str">
        <f t="shared" si="334"/>
        <v/>
      </c>
      <c r="M2107" s="95" t="str">
        <f>IF(A2107&lt;&gt;"",IF(MID(C2107,1,1)="c",SigmaEpsConcrete(I2107,$AN$30:$AN$33,$AR$30:$AR$33,$AS$26,$AS$27,$AS$28,$AQ$20,$AU$19),""),"")</f>
        <v/>
      </c>
      <c r="N2107" s="95" t="str">
        <f>IF(A2107&lt;&gt;"",IF(MID(C2107,1,1)="r",SigmaEpsReinf(J2107,$AS$42:$AS$43,$AS$41,$AS$39,$AS$40,$AQ$38),""),"")</f>
        <v/>
      </c>
      <c r="Q2107" s="92" t="str">
        <f t="shared" si="336"/>
        <v/>
      </c>
      <c r="R2107" s="92" t="str">
        <f t="shared" si="337"/>
        <v/>
      </c>
      <c r="U2107" s="5"/>
      <c r="V2107" s="5"/>
      <c r="W2107" s="94" t="str">
        <f t="shared" si="335"/>
        <v/>
      </c>
      <c r="X2107" s="94" t="str">
        <f t="shared" si="338"/>
        <v/>
      </c>
      <c r="Y2107" s="5"/>
      <c r="BK2107" s="8"/>
      <c r="BL2107" s="5"/>
      <c r="BM2107" s="5"/>
      <c r="BN2107" s="5"/>
      <c r="BO2107" s="5"/>
      <c r="BP2107" s="1"/>
      <c r="BQ2107" s="1"/>
      <c r="BR2107" s="1"/>
      <c r="BS2107" s="1"/>
      <c r="BT2107" s="1"/>
      <c r="BU2107" s="4"/>
      <c r="BV2107" s="1"/>
      <c r="BW2107" s="3"/>
      <c r="BX2107" s="4"/>
      <c r="BY2107" s="5"/>
      <c r="BZ2107" s="5"/>
      <c r="CA2107" s="5"/>
      <c r="CB2107" s="5"/>
      <c r="CC2107" s="5"/>
      <c r="CD2107" s="43"/>
    </row>
    <row r="2108" spans="1:82" x14ac:dyDescent="0.25">
      <c r="A2108" s="8"/>
      <c r="B2108" s="5"/>
      <c r="C2108" s="5"/>
      <c r="D2108" s="5"/>
      <c r="E2108" s="5"/>
      <c r="F2108" s="94" t="str">
        <f t="shared" si="329"/>
        <v/>
      </c>
      <c r="G2108" s="94" t="str">
        <f t="shared" si="330"/>
        <v/>
      </c>
      <c r="H2108" s="127" t="str">
        <f>IF(A2108&lt;&gt;"",IF(MID(C2108,1,1)="c",$AS$26,IF(MID(C2108,1,1)="r",$AS$41,IF(MID(C2108,1,1)="p",#REF!,#REF!))),"")</f>
        <v/>
      </c>
      <c r="I2108" s="92" t="str">
        <f t="shared" si="331"/>
        <v/>
      </c>
      <c r="J2108" s="92" t="str">
        <f t="shared" si="332"/>
        <v/>
      </c>
      <c r="K2108" s="92" t="str">
        <f t="shared" si="333"/>
        <v/>
      </c>
      <c r="L2108" s="92" t="str">
        <f t="shared" si="334"/>
        <v/>
      </c>
      <c r="M2108" s="95" t="str">
        <f>IF(A2108&lt;&gt;"",IF(MID(C2108,1,1)="c",SigmaEpsConcrete(I2108,$AN$30:$AN$33,$AR$30:$AR$33,$AS$26,$AS$27,$AS$28,$AQ$20,$AU$19),""),"")</f>
        <v/>
      </c>
      <c r="N2108" s="95" t="str">
        <f>IF(A2108&lt;&gt;"",IF(MID(C2108,1,1)="r",SigmaEpsReinf(J2108,$AS$42:$AS$43,$AS$41,$AS$39,$AS$40,$AQ$38),""),"")</f>
        <v/>
      </c>
      <c r="Q2108" s="92" t="str">
        <f t="shared" si="336"/>
        <v/>
      </c>
      <c r="R2108" s="92" t="str">
        <f t="shared" si="337"/>
        <v/>
      </c>
      <c r="U2108" s="5"/>
      <c r="V2108" s="5"/>
      <c r="W2108" s="94" t="str">
        <f t="shared" si="335"/>
        <v/>
      </c>
      <c r="X2108" s="94" t="str">
        <f t="shared" si="338"/>
        <v/>
      </c>
      <c r="Y2108" s="5"/>
      <c r="BK2108" s="8"/>
      <c r="BL2108" s="5"/>
      <c r="BM2108" s="5"/>
      <c r="BN2108" s="5"/>
      <c r="BO2108" s="5"/>
      <c r="BP2108" s="1"/>
      <c r="BQ2108" s="1"/>
      <c r="BR2108" s="1"/>
      <c r="BS2108" s="1"/>
      <c r="BT2108" s="1"/>
      <c r="BU2108" s="4"/>
      <c r="BV2108" s="1"/>
      <c r="BW2108" s="3"/>
      <c r="BX2108" s="4"/>
      <c r="BY2108" s="5"/>
      <c r="BZ2108" s="5"/>
      <c r="CA2108" s="5"/>
      <c r="CB2108" s="5"/>
      <c r="CC2108" s="5"/>
      <c r="CD2108" s="43"/>
    </row>
    <row r="2109" spans="1:82" x14ac:dyDescent="0.25">
      <c r="A2109" s="8"/>
      <c r="B2109" s="5"/>
      <c r="C2109" s="5"/>
      <c r="D2109" s="5"/>
      <c r="E2109" s="5"/>
      <c r="F2109" s="94" t="str">
        <f t="shared" si="329"/>
        <v/>
      </c>
      <c r="G2109" s="94" t="str">
        <f t="shared" si="330"/>
        <v/>
      </c>
      <c r="H2109" s="127" t="str">
        <f>IF(A2109&lt;&gt;"",IF(MID(C2109,1,1)="c",$AS$26,IF(MID(C2109,1,1)="r",$AS$41,IF(MID(C2109,1,1)="p",#REF!,#REF!))),"")</f>
        <v/>
      </c>
      <c r="I2109" s="92" t="str">
        <f t="shared" si="331"/>
        <v/>
      </c>
      <c r="J2109" s="92" t="str">
        <f t="shared" si="332"/>
        <v/>
      </c>
      <c r="K2109" s="92" t="str">
        <f t="shared" si="333"/>
        <v/>
      </c>
      <c r="L2109" s="92" t="str">
        <f t="shared" si="334"/>
        <v/>
      </c>
      <c r="M2109" s="95" t="str">
        <f>IF(A2109&lt;&gt;"",IF(MID(C2109,1,1)="c",SigmaEpsConcrete(I2109,$AN$30:$AN$33,$AR$30:$AR$33,$AS$26,$AS$27,$AS$28,$AQ$20,$AU$19),""),"")</f>
        <v/>
      </c>
      <c r="N2109" s="95" t="str">
        <f>IF(A2109&lt;&gt;"",IF(MID(C2109,1,1)="r",SigmaEpsReinf(J2109,$AS$42:$AS$43,$AS$41,$AS$39,$AS$40,$AQ$38),""),"")</f>
        <v/>
      </c>
      <c r="Q2109" s="92" t="str">
        <f t="shared" si="336"/>
        <v/>
      </c>
      <c r="R2109" s="92" t="str">
        <f t="shared" si="337"/>
        <v/>
      </c>
      <c r="U2109" s="5"/>
      <c r="V2109" s="5"/>
      <c r="W2109" s="94" t="str">
        <f t="shared" si="335"/>
        <v/>
      </c>
      <c r="X2109" s="94" t="str">
        <f t="shared" si="338"/>
        <v/>
      </c>
      <c r="Y2109" s="5"/>
      <c r="BK2109" s="8"/>
      <c r="BL2109" s="5"/>
      <c r="BM2109" s="5"/>
      <c r="BN2109" s="5"/>
      <c r="BO2109" s="5"/>
      <c r="BP2109" s="1"/>
      <c r="BQ2109" s="1"/>
      <c r="BR2109" s="1"/>
      <c r="BS2109" s="1"/>
      <c r="BT2109" s="1"/>
      <c r="BU2109" s="4"/>
      <c r="BV2109" s="1"/>
      <c r="BW2109" s="3"/>
      <c r="BX2109" s="4"/>
      <c r="BY2109" s="5"/>
      <c r="BZ2109" s="5"/>
      <c r="CA2109" s="5"/>
      <c r="CB2109" s="5"/>
      <c r="CC2109" s="5"/>
      <c r="CD2109" s="43"/>
    </row>
    <row r="2110" spans="1:82" x14ac:dyDescent="0.25">
      <c r="A2110" s="8"/>
      <c r="B2110" s="5"/>
      <c r="C2110" s="5"/>
      <c r="D2110" s="5"/>
      <c r="E2110" s="5"/>
      <c r="F2110" s="94" t="str">
        <f t="shared" si="329"/>
        <v/>
      </c>
      <c r="G2110" s="94" t="str">
        <f t="shared" si="330"/>
        <v/>
      </c>
      <c r="H2110" s="127" t="str">
        <f>IF(A2110&lt;&gt;"",IF(MID(C2110,1,1)="c",$AS$26,IF(MID(C2110,1,1)="r",$AS$41,IF(MID(C2110,1,1)="p",#REF!,#REF!))),"")</f>
        <v/>
      </c>
      <c r="I2110" s="92" t="str">
        <f t="shared" si="331"/>
        <v/>
      </c>
      <c r="J2110" s="92" t="str">
        <f t="shared" si="332"/>
        <v/>
      </c>
      <c r="K2110" s="92" t="str">
        <f t="shared" si="333"/>
        <v/>
      </c>
      <c r="L2110" s="92" t="str">
        <f t="shared" si="334"/>
        <v/>
      </c>
      <c r="M2110" s="95" t="str">
        <f>IF(A2110&lt;&gt;"",IF(MID(C2110,1,1)="c",SigmaEpsConcrete(I2110,$AN$30:$AN$33,$AR$30:$AR$33,$AS$26,$AS$27,$AS$28,$AQ$20,$AU$19),""),"")</f>
        <v/>
      </c>
      <c r="N2110" s="95" t="str">
        <f>IF(A2110&lt;&gt;"",IF(MID(C2110,1,1)="r",SigmaEpsReinf(J2110,$AS$42:$AS$43,$AS$41,$AS$39,$AS$40,$AQ$38),""),"")</f>
        <v/>
      </c>
      <c r="Q2110" s="92" t="str">
        <f t="shared" si="336"/>
        <v/>
      </c>
      <c r="R2110" s="92" t="str">
        <f t="shared" si="337"/>
        <v/>
      </c>
      <c r="U2110" s="5"/>
      <c r="V2110" s="5"/>
      <c r="W2110" s="94" t="str">
        <f t="shared" si="335"/>
        <v/>
      </c>
      <c r="X2110" s="94" t="str">
        <f t="shared" si="338"/>
        <v/>
      </c>
      <c r="Y2110" s="5"/>
      <c r="BK2110" s="8"/>
      <c r="BL2110" s="5"/>
      <c r="BM2110" s="5"/>
      <c r="BN2110" s="5"/>
      <c r="BO2110" s="5"/>
      <c r="BP2110" s="1"/>
      <c r="BQ2110" s="1"/>
      <c r="BR2110" s="1"/>
      <c r="BS2110" s="1"/>
      <c r="BT2110" s="1"/>
      <c r="BU2110" s="4"/>
      <c r="BV2110" s="1"/>
      <c r="BW2110" s="3"/>
      <c r="BX2110" s="4"/>
      <c r="BY2110" s="5"/>
      <c r="BZ2110" s="5"/>
      <c r="CA2110" s="5"/>
      <c r="CB2110" s="5"/>
      <c r="CC2110" s="5"/>
      <c r="CD2110" s="43"/>
    </row>
    <row r="2111" spans="1:82" x14ac:dyDescent="0.25">
      <c r="A2111" s="8"/>
      <c r="B2111" s="5"/>
      <c r="C2111" s="5"/>
      <c r="D2111" s="5"/>
      <c r="E2111" s="5"/>
      <c r="F2111" s="94" t="str">
        <f t="shared" si="329"/>
        <v/>
      </c>
      <c r="G2111" s="94" t="str">
        <f t="shared" si="330"/>
        <v/>
      </c>
      <c r="H2111" s="127" t="str">
        <f>IF(A2111&lt;&gt;"",IF(MID(C2111,1,1)="c",$AS$26,IF(MID(C2111,1,1)="r",$AS$41,IF(MID(C2111,1,1)="p",#REF!,#REF!))),"")</f>
        <v/>
      </c>
      <c r="I2111" s="92" t="str">
        <f t="shared" si="331"/>
        <v/>
      </c>
      <c r="J2111" s="92" t="str">
        <f t="shared" si="332"/>
        <v/>
      </c>
      <c r="K2111" s="92" t="str">
        <f t="shared" si="333"/>
        <v/>
      </c>
      <c r="L2111" s="92" t="str">
        <f t="shared" si="334"/>
        <v/>
      </c>
      <c r="M2111" s="95" t="str">
        <f>IF(A2111&lt;&gt;"",IF(MID(C2111,1,1)="c",SigmaEpsConcrete(I2111,$AN$30:$AN$33,$AR$30:$AR$33,$AS$26,$AS$27,$AS$28,$AQ$20,$AU$19),""),"")</f>
        <v/>
      </c>
      <c r="N2111" s="95" t="str">
        <f>IF(A2111&lt;&gt;"",IF(MID(C2111,1,1)="r",SigmaEpsReinf(J2111,$AS$42:$AS$43,$AS$41,$AS$39,$AS$40,$AQ$38),""),"")</f>
        <v/>
      </c>
      <c r="Q2111" s="92" t="str">
        <f t="shared" si="336"/>
        <v/>
      </c>
      <c r="R2111" s="92" t="str">
        <f t="shared" si="337"/>
        <v/>
      </c>
      <c r="U2111" s="5"/>
      <c r="V2111" s="5"/>
      <c r="W2111" s="94" t="str">
        <f t="shared" si="335"/>
        <v/>
      </c>
      <c r="X2111" s="94" t="str">
        <f t="shared" si="338"/>
        <v/>
      </c>
      <c r="Y2111" s="5"/>
      <c r="BK2111" s="8"/>
      <c r="BL2111" s="5"/>
      <c r="BM2111" s="5"/>
      <c r="BN2111" s="5"/>
      <c r="BO2111" s="5"/>
      <c r="BP2111" s="1"/>
      <c r="BQ2111" s="1"/>
      <c r="BR2111" s="1"/>
      <c r="BS2111" s="1"/>
      <c r="BT2111" s="1"/>
      <c r="BU2111" s="4"/>
      <c r="BV2111" s="1"/>
      <c r="BW2111" s="3"/>
      <c r="BX2111" s="4"/>
      <c r="BY2111" s="5"/>
      <c r="BZ2111" s="5"/>
      <c r="CA2111" s="5"/>
      <c r="CB2111" s="5"/>
      <c r="CC2111" s="5"/>
      <c r="CD2111" s="43"/>
    </row>
    <row r="2112" spans="1:82" x14ac:dyDescent="0.25">
      <c r="A2112" s="8"/>
      <c r="B2112" s="5"/>
      <c r="C2112" s="5"/>
      <c r="D2112" s="5"/>
      <c r="E2112" s="5"/>
      <c r="F2112" s="94" t="str">
        <f t="shared" si="329"/>
        <v/>
      </c>
      <c r="G2112" s="94" t="str">
        <f t="shared" si="330"/>
        <v/>
      </c>
      <c r="H2112" s="127" t="str">
        <f>IF(A2112&lt;&gt;"",IF(MID(C2112,1,1)="c",$AS$26,IF(MID(C2112,1,1)="r",$AS$41,IF(MID(C2112,1,1)="p",#REF!,#REF!))),"")</f>
        <v/>
      </c>
      <c r="I2112" s="92" t="str">
        <f t="shared" si="331"/>
        <v/>
      </c>
      <c r="J2112" s="92" t="str">
        <f t="shared" si="332"/>
        <v/>
      </c>
      <c r="K2112" s="92" t="str">
        <f t="shared" si="333"/>
        <v/>
      </c>
      <c r="L2112" s="92" t="str">
        <f t="shared" si="334"/>
        <v/>
      </c>
      <c r="M2112" s="95" t="str">
        <f>IF(A2112&lt;&gt;"",IF(MID(C2112,1,1)="c",SigmaEpsConcrete(I2112,$AN$30:$AN$33,$AR$30:$AR$33,$AS$26,$AS$27,$AS$28,$AQ$20,$AU$19),""),"")</f>
        <v/>
      </c>
      <c r="N2112" s="95" t="str">
        <f>IF(A2112&lt;&gt;"",IF(MID(C2112,1,1)="r",SigmaEpsReinf(J2112,$AS$42:$AS$43,$AS$41,$AS$39,$AS$40,$AQ$38),""),"")</f>
        <v/>
      </c>
      <c r="Q2112" s="92" t="str">
        <f t="shared" si="336"/>
        <v/>
      </c>
      <c r="R2112" s="92" t="str">
        <f t="shared" si="337"/>
        <v/>
      </c>
      <c r="U2112" s="5"/>
      <c r="V2112" s="5"/>
      <c r="W2112" s="94" t="str">
        <f t="shared" si="335"/>
        <v/>
      </c>
      <c r="X2112" s="94" t="str">
        <f t="shared" si="338"/>
        <v/>
      </c>
      <c r="Y2112" s="5"/>
      <c r="BK2112" s="8"/>
      <c r="BL2112" s="5"/>
      <c r="BM2112" s="5"/>
      <c r="BN2112" s="5"/>
      <c r="BO2112" s="5"/>
      <c r="BP2112" s="1"/>
      <c r="BQ2112" s="1"/>
      <c r="BR2112" s="1"/>
      <c r="BS2112" s="1"/>
      <c r="BT2112" s="1"/>
      <c r="BU2112" s="4"/>
      <c r="BV2112" s="1"/>
      <c r="BW2112" s="3"/>
      <c r="BX2112" s="4"/>
      <c r="BY2112" s="5"/>
      <c r="BZ2112" s="5"/>
      <c r="CA2112" s="5"/>
      <c r="CB2112" s="5"/>
      <c r="CC2112" s="5"/>
      <c r="CD2112" s="43"/>
    </row>
    <row r="2113" spans="1:82" x14ac:dyDescent="0.25">
      <c r="A2113" s="8"/>
      <c r="B2113" s="5"/>
      <c r="C2113" s="5"/>
      <c r="D2113" s="5"/>
      <c r="E2113" s="5"/>
      <c r="F2113" s="94" t="str">
        <f t="shared" si="329"/>
        <v/>
      </c>
      <c r="G2113" s="94" t="str">
        <f t="shared" si="330"/>
        <v/>
      </c>
      <c r="H2113" s="127" t="str">
        <f>IF(A2113&lt;&gt;"",IF(MID(C2113,1,1)="c",$AS$26,IF(MID(C2113,1,1)="r",$AS$41,IF(MID(C2113,1,1)="p",#REF!,#REF!))),"")</f>
        <v/>
      </c>
      <c r="I2113" s="92" t="str">
        <f t="shared" si="331"/>
        <v/>
      </c>
      <c r="J2113" s="92" t="str">
        <f t="shared" si="332"/>
        <v/>
      </c>
      <c r="K2113" s="92" t="str">
        <f t="shared" si="333"/>
        <v/>
      </c>
      <c r="L2113" s="92" t="str">
        <f t="shared" si="334"/>
        <v/>
      </c>
      <c r="M2113" s="95" t="str">
        <f>IF(A2113&lt;&gt;"",IF(MID(C2113,1,1)="c",SigmaEpsConcrete(I2113,$AN$30:$AN$33,$AR$30:$AR$33,$AS$26,$AS$27,$AS$28,$AQ$20,$AU$19),""),"")</f>
        <v/>
      </c>
      <c r="N2113" s="95" t="str">
        <f>IF(A2113&lt;&gt;"",IF(MID(C2113,1,1)="r",SigmaEpsReinf(J2113,$AS$42:$AS$43,$AS$41,$AS$39,$AS$40,$AQ$38),""),"")</f>
        <v/>
      </c>
      <c r="Q2113" s="92" t="str">
        <f t="shared" si="336"/>
        <v/>
      </c>
      <c r="R2113" s="92" t="str">
        <f t="shared" si="337"/>
        <v/>
      </c>
      <c r="U2113" s="5"/>
      <c r="V2113" s="5"/>
      <c r="W2113" s="94" t="str">
        <f t="shared" si="335"/>
        <v/>
      </c>
      <c r="X2113" s="94" t="str">
        <f t="shared" si="338"/>
        <v/>
      </c>
      <c r="Y2113" s="5"/>
      <c r="BK2113" s="8"/>
      <c r="BL2113" s="5"/>
      <c r="BM2113" s="5"/>
      <c r="BN2113" s="5"/>
      <c r="BO2113" s="5"/>
      <c r="BP2113" s="1"/>
      <c r="BQ2113" s="1"/>
      <c r="BR2113" s="1"/>
      <c r="BS2113" s="1"/>
      <c r="BT2113" s="1"/>
      <c r="BU2113" s="4"/>
      <c r="BV2113" s="1"/>
      <c r="BW2113" s="3"/>
      <c r="BX2113" s="4"/>
      <c r="BY2113" s="5"/>
      <c r="BZ2113" s="5"/>
      <c r="CA2113" s="5"/>
      <c r="CB2113" s="5"/>
      <c r="CC2113" s="5"/>
      <c r="CD2113" s="43"/>
    </row>
    <row r="2114" spans="1:82" x14ac:dyDescent="0.25">
      <c r="A2114" s="8"/>
      <c r="B2114" s="5"/>
      <c r="C2114" s="5"/>
      <c r="D2114" s="5"/>
      <c r="E2114" s="5"/>
      <c r="F2114" s="94" t="str">
        <f t="shared" si="329"/>
        <v/>
      </c>
      <c r="G2114" s="94" t="str">
        <f t="shared" si="330"/>
        <v/>
      </c>
      <c r="H2114" s="127" t="str">
        <f>IF(A2114&lt;&gt;"",IF(MID(C2114,1,1)="c",$AS$26,IF(MID(C2114,1,1)="r",$AS$41,IF(MID(C2114,1,1)="p",#REF!,#REF!))),"")</f>
        <v/>
      </c>
      <c r="I2114" s="92" t="str">
        <f t="shared" si="331"/>
        <v/>
      </c>
      <c r="J2114" s="92" t="str">
        <f t="shared" si="332"/>
        <v/>
      </c>
      <c r="K2114" s="92" t="str">
        <f t="shared" si="333"/>
        <v/>
      </c>
      <c r="L2114" s="92" t="str">
        <f t="shared" si="334"/>
        <v/>
      </c>
      <c r="M2114" s="95" t="str">
        <f>IF(A2114&lt;&gt;"",IF(MID(C2114,1,1)="c",SigmaEpsConcrete(I2114,$AN$30:$AN$33,$AR$30:$AR$33,$AS$26,$AS$27,$AS$28,$AQ$20,$AU$19),""),"")</f>
        <v/>
      </c>
      <c r="N2114" s="95" t="str">
        <f>IF(A2114&lt;&gt;"",IF(MID(C2114,1,1)="r",SigmaEpsReinf(J2114,$AS$42:$AS$43,$AS$41,$AS$39,$AS$40,$AQ$38),""),"")</f>
        <v/>
      </c>
      <c r="Q2114" s="92" t="str">
        <f t="shared" si="336"/>
        <v/>
      </c>
      <c r="R2114" s="92" t="str">
        <f t="shared" si="337"/>
        <v/>
      </c>
      <c r="U2114" s="5"/>
      <c r="V2114" s="5"/>
      <c r="W2114" s="94" t="str">
        <f t="shared" si="335"/>
        <v/>
      </c>
      <c r="X2114" s="94" t="str">
        <f t="shared" si="338"/>
        <v/>
      </c>
      <c r="Y2114" s="5"/>
      <c r="BK2114" s="8"/>
      <c r="BL2114" s="5"/>
      <c r="BM2114" s="5"/>
      <c r="BN2114" s="5"/>
      <c r="BO2114" s="5"/>
      <c r="BP2114" s="1"/>
      <c r="BQ2114" s="1"/>
      <c r="BR2114" s="1"/>
      <c r="BS2114" s="1"/>
      <c r="BT2114" s="1"/>
      <c r="BU2114" s="4"/>
      <c r="BV2114" s="1"/>
      <c r="BW2114" s="3"/>
      <c r="BX2114" s="4"/>
      <c r="BY2114" s="5"/>
      <c r="BZ2114" s="5"/>
      <c r="CA2114" s="5"/>
      <c r="CB2114" s="5"/>
      <c r="CC2114" s="5"/>
      <c r="CD2114" s="43"/>
    </row>
    <row r="2115" spans="1:82" x14ac:dyDescent="0.25">
      <c r="A2115" s="8"/>
      <c r="B2115" s="5"/>
      <c r="C2115" s="5"/>
      <c r="D2115" s="5"/>
      <c r="E2115" s="5"/>
      <c r="F2115" s="94" t="str">
        <f t="shared" si="329"/>
        <v/>
      </c>
      <c r="G2115" s="94" t="str">
        <f t="shared" si="330"/>
        <v/>
      </c>
      <c r="H2115" s="127" t="str">
        <f>IF(A2115&lt;&gt;"",IF(MID(C2115,1,1)="c",$AS$26,IF(MID(C2115,1,1)="r",$AS$41,IF(MID(C2115,1,1)="p",#REF!,#REF!))),"")</f>
        <v/>
      </c>
      <c r="I2115" s="92" t="str">
        <f t="shared" si="331"/>
        <v/>
      </c>
      <c r="J2115" s="92" t="str">
        <f t="shared" si="332"/>
        <v/>
      </c>
      <c r="K2115" s="92" t="str">
        <f t="shared" si="333"/>
        <v/>
      </c>
      <c r="L2115" s="92" t="str">
        <f t="shared" si="334"/>
        <v/>
      </c>
      <c r="M2115" s="95" t="str">
        <f>IF(A2115&lt;&gt;"",IF(MID(C2115,1,1)="c",SigmaEpsConcrete(I2115,$AN$30:$AN$33,$AR$30:$AR$33,$AS$26,$AS$27,$AS$28,$AQ$20,$AU$19),""),"")</f>
        <v/>
      </c>
      <c r="N2115" s="95" t="str">
        <f>IF(A2115&lt;&gt;"",IF(MID(C2115,1,1)="r",SigmaEpsReinf(J2115,$AS$42:$AS$43,$AS$41,$AS$39,$AS$40,$AQ$38),""),"")</f>
        <v/>
      </c>
      <c r="Q2115" s="92" t="str">
        <f t="shared" si="336"/>
        <v/>
      </c>
      <c r="R2115" s="92" t="str">
        <f t="shared" si="337"/>
        <v/>
      </c>
      <c r="U2115" s="5"/>
      <c r="V2115" s="5"/>
      <c r="W2115" s="94" t="str">
        <f t="shared" si="335"/>
        <v/>
      </c>
      <c r="X2115" s="94" t="str">
        <f t="shared" si="338"/>
        <v/>
      </c>
      <c r="Y2115" s="5"/>
      <c r="BK2115" s="8"/>
      <c r="BL2115" s="5"/>
      <c r="BM2115" s="5"/>
      <c r="BN2115" s="5"/>
      <c r="BO2115" s="5"/>
      <c r="BP2115" s="1"/>
      <c r="BQ2115" s="1"/>
      <c r="BR2115" s="1"/>
      <c r="BS2115" s="1"/>
      <c r="BT2115" s="1"/>
      <c r="BU2115" s="4"/>
      <c r="BV2115" s="1"/>
      <c r="BW2115" s="3"/>
      <c r="BX2115" s="4"/>
      <c r="BY2115" s="5"/>
      <c r="BZ2115" s="5"/>
      <c r="CA2115" s="5"/>
      <c r="CB2115" s="5"/>
      <c r="CC2115" s="5"/>
      <c r="CD2115" s="43"/>
    </row>
    <row r="2116" spans="1:82" x14ac:dyDescent="0.25">
      <c r="A2116" s="8"/>
      <c r="B2116" s="5"/>
      <c r="C2116" s="5"/>
      <c r="D2116" s="5"/>
      <c r="E2116" s="5"/>
      <c r="F2116" s="94" t="str">
        <f t="shared" si="329"/>
        <v/>
      </c>
      <c r="G2116" s="94" t="str">
        <f t="shared" si="330"/>
        <v/>
      </c>
      <c r="H2116" s="127" t="str">
        <f>IF(A2116&lt;&gt;"",IF(MID(C2116,1,1)="c",$AS$26,IF(MID(C2116,1,1)="r",$AS$41,IF(MID(C2116,1,1)="p",#REF!,#REF!))),"")</f>
        <v/>
      </c>
      <c r="I2116" s="92" t="str">
        <f t="shared" si="331"/>
        <v/>
      </c>
      <c r="J2116" s="92" t="str">
        <f t="shared" si="332"/>
        <v/>
      </c>
      <c r="K2116" s="92" t="str">
        <f t="shared" si="333"/>
        <v/>
      </c>
      <c r="L2116" s="92" t="str">
        <f t="shared" si="334"/>
        <v/>
      </c>
      <c r="M2116" s="95" t="str">
        <f>IF(A2116&lt;&gt;"",IF(MID(C2116,1,1)="c",SigmaEpsConcrete(I2116,$AN$30:$AN$33,$AR$30:$AR$33,$AS$26,$AS$27,$AS$28,$AQ$20,$AU$19),""),"")</f>
        <v/>
      </c>
      <c r="N2116" s="95" t="str">
        <f>IF(A2116&lt;&gt;"",IF(MID(C2116,1,1)="r",SigmaEpsReinf(J2116,$AS$42:$AS$43,$AS$41,$AS$39,$AS$40,$AQ$38),""),"")</f>
        <v/>
      </c>
      <c r="Q2116" s="92" t="str">
        <f t="shared" si="336"/>
        <v/>
      </c>
      <c r="R2116" s="92" t="str">
        <f t="shared" si="337"/>
        <v/>
      </c>
      <c r="U2116" s="5"/>
      <c r="V2116" s="5"/>
      <c r="W2116" s="94" t="str">
        <f t="shared" si="335"/>
        <v/>
      </c>
      <c r="X2116" s="94" t="str">
        <f t="shared" si="338"/>
        <v/>
      </c>
      <c r="Y2116" s="5"/>
      <c r="BK2116" s="8"/>
      <c r="BL2116" s="5"/>
      <c r="BM2116" s="5"/>
      <c r="BN2116" s="5"/>
      <c r="BO2116" s="5"/>
      <c r="BP2116" s="1"/>
      <c r="BQ2116" s="1"/>
      <c r="BR2116" s="1"/>
      <c r="BS2116" s="1"/>
      <c r="BT2116" s="1"/>
      <c r="BU2116" s="4"/>
      <c r="BV2116" s="1"/>
      <c r="BW2116" s="3"/>
      <c r="BX2116" s="4"/>
      <c r="BY2116" s="5"/>
      <c r="BZ2116" s="5"/>
      <c r="CA2116" s="5"/>
      <c r="CB2116" s="5"/>
      <c r="CC2116" s="5"/>
      <c r="CD2116" s="43"/>
    </row>
    <row r="2117" spans="1:82" x14ac:dyDescent="0.25">
      <c r="A2117" s="8"/>
      <c r="B2117" s="5"/>
      <c r="C2117" s="5"/>
      <c r="D2117" s="5"/>
      <c r="E2117" s="5"/>
      <c r="F2117" s="94" t="str">
        <f t="shared" si="329"/>
        <v/>
      </c>
      <c r="G2117" s="94" t="str">
        <f t="shared" si="330"/>
        <v/>
      </c>
      <c r="H2117" s="127" t="str">
        <f>IF(A2117&lt;&gt;"",IF(MID(C2117,1,1)="c",$AS$26,IF(MID(C2117,1,1)="r",$AS$41,IF(MID(C2117,1,1)="p",#REF!,#REF!))),"")</f>
        <v/>
      </c>
      <c r="I2117" s="92" t="str">
        <f t="shared" si="331"/>
        <v/>
      </c>
      <c r="J2117" s="92" t="str">
        <f t="shared" si="332"/>
        <v/>
      </c>
      <c r="K2117" s="92" t="str">
        <f t="shared" si="333"/>
        <v/>
      </c>
      <c r="L2117" s="92" t="str">
        <f t="shared" si="334"/>
        <v/>
      </c>
      <c r="M2117" s="95" t="str">
        <f>IF(A2117&lt;&gt;"",IF(MID(C2117,1,1)="c",SigmaEpsConcrete(I2117,$AN$30:$AN$33,$AR$30:$AR$33,$AS$26,$AS$27,$AS$28,$AQ$20,$AU$19),""),"")</f>
        <v/>
      </c>
      <c r="N2117" s="95" t="str">
        <f>IF(A2117&lt;&gt;"",IF(MID(C2117,1,1)="r",SigmaEpsReinf(J2117,$AS$42:$AS$43,$AS$41,$AS$39,$AS$40,$AQ$38),""),"")</f>
        <v/>
      </c>
      <c r="Q2117" s="92" t="str">
        <f t="shared" si="336"/>
        <v/>
      </c>
      <c r="R2117" s="92" t="str">
        <f t="shared" si="337"/>
        <v/>
      </c>
      <c r="U2117" s="5"/>
      <c r="V2117" s="5"/>
      <c r="W2117" s="94" t="str">
        <f t="shared" si="335"/>
        <v/>
      </c>
      <c r="X2117" s="94" t="str">
        <f t="shared" si="338"/>
        <v/>
      </c>
      <c r="Y2117" s="5"/>
      <c r="BK2117" s="8"/>
      <c r="BL2117" s="5"/>
      <c r="BM2117" s="5"/>
      <c r="BN2117" s="5"/>
      <c r="BO2117" s="5"/>
      <c r="BP2117" s="1"/>
      <c r="BQ2117" s="1"/>
      <c r="BR2117" s="1"/>
      <c r="BS2117" s="1"/>
      <c r="BT2117" s="1"/>
      <c r="BU2117" s="4"/>
      <c r="BV2117" s="1"/>
      <c r="BW2117" s="3"/>
      <c r="BX2117" s="4"/>
      <c r="BY2117" s="5"/>
      <c r="BZ2117" s="5"/>
      <c r="CA2117" s="5"/>
      <c r="CB2117" s="5"/>
      <c r="CC2117" s="5"/>
      <c r="CD2117" s="43"/>
    </row>
    <row r="2118" spans="1:82" x14ac:dyDescent="0.25">
      <c r="A2118" s="8"/>
      <c r="B2118" s="5"/>
      <c r="C2118" s="5"/>
      <c r="D2118" s="5"/>
      <c r="E2118" s="5"/>
      <c r="F2118" s="94" t="str">
        <f t="shared" si="329"/>
        <v/>
      </c>
      <c r="G2118" s="94" t="str">
        <f t="shared" si="330"/>
        <v/>
      </c>
      <c r="H2118" s="127" t="str">
        <f>IF(A2118&lt;&gt;"",IF(MID(C2118,1,1)="c",$AS$26,IF(MID(C2118,1,1)="r",$AS$41,IF(MID(C2118,1,1)="p",#REF!,#REF!))),"")</f>
        <v/>
      </c>
      <c r="I2118" s="92" t="str">
        <f t="shared" si="331"/>
        <v/>
      </c>
      <c r="J2118" s="92" t="str">
        <f t="shared" si="332"/>
        <v/>
      </c>
      <c r="K2118" s="92" t="str">
        <f t="shared" si="333"/>
        <v/>
      </c>
      <c r="L2118" s="92" t="str">
        <f t="shared" si="334"/>
        <v/>
      </c>
      <c r="M2118" s="95" t="str">
        <f>IF(A2118&lt;&gt;"",IF(MID(C2118,1,1)="c",SigmaEpsConcrete(I2118,$AN$30:$AN$33,$AR$30:$AR$33,$AS$26,$AS$27,$AS$28,$AQ$20,$AU$19),""),"")</f>
        <v/>
      </c>
      <c r="N2118" s="95" t="str">
        <f>IF(A2118&lt;&gt;"",IF(MID(C2118,1,1)="r",SigmaEpsReinf(J2118,$AS$42:$AS$43,$AS$41,$AS$39,$AS$40,$AQ$38),""),"")</f>
        <v/>
      </c>
      <c r="Q2118" s="92" t="str">
        <f t="shared" si="336"/>
        <v/>
      </c>
      <c r="R2118" s="92" t="str">
        <f t="shared" si="337"/>
        <v/>
      </c>
      <c r="U2118" s="5"/>
      <c r="V2118" s="5"/>
      <c r="W2118" s="94" t="str">
        <f t="shared" si="335"/>
        <v/>
      </c>
      <c r="X2118" s="94" t="str">
        <f t="shared" si="338"/>
        <v/>
      </c>
      <c r="Y2118" s="5"/>
      <c r="BK2118" s="8"/>
      <c r="BL2118" s="5"/>
      <c r="BM2118" s="5"/>
      <c r="BN2118" s="5"/>
      <c r="BO2118" s="5"/>
      <c r="BP2118" s="1"/>
      <c r="BQ2118" s="1"/>
      <c r="BR2118" s="1"/>
      <c r="BS2118" s="1"/>
      <c r="BT2118" s="1"/>
      <c r="BU2118" s="4"/>
      <c r="BV2118" s="1"/>
      <c r="BW2118" s="3"/>
      <c r="BX2118" s="4"/>
      <c r="BY2118" s="5"/>
      <c r="BZ2118" s="5"/>
      <c r="CA2118" s="5"/>
      <c r="CB2118" s="5"/>
      <c r="CC2118" s="5"/>
      <c r="CD2118" s="43"/>
    </row>
    <row r="2119" spans="1:82" x14ac:dyDescent="0.25">
      <c r="A2119" s="8"/>
      <c r="B2119" s="5"/>
      <c r="C2119" s="5"/>
      <c r="D2119" s="5"/>
      <c r="E2119" s="5"/>
      <c r="F2119" s="94" t="str">
        <f t="shared" si="329"/>
        <v/>
      </c>
      <c r="G2119" s="94" t="str">
        <f t="shared" si="330"/>
        <v/>
      </c>
      <c r="H2119" s="127" t="str">
        <f>IF(A2119&lt;&gt;"",IF(MID(C2119,1,1)="c",$AS$26,IF(MID(C2119,1,1)="r",$AS$41,IF(MID(C2119,1,1)="p",#REF!,#REF!))),"")</f>
        <v/>
      </c>
      <c r="I2119" s="92" t="str">
        <f t="shared" si="331"/>
        <v/>
      </c>
      <c r="J2119" s="92" t="str">
        <f t="shared" si="332"/>
        <v/>
      </c>
      <c r="K2119" s="92" t="str">
        <f t="shared" si="333"/>
        <v/>
      </c>
      <c r="L2119" s="92" t="str">
        <f t="shared" si="334"/>
        <v/>
      </c>
      <c r="M2119" s="95" t="str">
        <f>IF(A2119&lt;&gt;"",IF(MID(C2119,1,1)="c",SigmaEpsConcrete(I2119,$AN$30:$AN$33,$AR$30:$AR$33,$AS$26,$AS$27,$AS$28,$AQ$20,$AU$19),""),"")</f>
        <v/>
      </c>
      <c r="N2119" s="95" t="str">
        <f>IF(A2119&lt;&gt;"",IF(MID(C2119,1,1)="r",SigmaEpsReinf(J2119,$AS$42:$AS$43,$AS$41,$AS$39,$AS$40,$AQ$38),""),"")</f>
        <v/>
      </c>
      <c r="Q2119" s="92" t="str">
        <f t="shared" si="336"/>
        <v/>
      </c>
      <c r="R2119" s="92" t="str">
        <f t="shared" si="337"/>
        <v/>
      </c>
      <c r="U2119" s="5"/>
      <c r="V2119" s="5"/>
      <c r="W2119" s="94" t="str">
        <f t="shared" si="335"/>
        <v/>
      </c>
      <c r="X2119" s="94" t="str">
        <f t="shared" si="338"/>
        <v/>
      </c>
      <c r="Y2119" s="5"/>
      <c r="BK2119" s="8"/>
      <c r="BL2119" s="5"/>
      <c r="BM2119" s="5"/>
      <c r="BN2119" s="5"/>
      <c r="BO2119" s="5"/>
      <c r="BP2119" s="1"/>
      <c r="BQ2119" s="1"/>
      <c r="BR2119" s="1"/>
      <c r="BS2119" s="1"/>
      <c r="BT2119" s="1"/>
      <c r="BU2119" s="4"/>
      <c r="BV2119" s="1"/>
      <c r="BW2119" s="3"/>
      <c r="BX2119" s="4"/>
      <c r="BY2119" s="5"/>
      <c r="BZ2119" s="5"/>
      <c r="CA2119" s="5"/>
      <c r="CB2119" s="5"/>
      <c r="CC2119" s="5"/>
      <c r="CD2119" s="43"/>
    </row>
    <row r="2120" spans="1:82" x14ac:dyDescent="0.25">
      <c r="A2120" s="8"/>
      <c r="B2120" s="5"/>
      <c r="C2120" s="5"/>
      <c r="D2120" s="5"/>
      <c r="E2120" s="5"/>
      <c r="F2120" s="94" t="str">
        <f t="shared" si="329"/>
        <v/>
      </c>
      <c r="G2120" s="94" t="str">
        <f t="shared" si="330"/>
        <v/>
      </c>
      <c r="H2120" s="127" t="str">
        <f>IF(A2120&lt;&gt;"",IF(MID(C2120,1,1)="c",$AS$26,IF(MID(C2120,1,1)="r",$AS$41,IF(MID(C2120,1,1)="p",#REF!,#REF!))),"")</f>
        <v/>
      </c>
      <c r="I2120" s="92" t="str">
        <f t="shared" si="331"/>
        <v/>
      </c>
      <c r="J2120" s="92" t="str">
        <f t="shared" si="332"/>
        <v/>
      </c>
      <c r="K2120" s="92" t="str">
        <f t="shared" si="333"/>
        <v/>
      </c>
      <c r="L2120" s="92" t="str">
        <f t="shared" si="334"/>
        <v/>
      </c>
      <c r="M2120" s="95" t="str">
        <f>IF(A2120&lt;&gt;"",IF(MID(C2120,1,1)="c",SigmaEpsConcrete(I2120,$AN$30:$AN$33,$AR$30:$AR$33,$AS$26,$AS$27,$AS$28,$AQ$20,$AU$19),""),"")</f>
        <v/>
      </c>
      <c r="N2120" s="95" t="str">
        <f>IF(A2120&lt;&gt;"",IF(MID(C2120,1,1)="r",SigmaEpsReinf(J2120,$AS$42:$AS$43,$AS$41,$AS$39,$AS$40,$AQ$38),""),"")</f>
        <v/>
      </c>
      <c r="Q2120" s="92" t="str">
        <f t="shared" si="336"/>
        <v/>
      </c>
      <c r="R2120" s="92" t="str">
        <f t="shared" si="337"/>
        <v/>
      </c>
      <c r="U2120" s="5"/>
      <c r="V2120" s="5"/>
      <c r="W2120" s="94" t="str">
        <f t="shared" si="335"/>
        <v/>
      </c>
      <c r="X2120" s="94" t="str">
        <f t="shared" si="338"/>
        <v/>
      </c>
      <c r="Y2120" s="5"/>
      <c r="BK2120" s="8"/>
      <c r="BL2120" s="5"/>
      <c r="BM2120" s="5"/>
      <c r="BN2120" s="5"/>
      <c r="BO2120" s="5"/>
      <c r="BP2120" s="1"/>
      <c r="BQ2120" s="1"/>
      <c r="BR2120" s="1"/>
      <c r="BS2120" s="1"/>
      <c r="BT2120" s="1"/>
      <c r="BU2120" s="4"/>
      <c r="BV2120" s="1"/>
      <c r="BW2120" s="3"/>
      <c r="BX2120" s="4"/>
      <c r="BY2120" s="5"/>
      <c r="BZ2120" s="5"/>
      <c r="CA2120" s="5"/>
      <c r="CB2120" s="5"/>
      <c r="CC2120" s="5"/>
      <c r="CD2120" s="43"/>
    </row>
    <row r="2121" spans="1:82" x14ac:dyDescent="0.25">
      <c r="A2121" s="8"/>
      <c r="B2121" s="5"/>
      <c r="C2121" s="5"/>
      <c r="D2121" s="5"/>
      <c r="E2121" s="5"/>
      <c r="F2121" s="94" t="str">
        <f t="shared" si="329"/>
        <v/>
      </c>
      <c r="G2121" s="94" t="str">
        <f t="shared" si="330"/>
        <v/>
      </c>
      <c r="H2121" s="127" t="str">
        <f>IF(A2121&lt;&gt;"",IF(MID(C2121,1,1)="c",$AS$26,IF(MID(C2121,1,1)="r",$AS$41,IF(MID(C2121,1,1)="p",#REF!,#REF!))),"")</f>
        <v/>
      </c>
      <c r="I2121" s="92" t="str">
        <f t="shared" si="331"/>
        <v/>
      </c>
      <c r="J2121" s="92" t="str">
        <f t="shared" si="332"/>
        <v/>
      </c>
      <c r="K2121" s="92" t="str">
        <f t="shared" si="333"/>
        <v/>
      </c>
      <c r="L2121" s="92" t="str">
        <f t="shared" si="334"/>
        <v/>
      </c>
      <c r="M2121" s="95" t="str">
        <f>IF(A2121&lt;&gt;"",IF(MID(C2121,1,1)="c",SigmaEpsConcrete(I2121,$AN$30:$AN$33,$AR$30:$AR$33,$AS$26,$AS$27,$AS$28,$AQ$20,$AU$19),""),"")</f>
        <v/>
      </c>
      <c r="N2121" s="95" t="str">
        <f>IF(A2121&lt;&gt;"",IF(MID(C2121,1,1)="r",SigmaEpsReinf(J2121,$AS$42:$AS$43,$AS$41,$AS$39,$AS$40,$AQ$38),""),"")</f>
        <v/>
      </c>
      <c r="Q2121" s="92" t="str">
        <f t="shared" si="336"/>
        <v/>
      </c>
      <c r="R2121" s="92" t="str">
        <f t="shared" si="337"/>
        <v/>
      </c>
      <c r="U2121" s="5"/>
      <c r="V2121" s="5"/>
      <c r="W2121" s="94" t="str">
        <f t="shared" si="335"/>
        <v/>
      </c>
      <c r="X2121" s="94" t="str">
        <f t="shared" si="338"/>
        <v/>
      </c>
      <c r="Y2121" s="5"/>
      <c r="BK2121" s="8"/>
      <c r="BL2121" s="5"/>
      <c r="BM2121" s="5"/>
      <c r="BN2121" s="5"/>
      <c r="BO2121" s="5"/>
      <c r="BP2121" s="1"/>
      <c r="BQ2121" s="1"/>
      <c r="BR2121" s="1"/>
      <c r="BS2121" s="1"/>
      <c r="BT2121" s="1"/>
      <c r="BU2121" s="4"/>
      <c r="BV2121" s="1"/>
      <c r="BW2121" s="3"/>
      <c r="BX2121" s="4"/>
      <c r="BY2121" s="5"/>
      <c r="BZ2121" s="5"/>
      <c r="CA2121" s="5"/>
      <c r="CB2121" s="5"/>
      <c r="CC2121" s="5"/>
      <c r="CD2121" s="43"/>
    </row>
    <row r="2122" spans="1:82" x14ac:dyDescent="0.25">
      <c r="A2122" s="8"/>
      <c r="B2122" s="5"/>
      <c r="C2122" s="5"/>
      <c r="D2122" s="5"/>
      <c r="E2122" s="5"/>
      <c r="F2122" s="94" t="str">
        <f t="shared" ref="F2122:F2185" si="339">IF(A2122&lt;&gt;"",(D2122-$AU$86)/10,"")</f>
        <v/>
      </c>
      <c r="G2122" s="94" t="str">
        <f t="shared" ref="G2122:G2185" si="340">IF(A2122&lt;&gt;"",(E2122-$AU$87)/10,"")</f>
        <v/>
      </c>
      <c r="H2122" s="127" t="str">
        <f>IF(A2122&lt;&gt;"",IF(MID(C2122,1,1)="c",$AS$26,IF(MID(C2122,1,1)="r",$AS$41,IF(MID(C2122,1,1)="p",#REF!,#REF!))),"")</f>
        <v/>
      </c>
      <c r="I2122" s="92" t="str">
        <f t="shared" ref="I2122:I2185" si="341">IF($A2122&lt;&gt;"",IF(MID($C2122,1,1)="c",$Y$3+$Y$4*$F2122+$Y$5*$G2122+$BR$43,""),"")</f>
        <v/>
      </c>
      <c r="J2122" s="92" t="str">
        <f t="shared" ref="J2122:J2185" si="342">IF($A2122&lt;&gt;"",IF(MID($C2122,1,1)="r",$Y$3+$Y$4*$F2122+$Y$5*$G2122+$BR$43,""),"")</f>
        <v/>
      </c>
      <c r="K2122" s="92" t="str">
        <f t="shared" ref="K2122:K2185" si="343">IF($A2122&lt;&gt;"",IF(MID($C2122,1,1)="u",$Y$3+$Y$4*$F2122+$Y$5*$G2122+$BR$43,""),"")</f>
        <v/>
      </c>
      <c r="L2122" s="92" t="str">
        <f t="shared" ref="L2122:L2185" si="344">IF($A2122&lt;&gt;"",IF(MID($C2122,1,1)="p",$Y$3+$Y$4*$F2122+$Y$5*$G2122+$BR$43,""),"")</f>
        <v/>
      </c>
      <c r="M2122" s="95" t="str">
        <f>IF(A2122&lt;&gt;"",IF(MID(C2122,1,1)="c",SigmaEpsConcrete(I2122,$AN$30:$AN$33,$AR$30:$AR$33,$AS$26,$AS$27,$AS$28,$AQ$20,$AU$19),""),"")</f>
        <v/>
      </c>
      <c r="N2122" s="95" t="str">
        <f>IF(A2122&lt;&gt;"",IF(MID(C2122,1,1)="r",SigmaEpsReinf(J2122,$AS$42:$AS$43,$AS$41,$AS$39,$AS$40,$AQ$38),""),"")</f>
        <v/>
      </c>
      <c r="Q2122" s="92" t="str">
        <f t="shared" si="336"/>
        <v/>
      </c>
      <c r="R2122" s="92" t="str">
        <f t="shared" si="337"/>
        <v/>
      </c>
      <c r="U2122" s="5"/>
      <c r="V2122" s="5"/>
      <c r="W2122" s="94" t="str">
        <f t="shared" ref="W2122:W2185" si="345">IF(A2122&lt;&gt;"",F2122-$AU$105,"")</f>
        <v/>
      </c>
      <c r="X2122" s="94" t="str">
        <f t="shared" si="338"/>
        <v/>
      </c>
      <c r="Y2122" s="5"/>
      <c r="BK2122" s="8"/>
      <c r="BL2122" s="5"/>
      <c r="BM2122" s="5"/>
      <c r="BN2122" s="5"/>
      <c r="BO2122" s="5"/>
      <c r="BP2122" s="1"/>
      <c r="BQ2122" s="1"/>
      <c r="BR2122" s="1"/>
      <c r="BS2122" s="1"/>
      <c r="BT2122" s="1"/>
      <c r="BU2122" s="4"/>
      <c r="BV2122" s="1"/>
      <c r="BW2122" s="3"/>
      <c r="BX2122" s="4"/>
      <c r="BY2122" s="5"/>
      <c r="BZ2122" s="5"/>
      <c r="CA2122" s="5"/>
      <c r="CB2122" s="5"/>
      <c r="CC2122" s="5"/>
      <c r="CD2122" s="43"/>
    </row>
    <row r="2123" spans="1:82" x14ac:dyDescent="0.25">
      <c r="A2123" s="8"/>
      <c r="B2123" s="5"/>
      <c r="C2123" s="5"/>
      <c r="D2123" s="5"/>
      <c r="E2123" s="5"/>
      <c r="F2123" s="94" t="str">
        <f t="shared" si="339"/>
        <v/>
      </c>
      <c r="G2123" s="94" t="str">
        <f t="shared" si="340"/>
        <v/>
      </c>
      <c r="H2123" s="127" t="str">
        <f>IF(A2123&lt;&gt;"",IF(MID(C2123,1,1)="c",$AS$26,IF(MID(C2123,1,1)="r",$AS$41,IF(MID(C2123,1,1)="p",#REF!,#REF!))),"")</f>
        <v/>
      </c>
      <c r="I2123" s="92" t="str">
        <f t="shared" si="341"/>
        <v/>
      </c>
      <c r="J2123" s="92" t="str">
        <f t="shared" si="342"/>
        <v/>
      </c>
      <c r="K2123" s="92" t="str">
        <f t="shared" si="343"/>
        <v/>
      </c>
      <c r="L2123" s="92" t="str">
        <f t="shared" si="344"/>
        <v/>
      </c>
      <c r="M2123" s="95" t="str">
        <f>IF(A2123&lt;&gt;"",IF(MID(C2123,1,1)="c",SigmaEpsConcrete(I2123,$AN$30:$AN$33,$AR$30:$AR$33,$AS$26,$AS$27,$AS$28,$AQ$20,$AU$19),""),"")</f>
        <v/>
      </c>
      <c r="N2123" s="95" t="str">
        <f>IF(A2123&lt;&gt;"",IF(MID(C2123,1,1)="r",SigmaEpsReinf(J2123,$AS$42:$AS$43,$AS$41,$AS$39,$AS$40,$AQ$38),""),"")</f>
        <v/>
      </c>
      <c r="Q2123" s="92" t="str">
        <f t="shared" ref="Q2123:Q2186" si="346">IF(A2123&lt;&gt;"",IF(MID(C2123,1,1)="c",IF(ISERROR(M2123/I2123),"",M2123/I2123),""),"")</f>
        <v/>
      </c>
      <c r="R2123" s="92" t="str">
        <f t="shared" ref="R2123:R2186" si="347">IF(A2123&lt;&gt;"",IF(MID(C2123,1,1)="r",IF(ISERROR(N2123/J2123),"",N2123/J2123),""),"")</f>
        <v/>
      </c>
      <c r="U2123" s="5"/>
      <c r="V2123" s="5"/>
      <c r="W2123" s="94" t="str">
        <f t="shared" si="345"/>
        <v/>
      </c>
      <c r="X2123" s="94" t="str">
        <f t="shared" ref="X2123:X2186" si="348">IF(B2123&lt;&gt;"",G2123-$AU$106,"")</f>
        <v/>
      </c>
      <c r="Y2123" s="5"/>
      <c r="BK2123" s="8"/>
      <c r="BL2123" s="5"/>
      <c r="BM2123" s="5"/>
      <c r="BN2123" s="5"/>
      <c r="BO2123" s="5"/>
      <c r="BP2123" s="1"/>
      <c r="BQ2123" s="1"/>
      <c r="BR2123" s="1"/>
      <c r="BS2123" s="1"/>
      <c r="BT2123" s="1"/>
      <c r="BU2123" s="4"/>
      <c r="BV2123" s="1"/>
      <c r="BW2123" s="3"/>
      <c r="BX2123" s="4"/>
      <c r="BY2123" s="5"/>
      <c r="BZ2123" s="5"/>
      <c r="CA2123" s="5"/>
      <c r="CB2123" s="5"/>
      <c r="CC2123" s="5"/>
      <c r="CD2123" s="43"/>
    </row>
    <row r="2124" spans="1:82" x14ac:dyDescent="0.25">
      <c r="A2124" s="8"/>
      <c r="B2124" s="5"/>
      <c r="C2124" s="5"/>
      <c r="D2124" s="5"/>
      <c r="E2124" s="5"/>
      <c r="F2124" s="94" t="str">
        <f t="shared" si="339"/>
        <v/>
      </c>
      <c r="G2124" s="94" t="str">
        <f t="shared" si="340"/>
        <v/>
      </c>
      <c r="H2124" s="127" t="str">
        <f>IF(A2124&lt;&gt;"",IF(MID(C2124,1,1)="c",$AS$26,IF(MID(C2124,1,1)="r",$AS$41,IF(MID(C2124,1,1)="p",#REF!,#REF!))),"")</f>
        <v/>
      </c>
      <c r="I2124" s="92" t="str">
        <f t="shared" si="341"/>
        <v/>
      </c>
      <c r="J2124" s="92" t="str">
        <f t="shared" si="342"/>
        <v/>
      </c>
      <c r="K2124" s="92" t="str">
        <f t="shared" si="343"/>
        <v/>
      </c>
      <c r="L2124" s="92" t="str">
        <f t="shared" si="344"/>
        <v/>
      </c>
      <c r="M2124" s="95" t="str">
        <f>IF(A2124&lt;&gt;"",IF(MID(C2124,1,1)="c",SigmaEpsConcrete(I2124,$AN$30:$AN$33,$AR$30:$AR$33,$AS$26,$AS$27,$AS$28,$AQ$20,$AU$19),""),"")</f>
        <v/>
      </c>
      <c r="N2124" s="95" t="str">
        <f>IF(A2124&lt;&gt;"",IF(MID(C2124,1,1)="r",SigmaEpsReinf(J2124,$AS$42:$AS$43,$AS$41,$AS$39,$AS$40,$AQ$38),""),"")</f>
        <v/>
      </c>
      <c r="Q2124" s="92" t="str">
        <f t="shared" si="346"/>
        <v/>
      </c>
      <c r="R2124" s="92" t="str">
        <f t="shared" si="347"/>
        <v/>
      </c>
      <c r="U2124" s="5"/>
      <c r="V2124" s="5"/>
      <c r="W2124" s="94" t="str">
        <f t="shared" si="345"/>
        <v/>
      </c>
      <c r="X2124" s="94" t="str">
        <f t="shared" si="348"/>
        <v/>
      </c>
      <c r="Y2124" s="5"/>
      <c r="BK2124" s="8"/>
      <c r="BL2124" s="5"/>
      <c r="BM2124" s="5"/>
      <c r="BN2124" s="5"/>
      <c r="BO2124" s="5"/>
      <c r="BP2124" s="1"/>
      <c r="BQ2124" s="1"/>
      <c r="BR2124" s="1"/>
      <c r="BS2124" s="1"/>
      <c r="BT2124" s="1"/>
      <c r="BU2124" s="4"/>
      <c r="BV2124" s="1"/>
      <c r="BW2124" s="3"/>
      <c r="BX2124" s="4"/>
      <c r="BY2124" s="5"/>
      <c r="BZ2124" s="5"/>
      <c r="CA2124" s="5"/>
      <c r="CB2124" s="5"/>
      <c r="CC2124" s="5"/>
      <c r="CD2124" s="43"/>
    </row>
    <row r="2125" spans="1:82" x14ac:dyDescent="0.25">
      <c r="A2125" s="8"/>
      <c r="B2125" s="5"/>
      <c r="C2125" s="5"/>
      <c r="D2125" s="5"/>
      <c r="E2125" s="5"/>
      <c r="F2125" s="94" t="str">
        <f t="shared" si="339"/>
        <v/>
      </c>
      <c r="G2125" s="94" t="str">
        <f t="shared" si="340"/>
        <v/>
      </c>
      <c r="H2125" s="127" t="str">
        <f>IF(A2125&lt;&gt;"",IF(MID(C2125,1,1)="c",$AS$26,IF(MID(C2125,1,1)="r",$AS$41,IF(MID(C2125,1,1)="p",#REF!,#REF!))),"")</f>
        <v/>
      </c>
      <c r="I2125" s="92" t="str">
        <f t="shared" si="341"/>
        <v/>
      </c>
      <c r="J2125" s="92" t="str">
        <f t="shared" si="342"/>
        <v/>
      </c>
      <c r="K2125" s="92" t="str">
        <f t="shared" si="343"/>
        <v/>
      </c>
      <c r="L2125" s="92" t="str">
        <f t="shared" si="344"/>
        <v/>
      </c>
      <c r="M2125" s="95" t="str">
        <f>IF(A2125&lt;&gt;"",IF(MID(C2125,1,1)="c",SigmaEpsConcrete(I2125,$AN$30:$AN$33,$AR$30:$AR$33,$AS$26,$AS$27,$AS$28,$AQ$20,$AU$19),""),"")</f>
        <v/>
      </c>
      <c r="N2125" s="95" t="str">
        <f>IF(A2125&lt;&gt;"",IF(MID(C2125,1,1)="r",SigmaEpsReinf(J2125,$AS$42:$AS$43,$AS$41,$AS$39,$AS$40,$AQ$38),""),"")</f>
        <v/>
      </c>
      <c r="Q2125" s="92" t="str">
        <f t="shared" si="346"/>
        <v/>
      </c>
      <c r="R2125" s="92" t="str">
        <f t="shared" si="347"/>
        <v/>
      </c>
      <c r="U2125" s="5"/>
      <c r="V2125" s="5"/>
      <c r="W2125" s="94" t="str">
        <f t="shared" si="345"/>
        <v/>
      </c>
      <c r="X2125" s="94" t="str">
        <f t="shared" si="348"/>
        <v/>
      </c>
      <c r="Y2125" s="5"/>
      <c r="BK2125" s="8"/>
      <c r="BL2125" s="5"/>
      <c r="BM2125" s="5"/>
      <c r="BN2125" s="5"/>
      <c r="BO2125" s="5"/>
      <c r="BP2125" s="1"/>
      <c r="BQ2125" s="1"/>
      <c r="BR2125" s="1"/>
      <c r="BS2125" s="1"/>
      <c r="BT2125" s="1"/>
      <c r="BU2125" s="4"/>
      <c r="BV2125" s="1"/>
      <c r="BW2125" s="3"/>
      <c r="BX2125" s="4"/>
      <c r="BY2125" s="5"/>
      <c r="BZ2125" s="5"/>
      <c r="CA2125" s="5"/>
      <c r="CB2125" s="5"/>
      <c r="CC2125" s="5"/>
      <c r="CD2125" s="43"/>
    </row>
    <row r="2126" spans="1:82" x14ac:dyDescent="0.25">
      <c r="A2126" s="8"/>
      <c r="B2126" s="5"/>
      <c r="C2126" s="5"/>
      <c r="D2126" s="5"/>
      <c r="E2126" s="5"/>
      <c r="F2126" s="94" t="str">
        <f t="shared" si="339"/>
        <v/>
      </c>
      <c r="G2126" s="94" t="str">
        <f t="shared" si="340"/>
        <v/>
      </c>
      <c r="H2126" s="127" t="str">
        <f>IF(A2126&lt;&gt;"",IF(MID(C2126,1,1)="c",$AS$26,IF(MID(C2126,1,1)="r",$AS$41,IF(MID(C2126,1,1)="p",#REF!,#REF!))),"")</f>
        <v/>
      </c>
      <c r="I2126" s="92" t="str">
        <f t="shared" si="341"/>
        <v/>
      </c>
      <c r="J2126" s="92" t="str">
        <f t="shared" si="342"/>
        <v/>
      </c>
      <c r="K2126" s="92" t="str">
        <f t="shared" si="343"/>
        <v/>
      </c>
      <c r="L2126" s="92" t="str">
        <f t="shared" si="344"/>
        <v/>
      </c>
      <c r="M2126" s="95" t="str">
        <f>IF(A2126&lt;&gt;"",IF(MID(C2126,1,1)="c",SigmaEpsConcrete(I2126,$AN$30:$AN$33,$AR$30:$AR$33,$AS$26,$AS$27,$AS$28,$AQ$20,$AU$19),""),"")</f>
        <v/>
      </c>
      <c r="N2126" s="95" t="str">
        <f>IF(A2126&lt;&gt;"",IF(MID(C2126,1,1)="r",SigmaEpsReinf(J2126,$AS$42:$AS$43,$AS$41,$AS$39,$AS$40,$AQ$38),""),"")</f>
        <v/>
      </c>
      <c r="Q2126" s="92" t="str">
        <f t="shared" si="346"/>
        <v/>
      </c>
      <c r="R2126" s="92" t="str">
        <f t="shared" si="347"/>
        <v/>
      </c>
      <c r="U2126" s="5"/>
      <c r="V2126" s="5"/>
      <c r="W2126" s="94" t="str">
        <f t="shared" si="345"/>
        <v/>
      </c>
      <c r="X2126" s="94" t="str">
        <f t="shared" si="348"/>
        <v/>
      </c>
      <c r="Y2126" s="5"/>
      <c r="BK2126" s="8"/>
      <c r="BL2126" s="5"/>
      <c r="BM2126" s="5"/>
      <c r="BN2126" s="5"/>
      <c r="BO2126" s="5"/>
      <c r="BP2126" s="1"/>
      <c r="BQ2126" s="1"/>
      <c r="BR2126" s="1"/>
      <c r="BS2126" s="1"/>
      <c r="BT2126" s="1"/>
      <c r="BU2126" s="4"/>
      <c r="BV2126" s="1"/>
      <c r="BW2126" s="3"/>
      <c r="BX2126" s="4"/>
      <c r="BY2126" s="5"/>
      <c r="BZ2126" s="5"/>
      <c r="CA2126" s="5"/>
      <c r="CB2126" s="5"/>
      <c r="CC2126" s="5"/>
      <c r="CD2126" s="43"/>
    </row>
    <row r="2127" spans="1:82" x14ac:dyDescent="0.25">
      <c r="A2127" s="8"/>
      <c r="B2127" s="5"/>
      <c r="C2127" s="5"/>
      <c r="D2127" s="5"/>
      <c r="E2127" s="5"/>
      <c r="F2127" s="94" t="str">
        <f t="shared" si="339"/>
        <v/>
      </c>
      <c r="G2127" s="94" t="str">
        <f t="shared" si="340"/>
        <v/>
      </c>
      <c r="H2127" s="127" t="str">
        <f>IF(A2127&lt;&gt;"",IF(MID(C2127,1,1)="c",$AS$26,IF(MID(C2127,1,1)="r",$AS$41,IF(MID(C2127,1,1)="p",#REF!,#REF!))),"")</f>
        <v/>
      </c>
      <c r="I2127" s="92" t="str">
        <f t="shared" si="341"/>
        <v/>
      </c>
      <c r="J2127" s="92" t="str">
        <f t="shared" si="342"/>
        <v/>
      </c>
      <c r="K2127" s="92" t="str">
        <f t="shared" si="343"/>
        <v/>
      </c>
      <c r="L2127" s="92" t="str">
        <f t="shared" si="344"/>
        <v/>
      </c>
      <c r="M2127" s="95" t="str">
        <f>IF(A2127&lt;&gt;"",IF(MID(C2127,1,1)="c",SigmaEpsConcrete(I2127,$AN$30:$AN$33,$AR$30:$AR$33,$AS$26,$AS$27,$AS$28,$AQ$20,$AU$19),""),"")</f>
        <v/>
      </c>
      <c r="N2127" s="95" t="str">
        <f>IF(A2127&lt;&gt;"",IF(MID(C2127,1,1)="r",SigmaEpsReinf(J2127,$AS$42:$AS$43,$AS$41,$AS$39,$AS$40,$AQ$38),""),"")</f>
        <v/>
      </c>
      <c r="Q2127" s="92" t="str">
        <f t="shared" si="346"/>
        <v/>
      </c>
      <c r="R2127" s="92" t="str">
        <f t="shared" si="347"/>
        <v/>
      </c>
      <c r="U2127" s="5"/>
      <c r="V2127" s="5"/>
      <c r="W2127" s="94" t="str">
        <f t="shared" si="345"/>
        <v/>
      </c>
      <c r="X2127" s="94" t="str">
        <f t="shared" si="348"/>
        <v/>
      </c>
      <c r="Y2127" s="5"/>
      <c r="BK2127" s="8"/>
      <c r="BL2127" s="5"/>
      <c r="BM2127" s="5"/>
      <c r="BN2127" s="5"/>
      <c r="BO2127" s="5"/>
      <c r="BP2127" s="1"/>
      <c r="BQ2127" s="1"/>
      <c r="BR2127" s="1"/>
      <c r="BS2127" s="1"/>
      <c r="BT2127" s="1"/>
      <c r="BU2127" s="4"/>
      <c r="BV2127" s="1"/>
      <c r="BW2127" s="3"/>
      <c r="BX2127" s="4"/>
      <c r="BY2127" s="5"/>
      <c r="BZ2127" s="5"/>
      <c r="CA2127" s="5"/>
      <c r="CB2127" s="5"/>
      <c r="CC2127" s="5"/>
      <c r="CD2127" s="43"/>
    </row>
    <row r="2128" spans="1:82" x14ac:dyDescent="0.25">
      <c r="A2128" s="8"/>
      <c r="B2128" s="5"/>
      <c r="C2128" s="5"/>
      <c r="D2128" s="5"/>
      <c r="E2128" s="5"/>
      <c r="F2128" s="94" t="str">
        <f t="shared" si="339"/>
        <v/>
      </c>
      <c r="G2128" s="94" t="str">
        <f t="shared" si="340"/>
        <v/>
      </c>
      <c r="H2128" s="127" t="str">
        <f>IF(A2128&lt;&gt;"",IF(MID(C2128,1,1)="c",$AS$26,IF(MID(C2128,1,1)="r",$AS$41,IF(MID(C2128,1,1)="p",#REF!,#REF!))),"")</f>
        <v/>
      </c>
      <c r="I2128" s="92" t="str">
        <f t="shared" si="341"/>
        <v/>
      </c>
      <c r="J2128" s="92" t="str">
        <f t="shared" si="342"/>
        <v/>
      </c>
      <c r="K2128" s="92" t="str">
        <f t="shared" si="343"/>
        <v/>
      </c>
      <c r="L2128" s="92" t="str">
        <f t="shared" si="344"/>
        <v/>
      </c>
      <c r="M2128" s="95" t="str">
        <f>IF(A2128&lt;&gt;"",IF(MID(C2128,1,1)="c",SigmaEpsConcrete(I2128,$AN$30:$AN$33,$AR$30:$AR$33,$AS$26,$AS$27,$AS$28,$AQ$20,$AU$19),""),"")</f>
        <v/>
      </c>
      <c r="N2128" s="95" t="str">
        <f>IF(A2128&lt;&gt;"",IF(MID(C2128,1,1)="r",SigmaEpsReinf(J2128,$AS$42:$AS$43,$AS$41,$AS$39,$AS$40,$AQ$38),""),"")</f>
        <v/>
      </c>
      <c r="Q2128" s="92" t="str">
        <f t="shared" si="346"/>
        <v/>
      </c>
      <c r="R2128" s="92" t="str">
        <f t="shared" si="347"/>
        <v/>
      </c>
      <c r="U2128" s="5"/>
      <c r="V2128" s="5"/>
      <c r="W2128" s="94" t="str">
        <f t="shared" si="345"/>
        <v/>
      </c>
      <c r="X2128" s="94" t="str">
        <f t="shared" si="348"/>
        <v/>
      </c>
      <c r="Y2128" s="5"/>
      <c r="BK2128" s="8"/>
      <c r="BL2128" s="5"/>
      <c r="BM2128" s="5"/>
      <c r="BN2128" s="5"/>
      <c r="BO2128" s="5"/>
      <c r="BP2128" s="1"/>
      <c r="BQ2128" s="1"/>
      <c r="BR2128" s="1"/>
      <c r="BS2128" s="1"/>
      <c r="BT2128" s="1"/>
      <c r="BU2128" s="4"/>
      <c r="BV2128" s="1"/>
      <c r="BW2128" s="3"/>
      <c r="BX2128" s="4"/>
      <c r="BY2128" s="5"/>
      <c r="BZ2128" s="5"/>
      <c r="CA2128" s="5"/>
      <c r="CB2128" s="5"/>
      <c r="CC2128" s="5"/>
      <c r="CD2128" s="43"/>
    </row>
    <row r="2129" spans="1:82" x14ac:dyDescent="0.25">
      <c r="A2129" s="8"/>
      <c r="B2129" s="5"/>
      <c r="C2129" s="5"/>
      <c r="D2129" s="5"/>
      <c r="E2129" s="5"/>
      <c r="F2129" s="94" t="str">
        <f t="shared" si="339"/>
        <v/>
      </c>
      <c r="G2129" s="94" t="str">
        <f t="shared" si="340"/>
        <v/>
      </c>
      <c r="H2129" s="127" t="str">
        <f>IF(A2129&lt;&gt;"",IF(MID(C2129,1,1)="c",$AS$26,IF(MID(C2129,1,1)="r",$AS$41,IF(MID(C2129,1,1)="p",#REF!,#REF!))),"")</f>
        <v/>
      </c>
      <c r="I2129" s="92" t="str">
        <f t="shared" si="341"/>
        <v/>
      </c>
      <c r="J2129" s="92" t="str">
        <f t="shared" si="342"/>
        <v/>
      </c>
      <c r="K2129" s="92" t="str">
        <f t="shared" si="343"/>
        <v/>
      </c>
      <c r="L2129" s="92" t="str">
        <f t="shared" si="344"/>
        <v/>
      </c>
      <c r="M2129" s="95" t="str">
        <f>IF(A2129&lt;&gt;"",IF(MID(C2129,1,1)="c",SigmaEpsConcrete(I2129,$AN$30:$AN$33,$AR$30:$AR$33,$AS$26,$AS$27,$AS$28,$AQ$20,$AU$19),""),"")</f>
        <v/>
      </c>
      <c r="N2129" s="95" t="str">
        <f>IF(A2129&lt;&gt;"",IF(MID(C2129,1,1)="r",SigmaEpsReinf(J2129,$AS$42:$AS$43,$AS$41,$AS$39,$AS$40,$AQ$38),""),"")</f>
        <v/>
      </c>
      <c r="Q2129" s="92" t="str">
        <f t="shared" si="346"/>
        <v/>
      </c>
      <c r="R2129" s="92" t="str">
        <f t="shared" si="347"/>
        <v/>
      </c>
      <c r="U2129" s="5"/>
      <c r="V2129" s="5"/>
      <c r="W2129" s="94" t="str">
        <f t="shared" si="345"/>
        <v/>
      </c>
      <c r="X2129" s="94" t="str">
        <f t="shared" si="348"/>
        <v/>
      </c>
      <c r="Y2129" s="5"/>
      <c r="BK2129" s="8"/>
      <c r="BL2129" s="5"/>
      <c r="BM2129" s="5"/>
      <c r="BN2129" s="5"/>
      <c r="BO2129" s="5"/>
      <c r="BP2129" s="1"/>
      <c r="BQ2129" s="1"/>
      <c r="BR2129" s="1"/>
      <c r="BS2129" s="1"/>
      <c r="BT2129" s="1"/>
      <c r="BU2129" s="4"/>
      <c r="BV2129" s="1"/>
      <c r="BW2129" s="3"/>
      <c r="BX2129" s="4"/>
      <c r="BY2129" s="5"/>
      <c r="BZ2129" s="5"/>
      <c r="CA2129" s="5"/>
      <c r="CB2129" s="5"/>
      <c r="CC2129" s="5"/>
      <c r="CD2129" s="43"/>
    </row>
    <row r="2130" spans="1:82" x14ac:dyDescent="0.25">
      <c r="A2130" s="8"/>
      <c r="B2130" s="5"/>
      <c r="C2130" s="5"/>
      <c r="D2130" s="5"/>
      <c r="E2130" s="5"/>
      <c r="F2130" s="94" t="str">
        <f t="shared" si="339"/>
        <v/>
      </c>
      <c r="G2130" s="94" t="str">
        <f t="shared" si="340"/>
        <v/>
      </c>
      <c r="H2130" s="127" t="str">
        <f>IF(A2130&lt;&gt;"",IF(MID(C2130,1,1)="c",$AS$26,IF(MID(C2130,1,1)="r",$AS$41,IF(MID(C2130,1,1)="p",#REF!,#REF!))),"")</f>
        <v/>
      </c>
      <c r="I2130" s="92" t="str">
        <f t="shared" si="341"/>
        <v/>
      </c>
      <c r="J2130" s="92" t="str">
        <f t="shared" si="342"/>
        <v/>
      </c>
      <c r="K2130" s="92" t="str">
        <f t="shared" si="343"/>
        <v/>
      </c>
      <c r="L2130" s="92" t="str">
        <f t="shared" si="344"/>
        <v/>
      </c>
      <c r="M2130" s="95" t="str">
        <f>IF(A2130&lt;&gt;"",IF(MID(C2130,1,1)="c",SigmaEpsConcrete(I2130,$AN$30:$AN$33,$AR$30:$AR$33,$AS$26,$AS$27,$AS$28,$AQ$20,$AU$19),""),"")</f>
        <v/>
      </c>
      <c r="N2130" s="95" t="str">
        <f>IF(A2130&lt;&gt;"",IF(MID(C2130,1,1)="r",SigmaEpsReinf(J2130,$AS$42:$AS$43,$AS$41,$AS$39,$AS$40,$AQ$38),""),"")</f>
        <v/>
      </c>
      <c r="Q2130" s="92" t="str">
        <f t="shared" si="346"/>
        <v/>
      </c>
      <c r="R2130" s="92" t="str">
        <f t="shared" si="347"/>
        <v/>
      </c>
      <c r="U2130" s="5"/>
      <c r="V2130" s="5"/>
      <c r="W2130" s="94" t="str">
        <f t="shared" si="345"/>
        <v/>
      </c>
      <c r="X2130" s="94" t="str">
        <f t="shared" si="348"/>
        <v/>
      </c>
      <c r="Y2130" s="5"/>
      <c r="BK2130" s="8"/>
      <c r="BL2130" s="5"/>
      <c r="BM2130" s="5"/>
      <c r="BN2130" s="5"/>
      <c r="BO2130" s="5"/>
      <c r="BP2130" s="1"/>
      <c r="BQ2130" s="1"/>
      <c r="BR2130" s="1"/>
      <c r="BS2130" s="1"/>
      <c r="BT2130" s="1"/>
      <c r="BU2130" s="4"/>
      <c r="BV2130" s="1"/>
      <c r="BW2130" s="3"/>
      <c r="BX2130" s="4"/>
      <c r="BY2130" s="5"/>
      <c r="BZ2130" s="5"/>
      <c r="CA2130" s="5"/>
      <c r="CB2130" s="5"/>
      <c r="CC2130" s="5"/>
      <c r="CD2130" s="43"/>
    </row>
    <row r="2131" spans="1:82" x14ac:dyDescent="0.25">
      <c r="A2131" s="8"/>
      <c r="B2131" s="5"/>
      <c r="C2131" s="5"/>
      <c r="D2131" s="5"/>
      <c r="E2131" s="5"/>
      <c r="F2131" s="94" t="str">
        <f t="shared" si="339"/>
        <v/>
      </c>
      <c r="G2131" s="94" t="str">
        <f t="shared" si="340"/>
        <v/>
      </c>
      <c r="H2131" s="127" t="str">
        <f>IF(A2131&lt;&gt;"",IF(MID(C2131,1,1)="c",$AS$26,IF(MID(C2131,1,1)="r",$AS$41,IF(MID(C2131,1,1)="p",#REF!,#REF!))),"")</f>
        <v/>
      </c>
      <c r="I2131" s="92" t="str">
        <f t="shared" si="341"/>
        <v/>
      </c>
      <c r="J2131" s="92" t="str">
        <f t="shared" si="342"/>
        <v/>
      </c>
      <c r="K2131" s="92" t="str">
        <f t="shared" si="343"/>
        <v/>
      </c>
      <c r="L2131" s="92" t="str">
        <f t="shared" si="344"/>
        <v/>
      </c>
      <c r="M2131" s="95" t="str">
        <f>IF(A2131&lt;&gt;"",IF(MID(C2131,1,1)="c",SigmaEpsConcrete(I2131,$AN$30:$AN$33,$AR$30:$AR$33,$AS$26,$AS$27,$AS$28,$AQ$20,$AU$19),""),"")</f>
        <v/>
      </c>
      <c r="N2131" s="95" t="str">
        <f>IF(A2131&lt;&gt;"",IF(MID(C2131,1,1)="r",SigmaEpsReinf(J2131,$AS$42:$AS$43,$AS$41,$AS$39,$AS$40,$AQ$38),""),"")</f>
        <v/>
      </c>
      <c r="Q2131" s="92" t="str">
        <f t="shared" si="346"/>
        <v/>
      </c>
      <c r="R2131" s="92" t="str">
        <f t="shared" si="347"/>
        <v/>
      </c>
      <c r="U2131" s="5"/>
      <c r="V2131" s="5"/>
      <c r="W2131" s="94" t="str">
        <f t="shared" si="345"/>
        <v/>
      </c>
      <c r="X2131" s="94" t="str">
        <f t="shared" si="348"/>
        <v/>
      </c>
      <c r="Y2131" s="5"/>
      <c r="BK2131" s="8"/>
      <c r="BL2131" s="5"/>
      <c r="BM2131" s="5"/>
      <c r="BN2131" s="5"/>
      <c r="BO2131" s="5"/>
      <c r="BP2131" s="1"/>
      <c r="BQ2131" s="1"/>
      <c r="BR2131" s="1"/>
      <c r="BS2131" s="1"/>
      <c r="BT2131" s="1"/>
      <c r="BU2131" s="4"/>
      <c r="BV2131" s="1"/>
      <c r="BW2131" s="3"/>
      <c r="BX2131" s="4"/>
      <c r="BY2131" s="5"/>
      <c r="BZ2131" s="5"/>
      <c r="CA2131" s="5"/>
      <c r="CB2131" s="5"/>
      <c r="CC2131" s="5"/>
      <c r="CD2131" s="43"/>
    </row>
    <row r="2132" spans="1:82" x14ac:dyDescent="0.25">
      <c r="A2132" s="8"/>
      <c r="B2132" s="5"/>
      <c r="C2132" s="5"/>
      <c r="D2132" s="5"/>
      <c r="E2132" s="5"/>
      <c r="F2132" s="94" t="str">
        <f t="shared" si="339"/>
        <v/>
      </c>
      <c r="G2132" s="94" t="str">
        <f t="shared" si="340"/>
        <v/>
      </c>
      <c r="H2132" s="127" t="str">
        <f>IF(A2132&lt;&gt;"",IF(MID(C2132,1,1)="c",$AS$26,IF(MID(C2132,1,1)="r",$AS$41,IF(MID(C2132,1,1)="p",#REF!,#REF!))),"")</f>
        <v/>
      </c>
      <c r="I2132" s="92" t="str">
        <f t="shared" si="341"/>
        <v/>
      </c>
      <c r="J2132" s="92" t="str">
        <f t="shared" si="342"/>
        <v/>
      </c>
      <c r="K2132" s="92" t="str">
        <f t="shared" si="343"/>
        <v/>
      </c>
      <c r="L2132" s="92" t="str">
        <f t="shared" si="344"/>
        <v/>
      </c>
      <c r="M2132" s="95" t="str">
        <f>IF(A2132&lt;&gt;"",IF(MID(C2132,1,1)="c",SigmaEpsConcrete(I2132,$AN$30:$AN$33,$AR$30:$AR$33,$AS$26,$AS$27,$AS$28,$AQ$20,$AU$19),""),"")</f>
        <v/>
      </c>
      <c r="N2132" s="95" t="str">
        <f>IF(A2132&lt;&gt;"",IF(MID(C2132,1,1)="r",SigmaEpsReinf(J2132,$AS$42:$AS$43,$AS$41,$AS$39,$AS$40,$AQ$38),""),"")</f>
        <v/>
      </c>
      <c r="Q2132" s="92" t="str">
        <f t="shared" si="346"/>
        <v/>
      </c>
      <c r="R2132" s="92" t="str">
        <f t="shared" si="347"/>
        <v/>
      </c>
      <c r="U2132" s="5"/>
      <c r="V2132" s="5"/>
      <c r="W2132" s="94" t="str">
        <f t="shared" si="345"/>
        <v/>
      </c>
      <c r="X2132" s="94" t="str">
        <f t="shared" si="348"/>
        <v/>
      </c>
      <c r="Y2132" s="5"/>
      <c r="BK2132" s="8"/>
      <c r="BL2132" s="5"/>
      <c r="BM2132" s="5"/>
      <c r="BN2132" s="5"/>
      <c r="BO2132" s="5"/>
      <c r="BP2132" s="1"/>
      <c r="BQ2132" s="1"/>
      <c r="BR2132" s="1"/>
      <c r="BS2132" s="1"/>
      <c r="BT2132" s="1"/>
      <c r="BU2132" s="4"/>
      <c r="BV2132" s="1"/>
      <c r="BW2132" s="3"/>
      <c r="BX2132" s="4"/>
      <c r="BY2132" s="5"/>
      <c r="BZ2132" s="5"/>
      <c r="CA2132" s="5"/>
      <c r="CB2132" s="5"/>
      <c r="CC2132" s="5"/>
      <c r="CD2132" s="43"/>
    </row>
    <row r="2133" spans="1:82" x14ac:dyDescent="0.25">
      <c r="A2133" s="8"/>
      <c r="B2133" s="5"/>
      <c r="C2133" s="5"/>
      <c r="D2133" s="5"/>
      <c r="E2133" s="5"/>
      <c r="F2133" s="94" t="str">
        <f t="shared" si="339"/>
        <v/>
      </c>
      <c r="G2133" s="94" t="str">
        <f t="shared" si="340"/>
        <v/>
      </c>
      <c r="H2133" s="127" t="str">
        <f>IF(A2133&lt;&gt;"",IF(MID(C2133,1,1)="c",$AS$26,IF(MID(C2133,1,1)="r",$AS$41,IF(MID(C2133,1,1)="p",#REF!,#REF!))),"")</f>
        <v/>
      </c>
      <c r="I2133" s="92" t="str">
        <f t="shared" si="341"/>
        <v/>
      </c>
      <c r="J2133" s="92" t="str">
        <f t="shared" si="342"/>
        <v/>
      </c>
      <c r="K2133" s="92" t="str">
        <f t="shared" si="343"/>
        <v/>
      </c>
      <c r="L2133" s="92" t="str">
        <f t="shared" si="344"/>
        <v/>
      </c>
      <c r="M2133" s="95" t="str">
        <f>IF(A2133&lt;&gt;"",IF(MID(C2133,1,1)="c",SigmaEpsConcrete(I2133,$AN$30:$AN$33,$AR$30:$AR$33,$AS$26,$AS$27,$AS$28,$AQ$20,$AU$19),""),"")</f>
        <v/>
      </c>
      <c r="N2133" s="95" t="str">
        <f>IF(A2133&lt;&gt;"",IF(MID(C2133,1,1)="r",SigmaEpsReinf(J2133,$AS$42:$AS$43,$AS$41,$AS$39,$AS$40,$AQ$38),""),"")</f>
        <v/>
      </c>
      <c r="Q2133" s="92" t="str">
        <f t="shared" si="346"/>
        <v/>
      </c>
      <c r="R2133" s="92" t="str">
        <f t="shared" si="347"/>
        <v/>
      </c>
      <c r="U2133" s="5"/>
      <c r="V2133" s="5"/>
      <c r="W2133" s="94" t="str">
        <f t="shared" si="345"/>
        <v/>
      </c>
      <c r="X2133" s="94" t="str">
        <f t="shared" si="348"/>
        <v/>
      </c>
      <c r="Y2133" s="5"/>
      <c r="BK2133" s="8"/>
      <c r="BL2133" s="5"/>
      <c r="BM2133" s="5"/>
      <c r="BN2133" s="5"/>
      <c r="BO2133" s="5"/>
      <c r="BP2133" s="1"/>
      <c r="BQ2133" s="1"/>
      <c r="BR2133" s="1"/>
      <c r="BS2133" s="1"/>
      <c r="BT2133" s="1"/>
      <c r="BU2133" s="4"/>
      <c r="BV2133" s="1"/>
      <c r="BW2133" s="3"/>
      <c r="BX2133" s="4"/>
      <c r="BY2133" s="5"/>
      <c r="BZ2133" s="5"/>
      <c r="CA2133" s="5"/>
      <c r="CB2133" s="5"/>
      <c r="CC2133" s="5"/>
      <c r="CD2133" s="43"/>
    </row>
    <row r="2134" spans="1:82" x14ac:dyDescent="0.25">
      <c r="A2134" s="8"/>
      <c r="B2134" s="5"/>
      <c r="C2134" s="5"/>
      <c r="D2134" s="5"/>
      <c r="E2134" s="5"/>
      <c r="F2134" s="94" t="str">
        <f t="shared" si="339"/>
        <v/>
      </c>
      <c r="G2134" s="94" t="str">
        <f t="shared" si="340"/>
        <v/>
      </c>
      <c r="H2134" s="127" t="str">
        <f>IF(A2134&lt;&gt;"",IF(MID(C2134,1,1)="c",$AS$26,IF(MID(C2134,1,1)="r",$AS$41,IF(MID(C2134,1,1)="p",#REF!,#REF!))),"")</f>
        <v/>
      </c>
      <c r="I2134" s="92" t="str">
        <f t="shared" si="341"/>
        <v/>
      </c>
      <c r="J2134" s="92" t="str">
        <f t="shared" si="342"/>
        <v/>
      </c>
      <c r="K2134" s="92" t="str">
        <f t="shared" si="343"/>
        <v/>
      </c>
      <c r="L2134" s="92" t="str">
        <f t="shared" si="344"/>
        <v/>
      </c>
      <c r="M2134" s="95" t="str">
        <f>IF(A2134&lt;&gt;"",IF(MID(C2134,1,1)="c",SigmaEpsConcrete(I2134,$AN$30:$AN$33,$AR$30:$AR$33,$AS$26,$AS$27,$AS$28,$AQ$20,$AU$19),""),"")</f>
        <v/>
      </c>
      <c r="N2134" s="95" t="str">
        <f>IF(A2134&lt;&gt;"",IF(MID(C2134,1,1)="r",SigmaEpsReinf(J2134,$AS$42:$AS$43,$AS$41,$AS$39,$AS$40,$AQ$38),""),"")</f>
        <v/>
      </c>
      <c r="Q2134" s="92" t="str">
        <f t="shared" si="346"/>
        <v/>
      </c>
      <c r="R2134" s="92" t="str">
        <f t="shared" si="347"/>
        <v/>
      </c>
      <c r="U2134" s="5"/>
      <c r="V2134" s="5"/>
      <c r="W2134" s="94" t="str">
        <f t="shared" si="345"/>
        <v/>
      </c>
      <c r="X2134" s="94" t="str">
        <f t="shared" si="348"/>
        <v/>
      </c>
      <c r="Y2134" s="5"/>
      <c r="BK2134" s="8"/>
      <c r="BL2134" s="5"/>
      <c r="BM2134" s="5"/>
      <c r="BN2134" s="5"/>
      <c r="BO2134" s="5"/>
      <c r="BP2134" s="1"/>
      <c r="BQ2134" s="1"/>
      <c r="BR2134" s="1"/>
      <c r="BS2134" s="1"/>
      <c r="BT2134" s="1"/>
      <c r="BU2134" s="4"/>
      <c r="BV2134" s="1"/>
      <c r="BW2134" s="3"/>
      <c r="BX2134" s="4"/>
      <c r="BY2134" s="5"/>
      <c r="BZ2134" s="5"/>
      <c r="CA2134" s="5"/>
      <c r="CB2134" s="5"/>
      <c r="CC2134" s="5"/>
      <c r="CD2134" s="43"/>
    </row>
    <row r="2135" spans="1:82" x14ac:dyDescent="0.25">
      <c r="A2135" s="8"/>
      <c r="B2135" s="5"/>
      <c r="C2135" s="5"/>
      <c r="D2135" s="5"/>
      <c r="E2135" s="5"/>
      <c r="F2135" s="94" t="str">
        <f t="shared" si="339"/>
        <v/>
      </c>
      <c r="G2135" s="94" t="str">
        <f t="shared" si="340"/>
        <v/>
      </c>
      <c r="H2135" s="127" t="str">
        <f>IF(A2135&lt;&gt;"",IF(MID(C2135,1,1)="c",$AS$26,IF(MID(C2135,1,1)="r",$AS$41,IF(MID(C2135,1,1)="p",#REF!,#REF!))),"")</f>
        <v/>
      </c>
      <c r="I2135" s="92" t="str">
        <f t="shared" si="341"/>
        <v/>
      </c>
      <c r="J2135" s="92" t="str">
        <f t="shared" si="342"/>
        <v/>
      </c>
      <c r="K2135" s="92" t="str">
        <f t="shared" si="343"/>
        <v/>
      </c>
      <c r="L2135" s="92" t="str">
        <f t="shared" si="344"/>
        <v/>
      </c>
      <c r="M2135" s="95" t="str">
        <f>IF(A2135&lt;&gt;"",IF(MID(C2135,1,1)="c",SigmaEpsConcrete(I2135,$AN$30:$AN$33,$AR$30:$AR$33,$AS$26,$AS$27,$AS$28,$AQ$20,$AU$19),""),"")</f>
        <v/>
      </c>
      <c r="N2135" s="95" t="str">
        <f>IF(A2135&lt;&gt;"",IF(MID(C2135,1,1)="r",SigmaEpsReinf(J2135,$AS$42:$AS$43,$AS$41,$AS$39,$AS$40,$AQ$38),""),"")</f>
        <v/>
      </c>
      <c r="Q2135" s="92" t="str">
        <f t="shared" si="346"/>
        <v/>
      </c>
      <c r="R2135" s="92" t="str">
        <f t="shared" si="347"/>
        <v/>
      </c>
      <c r="U2135" s="5"/>
      <c r="V2135" s="5"/>
      <c r="W2135" s="94" t="str">
        <f t="shared" si="345"/>
        <v/>
      </c>
      <c r="X2135" s="94" t="str">
        <f t="shared" si="348"/>
        <v/>
      </c>
      <c r="Y2135" s="5"/>
      <c r="BK2135" s="8"/>
      <c r="BL2135" s="5"/>
      <c r="BM2135" s="5"/>
      <c r="BN2135" s="5"/>
      <c r="BO2135" s="5"/>
      <c r="BP2135" s="1"/>
      <c r="BQ2135" s="1"/>
      <c r="BR2135" s="1"/>
      <c r="BS2135" s="1"/>
      <c r="BT2135" s="1"/>
      <c r="BU2135" s="4"/>
      <c r="BV2135" s="1"/>
      <c r="BW2135" s="3"/>
      <c r="BX2135" s="4"/>
      <c r="BY2135" s="5"/>
      <c r="BZ2135" s="5"/>
      <c r="CA2135" s="5"/>
      <c r="CB2135" s="5"/>
      <c r="CC2135" s="5"/>
      <c r="CD2135" s="43"/>
    </row>
    <row r="2136" spans="1:82" x14ac:dyDescent="0.25">
      <c r="A2136" s="8"/>
      <c r="B2136" s="5"/>
      <c r="C2136" s="5"/>
      <c r="D2136" s="5"/>
      <c r="E2136" s="5"/>
      <c r="F2136" s="94" t="str">
        <f t="shared" si="339"/>
        <v/>
      </c>
      <c r="G2136" s="94" t="str">
        <f t="shared" si="340"/>
        <v/>
      </c>
      <c r="H2136" s="127" t="str">
        <f>IF(A2136&lt;&gt;"",IF(MID(C2136,1,1)="c",$AS$26,IF(MID(C2136,1,1)="r",$AS$41,IF(MID(C2136,1,1)="p",#REF!,#REF!))),"")</f>
        <v/>
      </c>
      <c r="I2136" s="92" t="str">
        <f t="shared" si="341"/>
        <v/>
      </c>
      <c r="J2136" s="92" t="str">
        <f t="shared" si="342"/>
        <v/>
      </c>
      <c r="K2136" s="92" t="str">
        <f t="shared" si="343"/>
        <v/>
      </c>
      <c r="L2136" s="92" t="str">
        <f t="shared" si="344"/>
        <v/>
      </c>
      <c r="M2136" s="95" t="str">
        <f>IF(A2136&lt;&gt;"",IF(MID(C2136,1,1)="c",SigmaEpsConcrete(I2136,$AN$30:$AN$33,$AR$30:$AR$33,$AS$26,$AS$27,$AS$28,$AQ$20,$AU$19),""),"")</f>
        <v/>
      </c>
      <c r="N2136" s="95" t="str">
        <f>IF(A2136&lt;&gt;"",IF(MID(C2136,1,1)="r",SigmaEpsReinf(J2136,$AS$42:$AS$43,$AS$41,$AS$39,$AS$40,$AQ$38),""),"")</f>
        <v/>
      </c>
      <c r="Q2136" s="92" t="str">
        <f t="shared" si="346"/>
        <v/>
      </c>
      <c r="R2136" s="92" t="str">
        <f t="shared" si="347"/>
        <v/>
      </c>
      <c r="U2136" s="5"/>
      <c r="V2136" s="5"/>
      <c r="W2136" s="94" t="str">
        <f t="shared" si="345"/>
        <v/>
      </c>
      <c r="X2136" s="94" t="str">
        <f t="shared" si="348"/>
        <v/>
      </c>
      <c r="Y2136" s="5"/>
      <c r="BK2136" s="8"/>
      <c r="BL2136" s="5"/>
      <c r="BM2136" s="5"/>
      <c r="BN2136" s="5"/>
      <c r="BO2136" s="5"/>
      <c r="BP2136" s="1"/>
      <c r="BQ2136" s="1"/>
      <c r="BR2136" s="1"/>
      <c r="BS2136" s="1"/>
      <c r="BT2136" s="1"/>
      <c r="BU2136" s="4"/>
      <c r="BV2136" s="1"/>
      <c r="BW2136" s="3"/>
      <c r="BX2136" s="4"/>
      <c r="BY2136" s="5"/>
      <c r="BZ2136" s="5"/>
      <c r="CA2136" s="5"/>
      <c r="CB2136" s="5"/>
      <c r="CC2136" s="5"/>
      <c r="CD2136" s="43"/>
    </row>
    <row r="2137" spans="1:82" x14ac:dyDescent="0.25">
      <c r="A2137" s="8"/>
      <c r="B2137" s="5"/>
      <c r="C2137" s="5"/>
      <c r="D2137" s="5"/>
      <c r="E2137" s="5"/>
      <c r="F2137" s="94" t="str">
        <f t="shared" si="339"/>
        <v/>
      </c>
      <c r="G2137" s="94" t="str">
        <f t="shared" si="340"/>
        <v/>
      </c>
      <c r="H2137" s="127" t="str">
        <f>IF(A2137&lt;&gt;"",IF(MID(C2137,1,1)="c",$AS$26,IF(MID(C2137,1,1)="r",$AS$41,IF(MID(C2137,1,1)="p",#REF!,#REF!))),"")</f>
        <v/>
      </c>
      <c r="I2137" s="92" t="str">
        <f t="shared" si="341"/>
        <v/>
      </c>
      <c r="J2137" s="92" t="str">
        <f t="shared" si="342"/>
        <v/>
      </c>
      <c r="K2137" s="92" t="str">
        <f t="shared" si="343"/>
        <v/>
      </c>
      <c r="L2137" s="92" t="str">
        <f t="shared" si="344"/>
        <v/>
      </c>
      <c r="M2137" s="95" t="str">
        <f>IF(A2137&lt;&gt;"",IF(MID(C2137,1,1)="c",SigmaEpsConcrete(I2137,$AN$30:$AN$33,$AR$30:$AR$33,$AS$26,$AS$27,$AS$28,$AQ$20,$AU$19),""),"")</f>
        <v/>
      </c>
      <c r="N2137" s="95" t="str">
        <f>IF(A2137&lt;&gt;"",IF(MID(C2137,1,1)="r",SigmaEpsReinf(J2137,$AS$42:$AS$43,$AS$41,$AS$39,$AS$40,$AQ$38),""),"")</f>
        <v/>
      </c>
      <c r="Q2137" s="92" t="str">
        <f t="shared" si="346"/>
        <v/>
      </c>
      <c r="R2137" s="92" t="str">
        <f t="shared" si="347"/>
        <v/>
      </c>
      <c r="U2137" s="5"/>
      <c r="V2137" s="5"/>
      <c r="W2137" s="94" t="str">
        <f t="shared" si="345"/>
        <v/>
      </c>
      <c r="X2137" s="94" t="str">
        <f t="shared" si="348"/>
        <v/>
      </c>
      <c r="Y2137" s="5"/>
      <c r="BK2137" s="8"/>
      <c r="BL2137" s="5"/>
      <c r="BM2137" s="5"/>
      <c r="BN2137" s="5"/>
      <c r="BO2137" s="5"/>
      <c r="BP2137" s="1"/>
      <c r="BQ2137" s="1"/>
      <c r="BR2137" s="1"/>
      <c r="BS2137" s="1"/>
      <c r="BT2137" s="1"/>
      <c r="BU2137" s="4"/>
      <c r="BV2137" s="1"/>
      <c r="BW2137" s="3"/>
      <c r="BX2137" s="4"/>
      <c r="BY2137" s="5"/>
      <c r="BZ2137" s="5"/>
      <c r="CA2137" s="5"/>
      <c r="CB2137" s="5"/>
      <c r="CC2137" s="5"/>
      <c r="CD2137" s="43"/>
    </row>
    <row r="2138" spans="1:82" x14ac:dyDescent="0.25">
      <c r="A2138" s="8"/>
      <c r="B2138" s="5"/>
      <c r="C2138" s="5"/>
      <c r="D2138" s="5"/>
      <c r="E2138" s="5"/>
      <c r="F2138" s="94" t="str">
        <f t="shared" si="339"/>
        <v/>
      </c>
      <c r="G2138" s="94" t="str">
        <f t="shared" si="340"/>
        <v/>
      </c>
      <c r="H2138" s="127" t="str">
        <f>IF(A2138&lt;&gt;"",IF(MID(C2138,1,1)="c",$AS$26,IF(MID(C2138,1,1)="r",$AS$41,IF(MID(C2138,1,1)="p",#REF!,#REF!))),"")</f>
        <v/>
      </c>
      <c r="I2138" s="92" t="str">
        <f t="shared" si="341"/>
        <v/>
      </c>
      <c r="J2138" s="92" t="str">
        <f t="shared" si="342"/>
        <v/>
      </c>
      <c r="K2138" s="92" t="str">
        <f t="shared" si="343"/>
        <v/>
      </c>
      <c r="L2138" s="92" t="str">
        <f t="shared" si="344"/>
        <v/>
      </c>
      <c r="M2138" s="95" t="str">
        <f>IF(A2138&lt;&gt;"",IF(MID(C2138,1,1)="c",SigmaEpsConcrete(I2138,$AN$30:$AN$33,$AR$30:$AR$33,$AS$26,$AS$27,$AS$28,$AQ$20,$AU$19),""),"")</f>
        <v/>
      </c>
      <c r="N2138" s="95" t="str">
        <f>IF(A2138&lt;&gt;"",IF(MID(C2138,1,1)="r",SigmaEpsReinf(J2138,$AS$42:$AS$43,$AS$41,$AS$39,$AS$40,$AQ$38),""),"")</f>
        <v/>
      </c>
      <c r="Q2138" s="92" t="str">
        <f t="shared" si="346"/>
        <v/>
      </c>
      <c r="R2138" s="92" t="str">
        <f t="shared" si="347"/>
        <v/>
      </c>
      <c r="U2138" s="5"/>
      <c r="V2138" s="5"/>
      <c r="W2138" s="94" t="str">
        <f t="shared" si="345"/>
        <v/>
      </c>
      <c r="X2138" s="94" t="str">
        <f t="shared" si="348"/>
        <v/>
      </c>
      <c r="Y2138" s="5"/>
      <c r="BK2138" s="8"/>
      <c r="BL2138" s="5"/>
      <c r="BM2138" s="5"/>
      <c r="BN2138" s="5"/>
      <c r="BO2138" s="5"/>
      <c r="BP2138" s="1"/>
      <c r="BQ2138" s="1"/>
      <c r="BR2138" s="1"/>
      <c r="BS2138" s="1"/>
      <c r="BT2138" s="1"/>
      <c r="BU2138" s="4"/>
      <c r="BV2138" s="1"/>
      <c r="BW2138" s="3"/>
      <c r="BX2138" s="4"/>
      <c r="BY2138" s="5"/>
      <c r="BZ2138" s="5"/>
      <c r="CA2138" s="5"/>
      <c r="CB2138" s="5"/>
      <c r="CC2138" s="5"/>
      <c r="CD2138" s="43"/>
    </row>
    <row r="2139" spans="1:82" x14ac:dyDescent="0.25">
      <c r="A2139" s="8"/>
      <c r="B2139" s="5"/>
      <c r="C2139" s="5"/>
      <c r="D2139" s="5"/>
      <c r="E2139" s="5"/>
      <c r="F2139" s="94" t="str">
        <f t="shared" si="339"/>
        <v/>
      </c>
      <c r="G2139" s="94" t="str">
        <f t="shared" si="340"/>
        <v/>
      </c>
      <c r="H2139" s="127" t="str">
        <f>IF(A2139&lt;&gt;"",IF(MID(C2139,1,1)="c",$AS$26,IF(MID(C2139,1,1)="r",$AS$41,IF(MID(C2139,1,1)="p",#REF!,#REF!))),"")</f>
        <v/>
      </c>
      <c r="I2139" s="92" t="str">
        <f t="shared" si="341"/>
        <v/>
      </c>
      <c r="J2139" s="92" t="str">
        <f t="shared" si="342"/>
        <v/>
      </c>
      <c r="K2139" s="92" t="str">
        <f t="shared" si="343"/>
        <v/>
      </c>
      <c r="L2139" s="92" t="str">
        <f t="shared" si="344"/>
        <v/>
      </c>
      <c r="M2139" s="95" t="str">
        <f>IF(A2139&lt;&gt;"",IF(MID(C2139,1,1)="c",SigmaEpsConcrete(I2139,$AN$30:$AN$33,$AR$30:$AR$33,$AS$26,$AS$27,$AS$28,$AQ$20,$AU$19),""),"")</f>
        <v/>
      </c>
      <c r="N2139" s="95" t="str">
        <f>IF(A2139&lt;&gt;"",IF(MID(C2139,1,1)="r",SigmaEpsReinf(J2139,$AS$42:$AS$43,$AS$41,$AS$39,$AS$40,$AQ$38),""),"")</f>
        <v/>
      </c>
      <c r="Q2139" s="92" t="str">
        <f t="shared" si="346"/>
        <v/>
      </c>
      <c r="R2139" s="92" t="str">
        <f t="shared" si="347"/>
        <v/>
      </c>
      <c r="U2139" s="5"/>
      <c r="V2139" s="5"/>
      <c r="W2139" s="94" t="str">
        <f t="shared" si="345"/>
        <v/>
      </c>
      <c r="X2139" s="94" t="str">
        <f t="shared" si="348"/>
        <v/>
      </c>
      <c r="Y2139" s="5"/>
      <c r="BK2139" s="8"/>
      <c r="BL2139" s="5"/>
      <c r="BM2139" s="5"/>
      <c r="BN2139" s="5"/>
      <c r="BO2139" s="5"/>
      <c r="BP2139" s="1"/>
      <c r="BQ2139" s="1"/>
      <c r="BR2139" s="1"/>
      <c r="BS2139" s="1"/>
      <c r="BT2139" s="1"/>
      <c r="BU2139" s="4"/>
      <c r="BV2139" s="1"/>
      <c r="BW2139" s="3"/>
      <c r="BX2139" s="4"/>
      <c r="BY2139" s="5"/>
      <c r="BZ2139" s="5"/>
      <c r="CA2139" s="5"/>
      <c r="CB2139" s="5"/>
      <c r="CC2139" s="5"/>
      <c r="CD2139" s="43"/>
    </row>
    <row r="2140" spans="1:82" x14ac:dyDescent="0.25">
      <c r="A2140" s="8"/>
      <c r="B2140" s="5"/>
      <c r="C2140" s="5"/>
      <c r="D2140" s="5"/>
      <c r="E2140" s="5"/>
      <c r="F2140" s="94" t="str">
        <f t="shared" si="339"/>
        <v/>
      </c>
      <c r="G2140" s="94" t="str">
        <f t="shared" si="340"/>
        <v/>
      </c>
      <c r="H2140" s="127" t="str">
        <f>IF(A2140&lt;&gt;"",IF(MID(C2140,1,1)="c",$AS$26,IF(MID(C2140,1,1)="r",$AS$41,IF(MID(C2140,1,1)="p",#REF!,#REF!))),"")</f>
        <v/>
      </c>
      <c r="I2140" s="92" t="str">
        <f t="shared" si="341"/>
        <v/>
      </c>
      <c r="J2140" s="92" t="str">
        <f t="shared" si="342"/>
        <v/>
      </c>
      <c r="K2140" s="92" t="str">
        <f t="shared" si="343"/>
        <v/>
      </c>
      <c r="L2140" s="92" t="str">
        <f t="shared" si="344"/>
        <v/>
      </c>
      <c r="M2140" s="95" t="str">
        <f>IF(A2140&lt;&gt;"",IF(MID(C2140,1,1)="c",SigmaEpsConcrete(I2140,$AN$30:$AN$33,$AR$30:$AR$33,$AS$26,$AS$27,$AS$28,$AQ$20,$AU$19),""),"")</f>
        <v/>
      </c>
      <c r="N2140" s="95" t="str">
        <f>IF(A2140&lt;&gt;"",IF(MID(C2140,1,1)="r",SigmaEpsReinf(J2140,$AS$42:$AS$43,$AS$41,$AS$39,$AS$40,$AQ$38),""),"")</f>
        <v/>
      </c>
      <c r="Q2140" s="92" t="str">
        <f t="shared" si="346"/>
        <v/>
      </c>
      <c r="R2140" s="92" t="str">
        <f t="shared" si="347"/>
        <v/>
      </c>
      <c r="U2140" s="5"/>
      <c r="V2140" s="5"/>
      <c r="W2140" s="94" t="str">
        <f t="shared" si="345"/>
        <v/>
      </c>
      <c r="X2140" s="94" t="str">
        <f t="shared" si="348"/>
        <v/>
      </c>
      <c r="Y2140" s="5"/>
      <c r="BK2140" s="8"/>
      <c r="BL2140" s="5"/>
      <c r="BM2140" s="5"/>
      <c r="BN2140" s="5"/>
      <c r="BO2140" s="5"/>
      <c r="BP2140" s="1"/>
      <c r="BQ2140" s="1"/>
      <c r="BR2140" s="1"/>
      <c r="BS2140" s="1"/>
      <c r="BT2140" s="1"/>
      <c r="BU2140" s="4"/>
      <c r="BV2140" s="1"/>
      <c r="BW2140" s="3"/>
      <c r="BX2140" s="4"/>
      <c r="BY2140" s="5"/>
      <c r="BZ2140" s="5"/>
      <c r="CA2140" s="5"/>
      <c r="CB2140" s="5"/>
      <c r="CC2140" s="5"/>
      <c r="CD2140" s="43"/>
    </row>
    <row r="2141" spans="1:82" x14ac:dyDescent="0.25">
      <c r="A2141" s="8"/>
      <c r="B2141" s="5"/>
      <c r="C2141" s="5"/>
      <c r="D2141" s="5"/>
      <c r="E2141" s="5"/>
      <c r="F2141" s="94" t="str">
        <f t="shared" si="339"/>
        <v/>
      </c>
      <c r="G2141" s="94" t="str">
        <f t="shared" si="340"/>
        <v/>
      </c>
      <c r="H2141" s="127" t="str">
        <f>IF(A2141&lt;&gt;"",IF(MID(C2141,1,1)="c",$AS$26,IF(MID(C2141,1,1)="r",$AS$41,IF(MID(C2141,1,1)="p",#REF!,#REF!))),"")</f>
        <v/>
      </c>
      <c r="I2141" s="92" t="str">
        <f t="shared" si="341"/>
        <v/>
      </c>
      <c r="J2141" s="92" t="str">
        <f t="shared" si="342"/>
        <v/>
      </c>
      <c r="K2141" s="92" t="str">
        <f t="shared" si="343"/>
        <v/>
      </c>
      <c r="L2141" s="92" t="str">
        <f t="shared" si="344"/>
        <v/>
      </c>
      <c r="M2141" s="95" t="str">
        <f>IF(A2141&lt;&gt;"",IF(MID(C2141,1,1)="c",SigmaEpsConcrete(I2141,$AN$30:$AN$33,$AR$30:$AR$33,$AS$26,$AS$27,$AS$28,$AQ$20,$AU$19),""),"")</f>
        <v/>
      </c>
      <c r="N2141" s="95" t="str">
        <f>IF(A2141&lt;&gt;"",IF(MID(C2141,1,1)="r",SigmaEpsReinf(J2141,$AS$42:$AS$43,$AS$41,$AS$39,$AS$40,$AQ$38),""),"")</f>
        <v/>
      </c>
      <c r="Q2141" s="92" t="str">
        <f t="shared" si="346"/>
        <v/>
      </c>
      <c r="R2141" s="92" t="str">
        <f t="shared" si="347"/>
        <v/>
      </c>
      <c r="U2141" s="5"/>
      <c r="V2141" s="5"/>
      <c r="W2141" s="94" t="str">
        <f t="shared" si="345"/>
        <v/>
      </c>
      <c r="X2141" s="94" t="str">
        <f t="shared" si="348"/>
        <v/>
      </c>
      <c r="Y2141" s="5"/>
      <c r="BK2141" s="8"/>
      <c r="BL2141" s="5"/>
      <c r="BM2141" s="5"/>
      <c r="BN2141" s="5"/>
      <c r="BO2141" s="5"/>
      <c r="BP2141" s="1"/>
      <c r="BQ2141" s="1"/>
      <c r="BR2141" s="1"/>
      <c r="BS2141" s="1"/>
      <c r="BT2141" s="1"/>
      <c r="BU2141" s="4"/>
      <c r="BV2141" s="1"/>
      <c r="BW2141" s="3"/>
      <c r="BX2141" s="4"/>
      <c r="BY2141" s="5"/>
      <c r="BZ2141" s="5"/>
      <c r="CA2141" s="5"/>
      <c r="CB2141" s="5"/>
      <c r="CC2141" s="5"/>
      <c r="CD2141" s="43"/>
    </row>
    <row r="2142" spans="1:82" x14ac:dyDescent="0.25">
      <c r="A2142" s="8"/>
      <c r="B2142" s="5"/>
      <c r="C2142" s="5"/>
      <c r="D2142" s="5"/>
      <c r="E2142" s="5"/>
      <c r="F2142" s="94" t="str">
        <f t="shared" si="339"/>
        <v/>
      </c>
      <c r="G2142" s="94" t="str">
        <f t="shared" si="340"/>
        <v/>
      </c>
      <c r="H2142" s="127" t="str">
        <f>IF(A2142&lt;&gt;"",IF(MID(C2142,1,1)="c",$AS$26,IF(MID(C2142,1,1)="r",$AS$41,IF(MID(C2142,1,1)="p",#REF!,#REF!))),"")</f>
        <v/>
      </c>
      <c r="I2142" s="92" t="str">
        <f t="shared" si="341"/>
        <v/>
      </c>
      <c r="J2142" s="92" t="str">
        <f t="shared" si="342"/>
        <v/>
      </c>
      <c r="K2142" s="92" t="str">
        <f t="shared" si="343"/>
        <v/>
      </c>
      <c r="L2142" s="92" t="str">
        <f t="shared" si="344"/>
        <v/>
      </c>
      <c r="M2142" s="95" t="str">
        <f>IF(A2142&lt;&gt;"",IF(MID(C2142,1,1)="c",SigmaEpsConcrete(I2142,$AN$30:$AN$33,$AR$30:$AR$33,$AS$26,$AS$27,$AS$28,$AQ$20,$AU$19),""),"")</f>
        <v/>
      </c>
      <c r="N2142" s="95" t="str">
        <f>IF(A2142&lt;&gt;"",IF(MID(C2142,1,1)="r",SigmaEpsReinf(J2142,$AS$42:$AS$43,$AS$41,$AS$39,$AS$40,$AQ$38),""),"")</f>
        <v/>
      </c>
      <c r="Q2142" s="92" t="str">
        <f t="shared" si="346"/>
        <v/>
      </c>
      <c r="R2142" s="92" t="str">
        <f t="shared" si="347"/>
        <v/>
      </c>
      <c r="U2142" s="5"/>
      <c r="V2142" s="5"/>
      <c r="W2142" s="94" t="str">
        <f t="shared" si="345"/>
        <v/>
      </c>
      <c r="X2142" s="94" t="str">
        <f t="shared" si="348"/>
        <v/>
      </c>
      <c r="Y2142" s="5"/>
      <c r="BK2142" s="8"/>
      <c r="BL2142" s="5"/>
      <c r="BM2142" s="5"/>
      <c r="BN2142" s="5"/>
      <c r="BO2142" s="5"/>
      <c r="BP2142" s="1"/>
      <c r="BQ2142" s="1"/>
      <c r="BR2142" s="1"/>
      <c r="BS2142" s="1"/>
      <c r="BT2142" s="1"/>
      <c r="BU2142" s="4"/>
      <c r="BV2142" s="1"/>
      <c r="BW2142" s="3"/>
      <c r="BX2142" s="4"/>
      <c r="BY2142" s="5"/>
      <c r="BZ2142" s="5"/>
      <c r="CA2142" s="5"/>
      <c r="CB2142" s="5"/>
      <c r="CC2142" s="5"/>
      <c r="CD2142" s="43"/>
    </row>
    <row r="2143" spans="1:82" x14ac:dyDescent="0.25">
      <c r="A2143" s="8"/>
      <c r="B2143" s="5"/>
      <c r="C2143" s="5"/>
      <c r="D2143" s="5"/>
      <c r="E2143" s="5"/>
      <c r="F2143" s="94" t="str">
        <f t="shared" si="339"/>
        <v/>
      </c>
      <c r="G2143" s="94" t="str">
        <f t="shared" si="340"/>
        <v/>
      </c>
      <c r="H2143" s="127" t="str">
        <f>IF(A2143&lt;&gt;"",IF(MID(C2143,1,1)="c",$AS$26,IF(MID(C2143,1,1)="r",$AS$41,IF(MID(C2143,1,1)="p",#REF!,#REF!))),"")</f>
        <v/>
      </c>
      <c r="I2143" s="92" t="str">
        <f t="shared" si="341"/>
        <v/>
      </c>
      <c r="J2143" s="92" t="str">
        <f t="shared" si="342"/>
        <v/>
      </c>
      <c r="K2143" s="92" t="str">
        <f t="shared" si="343"/>
        <v/>
      </c>
      <c r="L2143" s="92" t="str">
        <f t="shared" si="344"/>
        <v/>
      </c>
      <c r="M2143" s="95" t="str">
        <f>IF(A2143&lt;&gt;"",IF(MID(C2143,1,1)="c",SigmaEpsConcrete(I2143,$AN$30:$AN$33,$AR$30:$AR$33,$AS$26,$AS$27,$AS$28,$AQ$20,$AU$19),""),"")</f>
        <v/>
      </c>
      <c r="N2143" s="95" t="str">
        <f>IF(A2143&lt;&gt;"",IF(MID(C2143,1,1)="r",SigmaEpsReinf(J2143,$AS$42:$AS$43,$AS$41,$AS$39,$AS$40,$AQ$38),""),"")</f>
        <v/>
      </c>
      <c r="Q2143" s="92" t="str">
        <f t="shared" si="346"/>
        <v/>
      </c>
      <c r="R2143" s="92" t="str">
        <f t="shared" si="347"/>
        <v/>
      </c>
      <c r="U2143" s="5"/>
      <c r="V2143" s="5"/>
      <c r="W2143" s="94" t="str">
        <f t="shared" si="345"/>
        <v/>
      </c>
      <c r="X2143" s="94" t="str">
        <f t="shared" si="348"/>
        <v/>
      </c>
      <c r="Y2143" s="5"/>
      <c r="BK2143" s="8"/>
      <c r="BL2143" s="5"/>
      <c r="BM2143" s="5"/>
      <c r="BN2143" s="5"/>
      <c r="BO2143" s="5"/>
      <c r="BP2143" s="1"/>
      <c r="BQ2143" s="1"/>
      <c r="BR2143" s="1"/>
      <c r="BS2143" s="1"/>
      <c r="BT2143" s="1"/>
      <c r="BU2143" s="4"/>
      <c r="BV2143" s="1"/>
      <c r="BW2143" s="3"/>
      <c r="BX2143" s="4"/>
      <c r="BY2143" s="5"/>
      <c r="BZ2143" s="5"/>
      <c r="CA2143" s="5"/>
      <c r="CB2143" s="5"/>
      <c r="CC2143" s="5"/>
      <c r="CD2143" s="43"/>
    </row>
    <row r="2144" spans="1:82" x14ac:dyDescent="0.25">
      <c r="A2144" s="8"/>
      <c r="B2144" s="5"/>
      <c r="C2144" s="5"/>
      <c r="D2144" s="5"/>
      <c r="E2144" s="5"/>
      <c r="F2144" s="94" t="str">
        <f t="shared" si="339"/>
        <v/>
      </c>
      <c r="G2144" s="94" t="str">
        <f t="shared" si="340"/>
        <v/>
      </c>
      <c r="H2144" s="127" t="str">
        <f>IF(A2144&lt;&gt;"",IF(MID(C2144,1,1)="c",$AS$26,IF(MID(C2144,1,1)="r",$AS$41,IF(MID(C2144,1,1)="p",#REF!,#REF!))),"")</f>
        <v/>
      </c>
      <c r="I2144" s="92" t="str">
        <f t="shared" si="341"/>
        <v/>
      </c>
      <c r="J2144" s="92" t="str">
        <f t="shared" si="342"/>
        <v/>
      </c>
      <c r="K2144" s="92" t="str">
        <f t="shared" si="343"/>
        <v/>
      </c>
      <c r="L2144" s="92" t="str">
        <f t="shared" si="344"/>
        <v/>
      </c>
      <c r="M2144" s="95" t="str">
        <f>IF(A2144&lt;&gt;"",IF(MID(C2144,1,1)="c",SigmaEpsConcrete(I2144,$AN$30:$AN$33,$AR$30:$AR$33,$AS$26,$AS$27,$AS$28,$AQ$20,$AU$19),""),"")</f>
        <v/>
      </c>
      <c r="N2144" s="95" t="str">
        <f>IF(A2144&lt;&gt;"",IF(MID(C2144,1,1)="r",SigmaEpsReinf(J2144,$AS$42:$AS$43,$AS$41,$AS$39,$AS$40,$AQ$38),""),"")</f>
        <v/>
      </c>
      <c r="Q2144" s="92" t="str">
        <f t="shared" si="346"/>
        <v/>
      </c>
      <c r="R2144" s="92" t="str">
        <f t="shared" si="347"/>
        <v/>
      </c>
      <c r="U2144" s="5"/>
      <c r="V2144" s="5"/>
      <c r="W2144" s="94" t="str">
        <f t="shared" si="345"/>
        <v/>
      </c>
      <c r="X2144" s="94" t="str">
        <f t="shared" si="348"/>
        <v/>
      </c>
      <c r="Y2144" s="5"/>
      <c r="BK2144" s="8"/>
      <c r="BL2144" s="5"/>
      <c r="BM2144" s="5"/>
      <c r="BN2144" s="5"/>
      <c r="BO2144" s="5"/>
      <c r="BP2144" s="1"/>
      <c r="BQ2144" s="1"/>
      <c r="BR2144" s="1"/>
      <c r="BS2144" s="1"/>
      <c r="BT2144" s="1"/>
      <c r="BU2144" s="4"/>
      <c r="BV2144" s="1"/>
      <c r="BW2144" s="3"/>
      <c r="BX2144" s="4"/>
      <c r="BY2144" s="5"/>
      <c r="BZ2144" s="5"/>
      <c r="CA2144" s="5"/>
      <c r="CB2144" s="5"/>
      <c r="CC2144" s="5"/>
      <c r="CD2144" s="43"/>
    </row>
    <row r="2145" spans="1:82" x14ac:dyDescent="0.25">
      <c r="A2145" s="8"/>
      <c r="B2145" s="5"/>
      <c r="C2145" s="5"/>
      <c r="D2145" s="5"/>
      <c r="E2145" s="5"/>
      <c r="F2145" s="94" t="str">
        <f t="shared" si="339"/>
        <v/>
      </c>
      <c r="G2145" s="94" t="str">
        <f t="shared" si="340"/>
        <v/>
      </c>
      <c r="H2145" s="127" t="str">
        <f>IF(A2145&lt;&gt;"",IF(MID(C2145,1,1)="c",$AS$26,IF(MID(C2145,1,1)="r",$AS$41,IF(MID(C2145,1,1)="p",#REF!,#REF!))),"")</f>
        <v/>
      </c>
      <c r="I2145" s="92" t="str">
        <f t="shared" si="341"/>
        <v/>
      </c>
      <c r="J2145" s="92" t="str">
        <f t="shared" si="342"/>
        <v/>
      </c>
      <c r="K2145" s="92" t="str">
        <f t="shared" si="343"/>
        <v/>
      </c>
      <c r="L2145" s="92" t="str">
        <f t="shared" si="344"/>
        <v/>
      </c>
      <c r="M2145" s="95" t="str">
        <f>IF(A2145&lt;&gt;"",IF(MID(C2145,1,1)="c",SigmaEpsConcrete(I2145,$AN$30:$AN$33,$AR$30:$AR$33,$AS$26,$AS$27,$AS$28,$AQ$20,$AU$19),""),"")</f>
        <v/>
      </c>
      <c r="N2145" s="95" t="str">
        <f>IF(A2145&lt;&gt;"",IF(MID(C2145,1,1)="r",SigmaEpsReinf(J2145,$AS$42:$AS$43,$AS$41,$AS$39,$AS$40,$AQ$38),""),"")</f>
        <v/>
      </c>
      <c r="Q2145" s="92" t="str">
        <f t="shared" si="346"/>
        <v/>
      </c>
      <c r="R2145" s="92" t="str">
        <f t="shared" si="347"/>
        <v/>
      </c>
      <c r="U2145" s="5"/>
      <c r="V2145" s="5"/>
      <c r="W2145" s="94" t="str">
        <f t="shared" si="345"/>
        <v/>
      </c>
      <c r="X2145" s="94" t="str">
        <f t="shared" si="348"/>
        <v/>
      </c>
      <c r="Y2145" s="5"/>
      <c r="BK2145" s="8"/>
      <c r="BL2145" s="5"/>
      <c r="BM2145" s="5"/>
      <c r="BN2145" s="5"/>
      <c r="BO2145" s="5"/>
      <c r="BP2145" s="1"/>
      <c r="BQ2145" s="1"/>
      <c r="BR2145" s="1"/>
      <c r="BS2145" s="1"/>
      <c r="BT2145" s="1"/>
      <c r="BU2145" s="4"/>
      <c r="BV2145" s="1"/>
      <c r="BW2145" s="3"/>
      <c r="BX2145" s="4"/>
      <c r="BY2145" s="5"/>
      <c r="BZ2145" s="5"/>
      <c r="CA2145" s="5"/>
      <c r="CB2145" s="5"/>
      <c r="CC2145" s="5"/>
      <c r="CD2145" s="43"/>
    </row>
    <row r="2146" spans="1:82" x14ac:dyDescent="0.25">
      <c r="A2146" s="8"/>
      <c r="B2146" s="5"/>
      <c r="C2146" s="5"/>
      <c r="D2146" s="5"/>
      <c r="E2146" s="5"/>
      <c r="F2146" s="94" t="str">
        <f t="shared" si="339"/>
        <v/>
      </c>
      <c r="G2146" s="94" t="str">
        <f t="shared" si="340"/>
        <v/>
      </c>
      <c r="H2146" s="127" t="str">
        <f>IF(A2146&lt;&gt;"",IF(MID(C2146,1,1)="c",$AS$26,IF(MID(C2146,1,1)="r",$AS$41,IF(MID(C2146,1,1)="p",#REF!,#REF!))),"")</f>
        <v/>
      </c>
      <c r="I2146" s="92" t="str">
        <f t="shared" si="341"/>
        <v/>
      </c>
      <c r="J2146" s="92" t="str">
        <f t="shared" si="342"/>
        <v/>
      </c>
      <c r="K2146" s="92" t="str">
        <f t="shared" si="343"/>
        <v/>
      </c>
      <c r="L2146" s="92" t="str">
        <f t="shared" si="344"/>
        <v/>
      </c>
      <c r="M2146" s="95" t="str">
        <f>IF(A2146&lt;&gt;"",IF(MID(C2146,1,1)="c",SigmaEpsConcrete(I2146,$AN$30:$AN$33,$AR$30:$AR$33,$AS$26,$AS$27,$AS$28,$AQ$20,$AU$19),""),"")</f>
        <v/>
      </c>
      <c r="N2146" s="95" t="str">
        <f>IF(A2146&lt;&gt;"",IF(MID(C2146,1,1)="r",SigmaEpsReinf(J2146,$AS$42:$AS$43,$AS$41,$AS$39,$AS$40,$AQ$38),""),"")</f>
        <v/>
      </c>
      <c r="Q2146" s="92" t="str">
        <f t="shared" si="346"/>
        <v/>
      </c>
      <c r="R2146" s="92" t="str">
        <f t="shared" si="347"/>
        <v/>
      </c>
      <c r="U2146" s="5"/>
      <c r="V2146" s="5"/>
      <c r="W2146" s="94" t="str">
        <f t="shared" si="345"/>
        <v/>
      </c>
      <c r="X2146" s="94" t="str">
        <f t="shared" si="348"/>
        <v/>
      </c>
      <c r="Y2146" s="5"/>
      <c r="BK2146" s="8"/>
      <c r="BL2146" s="5"/>
      <c r="BM2146" s="5"/>
      <c r="BN2146" s="5"/>
      <c r="BO2146" s="5"/>
      <c r="BP2146" s="1"/>
      <c r="BQ2146" s="1"/>
      <c r="BR2146" s="1"/>
      <c r="BS2146" s="1"/>
      <c r="BT2146" s="1"/>
      <c r="BU2146" s="4"/>
      <c r="BV2146" s="1"/>
      <c r="BW2146" s="3"/>
      <c r="BX2146" s="4"/>
      <c r="BY2146" s="5"/>
      <c r="BZ2146" s="5"/>
      <c r="CA2146" s="5"/>
      <c r="CB2146" s="5"/>
      <c r="CC2146" s="5"/>
      <c r="CD2146" s="43"/>
    </row>
    <row r="2147" spans="1:82" x14ac:dyDescent="0.25">
      <c r="A2147" s="8"/>
      <c r="B2147" s="5"/>
      <c r="C2147" s="5"/>
      <c r="D2147" s="5"/>
      <c r="E2147" s="5"/>
      <c r="F2147" s="94" t="str">
        <f t="shared" si="339"/>
        <v/>
      </c>
      <c r="G2147" s="94" t="str">
        <f t="shared" si="340"/>
        <v/>
      </c>
      <c r="H2147" s="127" t="str">
        <f>IF(A2147&lt;&gt;"",IF(MID(C2147,1,1)="c",$AS$26,IF(MID(C2147,1,1)="r",$AS$41,IF(MID(C2147,1,1)="p",#REF!,#REF!))),"")</f>
        <v/>
      </c>
      <c r="I2147" s="92" t="str">
        <f t="shared" si="341"/>
        <v/>
      </c>
      <c r="J2147" s="92" t="str">
        <f t="shared" si="342"/>
        <v/>
      </c>
      <c r="K2147" s="92" t="str">
        <f t="shared" si="343"/>
        <v/>
      </c>
      <c r="L2147" s="92" t="str">
        <f t="shared" si="344"/>
        <v/>
      </c>
      <c r="M2147" s="95" t="str">
        <f>IF(A2147&lt;&gt;"",IF(MID(C2147,1,1)="c",SigmaEpsConcrete(I2147,$AN$30:$AN$33,$AR$30:$AR$33,$AS$26,$AS$27,$AS$28,$AQ$20,$AU$19),""),"")</f>
        <v/>
      </c>
      <c r="N2147" s="95" t="str">
        <f>IF(A2147&lt;&gt;"",IF(MID(C2147,1,1)="r",SigmaEpsReinf(J2147,$AS$42:$AS$43,$AS$41,$AS$39,$AS$40,$AQ$38),""),"")</f>
        <v/>
      </c>
      <c r="Q2147" s="92" t="str">
        <f t="shared" si="346"/>
        <v/>
      </c>
      <c r="R2147" s="92" t="str">
        <f t="shared" si="347"/>
        <v/>
      </c>
      <c r="U2147" s="5"/>
      <c r="V2147" s="5"/>
      <c r="W2147" s="94" t="str">
        <f t="shared" si="345"/>
        <v/>
      </c>
      <c r="X2147" s="94" t="str">
        <f t="shared" si="348"/>
        <v/>
      </c>
      <c r="Y2147" s="5"/>
      <c r="BK2147" s="8"/>
      <c r="BL2147" s="5"/>
      <c r="BM2147" s="5"/>
      <c r="BN2147" s="5"/>
      <c r="BO2147" s="5"/>
      <c r="BP2147" s="1"/>
      <c r="BQ2147" s="1"/>
      <c r="BR2147" s="1"/>
      <c r="BS2147" s="1"/>
      <c r="BT2147" s="1"/>
      <c r="BU2147" s="4"/>
      <c r="BV2147" s="1"/>
      <c r="BW2147" s="3"/>
      <c r="BX2147" s="4"/>
      <c r="BY2147" s="5"/>
      <c r="BZ2147" s="5"/>
      <c r="CA2147" s="5"/>
      <c r="CB2147" s="5"/>
      <c r="CC2147" s="5"/>
      <c r="CD2147" s="43"/>
    </row>
    <row r="2148" spans="1:82" x14ac:dyDescent="0.25">
      <c r="A2148" s="8"/>
      <c r="B2148" s="5"/>
      <c r="C2148" s="5"/>
      <c r="D2148" s="5"/>
      <c r="E2148" s="5"/>
      <c r="F2148" s="94" t="str">
        <f t="shared" si="339"/>
        <v/>
      </c>
      <c r="G2148" s="94" t="str">
        <f t="shared" si="340"/>
        <v/>
      </c>
      <c r="H2148" s="127" t="str">
        <f>IF(A2148&lt;&gt;"",IF(MID(C2148,1,1)="c",$AS$26,IF(MID(C2148,1,1)="r",$AS$41,IF(MID(C2148,1,1)="p",#REF!,#REF!))),"")</f>
        <v/>
      </c>
      <c r="I2148" s="92" t="str">
        <f t="shared" si="341"/>
        <v/>
      </c>
      <c r="J2148" s="92" t="str">
        <f t="shared" si="342"/>
        <v/>
      </c>
      <c r="K2148" s="92" t="str">
        <f t="shared" si="343"/>
        <v/>
      </c>
      <c r="L2148" s="92" t="str">
        <f t="shared" si="344"/>
        <v/>
      </c>
      <c r="M2148" s="95" t="str">
        <f>IF(A2148&lt;&gt;"",IF(MID(C2148,1,1)="c",SigmaEpsConcrete(I2148,$AN$30:$AN$33,$AR$30:$AR$33,$AS$26,$AS$27,$AS$28,$AQ$20,$AU$19),""),"")</f>
        <v/>
      </c>
      <c r="N2148" s="95" t="str">
        <f>IF(A2148&lt;&gt;"",IF(MID(C2148,1,1)="r",SigmaEpsReinf(J2148,$AS$42:$AS$43,$AS$41,$AS$39,$AS$40,$AQ$38),""),"")</f>
        <v/>
      </c>
      <c r="Q2148" s="92" t="str">
        <f t="shared" si="346"/>
        <v/>
      </c>
      <c r="R2148" s="92" t="str">
        <f t="shared" si="347"/>
        <v/>
      </c>
      <c r="U2148" s="5"/>
      <c r="V2148" s="5"/>
      <c r="W2148" s="94" t="str">
        <f t="shared" si="345"/>
        <v/>
      </c>
      <c r="X2148" s="94" t="str">
        <f t="shared" si="348"/>
        <v/>
      </c>
      <c r="Y2148" s="5"/>
      <c r="BK2148" s="8"/>
      <c r="BL2148" s="5"/>
      <c r="BM2148" s="5"/>
      <c r="BN2148" s="5"/>
      <c r="BO2148" s="5"/>
      <c r="BP2148" s="1"/>
      <c r="BQ2148" s="1"/>
      <c r="BR2148" s="1"/>
      <c r="BS2148" s="1"/>
      <c r="BT2148" s="1"/>
      <c r="BU2148" s="4"/>
      <c r="BV2148" s="1"/>
      <c r="BW2148" s="3"/>
      <c r="BX2148" s="4"/>
      <c r="BY2148" s="5"/>
      <c r="BZ2148" s="5"/>
      <c r="CA2148" s="5"/>
      <c r="CB2148" s="5"/>
      <c r="CC2148" s="5"/>
      <c r="CD2148" s="43"/>
    </row>
    <row r="2149" spans="1:82" x14ac:dyDescent="0.25">
      <c r="A2149" s="8"/>
      <c r="B2149" s="5"/>
      <c r="C2149" s="5"/>
      <c r="D2149" s="5"/>
      <c r="E2149" s="5"/>
      <c r="F2149" s="94" t="str">
        <f t="shared" si="339"/>
        <v/>
      </c>
      <c r="G2149" s="94" t="str">
        <f t="shared" si="340"/>
        <v/>
      </c>
      <c r="H2149" s="127" t="str">
        <f>IF(A2149&lt;&gt;"",IF(MID(C2149,1,1)="c",$AS$26,IF(MID(C2149,1,1)="r",$AS$41,IF(MID(C2149,1,1)="p",#REF!,#REF!))),"")</f>
        <v/>
      </c>
      <c r="I2149" s="92" t="str">
        <f t="shared" si="341"/>
        <v/>
      </c>
      <c r="J2149" s="92" t="str">
        <f t="shared" si="342"/>
        <v/>
      </c>
      <c r="K2149" s="92" t="str">
        <f t="shared" si="343"/>
        <v/>
      </c>
      <c r="L2149" s="92" t="str">
        <f t="shared" si="344"/>
        <v/>
      </c>
      <c r="M2149" s="95" t="str">
        <f>IF(A2149&lt;&gt;"",IF(MID(C2149,1,1)="c",SigmaEpsConcrete(I2149,$AN$30:$AN$33,$AR$30:$AR$33,$AS$26,$AS$27,$AS$28,$AQ$20,$AU$19),""),"")</f>
        <v/>
      </c>
      <c r="N2149" s="95" t="str">
        <f>IF(A2149&lt;&gt;"",IF(MID(C2149,1,1)="r",SigmaEpsReinf(J2149,$AS$42:$AS$43,$AS$41,$AS$39,$AS$40,$AQ$38),""),"")</f>
        <v/>
      </c>
      <c r="Q2149" s="92" t="str">
        <f t="shared" si="346"/>
        <v/>
      </c>
      <c r="R2149" s="92" t="str">
        <f t="shared" si="347"/>
        <v/>
      </c>
      <c r="U2149" s="5"/>
      <c r="V2149" s="5"/>
      <c r="W2149" s="94" t="str">
        <f t="shared" si="345"/>
        <v/>
      </c>
      <c r="X2149" s="94" t="str">
        <f t="shared" si="348"/>
        <v/>
      </c>
      <c r="Y2149" s="5"/>
      <c r="BK2149" s="8"/>
      <c r="BL2149" s="5"/>
      <c r="BM2149" s="5"/>
      <c r="BN2149" s="5"/>
      <c r="BO2149" s="5"/>
      <c r="BP2149" s="1"/>
      <c r="BQ2149" s="1"/>
      <c r="BR2149" s="1"/>
      <c r="BS2149" s="1"/>
      <c r="BT2149" s="1"/>
      <c r="BU2149" s="4"/>
      <c r="BV2149" s="1"/>
      <c r="BW2149" s="3"/>
      <c r="BX2149" s="4"/>
      <c r="BY2149" s="5"/>
      <c r="BZ2149" s="5"/>
      <c r="CA2149" s="5"/>
      <c r="CB2149" s="5"/>
      <c r="CC2149" s="5"/>
      <c r="CD2149" s="43"/>
    </row>
    <row r="2150" spans="1:82" x14ac:dyDescent="0.25">
      <c r="A2150" s="8"/>
      <c r="B2150" s="5"/>
      <c r="C2150" s="5"/>
      <c r="D2150" s="5"/>
      <c r="E2150" s="5"/>
      <c r="F2150" s="94" t="str">
        <f t="shared" si="339"/>
        <v/>
      </c>
      <c r="G2150" s="94" t="str">
        <f t="shared" si="340"/>
        <v/>
      </c>
      <c r="H2150" s="127" t="str">
        <f>IF(A2150&lt;&gt;"",IF(MID(C2150,1,1)="c",$AS$26,IF(MID(C2150,1,1)="r",$AS$41,IF(MID(C2150,1,1)="p",#REF!,#REF!))),"")</f>
        <v/>
      </c>
      <c r="I2150" s="92" t="str">
        <f t="shared" si="341"/>
        <v/>
      </c>
      <c r="J2150" s="92" t="str">
        <f t="shared" si="342"/>
        <v/>
      </c>
      <c r="K2150" s="92" t="str">
        <f t="shared" si="343"/>
        <v/>
      </c>
      <c r="L2150" s="92" t="str">
        <f t="shared" si="344"/>
        <v/>
      </c>
      <c r="M2150" s="95" t="str">
        <f>IF(A2150&lt;&gt;"",IF(MID(C2150,1,1)="c",SigmaEpsConcrete(I2150,$AN$30:$AN$33,$AR$30:$AR$33,$AS$26,$AS$27,$AS$28,$AQ$20,$AU$19),""),"")</f>
        <v/>
      </c>
      <c r="N2150" s="95" t="str">
        <f>IF(A2150&lt;&gt;"",IF(MID(C2150,1,1)="r",SigmaEpsReinf(J2150,$AS$42:$AS$43,$AS$41,$AS$39,$AS$40,$AQ$38),""),"")</f>
        <v/>
      </c>
      <c r="Q2150" s="92" t="str">
        <f t="shared" si="346"/>
        <v/>
      </c>
      <c r="R2150" s="92" t="str">
        <f t="shared" si="347"/>
        <v/>
      </c>
      <c r="U2150" s="5"/>
      <c r="V2150" s="5"/>
      <c r="W2150" s="94" t="str">
        <f t="shared" si="345"/>
        <v/>
      </c>
      <c r="X2150" s="94" t="str">
        <f t="shared" si="348"/>
        <v/>
      </c>
      <c r="Y2150" s="5"/>
      <c r="BK2150" s="8"/>
      <c r="BL2150" s="5"/>
      <c r="BM2150" s="5"/>
      <c r="BN2150" s="5"/>
      <c r="BO2150" s="5"/>
      <c r="BP2150" s="1"/>
      <c r="BQ2150" s="1"/>
      <c r="BR2150" s="1"/>
      <c r="BS2150" s="1"/>
      <c r="BT2150" s="1"/>
      <c r="BU2150" s="4"/>
      <c r="BV2150" s="1"/>
      <c r="BW2150" s="3"/>
      <c r="BX2150" s="4"/>
      <c r="BY2150" s="5"/>
      <c r="BZ2150" s="5"/>
      <c r="CA2150" s="5"/>
      <c r="CB2150" s="5"/>
      <c r="CC2150" s="5"/>
      <c r="CD2150" s="43"/>
    </row>
    <row r="2151" spans="1:82" x14ac:dyDescent="0.25">
      <c r="A2151" s="8"/>
      <c r="B2151" s="5"/>
      <c r="C2151" s="5"/>
      <c r="D2151" s="5"/>
      <c r="E2151" s="5"/>
      <c r="F2151" s="94" t="str">
        <f t="shared" si="339"/>
        <v/>
      </c>
      <c r="G2151" s="94" t="str">
        <f t="shared" si="340"/>
        <v/>
      </c>
      <c r="H2151" s="127" t="str">
        <f>IF(A2151&lt;&gt;"",IF(MID(C2151,1,1)="c",$AS$26,IF(MID(C2151,1,1)="r",$AS$41,IF(MID(C2151,1,1)="p",#REF!,#REF!))),"")</f>
        <v/>
      </c>
      <c r="I2151" s="92" t="str">
        <f t="shared" si="341"/>
        <v/>
      </c>
      <c r="J2151" s="92" t="str">
        <f t="shared" si="342"/>
        <v/>
      </c>
      <c r="K2151" s="92" t="str">
        <f t="shared" si="343"/>
        <v/>
      </c>
      <c r="L2151" s="92" t="str">
        <f t="shared" si="344"/>
        <v/>
      </c>
      <c r="M2151" s="95" t="str">
        <f>IF(A2151&lt;&gt;"",IF(MID(C2151,1,1)="c",SigmaEpsConcrete(I2151,$AN$30:$AN$33,$AR$30:$AR$33,$AS$26,$AS$27,$AS$28,$AQ$20,$AU$19),""),"")</f>
        <v/>
      </c>
      <c r="N2151" s="95" t="str">
        <f>IF(A2151&lt;&gt;"",IF(MID(C2151,1,1)="r",SigmaEpsReinf(J2151,$AS$42:$AS$43,$AS$41,$AS$39,$AS$40,$AQ$38),""),"")</f>
        <v/>
      </c>
      <c r="Q2151" s="92" t="str">
        <f t="shared" si="346"/>
        <v/>
      </c>
      <c r="R2151" s="92" t="str">
        <f t="shared" si="347"/>
        <v/>
      </c>
      <c r="U2151" s="5"/>
      <c r="V2151" s="5"/>
      <c r="W2151" s="94" t="str">
        <f t="shared" si="345"/>
        <v/>
      </c>
      <c r="X2151" s="94" t="str">
        <f t="shared" si="348"/>
        <v/>
      </c>
      <c r="Y2151" s="5"/>
      <c r="BK2151" s="8"/>
      <c r="BL2151" s="5"/>
      <c r="BM2151" s="5"/>
      <c r="BN2151" s="5"/>
      <c r="BO2151" s="5"/>
      <c r="BP2151" s="1"/>
      <c r="BQ2151" s="1"/>
      <c r="BR2151" s="1"/>
      <c r="BS2151" s="1"/>
      <c r="BT2151" s="1"/>
      <c r="BU2151" s="4"/>
      <c r="BV2151" s="1"/>
      <c r="BW2151" s="3"/>
      <c r="BX2151" s="4"/>
      <c r="BY2151" s="5"/>
      <c r="BZ2151" s="5"/>
      <c r="CA2151" s="5"/>
      <c r="CB2151" s="5"/>
      <c r="CC2151" s="5"/>
      <c r="CD2151" s="43"/>
    </row>
    <row r="2152" spans="1:82" x14ac:dyDescent="0.25">
      <c r="A2152" s="8"/>
      <c r="B2152" s="5"/>
      <c r="C2152" s="5"/>
      <c r="D2152" s="5"/>
      <c r="E2152" s="5"/>
      <c r="F2152" s="94" t="str">
        <f t="shared" si="339"/>
        <v/>
      </c>
      <c r="G2152" s="94" t="str">
        <f t="shared" si="340"/>
        <v/>
      </c>
      <c r="H2152" s="127" t="str">
        <f>IF(A2152&lt;&gt;"",IF(MID(C2152,1,1)="c",$AS$26,IF(MID(C2152,1,1)="r",$AS$41,IF(MID(C2152,1,1)="p",#REF!,#REF!))),"")</f>
        <v/>
      </c>
      <c r="I2152" s="92" t="str">
        <f t="shared" si="341"/>
        <v/>
      </c>
      <c r="J2152" s="92" t="str">
        <f t="shared" si="342"/>
        <v/>
      </c>
      <c r="K2152" s="92" t="str">
        <f t="shared" si="343"/>
        <v/>
      </c>
      <c r="L2152" s="92" t="str">
        <f t="shared" si="344"/>
        <v/>
      </c>
      <c r="M2152" s="95" t="str">
        <f>IF(A2152&lt;&gt;"",IF(MID(C2152,1,1)="c",SigmaEpsConcrete(I2152,$AN$30:$AN$33,$AR$30:$AR$33,$AS$26,$AS$27,$AS$28,$AQ$20,$AU$19),""),"")</f>
        <v/>
      </c>
      <c r="N2152" s="95" t="str">
        <f>IF(A2152&lt;&gt;"",IF(MID(C2152,1,1)="r",SigmaEpsReinf(J2152,$AS$42:$AS$43,$AS$41,$AS$39,$AS$40,$AQ$38),""),"")</f>
        <v/>
      </c>
      <c r="Q2152" s="92" t="str">
        <f t="shared" si="346"/>
        <v/>
      </c>
      <c r="R2152" s="92" t="str">
        <f t="shared" si="347"/>
        <v/>
      </c>
      <c r="U2152" s="5"/>
      <c r="V2152" s="5"/>
      <c r="W2152" s="94" t="str">
        <f t="shared" si="345"/>
        <v/>
      </c>
      <c r="X2152" s="94" t="str">
        <f t="shared" si="348"/>
        <v/>
      </c>
      <c r="Y2152" s="5"/>
      <c r="BK2152" s="8"/>
      <c r="BL2152" s="5"/>
      <c r="BM2152" s="5"/>
      <c r="BN2152" s="5"/>
      <c r="BO2152" s="5"/>
      <c r="BP2152" s="1"/>
      <c r="BQ2152" s="1"/>
      <c r="BR2152" s="1"/>
      <c r="BS2152" s="1"/>
      <c r="BT2152" s="1"/>
      <c r="BU2152" s="4"/>
      <c r="BV2152" s="1"/>
      <c r="BW2152" s="3"/>
      <c r="BX2152" s="4"/>
      <c r="BY2152" s="5"/>
      <c r="BZ2152" s="5"/>
      <c r="CA2152" s="5"/>
      <c r="CB2152" s="5"/>
      <c r="CC2152" s="5"/>
      <c r="CD2152" s="43"/>
    </row>
    <row r="2153" spans="1:82" x14ac:dyDescent="0.25">
      <c r="A2153" s="8"/>
      <c r="B2153" s="5"/>
      <c r="C2153" s="5"/>
      <c r="D2153" s="5"/>
      <c r="E2153" s="5"/>
      <c r="F2153" s="94" t="str">
        <f t="shared" si="339"/>
        <v/>
      </c>
      <c r="G2153" s="94" t="str">
        <f t="shared" si="340"/>
        <v/>
      </c>
      <c r="H2153" s="127" t="str">
        <f>IF(A2153&lt;&gt;"",IF(MID(C2153,1,1)="c",$AS$26,IF(MID(C2153,1,1)="r",$AS$41,IF(MID(C2153,1,1)="p",#REF!,#REF!))),"")</f>
        <v/>
      </c>
      <c r="I2153" s="92" t="str">
        <f t="shared" si="341"/>
        <v/>
      </c>
      <c r="J2153" s="92" t="str">
        <f t="shared" si="342"/>
        <v/>
      </c>
      <c r="K2153" s="92" t="str">
        <f t="shared" si="343"/>
        <v/>
      </c>
      <c r="L2153" s="92" t="str">
        <f t="shared" si="344"/>
        <v/>
      </c>
      <c r="M2153" s="95" t="str">
        <f>IF(A2153&lt;&gt;"",IF(MID(C2153,1,1)="c",SigmaEpsConcrete(I2153,$AN$30:$AN$33,$AR$30:$AR$33,$AS$26,$AS$27,$AS$28,$AQ$20,$AU$19),""),"")</f>
        <v/>
      </c>
      <c r="N2153" s="95" t="str">
        <f>IF(A2153&lt;&gt;"",IF(MID(C2153,1,1)="r",SigmaEpsReinf(J2153,$AS$42:$AS$43,$AS$41,$AS$39,$AS$40,$AQ$38),""),"")</f>
        <v/>
      </c>
      <c r="Q2153" s="92" t="str">
        <f t="shared" si="346"/>
        <v/>
      </c>
      <c r="R2153" s="92" t="str">
        <f t="shared" si="347"/>
        <v/>
      </c>
      <c r="U2153" s="5"/>
      <c r="V2153" s="5"/>
      <c r="W2153" s="94" t="str">
        <f t="shared" si="345"/>
        <v/>
      </c>
      <c r="X2153" s="94" t="str">
        <f t="shared" si="348"/>
        <v/>
      </c>
      <c r="Y2153" s="5"/>
      <c r="BK2153" s="8"/>
      <c r="BL2153" s="5"/>
      <c r="BM2153" s="5"/>
      <c r="BN2153" s="5"/>
      <c r="BO2153" s="5"/>
      <c r="BP2153" s="1"/>
      <c r="BQ2153" s="1"/>
      <c r="BR2153" s="1"/>
      <c r="BS2153" s="1"/>
      <c r="BT2153" s="1"/>
      <c r="BU2153" s="4"/>
      <c r="BV2153" s="1"/>
      <c r="BW2153" s="3"/>
      <c r="BX2153" s="4"/>
      <c r="BY2153" s="5"/>
      <c r="BZ2153" s="5"/>
      <c r="CA2153" s="5"/>
      <c r="CB2153" s="5"/>
      <c r="CC2153" s="5"/>
      <c r="CD2153" s="43"/>
    </row>
    <row r="2154" spans="1:82" x14ac:dyDescent="0.25">
      <c r="A2154" s="8"/>
      <c r="B2154" s="5"/>
      <c r="C2154" s="5"/>
      <c r="D2154" s="5"/>
      <c r="E2154" s="5"/>
      <c r="F2154" s="94" t="str">
        <f t="shared" si="339"/>
        <v/>
      </c>
      <c r="G2154" s="94" t="str">
        <f t="shared" si="340"/>
        <v/>
      </c>
      <c r="H2154" s="127" t="str">
        <f>IF(A2154&lt;&gt;"",IF(MID(C2154,1,1)="c",$AS$26,IF(MID(C2154,1,1)="r",$AS$41,IF(MID(C2154,1,1)="p",#REF!,#REF!))),"")</f>
        <v/>
      </c>
      <c r="I2154" s="92" t="str">
        <f t="shared" si="341"/>
        <v/>
      </c>
      <c r="J2154" s="92" t="str">
        <f t="shared" si="342"/>
        <v/>
      </c>
      <c r="K2154" s="92" t="str">
        <f t="shared" si="343"/>
        <v/>
      </c>
      <c r="L2154" s="92" t="str">
        <f t="shared" si="344"/>
        <v/>
      </c>
      <c r="M2154" s="95" t="str">
        <f>IF(A2154&lt;&gt;"",IF(MID(C2154,1,1)="c",SigmaEpsConcrete(I2154,$AN$30:$AN$33,$AR$30:$AR$33,$AS$26,$AS$27,$AS$28,$AQ$20,$AU$19),""),"")</f>
        <v/>
      </c>
      <c r="N2154" s="95" t="str">
        <f>IF(A2154&lt;&gt;"",IF(MID(C2154,1,1)="r",SigmaEpsReinf(J2154,$AS$42:$AS$43,$AS$41,$AS$39,$AS$40,$AQ$38),""),"")</f>
        <v/>
      </c>
      <c r="Q2154" s="92" t="str">
        <f t="shared" si="346"/>
        <v/>
      </c>
      <c r="R2154" s="92" t="str">
        <f t="shared" si="347"/>
        <v/>
      </c>
      <c r="U2154" s="5"/>
      <c r="V2154" s="5"/>
      <c r="W2154" s="94" t="str">
        <f t="shared" si="345"/>
        <v/>
      </c>
      <c r="X2154" s="94" t="str">
        <f t="shared" si="348"/>
        <v/>
      </c>
      <c r="Y2154" s="5"/>
      <c r="BK2154" s="8"/>
      <c r="BL2154" s="5"/>
      <c r="BM2154" s="5"/>
      <c r="BN2154" s="5"/>
      <c r="BO2154" s="5"/>
      <c r="BP2154" s="1"/>
      <c r="BQ2154" s="1"/>
      <c r="BR2154" s="1"/>
      <c r="BS2154" s="1"/>
      <c r="BT2154" s="1"/>
      <c r="BU2154" s="4"/>
      <c r="BV2154" s="1"/>
      <c r="BW2154" s="3"/>
      <c r="BX2154" s="4"/>
      <c r="BY2154" s="5"/>
      <c r="BZ2154" s="5"/>
      <c r="CA2154" s="5"/>
      <c r="CB2154" s="5"/>
      <c r="CC2154" s="5"/>
      <c r="CD2154" s="43"/>
    </row>
    <row r="2155" spans="1:82" x14ac:dyDescent="0.25">
      <c r="A2155" s="8"/>
      <c r="B2155" s="5"/>
      <c r="C2155" s="5"/>
      <c r="D2155" s="5"/>
      <c r="E2155" s="5"/>
      <c r="F2155" s="94" t="str">
        <f t="shared" si="339"/>
        <v/>
      </c>
      <c r="G2155" s="94" t="str">
        <f t="shared" si="340"/>
        <v/>
      </c>
      <c r="H2155" s="127" t="str">
        <f>IF(A2155&lt;&gt;"",IF(MID(C2155,1,1)="c",$AS$26,IF(MID(C2155,1,1)="r",$AS$41,IF(MID(C2155,1,1)="p",#REF!,#REF!))),"")</f>
        <v/>
      </c>
      <c r="I2155" s="92" t="str">
        <f t="shared" si="341"/>
        <v/>
      </c>
      <c r="J2155" s="92" t="str">
        <f t="shared" si="342"/>
        <v/>
      </c>
      <c r="K2155" s="92" t="str">
        <f t="shared" si="343"/>
        <v/>
      </c>
      <c r="L2155" s="92" t="str">
        <f t="shared" si="344"/>
        <v/>
      </c>
      <c r="M2155" s="95" t="str">
        <f>IF(A2155&lt;&gt;"",IF(MID(C2155,1,1)="c",SigmaEpsConcrete(I2155,$AN$30:$AN$33,$AR$30:$AR$33,$AS$26,$AS$27,$AS$28,$AQ$20,$AU$19),""),"")</f>
        <v/>
      </c>
      <c r="N2155" s="95" t="str">
        <f>IF(A2155&lt;&gt;"",IF(MID(C2155,1,1)="r",SigmaEpsReinf(J2155,$AS$42:$AS$43,$AS$41,$AS$39,$AS$40,$AQ$38),""),"")</f>
        <v/>
      </c>
      <c r="Q2155" s="92" t="str">
        <f t="shared" si="346"/>
        <v/>
      </c>
      <c r="R2155" s="92" t="str">
        <f t="shared" si="347"/>
        <v/>
      </c>
      <c r="U2155" s="5"/>
      <c r="V2155" s="5"/>
      <c r="W2155" s="94" t="str">
        <f t="shared" si="345"/>
        <v/>
      </c>
      <c r="X2155" s="94" t="str">
        <f t="shared" si="348"/>
        <v/>
      </c>
      <c r="Y2155" s="5"/>
      <c r="BK2155" s="8"/>
      <c r="BL2155" s="5"/>
      <c r="BM2155" s="5"/>
      <c r="BN2155" s="5"/>
      <c r="BO2155" s="5"/>
      <c r="BP2155" s="1"/>
      <c r="BQ2155" s="1"/>
      <c r="BR2155" s="1"/>
      <c r="BS2155" s="1"/>
      <c r="BT2155" s="1"/>
      <c r="BU2155" s="4"/>
      <c r="BV2155" s="1"/>
      <c r="BW2155" s="3"/>
      <c r="BX2155" s="4"/>
      <c r="BY2155" s="5"/>
      <c r="BZ2155" s="5"/>
      <c r="CA2155" s="5"/>
      <c r="CB2155" s="5"/>
      <c r="CC2155" s="5"/>
      <c r="CD2155" s="43"/>
    </row>
    <row r="2156" spans="1:82" x14ac:dyDescent="0.25">
      <c r="A2156" s="8"/>
      <c r="B2156" s="5"/>
      <c r="C2156" s="5"/>
      <c r="D2156" s="5"/>
      <c r="E2156" s="5"/>
      <c r="F2156" s="94" t="str">
        <f t="shared" si="339"/>
        <v/>
      </c>
      <c r="G2156" s="94" t="str">
        <f t="shared" si="340"/>
        <v/>
      </c>
      <c r="H2156" s="127" t="str">
        <f>IF(A2156&lt;&gt;"",IF(MID(C2156,1,1)="c",$AS$26,IF(MID(C2156,1,1)="r",$AS$41,IF(MID(C2156,1,1)="p",#REF!,#REF!))),"")</f>
        <v/>
      </c>
      <c r="I2156" s="92" t="str">
        <f t="shared" si="341"/>
        <v/>
      </c>
      <c r="J2156" s="92" t="str">
        <f t="shared" si="342"/>
        <v/>
      </c>
      <c r="K2156" s="92" t="str">
        <f t="shared" si="343"/>
        <v/>
      </c>
      <c r="L2156" s="92" t="str">
        <f t="shared" si="344"/>
        <v/>
      </c>
      <c r="M2156" s="95" t="str">
        <f>IF(A2156&lt;&gt;"",IF(MID(C2156,1,1)="c",SigmaEpsConcrete(I2156,$AN$30:$AN$33,$AR$30:$AR$33,$AS$26,$AS$27,$AS$28,$AQ$20,$AU$19),""),"")</f>
        <v/>
      </c>
      <c r="N2156" s="95" t="str">
        <f>IF(A2156&lt;&gt;"",IF(MID(C2156,1,1)="r",SigmaEpsReinf(J2156,$AS$42:$AS$43,$AS$41,$AS$39,$AS$40,$AQ$38),""),"")</f>
        <v/>
      </c>
      <c r="Q2156" s="92" t="str">
        <f t="shared" si="346"/>
        <v/>
      </c>
      <c r="R2156" s="92" t="str">
        <f t="shared" si="347"/>
        <v/>
      </c>
      <c r="U2156" s="5"/>
      <c r="V2156" s="5"/>
      <c r="W2156" s="94" t="str">
        <f t="shared" si="345"/>
        <v/>
      </c>
      <c r="X2156" s="94" t="str">
        <f t="shared" si="348"/>
        <v/>
      </c>
      <c r="Y2156" s="5"/>
      <c r="BK2156" s="8"/>
      <c r="BL2156" s="5"/>
      <c r="BM2156" s="5"/>
      <c r="BN2156" s="5"/>
      <c r="BO2156" s="5"/>
      <c r="BP2156" s="1"/>
      <c r="BQ2156" s="1"/>
      <c r="BR2156" s="1"/>
      <c r="BS2156" s="1"/>
      <c r="BT2156" s="1"/>
      <c r="BU2156" s="4"/>
      <c r="BV2156" s="1"/>
      <c r="BW2156" s="3"/>
      <c r="BX2156" s="4"/>
      <c r="BY2156" s="5"/>
      <c r="BZ2156" s="5"/>
      <c r="CA2156" s="5"/>
      <c r="CB2156" s="5"/>
      <c r="CC2156" s="5"/>
      <c r="CD2156" s="43"/>
    </row>
    <row r="2157" spans="1:82" x14ac:dyDescent="0.25">
      <c r="A2157" s="8"/>
      <c r="B2157" s="5"/>
      <c r="C2157" s="5"/>
      <c r="D2157" s="5"/>
      <c r="E2157" s="5"/>
      <c r="F2157" s="94" t="str">
        <f t="shared" si="339"/>
        <v/>
      </c>
      <c r="G2157" s="94" t="str">
        <f t="shared" si="340"/>
        <v/>
      </c>
      <c r="H2157" s="127" t="str">
        <f>IF(A2157&lt;&gt;"",IF(MID(C2157,1,1)="c",$AS$26,IF(MID(C2157,1,1)="r",$AS$41,IF(MID(C2157,1,1)="p",#REF!,#REF!))),"")</f>
        <v/>
      </c>
      <c r="I2157" s="92" t="str">
        <f t="shared" si="341"/>
        <v/>
      </c>
      <c r="J2157" s="92" t="str">
        <f t="shared" si="342"/>
        <v/>
      </c>
      <c r="K2157" s="92" t="str">
        <f t="shared" si="343"/>
        <v/>
      </c>
      <c r="L2157" s="92" t="str">
        <f t="shared" si="344"/>
        <v/>
      </c>
      <c r="M2157" s="95" t="str">
        <f>IF(A2157&lt;&gt;"",IF(MID(C2157,1,1)="c",SigmaEpsConcrete(I2157,$AN$30:$AN$33,$AR$30:$AR$33,$AS$26,$AS$27,$AS$28,$AQ$20,$AU$19),""),"")</f>
        <v/>
      </c>
      <c r="N2157" s="95" t="str">
        <f>IF(A2157&lt;&gt;"",IF(MID(C2157,1,1)="r",SigmaEpsReinf(J2157,$AS$42:$AS$43,$AS$41,$AS$39,$AS$40,$AQ$38),""),"")</f>
        <v/>
      </c>
      <c r="Q2157" s="92" t="str">
        <f t="shared" si="346"/>
        <v/>
      </c>
      <c r="R2157" s="92" t="str">
        <f t="shared" si="347"/>
        <v/>
      </c>
      <c r="U2157" s="5"/>
      <c r="V2157" s="5"/>
      <c r="W2157" s="94" t="str">
        <f t="shared" si="345"/>
        <v/>
      </c>
      <c r="X2157" s="94" t="str">
        <f t="shared" si="348"/>
        <v/>
      </c>
      <c r="Y2157" s="5"/>
      <c r="BK2157" s="8"/>
      <c r="BL2157" s="5"/>
      <c r="BM2157" s="5"/>
      <c r="BN2157" s="5"/>
      <c r="BO2157" s="5"/>
      <c r="BP2157" s="1"/>
      <c r="BQ2157" s="1"/>
      <c r="BR2157" s="1"/>
      <c r="BS2157" s="1"/>
      <c r="BT2157" s="1"/>
      <c r="BU2157" s="4"/>
      <c r="BV2157" s="1"/>
      <c r="BW2157" s="3"/>
      <c r="BX2157" s="4"/>
      <c r="BY2157" s="5"/>
      <c r="BZ2157" s="5"/>
      <c r="CA2157" s="5"/>
      <c r="CB2157" s="5"/>
      <c r="CC2157" s="5"/>
      <c r="CD2157" s="43"/>
    </row>
    <row r="2158" spans="1:82" x14ac:dyDescent="0.25">
      <c r="A2158" s="8"/>
      <c r="B2158" s="5"/>
      <c r="C2158" s="5"/>
      <c r="D2158" s="5"/>
      <c r="E2158" s="5"/>
      <c r="F2158" s="94" t="str">
        <f t="shared" si="339"/>
        <v/>
      </c>
      <c r="G2158" s="94" t="str">
        <f t="shared" si="340"/>
        <v/>
      </c>
      <c r="H2158" s="127" t="str">
        <f>IF(A2158&lt;&gt;"",IF(MID(C2158,1,1)="c",$AS$26,IF(MID(C2158,1,1)="r",$AS$41,IF(MID(C2158,1,1)="p",#REF!,#REF!))),"")</f>
        <v/>
      </c>
      <c r="I2158" s="92" t="str">
        <f t="shared" si="341"/>
        <v/>
      </c>
      <c r="J2158" s="92" t="str">
        <f t="shared" si="342"/>
        <v/>
      </c>
      <c r="K2158" s="92" t="str">
        <f t="shared" si="343"/>
        <v/>
      </c>
      <c r="L2158" s="92" t="str">
        <f t="shared" si="344"/>
        <v/>
      </c>
      <c r="M2158" s="95" t="str">
        <f>IF(A2158&lt;&gt;"",IF(MID(C2158,1,1)="c",SigmaEpsConcrete(I2158,$AN$30:$AN$33,$AR$30:$AR$33,$AS$26,$AS$27,$AS$28,$AQ$20,$AU$19),""),"")</f>
        <v/>
      </c>
      <c r="N2158" s="95" t="str">
        <f>IF(A2158&lt;&gt;"",IF(MID(C2158,1,1)="r",SigmaEpsReinf(J2158,$AS$42:$AS$43,$AS$41,$AS$39,$AS$40,$AQ$38),""),"")</f>
        <v/>
      </c>
      <c r="Q2158" s="92" t="str">
        <f t="shared" si="346"/>
        <v/>
      </c>
      <c r="R2158" s="92" t="str">
        <f t="shared" si="347"/>
        <v/>
      </c>
      <c r="U2158" s="5"/>
      <c r="V2158" s="5"/>
      <c r="W2158" s="94" t="str">
        <f t="shared" si="345"/>
        <v/>
      </c>
      <c r="X2158" s="94" t="str">
        <f t="shared" si="348"/>
        <v/>
      </c>
      <c r="Y2158" s="5"/>
      <c r="BK2158" s="8"/>
      <c r="BL2158" s="5"/>
      <c r="BM2158" s="5"/>
      <c r="BN2158" s="5"/>
      <c r="BO2158" s="5"/>
      <c r="BP2158" s="1"/>
      <c r="BQ2158" s="1"/>
      <c r="BR2158" s="1"/>
      <c r="BS2158" s="1"/>
      <c r="BT2158" s="1"/>
      <c r="BU2158" s="4"/>
      <c r="BV2158" s="1"/>
      <c r="BW2158" s="3"/>
      <c r="BX2158" s="4"/>
      <c r="BY2158" s="5"/>
      <c r="BZ2158" s="5"/>
      <c r="CA2158" s="5"/>
      <c r="CB2158" s="5"/>
      <c r="CC2158" s="5"/>
      <c r="CD2158" s="43"/>
    </row>
    <row r="2159" spans="1:82" x14ac:dyDescent="0.25">
      <c r="A2159" s="8"/>
      <c r="B2159" s="5"/>
      <c r="C2159" s="5"/>
      <c r="D2159" s="5"/>
      <c r="E2159" s="5"/>
      <c r="F2159" s="94" t="str">
        <f t="shared" si="339"/>
        <v/>
      </c>
      <c r="G2159" s="94" t="str">
        <f t="shared" si="340"/>
        <v/>
      </c>
      <c r="H2159" s="127" t="str">
        <f>IF(A2159&lt;&gt;"",IF(MID(C2159,1,1)="c",$AS$26,IF(MID(C2159,1,1)="r",$AS$41,IF(MID(C2159,1,1)="p",#REF!,#REF!))),"")</f>
        <v/>
      </c>
      <c r="I2159" s="92" t="str">
        <f t="shared" si="341"/>
        <v/>
      </c>
      <c r="J2159" s="92" t="str">
        <f t="shared" si="342"/>
        <v/>
      </c>
      <c r="K2159" s="92" t="str">
        <f t="shared" si="343"/>
        <v/>
      </c>
      <c r="L2159" s="92" t="str">
        <f t="shared" si="344"/>
        <v/>
      </c>
      <c r="M2159" s="95" t="str">
        <f>IF(A2159&lt;&gt;"",IF(MID(C2159,1,1)="c",SigmaEpsConcrete(I2159,$AN$30:$AN$33,$AR$30:$AR$33,$AS$26,$AS$27,$AS$28,$AQ$20,$AU$19),""),"")</f>
        <v/>
      </c>
      <c r="N2159" s="95" t="str">
        <f>IF(A2159&lt;&gt;"",IF(MID(C2159,1,1)="r",SigmaEpsReinf(J2159,$AS$42:$AS$43,$AS$41,$AS$39,$AS$40,$AQ$38),""),"")</f>
        <v/>
      </c>
      <c r="Q2159" s="92" t="str">
        <f t="shared" si="346"/>
        <v/>
      </c>
      <c r="R2159" s="92" t="str">
        <f t="shared" si="347"/>
        <v/>
      </c>
      <c r="U2159" s="5"/>
      <c r="V2159" s="5"/>
      <c r="W2159" s="94" t="str">
        <f t="shared" si="345"/>
        <v/>
      </c>
      <c r="X2159" s="94" t="str">
        <f t="shared" si="348"/>
        <v/>
      </c>
      <c r="Y2159" s="5"/>
      <c r="BK2159" s="8"/>
      <c r="BL2159" s="5"/>
      <c r="BM2159" s="5"/>
      <c r="BN2159" s="5"/>
      <c r="BO2159" s="5"/>
      <c r="BP2159" s="1"/>
      <c r="BQ2159" s="1"/>
      <c r="BR2159" s="1"/>
      <c r="BS2159" s="1"/>
      <c r="BT2159" s="1"/>
      <c r="BU2159" s="4"/>
      <c r="BV2159" s="1"/>
      <c r="BW2159" s="3"/>
      <c r="BX2159" s="4"/>
      <c r="BY2159" s="5"/>
      <c r="BZ2159" s="5"/>
      <c r="CA2159" s="5"/>
      <c r="CB2159" s="5"/>
      <c r="CC2159" s="5"/>
      <c r="CD2159" s="43"/>
    </row>
    <row r="2160" spans="1:82" x14ac:dyDescent="0.25">
      <c r="A2160" s="8"/>
      <c r="B2160" s="5"/>
      <c r="C2160" s="5"/>
      <c r="D2160" s="5"/>
      <c r="E2160" s="5"/>
      <c r="F2160" s="94" t="str">
        <f t="shared" si="339"/>
        <v/>
      </c>
      <c r="G2160" s="94" t="str">
        <f t="shared" si="340"/>
        <v/>
      </c>
      <c r="H2160" s="127" t="str">
        <f>IF(A2160&lt;&gt;"",IF(MID(C2160,1,1)="c",$AS$26,IF(MID(C2160,1,1)="r",$AS$41,IF(MID(C2160,1,1)="p",#REF!,#REF!))),"")</f>
        <v/>
      </c>
      <c r="I2160" s="92" t="str">
        <f t="shared" si="341"/>
        <v/>
      </c>
      <c r="J2160" s="92" t="str">
        <f t="shared" si="342"/>
        <v/>
      </c>
      <c r="K2160" s="92" t="str">
        <f t="shared" si="343"/>
        <v/>
      </c>
      <c r="L2160" s="92" t="str">
        <f t="shared" si="344"/>
        <v/>
      </c>
      <c r="M2160" s="95" t="str">
        <f>IF(A2160&lt;&gt;"",IF(MID(C2160,1,1)="c",SigmaEpsConcrete(I2160,$AN$30:$AN$33,$AR$30:$AR$33,$AS$26,$AS$27,$AS$28,$AQ$20,$AU$19),""),"")</f>
        <v/>
      </c>
      <c r="N2160" s="95" t="str">
        <f>IF(A2160&lt;&gt;"",IF(MID(C2160,1,1)="r",SigmaEpsReinf(J2160,$AS$42:$AS$43,$AS$41,$AS$39,$AS$40,$AQ$38),""),"")</f>
        <v/>
      </c>
      <c r="Q2160" s="92" t="str">
        <f t="shared" si="346"/>
        <v/>
      </c>
      <c r="R2160" s="92" t="str">
        <f t="shared" si="347"/>
        <v/>
      </c>
      <c r="U2160" s="5"/>
      <c r="V2160" s="5"/>
      <c r="W2160" s="94" t="str">
        <f t="shared" si="345"/>
        <v/>
      </c>
      <c r="X2160" s="94" t="str">
        <f t="shared" si="348"/>
        <v/>
      </c>
      <c r="Y2160" s="5"/>
      <c r="BK2160" s="8"/>
      <c r="BL2160" s="5"/>
      <c r="BM2160" s="5"/>
      <c r="BN2160" s="5"/>
      <c r="BO2160" s="5"/>
      <c r="BP2160" s="1"/>
      <c r="BQ2160" s="1"/>
      <c r="BR2160" s="1"/>
      <c r="BS2160" s="1"/>
      <c r="BT2160" s="1"/>
      <c r="BU2160" s="4"/>
      <c r="BV2160" s="1"/>
      <c r="BW2160" s="3"/>
      <c r="BX2160" s="4"/>
      <c r="BY2160" s="5"/>
      <c r="BZ2160" s="5"/>
      <c r="CA2160" s="5"/>
      <c r="CB2160" s="5"/>
      <c r="CC2160" s="5"/>
      <c r="CD2160" s="43"/>
    </row>
    <row r="2161" spans="1:82" x14ac:dyDescent="0.25">
      <c r="A2161" s="8"/>
      <c r="B2161" s="5"/>
      <c r="C2161" s="5"/>
      <c r="D2161" s="5"/>
      <c r="E2161" s="5"/>
      <c r="F2161" s="94" t="str">
        <f t="shared" si="339"/>
        <v/>
      </c>
      <c r="G2161" s="94" t="str">
        <f t="shared" si="340"/>
        <v/>
      </c>
      <c r="H2161" s="127" t="str">
        <f>IF(A2161&lt;&gt;"",IF(MID(C2161,1,1)="c",$AS$26,IF(MID(C2161,1,1)="r",$AS$41,IF(MID(C2161,1,1)="p",#REF!,#REF!))),"")</f>
        <v/>
      </c>
      <c r="I2161" s="92" t="str">
        <f t="shared" si="341"/>
        <v/>
      </c>
      <c r="J2161" s="92" t="str">
        <f t="shared" si="342"/>
        <v/>
      </c>
      <c r="K2161" s="92" t="str">
        <f t="shared" si="343"/>
        <v/>
      </c>
      <c r="L2161" s="92" t="str">
        <f t="shared" si="344"/>
        <v/>
      </c>
      <c r="M2161" s="95" t="str">
        <f>IF(A2161&lt;&gt;"",IF(MID(C2161,1,1)="c",SigmaEpsConcrete(I2161,$AN$30:$AN$33,$AR$30:$AR$33,$AS$26,$AS$27,$AS$28,$AQ$20,$AU$19),""),"")</f>
        <v/>
      </c>
      <c r="N2161" s="95" t="str">
        <f>IF(A2161&lt;&gt;"",IF(MID(C2161,1,1)="r",SigmaEpsReinf(J2161,$AS$42:$AS$43,$AS$41,$AS$39,$AS$40,$AQ$38),""),"")</f>
        <v/>
      </c>
      <c r="Q2161" s="92" t="str">
        <f t="shared" si="346"/>
        <v/>
      </c>
      <c r="R2161" s="92" t="str">
        <f t="shared" si="347"/>
        <v/>
      </c>
      <c r="U2161" s="5"/>
      <c r="V2161" s="5"/>
      <c r="W2161" s="94" t="str">
        <f t="shared" si="345"/>
        <v/>
      </c>
      <c r="X2161" s="94" t="str">
        <f t="shared" si="348"/>
        <v/>
      </c>
      <c r="Y2161" s="5"/>
      <c r="BK2161" s="8"/>
      <c r="BL2161" s="5"/>
      <c r="BM2161" s="5"/>
      <c r="BN2161" s="5"/>
      <c r="BO2161" s="5"/>
      <c r="BP2161" s="1"/>
      <c r="BQ2161" s="1"/>
      <c r="BR2161" s="1"/>
      <c r="BS2161" s="1"/>
      <c r="BT2161" s="1"/>
      <c r="BU2161" s="4"/>
      <c r="BV2161" s="1"/>
      <c r="BW2161" s="3"/>
      <c r="BX2161" s="4"/>
      <c r="BY2161" s="5"/>
      <c r="BZ2161" s="5"/>
      <c r="CA2161" s="5"/>
      <c r="CB2161" s="5"/>
      <c r="CC2161" s="5"/>
      <c r="CD2161" s="43"/>
    </row>
    <row r="2162" spans="1:82" x14ac:dyDescent="0.25">
      <c r="A2162" s="8"/>
      <c r="B2162" s="5"/>
      <c r="C2162" s="5"/>
      <c r="D2162" s="5"/>
      <c r="E2162" s="5"/>
      <c r="F2162" s="94" t="str">
        <f t="shared" si="339"/>
        <v/>
      </c>
      <c r="G2162" s="94" t="str">
        <f t="shared" si="340"/>
        <v/>
      </c>
      <c r="H2162" s="127" t="str">
        <f>IF(A2162&lt;&gt;"",IF(MID(C2162,1,1)="c",$AS$26,IF(MID(C2162,1,1)="r",$AS$41,IF(MID(C2162,1,1)="p",#REF!,#REF!))),"")</f>
        <v/>
      </c>
      <c r="I2162" s="92" t="str">
        <f t="shared" si="341"/>
        <v/>
      </c>
      <c r="J2162" s="92" t="str">
        <f t="shared" si="342"/>
        <v/>
      </c>
      <c r="K2162" s="92" t="str">
        <f t="shared" si="343"/>
        <v/>
      </c>
      <c r="L2162" s="92" t="str">
        <f t="shared" si="344"/>
        <v/>
      </c>
      <c r="M2162" s="95" t="str">
        <f>IF(A2162&lt;&gt;"",IF(MID(C2162,1,1)="c",SigmaEpsConcrete(I2162,$AN$30:$AN$33,$AR$30:$AR$33,$AS$26,$AS$27,$AS$28,$AQ$20,$AU$19),""),"")</f>
        <v/>
      </c>
      <c r="N2162" s="95" t="str">
        <f>IF(A2162&lt;&gt;"",IF(MID(C2162,1,1)="r",SigmaEpsReinf(J2162,$AS$42:$AS$43,$AS$41,$AS$39,$AS$40,$AQ$38),""),"")</f>
        <v/>
      </c>
      <c r="Q2162" s="92" t="str">
        <f t="shared" si="346"/>
        <v/>
      </c>
      <c r="R2162" s="92" t="str">
        <f t="shared" si="347"/>
        <v/>
      </c>
      <c r="U2162" s="5"/>
      <c r="V2162" s="5"/>
      <c r="W2162" s="94" t="str">
        <f t="shared" si="345"/>
        <v/>
      </c>
      <c r="X2162" s="94" t="str">
        <f t="shared" si="348"/>
        <v/>
      </c>
      <c r="Y2162" s="5"/>
      <c r="BK2162" s="8"/>
      <c r="BL2162" s="5"/>
      <c r="BM2162" s="5"/>
      <c r="BN2162" s="5"/>
      <c r="BO2162" s="5"/>
      <c r="BP2162" s="1"/>
      <c r="BQ2162" s="1"/>
      <c r="BR2162" s="1"/>
      <c r="BS2162" s="1"/>
      <c r="BT2162" s="1"/>
      <c r="BU2162" s="4"/>
      <c r="BV2162" s="1"/>
      <c r="BW2162" s="3"/>
      <c r="BX2162" s="4"/>
      <c r="BY2162" s="5"/>
      <c r="BZ2162" s="5"/>
      <c r="CA2162" s="5"/>
      <c r="CB2162" s="5"/>
      <c r="CC2162" s="5"/>
      <c r="CD2162" s="43"/>
    </row>
    <row r="2163" spans="1:82" x14ac:dyDescent="0.25">
      <c r="A2163" s="8"/>
      <c r="B2163" s="5"/>
      <c r="C2163" s="5"/>
      <c r="D2163" s="5"/>
      <c r="E2163" s="5"/>
      <c r="F2163" s="94" t="str">
        <f t="shared" si="339"/>
        <v/>
      </c>
      <c r="G2163" s="94" t="str">
        <f t="shared" si="340"/>
        <v/>
      </c>
      <c r="H2163" s="127" t="str">
        <f>IF(A2163&lt;&gt;"",IF(MID(C2163,1,1)="c",$AS$26,IF(MID(C2163,1,1)="r",$AS$41,IF(MID(C2163,1,1)="p",#REF!,#REF!))),"")</f>
        <v/>
      </c>
      <c r="I2163" s="92" t="str">
        <f t="shared" si="341"/>
        <v/>
      </c>
      <c r="J2163" s="92" t="str">
        <f t="shared" si="342"/>
        <v/>
      </c>
      <c r="K2163" s="92" t="str">
        <f t="shared" si="343"/>
        <v/>
      </c>
      <c r="L2163" s="92" t="str">
        <f t="shared" si="344"/>
        <v/>
      </c>
      <c r="M2163" s="95" t="str">
        <f>IF(A2163&lt;&gt;"",IF(MID(C2163,1,1)="c",SigmaEpsConcrete(I2163,$AN$30:$AN$33,$AR$30:$AR$33,$AS$26,$AS$27,$AS$28,$AQ$20,$AU$19),""),"")</f>
        <v/>
      </c>
      <c r="N2163" s="95" t="str">
        <f>IF(A2163&lt;&gt;"",IF(MID(C2163,1,1)="r",SigmaEpsReinf(J2163,$AS$42:$AS$43,$AS$41,$AS$39,$AS$40,$AQ$38),""),"")</f>
        <v/>
      </c>
      <c r="Q2163" s="92" t="str">
        <f t="shared" si="346"/>
        <v/>
      </c>
      <c r="R2163" s="92" t="str">
        <f t="shared" si="347"/>
        <v/>
      </c>
      <c r="U2163" s="5"/>
      <c r="V2163" s="5"/>
      <c r="W2163" s="94" t="str">
        <f t="shared" si="345"/>
        <v/>
      </c>
      <c r="X2163" s="94" t="str">
        <f t="shared" si="348"/>
        <v/>
      </c>
      <c r="Y2163" s="5"/>
      <c r="BK2163" s="8"/>
      <c r="BL2163" s="5"/>
      <c r="BM2163" s="5"/>
      <c r="BN2163" s="5"/>
      <c r="BO2163" s="5"/>
      <c r="BP2163" s="1"/>
      <c r="BQ2163" s="1"/>
      <c r="BR2163" s="1"/>
      <c r="BS2163" s="1"/>
      <c r="BT2163" s="1"/>
      <c r="BU2163" s="4"/>
      <c r="BV2163" s="1"/>
      <c r="BW2163" s="3"/>
      <c r="BX2163" s="4"/>
      <c r="BY2163" s="5"/>
      <c r="BZ2163" s="5"/>
      <c r="CA2163" s="5"/>
      <c r="CB2163" s="5"/>
      <c r="CC2163" s="5"/>
      <c r="CD2163" s="43"/>
    </row>
    <row r="2164" spans="1:82" x14ac:dyDescent="0.25">
      <c r="A2164" s="8"/>
      <c r="B2164" s="5"/>
      <c r="C2164" s="5"/>
      <c r="D2164" s="5"/>
      <c r="E2164" s="5"/>
      <c r="F2164" s="94" t="str">
        <f t="shared" si="339"/>
        <v/>
      </c>
      <c r="G2164" s="94" t="str">
        <f t="shared" si="340"/>
        <v/>
      </c>
      <c r="H2164" s="127" t="str">
        <f>IF(A2164&lt;&gt;"",IF(MID(C2164,1,1)="c",$AS$26,IF(MID(C2164,1,1)="r",$AS$41,IF(MID(C2164,1,1)="p",#REF!,#REF!))),"")</f>
        <v/>
      </c>
      <c r="I2164" s="92" t="str">
        <f t="shared" si="341"/>
        <v/>
      </c>
      <c r="J2164" s="92" t="str">
        <f t="shared" si="342"/>
        <v/>
      </c>
      <c r="K2164" s="92" t="str">
        <f t="shared" si="343"/>
        <v/>
      </c>
      <c r="L2164" s="92" t="str">
        <f t="shared" si="344"/>
        <v/>
      </c>
      <c r="M2164" s="95" t="str">
        <f>IF(A2164&lt;&gt;"",IF(MID(C2164,1,1)="c",SigmaEpsConcrete(I2164,$AN$30:$AN$33,$AR$30:$AR$33,$AS$26,$AS$27,$AS$28,$AQ$20,$AU$19),""),"")</f>
        <v/>
      </c>
      <c r="N2164" s="95" t="str">
        <f>IF(A2164&lt;&gt;"",IF(MID(C2164,1,1)="r",SigmaEpsReinf(J2164,$AS$42:$AS$43,$AS$41,$AS$39,$AS$40,$AQ$38),""),"")</f>
        <v/>
      </c>
      <c r="Q2164" s="92" t="str">
        <f t="shared" si="346"/>
        <v/>
      </c>
      <c r="R2164" s="92" t="str">
        <f t="shared" si="347"/>
        <v/>
      </c>
      <c r="U2164" s="5"/>
      <c r="V2164" s="5"/>
      <c r="W2164" s="94" t="str">
        <f t="shared" si="345"/>
        <v/>
      </c>
      <c r="X2164" s="94" t="str">
        <f t="shared" si="348"/>
        <v/>
      </c>
      <c r="Y2164" s="5"/>
      <c r="BK2164" s="8"/>
      <c r="BL2164" s="5"/>
      <c r="BM2164" s="5"/>
      <c r="BN2164" s="5"/>
      <c r="BO2164" s="5"/>
      <c r="BP2164" s="1"/>
      <c r="BQ2164" s="1"/>
      <c r="BR2164" s="1"/>
      <c r="BS2164" s="1"/>
      <c r="BT2164" s="1"/>
      <c r="BU2164" s="4"/>
      <c r="BV2164" s="1"/>
      <c r="BW2164" s="3"/>
      <c r="BX2164" s="4"/>
      <c r="BY2164" s="5"/>
      <c r="BZ2164" s="5"/>
      <c r="CA2164" s="5"/>
      <c r="CB2164" s="5"/>
      <c r="CC2164" s="5"/>
      <c r="CD2164" s="43"/>
    </row>
    <row r="2165" spans="1:82" x14ac:dyDescent="0.25">
      <c r="A2165" s="8"/>
      <c r="B2165" s="5"/>
      <c r="C2165" s="5"/>
      <c r="D2165" s="5"/>
      <c r="E2165" s="5"/>
      <c r="F2165" s="94" t="str">
        <f t="shared" si="339"/>
        <v/>
      </c>
      <c r="G2165" s="94" t="str">
        <f t="shared" si="340"/>
        <v/>
      </c>
      <c r="H2165" s="127" t="str">
        <f>IF(A2165&lt;&gt;"",IF(MID(C2165,1,1)="c",$AS$26,IF(MID(C2165,1,1)="r",$AS$41,IF(MID(C2165,1,1)="p",#REF!,#REF!))),"")</f>
        <v/>
      </c>
      <c r="I2165" s="92" t="str">
        <f t="shared" si="341"/>
        <v/>
      </c>
      <c r="J2165" s="92" t="str">
        <f t="shared" si="342"/>
        <v/>
      </c>
      <c r="K2165" s="92" t="str">
        <f t="shared" si="343"/>
        <v/>
      </c>
      <c r="L2165" s="92" t="str">
        <f t="shared" si="344"/>
        <v/>
      </c>
      <c r="M2165" s="95" t="str">
        <f>IF(A2165&lt;&gt;"",IF(MID(C2165,1,1)="c",SigmaEpsConcrete(I2165,$AN$30:$AN$33,$AR$30:$AR$33,$AS$26,$AS$27,$AS$28,$AQ$20,$AU$19),""),"")</f>
        <v/>
      </c>
      <c r="N2165" s="95" t="str">
        <f>IF(A2165&lt;&gt;"",IF(MID(C2165,1,1)="r",SigmaEpsReinf(J2165,$AS$42:$AS$43,$AS$41,$AS$39,$AS$40,$AQ$38),""),"")</f>
        <v/>
      </c>
      <c r="Q2165" s="92" t="str">
        <f t="shared" si="346"/>
        <v/>
      </c>
      <c r="R2165" s="92" t="str">
        <f t="shared" si="347"/>
        <v/>
      </c>
      <c r="U2165" s="5"/>
      <c r="V2165" s="5"/>
      <c r="W2165" s="94" t="str">
        <f t="shared" si="345"/>
        <v/>
      </c>
      <c r="X2165" s="94" t="str">
        <f t="shared" si="348"/>
        <v/>
      </c>
      <c r="Y2165" s="5"/>
      <c r="BK2165" s="8"/>
      <c r="BL2165" s="5"/>
      <c r="BM2165" s="5"/>
      <c r="BN2165" s="5"/>
      <c r="BO2165" s="5"/>
      <c r="BP2165" s="1"/>
      <c r="BQ2165" s="1"/>
      <c r="BR2165" s="1"/>
      <c r="BS2165" s="1"/>
      <c r="BT2165" s="1"/>
      <c r="BU2165" s="4"/>
      <c r="BV2165" s="1"/>
      <c r="BW2165" s="3"/>
      <c r="BX2165" s="4"/>
      <c r="BY2165" s="5"/>
      <c r="BZ2165" s="5"/>
      <c r="CA2165" s="5"/>
      <c r="CB2165" s="5"/>
      <c r="CC2165" s="5"/>
      <c r="CD2165" s="43"/>
    </row>
    <row r="2166" spans="1:82" x14ac:dyDescent="0.25">
      <c r="A2166" s="8"/>
      <c r="B2166" s="5"/>
      <c r="C2166" s="5"/>
      <c r="D2166" s="5"/>
      <c r="E2166" s="5"/>
      <c r="F2166" s="94" t="str">
        <f t="shared" si="339"/>
        <v/>
      </c>
      <c r="G2166" s="94" t="str">
        <f t="shared" si="340"/>
        <v/>
      </c>
      <c r="H2166" s="127" t="str">
        <f>IF(A2166&lt;&gt;"",IF(MID(C2166,1,1)="c",$AS$26,IF(MID(C2166,1,1)="r",$AS$41,IF(MID(C2166,1,1)="p",#REF!,#REF!))),"")</f>
        <v/>
      </c>
      <c r="I2166" s="92" t="str">
        <f t="shared" si="341"/>
        <v/>
      </c>
      <c r="J2166" s="92" t="str">
        <f t="shared" si="342"/>
        <v/>
      </c>
      <c r="K2166" s="92" t="str">
        <f t="shared" si="343"/>
        <v/>
      </c>
      <c r="L2166" s="92" t="str">
        <f t="shared" si="344"/>
        <v/>
      </c>
      <c r="M2166" s="95" t="str">
        <f>IF(A2166&lt;&gt;"",IF(MID(C2166,1,1)="c",SigmaEpsConcrete(I2166,$AN$30:$AN$33,$AR$30:$AR$33,$AS$26,$AS$27,$AS$28,$AQ$20,$AU$19),""),"")</f>
        <v/>
      </c>
      <c r="N2166" s="95" t="str">
        <f>IF(A2166&lt;&gt;"",IF(MID(C2166,1,1)="r",SigmaEpsReinf(J2166,$AS$42:$AS$43,$AS$41,$AS$39,$AS$40,$AQ$38),""),"")</f>
        <v/>
      </c>
      <c r="Q2166" s="92" t="str">
        <f t="shared" si="346"/>
        <v/>
      </c>
      <c r="R2166" s="92" t="str">
        <f t="shared" si="347"/>
        <v/>
      </c>
      <c r="U2166" s="5"/>
      <c r="V2166" s="5"/>
      <c r="W2166" s="94" t="str">
        <f t="shared" si="345"/>
        <v/>
      </c>
      <c r="X2166" s="94" t="str">
        <f t="shared" si="348"/>
        <v/>
      </c>
      <c r="Y2166" s="5"/>
      <c r="BK2166" s="8"/>
      <c r="BL2166" s="5"/>
      <c r="BM2166" s="5"/>
      <c r="BN2166" s="5"/>
      <c r="BO2166" s="5"/>
      <c r="BP2166" s="1"/>
      <c r="BQ2166" s="1"/>
      <c r="BR2166" s="1"/>
      <c r="BS2166" s="1"/>
      <c r="BT2166" s="1"/>
      <c r="BU2166" s="4"/>
      <c r="BV2166" s="1"/>
      <c r="BW2166" s="3"/>
      <c r="BX2166" s="4"/>
      <c r="BY2166" s="5"/>
      <c r="BZ2166" s="5"/>
      <c r="CA2166" s="5"/>
      <c r="CB2166" s="5"/>
      <c r="CC2166" s="5"/>
      <c r="CD2166" s="43"/>
    </row>
    <row r="2167" spans="1:82" x14ac:dyDescent="0.25">
      <c r="A2167" s="8"/>
      <c r="B2167" s="5"/>
      <c r="C2167" s="5"/>
      <c r="D2167" s="5"/>
      <c r="E2167" s="5"/>
      <c r="F2167" s="94" t="str">
        <f t="shared" si="339"/>
        <v/>
      </c>
      <c r="G2167" s="94" t="str">
        <f t="shared" si="340"/>
        <v/>
      </c>
      <c r="H2167" s="127" t="str">
        <f>IF(A2167&lt;&gt;"",IF(MID(C2167,1,1)="c",$AS$26,IF(MID(C2167,1,1)="r",$AS$41,IF(MID(C2167,1,1)="p",#REF!,#REF!))),"")</f>
        <v/>
      </c>
      <c r="I2167" s="92" t="str">
        <f t="shared" si="341"/>
        <v/>
      </c>
      <c r="J2167" s="92" t="str">
        <f t="shared" si="342"/>
        <v/>
      </c>
      <c r="K2167" s="92" t="str">
        <f t="shared" si="343"/>
        <v/>
      </c>
      <c r="L2167" s="92" t="str">
        <f t="shared" si="344"/>
        <v/>
      </c>
      <c r="M2167" s="95" t="str">
        <f>IF(A2167&lt;&gt;"",IF(MID(C2167,1,1)="c",SigmaEpsConcrete(I2167,$AN$30:$AN$33,$AR$30:$AR$33,$AS$26,$AS$27,$AS$28,$AQ$20,$AU$19),""),"")</f>
        <v/>
      </c>
      <c r="N2167" s="95" t="str">
        <f>IF(A2167&lt;&gt;"",IF(MID(C2167,1,1)="r",SigmaEpsReinf(J2167,$AS$42:$AS$43,$AS$41,$AS$39,$AS$40,$AQ$38),""),"")</f>
        <v/>
      </c>
      <c r="Q2167" s="92" t="str">
        <f t="shared" si="346"/>
        <v/>
      </c>
      <c r="R2167" s="92" t="str">
        <f t="shared" si="347"/>
        <v/>
      </c>
      <c r="U2167" s="5"/>
      <c r="V2167" s="5"/>
      <c r="W2167" s="94" t="str">
        <f t="shared" si="345"/>
        <v/>
      </c>
      <c r="X2167" s="94" t="str">
        <f t="shared" si="348"/>
        <v/>
      </c>
      <c r="Y2167" s="5"/>
      <c r="BK2167" s="8"/>
      <c r="BL2167" s="5"/>
      <c r="BM2167" s="5"/>
      <c r="BN2167" s="5"/>
      <c r="BO2167" s="5"/>
      <c r="BP2167" s="1"/>
      <c r="BQ2167" s="1"/>
      <c r="BR2167" s="1"/>
      <c r="BS2167" s="1"/>
      <c r="BT2167" s="1"/>
      <c r="BU2167" s="4"/>
      <c r="BV2167" s="1"/>
      <c r="BW2167" s="3"/>
      <c r="BX2167" s="4"/>
      <c r="BY2167" s="5"/>
      <c r="BZ2167" s="5"/>
      <c r="CA2167" s="5"/>
      <c r="CB2167" s="5"/>
      <c r="CC2167" s="5"/>
      <c r="CD2167" s="43"/>
    </row>
    <row r="2168" spans="1:82" x14ac:dyDescent="0.25">
      <c r="A2168" s="8"/>
      <c r="B2168" s="5"/>
      <c r="C2168" s="5"/>
      <c r="D2168" s="5"/>
      <c r="E2168" s="5"/>
      <c r="F2168" s="94" t="str">
        <f t="shared" si="339"/>
        <v/>
      </c>
      <c r="G2168" s="94" t="str">
        <f t="shared" si="340"/>
        <v/>
      </c>
      <c r="H2168" s="127" t="str">
        <f>IF(A2168&lt;&gt;"",IF(MID(C2168,1,1)="c",$AS$26,IF(MID(C2168,1,1)="r",$AS$41,IF(MID(C2168,1,1)="p",#REF!,#REF!))),"")</f>
        <v/>
      </c>
      <c r="I2168" s="92" t="str">
        <f t="shared" si="341"/>
        <v/>
      </c>
      <c r="J2168" s="92" t="str">
        <f t="shared" si="342"/>
        <v/>
      </c>
      <c r="K2168" s="92" t="str">
        <f t="shared" si="343"/>
        <v/>
      </c>
      <c r="L2168" s="92" t="str">
        <f t="shared" si="344"/>
        <v/>
      </c>
      <c r="M2168" s="95" t="str">
        <f>IF(A2168&lt;&gt;"",IF(MID(C2168,1,1)="c",SigmaEpsConcrete(I2168,$AN$30:$AN$33,$AR$30:$AR$33,$AS$26,$AS$27,$AS$28,$AQ$20,$AU$19),""),"")</f>
        <v/>
      </c>
      <c r="N2168" s="95" t="str">
        <f>IF(A2168&lt;&gt;"",IF(MID(C2168,1,1)="r",SigmaEpsReinf(J2168,$AS$42:$AS$43,$AS$41,$AS$39,$AS$40,$AQ$38),""),"")</f>
        <v/>
      </c>
      <c r="Q2168" s="92" t="str">
        <f t="shared" si="346"/>
        <v/>
      </c>
      <c r="R2168" s="92" t="str">
        <f t="shared" si="347"/>
        <v/>
      </c>
      <c r="U2168" s="5"/>
      <c r="V2168" s="5"/>
      <c r="W2168" s="94" t="str">
        <f t="shared" si="345"/>
        <v/>
      </c>
      <c r="X2168" s="94" t="str">
        <f t="shared" si="348"/>
        <v/>
      </c>
      <c r="Y2168" s="5"/>
      <c r="BK2168" s="8"/>
      <c r="BL2168" s="5"/>
      <c r="BM2168" s="5"/>
      <c r="BN2168" s="5"/>
      <c r="BO2168" s="5"/>
      <c r="BP2168" s="1"/>
      <c r="BQ2168" s="1"/>
      <c r="BR2168" s="1"/>
      <c r="BS2168" s="1"/>
      <c r="BT2168" s="1"/>
      <c r="BU2168" s="4"/>
      <c r="BV2168" s="1"/>
      <c r="BW2168" s="3"/>
      <c r="BX2168" s="4"/>
      <c r="BY2168" s="5"/>
      <c r="BZ2168" s="5"/>
      <c r="CA2168" s="5"/>
      <c r="CB2168" s="5"/>
      <c r="CC2168" s="5"/>
      <c r="CD2168" s="43"/>
    </row>
    <row r="2169" spans="1:82" x14ac:dyDescent="0.25">
      <c r="A2169" s="8"/>
      <c r="B2169" s="5"/>
      <c r="C2169" s="5"/>
      <c r="D2169" s="5"/>
      <c r="E2169" s="5"/>
      <c r="F2169" s="94" t="str">
        <f t="shared" si="339"/>
        <v/>
      </c>
      <c r="G2169" s="94" t="str">
        <f t="shared" si="340"/>
        <v/>
      </c>
      <c r="H2169" s="127" t="str">
        <f>IF(A2169&lt;&gt;"",IF(MID(C2169,1,1)="c",$AS$26,IF(MID(C2169,1,1)="r",$AS$41,IF(MID(C2169,1,1)="p",#REF!,#REF!))),"")</f>
        <v/>
      </c>
      <c r="I2169" s="92" t="str">
        <f t="shared" si="341"/>
        <v/>
      </c>
      <c r="J2169" s="92" t="str">
        <f t="shared" si="342"/>
        <v/>
      </c>
      <c r="K2169" s="92" t="str">
        <f t="shared" si="343"/>
        <v/>
      </c>
      <c r="L2169" s="92" t="str">
        <f t="shared" si="344"/>
        <v/>
      </c>
      <c r="M2169" s="95" t="str">
        <f>IF(A2169&lt;&gt;"",IF(MID(C2169,1,1)="c",SigmaEpsConcrete(I2169,$AN$30:$AN$33,$AR$30:$AR$33,$AS$26,$AS$27,$AS$28,$AQ$20,$AU$19),""),"")</f>
        <v/>
      </c>
      <c r="N2169" s="95" t="str">
        <f>IF(A2169&lt;&gt;"",IF(MID(C2169,1,1)="r",SigmaEpsReinf(J2169,$AS$42:$AS$43,$AS$41,$AS$39,$AS$40,$AQ$38),""),"")</f>
        <v/>
      </c>
      <c r="Q2169" s="92" t="str">
        <f t="shared" si="346"/>
        <v/>
      </c>
      <c r="R2169" s="92" t="str">
        <f t="shared" si="347"/>
        <v/>
      </c>
      <c r="U2169" s="5"/>
      <c r="V2169" s="5"/>
      <c r="W2169" s="94" t="str">
        <f t="shared" si="345"/>
        <v/>
      </c>
      <c r="X2169" s="94" t="str">
        <f t="shared" si="348"/>
        <v/>
      </c>
      <c r="Y2169" s="5"/>
      <c r="BK2169" s="8"/>
      <c r="BL2169" s="5"/>
      <c r="BM2169" s="5"/>
      <c r="BN2169" s="5"/>
      <c r="BO2169" s="5"/>
      <c r="BP2169" s="1"/>
      <c r="BQ2169" s="1"/>
      <c r="BR2169" s="1"/>
      <c r="BS2169" s="1"/>
      <c r="BT2169" s="1"/>
      <c r="BU2169" s="4"/>
      <c r="BV2169" s="1"/>
      <c r="BW2169" s="3"/>
      <c r="BX2169" s="4"/>
      <c r="BY2169" s="5"/>
      <c r="BZ2169" s="5"/>
      <c r="CA2169" s="5"/>
      <c r="CB2169" s="5"/>
      <c r="CC2169" s="5"/>
      <c r="CD2169" s="43"/>
    </row>
    <row r="2170" spans="1:82" x14ac:dyDescent="0.25">
      <c r="A2170" s="8"/>
      <c r="B2170" s="5"/>
      <c r="C2170" s="5"/>
      <c r="D2170" s="5"/>
      <c r="E2170" s="5"/>
      <c r="F2170" s="94" t="str">
        <f t="shared" si="339"/>
        <v/>
      </c>
      <c r="G2170" s="94" t="str">
        <f t="shared" si="340"/>
        <v/>
      </c>
      <c r="H2170" s="127" t="str">
        <f>IF(A2170&lt;&gt;"",IF(MID(C2170,1,1)="c",$AS$26,IF(MID(C2170,1,1)="r",$AS$41,IF(MID(C2170,1,1)="p",#REF!,#REF!))),"")</f>
        <v/>
      </c>
      <c r="I2170" s="92" t="str">
        <f t="shared" si="341"/>
        <v/>
      </c>
      <c r="J2170" s="92" t="str">
        <f t="shared" si="342"/>
        <v/>
      </c>
      <c r="K2170" s="92" t="str">
        <f t="shared" si="343"/>
        <v/>
      </c>
      <c r="L2170" s="92" t="str">
        <f t="shared" si="344"/>
        <v/>
      </c>
      <c r="M2170" s="95" t="str">
        <f>IF(A2170&lt;&gt;"",IF(MID(C2170,1,1)="c",SigmaEpsConcrete(I2170,$AN$30:$AN$33,$AR$30:$AR$33,$AS$26,$AS$27,$AS$28,$AQ$20,$AU$19),""),"")</f>
        <v/>
      </c>
      <c r="N2170" s="95" t="str">
        <f>IF(A2170&lt;&gt;"",IF(MID(C2170,1,1)="r",SigmaEpsReinf(J2170,$AS$42:$AS$43,$AS$41,$AS$39,$AS$40,$AQ$38),""),"")</f>
        <v/>
      </c>
      <c r="Q2170" s="92" t="str">
        <f t="shared" si="346"/>
        <v/>
      </c>
      <c r="R2170" s="92" t="str">
        <f t="shared" si="347"/>
        <v/>
      </c>
      <c r="U2170" s="5"/>
      <c r="V2170" s="5"/>
      <c r="W2170" s="94" t="str">
        <f t="shared" si="345"/>
        <v/>
      </c>
      <c r="X2170" s="94" t="str">
        <f t="shared" si="348"/>
        <v/>
      </c>
      <c r="Y2170" s="5"/>
      <c r="BK2170" s="8"/>
      <c r="BL2170" s="5"/>
      <c r="BM2170" s="5"/>
      <c r="BN2170" s="5"/>
      <c r="BO2170" s="5"/>
      <c r="BP2170" s="1"/>
      <c r="BQ2170" s="1"/>
      <c r="BR2170" s="1"/>
      <c r="BS2170" s="1"/>
      <c r="BT2170" s="1"/>
      <c r="BU2170" s="4"/>
      <c r="BV2170" s="1"/>
      <c r="BW2170" s="3"/>
      <c r="BX2170" s="4"/>
      <c r="BY2170" s="5"/>
      <c r="BZ2170" s="5"/>
      <c r="CA2170" s="5"/>
      <c r="CB2170" s="5"/>
      <c r="CC2170" s="5"/>
      <c r="CD2170" s="43"/>
    </row>
    <row r="2171" spans="1:82" x14ac:dyDescent="0.25">
      <c r="A2171" s="8"/>
      <c r="B2171" s="5"/>
      <c r="C2171" s="5"/>
      <c r="D2171" s="5"/>
      <c r="E2171" s="5"/>
      <c r="F2171" s="94" t="str">
        <f t="shared" si="339"/>
        <v/>
      </c>
      <c r="G2171" s="94" t="str">
        <f t="shared" si="340"/>
        <v/>
      </c>
      <c r="H2171" s="127" t="str">
        <f>IF(A2171&lt;&gt;"",IF(MID(C2171,1,1)="c",$AS$26,IF(MID(C2171,1,1)="r",$AS$41,IF(MID(C2171,1,1)="p",#REF!,#REF!))),"")</f>
        <v/>
      </c>
      <c r="I2171" s="92" t="str">
        <f t="shared" si="341"/>
        <v/>
      </c>
      <c r="J2171" s="92" t="str">
        <f t="shared" si="342"/>
        <v/>
      </c>
      <c r="K2171" s="92" t="str">
        <f t="shared" si="343"/>
        <v/>
      </c>
      <c r="L2171" s="92" t="str">
        <f t="shared" si="344"/>
        <v/>
      </c>
      <c r="M2171" s="95" t="str">
        <f>IF(A2171&lt;&gt;"",IF(MID(C2171,1,1)="c",SigmaEpsConcrete(I2171,$AN$30:$AN$33,$AR$30:$AR$33,$AS$26,$AS$27,$AS$28,$AQ$20,$AU$19),""),"")</f>
        <v/>
      </c>
      <c r="N2171" s="95" t="str">
        <f>IF(A2171&lt;&gt;"",IF(MID(C2171,1,1)="r",SigmaEpsReinf(J2171,$AS$42:$AS$43,$AS$41,$AS$39,$AS$40,$AQ$38),""),"")</f>
        <v/>
      </c>
      <c r="Q2171" s="92" t="str">
        <f t="shared" si="346"/>
        <v/>
      </c>
      <c r="R2171" s="92" t="str">
        <f t="shared" si="347"/>
        <v/>
      </c>
      <c r="U2171" s="5"/>
      <c r="V2171" s="5"/>
      <c r="W2171" s="94" t="str">
        <f t="shared" si="345"/>
        <v/>
      </c>
      <c r="X2171" s="94" t="str">
        <f t="shared" si="348"/>
        <v/>
      </c>
      <c r="Y2171" s="5"/>
      <c r="BK2171" s="8"/>
      <c r="BL2171" s="5"/>
      <c r="BM2171" s="5"/>
      <c r="BN2171" s="5"/>
      <c r="BO2171" s="5"/>
      <c r="BP2171" s="1"/>
      <c r="BQ2171" s="1"/>
      <c r="BR2171" s="1"/>
      <c r="BS2171" s="1"/>
      <c r="BT2171" s="1"/>
      <c r="BU2171" s="4"/>
      <c r="BV2171" s="1"/>
      <c r="BW2171" s="3"/>
      <c r="BX2171" s="4"/>
      <c r="BY2171" s="5"/>
      <c r="BZ2171" s="5"/>
      <c r="CA2171" s="5"/>
      <c r="CB2171" s="5"/>
      <c r="CC2171" s="5"/>
      <c r="CD2171" s="43"/>
    </row>
    <row r="2172" spans="1:82" x14ac:dyDescent="0.25">
      <c r="A2172" s="8"/>
      <c r="B2172" s="5"/>
      <c r="C2172" s="5"/>
      <c r="D2172" s="5"/>
      <c r="E2172" s="5"/>
      <c r="F2172" s="94" t="str">
        <f t="shared" si="339"/>
        <v/>
      </c>
      <c r="G2172" s="94" t="str">
        <f t="shared" si="340"/>
        <v/>
      </c>
      <c r="H2172" s="127" t="str">
        <f>IF(A2172&lt;&gt;"",IF(MID(C2172,1,1)="c",$AS$26,IF(MID(C2172,1,1)="r",$AS$41,IF(MID(C2172,1,1)="p",#REF!,#REF!))),"")</f>
        <v/>
      </c>
      <c r="I2172" s="92" t="str">
        <f t="shared" si="341"/>
        <v/>
      </c>
      <c r="J2172" s="92" t="str">
        <f t="shared" si="342"/>
        <v/>
      </c>
      <c r="K2172" s="92" t="str">
        <f t="shared" si="343"/>
        <v/>
      </c>
      <c r="L2172" s="92" t="str">
        <f t="shared" si="344"/>
        <v/>
      </c>
      <c r="M2172" s="95" t="str">
        <f>IF(A2172&lt;&gt;"",IF(MID(C2172,1,1)="c",SigmaEpsConcrete(I2172,$AN$30:$AN$33,$AR$30:$AR$33,$AS$26,$AS$27,$AS$28,$AQ$20,$AU$19),""),"")</f>
        <v/>
      </c>
      <c r="N2172" s="95" t="str">
        <f>IF(A2172&lt;&gt;"",IF(MID(C2172,1,1)="r",SigmaEpsReinf(J2172,$AS$42:$AS$43,$AS$41,$AS$39,$AS$40,$AQ$38),""),"")</f>
        <v/>
      </c>
      <c r="Q2172" s="92" t="str">
        <f t="shared" si="346"/>
        <v/>
      </c>
      <c r="R2172" s="92" t="str">
        <f t="shared" si="347"/>
        <v/>
      </c>
      <c r="U2172" s="5"/>
      <c r="V2172" s="5"/>
      <c r="W2172" s="94" t="str">
        <f t="shared" si="345"/>
        <v/>
      </c>
      <c r="X2172" s="94" t="str">
        <f t="shared" si="348"/>
        <v/>
      </c>
      <c r="Y2172" s="5"/>
      <c r="BK2172" s="8"/>
      <c r="BL2172" s="5"/>
      <c r="BM2172" s="5"/>
      <c r="BN2172" s="5"/>
      <c r="BO2172" s="5"/>
      <c r="BP2172" s="1"/>
      <c r="BQ2172" s="1"/>
      <c r="BR2172" s="1"/>
      <c r="BS2172" s="1"/>
      <c r="BT2172" s="1"/>
      <c r="BU2172" s="4"/>
      <c r="BV2172" s="1"/>
      <c r="BW2172" s="3"/>
      <c r="BX2172" s="4"/>
      <c r="BY2172" s="5"/>
      <c r="BZ2172" s="5"/>
      <c r="CA2172" s="5"/>
      <c r="CB2172" s="5"/>
      <c r="CC2172" s="5"/>
      <c r="CD2172" s="43"/>
    </row>
    <row r="2173" spans="1:82" x14ac:dyDescent="0.25">
      <c r="A2173" s="8"/>
      <c r="B2173" s="5"/>
      <c r="C2173" s="5"/>
      <c r="D2173" s="5"/>
      <c r="E2173" s="5"/>
      <c r="F2173" s="94" t="str">
        <f t="shared" si="339"/>
        <v/>
      </c>
      <c r="G2173" s="94" t="str">
        <f t="shared" si="340"/>
        <v/>
      </c>
      <c r="H2173" s="127" t="str">
        <f>IF(A2173&lt;&gt;"",IF(MID(C2173,1,1)="c",$AS$26,IF(MID(C2173,1,1)="r",$AS$41,IF(MID(C2173,1,1)="p",#REF!,#REF!))),"")</f>
        <v/>
      </c>
      <c r="I2173" s="92" t="str">
        <f t="shared" si="341"/>
        <v/>
      </c>
      <c r="J2173" s="92" t="str">
        <f t="shared" si="342"/>
        <v/>
      </c>
      <c r="K2173" s="92" t="str">
        <f t="shared" si="343"/>
        <v/>
      </c>
      <c r="L2173" s="92" t="str">
        <f t="shared" si="344"/>
        <v/>
      </c>
      <c r="M2173" s="95" t="str">
        <f>IF(A2173&lt;&gt;"",IF(MID(C2173,1,1)="c",SigmaEpsConcrete(I2173,$AN$30:$AN$33,$AR$30:$AR$33,$AS$26,$AS$27,$AS$28,$AQ$20,$AU$19),""),"")</f>
        <v/>
      </c>
      <c r="N2173" s="95" t="str">
        <f>IF(A2173&lt;&gt;"",IF(MID(C2173,1,1)="r",SigmaEpsReinf(J2173,$AS$42:$AS$43,$AS$41,$AS$39,$AS$40,$AQ$38),""),"")</f>
        <v/>
      </c>
      <c r="Q2173" s="92" t="str">
        <f t="shared" si="346"/>
        <v/>
      </c>
      <c r="R2173" s="92" t="str">
        <f t="shared" si="347"/>
        <v/>
      </c>
      <c r="U2173" s="5"/>
      <c r="V2173" s="5"/>
      <c r="W2173" s="94" t="str">
        <f t="shared" si="345"/>
        <v/>
      </c>
      <c r="X2173" s="94" t="str">
        <f t="shared" si="348"/>
        <v/>
      </c>
      <c r="Y2173" s="5"/>
      <c r="BK2173" s="8"/>
      <c r="BL2173" s="5"/>
      <c r="BM2173" s="5"/>
      <c r="BN2173" s="5"/>
      <c r="BO2173" s="5"/>
      <c r="BP2173" s="1"/>
      <c r="BQ2173" s="1"/>
      <c r="BR2173" s="1"/>
      <c r="BS2173" s="1"/>
      <c r="BT2173" s="1"/>
      <c r="BU2173" s="4"/>
      <c r="BV2173" s="1"/>
      <c r="BW2173" s="3"/>
      <c r="BX2173" s="4"/>
      <c r="BY2173" s="5"/>
      <c r="BZ2173" s="5"/>
      <c r="CA2173" s="5"/>
      <c r="CB2173" s="5"/>
      <c r="CC2173" s="5"/>
      <c r="CD2173" s="43"/>
    </row>
    <row r="2174" spans="1:82" x14ac:dyDescent="0.25">
      <c r="A2174" s="8"/>
      <c r="B2174" s="5"/>
      <c r="C2174" s="5"/>
      <c r="D2174" s="5"/>
      <c r="E2174" s="5"/>
      <c r="F2174" s="94" t="str">
        <f t="shared" si="339"/>
        <v/>
      </c>
      <c r="G2174" s="94" t="str">
        <f t="shared" si="340"/>
        <v/>
      </c>
      <c r="H2174" s="127" t="str">
        <f>IF(A2174&lt;&gt;"",IF(MID(C2174,1,1)="c",$AS$26,IF(MID(C2174,1,1)="r",$AS$41,IF(MID(C2174,1,1)="p",#REF!,#REF!))),"")</f>
        <v/>
      </c>
      <c r="I2174" s="92" t="str">
        <f t="shared" si="341"/>
        <v/>
      </c>
      <c r="J2174" s="92" t="str">
        <f t="shared" si="342"/>
        <v/>
      </c>
      <c r="K2174" s="92" t="str">
        <f t="shared" si="343"/>
        <v/>
      </c>
      <c r="L2174" s="92" t="str">
        <f t="shared" si="344"/>
        <v/>
      </c>
      <c r="M2174" s="95" t="str">
        <f>IF(A2174&lt;&gt;"",IF(MID(C2174,1,1)="c",SigmaEpsConcrete(I2174,$AN$30:$AN$33,$AR$30:$AR$33,$AS$26,$AS$27,$AS$28,$AQ$20,$AU$19),""),"")</f>
        <v/>
      </c>
      <c r="N2174" s="95" t="str">
        <f>IF(A2174&lt;&gt;"",IF(MID(C2174,1,1)="r",SigmaEpsReinf(J2174,$AS$42:$AS$43,$AS$41,$AS$39,$AS$40,$AQ$38),""),"")</f>
        <v/>
      </c>
      <c r="Q2174" s="92" t="str">
        <f t="shared" si="346"/>
        <v/>
      </c>
      <c r="R2174" s="92" t="str">
        <f t="shared" si="347"/>
        <v/>
      </c>
      <c r="U2174" s="5"/>
      <c r="V2174" s="5"/>
      <c r="W2174" s="94" t="str">
        <f t="shared" si="345"/>
        <v/>
      </c>
      <c r="X2174" s="94" t="str">
        <f t="shared" si="348"/>
        <v/>
      </c>
      <c r="Y2174" s="5"/>
      <c r="BK2174" s="8"/>
      <c r="BL2174" s="5"/>
      <c r="BM2174" s="5"/>
      <c r="BN2174" s="5"/>
      <c r="BO2174" s="5"/>
      <c r="BP2174" s="1"/>
      <c r="BQ2174" s="1"/>
      <c r="BR2174" s="1"/>
      <c r="BS2174" s="1"/>
      <c r="BT2174" s="1"/>
      <c r="BU2174" s="4"/>
      <c r="BV2174" s="1"/>
      <c r="BW2174" s="3"/>
      <c r="BX2174" s="4"/>
      <c r="BY2174" s="5"/>
      <c r="BZ2174" s="5"/>
      <c r="CA2174" s="5"/>
      <c r="CB2174" s="5"/>
      <c r="CC2174" s="5"/>
      <c r="CD2174" s="43"/>
    </row>
    <row r="2175" spans="1:82" x14ac:dyDescent="0.25">
      <c r="A2175" s="8"/>
      <c r="B2175" s="5"/>
      <c r="C2175" s="5"/>
      <c r="D2175" s="5"/>
      <c r="E2175" s="5"/>
      <c r="F2175" s="94" t="str">
        <f t="shared" si="339"/>
        <v/>
      </c>
      <c r="G2175" s="94" t="str">
        <f t="shared" si="340"/>
        <v/>
      </c>
      <c r="H2175" s="127" t="str">
        <f>IF(A2175&lt;&gt;"",IF(MID(C2175,1,1)="c",$AS$26,IF(MID(C2175,1,1)="r",$AS$41,IF(MID(C2175,1,1)="p",#REF!,#REF!))),"")</f>
        <v/>
      </c>
      <c r="I2175" s="92" t="str">
        <f t="shared" si="341"/>
        <v/>
      </c>
      <c r="J2175" s="92" t="str">
        <f t="shared" si="342"/>
        <v/>
      </c>
      <c r="K2175" s="92" t="str">
        <f t="shared" si="343"/>
        <v/>
      </c>
      <c r="L2175" s="92" t="str">
        <f t="shared" si="344"/>
        <v/>
      </c>
      <c r="M2175" s="95" t="str">
        <f>IF(A2175&lt;&gt;"",IF(MID(C2175,1,1)="c",SigmaEpsConcrete(I2175,$AN$30:$AN$33,$AR$30:$AR$33,$AS$26,$AS$27,$AS$28,$AQ$20,$AU$19),""),"")</f>
        <v/>
      </c>
      <c r="N2175" s="95" t="str">
        <f>IF(A2175&lt;&gt;"",IF(MID(C2175,1,1)="r",SigmaEpsReinf(J2175,$AS$42:$AS$43,$AS$41,$AS$39,$AS$40,$AQ$38),""),"")</f>
        <v/>
      </c>
      <c r="Q2175" s="92" t="str">
        <f t="shared" si="346"/>
        <v/>
      </c>
      <c r="R2175" s="92" t="str">
        <f t="shared" si="347"/>
        <v/>
      </c>
      <c r="U2175" s="5"/>
      <c r="V2175" s="5"/>
      <c r="W2175" s="94" t="str">
        <f t="shared" si="345"/>
        <v/>
      </c>
      <c r="X2175" s="94" t="str">
        <f t="shared" si="348"/>
        <v/>
      </c>
      <c r="Y2175" s="5"/>
      <c r="BK2175" s="8"/>
      <c r="BL2175" s="5"/>
      <c r="BM2175" s="5"/>
      <c r="BN2175" s="5"/>
      <c r="BO2175" s="5"/>
      <c r="BP2175" s="1"/>
      <c r="BQ2175" s="1"/>
      <c r="BR2175" s="1"/>
      <c r="BS2175" s="1"/>
      <c r="BT2175" s="1"/>
      <c r="BU2175" s="4"/>
      <c r="BV2175" s="1"/>
      <c r="BW2175" s="3"/>
      <c r="BX2175" s="4"/>
      <c r="BY2175" s="5"/>
      <c r="BZ2175" s="5"/>
      <c r="CA2175" s="5"/>
      <c r="CB2175" s="5"/>
      <c r="CC2175" s="5"/>
      <c r="CD2175" s="43"/>
    </row>
    <row r="2176" spans="1:82" x14ac:dyDescent="0.25">
      <c r="A2176" s="8"/>
      <c r="B2176" s="5"/>
      <c r="C2176" s="5"/>
      <c r="D2176" s="5"/>
      <c r="E2176" s="5"/>
      <c r="F2176" s="94" t="str">
        <f t="shared" si="339"/>
        <v/>
      </c>
      <c r="G2176" s="94" t="str">
        <f t="shared" si="340"/>
        <v/>
      </c>
      <c r="H2176" s="127" t="str">
        <f>IF(A2176&lt;&gt;"",IF(MID(C2176,1,1)="c",$AS$26,IF(MID(C2176,1,1)="r",$AS$41,IF(MID(C2176,1,1)="p",#REF!,#REF!))),"")</f>
        <v/>
      </c>
      <c r="I2176" s="92" t="str">
        <f t="shared" si="341"/>
        <v/>
      </c>
      <c r="J2176" s="92" t="str">
        <f t="shared" si="342"/>
        <v/>
      </c>
      <c r="K2176" s="92" t="str">
        <f t="shared" si="343"/>
        <v/>
      </c>
      <c r="L2176" s="92" t="str">
        <f t="shared" si="344"/>
        <v/>
      </c>
      <c r="M2176" s="95" t="str">
        <f>IF(A2176&lt;&gt;"",IF(MID(C2176,1,1)="c",SigmaEpsConcrete(I2176,$AN$30:$AN$33,$AR$30:$AR$33,$AS$26,$AS$27,$AS$28,$AQ$20,$AU$19),""),"")</f>
        <v/>
      </c>
      <c r="N2176" s="95" t="str">
        <f>IF(A2176&lt;&gt;"",IF(MID(C2176,1,1)="r",SigmaEpsReinf(J2176,$AS$42:$AS$43,$AS$41,$AS$39,$AS$40,$AQ$38),""),"")</f>
        <v/>
      </c>
      <c r="Q2176" s="92" t="str">
        <f t="shared" si="346"/>
        <v/>
      </c>
      <c r="R2176" s="92" t="str">
        <f t="shared" si="347"/>
        <v/>
      </c>
      <c r="U2176" s="5"/>
      <c r="V2176" s="5"/>
      <c r="W2176" s="94" t="str">
        <f t="shared" si="345"/>
        <v/>
      </c>
      <c r="X2176" s="94" t="str">
        <f t="shared" si="348"/>
        <v/>
      </c>
      <c r="Y2176" s="5"/>
      <c r="BK2176" s="8"/>
      <c r="BL2176" s="5"/>
      <c r="BM2176" s="5"/>
      <c r="BN2176" s="5"/>
      <c r="BO2176" s="5"/>
      <c r="BP2176" s="1"/>
      <c r="BQ2176" s="1"/>
      <c r="BR2176" s="1"/>
      <c r="BS2176" s="1"/>
      <c r="BT2176" s="1"/>
      <c r="BU2176" s="4"/>
      <c r="BV2176" s="1"/>
      <c r="BW2176" s="3"/>
      <c r="BX2176" s="4"/>
      <c r="BY2176" s="5"/>
      <c r="BZ2176" s="5"/>
      <c r="CA2176" s="5"/>
      <c r="CB2176" s="5"/>
      <c r="CC2176" s="5"/>
      <c r="CD2176" s="43"/>
    </row>
    <row r="2177" spans="1:82" x14ac:dyDescent="0.25">
      <c r="A2177" s="8"/>
      <c r="B2177" s="5"/>
      <c r="C2177" s="5"/>
      <c r="D2177" s="5"/>
      <c r="E2177" s="5"/>
      <c r="F2177" s="94" t="str">
        <f t="shared" si="339"/>
        <v/>
      </c>
      <c r="G2177" s="94" t="str">
        <f t="shared" si="340"/>
        <v/>
      </c>
      <c r="H2177" s="127" t="str">
        <f>IF(A2177&lt;&gt;"",IF(MID(C2177,1,1)="c",$AS$26,IF(MID(C2177,1,1)="r",$AS$41,IF(MID(C2177,1,1)="p",#REF!,#REF!))),"")</f>
        <v/>
      </c>
      <c r="I2177" s="92" t="str">
        <f t="shared" si="341"/>
        <v/>
      </c>
      <c r="J2177" s="92" t="str">
        <f t="shared" si="342"/>
        <v/>
      </c>
      <c r="K2177" s="92" t="str">
        <f t="shared" si="343"/>
        <v/>
      </c>
      <c r="L2177" s="92" t="str">
        <f t="shared" si="344"/>
        <v/>
      </c>
      <c r="M2177" s="95" t="str">
        <f>IF(A2177&lt;&gt;"",IF(MID(C2177,1,1)="c",SigmaEpsConcrete(I2177,$AN$30:$AN$33,$AR$30:$AR$33,$AS$26,$AS$27,$AS$28,$AQ$20,$AU$19),""),"")</f>
        <v/>
      </c>
      <c r="N2177" s="95" t="str">
        <f>IF(A2177&lt;&gt;"",IF(MID(C2177,1,1)="r",SigmaEpsReinf(J2177,$AS$42:$AS$43,$AS$41,$AS$39,$AS$40,$AQ$38),""),"")</f>
        <v/>
      </c>
      <c r="Q2177" s="92" t="str">
        <f t="shared" si="346"/>
        <v/>
      </c>
      <c r="R2177" s="92" t="str">
        <f t="shared" si="347"/>
        <v/>
      </c>
      <c r="U2177" s="5"/>
      <c r="V2177" s="5"/>
      <c r="W2177" s="94" t="str">
        <f t="shared" si="345"/>
        <v/>
      </c>
      <c r="X2177" s="94" t="str">
        <f t="shared" si="348"/>
        <v/>
      </c>
      <c r="Y2177" s="5"/>
      <c r="BK2177" s="8"/>
      <c r="BL2177" s="5"/>
      <c r="BM2177" s="5"/>
      <c r="BN2177" s="5"/>
      <c r="BO2177" s="5"/>
      <c r="BP2177" s="1"/>
      <c r="BQ2177" s="1"/>
      <c r="BR2177" s="1"/>
      <c r="BS2177" s="1"/>
      <c r="BT2177" s="1"/>
      <c r="BU2177" s="4"/>
      <c r="BV2177" s="1"/>
      <c r="BW2177" s="3"/>
      <c r="BX2177" s="4"/>
      <c r="BY2177" s="5"/>
      <c r="BZ2177" s="5"/>
      <c r="CA2177" s="5"/>
      <c r="CB2177" s="5"/>
      <c r="CC2177" s="5"/>
      <c r="CD2177" s="43"/>
    </row>
    <row r="2178" spans="1:82" x14ac:dyDescent="0.25">
      <c r="A2178" s="8"/>
      <c r="B2178" s="5"/>
      <c r="C2178" s="5"/>
      <c r="D2178" s="5"/>
      <c r="E2178" s="5"/>
      <c r="F2178" s="94" t="str">
        <f t="shared" si="339"/>
        <v/>
      </c>
      <c r="G2178" s="94" t="str">
        <f t="shared" si="340"/>
        <v/>
      </c>
      <c r="H2178" s="127" t="str">
        <f>IF(A2178&lt;&gt;"",IF(MID(C2178,1,1)="c",$AS$26,IF(MID(C2178,1,1)="r",$AS$41,IF(MID(C2178,1,1)="p",#REF!,#REF!))),"")</f>
        <v/>
      </c>
      <c r="I2178" s="92" t="str">
        <f t="shared" si="341"/>
        <v/>
      </c>
      <c r="J2178" s="92" t="str">
        <f t="shared" si="342"/>
        <v/>
      </c>
      <c r="K2178" s="92" t="str">
        <f t="shared" si="343"/>
        <v/>
      </c>
      <c r="L2178" s="92" t="str">
        <f t="shared" si="344"/>
        <v/>
      </c>
      <c r="M2178" s="95" t="str">
        <f>IF(A2178&lt;&gt;"",IF(MID(C2178,1,1)="c",SigmaEpsConcrete(I2178,$AN$30:$AN$33,$AR$30:$AR$33,$AS$26,$AS$27,$AS$28,$AQ$20,$AU$19),""),"")</f>
        <v/>
      </c>
      <c r="N2178" s="95" t="str">
        <f>IF(A2178&lt;&gt;"",IF(MID(C2178,1,1)="r",SigmaEpsReinf(J2178,$AS$42:$AS$43,$AS$41,$AS$39,$AS$40,$AQ$38),""),"")</f>
        <v/>
      </c>
      <c r="Q2178" s="92" t="str">
        <f t="shared" si="346"/>
        <v/>
      </c>
      <c r="R2178" s="92" t="str">
        <f t="shared" si="347"/>
        <v/>
      </c>
      <c r="U2178" s="5"/>
      <c r="V2178" s="5"/>
      <c r="W2178" s="94" t="str">
        <f t="shared" si="345"/>
        <v/>
      </c>
      <c r="X2178" s="94" t="str">
        <f t="shared" si="348"/>
        <v/>
      </c>
      <c r="Y2178" s="5"/>
      <c r="BK2178" s="8"/>
      <c r="BL2178" s="5"/>
      <c r="BM2178" s="5"/>
      <c r="BN2178" s="5"/>
      <c r="BO2178" s="5"/>
      <c r="BP2178" s="1"/>
      <c r="BQ2178" s="1"/>
      <c r="BR2178" s="1"/>
      <c r="BS2178" s="1"/>
      <c r="BT2178" s="1"/>
      <c r="BU2178" s="4"/>
      <c r="BV2178" s="1"/>
      <c r="BW2178" s="3"/>
      <c r="BX2178" s="4"/>
      <c r="BY2178" s="5"/>
      <c r="BZ2178" s="5"/>
      <c r="CA2178" s="5"/>
      <c r="CB2178" s="5"/>
      <c r="CC2178" s="5"/>
      <c r="CD2178" s="43"/>
    </row>
    <row r="2179" spans="1:82" x14ac:dyDescent="0.25">
      <c r="A2179" s="8"/>
      <c r="B2179" s="5"/>
      <c r="C2179" s="5"/>
      <c r="D2179" s="5"/>
      <c r="E2179" s="5"/>
      <c r="F2179" s="94" t="str">
        <f t="shared" si="339"/>
        <v/>
      </c>
      <c r="G2179" s="94" t="str">
        <f t="shared" si="340"/>
        <v/>
      </c>
      <c r="H2179" s="127" t="str">
        <f>IF(A2179&lt;&gt;"",IF(MID(C2179,1,1)="c",$AS$26,IF(MID(C2179,1,1)="r",$AS$41,IF(MID(C2179,1,1)="p",#REF!,#REF!))),"")</f>
        <v/>
      </c>
      <c r="I2179" s="92" t="str">
        <f t="shared" si="341"/>
        <v/>
      </c>
      <c r="J2179" s="92" t="str">
        <f t="shared" si="342"/>
        <v/>
      </c>
      <c r="K2179" s="92" t="str">
        <f t="shared" si="343"/>
        <v/>
      </c>
      <c r="L2179" s="92" t="str">
        <f t="shared" si="344"/>
        <v/>
      </c>
      <c r="M2179" s="95" t="str">
        <f>IF(A2179&lt;&gt;"",IF(MID(C2179,1,1)="c",SigmaEpsConcrete(I2179,$AN$30:$AN$33,$AR$30:$AR$33,$AS$26,$AS$27,$AS$28,$AQ$20,$AU$19),""),"")</f>
        <v/>
      </c>
      <c r="N2179" s="95" t="str">
        <f>IF(A2179&lt;&gt;"",IF(MID(C2179,1,1)="r",SigmaEpsReinf(J2179,$AS$42:$AS$43,$AS$41,$AS$39,$AS$40,$AQ$38),""),"")</f>
        <v/>
      </c>
      <c r="Q2179" s="92" t="str">
        <f t="shared" si="346"/>
        <v/>
      </c>
      <c r="R2179" s="92" t="str">
        <f t="shared" si="347"/>
        <v/>
      </c>
      <c r="U2179" s="5"/>
      <c r="V2179" s="5"/>
      <c r="W2179" s="94" t="str">
        <f t="shared" si="345"/>
        <v/>
      </c>
      <c r="X2179" s="94" t="str">
        <f t="shared" si="348"/>
        <v/>
      </c>
      <c r="Y2179" s="5"/>
      <c r="BK2179" s="8"/>
      <c r="BL2179" s="5"/>
      <c r="BM2179" s="5"/>
      <c r="BN2179" s="5"/>
      <c r="BO2179" s="5"/>
      <c r="BP2179" s="1"/>
      <c r="BQ2179" s="1"/>
      <c r="BR2179" s="1"/>
      <c r="BS2179" s="1"/>
      <c r="BT2179" s="1"/>
      <c r="BU2179" s="4"/>
      <c r="BV2179" s="1"/>
      <c r="BW2179" s="3"/>
      <c r="BX2179" s="4"/>
      <c r="BY2179" s="5"/>
      <c r="BZ2179" s="5"/>
      <c r="CA2179" s="5"/>
      <c r="CB2179" s="5"/>
      <c r="CC2179" s="5"/>
      <c r="CD2179" s="43"/>
    </row>
    <row r="2180" spans="1:82" x14ac:dyDescent="0.25">
      <c r="A2180" s="8"/>
      <c r="B2180" s="5"/>
      <c r="C2180" s="5"/>
      <c r="D2180" s="5"/>
      <c r="E2180" s="5"/>
      <c r="F2180" s="94" t="str">
        <f t="shared" si="339"/>
        <v/>
      </c>
      <c r="G2180" s="94" t="str">
        <f t="shared" si="340"/>
        <v/>
      </c>
      <c r="H2180" s="127" t="str">
        <f>IF(A2180&lt;&gt;"",IF(MID(C2180,1,1)="c",$AS$26,IF(MID(C2180,1,1)="r",$AS$41,IF(MID(C2180,1,1)="p",#REF!,#REF!))),"")</f>
        <v/>
      </c>
      <c r="I2180" s="92" t="str">
        <f t="shared" si="341"/>
        <v/>
      </c>
      <c r="J2180" s="92" t="str">
        <f t="shared" si="342"/>
        <v/>
      </c>
      <c r="K2180" s="92" t="str">
        <f t="shared" si="343"/>
        <v/>
      </c>
      <c r="L2180" s="92" t="str">
        <f t="shared" si="344"/>
        <v/>
      </c>
      <c r="M2180" s="95" t="str">
        <f>IF(A2180&lt;&gt;"",IF(MID(C2180,1,1)="c",SigmaEpsConcrete(I2180,$AN$30:$AN$33,$AR$30:$AR$33,$AS$26,$AS$27,$AS$28,$AQ$20,$AU$19),""),"")</f>
        <v/>
      </c>
      <c r="N2180" s="95" t="str">
        <f>IF(A2180&lt;&gt;"",IF(MID(C2180,1,1)="r",SigmaEpsReinf(J2180,$AS$42:$AS$43,$AS$41,$AS$39,$AS$40,$AQ$38),""),"")</f>
        <v/>
      </c>
      <c r="Q2180" s="92" t="str">
        <f t="shared" si="346"/>
        <v/>
      </c>
      <c r="R2180" s="92" t="str">
        <f t="shared" si="347"/>
        <v/>
      </c>
      <c r="U2180" s="5"/>
      <c r="V2180" s="5"/>
      <c r="W2180" s="94" t="str">
        <f t="shared" si="345"/>
        <v/>
      </c>
      <c r="X2180" s="94" t="str">
        <f t="shared" si="348"/>
        <v/>
      </c>
      <c r="Y2180" s="5"/>
      <c r="BK2180" s="8"/>
      <c r="BL2180" s="5"/>
      <c r="BM2180" s="5"/>
      <c r="BN2180" s="5"/>
      <c r="BO2180" s="5"/>
      <c r="BP2180" s="1"/>
      <c r="BQ2180" s="1"/>
      <c r="BR2180" s="1"/>
      <c r="BS2180" s="1"/>
      <c r="BT2180" s="1"/>
      <c r="BU2180" s="4"/>
      <c r="BV2180" s="1"/>
      <c r="BW2180" s="3"/>
      <c r="BX2180" s="4"/>
      <c r="BY2180" s="5"/>
      <c r="BZ2180" s="5"/>
      <c r="CA2180" s="5"/>
      <c r="CB2180" s="5"/>
      <c r="CC2180" s="5"/>
      <c r="CD2180" s="43"/>
    </row>
    <row r="2181" spans="1:82" x14ac:dyDescent="0.25">
      <c r="A2181" s="8"/>
      <c r="B2181" s="5"/>
      <c r="C2181" s="5"/>
      <c r="D2181" s="5"/>
      <c r="E2181" s="5"/>
      <c r="F2181" s="94" t="str">
        <f t="shared" si="339"/>
        <v/>
      </c>
      <c r="G2181" s="94" t="str">
        <f t="shared" si="340"/>
        <v/>
      </c>
      <c r="H2181" s="127" t="str">
        <f>IF(A2181&lt;&gt;"",IF(MID(C2181,1,1)="c",$AS$26,IF(MID(C2181,1,1)="r",$AS$41,IF(MID(C2181,1,1)="p",#REF!,#REF!))),"")</f>
        <v/>
      </c>
      <c r="I2181" s="92" t="str">
        <f t="shared" si="341"/>
        <v/>
      </c>
      <c r="J2181" s="92" t="str">
        <f t="shared" si="342"/>
        <v/>
      </c>
      <c r="K2181" s="92" t="str">
        <f t="shared" si="343"/>
        <v/>
      </c>
      <c r="L2181" s="92" t="str">
        <f t="shared" si="344"/>
        <v/>
      </c>
      <c r="M2181" s="95" t="str">
        <f>IF(A2181&lt;&gt;"",IF(MID(C2181,1,1)="c",SigmaEpsConcrete(I2181,$AN$30:$AN$33,$AR$30:$AR$33,$AS$26,$AS$27,$AS$28,$AQ$20,$AU$19),""),"")</f>
        <v/>
      </c>
      <c r="N2181" s="95" t="str">
        <f>IF(A2181&lt;&gt;"",IF(MID(C2181,1,1)="r",SigmaEpsReinf(J2181,$AS$42:$AS$43,$AS$41,$AS$39,$AS$40,$AQ$38),""),"")</f>
        <v/>
      </c>
      <c r="Q2181" s="92" t="str">
        <f t="shared" si="346"/>
        <v/>
      </c>
      <c r="R2181" s="92" t="str">
        <f t="shared" si="347"/>
        <v/>
      </c>
      <c r="U2181" s="5"/>
      <c r="V2181" s="5"/>
      <c r="W2181" s="94" t="str">
        <f t="shared" si="345"/>
        <v/>
      </c>
      <c r="X2181" s="94" t="str">
        <f t="shared" si="348"/>
        <v/>
      </c>
      <c r="Y2181" s="5"/>
      <c r="BK2181" s="8"/>
      <c r="BL2181" s="5"/>
      <c r="BM2181" s="5"/>
      <c r="BN2181" s="5"/>
      <c r="BO2181" s="5"/>
      <c r="BP2181" s="1"/>
      <c r="BQ2181" s="1"/>
      <c r="BR2181" s="1"/>
      <c r="BS2181" s="1"/>
      <c r="BT2181" s="1"/>
      <c r="BU2181" s="4"/>
      <c r="BV2181" s="1"/>
      <c r="BW2181" s="3"/>
      <c r="BX2181" s="4"/>
      <c r="BY2181" s="5"/>
      <c r="BZ2181" s="5"/>
      <c r="CA2181" s="5"/>
      <c r="CB2181" s="5"/>
      <c r="CC2181" s="5"/>
      <c r="CD2181" s="43"/>
    </row>
    <row r="2182" spans="1:82" x14ac:dyDescent="0.25">
      <c r="A2182" s="8"/>
      <c r="B2182" s="5"/>
      <c r="C2182" s="5"/>
      <c r="D2182" s="5"/>
      <c r="E2182" s="5"/>
      <c r="F2182" s="94" t="str">
        <f t="shared" si="339"/>
        <v/>
      </c>
      <c r="G2182" s="94" t="str">
        <f t="shared" si="340"/>
        <v/>
      </c>
      <c r="H2182" s="127" t="str">
        <f>IF(A2182&lt;&gt;"",IF(MID(C2182,1,1)="c",$AS$26,IF(MID(C2182,1,1)="r",$AS$41,IF(MID(C2182,1,1)="p",#REF!,#REF!))),"")</f>
        <v/>
      </c>
      <c r="I2182" s="92" t="str">
        <f t="shared" si="341"/>
        <v/>
      </c>
      <c r="J2182" s="92" t="str">
        <f t="shared" si="342"/>
        <v/>
      </c>
      <c r="K2182" s="92" t="str">
        <f t="shared" si="343"/>
        <v/>
      </c>
      <c r="L2182" s="92" t="str">
        <f t="shared" si="344"/>
        <v/>
      </c>
      <c r="M2182" s="95" t="str">
        <f>IF(A2182&lt;&gt;"",IF(MID(C2182,1,1)="c",SigmaEpsConcrete(I2182,$AN$30:$AN$33,$AR$30:$AR$33,$AS$26,$AS$27,$AS$28,$AQ$20,$AU$19),""),"")</f>
        <v/>
      </c>
      <c r="N2182" s="95" t="str">
        <f>IF(A2182&lt;&gt;"",IF(MID(C2182,1,1)="r",SigmaEpsReinf(J2182,$AS$42:$AS$43,$AS$41,$AS$39,$AS$40,$AQ$38),""),"")</f>
        <v/>
      </c>
      <c r="Q2182" s="92" t="str">
        <f t="shared" si="346"/>
        <v/>
      </c>
      <c r="R2182" s="92" t="str">
        <f t="shared" si="347"/>
        <v/>
      </c>
      <c r="U2182" s="5"/>
      <c r="V2182" s="5"/>
      <c r="W2182" s="94" t="str">
        <f t="shared" si="345"/>
        <v/>
      </c>
      <c r="X2182" s="94" t="str">
        <f t="shared" si="348"/>
        <v/>
      </c>
      <c r="Y2182" s="5"/>
      <c r="BK2182" s="8"/>
      <c r="BL2182" s="5"/>
      <c r="BM2182" s="5"/>
      <c r="BN2182" s="5"/>
      <c r="BO2182" s="5"/>
      <c r="BP2182" s="1"/>
      <c r="BQ2182" s="1"/>
      <c r="BR2182" s="1"/>
      <c r="BS2182" s="1"/>
      <c r="BT2182" s="1"/>
      <c r="BU2182" s="4"/>
      <c r="BV2182" s="1"/>
      <c r="BW2182" s="3"/>
      <c r="BX2182" s="4"/>
      <c r="BY2182" s="5"/>
      <c r="BZ2182" s="5"/>
      <c r="CA2182" s="5"/>
      <c r="CB2182" s="5"/>
      <c r="CC2182" s="5"/>
      <c r="CD2182" s="43"/>
    </row>
    <row r="2183" spans="1:82" x14ac:dyDescent="0.25">
      <c r="A2183" s="8"/>
      <c r="B2183" s="5"/>
      <c r="C2183" s="5"/>
      <c r="D2183" s="5"/>
      <c r="E2183" s="5"/>
      <c r="F2183" s="94" t="str">
        <f t="shared" si="339"/>
        <v/>
      </c>
      <c r="G2183" s="94" t="str">
        <f t="shared" si="340"/>
        <v/>
      </c>
      <c r="H2183" s="127" t="str">
        <f>IF(A2183&lt;&gt;"",IF(MID(C2183,1,1)="c",$AS$26,IF(MID(C2183,1,1)="r",$AS$41,IF(MID(C2183,1,1)="p",#REF!,#REF!))),"")</f>
        <v/>
      </c>
      <c r="I2183" s="92" t="str">
        <f t="shared" si="341"/>
        <v/>
      </c>
      <c r="J2183" s="92" t="str">
        <f t="shared" si="342"/>
        <v/>
      </c>
      <c r="K2183" s="92" t="str">
        <f t="shared" si="343"/>
        <v/>
      </c>
      <c r="L2183" s="92" t="str">
        <f t="shared" si="344"/>
        <v/>
      </c>
      <c r="M2183" s="95" t="str">
        <f>IF(A2183&lt;&gt;"",IF(MID(C2183,1,1)="c",SigmaEpsConcrete(I2183,$AN$30:$AN$33,$AR$30:$AR$33,$AS$26,$AS$27,$AS$28,$AQ$20,$AU$19),""),"")</f>
        <v/>
      </c>
      <c r="N2183" s="95" t="str">
        <f>IF(A2183&lt;&gt;"",IF(MID(C2183,1,1)="r",SigmaEpsReinf(J2183,$AS$42:$AS$43,$AS$41,$AS$39,$AS$40,$AQ$38),""),"")</f>
        <v/>
      </c>
      <c r="Q2183" s="92" t="str">
        <f t="shared" si="346"/>
        <v/>
      </c>
      <c r="R2183" s="92" t="str">
        <f t="shared" si="347"/>
        <v/>
      </c>
      <c r="U2183" s="5"/>
      <c r="V2183" s="5"/>
      <c r="W2183" s="94" t="str">
        <f t="shared" si="345"/>
        <v/>
      </c>
      <c r="X2183" s="94" t="str">
        <f t="shared" si="348"/>
        <v/>
      </c>
      <c r="Y2183" s="5"/>
      <c r="BK2183" s="8"/>
      <c r="BL2183" s="5"/>
      <c r="BM2183" s="5"/>
      <c r="BN2183" s="5"/>
      <c r="BO2183" s="5"/>
      <c r="BP2183" s="1"/>
      <c r="BQ2183" s="1"/>
      <c r="BR2183" s="1"/>
      <c r="BS2183" s="1"/>
      <c r="BT2183" s="1"/>
      <c r="BU2183" s="4"/>
      <c r="BV2183" s="1"/>
      <c r="BW2183" s="3"/>
      <c r="BX2183" s="4"/>
      <c r="BY2183" s="5"/>
      <c r="BZ2183" s="5"/>
      <c r="CA2183" s="5"/>
      <c r="CB2183" s="5"/>
      <c r="CC2183" s="5"/>
      <c r="CD2183" s="43"/>
    </row>
    <row r="2184" spans="1:82" x14ac:dyDescent="0.25">
      <c r="A2184" s="8"/>
      <c r="B2184" s="5"/>
      <c r="C2184" s="5"/>
      <c r="D2184" s="5"/>
      <c r="E2184" s="5"/>
      <c r="F2184" s="94" t="str">
        <f t="shared" si="339"/>
        <v/>
      </c>
      <c r="G2184" s="94" t="str">
        <f t="shared" si="340"/>
        <v/>
      </c>
      <c r="H2184" s="127" t="str">
        <f>IF(A2184&lt;&gt;"",IF(MID(C2184,1,1)="c",$AS$26,IF(MID(C2184,1,1)="r",$AS$41,IF(MID(C2184,1,1)="p",#REF!,#REF!))),"")</f>
        <v/>
      </c>
      <c r="I2184" s="92" t="str">
        <f t="shared" si="341"/>
        <v/>
      </c>
      <c r="J2184" s="92" t="str">
        <f t="shared" si="342"/>
        <v/>
      </c>
      <c r="K2184" s="92" t="str">
        <f t="shared" si="343"/>
        <v/>
      </c>
      <c r="L2184" s="92" t="str">
        <f t="shared" si="344"/>
        <v/>
      </c>
      <c r="M2184" s="95" t="str">
        <f>IF(A2184&lt;&gt;"",IF(MID(C2184,1,1)="c",SigmaEpsConcrete(I2184,$AN$30:$AN$33,$AR$30:$AR$33,$AS$26,$AS$27,$AS$28,$AQ$20,$AU$19),""),"")</f>
        <v/>
      </c>
      <c r="N2184" s="95" t="str">
        <f>IF(A2184&lt;&gt;"",IF(MID(C2184,1,1)="r",SigmaEpsReinf(J2184,$AS$42:$AS$43,$AS$41,$AS$39,$AS$40,$AQ$38),""),"")</f>
        <v/>
      </c>
      <c r="Q2184" s="92" t="str">
        <f t="shared" si="346"/>
        <v/>
      </c>
      <c r="R2184" s="92" t="str">
        <f t="shared" si="347"/>
        <v/>
      </c>
      <c r="U2184" s="5"/>
      <c r="V2184" s="5"/>
      <c r="W2184" s="94" t="str">
        <f t="shared" si="345"/>
        <v/>
      </c>
      <c r="X2184" s="94" t="str">
        <f t="shared" si="348"/>
        <v/>
      </c>
      <c r="Y2184" s="5"/>
      <c r="BK2184" s="8"/>
      <c r="BL2184" s="5"/>
      <c r="BM2184" s="5"/>
      <c r="BN2184" s="5"/>
      <c r="BO2184" s="5"/>
      <c r="BP2184" s="1"/>
      <c r="BQ2184" s="1"/>
      <c r="BR2184" s="1"/>
      <c r="BS2184" s="1"/>
      <c r="BT2184" s="1"/>
      <c r="BU2184" s="4"/>
      <c r="BV2184" s="1"/>
      <c r="BW2184" s="3"/>
      <c r="BX2184" s="4"/>
      <c r="BY2184" s="5"/>
      <c r="BZ2184" s="5"/>
      <c r="CA2184" s="5"/>
      <c r="CB2184" s="5"/>
      <c r="CC2184" s="5"/>
      <c r="CD2184" s="43"/>
    </row>
    <row r="2185" spans="1:82" x14ac:dyDescent="0.25">
      <c r="A2185" s="8"/>
      <c r="B2185" s="5"/>
      <c r="C2185" s="5"/>
      <c r="D2185" s="5"/>
      <c r="E2185" s="5"/>
      <c r="F2185" s="94" t="str">
        <f t="shared" si="339"/>
        <v/>
      </c>
      <c r="G2185" s="94" t="str">
        <f t="shared" si="340"/>
        <v/>
      </c>
      <c r="H2185" s="127" t="str">
        <f>IF(A2185&lt;&gt;"",IF(MID(C2185,1,1)="c",$AS$26,IF(MID(C2185,1,1)="r",$AS$41,IF(MID(C2185,1,1)="p",#REF!,#REF!))),"")</f>
        <v/>
      </c>
      <c r="I2185" s="92" t="str">
        <f t="shared" si="341"/>
        <v/>
      </c>
      <c r="J2185" s="92" t="str">
        <f t="shared" si="342"/>
        <v/>
      </c>
      <c r="K2185" s="92" t="str">
        <f t="shared" si="343"/>
        <v/>
      </c>
      <c r="L2185" s="92" t="str">
        <f t="shared" si="344"/>
        <v/>
      </c>
      <c r="M2185" s="95" t="str">
        <f>IF(A2185&lt;&gt;"",IF(MID(C2185,1,1)="c",SigmaEpsConcrete(I2185,$AN$30:$AN$33,$AR$30:$AR$33,$AS$26,$AS$27,$AS$28,$AQ$20,$AU$19),""),"")</f>
        <v/>
      </c>
      <c r="N2185" s="95" t="str">
        <f>IF(A2185&lt;&gt;"",IF(MID(C2185,1,1)="r",SigmaEpsReinf(J2185,$AS$42:$AS$43,$AS$41,$AS$39,$AS$40,$AQ$38),""),"")</f>
        <v/>
      </c>
      <c r="Q2185" s="92" t="str">
        <f t="shared" si="346"/>
        <v/>
      </c>
      <c r="R2185" s="92" t="str">
        <f t="shared" si="347"/>
        <v/>
      </c>
      <c r="U2185" s="5"/>
      <c r="V2185" s="5"/>
      <c r="W2185" s="94" t="str">
        <f t="shared" si="345"/>
        <v/>
      </c>
      <c r="X2185" s="94" t="str">
        <f t="shared" si="348"/>
        <v/>
      </c>
      <c r="Y2185" s="5"/>
      <c r="BK2185" s="8"/>
      <c r="BL2185" s="5"/>
      <c r="BM2185" s="5"/>
      <c r="BN2185" s="5"/>
      <c r="BO2185" s="5"/>
      <c r="BP2185" s="1"/>
      <c r="BQ2185" s="1"/>
      <c r="BR2185" s="1"/>
      <c r="BS2185" s="1"/>
      <c r="BT2185" s="1"/>
      <c r="BU2185" s="4"/>
      <c r="BV2185" s="1"/>
      <c r="BW2185" s="3"/>
      <c r="BX2185" s="4"/>
      <c r="BY2185" s="5"/>
      <c r="BZ2185" s="5"/>
      <c r="CA2185" s="5"/>
      <c r="CB2185" s="5"/>
      <c r="CC2185" s="5"/>
      <c r="CD2185" s="43"/>
    </row>
    <row r="2186" spans="1:82" x14ac:dyDescent="0.25">
      <c r="A2186" s="8"/>
      <c r="B2186" s="5"/>
      <c r="C2186" s="5"/>
      <c r="D2186" s="5"/>
      <c r="E2186" s="5"/>
      <c r="F2186" s="94" t="str">
        <f t="shared" ref="F2186:F2249" si="349">IF(A2186&lt;&gt;"",(D2186-$AU$86)/10,"")</f>
        <v/>
      </c>
      <c r="G2186" s="94" t="str">
        <f t="shared" ref="G2186:G2249" si="350">IF(A2186&lt;&gt;"",(E2186-$AU$87)/10,"")</f>
        <v/>
      </c>
      <c r="H2186" s="127" t="str">
        <f>IF(A2186&lt;&gt;"",IF(MID(C2186,1,1)="c",$AS$26,IF(MID(C2186,1,1)="r",$AS$41,IF(MID(C2186,1,1)="p",#REF!,#REF!))),"")</f>
        <v/>
      </c>
      <c r="I2186" s="92" t="str">
        <f t="shared" ref="I2186:I2249" si="351">IF($A2186&lt;&gt;"",IF(MID($C2186,1,1)="c",$Y$3+$Y$4*$F2186+$Y$5*$G2186+$BR$43,""),"")</f>
        <v/>
      </c>
      <c r="J2186" s="92" t="str">
        <f t="shared" ref="J2186:J2249" si="352">IF($A2186&lt;&gt;"",IF(MID($C2186,1,1)="r",$Y$3+$Y$4*$F2186+$Y$5*$G2186+$BR$43,""),"")</f>
        <v/>
      </c>
      <c r="K2186" s="92" t="str">
        <f t="shared" ref="K2186:K2249" si="353">IF($A2186&lt;&gt;"",IF(MID($C2186,1,1)="u",$Y$3+$Y$4*$F2186+$Y$5*$G2186+$BR$43,""),"")</f>
        <v/>
      </c>
      <c r="L2186" s="92" t="str">
        <f t="shared" ref="L2186:L2249" si="354">IF($A2186&lt;&gt;"",IF(MID($C2186,1,1)="p",$Y$3+$Y$4*$F2186+$Y$5*$G2186+$BR$43,""),"")</f>
        <v/>
      </c>
      <c r="M2186" s="95" t="str">
        <f>IF(A2186&lt;&gt;"",IF(MID(C2186,1,1)="c",SigmaEpsConcrete(I2186,$AN$30:$AN$33,$AR$30:$AR$33,$AS$26,$AS$27,$AS$28,$AQ$20,$AU$19),""),"")</f>
        <v/>
      </c>
      <c r="N2186" s="95" t="str">
        <f>IF(A2186&lt;&gt;"",IF(MID(C2186,1,1)="r",SigmaEpsReinf(J2186,$AS$42:$AS$43,$AS$41,$AS$39,$AS$40,$AQ$38),""),"")</f>
        <v/>
      </c>
      <c r="Q2186" s="92" t="str">
        <f t="shared" si="346"/>
        <v/>
      </c>
      <c r="R2186" s="92" t="str">
        <f t="shared" si="347"/>
        <v/>
      </c>
      <c r="U2186" s="5"/>
      <c r="V2186" s="5"/>
      <c r="W2186" s="94" t="str">
        <f t="shared" ref="W2186:W2249" si="355">IF(A2186&lt;&gt;"",F2186-$AU$105,"")</f>
        <v/>
      </c>
      <c r="X2186" s="94" t="str">
        <f t="shared" si="348"/>
        <v/>
      </c>
      <c r="Y2186" s="5"/>
      <c r="BK2186" s="8"/>
      <c r="BL2186" s="5"/>
      <c r="BM2186" s="5"/>
      <c r="BN2186" s="5"/>
      <c r="BO2186" s="5"/>
      <c r="BP2186" s="1"/>
      <c r="BQ2186" s="1"/>
      <c r="BR2186" s="1"/>
      <c r="BS2186" s="1"/>
      <c r="BT2186" s="1"/>
      <c r="BU2186" s="4"/>
      <c r="BV2186" s="1"/>
      <c r="BW2186" s="3"/>
      <c r="BX2186" s="4"/>
      <c r="BY2186" s="5"/>
      <c r="BZ2186" s="5"/>
      <c r="CA2186" s="5"/>
      <c r="CB2186" s="5"/>
      <c r="CC2186" s="5"/>
      <c r="CD2186" s="43"/>
    </row>
    <row r="2187" spans="1:82" x14ac:dyDescent="0.25">
      <c r="A2187" s="8"/>
      <c r="B2187" s="5"/>
      <c r="C2187" s="5"/>
      <c r="D2187" s="5"/>
      <c r="E2187" s="5"/>
      <c r="F2187" s="94" t="str">
        <f t="shared" si="349"/>
        <v/>
      </c>
      <c r="G2187" s="94" t="str">
        <f t="shared" si="350"/>
        <v/>
      </c>
      <c r="H2187" s="127" t="str">
        <f>IF(A2187&lt;&gt;"",IF(MID(C2187,1,1)="c",$AS$26,IF(MID(C2187,1,1)="r",$AS$41,IF(MID(C2187,1,1)="p",#REF!,#REF!))),"")</f>
        <v/>
      </c>
      <c r="I2187" s="92" t="str">
        <f t="shared" si="351"/>
        <v/>
      </c>
      <c r="J2187" s="92" t="str">
        <f t="shared" si="352"/>
        <v/>
      </c>
      <c r="K2187" s="92" t="str">
        <f t="shared" si="353"/>
        <v/>
      </c>
      <c r="L2187" s="92" t="str">
        <f t="shared" si="354"/>
        <v/>
      </c>
      <c r="M2187" s="95" t="str">
        <f>IF(A2187&lt;&gt;"",IF(MID(C2187,1,1)="c",SigmaEpsConcrete(I2187,$AN$30:$AN$33,$AR$30:$AR$33,$AS$26,$AS$27,$AS$28,$AQ$20,$AU$19),""),"")</f>
        <v/>
      </c>
      <c r="N2187" s="95" t="str">
        <f>IF(A2187&lt;&gt;"",IF(MID(C2187,1,1)="r",SigmaEpsReinf(J2187,$AS$42:$AS$43,$AS$41,$AS$39,$AS$40,$AQ$38),""),"")</f>
        <v/>
      </c>
      <c r="Q2187" s="92" t="str">
        <f t="shared" ref="Q2187:Q2250" si="356">IF(A2187&lt;&gt;"",IF(MID(C2187,1,1)="c",IF(ISERROR(M2187/I2187),"",M2187/I2187),""),"")</f>
        <v/>
      </c>
      <c r="R2187" s="92" t="str">
        <f t="shared" ref="R2187:R2250" si="357">IF(A2187&lt;&gt;"",IF(MID(C2187,1,1)="r",IF(ISERROR(N2187/J2187),"",N2187/J2187),""),"")</f>
        <v/>
      </c>
      <c r="U2187" s="5"/>
      <c r="V2187" s="5"/>
      <c r="W2187" s="94" t="str">
        <f t="shared" si="355"/>
        <v/>
      </c>
      <c r="X2187" s="94" t="str">
        <f t="shared" ref="X2187:X2250" si="358">IF(B2187&lt;&gt;"",G2187-$AU$106,"")</f>
        <v/>
      </c>
      <c r="Y2187" s="5"/>
      <c r="BK2187" s="8"/>
      <c r="BL2187" s="5"/>
      <c r="BM2187" s="5"/>
      <c r="BN2187" s="5"/>
      <c r="BO2187" s="5"/>
      <c r="BP2187" s="1"/>
      <c r="BQ2187" s="1"/>
      <c r="BR2187" s="1"/>
      <c r="BS2187" s="1"/>
      <c r="BT2187" s="1"/>
      <c r="BU2187" s="4"/>
      <c r="BV2187" s="1"/>
      <c r="BW2187" s="3"/>
      <c r="BX2187" s="4"/>
      <c r="BY2187" s="5"/>
      <c r="BZ2187" s="5"/>
      <c r="CA2187" s="5"/>
      <c r="CB2187" s="5"/>
      <c r="CC2187" s="5"/>
      <c r="CD2187" s="43"/>
    </row>
    <row r="2188" spans="1:82" x14ac:dyDescent="0.25">
      <c r="A2188" s="8"/>
      <c r="B2188" s="5"/>
      <c r="C2188" s="5"/>
      <c r="D2188" s="5"/>
      <c r="E2188" s="5"/>
      <c r="F2188" s="94" t="str">
        <f t="shared" si="349"/>
        <v/>
      </c>
      <c r="G2188" s="94" t="str">
        <f t="shared" si="350"/>
        <v/>
      </c>
      <c r="H2188" s="127" t="str">
        <f>IF(A2188&lt;&gt;"",IF(MID(C2188,1,1)="c",$AS$26,IF(MID(C2188,1,1)="r",$AS$41,IF(MID(C2188,1,1)="p",#REF!,#REF!))),"")</f>
        <v/>
      </c>
      <c r="I2188" s="92" t="str">
        <f t="shared" si="351"/>
        <v/>
      </c>
      <c r="J2188" s="92" t="str">
        <f t="shared" si="352"/>
        <v/>
      </c>
      <c r="K2188" s="92" t="str">
        <f t="shared" si="353"/>
        <v/>
      </c>
      <c r="L2188" s="92" t="str">
        <f t="shared" si="354"/>
        <v/>
      </c>
      <c r="M2188" s="95" t="str">
        <f>IF(A2188&lt;&gt;"",IF(MID(C2188,1,1)="c",SigmaEpsConcrete(I2188,$AN$30:$AN$33,$AR$30:$AR$33,$AS$26,$AS$27,$AS$28,$AQ$20,$AU$19),""),"")</f>
        <v/>
      </c>
      <c r="N2188" s="95" t="str">
        <f>IF(A2188&lt;&gt;"",IF(MID(C2188,1,1)="r",SigmaEpsReinf(J2188,$AS$42:$AS$43,$AS$41,$AS$39,$AS$40,$AQ$38),""),"")</f>
        <v/>
      </c>
      <c r="Q2188" s="92" t="str">
        <f t="shared" si="356"/>
        <v/>
      </c>
      <c r="R2188" s="92" t="str">
        <f t="shared" si="357"/>
        <v/>
      </c>
      <c r="U2188" s="5"/>
      <c r="V2188" s="5"/>
      <c r="W2188" s="94" t="str">
        <f t="shared" si="355"/>
        <v/>
      </c>
      <c r="X2188" s="94" t="str">
        <f t="shared" si="358"/>
        <v/>
      </c>
      <c r="Y2188" s="5"/>
      <c r="BK2188" s="8"/>
      <c r="BL2188" s="5"/>
      <c r="BM2188" s="5"/>
      <c r="BN2188" s="5"/>
      <c r="BO2188" s="5"/>
      <c r="BP2188" s="1"/>
      <c r="BQ2188" s="1"/>
      <c r="BR2188" s="1"/>
      <c r="BS2188" s="1"/>
      <c r="BT2188" s="1"/>
      <c r="BU2188" s="4"/>
      <c r="BV2188" s="1"/>
      <c r="BW2188" s="3"/>
      <c r="BX2188" s="4"/>
      <c r="BY2188" s="5"/>
      <c r="BZ2188" s="5"/>
      <c r="CA2188" s="5"/>
      <c r="CB2188" s="5"/>
      <c r="CC2188" s="5"/>
      <c r="CD2188" s="43"/>
    </row>
    <row r="2189" spans="1:82" x14ac:dyDescent="0.25">
      <c r="A2189" s="8"/>
      <c r="B2189" s="5"/>
      <c r="C2189" s="5"/>
      <c r="D2189" s="5"/>
      <c r="E2189" s="5"/>
      <c r="F2189" s="94" t="str">
        <f t="shared" si="349"/>
        <v/>
      </c>
      <c r="G2189" s="94" t="str">
        <f t="shared" si="350"/>
        <v/>
      </c>
      <c r="H2189" s="127" t="str">
        <f>IF(A2189&lt;&gt;"",IF(MID(C2189,1,1)="c",$AS$26,IF(MID(C2189,1,1)="r",$AS$41,IF(MID(C2189,1,1)="p",#REF!,#REF!))),"")</f>
        <v/>
      </c>
      <c r="I2189" s="92" t="str">
        <f t="shared" si="351"/>
        <v/>
      </c>
      <c r="J2189" s="92" t="str">
        <f t="shared" si="352"/>
        <v/>
      </c>
      <c r="K2189" s="92" t="str">
        <f t="shared" si="353"/>
        <v/>
      </c>
      <c r="L2189" s="92" t="str">
        <f t="shared" si="354"/>
        <v/>
      </c>
      <c r="M2189" s="95" t="str">
        <f>IF(A2189&lt;&gt;"",IF(MID(C2189,1,1)="c",SigmaEpsConcrete(I2189,$AN$30:$AN$33,$AR$30:$AR$33,$AS$26,$AS$27,$AS$28,$AQ$20,$AU$19),""),"")</f>
        <v/>
      </c>
      <c r="N2189" s="95" t="str">
        <f>IF(A2189&lt;&gt;"",IF(MID(C2189,1,1)="r",SigmaEpsReinf(J2189,$AS$42:$AS$43,$AS$41,$AS$39,$AS$40,$AQ$38),""),"")</f>
        <v/>
      </c>
      <c r="Q2189" s="92" t="str">
        <f t="shared" si="356"/>
        <v/>
      </c>
      <c r="R2189" s="92" t="str">
        <f t="shared" si="357"/>
        <v/>
      </c>
      <c r="U2189" s="5"/>
      <c r="V2189" s="5"/>
      <c r="W2189" s="94" t="str">
        <f t="shared" si="355"/>
        <v/>
      </c>
      <c r="X2189" s="94" t="str">
        <f t="shared" si="358"/>
        <v/>
      </c>
      <c r="Y2189" s="5"/>
      <c r="BK2189" s="8"/>
      <c r="BL2189" s="5"/>
      <c r="BM2189" s="5"/>
      <c r="BN2189" s="5"/>
      <c r="BO2189" s="5"/>
      <c r="BP2189" s="1"/>
      <c r="BQ2189" s="1"/>
      <c r="BR2189" s="1"/>
      <c r="BS2189" s="1"/>
      <c r="BT2189" s="1"/>
      <c r="BU2189" s="4"/>
      <c r="BV2189" s="1"/>
      <c r="BW2189" s="3"/>
      <c r="BX2189" s="4"/>
      <c r="BY2189" s="5"/>
      <c r="BZ2189" s="5"/>
      <c r="CA2189" s="5"/>
      <c r="CB2189" s="5"/>
      <c r="CC2189" s="5"/>
      <c r="CD2189" s="43"/>
    </row>
    <row r="2190" spans="1:82" x14ac:dyDescent="0.25">
      <c r="A2190" s="8"/>
      <c r="B2190" s="5"/>
      <c r="C2190" s="5"/>
      <c r="D2190" s="5"/>
      <c r="E2190" s="5"/>
      <c r="F2190" s="94" t="str">
        <f t="shared" si="349"/>
        <v/>
      </c>
      <c r="G2190" s="94" t="str">
        <f t="shared" si="350"/>
        <v/>
      </c>
      <c r="H2190" s="127" t="str">
        <f>IF(A2190&lt;&gt;"",IF(MID(C2190,1,1)="c",$AS$26,IF(MID(C2190,1,1)="r",$AS$41,IF(MID(C2190,1,1)="p",#REF!,#REF!))),"")</f>
        <v/>
      </c>
      <c r="I2190" s="92" t="str">
        <f t="shared" si="351"/>
        <v/>
      </c>
      <c r="J2190" s="92" t="str">
        <f t="shared" si="352"/>
        <v/>
      </c>
      <c r="K2190" s="92" t="str">
        <f t="shared" si="353"/>
        <v/>
      </c>
      <c r="L2190" s="92" t="str">
        <f t="shared" si="354"/>
        <v/>
      </c>
      <c r="M2190" s="95" t="str">
        <f>IF(A2190&lt;&gt;"",IF(MID(C2190,1,1)="c",SigmaEpsConcrete(I2190,$AN$30:$AN$33,$AR$30:$AR$33,$AS$26,$AS$27,$AS$28,$AQ$20,$AU$19),""),"")</f>
        <v/>
      </c>
      <c r="N2190" s="95" t="str">
        <f>IF(A2190&lt;&gt;"",IF(MID(C2190,1,1)="r",SigmaEpsReinf(J2190,$AS$42:$AS$43,$AS$41,$AS$39,$AS$40,$AQ$38),""),"")</f>
        <v/>
      </c>
      <c r="Q2190" s="92" t="str">
        <f t="shared" si="356"/>
        <v/>
      </c>
      <c r="R2190" s="92" t="str">
        <f t="shared" si="357"/>
        <v/>
      </c>
      <c r="U2190" s="5"/>
      <c r="V2190" s="5"/>
      <c r="W2190" s="94" t="str">
        <f t="shared" si="355"/>
        <v/>
      </c>
      <c r="X2190" s="94" t="str">
        <f t="shared" si="358"/>
        <v/>
      </c>
      <c r="Y2190" s="5"/>
      <c r="BK2190" s="8"/>
      <c r="BL2190" s="5"/>
      <c r="BM2190" s="5"/>
      <c r="BN2190" s="5"/>
      <c r="BO2190" s="5"/>
      <c r="BP2190" s="1"/>
      <c r="BQ2190" s="1"/>
      <c r="BR2190" s="1"/>
      <c r="BS2190" s="1"/>
      <c r="BT2190" s="1"/>
      <c r="BU2190" s="4"/>
      <c r="BV2190" s="1"/>
      <c r="BW2190" s="3"/>
      <c r="BX2190" s="4"/>
      <c r="BY2190" s="5"/>
      <c r="BZ2190" s="5"/>
      <c r="CA2190" s="5"/>
      <c r="CB2190" s="5"/>
      <c r="CC2190" s="5"/>
      <c r="CD2190" s="43"/>
    </row>
    <row r="2191" spans="1:82" x14ac:dyDescent="0.25">
      <c r="A2191" s="8"/>
      <c r="B2191" s="5"/>
      <c r="C2191" s="5"/>
      <c r="D2191" s="5"/>
      <c r="E2191" s="5"/>
      <c r="F2191" s="94" t="str">
        <f t="shared" si="349"/>
        <v/>
      </c>
      <c r="G2191" s="94" t="str">
        <f t="shared" si="350"/>
        <v/>
      </c>
      <c r="H2191" s="127" t="str">
        <f>IF(A2191&lt;&gt;"",IF(MID(C2191,1,1)="c",$AS$26,IF(MID(C2191,1,1)="r",$AS$41,IF(MID(C2191,1,1)="p",#REF!,#REF!))),"")</f>
        <v/>
      </c>
      <c r="I2191" s="92" t="str">
        <f t="shared" si="351"/>
        <v/>
      </c>
      <c r="J2191" s="92" t="str">
        <f t="shared" si="352"/>
        <v/>
      </c>
      <c r="K2191" s="92" t="str">
        <f t="shared" si="353"/>
        <v/>
      </c>
      <c r="L2191" s="92" t="str">
        <f t="shared" si="354"/>
        <v/>
      </c>
      <c r="M2191" s="95" t="str">
        <f>IF(A2191&lt;&gt;"",IF(MID(C2191,1,1)="c",SigmaEpsConcrete(I2191,$AN$30:$AN$33,$AR$30:$AR$33,$AS$26,$AS$27,$AS$28,$AQ$20,$AU$19),""),"")</f>
        <v/>
      </c>
      <c r="N2191" s="95" t="str">
        <f>IF(A2191&lt;&gt;"",IF(MID(C2191,1,1)="r",SigmaEpsReinf(J2191,$AS$42:$AS$43,$AS$41,$AS$39,$AS$40,$AQ$38),""),"")</f>
        <v/>
      </c>
      <c r="Q2191" s="92" t="str">
        <f t="shared" si="356"/>
        <v/>
      </c>
      <c r="R2191" s="92" t="str">
        <f t="shared" si="357"/>
        <v/>
      </c>
      <c r="U2191" s="5"/>
      <c r="V2191" s="5"/>
      <c r="W2191" s="94" t="str">
        <f t="shared" si="355"/>
        <v/>
      </c>
      <c r="X2191" s="94" t="str">
        <f t="shared" si="358"/>
        <v/>
      </c>
      <c r="Y2191" s="5"/>
      <c r="BK2191" s="8"/>
      <c r="BL2191" s="5"/>
      <c r="BM2191" s="5"/>
      <c r="BN2191" s="5"/>
      <c r="BO2191" s="5"/>
      <c r="BP2191" s="1"/>
      <c r="BQ2191" s="1"/>
      <c r="BR2191" s="1"/>
      <c r="BS2191" s="1"/>
      <c r="BT2191" s="1"/>
      <c r="BU2191" s="4"/>
      <c r="BV2191" s="1"/>
      <c r="BW2191" s="3"/>
      <c r="BX2191" s="4"/>
      <c r="BY2191" s="5"/>
      <c r="BZ2191" s="5"/>
      <c r="CA2191" s="5"/>
      <c r="CB2191" s="5"/>
      <c r="CC2191" s="5"/>
      <c r="CD2191" s="43"/>
    </row>
    <row r="2192" spans="1:82" x14ac:dyDescent="0.25">
      <c r="A2192" s="8"/>
      <c r="B2192" s="5"/>
      <c r="C2192" s="5"/>
      <c r="D2192" s="5"/>
      <c r="E2192" s="5"/>
      <c r="F2192" s="94" t="str">
        <f t="shared" si="349"/>
        <v/>
      </c>
      <c r="G2192" s="94" t="str">
        <f t="shared" si="350"/>
        <v/>
      </c>
      <c r="H2192" s="127" t="str">
        <f>IF(A2192&lt;&gt;"",IF(MID(C2192,1,1)="c",$AS$26,IF(MID(C2192,1,1)="r",$AS$41,IF(MID(C2192,1,1)="p",#REF!,#REF!))),"")</f>
        <v/>
      </c>
      <c r="I2192" s="92" t="str">
        <f t="shared" si="351"/>
        <v/>
      </c>
      <c r="J2192" s="92" t="str">
        <f t="shared" si="352"/>
        <v/>
      </c>
      <c r="K2192" s="92" t="str">
        <f t="shared" si="353"/>
        <v/>
      </c>
      <c r="L2192" s="92" t="str">
        <f t="shared" si="354"/>
        <v/>
      </c>
      <c r="M2192" s="95" t="str">
        <f>IF(A2192&lt;&gt;"",IF(MID(C2192,1,1)="c",SigmaEpsConcrete(I2192,$AN$30:$AN$33,$AR$30:$AR$33,$AS$26,$AS$27,$AS$28,$AQ$20,$AU$19),""),"")</f>
        <v/>
      </c>
      <c r="N2192" s="95" t="str">
        <f>IF(A2192&lt;&gt;"",IF(MID(C2192,1,1)="r",SigmaEpsReinf(J2192,$AS$42:$AS$43,$AS$41,$AS$39,$AS$40,$AQ$38),""),"")</f>
        <v/>
      </c>
      <c r="Q2192" s="92" t="str">
        <f t="shared" si="356"/>
        <v/>
      </c>
      <c r="R2192" s="92" t="str">
        <f t="shared" si="357"/>
        <v/>
      </c>
      <c r="U2192" s="5"/>
      <c r="V2192" s="5"/>
      <c r="W2192" s="94" t="str">
        <f t="shared" si="355"/>
        <v/>
      </c>
      <c r="X2192" s="94" t="str">
        <f t="shared" si="358"/>
        <v/>
      </c>
      <c r="Y2192" s="5"/>
      <c r="BK2192" s="8"/>
      <c r="BL2192" s="5"/>
      <c r="BM2192" s="5"/>
      <c r="BN2192" s="5"/>
      <c r="BO2192" s="5"/>
      <c r="BP2192" s="1"/>
      <c r="BQ2192" s="1"/>
      <c r="BR2192" s="1"/>
      <c r="BS2192" s="1"/>
      <c r="BT2192" s="1"/>
      <c r="BU2192" s="4"/>
      <c r="BV2192" s="1"/>
      <c r="BW2192" s="3"/>
      <c r="BX2192" s="4"/>
      <c r="BY2192" s="5"/>
      <c r="BZ2192" s="5"/>
      <c r="CA2192" s="5"/>
      <c r="CB2192" s="5"/>
      <c r="CC2192" s="5"/>
      <c r="CD2192" s="43"/>
    </row>
    <row r="2193" spans="1:82" x14ac:dyDescent="0.25">
      <c r="A2193" s="8"/>
      <c r="B2193" s="5"/>
      <c r="C2193" s="5"/>
      <c r="D2193" s="5"/>
      <c r="E2193" s="5"/>
      <c r="F2193" s="94" t="str">
        <f t="shared" si="349"/>
        <v/>
      </c>
      <c r="G2193" s="94" t="str">
        <f t="shared" si="350"/>
        <v/>
      </c>
      <c r="H2193" s="127" t="str">
        <f>IF(A2193&lt;&gt;"",IF(MID(C2193,1,1)="c",$AS$26,IF(MID(C2193,1,1)="r",$AS$41,IF(MID(C2193,1,1)="p",#REF!,#REF!))),"")</f>
        <v/>
      </c>
      <c r="I2193" s="92" t="str">
        <f t="shared" si="351"/>
        <v/>
      </c>
      <c r="J2193" s="92" t="str">
        <f t="shared" si="352"/>
        <v/>
      </c>
      <c r="K2193" s="92" t="str">
        <f t="shared" si="353"/>
        <v/>
      </c>
      <c r="L2193" s="92" t="str">
        <f t="shared" si="354"/>
        <v/>
      </c>
      <c r="M2193" s="95" t="str">
        <f>IF(A2193&lt;&gt;"",IF(MID(C2193,1,1)="c",SigmaEpsConcrete(I2193,$AN$30:$AN$33,$AR$30:$AR$33,$AS$26,$AS$27,$AS$28,$AQ$20,$AU$19),""),"")</f>
        <v/>
      </c>
      <c r="N2193" s="95" t="str">
        <f>IF(A2193&lt;&gt;"",IF(MID(C2193,1,1)="r",SigmaEpsReinf(J2193,$AS$42:$AS$43,$AS$41,$AS$39,$AS$40,$AQ$38),""),"")</f>
        <v/>
      </c>
      <c r="Q2193" s="92" t="str">
        <f t="shared" si="356"/>
        <v/>
      </c>
      <c r="R2193" s="92" t="str">
        <f t="shared" si="357"/>
        <v/>
      </c>
      <c r="U2193" s="5"/>
      <c r="V2193" s="5"/>
      <c r="W2193" s="94" t="str">
        <f t="shared" si="355"/>
        <v/>
      </c>
      <c r="X2193" s="94" t="str">
        <f t="shared" si="358"/>
        <v/>
      </c>
      <c r="Y2193" s="5"/>
      <c r="BK2193" s="8"/>
      <c r="BL2193" s="5"/>
      <c r="BM2193" s="5"/>
      <c r="BN2193" s="5"/>
      <c r="BO2193" s="5"/>
      <c r="BP2193" s="1"/>
      <c r="BQ2193" s="1"/>
      <c r="BR2193" s="1"/>
      <c r="BS2193" s="1"/>
      <c r="BT2193" s="1"/>
      <c r="BU2193" s="4"/>
      <c r="BV2193" s="1"/>
      <c r="BW2193" s="3"/>
      <c r="BX2193" s="4"/>
      <c r="BY2193" s="5"/>
      <c r="BZ2193" s="5"/>
      <c r="CA2193" s="5"/>
      <c r="CB2193" s="5"/>
      <c r="CC2193" s="5"/>
      <c r="CD2193" s="43"/>
    </row>
    <row r="2194" spans="1:82" x14ac:dyDescent="0.25">
      <c r="A2194" s="8"/>
      <c r="B2194" s="5"/>
      <c r="C2194" s="5"/>
      <c r="D2194" s="5"/>
      <c r="E2194" s="5"/>
      <c r="F2194" s="94" t="str">
        <f t="shared" si="349"/>
        <v/>
      </c>
      <c r="G2194" s="94" t="str">
        <f t="shared" si="350"/>
        <v/>
      </c>
      <c r="H2194" s="127" t="str">
        <f>IF(A2194&lt;&gt;"",IF(MID(C2194,1,1)="c",$AS$26,IF(MID(C2194,1,1)="r",$AS$41,IF(MID(C2194,1,1)="p",#REF!,#REF!))),"")</f>
        <v/>
      </c>
      <c r="I2194" s="92" t="str">
        <f t="shared" si="351"/>
        <v/>
      </c>
      <c r="J2194" s="92" t="str">
        <f t="shared" si="352"/>
        <v/>
      </c>
      <c r="K2194" s="92" t="str">
        <f t="shared" si="353"/>
        <v/>
      </c>
      <c r="L2194" s="92" t="str">
        <f t="shared" si="354"/>
        <v/>
      </c>
      <c r="M2194" s="95" t="str">
        <f>IF(A2194&lt;&gt;"",IF(MID(C2194,1,1)="c",SigmaEpsConcrete(I2194,$AN$30:$AN$33,$AR$30:$AR$33,$AS$26,$AS$27,$AS$28,$AQ$20,$AU$19),""),"")</f>
        <v/>
      </c>
      <c r="N2194" s="95" t="str">
        <f>IF(A2194&lt;&gt;"",IF(MID(C2194,1,1)="r",SigmaEpsReinf(J2194,$AS$42:$AS$43,$AS$41,$AS$39,$AS$40,$AQ$38),""),"")</f>
        <v/>
      </c>
      <c r="Q2194" s="92" t="str">
        <f t="shared" si="356"/>
        <v/>
      </c>
      <c r="R2194" s="92" t="str">
        <f t="shared" si="357"/>
        <v/>
      </c>
      <c r="U2194" s="5"/>
      <c r="V2194" s="5"/>
      <c r="W2194" s="94" t="str">
        <f t="shared" si="355"/>
        <v/>
      </c>
      <c r="X2194" s="94" t="str">
        <f t="shared" si="358"/>
        <v/>
      </c>
      <c r="Y2194" s="5"/>
      <c r="BK2194" s="8"/>
      <c r="BL2194" s="5"/>
      <c r="BM2194" s="5"/>
      <c r="BN2194" s="5"/>
      <c r="BO2194" s="5"/>
      <c r="BP2194" s="1"/>
      <c r="BQ2194" s="1"/>
      <c r="BR2194" s="1"/>
      <c r="BS2194" s="1"/>
      <c r="BT2194" s="1"/>
      <c r="BU2194" s="4"/>
      <c r="BV2194" s="1"/>
      <c r="BW2194" s="3"/>
      <c r="BX2194" s="4"/>
      <c r="BY2194" s="5"/>
      <c r="BZ2194" s="5"/>
      <c r="CA2194" s="5"/>
      <c r="CB2194" s="5"/>
      <c r="CC2194" s="5"/>
      <c r="CD2194" s="43"/>
    </row>
    <row r="2195" spans="1:82" x14ac:dyDescent="0.25">
      <c r="A2195" s="8"/>
      <c r="B2195" s="5"/>
      <c r="C2195" s="5"/>
      <c r="D2195" s="5"/>
      <c r="E2195" s="5"/>
      <c r="F2195" s="94" t="str">
        <f t="shared" si="349"/>
        <v/>
      </c>
      <c r="G2195" s="94" t="str">
        <f t="shared" si="350"/>
        <v/>
      </c>
      <c r="H2195" s="127" t="str">
        <f>IF(A2195&lt;&gt;"",IF(MID(C2195,1,1)="c",$AS$26,IF(MID(C2195,1,1)="r",$AS$41,IF(MID(C2195,1,1)="p",#REF!,#REF!))),"")</f>
        <v/>
      </c>
      <c r="I2195" s="92" t="str">
        <f t="shared" si="351"/>
        <v/>
      </c>
      <c r="J2195" s="92" t="str">
        <f t="shared" si="352"/>
        <v/>
      </c>
      <c r="K2195" s="92" t="str">
        <f t="shared" si="353"/>
        <v/>
      </c>
      <c r="L2195" s="92" t="str">
        <f t="shared" si="354"/>
        <v/>
      </c>
      <c r="M2195" s="95" t="str">
        <f>IF(A2195&lt;&gt;"",IF(MID(C2195,1,1)="c",SigmaEpsConcrete(I2195,$AN$30:$AN$33,$AR$30:$AR$33,$AS$26,$AS$27,$AS$28,$AQ$20,$AU$19),""),"")</f>
        <v/>
      </c>
      <c r="N2195" s="95" t="str">
        <f>IF(A2195&lt;&gt;"",IF(MID(C2195,1,1)="r",SigmaEpsReinf(J2195,$AS$42:$AS$43,$AS$41,$AS$39,$AS$40,$AQ$38),""),"")</f>
        <v/>
      </c>
      <c r="Q2195" s="92" t="str">
        <f t="shared" si="356"/>
        <v/>
      </c>
      <c r="R2195" s="92" t="str">
        <f t="shared" si="357"/>
        <v/>
      </c>
      <c r="U2195" s="5"/>
      <c r="V2195" s="5"/>
      <c r="W2195" s="94" t="str">
        <f t="shared" si="355"/>
        <v/>
      </c>
      <c r="X2195" s="94" t="str">
        <f t="shared" si="358"/>
        <v/>
      </c>
      <c r="Y2195" s="5"/>
      <c r="BK2195" s="8"/>
      <c r="BL2195" s="5"/>
      <c r="BM2195" s="5"/>
      <c r="BN2195" s="5"/>
      <c r="BO2195" s="5"/>
      <c r="BP2195" s="1"/>
      <c r="BQ2195" s="1"/>
      <c r="BR2195" s="1"/>
      <c r="BS2195" s="1"/>
      <c r="BT2195" s="1"/>
      <c r="BU2195" s="4"/>
      <c r="BV2195" s="1"/>
      <c r="BW2195" s="3"/>
      <c r="BX2195" s="4"/>
      <c r="BY2195" s="5"/>
      <c r="BZ2195" s="5"/>
      <c r="CA2195" s="5"/>
      <c r="CB2195" s="5"/>
      <c r="CC2195" s="5"/>
      <c r="CD2195" s="43"/>
    </row>
    <row r="2196" spans="1:82" x14ac:dyDescent="0.25">
      <c r="A2196" s="8"/>
      <c r="B2196" s="5"/>
      <c r="C2196" s="5"/>
      <c r="D2196" s="5"/>
      <c r="E2196" s="5"/>
      <c r="F2196" s="94" t="str">
        <f t="shared" si="349"/>
        <v/>
      </c>
      <c r="G2196" s="94" t="str">
        <f t="shared" si="350"/>
        <v/>
      </c>
      <c r="H2196" s="127" t="str">
        <f>IF(A2196&lt;&gt;"",IF(MID(C2196,1,1)="c",$AS$26,IF(MID(C2196,1,1)="r",$AS$41,IF(MID(C2196,1,1)="p",#REF!,#REF!))),"")</f>
        <v/>
      </c>
      <c r="I2196" s="92" t="str">
        <f t="shared" si="351"/>
        <v/>
      </c>
      <c r="J2196" s="92" t="str">
        <f t="shared" si="352"/>
        <v/>
      </c>
      <c r="K2196" s="92" t="str">
        <f t="shared" si="353"/>
        <v/>
      </c>
      <c r="L2196" s="92" t="str">
        <f t="shared" si="354"/>
        <v/>
      </c>
      <c r="M2196" s="95" t="str">
        <f>IF(A2196&lt;&gt;"",IF(MID(C2196,1,1)="c",SigmaEpsConcrete(I2196,$AN$30:$AN$33,$AR$30:$AR$33,$AS$26,$AS$27,$AS$28,$AQ$20,$AU$19),""),"")</f>
        <v/>
      </c>
      <c r="N2196" s="95" t="str">
        <f>IF(A2196&lt;&gt;"",IF(MID(C2196,1,1)="r",SigmaEpsReinf(J2196,$AS$42:$AS$43,$AS$41,$AS$39,$AS$40,$AQ$38),""),"")</f>
        <v/>
      </c>
      <c r="Q2196" s="92" t="str">
        <f t="shared" si="356"/>
        <v/>
      </c>
      <c r="R2196" s="92" t="str">
        <f t="shared" si="357"/>
        <v/>
      </c>
      <c r="U2196" s="5"/>
      <c r="V2196" s="5"/>
      <c r="W2196" s="94" t="str">
        <f t="shared" si="355"/>
        <v/>
      </c>
      <c r="X2196" s="94" t="str">
        <f t="shared" si="358"/>
        <v/>
      </c>
      <c r="Y2196" s="5"/>
      <c r="BK2196" s="8"/>
      <c r="BL2196" s="5"/>
      <c r="BM2196" s="5"/>
      <c r="BN2196" s="5"/>
      <c r="BO2196" s="5"/>
      <c r="BP2196" s="1"/>
      <c r="BQ2196" s="1"/>
      <c r="BR2196" s="1"/>
      <c r="BS2196" s="1"/>
      <c r="BT2196" s="1"/>
      <c r="BU2196" s="4"/>
      <c r="BV2196" s="1"/>
      <c r="BW2196" s="3"/>
      <c r="BX2196" s="4"/>
      <c r="BY2196" s="5"/>
      <c r="BZ2196" s="5"/>
      <c r="CA2196" s="5"/>
      <c r="CB2196" s="5"/>
      <c r="CC2196" s="5"/>
      <c r="CD2196" s="43"/>
    </row>
    <row r="2197" spans="1:82" x14ac:dyDescent="0.25">
      <c r="A2197" s="8"/>
      <c r="B2197" s="5"/>
      <c r="C2197" s="5"/>
      <c r="D2197" s="5"/>
      <c r="E2197" s="5"/>
      <c r="F2197" s="94" t="str">
        <f t="shared" si="349"/>
        <v/>
      </c>
      <c r="G2197" s="94" t="str">
        <f t="shared" si="350"/>
        <v/>
      </c>
      <c r="H2197" s="127" t="str">
        <f>IF(A2197&lt;&gt;"",IF(MID(C2197,1,1)="c",$AS$26,IF(MID(C2197,1,1)="r",$AS$41,IF(MID(C2197,1,1)="p",#REF!,#REF!))),"")</f>
        <v/>
      </c>
      <c r="I2197" s="92" t="str">
        <f t="shared" si="351"/>
        <v/>
      </c>
      <c r="J2197" s="92" t="str">
        <f t="shared" si="352"/>
        <v/>
      </c>
      <c r="K2197" s="92" t="str">
        <f t="shared" si="353"/>
        <v/>
      </c>
      <c r="L2197" s="92" t="str">
        <f t="shared" si="354"/>
        <v/>
      </c>
      <c r="M2197" s="95" t="str">
        <f>IF(A2197&lt;&gt;"",IF(MID(C2197,1,1)="c",SigmaEpsConcrete(I2197,$AN$30:$AN$33,$AR$30:$AR$33,$AS$26,$AS$27,$AS$28,$AQ$20,$AU$19),""),"")</f>
        <v/>
      </c>
      <c r="N2197" s="95" t="str">
        <f>IF(A2197&lt;&gt;"",IF(MID(C2197,1,1)="r",SigmaEpsReinf(J2197,$AS$42:$AS$43,$AS$41,$AS$39,$AS$40,$AQ$38),""),"")</f>
        <v/>
      </c>
      <c r="Q2197" s="92" t="str">
        <f t="shared" si="356"/>
        <v/>
      </c>
      <c r="R2197" s="92" t="str">
        <f t="shared" si="357"/>
        <v/>
      </c>
      <c r="U2197" s="5"/>
      <c r="V2197" s="5"/>
      <c r="W2197" s="94" t="str">
        <f t="shared" si="355"/>
        <v/>
      </c>
      <c r="X2197" s="94" t="str">
        <f t="shared" si="358"/>
        <v/>
      </c>
      <c r="Y2197" s="5"/>
      <c r="BK2197" s="8"/>
      <c r="BL2197" s="5"/>
      <c r="BM2197" s="5"/>
      <c r="BN2197" s="5"/>
      <c r="BO2197" s="5"/>
      <c r="BP2197" s="1"/>
      <c r="BQ2197" s="1"/>
      <c r="BR2197" s="1"/>
      <c r="BS2197" s="1"/>
      <c r="BT2197" s="1"/>
      <c r="BU2197" s="4"/>
      <c r="BV2197" s="1"/>
      <c r="BW2197" s="3"/>
      <c r="BX2197" s="4"/>
      <c r="BY2197" s="5"/>
      <c r="BZ2197" s="5"/>
      <c r="CA2197" s="5"/>
      <c r="CB2197" s="5"/>
      <c r="CC2197" s="5"/>
      <c r="CD2197" s="43"/>
    </row>
    <row r="2198" spans="1:82" x14ac:dyDescent="0.25">
      <c r="A2198" s="8"/>
      <c r="B2198" s="5"/>
      <c r="C2198" s="5"/>
      <c r="D2198" s="5"/>
      <c r="E2198" s="5"/>
      <c r="F2198" s="94" t="str">
        <f t="shared" si="349"/>
        <v/>
      </c>
      <c r="G2198" s="94" t="str">
        <f t="shared" si="350"/>
        <v/>
      </c>
      <c r="H2198" s="127" t="str">
        <f>IF(A2198&lt;&gt;"",IF(MID(C2198,1,1)="c",$AS$26,IF(MID(C2198,1,1)="r",$AS$41,IF(MID(C2198,1,1)="p",#REF!,#REF!))),"")</f>
        <v/>
      </c>
      <c r="I2198" s="92" t="str">
        <f t="shared" si="351"/>
        <v/>
      </c>
      <c r="J2198" s="92" t="str">
        <f t="shared" si="352"/>
        <v/>
      </c>
      <c r="K2198" s="92" t="str">
        <f t="shared" si="353"/>
        <v/>
      </c>
      <c r="L2198" s="92" t="str">
        <f t="shared" si="354"/>
        <v/>
      </c>
      <c r="M2198" s="95" t="str">
        <f>IF(A2198&lt;&gt;"",IF(MID(C2198,1,1)="c",SigmaEpsConcrete(I2198,$AN$30:$AN$33,$AR$30:$AR$33,$AS$26,$AS$27,$AS$28,$AQ$20,$AU$19),""),"")</f>
        <v/>
      </c>
      <c r="N2198" s="95" t="str">
        <f>IF(A2198&lt;&gt;"",IF(MID(C2198,1,1)="r",SigmaEpsReinf(J2198,$AS$42:$AS$43,$AS$41,$AS$39,$AS$40,$AQ$38),""),"")</f>
        <v/>
      </c>
      <c r="Q2198" s="92" t="str">
        <f t="shared" si="356"/>
        <v/>
      </c>
      <c r="R2198" s="92" t="str">
        <f t="shared" si="357"/>
        <v/>
      </c>
      <c r="U2198" s="5"/>
      <c r="V2198" s="5"/>
      <c r="W2198" s="94" t="str">
        <f t="shared" si="355"/>
        <v/>
      </c>
      <c r="X2198" s="94" t="str">
        <f t="shared" si="358"/>
        <v/>
      </c>
      <c r="Y2198" s="5"/>
      <c r="BK2198" s="8"/>
      <c r="BL2198" s="5"/>
      <c r="BM2198" s="5"/>
      <c r="BN2198" s="5"/>
      <c r="BO2198" s="5"/>
      <c r="BP2198" s="1"/>
      <c r="BQ2198" s="1"/>
      <c r="BR2198" s="1"/>
      <c r="BS2198" s="1"/>
      <c r="BT2198" s="1"/>
      <c r="BU2198" s="4"/>
      <c r="BV2198" s="1"/>
      <c r="BW2198" s="3"/>
      <c r="BX2198" s="4"/>
      <c r="BY2198" s="5"/>
      <c r="BZ2198" s="5"/>
      <c r="CA2198" s="5"/>
      <c r="CB2198" s="5"/>
      <c r="CC2198" s="5"/>
      <c r="CD2198" s="43"/>
    </row>
    <row r="2199" spans="1:82" x14ac:dyDescent="0.25">
      <c r="A2199" s="8"/>
      <c r="B2199" s="5"/>
      <c r="C2199" s="5"/>
      <c r="D2199" s="5"/>
      <c r="E2199" s="5"/>
      <c r="F2199" s="94" t="str">
        <f t="shared" si="349"/>
        <v/>
      </c>
      <c r="G2199" s="94" t="str">
        <f t="shared" si="350"/>
        <v/>
      </c>
      <c r="H2199" s="127" t="str">
        <f>IF(A2199&lt;&gt;"",IF(MID(C2199,1,1)="c",$AS$26,IF(MID(C2199,1,1)="r",$AS$41,IF(MID(C2199,1,1)="p",#REF!,#REF!))),"")</f>
        <v/>
      </c>
      <c r="I2199" s="92" t="str">
        <f t="shared" si="351"/>
        <v/>
      </c>
      <c r="J2199" s="92" t="str">
        <f t="shared" si="352"/>
        <v/>
      </c>
      <c r="K2199" s="92" t="str">
        <f t="shared" si="353"/>
        <v/>
      </c>
      <c r="L2199" s="92" t="str">
        <f t="shared" si="354"/>
        <v/>
      </c>
      <c r="M2199" s="95" t="str">
        <f>IF(A2199&lt;&gt;"",IF(MID(C2199,1,1)="c",SigmaEpsConcrete(I2199,$AN$30:$AN$33,$AR$30:$AR$33,$AS$26,$AS$27,$AS$28,$AQ$20,$AU$19),""),"")</f>
        <v/>
      </c>
      <c r="N2199" s="95" t="str">
        <f>IF(A2199&lt;&gt;"",IF(MID(C2199,1,1)="r",SigmaEpsReinf(J2199,$AS$42:$AS$43,$AS$41,$AS$39,$AS$40,$AQ$38),""),"")</f>
        <v/>
      </c>
      <c r="Q2199" s="92" t="str">
        <f t="shared" si="356"/>
        <v/>
      </c>
      <c r="R2199" s="92" t="str">
        <f t="shared" si="357"/>
        <v/>
      </c>
      <c r="U2199" s="5"/>
      <c r="V2199" s="5"/>
      <c r="W2199" s="94" t="str">
        <f t="shared" si="355"/>
        <v/>
      </c>
      <c r="X2199" s="94" t="str">
        <f t="shared" si="358"/>
        <v/>
      </c>
      <c r="Y2199" s="5"/>
      <c r="BK2199" s="8"/>
      <c r="BL2199" s="5"/>
      <c r="BM2199" s="5"/>
      <c r="BN2199" s="5"/>
      <c r="BO2199" s="5"/>
      <c r="BP2199" s="1"/>
      <c r="BQ2199" s="1"/>
      <c r="BR2199" s="1"/>
      <c r="BS2199" s="1"/>
      <c r="BT2199" s="1"/>
      <c r="BU2199" s="4"/>
      <c r="BV2199" s="1"/>
      <c r="BW2199" s="3"/>
      <c r="BX2199" s="4"/>
      <c r="BY2199" s="5"/>
      <c r="BZ2199" s="5"/>
      <c r="CA2199" s="5"/>
      <c r="CB2199" s="5"/>
      <c r="CC2199" s="5"/>
      <c r="CD2199" s="43"/>
    </row>
    <row r="2200" spans="1:82" x14ac:dyDescent="0.25">
      <c r="A2200" s="8"/>
      <c r="B2200" s="5"/>
      <c r="C2200" s="5"/>
      <c r="D2200" s="5"/>
      <c r="E2200" s="5"/>
      <c r="F2200" s="94" t="str">
        <f t="shared" si="349"/>
        <v/>
      </c>
      <c r="G2200" s="94" t="str">
        <f t="shared" si="350"/>
        <v/>
      </c>
      <c r="H2200" s="127" t="str">
        <f>IF(A2200&lt;&gt;"",IF(MID(C2200,1,1)="c",$AS$26,IF(MID(C2200,1,1)="r",$AS$41,IF(MID(C2200,1,1)="p",#REF!,#REF!))),"")</f>
        <v/>
      </c>
      <c r="I2200" s="92" t="str">
        <f t="shared" si="351"/>
        <v/>
      </c>
      <c r="J2200" s="92" t="str">
        <f t="shared" si="352"/>
        <v/>
      </c>
      <c r="K2200" s="92" t="str">
        <f t="shared" si="353"/>
        <v/>
      </c>
      <c r="L2200" s="92" t="str">
        <f t="shared" si="354"/>
        <v/>
      </c>
      <c r="M2200" s="95" t="str">
        <f>IF(A2200&lt;&gt;"",IF(MID(C2200,1,1)="c",SigmaEpsConcrete(I2200,$AN$30:$AN$33,$AR$30:$AR$33,$AS$26,$AS$27,$AS$28,$AQ$20,$AU$19),""),"")</f>
        <v/>
      </c>
      <c r="N2200" s="95" t="str">
        <f>IF(A2200&lt;&gt;"",IF(MID(C2200,1,1)="r",SigmaEpsReinf(J2200,$AS$42:$AS$43,$AS$41,$AS$39,$AS$40,$AQ$38),""),"")</f>
        <v/>
      </c>
      <c r="Q2200" s="92" t="str">
        <f t="shared" si="356"/>
        <v/>
      </c>
      <c r="R2200" s="92" t="str">
        <f t="shared" si="357"/>
        <v/>
      </c>
      <c r="U2200" s="5"/>
      <c r="V2200" s="5"/>
      <c r="W2200" s="94" t="str">
        <f t="shared" si="355"/>
        <v/>
      </c>
      <c r="X2200" s="94" t="str">
        <f t="shared" si="358"/>
        <v/>
      </c>
      <c r="Y2200" s="5"/>
      <c r="BK2200" s="8"/>
      <c r="BL2200" s="5"/>
      <c r="BM2200" s="5"/>
      <c r="BN2200" s="5"/>
      <c r="BO2200" s="5"/>
      <c r="BP2200" s="1"/>
      <c r="BQ2200" s="1"/>
      <c r="BR2200" s="1"/>
      <c r="BS2200" s="1"/>
      <c r="BT2200" s="1"/>
      <c r="BU2200" s="4"/>
      <c r="BV2200" s="1"/>
      <c r="BW2200" s="3"/>
      <c r="BX2200" s="4"/>
      <c r="BY2200" s="5"/>
      <c r="BZ2200" s="5"/>
      <c r="CA2200" s="5"/>
      <c r="CB2200" s="5"/>
      <c r="CC2200" s="5"/>
      <c r="CD2200" s="43"/>
    </row>
    <row r="2201" spans="1:82" x14ac:dyDescent="0.25">
      <c r="A2201" s="8"/>
      <c r="B2201" s="5"/>
      <c r="C2201" s="5"/>
      <c r="D2201" s="5"/>
      <c r="E2201" s="5"/>
      <c r="F2201" s="94" t="str">
        <f t="shared" si="349"/>
        <v/>
      </c>
      <c r="G2201" s="94" t="str">
        <f t="shared" si="350"/>
        <v/>
      </c>
      <c r="H2201" s="127" t="str">
        <f>IF(A2201&lt;&gt;"",IF(MID(C2201,1,1)="c",$AS$26,IF(MID(C2201,1,1)="r",$AS$41,IF(MID(C2201,1,1)="p",#REF!,#REF!))),"")</f>
        <v/>
      </c>
      <c r="I2201" s="92" t="str">
        <f t="shared" si="351"/>
        <v/>
      </c>
      <c r="J2201" s="92" t="str">
        <f t="shared" si="352"/>
        <v/>
      </c>
      <c r="K2201" s="92" t="str">
        <f t="shared" si="353"/>
        <v/>
      </c>
      <c r="L2201" s="92" t="str">
        <f t="shared" si="354"/>
        <v/>
      </c>
      <c r="M2201" s="95" t="str">
        <f>IF(A2201&lt;&gt;"",IF(MID(C2201,1,1)="c",SigmaEpsConcrete(I2201,$AN$30:$AN$33,$AR$30:$AR$33,$AS$26,$AS$27,$AS$28,$AQ$20,$AU$19),""),"")</f>
        <v/>
      </c>
      <c r="N2201" s="95" t="str">
        <f>IF(A2201&lt;&gt;"",IF(MID(C2201,1,1)="r",SigmaEpsReinf(J2201,$AS$42:$AS$43,$AS$41,$AS$39,$AS$40,$AQ$38),""),"")</f>
        <v/>
      </c>
      <c r="Q2201" s="92" t="str">
        <f t="shared" si="356"/>
        <v/>
      </c>
      <c r="R2201" s="92" t="str">
        <f t="shared" si="357"/>
        <v/>
      </c>
      <c r="U2201" s="5"/>
      <c r="V2201" s="5"/>
      <c r="W2201" s="94" t="str">
        <f t="shared" si="355"/>
        <v/>
      </c>
      <c r="X2201" s="94" t="str">
        <f t="shared" si="358"/>
        <v/>
      </c>
      <c r="Y2201" s="5"/>
      <c r="BK2201" s="8"/>
      <c r="BL2201" s="5"/>
      <c r="BM2201" s="5"/>
      <c r="BN2201" s="5"/>
      <c r="BO2201" s="5"/>
      <c r="BP2201" s="1"/>
      <c r="BQ2201" s="1"/>
      <c r="BR2201" s="1"/>
      <c r="BS2201" s="1"/>
      <c r="BT2201" s="1"/>
      <c r="BU2201" s="4"/>
      <c r="BV2201" s="1"/>
      <c r="BW2201" s="3"/>
      <c r="BX2201" s="4"/>
      <c r="BY2201" s="5"/>
      <c r="BZ2201" s="5"/>
      <c r="CA2201" s="5"/>
      <c r="CB2201" s="5"/>
      <c r="CC2201" s="5"/>
      <c r="CD2201" s="43"/>
    </row>
    <row r="2202" spans="1:82" x14ac:dyDescent="0.25">
      <c r="A2202" s="8"/>
      <c r="B2202" s="5"/>
      <c r="C2202" s="5"/>
      <c r="D2202" s="5"/>
      <c r="E2202" s="5"/>
      <c r="F2202" s="94" t="str">
        <f t="shared" si="349"/>
        <v/>
      </c>
      <c r="G2202" s="94" t="str">
        <f t="shared" si="350"/>
        <v/>
      </c>
      <c r="H2202" s="127" t="str">
        <f>IF(A2202&lt;&gt;"",IF(MID(C2202,1,1)="c",$AS$26,IF(MID(C2202,1,1)="r",$AS$41,IF(MID(C2202,1,1)="p",#REF!,#REF!))),"")</f>
        <v/>
      </c>
      <c r="I2202" s="92" t="str">
        <f t="shared" si="351"/>
        <v/>
      </c>
      <c r="J2202" s="92" t="str">
        <f t="shared" si="352"/>
        <v/>
      </c>
      <c r="K2202" s="92" t="str">
        <f t="shared" si="353"/>
        <v/>
      </c>
      <c r="L2202" s="92" t="str">
        <f t="shared" si="354"/>
        <v/>
      </c>
      <c r="M2202" s="95" t="str">
        <f>IF(A2202&lt;&gt;"",IF(MID(C2202,1,1)="c",SigmaEpsConcrete(I2202,$AN$30:$AN$33,$AR$30:$AR$33,$AS$26,$AS$27,$AS$28,$AQ$20,$AU$19),""),"")</f>
        <v/>
      </c>
      <c r="N2202" s="95" t="str">
        <f>IF(A2202&lt;&gt;"",IF(MID(C2202,1,1)="r",SigmaEpsReinf(J2202,$AS$42:$AS$43,$AS$41,$AS$39,$AS$40,$AQ$38),""),"")</f>
        <v/>
      </c>
      <c r="Q2202" s="92" t="str">
        <f t="shared" si="356"/>
        <v/>
      </c>
      <c r="R2202" s="92" t="str">
        <f t="shared" si="357"/>
        <v/>
      </c>
      <c r="U2202" s="5"/>
      <c r="V2202" s="5"/>
      <c r="W2202" s="94" t="str">
        <f t="shared" si="355"/>
        <v/>
      </c>
      <c r="X2202" s="94" t="str">
        <f t="shared" si="358"/>
        <v/>
      </c>
      <c r="Y2202" s="5"/>
      <c r="BK2202" s="8"/>
      <c r="BL2202" s="5"/>
      <c r="BM2202" s="5"/>
      <c r="BN2202" s="5"/>
      <c r="BO2202" s="5"/>
      <c r="BP2202" s="1"/>
      <c r="BQ2202" s="1"/>
      <c r="BR2202" s="1"/>
      <c r="BS2202" s="1"/>
      <c r="BT2202" s="1"/>
      <c r="BU2202" s="4"/>
      <c r="BV2202" s="1"/>
      <c r="BW2202" s="3"/>
      <c r="BX2202" s="4"/>
      <c r="BY2202" s="5"/>
      <c r="BZ2202" s="5"/>
      <c r="CA2202" s="5"/>
      <c r="CB2202" s="5"/>
      <c r="CC2202" s="5"/>
      <c r="CD2202" s="43"/>
    </row>
    <row r="2203" spans="1:82" x14ac:dyDescent="0.25">
      <c r="A2203" s="8"/>
      <c r="B2203" s="5"/>
      <c r="C2203" s="5"/>
      <c r="D2203" s="5"/>
      <c r="E2203" s="5"/>
      <c r="F2203" s="94" t="str">
        <f t="shared" si="349"/>
        <v/>
      </c>
      <c r="G2203" s="94" t="str">
        <f t="shared" si="350"/>
        <v/>
      </c>
      <c r="H2203" s="127" t="str">
        <f>IF(A2203&lt;&gt;"",IF(MID(C2203,1,1)="c",$AS$26,IF(MID(C2203,1,1)="r",$AS$41,IF(MID(C2203,1,1)="p",#REF!,#REF!))),"")</f>
        <v/>
      </c>
      <c r="I2203" s="92" t="str">
        <f t="shared" si="351"/>
        <v/>
      </c>
      <c r="J2203" s="92" t="str">
        <f t="shared" si="352"/>
        <v/>
      </c>
      <c r="K2203" s="92" t="str">
        <f t="shared" si="353"/>
        <v/>
      </c>
      <c r="L2203" s="92" t="str">
        <f t="shared" si="354"/>
        <v/>
      </c>
      <c r="M2203" s="95" t="str">
        <f>IF(A2203&lt;&gt;"",IF(MID(C2203,1,1)="c",SigmaEpsConcrete(I2203,$AN$30:$AN$33,$AR$30:$AR$33,$AS$26,$AS$27,$AS$28,$AQ$20,$AU$19),""),"")</f>
        <v/>
      </c>
      <c r="N2203" s="95" t="str">
        <f>IF(A2203&lt;&gt;"",IF(MID(C2203,1,1)="r",SigmaEpsReinf(J2203,$AS$42:$AS$43,$AS$41,$AS$39,$AS$40,$AQ$38),""),"")</f>
        <v/>
      </c>
      <c r="Q2203" s="92" t="str">
        <f t="shared" si="356"/>
        <v/>
      </c>
      <c r="R2203" s="92" t="str">
        <f t="shared" si="357"/>
        <v/>
      </c>
      <c r="U2203" s="5"/>
      <c r="V2203" s="5"/>
      <c r="W2203" s="94" t="str">
        <f t="shared" si="355"/>
        <v/>
      </c>
      <c r="X2203" s="94" t="str">
        <f t="shared" si="358"/>
        <v/>
      </c>
      <c r="Y2203" s="5"/>
      <c r="BK2203" s="8"/>
      <c r="BL2203" s="5"/>
      <c r="BM2203" s="5"/>
      <c r="BN2203" s="5"/>
      <c r="BO2203" s="5"/>
      <c r="BP2203" s="1"/>
      <c r="BQ2203" s="1"/>
      <c r="BR2203" s="1"/>
      <c r="BS2203" s="1"/>
      <c r="BT2203" s="1"/>
      <c r="BU2203" s="4"/>
      <c r="BV2203" s="1"/>
      <c r="BW2203" s="3"/>
      <c r="BX2203" s="4"/>
      <c r="BY2203" s="5"/>
      <c r="BZ2203" s="5"/>
      <c r="CA2203" s="5"/>
      <c r="CB2203" s="5"/>
      <c r="CC2203" s="5"/>
      <c r="CD2203" s="43"/>
    </row>
    <row r="2204" spans="1:82" x14ac:dyDescent="0.25">
      <c r="A2204" s="8"/>
      <c r="B2204" s="5"/>
      <c r="C2204" s="5"/>
      <c r="D2204" s="5"/>
      <c r="E2204" s="5"/>
      <c r="F2204" s="94" t="str">
        <f t="shared" si="349"/>
        <v/>
      </c>
      <c r="G2204" s="94" t="str">
        <f t="shared" si="350"/>
        <v/>
      </c>
      <c r="H2204" s="127" t="str">
        <f>IF(A2204&lt;&gt;"",IF(MID(C2204,1,1)="c",$AS$26,IF(MID(C2204,1,1)="r",$AS$41,IF(MID(C2204,1,1)="p",#REF!,#REF!))),"")</f>
        <v/>
      </c>
      <c r="I2204" s="92" t="str">
        <f t="shared" si="351"/>
        <v/>
      </c>
      <c r="J2204" s="92" t="str">
        <f t="shared" si="352"/>
        <v/>
      </c>
      <c r="K2204" s="92" t="str">
        <f t="shared" si="353"/>
        <v/>
      </c>
      <c r="L2204" s="92" t="str">
        <f t="shared" si="354"/>
        <v/>
      </c>
      <c r="M2204" s="95" t="str">
        <f>IF(A2204&lt;&gt;"",IF(MID(C2204,1,1)="c",SigmaEpsConcrete(I2204,$AN$30:$AN$33,$AR$30:$AR$33,$AS$26,$AS$27,$AS$28,$AQ$20,$AU$19),""),"")</f>
        <v/>
      </c>
      <c r="N2204" s="95" t="str">
        <f>IF(A2204&lt;&gt;"",IF(MID(C2204,1,1)="r",SigmaEpsReinf(J2204,$AS$42:$AS$43,$AS$41,$AS$39,$AS$40,$AQ$38),""),"")</f>
        <v/>
      </c>
      <c r="Q2204" s="92" t="str">
        <f t="shared" si="356"/>
        <v/>
      </c>
      <c r="R2204" s="92" t="str">
        <f t="shared" si="357"/>
        <v/>
      </c>
      <c r="U2204" s="5"/>
      <c r="V2204" s="5"/>
      <c r="W2204" s="94" t="str">
        <f t="shared" si="355"/>
        <v/>
      </c>
      <c r="X2204" s="94" t="str">
        <f t="shared" si="358"/>
        <v/>
      </c>
      <c r="Y2204" s="5"/>
      <c r="BK2204" s="8"/>
      <c r="BL2204" s="5"/>
      <c r="BM2204" s="5"/>
      <c r="BN2204" s="5"/>
      <c r="BO2204" s="5"/>
      <c r="BP2204" s="1"/>
      <c r="BQ2204" s="1"/>
      <c r="BR2204" s="1"/>
      <c r="BS2204" s="1"/>
      <c r="BT2204" s="1"/>
      <c r="BU2204" s="4"/>
      <c r="BV2204" s="1"/>
      <c r="BW2204" s="3"/>
      <c r="BX2204" s="4"/>
      <c r="BY2204" s="5"/>
      <c r="BZ2204" s="5"/>
      <c r="CA2204" s="5"/>
      <c r="CB2204" s="5"/>
      <c r="CC2204" s="5"/>
      <c r="CD2204" s="43"/>
    </row>
    <row r="2205" spans="1:82" x14ac:dyDescent="0.25">
      <c r="A2205" s="8"/>
      <c r="B2205" s="5"/>
      <c r="C2205" s="5"/>
      <c r="D2205" s="5"/>
      <c r="E2205" s="5"/>
      <c r="F2205" s="94" t="str">
        <f t="shared" si="349"/>
        <v/>
      </c>
      <c r="G2205" s="94" t="str">
        <f t="shared" si="350"/>
        <v/>
      </c>
      <c r="H2205" s="127" t="str">
        <f>IF(A2205&lt;&gt;"",IF(MID(C2205,1,1)="c",$AS$26,IF(MID(C2205,1,1)="r",$AS$41,IF(MID(C2205,1,1)="p",#REF!,#REF!))),"")</f>
        <v/>
      </c>
      <c r="I2205" s="92" t="str">
        <f t="shared" si="351"/>
        <v/>
      </c>
      <c r="J2205" s="92" t="str">
        <f t="shared" si="352"/>
        <v/>
      </c>
      <c r="K2205" s="92" t="str">
        <f t="shared" si="353"/>
        <v/>
      </c>
      <c r="L2205" s="92" t="str">
        <f t="shared" si="354"/>
        <v/>
      </c>
      <c r="M2205" s="95" t="str">
        <f>IF(A2205&lt;&gt;"",IF(MID(C2205,1,1)="c",SigmaEpsConcrete(I2205,$AN$30:$AN$33,$AR$30:$AR$33,$AS$26,$AS$27,$AS$28,$AQ$20,$AU$19),""),"")</f>
        <v/>
      </c>
      <c r="N2205" s="95" t="str">
        <f>IF(A2205&lt;&gt;"",IF(MID(C2205,1,1)="r",SigmaEpsReinf(J2205,$AS$42:$AS$43,$AS$41,$AS$39,$AS$40,$AQ$38),""),"")</f>
        <v/>
      </c>
      <c r="Q2205" s="92" t="str">
        <f t="shared" si="356"/>
        <v/>
      </c>
      <c r="R2205" s="92" t="str">
        <f t="shared" si="357"/>
        <v/>
      </c>
      <c r="U2205" s="5"/>
      <c r="V2205" s="5"/>
      <c r="W2205" s="94" t="str">
        <f t="shared" si="355"/>
        <v/>
      </c>
      <c r="X2205" s="94" t="str">
        <f t="shared" si="358"/>
        <v/>
      </c>
      <c r="Y2205" s="5"/>
      <c r="BK2205" s="8"/>
      <c r="BL2205" s="5"/>
      <c r="BM2205" s="5"/>
      <c r="BN2205" s="5"/>
      <c r="BO2205" s="5"/>
      <c r="BP2205" s="1"/>
      <c r="BQ2205" s="1"/>
      <c r="BR2205" s="1"/>
      <c r="BS2205" s="1"/>
      <c r="BT2205" s="1"/>
      <c r="BU2205" s="4"/>
      <c r="BV2205" s="1"/>
      <c r="BW2205" s="3"/>
      <c r="BX2205" s="4"/>
      <c r="BY2205" s="5"/>
      <c r="BZ2205" s="5"/>
      <c r="CA2205" s="5"/>
      <c r="CB2205" s="5"/>
      <c r="CC2205" s="5"/>
      <c r="CD2205" s="43"/>
    </row>
    <row r="2206" spans="1:82" x14ac:dyDescent="0.25">
      <c r="A2206" s="8"/>
      <c r="B2206" s="5"/>
      <c r="C2206" s="5"/>
      <c r="D2206" s="5"/>
      <c r="E2206" s="5"/>
      <c r="F2206" s="94" t="str">
        <f t="shared" si="349"/>
        <v/>
      </c>
      <c r="G2206" s="94" t="str">
        <f t="shared" si="350"/>
        <v/>
      </c>
      <c r="H2206" s="127" t="str">
        <f>IF(A2206&lt;&gt;"",IF(MID(C2206,1,1)="c",$AS$26,IF(MID(C2206,1,1)="r",$AS$41,IF(MID(C2206,1,1)="p",#REF!,#REF!))),"")</f>
        <v/>
      </c>
      <c r="I2206" s="92" t="str">
        <f t="shared" si="351"/>
        <v/>
      </c>
      <c r="J2206" s="92" t="str">
        <f t="shared" si="352"/>
        <v/>
      </c>
      <c r="K2206" s="92" t="str">
        <f t="shared" si="353"/>
        <v/>
      </c>
      <c r="L2206" s="92" t="str">
        <f t="shared" si="354"/>
        <v/>
      </c>
      <c r="M2206" s="95" t="str">
        <f>IF(A2206&lt;&gt;"",IF(MID(C2206,1,1)="c",SigmaEpsConcrete(I2206,$AN$30:$AN$33,$AR$30:$AR$33,$AS$26,$AS$27,$AS$28,$AQ$20,$AU$19),""),"")</f>
        <v/>
      </c>
      <c r="N2206" s="95" t="str">
        <f>IF(A2206&lt;&gt;"",IF(MID(C2206,1,1)="r",SigmaEpsReinf(J2206,$AS$42:$AS$43,$AS$41,$AS$39,$AS$40,$AQ$38),""),"")</f>
        <v/>
      </c>
      <c r="Q2206" s="92" t="str">
        <f t="shared" si="356"/>
        <v/>
      </c>
      <c r="R2206" s="92" t="str">
        <f t="shared" si="357"/>
        <v/>
      </c>
      <c r="U2206" s="5"/>
      <c r="V2206" s="5"/>
      <c r="W2206" s="94" t="str">
        <f t="shared" si="355"/>
        <v/>
      </c>
      <c r="X2206" s="94" t="str">
        <f t="shared" si="358"/>
        <v/>
      </c>
      <c r="Y2206" s="5"/>
      <c r="BK2206" s="8"/>
      <c r="BL2206" s="5"/>
      <c r="BM2206" s="5"/>
      <c r="BN2206" s="5"/>
      <c r="BO2206" s="5"/>
      <c r="BP2206" s="1"/>
      <c r="BQ2206" s="1"/>
      <c r="BR2206" s="1"/>
      <c r="BS2206" s="1"/>
      <c r="BT2206" s="1"/>
      <c r="BU2206" s="4"/>
      <c r="BV2206" s="1"/>
      <c r="BW2206" s="3"/>
      <c r="BX2206" s="4"/>
      <c r="BY2206" s="5"/>
      <c r="BZ2206" s="5"/>
      <c r="CA2206" s="5"/>
      <c r="CB2206" s="5"/>
      <c r="CC2206" s="5"/>
      <c r="CD2206" s="43"/>
    </row>
    <row r="2207" spans="1:82" x14ac:dyDescent="0.25">
      <c r="A2207" s="8"/>
      <c r="B2207" s="5"/>
      <c r="C2207" s="5"/>
      <c r="D2207" s="5"/>
      <c r="E2207" s="5"/>
      <c r="F2207" s="94" t="str">
        <f t="shared" si="349"/>
        <v/>
      </c>
      <c r="G2207" s="94" t="str">
        <f t="shared" si="350"/>
        <v/>
      </c>
      <c r="H2207" s="127" t="str">
        <f>IF(A2207&lt;&gt;"",IF(MID(C2207,1,1)="c",$AS$26,IF(MID(C2207,1,1)="r",$AS$41,IF(MID(C2207,1,1)="p",#REF!,#REF!))),"")</f>
        <v/>
      </c>
      <c r="I2207" s="92" t="str">
        <f t="shared" si="351"/>
        <v/>
      </c>
      <c r="J2207" s="92" t="str">
        <f t="shared" si="352"/>
        <v/>
      </c>
      <c r="K2207" s="92" t="str">
        <f t="shared" si="353"/>
        <v/>
      </c>
      <c r="L2207" s="92" t="str">
        <f t="shared" si="354"/>
        <v/>
      </c>
      <c r="M2207" s="95" t="str">
        <f>IF(A2207&lt;&gt;"",IF(MID(C2207,1,1)="c",SigmaEpsConcrete(I2207,$AN$30:$AN$33,$AR$30:$AR$33,$AS$26,$AS$27,$AS$28,$AQ$20,$AU$19),""),"")</f>
        <v/>
      </c>
      <c r="N2207" s="95" t="str">
        <f>IF(A2207&lt;&gt;"",IF(MID(C2207,1,1)="r",SigmaEpsReinf(J2207,$AS$42:$AS$43,$AS$41,$AS$39,$AS$40,$AQ$38),""),"")</f>
        <v/>
      </c>
      <c r="Q2207" s="92" t="str">
        <f t="shared" si="356"/>
        <v/>
      </c>
      <c r="R2207" s="92" t="str">
        <f t="shared" si="357"/>
        <v/>
      </c>
      <c r="U2207" s="5"/>
      <c r="V2207" s="5"/>
      <c r="W2207" s="94" t="str">
        <f t="shared" si="355"/>
        <v/>
      </c>
      <c r="X2207" s="94" t="str">
        <f t="shared" si="358"/>
        <v/>
      </c>
      <c r="Y2207" s="5"/>
      <c r="BK2207" s="8"/>
      <c r="BL2207" s="5"/>
      <c r="BM2207" s="5"/>
      <c r="BN2207" s="5"/>
      <c r="BO2207" s="5"/>
      <c r="BP2207" s="1"/>
      <c r="BQ2207" s="1"/>
      <c r="BR2207" s="1"/>
      <c r="BS2207" s="1"/>
      <c r="BT2207" s="1"/>
      <c r="BU2207" s="4"/>
      <c r="BV2207" s="1"/>
      <c r="BW2207" s="3"/>
      <c r="BX2207" s="4"/>
      <c r="BY2207" s="5"/>
      <c r="BZ2207" s="5"/>
      <c r="CA2207" s="5"/>
      <c r="CB2207" s="5"/>
      <c r="CC2207" s="5"/>
      <c r="CD2207" s="43"/>
    </row>
    <row r="2208" spans="1:82" x14ac:dyDescent="0.25">
      <c r="A2208" s="8"/>
      <c r="B2208" s="5"/>
      <c r="C2208" s="5"/>
      <c r="D2208" s="5"/>
      <c r="E2208" s="5"/>
      <c r="F2208" s="94" t="str">
        <f t="shared" si="349"/>
        <v/>
      </c>
      <c r="G2208" s="94" t="str">
        <f t="shared" si="350"/>
        <v/>
      </c>
      <c r="H2208" s="127" t="str">
        <f>IF(A2208&lt;&gt;"",IF(MID(C2208,1,1)="c",$AS$26,IF(MID(C2208,1,1)="r",$AS$41,IF(MID(C2208,1,1)="p",#REF!,#REF!))),"")</f>
        <v/>
      </c>
      <c r="I2208" s="92" t="str">
        <f t="shared" si="351"/>
        <v/>
      </c>
      <c r="J2208" s="92" t="str">
        <f t="shared" si="352"/>
        <v/>
      </c>
      <c r="K2208" s="92" t="str">
        <f t="shared" si="353"/>
        <v/>
      </c>
      <c r="L2208" s="92" t="str">
        <f t="shared" si="354"/>
        <v/>
      </c>
      <c r="M2208" s="95" t="str">
        <f>IF(A2208&lt;&gt;"",IF(MID(C2208,1,1)="c",SigmaEpsConcrete(I2208,$AN$30:$AN$33,$AR$30:$AR$33,$AS$26,$AS$27,$AS$28,$AQ$20,$AU$19),""),"")</f>
        <v/>
      </c>
      <c r="N2208" s="95" t="str">
        <f>IF(A2208&lt;&gt;"",IF(MID(C2208,1,1)="r",SigmaEpsReinf(J2208,$AS$42:$AS$43,$AS$41,$AS$39,$AS$40,$AQ$38),""),"")</f>
        <v/>
      </c>
      <c r="Q2208" s="92" t="str">
        <f t="shared" si="356"/>
        <v/>
      </c>
      <c r="R2208" s="92" t="str">
        <f t="shared" si="357"/>
        <v/>
      </c>
      <c r="U2208" s="5"/>
      <c r="V2208" s="5"/>
      <c r="W2208" s="94" t="str">
        <f t="shared" si="355"/>
        <v/>
      </c>
      <c r="X2208" s="94" t="str">
        <f t="shared" si="358"/>
        <v/>
      </c>
      <c r="Y2208" s="5"/>
      <c r="BK2208" s="8"/>
      <c r="BL2208" s="5"/>
      <c r="BM2208" s="5"/>
      <c r="BN2208" s="5"/>
      <c r="BO2208" s="5"/>
      <c r="BP2208" s="1"/>
      <c r="BQ2208" s="1"/>
      <c r="BR2208" s="1"/>
      <c r="BS2208" s="1"/>
      <c r="BT2208" s="1"/>
      <c r="BU2208" s="4"/>
      <c r="BV2208" s="1"/>
      <c r="BW2208" s="3"/>
      <c r="BX2208" s="4"/>
      <c r="BY2208" s="5"/>
      <c r="BZ2208" s="5"/>
      <c r="CA2208" s="5"/>
      <c r="CB2208" s="5"/>
      <c r="CC2208" s="5"/>
      <c r="CD2208" s="43"/>
    </row>
    <row r="2209" spans="1:82" x14ac:dyDescent="0.25">
      <c r="A2209" s="8"/>
      <c r="B2209" s="5"/>
      <c r="C2209" s="5"/>
      <c r="D2209" s="5"/>
      <c r="E2209" s="5"/>
      <c r="F2209" s="94" t="str">
        <f t="shared" si="349"/>
        <v/>
      </c>
      <c r="G2209" s="94" t="str">
        <f t="shared" si="350"/>
        <v/>
      </c>
      <c r="H2209" s="127" t="str">
        <f>IF(A2209&lt;&gt;"",IF(MID(C2209,1,1)="c",$AS$26,IF(MID(C2209,1,1)="r",$AS$41,IF(MID(C2209,1,1)="p",#REF!,#REF!))),"")</f>
        <v/>
      </c>
      <c r="I2209" s="92" t="str">
        <f t="shared" si="351"/>
        <v/>
      </c>
      <c r="J2209" s="92" t="str">
        <f t="shared" si="352"/>
        <v/>
      </c>
      <c r="K2209" s="92" t="str">
        <f t="shared" si="353"/>
        <v/>
      </c>
      <c r="L2209" s="92" t="str">
        <f t="shared" si="354"/>
        <v/>
      </c>
      <c r="M2209" s="95" t="str">
        <f>IF(A2209&lt;&gt;"",IF(MID(C2209,1,1)="c",SigmaEpsConcrete(I2209,$AN$30:$AN$33,$AR$30:$AR$33,$AS$26,$AS$27,$AS$28,$AQ$20,$AU$19),""),"")</f>
        <v/>
      </c>
      <c r="N2209" s="95" t="str">
        <f>IF(A2209&lt;&gt;"",IF(MID(C2209,1,1)="r",SigmaEpsReinf(J2209,$AS$42:$AS$43,$AS$41,$AS$39,$AS$40,$AQ$38),""),"")</f>
        <v/>
      </c>
      <c r="Q2209" s="92" t="str">
        <f t="shared" si="356"/>
        <v/>
      </c>
      <c r="R2209" s="92" t="str">
        <f t="shared" si="357"/>
        <v/>
      </c>
      <c r="U2209" s="5"/>
      <c r="V2209" s="5"/>
      <c r="W2209" s="94" t="str">
        <f t="shared" si="355"/>
        <v/>
      </c>
      <c r="X2209" s="94" t="str">
        <f t="shared" si="358"/>
        <v/>
      </c>
      <c r="Y2209" s="5"/>
      <c r="BK2209" s="8"/>
      <c r="BL2209" s="5"/>
      <c r="BM2209" s="5"/>
      <c r="BN2209" s="5"/>
      <c r="BO2209" s="5"/>
      <c r="BP2209" s="1"/>
      <c r="BQ2209" s="1"/>
      <c r="BR2209" s="1"/>
      <c r="BS2209" s="1"/>
      <c r="BT2209" s="1"/>
      <c r="BU2209" s="4"/>
      <c r="BV2209" s="1"/>
      <c r="BW2209" s="3"/>
      <c r="BX2209" s="4"/>
      <c r="BY2209" s="5"/>
      <c r="BZ2209" s="5"/>
      <c r="CA2209" s="5"/>
      <c r="CB2209" s="5"/>
      <c r="CC2209" s="5"/>
      <c r="CD2209" s="43"/>
    </row>
    <row r="2210" spans="1:82" x14ac:dyDescent="0.25">
      <c r="A2210" s="8"/>
      <c r="B2210" s="5"/>
      <c r="C2210" s="5"/>
      <c r="D2210" s="5"/>
      <c r="E2210" s="5"/>
      <c r="F2210" s="94" t="str">
        <f t="shared" si="349"/>
        <v/>
      </c>
      <c r="G2210" s="94" t="str">
        <f t="shared" si="350"/>
        <v/>
      </c>
      <c r="H2210" s="127" t="str">
        <f>IF(A2210&lt;&gt;"",IF(MID(C2210,1,1)="c",$AS$26,IF(MID(C2210,1,1)="r",$AS$41,IF(MID(C2210,1,1)="p",#REF!,#REF!))),"")</f>
        <v/>
      </c>
      <c r="I2210" s="92" t="str">
        <f t="shared" si="351"/>
        <v/>
      </c>
      <c r="J2210" s="92" t="str">
        <f t="shared" si="352"/>
        <v/>
      </c>
      <c r="K2210" s="92" t="str">
        <f t="shared" si="353"/>
        <v/>
      </c>
      <c r="L2210" s="92" t="str">
        <f t="shared" si="354"/>
        <v/>
      </c>
      <c r="M2210" s="95" t="str">
        <f>IF(A2210&lt;&gt;"",IF(MID(C2210,1,1)="c",SigmaEpsConcrete(I2210,$AN$30:$AN$33,$AR$30:$AR$33,$AS$26,$AS$27,$AS$28,$AQ$20,$AU$19),""),"")</f>
        <v/>
      </c>
      <c r="N2210" s="95" t="str">
        <f>IF(A2210&lt;&gt;"",IF(MID(C2210,1,1)="r",SigmaEpsReinf(J2210,$AS$42:$AS$43,$AS$41,$AS$39,$AS$40,$AQ$38),""),"")</f>
        <v/>
      </c>
      <c r="Q2210" s="92" t="str">
        <f t="shared" si="356"/>
        <v/>
      </c>
      <c r="R2210" s="92" t="str">
        <f t="shared" si="357"/>
        <v/>
      </c>
      <c r="U2210" s="5"/>
      <c r="V2210" s="5"/>
      <c r="W2210" s="94" t="str">
        <f t="shared" si="355"/>
        <v/>
      </c>
      <c r="X2210" s="94" t="str">
        <f t="shared" si="358"/>
        <v/>
      </c>
      <c r="Y2210" s="5"/>
      <c r="BK2210" s="8"/>
      <c r="BL2210" s="5"/>
      <c r="BM2210" s="5"/>
      <c r="BN2210" s="5"/>
      <c r="BO2210" s="5"/>
      <c r="BP2210" s="1"/>
      <c r="BQ2210" s="1"/>
      <c r="BR2210" s="1"/>
      <c r="BS2210" s="1"/>
      <c r="BT2210" s="1"/>
      <c r="BU2210" s="4"/>
      <c r="BV2210" s="1"/>
      <c r="BW2210" s="3"/>
      <c r="BX2210" s="4"/>
      <c r="BY2210" s="5"/>
      <c r="BZ2210" s="5"/>
      <c r="CA2210" s="5"/>
      <c r="CB2210" s="5"/>
      <c r="CC2210" s="5"/>
      <c r="CD2210" s="43"/>
    </row>
    <row r="2211" spans="1:82" x14ac:dyDescent="0.25">
      <c r="A2211" s="8"/>
      <c r="B2211" s="5"/>
      <c r="C2211" s="5"/>
      <c r="D2211" s="5"/>
      <c r="E2211" s="5"/>
      <c r="F2211" s="94" t="str">
        <f t="shared" si="349"/>
        <v/>
      </c>
      <c r="G2211" s="94" t="str">
        <f t="shared" si="350"/>
        <v/>
      </c>
      <c r="H2211" s="127" t="str">
        <f>IF(A2211&lt;&gt;"",IF(MID(C2211,1,1)="c",$AS$26,IF(MID(C2211,1,1)="r",$AS$41,IF(MID(C2211,1,1)="p",#REF!,#REF!))),"")</f>
        <v/>
      </c>
      <c r="I2211" s="92" t="str">
        <f t="shared" si="351"/>
        <v/>
      </c>
      <c r="J2211" s="92" t="str">
        <f t="shared" si="352"/>
        <v/>
      </c>
      <c r="K2211" s="92" t="str">
        <f t="shared" si="353"/>
        <v/>
      </c>
      <c r="L2211" s="92" t="str">
        <f t="shared" si="354"/>
        <v/>
      </c>
      <c r="M2211" s="95" t="str">
        <f>IF(A2211&lt;&gt;"",IF(MID(C2211,1,1)="c",SigmaEpsConcrete(I2211,$AN$30:$AN$33,$AR$30:$AR$33,$AS$26,$AS$27,$AS$28,$AQ$20,$AU$19),""),"")</f>
        <v/>
      </c>
      <c r="N2211" s="95" t="str">
        <f>IF(A2211&lt;&gt;"",IF(MID(C2211,1,1)="r",SigmaEpsReinf(J2211,$AS$42:$AS$43,$AS$41,$AS$39,$AS$40,$AQ$38),""),"")</f>
        <v/>
      </c>
      <c r="Q2211" s="92" t="str">
        <f t="shared" si="356"/>
        <v/>
      </c>
      <c r="R2211" s="92" t="str">
        <f t="shared" si="357"/>
        <v/>
      </c>
      <c r="U2211" s="5"/>
      <c r="V2211" s="5"/>
      <c r="W2211" s="94" t="str">
        <f t="shared" si="355"/>
        <v/>
      </c>
      <c r="X2211" s="94" t="str">
        <f t="shared" si="358"/>
        <v/>
      </c>
      <c r="Y2211" s="5"/>
      <c r="BK2211" s="8"/>
      <c r="BL2211" s="5"/>
      <c r="BM2211" s="5"/>
      <c r="BN2211" s="5"/>
      <c r="BO2211" s="5"/>
      <c r="BP2211" s="1"/>
      <c r="BQ2211" s="1"/>
      <c r="BR2211" s="1"/>
      <c r="BS2211" s="1"/>
      <c r="BT2211" s="1"/>
      <c r="BU2211" s="4"/>
      <c r="BV2211" s="1"/>
      <c r="BW2211" s="3"/>
      <c r="BX2211" s="4"/>
      <c r="BY2211" s="5"/>
      <c r="BZ2211" s="5"/>
      <c r="CA2211" s="5"/>
      <c r="CB2211" s="5"/>
      <c r="CC2211" s="5"/>
      <c r="CD2211" s="43"/>
    </row>
    <row r="2212" spans="1:82" x14ac:dyDescent="0.25">
      <c r="A2212" s="8"/>
      <c r="B2212" s="5"/>
      <c r="C2212" s="5"/>
      <c r="D2212" s="5"/>
      <c r="E2212" s="5"/>
      <c r="F2212" s="94" t="str">
        <f t="shared" si="349"/>
        <v/>
      </c>
      <c r="G2212" s="94" t="str">
        <f t="shared" si="350"/>
        <v/>
      </c>
      <c r="H2212" s="127" t="str">
        <f>IF(A2212&lt;&gt;"",IF(MID(C2212,1,1)="c",$AS$26,IF(MID(C2212,1,1)="r",$AS$41,IF(MID(C2212,1,1)="p",#REF!,#REF!))),"")</f>
        <v/>
      </c>
      <c r="I2212" s="92" t="str">
        <f t="shared" si="351"/>
        <v/>
      </c>
      <c r="J2212" s="92" t="str">
        <f t="shared" si="352"/>
        <v/>
      </c>
      <c r="K2212" s="92" t="str">
        <f t="shared" si="353"/>
        <v/>
      </c>
      <c r="L2212" s="92" t="str">
        <f t="shared" si="354"/>
        <v/>
      </c>
      <c r="M2212" s="95" t="str">
        <f>IF(A2212&lt;&gt;"",IF(MID(C2212,1,1)="c",SigmaEpsConcrete(I2212,$AN$30:$AN$33,$AR$30:$AR$33,$AS$26,$AS$27,$AS$28,$AQ$20,$AU$19),""),"")</f>
        <v/>
      </c>
      <c r="N2212" s="95" t="str">
        <f>IF(A2212&lt;&gt;"",IF(MID(C2212,1,1)="r",SigmaEpsReinf(J2212,$AS$42:$AS$43,$AS$41,$AS$39,$AS$40,$AQ$38),""),"")</f>
        <v/>
      </c>
      <c r="Q2212" s="92" t="str">
        <f t="shared" si="356"/>
        <v/>
      </c>
      <c r="R2212" s="92" t="str">
        <f t="shared" si="357"/>
        <v/>
      </c>
      <c r="U2212" s="5"/>
      <c r="V2212" s="5"/>
      <c r="W2212" s="94" t="str">
        <f t="shared" si="355"/>
        <v/>
      </c>
      <c r="X2212" s="94" t="str">
        <f t="shared" si="358"/>
        <v/>
      </c>
      <c r="Y2212" s="5"/>
      <c r="BK2212" s="8"/>
      <c r="BL2212" s="5"/>
      <c r="BM2212" s="5"/>
      <c r="BN2212" s="5"/>
      <c r="BO2212" s="5"/>
      <c r="BP2212" s="1"/>
      <c r="BQ2212" s="1"/>
      <c r="BR2212" s="1"/>
      <c r="BS2212" s="1"/>
      <c r="BT2212" s="1"/>
      <c r="BU2212" s="4"/>
      <c r="BV2212" s="1"/>
      <c r="BW2212" s="3"/>
      <c r="BX2212" s="4"/>
      <c r="BY2212" s="5"/>
      <c r="BZ2212" s="5"/>
      <c r="CA2212" s="5"/>
      <c r="CB2212" s="5"/>
      <c r="CC2212" s="5"/>
      <c r="CD2212" s="43"/>
    </row>
    <row r="2213" spans="1:82" x14ac:dyDescent="0.25">
      <c r="A2213" s="8"/>
      <c r="B2213" s="5"/>
      <c r="C2213" s="5"/>
      <c r="D2213" s="5"/>
      <c r="E2213" s="5"/>
      <c r="F2213" s="94" t="str">
        <f t="shared" si="349"/>
        <v/>
      </c>
      <c r="G2213" s="94" t="str">
        <f t="shared" si="350"/>
        <v/>
      </c>
      <c r="H2213" s="127" t="str">
        <f>IF(A2213&lt;&gt;"",IF(MID(C2213,1,1)="c",$AS$26,IF(MID(C2213,1,1)="r",$AS$41,IF(MID(C2213,1,1)="p",#REF!,#REF!))),"")</f>
        <v/>
      </c>
      <c r="I2213" s="92" t="str">
        <f t="shared" si="351"/>
        <v/>
      </c>
      <c r="J2213" s="92" t="str">
        <f t="shared" si="352"/>
        <v/>
      </c>
      <c r="K2213" s="92" t="str">
        <f t="shared" si="353"/>
        <v/>
      </c>
      <c r="L2213" s="92" t="str">
        <f t="shared" si="354"/>
        <v/>
      </c>
      <c r="M2213" s="95" t="str">
        <f>IF(A2213&lt;&gt;"",IF(MID(C2213,1,1)="c",SigmaEpsConcrete(I2213,$AN$30:$AN$33,$AR$30:$AR$33,$AS$26,$AS$27,$AS$28,$AQ$20,$AU$19),""),"")</f>
        <v/>
      </c>
      <c r="N2213" s="95" t="str">
        <f>IF(A2213&lt;&gt;"",IF(MID(C2213,1,1)="r",SigmaEpsReinf(J2213,$AS$42:$AS$43,$AS$41,$AS$39,$AS$40,$AQ$38),""),"")</f>
        <v/>
      </c>
      <c r="Q2213" s="92" t="str">
        <f t="shared" si="356"/>
        <v/>
      </c>
      <c r="R2213" s="92" t="str">
        <f t="shared" si="357"/>
        <v/>
      </c>
      <c r="U2213" s="5"/>
      <c r="V2213" s="5"/>
      <c r="W2213" s="94" t="str">
        <f t="shared" si="355"/>
        <v/>
      </c>
      <c r="X2213" s="94" t="str">
        <f t="shared" si="358"/>
        <v/>
      </c>
      <c r="Y2213" s="5"/>
      <c r="BK2213" s="8"/>
      <c r="BL2213" s="5"/>
      <c r="BM2213" s="5"/>
      <c r="BN2213" s="5"/>
      <c r="BO2213" s="5"/>
      <c r="BP2213" s="1"/>
      <c r="BQ2213" s="1"/>
      <c r="BR2213" s="1"/>
      <c r="BS2213" s="1"/>
      <c r="BT2213" s="1"/>
      <c r="BU2213" s="4"/>
      <c r="BV2213" s="1"/>
      <c r="BW2213" s="3"/>
      <c r="BX2213" s="4"/>
      <c r="BY2213" s="5"/>
      <c r="BZ2213" s="5"/>
      <c r="CA2213" s="5"/>
      <c r="CB2213" s="5"/>
      <c r="CC2213" s="5"/>
      <c r="CD2213" s="43"/>
    </row>
    <row r="2214" spans="1:82" x14ac:dyDescent="0.25">
      <c r="A2214" s="8"/>
      <c r="B2214" s="5"/>
      <c r="C2214" s="5"/>
      <c r="D2214" s="5"/>
      <c r="E2214" s="5"/>
      <c r="F2214" s="94" t="str">
        <f t="shared" si="349"/>
        <v/>
      </c>
      <c r="G2214" s="94" t="str">
        <f t="shared" si="350"/>
        <v/>
      </c>
      <c r="H2214" s="127" t="str">
        <f>IF(A2214&lt;&gt;"",IF(MID(C2214,1,1)="c",$AS$26,IF(MID(C2214,1,1)="r",$AS$41,IF(MID(C2214,1,1)="p",#REF!,#REF!))),"")</f>
        <v/>
      </c>
      <c r="I2214" s="92" t="str">
        <f t="shared" si="351"/>
        <v/>
      </c>
      <c r="J2214" s="92" t="str">
        <f t="shared" si="352"/>
        <v/>
      </c>
      <c r="K2214" s="92" t="str">
        <f t="shared" si="353"/>
        <v/>
      </c>
      <c r="L2214" s="92" t="str">
        <f t="shared" si="354"/>
        <v/>
      </c>
      <c r="M2214" s="95" t="str">
        <f>IF(A2214&lt;&gt;"",IF(MID(C2214,1,1)="c",SigmaEpsConcrete(I2214,$AN$30:$AN$33,$AR$30:$AR$33,$AS$26,$AS$27,$AS$28,$AQ$20,$AU$19),""),"")</f>
        <v/>
      </c>
      <c r="N2214" s="95" t="str">
        <f>IF(A2214&lt;&gt;"",IF(MID(C2214,1,1)="r",SigmaEpsReinf(J2214,$AS$42:$AS$43,$AS$41,$AS$39,$AS$40,$AQ$38),""),"")</f>
        <v/>
      </c>
      <c r="Q2214" s="92" t="str">
        <f t="shared" si="356"/>
        <v/>
      </c>
      <c r="R2214" s="92" t="str">
        <f t="shared" si="357"/>
        <v/>
      </c>
      <c r="U2214" s="5"/>
      <c r="V2214" s="5"/>
      <c r="W2214" s="94" t="str">
        <f t="shared" si="355"/>
        <v/>
      </c>
      <c r="X2214" s="94" t="str">
        <f t="shared" si="358"/>
        <v/>
      </c>
      <c r="Y2214" s="5"/>
      <c r="BK2214" s="8"/>
      <c r="BL2214" s="5"/>
      <c r="BM2214" s="5"/>
      <c r="BN2214" s="5"/>
      <c r="BO2214" s="5"/>
      <c r="BP2214" s="1"/>
      <c r="BQ2214" s="1"/>
      <c r="BR2214" s="1"/>
      <c r="BS2214" s="1"/>
      <c r="BT2214" s="1"/>
      <c r="BU2214" s="4"/>
      <c r="BV2214" s="1"/>
      <c r="BW2214" s="3"/>
      <c r="BX2214" s="4"/>
      <c r="BY2214" s="5"/>
      <c r="BZ2214" s="5"/>
      <c r="CA2214" s="5"/>
      <c r="CB2214" s="5"/>
      <c r="CC2214" s="5"/>
      <c r="CD2214" s="43"/>
    </row>
    <row r="2215" spans="1:82" x14ac:dyDescent="0.25">
      <c r="A2215" s="8"/>
      <c r="B2215" s="5"/>
      <c r="C2215" s="5"/>
      <c r="D2215" s="5"/>
      <c r="E2215" s="5"/>
      <c r="F2215" s="94" t="str">
        <f t="shared" si="349"/>
        <v/>
      </c>
      <c r="G2215" s="94" t="str">
        <f t="shared" si="350"/>
        <v/>
      </c>
      <c r="H2215" s="127" t="str">
        <f>IF(A2215&lt;&gt;"",IF(MID(C2215,1,1)="c",$AS$26,IF(MID(C2215,1,1)="r",$AS$41,IF(MID(C2215,1,1)="p",#REF!,#REF!))),"")</f>
        <v/>
      </c>
      <c r="I2215" s="92" t="str">
        <f t="shared" si="351"/>
        <v/>
      </c>
      <c r="J2215" s="92" t="str">
        <f t="shared" si="352"/>
        <v/>
      </c>
      <c r="K2215" s="92" t="str">
        <f t="shared" si="353"/>
        <v/>
      </c>
      <c r="L2215" s="92" t="str">
        <f t="shared" si="354"/>
        <v/>
      </c>
      <c r="M2215" s="95" t="str">
        <f>IF(A2215&lt;&gt;"",IF(MID(C2215,1,1)="c",SigmaEpsConcrete(I2215,$AN$30:$AN$33,$AR$30:$AR$33,$AS$26,$AS$27,$AS$28,$AQ$20,$AU$19),""),"")</f>
        <v/>
      </c>
      <c r="N2215" s="95" t="str">
        <f>IF(A2215&lt;&gt;"",IF(MID(C2215,1,1)="r",SigmaEpsReinf(J2215,$AS$42:$AS$43,$AS$41,$AS$39,$AS$40,$AQ$38),""),"")</f>
        <v/>
      </c>
      <c r="Q2215" s="92" t="str">
        <f t="shared" si="356"/>
        <v/>
      </c>
      <c r="R2215" s="92" t="str">
        <f t="shared" si="357"/>
        <v/>
      </c>
      <c r="U2215" s="5"/>
      <c r="V2215" s="5"/>
      <c r="W2215" s="94" t="str">
        <f t="shared" si="355"/>
        <v/>
      </c>
      <c r="X2215" s="94" t="str">
        <f t="shared" si="358"/>
        <v/>
      </c>
      <c r="Y2215" s="5"/>
      <c r="BK2215" s="8"/>
      <c r="BL2215" s="5"/>
      <c r="BM2215" s="5"/>
      <c r="BN2215" s="5"/>
      <c r="BO2215" s="5"/>
      <c r="BP2215" s="1"/>
      <c r="BQ2215" s="1"/>
      <c r="BR2215" s="1"/>
      <c r="BS2215" s="1"/>
      <c r="BT2215" s="1"/>
      <c r="BU2215" s="4"/>
      <c r="BV2215" s="1"/>
      <c r="BW2215" s="3"/>
      <c r="BX2215" s="4"/>
      <c r="BY2215" s="5"/>
      <c r="BZ2215" s="5"/>
      <c r="CA2215" s="5"/>
      <c r="CB2215" s="5"/>
      <c r="CC2215" s="5"/>
      <c r="CD2215" s="43"/>
    </row>
    <row r="2216" spans="1:82" x14ac:dyDescent="0.25">
      <c r="A2216" s="8"/>
      <c r="B2216" s="5"/>
      <c r="C2216" s="5"/>
      <c r="D2216" s="5"/>
      <c r="E2216" s="5"/>
      <c r="F2216" s="94" t="str">
        <f t="shared" si="349"/>
        <v/>
      </c>
      <c r="G2216" s="94" t="str">
        <f t="shared" si="350"/>
        <v/>
      </c>
      <c r="H2216" s="127" t="str">
        <f>IF(A2216&lt;&gt;"",IF(MID(C2216,1,1)="c",$AS$26,IF(MID(C2216,1,1)="r",$AS$41,IF(MID(C2216,1,1)="p",#REF!,#REF!))),"")</f>
        <v/>
      </c>
      <c r="I2216" s="92" t="str">
        <f t="shared" si="351"/>
        <v/>
      </c>
      <c r="J2216" s="92" t="str">
        <f t="shared" si="352"/>
        <v/>
      </c>
      <c r="K2216" s="92" t="str">
        <f t="shared" si="353"/>
        <v/>
      </c>
      <c r="L2216" s="92" t="str">
        <f t="shared" si="354"/>
        <v/>
      </c>
      <c r="M2216" s="95" t="str">
        <f>IF(A2216&lt;&gt;"",IF(MID(C2216,1,1)="c",SigmaEpsConcrete(I2216,$AN$30:$AN$33,$AR$30:$AR$33,$AS$26,$AS$27,$AS$28,$AQ$20,$AU$19),""),"")</f>
        <v/>
      </c>
      <c r="N2216" s="95" t="str">
        <f>IF(A2216&lt;&gt;"",IF(MID(C2216,1,1)="r",SigmaEpsReinf(J2216,$AS$42:$AS$43,$AS$41,$AS$39,$AS$40,$AQ$38),""),"")</f>
        <v/>
      </c>
      <c r="Q2216" s="92" t="str">
        <f t="shared" si="356"/>
        <v/>
      </c>
      <c r="R2216" s="92" t="str">
        <f t="shared" si="357"/>
        <v/>
      </c>
      <c r="U2216" s="5"/>
      <c r="V2216" s="5"/>
      <c r="W2216" s="94" t="str">
        <f t="shared" si="355"/>
        <v/>
      </c>
      <c r="X2216" s="94" t="str">
        <f t="shared" si="358"/>
        <v/>
      </c>
      <c r="Y2216" s="5"/>
      <c r="BK2216" s="8"/>
      <c r="BL2216" s="5"/>
      <c r="BM2216" s="5"/>
      <c r="BN2216" s="5"/>
      <c r="BO2216" s="5"/>
      <c r="BP2216" s="1"/>
      <c r="BQ2216" s="1"/>
      <c r="BR2216" s="1"/>
      <c r="BS2216" s="1"/>
      <c r="BT2216" s="1"/>
      <c r="BU2216" s="4"/>
      <c r="BV2216" s="1"/>
      <c r="BW2216" s="3"/>
      <c r="BX2216" s="4"/>
      <c r="BY2216" s="5"/>
      <c r="BZ2216" s="5"/>
      <c r="CA2216" s="5"/>
      <c r="CB2216" s="5"/>
      <c r="CC2216" s="5"/>
      <c r="CD2216" s="43"/>
    </row>
    <row r="2217" spans="1:82" x14ac:dyDescent="0.25">
      <c r="A2217" s="8"/>
      <c r="B2217" s="5"/>
      <c r="C2217" s="5"/>
      <c r="D2217" s="5"/>
      <c r="E2217" s="5"/>
      <c r="F2217" s="94" t="str">
        <f t="shared" si="349"/>
        <v/>
      </c>
      <c r="G2217" s="94" t="str">
        <f t="shared" si="350"/>
        <v/>
      </c>
      <c r="H2217" s="127" t="str">
        <f>IF(A2217&lt;&gt;"",IF(MID(C2217,1,1)="c",$AS$26,IF(MID(C2217,1,1)="r",$AS$41,IF(MID(C2217,1,1)="p",#REF!,#REF!))),"")</f>
        <v/>
      </c>
      <c r="I2217" s="92" t="str">
        <f t="shared" si="351"/>
        <v/>
      </c>
      <c r="J2217" s="92" t="str">
        <f t="shared" si="352"/>
        <v/>
      </c>
      <c r="K2217" s="92" t="str">
        <f t="shared" si="353"/>
        <v/>
      </c>
      <c r="L2217" s="92" t="str">
        <f t="shared" si="354"/>
        <v/>
      </c>
      <c r="M2217" s="95" t="str">
        <f>IF(A2217&lt;&gt;"",IF(MID(C2217,1,1)="c",SigmaEpsConcrete(I2217,$AN$30:$AN$33,$AR$30:$AR$33,$AS$26,$AS$27,$AS$28,$AQ$20,$AU$19),""),"")</f>
        <v/>
      </c>
      <c r="N2217" s="95" t="str">
        <f>IF(A2217&lt;&gt;"",IF(MID(C2217,1,1)="r",SigmaEpsReinf(J2217,$AS$42:$AS$43,$AS$41,$AS$39,$AS$40,$AQ$38),""),"")</f>
        <v/>
      </c>
      <c r="Q2217" s="92" t="str">
        <f t="shared" si="356"/>
        <v/>
      </c>
      <c r="R2217" s="92" t="str">
        <f t="shared" si="357"/>
        <v/>
      </c>
      <c r="U2217" s="5"/>
      <c r="V2217" s="5"/>
      <c r="W2217" s="94" t="str">
        <f t="shared" si="355"/>
        <v/>
      </c>
      <c r="X2217" s="94" t="str">
        <f t="shared" si="358"/>
        <v/>
      </c>
      <c r="Y2217" s="5"/>
      <c r="BK2217" s="8"/>
      <c r="BL2217" s="5"/>
      <c r="BM2217" s="5"/>
      <c r="BN2217" s="5"/>
      <c r="BO2217" s="5"/>
      <c r="BP2217" s="1"/>
      <c r="BQ2217" s="1"/>
      <c r="BR2217" s="1"/>
      <c r="BS2217" s="1"/>
      <c r="BT2217" s="1"/>
      <c r="BU2217" s="4"/>
      <c r="BV2217" s="1"/>
      <c r="BW2217" s="3"/>
      <c r="BX2217" s="4"/>
      <c r="BY2217" s="5"/>
      <c r="BZ2217" s="5"/>
      <c r="CA2217" s="5"/>
      <c r="CB2217" s="5"/>
      <c r="CC2217" s="5"/>
      <c r="CD2217" s="43"/>
    </row>
    <row r="2218" spans="1:82" x14ac:dyDescent="0.25">
      <c r="A2218" s="8"/>
      <c r="B2218" s="5"/>
      <c r="C2218" s="5"/>
      <c r="D2218" s="5"/>
      <c r="E2218" s="5"/>
      <c r="F2218" s="94" t="str">
        <f t="shared" si="349"/>
        <v/>
      </c>
      <c r="G2218" s="94" t="str">
        <f t="shared" si="350"/>
        <v/>
      </c>
      <c r="H2218" s="127" t="str">
        <f>IF(A2218&lt;&gt;"",IF(MID(C2218,1,1)="c",$AS$26,IF(MID(C2218,1,1)="r",$AS$41,IF(MID(C2218,1,1)="p",#REF!,#REF!))),"")</f>
        <v/>
      </c>
      <c r="I2218" s="92" t="str">
        <f t="shared" si="351"/>
        <v/>
      </c>
      <c r="J2218" s="92" t="str">
        <f t="shared" si="352"/>
        <v/>
      </c>
      <c r="K2218" s="92" t="str">
        <f t="shared" si="353"/>
        <v/>
      </c>
      <c r="L2218" s="92" t="str">
        <f t="shared" si="354"/>
        <v/>
      </c>
      <c r="M2218" s="95" t="str">
        <f>IF(A2218&lt;&gt;"",IF(MID(C2218,1,1)="c",SigmaEpsConcrete(I2218,$AN$30:$AN$33,$AR$30:$AR$33,$AS$26,$AS$27,$AS$28,$AQ$20,$AU$19),""),"")</f>
        <v/>
      </c>
      <c r="N2218" s="95" t="str">
        <f>IF(A2218&lt;&gt;"",IF(MID(C2218,1,1)="r",SigmaEpsReinf(J2218,$AS$42:$AS$43,$AS$41,$AS$39,$AS$40,$AQ$38),""),"")</f>
        <v/>
      </c>
      <c r="Q2218" s="92" t="str">
        <f t="shared" si="356"/>
        <v/>
      </c>
      <c r="R2218" s="92" t="str">
        <f t="shared" si="357"/>
        <v/>
      </c>
      <c r="U2218" s="5"/>
      <c r="V2218" s="5"/>
      <c r="W2218" s="94" t="str">
        <f t="shared" si="355"/>
        <v/>
      </c>
      <c r="X2218" s="94" t="str">
        <f t="shared" si="358"/>
        <v/>
      </c>
      <c r="Y2218" s="5"/>
      <c r="BK2218" s="8"/>
      <c r="BL2218" s="5"/>
      <c r="BM2218" s="5"/>
      <c r="BN2218" s="5"/>
      <c r="BO2218" s="5"/>
      <c r="BP2218" s="1"/>
      <c r="BQ2218" s="1"/>
      <c r="BR2218" s="1"/>
      <c r="BS2218" s="1"/>
      <c r="BT2218" s="1"/>
      <c r="BU2218" s="4"/>
      <c r="BV2218" s="1"/>
      <c r="BW2218" s="3"/>
      <c r="BX2218" s="4"/>
      <c r="BY2218" s="5"/>
      <c r="BZ2218" s="5"/>
      <c r="CA2218" s="5"/>
      <c r="CB2218" s="5"/>
      <c r="CC2218" s="5"/>
      <c r="CD2218" s="43"/>
    </row>
    <row r="2219" spans="1:82" x14ac:dyDescent="0.25">
      <c r="A2219" s="8"/>
      <c r="B2219" s="5"/>
      <c r="C2219" s="5"/>
      <c r="D2219" s="5"/>
      <c r="E2219" s="5"/>
      <c r="F2219" s="94" t="str">
        <f t="shared" si="349"/>
        <v/>
      </c>
      <c r="G2219" s="94" t="str">
        <f t="shared" si="350"/>
        <v/>
      </c>
      <c r="H2219" s="127" t="str">
        <f>IF(A2219&lt;&gt;"",IF(MID(C2219,1,1)="c",$AS$26,IF(MID(C2219,1,1)="r",$AS$41,IF(MID(C2219,1,1)="p",#REF!,#REF!))),"")</f>
        <v/>
      </c>
      <c r="I2219" s="92" t="str">
        <f t="shared" si="351"/>
        <v/>
      </c>
      <c r="J2219" s="92" t="str">
        <f t="shared" si="352"/>
        <v/>
      </c>
      <c r="K2219" s="92" t="str">
        <f t="shared" si="353"/>
        <v/>
      </c>
      <c r="L2219" s="92" t="str">
        <f t="shared" si="354"/>
        <v/>
      </c>
      <c r="M2219" s="95" t="str">
        <f>IF(A2219&lt;&gt;"",IF(MID(C2219,1,1)="c",SigmaEpsConcrete(I2219,$AN$30:$AN$33,$AR$30:$AR$33,$AS$26,$AS$27,$AS$28,$AQ$20,$AU$19),""),"")</f>
        <v/>
      </c>
      <c r="N2219" s="95" t="str">
        <f>IF(A2219&lt;&gt;"",IF(MID(C2219,1,1)="r",SigmaEpsReinf(J2219,$AS$42:$AS$43,$AS$41,$AS$39,$AS$40,$AQ$38),""),"")</f>
        <v/>
      </c>
      <c r="Q2219" s="92" t="str">
        <f t="shared" si="356"/>
        <v/>
      </c>
      <c r="R2219" s="92" t="str">
        <f t="shared" si="357"/>
        <v/>
      </c>
      <c r="U2219" s="5"/>
      <c r="V2219" s="5"/>
      <c r="W2219" s="94" t="str">
        <f t="shared" si="355"/>
        <v/>
      </c>
      <c r="X2219" s="94" t="str">
        <f t="shared" si="358"/>
        <v/>
      </c>
      <c r="Y2219" s="5"/>
      <c r="BK2219" s="8"/>
      <c r="BL2219" s="5"/>
      <c r="BM2219" s="5"/>
      <c r="BN2219" s="5"/>
      <c r="BO2219" s="5"/>
      <c r="BP2219" s="1"/>
      <c r="BQ2219" s="1"/>
      <c r="BR2219" s="1"/>
      <c r="BS2219" s="1"/>
      <c r="BT2219" s="1"/>
      <c r="BU2219" s="4"/>
      <c r="BV2219" s="1"/>
      <c r="BW2219" s="3"/>
      <c r="BX2219" s="4"/>
      <c r="BY2219" s="5"/>
      <c r="BZ2219" s="5"/>
      <c r="CA2219" s="5"/>
      <c r="CB2219" s="5"/>
      <c r="CC2219" s="5"/>
      <c r="CD2219" s="43"/>
    </row>
    <row r="2220" spans="1:82" x14ac:dyDescent="0.25">
      <c r="A2220" s="8"/>
      <c r="B2220" s="5"/>
      <c r="C2220" s="5"/>
      <c r="D2220" s="5"/>
      <c r="E2220" s="5"/>
      <c r="F2220" s="94" t="str">
        <f t="shared" si="349"/>
        <v/>
      </c>
      <c r="G2220" s="94" t="str">
        <f t="shared" si="350"/>
        <v/>
      </c>
      <c r="H2220" s="127" t="str">
        <f>IF(A2220&lt;&gt;"",IF(MID(C2220,1,1)="c",$AS$26,IF(MID(C2220,1,1)="r",$AS$41,IF(MID(C2220,1,1)="p",#REF!,#REF!))),"")</f>
        <v/>
      </c>
      <c r="I2220" s="92" t="str">
        <f t="shared" si="351"/>
        <v/>
      </c>
      <c r="J2220" s="92" t="str">
        <f t="shared" si="352"/>
        <v/>
      </c>
      <c r="K2220" s="92" t="str">
        <f t="shared" si="353"/>
        <v/>
      </c>
      <c r="L2220" s="92" t="str">
        <f t="shared" si="354"/>
        <v/>
      </c>
      <c r="M2220" s="95" t="str">
        <f>IF(A2220&lt;&gt;"",IF(MID(C2220,1,1)="c",SigmaEpsConcrete(I2220,$AN$30:$AN$33,$AR$30:$AR$33,$AS$26,$AS$27,$AS$28,$AQ$20,$AU$19),""),"")</f>
        <v/>
      </c>
      <c r="N2220" s="95" t="str">
        <f>IF(A2220&lt;&gt;"",IF(MID(C2220,1,1)="r",SigmaEpsReinf(J2220,$AS$42:$AS$43,$AS$41,$AS$39,$AS$40,$AQ$38),""),"")</f>
        <v/>
      </c>
      <c r="Q2220" s="92" t="str">
        <f t="shared" si="356"/>
        <v/>
      </c>
      <c r="R2220" s="92" t="str">
        <f t="shared" si="357"/>
        <v/>
      </c>
      <c r="U2220" s="5"/>
      <c r="V2220" s="5"/>
      <c r="W2220" s="94" t="str">
        <f t="shared" si="355"/>
        <v/>
      </c>
      <c r="X2220" s="94" t="str">
        <f t="shared" si="358"/>
        <v/>
      </c>
      <c r="Y2220" s="5"/>
      <c r="BK2220" s="8"/>
      <c r="BL2220" s="5"/>
      <c r="BM2220" s="5"/>
      <c r="BN2220" s="5"/>
      <c r="BO2220" s="5"/>
      <c r="BP2220" s="1"/>
      <c r="BQ2220" s="1"/>
      <c r="BR2220" s="1"/>
      <c r="BS2220" s="1"/>
      <c r="BT2220" s="1"/>
      <c r="BU2220" s="4"/>
      <c r="BV2220" s="1"/>
      <c r="BW2220" s="3"/>
      <c r="BX2220" s="4"/>
      <c r="BY2220" s="5"/>
      <c r="BZ2220" s="5"/>
      <c r="CA2220" s="5"/>
      <c r="CB2220" s="5"/>
      <c r="CC2220" s="5"/>
      <c r="CD2220" s="43"/>
    </row>
    <row r="2221" spans="1:82" x14ac:dyDescent="0.25">
      <c r="A2221" s="8"/>
      <c r="B2221" s="5"/>
      <c r="C2221" s="5"/>
      <c r="D2221" s="5"/>
      <c r="E2221" s="5"/>
      <c r="F2221" s="94" t="str">
        <f t="shared" si="349"/>
        <v/>
      </c>
      <c r="G2221" s="94" t="str">
        <f t="shared" si="350"/>
        <v/>
      </c>
      <c r="H2221" s="127" t="str">
        <f>IF(A2221&lt;&gt;"",IF(MID(C2221,1,1)="c",$AS$26,IF(MID(C2221,1,1)="r",$AS$41,IF(MID(C2221,1,1)="p",#REF!,#REF!))),"")</f>
        <v/>
      </c>
      <c r="I2221" s="92" t="str">
        <f t="shared" si="351"/>
        <v/>
      </c>
      <c r="J2221" s="92" t="str">
        <f t="shared" si="352"/>
        <v/>
      </c>
      <c r="K2221" s="92" t="str">
        <f t="shared" si="353"/>
        <v/>
      </c>
      <c r="L2221" s="92" t="str">
        <f t="shared" si="354"/>
        <v/>
      </c>
      <c r="M2221" s="95" t="str">
        <f>IF(A2221&lt;&gt;"",IF(MID(C2221,1,1)="c",SigmaEpsConcrete(I2221,$AN$30:$AN$33,$AR$30:$AR$33,$AS$26,$AS$27,$AS$28,$AQ$20,$AU$19),""),"")</f>
        <v/>
      </c>
      <c r="N2221" s="95" t="str">
        <f>IF(A2221&lt;&gt;"",IF(MID(C2221,1,1)="r",SigmaEpsReinf(J2221,$AS$42:$AS$43,$AS$41,$AS$39,$AS$40,$AQ$38),""),"")</f>
        <v/>
      </c>
      <c r="Q2221" s="92" t="str">
        <f t="shared" si="356"/>
        <v/>
      </c>
      <c r="R2221" s="92" t="str">
        <f t="shared" si="357"/>
        <v/>
      </c>
      <c r="U2221" s="5"/>
      <c r="V2221" s="5"/>
      <c r="W2221" s="94" t="str">
        <f t="shared" si="355"/>
        <v/>
      </c>
      <c r="X2221" s="94" t="str">
        <f t="shared" si="358"/>
        <v/>
      </c>
      <c r="Y2221" s="5"/>
      <c r="BK2221" s="8"/>
      <c r="BL2221" s="5"/>
      <c r="BM2221" s="5"/>
      <c r="BN2221" s="5"/>
      <c r="BO2221" s="5"/>
      <c r="BP2221" s="1"/>
      <c r="BQ2221" s="1"/>
      <c r="BR2221" s="1"/>
      <c r="BS2221" s="1"/>
      <c r="BT2221" s="1"/>
      <c r="BU2221" s="4"/>
      <c r="BV2221" s="1"/>
      <c r="BW2221" s="3"/>
      <c r="BX2221" s="4"/>
      <c r="BY2221" s="5"/>
      <c r="BZ2221" s="5"/>
      <c r="CA2221" s="5"/>
      <c r="CB2221" s="5"/>
      <c r="CC2221" s="5"/>
      <c r="CD2221" s="43"/>
    </row>
    <row r="2222" spans="1:82" x14ac:dyDescent="0.25">
      <c r="A2222" s="8"/>
      <c r="B2222" s="5"/>
      <c r="C2222" s="5"/>
      <c r="D2222" s="5"/>
      <c r="E2222" s="5"/>
      <c r="F2222" s="94" t="str">
        <f t="shared" si="349"/>
        <v/>
      </c>
      <c r="G2222" s="94" t="str">
        <f t="shared" si="350"/>
        <v/>
      </c>
      <c r="H2222" s="127" t="str">
        <f>IF(A2222&lt;&gt;"",IF(MID(C2222,1,1)="c",$AS$26,IF(MID(C2222,1,1)="r",$AS$41,IF(MID(C2222,1,1)="p",#REF!,#REF!))),"")</f>
        <v/>
      </c>
      <c r="I2222" s="92" t="str">
        <f t="shared" si="351"/>
        <v/>
      </c>
      <c r="J2222" s="92" t="str">
        <f t="shared" si="352"/>
        <v/>
      </c>
      <c r="K2222" s="92" t="str">
        <f t="shared" si="353"/>
        <v/>
      </c>
      <c r="L2222" s="92" t="str">
        <f t="shared" si="354"/>
        <v/>
      </c>
      <c r="M2222" s="95" t="str">
        <f>IF(A2222&lt;&gt;"",IF(MID(C2222,1,1)="c",SigmaEpsConcrete(I2222,$AN$30:$AN$33,$AR$30:$AR$33,$AS$26,$AS$27,$AS$28,$AQ$20,$AU$19),""),"")</f>
        <v/>
      </c>
      <c r="N2222" s="95" t="str">
        <f>IF(A2222&lt;&gt;"",IF(MID(C2222,1,1)="r",SigmaEpsReinf(J2222,$AS$42:$AS$43,$AS$41,$AS$39,$AS$40,$AQ$38),""),"")</f>
        <v/>
      </c>
      <c r="Q2222" s="92" t="str">
        <f t="shared" si="356"/>
        <v/>
      </c>
      <c r="R2222" s="92" t="str">
        <f t="shared" si="357"/>
        <v/>
      </c>
      <c r="U2222" s="5"/>
      <c r="V2222" s="5"/>
      <c r="W2222" s="94" t="str">
        <f t="shared" si="355"/>
        <v/>
      </c>
      <c r="X2222" s="94" t="str">
        <f t="shared" si="358"/>
        <v/>
      </c>
      <c r="Y2222" s="5"/>
      <c r="BK2222" s="8"/>
      <c r="BL2222" s="5"/>
      <c r="BM2222" s="5"/>
      <c r="BN2222" s="5"/>
      <c r="BO2222" s="5"/>
      <c r="BP2222" s="1"/>
      <c r="BQ2222" s="1"/>
      <c r="BR2222" s="1"/>
      <c r="BS2222" s="1"/>
      <c r="BT2222" s="1"/>
      <c r="BU2222" s="4"/>
      <c r="BV2222" s="1"/>
      <c r="BW2222" s="3"/>
      <c r="BX2222" s="4"/>
      <c r="BY2222" s="5"/>
      <c r="BZ2222" s="5"/>
      <c r="CA2222" s="5"/>
      <c r="CB2222" s="5"/>
      <c r="CC2222" s="5"/>
      <c r="CD2222" s="43"/>
    </row>
    <row r="2223" spans="1:82" x14ac:dyDescent="0.25">
      <c r="A2223" s="8"/>
      <c r="B2223" s="5"/>
      <c r="C2223" s="5"/>
      <c r="D2223" s="5"/>
      <c r="E2223" s="5"/>
      <c r="F2223" s="94" t="str">
        <f t="shared" si="349"/>
        <v/>
      </c>
      <c r="G2223" s="94" t="str">
        <f t="shared" si="350"/>
        <v/>
      </c>
      <c r="H2223" s="127" t="str">
        <f>IF(A2223&lt;&gt;"",IF(MID(C2223,1,1)="c",$AS$26,IF(MID(C2223,1,1)="r",$AS$41,IF(MID(C2223,1,1)="p",#REF!,#REF!))),"")</f>
        <v/>
      </c>
      <c r="I2223" s="92" t="str">
        <f t="shared" si="351"/>
        <v/>
      </c>
      <c r="J2223" s="92" t="str">
        <f t="shared" si="352"/>
        <v/>
      </c>
      <c r="K2223" s="92" t="str">
        <f t="shared" si="353"/>
        <v/>
      </c>
      <c r="L2223" s="92" t="str">
        <f t="shared" si="354"/>
        <v/>
      </c>
      <c r="M2223" s="95" t="str">
        <f>IF(A2223&lt;&gt;"",IF(MID(C2223,1,1)="c",SigmaEpsConcrete(I2223,$AN$30:$AN$33,$AR$30:$AR$33,$AS$26,$AS$27,$AS$28,$AQ$20,$AU$19),""),"")</f>
        <v/>
      </c>
      <c r="N2223" s="95" t="str">
        <f>IF(A2223&lt;&gt;"",IF(MID(C2223,1,1)="r",SigmaEpsReinf(J2223,$AS$42:$AS$43,$AS$41,$AS$39,$AS$40,$AQ$38),""),"")</f>
        <v/>
      </c>
      <c r="Q2223" s="92" t="str">
        <f t="shared" si="356"/>
        <v/>
      </c>
      <c r="R2223" s="92" t="str">
        <f t="shared" si="357"/>
        <v/>
      </c>
      <c r="U2223" s="5"/>
      <c r="V2223" s="5"/>
      <c r="W2223" s="94" t="str">
        <f t="shared" si="355"/>
        <v/>
      </c>
      <c r="X2223" s="94" t="str">
        <f t="shared" si="358"/>
        <v/>
      </c>
      <c r="Y2223" s="5"/>
      <c r="BK2223" s="8"/>
      <c r="BL2223" s="5"/>
      <c r="BM2223" s="5"/>
      <c r="BN2223" s="5"/>
      <c r="BO2223" s="5"/>
      <c r="BP2223" s="1"/>
      <c r="BQ2223" s="1"/>
      <c r="BR2223" s="1"/>
      <c r="BS2223" s="1"/>
      <c r="BT2223" s="1"/>
      <c r="BU2223" s="4"/>
      <c r="BV2223" s="1"/>
      <c r="BW2223" s="3"/>
      <c r="BX2223" s="4"/>
      <c r="BY2223" s="5"/>
      <c r="BZ2223" s="5"/>
      <c r="CA2223" s="5"/>
      <c r="CB2223" s="5"/>
      <c r="CC2223" s="5"/>
      <c r="CD2223" s="43"/>
    </row>
    <row r="2224" spans="1:82" x14ac:dyDescent="0.25">
      <c r="A2224" s="8"/>
      <c r="B2224" s="5"/>
      <c r="C2224" s="5"/>
      <c r="D2224" s="5"/>
      <c r="E2224" s="5"/>
      <c r="F2224" s="94" t="str">
        <f t="shared" si="349"/>
        <v/>
      </c>
      <c r="G2224" s="94" t="str">
        <f t="shared" si="350"/>
        <v/>
      </c>
      <c r="H2224" s="127" t="str">
        <f>IF(A2224&lt;&gt;"",IF(MID(C2224,1,1)="c",$AS$26,IF(MID(C2224,1,1)="r",$AS$41,IF(MID(C2224,1,1)="p",#REF!,#REF!))),"")</f>
        <v/>
      </c>
      <c r="I2224" s="92" t="str">
        <f t="shared" si="351"/>
        <v/>
      </c>
      <c r="J2224" s="92" t="str">
        <f t="shared" si="352"/>
        <v/>
      </c>
      <c r="K2224" s="92" t="str">
        <f t="shared" si="353"/>
        <v/>
      </c>
      <c r="L2224" s="92" t="str">
        <f t="shared" si="354"/>
        <v/>
      </c>
      <c r="M2224" s="95" t="str">
        <f>IF(A2224&lt;&gt;"",IF(MID(C2224,1,1)="c",SigmaEpsConcrete(I2224,$AN$30:$AN$33,$AR$30:$AR$33,$AS$26,$AS$27,$AS$28,$AQ$20,$AU$19),""),"")</f>
        <v/>
      </c>
      <c r="N2224" s="95" t="str">
        <f>IF(A2224&lt;&gt;"",IF(MID(C2224,1,1)="r",SigmaEpsReinf(J2224,$AS$42:$AS$43,$AS$41,$AS$39,$AS$40,$AQ$38),""),"")</f>
        <v/>
      </c>
      <c r="Q2224" s="92" t="str">
        <f t="shared" si="356"/>
        <v/>
      </c>
      <c r="R2224" s="92" t="str">
        <f t="shared" si="357"/>
        <v/>
      </c>
      <c r="U2224" s="5"/>
      <c r="V2224" s="5"/>
      <c r="W2224" s="94" t="str">
        <f t="shared" si="355"/>
        <v/>
      </c>
      <c r="X2224" s="94" t="str">
        <f t="shared" si="358"/>
        <v/>
      </c>
      <c r="Y2224" s="5"/>
      <c r="BK2224" s="8"/>
      <c r="BL2224" s="5"/>
      <c r="BM2224" s="5"/>
      <c r="BN2224" s="5"/>
      <c r="BO2224" s="5"/>
      <c r="BP2224" s="1"/>
      <c r="BQ2224" s="1"/>
      <c r="BR2224" s="1"/>
      <c r="BS2224" s="1"/>
      <c r="BT2224" s="1"/>
      <c r="BU2224" s="4"/>
      <c r="BV2224" s="1"/>
      <c r="BW2224" s="3"/>
      <c r="BX2224" s="4"/>
      <c r="BY2224" s="5"/>
      <c r="BZ2224" s="5"/>
      <c r="CA2224" s="5"/>
      <c r="CB2224" s="5"/>
      <c r="CC2224" s="5"/>
      <c r="CD2224" s="43"/>
    </row>
    <row r="2225" spans="1:82" x14ac:dyDescent="0.25">
      <c r="A2225" s="8"/>
      <c r="B2225" s="5"/>
      <c r="C2225" s="5"/>
      <c r="D2225" s="5"/>
      <c r="E2225" s="5"/>
      <c r="F2225" s="94" t="str">
        <f t="shared" si="349"/>
        <v/>
      </c>
      <c r="G2225" s="94" t="str">
        <f t="shared" si="350"/>
        <v/>
      </c>
      <c r="H2225" s="127" t="str">
        <f>IF(A2225&lt;&gt;"",IF(MID(C2225,1,1)="c",$AS$26,IF(MID(C2225,1,1)="r",$AS$41,IF(MID(C2225,1,1)="p",#REF!,#REF!))),"")</f>
        <v/>
      </c>
      <c r="I2225" s="92" t="str">
        <f t="shared" si="351"/>
        <v/>
      </c>
      <c r="J2225" s="92" t="str">
        <f t="shared" si="352"/>
        <v/>
      </c>
      <c r="K2225" s="92" t="str">
        <f t="shared" si="353"/>
        <v/>
      </c>
      <c r="L2225" s="92" t="str">
        <f t="shared" si="354"/>
        <v/>
      </c>
      <c r="M2225" s="95" t="str">
        <f>IF(A2225&lt;&gt;"",IF(MID(C2225,1,1)="c",SigmaEpsConcrete(I2225,$AN$30:$AN$33,$AR$30:$AR$33,$AS$26,$AS$27,$AS$28,$AQ$20,$AU$19),""),"")</f>
        <v/>
      </c>
      <c r="N2225" s="95" t="str">
        <f>IF(A2225&lt;&gt;"",IF(MID(C2225,1,1)="r",SigmaEpsReinf(J2225,$AS$42:$AS$43,$AS$41,$AS$39,$AS$40,$AQ$38),""),"")</f>
        <v/>
      </c>
      <c r="Q2225" s="92" t="str">
        <f t="shared" si="356"/>
        <v/>
      </c>
      <c r="R2225" s="92" t="str">
        <f t="shared" si="357"/>
        <v/>
      </c>
      <c r="U2225" s="5"/>
      <c r="V2225" s="5"/>
      <c r="W2225" s="94" t="str">
        <f t="shared" si="355"/>
        <v/>
      </c>
      <c r="X2225" s="94" t="str">
        <f t="shared" si="358"/>
        <v/>
      </c>
      <c r="Y2225" s="5"/>
      <c r="BK2225" s="8"/>
      <c r="BL2225" s="5"/>
      <c r="BM2225" s="5"/>
      <c r="BN2225" s="5"/>
      <c r="BO2225" s="5"/>
      <c r="BP2225" s="1"/>
      <c r="BQ2225" s="1"/>
      <c r="BR2225" s="1"/>
      <c r="BS2225" s="1"/>
      <c r="BT2225" s="1"/>
      <c r="BU2225" s="4"/>
      <c r="BV2225" s="1"/>
      <c r="BW2225" s="3"/>
      <c r="BX2225" s="4"/>
      <c r="BY2225" s="5"/>
      <c r="BZ2225" s="5"/>
      <c r="CA2225" s="5"/>
      <c r="CB2225" s="5"/>
      <c r="CC2225" s="5"/>
      <c r="CD2225" s="43"/>
    </row>
    <row r="2226" spans="1:82" x14ac:dyDescent="0.25">
      <c r="A2226" s="8"/>
      <c r="B2226" s="5"/>
      <c r="C2226" s="5"/>
      <c r="D2226" s="5"/>
      <c r="E2226" s="5"/>
      <c r="F2226" s="94" t="str">
        <f t="shared" si="349"/>
        <v/>
      </c>
      <c r="G2226" s="94" t="str">
        <f t="shared" si="350"/>
        <v/>
      </c>
      <c r="H2226" s="127" t="str">
        <f>IF(A2226&lt;&gt;"",IF(MID(C2226,1,1)="c",$AS$26,IF(MID(C2226,1,1)="r",$AS$41,IF(MID(C2226,1,1)="p",#REF!,#REF!))),"")</f>
        <v/>
      </c>
      <c r="I2226" s="92" t="str">
        <f t="shared" si="351"/>
        <v/>
      </c>
      <c r="J2226" s="92" t="str">
        <f t="shared" si="352"/>
        <v/>
      </c>
      <c r="K2226" s="92" t="str">
        <f t="shared" si="353"/>
        <v/>
      </c>
      <c r="L2226" s="92" t="str">
        <f t="shared" si="354"/>
        <v/>
      </c>
      <c r="M2226" s="95" t="str">
        <f>IF(A2226&lt;&gt;"",IF(MID(C2226,1,1)="c",SigmaEpsConcrete(I2226,$AN$30:$AN$33,$AR$30:$AR$33,$AS$26,$AS$27,$AS$28,$AQ$20,$AU$19),""),"")</f>
        <v/>
      </c>
      <c r="N2226" s="95" t="str">
        <f>IF(A2226&lt;&gt;"",IF(MID(C2226,1,1)="r",SigmaEpsReinf(J2226,$AS$42:$AS$43,$AS$41,$AS$39,$AS$40,$AQ$38),""),"")</f>
        <v/>
      </c>
      <c r="Q2226" s="92" t="str">
        <f t="shared" si="356"/>
        <v/>
      </c>
      <c r="R2226" s="92" t="str">
        <f t="shared" si="357"/>
        <v/>
      </c>
      <c r="U2226" s="5"/>
      <c r="V2226" s="5"/>
      <c r="W2226" s="94" t="str">
        <f t="shared" si="355"/>
        <v/>
      </c>
      <c r="X2226" s="94" t="str">
        <f t="shared" si="358"/>
        <v/>
      </c>
      <c r="Y2226" s="5"/>
      <c r="BK2226" s="8"/>
      <c r="BL2226" s="5"/>
      <c r="BM2226" s="5"/>
      <c r="BN2226" s="5"/>
      <c r="BO2226" s="5"/>
      <c r="BP2226" s="1"/>
      <c r="BQ2226" s="1"/>
      <c r="BR2226" s="1"/>
      <c r="BS2226" s="1"/>
      <c r="BT2226" s="1"/>
      <c r="BU2226" s="4"/>
      <c r="BV2226" s="1"/>
      <c r="BW2226" s="3"/>
      <c r="BX2226" s="4"/>
      <c r="BY2226" s="5"/>
      <c r="BZ2226" s="5"/>
      <c r="CA2226" s="5"/>
      <c r="CB2226" s="5"/>
      <c r="CC2226" s="5"/>
      <c r="CD2226" s="43"/>
    </row>
    <row r="2227" spans="1:82" x14ac:dyDescent="0.25">
      <c r="A2227" s="8"/>
      <c r="B2227" s="5"/>
      <c r="C2227" s="5"/>
      <c r="D2227" s="5"/>
      <c r="E2227" s="5"/>
      <c r="F2227" s="94" t="str">
        <f t="shared" si="349"/>
        <v/>
      </c>
      <c r="G2227" s="94" t="str">
        <f t="shared" si="350"/>
        <v/>
      </c>
      <c r="H2227" s="127" t="str">
        <f>IF(A2227&lt;&gt;"",IF(MID(C2227,1,1)="c",$AS$26,IF(MID(C2227,1,1)="r",$AS$41,IF(MID(C2227,1,1)="p",#REF!,#REF!))),"")</f>
        <v/>
      </c>
      <c r="I2227" s="92" t="str">
        <f t="shared" si="351"/>
        <v/>
      </c>
      <c r="J2227" s="92" t="str">
        <f t="shared" si="352"/>
        <v/>
      </c>
      <c r="K2227" s="92" t="str">
        <f t="shared" si="353"/>
        <v/>
      </c>
      <c r="L2227" s="92" t="str">
        <f t="shared" si="354"/>
        <v/>
      </c>
      <c r="M2227" s="95" t="str">
        <f>IF(A2227&lt;&gt;"",IF(MID(C2227,1,1)="c",SigmaEpsConcrete(I2227,$AN$30:$AN$33,$AR$30:$AR$33,$AS$26,$AS$27,$AS$28,$AQ$20,$AU$19),""),"")</f>
        <v/>
      </c>
      <c r="N2227" s="95" t="str">
        <f>IF(A2227&lt;&gt;"",IF(MID(C2227,1,1)="r",SigmaEpsReinf(J2227,$AS$42:$AS$43,$AS$41,$AS$39,$AS$40,$AQ$38),""),"")</f>
        <v/>
      </c>
      <c r="Q2227" s="92" t="str">
        <f t="shared" si="356"/>
        <v/>
      </c>
      <c r="R2227" s="92" t="str">
        <f t="shared" si="357"/>
        <v/>
      </c>
      <c r="U2227" s="5"/>
      <c r="V2227" s="5"/>
      <c r="W2227" s="94" t="str">
        <f t="shared" si="355"/>
        <v/>
      </c>
      <c r="X2227" s="94" t="str">
        <f t="shared" si="358"/>
        <v/>
      </c>
      <c r="Y2227" s="5"/>
      <c r="BK2227" s="8"/>
      <c r="BL2227" s="5"/>
      <c r="BM2227" s="5"/>
      <c r="BN2227" s="5"/>
      <c r="BO2227" s="5"/>
      <c r="BP2227" s="1"/>
      <c r="BQ2227" s="1"/>
      <c r="BR2227" s="1"/>
      <c r="BS2227" s="1"/>
      <c r="BT2227" s="1"/>
      <c r="BU2227" s="4"/>
      <c r="BV2227" s="1"/>
      <c r="BW2227" s="3"/>
      <c r="BX2227" s="4"/>
      <c r="BY2227" s="5"/>
      <c r="BZ2227" s="5"/>
      <c r="CA2227" s="5"/>
      <c r="CB2227" s="5"/>
      <c r="CC2227" s="5"/>
      <c r="CD2227" s="43"/>
    </row>
    <row r="2228" spans="1:82" x14ac:dyDescent="0.25">
      <c r="A2228" s="8"/>
      <c r="B2228" s="5"/>
      <c r="C2228" s="5"/>
      <c r="D2228" s="5"/>
      <c r="E2228" s="5"/>
      <c r="F2228" s="94" t="str">
        <f t="shared" si="349"/>
        <v/>
      </c>
      <c r="G2228" s="94" t="str">
        <f t="shared" si="350"/>
        <v/>
      </c>
      <c r="H2228" s="127" t="str">
        <f>IF(A2228&lt;&gt;"",IF(MID(C2228,1,1)="c",$AS$26,IF(MID(C2228,1,1)="r",$AS$41,IF(MID(C2228,1,1)="p",#REF!,#REF!))),"")</f>
        <v/>
      </c>
      <c r="I2228" s="92" t="str">
        <f t="shared" si="351"/>
        <v/>
      </c>
      <c r="J2228" s="92" t="str">
        <f t="shared" si="352"/>
        <v/>
      </c>
      <c r="K2228" s="92" t="str">
        <f t="shared" si="353"/>
        <v/>
      </c>
      <c r="L2228" s="92" t="str">
        <f t="shared" si="354"/>
        <v/>
      </c>
      <c r="M2228" s="95" t="str">
        <f>IF(A2228&lt;&gt;"",IF(MID(C2228,1,1)="c",SigmaEpsConcrete(I2228,$AN$30:$AN$33,$AR$30:$AR$33,$AS$26,$AS$27,$AS$28,$AQ$20,$AU$19),""),"")</f>
        <v/>
      </c>
      <c r="N2228" s="95" t="str">
        <f>IF(A2228&lt;&gt;"",IF(MID(C2228,1,1)="r",SigmaEpsReinf(J2228,$AS$42:$AS$43,$AS$41,$AS$39,$AS$40,$AQ$38),""),"")</f>
        <v/>
      </c>
      <c r="Q2228" s="92" t="str">
        <f t="shared" si="356"/>
        <v/>
      </c>
      <c r="R2228" s="92" t="str">
        <f t="shared" si="357"/>
        <v/>
      </c>
      <c r="U2228" s="5"/>
      <c r="V2228" s="5"/>
      <c r="W2228" s="94" t="str">
        <f t="shared" si="355"/>
        <v/>
      </c>
      <c r="X2228" s="94" t="str">
        <f t="shared" si="358"/>
        <v/>
      </c>
      <c r="Y2228" s="5"/>
      <c r="BK2228" s="8"/>
      <c r="BL2228" s="5"/>
      <c r="BM2228" s="5"/>
      <c r="BN2228" s="5"/>
      <c r="BO2228" s="5"/>
      <c r="BP2228" s="1"/>
      <c r="BQ2228" s="1"/>
      <c r="BR2228" s="1"/>
      <c r="BS2228" s="1"/>
      <c r="BT2228" s="1"/>
      <c r="BU2228" s="4"/>
      <c r="BV2228" s="1"/>
      <c r="BW2228" s="3"/>
      <c r="BX2228" s="4"/>
      <c r="BY2228" s="5"/>
      <c r="BZ2228" s="5"/>
      <c r="CA2228" s="5"/>
      <c r="CB2228" s="5"/>
      <c r="CC2228" s="5"/>
      <c r="CD2228" s="43"/>
    </row>
    <row r="2229" spans="1:82" x14ac:dyDescent="0.25">
      <c r="A2229" s="8"/>
      <c r="B2229" s="5"/>
      <c r="C2229" s="5"/>
      <c r="D2229" s="5"/>
      <c r="E2229" s="5"/>
      <c r="F2229" s="94" t="str">
        <f t="shared" si="349"/>
        <v/>
      </c>
      <c r="G2229" s="94" t="str">
        <f t="shared" si="350"/>
        <v/>
      </c>
      <c r="H2229" s="127" t="str">
        <f>IF(A2229&lt;&gt;"",IF(MID(C2229,1,1)="c",$AS$26,IF(MID(C2229,1,1)="r",$AS$41,IF(MID(C2229,1,1)="p",#REF!,#REF!))),"")</f>
        <v/>
      </c>
      <c r="I2229" s="92" t="str">
        <f t="shared" si="351"/>
        <v/>
      </c>
      <c r="J2229" s="92" t="str">
        <f t="shared" si="352"/>
        <v/>
      </c>
      <c r="K2229" s="92" t="str">
        <f t="shared" si="353"/>
        <v/>
      </c>
      <c r="L2229" s="92" t="str">
        <f t="shared" si="354"/>
        <v/>
      </c>
      <c r="M2229" s="95" t="str">
        <f>IF(A2229&lt;&gt;"",IF(MID(C2229,1,1)="c",SigmaEpsConcrete(I2229,$AN$30:$AN$33,$AR$30:$AR$33,$AS$26,$AS$27,$AS$28,$AQ$20,$AU$19),""),"")</f>
        <v/>
      </c>
      <c r="N2229" s="95" t="str">
        <f>IF(A2229&lt;&gt;"",IF(MID(C2229,1,1)="r",SigmaEpsReinf(J2229,$AS$42:$AS$43,$AS$41,$AS$39,$AS$40,$AQ$38),""),"")</f>
        <v/>
      </c>
      <c r="Q2229" s="92" t="str">
        <f t="shared" si="356"/>
        <v/>
      </c>
      <c r="R2229" s="92" t="str">
        <f t="shared" si="357"/>
        <v/>
      </c>
      <c r="U2229" s="5"/>
      <c r="V2229" s="5"/>
      <c r="W2229" s="94" t="str">
        <f t="shared" si="355"/>
        <v/>
      </c>
      <c r="X2229" s="94" t="str">
        <f t="shared" si="358"/>
        <v/>
      </c>
      <c r="Y2229" s="5"/>
      <c r="BK2229" s="8"/>
      <c r="BL2229" s="5"/>
      <c r="BM2229" s="5"/>
      <c r="BN2229" s="5"/>
      <c r="BO2229" s="5"/>
      <c r="BP2229" s="1"/>
      <c r="BQ2229" s="1"/>
      <c r="BR2229" s="1"/>
      <c r="BS2229" s="1"/>
      <c r="BT2229" s="1"/>
      <c r="BU2229" s="4"/>
      <c r="BV2229" s="1"/>
      <c r="BW2229" s="3"/>
      <c r="BX2229" s="4"/>
      <c r="BY2229" s="5"/>
      <c r="BZ2229" s="5"/>
      <c r="CA2229" s="5"/>
      <c r="CB2229" s="5"/>
      <c r="CC2229" s="5"/>
      <c r="CD2229" s="43"/>
    </row>
    <row r="2230" spans="1:82" x14ac:dyDescent="0.25">
      <c r="A2230" s="8"/>
      <c r="B2230" s="5"/>
      <c r="C2230" s="5"/>
      <c r="D2230" s="5"/>
      <c r="E2230" s="5"/>
      <c r="F2230" s="94" t="str">
        <f t="shared" si="349"/>
        <v/>
      </c>
      <c r="G2230" s="94" t="str">
        <f t="shared" si="350"/>
        <v/>
      </c>
      <c r="H2230" s="127" t="str">
        <f>IF(A2230&lt;&gt;"",IF(MID(C2230,1,1)="c",$AS$26,IF(MID(C2230,1,1)="r",$AS$41,IF(MID(C2230,1,1)="p",#REF!,#REF!))),"")</f>
        <v/>
      </c>
      <c r="I2230" s="92" t="str">
        <f t="shared" si="351"/>
        <v/>
      </c>
      <c r="J2230" s="92" t="str">
        <f t="shared" si="352"/>
        <v/>
      </c>
      <c r="K2230" s="92" t="str">
        <f t="shared" si="353"/>
        <v/>
      </c>
      <c r="L2230" s="92" t="str">
        <f t="shared" si="354"/>
        <v/>
      </c>
      <c r="M2230" s="95" t="str">
        <f>IF(A2230&lt;&gt;"",IF(MID(C2230,1,1)="c",SigmaEpsConcrete(I2230,$AN$30:$AN$33,$AR$30:$AR$33,$AS$26,$AS$27,$AS$28,$AQ$20,$AU$19),""),"")</f>
        <v/>
      </c>
      <c r="N2230" s="95" t="str">
        <f>IF(A2230&lt;&gt;"",IF(MID(C2230,1,1)="r",SigmaEpsReinf(J2230,$AS$42:$AS$43,$AS$41,$AS$39,$AS$40,$AQ$38),""),"")</f>
        <v/>
      </c>
      <c r="Q2230" s="92" t="str">
        <f t="shared" si="356"/>
        <v/>
      </c>
      <c r="R2230" s="92" t="str">
        <f t="shared" si="357"/>
        <v/>
      </c>
      <c r="U2230" s="5"/>
      <c r="V2230" s="5"/>
      <c r="W2230" s="94" t="str">
        <f t="shared" si="355"/>
        <v/>
      </c>
      <c r="X2230" s="94" t="str">
        <f t="shared" si="358"/>
        <v/>
      </c>
      <c r="Y2230" s="5"/>
      <c r="BK2230" s="8"/>
      <c r="BL2230" s="5"/>
      <c r="BM2230" s="5"/>
      <c r="BN2230" s="5"/>
      <c r="BO2230" s="5"/>
      <c r="BP2230" s="1"/>
      <c r="BQ2230" s="1"/>
      <c r="BR2230" s="1"/>
      <c r="BS2230" s="1"/>
      <c r="BT2230" s="1"/>
      <c r="BU2230" s="4"/>
      <c r="BV2230" s="1"/>
      <c r="BW2230" s="3"/>
      <c r="BX2230" s="4"/>
      <c r="BY2230" s="5"/>
      <c r="BZ2230" s="5"/>
      <c r="CA2230" s="5"/>
      <c r="CB2230" s="5"/>
      <c r="CC2230" s="5"/>
      <c r="CD2230" s="43"/>
    </row>
    <row r="2231" spans="1:82" x14ac:dyDescent="0.25">
      <c r="A2231" s="8"/>
      <c r="B2231" s="5"/>
      <c r="C2231" s="5"/>
      <c r="D2231" s="5"/>
      <c r="E2231" s="5"/>
      <c r="F2231" s="94" t="str">
        <f t="shared" si="349"/>
        <v/>
      </c>
      <c r="G2231" s="94" t="str">
        <f t="shared" si="350"/>
        <v/>
      </c>
      <c r="H2231" s="127" t="str">
        <f>IF(A2231&lt;&gt;"",IF(MID(C2231,1,1)="c",$AS$26,IF(MID(C2231,1,1)="r",$AS$41,IF(MID(C2231,1,1)="p",#REF!,#REF!))),"")</f>
        <v/>
      </c>
      <c r="I2231" s="92" t="str">
        <f t="shared" si="351"/>
        <v/>
      </c>
      <c r="J2231" s="92" t="str">
        <f t="shared" si="352"/>
        <v/>
      </c>
      <c r="K2231" s="92" t="str">
        <f t="shared" si="353"/>
        <v/>
      </c>
      <c r="L2231" s="92" t="str">
        <f t="shared" si="354"/>
        <v/>
      </c>
      <c r="M2231" s="95" t="str">
        <f>IF(A2231&lt;&gt;"",IF(MID(C2231,1,1)="c",SigmaEpsConcrete(I2231,$AN$30:$AN$33,$AR$30:$AR$33,$AS$26,$AS$27,$AS$28,$AQ$20,$AU$19),""),"")</f>
        <v/>
      </c>
      <c r="N2231" s="95" t="str">
        <f>IF(A2231&lt;&gt;"",IF(MID(C2231,1,1)="r",SigmaEpsReinf(J2231,$AS$42:$AS$43,$AS$41,$AS$39,$AS$40,$AQ$38),""),"")</f>
        <v/>
      </c>
      <c r="Q2231" s="92" t="str">
        <f t="shared" si="356"/>
        <v/>
      </c>
      <c r="R2231" s="92" t="str">
        <f t="shared" si="357"/>
        <v/>
      </c>
      <c r="U2231" s="5"/>
      <c r="V2231" s="5"/>
      <c r="W2231" s="94" t="str">
        <f t="shared" si="355"/>
        <v/>
      </c>
      <c r="X2231" s="94" t="str">
        <f t="shared" si="358"/>
        <v/>
      </c>
      <c r="Y2231" s="5"/>
      <c r="BK2231" s="8"/>
      <c r="BL2231" s="5"/>
      <c r="BM2231" s="5"/>
      <c r="BN2231" s="5"/>
      <c r="BO2231" s="5"/>
      <c r="BP2231" s="1"/>
      <c r="BQ2231" s="1"/>
      <c r="BR2231" s="1"/>
      <c r="BS2231" s="1"/>
      <c r="BT2231" s="1"/>
      <c r="BU2231" s="4"/>
      <c r="BV2231" s="1"/>
      <c r="BW2231" s="3"/>
      <c r="BX2231" s="4"/>
      <c r="BY2231" s="5"/>
      <c r="BZ2231" s="5"/>
      <c r="CA2231" s="5"/>
      <c r="CB2231" s="5"/>
      <c r="CC2231" s="5"/>
      <c r="CD2231" s="43"/>
    </row>
    <row r="2232" spans="1:82" x14ac:dyDescent="0.25">
      <c r="A2232" s="8"/>
      <c r="B2232" s="5"/>
      <c r="C2232" s="5"/>
      <c r="D2232" s="5"/>
      <c r="E2232" s="5"/>
      <c r="F2232" s="94" t="str">
        <f t="shared" si="349"/>
        <v/>
      </c>
      <c r="G2232" s="94" t="str">
        <f t="shared" si="350"/>
        <v/>
      </c>
      <c r="H2232" s="127" t="str">
        <f>IF(A2232&lt;&gt;"",IF(MID(C2232,1,1)="c",$AS$26,IF(MID(C2232,1,1)="r",$AS$41,IF(MID(C2232,1,1)="p",#REF!,#REF!))),"")</f>
        <v/>
      </c>
      <c r="I2232" s="92" t="str">
        <f t="shared" si="351"/>
        <v/>
      </c>
      <c r="J2232" s="92" t="str">
        <f t="shared" si="352"/>
        <v/>
      </c>
      <c r="K2232" s="92" t="str">
        <f t="shared" si="353"/>
        <v/>
      </c>
      <c r="L2232" s="92" t="str">
        <f t="shared" si="354"/>
        <v/>
      </c>
      <c r="M2232" s="95" t="str">
        <f>IF(A2232&lt;&gt;"",IF(MID(C2232,1,1)="c",SigmaEpsConcrete(I2232,$AN$30:$AN$33,$AR$30:$AR$33,$AS$26,$AS$27,$AS$28,$AQ$20,$AU$19),""),"")</f>
        <v/>
      </c>
      <c r="N2232" s="95" t="str">
        <f>IF(A2232&lt;&gt;"",IF(MID(C2232,1,1)="r",SigmaEpsReinf(J2232,$AS$42:$AS$43,$AS$41,$AS$39,$AS$40,$AQ$38),""),"")</f>
        <v/>
      </c>
      <c r="Q2232" s="92" t="str">
        <f t="shared" si="356"/>
        <v/>
      </c>
      <c r="R2232" s="92" t="str">
        <f t="shared" si="357"/>
        <v/>
      </c>
      <c r="U2232" s="5"/>
      <c r="V2232" s="5"/>
      <c r="W2232" s="94" t="str">
        <f t="shared" si="355"/>
        <v/>
      </c>
      <c r="X2232" s="94" t="str">
        <f t="shared" si="358"/>
        <v/>
      </c>
      <c r="Y2232" s="5"/>
      <c r="BK2232" s="8"/>
      <c r="BL2232" s="5"/>
      <c r="BM2232" s="5"/>
      <c r="BN2232" s="5"/>
      <c r="BO2232" s="5"/>
      <c r="BP2232" s="1"/>
      <c r="BQ2232" s="1"/>
      <c r="BR2232" s="1"/>
      <c r="BS2232" s="1"/>
      <c r="BT2232" s="1"/>
      <c r="BU2232" s="4"/>
      <c r="BV2232" s="1"/>
      <c r="BW2232" s="3"/>
      <c r="BX2232" s="4"/>
      <c r="BY2232" s="5"/>
      <c r="BZ2232" s="5"/>
      <c r="CA2232" s="5"/>
      <c r="CB2232" s="5"/>
      <c r="CC2232" s="5"/>
      <c r="CD2232" s="43"/>
    </row>
    <row r="2233" spans="1:82" x14ac:dyDescent="0.25">
      <c r="A2233" s="8"/>
      <c r="B2233" s="5"/>
      <c r="C2233" s="5"/>
      <c r="D2233" s="5"/>
      <c r="E2233" s="5"/>
      <c r="F2233" s="94" t="str">
        <f t="shared" si="349"/>
        <v/>
      </c>
      <c r="G2233" s="94" t="str">
        <f t="shared" si="350"/>
        <v/>
      </c>
      <c r="H2233" s="127" t="str">
        <f>IF(A2233&lt;&gt;"",IF(MID(C2233,1,1)="c",$AS$26,IF(MID(C2233,1,1)="r",$AS$41,IF(MID(C2233,1,1)="p",#REF!,#REF!))),"")</f>
        <v/>
      </c>
      <c r="I2233" s="92" t="str">
        <f t="shared" si="351"/>
        <v/>
      </c>
      <c r="J2233" s="92" t="str">
        <f t="shared" si="352"/>
        <v/>
      </c>
      <c r="K2233" s="92" t="str">
        <f t="shared" si="353"/>
        <v/>
      </c>
      <c r="L2233" s="92" t="str">
        <f t="shared" si="354"/>
        <v/>
      </c>
      <c r="M2233" s="95" t="str">
        <f>IF(A2233&lt;&gt;"",IF(MID(C2233,1,1)="c",SigmaEpsConcrete(I2233,$AN$30:$AN$33,$AR$30:$AR$33,$AS$26,$AS$27,$AS$28,$AQ$20,$AU$19),""),"")</f>
        <v/>
      </c>
      <c r="N2233" s="95" t="str">
        <f>IF(A2233&lt;&gt;"",IF(MID(C2233,1,1)="r",SigmaEpsReinf(J2233,$AS$42:$AS$43,$AS$41,$AS$39,$AS$40,$AQ$38),""),"")</f>
        <v/>
      </c>
      <c r="Q2233" s="92" t="str">
        <f t="shared" si="356"/>
        <v/>
      </c>
      <c r="R2233" s="92" t="str">
        <f t="shared" si="357"/>
        <v/>
      </c>
      <c r="U2233" s="5"/>
      <c r="V2233" s="5"/>
      <c r="W2233" s="94" t="str">
        <f t="shared" si="355"/>
        <v/>
      </c>
      <c r="X2233" s="94" t="str">
        <f t="shared" si="358"/>
        <v/>
      </c>
      <c r="Y2233" s="5"/>
      <c r="BK2233" s="8"/>
      <c r="BL2233" s="5"/>
      <c r="BM2233" s="5"/>
      <c r="BN2233" s="5"/>
      <c r="BO2233" s="5"/>
      <c r="BP2233" s="1"/>
      <c r="BQ2233" s="1"/>
      <c r="BR2233" s="1"/>
      <c r="BS2233" s="1"/>
      <c r="BT2233" s="1"/>
      <c r="BU2233" s="4"/>
      <c r="BV2233" s="1"/>
      <c r="BW2233" s="3"/>
      <c r="BX2233" s="4"/>
      <c r="BY2233" s="5"/>
      <c r="BZ2233" s="5"/>
      <c r="CA2233" s="5"/>
      <c r="CB2233" s="5"/>
      <c r="CC2233" s="5"/>
      <c r="CD2233" s="43"/>
    </row>
    <row r="2234" spans="1:82" x14ac:dyDescent="0.25">
      <c r="A2234" s="8"/>
      <c r="B2234" s="5"/>
      <c r="C2234" s="5"/>
      <c r="D2234" s="5"/>
      <c r="E2234" s="5"/>
      <c r="F2234" s="94" t="str">
        <f t="shared" si="349"/>
        <v/>
      </c>
      <c r="G2234" s="94" t="str">
        <f t="shared" si="350"/>
        <v/>
      </c>
      <c r="H2234" s="127" t="str">
        <f>IF(A2234&lt;&gt;"",IF(MID(C2234,1,1)="c",$AS$26,IF(MID(C2234,1,1)="r",$AS$41,IF(MID(C2234,1,1)="p",#REF!,#REF!))),"")</f>
        <v/>
      </c>
      <c r="I2234" s="92" t="str">
        <f t="shared" si="351"/>
        <v/>
      </c>
      <c r="J2234" s="92" t="str">
        <f t="shared" si="352"/>
        <v/>
      </c>
      <c r="K2234" s="92" t="str">
        <f t="shared" si="353"/>
        <v/>
      </c>
      <c r="L2234" s="92" t="str">
        <f t="shared" si="354"/>
        <v/>
      </c>
      <c r="M2234" s="95" t="str">
        <f>IF(A2234&lt;&gt;"",IF(MID(C2234,1,1)="c",SigmaEpsConcrete(I2234,$AN$30:$AN$33,$AR$30:$AR$33,$AS$26,$AS$27,$AS$28,$AQ$20,$AU$19),""),"")</f>
        <v/>
      </c>
      <c r="N2234" s="95" t="str">
        <f>IF(A2234&lt;&gt;"",IF(MID(C2234,1,1)="r",SigmaEpsReinf(J2234,$AS$42:$AS$43,$AS$41,$AS$39,$AS$40,$AQ$38),""),"")</f>
        <v/>
      </c>
      <c r="Q2234" s="92" t="str">
        <f t="shared" si="356"/>
        <v/>
      </c>
      <c r="R2234" s="92" t="str">
        <f t="shared" si="357"/>
        <v/>
      </c>
      <c r="U2234" s="5"/>
      <c r="V2234" s="5"/>
      <c r="W2234" s="94" t="str">
        <f t="shared" si="355"/>
        <v/>
      </c>
      <c r="X2234" s="94" t="str">
        <f t="shared" si="358"/>
        <v/>
      </c>
      <c r="Y2234" s="5"/>
      <c r="BK2234" s="8"/>
      <c r="BL2234" s="5"/>
      <c r="BM2234" s="5"/>
      <c r="BN2234" s="5"/>
      <c r="BO2234" s="5"/>
      <c r="BP2234" s="1"/>
      <c r="BQ2234" s="1"/>
      <c r="BR2234" s="1"/>
      <c r="BS2234" s="1"/>
      <c r="BT2234" s="1"/>
      <c r="BU2234" s="4"/>
      <c r="BV2234" s="1"/>
      <c r="BW2234" s="3"/>
      <c r="BX2234" s="4"/>
      <c r="BY2234" s="5"/>
      <c r="BZ2234" s="5"/>
      <c r="CA2234" s="5"/>
      <c r="CB2234" s="5"/>
      <c r="CC2234" s="5"/>
      <c r="CD2234" s="43"/>
    </row>
    <row r="2235" spans="1:82" x14ac:dyDescent="0.25">
      <c r="A2235" s="8"/>
      <c r="B2235" s="5"/>
      <c r="C2235" s="5"/>
      <c r="D2235" s="5"/>
      <c r="E2235" s="5"/>
      <c r="F2235" s="94" t="str">
        <f t="shared" si="349"/>
        <v/>
      </c>
      <c r="G2235" s="94" t="str">
        <f t="shared" si="350"/>
        <v/>
      </c>
      <c r="H2235" s="127" t="str">
        <f>IF(A2235&lt;&gt;"",IF(MID(C2235,1,1)="c",$AS$26,IF(MID(C2235,1,1)="r",$AS$41,IF(MID(C2235,1,1)="p",#REF!,#REF!))),"")</f>
        <v/>
      </c>
      <c r="I2235" s="92" t="str">
        <f t="shared" si="351"/>
        <v/>
      </c>
      <c r="J2235" s="92" t="str">
        <f t="shared" si="352"/>
        <v/>
      </c>
      <c r="K2235" s="92" t="str">
        <f t="shared" si="353"/>
        <v/>
      </c>
      <c r="L2235" s="92" t="str">
        <f t="shared" si="354"/>
        <v/>
      </c>
      <c r="M2235" s="95" t="str">
        <f>IF(A2235&lt;&gt;"",IF(MID(C2235,1,1)="c",SigmaEpsConcrete(I2235,$AN$30:$AN$33,$AR$30:$AR$33,$AS$26,$AS$27,$AS$28,$AQ$20,$AU$19),""),"")</f>
        <v/>
      </c>
      <c r="N2235" s="95" t="str">
        <f>IF(A2235&lt;&gt;"",IF(MID(C2235,1,1)="r",SigmaEpsReinf(J2235,$AS$42:$AS$43,$AS$41,$AS$39,$AS$40,$AQ$38),""),"")</f>
        <v/>
      </c>
      <c r="Q2235" s="92" t="str">
        <f t="shared" si="356"/>
        <v/>
      </c>
      <c r="R2235" s="92" t="str">
        <f t="shared" si="357"/>
        <v/>
      </c>
      <c r="U2235" s="5"/>
      <c r="V2235" s="5"/>
      <c r="W2235" s="94" t="str">
        <f t="shared" si="355"/>
        <v/>
      </c>
      <c r="X2235" s="94" t="str">
        <f t="shared" si="358"/>
        <v/>
      </c>
      <c r="Y2235" s="5"/>
      <c r="BK2235" s="8"/>
      <c r="BL2235" s="5"/>
      <c r="BM2235" s="5"/>
      <c r="BN2235" s="5"/>
      <c r="BO2235" s="5"/>
      <c r="BP2235" s="1"/>
      <c r="BQ2235" s="1"/>
      <c r="BR2235" s="1"/>
      <c r="BS2235" s="1"/>
      <c r="BT2235" s="1"/>
      <c r="BU2235" s="4"/>
      <c r="BV2235" s="1"/>
      <c r="BW2235" s="3"/>
      <c r="BX2235" s="4"/>
      <c r="BY2235" s="5"/>
      <c r="BZ2235" s="5"/>
      <c r="CA2235" s="5"/>
      <c r="CB2235" s="5"/>
      <c r="CC2235" s="5"/>
      <c r="CD2235" s="43"/>
    </row>
    <row r="2236" spans="1:82" x14ac:dyDescent="0.25">
      <c r="A2236" s="8"/>
      <c r="B2236" s="5"/>
      <c r="C2236" s="5"/>
      <c r="D2236" s="5"/>
      <c r="E2236" s="5"/>
      <c r="F2236" s="94" t="str">
        <f t="shared" si="349"/>
        <v/>
      </c>
      <c r="G2236" s="94" t="str">
        <f t="shared" si="350"/>
        <v/>
      </c>
      <c r="H2236" s="127" t="str">
        <f>IF(A2236&lt;&gt;"",IF(MID(C2236,1,1)="c",$AS$26,IF(MID(C2236,1,1)="r",$AS$41,IF(MID(C2236,1,1)="p",#REF!,#REF!))),"")</f>
        <v/>
      </c>
      <c r="I2236" s="92" t="str">
        <f t="shared" si="351"/>
        <v/>
      </c>
      <c r="J2236" s="92" t="str">
        <f t="shared" si="352"/>
        <v/>
      </c>
      <c r="K2236" s="92" t="str">
        <f t="shared" si="353"/>
        <v/>
      </c>
      <c r="L2236" s="92" t="str">
        <f t="shared" si="354"/>
        <v/>
      </c>
      <c r="M2236" s="95" t="str">
        <f>IF(A2236&lt;&gt;"",IF(MID(C2236,1,1)="c",SigmaEpsConcrete(I2236,$AN$30:$AN$33,$AR$30:$AR$33,$AS$26,$AS$27,$AS$28,$AQ$20,$AU$19),""),"")</f>
        <v/>
      </c>
      <c r="N2236" s="95" t="str">
        <f>IF(A2236&lt;&gt;"",IF(MID(C2236,1,1)="r",SigmaEpsReinf(J2236,$AS$42:$AS$43,$AS$41,$AS$39,$AS$40,$AQ$38),""),"")</f>
        <v/>
      </c>
      <c r="Q2236" s="92" t="str">
        <f t="shared" si="356"/>
        <v/>
      </c>
      <c r="R2236" s="92" t="str">
        <f t="shared" si="357"/>
        <v/>
      </c>
      <c r="U2236" s="5"/>
      <c r="V2236" s="5"/>
      <c r="W2236" s="94" t="str">
        <f t="shared" si="355"/>
        <v/>
      </c>
      <c r="X2236" s="94" t="str">
        <f t="shared" si="358"/>
        <v/>
      </c>
      <c r="Y2236" s="5"/>
      <c r="BK2236" s="8"/>
      <c r="BL2236" s="5"/>
      <c r="BM2236" s="5"/>
      <c r="BN2236" s="5"/>
      <c r="BO2236" s="5"/>
      <c r="BP2236" s="1"/>
      <c r="BQ2236" s="1"/>
      <c r="BR2236" s="1"/>
      <c r="BS2236" s="1"/>
      <c r="BT2236" s="1"/>
      <c r="BU2236" s="4"/>
      <c r="BV2236" s="1"/>
      <c r="BW2236" s="3"/>
      <c r="BX2236" s="4"/>
      <c r="BY2236" s="5"/>
      <c r="BZ2236" s="5"/>
      <c r="CA2236" s="5"/>
      <c r="CB2236" s="5"/>
      <c r="CC2236" s="5"/>
      <c r="CD2236" s="43"/>
    </row>
    <row r="2237" spans="1:82" x14ac:dyDescent="0.25">
      <c r="A2237" s="8"/>
      <c r="B2237" s="5"/>
      <c r="C2237" s="5"/>
      <c r="D2237" s="5"/>
      <c r="E2237" s="5"/>
      <c r="F2237" s="94" t="str">
        <f t="shared" si="349"/>
        <v/>
      </c>
      <c r="G2237" s="94" t="str">
        <f t="shared" si="350"/>
        <v/>
      </c>
      <c r="H2237" s="127" t="str">
        <f>IF(A2237&lt;&gt;"",IF(MID(C2237,1,1)="c",$AS$26,IF(MID(C2237,1,1)="r",$AS$41,IF(MID(C2237,1,1)="p",#REF!,#REF!))),"")</f>
        <v/>
      </c>
      <c r="I2237" s="92" t="str">
        <f t="shared" si="351"/>
        <v/>
      </c>
      <c r="J2237" s="92" t="str">
        <f t="shared" si="352"/>
        <v/>
      </c>
      <c r="K2237" s="92" t="str">
        <f t="shared" si="353"/>
        <v/>
      </c>
      <c r="L2237" s="92" t="str">
        <f t="shared" si="354"/>
        <v/>
      </c>
      <c r="M2237" s="95" t="str">
        <f>IF(A2237&lt;&gt;"",IF(MID(C2237,1,1)="c",SigmaEpsConcrete(I2237,$AN$30:$AN$33,$AR$30:$AR$33,$AS$26,$AS$27,$AS$28,$AQ$20,$AU$19),""),"")</f>
        <v/>
      </c>
      <c r="N2237" s="95" t="str">
        <f>IF(A2237&lt;&gt;"",IF(MID(C2237,1,1)="r",SigmaEpsReinf(J2237,$AS$42:$AS$43,$AS$41,$AS$39,$AS$40,$AQ$38),""),"")</f>
        <v/>
      </c>
      <c r="Q2237" s="92" t="str">
        <f t="shared" si="356"/>
        <v/>
      </c>
      <c r="R2237" s="92" t="str">
        <f t="shared" si="357"/>
        <v/>
      </c>
      <c r="U2237" s="5"/>
      <c r="V2237" s="5"/>
      <c r="W2237" s="94" t="str">
        <f t="shared" si="355"/>
        <v/>
      </c>
      <c r="X2237" s="94" t="str">
        <f t="shared" si="358"/>
        <v/>
      </c>
      <c r="Y2237" s="5"/>
      <c r="BK2237" s="8"/>
      <c r="BL2237" s="5"/>
      <c r="BM2237" s="5"/>
      <c r="BN2237" s="5"/>
      <c r="BO2237" s="5"/>
      <c r="BP2237" s="1"/>
      <c r="BQ2237" s="1"/>
      <c r="BR2237" s="1"/>
      <c r="BS2237" s="1"/>
      <c r="BT2237" s="1"/>
      <c r="BU2237" s="4"/>
      <c r="BV2237" s="1"/>
      <c r="BW2237" s="3"/>
      <c r="BX2237" s="4"/>
      <c r="BY2237" s="5"/>
      <c r="BZ2237" s="5"/>
      <c r="CA2237" s="5"/>
      <c r="CB2237" s="5"/>
      <c r="CC2237" s="5"/>
      <c r="CD2237" s="43"/>
    </row>
    <row r="2238" spans="1:82" x14ac:dyDescent="0.25">
      <c r="A2238" s="8"/>
      <c r="B2238" s="5"/>
      <c r="C2238" s="5"/>
      <c r="D2238" s="5"/>
      <c r="E2238" s="5"/>
      <c r="F2238" s="94" t="str">
        <f t="shared" si="349"/>
        <v/>
      </c>
      <c r="G2238" s="94" t="str">
        <f t="shared" si="350"/>
        <v/>
      </c>
      <c r="H2238" s="127" t="str">
        <f>IF(A2238&lt;&gt;"",IF(MID(C2238,1,1)="c",$AS$26,IF(MID(C2238,1,1)="r",$AS$41,IF(MID(C2238,1,1)="p",#REF!,#REF!))),"")</f>
        <v/>
      </c>
      <c r="I2238" s="92" t="str">
        <f t="shared" si="351"/>
        <v/>
      </c>
      <c r="J2238" s="92" t="str">
        <f t="shared" si="352"/>
        <v/>
      </c>
      <c r="K2238" s="92" t="str">
        <f t="shared" si="353"/>
        <v/>
      </c>
      <c r="L2238" s="92" t="str">
        <f t="shared" si="354"/>
        <v/>
      </c>
      <c r="M2238" s="95" t="str">
        <f>IF(A2238&lt;&gt;"",IF(MID(C2238,1,1)="c",SigmaEpsConcrete(I2238,$AN$30:$AN$33,$AR$30:$AR$33,$AS$26,$AS$27,$AS$28,$AQ$20,$AU$19),""),"")</f>
        <v/>
      </c>
      <c r="N2238" s="95" t="str">
        <f>IF(A2238&lt;&gt;"",IF(MID(C2238,1,1)="r",SigmaEpsReinf(J2238,$AS$42:$AS$43,$AS$41,$AS$39,$AS$40,$AQ$38),""),"")</f>
        <v/>
      </c>
      <c r="Q2238" s="92" t="str">
        <f t="shared" si="356"/>
        <v/>
      </c>
      <c r="R2238" s="92" t="str">
        <f t="shared" si="357"/>
        <v/>
      </c>
      <c r="U2238" s="5"/>
      <c r="V2238" s="5"/>
      <c r="W2238" s="94" t="str">
        <f t="shared" si="355"/>
        <v/>
      </c>
      <c r="X2238" s="94" t="str">
        <f t="shared" si="358"/>
        <v/>
      </c>
      <c r="Y2238" s="5"/>
      <c r="BK2238" s="8"/>
      <c r="BL2238" s="5"/>
      <c r="BM2238" s="5"/>
      <c r="BN2238" s="5"/>
      <c r="BO2238" s="5"/>
      <c r="BP2238" s="1"/>
      <c r="BQ2238" s="1"/>
      <c r="BR2238" s="1"/>
      <c r="BS2238" s="1"/>
      <c r="BT2238" s="1"/>
      <c r="BU2238" s="4"/>
      <c r="BV2238" s="1"/>
      <c r="BW2238" s="3"/>
      <c r="BX2238" s="4"/>
      <c r="BY2238" s="5"/>
      <c r="BZ2238" s="5"/>
      <c r="CA2238" s="5"/>
      <c r="CB2238" s="5"/>
      <c r="CC2238" s="5"/>
      <c r="CD2238" s="43"/>
    </row>
    <row r="2239" spans="1:82" x14ac:dyDescent="0.25">
      <c r="A2239" s="8"/>
      <c r="B2239" s="5"/>
      <c r="C2239" s="5"/>
      <c r="D2239" s="5"/>
      <c r="E2239" s="5"/>
      <c r="F2239" s="94" t="str">
        <f t="shared" si="349"/>
        <v/>
      </c>
      <c r="G2239" s="94" t="str">
        <f t="shared" si="350"/>
        <v/>
      </c>
      <c r="H2239" s="127" t="str">
        <f>IF(A2239&lt;&gt;"",IF(MID(C2239,1,1)="c",$AS$26,IF(MID(C2239,1,1)="r",$AS$41,IF(MID(C2239,1,1)="p",#REF!,#REF!))),"")</f>
        <v/>
      </c>
      <c r="I2239" s="92" t="str">
        <f t="shared" si="351"/>
        <v/>
      </c>
      <c r="J2239" s="92" t="str">
        <f t="shared" si="352"/>
        <v/>
      </c>
      <c r="K2239" s="92" t="str">
        <f t="shared" si="353"/>
        <v/>
      </c>
      <c r="L2239" s="92" t="str">
        <f t="shared" si="354"/>
        <v/>
      </c>
      <c r="M2239" s="95" t="str">
        <f>IF(A2239&lt;&gt;"",IF(MID(C2239,1,1)="c",SigmaEpsConcrete(I2239,$AN$30:$AN$33,$AR$30:$AR$33,$AS$26,$AS$27,$AS$28,$AQ$20,$AU$19),""),"")</f>
        <v/>
      </c>
      <c r="N2239" s="95" t="str">
        <f>IF(A2239&lt;&gt;"",IF(MID(C2239,1,1)="r",SigmaEpsReinf(J2239,$AS$42:$AS$43,$AS$41,$AS$39,$AS$40,$AQ$38),""),"")</f>
        <v/>
      </c>
      <c r="Q2239" s="92" t="str">
        <f t="shared" si="356"/>
        <v/>
      </c>
      <c r="R2239" s="92" t="str">
        <f t="shared" si="357"/>
        <v/>
      </c>
      <c r="U2239" s="5"/>
      <c r="V2239" s="5"/>
      <c r="W2239" s="94" t="str">
        <f t="shared" si="355"/>
        <v/>
      </c>
      <c r="X2239" s="94" t="str">
        <f t="shared" si="358"/>
        <v/>
      </c>
      <c r="Y2239" s="5"/>
      <c r="BK2239" s="8"/>
      <c r="BL2239" s="5"/>
      <c r="BM2239" s="5"/>
      <c r="BN2239" s="5"/>
      <c r="BO2239" s="5"/>
      <c r="BP2239" s="1"/>
      <c r="BQ2239" s="1"/>
      <c r="BR2239" s="1"/>
      <c r="BS2239" s="1"/>
      <c r="BT2239" s="1"/>
      <c r="BU2239" s="4"/>
      <c r="BV2239" s="1"/>
      <c r="BW2239" s="3"/>
      <c r="BX2239" s="4"/>
      <c r="BY2239" s="5"/>
      <c r="BZ2239" s="5"/>
      <c r="CA2239" s="5"/>
      <c r="CB2239" s="5"/>
      <c r="CC2239" s="5"/>
      <c r="CD2239" s="43"/>
    </row>
    <row r="2240" spans="1:82" x14ac:dyDescent="0.25">
      <c r="A2240" s="8"/>
      <c r="B2240" s="5"/>
      <c r="C2240" s="5"/>
      <c r="D2240" s="5"/>
      <c r="E2240" s="5"/>
      <c r="F2240" s="94" t="str">
        <f t="shared" si="349"/>
        <v/>
      </c>
      <c r="G2240" s="94" t="str">
        <f t="shared" si="350"/>
        <v/>
      </c>
      <c r="H2240" s="127" t="str">
        <f>IF(A2240&lt;&gt;"",IF(MID(C2240,1,1)="c",$AS$26,IF(MID(C2240,1,1)="r",$AS$41,IF(MID(C2240,1,1)="p",#REF!,#REF!))),"")</f>
        <v/>
      </c>
      <c r="I2240" s="92" t="str">
        <f t="shared" si="351"/>
        <v/>
      </c>
      <c r="J2240" s="92" t="str">
        <f t="shared" si="352"/>
        <v/>
      </c>
      <c r="K2240" s="92" t="str">
        <f t="shared" si="353"/>
        <v/>
      </c>
      <c r="L2240" s="92" t="str">
        <f t="shared" si="354"/>
        <v/>
      </c>
      <c r="M2240" s="95" t="str">
        <f>IF(A2240&lt;&gt;"",IF(MID(C2240,1,1)="c",SigmaEpsConcrete(I2240,$AN$30:$AN$33,$AR$30:$AR$33,$AS$26,$AS$27,$AS$28,$AQ$20,$AU$19),""),"")</f>
        <v/>
      </c>
      <c r="N2240" s="95" t="str">
        <f>IF(A2240&lt;&gt;"",IF(MID(C2240,1,1)="r",SigmaEpsReinf(J2240,$AS$42:$AS$43,$AS$41,$AS$39,$AS$40,$AQ$38),""),"")</f>
        <v/>
      </c>
      <c r="Q2240" s="92" t="str">
        <f t="shared" si="356"/>
        <v/>
      </c>
      <c r="R2240" s="92" t="str">
        <f t="shared" si="357"/>
        <v/>
      </c>
      <c r="U2240" s="5"/>
      <c r="V2240" s="5"/>
      <c r="W2240" s="94" t="str">
        <f t="shared" si="355"/>
        <v/>
      </c>
      <c r="X2240" s="94" t="str">
        <f t="shared" si="358"/>
        <v/>
      </c>
      <c r="Y2240" s="5"/>
      <c r="BK2240" s="8"/>
      <c r="BL2240" s="5"/>
      <c r="BM2240" s="5"/>
      <c r="BN2240" s="5"/>
      <c r="BO2240" s="5"/>
      <c r="BP2240" s="1"/>
      <c r="BQ2240" s="1"/>
      <c r="BR2240" s="1"/>
      <c r="BS2240" s="1"/>
      <c r="BT2240" s="1"/>
      <c r="BU2240" s="4"/>
      <c r="BV2240" s="1"/>
      <c r="BW2240" s="3"/>
      <c r="BX2240" s="4"/>
      <c r="BY2240" s="5"/>
      <c r="BZ2240" s="5"/>
      <c r="CA2240" s="5"/>
      <c r="CB2240" s="5"/>
      <c r="CC2240" s="5"/>
      <c r="CD2240" s="43"/>
    </row>
    <row r="2241" spans="1:82" x14ac:dyDescent="0.25">
      <c r="A2241" s="8"/>
      <c r="B2241" s="5"/>
      <c r="C2241" s="5"/>
      <c r="D2241" s="5"/>
      <c r="E2241" s="5"/>
      <c r="F2241" s="94" t="str">
        <f t="shared" si="349"/>
        <v/>
      </c>
      <c r="G2241" s="94" t="str">
        <f t="shared" si="350"/>
        <v/>
      </c>
      <c r="H2241" s="127" t="str">
        <f>IF(A2241&lt;&gt;"",IF(MID(C2241,1,1)="c",$AS$26,IF(MID(C2241,1,1)="r",$AS$41,IF(MID(C2241,1,1)="p",#REF!,#REF!))),"")</f>
        <v/>
      </c>
      <c r="I2241" s="92" t="str">
        <f t="shared" si="351"/>
        <v/>
      </c>
      <c r="J2241" s="92" t="str">
        <f t="shared" si="352"/>
        <v/>
      </c>
      <c r="K2241" s="92" t="str">
        <f t="shared" si="353"/>
        <v/>
      </c>
      <c r="L2241" s="92" t="str">
        <f t="shared" si="354"/>
        <v/>
      </c>
      <c r="M2241" s="95" t="str">
        <f>IF(A2241&lt;&gt;"",IF(MID(C2241,1,1)="c",SigmaEpsConcrete(I2241,$AN$30:$AN$33,$AR$30:$AR$33,$AS$26,$AS$27,$AS$28,$AQ$20,$AU$19),""),"")</f>
        <v/>
      </c>
      <c r="N2241" s="95" t="str">
        <f>IF(A2241&lt;&gt;"",IF(MID(C2241,1,1)="r",SigmaEpsReinf(J2241,$AS$42:$AS$43,$AS$41,$AS$39,$AS$40,$AQ$38),""),"")</f>
        <v/>
      </c>
      <c r="Q2241" s="92" t="str">
        <f t="shared" si="356"/>
        <v/>
      </c>
      <c r="R2241" s="92" t="str">
        <f t="shared" si="357"/>
        <v/>
      </c>
      <c r="U2241" s="5"/>
      <c r="V2241" s="5"/>
      <c r="W2241" s="94" t="str">
        <f t="shared" si="355"/>
        <v/>
      </c>
      <c r="X2241" s="94" t="str">
        <f t="shared" si="358"/>
        <v/>
      </c>
      <c r="Y2241" s="5"/>
      <c r="BK2241" s="8"/>
      <c r="BL2241" s="5"/>
      <c r="BM2241" s="5"/>
      <c r="BN2241" s="5"/>
      <c r="BO2241" s="5"/>
      <c r="BP2241" s="1"/>
      <c r="BQ2241" s="1"/>
      <c r="BR2241" s="1"/>
      <c r="BS2241" s="1"/>
      <c r="BT2241" s="1"/>
      <c r="BU2241" s="4"/>
      <c r="BV2241" s="1"/>
      <c r="BW2241" s="3"/>
      <c r="BX2241" s="4"/>
      <c r="BY2241" s="5"/>
      <c r="BZ2241" s="5"/>
      <c r="CA2241" s="5"/>
      <c r="CB2241" s="5"/>
      <c r="CC2241" s="5"/>
      <c r="CD2241" s="43"/>
    </row>
    <row r="2242" spans="1:82" x14ac:dyDescent="0.25">
      <c r="A2242" s="8"/>
      <c r="B2242" s="5"/>
      <c r="C2242" s="5"/>
      <c r="D2242" s="5"/>
      <c r="E2242" s="5"/>
      <c r="F2242" s="94" t="str">
        <f t="shared" si="349"/>
        <v/>
      </c>
      <c r="G2242" s="94" t="str">
        <f t="shared" si="350"/>
        <v/>
      </c>
      <c r="H2242" s="127" t="str">
        <f>IF(A2242&lt;&gt;"",IF(MID(C2242,1,1)="c",$AS$26,IF(MID(C2242,1,1)="r",$AS$41,IF(MID(C2242,1,1)="p",#REF!,#REF!))),"")</f>
        <v/>
      </c>
      <c r="I2242" s="92" t="str">
        <f t="shared" si="351"/>
        <v/>
      </c>
      <c r="J2242" s="92" t="str">
        <f t="shared" si="352"/>
        <v/>
      </c>
      <c r="K2242" s="92" t="str">
        <f t="shared" si="353"/>
        <v/>
      </c>
      <c r="L2242" s="92" t="str">
        <f t="shared" si="354"/>
        <v/>
      </c>
      <c r="M2242" s="95" t="str">
        <f>IF(A2242&lt;&gt;"",IF(MID(C2242,1,1)="c",SigmaEpsConcrete(I2242,$AN$30:$AN$33,$AR$30:$AR$33,$AS$26,$AS$27,$AS$28,$AQ$20,$AU$19),""),"")</f>
        <v/>
      </c>
      <c r="N2242" s="95" t="str">
        <f>IF(A2242&lt;&gt;"",IF(MID(C2242,1,1)="r",SigmaEpsReinf(J2242,$AS$42:$AS$43,$AS$41,$AS$39,$AS$40,$AQ$38),""),"")</f>
        <v/>
      </c>
      <c r="Q2242" s="92" t="str">
        <f t="shared" si="356"/>
        <v/>
      </c>
      <c r="R2242" s="92" t="str">
        <f t="shared" si="357"/>
        <v/>
      </c>
      <c r="U2242" s="5"/>
      <c r="V2242" s="5"/>
      <c r="W2242" s="94" t="str">
        <f t="shared" si="355"/>
        <v/>
      </c>
      <c r="X2242" s="94" t="str">
        <f t="shared" si="358"/>
        <v/>
      </c>
      <c r="Y2242" s="5"/>
      <c r="BK2242" s="8"/>
      <c r="BL2242" s="5"/>
      <c r="BM2242" s="5"/>
      <c r="BN2242" s="5"/>
      <c r="BO2242" s="5"/>
      <c r="BP2242" s="1"/>
      <c r="BQ2242" s="1"/>
      <c r="BR2242" s="1"/>
      <c r="BS2242" s="1"/>
      <c r="BT2242" s="1"/>
      <c r="BU2242" s="4"/>
      <c r="BV2242" s="1"/>
      <c r="BW2242" s="3"/>
      <c r="BX2242" s="4"/>
      <c r="BY2242" s="5"/>
      <c r="BZ2242" s="5"/>
      <c r="CA2242" s="5"/>
      <c r="CB2242" s="5"/>
      <c r="CC2242" s="5"/>
      <c r="CD2242" s="43"/>
    </row>
    <row r="2243" spans="1:82" x14ac:dyDescent="0.25">
      <c r="A2243" s="8"/>
      <c r="B2243" s="5"/>
      <c r="C2243" s="5"/>
      <c r="D2243" s="5"/>
      <c r="E2243" s="5"/>
      <c r="F2243" s="94" t="str">
        <f t="shared" si="349"/>
        <v/>
      </c>
      <c r="G2243" s="94" t="str">
        <f t="shared" si="350"/>
        <v/>
      </c>
      <c r="H2243" s="127" t="str">
        <f>IF(A2243&lt;&gt;"",IF(MID(C2243,1,1)="c",$AS$26,IF(MID(C2243,1,1)="r",$AS$41,IF(MID(C2243,1,1)="p",#REF!,#REF!))),"")</f>
        <v/>
      </c>
      <c r="I2243" s="92" t="str">
        <f t="shared" si="351"/>
        <v/>
      </c>
      <c r="J2243" s="92" t="str">
        <f t="shared" si="352"/>
        <v/>
      </c>
      <c r="K2243" s="92" t="str">
        <f t="shared" si="353"/>
        <v/>
      </c>
      <c r="L2243" s="92" t="str">
        <f t="shared" si="354"/>
        <v/>
      </c>
      <c r="M2243" s="95" t="str">
        <f>IF(A2243&lt;&gt;"",IF(MID(C2243,1,1)="c",SigmaEpsConcrete(I2243,$AN$30:$AN$33,$AR$30:$AR$33,$AS$26,$AS$27,$AS$28,$AQ$20,$AU$19),""),"")</f>
        <v/>
      </c>
      <c r="N2243" s="95" t="str">
        <f>IF(A2243&lt;&gt;"",IF(MID(C2243,1,1)="r",SigmaEpsReinf(J2243,$AS$42:$AS$43,$AS$41,$AS$39,$AS$40,$AQ$38),""),"")</f>
        <v/>
      </c>
      <c r="Q2243" s="92" t="str">
        <f t="shared" si="356"/>
        <v/>
      </c>
      <c r="R2243" s="92" t="str">
        <f t="shared" si="357"/>
        <v/>
      </c>
      <c r="U2243" s="5"/>
      <c r="V2243" s="5"/>
      <c r="W2243" s="94" t="str">
        <f t="shared" si="355"/>
        <v/>
      </c>
      <c r="X2243" s="94" t="str">
        <f t="shared" si="358"/>
        <v/>
      </c>
      <c r="Y2243" s="5"/>
      <c r="BK2243" s="8"/>
      <c r="BL2243" s="5"/>
      <c r="BM2243" s="5"/>
      <c r="BN2243" s="5"/>
      <c r="BO2243" s="5"/>
      <c r="BP2243" s="1"/>
      <c r="BQ2243" s="1"/>
      <c r="BR2243" s="1"/>
      <c r="BS2243" s="1"/>
      <c r="BT2243" s="1"/>
      <c r="BU2243" s="4"/>
      <c r="BV2243" s="1"/>
      <c r="BW2243" s="3"/>
      <c r="BX2243" s="4"/>
      <c r="BY2243" s="5"/>
      <c r="BZ2243" s="5"/>
      <c r="CA2243" s="5"/>
      <c r="CB2243" s="5"/>
      <c r="CC2243" s="5"/>
      <c r="CD2243" s="43"/>
    </row>
    <row r="2244" spans="1:82" x14ac:dyDescent="0.25">
      <c r="A2244" s="8"/>
      <c r="B2244" s="5"/>
      <c r="C2244" s="5"/>
      <c r="D2244" s="5"/>
      <c r="E2244" s="5"/>
      <c r="F2244" s="94" t="str">
        <f t="shared" si="349"/>
        <v/>
      </c>
      <c r="G2244" s="94" t="str">
        <f t="shared" si="350"/>
        <v/>
      </c>
      <c r="H2244" s="127" t="str">
        <f>IF(A2244&lt;&gt;"",IF(MID(C2244,1,1)="c",$AS$26,IF(MID(C2244,1,1)="r",$AS$41,IF(MID(C2244,1,1)="p",#REF!,#REF!))),"")</f>
        <v/>
      </c>
      <c r="I2244" s="92" t="str">
        <f t="shared" si="351"/>
        <v/>
      </c>
      <c r="J2244" s="92" t="str">
        <f t="shared" si="352"/>
        <v/>
      </c>
      <c r="K2244" s="92" t="str">
        <f t="shared" si="353"/>
        <v/>
      </c>
      <c r="L2244" s="92" t="str">
        <f t="shared" si="354"/>
        <v/>
      </c>
      <c r="M2244" s="95" t="str">
        <f>IF(A2244&lt;&gt;"",IF(MID(C2244,1,1)="c",SigmaEpsConcrete(I2244,$AN$30:$AN$33,$AR$30:$AR$33,$AS$26,$AS$27,$AS$28,$AQ$20,$AU$19),""),"")</f>
        <v/>
      </c>
      <c r="N2244" s="95" t="str">
        <f>IF(A2244&lt;&gt;"",IF(MID(C2244,1,1)="r",SigmaEpsReinf(J2244,$AS$42:$AS$43,$AS$41,$AS$39,$AS$40,$AQ$38),""),"")</f>
        <v/>
      </c>
      <c r="Q2244" s="92" t="str">
        <f t="shared" si="356"/>
        <v/>
      </c>
      <c r="R2244" s="92" t="str">
        <f t="shared" si="357"/>
        <v/>
      </c>
      <c r="U2244" s="5"/>
      <c r="V2244" s="5"/>
      <c r="W2244" s="94" t="str">
        <f t="shared" si="355"/>
        <v/>
      </c>
      <c r="X2244" s="94" t="str">
        <f t="shared" si="358"/>
        <v/>
      </c>
      <c r="Y2244" s="5"/>
      <c r="BK2244" s="8"/>
      <c r="BL2244" s="5"/>
      <c r="BM2244" s="5"/>
      <c r="BN2244" s="5"/>
      <c r="BO2244" s="5"/>
      <c r="BP2244" s="1"/>
      <c r="BQ2244" s="1"/>
      <c r="BR2244" s="1"/>
      <c r="BS2244" s="1"/>
      <c r="BT2244" s="1"/>
      <c r="BU2244" s="4"/>
      <c r="BV2244" s="1"/>
      <c r="BW2244" s="3"/>
      <c r="BX2244" s="4"/>
      <c r="BY2244" s="5"/>
      <c r="BZ2244" s="5"/>
      <c r="CA2244" s="5"/>
      <c r="CB2244" s="5"/>
      <c r="CC2244" s="5"/>
      <c r="CD2244" s="43"/>
    </row>
    <row r="2245" spans="1:82" x14ac:dyDescent="0.25">
      <c r="A2245" s="8"/>
      <c r="B2245" s="5"/>
      <c r="C2245" s="5"/>
      <c r="D2245" s="5"/>
      <c r="E2245" s="5"/>
      <c r="F2245" s="94" t="str">
        <f t="shared" si="349"/>
        <v/>
      </c>
      <c r="G2245" s="94" t="str">
        <f t="shared" si="350"/>
        <v/>
      </c>
      <c r="H2245" s="127" t="str">
        <f>IF(A2245&lt;&gt;"",IF(MID(C2245,1,1)="c",$AS$26,IF(MID(C2245,1,1)="r",$AS$41,IF(MID(C2245,1,1)="p",#REF!,#REF!))),"")</f>
        <v/>
      </c>
      <c r="I2245" s="92" t="str">
        <f t="shared" si="351"/>
        <v/>
      </c>
      <c r="J2245" s="92" t="str">
        <f t="shared" si="352"/>
        <v/>
      </c>
      <c r="K2245" s="92" t="str">
        <f t="shared" si="353"/>
        <v/>
      </c>
      <c r="L2245" s="92" t="str">
        <f t="shared" si="354"/>
        <v/>
      </c>
      <c r="M2245" s="95" t="str">
        <f>IF(A2245&lt;&gt;"",IF(MID(C2245,1,1)="c",SigmaEpsConcrete(I2245,$AN$30:$AN$33,$AR$30:$AR$33,$AS$26,$AS$27,$AS$28,$AQ$20,$AU$19),""),"")</f>
        <v/>
      </c>
      <c r="N2245" s="95" t="str">
        <f>IF(A2245&lt;&gt;"",IF(MID(C2245,1,1)="r",SigmaEpsReinf(J2245,$AS$42:$AS$43,$AS$41,$AS$39,$AS$40,$AQ$38),""),"")</f>
        <v/>
      </c>
      <c r="Q2245" s="92" t="str">
        <f t="shared" si="356"/>
        <v/>
      </c>
      <c r="R2245" s="92" t="str">
        <f t="shared" si="357"/>
        <v/>
      </c>
      <c r="U2245" s="5"/>
      <c r="V2245" s="5"/>
      <c r="W2245" s="94" t="str">
        <f t="shared" si="355"/>
        <v/>
      </c>
      <c r="X2245" s="94" t="str">
        <f t="shared" si="358"/>
        <v/>
      </c>
      <c r="Y2245" s="5"/>
      <c r="BK2245" s="8"/>
      <c r="BL2245" s="5"/>
      <c r="BM2245" s="5"/>
      <c r="BN2245" s="5"/>
      <c r="BO2245" s="5"/>
      <c r="BP2245" s="1"/>
      <c r="BQ2245" s="1"/>
      <c r="BR2245" s="1"/>
      <c r="BS2245" s="1"/>
      <c r="BT2245" s="1"/>
      <c r="BU2245" s="4"/>
      <c r="BV2245" s="1"/>
      <c r="BW2245" s="3"/>
      <c r="BX2245" s="4"/>
      <c r="BY2245" s="5"/>
      <c r="BZ2245" s="5"/>
      <c r="CA2245" s="5"/>
      <c r="CB2245" s="5"/>
      <c r="CC2245" s="5"/>
      <c r="CD2245" s="43"/>
    </row>
    <row r="2246" spans="1:82" x14ac:dyDescent="0.25">
      <c r="A2246" s="8"/>
      <c r="B2246" s="5"/>
      <c r="C2246" s="5"/>
      <c r="D2246" s="5"/>
      <c r="E2246" s="5"/>
      <c r="F2246" s="94" t="str">
        <f t="shared" si="349"/>
        <v/>
      </c>
      <c r="G2246" s="94" t="str">
        <f t="shared" si="350"/>
        <v/>
      </c>
      <c r="H2246" s="127" t="str">
        <f>IF(A2246&lt;&gt;"",IF(MID(C2246,1,1)="c",$AS$26,IF(MID(C2246,1,1)="r",$AS$41,IF(MID(C2246,1,1)="p",#REF!,#REF!))),"")</f>
        <v/>
      </c>
      <c r="I2246" s="92" t="str">
        <f t="shared" si="351"/>
        <v/>
      </c>
      <c r="J2246" s="92" t="str">
        <f t="shared" si="352"/>
        <v/>
      </c>
      <c r="K2246" s="92" t="str">
        <f t="shared" si="353"/>
        <v/>
      </c>
      <c r="L2246" s="92" t="str">
        <f t="shared" si="354"/>
        <v/>
      </c>
      <c r="M2246" s="95" t="str">
        <f>IF(A2246&lt;&gt;"",IF(MID(C2246,1,1)="c",SigmaEpsConcrete(I2246,$AN$30:$AN$33,$AR$30:$AR$33,$AS$26,$AS$27,$AS$28,$AQ$20,$AU$19),""),"")</f>
        <v/>
      </c>
      <c r="N2246" s="95" t="str">
        <f>IF(A2246&lt;&gt;"",IF(MID(C2246,1,1)="r",SigmaEpsReinf(J2246,$AS$42:$AS$43,$AS$41,$AS$39,$AS$40,$AQ$38),""),"")</f>
        <v/>
      </c>
      <c r="Q2246" s="92" t="str">
        <f t="shared" si="356"/>
        <v/>
      </c>
      <c r="R2246" s="92" t="str">
        <f t="shared" si="357"/>
        <v/>
      </c>
      <c r="U2246" s="5"/>
      <c r="V2246" s="5"/>
      <c r="W2246" s="94" t="str">
        <f t="shared" si="355"/>
        <v/>
      </c>
      <c r="X2246" s="94" t="str">
        <f t="shared" si="358"/>
        <v/>
      </c>
      <c r="Y2246" s="5"/>
      <c r="BK2246" s="8"/>
      <c r="BL2246" s="5"/>
      <c r="BM2246" s="5"/>
      <c r="BN2246" s="5"/>
      <c r="BO2246" s="5"/>
      <c r="BP2246" s="1"/>
      <c r="BQ2246" s="1"/>
      <c r="BR2246" s="1"/>
      <c r="BS2246" s="1"/>
      <c r="BT2246" s="1"/>
      <c r="BU2246" s="4"/>
      <c r="BV2246" s="1"/>
      <c r="BW2246" s="3"/>
      <c r="BX2246" s="4"/>
      <c r="BY2246" s="5"/>
      <c r="BZ2246" s="5"/>
      <c r="CA2246" s="5"/>
      <c r="CB2246" s="5"/>
      <c r="CC2246" s="5"/>
      <c r="CD2246" s="43"/>
    </row>
    <row r="2247" spans="1:82" x14ac:dyDescent="0.25">
      <c r="A2247" s="8"/>
      <c r="B2247" s="5"/>
      <c r="C2247" s="5"/>
      <c r="D2247" s="5"/>
      <c r="E2247" s="5"/>
      <c r="F2247" s="94" t="str">
        <f t="shared" si="349"/>
        <v/>
      </c>
      <c r="G2247" s="94" t="str">
        <f t="shared" si="350"/>
        <v/>
      </c>
      <c r="H2247" s="127" t="str">
        <f>IF(A2247&lt;&gt;"",IF(MID(C2247,1,1)="c",$AS$26,IF(MID(C2247,1,1)="r",$AS$41,IF(MID(C2247,1,1)="p",#REF!,#REF!))),"")</f>
        <v/>
      </c>
      <c r="I2247" s="92" t="str">
        <f t="shared" si="351"/>
        <v/>
      </c>
      <c r="J2247" s="92" t="str">
        <f t="shared" si="352"/>
        <v/>
      </c>
      <c r="K2247" s="92" t="str">
        <f t="shared" si="353"/>
        <v/>
      </c>
      <c r="L2247" s="92" t="str">
        <f t="shared" si="354"/>
        <v/>
      </c>
      <c r="M2247" s="95" t="str">
        <f>IF(A2247&lt;&gt;"",IF(MID(C2247,1,1)="c",SigmaEpsConcrete(I2247,$AN$30:$AN$33,$AR$30:$AR$33,$AS$26,$AS$27,$AS$28,$AQ$20,$AU$19),""),"")</f>
        <v/>
      </c>
      <c r="N2247" s="95" t="str">
        <f>IF(A2247&lt;&gt;"",IF(MID(C2247,1,1)="r",SigmaEpsReinf(J2247,$AS$42:$AS$43,$AS$41,$AS$39,$AS$40,$AQ$38),""),"")</f>
        <v/>
      </c>
      <c r="Q2247" s="92" t="str">
        <f t="shared" si="356"/>
        <v/>
      </c>
      <c r="R2247" s="92" t="str">
        <f t="shared" si="357"/>
        <v/>
      </c>
      <c r="U2247" s="5"/>
      <c r="V2247" s="5"/>
      <c r="W2247" s="94" t="str">
        <f t="shared" si="355"/>
        <v/>
      </c>
      <c r="X2247" s="94" t="str">
        <f t="shared" si="358"/>
        <v/>
      </c>
      <c r="Y2247" s="5"/>
      <c r="BK2247" s="8"/>
      <c r="BL2247" s="5"/>
      <c r="BM2247" s="5"/>
      <c r="BN2247" s="5"/>
      <c r="BO2247" s="5"/>
      <c r="BP2247" s="1"/>
      <c r="BQ2247" s="1"/>
      <c r="BR2247" s="1"/>
      <c r="BS2247" s="1"/>
      <c r="BT2247" s="1"/>
      <c r="BU2247" s="4"/>
      <c r="BV2247" s="1"/>
      <c r="BW2247" s="3"/>
      <c r="BX2247" s="4"/>
      <c r="BY2247" s="5"/>
      <c r="BZ2247" s="5"/>
      <c r="CA2247" s="5"/>
      <c r="CB2247" s="5"/>
      <c r="CC2247" s="5"/>
      <c r="CD2247" s="43"/>
    </row>
    <row r="2248" spans="1:82" x14ac:dyDescent="0.25">
      <c r="A2248" s="8"/>
      <c r="B2248" s="5"/>
      <c r="C2248" s="5"/>
      <c r="D2248" s="5"/>
      <c r="E2248" s="5"/>
      <c r="F2248" s="94" t="str">
        <f t="shared" si="349"/>
        <v/>
      </c>
      <c r="G2248" s="94" t="str">
        <f t="shared" si="350"/>
        <v/>
      </c>
      <c r="H2248" s="127" t="str">
        <f>IF(A2248&lt;&gt;"",IF(MID(C2248,1,1)="c",$AS$26,IF(MID(C2248,1,1)="r",$AS$41,IF(MID(C2248,1,1)="p",#REF!,#REF!))),"")</f>
        <v/>
      </c>
      <c r="I2248" s="92" t="str">
        <f t="shared" si="351"/>
        <v/>
      </c>
      <c r="J2248" s="92" t="str">
        <f t="shared" si="352"/>
        <v/>
      </c>
      <c r="K2248" s="92" t="str">
        <f t="shared" si="353"/>
        <v/>
      </c>
      <c r="L2248" s="92" t="str">
        <f t="shared" si="354"/>
        <v/>
      </c>
      <c r="M2248" s="95" t="str">
        <f>IF(A2248&lt;&gt;"",IF(MID(C2248,1,1)="c",SigmaEpsConcrete(I2248,$AN$30:$AN$33,$AR$30:$AR$33,$AS$26,$AS$27,$AS$28,$AQ$20,$AU$19),""),"")</f>
        <v/>
      </c>
      <c r="N2248" s="95" t="str">
        <f>IF(A2248&lt;&gt;"",IF(MID(C2248,1,1)="r",SigmaEpsReinf(J2248,$AS$42:$AS$43,$AS$41,$AS$39,$AS$40,$AQ$38),""),"")</f>
        <v/>
      </c>
      <c r="Q2248" s="92" t="str">
        <f t="shared" si="356"/>
        <v/>
      </c>
      <c r="R2248" s="92" t="str">
        <f t="shared" si="357"/>
        <v/>
      </c>
      <c r="U2248" s="5"/>
      <c r="V2248" s="5"/>
      <c r="W2248" s="94" t="str">
        <f t="shared" si="355"/>
        <v/>
      </c>
      <c r="X2248" s="94" t="str">
        <f t="shared" si="358"/>
        <v/>
      </c>
      <c r="Y2248" s="5"/>
      <c r="BK2248" s="8"/>
      <c r="BL2248" s="5"/>
      <c r="BM2248" s="5"/>
      <c r="BN2248" s="5"/>
      <c r="BO2248" s="5"/>
      <c r="BP2248" s="1"/>
      <c r="BQ2248" s="1"/>
      <c r="BR2248" s="1"/>
      <c r="BS2248" s="1"/>
      <c r="BT2248" s="1"/>
      <c r="BU2248" s="4"/>
      <c r="BV2248" s="1"/>
      <c r="BW2248" s="3"/>
      <c r="BX2248" s="4"/>
      <c r="BY2248" s="5"/>
      <c r="BZ2248" s="5"/>
      <c r="CA2248" s="5"/>
      <c r="CB2248" s="5"/>
      <c r="CC2248" s="5"/>
      <c r="CD2248" s="43"/>
    </row>
    <row r="2249" spans="1:82" x14ac:dyDescent="0.25">
      <c r="A2249" s="8"/>
      <c r="B2249" s="5"/>
      <c r="C2249" s="5"/>
      <c r="D2249" s="5"/>
      <c r="E2249" s="5"/>
      <c r="F2249" s="94" t="str">
        <f t="shared" si="349"/>
        <v/>
      </c>
      <c r="G2249" s="94" t="str">
        <f t="shared" si="350"/>
        <v/>
      </c>
      <c r="H2249" s="127" t="str">
        <f>IF(A2249&lt;&gt;"",IF(MID(C2249,1,1)="c",$AS$26,IF(MID(C2249,1,1)="r",$AS$41,IF(MID(C2249,1,1)="p",#REF!,#REF!))),"")</f>
        <v/>
      </c>
      <c r="I2249" s="92" t="str">
        <f t="shared" si="351"/>
        <v/>
      </c>
      <c r="J2249" s="92" t="str">
        <f t="shared" si="352"/>
        <v/>
      </c>
      <c r="K2249" s="92" t="str">
        <f t="shared" si="353"/>
        <v/>
      </c>
      <c r="L2249" s="92" t="str">
        <f t="shared" si="354"/>
        <v/>
      </c>
      <c r="M2249" s="95" t="str">
        <f>IF(A2249&lt;&gt;"",IF(MID(C2249,1,1)="c",SigmaEpsConcrete(I2249,$AN$30:$AN$33,$AR$30:$AR$33,$AS$26,$AS$27,$AS$28,$AQ$20,$AU$19),""),"")</f>
        <v/>
      </c>
      <c r="N2249" s="95" t="str">
        <f>IF(A2249&lt;&gt;"",IF(MID(C2249,1,1)="r",SigmaEpsReinf(J2249,$AS$42:$AS$43,$AS$41,$AS$39,$AS$40,$AQ$38),""),"")</f>
        <v/>
      </c>
      <c r="Q2249" s="92" t="str">
        <f t="shared" si="356"/>
        <v/>
      </c>
      <c r="R2249" s="92" t="str">
        <f t="shared" si="357"/>
        <v/>
      </c>
      <c r="U2249" s="5"/>
      <c r="V2249" s="5"/>
      <c r="W2249" s="94" t="str">
        <f t="shared" si="355"/>
        <v/>
      </c>
      <c r="X2249" s="94" t="str">
        <f t="shared" si="358"/>
        <v/>
      </c>
      <c r="Y2249" s="5"/>
      <c r="BK2249" s="8"/>
      <c r="BL2249" s="5"/>
      <c r="BM2249" s="5"/>
      <c r="BN2249" s="5"/>
      <c r="BO2249" s="5"/>
      <c r="BP2249" s="1"/>
      <c r="BQ2249" s="1"/>
      <c r="BR2249" s="1"/>
      <c r="BS2249" s="1"/>
      <c r="BT2249" s="1"/>
      <c r="BU2249" s="4"/>
      <c r="BV2249" s="1"/>
      <c r="BW2249" s="3"/>
      <c r="BX2249" s="4"/>
      <c r="BY2249" s="5"/>
      <c r="BZ2249" s="5"/>
      <c r="CA2249" s="5"/>
      <c r="CB2249" s="5"/>
      <c r="CC2249" s="5"/>
      <c r="CD2249" s="43"/>
    </row>
    <row r="2250" spans="1:82" x14ac:dyDescent="0.25">
      <c r="A2250" s="8"/>
      <c r="B2250" s="5"/>
      <c r="C2250" s="5"/>
      <c r="D2250" s="5"/>
      <c r="E2250" s="5"/>
      <c r="F2250" s="94" t="str">
        <f t="shared" ref="F2250:F2313" si="359">IF(A2250&lt;&gt;"",(D2250-$AU$86)/10,"")</f>
        <v/>
      </c>
      <c r="G2250" s="94" t="str">
        <f t="shared" ref="G2250:G2313" si="360">IF(A2250&lt;&gt;"",(E2250-$AU$87)/10,"")</f>
        <v/>
      </c>
      <c r="H2250" s="127" t="str">
        <f>IF(A2250&lt;&gt;"",IF(MID(C2250,1,1)="c",$AS$26,IF(MID(C2250,1,1)="r",$AS$41,IF(MID(C2250,1,1)="p",#REF!,#REF!))),"")</f>
        <v/>
      </c>
      <c r="I2250" s="92" t="str">
        <f t="shared" ref="I2250:I2313" si="361">IF($A2250&lt;&gt;"",IF(MID($C2250,1,1)="c",$Y$3+$Y$4*$F2250+$Y$5*$G2250+$BR$43,""),"")</f>
        <v/>
      </c>
      <c r="J2250" s="92" t="str">
        <f t="shared" ref="J2250:J2313" si="362">IF($A2250&lt;&gt;"",IF(MID($C2250,1,1)="r",$Y$3+$Y$4*$F2250+$Y$5*$G2250+$BR$43,""),"")</f>
        <v/>
      </c>
      <c r="K2250" s="92" t="str">
        <f t="shared" ref="K2250:K2313" si="363">IF($A2250&lt;&gt;"",IF(MID($C2250,1,1)="u",$Y$3+$Y$4*$F2250+$Y$5*$G2250+$BR$43,""),"")</f>
        <v/>
      </c>
      <c r="L2250" s="92" t="str">
        <f t="shared" ref="L2250:L2313" si="364">IF($A2250&lt;&gt;"",IF(MID($C2250,1,1)="p",$Y$3+$Y$4*$F2250+$Y$5*$G2250+$BR$43,""),"")</f>
        <v/>
      </c>
      <c r="M2250" s="95" t="str">
        <f>IF(A2250&lt;&gt;"",IF(MID(C2250,1,1)="c",SigmaEpsConcrete(I2250,$AN$30:$AN$33,$AR$30:$AR$33,$AS$26,$AS$27,$AS$28,$AQ$20,$AU$19),""),"")</f>
        <v/>
      </c>
      <c r="N2250" s="95" t="str">
        <f>IF(A2250&lt;&gt;"",IF(MID(C2250,1,1)="r",SigmaEpsReinf(J2250,$AS$42:$AS$43,$AS$41,$AS$39,$AS$40,$AQ$38),""),"")</f>
        <v/>
      </c>
      <c r="Q2250" s="92" t="str">
        <f t="shared" si="356"/>
        <v/>
      </c>
      <c r="R2250" s="92" t="str">
        <f t="shared" si="357"/>
        <v/>
      </c>
      <c r="U2250" s="5"/>
      <c r="V2250" s="5"/>
      <c r="W2250" s="94" t="str">
        <f t="shared" ref="W2250:W2313" si="365">IF(A2250&lt;&gt;"",F2250-$AU$105,"")</f>
        <v/>
      </c>
      <c r="X2250" s="94" t="str">
        <f t="shared" si="358"/>
        <v/>
      </c>
      <c r="Y2250" s="5"/>
      <c r="BK2250" s="8"/>
      <c r="BL2250" s="5"/>
      <c r="BM2250" s="5"/>
      <c r="BN2250" s="5"/>
      <c r="BO2250" s="5"/>
      <c r="BP2250" s="1"/>
      <c r="BQ2250" s="1"/>
      <c r="BR2250" s="1"/>
      <c r="BS2250" s="1"/>
      <c r="BT2250" s="1"/>
      <c r="BU2250" s="4"/>
      <c r="BV2250" s="1"/>
      <c r="BW2250" s="3"/>
      <c r="BX2250" s="4"/>
      <c r="BY2250" s="5"/>
      <c r="BZ2250" s="5"/>
      <c r="CA2250" s="5"/>
      <c r="CB2250" s="5"/>
      <c r="CC2250" s="5"/>
      <c r="CD2250" s="43"/>
    </row>
    <row r="2251" spans="1:82" x14ac:dyDescent="0.25">
      <c r="A2251" s="8"/>
      <c r="B2251" s="5"/>
      <c r="C2251" s="5"/>
      <c r="D2251" s="5"/>
      <c r="E2251" s="5"/>
      <c r="F2251" s="94" t="str">
        <f t="shared" si="359"/>
        <v/>
      </c>
      <c r="G2251" s="94" t="str">
        <f t="shared" si="360"/>
        <v/>
      </c>
      <c r="H2251" s="127" t="str">
        <f>IF(A2251&lt;&gt;"",IF(MID(C2251,1,1)="c",$AS$26,IF(MID(C2251,1,1)="r",$AS$41,IF(MID(C2251,1,1)="p",#REF!,#REF!))),"")</f>
        <v/>
      </c>
      <c r="I2251" s="92" t="str">
        <f t="shared" si="361"/>
        <v/>
      </c>
      <c r="J2251" s="92" t="str">
        <f t="shared" si="362"/>
        <v/>
      </c>
      <c r="K2251" s="92" t="str">
        <f t="shared" si="363"/>
        <v/>
      </c>
      <c r="L2251" s="92" t="str">
        <f t="shared" si="364"/>
        <v/>
      </c>
      <c r="M2251" s="95" t="str">
        <f>IF(A2251&lt;&gt;"",IF(MID(C2251,1,1)="c",SigmaEpsConcrete(I2251,$AN$30:$AN$33,$AR$30:$AR$33,$AS$26,$AS$27,$AS$28,$AQ$20,$AU$19),""),"")</f>
        <v/>
      </c>
      <c r="N2251" s="95" t="str">
        <f>IF(A2251&lt;&gt;"",IF(MID(C2251,1,1)="r",SigmaEpsReinf(J2251,$AS$42:$AS$43,$AS$41,$AS$39,$AS$40,$AQ$38),""),"")</f>
        <v/>
      </c>
      <c r="Q2251" s="92" t="str">
        <f t="shared" ref="Q2251:Q2314" si="366">IF(A2251&lt;&gt;"",IF(MID(C2251,1,1)="c",IF(ISERROR(M2251/I2251),"",M2251/I2251),""),"")</f>
        <v/>
      </c>
      <c r="R2251" s="92" t="str">
        <f t="shared" ref="R2251:R2314" si="367">IF(A2251&lt;&gt;"",IF(MID(C2251,1,1)="r",IF(ISERROR(N2251/J2251),"",N2251/J2251),""),"")</f>
        <v/>
      </c>
      <c r="U2251" s="5"/>
      <c r="V2251" s="5"/>
      <c r="W2251" s="94" t="str">
        <f t="shared" si="365"/>
        <v/>
      </c>
      <c r="X2251" s="94" t="str">
        <f t="shared" ref="X2251:X2314" si="368">IF(B2251&lt;&gt;"",G2251-$AU$106,"")</f>
        <v/>
      </c>
      <c r="Y2251" s="5"/>
      <c r="BK2251" s="8"/>
      <c r="BL2251" s="5"/>
      <c r="BM2251" s="5"/>
      <c r="BN2251" s="5"/>
      <c r="BO2251" s="5"/>
      <c r="BP2251" s="1"/>
      <c r="BQ2251" s="1"/>
      <c r="BR2251" s="1"/>
      <c r="BS2251" s="1"/>
      <c r="BT2251" s="1"/>
      <c r="BU2251" s="4"/>
      <c r="BV2251" s="1"/>
      <c r="BW2251" s="3"/>
      <c r="BX2251" s="4"/>
      <c r="BY2251" s="5"/>
      <c r="BZ2251" s="5"/>
      <c r="CA2251" s="5"/>
      <c r="CB2251" s="5"/>
      <c r="CC2251" s="5"/>
      <c r="CD2251" s="43"/>
    </row>
    <row r="2252" spans="1:82" x14ac:dyDescent="0.25">
      <c r="A2252" s="8"/>
      <c r="B2252" s="5"/>
      <c r="C2252" s="5"/>
      <c r="D2252" s="5"/>
      <c r="E2252" s="5"/>
      <c r="F2252" s="94" t="str">
        <f t="shared" si="359"/>
        <v/>
      </c>
      <c r="G2252" s="94" t="str">
        <f t="shared" si="360"/>
        <v/>
      </c>
      <c r="H2252" s="127" t="str">
        <f>IF(A2252&lt;&gt;"",IF(MID(C2252,1,1)="c",$AS$26,IF(MID(C2252,1,1)="r",$AS$41,IF(MID(C2252,1,1)="p",#REF!,#REF!))),"")</f>
        <v/>
      </c>
      <c r="I2252" s="92" t="str">
        <f t="shared" si="361"/>
        <v/>
      </c>
      <c r="J2252" s="92" t="str">
        <f t="shared" si="362"/>
        <v/>
      </c>
      <c r="K2252" s="92" t="str">
        <f t="shared" si="363"/>
        <v/>
      </c>
      <c r="L2252" s="92" t="str">
        <f t="shared" si="364"/>
        <v/>
      </c>
      <c r="M2252" s="95" t="str">
        <f>IF(A2252&lt;&gt;"",IF(MID(C2252,1,1)="c",SigmaEpsConcrete(I2252,$AN$30:$AN$33,$AR$30:$AR$33,$AS$26,$AS$27,$AS$28,$AQ$20,$AU$19),""),"")</f>
        <v/>
      </c>
      <c r="N2252" s="95" t="str">
        <f>IF(A2252&lt;&gt;"",IF(MID(C2252,1,1)="r",SigmaEpsReinf(J2252,$AS$42:$AS$43,$AS$41,$AS$39,$AS$40,$AQ$38),""),"")</f>
        <v/>
      </c>
      <c r="Q2252" s="92" t="str">
        <f t="shared" si="366"/>
        <v/>
      </c>
      <c r="R2252" s="92" t="str">
        <f t="shared" si="367"/>
        <v/>
      </c>
      <c r="U2252" s="5"/>
      <c r="V2252" s="5"/>
      <c r="W2252" s="94" t="str">
        <f t="shared" si="365"/>
        <v/>
      </c>
      <c r="X2252" s="94" t="str">
        <f t="shared" si="368"/>
        <v/>
      </c>
      <c r="Y2252" s="5"/>
      <c r="BK2252" s="8"/>
      <c r="BL2252" s="5"/>
      <c r="BM2252" s="5"/>
      <c r="BN2252" s="5"/>
      <c r="BO2252" s="5"/>
      <c r="BP2252" s="1"/>
      <c r="BQ2252" s="1"/>
      <c r="BR2252" s="1"/>
      <c r="BS2252" s="1"/>
      <c r="BT2252" s="1"/>
      <c r="BU2252" s="4"/>
      <c r="BV2252" s="1"/>
      <c r="BW2252" s="3"/>
      <c r="BX2252" s="4"/>
      <c r="BY2252" s="5"/>
      <c r="BZ2252" s="5"/>
      <c r="CA2252" s="5"/>
      <c r="CB2252" s="5"/>
      <c r="CC2252" s="5"/>
      <c r="CD2252" s="43"/>
    </row>
    <row r="2253" spans="1:82" x14ac:dyDescent="0.25">
      <c r="A2253" s="8"/>
      <c r="B2253" s="5"/>
      <c r="C2253" s="5"/>
      <c r="D2253" s="5"/>
      <c r="E2253" s="5"/>
      <c r="F2253" s="94" t="str">
        <f t="shared" si="359"/>
        <v/>
      </c>
      <c r="G2253" s="94" t="str">
        <f t="shared" si="360"/>
        <v/>
      </c>
      <c r="H2253" s="127" t="str">
        <f>IF(A2253&lt;&gt;"",IF(MID(C2253,1,1)="c",$AS$26,IF(MID(C2253,1,1)="r",$AS$41,IF(MID(C2253,1,1)="p",#REF!,#REF!))),"")</f>
        <v/>
      </c>
      <c r="I2253" s="92" t="str">
        <f t="shared" si="361"/>
        <v/>
      </c>
      <c r="J2253" s="92" t="str">
        <f t="shared" si="362"/>
        <v/>
      </c>
      <c r="K2253" s="92" t="str">
        <f t="shared" si="363"/>
        <v/>
      </c>
      <c r="L2253" s="92" t="str">
        <f t="shared" si="364"/>
        <v/>
      </c>
      <c r="M2253" s="95" t="str">
        <f>IF(A2253&lt;&gt;"",IF(MID(C2253,1,1)="c",SigmaEpsConcrete(I2253,$AN$30:$AN$33,$AR$30:$AR$33,$AS$26,$AS$27,$AS$28,$AQ$20,$AU$19),""),"")</f>
        <v/>
      </c>
      <c r="N2253" s="95" t="str">
        <f>IF(A2253&lt;&gt;"",IF(MID(C2253,1,1)="r",SigmaEpsReinf(J2253,$AS$42:$AS$43,$AS$41,$AS$39,$AS$40,$AQ$38),""),"")</f>
        <v/>
      </c>
      <c r="Q2253" s="92" t="str">
        <f t="shared" si="366"/>
        <v/>
      </c>
      <c r="R2253" s="92" t="str">
        <f t="shared" si="367"/>
        <v/>
      </c>
      <c r="U2253" s="5"/>
      <c r="V2253" s="5"/>
      <c r="W2253" s="94" t="str">
        <f t="shared" si="365"/>
        <v/>
      </c>
      <c r="X2253" s="94" t="str">
        <f t="shared" si="368"/>
        <v/>
      </c>
      <c r="Y2253" s="5"/>
      <c r="BK2253" s="8"/>
      <c r="BL2253" s="5"/>
      <c r="BM2253" s="5"/>
      <c r="BN2253" s="5"/>
      <c r="BO2253" s="5"/>
      <c r="BP2253" s="1"/>
      <c r="BQ2253" s="1"/>
      <c r="BR2253" s="1"/>
      <c r="BS2253" s="1"/>
      <c r="BT2253" s="1"/>
      <c r="BU2253" s="4"/>
      <c r="BV2253" s="1"/>
      <c r="BW2253" s="3"/>
      <c r="BX2253" s="4"/>
      <c r="BY2253" s="5"/>
      <c r="BZ2253" s="5"/>
      <c r="CA2253" s="5"/>
      <c r="CB2253" s="5"/>
      <c r="CC2253" s="5"/>
      <c r="CD2253" s="43"/>
    </row>
    <row r="2254" spans="1:82" x14ac:dyDescent="0.25">
      <c r="A2254" s="8"/>
      <c r="B2254" s="5"/>
      <c r="C2254" s="5"/>
      <c r="D2254" s="5"/>
      <c r="E2254" s="5"/>
      <c r="F2254" s="94" t="str">
        <f t="shared" si="359"/>
        <v/>
      </c>
      <c r="G2254" s="94" t="str">
        <f t="shared" si="360"/>
        <v/>
      </c>
      <c r="H2254" s="127" t="str">
        <f>IF(A2254&lt;&gt;"",IF(MID(C2254,1,1)="c",$AS$26,IF(MID(C2254,1,1)="r",$AS$41,IF(MID(C2254,1,1)="p",#REF!,#REF!))),"")</f>
        <v/>
      </c>
      <c r="I2254" s="92" t="str">
        <f t="shared" si="361"/>
        <v/>
      </c>
      <c r="J2254" s="92" t="str">
        <f t="shared" si="362"/>
        <v/>
      </c>
      <c r="K2254" s="92" t="str">
        <f t="shared" si="363"/>
        <v/>
      </c>
      <c r="L2254" s="92" t="str">
        <f t="shared" si="364"/>
        <v/>
      </c>
      <c r="M2254" s="95" t="str">
        <f>IF(A2254&lt;&gt;"",IF(MID(C2254,1,1)="c",SigmaEpsConcrete(I2254,$AN$30:$AN$33,$AR$30:$AR$33,$AS$26,$AS$27,$AS$28,$AQ$20,$AU$19),""),"")</f>
        <v/>
      </c>
      <c r="N2254" s="95" t="str">
        <f>IF(A2254&lt;&gt;"",IF(MID(C2254,1,1)="r",SigmaEpsReinf(J2254,$AS$42:$AS$43,$AS$41,$AS$39,$AS$40,$AQ$38),""),"")</f>
        <v/>
      </c>
      <c r="Q2254" s="92" t="str">
        <f t="shared" si="366"/>
        <v/>
      </c>
      <c r="R2254" s="92" t="str">
        <f t="shared" si="367"/>
        <v/>
      </c>
      <c r="U2254" s="5"/>
      <c r="V2254" s="5"/>
      <c r="W2254" s="94" t="str">
        <f t="shared" si="365"/>
        <v/>
      </c>
      <c r="X2254" s="94" t="str">
        <f t="shared" si="368"/>
        <v/>
      </c>
      <c r="Y2254" s="5"/>
      <c r="BK2254" s="8"/>
      <c r="BL2254" s="5"/>
      <c r="BM2254" s="5"/>
      <c r="BN2254" s="5"/>
      <c r="BO2254" s="5"/>
      <c r="BP2254" s="1"/>
      <c r="BQ2254" s="1"/>
      <c r="BR2254" s="1"/>
      <c r="BS2254" s="1"/>
      <c r="BT2254" s="1"/>
      <c r="BU2254" s="4"/>
      <c r="BV2254" s="1"/>
      <c r="BW2254" s="3"/>
      <c r="BX2254" s="4"/>
      <c r="BY2254" s="5"/>
      <c r="BZ2254" s="5"/>
      <c r="CA2254" s="5"/>
      <c r="CB2254" s="5"/>
      <c r="CC2254" s="5"/>
      <c r="CD2254" s="43"/>
    </row>
    <row r="2255" spans="1:82" x14ac:dyDescent="0.25">
      <c r="A2255" s="8"/>
      <c r="B2255" s="5"/>
      <c r="C2255" s="5"/>
      <c r="D2255" s="5"/>
      <c r="E2255" s="5"/>
      <c r="F2255" s="94" t="str">
        <f t="shared" si="359"/>
        <v/>
      </c>
      <c r="G2255" s="94" t="str">
        <f t="shared" si="360"/>
        <v/>
      </c>
      <c r="H2255" s="127" t="str">
        <f>IF(A2255&lt;&gt;"",IF(MID(C2255,1,1)="c",$AS$26,IF(MID(C2255,1,1)="r",$AS$41,IF(MID(C2255,1,1)="p",#REF!,#REF!))),"")</f>
        <v/>
      </c>
      <c r="I2255" s="92" t="str">
        <f t="shared" si="361"/>
        <v/>
      </c>
      <c r="J2255" s="92" t="str">
        <f t="shared" si="362"/>
        <v/>
      </c>
      <c r="K2255" s="92" t="str">
        <f t="shared" si="363"/>
        <v/>
      </c>
      <c r="L2255" s="92" t="str">
        <f t="shared" si="364"/>
        <v/>
      </c>
      <c r="M2255" s="95" t="str">
        <f>IF(A2255&lt;&gt;"",IF(MID(C2255,1,1)="c",SigmaEpsConcrete(I2255,$AN$30:$AN$33,$AR$30:$AR$33,$AS$26,$AS$27,$AS$28,$AQ$20,$AU$19),""),"")</f>
        <v/>
      </c>
      <c r="N2255" s="95" t="str">
        <f>IF(A2255&lt;&gt;"",IF(MID(C2255,1,1)="r",SigmaEpsReinf(J2255,$AS$42:$AS$43,$AS$41,$AS$39,$AS$40,$AQ$38),""),"")</f>
        <v/>
      </c>
      <c r="Q2255" s="92" t="str">
        <f t="shared" si="366"/>
        <v/>
      </c>
      <c r="R2255" s="92" t="str">
        <f t="shared" si="367"/>
        <v/>
      </c>
      <c r="U2255" s="5"/>
      <c r="V2255" s="5"/>
      <c r="W2255" s="94" t="str">
        <f t="shared" si="365"/>
        <v/>
      </c>
      <c r="X2255" s="94" t="str">
        <f t="shared" si="368"/>
        <v/>
      </c>
      <c r="Y2255" s="5"/>
      <c r="BK2255" s="8"/>
      <c r="BL2255" s="5"/>
      <c r="BM2255" s="5"/>
      <c r="BN2255" s="5"/>
      <c r="BO2255" s="5"/>
      <c r="BP2255" s="1"/>
      <c r="BQ2255" s="1"/>
      <c r="BR2255" s="1"/>
      <c r="BS2255" s="1"/>
      <c r="BT2255" s="1"/>
      <c r="BU2255" s="4"/>
      <c r="BV2255" s="1"/>
      <c r="BW2255" s="3"/>
      <c r="BX2255" s="4"/>
      <c r="BY2255" s="5"/>
      <c r="BZ2255" s="5"/>
      <c r="CA2255" s="5"/>
      <c r="CB2255" s="5"/>
      <c r="CC2255" s="5"/>
      <c r="CD2255" s="43"/>
    </row>
    <row r="2256" spans="1:82" x14ac:dyDescent="0.25">
      <c r="A2256" s="8"/>
      <c r="B2256" s="5"/>
      <c r="C2256" s="5"/>
      <c r="D2256" s="5"/>
      <c r="E2256" s="5"/>
      <c r="F2256" s="94" t="str">
        <f t="shared" si="359"/>
        <v/>
      </c>
      <c r="G2256" s="94" t="str">
        <f t="shared" si="360"/>
        <v/>
      </c>
      <c r="H2256" s="127" t="str">
        <f>IF(A2256&lt;&gt;"",IF(MID(C2256,1,1)="c",$AS$26,IF(MID(C2256,1,1)="r",$AS$41,IF(MID(C2256,1,1)="p",#REF!,#REF!))),"")</f>
        <v/>
      </c>
      <c r="I2256" s="92" t="str">
        <f t="shared" si="361"/>
        <v/>
      </c>
      <c r="J2256" s="92" t="str">
        <f t="shared" si="362"/>
        <v/>
      </c>
      <c r="K2256" s="92" t="str">
        <f t="shared" si="363"/>
        <v/>
      </c>
      <c r="L2256" s="92" t="str">
        <f t="shared" si="364"/>
        <v/>
      </c>
      <c r="M2256" s="95" t="str">
        <f>IF(A2256&lt;&gt;"",IF(MID(C2256,1,1)="c",SigmaEpsConcrete(I2256,$AN$30:$AN$33,$AR$30:$AR$33,$AS$26,$AS$27,$AS$28,$AQ$20,$AU$19),""),"")</f>
        <v/>
      </c>
      <c r="N2256" s="95" t="str">
        <f>IF(A2256&lt;&gt;"",IF(MID(C2256,1,1)="r",SigmaEpsReinf(J2256,$AS$42:$AS$43,$AS$41,$AS$39,$AS$40,$AQ$38),""),"")</f>
        <v/>
      </c>
      <c r="Q2256" s="92" t="str">
        <f t="shared" si="366"/>
        <v/>
      </c>
      <c r="R2256" s="92" t="str">
        <f t="shared" si="367"/>
        <v/>
      </c>
      <c r="U2256" s="5"/>
      <c r="V2256" s="5"/>
      <c r="W2256" s="94" t="str">
        <f t="shared" si="365"/>
        <v/>
      </c>
      <c r="X2256" s="94" t="str">
        <f t="shared" si="368"/>
        <v/>
      </c>
      <c r="Y2256" s="5"/>
      <c r="BK2256" s="8"/>
      <c r="BL2256" s="5"/>
      <c r="BM2256" s="5"/>
      <c r="BN2256" s="5"/>
      <c r="BO2256" s="5"/>
      <c r="BP2256" s="1"/>
      <c r="BQ2256" s="1"/>
      <c r="BR2256" s="1"/>
      <c r="BS2256" s="1"/>
      <c r="BT2256" s="1"/>
      <c r="BU2256" s="4"/>
      <c r="BV2256" s="1"/>
      <c r="BW2256" s="3"/>
      <c r="BX2256" s="4"/>
      <c r="BY2256" s="5"/>
      <c r="BZ2256" s="5"/>
      <c r="CA2256" s="5"/>
      <c r="CB2256" s="5"/>
      <c r="CC2256" s="5"/>
      <c r="CD2256" s="43"/>
    </row>
    <row r="2257" spans="1:82" x14ac:dyDescent="0.25">
      <c r="A2257" s="8"/>
      <c r="B2257" s="5"/>
      <c r="C2257" s="5"/>
      <c r="D2257" s="5"/>
      <c r="E2257" s="5"/>
      <c r="F2257" s="94" t="str">
        <f t="shared" si="359"/>
        <v/>
      </c>
      <c r="G2257" s="94" t="str">
        <f t="shared" si="360"/>
        <v/>
      </c>
      <c r="H2257" s="127" t="str">
        <f>IF(A2257&lt;&gt;"",IF(MID(C2257,1,1)="c",$AS$26,IF(MID(C2257,1,1)="r",$AS$41,IF(MID(C2257,1,1)="p",#REF!,#REF!))),"")</f>
        <v/>
      </c>
      <c r="I2257" s="92" t="str">
        <f t="shared" si="361"/>
        <v/>
      </c>
      <c r="J2257" s="92" t="str">
        <f t="shared" si="362"/>
        <v/>
      </c>
      <c r="K2257" s="92" t="str">
        <f t="shared" si="363"/>
        <v/>
      </c>
      <c r="L2257" s="92" t="str">
        <f t="shared" si="364"/>
        <v/>
      </c>
      <c r="M2257" s="95" t="str">
        <f>IF(A2257&lt;&gt;"",IF(MID(C2257,1,1)="c",SigmaEpsConcrete(I2257,$AN$30:$AN$33,$AR$30:$AR$33,$AS$26,$AS$27,$AS$28,$AQ$20,$AU$19),""),"")</f>
        <v/>
      </c>
      <c r="N2257" s="95" t="str">
        <f>IF(A2257&lt;&gt;"",IF(MID(C2257,1,1)="r",SigmaEpsReinf(J2257,$AS$42:$AS$43,$AS$41,$AS$39,$AS$40,$AQ$38),""),"")</f>
        <v/>
      </c>
      <c r="Q2257" s="92" t="str">
        <f t="shared" si="366"/>
        <v/>
      </c>
      <c r="R2257" s="92" t="str">
        <f t="shared" si="367"/>
        <v/>
      </c>
      <c r="U2257" s="5"/>
      <c r="V2257" s="5"/>
      <c r="W2257" s="94" t="str">
        <f t="shared" si="365"/>
        <v/>
      </c>
      <c r="X2257" s="94" t="str">
        <f t="shared" si="368"/>
        <v/>
      </c>
      <c r="Y2257" s="5"/>
      <c r="BK2257" s="8"/>
      <c r="BL2257" s="5"/>
      <c r="BM2257" s="5"/>
      <c r="BN2257" s="5"/>
      <c r="BO2257" s="5"/>
      <c r="BP2257" s="1"/>
      <c r="BQ2257" s="1"/>
      <c r="BR2257" s="1"/>
      <c r="BS2257" s="1"/>
      <c r="BT2257" s="1"/>
      <c r="BU2257" s="4"/>
      <c r="BV2257" s="1"/>
      <c r="BW2257" s="3"/>
      <c r="BX2257" s="4"/>
      <c r="BY2257" s="5"/>
      <c r="BZ2257" s="5"/>
      <c r="CA2257" s="5"/>
      <c r="CB2257" s="5"/>
      <c r="CC2257" s="5"/>
      <c r="CD2257" s="43"/>
    </row>
    <row r="2258" spans="1:82" x14ac:dyDescent="0.25">
      <c r="A2258" s="8"/>
      <c r="B2258" s="5"/>
      <c r="C2258" s="5"/>
      <c r="D2258" s="5"/>
      <c r="E2258" s="5"/>
      <c r="F2258" s="94" t="str">
        <f t="shared" si="359"/>
        <v/>
      </c>
      <c r="G2258" s="94" t="str">
        <f t="shared" si="360"/>
        <v/>
      </c>
      <c r="H2258" s="127" t="str">
        <f>IF(A2258&lt;&gt;"",IF(MID(C2258,1,1)="c",$AS$26,IF(MID(C2258,1,1)="r",$AS$41,IF(MID(C2258,1,1)="p",#REF!,#REF!))),"")</f>
        <v/>
      </c>
      <c r="I2258" s="92" t="str">
        <f t="shared" si="361"/>
        <v/>
      </c>
      <c r="J2258" s="92" t="str">
        <f t="shared" si="362"/>
        <v/>
      </c>
      <c r="K2258" s="92" t="str">
        <f t="shared" si="363"/>
        <v/>
      </c>
      <c r="L2258" s="92" t="str">
        <f t="shared" si="364"/>
        <v/>
      </c>
      <c r="M2258" s="95" t="str">
        <f>IF(A2258&lt;&gt;"",IF(MID(C2258,1,1)="c",SigmaEpsConcrete(I2258,$AN$30:$AN$33,$AR$30:$AR$33,$AS$26,$AS$27,$AS$28,$AQ$20,$AU$19),""),"")</f>
        <v/>
      </c>
      <c r="N2258" s="95" t="str">
        <f>IF(A2258&lt;&gt;"",IF(MID(C2258,1,1)="r",SigmaEpsReinf(J2258,$AS$42:$AS$43,$AS$41,$AS$39,$AS$40,$AQ$38),""),"")</f>
        <v/>
      </c>
      <c r="Q2258" s="92" t="str">
        <f t="shared" si="366"/>
        <v/>
      </c>
      <c r="R2258" s="92" t="str">
        <f t="shared" si="367"/>
        <v/>
      </c>
      <c r="U2258" s="5"/>
      <c r="V2258" s="5"/>
      <c r="W2258" s="94" t="str">
        <f t="shared" si="365"/>
        <v/>
      </c>
      <c r="X2258" s="94" t="str">
        <f t="shared" si="368"/>
        <v/>
      </c>
      <c r="Y2258" s="5"/>
      <c r="BK2258" s="8"/>
      <c r="BL2258" s="5"/>
      <c r="BM2258" s="5"/>
      <c r="BN2258" s="5"/>
      <c r="BO2258" s="5"/>
      <c r="BP2258" s="1"/>
      <c r="BQ2258" s="1"/>
      <c r="BR2258" s="1"/>
      <c r="BS2258" s="1"/>
      <c r="BT2258" s="1"/>
      <c r="BU2258" s="4"/>
      <c r="BV2258" s="1"/>
      <c r="BW2258" s="3"/>
      <c r="BX2258" s="4"/>
      <c r="BY2258" s="5"/>
      <c r="BZ2258" s="5"/>
      <c r="CA2258" s="5"/>
      <c r="CB2258" s="5"/>
      <c r="CC2258" s="5"/>
      <c r="CD2258" s="43"/>
    </row>
    <row r="2259" spans="1:82" x14ac:dyDescent="0.25">
      <c r="A2259" s="8"/>
      <c r="B2259" s="5"/>
      <c r="C2259" s="5"/>
      <c r="D2259" s="5"/>
      <c r="E2259" s="5"/>
      <c r="F2259" s="94" t="str">
        <f t="shared" si="359"/>
        <v/>
      </c>
      <c r="G2259" s="94" t="str">
        <f t="shared" si="360"/>
        <v/>
      </c>
      <c r="H2259" s="127" t="str">
        <f>IF(A2259&lt;&gt;"",IF(MID(C2259,1,1)="c",$AS$26,IF(MID(C2259,1,1)="r",$AS$41,IF(MID(C2259,1,1)="p",#REF!,#REF!))),"")</f>
        <v/>
      </c>
      <c r="I2259" s="92" t="str">
        <f t="shared" si="361"/>
        <v/>
      </c>
      <c r="J2259" s="92" t="str">
        <f t="shared" si="362"/>
        <v/>
      </c>
      <c r="K2259" s="92" t="str">
        <f t="shared" si="363"/>
        <v/>
      </c>
      <c r="L2259" s="92" t="str">
        <f t="shared" si="364"/>
        <v/>
      </c>
      <c r="M2259" s="95" t="str">
        <f>IF(A2259&lt;&gt;"",IF(MID(C2259,1,1)="c",SigmaEpsConcrete(I2259,$AN$30:$AN$33,$AR$30:$AR$33,$AS$26,$AS$27,$AS$28,$AQ$20,$AU$19),""),"")</f>
        <v/>
      </c>
      <c r="N2259" s="95" t="str">
        <f>IF(A2259&lt;&gt;"",IF(MID(C2259,1,1)="r",SigmaEpsReinf(J2259,$AS$42:$AS$43,$AS$41,$AS$39,$AS$40,$AQ$38),""),"")</f>
        <v/>
      </c>
      <c r="Q2259" s="92" t="str">
        <f t="shared" si="366"/>
        <v/>
      </c>
      <c r="R2259" s="92" t="str">
        <f t="shared" si="367"/>
        <v/>
      </c>
      <c r="U2259" s="5"/>
      <c r="V2259" s="5"/>
      <c r="W2259" s="94" t="str">
        <f t="shared" si="365"/>
        <v/>
      </c>
      <c r="X2259" s="94" t="str">
        <f t="shared" si="368"/>
        <v/>
      </c>
      <c r="Y2259" s="5"/>
      <c r="BK2259" s="8"/>
      <c r="BL2259" s="5"/>
      <c r="BM2259" s="5"/>
      <c r="BN2259" s="5"/>
      <c r="BO2259" s="5"/>
      <c r="BP2259" s="1"/>
      <c r="BQ2259" s="1"/>
      <c r="BR2259" s="1"/>
      <c r="BS2259" s="1"/>
      <c r="BT2259" s="1"/>
      <c r="BU2259" s="4"/>
      <c r="BV2259" s="1"/>
      <c r="BW2259" s="3"/>
      <c r="BX2259" s="4"/>
      <c r="BY2259" s="5"/>
      <c r="BZ2259" s="5"/>
      <c r="CA2259" s="5"/>
      <c r="CB2259" s="5"/>
      <c r="CC2259" s="5"/>
      <c r="CD2259" s="43"/>
    </row>
    <row r="2260" spans="1:82" x14ac:dyDescent="0.25">
      <c r="A2260" s="8"/>
      <c r="B2260" s="5"/>
      <c r="C2260" s="5"/>
      <c r="D2260" s="5"/>
      <c r="E2260" s="5"/>
      <c r="F2260" s="94" t="str">
        <f t="shared" si="359"/>
        <v/>
      </c>
      <c r="G2260" s="94" t="str">
        <f t="shared" si="360"/>
        <v/>
      </c>
      <c r="H2260" s="127" t="str">
        <f>IF(A2260&lt;&gt;"",IF(MID(C2260,1,1)="c",$AS$26,IF(MID(C2260,1,1)="r",$AS$41,IF(MID(C2260,1,1)="p",#REF!,#REF!))),"")</f>
        <v/>
      </c>
      <c r="I2260" s="92" t="str">
        <f t="shared" si="361"/>
        <v/>
      </c>
      <c r="J2260" s="92" t="str">
        <f t="shared" si="362"/>
        <v/>
      </c>
      <c r="K2260" s="92" t="str">
        <f t="shared" si="363"/>
        <v/>
      </c>
      <c r="L2260" s="92" t="str">
        <f t="shared" si="364"/>
        <v/>
      </c>
      <c r="M2260" s="95" t="str">
        <f>IF(A2260&lt;&gt;"",IF(MID(C2260,1,1)="c",SigmaEpsConcrete(I2260,$AN$30:$AN$33,$AR$30:$AR$33,$AS$26,$AS$27,$AS$28,$AQ$20,$AU$19),""),"")</f>
        <v/>
      </c>
      <c r="N2260" s="95" t="str">
        <f>IF(A2260&lt;&gt;"",IF(MID(C2260,1,1)="r",SigmaEpsReinf(J2260,$AS$42:$AS$43,$AS$41,$AS$39,$AS$40,$AQ$38),""),"")</f>
        <v/>
      </c>
      <c r="Q2260" s="92" t="str">
        <f t="shared" si="366"/>
        <v/>
      </c>
      <c r="R2260" s="92" t="str">
        <f t="shared" si="367"/>
        <v/>
      </c>
      <c r="U2260" s="5"/>
      <c r="V2260" s="5"/>
      <c r="W2260" s="94" t="str">
        <f t="shared" si="365"/>
        <v/>
      </c>
      <c r="X2260" s="94" t="str">
        <f t="shared" si="368"/>
        <v/>
      </c>
      <c r="Y2260" s="5"/>
      <c r="BK2260" s="8"/>
      <c r="BL2260" s="5"/>
      <c r="BM2260" s="5"/>
      <c r="BN2260" s="5"/>
      <c r="BO2260" s="5"/>
      <c r="BP2260" s="1"/>
      <c r="BQ2260" s="1"/>
      <c r="BR2260" s="1"/>
      <c r="BS2260" s="1"/>
      <c r="BT2260" s="1"/>
      <c r="BU2260" s="4"/>
      <c r="BV2260" s="1"/>
      <c r="BW2260" s="3"/>
      <c r="BX2260" s="4"/>
      <c r="BY2260" s="5"/>
      <c r="BZ2260" s="5"/>
      <c r="CA2260" s="5"/>
      <c r="CB2260" s="5"/>
      <c r="CC2260" s="5"/>
      <c r="CD2260" s="43"/>
    </row>
    <row r="2261" spans="1:82" x14ac:dyDescent="0.25">
      <c r="A2261" s="8"/>
      <c r="B2261" s="5"/>
      <c r="C2261" s="5"/>
      <c r="D2261" s="5"/>
      <c r="E2261" s="5"/>
      <c r="F2261" s="94" t="str">
        <f t="shared" si="359"/>
        <v/>
      </c>
      <c r="G2261" s="94" t="str">
        <f t="shared" si="360"/>
        <v/>
      </c>
      <c r="H2261" s="127" t="str">
        <f>IF(A2261&lt;&gt;"",IF(MID(C2261,1,1)="c",$AS$26,IF(MID(C2261,1,1)="r",$AS$41,IF(MID(C2261,1,1)="p",#REF!,#REF!))),"")</f>
        <v/>
      </c>
      <c r="I2261" s="92" t="str">
        <f t="shared" si="361"/>
        <v/>
      </c>
      <c r="J2261" s="92" t="str">
        <f t="shared" si="362"/>
        <v/>
      </c>
      <c r="K2261" s="92" t="str">
        <f t="shared" si="363"/>
        <v/>
      </c>
      <c r="L2261" s="92" t="str">
        <f t="shared" si="364"/>
        <v/>
      </c>
      <c r="M2261" s="95" t="str">
        <f>IF(A2261&lt;&gt;"",IF(MID(C2261,1,1)="c",SigmaEpsConcrete(I2261,$AN$30:$AN$33,$AR$30:$AR$33,$AS$26,$AS$27,$AS$28,$AQ$20,$AU$19),""),"")</f>
        <v/>
      </c>
      <c r="N2261" s="95" t="str">
        <f>IF(A2261&lt;&gt;"",IF(MID(C2261,1,1)="r",SigmaEpsReinf(J2261,$AS$42:$AS$43,$AS$41,$AS$39,$AS$40,$AQ$38),""),"")</f>
        <v/>
      </c>
      <c r="Q2261" s="92" t="str">
        <f t="shared" si="366"/>
        <v/>
      </c>
      <c r="R2261" s="92" t="str">
        <f t="shared" si="367"/>
        <v/>
      </c>
      <c r="U2261" s="5"/>
      <c r="V2261" s="5"/>
      <c r="W2261" s="94" t="str">
        <f t="shared" si="365"/>
        <v/>
      </c>
      <c r="X2261" s="94" t="str">
        <f t="shared" si="368"/>
        <v/>
      </c>
      <c r="Y2261" s="5"/>
      <c r="BK2261" s="8"/>
      <c r="BL2261" s="5"/>
      <c r="BM2261" s="5"/>
      <c r="BN2261" s="5"/>
      <c r="BO2261" s="5"/>
      <c r="BP2261" s="1"/>
      <c r="BQ2261" s="1"/>
      <c r="BR2261" s="1"/>
      <c r="BS2261" s="1"/>
      <c r="BT2261" s="1"/>
      <c r="BU2261" s="4"/>
      <c r="BV2261" s="1"/>
      <c r="BW2261" s="3"/>
      <c r="BX2261" s="4"/>
      <c r="BY2261" s="5"/>
      <c r="BZ2261" s="5"/>
      <c r="CA2261" s="5"/>
      <c r="CB2261" s="5"/>
      <c r="CC2261" s="5"/>
      <c r="CD2261" s="43"/>
    </row>
    <row r="2262" spans="1:82" x14ac:dyDescent="0.25">
      <c r="A2262" s="8"/>
      <c r="B2262" s="5"/>
      <c r="C2262" s="5"/>
      <c r="D2262" s="5"/>
      <c r="E2262" s="5"/>
      <c r="F2262" s="94" t="str">
        <f t="shared" si="359"/>
        <v/>
      </c>
      <c r="G2262" s="94" t="str">
        <f t="shared" si="360"/>
        <v/>
      </c>
      <c r="H2262" s="127" t="str">
        <f>IF(A2262&lt;&gt;"",IF(MID(C2262,1,1)="c",$AS$26,IF(MID(C2262,1,1)="r",$AS$41,IF(MID(C2262,1,1)="p",#REF!,#REF!))),"")</f>
        <v/>
      </c>
      <c r="I2262" s="92" t="str">
        <f t="shared" si="361"/>
        <v/>
      </c>
      <c r="J2262" s="92" t="str">
        <f t="shared" si="362"/>
        <v/>
      </c>
      <c r="K2262" s="92" t="str">
        <f t="shared" si="363"/>
        <v/>
      </c>
      <c r="L2262" s="92" t="str">
        <f t="shared" si="364"/>
        <v/>
      </c>
      <c r="M2262" s="95" t="str">
        <f>IF(A2262&lt;&gt;"",IF(MID(C2262,1,1)="c",SigmaEpsConcrete(I2262,$AN$30:$AN$33,$AR$30:$AR$33,$AS$26,$AS$27,$AS$28,$AQ$20,$AU$19),""),"")</f>
        <v/>
      </c>
      <c r="N2262" s="95" t="str">
        <f>IF(A2262&lt;&gt;"",IF(MID(C2262,1,1)="r",SigmaEpsReinf(J2262,$AS$42:$AS$43,$AS$41,$AS$39,$AS$40,$AQ$38),""),"")</f>
        <v/>
      </c>
      <c r="Q2262" s="92" t="str">
        <f t="shared" si="366"/>
        <v/>
      </c>
      <c r="R2262" s="92" t="str">
        <f t="shared" si="367"/>
        <v/>
      </c>
      <c r="U2262" s="5"/>
      <c r="V2262" s="5"/>
      <c r="W2262" s="94" t="str">
        <f t="shared" si="365"/>
        <v/>
      </c>
      <c r="X2262" s="94" t="str">
        <f t="shared" si="368"/>
        <v/>
      </c>
      <c r="Y2262" s="5"/>
      <c r="BK2262" s="8"/>
      <c r="BL2262" s="5"/>
      <c r="BM2262" s="5"/>
      <c r="BN2262" s="5"/>
      <c r="BO2262" s="5"/>
      <c r="BP2262" s="1"/>
      <c r="BQ2262" s="1"/>
      <c r="BR2262" s="1"/>
      <c r="BS2262" s="1"/>
      <c r="BT2262" s="1"/>
      <c r="BU2262" s="4"/>
      <c r="BV2262" s="1"/>
      <c r="BW2262" s="3"/>
      <c r="BX2262" s="4"/>
      <c r="BY2262" s="5"/>
      <c r="BZ2262" s="5"/>
      <c r="CA2262" s="5"/>
      <c r="CB2262" s="5"/>
      <c r="CC2262" s="5"/>
      <c r="CD2262" s="43"/>
    </row>
    <row r="2263" spans="1:82" x14ac:dyDescent="0.25">
      <c r="A2263" s="8"/>
      <c r="B2263" s="5"/>
      <c r="C2263" s="5"/>
      <c r="D2263" s="5"/>
      <c r="E2263" s="5"/>
      <c r="F2263" s="94" t="str">
        <f t="shared" si="359"/>
        <v/>
      </c>
      <c r="G2263" s="94" t="str">
        <f t="shared" si="360"/>
        <v/>
      </c>
      <c r="H2263" s="127" t="str">
        <f>IF(A2263&lt;&gt;"",IF(MID(C2263,1,1)="c",$AS$26,IF(MID(C2263,1,1)="r",$AS$41,IF(MID(C2263,1,1)="p",#REF!,#REF!))),"")</f>
        <v/>
      </c>
      <c r="I2263" s="92" t="str">
        <f t="shared" si="361"/>
        <v/>
      </c>
      <c r="J2263" s="92" t="str">
        <f t="shared" si="362"/>
        <v/>
      </c>
      <c r="K2263" s="92" t="str">
        <f t="shared" si="363"/>
        <v/>
      </c>
      <c r="L2263" s="92" t="str">
        <f t="shared" si="364"/>
        <v/>
      </c>
      <c r="M2263" s="95" t="str">
        <f>IF(A2263&lt;&gt;"",IF(MID(C2263,1,1)="c",SigmaEpsConcrete(I2263,$AN$30:$AN$33,$AR$30:$AR$33,$AS$26,$AS$27,$AS$28,$AQ$20,$AU$19),""),"")</f>
        <v/>
      </c>
      <c r="N2263" s="95" t="str">
        <f>IF(A2263&lt;&gt;"",IF(MID(C2263,1,1)="r",SigmaEpsReinf(J2263,$AS$42:$AS$43,$AS$41,$AS$39,$AS$40,$AQ$38),""),"")</f>
        <v/>
      </c>
      <c r="Q2263" s="92" t="str">
        <f t="shared" si="366"/>
        <v/>
      </c>
      <c r="R2263" s="92" t="str">
        <f t="shared" si="367"/>
        <v/>
      </c>
      <c r="U2263" s="5"/>
      <c r="V2263" s="5"/>
      <c r="W2263" s="94" t="str">
        <f t="shared" si="365"/>
        <v/>
      </c>
      <c r="X2263" s="94" t="str">
        <f t="shared" si="368"/>
        <v/>
      </c>
      <c r="Y2263" s="5"/>
      <c r="BK2263" s="8"/>
      <c r="BL2263" s="5"/>
      <c r="BM2263" s="5"/>
      <c r="BN2263" s="5"/>
      <c r="BO2263" s="5"/>
      <c r="BP2263" s="1"/>
      <c r="BQ2263" s="1"/>
      <c r="BR2263" s="1"/>
      <c r="BS2263" s="1"/>
      <c r="BT2263" s="1"/>
      <c r="BU2263" s="4"/>
      <c r="BV2263" s="1"/>
      <c r="BW2263" s="3"/>
      <c r="BX2263" s="4"/>
      <c r="BY2263" s="5"/>
      <c r="BZ2263" s="5"/>
      <c r="CA2263" s="5"/>
      <c r="CB2263" s="5"/>
      <c r="CC2263" s="5"/>
      <c r="CD2263" s="43"/>
    </row>
    <row r="2264" spans="1:82" x14ac:dyDescent="0.25">
      <c r="A2264" s="8"/>
      <c r="B2264" s="5"/>
      <c r="C2264" s="5"/>
      <c r="D2264" s="5"/>
      <c r="E2264" s="5"/>
      <c r="F2264" s="94" t="str">
        <f t="shared" si="359"/>
        <v/>
      </c>
      <c r="G2264" s="94" t="str">
        <f t="shared" si="360"/>
        <v/>
      </c>
      <c r="H2264" s="127" t="str">
        <f>IF(A2264&lt;&gt;"",IF(MID(C2264,1,1)="c",$AS$26,IF(MID(C2264,1,1)="r",$AS$41,IF(MID(C2264,1,1)="p",#REF!,#REF!))),"")</f>
        <v/>
      </c>
      <c r="I2264" s="92" t="str">
        <f t="shared" si="361"/>
        <v/>
      </c>
      <c r="J2264" s="92" t="str">
        <f t="shared" si="362"/>
        <v/>
      </c>
      <c r="K2264" s="92" t="str">
        <f t="shared" si="363"/>
        <v/>
      </c>
      <c r="L2264" s="92" t="str">
        <f t="shared" si="364"/>
        <v/>
      </c>
      <c r="M2264" s="95" t="str">
        <f>IF(A2264&lt;&gt;"",IF(MID(C2264,1,1)="c",SigmaEpsConcrete(I2264,$AN$30:$AN$33,$AR$30:$AR$33,$AS$26,$AS$27,$AS$28,$AQ$20,$AU$19),""),"")</f>
        <v/>
      </c>
      <c r="N2264" s="95" t="str">
        <f>IF(A2264&lt;&gt;"",IF(MID(C2264,1,1)="r",SigmaEpsReinf(J2264,$AS$42:$AS$43,$AS$41,$AS$39,$AS$40,$AQ$38),""),"")</f>
        <v/>
      </c>
      <c r="Q2264" s="92" t="str">
        <f t="shared" si="366"/>
        <v/>
      </c>
      <c r="R2264" s="92" t="str">
        <f t="shared" si="367"/>
        <v/>
      </c>
      <c r="U2264" s="5"/>
      <c r="V2264" s="5"/>
      <c r="W2264" s="94" t="str">
        <f t="shared" si="365"/>
        <v/>
      </c>
      <c r="X2264" s="94" t="str">
        <f t="shared" si="368"/>
        <v/>
      </c>
      <c r="Y2264" s="5"/>
      <c r="BK2264" s="8"/>
      <c r="BL2264" s="5"/>
      <c r="BM2264" s="5"/>
      <c r="BN2264" s="5"/>
      <c r="BO2264" s="5"/>
      <c r="BP2264" s="1"/>
      <c r="BQ2264" s="1"/>
      <c r="BR2264" s="1"/>
      <c r="BS2264" s="1"/>
      <c r="BT2264" s="1"/>
      <c r="BU2264" s="4"/>
      <c r="BV2264" s="1"/>
      <c r="BW2264" s="3"/>
      <c r="BX2264" s="4"/>
      <c r="BY2264" s="5"/>
      <c r="BZ2264" s="5"/>
      <c r="CA2264" s="5"/>
      <c r="CB2264" s="5"/>
      <c r="CC2264" s="5"/>
      <c r="CD2264" s="43"/>
    </row>
    <row r="2265" spans="1:82" x14ac:dyDescent="0.25">
      <c r="A2265" s="8"/>
      <c r="B2265" s="5"/>
      <c r="C2265" s="5"/>
      <c r="D2265" s="5"/>
      <c r="E2265" s="5"/>
      <c r="F2265" s="94" t="str">
        <f t="shared" si="359"/>
        <v/>
      </c>
      <c r="G2265" s="94" t="str">
        <f t="shared" si="360"/>
        <v/>
      </c>
      <c r="H2265" s="127" t="str">
        <f>IF(A2265&lt;&gt;"",IF(MID(C2265,1,1)="c",$AS$26,IF(MID(C2265,1,1)="r",$AS$41,IF(MID(C2265,1,1)="p",#REF!,#REF!))),"")</f>
        <v/>
      </c>
      <c r="I2265" s="92" t="str">
        <f t="shared" si="361"/>
        <v/>
      </c>
      <c r="J2265" s="92" t="str">
        <f t="shared" si="362"/>
        <v/>
      </c>
      <c r="K2265" s="92" t="str">
        <f t="shared" si="363"/>
        <v/>
      </c>
      <c r="L2265" s="92" t="str">
        <f t="shared" si="364"/>
        <v/>
      </c>
      <c r="M2265" s="95" t="str">
        <f>IF(A2265&lt;&gt;"",IF(MID(C2265,1,1)="c",SigmaEpsConcrete(I2265,$AN$30:$AN$33,$AR$30:$AR$33,$AS$26,$AS$27,$AS$28,$AQ$20,$AU$19),""),"")</f>
        <v/>
      </c>
      <c r="N2265" s="95" t="str">
        <f>IF(A2265&lt;&gt;"",IF(MID(C2265,1,1)="r",SigmaEpsReinf(J2265,$AS$42:$AS$43,$AS$41,$AS$39,$AS$40,$AQ$38),""),"")</f>
        <v/>
      </c>
      <c r="Q2265" s="92" t="str">
        <f t="shared" si="366"/>
        <v/>
      </c>
      <c r="R2265" s="92" t="str">
        <f t="shared" si="367"/>
        <v/>
      </c>
      <c r="U2265" s="5"/>
      <c r="V2265" s="5"/>
      <c r="W2265" s="94" t="str">
        <f t="shared" si="365"/>
        <v/>
      </c>
      <c r="X2265" s="94" t="str">
        <f t="shared" si="368"/>
        <v/>
      </c>
      <c r="Y2265" s="5"/>
      <c r="BK2265" s="8"/>
      <c r="BL2265" s="5"/>
      <c r="BM2265" s="5"/>
      <c r="BN2265" s="5"/>
      <c r="BO2265" s="5"/>
      <c r="BP2265" s="1"/>
      <c r="BQ2265" s="1"/>
      <c r="BR2265" s="1"/>
      <c r="BS2265" s="1"/>
      <c r="BT2265" s="1"/>
      <c r="BU2265" s="4"/>
      <c r="BV2265" s="1"/>
      <c r="BW2265" s="3"/>
      <c r="BX2265" s="4"/>
      <c r="BY2265" s="5"/>
      <c r="BZ2265" s="5"/>
      <c r="CA2265" s="5"/>
      <c r="CB2265" s="5"/>
      <c r="CC2265" s="5"/>
      <c r="CD2265" s="43"/>
    </row>
    <row r="2266" spans="1:82" x14ac:dyDescent="0.25">
      <c r="A2266" s="8"/>
      <c r="B2266" s="5"/>
      <c r="C2266" s="5"/>
      <c r="D2266" s="5"/>
      <c r="E2266" s="5"/>
      <c r="F2266" s="94" t="str">
        <f t="shared" si="359"/>
        <v/>
      </c>
      <c r="G2266" s="94" t="str">
        <f t="shared" si="360"/>
        <v/>
      </c>
      <c r="H2266" s="127" t="str">
        <f>IF(A2266&lt;&gt;"",IF(MID(C2266,1,1)="c",$AS$26,IF(MID(C2266,1,1)="r",$AS$41,IF(MID(C2266,1,1)="p",#REF!,#REF!))),"")</f>
        <v/>
      </c>
      <c r="I2266" s="92" t="str">
        <f t="shared" si="361"/>
        <v/>
      </c>
      <c r="J2266" s="92" t="str">
        <f t="shared" si="362"/>
        <v/>
      </c>
      <c r="K2266" s="92" t="str">
        <f t="shared" si="363"/>
        <v/>
      </c>
      <c r="L2266" s="92" t="str">
        <f t="shared" si="364"/>
        <v/>
      </c>
      <c r="M2266" s="95" t="str">
        <f>IF(A2266&lt;&gt;"",IF(MID(C2266,1,1)="c",SigmaEpsConcrete(I2266,$AN$30:$AN$33,$AR$30:$AR$33,$AS$26,$AS$27,$AS$28,$AQ$20,$AU$19),""),"")</f>
        <v/>
      </c>
      <c r="N2266" s="95" t="str">
        <f>IF(A2266&lt;&gt;"",IF(MID(C2266,1,1)="r",SigmaEpsReinf(J2266,$AS$42:$AS$43,$AS$41,$AS$39,$AS$40,$AQ$38),""),"")</f>
        <v/>
      </c>
      <c r="Q2266" s="92" t="str">
        <f t="shared" si="366"/>
        <v/>
      </c>
      <c r="R2266" s="92" t="str">
        <f t="shared" si="367"/>
        <v/>
      </c>
      <c r="U2266" s="5"/>
      <c r="V2266" s="5"/>
      <c r="W2266" s="94" t="str">
        <f t="shared" si="365"/>
        <v/>
      </c>
      <c r="X2266" s="94" t="str">
        <f t="shared" si="368"/>
        <v/>
      </c>
      <c r="Y2266" s="5"/>
      <c r="BK2266" s="8"/>
      <c r="BL2266" s="5"/>
      <c r="BM2266" s="5"/>
      <c r="BN2266" s="5"/>
      <c r="BO2266" s="5"/>
      <c r="BP2266" s="1"/>
      <c r="BQ2266" s="1"/>
      <c r="BR2266" s="1"/>
      <c r="BS2266" s="1"/>
      <c r="BT2266" s="1"/>
      <c r="BU2266" s="4"/>
      <c r="BV2266" s="1"/>
      <c r="BW2266" s="3"/>
      <c r="BX2266" s="4"/>
      <c r="BY2266" s="5"/>
      <c r="BZ2266" s="5"/>
      <c r="CA2266" s="5"/>
      <c r="CB2266" s="5"/>
      <c r="CC2266" s="5"/>
      <c r="CD2266" s="43"/>
    </row>
    <row r="2267" spans="1:82" x14ac:dyDescent="0.25">
      <c r="A2267" s="8"/>
      <c r="B2267" s="5"/>
      <c r="C2267" s="5"/>
      <c r="D2267" s="5"/>
      <c r="E2267" s="5"/>
      <c r="F2267" s="94" t="str">
        <f t="shared" si="359"/>
        <v/>
      </c>
      <c r="G2267" s="94" t="str">
        <f t="shared" si="360"/>
        <v/>
      </c>
      <c r="H2267" s="127" t="str">
        <f>IF(A2267&lt;&gt;"",IF(MID(C2267,1,1)="c",$AS$26,IF(MID(C2267,1,1)="r",$AS$41,IF(MID(C2267,1,1)="p",#REF!,#REF!))),"")</f>
        <v/>
      </c>
      <c r="I2267" s="92" t="str">
        <f t="shared" si="361"/>
        <v/>
      </c>
      <c r="J2267" s="92" t="str">
        <f t="shared" si="362"/>
        <v/>
      </c>
      <c r="K2267" s="92" t="str">
        <f t="shared" si="363"/>
        <v/>
      </c>
      <c r="L2267" s="92" t="str">
        <f t="shared" si="364"/>
        <v/>
      </c>
      <c r="M2267" s="95" t="str">
        <f>IF(A2267&lt;&gt;"",IF(MID(C2267,1,1)="c",SigmaEpsConcrete(I2267,$AN$30:$AN$33,$AR$30:$AR$33,$AS$26,$AS$27,$AS$28,$AQ$20,$AU$19),""),"")</f>
        <v/>
      </c>
      <c r="N2267" s="95" t="str">
        <f>IF(A2267&lt;&gt;"",IF(MID(C2267,1,1)="r",SigmaEpsReinf(J2267,$AS$42:$AS$43,$AS$41,$AS$39,$AS$40,$AQ$38),""),"")</f>
        <v/>
      </c>
      <c r="Q2267" s="92" t="str">
        <f t="shared" si="366"/>
        <v/>
      </c>
      <c r="R2267" s="92" t="str">
        <f t="shared" si="367"/>
        <v/>
      </c>
      <c r="U2267" s="5"/>
      <c r="V2267" s="5"/>
      <c r="W2267" s="94" t="str">
        <f t="shared" si="365"/>
        <v/>
      </c>
      <c r="X2267" s="94" t="str">
        <f t="shared" si="368"/>
        <v/>
      </c>
      <c r="Y2267" s="5"/>
      <c r="BK2267" s="8"/>
      <c r="BL2267" s="5"/>
      <c r="BM2267" s="5"/>
      <c r="BN2267" s="5"/>
      <c r="BO2267" s="5"/>
      <c r="BP2267" s="1"/>
      <c r="BQ2267" s="1"/>
      <c r="BR2267" s="1"/>
      <c r="BS2267" s="1"/>
      <c r="BT2267" s="1"/>
      <c r="BU2267" s="4"/>
      <c r="BV2267" s="1"/>
      <c r="BW2267" s="3"/>
      <c r="BX2267" s="4"/>
      <c r="BY2267" s="5"/>
      <c r="BZ2267" s="5"/>
      <c r="CA2267" s="5"/>
      <c r="CB2267" s="5"/>
      <c r="CC2267" s="5"/>
      <c r="CD2267" s="43"/>
    </row>
    <row r="2268" spans="1:82" x14ac:dyDescent="0.25">
      <c r="A2268" s="8"/>
      <c r="B2268" s="5"/>
      <c r="C2268" s="5"/>
      <c r="D2268" s="5"/>
      <c r="E2268" s="5"/>
      <c r="F2268" s="94" t="str">
        <f t="shared" si="359"/>
        <v/>
      </c>
      <c r="G2268" s="94" t="str">
        <f t="shared" si="360"/>
        <v/>
      </c>
      <c r="H2268" s="127" t="str">
        <f>IF(A2268&lt;&gt;"",IF(MID(C2268,1,1)="c",$AS$26,IF(MID(C2268,1,1)="r",$AS$41,IF(MID(C2268,1,1)="p",#REF!,#REF!))),"")</f>
        <v/>
      </c>
      <c r="I2268" s="92" t="str">
        <f t="shared" si="361"/>
        <v/>
      </c>
      <c r="J2268" s="92" t="str">
        <f t="shared" si="362"/>
        <v/>
      </c>
      <c r="K2268" s="92" t="str">
        <f t="shared" si="363"/>
        <v/>
      </c>
      <c r="L2268" s="92" t="str">
        <f t="shared" si="364"/>
        <v/>
      </c>
      <c r="M2268" s="95" t="str">
        <f>IF(A2268&lt;&gt;"",IF(MID(C2268,1,1)="c",SigmaEpsConcrete(I2268,$AN$30:$AN$33,$AR$30:$AR$33,$AS$26,$AS$27,$AS$28,$AQ$20,$AU$19),""),"")</f>
        <v/>
      </c>
      <c r="N2268" s="95" t="str">
        <f>IF(A2268&lt;&gt;"",IF(MID(C2268,1,1)="r",SigmaEpsReinf(J2268,$AS$42:$AS$43,$AS$41,$AS$39,$AS$40,$AQ$38),""),"")</f>
        <v/>
      </c>
      <c r="Q2268" s="92" t="str">
        <f t="shared" si="366"/>
        <v/>
      </c>
      <c r="R2268" s="92" t="str">
        <f t="shared" si="367"/>
        <v/>
      </c>
      <c r="U2268" s="5"/>
      <c r="V2268" s="5"/>
      <c r="W2268" s="94" t="str">
        <f t="shared" si="365"/>
        <v/>
      </c>
      <c r="X2268" s="94" t="str">
        <f t="shared" si="368"/>
        <v/>
      </c>
      <c r="Y2268" s="5"/>
      <c r="BK2268" s="8"/>
      <c r="BL2268" s="5"/>
      <c r="BM2268" s="5"/>
      <c r="BN2268" s="5"/>
      <c r="BO2268" s="5"/>
      <c r="BP2268" s="1"/>
      <c r="BQ2268" s="1"/>
      <c r="BR2268" s="1"/>
      <c r="BS2268" s="1"/>
      <c r="BT2268" s="1"/>
      <c r="BU2268" s="4"/>
      <c r="BV2268" s="1"/>
      <c r="BW2268" s="3"/>
      <c r="BX2268" s="4"/>
      <c r="BY2268" s="5"/>
      <c r="BZ2268" s="5"/>
      <c r="CA2268" s="5"/>
      <c r="CB2268" s="5"/>
      <c r="CC2268" s="5"/>
      <c r="CD2268" s="43"/>
    </row>
    <row r="2269" spans="1:82" x14ac:dyDescent="0.25">
      <c r="A2269" s="8"/>
      <c r="B2269" s="5"/>
      <c r="C2269" s="5"/>
      <c r="D2269" s="5"/>
      <c r="E2269" s="5"/>
      <c r="F2269" s="94" t="str">
        <f t="shared" si="359"/>
        <v/>
      </c>
      <c r="G2269" s="94" t="str">
        <f t="shared" si="360"/>
        <v/>
      </c>
      <c r="H2269" s="127" t="str">
        <f>IF(A2269&lt;&gt;"",IF(MID(C2269,1,1)="c",$AS$26,IF(MID(C2269,1,1)="r",$AS$41,IF(MID(C2269,1,1)="p",#REF!,#REF!))),"")</f>
        <v/>
      </c>
      <c r="I2269" s="92" t="str">
        <f t="shared" si="361"/>
        <v/>
      </c>
      <c r="J2269" s="92" t="str">
        <f t="shared" si="362"/>
        <v/>
      </c>
      <c r="K2269" s="92" t="str">
        <f t="shared" si="363"/>
        <v/>
      </c>
      <c r="L2269" s="92" t="str">
        <f t="shared" si="364"/>
        <v/>
      </c>
      <c r="M2269" s="95" t="str">
        <f>IF(A2269&lt;&gt;"",IF(MID(C2269,1,1)="c",SigmaEpsConcrete(I2269,$AN$30:$AN$33,$AR$30:$AR$33,$AS$26,$AS$27,$AS$28,$AQ$20,$AU$19),""),"")</f>
        <v/>
      </c>
      <c r="N2269" s="95" t="str">
        <f>IF(A2269&lt;&gt;"",IF(MID(C2269,1,1)="r",SigmaEpsReinf(J2269,$AS$42:$AS$43,$AS$41,$AS$39,$AS$40,$AQ$38),""),"")</f>
        <v/>
      </c>
      <c r="Q2269" s="92" t="str">
        <f t="shared" si="366"/>
        <v/>
      </c>
      <c r="R2269" s="92" t="str">
        <f t="shared" si="367"/>
        <v/>
      </c>
      <c r="U2269" s="5"/>
      <c r="V2269" s="5"/>
      <c r="W2269" s="94" t="str">
        <f t="shared" si="365"/>
        <v/>
      </c>
      <c r="X2269" s="94" t="str">
        <f t="shared" si="368"/>
        <v/>
      </c>
      <c r="Y2269" s="5"/>
      <c r="BK2269" s="8"/>
      <c r="BL2269" s="5"/>
      <c r="BM2269" s="5"/>
      <c r="BN2269" s="5"/>
      <c r="BO2269" s="5"/>
      <c r="BP2269" s="1"/>
      <c r="BQ2269" s="1"/>
      <c r="BR2269" s="1"/>
      <c r="BS2269" s="1"/>
      <c r="BT2269" s="1"/>
      <c r="BU2269" s="4"/>
      <c r="BV2269" s="1"/>
      <c r="BW2269" s="3"/>
      <c r="BX2269" s="4"/>
      <c r="BY2269" s="5"/>
      <c r="BZ2269" s="5"/>
      <c r="CA2269" s="5"/>
      <c r="CB2269" s="5"/>
      <c r="CC2269" s="5"/>
      <c r="CD2269" s="43"/>
    </row>
    <row r="2270" spans="1:82" x14ac:dyDescent="0.25">
      <c r="A2270" s="8"/>
      <c r="B2270" s="5"/>
      <c r="C2270" s="5"/>
      <c r="D2270" s="5"/>
      <c r="E2270" s="5"/>
      <c r="F2270" s="94" t="str">
        <f t="shared" si="359"/>
        <v/>
      </c>
      <c r="G2270" s="94" t="str">
        <f t="shared" si="360"/>
        <v/>
      </c>
      <c r="H2270" s="127" t="str">
        <f>IF(A2270&lt;&gt;"",IF(MID(C2270,1,1)="c",$AS$26,IF(MID(C2270,1,1)="r",$AS$41,IF(MID(C2270,1,1)="p",#REF!,#REF!))),"")</f>
        <v/>
      </c>
      <c r="I2270" s="92" t="str">
        <f t="shared" si="361"/>
        <v/>
      </c>
      <c r="J2270" s="92" t="str">
        <f t="shared" si="362"/>
        <v/>
      </c>
      <c r="K2270" s="92" t="str">
        <f t="shared" si="363"/>
        <v/>
      </c>
      <c r="L2270" s="92" t="str">
        <f t="shared" si="364"/>
        <v/>
      </c>
      <c r="M2270" s="95" t="str">
        <f>IF(A2270&lt;&gt;"",IF(MID(C2270,1,1)="c",SigmaEpsConcrete(I2270,$AN$30:$AN$33,$AR$30:$AR$33,$AS$26,$AS$27,$AS$28,$AQ$20,$AU$19),""),"")</f>
        <v/>
      </c>
      <c r="N2270" s="95" t="str">
        <f>IF(A2270&lt;&gt;"",IF(MID(C2270,1,1)="r",SigmaEpsReinf(J2270,$AS$42:$AS$43,$AS$41,$AS$39,$AS$40,$AQ$38),""),"")</f>
        <v/>
      </c>
      <c r="Q2270" s="92" t="str">
        <f t="shared" si="366"/>
        <v/>
      </c>
      <c r="R2270" s="92" t="str">
        <f t="shared" si="367"/>
        <v/>
      </c>
      <c r="U2270" s="5"/>
      <c r="V2270" s="5"/>
      <c r="W2270" s="94" t="str">
        <f t="shared" si="365"/>
        <v/>
      </c>
      <c r="X2270" s="94" t="str">
        <f t="shared" si="368"/>
        <v/>
      </c>
      <c r="Y2270" s="5"/>
      <c r="BK2270" s="8"/>
      <c r="BL2270" s="5"/>
      <c r="BM2270" s="5"/>
      <c r="BN2270" s="5"/>
      <c r="BO2270" s="5"/>
      <c r="BP2270" s="1"/>
      <c r="BQ2270" s="1"/>
      <c r="BR2270" s="1"/>
      <c r="BS2270" s="1"/>
      <c r="BT2270" s="1"/>
      <c r="BU2270" s="4"/>
      <c r="BV2270" s="1"/>
      <c r="BW2270" s="3"/>
      <c r="BX2270" s="4"/>
      <c r="BY2270" s="5"/>
      <c r="BZ2270" s="5"/>
      <c r="CA2270" s="5"/>
      <c r="CB2270" s="5"/>
      <c r="CC2270" s="5"/>
      <c r="CD2270" s="43"/>
    </row>
    <row r="2271" spans="1:82" x14ac:dyDescent="0.25">
      <c r="A2271" s="8"/>
      <c r="B2271" s="5"/>
      <c r="C2271" s="5"/>
      <c r="D2271" s="5"/>
      <c r="E2271" s="5"/>
      <c r="F2271" s="94" t="str">
        <f t="shared" si="359"/>
        <v/>
      </c>
      <c r="G2271" s="94" t="str">
        <f t="shared" si="360"/>
        <v/>
      </c>
      <c r="H2271" s="127" t="str">
        <f>IF(A2271&lt;&gt;"",IF(MID(C2271,1,1)="c",$AS$26,IF(MID(C2271,1,1)="r",$AS$41,IF(MID(C2271,1,1)="p",#REF!,#REF!))),"")</f>
        <v/>
      </c>
      <c r="I2271" s="92" t="str">
        <f t="shared" si="361"/>
        <v/>
      </c>
      <c r="J2271" s="92" t="str">
        <f t="shared" si="362"/>
        <v/>
      </c>
      <c r="K2271" s="92" t="str">
        <f t="shared" si="363"/>
        <v/>
      </c>
      <c r="L2271" s="92" t="str">
        <f t="shared" si="364"/>
        <v/>
      </c>
      <c r="M2271" s="95" t="str">
        <f>IF(A2271&lt;&gt;"",IF(MID(C2271,1,1)="c",SigmaEpsConcrete(I2271,$AN$30:$AN$33,$AR$30:$AR$33,$AS$26,$AS$27,$AS$28,$AQ$20,$AU$19),""),"")</f>
        <v/>
      </c>
      <c r="N2271" s="95" t="str">
        <f>IF(A2271&lt;&gt;"",IF(MID(C2271,1,1)="r",SigmaEpsReinf(J2271,$AS$42:$AS$43,$AS$41,$AS$39,$AS$40,$AQ$38),""),"")</f>
        <v/>
      </c>
      <c r="Q2271" s="92" t="str">
        <f t="shared" si="366"/>
        <v/>
      </c>
      <c r="R2271" s="92" t="str">
        <f t="shared" si="367"/>
        <v/>
      </c>
      <c r="U2271" s="5"/>
      <c r="V2271" s="5"/>
      <c r="W2271" s="94" t="str">
        <f t="shared" si="365"/>
        <v/>
      </c>
      <c r="X2271" s="94" t="str">
        <f t="shared" si="368"/>
        <v/>
      </c>
      <c r="Y2271" s="5"/>
      <c r="BK2271" s="8"/>
      <c r="BL2271" s="5"/>
      <c r="BM2271" s="5"/>
      <c r="BN2271" s="5"/>
      <c r="BO2271" s="5"/>
      <c r="BP2271" s="1"/>
      <c r="BQ2271" s="1"/>
      <c r="BR2271" s="1"/>
      <c r="BS2271" s="1"/>
      <c r="BT2271" s="1"/>
      <c r="BU2271" s="4"/>
      <c r="BV2271" s="1"/>
      <c r="BW2271" s="3"/>
      <c r="BX2271" s="4"/>
      <c r="BY2271" s="5"/>
      <c r="BZ2271" s="5"/>
      <c r="CA2271" s="5"/>
      <c r="CB2271" s="5"/>
      <c r="CC2271" s="5"/>
      <c r="CD2271" s="43"/>
    </row>
    <row r="2272" spans="1:82" x14ac:dyDescent="0.25">
      <c r="A2272" s="8"/>
      <c r="B2272" s="5"/>
      <c r="C2272" s="5"/>
      <c r="D2272" s="5"/>
      <c r="E2272" s="5"/>
      <c r="F2272" s="94" t="str">
        <f t="shared" si="359"/>
        <v/>
      </c>
      <c r="G2272" s="94" t="str">
        <f t="shared" si="360"/>
        <v/>
      </c>
      <c r="H2272" s="127" t="str">
        <f>IF(A2272&lt;&gt;"",IF(MID(C2272,1,1)="c",$AS$26,IF(MID(C2272,1,1)="r",$AS$41,IF(MID(C2272,1,1)="p",#REF!,#REF!))),"")</f>
        <v/>
      </c>
      <c r="I2272" s="92" t="str">
        <f t="shared" si="361"/>
        <v/>
      </c>
      <c r="J2272" s="92" t="str">
        <f t="shared" si="362"/>
        <v/>
      </c>
      <c r="K2272" s="92" t="str">
        <f t="shared" si="363"/>
        <v/>
      </c>
      <c r="L2272" s="92" t="str">
        <f t="shared" si="364"/>
        <v/>
      </c>
      <c r="M2272" s="95" t="str">
        <f>IF(A2272&lt;&gt;"",IF(MID(C2272,1,1)="c",SigmaEpsConcrete(I2272,$AN$30:$AN$33,$AR$30:$AR$33,$AS$26,$AS$27,$AS$28,$AQ$20,$AU$19),""),"")</f>
        <v/>
      </c>
      <c r="N2272" s="95" t="str">
        <f>IF(A2272&lt;&gt;"",IF(MID(C2272,1,1)="r",SigmaEpsReinf(J2272,$AS$42:$AS$43,$AS$41,$AS$39,$AS$40,$AQ$38),""),"")</f>
        <v/>
      </c>
      <c r="Q2272" s="92" t="str">
        <f t="shared" si="366"/>
        <v/>
      </c>
      <c r="R2272" s="92" t="str">
        <f t="shared" si="367"/>
        <v/>
      </c>
      <c r="U2272" s="5"/>
      <c r="V2272" s="5"/>
      <c r="W2272" s="94" t="str">
        <f t="shared" si="365"/>
        <v/>
      </c>
      <c r="X2272" s="94" t="str">
        <f t="shared" si="368"/>
        <v/>
      </c>
      <c r="Y2272" s="5"/>
      <c r="BK2272" s="8"/>
      <c r="BL2272" s="5"/>
      <c r="BM2272" s="5"/>
      <c r="BN2272" s="5"/>
      <c r="BO2272" s="5"/>
      <c r="BP2272" s="1"/>
      <c r="BQ2272" s="1"/>
      <c r="BR2272" s="1"/>
      <c r="BS2272" s="1"/>
      <c r="BT2272" s="1"/>
      <c r="BU2272" s="4"/>
      <c r="BV2272" s="1"/>
      <c r="BW2272" s="3"/>
      <c r="BX2272" s="4"/>
      <c r="BY2272" s="5"/>
      <c r="BZ2272" s="5"/>
      <c r="CA2272" s="5"/>
      <c r="CB2272" s="5"/>
      <c r="CC2272" s="5"/>
      <c r="CD2272" s="43"/>
    </row>
    <row r="2273" spans="1:82" x14ac:dyDescent="0.25">
      <c r="A2273" s="8"/>
      <c r="B2273" s="5"/>
      <c r="C2273" s="5"/>
      <c r="D2273" s="5"/>
      <c r="E2273" s="5"/>
      <c r="F2273" s="94" t="str">
        <f t="shared" si="359"/>
        <v/>
      </c>
      <c r="G2273" s="94" t="str">
        <f t="shared" si="360"/>
        <v/>
      </c>
      <c r="H2273" s="127" t="str">
        <f>IF(A2273&lt;&gt;"",IF(MID(C2273,1,1)="c",$AS$26,IF(MID(C2273,1,1)="r",$AS$41,IF(MID(C2273,1,1)="p",#REF!,#REF!))),"")</f>
        <v/>
      </c>
      <c r="I2273" s="92" t="str">
        <f t="shared" si="361"/>
        <v/>
      </c>
      <c r="J2273" s="92" t="str">
        <f t="shared" si="362"/>
        <v/>
      </c>
      <c r="K2273" s="92" t="str">
        <f t="shared" si="363"/>
        <v/>
      </c>
      <c r="L2273" s="92" t="str">
        <f t="shared" si="364"/>
        <v/>
      </c>
      <c r="M2273" s="95" t="str">
        <f>IF(A2273&lt;&gt;"",IF(MID(C2273,1,1)="c",SigmaEpsConcrete(I2273,$AN$30:$AN$33,$AR$30:$AR$33,$AS$26,$AS$27,$AS$28,$AQ$20,$AU$19),""),"")</f>
        <v/>
      </c>
      <c r="N2273" s="95" t="str">
        <f>IF(A2273&lt;&gt;"",IF(MID(C2273,1,1)="r",SigmaEpsReinf(J2273,$AS$42:$AS$43,$AS$41,$AS$39,$AS$40,$AQ$38),""),"")</f>
        <v/>
      </c>
      <c r="Q2273" s="92" t="str">
        <f t="shared" si="366"/>
        <v/>
      </c>
      <c r="R2273" s="92" t="str">
        <f t="shared" si="367"/>
        <v/>
      </c>
      <c r="U2273" s="5"/>
      <c r="V2273" s="5"/>
      <c r="W2273" s="94" t="str">
        <f t="shared" si="365"/>
        <v/>
      </c>
      <c r="X2273" s="94" t="str">
        <f t="shared" si="368"/>
        <v/>
      </c>
      <c r="Y2273" s="5"/>
      <c r="BK2273" s="8"/>
      <c r="BL2273" s="5"/>
      <c r="BM2273" s="5"/>
      <c r="BN2273" s="5"/>
      <c r="BO2273" s="5"/>
      <c r="BP2273" s="1"/>
      <c r="BQ2273" s="1"/>
      <c r="BR2273" s="1"/>
      <c r="BS2273" s="1"/>
      <c r="BT2273" s="1"/>
      <c r="BU2273" s="4"/>
      <c r="BV2273" s="1"/>
      <c r="BW2273" s="3"/>
      <c r="BX2273" s="4"/>
      <c r="BY2273" s="5"/>
      <c r="BZ2273" s="5"/>
      <c r="CA2273" s="5"/>
      <c r="CB2273" s="5"/>
      <c r="CC2273" s="5"/>
      <c r="CD2273" s="43"/>
    </row>
    <row r="2274" spans="1:82" x14ac:dyDescent="0.25">
      <c r="A2274" s="8"/>
      <c r="B2274" s="5"/>
      <c r="C2274" s="5"/>
      <c r="D2274" s="5"/>
      <c r="E2274" s="5"/>
      <c r="F2274" s="94" t="str">
        <f t="shared" si="359"/>
        <v/>
      </c>
      <c r="G2274" s="94" t="str">
        <f t="shared" si="360"/>
        <v/>
      </c>
      <c r="H2274" s="127" t="str">
        <f>IF(A2274&lt;&gt;"",IF(MID(C2274,1,1)="c",$AS$26,IF(MID(C2274,1,1)="r",$AS$41,IF(MID(C2274,1,1)="p",#REF!,#REF!))),"")</f>
        <v/>
      </c>
      <c r="I2274" s="92" t="str">
        <f t="shared" si="361"/>
        <v/>
      </c>
      <c r="J2274" s="92" t="str">
        <f t="shared" si="362"/>
        <v/>
      </c>
      <c r="K2274" s="92" t="str">
        <f t="shared" si="363"/>
        <v/>
      </c>
      <c r="L2274" s="92" t="str">
        <f t="shared" si="364"/>
        <v/>
      </c>
      <c r="M2274" s="95" t="str">
        <f>IF(A2274&lt;&gt;"",IF(MID(C2274,1,1)="c",SigmaEpsConcrete(I2274,$AN$30:$AN$33,$AR$30:$AR$33,$AS$26,$AS$27,$AS$28,$AQ$20,$AU$19),""),"")</f>
        <v/>
      </c>
      <c r="N2274" s="95" t="str">
        <f>IF(A2274&lt;&gt;"",IF(MID(C2274,1,1)="r",SigmaEpsReinf(J2274,$AS$42:$AS$43,$AS$41,$AS$39,$AS$40,$AQ$38),""),"")</f>
        <v/>
      </c>
      <c r="Q2274" s="92" t="str">
        <f t="shared" si="366"/>
        <v/>
      </c>
      <c r="R2274" s="92" t="str">
        <f t="shared" si="367"/>
        <v/>
      </c>
      <c r="U2274" s="5"/>
      <c r="V2274" s="5"/>
      <c r="W2274" s="94" t="str">
        <f t="shared" si="365"/>
        <v/>
      </c>
      <c r="X2274" s="94" t="str">
        <f t="shared" si="368"/>
        <v/>
      </c>
      <c r="Y2274" s="5"/>
      <c r="BK2274" s="8"/>
      <c r="BL2274" s="5"/>
      <c r="BM2274" s="5"/>
      <c r="BN2274" s="5"/>
      <c r="BO2274" s="5"/>
      <c r="BP2274" s="1"/>
      <c r="BQ2274" s="1"/>
      <c r="BR2274" s="1"/>
      <c r="BS2274" s="1"/>
      <c r="BT2274" s="1"/>
      <c r="BU2274" s="4"/>
      <c r="BV2274" s="1"/>
      <c r="BW2274" s="3"/>
      <c r="BX2274" s="4"/>
      <c r="BY2274" s="5"/>
      <c r="BZ2274" s="5"/>
      <c r="CA2274" s="5"/>
      <c r="CB2274" s="5"/>
      <c r="CC2274" s="5"/>
      <c r="CD2274" s="43"/>
    </row>
    <row r="2275" spans="1:82" x14ac:dyDescent="0.25">
      <c r="A2275" s="8"/>
      <c r="B2275" s="5"/>
      <c r="C2275" s="5"/>
      <c r="D2275" s="5"/>
      <c r="E2275" s="5"/>
      <c r="F2275" s="94" t="str">
        <f t="shared" si="359"/>
        <v/>
      </c>
      <c r="G2275" s="94" t="str">
        <f t="shared" si="360"/>
        <v/>
      </c>
      <c r="H2275" s="127" t="str">
        <f>IF(A2275&lt;&gt;"",IF(MID(C2275,1,1)="c",$AS$26,IF(MID(C2275,1,1)="r",$AS$41,IF(MID(C2275,1,1)="p",#REF!,#REF!))),"")</f>
        <v/>
      </c>
      <c r="I2275" s="92" t="str">
        <f t="shared" si="361"/>
        <v/>
      </c>
      <c r="J2275" s="92" t="str">
        <f t="shared" si="362"/>
        <v/>
      </c>
      <c r="K2275" s="92" t="str">
        <f t="shared" si="363"/>
        <v/>
      </c>
      <c r="L2275" s="92" t="str">
        <f t="shared" si="364"/>
        <v/>
      </c>
      <c r="M2275" s="95" t="str">
        <f>IF(A2275&lt;&gt;"",IF(MID(C2275,1,1)="c",SigmaEpsConcrete(I2275,$AN$30:$AN$33,$AR$30:$AR$33,$AS$26,$AS$27,$AS$28,$AQ$20,$AU$19),""),"")</f>
        <v/>
      </c>
      <c r="N2275" s="95" t="str">
        <f>IF(A2275&lt;&gt;"",IF(MID(C2275,1,1)="r",SigmaEpsReinf(J2275,$AS$42:$AS$43,$AS$41,$AS$39,$AS$40,$AQ$38),""),"")</f>
        <v/>
      </c>
      <c r="Q2275" s="92" t="str">
        <f t="shared" si="366"/>
        <v/>
      </c>
      <c r="R2275" s="92" t="str">
        <f t="shared" si="367"/>
        <v/>
      </c>
      <c r="U2275" s="5"/>
      <c r="V2275" s="5"/>
      <c r="W2275" s="94" t="str">
        <f t="shared" si="365"/>
        <v/>
      </c>
      <c r="X2275" s="94" t="str">
        <f t="shared" si="368"/>
        <v/>
      </c>
      <c r="Y2275" s="5"/>
      <c r="BK2275" s="8"/>
      <c r="BL2275" s="5"/>
      <c r="BM2275" s="5"/>
      <c r="BN2275" s="5"/>
      <c r="BO2275" s="5"/>
      <c r="BP2275" s="1"/>
      <c r="BQ2275" s="1"/>
      <c r="BR2275" s="1"/>
      <c r="BS2275" s="1"/>
      <c r="BT2275" s="1"/>
      <c r="BU2275" s="4"/>
      <c r="BV2275" s="1"/>
      <c r="BW2275" s="3"/>
      <c r="BX2275" s="4"/>
      <c r="BY2275" s="5"/>
      <c r="BZ2275" s="5"/>
      <c r="CA2275" s="5"/>
      <c r="CB2275" s="5"/>
      <c r="CC2275" s="5"/>
      <c r="CD2275" s="43"/>
    </row>
    <row r="2276" spans="1:82" x14ac:dyDescent="0.25">
      <c r="A2276" s="8"/>
      <c r="B2276" s="5"/>
      <c r="C2276" s="5"/>
      <c r="D2276" s="5"/>
      <c r="E2276" s="5"/>
      <c r="F2276" s="94" t="str">
        <f t="shared" si="359"/>
        <v/>
      </c>
      <c r="G2276" s="94" t="str">
        <f t="shared" si="360"/>
        <v/>
      </c>
      <c r="H2276" s="127" t="str">
        <f>IF(A2276&lt;&gt;"",IF(MID(C2276,1,1)="c",$AS$26,IF(MID(C2276,1,1)="r",$AS$41,IF(MID(C2276,1,1)="p",#REF!,#REF!))),"")</f>
        <v/>
      </c>
      <c r="I2276" s="92" t="str">
        <f t="shared" si="361"/>
        <v/>
      </c>
      <c r="J2276" s="92" t="str">
        <f t="shared" si="362"/>
        <v/>
      </c>
      <c r="K2276" s="92" t="str">
        <f t="shared" si="363"/>
        <v/>
      </c>
      <c r="L2276" s="92" t="str">
        <f t="shared" si="364"/>
        <v/>
      </c>
      <c r="M2276" s="95" t="str">
        <f>IF(A2276&lt;&gt;"",IF(MID(C2276,1,1)="c",SigmaEpsConcrete(I2276,$AN$30:$AN$33,$AR$30:$AR$33,$AS$26,$AS$27,$AS$28,$AQ$20,$AU$19),""),"")</f>
        <v/>
      </c>
      <c r="N2276" s="95" t="str">
        <f>IF(A2276&lt;&gt;"",IF(MID(C2276,1,1)="r",SigmaEpsReinf(J2276,$AS$42:$AS$43,$AS$41,$AS$39,$AS$40,$AQ$38),""),"")</f>
        <v/>
      </c>
      <c r="Q2276" s="92" t="str">
        <f t="shared" si="366"/>
        <v/>
      </c>
      <c r="R2276" s="92" t="str">
        <f t="shared" si="367"/>
        <v/>
      </c>
      <c r="U2276" s="5"/>
      <c r="V2276" s="5"/>
      <c r="W2276" s="94" t="str">
        <f t="shared" si="365"/>
        <v/>
      </c>
      <c r="X2276" s="94" t="str">
        <f t="shared" si="368"/>
        <v/>
      </c>
      <c r="Y2276" s="5"/>
      <c r="BK2276" s="8"/>
      <c r="BL2276" s="5"/>
      <c r="BM2276" s="5"/>
      <c r="BN2276" s="5"/>
      <c r="BO2276" s="5"/>
      <c r="BP2276" s="1"/>
      <c r="BQ2276" s="1"/>
      <c r="BR2276" s="1"/>
      <c r="BS2276" s="1"/>
      <c r="BT2276" s="1"/>
      <c r="BU2276" s="4"/>
      <c r="BV2276" s="1"/>
      <c r="BW2276" s="3"/>
      <c r="BX2276" s="4"/>
      <c r="BY2276" s="5"/>
      <c r="BZ2276" s="5"/>
      <c r="CA2276" s="5"/>
      <c r="CB2276" s="5"/>
      <c r="CC2276" s="5"/>
      <c r="CD2276" s="43"/>
    </row>
    <row r="2277" spans="1:82" x14ac:dyDescent="0.25">
      <c r="A2277" s="8"/>
      <c r="B2277" s="5"/>
      <c r="C2277" s="5"/>
      <c r="D2277" s="5"/>
      <c r="E2277" s="5"/>
      <c r="F2277" s="94" t="str">
        <f t="shared" si="359"/>
        <v/>
      </c>
      <c r="G2277" s="94" t="str">
        <f t="shared" si="360"/>
        <v/>
      </c>
      <c r="H2277" s="127" t="str">
        <f>IF(A2277&lt;&gt;"",IF(MID(C2277,1,1)="c",$AS$26,IF(MID(C2277,1,1)="r",$AS$41,IF(MID(C2277,1,1)="p",#REF!,#REF!))),"")</f>
        <v/>
      </c>
      <c r="I2277" s="92" t="str">
        <f t="shared" si="361"/>
        <v/>
      </c>
      <c r="J2277" s="92" t="str">
        <f t="shared" si="362"/>
        <v/>
      </c>
      <c r="K2277" s="92" t="str">
        <f t="shared" si="363"/>
        <v/>
      </c>
      <c r="L2277" s="92" t="str">
        <f t="shared" si="364"/>
        <v/>
      </c>
      <c r="M2277" s="95" t="str">
        <f>IF(A2277&lt;&gt;"",IF(MID(C2277,1,1)="c",SigmaEpsConcrete(I2277,$AN$30:$AN$33,$AR$30:$AR$33,$AS$26,$AS$27,$AS$28,$AQ$20,$AU$19),""),"")</f>
        <v/>
      </c>
      <c r="N2277" s="95" t="str">
        <f>IF(A2277&lt;&gt;"",IF(MID(C2277,1,1)="r",SigmaEpsReinf(J2277,$AS$42:$AS$43,$AS$41,$AS$39,$AS$40,$AQ$38),""),"")</f>
        <v/>
      </c>
      <c r="Q2277" s="92" t="str">
        <f t="shared" si="366"/>
        <v/>
      </c>
      <c r="R2277" s="92" t="str">
        <f t="shared" si="367"/>
        <v/>
      </c>
      <c r="U2277" s="5"/>
      <c r="V2277" s="5"/>
      <c r="W2277" s="94" t="str">
        <f t="shared" si="365"/>
        <v/>
      </c>
      <c r="X2277" s="94" t="str">
        <f t="shared" si="368"/>
        <v/>
      </c>
      <c r="Y2277" s="5"/>
      <c r="BK2277" s="8"/>
      <c r="BL2277" s="5"/>
      <c r="BM2277" s="5"/>
      <c r="BN2277" s="5"/>
      <c r="BO2277" s="5"/>
      <c r="BP2277" s="1"/>
      <c r="BQ2277" s="1"/>
      <c r="BR2277" s="1"/>
      <c r="BS2277" s="1"/>
      <c r="BT2277" s="1"/>
      <c r="BU2277" s="4"/>
      <c r="BV2277" s="1"/>
      <c r="BW2277" s="3"/>
      <c r="BX2277" s="4"/>
      <c r="BY2277" s="5"/>
      <c r="BZ2277" s="5"/>
      <c r="CA2277" s="5"/>
      <c r="CB2277" s="5"/>
      <c r="CC2277" s="5"/>
      <c r="CD2277" s="43"/>
    </row>
    <row r="2278" spans="1:82" x14ac:dyDescent="0.25">
      <c r="A2278" s="8"/>
      <c r="B2278" s="5"/>
      <c r="C2278" s="5"/>
      <c r="D2278" s="5"/>
      <c r="E2278" s="5"/>
      <c r="F2278" s="94" t="str">
        <f t="shared" si="359"/>
        <v/>
      </c>
      <c r="G2278" s="94" t="str">
        <f t="shared" si="360"/>
        <v/>
      </c>
      <c r="H2278" s="127" t="str">
        <f>IF(A2278&lt;&gt;"",IF(MID(C2278,1,1)="c",$AS$26,IF(MID(C2278,1,1)="r",$AS$41,IF(MID(C2278,1,1)="p",#REF!,#REF!))),"")</f>
        <v/>
      </c>
      <c r="I2278" s="92" t="str">
        <f t="shared" si="361"/>
        <v/>
      </c>
      <c r="J2278" s="92" t="str">
        <f t="shared" si="362"/>
        <v/>
      </c>
      <c r="K2278" s="92" t="str">
        <f t="shared" si="363"/>
        <v/>
      </c>
      <c r="L2278" s="92" t="str">
        <f t="shared" si="364"/>
        <v/>
      </c>
      <c r="M2278" s="95" t="str">
        <f>IF(A2278&lt;&gt;"",IF(MID(C2278,1,1)="c",SigmaEpsConcrete(I2278,$AN$30:$AN$33,$AR$30:$AR$33,$AS$26,$AS$27,$AS$28,$AQ$20,$AU$19),""),"")</f>
        <v/>
      </c>
      <c r="N2278" s="95" t="str">
        <f>IF(A2278&lt;&gt;"",IF(MID(C2278,1,1)="r",SigmaEpsReinf(J2278,$AS$42:$AS$43,$AS$41,$AS$39,$AS$40,$AQ$38),""),"")</f>
        <v/>
      </c>
      <c r="Q2278" s="92" t="str">
        <f t="shared" si="366"/>
        <v/>
      </c>
      <c r="R2278" s="92" t="str">
        <f t="shared" si="367"/>
        <v/>
      </c>
      <c r="U2278" s="5"/>
      <c r="V2278" s="5"/>
      <c r="W2278" s="94" t="str">
        <f t="shared" si="365"/>
        <v/>
      </c>
      <c r="X2278" s="94" t="str">
        <f t="shared" si="368"/>
        <v/>
      </c>
      <c r="Y2278" s="5"/>
      <c r="BK2278" s="8"/>
      <c r="BL2278" s="5"/>
      <c r="BM2278" s="5"/>
      <c r="BN2278" s="5"/>
      <c r="BO2278" s="5"/>
      <c r="BP2278" s="1"/>
      <c r="BQ2278" s="1"/>
      <c r="BR2278" s="1"/>
      <c r="BS2278" s="1"/>
      <c r="BT2278" s="1"/>
      <c r="BU2278" s="4"/>
      <c r="BV2278" s="1"/>
      <c r="BW2278" s="3"/>
      <c r="BX2278" s="4"/>
      <c r="BY2278" s="5"/>
      <c r="BZ2278" s="5"/>
      <c r="CA2278" s="5"/>
      <c r="CB2278" s="5"/>
      <c r="CC2278" s="5"/>
      <c r="CD2278" s="43"/>
    </row>
    <row r="2279" spans="1:82" x14ac:dyDescent="0.25">
      <c r="A2279" s="8"/>
      <c r="B2279" s="5"/>
      <c r="C2279" s="5"/>
      <c r="D2279" s="5"/>
      <c r="E2279" s="5"/>
      <c r="F2279" s="94" t="str">
        <f t="shared" si="359"/>
        <v/>
      </c>
      <c r="G2279" s="94" t="str">
        <f t="shared" si="360"/>
        <v/>
      </c>
      <c r="H2279" s="127" t="str">
        <f>IF(A2279&lt;&gt;"",IF(MID(C2279,1,1)="c",$AS$26,IF(MID(C2279,1,1)="r",$AS$41,IF(MID(C2279,1,1)="p",#REF!,#REF!))),"")</f>
        <v/>
      </c>
      <c r="I2279" s="92" t="str">
        <f t="shared" si="361"/>
        <v/>
      </c>
      <c r="J2279" s="92" t="str">
        <f t="shared" si="362"/>
        <v/>
      </c>
      <c r="K2279" s="92" t="str">
        <f t="shared" si="363"/>
        <v/>
      </c>
      <c r="L2279" s="92" t="str">
        <f t="shared" si="364"/>
        <v/>
      </c>
      <c r="M2279" s="95" t="str">
        <f>IF(A2279&lt;&gt;"",IF(MID(C2279,1,1)="c",SigmaEpsConcrete(I2279,$AN$30:$AN$33,$AR$30:$AR$33,$AS$26,$AS$27,$AS$28,$AQ$20,$AU$19),""),"")</f>
        <v/>
      </c>
      <c r="N2279" s="95" t="str">
        <f>IF(A2279&lt;&gt;"",IF(MID(C2279,1,1)="r",SigmaEpsReinf(J2279,$AS$42:$AS$43,$AS$41,$AS$39,$AS$40,$AQ$38),""),"")</f>
        <v/>
      </c>
      <c r="Q2279" s="92" t="str">
        <f t="shared" si="366"/>
        <v/>
      </c>
      <c r="R2279" s="92" t="str">
        <f t="shared" si="367"/>
        <v/>
      </c>
      <c r="U2279" s="5"/>
      <c r="V2279" s="5"/>
      <c r="W2279" s="94" t="str">
        <f t="shared" si="365"/>
        <v/>
      </c>
      <c r="X2279" s="94" t="str">
        <f t="shared" si="368"/>
        <v/>
      </c>
      <c r="Y2279" s="5"/>
      <c r="BK2279" s="8"/>
      <c r="BL2279" s="5"/>
      <c r="BM2279" s="5"/>
      <c r="BN2279" s="5"/>
      <c r="BO2279" s="5"/>
      <c r="BP2279" s="1"/>
      <c r="BQ2279" s="1"/>
      <c r="BR2279" s="1"/>
      <c r="BS2279" s="1"/>
      <c r="BT2279" s="1"/>
      <c r="BU2279" s="4"/>
      <c r="BV2279" s="1"/>
      <c r="BW2279" s="3"/>
      <c r="BX2279" s="4"/>
      <c r="BY2279" s="5"/>
      <c r="BZ2279" s="5"/>
      <c r="CA2279" s="5"/>
      <c r="CB2279" s="5"/>
      <c r="CC2279" s="5"/>
      <c r="CD2279" s="43"/>
    </row>
    <row r="2280" spans="1:82" x14ac:dyDescent="0.25">
      <c r="A2280" s="8"/>
      <c r="B2280" s="5"/>
      <c r="C2280" s="5"/>
      <c r="D2280" s="5"/>
      <c r="E2280" s="5"/>
      <c r="F2280" s="94" t="str">
        <f t="shared" si="359"/>
        <v/>
      </c>
      <c r="G2280" s="94" t="str">
        <f t="shared" si="360"/>
        <v/>
      </c>
      <c r="H2280" s="127" t="str">
        <f>IF(A2280&lt;&gt;"",IF(MID(C2280,1,1)="c",$AS$26,IF(MID(C2280,1,1)="r",$AS$41,IF(MID(C2280,1,1)="p",#REF!,#REF!))),"")</f>
        <v/>
      </c>
      <c r="I2280" s="92" t="str">
        <f t="shared" si="361"/>
        <v/>
      </c>
      <c r="J2280" s="92" t="str">
        <f t="shared" si="362"/>
        <v/>
      </c>
      <c r="K2280" s="92" t="str">
        <f t="shared" si="363"/>
        <v/>
      </c>
      <c r="L2280" s="92" t="str">
        <f t="shared" si="364"/>
        <v/>
      </c>
      <c r="M2280" s="95" t="str">
        <f>IF(A2280&lt;&gt;"",IF(MID(C2280,1,1)="c",SigmaEpsConcrete(I2280,$AN$30:$AN$33,$AR$30:$AR$33,$AS$26,$AS$27,$AS$28,$AQ$20,$AU$19),""),"")</f>
        <v/>
      </c>
      <c r="N2280" s="95" t="str">
        <f>IF(A2280&lt;&gt;"",IF(MID(C2280,1,1)="r",SigmaEpsReinf(J2280,$AS$42:$AS$43,$AS$41,$AS$39,$AS$40,$AQ$38),""),"")</f>
        <v/>
      </c>
      <c r="Q2280" s="92" t="str">
        <f t="shared" si="366"/>
        <v/>
      </c>
      <c r="R2280" s="92" t="str">
        <f t="shared" si="367"/>
        <v/>
      </c>
      <c r="U2280" s="5"/>
      <c r="V2280" s="5"/>
      <c r="W2280" s="94" t="str">
        <f t="shared" si="365"/>
        <v/>
      </c>
      <c r="X2280" s="94" t="str">
        <f t="shared" si="368"/>
        <v/>
      </c>
      <c r="Y2280" s="5"/>
      <c r="BK2280" s="8"/>
      <c r="BL2280" s="5"/>
      <c r="BM2280" s="5"/>
      <c r="BN2280" s="5"/>
      <c r="BO2280" s="5"/>
      <c r="BP2280" s="1"/>
      <c r="BQ2280" s="1"/>
      <c r="BR2280" s="1"/>
      <c r="BS2280" s="1"/>
      <c r="BT2280" s="1"/>
      <c r="BU2280" s="4"/>
      <c r="BV2280" s="1"/>
      <c r="BW2280" s="3"/>
      <c r="BX2280" s="4"/>
      <c r="BY2280" s="5"/>
      <c r="BZ2280" s="5"/>
      <c r="CA2280" s="5"/>
      <c r="CB2280" s="5"/>
      <c r="CC2280" s="5"/>
      <c r="CD2280" s="43"/>
    </row>
    <row r="2281" spans="1:82" x14ac:dyDescent="0.25">
      <c r="A2281" s="8"/>
      <c r="B2281" s="5"/>
      <c r="C2281" s="5"/>
      <c r="D2281" s="5"/>
      <c r="E2281" s="5"/>
      <c r="F2281" s="94" t="str">
        <f t="shared" si="359"/>
        <v/>
      </c>
      <c r="G2281" s="94" t="str">
        <f t="shared" si="360"/>
        <v/>
      </c>
      <c r="H2281" s="127" t="str">
        <f>IF(A2281&lt;&gt;"",IF(MID(C2281,1,1)="c",$AS$26,IF(MID(C2281,1,1)="r",$AS$41,IF(MID(C2281,1,1)="p",#REF!,#REF!))),"")</f>
        <v/>
      </c>
      <c r="I2281" s="92" t="str">
        <f t="shared" si="361"/>
        <v/>
      </c>
      <c r="J2281" s="92" t="str">
        <f t="shared" si="362"/>
        <v/>
      </c>
      <c r="K2281" s="92" t="str">
        <f t="shared" si="363"/>
        <v/>
      </c>
      <c r="L2281" s="92" t="str">
        <f t="shared" si="364"/>
        <v/>
      </c>
      <c r="M2281" s="95" t="str">
        <f>IF(A2281&lt;&gt;"",IF(MID(C2281,1,1)="c",SigmaEpsConcrete(I2281,$AN$30:$AN$33,$AR$30:$AR$33,$AS$26,$AS$27,$AS$28,$AQ$20,$AU$19),""),"")</f>
        <v/>
      </c>
      <c r="N2281" s="95" t="str">
        <f>IF(A2281&lt;&gt;"",IF(MID(C2281,1,1)="r",SigmaEpsReinf(J2281,$AS$42:$AS$43,$AS$41,$AS$39,$AS$40,$AQ$38),""),"")</f>
        <v/>
      </c>
      <c r="Q2281" s="92" t="str">
        <f t="shared" si="366"/>
        <v/>
      </c>
      <c r="R2281" s="92" t="str">
        <f t="shared" si="367"/>
        <v/>
      </c>
      <c r="U2281" s="5"/>
      <c r="V2281" s="5"/>
      <c r="W2281" s="94" t="str">
        <f t="shared" si="365"/>
        <v/>
      </c>
      <c r="X2281" s="94" t="str">
        <f t="shared" si="368"/>
        <v/>
      </c>
      <c r="Y2281" s="5"/>
      <c r="BK2281" s="8"/>
      <c r="BL2281" s="5"/>
      <c r="BM2281" s="5"/>
      <c r="BN2281" s="5"/>
      <c r="BO2281" s="5"/>
      <c r="BP2281" s="1"/>
      <c r="BQ2281" s="1"/>
      <c r="BR2281" s="1"/>
      <c r="BS2281" s="1"/>
      <c r="BT2281" s="1"/>
      <c r="BU2281" s="4"/>
      <c r="BV2281" s="1"/>
      <c r="BW2281" s="3"/>
      <c r="BX2281" s="4"/>
      <c r="BY2281" s="5"/>
      <c r="BZ2281" s="5"/>
      <c r="CA2281" s="5"/>
      <c r="CB2281" s="5"/>
      <c r="CC2281" s="5"/>
      <c r="CD2281" s="43"/>
    </row>
    <row r="2282" spans="1:82" x14ac:dyDescent="0.25">
      <c r="A2282" s="8"/>
      <c r="B2282" s="5"/>
      <c r="C2282" s="5"/>
      <c r="D2282" s="5"/>
      <c r="E2282" s="5"/>
      <c r="F2282" s="94" t="str">
        <f t="shared" si="359"/>
        <v/>
      </c>
      <c r="G2282" s="94" t="str">
        <f t="shared" si="360"/>
        <v/>
      </c>
      <c r="H2282" s="127" t="str">
        <f>IF(A2282&lt;&gt;"",IF(MID(C2282,1,1)="c",$AS$26,IF(MID(C2282,1,1)="r",$AS$41,IF(MID(C2282,1,1)="p",#REF!,#REF!))),"")</f>
        <v/>
      </c>
      <c r="I2282" s="92" t="str">
        <f t="shared" si="361"/>
        <v/>
      </c>
      <c r="J2282" s="92" t="str">
        <f t="shared" si="362"/>
        <v/>
      </c>
      <c r="K2282" s="92" t="str">
        <f t="shared" si="363"/>
        <v/>
      </c>
      <c r="L2282" s="92" t="str">
        <f t="shared" si="364"/>
        <v/>
      </c>
      <c r="M2282" s="95" t="str">
        <f>IF(A2282&lt;&gt;"",IF(MID(C2282,1,1)="c",SigmaEpsConcrete(I2282,$AN$30:$AN$33,$AR$30:$AR$33,$AS$26,$AS$27,$AS$28,$AQ$20,$AU$19),""),"")</f>
        <v/>
      </c>
      <c r="N2282" s="95" t="str">
        <f>IF(A2282&lt;&gt;"",IF(MID(C2282,1,1)="r",SigmaEpsReinf(J2282,$AS$42:$AS$43,$AS$41,$AS$39,$AS$40,$AQ$38),""),"")</f>
        <v/>
      </c>
      <c r="Q2282" s="92" t="str">
        <f t="shared" si="366"/>
        <v/>
      </c>
      <c r="R2282" s="92" t="str">
        <f t="shared" si="367"/>
        <v/>
      </c>
      <c r="U2282" s="5"/>
      <c r="V2282" s="5"/>
      <c r="W2282" s="94" t="str">
        <f t="shared" si="365"/>
        <v/>
      </c>
      <c r="X2282" s="94" t="str">
        <f t="shared" si="368"/>
        <v/>
      </c>
      <c r="Y2282" s="5"/>
      <c r="BK2282" s="8"/>
      <c r="BL2282" s="5"/>
      <c r="BM2282" s="5"/>
      <c r="BN2282" s="5"/>
      <c r="BO2282" s="5"/>
      <c r="BP2282" s="1"/>
      <c r="BQ2282" s="1"/>
      <c r="BR2282" s="1"/>
      <c r="BS2282" s="1"/>
      <c r="BT2282" s="1"/>
      <c r="BU2282" s="4"/>
      <c r="BV2282" s="1"/>
      <c r="BW2282" s="3"/>
      <c r="BX2282" s="4"/>
      <c r="BY2282" s="5"/>
      <c r="BZ2282" s="5"/>
      <c r="CA2282" s="5"/>
      <c r="CB2282" s="5"/>
      <c r="CC2282" s="5"/>
      <c r="CD2282" s="43"/>
    </row>
    <row r="2283" spans="1:82" x14ac:dyDescent="0.25">
      <c r="A2283" s="8"/>
      <c r="B2283" s="5"/>
      <c r="C2283" s="5"/>
      <c r="D2283" s="5"/>
      <c r="E2283" s="5"/>
      <c r="F2283" s="94" t="str">
        <f t="shared" si="359"/>
        <v/>
      </c>
      <c r="G2283" s="94" t="str">
        <f t="shared" si="360"/>
        <v/>
      </c>
      <c r="H2283" s="127" t="str">
        <f>IF(A2283&lt;&gt;"",IF(MID(C2283,1,1)="c",$AS$26,IF(MID(C2283,1,1)="r",$AS$41,IF(MID(C2283,1,1)="p",#REF!,#REF!))),"")</f>
        <v/>
      </c>
      <c r="I2283" s="92" t="str">
        <f t="shared" si="361"/>
        <v/>
      </c>
      <c r="J2283" s="92" t="str">
        <f t="shared" si="362"/>
        <v/>
      </c>
      <c r="K2283" s="92" t="str">
        <f t="shared" si="363"/>
        <v/>
      </c>
      <c r="L2283" s="92" t="str">
        <f t="shared" si="364"/>
        <v/>
      </c>
      <c r="M2283" s="95" t="str">
        <f>IF(A2283&lt;&gt;"",IF(MID(C2283,1,1)="c",SigmaEpsConcrete(I2283,$AN$30:$AN$33,$AR$30:$AR$33,$AS$26,$AS$27,$AS$28,$AQ$20,$AU$19),""),"")</f>
        <v/>
      </c>
      <c r="N2283" s="95" t="str">
        <f>IF(A2283&lt;&gt;"",IF(MID(C2283,1,1)="r",SigmaEpsReinf(J2283,$AS$42:$AS$43,$AS$41,$AS$39,$AS$40,$AQ$38),""),"")</f>
        <v/>
      </c>
      <c r="Q2283" s="92" t="str">
        <f t="shared" si="366"/>
        <v/>
      </c>
      <c r="R2283" s="92" t="str">
        <f t="shared" si="367"/>
        <v/>
      </c>
      <c r="U2283" s="5"/>
      <c r="V2283" s="5"/>
      <c r="W2283" s="94" t="str">
        <f t="shared" si="365"/>
        <v/>
      </c>
      <c r="X2283" s="94" t="str">
        <f t="shared" si="368"/>
        <v/>
      </c>
      <c r="Y2283" s="5"/>
      <c r="BK2283" s="8"/>
      <c r="BL2283" s="5"/>
      <c r="BM2283" s="5"/>
      <c r="BN2283" s="5"/>
      <c r="BO2283" s="5"/>
      <c r="BP2283" s="1"/>
      <c r="BQ2283" s="1"/>
      <c r="BR2283" s="1"/>
      <c r="BS2283" s="1"/>
      <c r="BT2283" s="1"/>
      <c r="BU2283" s="4"/>
      <c r="BV2283" s="1"/>
      <c r="BW2283" s="3"/>
      <c r="BX2283" s="4"/>
      <c r="BY2283" s="5"/>
      <c r="BZ2283" s="5"/>
      <c r="CA2283" s="5"/>
      <c r="CB2283" s="5"/>
      <c r="CC2283" s="5"/>
      <c r="CD2283" s="43"/>
    </row>
    <row r="2284" spans="1:82" x14ac:dyDescent="0.25">
      <c r="A2284" s="8"/>
      <c r="B2284" s="5"/>
      <c r="C2284" s="5"/>
      <c r="D2284" s="5"/>
      <c r="E2284" s="5"/>
      <c r="F2284" s="94" t="str">
        <f t="shared" si="359"/>
        <v/>
      </c>
      <c r="G2284" s="94" t="str">
        <f t="shared" si="360"/>
        <v/>
      </c>
      <c r="H2284" s="127" t="str">
        <f>IF(A2284&lt;&gt;"",IF(MID(C2284,1,1)="c",$AS$26,IF(MID(C2284,1,1)="r",$AS$41,IF(MID(C2284,1,1)="p",#REF!,#REF!))),"")</f>
        <v/>
      </c>
      <c r="I2284" s="92" t="str">
        <f t="shared" si="361"/>
        <v/>
      </c>
      <c r="J2284" s="92" t="str">
        <f t="shared" si="362"/>
        <v/>
      </c>
      <c r="K2284" s="92" t="str">
        <f t="shared" si="363"/>
        <v/>
      </c>
      <c r="L2284" s="92" t="str">
        <f t="shared" si="364"/>
        <v/>
      </c>
      <c r="M2284" s="95" t="str">
        <f>IF(A2284&lt;&gt;"",IF(MID(C2284,1,1)="c",SigmaEpsConcrete(I2284,$AN$30:$AN$33,$AR$30:$AR$33,$AS$26,$AS$27,$AS$28,$AQ$20,$AU$19),""),"")</f>
        <v/>
      </c>
      <c r="N2284" s="95" t="str">
        <f>IF(A2284&lt;&gt;"",IF(MID(C2284,1,1)="r",SigmaEpsReinf(J2284,$AS$42:$AS$43,$AS$41,$AS$39,$AS$40,$AQ$38),""),"")</f>
        <v/>
      </c>
      <c r="Q2284" s="92" t="str">
        <f t="shared" si="366"/>
        <v/>
      </c>
      <c r="R2284" s="92" t="str">
        <f t="shared" si="367"/>
        <v/>
      </c>
      <c r="U2284" s="5"/>
      <c r="V2284" s="5"/>
      <c r="W2284" s="94" t="str">
        <f t="shared" si="365"/>
        <v/>
      </c>
      <c r="X2284" s="94" t="str">
        <f t="shared" si="368"/>
        <v/>
      </c>
      <c r="Y2284" s="5"/>
      <c r="BK2284" s="8"/>
      <c r="BL2284" s="5"/>
      <c r="BM2284" s="5"/>
      <c r="BN2284" s="5"/>
      <c r="BO2284" s="5"/>
      <c r="BP2284" s="1"/>
      <c r="BQ2284" s="1"/>
      <c r="BR2284" s="1"/>
      <c r="BS2284" s="1"/>
      <c r="BT2284" s="1"/>
      <c r="BU2284" s="4"/>
      <c r="BV2284" s="1"/>
      <c r="BW2284" s="3"/>
      <c r="BX2284" s="4"/>
      <c r="BY2284" s="5"/>
      <c r="BZ2284" s="5"/>
      <c r="CA2284" s="5"/>
      <c r="CB2284" s="5"/>
      <c r="CC2284" s="5"/>
      <c r="CD2284" s="43"/>
    </row>
    <row r="2285" spans="1:82" x14ac:dyDescent="0.25">
      <c r="A2285" s="8"/>
      <c r="B2285" s="5"/>
      <c r="C2285" s="5"/>
      <c r="D2285" s="5"/>
      <c r="E2285" s="5"/>
      <c r="F2285" s="94" t="str">
        <f t="shared" si="359"/>
        <v/>
      </c>
      <c r="G2285" s="94" t="str">
        <f t="shared" si="360"/>
        <v/>
      </c>
      <c r="H2285" s="127" t="str">
        <f>IF(A2285&lt;&gt;"",IF(MID(C2285,1,1)="c",$AS$26,IF(MID(C2285,1,1)="r",$AS$41,IF(MID(C2285,1,1)="p",#REF!,#REF!))),"")</f>
        <v/>
      </c>
      <c r="I2285" s="92" t="str">
        <f t="shared" si="361"/>
        <v/>
      </c>
      <c r="J2285" s="92" t="str">
        <f t="shared" si="362"/>
        <v/>
      </c>
      <c r="K2285" s="92" t="str">
        <f t="shared" si="363"/>
        <v/>
      </c>
      <c r="L2285" s="92" t="str">
        <f t="shared" si="364"/>
        <v/>
      </c>
      <c r="M2285" s="95" t="str">
        <f>IF(A2285&lt;&gt;"",IF(MID(C2285,1,1)="c",SigmaEpsConcrete(I2285,$AN$30:$AN$33,$AR$30:$AR$33,$AS$26,$AS$27,$AS$28,$AQ$20,$AU$19),""),"")</f>
        <v/>
      </c>
      <c r="N2285" s="95" t="str">
        <f>IF(A2285&lt;&gt;"",IF(MID(C2285,1,1)="r",SigmaEpsReinf(J2285,$AS$42:$AS$43,$AS$41,$AS$39,$AS$40,$AQ$38),""),"")</f>
        <v/>
      </c>
      <c r="Q2285" s="92" t="str">
        <f t="shared" si="366"/>
        <v/>
      </c>
      <c r="R2285" s="92" t="str">
        <f t="shared" si="367"/>
        <v/>
      </c>
      <c r="U2285" s="5"/>
      <c r="V2285" s="5"/>
      <c r="W2285" s="94" t="str">
        <f t="shared" si="365"/>
        <v/>
      </c>
      <c r="X2285" s="94" t="str">
        <f t="shared" si="368"/>
        <v/>
      </c>
      <c r="Y2285" s="5"/>
      <c r="BK2285" s="8"/>
      <c r="BL2285" s="5"/>
      <c r="BM2285" s="5"/>
      <c r="BN2285" s="5"/>
      <c r="BO2285" s="5"/>
      <c r="BP2285" s="1"/>
      <c r="BQ2285" s="1"/>
      <c r="BR2285" s="1"/>
      <c r="BS2285" s="1"/>
      <c r="BT2285" s="1"/>
      <c r="BU2285" s="4"/>
      <c r="BV2285" s="1"/>
      <c r="BW2285" s="3"/>
      <c r="BX2285" s="4"/>
      <c r="BY2285" s="5"/>
      <c r="BZ2285" s="5"/>
      <c r="CA2285" s="5"/>
      <c r="CB2285" s="5"/>
      <c r="CC2285" s="5"/>
      <c r="CD2285" s="43"/>
    </row>
    <row r="2286" spans="1:82" x14ac:dyDescent="0.25">
      <c r="A2286" s="8"/>
      <c r="B2286" s="5"/>
      <c r="C2286" s="5"/>
      <c r="D2286" s="5"/>
      <c r="E2286" s="5"/>
      <c r="F2286" s="94" t="str">
        <f t="shared" si="359"/>
        <v/>
      </c>
      <c r="G2286" s="94" t="str">
        <f t="shared" si="360"/>
        <v/>
      </c>
      <c r="H2286" s="127" t="str">
        <f>IF(A2286&lt;&gt;"",IF(MID(C2286,1,1)="c",$AS$26,IF(MID(C2286,1,1)="r",$AS$41,IF(MID(C2286,1,1)="p",#REF!,#REF!))),"")</f>
        <v/>
      </c>
      <c r="I2286" s="92" t="str">
        <f t="shared" si="361"/>
        <v/>
      </c>
      <c r="J2286" s="92" t="str">
        <f t="shared" si="362"/>
        <v/>
      </c>
      <c r="K2286" s="92" t="str">
        <f t="shared" si="363"/>
        <v/>
      </c>
      <c r="L2286" s="92" t="str">
        <f t="shared" si="364"/>
        <v/>
      </c>
      <c r="M2286" s="95" t="str">
        <f>IF(A2286&lt;&gt;"",IF(MID(C2286,1,1)="c",SigmaEpsConcrete(I2286,$AN$30:$AN$33,$AR$30:$AR$33,$AS$26,$AS$27,$AS$28,$AQ$20,$AU$19),""),"")</f>
        <v/>
      </c>
      <c r="N2286" s="95" t="str">
        <f>IF(A2286&lt;&gt;"",IF(MID(C2286,1,1)="r",SigmaEpsReinf(J2286,$AS$42:$AS$43,$AS$41,$AS$39,$AS$40,$AQ$38),""),"")</f>
        <v/>
      </c>
      <c r="Q2286" s="92" t="str">
        <f t="shared" si="366"/>
        <v/>
      </c>
      <c r="R2286" s="92" t="str">
        <f t="shared" si="367"/>
        <v/>
      </c>
      <c r="U2286" s="5"/>
      <c r="V2286" s="5"/>
      <c r="W2286" s="94" t="str">
        <f t="shared" si="365"/>
        <v/>
      </c>
      <c r="X2286" s="94" t="str">
        <f t="shared" si="368"/>
        <v/>
      </c>
      <c r="Y2286" s="5"/>
      <c r="BK2286" s="8"/>
      <c r="BL2286" s="5"/>
      <c r="BM2286" s="5"/>
      <c r="BN2286" s="5"/>
      <c r="BO2286" s="5"/>
      <c r="BP2286" s="1"/>
      <c r="BQ2286" s="1"/>
      <c r="BR2286" s="1"/>
      <c r="BS2286" s="1"/>
      <c r="BT2286" s="1"/>
      <c r="BU2286" s="4"/>
      <c r="BV2286" s="1"/>
      <c r="BW2286" s="3"/>
      <c r="BX2286" s="4"/>
      <c r="BY2286" s="5"/>
      <c r="BZ2286" s="5"/>
      <c r="CA2286" s="5"/>
      <c r="CB2286" s="5"/>
      <c r="CC2286" s="5"/>
      <c r="CD2286" s="43"/>
    </row>
    <row r="2287" spans="1:82" x14ac:dyDescent="0.25">
      <c r="A2287" s="8"/>
      <c r="B2287" s="5"/>
      <c r="C2287" s="5"/>
      <c r="D2287" s="5"/>
      <c r="E2287" s="5"/>
      <c r="F2287" s="94" t="str">
        <f t="shared" si="359"/>
        <v/>
      </c>
      <c r="G2287" s="94" t="str">
        <f t="shared" si="360"/>
        <v/>
      </c>
      <c r="H2287" s="127" t="str">
        <f>IF(A2287&lt;&gt;"",IF(MID(C2287,1,1)="c",$AS$26,IF(MID(C2287,1,1)="r",$AS$41,IF(MID(C2287,1,1)="p",#REF!,#REF!))),"")</f>
        <v/>
      </c>
      <c r="I2287" s="92" t="str">
        <f t="shared" si="361"/>
        <v/>
      </c>
      <c r="J2287" s="92" t="str">
        <f t="shared" si="362"/>
        <v/>
      </c>
      <c r="K2287" s="92" t="str">
        <f t="shared" si="363"/>
        <v/>
      </c>
      <c r="L2287" s="92" t="str">
        <f t="shared" si="364"/>
        <v/>
      </c>
      <c r="M2287" s="95" t="str">
        <f>IF(A2287&lt;&gt;"",IF(MID(C2287,1,1)="c",SigmaEpsConcrete(I2287,$AN$30:$AN$33,$AR$30:$AR$33,$AS$26,$AS$27,$AS$28,$AQ$20,$AU$19),""),"")</f>
        <v/>
      </c>
      <c r="N2287" s="95" t="str">
        <f>IF(A2287&lt;&gt;"",IF(MID(C2287,1,1)="r",SigmaEpsReinf(J2287,$AS$42:$AS$43,$AS$41,$AS$39,$AS$40,$AQ$38),""),"")</f>
        <v/>
      </c>
      <c r="Q2287" s="92" t="str">
        <f t="shared" si="366"/>
        <v/>
      </c>
      <c r="R2287" s="92" t="str">
        <f t="shared" si="367"/>
        <v/>
      </c>
      <c r="U2287" s="5"/>
      <c r="V2287" s="5"/>
      <c r="W2287" s="94" t="str">
        <f t="shared" si="365"/>
        <v/>
      </c>
      <c r="X2287" s="94" t="str">
        <f t="shared" si="368"/>
        <v/>
      </c>
      <c r="Y2287" s="5"/>
      <c r="BK2287" s="8"/>
      <c r="BL2287" s="5"/>
      <c r="BM2287" s="5"/>
      <c r="BN2287" s="5"/>
      <c r="BO2287" s="5"/>
      <c r="BP2287" s="1"/>
      <c r="BQ2287" s="1"/>
      <c r="BR2287" s="1"/>
      <c r="BS2287" s="1"/>
      <c r="BT2287" s="1"/>
      <c r="BU2287" s="4"/>
      <c r="BV2287" s="1"/>
      <c r="BW2287" s="3"/>
      <c r="BX2287" s="4"/>
      <c r="BY2287" s="5"/>
      <c r="BZ2287" s="5"/>
      <c r="CA2287" s="5"/>
      <c r="CB2287" s="5"/>
      <c r="CC2287" s="5"/>
      <c r="CD2287" s="43"/>
    </row>
    <row r="2288" spans="1:82" x14ac:dyDescent="0.25">
      <c r="A2288" s="8"/>
      <c r="B2288" s="5"/>
      <c r="C2288" s="5"/>
      <c r="D2288" s="5"/>
      <c r="E2288" s="5"/>
      <c r="F2288" s="94" t="str">
        <f t="shared" si="359"/>
        <v/>
      </c>
      <c r="G2288" s="94" t="str">
        <f t="shared" si="360"/>
        <v/>
      </c>
      <c r="H2288" s="127" t="str">
        <f>IF(A2288&lt;&gt;"",IF(MID(C2288,1,1)="c",$AS$26,IF(MID(C2288,1,1)="r",$AS$41,IF(MID(C2288,1,1)="p",#REF!,#REF!))),"")</f>
        <v/>
      </c>
      <c r="I2288" s="92" t="str">
        <f t="shared" si="361"/>
        <v/>
      </c>
      <c r="J2288" s="92" t="str">
        <f t="shared" si="362"/>
        <v/>
      </c>
      <c r="K2288" s="92" t="str">
        <f t="shared" si="363"/>
        <v/>
      </c>
      <c r="L2288" s="92" t="str">
        <f t="shared" si="364"/>
        <v/>
      </c>
      <c r="M2288" s="95" t="str">
        <f>IF(A2288&lt;&gt;"",IF(MID(C2288,1,1)="c",SigmaEpsConcrete(I2288,$AN$30:$AN$33,$AR$30:$AR$33,$AS$26,$AS$27,$AS$28,$AQ$20,$AU$19),""),"")</f>
        <v/>
      </c>
      <c r="N2288" s="95" t="str">
        <f>IF(A2288&lt;&gt;"",IF(MID(C2288,1,1)="r",SigmaEpsReinf(J2288,$AS$42:$AS$43,$AS$41,$AS$39,$AS$40,$AQ$38),""),"")</f>
        <v/>
      </c>
      <c r="Q2288" s="92" t="str">
        <f t="shared" si="366"/>
        <v/>
      </c>
      <c r="R2288" s="92" t="str">
        <f t="shared" si="367"/>
        <v/>
      </c>
      <c r="U2288" s="5"/>
      <c r="V2288" s="5"/>
      <c r="W2288" s="94" t="str">
        <f t="shared" si="365"/>
        <v/>
      </c>
      <c r="X2288" s="94" t="str">
        <f t="shared" si="368"/>
        <v/>
      </c>
      <c r="Y2288" s="5"/>
      <c r="BK2288" s="8"/>
      <c r="BL2288" s="5"/>
      <c r="BM2288" s="5"/>
      <c r="BN2288" s="5"/>
      <c r="BO2288" s="5"/>
      <c r="BP2288" s="1"/>
      <c r="BQ2288" s="1"/>
      <c r="BR2288" s="1"/>
      <c r="BS2288" s="1"/>
      <c r="BT2288" s="1"/>
      <c r="BU2288" s="4"/>
      <c r="BV2288" s="1"/>
      <c r="BW2288" s="3"/>
      <c r="BX2288" s="4"/>
      <c r="BY2288" s="5"/>
      <c r="BZ2288" s="5"/>
      <c r="CA2288" s="5"/>
      <c r="CB2288" s="5"/>
      <c r="CC2288" s="5"/>
      <c r="CD2288" s="43"/>
    </row>
    <row r="2289" spans="1:82" x14ac:dyDescent="0.25">
      <c r="A2289" s="8"/>
      <c r="B2289" s="5"/>
      <c r="C2289" s="5"/>
      <c r="D2289" s="5"/>
      <c r="E2289" s="5"/>
      <c r="F2289" s="94" t="str">
        <f t="shared" si="359"/>
        <v/>
      </c>
      <c r="G2289" s="94" t="str">
        <f t="shared" si="360"/>
        <v/>
      </c>
      <c r="H2289" s="127" t="str">
        <f>IF(A2289&lt;&gt;"",IF(MID(C2289,1,1)="c",$AS$26,IF(MID(C2289,1,1)="r",$AS$41,IF(MID(C2289,1,1)="p",#REF!,#REF!))),"")</f>
        <v/>
      </c>
      <c r="I2289" s="92" t="str">
        <f t="shared" si="361"/>
        <v/>
      </c>
      <c r="J2289" s="92" t="str">
        <f t="shared" si="362"/>
        <v/>
      </c>
      <c r="K2289" s="92" t="str">
        <f t="shared" si="363"/>
        <v/>
      </c>
      <c r="L2289" s="92" t="str">
        <f t="shared" si="364"/>
        <v/>
      </c>
      <c r="M2289" s="95" t="str">
        <f>IF(A2289&lt;&gt;"",IF(MID(C2289,1,1)="c",SigmaEpsConcrete(I2289,$AN$30:$AN$33,$AR$30:$AR$33,$AS$26,$AS$27,$AS$28,$AQ$20,$AU$19),""),"")</f>
        <v/>
      </c>
      <c r="N2289" s="95" t="str">
        <f>IF(A2289&lt;&gt;"",IF(MID(C2289,1,1)="r",SigmaEpsReinf(J2289,$AS$42:$AS$43,$AS$41,$AS$39,$AS$40,$AQ$38),""),"")</f>
        <v/>
      </c>
      <c r="Q2289" s="92" t="str">
        <f t="shared" si="366"/>
        <v/>
      </c>
      <c r="R2289" s="92" t="str">
        <f t="shared" si="367"/>
        <v/>
      </c>
      <c r="U2289" s="5"/>
      <c r="V2289" s="5"/>
      <c r="W2289" s="94" t="str">
        <f t="shared" si="365"/>
        <v/>
      </c>
      <c r="X2289" s="94" t="str">
        <f t="shared" si="368"/>
        <v/>
      </c>
      <c r="Y2289" s="5"/>
      <c r="BK2289" s="8"/>
      <c r="BL2289" s="5"/>
      <c r="BM2289" s="5"/>
      <c r="BN2289" s="5"/>
      <c r="BO2289" s="5"/>
      <c r="BP2289" s="1"/>
      <c r="BQ2289" s="1"/>
      <c r="BR2289" s="1"/>
      <c r="BS2289" s="1"/>
      <c r="BT2289" s="1"/>
      <c r="BU2289" s="4"/>
      <c r="BV2289" s="1"/>
      <c r="BW2289" s="3"/>
      <c r="BX2289" s="4"/>
      <c r="BY2289" s="5"/>
      <c r="BZ2289" s="5"/>
      <c r="CA2289" s="5"/>
      <c r="CB2289" s="5"/>
      <c r="CC2289" s="5"/>
      <c r="CD2289" s="43"/>
    </row>
    <row r="2290" spans="1:82" x14ac:dyDescent="0.25">
      <c r="A2290" s="8"/>
      <c r="B2290" s="5"/>
      <c r="C2290" s="5"/>
      <c r="D2290" s="5"/>
      <c r="E2290" s="5"/>
      <c r="F2290" s="94" t="str">
        <f t="shared" si="359"/>
        <v/>
      </c>
      <c r="G2290" s="94" t="str">
        <f t="shared" si="360"/>
        <v/>
      </c>
      <c r="H2290" s="127" t="str">
        <f>IF(A2290&lt;&gt;"",IF(MID(C2290,1,1)="c",$AS$26,IF(MID(C2290,1,1)="r",$AS$41,IF(MID(C2290,1,1)="p",#REF!,#REF!))),"")</f>
        <v/>
      </c>
      <c r="I2290" s="92" t="str">
        <f t="shared" si="361"/>
        <v/>
      </c>
      <c r="J2290" s="92" t="str">
        <f t="shared" si="362"/>
        <v/>
      </c>
      <c r="K2290" s="92" t="str">
        <f t="shared" si="363"/>
        <v/>
      </c>
      <c r="L2290" s="92" t="str">
        <f t="shared" si="364"/>
        <v/>
      </c>
      <c r="M2290" s="95" t="str">
        <f>IF(A2290&lt;&gt;"",IF(MID(C2290,1,1)="c",SigmaEpsConcrete(I2290,$AN$30:$AN$33,$AR$30:$AR$33,$AS$26,$AS$27,$AS$28,$AQ$20,$AU$19),""),"")</f>
        <v/>
      </c>
      <c r="N2290" s="95" t="str">
        <f>IF(A2290&lt;&gt;"",IF(MID(C2290,1,1)="r",SigmaEpsReinf(J2290,$AS$42:$AS$43,$AS$41,$AS$39,$AS$40,$AQ$38),""),"")</f>
        <v/>
      </c>
      <c r="Q2290" s="92" t="str">
        <f t="shared" si="366"/>
        <v/>
      </c>
      <c r="R2290" s="92" t="str">
        <f t="shared" si="367"/>
        <v/>
      </c>
      <c r="U2290" s="5"/>
      <c r="V2290" s="5"/>
      <c r="W2290" s="94" t="str">
        <f t="shared" si="365"/>
        <v/>
      </c>
      <c r="X2290" s="94" t="str">
        <f t="shared" si="368"/>
        <v/>
      </c>
      <c r="Y2290" s="5"/>
      <c r="BK2290" s="8"/>
      <c r="BL2290" s="5"/>
      <c r="BM2290" s="5"/>
      <c r="BN2290" s="5"/>
      <c r="BO2290" s="5"/>
      <c r="BP2290" s="1"/>
      <c r="BQ2290" s="1"/>
      <c r="BR2290" s="1"/>
      <c r="BS2290" s="1"/>
      <c r="BT2290" s="1"/>
      <c r="BU2290" s="4"/>
      <c r="BV2290" s="1"/>
      <c r="BW2290" s="3"/>
      <c r="BX2290" s="4"/>
      <c r="BY2290" s="5"/>
      <c r="BZ2290" s="5"/>
      <c r="CA2290" s="5"/>
      <c r="CB2290" s="5"/>
      <c r="CC2290" s="5"/>
      <c r="CD2290" s="43"/>
    </row>
    <row r="2291" spans="1:82" x14ac:dyDescent="0.25">
      <c r="A2291" s="8"/>
      <c r="B2291" s="5"/>
      <c r="C2291" s="5"/>
      <c r="D2291" s="5"/>
      <c r="E2291" s="5"/>
      <c r="F2291" s="94" t="str">
        <f t="shared" si="359"/>
        <v/>
      </c>
      <c r="G2291" s="94" t="str">
        <f t="shared" si="360"/>
        <v/>
      </c>
      <c r="H2291" s="127" t="str">
        <f>IF(A2291&lt;&gt;"",IF(MID(C2291,1,1)="c",$AS$26,IF(MID(C2291,1,1)="r",$AS$41,IF(MID(C2291,1,1)="p",#REF!,#REF!))),"")</f>
        <v/>
      </c>
      <c r="I2291" s="92" t="str">
        <f t="shared" si="361"/>
        <v/>
      </c>
      <c r="J2291" s="92" t="str">
        <f t="shared" si="362"/>
        <v/>
      </c>
      <c r="K2291" s="92" t="str">
        <f t="shared" si="363"/>
        <v/>
      </c>
      <c r="L2291" s="92" t="str">
        <f t="shared" si="364"/>
        <v/>
      </c>
      <c r="M2291" s="95" t="str">
        <f>IF(A2291&lt;&gt;"",IF(MID(C2291,1,1)="c",SigmaEpsConcrete(I2291,$AN$30:$AN$33,$AR$30:$AR$33,$AS$26,$AS$27,$AS$28,$AQ$20,$AU$19),""),"")</f>
        <v/>
      </c>
      <c r="N2291" s="95" t="str">
        <f>IF(A2291&lt;&gt;"",IF(MID(C2291,1,1)="r",SigmaEpsReinf(J2291,$AS$42:$AS$43,$AS$41,$AS$39,$AS$40,$AQ$38),""),"")</f>
        <v/>
      </c>
      <c r="Q2291" s="92" t="str">
        <f t="shared" si="366"/>
        <v/>
      </c>
      <c r="R2291" s="92" t="str">
        <f t="shared" si="367"/>
        <v/>
      </c>
      <c r="U2291" s="5"/>
      <c r="V2291" s="5"/>
      <c r="W2291" s="94" t="str">
        <f t="shared" si="365"/>
        <v/>
      </c>
      <c r="X2291" s="94" t="str">
        <f t="shared" si="368"/>
        <v/>
      </c>
      <c r="Y2291" s="5"/>
      <c r="BK2291" s="8"/>
      <c r="BL2291" s="5"/>
      <c r="BM2291" s="5"/>
      <c r="BN2291" s="5"/>
      <c r="BO2291" s="5"/>
      <c r="BP2291" s="1"/>
      <c r="BQ2291" s="1"/>
      <c r="BR2291" s="1"/>
      <c r="BS2291" s="1"/>
      <c r="BT2291" s="1"/>
      <c r="BU2291" s="4"/>
      <c r="BV2291" s="1"/>
      <c r="BW2291" s="3"/>
      <c r="BX2291" s="4"/>
      <c r="BY2291" s="5"/>
      <c r="BZ2291" s="5"/>
      <c r="CA2291" s="5"/>
      <c r="CB2291" s="5"/>
      <c r="CC2291" s="5"/>
      <c r="CD2291" s="43"/>
    </row>
    <row r="2292" spans="1:82" x14ac:dyDescent="0.25">
      <c r="A2292" s="8"/>
      <c r="B2292" s="5"/>
      <c r="C2292" s="5"/>
      <c r="D2292" s="5"/>
      <c r="E2292" s="5"/>
      <c r="F2292" s="94" t="str">
        <f t="shared" si="359"/>
        <v/>
      </c>
      <c r="G2292" s="94" t="str">
        <f t="shared" si="360"/>
        <v/>
      </c>
      <c r="H2292" s="127" t="str">
        <f>IF(A2292&lt;&gt;"",IF(MID(C2292,1,1)="c",$AS$26,IF(MID(C2292,1,1)="r",$AS$41,IF(MID(C2292,1,1)="p",#REF!,#REF!))),"")</f>
        <v/>
      </c>
      <c r="I2292" s="92" t="str">
        <f t="shared" si="361"/>
        <v/>
      </c>
      <c r="J2292" s="92" t="str">
        <f t="shared" si="362"/>
        <v/>
      </c>
      <c r="K2292" s="92" t="str">
        <f t="shared" si="363"/>
        <v/>
      </c>
      <c r="L2292" s="92" t="str">
        <f t="shared" si="364"/>
        <v/>
      </c>
      <c r="M2292" s="95" t="str">
        <f>IF(A2292&lt;&gt;"",IF(MID(C2292,1,1)="c",SigmaEpsConcrete(I2292,$AN$30:$AN$33,$AR$30:$AR$33,$AS$26,$AS$27,$AS$28,$AQ$20,$AU$19),""),"")</f>
        <v/>
      </c>
      <c r="N2292" s="95" t="str">
        <f>IF(A2292&lt;&gt;"",IF(MID(C2292,1,1)="r",SigmaEpsReinf(J2292,$AS$42:$AS$43,$AS$41,$AS$39,$AS$40,$AQ$38),""),"")</f>
        <v/>
      </c>
      <c r="Q2292" s="92" t="str">
        <f t="shared" si="366"/>
        <v/>
      </c>
      <c r="R2292" s="92" t="str">
        <f t="shared" si="367"/>
        <v/>
      </c>
      <c r="U2292" s="5"/>
      <c r="V2292" s="5"/>
      <c r="W2292" s="94" t="str">
        <f t="shared" si="365"/>
        <v/>
      </c>
      <c r="X2292" s="94" t="str">
        <f t="shared" si="368"/>
        <v/>
      </c>
      <c r="Y2292" s="5"/>
      <c r="BK2292" s="8"/>
      <c r="BL2292" s="5"/>
      <c r="BM2292" s="5"/>
      <c r="BN2292" s="5"/>
      <c r="BO2292" s="5"/>
      <c r="BP2292" s="1"/>
      <c r="BQ2292" s="1"/>
      <c r="BR2292" s="1"/>
      <c r="BS2292" s="1"/>
      <c r="BT2292" s="1"/>
      <c r="BU2292" s="4"/>
      <c r="BV2292" s="1"/>
      <c r="BW2292" s="3"/>
      <c r="BX2292" s="4"/>
      <c r="BY2292" s="5"/>
      <c r="BZ2292" s="5"/>
      <c r="CA2292" s="5"/>
      <c r="CB2292" s="5"/>
      <c r="CC2292" s="5"/>
      <c r="CD2292" s="43"/>
    </row>
    <row r="2293" spans="1:82" x14ac:dyDescent="0.25">
      <c r="A2293" s="8"/>
      <c r="B2293" s="5"/>
      <c r="C2293" s="5"/>
      <c r="D2293" s="5"/>
      <c r="E2293" s="5"/>
      <c r="F2293" s="94" t="str">
        <f t="shared" si="359"/>
        <v/>
      </c>
      <c r="G2293" s="94" t="str">
        <f t="shared" si="360"/>
        <v/>
      </c>
      <c r="H2293" s="127" t="str">
        <f>IF(A2293&lt;&gt;"",IF(MID(C2293,1,1)="c",$AS$26,IF(MID(C2293,1,1)="r",$AS$41,IF(MID(C2293,1,1)="p",#REF!,#REF!))),"")</f>
        <v/>
      </c>
      <c r="I2293" s="92" t="str">
        <f t="shared" si="361"/>
        <v/>
      </c>
      <c r="J2293" s="92" t="str">
        <f t="shared" si="362"/>
        <v/>
      </c>
      <c r="K2293" s="92" t="str">
        <f t="shared" si="363"/>
        <v/>
      </c>
      <c r="L2293" s="92" t="str">
        <f t="shared" si="364"/>
        <v/>
      </c>
      <c r="M2293" s="95" t="str">
        <f>IF(A2293&lt;&gt;"",IF(MID(C2293,1,1)="c",SigmaEpsConcrete(I2293,$AN$30:$AN$33,$AR$30:$AR$33,$AS$26,$AS$27,$AS$28,$AQ$20,$AU$19),""),"")</f>
        <v/>
      </c>
      <c r="N2293" s="95" t="str">
        <f>IF(A2293&lt;&gt;"",IF(MID(C2293,1,1)="r",SigmaEpsReinf(J2293,$AS$42:$AS$43,$AS$41,$AS$39,$AS$40,$AQ$38),""),"")</f>
        <v/>
      </c>
      <c r="Q2293" s="92" t="str">
        <f t="shared" si="366"/>
        <v/>
      </c>
      <c r="R2293" s="92" t="str">
        <f t="shared" si="367"/>
        <v/>
      </c>
      <c r="U2293" s="5"/>
      <c r="V2293" s="5"/>
      <c r="W2293" s="94" t="str">
        <f t="shared" si="365"/>
        <v/>
      </c>
      <c r="X2293" s="94" t="str">
        <f t="shared" si="368"/>
        <v/>
      </c>
      <c r="Y2293" s="5"/>
      <c r="BK2293" s="8"/>
      <c r="BL2293" s="5"/>
      <c r="BM2293" s="5"/>
      <c r="BN2293" s="5"/>
      <c r="BO2293" s="5"/>
      <c r="BP2293" s="1"/>
      <c r="BQ2293" s="1"/>
      <c r="BR2293" s="1"/>
      <c r="BS2293" s="1"/>
      <c r="BT2293" s="1"/>
      <c r="BU2293" s="4"/>
      <c r="BV2293" s="1"/>
      <c r="BW2293" s="3"/>
      <c r="BX2293" s="4"/>
      <c r="BY2293" s="5"/>
      <c r="BZ2293" s="5"/>
      <c r="CA2293" s="5"/>
      <c r="CB2293" s="5"/>
      <c r="CC2293" s="5"/>
      <c r="CD2293" s="43"/>
    </row>
    <row r="2294" spans="1:82" x14ac:dyDescent="0.25">
      <c r="A2294" s="8"/>
      <c r="B2294" s="5"/>
      <c r="C2294" s="5"/>
      <c r="D2294" s="5"/>
      <c r="E2294" s="5"/>
      <c r="F2294" s="94" t="str">
        <f t="shared" si="359"/>
        <v/>
      </c>
      <c r="G2294" s="94" t="str">
        <f t="shared" si="360"/>
        <v/>
      </c>
      <c r="H2294" s="127" t="str">
        <f>IF(A2294&lt;&gt;"",IF(MID(C2294,1,1)="c",$AS$26,IF(MID(C2294,1,1)="r",$AS$41,IF(MID(C2294,1,1)="p",#REF!,#REF!))),"")</f>
        <v/>
      </c>
      <c r="I2294" s="92" t="str">
        <f t="shared" si="361"/>
        <v/>
      </c>
      <c r="J2294" s="92" t="str">
        <f t="shared" si="362"/>
        <v/>
      </c>
      <c r="K2294" s="92" t="str">
        <f t="shared" si="363"/>
        <v/>
      </c>
      <c r="L2294" s="92" t="str">
        <f t="shared" si="364"/>
        <v/>
      </c>
      <c r="M2294" s="95" t="str">
        <f>IF(A2294&lt;&gt;"",IF(MID(C2294,1,1)="c",SigmaEpsConcrete(I2294,$AN$30:$AN$33,$AR$30:$AR$33,$AS$26,$AS$27,$AS$28,$AQ$20,$AU$19),""),"")</f>
        <v/>
      </c>
      <c r="N2294" s="95" t="str">
        <f>IF(A2294&lt;&gt;"",IF(MID(C2294,1,1)="r",SigmaEpsReinf(J2294,$AS$42:$AS$43,$AS$41,$AS$39,$AS$40,$AQ$38),""),"")</f>
        <v/>
      </c>
      <c r="Q2294" s="92" t="str">
        <f t="shared" si="366"/>
        <v/>
      </c>
      <c r="R2294" s="92" t="str">
        <f t="shared" si="367"/>
        <v/>
      </c>
      <c r="U2294" s="5"/>
      <c r="V2294" s="5"/>
      <c r="W2294" s="94" t="str">
        <f t="shared" si="365"/>
        <v/>
      </c>
      <c r="X2294" s="94" t="str">
        <f t="shared" si="368"/>
        <v/>
      </c>
      <c r="Y2294" s="5"/>
      <c r="BK2294" s="8"/>
      <c r="BL2294" s="5"/>
      <c r="BM2294" s="5"/>
      <c r="BN2294" s="5"/>
      <c r="BO2294" s="5"/>
      <c r="BP2294" s="1"/>
      <c r="BQ2294" s="1"/>
      <c r="BR2294" s="1"/>
      <c r="BS2294" s="1"/>
      <c r="BT2294" s="1"/>
      <c r="BU2294" s="4"/>
      <c r="BV2294" s="1"/>
      <c r="BW2294" s="3"/>
      <c r="BX2294" s="4"/>
      <c r="BY2294" s="5"/>
      <c r="BZ2294" s="5"/>
      <c r="CA2294" s="5"/>
      <c r="CB2294" s="5"/>
      <c r="CC2294" s="5"/>
      <c r="CD2294" s="43"/>
    </row>
    <row r="2295" spans="1:82" x14ac:dyDescent="0.25">
      <c r="A2295" s="8"/>
      <c r="B2295" s="5"/>
      <c r="C2295" s="5"/>
      <c r="D2295" s="5"/>
      <c r="E2295" s="5"/>
      <c r="F2295" s="94" t="str">
        <f t="shared" si="359"/>
        <v/>
      </c>
      <c r="G2295" s="94" t="str">
        <f t="shared" si="360"/>
        <v/>
      </c>
      <c r="H2295" s="127" t="str">
        <f>IF(A2295&lt;&gt;"",IF(MID(C2295,1,1)="c",$AS$26,IF(MID(C2295,1,1)="r",$AS$41,IF(MID(C2295,1,1)="p",#REF!,#REF!))),"")</f>
        <v/>
      </c>
      <c r="I2295" s="92" t="str">
        <f t="shared" si="361"/>
        <v/>
      </c>
      <c r="J2295" s="92" t="str">
        <f t="shared" si="362"/>
        <v/>
      </c>
      <c r="K2295" s="92" t="str">
        <f t="shared" si="363"/>
        <v/>
      </c>
      <c r="L2295" s="92" t="str">
        <f t="shared" si="364"/>
        <v/>
      </c>
      <c r="M2295" s="95" t="str">
        <f>IF(A2295&lt;&gt;"",IF(MID(C2295,1,1)="c",SigmaEpsConcrete(I2295,$AN$30:$AN$33,$AR$30:$AR$33,$AS$26,$AS$27,$AS$28,$AQ$20,$AU$19),""),"")</f>
        <v/>
      </c>
      <c r="N2295" s="95" t="str">
        <f>IF(A2295&lt;&gt;"",IF(MID(C2295,1,1)="r",SigmaEpsReinf(J2295,$AS$42:$AS$43,$AS$41,$AS$39,$AS$40,$AQ$38),""),"")</f>
        <v/>
      </c>
      <c r="Q2295" s="92" t="str">
        <f t="shared" si="366"/>
        <v/>
      </c>
      <c r="R2295" s="92" t="str">
        <f t="shared" si="367"/>
        <v/>
      </c>
      <c r="U2295" s="5"/>
      <c r="V2295" s="5"/>
      <c r="W2295" s="94" t="str">
        <f t="shared" si="365"/>
        <v/>
      </c>
      <c r="X2295" s="94" t="str">
        <f t="shared" si="368"/>
        <v/>
      </c>
      <c r="Y2295" s="5"/>
      <c r="BK2295" s="8"/>
      <c r="BL2295" s="5"/>
      <c r="BM2295" s="5"/>
      <c r="BN2295" s="5"/>
      <c r="BO2295" s="5"/>
      <c r="BP2295" s="1"/>
      <c r="BQ2295" s="1"/>
      <c r="BR2295" s="1"/>
      <c r="BS2295" s="1"/>
      <c r="BT2295" s="1"/>
      <c r="BU2295" s="4"/>
      <c r="BV2295" s="1"/>
      <c r="BW2295" s="3"/>
      <c r="BX2295" s="4"/>
      <c r="BY2295" s="5"/>
      <c r="BZ2295" s="5"/>
      <c r="CA2295" s="5"/>
      <c r="CB2295" s="5"/>
      <c r="CC2295" s="5"/>
      <c r="CD2295" s="43"/>
    </row>
    <row r="2296" spans="1:82" x14ac:dyDescent="0.25">
      <c r="A2296" s="8"/>
      <c r="B2296" s="5"/>
      <c r="C2296" s="5"/>
      <c r="D2296" s="5"/>
      <c r="E2296" s="5"/>
      <c r="F2296" s="94" t="str">
        <f t="shared" si="359"/>
        <v/>
      </c>
      <c r="G2296" s="94" t="str">
        <f t="shared" si="360"/>
        <v/>
      </c>
      <c r="H2296" s="127" t="str">
        <f>IF(A2296&lt;&gt;"",IF(MID(C2296,1,1)="c",$AS$26,IF(MID(C2296,1,1)="r",$AS$41,IF(MID(C2296,1,1)="p",#REF!,#REF!))),"")</f>
        <v/>
      </c>
      <c r="I2296" s="92" t="str">
        <f t="shared" si="361"/>
        <v/>
      </c>
      <c r="J2296" s="92" t="str">
        <f t="shared" si="362"/>
        <v/>
      </c>
      <c r="K2296" s="92" t="str">
        <f t="shared" si="363"/>
        <v/>
      </c>
      <c r="L2296" s="92" t="str">
        <f t="shared" si="364"/>
        <v/>
      </c>
      <c r="M2296" s="95" t="str">
        <f>IF(A2296&lt;&gt;"",IF(MID(C2296,1,1)="c",SigmaEpsConcrete(I2296,$AN$30:$AN$33,$AR$30:$AR$33,$AS$26,$AS$27,$AS$28,$AQ$20,$AU$19),""),"")</f>
        <v/>
      </c>
      <c r="N2296" s="95" t="str">
        <f>IF(A2296&lt;&gt;"",IF(MID(C2296,1,1)="r",SigmaEpsReinf(J2296,$AS$42:$AS$43,$AS$41,$AS$39,$AS$40,$AQ$38),""),"")</f>
        <v/>
      </c>
      <c r="Q2296" s="92" t="str">
        <f t="shared" si="366"/>
        <v/>
      </c>
      <c r="R2296" s="92" t="str">
        <f t="shared" si="367"/>
        <v/>
      </c>
      <c r="U2296" s="5"/>
      <c r="V2296" s="5"/>
      <c r="W2296" s="94" t="str">
        <f t="shared" si="365"/>
        <v/>
      </c>
      <c r="X2296" s="94" t="str">
        <f t="shared" si="368"/>
        <v/>
      </c>
      <c r="Y2296" s="5"/>
      <c r="BK2296" s="8"/>
      <c r="BL2296" s="5"/>
      <c r="BM2296" s="5"/>
      <c r="BN2296" s="5"/>
      <c r="BO2296" s="5"/>
      <c r="BP2296" s="1"/>
      <c r="BQ2296" s="1"/>
      <c r="BR2296" s="1"/>
      <c r="BS2296" s="1"/>
      <c r="BT2296" s="1"/>
      <c r="BU2296" s="4"/>
      <c r="BV2296" s="1"/>
      <c r="BW2296" s="3"/>
      <c r="BX2296" s="4"/>
      <c r="BY2296" s="5"/>
      <c r="BZ2296" s="5"/>
      <c r="CA2296" s="5"/>
      <c r="CB2296" s="5"/>
      <c r="CC2296" s="5"/>
      <c r="CD2296" s="43"/>
    </row>
    <row r="2297" spans="1:82" x14ac:dyDescent="0.25">
      <c r="A2297" s="8"/>
      <c r="B2297" s="5"/>
      <c r="C2297" s="5"/>
      <c r="D2297" s="5"/>
      <c r="E2297" s="5"/>
      <c r="F2297" s="94" t="str">
        <f t="shared" si="359"/>
        <v/>
      </c>
      <c r="G2297" s="94" t="str">
        <f t="shared" si="360"/>
        <v/>
      </c>
      <c r="H2297" s="127" t="str">
        <f>IF(A2297&lt;&gt;"",IF(MID(C2297,1,1)="c",$AS$26,IF(MID(C2297,1,1)="r",$AS$41,IF(MID(C2297,1,1)="p",#REF!,#REF!))),"")</f>
        <v/>
      </c>
      <c r="I2297" s="92" t="str">
        <f t="shared" si="361"/>
        <v/>
      </c>
      <c r="J2297" s="92" t="str">
        <f t="shared" si="362"/>
        <v/>
      </c>
      <c r="K2297" s="92" t="str">
        <f t="shared" si="363"/>
        <v/>
      </c>
      <c r="L2297" s="92" t="str">
        <f t="shared" si="364"/>
        <v/>
      </c>
      <c r="M2297" s="95" t="str">
        <f>IF(A2297&lt;&gt;"",IF(MID(C2297,1,1)="c",SigmaEpsConcrete(I2297,$AN$30:$AN$33,$AR$30:$AR$33,$AS$26,$AS$27,$AS$28,$AQ$20,$AU$19),""),"")</f>
        <v/>
      </c>
      <c r="N2297" s="95" t="str">
        <f>IF(A2297&lt;&gt;"",IF(MID(C2297,1,1)="r",SigmaEpsReinf(J2297,$AS$42:$AS$43,$AS$41,$AS$39,$AS$40,$AQ$38),""),"")</f>
        <v/>
      </c>
      <c r="Q2297" s="92" t="str">
        <f t="shared" si="366"/>
        <v/>
      </c>
      <c r="R2297" s="92" t="str">
        <f t="shared" si="367"/>
        <v/>
      </c>
      <c r="U2297" s="5"/>
      <c r="V2297" s="5"/>
      <c r="W2297" s="94" t="str">
        <f t="shared" si="365"/>
        <v/>
      </c>
      <c r="X2297" s="94" t="str">
        <f t="shared" si="368"/>
        <v/>
      </c>
      <c r="Y2297" s="5"/>
      <c r="BK2297" s="8"/>
      <c r="BL2297" s="5"/>
      <c r="BM2297" s="5"/>
      <c r="BN2297" s="5"/>
      <c r="BO2297" s="5"/>
      <c r="BP2297" s="1"/>
      <c r="BQ2297" s="1"/>
      <c r="BR2297" s="1"/>
      <c r="BS2297" s="1"/>
      <c r="BT2297" s="1"/>
      <c r="BU2297" s="4"/>
      <c r="BV2297" s="1"/>
      <c r="BW2297" s="3"/>
      <c r="BX2297" s="4"/>
      <c r="BY2297" s="5"/>
      <c r="BZ2297" s="5"/>
      <c r="CA2297" s="5"/>
      <c r="CB2297" s="5"/>
      <c r="CC2297" s="5"/>
      <c r="CD2297" s="43"/>
    </row>
    <row r="2298" spans="1:82" x14ac:dyDescent="0.25">
      <c r="A2298" s="8"/>
      <c r="B2298" s="5"/>
      <c r="C2298" s="5"/>
      <c r="D2298" s="5"/>
      <c r="E2298" s="5"/>
      <c r="F2298" s="94" t="str">
        <f t="shared" si="359"/>
        <v/>
      </c>
      <c r="G2298" s="94" t="str">
        <f t="shared" si="360"/>
        <v/>
      </c>
      <c r="H2298" s="127" t="str">
        <f>IF(A2298&lt;&gt;"",IF(MID(C2298,1,1)="c",$AS$26,IF(MID(C2298,1,1)="r",$AS$41,IF(MID(C2298,1,1)="p",#REF!,#REF!))),"")</f>
        <v/>
      </c>
      <c r="I2298" s="92" t="str">
        <f t="shared" si="361"/>
        <v/>
      </c>
      <c r="J2298" s="92" t="str">
        <f t="shared" si="362"/>
        <v/>
      </c>
      <c r="K2298" s="92" t="str">
        <f t="shared" si="363"/>
        <v/>
      </c>
      <c r="L2298" s="92" t="str">
        <f t="shared" si="364"/>
        <v/>
      </c>
      <c r="M2298" s="95" t="str">
        <f>IF(A2298&lt;&gt;"",IF(MID(C2298,1,1)="c",SigmaEpsConcrete(I2298,$AN$30:$AN$33,$AR$30:$AR$33,$AS$26,$AS$27,$AS$28,$AQ$20,$AU$19),""),"")</f>
        <v/>
      </c>
      <c r="N2298" s="95" t="str">
        <f>IF(A2298&lt;&gt;"",IF(MID(C2298,1,1)="r",SigmaEpsReinf(J2298,$AS$42:$AS$43,$AS$41,$AS$39,$AS$40,$AQ$38),""),"")</f>
        <v/>
      </c>
      <c r="Q2298" s="92" t="str">
        <f t="shared" si="366"/>
        <v/>
      </c>
      <c r="R2298" s="92" t="str">
        <f t="shared" si="367"/>
        <v/>
      </c>
      <c r="U2298" s="5"/>
      <c r="V2298" s="5"/>
      <c r="W2298" s="94" t="str">
        <f t="shared" si="365"/>
        <v/>
      </c>
      <c r="X2298" s="94" t="str">
        <f t="shared" si="368"/>
        <v/>
      </c>
      <c r="Y2298" s="5"/>
      <c r="BK2298" s="8"/>
      <c r="BL2298" s="5"/>
      <c r="BM2298" s="5"/>
      <c r="BN2298" s="5"/>
      <c r="BO2298" s="5"/>
      <c r="BP2298" s="1"/>
      <c r="BQ2298" s="1"/>
      <c r="BR2298" s="1"/>
      <c r="BS2298" s="1"/>
      <c r="BT2298" s="1"/>
      <c r="BU2298" s="4"/>
      <c r="BV2298" s="1"/>
      <c r="BW2298" s="3"/>
      <c r="BX2298" s="4"/>
      <c r="BY2298" s="5"/>
      <c r="BZ2298" s="5"/>
      <c r="CA2298" s="5"/>
      <c r="CB2298" s="5"/>
      <c r="CC2298" s="5"/>
      <c r="CD2298" s="43"/>
    </row>
    <row r="2299" spans="1:82" x14ac:dyDescent="0.25">
      <c r="A2299" s="8"/>
      <c r="B2299" s="5"/>
      <c r="C2299" s="5"/>
      <c r="D2299" s="5"/>
      <c r="E2299" s="5"/>
      <c r="F2299" s="94" t="str">
        <f t="shared" si="359"/>
        <v/>
      </c>
      <c r="G2299" s="94" t="str">
        <f t="shared" si="360"/>
        <v/>
      </c>
      <c r="H2299" s="127" t="str">
        <f>IF(A2299&lt;&gt;"",IF(MID(C2299,1,1)="c",$AS$26,IF(MID(C2299,1,1)="r",$AS$41,IF(MID(C2299,1,1)="p",#REF!,#REF!))),"")</f>
        <v/>
      </c>
      <c r="I2299" s="92" t="str">
        <f t="shared" si="361"/>
        <v/>
      </c>
      <c r="J2299" s="92" t="str">
        <f t="shared" si="362"/>
        <v/>
      </c>
      <c r="K2299" s="92" t="str">
        <f t="shared" si="363"/>
        <v/>
      </c>
      <c r="L2299" s="92" t="str">
        <f t="shared" si="364"/>
        <v/>
      </c>
      <c r="M2299" s="95" t="str">
        <f>IF(A2299&lt;&gt;"",IF(MID(C2299,1,1)="c",SigmaEpsConcrete(I2299,$AN$30:$AN$33,$AR$30:$AR$33,$AS$26,$AS$27,$AS$28,$AQ$20,$AU$19),""),"")</f>
        <v/>
      </c>
      <c r="N2299" s="95" t="str">
        <f>IF(A2299&lt;&gt;"",IF(MID(C2299,1,1)="r",SigmaEpsReinf(J2299,$AS$42:$AS$43,$AS$41,$AS$39,$AS$40,$AQ$38),""),"")</f>
        <v/>
      </c>
      <c r="Q2299" s="92" t="str">
        <f t="shared" si="366"/>
        <v/>
      </c>
      <c r="R2299" s="92" t="str">
        <f t="shared" si="367"/>
        <v/>
      </c>
      <c r="U2299" s="5"/>
      <c r="V2299" s="5"/>
      <c r="W2299" s="94" t="str">
        <f t="shared" si="365"/>
        <v/>
      </c>
      <c r="X2299" s="94" t="str">
        <f t="shared" si="368"/>
        <v/>
      </c>
      <c r="Y2299" s="5"/>
      <c r="BK2299" s="8"/>
      <c r="BL2299" s="5"/>
      <c r="BM2299" s="5"/>
      <c r="BN2299" s="5"/>
      <c r="BO2299" s="5"/>
      <c r="BP2299" s="1"/>
      <c r="BQ2299" s="1"/>
      <c r="BR2299" s="1"/>
      <c r="BS2299" s="1"/>
      <c r="BT2299" s="1"/>
      <c r="BU2299" s="4"/>
      <c r="BV2299" s="1"/>
      <c r="BW2299" s="3"/>
      <c r="BX2299" s="4"/>
      <c r="BY2299" s="5"/>
      <c r="BZ2299" s="5"/>
      <c r="CA2299" s="5"/>
      <c r="CB2299" s="5"/>
      <c r="CC2299" s="5"/>
      <c r="CD2299" s="43"/>
    </row>
    <row r="2300" spans="1:82" x14ac:dyDescent="0.25">
      <c r="A2300" s="8"/>
      <c r="B2300" s="5"/>
      <c r="C2300" s="5"/>
      <c r="D2300" s="5"/>
      <c r="E2300" s="5"/>
      <c r="F2300" s="94" t="str">
        <f t="shared" si="359"/>
        <v/>
      </c>
      <c r="G2300" s="94" t="str">
        <f t="shared" si="360"/>
        <v/>
      </c>
      <c r="H2300" s="127" t="str">
        <f>IF(A2300&lt;&gt;"",IF(MID(C2300,1,1)="c",$AS$26,IF(MID(C2300,1,1)="r",$AS$41,IF(MID(C2300,1,1)="p",#REF!,#REF!))),"")</f>
        <v/>
      </c>
      <c r="I2300" s="92" t="str">
        <f t="shared" si="361"/>
        <v/>
      </c>
      <c r="J2300" s="92" t="str">
        <f t="shared" si="362"/>
        <v/>
      </c>
      <c r="K2300" s="92" t="str">
        <f t="shared" si="363"/>
        <v/>
      </c>
      <c r="L2300" s="92" t="str">
        <f t="shared" si="364"/>
        <v/>
      </c>
      <c r="M2300" s="95" t="str">
        <f>IF(A2300&lt;&gt;"",IF(MID(C2300,1,1)="c",SigmaEpsConcrete(I2300,$AN$30:$AN$33,$AR$30:$AR$33,$AS$26,$AS$27,$AS$28,$AQ$20,$AU$19),""),"")</f>
        <v/>
      </c>
      <c r="N2300" s="95" t="str">
        <f>IF(A2300&lt;&gt;"",IF(MID(C2300,1,1)="r",SigmaEpsReinf(J2300,$AS$42:$AS$43,$AS$41,$AS$39,$AS$40,$AQ$38),""),"")</f>
        <v/>
      </c>
      <c r="Q2300" s="92" t="str">
        <f t="shared" si="366"/>
        <v/>
      </c>
      <c r="R2300" s="92" t="str">
        <f t="shared" si="367"/>
        <v/>
      </c>
      <c r="U2300" s="5"/>
      <c r="V2300" s="5"/>
      <c r="W2300" s="94" t="str">
        <f t="shared" si="365"/>
        <v/>
      </c>
      <c r="X2300" s="94" t="str">
        <f t="shared" si="368"/>
        <v/>
      </c>
      <c r="Y2300" s="5"/>
      <c r="BK2300" s="8"/>
      <c r="BL2300" s="5"/>
      <c r="BM2300" s="5"/>
      <c r="BN2300" s="5"/>
      <c r="BO2300" s="5"/>
      <c r="BP2300" s="1"/>
      <c r="BQ2300" s="1"/>
      <c r="BR2300" s="1"/>
      <c r="BS2300" s="1"/>
      <c r="BT2300" s="1"/>
      <c r="BU2300" s="4"/>
      <c r="BV2300" s="1"/>
      <c r="BW2300" s="3"/>
      <c r="BX2300" s="4"/>
      <c r="BY2300" s="5"/>
      <c r="BZ2300" s="5"/>
      <c r="CA2300" s="5"/>
      <c r="CB2300" s="5"/>
      <c r="CC2300" s="5"/>
      <c r="CD2300" s="43"/>
    </row>
    <row r="2301" spans="1:82" x14ac:dyDescent="0.25">
      <c r="A2301" s="8"/>
      <c r="B2301" s="5"/>
      <c r="C2301" s="5"/>
      <c r="D2301" s="5"/>
      <c r="E2301" s="5"/>
      <c r="F2301" s="94" t="str">
        <f t="shared" si="359"/>
        <v/>
      </c>
      <c r="G2301" s="94" t="str">
        <f t="shared" si="360"/>
        <v/>
      </c>
      <c r="H2301" s="127" t="str">
        <f>IF(A2301&lt;&gt;"",IF(MID(C2301,1,1)="c",$AS$26,IF(MID(C2301,1,1)="r",$AS$41,IF(MID(C2301,1,1)="p",#REF!,#REF!))),"")</f>
        <v/>
      </c>
      <c r="I2301" s="92" t="str">
        <f t="shared" si="361"/>
        <v/>
      </c>
      <c r="J2301" s="92" t="str">
        <f t="shared" si="362"/>
        <v/>
      </c>
      <c r="K2301" s="92" t="str">
        <f t="shared" si="363"/>
        <v/>
      </c>
      <c r="L2301" s="92" t="str">
        <f t="shared" si="364"/>
        <v/>
      </c>
      <c r="M2301" s="95" t="str">
        <f>IF(A2301&lt;&gt;"",IF(MID(C2301,1,1)="c",SigmaEpsConcrete(I2301,$AN$30:$AN$33,$AR$30:$AR$33,$AS$26,$AS$27,$AS$28,$AQ$20,$AU$19),""),"")</f>
        <v/>
      </c>
      <c r="N2301" s="95" t="str">
        <f>IF(A2301&lt;&gt;"",IF(MID(C2301,1,1)="r",SigmaEpsReinf(J2301,$AS$42:$AS$43,$AS$41,$AS$39,$AS$40,$AQ$38),""),"")</f>
        <v/>
      </c>
      <c r="Q2301" s="92" t="str">
        <f t="shared" si="366"/>
        <v/>
      </c>
      <c r="R2301" s="92" t="str">
        <f t="shared" si="367"/>
        <v/>
      </c>
      <c r="U2301" s="5"/>
      <c r="V2301" s="5"/>
      <c r="W2301" s="94" t="str">
        <f t="shared" si="365"/>
        <v/>
      </c>
      <c r="X2301" s="94" t="str">
        <f t="shared" si="368"/>
        <v/>
      </c>
      <c r="Y2301" s="5"/>
      <c r="BK2301" s="8"/>
      <c r="BL2301" s="5"/>
      <c r="BM2301" s="5"/>
      <c r="BN2301" s="5"/>
      <c r="BO2301" s="5"/>
      <c r="BP2301" s="1"/>
      <c r="BQ2301" s="1"/>
      <c r="BR2301" s="1"/>
      <c r="BS2301" s="1"/>
      <c r="BT2301" s="1"/>
      <c r="BU2301" s="4"/>
      <c r="BV2301" s="1"/>
      <c r="BW2301" s="3"/>
      <c r="BX2301" s="4"/>
      <c r="BY2301" s="5"/>
      <c r="BZ2301" s="5"/>
      <c r="CA2301" s="5"/>
      <c r="CB2301" s="5"/>
      <c r="CC2301" s="5"/>
      <c r="CD2301" s="43"/>
    </row>
    <row r="2302" spans="1:82" x14ac:dyDescent="0.25">
      <c r="A2302" s="8"/>
      <c r="B2302" s="5"/>
      <c r="C2302" s="5"/>
      <c r="D2302" s="5"/>
      <c r="E2302" s="5"/>
      <c r="F2302" s="94" t="str">
        <f t="shared" si="359"/>
        <v/>
      </c>
      <c r="G2302" s="94" t="str">
        <f t="shared" si="360"/>
        <v/>
      </c>
      <c r="H2302" s="127" t="str">
        <f>IF(A2302&lt;&gt;"",IF(MID(C2302,1,1)="c",$AS$26,IF(MID(C2302,1,1)="r",$AS$41,IF(MID(C2302,1,1)="p",#REF!,#REF!))),"")</f>
        <v/>
      </c>
      <c r="I2302" s="92" t="str">
        <f t="shared" si="361"/>
        <v/>
      </c>
      <c r="J2302" s="92" t="str">
        <f t="shared" si="362"/>
        <v/>
      </c>
      <c r="K2302" s="92" t="str">
        <f t="shared" si="363"/>
        <v/>
      </c>
      <c r="L2302" s="92" t="str">
        <f t="shared" si="364"/>
        <v/>
      </c>
      <c r="M2302" s="95" t="str">
        <f>IF(A2302&lt;&gt;"",IF(MID(C2302,1,1)="c",SigmaEpsConcrete(I2302,$AN$30:$AN$33,$AR$30:$AR$33,$AS$26,$AS$27,$AS$28,$AQ$20,$AU$19),""),"")</f>
        <v/>
      </c>
      <c r="N2302" s="95" t="str">
        <f>IF(A2302&lt;&gt;"",IF(MID(C2302,1,1)="r",SigmaEpsReinf(J2302,$AS$42:$AS$43,$AS$41,$AS$39,$AS$40,$AQ$38),""),"")</f>
        <v/>
      </c>
      <c r="Q2302" s="92" t="str">
        <f t="shared" si="366"/>
        <v/>
      </c>
      <c r="R2302" s="92" t="str">
        <f t="shared" si="367"/>
        <v/>
      </c>
      <c r="U2302" s="5"/>
      <c r="V2302" s="5"/>
      <c r="W2302" s="94" t="str">
        <f t="shared" si="365"/>
        <v/>
      </c>
      <c r="X2302" s="94" t="str">
        <f t="shared" si="368"/>
        <v/>
      </c>
      <c r="Y2302" s="5"/>
      <c r="BK2302" s="8"/>
      <c r="BL2302" s="5"/>
      <c r="BM2302" s="5"/>
      <c r="BN2302" s="5"/>
      <c r="BO2302" s="5"/>
      <c r="BP2302" s="1"/>
      <c r="BQ2302" s="1"/>
      <c r="BR2302" s="1"/>
      <c r="BS2302" s="1"/>
      <c r="BT2302" s="1"/>
      <c r="BU2302" s="4"/>
      <c r="BV2302" s="1"/>
      <c r="BW2302" s="3"/>
      <c r="BX2302" s="4"/>
      <c r="BY2302" s="5"/>
      <c r="BZ2302" s="5"/>
      <c r="CA2302" s="5"/>
      <c r="CB2302" s="5"/>
      <c r="CC2302" s="5"/>
      <c r="CD2302" s="43"/>
    </row>
    <row r="2303" spans="1:82" x14ac:dyDescent="0.25">
      <c r="A2303" s="8"/>
      <c r="B2303" s="5"/>
      <c r="C2303" s="5"/>
      <c r="D2303" s="5"/>
      <c r="E2303" s="5"/>
      <c r="F2303" s="94" t="str">
        <f t="shared" si="359"/>
        <v/>
      </c>
      <c r="G2303" s="94" t="str">
        <f t="shared" si="360"/>
        <v/>
      </c>
      <c r="H2303" s="127" t="str">
        <f>IF(A2303&lt;&gt;"",IF(MID(C2303,1,1)="c",$AS$26,IF(MID(C2303,1,1)="r",$AS$41,IF(MID(C2303,1,1)="p",#REF!,#REF!))),"")</f>
        <v/>
      </c>
      <c r="I2303" s="92" t="str">
        <f t="shared" si="361"/>
        <v/>
      </c>
      <c r="J2303" s="92" t="str">
        <f t="shared" si="362"/>
        <v/>
      </c>
      <c r="K2303" s="92" t="str">
        <f t="shared" si="363"/>
        <v/>
      </c>
      <c r="L2303" s="92" t="str">
        <f t="shared" si="364"/>
        <v/>
      </c>
      <c r="M2303" s="95" t="str">
        <f>IF(A2303&lt;&gt;"",IF(MID(C2303,1,1)="c",SigmaEpsConcrete(I2303,$AN$30:$AN$33,$AR$30:$AR$33,$AS$26,$AS$27,$AS$28,$AQ$20,$AU$19),""),"")</f>
        <v/>
      </c>
      <c r="N2303" s="95" t="str">
        <f>IF(A2303&lt;&gt;"",IF(MID(C2303,1,1)="r",SigmaEpsReinf(J2303,$AS$42:$AS$43,$AS$41,$AS$39,$AS$40,$AQ$38),""),"")</f>
        <v/>
      </c>
      <c r="Q2303" s="92" t="str">
        <f t="shared" si="366"/>
        <v/>
      </c>
      <c r="R2303" s="92" t="str">
        <f t="shared" si="367"/>
        <v/>
      </c>
      <c r="U2303" s="5"/>
      <c r="V2303" s="5"/>
      <c r="W2303" s="94" t="str">
        <f t="shared" si="365"/>
        <v/>
      </c>
      <c r="X2303" s="94" t="str">
        <f t="shared" si="368"/>
        <v/>
      </c>
      <c r="Y2303" s="5"/>
      <c r="BK2303" s="8"/>
      <c r="BL2303" s="5"/>
      <c r="BM2303" s="5"/>
      <c r="BN2303" s="5"/>
      <c r="BO2303" s="5"/>
      <c r="BP2303" s="1"/>
      <c r="BQ2303" s="1"/>
      <c r="BR2303" s="1"/>
      <c r="BS2303" s="1"/>
      <c r="BT2303" s="1"/>
      <c r="BU2303" s="4"/>
      <c r="BV2303" s="1"/>
      <c r="BW2303" s="3"/>
      <c r="BX2303" s="4"/>
      <c r="BY2303" s="5"/>
      <c r="BZ2303" s="5"/>
      <c r="CA2303" s="5"/>
      <c r="CB2303" s="5"/>
      <c r="CC2303" s="5"/>
      <c r="CD2303" s="43"/>
    </row>
    <row r="2304" spans="1:82" x14ac:dyDescent="0.25">
      <c r="A2304" s="8"/>
      <c r="B2304" s="5"/>
      <c r="C2304" s="5"/>
      <c r="D2304" s="5"/>
      <c r="E2304" s="5"/>
      <c r="F2304" s="94" t="str">
        <f t="shared" si="359"/>
        <v/>
      </c>
      <c r="G2304" s="94" t="str">
        <f t="shared" si="360"/>
        <v/>
      </c>
      <c r="H2304" s="127" t="str">
        <f>IF(A2304&lt;&gt;"",IF(MID(C2304,1,1)="c",$AS$26,IF(MID(C2304,1,1)="r",$AS$41,IF(MID(C2304,1,1)="p",#REF!,#REF!))),"")</f>
        <v/>
      </c>
      <c r="I2304" s="92" t="str">
        <f t="shared" si="361"/>
        <v/>
      </c>
      <c r="J2304" s="92" t="str">
        <f t="shared" si="362"/>
        <v/>
      </c>
      <c r="K2304" s="92" t="str">
        <f t="shared" si="363"/>
        <v/>
      </c>
      <c r="L2304" s="92" t="str">
        <f t="shared" si="364"/>
        <v/>
      </c>
      <c r="M2304" s="95" t="str">
        <f>IF(A2304&lt;&gt;"",IF(MID(C2304,1,1)="c",SigmaEpsConcrete(I2304,$AN$30:$AN$33,$AR$30:$AR$33,$AS$26,$AS$27,$AS$28,$AQ$20,$AU$19),""),"")</f>
        <v/>
      </c>
      <c r="N2304" s="95" t="str">
        <f>IF(A2304&lt;&gt;"",IF(MID(C2304,1,1)="r",SigmaEpsReinf(J2304,$AS$42:$AS$43,$AS$41,$AS$39,$AS$40,$AQ$38),""),"")</f>
        <v/>
      </c>
      <c r="Q2304" s="92" t="str">
        <f t="shared" si="366"/>
        <v/>
      </c>
      <c r="R2304" s="92" t="str">
        <f t="shared" si="367"/>
        <v/>
      </c>
      <c r="U2304" s="5"/>
      <c r="V2304" s="5"/>
      <c r="W2304" s="94" t="str">
        <f t="shared" si="365"/>
        <v/>
      </c>
      <c r="X2304" s="94" t="str">
        <f t="shared" si="368"/>
        <v/>
      </c>
      <c r="Y2304" s="5"/>
      <c r="BK2304" s="8"/>
      <c r="BL2304" s="5"/>
      <c r="BM2304" s="5"/>
      <c r="BN2304" s="5"/>
      <c r="BO2304" s="5"/>
      <c r="BP2304" s="1"/>
      <c r="BQ2304" s="1"/>
      <c r="BR2304" s="1"/>
      <c r="BS2304" s="1"/>
      <c r="BT2304" s="1"/>
      <c r="BU2304" s="4"/>
      <c r="BV2304" s="1"/>
      <c r="BW2304" s="3"/>
      <c r="BX2304" s="4"/>
      <c r="BY2304" s="5"/>
      <c r="BZ2304" s="5"/>
      <c r="CA2304" s="5"/>
      <c r="CB2304" s="5"/>
      <c r="CC2304" s="5"/>
      <c r="CD2304" s="43"/>
    </row>
    <row r="2305" spans="1:82" x14ac:dyDescent="0.25">
      <c r="A2305" s="8"/>
      <c r="B2305" s="5"/>
      <c r="C2305" s="5"/>
      <c r="D2305" s="5"/>
      <c r="E2305" s="5"/>
      <c r="F2305" s="94" t="str">
        <f t="shared" si="359"/>
        <v/>
      </c>
      <c r="G2305" s="94" t="str">
        <f t="shared" si="360"/>
        <v/>
      </c>
      <c r="H2305" s="127" t="str">
        <f>IF(A2305&lt;&gt;"",IF(MID(C2305,1,1)="c",$AS$26,IF(MID(C2305,1,1)="r",$AS$41,IF(MID(C2305,1,1)="p",#REF!,#REF!))),"")</f>
        <v/>
      </c>
      <c r="I2305" s="92" t="str">
        <f t="shared" si="361"/>
        <v/>
      </c>
      <c r="J2305" s="92" t="str">
        <f t="shared" si="362"/>
        <v/>
      </c>
      <c r="K2305" s="92" t="str">
        <f t="shared" si="363"/>
        <v/>
      </c>
      <c r="L2305" s="92" t="str">
        <f t="shared" si="364"/>
        <v/>
      </c>
      <c r="M2305" s="95" t="str">
        <f>IF(A2305&lt;&gt;"",IF(MID(C2305,1,1)="c",SigmaEpsConcrete(I2305,$AN$30:$AN$33,$AR$30:$AR$33,$AS$26,$AS$27,$AS$28,$AQ$20,$AU$19),""),"")</f>
        <v/>
      </c>
      <c r="N2305" s="95" t="str">
        <f>IF(A2305&lt;&gt;"",IF(MID(C2305,1,1)="r",SigmaEpsReinf(J2305,$AS$42:$AS$43,$AS$41,$AS$39,$AS$40,$AQ$38),""),"")</f>
        <v/>
      </c>
      <c r="Q2305" s="92" t="str">
        <f t="shared" si="366"/>
        <v/>
      </c>
      <c r="R2305" s="92" t="str">
        <f t="shared" si="367"/>
        <v/>
      </c>
      <c r="U2305" s="5"/>
      <c r="V2305" s="5"/>
      <c r="W2305" s="94" t="str">
        <f t="shared" si="365"/>
        <v/>
      </c>
      <c r="X2305" s="94" t="str">
        <f t="shared" si="368"/>
        <v/>
      </c>
      <c r="Y2305" s="5"/>
      <c r="BK2305" s="8"/>
      <c r="BL2305" s="5"/>
      <c r="BM2305" s="5"/>
      <c r="BN2305" s="5"/>
      <c r="BO2305" s="5"/>
      <c r="BP2305" s="1"/>
      <c r="BQ2305" s="1"/>
      <c r="BR2305" s="1"/>
      <c r="BS2305" s="1"/>
      <c r="BT2305" s="1"/>
      <c r="BU2305" s="4"/>
      <c r="BV2305" s="1"/>
      <c r="BW2305" s="3"/>
      <c r="BX2305" s="4"/>
      <c r="BY2305" s="5"/>
      <c r="BZ2305" s="5"/>
      <c r="CA2305" s="5"/>
      <c r="CB2305" s="5"/>
      <c r="CC2305" s="5"/>
      <c r="CD2305" s="43"/>
    </row>
    <row r="2306" spans="1:82" x14ac:dyDescent="0.25">
      <c r="A2306" s="8"/>
      <c r="B2306" s="5"/>
      <c r="C2306" s="5"/>
      <c r="D2306" s="5"/>
      <c r="E2306" s="5"/>
      <c r="F2306" s="94" t="str">
        <f t="shared" si="359"/>
        <v/>
      </c>
      <c r="G2306" s="94" t="str">
        <f t="shared" si="360"/>
        <v/>
      </c>
      <c r="H2306" s="127" t="str">
        <f>IF(A2306&lt;&gt;"",IF(MID(C2306,1,1)="c",$AS$26,IF(MID(C2306,1,1)="r",$AS$41,IF(MID(C2306,1,1)="p",#REF!,#REF!))),"")</f>
        <v/>
      </c>
      <c r="I2306" s="92" t="str">
        <f t="shared" si="361"/>
        <v/>
      </c>
      <c r="J2306" s="92" t="str">
        <f t="shared" si="362"/>
        <v/>
      </c>
      <c r="K2306" s="92" t="str">
        <f t="shared" si="363"/>
        <v/>
      </c>
      <c r="L2306" s="92" t="str">
        <f t="shared" si="364"/>
        <v/>
      </c>
      <c r="M2306" s="95" t="str">
        <f>IF(A2306&lt;&gt;"",IF(MID(C2306,1,1)="c",SigmaEpsConcrete(I2306,$AN$30:$AN$33,$AR$30:$AR$33,$AS$26,$AS$27,$AS$28,$AQ$20,$AU$19),""),"")</f>
        <v/>
      </c>
      <c r="N2306" s="95" t="str">
        <f>IF(A2306&lt;&gt;"",IF(MID(C2306,1,1)="r",SigmaEpsReinf(J2306,$AS$42:$AS$43,$AS$41,$AS$39,$AS$40,$AQ$38),""),"")</f>
        <v/>
      </c>
      <c r="Q2306" s="92" t="str">
        <f t="shared" si="366"/>
        <v/>
      </c>
      <c r="R2306" s="92" t="str">
        <f t="shared" si="367"/>
        <v/>
      </c>
      <c r="U2306" s="5"/>
      <c r="V2306" s="5"/>
      <c r="W2306" s="94" t="str">
        <f t="shared" si="365"/>
        <v/>
      </c>
      <c r="X2306" s="94" t="str">
        <f t="shared" si="368"/>
        <v/>
      </c>
      <c r="Y2306" s="5"/>
      <c r="BK2306" s="8"/>
      <c r="BL2306" s="5"/>
      <c r="BM2306" s="5"/>
      <c r="BN2306" s="5"/>
      <c r="BO2306" s="5"/>
      <c r="BP2306" s="1"/>
      <c r="BQ2306" s="1"/>
      <c r="BR2306" s="1"/>
      <c r="BS2306" s="1"/>
      <c r="BT2306" s="1"/>
      <c r="BU2306" s="4"/>
      <c r="BV2306" s="1"/>
      <c r="BW2306" s="3"/>
      <c r="BX2306" s="4"/>
      <c r="BY2306" s="5"/>
      <c r="BZ2306" s="5"/>
      <c r="CA2306" s="5"/>
      <c r="CB2306" s="5"/>
      <c r="CC2306" s="5"/>
      <c r="CD2306" s="43"/>
    </row>
    <row r="2307" spans="1:82" x14ac:dyDescent="0.25">
      <c r="A2307" s="8"/>
      <c r="B2307" s="5"/>
      <c r="C2307" s="5"/>
      <c r="D2307" s="5"/>
      <c r="E2307" s="5"/>
      <c r="F2307" s="94" t="str">
        <f t="shared" si="359"/>
        <v/>
      </c>
      <c r="G2307" s="94" t="str">
        <f t="shared" si="360"/>
        <v/>
      </c>
      <c r="H2307" s="127" t="str">
        <f>IF(A2307&lt;&gt;"",IF(MID(C2307,1,1)="c",$AS$26,IF(MID(C2307,1,1)="r",$AS$41,IF(MID(C2307,1,1)="p",#REF!,#REF!))),"")</f>
        <v/>
      </c>
      <c r="I2307" s="92" t="str">
        <f t="shared" si="361"/>
        <v/>
      </c>
      <c r="J2307" s="92" t="str">
        <f t="shared" si="362"/>
        <v/>
      </c>
      <c r="K2307" s="92" t="str">
        <f t="shared" si="363"/>
        <v/>
      </c>
      <c r="L2307" s="92" t="str">
        <f t="shared" si="364"/>
        <v/>
      </c>
      <c r="M2307" s="95" t="str">
        <f>IF(A2307&lt;&gt;"",IF(MID(C2307,1,1)="c",SigmaEpsConcrete(I2307,$AN$30:$AN$33,$AR$30:$AR$33,$AS$26,$AS$27,$AS$28,$AQ$20,$AU$19),""),"")</f>
        <v/>
      </c>
      <c r="N2307" s="95" t="str">
        <f>IF(A2307&lt;&gt;"",IF(MID(C2307,1,1)="r",SigmaEpsReinf(J2307,$AS$42:$AS$43,$AS$41,$AS$39,$AS$40,$AQ$38),""),"")</f>
        <v/>
      </c>
      <c r="Q2307" s="92" t="str">
        <f t="shared" si="366"/>
        <v/>
      </c>
      <c r="R2307" s="92" t="str">
        <f t="shared" si="367"/>
        <v/>
      </c>
      <c r="U2307" s="5"/>
      <c r="V2307" s="5"/>
      <c r="W2307" s="94" t="str">
        <f t="shared" si="365"/>
        <v/>
      </c>
      <c r="X2307" s="94" t="str">
        <f t="shared" si="368"/>
        <v/>
      </c>
      <c r="Y2307" s="5"/>
      <c r="BK2307" s="8"/>
      <c r="BL2307" s="5"/>
      <c r="BM2307" s="5"/>
      <c r="BN2307" s="5"/>
      <c r="BO2307" s="5"/>
      <c r="BP2307" s="1"/>
      <c r="BQ2307" s="1"/>
      <c r="BR2307" s="1"/>
      <c r="BS2307" s="1"/>
      <c r="BT2307" s="1"/>
      <c r="BU2307" s="4"/>
      <c r="BV2307" s="1"/>
      <c r="BW2307" s="3"/>
      <c r="BX2307" s="4"/>
      <c r="BY2307" s="5"/>
      <c r="BZ2307" s="5"/>
      <c r="CA2307" s="5"/>
      <c r="CB2307" s="5"/>
      <c r="CC2307" s="5"/>
      <c r="CD2307" s="43"/>
    </row>
    <row r="2308" spans="1:82" x14ac:dyDescent="0.25">
      <c r="A2308" s="8"/>
      <c r="B2308" s="5"/>
      <c r="C2308" s="5"/>
      <c r="D2308" s="5"/>
      <c r="E2308" s="5"/>
      <c r="F2308" s="94" t="str">
        <f t="shared" si="359"/>
        <v/>
      </c>
      <c r="G2308" s="94" t="str">
        <f t="shared" si="360"/>
        <v/>
      </c>
      <c r="H2308" s="127" t="str">
        <f>IF(A2308&lt;&gt;"",IF(MID(C2308,1,1)="c",$AS$26,IF(MID(C2308,1,1)="r",$AS$41,IF(MID(C2308,1,1)="p",#REF!,#REF!))),"")</f>
        <v/>
      </c>
      <c r="I2308" s="92" t="str">
        <f t="shared" si="361"/>
        <v/>
      </c>
      <c r="J2308" s="92" t="str">
        <f t="shared" si="362"/>
        <v/>
      </c>
      <c r="K2308" s="92" t="str">
        <f t="shared" si="363"/>
        <v/>
      </c>
      <c r="L2308" s="92" t="str">
        <f t="shared" si="364"/>
        <v/>
      </c>
      <c r="M2308" s="95" t="str">
        <f>IF(A2308&lt;&gt;"",IF(MID(C2308,1,1)="c",SigmaEpsConcrete(I2308,$AN$30:$AN$33,$AR$30:$AR$33,$AS$26,$AS$27,$AS$28,$AQ$20,$AU$19),""),"")</f>
        <v/>
      </c>
      <c r="N2308" s="95" t="str">
        <f>IF(A2308&lt;&gt;"",IF(MID(C2308,1,1)="r",SigmaEpsReinf(J2308,$AS$42:$AS$43,$AS$41,$AS$39,$AS$40,$AQ$38),""),"")</f>
        <v/>
      </c>
      <c r="Q2308" s="92" t="str">
        <f t="shared" si="366"/>
        <v/>
      </c>
      <c r="R2308" s="92" t="str">
        <f t="shared" si="367"/>
        <v/>
      </c>
      <c r="U2308" s="5"/>
      <c r="V2308" s="5"/>
      <c r="W2308" s="94" t="str">
        <f t="shared" si="365"/>
        <v/>
      </c>
      <c r="X2308" s="94" t="str">
        <f t="shared" si="368"/>
        <v/>
      </c>
      <c r="Y2308" s="5"/>
      <c r="BK2308" s="8"/>
      <c r="BL2308" s="5"/>
      <c r="BM2308" s="5"/>
      <c r="BN2308" s="5"/>
      <c r="BO2308" s="5"/>
      <c r="BP2308" s="1"/>
      <c r="BQ2308" s="1"/>
      <c r="BR2308" s="1"/>
      <c r="BS2308" s="1"/>
      <c r="BT2308" s="1"/>
      <c r="BU2308" s="4"/>
      <c r="BV2308" s="1"/>
      <c r="BW2308" s="3"/>
      <c r="BX2308" s="4"/>
      <c r="BY2308" s="5"/>
      <c r="BZ2308" s="5"/>
      <c r="CA2308" s="5"/>
      <c r="CB2308" s="5"/>
      <c r="CC2308" s="5"/>
      <c r="CD2308" s="43"/>
    </row>
    <row r="2309" spans="1:82" x14ac:dyDescent="0.25">
      <c r="A2309" s="8"/>
      <c r="B2309" s="5"/>
      <c r="C2309" s="5"/>
      <c r="D2309" s="5"/>
      <c r="E2309" s="5"/>
      <c r="F2309" s="94" t="str">
        <f t="shared" si="359"/>
        <v/>
      </c>
      <c r="G2309" s="94" t="str">
        <f t="shared" si="360"/>
        <v/>
      </c>
      <c r="H2309" s="127" t="str">
        <f>IF(A2309&lt;&gt;"",IF(MID(C2309,1,1)="c",$AS$26,IF(MID(C2309,1,1)="r",$AS$41,IF(MID(C2309,1,1)="p",#REF!,#REF!))),"")</f>
        <v/>
      </c>
      <c r="I2309" s="92" t="str">
        <f t="shared" si="361"/>
        <v/>
      </c>
      <c r="J2309" s="92" t="str">
        <f t="shared" si="362"/>
        <v/>
      </c>
      <c r="K2309" s="92" t="str">
        <f t="shared" si="363"/>
        <v/>
      </c>
      <c r="L2309" s="92" t="str">
        <f t="shared" si="364"/>
        <v/>
      </c>
      <c r="M2309" s="95" t="str">
        <f>IF(A2309&lt;&gt;"",IF(MID(C2309,1,1)="c",SigmaEpsConcrete(I2309,$AN$30:$AN$33,$AR$30:$AR$33,$AS$26,$AS$27,$AS$28,$AQ$20,$AU$19),""),"")</f>
        <v/>
      </c>
      <c r="N2309" s="95" t="str">
        <f>IF(A2309&lt;&gt;"",IF(MID(C2309,1,1)="r",SigmaEpsReinf(J2309,$AS$42:$AS$43,$AS$41,$AS$39,$AS$40,$AQ$38),""),"")</f>
        <v/>
      </c>
      <c r="Q2309" s="92" t="str">
        <f t="shared" si="366"/>
        <v/>
      </c>
      <c r="R2309" s="92" t="str">
        <f t="shared" si="367"/>
        <v/>
      </c>
      <c r="U2309" s="5"/>
      <c r="V2309" s="5"/>
      <c r="W2309" s="94" t="str">
        <f t="shared" si="365"/>
        <v/>
      </c>
      <c r="X2309" s="94" t="str">
        <f t="shared" si="368"/>
        <v/>
      </c>
      <c r="Y2309" s="5"/>
      <c r="BK2309" s="8"/>
      <c r="BL2309" s="5"/>
      <c r="BM2309" s="5"/>
      <c r="BN2309" s="5"/>
      <c r="BO2309" s="5"/>
      <c r="BP2309" s="1"/>
      <c r="BQ2309" s="1"/>
      <c r="BR2309" s="1"/>
      <c r="BS2309" s="1"/>
      <c r="BT2309" s="1"/>
      <c r="BU2309" s="4"/>
      <c r="BV2309" s="1"/>
      <c r="BW2309" s="3"/>
      <c r="BX2309" s="4"/>
      <c r="BY2309" s="5"/>
      <c r="BZ2309" s="5"/>
      <c r="CA2309" s="5"/>
      <c r="CB2309" s="5"/>
      <c r="CC2309" s="5"/>
      <c r="CD2309" s="43"/>
    </row>
    <row r="2310" spans="1:82" x14ac:dyDescent="0.25">
      <c r="A2310" s="8"/>
      <c r="B2310" s="5"/>
      <c r="C2310" s="5"/>
      <c r="D2310" s="5"/>
      <c r="E2310" s="5"/>
      <c r="F2310" s="94" t="str">
        <f t="shared" si="359"/>
        <v/>
      </c>
      <c r="G2310" s="94" t="str">
        <f t="shared" si="360"/>
        <v/>
      </c>
      <c r="H2310" s="127" t="str">
        <f>IF(A2310&lt;&gt;"",IF(MID(C2310,1,1)="c",$AS$26,IF(MID(C2310,1,1)="r",$AS$41,IF(MID(C2310,1,1)="p",#REF!,#REF!))),"")</f>
        <v/>
      </c>
      <c r="I2310" s="92" t="str">
        <f t="shared" si="361"/>
        <v/>
      </c>
      <c r="J2310" s="92" t="str">
        <f t="shared" si="362"/>
        <v/>
      </c>
      <c r="K2310" s="92" t="str">
        <f t="shared" si="363"/>
        <v/>
      </c>
      <c r="L2310" s="92" t="str">
        <f t="shared" si="364"/>
        <v/>
      </c>
      <c r="M2310" s="95" t="str">
        <f>IF(A2310&lt;&gt;"",IF(MID(C2310,1,1)="c",SigmaEpsConcrete(I2310,$AN$30:$AN$33,$AR$30:$AR$33,$AS$26,$AS$27,$AS$28,$AQ$20,$AU$19),""),"")</f>
        <v/>
      </c>
      <c r="N2310" s="95" t="str">
        <f>IF(A2310&lt;&gt;"",IF(MID(C2310,1,1)="r",SigmaEpsReinf(J2310,$AS$42:$AS$43,$AS$41,$AS$39,$AS$40,$AQ$38),""),"")</f>
        <v/>
      </c>
      <c r="Q2310" s="92" t="str">
        <f t="shared" si="366"/>
        <v/>
      </c>
      <c r="R2310" s="92" t="str">
        <f t="shared" si="367"/>
        <v/>
      </c>
      <c r="U2310" s="5"/>
      <c r="V2310" s="5"/>
      <c r="W2310" s="94" t="str">
        <f t="shared" si="365"/>
        <v/>
      </c>
      <c r="X2310" s="94" t="str">
        <f t="shared" si="368"/>
        <v/>
      </c>
      <c r="Y2310" s="5"/>
      <c r="BK2310" s="8"/>
      <c r="BL2310" s="5"/>
      <c r="BM2310" s="5"/>
      <c r="BN2310" s="5"/>
      <c r="BO2310" s="5"/>
      <c r="BP2310" s="1"/>
      <c r="BQ2310" s="1"/>
      <c r="BR2310" s="1"/>
      <c r="BS2310" s="1"/>
      <c r="BT2310" s="1"/>
      <c r="BU2310" s="4"/>
      <c r="BV2310" s="1"/>
      <c r="BW2310" s="3"/>
      <c r="BX2310" s="4"/>
      <c r="BY2310" s="5"/>
      <c r="BZ2310" s="5"/>
      <c r="CA2310" s="5"/>
      <c r="CB2310" s="5"/>
      <c r="CC2310" s="5"/>
      <c r="CD2310" s="43"/>
    </row>
    <row r="2311" spans="1:82" x14ac:dyDescent="0.25">
      <c r="A2311" s="8"/>
      <c r="B2311" s="5"/>
      <c r="C2311" s="5"/>
      <c r="D2311" s="5"/>
      <c r="E2311" s="5"/>
      <c r="F2311" s="94" t="str">
        <f t="shared" si="359"/>
        <v/>
      </c>
      <c r="G2311" s="94" t="str">
        <f t="shared" si="360"/>
        <v/>
      </c>
      <c r="H2311" s="127" t="str">
        <f>IF(A2311&lt;&gt;"",IF(MID(C2311,1,1)="c",$AS$26,IF(MID(C2311,1,1)="r",$AS$41,IF(MID(C2311,1,1)="p",#REF!,#REF!))),"")</f>
        <v/>
      </c>
      <c r="I2311" s="92" t="str">
        <f t="shared" si="361"/>
        <v/>
      </c>
      <c r="J2311" s="92" t="str">
        <f t="shared" si="362"/>
        <v/>
      </c>
      <c r="K2311" s="92" t="str">
        <f t="shared" si="363"/>
        <v/>
      </c>
      <c r="L2311" s="92" t="str">
        <f t="shared" si="364"/>
        <v/>
      </c>
      <c r="M2311" s="95" t="str">
        <f>IF(A2311&lt;&gt;"",IF(MID(C2311,1,1)="c",SigmaEpsConcrete(I2311,$AN$30:$AN$33,$AR$30:$AR$33,$AS$26,$AS$27,$AS$28,$AQ$20,$AU$19),""),"")</f>
        <v/>
      </c>
      <c r="N2311" s="95" t="str">
        <f>IF(A2311&lt;&gt;"",IF(MID(C2311,1,1)="r",SigmaEpsReinf(J2311,$AS$42:$AS$43,$AS$41,$AS$39,$AS$40,$AQ$38),""),"")</f>
        <v/>
      </c>
      <c r="Q2311" s="92" t="str">
        <f t="shared" si="366"/>
        <v/>
      </c>
      <c r="R2311" s="92" t="str">
        <f t="shared" si="367"/>
        <v/>
      </c>
      <c r="U2311" s="5"/>
      <c r="V2311" s="5"/>
      <c r="W2311" s="94" t="str">
        <f t="shared" si="365"/>
        <v/>
      </c>
      <c r="X2311" s="94" t="str">
        <f t="shared" si="368"/>
        <v/>
      </c>
      <c r="Y2311" s="5"/>
      <c r="BK2311" s="8"/>
      <c r="BL2311" s="5"/>
      <c r="BM2311" s="5"/>
      <c r="BN2311" s="5"/>
      <c r="BO2311" s="5"/>
      <c r="BP2311" s="1"/>
      <c r="BQ2311" s="1"/>
      <c r="BR2311" s="1"/>
      <c r="BS2311" s="1"/>
      <c r="BT2311" s="1"/>
      <c r="BU2311" s="4"/>
      <c r="BV2311" s="1"/>
      <c r="BW2311" s="3"/>
      <c r="BX2311" s="4"/>
      <c r="BY2311" s="5"/>
      <c r="BZ2311" s="5"/>
      <c r="CA2311" s="5"/>
      <c r="CB2311" s="5"/>
      <c r="CC2311" s="5"/>
      <c r="CD2311" s="43"/>
    </row>
    <row r="2312" spans="1:82" x14ac:dyDescent="0.25">
      <c r="A2312" s="8"/>
      <c r="B2312" s="5"/>
      <c r="C2312" s="5"/>
      <c r="D2312" s="5"/>
      <c r="E2312" s="5"/>
      <c r="F2312" s="94" t="str">
        <f t="shared" si="359"/>
        <v/>
      </c>
      <c r="G2312" s="94" t="str">
        <f t="shared" si="360"/>
        <v/>
      </c>
      <c r="H2312" s="127" t="str">
        <f>IF(A2312&lt;&gt;"",IF(MID(C2312,1,1)="c",$AS$26,IF(MID(C2312,1,1)="r",$AS$41,IF(MID(C2312,1,1)="p",#REF!,#REF!))),"")</f>
        <v/>
      </c>
      <c r="I2312" s="92" t="str">
        <f t="shared" si="361"/>
        <v/>
      </c>
      <c r="J2312" s="92" t="str">
        <f t="shared" si="362"/>
        <v/>
      </c>
      <c r="K2312" s="92" t="str">
        <f t="shared" si="363"/>
        <v/>
      </c>
      <c r="L2312" s="92" t="str">
        <f t="shared" si="364"/>
        <v/>
      </c>
      <c r="M2312" s="95" t="str">
        <f>IF(A2312&lt;&gt;"",IF(MID(C2312,1,1)="c",SigmaEpsConcrete(I2312,$AN$30:$AN$33,$AR$30:$AR$33,$AS$26,$AS$27,$AS$28,$AQ$20,$AU$19),""),"")</f>
        <v/>
      </c>
      <c r="N2312" s="95" t="str">
        <f>IF(A2312&lt;&gt;"",IF(MID(C2312,1,1)="r",SigmaEpsReinf(J2312,$AS$42:$AS$43,$AS$41,$AS$39,$AS$40,$AQ$38),""),"")</f>
        <v/>
      </c>
      <c r="Q2312" s="92" t="str">
        <f t="shared" si="366"/>
        <v/>
      </c>
      <c r="R2312" s="92" t="str">
        <f t="shared" si="367"/>
        <v/>
      </c>
      <c r="U2312" s="5"/>
      <c r="V2312" s="5"/>
      <c r="W2312" s="94" t="str">
        <f t="shared" si="365"/>
        <v/>
      </c>
      <c r="X2312" s="94" t="str">
        <f t="shared" si="368"/>
        <v/>
      </c>
      <c r="Y2312" s="5"/>
      <c r="BK2312" s="8"/>
      <c r="BL2312" s="5"/>
      <c r="BM2312" s="5"/>
      <c r="BN2312" s="5"/>
      <c r="BO2312" s="5"/>
      <c r="BP2312" s="1"/>
      <c r="BQ2312" s="1"/>
      <c r="BR2312" s="1"/>
      <c r="BS2312" s="1"/>
      <c r="BT2312" s="1"/>
      <c r="BU2312" s="4"/>
      <c r="BV2312" s="1"/>
      <c r="BW2312" s="3"/>
      <c r="BX2312" s="4"/>
      <c r="BY2312" s="5"/>
      <c r="BZ2312" s="5"/>
      <c r="CA2312" s="5"/>
      <c r="CB2312" s="5"/>
      <c r="CC2312" s="5"/>
      <c r="CD2312" s="43"/>
    </row>
    <row r="2313" spans="1:82" x14ac:dyDescent="0.25">
      <c r="A2313" s="8"/>
      <c r="B2313" s="5"/>
      <c r="C2313" s="5"/>
      <c r="D2313" s="5"/>
      <c r="E2313" s="5"/>
      <c r="F2313" s="94" t="str">
        <f t="shared" si="359"/>
        <v/>
      </c>
      <c r="G2313" s="94" t="str">
        <f t="shared" si="360"/>
        <v/>
      </c>
      <c r="H2313" s="127" t="str">
        <f>IF(A2313&lt;&gt;"",IF(MID(C2313,1,1)="c",$AS$26,IF(MID(C2313,1,1)="r",$AS$41,IF(MID(C2313,1,1)="p",#REF!,#REF!))),"")</f>
        <v/>
      </c>
      <c r="I2313" s="92" t="str">
        <f t="shared" si="361"/>
        <v/>
      </c>
      <c r="J2313" s="92" t="str">
        <f t="shared" si="362"/>
        <v/>
      </c>
      <c r="K2313" s="92" t="str">
        <f t="shared" si="363"/>
        <v/>
      </c>
      <c r="L2313" s="92" t="str">
        <f t="shared" si="364"/>
        <v/>
      </c>
      <c r="M2313" s="95" t="str">
        <f>IF(A2313&lt;&gt;"",IF(MID(C2313,1,1)="c",SigmaEpsConcrete(I2313,$AN$30:$AN$33,$AR$30:$AR$33,$AS$26,$AS$27,$AS$28,$AQ$20,$AU$19),""),"")</f>
        <v/>
      </c>
      <c r="N2313" s="95" t="str">
        <f>IF(A2313&lt;&gt;"",IF(MID(C2313,1,1)="r",SigmaEpsReinf(J2313,$AS$42:$AS$43,$AS$41,$AS$39,$AS$40,$AQ$38),""),"")</f>
        <v/>
      </c>
      <c r="Q2313" s="92" t="str">
        <f t="shared" si="366"/>
        <v/>
      </c>
      <c r="R2313" s="92" t="str">
        <f t="shared" si="367"/>
        <v/>
      </c>
      <c r="U2313" s="5"/>
      <c r="V2313" s="5"/>
      <c r="W2313" s="94" t="str">
        <f t="shared" si="365"/>
        <v/>
      </c>
      <c r="X2313" s="94" t="str">
        <f t="shared" si="368"/>
        <v/>
      </c>
      <c r="Y2313" s="5"/>
      <c r="BK2313" s="8"/>
      <c r="BL2313" s="5"/>
      <c r="BM2313" s="5"/>
      <c r="BN2313" s="5"/>
      <c r="BO2313" s="5"/>
      <c r="BP2313" s="1"/>
      <c r="BQ2313" s="1"/>
      <c r="BR2313" s="1"/>
      <c r="BS2313" s="1"/>
      <c r="BT2313" s="1"/>
      <c r="BU2313" s="4"/>
      <c r="BV2313" s="1"/>
      <c r="BW2313" s="3"/>
      <c r="BX2313" s="4"/>
      <c r="BY2313" s="5"/>
      <c r="BZ2313" s="5"/>
      <c r="CA2313" s="5"/>
      <c r="CB2313" s="5"/>
      <c r="CC2313" s="5"/>
      <c r="CD2313" s="43"/>
    </row>
    <row r="2314" spans="1:82" x14ac:dyDescent="0.25">
      <c r="A2314" s="8"/>
      <c r="B2314" s="5"/>
      <c r="C2314" s="5"/>
      <c r="D2314" s="5"/>
      <c r="E2314" s="5"/>
      <c r="F2314" s="94" t="str">
        <f t="shared" ref="F2314:F2377" si="369">IF(A2314&lt;&gt;"",(D2314-$AU$86)/10,"")</f>
        <v/>
      </c>
      <c r="G2314" s="94" t="str">
        <f t="shared" ref="G2314:G2377" si="370">IF(A2314&lt;&gt;"",(E2314-$AU$87)/10,"")</f>
        <v/>
      </c>
      <c r="H2314" s="127" t="str">
        <f>IF(A2314&lt;&gt;"",IF(MID(C2314,1,1)="c",$AS$26,IF(MID(C2314,1,1)="r",$AS$41,IF(MID(C2314,1,1)="p",#REF!,#REF!))),"")</f>
        <v/>
      </c>
      <c r="I2314" s="92" t="str">
        <f t="shared" ref="I2314:I2377" si="371">IF($A2314&lt;&gt;"",IF(MID($C2314,1,1)="c",$Y$3+$Y$4*$F2314+$Y$5*$G2314+$BR$43,""),"")</f>
        <v/>
      </c>
      <c r="J2314" s="92" t="str">
        <f t="shared" ref="J2314:J2377" si="372">IF($A2314&lt;&gt;"",IF(MID($C2314,1,1)="r",$Y$3+$Y$4*$F2314+$Y$5*$G2314+$BR$43,""),"")</f>
        <v/>
      </c>
      <c r="K2314" s="92" t="str">
        <f t="shared" ref="K2314:K2377" si="373">IF($A2314&lt;&gt;"",IF(MID($C2314,1,1)="u",$Y$3+$Y$4*$F2314+$Y$5*$G2314+$BR$43,""),"")</f>
        <v/>
      </c>
      <c r="L2314" s="92" t="str">
        <f t="shared" ref="L2314:L2377" si="374">IF($A2314&lt;&gt;"",IF(MID($C2314,1,1)="p",$Y$3+$Y$4*$F2314+$Y$5*$G2314+$BR$43,""),"")</f>
        <v/>
      </c>
      <c r="M2314" s="95" t="str">
        <f>IF(A2314&lt;&gt;"",IF(MID(C2314,1,1)="c",SigmaEpsConcrete(I2314,$AN$30:$AN$33,$AR$30:$AR$33,$AS$26,$AS$27,$AS$28,$AQ$20,$AU$19),""),"")</f>
        <v/>
      </c>
      <c r="N2314" s="95" t="str">
        <f>IF(A2314&lt;&gt;"",IF(MID(C2314,1,1)="r",SigmaEpsReinf(J2314,$AS$42:$AS$43,$AS$41,$AS$39,$AS$40,$AQ$38),""),"")</f>
        <v/>
      </c>
      <c r="Q2314" s="92" t="str">
        <f t="shared" si="366"/>
        <v/>
      </c>
      <c r="R2314" s="92" t="str">
        <f t="shared" si="367"/>
        <v/>
      </c>
      <c r="U2314" s="5"/>
      <c r="V2314" s="5"/>
      <c r="W2314" s="94" t="str">
        <f t="shared" ref="W2314:W2377" si="375">IF(A2314&lt;&gt;"",F2314-$AU$105,"")</f>
        <v/>
      </c>
      <c r="X2314" s="94" t="str">
        <f t="shared" si="368"/>
        <v/>
      </c>
      <c r="Y2314" s="5"/>
      <c r="BK2314" s="8"/>
      <c r="BL2314" s="5"/>
      <c r="BM2314" s="5"/>
      <c r="BN2314" s="5"/>
      <c r="BO2314" s="5"/>
      <c r="BP2314" s="1"/>
      <c r="BQ2314" s="1"/>
      <c r="BR2314" s="1"/>
      <c r="BS2314" s="1"/>
      <c r="BT2314" s="1"/>
      <c r="BU2314" s="4"/>
      <c r="BV2314" s="1"/>
      <c r="BW2314" s="3"/>
      <c r="BX2314" s="4"/>
      <c r="BY2314" s="5"/>
      <c r="BZ2314" s="5"/>
      <c r="CA2314" s="5"/>
      <c r="CB2314" s="5"/>
      <c r="CC2314" s="5"/>
      <c r="CD2314" s="43"/>
    </row>
    <row r="2315" spans="1:82" x14ac:dyDescent="0.25">
      <c r="A2315" s="8"/>
      <c r="B2315" s="5"/>
      <c r="C2315" s="5"/>
      <c r="D2315" s="5"/>
      <c r="E2315" s="5"/>
      <c r="F2315" s="94" t="str">
        <f t="shared" si="369"/>
        <v/>
      </c>
      <c r="G2315" s="94" t="str">
        <f t="shared" si="370"/>
        <v/>
      </c>
      <c r="H2315" s="127" t="str">
        <f>IF(A2315&lt;&gt;"",IF(MID(C2315,1,1)="c",$AS$26,IF(MID(C2315,1,1)="r",$AS$41,IF(MID(C2315,1,1)="p",#REF!,#REF!))),"")</f>
        <v/>
      </c>
      <c r="I2315" s="92" t="str">
        <f t="shared" si="371"/>
        <v/>
      </c>
      <c r="J2315" s="92" t="str">
        <f t="shared" si="372"/>
        <v/>
      </c>
      <c r="K2315" s="92" t="str">
        <f t="shared" si="373"/>
        <v/>
      </c>
      <c r="L2315" s="92" t="str">
        <f t="shared" si="374"/>
        <v/>
      </c>
      <c r="M2315" s="95" t="str">
        <f>IF(A2315&lt;&gt;"",IF(MID(C2315,1,1)="c",SigmaEpsConcrete(I2315,$AN$30:$AN$33,$AR$30:$AR$33,$AS$26,$AS$27,$AS$28,$AQ$20,$AU$19),""),"")</f>
        <v/>
      </c>
      <c r="N2315" s="95" t="str">
        <f>IF(A2315&lt;&gt;"",IF(MID(C2315,1,1)="r",SigmaEpsReinf(J2315,$AS$42:$AS$43,$AS$41,$AS$39,$AS$40,$AQ$38),""),"")</f>
        <v/>
      </c>
      <c r="Q2315" s="92" t="str">
        <f t="shared" ref="Q2315:Q2378" si="376">IF(A2315&lt;&gt;"",IF(MID(C2315,1,1)="c",IF(ISERROR(M2315/I2315),"",M2315/I2315),""),"")</f>
        <v/>
      </c>
      <c r="R2315" s="92" t="str">
        <f t="shared" ref="R2315:R2378" si="377">IF(A2315&lt;&gt;"",IF(MID(C2315,1,1)="r",IF(ISERROR(N2315/J2315),"",N2315/J2315),""),"")</f>
        <v/>
      </c>
      <c r="U2315" s="5"/>
      <c r="V2315" s="5"/>
      <c r="W2315" s="94" t="str">
        <f t="shared" si="375"/>
        <v/>
      </c>
      <c r="X2315" s="94" t="str">
        <f t="shared" ref="X2315:X2378" si="378">IF(B2315&lt;&gt;"",G2315-$AU$106,"")</f>
        <v/>
      </c>
      <c r="Y2315" s="5"/>
      <c r="BK2315" s="8"/>
      <c r="BL2315" s="5"/>
      <c r="BM2315" s="5"/>
      <c r="BN2315" s="5"/>
      <c r="BO2315" s="5"/>
      <c r="BP2315" s="1"/>
      <c r="BQ2315" s="1"/>
      <c r="BR2315" s="1"/>
      <c r="BS2315" s="1"/>
      <c r="BT2315" s="1"/>
      <c r="BU2315" s="4"/>
      <c r="BV2315" s="1"/>
      <c r="BW2315" s="3"/>
      <c r="BX2315" s="4"/>
      <c r="BY2315" s="5"/>
      <c r="BZ2315" s="5"/>
      <c r="CA2315" s="5"/>
      <c r="CB2315" s="5"/>
      <c r="CC2315" s="5"/>
      <c r="CD2315" s="43"/>
    </row>
    <row r="2316" spans="1:82" x14ac:dyDescent="0.25">
      <c r="A2316" s="8"/>
      <c r="B2316" s="5"/>
      <c r="C2316" s="5"/>
      <c r="D2316" s="5"/>
      <c r="E2316" s="5"/>
      <c r="F2316" s="94" t="str">
        <f t="shared" si="369"/>
        <v/>
      </c>
      <c r="G2316" s="94" t="str">
        <f t="shared" si="370"/>
        <v/>
      </c>
      <c r="H2316" s="127" t="str">
        <f>IF(A2316&lt;&gt;"",IF(MID(C2316,1,1)="c",$AS$26,IF(MID(C2316,1,1)="r",$AS$41,IF(MID(C2316,1,1)="p",#REF!,#REF!))),"")</f>
        <v/>
      </c>
      <c r="I2316" s="92" t="str">
        <f t="shared" si="371"/>
        <v/>
      </c>
      <c r="J2316" s="92" t="str">
        <f t="shared" si="372"/>
        <v/>
      </c>
      <c r="K2316" s="92" t="str">
        <f t="shared" si="373"/>
        <v/>
      </c>
      <c r="L2316" s="92" t="str">
        <f t="shared" si="374"/>
        <v/>
      </c>
      <c r="M2316" s="95" t="str">
        <f>IF(A2316&lt;&gt;"",IF(MID(C2316,1,1)="c",SigmaEpsConcrete(I2316,$AN$30:$AN$33,$AR$30:$AR$33,$AS$26,$AS$27,$AS$28,$AQ$20,$AU$19),""),"")</f>
        <v/>
      </c>
      <c r="N2316" s="95" t="str">
        <f>IF(A2316&lt;&gt;"",IF(MID(C2316,1,1)="r",SigmaEpsReinf(J2316,$AS$42:$AS$43,$AS$41,$AS$39,$AS$40,$AQ$38),""),"")</f>
        <v/>
      </c>
      <c r="Q2316" s="92" t="str">
        <f t="shared" si="376"/>
        <v/>
      </c>
      <c r="R2316" s="92" t="str">
        <f t="shared" si="377"/>
        <v/>
      </c>
      <c r="U2316" s="5"/>
      <c r="V2316" s="5"/>
      <c r="W2316" s="94" t="str">
        <f t="shared" si="375"/>
        <v/>
      </c>
      <c r="X2316" s="94" t="str">
        <f t="shared" si="378"/>
        <v/>
      </c>
      <c r="Y2316" s="5"/>
      <c r="BK2316" s="8"/>
      <c r="BL2316" s="5"/>
      <c r="BM2316" s="5"/>
      <c r="BN2316" s="5"/>
      <c r="BO2316" s="5"/>
      <c r="BP2316" s="1"/>
      <c r="BQ2316" s="1"/>
      <c r="BR2316" s="1"/>
      <c r="BS2316" s="1"/>
      <c r="BT2316" s="1"/>
      <c r="BU2316" s="4"/>
      <c r="BV2316" s="1"/>
      <c r="BW2316" s="3"/>
      <c r="BX2316" s="4"/>
      <c r="BY2316" s="5"/>
      <c r="BZ2316" s="5"/>
      <c r="CA2316" s="5"/>
      <c r="CB2316" s="5"/>
      <c r="CC2316" s="5"/>
      <c r="CD2316" s="43"/>
    </row>
    <row r="2317" spans="1:82" x14ac:dyDescent="0.25">
      <c r="A2317" s="8"/>
      <c r="B2317" s="5"/>
      <c r="C2317" s="5"/>
      <c r="D2317" s="5"/>
      <c r="E2317" s="5"/>
      <c r="F2317" s="94" t="str">
        <f t="shared" si="369"/>
        <v/>
      </c>
      <c r="G2317" s="94" t="str">
        <f t="shared" si="370"/>
        <v/>
      </c>
      <c r="H2317" s="127" t="str">
        <f>IF(A2317&lt;&gt;"",IF(MID(C2317,1,1)="c",$AS$26,IF(MID(C2317,1,1)="r",$AS$41,IF(MID(C2317,1,1)="p",#REF!,#REF!))),"")</f>
        <v/>
      </c>
      <c r="I2317" s="92" t="str">
        <f t="shared" si="371"/>
        <v/>
      </c>
      <c r="J2317" s="92" t="str">
        <f t="shared" si="372"/>
        <v/>
      </c>
      <c r="K2317" s="92" t="str">
        <f t="shared" si="373"/>
        <v/>
      </c>
      <c r="L2317" s="92" t="str">
        <f t="shared" si="374"/>
        <v/>
      </c>
      <c r="M2317" s="95" t="str">
        <f>IF(A2317&lt;&gt;"",IF(MID(C2317,1,1)="c",SigmaEpsConcrete(I2317,$AN$30:$AN$33,$AR$30:$AR$33,$AS$26,$AS$27,$AS$28,$AQ$20,$AU$19),""),"")</f>
        <v/>
      </c>
      <c r="N2317" s="95" t="str">
        <f>IF(A2317&lt;&gt;"",IF(MID(C2317,1,1)="r",SigmaEpsReinf(J2317,$AS$42:$AS$43,$AS$41,$AS$39,$AS$40,$AQ$38),""),"")</f>
        <v/>
      </c>
      <c r="Q2317" s="92" t="str">
        <f t="shared" si="376"/>
        <v/>
      </c>
      <c r="R2317" s="92" t="str">
        <f t="shared" si="377"/>
        <v/>
      </c>
      <c r="U2317" s="5"/>
      <c r="V2317" s="5"/>
      <c r="W2317" s="94" t="str">
        <f t="shared" si="375"/>
        <v/>
      </c>
      <c r="X2317" s="94" t="str">
        <f t="shared" si="378"/>
        <v/>
      </c>
      <c r="Y2317" s="5"/>
      <c r="BK2317" s="8"/>
      <c r="BL2317" s="5"/>
      <c r="BM2317" s="5"/>
      <c r="BN2317" s="5"/>
      <c r="BO2317" s="5"/>
      <c r="BP2317" s="1"/>
      <c r="BQ2317" s="1"/>
      <c r="BR2317" s="1"/>
      <c r="BS2317" s="1"/>
      <c r="BT2317" s="1"/>
      <c r="BU2317" s="4"/>
      <c r="BV2317" s="1"/>
      <c r="BW2317" s="3"/>
      <c r="BX2317" s="4"/>
      <c r="BY2317" s="5"/>
      <c r="BZ2317" s="5"/>
      <c r="CA2317" s="5"/>
      <c r="CB2317" s="5"/>
      <c r="CC2317" s="5"/>
      <c r="CD2317" s="43"/>
    </row>
    <row r="2318" spans="1:82" x14ac:dyDescent="0.25">
      <c r="A2318" s="8"/>
      <c r="B2318" s="5"/>
      <c r="C2318" s="5"/>
      <c r="D2318" s="5"/>
      <c r="E2318" s="5"/>
      <c r="F2318" s="94" t="str">
        <f t="shared" si="369"/>
        <v/>
      </c>
      <c r="G2318" s="94" t="str">
        <f t="shared" si="370"/>
        <v/>
      </c>
      <c r="H2318" s="127" t="str">
        <f>IF(A2318&lt;&gt;"",IF(MID(C2318,1,1)="c",$AS$26,IF(MID(C2318,1,1)="r",$AS$41,IF(MID(C2318,1,1)="p",#REF!,#REF!))),"")</f>
        <v/>
      </c>
      <c r="I2318" s="92" t="str">
        <f t="shared" si="371"/>
        <v/>
      </c>
      <c r="J2318" s="92" t="str">
        <f t="shared" si="372"/>
        <v/>
      </c>
      <c r="K2318" s="92" t="str">
        <f t="shared" si="373"/>
        <v/>
      </c>
      <c r="L2318" s="92" t="str">
        <f t="shared" si="374"/>
        <v/>
      </c>
      <c r="M2318" s="95" t="str">
        <f>IF(A2318&lt;&gt;"",IF(MID(C2318,1,1)="c",SigmaEpsConcrete(I2318,$AN$30:$AN$33,$AR$30:$AR$33,$AS$26,$AS$27,$AS$28,$AQ$20,$AU$19),""),"")</f>
        <v/>
      </c>
      <c r="N2318" s="95" t="str">
        <f>IF(A2318&lt;&gt;"",IF(MID(C2318,1,1)="r",SigmaEpsReinf(J2318,$AS$42:$AS$43,$AS$41,$AS$39,$AS$40,$AQ$38),""),"")</f>
        <v/>
      </c>
      <c r="Q2318" s="92" t="str">
        <f t="shared" si="376"/>
        <v/>
      </c>
      <c r="R2318" s="92" t="str">
        <f t="shared" si="377"/>
        <v/>
      </c>
      <c r="U2318" s="5"/>
      <c r="V2318" s="5"/>
      <c r="W2318" s="94" t="str">
        <f t="shared" si="375"/>
        <v/>
      </c>
      <c r="X2318" s="94" t="str">
        <f t="shared" si="378"/>
        <v/>
      </c>
      <c r="Y2318" s="5"/>
      <c r="BK2318" s="8"/>
      <c r="BL2318" s="5"/>
      <c r="BM2318" s="5"/>
      <c r="BN2318" s="5"/>
      <c r="BO2318" s="5"/>
      <c r="BP2318" s="1"/>
      <c r="BQ2318" s="1"/>
      <c r="BR2318" s="1"/>
      <c r="BS2318" s="1"/>
      <c r="BT2318" s="1"/>
      <c r="BU2318" s="4"/>
      <c r="BV2318" s="1"/>
      <c r="BW2318" s="3"/>
      <c r="BX2318" s="4"/>
      <c r="BY2318" s="5"/>
      <c r="BZ2318" s="5"/>
      <c r="CA2318" s="5"/>
      <c r="CB2318" s="5"/>
      <c r="CC2318" s="5"/>
      <c r="CD2318" s="43"/>
    </row>
    <row r="2319" spans="1:82" x14ac:dyDescent="0.25">
      <c r="A2319" s="8"/>
      <c r="B2319" s="5"/>
      <c r="C2319" s="5"/>
      <c r="D2319" s="5"/>
      <c r="E2319" s="5"/>
      <c r="F2319" s="94" t="str">
        <f t="shared" si="369"/>
        <v/>
      </c>
      <c r="G2319" s="94" t="str">
        <f t="shared" si="370"/>
        <v/>
      </c>
      <c r="H2319" s="127" t="str">
        <f>IF(A2319&lt;&gt;"",IF(MID(C2319,1,1)="c",$AS$26,IF(MID(C2319,1,1)="r",$AS$41,IF(MID(C2319,1,1)="p",#REF!,#REF!))),"")</f>
        <v/>
      </c>
      <c r="I2319" s="92" t="str">
        <f t="shared" si="371"/>
        <v/>
      </c>
      <c r="J2319" s="92" t="str">
        <f t="shared" si="372"/>
        <v/>
      </c>
      <c r="K2319" s="92" t="str">
        <f t="shared" si="373"/>
        <v/>
      </c>
      <c r="L2319" s="92" t="str">
        <f t="shared" si="374"/>
        <v/>
      </c>
      <c r="M2319" s="95" t="str">
        <f>IF(A2319&lt;&gt;"",IF(MID(C2319,1,1)="c",SigmaEpsConcrete(I2319,$AN$30:$AN$33,$AR$30:$AR$33,$AS$26,$AS$27,$AS$28,$AQ$20,$AU$19),""),"")</f>
        <v/>
      </c>
      <c r="N2319" s="95" t="str">
        <f>IF(A2319&lt;&gt;"",IF(MID(C2319,1,1)="r",SigmaEpsReinf(J2319,$AS$42:$AS$43,$AS$41,$AS$39,$AS$40,$AQ$38),""),"")</f>
        <v/>
      </c>
      <c r="Q2319" s="92" t="str">
        <f t="shared" si="376"/>
        <v/>
      </c>
      <c r="R2319" s="92" t="str">
        <f t="shared" si="377"/>
        <v/>
      </c>
      <c r="U2319" s="5"/>
      <c r="V2319" s="5"/>
      <c r="W2319" s="94" t="str">
        <f t="shared" si="375"/>
        <v/>
      </c>
      <c r="X2319" s="94" t="str">
        <f t="shared" si="378"/>
        <v/>
      </c>
      <c r="Y2319" s="5"/>
      <c r="BK2319" s="8"/>
      <c r="BL2319" s="5"/>
      <c r="BM2319" s="5"/>
      <c r="BN2319" s="5"/>
      <c r="BO2319" s="5"/>
      <c r="BP2319" s="1"/>
      <c r="BQ2319" s="1"/>
      <c r="BR2319" s="1"/>
      <c r="BS2319" s="1"/>
      <c r="BT2319" s="1"/>
      <c r="BU2319" s="4"/>
      <c r="BV2319" s="1"/>
      <c r="BW2319" s="3"/>
      <c r="BX2319" s="4"/>
      <c r="BY2319" s="5"/>
      <c r="BZ2319" s="5"/>
      <c r="CA2319" s="5"/>
      <c r="CB2319" s="5"/>
      <c r="CC2319" s="5"/>
      <c r="CD2319" s="43"/>
    </row>
    <row r="2320" spans="1:82" x14ac:dyDescent="0.25">
      <c r="A2320" s="8"/>
      <c r="B2320" s="5"/>
      <c r="C2320" s="5"/>
      <c r="D2320" s="5"/>
      <c r="E2320" s="5"/>
      <c r="F2320" s="94" t="str">
        <f t="shared" si="369"/>
        <v/>
      </c>
      <c r="G2320" s="94" t="str">
        <f t="shared" si="370"/>
        <v/>
      </c>
      <c r="H2320" s="127" t="str">
        <f>IF(A2320&lt;&gt;"",IF(MID(C2320,1,1)="c",$AS$26,IF(MID(C2320,1,1)="r",$AS$41,IF(MID(C2320,1,1)="p",#REF!,#REF!))),"")</f>
        <v/>
      </c>
      <c r="I2320" s="92" t="str">
        <f t="shared" si="371"/>
        <v/>
      </c>
      <c r="J2320" s="92" t="str">
        <f t="shared" si="372"/>
        <v/>
      </c>
      <c r="K2320" s="92" t="str">
        <f t="shared" si="373"/>
        <v/>
      </c>
      <c r="L2320" s="92" t="str">
        <f t="shared" si="374"/>
        <v/>
      </c>
      <c r="M2320" s="95" t="str">
        <f>IF(A2320&lt;&gt;"",IF(MID(C2320,1,1)="c",SigmaEpsConcrete(I2320,$AN$30:$AN$33,$AR$30:$AR$33,$AS$26,$AS$27,$AS$28,$AQ$20,$AU$19),""),"")</f>
        <v/>
      </c>
      <c r="N2320" s="95" t="str">
        <f>IF(A2320&lt;&gt;"",IF(MID(C2320,1,1)="r",SigmaEpsReinf(J2320,$AS$42:$AS$43,$AS$41,$AS$39,$AS$40,$AQ$38),""),"")</f>
        <v/>
      </c>
      <c r="Q2320" s="92" t="str">
        <f t="shared" si="376"/>
        <v/>
      </c>
      <c r="R2320" s="92" t="str">
        <f t="shared" si="377"/>
        <v/>
      </c>
      <c r="U2320" s="5"/>
      <c r="V2320" s="5"/>
      <c r="W2320" s="94" t="str">
        <f t="shared" si="375"/>
        <v/>
      </c>
      <c r="X2320" s="94" t="str">
        <f t="shared" si="378"/>
        <v/>
      </c>
      <c r="Y2320" s="5"/>
      <c r="BK2320" s="8"/>
      <c r="BL2320" s="5"/>
      <c r="BM2320" s="5"/>
      <c r="BN2320" s="5"/>
      <c r="BO2320" s="5"/>
      <c r="BP2320" s="1"/>
      <c r="BQ2320" s="1"/>
      <c r="BR2320" s="1"/>
      <c r="BS2320" s="1"/>
      <c r="BT2320" s="1"/>
      <c r="BU2320" s="4"/>
      <c r="BV2320" s="1"/>
      <c r="BW2320" s="3"/>
      <c r="BX2320" s="4"/>
      <c r="BY2320" s="5"/>
      <c r="BZ2320" s="5"/>
      <c r="CA2320" s="5"/>
      <c r="CB2320" s="5"/>
      <c r="CC2320" s="5"/>
      <c r="CD2320" s="43"/>
    </row>
    <row r="2321" spans="1:82" x14ac:dyDescent="0.25">
      <c r="A2321" s="8"/>
      <c r="B2321" s="5"/>
      <c r="C2321" s="5"/>
      <c r="D2321" s="5"/>
      <c r="E2321" s="5"/>
      <c r="F2321" s="94" t="str">
        <f t="shared" si="369"/>
        <v/>
      </c>
      <c r="G2321" s="94" t="str">
        <f t="shared" si="370"/>
        <v/>
      </c>
      <c r="H2321" s="127" t="str">
        <f>IF(A2321&lt;&gt;"",IF(MID(C2321,1,1)="c",$AS$26,IF(MID(C2321,1,1)="r",$AS$41,IF(MID(C2321,1,1)="p",#REF!,#REF!))),"")</f>
        <v/>
      </c>
      <c r="I2321" s="92" t="str">
        <f t="shared" si="371"/>
        <v/>
      </c>
      <c r="J2321" s="92" t="str">
        <f t="shared" si="372"/>
        <v/>
      </c>
      <c r="K2321" s="92" t="str">
        <f t="shared" si="373"/>
        <v/>
      </c>
      <c r="L2321" s="92" t="str">
        <f t="shared" si="374"/>
        <v/>
      </c>
      <c r="M2321" s="95" t="str">
        <f>IF(A2321&lt;&gt;"",IF(MID(C2321,1,1)="c",SigmaEpsConcrete(I2321,$AN$30:$AN$33,$AR$30:$AR$33,$AS$26,$AS$27,$AS$28,$AQ$20,$AU$19),""),"")</f>
        <v/>
      </c>
      <c r="N2321" s="95" t="str">
        <f>IF(A2321&lt;&gt;"",IF(MID(C2321,1,1)="r",SigmaEpsReinf(J2321,$AS$42:$AS$43,$AS$41,$AS$39,$AS$40,$AQ$38),""),"")</f>
        <v/>
      </c>
      <c r="Q2321" s="92" t="str">
        <f t="shared" si="376"/>
        <v/>
      </c>
      <c r="R2321" s="92" t="str">
        <f t="shared" si="377"/>
        <v/>
      </c>
      <c r="U2321" s="5"/>
      <c r="V2321" s="5"/>
      <c r="W2321" s="94" t="str">
        <f t="shared" si="375"/>
        <v/>
      </c>
      <c r="X2321" s="94" t="str">
        <f t="shared" si="378"/>
        <v/>
      </c>
      <c r="Y2321" s="5"/>
      <c r="BK2321" s="8"/>
      <c r="BL2321" s="5"/>
      <c r="BM2321" s="5"/>
      <c r="BN2321" s="5"/>
      <c r="BO2321" s="5"/>
      <c r="BP2321" s="1"/>
      <c r="BQ2321" s="1"/>
      <c r="BR2321" s="1"/>
      <c r="BS2321" s="1"/>
      <c r="BT2321" s="1"/>
      <c r="BU2321" s="4"/>
      <c r="BV2321" s="1"/>
      <c r="BW2321" s="3"/>
      <c r="BX2321" s="4"/>
      <c r="BY2321" s="5"/>
      <c r="BZ2321" s="5"/>
      <c r="CA2321" s="5"/>
      <c r="CB2321" s="5"/>
      <c r="CC2321" s="5"/>
      <c r="CD2321" s="43"/>
    </row>
    <row r="2322" spans="1:82" x14ac:dyDescent="0.25">
      <c r="A2322" s="8"/>
      <c r="B2322" s="5"/>
      <c r="C2322" s="5"/>
      <c r="D2322" s="5"/>
      <c r="E2322" s="5"/>
      <c r="F2322" s="94" t="str">
        <f t="shared" si="369"/>
        <v/>
      </c>
      <c r="G2322" s="94" t="str">
        <f t="shared" si="370"/>
        <v/>
      </c>
      <c r="H2322" s="127" t="str">
        <f>IF(A2322&lt;&gt;"",IF(MID(C2322,1,1)="c",$AS$26,IF(MID(C2322,1,1)="r",$AS$41,IF(MID(C2322,1,1)="p",#REF!,#REF!))),"")</f>
        <v/>
      </c>
      <c r="I2322" s="92" t="str">
        <f t="shared" si="371"/>
        <v/>
      </c>
      <c r="J2322" s="92" t="str">
        <f t="shared" si="372"/>
        <v/>
      </c>
      <c r="K2322" s="92" t="str">
        <f t="shared" si="373"/>
        <v/>
      </c>
      <c r="L2322" s="92" t="str">
        <f t="shared" si="374"/>
        <v/>
      </c>
      <c r="M2322" s="95" t="str">
        <f>IF(A2322&lt;&gt;"",IF(MID(C2322,1,1)="c",SigmaEpsConcrete(I2322,$AN$30:$AN$33,$AR$30:$AR$33,$AS$26,$AS$27,$AS$28,$AQ$20,$AU$19),""),"")</f>
        <v/>
      </c>
      <c r="N2322" s="95" t="str">
        <f>IF(A2322&lt;&gt;"",IF(MID(C2322,1,1)="r",SigmaEpsReinf(J2322,$AS$42:$AS$43,$AS$41,$AS$39,$AS$40,$AQ$38),""),"")</f>
        <v/>
      </c>
      <c r="Q2322" s="92" t="str">
        <f t="shared" si="376"/>
        <v/>
      </c>
      <c r="R2322" s="92" t="str">
        <f t="shared" si="377"/>
        <v/>
      </c>
      <c r="U2322" s="5"/>
      <c r="V2322" s="5"/>
      <c r="W2322" s="94" t="str">
        <f t="shared" si="375"/>
        <v/>
      </c>
      <c r="X2322" s="94" t="str">
        <f t="shared" si="378"/>
        <v/>
      </c>
      <c r="Y2322" s="5"/>
      <c r="BK2322" s="8"/>
      <c r="BL2322" s="5"/>
      <c r="BM2322" s="5"/>
      <c r="BN2322" s="5"/>
      <c r="BO2322" s="5"/>
      <c r="BP2322" s="1"/>
      <c r="BQ2322" s="1"/>
      <c r="BR2322" s="1"/>
      <c r="BS2322" s="1"/>
      <c r="BT2322" s="1"/>
      <c r="BU2322" s="4"/>
      <c r="BV2322" s="1"/>
      <c r="BW2322" s="3"/>
      <c r="BX2322" s="4"/>
      <c r="BY2322" s="5"/>
      <c r="BZ2322" s="5"/>
      <c r="CA2322" s="5"/>
      <c r="CB2322" s="5"/>
      <c r="CC2322" s="5"/>
      <c r="CD2322" s="43"/>
    </row>
    <row r="2323" spans="1:82" x14ac:dyDescent="0.25">
      <c r="A2323" s="8"/>
      <c r="B2323" s="5"/>
      <c r="C2323" s="5"/>
      <c r="D2323" s="5"/>
      <c r="E2323" s="5"/>
      <c r="F2323" s="94" t="str">
        <f t="shared" si="369"/>
        <v/>
      </c>
      <c r="G2323" s="94" t="str">
        <f t="shared" si="370"/>
        <v/>
      </c>
      <c r="H2323" s="127" t="str">
        <f>IF(A2323&lt;&gt;"",IF(MID(C2323,1,1)="c",$AS$26,IF(MID(C2323,1,1)="r",$AS$41,IF(MID(C2323,1,1)="p",#REF!,#REF!))),"")</f>
        <v/>
      </c>
      <c r="I2323" s="92" t="str">
        <f t="shared" si="371"/>
        <v/>
      </c>
      <c r="J2323" s="92" t="str">
        <f t="shared" si="372"/>
        <v/>
      </c>
      <c r="K2323" s="92" t="str">
        <f t="shared" si="373"/>
        <v/>
      </c>
      <c r="L2323" s="92" t="str">
        <f t="shared" si="374"/>
        <v/>
      </c>
      <c r="M2323" s="95" t="str">
        <f>IF(A2323&lt;&gt;"",IF(MID(C2323,1,1)="c",SigmaEpsConcrete(I2323,$AN$30:$AN$33,$AR$30:$AR$33,$AS$26,$AS$27,$AS$28,$AQ$20,$AU$19),""),"")</f>
        <v/>
      </c>
      <c r="N2323" s="95" t="str">
        <f>IF(A2323&lt;&gt;"",IF(MID(C2323,1,1)="r",SigmaEpsReinf(J2323,$AS$42:$AS$43,$AS$41,$AS$39,$AS$40,$AQ$38),""),"")</f>
        <v/>
      </c>
      <c r="Q2323" s="92" t="str">
        <f t="shared" si="376"/>
        <v/>
      </c>
      <c r="R2323" s="92" t="str">
        <f t="shared" si="377"/>
        <v/>
      </c>
      <c r="U2323" s="5"/>
      <c r="V2323" s="5"/>
      <c r="W2323" s="94" t="str">
        <f t="shared" si="375"/>
        <v/>
      </c>
      <c r="X2323" s="94" t="str">
        <f t="shared" si="378"/>
        <v/>
      </c>
      <c r="Y2323" s="5"/>
      <c r="BK2323" s="8"/>
      <c r="BL2323" s="5"/>
      <c r="BM2323" s="5"/>
      <c r="BN2323" s="5"/>
      <c r="BO2323" s="5"/>
      <c r="BP2323" s="1"/>
      <c r="BQ2323" s="1"/>
      <c r="BR2323" s="1"/>
      <c r="BS2323" s="1"/>
      <c r="BT2323" s="1"/>
      <c r="BU2323" s="4"/>
      <c r="BV2323" s="1"/>
      <c r="BW2323" s="3"/>
      <c r="BX2323" s="4"/>
      <c r="BY2323" s="5"/>
      <c r="BZ2323" s="5"/>
      <c r="CA2323" s="5"/>
      <c r="CB2323" s="5"/>
      <c r="CC2323" s="5"/>
      <c r="CD2323" s="43"/>
    </row>
    <row r="2324" spans="1:82" x14ac:dyDescent="0.25">
      <c r="A2324" s="8"/>
      <c r="B2324" s="5"/>
      <c r="C2324" s="5"/>
      <c r="D2324" s="5"/>
      <c r="E2324" s="5"/>
      <c r="F2324" s="94" t="str">
        <f t="shared" si="369"/>
        <v/>
      </c>
      <c r="G2324" s="94" t="str">
        <f t="shared" si="370"/>
        <v/>
      </c>
      <c r="H2324" s="127" t="str">
        <f>IF(A2324&lt;&gt;"",IF(MID(C2324,1,1)="c",$AS$26,IF(MID(C2324,1,1)="r",$AS$41,IF(MID(C2324,1,1)="p",#REF!,#REF!))),"")</f>
        <v/>
      </c>
      <c r="I2324" s="92" t="str">
        <f t="shared" si="371"/>
        <v/>
      </c>
      <c r="J2324" s="92" t="str">
        <f t="shared" si="372"/>
        <v/>
      </c>
      <c r="K2324" s="92" t="str">
        <f t="shared" si="373"/>
        <v/>
      </c>
      <c r="L2324" s="92" t="str">
        <f t="shared" si="374"/>
        <v/>
      </c>
      <c r="M2324" s="95" t="str">
        <f>IF(A2324&lt;&gt;"",IF(MID(C2324,1,1)="c",SigmaEpsConcrete(I2324,$AN$30:$AN$33,$AR$30:$AR$33,$AS$26,$AS$27,$AS$28,$AQ$20,$AU$19),""),"")</f>
        <v/>
      </c>
      <c r="N2324" s="95" t="str">
        <f>IF(A2324&lt;&gt;"",IF(MID(C2324,1,1)="r",SigmaEpsReinf(J2324,$AS$42:$AS$43,$AS$41,$AS$39,$AS$40,$AQ$38),""),"")</f>
        <v/>
      </c>
      <c r="Q2324" s="92" t="str">
        <f t="shared" si="376"/>
        <v/>
      </c>
      <c r="R2324" s="92" t="str">
        <f t="shared" si="377"/>
        <v/>
      </c>
      <c r="U2324" s="5"/>
      <c r="V2324" s="5"/>
      <c r="W2324" s="94" t="str">
        <f t="shared" si="375"/>
        <v/>
      </c>
      <c r="X2324" s="94" t="str">
        <f t="shared" si="378"/>
        <v/>
      </c>
      <c r="Y2324" s="5"/>
      <c r="BK2324" s="8"/>
      <c r="BL2324" s="5"/>
      <c r="BM2324" s="5"/>
      <c r="BN2324" s="5"/>
      <c r="BO2324" s="5"/>
      <c r="BP2324" s="1"/>
      <c r="BQ2324" s="1"/>
      <c r="BR2324" s="1"/>
      <c r="BS2324" s="1"/>
      <c r="BT2324" s="1"/>
      <c r="BU2324" s="4"/>
      <c r="BV2324" s="1"/>
      <c r="BW2324" s="3"/>
      <c r="BX2324" s="4"/>
      <c r="BY2324" s="5"/>
      <c r="BZ2324" s="5"/>
      <c r="CA2324" s="5"/>
      <c r="CB2324" s="5"/>
      <c r="CC2324" s="5"/>
      <c r="CD2324" s="43"/>
    </row>
    <row r="2325" spans="1:82" x14ac:dyDescent="0.25">
      <c r="A2325" s="8"/>
      <c r="B2325" s="5"/>
      <c r="C2325" s="5"/>
      <c r="D2325" s="5"/>
      <c r="E2325" s="5"/>
      <c r="F2325" s="94" t="str">
        <f t="shared" si="369"/>
        <v/>
      </c>
      <c r="G2325" s="94" t="str">
        <f t="shared" si="370"/>
        <v/>
      </c>
      <c r="H2325" s="127" t="str">
        <f>IF(A2325&lt;&gt;"",IF(MID(C2325,1,1)="c",$AS$26,IF(MID(C2325,1,1)="r",$AS$41,IF(MID(C2325,1,1)="p",#REF!,#REF!))),"")</f>
        <v/>
      </c>
      <c r="I2325" s="92" t="str">
        <f t="shared" si="371"/>
        <v/>
      </c>
      <c r="J2325" s="92" t="str">
        <f t="shared" si="372"/>
        <v/>
      </c>
      <c r="K2325" s="92" t="str">
        <f t="shared" si="373"/>
        <v/>
      </c>
      <c r="L2325" s="92" t="str">
        <f t="shared" si="374"/>
        <v/>
      </c>
      <c r="M2325" s="95" t="str">
        <f>IF(A2325&lt;&gt;"",IF(MID(C2325,1,1)="c",SigmaEpsConcrete(I2325,$AN$30:$AN$33,$AR$30:$AR$33,$AS$26,$AS$27,$AS$28,$AQ$20,$AU$19),""),"")</f>
        <v/>
      </c>
      <c r="N2325" s="95" t="str">
        <f>IF(A2325&lt;&gt;"",IF(MID(C2325,1,1)="r",SigmaEpsReinf(J2325,$AS$42:$AS$43,$AS$41,$AS$39,$AS$40,$AQ$38),""),"")</f>
        <v/>
      </c>
      <c r="Q2325" s="92" t="str">
        <f t="shared" si="376"/>
        <v/>
      </c>
      <c r="R2325" s="92" t="str">
        <f t="shared" si="377"/>
        <v/>
      </c>
      <c r="U2325" s="5"/>
      <c r="V2325" s="5"/>
      <c r="W2325" s="94" t="str">
        <f t="shared" si="375"/>
        <v/>
      </c>
      <c r="X2325" s="94" t="str">
        <f t="shared" si="378"/>
        <v/>
      </c>
      <c r="Y2325" s="5"/>
      <c r="BK2325" s="8"/>
      <c r="BL2325" s="5"/>
      <c r="BM2325" s="5"/>
      <c r="BN2325" s="5"/>
      <c r="BO2325" s="5"/>
      <c r="BP2325" s="1"/>
      <c r="BQ2325" s="1"/>
      <c r="BR2325" s="1"/>
      <c r="BS2325" s="1"/>
      <c r="BT2325" s="1"/>
      <c r="BU2325" s="4"/>
      <c r="BV2325" s="1"/>
      <c r="BW2325" s="3"/>
      <c r="BX2325" s="4"/>
      <c r="BY2325" s="5"/>
      <c r="BZ2325" s="5"/>
      <c r="CA2325" s="5"/>
      <c r="CB2325" s="5"/>
      <c r="CC2325" s="5"/>
      <c r="CD2325" s="43"/>
    </row>
    <row r="2326" spans="1:82" x14ac:dyDescent="0.25">
      <c r="A2326" s="8"/>
      <c r="B2326" s="5"/>
      <c r="C2326" s="5"/>
      <c r="D2326" s="5"/>
      <c r="E2326" s="5"/>
      <c r="F2326" s="94" t="str">
        <f t="shared" si="369"/>
        <v/>
      </c>
      <c r="G2326" s="94" t="str">
        <f t="shared" si="370"/>
        <v/>
      </c>
      <c r="H2326" s="127" t="str">
        <f>IF(A2326&lt;&gt;"",IF(MID(C2326,1,1)="c",$AS$26,IF(MID(C2326,1,1)="r",$AS$41,IF(MID(C2326,1,1)="p",#REF!,#REF!))),"")</f>
        <v/>
      </c>
      <c r="I2326" s="92" t="str">
        <f t="shared" si="371"/>
        <v/>
      </c>
      <c r="J2326" s="92" t="str">
        <f t="shared" si="372"/>
        <v/>
      </c>
      <c r="K2326" s="92" t="str">
        <f t="shared" si="373"/>
        <v/>
      </c>
      <c r="L2326" s="92" t="str">
        <f t="shared" si="374"/>
        <v/>
      </c>
      <c r="M2326" s="95" t="str">
        <f>IF(A2326&lt;&gt;"",IF(MID(C2326,1,1)="c",SigmaEpsConcrete(I2326,$AN$30:$AN$33,$AR$30:$AR$33,$AS$26,$AS$27,$AS$28,$AQ$20,$AU$19),""),"")</f>
        <v/>
      </c>
      <c r="N2326" s="95" t="str">
        <f>IF(A2326&lt;&gt;"",IF(MID(C2326,1,1)="r",SigmaEpsReinf(J2326,$AS$42:$AS$43,$AS$41,$AS$39,$AS$40,$AQ$38),""),"")</f>
        <v/>
      </c>
      <c r="Q2326" s="92" t="str">
        <f t="shared" si="376"/>
        <v/>
      </c>
      <c r="R2326" s="92" t="str">
        <f t="shared" si="377"/>
        <v/>
      </c>
      <c r="U2326" s="5"/>
      <c r="V2326" s="5"/>
      <c r="W2326" s="94" t="str">
        <f t="shared" si="375"/>
        <v/>
      </c>
      <c r="X2326" s="94" t="str">
        <f t="shared" si="378"/>
        <v/>
      </c>
      <c r="Y2326" s="5"/>
      <c r="BK2326" s="8"/>
      <c r="BL2326" s="5"/>
      <c r="BM2326" s="5"/>
      <c r="BN2326" s="5"/>
      <c r="BO2326" s="5"/>
      <c r="BP2326" s="1"/>
      <c r="BQ2326" s="1"/>
      <c r="BR2326" s="1"/>
      <c r="BS2326" s="1"/>
      <c r="BT2326" s="1"/>
      <c r="BU2326" s="4"/>
      <c r="BV2326" s="1"/>
      <c r="BW2326" s="3"/>
      <c r="BX2326" s="4"/>
      <c r="BY2326" s="5"/>
      <c r="BZ2326" s="5"/>
      <c r="CA2326" s="5"/>
      <c r="CB2326" s="5"/>
      <c r="CC2326" s="5"/>
      <c r="CD2326" s="43"/>
    </row>
    <row r="2327" spans="1:82" x14ac:dyDescent="0.25">
      <c r="A2327" s="8"/>
      <c r="B2327" s="5"/>
      <c r="C2327" s="5"/>
      <c r="D2327" s="5"/>
      <c r="E2327" s="5"/>
      <c r="F2327" s="94" t="str">
        <f t="shared" si="369"/>
        <v/>
      </c>
      <c r="G2327" s="94" t="str">
        <f t="shared" si="370"/>
        <v/>
      </c>
      <c r="H2327" s="127" t="str">
        <f>IF(A2327&lt;&gt;"",IF(MID(C2327,1,1)="c",$AS$26,IF(MID(C2327,1,1)="r",$AS$41,IF(MID(C2327,1,1)="p",#REF!,#REF!))),"")</f>
        <v/>
      </c>
      <c r="I2327" s="92" t="str">
        <f t="shared" si="371"/>
        <v/>
      </c>
      <c r="J2327" s="92" t="str">
        <f t="shared" si="372"/>
        <v/>
      </c>
      <c r="K2327" s="92" t="str">
        <f t="shared" si="373"/>
        <v/>
      </c>
      <c r="L2327" s="92" t="str">
        <f t="shared" si="374"/>
        <v/>
      </c>
      <c r="M2327" s="95" t="str">
        <f>IF(A2327&lt;&gt;"",IF(MID(C2327,1,1)="c",SigmaEpsConcrete(I2327,$AN$30:$AN$33,$AR$30:$AR$33,$AS$26,$AS$27,$AS$28,$AQ$20,$AU$19),""),"")</f>
        <v/>
      </c>
      <c r="N2327" s="95" t="str">
        <f>IF(A2327&lt;&gt;"",IF(MID(C2327,1,1)="r",SigmaEpsReinf(J2327,$AS$42:$AS$43,$AS$41,$AS$39,$AS$40,$AQ$38),""),"")</f>
        <v/>
      </c>
      <c r="Q2327" s="92" t="str">
        <f t="shared" si="376"/>
        <v/>
      </c>
      <c r="R2327" s="92" t="str">
        <f t="shared" si="377"/>
        <v/>
      </c>
      <c r="U2327" s="5"/>
      <c r="V2327" s="5"/>
      <c r="W2327" s="94" t="str">
        <f t="shared" si="375"/>
        <v/>
      </c>
      <c r="X2327" s="94" t="str">
        <f t="shared" si="378"/>
        <v/>
      </c>
      <c r="Y2327" s="5"/>
      <c r="BK2327" s="8"/>
      <c r="BL2327" s="5"/>
      <c r="BM2327" s="5"/>
      <c r="BN2327" s="5"/>
      <c r="BO2327" s="5"/>
      <c r="BP2327" s="1"/>
      <c r="BQ2327" s="1"/>
      <c r="BR2327" s="1"/>
      <c r="BS2327" s="1"/>
      <c r="BT2327" s="1"/>
      <c r="BU2327" s="4"/>
      <c r="BV2327" s="1"/>
      <c r="BW2327" s="3"/>
      <c r="BX2327" s="4"/>
      <c r="BY2327" s="5"/>
      <c r="BZ2327" s="5"/>
      <c r="CA2327" s="5"/>
      <c r="CB2327" s="5"/>
      <c r="CC2327" s="5"/>
      <c r="CD2327" s="43"/>
    </row>
    <row r="2328" spans="1:82" x14ac:dyDescent="0.25">
      <c r="A2328" s="8"/>
      <c r="B2328" s="5"/>
      <c r="C2328" s="5"/>
      <c r="D2328" s="5"/>
      <c r="E2328" s="5"/>
      <c r="F2328" s="94" t="str">
        <f t="shared" si="369"/>
        <v/>
      </c>
      <c r="G2328" s="94" t="str">
        <f t="shared" si="370"/>
        <v/>
      </c>
      <c r="H2328" s="127" t="str">
        <f>IF(A2328&lt;&gt;"",IF(MID(C2328,1,1)="c",$AS$26,IF(MID(C2328,1,1)="r",$AS$41,IF(MID(C2328,1,1)="p",#REF!,#REF!))),"")</f>
        <v/>
      </c>
      <c r="I2328" s="92" t="str">
        <f t="shared" si="371"/>
        <v/>
      </c>
      <c r="J2328" s="92" t="str">
        <f t="shared" si="372"/>
        <v/>
      </c>
      <c r="K2328" s="92" t="str">
        <f t="shared" si="373"/>
        <v/>
      </c>
      <c r="L2328" s="92" t="str">
        <f t="shared" si="374"/>
        <v/>
      </c>
      <c r="M2328" s="95" t="str">
        <f>IF(A2328&lt;&gt;"",IF(MID(C2328,1,1)="c",SigmaEpsConcrete(I2328,$AN$30:$AN$33,$AR$30:$AR$33,$AS$26,$AS$27,$AS$28,$AQ$20,$AU$19),""),"")</f>
        <v/>
      </c>
      <c r="N2328" s="95" t="str">
        <f>IF(A2328&lt;&gt;"",IF(MID(C2328,1,1)="r",SigmaEpsReinf(J2328,$AS$42:$AS$43,$AS$41,$AS$39,$AS$40,$AQ$38),""),"")</f>
        <v/>
      </c>
      <c r="Q2328" s="92" t="str">
        <f t="shared" si="376"/>
        <v/>
      </c>
      <c r="R2328" s="92" t="str">
        <f t="shared" si="377"/>
        <v/>
      </c>
      <c r="U2328" s="5"/>
      <c r="V2328" s="5"/>
      <c r="W2328" s="94" t="str">
        <f t="shared" si="375"/>
        <v/>
      </c>
      <c r="X2328" s="94" t="str">
        <f t="shared" si="378"/>
        <v/>
      </c>
      <c r="Y2328" s="5"/>
      <c r="BK2328" s="8"/>
      <c r="BL2328" s="5"/>
      <c r="BM2328" s="5"/>
      <c r="BN2328" s="5"/>
      <c r="BO2328" s="5"/>
      <c r="BP2328" s="1"/>
      <c r="BQ2328" s="1"/>
      <c r="BR2328" s="1"/>
      <c r="BS2328" s="1"/>
      <c r="BT2328" s="1"/>
      <c r="BU2328" s="4"/>
      <c r="BV2328" s="1"/>
      <c r="BW2328" s="3"/>
      <c r="BX2328" s="4"/>
      <c r="BY2328" s="5"/>
      <c r="BZ2328" s="5"/>
      <c r="CA2328" s="5"/>
      <c r="CB2328" s="5"/>
      <c r="CC2328" s="5"/>
      <c r="CD2328" s="43"/>
    </row>
    <row r="2329" spans="1:82" x14ac:dyDescent="0.25">
      <c r="A2329" s="8"/>
      <c r="B2329" s="5"/>
      <c r="C2329" s="5"/>
      <c r="D2329" s="5"/>
      <c r="E2329" s="5"/>
      <c r="F2329" s="94" t="str">
        <f t="shared" si="369"/>
        <v/>
      </c>
      <c r="G2329" s="94" t="str">
        <f t="shared" si="370"/>
        <v/>
      </c>
      <c r="H2329" s="127" t="str">
        <f>IF(A2329&lt;&gt;"",IF(MID(C2329,1,1)="c",$AS$26,IF(MID(C2329,1,1)="r",$AS$41,IF(MID(C2329,1,1)="p",#REF!,#REF!))),"")</f>
        <v/>
      </c>
      <c r="I2329" s="92" t="str">
        <f t="shared" si="371"/>
        <v/>
      </c>
      <c r="J2329" s="92" t="str">
        <f t="shared" si="372"/>
        <v/>
      </c>
      <c r="K2329" s="92" t="str">
        <f t="shared" si="373"/>
        <v/>
      </c>
      <c r="L2329" s="92" t="str">
        <f t="shared" si="374"/>
        <v/>
      </c>
      <c r="M2329" s="95" t="str">
        <f>IF(A2329&lt;&gt;"",IF(MID(C2329,1,1)="c",SigmaEpsConcrete(I2329,$AN$30:$AN$33,$AR$30:$AR$33,$AS$26,$AS$27,$AS$28,$AQ$20,$AU$19),""),"")</f>
        <v/>
      </c>
      <c r="N2329" s="95" t="str">
        <f>IF(A2329&lt;&gt;"",IF(MID(C2329,1,1)="r",SigmaEpsReinf(J2329,$AS$42:$AS$43,$AS$41,$AS$39,$AS$40,$AQ$38),""),"")</f>
        <v/>
      </c>
      <c r="Q2329" s="92" t="str">
        <f t="shared" si="376"/>
        <v/>
      </c>
      <c r="R2329" s="92" t="str">
        <f t="shared" si="377"/>
        <v/>
      </c>
      <c r="U2329" s="5"/>
      <c r="V2329" s="5"/>
      <c r="W2329" s="94" t="str">
        <f t="shared" si="375"/>
        <v/>
      </c>
      <c r="X2329" s="94" t="str">
        <f t="shared" si="378"/>
        <v/>
      </c>
      <c r="Y2329" s="5"/>
      <c r="BK2329" s="8"/>
      <c r="BL2329" s="5"/>
      <c r="BM2329" s="5"/>
      <c r="BN2329" s="5"/>
      <c r="BO2329" s="5"/>
      <c r="BP2329" s="1"/>
      <c r="BQ2329" s="1"/>
      <c r="BR2329" s="1"/>
      <c r="BS2329" s="1"/>
      <c r="BT2329" s="1"/>
      <c r="BU2329" s="4"/>
      <c r="BV2329" s="1"/>
      <c r="BW2329" s="3"/>
      <c r="BX2329" s="4"/>
      <c r="BY2329" s="5"/>
      <c r="BZ2329" s="5"/>
      <c r="CA2329" s="5"/>
      <c r="CB2329" s="5"/>
      <c r="CC2329" s="5"/>
      <c r="CD2329" s="43"/>
    </row>
    <row r="2330" spans="1:82" x14ac:dyDescent="0.25">
      <c r="A2330" s="8"/>
      <c r="B2330" s="5"/>
      <c r="C2330" s="5"/>
      <c r="D2330" s="5"/>
      <c r="E2330" s="5"/>
      <c r="F2330" s="94" t="str">
        <f t="shared" si="369"/>
        <v/>
      </c>
      <c r="G2330" s="94" t="str">
        <f t="shared" si="370"/>
        <v/>
      </c>
      <c r="H2330" s="127" t="str">
        <f>IF(A2330&lt;&gt;"",IF(MID(C2330,1,1)="c",$AS$26,IF(MID(C2330,1,1)="r",$AS$41,IF(MID(C2330,1,1)="p",#REF!,#REF!))),"")</f>
        <v/>
      </c>
      <c r="I2330" s="92" t="str">
        <f t="shared" si="371"/>
        <v/>
      </c>
      <c r="J2330" s="92" t="str">
        <f t="shared" si="372"/>
        <v/>
      </c>
      <c r="K2330" s="92" t="str">
        <f t="shared" si="373"/>
        <v/>
      </c>
      <c r="L2330" s="92" t="str">
        <f t="shared" si="374"/>
        <v/>
      </c>
      <c r="M2330" s="95" t="str">
        <f>IF(A2330&lt;&gt;"",IF(MID(C2330,1,1)="c",SigmaEpsConcrete(I2330,$AN$30:$AN$33,$AR$30:$AR$33,$AS$26,$AS$27,$AS$28,$AQ$20,$AU$19),""),"")</f>
        <v/>
      </c>
      <c r="N2330" s="95" t="str">
        <f>IF(A2330&lt;&gt;"",IF(MID(C2330,1,1)="r",SigmaEpsReinf(J2330,$AS$42:$AS$43,$AS$41,$AS$39,$AS$40,$AQ$38),""),"")</f>
        <v/>
      </c>
      <c r="Q2330" s="92" t="str">
        <f t="shared" si="376"/>
        <v/>
      </c>
      <c r="R2330" s="92" t="str">
        <f t="shared" si="377"/>
        <v/>
      </c>
      <c r="U2330" s="5"/>
      <c r="V2330" s="5"/>
      <c r="W2330" s="94" t="str">
        <f t="shared" si="375"/>
        <v/>
      </c>
      <c r="X2330" s="94" t="str">
        <f t="shared" si="378"/>
        <v/>
      </c>
      <c r="Y2330" s="5"/>
      <c r="BK2330" s="8"/>
      <c r="BL2330" s="5"/>
      <c r="BM2330" s="5"/>
      <c r="BN2330" s="5"/>
      <c r="BO2330" s="5"/>
      <c r="BP2330" s="1"/>
      <c r="BQ2330" s="1"/>
      <c r="BR2330" s="1"/>
      <c r="BS2330" s="1"/>
      <c r="BT2330" s="1"/>
      <c r="BU2330" s="4"/>
      <c r="BV2330" s="1"/>
      <c r="BW2330" s="3"/>
      <c r="BX2330" s="4"/>
      <c r="BY2330" s="5"/>
      <c r="BZ2330" s="5"/>
      <c r="CA2330" s="5"/>
      <c r="CB2330" s="5"/>
      <c r="CC2330" s="5"/>
      <c r="CD2330" s="43"/>
    </row>
    <row r="2331" spans="1:82" x14ac:dyDescent="0.25">
      <c r="A2331" s="8"/>
      <c r="B2331" s="5"/>
      <c r="C2331" s="5"/>
      <c r="D2331" s="5"/>
      <c r="E2331" s="5"/>
      <c r="F2331" s="94" t="str">
        <f t="shared" si="369"/>
        <v/>
      </c>
      <c r="G2331" s="94" t="str">
        <f t="shared" si="370"/>
        <v/>
      </c>
      <c r="H2331" s="127" t="str">
        <f>IF(A2331&lt;&gt;"",IF(MID(C2331,1,1)="c",$AS$26,IF(MID(C2331,1,1)="r",$AS$41,IF(MID(C2331,1,1)="p",#REF!,#REF!))),"")</f>
        <v/>
      </c>
      <c r="I2331" s="92" t="str">
        <f t="shared" si="371"/>
        <v/>
      </c>
      <c r="J2331" s="92" t="str">
        <f t="shared" si="372"/>
        <v/>
      </c>
      <c r="K2331" s="92" t="str">
        <f t="shared" si="373"/>
        <v/>
      </c>
      <c r="L2331" s="92" t="str">
        <f t="shared" si="374"/>
        <v/>
      </c>
      <c r="M2331" s="95" t="str">
        <f>IF(A2331&lt;&gt;"",IF(MID(C2331,1,1)="c",SigmaEpsConcrete(I2331,$AN$30:$AN$33,$AR$30:$AR$33,$AS$26,$AS$27,$AS$28,$AQ$20,$AU$19),""),"")</f>
        <v/>
      </c>
      <c r="N2331" s="95" t="str">
        <f>IF(A2331&lt;&gt;"",IF(MID(C2331,1,1)="r",SigmaEpsReinf(J2331,$AS$42:$AS$43,$AS$41,$AS$39,$AS$40,$AQ$38),""),"")</f>
        <v/>
      </c>
      <c r="Q2331" s="92" t="str">
        <f t="shared" si="376"/>
        <v/>
      </c>
      <c r="R2331" s="92" t="str">
        <f t="shared" si="377"/>
        <v/>
      </c>
      <c r="U2331" s="5"/>
      <c r="V2331" s="5"/>
      <c r="W2331" s="94" t="str">
        <f t="shared" si="375"/>
        <v/>
      </c>
      <c r="X2331" s="94" t="str">
        <f t="shared" si="378"/>
        <v/>
      </c>
      <c r="Y2331" s="5"/>
      <c r="BK2331" s="8"/>
      <c r="BL2331" s="5"/>
      <c r="BM2331" s="5"/>
      <c r="BN2331" s="5"/>
      <c r="BO2331" s="5"/>
      <c r="BP2331" s="1"/>
      <c r="BQ2331" s="1"/>
      <c r="BR2331" s="1"/>
      <c r="BS2331" s="1"/>
      <c r="BT2331" s="1"/>
      <c r="BU2331" s="4"/>
      <c r="BV2331" s="1"/>
      <c r="BW2331" s="3"/>
      <c r="BX2331" s="4"/>
      <c r="BY2331" s="5"/>
      <c r="BZ2331" s="5"/>
      <c r="CA2331" s="5"/>
      <c r="CB2331" s="5"/>
      <c r="CC2331" s="5"/>
      <c r="CD2331" s="43"/>
    </row>
    <row r="2332" spans="1:82" x14ac:dyDescent="0.25">
      <c r="A2332" s="8"/>
      <c r="B2332" s="5"/>
      <c r="C2332" s="5"/>
      <c r="D2332" s="5"/>
      <c r="E2332" s="5"/>
      <c r="F2332" s="94" t="str">
        <f t="shared" si="369"/>
        <v/>
      </c>
      <c r="G2332" s="94" t="str">
        <f t="shared" si="370"/>
        <v/>
      </c>
      <c r="H2332" s="127" t="str">
        <f>IF(A2332&lt;&gt;"",IF(MID(C2332,1,1)="c",$AS$26,IF(MID(C2332,1,1)="r",$AS$41,IF(MID(C2332,1,1)="p",#REF!,#REF!))),"")</f>
        <v/>
      </c>
      <c r="I2332" s="92" t="str">
        <f t="shared" si="371"/>
        <v/>
      </c>
      <c r="J2332" s="92" t="str">
        <f t="shared" si="372"/>
        <v/>
      </c>
      <c r="K2332" s="92" t="str">
        <f t="shared" si="373"/>
        <v/>
      </c>
      <c r="L2332" s="92" t="str">
        <f t="shared" si="374"/>
        <v/>
      </c>
      <c r="M2332" s="95" t="str">
        <f>IF(A2332&lt;&gt;"",IF(MID(C2332,1,1)="c",SigmaEpsConcrete(I2332,$AN$30:$AN$33,$AR$30:$AR$33,$AS$26,$AS$27,$AS$28,$AQ$20,$AU$19),""),"")</f>
        <v/>
      </c>
      <c r="N2332" s="95" t="str">
        <f>IF(A2332&lt;&gt;"",IF(MID(C2332,1,1)="r",SigmaEpsReinf(J2332,$AS$42:$AS$43,$AS$41,$AS$39,$AS$40,$AQ$38),""),"")</f>
        <v/>
      </c>
      <c r="Q2332" s="92" t="str">
        <f t="shared" si="376"/>
        <v/>
      </c>
      <c r="R2332" s="92" t="str">
        <f t="shared" si="377"/>
        <v/>
      </c>
      <c r="U2332" s="5"/>
      <c r="V2332" s="5"/>
      <c r="W2332" s="94" t="str">
        <f t="shared" si="375"/>
        <v/>
      </c>
      <c r="X2332" s="94" t="str">
        <f t="shared" si="378"/>
        <v/>
      </c>
      <c r="Y2332" s="5"/>
      <c r="BK2332" s="8"/>
      <c r="BL2332" s="5"/>
      <c r="BM2332" s="5"/>
      <c r="BN2332" s="5"/>
      <c r="BO2332" s="5"/>
      <c r="BP2332" s="1"/>
      <c r="BQ2332" s="1"/>
      <c r="BR2332" s="1"/>
      <c r="BS2332" s="1"/>
      <c r="BT2332" s="1"/>
      <c r="BU2332" s="4"/>
      <c r="BV2332" s="1"/>
      <c r="BW2332" s="3"/>
      <c r="BX2332" s="4"/>
      <c r="BY2332" s="5"/>
      <c r="BZ2332" s="5"/>
      <c r="CA2332" s="5"/>
      <c r="CB2332" s="5"/>
      <c r="CC2332" s="5"/>
      <c r="CD2332" s="43"/>
    </row>
    <row r="2333" spans="1:82" x14ac:dyDescent="0.25">
      <c r="A2333" s="8"/>
      <c r="B2333" s="5"/>
      <c r="C2333" s="5"/>
      <c r="D2333" s="5"/>
      <c r="E2333" s="5"/>
      <c r="F2333" s="94" t="str">
        <f t="shared" si="369"/>
        <v/>
      </c>
      <c r="G2333" s="94" t="str">
        <f t="shared" si="370"/>
        <v/>
      </c>
      <c r="H2333" s="127" t="str">
        <f>IF(A2333&lt;&gt;"",IF(MID(C2333,1,1)="c",$AS$26,IF(MID(C2333,1,1)="r",$AS$41,IF(MID(C2333,1,1)="p",#REF!,#REF!))),"")</f>
        <v/>
      </c>
      <c r="I2333" s="92" t="str">
        <f t="shared" si="371"/>
        <v/>
      </c>
      <c r="J2333" s="92" t="str">
        <f t="shared" si="372"/>
        <v/>
      </c>
      <c r="K2333" s="92" t="str">
        <f t="shared" si="373"/>
        <v/>
      </c>
      <c r="L2333" s="92" t="str">
        <f t="shared" si="374"/>
        <v/>
      </c>
      <c r="M2333" s="95" t="str">
        <f>IF(A2333&lt;&gt;"",IF(MID(C2333,1,1)="c",SigmaEpsConcrete(I2333,$AN$30:$AN$33,$AR$30:$AR$33,$AS$26,$AS$27,$AS$28,$AQ$20,$AU$19),""),"")</f>
        <v/>
      </c>
      <c r="N2333" s="95" t="str">
        <f>IF(A2333&lt;&gt;"",IF(MID(C2333,1,1)="r",SigmaEpsReinf(J2333,$AS$42:$AS$43,$AS$41,$AS$39,$AS$40,$AQ$38),""),"")</f>
        <v/>
      </c>
      <c r="Q2333" s="92" t="str">
        <f t="shared" si="376"/>
        <v/>
      </c>
      <c r="R2333" s="92" t="str">
        <f t="shared" si="377"/>
        <v/>
      </c>
      <c r="U2333" s="5"/>
      <c r="V2333" s="5"/>
      <c r="W2333" s="94" t="str">
        <f t="shared" si="375"/>
        <v/>
      </c>
      <c r="X2333" s="94" t="str">
        <f t="shared" si="378"/>
        <v/>
      </c>
      <c r="Y2333" s="5"/>
      <c r="BK2333" s="8"/>
      <c r="BL2333" s="5"/>
      <c r="BM2333" s="5"/>
      <c r="BN2333" s="5"/>
      <c r="BO2333" s="5"/>
      <c r="BP2333" s="1"/>
      <c r="BQ2333" s="1"/>
      <c r="BR2333" s="1"/>
      <c r="BS2333" s="1"/>
      <c r="BT2333" s="1"/>
      <c r="BU2333" s="4"/>
      <c r="BV2333" s="1"/>
      <c r="BW2333" s="3"/>
      <c r="BX2333" s="4"/>
      <c r="BY2333" s="5"/>
      <c r="BZ2333" s="5"/>
      <c r="CA2333" s="5"/>
      <c r="CB2333" s="5"/>
      <c r="CC2333" s="5"/>
      <c r="CD2333" s="43"/>
    </row>
    <row r="2334" spans="1:82" x14ac:dyDescent="0.25">
      <c r="A2334" s="8"/>
      <c r="B2334" s="5"/>
      <c r="C2334" s="5"/>
      <c r="D2334" s="5"/>
      <c r="E2334" s="5"/>
      <c r="F2334" s="94" t="str">
        <f t="shared" si="369"/>
        <v/>
      </c>
      <c r="G2334" s="94" t="str">
        <f t="shared" si="370"/>
        <v/>
      </c>
      <c r="H2334" s="127" t="str">
        <f>IF(A2334&lt;&gt;"",IF(MID(C2334,1,1)="c",$AS$26,IF(MID(C2334,1,1)="r",$AS$41,IF(MID(C2334,1,1)="p",#REF!,#REF!))),"")</f>
        <v/>
      </c>
      <c r="I2334" s="92" t="str">
        <f t="shared" si="371"/>
        <v/>
      </c>
      <c r="J2334" s="92" t="str">
        <f t="shared" si="372"/>
        <v/>
      </c>
      <c r="K2334" s="92" t="str">
        <f t="shared" si="373"/>
        <v/>
      </c>
      <c r="L2334" s="92" t="str">
        <f t="shared" si="374"/>
        <v/>
      </c>
      <c r="M2334" s="95" t="str">
        <f>IF(A2334&lt;&gt;"",IF(MID(C2334,1,1)="c",SigmaEpsConcrete(I2334,$AN$30:$AN$33,$AR$30:$AR$33,$AS$26,$AS$27,$AS$28,$AQ$20,$AU$19),""),"")</f>
        <v/>
      </c>
      <c r="N2334" s="95" t="str">
        <f>IF(A2334&lt;&gt;"",IF(MID(C2334,1,1)="r",SigmaEpsReinf(J2334,$AS$42:$AS$43,$AS$41,$AS$39,$AS$40,$AQ$38),""),"")</f>
        <v/>
      </c>
      <c r="Q2334" s="92" t="str">
        <f t="shared" si="376"/>
        <v/>
      </c>
      <c r="R2334" s="92" t="str">
        <f t="shared" si="377"/>
        <v/>
      </c>
      <c r="U2334" s="5"/>
      <c r="V2334" s="5"/>
      <c r="W2334" s="94" t="str">
        <f t="shared" si="375"/>
        <v/>
      </c>
      <c r="X2334" s="94" t="str">
        <f t="shared" si="378"/>
        <v/>
      </c>
      <c r="Y2334" s="5"/>
      <c r="BK2334" s="8"/>
      <c r="BL2334" s="5"/>
      <c r="BM2334" s="5"/>
      <c r="BN2334" s="5"/>
      <c r="BO2334" s="5"/>
      <c r="BP2334" s="1"/>
      <c r="BQ2334" s="1"/>
      <c r="BR2334" s="1"/>
      <c r="BS2334" s="1"/>
      <c r="BT2334" s="1"/>
      <c r="BU2334" s="4"/>
      <c r="BV2334" s="1"/>
      <c r="BW2334" s="3"/>
      <c r="BX2334" s="4"/>
      <c r="BY2334" s="5"/>
      <c r="BZ2334" s="5"/>
      <c r="CA2334" s="5"/>
      <c r="CB2334" s="5"/>
      <c r="CC2334" s="5"/>
      <c r="CD2334" s="43"/>
    </row>
    <row r="2335" spans="1:82" x14ac:dyDescent="0.25">
      <c r="A2335" s="8"/>
      <c r="B2335" s="5"/>
      <c r="C2335" s="5"/>
      <c r="D2335" s="5"/>
      <c r="E2335" s="5"/>
      <c r="F2335" s="94" t="str">
        <f t="shared" si="369"/>
        <v/>
      </c>
      <c r="G2335" s="94" t="str">
        <f t="shared" si="370"/>
        <v/>
      </c>
      <c r="H2335" s="127" t="str">
        <f>IF(A2335&lt;&gt;"",IF(MID(C2335,1,1)="c",$AS$26,IF(MID(C2335,1,1)="r",$AS$41,IF(MID(C2335,1,1)="p",#REF!,#REF!))),"")</f>
        <v/>
      </c>
      <c r="I2335" s="92" t="str">
        <f t="shared" si="371"/>
        <v/>
      </c>
      <c r="J2335" s="92" t="str">
        <f t="shared" si="372"/>
        <v/>
      </c>
      <c r="K2335" s="92" t="str">
        <f t="shared" si="373"/>
        <v/>
      </c>
      <c r="L2335" s="92" t="str">
        <f t="shared" si="374"/>
        <v/>
      </c>
      <c r="M2335" s="95" t="str">
        <f>IF(A2335&lt;&gt;"",IF(MID(C2335,1,1)="c",SigmaEpsConcrete(I2335,$AN$30:$AN$33,$AR$30:$AR$33,$AS$26,$AS$27,$AS$28,$AQ$20,$AU$19),""),"")</f>
        <v/>
      </c>
      <c r="N2335" s="95" t="str">
        <f>IF(A2335&lt;&gt;"",IF(MID(C2335,1,1)="r",SigmaEpsReinf(J2335,$AS$42:$AS$43,$AS$41,$AS$39,$AS$40,$AQ$38),""),"")</f>
        <v/>
      </c>
      <c r="Q2335" s="92" t="str">
        <f t="shared" si="376"/>
        <v/>
      </c>
      <c r="R2335" s="92" t="str">
        <f t="shared" si="377"/>
        <v/>
      </c>
      <c r="U2335" s="5"/>
      <c r="V2335" s="5"/>
      <c r="W2335" s="94" t="str">
        <f t="shared" si="375"/>
        <v/>
      </c>
      <c r="X2335" s="94" t="str">
        <f t="shared" si="378"/>
        <v/>
      </c>
      <c r="Y2335" s="5"/>
      <c r="BK2335" s="8"/>
      <c r="BL2335" s="5"/>
      <c r="BM2335" s="5"/>
      <c r="BN2335" s="5"/>
      <c r="BO2335" s="5"/>
      <c r="BP2335" s="1"/>
      <c r="BQ2335" s="1"/>
      <c r="BR2335" s="1"/>
      <c r="BS2335" s="1"/>
      <c r="BT2335" s="1"/>
      <c r="BU2335" s="4"/>
      <c r="BV2335" s="1"/>
      <c r="BW2335" s="3"/>
      <c r="BX2335" s="4"/>
      <c r="BY2335" s="5"/>
      <c r="BZ2335" s="5"/>
      <c r="CA2335" s="5"/>
      <c r="CB2335" s="5"/>
      <c r="CC2335" s="5"/>
      <c r="CD2335" s="43"/>
    </row>
    <row r="2336" spans="1:82" x14ac:dyDescent="0.25">
      <c r="A2336" s="8"/>
      <c r="B2336" s="5"/>
      <c r="C2336" s="5"/>
      <c r="D2336" s="5"/>
      <c r="E2336" s="5"/>
      <c r="F2336" s="94" t="str">
        <f t="shared" si="369"/>
        <v/>
      </c>
      <c r="G2336" s="94" t="str">
        <f t="shared" si="370"/>
        <v/>
      </c>
      <c r="H2336" s="127" t="str">
        <f>IF(A2336&lt;&gt;"",IF(MID(C2336,1,1)="c",$AS$26,IF(MID(C2336,1,1)="r",$AS$41,IF(MID(C2336,1,1)="p",#REF!,#REF!))),"")</f>
        <v/>
      </c>
      <c r="I2336" s="92" t="str">
        <f t="shared" si="371"/>
        <v/>
      </c>
      <c r="J2336" s="92" t="str">
        <f t="shared" si="372"/>
        <v/>
      </c>
      <c r="K2336" s="92" t="str">
        <f t="shared" si="373"/>
        <v/>
      </c>
      <c r="L2336" s="92" t="str">
        <f t="shared" si="374"/>
        <v/>
      </c>
      <c r="M2336" s="95" t="str">
        <f>IF(A2336&lt;&gt;"",IF(MID(C2336,1,1)="c",SigmaEpsConcrete(I2336,$AN$30:$AN$33,$AR$30:$AR$33,$AS$26,$AS$27,$AS$28,$AQ$20,$AU$19),""),"")</f>
        <v/>
      </c>
      <c r="N2336" s="95" t="str">
        <f>IF(A2336&lt;&gt;"",IF(MID(C2336,1,1)="r",SigmaEpsReinf(J2336,$AS$42:$AS$43,$AS$41,$AS$39,$AS$40,$AQ$38),""),"")</f>
        <v/>
      </c>
      <c r="Q2336" s="92" t="str">
        <f t="shared" si="376"/>
        <v/>
      </c>
      <c r="R2336" s="92" t="str">
        <f t="shared" si="377"/>
        <v/>
      </c>
      <c r="U2336" s="5"/>
      <c r="V2336" s="5"/>
      <c r="W2336" s="94" t="str">
        <f t="shared" si="375"/>
        <v/>
      </c>
      <c r="X2336" s="94" t="str">
        <f t="shared" si="378"/>
        <v/>
      </c>
      <c r="Y2336" s="5"/>
      <c r="BK2336" s="8"/>
      <c r="BL2336" s="5"/>
      <c r="BM2336" s="5"/>
      <c r="BN2336" s="5"/>
      <c r="BO2336" s="5"/>
      <c r="BP2336" s="1"/>
      <c r="BQ2336" s="1"/>
      <c r="BR2336" s="1"/>
      <c r="BS2336" s="1"/>
      <c r="BT2336" s="1"/>
      <c r="BU2336" s="4"/>
      <c r="BV2336" s="1"/>
      <c r="BW2336" s="3"/>
      <c r="BX2336" s="4"/>
      <c r="BY2336" s="5"/>
      <c r="BZ2336" s="5"/>
      <c r="CA2336" s="5"/>
      <c r="CB2336" s="5"/>
      <c r="CC2336" s="5"/>
      <c r="CD2336" s="43"/>
    </row>
    <row r="2337" spans="1:82" x14ac:dyDescent="0.25">
      <c r="A2337" s="8"/>
      <c r="B2337" s="5"/>
      <c r="C2337" s="5"/>
      <c r="D2337" s="5"/>
      <c r="E2337" s="5"/>
      <c r="F2337" s="94" t="str">
        <f t="shared" si="369"/>
        <v/>
      </c>
      <c r="G2337" s="94" t="str">
        <f t="shared" si="370"/>
        <v/>
      </c>
      <c r="H2337" s="127" t="str">
        <f>IF(A2337&lt;&gt;"",IF(MID(C2337,1,1)="c",$AS$26,IF(MID(C2337,1,1)="r",$AS$41,IF(MID(C2337,1,1)="p",#REF!,#REF!))),"")</f>
        <v/>
      </c>
      <c r="I2337" s="92" t="str">
        <f t="shared" si="371"/>
        <v/>
      </c>
      <c r="J2337" s="92" t="str">
        <f t="shared" si="372"/>
        <v/>
      </c>
      <c r="K2337" s="92" t="str">
        <f t="shared" si="373"/>
        <v/>
      </c>
      <c r="L2337" s="92" t="str">
        <f t="shared" si="374"/>
        <v/>
      </c>
      <c r="M2337" s="95" t="str">
        <f>IF(A2337&lt;&gt;"",IF(MID(C2337,1,1)="c",SigmaEpsConcrete(I2337,$AN$30:$AN$33,$AR$30:$AR$33,$AS$26,$AS$27,$AS$28,$AQ$20,$AU$19),""),"")</f>
        <v/>
      </c>
      <c r="N2337" s="95" t="str">
        <f>IF(A2337&lt;&gt;"",IF(MID(C2337,1,1)="r",SigmaEpsReinf(J2337,$AS$42:$AS$43,$AS$41,$AS$39,$AS$40,$AQ$38),""),"")</f>
        <v/>
      </c>
      <c r="Q2337" s="92" t="str">
        <f t="shared" si="376"/>
        <v/>
      </c>
      <c r="R2337" s="92" t="str">
        <f t="shared" si="377"/>
        <v/>
      </c>
      <c r="U2337" s="5"/>
      <c r="V2337" s="5"/>
      <c r="W2337" s="94" t="str">
        <f t="shared" si="375"/>
        <v/>
      </c>
      <c r="X2337" s="94" t="str">
        <f t="shared" si="378"/>
        <v/>
      </c>
      <c r="Y2337" s="5"/>
      <c r="BK2337" s="8"/>
      <c r="BL2337" s="5"/>
      <c r="BM2337" s="5"/>
      <c r="BN2337" s="5"/>
      <c r="BO2337" s="5"/>
      <c r="BP2337" s="1"/>
      <c r="BQ2337" s="1"/>
      <c r="BR2337" s="1"/>
      <c r="BS2337" s="1"/>
      <c r="BT2337" s="1"/>
      <c r="BU2337" s="4"/>
      <c r="BV2337" s="1"/>
      <c r="BW2337" s="3"/>
      <c r="BX2337" s="4"/>
      <c r="BY2337" s="5"/>
      <c r="BZ2337" s="5"/>
      <c r="CA2337" s="5"/>
      <c r="CB2337" s="5"/>
      <c r="CC2337" s="5"/>
      <c r="CD2337" s="43"/>
    </row>
    <row r="2338" spans="1:82" x14ac:dyDescent="0.25">
      <c r="A2338" s="8"/>
      <c r="B2338" s="5"/>
      <c r="C2338" s="5"/>
      <c r="D2338" s="5"/>
      <c r="E2338" s="5"/>
      <c r="F2338" s="94" t="str">
        <f t="shared" si="369"/>
        <v/>
      </c>
      <c r="G2338" s="94" t="str">
        <f t="shared" si="370"/>
        <v/>
      </c>
      <c r="H2338" s="127" t="str">
        <f>IF(A2338&lt;&gt;"",IF(MID(C2338,1,1)="c",$AS$26,IF(MID(C2338,1,1)="r",$AS$41,IF(MID(C2338,1,1)="p",#REF!,#REF!))),"")</f>
        <v/>
      </c>
      <c r="I2338" s="92" t="str">
        <f t="shared" si="371"/>
        <v/>
      </c>
      <c r="J2338" s="92" t="str">
        <f t="shared" si="372"/>
        <v/>
      </c>
      <c r="K2338" s="92" t="str">
        <f t="shared" si="373"/>
        <v/>
      </c>
      <c r="L2338" s="92" t="str">
        <f t="shared" si="374"/>
        <v/>
      </c>
      <c r="M2338" s="95" t="str">
        <f>IF(A2338&lt;&gt;"",IF(MID(C2338,1,1)="c",SigmaEpsConcrete(I2338,$AN$30:$AN$33,$AR$30:$AR$33,$AS$26,$AS$27,$AS$28,$AQ$20,$AU$19),""),"")</f>
        <v/>
      </c>
      <c r="N2338" s="95" t="str">
        <f>IF(A2338&lt;&gt;"",IF(MID(C2338,1,1)="r",SigmaEpsReinf(J2338,$AS$42:$AS$43,$AS$41,$AS$39,$AS$40,$AQ$38),""),"")</f>
        <v/>
      </c>
      <c r="Q2338" s="92" t="str">
        <f t="shared" si="376"/>
        <v/>
      </c>
      <c r="R2338" s="92" t="str">
        <f t="shared" si="377"/>
        <v/>
      </c>
      <c r="U2338" s="5"/>
      <c r="V2338" s="5"/>
      <c r="W2338" s="94" t="str">
        <f t="shared" si="375"/>
        <v/>
      </c>
      <c r="X2338" s="94" t="str">
        <f t="shared" si="378"/>
        <v/>
      </c>
      <c r="Y2338" s="5"/>
      <c r="BK2338" s="8"/>
      <c r="BL2338" s="5"/>
      <c r="BM2338" s="5"/>
      <c r="BN2338" s="5"/>
      <c r="BO2338" s="5"/>
      <c r="BP2338" s="1"/>
      <c r="BQ2338" s="1"/>
      <c r="BR2338" s="1"/>
      <c r="BS2338" s="1"/>
      <c r="BT2338" s="1"/>
      <c r="BU2338" s="4"/>
      <c r="BV2338" s="1"/>
      <c r="BW2338" s="3"/>
      <c r="BX2338" s="4"/>
      <c r="BY2338" s="5"/>
      <c r="BZ2338" s="5"/>
      <c r="CA2338" s="5"/>
      <c r="CB2338" s="5"/>
      <c r="CC2338" s="5"/>
      <c r="CD2338" s="43"/>
    </row>
    <row r="2339" spans="1:82" x14ac:dyDescent="0.25">
      <c r="A2339" s="8"/>
      <c r="B2339" s="5"/>
      <c r="C2339" s="5"/>
      <c r="D2339" s="5"/>
      <c r="E2339" s="5"/>
      <c r="F2339" s="94" t="str">
        <f t="shared" si="369"/>
        <v/>
      </c>
      <c r="G2339" s="94" t="str">
        <f t="shared" si="370"/>
        <v/>
      </c>
      <c r="H2339" s="127" t="str">
        <f>IF(A2339&lt;&gt;"",IF(MID(C2339,1,1)="c",$AS$26,IF(MID(C2339,1,1)="r",$AS$41,IF(MID(C2339,1,1)="p",#REF!,#REF!))),"")</f>
        <v/>
      </c>
      <c r="I2339" s="92" t="str">
        <f t="shared" si="371"/>
        <v/>
      </c>
      <c r="J2339" s="92" t="str">
        <f t="shared" si="372"/>
        <v/>
      </c>
      <c r="K2339" s="92" t="str">
        <f t="shared" si="373"/>
        <v/>
      </c>
      <c r="L2339" s="92" t="str">
        <f t="shared" si="374"/>
        <v/>
      </c>
      <c r="M2339" s="95" t="str">
        <f>IF(A2339&lt;&gt;"",IF(MID(C2339,1,1)="c",SigmaEpsConcrete(I2339,$AN$30:$AN$33,$AR$30:$AR$33,$AS$26,$AS$27,$AS$28,$AQ$20,$AU$19),""),"")</f>
        <v/>
      </c>
      <c r="N2339" s="95" t="str">
        <f>IF(A2339&lt;&gt;"",IF(MID(C2339,1,1)="r",SigmaEpsReinf(J2339,$AS$42:$AS$43,$AS$41,$AS$39,$AS$40,$AQ$38),""),"")</f>
        <v/>
      </c>
      <c r="Q2339" s="92" t="str">
        <f t="shared" si="376"/>
        <v/>
      </c>
      <c r="R2339" s="92" t="str">
        <f t="shared" si="377"/>
        <v/>
      </c>
      <c r="U2339" s="5"/>
      <c r="V2339" s="5"/>
      <c r="W2339" s="94" t="str">
        <f t="shared" si="375"/>
        <v/>
      </c>
      <c r="X2339" s="94" t="str">
        <f t="shared" si="378"/>
        <v/>
      </c>
      <c r="Y2339" s="5"/>
      <c r="BK2339" s="8"/>
      <c r="BL2339" s="5"/>
      <c r="BM2339" s="5"/>
      <c r="BN2339" s="5"/>
      <c r="BO2339" s="5"/>
      <c r="BP2339" s="1"/>
      <c r="BQ2339" s="1"/>
      <c r="BR2339" s="1"/>
      <c r="BS2339" s="1"/>
      <c r="BT2339" s="1"/>
      <c r="BU2339" s="4"/>
      <c r="BV2339" s="1"/>
      <c r="BW2339" s="3"/>
      <c r="BX2339" s="4"/>
      <c r="BY2339" s="5"/>
      <c r="BZ2339" s="5"/>
      <c r="CA2339" s="5"/>
      <c r="CB2339" s="5"/>
      <c r="CC2339" s="5"/>
      <c r="CD2339" s="43"/>
    </row>
    <row r="2340" spans="1:82" x14ac:dyDescent="0.25">
      <c r="A2340" s="8"/>
      <c r="B2340" s="5"/>
      <c r="C2340" s="5"/>
      <c r="D2340" s="5"/>
      <c r="E2340" s="5"/>
      <c r="F2340" s="94" t="str">
        <f t="shared" si="369"/>
        <v/>
      </c>
      <c r="G2340" s="94" t="str">
        <f t="shared" si="370"/>
        <v/>
      </c>
      <c r="H2340" s="127" t="str">
        <f>IF(A2340&lt;&gt;"",IF(MID(C2340,1,1)="c",$AS$26,IF(MID(C2340,1,1)="r",$AS$41,IF(MID(C2340,1,1)="p",#REF!,#REF!))),"")</f>
        <v/>
      </c>
      <c r="I2340" s="92" t="str">
        <f t="shared" si="371"/>
        <v/>
      </c>
      <c r="J2340" s="92" t="str">
        <f t="shared" si="372"/>
        <v/>
      </c>
      <c r="K2340" s="92" t="str">
        <f t="shared" si="373"/>
        <v/>
      </c>
      <c r="L2340" s="92" t="str">
        <f t="shared" si="374"/>
        <v/>
      </c>
      <c r="M2340" s="95" t="str">
        <f>IF(A2340&lt;&gt;"",IF(MID(C2340,1,1)="c",SigmaEpsConcrete(I2340,$AN$30:$AN$33,$AR$30:$AR$33,$AS$26,$AS$27,$AS$28,$AQ$20,$AU$19),""),"")</f>
        <v/>
      </c>
      <c r="N2340" s="95" t="str">
        <f>IF(A2340&lt;&gt;"",IF(MID(C2340,1,1)="r",SigmaEpsReinf(J2340,$AS$42:$AS$43,$AS$41,$AS$39,$AS$40,$AQ$38),""),"")</f>
        <v/>
      </c>
      <c r="Q2340" s="92" t="str">
        <f t="shared" si="376"/>
        <v/>
      </c>
      <c r="R2340" s="92" t="str">
        <f t="shared" si="377"/>
        <v/>
      </c>
      <c r="U2340" s="5"/>
      <c r="V2340" s="5"/>
      <c r="W2340" s="94" t="str">
        <f t="shared" si="375"/>
        <v/>
      </c>
      <c r="X2340" s="94" t="str">
        <f t="shared" si="378"/>
        <v/>
      </c>
      <c r="Y2340" s="5"/>
      <c r="BK2340" s="8"/>
      <c r="BL2340" s="5"/>
      <c r="BM2340" s="5"/>
      <c r="BN2340" s="5"/>
      <c r="BO2340" s="5"/>
      <c r="BP2340" s="1"/>
      <c r="BQ2340" s="1"/>
      <c r="BR2340" s="1"/>
      <c r="BS2340" s="1"/>
      <c r="BT2340" s="1"/>
      <c r="BU2340" s="4"/>
      <c r="BV2340" s="1"/>
      <c r="BW2340" s="3"/>
      <c r="BX2340" s="4"/>
      <c r="BY2340" s="5"/>
      <c r="BZ2340" s="5"/>
      <c r="CA2340" s="5"/>
      <c r="CB2340" s="5"/>
      <c r="CC2340" s="5"/>
      <c r="CD2340" s="43"/>
    </row>
    <row r="2341" spans="1:82" x14ac:dyDescent="0.25">
      <c r="A2341" s="8"/>
      <c r="B2341" s="5"/>
      <c r="C2341" s="5"/>
      <c r="D2341" s="5"/>
      <c r="E2341" s="5"/>
      <c r="F2341" s="94" t="str">
        <f t="shared" si="369"/>
        <v/>
      </c>
      <c r="G2341" s="94" t="str">
        <f t="shared" si="370"/>
        <v/>
      </c>
      <c r="H2341" s="127" t="str">
        <f>IF(A2341&lt;&gt;"",IF(MID(C2341,1,1)="c",$AS$26,IF(MID(C2341,1,1)="r",$AS$41,IF(MID(C2341,1,1)="p",#REF!,#REF!))),"")</f>
        <v/>
      </c>
      <c r="I2341" s="92" t="str">
        <f t="shared" si="371"/>
        <v/>
      </c>
      <c r="J2341" s="92" t="str">
        <f t="shared" si="372"/>
        <v/>
      </c>
      <c r="K2341" s="92" t="str">
        <f t="shared" si="373"/>
        <v/>
      </c>
      <c r="L2341" s="92" t="str">
        <f t="shared" si="374"/>
        <v/>
      </c>
      <c r="M2341" s="95" t="str">
        <f>IF(A2341&lt;&gt;"",IF(MID(C2341,1,1)="c",SigmaEpsConcrete(I2341,$AN$30:$AN$33,$AR$30:$AR$33,$AS$26,$AS$27,$AS$28,$AQ$20,$AU$19),""),"")</f>
        <v/>
      </c>
      <c r="N2341" s="95" t="str">
        <f>IF(A2341&lt;&gt;"",IF(MID(C2341,1,1)="r",SigmaEpsReinf(J2341,$AS$42:$AS$43,$AS$41,$AS$39,$AS$40,$AQ$38),""),"")</f>
        <v/>
      </c>
      <c r="Q2341" s="92" t="str">
        <f t="shared" si="376"/>
        <v/>
      </c>
      <c r="R2341" s="92" t="str">
        <f t="shared" si="377"/>
        <v/>
      </c>
      <c r="U2341" s="5"/>
      <c r="V2341" s="5"/>
      <c r="W2341" s="94" t="str">
        <f t="shared" si="375"/>
        <v/>
      </c>
      <c r="X2341" s="94" t="str">
        <f t="shared" si="378"/>
        <v/>
      </c>
      <c r="Y2341" s="5"/>
      <c r="BK2341" s="8"/>
      <c r="BL2341" s="5"/>
      <c r="BM2341" s="5"/>
      <c r="BN2341" s="5"/>
      <c r="BO2341" s="5"/>
      <c r="BP2341" s="1"/>
      <c r="BQ2341" s="1"/>
      <c r="BR2341" s="1"/>
      <c r="BS2341" s="1"/>
      <c r="BT2341" s="1"/>
      <c r="BU2341" s="4"/>
      <c r="BV2341" s="1"/>
      <c r="BW2341" s="3"/>
      <c r="BX2341" s="4"/>
      <c r="BY2341" s="5"/>
      <c r="BZ2341" s="5"/>
      <c r="CA2341" s="5"/>
      <c r="CB2341" s="5"/>
      <c r="CC2341" s="5"/>
      <c r="CD2341" s="43"/>
    </row>
    <row r="2342" spans="1:82" x14ac:dyDescent="0.25">
      <c r="A2342" s="8"/>
      <c r="B2342" s="5"/>
      <c r="C2342" s="5"/>
      <c r="D2342" s="5"/>
      <c r="E2342" s="5"/>
      <c r="F2342" s="94" t="str">
        <f t="shared" si="369"/>
        <v/>
      </c>
      <c r="G2342" s="94" t="str">
        <f t="shared" si="370"/>
        <v/>
      </c>
      <c r="H2342" s="127" t="str">
        <f>IF(A2342&lt;&gt;"",IF(MID(C2342,1,1)="c",$AS$26,IF(MID(C2342,1,1)="r",$AS$41,IF(MID(C2342,1,1)="p",#REF!,#REF!))),"")</f>
        <v/>
      </c>
      <c r="I2342" s="92" t="str">
        <f t="shared" si="371"/>
        <v/>
      </c>
      <c r="J2342" s="92" t="str">
        <f t="shared" si="372"/>
        <v/>
      </c>
      <c r="K2342" s="92" t="str">
        <f t="shared" si="373"/>
        <v/>
      </c>
      <c r="L2342" s="92" t="str">
        <f t="shared" si="374"/>
        <v/>
      </c>
      <c r="M2342" s="95" t="str">
        <f>IF(A2342&lt;&gt;"",IF(MID(C2342,1,1)="c",SigmaEpsConcrete(I2342,$AN$30:$AN$33,$AR$30:$AR$33,$AS$26,$AS$27,$AS$28,$AQ$20,$AU$19),""),"")</f>
        <v/>
      </c>
      <c r="N2342" s="95" t="str">
        <f>IF(A2342&lt;&gt;"",IF(MID(C2342,1,1)="r",SigmaEpsReinf(J2342,$AS$42:$AS$43,$AS$41,$AS$39,$AS$40,$AQ$38),""),"")</f>
        <v/>
      </c>
      <c r="Q2342" s="92" t="str">
        <f t="shared" si="376"/>
        <v/>
      </c>
      <c r="R2342" s="92" t="str">
        <f t="shared" si="377"/>
        <v/>
      </c>
      <c r="U2342" s="5"/>
      <c r="V2342" s="5"/>
      <c r="W2342" s="94" t="str">
        <f t="shared" si="375"/>
        <v/>
      </c>
      <c r="X2342" s="94" t="str">
        <f t="shared" si="378"/>
        <v/>
      </c>
      <c r="Y2342" s="5"/>
      <c r="BK2342" s="8"/>
      <c r="BL2342" s="5"/>
      <c r="BM2342" s="5"/>
      <c r="BN2342" s="5"/>
      <c r="BO2342" s="5"/>
      <c r="BP2342" s="1"/>
      <c r="BQ2342" s="1"/>
      <c r="BR2342" s="1"/>
      <c r="BS2342" s="1"/>
      <c r="BT2342" s="1"/>
      <c r="BU2342" s="4"/>
      <c r="BV2342" s="1"/>
      <c r="BW2342" s="3"/>
      <c r="BX2342" s="4"/>
      <c r="BY2342" s="5"/>
      <c r="BZ2342" s="5"/>
      <c r="CA2342" s="5"/>
      <c r="CB2342" s="5"/>
      <c r="CC2342" s="5"/>
      <c r="CD2342" s="43"/>
    </row>
    <row r="2343" spans="1:82" x14ac:dyDescent="0.25">
      <c r="A2343" s="8"/>
      <c r="B2343" s="5"/>
      <c r="C2343" s="5"/>
      <c r="D2343" s="5"/>
      <c r="E2343" s="5"/>
      <c r="F2343" s="94" t="str">
        <f t="shared" si="369"/>
        <v/>
      </c>
      <c r="G2343" s="94" t="str">
        <f t="shared" si="370"/>
        <v/>
      </c>
      <c r="H2343" s="127" t="str">
        <f>IF(A2343&lt;&gt;"",IF(MID(C2343,1,1)="c",$AS$26,IF(MID(C2343,1,1)="r",$AS$41,IF(MID(C2343,1,1)="p",#REF!,#REF!))),"")</f>
        <v/>
      </c>
      <c r="I2343" s="92" t="str">
        <f t="shared" si="371"/>
        <v/>
      </c>
      <c r="J2343" s="92" t="str">
        <f t="shared" si="372"/>
        <v/>
      </c>
      <c r="K2343" s="92" t="str">
        <f t="shared" si="373"/>
        <v/>
      </c>
      <c r="L2343" s="92" t="str">
        <f t="shared" si="374"/>
        <v/>
      </c>
      <c r="M2343" s="95" t="str">
        <f>IF(A2343&lt;&gt;"",IF(MID(C2343,1,1)="c",SigmaEpsConcrete(I2343,$AN$30:$AN$33,$AR$30:$AR$33,$AS$26,$AS$27,$AS$28,$AQ$20,$AU$19),""),"")</f>
        <v/>
      </c>
      <c r="N2343" s="95" t="str">
        <f>IF(A2343&lt;&gt;"",IF(MID(C2343,1,1)="r",SigmaEpsReinf(J2343,$AS$42:$AS$43,$AS$41,$AS$39,$AS$40,$AQ$38),""),"")</f>
        <v/>
      </c>
      <c r="Q2343" s="92" t="str">
        <f t="shared" si="376"/>
        <v/>
      </c>
      <c r="R2343" s="92" t="str">
        <f t="shared" si="377"/>
        <v/>
      </c>
      <c r="U2343" s="5"/>
      <c r="V2343" s="5"/>
      <c r="W2343" s="94" t="str">
        <f t="shared" si="375"/>
        <v/>
      </c>
      <c r="X2343" s="94" t="str">
        <f t="shared" si="378"/>
        <v/>
      </c>
      <c r="Y2343" s="5"/>
      <c r="BK2343" s="8"/>
      <c r="BL2343" s="5"/>
      <c r="BM2343" s="5"/>
      <c r="BN2343" s="5"/>
      <c r="BO2343" s="5"/>
      <c r="BP2343" s="1"/>
      <c r="BQ2343" s="1"/>
      <c r="BR2343" s="1"/>
      <c r="BS2343" s="1"/>
      <c r="BT2343" s="1"/>
      <c r="BU2343" s="4"/>
      <c r="BV2343" s="1"/>
      <c r="BW2343" s="3"/>
      <c r="BX2343" s="4"/>
      <c r="BY2343" s="5"/>
      <c r="BZ2343" s="5"/>
      <c r="CA2343" s="5"/>
      <c r="CB2343" s="5"/>
      <c r="CC2343" s="5"/>
      <c r="CD2343" s="43"/>
    </row>
    <row r="2344" spans="1:82" x14ac:dyDescent="0.25">
      <c r="A2344" s="8"/>
      <c r="B2344" s="5"/>
      <c r="C2344" s="5"/>
      <c r="D2344" s="5"/>
      <c r="E2344" s="5"/>
      <c r="F2344" s="94" t="str">
        <f t="shared" si="369"/>
        <v/>
      </c>
      <c r="G2344" s="94" t="str">
        <f t="shared" si="370"/>
        <v/>
      </c>
      <c r="H2344" s="127" t="str">
        <f>IF(A2344&lt;&gt;"",IF(MID(C2344,1,1)="c",$AS$26,IF(MID(C2344,1,1)="r",$AS$41,IF(MID(C2344,1,1)="p",#REF!,#REF!))),"")</f>
        <v/>
      </c>
      <c r="I2344" s="92" t="str">
        <f t="shared" si="371"/>
        <v/>
      </c>
      <c r="J2344" s="92" t="str">
        <f t="shared" si="372"/>
        <v/>
      </c>
      <c r="K2344" s="92" t="str">
        <f t="shared" si="373"/>
        <v/>
      </c>
      <c r="L2344" s="92" t="str">
        <f t="shared" si="374"/>
        <v/>
      </c>
      <c r="M2344" s="95" t="str">
        <f>IF(A2344&lt;&gt;"",IF(MID(C2344,1,1)="c",SigmaEpsConcrete(I2344,$AN$30:$AN$33,$AR$30:$AR$33,$AS$26,$AS$27,$AS$28,$AQ$20,$AU$19),""),"")</f>
        <v/>
      </c>
      <c r="N2344" s="95" t="str">
        <f>IF(A2344&lt;&gt;"",IF(MID(C2344,1,1)="r",SigmaEpsReinf(J2344,$AS$42:$AS$43,$AS$41,$AS$39,$AS$40,$AQ$38),""),"")</f>
        <v/>
      </c>
      <c r="Q2344" s="92" t="str">
        <f t="shared" si="376"/>
        <v/>
      </c>
      <c r="R2344" s="92" t="str">
        <f t="shared" si="377"/>
        <v/>
      </c>
      <c r="U2344" s="5"/>
      <c r="V2344" s="5"/>
      <c r="W2344" s="94" t="str">
        <f t="shared" si="375"/>
        <v/>
      </c>
      <c r="X2344" s="94" t="str">
        <f t="shared" si="378"/>
        <v/>
      </c>
      <c r="Y2344" s="5"/>
      <c r="BK2344" s="8"/>
      <c r="BL2344" s="5"/>
      <c r="BM2344" s="5"/>
      <c r="BN2344" s="5"/>
      <c r="BO2344" s="5"/>
      <c r="BP2344" s="1"/>
      <c r="BQ2344" s="1"/>
      <c r="BR2344" s="1"/>
      <c r="BS2344" s="1"/>
      <c r="BT2344" s="1"/>
      <c r="BU2344" s="4"/>
      <c r="BV2344" s="1"/>
      <c r="BW2344" s="3"/>
      <c r="BX2344" s="4"/>
      <c r="BY2344" s="5"/>
      <c r="BZ2344" s="5"/>
      <c r="CA2344" s="5"/>
      <c r="CB2344" s="5"/>
      <c r="CC2344" s="5"/>
      <c r="CD2344" s="43"/>
    </row>
    <row r="2345" spans="1:82" x14ac:dyDescent="0.25">
      <c r="A2345" s="8"/>
      <c r="B2345" s="5"/>
      <c r="C2345" s="5"/>
      <c r="D2345" s="5"/>
      <c r="E2345" s="5"/>
      <c r="F2345" s="94" t="str">
        <f t="shared" si="369"/>
        <v/>
      </c>
      <c r="G2345" s="94" t="str">
        <f t="shared" si="370"/>
        <v/>
      </c>
      <c r="H2345" s="127" t="str">
        <f>IF(A2345&lt;&gt;"",IF(MID(C2345,1,1)="c",$AS$26,IF(MID(C2345,1,1)="r",$AS$41,IF(MID(C2345,1,1)="p",#REF!,#REF!))),"")</f>
        <v/>
      </c>
      <c r="I2345" s="92" t="str">
        <f t="shared" si="371"/>
        <v/>
      </c>
      <c r="J2345" s="92" t="str">
        <f t="shared" si="372"/>
        <v/>
      </c>
      <c r="K2345" s="92" t="str">
        <f t="shared" si="373"/>
        <v/>
      </c>
      <c r="L2345" s="92" t="str">
        <f t="shared" si="374"/>
        <v/>
      </c>
      <c r="M2345" s="95" t="str">
        <f>IF(A2345&lt;&gt;"",IF(MID(C2345,1,1)="c",SigmaEpsConcrete(I2345,$AN$30:$AN$33,$AR$30:$AR$33,$AS$26,$AS$27,$AS$28,$AQ$20,$AU$19),""),"")</f>
        <v/>
      </c>
      <c r="N2345" s="95" t="str">
        <f>IF(A2345&lt;&gt;"",IF(MID(C2345,1,1)="r",SigmaEpsReinf(J2345,$AS$42:$AS$43,$AS$41,$AS$39,$AS$40,$AQ$38),""),"")</f>
        <v/>
      </c>
      <c r="Q2345" s="92" t="str">
        <f t="shared" si="376"/>
        <v/>
      </c>
      <c r="R2345" s="92" t="str">
        <f t="shared" si="377"/>
        <v/>
      </c>
      <c r="U2345" s="5"/>
      <c r="V2345" s="5"/>
      <c r="W2345" s="94" t="str">
        <f t="shared" si="375"/>
        <v/>
      </c>
      <c r="X2345" s="94" t="str">
        <f t="shared" si="378"/>
        <v/>
      </c>
      <c r="Y2345" s="5"/>
      <c r="BK2345" s="8"/>
      <c r="BL2345" s="5"/>
      <c r="BM2345" s="5"/>
      <c r="BN2345" s="5"/>
      <c r="BO2345" s="5"/>
      <c r="BP2345" s="1"/>
      <c r="BQ2345" s="1"/>
      <c r="BR2345" s="1"/>
      <c r="BS2345" s="1"/>
      <c r="BT2345" s="1"/>
      <c r="BU2345" s="4"/>
      <c r="BV2345" s="1"/>
      <c r="BW2345" s="3"/>
      <c r="BX2345" s="4"/>
      <c r="BY2345" s="5"/>
      <c r="BZ2345" s="5"/>
      <c r="CA2345" s="5"/>
      <c r="CB2345" s="5"/>
      <c r="CC2345" s="5"/>
      <c r="CD2345" s="43"/>
    </row>
    <row r="2346" spans="1:82" x14ac:dyDescent="0.25">
      <c r="A2346" s="8"/>
      <c r="B2346" s="5"/>
      <c r="C2346" s="5"/>
      <c r="D2346" s="5"/>
      <c r="E2346" s="5"/>
      <c r="F2346" s="94" t="str">
        <f t="shared" si="369"/>
        <v/>
      </c>
      <c r="G2346" s="94" t="str">
        <f t="shared" si="370"/>
        <v/>
      </c>
      <c r="H2346" s="127" t="str">
        <f>IF(A2346&lt;&gt;"",IF(MID(C2346,1,1)="c",$AS$26,IF(MID(C2346,1,1)="r",$AS$41,IF(MID(C2346,1,1)="p",#REF!,#REF!))),"")</f>
        <v/>
      </c>
      <c r="I2346" s="92" t="str">
        <f t="shared" si="371"/>
        <v/>
      </c>
      <c r="J2346" s="92" t="str">
        <f t="shared" si="372"/>
        <v/>
      </c>
      <c r="K2346" s="92" t="str">
        <f t="shared" si="373"/>
        <v/>
      </c>
      <c r="L2346" s="92" t="str">
        <f t="shared" si="374"/>
        <v/>
      </c>
      <c r="M2346" s="95" t="str">
        <f>IF(A2346&lt;&gt;"",IF(MID(C2346,1,1)="c",SigmaEpsConcrete(I2346,$AN$30:$AN$33,$AR$30:$AR$33,$AS$26,$AS$27,$AS$28,$AQ$20,$AU$19),""),"")</f>
        <v/>
      </c>
      <c r="N2346" s="95" t="str">
        <f>IF(A2346&lt;&gt;"",IF(MID(C2346,1,1)="r",SigmaEpsReinf(J2346,$AS$42:$AS$43,$AS$41,$AS$39,$AS$40,$AQ$38),""),"")</f>
        <v/>
      </c>
      <c r="Q2346" s="92" t="str">
        <f t="shared" si="376"/>
        <v/>
      </c>
      <c r="R2346" s="92" t="str">
        <f t="shared" si="377"/>
        <v/>
      </c>
      <c r="U2346" s="5"/>
      <c r="V2346" s="5"/>
      <c r="W2346" s="94" t="str">
        <f t="shared" si="375"/>
        <v/>
      </c>
      <c r="X2346" s="94" t="str">
        <f t="shared" si="378"/>
        <v/>
      </c>
      <c r="Y2346" s="5"/>
      <c r="BK2346" s="8"/>
      <c r="BL2346" s="5"/>
      <c r="BM2346" s="5"/>
      <c r="BN2346" s="5"/>
      <c r="BO2346" s="5"/>
      <c r="BP2346" s="1"/>
      <c r="BQ2346" s="1"/>
      <c r="BR2346" s="1"/>
      <c r="BS2346" s="1"/>
      <c r="BT2346" s="1"/>
      <c r="BU2346" s="4"/>
      <c r="BV2346" s="1"/>
      <c r="BW2346" s="3"/>
      <c r="BX2346" s="4"/>
      <c r="BY2346" s="5"/>
      <c r="BZ2346" s="5"/>
      <c r="CA2346" s="5"/>
      <c r="CB2346" s="5"/>
      <c r="CC2346" s="5"/>
      <c r="CD2346" s="43"/>
    </row>
    <row r="2347" spans="1:82" x14ac:dyDescent="0.25">
      <c r="A2347" s="8"/>
      <c r="B2347" s="5"/>
      <c r="C2347" s="5"/>
      <c r="D2347" s="5"/>
      <c r="E2347" s="5"/>
      <c r="F2347" s="94" t="str">
        <f t="shared" si="369"/>
        <v/>
      </c>
      <c r="G2347" s="94" t="str">
        <f t="shared" si="370"/>
        <v/>
      </c>
      <c r="H2347" s="127" t="str">
        <f>IF(A2347&lt;&gt;"",IF(MID(C2347,1,1)="c",$AS$26,IF(MID(C2347,1,1)="r",$AS$41,IF(MID(C2347,1,1)="p",#REF!,#REF!))),"")</f>
        <v/>
      </c>
      <c r="I2347" s="92" t="str">
        <f t="shared" si="371"/>
        <v/>
      </c>
      <c r="J2347" s="92" t="str">
        <f t="shared" si="372"/>
        <v/>
      </c>
      <c r="K2347" s="92" t="str">
        <f t="shared" si="373"/>
        <v/>
      </c>
      <c r="L2347" s="92" t="str">
        <f t="shared" si="374"/>
        <v/>
      </c>
      <c r="M2347" s="95" t="str">
        <f>IF(A2347&lt;&gt;"",IF(MID(C2347,1,1)="c",SigmaEpsConcrete(I2347,$AN$30:$AN$33,$AR$30:$AR$33,$AS$26,$AS$27,$AS$28,$AQ$20,$AU$19),""),"")</f>
        <v/>
      </c>
      <c r="N2347" s="95" t="str">
        <f>IF(A2347&lt;&gt;"",IF(MID(C2347,1,1)="r",SigmaEpsReinf(J2347,$AS$42:$AS$43,$AS$41,$AS$39,$AS$40,$AQ$38),""),"")</f>
        <v/>
      </c>
      <c r="Q2347" s="92" t="str">
        <f t="shared" si="376"/>
        <v/>
      </c>
      <c r="R2347" s="92" t="str">
        <f t="shared" si="377"/>
        <v/>
      </c>
      <c r="U2347" s="5"/>
      <c r="V2347" s="5"/>
      <c r="W2347" s="94" t="str">
        <f t="shared" si="375"/>
        <v/>
      </c>
      <c r="X2347" s="94" t="str">
        <f t="shared" si="378"/>
        <v/>
      </c>
      <c r="Y2347" s="5"/>
      <c r="BK2347" s="8"/>
      <c r="BL2347" s="5"/>
      <c r="BM2347" s="5"/>
      <c r="BN2347" s="5"/>
      <c r="BO2347" s="5"/>
      <c r="BP2347" s="1"/>
      <c r="BQ2347" s="1"/>
      <c r="BR2347" s="1"/>
      <c r="BS2347" s="1"/>
      <c r="BT2347" s="1"/>
      <c r="BU2347" s="4"/>
      <c r="BV2347" s="1"/>
      <c r="BW2347" s="3"/>
      <c r="BX2347" s="4"/>
      <c r="BY2347" s="5"/>
      <c r="BZ2347" s="5"/>
      <c r="CA2347" s="5"/>
      <c r="CB2347" s="5"/>
      <c r="CC2347" s="5"/>
      <c r="CD2347" s="43"/>
    </row>
    <row r="2348" spans="1:82" x14ac:dyDescent="0.25">
      <c r="A2348" s="8"/>
      <c r="B2348" s="5"/>
      <c r="C2348" s="5"/>
      <c r="D2348" s="5"/>
      <c r="E2348" s="5"/>
      <c r="F2348" s="94" t="str">
        <f t="shared" si="369"/>
        <v/>
      </c>
      <c r="G2348" s="94" t="str">
        <f t="shared" si="370"/>
        <v/>
      </c>
      <c r="H2348" s="127" t="str">
        <f>IF(A2348&lt;&gt;"",IF(MID(C2348,1,1)="c",$AS$26,IF(MID(C2348,1,1)="r",$AS$41,IF(MID(C2348,1,1)="p",#REF!,#REF!))),"")</f>
        <v/>
      </c>
      <c r="I2348" s="92" t="str">
        <f t="shared" si="371"/>
        <v/>
      </c>
      <c r="J2348" s="92" t="str">
        <f t="shared" si="372"/>
        <v/>
      </c>
      <c r="K2348" s="92" t="str">
        <f t="shared" si="373"/>
        <v/>
      </c>
      <c r="L2348" s="92" t="str">
        <f t="shared" si="374"/>
        <v/>
      </c>
      <c r="M2348" s="95" t="str">
        <f>IF(A2348&lt;&gt;"",IF(MID(C2348,1,1)="c",SigmaEpsConcrete(I2348,$AN$30:$AN$33,$AR$30:$AR$33,$AS$26,$AS$27,$AS$28,$AQ$20,$AU$19),""),"")</f>
        <v/>
      </c>
      <c r="N2348" s="95" t="str">
        <f>IF(A2348&lt;&gt;"",IF(MID(C2348,1,1)="r",SigmaEpsReinf(J2348,$AS$42:$AS$43,$AS$41,$AS$39,$AS$40,$AQ$38),""),"")</f>
        <v/>
      </c>
      <c r="Q2348" s="92" t="str">
        <f t="shared" si="376"/>
        <v/>
      </c>
      <c r="R2348" s="92" t="str">
        <f t="shared" si="377"/>
        <v/>
      </c>
      <c r="U2348" s="5"/>
      <c r="V2348" s="5"/>
      <c r="W2348" s="94" t="str">
        <f t="shared" si="375"/>
        <v/>
      </c>
      <c r="X2348" s="94" t="str">
        <f t="shared" si="378"/>
        <v/>
      </c>
      <c r="Y2348" s="5"/>
      <c r="BK2348" s="8"/>
      <c r="BL2348" s="5"/>
      <c r="BM2348" s="5"/>
      <c r="BN2348" s="5"/>
      <c r="BO2348" s="5"/>
      <c r="BP2348" s="1"/>
      <c r="BQ2348" s="1"/>
      <c r="BR2348" s="1"/>
      <c r="BS2348" s="1"/>
      <c r="BT2348" s="1"/>
      <c r="BU2348" s="4"/>
      <c r="BV2348" s="1"/>
      <c r="BW2348" s="3"/>
      <c r="BX2348" s="4"/>
      <c r="BY2348" s="5"/>
      <c r="BZ2348" s="5"/>
      <c r="CA2348" s="5"/>
      <c r="CB2348" s="5"/>
      <c r="CC2348" s="5"/>
      <c r="CD2348" s="43"/>
    </row>
    <row r="2349" spans="1:82" x14ac:dyDescent="0.25">
      <c r="A2349" s="8"/>
      <c r="B2349" s="5"/>
      <c r="C2349" s="5"/>
      <c r="D2349" s="5"/>
      <c r="E2349" s="5"/>
      <c r="F2349" s="94" t="str">
        <f t="shared" si="369"/>
        <v/>
      </c>
      <c r="G2349" s="94" t="str">
        <f t="shared" si="370"/>
        <v/>
      </c>
      <c r="H2349" s="127" t="str">
        <f>IF(A2349&lt;&gt;"",IF(MID(C2349,1,1)="c",$AS$26,IF(MID(C2349,1,1)="r",$AS$41,IF(MID(C2349,1,1)="p",#REF!,#REF!))),"")</f>
        <v/>
      </c>
      <c r="I2349" s="92" t="str">
        <f t="shared" si="371"/>
        <v/>
      </c>
      <c r="J2349" s="92" t="str">
        <f t="shared" si="372"/>
        <v/>
      </c>
      <c r="K2349" s="92" t="str">
        <f t="shared" si="373"/>
        <v/>
      </c>
      <c r="L2349" s="92" t="str">
        <f t="shared" si="374"/>
        <v/>
      </c>
      <c r="M2349" s="95" t="str">
        <f>IF(A2349&lt;&gt;"",IF(MID(C2349,1,1)="c",SigmaEpsConcrete(I2349,$AN$30:$AN$33,$AR$30:$AR$33,$AS$26,$AS$27,$AS$28,$AQ$20,$AU$19),""),"")</f>
        <v/>
      </c>
      <c r="N2349" s="95" t="str">
        <f>IF(A2349&lt;&gt;"",IF(MID(C2349,1,1)="r",SigmaEpsReinf(J2349,$AS$42:$AS$43,$AS$41,$AS$39,$AS$40,$AQ$38),""),"")</f>
        <v/>
      </c>
      <c r="Q2349" s="92" t="str">
        <f t="shared" si="376"/>
        <v/>
      </c>
      <c r="R2349" s="92" t="str">
        <f t="shared" si="377"/>
        <v/>
      </c>
      <c r="U2349" s="5"/>
      <c r="V2349" s="5"/>
      <c r="W2349" s="94" t="str">
        <f t="shared" si="375"/>
        <v/>
      </c>
      <c r="X2349" s="94" t="str">
        <f t="shared" si="378"/>
        <v/>
      </c>
      <c r="Y2349" s="5"/>
      <c r="BK2349" s="8"/>
      <c r="BL2349" s="5"/>
      <c r="BM2349" s="5"/>
      <c r="BN2349" s="5"/>
      <c r="BO2349" s="5"/>
      <c r="BP2349" s="1"/>
      <c r="BQ2349" s="1"/>
      <c r="BR2349" s="1"/>
      <c r="BS2349" s="1"/>
      <c r="BT2349" s="1"/>
      <c r="BU2349" s="4"/>
      <c r="BV2349" s="1"/>
      <c r="BW2349" s="3"/>
      <c r="BX2349" s="4"/>
      <c r="BY2349" s="5"/>
      <c r="BZ2349" s="5"/>
      <c r="CA2349" s="5"/>
      <c r="CB2349" s="5"/>
      <c r="CC2349" s="5"/>
      <c r="CD2349" s="43"/>
    </row>
    <row r="2350" spans="1:82" x14ac:dyDescent="0.25">
      <c r="A2350" s="8"/>
      <c r="B2350" s="5"/>
      <c r="C2350" s="5"/>
      <c r="D2350" s="5"/>
      <c r="E2350" s="5"/>
      <c r="F2350" s="94" t="str">
        <f t="shared" si="369"/>
        <v/>
      </c>
      <c r="G2350" s="94" t="str">
        <f t="shared" si="370"/>
        <v/>
      </c>
      <c r="H2350" s="127" t="str">
        <f>IF(A2350&lt;&gt;"",IF(MID(C2350,1,1)="c",$AS$26,IF(MID(C2350,1,1)="r",$AS$41,IF(MID(C2350,1,1)="p",#REF!,#REF!))),"")</f>
        <v/>
      </c>
      <c r="I2350" s="92" t="str">
        <f t="shared" si="371"/>
        <v/>
      </c>
      <c r="J2350" s="92" t="str">
        <f t="shared" si="372"/>
        <v/>
      </c>
      <c r="K2350" s="92" t="str">
        <f t="shared" si="373"/>
        <v/>
      </c>
      <c r="L2350" s="92" t="str">
        <f t="shared" si="374"/>
        <v/>
      </c>
      <c r="M2350" s="95" t="str">
        <f>IF(A2350&lt;&gt;"",IF(MID(C2350,1,1)="c",SigmaEpsConcrete(I2350,$AN$30:$AN$33,$AR$30:$AR$33,$AS$26,$AS$27,$AS$28,$AQ$20,$AU$19),""),"")</f>
        <v/>
      </c>
      <c r="N2350" s="95" t="str">
        <f>IF(A2350&lt;&gt;"",IF(MID(C2350,1,1)="r",SigmaEpsReinf(J2350,$AS$42:$AS$43,$AS$41,$AS$39,$AS$40,$AQ$38),""),"")</f>
        <v/>
      </c>
      <c r="Q2350" s="92" t="str">
        <f t="shared" si="376"/>
        <v/>
      </c>
      <c r="R2350" s="92" t="str">
        <f t="shared" si="377"/>
        <v/>
      </c>
      <c r="U2350" s="5"/>
      <c r="V2350" s="5"/>
      <c r="W2350" s="94" t="str">
        <f t="shared" si="375"/>
        <v/>
      </c>
      <c r="X2350" s="94" t="str">
        <f t="shared" si="378"/>
        <v/>
      </c>
      <c r="Y2350" s="5"/>
      <c r="BK2350" s="8"/>
      <c r="BL2350" s="5"/>
      <c r="BM2350" s="5"/>
      <c r="BN2350" s="5"/>
      <c r="BO2350" s="5"/>
      <c r="BP2350" s="1"/>
      <c r="BQ2350" s="1"/>
      <c r="BR2350" s="1"/>
      <c r="BS2350" s="1"/>
      <c r="BT2350" s="1"/>
      <c r="BU2350" s="4"/>
      <c r="BV2350" s="1"/>
      <c r="BW2350" s="3"/>
      <c r="BX2350" s="4"/>
      <c r="BY2350" s="5"/>
      <c r="BZ2350" s="5"/>
      <c r="CA2350" s="5"/>
      <c r="CB2350" s="5"/>
      <c r="CC2350" s="5"/>
      <c r="CD2350" s="43"/>
    </row>
    <row r="2351" spans="1:82" x14ac:dyDescent="0.25">
      <c r="A2351" s="8"/>
      <c r="B2351" s="5"/>
      <c r="C2351" s="5"/>
      <c r="D2351" s="5"/>
      <c r="E2351" s="5"/>
      <c r="F2351" s="94" t="str">
        <f t="shared" si="369"/>
        <v/>
      </c>
      <c r="G2351" s="94" t="str">
        <f t="shared" si="370"/>
        <v/>
      </c>
      <c r="H2351" s="127" t="str">
        <f>IF(A2351&lt;&gt;"",IF(MID(C2351,1,1)="c",$AS$26,IF(MID(C2351,1,1)="r",$AS$41,IF(MID(C2351,1,1)="p",#REF!,#REF!))),"")</f>
        <v/>
      </c>
      <c r="I2351" s="92" t="str">
        <f t="shared" si="371"/>
        <v/>
      </c>
      <c r="J2351" s="92" t="str">
        <f t="shared" si="372"/>
        <v/>
      </c>
      <c r="K2351" s="92" t="str">
        <f t="shared" si="373"/>
        <v/>
      </c>
      <c r="L2351" s="92" t="str">
        <f t="shared" si="374"/>
        <v/>
      </c>
      <c r="M2351" s="95" t="str">
        <f>IF(A2351&lt;&gt;"",IF(MID(C2351,1,1)="c",SigmaEpsConcrete(I2351,$AN$30:$AN$33,$AR$30:$AR$33,$AS$26,$AS$27,$AS$28,$AQ$20,$AU$19),""),"")</f>
        <v/>
      </c>
      <c r="N2351" s="95" t="str">
        <f>IF(A2351&lt;&gt;"",IF(MID(C2351,1,1)="r",SigmaEpsReinf(J2351,$AS$42:$AS$43,$AS$41,$AS$39,$AS$40,$AQ$38),""),"")</f>
        <v/>
      </c>
      <c r="Q2351" s="92" t="str">
        <f t="shared" si="376"/>
        <v/>
      </c>
      <c r="R2351" s="92" t="str">
        <f t="shared" si="377"/>
        <v/>
      </c>
      <c r="U2351" s="5"/>
      <c r="V2351" s="5"/>
      <c r="W2351" s="94" t="str">
        <f t="shared" si="375"/>
        <v/>
      </c>
      <c r="X2351" s="94" t="str">
        <f t="shared" si="378"/>
        <v/>
      </c>
      <c r="Y2351" s="5"/>
      <c r="BK2351" s="8"/>
      <c r="BL2351" s="5"/>
      <c r="BM2351" s="5"/>
      <c r="BN2351" s="5"/>
      <c r="BO2351" s="5"/>
      <c r="BP2351" s="1"/>
      <c r="BQ2351" s="1"/>
      <c r="BR2351" s="1"/>
      <c r="BS2351" s="1"/>
      <c r="BT2351" s="1"/>
      <c r="BU2351" s="4"/>
      <c r="BV2351" s="1"/>
      <c r="BW2351" s="3"/>
      <c r="BX2351" s="4"/>
      <c r="BY2351" s="5"/>
      <c r="BZ2351" s="5"/>
      <c r="CA2351" s="5"/>
      <c r="CB2351" s="5"/>
      <c r="CC2351" s="5"/>
      <c r="CD2351" s="43"/>
    </row>
    <row r="2352" spans="1:82" x14ac:dyDescent="0.25">
      <c r="A2352" s="8"/>
      <c r="B2352" s="5"/>
      <c r="C2352" s="5"/>
      <c r="D2352" s="5"/>
      <c r="E2352" s="5"/>
      <c r="F2352" s="94" t="str">
        <f t="shared" si="369"/>
        <v/>
      </c>
      <c r="G2352" s="94" t="str">
        <f t="shared" si="370"/>
        <v/>
      </c>
      <c r="H2352" s="127" t="str">
        <f>IF(A2352&lt;&gt;"",IF(MID(C2352,1,1)="c",$AS$26,IF(MID(C2352,1,1)="r",$AS$41,IF(MID(C2352,1,1)="p",#REF!,#REF!))),"")</f>
        <v/>
      </c>
      <c r="I2352" s="92" t="str">
        <f t="shared" si="371"/>
        <v/>
      </c>
      <c r="J2352" s="92" t="str">
        <f t="shared" si="372"/>
        <v/>
      </c>
      <c r="K2352" s="92" t="str">
        <f t="shared" si="373"/>
        <v/>
      </c>
      <c r="L2352" s="92" t="str">
        <f t="shared" si="374"/>
        <v/>
      </c>
      <c r="M2352" s="95" t="str">
        <f>IF(A2352&lt;&gt;"",IF(MID(C2352,1,1)="c",SigmaEpsConcrete(I2352,$AN$30:$AN$33,$AR$30:$AR$33,$AS$26,$AS$27,$AS$28,$AQ$20,$AU$19),""),"")</f>
        <v/>
      </c>
      <c r="N2352" s="95" t="str">
        <f>IF(A2352&lt;&gt;"",IF(MID(C2352,1,1)="r",SigmaEpsReinf(J2352,$AS$42:$AS$43,$AS$41,$AS$39,$AS$40,$AQ$38),""),"")</f>
        <v/>
      </c>
      <c r="Q2352" s="92" t="str">
        <f t="shared" si="376"/>
        <v/>
      </c>
      <c r="R2352" s="92" t="str">
        <f t="shared" si="377"/>
        <v/>
      </c>
      <c r="U2352" s="5"/>
      <c r="V2352" s="5"/>
      <c r="W2352" s="94" t="str">
        <f t="shared" si="375"/>
        <v/>
      </c>
      <c r="X2352" s="94" t="str">
        <f t="shared" si="378"/>
        <v/>
      </c>
      <c r="Y2352" s="5"/>
      <c r="BK2352" s="8"/>
      <c r="BL2352" s="5"/>
      <c r="BM2352" s="5"/>
      <c r="BN2352" s="5"/>
      <c r="BO2352" s="5"/>
      <c r="BP2352" s="1"/>
      <c r="BQ2352" s="1"/>
      <c r="BR2352" s="1"/>
      <c r="BS2352" s="1"/>
      <c r="BT2352" s="1"/>
      <c r="BU2352" s="4"/>
      <c r="BV2352" s="1"/>
      <c r="BW2352" s="3"/>
      <c r="BX2352" s="4"/>
      <c r="BY2352" s="5"/>
      <c r="BZ2352" s="5"/>
      <c r="CA2352" s="5"/>
      <c r="CB2352" s="5"/>
      <c r="CC2352" s="5"/>
      <c r="CD2352" s="43"/>
    </row>
    <row r="2353" spans="1:82" x14ac:dyDescent="0.25">
      <c r="A2353" s="8"/>
      <c r="B2353" s="5"/>
      <c r="C2353" s="5"/>
      <c r="D2353" s="5"/>
      <c r="E2353" s="5"/>
      <c r="F2353" s="94" t="str">
        <f t="shared" si="369"/>
        <v/>
      </c>
      <c r="G2353" s="94" t="str">
        <f t="shared" si="370"/>
        <v/>
      </c>
      <c r="H2353" s="127" t="str">
        <f>IF(A2353&lt;&gt;"",IF(MID(C2353,1,1)="c",$AS$26,IF(MID(C2353,1,1)="r",$AS$41,IF(MID(C2353,1,1)="p",#REF!,#REF!))),"")</f>
        <v/>
      </c>
      <c r="I2353" s="92" t="str">
        <f t="shared" si="371"/>
        <v/>
      </c>
      <c r="J2353" s="92" t="str">
        <f t="shared" si="372"/>
        <v/>
      </c>
      <c r="K2353" s="92" t="str">
        <f t="shared" si="373"/>
        <v/>
      </c>
      <c r="L2353" s="92" t="str">
        <f t="shared" si="374"/>
        <v/>
      </c>
      <c r="M2353" s="95" t="str">
        <f>IF(A2353&lt;&gt;"",IF(MID(C2353,1,1)="c",SigmaEpsConcrete(I2353,$AN$30:$AN$33,$AR$30:$AR$33,$AS$26,$AS$27,$AS$28,$AQ$20,$AU$19),""),"")</f>
        <v/>
      </c>
      <c r="N2353" s="95" t="str">
        <f>IF(A2353&lt;&gt;"",IF(MID(C2353,1,1)="r",SigmaEpsReinf(J2353,$AS$42:$AS$43,$AS$41,$AS$39,$AS$40,$AQ$38),""),"")</f>
        <v/>
      </c>
      <c r="Q2353" s="92" t="str">
        <f t="shared" si="376"/>
        <v/>
      </c>
      <c r="R2353" s="92" t="str">
        <f t="shared" si="377"/>
        <v/>
      </c>
      <c r="U2353" s="5"/>
      <c r="V2353" s="5"/>
      <c r="W2353" s="94" t="str">
        <f t="shared" si="375"/>
        <v/>
      </c>
      <c r="X2353" s="94" t="str">
        <f t="shared" si="378"/>
        <v/>
      </c>
      <c r="Y2353" s="5"/>
      <c r="BK2353" s="8"/>
      <c r="BL2353" s="5"/>
      <c r="BM2353" s="5"/>
      <c r="BN2353" s="5"/>
      <c r="BO2353" s="5"/>
      <c r="BP2353" s="1"/>
      <c r="BQ2353" s="1"/>
      <c r="BR2353" s="1"/>
      <c r="BS2353" s="1"/>
      <c r="BT2353" s="1"/>
      <c r="BU2353" s="4"/>
      <c r="BV2353" s="1"/>
      <c r="BW2353" s="3"/>
      <c r="BX2353" s="4"/>
      <c r="BY2353" s="5"/>
      <c r="BZ2353" s="5"/>
      <c r="CA2353" s="5"/>
      <c r="CB2353" s="5"/>
      <c r="CC2353" s="5"/>
      <c r="CD2353" s="43"/>
    </row>
    <row r="2354" spans="1:82" x14ac:dyDescent="0.25">
      <c r="A2354" s="8"/>
      <c r="B2354" s="5"/>
      <c r="C2354" s="5"/>
      <c r="D2354" s="5"/>
      <c r="E2354" s="5"/>
      <c r="F2354" s="94" t="str">
        <f t="shared" si="369"/>
        <v/>
      </c>
      <c r="G2354" s="94" t="str">
        <f t="shared" si="370"/>
        <v/>
      </c>
      <c r="H2354" s="127" t="str">
        <f>IF(A2354&lt;&gt;"",IF(MID(C2354,1,1)="c",$AS$26,IF(MID(C2354,1,1)="r",$AS$41,IF(MID(C2354,1,1)="p",#REF!,#REF!))),"")</f>
        <v/>
      </c>
      <c r="I2354" s="92" t="str">
        <f t="shared" si="371"/>
        <v/>
      </c>
      <c r="J2354" s="92" t="str">
        <f t="shared" si="372"/>
        <v/>
      </c>
      <c r="K2354" s="92" t="str">
        <f t="shared" si="373"/>
        <v/>
      </c>
      <c r="L2354" s="92" t="str">
        <f t="shared" si="374"/>
        <v/>
      </c>
      <c r="M2354" s="95" t="str">
        <f>IF(A2354&lt;&gt;"",IF(MID(C2354,1,1)="c",SigmaEpsConcrete(I2354,$AN$30:$AN$33,$AR$30:$AR$33,$AS$26,$AS$27,$AS$28,$AQ$20,$AU$19),""),"")</f>
        <v/>
      </c>
      <c r="N2354" s="95" t="str">
        <f>IF(A2354&lt;&gt;"",IF(MID(C2354,1,1)="r",SigmaEpsReinf(J2354,$AS$42:$AS$43,$AS$41,$AS$39,$AS$40,$AQ$38),""),"")</f>
        <v/>
      </c>
      <c r="Q2354" s="92" t="str">
        <f t="shared" si="376"/>
        <v/>
      </c>
      <c r="R2354" s="92" t="str">
        <f t="shared" si="377"/>
        <v/>
      </c>
      <c r="U2354" s="5"/>
      <c r="V2354" s="5"/>
      <c r="W2354" s="94" t="str">
        <f t="shared" si="375"/>
        <v/>
      </c>
      <c r="X2354" s="94" t="str">
        <f t="shared" si="378"/>
        <v/>
      </c>
      <c r="Y2354" s="5"/>
      <c r="BK2354" s="8"/>
      <c r="BL2354" s="5"/>
      <c r="BM2354" s="5"/>
      <c r="BN2354" s="5"/>
      <c r="BO2354" s="5"/>
      <c r="BP2354" s="1"/>
      <c r="BQ2354" s="1"/>
      <c r="BR2354" s="1"/>
      <c r="BS2354" s="1"/>
      <c r="BT2354" s="1"/>
      <c r="BU2354" s="4"/>
      <c r="BV2354" s="1"/>
      <c r="BW2354" s="3"/>
      <c r="BX2354" s="4"/>
      <c r="BY2354" s="5"/>
      <c r="BZ2354" s="5"/>
      <c r="CA2354" s="5"/>
      <c r="CB2354" s="5"/>
      <c r="CC2354" s="5"/>
      <c r="CD2354" s="43"/>
    </row>
    <row r="2355" spans="1:82" x14ac:dyDescent="0.25">
      <c r="A2355" s="8"/>
      <c r="B2355" s="5"/>
      <c r="C2355" s="5"/>
      <c r="D2355" s="5"/>
      <c r="E2355" s="5"/>
      <c r="F2355" s="94" t="str">
        <f t="shared" si="369"/>
        <v/>
      </c>
      <c r="G2355" s="94" t="str">
        <f t="shared" si="370"/>
        <v/>
      </c>
      <c r="H2355" s="127" t="str">
        <f>IF(A2355&lt;&gt;"",IF(MID(C2355,1,1)="c",$AS$26,IF(MID(C2355,1,1)="r",$AS$41,IF(MID(C2355,1,1)="p",#REF!,#REF!))),"")</f>
        <v/>
      </c>
      <c r="I2355" s="92" t="str">
        <f t="shared" si="371"/>
        <v/>
      </c>
      <c r="J2355" s="92" t="str">
        <f t="shared" si="372"/>
        <v/>
      </c>
      <c r="K2355" s="92" t="str">
        <f t="shared" si="373"/>
        <v/>
      </c>
      <c r="L2355" s="92" t="str">
        <f t="shared" si="374"/>
        <v/>
      </c>
      <c r="M2355" s="95" t="str">
        <f>IF(A2355&lt;&gt;"",IF(MID(C2355,1,1)="c",SigmaEpsConcrete(I2355,$AN$30:$AN$33,$AR$30:$AR$33,$AS$26,$AS$27,$AS$28,$AQ$20,$AU$19),""),"")</f>
        <v/>
      </c>
      <c r="N2355" s="95" t="str">
        <f>IF(A2355&lt;&gt;"",IF(MID(C2355,1,1)="r",SigmaEpsReinf(J2355,$AS$42:$AS$43,$AS$41,$AS$39,$AS$40,$AQ$38),""),"")</f>
        <v/>
      </c>
      <c r="Q2355" s="92" t="str">
        <f t="shared" si="376"/>
        <v/>
      </c>
      <c r="R2355" s="92" t="str">
        <f t="shared" si="377"/>
        <v/>
      </c>
      <c r="U2355" s="5"/>
      <c r="V2355" s="5"/>
      <c r="W2355" s="94" t="str">
        <f t="shared" si="375"/>
        <v/>
      </c>
      <c r="X2355" s="94" t="str">
        <f t="shared" si="378"/>
        <v/>
      </c>
      <c r="Y2355" s="5"/>
      <c r="BK2355" s="8"/>
      <c r="BL2355" s="5"/>
      <c r="BM2355" s="5"/>
      <c r="BN2355" s="5"/>
      <c r="BO2355" s="5"/>
      <c r="BP2355" s="1"/>
      <c r="BQ2355" s="1"/>
      <c r="BR2355" s="1"/>
      <c r="BS2355" s="1"/>
      <c r="BT2355" s="1"/>
      <c r="BU2355" s="4"/>
      <c r="BV2355" s="1"/>
      <c r="BW2355" s="3"/>
      <c r="BX2355" s="4"/>
      <c r="BY2355" s="5"/>
      <c r="BZ2355" s="5"/>
      <c r="CA2355" s="5"/>
      <c r="CB2355" s="5"/>
      <c r="CC2355" s="5"/>
      <c r="CD2355" s="43"/>
    </row>
    <row r="2356" spans="1:82" x14ac:dyDescent="0.25">
      <c r="A2356" s="8"/>
      <c r="B2356" s="5"/>
      <c r="C2356" s="5"/>
      <c r="D2356" s="5"/>
      <c r="E2356" s="5"/>
      <c r="F2356" s="94" t="str">
        <f t="shared" si="369"/>
        <v/>
      </c>
      <c r="G2356" s="94" t="str">
        <f t="shared" si="370"/>
        <v/>
      </c>
      <c r="H2356" s="127" t="str">
        <f>IF(A2356&lt;&gt;"",IF(MID(C2356,1,1)="c",$AS$26,IF(MID(C2356,1,1)="r",$AS$41,IF(MID(C2356,1,1)="p",#REF!,#REF!))),"")</f>
        <v/>
      </c>
      <c r="I2356" s="92" t="str">
        <f t="shared" si="371"/>
        <v/>
      </c>
      <c r="J2356" s="92" t="str">
        <f t="shared" si="372"/>
        <v/>
      </c>
      <c r="K2356" s="92" t="str">
        <f t="shared" si="373"/>
        <v/>
      </c>
      <c r="L2356" s="92" t="str">
        <f t="shared" si="374"/>
        <v/>
      </c>
      <c r="M2356" s="95" t="str">
        <f>IF(A2356&lt;&gt;"",IF(MID(C2356,1,1)="c",SigmaEpsConcrete(I2356,$AN$30:$AN$33,$AR$30:$AR$33,$AS$26,$AS$27,$AS$28,$AQ$20,$AU$19),""),"")</f>
        <v/>
      </c>
      <c r="N2356" s="95" t="str">
        <f>IF(A2356&lt;&gt;"",IF(MID(C2356,1,1)="r",SigmaEpsReinf(J2356,$AS$42:$AS$43,$AS$41,$AS$39,$AS$40,$AQ$38),""),"")</f>
        <v/>
      </c>
      <c r="Q2356" s="92" t="str">
        <f t="shared" si="376"/>
        <v/>
      </c>
      <c r="R2356" s="92" t="str">
        <f t="shared" si="377"/>
        <v/>
      </c>
      <c r="U2356" s="5"/>
      <c r="V2356" s="5"/>
      <c r="W2356" s="94" t="str">
        <f t="shared" si="375"/>
        <v/>
      </c>
      <c r="X2356" s="94" t="str">
        <f t="shared" si="378"/>
        <v/>
      </c>
      <c r="Y2356" s="5"/>
      <c r="BK2356" s="8"/>
      <c r="BL2356" s="5"/>
      <c r="BM2356" s="5"/>
      <c r="BN2356" s="5"/>
      <c r="BO2356" s="5"/>
      <c r="BP2356" s="1"/>
      <c r="BQ2356" s="1"/>
      <c r="BR2356" s="1"/>
      <c r="BS2356" s="1"/>
      <c r="BT2356" s="1"/>
      <c r="BU2356" s="4"/>
      <c r="BV2356" s="1"/>
      <c r="BW2356" s="3"/>
      <c r="BX2356" s="4"/>
      <c r="BY2356" s="5"/>
      <c r="BZ2356" s="5"/>
      <c r="CA2356" s="5"/>
      <c r="CB2356" s="5"/>
      <c r="CC2356" s="5"/>
      <c r="CD2356" s="43"/>
    </row>
    <row r="2357" spans="1:82" x14ac:dyDescent="0.25">
      <c r="A2357" s="8"/>
      <c r="B2357" s="5"/>
      <c r="C2357" s="5"/>
      <c r="D2357" s="5"/>
      <c r="E2357" s="5"/>
      <c r="F2357" s="94" t="str">
        <f t="shared" si="369"/>
        <v/>
      </c>
      <c r="G2357" s="94" t="str">
        <f t="shared" si="370"/>
        <v/>
      </c>
      <c r="H2357" s="127" t="str">
        <f>IF(A2357&lt;&gt;"",IF(MID(C2357,1,1)="c",$AS$26,IF(MID(C2357,1,1)="r",$AS$41,IF(MID(C2357,1,1)="p",#REF!,#REF!))),"")</f>
        <v/>
      </c>
      <c r="I2357" s="92" t="str">
        <f t="shared" si="371"/>
        <v/>
      </c>
      <c r="J2357" s="92" t="str">
        <f t="shared" si="372"/>
        <v/>
      </c>
      <c r="K2357" s="92" t="str">
        <f t="shared" si="373"/>
        <v/>
      </c>
      <c r="L2357" s="92" t="str">
        <f t="shared" si="374"/>
        <v/>
      </c>
      <c r="M2357" s="95" t="str">
        <f>IF(A2357&lt;&gt;"",IF(MID(C2357,1,1)="c",SigmaEpsConcrete(I2357,$AN$30:$AN$33,$AR$30:$AR$33,$AS$26,$AS$27,$AS$28,$AQ$20,$AU$19),""),"")</f>
        <v/>
      </c>
      <c r="N2357" s="95" t="str">
        <f>IF(A2357&lt;&gt;"",IF(MID(C2357,1,1)="r",SigmaEpsReinf(J2357,$AS$42:$AS$43,$AS$41,$AS$39,$AS$40,$AQ$38),""),"")</f>
        <v/>
      </c>
      <c r="Q2357" s="92" t="str">
        <f t="shared" si="376"/>
        <v/>
      </c>
      <c r="R2357" s="92" t="str">
        <f t="shared" si="377"/>
        <v/>
      </c>
      <c r="U2357" s="5"/>
      <c r="V2357" s="5"/>
      <c r="W2357" s="94" t="str">
        <f t="shared" si="375"/>
        <v/>
      </c>
      <c r="X2357" s="94" t="str">
        <f t="shared" si="378"/>
        <v/>
      </c>
      <c r="Y2357" s="5"/>
      <c r="BK2357" s="8"/>
      <c r="BL2357" s="5"/>
      <c r="BM2357" s="5"/>
      <c r="BN2357" s="5"/>
      <c r="BO2357" s="5"/>
      <c r="BP2357" s="1"/>
      <c r="BQ2357" s="1"/>
      <c r="BR2357" s="1"/>
      <c r="BS2357" s="1"/>
      <c r="BT2357" s="1"/>
      <c r="BU2357" s="4"/>
      <c r="BV2357" s="1"/>
      <c r="BW2357" s="3"/>
      <c r="BX2357" s="4"/>
      <c r="BY2357" s="5"/>
      <c r="BZ2357" s="5"/>
      <c r="CA2357" s="5"/>
      <c r="CB2357" s="5"/>
      <c r="CC2357" s="5"/>
      <c r="CD2357" s="43"/>
    </row>
    <row r="2358" spans="1:82" x14ac:dyDescent="0.25">
      <c r="A2358" s="8"/>
      <c r="B2358" s="5"/>
      <c r="C2358" s="5"/>
      <c r="D2358" s="5"/>
      <c r="E2358" s="5"/>
      <c r="F2358" s="94" t="str">
        <f t="shared" si="369"/>
        <v/>
      </c>
      <c r="G2358" s="94" t="str">
        <f t="shared" si="370"/>
        <v/>
      </c>
      <c r="H2358" s="127" t="str">
        <f>IF(A2358&lt;&gt;"",IF(MID(C2358,1,1)="c",$AS$26,IF(MID(C2358,1,1)="r",$AS$41,IF(MID(C2358,1,1)="p",#REF!,#REF!))),"")</f>
        <v/>
      </c>
      <c r="I2358" s="92" t="str">
        <f t="shared" si="371"/>
        <v/>
      </c>
      <c r="J2358" s="92" t="str">
        <f t="shared" si="372"/>
        <v/>
      </c>
      <c r="K2358" s="92" t="str">
        <f t="shared" si="373"/>
        <v/>
      </c>
      <c r="L2358" s="92" t="str">
        <f t="shared" si="374"/>
        <v/>
      </c>
      <c r="M2358" s="95" t="str">
        <f>IF(A2358&lt;&gt;"",IF(MID(C2358,1,1)="c",SigmaEpsConcrete(I2358,$AN$30:$AN$33,$AR$30:$AR$33,$AS$26,$AS$27,$AS$28,$AQ$20,$AU$19),""),"")</f>
        <v/>
      </c>
      <c r="N2358" s="95" t="str">
        <f>IF(A2358&lt;&gt;"",IF(MID(C2358,1,1)="r",SigmaEpsReinf(J2358,$AS$42:$AS$43,$AS$41,$AS$39,$AS$40,$AQ$38),""),"")</f>
        <v/>
      </c>
      <c r="Q2358" s="92" t="str">
        <f t="shared" si="376"/>
        <v/>
      </c>
      <c r="R2358" s="92" t="str">
        <f t="shared" si="377"/>
        <v/>
      </c>
      <c r="U2358" s="5"/>
      <c r="V2358" s="5"/>
      <c r="W2358" s="94" t="str">
        <f t="shared" si="375"/>
        <v/>
      </c>
      <c r="X2358" s="94" t="str">
        <f t="shared" si="378"/>
        <v/>
      </c>
      <c r="Y2358" s="5"/>
      <c r="BK2358" s="8"/>
      <c r="BL2358" s="5"/>
      <c r="BM2358" s="5"/>
      <c r="BN2358" s="5"/>
      <c r="BO2358" s="5"/>
      <c r="BP2358" s="1"/>
      <c r="BQ2358" s="1"/>
      <c r="BR2358" s="1"/>
      <c r="BS2358" s="1"/>
      <c r="BT2358" s="1"/>
      <c r="BU2358" s="4"/>
      <c r="BV2358" s="1"/>
      <c r="BW2358" s="3"/>
      <c r="BX2358" s="4"/>
      <c r="BY2358" s="5"/>
      <c r="BZ2358" s="5"/>
      <c r="CA2358" s="5"/>
      <c r="CB2358" s="5"/>
      <c r="CC2358" s="5"/>
      <c r="CD2358" s="43"/>
    </row>
    <row r="2359" spans="1:82" x14ac:dyDescent="0.25">
      <c r="A2359" s="8"/>
      <c r="B2359" s="5"/>
      <c r="C2359" s="5"/>
      <c r="D2359" s="5"/>
      <c r="E2359" s="5"/>
      <c r="F2359" s="94" t="str">
        <f t="shared" si="369"/>
        <v/>
      </c>
      <c r="G2359" s="94" t="str">
        <f t="shared" si="370"/>
        <v/>
      </c>
      <c r="H2359" s="127" t="str">
        <f>IF(A2359&lt;&gt;"",IF(MID(C2359,1,1)="c",$AS$26,IF(MID(C2359,1,1)="r",$AS$41,IF(MID(C2359,1,1)="p",#REF!,#REF!))),"")</f>
        <v/>
      </c>
      <c r="I2359" s="92" t="str">
        <f t="shared" si="371"/>
        <v/>
      </c>
      <c r="J2359" s="92" t="str">
        <f t="shared" si="372"/>
        <v/>
      </c>
      <c r="K2359" s="92" t="str">
        <f t="shared" si="373"/>
        <v/>
      </c>
      <c r="L2359" s="92" t="str">
        <f t="shared" si="374"/>
        <v/>
      </c>
      <c r="M2359" s="95" t="str">
        <f>IF(A2359&lt;&gt;"",IF(MID(C2359,1,1)="c",SigmaEpsConcrete(I2359,$AN$30:$AN$33,$AR$30:$AR$33,$AS$26,$AS$27,$AS$28,$AQ$20,$AU$19),""),"")</f>
        <v/>
      </c>
      <c r="N2359" s="95" t="str">
        <f>IF(A2359&lt;&gt;"",IF(MID(C2359,1,1)="r",SigmaEpsReinf(J2359,$AS$42:$AS$43,$AS$41,$AS$39,$AS$40,$AQ$38),""),"")</f>
        <v/>
      </c>
      <c r="Q2359" s="92" t="str">
        <f t="shared" si="376"/>
        <v/>
      </c>
      <c r="R2359" s="92" t="str">
        <f t="shared" si="377"/>
        <v/>
      </c>
      <c r="U2359" s="5"/>
      <c r="V2359" s="5"/>
      <c r="W2359" s="94" t="str">
        <f t="shared" si="375"/>
        <v/>
      </c>
      <c r="X2359" s="94" t="str">
        <f t="shared" si="378"/>
        <v/>
      </c>
      <c r="Y2359" s="5"/>
      <c r="BK2359" s="8"/>
      <c r="BL2359" s="5"/>
      <c r="BM2359" s="5"/>
      <c r="BN2359" s="5"/>
      <c r="BO2359" s="5"/>
      <c r="BP2359" s="1"/>
      <c r="BQ2359" s="1"/>
      <c r="BR2359" s="1"/>
      <c r="BS2359" s="1"/>
      <c r="BT2359" s="1"/>
      <c r="BU2359" s="4"/>
      <c r="BV2359" s="1"/>
      <c r="BW2359" s="3"/>
      <c r="BX2359" s="4"/>
      <c r="BY2359" s="5"/>
      <c r="BZ2359" s="5"/>
      <c r="CA2359" s="5"/>
      <c r="CB2359" s="5"/>
      <c r="CC2359" s="5"/>
      <c r="CD2359" s="43"/>
    </row>
    <row r="2360" spans="1:82" x14ac:dyDescent="0.25">
      <c r="A2360" s="8"/>
      <c r="B2360" s="5"/>
      <c r="C2360" s="5"/>
      <c r="D2360" s="5"/>
      <c r="E2360" s="5"/>
      <c r="F2360" s="94" t="str">
        <f t="shared" si="369"/>
        <v/>
      </c>
      <c r="G2360" s="94" t="str">
        <f t="shared" si="370"/>
        <v/>
      </c>
      <c r="H2360" s="127" t="str">
        <f>IF(A2360&lt;&gt;"",IF(MID(C2360,1,1)="c",$AS$26,IF(MID(C2360,1,1)="r",$AS$41,IF(MID(C2360,1,1)="p",#REF!,#REF!))),"")</f>
        <v/>
      </c>
      <c r="I2360" s="92" t="str">
        <f t="shared" si="371"/>
        <v/>
      </c>
      <c r="J2360" s="92" t="str">
        <f t="shared" si="372"/>
        <v/>
      </c>
      <c r="K2360" s="92" t="str">
        <f t="shared" si="373"/>
        <v/>
      </c>
      <c r="L2360" s="92" t="str">
        <f t="shared" si="374"/>
        <v/>
      </c>
      <c r="M2360" s="95" t="str">
        <f>IF(A2360&lt;&gt;"",IF(MID(C2360,1,1)="c",SigmaEpsConcrete(I2360,$AN$30:$AN$33,$AR$30:$AR$33,$AS$26,$AS$27,$AS$28,$AQ$20,$AU$19),""),"")</f>
        <v/>
      </c>
      <c r="N2360" s="95" t="str">
        <f>IF(A2360&lt;&gt;"",IF(MID(C2360,1,1)="r",SigmaEpsReinf(J2360,$AS$42:$AS$43,$AS$41,$AS$39,$AS$40,$AQ$38),""),"")</f>
        <v/>
      </c>
      <c r="Q2360" s="92" t="str">
        <f t="shared" si="376"/>
        <v/>
      </c>
      <c r="R2360" s="92" t="str">
        <f t="shared" si="377"/>
        <v/>
      </c>
      <c r="U2360" s="5"/>
      <c r="V2360" s="5"/>
      <c r="W2360" s="94" t="str">
        <f t="shared" si="375"/>
        <v/>
      </c>
      <c r="X2360" s="94" t="str">
        <f t="shared" si="378"/>
        <v/>
      </c>
      <c r="Y2360" s="5"/>
      <c r="BK2360" s="8"/>
      <c r="BL2360" s="5"/>
      <c r="BM2360" s="5"/>
      <c r="BN2360" s="5"/>
      <c r="BO2360" s="5"/>
      <c r="BP2360" s="1"/>
      <c r="BQ2360" s="1"/>
      <c r="BR2360" s="1"/>
      <c r="BS2360" s="1"/>
      <c r="BT2360" s="1"/>
      <c r="BU2360" s="4"/>
      <c r="BV2360" s="1"/>
      <c r="BW2360" s="3"/>
      <c r="BX2360" s="4"/>
      <c r="BY2360" s="5"/>
      <c r="BZ2360" s="5"/>
      <c r="CA2360" s="5"/>
      <c r="CB2360" s="5"/>
      <c r="CC2360" s="5"/>
      <c r="CD2360" s="43"/>
    </row>
    <row r="2361" spans="1:82" x14ac:dyDescent="0.25">
      <c r="A2361" s="8"/>
      <c r="B2361" s="5"/>
      <c r="C2361" s="5"/>
      <c r="D2361" s="5"/>
      <c r="E2361" s="5"/>
      <c r="F2361" s="94" t="str">
        <f t="shared" si="369"/>
        <v/>
      </c>
      <c r="G2361" s="94" t="str">
        <f t="shared" si="370"/>
        <v/>
      </c>
      <c r="H2361" s="127" t="str">
        <f>IF(A2361&lt;&gt;"",IF(MID(C2361,1,1)="c",$AS$26,IF(MID(C2361,1,1)="r",$AS$41,IF(MID(C2361,1,1)="p",#REF!,#REF!))),"")</f>
        <v/>
      </c>
      <c r="I2361" s="92" t="str">
        <f t="shared" si="371"/>
        <v/>
      </c>
      <c r="J2361" s="92" t="str">
        <f t="shared" si="372"/>
        <v/>
      </c>
      <c r="K2361" s="92" t="str">
        <f t="shared" si="373"/>
        <v/>
      </c>
      <c r="L2361" s="92" t="str">
        <f t="shared" si="374"/>
        <v/>
      </c>
      <c r="M2361" s="95" t="str">
        <f>IF(A2361&lt;&gt;"",IF(MID(C2361,1,1)="c",SigmaEpsConcrete(I2361,$AN$30:$AN$33,$AR$30:$AR$33,$AS$26,$AS$27,$AS$28,$AQ$20,$AU$19),""),"")</f>
        <v/>
      </c>
      <c r="N2361" s="95" t="str">
        <f>IF(A2361&lt;&gt;"",IF(MID(C2361,1,1)="r",SigmaEpsReinf(J2361,$AS$42:$AS$43,$AS$41,$AS$39,$AS$40,$AQ$38),""),"")</f>
        <v/>
      </c>
      <c r="Q2361" s="92" t="str">
        <f t="shared" si="376"/>
        <v/>
      </c>
      <c r="R2361" s="92" t="str">
        <f t="shared" si="377"/>
        <v/>
      </c>
      <c r="U2361" s="5"/>
      <c r="V2361" s="5"/>
      <c r="W2361" s="94" t="str">
        <f t="shared" si="375"/>
        <v/>
      </c>
      <c r="X2361" s="94" t="str">
        <f t="shared" si="378"/>
        <v/>
      </c>
      <c r="Y2361" s="5"/>
      <c r="BK2361" s="8"/>
      <c r="BL2361" s="5"/>
      <c r="BM2361" s="5"/>
      <c r="BN2361" s="5"/>
      <c r="BO2361" s="5"/>
      <c r="BP2361" s="1"/>
      <c r="BQ2361" s="1"/>
      <c r="BR2361" s="1"/>
      <c r="BS2361" s="1"/>
      <c r="BT2361" s="1"/>
      <c r="BU2361" s="4"/>
      <c r="BV2361" s="1"/>
      <c r="BW2361" s="3"/>
      <c r="BX2361" s="4"/>
      <c r="BY2361" s="5"/>
      <c r="BZ2361" s="5"/>
      <c r="CA2361" s="5"/>
      <c r="CB2361" s="5"/>
      <c r="CC2361" s="5"/>
      <c r="CD2361" s="43"/>
    </row>
    <row r="2362" spans="1:82" x14ac:dyDescent="0.25">
      <c r="A2362" s="8"/>
      <c r="B2362" s="5"/>
      <c r="C2362" s="5"/>
      <c r="D2362" s="5"/>
      <c r="E2362" s="5"/>
      <c r="F2362" s="94" t="str">
        <f t="shared" si="369"/>
        <v/>
      </c>
      <c r="G2362" s="94" t="str">
        <f t="shared" si="370"/>
        <v/>
      </c>
      <c r="H2362" s="127" t="str">
        <f>IF(A2362&lt;&gt;"",IF(MID(C2362,1,1)="c",$AS$26,IF(MID(C2362,1,1)="r",$AS$41,IF(MID(C2362,1,1)="p",#REF!,#REF!))),"")</f>
        <v/>
      </c>
      <c r="I2362" s="92" t="str">
        <f t="shared" si="371"/>
        <v/>
      </c>
      <c r="J2362" s="92" t="str">
        <f t="shared" si="372"/>
        <v/>
      </c>
      <c r="K2362" s="92" t="str">
        <f t="shared" si="373"/>
        <v/>
      </c>
      <c r="L2362" s="92" t="str">
        <f t="shared" si="374"/>
        <v/>
      </c>
      <c r="M2362" s="95" t="str">
        <f>IF(A2362&lt;&gt;"",IF(MID(C2362,1,1)="c",SigmaEpsConcrete(I2362,$AN$30:$AN$33,$AR$30:$AR$33,$AS$26,$AS$27,$AS$28,$AQ$20,$AU$19),""),"")</f>
        <v/>
      </c>
      <c r="N2362" s="95" t="str">
        <f>IF(A2362&lt;&gt;"",IF(MID(C2362,1,1)="r",SigmaEpsReinf(J2362,$AS$42:$AS$43,$AS$41,$AS$39,$AS$40,$AQ$38),""),"")</f>
        <v/>
      </c>
      <c r="Q2362" s="92" t="str">
        <f t="shared" si="376"/>
        <v/>
      </c>
      <c r="R2362" s="92" t="str">
        <f t="shared" si="377"/>
        <v/>
      </c>
      <c r="U2362" s="5"/>
      <c r="V2362" s="5"/>
      <c r="W2362" s="94" t="str">
        <f t="shared" si="375"/>
        <v/>
      </c>
      <c r="X2362" s="94" t="str">
        <f t="shared" si="378"/>
        <v/>
      </c>
      <c r="Y2362" s="5"/>
      <c r="BK2362" s="8"/>
      <c r="BL2362" s="5"/>
      <c r="BM2362" s="5"/>
      <c r="BN2362" s="5"/>
      <c r="BO2362" s="5"/>
      <c r="BP2362" s="1"/>
      <c r="BQ2362" s="1"/>
      <c r="BR2362" s="1"/>
      <c r="BS2362" s="1"/>
      <c r="BT2362" s="1"/>
      <c r="BU2362" s="4"/>
      <c r="BV2362" s="1"/>
      <c r="BW2362" s="3"/>
      <c r="BX2362" s="4"/>
      <c r="BY2362" s="5"/>
      <c r="BZ2362" s="5"/>
      <c r="CA2362" s="5"/>
      <c r="CB2362" s="5"/>
      <c r="CC2362" s="5"/>
      <c r="CD2362" s="43"/>
    </row>
    <row r="2363" spans="1:82" x14ac:dyDescent="0.25">
      <c r="A2363" s="8"/>
      <c r="B2363" s="5"/>
      <c r="C2363" s="5"/>
      <c r="D2363" s="5"/>
      <c r="E2363" s="5"/>
      <c r="F2363" s="94" t="str">
        <f t="shared" si="369"/>
        <v/>
      </c>
      <c r="G2363" s="94" t="str">
        <f t="shared" si="370"/>
        <v/>
      </c>
      <c r="H2363" s="127" t="str">
        <f>IF(A2363&lt;&gt;"",IF(MID(C2363,1,1)="c",$AS$26,IF(MID(C2363,1,1)="r",$AS$41,IF(MID(C2363,1,1)="p",#REF!,#REF!))),"")</f>
        <v/>
      </c>
      <c r="I2363" s="92" t="str">
        <f t="shared" si="371"/>
        <v/>
      </c>
      <c r="J2363" s="92" t="str">
        <f t="shared" si="372"/>
        <v/>
      </c>
      <c r="K2363" s="92" t="str">
        <f t="shared" si="373"/>
        <v/>
      </c>
      <c r="L2363" s="92" t="str">
        <f t="shared" si="374"/>
        <v/>
      </c>
      <c r="M2363" s="95" t="str">
        <f>IF(A2363&lt;&gt;"",IF(MID(C2363,1,1)="c",SigmaEpsConcrete(I2363,$AN$30:$AN$33,$AR$30:$AR$33,$AS$26,$AS$27,$AS$28,$AQ$20,$AU$19),""),"")</f>
        <v/>
      </c>
      <c r="N2363" s="95" t="str">
        <f>IF(A2363&lt;&gt;"",IF(MID(C2363,1,1)="r",SigmaEpsReinf(J2363,$AS$42:$AS$43,$AS$41,$AS$39,$AS$40,$AQ$38),""),"")</f>
        <v/>
      </c>
      <c r="Q2363" s="92" t="str">
        <f t="shared" si="376"/>
        <v/>
      </c>
      <c r="R2363" s="92" t="str">
        <f t="shared" si="377"/>
        <v/>
      </c>
      <c r="U2363" s="5"/>
      <c r="V2363" s="5"/>
      <c r="W2363" s="94" t="str">
        <f t="shared" si="375"/>
        <v/>
      </c>
      <c r="X2363" s="94" t="str">
        <f t="shared" si="378"/>
        <v/>
      </c>
      <c r="Y2363" s="5"/>
      <c r="BK2363" s="8"/>
      <c r="BL2363" s="5"/>
      <c r="BM2363" s="5"/>
      <c r="BN2363" s="5"/>
      <c r="BO2363" s="5"/>
      <c r="BP2363" s="1"/>
      <c r="BQ2363" s="1"/>
      <c r="BR2363" s="1"/>
      <c r="BS2363" s="1"/>
      <c r="BT2363" s="1"/>
      <c r="BU2363" s="4"/>
      <c r="BV2363" s="1"/>
      <c r="BW2363" s="3"/>
      <c r="BX2363" s="4"/>
      <c r="BY2363" s="5"/>
      <c r="BZ2363" s="5"/>
      <c r="CA2363" s="5"/>
      <c r="CB2363" s="5"/>
      <c r="CC2363" s="5"/>
      <c r="CD2363" s="43"/>
    </row>
    <row r="2364" spans="1:82" x14ac:dyDescent="0.25">
      <c r="A2364" s="8"/>
      <c r="B2364" s="5"/>
      <c r="C2364" s="5"/>
      <c r="D2364" s="5"/>
      <c r="E2364" s="5"/>
      <c r="F2364" s="94" t="str">
        <f t="shared" si="369"/>
        <v/>
      </c>
      <c r="G2364" s="94" t="str">
        <f t="shared" si="370"/>
        <v/>
      </c>
      <c r="H2364" s="127" t="str">
        <f>IF(A2364&lt;&gt;"",IF(MID(C2364,1,1)="c",$AS$26,IF(MID(C2364,1,1)="r",$AS$41,IF(MID(C2364,1,1)="p",#REF!,#REF!))),"")</f>
        <v/>
      </c>
      <c r="I2364" s="92" t="str">
        <f t="shared" si="371"/>
        <v/>
      </c>
      <c r="J2364" s="92" t="str">
        <f t="shared" si="372"/>
        <v/>
      </c>
      <c r="K2364" s="92" t="str">
        <f t="shared" si="373"/>
        <v/>
      </c>
      <c r="L2364" s="92" t="str">
        <f t="shared" si="374"/>
        <v/>
      </c>
      <c r="M2364" s="95" t="str">
        <f>IF(A2364&lt;&gt;"",IF(MID(C2364,1,1)="c",SigmaEpsConcrete(I2364,$AN$30:$AN$33,$AR$30:$AR$33,$AS$26,$AS$27,$AS$28,$AQ$20,$AU$19),""),"")</f>
        <v/>
      </c>
      <c r="N2364" s="95" t="str">
        <f>IF(A2364&lt;&gt;"",IF(MID(C2364,1,1)="r",SigmaEpsReinf(J2364,$AS$42:$AS$43,$AS$41,$AS$39,$AS$40,$AQ$38),""),"")</f>
        <v/>
      </c>
      <c r="Q2364" s="92" t="str">
        <f t="shared" si="376"/>
        <v/>
      </c>
      <c r="R2364" s="92" t="str">
        <f t="shared" si="377"/>
        <v/>
      </c>
      <c r="U2364" s="5"/>
      <c r="V2364" s="5"/>
      <c r="W2364" s="94" t="str">
        <f t="shared" si="375"/>
        <v/>
      </c>
      <c r="X2364" s="94" t="str">
        <f t="shared" si="378"/>
        <v/>
      </c>
      <c r="Y2364" s="5"/>
      <c r="BK2364" s="8"/>
      <c r="BL2364" s="5"/>
      <c r="BM2364" s="5"/>
      <c r="BN2364" s="5"/>
      <c r="BO2364" s="5"/>
      <c r="BP2364" s="1"/>
      <c r="BQ2364" s="1"/>
      <c r="BR2364" s="1"/>
      <c r="BS2364" s="1"/>
      <c r="BT2364" s="1"/>
      <c r="BU2364" s="4"/>
      <c r="BV2364" s="1"/>
      <c r="BW2364" s="3"/>
      <c r="BX2364" s="4"/>
      <c r="BY2364" s="5"/>
      <c r="BZ2364" s="5"/>
      <c r="CA2364" s="5"/>
      <c r="CB2364" s="5"/>
      <c r="CC2364" s="5"/>
      <c r="CD2364" s="43"/>
    </row>
    <row r="2365" spans="1:82" x14ac:dyDescent="0.25">
      <c r="A2365" s="8"/>
      <c r="B2365" s="5"/>
      <c r="C2365" s="5"/>
      <c r="D2365" s="5"/>
      <c r="E2365" s="5"/>
      <c r="F2365" s="94" t="str">
        <f t="shared" si="369"/>
        <v/>
      </c>
      <c r="G2365" s="94" t="str">
        <f t="shared" si="370"/>
        <v/>
      </c>
      <c r="H2365" s="127" t="str">
        <f>IF(A2365&lt;&gt;"",IF(MID(C2365,1,1)="c",$AS$26,IF(MID(C2365,1,1)="r",$AS$41,IF(MID(C2365,1,1)="p",#REF!,#REF!))),"")</f>
        <v/>
      </c>
      <c r="I2365" s="92" t="str">
        <f t="shared" si="371"/>
        <v/>
      </c>
      <c r="J2365" s="92" t="str">
        <f t="shared" si="372"/>
        <v/>
      </c>
      <c r="K2365" s="92" t="str">
        <f t="shared" si="373"/>
        <v/>
      </c>
      <c r="L2365" s="92" t="str">
        <f t="shared" si="374"/>
        <v/>
      </c>
      <c r="M2365" s="95" t="str">
        <f>IF(A2365&lt;&gt;"",IF(MID(C2365,1,1)="c",SigmaEpsConcrete(I2365,$AN$30:$AN$33,$AR$30:$AR$33,$AS$26,$AS$27,$AS$28,$AQ$20,$AU$19),""),"")</f>
        <v/>
      </c>
      <c r="N2365" s="95" t="str">
        <f>IF(A2365&lt;&gt;"",IF(MID(C2365,1,1)="r",SigmaEpsReinf(J2365,$AS$42:$AS$43,$AS$41,$AS$39,$AS$40,$AQ$38),""),"")</f>
        <v/>
      </c>
      <c r="Q2365" s="92" t="str">
        <f t="shared" si="376"/>
        <v/>
      </c>
      <c r="R2365" s="92" t="str">
        <f t="shared" si="377"/>
        <v/>
      </c>
      <c r="U2365" s="5"/>
      <c r="V2365" s="5"/>
      <c r="W2365" s="94" t="str">
        <f t="shared" si="375"/>
        <v/>
      </c>
      <c r="X2365" s="94" t="str">
        <f t="shared" si="378"/>
        <v/>
      </c>
      <c r="Y2365" s="5"/>
      <c r="BK2365" s="8"/>
      <c r="BL2365" s="5"/>
      <c r="BM2365" s="5"/>
      <c r="BN2365" s="5"/>
      <c r="BO2365" s="5"/>
      <c r="BP2365" s="1"/>
      <c r="BQ2365" s="1"/>
      <c r="BR2365" s="1"/>
      <c r="BS2365" s="1"/>
      <c r="BT2365" s="1"/>
      <c r="BU2365" s="4"/>
      <c r="BV2365" s="1"/>
      <c r="BW2365" s="3"/>
      <c r="BX2365" s="4"/>
      <c r="BY2365" s="5"/>
      <c r="BZ2365" s="5"/>
      <c r="CA2365" s="5"/>
      <c r="CB2365" s="5"/>
      <c r="CC2365" s="5"/>
      <c r="CD2365" s="43"/>
    </row>
    <row r="2366" spans="1:82" x14ac:dyDescent="0.25">
      <c r="A2366" s="8"/>
      <c r="B2366" s="5"/>
      <c r="C2366" s="5"/>
      <c r="D2366" s="5"/>
      <c r="E2366" s="5"/>
      <c r="F2366" s="94" t="str">
        <f t="shared" si="369"/>
        <v/>
      </c>
      <c r="G2366" s="94" t="str">
        <f t="shared" si="370"/>
        <v/>
      </c>
      <c r="H2366" s="127" t="str">
        <f>IF(A2366&lt;&gt;"",IF(MID(C2366,1,1)="c",$AS$26,IF(MID(C2366,1,1)="r",$AS$41,IF(MID(C2366,1,1)="p",#REF!,#REF!))),"")</f>
        <v/>
      </c>
      <c r="I2366" s="92" t="str">
        <f t="shared" si="371"/>
        <v/>
      </c>
      <c r="J2366" s="92" t="str">
        <f t="shared" si="372"/>
        <v/>
      </c>
      <c r="K2366" s="92" t="str">
        <f t="shared" si="373"/>
        <v/>
      </c>
      <c r="L2366" s="92" t="str">
        <f t="shared" si="374"/>
        <v/>
      </c>
      <c r="M2366" s="95" t="str">
        <f>IF(A2366&lt;&gt;"",IF(MID(C2366,1,1)="c",SigmaEpsConcrete(I2366,$AN$30:$AN$33,$AR$30:$AR$33,$AS$26,$AS$27,$AS$28,$AQ$20,$AU$19),""),"")</f>
        <v/>
      </c>
      <c r="N2366" s="95" t="str">
        <f>IF(A2366&lt;&gt;"",IF(MID(C2366,1,1)="r",SigmaEpsReinf(J2366,$AS$42:$AS$43,$AS$41,$AS$39,$AS$40,$AQ$38),""),"")</f>
        <v/>
      </c>
      <c r="Q2366" s="92" t="str">
        <f t="shared" si="376"/>
        <v/>
      </c>
      <c r="R2366" s="92" t="str">
        <f t="shared" si="377"/>
        <v/>
      </c>
      <c r="U2366" s="5"/>
      <c r="V2366" s="5"/>
      <c r="W2366" s="94" t="str">
        <f t="shared" si="375"/>
        <v/>
      </c>
      <c r="X2366" s="94" t="str">
        <f t="shared" si="378"/>
        <v/>
      </c>
      <c r="Y2366" s="5"/>
      <c r="BK2366" s="8"/>
      <c r="BL2366" s="5"/>
      <c r="BM2366" s="5"/>
      <c r="BN2366" s="5"/>
      <c r="BO2366" s="5"/>
      <c r="BP2366" s="1"/>
      <c r="BQ2366" s="1"/>
      <c r="BR2366" s="1"/>
      <c r="BS2366" s="1"/>
      <c r="BT2366" s="1"/>
      <c r="BU2366" s="4"/>
      <c r="BV2366" s="1"/>
      <c r="BW2366" s="3"/>
      <c r="BX2366" s="4"/>
      <c r="BY2366" s="5"/>
      <c r="BZ2366" s="5"/>
      <c r="CA2366" s="5"/>
      <c r="CB2366" s="5"/>
      <c r="CC2366" s="5"/>
      <c r="CD2366" s="43"/>
    </row>
    <row r="2367" spans="1:82" x14ac:dyDescent="0.25">
      <c r="A2367" s="8"/>
      <c r="B2367" s="5"/>
      <c r="C2367" s="5"/>
      <c r="D2367" s="5"/>
      <c r="E2367" s="5"/>
      <c r="F2367" s="94" t="str">
        <f t="shared" si="369"/>
        <v/>
      </c>
      <c r="G2367" s="94" t="str">
        <f t="shared" si="370"/>
        <v/>
      </c>
      <c r="H2367" s="127" t="str">
        <f>IF(A2367&lt;&gt;"",IF(MID(C2367,1,1)="c",$AS$26,IF(MID(C2367,1,1)="r",$AS$41,IF(MID(C2367,1,1)="p",#REF!,#REF!))),"")</f>
        <v/>
      </c>
      <c r="I2367" s="92" t="str">
        <f t="shared" si="371"/>
        <v/>
      </c>
      <c r="J2367" s="92" t="str">
        <f t="shared" si="372"/>
        <v/>
      </c>
      <c r="K2367" s="92" t="str">
        <f t="shared" si="373"/>
        <v/>
      </c>
      <c r="L2367" s="92" t="str">
        <f t="shared" si="374"/>
        <v/>
      </c>
      <c r="M2367" s="95" t="str">
        <f>IF(A2367&lt;&gt;"",IF(MID(C2367,1,1)="c",SigmaEpsConcrete(I2367,$AN$30:$AN$33,$AR$30:$AR$33,$AS$26,$AS$27,$AS$28,$AQ$20,$AU$19),""),"")</f>
        <v/>
      </c>
      <c r="N2367" s="95" t="str">
        <f>IF(A2367&lt;&gt;"",IF(MID(C2367,1,1)="r",SigmaEpsReinf(J2367,$AS$42:$AS$43,$AS$41,$AS$39,$AS$40,$AQ$38),""),"")</f>
        <v/>
      </c>
      <c r="Q2367" s="92" t="str">
        <f t="shared" si="376"/>
        <v/>
      </c>
      <c r="R2367" s="92" t="str">
        <f t="shared" si="377"/>
        <v/>
      </c>
      <c r="U2367" s="5"/>
      <c r="V2367" s="5"/>
      <c r="W2367" s="94" t="str">
        <f t="shared" si="375"/>
        <v/>
      </c>
      <c r="X2367" s="94" t="str">
        <f t="shared" si="378"/>
        <v/>
      </c>
      <c r="Y2367" s="5"/>
      <c r="BK2367" s="8"/>
      <c r="BL2367" s="5"/>
      <c r="BM2367" s="5"/>
      <c r="BN2367" s="5"/>
      <c r="BO2367" s="5"/>
      <c r="BP2367" s="1"/>
      <c r="BQ2367" s="1"/>
      <c r="BR2367" s="1"/>
      <c r="BS2367" s="1"/>
      <c r="BT2367" s="1"/>
      <c r="BU2367" s="4"/>
      <c r="BV2367" s="1"/>
      <c r="BW2367" s="3"/>
      <c r="BX2367" s="4"/>
      <c r="BY2367" s="5"/>
      <c r="BZ2367" s="5"/>
      <c r="CA2367" s="5"/>
      <c r="CB2367" s="5"/>
      <c r="CC2367" s="5"/>
      <c r="CD2367" s="43"/>
    </row>
    <row r="2368" spans="1:82" x14ac:dyDescent="0.25">
      <c r="A2368" s="8"/>
      <c r="B2368" s="5"/>
      <c r="C2368" s="5"/>
      <c r="D2368" s="5"/>
      <c r="E2368" s="5"/>
      <c r="F2368" s="94" t="str">
        <f t="shared" si="369"/>
        <v/>
      </c>
      <c r="G2368" s="94" t="str">
        <f t="shared" si="370"/>
        <v/>
      </c>
      <c r="H2368" s="127" t="str">
        <f>IF(A2368&lt;&gt;"",IF(MID(C2368,1,1)="c",$AS$26,IF(MID(C2368,1,1)="r",$AS$41,IF(MID(C2368,1,1)="p",#REF!,#REF!))),"")</f>
        <v/>
      </c>
      <c r="I2368" s="92" t="str">
        <f t="shared" si="371"/>
        <v/>
      </c>
      <c r="J2368" s="92" t="str">
        <f t="shared" si="372"/>
        <v/>
      </c>
      <c r="K2368" s="92" t="str">
        <f t="shared" si="373"/>
        <v/>
      </c>
      <c r="L2368" s="92" t="str">
        <f t="shared" si="374"/>
        <v/>
      </c>
      <c r="M2368" s="95" t="str">
        <f>IF(A2368&lt;&gt;"",IF(MID(C2368,1,1)="c",SigmaEpsConcrete(I2368,$AN$30:$AN$33,$AR$30:$AR$33,$AS$26,$AS$27,$AS$28,$AQ$20,$AU$19),""),"")</f>
        <v/>
      </c>
      <c r="N2368" s="95" t="str">
        <f>IF(A2368&lt;&gt;"",IF(MID(C2368,1,1)="r",SigmaEpsReinf(J2368,$AS$42:$AS$43,$AS$41,$AS$39,$AS$40,$AQ$38),""),"")</f>
        <v/>
      </c>
      <c r="Q2368" s="92" t="str">
        <f t="shared" si="376"/>
        <v/>
      </c>
      <c r="R2368" s="92" t="str">
        <f t="shared" si="377"/>
        <v/>
      </c>
      <c r="U2368" s="5"/>
      <c r="V2368" s="5"/>
      <c r="W2368" s="94" t="str">
        <f t="shared" si="375"/>
        <v/>
      </c>
      <c r="X2368" s="94" t="str">
        <f t="shared" si="378"/>
        <v/>
      </c>
      <c r="Y2368" s="5"/>
      <c r="BK2368" s="8"/>
      <c r="BL2368" s="5"/>
      <c r="BM2368" s="5"/>
      <c r="BN2368" s="5"/>
      <c r="BO2368" s="5"/>
      <c r="BP2368" s="1"/>
      <c r="BQ2368" s="1"/>
      <c r="BR2368" s="1"/>
      <c r="BS2368" s="1"/>
      <c r="BT2368" s="1"/>
      <c r="BU2368" s="4"/>
      <c r="BV2368" s="1"/>
      <c r="BW2368" s="3"/>
      <c r="BX2368" s="4"/>
      <c r="BY2368" s="5"/>
      <c r="BZ2368" s="5"/>
      <c r="CA2368" s="5"/>
      <c r="CB2368" s="5"/>
      <c r="CC2368" s="5"/>
      <c r="CD2368" s="43"/>
    </row>
    <row r="2369" spans="1:82" x14ac:dyDescent="0.25">
      <c r="A2369" s="8"/>
      <c r="B2369" s="5"/>
      <c r="C2369" s="5"/>
      <c r="D2369" s="5"/>
      <c r="E2369" s="5"/>
      <c r="F2369" s="94" t="str">
        <f t="shared" si="369"/>
        <v/>
      </c>
      <c r="G2369" s="94" t="str">
        <f t="shared" si="370"/>
        <v/>
      </c>
      <c r="H2369" s="127" t="str">
        <f>IF(A2369&lt;&gt;"",IF(MID(C2369,1,1)="c",$AS$26,IF(MID(C2369,1,1)="r",$AS$41,IF(MID(C2369,1,1)="p",#REF!,#REF!))),"")</f>
        <v/>
      </c>
      <c r="I2369" s="92" t="str">
        <f t="shared" si="371"/>
        <v/>
      </c>
      <c r="J2369" s="92" t="str">
        <f t="shared" si="372"/>
        <v/>
      </c>
      <c r="K2369" s="92" t="str">
        <f t="shared" si="373"/>
        <v/>
      </c>
      <c r="L2369" s="92" t="str">
        <f t="shared" si="374"/>
        <v/>
      </c>
      <c r="M2369" s="95" t="str">
        <f>IF(A2369&lt;&gt;"",IF(MID(C2369,1,1)="c",SigmaEpsConcrete(I2369,$AN$30:$AN$33,$AR$30:$AR$33,$AS$26,$AS$27,$AS$28,$AQ$20,$AU$19),""),"")</f>
        <v/>
      </c>
      <c r="N2369" s="95" t="str">
        <f>IF(A2369&lt;&gt;"",IF(MID(C2369,1,1)="r",SigmaEpsReinf(J2369,$AS$42:$AS$43,$AS$41,$AS$39,$AS$40,$AQ$38),""),"")</f>
        <v/>
      </c>
      <c r="Q2369" s="92" t="str">
        <f t="shared" si="376"/>
        <v/>
      </c>
      <c r="R2369" s="92" t="str">
        <f t="shared" si="377"/>
        <v/>
      </c>
      <c r="U2369" s="5"/>
      <c r="V2369" s="5"/>
      <c r="W2369" s="94" t="str">
        <f t="shared" si="375"/>
        <v/>
      </c>
      <c r="X2369" s="94" t="str">
        <f t="shared" si="378"/>
        <v/>
      </c>
      <c r="Y2369" s="5"/>
      <c r="BK2369" s="8"/>
      <c r="BL2369" s="5"/>
      <c r="BM2369" s="5"/>
      <c r="BN2369" s="5"/>
      <c r="BO2369" s="5"/>
      <c r="BP2369" s="1"/>
      <c r="BQ2369" s="1"/>
      <c r="BR2369" s="1"/>
      <c r="BS2369" s="1"/>
      <c r="BT2369" s="1"/>
      <c r="BU2369" s="4"/>
      <c r="BV2369" s="1"/>
      <c r="BW2369" s="3"/>
      <c r="BX2369" s="4"/>
      <c r="BY2369" s="5"/>
      <c r="BZ2369" s="5"/>
      <c r="CA2369" s="5"/>
      <c r="CB2369" s="5"/>
      <c r="CC2369" s="5"/>
      <c r="CD2369" s="43"/>
    </row>
    <row r="2370" spans="1:82" x14ac:dyDescent="0.25">
      <c r="A2370" s="8"/>
      <c r="B2370" s="5"/>
      <c r="C2370" s="5"/>
      <c r="D2370" s="5"/>
      <c r="E2370" s="5"/>
      <c r="F2370" s="94" t="str">
        <f t="shared" si="369"/>
        <v/>
      </c>
      <c r="G2370" s="94" t="str">
        <f t="shared" si="370"/>
        <v/>
      </c>
      <c r="H2370" s="127" t="str">
        <f>IF(A2370&lt;&gt;"",IF(MID(C2370,1,1)="c",$AS$26,IF(MID(C2370,1,1)="r",$AS$41,IF(MID(C2370,1,1)="p",#REF!,#REF!))),"")</f>
        <v/>
      </c>
      <c r="I2370" s="92" t="str">
        <f t="shared" si="371"/>
        <v/>
      </c>
      <c r="J2370" s="92" t="str">
        <f t="shared" si="372"/>
        <v/>
      </c>
      <c r="K2370" s="92" t="str">
        <f t="shared" si="373"/>
        <v/>
      </c>
      <c r="L2370" s="92" t="str">
        <f t="shared" si="374"/>
        <v/>
      </c>
      <c r="M2370" s="95" t="str">
        <f>IF(A2370&lt;&gt;"",IF(MID(C2370,1,1)="c",SigmaEpsConcrete(I2370,$AN$30:$AN$33,$AR$30:$AR$33,$AS$26,$AS$27,$AS$28,$AQ$20,$AU$19),""),"")</f>
        <v/>
      </c>
      <c r="N2370" s="95" t="str">
        <f>IF(A2370&lt;&gt;"",IF(MID(C2370,1,1)="r",SigmaEpsReinf(J2370,$AS$42:$AS$43,$AS$41,$AS$39,$AS$40,$AQ$38),""),"")</f>
        <v/>
      </c>
      <c r="Q2370" s="92" t="str">
        <f t="shared" si="376"/>
        <v/>
      </c>
      <c r="R2370" s="92" t="str">
        <f t="shared" si="377"/>
        <v/>
      </c>
      <c r="U2370" s="5"/>
      <c r="V2370" s="5"/>
      <c r="W2370" s="94" t="str">
        <f t="shared" si="375"/>
        <v/>
      </c>
      <c r="X2370" s="94" t="str">
        <f t="shared" si="378"/>
        <v/>
      </c>
      <c r="Y2370" s="5"/>
      <c r="BK2370" s="8"/>
      <c r="BL2370" s="5"/>
      <c r="BM2370" s="5"/>
      <c r="BN2370" s="5"/>
      <c r="BO2370" s="5"/>
      <c r="BP2370" s="1"/>
      <c r="BQ2370" s="1"/>
      <c r="BR2370" s="1"/>
      <c r="BS2370" s="1"/>
      <c r="BT2370" s="1"/>
      <c r="BU2370" s="4"/>
      <c r="BV2370" s="1"/>
      <c r="BW2370" s="3"/>
      <c r="BX2370" s="4"/>
      <c r="BY2370" s="5"/>
      <c r="BZ2370" s="5"/>
      <c r="CA2370" s="5"/>
      <c r="CB2370" s="5"/>
      <c r="CC2370" s="5"/>
      <c r="CD2370" s="43"/>
    </row>
    <row r="2371" spans="1:82" x14ac:dyDescent="0.25">
      <c r="A2371" s="8"/>
      <c r="B2371" s="5"/>
      <c r="C2371" s="5"/>
      <c r="D2371" s="5"/>
      <c r="E2371" s="5"/>
      <c r="F2371" s="94" t="str">
        <f t="shared" si="369"/>
        <v/>
      </c>
      <c r="G2371" s="94" t="str">
        <f t="shared" si="370"/>
        <v/>
      </c>
      <c r="H2371" s="127" t="str">
        <f>IF(A2371&lt;&gt;"",IF(MID(C2371,1,1)="c",$AS$26,IF(MID(C2371,1,1)="r",$AS$41,IF(MID(C2371,1,1)="p",#REF!,#REF!))),"")</f>
        <v/>
      </c>
      <c r="I2371" s="92" t="str">
        <f t="shared" si="371"/>
        <v/>
      </c>
      <c r="J2371" s="92" t="str">
        <f t="shared" si="372"/>
        <v/>
      </c>
      <c r="K2371" s="92" t="str">
        <f t="shared" si="373"/>
        <v/>
      </c>
      <c r="L2371" s="92" t="str">
        <f t="shared" si="374"/>
        <v/>
      </c>
      <c r="M2371" s="95" t="str">
        <f>IF(A2371&lt;&gt;"",IF(MID(C2371,1,1)="c",SigmaEpsConcrete(I2371,$AN$30:$AN$33,$AR$30:$AR$33,$AS$26,$AS$27,$AS$28,$AQ$20,$AU$19),""),"")</f>
        <v/>
      </c>
      <c r="N2371" s="95" t="str">
        <f>IF(A2371&lt;&gt;"",IF(MID(C2371,1,1)="r",SigmaEpsReinf(J2371,$AS$42:$AS$43,$AS$41,$AS$39,$AS$40,$AQ$38),""),"")</f>
        <v/>
      </c>
      <c r="Q2371" s="92" t="str">
        <f t="shared" si="376"/>
        <v/>
      </c>
      <c r="R2371" s="92" t="str">
        <f t="shared" si="377"/>
        <v/>
      </c>
      <c r="U2371" s="5"/>
      <c r="V2371" s="5"/>
      <c r="W2371" s="94" t="str">
        <f t="shared" si="375"/>
        <v/>
      </c>
      <c r="X2371" s="94" t="str">
        <f t="shared" si="378"/>
        <v/>
      </c>
      <c r="Y2371" s="5"/>
      <c r="BK2371" s="8"/>
      <c r="BL2371" s="5"/>
      <c r="BM2371" s="5"/>
      <c r="BN2371" s="5"/>
      <c r="BO2371" s="5"/>
      <c r="BP2371" s="1"/>
      <c r="BQ2371" s="1"/>
      <c r="BR2371" s="1"/>
      <c r="BS2371" s="1"/>
      <c r="BT2371" s="1"/>
      <c r="BU2371" s="4"/>
      <c r="BV2371" s="1"/>
      <c r="BW2371" s="3"/>
      <c r="BX2371" s="4"/>
      <c r="BY2371" s="5"/>
      <c r="BZ2371" s="5"/>
      <c r="CA2371" s="5"/>
      <c r="CB2371" s="5"/>
      <c r="CC2371" s="5"/>
      <c r="CD2371" s="43"/>
    </row>
    <row r="2372" spans="1:82" x14ac:dyDescent="0.25">
      <c r="A2372" s="8"/>
      <c r="B2372" s="5"/>
      <c r="C2372" s="5"/>
      <c r="D2372" s="5"/>
      <c r="E2372" s="5"/>
      <c r="F2372" s="94" t="str">
        <f t="shared" si="369"/>
        <v/>
      </c>
      <c r="G2372" s="94" t="str">
        <f t="shared" si="370"/>
        <v/>
      </c>
      <c r="H2372" s="127" t="str">
        <f>IF(A2372&lt;&gt;"",IF(MID(C2372,1,1)="c",$AS$26,IF(MID(C2372,1,1)="r",$AS$41,IF(MID(C2372,1,1)="p",#REF!,#REF!))),"")</f>
        <v/>
      </c>
      <c r="I2372" s="92" t="str">
        <f t="shared" si="371"/>
        <v/>
      </c>
      <c r="J2372" s="92" t="str">
        <f t="shared" si="372"/>
        <v/>
      </c>
      <c r="K2372" s="92" t="str">
        <f t="shared" si="373"/>
        <v/>
      </c>
      <c r="L2372" s="92" t="str">
        <f t="shared" si="374"/>
        <v/>
      </c>
      <c r="M2372" s="95" t="str">
        <f>IF(A2372&lt;&gt;"",IF(MID(C2372,1,1)="c",SigmaEpsConcrete(I2372,$AN$30:$AN$33,$AR$30:$AR$33,$AS$26,$AS$27,$AS$28,$AQ$20,$AU$19),""),"")</f>
        <v/>
      </c>
      <c r="N2372" s="95" t="str">
        <f>IF(A2372&lt;&gt;"",IF(MID(C2372,1,1)="r",SigmaEpsReinf(J2372,$AS$42:$AS$43,$AS$41,$AS$39,$AS$40,$AQ$38),""),"")</f>
        <v/>
      </c>
      <c r="Q2372" s="92" t="str">
        <f t="shared" si="376"/>
        <v/>
      </c>
      <c r="R2372" s="92" t="str">
        <f t="shared" si="377"/>
        <v/>
      </c>
      <c r="U2372" s="5"/>
      <c r="V2372" s="5"/>
      <c r="W2372" s="94" t="str">
        <f t="shared" si="375"/>
        <v/>
      </c>
      <c r="X2372" s="94" t="str">
        <f t="shared" si="378"/>
        <v/>
      </c>
      <c r="Y2372" s="5"/>
      <c r="BK2372" s="8"/>
      <c r="BL2372" s="5"/>
      <c r="BM2372" s="5"/>
      <c r="BN2372" s="5"/>
      <c r="BO2372" s="5"/>
      <c r="BP2372" s="1"/>
      <c r="BQ2372" s="1"/>
      <c r="BR2372" s="1"/>
      <c r="BS2372" s="1"/>
      <c r="BT2372" s="1"/>
      <c r="BU2372" s="4"/>
      <c r="BV2372" s="1"/>
      <c r="BW2372" s="3"/>
      <c r="BX2372" s="4"/>
      <c r="BY2372" s="5"/>
      <c r="BZ2372" s="5"/>
      <c r="CA2372" s="5"/>
      <c r="CB2372" s="5"/>
      <c r="CC2372" s="5"/>
      <c r="CD2372" s="43"/>
    </row>
    <row r="2373" spans="1:82" x14ac:dyDescent="0.25">
      <c r="A2373" s="8"/>
      <c r="B2373" s="5"/>
      <c r="C2373" s="5"/>
      <c r="D2373" s="5"/>
      <c r="E2373" s="5"/>
      <c r="F2373" s="94" t="str">
        <f t="shared" si="369"/>
        <v/>
      </c>
      <c r="G2373" s="94" t="str">
        <f t="shared" si="370"/>
        <v/>
      </c>
      <c r="H2373" s="127" t="str">
        <f>IF(A2373&lt;&gt;"",IF(MID(C2373,1,1)="c",$AS$26,IF(MID(C2373,1,1)="r",$AS$41,IF(MID(C2373,1,1)="p",#REF!,#REF!))),"")</f>
        <v/>
      </c>
      <c r="I2373" s="92" t="str">
        <f t="shared" si="371"/>
        <v/>
      </c>
      <c r="J2373" s="92" t="str">
        <f t="shared" si="372"/>
        <v/>
      </c>
      <c r="K2373" s="92" t="str">
        <f t="shared" si="373"/>
        <v/>
      </c>
      <c r="L2373" s="92" t="str">
        <f t="shared" si="374"/>
        <v/>
      </c>
      <c r="M2373" s="95" t="str">
        <f>IF(A2373&lt;&gt;"",IF(MID(C2373,1,1)="c",SigmaEpsConcrete(I2373,$AN$30:$AN$33,$AR$30:$AR$33,$AS$26,$AS$27,$AS$28,$AQ$20,$AU$19),""),"")</f>
        <v/>
      </c>
      <c r="N2373" s="95" t="str">
        <f>IF(A2373&lt;&gt;"",IF(MID(C2373,1,1)="r",SigmaEpsReinf(J2373,$AS$42:$AS$43,$AS$41,$AS$39,$AS$40,$AQ$38),""),"")</f>
        <v/>
      </c>
      <c r="Q2373" s="92" t="str">
        <f t="shared" si="376"/>
        <v/>
      </c>
      <c r="R2373" s="92" t="str">
        <f t="shared" si="377"/>
        <v/>
      </c>
      <c r="U2373" s="5"/>
      <c r="V2373" s="5"/>
      <c r="W2373" s="94" t="str">
        <f t="shared" si="375"/>
        <v/>
      </c>
      <c r="X2373" s="94" t="str">
        <f t="shared" si="378"/>
        <v/>
      </c>
      <c r="Y2373" s="5"/>
      <c r="BK2373" s="8"/>
      <c r="BL2373" s="5"/>
      <c r="BM2373" s="5"/>
      <c r="BN2373" s="5"/>
      <c r="BO2373" s="5"/>
      <c r="BP2373" s="1"/>
      <c r="BQ2373" s="1"/>
      <c r="BR2373" s="1"/>
      <c r="BS2373" s="1"/>
      <c r="BT2373" s="1"/>
      <c r="BU2373" s="4"/>
      <c r="BV2373" s="1"/>
      <c r="BW2373" s="3"/>
      <c r="BX2373" s="4"/>
      <c r="BY2373" s="5"/>
      <c r="BZ2373" s="5"/>
      <c r="CA2373" s="5"/>
      <c r="CB2373" s="5"/>
      <c r="CC2373" s="5"/>
      <c r="CD2373" s="43"/>
    </row>
    <row r="2374" spans="1:82" x14ac:dyDescent="0.25">
      <c r="A2374" s="8"/>
      <c r="B2374" s="5"/>
      <c r="C2374" s="5"/>
      <c r="D2374" s="5"/>
      <c r="E2374" s="5"/>
      <c r="F2374" s="94" t="str">
        <f t="shared" si="369"/>
        <v/>
      </c>
      <c r="G2374" s="94" t="str">
        <f t="shared" si="370"/>
        <v/>
      </c>
      <c r="H2374" s="127" t="str">
        <f>IF(A2374&lt;&gt;"",IF(MID(C2374,1,1)="c",$AS$26,IF(MID(C2374,1,1)="r",$AS$41,IF(MID(C2374,1,1)="p",#REF!,#REF!))),"")</f>
        <v/>
      </c>
      <c r="I2374" s="92" t="str">
        <f t="shared" si="371"/>
        <v/>
      </c>
      <c r="J2374" s="92" t="str">
        <f t="shared" si="372"/>
        <v/>
      </c>
      <c r="K2374" s="92" t="str">
        <f t="shared" si="373"/>
        <v/>
      </c>
      <c r="L2374" s="92" t="str">
        <f t="shared" si="374"/>
        <v/>
      </c>
      <c r="M2374" s="95" t="str">
        <f>IF(A2374&lt;&gt;"",IF(MID(C2374,1,1)="c",SigmaEpsConcrete(I2374,$AN$30:$AN$33,$AR$30:$AR$33,$AS$26,$AS$27,$AS$28,$AQ$20,$AU$19),""),"")</f>
        <v/>
      </c>
      <c r="N2374" s="95" t="str">
        <f>IF(A2374&lt;&gt;"",IF(MID(C2374,1,1)="r",SigmaEpsReinf(J2374,$AS$42:$AS$43,$AS$41,$AS$39,$AS$40,$AQ$38),""),"")</f>
        <v/>
      </c>
      <c r="Q2374" s="92" t="str">
        <f t="shared" si="376"/>
        <v/>
      </c>
      <c r="R2374" s="92" t="str">
        <f t="shared" si="377"/>
        <v/>
      </c>
      <c r="U2374" s="5"/>
      <c r="V2374" s="5"/>
      <c r="W2374" s="94" t="str">
        <f t="shared" si="375"/>
        <v/>
      </c>
      <c r="X2374" s="94" t="str">
        <f t="shared" si="378"/>
        <v/>
      </c>
      <c r="Y2374" s="5"/>
      <c r="BK2374" s="8"/>
      <c r="BL2374" s="5"/>
      <c r="BM2374" s="5"/>
      <c r="BN2374" s="5"/>
      <c r="BO2374" s="5"/>
      <c r="BP2374" s="1"/>
      <c r="BQ2374" s="1"/>
      <c r="BR2374" s="1"/>
      <c r="BS2374" s="1"/>
      <c r="BT2374" s="1"/>
      <c r="BU2374" s="4"/>
      <c r="BV2374" s="1"/>
      <c r="BW2374" s="3"/>
      <c r="BX2374" s="4"/>
      <c r="BY2374" s="5"/>
      <c r="BZ2374" s="5"/>
      <c r="CA2374" s="5"/>
      <c r="CB2374" s="5"/>
      <c r="CC2374" s="5"/>
      <c r="CD2374" s="43"/>
    </row>
    <row r="2375" spans="1:82" x14ac:dyDescent="0.25">
      <c r="A2375" s="8"/>
      <c r="B2375" s="5"/>
      <c r="C2375" s="5"/>
      <c r="D2375" s="5"/>
      <c r="E2375" s="5"/>
      <c r="F2375" s="94" t="str">
        <f t="shared" si="369"/>
        <v/>
      </c>
      <c r="G2375" s="94" t="str">
        <f t="shared" si="370"/>
        <v/>
      </c>
      <c r="H2375" s="127" t="str">
        <f>IF(A2375&lt;&gt;"",IF(MID(C2375,1,1)="c",$AS$26,IF(MID(C2375,1,1)="r",$AS$41,IF(MID(C2375,1,1)="p",#REF!,#REF!))),"")</f>
        <v/>
      </c>
      <c r="I2375" s="92" t="str">
        <f t="shared" si="371"/>
        <v/>
      </c>
      <c r="J2375" s="92" t="str">
        <f t="shared" si="372"/>
        <v/>
      </c>
      <c r="K2375" s="92" t="str">
        <f t="shared" si="373"/>
        <v/>
      </c>
      <c r="L2375" s="92" t="str">
        <f t="shared" si="374"/>
        <v/>
      </c>
      <c r="M2375" s="95" t="str">
        <f>IF(A2375&lt;&gt;"",IF(MID(C2375,1,1)="c",SigmaEpsConcrete(I2375,$AN$30:$AN$33,$AR$30:$AR$33,$AS$26,$AS$27,$AS$28,$AQ$20,$AU$19),""),"")</f>
        <v/>
      </c>
      <c r="N2375" s="95" t="str">
        <f>IF(A2375&lt;&gt;"",IF(MID(C2375,1,1)="r",SigmaEpsReinf(J2375,$AS$42:$AS$43,$AS$41,$AS$39,$AS$40,$AQ$38),""),"")</f>
        <v/>
      </c>
      <c r="Q2375" s="92" t="str">
        <f t="shared" si="376"/>
        <v/>
      </c>
      <c r="R2375" s="92" t="str">
        <f t="shared" si="377"/>
        <v/>
      </c>
      <c r="U2375" s="5"/>
      <c r="V2375" s="5"/>
      <c r="W2375" s="94" t="str">
        <f t="shared" si="375"/>
        <v/>
      </c>
      <c r="X2375" s="94" t="str">
        <f t="shared" si="378"/>
        <v/>
      </c>
      <c r="Y2375" s="5"/>
      <c r="BK2375" s="8"/>
      <c r="BL2375" s="5"/>
      <c r="BM2375" s="5"/>
      <c r="BN2375" s="5"/>
      <c r="BO2375" s="5"/>
      <c r="BP2375" s="1"/>
      <c r="BQ2375" s="1"/>
      <c r="BR2375" s="1"/>
      <c r="BS2375" s="1"/>
      <c r="BT2375" s="1"/>
      <c r="BU2375" s="4"/>
      <c r="BV2375" s="1"/>
      <c r="BW2375" s="3"/>
      <c r="BX2375" s="4"/>
      <c r="BY2375" s="5"/>
      <c r="BZ2375" s="5"/>
      <c r="CA2375" s="5"/>
      <c r="CB2375" s="5"/>
      <c r="CC2375" s="5"/>
      <c r="CD2375" s="43"/>
    </row>
    <row r="2376" spans="1:82" x14ac:dyDescent="0.25">
      <c r="A2376" s="8"/>
      <c r="B2376" s="5"/>
      <c r="C2376" s="5"/>
      <c r="D2376" s="5"/>
      <c r="E2376" s="5"/>
      <c r="F2376" s="94" t="str">
        <f t="shared" si="369"/>
        <v/>
      </c>
      <c r="G2376" s="94" t="str">
        <f t="shared" si="370"/>
        <v/>
      </c>
      <c r="H2376" s="127" t="str">
        <f>IF(A2376&lt;&gt;"",IF(MID(C2376,1,1)="c",$AS$26,IF(MID(C2376,1,1)="r",$AS$41,IF(MID(C2376,1,1)="p",#REF!,#REF!))),"")</f>
        <v/>
      </c>
      <c r="I2376" s="92" t="str">
        <f t="shared" si="371"/>
        <v/>
      </c>
      <c r="J2376" s="92" t="str">
        <f t="shared" si="372"/>
        <v/>
      </c>
      <c r="K2376" s="92" t="str">
        <f t="shared" si="373"/>
        <v/>
      </c>
      <c r="L2376" s="92" t="str">
        <f t="shared" si="374"/>
        <v/>
      </c>
      <c r="M2376" s="95" t="str">
        <f>IF(A2376&lt;&gt;"",IF(MID(C2376,1,1)="c",SigmaEpsConcrete(I2376,$AN$30:$AN$33,$AR$30:$AR$33,$AS$26,$AS$27,$AS$28,$AQ$20,$AU$19),""),"")</f>
        <v/>
      </c>
      <c r="N2376" s="95" t="str">
        <f>IF(A2376&lt;&gt;"",IF(MID(C2376,1,1)="r",SigmaEpsReinf(J2376,$AS$42:$AS$43,$AS$41,$AS$39,$AS$40,$AQ$38),""),"")</f>
        <v/>
      </c>
      <c r="Q2376" s="92" t="str">
        <f t="shared" si="376"/>
        <v/>
      </c>
      <c r="R2376" s="92" t="str">
        <f t="shared" si="377"/>
        <v/>
      </c>
      <c r="U2376" s="5"/>
      <c r="V2376" s="5"/>
      <c r="W2376" s="94" t="str">
        <f t="shared" si="375"/>
        <v/>
      </c>
      <c r="X2376" s="94" t="str">
        <f t="shared" si="378"/>
        <v/>
      </c>
      <c r="Y2376" s="5"/>
      <c r="BK2376" s="8"/>
      <c r="BL2376" s="5"/>
      <c r="BM2376" s="5"/>
      <c r="BN2376" s="5"/>
      <c r="BO2376" s="5"/>
      <c r="BP2376" s="1"/>
      <c r="BQ2376" s="1"/>
      <c r="BR2376" s="1"/>
      <c r="BS2376" s="1"/>
      <c r="BT2376" s="1"/>
      <c r="BU2376" s="4"/>
      <c r="BV2376" s="1"/>
      <c r="BW2376" s="3"/>
      <c r="BX2376" s="4"/>
      <c r="BY2376" s="5"/>
      <c r="BZ2376" s="5"/>
      <c r="CA2376" s="5"/>
      <c r="CB2376" s="5"/>
      <c r="CC2376" s="5"/>
      <c r="CD2376" s="43"/>
    </row>
    <row r="2377" spans="1:82" x14ac:dyDescent="0.25">
      <c r="A2377" s="8"/>
      <c r="B2377" s="5"/>
      <c r="C2377" s="5"/>
      <c r="D2377" s="5"/>
      <c r="E2377" s="5"/>
      <c r="F2377" s="94" t="str">
        <f t="shared" si="369"/>
        <v/>
      </c>
      <c r="G2377" s="94" t="str">
        <f t="shared" si="370"/>
        <v/>
      </c>
      <c r="H2377" s="127" t="str">
        <f>IF(A2377&lt;&gt;"",IF(MID(C2377,1,1)="c",$AS$26,IF(MID(C2377,1,1)="r",$AS$41,IF(MID(C2377,1,1)="p",#REF!,#REF!))),"")</f>
        <v/>
      </c>
      <c r="I2377" s="92" t="str">
        <f t="shared" si="371"/>
        <v/>
      </c>
      <c r="J2377" s="92" t="str">
        <f t="shared" si="372"/>
        <v/>
      </c>
      <c r="K2377" s="92" t="str">
        <f t="shared" si="373"/>
        <v/>
      </c>
      <c r="L2377" s="92" t="str">
        <f t="shared" si="374"/>
        <v/>
      </c>
      <c r="M2377" s="95" t="str">
        <f>IF(A2377&lt;&gt;"",IF(MID(C2377,1,1)="c",SigmaEpsConcrete(I2377,$AN$30:$AN$33,$AR$30:$AR$33,$AS$26,$AS$27,$AS$28,$AQ$20,$AU$19),""),"")</f>
        <v/>
      </c>
      <c r="N2377" s="95" t="str">
        <f>IF(A2377&lt;&gt;"",IF(MID(C2377,1,1)="r",SigmaEpsReinf(J2377,$AS$42:$AS$43,$AS$41,$AS$39,$AS$40,$AQ$38),""),"")</f>
        <v/>
      </c>
      <c r="Q2377" s="92" t="str">
        <f t="shared" si="376"/>
        <v/>
      </c>
      <c r="R2377" s="92" t="str">
        <f t="shared" si="377"/>
        <v/>
      </c>
      <c r="U2377" s="5"/>
      <c r="V2377" s="5"/>
      <c r="W2377" s="94" t="str">
        <f t="shared" si="375"/>
        <v/>
      </c>
      <c r="X2377" s="94" t="str">
        <f t="shared" si="378"/>
        <v/>
      </c>
      <c r="Y2377" s="5"/>
      <c r="BK2377" s="8"/>
      <c r="BL2377" s="5"/>
      <c r="BM2377" s="5"/>
      <c r="BN2377" s="5"/>
      <c r="BO2377" s="5"/>
      <c r="BP2377" s="1"/>
      <c r="BQ2377" s="1"/>
      <c r="BR2377" s="1"/>
      <c r="BS2377" s="1"/>
      <c r="BT2377" s="1"/>
      <c r="BU2377" s="4"/>
      <c r="BV2377" s="1"/>
      <c r="BW2377" s="3"/>
      <c r="BX2377" s="4"/>
      <c r="BY2377" s="5"/>
      <c r="BZ2377" s="5"/>
      <c r="CA2377" s="5"/>
      <c r="CB2377" s="5"/>
      <c r="CC2377" s="5"/>
      <c r="CD2377" s="43"/>
    </row>
    <row r="2378" spans="1:82" x14ac:dyDescent="0.25">
      <c r="A2378" s="8"/>
      <c r="B2378" s="5"/>
      <c r="C2378" s="5"/>
      <c r="D2378" s="5"/>
      <c r="E2378" s="5"/>
      <c r="F2378" s="94" t="str">
        <f t="shared" ref="F2378:F2441" si="379">IF(A2378&lt;&gt;"",(D2378-$AU$86)/10,"")</f>
        <v/>
      </c>
      <c r="G2378" s="94" t="str">
        <f t="shared" ref="G2378:G2441" si="380">IF(A2378&lt;&gt;"",(E2378-$AU$87)/10,"")</f>
        <v/>
      </c>
      <c r="H2378" s="127" t="str">
        <f>IF(A2378&lt;&gt;"",IF(MID(C2378,1,1)="c",$AS$26,IF(MID(C2378,1,1)="r",$AS$41,IF(MID(C2378,1,1)="p",#REF!,#REF!))),"")</f>
        <v/>
      </c>
      <c r="I2378" s="92" t="str">
        <f t="shared" ref="I2378:I2441" si="381">IF($A2378&lt;&gt;"",IF(MID($C2378,1,1)="c",$Y$3+$Y$4*$F2378+$Y$5*$G2378+$BR$43,""),"")</f>
        <v/>
      </c>
      <c r="J2378" s="92" t="str">
        <f t="shared" ref="J2378:J2441" si="382">IF($A2378&lt;&gt;"",IF(MID($C2378,1,1)="r",$Y$3+$Y$4*$F2378+$Y$5*$G2378+$BR$43,""),"")</f>
        <v/>
      </c>
      <c r="K2378" s="92" t="str">
        <f t="shared" ref="K2378:K2441" si="383">IF($A2378&lt;&gt;"",IF(MID($C2378,1,1)="u",$Y$3+$Y$4*$F2378+$Y$5*$G2378+$BR$43,""),"")</f>
        <v/>
      </c>
      <c r="L2378" s="92" t="str">
        <f t="shared" ref="L2378:L2441" si="384">IF($A2378&lt;&gt;"",IF(MID($C2378,1,1)="p",$Y$3+$Y$4*$F2378+$Y$5*$G2378+$BR$43,""),"")</f>
        <v/>
      </c>
      <c r="M2378" s="95" t="str">
        <f>IF(A2378&lt;&gt;"",IF(MID(C2378,1,1)="c",SigmaEpsConcrete(I2378,$AN$30:$AN$33,$AR$30:$AR$33,$AS$26,$AS$27,$AS$28,$AQ$20,$AU$19),""),"")</f>
        <v/>
      </c>
      <c r="N2378" s="95" t="str">
        <f>IF(A2378&lt;&gt;"",IF(MID(C2378,1,1)="r",SigmaEpsReinf(J2378,$AS$42:$AS$43,$AS$41,$AS$39,$AS$40,$AQ$38),""),"")</f>
        <v/>
      </c>
      <c r="Q2378" s="92" t="str">
        <f t="shared" si="376"/>
        <v/>
      </c>
      <c r="R2378" s="92" t="str">
        <f t="shared" si="377"/>
        <v/>
      </c>
      <c r="U2378" s="5"/>
      <c r="V2378" s="5"/>
      <c r="W2378" s="94" t="str">
        <f t="shared" ref="W2378:W2441" si="385">IF(A2378&lt;&gt;"",F2378-$AU$105,"")</f>
        <v/>
      </c>
      <c r="X2378" s="94" t="str">
        <f t="shared" si="378"/>
        <v/>
      </c>
      <c r="Y2378" s="5"/>
      <c r="BK2378" s="8"/>
      <c r="BL2378" s="5"/>
      <c r="BM2378" s="5"/>
      <c r="BN2378" s="5"/>
      <c r="BO2378" s="5"/>
      <c r="BP2378" s="1"/>
      <c r="BQ2378" s="1"/>
      <c r="BR2378" s="1"/>
      <c r="BS2378" s="1"/>
      <c r="BT2378" s="1"/>
      <c r="BU2378" s="4"/>
      <c r="BV2378" s="1"/>
      <c r="BW2378" s="3"/>
      <c r="BX2378" s="4"/>
      <c r="BY2378" s="5"/>
      <c r="BZ2378" s="5"/>
      <c r="CA2378" s="5"/>
      <c r="CB2378" s="5"/>
      <c r="CC2378" s="5"/>
      <c r="CD2378" s="43"/>
    </row>
    <row r="2379" spans="1:82" x14ac:dyDescent="0.25">
      <c r="A2379" s="8"/>
      <c r="B2379" s="5"/>
      <c r="C2379" s="5"/>
      <c r="D2379" s="5"/>
      <c r="E2379" s="5"/>
      <c r="F2379" s="94" t="str">
        <f t="shared" si="379"/>
        <v/>
      </c>
      <c r="G2379" s="94" t="str">
        <f t="shared" si="380"/>
        <v/>
      </c>
      <c r="H2379" s="127" t="str">
        <f>IF(A2379&lt;&gt;"",IF(MID(C2379,1,1)="c",$AS$26,IF(MID(C2379,1,1)="r",$AS$41,IF(MID(C2379,1,1)="p",#REF!,#REF!))),"")</f>
        <v/>
      </c>
      <c r="I2379" s="92" t="str">
        <f t="shared" si="381"/>
        <v/>
      </c>
      <c r="J2379" s="92" t="str">
        <f t="shared" si="382"/>
        <v/>
      </c>
      <c r="K2379" s="92" t="str">
        <f t="shared" si="383"/>
        <v/>
      </c>
      <c r="L2379" s="92" t="str">
        <f t="shared" si="384"/>
        <v/>
      </c>
      <c r="M2379" s="95" t="str">
        <f>IF(A2379&lt;&gt;"",IF(MID(C2379,1,1)="c",SigmaEpsConcrete(I2379,$AN$30:$AN$33,$AR$30:$AR$33,$AS$26,$AS$27,$AS$28,$AQ$20,$AU$19),""),"")</f>
        <v/>
      </c>
      <c r="N2379" s="95" t="str">
        <f>IF(A2379&lt;&gt;"",IF(MID(C2379,1,1)="r",SigmaEpsReinf(J2379,$AS$42:$AS$43,$AS$41,$AS$39,$AS$40,$AQ$38),""),"")</f>
        <v/>
      </c>
      <c r="Q2379" s="92" t="str">
        <f t="shared" ref="Q2379:Q2442" si="386">IF(A2379&lt;&gt;"",IF(MID(C2379,1,1)="c",IF(ISERROR(M2379/I2379),"",M2379/I2379),""),"")</f>
        <v/>
      </c>
      <c r="R2379" s="92" t="str">
        <f t="shared" ref="R2379:R2442" si="387">IF(A2379&lt;&gt;"",IF(MID(C2379,1,1)="r",IF(ISERROR(N2379/J2379),"",N2379/J2379),""),"")</f>
        <v/>
      </c>
      <c r="U2379" s="5"/>
      <c r="V2379" s="5"/>
      <c r="W2379" s="94" t="str">
        <f t="shared" si="385"/>
        <v/>
      </c>
      <c r="X2379" s="94" t="str">
        <f t="shared" ref="X2379:X2442" si="388">IF(B2379&lt;&gt;"",G2379-$AU$106,"")</f>
        <v/>
      </c>
      <c r="Y2379" s="5"/>
      <c r="BK2379" s="8"/>
      <c r="BL2379" s="5"/>
      <c r="BM2379" s="5"/>
      <c r="BN2379" s="5"/>
      <c r="BO2379" s="5"/>
      <c r="BP2379" s="1"/>
      <c r="BQ2379" s="1"/>
      <c r="BR2379" s="1"/>
      <c r="BS2379" s="1"/>
      <c r="BT2379" s="1"/>
      <c r="BU2379" s="4"/>
      <c r="BV2379" s="1"/>
      <c r="BW2379" s="3"/>
      <c r="BX2379" s="4"/>
      <c r="BY2379" s="5"/>
      <c r="BZ2379" s="5"/>
      <c r="CA2379" s="5"/>
      <c r="CB2379" s="5"/>
      <c r="CC2379" s="5"/>
      <c r="CD2379" s="43"/>
    </row>
    <row r="2380" spans="1:82" x14ac:dyDescent="0.25">
      <c r="A2380" s="8"/>
      <c r="B2380" s="5"/>
      <c r="C2380" s="5"/>
      <c r="D2380" s="5"/>
      <c r="E2380" s="5"/>
      <c r="F2380" s="94" t="str">
        <f t="shared" si="379"/>
        <v/>
      </c>
      <c r="G2380" s="94" t="str">
        <f t="shared" si="380"/>
        <v/>
      </c>
      <c r="H2380" s="127" t="str">
        <f>IF(A2380&lt;&gt;"",IF(MID(C2380,1,1)="c",$AS$26,IF(MID(C2380,1,1)="r",$AS$41,IF(MID(C2380,1,1)="p",#REF!,#REF!))),"")</f>
        <v/>
      </c>
      <c r="I2380" s="92" t="str">
        <f t="shared" si="381"/>
        <v/>
      </c>
      <c r="J2380" s="92" t="str">
        <f t="shared" si="382"/>
        <v/>
      </c>
      <c r="K2380" s="92" t="str">
        <f t="shared" si="383"/>
        <v/>
      </c>
      <c r="L2380" s="92" t="str">
        <f t="shared" si="384"/>
        <v/>
      </c>
      <c r="M2380" s="95" t="str">
        <f>IF(A2380&lt;&gt;"",IF(MID(C2380,1,1)="c",SigmaEpsConcrete(I2380,$AN$30:$AN$33,$AR$30:$AR$33,$AS$26,$AS$27,$AS$28,$AQ$20,$AU$19),""),"")</f>
        <v/>
      </c>
      <c r="N2380" s="95" t="str">
        <f>IF(A2380&lt;&gt;"",IF(MID(C2380,1,1)="r",SigmaEpsReinf(J2380,$AS$42:$AS$43,$AS$41,$AS$39,$AS$40,$AQ$38),""),"")</f>
        <v/>
      </c>
      <c r="Q2380" s="92" t="str">
        <f t="shared" si="386"/>
        <v/>
      </c>
      <c r="R2380" s="92" t="str">
        <f t="shared" si="387"/>
        <v/>
      </c>
      <c r="U2380" s="5"/>
      <c r="V2380" s="5"/>
      <c r="W2380" s="94" t="str">
        <f t="shared" si="385"/>
        <v/>
      </c>
      <c r="X2380" s="94" t="str">
        <f t="shared" si="388"/>
        <v/>
      </c>
      <c r="Y2380" s="5"/>
      <c r="BK2380" s="8"/>
      <c r="BL2380" s="5"/>
      <c r="BM2380" s="5"/>
      <c r="BN2380" s="5"/>
      <c r="BO2380" s="5"/>
      <c r="BP2380" s="1"/>
      <c r="BQ2380" s="1"/>
      <c r="BR2380" s="1"/>
      <c r="BS2380" s="1"/>
      <c r="BT2380" s="1"/>
      <c r="BU2380" s="4"/>
      <c r="BV2380" s="1"/>
      <c r="BW2380" s="3"/>
      <c r="BX2380" s="4"/>
      <c r="BY2380" s="5"/>
      <c r="BZ2380" s="5"/>
      <c r="CA2380" s="5"/>
      <c r="CB2380" s="5"/>
      <c r="CC2380" s="5"/>
      <c r="CD2380" s="43"/>
    </row>
    <row r="2381" spans="1:82" x14ac:dyDescent="0.25">
      <c r="A2381" s="8"/>
      <c r="B2381" s="5"/>
      <c r="C2381" s="5"/>
      <c r="D2381" s="5"/>
      <c r="E2381" s="5"/>
      <c r="F2381" s="94" t="str">
        <f t="shared" si="379"/>
        <v/>
      </c>
      <c r="G2381" s="94" t="str">
        <f t="shared" si="380"/>
        <v/>
      </c>
      <c r="H2381" s="127" t="str">
        <f>IF(A2381&lt;&gt;"",IF(MID(C2381,1,1)="c",$AS$26,IF(MID(C2381,1,1)="r",$AS$41,IF(MID(C2381,1,1)="p",#REF!,#REF!))),"")</f>
        <v/>
      </c>
      <c r="I2381" s="92" t="str">
        <f t="shared" si="381"/>
        <v/>
      </c>
      <c r="J2381" s="92" t="str">
        <f t="shared" si="382"/>
        <v/>
      </c>
      <c r="K2381" s="92" t="str">
        <f t="shared" si="383"/>
        <v/>
      </c>
      <c r="L2381" s="92" t="str">
        <f t="shared" si="384"/>
        <v/>
      </c>
      <c r="M2381" s="95" t="str">
        <f>IF(A2381&lt;&gt;"",IF(MID(C2381,1,1)="c",SigmaEpsConcrete(I2381,$AN$30:$AN$33,$AR$30:$AR$33,$AS$26,$AS$27,$AS$28,$AQ$20,$AU$19),""),"")</f>
        <v/>
      </c>
      <c r="N2381" s="95" t="str">
        <f>IF(A2381&lt;&gt;"",IF(MID(C2381,1,1)="r",SigmaEpsReinf(J2381,$AS$42:$AS$43,$AS$41,$AS$39,$AS$40,$AQ$38),""),"")</f>
        <v/>
      </c>
      <c r="Q2381" s="92" t="str">
        <f t="shared" si="386"/>
        <v/>
      </c>
      <c r="R2381" s="92" t="str">
        <f t="shared" si="387"/>
        <v/>
      </c>
      <c r="U2381" s="5"/>
      <c r="V2381" s="5"/>
      <c r="W2381" s="94" t="str">
        <f t="shared" si="385"/>
        <v/>
      </c>
      <c r="X2381" s="94" t="str">
        <f t="shared" si="388"/>
        <v/>
      </c>
      <c r="Y2381" s="5"/>
      <c r="BK2381" s="8"/>
      <c r="BL2381" s="5"/>
      <c r="BM2381" s="5"/>
      <c r="BN2381" s="5"/>
      <c r="BO2381" s="5"/>
      <c r="BP2381" s="1"/>
      <c r="BQ2381" s="1"/>
      <c r="BR2381" s="1"/>
      <c r="BS2381" s="1"/>
      <c r="BT2381" s="1"/>
      <c r="BU2381" s="4"/>
      <c r="BV2381" s="1"/>
      <c r="BW2381" s="3"/>
      <c r="BX2381" s="4"/>
      <c r="BY2381" s="5"/>
      <c r="BZ2381" s="5"/>
      <c r="CA2381" s="5"/>
      <c r="CB2381" s="5"/>
      <c r="CC2381" s="5"/>
      <c r="CD2381" s="43"/>
    </row>
    <row r="2382" spans="1:82" x14ac:dyDescent="0.25">
      <c r="A2382" s="8"/>
      <c r="B2382" s="5"/>
      <c r="C2382" s="5"/>
      <c r="D2382" s="5"/>
      <c r="E2382" s="5"/>
      <c r="F2382" s="94" t="str">
        <f t="shared" si="379"/>
        <v/>
      </c>
      <c r="G2382" s="94" t="str">
        <f t="shared" si="380"/>
        <v/>
      </c>
      <c r="H2382" s="127" t="str">
        <f>IF(A2382&lt;&gt;"",IF(MID(C2382,1,1)="c",$AS$26,IF(MID(C2382,1,1)="r",$AS$41,IF(MID(C2382,1,1)="p",#REF!,#REF!))),"")</f>
        <v/>
      </c>
      <c r="I2382" s="92" t="str">
        <f t="shared" si="381"/>
        <v/>
      </c>
      <c r="J2382" s="92" t="str">
        <f t="shared" si="382"/>
        <v/>
      </c>
      <c r="K2382" s="92" t="str">
        <f t="shared" si="383"/>
        <v/>
      </c>
      <c r="L2382" s="92" t="str">
        <f t="shared" si="384"/>
        <v/>
      </c>
      <c r="M2382" s="95" t="str">
        <f>IF(A2382&lt;&gt;"",IF(MID(C2382,1,1)="c",SigmaEpsConcrete(I2382,$AN$30:$AN$33,$AR$30:$AR$33,$AS$26,$AS$27,$AS$28,$AQ$20,$AU$19),""),"")</f>
        <v/>
      </c>
      <c r="N2382" s="95" t="str">
        <f>IF(A2382&lt;&gt;"",IF(MID(C2382,1,1)="r",SigmaEpsReinf(J2382,$AS$42:$AS$43,$AS$41,$AS$39,$AS$40,$AQ$38),""),"")</f>
        <v/>
      </c>
      <c r="Q2382" s="92" t="str">
        <f t="shared" si="386"/>
        <v/>
      </c>
      <c r="R2382" s="92" t="str">
        <f t="shared" si="387"/>
        <v/>
      </c>
      <c r="U2382" s="5"/>
      <c r="V2382" s="5"/>
      <c r="W2382" s="94" t="str">
        <f t="shared" si="385"/>
        <v/>
      </c>
      <c r="X2382" s="94" t="str">
        <f t="shared" si="388"/>
        <v/>
      </c>
      <c r="Y2382" s="5"/>
      <c r="BK2382" s="8"/>
      <c r="BL2382" s="5"/>
      <c r="BM2382" s="5"/>
      <c r="BN2382" s="5"/>
      <c r="BO2382" s="5"/>
      <c r="BP2382" s="1"/>
      <c r="BQ2382" s="1"/>
      <c r="BR2382" s="1"/>
      <c r="BS2382" s="1"/>
      <c r="BT2382" s="1"/>
      <c r="BU2382" s="4"/>
      <c r="BV2382" s="1"/>
      <c r="BW2382" s="3"/>
      <c r="BX2382" s="4"/>
      <c r="BY2382" s="5"/>
      <c r="BZ2382" s="5"/>
      <c r="CA2382" s="5"/>
      <c r="CB2382" s="5"/>
      <c r="CC2382" s="5"/>
      <c r="CD2382" s="43"/>
    </row>
    <row r="2383" spans="1:82" x14ac:dyDescent="0.25">
      <c r="A2383" s="8"/>
      <c r="B2383" s="5"/>
      <c r="C2383" s="5"/>
      <c r="D2383" s="5"/>
      <c r="E2383" s="5"/>
      <c r="F2383" s="94" t="str">
        <f t="shared" si="379"/>
        <v/>
      </c>
      <c r="G2383" s="94" t="str">
        <f t="shared" si="380"/>
        <v/>
      </c>
      <c r="H2383" s="127" t="str">
        <f>IF(A2383&lt;&gt;"",IF(MID(C2383,1,1)="c",$AS$26,IF(MID(C2383,1,1)="r",$AS$41,IF(MID(C2383,1,1)="p",#REF!,#REF!))),"")</f>
        <v/>
      </c>
      <c r="I2383" s="92" t="str">
        <f t="shared" si="381"/>
        <v/>
      </c>
      <c r="J2383" s="92" t="str">
        <f t="shared" si="382"/>
        <v/>
      </c>
      <c r="K2383" s="92" t="str">
        <f t="shared" si="383"/>
        <v/>
      </c>
      <c r="L2383" s="92" t="str">
        <f t="shared" si="384"/>
        <v/>
      </c>
      <c r="M2383" s="95" t="str">
        <f>IF(A2383&lt;&gt;"",IF(MID(C2383,1,1)="c",SigmaEpsConcrete(I2383,$AN$30:$AN$33,$AR$30:$AR$33,$AS$26,$AS$27,$AS$28,$AQ$20,$AU$19),""),"")</f>
        <v/>
      </c>
      <c r="N2383" s="95" t="str">
        <f>IF(A2383&lt;&gt;"",IF(MID(C2383,1,1)="r",SigmaEpsReinf(J2383,$AS$42:$AS$43,$AS$41,$AS$39,$AS$40,$AQ$38),""),"")</f>
        <v/>
      </c>
      <c r="Q2383" s="92" t="str">
        <f t="shared" si="386"/>
        <v/>
      </c>
      <c r="R2383" s="92" t="str">
        <f t="shared" si="387"/>
        <v/>
      </c>
      <c r="U2383" s="5"/>
      <c r="V2383" s="5"/>
      <c r="W2383" s="94" t="str">
        <f t="shared" si="385"/>
        <v/>
      </c>
      <c r="X2383" s="94" t="str">
        <f t="shared" si="388"/>
        <v/>
      </c>
      <c r="Y2383" s="5"/>
      <c r="BK2383" s="8"/>
      <c r="BL2383" s="5"/>
      <c r="BM2383" s="5"/>
      <c r="BN2383" s="5"/>
      <c r="BO2383" s="5"/>
      <c r="BP2383" s="1"/>
      <c r="BQ2383" s="1"/>
      <c r="BR2383" s="1"/>
      <c r="BS2383" s="1"/>
      <c r="BT2383" s="1"/>
      <c r="BU2383" s="4"/>
      <c r="BV2383" s="1"/>
      <c r="BW2383" s="3"/>
      <c r="BX2383" s="4"/>
      <c r="BY2383" s="5"/>
      <c r="BZ2383" s="5"/>
      <c r="CA2383" s="5"/>
      <c r="CB2383" s="5"/>
      <c r="CC2383" s="5"/>
      <c r="CD2383" s="43"/>
    </row>
    <row r="2384" spans="1:82" x14ac:dyDescent="0.25">
      <c r="A2384" s="8"/>
      <c r="B2384" s="5"/>
      <c r="C2384" s="5"/>
      <c r="D2384" s="5"/>
      <c r="E2384" s="5"/>
      <c r="F2384" s="94" t="str">
        <f t="shared" si="379"/>
        <v/>
      </c>
      <c r="G2384" s="94" t="str">
        <f t="shared" si="380"/>
        <v/>
      </c>
      <c r="H2384" s="127" t="str">
        <f>IF(A2384&lt;&gt;"",IF(MID(C2384,1,1)="c",$AS$26,IF(MID(C2384,1,1)="r",$AS$41,IF(MID(C2384,1,1)="p",#REF!,#REF!))),"")</f>
        <v/>
      </c>
      <c r="I2384" s="92" t="str">
        <f t="shared" si="381"/>
        <v/>
      </c>
      <c r="J2384" s="92" t="str">
        <f t="shared" si="382"/>
        <v/>
      </c>
      <c r="K2384" s="92" t="str">
        <f t="shared" si="383"/>
        <v/>
      </c>
      <c r="L2384" s="92" t="str">
        <f t="shared" si="384"/>
        <v/>
      </c>
      <c r="M2384" s="95" t="str">
        <f>IF(A2384&lt;&gt;"",IF(MID(C2384,1,1)="c",SigmaEpsConcrete(I2384,$AN$30:$AN$33,$AR$30:$AR$33,$AS$26,$AS$27,$AS$28,$AQ$20,$AU$19),""),"")</f>
        <v/>
      </c>
      <c r="N2384" s="95" t="str">
        <f>IF(A2384&lt;&gt;"",IF(MID(C2384,1,1)="r",SigmaEpsReinf(J2384,$AS$42:$AS$43,$AS$41,$AS$39,$AS$40,$AQ$38),""),"")</f>
        <v/>
      </c>
      <c r="Q2384" s="92" t="str">
        <f t="shared" si="386"/>
        <v/>
      </c>
      <c r="R2384" s="92" t="str">
        <f t="shared" si="387"/>
        <v/>
      </c>
      <c r="U2384" s="5"/>
      <c r="V2384" s="5"/>
      <c r="W2384" s="94" t="str">
        <f t="shared" si="385"/>
        <v/>
      </c>
      <c r="X2384" s="94" t="str">
        <f t="shared" si="388"/>
        <v/>
      </c>
      <c r="Y2384" s="5"/>
      <c r="BK2384" s="8"/>
      <c r="BL2384" s="5"/>
      <c r="BM2384" s="5"/>
      <c r="BN2384" s="5"/>
      <c r="BO2384" s="5"/>
      <c r="BP2384" s="1"/>
      <c r="BQ2384" s="1"/>
      <c r="BR2384" s="1"/>
      <c r="BS2384" s="1"/>
      <c r="BT2384" s="1"/>
      <c r="BU2384" s="4"/>
      <c r="BV2384" s="1"/>
      <c r="BW2384" s="3"/>
      <c r="BX2384" s="4"/>
      <c r="BY2384" s="5"/>
      <c r="BZ2384" s="5"/>
      <c r="CA2384" s="5"/>
      <c r="CB2384" s="5"/>
      <c r="CC2384" s="5"/>
      <c r="CD2384" s="43"/>
    </row>
    <row r="2385" spans="1:82" x14ac:dyDescent="0.25">
      <c r="A2385" s="8"/>
      <c r="B2385" s="5"/>
      <c r="C2385" s="5"/>
      <c r="D2385" s="5"/>
      <c r="E2385" s="5"/>
      <c r="F2385" s="94" t="str">
        <f t="shared" si="379"/>
        <v/>
      </c>
      <c r="G2385" s="94" t="str">
        <f t="shared" si="380"/>
        <v/>
      </c>
      <c r="H2385" s="127" t="str">
        <f>IF(A2385&lt;&gt;"",IF(MID(C2385,1,1)="c",$AS$26,IF(MID(C2385,1,1)="r",$AS$41,IF(MID(C2385,1,1)="p",#REF!,#REF!))),"")</f>
        <v/>
      </c>
      <c r="I2385" s="92" t="str">
        <f t="shared" si="381"/>
        <v/>
      </c>
      <c r="J2385" s="92" t="str">
        <f t="shared" si="382"/>
        <v/>
      </c>
      <c r="K2385" s="92" t="str">
        <f t="shared" si="383"/>
        <v/>
      </c>
      <c r="L2385" s="92" t="str">
        <f t="shared" si="384"/>
        <v/>
      </c>
      <c r="M2385" s="95" t="str">
        <f>IF(A2385&lt;&gt;"",IF(MID(C2385,1,1)="c",SigmaEpsConcrete(I2385,$AN$30:$AN$33,$AR$30:$AR$33,$AS$26,$AS$27,$AS$28,$AQ$20,$AU$19),""),"")</f>
        <v/>
      </c>
      <c r="N2385" s="95" t="str">
        <f>IF(A2385&lt;&gt;"",IF(MID(C2385,1,1)="r",SigmaEpsReinf(J2385,$AS$42:$AS$43,$AS$41,$AS$39,$AS$40,$AQ$38),""),"")</f>
        <v/>
      </c>
      <c r="Q2385" s="92" t="str">
        <f t="shared" si="386"/>
        <v/>
      </c>
      <c r="R2385" s="92" t="str">
        <f t="shared" si="387"/>
        <v/>
      </c>
      <c r="U2385" s="5"/>
      <c r="V2385" s="5"/>
      <c r="W2385" s="94" t="str">
        <f t="shared" si="385"/>
        <v/>
      </c>
      <c r="X2385" s="94" t="str">
        <f t="shared" si="388"/>
        <v/>
      </c>
      <c r="Y2385" s="5"/>
      <c r="BK2385" s="8"/>
      <c r="BL2385" s="5"/>
      <c r="BM2385" s="5"/>
      <c r="BN2385" s="5"/>
      <c r="BO2385" s="5"/>
      <c r="BP2385" s="1"/>
      <c r="BQ2385" s="1"/>
      <c r="BR2385" s="1"/>
      <c r="BS2385" s="1"/>
      <c r="BT2385" s="1"/>
      <c r="BU2385" s="4"/>
      <c r="BV2385" s="1"/>
      <c r="BW2385" s="3"/>
      <c r="BX2385" s="4"/>
      <c r="BY2385" s="5"/>
      <c r="BZ2385" s="5"/>
      <c r="CA2385" s="5"/>
      <c r="CB2385" s="5"/>
      <c r="CC2385" s="5"/>
      <c r="CD2385" s="43"/>
    </row>
    <row r="2386" spans="1:82" x14ac:dyDescent="0.25">
      <c r="A2386" s="8"/>
      <c r="B2386" s="5"/>
      <c r="C2386" s="5"/>
      <c r="D2386" s="5"/>
      <c r="E2386" s="5"/>
      <c r="F2386" s="94" t="str">
        <f t="shared" si="379"/>
        <v/>
      </c>
      <c r="G2386" s="94" t="str">
        <f t="shared" si="380"/>
        <v/>
      </c>
      <c r="H2386" s="127" t="str">
        <f>IF(A2386&lt;&gt;"",IF(MID(C2386,1,1)="c",$AS$26,IF(MID(C2386,1,1)="r",$AS$41,IF(MID(C2386,1,1)="p",#REF!,#REF!))),"")</f>
        <v/>
      </c>
      <c r="I2386" s="92" t="str">
        <f t="shared" si="381"/>
        <v/>
      </c>
      <c r="J2386" s="92" t="str">
        <f t="shared" si="382"/>
        <v/>
      </c>
      <c r="K2386" s="92" t="str">
        <f t="shared" si="383"/>
        <v/>
      </c>
      <c r="L2386" s="92" t="str">
        <f t="shared" si="384"/>
        <v/>
      </c>
      <c r="M2386" s="95" t="str">
        <f>IF(A2386&lt;&gt;"",IF(MID(C2386,1,1)="c",SigmaEpsConcrete(I2386,$AN$30:$AN$33,$AR$30:$AR$33,$AS$26,$AS$27,$AS$28,$AQ$20,$AU$19),""),"")</f>
        <v/>
      </c>
      <c r="N2386" s="95" t="str">
        <f>IF(A2386&lt;&gt;"",IF(MID(C2386,1,1)="r",SigmaEpsReinf(J2386,$AS$42:$AS$43,$AS$41,$AS$39,$AS$40,$AQ$38),""),"")</f>
        <v/>
      </c>
      <c r="Q2386" s="92" t="str">
        <f t="shared" si="386"/>
        <v/>
      </c>
      <c r="R2386" s="92" t="str">
        <f t="shared" si="387"/>
        <v/>
      </c>
      <c r="U2386" s="5"/>
      <c r="V2386" s="5"/>
      <c r="W2386" s="94" t="str">
        <f t="shared" si="385"/>
        <v/>
      </c>
      <c r="X2386" s="94" t="str">
        <f t="shared" si="388"/>
        <v/>
      </c>
      <c r="Y2386" s="5"/>
      <c r="BK2386" s="8"/>
      <c r="BL2386" s="5"/>
      <c r="BM2386" s="5"/>
      <c r="BN2386" s="5"/>
      <c r="BO2386" s="5"/>
      <c r="BP2386" s="1"/>
      <c r="BQ2386" s="1"/>
      <c r="BR2386" s="1"/>
      <c r="BS2386" s="1"/>
      <c r="BT2386" s="1"/>
      <c r="BU2386" s="4"/>
      <c r="BV2386" s="1"/>
      <c r="BW2386" s="3"/>
      <c r="BX2386" s="4"/>
      <c r="BY2386" s="5"/>
      <c r="BZ2386" s="5"/>
      <c r="CA2386" s="5"/>
      <c r="CB2386" s="5"/>
      <c r="CC2386" s="5"/>
      <c r="CD2386" s="43"/>
    </row>
    <row r="2387" spans="1:82" x14ac:dyDescent="0.25">
      <c r="A2387" s="8"/>
      <c r="B2387" s="5"/>
      <c r="C2387" s="5"/>
      <c r="D2387" s="5"/>
      <c r="E2387" s="5"/>
      <c r="F2387" s="94" t="str">
        <f t="shared" si="379"/>
        <v/>
      </c>
      <c r="G2387" s="94" t="str">
        <f t="shared" si="380"/>
        <v/>
      </c>
      <c r="H2387" s="127" t="str">
        <f>IF(A2387&lt;&gt;"",IF(MID(C2387,1,1)="c",$AS$26,IF(MID(C2387,1,1)="r",$AS$41,IF(MID(C2387,1,1)="p",#REF!,#REF!))),"")</f>
        <v/>
      </c>
      <c r="I2387" s="92" t="str">
        <f t="shared" si="381"/>
        <v/>
      </c>
      <c r="J2387" s="92" t="str">
        <f t="shared" si="382"/>
        <v/>
      </c>
      <c r="K2387" s="92" t="str">
        <f t="shared" si="383"/>
        <v/>
      </c>
      <c r="L2387" s="92" t="str">
        <f t="shared" si="384"/>
        <v/>
      </c>
      <c r="M2387" s="95" t="str">
        <f>IF(A2387&lt;&gt;"",IF(MID(C2387,1,1)="c",SigmaEpsConcrete(I2387,$AN$30:$AN$33,$AR$30:$AR$33,$AS$26,$AS$27,$AS$28,$AQ$20,$AU$19),""),"")</f>
        <v/>
      </c>
      <c r="N2387" s="95" t="str">
        <f>IF(A2387&lt;&gt;"",IF(MID(C2387,1,1)="r",SigmaEpsReinf(J2387,$AS$42:$AS$43,$AS$41,$AS$39,$AS$40,$AQ$38),""),"")</f>
        <v/>
      </c>
      <c r="Q2387" s="92" t="str">
        <f t="shared" si="386"/>
        <v/>
      </c>
      <c r="R2387" s="92" t="str">
        <f t="shared" si="387"/>
        <v/>
      </c>
      <c r="U2387" s="5"/>
      <c r="V2387" s="5"/>
      <c r="W2387" s="94" t="str">
        <f t="shared" si="385"/>
        <v/>
      </c>
      <c r="X2387" s="94" t="str">
        <f t="shared" si="388"/>
        <v/>
      </c>
      <c r="Y2387" s="5"/>
      <c r="BK2387" s="8"/>
      <c r="BL2387" s="5"/>
      <c r="BM2387" s="5"/>
      <c r="BN2387" s="5"/>
      <c r="BO2387" s="5"/>
      <c r="BP2387" s="1"/>
      <c r="BQ2387" s="1"/>
      <c r="BR2387" s="1"/>
      <c r="BS2387" s="1"/>
      <c r="BT2387" s="1"/>
      <c r="BU2387" s="4"/>
      <c r="BV2387" s="1"/>
      <c r="BW2387" s="3"/>
      <c r="BX2387" s="4"/>
      <c r="BY2387" s="5"/>
      <c r="BZ2387" s="5"/>
      <c r="CA2387" s="5"/>
      <c r="CB2387" s="5"/>
      <c r="CC2387" s="5"/>
      <c r="CD2387" s="43"/>
    </row>
    <row r="2388" spans="1:82" x14ac:dyDescent="0.25">
      <c r="A2388" s="8"/>
      <c r="B2388" s="5"/>
      <c r="C2388" s="5"/>
      <c r="D2388" s="5"/>
      <c r="E2388" s="5"/>
      <c r="F2388" s="94" t="str">
        <f t="shared" si="379"/>
        <v/>
      </c>
      <c r="G2388" s="94" t="str">
        <f t="shared" si="380"/>
        <v/>
      </c>
      <c r="H2388" s="127" t="str">
        <f>IF(A2388&lt;&gt;"",IF(MID(C2388,1,1)="c",$AS$26,IF(MID(C2388,1,1)="r",$AS$41,IF(MID(C2388,1,1)="p",#REF!,#REF!))),"")</f>
        <v/>
      </c>
      <c r="I2388" s="92" t="str">
        <f t="shared" si="381"/>
        <v/>
      </c>
      <c r="J2388" s="92" t="str">
        <f t="shared" si="382"/>
        <v/>
      </c>
      <c r="K2388" s="92" t="str">
        <f t="shared" si="383"/>
        <v/>
      </c>
      <c r="L2388" s="92" t="str">
        <f t="shared" si="384"/>
        <v/>
      </c>
      <c r="M2388" s="95" t="str">
        <f>IF(A2388&lt;&gt;"",IF(MID(C2388,1,1)="c",SigmaEpsConcrete(I2388,$AN$30:$AN$33,$AR$30:$AR$33,$AS$26,$AS$27,$AS$28,$AQ$20,$AU$19),""),"")</f>
        <v/>
      </c>
      <c r="N2388" s="95" t="str">
        <f>IF(A2388&lt;&gt;"",IF(MID(C2388,1,1)="r",SigmaEpsReinf(J2388,$AS$42:$AS$43,$AS$41,$AS$39,$AS$40,$AQ$38),""),"")</f>
        <v/>
      </c>
      <c r="Q2388" s="92" t="str">
        <f t="shared" si="386"/>
        <v/>
      </c>
      <c r="R2388" s="92" t="str">
        <f t="shared" si="387"/>
        <v/>
      </c>
      <c r="U2388" s="5"/>
      <c r="V2388" s="5"/>
      <c r="W2388" s="94" t="str">
        <f t="shared" si="385"/>
        <v/>
      </c>
      <c r="X2388" s="94" t="str">
        <f t="shared" si="388"/>
        <v/>
      </c>
      <c r="Y2388" s="5"/>
      <c r="BK2388" s="8"/>
      <c r="BL2388" s="5"/>
      <c r="BM2388" s="5"/>
      <c r="BN2388" s="5"/>
      <c r="BO2388" s="5"/>
      <c r="BP2388" s="1"/>
      <c r="BQ2388" s="1"/>
      <c r="BR2388" s="1"/>
      <c r="BS2388" s="1"/>
      <c r="BT2388" s="1"/>
      <c r="BU2388" s="4"/>
      <c r="BV2388" s="1"/>
      <c r="BW2388" s="3"/>
      <c r="BX2388" s="4"/>
      <c r="BY2388" s="5"/>
      <c r="BZ2388" s="5"/>
      <c r="CA2388" s="5"/>
      <c r="CB2388" s="5"/>
      <c r="CC2388" s="5"/>
      <c r="CD2388" s="43"/>
    </row>
    <row r="2389" spans="1:82" x14ac:dyDescent="0.25">
      <c r="A2389" s="8"/>
      <c r="B2389" s="5"/>
      <c r="C2389" s="5"/>
      <c r="D2389" s="5"/>
      <c r="E2389" s="5"/>
      <c r="F2389" s="94" t="str">
        <f t="shared" si="379"/>
        <v/>
      </c>
      <c r="G2389" s="94" t="str">
        <f t="shared" si="380"/>
        <v/>
      </c>
      <c r="H2389" s="127" t="str">
        <f>IF(A2389&lt;&gt;"",IF(MID(C2389,1,1)="c",$AS$26,IF(MID(C2389,1,1)="r",$AS$41,IF(MID(C2389,1,1)="p",#REF!,#REF!))),"")</f>
        <v/>
      </c>
      <c r="I2389" s="92" t="str">
        <f t="shared" si="381"/>
        <v/>
      </c>
      <c r="J2389" s="92" t="str">
        <f t="shared" si="382"/>
        <v/>
      </c>
      <c r="K2389" s="92" t="str">
        <f t="shared" si="383"/>
        <v/>
      </c>
      <c r="L2389" s="92" t="str">
        <f t="shared" si="384"/>
        <v/>
      </c>
      <c r="M2389" s="95" t="str">
        <f>IF(A2389&lt;&gt;"",IF(MID(C2389,1,1)="c",SigmaEpsConcrete(I2389,$AN$30:$AN$33,$AR$30:$AR$33,$AS$26,$AS$27,$AS$28,$AQ$20,$AU$19),""),"")</f>
        <v/>
      </c>
      <c r="N2389" s="95" t="str">
        <f>IF(A2389&lt;&gt;"",IF(MID(C2389,1,1)="r",SigmaEpsReinf(J2389,$AS$42:$AS$43,$AS$41,$AS$39,$AS$40,$AQ$38),""),"")</f>
        <v/>
      </c>
      <c r="Q2389" s="92" t="str">
        <f t="shared" si="386"/>
        <v/>
      </c>
      <c r="R2389" s="92" t="str">
        <f t="shared" si="387"/>
        <v/>
      </c>
      <c r="U2389" s="5"/>
      <c r="V2389" s="5"/>
      <c r="W2389" s="94" t="str">
        <f t="shared" si="385"/>
        <v/>
      </c>
      <c r="X2389" s="94" t="str">
        <f t="shared" si="388"/>
        <v/>
      </c>
      <c r="Y2389" s="5"/>
      <c r="BK2389" s="8"/>
      <c r="BL2389" s="5"/>
      <c r="BM2389" s="5"/>
      <c r="BN2389" s="5"/>
      <c r="BO2389" s="5"/>
      <c r="BP2389" s="1"/>
      <c r="BQ2389" s="1"/>
      <c r="BR2389" s="1"/>
      <c r="BS2389" s="1"/>
      <c r="BT2389" s="1"/>
      <c r="BU2389" s="4"/>
      <c r="BV2389" s="1"/>
      <c r="BW2389" s="3"/>
      <c r="BX2389" s="4"/>
      <c r="BY2389" s="5"/>
      <c r="BZ2389" s="5"/>
      <c r="CA2389" s="5"/>
      <c r="CB2389" s="5"/>
      <c r="CC2389" s="5"/>
      <c r="CD2389" s="43"/>
    </row>
    <row r="2390" spans="1:82" x14ac:dyDescent="0.25">
      <c r="A2390" s="8"/>
      <c r="B2390" s="5"/>
      <c r="C2390" s="5"/>
      <c r="D2390" s="5"/>
      <c r="E2390" s="5"/>
      <c r="F2390" s="94" t="str">
        <f t="shared" si="379"/>
        <v/>
      </c>
      <c r="G2390" s="94" t="str">
        <f t="shared" si="380"/>
        <v/>
      </c>
      <c r="H2390" s="127" t="str">
        <f>IF(A2390&lt;&gt;"",IF(MID(C2390,1,1)="c",$AS$26,IF(MID(C2390,1,1)="r",$AS$41,IF(MID(C2390,1,1)="p",#REF!,#REF!))),"")</f>
        <v/>
      </c>
      <c r="I2390" s="92" t="str">
        <f t="shared" si="381"/>
        <v/>
      </c>
      <c r="J2390" s="92" t="str">
        <f t="shared" si="382"/>
        <v/>
      </c>
      <c r="K2390" s="92" t="str">
        <f t="shared" si="383"/>
        <v/>
      </c>
      <c r="L2390" s="92" t="str">
        <f t="shared" si="384"/>
        <v/>
      </c>
      <c r="M2390" s="95" t="str">
        <f>IF(A2390&lt;&gt;"",IF(MID(C2390,1,1)="c",SigmaEpsConcrete(I2390,$AN$30:$AN$33,$AR$30:$AR$33,$AS$26,$AS$27,$AS$28,$AQ$20,$AU$19),""),"")</f>
        <v/>
      </c>
      <c r="N2390" s="95" t="str">
        <f>IF(A2390&lt;&gt;"",IF(MID(C2390,1,1)="r",SigmaEpsReinf(J2390,$AS$42:$AS$43,$AS$41,$AS$39,$AS$40,$AQ$38),""),"")</f>
        <v/>
      </c>
      <c r="Q2390" s="92" t="str">
        <f t="shared" si="386"/>
        <v/>
      </c>
      <c r="R2390" s="92" t="str">
        <f t="shared" si="387"/>
        <v/>
      </c>
      <c r="U2390" s="5"/>
      <c r="V2390" s="5"/>
      <c r="W2390" s="94" t="str">
        <f t="shared" si="385"/>
        <v/>
      </c>
      <c r="X2390" s="94" t="str">
        <f t="shared" si="388"/>
        <v/>
      </c>
      <c r="Y2390" s="5"/>
      <c r="BK2390" s="8"/>
      <c r="BL2390" s="5"/>
      <c r="BM2390" s="5"/>
      <c r="BN2390" s="5"/>
      <c r="BO2390" s="5"/>
      <c r="BP2390" s="1"/>
      <c r="BQ2390" s="1"/>
      <c r="BR2390" s="1"/>
      <c r="BS2390" s="1"/>
      <c r="BT2390" s="1"/>
      <c r="BU2390" s="4"/>
      <c r="BV2390" s="1"/>
      <c r="BW2390" s="3"/>
      <c r="BX2390" s="4"/>
      <c r="BY2390" s="5"/>
      <c r="BZ2390" s="5"/>
      <c r="CA2390" s="5"/>
      <c r="CB2390" s="5"/>
      <c r="CC2390" s="5"/>
      <c r="CD2390" s="43"/>
    </row>
    <row r="2391" spans="1:82" x14ac:dyDescent="0.25">
      <c r="A2391" s="8"/>
      <c r="B2391" s="5"/>
      <c r="C2391" s="5"/>
      <c r="D2391" s="5"/>
      <c r="E2391" s="5"/>
      <c r="F2391" s="94" t="str">
        <f t="shared" si="379"/>
        <v/>
      </c>
      <c r="G2391" s="94" t="str">
        <f t="shared" si="380"/>
        <v/>
      </c>
      <c r="H2391" s="127" t="str">
        <f>IF(A2391&lt;&gt;"",IF(MID(C2391,1,1)="c",$AS$26,IF(MID(C2391,1,1)="r",$AS$41,IF(MID(C2391,1,1)="p",#REF!,#REF!))),"")</f>
        <v/>
      </c>
      <c r="I2391" s="92" t="str">
        <f t="shared" si="381"/>
        <v/>
      </c>
      <c r="J2391" s="92" t="str">
        <f t="shared" si="382"/>
        <v/>
      </c>
      <c r="K2391" s="92" t="str">
        <f t="shared" si="383"/>
        <v/>
      </c>
      <c r="L2391" s="92" t="str">
        <f t="shared" si="384"/>
        <v/>
      </c>
      <c r="M2391" s="95" t="str">
        <f>IF(A2391&lt;&gt;"",IF(MID(C2391,1,1)="c",SigmaEpsConcrete(I2391,$AN$30:$AN$33,$AR$30:$AR$33,$AS$26,$AS$27,$AS$28,$AQ$20,$AU$19),""),"")</f>
        <v/>
      </c>
      <c r="N2391" s="95" t="str">
        <f>IF(A2391&lt;&gt;"",IF(MID(C2391,1,1)="r",SigmaEpsReinf(J2391,$AS$42:$AS$43,$AS$41,$AS$39,$AS$40,$AQ$38),""),"")</f>
        <v/>
      </c>
      <c r="Q2391" s="92" t="str">
        <f t="shared" si="386"/>
        <v/>
      </c>
      <c r="R2391" s="92" t="str">
        <f t="shared" si="387"/>
        <v/>
      </c>
      <c r="U2391" s="5"/>
      <c r="V2391" s="5"/>
      <c r="W2391" s="94" t="str">
        <f t="shared" si="385"/>
        <v/>
      </c>
      <c r="X2391" s="94" t="str">
        <f t="shared" si="388"/>
        <v/>
      </c>
      <c r="Y2391" s="5"/>
      <c r="BK2391" s="8"/>
      <c r="BL2391" s="5"/>
      <c r="BM2391" s="5"/>
      <c r="BN2391" s="5"/>
      <c r="BO2391" s="5"/>
      <c r="BP2391" s="1"/>
      <c r="BQ2391" s="1"/>
      <c r="BR2391" s="1"/>
      <c r="BS2391" s="1"/>
      <c r="BT2391" s="1"/>
      <c r="BU2391" s="4"/>
      <c r="BV2391" s="1"/>
      <c r="BW2391" s="3"/>
      <c r="BX2391" s="4"/>
      <c r="BY2391" s="5"/>
      <c r="BZ2391" s="5"/>
      <c r="CA2391" s="5"/>
      <c r="CB2391" s="5"/>
      <c r="CC2391" s="5"/>
      <c r="CD2391" s="43"/>
    </row>
    <row r="2392" spans="1:82" x14ac:dyDescent="0.25">
      <c r="A2392" s="8"/>
      <c r="B2392" s="5"/>
      <c r="C2392" s="5"/>
      <c r="D2392" s="5"/>
      <c r="E2392" s="5"/>
      <c r="F2392" s="94" t="str">
        <f t="shared" si="379"/>
        <v/>
      </c>
      <c r="G2392" s="94" t="str">
        <f t="shared" si="380"/>
        <v/>
      </c>
      <c r="H2392" s="127" t="str">
        <f>IF(A2392&lt;&gt;"",IF(MID(C2392,1,1)="c",$AS$26,IF(MID(C2392,1,1)="r",$AS$41,IF(MID(C2392,1,1)="p",#REF!,#REF!))),"")</f>
        <v/>
      </c>
      <c r="I2392" s="92" t="str">
        <f t="shared" si="381"/>
        <v/>
      </c>
      <c r="J2392" s="92" t="str">
        <f t="shared" si="382"/>
        <v/>
      </c>
      <c r="K2392" s="92" t="str">
        <f t="shared" si="383"/>
        <v/>
      </c>
      <c r="L2392" s="92" t="str">
        <f t="shared" si="384"/>
        <v/>
      </c>
      <c r="M2392" s="95" t="str">
        <f>IF(A2392&lt;&gt;"",IF(MID(C2392,1,1)="c",SigmaEpsConcrete(I2392,$AN$30:$AN$33,$AR$30:$AR$33,$AS$26,$AS$27,$AS$28,$AQ$20,$AU$19),""),"")</f>
        <v/>
      </c>
      <c r="N2392" s="95" t="str">
        <f>IF(A2392&lt;&gt;"",IF(MID(C2392,1,1)="r",SigmaEpsReinf(J2392,$AS$42:$AS$43,$AS$41,$AS$39,$AS$40,$AQ$38),""),"")</f>
        <v/>
      </c>
      <c r="Q2392" s="92" t="str">
        <f t="shared" si="386"/>
        <v/>
      </c>
      <c r="R2392" s="92" t="str">
        <f t="shared" si="387"/>
        <v/>
      </c>
      <c r="U2392" s="5"/>
      <c r="V2392" s="5"/>
      <c r="W2392" s="94" t="str">
        <f t="shared" si="385"/>
        <v/>
      </c>
      <c r="X2392" s="94" t="str">
        <f t="shared" si="388"/>
        <v/>
      </c>
      <c r="Y2392" s="5"/>
      <c r="BK2392" s="8"/>
      <c r="BL2392" s="5"/>
      <c r="BM2392" s="5"/>
      <c r="BN2392" s="5"/>
      <c r="BO2392" s="5"/>
      <c r="BP2392" s="1"/>
      <c r="BQ2392" s="1"/>
      <c r="BR2392" s="1"/>
      <c r="BS2392" s="1"/>
      <c r="BT2392" s="1"/>
      <c r="BU2392" s="4"/>
      <c r="BV2392" s="1"/>
      <c r="BW2392" s="3"/>
      <c r="BX2392" s="4"/>
      <c r="BY2392" s="5"/>
      <c r="BZ2392" s="5"/>
      <c r="CA2392" s="5"/>
      <c r="CB2392" s="5"/>
      <c r="CC2392" s="5"/>
      <c r="CD2392" s="43"/>
    </row>
    <row r="2393" spans="1:82" x14ac:dyDescent="0.25">
      <c r="A2393" s="8"/>
      <c r="B2393" s="5"/>
      <c r="C2393" s="5"/>
      <c r="D2393" s="5"/>
      <c r="E2393" s="5"/>
      <c r="F2393" s="94" t="str">
        <f t="shared" si="379"/>
        <v/>
      </c>
      <c r="G2393" s="94" t="str">
        <f t="shared" si="380"/>
        <v/>
      </c>
      <c r="H2393" s="127" t="str">
        <f>IF(A2393&lt;&gt;"",IF(MID(C2393,1,1)="c",$AS$26,IF(MID(C2393,1,1)="r",$AS$41,IF(MID(C2393,1,1)="p",#REF!,#REF!))),"")</f>
        <v/>
      </c>
      <c r="I2393" s="92" t="str">
        <f t="shared" si="381"/>
        <v/>
      </c>
      <c r="J2393" s="92" t="str">
        <f t="shared" si="382"/>
        <v/>
      </c>
      <c r="K2393" s="92" t="str">
        <f t="shared" si="383"/>
        <v/>
      </c>
      <c r="L2393" s="92" t="str">
        <f t="shared" si="384"/>
        <v/>
      </c>
      <c r="M2393" s="95" t="str">
        <f>IF(A2393&lt;&gt;"",IF(MID(C2393,1,1)="c",SigmaEpsConcrete(I2393,$AN$30:$AN$33,$AR$30:$AR$33,$AS$26,$AS$27,$AS$28,$AQ$20,$AU$19),""),"")</f>
        <v/>
      </c>
      <c r="N2393" s="95" t="str">
        <f>IF(A2393&lt;&gt;"",IF(MID(C2393,1,1)="r",SigmaEpsReinf(J2393,$AS$42:$AS$43,$AS$41,$AS$39,$AS$40,$AQ$38),""),"")</f>
        <v/>
      </c>
      <c r="Q2393" s="92" t="str">
        <f t="shared" si="386"/>
        <v/>
      </c>
      <c r="R2393" s="92" t="str">
        <f t="shared" si="387"/>
        <v/>
      </c>
      <c r="U2393" s="5"/>
      <c r="V2393" s="5"/>
      <c r="W2393" s="94" t="str">
        <f t="shared" si="385"/>
        <v/>
      </c>
      <c r="X2393" s="94" t="str">
        <f t="shared" si="388"/>
        <v/>
      </c>
      <c r="Y2393" s="5"/>
      <c r="BK2393" s="8"/>
      <c r="BL2393" s="5"/>
      <c r="BM2393" s="5"/>
      <c r="BN2393" s="5"/>
      <c r="BO2393" s="5"/>
      <c r="BP2393" s="1"/>
      <c r="BQ2393" s="1"/>
      <c r="BR2393" s="1"/>
      <c r="BS2393" s="1"/>
      <c r="BT2393" s="1"/>
      <c r="BU2393" s="4"/>
      <c r="BV2393" s="1"/>
      <c r="BW2393" s="3"/>
      <c r="BX2393" s="4"/>
      <c r="BY2393" s="5"/>
      <c r="BZ2393" s="5"/>
      <c r="CA2393" s="5"/>
      <c r="CB2393" s="5"/>
      <c r="CC2393" s="5"/>
      <c r="CD2393" s="43"/>
    </row>
    <row r="2394" spans="1:82" x14ac:dyDescent="0.25">
      <c r="A2394" s="8"/>
      <c r="B2394" s="5"/>
      <c r="C2394" s="5"/>
      <c r="D2394" s="5"/>
      <c r="E2394" s="5"/>
      <c r="F2394" s="94" t="str">
        <f t="shared" si="379"/>
        <v/>
      </c>
      <c r="G2394" s="94" t="str">
        <f t="shared" si="380"/>
        <v/>
      </c>
      <c r="H2394" s="127" t="str">
        <f>IF(A2394&lt;&gt;"",IF(MID(C2394,1,1)="c",$AS$26,IF(MID(C2394,1,1)="r",$AS$41,IF(MID(C2394,1,1)="p",#REF!,#REF!))),"")</f>
        <v/>
      </c>
      <c r="I2394" s="92" t="str">
        <f t="shared" si="381"/>
        <v/>
      </c>
      <c r="J2394" s="92" t="str">
        <f t="shared" si="382"/>
        <v/>
      </c>
      <c r="K2394" s="92" t="str">
        <f t="shared" si="383"/>
        <v/>
      </c>
      <c r="L2394" s="92" t="str">
        <f t="shared" si="384"/>
        <v/>
      </c>
      <c r="M2394" s="95" t="str">
        <f>IF(A2394&lt;&gt;"",IF(MID(C2394,1,1)="c",SigmaEpsConcrete(I2394,$AN$30:$AN$33,$AR$30:$AR$33,$AS$26,$AS$27,$AS$28,$AQ$20,$AU$19),""),"")</f>
        <v/>
      </c>
      <c r="N2394" s="95" t="str">
        <f>IF(A2394&lt;&gt;"",IF(MID(C2394,1,1)="r",SigmaEpsReinf(J2394,$AS$42:$AS$43,$AS$41,$AS$39,$AS$40,$AQ$38),""),"")</f>
        <v/>
      </c>
      <c r="Q2394" s="92" t="str">
        <f t="shared" si="386"/>
        <v/>
      </c>
      <c r="R2394" s="92" t="str">
        <f t="shared" si="387"/>
        <v/>
      </c>
      <c r="U2394" s="5"/>
      <c r="V2394" s="5"/>
      <c r="W2394" s="94" t="str">
        <f t="shared" si="385"/>
        <v/>
      </c>
      <c r="X2394" s="94" t="str">
        <f t="shared" si="388"/>
        <v/>
      </c>
      <c r="Y2394" s="5"/>
      <c r="BK2394" s="8"/>
      <c r="BL2394" s="5"/>
      <c r="BM2394" s="5"/>
      <c r="BN2394" s="5"/>
      <c r="BO2394" s="5"/>
      <c r="BP2394" s="1"/>
      <c r="BQ2394" s="1"/>
      <c r="BR2394" s="1"/>
      <c r="BS2394" s="1"/>
      <c r="BT2394" s="1"/>
      <c r="BU2394" s="4"/>
      <c r="BV2394" s="1"/>
      <c r="BW2394" s="3"/>
      <c r="BX2394" s="4"/>
      <c r="BY2394" s="5"/>
      <c r="BZ2394" s="5"/>
      <c r="CA2394" s="5"/>
      <c r="CB2394" s="5"/>
      <c r="CC2394" s="5"/>
      <c r="CD2394" s="43"/>
    </row>
    <row r="2395" spans="1:82" x14ac:dyDescent="0.25">
      <c r="A2395" s="8"/>
      <c r="B2395" s="5"/>
      <c r="C2395" s="5"/>
      <c r="D2395" s="5"/>
      <c r="E2395" s="5"/>
      <c r="F2395" s="94" t="str">
        <f t="shared" si="379"/>
        <v/>
      </c>
      <c r="G2395" s="94" t="str">
        <f t="shared" si="380"/>
        <v/>
      </c>
      <c r="H2395" s="127" t="str">
        <f>IF(A2395&lt;&gt;"",IF(MID(C2395,1,1)="c",$AS$26,IF(MID(C2395,1,1)="r",$AS$41,IF(MID(C2395,1,1)="p",#REF!,#REF!))),"")</f>
        <v/>
      </c>
      <c r="I2395" s="92" t="str">
        <f t="shared" si="381"/>
        <v/>
      </c>
      <c r="J2395" s="92" t="str">
        <f t="shared" si="382"/>
        <v/>
      </c>
      <c r="K2395" s="92" t="str">
        <f t="shared" si="383"/>
        <v/>
      </c>
      <c r="L2395" s="92" t="str">
        <f t="shared" si="384"/>
        <v/>
      </c>
      <c r="M2395" s="95" t="str">
        <f>IF(A2395&lt;&gt;"",IF(MID(C2395,1,1)="c",SigmaEpsConcrete(I2395,$AN$30:$AN$33,$AR$30:$AR$33,$AS$26,$AS$27,$AS$28,$AQ$20,$AU$19),""),"")</f>
        <v/>
      </c>
      <c r="N2395" s="95" t="str">
        <f>IF(A2395&lt;&gt;"",IF(MID(C2395,1,1)="r",SigmaEpsReinf(J2395,$AS$42:$AS$43,$AS$41,$AS$39,$AS$40,$AQ$38),""),"")</f>
        <v/>
      </c>
      <c r="Q2395" s="92" t="str">
        <f t="shared" si="386"/>
        <v/>
      </c>
      <c r="R2395" s="92" t="str">
        <f t="shared" si="387"/>
        <v/>
      </c>
      <c r="U2395" s="5"/>
      <c r="V2395" s="5"/>
      <c r="W2395" s="94" t="str">
        <f t="shared" si="385"/>
        <v/>
      </c>
      <c r="X2395" s="94" t="str">
        <f t="shared" si="388"/>
        <v/>
      </c>
      <c r="Y2395" s="5"/>
      <c r="BK2395" s="8"/>
      <c r="BL2395" s="5"/>
      <c r="BM2395" s="5"/>
      <c r="BN2395" s="5"/>
      <c r="BO2395" s="5"/>
      <c r="BP2395" s="1"/>
      <c r="BQ2395" s="1"/>
      <c r="BR2395" s="1"/>
      <c r="BS2395" s="1"/>
      <c r="BT2395" s="1"/>
      <c r="BU2395" s="4"/>
      <c r="BV2395" s="1"/>
      <c r="BW2395" s="3"/>
      <c r="BX2395" s="4"/>
      <c r="BY2395" s="5"/>
      <c r="BZ2395" s="5"/>
      <c r="CA2395" s="5"/>
      <c r="CB2395" s="5"/>
      <c r="CC2395" s="5"/>
      <c r="CD2395" s="43"/>
    </row>
    <row r="2396" spans="1:82" x14ac:dyDescent="0.25">
      <c r="A2396" s="8"/>
      <c r="B2396" s="5"/>
      <c r="C2396" s="5"/>
      <c r="D2396" s="5"/>
      <c r="E2396" s="5"/>
      <c r="F2396" s="94" t="str">
        <f t="shared" si="379"/>
        <v/>
      </c>
      <c r="G2396" s="94" t="str">
        <f t="shared" si="380"/>
        <v/>
      </c>
      <c r="H2396" s="127" t="str">
        <f>IF(A2396&lt;&gt;"",IF(MID(C2396,1,1)="c",$AS$26,IF(MID(C2396,1,1)="r",$AS$41,IF(MID(C2396,1,1)="p",#REF!,#REF!))),"")</f>
        <v/>
      </c>
      <c r="I2396" s="92" t="str">
        <f t="shared" si="381"/>
        <v/>
      </c>
      <c r="J2396" s="92" t="str">
        <f t="shared" si="382"/>
        <v/>
      </c>
      <c r="K2396" s="92" t="str">
        <f t="shared" si="383"/>
        <v/>
      </c>
      <c r="L2396" s="92" t="str">
        <f t="shared" si="384"/>
        <v/>
      </c>
      <c r="M2396" s="95" t="str">
        <f>IF(A2396&lt;&gt;"",IF(MID(C2396,1,1)="c",SigmaEpsConcrete(I2396,$AN$30:$AN$33,$AR$30:$AR$33,$AS$26,$AS$27,$AS$28,$AQ$20,$AU$19),""),"")</f>
        <v/>
      </c>
      <c r="N2396" s="95" t="str">
        <f>IF(A2396&lt;&gt;"",IF(MID(C2396,1,1)="r",SigmaEpsReinf(J2396,$AS$42:$AS$43,$AS$41,$AS$39,$AS$40,$AQ$38),""),"")</f>
        <v/>
      </c>
      <c r="Q2396" s="92" t="str">
        <f t="shared" si="386"/>
        <v/>
      </c>
      <c r="R2396" s="92" t="str">
        <f t="shared" si="387"/>
        <v/>
      </c>
      <c r="U2396" s="5"/>
      <c r="V2396" s="5"/>
      <c r="W2396" s="94" t="str">
        <f t="shared" si="385"/>
        <v/>
      </c>
      <c r="X2396" s="94" t="str">
        <f t="shared" si="388"/>
        <v/>
      </c>
      <c r="Y2396" s="5"/>
      <c r="BK2396" s="8"/>
      <c r="BL2396" s="5"/>
      <c r="BM2396" s="5"/>
      <c r="BN2396" s="5"/>
      <c r="BO2396" s="5"/>
      <c r="BP2396" s="1"/>
      <c r="BQ2396" s="1"/>
      <c r="BR2396" s="1"/>
      <c r="BS2396" s="1"/>
      <c r="BT2396" s="1"/>
      <c r="BU2396" s="4"/>
      <c r="BV2396" s="1"/>
      <c r="BW2396" s="3"/>
      <c r="BX2396" s="4"/>
      <c r="BY2396" s="5"/>
      <c r="BZ2396" s="5"/>
      <c r="CA2396" s="5"/>
      <c r="CB2396" s="5"/>
      <c r="CC2396" s="5"/>
      <c r="CD2396" s="43"/>
    </row>
    <row r="2397" spans="1:82" x14ac:dyDescent="0.25">
      <c r="A2397" s="8"/>
      <c r="B2397" s="5"/>
      <c r="C2397" s="5"/>
      <c r="D2397" s="5"/>
      <c r="E2397" s="5"/>
      <c r="F2397" s="94" t="str">
        <f t="shared" si="379"/>
        <v/>
      </c>
      <c r="G2397" s="94" t="str">
        <f t="shared" si="380"/>
        <v/>
      </c>
      <c r="H2397" s="127" t="str">
        <f>IF(A2397&lt;&gt;"",IF(MID(C2397,1,1)="c",$AS$26,IF(MID(C2397,1,1)="r",$AS$41,IF(MID(C2397,1,1)="p",#REF!,#REF!))),"")</f>
        <v/>
      </c>
      <c r="I2397" s="92" t="str">
        <f t="shared" si="381"/>
        <v/>
      </c>
      <c r="J2397" s="92" t="str">
        <f t="shared" si="382"/>
        <v/>
      </c>
      <c r="K2397" s="92" t="str">
        <f t="shared" si="383"/>
        <v/>
      </c>
      <c r="L2397" s="92" t="str">
        <f t="shared" si="384"/>
        <v/>
      </c>
      <c r="M2397" s="95" t="str">
        <f>IF(A2397&lt;&gt;"",IF(MID(C2397,1,1)="c",SigmaEpsConcrete(I2397,$AN$30:$AN$33,$AR$30:$AR$33,$AS$26,$AS$27,$AS$28,$AQ$20,$AU$19),""),"")</f>
        <v/>
      </c>
      <c r="N2397" s="95" t="str">
        <f>IF(A2397&lt;&gt;"",IF(MID(C2397,1,1)="r",SigmaEpsReinf(J2397,$AS$42:$AS$43,$AS$41,$AS$39,$AS$40,$AQ$38),""),"")</f>
        <v/>
      </c>
      <c r="Q2397" s="92" t="str">
        <f t="shared" si="386"/>
        <v/>
      </c>
      <c r="R2397" s="92" t="str">
        <f t="shared" si="387"/>
        <v/>
      </c>
      <c r="U2397" s="5"/>
      <c r="V2397" s="5"/>
      <c r="W2397" s="94" t="str">
        <f t="shared" si="385"/>
        <v/>
      </c>
      <c r="X2397" s="94" t="str">
        <f t="shared" si="388"/>
        <v/>
      </c>
      <c r="Y2397" s="5"/>
      <c r="BK2397" s="8"/>
      <c r="BL2397" s="5"/>
      <c r="BM2397" s="5"/>
      <c r="BN2397" s="5"/>
      <c r="BO2397" s="5"/>
      <c r="BP2397" s="1"/>
      <c r="BQ2397" s="1"/>
      <c r="BR2397" s="1"/>
      <c r="BS2397" s="1"/>
      <c r="BT2397" s="1"/>
      <c r="BU2397" s="4"/>
      <c r="BV2397" s="1"/>
      <c r="BW2397" s="3"/>
      <c r="BX2397" s="4"/>
      <c r="BY2397" s="5"/>
      <c r="BZ2397" s="5"/>
      <c r="CA2397" s="5"/>
      <c r="CB2397" s="5"/>
      <c r="CC2397" s="5"/>
      <c r="CD2397" s="43"/>
    </row>
    <row r="2398" spans="1:82" x14ac:dyDescent="0.25">
      <c r="A2398" s="8"/>
      <c r="B2398" s="5"/>
      <c r="C2398" s="5"/>
      <c r="D2398" s="5"/>
      <c r="E2398" s="5"/>
      <c r="F2398" s="94" t="str">
        <f t="shared" si="379"/>
        <v/>
      </c>
      <c r="G2398" s="94" t="str">
        <f t="shared" si="380"/>
        <v/>
      </c>
      <c r="H2398" s="127" t="str">
        <f>IF(A2398&lt;&gt;"",IF(MID(C2398,1,1)="c",$AS$26,IF(MID(C2398,1,1)="r",$AS$41,IF(MID(C2398,1,1)="p",#REF!,#REF!))),"")</f>
        <v/>
      </c>
      <c r="I2398" s="92" t="str">
        <f t="shared" si="381"/>
        <v/>
      </c>
      <c r="J2398" s="92" t="str">
        <f t="shared" si="382"/>
        <v/>
      </c>
      <c r="K2398" s="92" t="str">
        <f t="shared" si="383"/>
        <v/>
      </c>
      <c r="L2398" s="92" t="str">
        <f t="shared" si="384"/>
        <v/>
      </c>
      <c r="M2398" s="95" t="str">
        <f>IF(A2398&lt;&gt;"",IF(MID(C2398,1,1)="c",SigmaEpsConcrete(I2398,$AN$30:$AN$33,$AR$30:$AR$33,$AS$26,$AS$27,$AS$28,$AQ$20,$AU$19),""),"")</f>
        <v/>
      </c>
      <c r="N2398" s="95" t="str">
        <f>IF(A2398&lt;&gt;"",IF(MID(C2398,1,1)="r",SigmaEpsReinf(J2398,$AS$42:$AS$43,$AS$41,$AS$39,$AS$40,$AQ$38),""),"")</f>
        <v/>
      </c>
      <c r="Q2398" s="92" t="str">
        <f t="shared" si="386"/>
        <v/>
      </c>
      <c r="R2398" s="92" t="str">
        <f t="shared" si="387"/>
        <v/>
      </c>
      <c r="U2398" s="5"/>
      <c r="V2398" s="5"/>
      <c r="W2398" s="94" t="str">
        <f t="shared" si="385"/>
        <v/>
      </c>
      <c r="X2398" s="94" t="str">
        <f t="shared" si="388"/>
        <v/>
      </c>
      <c r="Y2398" s="5"/>
      <c r="BK2398" s="8"/>
      <c r="BL2398" s="5"/>
      <c r="BM2398" s="5"/>
      <c r="BN2398" s="5"/>
      <c r="BO2398" s="5"/>
      <c r="BP2398" s="1"/>
      <c r="BQ2398" s="1"/>
      <c r="BR2398" s="1"/>
      <c r="BS2398" s="1"/>
      <c r="BT2398" s="1"/>
      <c r="BU2398" s="4"/>
      <c r="BV2398" s="1"/>
      <c r="BW2398" s="3"/>
      <c r="BX2398" s="4"/>
      <c r="BY2398" s="5"/>
      <c r="BZ2398" s="5"/>
      <c r="CA2398" s="5"/>
      <c r="CB2398" s="5"/>
      <c r="CC2398" s="5"/>
      <c r="CD2398" s="43"/>
    </row>
    <row r="2399" spans="1:82" x14ac:dyDescent="0.25">
      <c r="A2399" s="8"/>
      <c r="B2399" s="5"/>
      <c r="C2399" s="5"/>
      <c r="D2399" s="5"/>
      <c r="E2399" s="5"/>
      <c r="F2399" s="94" t="str">
        <f t="shared" si="379"/>
        <v/>
      </c>
      <c r="G2399" s="94" t="str">
        <f t="shared" si="380"/>
        <v/>
      </c>
      <c r="H2399" s="127" t="str">
        <f>IF(A2399&lt;&gt;"",IF(MID(C2399,1,1)="c",$AS$26,IF(MID(C2399,1,1)="r",$AS$41,IF(MID(C2399,1,1)="p",#REF!,#REF!))),"")</f>
        <v/>
      </c>
      <c r="I2399" s="92" t="str">
        <f t="shared" si="381"/>
        <v/>
      </c>
      <c r="J2399" s="92" t="str">
        <f t="shared" si="382"/>
        <v/>
      </c>
      <c r="K2399" s="92" t="str">
        <f t="shared" si="383"/>
        <v/>
      </c>
      <c r="L2399" s="92" t="str">
        <f t="shared" si="384"/>
        <v/>
      </c>
      <c r="M2399" s="95" t="str">
        <f>IF(A2399&lt;&gt;"",IF(MID(C2399,1,1)="c",SigmaEpsConcrete(I2399,$AN$30:$AN$33,$AR$30:$AR$33,$AS$26,$AS$27,$AS$28,$AQ$20,$AU$19),""),"")</f>
        <v/>
      </c>
      <c r="N2399" s="95" t="str">
        <f>IF(A2399&lt;&gt;"",IF(MID(C2399,1,1)="r",SigmaEpsReinf(J2399,$AS$42:$AS$43,$AS$41,$AS$39,$AS$40,$AQ$38),""),"")</f>
        <v/>
      </c>
      <c r="Q2399" s="92" t="str">
        <f t="shared" si="386"/>
        <v/>
      </c>
      <c r="R2399" s="92" t="str">
        <f t="shared" si="387"/>
        <v/>
      </c>
      <c r="U2399" s="5"/>
      <c r="V2399" s="5"/>
      <c r="W2399" s="94" t="str">
        <f t="shared" si="385"/>
        <v/>
      </c>
      <c r="X2399" s="94" t="str">
        <f t="shared" si="388"/>
        <v/>
      </c>
      <c r="Y2399" s="5"/>
      <c r="BK2399" s="8"/>
      <c r="BL2399" s="5"/>
      <c r="BM2399" s="5"/>
      <c r="BN2399" s="5"/>
      <c r="BO2399" s="5"/>
      <c r="BP2399" s="1"/>
      <c r="BQ2399" s="1"/>
      <c r="BR2399" s="1"/>
      <c r="BS2399" s="1"/>
      <c r="BT2399" s="1"/>
      <c r="BU2399" s="4"/>
      <c r="BV2399" s="1"/>
      <c r="BW2399" s="3"/>
      <c r="BX2399" s="4"/>
      <c r="BY2399" s="5"/>
      <c r="BZ2399" s="5"/>
      <c r="CA2399" s="5"/>
      <c r="CB2399" s="5"/>
      <c r="CC2399" s="5"/>
      <c r="CD2399" s="43"/>
    </row>
    <row r="2400" spans="1:82" x14ac:dyDescent="0.25">
      <c r="A2400" s="8"/>
      <c r="B2400" s="5"/>
      <c r="C2400" s="5"/>
      <c r="D2400" s="5"/>
      <c r="E2400" s="5"/>
      <c r="F2400" s="94" t="str">
        <f t="shared" si="379"/>
        <v/>
      </c>
      <c r="G2400" s="94" t="str">
        <f t="shared" si="380"/>
        <v/>
      </c>
      <c r="H2400" s="127" t="str">
        <f>IF(A2400&lt;&gt;"",IF(MID(C2400,1,1)="c",$AS$26,IF(MID(C2400,1,1)="r",$AS$41,IF(MID(C2400,1,1)="p",#REF!,#REF!))),"")</f>
        <v/>
      </c>
      <c r="I2400" s="92" t="str">
        <f t="shared" si="381"/>
        <v/>
      </c>
      <c r="J2400" s="92" t="str">
        <f t="shared" si="382"/>
        <v/>
      </c>
      <c r="K2400" s="92" t="str">
        <f t="shared" si="383"/>
        <v/>
      </c>
      <c r="L2400" s="92" t="str">
        <f t="shared" si="384"/>
        <v/>
      </c>
      <c r="M2400" s="95" t="str">
        <f>IF(A2400&lt;&gt;"",IF(MID(C2400,1,1)="c",SigmaEpsConcrete(I2400,$AN$30:$AN$33,$AR$30:$AR$33,$AS$26,$AS$27,$AS$28,$AQ$20,$AU$19),""),"")</f>
        <v/>
      </c>
      <c r="N2400" s="95" t="str">
        <f>IF(A2400&lt;&gt;"",IF(MID(C2400,1,1)="r",SigmaEpsReinf(J2400,$AS$42:$AS$43,$AS$41,$AS$39,$AS$40,$AQ$38),""),"")</f>
        <v/>
      </c>
      <c r="Q2400" s="92" t="str">
        <f t="shared" si="386"/>
        <v/>
      </c>
      <c r="R2400" s="92" t="str">
        <f t="shared" si="387"/>
        <v/>
      </c>
      <c r="U2400" s="5"/>
      <c r="V2400" s="5"/>
      <c r="W2400" s="94" t="str">
        <f t="shared" si="385"/>
        <v/>
      </c>
      <c r="X2400" s="94" t="str">
        <f t="shared" si="388"/>
        <v/>
      </c>
      <c r="Y2400" s="5"/>
      <c r="BK2400" s="8"/>
      <c r="BL2400" s="5"/>
      <c r="BM2400" s="5"/>
      <c r="BN2400" s="5"/>
      <c r="BO2400" s="5"/>
      <c r="BP2400" s="1"/>
      <c r="BQ2400" s="1"/>
      <c r="BR2400" s="1"/>
      <c r="BS2400" s="1"/>
      <c r="BT2400" s="1"/>
      <c r="BU2400" s="4"/>
      <c r="BV2400" s="1"/>
      <c r="BW2400" s="3"/>
      <c r="BX2400" s="4"/>
      <c r="BY2400" s="5"/>
      <c r="BZ2400" s="5"/>
      <c r="CA2400" s="5"/>
      <c r="CB2400" s="5"/>
      <c r="CC2400" s="5"/>
      <c r="CD2400" s="43"/>
    </row>
    <row r="2401" spans="1:82" x14ac:dyDescent="0.25">
      <c r="A2401" s="8"/>
      <c r="B2401" s="5"/>
      <c r="C2401" s="5"/>
      <c r="D2401" s="5"/>
      <c r="E2401" s="5"/>
      <c r="F2401" s="94" t="str">
        <f t="shared" si="379"/>
        <v/>
      </c>
      <c r="G2401" s="94" t="str">
        <f t="shared" si="380"/>
        <v/>
      </c>
      <c r="H2401" s="127" t="str">
        <f>IF(A2401&lt;&gt;"",IF(MID(C2401,1,1)="c",$AS$26,IF(MID(C2401,1,1)="r",$AS$41,IF(MID(C2401,1,1)="p",#REF!,#REF!))),"")</f>
        <v/>
      </c>
      <c r="I2401" s="92" t="str">
        <f t="shared" si="381"/>
        <v/>
      </c>
      <c r="J2401" s="92" t="str">
        <f t="shared" si="382"/>
        <v/>
      </c>
      <c r="K2401" s="92" t="str">
        <f t="shared" si="383"/>
        <v/>
      </c>
      <c r="L2401" s="92" t="str">
        <f t="shared" si="384"/>
        <v/>
      </c>
      <c r="M2401" s="95" t="str">
        <f>IF(A2401&lt;&gt;"",IF(MID(C2401,1,1)="c",SigmaEpsConcrete(I2401,$AN$30:$AN$33,$AR$30:$AR$33,$AS$26,$AS$27,$AS$28,$AQ$20,$AU$19),""),"")</f>
        <v/>
      </c>
      <c r="N2401" s="95" t="str">
        <f>IF(A2401&lt;&gt;"",IF(MID(C2401,1,1)="r",SigmaEpsReinf(J2401,$AS$42:$AS$43,$AS$41,$AS$39,$AS$40,$AQ$38),""),"")</f>
        <v/>
      </c>
      <c r="Q2401" s="92" t="str">
        <f t="shared" si="386"/>
        <v/>
      </c>
      <c r="R2401" s="92" t="str">
        <f t="shared" si="387"/>
        <v/>
      </c>
      <c r="U2401" s="5"/>
      <c r="V2401" s="5"/>
      <c r="W2401" s="94" t="str">
        <f t="shared" si="385"/>
        <v/>
      </c>
      <c r="X2401" s="94" t="str">
        <f t="shared" si="388"/>
        <v/>
      </c>
      <c r="Y2401" s="5"/>
      <c r="BK2401" s="8"/>
      <c r="BL2401" s="5"/>
      <c r="BM2401" s="5"/>
      <c r="BN2401" s="5"/>
      <c r="BO2401" s="5"/>
      <c r="BP2401" s="1"/>
      <c r="BQ2401" s="1"/>
      <c r="BR2401" s="1"/>
      <c r="BS2401" s="1"/>
      <c r="BT2401" s="1"/>
      <c r="BU2401" s="4"/>
      <c r="BV2401" s="1"/>
      <c r="BW2401" s="3"/>
      <c r="BX2401" s="4"/>
      <c r="BY2401" s="5"/>
      <c r="BZ2401" s="5"/>
      <c r="CA2401" s="5"/>
      <c r="CB2401" s="5"/>
      <c r="CC2401" s="5"/>
      <c r="CD2401" s="43"/>
    </row>
    <row r="2402" spans="1:82" x14ac:dyDescent="0.25">
      <c r="A2402" s="8"/>
      <c r="B2402" s="5"/>
      <c r="C2402" s="5"/>
      <c r="D2402" s="5"/>
      <c r="E2402" s="5"/>
      <c r="F2402" s="94" t="str">
        <f t="shared" si="379"/>
        <v/>
      </c>
      <c r="G2402" s="94" t="str">
        <f t="shared" si="380"/>
        <v/>
      </c>
      <c r="H2402" s="127" t="str">
        <f>IF(A2402&lt;&gt;"",IF(MID(C2402,1,1)="c",$AS$26,IF(MID(C2402,1,1)="r",$AS$41,IF(MID(C2402,1,1)="p",#REF!,#REF!))),"")</f>
        <v/>
      </c>
      <c r="I2402" s="92" t="str">
        <f t="shared" si="381"/>
        <v/>
      </c>
      <c r="J2402" s="92" t="str">
        <f t="shared" si="382"/>
        <v/>
      </c>
      <c r="K2402" s="92" t="str">
        <f t="shared" si="383"/>
        <v/>
      </c>
      <c r="L2402" s="92" t="str">
        <f t="shared" si="384"/>
        <v/>
      </c>
      <c r="M2402" s="95" t="str">
        <f>IF(A2402&lt;&gt;"",IF(MID(C2402,1,1)="c",SigmaEpsConcrete(I2402,$AN$30:$AN$33,$AR$30:$AR$33,$AS$26,$AS$27,$AS$28,$AQ$20,$AU$19),""),"")</f>
        <v/>
      </c>
      <c r="N2402" s="95" t="str">
        <f>IF(A2402&lt;&gt;"",IF(MID(C2402,1,1)="r",SigmaEpsReinf(J2402,$AS$42:$AS$43,$AS$41,$AS$39,$AS$40,$AQ$38),""),"")</f>
        <v/>
      </c>
      <c r="Q2402" s="92" t="str">
        <f t="shared" si="386"/>
        <v/>
      </c>
      <c r="R2402" s="92" t="str">
        <f t="shared" si="387"/>
        <v/>
      </c>
      <c r="U2402" s="5"/>
      <c r="V2402" s="5"/>
      <c r="W2402" s="94" t="str">
        <f t="shared" si="385"/>
        <v/>
      </c>
      <c r="X2402" s="94" t="str">
        <f t="shared" si="388"/>
        <v/>
      </c>
      <c r="Y2402" s="5"/>
      <c r="BK2402" s="8"/>
      <c r="BL2402" s="5"/>
      <c r="BM2402" s="5"/>
      <c r="BN2402" s="5"/>
      <c r="BO2402" s="5"/>
      <c r="BP2402" s="1"/>
      <c r="BQ2402" s="1"/>
      <c r="BR2402" s="1"/>
      <c r="BS2402" s="1"/>
      <c r="BT2402" s="1"/>
      <c r="BU2402" s="4"/>
      <c r="BV2402" s="1"/>
      <c r="BW2402" s="3"/>
      <c r="BX2402" s="4"/>
      <c r="BY2402" s="5"/>
      <c r="BZ2402" s="5"/>
      <c r="CA2402" s="5"/>
      <c r="CB2402" s="5"/>
      <c r="CC2402" s="5"/>
      <c r="CD2402" s="43"/>
    </row>
    <row r="2403" spans="1:82" x14ac:dyDescent="0.25">
      <c r="A2403" s="8"/>
      <c r="B2403" s="5"/>
      <c r="C2403" s="5"/>
      <c r="D2403" s="5"/>
      <c r="E2403" s="5"/>
      <c r="F2403" s="94" t="str">
        <f t="shared" si="379"/>
        <v/>
      </c>
      <c r="G2403" s="94" t="str">
        <f t="shared" si="380"/>
        <v/>
      </c>
      <c r="H2403" s="127" t="str">
        <f>IF(A2403&lt;&gt;"",IF(MID(C2403,1,1)="c",$AS$26,IF(MID(C2403,1,1)="r",$AS$41,IF(MID(C2403,1,1)="p",#REF!,#REF!))),"")</f>
        <v/>
      </c>
      <c r="I2403" s="92" t="str">
        <f t="shared" si="381"/>
        <v/>
      </c>
      <c r="J2403" s="92" t="str">
        <f t="shared" si="382"/>
        <v/>
      </c>
      <c r="K2403" s="92" t="str">
        <f t="shared" si="383"/>
        <v/>
      </c>
      <c r="L2403" s="92" t="str">
        <f t="shared" si="384"/>
        <v/>
      </c>
      <c r="M2403" s="95" t="str">
        <f>IF(A2403&lt;&gt;"",IF(MID(C2403,1,1)="c",SigmaEpsConcrete(I2403,$AN$30:$AN$33,$AR$30:$AR$33,$AS$26,$AS$27,$AS$28,$AQ$20,$AU$19),""),"")</f>
        <v/>
      </c>
      <c r="N2403" s="95" t="str">
        <f>IF(A2403&lt;&gt;"",IF(MID(C2403,1,1)="r",SigmaEpsReinf(J2403,$AS$42:$AS$43,$AS$41,$AS$39,$AS$40,$AQ$38),""),"")</f>
        <v/>
      </c>
      <c r="Q2403" s="92" t="str">
        <f t="shared" si="386"/>
        <v/>
      </c>
      <c r="R2403" s="92" t="str">
        <f t="shared" si="387"/>
        <v/>
      </c>
      <c r="U2403" s="5"/>
      <c r="V2403" s="5"/>
      <c r="W2403" s="94" t="str">
        <f t="shared" si="385"/>
        <v/>
      </c>
      <c r="X2403" s="94" t="str">
        <f t="shared" si="388"/>
        <v/>
      </c>
      <c r="Y2403" s="5"/>
      <c r="BK2403" s="8"/>
      <c r="BL2403" s="5"/>
      <c r="BM2403" s="5"/>
      <c r="BN2403" s="5"/>
      <c r="BO2403" s="5"/>
      <c r="BP2403" s="1"/>
      <c r="BQ2403" s="1"/>
      <c r="BR2403" s="1"/>
      <c r="BS2403" s="1"/>
      <c r="BT2403" s="1"/>
      <c r="BU2403" s="4"/>
      <c r="BV2403" s="1"/>
      <c r="BW2403" s="3"/>
      <c r="BX2403" s="4"/>
      <c r="BY2403" s="5"/>
      <c r="BZ2403" s="5"/>
      <c r="CA2403" s="5"/>
      <c r="CB2403" s="5"/>
      <c r="CC2403" s="5"/>
      <c r="CD2403" s="43"/>
    </row>
    <row r="2404" spans="1:82" x14ac:dyDescent="0.25">
      <c r="A2404" s="8"/>
      <c r="B2404" s="5"/>
      <c r="C2404" s="5"/>
      <c r="D2404" s="5"/>
      <c r="E2404" s="5"/>
      <c r="F2404" s="94" t="str">
        <f t="shared" si="379"/>
        <v/>
      </c>
      <c r="G2404" s="94" t="str">
        <f t="shared" si="380"/>
        <v/>
      </c>
      <c r="H2404" s="127" t="str">
        <f>IF(A2404&lt;&gt;"",IF(MID(C2404,1,1)="c",$AS$26,IF(MID(C2404,1,1)="r",$AS$41,IF(MID(C2404,1,1)="p",#REF!,#REF!))),"")</f>
        <v/>
      </c>
      <c r="I2404" s="92" t="str">
        <f t="shared" si="381"/>
        <v/>
      </c>
      <c r="J2404" s="92" t="str">
        <f t="shared" si="382"/>
        <v/>
      </c>
      <c r="K2404" s="92" t="str">
        <f t="shared" si="383"/>
        <v/>
      </c>
      <c r="L2404" s="92" t="str">
        <f t="shared" si="384"/>
        <v/>
      </c>
      <c r="M2404" s="95" t="str">
        <f>IF(A2404&lt;&gt;"",IF(MID(C2404,1,1)="c",SigmaEpsConcrete(I2404,$AN$30:$AN$33,$AR$30:$AR$33,$AS$26,$AS$27,$AS$28,$AQ$20,$AU$19),""),"")</f>
        <v/>
      </c>
      <c r="N2404" s="95" t="str">
        <f>IF(A2404&lt;&gt;"",IF(MID(C2404,1,1)="r",SigmaEpsReinf(J2404,$AS$42:$AS$43,$AS$41,$AS$39,$AS$40,$AQ$38),""),"")</f>
        <v/>
      </c>
      <c r="Q2404" s="92" t="str">
        <f t="shared" si="386"/>
        <v/>
      </c>
      <c r="R2404" s="92" t="str">
        <f t="shared" si="387"/>
        <v/>
      </c>
      <c r="U2404" s="5"/>
      <c r="V2404" s="5"/>
      <c r="W2404" s="94" t="str">
        <f t="shared" si="385"/>
        <v/>
      </c>
      <c r="X2404" s="94" t="str">
        <f t="shared" si="388"/>
        <v/>
      </c>
      <c r="Y2404" s="5"/>
      <c r="BK2404" s="8"/>
      <c r="BL2404" s="5"/>
      <c r="BM2404" s="5"/>
      <c r="BN2404" s="5"/>
      <c r="BO2404" s="5"/>
      <c r="BP2404" s="1"/>
      <c r="BQ2404" s="1"/>
      <c r="BR2404" s="1"/>
      <c r="BS2404" s="1"/>
      <c r="BT2404" s="1"/>
      <c r="BU2404" s="4"/>
      <c r="BV2404" s="1"/>
      <c r="BW2404" s="3"/>
      <c r="BX2404" s="4"/>
      <c r="BY2404" s="5"/>
      <c r="BZ2404" s="5"/>
      <c r="CA2404" s="5"/>
      <c r="CB2404" s="5"/>
      <c r="CC2404" s="5"/>
      <c r="CD2404" s="43"/>
    </row>
    <row r="2405" spans="1:82" x14ac:dyDescent="0.25">
      <c r="A2405" s="8"/>
      <c r="B2405" s="5"/>
      <c r="C2405" s="5"/>
      <c r="D2405" s="5"/>
      <c r="E2405" s="5"/>
      <c r="F2405" s="94" t="str">
        <f t="shared" si="379"/>
        <v/>
      </c>
      <c r="G2405" s="94" t="str">
        <f t="shared" si="380"/>
        <v/>
      </c>
      <c r="H2405" s="127" t="str">
        <f>IF(A2405&lt;&gt;"",IF(MID(C2405,1,1)="c",$AS$26,IF(MID(C2405,1,1)="r",$AS$41,IF(MID(C2405,1,1)="p",#REF!,#REF!))),"")</f>
        <v/>
      </c>
      <c r="I2405" s="92" t="str">
        <f t="shared" si="381"/>
        <v/>
      </c>
      <c r="J2405" s="92" t="str">
        <f t="shared" si="382"/>
        <v/>
      </c>
      <c r="K2405" s="92" t="str">
        <f t="shared" si="383"/>
        <v/>
      </c>
      <c r="L2405" s="92" t="str">
        <f t="shared" si="384"/>
        <v/>
      </c>
      <c r="M2405" s="95" t="str">
        <f>IF(A2405&lt;&gt;"",IF(MID(C2405,1,1)="c",SigmaEpsConcrete(I2405,$AN$30:$AN$33,$AR$30:$AR$33,$AS$26,$AS$27,$AS$28,$AQ$20,$AU$19),""),"")</f>
        <v/>
      </c>
      <c r="N2405" s="95" t="str">
        <f>IF(A2405&lt;&gt;"",IF(MID(C2405,1,1)="r",SigmaEpsReinf(J2405,$AS$42:$AS$43,$AS$41,$AS$39,$AS$40,$AQ$38),""),"")</f>
        <v/>
      </c>
      <c r="Q2405" s="92" t="str">
        <f t="shared" si="386"/>
        <v/>
      </c>
      <c r="R2405" s="92" t="str">
        <f t="shared" si="387"/>
        <v/>
      </c>
      <c r="U2405" s="5"/>
      <c r="V2405" s="5"/>
      <c r="W2405" s="94" t="str">
        <f t="shared" si="385"/>
        <v/>
      </c>
      <c r="X2405" s="94" t="str">
        <f t="shared" si="388"/>
        <v/>
      </c>
      <c r="Y2405" s="5"/>
      <c r="BK2405" s="8"/>
      <c r="BL2405" s="5"/>
      <c r="BM2405" s="5"/>
      <c r="BN2405" s="5"/>
      <c r="BO2405" s="5"/>
      <c r="BP2405" s="1"/>
      <c r="BQ2405" s="1"/>
      <c r="BR2405" s="1"/>
      <c r="BS2405" s="1"/>
      <c r="BT2405" s="1"/>
      <c r="BU2405" s="4"/>
      <c r="BV2405" s="1"/>
      <c r="BW2405" s="3"/>
      <c r="BX2405" s="4"/>
      <c r="BY2405" s="5"/>
      <c r="BZ2405" s="5"/>
      <c r="CA2405" s="5"/>
      <c r="CB2405" s="5"/>
      <c r="CC2405" s="5"/>
      <c r="CD2405" s="43"/>
    </row>
    <row r="2406" spans="1:82" x14ac:dyDescent="0.25">
      <c r="A2406" s="8"/>
      <c r="B2406" s="5"/>
      <c r="C2406" s="5"/>
      <c r="D2406" s="5"/>
      <c r="E2406" s="5"/>
      <c r="F2406" s="94" t="str">
        <f t="shared" si="379"/>
        <v/>
      </c>
      <c r="G2406" s="94" t="str">
        <f t="shared" si="380"/>
        <v/>
      </c>
      <c r="H2406" s="127" t="str">
        <f>IF(A2406&lt;&gt;"",IF(MID(C2406,1,1)="c",$AS$26,IF(MID(C2406,1,1)="r",$AS$41,IF(MID(C2406,1,1)="p",#REF!,#REF!))),"")</f>
        <v/>
      </c>
      <c r="I2406" s="92" t="str">
        <f t="shared" si="381"/>
        <v/>
      </c>
      <c r="J2406" s="92" t="str">
        <f t="shared" si="382"/>
        <v/>
      </c>
      <c r="K2406" s="92" t="str">
        <f t="shared" si="383"/>
        <v/>
      </c>
      <c r="L2406" s="92" t="str">
        <f t="shared" si="384"/>
        <v/>
      </c>
      <c r="M2406" s="95" t="str">
        <f>IF(A2406&lt;&gt;"",IF(MID(C2406,1,1)="c",SigmaEpsConcrete(I2406,$AN$30:$AN$33,$AR$30:$AR$33,$AS$26,$AS$27,$AS$28,$AQ$20,$AU$19),""),"")</f>
        <v/>
      </c>
      <c r="N2406" s="95" t="str">
        <f>IF(A2406&lt;&gt;"",IF(MID(C2406,1,1)="r",SigmaEpsReinf(J2406,$AS$42:$AS$43,$AS$41,$AS$39,$AS$40,$AQ$38),""),"")</f>
        <v/>
      </c>
      <c r="Q2406" s="92" t="str">
        <f t="shared" si="386"/>
        <v/>
      </c>
      <c r="R2406" s="92" t="str">
        <f t="shared" si="387"/>
        <v/>
      </c>
      <c r="U2406" s="5"/>
      <c r="V2406" s="5"/>
      <c r="W2406" s="94" t="str">
        <f t="shared" si="385"/>
        <v/>
      </c>
      <c r="X2406" s="94" t="str">
        <f t="shared" si="388"/>
        <v/>
      </c>
      <c r="Y2406" s="5"/>
      <c r="BK2406" s="8"/>
      <c r="BL2406" s="5"/>
      <c r="BM2406" s="5"/>
      <c r="BN2406" s="5"/>
      <c r="BO2406" s="5"/>
      <c r="BP2406" s="1"/>
      <c r="BQ2406" s="1"/>
      <c r="BR2406" s="1"/>
      <c r="BS2406" s="1"/>
      <c r="BT2406" s="1"/>
      <c r="BU2406" s="4"/>
      <c r="BV2406" s="1"/>
      <c r="BW2406" s="3"/>
      <c r="BX2406" s="4"/>
      <c r="BY2406" s="5"/>
      <c r="BZ2406" s="5"/>
      <c r="CA2406" s="5"/>
      <c r="CB2406" s="5"/>
      <c r="CC2406" s="5"/>
      <c r="CD2406" s="43"/>
    </row>
    <row r="2407" spans="1:82" x14ac:dyDescent="0.25">
      <c r="A2407" s="8"/>
      <c r="B2407" s="5"/>
      <c r="C2407" s="5"/>
      <c r="D2407" s="5"/>
      <c r="E2407" s="5"/>
      <c r="F2407" s="94" t="str">
        <f t="shared" si="379"/>
        <v/>
      </c>
      <c r="G2407" s="94" t="str">
        <f t="shared" si="380"/>
        <v/>
      </c>
      <c r="H2407" s="127" t="str">
        <f>IF(A2407&lt;&gt;"",IF(MID(C2407,1,1)="c",$AS$26,IF(MID(C2407,1,1)="r",$AS$41,IF(MID(C2407,1,1)="p",#REF!,#REF!))),"")</f>
        <v/>
      </c>
      <c r="I2407" s="92" t="str">
        <f t="shared" si="381"/>
        <v/>
      </c>
      <c r="J2407" s="92" t="str">
        <f t="shared" si="382"/>
        <v/>
      </c>
      <c r="K2407" s="92" t="str">
        <f t="shared" si="383"/>
        <v/>
      </c>
      <c r="L2407" s="92" t="str">
        <f t="shared" si="384"/>
        <v/>
      </c>
      <c r="M2407" s="95" t="str">
        <f>IF(A2407&lt;&gt;"",IF(MID(C2407,1,1)="c",SigmaEpsConcrete(I2407,$AN$30:$AN$33,$AR$30:$AR$33,$AS$26,$AS$27,$AS$28,$AQ$20,$AU$19),""),"")</f>
        <v/>
      </c>
      <c r="N2407" s="95" t="str">
        <f>IF(A2407&lt;&gt;"",IF(MID(C2407,1,1)="r",SigmaEpsReinf(J2407,$AS$42:$AS$43,$AS$41,$AS$39,$AS$40,$AQ$38),""),"")</f>
        <v/>
      </c>
      <c r="Q2407" s="92" t="str">
        <f t="shared" si="386"/>
        <v/>
      </c>
      <c r="R2407" s="92" t="str">
        <f t="shared" si="387"/>
        <v/>
      </c>
      <c r="U2407" s="5"/>
      <c r="V2407" s="5"/>
      <c r="W2407" s="94" t="str">
        <f t="shared" si="385"/>
        <v/>
      </c>
      <c r="X2407" s="94" t="str">
        <f t="shared" si="388"/>
        <v/>
      </c>
      <c r="Y2407" s="5"/>
      <c r="BK2407" s="8"/>
      <c r="BL2407" s="5"/>
      <c r="BM2407" s="5"/>
      <c r="BN2407" s="5"/>
      <c r="BO2407" s="5"/>
      <c r="BP2407" s="1"/>
      <c r="BQ2407" s="1"/>
      <c r="BR2407" s="1"/>
      <c r="BS2407" s="1"/>
      <c r="BT2407" s="1"/>
      <c r="BU2407" s="4"/>
      <c r="BV2407" s="1"/>
      <c r="BW2407" s="3"/>
      <c r="BX2407" s="4"/>
      <c r="BY2407" s="5"/>
      <c r="BZ2407" s="5"/>
      <c r="CA2407" s="5"/>
      <c r="CB2407" s="5"/>
      <c r="CC2407" s="5"/>
      <c r="CD2407" s="43"/>
    </row>
    <row r="2408" spans="1:82" x14ac:dyDescent="0.25">
      <c r="A2408" s="8"/>
      <c r="B2408" s="5"/>
      <c r="C2408" s="5"/>
      <c r="D2408" s="5"/>
      <c r="E2408" s="5"/>
      <c r="F2408" s="94" t="str">
        <f t="shared" si="379"/>
        <v/>
      </c>
      <c r="G2408" s="94" t="str">
        <f t="shared" si="380"/>
        <v/>
      </c>
      <c r="H2408" s="127" t="str">
        <f>IF(A2408&lt;&gt;"",IF(MID(C2408,1,1)="c",$AS$26,IF(MID(C2408,1,1)="r",$AS$41,IF(MID(C2408,1,1)="p",#REF!,#REF!))),"")</f>
        <v/>
      </c>
      <c r="I2408" s="92" t="str">
        <f t="shared" si="381"/>
        <v/>
      </c>
      <c r="J2408" s="92" t="str">
        <f t="shared" si="382"/>
        <v/>
      </c>
      <c r="K2408" s="92" t="str">
        <f t="shared" si="383"/>
        <v/>
      </c>
      <c r="L2408" s="92" t="str">
        <f t="shared" si="384"/>
        <v/>
      </c>
      <c r="M2408" s="95" t="str">
        <f>IF(A2408&lt;&gt;"",IF(MID(C2408,1,1)="c",SigmaEpsConcrete(I2408,$AN$30:$AN$33,$AR$30:$AR$33,$AS$26,$AS$27,$AS$28,$AQ$20,$AU$19),""),"")</f>
        <v/>
      </c>
      <c r="N2408" s="95" t="str">
        <f>IF(A2408&lt;&gt;"",IF(MID(C2408,1,1)="r",SigmaEpsReinf(J2408,$AS$42:$AS$43,$AS$41,$AS$39,$AS$40,$AQ$38),""),"")</f>
        <v/>
      </c>
      <c r="Q2408" s="92" t="str">
        <f t="shared" si="386"/>
        <v/>
      </c>
      <c r="R2408" s="92" t="str">
        <f t="shared" si="387"/>
        <v/>
      </c>
      <c r="U2408" s="5"/>
      <c r="V2408" s="5"/>
      <c r="W2408" s="94" t="str">
        <f t="shared" si="385"/>
        <v/>
      </c>
      <c r="X2408" s="94" t="str">
        <f t="shared" si="388"/>
        <v/>
      </c>
      <c r="Y2408" s="5"/>
      <c r="BK2408" s="8"/>
      <c r="BL2408" s="5"/>
      <c r="BM2408" s="5"/>
      <c r="BN2408" s="5"/>
      <c r="BO2408" s="5"/>
      <c r="BP2408" s="1"/>
      <c r="BQ2408" s="1"/>
      <c r="BR2408" s="1"/>
      <c r="BS2408" s="1"/>
      <c r="BT2408" s="1"/>
      <c r="BU2408" s="4"/>
      <c r="BV2408" s="1"/>
      <c r="BW2408" s="3"/>
      <c r="BX2408" s="4"/>
      <c r="BY2408" s="5"/>
      <c r="BZ2408" s="5"/>
      <c r="CA2408" s="5"/>
      <c r="CB2408" s="5"/>
      <c r="CC2408" s="5"/>
      <c r="CD2408" s="43"/>
    </row>
    <row r="2409" spans="1:82" x14ac:dyDescent="0.25">
      <c r="A2409" s="8"/>
      <c r="B2409" s="5"/>
      <c r="C2409" s="5"/>
      <c r="D2409" s="5"/>
      <c r="E2409" s="5"/>
      <c r="F2409" s="94" t="str">
        <f t="shared" si="379"/>
        <v/>
      </c>
      <c r="G2409" s="94" t="str">
        <f t="shared" si="380"/>
        <v/>
      </c>
      <c r="H2409" s="127" t="str">
        <f>IF(A2409&lt;&gt;"",IF(MID(C2409,1,1)="c",$AS$26,IF(MID(C2409,1,1)="r",$AS$41,IF(MID(C2409,1,1)="p",#REF!,#REF!))),"")</f>
        <v/>
      </c>
      <c r="I2409" s="92" t="str">
        <f t="shared" si="381"/>
        <v/>
      </c>
      <c r="J2409" s="92" t="str">
        <f t="shared" si="382"/>
        <v/>
      </c>
      <c r="K2409" s="92" t="str">
        <f t="shared" si="383"/>
        <v/>
      </c>
      <c r="L2409" s="92" t="str">
        <f t="shared" si="384"/>
        <v/>
      </c>
      <c r="M2409" s="95" t="str">
        <f>IF(A2409&lt;&gt;"",IF(MID(C2409,1,1)="c",SigmaEpsConcrete(I2409,$AN$30:$AN$33,$AR$30:$AR$33,$AS$26,$AS$27,$AS$28,$AQ$20,$AU$19),""),"")</f>
        <v/>
      </c>
      <c r="N2409" s="95" t="str">
        <f>IF(A2409&lt;&gt;"",IF(MID(C2409,1,1)="r",SigmaEpsReinf(J2409,$AS$42:$AS$43,$AS$41,$AS$39,$AS$40,$AQ$38),""),"")</f>
        <v/>
      </c>
      <c r="Q2409" s="92" t="str">
        <f t="shared" si="386"/>
        <v/>
      </c>
      <c r="R2409" s="92" t="str">
        <f t="shared" si="387"/>
        <v/>
      </c>
      <c r="U2409" s="5"/>
      <c r="V2409" s="5"/>
      <c r="W2409" s="94" t="str">
        <f t="shared" si="385"/>
        <v/>
      </c>
      <c r="X2409" s="94" t="str">
        <f t="shared" si="388"/>
        <v/>
      </c>
      <c r="Y2409" s="5"/>
      <c r="BK2409" s="8"/>
      <c r="BL2409" s="5"/>
      <c r="BM2409" s="5"/>
      <c r="BN2409" s="5"/>
      <c r="BO2409" s="5"/>
      <c r="BP2409" s="1"/>
      <c r="BQ2409" s="1"/>
      <c r="BR2409" s="1"/>
      <c r="BS2409" s="1"/>
      <c r="BT2409" s="1"/>
      <c r="BU2409" s="4"/>
      <c r="BV2409" s="1"/>
      <c r="BW2409" s="3"/>
      <c r="BX2409" s="4"/>
      <c r="BY2409" s="5"/>
      <c r="BZ2409" s="5"/>
      <c r="CA2409" s="5"/>
      <c r="CB2409" s="5"/>
      <c r="CC2409" s="5"/>
      <c r="CD2409" s="43"/>
    </row>
    <row r="2410" spans="1:82" x14ac:dyDescent="0.25">
      <c r="A2410" s="8"/>
      <c r="B2410" s="5"/>
      <c r="C2410" s="5"/>
      <c r="D2410" s="5"/>
      <c r="E2410" s="5"/>
      <c r="F2410" s="94" t="str">
        <f t="shared" si="379"/>
        <v/>
      </c>
      <c r="G2410" s="94" t="str">
        <f t="shared" si="380"/>
        <v/>
      </c>
      <c r="H2410" s="127" t="str">
        <f>IF(A2410&lt;&gt;"",IF(MID(C2410,1,1)="c",$AS$26,IF(MID(C2410,1,1)="r",$AS$41,IF(MID(C2410,1,1)="p",#REF!,#REF!))),"")</f>
        <v/>
      </c>
      <c r="I2410" s="92" t="str">
        <f t="shared" si="381"/>
        <v/>
      </c>
      <c r="J2410" s="92" t="str">
        <f t="shared" si="382"/>
        <v/>
      </c>
      <c r="K2410" s="92" t="str">
        <f t="shared" si="383"/>
        <v/>
      </c>
      <c r="L2410" s="92" t="str">
        <f t="shared" si="384"/>
        <v/>
      </c>
      <c r="M2410" s="95" t="str">
        <f>IF(A2410&lt;&gt;"",IF(MID(C2410,1,1)="c",SigmaEpsConcrete(I2410,$AN$30:$AN$33,$AR$30:$AR$33,$AS$26,$AS$27,$AS$28,$AQ$20,$AU$19),""),"")</f>
        <v/>
      </c>
      <c r="N2410" s="95" t="str">
        <f>IF(A2410&lt;&gt;"",IF(MID(C2410,1,1)="r",SigmaEpsReinf(J2410,$AS$42:$AS$43,$AS$41,$AS$39,$AS$40,$AQ$38),""),"")</f>
        <v/>
      </c>
      <c r="Q2410" s="92" t="str">
        <f t="shared" si="386"/>
        <v/>
      </c>
      <c r="R2410" s="92" t="str">
        <f t="shared" si="387"/>
        <v/>
      </c>
      <c r="U2410" s="5"/>
      <c r="V2410" s="5"/>
      <c r="W2410" s="94" t="str">
        <f t="shared" si="385"/>
        <v/>
      </c>
      <c r="X2410" s="94" t="str">
        <f t="shared" si="388"/>
        <v/>
      </c>
      <c r="Y2410" s="5"/>
      <c r="BK2410" s="8"/>
      <c r="BL2410" s="5"/>
      <c r="BM2410" s="5"/>
      <c r="BN2410" s="5"/>
      <c r="BO2410" s="5"/>
      <c r="BP2410" s="1"/>
      <c r="BQ2410" s="1"/>
      <c r="BR2410" s="1"/>
      <c r="BS2410" s="1"/>
      <c r="BT2410" s="1"/>
      <c r="BU2410" s="4"/>
      <c r="BV2410" s="1"/>
      <c r="BW2410" s="3"/>
      <c r="BX2410" s="4"/>
      <c r="BY2410" s="5"/>
      <c r="BZ2410" s="5"/>
      <c r="CA2410" s="5"/>
      <c r="CB2410" s="5"/>
      <c r="CC2410" s="5"/>
      <c r="CD2410" s="43"/>
    </row>
    <row r="2411" spans="1:82" x14ac:dyDescent="0.25">
      <c r="A2411" s="8"/>
      <c r="B2411" s="5"/>
      <c r="C2411" s="5"/>
      <c r="D2411" s="5"/>
      <c r="E2411" s="5"/>
      <c r="F2411" s="94" t="str">
        <f t="shared" si="379"/>
        <v/>
      </c>
      <c r="G2411" s="94" t="str">
        <f t="shared" si="380"/>
        <v/>
      </c>
      <c r="H2411" s="127" t="str">
        <f>IF(A2411&lt;&gt;"",IF(MID(C2411,1,1)="c",$AS$26,IF(MID(C2411,1,1)="r",$AS$41,IF(MID(C2411,1,1)="p",#REF!,#REF!))),"")</f>
        <v/>
      </c>
      <c r="I2411" s="92" t="str">
        <f t="shared" si="381"/>
        <v/>
      </c>
      <c r="J2411" s="92" t="str">
        <f t="shared" si="382"/>
        <v/>
      </c>
      <c r="K2411" s="92" t="str">
        <f t="shared" si="383"/>
        <v/>
      </c>
      <c r="L2411" s="92" t="str">
        <f t="shared" si="384"/>
        <v/>
      </c>
      <c r="M2411" s="95" t="str">
        <f>IF(A2411&lt;&gt;"",IF(MID(C2411,1,1)="c",SigmaEpsConcrete(I2411,$AN$30:$AN$33,$AR$30:$AR$33,$AS$26,$AS$27,$AS$28,$AQ$20,$AU$19),""),"")</f>
        <v/>
      </c>
      <c r="N2411" s="95" t="str">
        <f>IF(A2411&lt;&gt;"",IF(MID(C2411,1,1)="r",SigmaEpsReinf(J2411,$AS$42:$AS$43,$AS$41,$AS$39,$AS$40,$AQ$38),""),"")</f>
        <v/>
      </c>
      <c r="Q2411" s="92" t="str">
        <f t="shared" si="386"/>
        <v/>
      </c>
      <c r="R2411" s="92" t="str">
        <f t="shared" si="387"/>
        <v/>
      </c>
      <c r="U2411" s="5"/>
      <c r="V2411" s="5"/>
      <c r="W2411" s="94" t="str">
        <f t="shared" si="385"/>
        <v/>
      </c>
      <c r="X2411" s="94" t="str">
        <f t="shared" si="388"/>
        <v/>
      </c>
      <c r="Y2411" s="5"/>
      <c r="BK2411" s="8"/>
      <c r="BL2411" s="5"/>
      <c r="BM2411" s="5"/>
      <c r="BN2411" s="5"/>
      <c r="BO2411" s="5"/>
      <c r="BP2411" s="1"/>
      <c r="BQ2411" s="1"/>
      <c r="BR2411" s="1"/>
      <c r="BS2411" s="1"/>
      <c r="BT2411" s="1"/>
      <c r="BU2411" s="4"/>
      <c r="BV2411" s="1"/>
      <c r="BW2411" s="3"/>
      <c r="BX2411" s="4"/>
      <c r="BY2411" s="5"/>
      <c r="BZ2411" s="5"/>
      <c r="CA2411" s="5"/>
      <c r="CB2411" s="5"/>
      <c r="CC2411" s="5"/>
      <c r="CD2411" s="43"/>
    </row>
    <row r="2412" spans="1:82" x14ac:dyDescent="0.25">
      <c r="A2412" s="8"/>
      <c r="B2412" s="5"/>
      <c r="C2412" s="5"/>
      <c r="D2412" s="5"/>
      <c r="E2412" s="5"/>
      <c r="F2412" s="94" t="str">
        <f t="shared" si="379"/>
        <v/>
      </c>
      <c r="G2412" s="94" t="str">
        <f t="shared" si="380"/>
        <v/>
      </c>
      <c r="H2412" s="127" t="str">
        <f>IF(A2412&lt;&gt;"",IF(MID(C2412,1,1)="c",$AS$26,IF(MID(C2412,1,1)="r",$AS$41,IF(MID(C2412,1,1)="p",#REF!,#REF!))),"")</f>
        <v/>
      </c>
      <c r="I2412" s="92" t="str">
        <f t="shared" si="381"/>
        <v/>
      </c>
      <c r="J2412" s="92" t="str">
        <f t="shared" si="382"/>
        <v/>
      </c>
      <c r="K2412" s="92" t="str">
        <f t="shared" si="383"/>
        <v/>
      </c>
      <c r="L2412" s="92" t="str">
        <f t="shared" si="384"/>
        <v/>
      </c>
      <c r="M2412" s="95" t="str">
        <f>IF(A2412&lt;&gt;"",IF(MID(C2412,1,1)="c",SigmaEpsConcrete(I2412,$AN$30:$AN$33,$AR$30:$AR$33,$AS$26,$AS$27,$AS$28,$AQ$20,$AU$19),""),"")</f>
        <v/>
      </c>
      <c r="N2412" s="95" t="str">
        <f>IF(A2412&lt;&gt;"",IF(MID(C2412,1,1)="r",SigmaEpsReinf(J2412,$AS$42:$AS$43,$AS$41,$AS$39,$AS$40,$AQ$38),""),"")</f>
        <v/>
      </c>
      <c r="Q2412" s="92" t="str">
        <f t="shared" si="386"/>
        <v/>
      </c>
      <c r="R2412" s="92" t="str">
        <f t="shared" si="387"/>
        <v/>
      </c>
      <c r="U2412" s="5"/>
      <c r="V2412" s="5"/>
      <c r="W2412" s="94" t="str">
        <f t="shared" si="385"/>
        <v/>
      </c>
      <c r="X2412" s="94" t="str">
        <f t="shared" si="388"/>
        <v/>
      </c>
      <c r="Y2412" s="5"/>
      <c r="BK2412" s="8"/>
      <c r="BL2412" s="5"/>
      <c r="BM2412" s="5"/>
      <c r="BN2412" s="5"/>
      <c r="BO2412" s="5"/>
      <c r="BP2412" s="1"/>
      <c r="BQ2412" s="1"/>
      <c r="BR2412" s="1"/>
      <c r="BS2412" s="1"/>
      <c r="BT2412" s="1"/>
      <c r="BU2412" s="4"/>
      <c r="BV2412" s="1"/>
      <c r="BW2412" s="3"/>
      <c r="BX2412" s="4"/>
      <c r="BY2412" s="5"/>
      <c r="BZ2412" s="5"/>
      <c r="CA2412" s="5"/>
      <c r="CB2412" s="5"/>
      <c r="CC2412" s="5"/>
      <c r="CD2412" s="43"/>
    </row>
    <row r="2413" spans="1:82" x14ac:dyDescent="0.25">
      <c r="A2413" s="8"/>
      <c r="B2413" s="5"/>
      <c r="C2413" s="5"/>
      <c r="D2413" s="5"/>
      <c r="E2413" s="5"/>
      <c r="F2413" s="94" t="str">
        <f t="shared" si="379"/>
        <v/>
      </c>
      <c r="G2413" s="94" t="str">
        <f t="shared" si="380"/>
        <v/>
      </c>
      <c r="H2413" s="127" t="str">
        <f>IF(A2413&lt;&gt;"",IF(MID(C2413,1,1)="c",$AS$26,IF(MID(C2413,1,1)="r",$AS$41,IF(MID(C2413,1,1)="p",#REF!,#REF!))),"")</f>
        <v/>
      </c>
      <c r="I2413" s="92" t="str">
        <f t="shared" si="381"/>
        <v/>
      </c>
      <c r="J2413" s="92" t="str">
        <f t="shared" si="382"/>
        <v/>
      </c>
      <c r="K2413" s="92" t="str">
        <f t="shared" si="383"/>
        <v/>
      </c>
      <c r="L2413" s="92" t="str">
        <f t="shared" si="384"/>
        <v/>
      </c>
      <c r="M2413" s="95" t="str">
        <f>IF(A2413&lt;&gt;"",IF(MID(C2413,1,1)="c",SigmaEpsConcrete(I2413,$AN$30:$AN$33,$AR$30:$AR$33,$AS$26,$AS$27,$AS$28,$AQ$20,$AU$19),""),"")</f>
        <v/>
      </c>
      <c r="N2413" s="95" t="str">
        <f>IF(A2413&lt;&gt;"",IF(MID(C2413,1,1)="r",SigmaEpsReinf(J2413,$AS$42:$AS$43,$AS$41,$AS$39,$AS$40,$AQ$38),""),"")</f>
        <v/>
      </c>
      <c r="Q2413" s="92" t="str">
        <f t="shared" si="386"/>
        <v/>
      </c>
      <c r="R2413" s="92" t="str">
        <f t="shared" si="387"/>
        <v/>
      </c>
      <c r="U2413" s="5"/>
      <c r="V2413" s="5"/>
      <c r="W2413" s="94" t="str">
        <f t="shared" si="385"/>
        <v/>
      </c>
      <c r="X2413" s="94" t="str">
        <f t="shared" si="388"/>
        <v/>
      </c>
      <c r="Y2413" s="5"/>
      <c r="BK2413" s="8"/>
      <c r="BL2413" s="5"/>
      <c r="BM2413" s="5"/>
      <c r="BN2413" s="5"/>
      <c r="BO2413" s="5"/>
      <c r="BP2413" s="1"/>
      <c r="BQ2413" s="1"/>
      <c r="BR2413" s="1"/>
      <c r="BS2413" s="1"/>
      <c r="BT2413" s="1"/>
      <c r="BU2413" s="4"/>
      <c r="BV2413" s="1"/>
      <c r="BW2413" s="3"/>
      <c r="BX2413" s="4"/>
      <c r="BY2413" s="5"/>
      <c r="BZ2413" s="5"/>
      <c r="CA2413" s="5"/>
      <c r="CB2413" s="5"/>
      <c r="CC2413" s="5"/>
      <c r="CD2413" s="43"/>
    </row>
    <row r="2414" spans="1:82" x14ac:dyDescent="0.25">
      <c r="A2414" s="8"/>
      <c r="B2414" s="5"/>
      <c r="C2414" s="5"/>
      <c r="D2414" s="5"/>
      <c r="E2414" s="5"/>
      <c r="F2414" s="94" t="str">
        <f t="shared" si="379"/>
        <v/>
      </c>
      <c r="G2414" s="94" t="str">
        <f t="shared" si="380"/>
        <v/>
      </c>
      <c r="H2414" s="127" t="str">
        <f>IF(A2414&lt;&gt;"",IF(MID(C2414,1,1)="c",$AS$26,IF(MID(C2414,1,1)="r",$AS$41,IF(MID(C2414,1,1)="p",#REF!,#REF!))),"")</f>
        <v/>
      </c>
      <c r="I2414" s="92" t="str">
        <f t="shared" si="381"/>
        <v/>
      </c>
      <c r="J2414" s="92" t="str">
        <f t="shared" si="382"/>
        <v/>
      </c>
      <c r="K2414" s="92" t="str">
        <f t="shared" si="383"/>
        <v/>
      </c>
      <c r="L2414" s="92" t="str">
        <f t="shared" si="384"/>
        <v/>
      </c>
      <c r="M2414" s="95" t="str">
        <f>IF(A2414&lt;&gt;"",IF(MID(C2414,1,1)="c",SigmaEpsConcrete(I2414,$AN$30:$AN$33,$AR$30:$AR$33,$AS$26,$AS$27,$AS$28,$AQ$20,$AU$19),""),"")</f>
        <v/>
      </c>
      <c r="N2414" s="95" t="str">
        <f>IF(A2414&lt;&gt;"",IF(MID(C2414,1,1)="r",SigmaEpsReinf(J2414,$AS$42:$AS$43,$AS$41,$AS$39,$AS$40,$AQ$38),""),"")</f>
        <v/>
      </c>
      <c r="Q2414" s="92" t="str">
        <f t="shared" si="386"/>
        <v/>
      </c>
      <c r="R2414" s="92" t="str">
        <f t="shared" si="387"/>
        <v/>
      </c>
      <c r="U2414" s="5"/>
      <c r="V2414" s="5"/>
      <c r="W2414" s="94" t="str">
        <f t="shared" si="385"/>
        <v/>
      </c>
      <c r="X2414" s="94" t="str">
        <f t="shared" si="388"/>
        <v/>
      </c>
      <c r="Y2414" s="5"/>
      <c r="BK2414" s="8"/>
      <c r="BL2414" s="5"/>
      <c r="BM2414" s="5"/>
      <c r="BN2414" s="5"/>
      <c r="BO2414" s="5"/>
      <c r="BP2414" s="1"/>
      <c r="BQ2414" s="1"/>
      <c r="BR2414" s="1"/>
      <c r="BS2414" s="1"/>
      <c r="BT2414" s="1"/>
      <c r="BU2414" s="4"/>
      <c r="BV2414" s="1"/>
      <c r="BW2414" s="3"/>
      <c r="BX2414" s="4"/>
      <c r="BY2414" s="5"/>
      <c r="BZ2414" s="5"/>
      <c r="CA2414" s="5"/>
      <c r="CB2414" s="5"/>
      <c r="CC2414" s="5"/>
      <c r="CD2414" s="43"/>
    </row>
    <row r="2415" spans="1:82" x14ac:dyDescent="0.25">
      <c r="A2415" s="8"/>
      <c r="B2415" s="5"/>
      <c r="C2415" s="5"/>
      <c r="D2415" s="5"/>
      <c r="E2415" s="5"/>
      <c r="F2415" s="94" t="str">
        <f t="shared" si="379"/>
        <v/>
      </c>
      <c r="G2415" s="94" t="str">
        <f t="shared" si="380"/>
        <v/>
      </c>
      <c r="H2415" s="127" t="str">
        <f>IF(A2415&lt;&gt;"",IF(MID(C2415,1,1)="c",$AS$26,IF(MID(C2415,1,1)="r",$AS$41,IF(MID(C2415,1,1)="p",#REF!,#REF!))),"")</f>
        <v/>
      </c>
      <c r="I2415" s="92" t="str">
        <f t="shared" si="381"/>
        <v/>
      </c>
      <c r="J2415" s="92" t="str">
        <f t="shared" si="382"/>
        <v/>
      </c>
      <c r="K2415" s="92" t="str">
        <f t="shared" si="383"/>
        <v/>
      </c>
      <c r="L2415" s="92" t="str">
        <f t="shared" si="384"/>
        <v/>
      </c>
      <c r="M2415" s="95" t="str">
        <f>IF(A2415&lt;&gt;"",IF(MID(C2415,1,1)="c",SigmaEpsConcrete(I2415,$AN$30:$AN$33,$AR$30:$AR$33,$AS$26,$AS$27,$AS$28,$AQ$20,$AU$19),""),"")</f>
        <v/>
      </c>
      <c r="N2415" s="95" t="str">
        <f>IF(A2415&lt;&gt;"",IF(MID(C2415,1,1)="r",SigmaEpsReinf(J2415,$AS$42:$AS$43,$AS$41,$AS$39,$AS$40,$AQ$38),""),"")</f>
        <v/>
      </c>
      <c r="Q2415" s="92" t="str">
        <f t="shared" si="386"/>
        <v/>
      </c>
      <c r="R2415" s="92" t="str">
        <f t="shared" si="387"/>
        <v/>
      </c>
      <c r="U2415" s="5"/>
      <c r="V2415" s="5"/>
      <c r="W2415" s="94" t="str">
        <f t="shared" si="385"/>
        <v/>
      </c>
      <c r="X2415" s="94" t="str">
        <f t="shared" si="388"/>
        <v/>
      </c>
      <c r="Y2415" s="5"/>
      <c r="BK2415" s="8"/>
      <c r="BL2415" s="5"/>
      <c r="BM2415" s="5"/>
      <c r="BN2415" s="5"/>
      <c r="BO2415" s="5"/>
      <c r="BP2415" s="1"/>
      <c r="BQ2415" s="1"/>
      <c r="BR2415" s="1"/>
      <c r="BS2415" s="1"/>
      <c r="BT2415" s="1"/>
      <c r="BU2415" s="4"/>
      <c r="BV2415" s="1"/>
      <c r="BW2415" s="3"/>
      <c r="BX2415" s="4"/>
      <c r="BY2415" s="5"/>
      <c r="BZ2415" s="5"/>
      <c r="CA2415" s="5"/>
      <c r="CB2415" s="5"/>
      <c r="CC2415" s="5"/>
      <c r="CD2415" s="43"/>
    </row>
    <row r="2416" spans="1:82" x14ac:dyDescent="0.25">
      <c r="A2416" s="8"/>
      <c r="B2416" s="5"/>
      <c r="C2416" s="5"/>
      <c r="D2416" s="5"/>
      <c r="E2416" s="5"/>
      <c r="F2416" s="94" t="str">
        <f t="shared" si="379"/>
        <v/>
      </c>
      <c r="G2416" s="94" t="str">
        <f t="shared" si="380"/>
        <v/>
      </c>
      <c r="H2416" s="127" t="str">
        <f>IF(A2416&lt;&gt;"",IF(MID(C2416,1,1)="c",$AS$26,IF(MID(C2416,1,1)="r",$AS$41,IF(MID(C2416,1,1)="p",#REF!,#REF!))),"")</f>
        <v/>
      </c>
      <c r="I2416" s="92" t="str">
        <f t="shared" si="381"/>
        <v/>
      </c>
      <c r="J2416" s="92" t="str">
        <f t="shared" si="382"/>
        <v/>
      </c>
      <c r="K2416" s="92" t="str">
        <f t="shared" si="383"/>
        <v/>
      </c>
      <c r="L2416" s="92" t="str">
        <f t="shared" si="384"/>
        <v/>
      </c>
      <c r="M2416" s="95" t="str">
        <f>IF(A2416&lt;&gt;"",IF(MID(C2416,1,1)="c",SigmaEpsConcrete(I2416,$AN$30:$AN$33,$AR$30:$AR$33,$AS$26,$AS$27,$AS$28,$AQ$20,$AU$19),""),"")</f>
        <v/>
      </c>
      <c r="N2416" s="95" t="str">
        <f>IF(A2416&lt;&gt;"",IF(MID(C2416,1,1)="r",SigmaEpsReinf(J2416,$AS$42:$AS$43,$AS$41,$AS$39,$AS$40,$AQ$38),""),"")</f>
        <v/>
      </c>
      <c r="Q2416" s="92" t="str">
        <f t="shared" si="386"/>
        <v/>
      </c>
      <c r="R2416" s="92" t="str">
        <f t="shared" si="387"/>
        <v/>
      </c>
      <c r="U2416" s="5"/>
      <c r="V2416" s="5"/>
      <c r="W2416" s="94" t="str">
        <f t="shared" si="385"/>
        <v/>
      </c>
      <c r="X2416" s="94" t="str">
        <f t="shared" si="388"/>
        <v/>
      </c>
      <c r="Y2416" s="5"/>
      <c r="BK2416" s="8"/>
      <c r="BL2416" s="5"/>
      <c r="BM2416" s="5"/>
      <c r="BN2416" s="5"/>
      <c r="BO2416" s="5"/>
      <c r="BP2416" s="1"/>
      <c r="BQ2416" s="1"/>
      <c r="BR2416" s="1"/>
      <c r="BS2416" s="1"/>
      <c r="BT2416" s="1"/>
      <c r="BU2416" s="4"/>
      <c r="BV2416" s="1"/>
      <c r="BW2416" s="3"/>
      <c r="BX2416" s="4"/>
      <c r="BY2416" s="5"/>
      <c r="BZ2416" s="5"/>
      <c r="CA2416" s="5"/>
      <c r="CB2416" s="5"/>
      <c r="CC2416" s="5"/>
      <c r="CD2416" s="43"/>
    </row>
    <row r="2417" spans="1:82" x14ac:dyDescent="0.25">
      <c r="A2417" s="8"/>
      <c r="B2417" s="5"/>
      <c r="C2417" s="5"/>
      <c r="D2417" s="5"/>
      <c r="E2417" s="5"/>
      <c r="F2417" s="94" t="str">
        <f t="shared" si="379"/>
        <v/>
      </c>
      <c r="G2417" s="94" t="str">
        <f t="shared" si="380"/>
        <v/>
      </c>
      <c r="H2417" s="127" t="str">
        <f>IF(A2417&lt;&gt;"",IF(MID(C2417,1,1)="c",$AS$26,IF(MID(C2417,1,1)="r",$AS$41,IF(MID(C2417,1,1)="p",#REF!,#REF!))),"")</f>
        <v/>
      </c>
      <c r="I2417" s="92" t="str">
        <f t="shared" si="381"/>
        <v/>
      </c>
      <c r="J2417" s="92" t="str">
        <f t="shared" si="382"/>
        <v/>
      </c>
      <c r="K2417" s="92" t="str">
        <f t="shared" si="383"/>
        <v/>
      </c>
      <c r="L2417" s="92" t="str">
        <f t="shared" si="384"/>
        <v/>
      </c>
      <c r="M2417" s="95" t="str">
        <f>IF(A2417&lt;&gt;"",IF(MID(C2417,1,1)="c",SigmaEpsConcrete(I2417,$AN$30:$AN$33,$AR$30:$AR$33,$AS$26,$AS$27,$AS$28,$AQ$20,$AU$19),""),"")</f>
        <v/>
      </c>
      <c r="N2417" s="95" t="str">
        <f>IF(A2417&lt;&gt;"",IF(MID(C2417,1,1)="r",SigmaEpsReinf(J2417,$AS$42:$AS$43,$AS$41,$AS$39,$AS$40,$AQ$38),""),"")</f>
        <v/>
      </c>
      <c r="Q2417" s="92" t="str">
        <f t="shared" si="386"/>
        <v/>
      </c>
      <c r="R2417" s="92" t="str">
        <f t="shared" si="387"/>
        <v/>
      </c>
      <c r="U2417" s="5"/>
      <c r="V2417" s="5"/>
      <c r="W2417" s="94" t="str">
        <f t="shared" si="385"/>
        <v/>
      </c>
      <c r="X2417" s="94" t="str">
        <f t="shared" si="388"/>
        <v/>
      </c>
      <c r="Y2417" s="5"/>
      <c r="BK2417" s="8"/>
      <c r="BL2417" s="5"/>
      <c r="BM2417" s="5"/>
      <c r="BN2417" s="5"/>
      <c r="BO2417" s="5"/>
      <c r="BP2417" s="1"/>
      <c r="BQ2417" s="1"/>
      <c r="BR2417" s="1"/>
      <c r="BS2417" s="1"/>
      <c r="BT2417" s="1"/>
      <c r="BU2417" s="4"/>
      <c r="BV2417" s="1"/>
      <c r="BW2417" s="3"/>
      <c r="BX2417" s="4"/>
      <c r="BY2417" s="5"/>
      <c r="BZ2417" s="5"/>
      <c r="CA2417" s="5"/>
      <c r="CB2417" s="5"/>
      <c r="CC2417" s="5"/>
      <c r="CD2417" s="43"/>
    </row>
    <row r="2418" spans="1:82" x14ac:dyDescent="0.25">
      <c r="A2418" s="8"/>
      <c r="B2418" s="5"/>
      <c r="C2418" s="5"/>
      <c r="D2418" s="5"/>
      <c r="E2418" s="5"/>
      <c r="F2418" s="94" t="str">
        <f t="shared" si="379"/>
        <v/>
      </c>
      <c r="G2418" s="94" t="str">
        <f t="shared" si="380"/>
        <v/>
      </c>
      <c r="H2418" s="127" t="str">
        <f>IF(A2418&lt;&gt;"",IF(MID(C2418,1,1)="c",$AS$26,IF(MID(C2418,1,1)="r",$AS$41,IF(MID(C2418,1,1)="p",#REF!,#REF!))),"")</f>
        <v/>
      </c>
      <c r="I2418" s="92" t="str">
        <f t="shared" si="381"/>
        <v/>
      </c>
      <c r="J2418" s="92" t="str">
        <f t="shared" si="382"/>
        <v/>
      </c>
      <c r="K2418" s="92" t="str">
        <f t="shared" si="383"/>
        <v/>
      </c>
      <c r="L2418" s="92" t="str">
        <f t="shared" si="384"/>
        <v/>
      </c>
      <c r="M2418" s="95" t="str">
        <f>IF(A2418&lt;&gt;"",IF(MID(C2418,1,1)="c",SigmaEpsConcrete(I2418,$AN$30:$AN$33,$AR$30:$AR$33,$AS$26,$AS$27,$AS$28,$AQ$20,$AU$19),""),"")</f>
        <v/>
      </c>
      <c r="N2418" s="95" t="str">
        <f>IF(A2418&lt;&gt;"",IF(MID(C2418,1,1)="r",SigmaEpsReinf(J2418,$AS$42:$AS$43,$AS$41,$AS$39,$AS$40,$AQ$38),""),"")</f>
        <v/>
      </c>
      <c r="Q2418" s="92" t="str">
        <f t="shared" si="386"/>
        <v/>
      </c>
      <c r="R2418" s="92" t="str">
        <f t="shared" si="387"/>
        <v/>
      </c>
      <c r="U2418" s="5"/>
      <c r="V2418" s="5"/>
      <c r="W2418" s="94" t="str">
        <f t="shared" si="385"/>
        <v/>
      </c>
      <c r="X2418" s="94" t="str">
        <f t="shared" si="388"/>
        <v/>
      </c>
      <c r="Y2418" s="5"/>
      <c r="BK2418" s="8"/>
      <c r="BL2418" s="5"/>
      <c r="BM2418" s="5"/>
      <c r="BN2418" s="5"/>
      <c r="BO2418" s="5"/>
      <c r="BP2418" s="1"/>
      <c r="BQ2418" s="1"/>
      <c r="BR2418" s="1"/>
      <c r="BS2418" s="1"/>
      <c r="BT2418" s="1"/>
      <c r="BU2418" s="4"/>
      <c r="BV2418" s="1"/>
      <c r="BW2418" s="3"/>
      <c r="BX2418" s="4"/>
      <c r="BY2418" s="5"/>
      <c r="BZ2418" s="5"/>
      <c r="CA2418" s="5"/>
      <c r="CB2418" s="5"/>
      <c r="CC2418" s="5"/>
      <c r="CD2418" s="43"/>
    </row>
    <row r="2419" spans="1:82" x14ac:dyDescent="0.25">
      <c r="A2419" s="8"/>
      <c r="B2419" s="5"/>
      <c r="C2419" s="5"/>
      <c r="D2419" s="5"/>
      <c r="E2419" s="5"/>
      <c r="F2419" s="94" t="str">
        <f t="shared" si="379"/>
        <v/>
      </c>
      <c r="G2419" s="94" t="str">
        <f t="shared" si="380"/>
        <v/>
      </c>
      <c r="H2419" s="127" t="str">
        <f>IF(A2419&lt;&gt;"",IF(MID(C2419,1,1)="c",$AS$26,IF(MID(C2419,1,1)="r",$AS$41,IF(MID(C2419,1,1)="p",#REF!,#REF!))),"")</f>
        <v/>
      </c>
      <c r="I2419" s="92" t="str">
        <f t="shared" si="381"/>
        <v/>
      </c>
      <c r="J2419" s="92" t="str">
        <f t="shared" si="382"/>
        <v/>
      </c>
      <c r="K2419" s="92" t="str">
        <f t="shared" si="383"/>
        <v/>
      </c>
      <c r="L2419" s="92" t="str">
        <f t="shared" si="384"/>
        <v/>
      </c>
      <c r="M2419" s="95" t="str">
        <f>IF(A2419&lt;&gt;"",IF(MID(C2419,1,1)="c",SigmaEpsConcrete(I2419,$AN$30:$AN$33,$AR$30:$AR$33,$AS$26,$AS$27,$AS$28,$AQ$20,$AU$19),""),"")</f>
        <v/>
      </c>
      <c r="N2419" s="95" t="str">
        <f>IF(A2419&lt;&gt;"",IF(MID(C2419,1,1)="r",SigmaEpsReinf(J2419,$AS$42:$AS$43,$AS$41,$AS$39,$AS$40,$AQ$38),""),"")</f>
        <v/>
      </c>
      <c r="Q2419" s="92" t="str">
        <f t="shared" si="386"/>
        <v/>
      </c>
      <c r="R2419" s="92" t="str">
        <f t="shared" si="387"/>
        <v/>
      </c>
      <c r="U2419" s="5"/>
      <c r="V2419" s="5"/>
      <c r="W2419" s="94" t="str">
        <f t="shared" si="385"/>
        <v/>
      </c>
      <c r="X2419" s="94" t="str">
        <f t="shared" si="388"/>
        <v/>
      </c>
      <c r="Y2419" s="5"/>
      <c r="BK2419" s="8"/>
      <c r="BL2419" s="5"/>
      <c r="BM2419" s="5"/>
      <c r="BN2419" s="5"/>
      <c r="BO2419" s="5"/>
      <c r="BP2419" s="1"/>
      <c r="BQ2419" s="1"/>
      <c r="BR2419" s="1"/>
      <c r="BS2419" s="1"/>
      <c r="BT2419" s="1"/>
      <c r="BU2419" s="4"/>
      <c r="BV2419" s="1"/>
      <c r="BW2419" s="3"/>
      <c r="BX2419" s="4"/>
      <c r="BY2419" s="5"/>
      <c r="BZ2419" s="5"/>
      <c r="CA2419" s="5"/>
      <c r="CB2419" s="5"/>
      <c r="CC2419" s="5"/>
      <c r="CD2419" s="43"/>
    </row>
    <row r="2420" spans="1:82" x14ac:dyDescent="0.25">
      <c r="A2420" s="8"/>
      <c r="B2420" s="5"/>
      <c r="C2420" s="5"/>
      <c r="D2420" s="5"/>
      <c r="E2420" s="5"/>
      <c r="F2420" s="94" t="str">
        <f t="shared" si="379"/>
        <v/>
      </c>
      <c r="G2420" s="94" t="str">
        <f t="shared" si="380"/>
        <v/>
      </c>
      <c r="H2420" s="127" t="str">
        <f>IF(A2420&lt;&gt;"",IF(MID(C2420,1,1)="c",$AS$26,IF(MID(C2420,1,1)="r",$AS$41,IF(MID(C2420,1,1)="p",#REF!,#REF!))),"")</f>
        <v/>
      </c>
      <c r="I2420" s="92" t="str">
        <f t="shared" si="381"/>
        <v/>
      </c>
      <c r="J2420" s="92" t="str">
        <f t="shared" si="382"/>
        <v/>
      </c>
      <c r="K2420" s="92" t="str">
        <f t="shared" si="383"/>
        <v/>
      </c>
      <c r="L2420" s="92" t="str">
        <f t="shared" si="384"/>
        <v/>
      </c>
      <c r="M2420" s="95" t="str">
        <f>IF(A2420&lt;&gt;"",IF(MID(C2420,1,1)="c",SigmaEpsConcrete(I2420,$AN$30:$AN$33,$AR$30:$AR$33,$AS$26,$AS$27,$AS$28,$AQ$20,$AU$19),""),"")</f>
        <v/>
      </c>
      <c r="N2420" s="95" t="str">
        <f>IF(A2420&lt;&gt;"",IF(MID(C2420,1,1)="r",SigmaEpsReinf(J2420,$AS$42:$AS$43,$AS$41,$AS$39,$AS$40,$AQ$38),""),"")</f>
        <v/>
      </c>
      <c r="Q2420" s="92" t="str">
        <f t="shared" si="386"/>
        <v/>
      </c>
      <c r="R2420" s="92" t="str">
        <f t="shared" si="387"/>
        <v/>
      </c>
      <c r="U2420" s="5"/>
      <c r="V2420" s="5"/>
      <c r="W2420" s="94" t="str">
        <f t="shared" si="385"/>
        <v/>
      </c>
      <c r="X2420" s="94" t="str">
        <f t="shared" si="388"/>
        <v/>
      </c>
      <c r="Y2420" s="5"/>
      <c r="BK2420" s="8"/>
      <c r="BL2420" s="5"/>
      <c r="BM2420" s="5"/>
      <c r="BN2420" s="5"/>
      <c r="BO2420" s="5"/>
      <c r="BP2420" s="1"/>
      <c r="BQ2420" s="1"/>
      <c r="BR2420" s="1"/>
      <c r="BS2420" s="1"/>
      <c r="BT2420" s="1"/>
      <c r="BU2420" s="4"/>
      <c r="BV2420" s="1"/>
      <c r="BW2420" s="3"/>
      <c r="BX2420" s="4"/>
      <c r="BY2420" s="5"/>
      <c r="BZ2420" s="5"/>
      <c r="CA2420" s="5"/>
      <c r="CB2420" s="5"/>
      <c r="CC2420" s="5"/>
      <c r="CD2420" s="43"/>
    </row>
    <row r="2421" spans="1:82" x14ac:dyDescent="0.25">
      <c r="A2421" s="8"/>
      <c r="B2421" s="5"/>
      <c r="C2421" s="5"/>
      <c r="D2421" s="5"/>
      <c r="E2421" s="5"/>
      <c r="F2421" s="94" t="str">
        <f t="shared" si="379"/>
        <v/>
      </c>
      <c r="G2421" s="94" t="str">
        <f t="shared" si="380"/>
        <v/>
      </c>
      <c r="H2421" s="127" t="str">
        <f>IF(A2421&lt;&gt;"",IF(MID(C2421,1,1)="c",$AS$26,IF(MID(C2421,1,1)="r",$AS$41,IF(MID(C2421,1,1)="p",#REF!,#REF!))),"")</f>
        <v/>
      </c>
      <c r="I2421" s="92" t="str">
        <f t="shared" si="381"/>
        <v/>
      </c>
      <c r="J2421" s="92" t="str">
        <f t="shared" si="382"/>
        <v/>
      </c>
      <c r="K2421" s="92" t="str">
        <f t="shared" si="383"/>
        <v/>
      </c>
      <c r="L2421" s="92" t="str">
        <f t="shared" si="384"/>
        <v/>
      </c>
      <c r="M2421" s="95" t="str">
        <f>IF(A2421&lt;&gt;"",IF(MID(C2421,1,1)="c",SigmaEpsConcrete(I2421,$AN$30:$AN$33,$AR$30:$AR$33,$AS$26,$AS$27,$AS$28,$AQ$20,$AU$19),""),"")</f>
        <v/>
      </c>
      <c r="N2421" s="95" t="str">
        <f>IF(A2421&lt;&gt;"",IF(MID(C2421,1,1)="r",SigmaEpsReinf(J2421,$AS$42:$AS$43,$AS$41,$AS$39,$AS$40,$AQ$38),""),"")</f>
        <v/>
      </c>
      <c r="Q2421" s="92" t="str">
        <f t="shared" si="386"/>
        <v/>
      </c>
      <c r="R2421" s="92" t="str">
        <f t="shared" si="387"/>
        <v/>
      </c>
      <c r="U2421" s="5"/>
      <c r="V2421" s="5"/>
      <c r="W2421" s="94" t="str">
        <f t="shared" si="385"/>
        <v/>
      </c>
      <c r="X2421" s="94" t="str">
        <f t="shared" si="388"/>
        <v/>
      </c>
      <c r="Y2421" s="5"/>
      <c r="BK2421" s="8"/>
      <c r="BL2421" s="5"/>
      <c r="BM2421" s="5"/>
      <c r="BN2421" s="5"/>
      <c r="BO2421" s="5"/>
      <c r="BP2421" s="1"/>
      <c r="BQ2421" s="1"/>
      <c r="BR2421" s="1"/>
      <c r="BS2421" s="1"/>
      <c r="BT2421" s="1"/>
      <c r="BU2421" s="4"/>
      <c r="BV2421" s="1"/>
      <c r="BW2421" s="3"/>
      <c r="BX2421" s="4"/>
      <c r="BY2421" s="5"/>
      <c r="BZ2421" s="5"/>
      <c r="CA2421" s="5"/>
      <c r="CB2421" s="5"/>
      <c r="CC2421" s="5"/>
      <c r="CD2421" s="43"/>
    </row>
    <row r="2422" spans="1:82" x14ac:dyDescent="0.25">
      <c r="A2422" s="8"/>
      <c r="B2422" s="5"/>
      <c r="C2422" s="5"/>
      <c r="D2422" s="5"/>
      <c r="E2422" s="5"/>
      <c r="F2422" s="94" t="str">
        <f t="shared" si="379"/>
        <v/>
      </c>
      <c r="G2422" s="94" t="str">
        <f t="shared" si="380"/>
        <v/>
      </c>
      <c r="H2422" s="127" t="str">
        <f>IF(A2422&lt;&gt;"",IF(MID(C2422,1,1)="c",$AS$26,IF(MID(C2422,1,1)="r",$AS$41,IF(MID(C2422,1,1)="p",#REF!,#REF!))),"")</f>
        <v/>
      </c>
      <c r="I2422" s="92" t="str">
        <f t="shared" si="381"/>
        <v/>
      </c>
      <c r="J2422" s="92" t="str">
        <f t="shared" si="382"/>
        <v/>
      </c>
      <c r="K2422" s="92" t="str">
        <f t="shared" si="383"/>
        <v/>
      </c>
      <c r="L2422" s="92" t="str">
        <f t="shared" si="384"/>
        <v/>
      </c>
      <c r="M2422" s="95" t="str">
        <f>IF(A2422&lt;&gt;"",IF(MID(C2422,1,1)="c",SigmaEpsConcrete(I2422,$AN$30:$AN$33,$AR$30:$AR$33,$AS$26,$AS$27,$AS$28,$AQ$20,$AU$19),""),"")</f>
        <v/>
      </c>
      <c r="N2422" s="95" t="str">
        <f>IF(A2422&lt;&gt;"",IF(MID(C2422,1,1)="r",SigmaEpsReinf(J2422,$AS$42:$AS$43,$AS$41,$AS$39,$AS$40,$AQ$38),""),"")</f>
        <v/>
      </c>
      <c r="Q2422" s="92" t="str">
        <f t="shared" si="386"/>
        <v/>
      </c>
      <c r="R2422" s="92" t="str">
        <f t="shared" si="387"/>
        <v/>
      </c>
      <c r="U2422" s="5"/>
      <c r="V2422" s="5"/>
      <c r="W2422" s="94" t="str">
        <f t="shared" si="385"/>
        <v/>
      </c>
      <c r="X2422" s="94" t="str">
        <f t="shared" si="388"/>
        <v/>
      </c>
      <c r="Y2422" s="5"/>
      <c r="BK2422" s="8"/>
      <c r="BL2422" s="5"/>
      <c r="BM2422" s="5"/>
      <c r="BN2422" s="5"/>
      <c r="BO2422" s="5"/>
      <c r="BP2422" s="1"/>
      <c r="BQ2422" s="1"/>
      <c r="BR2422" s="1"/>
      <c r="BS2422" s="1"/>
      <c r="BT2422" s="1"/>
      <c r="BU2422" s="4"/>
      <c r="BV2422" s="1"/>
      <c r="BW2422" s="3"/>
      <c r="BX2422" s="4"/>
      <c r="BY2422" s="5"/>
      <c r="BZ2422" s="5"/>
      <c r="CA2422" s="5"/>
      <c r="CB2422" s="5"/>
      <c r="CC2422" s="5"/>
      <c r="CD2422" s="43"/>
    </row>
    <row r="2423" spans="1:82" x14ac:dyDescent="0.25">
      <c r="A2423" s="8"/>
      <c r="B2423" s="5"/>
      <c r="C2423" s="5"/>
      <c r="D2423" s="5"/>
      <c r="E2423" s="5"/>
      <c r="F2423" s="94" t="str">
        <f t="shared" si="379"/>
        <v/>
      </c>
      <c r="G2423" s="94" t="str">
        <f t="shared" si="380"/>
        <v/>
      </c>
      <c r="H2423" s="127" t="str">
        <f>IF(A2423&lt;&gt;"",IF(MID(C2423,1,1)="c",$AS$26,IF(MID(C2423,1,1)="r",$AS$41,IF(MID(C2423,1,1)="p",#REF!,#REF!))),"")</f>
        <v/>
      </c>
      <c r="I2423" s="92" t="str">
        <f t="shared" si="381"/>
        <v/>
      </c>
      <c r="J2423" s="92" t="str">
        <f t="shared" si="382"/>
        <v/>
      </c>
      <c r="K2423" s="92" t="str">
        <f t="shared" si="383"/>
        <v/>
      </c>
      <c r="L2423" s="92" t="str">
        <f t="shared" si="384"/>
        <v/>
      </c>
      <c r="M2423" s="95" t="str">
        <f>IF(A2423&lt;&gt;"",IF(MID(C2423,1,1)="c",SigmaEpsConcrete(I2423,$AN$30:$AN$33,$AR$30:$AR$33,$AS$26,$AS$27,$AS$28,$AQ$20,$AU$19),""),"")</f>
        <v/>
      </c>
      <c r="N2423" s="95" t="str">
        <f>IF(A2423&lt;&gt;"",IF(MID(C2423,1,1)="r",SigmaEpsReinf(J2423,$AS$42:$AS$43,$AS$41,$AS$39,$AS$40,$AQ$38),""),"")</f>
        <v/>
      </c>
      <c r="Q2423" s="92" t="str">
        <f t="shared" si="386"/>
        <v/>
      </c>
      <c r="R2423" s="92" t="str">
        <f t="shared" si="387"/>
        <v/>
      </c>
      <c r="U2423" s="5"/>
      <c r="V2423" s="5"/>
      <c r="W2423" s="94" t="str">
        <f t="shared" si="385"/>
        <v/>
      </c>
      <c r="X2423" s="94" t="str">
        <f t="shared" si="388"/>
        <v/>
      </c>
      <c r="Y2423" s="5"/>
      <c r="BK2423" s="8"/>
      <c r="BL2423" s="5"/>
      <c r="BM2423" s="5"/>
      <c r="BN2423" s="5"/>
      <c r="BO2423" s="5"/>
      <c r="BP2423" s="1"/>
      <c r="BQ2423" s="1"/>
      <c r="BR2423" s="1"/>
      <c r="BS2423" s="1"/>
      <c r="BT2423" s="1"/>
      <c r="BU2423" s="4"/>
      <c r="BV2423" s="1"/>
      <c r="BW2423" s="3"/>
      <c r="BX2423" s="4"/>
      <c r="BY2423" s="5"/>
      <c r="BZ2423" s="5"/>
      <c r="CA2423" s="5"/>
      <c r="CB2423" s="5"/>
      <c r="CC2423" s="5"/>
      <c r="CD2423" s="43"/>
    </row>
    <row r="2424" spans="1:82" x14ac:dyDescent="0.25">
      <c r="A2424" s="8"/>
      <c r="B2424" s="5"/>
      <c r="C2424" s="5"/>
      <c r="D2424" s="5"/>
      <c r="E2424" s="5"/>
      <c r="F2424" s="94" t="str">
        <f t="shared" si="379"/>
        <v/>
      </c>
      <c r="G2424" s="94" t="str">
        <f t="shared" si="380"/>
        <v/>
      </c>
      <c r="H2424" s="127" t="str">
        <f>IF(A2424&lt;&gt;"",IF(MID(C2424,1,1)="c",$AS$26,IF(MID(C2424,1,1)="r",$AS$41,IF(MID(C2424,1,1)="p",#REF!,#REF!))),"")</f>
        <v/>
      </c>
      <c r="I2424" s="92" t="str">
        <f t="shared" si="381"/>
        <v/>
      </c>
      <c r="J2424" s="92" t="str">
        <f t="shared" si="382"/>
        <v/>
      </c>
      <c r="K2424" s="92" t="str">
        <f t="shared" si="383"/>
        <v/>
      </c>
      <c r="L2424" s="92" t="str">
        <f t="shared" si="384"/>
        <v/>
      </c>
      <c r="M2424" s="95" t="str">
        <f>IF(A2424&lt;&gt;"",IF(MID(C2424,1,1)="c",SigmaEpsConcrete(I2424,$AN$30:$AN$33,$AR$30:$AR$33,$AS$26,$AS$27,$AS$28,$AQ$20,$AU$19),""),"")</f>
        <v/>
      </c>
      <c r="N2424" s="95" t="str">
        <f>IF(A2424&lt;&gt;"",IF(MID(C2424,1,1)="r",SigmaEpsReinf(J2424,$AS$42:$AS$43,$AS$41,$AS$39,$AS$40,$AQ$38),""),"")</f>
        <v/>
      </c>
      <c r="Q2424" s="92" t="str">
        <f t="shared" si="386"/>
        <v/>
      </c>
      <c r="R2424" s="92" t="str">
        <f t="shared" si="387"/>
        <v/>
      </c>
      <c r="U2424" s="5"/>
      <c r="V2424" s="5"/>
      <c r="W2424" s="94" t="str">
        <f t="shared" si="385"/>
        <v/>
      </c>
      <c r="X2424" s="94" t="str">
        <f t="shared" si="388"/>
        <v/>
      </c>
      <c r="Y2424" s="5"/>
      <c r="BK2424" s="8"/>
      <c r="BL2424" s="5"/>
      <c r="BM2424" s="5"/>
      <c r="BN2424" s="5"/>
      <c r="BO2424" s="5"/>
      <c r="BP2424" s="1"/>
      <c r="BQ2424" s="1"/>
      <c r="BR2424" s="1"/>
      <c r="BS2424" s="1"/>
      <c r="BT2424" s="1"/>
      <c r="BU2424" s="4"/>
      <c r="BV2424" s="1"/>
      <c r="BW2424" s="3"/>
      <c r="BX2424" s="4"/>
      <c r="BY2424" s="5"/>
      <c r="BZ2424" s="5"/>
      <c r="CA2424" s="5"/>
      <c r="CB2424" s="5"/>
      <c r="CC2424" s="5"/>
      <c r="CD2424" s="43"/>
    </row>
    <row r="2425" spans="1:82" x14ac:dyDescent="0.25">
      <c r="A2425" s="8"/>
      <c r="B2425" s="5"/>
      <c r="C2425" s="5"/>
      <c r="D2425" s="5"/>
      <c r="E2425" s="5"/>
      <c r="F2425" s="94" t="str">
        <f t="shared" si="379"/>
        <v/>
      </c>
      <c r="G2425" s="94" t="str">
        <f t="shared" si="380"/>
        <v/>
      </c>
      <c r="H2425" s="127" t="str">
        <f>IF(A2425&lt;&gt;"",IF(MID(C2425,1,1)="c",$AS$26,IF(MID(C2425,1,1)="r",$AS$41,IF(MID(C2425,1,1)="p",#REF!,#REF!))),"")</f>
        <v/>
      </c>
      <c r="I2425" s="92" t="str">
        <f t="shared" si="381"/>
        <v/>
      </c>
      <c r="J2425" s="92" t="str">
        <f t="shared" si="382"/>
        <v/>
      </c>
      <c r="K2425" s="92" t="str">
        <f t="shared" si="383"/>
        <v/>
      </c>
      <c r="L2425" s="92" t="str">
        <f t="shared" si="384"/>
        <v/>
      </c>
      <c r="M2425" s="95" t="str">
        <f>IF(A2425&lt;&gt;"",IF(MID(C2425,1,1)="c",SigmaEpsConcrete(I2425,$AN$30:$AN$33,$AR$30:$AR$33,$AS$26,$AS$27,$AS$28,$AQ$20,$AU$19),""),"")</f>
        <v/>
      </c>
      <c r="N2425" s="95" t="str">
        <f>IF(A2425&lt;&gt;"",IF(MID(C2425,1,1)="r",SigmaEpsReinf(J2425,$AS$42:$AS$43,$AS$41,$AS$39,$AS$40,$AQ$38),""),"")</f>
        <v/>
      </c>
      <c r="Q2425" s="92" t="str">
        <f t="shared" si="386"/>
        <v/>
      </c>
      <c r="R2425" s="92" t="str">
        <f t="shared" si="387"/>
        <v/>
      </c>
      <c r="U2425" s="5"/>
      <c r="V2425" s="5"/>
      <c r="W2425" s="94" t="str">
        <f t="shared" si="385"/>
        <v/>
      </c>
      <c r="X2425" s="94" t="str">
        <f t="shared" si="388"/>
        <v/>
      </c>
      <c r="Y2425" s="5"/>
      <c r="BK2425" s="8"/>
      <c r="BL2425" s="5"/>
      <c r="BM2425" s="5"/>
      <c r="BN2425" s="5"/>
      <c r="BO2425" s="5"/>
      <c r="BP2425" s="1"/>
      <c r="BQ2425" s="1"/>
      <c r="BR2425" s="1"/>
      <c r="BS2425" s="1"/>
      <c r="BT2425" s="1"/>
      <c r="BU2425" s="4"/>
      <c r="BV2425" s="1"/>
      <c r="BW2425" s="3"/>
      <c r="BX2425" s="4"/>
      <c r="BY2425" s="5"/>
      <c r="BZ2425" s="5"/>
      <c r="CA2425" s="5"/>
      <c r="CB2425" s="5"/>
      <c r="CC2425" s="5"/>
      <c r="CD2425" s="43"/>
    </row>
    <row r="2426" spans="1:82" x14ac:dyDescent="0.25">
      <c r="A2426" s="8"/>
      <c r="B2426" s="5"/>
      <c r="C2426" s="5"/>
      <c r="D2426" s="5"/>
      <c r="E2426" s="5"/>
      <c r="F2426" s="94" t="str">
        <f t="shared" si="379"/>
        <v/>
      </c>
      <c r="G2426" s="94" t="str">
        <f t="shared" si="380"/>
        <v/>
      </c>
      <c r="H2426" s="127" t="str">
        <f>IF(A2426&lt;&gt;"",IF(MID(C2426,1,1)="c",$AS$26,IF(MID(C2426,1,1)="r",$AS$41,IF(MID(C2426,1,1)="p",#REF!,#REF!))),"")</f>
        <v/>
      </c>
      <c r="I2426" s="92" t="str">
        <f t="shared" si="381"/>
        <v/>
      </c>
      <c r="J2426" s="92" t="str">
        <f t="shared" si="382"/>
        <v/>
      </c>
      <c r="K2426" s="92" t="str">
        <f t="shared" si="383"/>
        <v/>
      </c>
      <c r="L2426" s="92" t="str">
        <f t="shared" si="384"/>
        <v/>
      </c>
      <c r="M2426" s="95" t="str">
        <f>IF(A2426&lt;&gt;"",IF(MID(C2426,1,1)="c",SigmaEpsConcrete(I2426,$AN$30:$AN$33,$AR$30:$AR$33,$AS$26,$AS$27,$AS$28,$AQ$20,$AU$19),""),"")</f>
        <v/>
      </c>
      <c r="N2426" s="95" t="str">
        <f>IF(A2426&lt;&gt;"",IF(MID(C2426,1,1)="r",SigmaEpsReinf(J2426,$AS$42:$AS$43,$AS$41,$AS$39,$AS$40,$AQ$38),""),"")</f>
        <v/>
      </c>
      <c r="Q2426" s="92" t="str">
        <f t="shared" si="386"/>
        <v/>
      </c>
      <c r="R2426" s="92" t="str">
        <f t="shared" si="387"/>
        <v/>
      </c>
      <c r="U2426" s="5"/>
      <c r="V2426" s="5"/>
      <c r="W2426" s="94" t="str">
        <f t="shared" si="385"/>
        <v/>
      </c>
      <c r="X2426" s="94" t="str">
        <f t="shared" si="388"/>
        <v/>
      </c>
      <c r="Y2426" s="5"/>
      <c r="BK2426" s="8"/>
      <c r="BL2426" s="5"/>
      <c r="BM2426" s="5"/>
      <c r="BN2426" s="5"/>
      <c r="BO2426" s="5"/>
      <c r="BP2426" s="1"/>
      <c r="BQ2426" s="1"/>
      <c r="BR2426" s="1"/>
      <c r="BS2426" s="1"/>
      <c r="BT2426" s="1"/>
      <c r="BU2426" s="4"/>
      <c r="BV2426" s="1"/>
      <c r="BW2426" s="3"/>
      <c r="BX2426" s="4"/>
      <c r="BY2426" s="5"/>
      <c r="BZ2426" s="5"/>
      <c r="CA2426" s="5"/>
      <c r="CB2426" s="5"/>
      <c r="CC2426" s="5"/>
      <c r="CD2426" s="43"/>
    </row>
    <row r="2427" spans="1:82" x14ac:dyDescent="0.25">
      <c r="A2427" s="8"/>
      <c r="B2427" s="5"/>
      <c r="C2427" s="5"/>
      <c r="D2427" s="5"/>
      <c r="E2427" s="5"/>
      <c r="F2427" s="94" t="str">
        <f t="shared" si="379"/>
        <v/>
      </c>
      <c r="G2427" s="94" t="str">
        <f t="shared" si="380"/>
        <v/>
      </c>
      <c r="H2427" s="127" t="str">
        <f>IF(A2427&lt;&gt;"",IF(MID(C2427,1,1)="c",$AS$26,IF(MID(C2427,1,1)="r",$AS$41,IF(MID(C2427,1,1)="p",#REF!,#REF!))),"")</f>
        <v/>
      </c>
      <c r="I2427" s="92" t="str">
        <f t="shared" si="381"/>
        <v/>
      </c>
      <c r="J2427" s="92" t="str">
        <f t="shared" si="382"/>
        <v/>
      </c>
      <c r="K2427" s="92" t="str">
        <f t="shared" si="383"/>
        <v/>
      </c>
      <c r="L2427" s="92" t="str">
        <f t="shared" si="384"/>
        <v/>
      </c>
      <c r="M2427" s="95" t="str">
        <f>IF(A2427&lt;&gt;"",IF(MID(C2427,1,1)="c",SigmaEpsConcrete(I2427,$AN$30:$AN$33,$AR$30:$AR$33,$AS$26,$AS$27,$AS$28,$AQ$20,$AU$19),""),"")</f>
        <v/>
      </c>
      <c r="N2427" s="95" t="str">
        <f>IF(A2427&lt;&gt;"",IF(MID(C2427,1,1)="r",SigmaEpsReinf(J2427,$AS$42:$AS$43,$AS$41,$AS$39,$AS$40,$AQ$38),""),"")</f>
        <v/>
      </c>
      <c r="Q2427" s="92" t="str">
        <f t="shared" si="386"/>
        <v/>
      </c>
      <c r="R2427" s="92" t="str">
        <f t="shared" si="387"/>
        <v/>
      </c>
      <c r="U2427" s="5"/>
      <c r="V2427" s="5"/>
      <c r="W2427" s="94" t="str">
        <f t="shared" si="385"/>
        <v/>
      </c>
      <c r="X2427" s="94" t="str">
        <f t="shared" si="388"/>
        <v/>
      </c>
      <c r="Y2427" s="5"/>
      <c r="BK2427" s="8"/>
      <c r="BL2427" s="5"/>
      <c r="BM2427" s="5"/>
      <c r="BN2427" s="5"/>
      <c r="BO2427" s="5"/>
      <c r="BP2427" s="1"/>
      <c r="BQ2427" s="1"/>
      <c r="BR2427" s="1"/>
      <c r="BS2427" s="1"/>
      <c r="BT2427" s="1"/>
      <c r="BU2427" s="4"/>
      <c r="BV2427" s="1"/>
      <c r="BW2427" s="3"/>
      <c r="BX2427" s="4"/>
      <c r="BY2427" s="5"/>
      <c r="BZ2427" s="5"/>
      <c r="CA2427" s="5"/>
      <c r="CB2427" s="5"/>
      <c r="CC2427" s="5"/>
      <c r="CD2427" s="43"/>
    </row>
    <row r="2428" spans="1:82" x14ac:dyDescent="0.25">
      <c r="A2428" s="8"/>
      <c r="B2428" s="5"/>
      <c r="C2428" s="5"/>
      <c r="D2428" s="5"/>
      <c r="E2428" s="5"/>
      <c r="F2428" s="94" t="str">
        <f t="shared" si="379"/>
        <v/>
      </c>
      <c r="G2428" s="94" t="str">
        <f t="shared" si="380"/>
        <v/>
      </c>
      <c r="H2428" s="127" t="str">
        <f>IF(A2428&lt;&gt;"",IF(MID(C2428,1,1)="c",$AS$26,IF(MID(C2428,1,1)="r",$AS$41,IF(MID(C2428,1,1)="p",#REF!,#REF!))),"")</f>
        <v/>
      </c>
      <c r="I2428" s="92" t="str">
        <f t="shared" si="381"/>
        <v/>
      </c>
      <c r="J2428" s="92" t="str">
        <f t="shared" si="382"/>
        <v/>
      </c>
      <c r="K2428" s="92" t="str">
        <f t="shared" si="383"/>
        <v/>
      </c>
      <c r="L2428" s="92" t="str">
        <f t="shared" si="384"/>
        <v/>
      </c>
      <c r="M2428" s="95" t="str">
        <f>IF(A2428&lt;&gt;"",IF(MID(C2428,1,1)="c",SigmaEpsConcrete(I2428,$AN$30:$AN$33,$AR$30:$AR$33,$AS$26,$AS$27,$AS$28,$AQ$20,$AU$19),""),"")</f>
        <v/>
      </c>
      <c r="N2428" s="95" t="str">
        <f>IF(A2428&lt;&gt;"",IF(MID(C2428,1,1)="r",SigmaEpsReinf(J2428,$AS$42:$AS$43,$AS$41,$AS$39,$AS$40,$AQ$38),""),"")</f>
        <v/>
      </c>
      <c r="Q2428" s="92" t="str">
        <f t="shared" si="386"/>
        <v/>
      </c>
      <c r="R2428" s="92" t="str">
        <f t="shared" si="387"/>
        <v/>
      </c>
      <c r="U2428" s="5"/>
      <c r="V2428" s="5"/>
      <c r="W2428" s="94" t="str">
        <f t="shared" si="385"/>
        <v/>
      </c>
      <c r="X2428" s="94" t="str">
        <f t="shared" si="388"/>
        <v/>
      </c>
      <c r="Y2428" s="5"/>
      <c r="BK2428" s="8"/>
      <c r="BL2428" s="5"/>
      <c r="BM2428" s="5"/>
      <c r="BN2428" s="5"/>
      <c r="BO2428" s="5"/>
      <c r="BP2428" s="1"/>
      <c r="BQ2428" s="1"/>
      <c r="BR2428" s="1"/>
      <c r="BS2428" s="1"/>
      <c r="BT2428" s="1"/>
      <c r="BU2428" s="4"/>
      <c r="BV2428" s="1"/>
      <c r="BW2428" s="3"/>
      <c r="BX2428" s="4"/>
      <c r="BY2428" s="5"/>
      <c r="BZ2428" s="5"/>
      <c r="CA2428" s="5"/>
      <c r="CB2428" s="5"/>
      <c r="CC2428" s="5"/>
      <c r="CD2428" s="43"/>
    </row>
    <row r="2429" spans="1:82" x14ac:dyDescent="0.25">
      <c r="A2429" s="8"/>
      <c r="B2429" s="5"/>
      <c r="C2429" s="5"/>
      <c r="D2429" s="5"/>
      <c r="E2429" s="5"/>
      <c r="F2429" s="94" t="str">
        <f t="shared" si="379"/>
        <v/>
      </c>
      <c r="G2429" s="94" t="str">
        <f t="shared" si="380"/>
        <v/>
      </c>
      <c r="H2429" s="127" t="str">
        <f>IF(A2429&lt;&gt;"",IF(MID(C2429,1,1)="c",$AS$26,IF(MID(C2429,1,1)="r",$AS$41,IF(MID(C2429,1,1)="p",#REF!,#REF!))),"")</f>
        <v/>
      </c>
      <c r="I2429" s="92" t="str">
        <f t="shared" si="381"/>
        <v/>
      </c>
      <c r="J2429" s="92" t="str">
        <f t="shared" si="382"/>
        <v/>
      </c>
      <c r="K2429" s="92" t="str">
        <f t="shared" si="383"/>
        <v/>
      </c>
      <c r="L2429" s="92" t="str">
        <f t="shared" si="384"/>
        <v/>
      </c>
      <c r="M2429" s="95" t="str">
        <f>IF(A2429&lt;&gt;"",IF(MID(C2429,1,1)="c",SigmaEpsConcrete(I2429,$AN$30:$AN$33,$AR$30:$AR$33,$AS$26,$AS$27,$AS$28,$AQ$20,$AU$19),""),"")</f>
        <v/>
      </c>
      <c r="N2429" s="95" t="str">
        <f>IF(A2429&lt;&gt;"",IF(MID(C2429,1,1)="r",SigmaEpsReinf(J2429,$AS$42:$AS$43,$AS$41,$AS$39,$AS$40,$AQ$38),""),"")</f>
        <v/>
      </c>
      <c r="Q2429" s="92" t="str">
        <f t="shared" si="386"/>
        <v/>
      </c>
      <c r="R2429" s="92" t="str">
        <f t="shared" si="387"/>
        <v/>
      </c>
      <c r="U2429" s="5"/>
      <c r="V2429" s="5"/>
      <c r="W2429" s="94" t="str">
        <f t="shared" si="385"/>
        <v/>
      </c>
      <c r="X2429" s="94" t="str">
        <f t="shared" si="388"/>
        <v/>
      </c>
      <c r="Y2429" s="5"/>
      <c r="BK2429" s="8"/>
      <c r="BL2429" s="5"/>
      <c r="BM2429" s="5"/>
      <c r="BN2429" s="5"/>
      <c r="BO2429" s="5"/>
      <c r="BP2429" s="1"/>
      <c r="BQ2429" s="1"/>
      <c r="BR2429" s="1"/>
      <c r="BS2429" s="1"/>
      <c r="BT2429" s="1"/>
      <c r="BU2429" s="4"/>
      <c r="BV2429" s="1"/>
      <c r="BW2429" s="3"/>
      <c r="BX2429" s="4"/>
      <c r="BY2429" s="5"/>
      <c r="BZ2429" s="5"/>
      <c r="CA2429" s="5"/>
      <c r="CB2429" s="5"/>
      <c r="CC2429" s="5"/>
      <c r="CD2429" s="43"/>
    </row>
    <row r="2430" spans="1:82" x14ac:dyDescent="0.25">
      <c r="A2430" s="8"/>
      <c r="B2430" s="5"/>
      <c r="C2430" s="5"/>
      <c r="D2430" s="5"/>
      <c r="E2430" s="5"/>
      <c r="F2430" s="94" t="str">
        <f t="shared" si="379"/>
        <v/>
      </c>
      <c r="G2430" s="94" t="str">
        <f t="shared" si="380"/>
        <v/>
      </c>
      <c r="H2430" s="127" t="str">
        <f>IF(A2430&lt;&gt;"",IF(MID(C2430,1,1)="c",$AS$26,IF(MID(C2430,1,1)="r",$AS$41,IF(MID(C2430,1,1)="p",#REF!,#REF!))),"")</f>
        <v/>
      </c>
      <c r="I2430" s="92" t="str">
        <f t="shared" si="381"/>
        <v/>
      </c>
      <c r="J2430" s="92" t="str">
        <f t="shared" si="382"/>
        <v/>
      </c>
      <c r="K2430" s="92" t="str">
        <f t="shared" si="383"/>
        <v/>
      </c>
      <c r="L2430" s="92" t="str">
        <f t="shared" si="384"/>
        <v/>
      </c>
      <c r="M2430" s="95" t="str">
        <f>IF(A2430&lt;&gt;"",IF(MID(C2430,1,1)="c",SigmaEpsConcrete(I2430,$AN$30:$AN$33,$AR$30:$AR$33,$AS$26,$AS$27,$AS$28,$AQ$20,$AU$19),""),"")</f>
        <v/>
      </c>
      <c r="N2430" s="95" t="str">
        <f>IF(A2430&lt;&gt;"",IF(MID(C2430,1,1)="r",SigmaEpsReinf(J2430,$AS$42:$AS$43,$AS$41,$AS$39,$AS$40,$AQ$38),""),"")</f>
        <v/>
      </c>
      <c r="Q2430" s="92" t="str">
        <f t="shared" si="386"/>
        <v/>
      </c>
      <c r="R2430" s="92" t="str">
        <f t="shared" si="387"/>
        <v/>
      </c>
      <c r="U2430" s="5"/>
      <c r="V2430" s="5"/>
      <c r="W2430" s="94" t="str">
        <f t="shared" si="385"/>
        <v/>
      </c>
      <c r="X2430" s="94" t="str">
        <f t="shared" si="388"/>
        <v/>
      </c>
      <c r="Y2430" s="5"/>
      <c r="BK2430" s="8"/>
      <c r="BL2430" s="5"/>
      <c r="BM2430" s="5"/>
      <c r="BN2430" s="5"/>
      <c r="BO2430" s="5"/>
      <c r="BP2430" s="1"/>
      <c r="BQ2430" s="1"/>
      <c r="BR2430" s="1"/>
      <c r="BS2430" s="1"/>
      <c r="BT2430" s="1"/>
      <c r="BU2430" s="4"/>
      <c r="BV2430" s="1"/>
      <c r="BW2430" s="3"/>
      <c r="BX2430" s="4"/>
      <c r="BY2430" s="5"/>
      <c r="BZ2430" s="5"/>
      <c r="CA2430" s="5"/>
      <c r="CB2430" s="5"/>
      <c r="CC2430" s="5"/>
      <c r="CD2430" s="43"/>
    </row>
    <row r="2431" spans="1:82" x14ac:dyDescent="0.25">
      <c r="A2431" s="8"/>
      <c r="B2431" s="5"/>
      <c r="C2431" s="5"/>
      <c r="D2431" s="5"/>
      <c r="E2431" s="5"/>
      <c r="F2431" s="94" t="str">
        <f t="shared" si="379"/>
        <v/>
      </c>
      <c r="G2431" s="94" t="str">
        <f t="shared" si="380"/>
        <v/>
      </c>
      <c r="H2431" s="127" t="str">
        <f>IF(A2431&lt;&gt;"",IF(MID(C2431,1,1)="c",$AS$26,IF(MID(C2431,1,1)="r",$AS$41,IF(MID(C2431,1,1)="p",#REF!,#REF!))),"")</f>
        <v/>
      </c>
      <c r="I2431" s="92" t="str">
        <f t="shared" si="381"/>
        <v/>
      </c>
      <c r="J2431" s="92" t="str">
        <f t="shared" si="382"/>
        <v/>
      </c>
      <c r="K2431" s="92" t="str">
        <f t="shared" si="383"/>
        <v/>
      </c>
      <c r="L2431" s="92" t="str">
        <f t="shared" si="384"/>
        <v/>
      </c>
      <c r="M2431" s="95" t="str">
        <f>IF(A2431&lt;&gt;"",IF(MID(C2431,1,1)="c",SigmaEpsConcrete(I2431,$AN$30:$AN$33,$AR$30:$AR$33,$AS$26,$AS$27,$AS$28,$AQ$20,$AU$19),""),"")</f>
        <v/>
      </c>
      <c r="N2431" s="95" t="str">
        <f>IF(A2431&lt;&gt;"",IF(MID(C2431,1,1)="r",SigmaEpsReinf(J2431,$AS$42:$AS$43,$AS$41,$AS$39,$AS$40,$AQ$38),""),"")</f>
        <v/>
      </c>
      <c r="Q2431" s="92" t="str">
        <f t="shared" si="386"/>
        <v/>
      </c>
      <c r="R2431" s="92" t="str">
        <f t="shared" si="387"/>
        <v/>
      </c>
      <c r="U2431" s="5"/>
      <c r="V2431" s="5"/>
      <c r="W2431" s="94" t="str">
        <f t="shared" si="385"/>
        <v/>
      </c>
      <c r="X2431" s="94" t="str">
        <f t="shared" si="388"/>
        <v/>
      </c>
      <c r="Y2431" s="5"/>
      <c r="BK2431" s="8"/>
      <c r="BL2431" s="5"/>
      <c r="BM2431" s="5"/>
      <c r="BN2431" s="5"/>
      <c r="BO2431" s="5"/>
      <c r="BP2431" s="1"/>
      <c r="BQ2431" s="1"/>
      <c r="BR2431" s="1"/>
      <c r="BS2431" s="1"/>
      <c r="BT2431" s="1"/>
      <c r="BU2431" s="4"/>
      <c r="BV2431" s="1"/>
      <c r="BW2431" s="3"/>
      <c r="BX2431" s="4"/>
      <c r="BY2431" s="5"/>
      <c r="BZ2431" s="5"/>
      <c r="CA2431" s="5"/>
      <c r="CB2431" s="5"/>
      <c r="CC2431" s="5"/>
      <c r="CD2431" s="43"/>
    </row>
    <row r="2432" spans="1:82" x14ac:dyDescent="0.25">
      <c r="A2432" s="8"/>
      <c r="B2432" s="5"/>
      <c r="C2432" s="5"/>
      <c r="D2432" s="5"/>
      <c r="E2432" s="5"/>
      <c r="F2432" s="94" t="str">
        <f t="shared" si="379"/>
        <v/>
      </c>
      <c r="G2432" s="94" t="str">
        <f t="shared" si="380"/>
        <v/>
      </c>
      <c r="H2432" s="127" t="str">
        <f>IF(A2432&lt;&gt;"",IF(MID(C2432,1,1)="c",$AS$26,IF(MID(C2432,1,1)="r",$AS$41,IF(MID(C2432,1,1)="p",#REF!,#REF!))),"")</f>
        <v/>
      </c>
      <c r="I2432" s="92" t="str">
        <f t="shared" si="381"/>
        <v/>
      </c>
      <c r="J2432" s="92" t="str">
        <f t="shared" si="382"/>
        <v/>
      </c>
      <c r="K2432" s="92" t="str">
        <f t="shared" si="383"/>
        <v/>
      </c>
      <c r="L2432" s="92" t="str">
        <f t="shared" si="384"/>
        <v/>
      </c>
      <c r="M2432" s="95" t="str">
        <f>IF(A2432&lt;&gt;"",IF(MID(C2432,1,1)="c",SigmaEpsConcrete(I2432,$AN$30:$AN$33,$AR$30:$AR$33,$AS$26,$AS$27,$AS$28,$AQ$20,$AU$19),""),"")</f>
        <v/>
      </c>
      <c r="N2432" s="95" t="str">
        <f>IF(A2432&lt;&gt;"",IF(MID(C2432,1,1)="r",SigmaEpsReinf(J2432,$AS$42:$AS$43,$AS$41,$AS$39,$AS$40,$AQ$38),""),"")</f>
        <v/>
      </c>
      <c r="Q2432" s="92" t="str">
        <f t="shared" si="386"/>
        <v/>
      </c>
      <c r="R2432" s="92" t="str">
        <f t="shared" si="387"/>
        <v/>
      </c>
      <c r="U2432" s="5"/>
      <c r="V2432" s="5"/>
      <c r="W2432" s="94" t="str">
        <f t="shared" si="385"/>
        <v/>
      </c>
      <c r="X2432" s="94" t="str">
        <f t="shared" si="388"/>
        <v/>
      </c>
      <c r="Y2432" s="5"/>
      <c r="BK2432" s="8"/>
      <c r="BL2432" s="5"/>
      <c r="BM2432" s="5"/>
      <c r="BN2432" s="5"/>
      <c r="BO2432" s="5"/>
      <c r="BP2432" s="1"/>
      <c r="BQ2432" s="1"/>
      <c r="BR2432" s="1"/>
      <c r="BS2432" s="1"/>
      <c r="BT2432" s="1"/>
      <c r="BU2432" s="4"/>
      <c r="BV2432" s="1"/>
      <c r="BW2432" s="3"/>
      <c r="BX2432" s="4"/>
      <c r="BY2432" s="5"/>
      <c r="BZ2432" s="5"/>
      <c r="CA2432" s="5"/>
      <c r="CB2432" s="5"/>
      <c r="CC2432" s="5"/>
      <c r="CD2432" s="43"/>
    </row>
    <row r="2433" spans="1:82" x14ac:dyDescent="0.25">
      <c r="A2433" s="8"/>
      <c r="B2433" s="5"/>
      <c r="C2433" s="5"/>
      <c r="D2433" s="5"/>
      <c r="E2433" s="5"/>
      <c r="F2433" s="94" t="str">
        <f t="shared" si="379"/>
        <v/>
      </c>
      <c r="G2433" s="94" t="str">
        <f t="shared" si="380"/>
        <v/>
      </c>
      <c r="H2433" s="127" t="str">
        <f>IF(A2433&lt;&gt;"",IF(MID(C2433,1,1)="c",$AS$26,IF(MID(C2433,1,1)="r",$AS$41,IF(MID(C2433,1,1)="p",#REF!,#REF!))),"")</f>
        <v/>
      </c>
      <c r="I2433" s="92" t="str">
        <f t="shared" si="381"/>
        <v/>
      </c>
      <c r="J2433" s="92" t="str">
        <f t="shared" si="382"/>
        <v/>
      </c>
      <c r="K2433" s="92" t="str">
        <f t="shared" si="383"/>
        <v/>
      </c>
      <c r="L2433" s="92" t="str">
        <f t="shared" si="384"/>
        <v/>
      </c>
      <c r="M2433" s="95" t="str">
        <f>IF(A2433&lt;&gt;"",IF(MID(C2433,1,1)="c",SigmaEpsConcrete(I2433,$AN$30:$AN$33,$AR$30:$AR$33,$AS$26,$AS$27,$AS$28,$AQ$20,$AU$19),""),"")</f>
        <v/>
      </c>
      <c r="N2433" s="95" t="str">
        <f>IF(A2433&lt;&gt;"",IF(MID(C2433,1,1)="r",SigmaEpsReinf(J2433,$AS$42:$AS$43,$AS$41,$AS$39,$AS$40,$AQ$38),""),"")</f>
        <v/>
      </c>
      <c r="Q2433" s="92" t="str">
        <f t="shared" si="386"/>
        <v/>
      </c>
      <c r="R2433" s="92" t="str">
        <f t="shared" si="387"/>
        <v/>
      </c>
      <c r="U2433" s="5"/>
      <c r="V2433" s="5"/>
      <c r="W2433" s="94" t="str">
        <f t="shared" si="385"/>
        <v/>
      </c>
      <c r="X2433" s="94" t="str">
        <f t="shared" si="388"/>
        <v/>
      </c>
      <c r="Y2433" s="5"/>
      <c r="BK2433" s="8"/>
      <c r="BL2433" s="5"/>
      <c r="BM2433" s="5"/>
      <c r="BN2433" s="5"/>
      <c r="BO2433" s="5"/>
      <c r="BP2433" s="1"/>
      <c r="BQ2433" s="1"/>
      <c r="BR2433" s="1"/>
      <c r="BS2433" s="1"/>
      <c r="BT2433" s="1"/>
      <c r="BU2433" s="4"/>
      <c r="BV2433" s="1"/>
      <c r="BW2433" s="3"/>
      <c r="BX2433" s="4"/>
      <c r="BY2433" s="5"/>
      <c r="BZ2433" s="5"/>
      <c r="CA2433" s="5"/>
      <c r="CB2433" s="5"/>
      <c r="CC2433" s="5"/>
      <c r="CD2433" s="43"/>
    </row>
    <row r="2434" spans="1:82" x14ac:dyDescent="0.25">
      <c r="A2434" s="8"/>
      <c r="B2434" s="5"/>
      <c r="C2434" s="5"/>
      <c r="D2434" s="5"/>
      <c r="E2434" s="5"/>
      <c r="F2434" s="94" t="str">
        <f t="shared" si="379"/>
        <v/>
      </c>
      <c r="G2434" s="94" t="str">
        <f t="shared" si="380"/>
        <v/>
      </c>
      <c r="H2434" s="127" t="str">
        <f>IF(A2434&lt;&gt;"",IF(MID(C2434,1,1)="c",$AS$26,IF(MID(C2434,1,1)="r",$AS$41,IF(MID(C2434,1,1)="p",#REF!,#REF!))),"")</f>
        <v/>
      </c>
      <c r="I2434" s="92" t="str">
        <f t="shared" si="381"/>
        <v/>
      </c>
      <c r="J2434" s="92" t="str">
        <f t="shared" si="382"/>
        <v/>
      </c>
      <c r="K2434" s="92" t="str">
        <f t="shared" si="383"/>
        <v/>
      </c>
      <c r="L2434" s="92" t="str">
        <f t="shared" si="384"/>
        <v/>
      </c>
      <c r="M2434" s="95" t="str">
        <f>IF(A2434&lt;&gt;"",IF(MID(C2434,1,1)="c",SigmaEpsConcrete(I2434,$AN$30:$AN$33,$AR$30:$AR$33,$AS$26,$AS$27,$AS$28,$AQ$20,$AU$19),""),"")</f>
        <v/>
      </c>
      <c r="N2434" s="95" t="str">
        <f>IF(A2434&lt;&gt;"",IF(MID(C2434,1,1)="r",SigmaEpsReinf(J2434,$AS$42:$AS$43,$AS$41,$AS$39,$AS$40,$AQ$38),""),"")</f>
        <v/>
      </c>
      <c r="Q2434" s="92" t="str">
        <f t="shared" si="386"/>
        <v/>
      </c>
      <c r="R2434" s="92" t="str">
        <f t="shared" si="387"/>
        <v/>
      </c>
      <c r="U2434" s="5"/>
      <c r="V2434" s="5"/>
      <c r="W2434" s="94" t="str">
        <f t="shared" si="385"/>
        <v/>
      </c>
      <c r="X2434" s="94" t="str">
        <f t="shared" si="388"/>
        <v/>
      </c>
      <c r="Y2434" s="5"/>
      <c r="BK2434" s="8"/>
      <c r="BL2434" s="5"/>
      <c r="BM2434" s="5"/>
      <c r="BN2434" s="5"/>
      <c r="BO2434" s="5"/>
      <c r="BP2434" s="1"/>
      <c r="BQ2434" s="1"/>
      <c r="BR2434" s="1"/>
      <c r="BS2434" s="1"/>
      <c r="BT2434" s="1"/>
      <c r="BU2434" s="4"/>
      <c r="BV2434" s="1"/>
      <c r="BW2434" s="3"/>
      <c r="BX2434" s="4"/>
      <c r="BY2434" s="5"/>
      <c r="BZ2434" s="5"/>
      <c r="CA2434" s="5"/>
      <c r="CB2434" s="5"/>
      <c r="CC2434" s="5"/>
      <c r="CD2434" s="43"/>
    </row>
    <row r="2435" spans="1:82" x14ac:dyDescent="0.25">
      <c r="A2435" s="8"/>
      <c r="B2435" s="5"/>
      <c r="C2435" s="5"/>
      <c r="D2435" s="5"/>
      <c r="E2435" s="5"/>
      <c r="F2435" s="94" t="str">
        <f t="shared" si="379"/>
        <v/>
      </c>
      <c r="G2435" s="94" t="str">
        <f t="shared" si="380"/>
        <v/>
      </c>
      <c r="H2435" s="127" t="str">
        <f>IF(A2435&lt;&gt;"",IF(MID(C2435,1,1)="c",$AS$26,IF(MID(C2435,1,1)="r",$AS$41,IF(MID(C2435,1,1)="p",#REF!,#REF!))),"")</f>
        <v/>
      </c>
      <c r="I2435" s="92" t="str">
        <f t="shared" si="381"/>
        <v/>
      </c>
      <c r="J2435" s="92" t="str">
        <f t="shared" si="382"/>
        <v/>
      </c>
      <c r="K2435" s="92" t="str">
        <f t="shared" si="383"/>
        <v/>
      </c>
      <c r="L2435" s="92" t="str">
        <f t="shared" si="384"/>
        <v/>
      </c>
      <c r="M2435" s="95" t="str">
        <f>IF(A2435&lt;&gt;"",IF(MID(C2435,1,1)="c",SigmaEpsConcrete(I2435,$AN$30:$AN$33,$AR$30:$AR$33,$AS$26,$AS$27,$AS$28,$AQ$20,$AU$19),""),"")</f>
        <v/>
      </c>
      <c r="N2435" s="95" t="str">
        <f>IF(A2435&lt;&gt;"",IF(MID(C2435,1,1)="r",SigmaEpsReinf(J2435,$AS$42:$AS$43,$AS$41,$AS$39,$AS$40,$AQ$38),""),"")</f>
        <v/>
      </c>
      <c r="Q2435" s="92" t="str">
        <f t="shared" si="386"/>
        <v/>
      </c>
      <c r="R2435" s="92" t="str">
        <f t="shared" si="387"/>
        <v/>
      </c>
      <c r="U2435" s="5"/>
      <c r="V2435" s="5"/>
      <c r="W2435" s="94" t="str">
        <f t="shared" si="385"/>
        <v/>
      </c>
      <c r="X2435" s="94" t="str">
        <f t="shared" si="388"/>
        <v/>
      </c>
      <c r="Y2435" s="5"/>
      <c r="BK2435" s="8"/>
      <c r="BL2435" s="5"/>
      <c r="BM2435" s="5"/>
      <c r="BN2435" s="5"/>
      <c r="BO2435" s="5"/>
      <c r="BP2435" s="1"/>
      <c r="BQ2435" s="1"/>
      <c r="BR2435" s="1"/>
      <c r="BS2435" s="1"/>
      <c r="BT2435" s="1"/>
      <c r="BU2435" s="4"/>
      <c r="BV2435" s="1"/>
      <c r="BW2435" s="3"/>
      <c r="BX2435" s="4"/>
      <c r="BY2435" s="5"/>
      <c r="BZ2435" s="5"/>
      <c r="CA2435" s="5"/>
      <c r="CB2435" s="5"/>
      <c r="CC2435" s="5"/>
      <c r="CD2435" s="43"/>
    </row>
    <row r="2436" spans="1:82" x14ac:dyDescent="0.25">
      <c r="A2436" s="8"/>
      <c r="B2436" s="5"/>
      <c r="C2436" s="5"/>
      <c r="D2436" s="5"/>
      <c r="E2436" s="5"/>
      <c r="F2436" s="94" t="str">
        <f t="shared" si="379"/>
        <v/>
      </c>
      <c r="G2436" s="94" t="str">
        <f t="shared" si="380"/>
        <v/>
      </c>
      <c r="H2436" s="127" t="str">
        <f>IF(A2436&lt;&gt;"",IF(MID(C2436,1,1)="c",$AS$26,IF(MID(C2436,1,1)="r",$AS$41,IF(MID(C2436,1,1)="p",#REF!,#REF!))),"")</f>
        <v/>
      </c>
      <c r="I2436" s="92" t="str">
        <f t="shared" si="381"/>
        <v/>
      </c>
      <c r="J2436" s="92" t="str">
        <f t="shared" si="382"/>
        <v/>
      </c>
      <c r="K2436" s="92" t="str">
        <f t="shared" si="383"/>
        <v/>
      </c>
      <c r="L2436" s="92" t="str">
        <f t="shared" si="384"/>
        <v/>
      </c>
      <c r="M2436" s="95" t="str">
        <f>IF(A2436&lt;&gt;"",IF(MID(C2436,1,1)="c",SigmaEpsConcrete(I2436,$AN$30:$AN$33,$AR$30:$AR$33,$AS$26,$AS$27,$AS$28,$AQ$20,$AU$19),""),"")</f>
        <v/>
      </c>
      <c r="N2436" s="95" t="str">
        <f>IF(A2436&lt;&gt;"",IF(MID(C2436,1,1)="r",SigmaEpsReinf(J2436,$AS$42:$AS$43,$AS$41,$AS$39,$AS$40,$AQ$38),""),"")</f>
        <v/>
      </c>
      <c r="Q2436" s="92" t="str">
        <f t="shared" si="386"/>
        <v/>
      </c>
      <c r="R2436" s="92" t="str">
        <f t="shared" si="387"/>
        <v/>
      </c>
      <c r="U2436" s="5"/>
      <c r="V2436" s="5"/>
      <c r="W2436" s="94" t="str">
        <f t="shared" si="385"/>
        <v/>
      </c>
      <c r="X2436" s="94" t="str">
        <f t="shared" si="388"/>
        <v/>
      </c>
      <c r="Y2436" s="5"/>
      <c r="BK2436" s="8"/>
      <c r="BL2436" s="5"/>
      <c r="BM2436" s="5"/>
      <c r="BN2436" s="5"/>
      <c r="BO2436" s="5"/>
      <c r="BP2436" s="1"/>
      <c r="BQ2436" s="1"/>
      <c r="BR2436" s="1"/>
      <c r="BS2436" s="1"/>
      <c r="BT2436" s="1"/>
      <c r="BU2436" s="4"/>
      <c r="BV2436" s="1"/>
      <c r="BW2436" s="3"/>
      <c r="BX2436" s="4"/>
      <c r="BY2436" s="5"/>
      <c r="BZ2436" s="5"/>
      <c r="CA2436" s="5"/>
      <c r="CB2436" s="5"/>
      <c r="CC2436" s="5"/>
      <c r="CD2436" s="43"/>
    </row>
    <row r="2437" spans="1:82" x14ac:dyDescent="0.25">
      <c r="A2437" s="8"/>
      <c r="B2437" s="5"/>
      <c r="C2437" s="5"/>
      <c r="D2437" s="5"/>
      <c r="E2437" s="5"/>
      <c r="F2437" s="94" t="str">
        <f t="shared" si="379"/>
        <v/>
      </c>
      <c r="G2437" s="94" t="str">
        <f t="shared" si="380"/>
        <v/>
      </c>
      <c r="H2437" s="127" t="str">
        <f>IF(A2437&lt;&gt;"",IF(MID(C2437,1,1)="c",$AS$26,IF(MID(C2437,1,1)="r",$AS$41,IF(MID(C2437,1,1)="p",#REF!,#REF!))),"")</f>
        <v/>
      </c>
      <c r="I2437" s="92" t="str">
        <f t="shared" si="381"/>
        <v/>
      </c>
      <c r="J2437" s="92" t="str">
        <f t="shared" si="382"/>
        <v/>
      </c>
      <c r="K2437" s="92" t="str">
        <f t="shared" si="383"/>
        <v/>
      </c>
      <c r="L2437" s="92" t="str">
        <f t="shared" si="384"/>
        <v/>
      </c>
      <c r="M2437" s="95" t="str">
        <f>IF(A2437&lt;&gt;"",IF(MID(C2437,1,1)="c",SigmaEpsConcrete(I2437,$AN$30:$AN$33,$AR$30:$AR$33,$AS$26,$AS$27,$AS$28,$AQ$20,$AU$19),""),"")</f>
        <v/>
      </c>
      <c r="N2437" s="95" t="str">
        <f>IF(A2437&lt;&gt;"",IF(MID(C2437,1,1)="r",SigmaEpsReinf(J2437,$AS$42:$AS$43,$AS$41,$AS$39,$AS$40,$AQ$38),""),"")</f>
        <v/>
      </c>
      <c r="Q2437" s="92" t="str">
        <f t="shared" si="386"/>
        <v/>
      </c>
      <c r="R2437" s="92" t="str">
        <f t="shared" si="387"/>
        <v/>
      </c>
      <c r="U2437" s="5"/>
      <c r="V2437" s="5"/>
      <c r="W2437" s="94" t="str">
        <f t="shared" si="385"/>
        <v/>
      </c>
      <c r="X2437" s="94" t="str">
        <f t="shared" si="388"/>
        <v/>
      </c>
      <c r="Y2437" s="5"/>
      <c r="BK2437" s="8"/>
      <c r="BL2437" s="5"/>
      <c r="BM2437" s="5"/>
      <c r="BN2437" s="5"/>
      <c r="BO2437" s="5"/>
      <c r="BP2437" s="1"/>
      <c r="BQ2437" s="1"/>
      <c r="BR2437" s="1"/>
      <c r="BS2437" s="1"/>
      <c r="BT2437" s="1"/>
      <c r="BU2437" s="4"/>
      <c r="BV2437" s="1"/>
      <c r="BW2437" s="3"/>
      <c r="BX2437" s="4"/>
      <c r="BY2437" s="5"/>
      <c r="BZ2437" s="5"/>
      <c r="CA2437" s="5"/>
      <c r="CB2437" s="5"/>
      <c r="CC2437" s="5"/>
      <c r="CD2437" s="43"/>
    </row>
    <row r="2438" spans="1:82" x14ac:dyDescent="0.25">
      <c r="A2438" s="8"/>
      <c r="B2438" s="5"/>
      <c r="C2438" s="5"/>
      <c r="D2438" s="5"/>
      <c r="E2438" s="5"/>
      <c r="F2438" s="94" t="str">
        <f t="shared" si="379"/>
        <v/>
      </c>
      <c r="G2438" s="94" t="str">
        <f t="shared" si="380"/>
        <v/>
      </c>
      <c r="H2438" s="127" t="str">
        <f>IF(A2438&lt;&gt;"",IF(MID(C2438,1,1)="c",$AS$26,IF(MID(C2438,1,1)="r",$AS$41,IF(MID(C2438,1,1)="p",#REF!,#REF!))),"")</f>
        <v/>
      </c>
      <c r="I2438" s="92" t="str">
        <f t="shared" si="381"/>
        <v/>
      </c>
      <c r="J2438" s="92" t="str">
        <f t="shared" si="382"/>
        <v/>
      </c>
      <c r="K2438" s="92" t="str">
        <f t="shared" si="383"/>
        <v/>
      </c>
      <c r="L2438" s="92" t="str">
        <f t="shared" si="384"/>
        <v/>
      </c>
      <c r="M2438" s="95" t="str">
        <f>IF(A2438&lt;&gt;"",IF(MID(C2438,1,1)="c",SigmaEpsConcrete(I2438,$AN$30:$AN$33,$AR$30:$AR$33,$AS$26,$AS$27,$AS$28,$AQ$20,$AU$19),""),"")</f>
        <v/>
      </c>
      <c r="N2438" s="95" t="str">
        <f>IF(A2438&lt;&gt;"",IF(MID(C2438,1,1)="r",SigmaEpsReinf(J2438,$AS$42:$AS$43,$AS$41,$AS$39,$AS$40,$AQ$38),""),"")</f>
        <v/>
      </c>
      <c r="Q2438" s="92" t="str">
        <f t="shared" si="386"/>
        <v/>
      </c>
      <c r="R2438" s="92" t="str">
        <f t="shared" si="387"/>
        <v/>
      </c>
      <c r="U2438" s="5"/>
      <c r="V2438" s="5"/>
      <c r="W2438" s="94" t="str">
        <f t="shared" si="385"/>
        <v/>
      </c>
      <c r="X2438" s="94" t="str">
        <f t="shared" si="388"/>
        <v/>
      </c>
      <c r="Y2438" s="5"/>
      <c r="BK2438" s="8"/>
      <c r="BL2438" s="5"/>
      <c r="BM2438" s="5"/>
      <c r="BN2438" s="5"/>
      <c r="BO2438" s="5"/>
      <c r="BP2438" s="1"/>
      <c r="BQ2438" s="1"/>
      <c r="BR2438" s="1"/>
      <c r="BS2438" s="1"/>
      <c r="BT2438" s="1"/>
      <c r="BU2438" s="4"/>
      <c r="BV2438" s="1"/>
      <c r="BW2438" s="3"/>
      <c r="BX2438" s="4"/>
      <c r="BY2438" s="5"/>
      <c r="BZ2438" s="5"/>
      <c r="CA2438" s="5"/>
      <c r="CB2438" s="5"/>
      <c r="CC2438" s="5"/>
      <c r="CD2438" s="43"/>
    </row>
    <row r="2439" spans="1:82" x14ac:dyDescent="0.25">
      <c r="A2439" s="8"/>
      <c r="B2439" s="5"/>
      <c r="C2439" s="5"/>
      <c r="D2439" s="5"/>
      <c r="E2439" s="5"/>
      <c r="F2439" s="94" t="str">
        <f t="shared" si="379"/>
        <v/>
      </c>
      <c r="G2439" s="94" t="str">
        <f t="shared" si="380"/>
        <v/>
      </c>
      <c r="H2439" s="127" t="str">
        <f>IF(A2439&lt;&gt;"",IF(MID(C2439,1,1)="c",$AS$26,IF(MID(C2439,1,1)="r",$AS$41,IF(MID(C2439,1,1)="p",#REF!,#REF!))),"")</f>
        <v/>
      </c>
      <c r="I2439" s="92" t="str">
        <f t="shared" si="381"/>
        <v/>
      </c>
      <c r="J2439" s="92" t="str">
        <f t="shared" si="382"/>
        <v/>
      </c>
      <c r="K2439" s="92" t="str">
        <f t="shared" si="383"/>
        <v/>
      </c>
      <c r="L2439" s="92" t="str">
        <f t="shared" si="384"/>
        <v/>
      </c>
      <c r="M2439" s="95" t="str">
        <f>IF(A2439&lt;&gt;"",IF(MID(C2439,1,1)="c",SigmaEpsConcrete(I2439,$AN$30:$AN$33,$AR$30:$AR$33,$AS$26,$AS$27,$AS$28,$AQ$20,$AU$19),""),"")</f>
        <v/>
      </c>
      <c r="N2439" s="95" t="str">
        <f>IF(A2439&lt;&gt;"",IF(MID(C2439,1,1)="r",SigmaEpsReinf(J2439,$AS$42:$AS$43,$AS$41,$AS$39,$AS$40,$AQ$38),""),"")</f>
        <v/>
      </c>
      <c r="Q2439" s="92" t="str">
        <f t="shared" si="386"/>
        <v/>
      </c>
      <c r="R2439" s="92" t="str">
        <f t="shared" si="387"/>
        <v/>
      </c>
      <c r="U2439" s="5"/>
      <c r="V2439" s="5"/>
      <c r="W2439" s="94" t="str">
        <f t="shared" si="385"/>
        <v/>
      </c>
      <c r="X2439" s="94" t="str">
        <f t="shared" si="388"/>
        <v/>
      </c>
      <c r="Y2439" s="5"/>
      <c r="BK2439" s="8"/>
      <c r="BL2439" s="5"/>
      <c r="BM2439" s="5"/>
      <c r="BN2439" s="5"/>
      <c r="BO2439" s="5"/>
      <c r="BP2439" s="1"/>
      <c r="BQ2439" s="1"/>
      <c r="BR2439" s="1"/>
      <c r="BS2439" s="1"/>
      <c r="BT2439" s="1"/>
      <c r="BU2439" s="4"/>
      <c r="BV2439" s="1"/>
      <c r="BW2439" s="3"/>
      <c r="BX2439" s="4"/>
      <c r="BY2439" s="5"/>
      <c r="BZ2439" s="5"/>
      <c r="CA2439" s="5"/>
      <c r="CB2439" s="5"/>
      <c r="CC2439" s="5"/>
      <c r="CD2439" s="43"/>
    </row>
    <row r="2440" spans="1:82" x14ac:dyDescent="0.25">
      <c r="A2440" s="8"/>
      <c r="B2440" s="5"/>
      <c r="C2440" s="5"/>
      <c r="D2440" s="5"/>
      <c r="E2440" s="5"/>
      <c r="F2440" s="94" t="str">
        <f t="shared" si="379"/>
        <v/>
      </c>
      <c r="G2440" s="94" t="str">
        <f t="shared" si="380"/>
        <v/>
      </c>
      <c r="H2440" s="127" t="str">
        <f>IF(A2440&lt;&gt;"",IF(MID(C2440,1,1)="c",$AS$26,IF(MID(C2440,1,1)="r",$AS$41,IF(MID(C2440,1,1)="p",#REF!,#REF!))),"")</f>
        <v/>
      </c>
      <c r="I2440" s="92" t="str">
        <f t="shared" si="381"/>
        <v/>
      </c>
      <c r="J2440" s="92" t="str">
        <f t="shared" si="382"/>
        <v/>
      </c>
      <c r="K2440" s="92" t="str">
        <f t="shared" si="383"/>
        <v/>
      </c>
      <c r="L2440" s="92" t="str">
        <f t="shared" si="384"/>
        <v/>
      </c>
      <c r="M2440" s="95" t="str">
        <f>IF(A2440&lt;&gt;"",IF(MID(C2440,1,1)="c",SigmaEpsConcrete(I2440,$AN$30:$AN$33,$AR$30:$AR$33,$AS$26,$AS$27,$AS$28,$AQ$20,$AU$19),""),"")</f>
        <v/>
      </c>
      <c r="N2440" s="95" t="str">
        <f>IF(A2440&lt;&gt;"",IF(MID(C2440,1,1)="r",SigmaEpsReinf(J2440,$AS$42:$AS$43,$AS$41,$AS$39,$AS$40,$AQ$38),""),"")</f>
        <v/>
      </c>
      <c r="Q2440" s="92" t="str">
        <f t="shared" si="386"/>
        <v/>
      </c>
      <c r="R2440" s="92" t="str">
        <f t="shared" si="387"/>
        <v/>
      </c>
      <c r="U2440" s="5"/>
      <c r="V2440" s="5"/>
      <c r="W2440" s="94" t="str">
        <f t="shared" si="385"/>
        <v/>
      </c>
      <c r="X2440" s="94" t="str">
        <f t="shared" si="388"/>
        <v/>
      </c>
      <c r="Y2440" s="5"/>
      <c r="BK2440" s="8"/>
      <c r="BL2440" s="5"/>
      <c r="BM2440" s="5"/>
      <c r="BN2440" s="5"/>
      <c r="BO2440" s="5"/>
      <c r="BP2440" s="1"/>
      <c r="BQ2440" s="1"/>
      <c r="BR2440" s="1"/>
      <c r="BS2440" s="1"/>
      <c r="BT2440" s="1"/>
      <c r="BU2440" s="4"/>
      <c r="BV2440" s="1"/>
      <c r="BW2440" s="3"/>
      <c r="BX2440" s="4"/>
      <c r="BY2440" s="5"/>
      <c r="BZ2440" s="5"/>
      <c r="CA2440" s="5"/>
      <c r="CB2440" s="5"/>
      <c r="CC2440" s="5"/>
      <c r="CD2440" s="43"/>
    </row>
    <row r="2441" spans="1:82" x14ac:dyDescent="0.25">
      <c r="A2441" s="8"/>
      <c r="B2441" s="5"/>
      <c r="C2441" s="5"/>
      <c r="D2441" s="5"/>
      <c r="E2441" s="5"/>
      <c r="F2441" s="94" t="str">
        <f t="shared" si="379"/>
        <v/>
      </c>
      <c r="G2441" s="94" t="str">
        <f t="shared" si="380"/>
        <v/>
      </c>
      <c r="H2441" s="127" t="str">
        <f>IF(A2441&lt;&gt;"",IF(MID(C2441,1,1)="c",$AS$26,IF(MID(C2441,1,1)="r",$AS$41,IF(MID(C2441,1,1)="p",#REF!,#REF!))),"")</f>
        <v/>
      </c>
      <c r="I2441" s="92" t="str">
        <f t="shared" si="381"/>
        <v/>
      </c>
      <c r="J2441" s="92" t="str">
        <f t="shared" si="382"/>
        <v/>
      </c>
      <c r="K2441" s="92" t="str">
        <f t="shared" si="383"/>
        <v/>
      </c>
      <c r="L2441" s="92" t="str">
        <f t="shared" si="384"/>
        <v/>
      </c>
      <c r="M2441" s="95" t="str">
        <f>IF(A2441&lt;&gt;"",IF(MID(C2441,1,1)="c",SigmaEpsConcrete(I2441,$AN$30:$AN$33,$AR$30:$AR$33,$AS$26,$AS$27,$AS$28,$AQ$20,$AU$19),""),"")</f>
        <v/>
      </c>
      <c r="N2441" s="95" t="str">
        <f>IF(A2441&lt;&gt;"",IF(MID(C2441,1,1)="r",SigmaEpsReinf(J2441,$AS$42:$AS$43,$AS$41,$AS$39,$AS$40,$AQ$38),""),"")</f>
        <v/>
      </c>
      <c r="Q2441" s="92" t="str">
        <f t="shared" si="386"/>
        <v/>
      </c>
      <c r="R2441" s="92" t="str">
        <f t="shared" si="387"/>
        <v/>
      </c>
      <c r="U2441" s="5"/>
      <c r="V2441" s="5"/>
      <c r="W2441" s="94" t="str">
        <f t="shared" si="385"/>
        <v/>
      </c>
      <c r="X2441" s="94" t="str">
        <f t="shared" si="388"/>
        <v/>
      </c>
      <c r="Y2441" s="5"/>
      <c r="BK2441" s="8"/>
      <c r="BL2441" s="5"/>
      <c r="BM2441" s="5"/>
      <c r="BN2441" s="5"/>
      <c r="BO2441" s="5"/>
      <c r="BP2441" s="1"/>
      <c r="BQ2441" s="1"/>
      <c r="BR2441" s="1"/>
      <c r="BS2441" s="1"/>
      <c r="BT2441" s="1"/>
      <c r="BU2441" s="4"/>
      <c r="BV2441" s="1"/>
      <c r="BW2441" s="3"/>
      <c r="BX2441" s="4"/>
      <c r="BY2441" s="5"/>
      <c r="BZ2441" s="5"/>
      <c r="CA2441" s="5"/>
      <c r="CB2441" s="5"/>
      <c r="CC2441" s="5"/>
      <c r="CD2441" s="43"/>
    </row>
    <row r="2442" spans="1:82" x14ac:dyDescent="0.25">
      <c r="A2442" s="8"/>
      <c r="B2442" s="5"/>
      <c r="C2442" s="5"/>
      <c r="D2442" s="5"/>
      <c r="E2442" s="5"/>
      <c r="F2442" s="94" t="str">
        <f t="shared" ref="F2442:F2505" si="389">IF(A2442&lt;&gt;"",(D2442-$AU$86)/10,"")</f>
        <v/>
      </c>
      <c r="G2442" s="94" t="str">
        <f t="shared" ref="G2442:G2505" si="390">IF(A2442&lt;&gt;"",(E2442-$AU$87)/10,"")</f>
        <v/>
      </c>
      <c r="H2442" s="127" t="str">
        <f>IF(A2442&lt;&gt;"",IF(MID(C2442,1,1)="c",$AS$26,IF(MID(C2442,1,1)="r",$AS$41,IF(MID(C2442,1,1)="p",#REF!,#REF!))),"")</f>
        <v/>
      </c>
      <c r="I2442" s="92" t="str">
        <f t="shared" ref="I2442:I2505" si="391">IF($A2442&lt;&gt;"",IF(MID($C2442,1,1)="c",$Y$3+$Y$4*$F2442+$Y$5*$G2442+$BR$43,""),"")</f>
        <v/>
      </c>
      <c r="J2442" s="92" t="str">
        <f t="shared" ref="J2442:J2505" si="392">IF($A2442&lt;&gt;"",IF(MID($C2442,1,1)="r",$Y$3+$Y$4*$F2442+$Y$5*$G2442+$BR$43,""),"")</f>
        <v/>
      </c>
      <c r="K2442" s="92" t="str">
        <f t="shared" ref="K2442:K2505" si="393">IF($A2442&lt;&gt;"",IF(MID($C2442,1,1)="u",$Y$3+$Y$4*$F2442+$Y$5*$G2442+$BR$43,""),"")</f>
        <v/>
      </c>
      <c r="L2442" s="92" t="str">
        <f t="shared" ref="L2442:L2505" si="394">IF($A2442&lt;&gt;"",IF(MID($C2442,1,1)="p",$Y$3+$Y$4*$F2442+$Y$5*$G2442+$BR$43,""),"")</f>
        <v/>
      </c>
      <c r="M2442" s="95" t="str">
        <f>IF(A2442&lt;&gt;"",IF(MID(C2442,1,1)="c",SigmaEpsConcrete(I2442,$AN$30:$AN$33,$AR$30:$AR$33,$AS$26,$AS$27,$AS$28,$AQ$20,$AU$19),""),"")</f>
        <v/>
      </c>
      <c r="N2442" s="95" t="str">
        <f>IF(A2442&lt;&gt;"",IF(MID(C2442,1,1)="r",SigmaEpsReinf(J2442,$AS$42:$AS$43,$AS$41,$AS$39,$AS$40,$AQ$38),""),"")</f>
        <v/>
      </c>
      <c r="Q2442" s="92" t="str">
        <f t="shared" si="386"/>
        <v/>
      </c>
      <c r="R2442" s="92" t="str">
        <f t="shared" si="387"/>
        <v/>
      </c>
      <c r="U2442" s="5"/>
      <c r="V2442" s="5"/>
      <c r="W2442" s="94" t="str">
        <f t="shared" ref="W2442:W2505" si="395">IF(A2442&lt;&gt;"",F2442-$AU$105,"")</f>
        <v/>
      </c>
      <c r="X2442" s="94" t="str">
        <f t="shared" si="388"/>
        <v/>
      </c>
      <c r="Y2442" s="5"/>
      <c r="BK2442" s="8"/>
      <c r="BL2442" s="5"/>
      <c r="BM2442" s="5"/>
      <c r="BN2442" s="5"/>
      <c r="BO2442" s="5"/>
      <c r="BP2442" s="1"/>
      <c r="BQ2442" s="1"/>
      <c r="BR2442" s="1"/>
      <c r="BS2442" s="1"/>
      <c r="BT2442" s="1"/>
      <c r="BU2442" s="4"/>
      <c r="BV2442" s="1"/>
      <c r="BW2442" s="3"/>
      <c r="BX2442" s="4"/>
      <c r="BY2442" s="5"/>
      <c r="BZ2442" s="5"/>
      <c r="CA2442" s="5"/>
      <c r="CB2442" s="5"/>
      <c r="CC2442" s="5"/>
      <c r="CD2442" s="43"/>
    </row>
    <row r="2443" spans="1:82" x14ac:dyDescent="0.25">
      <c r="A2443" s="8"/>
      <c r="B2443" s="5"/>
      <c r="C2443" s="5"/>
      <c r="D2443" s="5"/>
      <c r="E2443" s="5"/>
      <c r="F2443" s="94" t="str">
        <f t="shared" si="389"/>
        <v/>
      </c>
      <c r="G2443" s="94" t="str">
        <f t="shared" si="390"/>
        <v/>
      </c>
      <c r="H2443" s="127" t="str">
        <f>IF(A2443&lt;&gt;"",IF(MID(C2443,1,1)="c",$AS$26,IF(MID(C2443,1,1)="r",$AS$41,IF(MID(C2443,1,1)="p",#REF!,#REF!))),"")</f>
        <v/>
      </c>
      <c r="I2443" s="92" t="str">
        <f t="shared" si="391"/>
        <v/>
      </c>
      <c r="J2443" s="92" t="str">
        <f t="shared" si="392"/>
        <v/>
      </c>
      <c r="K2443" s="92" t="str">
        <f t="shared" si="393"/>
        <v/>
      </c>
      <c r="L2443" s="92" t="str">
        <f t="shared" si="394"/>
        <v/>
      </c>
      <c r="M2443" s="95" t="str">
        <f>IF(A2443&lt;&gt;"",IF(MID(C2443,1,1)="c",SigmaEpsConcrete(I2443,$AN$30:$AN$33,$AR$30:$AR$33,$AS$26,$AS$27,$AS$28,$AQ$20,$AU$19),""),"")</f>
        <v/>
      </c>
      <c r="N2443" s="95" t="str">
        <f>IF(A2443&lt;&gt;"",IF(MID(C2443,1,1)="r",SigmaEpsReinf(J2443,$AS$42:$AS$43,$AS$41,$AS$39,$AS$40,$AQ$38),""),"")</f>
        <v/>
      </c>
      <c r="Q2443" s="92" t="str">
        <f t="shared" ref="Q2443:Q2506" si="396">IF(A2443&lt;&gt;"",IF(MID(C2443,1,1)="c",IF(ISERROR(M2443/I2443),"",M2443/I2443),""),"")</f>
        <v/>
      </c>
      <c r="R2443" s="92" t="str">
        <f t="shared" ref="R2443:R2506" si="397">IF(A2443&lt;&gt;"",IF(MID(C2443,1,1)="r",IF(ISERROR(N2443/J2443),"",N2443/J2443),""),"")</f>
        <v/>
      </c>
      <c r="U2443" s="5"/>
      <c r="V2443" s="5"/>
      <c r="W2443" s="94" t="str">
        <f t="shared" si="395"/>
        <v/>
      </c>
      <c r="X2443" s="94" t="str">
        <f t="shared" ref="X2443:X2506" si="398">IF(B2443&lt;&gt;"",G2443-$AU$106,"")</f>
        <v/>
      </c>
      <c r="Y2443" s="5"/>
      <c r="BK2443" s="8"/>
      <c r="BL2443" s="5"/>
      <c r="BM2443" s="5"/>
      <c r="BN2443" s="5"/>
      <c r="BO2443" s="5"/>
      <c r="BP2443" s="1"/>
      <c r="BQ2443" s="1"/>
      <c r="BR2443" s="1"/>
      <c r="BS2443" s="1"/>
      <c r="BT2443" s="1"/>
      <c r="BU2443" s="4"/>
      <c r="BV2443" s="1"/>
      <c r="BW2443" s="3"/>
      <c r="BX2443" s="4"/>
      <c r="BY2443" s="5"/>
      <c r="BZ2443" s="5"/>
      <c r="CA2443" s="5"/>
      <c r="CB2443" s="5"/>
      <c r="CC2443" s="5"/>
      <c r="CD2443" s="43"/>
    </row>
    <row r="2444" spans="1:82" x14ac:dyDescent="0.25">
      <c r="A2444" s="8"/>
      <c r="B2444" s="5"/>
      <c r="C2444" s="5"/>
      <c r="D2444" s="5"/>
      <c r="E2444" s="5"/>
      <c r="F2444" s="94" t="str">
        <f t="shared" si="389"/>
        <v/>
      </c>
      <c r="G2444" s="94" t="str">
        <f t="shared" si="390"/>
        <v/>
      </c>
      <c r="H2444" s="127" t="str">
        <f>IF(A2444&lt;&gt;"",IF(MID(C2444,1,1)="c",$AS$26,IF(MID(C2444,1,1)="r",$AS$41,IF(MID(C2444,1,1)="p",#REF!,#REF!))),"")</f>
        <v/>
      </c>
      <c r="I2444" s="92" t="str">
        <f t="shared" si="391"/>
        <v/>
      </c>
      <c r="J2444" s="92" t="str">
        <f t="shared" si="392"/>
        <v/>
      </c>
      <c r="K2444" s="92" t="str">
        <f t="shared" si="393"/>
        <v/>
      </c>
      <c r="L2444" s="92" t="str">
        <f t="shared" si="394"/>
        <v/>
      </c>
      <c r="M2444" s="95" t="str">
        <f>IF(A2444&lt;&gt;"",IF(MID(C2444,1,1)="c",SigmaEpsConcrete(I2444,$AN$30:$AN$33,$AR$30:$AR$33,$AS$26,$AS$27,$AS$28,$AQ$20,$AU$19),""),"")</f>
        <v/>
      </c>
      <c r="N2444" s="95" t="str">
        <f>IF(A2444&lt;&gt;"",IF(MID(C2444,1,1)="r",SigmaEpsReinf(J2444,$AS$42:$AS$43,$AS$41,$AS$39,$AS$40,$AQ$38),""),"")</f>
        <v/>
      </c>
      <c r="Q2444" s="92" t="str">
        <f t="shared" si="396"/>
        <v/>
      </c>
      <c r="R2444" s="92" t="str">
        <f t="shared" si="397"/>
        <v/>
      </c>
      <c r="U2444" s="5"/>
      <c r="V2444" s="5"/>
      <c r="W2444" s="94" t="str">
        <f t="shared" si="395"/>
        <v/>
      </c>
      <c r="X2444" s="94" t="str">
        <f t="shared" si="398"/>
        <v/>
      </c>
      <c r="Y2444" s="5"/>
      <c r="BK2444" s="8"/>
      <c r="BL2444" s="5"/>
      <c r="BM2444" s="5"/>
      <c r="BN2444" s="5"/>
      <c r="BO2444" s="5"/>
      <c r="BP2444" s="1"/>
      <c r="BQ2444" s="1"/>
      <c r="BR2444" s="1"/>
      <c r="BS2444" s="1"/>
      <c r="BT2444" s="1"/>
      <c r="BU2444" s="4"/>
      <c r="BV2444" s="1"/>
      <c r="BW2444" s="3"/>
      <c r="BX2444" s="4"/>
      <c r="BY2444" s="5"/>
      <c r="BZ2444" s="5"/>
      <c r="CA2444" s="5"/>
      <c r="CB2444" s="5"/>
      <c r="CC2444" s="5"/>
      <c r="CD2444" s="43"/>
    </row>
    <row r="2445" spans="1:82" x14ac:dyDescent="0.25">
      <c r="A2445" s="8"/>
      <c r="B2445" s="5"/>
      <c r="C2445" s="5"/>
      <c r="D2445" s="5"/>
      <c r="E2445" s="5"/>
      <c r="F2445" s="94" t="str">
        <f t="shared" si="389"/>
        <v/>
      </c>
      <c r="G2445" s="94" t="str">
        <f t="shared" si="390"/>
        <v/>
      </c>
      <c r="H2445" s="127" t="str">
        <f>IF(A2445&lt;&gt;"",IF(MID(C2445,1,1)="c",$AS$26,IF(MID(C2445,1,1)="r",$AS$41,IF(MID(C2445,1,1)="p",#REF!,#REF!))),"")</f>
        <v/>
      </c>
      <c r="I2445" s="92" t="str">
        <f t="shared" si="391"/>
        <v/>
      </c>
      <c r="J2445" s="92" t="str">
        <f t="shared" si="392"/>
        <v/>
      </c>
      <c r="K2445" s="92" t="str">
        <f t="shared" si="393"/>
        <v/>
      </c>
      <c r="L2445" s="92" t="str">
        <f t="shared" si="394"/>
        <v/>
      </c>
      <c r="M2445" s="95" t="str">
        <f>IF(A2445&lt;&gt;"",IF(MID(C2445,1,1)="c",SigmaEpsConcrete(I2445,$AN$30:$AN$33,$AR$30:$AR$33,$AS$26,$AS$27,$AS$28,$AQ$20,$AU$19),""),"")</f>
        <v/>
      </c>
      <c r="N2445" s="95" t="str">
        <f>IF(A2445&lt;&gt;"",IF(MID(C2445,1,1)="r",SigmaEpsReinf(J2445,$AS$42:$AS$43,$AS$41,$AS$39,$AS$40,$AQ$38),""),"")</f>
        <v/>
      </c>
      <c r="Q2445" s="92" t="str">
        <f t="shared" si="396"/>
        <v/>
      </c>
      <c r="R2445" s="92" t="str">
        <f t="shared" si="397"/>
        <v/>
      </c>
      <c r="U2445" s="5"/>
      <c r="V2445" s="5"/>
      <c r="W2445" s="94" t="str">
        <f t="shared" si="395"/>
        <v/>
      </c>
      <c r="X2445" s="94" t="str">
        <f t="shared" si="398"/>
        <v/>
      </c>
      <c r="Y2445" s="5"/>
      <c r="BK2445" s="8"/>
      <c r="BL2445" s="5"/>
      <c r="BM2445" s="5"/>
      <c r="BN2445" s="5"/>
      <c r="BO2445" s="5"/>
      <c r="BP2445" s="1"/>
      <c r="BQ2445" s="1"/>
      <c r="BR2445" s="1"/>
      <c r="BS2445" s="1"/>
      <c r="BT2445" s="1"/>
      <c r="BU2445" s="4"/>
      <c r="BV2445" s="1"/>
      <c r="BW2445" s="3"/>
      <c r="BX2445" s="4"/>
      <c r="BY2445" s="5"/>
      <c r="BZ2445" s="5"/>
      <c r="CA2445" s="5"/>
      <c r="CB2445" s="5"/>
      <c r="CC2445" s="5"/>
      <c r="CD2445" s="43"/>
    </row>
    <row r="2446" spans="1:82" x14ac:dyDescent="0.25">
      <c r="A2446" s="8"/>
      <c r="B2446" s="5"/>
      <c r="C2446" s="5"/>
      <c r="D2446" s="5"/>
      <c r="E2446" s="5"/>
      <c r="F2446" s="94" t="str">
        <f t="shared" si="389"/>
        <v/>
      </c>
      <c r="G2446" s="94" t="str">
        <f t="shared" si="390"/>
        <v/>
      </c>
      <c r="H2446" s="127" t="str">
        <f>IF(A2446&lt;&gt;"",IF(MID(C2446,1,1)="c",$AS$26,IF(MID(C2446,1,1)="r",$AS$41,IF(MID(C2446,1,1)="p",#REF!,#REF!))),"")</f>
        <v/>
      </c>
      <c r="I2446" s="92" t="str">
        <f t="shared" si="391"/>
        <v/>
      </c>
      <c r="J2446" s="92" t="str">
        <f t="shared" si="392"/>
        <v/>
      </c>
      <c r="K2446" s="92" t="str">
        <f t="shared" si="393"/>
        <v/>
      </c>
      <c r="L2446" s="92" t="str">
        <f t="shared" si="394"/>
        <v/>
      </c>
      <c r="M2446" s="95" t="str">
        <f>IF(A2446&lt;&gt;"",IF(MID(C2446,1,1)="c",SigmaEpsConcrete(I2446,$AN$30:$AN$33,$AR$30:$AR$33,$AS$26,$AS$27,$AS$28,$AQ$20,$AU$19),""),"")</f>
        <v/>
      </c>
      <c r="N2446" s="95" t="str">
        <f>IF(A2446&lt;&gt;"",IF(MID(C2446,1,1)="r",SigmaEpsReinf(J2446,$AS$42:$AS$43,$AS$41,$AS$39,$AS$40,$AQ$38),""),"")</f>
        <v/>
      </c>
      <c r="Q2446" s="92" t="str">
        <f t="shared" si="396"/>
        <v/>
      </c>
      <c r="R2446" s="92" t="str">
        <f t="shared" si="397"/>
        <v/>
      </c>
      <c r="U2446" s="5"/>
      <c r="V2446" s="5"/>
      <c r="W2446" s="94" t="str">
        <f t="shared" si="395"/>
        <v/>
      </c>
      <c r="X2446" s="94" t="str">
        <f t="shared" si="398"/>
        <v/>
      </c>
      <c r="Y2446" s="5"/>
      <c r="BK2446" s="8"/>
      <c r="BL2446" s="5"/>
      <c r="BM2446" s="5"/>
      <c r="BN2446" s="5"/>
      <c r="BO2446" s="5"/>
      <c r="BP2446" s="1"/>
      <c r="BQ2446" s="1"/>
      <c r="BR2446" s="1"/>
      <c r="BS2446" s="1"/>
      <c r="BT2446" s="1"/>
      <c r="BU2446" s="4"/>
      <c r="BV2446" s="1"/>
      <c r="BW2446" s="3"/>
      <c r="BX2446" s="4"/>
      <c r="BY2446" s="5"/>
      <c r="BZ2446" s="5"/>
      <c r="CA2446" s="5"/>
      <c r="CB2446" s="5"/>
      <c r="CC2446" s="5"/>
      <c r="CD2446" s="43"/>
    </row>
    <row r="2447" spans="1:82" x14ac:dyDescent="0.25">
      <c r="A2447" s="8"/>
      <c r="B2447" s="5"/>
      <c r="C2447" s="5"/>
      <c r="D2447" s="5"/>
      <c r="E2447" s="5"/>
      <c r="F2447" s="94" t="str">
        <f t="shared" si="389"/>
        <v/>
      </c>
      <c r="G2447" s="94" t="str">
        <f t="shared" si="390"/>
        <v/>
      </c>
      <c r="H2447" s="127" t="str">
        <f>IF(A2447&lt;&gt;"",IF(MID(C2447,1,1)="c",$AS$26,IF(MID(C2447,1,1)="r",$AS$41,IF(MID(C2447,1,1)="p",#REF!,#REF!))),"")</f>
        <v/>
      </c>
      <c r="I2447" s="92" t="str">
        <f t="shared" si="391"/>
        <v/>
      </c>
      <c r="J2447" s="92" t="str">
        <f t="shared" si="392"/>
        <v/>
      </c>
      <c r="K2447" s="92" t="str">
        <f t="shared" si="393"/>
        <v/>
      </c>
      <c r="L2447" s="92" t="str">
        <f t="shared" si="394"/>
        <v/>
      </c>
      <c r="M2447" s="95" t="str">
        <f>IF(A2447&lt;&gt;"",IF(MID(C2447,1,1)="c",SigmaEpsConcrete(I2447,$AN$30:$AN$33,$AR$30:$AR$33,$AS$26,$AS$27,$AS$28,$AQ$20,$AU$19),""),"")</f>
        <v/>
      </c>
      <c r="N2447" s="95" t="str">
        <f>IF(A2447&lt;&gt;"",IF(MID(C2447,1,1)="r",SigmaEpsReinf(J2447,$AS$42:$AS$43,$AS$41,$AS$39,$AS$40,$AQ$38),""),"")</f>
        <v/>
      </c>
      <c r="Q2447" s="92" t="str">
        <f t="shared" si="396"/>
        <v/>
      </c>
      <c r="R2447" s="92" t="str">
        <f t="shared" si="397"/>
        <v/>
      </c>
      <c r="U2447" s="5"/>
      <c r="V2447" s="5"/>
      <c r="W2447" s="94" t="str">
        <f t="shared" si="395"/>
        <v/>
      </c>
      <c r="X2447" s="94" t="str">
        <f t="shared" si="398"/>
        <v/>
      </c>
      <c r="Y2447" s="5"/>
      <c r="BK2447" s="8"/>
      <c r="BL2447" s="5"/>
      <c r="BM2447" s="5"/>
      <c r="BN2447" s="5"/>
      <c r="BO2447" s="5"/>
      <c r="BP2447" s="1"/>
      <c r="BQ2447" s="1"/>
      <c r="BR2447" s="1"/>
      <c r="BS2447" s="1"/>
      <c r="BT2447" s="1"/>
      <c r="BU2447" s="4"/>
      <c r="BV2447" s="1"/>
      <c r="BW2447" s="3"/>
      <c r="BX2447" s="4"/>
      <c r="BY2447" s="5"/>
      <c r="BZ2447" s="5"/>
      <c r="CA2447" s="5"/>
      <c r="CB2447" s="5"/>
      <c r="CC2447" s="5"/>
      <c r="CD2447" s="43"/>
    </row>
    <row r="2448" spans="1:82" x14ac:dyDescent="0.25">
      <c r="A2448" s="8"/>
      <c r="B2448" s="5"/>
      <c r="C2448" s="5"/>
      <c r="D2448" s="5"/>
      <c r="E2448" s="5"/>
      <c r="F2448" s="94" t="str">
        <f t="shared" si="389"/>
        <v/>
      </c>
      <c r="G2448" s="94" t="str">
        <f t="shared" si="390"/>
        <v/>
      </c>
      <c r="H2448" s="127" t="str">
        <f>IF(A2448&lt;&gt;"",IF(MID(C2448,1,1)="c",$AS$26,IF(MID(C2448,1,1)="r",$AS$41,IF(MID(C2448,1,1)="p",#REF!,#REF!))),"")</f>
        <v/>
      </c>
      <c r="I2448" s="92" t="str">
        <f t="shared" si="391"/>
        <v/>
      </c>
      <c r="J2448" s="92" t="str">
        <f t="shared" si="392"/>
        <v/>
      </c>
      <c r="K2448" s="92" t="str">
        <f t="shared" si="393"/>
        <v/>
      </c>
      <c r="L2448" s="92" t="str">
        <f t="shared" si="394"/>
        <v/>
      </c>
      <c r="M2448" s="95" t="str">
        <f>IF(A2448&lt;&gt;"",IF(MID(C2448,1,1)="c",SigmaEpsConcrete(I2448,$AN$30:$AN$33,$AR$30:$AR$33,$AS$26,$AS$27,$AS$28,$AQ$20,$AU$19),""),"")</f>
        <v/>
      </c>
      <c r="N2448" s="95" t="str">
        <f>IF(A2448&lt;&gt;"",IF(MID(C2448,1,1)="r",SigmaEpsReinf(J2448,$AS$42:$AS$43,$AS$41,$AS$39,$AS$40,$AQ$38),""),"")</f>
        <v/>
      </c>
      <c r="Q2448" s="92" t="str">
        <f t="shared" si="396"/>
        <v/>
      </c>
      <c r="R2448" s="92" t="str">
        <f t="shared" si="397"/>
        <v/>
      </c>
      <c r="U2448" s="5"/>
      <c r="V2448" s="5"/>
      <c r="W2448" s="94" t="str">
        <f t="shared" si="395"/>
        <v/>
      </c>
      <c r="X2448" s="94" t="str">
        <f t="shared" si="398"/>
        <v/>
      </c>
      <c r="Y2448" s="5"/>
      <c r="BK2448" s="8"/>
      <c r="BL2448" s="5"/>
      <c r="BM2448" s="5"/>
      <c r="BN2448" s="5"/>
      <c r="BO2448" s="5"/>
      <c r="BP2448" s="1"/>
      <c r="BQ2448" s="1"/>
      <c r="BR2448" s="1"/>
      <c r="BS2448" s="1"/>
      <c r="BT2448" s="1"/>
      <c r="BU2448" s="4"/>
      <c r="BV2448" s="1"/>
      <c r="BW2448" s="3"/>
      <c r="BX2448" s="4"/>
      <c r="BY2448" s="5"/>
      <c r="BZ2448" s="5"/>
      <c r="CA2448" s="5"/>
      <c r="CB2448" s="5"/>
      <c r="CC2448" s="5"/>
      <c r="CD2448" s="43"/>
    </row>
    <row r="2449" spans="1:82" x14ac:dyDescent="0.25">
      <c r="A2449" s="8"/>
      <c r="B2449" s="5"/>
      <c r="C2449" s="5"/>
      <c r="D2449" s="5"/>
      <c r="E2449" s="5"/>
      <c r="F2449" s="94" t="str">
        <f t="shared" si="389"/>
        <v/>
      </c>
      <c r="G2449" s="94" t="str">
        <f t="shared" si="390"/>
        <v/>
      </c>
      <c r="H2449" s="127" t="str">
        <f>IF(A2449&lt;&gt;"",IF(MID(C2449,1,1)="c",$AS$26,IF(MID(C2449,1,1)="r",$AS$41,IF(MID(C2449,1,1)="p",#REF!,#REF!))),"")</f>
        <v/>
      </c>
      <c r="I2449" s="92" t="str">
        <f t="shared" si="391"/>
        <v/>
      </c>
      <c r="J2449" s="92" t="str">
        <f t="shared" si="392"/>
        <v/>
      </c>
      <c r="K2449" s="92" t="str">
        <f t="shared" si="393"/>
        <v/>
      </c>
      <c r="L2449" s="92" t="str">
        <f t="shared" si="394"/>
        <v/>
      </c>
      <c r="M2449" s="95" t="str">
        <f>IF(A2449&lt;&gt;"",IF(MID(C2449,1,1)="c",SigmaEpsConcrete(I2449,$AN$30:$AN$33,$AR$30:$AR$33,$AS$26,$AS$27,$AS$28,$AQ$20,$AU$19),""),"")</f>
        <v/>
      </c>
      <c r="N2449" s="95" t="str">
        <f>IF(A2449&lt;&gt;"",IF(MID(C2449,1,1)="r",SigmaEpsReinf(J2449,$AS$42:$AS$43,$AS$41,$AS$39,$AS$40,$AQ$38),""),"")</f>
        <v/>
      </c>
      <c r="Q2449" s="92" t="str">
        <f t="shared" si="396"/>
        <v/>
      </c>
      <c r="R2449" s="92" t="str">
        <f t="shared" si="397"/>
        <v/>
      </c>
      <c r="U2449" s="5"/>
      <c r="V2449" s="5"/>
      <c r="W2449" s="94" t="str">
        <f t="shared" si="395"/>
        <v/>
      </c>
      <c r="X2449" s="94" t="str">
        <f t="shared" si="398"/>
        <v/>
      </c>
      <c r="Y2449" s="5"/>
      <c r="BK2449" s="8"/>
      <c r="BL2449" s="5"/>
      <c r="BM2449" s="5"/>
      <c r="BN2449" s="5"/>
      <c r="BO2449" s="5"/>
      <c r="BP2449" s="1"/>
      <c r="BQ2449" s="1"/>
      <c r="BR2449" s="1"/>
      <c r="BS2449" s="1"/>
      <c r="BT2449" s="1"/>
      <c r="BU2449" s="4"/>
      <c r="BV2449" s="1"/>
      <c r="BW2449" s="3"/>
      <c r="BX2449" s="4"/>
      <c r="BY2449" s="5"/>
      <c r="BZ2449" s="5"/>
      <c r="CA2449" s="5"/>
      <c r="CB2449" s="5"/>
      <c r="CC2449" s="5"/>
      <c r="CD2449" s="43"/>
    </row>
    <row r="2450" spans="1:82" x14ac:dyDescent="0.25">
      <c r="A2450" s="8"/>
      <c r="B2450" s="5"/>
      <c r="C2450" s="5"/>
      <c r="D2450" s="5"/>
      <c r="E2450" s="5"/>
      <c r="F2450" s="94" t="str">
        <f t="shared" si="389"/>
        <v/>
      </c>
      <c r="G2450" s="94" t="str">
        <f t="shared" si="390"/>
        <v/>
      </c>
      <c r="H2450" s="127" t="str">
        <f>IF(A2450&lt;&gt;"",IF(MID(C2450,1,1)="c",$AS$26,IF(MID(C2450,1,1)="r",$AS$41,IF(MID(C2450,1,1)="p",#REF!,#REF!))),"")</f>
        <v/>
      </c>
      <c r="I2450" s="92" t="str">
        <f t="shared" si="391"/>
        <v/>
      </c>
      <c r="J2450" s="92" t="str">
        <f t="shared" si="392"/>
        <v/>
      </c>
      <c r="K2450" s="92" t="str">
        <f t="shared" si="393"/>
        <v/>
      </c>
      <c r="L2450" s="92" t="str">
        <f t="shared" si="394"/>
        <v/>
      </c>
      <c r="M2450" s="95" t="str">
        <f>IF(A2450&lt;&gt;"",IF(MID(C2450,1,1)="c",SigmaEpsConcrete(I2450,$AN$30:$AN$33,$AR$30:$AR$33,$AS$26,$AS$27,$AS$28,$AQ$20,$AU$19),""),"")</f>
        <v/>
      </c>
      <c r="N2450" s="95" t="str">
        <f>IF(A2450&lt;&gt;"",IF(MID(C2450,1,1)="r",SigmaEpsReinf(J2450,$AS$42:$AS$43,$AS$41,$AS$39,$AS$40,$AQ$38),""),"")</f>
        <v/>
      </c>
      <c r="Q2450" s="92" t="str">
        <f t="shared" si="396"/>
        <v/>
      </c>
      <c r="R2450" s="92" t="str">
        <f t="shared" si="397"/>
        <v/>
      </c>
      <c r="U2450" s="5"/>
      <c r="V2450" s="5"/>
      <c r="W2450" s="94" t="str">
        <f t="shared" si="395"/>
        <v/>
      </c>
      <c r="X2450" s="94" t="str">
        <f t="shared" si="398"/>
        <v/>
      </c>
      <c r="Y2450" s="5"/>
      <c r="BK2450" s="8"/>
      <c r="BL2450" s="5"/>
      <c r="BM2450" s="5"/>
      <c r="BN2450" s="5"/>
      <c r="BO2450" s="5"/>
      <c r="BP2450" s="1"/>
      <c r="BQ2450" s="1"/>
      <c r="BR2450" s="1"/>
      <c r="BS2450" s="1"/>
      <c r="BT2450" s="1"/>
      <c r="BU2450" s="4"/>
      <c r="BV2450" s="1"/>
      <c r="BW2450" s="3"/>
      <c r="BX2450" s="4"/>
      <c r="BY2450" s="5"/>
      <c r="BZ2450" s="5"/>
      <c r="CA2450" s="5"/>
      <c r="CB2450" s="5"/>
      <c r="CC2450" s="5"/>
      <c r="CD2450" s="43"/>
    </row>
    <row r="2451" spans="1:82" x14ac:dyDescent="0.25">
      <c r="A2451" s="8"/>
      <c r="B2451" s="5"/>
      <c r="C2451" s="5"/>
      <c r="D2451" s="5"/>
      <c r="E2451" s="5"/>
      <c r="F2451" s="94" t="str">
        <f t="shared" si="389"/>
        <v/>
      </c>
      <c r="G2451" s="94" t="str">
        <f t="shared" si="390"/>
        <v/>
      </c>
      <c r="H2451" s="127" t="str">
        <f>IF(A2451&lt;&gt;"",IF(MID(C2451,1,1)="c",$AS$26,IF(MID(C2451,1,1)="r",$AS$41,IF(MID(C2451,1,1)="p",#REF!,#REF!))),"")</f>
        <v/>
      </c>
      <c r="I2451" s="92" t="str">
        <f t="shared" si="391"/>
        <v/>
      </c>
      <c r="J2451" s="92" t="str">
        <f t="shared" si="392"/>
        <v/>
      </c>
      <c r="K2451" s="92" t="str">
        <f t="shared" si="393"/>
        <v/>
      </c>
      <c r="L2451" s="92" t="str">
        <f t="shared" si="394"/>
        <v/>
      </c>
      <c r="M2451" s="95" t="str">
        <f>IF(A2451&lt;&gt;"",IF(MID(C2451,1,1)="c",SigmaEpsConcrete(I2451,$AN$30:$AN$33,$AR$30:$AR$33,$AS$26,$AS$27,$AS$28,$AQ$20,$AU$19),""),"")</f>
        <v/>
      </c>
      <c r="N2451" s="95" t="str">
        <f>IF(A2451&lt;&gt;"",IF(MID(C2451,1,1)="r",SigmaEpsReinf(J2451,$AS$42:$AS$43,$AS$41,$AS$39,$AS$40,$AQ$38),""),"")</f>
        <v/>
      </c>
      <c r="Q2451" s="92" t="str">
        <f t="shared" si="396"/>
        <v/>
      </c>
      <c r="R2451" s="92" t="str">
        <f t="shared" si="397"/>
        <v/>
      </c>
      <c r="U2451" s="5"/>
      <c r="V2451" s="5"/>
      <c r="W2451" s="94" t="str">
        <f t="shared" si="395"/>
        <v/>
      </c>
      <c r="X2451" s="94" t="str">
        <f t="shared" si="398"/>
        <v/>
      </c>
      <c r="Y2451" s="5"/>
      <c r="BK2451" s="8"/>
      <c r="BL2451" s="5"/>
      <c r="BM2451" s="5"/>
      <c r="BN2451" s="5"/>
      <c r="BO2451" s="5"/>
      <c r="BP2451" s="1"/>
      <c r="BQ2451" s="1"/>
      <c r="BR2451" s="1"/>
      <c r="BS2451" s="1"/>
      <c r="BT2451" s="1"/>
      <c r="BU2451" s="4"/>
      <c r="BV2451" s="1"/>
      <c r="BW2451" s="3"/>
      <c r="BX2451" s="4"/>
      <c r="BY2451" s="5"/>
      <c r="BZ2451" s="5"/>
      <c r="CA2451" s="5"/>
      <c r="CB2451" s="5"/>
      <c r="CC2451" s="5"/>
      <c r="CD2451" s="43"/>
    </row>
    <row r="2452" spans="1:82" x14ac:dyDescent="0.25">
      <c r="A2452" s="8"/>
      <c r="B2452" s="5"/>
      <c r="C2452" s="5"/>
      <c r="D2452" s="5"/>
      <c r="E2452" s="5"/>
      <c r="F2452" s="94" t="str">
        <f t="shared" si="389"/>
        <v/>
      </c>
      <c r="G2452" s="94" t="str">
        <f t="shared" si="390"/>
        <v/>
      </c>
      <c r="H2452" s="127" t="str">
        <f>IF(A2452&lt;&gt;"",IF(MID(C2452,1,1)="c",$AS$26,IF(MID(C2452,1,1)="r",$AS$41,IF(MID(C2452,1,1)="p",#REF!,#REF!))),"")</f>
        <v/>
      </c>
      <c r="I2452" s="92" t="str">
        <f t="shared" si="391"/>
        <v/>
      </c>
      <c r="J2452" s="92" t="str">
        <f t="shared" si="392"/>
        <v/>
      </c>
      <c r="K2452" s="92" t="str">
        <f t="shared" si="393"/>
        <v/>
      </c>
      <c r="L2452" s="92" t="str">
        <f t="shared" si="394"/>
        <v/>
      </c>
      <c r="M2452" s="95" t="str">
        <f>IF(A2452&lt;&gt;"",IF(MID(C2452,1,1)="c",SigmaEpsConcrete(I2452,$AN$30:$AN$33,$AR$30:$AR$33,$AS$26,$AS$27,$AS$28,$AQ$20,$AU$19),""),"")</f>
        <v/>
      </c>
      <c r="N2452" s="95" t="str">
        <f>IF(A2452&lt;&gt;"",IF(MID(C2452,1,1)="r",SigmaEpsReinf(J2452,$AS$42:$AS$43,$AS$41,$AS$39,$AS$40,$AQ$38),""),"")</f>
        <v/>
      </c>
      <c r="Q2452" s="92" t="str">
        <f t="shared" si="396"/>
        <v/>
      </c>
      <c r="R2452" s="92" t="str">
        <f t="shared" si="397"/>
        <v/>
      </c>
      <c r="U2452" s="5"/>
      <c r="V2452" s="5"/>
      <c r="W2452" s="94" t="str">
        <f t="shared" si="395"/>
        <v/>
      </c>
      <c r="X2452" s="94" t="str">
        <f t="shared" si="398"/>
        <v/>
      </c>
      <c r="Y2452" s="5"/>
      <c r="BK2452" s="8"/>
      <c r="BL2452" s="5"/>
      <c r="BM2452" s="5"/>
      <c r="BN2452" s="5"/>
      <c r="BO2452" s="5"/>
      <c r="BP2452" s="1"/>
      <c r="BQ2452" s="1"/>
      <c r="BR2452" s="1"/>
      <c r="BS2452" s="1"/>
      <c r="BT2452" s="1"/>
      <c r="BU2452" s="4"/>
      <c r="BV2452" s="1"/>
      <c r="BW2452" s="3"/>
      <c r="BX2452" s="4"/>
      <c r="BY2452" s="5"/>
      <c r="BZ2452" s="5"/>
      <c r="CA2452" s="5"/>
      <c r="CB2452" s="5"/>
      <c r="CC2452" s="5"/>
      <c r="CD2452" s="43"/>
    </row>
    <row r="2453" spans="1:82" x14ac:dyDescent="0.25">
      <c r="A2453" s="8"/>
      <c r="B2453" s="5"/>
      <c r="C2453" s="5"/>
      <c r="D2453" s="5"/>
      <c r="E2453" s="5"/>
      <c r="F2453" s="94" t="str">
        <f t="shared" si="389"/>
        <v/>
      </c>
      <c r="G2453" s="94" t="str">
        <f t="shared" si="390"/>
        <v/>
      </c>
      <c r="H2453" s="127" t="str">
        <f>IF(A2453&lt;&gt;"",IF(MID(C2453,1,1)="c",$AS$26,IF(MID(C2453,1,1)="r",$AS$41,IF(MID(C2453,1,1)="p",#REF!,#REF!))),"")</f>
        <v/>
      </c>
      <c r="I2453" s="92" t="str">
        <f t="shared" si="391"/>
        <v/>
      </c>
      <c r="J2453" s="92" t="str">
        <f t="shared" si="392"/>
        <v/>
      </c>
      <c r="K2453" s="92" t="str">
        <f t="shared" si="393"/>
        <v/>
      </c>
      <c r="L2453" s="92" t="str">
        <f t="shared" si="394"/>
        <v/>
      </c>
      <c r="M2453" s="95" t="str">
        <f>IF(A2453&lt;&gt;"",IF(MID(C2453,1,1)="c",SigmaEpsConcrete(I2453,$AN$30:$AN$33,$AR$30:$AR$33,$AS$26,$AS$27,$AS$28,$AQ$20,$AU$19),""),"")</f>
        <v/>
      </c>
      <c r="N2453" s="95" t="str">
        <f>IF(A2453&lt;&gt;"",IF(MID(C2453,1,1)="r",SigmaEpsReinf(J2453,$AS$42:$AS$43,$AS$41,$AS$39,$AS$40,$AQ$38),""),"")</f>
        <v/>
      </c>
      <c r="Q2453" s="92" t="str">
        <f t="shared" si="396"/>
        <v/>
      </c>
      <c r="R2453" s="92" t="str">
        <f t="shared" si="397"/>
        <v/>
      </c>
      <c r="U2453" s="5"/>
      <c r="V2453" s="5"/>
      <c r="W2453" s="94" t="str">
        <f t="shared" si="395"/>
        <v/>
      </c>
      <c r="X2453" s="94" t="str">
        <f t="shared" si="398"/>
        <v/>
      </c>
      <c r="Y2453" s="5"/>
      <c r="BK2453" s="8"/>
      <c r="BL2453" s="5"/>
      <c r="BM2453" s="5"/>
      <c r="BN2453" s="5"/>
      <c r="BO2453" s="5"/>
      <c r="BP2453" s="1"/>
      <c r="BQ2453" s="1"/>
      <c r="BR2453" s="1"/>
      <c r="BS2453" s="1"/>
      <c r="BT2453" s="1"/>
      <c r="BU2453" s="4"/>
      <c r="BV2453" s="1"/>
      <c r="BW2453" s="3"/>
      <c r="BX2453" s="4"/>
      <c r="BY2453" s="5"/>
      <c r="BZ2453" s="5"/>
      <c r="CA2453" s="5"/>
      <c r="CB2453" s="5"/>
      <c r="CC2453" s="5"/>
      <c r="CD2453" s="43"/>
    </row>
    <row r="2454" spans="1:82" x14ac:dyDescent="0.25">
      <c r="A2454" s="8"/>
      <c r="B2454" s="5"/>
      <c r="C2454" s="5"/>
      <c r="D2454" s="5"/>
      <c r="E2454" s="5"/>
      <c r="F2454" s="94" t="str">
        <f t="shared" si="389"/>
        <v/>
      </c>
      <c r="G2454" s="94" t="str">
        <f t="shared" si="390"/>
        <v/>
      </c>
      <c r="H2454" s="127" t="str">
        <f>IF(A2454&lt;&gt;"",IF(MID(C2454,1,1)="c",$AS$26,IF(MID(C2454,1,1)="r",$AS$41,IF(MID(C2454,1,1)="p",#REF!,#REF!))),"")</f>
        <v/>
      </c>
      <c r="I2454" s="92" t="str">
        <f t="shared" si="391"/>
        <v/>
      </c>
      <c r="J2454" s="92" t="str">
        <f t="shared" si="392"/>
        <v/>
      </c>
      <c r="K2454" s="92" t="str">
        <f t="shared" si="393"/>
        <v/>
      </c>
      <c r="L2454" s="92" t="str">
        <f t="shared" si="394"/>
        <v/>
      </c>
      <c r="M2454" s="95" t="str">
        <f>IF(A2454&lt;&gt;"",IF(MID(C2454,1,1)="c",SigmaEpsConcrete(I2454,$AN$30:$AN$33,$AR$30:$AR$33,$AS$26,$AS$27,$AS$28,$AQ$20,$AU$19),""),"")</f>
        <v/>
      </c>
      <c r="N2454" s="95" t="str">
        <f>IF(A2454&lt;&gt;"",IF(MID(C2454,1,1)="r",SigmaEpsReinf(J2454,$AS$42:$AS$43,$AS$41,$AS$39,$AS$40,$AQ$38),""),"")</f>
        <v/>
      </c>
      <c r="Q2454" s="92" t="str">
        <f t="shared" si="396"/>
        <v/>
      </c>
      <c r="R2454" s="92" t="str">
        <f t="shared" si="397"/>
        <v/>
      </c>
      <c r="U2454" s="5"/>
      <c r="V2454" s="5"/>
      <c r="W2454" s="94" t="str">
        <f t="shared" si="395"/>
        <v/>
      </c>
      <c r="X2454" s="94" t="str">
        <f t="shared" si="398"/>
        <v/>
      </c>
      <c r="Y2454" s="5"/>
      <c r="BK2454" s="8"/>
      <c r="BL2454" s="5"/>
      <c r="BM2454" s="5"/>
      <c r="BN2454" s="5"/>
      <c r="BO2454" s="5"/>
      <c r="BP2454" s="1"/>
      <c r="BQ2454" s="1"/>
      <c r="BR2454" s="1"/>
      <c r="BS2454" s="1"/>
      <c r="BT2454" s="1"/>
      <c r="BU2454" s="4"/>
      <c r="BV2454" s="1"/>
      <c r="BW2454" s="3"/>
      <c r="BX2454" s="4"/>
      <c r="BY2454" s="5"/>
      <c r="BZ2454" s="5"/>
      <c r="CA2454" s="5"/>
      <c r="CB2454" s="5"/>
      <c r="CC2454" s="5"/>
      <c r="CD2454" s="43"/>
    </row>
    <row r="2455" spans="1:82" x14ac:dyDescent="0.25">
      <c r="A2455" s="8"/>
      <c r="B2455" s="5"/>
      <c r="C2455" s="5"/>
      <c r="D2455" s="5"/>
      <c r="E2455" s="5"/>
      <c r="F2455" s="94" t="str">
        <f t="shared" si="389"/>
        <v/>
      </c>
      <c r="G2455" s="94" t="str">
        <f t="shared" si="390"/>
        <v/>
      </c>
      <c r="H2455" s="127" t="str">
        <f>IF(A2455&lt;&gt;"",IF(MID(C2455,1,1)="c",$AS$26,IF(MID(C2455,1,1)="r",$AS$41,IF(MID(C2455,1,1)="p",#REF!,#REF!))),"")</f>
        <v/>
      </c>
      <c r="I2455" s="92" t="str">
        <f t="shared" si="391"/>
        <v/>
      </c>
      <c r="J2455" s="92" t="str">
        <f t="shared" si="392"/>
        <v/>
      </c>
      <c r="K2455" s="92" t="str">
        <f t="shared" si="393"/>
        <v/>
      </c>
      <c r="L2455" s="92" t="str">
        <f t="shared" si="394"/>
        <v/>
      </c>
      <c r="M2455" s="95" t="str">
        <f>IF(A2455&lt;&gt;"",IF(MID(C2455,1,1)="c",SigmaEpsConcrete(I2455,$AN$30:$AN$33,$AR$30:$AR$33,$AS$26,$AS$27,$AS$28,$AQ$20,$AU$19),""),"")</f>
        <v/>
      </c>
      <c r="N2455" s="95" t="str">
        <f>IF(A2455&lt;&gt;"",IF(MID(C2455,1,1)="r",SigmaEpsReinf(J2455,$AS$42:$AS$43,$AS$41,$AS$39,$AS$40,$AQ$38),""),"")</f>
        <v/>
      </c>
      <c r="Q2455" s="92" t="str">
        <f t="shared" si="396"/>
        <v/>
      </c>
      <c r="R2455" s="92" t="str">
        <f t="shared" si="397"/>
        <v/>
      </c>
      <c r="U2455" s="5"/>
      <c r="V2455" s="5"/>
      <c r="W2455" s="94" t="str">
        <f t="shared" si="395"/>
        <v/>
      </c>
      <c r="X2455" s="94" t="str">
        <f t="shared" si="398"/>
        <v/>
      </c>
      <c r="Y2455" s="5"/>
      <c r="BK2455" s="8"/>
      <c r="BL2455" s="5"/>
      <c r="BM2455" s="5"/>
      <c r="BN2455" s="5"/>
      <c r="BO2455" s="5"/>
      <c r="BP2455" s="1"/>
      <c r="BQ2455" s="1"/>
      <c r="BR2455" s="1"/>
      <c r="BS2455" s="1"/>
      <c r="BT2455" s="1"/>
      <c r="BU2455" s="4"/>
      <c r="BV2455" s="1"/>
      <c r="BW2455" s="3"/>
      <c r="BX2455" s="4"/>
      <c r="BY2455" s="5"/>
      <c r="BZ2455" s="5"/>
      <c r="CA2455" s="5"/>
      <c r="CB2455" s="5"/>
      <c r="CC2455" s="5"/>
      <c r="CD2455" s="43"/>
    </row>
    <row r="2456" spans="1:82" x14ac:dyDescent="0.25">
      <c r="A2456" s="8"/>
      <c r="B2456" s="5"/>
      <c r="C2456" s="5"/>
      <c r="D2456" s="5"/>
      <c r="E2456" s="5"/>
      <c r="F2456" s="94" t="str">
        <f t="shared" si="389"/>
        <v/>
      </c>
      <c r="G2456" s="94" t="str">
        <f t="shared" si="390"/>
        <v/>
      </c>
      <c r="H2456" s="127" t="str">
        <f>IF(A2456&lt;&gt;"",IF(MID(C2456,1,1)="c",$AS$26,IF(MID(C2456,1,1)="r",$AS$41,IF(MID(C2456,1,1)="p",#REF!,#REF!))),"")</f>
        <v/>
      </c>
      <c r="I2456" s="92" t="str">
        <f t="shared" si="391"/>
        <v/>
      </c>
      <c r="J2456" s="92" t="str">
        <f t="shared" si="392"/>
        <v/>
      </c>
      <c r="K2456" s="92" t="str">
        <f t="shared" si="393"/>
        <v/>
      </c>
      <c r="L2456" s="92" t="str">
        <f t="shared" si="394"/>
        <v/>
      </c>
      <c r="M2456" s="95" t="str">
        <f>IF(A2456&lt;&gt;"",IF(MID(C2456,1,1)="c",SigmaEpsConcrete(I2456,$AN$30:$AN$33,$AR$30:$AR$33,$AS$26,$AS$27,$AS$28,$AQ$20,$AU$19),""),"")</f>
        <v/>
      </c>
      <c r="N2456" s="95" t="str">
        <f>IF(A2456&lt;&gt;"",IF(MID(C2456,1,1)="r",SigmaEpsReinf(J2456,$AS$42:$AS$43,$AS$41,$AS$39,$AS$40,$AQ$38),""),"")</f>
        <v/>
      </c>
      <c r="Q2456" s="92" t="str">
        <f t="shared" si="396"/>
        <v/>
      </c>
      <c r="R2456" s="92" t="str">
        <f t="shared" si="397"/>
        <v/>
      </c>
      <c r="U2456" s="5"/>
      <c r="V2456" s="5"/>
      <c r="W2456" s="94" t="str">
        <f t="shared" si="395"/>
        <v/>
      </c>
      <c r="X2456" s="94" t="str">
        <f t="shared" si="398"/>
        <v/>
      </c>
      <c r="Y2456" s="5"/>
      <c r="BK2456" s="8"/>
      <c r="BL2456" s="5"/>
      <c r="BM2456" s="5"/>
      <c r="BN2456" s="5"/>
      <c r="BO2456" s="5"/>
      <c r="BP2456" s="1"/>
      <c r="BQ2456" s="1"/>
      <c r="BR2456" s="1"/>
      <c r="BS2456" s="1"/>
      <c r="BT2456" s="1"/>
      <c r="BU2456" s="4"/>
      <c r="BV2456" s="1"/>
      <c r="BW2456" s="3"/>
      <c r="BX2456" s="4"/>
      <c r="BY2456" s="5"/>
      <c r="BZ2456" s="5"/>
      <c r="CA2456" s="5"/>
      <c r="CB2456" s="5"/>
      <c r="CC2456" s="5"/>
      <c r="CD2456" s="43"/>
    </row>
    <row r="2457" spans="1:82" x14ac:dyDescent="0.25">
      <c r="A2457" s="8"/>
      <c r="B2457" s="5"/>
      <c r="C2457" s="5"/>
      <c r="D2457" s="5"/>
      <c r="E2457" s="5"/>
      <c r="F2457" s="94" t="str">
        <f t="shared" si="389"/>
        <v/>
      </c>
      <c r="G2457" s="94" t="str">
        <f t="shared" si="390"/>
        <v/>
      </c>
      <c r="H2457" s="127" t="str">
        <f>IF(A2457&lt;&gt;"",IF(MID(C2457,1,1)="c",$AS$26,IF(MID(C2457,1,1)="r",$AS$41,IF(MID(C2457,1,1)="p",#REF!,#REF!))),"")</f>
        <v/>
      </c>
      <c r="I2457" s="92" t="str">
        <f t="shared" si="391"/>
        <v/>
      </c>
      <c r="J2457" s="92" t="str">
        <f t="shared" si="392"/>
        <v/>
      </c>
      <c r="K2457" s="92" t="str">
        <f t="shared" si="393"/>
        <v/>
      </c>
      <c r="L2457" s="92" t="str">
        <f t="shared" si="394"/>
        <v/>
      </c>
      <c r="M2457" s="95" t="str">
        <f>IF(A2457&lt;&gt;"",IF(MID(C2457,1,1)="c",SigmaEpsConcrete(I2457,$AN$30:$AN$33,$AR$30:$AR$33,$AS$26,$AS$27,$AS$28,$AQ$20,$AU$19),""),"")</f>
        <v/>
      </c>
      <c r="N2457" s="95" t="str">
        <f>IF(A2457&lt;&gt;"",IF(MID(C2457,1,1)="r",SigmaEpsReinf(J2457,$AS$42:$AS$43,$AS$41,$AS$39,$AS$40,$AQ$38),""),"")</f>
        <v/>
      </c>
      <c r="Q2457" s="92" t="str">
        <f t="shared" si="396"/>
        <v/>
      </c>
      <c r="R2457" s="92" t="str">
        <f t="shared" si="397"/>
        <v/>
      </c>
      <c r="U2457" s="5"/>
      <c r="V2457" s="5"/>
      <c r="W2457" s="94" t="str">
        <f t="shared" si="395"/>
        <v/>
      </c>
      <c r="X2457" s="94" t="str">
        <f t="shared" si="398"/>
        <v/>
      </c>
      <c r="Y2457" s="5"/>
      <c r="BK2457" s="8"/>
      <c r="BL2457" s="5"/>
      <c r="BM2457" s="5"/>
      <c r="BN2457" s="5"/>
      <c r="BO2457" s="5"/>
      <c r="BP2457" s="1"/>
      <c r="BQ2457" s="1"/>
      <c r="BR2457" s="1"/>
      <c r="BS2457" s="1"/>
      <c r="BT2457" s="1"/>
      <c r="BU2457" s="4"/>
      <c r="BV2457" s="1"/>
      <c r="BW2457" s="3"/>
      <c r="BX2457" s="4"/>
      <c r="BY2457" s="5"/>
      <c r="BZ2457" s="5"/>
      <c r="CA2457" s="5"/>
      <c r="CB2457" s="5"/>
      <c r="CC2457" s="5"/>
      <c r="CD2457" s="43"/>
    </row>
    <row r="2458" spans="1:82" x14ac:dyDescent="0.25">
      <c r="A2458" s="8"/>
      <c r="B2458" s="5"/>
      <c r="C2458" s="5"/>
      <c r="D2458" s="5"/>
      <c r="E2458" s="5"/>
      <c r="F2458" s="94" t="str">
        <f t="shared" si="389"/>
        <v/>
      </c>
      <c r="G2458" s="94" t="str">
        <f t="shared" si="390"/>
        <v/>
      </c>
      <c r="H2458" s="127" t="str">
        <f>IF(A2458&lt;&gt;"",IF(MID(C2458,1,1)="c",$AS$26,IF(MID(C2458,1,1)="r",$AS$41,IF(MID(C2458,1,1)="p",#REF!,#REF!))),"")</f>
        <v/>
      </c>
      <c r="I2458" s="92" t="str">
        <f t="shared" si="391"/>
        <v/>
      </c>
      <c r="J2458" s="92" t="str">
        <f t="shared" si="392"/>
        <v/>
      </c>
      <c r="K2458" s="92" t="str">
        <f t="shared" si="393"/>
        <v/>
      </c>
      <c r="L2458" s="92" t="str">
        <f t="shared" si="394"/>
        <v/>
      </c>
      <c r="M2458" s="95" t="str">
        <f>IF(A2458&lt;&gt;"",IF(MID(C2458,1,1)="c",SigmaEpsConcrete(I2458,$AN$30:$AN$33,$AR$30:$AR$33,$AS$26,$AS$27,$AS$28,$AQ$20,$AU$19),""),"")</f>
        <v/>
      </c>
      <c r="N2458" s="95" t="str">
        <f>IF(A2458&lt;&gt;"",IF(MID(C2458,1,1)="r",SigmaEpsReinf(J2458,$AS$42:$AS$43,$AS$41,$AS$39,$AS$40,$AQ$38),""),"")</f>
        <v/>
      </c>
      <c r="Q2458" s="92" t="str">
        <f t="shared" si="396"/>
        <v/>
      </c>
      <c r="R2458" s="92" t="str">
        <f t="shared" si="397"/>
        <v/>
      </c>
      <c r="U2458" s="5"/>
      <c r="V2458" s="5"/>
      <c r="W2458" s="94" t="str">
        <f t="shared" si="395"/>
        <v/>
      </c>
      <c r="X2458" s="94" t="str">
        <f t="shared" si="398"/>
        <v/>
      </c>
      <c r="Y2458" s="5"/>
      <c r="BK2458" s="8"/>
      <c r="BL2458" s="5"/>
      <c r="BM2458" s="5"/>
      <c r="BN2458" s="5"/>
      <c r="BO2458" s="5"/>
      <c r="BP2458" s="1"/>
      <c r="BQ2458" s="1"/>
      <c r="BR2458" s="1"/>
      <c r="BS2458" s="1"/>
      <c r="BT2458" s="1"/>
      <c r="BU2458" s="4"/>
      <c r="BV2458" s="1"/>
      <c r="BW2458" s="3"/>
      <c r="BX2458" s="4"/>
      <c r="BY2458" s="5"/>
      <c r="BZ2458" s="5"/>
      <c r="CA2458" s="5"/>
      <c r="CB2458" s="5"/>
      <c r="CC2458" s="5"/>
      <c r="CD2458" s="43"/>
    </row>
    <row r="2459" spans="1:82" x14ac:dyDescent="0.25">
      <c r="A2459" s="8"/>
      <c r="B2459" s="5"/>
      <c r="C2459" s="5"/>
      <c r="D2459" s="5"/>
      <c r="E2459" s="5"/>
      <c r="F2459" s="94" t="str">
        <f t="shared" si="389"/>
        <v/>
      </c>
      <c r="G2459" s="94" t="str">
        <f t="shared" si="390"/>
        <v/>
      </c>
      <c r="H2459" s="127" t="str">
        <f>IF(A2459&lt;&gt;"",IF(MID(C2459,1,1)="c",$AS$26,IF(MID(C2459,1,1)="r",$AS$41,IF(MID(C2459,1,1)="p",#REF!,#REF!))),"")</f>
        <v/>
      </c>
      <c r="I2459" s="92" t="str">
        <f t="shared" si="391"/>
        <v/>
      </c>
      <c r="J2459" s="92" t="str">
        <f t="shared" si="392"/>
        <v/>
      </c>
      <c r="K2459" s="92" t="str">
        <f t="shared" si="393"/>
        <v/>
      </c>
      <c r="L2459" s="92" t="str">
        <f t="shared" si="394"/>
        <v/>
      </c>
      <c r="M2459" s="95" t="str">
        <f>IF(A2459&lt;&gt;"",IF(MID(C2459,1,1)="c",SigmaEpsConcrete(I2459,$AN$30:$AN$33,$AR$30:$AR$33,$AS$26,$AS$27,$AS$28,$AQ$20,$AU$19),""),"")</f>
        <v/>
      </c>
      <c r="N2459" s="95" t="str">
        <f>IF(A2459&lt;&gt;"",IF(MID(C2459,1,1)="r",SigmaEpsReinf(J2459,$AS$42:$AS$43,$AS$41,$AS$39,$AS$40,$AQ$38),""),"")</f>
        <v/>
      </c>
      <c r="Q2459" s="92" t="str">
        <f t="shared" si="396"/>
        <v/>
      </c>
      <c r="R2459" s="92" t="str">
        <f t="shared" si="397"/>
        <v/>
      </c>
      <c r="U2459" s="5"/>
      <c r="V2459" s="5"/>
      <c r="W2459" s="94" t="str">
        <f t="shared" si="395"/>
        <v/>
      </c>
      <c r="X2459" s="94" t="str">
        <f t="shared" si="398"/>
        <v/>
      </c>
      <c r="Y2459" s="5"/>
      <c r="BK2459" s="8"/>
      <c r="BL2459" s="5"/>
      <c r="BM2459" s="5"/>
      <c r="BN2459" s="5"/>
      <c r="BO2459" s="5"/>
      <c r="BP2459" s="1"/>
      <c r="BQ2459" s="1"/>
      <c r="BR2459" s="1"/>
      <c r="BS2459" s="1"/>
      <c r="BT2459" s="1"/>
      <c r="BU2459" s="4"/>
      <c r="BV2459" s="1"/>
      <c r="BW2459" s="3"/>
      <c r="BX2459" s="4"/>
      <c r="BY2459" s="5"/>
      <c r="BZ2459" s="5"/>
      <c r="CA2459" s="5"/>
      <c r="CB2459" s="5"/>
      <c r="CC2459" s="5"/>
      <c r="CD2459" s="43"/>
    </row>
    <row r="2460" spans="1:82" x14ac:dyDescent="0.25">
      <c r="A2460" s="8"/>
      <c r="B2460" s="5"/>
      <c r="C2460" s="5"/>
      <c r="D2460" s="5"/>
      <c r="E2460" s="5"/>
      <c r="F2460" s="94" t="str">
        <f t="shared" si="389"/>
        <v/>
      </c>
      <c r="G2460" s="94" t="str">
        <f t="shared" si="390"/>
        <v/>
      </c>
      <c r="H2460" s="127" t="str">
        <f>IF(A2460&lt;&gt;"",IF(MID(C2460,1,1)="c",$AS$26,IF(MID(C2460,1,1)="r",$AS$41,IF(MID(C2460,1,1)="p",#REF!,#REF!))),"")</f>
        <v/>
      </c>
      <c r="I2460" s="92" t="str">
        <f t="shared" si="391"/>
        <v/>
      </c>
      <c r="J2460" s="92" t="str">
        <f t="shared" si="392"/>
        <v/>
      </c>
      <c r="K2460" s="92" t="str">
        <f t="shared" si="393"/>
        <v/>
      </c>
      <c r="L2460" s="92" t="str">
        <f t="shared" si="394"/>
        <v/>
      </c>
      <c r="M2460" s="95" t="str">
        <f>IF(A2460&lt;&gt;"",IF(MID(C2460,1,1)="c",SigmaEpsConcrete(I2460,$AN$30:$AN$33,$AR$30:$AR$33,$AS$26,$AS$27,$AS$28,$AQ$20,$AU$19),""),"")</f>
        <v/>
      </c>
      <c r="N2460" s="95" t="str">
        <f>IF(A2460&lt;&gt;"",IF(MID(C2460,1,1)="r",SigmaEpsReinf(J2460,$AS$42:$AS$43,$AS$41,$AS$39,$AS$40,$AQ$38),""),"")</f>
        <v/>
      </c>
      <c r="Q2460" s="92" t="str">
        <f t="shared" si="396"/>
        <v/>
      </c>
      <c r="R2460" s="92" t="str">
        <f t="shared" si="397"/>
        <v/>
      </c>
      <c r="U2460" s="5"/>
      <c r="V2460" s="5"/>
      <c r="W2460" s="94" t="str">
        <f t="shared" si="395"/>
        <v/>
      </c>
      <c r="X2460" s="94" t="str">
        <f t="shared" si="398"/>
        <v/>
      </c>
      <c r="Y2460" s="5"/>
      <c r="BK2460" s="8"/>
      <c r="BL2460" s="5"/>
      <c r="BM2460" s="5"/>
      <c r="BN2460" s="5"/>
      <c r="BO2460" s="5"/>
      <c r="BP2460" s="1"/>
      <c r="BQ2460" s="1"/>
      <c r="BR2460" s="1"/>
      <c r="BS2460" s="1"/>
      <c r="BT2460" s="1"/>
      <c r="BU2460" s="4"/>
      <c r="BV2460" s="1"/>
      <c r="BW2460" s="3"/>
      <c r="BX2460" s="4"/>
      <c r="BY2460" s="5"/>
      <c r="BZ2460" s="5"/>
      <c r="CA2460" s="5"/>
      <c r="CB2460" s="5"/>
      <c r="CC2460" s="5"/>
      <c r="CD2460" s="43"/>
    </row>
    <row r="2461" spans="1:82" x14ac:dyDescent="0.25">
      <c r="A2461" s="8"/>
      <c r="B2461" s="5"/>
      <c r="C2461" s="5"/>
      <c r="D2461" s="5"/>
      <c r="E2461" s="5"/>
      <c r="F2461" s="94" t="str">
        <f t="shared" si="389"/>
        <v/>
      </c>
      <c r="G2461" s="94" t="str">
        <f t="shared" si="390"/>
        <v/>
      </c>
      <c r="H2461" s="127" t="str">
        <f>IF(A2461&lt;&gt;"",IF(MID(C2461,1,1)="c",$AS$26,IF(MID(C2461,1,1)="r",$AS$41,IF(MID(C2461,1,1)="p",#REF!,#REF!))),"")</f>
        <v/>
      </c>
      <c r="I2461" s="92" t="str">
        <f t="shared" si="391"/>
        <v/>
      </c>
      <c r="J2461" s="92" t="str">
        <f t="shared" si="392"/>
        <v/>
      </c>
      <c r="K2461" s="92" t="str">
        <f t="shared" si="393"/>
        <v/>
      </c>
      <c r="L2461" s="92" t="str">
        <f t="shared" si="394"/>
        <v/>
      </c>
      <c r="M2461" s="95" t="str">
        <f>IF(A2461&lt;&gt;"",IF(MID(C2461,1,1)="c",SigmaEpsConcrete(I2461,$AN$30:$AN$33,$AR$30:$AR$33,$AS$26,$AS$27,$AS$28,$AQ$20,$AU$19),""),"")</f>
        <v/>
      </c>
      <c r="N2461" s="95" t="str">
        <f>IF(A2461&lt;&gt;"",IF(MID(C2461,1,1)="r",SigmaEpsReinf(J2461,$AS$42:$AS$43,$AS$41,$AS$39,$AS$40,$AQ$38),""),"")</f>
        <v/>
      </c>
      <c r="Q2461" s="92" t="str">
        <f t="shared" si="396"/>
        <v/>
      </c>
      <c r="R2461" s="92" t="str">
        <f t="shared" si="397"/>
        <v/>
      </c>
      <c r="U2461" s="5"/>
      <c r="V2461" s="5"/>
      <c r="W2461" s="94" t="str">
        <f t="shared" si="395"/>
        <v/>
      </c>
      <c r="X2461" s="94" t="str">
        <f t="shared" si="398"/>
        <v/>
      </c>
      <c r="Y2461" s="5"/>
      <c r="BK2461" s="8"/>
      <c r="BL2461" s="5"/>
      <c r="BM2461" s="5"/>
      <c r="BN2461" s="5"/>
      <c r="BO2461" s="5"/>
      <c r="BP2461" s="1"/>
      <c r="BQ2461" s="1"/>
      <c r="BR2461" s="1"/>
      <c r="BS2461" s="1"/>
      <c r="BT2461" s="1"/>
      <c r="BU2461" s="4"/>
      <c r="BV2461" s="1"/>
      <c r="BW2461" s="3"/>
      <c r="BX2461" s="4"/>
      <c r="BY2461" s="5"/>
      <c r="BZ2461" s="5"/>
      <c r="CA2461" s="5"/>
      <c r="CB2461" s="5"/>
      <c r="CC2461" s="5"/>
      <c r="CD2461" s="43"/>
    </row>
    <row r="2462" spans="1:82" x14ac:dyDescent="0.25">
      <c r="A2462" s="8"/>
      <c r="B2462" s="5"/>
      <c r="C2462" s="5"/>
      <c r="D2462" s="5"/>
      <c r="E2462" s="5"/>
      <c r="F2462" s="94" t="str">
        <f t="shared" si="389"/>
        <v/>
      </c>
      <c r="G2462" s="94" t="str">
        <f t="shared" si="390"/>
        <v/>
      </c>
      <c r="H2462" s="127" t="str">
        <f>IF(A2462&lt;&gt;"",IF(MID(C2462,1,1)="c",$AS$26,IF(MID(C2462,1,1)="r",$AS$41,IF(MID(C2462,1,1)="p",#REF!,#REF!))),"")</f>
        <v/>
      </c>
      <c r="I2462" s="92" t="str">
        <f t="shared" si="391"/>
        <v/>
      </c>
      <c r="J2462" s="92" t="str">
        <f t="shared" si="392"/>
        <v/>
      </c>
      <c r="K2462" s="92" t="str">
        <f t="shared" si="393"/>
        <v/>
      </c>
      <c r="L2462" s="92" t="str">
        <f t="shared" si="394"/>
        <v/>
      </c>
      <c r="M2462" s="95" t="str">
        <f>IF(A2462&lt;&gt;"",IF(MID(C2462,1,1)="c",SigmaEpsConcrete(I2462,$AN$30:$AN$33,$AR$30:$AR$33,$AS$26,$AS$27,$AS$28,$AQ$20,$AU$19),""),"")</f>
        <v/>
      </c>
      <c r="N2462" s="95" t="str">
        <f>IF(A2462&lt;&gt;"",IF(MID(C2462,1,1)="r",SigmaEpsReinf(J2462,$AS$42:$AS$43,$AS$41,$AS$39,$AS$40,$AQ$38),""),"")</f>
        <v/>
      </c>
      <c r="Q2462" s="92" t="str">
        <f t="shared" si="396"/>
        <v/>
      </c>
      <c r="R2462" s="92" t="str">
        <f t="shared" si="397"/>
        <v/>
      </c>
      <c r="U2462" s="5"/>
      <c r="V2462" s="5"/>
      <c r="W2462" s="94" t="str">
        <f t="shared" si="395"/>
        <v/>
      </c>
      <c r="X2462" s="94" t="str">
        <f t="shared" si="398"/>
        <v/>
      </c>
      <c r="Y2462" s="5"/>
      <c r="BK2462" s="8"/>
      <c r="BL2462" s="5"/>
      <c r="BM2462" s="5"/>
      <c r="BN2462" s="5"/>
      <c r="BO2462" s="5"/>
      <c r="BP2462" s="1"/>
      <c r="BQ2462" s="1"/>
      <c r="BR2462" s="1"/>
      <c r="BS2462" s="1"/>
      <c r="BT2462" s="1"/>
      <c r="BU2462" s="4"/>
      <c r="BV2462" s="1"/>
      <c r="BW2462" s="3"/>
      <c r="BX2462" s="4"/>
      <c r="BY2462" s="5"/>
      <c r="BZ2462" s="5"/>
      <c r="CA2462" s="5"/>
      <c r="CB2462" s="5"/>
      <c r="CC2462" s="5"/>
      <c r="CD2462" s="43"/>
    </row>
    <row r="2463" spans="1:82" x14ac:dyDescent="0.25">
      <c r="A2463" s="8"/>
      <c r="B2463" s="5"/>
      <c r="C2463" s="5"/>
      <c r="D2463" s="5"/>
      <c r="E2463" s="5"/>
      <c r="F2463" s="94" t="str">
        <f t="shared" si="389"/>
        <v/>
      </c>
      <c r="G2463" s="94" t="str">
        <f t="shared" si="390"/>
        <v/>
      </c>
      <c r="H2463" s="127" t="str">
        <f>IF(A2463&lt;&gt;"",IF(MID(C2463,1,1)="c",$AS$26,IF(MID(C2463,1,1)="r",$AS$41,IF(MID(C2463,1,1)="p",#REF!,#REF!))),"")</f>
        <v/>
      </c>
      <c r="I2463" s="92" t="str">
        <f t="shared" si="391"/>
        <v/>
      </c>
      <c r="J2463" s="92" t="str">
        <f t="shared" si="392"/>
        <v/>
      </c>
      <c r="K2463" s="92" t="str">
        <f t="shared" si="393"/>
        <v/>
      </c>
      <c r="L2463" s="92" t="str">
        <f t="shared" si="394"/>
        <v/>
      </c>
      <c r="M2463" s="95" t="str">
        <f>IF(A2463&lt;&gt;"",IF(MID(C2463,1,1)="c",SigmaEpsConcrete(I2463,$AN$30:$AN$33,$AR$30:$AR$33,$AS$26,$AS$27,$AS$28,$AQ$20,$AU$19),""),"")</f>
        <v/>
      </c>
      <c r="N2463" s="95" t="str">
        <f>IF(A2463&lt;&gt;"",IF(MID(C2463,1,1)="r",SigmaEpsReinf(J2463,$AS$42:$AS$43,$AS$41,$AS$39,$AS$40,$AQ$38),""),"")</f>
        <v/>
      </c>
      <c r="Q2463" s="92" t="str">
        <f t="shared" si="396"/>
        <v/>
      </c>
      <c r="R2463" s="92" t="str">
        <f t="shared" si="397"/>
        <v/>
      </c>
      <c r="U2463" s="5"/>
      <c r="V2463" s="5"/>
      <c r="W2463" s="94" t="str">
        <f t="shared" si="395"/>
        <v/>
      </c>
      <c r="X2463" s="94" t="str">
        <f t="shared" si="398"/>
        <v/>
      </c>
      <c r="Y2463" s="5"/>
      <c r="BK2463" s="8"/>
      <c r="BL2463" s="5"/>
      <c r="BM2463" s="5"/>
      <c r="BN2463" s="5"/>
      <c r="BO2463" s="5"/>
      <c r="BP2463" s="1"/>
      <c r="BQ2463" s="1"/>
      <c r="BR2463" s="1"/>
      <c r="BS2463" s="1"/>
      <c r="BT2463" s="1"/>
      <c r="BU2463" s="4"/>
      <c r="BV2463" s="1"/>
      <c r="BW2463" s="3"/>
      <c r="BX2463" s="4"/>
      <c r="BY2463" s="5"/>
      <c r="BZ2463" s="5"/>
      <c r="CA2463" s="5"/>
      <c r="CB2463" s="5"/>
      <c r="CC2463" s="5"/>
      <c r="CD2463" s="43"/>
    </row>
    <row r="2464" spans="1:82" x14ac:dyDescent="0.25">
      <c r="A2464" s="8"/>
      <c r="B2464" s="5"/>
      <c r="C2464" s="5"/>
      <c r="D2464" s="5"/>
      <c r="E2464" s="5"/>
      <c r="F2464" s="94" t="str">
        <f t="shared" si="389"/>
        <v/>
      </c>
      <c r="G2464" s="94" t="str">
        <f t="shared" si="390"/>
        <v/>
      </c>
      <c r="H2464" s="127" t="str">
        <f>IF(A2464&lt;&gt;"",IF(MID(C2464,1,1)="c",$AS$26,IF(MID(C2464,1,1)="r",$AS$41,IF(MID(C2464,1,1)="p",#REF!,#REF!))),"")</f>
        <v/>
      </c>
      <c r="I2464" s="92" t="str">
        <f t="shared" si="391"/>
        <v/>
      </c>
      <c r="J2464" s="92" t="str">
        <f t="shared" si="392"/>
        <v/>
      </c>
      <c r="K2464" s="92" t="str">
        <f t="shared" si="393"/>
        <v/>
      </c>
      <c r="L2464" s="92" t="str">
        <f t="shared" si="394"/>
        <v/>
      </c>
      <c r="M2464" s="95" t="str">
        <f>IF(A2464&lt;&gt;"",IF(MID(C2464,1,1)="c",SigmaEpsConcrete(I2464,$AN$30:$AN$33,$AR$30:$AR$33,$AS$26,$AS$27,$AS$28,$AQ$20,$AU$19),""),"")</f>
        <v/>
      </c>
      <c r="N2464" s="95" t="str">
        <f>IF(A2464&lt;&gt;"",IF(MID(C2464,1,1)="r",SigmaEpsReinf(J2464,$AS$42:$AS$43,$AS$41,$AS$39,$AS$40,$AQ$38),""),"")</f>
        <v/>
      </c>
      <c r="Q2464" s="92" t="str">
        <f t="shared" si="396"/>
        <v/>
      </c>
      <c r="R2464" s="92" t="str">
        <f t="shared" si="397"/>
        <v/>
      </c>
      <c r="U2464" s="5"/>
      <c r="V2464" s="5"/>
      <c r="W2464" s="94" t="str">
        <f t="shared" si="395"/>
        <v/>
      </c>
      <c r="X2464" s="94" t="str">
        <f t="shared" si="398"/>
        <v/>
      </c>
      <c r="Y2464" s="5"/>
      <c r="BK2464" s="8"/>
      <c r="BL2464" s="5"/>
      <c r="BM2464" s="5"/>
      <c r="BN2464" s="5"/>
      <c r="BO2464" s="5"/>
      <c r="BP2464" s="1"/>
      <c r="BQ2464" s="1"/>
      <c r="BR2464" s="1"/>
      <c r="BS2464" s="1"/>
      <c r="BT2464" s="1"/>
      <c r="BU2464" s="4"/>
      <c r="BV2464" s="1"/>
      <c r="BW2464" s="3"/>
      <c r="BX2464" s="4"/>
      <c r="BY2464" s="5"/>
      <c r="BZ2464" s="5"/>
      <c r="CA2464" s="5"/>
      <c r="CB2464" s="5"/>
      <c r="CC2464" s="5"/>
      <c r="CD2464" s="43"/>
    </row>
    <row r="2465" spans="1:82" x14ac:dyDescent="0.25">
      <c r="A2465" s="8"/>
      <c r="B2465" s="5"/>
      <c r="C2465" s="5"/>
      <c r="D2465" s="5"/>
      <c r="E2465" s="5"/>
      <c r="F2465" s="94" t="str">
        <f t="shared" si="389"/>
        <v/>
      </c>
      <c r="G2465" s="94" t="str">
        <f t="shared" si="390"/>
        <v/>
      </c>
      <c r="H2465" s="127" t="str">
        <f>IF(A2465&lt;&gt;"",IF(MID(C2465,1,1)="c",$AS$26,IF(MID(C2465,1,1)="r",$AS$41,IF(MID(C2465,1,1)="p",#REF!,#REF!))),"")</f>
        <v/>
      </c>
      <c r="I2465" s="92" t="str">
        <f t="shared" si="391"/>
        <v/>
      </c>
      <c r="J2465" s="92" t="str">
        <f t="shared" si="392"/>
        <v/>
      </c>
      <c r="K2465" s="92" t="str">
        <f t="shared" si="393"/>
        <v/>
      </c>
      <c r="L2465" s="92" t="str">
        <f t="shared" si="394"/>
        <v/>
      </c>
      <c r="M2465" s="95" t="str">
        <f>IF(A2465&lt;&gt;"",IF(MID(C2465,1,1)="c",SigmaEpsConcrete(I2465,$AN$30:$AN$33,$AR$30:$AR$33,$AS$26,$AS$27,$AS$28,$AQ$20,$AU$19),""),"")</f>
        <v/>
      </c>
      <c r="N2465" s="95" t="str">
        <f>IF(A2465&lt;&gt;"",IF(MID(C2465,1,1)="r",SigmaEpsReinf(J2465,$AS$42:$AS$43,$AS$41,$AS$39,$AS$40,$AQ$38),""),"")</f>
        <v/>
      </c>
      <c r="Q2465" s="92" t="str">
        <f t="shared" si="396"/>
        <v/>
      </c>
      <c r="R2465" s="92" t="str">
        <f t="shared" si="397"/>
        <v/>
      </c>
      <c r="U2465" s="5"/>
      <c r="V2465" s="5"/>
      <c r="W2465" s="94" t="str">
        <f t="shared" si="395"/>
        <v/>
      </c>
      <c r="X2465" s="94" t="str">
        <f t="shared" si="398"/>
        <v/>
      </c>
      <c r="Y2465" s="5"/>
      <c r="BK2465" s="8"/>
      <c r="BL2465" s="5"/>
      <c r="BM2465" s="5"/>
      <c r="BN2465" s="5"/>
      <c r="BO2465" s="5"/>
      <c r="BP2465" s="1"/>
      <c r="BQ2465" s="1"/>
      <c r="BR2465" s="1"/>
      <c r="BS2465" s="1"/>
      <c r="BT2465" s="1"/>
      <c r="BU2465" s="4"/>
      <c r="BV2465" s="1"/>
      <c r="BW2465" s="3"/>
      <c r="BX2465" s="4"/>
      <c r="BY2465" s="5"/>
      <c r="BZ2465" s="5"/>
      <c r="CA2465" s="5"/>
      <c r="CB2465" s="5"/>
      <c r="CC2465" s="5"/>
      <c r="CD2465" s="43"/>
    </row>
    <row r="2466" spans="1:82" x14ac:dyDescent="0.25">
      <c r="A2466" s="8"/>
      <c r="B2466" s="5"/>
      <c r="C2466" s="5"/>
      <c r="D2466" s="5"/>
      <c r="E2466" s="5"/>
      <c r="F2466" s="94" t="str">
        <f t="shared" si="389"/>
        <v/>
      </c>
      <c r="G2466" s="94" t="str">
        <f t="shared" si="390"/>
        <v/>
      </c>
      <c r="H2466" s="127" t="str">
        <f>IF(A2466&lt;&gt;"",IF(MID(C2466,1,1)="c",$AS$26,IF(MID(C2466,1,1)="r",$AS$41,IF(MID(C2466,1,1)="p",#REF!,#REF!))),"")</f>
        <v/>
      </c>
      <c r="I2466" s="92" t="str">
        <f t="shared" si="391"/>
        <v/>
      </c>
      <c r="J2466" s="92" t="str">
        <f t="shared" si="392"/>
        <v/>
      </c>
      <c r="K2466" s="92" t="str">
        <f t="shared" si="393"/>
        <v/>
      </c>
      <c r="L2466" s="92" t="str">
        <f t="shared" si="394"/>
        <v/>
      </c>
      <c r="M2466" s="95" t="str">
        <f>IF(A2466&lt;&gt;"",IF(MID(C2466,1,1)="c",SigmaEpsConcrete(I2466,$AN$30:$AN$33,$AR$30:$AR$33,$AS$26,$AS$27,$AS$28,$AQ$20,$AU$19),""),"")</f>
        <v/>
      </c>
      <c r="N2466" s="95" t="str">
        <f>IF(A2466&lt;&gt;"",IF(MID(C2466,1,1)="r",SigmaEpsReinf(J2466,$AS$42:$AS$43,$AS$41,$AS$39,$AS$40,$AQ$38),""),"")</f>
        <v/>
      </c>
      <c r="Q2466" s="92" t="str">
        <f t="shared" si="396"/>
        <v/>
      </c>
      <c r="R2466" s="92" t="str">
        <f t="shared" si="397"/>
        <v/>
      </c>
      <c r="U2466" s="5"/>
      <c r="V2466" s="5"/>
      <c r="W2466" s="94" t="str">
        <f t="shared" si="395"/>
        <v/>
      </c>
      <c r="X2466" s="94" t="str">
        <f t="shared" si="398"/>
        <v/>
      </c>
      <c r="Y2466" s="5"/>
      <c r="BK2466" s="8"/>
      <c r="BL2466" s="5"/>
      <c r="BM2466" s="5"/>
      <c r="BN2466" s="5"/>
      <c r="BO2466" s="5"/>
      <c r="BP2466" s="1"/>
      <c r="BQ2466" s="1"/>
      <c r="BR2466" s="1"/>
      <c r="BS2466" s="1"/>
      <c r="BT2466" s="1"/>
      <c r="BU2466" s="4"/>
      <c r="BV2466" s="1"/>
      <c r="BW2466" s="3"/>
      <c r="BX2466" s="4"/>
      <c r="BY2466" s="5"/>
      <c r="BZ2466" s="5"/>
      <c r="CA2466" s="5"/>
      <c r="CB2466" s="5"/>
      <c r="CC2466" s="5"/>
      <c r="CD2466" s="43"/>
    </row>
    <row r="2467" spans="1:82" x14ac:dyDescent="0.25">
      <c r="A2467" s="8"/>
      <c r="B2467" s="5"/>
      <c r="C2467" s="5"/>
      <c r="D2467" s="5"/>
      <c r="E2467" s="5"/>
      <c r="F2467" s="94" t="str">
        <f t="shared" si="389"/>
        <v/>
      </c>
      <c r="G2467" s="94" t="str">
        <f t="shared" si="390"/>
        <v/>
      </c>
      <c r="H2467" s="127" t="str">
        <f>IF(A2467&lt;&gt;"",IF(MID(C2467,1,1)="c",$AS$26,IF(MID(C2467,1,1)="r",$AS$41,IF(MID(C2467,1,1)="p",#REF!,#REF!))),"")</f>
        <v/>
      </c>
      <c r="I2467" s="92" t="str">
        <f t="shared" si="391"/>
        <v/>
      </c>
      <c r="J2467" s="92" t="str">
        <f t="shared" si="392"/>
        <v/>
      </c>
      <c r="K2467" s="92" t="str">
        <f t="shared" si="393"/>
        <v/>
      </c>
      <c r="L2467" s="92" t="str">
        <f t="shared" si="394"/>
        <v/>
      </c>
      <c r="M2467" s="95" t="str">
        <f>IF(A2467&lt;&gt;"",IF(MID(C2467,1,1)="c",SigmaEpsConcrete(I2467,$AN$30:$AN$33,$AR$30:$AR$33,$AS$26,$AS$27,$AS$28,$AQ$20,$AU$19),""),"")</f>
        <v/>
      </c>
      <c r="N2467" s="95" t="str">
        <f>IF(A2467&lt;&gt;"",IF(MID(C2467,1,1)="r",SigmaEpsReinf(J2467,$AS$42:$AS$43,$AS$41,$AS$39,$AS$40,$AQ$38),""),"")</f>
        <v/>
      </c>
      <c r="Q2467" s="92" t="str">
        <f t="shared" si="396"/>
        <v/>
      </c>
      <c r="R2467" s="92" t="str">
        <f t="shared" si="397"/>
        <v/>
      </c>
      <c r="U2467" s="5"/>
      <c r="V2467" s="5"/>
      <c r="W2467" s="94" t="str">
        <f t="shared" si="395"/>
        <v/>
      </c>
      <c r="X2467" s="94" t="str">
        <f t="shared" si="398"/>
        <v/>
      </c>
      <c r="Y2467" s="5"/>
      <c r="BK2467" s="8"/>
      <c r="BL2467" s="5"/>
      <c r="BM2467" s="5"/>
      <c r="BN2467" s="5"/>
      <c r="BO2467" s="5"/>
      <c r="BP2467" s="1"/>
      <c r="BQ2467" s="1"/>
      <c r="BR2467" s="1"/>
      <c r="BS2467" s="1"/>
      <c r="BT2467" s="1"/>
      <c r="BU2467" s="4"/>
      <c r="BV2467" s="1"/>
      <c r="BW2467" s="3"/>
      <c r="BX2467" s="4"/>
      <c r="BY2467" s="5"/>
      <c r="BZ2467" s="5"/>
      <c r="CA2467" s="5"/>
      <c r="CB2467" s="5"/>
      <c r="CC2467" s="5"/>
      <c r="CD2467" s="43"/>
    </row>
    <row r="2468" spans="1:82" x14ac:dyDescent="0.25">
      <c r="A2468" s="8"/>
      <c r="B2468" s="5"/>
      <c r="C2468" s="5"/>
      <c r="D2468" s="5"/>
      <c r="E2468" s="5"/>
      <c r="F2468" s="94" t="str">
        <f t="shared" si="389"/>
        <v/>
      </c>
      <c r="G2468" s="94" t="str">
        <f t="shared" si="390"/>
        <v/>
      </c>
      <c r="H2468" s="127" t="str">
        <f>IF(A2468&lt;&gt;"",IF(MID(C2468,1,1)="c",$AS$26,IF(MID(C2468,1,1)="r",$AS$41,IF(MID(C2468,1,1)="p",#REF!,#REF!))),"")</f>
        <v/>
      </c>
      <c r="I2468" s="92" t="str">
        <f t="shared" si="391"/>
        <v/>
      </c>
      <c r="J2468" s="92" t="str">
        <f t="shared" si="392"/>
        <v/>
      </c>
      <c r="K2468" s="92" t="str">
        <f t="shared" si="393"/>
        <v/>
      </c>
      <c r="L2468" s="92" t="str">
        <f t="shared" si="394"/>
        <v/>
      </c>
      <c r="M2468" s="95" t="str">
        <f>IF(A2468&lt;&gt;"",IF(MID(C2468,1,1)="c",SigmaEpsConcrete(I2468,$AN$30:$AN$33,$AR$30:$AR$33,$AS$26,$AS$27,$AS$28,$AQ$20,$AU$19),""),"")</f>
        <v/>
      </c>
      <c r="N2468" s="95" t="str">
        <f>IF(A2468&lt;&gt;"",IF(MID(C2468,1,1)="r",SigmaEpsReinf(J2468,$AS$42:$AS$43,$AS$41,$AS$39,$AS$40,$AQ$38),""),"")</f>
        <v/>
      </c>
      <c r="Q2468" s="92" t="str">
        <f t="shared" si="396"/>
        <v/>
      </c>
      <c r="R2468" s="92" t="str">
        <f t="shared" si="397"/>
        <v/>
      </c>
      <c r="U2468" s="5"/>
      <c r="V2468" s="5"/>
      <c r="W2468" s="94" t="str">
        <f t="shared" si="395"/>
        <v/>
      </c>
      <c r="X2468" s="94" t="str">
        <f t="shared" si="398"/>
        <v/>
      </c>
      <c r="Y2468" s="5"/>
      <c r="BK2468" s="8"/>
      <c r="BL2468" s="5"/>
      <c r="BM2468" s="5"/>
      <c r="BN2468" s="5"/>
      <c r="BO2468" s="5"/>
      <c r="BP2468" s="1"/>
      <c r="BQ2468" s="1"/>
      <c r="BR2468" s="1"/>
      <c r="BS2468" s="1"/>
      <c r="BT2468" s="1"/>
      <c r="BU2468" s="4"/>
      <c r="BV2468" s="1"/>
      <c r="BW2468" s="3"/>
      <c r="BX2468" s="4"/>
      <c r="BY2468" s="5"/>
      <c r="BZ2468" s="5"/>
      <c r="CA2468" s="5"/>
      <c r="CB2468" s="5"/>
      <c r="CC2468" s="5"/>
      <c r="CD2468" s="43"/>
    </row>
    <row r="2469" spans="1:82" x14ac:dyDescent="0.25">
      <c r="A2469" s="8"/>
      <c r="B2469" s="5"/>
      <c r="C2469" s="5"/>
      <c r="D2469" s="5"/>
      <c r="E2469" s="5"/>
      <c r="F2469" s="94" t="str">
        <f t="shared" si="389"/>
        <v/>
      </c>
      <c r="G2469" s="94" t="str">
        <f t="shared" si="390"/>
        <v/>
      </c>
      <c r="H2469" s="127" t="str">
        <f>IF(A2469&lt;&gt;"",IF(MID(C2469,1,1)="c",$AS$26,IF(MID(C2469,1,1)="r",$AS$41,IF(MID(C2469,1,1)="p",#REF!,#REF!))),"")</f>
        <v/>
      </c>
      <c r="I2469" s="92" t="str">
        <f t="shared" si="391"/>
        <v/>
      </c>
      <c r="J2469" s="92" t="str">
        <f t="shared" si="392"/>
        <v/>
      </c>
      <c r="K2469" s="92" t="str">
        <f t="shared" si="393"/>
        <v/>
      </c>
      <c r="L2469" s="92" t="str">
        <f t="shared" si="394"/>
        <v/>
      </c>
      <c r="M2469" s="95" t="str">
        <f>IF(A2469&lt;&gt;"",IF(MID(C2469,1,1)="c",SigmaEpsConcrete(I2469,$AN$30:$AN$33,$AR$30:$AR$33,$AS$26,$AS$27,$AS$28,$AQ$20,$AU$19),""),"")</f>
        <v/>
      </c>
      <c r="N2469" s="95" t="str">
        <f>IF(A2469&lt;&gt;"",IF(MID(C2469,1,1)="r",SigmaEpsReinf(J2469,$AS$42:$AS$43,$AS$41,$AS$39,$AS$40,$AQ$38),""),"")</f>
        <v/>
      </c>
      <c r="Q2469" s="92" t="str">
        <f t="shared" si="396"/>
        <v/>
      </c>
      <c r="R2469" s="92" t="str">
        <f t="shared" si="397"/>
        <v/>
      </c>
      <c r="U2469" s="5"/>
      <c r="V2469" s="5"/>
      <c r="W2469" s="94" t="str">
        <f t="shared" si="395"/>
        <v/>
      </c>
      <c r="X2469" s="94" t="str">
        <f t="shared" si="398"/>
        <v/>
      </c>
      <c r="Y2469" s="5"/>
      <c r="BK2469" s="8"/>
      <c r="BL2469" s="5"/>
      <c r="BM2469" s="5"/>
      <c r="BN2469" s="5"/>
      <c r="BO2469" s="5"/>
      <c r="BP2469" s="1"/>
      <c r="BQ2469" s="1"/>
      <c r="BR2469" s="1"/>
      <c r="BS2469" s="1"/>
      <c r="BT2469" s="1"/>
      <c r="BU2469" s="4"/>
      <c r="BV2469" s="1"/>
      <c r="BW2469" s="3"/>
      <c r="BX2469" s="4"/>
      <c r="BY2469" s="5"/>
      <c r="BZ2469" s="5"/>
      <c r="CA2469" s="5"/>
      <c r="CB2469" s="5"/>
      <c r="CC2469" s="5"/>
      <c r="CD2469" s="43"/>
    </row>
    <row r="2470" spans="1:82" x14ac:dyDescent="0.25">
      <c r="A2470" s="8"/>
      <c r="B2470" s="5"/>
      <c r="C2470" s="5"/>
      <c r="D2470" s="5"/>
      <c r="E2470" s="5"/>
      <c r="F2470" s="94" t="str">
        <f t="shared" si="389"/>
        <v/>
      </c>
      <c r="G2470" s="94" t="str">
        <f t="shared" si="390"/>
        <v/>
      </c>
      <c r="H2470" s="127" t="str">
        <f>IF(A2470&lt;&gt;"",IF(MID(C2470,1,1)="c",$AS$26,IF(MID(C2470,1,1)="r",$AS$41,IF(MID(C2470,1,1)="p",#REF!,#REF!))),"")</f>
        <v/>
      </c>
      <c r="I2470" s="92" t="str">
        <f t="shared" si="391"/>
        <v/>
      </c>
      <c r="J2470" s="92" t="str">
        <f t="shared" si="392"/>
        <v/>
      </c>
      <c r="K2470" s="92" t="str">
        <f t="shared" si="393"/>
        <v/>
      </c>
      <c r="L2470" s="92" t="str">
        <f t="shared" si="394"/>
        <v/>
      </c>
      <c r="M2470" s="95" t="str">
        <f>IF(A2470&lt;&gt;"",IF(MID(C2470,1,1)="c",SigmaEpsConcrete(I2470,$AN$30:$AN$33,$AR$30:$AR$33,$AS$26,$AS$27,$AS$28,$AQ$20,$AU$19),""),"")</f>
        <v/>
      </c>
      <c r="N2470" s="95" t="str">
        <f>IF(A2470&lt;&gt;"",IF(MID(C2470,1,1)="r",SigmaEpsReinf(J2470,$AS$42:$AS$43,$AS$41,$AS$39,$AS$40,$AQ$38),""),"")</f>
        <v/>
      </c>
      <c r="Q2470" s="92" t="str">
        <f t="shared" si="396"/>
        <v/>
      </c>
      <c r="R2470" s="92" t="str">
        <f t="shared" si="397"/>
        <v/>
      </c>
      <c r="U2470" s="5"/>
      <c r="V2470" s="5"/>
      <c r="W2470" s="94" t="str">
        <f t="shared" si="395"/>
        <v/>
      </c>
      <c r="X2470" s="94" t="str">
        <f t="shared" si="398"/>
        <v/>
      </c>
      <c r="Y2470" s="5"/>
      <c r="BK2470" s="8"/>
      <c r="BL2470" s="5"/>
      <c r="BM2470" s="5"/>
      <c r="BN2470" s="5"/>
      <c r="BO2470" s="5"/>
      <c r="BP2470" s="1"/>
      <c r="BQ2470" s="1"/>
      <c r="BR2470" s="1"/>
      <c r="BS2470" s="1"/>
      <c r="BT2470" s="1"/>
      <c r="BU2470" s="4"/>
      <c r="BV2470" s="1"/>
      <c r="BW2470" s="3"/>
      <c r="BX2470" s="4"/>
      <c r="BY2470" s="5"/>
      <c r="BZ2470" s="5"/>
      <c r="CA2470" s="5"/>
      <c r="CB2470" s="5"/>
      <c r="CC2470" s="5"/>
      <c r="CD2470" s="43"/>
    </row>
    <row r="2471" spans="1:82" x14ac:dyDescent="0.25">
      <c r="A2471" s="8"/>
      <c r="B2471" s="5"/>
      <c r="C2471" s="5"/>
      <c r="D2471" s="5"/>
      <c r="E2471" s="5"/>
      <c r="F2471" s="94" t="str">
        <f t="shared" si="389"/>
        <v/>
      </c>
      <c r="G2471" s="94" t="str">
        <f t="shared" si="390"/>
        <v/>
      </c>
      <c r="H2471" s="127" t="str">
        <f>IF(A2471&lt;&gt;"",IF(MID(C2471,1,1)="c",$AS$26,IF(MID(C2471,1,1)="r",$AS$41,IF(MID(C2471,1,1)="p",#REF!,#REF!))),"")</f>
        <v/>
      </c>
      <c r="I2471" s="92" t="str">
        <f t="shared" si="391"/>
        <v/>
      </c>
      <c r="J2471" s="92" t="str">
        <f t="shared" si="392"/>
        <v/>
      </c>
      <c r="K2471" s="92" t="str">
        <f t="shared" si="393"/>
        <v/>
      </c>
      <c r="L2471" s="92" t="str">
        <f t="shared" si="394"/>
        <v/>
      </c>
      <c r="M2471" s="95" t="str">
        <f>IF(A2471&lt;&gt;"",IF(MID(C2471,1,1)="c",SigmaEpsConcrete(I2471,$AN$30:$AN$33,$AR$30:$AR$33,$AS$26,$AS$27,$AS$28,$AQ$20,$AU$19),""),"")</f>
        <v/>
      </c>
      <c r="N2471" s="95" t="str">
        <f>IF(A2471&lt;&gt;"",IF(MID(C2471,1,1)="r",SigmaEpsReinf(J2471,$AS$42:$AS$43,$AS$41,$AS$39,$AS$40,$AQ$38),""),"")</f>
        <v/>
      </c>
      <c r="Q2471" s="92" t="str">
        <f t="shared" si="396"/>
        <v/>
      </c>
      <c r="R2471" s="92" t="str">
        <f t="shared" si="397"/>
        <v/>
      </c>
      <c r="U2471" s="5"/>
      <c r="V2471" s="5"/>
      <c r="W2471" s="94" t="str">
        <f t="shared" si="395"/>
        <v/>
      </c>
      <c r="X2471" s="94" t="str">
        <f t="shared" si="398"/>
        <v/>
      </c>
      <c r="Y2471" s="5"/>
      <c r="BK2471" s="8"/>
      <c r="BL2471" s="5"/>
      <c r="BM2471" s="5"/>
      <c r="BN2471" s="5"/>
      <c r="BO2471" s="5"/>
      <c r="BP2471" s="1"/>
      <c r="BQ2471" s="1"/>
      <c r="BR2471" s="1"/>
      <c r="BS2471" s="1"/>
      <c r="BT2471" s="1"/>
      <c r="BU2471" s="4"/>
      <c r="BV2471" s="1"/>
      <c r="BW2471" s="3"/>
      <c r="BX2471" s="4"/>
      <c r="BY2471" s="5"/>
      <c r="BZ2471" s="5"/>
      <c r="CA2471" s="5"/>
      <c r="CB2471" s="5"/>
      <c r="CC2471" s="5"/>
      <c r="CD2471" s="43"/>
    </row>
    <row r="2472" spans="1:82" x14ac:dyDescent="0.25">
      <c r="A2472" s="8"/>
      <c r="B2472" s="5"/>
      <c r="C2472" s="5"/>
      <c r="D2472" s="5"/>
      <c r="E2472" s="5"/>
      <c r="F2472" s="94" t="str">
        <f t="shared" si="389"/>
        <v/>
      </c>
      <c r="G2472" s="94" t="str">
        <f t="shared" si="390"/>
        <v/>
      </c>
      <c r="H2472" s="127" t="str">
        <f>IF(A2472&lt;&gt;"",IF(MID(C2472,1,1)="c",$AS$26,IF(MID(C2472,1,1)="r",$AS$41,IF(MID(C2472,1,1)="p",#REF!,#REF!))),"")</f>
        <v/>
      </c>
      <c r="I2472" s="92" t="str">
        <f t="shared" si="391"/>
        <v/>
      </c>
      <c r="J2472" s="92" t="str">
        <f t="shared" si="392"/>
        <v/>
      </c>
      <c r="K2472" s="92" t="str">
        <f t="shared" si="393"/>
        <v/>
      </c>
      <c r="L2472" s="92" t="str">
        <f t="shared" si="394"/>
        <v/>
      </c>
      <c r="M2472" s="95" t="str">
        <f>IF(A2472&lt;&gt;"",IF(MID(C2472,1,1)="c",SigmaEpsConcrete(I2472,$AN$30:$AN$33,$AR$30:$AR$33,$AS$26,$AS$27,$AS$28,$AQ$20,$AU$19),""),"")</f>
        <v/>
      </c>
      <c r="N2472" s="95" t="str">
        <f>IF(A2472&lt;&gt;"",IF(MID(C2472,1,1)="r",SigmaEpsReinf(J2472,$AS$42:$AS$43,$AS$41,$AS$39,$AS$40,$AQ$38),""),"")</f>
        <v/>
      </c>
      <c r="Q2472" s="92" t="str">
        <f t="shared" si="396"/>
        <v/>
      </c>
      <c r="R2472" s="92" t="str">
        <f t="shared" si="397"/>
        <v/>
      </c>
      <c r="U2472" s="5"/>
      <c r="V2472" s="5"/>
      <c r="W2472" s="94" t="str">
        <f t="shared" si="395"/>
        <v/>
      </c>
      <c r="X2472" s="94" t="str">
        <f t="shared" si="398"/>
        <v/>
      </c>
      <c r="Y2472" s="5"/>
      <c r="BK2472" s="8"/>
      <c r="BL2472" s="5"/>
      <c r="BM2472" s="5"/>
      <c r="BN2472" s="5"/>
      <c r="BO2472" s="5"/>
      <c r="BP2472" s="1"/>
      <c r="BQ2472" s="1"/>
      <c r="BR2472" s="1"/>
      <c r="BS2472" s="1"/>
      <c r="BT2472" s="1"/>
      <c r="BU2472" s="4"/>
      <c r="BV2472" s="1"/>
      <c r="BW2472" s="3"/>
      <c r="BX2472" s="4"/>
      <c r="BY2472" s="5"/>
      <c r="BZ2472" s="5"/>
      <c r="CA2472" s="5"/>
      <c r="CB2472" s="5"/>
      <c r="CC2472" s="5"/>
      <c r="CD2472" s="43"/>
    </row>
    <row r="2473" spans="1:82" x14ac:dyDescent="0.25">
      <c r="A2473" s="8"/>
      <c r="B2473" s="5"/>
      <c r="C2473" s="5"/>
      <c r="D2473" s="5"/>
      <c r="E2473" s="5"/>
      <c r="F2473" s="94" t="str">
        <f t="shared" si="389"/>
        <v/>
      </c>
      <c r="G2473" s="94" t="str">
        <f t="shared" si="390"/>
        <v/>
      </c>
      <c r="H2473" s="127" t="str">
        <f>IF(A2473&lt;&gt;"",IF(MID(C2473,1,1)="c",$AS$26,IF(MID(C2473,1,1)="r",$AS$41,IF(MID(C2473,1,1)="p",#REF!,#REF!))),"")</f>
        <v/>
      </c>
      <c r="I2473" s="92" t="str">
        <f t="shared" si="391"/>
        <v/>
      </c>
      <c r="J2473" s="92" t="str">
        <f t="shared" si="392"/>
        <v/>
      </c>
      <c r="K2473" s="92" t="str">
        <f t="shared" si="393"/>
        <v/>
      </c>
      <c r="L2473" s="92" t="str">
        <f t="shared" si="394"/>
        <v/>
      </c>
      <c r="M2473" s="95" t="str">
        <f>IF(A2473&lt;&gt;"",IF(MID(C2473,1,1)="c",SigmaEpsConcrete(I2473,$AN$30:$AN$33,$AR$30:$AR$33,$AS$26,$AS$27,$AS$28,$AQ$20,$AU$19),""),"")</f>
        <v/>
      </c>
      <c r="N2473" s="95" t="str">
        <f>IF(A2473&lt;&gt;"",IF(MID(C2473,1,1)="r",SigmaEpsReinf(J2473,$AS$42:$AS$43,$AS$41,$AS$39,$AS$40,$AQ$38),""),"")</f>
        <v/>
      </c>
      <c r="Q2473" s="92" t="str">
        <f t="shared" si="396"/>
        <v/>
      </c>
      <c r="R2473" s="92" t="str">
        <f t="shared" si="397"/>
        <v/>
      </c>
      <c r="U2473" s="5"/>
      <c r="V2473" s="5"/>
      <c r="W2473" s="94" t="str">
        <f t="shared" si="395"/>
        <v/>
      </c>
      <c r="X2473" s="94" t="str">
        <f t="shared" si="398"/>
        <v/>
      </c>
      <c r="Y2473" s="5"/>
      <c r="BK2473" s="8"/>
      <c r="BL2473" s="5"/>
      <c r="BM2473" s="5"/>
      <c r="BN2473" s="5"/>
      <c r="BO2473" s="5"/>
      <c r="BP2473" s="1"/>
      <c r="BQ2473" s="1"/>
      <c r="BR2473" s="1"/>
      <c r="BS2473" s="1"/>
      <c r="BT2473" s="1"/>
      <c r="BU2473" s="4"/>
      <c r="BV2473" s="1"/>
      <c r="BW2473" s="3"/>
      <c r="BX2473" s="4"/>
      <c r="BY2473" s="5"/>
      <c r="BZ2473" s="5"/>
      <c r="CA2473" s="5"/>
      <c r="CB2473" s="5"/>
      <c r="CC2473" s="5"/>
      <c r="CD2473" s="43"/>
    </row>
    <row r="2474" spans="1:82" x14ac:dyDescent="0.25">
      <c r="A2474" s="8"/>
      <c r="B2474" s="5"/>
      <c r="C2474" s="5"/>
      <c r="D2474" s="5"/>
      <c r="E2474" s="5"/>
      <c r="F2474" s="94" t="str">
        <f t="shared" si="389"/>
        <v/>
      </c>
      <c r="G2474" s="94" t="str">
        <f t="shared" si="390"/>
        <v/>
      </c>
      <c r="H2474" s="127" t="str">
        <f>IF(A2474&lt;&gt;"",IF(MID(C2474,1,1)="c",$AS$26,IF(MID(C2474,1,1)="r",$AS$41,IF(MID(C2474,1,1)="p",#REF!,#REF!))),"")</f>
        <v/>
      </c>
      <c r="I2474" s="92" t="str">
        <f t="shared" si="391"/>
        <v/>
      </c>
      <c r="J2474" s="92" t="str">
        <f t="shared" si="392"/>
        <v/>
      </c>
      <c r="K2474" s="92" t="str">
        <f t="shared" si="393"/>
        <v/>
      </c>
      <c r="L2474" s="92" t="str">
        <f t="shared" si="394"/>
        <v/>
      </c>
      <c r="M2474" s="95" t="str">
        <f>IF(A2474&lt;&gt;"",IF(MID(C2474,1,1)="c",SigmaEpsConcrete(I2474,$AN$30:$AN$33,$AR$30:$AR$33,$AS$26,$AS$27,$AS$28,$AQ$20,$AU$19),""),"")</f>
        <v/>
      </c>
      <c r="N2474" s="95" t="str">
        <f>IF(A2474&lt;&gt;"",IF(MID(C2474,1,1)="r",SigmaEpsReinf(J2474,$AS$42:$AS$43,$AS$41,$AS$39,$AS$40,$AQ$38),""),"")</f>
        <v/>
      </c>
      <c r="Q2474" s="92" t="str">
        <f t="shared" si="396"/>
        <v/>
      </c>
      <c r="R2474" s="92" t="str">
        <f t="shared" si="397"/>
        <v/>
      </c>
      <c r="U2474" s="5"/>
      <c r="V2474" s="5"/>
      <c r="W2474" s="94" t="str">
        <f t="shared" si="395"/>
        <v/>
      </c>
      <c r="X2474" s="94" t="str">
        <f t="shared" si="398"/>
        <v/>
      </c>
      <c r="Y2474" s="5"/>
      <c r="BK2474" s="8"/>
      <c r="BL2474" s="5"/>
      <c r="BM2474" s="5"/>
      <c r="BN2474" s="5"/>
      <c r="BO2474" s="5"/>
      <c r="BP2474" s="1"/>
      <c r="BQ2474" s="1"/>
      <c r="BR2474" s="1"/>
      <c r="BS2474" s="1"/>
      <c r="BT2474" s="1"/>
      <c r="BU2474" s="4"/>
      <c r="BV2474" s="1"/>
      <c r="BW2474" s="3"/>
      <c r="BX2474" s="4"/>
      <c r="BY2474" s="5"/>
      <c r="BZ2474" s="5"/>
      <c r="CA2474" s="5"/>
      <c r="CB2474" s="5"/>
      <c r="CC2474" s="5"/>
      <c r="CD2474" s="43"/>
    </row>
    <row r="2475" spans="1:82" x14ac:dyDescent="0.25">
      <c r="A2475" s="8"/>
      <c r="B2475" s="5"/>
      <c r="C2475" s="5"/>
      <c r="D2475" s="5"/>
      <c r="E2475" s="5"/>
      <c r="F2475" s="94" t="str">
        <f t="shared" si="389"/>
        <v/>
      </c>
      <c r="G2475" s="94" t="str">
        <f t="shared" si="390"/>
        <v/>
      </c>
      <c r="H2475" s="127" t="str">
        <f>IF(A2475&lt;&gt;"",IF(MID(C2475,1,1)="c",$AS$26,IF(MID(C2475,1,1)="r",$AS$41,IF(MID(C2475,1,1)="p",#REF!,#REF!))),"")</f>
        <v/>
      </c>
      <c r="I2475" s="92" t="str">
        <f t="shared" si="391"/>
        <v/>
      </c>
      <c r="J2475" s="92" t="str">
        <f t="shared" si="392"/>
        <v/>
      </c>
      <c r="K2475" s="92" t="str">
        <f t="shared" si="393"/>
        <v/>
      </c>
      <c r="L2475" s="92" t="str">
        <f t="shared" si="394"/>
        <v/>
      </c>
      <c r="M2475" s="95" t="str">
        <f>IF(A2475&lt;&gt;"",IF(MID(C2475,1,1)="c",SigmaEpsConcrete(I2475,$AN$30:$AN$33,$AR$30:$AR$33,$AS$26,$AS$27,$AS$28,$AQ$20,$AU$19),""),"")</f>
        <v/>
      </c>
      <c r="N2475" s="95" t="str">
        <f>IF(A2475&lt;&gt;"",IF(MID(C2475,1,1)="r",SigmaEpsReinf(J2475,$AS$42:$AS$43,$AS$41,$AS$39,$AS$40,$AQ$38),""),"")</f>
        <v/>
      </c>
      <c r="Q2475" s="92" t="str">
        <f t="shared" si="396"/>
        <v/>
      </c>
      <c r="R2475" s="92" t="str">
        <f t="shared" si="397"/>
        <v/>
      </c>
      <c r="U2475" s="5"/>
      <c r="V2475" s="5"/>
      <c r="W2475" s="94" t="str">
        <f t="shared" si="395"/>
        <v/>
      </c>
      <c r="X2475" s="94" t="str">
        <f t="shared" si="398"/>
        <v/>
      </c>
      <c r="Y2475" s="5"/>
      <c r="BK2475" s="8"/>
      <c r="BL2475" s="5"/>
      <c r="BM2475" s="5"/>
      <c r="BN2475" s="5"/>
      <c r="BO2475" s="5"/>
      <c r="BP2475" s="1"/>
      <c r="BQ2475" s="1"/>
      <c r="BR2475" s="1"/>
      <c r="BS2475" s="1"/>
      <c r="BT2475" s="1"/>
      <c r="BU2475" s="4"/>
      <c r="BV2475" s="1"/>
      <c r="BW2475" s="3"/>
      <c r="BX2475" s="4"/>
      <c r="BY2475" s="5"/>
      <c r="BZ2475" s="5"/>
      <c r="CA2475" s="5"/>
      <c r="CB2475" s="5"/>
      <c r="CC2475" s="5"/>
      <c r="CD2475" s="43"/>
    </row>
    <row r="2476" spans="1:82" x14ac:dyDescent="0.25">
      <c r="A2476" s="8"/>
      <c r="B2476" s="5"/>
      <c r="C2476" s="5"/>
      <c r="D2476" s="5"/>
      <c r="E2476" s="5"/>
      <c r="F2476" s="94" t="str">
        <f t="shared" si="389"/>
        <v/>
      </c>
      <c r="G2476" s="94" t="str">
        <f t="shared" si="390"/>
        <v/>
      </c>
      <c r="H2476" s="127" t="str">
        <f>IF(A2476&lt;&gt;"",IF(MID(C2476,1,1)="c",$AS$26,IF(MID(C2476,1,1)="r",$AS$41,IF(MID(C2476,1,1)="p",#REF!,#REF!))),"")</f>
        <v/>
      </c>
      <c r="I2476" s="92" t="str">
        <f t="shared" si="391"/>
        <v/>
      </c>
      <c r="J2476" s="92" t="str">
        <f t="shared" si="392"/>
        <v/>
      </c>
      <c r="K2476" s="92" t="str">
        <f t="shared" si="393"/>
        <v/>
      </c>
      <c r="L2476" s="92" t="str">
        <f t="shared" si="394"/>
        <v/>
      </c>
      <c r="M2476" s="95" t="str">
        <f>IF(A2476&lt;&gt;"",IF(MID(C2476,1,1)="c",SigmaEpsConcrete(I2476,$AN$30:$AN$33,$AR$30:$AR$33,$AS$26,$AS$27,$AS$28,$AQ$20,$AU$19),""),"")</f>
        <v/>
      </c>
      <c r="N2476" s="95" t="str">
        <f>IF(A2476&lt;&gt;"",IF(MID(C2476,1,1)="r",SigmaEpsReinf(J2476,$AS$42:$AS$43,$AS$41,$AS$39,$AS$40,$AQ$38),""),"")</f>
        <v/>
      </c>
      <c r="Q2476" s="92" t="str">
        <f t="shared" si="396"/>
        <v/>
      </c>
      <c r="R2476" s="92" t="str">
        <f t="shared" si="397"/>
        <v/>
      </c>
      <c r="U2476" s="5"/>
      <c r="V2476" s="5"/>
      <c r="W2476" s="94" t="str">
        <f t="shared" si="395"/>
        <v/>
      </c>
      <c r="X2476" s="94" t="str">
        <f t="shared" si="398"/>
        <v/>
      </c>
      <c r="Y2476" s="5"/>
      <c r="BK2476" s="8"/>
      <c r="BL2476" s="5"/>
      <c r="BM2476" s="5"/>
      <c r="BN2476" s="5"/>
      <c r="BO2476" s="5"/>
      <c r="BP2476" s="1"/>
      <c r="BQ2476" s="1"/>
      <c r="BR2476" s="1"/>
      <c r="BS2476" s="1"/>
      <c r="BT2476" s="1"/>
      <c r="BU2476" s="4"/>
      <c r="BV2476" s="1"/>
      <c r="BW2476" s="3"/>
      <c r="BX2476" s="4"/>
      <c r="BY2476" s="5"/>
      <c r="BZ2476" s="5"/>
      <c r="CA2476" s="5"/>
      <c r="CB2476" s="5"/>
      <c r="CC2476" s="5"/>
      <c r="CD2476" s="43"/>
    </row>
    <row r="2477" spans="1:82" x14ac:dyDescent="0.25">
      <c r="A2477" s="8"/>
      <c r="B2477" s="5"/>
      <c r="C2477" s="5"/>
      <c r="D2477" s="5"/>
      <c r="E2477" s="5"/>
      <c r="F2477" s="94" t="str">
        <f t="shared" si="389"/>
        <v/>
      </c>
      <c r="G2477" s="94" t="str">
        <f t="shared" si="390"/>
        <v/>
      </c>
      <c r="H2477" s="127" t="str">
        <f>IF(A2477&lt;&gt;"",IF(MID(C2477,1,1)="c",$AS$26,IF(MID(C2477,1,1)="r",$AS$41,IF(MID(C2477,1,1)="p",#REF!,#REF!))),"")</f>
        <v/>
      </c>
      <c r="I2477" s="92" t="str">
        <f t="shared" si="391"/>
        <v/>
      </c>
      <c r="J2477" s="92" t="str">
        <f t="shared" si="392"/>
        <v/>
      </c>
      <c r="K2477" s="92" t="str">
        <f t="shared" si="393"/>
        <v/>
      </c>
      <c r="L2477" s="92" t="str">
        <f t="shared" si="394"/>
        <v/>
      </c>
      <c r="M2477" s="95" t="str">
        <f>IF(A2477&lt;&gt;"",IF(MID(C2477,1,1)="c",SigmaEpsConcrete(I2477,$AN$30:$AN$33,$AR$30:$AR$33,$AS$26,$AS$27,$AS$28,$AQ$20,$AU$19),""),"")</f>
        <v/>
      </c>
      <c r="N2477" s="95" t="str">
        <f>IF(A2477&lt;&gt;"",IF(MID(C2477,1,1)="r",SigmaEpsReinf(J2477,$AS$42:$AS$43,$AS$41,$AS$39,$AS$40,$AQ$38),""),"")</f>
        <v/>
      </c>
      <c r="Q2477" s="92" t="str">
        <f t="shared" si="396"/>
        <v/>
      </c>
      <c r="R2477" s="92" t="str">
        <f t="shared" si="397"/>
        <v/>
      </c>
      <c r="U2477" s="5"/>
      <c r="V2477" s="5"/>
      <c r="W2477" s="94" t="str">
        <f t="shared" si="395"/>
        <v/>
      </c>
      <c r="X2477" s="94" t="str">
        <f t="shared" si="398"/>
        <v/>
      </c>
      <c r="Y2477" s="5"/>
      <c r="BK2477" s="8"/>
      <c r="BL2477" s="5"/>
      <c r="BM2477" s="5"/>
      <c r="BN2477" s="5"/>
      <c r="BO2477" s="5"/>
      <c r="BP2477" s="1"/>
      <c r="BQ2477" s="1"/>
      <c r="BR2477" s="1"/>
      <c r="BS2477" s="1"/>
      <c r="BT2477" s="1"/>
      <c r="BU2477" s="4"/>
      <c r="BV2477" s="1"/>
      <c r="BW2477" s="3"/>
      <c r="BX2477" s="4"/>
      <c r="BY2477" s="5"/>
      <c r="BZ2477" s="5"/>
      <c r="CA2477" s="5"/>
      <c r="CB2477" s="5"/>
      <c r="CC2477" s="5"/>
      <c r="CD2477" s="43"/>
    </row>
    <row r="2478" spans="1:82" x14ac:dyDescent="0.25">
      <c r="A2478" s="8"/>
      <c r="B2478" s="5"/>
      <c r="C2478" s="5"/>
      <c r="D2478" s="5"/>
      <c r="E2478" s="5"/>
      <c r="F2478" s="94" t="str">
        <f t="shared" si="389"/>
        <v/>
      </c>
      <c r="G2478" s="94" t="str">
        <f t="shared" si="390"/>
        <v/>
      </c>
      <c r="H2478" s="127" t="str">
        <f>IF(A2478&lt;&gt;"",IF(MID(C2478,1,1)="c",$AS$26,IF(MID(C2478,1,1)="r",$AS$41,IF(MID(C2478,1,1)="p",#REF!,#REF!))),"")</f>
        <v/>
      </c>
      <c r="I2478" s="92" t="str">
        <f t="shared" si="391"/>
        <v/>
      </c>
      <c r="J2478" s="92" t="str">
        <f t="shared" si="392"/>
        <v/>
      </c>
      <c r="K2478" s="92" t="str">
        <f t="shared" si="393"/>
        <v/>
      </c>
      <c r="L2478" s="92" t="str">
        <f t="shared" si="394"/>
        <v/>
      </c>
      <c r="M2478" s="95" t="str">
        <f>IF(A2478&lt;&gt;"",IF(MID(C2478,1,1)="c",SigmaEpsConcrete(I2478,$AN$30:$AN$33,$AR$30:$AR$33,$AS$26,$AS$27,$AS$28,$AQ$20,$AU$19),""),"")</f>
        <v/>
      </c>
      <c r="N2478" s="95" t="str">
        <f>IF(A2478&lt;&gt;"",IF(MID(C2478,1,1)="r",SigmaEpsReinf(J2478,$AS$42:$AS$43,$AS$41,$AS$39,$AS$40,$AQ$38),""),"")</f>
        <v/>
      </c>
      <c r="Q2478" s="92" t="str">
        <f t="shared" si="396"/>
        <v/>
      </c>
      <c r="R2478" s="92" t="str">
        <f t="shared" si="397"/>
        <v/>
      </c>
      <c r="U2478" s="5"/>
      <c r="V2478" s="5"/>
      <c r="W2478" s="94" t="str">
        <f t="shared" si="395"/>
        <v/>
      </c>
      <c r="X2478" s="94" t="str">
        <f t="shared" si="398"/>
        <v/>
      </c>
      <c r="Y2478" s="5"/>
      <c r="BK2478" s="8"/>
      <c r="BL2478" s="5"/>
      <c r="BM2478" s="5"/>
      <c r="BN2478" s="5"/>
      <c r="BO2478" s="5"/>
      <c r="BP2478" s="1"/>
      <c r="BQ2478" s="1"/>
      <c r="BR2478" s="1"/>
      <c r="BS2478" s="1"/>
      <c r="BT2478" s="1"/>
      <c r="BU2478" s="4"/>
      <c r="BV2478" s="1"/>
      <c r="BW2478" s="3"/>
      <c r="BX2478" s="4"/>
      <c r="BY2478" s="5"/>
      <c r="BZ2478" s="5"/>
      <c r="CA2478" s="5"/>
      <c r="CB2478" s="5"/>
      <c r="CC2478" s="5"/>
      <c r="CD2478" s="43"/>
    </row>
    <row r="2479" spans="1:82" x14ac:dyDescent="0.25">
      <c r="A2479" s="8"/>
      <c r="B2479" s="5"/>
      <c r="C2479" s="5"/>
      <c r="D2479" s="5"/>
      <c r="E2479" s="5"/>
      <c r="F2479" s="94" t="str">
        <f t="shared" si="389"/>
        <v/>
      </c>
      <c r="G2479" s="94" t="str">
        <f t="shared" si="390"/>
        <v/>
      </c>
      <c r="H2479" s="127" t="str">
        <f>IF(A2479&lt;&gt;"",IF(MID(C2479,1,1)="c",$AS$26,IF(MID(C2479,1,1)="r",$AS$41,IF(MID(C2479,1,1)="p",#REF!,#REF!))),"")</f>
        <v/>
      </c>
      <c r="I2479" s="92" t="str">
        <f t="shared" si="391"/>
        <v/>
      </c>
      <c r="J2479" s="92" t="str">
        <f t="shared" si="392"/>
        <v/>
      </c>
      <c r="K2479" s="92" t="str">
        <f t="shared" si="393"/>
        <v/>
      </c>
      <c r="L2479" s="92" t="str">
        <f t="shared" si="394"/>
        <v/>
      </c>
      <c r="M2479" s="95" t="str">
        <f>IF(A2479&lt;&gt;"",IF(MID(C2479,1,1)="c",SigmaEpsConcrete(I2479,$AN$30:$AN$33,$AR$30:$AR$33,$AS$26,$AS$27,$AS$28,$AQ$20,$AU$19),""),"")</f>
        <v/>
      </c>
      <c r="N2479" s="95" t="str">
        <f>IF(A2479&lt;&gt;"",IF(MID(C2479,1,1)="r",SigmaEpsReinf(J2479,$AS$42:$AS$43,$AS$41,$AS$39,$AS$40,$AQ$38),""),"")</f>
        <v/>
      </c>
      <c r="Q2479" s="92" t="str">
        <f t="shared" si="396"/>
        <v/>
      </c>
      <c r="R2479" s="92" t="str">
        <f t="shared" si="397"/>
        <v/>
      </c>
      <c r="U2479" s="5"/>
      <c r="V2479" s="5"/>
      <c r="W2479" s="94" t="str">
        <f t="shared" si="395"/>
        <v/>
      </c>
      <c r="X2479" s="94" t="str">
        <f t="shared" si="398"/>
        <v/>
      </c>
      <c r="Y2479" s="5"/>
      <c r="BK2479" s="8"/>
      <c r="BL2479" s="5"/>
      <c r="BM2479" s="5"/>
      <c r="BN2479" s="5"/>
      <c r="BO2479" s="5"/>
      <c r="BP2479" s="1"/>
      <c r="BQ2479" s="1"/>
      <c r="BR2479" s="1"/>
      <c r="BS2479" s="1"/>
      <c r="BT2479" s="1"/>
      <c r="BU2479" s="4"/>
      <c r="BV2479" s="1"/>
      <c r="BW2479" s="3"/>
      <c r="BX2479" s="4"/>
      <c r="BY2479" s="5"/>
      <c r="BZ2479" s="5"/>
      <c r="CA2479" s="5"/>
      <c r="CB2479" s="5"/>
      <c r="CC2479" s="5"/>
      <c r="CD2479" s="43"/>
    </row>
    <row r="2480" spans="1:82" x14ac:dyDescent="0.25">
      <c r="A2480" s="8"/>
      <c r="B2480" s="5"/>
      <c r="C2480" s="5"/>
      <c r="D2480" s="5"/>
      <c r="E2480" s="5"/>
      <c r="F2480" s="94" t="str">
        <f t="shared" si="389"/>
        <v/>
      </c>
      <c r="G2480" s="94" t="str">
        <f t="shared" si="390"/>
        <v/>
      </c>
      <c r="H2480" s="127" t="str">
        <f>IF(A2480&lt;&gt;"",IF(MID(C2480,1,1)="c",$AS$26,IF(MID(C2480,1,1)="r",$AS$41,IF(MID(C2480,1,1)="p",#REF!,#REF!))),"")</f>
        <v/>
      </c>
      <c r="I2480" s="92" t="str">
        <f t="shared" si="391"/>
        <v/>
      </c>
      <c r="J2480" s="92" t="str">
        <f t="shared" si="392"/>
        <v/>
      </c>
      <c r="K2480" s="92" t="str">
        <f t="shared" si="393"/>
        <v/>
      </c>
      <c r="L2480" s="92" t="str">
        <f t="shared" si="394"/>
        <v/>
      </c>
      <c r="M2480" s="95" t="str">
        <f>IF(A2480&lt;&gt;"",IF(MID(C2480,1,1)="c",SigmaEpsConcrete(I2480,$AN$30:$AN$33,$AR$30:$AR$33,$AS$26,$AS$27,$AS$28,$AQ$20,$AU$19),""),"")</f>
        <v/>
      </c>
      <c r="N2480" s="95" t="str">
        <f>IF(A2480&lt;&gt;"",IF(MID(C2480,1,1)="r",SigmaEpsReinf(J2480,$AS$42:$AS$43,$AS$41,$AS$39,$AS$40,$AQ$38),""),"")</f>
        <v/>
      </c>
      <c r="Q2480" s="92" t="str">
        <f t="shared" si="396"/>
        <v/>
      </c>
      <c r="R2480" s="92" t="str">
        <f t="shared" si="397"/>
        <v/>
      </c>
      <c r="U2480" s="5"/>
      <c r="V2480" s="5"/>
      <c r="W2480" s="94" t="str">
        <f t="shared" si="395"/>
        <v/>
      </c>
      <c r="X2480" s="94" t="str">
        <f t="shared" si="398"/>
        <v/>
      </c>
      <c r="Y2480" s="5"/>
      <c r="BK2480" s="8"/>
      <c r="BL2480" s="5"/>
      <c r="BM2480" s="5"/>
      <c r="BN2480" s="5"/>
      <c r="BO2480" s="5"/>
      <c r="BP2480" s="1"/>
      <c r="BQ2480" s="1"/>
      <c r="BR2480" s="1"/>
      <c r="BS2480" s="1"/>
      <c r="BT2480" s="1"/>
      <c r="BU2480" s="4"/>
      <c r="BV2480" s="1"/>
      <c r="BW2480" s="3"/>
      <c r="BX2480" s="4"/>
      <c r="BY2480" s="5"/>
      <c r="BZ2480" s="5"/>
      <c r="CA2480" s="5"/>
      <c r="CB2480" s="5"/>
      <c r="CC2480" s="5"/>
      <c r="CD2480" s="43"/>
    </row>
    <row r="2481" spans="1:82" x14ac:dyDescent="0.25">
      <c r="A2481" s="8"/>
      <c r="B2481" s="5"/>
      <c r="C2481" s="5"/>
      <c r="D2481" s="5"/>
      <c r="E2481" s="5"/>
      <c r="F2481" s="94" t="str">
        <f t="shared" si="389"/>
        <v/>
      </c>
      <c r="G2481" s="94" t="str">
        <f t="shared" si="390"/>
        <v/>
      </c>
      <c r="H2481" s="127" t="str">
        <f>IF(A2481&lt;&gt;"",IF(MID(C2481,1,1)="c",$AS$26,IF(MID(C2481,1,1)="r",$AS$41,IF(MID(C2481,1,1)="p",#REF!,#REF!))),"")</f>
        <v/>
      </c>
      <c r="I2481" s="92" t="str">
        <f t="shared" si="391"/>
        <v/>
      </c>
      <c r="J2481" s="92" t="str">
        <f t="shared" si="392"/>
        <v/>
      </c>
      <c r="K2481" s="92" t="str">
        <f t="shared" si="393"/>
        <v/>
      </c>
      <c r="L2481" s="92" t="str">
        <f t="shared" si="394"/>
        <v/>
      </c>
      <c r="M2481" s="95" t="str">
        <f>IF(A2481&lt;&gt;"",IF(MID(C2481,1,1)="c",SigmaEpsConcrete(I2481,$AN$30:$AN$33,$AR$30:$AR$33,$AS$26,$AS$27,$AS$28,$AQ$20,$AU$19),""),"")</f>
        <v/>
      </c>
      <c r="N2481" s="95" t="str">
        <f>IF(A2481&lt;&gt;"",IF(MID(C2481,1,1)="r",SigmaEpsReinf(J2481,$AS$42:$AS$43,$AS$41,$AS$39,$AS$40,$AQ$38),""),"")</f>
        <v/>
      </c>
      <c r="Q2481" s="92" t="str">
        <f t="shared" si="396"/>
        <v/>
      </c>
      <c r="R2481" s="92" t="str">
        <f t="shared" si="397"/>
        <v/>
      </c>
      <c r="U2481" s="5"/>
      <c r="V2481" s="5"/>
      <c r="W2481" s="94" t="str">
        <f t="shared" si="395"/>
        <v/>
      </c>
      <c r="X2481" s="94" t="str">
        <f t="shared" si="398"/>
        <v/>
      </c>
      <c r="Y2481" s="5"/>
      <c r="BK2481" s="8"/>
      <c r="BL2481" s="5"/>
      <c r="BM2481" s="5"/>
      <c r="BN2481" s="5"/>
      <c r="BO2481" s="5"/>
      <c r="BP2481" s="1"/>
      <c r="BQ2481" s="1"/>
      <c r="BR2481" s="1"/>
      <c r="BS2481" s="1"/>
      <c r="BT2481" s="1"/>
      <c r="BU2481" s="4"/>
      <c r="BV2481" s="1"/>
      <c r="BW2481" s="3"/>
      <c r="BX2481" s="4"/>
      <c r="BY2481" s="5"/>
      <c r="BZ2481" s="5"/>
      <c r="CA2481" s="5"/>
      <c r="CB2481" s="5"/>
      <c r="CC2481" s="5"/>
      <c r="CD2481" s="43"/>
    </row>
    <row r="2482" spans="1:82" x14ac:dyDescent="0.25">
      <c r="A2482" s="8"/>
      <c r="B2482" s="5"/>
      <c r="C2482" s="5"/>
      <c r="D2482" s="5"/>
      <c r="E2482" s="5"/>
      <c r="F2482" s="94" t="str">
        <f t="shared" si="389"/>
        <v/>
      </c>
      <c r="G2482" s="94" t="str">
        <f t="shared" si="390"/>
        <v/>
      </c>
      <c r="H2482" s="127" t="str">
        <f>IF(A2482&lt;&gt;"",IF(MID(C2482,1,1)="c",$AS$26,IF(MID(C2482,1,1)="r",$AS$41,IF(MID(C2482,1,1)="p",#REF!,#REF!))),"")</f>
        <v/>
      </c>
      <c r="I2482" s="92" t="str">
        <f t="shared" si="391"/>
        <v/>
      </c>
      <c r="J2482" s="92" t="str">
        <f t="shared" si="392"/>
        <v/>
      </c>
      <c r="K2482" s="92" t="str">
        <f t="shared" si="393"/>
        <v/>
      </c>
      <c r="L2482" s="92" t="str">
        <f t="shared" si="394"/>
        <v/>
      </c>
      <c r="M2482" s="95" t="str">
        <f>IF(A2482&lt;&gt;"",IF(MID(C2482,1,1)="c",SigmaEpsConcrete(I2482,$AN$30:$AN$33,$AR$30:$AR$33,$AS$26,$AS$27,$AS$28,$AQ$20,$AU$19),""),"")</f>
        <v/>
      </c>
      <c r="N2482" s="95" t="str">
        <f>IF(A2482&lt;&gt;"",IF(MID(C2482,1,1)="r",SigmaEpsReinf(J2482,$AS$42:$AS$43,$AS$41,$AS$39,$AS$40,$AQ$38),""),"")</f>
        <v/>
      </c>
      <c r="Q2482" s="92" t="str">
        <f t="shared" si="396"/>
        <v/>
      </c>
      <c r="R2482" s="92" t="str">
        <f t="shared" si="397"/>
        <v/>
      </c>
      <c r="U2482" s="5"/>
      <c r="V2482" s="5"/>
      <c r="W2482" s="94" t="str">
        <f t="shared" si="395"/>
        <v/>
      </c>
      <c r="X2482" s="94" t="str">
        <f t="shared" si="398"/>
        <v/>
      </c>
      <c r="Y2482" s="5"/>
      <c r="BK2482" s="8"/>
      <c r="BL2482" s="5"/>
      <c r="BM2482" s="5"/>
      <c r="BN2482" s="5"/>
      <c r="BO2482" s="5"/>
      <c r="BP2482" s="1"/>
      <c r="BQ2482" s="1"/>
      <c r="BR2482" s="1"/>
      <c r="BS2482" s="1"/>
      <c r="BT2482" s="1"/>
      <c r="BU2482" s="4"/>
      <c r="BV2482" s="1"/>
      <c r="BW2482" s="3"/>
      <c r="BX2482" s="4"/>
      <c r="BY2482" s="5"/>
      <c r="BZ2482" s="5"/>
      <c r="CA2482" s="5"/>
      <c r="CB2482" s="5"/>
      <c r="CC2482" s="5"/>
      <c r="CD2482" s="43"/>
    </row>
    <row r="2483" spans="1:82" x14ac:dyDescent="0.25">
      <c r="A2483" s="8"/>
      <c r="B2483" s="5"/>
      <c r="C2483" s="5"/>
      <c r="D2483" s="5"/>
      <c r="E2483" s="5"/>
      <c r="F2483" s="94" t="str">
        <f t="shared" si="389"/>
        <v/>
      </c>
      <c r="G2483" s="94" t="str">
        <f t="shared" si="390"/>
        <v/>
      </c>
      <c r="H2483" s="127" t="str">
        <f>IF(A2483&lt;&gt;"",IF(MID(C2483,1,1)="c",$AS$26,IF(MID(C2483,1,1)="r",$AS$41,IF(MID(C2483,1,1)="p",#REF!,#REF!))),"")</f>
        <v/>
      </c>
      <c r="I2483" s="92" t="str">
        <f t="shared" si="391"/>
        <v/>
      </c>
      <c r="J2483" s="92" t="str">
        <f t="shared" si="392"/>
        <v/>
      </c>
      <c r="K2483" s="92" t="str">
        <f t="shared" si="393"/>
        <v/>
      </c>
      <c r="L2483" s="92" t="str">
        <f t="shared" si="394"/>
        <v/>
      </c>
      <c r="M2483" s="95" t="str">
        <f>IF(A2483&lt;&gt;"",IF(MID(C2483,1,1)="c",SigmaEpsConcrete(I2483,$AN$30:$AN$33,$AR$30:$AR$33,$AS$26,$AS$27,$AS$28,$AQ$20,$AU$19),""),"")</f>
        <v/>
      </c>
      <c r="N2483" s="95" t="str">
        <f>IF(A2483&lt;&gt;"",IF(MID(C2483,1,1)="r",SigmaEpsReinf(J2483,$AS$42:$AS$43,$AS$41,$AS$39,$AS$40,$AQ$38),""),"")</f>
        <v/>
      </c>
      <c r="Q2483" s="92" t="str">
        <f t="shared" si="396"/>
        <v/>
      </c>
      <c r="R2483" s="92" t="str">
        <f t="shared" si="397"/>
        <v/>
      </c>
      <c r="U2483" s="5"/>
      <c r="V2483" s="5"/>
      <c r="W2483" s="94" t="str">
        <f t="shared" si="395"/>
        <v/>
      </c>
      <c r="X2483" s="94" t="str">
        <f t="shared" si="398"/>
        <v/>
      </c>
      <c r="Y2483" s="5"/>
      <c r="BK2483" s="8"/>
      <c r="BL2483" s="5"/>
      <c r="BM2483" s="5"/>
      <c r="BN2483" s="5"/>
      <c r="BO2483" s="5"/>
      <c r="BP2483" s="1"/>
      <c r="BQ2483" s="1"/>
      <c r="BR2483" s="1"/>
      <c r="BS2483" s="1"/>
      <c r="BT2483" s="1"/>
      <c r="BU2483" s="4"/>
      <c r="BV2483" s="1"/>
      <c r="BW2483" s="3"/>
      <c r="BX2483" s="4"/>
      <c r="BY2483" s="5"/>
      <c r="BZ2483" s="5"/>
      <c r="CA2483" s="5"/>
      <c r="CB2483" s="5"/>
      <c r="CC2483" s="5"/>
      <c r="CD2483" s="43"/>
    </row>
    <row r="2484" spans="1:82" x14ac:dyDescent="0.25">
      <c r="A2484" s="8"/>
      <c r="B2484" s="5"/>
      <c r="C2484" s="5"/>
      <c r="D2484" s="5"/>
      <c r="E2484" s="5"/>
      <c r="F2484" s="94" t="str">
        <f t="shared" si="389"/>
        <v/>
      </c>
      <c r="G2484" s="94" t="str">
        <f t="shared" si="390"/>
        <v/>
      </c>
      <c r="H2484" s="127" t="str">
        <f>IF(A2484&lt;&gt;"",IF(MID(C2484,1,1)="c",$AS$26,IF(MID(C2484,1,1)="r",$AS$41,IF(MID(C2484,1,1)="p",#REF!,#REF!))),"")</f>
        <v/>
      </c>
      <c r="I2484" s="92" t="str">
        <f t="shared" si="391"/>
        <v/>
      </c>
      <c r="J2484" s="92" t="str">
        <f t="shared" si="392"/>
        <v/>
      </c>
      <c r="K2484" s="92" t="str">
        <f t="shared" si="393"/>
        <v/>
      </c>
      <c r="L2484" s="92" t="str">
        <f t="shared" si="394"/>
        <v/>
      </c>
      <c r="M2484" s="95" t="str">
        <f>IF(A2484&lt;&gt;"",IF(MID(C2484,1,1)="c",SigmaEpsConcrete(I2484,$AN$30:$AN$33,$AR$30:$AR$33,$AS$26,$AS$27,$AS$28,$AQ$20,$AU$19),""),"")</f>
        <v/>
      </c>
      <c r="N2484" s="95" t="str">
        <f>IF(A2484&lt;&gt;"",IF(MID(C2484,1,1)="r",SigmaEpsReinf(J2484,$AS$42:$AS$43,$AS$41,$AS$39,$AS$40,$AQ$38),""),"")</f>
        <v/>
      </c>
      <c r="Q2484" s="92" t="str">
        <f t="shared" si="396"/>
        <v/>
      </c>
      <c r="R2484" s="92" t="str">
        <f t="shared" si="397"/>
        <v/>
      </c>
      <c r="U2484" s="5"/>
      <c r="V2484" s="5"/>
      <c r="W2484" s="94" t="str">
        <f t="shared" si="395"/>
        <v/>
      </c>
      <c r="X2484" s="94" t="str">
        <f t="shared" si="398"/>
        <v/>
      </c>
      <c r="Y2484" s="5"/>
      <c r="BK2484" s="8"/>
      <c r="BL2484" s="5"/>
      <c r="BM2484" s="5"/>
      <c r="BN2484" s="5"/>
      <c r="BO2484" s="5"/>
      <c r="BP2484" s="1"/>
      <c r="BQ2484" s="1"/>
      <c r="BR2484" s="1"/>
      <c r="BS2484" s="1"/>
      <c r="BT2484" s="1"/>
      <c r="BU2484" s="4"/>
      <c r="BV2484" s="1"/>
      <c r="BW2484" s="3"/>
      <c r="BX2484" s="4"/>
      <c r="BY2484" s="5"/>
      <c r="BZ2484" s="5"/>
      <c r="CA2484" s="5"/>
      <c r="CB2484" s="5"/>
      <c r="CC2484" s="5"/>
      <c r="CD2484" s="43"/>
    </row>
    <row r="2485" spans="1:82" x14ac:dyDescent="0.25">
      <c r="A2485" s="8"/>
      <c r="B2485" s="5"/>
      <c r="C2485" s="5"/>
      <c r="D2485" s="5"/>
      <c r="E2485" s="5"/>
      <c r="F2485" s="94" t="str">
        <f t="shared" si="389"/>
        <v/>
      </c>
      <c r="G2485" s="94" t="str">
        <f t="shared" si="390"/>
        <v/>
      </c>
      <c r="H2485" s="127" t="str">
        <f>IF(A2485&lt;&gt;"",IF(MID(C2485,1,1)="c",$AS$26,IF(MID(C2485,1,1)="r",$AS$41,IF(MID(C2485,1,1)="p",#REF!,#REF!))),"")</f>
        <v/>
      </c>
      <c r="I2485" s="92" t="str">
        <f t="shared" si="391"/>
        <v/>
      </c>
      <c r="J2485" s="92" t="str">
        <f t="shared" si="392"/>
        <v/>
      </c>
      <c r="K2485" s="92" t="str">
        <f t="shared" si="393"/>
        <v/>
      </c>
      <c r="L2485" s="92" t="str">
        <f t="shared" si="394"/>
        <v/>
      </c>
      <c r="M2485" s="95" t="str">
        <f>IF(A2485&lt;&gt;"",IF(MID(C2485,1,1)="c",SigmaEpsConcrete(I2485,$AN$30:$AN$33,$AR$30:$AR$33,$AS$26,$AS$27,$AS$28,$AQ$20,$AU$19),""),"")</f>
        <v/>
      </c>
      <c r="N2485" s="95" t="str">
        <f>IF(A2485&lt;&gt;"",IF(MID(C2485,1,1)="r",SigmaEpsReinf(J2485,$AS$42:$AS$43,$AS$41,$AS$39,$AS$40,$AQ$38),""),"")</f>
        <v/>
      </c>
      <c r="Q2485" s="92" t="str">
        <f t="shared" si="396"/>
        <v/>
      </c>
      <c r="R2485" s="92" t="str">
        <f t="shared" si="397"/>
        <v/>
      </c>
      <c r="U2485" s="5"/>
      <c r="V2485" s="5"/>
      <c r="W2485" s="94" t="str">
        <f t="shared" si="395"/>
        <v/>
      </c>
      <c r="X2485" s="94" t="str">
        <f t="shared" si="398"/>
        <v/>
      </c>
      <c r="Y2485" s="5"/>
      <c r="BK2485" s="8"/>
      <c r="BL2485" s="5"/>
      <c r="BM2485" s="5"/>
      <c r="BN2485" s="5"/>
      <c r="BO2485" s="5"/>
      <c r="BP2485" s="1"/>
      <c r="BQ2485" s="1"/>
      <c r="BR2485" s="1"/>
      <c r="BS2485" s="1"/>
      <c r="BT2485" s="1"/>
      <c r="BU2485" s="4"/>
      <c r="BV2485" s="1"/>
      <c r="BW2485" s="3"/>
      <c r="BX2485" s="4"/>
      <c r="BY2485" s="5"/>
      <c r="BZ2485" s="5"/>
      <c r="CA2485" s="5"/>
      <c r="CB2485" s="5"/>
      <c r="CC2485" s="5"/>
      <c r="CD2485" s="43"/>
    </row>
    <row r="2486" spans="1:82" x14ac:dyDescent="0.25">
      <c r="A2486" s="8"/>
      <c r="B2486" s="5"/>
      <c r="C2486" s="5"/>
      <c r="D2486" s="5"/>
      <c r="E2486" s="5"/>
      <c r="F2486" s="94" t="str">
        <f t="shared" si="389"/>
        <v/>
      </c>
      <c r="G2486" s="94" t="str">
        <f t="shared" si="390"/>
        <v/>
      </c>
      <c r="H2486" s="127" t="str">
        <f>IF(A2486&lt;&gt;"",IF(MID(C2486,1,1)="c",$AS$26,IF(MID(C2486,1,1)="r",$AS$41,IF(MID(C2486,1,1)="p",#REF!,#REF!))),"")</f>
        <v/>
      </c>
      <c r="I2486" s="92" t="str">
        <f t="shared" si="391"/>
        <v/>
      </c>
      <c r="J2486" s="92" t="str">
        <f t="shared" si="392"/>
        <v/>
      </c>
      <c r="K2486" s="92" t="str">
        <f t="shared" si="393"/>
        <v/>
      </c>
      <c r="L2486" s="92" t="str">
        <f t="shared" si="394"/>
        <v/>
      </c>
      <c r="M2486" s="95" t="str">
        <f>IF(A2486&lt;&gt;"",IF(MID(C2486,1,1)="c",SigmaEpsConcrete(I2486,$AN$30:$AN$33,$AR$30:$AR$33,$AS$26,$AS$27,$AS$28,$AQ$20,$AU$19),""),"")</f>
        <v/>
      </c>
      <c r="N2486" s="95" t="str">
        <f>IF(A2486&lt;&gt;"",IF(MID(C2486,1,1)="r",SigmaEpsReinf(J2486,$AS$42:$AS$43,$AS$41,$AS$39,$AS$40,$AQ$38),""),"")</f>
        <v/>
      </c>
      <c r="Q2486" s="92" t="str">
        <f t="shared" si="396"/>
        <v/>
      </c>
      <c r="R2486" s="92" t="str">
        <f t="shared" si="397"/>
        <v/>
      </c>
      <c r="U2486" s="5"/>
      <c r="V2486" s="5"/>
      <c r="W2486" s="94" t="str">
        <f t="shared" si="395"/>
        <v/>
      </c>
      <c r="X2486" s="94" t="str">
        <f t="shared" si="398"/>
        <v/>
      </c>
      <c r="Y2486" s="5"/>
      <c r="BK2486" s="8"/>
      <c r="BL2486" s="5"/>
      <c r="BM2486" s="5"/>
      <c r="BN2486" s="5"/>
      <c r="BO2486" s="5"/>
      <c r="BP2486" s="1"/>
      <c r="BQ2486" s="1"/>
      <c r="BR2486" s="1"/>
      <c r="BS2486" s="1"/>
      <c r="BT2486" s="1"/>
      <c r="BU2486" s="4"/>
      <c r="BV2486" s="1"/>
      <c r="BW2486" s="3"/>
      <c r="BX2486" s="4"/>
      <c r="BY2486" s="5"/>
      <c r="BZ2486" s="5"/>
      <c r="CA2486" s="5"/>
      <c r="CB2486" s="5"/>
      <c r="CC2486" s="5"/>
      <c r="CD2486" s="43"/>
    </row>
    <row r="2487" spans="1:82" x14ac:dyDescent="0.25">
      <c r="A2487" s="8"/>
      <c r="B2487" s="5"/>
      <c r="C2487" s="5"/>
      <c r="D2487" s="5"/>
      <c r="E2487" s="5"/>
      <c r="F2487" s="94" t="str">
        <f t="shared" si="389"/>
        <v/>
      </c>
      <c r="G2487" s="94" t="str">
        <f t="shared" si="390"/>
        <v/>
      </c>
      <c r="H2487" s="127" t="str">
        <f>IF(A2487&lt;&gt;"",IF(MID(C2487,1,1)="c",$AS$26,IF(MID(C2487,1,1)="r",$AS$41,IF(MID(C2487,1,1)="p",#REF!,#REF!))),"")</f>
        <v/>
      </c>
      <c r="I2487" s="92" t="str">
        <f t="shared" si="391"/>
        <v/>
      </c>
      <c r="J2487" s="92" t="str">
        <f t="shared" si="392"/>
        <v/>
      </c>
      <c r="K2487" s="92" t="str">
        <f t="shared" si="393"/>
        <v/>
      </c>
      <c r="L2487" s="92" t="str">
        <f t="shared" si="394"/>
        <v/>
      </c>
      <c r="M2487" s="95" t="str">
        <f>IF(A2487&lt;&gt;"",IF(MID(C2487,1,1)="c",SigmaEpsConcrete(I2487,$AN$30:$AN$33,$AR$30:$AR$33,$AS$26,$AS$27,$AS$28,$AQ$20,$AU$19),""),"")</f>
        <v/>
      </c>
      <c r="N2487" s="95" t="str">
        <f>IF(A2487&lt;&gt;"",IF(MID(C2487,1,1)="r",SigmaEpsReinf(J2487,$AS$42:$AS$43,$AS$41,$AS$39,$AS$40,$AQ$38),""),"")</f>
        <v/>
      </c>
      <c r="Q2487" s="92" t="str">
        <f t="shared" si="396"/>
        <v/>
      </c>
      <c r="R2487" s="92" t="str">
        <f t="shared" si="397"/>
        <v/>
      </c>
      <c r="U2487" s="5"/>
      <c r="V2487" s="5"/>
      <c r="W2487" s="94" t="str">
        <f t="shared" si="395"/>
        <v/>
      </c>
      <c r="X2487" s="94" t="str">
        <f t="shared" si="398"/>
        <v/>
      </c>
      <c r="Y2487" s="5"/>
      <c r="BK2487" s="8"/>
      <c r="BL2487" s="5"/>
      <c r="BM2487" s="5"/>
      <c r="BN2487" s="5"/>
      <c r="BO2487" s="5"/>
      <c r="BP2487" s="1"/>
      <c r="BQ2487" s="1"/>
      <c r="BR2487" s="1"/>
      <c r="BS2487" s="1"/>
      <c r="BT2487" s="1"/>
      <c r="BU2487" s="4"/>
      <c r="BV2487" s="1"/>
      <c r="BW2487" s="3"/>
      <c r="BX2487" s="4"/>
      <c r="BY2487" s="5"/>
      <c r="BZ2487" s="5"/>
      <c r="CA2487" s="5"/>
      <c r="CB2487" s="5"/>
      <c r="CC2487" s="5"/>
      <c r="CD2487" s="43"/>
    </row>
    <row r="2488" spans="1:82" x14ac:dyDescent="0.25">
      <c r="A2488" s="8"/>
      <c r="B2488" s="5"/>
      <c r="C2488" s="5"/>
      <c r="D2488" s="5"/>
      <c r="E2488" s="5"/>
      <c r="F2488" s="94" t="str">
        <f t="shared" si="389"/>
        <v/>
      </c>
      <c r="G2488" s="94" t="str">
        <f t="shared" si="390"/>
        <v/>
      </c>
      <c r="H2488" s="127" t="str">
        <f>IF(A2488&lt;&gt;"",IF(MID(C2488,1,1)="c",$AS$26,IF(MID(C2488,1,1)="r",$AS$41,IF(MID(C2488,1,1)="p",#REF!,#REF!))),"")</f>
        <v/>
      </c>
      <c r="I2488" s="92" t="str">
        <f t="shared" si="391"/>
        <v/>
      </c>
      <c r="J2488" s="92" t="str">
        <f t="shared" si="392"/>
        <v/>
      </c>
      <c r="K2488" s="92" t="str">
        <f t="shared" si="393"/>
        <v/>
      </c>
      <c r="L2488" s="92" t="str">
        <f t="shared" si="394"/>
        <v/>
      </c>
      <c r="M2488" s="95" t="str">
        <f>IF(A2488&lt;&gt;"",IF(MID(C2488,1,1)="c",SigmaEpsConcrete(I2488,$AN$30:$AN$33,$AR$30:$AR$33,$AS$26,$AS$27,$AS$28,$AQ$20,$AU$19),""),"")</f>
        <v/>
      </c>
      <c r="N2488" s="95" t="str">
        <f>IF(A2488&lt;&gt;"",IF(MID(C2488,1,1)="r",SigmaEpsReinf(J2488,$AS$42:$AS$43,$AS$41,$AS$39,$AS$40,$AQ$38),""),"")</f>
        <v/>
      </c>
      <c r="Q2488" s="92" t="str">
        <f t="shared" si="396"/>
        <v/>
      </c>
      <c r="R2488" s="92" t="str">
        <f t="shared" si="397"/>
        <v/>
      </c>
      <c r="U2488" s="5"/>
      <c r="V2488" s="5"/>
      <c r="W2488" s="94" t="str">
        <f t="shared" si="395"/>
        <v/>
      </c>
      <c r="X2488" s="94" t="str">
        <f t="shared" si="398"/>
        <v/>
      </c>
      <c r="Y2488" s="5"/>
      <c r="BK2488" s="8"/>
      <c r="BL2488" s="5"/>
      <c r="BM2488" s="5"/>
      <c r="BN2488" s="5"/>
      <c r="BO2488" s="5"/>
      <c r="BP2488" s="1"/>
      <c r="BQ2488" s="1"/>
      <c r="BR2488" s="1"/>
      <c r="BS2488" s="1"/>
      <c r="BT2488" s="1"/>
      <c r="BU2488" s="4"/>
      <c r="BV2488" s="1"/>
      <c r="BW2488" s="3"/>
      <c r="BX2488" s="4"/>
      <c r="BY2488" s="5"/>
      <c r="BZ2488" s="5"/>
      <c r="CA2488" s="5"/>
      <c r="CB2488" s="5"/>
      <c r="CC2488" s="5"/>
      <c r="CD2488" s="43"/>
    </row>
    <row r="2489" spans="1:82" x14ac:dyDescent="0.25">
      <c r="A2489" s="8"/>
      <c r="B2489" s="5"/>
      <c r="C2489" s="5"/>
      <c r="D2489" s="5"/>
      <c r="E2489" s="5"/>
      <c r="F2489" s="94" t="str">
        <f t="shared" si="389"/>
        <v/>
      </c>
      <c r="G2489" s="94" t="str">
        <f t="shared" si="390"/>
        <v/>
      </c>
      <c r="H2489" s="127" t="str">
        <f>IF(A2489&lt;&gt;"",IF(MID(C2489,1,1)="c",$AS$26,IF(MID(C2489,1,1)="r",$AS$41,IF(MID(C2489,1,1)="p",#REF!,#REF!))),"")</f>
        <v/>
      </c>
      <c r="I2489" s="92" t="str">
        <f t="shared" si="391"/>
        <v/>
      </c>
      <c r="J2489" s="92" t="str">
        <f t="shared" si="392"/>
        <v/>
      </c>
      <c r="K2489" s="92" t="str">
        <f t="shared" si="393"/>
        <v/>
      </c>
      <c r="L2489" s="92" t="str">
        <f t="shared" si="394"/>
        <v/>
      </c>
      <c r="M2489" s="95" t="str">
        <f>IF(A2489&lt;&gt;"",IF(MID(C2489,1,1)="c",SigmaEpsConcrete(I2489,$AN$30:$AN$33,$AR$30:$AR$33,$AS$26,$AS$27,$AS$28,$AQ$20,$AU$19),""),"")</f>
        <v/>
      </c>
      <c r="N2489" s="95" t="str">
        <f>IF(A2489&lt;&gt;"",IF(MID(C2489,1,1)="r",SigmaEpsReinf(J2489,$AS$42:$AS$43,$AS$41,$AS$39,$AS$40,$AQ$38),""),"")</f>
        <v/>
      </c>
      <c r="Q2489" s="92" t="str">
        <f t="shared" si="396"/>
        <v/>
      </c>
      <c r="R2489" s="92" t="str">
        <f t="shared" si="397"/>
        <v/>
      </c>
      <c r="U2489" s="5"/>
      <c r="V2489" s="5"/>
      <c r="W2489" s="94" t="str">
        <f t="shared" si="395"/>
        <v/>
      </c>
      <c r="X2489" s="94" t="str">
        <f t="shared" si="398"/>
        <v/>
      </c>
      <c r="Y2489" s="5"/>
      <c r="BK2489" s="8"/>
      <c r="BL2489" s="5"/>
      <c r="BM2489" s="5"/>
      <c r="BN2489" s="5"/>
      <c r="BO2489" s="5"/>
      <c r="BP2489" s="1"/>
      <c r="BQ2489" s="1"/>
      <c r="BR2489" s="1"/>
      <c r="BS2489" s="1"/>
      <c r="BT2489" s="1"/>
      <c r="BU2489" s="4"/>
      <c r="BV2489" s="1"/>
      <c r="BW2489" s="3"/>
      <c r="BX2489" s="4"/>
      <c r="BY2489" s="5"/>
      <c r="BZ2489" s="5"/>
      <c r="CA2489" s="5"/>
      <c r="CB2489" s="5"/>
      <c r="CC2489" s="5"/>
      <c r="CD2489" s="43"/>
    </row>
    <row r="2490" spans="1:82" x14ac:dyDescent="0.25">
      <c r="A2490" s="8"/>
      <c r="B2490" s="5"/>
      <c r="C2490" s="5"/>
      <c r="D2490" s="5"/>
      <c r="E2490" s="5"/>
      <c r="F2490" s="94" t="str">
        <f t="shared" si="389"/>
        <v/>
      </c>
      <c r="G2490" s="94" t="str">
        <f t="shared" si="390"/>
        <v/>
      </c>
      <c r="H2490" s="127" t="str">
        <f>IF(A2490&lt;&gt;"",IF(MID(C2490,1,1)="c",$AS$26,IF(MID(C2490,1,1)="r",$AS$41,IF(MID(C2490,1,1)="p",#REF!,#REF!))),"")</f>
        <v/>
      </c>
      <c r="I2490" s="92" t="str">
        <f t="shared" si="391"/>
        <v/>
      </c>
      <c r="J2490" s="92" t="str">
        <f t="shared" si="392"/>
        <v/>
      </c>
      <c r="K2490" s="92" t="str">
        <f t="shared" si="393"/>
        <v/>
      </c>
      <c r="L2490" s="92" t="str">
        <f t="shared" si="394"/>
        <v/>
      </c>
      <c r="M2490" s="95" t="str">
        <f>IF(A2490&lt;&gt;"",IF(MID(C2490,1,1)="c",SigmaEpsConcrete(I2490,$AN$30:$AN$33,$AR$30:$AR$33,$AS$26,$AS$27,$AS$28,$AQ$20,$AU$19),""),"")</f>
        <v/>
      </c>
      <c r="N2490" s="95" t="str">
        <f>IF(A2490&lt;&gt;"",IF(MID(C2490,1,1)="r",SigmaEpsReinf(J2490,$AS$42:$AS$43,$AS$41,$AS$39,$AS$40,$AQ$38),""),"")</f>
        <v/>
      </c>
      <c r="Q2490" s="92" t="str">
        <f t="shared" si="396"/>
        <v/>
      </c>
      <c r="R2490" s="92" t="str">
        <f t="shared" si="397"/>
        <v/>
      </c>
      <c r="U2490" s="5"/>
      <c r="V2490" s="5"/>
      <c r="W2490" s="94" t="str">
        <f t="shared" si="395"/>
        <v/>
      </c>
      <c r="X2490" s="94" t="str">
        <f t="shared" si="398"/>
        <v/>
      </c>
      <c r="Y2490" s="5"/>
      <c r="BK2490" s="8"/>
      <c r="BL2490" s="5"/>
      <c r="BM2490" s="5"/>
      <c r="BN2490" s="5"/>
      <c r="BO2490" s="5"/>
      <c r="BP2490" s="1"/>
      <c r="BQ2490" s="1"/>
      <c r="BR2490" s="1"/>
      <c r="BS2490" s="1"/>
      <c r="BT2490" s="1"/>
      <c r="BU2490" s="4"/>
      <c r="BV2490" s="1"/>
      <c r="BW2490" s="3"/>
      <c r="BX2490" s="4"/>
      <c r="BY2490" s="5"/>
      <c r="BZ2490" s="5"/>
      <c r="CA2490" s="5"/>
      <c r="CB2490" s="5"/>
      <c r="CC2490" s="5"/>
      <c r="CD2490" s="43"/>
    </row>
    <row r="2491" spans="1:82" x14ac:dyDescent="0.25">
      <c r="A2491" s="8"/>
      <c r="B2491" s="5"/>
      <c r="C2491" s="5"/>
      <c r="D2491" s="5"/>
      <c r="E2491" s="5"/>
      <c r="F2491" s="94" t="str">
        <f t="shared" si="389"/>
        <v/>
      </c>
      <c r="G2491" s="94" t="str">
        <f t="shared" si="390"/>
        <v/>
      </c>
      <c r="H2491" s="127" t="str">
        <f>IF(A2491&lt;&gt;"",IF(MID(C2491,1,1)="c",$AS$26,IF(MID(C2491,1,1)="r",$AS$41,IF(MID(C2491,1,1)="p",#REF!,#REF!))),"")</f>
        <v/>
      </c>
      <c r="I2491" s="92" t="str">
        <f t="shared" si="391"/>
        <v/>
      </c>
      <c r="J2491" s="92" t="str">
        <f t="shared" si="392"/>
        <v/>
      </c>
      <c r="K2491" s="92" t="str">
        <f t="shared" si="393"/>
        <v/>
      </c>
      <c r="L2491" s="92" t="str">
        <f t="shared" si="394"/>
        <v/>
      </c>
      <c r="M2491" s="95" t="str">
        <f>IF(A2491&lt;&gt;"",IF(MID(C2491,1,1)="c",SigmaEpsConcrete(I2491,$AN$30:$AN$33,$AR$30:$AR$33,$AS$26,$AS$27,$AS$28,$AQ$20,$AU$19),""),"")</f>
        <v/>
      </c>
      <c r="N2491" s="95" t="str">
        <f>IF(A2491&lt;&gt;"",IF(MID(C2491,1,1)="r",SigmaEpsReinf(J2491,$AS$42:$AS$43,$AS$41,$AS$39,$AS$40,$AQ$38),""),"")</f>
        <v/>
      </c>
      <c r="Q2491" s="92" t="str">
        <f t="shared" si="396"/>
        <v/>
      </c>
      <c r="R2491" s="92" t="str">
        <f t="shared" si="397"/>
        <v/>
      </c>
      <c r="U2491" s="5"/>
      <c r="V2491" s="5"/>
      <c r="W2491" s="94" t="str">
        <f t="shared" si="395"/>
        <v/>
      </c>
      <c r="X2491" s="94" t="str">
        <f t="shared" si="398"/>
        <v/>
      </c>
      <c r="Y2491" s="5"/>
      <c r="BK2491" s="8"/>
      <c r="BL2491" s="5"/>
      <c r="BM2491" s="5"/>
      <c r="BN2491" s="5"/>
      <c r="BO2491" s="5"/>
      <c r="BP2491" s="1"/>
      <c r="BQ2491" s="1"/>
      <c r="BR2491" s="1"/>
      <c r="BS2491" s="1"/>
      <c r="BT2491" s="1"/>
      <c r="BU2491" s="4"/>
      <c r="BV2491" s="1"/>
      <c r="BW2491" s="3"/>
      <c r="BX2491" s="4"/>
      <c r="BY2491" s="5"/>
      <c r="BZ2491" s="5"/>
      <c r="CA2491" s="5"/>
      <c r="CB2491" s="5"/>
      <c r="CC2491" s="5"/>
      <c r="CD2491" s="43"/>
    </row>
    <row r="2492" spans="1:82" x14ac:dyDescent="0.25">
      <c r="A2492" s="8"/>
      <c r="B2492" s="5"/>
      <c r="C2492" s="5"/>
      <c r="D2492" s="5"/>
      <c r="E2492" s="5"/>
      <c r="F2492" s="94" t="str">
        <f t="shared" si="389"/>
        <v/>
      </c>
      <c r="G2492" s="94" t="str">
        <f t="shared" si="390"/>
        <v/>
      </c>
      <c r="H2492" s="127" t="str">
        <f>IF(A2492&lt;&gt;"",IF(MID(C2492,1,1)="c",$AS$26,IF(MID(C2492,1,1)="r",$AS$41,IF(MID(C2492,1,1)="p",#REF!,#REF!))),"")</f>
        <v/>
      </c>
      <c r="I2492" s="92" t="str">
        <f t="shared" si="391"/>
        <v/>
      </c>
      <c r="J2492" s="92" t="str">
        <f t="shared" si="392"/>
        <v/>
      </c>
      <c r="K2492" s="92" t="str">
        <f t="shared" si="393"/>
        <v/>
      </c>
      <c r="L2492" s="92" t="str">
        <f t="shared" si="394"/>
        <v/>
      </c>
      <c r="M2492" s="95" t="str">
        <f>IF(A2492&lt;&gt;"",IF(MID(C2492,1,1)="c",SigmaEpsConcrete(I2492,$AN$30:$AN$33,$AR$30:$AR$33,$AS$26,$AS$27,$AS$28,$AQ$20,$AU$19),""),"")</f>
        <v/>
      </c>
      <c r="N2492" s="95" t="str">
        <f>IF(A2492&lt;&gt;"",IF(MID(C2492,1,1)="r",SigmaEpsReinf(J2492,$AS$42:$AS$43,$AS$41,$AS$39,$AS$40,$AQ$38),""),"")</f>
        <v/>
      </c>
      <c r="Q2492" s="92" t="str">
        <f t="shared" si="396"/>
        <v/>
      </c>
      <c r="R2492" s="92" t="str">
        <f t="shared" si="397"/>
        <v/>
      </c>
      <c r="U2492" s="5"/>
      <c r="V2492" s="5"/>
      <c r="W2492" s="94" t="str">
        <f t="shared" si="395"/>
        <v/>
      </c>
      <c r="X2492" s="94" t="str">
        <f t="shared" si="398"/>
        <v/>
      </c>
      <c r="Y2492" s="5"/>
      <c r="BK2492" s="8"/>
      <c r="BL2492" s="5"/>
      <c r="BM2492" s="5"/>
      <c r="BN2492" s="5"/>
      <c r="BO2492" s="5"/>
      <c r="BP2492" s="1"/>
      <c r="BQ2492" s="1"/>
      <c r="BR2492" s="1"/>
      <c r="BS2492" s="1"/>
      <c r="BT2492" s="1"/>
      <c r="BU2492" s="4"/>
      <c r="BV2492" s="1"/>
      <c r="BW2492" s="3"/>
      <c r="BX2492" s="4"/>
      <c r="BY2492" s="5"/>
      <c r="BZ2492" s="5"/>
      <c r="CA2492" s="5"/>
      <c r="CB2492" s="5"/>
      <c r="CC2492" s="5"/>
      <c r="CD2492" s="43"/>
    </row>
    <row r="2493" spans="1:82" x14ac:dyDescent="0.25">
      <c r="A2493" s="8"/>
      <c r="B2493" s="5"/>
      <c r="C2493" s="5"/>
      <c r="D2493" s="5"/>
      <c r="E2493" s="5"/>
      <c r="F2493" s="94" t="str">
        <f t="shared" si="389"/>
        <v/>
      </c>
      <c r="G2493" s="94" t="str">
        <f t="shared" si="390"/>
        <v/>
      </c>
      <c r="H2493" s="127" t="str">
        <f>IF(A2493&lt;&gt;"",IF(MID(C2493,1,1)="c",$AS$26,IF(MID(C2493,1,1)="r",$AS$41,IF(MID(C2493,1,1)="p",#REF!,#REF!))),"")</f>
        <v/>
      </c>
      <c r="I2493" s="92" t="str">
        <f t="shared" si="391"/>
        <v/>
      </c>
      <c r="J2493" s="92" t="str">
        <f t="shared" si="392"/>
        <v/>
      </c>
      <c r="K2493" s="92" t="str">
        <f t="shared" si="393"/>
        <v/>
      </c>
      <c r="L2493" s="92" t="str">
        <f t="shared" si="394"/>
        <v/>
      </c>
      <c r="M2493" s="95" t="str">
        <f>IF(A2493&lt;&gt;"",IF(MID(C2493,1,1)="c",SigmaEpsConcrete(I2493,$AN$30:$AN$33,$AR$30:$AR$33,$AS$26,$AS$27,$AS$28,$AQ$20,$AU$19),""),"")</f>
        <v/>
      </c>
      <c r="N2493" s="95" t="str">
        <f>IF(A2493&lt;&gt;"",IF(MID(C2493,1,1)="r",SigmaEpsReinf(J2493,$AS$42:$AS$43,$AS$41,$AS$39,$AS$40,$AQ$38),""),"")</f>
        <v/>
      </c>
      <c r="Q2493" s="92" t="str">
        <f t="shared" si="396"/>
        <v/>
      </c>
      <c r="R2493" s="92" t="str">
        <f t="shared" si="397"/>
        <v/>
      </c>
      <c r="U2493" s="5"/>
      <c r="V2493" s="5"/>
      <c r="W2493" s="94" t="str">
        <f t="shared" si="395"/>
        <v/>
      </c>
      <c r="X2493" s="94" t="str">
        <f t="shared" si="398"/>
        <v/>
      </c>
      <c r="Y2493" s="5"/>
      <c r="BK2493" s="8"/>
      <c r="BL2493" s="5"/>
      <c r="BM2493" s="5"/>
      <c r="BN2493" s="5"/>
      <c r="BO2493" s="5"/>
      <c r="BP2493" s="1"/>
      <c r="BQ2493" s="1"/>
      <c r="BR2493" s="1"/>
      <c r="BS2493" s="1"/>
      <c r="BT2493" s="1"/>
      <c r="BU2493" s="4"/>
      <c r="BV2493" s="1"/>
      <c r="BW2493" s="3"/>
      <c r="BX2493" s="4"/>
      <c r="BY2493" s="5"/>
      <c r="BZ2493" s="5"/>
      <c r="CA2493" s="5"/>
      <c r="CB2493" s="5"/>
      <c r="CC2493" s="5"/>
      <c r="CD2493" s="43"/>
    </row>
    <row r="2494" spans="1:82" x14ac:dyDescent="0.25">
      <c r="A2494" s="8"/>
      <c r="B2494" s="5"/>
      <c r="C2494" s="5"/>
      <c r="D2494" s="5"/>
      <c r="E2494" s="5"/>
      <c r="F2494" s="94" t="str">
        <f t="shared" si="389"/>
        <v/>
      </c>
      <c r="G2494" s="94" t="str">
        <f t="shared" si="390"/>
        <v/>
      </c>
      <c r="H2494" s="127" t="str">
        <f>IF(A2494&lt;&gt;"",IF(MID(C2494,1,1)="c",$AS$26,IF(MID(C2494,1,1)="r",$AS$41,IF(MID(C2494,1,1)="p",#REF!,#REF!))),"")</f>
        <v/>
      </c>
      <c r="I2494" s="92" t="str">
        <f t="shared" si="391"/>
        <v/>
      </c>
      <c r="J2494" s="92" t="str">
        <f t="shared" si="392"/>
        <v/>
      </c>
      <c r="K2494" s="92" t="str">
        <f t="shared" si="393"/>
        <v/>
      </c>
      <c r="L2494" s="92" t="str">
        <f t="shared" si="394"/>
        <v/>
      </c>
      <c r="M2494" s="95" t="str">
        <f>IF(A2494&lt;&gt;"",IF(MID(C2494,1,1)="c",SigmaEpsConcrete(I2494,$AN$30:$AN$33,$AR$30:$AR$33,$AS$26,$AS$27,$AS$28,$AQ$20,$AU$19),""),"")</f>
        <v/>
      </c>
      <c r="N2494" s="95" t="str">
        <f>IF(A2494&lt;&gt;"",IF(MID(C2494,1,1)="r",SigmaEpsReinf(J2494,$AS$42:$AS$43,$AS$41,$AS$39,$AS$40,$AQ$38),""),"")</f>
        <v/>
      </c>
      <c r="Q2494" s="92" t="str">
        <f t="shared" si="396"/>
        <v/>
      </c>
      <c r="R2494" s="92" t="str">
        <f t="shared" si="397"/>
        <v/>
      </c>
      <c r="U2494" s="5"/>
      <c r="V2494" s="5"/>
      <c r="W2494" s="94" t="str">
        <f t="shared" si="395"/>
        <v/>
      </c>
      <c r="X2494" s="94" t="str">
        <f t="shared" si="398"/>
        <v/>
      </c>
      <c r="Y2494" s="5"/>
      <c r="BK2494" s="8"/>
      <c r="BL2494" s="5"/>
      <c r="BM2494" s="5"/>
      <c r="BN2494" s="5"/>
      <c r="BO2494" s="5"/>
      <c r="BP2494" s="1"/>
      <c r="BQ2494" s="1"/>
      <c r="BR2494" s="1"/>
      <c r="BS2494" s="1"/>
      <c r="BT2494" s="1"/>
      <c r="BU2494" s="4"/>
      <c r="BV2494" s="1"/>
      <c r="BW2494" s="3"/>
      <c r="BX2494" s="4"/>
      <c r="BY2494" s="5"/>
      <c r="BZ2494" s="5"/>
      <c r="CA2494" s="5"/>
      <c r="CB2494" s="5"/>
      <c r="CC2494" s="5"/>
      <c r="CD2494" s="43"/>
    </row>
    <row r="2495" spans="1:82" x14ac:dyDescent="0.25">
      <c r="A2495" s="8"/>
      <c r="B2495" s="5"/>
      <c r="C2495" s="5"/>
      <c r="D2495" s="5"/>
      <c r="E2495" s="5"/>
      <c r="F2495" s="94" t="str">
        <f t="shared" si="389"/>
        <v/>
      </c>
      <c r="G2495" s="94" t="str">
        <f t="shared" si="390"/>
        <v/>
      </c>
      <c r="H2495" s="127" t="str">
        <f>IF(A2495&lt;&gt;"",IF(MID(C2495,1,1)="c",$AS$26,IF(MID(C2495,1,1)="r",$AS$41,IF(MID(C2495,1,1)="p",#REF!,#REF!))),"")</f>
        <v/>
      </c>
      <c r="I2495" s="92" t="str">
        <f t="shared" si="391"/>
        <v/>
      </c>
      <c r="J2495" s="92" t="str">
        <f t="shared" si="392"/>
        <v/>
      </c>
      <c r="K2495" s="92" t="str">
        <f t="shared" si="393"/>
        <v/>
      </c>
      <c r="L2495" s="92" t="str">
        <f t="shared" si="394"/>
        <v/>
      </c>
      <c r="M2495" s="95" t="str">
        <f>IF(A2495&lt;&gt;"",IF(MID(C2495,1,1)="c",SigmaEpsConcrete(I2495,$AN$30:$AN$33,$AR$30:$AR$33,$AS$26,$AS$27,$AS$28,$AQ$20,$AU$19),""),"")</f>
        <v/>
      </c>
      <c r="N2495" s="95" t="str">
        <f>IF(A2495&lt;&gt;"",IF(MID(C2495,1,1)="r",SigmaEpsReinf(J2495,$AS$42:$AS$43,$AS$41,$AS$39,$AS$40,$AQ$38),""),"")</f>
        <v/>
      </c>
      <c r="Q2495" s="92" t="str">
        <f t="shared" si="396"/>
        <v/>
      </c>
      <c r="R2495" s="92" t="str">
        <f t="shared" si="397"/>
        <v/>
      </c>
      <c r="U2495" s="5"/>
      <c r="V2495" s="5"/>
      <c r="W2495" s="94" t="str">
        <f t="shared" si="395"/>
        <v/>
      </c>
      <c r="X2495" s="94" t="str">
        <f t="shared" si="398"/>
        <v/>
      </c>
      <c r="Y2495" s="5"/>
      <c r="BK2495" s="8"/>
      <c r="BL2495" s="5"/>
      <c r="BM2495" s="5"/>
      <c r="BN2495" s="5"/>
      <c r="BO2495" s="5"/>
      <c r="BP2495" s="1"/>
      <c r="BQ2495" s="1"/>
      <c r="BR2495" s="1"/>
      <c r="BS2495" s="1"/>
      <c r="BT2495" s="1"/>
      <c r="BU2495" s="4"/>
      <c r="BV2495" s="1"/>
      <c r="BW2495" s="3"/>
      <c r="BX2495" s="4"/>
      <c r="BY2495" s="5"/>
      <c r="BZ2495" s="5"/>
      <c r="CA2495" s="5"/>
      <c r="CB2495" s="5"/>
      <c r="CC2495" s="5"/>
      <c r="CD2495" s="43"/>
    </row>
    <row r="2496" spans="1:82" x14ac:dyDescent="0.25">
      <c r="A2496" s="8"/>
      <c r="B2496" s="5"/>
      <c r="C2496" s="5"/>
      <c r="D2496" s="5"/>
      <c r="E2496" s="5"/>
      <c r="F2496" s="94" t="str">
        <f t="shared" si="389"/>
        <v/>
      </c>
      <c r="G2496" s="94" t="str">
        <f t="shared" si="390"/>
        <v/>
      </c>
      <c r="H2496" s="127" t="str">
        <f>IF(A2496&lt;&gt;"",IF(MID(C2496,1,1)="c",$AS$26,IF(MID(C2496,1,1)="r",$AS$41,IF(MID(C2496,1,1)="p",#REF!,#REF!))),"")</f>
        <v/>
      </c>
      <c r="I2496" s="92" t="str">
        <f t="shared" si="391"/>
        <v/>
      </c>
      <c r="J2496" s="92" t="str">
        <f t="shared" si="392"/>
        <v/>
      </c>
      <c r="K2496" s="92" t="str">
        <f t="shared" si="393"/>
        <v/>
      </c>
      <c r="L2496" s="92" t="str">
        <f t="shared" si="394"/>
        <v/>
      </c>
      <c r="M2496" s="95" t="str">
        <f>IF(A2496&lt;&gt;"",IF(MID(C2496,1,1)="c",SigmaEpsConcrete(I2496,$AN$30:$AN$33,$AR$30:$AR$33,$AS$26,$AS$27,$AS$28,$AQ$20,$AU$19),""),"")</f>
        <v/>
      </c>
      <c r="N2496" s="95" t="str">
        <f>IF(A2496&lt;&gt;"",IF(MID(C2496,1,1)="r",SigmaEpsReinf(J2496,$AS$42:$AS$43,$AS$41,$AS$39,$AS$40,$AQ$38),""),"")</f>
        <v/>
      </c>
      <c r="Q2496" s="92" t="str">
        <f t="shared" si="396"/>
        <v/>
      </c>
      <c r="R2496" s="92" t="str">
        <f t="shared" si="397"/>
        <v/>
      </c>
      <c r="U2496" s="5"/>
      <c r="V2496" s="5"/>
      <c r="W2496" s="94" t="str">
        <f t="shared" si="395"/>
        <v/>
      </c>
      <c r="X2496" s="94" t="str">
        <f t="shared" si="398"/>
        <v/>
      </c>
      <c r="Y2496" s="5"/>
      <c r="BK2496" s="8"/>
      <c r="BL2496" s="5"/>
      <c r="BM2496" s="5"/>
      <c r="BN2496" s="5"/>
      <c r="BO2496" s="5"/>
      <c r="BP2496" s="1"/>
      <c r="BQ2496" s="1"/>
      <c r="BR2496" s="1"/>
      <c r="BS2496" s="1"/>
      <c r="BT2496" s="1"/>
      <c r="BU2496" s="4"/>
      <c r="BV2496" s="1"/>
      <c r="BW2496" s="3"/>
      <c r="BX2496" s="4"/>
      <c r="BY2496" s="5"/>
      <c r="BZ2496" s="5"/>
      <c r="CA2496" s="5"/>
      <c r="CB2496" s="5"/>
      <c r="CC2496" s="5"/>
      <c r="CD2496" s="43"/>
    </row>
    <row r="2497" spans="1:82" x14ac:dyDescent="0.25">
      <c r="A2497" s="8"/>
      <c r="B2497" s="5"/>
      <c r="C2497" s="5"/>
      <c r="D2497" s="5"/>
      <c r="E2497" s="5"/>
      <c r="F2497" s="94" t="str">
        <f t="shared" si="389"/>
        <v/>
      </c>
      <c r="G2497" s="94" t="str">
        <f t="shared" si="390"/>
        <v/>
      </c>
      <c r="H2497" s="127" t="str">
        <f>IF(A2497&lt;&gt;"",IF(MID(C2497,1,1)="c",$AS$26,IF(MID(C2497,1,1)="r",$AS$41,IF(MID(C2497,1,1)="p",#REF!,#REF!))),"")</f>
        <v/>
      </c>
      <c r="I2497" s="92" t="str">
        <f t="shared" si="391"/>
        <v/>
      </c>
      <c r="J2497" s="92" t="str">
        <f t="shared" si="392"/>
        <v/>
      </c>
      <c r="K2497" s="92" t="str">
        <f t="shared" si="393"/>
        <v/>
      </c>
      <c r="L2497" s="92" t="str">
        <f t="shared" si="394"/>
        <v/>
      </c>
      <c r="M2497" s="95" t="str">
        <f>IF(A2497&lt;&gt;"",IF(MID(C2497,1,1)="c",SigmaEpsConcrete(I2497,$AN$30:$AN$33,$AR$30:$AR$33,$AS$26,$AS$27,$AS$28,$AQ$20,$AU$19),""),"")</f>
        <v/>
      </c>
      <c r="N2497" s="95" t="str">
        <f>IF(A2497&lt;&gt;"",IF(MID(C2497,1,1)="r",SigmaEpsReinf(J2497,$AS$42:$AS$43,$AS$41,$AS$39,$AS$40,$AQ$38),""),"")</f>
        <v/>
      </c>
      <c r="Q2497" s="92" t="str">
        <f t="shared" si="396"/>
        <v/>
      </c>
      <c r="R2497" s="92" t="str">
        <f t="shared" si="397"/>
        <v/>
      </c>
      <c r="U2497" s="5"/>
      <c r="V2497" s="5"/>
      <c r="W2497" s="94" t="str">
        <f t="shared" si="395"/>
        <v/>
      </c>
      <c r="X2497" s="94" t="str">
        <f t="shared" si="398"/>
        <v/>
      </c>
      <c r="Y2497" s="5"/>
      <c r="BK2497" s="8"/>
      <c r="BL2497" s="5"/>
      <c r="BM2497" s="5"/>
      <c r="BN2497" s="5"/>
      <c r="BO2497" s="5"/>
      <c r="BP2497" s="1"/>
      <c r="BQ2497" s="1"/>
      <c r="BR2497" s="1"/>
      <c r="BS2497" s="1"/>
      <c r="BT2497" s="1"/>
      <c r="BU2497" s="4"/>
      <c r="BV2497" s="1"/>
      <c r="BW2497" s="3"/>
      <c r="BX2497" s="4"/>
      <c r="BY2497" s="5"/>
      <c r="BZ2497" s="5"/>
      <c r="CA2497" s="5"/>
      <c r="CB2497" s="5"/>
      <c r="CC2497" s="5"/>
      <c r="CD2497" s="43"/>
    </row>
    <row r="2498" spans="1:82" x14ac:dyDescent="0.25">
      <c r="A2498" s="8"/>
      <c r="B2498" s="5"/>
      <c r="C2498" s="5"/>
      <c r="D2498" s="5"/>
      <c r="E2498" s="5"/>
      <c r="F2498" s="94" t="str">
        <f t="shared" si="389"/>
        <v/>
      </c>
      <c r="G2498" s="94" t="str">
        <f t="shared" si="390"/>
        <v/>
      </c>
      <c r="H2498" s="127" t="str">
        <f>IF(A2498&lt;&gt;"",IF(MID(C2498,1,1)="c",$AS$26,IF(MID(C2498,1,1)="r",$AS$41,IF(MID(C2498,1,1)="p",#REF!,#REF!))),"")</f>
        <v/>
      </c>
      <c r="I2498" s="92" t="str">
        <f t="shared" si="391"/>
        <v/>
      </c>
      <c r="J2498" s="92" t="str">
        <f t="shared" si="392"/>
        <v/>
      </c>
      <c r="K2498" s="92" t="str">
        <f t="shared" si="393"/>
        <v/>
      </c>
      <c r="L2498" s="92" t="str">
        <f t="shared" si="394"/>
        <v/>
      </c>
      <c r="M2498" s="95" t="str">
        <f>IF(A2498&lt;&gt;"",IF(MID(C2498,1,1)="c",SigmaEpsConcrete(I2498,$AN$30:$AN$33,$AR$30:$AR$33,$AS$26,$AS$27,$AS$28,$AQ$20,$AU$19),""),"")</f>
        <v/>
      </c>
      <c r="N2498" s="95" t="str">
        <f>IF(A2498&lt;&gt;"",IF(MID(C2498,1,1)="r",SigmaEpsReinf(J2498,$AS$42:$AS$43,$AS$41,$AS$39,$AS$40,$AQ$38),""),"")</f>
        <v/>
      </c>
      <c r="Q2498" s="92" t="str">
        <f t="shared" si="396"/>
        <v/>
      </c>
      <c r="R2498" s="92" t="str">
        <f t="shared" si="397"/>
        <v/>
      </c>
      <c r="U2498" s="5"/>
      <c r="V2498" s="5"/>
      <c r="W2498" s="94" t="str">
        <f t="shared" si="395"/>
        <v/>
      </c>
      <c r="X2498" s="94" t="str">
        <f t="shared" si="398"/>
        <v/>
      </c>
      <c r="Y2498" s="5"/>
      <c r="BK2498" s="8"/>
      <c r="BL2498" s="5"/>
      <c r="BM2498" s="5"/>
      <c r="BN2498" s="5"/>
      <c r="BO2498" s="5"/>
      <c r="BP2498" s="1"/>
      <c r="BQ2498" s="1"/>
      <c r="BR2498" s="1"/>
      <c r="BS2498" s="1"/>
      <c r="BT2498" s="1"/>
      <c r="BU2498" s="4"/>
      <c r="BV2498" s="1"/>
      <c r="BW2498" s="3"/>
      <c r="BX2498" s="4"/>
      <c r="BY2498" s="5"/>
      <c r="BZ2498" s="5"/>
      <c r="CA2498" s="5"/>
      <c r="CB2498" s="5"/>
      <c r="CC2498" s="5"/>
      <c r="CD2498" s="43"/>
    </row>
    <row r="2499" spans="1:82" x14ac:dyDescent="0.25">
      <c r="A2499" s="8"/>
      <c r="B2499" s="5"/>
      <c r="C2499" s="5"/>
      <c r="D2499" s="5"/>
      <c r="E2499" s="5"/>
      <c r="F2499" s="94" t="str">
        <f t="shared" si="389"/>
        <v/>
      </c>
      <c r="G2499" s="94" t="str">
        <f t="shared" si="390"/>
        <v/>
      </c>
      <c r="H2499" s="127" t="str">
        <f>IF(A2499&lt;&gt;"",IF(MID(C2499,1,1)="c",$AS$26,IF(MID(C2499,1,1)="r",$AS$41,IF(MID(C2499,1,1)="p",#REF!,#REF!))),"")</f>
        <v/>
      </c>
      <c r="I2499" s="92" t="str">
        <f t="shared" si="391"/>
        <v/>
      </c>
      <c r="J2499" s="92" t="str">
        <f t="shared" si="392"/>
        <v/>
      </c>
      <c r="K2499" s="92" t="str">
        <f t="shared" si="393"/>
        <v/>
      </c>
      <c r="L2499" s="92" t="str">
        <f t="shared" si="394"/>
        <v/>
      </c>
      <c r="M2499" s="95" t="str">
        <f>IF(A2499&lt;&gt;"",IF(MID(C2499,1,1)="c",SigmaEpsConcrete(I2499,$AN$30:$AN$33,$AR$30:$AR$33,$AS$26,$AS$27,$AS$28,$AQ$20,$AU$19),""),"")</f>
        <v/>
      </c>
      <c r="N2499" s="95" t="str">
        <f>IF(A2499&lt;&gt;"",IF(MID(C2499,1,1)="r",SigmaEpsReinf(J2499,$AS$42:$AS$43,$AS$41,$AS$39,$AS$40,$AQ$38),""),"")</f>
        <v/>
      </c>
      <c r="Q2499" s="92" t="str">
        <f t="shared" si="396"/>
        <v/>
      </c>
      <c r="R2499" s="92" t="str">
        <f t="shared" si="397"/>
        <v/>
      </c>
      <c r="U2499" s="5"/>
      <c r="V2499" s="5"/>
      <c r="W2499" s="94" t="str">
        <f t="shared" si="395"/>
        <v/>
      </c>
      <c r="X2499" s="94" t="str">
        <f t="shared" si="398"/>
        <v/>
      </c>
      <c r="Y2499" s="5"/>
      <c r="BK2499" s="8"/>
      <c r="BL2499" s="5"/>
      <c r="BM2499" s="5"/>
      <c r="BN2499" s="5"/>
      <c r="BO2499" s="5"/>
      <c r="BP2499" s="1"/>
      <c r="BQ2499" s="1"/>
      <c r="BR2499" s="1"/>
      <c r="BS2499" s="1"/>
      <c r="BT2499" s="1"/>
      <c r="BU2499" s="4"/>
      <c r="BV2499" s="1"/>
      <c r="BW2499" s="3"/>
      <c r="BX2499" s="4"/>
      <c r="BY2499" s="5"/>
      <c r="BZ2499" s="5"/>
      <c r="CA2499" s="5"/>
      <c r="CB2499" s="5"/>
      <c r="CC2499" s="5"/>
      <c r="CD2499" s="43"/>
    </row>
    <row r="2500" spans="1:82" x14ac:dyDescent="0.25">
      <c r="A2500" s="8"/>
      <c r="B2500" s="5"/>
      <c r="C2500" s="5"/>
      <c r="D2500" s="5"/>
      <c r="E2500" s="5"/>
      <c r="F2500" s="94" t="str">
        <f t="shared" si="389"/>
        <v/>
      </c>
      <c r="G2500" s="94" t="str">
        <f t="shared" si="390"/>
        <v/>
      </c>
      <c r="H2500" s="127" t="str">
        <f>IF(A2500&lt;&gt;"",IF(MID(C2500,1,1)="c",$AS$26,IF(MID(C2500,1,1)="r",$AS$41,IF(MID(C2500,1,1)="p",#REF!,#REF!))),"")</f>
        <v/>
      </c>
      <c r="I2500" s="92" t="str">
        <f t="shared" si="391"/>
        <v/>
      </c>
      <c r="J2500" s="92" t="str">
        <f t="shared" si="392"/>
        <v/>
      </c>
      <c r="K2500" s="92" t="str">
        <f t="shared" si="393"/>
        <v/>
      </c>
      <c r="L2500" s="92" t="str">
        <f t="shared" si="394"/>
        <v/>
      </c>
      <c r="M2500" s="95" t="str">
        <f>IF(A2500&lt;&gt;"",IF(MID(C2500,1,1)="c",SigmaEpsConcrete(I2500,$AN$30:$AN$33,$AR$30:$AR$33,$AS$26,$AS$27,$AS$28,$AQ$20,$AU$19),""),"")</f>
        <v/>
      </c>
      <c r="N2500" s="95" t="str">
        <f>IF(A2500&lt;&gt;"",IF(MID(C2500,1,1)="r",SigmaEpsReinf(J2500,$AS$42:$AS$43,$AS$41,$AS$39,$AS$40,$AQ$38),""),"")</f>
        <v/>
      </c>
      <c r="Q2500" s="92" t="str">
        <f t="shared" si="396"/>
        <v/>
      </c>
      <c r="R2500" s="92" t="str">
        <f t="shared" si="397"/>
        <v/>
      </c>
      <c r="U2500" s="5"/>
      <c r="V2500" s="5"/>
      <c r="W2500" s="94" t="str">
        <f t="shared" si="395"/>
        <v/>
      </c>
      <c r="X2500" s="94" t="str">
        <f t="shared" si="398"/>
        <v/>
      </c>
      <c r="Y2500" s="5"/>
      <c r="BK2500" s="8"/>
      <c r="BL2500" s="5"/>
      <c r="BM2500" s="5"/>
      <c r="BN2500" s="5"/>
      <c r="BO2500" s="5"/>
      <c r="BP2500" s="1"/>
      <c r="BQ2500" s="1"/>
      <c r="BR2500" s="1"/>
      <c r="BS2500" s="1"/>
      <c r="BT2500" s="1"/>
      <c r="BU2500" s="4"/>
      <c r="BV2500" s="1"/>
      <c r="BW2500" s="3"/>
      <c r="BX2500" s="4"/>
      <c r="BY2500" s="5"/>
      <c r="BZ2500" s="5"/>
      <c r="CA2500" s="5"/>
      <c r="CB2500" s="5"/>
      <c r="CC2500" s="5"/>
      <c r="CD2500" s="43"/>
    </row>
    <row r="2501" spans="1:82" x14ac:dyDescent="0.25">
      <c r="A2501" s="8"/>
      <c r="B2501" s="5"/>
      <c r="C2501" s="5"/>
      <c r="D2501" s="5"/>
      <c r="E2501" s="5"/>
      <c r="F2501" s="94" t="str">
        <f t="shared" si="389"/>
        <v/>
      </c>
      <c r="G2501" s="94" t="str">
        <f t="shared" si="390"/>
        <v/>
      </c>
      <c r="H2501" s="127" t="str">
        <f>IF(A2501&lt;&gt;"",IF(MID(C2501,1,1)="c",$AS$26,IF(MID(C2501,1,1)="r",$AS$41,IF(MID(C2501,1,1)="p",#REF!,#REF!))),"")</f>
        <v/>
      </c>
      <c r="I2501" s="92" t="str">
        <f t="shared" si="391"/>
        <v/>
      </c>
      <c r="J2501" s="92" t="str">
        <f t="shared" si="392"/>
        <v/>
      </c>
      <c r="K2501" s="92" t="str">
        <f t="shared" si="393"/>
        <v/>
      </c>
      <c r="L2501" s="92" t="str">
        <f t="shared" si="394"/>
        <v/>
      </c>
      <c r="M2501" s="95" t="str">
        <f>IF(A2501&lt;&gt;"",IF(MID(C2501,1,1)="c",SigmaEpsConcrete(I2501,$AN$30:$AN$33,$AR$30:$AR$33,$AS$26,$AS$27,$AS$28,$AQ$20,$AU$19),""),"")</f>
        <v/>
      </c>
      <c r="N2501" s="95" t="str">
        <f>IF(A2501&lt;&gt;"",IF(MID(C2501,1,1)="r",SigmaEpsReinf(J2501,$AS$42:$AS$43,$AS$41,$AS$39,$AS$40,$AQ$38),""),"")</f>
        <v/>
      </c>
      <c r="Q2501" s="92" t="str">
        <f t="shared" si="396"/>
        <v/>
      </c>
      <c r="R2501" s="92" t="str">
        <f t="shared" si="397"/>
        <v/>
      </c>
      <c r="U2501" s="5"/>
      <c r="V2501" s="5"/>
      <c r="W2501" s="94" t="str">
        <f t="shared" si="395"/>
        <v/>
      </c>
      <c r="X2501" s="94" t="str">
        <f t="shared" si="398"/>
        <v/>
      </c>
      <c r="Y2501" s="5"/>
      <c r="BK2501" s="8"/>
      <c r="BL2501" s="5"/>
      <c r="BM2501" s="5"/>
      <c r="BN2501" s="5"/>
      <c r="BO2501" s="5"/>
      <c r="BP2501" s="1"/>
      <c r="BQ2501" s="1"/>
      <c r="BR2501" s="1"/>
      <c r="BS2501" s="1"/>
      <c r="BT2501" s="1"/>
      <c r="BU2501" s="4"/>
      <c r="BV2501" s="1"/>
      <c r="BW2501" s="3"/>
      <c r="BX2501" s="4"/>
      <c r="BY2501" s="5"/>
      <c r="BZ2501" s="5"/>
      <c r="CA2501" s="5"/>
      <c r="CB2501" s="5"/>
      <c r="CC2501" s="5"/>
      <c r="CD2501" s="43"/>
    </row>
    <row r="2502" spans="1:82" x14ac:dyDescent="0.25">
      <c r="A2502" s="8"/>
      <c r="B2502" s="5"/>
      <c r="C2502" s="5"/>
      <c r="D2502" s="5"/>
      <c r="E2502" s="5"/>
      <c r="F2502" s="94" t="str">
        <f t="shared" si="389"/>
        <v/>
      </c>
      <c r="G2502" s="94" t="str">
        <f t="shared" si="390"/>
        <v/>
      </c>
      <c r="H2502" s="127" t="str">
        <f>IF(A2502&lt;&gt;"",IF(MID(C2502,1,1)="c",$AS$26,IF(MID(C2502,1,1)="r",$AS$41,IF(MID(C2502,1,1)="p",#REF!,#REF!))),"")</f>
        <v/>
      </c>
      <c r="I2502" s="92" t="str">
        <f t="shared" si="391"/>
        <v/>
      </c>
      <c r="J2502" s="92" t="str">
        <f t="shared" si="392"/>
        <v/>
      </c>
      <c r="K2502" s="92" t="str">
        <f t="shared" si="393"/>
        <v/>
      </c>
      <c r="L2502" s="92" t="str">
        <f t="shared" si="394"/>
        <v/>
      </c>
      <c r="M2502" s="95" t="str">
        <f>IF(A2502&lt;&gt;"",IF(MID(C2502,1,1)="c",SigmaEpsConcrete(I2502,$AN$30:$AN$33,$AR$30:$AR$33,$AS$26,$AS$27,$AS$28,$AQ$20,$AU$19),""),"")</f>
        <v/>
      </c>
      <c r="N2502" s="95" t="str">
        <f>IF(A2502&lt;&gt;"",IF(MID(C2502,1,1)="r",SigmaEpsReinf(J2502,$AS$42:$AS$43,$AS$41,$AS$39,$AS$40,$AQ$38),""),"")</f>
        <v/>
      </c>
      <c r="Q2502" s="92" t="str">
        <f t="shared" si="396"/>
        <v/>
      </c>
      <c r="R2502" s="92" t="str">
        <f t="shared" si="397"/>
        <v/>
      </c>
      <c r="U2502" s="5"/>
      <c r="V2502" s="5"/>
      <c r="W2502" s="94" t="str">
        <f t="shared" si="395"/>
        <v/>
      </c>
      <c r="X2502" s="94" t="str">
        <f t="shared" si="398"/>
        <v/>
      </c>
      <c r="Y2502" s="5"/>
      <c r="BK2502" s="8"/>
      <c r="BL2502" s="5"/>
      <c r="BM2502" s="5"/>
      <c r="BN2502" s="5"/>
      <c r="BO2502" s="5"/>
      <c r="BP2502" s="1"/>
      <c r="BQ2502" s="1"/>
      <c r="BR2502" s="1"/>
      <c r="BS2502" s="1"/>
      <c r="BT2502" s="1"/>
      <c r="BU2502" s="4"/>
      <c r="BV2502" s="1"/>
      <c r="BW2502" s="3"/>
      <c r="BX2502" s="4"/>
      <c r="BY2502" s="5"/>
      <c r="BZ2502" s="5"/>
      <c r="CA2502" s="5"/>
      <c r="CB2502" s="5"/>
      <c r="CC2502" s="5"/>
      <c r="CD2502" s="43"/>
    </row>
    <row r="2503" spans="1:82" x14ac:dyDescent="0.25">
      <c r="A2503" s="8"/>
      <c r="B2503" s="5"/>
      <c r="C2503" s="5"/>
      <c r="D2503" s="5"/>
      <c r="E2503" s="5"/>
      <c r="F2503" s="94" t="str">
        <f t="shared" si="389"/>
        <v/>
      </c>
      <c r="G2503" s="94" t="str">
        <f t="shared" si="390"/>
        <v/>
      </c>
      <c r="H2503" s="127" t="str">
        <f>IF(A2503&lt;&gt;"",IF(MID(C2503,1,1)="c",$AS$26,IF(MID(C2503,1,1)="r",$AS$41,IF(MID(C2503,1,1)="p",#REF!,#REF!))),"")</f>
        <v/>
      </c>
      <c r="I2503" s="92" t="str">
        <f t="shared" si="391"/>
        <v/>
      </c>
      <c r="J2503" s="92" t="str">
        <f t="shared" si="392"/>
        <v/>
      </c>
      <c r="K2503" s="92" t="str">
        <f t="shared" si="393"/>
        <v/>
      </c>
      <c r="L2503" s="92" t="str">
        <f t="shared" si="394"/>
        <v/>
      </c>
      <c r="M2503" s="95" t="str">
        <f>IF(A2503&lt;&gt;"",IF(MID(C2503,1,1)="c",SigmaEpsConcrete(I2503,$AN$30:$AN$33,$AR$30:$AR$33,$AS$26,$AS$27,$AS$28,$AQ$20,$AU$19),""),"")</f>
        <v/>
      </c>
      <c r="N2503" s="95" t="str">
        <f>IF(A2503&lt;&gt;"",IF(MID(C2503,1,1)="r",SigmaEpsReinf(J2503,$AS$42:$AS$43,$AS$41,$AS$39,$AS$40,$AQ$38),""),"")</f>
        <v/>
      </c>
      <c r="Q2503" s="92" t="str">
        <f t="shared" si="396"/>
        <v/>
      </c>
      <c r="R2503" s="92" t="str">
        <f t="shared" si="397"/>
        <v/>
      </c>
      <c r="U2503" s="5"/>
      <c r="V2503" s="5"/>
      <c r="W2503" s="94" t="str">
        <f t="shared" si="395"/>
        <v/>
      </c>
      <c r="X2503" s="94" t="str">
        <f t="shared" si="398"/>
        <v/>
      </c>
      <c r="Y2503" s="5"/>
      <c r="BK2503" s="8"/>
      <c r="BL2503" s="5"/>
      <c r="BM2503" s="5"/>
      <c r="BN2503" s="5"/>
      <c r="BO2503" s="5"/>
      <c r="BP2503" s="1"/>
      <c r="BQ2503" s="1"/>
      <c r="BR2503" s="1"/>
      <c r="BS2503" s="1"/>
      <c r="BT2503" s="1"/>
      <c r="BU2503" s="4"/>
      <c r="BV2503" s="1"/>
      <c r="BW2503" s="3"/>
      <c r="BX2503" s="4"/>
      <c r="BY2503" s="5"/>
      <c r="BZ2503" s="5"/>
      <c r="CA2503" s="5"/>
      <c r="CB2503" s="5"/>
      <c r="CC2503" s="5"/>
      <c r="CD2503" s="43"/>
    </row>
    <row r="2504" spans="1:82" x14ac:dyDescent="0.25">
      <c r="A2504" s="8"/>
      <c r="B2504" s="5"/>
      <c r="C2504" s="5"/>
      <c r="D2504" s="5"/>
      <c r="E2504" s="5"/>
      <c r="F2504" s="94" t="str">
        <f t="shared" si="389"/>
        <v/>
      </c>
      <c r="G2504" s="94" t="str">
        <f t="shared" si="390"/>
        <v/>
      </c>
      <c r="H2504" s="127" t="str">
        <f>IF(A2504&lt;&gt;"",IF(MID(C2504,1,1)="c",$AS$26,IF(MID(C2504,1,1)="r",$AS$41,IF(MID(C2504,1,1)="p",#REF!,#REF!))),"")</f>
        <v/>
      </c>
      <c r="I2504" s="92" t="str">
        <f t="shared" si="391"/>
        <v/>
      </c>
      <c r="J2504" s="92" t="str">
        <f t="shared" si="392"/>
        <v/>
      </c>
      <c r="K2504" s="92" t="str">
        <f t="shared" si="393"/>
        <v/>
      </c>
      <c r="L2504" s="92" t="str">
        <f t="shared" si="394"/>
        <v/>
      </c>
      <c r="M2504" s="95" t="str">
        <f>IF(A2504&lt;&gt;"",IF(MID(C2504,1,1)="c",SigmaEpsConcrete(I2504,$AN$30:$AN$33,$AR$30:$AR$33,$AS$26,$AS$27,$AS$28,$AQ$20,$AU$19),""),"")</f>
        <v/>
      </c>
      <c r="N2504" s="95" t="str">
        <f>IF(A2504&lt;&gt;"",IF(MID(C2504,1,1)="r",SigmaEpsReinf(J2504,$AS$42:$AS$43,$AS$41,$AS$39,$AS$40,$AQ$38),""),"")</f>
        <v/>
      </c>
      <c r="Q2504" s="92" t="str">
        <f t="shared" si="396"/>
        <v/>
      </c>
      <c r="R2504" s="92" t="str">
        <f t="shared" si="397"/>
        <v/>
      </c>
      <c r="U2504" s="5"/>
      <c r="V2504" s="5"/>
      <c r="W2504" s="94" t="str">
        <f t="shared" si="395"/>
        <v/>
      </c>
      <c r="X2504" s="94" t="str">
        <f t="shared" si="398"/>
        <v/>
      </c>
      <c r="Y2504" s="5"/>
      <c r="BK2504" s="8"/>
      <c r="BL2504" s="5"/>
      <c r="BM2504" s="5"/>
      <c r="BN2504" s="5"/>
      <c r="BO2504" s="5"/>
      <c r="BP2504" s="1"/>
      <c r="BQ2504" s="1"/>
      <c r="BR2504" s="1"/>
      <c r="BS2504" s="1"/>
      <c r="BT2504" s="1"/>
      <c r="BU2504" s="4"/>
      <c r="BV2504" s="1"/>
      <c r="BW2504" s="3"/>
      <c r="BX2504" s="4"/>
      <c r="BY2504" s="5"/>
      <c r="BZ2504" s="5"/>
      <c r="CA2504" s="5"/>
      <c r="CB2504" s="5"/>
      <c r="CC2504" s="5"/>
      <c r="CD2504" s="43"/>
    </row>
    <row r="2505" spans="1:82" x14ac:dyDescent="0.25">
      <c r="A2505" s="8"/>
      <c r="B2505" s="5"/>
      <c r="C2505" s="5"/>
      <c r="D2505" s="5"/>
      <c r="E2505" s="5"/>
      <c r="F2505" s="94" t="str">
        <f t="shared" si="389"/>
        <v/>
      </c>
      <c r="G2505" s="94" t="str">
        <f t="shared" si="390"/>
        <v/>
      </c>
      <c r="H2505" s="127" t="str">
        <f>IF(A2505&lt;&gt;"",IF(MID(C2505,1,1)="c",$AS$26,IF(MID(C2505,1,1)="r",$AS$41,IF(MID(C2505,1,1)="p",#REF!,#REF!))),"")</f>
        <v/>
      </c>
      <c r="I2505" s="92" t="str">
        <f t="shared" si="391"/>
        <v/>
      </c>
      <c r="J2505" s="92" t="str">
        <f t="shared" si="392"/>
        <v/>
      </c>
      <c r="K2505" s="92" t="str">
        <f t="shared" si="393"/>
        <v/>
      </c>
      <c r="L2505" s="92" t="str">
        <f t="shared" si="394"/>
        <v/>
      </c>
      <c r="M2505" s="95" t="str">
        <f>IF(A2505&lt;&gt;"",IF(MID(C2505,1,1)="c",SigmaEpsConcrete(I2505,$AN$30:$AN$33,$AR$30:$AR$33,$AS$26,$AS$27,$AS$28,$AQ$20,$AU$19),""),"")</f>
        <v/>
      </c>
      <c r="N2505" s="95" t="str">
        <f>IF(A2505&lt;&gt;"",IF(MID(C2505,1,1)="r",SigmaEpsReinf(J2505,$AS$42:$AS$43,$AS$41,$AS$39,$AS$40,$AQ$38),""),"")</f>
        <v/>
      </c>
      <c r="Q2505" s="92" t="str">
        <f t="shared" si="396"/>
        <v/>
      </c>
      <c r="R2505" s="92" t="str">
        <f t="shared" si="397"/>
        <v/>
      </c>
      <c r="U2505" s="5"/>
      <c r="V2505" s="5"/>
      <c r="W2505" s="94" t="str">
        <f t="shared" si="395"/>
        <v/>
      </c>
      <c r="X2505" s="94" t="str">
        <f t="shared" si="398"/>
        <v/>
      </c>
      <c r="Y2505" s="5"/>
      <c r="BK2505" s="8"/>
      <c r="BL2505" s="5"/>
      <c r="BM2505" s="5"/>
      <c r="BN2505" s="5"/>
      <c r="BO2505" s="5"/>
      <c r="BP2505" s="1"/>
      <c r="BQ2505" s="1"/>
      <c r="BR2505" s="1"/>
      <c r="BS2505" s="1"/>
      <c r="BT2505" s="1"/>
      <c r="BU2505" s="4"/>
      <c r="BV2505" s="1"/>
      <c r="BW2505" s="3"/>
      <c r="BX2505" s="4"/>
      <c r="BY2505" s="5"/>
      <c r="BZ2505" s="5"/>
      <c r="CA2505" s="5"/>
      <c r="CB2505" s="5"/>
      <c r="CC2505" s="5"/>
      <c r="CD2505" s="43"/>
    </row>
    <row r="2506" spans="1:82" x14ac:dyDescent="0.25">
      <c r="A2506" s="8"/>
      <c r="B2506" s="5"/>
      <c r="C2506" s="5"/>
      <c r="D2506" s="5"/>
      <c r="E2506" s="5"/>
      <c r="F2506" s="94" t="str">
        <f t="shared" ref="F2506:F2569" si="399">IF(A2506&lt;&gt;"",(D2506-$AU$86)/10,"")</f>
        <v/>
      </c>
      <c r="G2506" s="94" t="str">
        <f t="shared" ref="G2506:G2569" si="400">IF(A2506&lt;&gt;"",(E2506-$AU$87)/10,"")</f>
        <v/>
      </c>
      <c r="H2506" s="127" t="str">
        <f>IF(A2506&lt;&gt;"",IF(MID(C2506,1,1)="c",$AS$26,IF(MID(C2506,1,1)="r",$AS$41,IF(MID(C2506,1,1)="p",#REF!,#REF!))),"")</f>
        <v/>
      </c>
      <c r="I2506" s="92" t="str">
        <f t="shared" ref="I2506:I2569" si="401">IF($A2506&lt;&gt;"",IF(MID($C2506,1,1)="c",$Y$3+$Y$4*$F2506+$Y$5*$G2506+$BR$43,""),"")</f>
        <v/>
      </c>
      <c r="J2506" s="92" t="str">
        <f t="shared" ref="J2506:J2569" si="402">IF($A2506&lt;&gt;"",IF(MID($C2506,1,1)="r",$Y$3+$Y$4*$F2506+$Y$5*$G2506+$BR$43,""),"")</f>
        <v/>
      </c>
      <c r="K2506" s="92" t="str">
        <f t="shared" ref="K2506:K2569" si="403">IF($A2506&lt;&gt;"",IF(MID($C2506,1,1)="u",$Y$3+$Y$4*$F2506+$Y$5*$G2506+$BR$43,""),"")</f>
        <v/>
      </c>
      <c r="L2506" s="92" t="str">
        <f t="shared" ref="L2506:L2569" si="404">IF($A2506&lt;&gt;"",IF(MID($C2506,1,1)="p",$Y$3+$Y$4*$F2506+$Y$5*$G2506+$BR$43,""),"")</f>
        <v/>
      </c>
      <c r="M2506" s="95" t="str">
        <f>IF(A2506&lt;&gt;"",IF(MID(C2506,1,1)="c",SigmaEpsConcrete(I2506,$AN$30:$AN$33,$AR$30:$AR$33,$AS$26,$AS$27,$AS$28,$AQ$20,$AU$19),""),"")</f>
        <v/>
      </c>
      <c r="N2506" s="95" t="str">
        <f>IF(A2506&lt;&gt;"",IF(MID(C2506,1,1)="r",SigmaEpsReinf(J2506,$AS$42:$AS$43,$AS$41,$AS$39,$AS$40,$AQ$38),""),"")</f>
        <v/>
      </c>
      <c r="Q2506" s="92" t="str">
        <f t="shared" si="396"/>
        <v/>
      </c>
      <c r="R2506" s="92" t="str">
        <f t="shared" si="397"/>
        <v/>
      </c>
      <c r="U2506" s="5"/>
      <c r="V2506" s="5"/>
      <c r="W2506" s="94" t="str">
        <f t="shared" ref="W2506:W2569" si="405">IF(A2506&lt;&gt;"",F2506-$AU$105,"")</f>
        <v/>
      </c>
      <c r="X2506" s="94" t="str">
        <f t="shared" si="398"/>
        <v/>
      </c>
      <c r="Y2506" s="5"/>
      <c r="BK2506" s="8"/>
      <c r="BL2506" s="5"/>
      <c r="BM2506" s="5"/>
      <c r="BN2506" s="5"/>
      <c r="BO2506" s="5"/>
      <c r="BP2506" s="1"/>
      <c r="BQ2506" s="1"/>
      <c r="BR2506" s="1"/>
      <c r="BS2506" s="1"/>
      <c r="BT2506" s="1"/>
      <c r="BU2506" s="4"/>
      <c r="BV2506" s="1"/>
      <c r="BW2506" s="3"/>
      <c r="BX2506" s="4"/>
      <c r="BY2506" s="5"/>
      <c r="BZ2506" s="5"/>
      <c r="CA2506" s="5"/>
      <c r="CB2506" s="5"/>
      <c r="CC2506" s="5"/>
      <c r="CD2506" s="43"/>
    </row>
    <row r="2507" spans="1:82" x14ac:dyDescent="0.25">
      <c r="A2507" s="8"/>
      <c r="B2507" s="5"/>
      <c r="C2507" s="5"/>
      <c r="D2507" s="5"/>
      <c r="E2507" s="5"/>
      <c r="F2507" s="94" t="str">
        <f t="shared" si="399"/>
        <v/>
      </c>
      <c r="G2507" s="94" t="str">
        <f t="shared" si="400"/>
        <v/>
      </c>
      <c r="H2507" s="127" t="str">
        <f>IF(A2507&lt;&gt;"",IF(MID(C2507,1,1)="c",$AS$26,IF(MID(C2507,1,1)="r",$AS$41,IF(MID(C2507,1,1)="p",#REF!,#REF!))),"")</f>
        <v/>
      </c>
      <c r="I2507" s="92" t="str">
        <f t="shared" si="401"/>
        <v/>
      </c>
      <c r="J2507" s="92" t="str">
        <f t="shared" si="402"/>
        <v/>
      </c>
      <c r="K2507" s="92" t="str">
        <f t="shared" si="403"/>
        <v/>
      </c>
      <c r="L2507" s="92" t="str">
        <f t="shared" si="404"/>
        <v/>
      </c>
      <c r="M2507" s="95" t="str">
        <f>IF(A2507&lt;&gt;"",IF(MID(C2507,1,1)="c",SigmaEpsConcrete(I2507,$AN$30:$AN$33,$AR$30:$AR$33,$AS$26,$AS$27,$AS$28,$AQ$20,$AU$19),""),"")</f>
        <v/>
      </c>
      <c r="N2507" s="95" t="str">
        <f>IF(A2507&lt;&gt;"",IF(MID(C2507,1,1)="r",SigmaEpsReinf(J2507,$AS$42:$AS$43,$AS$41,$AS$39,$AS$40,$AQ$38),""),"")</f>
        <v/>
      </c>
      <c r="Q2507" s="92" t="str">
        <f t="shared" ref="Q2507:Q2570" si="406">IF(A2507&lt;&gt;"",IF(MID(C2507,1,1)="c",IF(ISERROR(M2507/I2507),"",M2507/I2507),""),"")</f>
        <v/>
      </c>
      <c r="R2507" s="92" t="str">
        <f t="shared" ref="R2507:R2570" si="407">IF(A2507&lt;&gt;"",IF(MID(C2507,1,1)="r",IF(ISERROR(N2507/J2507),"",N2507/J2507),""),"")</f>
        <v/>
      </c>
      <c r="U2507" s="5"/>
      <c r="V2507" s="5"/>
      <c r="W2507" s="94" t="str">
        <f t="shared" si="405"/>
        <v/>
      </c>
      <c r="X2507" s="94" t="str">
        <f t="shared" ref="X2507:X2570" si="408">IF(B2507&lt;&gt;"",G2507-$AU$106,"")</f>
        <v/>
      </c>
      <c r="Y2507" s="5"/>
      <c r="BK2507" s="8"/>
      <c r="BL2507" s="5"/>
      <c r="BM2507" s="5"/>
      <c r="BN2507" s="5"/>
      <c r="BO2507" s="5"/>
      <c r="BP2507" s="1"/>
      <c r="BQ2507" s="1"/>
      <c r="BR2507" s="1"/>
      <c r="BS2507" s="1"/>
      <c r="BT2507" s="1"/>
      <c r="BU2507" s="4"/>
      <c r="BV2507" s="1"/>
      <c r="BW2507" s="3"/>
      <c r="BX2507" s="4"/>
      <c r="BY2507" s="5"/>
      <c r="BZ2507" s="5"/>
      <c r="CA2507" s="5"/>
      <c r="CB2507" s="5"/>
      <c r="CC2507" s="5"/>
      <c r="CD2507" s="43"/>
    </row>
    <row r="2508" spans="1:82" x14ac:dyDescent="0.25">
      <c r="A2508" s="8"/>
      <c r="B2508" s="5"/>
      <c r="C2508" s="5"/>
      <c r="D2508" s="5"/>
      <c r="E2508" s="5"/>
      <c r="F2508" s="94" t="str">
        <f t="shared" si="399"/>
        <v/>
      </c>
      <c r="G2508" s="94" t="str">
        <f t="shared" si="400"/>
        <v/>
      </c>
      <c r="H2508" s="127" t="str">
        <f>IF(A2508&lt;&gt;"",IF(MID(C2508,1,1)="c",$AS$26,IF(MID(C2508,1,1)="r",$AS$41,IF(MID(C2508,1,1)="p",#REF!,#REF!))),"")</f>
        <v/>
      </c>
      <c r="I2508" s="92" t="str">
        <f t="shared" si="401"/>
        <v/>
      </c>
      <c r="J2508" s="92" t="str">
        <f t="shared" si="402"/>
        <v/>
      </c>
      <c r="K2508" s="92" t="str">
        <f t="shared" si="403"/>
        <v/>
      </c>
      <c r="L2508" s="92" t="str">
        <f t="shared" si="404"/>
        <v/>
      </c>
      <c r="M2508" s="95" t="str">
        <f>IF(A2508&lt;&gt;"",IF(MID(C2508,1,1)="c",SigmaEpsConcrete(I2508,$AN$30:$AN$33,$AR$30:$AR$33,$AS$26,$AS$27,$AS$28,$AQ$20,$AU$19),""),"")</f>
        <v/>
      </c>
      <c r="N2508" s="95" t="str">
        <f>IF(A2508&lt;&gt;"",IF(MID(C2508,1,1)="r",SigmaEpsReinf(J2508,$AS$42:$AS$43,$AS$41,$AS$39,$AS$40,$AQ$38),""),"")</f>
        <v/>
      </c>
      <c r="Q2508" s="92" t="str">
        <f t="shared" si="406"/>
        <v/>
      </c>
      <c r="R2508" s="92" t="str">
        <f t="shared" si="407"/>
        <v/>
      </c>
      <c r="U2508" s="5"/>
      <c r="V2508" s="5"/>
      <c r="W2508" s="94" t="str">
        <f t="shared" si="405"/>
        <v/>
      </c>
      <c r="X2508" s="94" t="str">
        <f t="shared" si="408"/>
        <v/>
      </c>
      <c r="Y2508" s="5"/>
      <c r="BK2508" s="8"/>
      <c r="BL2508" s="5"/>
      <c r="BM2508" s="5"/>
      <c r="BN2508" s="5"/>
      <c r="BO2508" s="5"/>
      <c r="BP2508" s="1"/>
      <c r="BQ2508" s="1"/>
      <c r="BR2508" s="1"/>
      <c r="BS2508" s="1"/>
      <c r="BT2508" s="1"/>
      <c r="BU2508" s="4"/>
      <c r="BV2508" s="1"/>
      <c r="BW2508" s="3"/>
      <c r="BX2508" s="4"/>
      <c r="BY2508" s="5"/>
      <c r="BZ2508" s="5"/>
      <c r="CA2508" s="5"/>
      <c r="CB2508" s="5"/>
      <c r="CC2508" s="5"/>
      <c r="CD2508" s="43"/>
    </row>
    <row r="2509" spans="1:82" x14ac:dyDescent="0.25">
      <c r="A2509" s="8"/>
      <c r="B2509" s="5"/>
      <c r="C2509" s="5"/>
      <c r="D2509" s="5"/>
      <c r="E2509" s="5"/>
      <c r="F2509" s="94" t="str">
        <f t="shared" si="399"/>
        <v/>
      </c>
      <c r="G2509" s="94" t="str">
        <f t="shared" si="400"/>
        <v/>
      </c>
      <c r="H2509" s="127" t="str">
        <f>IF(A2509&lt;&gt;"",IF(MID(C2509,1,1)="c",$AS$26,IF(MID(C2509,1,1)="r",$AS$41,IF(MID(C2509,1,1)="p",#REF!,#REF!))),"")</f>
        <v/>
      </c>
      <c r="I2509" s="92" t="str">
        <f t="shared" si="401"/>
        <v/>
      </c>
      <c r="J2509" s="92" t="str">
        <f t="shared" si="402"/>
        <v/>
      </c>
      <c r="K2509" s="92" t="str">
        <f t="shared" si="403"/>
        <v/>
      </c>
      <c r="L2509" s="92" t="str">
        <f t="shared" si="404"/>
        <v/>
      </c>
      <c r="M2509" s="95" t="str">
        <f>IF(A2509&lt;&gt;"",IF(MID(C2509,1,1)="c",SigmaEpsConcrete(I2509,$AN$30:$AN$33,$AR$30:$AR$33,$AS$26,$AS$27,$AS$28,$AQ$20,$AU$19),""),"")</f>
        <v/>
      </c>
      <c r="N2509" s="95" t="str">
        <f>IF(A2509&lt;&gt;"",IF(MID(C2509,1,1)="r",SigmaEpsReinf(J2509,$AS$42:$AS$43,$AS$41,$AS$39,$AS$40,$AQ$38),""),"")</f>
        <v/>
      </c>
      <c r="Q2509" s="92" t="str">
        <f t="shared" si="406"/>
        <v/>
      </c>
      <c r="R2509" s="92" t="str">
        <f t="shared" si="407"/>
        <v/>
      </c>
      <c r="U2509" s="5"/>
      <c r="V2509" s="5"/>
      <c r="W2509" s="94" t="str">
        <f t="shared" si="405"/>
        <v/>
      </c>
      <c r="X2509" s="94" t="str">
        <f t="shared" si="408"/>
        <v/>
      </c>
      <c r="Y2509" s="5"/>
      <c r="BK2509" s="8"/>
      <c r="BL2509" s="5"/>
      <c r="BM2509" s="5"/>
      <c r="BN2509" s="5"/>
      <c r="BO2509" s="5"/>
      <c r="BP2509" s="1"/>
      <c r="BQ2509" s="1"/>
      <c r="BR2509" s="1"/>
      <c r="BS2509" s="1"/>
      <c r="BT2509" s="1"/>
      <c r="BU2509" s="4"/>
      <c r="BV2509" s="1"/>
      <c r="BW2509" s="3"/>
      <c r="BX2509" s="4"/>
      <c r="BY2509" s="5"/>
      <c r="BZ2509" s="5"/>
      <c r="CA2509" s="5"/>
      <c r="CB2509" s="5"/>
      <c r="CC2509" s="5"/>
      <c r="CD2509" s="43"/>
    </row>
    <row r="2510" spans="1:82" x14ac:dyDescent="0.25">
      <c r="A2510" s="8"/>
      <c r="B2510" s="5"/>
      <c r="C2510" s="5"/>
      <c r="D2510" s="5"/>
      <c r="E2510" s="5"/>
      <c r="F2510" s="94" t="str">
        <f t="shared" si="399"/>
        <v/>
      </c>
      <c r="G2510" s="94" t="str">
        <f t="shared" si="400"/>
        <v/>
      </c>
      <c r="H2510" s="127" t="str">
        <f>IF(A2510&lt;&gt;"",IF(MID(C2510,1,1)="c",$AS$26,IF(MID(C2510,1,1)="r",$AS$41,IF(MID(C2510,1,1)="p",#REF!,#REF!))),"")</f>
        <v/>
      </c>
      <c r="I2510" s="92" t="str">
        <f t="shared" si="401"/>
        <v/>
      </c>
      <c r="J2510" s="92" t="str">
        <f t="shared" si="402"/>
        <v/>
      </c>
      <c r="K2510" s="92" t="str">
        <f t="shared" si="403"/>
        <v/>
      </c>
      <c r="L2510" s="92" t="str">
        <f t="shared" si="404"/>
        <v/>
      </c>
      <c r="M2510" s="95" t="str">
        <f>IF(A2510&lt;&gt;"",IF(MID(C2510,1,1)="c",SigmaEpsConcrete(I2510,$AN$30:$AN$33,$AR$30:$AR$33,$AS$26,$AS$27,$AS$28,$AQ$20,$AU$19),""),"")</f>
        <v/>
      </c>
      <c r="N2510" s="95" t="str">
        <f>IF(A2510&lt;&gt;"",IF(MID(C2510,1,1)="r",SigmaEpsReinf(J2510,$AS$42:$AS$43,$AS$41,$AS$39,$AS$40,$AQ$38),""),"")</f>
        <v/>
      </c>
      <c r="Q2510" s="92" t="str">
        <f t="shared" si="406"/>
        <v/>
      </c>
      <c r="R2510" s="92" t="str">
        <f t="shared" si="407"/>
        <v/>
      </c>
      <c r="U2510" s="5"/>
      <c r="V2510" s="5"/>
      <c r="W2510" s="94" t="str">
        <f t="shared" si="405"/>
        <v/>
      </c>
      <c r="X2510" s="94" t="str">
        <f t="shared" si="408"/>
        <v/>
      </c>
      <c r="Y2510" s="5"/>
      <c r="BK2510" s="8"/>
      <c r="BL2510" s="5"/>
      <c r="BM2510" s="5"/>
      <c r="BN2510" s="5"/>
      <c r="BO2510" s="5"/>
      <c r="BP2510" s="1"/>
      <c r="BQ2510" s="1"/>
      <c r="BR2510" s="1"/>
      <c r="BS2510" s="1"/>
      <c r="BT2510" s="1"/>
      <c r="BU2510" s="4"/>
      <c r="BV2510" s="1"/>
      <c r="BW2510" s="3"/>
      <c r="BX2510" s="4"/>
      <c r="BY2510" s="5"/>
      <c r="BZ2510" s="5"/>
      <c r="CA2510" s="5"/>
      <c r="CB2510" s="5"/>
      <c r="CC2510" s="5"/>
      <c r="CD2510" s="43"/>
    </row>
    <row r="2511" spans="1:82" x14ac:dyDescent="0.25">
      <c r="A2511" s="8"/>
      <c r="B2511" s="5"/>
      <c r="C2511" s="5"/>
      <c r="D2511" s="5"/>
      <c r="E2511" s="5"/>
      <c r="F2511" s="94" t="str">
        <f t="shared" si="399"/>
        <v/>
      </c>
      <c r="G2511" s="94" t="str">
        <f t="shared" si="400"/>
        <v/>
      </c>
      <c r="H2511" s="127" t="str">
        <f>IF(A2511&lt;&gt;"",IF(MID(C2511,1,1)="c",$AS$26,IF(MID(C2511,1,1)="r",$AS$41,IF(MID(C2511,1,1)="p",#REF!,#REF!))),"")</f>
        <v/>
      </c>
      <c r="I2511" s="92" t="str">
        <f t="shared" si="401"/>
        <v/>
      </c>
      <c r="J2511" s="92" t="str">
        <f t="shared" si="402"/>
        <v/>
      </c>
      <c r="K2511" s="92" t="str">
        <f t="shared" si="403"/>
        <v/>
      </c>
      <c r="L2511" s="92" t="str">
        <f t="shared" si="404"/>
        <v/>
      </c>
      <c r="M2511" s="95" t="str">
        <f>IF(A2511&lt;&gt;"",IF(MID(C2511,1,1)="c",SigmaEpsConcrete(I2511,$AN$30:$AN$33,$AR$30:$AR$33,$AS$26,$AS$27,$AS$28,$AQ$20,$AU$19),""),"")</f>
        <v/>
      </c>
      <c r="N2511" s="95" t="str">
        <f>IF(A2511&lt;&gt;"",IF(MID(C2511,1,1)="r",SigmaEpsReinf(J2511,$AS$42:$AS$43,$AS$41,$AS$39,$AS$40,$AQ$38),""),"")</f>
        <v/>
      </c>
      <c r="Q2511" s="92" t="str">
        <f t="shared" si="406"/>
        <v/>
      </c>
      <c r="R2511" s="92" t="str">
        <f t="shared" si="407"/>
        <v/>
      </c>
      <c r="U2511" s="5"/>
      <c r="V2511" s="5"/>
      <c r="W2511" s="94" t="str">
        <f t="shared" si="405"/>
        <v/>
      </c>
      <c r="X2511" s="94" t="str">
        <f t="shared" si="408"/>
        <v/>
      </c>
      <c r="Y2511" s="5"/>
      <c r="BK2511" s="8"/>
      <c r="BL2511" s="5"/>
      <c r="BM2511" s="5"/>
      <c r="BN2511" s="5"/>
      <c r="BO2511" s="5"/>
      <c r="BP2511" s="1"/>
      <c r="BQ2511" s="1"/>
      <c r="BR2511" s="1"/>
      <c r="BS2511" s="1"/>
      <c r="BT2511" s="1"/>
      <c r="BU2511" s="4"/>
      <c r="BV2511" s="1"/>
      <c r="BW2511" s="3"/>
      <c r="BX2511" s="4"/>
      <c r="BY2511" s="5"/>
      <c r="BZ2511" s="5"/>
      <c r="CA2511" s="5"/>
      <c r="CB2511" s="5"/>
      <c r="CC2511" s="5"/>
      <c r="CD2511" s="43"/>
    </row>
    <row r="2512" spans="1:82" x14ac:dyDescent="0.25">
      <c r="A2512" s="8"/>
      <c r="B2512" s="5"/>
      <c r="C2512" s="5"/>
      <c r="D2512" s="5"/>
      <c r="E2512" s="5"/>
      <c r="F2512" s="94" t="str">
        <f t="shared" si="399"/>
        <v/>
      </c>
      <c r="G2512" s="94" t="str">
        <f t="shared" si="400"/>
        <v/>
      </c>
      <c r="H2512" s="127" t="str">
        <f>IF(A2512&lt;&gt;"",IF(MID(C2512,1,1)="c",$AS$26,IF(MID(C2512,1,1)="r",$AS$41,IF(MID(C2512,1,1)="p",#REF!,#REF!))),"")</f>
        <v/>
      </c>
      <c r="I2512" s="92" t="str">
        <f t="shared" si="401"/>
        <v/>
      </c>
      <c r="J2512" s="92" t="str">
        <f t="shared" si="402"/>
        <v/>
      </c>
      <c r="K2512" s="92" t="str">
        <f t="shared" si="403"/>
        <v/>
      </c>
      <c r="L2512" s="92" t="str">
        <f t="shared" si="404"/>
        <v/>
      </c>
      <c r="M2512" s="95" t="str">
        <f>IF(A2512&lt;&gt;"",IF(MID(C2512,1,1)="c",SigmaEpsConcrete(I2512,$AN$30:$AN$33,$AR$30:$AR$33,$AS$26,$AS$27,$AS$28,$AQ$20,$AU$19),""),"")</f>
        <v/>
      </c>
      <c r="N2512" s="95" t="str">
        <f>IF(A2512&lt;&gt;"",IF(MID(C2512,1,1)="r",SigmaEpsReinf(J2512,$AS$42:$AS$43,$AS$41,$AS$39,$AS$40,$AQ$38),""),"")</f>
        <v/>
      </c>
      <c r="Q2512" s="92" t="str">
        <f t="shared" si="406"/>
        <v/>
      </c>
      <c r="R2512" s="92" t="str">
        <f t="shared" si="407"/>
        <v/>
      </c>
      <c r="U2512" s="5"/>
      <c r="V2512" s="5"/>
      <c r="W2512" s="94" t="str">
        <f t="shared" si="405"/>
        <v/>
      </c>
      <c r="X2512" s="94" t="str">
        <f t="shared" si="408"/>
        <v/>
      </c>
      <c r="Y2512" s="5"/>
      <c r="BK2512" s="8"/>
      <c r="BL2512" s="5"/>
      <c r="BM2512" s="5"/>
      <c r="BN2512" s="5"/>
      <c r="BO2512" s="5"/>
      <c r="BP2512" s="1"/>
      <c r="BQ2512" s="1"/>
      <c r="BR2512" s="1"/>
      <c r="BS2512" s="1"/>
      <c r="BT2512" s="1"/>
      <c r="BU2512" s="4"/>
      <c r="BV2512" s="1"/>
      <c r="BW2512" s="3"/>
      <c r="BX2512" s="4"/>
      <c r="BY2512" s="5"/>
      <c r="BZ2512" s="5"/>
      <c r="CA2512" s="5"/>
      <c r="CB2512" s="5"/>
      <c r="CC2512" s="5"/>
      <c r="CD2512" s="43"/>
    </row>
    <row r="2513" spans="1:82" x14ac:dyDescent="0.25">
      <c r="A2513" s="8"/>
      <c r="B2513" s="5"/>
      <c r="C2513" s="5"/>
      <c r="D2513" s="5"/>
      <c r="E2513" s="5"/>
      <c r="F2513" s="94" t="str">
        <f t="shared" si="399"/>
        <v/>
      </c>
      <c r="G2513" s="94" t="str">
        <f t="shared" si="400"/>
        <v/>
      </c>
      <c r="H2513" s="127" t="str">
        <f>IF(A2513&lt;&gt;"",IF(MID(C2513,1,1)="c",$AS$26,IF(MID(C2513,1,1)="r",$AS$41,IF(MID(C2513,1,1)="p",#REF!,#REF!))),"")</f>
        <v/>
      </c>
      <c r="I2513" s="92" t="str">
        <f t="shared" si="401"/>
        <v/>
      </c>
      <c r="J2513" s="92" t="str">
        <f t="shared" si="402"/>
        <v/>
      </c>
      <c r="K2513" s="92" t="str">
        <f t="shared" si="403"/>
        <v/>
      </c>
      <c r="L2513" s="92" t="str">
        <f t="shared" si="404"/>
        <v/>
      </c>
      <c r="M2513" s="95" t="str">
        <f>IF(A2513&lt;&gt;"",IF(MID(C2513,1,1)="c",SigmaEpsConcrete(I2513,$AN$30:$AN$33,$AR$30:$AR$33,$AS$26,$AS$27,$AS$28,$AQ$20,$AU$19),""),"")</f>
        <v/>
      </c>
      <c r="N2513" s="95" t="str">
        <f>IF(A2513&lt;&gt;"",IF(MID(C2513,1,1)="r",SigmaEpsReinf(J2513,$AS$42:$AS$43,$AS$41,$AS$39,$AS$40,$AQ$38),""),"")</f>
        <v/>
      </c>
      <c r="Q2513" s="92" t="str">
        <f t="shared" si="406"/>
        <v/>
      </c>
      <c r="R2513" s="92" t="str">
        <f t="shared" si="407"/>
        <v/>
      </c>
      <c r="U2513" s="5"/>
      <c r="V2513" s="5"/>
      <c r="W2513" s="94" t="str">
        <f t="shared" si="405"/>
        <v/>
      </c>
      <c r="X2513" s="94" t="str">
        <f t="shared" si="408"/>
        <v/>
      </c>
      <c r="Y2513" s="5"/>
      <c r="BK2513" s="8"/>
      <c r="BL2513" s="5"/>
      <c r="BM2513" s="5"/>
      <c r="BN2513" s="5"/>
      <c r="BO2513" s="5"/>
      <c r="BP2513" s="1"/>
      <c r="BQ2513" s="1"/>
      <c r="BR2513" s="1"/>
      <c r="BS2513" s="1"/>
      <c r="BT2513" s="1"/>
      <c r="BU2513" s="4"/>
      <c r="BV2513" s="1"/>
      <c r="BW2513" s="3"/>
      <c r="BX2513" s="4"/>
      <c r="BY2513" s="5"/>
      <c r="BZ2513" s="5"/>
      <c r="CA2513" s="5"/>
      <c r="CB2513" s="5"/>
      <c r="CC2513" s="5"/>
      <c r="CD2513" s="43"/>
    </row>
    <row r="2514" spans="1:82" x14ac:dyDescent="0.25">
      <c r="A2514" s="8"/>
      <c r="B2514" s="5"/>
      <c r="C2514" s="5"/>
      <c r="D2514" s="5"/>
      <c r="E2514" s="5"/>
      <c r="F2514" s="94" t="str">
        <f t="shared" si="399"/>
        <v/>
      </c>
      <c r="G2514" s="94" t="str">
        <f t="shared" si="400"/>
        <v/>
      </c>
      <c r="H2514" s="127" t="str">
        <f>IF(A2514&lt;&gt;"",IF(MID(C2514,1,1)="c",$AS$26,IF(MID(C2514,1,1)="r",$AS$41,IF(MID(C2514,1,1)="p",#REF!,#REF!))),"")</f>
        <v/>
      </c>
      <c r="I2514" s="92" t="str">
        <f t="shared" si="401"/>
        <v/>
      </c>
      <c r="J2514" s="92" t="str">
        <f t="shared" si="402"/>
        <v/>
      </c>
      <c r="K2514" s="92" t="str">
        <f t="shared" si="403"/>
        <v/>
      </c>
      <c r="L2514" s="92" t="str">
        <f t="shared" si="404"/>
        <v/>
      </c>
      <c r="M2514" s="95" t="str">
        <f>IF(A2514&lt;&gt;"",IF(MID(C2514,1,1)="c",SigmaEpsConcrete(I2514,$AN$30:$AN$33,$AR$30:$AR$33,$AS$26,$AS$27,$AS$28,$AQ$20,$AU$19),""),"")</f>
        <v/>
      </c>
      <c r="N2514" s="95" t="str">
        <f>IF(A2514&lt;&gt;"",IF(MID(C2514,1,1)="r",SigmaEpsReinf(J2514,$AS$42:$AS$43,$AS$41,$AS$39,$AS$40,$AQ$38),""),"")</f>
        <v/>
      </c>
      <c r="Q2514" s="92" t="str">
        <f t="shared" si="406"/>
        <v/>
      </c>
      <c r="R2514" s="92" t="str">
        <f t="shared" si="407"/>
        <v/>
      </c>
      <c r="U2514" s="5"/>
      <c r="V2514" s="5"/>
      <c r="W2514" s="94" t="str">
        <f t="shared" si="405"/>
        <v/>
      </c>
      <c r="X2514" s="94" t="str">
        <f t="shared" si="408"/>
        <v/>
      </c>
      <c r="Y2514" s="5"/>
      <c r="BK2514" s="8"/>
      <c r="BL2514" s="5"/>
      <c r="BM2514" s="5"/>
      <c r="BN2514" s="5"/>
      <c r="BO2514" s="5"/>
      <c r="BP2514" s="1"/>
      <c r="BQ2514" s="1"/>
      <c r="BR2514" s="1"/>
      <c r="BS2514" s="1"/>
      <c r="BT2514" s="1"/>
      <c r="BU2514" s="4"/>
      <c r="BV2514" s="1"/>
      <c r="BW2514" s="3"/>
      <c r="BX2514" s="4"/>
      <c r="BY2514" s="5"/>
      <c r="BZ2514" s="5"/>
      <c r="CA2514" s="5"/>
      <c r="CB2514" s="5"/>
      <c r="CC2514" s="5"/>
      <c r="CD2514" s="43"/>
    </row>
    <row r="2515" spans="1:82" x14ac:dyDescent="0.25">
      <c r="A2515" s="8"/>
      <c r="B2515" s="5"/>
      <c r="C2515" s="5"/>
      <c r="D2515" s="5"/>
      <c r="E2515" s="5"/>
      <c r="F2515" s="94" t="str">
        <f t="shared" si="399"/>
        <v/>
      </c>
      <c r="G2515" s="94" t="str">
        <f t="shared" si="400"/>
        <v/>
      </c>
      <c r="H2515" s="127" t="str">
        <f>IF(A2515&lt;&gt;"",IF(MID(C2515,1,1)="c",$AS$26,IF(MID(C2515,1,1)="r",$AS$41,IF(MID(C2515,1,1)="p",#REF!,#REF!))),"")</f>
        <v/>
      </c>
      <c r="I2515" s="92" t="str">
        <f t="shared" si="401"/>
        <v/>
      </c>
      <c r="J2515" s="92" t="str">
        <f t="shared" si="402"/>
        <v/>
      </c>
      <c r="K2515" s="92" t="str">
        <f t="shared" si="403"/>
        <v/>
      </c>
      <c r="L2515" s="92" t="str">
        <f t="shared" si="404"/>
        <v/>
      </c>
      <c r="M2515" s="95" t="str">
        <f>IF(A2515&lt;&gt;"",IF(MID(C2515,1,1)="c",SigmaEpsConcrete(I2515,$AN$30:$AN$33,$AR$30:$AR$33,$AS$26,$AS$27,$AS$28,$AQ$20,$AU$19),""),"")</f>
        <v/>
      </c>
      <c r="N2515" s="95" t="str">
        <f>IF(A2515&lt;&gt;"",IF(MID(C2515,1,1)="r",SigmaEpsReinf(J2515,$AS$42:$AS$43,$AS$41,$AS$39,$AS$40,$AQ$38),""),"")</f>
        <v/>
      </c>
      <c r="Q2515" s="92" t="str">
        <f t="shared" si="406"/>
        <v/>
      </c>
      <c r="R2515" s="92" t="str">
        <f t="shared" si="407"/>
        <v/>
      </c>
      <c r="U2515" s="5"/>
      <c r="V2515" s="5"/>
      <c r="W2515" s="94" t="str">
        <f t="shared" si="405"/>
        <v/>
      </c>
      <c r="X2515" s="94" t="str">
        <f t="shared" si="408"/>
        <v/>
      </c>
      <c r="Y2515" s="5"/>
      <c r="BK2515" s="8"/>
      <c r="BL2515" s="5"/>
      <c r="BM2515" s="5"/>
      <c r="BN2515" s="5"/>
      <c r="BO2515" s="5"/>
      <c r="BP2515" s="1"/>
      <c r="BQ2515" s="1"/>
      <c r="BR2515" s="1"/>
      <c r="BS2515" s="1"/>
      <c r="BT2515" s="1"/>
      <c r="BU2515" s="4"/>
      <c r="BV2515" s="1"/>
      <c r="BW2515" s="3"/>
      <c r="BX2515" s="4"/>
      <c r="BY2515" s="5"/>
      <c r="BZ2515" s="5"/>
      <c r="CA2515" s="5"/>
      <c r="CB2515" s="5"/>
      <c r="CC2515" s="5"/>
      <c r="CD2515" s="43"/>
    </row>
    <row r="2516" spans="1:82" x14ac:dyDescent="0.25">
      <c r="A2516" s="8"/>
      <c r="B2516" s="5"/>
      <c r="C2516" s="5"/>
      <c r="D2516" s="5"/>
      <c r="E2516" s="5"/>
      <c r="F2516" s="94" t="str">
        <f t="shared" si="399"/>
        <v/>
      </c>
      <c r="G2516" s="94" t="str">
        <f t="shared" si="400"/>
        <v/>
      </c>
      <c r="H2516" s="127" t="str">
        <f>IF(A2516&lt;&gt;"",IF(MID(C2516,1,1)="c",$AS$26,IF(MID(C2516,1,1)="r",$AS$41,IF(MID(C2516,1,1)="p",#REF!,#REF!))),"")</f>
        <v/>
      </c>
      <c r="I2516" s="92" t="str">
        <f t="shared" si="401"/>
        <v/>
      </c>
      <c r="J2516" s="92" t="str">
        <f t="shared" si="402"/>
        <v/>
      </c>
      <c r="K2516" s="92" t="str">
        <f t="shared" si="403"/>
        <v/>
      </c>
      <c r="L2516" s="92" t="str">
        <f t="shared" si="404"/>
        <v/>
      </c>
      <c r="M2516" s="95" t="str">
        <f>IF(A2516&lt;&gt;"",IF(MID(C2516,1,1)="c",SigmaEpsConcrete(I2516,$AN$30:$AN$33,$AR$30:$AR$33,$AS$26,$AS$27,$AS$28,$AQ$20,$AU$19),""),"")</f>
        <v/>
      </c>
      <c r="N2516" s="95" t="str">
        <f>IF(A2516&lt;&gt;"",IF(MID(C2516,1,1)="r",SigmaEpsReinf(J2516,$AS$42:$AS$43,$AS$41,$AS$39,$AS$40,$AQ$38),""),"")</f>
        <v/>
      </c>
      <c r="Q2516" s="92" t="str">
        <f t="shared" si="406"/>
        <v/>
      </c>
      <c r="R2516" s="92" t="str">
        <f t="shared" si="407"/>
        <v/>
      </c>
      <c r="U2516" s="5"/>
      <c r="V2516" s="5"/>
      <c r="W2516" s="94" t="str">
        <f t="shared" si="405"/>
        <v/>
      </c>
      <c r="X2516" s="94" t="str">
        <f t="shared" si="408"/>
        <v/>
      </c>
      <c r="Y2516" s="5"/>
      <c r="BK2516" s="8"/>
      <c r="BL2516" s="5"/>
      <c r="BM2516" s="5"/>
      <c r="BN2516" s="5"/>
      <c r="BO2516" s="5"/>
      <c r="BP2516" s="1"/>
      <c r="BQ2516" s="1"/>
      <c r="BR2516" s="1"/>
      <c r="BS2516" s="1"/>
      <c r="BT2516" s="1"/>
      <c r="BU2516" s="4"/>
      <c r="BV2516" s="1"/>
      <c r="BW2516" s="3"/>
      <c r="BX2516" s="4"/>
      <c r="BY2516" s="5"/>
      <c r="BZ2516" s="5"/>
      <c r="CA2516" s="5"/>
      <c r="CB2516" s="5"/>
      <c r="CC2516" s="5"/>
      <c r="CD2516" s="43"/>
    </row>
    <row r="2517" spans="1:82" x14ac:dyDescent="0.25">
      <c r="A2517" s="8"/>
      <c r="B2517" s="5"/>
      <c r="C2517" s="5"/>
      <c r="D2517" s="5"/>
      <c r="E2517" s="5"/>
      <c r="F2517" s="94" t="str">
        <f t="shared" si="399"/>
        <v/>
      </c>
      <c r="G2517" s="94" t="str">
        <f t="shared" si="400"/>
        <v/>
      </c>
      <c r="H2517" s="127" t="str">
        <f>IF(A2517&lt;&gt;"",IF(MID(C2517,1,1)="c",$AS$26,IF(MID(C2517,1,1)="r",$AS$41,IF(MID(C2517,1,1)="p",#REF!,#REF!))),"")</f>
        <v/>
      </c>
      <c r="I2517" s="92" t="str">
        <f t="shared" si="401"/>
        <v/>
      </c>
      <c r="J2517" s="92" t="str">
        <f t="shared" si="402"/>
        <v/>
      </c>
      <c r="K2517" s="92" t="str">
        <f t="shared" si="403"/>
        <v/>
      </c>
      <c r="L2517" s="92" t="str">
        <f t="shared" si="404"/>
        <v/>
      </c>
      <c r="M2517" s="95" t="str">
        <f>IF(A2517&lt;&gt;"",IF(MID(C2517,1,1)="c",SigmaEpsConcrete(I2517,$AN$30:$AN$33,$AR$30:$AR$33,$AS$26,$AS$27,$AS$28,$AQ$20,$AU$19),""),"")</f>
        <v/>
      </c>
      <c r="N2517" s="95" t="str">
        <f>IF(A2517&lt;&gt;"",IF(MID(C2517,1,1)="r",SigmaEpsReinf(J2517,$AS$42:$AS$43,$AS$41,$AS$39,$AS$40,$AQ$38),""),"")</f>
        <v/>
      </c>
      <c r="Q2517" s="92" t="str">
        <f t="shared" si="406"/>
        <v/>
      </c>
      <c r="R2517" s="92" t="str">
        <f t="shared" si="407"/>
        <v/>
      </c>
      <c r="U2517" s="5"/>
      <c r="V2517" s="5"/>
      <c r="W2517" s="94" t="str">
        <f t="shared" si="405"/>
        <v/>
      </c>
      <c r="X2517" s="94" t="str">
        <f t="shared" si="408"/>
        <v/>
      </c>
      <c r="Y2517" s="5"/>
      <c r="BK2517" s="8"/>
      <c r="BL2517" s="5"/>
      <c r="BM2517" s="5"/>
      <c r="BN2517" s="5"/>
      <c r="BO2517" s="5"/>
      <c r="BP2517" s="1"/>
      <c r="BQ2517" s="1"/>
      <c r="BR2517" s="1"/>
      <c r="BS2517" s="1"/>
      <c r="BT2517" s="1"/>
      <c r="BU2517" s="4"/>
      <c r="BV2517" s="1"/>
      <c r="BW2517" s="3"/>
      <c r="BX2517" s="4"/>
      <c r="BY2517" s="5"/>
      <c r="BZ2517" s="5"/>
      <c r="CA2517" s="5"/>
      <c r="CB2517" s="5"/>
      <c r="CC2517" s="5"/>
      <c r="CD2517" s="43"/>
    </row>
    <row r="2518" spans="1:82" x14ac:dyDescent="0.25">
      <c r="A2518" s="8"/>
      <c r="B2518" s="5"/>
      <c r="C2518" s="5"/>
      <c r="D2518" s="5"/>
      <c r="E2518" s="5"/>
      <c r="F2518" s="94" t="str">
        <f t="shared" si="399"/>
        <v/>
      </c>
      <c r="G2518" s="94" t="str">
        <f t="shared" si="400"/>
        <v/>
      </c>
      <c r="H2518" s="127" t="str">
        <f>IF(A2518&lt;&gt;"",IF(MID(C2518,1,1)="c",$AS$26,IF(MID(C2518,1,1)="r",$AS$41,IF(MID(C2518,1,1)="p",#REF!,#REF!))),"")</f>
        <v/>
      </c>
      <c r="I2518" s="92" t="str">
        <f t="shared" si="401"/>
        <v/>
      </c>
      <c r="J2518" s="92" t="str">
        <f t="shared" si="402"/>
        <v/>
      </c>
      <c r="K2518" s="92" t="str">
        <f t="shared" si="403"/>
        <v/>
      </c>
      <c r="L2518" s="92" t="str">
        <f t="shared" si="404"/>
        <v/>
      </c>
      <c r="M2518" s="95" t="str">
        <f>IF(A2518&lt;&gt;"",IF(MID(C2518,1,1)="c",SigmaEpsConcrete(I2518,$AN$30:$AN$33,$AR$30:$AR$33,$AS$26,$AS$27,$AS$28,$AQ$20,$AU$19),""),"")</f>
        <v/>
      </c>
      <c r="N2518" s="95" t="str">
        <f>IF(A2518&lt;&gt;"",IF(MID(C2518,1,1)="r",SigmaEpsReinf(J2518,$AS$42:$AS$43,$AS$41,$AS$39,$AS$40,$AQ$38),""),"")</f>
        <v/>
      </c>
      <c r="Q2518" s="92" t="str">
        <f t="shared" si="406"/>
        <v/>
      </c>
      <c r="R2518" s="92" t="str">
        <f t="shared" si="407"/>
        <v/>
      </c>
      <c r="U2518" s="5"/>
      <c r="V2518" s="5"/>
      <c r="W2518" s="94" t="str">
        <f t="shared" si="405"/>
        <v/>
      </c>
      <c r="X2518" s="94" t="str">
        <f t="shared" si="408"/>
        <v/>
      </c>
      <c r="Y2518" s="5"/>
      <c r="BK2518" s="8"/>
      <c r="BL2518" s="5"/>
      <c r="BM2518" s="5"/>
      <c r="BN2518" s="5"/>
      <c r="BO2518" s="5"/>
      <c r="BP2518" s="1"/>
      <c r="BQ2518" s="1"/>
      <c r="BR2518" s="1"/>
      <c r="BS2518" s="1"/>
      <c r="BT2518" s="1"/>
      <c r="BU2518" s="4"/>
      <c r="BV2518" s="1"/>
      <c r="BW2518" s="3"/>
      <c r="BX2518" s="4"/>
      <c r="BY2518" s="5"/>
      <c r="BZ2518" s="5"/>
      <c r="CA2518" s="5"/>
      <c r="CB2518" s="5"/>
      <c r="CC2518" s="5"/>
      <c r="CD2518" s="43"/>
    </row>
    <row r="2519" spans="1:82" x14ac:dyDescent="0.25">
      <c r="A2519" s="8"/>
      <c r="B2519" s="5"/>
      <c r="C2519" s="5"/>
      <c r="D2519" s="5"/>
      <c r="E2519" s="5"/>
      <c r="F2519" s="94" t="str">
        <f t="shared" si="399"/>
        <v/>
      </c>
      <c r="G2519" s="94" t="str">
        <f t="shared" si="400"/>
        <v/>
      </c>
      <c r="H2519" s="127" t="str">
        <f>IF(A2519&lt;&gt;"",IF(MID(C2519,1,1)="c",$AS$26,IF(MID(C2519,1,1)="r",$AS$41,IF(MID(C2519,1,1)="p",#REF!,#REF!))),"")</f>
        <v/>
      </c>
      <c r="I2519" s="92" t="str">
        <f t="shared" si="401"/>
        <v/>
      </c>
      <c r="J2519" s="92" t="str">
        <f t="shared" si="402"/>
        <v/>
      </c>
      <c r="K2519" s="92" t="str">
        <f t="shared" si="403"/>
        <v/>
      </c>
      <c r="L2519" s="92" t="str">
        <f t="shared" si="404"/>
        <v/>
      </c>
      <c r="M2519" s="95" t="str">
        <f>IF(A2519&lt;&gt;"",IF(MID(C2519,1,1)="c",SigmaEpsConcrete(I2519,$AN$30:$AN$33,$AR$30:$AR$33,$AS$26,$AS$27,$AS$28,$AQ$20,$AU$19),""),"")</f>
        <v/>
      </c>
      <c r="N2519" s="95" t="str">
        <f>IF(A2519&lt;&gt;"",IF(MID(C2519,1,1)="r",SigmaEpsReinf(J2519,$AS$42:$AS$43,$AS$41,$AS$39,$AS$40,$AQ$38),""),"")</f>
        <v/>
      </c>
      <c r="Q2519" s="92" t="str">
        <f t="shared" si="406"/>
        <v/>
      </c>
      <c r="R2519" s="92" t="str">
        <f t="shared" si="407"/>
        <v/>
      </c>
      <c r="U2519" s="5"/>
      <c r="V2519" s="5"/>
      <c r="W2519" s="94" t="str">
        <f t="shared" si="405"/>
        <v/>
      </c>
      <c r="X2519" s="94" t="str">
        <f t="shared" si="408"/>
        <v/>
      </c>
      <c r="Y2519" s="5"/>
      <c r="BK2519" s="8"/>
      <c r="BL2519" s="5"/>
      <c r="BM2519" s="5"/>
      <c r="BN2519" s="5"/>
      <c r="BO2519" s="5"/>
      <c r="BP2519" s="1"/>
      <c r="BQ2519" s="1"/>
      <c r="BR2519" s="1"/>
      <c r="BS2519" s="1"/>
      <c r="BT2519" s="1"/>
      <c r="BU2519" s="4"/>
      <c r="BV2519" s="1"/>
      <c r="BW2519" s="3"/>
      <c r="BX2519" s="4"/>
      <c r="BY2519" s="5"/>
      <c r="BZ2519" s="5"/>
      <c r="CA2519" s="5"/>
      <c r="CB2519" s="5"/>
      <c r="CC2519" s="5"/>
      <c r="CD2519" s="43"/>
    </row>
    <row r="2520" spans="1:82" x14ac:dyDescent="0.25">
      <c r="A2520" s="8"/>
      <c r="B2520" s="5"/>
      <c r="C2520" s="5"/>
      <c r="D2520" s="5"/>
      <c r="E2520" s="5"/>
      <c r="F2520" s="94" t="str">
        <f t="shared" si="399"/>
        <v/>
      </c>
      <c r="G2520" s="94" t="str">
        <f t="shared" si="400"/>
        <v/>
      </c>
      <c r="H2520" s="127" t="str">
        <f>IF(A2520&lt;&gt;"",IF(MID(C2520,1,1)="c",$AS$26,IF(MID(C2520,1,1)="r",$AS$41,IF(MID(C2520,1,1)="p",#REF!,#REF!))),"")</f>
        <v/>
      </c>
      <c r="I2520" s="92" t="str">
        <f t="shared" si="401"/>
        <v/>
      </c>
      <c r="J2520" s="92" t="str">
        <f t="shared" si="402"/>
        <v/>
      </c>
      <c r="K2520" s="92" t="str">
        <f t="shared" si="403"/>
        <v/>
      </c>
      <c r="L2520" s="92" t="str">
        <f t="shared" si="404"/>
        <v/>
      </c>
      <c r="M2520" s="95" t="str">
        <f>IF(A2520&lt;&gt;"",IF(MID(C2520,1,1)="c",SigmaEpsConcrete(I2520,$AN$30:$AN$33,$AR$30:$AR$33,$AS$26,$AS$27,$AS$28,$AQ$20,$AU$19),""),"")</f>
        <v/>
      </c>
      <c r="N2520" s="95" t="str">
        <f>IF(A2520&lt;&gt;"",IF(MID(C2520,1,1)="r",SigmaEpsReinf(J2520,$AS$42:$AS$43,$AS$41,$AS$39,$AS$40,$AQ$38),""),"")</f>
        <v/>
      </c>
      <c r="Q2520" s="92" t="str">
        <f t="shared" si="406"/>
        <v/>
      </c>
      <c r="R2520" s="92" t="str">
        <f t="shared" si="407"/>
        <v/>
      </c>
      <c r="U2520" s="5"/>
      <c r="V2520" s="5"/>
      <c r="W2520" s="94" t="str">
        <f t="shared" si="405"/>
        <v/>
      </c>
      <c r="X2520" s="94" t="str">
        <f t="shared" si="408"/>
        <v/>
      </c>
      <c r="Y2520" s="5"/>
      <c r="BK2520" s="8"/>
      <c r="BL2520" s="5"/>
      <c r="BM2520" s="5"/>
      <c r="BN2520" s="5"/>
      <c r="BO2520" s="5"/>
      <c r="BP2520" s="1"/>
      <c r="BQ2520" s="1"/>
      <c r="BR2520" s="1"/>
      <c r="BS2520" s="1"/>
      <c r="BT2520" s="1"/>
      <c r="BU2520" s="4"/>
      <c r="BV2520" s="1"/>
      <c r="BW2520" s="3"/>
      <c r="BX2520" s="4"/>
      <c r="BY2520" s="5"/>
      <c r="BZ2520" s="5"/>
      <c r="CA2520" s="5"/>
      <c r="CB2520" s="5"/>
      <c r="CC2520" s="5"/>
      <c r="CD2520" s="43"/>
    </row>
    <row r="2521" spans="1:82" x14ac:dyDescent="0.25">
      <c r="A2521" s="8"/>
      <c r="B2521" s="5"/>
      <c r="C2521" s="5"/>
      <c r="D2521" s="5"/>
      <c r="E2521" s="5"/>
      <c r="F2521" s="94" t="str">
        <f t="shared" si="399"/>
        <v/>
      </c>
      <c r="G2521" s="94" t="str">
        <f t="shared" si="400"/>
        <v/>
      </c>
      <c r="H2521" s="127" t="str">
        <f>IF(A2521&lt;&gt;"",IF(MID(C2521,1,1)="c",$AS$26,IF(MID(C2521,1,1)="r",$AS$41,IF(MID(C2521,1,1)="p",#REF!,#REF!))),"")</f>
        <v/>
      </c>
      <c r="I2521" s="92" t="str">
        <f t="shared" si="401"/>
        <v/>
      </c>
      <c r="J2521" s="92" t="str">
        <f t="shared" si="402"/>
        <v/>
      </c>
      <c r="K2521" s="92" t="str">
        <f t="shared" si="403"/>
        <v/>
      </c>
      <c r="L2521" s="92" t="str">
        <f t="shared" si="404"/>
        <v/>
      </c>
      <c r="M2521" s="95" t="str">
        <f>IF(A2521&lt;&gt;"",IF(MID(C2521,1,1)="c",SigmaEpsConcrete(I2521,$AN$30:$AN$33,$AR$30:$AR$33,$AS$26,$AS$27,$AS$28,$AQ$20,$AU$19),""),"")</f>
        <v/>
      </c>
      <c r="N2521" s="95" t="str">
        <f>IF(A2521&lt;&gt;"",IF(MID(C2521,1,1)="r",SigmaEpsReinf(J2521,$AS$42:$AS$43,$AS$41,$AS$39,$AS$40,$AQ$38),""),"")</f>
        <v/>
      </c>
      <c r="Q2521" s="92" t="str">
        <f t="shared" si="406"/>
        <v/>
      </c>
      <c r="R2521" s="92" t="str">
        <f t="shared" si="407"/>
        <v/>
      </c>
      <c r="U2521" s="5"/>
      <c r="V2521" s="5"/>
      <c r="W2521" s="94" t="str">
        <f t="shared" si="405"/>
        <v/>
      </c>
      <c r="X2521" s="94" t="str">
        <f t="shared" si="408"/>
        <v/>
      </c>
      <c r="Y2521" s="5"/>
      <c r="BK2521" s="8"/>
      <c r="BL2521" s="5"/>
      <c r="BM2521" s="5"/>
      <c r="BN2521" s="5"/>
      <c r="BO2521" s="5"/>
      <c r="BP2521" s="1"/>
      <c r="BQ2521" s="1"/>
      <c r="BR2521" s="1"/>
      <c r="BS2521" s="1"/>
      <c r="BT2521" s="1"/>
      <c r="BU2521" s="4"/>
      <c r="BV2521" s="1"/>
      <c r="BW2521" s="3"/>
      <c r="BX2521" s="4"/>
      <c r="BY2521" s="5"/>
      <c r="BZ2521" s="5"/>
      <c r="CA2521" s="5"/>
      <c r="CB2521" s="5"/>
      <c r="CC2521" s="5"/>
      <c r="CD2521" s="43"/>
    </row>
    <row r="2522" spans="1:82" x14ac:dyDescent="0.25">
      <c r="A2522" s="8"/>
      <c r="B2522" s="5"/>
      <c r="C2522" s="5"/>
      <c r="D2522" s="5"/>
      <c r="E2522" s="5"/>
      <c r="F2522" s="94" t="str">
        <f t="shared" si="399"/>
        <v/>
      </c>
      <c r="G2522" s="94" t="str">
        <f t="shared" si="400"/>
        <v/>
      </c>
      <c r="H2522" s="127" t="str">
        <f>IF(A2522&lt;&gt;"",IF(MID(C2522,1,1)="c",$AS$26,IF(MID(C2522,1,1)="r",$AS$41,IF(MID(C2522,1,1)="p",#REF!,#REF!))),"")</f>
        <v/>
      </c>
      <c r="I2522" s="92" t="str">
        <f t="shared" si="401"/>
        <v/>
      </c>
      <c r="J2522" s="92" t="str">
        <f t="shared" si="402"/>
        <v/>
      </c>
      <c r="K2522" s="92" t="str">
        <f t="shared" si="403"/>
        <v/>
      </c>
      <c r="L2522" s="92" t="str">
        <f t="shared" si="404"/>
        <v/>
      </c>
      <c r="M2522" s="95" t="str">
        <f>IF(A2522&lt;&gt;"",IF(MID(C2522,1,1)="c",SigmaEpsConcrete(I2522,$AN$30:$AN$33,$AR$30:$AR$33,$AS$26,$AS$27,$AS$28,$AQ$20,$AU$19),""),"")</f>
        <v/>
      </c>
      <c r="N2522" s="95" t="str">
        <f>IF(A2522&lt;&gt;"",IF(MID(C2522,1,1)="r",SigmaEpsReinf(J2522,$AS$42:$AS$43,$AS$41,$AS$39,$AS$40,$AQ$38),""),"")</f>
        <v/>
      </c>
      <c r="Q2522" s="92" t="str">
        <f t="shared" si="406"/>
        <v/>
      </c>
      <c r="R2522" s="92" t="str">
        <f t="shared" si="407"/>
        <v/>
      </c>
      <c r="U2522" s="5"/>
      <c r="V2522" s="5"/>
      <c r="W2522" s="94" t="str">
        <f t="shared" si="405"/>
        <v/>
      </c>
      <c r="X2522" s="94" t="str">
        <f t="shared" si="408"/>
        <v/>
      </c>
      <c r="Y2522" s="5"/>
      <c r="BK2522" s="8"/>
      <c r="BL2522" s="5"/>
      <c r="BM2522" s="5"/>
      <c r="BN2522" s="5"/>
      <c r="BO2522" s="5"/>
      <c r="BP2522" s="1"/>
      <c r="BQ2522" s="1"/>
      <c r="BR2522" s="1"/>
      <c r="BS2522" s="1"/>
      <c r="BT2522" s="1"/>
      <c r="BU2522" s="4"/>
      <c r="BV2522" s="1"/>
      <c r="BW2522" s="3"/>
      <c r="BX2522" s="4"/>
      <c r="BY2522" s="5"/>
      <c r="BZ2522" s="5"/>
      <c r="CA2522" s="5"/>
      <c r="CB2522" s="5"/>
      <c r="CC2522" s="5"/>
      <c r="CD2522" s="43"/>
    </row>
    <row r="2523" spans="1:82" x14ac:dyDescent="0.25">
      <c r="A2523" s="8"/>
      <c r="B2523" s="5"/>
      <c r="C2523" s="5"/>
      <c r="D2523" s="5"/>
      <c r="E2523" s="5"/>
      <c r="F2523" s="94" t="str">
        <f t="shared" si="399"/>
        <v/>
      </c>
      <c r="G2523" s="94" t="str">
        <f t="shared" si="400"/>
        <v/>
      </c>
      <c r="H2523" s="127" t="str">
        <f>IF(A2523&lt;&gt;"",IF(MID(C2523,1,1)="c",$AS$26,IF(MID(C2523,1,1)="r",$AS$41,IF(MID(C2523,1,1)="p",#REF!,#REF!))),"")</f>
        <v/>
      </c>
      <c r="I2523" s="92" t="str">
        <f t="shared" si="401"/>
        <v/>
      </c>
      <c r="J2523" s="92" t="str">
        <f t="shared" si="402"/>
        <v/>
      </c>
      <c r="K2523" s="92" t="str">
        <f t="shared" si="403"/>
        <v/>
      </c>
      <c r="L2523" s="92" t="str">
        <f t="shared" si="404"/>
        <v/>
      </c>
      <c r="M2523" s="95" t="str">
        <f>IF(A2523&lt;&gt;"",IF(MID(C2523,1,1)="c",SigmaEpsConcrete(I2523,$AN$30:$AN$33,$AR$30:$AR$33,$AS$26,$AS$27,$AS$28,$AQ$20,$AU$19),""),"")</f>
        <v/>
      </c>
      <c r="N2523" s="95" t="str">
        <f>IF(A2523&lt;&gt;"",IF(MID(C2523,1,1)="r",SigmaEpsReinf(J2523,$AS$42:$AS$43,$AS$41,$AS$39,$AS$40,$AQ$38),""),"")</f>
        <v/>
      </c>
      <c r="Q2523" s="92" t="str">
        <f t="shared" si="406"/>
        <v/>
      </c>
      <c r="R2523" s="92" t="str">
        <f t="shared" si="407"/>
        <v/>
      </c>
      <c r="U2523" s="5"/>
      <c r="V2523" s="5"/>
      <c r="W2523" s="94" t="str">
        <f t="shared" si="405"/>
        <v/>
      </c>
      <c r="X2523" s="94" t="str">
        <f t="shared" si="408"/>
        <v/>
      </c>
      <c r="Y2523" s="5"/>
      <c r="BK2523" s="8"/>
      <c r="BL2523" s="5"/>
      <c r="BM2523" s="5"/>
      <c r="BN2523" s="5"/>
      <c r="BO2523" s="5"/>
      <c r="BP2523" s="1"/>
      <c r="BQ2523" s="1"/>
      <c r="BR2523" s="1"/>
      <c r="BS2523" s="1"/>
      <c r="BT2523" s="1"/>
      <c r="BU2523" s="4"/>
      <c r="BV2523" s="1"/>
      <c r="BW2523" s="3"/>
      <c r="BX2523" s="4"/>
      <c r="BY2523" s="5"/>
      <c r="BZ2523" s="5"/>
      <c r="CA2523" s="5"/>
      <c r="CB2523" s="5"/>
      <c r="CC2523" s="5"/>
      <c r="CD2523" s="43"/>
    </row>
    <row r="2524" spans="1:82" x14ac:dyDescent="0.25">
      <c r="A2524" s="8"/>
      <c r="B2524" s="5"/>
      <c r="C2524" s="5"/>
      <c r="D2524" s="5"/>
      <c r="E2524" s="5"/>
      <c r="F2524" s="94" t="str">
        <f t="shared" si="399"/>
        <v/>
      </c>
      <c r="G2524" s="94" t="str">
        <f t="shared" si="400"/>
        <v/>
      </c>
      <c r="H2524" s="127" t="str">
        <f>IF(A2524&lt;&gt;"",IF(MID(C2524,1,1)="c",$AS$26,IF(MID(C2524,1,1)="r",$AS$41,IF(MID(C2524,1,1)="p",#REF!,#REF!))),"")</f>
        <v/>
      </c>
      <c r="I2524" s="92" t="str">
        <f t="shared" si="401"/>
        <v/>
      </c>
      <c r="J2524" s="92" t="str">
        <f t="shared" si="402"/>
        <v/>
      </c>
      <c r="K2524" s="92" t="str">
        <f t="shared" si="403"/>
        <v/>
      </c>
      <c r="L2524" s="92" t="str">
        <f t="shared" si="404"/>
        <v/>
      </c>
      <c r="M2524" s="95" t="str">
        <f>IF(A2524&lt;&gt;"",IF(MID(C2524,1,1)="c",SigmaEpsConcrete(I2524,$AN$30:$AN$33,$AR$30:$AR$33,$AS$26,$AS$27,$AS$28,$AQ$20,$AU$19),""),"")</f>
        <v/>
      </c>
      <c r="N2524" s="95" t="str">
        <f>IF(A2524&lt;&gt;"",IF(MID(C2524,1,1)="r",SigmaEpsReinf(J2524,$AS$42:$AS$43,$AS$41,$AS$39,$AS$40,$AQ$38),""),"")</f>
        <v/>
      </c>
      <c r="Q2524" s="92" t="str">
        <f t="shared" si="406"/>
        <v/>
      </c>
      <c r="R2524" s="92" t="str">
        <f t="shared" si="407"/>
        <v/>
      </c>
      <c r="U2524" s="5"/>
      <c r="V2524" s="5"/>
      <c r="W2524" s="94" t="str">
        <f t="shared" si="405"/>
        <v/>
      </c>
      <c r="X2524" s="94" t="str">
        <f t="shared" si="408"/>
        <v/>
      </c>
      <c r="Y2524" s="5"/>
      <c r="BK2524" s="8"/>
      <c r="BL2524" s="5"/>
      <c r="BM2524" s="5"/>
      <c r="BN2524" s="5"/>
      <c r="BO2524" s="5"/>
      <c r="BP2524" s="1"/>
      <c r="BQ2524" s="1"/>
      <c r="BR2524" s="1"/>
      <c r="BS2524" s="1"/>
      <c r="BT2524" s="1"/>
      <c r="BU2524" s="4"/>
      <c r="BV2524" s="1"/>
      <c r="BW2524" s="3"/>
      <c r="BX2524" s="4"/>
      <c r="BY2524" s="5"/>
      <c r="BZ2524" s="5"/>
      <c r="CA2524" s="5"/>
      <c r="CB2524" s="5"/>
      <c r="CC2524" s="5"/>
      <c r="CD2524" s="43"/>
    </row>
    <row r="2525" spans="1:82" x14ac:dyDescent="0.25">
      <c r="A2525" s="8"/>
      <c r="B2525" s="5"/>
      <c r="C2525" s="5"/>
      <c r="D2525" s="5"/>
      <c r="E2525" s="5"/>
      <c r="F2525" s="94" t="str">
        <f t="shared" si="399"/>
        <v/>
      </c>
      <c r="G2525" s="94" t="str">
        <f t="shared" si="400"/>
        <v/>
      </c>
      <c r="H2525" s="127" t="str">
        <f>IF(A2525&lt;&gt;"",IF(MID(C2525,1,1)="c",$AS$26,IF(MID(C2525,1,1)="r",$AS$41,IF(MID(C2525,1,1)="p",#REF!,#REF!))),"")</f>
        <v/>
      </c>
      <c r="I2525" s="92" t="str">
        <f t="shared" si="401"/>
        <v/>
      </c>
      <c r="J2525" s="92" t="str">
        <f t="shared" si="402"/>
        <v/>
      </c>
      <c r="K2525" s="92" t="str">
        <f t="shared" si="403"/>
        <v/>
      </c>
      <c r="L2525" s="92" t="str">
        <f t="shared" si="404"/>
        <v/>
      </c>
      <c r="M2525" s="95" t="str">
        <f>IF(A2525&lt;&gt;"",IF(MID(C2525,1,1)="c",SigmaEpsConcrete(I2525,$AN$30:$AN$33,$AR$30:$AR$33,$AS$26,$AS$27,$AS$28,$AQ$20,$AU$19),""),"")</f>
        <v/>
      </c>
      <c r="N2525" s="95" t="str">
        <f>IF(A2525&lt;&gt;"",IF(MID(C2525,1,1)="r",SigmaEpsReinf(J2525,$AS$42:$AS$43,$AS$41,$AS$39,$AS$40,$AQ$38),""),"")</f>
        <v/>
      </c>
      <c r="Q2525" s="92" t="str">
        <f t="shared" si="406"/>
        <v/>
      </c>
      <c r="R2525" s="92" t="str">
        <f t="shared" si="407"/>
        <v/>
      </c>
      <c r="U2525" s="5"/>
      <c r="V2525" s="5"/>
      <c r="W2525" s="94" t="str">
        <f t="shared" si="405"/>
        <v/>
      </c>
      <c r="X2525" s="94" t="str">
        <f t="shared" si="408"/>
        <v/>
      </c>
      <c r="Y2525" s="5"/>
      <c r="BK2525" s="8"/>
      <c r="BL2525" s="5"/>
      <c r="BM2525" s="5"/>
      <c r="BN2525" s="5"/>
      <c r="BO2525" s="5"/>
      <c r="BP2525" s="1"/>
      <c r="BQ2525" s="1"/>
      <c r="BR2525" s="1"/>
      <c r="BS2525" s="1"/>
      <c r="BT2525" s="1"/>
      <c r="BU2525" s="4"/>
      <c r="BV2525" s="1"/>
      <c r="BW2525" s="3"/>
      <c r="BX2525" s="4"/>
      <c r="BY2525" s="5"/>
      <c r="BZ2525" s="5"/>
      <c r="CA2525" s="5"/>
      <c r="CB2525" s="5"/>
      <c r="CC2525" s="5"/>
      <c r="CD2525" s="43"/>
    </row>
    <row r="2526" spans="1:82" x14ac:dyDescent="0.25">
      <c r="A2526" s="8"/>
      <c r="B2526" s="5"/>
      <c r="C2526" s="5"/>
      <c r="D2526" s="5"/>
      <c r="E2526" s="5"/>
      <c r="F2526" s="94" t="str">
        <f t="shared" si="399"/>
        <v/>
      </c>
      <c r="G2526" s="94" t="str">
        <f t="shared" si="400"/>
        <v/>
      </c>
      <c r="H2526" s="127" t="str">
        <f>IF(A2526&lt;&gt;"",IF(MID(C2526,1,1)="c",$AS$26,IF(MID(C2526,1,1)="r",$AS$41,IF(MID(C2526,1,1)="p",#REF!,#REF!))),"")</f>
        <v/>
      </c>
      <c r="I2526" s="92" t="str">
        <f t="shared" si="401"/>
        <v/>
      </c>
      <c r="J2526" s="92" t="str">
        <f t="shared" si="402"/>
        <v/>
      </c>
      <c r="K2526" s="92" t="str">
        <f t="shared" si="403"/>
        <v/>
      </c>
      <c r="L2526" s="92" t="str">
        <f t="shared" si="404"/>
        <v/>
      </c>
      <c r="M2526" s="95" t="str">
        <f>IF(A2526&lt;&gt;"",IF(MID(C2526,1,1)="c",SigmaEpsConcrete(I2526,$AN$30:$AN$33,$AR$30:$AR$33,$AS$26,$AS$27,$AS$28,$AQ$20,$AU$19),""),"")</f>
        <v/>
      </c>
      <c r="N2526" s="95" t="str">
        <f>IF(A2526&lt;&gt;"",IF(MID(C2526,1,1)="r",SigmaEpsReinf(J2526,$AS$42:$AS$43,$AS$41,$AS$39,$AS$40,$AQ$38),""),"")</f>
        <v/>
      </c>
      <c r="Q2526" s="92" t="str">
        <f t="shared" si="406"/>
        <v/>
      </c>
      <c r="R2526" s="92" t="str">
        <f t="shared" si="407"/>
        <v/>
      </c>
      <c r="U2526" s="5"/>
      <c r="V2526" s="5"/>
      <c r="W2526" s="94" t="str">
        <f t="shared" si="405"/>
        <v/>
      </c>
      <c r="X2526" s="94" t="str">
        <f t="shared" si="408"/>
        <v/>
      </c>
      <c r="Y2526" s="5"/>
      <c r="BK2526" s="8"/>
      <c r="BL2526" s="5"/>
      <c r="BM2526" s="5"/>
      <c r="BN2526" s="5"/>
      <c r="BO2526" s="5"/>
      <c r="BP2526" s="1"/>
      <c r="BQ2526" s="1"/>
      <c r="BR2526" s="1"/>
      <c r="BS2526" s="1"/>
      <c r="BT2526" s="1"/>
      <c r="BU2526" s="4"/>
      <c r="BV2526" s="1"/>
      <c r="BW2526" s="3"/>
      <c r="BX2526" s="4"/>
      <c r="BY2526" s="5"/>
      <c r="BZ2526" s="5"/>
      <c r="CA2526" s="5"/>
      <c r="CB2526" s="5"/>
      <c r="CC2526" s="5"/>
      <c r="CD2526" s="43"/>
    </row>
    <row r="2527" spans="1:82" x14ac:dyDescent="0.25">
      <c r="A2527" s="8"/>
      <c r="B2527" s="5"/>
      <c r="C2527" s="5"/>
      <c r="D2527" s="5"/>
      <c r="E2527" s="5"/>
      <c r="F2527" s="94" t="str">
        <f t="shared" si="399"/>
        <v/>
      </c>
      <c r="G2527" s="94" t="str">
        <f t="shared" si="400"/>
        <v/>
      </c>
      <c r="H2527" s="127" t="str">
        <f>IF(A2527&lt;&gt;"",IF(MID(C2527,1,1)="c",$AS$26,IF(MID(C2527,1,1)="r",$AS$41,IF(MID(C2527,1,1)="p",#REF!,#REF!))),"")</f>
        <v/>
      </c>
      <c r="I2527" s="92" t="str">
        <f t="shared" si="401"/>
        <v/>
      </c>
      <c r="J2527" s="92" t="str">
        <f t="shared" si="402"/>
        <v/>
      </c>
      <c r="K2527" s="92" t="str">
        <f t="shared" si="403"/>
        <v/>
      </c>
      <c r="L2527" s="92" t="str">
        <f t="shared" si="404"/>
        <v/>
      </c>
      <c r="M2527" s="95" t="str">
        <f>IF(A2527&lt;&gt;"",IF(MID(C2527,1,1)="c",SigmaEpsConcrete(I2527,$AN$30:$AN$33,$AR$30:$AR$33,$AS$26,$AS$27,$AS$28,$AQ$20,$AU$19),""),"")</f>
        <v/>
      </c>
      <c r="N2527" s="95" t="str">
        <f>IF(A2527&lt;&gt;"",IF(MID(C2527,1,1)="r",SigmaEpsReinf(J2527,$AS$42:$AS$43,$AS$41,$AS$39,$AS$40,$AQ$38),""),"")</f>
        <v/>
      </c>
      <c r="Q2527" s="92" t="str">
        <f t="shared" si="406"/>
        <v/>
      </c>
      <c r="R2527" s="92" t="str">
        <f t="shared" si="407"/>
        <v/>
      </c>
      <c r="U2527" s="5"/>
      <c r="V2527" s="5"/>
      <c r="W2527" s="94" t="str">
        <f t="shared" si="405"/>
        <v/>
      </c>
      <c r="X2527" s="94" t="str">
        <f t="shared" si="408"/>
        <v/>
      </c>
      <c r="Y2527" s="5"/>
      <c r="BK2527" s="8"/>
      <c r="BL2527" s="5"/>
      <c r="BM2527" s="5"/>
      <c r="BN2527" s="5"/>
      <c r="BO2527" s="5"/>
      <c r="BP2527" s="1"/>
      <c r="BQ2527" s="1"/>
      <c r="BR2527" s="1"/>
      <c r="BS2527" s="1"/>
      <c r="BT2527" s="1"/>
      <c r="BU2527" s="4"/>
      <c r="BV2527" s="1"/>
      <c r="BW2527" s="3"/>
      <c r="BX2527" s="4"/>
      <c r="BY2527" s="5"/>
      <c r="BZ2527" s="5"/>
      <c r="CA2527" s="5"/>
      <c r="CB2527" s="5"/>
      <c r="CC2527" s="5"/>
      <c r="CD2527" s="43"/>
    </row>
    <row r="2528" spans="1:82" x14ac:dyDescent="0.25">
      <c r="A2528" s="8"/>
      <c r="B2528" s="5"/>
      <c r="C2528" s="5"/>
      <c r="D2528" s="5"/>
      <c r="E2528" s="5"/>
      <c r="F2528" s="94" t="str">
        <f t="shared" si="399"/>
        <v/>
      </c>
      <c r="G2528" s="94" t="str">
        <f t="shared" si="400"/>
        <v/>
      </c>
      <c r="H2528" s="127" t="str">
        <f>IF(A2528&lt;&gt;"",IF(MID(C2528,1,1)="c",$AS$26,IF(MID(C2528,1,1)="r",$AS$41,IF(MID(C2528,1,1)="p",#REF!,#REF!))),"")</f>
        <v/>
      </c>
      <c r="I2528" s="92" t="str">
        <f t="shared" si="401"/>
        <v/>
      </c>
      <c r="J2528" s="92" t="str">
        <f t="shared" si="402"/>
        <v/>
      </c>
      <c r="K2528" s="92" t="str">
        <f t="shared" si="403"/>
        <v/>
      </c>
      <c r="L2528" s="92" t="str">
        <f t="shared" si="404"/>
        <v/>
      </c>
      <c r="M2528" s="95" t="str">
        <f>IF(A2528&lt;&gt;"",IF(MID(C2528,1,1)="c",SigmaEpsConcrete(I2528,$AN$30:$AN$33,$AR$30:$AR$33,$AS$26,$AS$27,$AS$28,$AQ$20,$AU$19),""),"")</f>
        <v/>
      </c>
      <c r="N2528" s="95" t="str">
        <f>IF(A2528&lt;&gt;"",IF(MID(C2528,1,1)="r",SigmaEpsReinf(J2528,$AS$42:$AS$43,$AS$41,$AS$39,$AS$40,$AQ$38),""),"")</f>
        <v/>
      </c>
      <c r="Q2528" s="92" t="str">
        <f t="shared" si="406"/>
        <v/>
      </c>
      <c r="R2528" s="92" t="str">
        <f t="shared" si="407"/>
        <v/>
      </c>
      <c r="U2528" s="5"/>
      <c r="V2528" s="5"/>
      <c r="W2528" s="94" t="str">
        <f t="shared" si="405"/>
        <v/>
      </c>
      <c r="X2528" s="94" t="str">
        <f t="shared" si="408"/>
        <v/>
      </c>
      <c r="Y2528" s="5"/>
      <c r="BK2528" s="8"/>
      <c r="BL2528" s="5"/>
      <c r="BM2528" s="5"/>
      <c r="BN2528" s="5"/>
      <c r="BO2528" s="5"/>
      <c r="BP2528" s="1"/>
      <c r="BQ2528" s="1"/>
      <c r="BR2528" s="1"/>
      <c r="BS2528" s="1"/>
      <c r="BT2528" s="1"/>
      <c r="BU2528" s="4"/>
      <c r="BV2528" s="1"/>
      <c r="BW2528" s="3"/>
      <c r="BX2528" s="4"/>
      <c r="BY2528" s="5"/>
      <c r="BZ2528" s="5"/>
      <c r="CA2528" s="5"/>
      <c r="CB2528" s="5"/>
      <c r="CC2528" s="5"/>
      <c r="CD2528" s="43"/>
    </row>
    <row r="2529" spans="1:82" x14ac:dyDescent="0.25">
      <c r="A2529" s="8"/>
      <c r="B2529" s="5"/>
      <c r="C2529" s="5"/>
      <c r="D2529" s="5"/>
      <c r="E2529" s="5"/>
      <c r="F2529" s="94" t="str">
        <f t="shared" si="399"/>
        <v/>
      </c>
      <c r="G2529" s="94" t="str">
        <f t="shared" si="400"/>
        <v/>
      </c>
      <c r="H2529" s="127" t="str">
        <f>IF(A2529&lt;&gt;"",IF(MID(C2529,1,1)="c",$AS$26,IF(MID(C2529,1,1)="r",$AS$41,IF(MID(C2529,1,1)="p",#REF!,#REF!))),"")</f>
        <v/>
      </c>
      <c r="I2529" s="92" t="str">
        <f t="shared" si="401"/>
        <v/>
      </c>
      <c r="J2529" s="92" t="str">
        <f t="shared" si="402"/>
        <v/>
      </c>
      <c r="K2529" s="92" t="str">
        <f t="shared" si="403"/>
        <v/>
      </c>
      <c r="L2529" s="92" t="str">
        <f t="shared" si="404"/>
        <v/>
      </c>
      <c r="M2529" s="95" t="str">
        <f>IF(A2529&lt;&gt;"",IF(MID(C2529,1,1)="c",SigmaEpsConcrete(I2529,$AN$30:$AN$33,$AR$30:$AR$33,$AS$26,$AS$27,$AS$28,$AQ$20,$AU$19),""),"")</f>
        <v/>
      </c>
      <c r="N2529" s="95" t="str">
        <f>IF(A2529&lt;&gt;"",IF(MID(C2529,1,1)="r",SigmaEpsReinf(J2529,$AS$42:$AS$43,$AS$41,$AS$39,$AS$40,$AQ$38),""),"")</f>
        <v/>
      </c>
      <c r="Q2529" s="92" t="str">
        <f t="shared" si="406"/>
        <v/>
      </c>
      <c r="R2529" s="92" t="str">
        <f t="shared" si="407"/>
        <v/>
      </c>
      <c r="U2529" s="5"/>
      <c r="V2529" s="5"/>
      <c r="W2529" s="94" t="str">
        <f t="shared" si="405"/>
        <v/>
      </c>
      <c r="X2529" s="94" t="str">
        <f t="shared" si="408"/>
        <v/>
      </c>
      <c r="Y2529" s="5"/>
      <c r="BK2529" s="8"/>
      <c r="BL2529" s="5"/>
      <c r="BM2529" s="5"/>
      <c r="BN2529" s="5"/>
      <c r="BO2529" s="5"/>
      <c r="BP2529" s="1"/>
      <c r="BQ2529" s="1"/>
      <c r="BR2529" s="1"/>
      <c r="BS2529" s="1"/>
      <c r="BT2529" s="1"/>
      <c r="BU2529" s="4"/>
      <c r="BV2529" s="1"/>
      <c r="BW2529" s="3"/>
      <c r="BX2529" s="4"/>
      <c r="BY2529" s="5"/>
      <c r="BZ2529" s="5"/>
      <c r="CA2529" s="5"/>
      <c r="CB2529" s="5"/>
      <c r="CC2529" s="5"/>
      <c r="CD2529" s="43"/>
    </row>
    <row r="2530" spans="1:82" x14ac:dyDescent="0.25">
      <c r="A2530" s="8"/>
      <c r="B2530" s="5"/>
      <c r="C2530" s="5"/>
      <c r="D2530" s="5"/>
      <c r="E2530" s="5"/>
      <c r="F2530" s="94" t="str">
        <f t="shared" si="399"/>
        <v/>
      </c>
      <c r="G2530" s="94" t="str">
        <f t="shared" si="400"/>
        <v/>
      </c>
      <c r="H2530" s="127" t="str">
        <f>IF(A2530&lt;&gt;"",IF(MID(C2530,1,1)="c",$AS$26,IF(MID(C2530,1,1)="r",$AS$41,IF(MID(C2530,1,1)="p",#REF!,#REF!))),"")</f>
        <v/>
      </c>
      <c r="I2530" s="92" t="str">
        <f t="shared" si="401"/>
        <v/>
      </c>
      <c r="J2530" s="92" t="str">
        <f t="shared" si="402"/>
        <v/>
      </c>
      <c r="K2530" s="92" t="str">
        <f t="shared" si="403"/>
        <v/>
      </c>
      <c r="L2530" s="92" t="str">
        <f t="shared" si="404"/>
        <v/>
      </c>
      <c r="M2530" s="95" t="str">
        <f>IF(A2530&lt;&gt;"",IF(MID(C2530,1,1)="c",SigmaEpsConcrete(I2530,$AN$30:$AN$33,$AR$30:$AR$33,$AS$26,$AS$27,$AS$28,$AQ$20,$AU$19),""),"")</f>
        <v/>
      </c>
      <c r="N2530" s="95" t="str">
        <f>IF(A2530&lt;&gt;"",IF(MID(C2530,1,1)="r",SigmaEpsReinf(J2530,$AS$42:$AS$43,$AS$41,$AS$39,$AS$40,$AQ$38),""),"")</f>
        <v/>
      </c>
      <c r="Q2530" s="92" t="str">
        <f t="shared" si="406"/>
        <v/>
      </c>
      <c r="R2530" s="92" t="str">
        <f t="shared" si="407"/>
        <v/>
      </c>
      <c r="U2530" s="5"/>
      <c r="V2530" s="5"/>
      <c r="W2530" s="94" t="str">
        <f t="shared" si="405"/>
        <v/>
      </c>
      <c r="X2530" s="94" t="str">
        <f t="shared" si="408"/>
        <v/>
      </c>
      <c r="Y2530" s="5"/>
      <c r="BK2530" s="8"/>
      <c r="BL2530" s="5"/>
      <c r="BM2530" s="5"/>
      <c r="BN2530" s="5"/>
      <c r="BO2530" s="5"/>
      <c r="BP2530" s="1"/>
      <c r="BQ2530" s="1"/>
      <c r="BR2530" s="1"/>
      <c r="BS2530" s="1"/>
      <c r="BT2530" s="1"/>
      <c r="BU2530" s="4"/>
      <c r="BV2530" s="1"/>
      <c r="BW2530" s="3"/>
      <c r="BX2530" s="4"/>
      <c r="BY2530" s="5"/>
      <c r="BZ2530" s="5"/>
      <c r="CA2530" s="5"/>
      <c r="CB2530" s="5"/>
      <c r="CC2530" s="5"/>
      <c r="CD2530" s="43"/>
    </row>
    <row r="2531" spans="1:82" x14ac:dyDescent="0.25">
      <c r="A2531" s="8"/>
      <c r="B2531" s="5"/>
      <c r="C2531" s="5"/>
      <c r="D2531" s="5"/>
      <c r="E2531" s="5"/>
      <c r="F2531" s="94" t="str">
        <f t="shared" si="399"/>
        <v/>
      </c>
      <c r="G2531" s="94" t="str">
        <f t="shared" si="400"/>
        <v/>
      </c>
      <c r="H2531" s="127" t="str">
        <f>IF(A2531&lt;&gt;"",IF(MID(C2531,1,1)="c",$AS$26,IF(MID(C2531,1,1)="r",$AS$41,IF(MID(C2531,1,1)="p",#REF!,#REF!))),"")</f>
        <v/>
      </c>
      <c r="I2531" s="92" t="str">
        <f t="shared" si="401"/>
        <v/>
      </c>
      <c r="J2531" s="92" t="str">
        <f t="shared" si="402"/>
        <v/>
      </c>
      <c r="K2531" s="92" t="str">
        <f t="shared" si="403"/>
        <v/>
      </c>
      <c r="L2531" s="92" t="str">
        <f t="shared" si="404"/>
        <v/>
      </c>
      <c r="M2531" s="95" t="str">
        <f>IF(A2531&lt;&gt;"",IF(MID(C2531,1,1)="c",SigmaEpsConcrete(I2531,$AN$30:$AN$33,$AR$30:$AR$33,$AS$26,$AS$27,$AS$28,$AQ$20,$AU$19),""),"")</f>
        <v/>
      </c>
      <c r="N2531" s="95" t="str">
        <f>IF(A2531&lt;&gt;"",IF(MID(C2531,1,1)="r",SigmaEpsReinf(J2531,$AS$42:$AS$43,$AS$41,$AS$39,$AS$40,$AQ$38),""),"")</f>
        <v/>
      </c>
      <c r="Q2531" s="92" t="str">
        <f t="shared" si="406"/>
        <v/>
      </c>
      <c r="R2531" s="92" t="str">
        <f t="shared" si="407"/>
        <v/>
      </c>
      <c r="U2531" s="5"/>
      <c r="V2531" s="5"/>
      <c r="W2531" s="94" t="str">
        <f t="shared" si="405"/>
        <v/>
      </c>
      <c r="X2531" s="94" t="str">
        <f t="shared" si="408"/>
        <v/>
      </c>
      <c r="Y2531" s="5"/>
      <c r="BK2531" s="8"/>
      <c r="BL2531" s="5"/>
      <c r="BM2531" s="5"/>
      <c r="BN2531" s="5"/>
      <c r="BO2531" s="5"/>
      <c r="BP2531" s="1"/>
      <c r="BQ2531" s="1"/>
      <c r="BR2531" s="1"/>
      <c r="BS2531" s="1"/>
      <c r="BT2531" s="1"/>
      <c r="BU2531" s="4"/>
      <c r="BV2531" s="1"/>
      <c r="BW2531" s="3"/>
      <c r="BX2531" s="4"/>
      <c r="BY2531" s="5"/>
      <c r="BZ2531" s="5"/>
      <c r="CA2531" s="5"/>
      <c r="CB2531" s="5"/>
      <c r="CC2531" s="5"/>
      <c r="CD2531" s="43"/>
    </row>
    <row r="2532" spans="1:82" x14ac:dyDescent="0.25">
      <c r="A2532" s="8"/>
      <c r="B2532" s="5"/>
      <c r="C2532" s="5"/>
      <c r="D2532" s="5"/>
      <c r="E2532" s="5"/>
      <c r="F2532" s="94" t="str">
        <f t="shared" si="399"/>
        <v/>
      </c>
      <c r="G2532" s="94" t="str">
        <f t="shared" si="400"/>
        <v/>
      </c>
      <c r="H2532" s="127" t="str">
        <f>IF(A2532&lt;&gt;"",IF(MID(C2532,1,1)="c",$AS$26,IF(MID(C2532,1,1)="r",$AS$41,IF(MID(C2532,1,1)="p",#REF!,#REF!))),"")</f>
        <v/>
      </c>
      <c r="I2532" s="92" t="str">
        <f t="shared" si="401"/>
        <v/>
      </c>
      <c r="J2532" s="92" t="str">
        <f t="shared" si="402"/>
        <v/>
      </c>
      <c r="K2532" s="92" t="str">
        <f t="shared" si="403"/>
        <v/>
      </c>
      <c r="L2532" s="92" t="str">
        <f t="shared" si="404"/>
        <v/>
      </c>
      <c r="M2532" s="95" t="str">
        <f>IF(A2532&lt;&gt;"",IF(MID(C2532,1,1)="c",SigmaEpsConcrete(I2532,$AN$30:$AN$33,$AR$30:$AR$33,$AS$26,$AS$27,$AS$28,$AQ$20,$AU$19),""),"")</f>
        <v/>
      </c>
      <c r="N2532" s="95" t="str">
        <f>IF(A2532&lt;&gt;"",IF(MID(C2532,1,1)="r",SigmaEpsReinf(J2532,$AS$42:$AS$43,$AS$41,$AS$39,$AS$40,$AQ$38),""),"")</f>
        <v/>
      </c>
      <c r="Q2532" s="92" t="str">
        <f t="shared" si="406"/>
        <v/>
      </c>
      <c r="R2532" s="92" t="str">
        <f t="shared" si="407"/>
        <v/>
      </c>
      <c r="U2532" s="5"/>
      <c r="V2532" s="5"/>
      <c r="W2532" s="94" t="str">
        <f t="shared" si="405"/>
        <v/>
      </c>
      <c r="X2532" s="94" t="str">
        <f t="shared" si="408"/>
        <v/>
      </c>
      <c r="Y2532" s="5"/>
      <c r="BK2532" s="8"/>
      <c r="BL2532" s="5"/>
      <c r="BM2532" s="5"/>
      <c r="BN2532" s="5"/>
      <c r="BO2532" s="5"/>
      <c r="BP2532" s="1"/>
      <c r="BQ2532" s="1"/>
      <c r="BR2532" s="1"/>
      <c r="BS2532" s="1"/>
      <c r="BT2532" s="1"/>
      <c r="BU2532" s="4"/>
      <c r="BV2532" s="1"/>
      <c r="BW2532" s="3"/>
      <c r="BX2532" s="4"/>
      <c r="BY2532" s="5"/>
      <c r="BZ2532" s="5"/>
      <c r="CA2532" s="5"/>
      <c r="CB2532" s="5"/>
      <c r="CC2532" s="5"/>
      <c r="CD2532" s="43"/>
    </row>
    <row r="2533" spans="1:82" x14ac:dyDescent="0.25">
      <c r="A2533" s="8"/>
      <c r="B2533" s="5"/>
      <c r="C2533" s="5"/>
      <c r="D2533" s="5"/>
      <c r="E2533" s="5"/>
      <c r="F2533" s="94" t="str">
        <f t="shared" si="399"/>
        <v/>
      </c>
      <c r="G2533" s="94" t="str">
        <f t="shared" si="400"/>
        <v/>
      </c>
      <c r="H2533" s="127" t="str">
        <f>IF(A2533&lt;&gt;"",IF(MID(C2533,1,1)="c",$AS$26,IF(MID(C2533,1,1)="r",$AS$41,IF(MID(C2533,1,1)="p",#REF!,#REF!))),"")</f>
        <v/>
      </c>
      <c r="I2533" s="92" t="str">
        <f t="shared" si="401"/>
        <v/>
      </c>
      <c r="J2533" s="92" t="str">
        <f t="shared" si="402"/>
        <v/>
      </c>
      <c r="K2533" s="92" t="str">
        <f t="shared" si="403"/>
        <v/>
      </c>
      <c r="L2533" s="92" t="str">
        <f t="shared" si="404"/>
        <v/>
      </c>
      <c r="M2533" s="95" t="str">
        <f>IF(A2533&lt;&gt;"",IF(MID(C2533,1,1)="c",SigmaEpsConcrete(I2533,$AN$30:$AN$33,$AR$30:$AR$33,$AS$26,$AS$27,$AS$28,$AQ$20,$AU$19),""),"")</f>
        <v/>
      </c>
      <c r="N2533" s="95" t="str">
        <f>IF(A2533&lt;&gt;"",IF(MID(C2533,1,1)="r",SigmaEpsReinf(J2533,$AS$42:$AS$43,$AS$41,$AS$39,$AS$40,$AQ$38),""),"")</f>
        <v/>
      </c>
      <c r="Q2533" s="92" t="str">
        <f t="shared" si="406"/>
        <v/>
      </c>
      <c r="R2533" s="92" t="str">
        <f t="shared" si="407"/>
        <v/>
      </c>
      <c r="U2533" s="5"/>
      <c r="V2533" s="5"/>
      <c r="W2533" s="94" t="str">
        <f t="shared" si="405"/>
        <v/>
      </c>
      <c r="X2533" s="94" t="str">
        <f t="shared" si="408"/>
        <v/>
      </c>
      <c r="Y2533" s="5"/>
      <c r="BK2533" s="8"/>
      <c r="BL2533" s="5"/>
      <c r="BM2533" s="5"/>
      <c r="BN2533" s="5"/>
      <c r="BO2533" s="5"/>
      <c r="BP2533" s="1"/>
      <c r="BQ2533" s="1"/>
      <c r="BR2533" s="1"/>
      <c r="BS2533" s="1"/>
      <c r="BT2533" s="1"/>
      <c r="BU2533" s="4"/>
      <c r="BV2533" s="1"/>
      <c r="BW2533" s="3"/>
      <c r="BX2533" s="4"/>
      <c r="BY2533" s="5"/>
      <c r="BZ2533" s="5"/>
      <c r="CA2533" s="5"/>
      <c r="CB2533" s="5"/>
      <c r="CC2533" s="5"/>
      <c r="CD2533" s="43"/>
    </row>
    <row r="2534" spans="1:82" x14ac:dyDescent="0.25">
      <c r="A2534" s="8"/>
      <c r="B2534" s="5"/>
      <c r="C2534" s="5"/>
      <c r="D2534" s="5"/>
      <c r="E2534" s="5"/>
      <c r="F2534" s="94" t="str">
        <f t="shared" si="399"/>
        <v/>
      </c>
      <c r="G2534" s="94" t="str">
        <f t="shared" si="400"/>
        <v/>
      </c>
      <c r="H2534" s="127" t="str">
        <f>IF(A2534&lt;&gt;"",IF(MID(C2534,1,1)="c",$AS$26,IF(MID(C2534,1,1)="r",$AS$41,IF(MID(C2534,1,1)="p",#REF!,#REF!))),"")</f>
        <v/>
      </c>
      <c r="I2534" s="92" t="str">
        <f t="shared" si="401"/>
        <v/>
      </c>
      <c r="J2534" s="92" t="str">
        <f t="shared" si="402"/>
        <v/>
      </c>
      <c r="K2534" s="92" t="str">
        <f t="shared" si="403"/>
        <v/>
      </c>
      <c r="L2534" s="92" t="str">
        <f t="shared" si="404"/>
        <v/>
      </c>
      <c r="M2534" s="95" t="str">
        <f>IF(A2534&lt;&gt;"",IF(MID(C2534,1,1)="c",SigmaEpsConcrete(I2534,$AN$30:$AN$33,$AR$30:$AR$33,$AS$26,$AS$27,$AS$28,$AQ$20,$AU$19),""),"")</f>
        <v/>
      </c>
      <c r="N2534" s="95" t="str">
        <f>IF(A2534&lt;&gt;"",IF(MID(C2534,1,1)="r",SigmaEpsReinf(J2534,$AS$42:$AS$43,$AS$41,$AS$39,$AS$40,$AQ$38),""),"")</f>
        <v/>
      </c>
      <c r="Q2534" s="92" t="str">
        <f t="shared" si="406"/>
        <v/>
      </c>
      <c r="R2534" s="92" t="str">
        <f t="shared" si="407"/>
        <v/>
      </c>
      <c r="U2534" s="5"/>
      <c r="V2534" s="5"/>
      <c r="W2534" s="94" t="str">
        <f t="shared" si="405"/>
        <v/>
      </c>
      <c r="X2534" s="94" t="str">
        <f t="shared" si="408"/>
        <v/>
      </c>
      <c r="Y2534" s="5"/>
      <c r="BK2534" s="8"/>
      <c r="BL2534" s="5"/>
      <c r="BM2534" s="5"/>
      <c r="BN2534" s="5"/>
      <c r="BO2534" s="5"/>
      <c r="BP2534" s="1"/>
      <c r="BQ2534" s="1"/>
      <c r="BR2534" s="1"/>
      <c r="BS2534" s="1"/>
      <c r="BT2534" s="1"/>
      <c r="BU2534" s="4"/>
      <c r="BV2534" s="1"/>
      <c r="BW2534" s="3"/>
      <c r="BX2534" s="4"/>
      <c r="BY2534" s="5"/>
      <c r="BZ2534" s="5"/>
      <c r="CA2534" s="5"/>
      <c r="CB2534" s="5"/>
      <c r="CC2534" s="5"/>
      <c r="CD2534" s="43"/>
    </row>
    <row r="2535" spans="1:82" x14ac:dyDescent="0.25">
      <c r="A2535" s="8"/>
      <c r="B2535" s="5"/>
      <c r="C2535" s="5"/>
      <c r="D2535" s="5"/>
      <c r="E2535" s="5"/>
      <c r="F2535" s="94" t="str">
        <f t="shared" si="399"/>
        <v/>
      </c>
      <c r="G2535" s="94" t="str">
        <f t="shared" si="400"/>
        <v/>
      </c>
      <c r="H2535" s="127" t="str">
        <f>IF(A2535&lt;&gt;"",IF(MID(C2535,1,1)="c",$AS$26,IF(MID(C2535,1,1)="r",$AS$41,IF(MID(C2535,1,1)="p",#REF!,#REF!))),"")</f>
        <v/>
      </c>
      <c r="I2535" s="92" t="str">
        <f t="shared" si="401"/>
        <v/>
      </c>
      <c r="J2535" s="92" t="str">
        <f t="shared" si="402"/>
        <v/>
      </c>
      <c r="K2535" s="92" t="str">
        <f t="shared" si="403"/>
        <v/>
      </c>
      <c r="L2535" s="92" t="str">
        <f t="shared" si="404"/>
        <v/>
      </c>
      <c r="M2535" s="95" t="str">
        <f>IF(A2535&lt;&gt;"",IF(MID(C2535,1,1)="c",SigmaEpsConcrete(I2535,$AN$30:$AN$33,$AR$30:$AR$33,$AS$26,$AS$27,$AS$28,$AQ$20,$AU$19),""),"")</f>
        <v/>
      </c>
      <c r="N2535" s="95" t="str">
        <f>IF(A2535&lt;&gt;"",IF(MID(C2535,1,1)="r",SigmaEpsReinf(J2535,$AS$42:$AS$43,$AS$41,$AS$39,$AS$40,$AQ$38),""),"")</f>
        <v/>
      </c>
      <c r="Q2535" s="92" t="str">
        <f t="shared" si="406"/>
        <v/>
      </c>
      <c r="R2535" s="92" t="str">
        <f t="shared" si="407"/>
        <v/>
      </c>
      <c r="U2535" s="5"/>
      <c r="V2535" s="5"/>
      <c r="W2535" s="94" t="str">
        <f t="shared" si="405"/>
        <v/>
      </c>
      <c r="X2535" s="94" t="str">
        <f t="shared" si="408"/>
        <v/>
      </c>
      <c r="Y2535" s="5"/>
      <c r="BK2535" s="8"/>
      <c r="BL2535" s="5"/>
      <c r="BM2535" s="5"/>
      <c r="BN2535" s="5"/>
      <c r="BO2535" s="5"/>
      <c r="BP2535" s="1"/>
      <c r="BQ2535" s="1"/>
      <c r="BR2535" s="1"/>
      <c r="BS2535" s="1"/>
      <c r="BT2535" s="1"/>
      <c r="BU2535" s="4"/>
      <c r="BV2535" s="1"/>
      <c r="BW2535" s="3"/>
      <c r="BX2535" s="4"/>
      <c r="BY2535" s="5"/>
      <c r="BZ2535" s="5"/>
      <c r="CA2535" s="5"/>
      <c r="CB2535" s="5"/>
      <c r="CC2535" s="5"/>
      <c r="CD2535" s="43"/>
    </row>
    <row r="2536" spans="1:82" x14ac:dyDescent="0.25">
      <c r="A2536" s="8"/>
      <c r="B2536" s="5"/>
      <c r="C2536" s="5"/>
      <c r="D2536" s="5"/>
      <c r="E2536" s="5"/>
      <c r="F2536" s="94" t="str">
        <f t="shared" si="399"/>
        <v/>
      </c>
      <c r="G2536" s="94" t="str">
        <f t="shared" si="400"/>
        <v/>
      </c>
      <c r="H2536" s="127" t="str">
        <f>IF(A2536&lt;&gt;"",IF(MID(C2536,1,1)="c",$AS$26,IF(MID(C2536,1,1)="r",$AS$41,IF(MID(C2536,1,1)="p",#REF!,#REF!))),"")</f>
        <v/>
      </c>
      <c r="I2536" s="92" t="str">
        <f t="shared" si="401"/>
        <v/>
      </c>
      <c r="J2536" s="92" t="str">
        <f t="shared" si="402"/>
        <v/>
      </c>
      <c r="K2536" s="92" t="str">
        <f t="shared" si="403"/>
        <v/>
      </c>
      <c r="L2536" s="92" t="str">
        <f t="shared" si="404"/>
        <v/>
      </c>
      <c r="M2536" s="95" t="str">
        <f>IF(A2536&lt;&gt;"",IF(MID(C2536,1,1)="c",SigmaEpsConcrete(I2536,$AN$30:$AN$33,$AR$30:$AR$33,$AS$26,$AS$27,$AS$28,$AQ$20,$AU$19),""),"")</f>
        <v/>
      </c>
      <c r="N2536" s="95" t="str">
        <f>IF(A2536&lt;&gt;"",IF(MID(C2536,1,1)="r",SigmaEpsReinf(J2536,$AS$42:$AS$43,$AS$41,$AS$39,$AS$40,$AQ$38),""),"")</f>
        <v/>
      </c>
      <c r="Q2536" s="92" t="str">
        <f t="shared" si="406"/>
        <v/>
      </c>
      <c r="R2536" s="92" t="str">
        <f t="shared" si="407"/>
        <v/>
      </c>
      <c r="U2536" s="5"/>
      <c r="V2536" s="5"/>
      <c r="W2536" s="94" t="str">
        <f t="shared" si="405"/>
        <v/>
      </c>
      <c r="X2536" s="94" t="str">
        <f t="shared" si="408"/>
        <v/>
      </c>
      <c r="Y2536" s="5"/>
      <c r="BK2536" s="8"/>
      <c r="BL2536" s="5"/>
      <c r="BM2536" s="5"/>
      <c r="BN2536" s="5"/>
      <c r="BO2536" s="5"/>
      <c r="BP2536" s="1"/>
      <c r="BQ2536" s="1"/>
      <c r="BR2536" s="1"/>
      <c r="BS2536" s="1"/>
      <c r="BT2536" s="1"/>
      <c r="BU2536" s="4"/>
      <c r="BV2536" s="1"/>
      <c r="BW2536" s="3"/>
      <c r="BX2536" s="4"/>
      <c r="BY2536" s="5"/>
      <c r="BZ2536" s="5"/>
      <c r="CA2536" s="5"/>
      <c r="CB2536" s="5"/>
      <c r="CC2536" s="5"/>
      <c r="CD2536" s="43"/>
    </row>
    <row r="2537" spans="1:82" x14ac:dyDescent="0.25">
      <c r="A2537" s="8"/>
      <c r="B2537" s="5"/>
      <c r="C2537" s="5"/>
      <c r="D2537" s="5"/>
      <c r="E2537" s="5"/>
      <c r="F2537" s="94" t="str">
        <f t="shared" si="399"/>
        <v/>
      </c>
      <c r="G2537" s="94" t="str">
        <f t="shared" si="400"/>
        <v/>
      </c>
      <c r="H2537" s="127" t="str">
        <f>IF(A2537&lt;&gt;"",IF(MID(C2537,1,1)="c",$AS$26,IF(MID(C2537,1,1)="r",$AS$41,IF(MID(C2537,1,1)="p",#REF!,#REF!))),"")</f>
        <v/>
      </c>
      <c r="I2537" s="92" t="str">
        <f t="shared" si="401"/>
        <v/>
      </c>
      <c r="J2537" s="92" t="str">
        <f t="shared" si="402"/>
        <v/>
      </c>
      <c r="K2537" s="92" t="str">
        <f t="shared" si="403"/>
        <v/>
      </c>
      <c r="L2537" s="92" t="str">
        <f t="shared" si="404"/>
        <v/>
      </c>
      <c r="M2537" s="95" t="str">
        <f>IF(A2537&lt;&gt;"",IF(MID(C2537,1,1)="c",SigmaEpsConcrete(I2537,$AN$30:$AN$33,$AR$30:$AR$33,$AS$26,$AS$27,$AS$28,$AQ$20,$AU$19),""),"")</f>
        <v/>
      </c>
      <c r="N2537" s="95" t="str">
        <f>IF(A2537&lt;&gt;"",IF(MID(C2537,1,1)="r",SigmaEpsReinf(J2537,$AS$42:$AS$43,$AS$41,$AS$39,$AS$40,$AQ$38),""),"")</f>
        <v/>
      </c>
      <c r="Q2537" s="92" t="str">
        <f t="shared" si="406"/>
        <v/>
      </c>
      <c r="R2537" s="92" t="str">
        <f t="shared" si="407"/>
        <v/>
      </c>
      <c r="U2537" s="5"/>
      <c r="V2537" s="5"/>
      <c r="W2537" s="94" t="str">
        <f t="shared" si="405"/>
        <v/>
      </c>
      <c r="X2537" s="94" t="str">
        <f t="shared" si="408"/>
        <v/>
      </c>
      <c r="Y2537" s="5"/>
      <c r="BK2537" s="8"/>
      <c r="BL2537" s="5"/>
      <c r="BM2537" s="5"/>
      <c r="BN2537" s="5"/>
      <c r="BO2537" s="5"/>
      <c r="BP2537" s="1"/>
      <c r="BQ2537" s="1"/>
      <c r="BR2537" s="1"/>
      <c r="BS2537" s="1"/>
      <c r="BT2537" s="1"/>
      <c r="BU2537" s="4"/>
      <c r="BV2537" s="1"/>
      <c r="BW2537" s="3"/>
      <c r="BX2537" s="4"/>
      <c r="BY2537" s="5"/>
      <c r="BZ2537" s="5"/>
      <c r="CA2537" s="5"/>
      <c r="CB2537" s="5"/>
      <c r="CC2537" s="5"/>
      <c r="CD2537" s="43"/>
    </row>
    <row r="2538" spans="1:82" x14ac:dyDescent="0.25">
      <c r="A2538" s="8"/>
      <c r="B2538" s="5"/>
      <c r="C2538" s="5"/>
      <c r="D2538" s="5"/>
      <c r="E2538" s="5"/>
      <c r="F2538" s="94" t="str">
        <f t="shared" si="399"/>
        <v/>
      </c>
      <c r="G2538" s="94" t="str">
        <f t="shared" si="400"/>
        <v/>
      </c>
      <c r="H2538" s="127" t="str">
        <f>IF(A2538&lt;&gt;"",IF(MID(C2538,1,1)="c",$AS$26,IF(MID(C2538,1,1)="r",$AS$41,IF(MID(C2538,1,1)="p",#REF!,#REF!))),"")</f>
        <v/>
      </c>
      <c r="I2538" s="92" t="str">
        <f t="shared" si="401"/>
        <v/>
      </c>
      <c r="J2538" s="92" t="str">
        <f t="shared" si="402"/>
        <v/>
      </c>
      <c r="K2538" s="92" t="str">
        <f t="shared" si="403"/>
        <v/>
      </c>
      <c r="L2538" s="92" t="str">
        <f t="shared" si="404"/>
        <v/>
      </c>
      <c r="M2538" s="95" t="str">
        <f>IF(A2538&lt;&gt;"",IF(MID(C2538,1,1)="c",SigmaEpsConcrete(I2538,$AN$30:$AN$33,$AR$30:$AR$33,$AS$26,$AS$27,$AS$28,$AQ$20,$AU$19),""),"")</f>
        <v/>
      </c>
      <c r="N2538" s="95" t="str">
        <f>IF(A2538&lt;&gt;"",IF(MID(C2538,1,1)="r",SigmaEpsReinf(J2538,$AS$42:$AS$43,$AS$41,$AS$39,$AS$40,$AQ$38),""),"")</f>
        <v/>
      </c>
      <c r="Q2538" s="92" t="str">
        <f t="shared" si="406"/>
        <v/>
      </c>
      <c r="R2538" s="92" t="str">
        <f t="shared" si="407"/>
        <v/>
      </c>
      <c r="U2538" s="5"/>
      <c r="V2538" s="5"/>
      <c r="W2538" s="94" t="str">
        <f t="shared" si="405"/>
        <v/>
      </c>
      <c r="X2538" s="94" t="str">
        <f t="shared" si="408"/>
        <v/>
      </c>
      <c r="Y2538" s="5"/>
      <c r="BK2538" s="8"/>
      <c r="BL2538" s="5"/>
      <c r="BM2538" s="5"/>
      <c r="BN2538" s="5"/>
      <c r="BO2538" s="5"/>
      <c r="BP2538" s="1"/>
      <c r="BQ2538" s="1"/>
      <c r="BR2538" s="1"/>
      <c r="BS2538" s="1"/>
      <c r="BT2538" s="1"/>
      <c r="BU2538" s="4"/>
      <c r="BV2538" s="1"/>
      <c r="BW2538" s="3"/>
      <c r="BX2538" s="4"/>
      <c r="BY2538" s="5"/>
      <c r="BZ2538" s="5"/>
      <c r="CA2538" s="5"/>
      <c r="CB2538" s="5"/>
      <c r="CC2538" s="5"/>
      <c r="CD2538" s="43"/>
    </row>
    <row r="2539" spans="1:82" x14ac:dyDescent="0.25">
      <c r="A2539" s="8"/>
      <c r="B2539" s="5"/>
      <c r="C2539" s="5"/>
      <c r="D2539" s="5"/>
      <c r="E2539" s="5"/>
      <c r="F2539" s="94" t="str">
        <f t="shared" si="399"/>
        <v/>
      </c>
      <c r="G2539" s="94" t="str">
        <f t="shared" si="400"/>
        <v/>
      </c>
      <c r="H2539" s="127" t="str">
        <f>IF(A2539&lt;&gt;"",IF(MID(C2539,1,1)="c",$AS$26,IF(MID(C2539,1,1)="r",$AS$41,IF(MID(C2539,1,1)="p",#REF!,#REF!))),"")</f>
        <v/>
      </c>
      <c r="I2539" s="92" t="str">
        <f t="shared" si="401"/>
        <v/>
      </c>
      <c r="J2539" s="92" t="str">
        <f t="shared" si="402"/>
        <v/>
      </c>
      <c r="K2539" s="92" t="str">
        <f t="shared" si="403"/>
        <v/>
      </c>
      <c r="L2539" s="92" t="str">
        <f t="shared" si="404"/>
        <v/>
      </c>
      <c r="M2539" s="95" t="str">
        <f>IF(A2539&lt;&gt;"",IF(MID(C2539,1,1)="c",SigmaEpsConcrete(I2539,$AN$30:$AN$33,$AR$30:$AR$33,$AS$26,$AS$27,$AS$28,$AQ$20,$AU$19),""),"")</f>
        <v/>
      </c>
      <c r="N2539" s="95" t="str">
        <f>IF(A2539&lt;&gt;"",IF(MID(C2539,1,1)="r",SigmaEpsReinf(J2539,$AS$42:$AS$43,$AS$41,$AS$39,$AS$40,$AQ$38),""),"")</f>
        <v/>
      </c>
      <c r="Q2539" s="92" t="str">
        <f t="shared" si="406"/>
        <v/>
      </c>
      <c r="R2539" s="92" t="str">
        <f t="shared" si="407"/>
        <v/>
      </c>
      <c r="U2539" s="5"/>
      <c r="V2539" s="5"/>
      <c r="W2539" s="94" t="str">
        <f t="shared" si="405"/>
        <v/>
      </c>
      <c r="X2539" s="94" t="str">
        <f t="shared" si="408"/>
        <v/>
      </c>
      <c r="Y2539" s="5"/>
      <c r="BK2539" s="8"/>
      <c r="BL2539" s="5"/>
      <c r="BM2539" s="5"/>
      <c r="BN2539" s="5"/>
      <c r="BO2539" s="5"/>
      <c r="BP2539" s="1"/>
      <c r="BQ2539" s="1"/>
      <c r="BR2539" s="1"/>
      <c r="BS2539" s="1"/>
      <c r="BT2539" s="1"/>
      <c r="BU2539" s="4"/>
      <c r="BV2539" s="1"/>
      <c r="BW2539" s="3"/>
      <c r="BX2539" s="4"/>
      <c r="BY2539" s="5"/>
      <c r="BZ2539" s="5"/>
      <c r="CA2539" s="5"/>
      <c r="CB2539" s="5"/>
      <c r="CC2539" s="5"/>
      <c r="CD2539" s="43"/>
    </row>
    <row r="2540" spans="1:82" x14ac:dyDescent="0.25">
      <c r="A2540" s="8"/>
      <c r="B2540" s="5"/>
      <c r="C2540" s="5"/>
      <c r="D2540" s="5"/>
      <c r="E2540" s="5"/>
      <c r="F2540" s="94" t="str">
        <f t="shared" si="399"/>
        <v/>
      </c>
      <c r="G2540" s="94" t="str">
        <f t="shared" si="400"/>
        <v/>
      </c>
      <c r="H2540" s="127" t="str">
        <f>IF(A2540&lt;&gt;"",IF(MID(C2540,1,1)="c",$AS$26,IF(MID(C2540,1,1)="r",$AS$41,IF(MID(C2540,1,1)="p",#REF!,#REF!))),"")</f>
        <v/>
      </c>
      <c r="I2540" s="92" t="str">
        <f t="shared" si="401"/>
        <v/>
      </c>
      <c r="J2540" s="92" t="str">
        <f t="shared" si="402"/>
        <v/>
      </c>
      <c r="K2540" s="92" t="str">
        <f t="shared" si="403"/>
        <v/>
      </c>
      <c r="L2540" s="92" t="str">
        <f t="shared" si="404"/>
        <v/>
      </c>
      <c r="M2540" s="95" t="str">
        <f>IF(A2540&lt;&gt;"",IF(MID(C2540,1,1)="c",SigmaEpsConcrete(I2540,$AN$30:$AN$33,$AR$30:$AR$33,$AS$26,$AS$27,$AS$28,$AQ$20,$AU$19),""),"")</f>
        <v/>
      </c>
      <c r="N2540" s="95" t="str">
        <f>IF(A2540&lt;&gt;"",IF(MID(C2540,1,1)="r",SigmaEpsReinf(J2540,$AS$42:$AS$43,$AS$41,$AS$39,$AS$40,$AQ$38),""),"")</f>
        <v/>
      </c>
      <c r="Q2540" s="92" t="str">
        <f t="shared" si="406"/>
        <v/>
      </c>
      <c r="R2540" s="92" t="str">
        <f t="shared" si="407"/>
        <v/>
      </c>
      <c r="U2540" s="5"/>
      <c r="V2540" s="5"/>
      <c r="W2540" s="94" t="str">
        <f t="shared" si="405"/>
        <v/>
      </c>
      <c r="X2540" s="94" t="str">
        <f t="shared" si="408"/>
        <v/>
      </c>
      <c r="Y2540" s="5"/>
      <c r="BK2540" s="8"/>
      <c r="BL2540" s="5"/>
      <c r="BM2540" s="5"/>
      <c r="BN2540" s="5"/>
      <c r="BO2540" s="5"/>
      <c r="BP2540" s="1"/>
      <c r="BQ2540" s="1"/>
      <c r="BR2540" s="1"/>
      <c r="BS2540" s="1"/>
      <c r="BT2540" s="1"/>
      <c r="BU2540" s="4"/>
      <c r="BV2540" s="1"/>
      <c r="BW2540" s="3"/>
      <c r="BX2540" s="4"/>
      <c r="BY2540" s="5"/>
      <c r="BZ2540" s="5"/>
      <c r="CA2540" s="5"/>
      <c r="CB2540" s="5"/>
      <c r="CC2540" s="5"/>
      <c r="CD2540" s="43"/>
    </row>
    <row r="2541" spans="1:82" x14ac:dyDescent="0.25">
      <c r="A2541" s="8"/>
      <c r="B2541" s="5"/>
      <c r="C2541" s="5"/>
      <c r="D2541" s="5"/>
      <c r="E2541" s="5"/>
      <c r="F2541" s="94" t="str">
        <f t="shared" si="399"/>
        <v/>
      </c>
      <c r="G2541" s="94" t="str">
        <f t="shared" si="400"/>
        <v/>
      </c>
      <c r="H2541" s="127" t="str">
        <f>IF(A2541&lt;&gt;"",IF(MID(C2541,1,1)="c",$AS$26,IF(MID(C2541,1,1)="r",$AS$41,IF(MID(C2541,1,1)="p",#REF!,#REF!))),"")</f>
        <v/>
      </c>
      <c r="I2541" s="92" t="str">
        <f t="shared" si="401"/>
        <v/>
      </c>
      <c r="J2541" s="92" t="str">
        <f t="shared" si="402"/>
        <v/>
      </c>
      <c r="K2541" s="92" t="str">
        <f t="shared" si="403"/>
        <v/>
      </c>
      <c r="L2541" s="92" t="str">
        <f t="shared" si="404"/>
        <v/>
      </c>
      <c r="M2541" s="95" t="str">
        <f>IF(A2541&lt;&gt;"",IF(MID(C2541,1,1)="c",SigmaEpsConcrete(I2541,$AN$30:$AN$33,$AR$30:$AR$33,$AS$26,$AS$27,$AS$28,$AQ$20,$AU$19),""),"")</f>
        <v/>
      </c>
      <c r="N2541" s="95" t="str">
        <f>IF(A2541&lt;&gt;"",IF(MID(C2541,1,1)="r",SigmaEpsReinf(J2541,$AS$42:$AS$43,$AS$41,$AS$39,$AS$40,$AQ$38),""),"")</f>
        <v/>
      </c>
      <c r="Q2541" s="92" t="str">
        <f t="shared" si="406"/>
        <v/>
      </c>
      <c r="R2541" s="92" t="str">
        <f t="shared" si="407"/>
        <v/>
      </c>
      <c r="U2541" s="5"/>
      <c r="V2541" s="5"/>
      <c r="W2541" s="94" t="str">
        <f t="shared" si="405"/>
        <v/>
      </c>
      <c r="X2541" s="94" t="str">
        <f t="shared" si="408"/>
        <v/>
      </c>
      <c r="Y2541" s="5"/>
      <c r="BK2541" s="8"/>
      <c r="BL2541" s="5"/>
      <c r="BM2541" s="5"/>
      <c r="BN2541" s="5"/>
      <c r="BO2541" s="5"/>
      <c r="BP2541" s="1"/>
      <c r="BQ2541" s="1"/>
      <c r="BR2541" s="1"/>
      <c r="BS2541" s="1"/>
      <c r="BT2541" s="1"/>
      <c r="BU2541" s="4"/>
      <c r="BV2541" s="1"/>
      <c r="BW2541" s="3"/>
      <c r="BX2541" s="4"/>
      <c r="BY2541" s="5"/>
      <c r="BZ2541" s="5"/>
      <c r="CA2541" s="5"/>
      <c r="CB2541" s="5"/>
      <c r="CC2541" s="5"/>
      <c r="CD2541" s="43"/>
    </row>
    <row r="2542" spans="1:82" x14ac:dyDescent="0.25">
      <c r="A2542" s="8"/>
      <c r="B2542" s="5"/>
      <c r="C2542" s="5"/>
      <c r="D2542" s="5"/>
      <c r="E2542" s="5"/>
      <c r="F2542" s="94" t="str">
        <f t="shared" si="399"/>
        <v/>
      </c>
      <c r="G2542" s="94" t="str">
        <f t="shared" si="400"/>
        <v/>
      </c>
      <c r="H2542" s="127" t="str">
        <f>IF(A2542&lt;&gt;"",IF(MID(C2542,1,1)="c",$AS$26,IF(MID(C2542,1,1)="r",$AS$41,IF(MID(C2542,1,1)="p",#REF!,#REF!))),"")</f>
        <v/>
      </c>
      <c r="I2542" s="92" t="str">
        <f t="shared" si="401"/>
        <v/>
      </c>
      <c r="J2542" s="92" t="str">
        <f t="shared" si="402"/>
        <v/>
      </c>
      <c r="K2542" s="92" t="str">
        <f t="shared" si="403"/>
        <v/>
      </c>
      <c r="L2542" s="92" t="str">
        <f t="shared" si="404"/>
        <v/>
      </c>
      <c r="M2542" s="95" t="str">
        <f>IF(A2542&lt;&gt;"",IF(MID(C2542,1,1)="c",SigmaEpsConcrete(I2542,$AN$30:$AN$33,$AR$30:$AR$33,$AS$26,$AS$27,$AS$28,$AQ$20,$AU$19),""),"")</f>
        <v/>
      </c>
      <c r="N2542" s="95" t="str">
        <f>IF(A2542&lt;&gt;"",IF(MID(C2542,1,1)="r",SigmaEpsReinf(J2542,$AS$42:$AS$43,$AS$41,$AS$39,$AS$40,$AQ$38),""),"")</f>
        <v/>
      </c>
      <c r="Q2542" s="92" t="str">
        <f t="shared" si="406"/>
        <v/>
      </c>
      <c r="R2542" s="92" t="str">
        <f t="shared" si="407"/>
        <v/>
      </c>
      <c r="U2542" s="5"/>
      <c r="V2542" s="5"/>
      <c r="W2542" s="94" t="str">
        <f t="shared" si="405"/>
        <v/>
      </c>
      <c r="X2542" s="94" t="str">
        <f t="shared" si="408"/>
        <v/>
      </c>
      <c r="Y2542" s="5"/>
      <c r="BK2542" s="8"/>
      <c r="BL2542" s="5"/>
      <c r="BM2542" s="5"/>
      <c r="BN2542" s="5"/>
      <c r="BO2542" s="5"/>
      <c r="BP2542" s="1"/>
      <c r="BQ2542" s="1"/>
      <c r="BR2542" s="1"/>
      <c r="BS2542" s="1"/>
      <c r="BT2542" s="1"/>
      <c r="BU2542" s="4"/>
      <c r="BV2542" s="1"/>
      <c r="BW2542" s="3"/>
      <c r="BX2542" s="4"/>
      <c r="BY2542" s="5"/>
      <c r="BZ2542" s="5"/>
      <c r="CA2542" s="5"/>
      <c r="CB2542" s="5"/>
      <c r="CC2542" s="5"/>
      <c r="CD2542" s="43"/>
    </row>
    <row r="2543" spans="1:82" x14ac:dyDescent="0.25">
      <c r="A2543" s="8"/>
      <c r="B2543" s="5"/>
      <c r="C2543" s="5"/>
      <c r="D2543" s="5"/>
      <c r="E2543" s="5"/>
      <c r="F2543" s="94" t="str">
        <f t="shared" si="399"/>
        <v/>
      </c>
      <c r="G2543" s="94" t="str">
        <f t="shared" si="400"/>
        <v/>
      </c>
      <c r="H2543" s="127" t="str">
        <f>IF(A2543&lt;&gt;"",IF(MID(C2543,1,1)="c",$AS$26,IF(MID(C2543,1,1)="r",$AS$41,IF(MID(C2543,1,1)="p",#REF!,#REF!))),"")</f>
        <v/>
      </c>
      <c r="I2543" s="92" t="str">
        <f t="shared" si="401"/>
        <v/>
      </c>
      <c r="J2543" s="92" t="str">
        <f t="shared" si="402"/>
        <v/>
      </c>
      <c r="K2543" s="92" t="str">
        <f t="shared" si="403"/>
        <v/>
      </c>
      <c r="L2543" s="92" t="str">
        <f t="shared" si="404"/>
        <v/>
      </c>
      <c r="M2543" s="95" t="str">
        <f>IF(A2543&lt;&gt;"",IF(MID(C2543,1,1)="c",SigmaEpsConcrete(I2543,$AN$30:$AN$33,$AR$30:$AR$33,$AS$26,$AS$27,$AS$28,$AQ$20,$AU$19),""),"")</f>
        <v/>
      </c>
      <c r="N2543" s="95" t="str">
        <f>IF(A2543&lt;&gt;"",IF(MID(C2543,1,1)="r",SigmaEpsReinf(J2543,$AS$42:$AS$43,$AS$41,$AS$39,$AS$40,$AQ$38),""),"")</f>
        <v/>
      </c>
      <c r="Q2543" s="92" t="str">
        <f t="shared" si="406"/>
        <v/>
      </c>
      <c r="R2543" s="92" t="str">
        <f t="shared" si="407"/>
        <v/>
      </c>
      <c r="U2543" s="5"/>
      <c r="V2543" s="5"/>
      <c r="W2543" s="94" t="str">
        <f t="shared" si="405"/>
        <v/>
      </c>
      <c r="X2543" s="94" t="str">
        <f t="shared" si="408"/>
        <v/>
      </c>
      <c r="Y2543" s="5"/>
      <c r="BK2543" s="8"/>
      <c r="BL2543" s="5"/>
      <c r="BM2543" s="5"/>
      <c r="BN2543" s="5"/>
      <c r="BO2543" s="5"/>
      <c r="BP2543" s="1"/>
      <c r="BQ2543" s="1"/>
      <c r="BR2543" s="1"/>
      <c r="BS2543" s="1"/>
      <c r="BT2543" s="1"/>
      <c r="BU2543" s="4"/>
      <c r="BV2543" s="1"/>
      <c r="BW2543" s="3"/>
      <c r="BX2543" s="4"/>
      <c r="BY2543" s="5"/>
      <c r="BZ2543" s="5"/>
      <c r="CA2543" s="5"/>
      <c r="CB2543" s="5"/>
      <c r="CC2543" s="5"/>
      <c r="CD2543" s="43"/>
    </row>
    <row r="2544" spans="1:82" x14ac:dyDescent="0.25">
      <c r="A2544" s="8"/>
      <c r="B2544" s="5"/>
      <c r="C2544" s="5"/>
      <c r="D2544" s="5"/>
      <c r="E2544" s="5"/>
      <c r="F2544" s="94" t="str">
        <f t="shared" si="399"/>
        <v/>
      </c>
      <c r="G2544" s="94" t="str">
        <f t="shared" si="400"/>
        <v/>
      </c>
      <c r="H2544" s="127" t="str">
        <f>IF(A2544&lt;&gt;"",IF(MID(C2544,1,1)="c",$AS$26,IF(MID(C2544,1,1)="r",$AS$41,IF(MID(C2544,1,1)="p",#REF!,#REF!))),"")</f>
        <v/>
      </c>
      <c r="I2544" s="92" t="str">
        <f t="shared" si="401"/>
        <v/>
      </c>
      <c r="J2544" s="92" t="str">
        <f t="shared" si="402"/>
        <v/>
      </c>
      <c r="K2544" s="92" t="str">
        <f t="shared" si="403"/>
        <v/>
      </c>
      <c r="L2544" s="92" t="str">
        <f t="shared" si="404"/>
        <v/>
      </c>
      <c r="M2544" s="95" t="str">
        <f>IF(A2544&lt;&gt;"",IF(MID(C2544,1,1)="c",SigmaEpsConcrete(I2544,$AN$30:$AN$33,$AR$30:$AR$33,$AS$26,$AS$27,$AS$28,$AQ$20,$AU$19),""),"")</f>
        <v/>
      </c>
      <c r="N2544" s="95" t="str">
        <f>IF(A2544&lt;&gt;"",IF(MID(C2544,1,1)="r",SigmaEpsReinf(J2544,$AS$42:$AS$43,$AS$41,$AS$39,$AS$40,$AQ$38),""),"")</f>
        <v/>
      </c>
      <c r="Q2544" s="92" t="str">
        <f t="shared" si="406"/>
        <v/>
      </c>
      <c r="R2544" s="92" t="str">
        <f t="shared" si="407"/>
        <v/>
      </c>
      <c r="U2544" s="5"/>
      <c r="V2544" s="5"/>
      <c r="W2544" s="94" t="str">
        <f t="shared" si="405"/>
        <v/>
      </c>
      <c r="X2544" s="94" t="str">
        <f t="shared" si="408"/>
        <v/>
      </c>
      <c r="Y2544" s="5"/>
      <c r="BK2544" s="8"/>
      <c r="BL2544" s="5"/>
      <c r="BM2544" s="5"/>
      <c r="BN2544" s="5"/>
      <c r="BO2544" s="5"/>
      <c r="BP2544" s="1"/>
      <c r="BQ2544" s="1"/>
      <c r="BR2544" s="1"/>
      <c r="BS2544" s="1"/>
      <c r="BT2544" s="1"/>
      <c r="BU2544" s="4"/>
      <c r="BV2544" s="1"/>
      <c r="BW2544" s="3"/>
      <c r="BX2544" s="4"/>
      <c r="BY2544" s="5"/>
      <c r="BZ2544" s="5"/>
      <c r="CA2544" s="5"/>
      <c r="CB2544" s="5"/>
      <c r="CC2544" s="5"/>
      <c r="CD2544" s="43"/>
    </row>
    <row r="2545" spans="1:82" x14ac:dyDescent="0.25">
      <c r="A2545" s="8"/>
      <c r="B2545" s="5"/>
      <c r="C2545" s="5"/>
      <c r="D2545" s="5"/>
      <c r="E2545" s="5"/>
      <c r="F2545" s="94" t="str">
        <f t="shared" si="399"/>
        <v/>
      </c>
      <c r="G2545" s="94" t="str">
        <f t="shared" si="400"/>
        <v/>
      </c>
      <c r="H2545" s="127" t="str">
        <f>IF(A2545&lt;&gt;"",IF(MID(C2545,1,1)="c",$AS$26,IF(MID(C2545,1,1)="r",$AS$41,IF(MID(C2545,1,1)="p",#REF!,#REF!))),"")</f>
        <v/>
      </c>
      <c r="I2545" s="92" t="str">
        <f t="shared" si="401"/>
        <v/>
      </c>
      <c r="J2545" s="92" t="str">
        <f t="shared" si="402"/>
        <v/>
      </c>
      <c r="K2545" s="92" t="str">
        <f t="shared" si="403"/>
        <v/>
      </c>
      <c r="L2545" s="92" t="str">
        <f t="shared" si="404"/>
        <v/>
      </c>
      <c r="M2545" s="95" t="str">
        <f>IF(A2545&lt;&gt;"",IF(MID(C2545,1,1)="c",SigmaEpsConcrete(I2545,$AN$30:$AN$33,$AR$30:$AR$33,$AS$26,$AS$27,$AS$28,$AQ$20,$AU$19),""),"")</f>
        <v/>
      </c>
      <c r="N2545" s="95" t="str">
        <f>IF(A2545&lt;&gt;"",IF(MID(C2545,1,1)="r",SigmaEpsReinf(J2545,$AS$42:$AS$43,$AS$41,$AS$39,$AS$40,$AQ$38),""),"")</f>
        <v/>
      </c>
      <c r="Q2545" s="92" t="str">
        <f t="shared" si="406"/>
        <v/>
      </c>
      <c r="R2545" s="92" t="str">
        <f t="shared" si="407"/>
        <v/>
      </c>
      <c r="U2545" s="5"/>
      <c r="V2545" s="5"/>
      <c r="W2545" s="94" t="str">
        <f t="shared" si="405"/>
        <v/>
      </c>
      <c r="X2545" s="94" t="str">
        <f t="shared" si="408"/>
        <v/>
      </c>
      <c r="Y2545" s="5"/>
      <c r="BK2545" s="8"/>
      <c r="BL2545" s="5"/>
      <c r="BM2545" s="5"/>
      <c r="BN2545" s="5"/>
      <c r="BO2545" s="5"/>
      <c r="BP2545" s="1"/>
      <c r="BQ2545" s="1"/>
      <c r="BR2545" s="1"/>
      <c r="BS2545" s="1"/>
      <c r="BT2545" s="1"/>
      <c r="BU2545" s="4"/>
      <c r="BV2545" s="1"/>
      <c r="BW2545" s="3"/>
      <c r="BX2545" s="4"/>
      <c r="BY2545" s="5"/>
      <c r="BZ2545" s="5"/>
      <c r="CA2545" s="5"/>
      <c r="CB2545" s="5"/>
      <c r="CC2545" s="5"/>
      <c r="CD2545" s="43"/>
    </row>
    <row r="2546" spans="1:82" x14ac:dyDescent="0.25">
      <c r="A2546" s="8"/>
      <c r="B2546" s="5"/>
      <c r="C2546" s="5"/>
      <c r="D2546" s="5"/>
      <c r="E2546" s="5"/>
      <c r="F2546" s="94" t="str">
        <f t="shared" si="399"/>
        <v/>
      </c>
      <c r="G2546" s="94" t="str">
        <f t="shared" si="400"/>
        <v/>
      </c>
      <c r="H2546" s="127" t="str">
        <f>IF(A2546&lt;&gt;"",IF(MID(C2546,1,1)="c",$AS$26,IF(MID(C2546,1,1)="r",$AS$41,IF(MID(C2546,1,1)="p",#REF!,#REF!))),"")</f>
        <v/>
      </c>
      <c r="I2546" s="92" t="str">
        <f t="shared" si="401"/>
        <v/>
      </c>
      <c r="J2546" s="92" t="str">
        <f t="shared" si="402"/>
        <v/>
      </c>
      <c r="K2546" s="92" t="str">
        <f t="shared" si="403"/>
        <v/>
      </c>
      <c r="L2546" s="92" t="str">
        <f t="shared" si="404"/>
        <v/>
      </c>
      <c r="M2546" s="95" t="str">
        <f>IF(A2546&lt;&gt;"",IF(MID(C2546,1,1)="c",SigmaEpsConcrete(I2546,$AN$30:$AN$33,$AR$30:$AR$33,$AS$26,$AS$27,$AS$28,$AQ$20,$AU$19),""),"")</f>
        <v/>
      </c>
      <c r="N2546" s="95" t="str">
        <f>IF(A2546&lt;&gt;"",IF(MID(C2546,1,1)="r",SigmaEpsReinf(J2546,$AS$42:$AS$43,$AS$41,$AS$39,$AS$40,$AQ$38),""),"")</f>
        <v/>
      </c>
      <c r="Q2546" s="92" t="str">
        <f t="shared" si="406"/>
        <v/>
      </c>
      <c r="R2546" s="92" t="str">
        <f t="shared" si="407"/>
        <v/>
      </c>
      <c r="U2546" s="5"/>
      <c r="V2546" s="5"/>
      <c r="W2546" s="94" t="str">
        <f t="shared" si="405"/>
        <v/>
      </c>
      <c r="X2546" s="94" t="str">
        <f t="shared" si="408"/>
        <v/>
      </c>
      <c r="Y2546" s="5"/>
      <c r="BK2546" s="8"/>
      <c r="BL2546" s="5"/>
      <c r="BM2546" s="5"/>
      <c r="BN2546" s="5"/>
      <c r="BO2546" s="5"/>
      <c r="BP2546" s="1"/>
      <c r="BQ2546" s="1"/>
      <c r="BR2546" s="1"/>
      <c r="BS2546" s="1"/>
      <c r="BT2546" s="1"/>
      <c r="BU2546" s="4"/>
      <c r="BV2546" s="1"/>
      <c r="BW2546" s="3"/>
      <c r="BX2546" s="4"/>
      <c r="BY2546" s="5"/>
      <c r="BZ2546" s="5"/>
      <c r="CA2546" s="5"/>
      <c r="CB2546" s="5"/>
      <c r="CC2546" s="5"/>
      <c r="CD2546" s="43"/>
    </row>
    <row r="2547" spans="1:82" x14ac:dyDescent="0.25">
      <c r="A2547" s="8"/>
      <c r="B2547" s="5"/>
      <c r="C2547" s="5"/>
      <c r="D2547" s="5"/>
      <c r="E2547" s="5"/>
      <c r="F2547" s="94" t="str">
        <f t="shared" si="399"/>
        <v/>
      </c>
      <c r="G2547" s="94" t="str">
        <f t="shared" si="400"/>
        <v/>
      </c>
      <c r="H2547" s="127" t="str">
        <f>IF(A2547&lt;&gt;"",IF(MID(C2547,1,1)="c",$AS$26,IF(MID(C2547,1,1)="r",$AS$41,IF(MID(C2547,1,1)="p",#REF!,#REF!))),"")</f>
        <v/>
      </c>
      <c r="I2547" s="92" t="str">
        <f t="shared" si="401"/>
        <v/>
      </c>
      <c r="J2547" s="92" t="str">
        <f t="shared" si="402"/>
        <v/>
      </c>
      <c r="K2547" s="92" t="str">
        <f t="shared" si="403"/>
        <v/>
      </c>
      <c r="L2547" s="92" t="str">
        <f t="shared" si="404"/>
        <v/>
      </c>
      <c r="M2547" s="95" t="str">
        <f>IF(A2547&lt;&gt;"",IF(MID(C2547,1,1)="c",SigmaEpsConcrete(I2547,$AN$30:$AN$33,$AR$30:$AR$33,$AS$26,$AS$27,$AS$28,$AQ$20,$AU$19),""),"")</f>
        <v/>
      </c>
      <c r="N2547" s="95" t="str">
        <f>IF(A2547&lt;&gt;"",IF(MID(C2547,1,1)="r",SigmaEpsReinf(J2547,$AS$42:$AS$43,$AS$41,$AS$39,$AS$40,$AQ$38),""),"")</f>
        <v/>
      </c>
      <c r="Q2547" s="92" t="str">
        <f t="shared" si="406"/>
        <v/>
      </c>
      <c r="R2547" s="92" t="str">
        <f t="shared" si="407"/>
        <v/>
      </c>
      <c r="U2547" s="5"/>
      <c r="V2547" s="5"/>
      <c r="W2547" s="94" t="str">
        <f t="shared" si="405"/>
        <v/>
      </c>
      <c r="X2547" s="94" t="str">
        <f t="shared" si="408"/>
        <v/>
      </c>
      <c r="Y2547" s="5"/>
      <c r="BK2547" s="8"/>
      <c r="BL2547" s="5"/>
      <c r="BM2547" s="5"/>
      <c r="BN2547" s="5"/>
      <c r="BO2547" s="5"/>
      <c r="BP2547" s="1"/>
      <c r="BQ2547" s="1"/>
      <c r="BR2547" s="1"/>
      <c r="BS2547" s="1"/>
      <c r="BT2547" s="1"/>
      <c r="BU2547" s="4"/>
      <c r="BV2547" s="1"/>
      <c r="BW2547" s="3"/>
      <c r="BX2547" s="4"/>
      <c r="BY2547" s="5"/>
      <c r="BZ2547" s="5"/>
      <c r="CA2547" s="5"/>
      <c r="CB2547" s="5"/>
      <c r="CC2547" s="5"/>
      <c r="CD2547" s="43"/>
    </row>
    <row r="2548" spans="1:82" x14ac:dyDescent="0.25">
      <c r="A2548" s="8"/>
      <c r="B2548" s="5"/>
      <c r="C2548" s="5"/>
      <c r="D2548" s="5"/>
      <c r="E2548" s="5"/>
      <c r="F2548" s="94" t="str">
        <f t="shared" si="399"/>
        <v/>
      </c>
      <c r="G2548" s="94" t="str">
        <f t="shared" si="400"/>
        <v/>
      </c>
      <c r="H2548" s="127" t="str">
        <f>IF(A2548&lt;&gt;"",IF(MID(C2548,1,1)="c",$AS$26,IF(MID(C2548,1,1)="r",$AS$41,IF(MID(C2548,1,1)="p",#REF!,#REF!))),"")</f>
        <v/>
      </c>
      <c r="I2548" s="92" t="str">
        <f t="shared" si="401"/>
        <v/>
      </c>
      <c r="J2548" s="92" t="str">
        <f t="shared" si="402"/>
        <v/>
      </c>
      <c r="K2548" s="92" t="str">
        <f t="shared" si="403"/>
        <v/>
      </c>
      <c r="L2548" s="92" t="str">
        <f t="shared" si="404"/>
        <v/>
      </c>
      <c r="M2548" s="95" t="str">
        <f>IF(A2548&lt;&gt;"",IF(MID(C2548,1,1)="c",SigmaEpsConcrete(I2548,$AN$30:$AN$33,$AR$30:$AR$33,$AS$26,$AS$27,$AS$28,$AQ$20,$AU$19),""),"")</f>
        <v/>
      </c>
      <c r="N2548" s="95" t="str">
        <f>IF(A2548&lt;&gt;"",IF(MID(C2548,1,1)="r",SigmaEpsReinf(J2548,$AS$42:$AS$43,$AS$41,$AS$39,$AS$40,$AQ$38),""),"")</f>
        <v/>
      </c>
      <c r="Q2548" s="92" t="str">
        <f t="shared" si="406"/>
        <v/>
      </c>
      <c r="R2548" s="92" t="str">
        <f t="shared" si="407"/>
        <v/>
      </c>
      <c r="U2548" s="5"/>
      <c r="V2548" s="5"/>
      <c r="W2548" s="94" t="str">
        <f t="shared" si="405"/>
        <v/>
      </c>
      <c r="X2548" s="94" t="str">
        <f t="shared" si="408"/>
        <v/>
      </c>
      <c r="Y2548" s="5"/>
      <c r="BK2548" s="8"/>
      <c r="BL2548" s="5"/>
      <c r="BM2548" s="5"/>
      <c r="BN2548" s="5"/>
      <c r="BO2548" s="5"/>
      <c r="BP2548" s="1"/>
      <c r="BQ2548" s="1"/>
      <c r="BR2548" s="1"/>
      <c r="BS2548" s="1"/>
      <c r="BT2548" s="1"/>
      <c r="BU2548" s="4"/>
      <c r="BV2548" s="1"/>
      <c r="BW2548" s="3"/>
      <c r="BX2548" s="4"/>
      <c r="BY2548" s="5"/>
      <c r="BZ2548" s="5"/>
      <c r="CA2548" s="5"/>
      <c r="CB2548" s="5"/>
      <c r="CC2548" s="5"/>
      <c r="CD2548" s="43"/>
    </row>
    <row r="2549" spans="1:82" x14ac:dyDescent="0.25">
      <c r="A2549" s="8"/>
      <c r="B2549" s="5"/>
      <c r="C2549" s="5"/>
      <c r="D2549" s="5"/>
      <c r="E2549" s="5"/>
      <c r="F2549" s="94" t="str">
        <f t="shared" si="399"/>
        <v/>
      </c>
      <c r="G2549" s="94" t="str">
        <f t="shared" si="400"/>
        <v/>
      </c>
      <c r="H2549" s="127" t="str">
        <f>IF(A2549&lt;&gt;"",IF(MID(C2549,1,1)="c",$AS$26,IF(MID(C2549,1,1)="r",$AS$41,IF(MID(C2549,1,1)="p",#REF!,#REF!))),"")</f>
        <v/>
      </c>
      <c r="I2549" s="92" t="str">
        <f t="shared" si="401"/>
        <v/>
      </c>
      <c r="J2549" s="92" t="str">
        <f t="shared" si="402"/>
        <v/>
      </c>
      <c r="K2549" s="92" t="str">
        <f t="shared" si="403"/>
        <v/>
      </c>
      <c r="L2549" s="92" t="str">
        <f t="shared" si="404"/>
        <v/>
      </c>
      <c r="M2549" s="95" t="str">
        <f>IF(A2549&lt;&gt;"",IF(MID(C2549,1,1)="c",SigmaEpsConcrete(I2549,$AN$30:$AN$33,$AR$30:$AR$33,$AS$26,$AS$27,$AS$28,$AQ$20,$AU$19),""),"")</f>
        <v/>
      </c>
      <c r="N2549" s="95" t="str">
        <f>IF(A2549&lt;&gt;"",IF(MID(C2549,1,1)="r",SigmaEpsReinf(J2549,$AS$42:$AS$43,$AS$41,$AS$39,$AS$40,$AQ$38),""),"")</f>
        <v/>
      </c>
      <c r="Q2549" s="92" t="str">
        <f t="shared" si="406"/>
        <v/>
      </c>
      <c r="R2549" s="92" t="str">
        <f t="shared" si="407"/>
        <v/>
      </c>
      <c r="U2549" s="5"/>
      <c r="V2549" s="5"/>
      <c r="W2549" s="94" t="str">
        <f t="shared" si="405"/>
        <v/>
      </c>
      <c r="X2549" s="94" t="str">
        <f t="shared" si="408"/>
        <v/>
      </c>
      <c r="Y2549" s="5"/>
      <c r="BK2549" s="8"/>
      <c r="BL2549" s="5"/>
      <c r="BM2549" s="5"/>
      <c r="BN2549" s="5"/>
      <c r="BO2549" s="5"/>
      <c r="BP2549" s="1"/>
      <c r="BQ2549" s="1"/>
      <c r="BR2549" s="1"/>
      <c r="BS2549" s="1"/>
      <c r="BT2549" s="1"/>
      <c r="BU2549" s="4"/>
      <c r="BV2549" s="1"/>
      <c r="BW2549" s="3"/>
      <c r="BX2549" s="4"/>
      <c r="BY2549" s="5"/>
      <c r="BZ2549" s="5"/>
      <c r="CA2549" s="5"/>
      <c r="CB2549" s="5"/>
      <c r="CC2549" s="5"/>
      <c r="CD2549" s="43"/>
    </row>
    <row r="2550" spans="1:82" x14ac:dyDescent="0.25">
      <c r="A2550" s="8"/>
      <c r="B2550" s="5"/>
      <c r="C2550" s="5"/>
      <c r="D2550" s="5"/>
      <c r="E2550" s="5"/>
      <c r="F2550" s="94" t="str">
        <f t="shared" si="399"/>
        <v/>
      </c>
      <c r="G2550" s="94" t="str">
        <f t="shared" si="400"/>
        <v/>
      </c>
      <c r="H2550" s="127" t="str">
        <f>IF(A2550&lt;&gt;"",IF(MID(C2550,1,1)="c",$AS$26,IF(MID(C2550,1,1)="r",$AS$41,IF(MID(C2550,1,1)="p",#REF!,#REF!))),"")</f>
        <v/>
      </c>
      <c r="I2550" s="92" t="str">
        <f t="shared" si="401"/>
        <v/>
      </c>
      <c r="J2550" s="92" t="str">
        <f t="shared" si="402"/>
        <v/>
      </c>
      <c r="K2550" s="92" t="str">
        <f t="shared" si="403"/>
        <v/>
      </c>
      <c r="L2550" s="92" t="str">
        <f t="shared" si="404"/>
        <v/>
      </c>
      <c r="M2550" s="95" t="str">
        <f>IF(A2550&lt;&gt;"",IF(MID(C2550,1,1)="c",SigmaEpsConcrete(I2550,$AN$30:$AN$33,$AR$30:$AR$33,$AS$26,$AS$27,$AS$28,$AQ$20,$AU$19),""),"")</f>
        <v/>
      </c>
      <c r="N2550" s="95" t="str">
        <f>IF(A2550&lt;&gt;"",IF(MID(C2550,1,1)="r",SigmaEpsReinf(J2550,$AS$42:$AS$43,$AS$41,$AS$39,$AS$40,$AQ$38),""),"")</f>
        <v/>
      </c>
      <c r="Q2550" s="92" t="str">
        <f t="shared" si="406"/>
        <v/>
      </c>
      <c r="R2550" s="92" t="str">
        <f t="shared" si="407"/>
        <v/>
      </c>
      <c r="U2550" s="5"/>
      <c r="V2550" s="5"/>
      <c r="W2550" s="94" t="str">
        <f t="shared" si="405"/>
        <v/>
      </c>
      <c r="X2550" s="94" t="str">
        <f t="shared" si="408"/>
        <v/>
      </c>
      <c r="Y2550" s="5"/>
      <c r="BK2550" s="8"/>
      <c r="BL2550" s="5"/>
      <c r="BM2550" s="5"/>
      <c r="BN2550" s="5"/>
      <c r="BO2550" s="5"/>
      <c r="BP2550" s="1"/>
      <c r="BQ2550" s="1"/>
      <c r="BR2550" s="1"/>
      <c r="BS2550" s="1"/>
      <c r="BT2550" s="1"/>
      <c r="BU2550" s="4"/>
      <c r="BV2550" s="1"/>
      <c r="BW2550" s="3"/>
      <c r="BX2550" s="4"/>
      <c r="BY2550" s="5"/>
      <c r="BZ2550" s="5"/>
      <c r="CA2550" s="5"/>
      <c r="CB2550" s="5"/>
      <c r="CC2550" s="5"/>
      <c r="CD2550" s="43"/>
    </row>
    <row r="2551" spans="1:82" x14ac:dyDescent="0.25">
      <c r="A2551" s="8"/>
      <c r="B2551" s="5"/>
      <c r="C2551" s="5"/>
      <c r="D2551" s="5"/>
      <c r="E2551" s="5"/>
      <c r="F2551" s="94" t="str">
        <f t="shared" si="399"/>
        <v/>
      </c>
      <c r="G2551" s="94" t="str">
        <f t="shared" si="400"/>
        <v/>
      </c>
      <c r="H2551" s="127" t="str">
        <f>IF(A2551&lt;&gt;"",IF(MID(C2551,1,1)="c",$AS$26,IF(MID(C2551,1,1)="r",$AS$41,IF(MID(C2551,1,1)="p",#REF!,#REF!))),"")</f>
        <v/>
      </c>
      <c r="I2551" s="92" t="str">
        <f t="shared" si="401"/>
        <v/>
      </c>
      <c r="J2551" s="92" t="str">
        <f t="shared" si="402"/>
        <v/>
      </c>
      <c r="K2551" s="92" t="str">
        <f t="shared" si="403"/>
        <v/>
      </c>
      <c r="L2551" s="92" t="str">
        <f t="shared" si="404"/>
        <v/>
      </c>
      <c r="M2551" s="95" t="str">
        <f>IF(A2551&lt;&gt;"",IF(MID(C2551,1,1)="c",SigmaEpsConcrete(I2551,$AN$30:$AN$33,$AR$30:$AR$33,$AS$26,$AS$27,$AS$28,$AQ$20,$AU$19),""),"")</f>
        <v/>
      </c>
      <c r="N2551" s="95" t="str">
        <f>IF(A2551&lt;&gt;"",IF(MID(C2551,1,1)="r",SigmaEpsReinf(J2551,$AS$42:$AS$43,$AS$41,$AS$39,$AS$40,$AQ$38),""),"")</f>
        <v/>
      </c>
      <c r="Q2551" s="92" t="str">
        <f t="shared" si="406"/>
        <v/>
      </c>
      <c r="R2551" s="92" t="str">
        <f t="shared" si="407"/>
        <v/>
      </c>
      <c r="U2551" s="5"/>
      <c r="V2551" s="5"/>
      <c r="W2551" s="94" t="str">
        <f t="shared" si="405"/>
        <v/>
      </c>
      <c r="X2551" s="94" t="str">
        <f t="shared" si="408"/>
        <v/>
      </c>
      <c r="Y2551" s="5"/>
      <c r="BK2551" s="8"/>
      <c r="BL2551" s="5"/>
      <c r="BM2551" s="5"/>
      <c r="BN2551" s="5"/>
      <c r="BO2551" s="5"/>
      <c r="BP2551" s="1"/>
      <c r="BQ2551" s="1"/>
      <c r="BR2551" s="1"/>
      <c r="BS2551" s="1"/>
      <c r="BT2551" s="1"/>
      <c r="BU2551" s="4"/>
      <c r="BV2551" s="1"/>
      <c r="BW2551" s="3"/>
      <c r="BX2551" s="4"/>
      <c r="BY2551" s="5"/>
      <c r="BZ2551" s="5"/>
      <c r="CA2551" s="5"/>
      <c r="CB2551" s="5"/>
      <c r="CC2551" s="5"/>
      <c r="CD2551" s="43"/>
    </row>
    <row r="2552" spans="1:82" x14ac:dyDescent="0.25">
      <c r="A2552" s="8"/>
      <c r="B2552" s="5"/>
      <c r="C2552" s="5"/>
      <c r="D2552" s="5"/>
      <c r="E2552" s="5"/>
      <c r="F2552" s="94" t="str">
        <f t="shared" si="399"/>
        <v/>
      </c>
      <c r="G2552" s="94" t="str">
        <f t="shared" si="400"/>
        <v/>
      </c>
      <c r="H2552" s="127" t="str">
        <f>IF(A2552&lt;&gt;"",IF(MID(C2552,1,1)="c",$AS$26,IF(MID(C2552,1,1)="r",$AS$41,IF(MID(C2552,1,1)="p",#REF!,#REF!))),"")</f>
        <v/>
      </c>
      <c r="I2552" s="92" t="str">
        <f t="shared" si="401"/>
        <v/>
      </c>
      <c r="J2552" s="92" t="str">
        <f t="shared" si="402"/>
        <v/>
      </c>
      <c r="K2552" s="92" t="str">
        <f t="shared" si="403"/>
        <v/>
      </c>
      <c r="L2552" s="92" t="str">
        <f t="shared" si="404"/>
        <v/>
      </c>
      <c r="M2552" s="95" t="str">
        <f>IF(A2552&lt;&gt;"",IF(MID(C2552,1,1)="c",SigmaEpsConcrete(I2552,$AN$30:$AN$33,$AR$30:$AR$33,$AS$26,$AS$27,$AS$28,$AQ$20,$AU$19),""),"")</f>
        <v/>
      </c>
      <c r="N2552" s="95" t="str">
        <f>IF(A2552&lt;&gt;"",IF(MID(C2552,1,1)="r",SigmaEpsReinf(J2552,$AS$42:$AS$43,$AS$41,$AS$39,$AS$40,$AQ$38),""),"")</f>
        <v/>
      </c>
      <c r="Q2552" s="92" t="str">
        <f t="shared" si="406"/>
        <v/>
      </c>
      <c r="R2552" s="92" t="str">
        <f t="shared" si="407"/>
        <v/>
      </c>
      <c r="U2552" s="5"/>
      <c r="V2552" s="5"/>
      <c r="W2552" s="94" t="str">
        <f t="shared" si="405"/>
        <v/>
      </c>
      <c r="X2552" s="94" t="str">
        <f t="shared" si="408"/>
        <v/>
      </c>
      <c r="Y2552" s="5"/>
      <c r="BK2552" s="8"/>
      <c r="BL2552" s="5"/>
      <c r="BM2552" s="5"/>
      <c r="BN2552" s="5"/>
      <c r="BO2552" s="5"/>
      <c r="BP2552" s="1"/>
      <c r="BQ2552" s="1"/>
      <c r="BR2552" s="1"/>
      <c r="BS2552" s="1"/>
      <c r="BT2552" s="1"/>
      <c r="BU2552" s="4"/>
      <c r="BV2552" s="1"/>
      <c r="BW2552" s="3"/>
      <c r="BX2552" s="4"/>
      <c r="BY2552" s="5"/>
      <c r="BZ2552" s="5"/>
      <c r="CA2552" s="5"/>
      <c r="CB2552" s="5"/>
      <c r="CC2552" s="5"/>
      <c r="CD2552" s="43"/>
    </row>
    <row r="2553" spans="1:82" x14ac:dyDescent="0.25">
      <c r="A2553" s="8"/>
      <c r="B2553" s="5"/>
      <c r="C2553" s="5"/>
      <c r="D2553" s="5"/>
      <c r="E2553" s="5"/>
      <c r="F2553" s="94" t="str">
        <f t="shared" si="399"/>
        <v/>
      </c>
      <c r="G2553" s="94" t="str">
        <f t="shared" si="400"/>
        <v/>
      </c>
      <c r="H2553" s="127" t="str">
        <f>IF(A2553&lt;&gt;"",IF(MID(C2553,1,1)="c",$AS$26,IF(MID(C2553,1,1)="r",$AS$41,IF(MID(C2553,1,1)="p",#REF!,#REF!))),"")</f>
        <v/>
      </c>
      <c r="I2553" s="92" t="str">
        <f t="shared" si="401"/>
        <v/>
      </c>
      <c r="J2553" s="92" t="str">
        <f t="shared" si="402"/>
        <v/>
      </c>
      <c r="K2553" s="92" t="str">
        <f t="shared" si="403"/>
        <v/>
      </c>
      <c r="L2553" s="92" t="str">
        <f t="shared" si="404"/>
        <v/>
      </c>
      <c r="M2553" s="95" t="str">
        <f>IF(A2553&lt;&gt;"",IF(MID(C2553,1,1)="c",SigmaEpsConcrete(I2553,$AN$30:$AN$33,$AR$30:$AR$33,$AS$26,$AS$27,$AS$28,$AQ$20,$AU$19),""),"")</f>
        <v/>
      </c>
      <c r="N2553" s="95" t="str">
        <f>IF(A2553&lt;&gt;"",IF(MID(C2553,1,1)="r",SigmaEpsReinf(J2553,$AS$42:$AS$43,$AS$41,$AS$39,$AS$40,$AQ$38),""),"")</f>
        <v/>
      </c>
      <c r="Q2553" s="92" t="str">
        <f t="shared" si="406"/>
        <v/>
      </c>
      <c r="R2553" s="92" t="str">
        <f t="shared" si="407"/>
        <v/>
      </c>
      <c r="U2553" s="5"/>
      <c r="V2553" s="5"/>
      <c r="W2553" s="94" t="str">
        <f t="shared" si="405"/>
        <v/>
      </c>
      <c r="X2553" s="94" t="str">
        <f t="shared" si="408"/>
        <v/>
      </c>
      <c r="Y2553" s="5"/>
      <c r="BK2553" s="8"/>
      <c r="BL2553" s="5"/>
      <c r="BM2553" s="5"/>
      <c r="BN2553" s="5"/>
      <c r="BO2553" s="5"/>
      <c r="BP2553" s="1"/>
      <c r="BQ2553" s="1"/>
      <c r="BR2553" s="1"/>
      <c r="BS2553" s="1"/>
      <c r="BT2553" s="1"/>
      <c r="BU2553" s="4"/>
      <c r="BV2553" s="1"/>
      <c r="BW2553" s="3"/>
      <c r="BX2553" s="4"/>
      <c r="BY2553" s="5"/>
      <c r="BZ2553" s="5"/>
      <c r="CA2553" s="5"/>
      <c r="CB2553" s="5"/>
      <c r="CC2553" s="5"/>
      <c r="CD2553" s="43"/>
    </row>
    <row r="2554" spans="1:82" x14ac:dyDescent="0.25">
      <c r="A2554" s="8"/>
      <c r="B2554" s="5"/>
      <c r="C2554" s="5"/>
      <c r="D2554" s="5"/>
      <c r="E2554" s="5"/>
      <c r="F2554" s="94" t="str">
        <f t="shared" si="399"/>
        <v/>
      </c>
      <c r="G2554" s="94" t="str">
        <f t="shared" si="400"/>
        <v/>
      </c>
      <c r="H2554" s="127" t="str">
        <f>IF(A2554&lt;&gt;"",IF(MID(C2554,1,1)="c",$AS$26,IF(MID(C2554,1,1)="r",$AS$41,IF(MID(C2554,1,1)="p",#REF!,#REF!))),"")</f>
        <v/>
      </c>
      <c r="I2554" s="92" t="str">
        <f t="shared" si="401"/>
        <v/>
      </c>
      <c r="J2554" s="92" t="str">
        <f t="shared" si="402"/>
        <v/>
      </c>
      <c r="K2554" s="92" t="str">
        <f t="shared" si="403"/>
        <v/>
      </c>
      <c r="L2554" s="92" t="str">
        <f t="shared" si="404"/>
        <v/>
      </c>
      <c r="M2554" s="95" t="str">
        <f>IF(A2554&lt;&gt;"",IF(MID(C2554,1,1)="c",SigmaEpsConcrete(I2554,$AN$30:$AN$33,$AR$30:$AR$33,$AS$26,$AS$27,$AS$28,$AQ$20,$AU$19),""),"")</f>
        <v/>
      </c>
      <c r="N2554" s="95" t="str">
        <f>IF(A2554&lt;&gt;"",IF(MID(C2554,1,1)="r",SigmaEpsReinf(J2554,$AS$42:$AS$43,$AS$41,$AS$39,$AS$40,$AQ$38),""),"")</f>
        <v/>
      </c>
      <c r="Q2554" s="92" t="str">
        <f t="shared" si="406"/>
        <v/>
      </c>
      <c r="R2554" s="92" t="str">
        <f t="shared" si="407"/>
        <v/>
      </c>
      <c r="U2554" s="5"/>
      <c r="V2554" s="5"/>
      <c r="W2554" s="94" t="str">
        <f t="shared" si="405"/>
        <v/>
      </c>
      <c r="X2554" s="94" t="str">
        <f t="shared" si="408"/>
        <v/>
      </c>
      <c r="Y2554" s="5"/>
      <c r="BK2554" s="8"/>
      <c r="BL2554" s="5"/>
      <c r="BM2554" s="5"/>
      <c r="BN2554" s="5"/>
      <c r="BO2554" s="5"/>
      <c r="BP2554" s="1"/>
      <c r="BQ2554" s="1"/>
      <c r="BR2554" s="1"/>
      <c r="BS2554" s="1"/>
      <c r="BT2554" s="1"/>
      <c r="BU2554" s="4"/>
      <c r="BV2554" s="1"/>
      <c r="BW2554" s="3"/>
      <c r="BX2554" s="4"/>
      <c r="BY2554" s="5"/>
      <c r="BZ2554" s="5"/>
      <c r="CA2554" s="5"/>
      <c r="CB2554" s="5"/>
      <c r="CC2554" s="5"/>
      <c r="CD2554" s="43"/>
    </row>
    <row r="2555" spans="1:82" x14ac:dyDescent="0.25">
      <c r="A2555" s="8"/>
      <c r="B2555" s="5"/>
      <c r="C2555" s="5"/>
      <c r="D2555" s="5"/>
      <c r="E2555" s="5"/>
      <c r="F2555" s="94" t="str">
        <f t="shared" si="399"/>
        <v/>
      </c>
      <c r="G2555" s="94" t="str">
        <f t="shared" si="400"/>
        <v/>
      </c>
      <c r="H2555" s="127" t="str">
        <f>IF(A2555&lt;&gt;"",IF(MID(C2555,1,1)="c",$AS$26,IF(MID(C2555,1,1)="r",$AS$41,IF(MID(C2555,1,1)="p",#REF!,#REF!))),"")</f>
        <v/>
      </c>
      <c r="I2555" s="92" t="str">
        <f t="shared" si="401"/>
        <v/>
      </c>
      <c r="J2555" s="92" t="str">
        <f t="shared" si="402"/>
        <v/>
      </c>
      <c r="K2555" s="92" t="str">
        <f t="shared" si="403"/>
        <v/>
      </c>
      <c r="L2555" s="92" t="str">
        <f t="shared" si="404"/>
        <v/>
      </c>
      <c r="M2555" s="95" t="str">
        <f>IF(A2555&lt;&gt;"",IF(MID(C2555,1,1)="c",SigmaEpsConcrete(I2555,$AN$30:$AN$33,$AR$30:$AR$33,$AS$26,$AS$27,$AS$28,$AQ$20,$AU$19),""),"")</f>
        <v/>
      </c>
      <c r="N2555" s="95" t="str">
        <f>IF(A2555&lt;&gt;"",IF(MID(C2555,1,1)="r",SigmaEpsReinf(J2555,$AS$42:$AS$43,$AS$41,$AS$39,$AS$40,$AQ$38),""),"")</f>
        <v/>
      </c>
      <c r="Q2555" s="92" t="str">
        <f t="shared" si="406"/>
        <v/>
      </c>
      <c r="R2555" s="92" t="str">
        <f t="shared" si="407"/>
        <v/>
      </c>
      <c r="U2555" s="5"/>
      <c r="V2555" s="5"/>
      <c r="W2555" s="94" t="str">
        <f t="shared" si="405"/>
        <v/>
      </c>
      <c r="X2555" s="94" t="str">
        <f t="shared" si="408"/>
        <v/>
      </c>
      <c r="Y2555" s="5"/>
      <c r="BK2555" s="8"/>
      <c r="BL2555" s="5"/>
      <c r="BM2555" s="5"/>
      <c r="BN2555" s="5"/>
      <c r="BO2555" s="5"/>
      <c r="BP2555" s="1"/>
      <c r="BQ2555" s="1"/>
      <c r="BR2555" s="1"/>
      <c r="BS2555" s="1"/>
      <c r="BT2555" s="1"/>
      <c r="BU2555" s="4"/>
      <c r="BV2555" s="1"/>
      <c r="BW2555" s="3"/>
      <c r="BX2555" s="4"/>
      <c r="BY2555" s="5"/>
      <c r="BZ2555" s="5"/>
      <c r="CA2555" s="5"/>
      <c r="CB2555" s="5"/>
      <c r="CC2555" s="5"/>
      <c r="CD2555" s="43"/>
    </row>
    <row r="2556" spans="1:82" x14ac:dyDescent="0.25">
      <c r="A2556" s="8"/>
      <c r="B2556" s="5"/>
      <c r="C2556" s="5"/>
      <c r="D2556" s="5"/>
      <c r="E2556" s="5"/>
      <c r="F2556" s="94" t="str">
        <f t="shared" si="399"/>
        <v/>
      </c>
      <c r="G2556" s="94" t="str">
        <f t="shared" si="400"/>
        <v/>
      </c>
      <c r="H2556" s="127" t="str">
        <f>IF(A2556&lt;&gt;"",IF(MID(C2556,1,1)="c",$AS$26,IF(MID(C2556,1,1)="r",$AS$41,IF(MID(C2556,1,1)="p",#REF!,#REF!))),"")</f>
        <v/>
      </c>
      <c r="I2556" s="92" t="str">
        <f t="shared" si="401"/>
        <v/>
      </c>
      <c r="J2556" s="92" t="str">
        <f t="shared" si="402"/>
        <v/>
      </c>
      <c r="K2556" s="92" t="str">
        <f t="shared" si="403"/>
        <v/>
      </c>
      <c r="L2556" s="92" t="str">
        <f t="shared" si="404"/>
        <v/>
      </c>
      <c r="M2556" s="95" t="str">
        <f>IF(A2556&lt;&gt;"",IF(MID(C2556,1,1)="c",SigmaEpsConcrete(I2556,$AN$30:$AN$33,$AR$30:$AR$33,$AS$26,$AS$27,$AS$28,$AQ$20,$AU$19),""),"")</f>
        <v/>
      </c>
      <c r="N2556" s="95" t="str">
        <f>IF(A2556&lt;&gt;"",IF(MID(C2556,1,1)="r",SigmaEpsReinf(J2556,$AS$42:$AS$43,$AS$41,$AS$39,$AS$40,$AQ$38),""),"")</f>
        <v/>
      </c>
      <c r="Q2556" s="92" t="str">
        <f t="shared" si="406"/>
        <v/>
      </c>
      <c r="R2556" s="92" t="str">
        <f t="shared" si="407"/>
        <v/>
      </c>
      <c r="U2556" s="5"/>
      <c r="V2556" s="5"/>
      <c r="W2556" s="94" t="str">
        <f t="shared" si="405"/>
        <v/>
      </c>
      <c r="X2556" s="94" t="str">
        <f t="shared" si="408"/>
        <v/>
      </c>
      <c r="Y2556" s="5"/>
      <c r="BK2556" s="8"/>
      <c r="BL2556" s="5"/>
      <c r="BM2556" s="5"/>
      <c r="BN2556" s="5"/>
      <c r="BO2556" s="5"/>
      <c r="BP2556" s="1"/>
      <c r="BQ2556" s="1"/>
      <c r="BR2556" s="1"/>
      <c r="BS2556" s="1"/>
      <c r="BT2556" s="1"/>
      <c r="BU2556" s="4"/>
      <c r="BV2556" s="1"/>
      <c r="BW2556" s="3"/>
      <c r="BX2556" s="4"/>
      <c r="BY2556" s="5"/>
      <c r="BZ2556" s="5"/>
      <c r="CA2556" s="5"/>
      <c r="CB2556" s="5"/>
      <c r="CC2556" s="5"/>
      <c r="CD2556" s="43"/>
    </row>
    <row r="2557" spans="1:82" x14ac:dyDescent="0.25">
      <c r="A2557" s="8"/>
      <c r="B2557" s="5"/>
      <c r="C2557" s="5"/>
      <c r="D2557" s="5"/>
      <c r="E2557" s="5"/>
      <c r="F2557" s="94" t="str">
        <f t="shared" si="399"/>
        <v/>
      </c>
      <c r="G2557" s="94" t="str">
        <f t="shared" si="400"/>
        <v/>
      </c>
      <c r="H2557" s="127" t="str">
        <f>IF(A2557&lt;&gt;"",IF(MID(C2557,1,1)="c",$AS$26,IF(MID(C2557,1,1)="r",$AS$41,IF(MID(C2557,1,1)="p",#REF!,#REF!))),"")</f>
        <v/>
      </c>
      <c r="I2557" s="92" t="str">
        <f t="shared" si="401"/>
        <v/>
      </c>
      <c r="J2557" s="92" t="str">
        <f t="shared" si="402"/>
        <v/>
      </c>
      <c r="K2557" s="92" t="str">
        <f t="shared" si="403"/>
        <v/>
      </c>
      <c r="L2557" s="92" t="str">
        <f t="shared" si="404"/>
        <v/>
      </c>
      <c r="M2557" s="95" t="str">
        <f>IF(A2557&lt;&gt;"",IF(MID(C2557,1,1)="c",SigmaEpsConcrete(I2557,$AN$30:$AN$33,$AR$30:$AR$33,$AS$26,$AS$27,$AS$28,$AQ$20,$AU$19),""),"")</f>
        <v/>
      </c>
      <c r="N2557" s="95" t="str">
        <f>IF(A2557&lt;&gt;"",IF(MID(C2557,1,1)="r",SigmaEpsReinf(J2557,$AS$42:$AS$43,$AS$41,$AS$39,$AS$40,$AQ$38),""),"")</f>
        <v/>
      </c>
      <c r="Q2557" s="92" t="str">
        <f t="shared" si="406"/>
        <v/>
      </c>
      <c r="R2557" s="92" t="str">
        <f t="shared" si="407"/>
        <v/>
      </c>
      <c r="U2557" s="5"/>
      <c r="V2557" s="5"/>
      <c r="W2557" s="94" t="str">
        <f t="shared" si="405"/>
        <v/>
      </c>
      <c r="X2557" s="94" t="str">
        <f t="shared" si="408"/>
        <v/>
      </c>
      <c r="Y2557" s="5"/>
      <c r="BK2557" s="8"/>
      <c r="BL2557" s="5"/>
      <c r="BM2557" s="5"/>
      <c r="BN2557" s="5"/>
      <c r="BO2557" s="5"/>
      <c r="BP2557" s="1"/>
      <c r="BQ2557" s="1"/>
      <c r="BR2557" s="1"/>
      <c r="BS2557" s="1"/>
      <c r="BT2557" s="1"/>
      <c r="BU2557" s="4"/>
      <c r="BV2557" s="1"/>
      <c r="BW2557" s="3"/>
      <c r="BX2557" s="4"/>
      <c r="BY2557" s="5"/>
      <c r="BZ2557" s="5"/>
      <c r="CA2557" s="5"/>
      <c r="CB2557" s="5"/>
      <c r="CC2557" s="5"/>
      <c r="CD2557" s="43"/>
    </row>
    <row r="2558" spans="1:82" x14ac:dyDescent="0.25">
      <c r="A2558" s="8"/>
      <c r="B2558" s="5"/>
      <c r="C2558" s="5"/>
      <c r="D2558" s="5"/>
      <c r="E2558" s="5"/>
      <c r="F2558" s="94" t="str">
        <f t="shared" si="399"/>
        <v/>
      </c>
      <c r="G2558" s="94" t="str">
        <f t="shared" si="400"/>
        <v/>
      </c>
      <c r="H2558" s="127" t="str">
        <f>IF(A2558&lt;&gt;"",IF(MID(C2558,1,1)="c",$AS$26,IF(MID(C2558,1,1)="r",$AS$41,IF(MID(C2558,1,1)="p",#REF!,#REF!))),"")</f>
        <v/>
      </c>
      <c r="I2558" s="92" t="str">
        <f t="shared" si="401"/>
        <v/>
      </c>
      <c r="J2558" s="92" t="str">
        <f t="shared" si="402"/>
        <v/>
      </c>
      <c r="K2558" s="92" t="str">
        <f t="shared" si="403"/>
        <v/>
      </c>
      <c r="L2558" s="92" t="str">
        <f t="shared" si="404"/>
        <v/>
      </c>
      <c r="M2558" s="95" t="str">
        <f>IF(A2558&lt;&gt;"",IF(MID(C2558,1,1)="c",SigmaEpsConcrete(I2558,$AN$30:$AN$33,$AR$30:$AR$33,$AS$26,$AS$27,$AS$28,$AQ$20,$AU$19),""),"")</f>
        <v/>
      </c>
      <c r="N2558" s="95" t="str">
        <f>IF(A2558&lt;&gt;"",IF(MID(C2558,1,1)="r",SigmaEpsReinf(J2558,$AS$42:$AS$43,$AS$41,$AS$39,$AS$40,$AQ$38),""),"")</f>
        <v/>
      </c>
      <c r="Q2558" s="92" t="str">
        <f t="shared" si="406"/>
        <v/>
      </c>
      <c r="R2558" s="92" t="str">
        <f t="shared" si="407"/>
        <v/>
      </c>
      <c r="U2558" s="5"/>
      <c r="V2558" s="5"/>
      <c r="W2558" s="94" t="str">
        <f t="shared" si="405"/>
        <v/>
      </c>
      <c r="X2558" s="94" t="str">
        <f t="shared" si="408"/>
        <v/>
      </c>
      <c r="Y2558" s="5"/>
      <c r="BK2558" s="8"/>
      <c r="BL2558" s="5"/>
      <c r="BM2558" s="5"/>
      <c r="BN2558" s="5"/>
      <c r="BO2558" s="5"/>
      <c r="BP2558" s="1"/>
      <c r="BQ2558" s="1"/>
      <c r="BR2558" s="1"/>
      <c r="BS2558" s="1"/>
      <c r="BT2558" s="1"/>
      <c r="BU2558" s="4"/>
      <c r="BV2558" s="1"/>
      <c r="BW2558" s="3"/>
      <c r="BX2558" s="4"/>
      <c r="BY2558" s="5"/>
      <c r="BZ2558" s="5"/>
      <c r="CA2558" s="5"/>
      <c r="CB2558" s="5"/>
      <c r="CC2558" s="5"/>
      <c r="CD2558" s="43"/>
    </row>
    <row r="2559" spans="1:82" x14ac:dyDescent="0.25">
      <c r="A2559" s="8"/>
      <c r="B2559" s="5"/>
      <c r="C2559" s="5"/>
      <c r="D2559" s="5"/>
      <c r="E2559" s="5"/>
      <c r="F2559" s="94" t="str">
        <f t="shared" si="399"/>
        <v/>
      </c>
      <c r="G2559" s="94" t="str">
        <f t="shared" si="400"/>
        <v/>
      </c>
      <c r="H2559" s="127" t="str">
        <f>IF(A2559&lt;&gt;"",IF(MID(C2559,1,1)="c",$AS$26,IF(MID(C2559,1,1)="r",$AS$41,IF(MID(C2559,1,1)="p",#REF!,#REF!))),"")</f>
        <v/>
      </c>
      <c r="I2559" s="92" t="str">
        <f t="shared" si="401"/>
        <v/>
      </c>
      <c r="J2559" s="92" t="str">
        <f t="shared" si="402"/>
        <v/>
      </c>
      <c r="K2559" s="92" t="str">
        <f t="shared" si="403"/>
        <v/>
      </c>
      <c r="L2559" s="92" t="str">
        <f t="shared" si="404"/>
        <v/>
      </c>
      <c r="M2559" s="95" t="str">
        <f>IF(A2559&lt;&gt;"",IF(MID(C2559,1,1)="c",SigmaEpsConcrete(I2559,$AN$30:$AN$33,$AR$30:$AR$33,$AS$26,$AS$27,$AS$28,$AQ$20,$AU$19),""),"")</f>
        <v/>
      </c>
      <c r="N2559" s="95" t="str">
        <f>IF(A2559&lt;&gt;"",IF(MID(C2559,1,1)="r",SigmaEpsReinf(J2559,$AS$42:$AS$43,$AS$41,$AS$39,$AS$40,$AQ$38),""),"")</f>
        <v/>
      </c>
      <c r="Q2559" s="92" t="str">
        <f t="shared" si="406"/>
        <v/>
      </c>
      <c r="R2559" s="92" t="str">
        <f t="shared" si="407"/>
        <v/>
      </c>
      <c r="U2559" s="5"/>
      <c r="V2559" s="5"/>
      <c r="W2559" s="94" t="str">
        <f t="shared" si="405"/>
        <v/>
      </c>
      <c r="X2559" s="94" t="str">
        <f t="shared" si="408"/>
        <v/>
      </c>
      <c r="Y2559" s="5"/>
      <c r="BK2559" s="8"/>
      <c r="BL2559" s="5"/>
      <c r="BM2559" s="5"/>
      <c r="BN2559" s="5"/>
      <c r="BO2559" s="5"/>
      <c r="BP2559" s="1"/>
      <c r="BQ2559" s="1"/>
      <c r="BR2559" s="1"/>
      <c r="BS2559" s="1"/>
      <c r="BT2559" s="1"/>
      <c r="BU2559" s="4"/>
      <c r="BV2559" s="1"/>
      <c r="BW2559" s="3"/>
      <c r="BX2559" s="4"/>
      <c r="BY2559" s="5"/>
      <c r="BZ2559" s="5"/>
      <c r="CA2559" s="5"/>
      <c r="CB2559" s="5"/>
      <c r="CC2559" s="5"/>
      <c r="CD2559" s="43"/>
    </row>
    <row r="2560" spans="1:82" x14ac:dyDescent="0.25">
      <c r="A2560" s="8"/>
      <c r="B2560" s="5"/>
      <c r="C2560" s="5"/>
      <c r="D2560" s="5"/>
      <c r="E2560" s="5"/>
      <c r="F2560" s="94" t="str">
        <f t="shared" si="399"/>
        <v/>
      </c>
      <c r="G2560" s="94" t="str">
        <f t="shared" si="400"/>
        <v/>
      </c>
      <c r="H2560" s="127" t="str">
        <f>IF(A2560&lt;&gt;"",IF(MID(C2560,1,1)="c",$AS$26,IF(MID(C2560,1,1)="r",$AS$41,IF(MID(C2560,1,1)="p",#REF!,#REF!))),"")</f>
        <v/>
      </c>
      <c r="I2560" s="92" t="str">
        <f t="shared" si="401"/>
        <v/>
      </c>
      <c r="J2560" s="92" t="str">
        <f t="shared" si="402"/>
        <v/>
      </c>
      <c r="K2560" s="92" t="str">
        <f t="shared" si="403"/>
        <v/>
      </c>
      <c r="L2560" s="92" t="str">
        <f t="shared" si="404"/>
        <v/>
      </c>
      <c r="M2560" s="95" t="str">
        <f>IF(A2560&lt;&gt;"",IF(MID(C2560,1,1)="c",SigmaEpsConcrete(I2560,$AN$30:$AN$33,$AR$30:$AR$33,$AS$26,$AS$27,$AS$28,$AQ$20,$AU$19),""),"")</f>
        <v/>
      </c>
      <c r="N2560" s="95" t="str">
        <f>IF(A2560&lt;&gt;"",IF(MID(C2560,1,1)="r",SigmaEpsReinf(J2560,$AS$42:$AS$43,$AS$41,$AS$39,$AS$40,$AQ$38),""),"")</f>
        <v/>
      </c>
      <c r="Q2560" s="92" t="str">
        <f t="shared" si="406"/>
        <v/>
      </c>
      <c r="R2560" s="92" t="str">
        <f t="shared" si="407"/>
        <v/>
      </c>
      <c r="U2560" s="5"/>
      <c r="V2560" s="5"/>
      <c r="W2560" s="94" t="str">
        <f t="shared" si="405"/>
        <v/>
      </c>
      <c r="X2560" s="94" t="str">
        <f t="shared" si="408"/>
        <v/>
      </c>
      <c r="Y2560" s="5"/>
      <c r="BK2560" s="8"/>
      <c r="BL2560" s="5"/>
      <c r="BM2560" s="5"/>
      <c r="BN2560" s="5"/>
      <c r="BO2560" s="5"/>
      <c r="BP2560" s="1"/>
      <c r="BQ2560" s="1"/>
      <c r="BR2560" s="1"/>
      <c r="BS2560" s="1"/>
      <c r="BT2560" s="1"/>
      <c r="BU2560" s="4"/>
      <c r="BV2560" s="1"/>
      <c r="BW2560" s="3"/>
      <c r="BX2560" s="4"/>
      <c r="BY2560" s="5"/>
      <c r="BZ2560" s="5"/>
      <c r="CA2560" s="5"/>
      <c r="CB2560" s="5"/>
      <c r="CC2560" s="5"/>
      <c r="CD2560" s="43"/>
    </row>
    <row r="2561" spans="1:82" x14ac:dyDescent="0.25">
      <c r="A2561" s="8"/>
      <c r="B2561" s="5"/>
      <c r="C2561" s="5"/>
      <c r="D2561" s="5"/>
      <c r="E2561" s="5"/>
      <c r="F2561" s="94" t="str">
        <f t="shared" si="399"/>
        <v/>
      </c>
      <c r="G2561" s="94" t="str">
        <f t="shared" si="400"/>
        <v/>
      </c>
      <c r="H2561" s="127" t="str">
        <f>IF(A2561&lt;&gt;"",IF(MID(C2561,1,1)="c",$AS$26,IF(MID(C2561,1,1)="r",$AS$41,IF(MID(C2561,1,1)="p",#REF!,#REF!))),"")</f>
        <v/>
      </c>
      <c r="I2561" s="92" t="str">
        <f t="shared" si="401"/>
        <v/>
      </c>
      <c r="J2561" s="92" t="str">
        <f t="shared" si="402"/>
        <v/>
      </c>
      <c r="K2561" s="92" t="str">
        <f t="shared" si="403"/>
        <v/>
      </c>
      <c r="L2561" s="92" t="str">
        <f t="shared" si="404"/>
        <v/>
      </c>
      <c r="M2561" s="95" t="str">
        <f>IF(A2561&lt;&gt;"",IF(MID(C2561,1,1)="c",SigmaEpsConcrete(I2561,$AN$30:$AN$33,$AR$30:$AR$33,$AS$26,$AS$27,$AS$28,$AQ$20,$AU$19),""),"")</f>
        <v/>
      </c>
      <c r="N2561" s="95" t="str">
        <f>IF(A2561&lt;&gt;"",IF(MID(C2561,1,1)="r",SigmaEpsReinf(J2561,$AS$42:$AS$43,$AS$41,$AS$39,$AS$40,$AQ$38),""),"")</f>
        <v/>
      </c>
      <c r="Q2561" s="92" t="str">
        <f t="shared" si="406"/>
        <v/>
      </c>
      <c r="R2561" s="92" t="str">
        <f t="shared" si="407"/>
        <v/>
      </c>
      <c r="U2561" s="5"/>
      <c r="V2561" s="5"/>
      <c r="W2561" s="94" t="str">
        <f t="shared" si="405"/>
        <v/>
      </c>
      <c r="X2561" s="94" t="str">
        <f t="shared" si="408"/>
        <v/>
      </c>
      <c r="Y2561" s="5"/>
      <c r="BK2561" s="8"/>
      <c r="BL2561" s="5"/>
      <c r="BM2561" s="5"/>
      <c r="BN2561" s="5"/>
      <c r="BO2561" s="5"/>
      <c r="BP2561" s="1"/>
      <c r="BQ2561" s="1"/>
      <c r="BR2561" s="1"/>
      <c r="BS2561" s="1"/>
      <c r="BT2561" s="1"/>
      <c r="BU2561" s="4"/>
      <c r="BV2561" s="1"/>
      <c r="BW2561" s="3"/>
      <c r="BX2561" s="4"/>
      <c r="BY2561" s="5"/>
      <c r="BZ2561" s="5"/>
      <c r="CA2561" s="5"/>
      <c r="CB2561" s="5"/>
      <c r="CC2561" s="5"/>
      <c r="CD2561" s="43"/>
    </row>
    <row r="2562" spans="1:82" x14ac:dyDescent="0.25">
      <c r="A2562" s="8"/>
      <c r="B2562" s="5"/>
      <c r="C2562" s="5"/>
      <c r="D2562" s="5"/>
      <c r="E2562" s="5"/>
      <c r="F2562" s="94" t="str">
        <f t="shared" si="399"/>
        <v/>
      </c>
      <c r="G2562" s="94" t="str">
        <f t="shared" si="400"/>
        <v/>
      </c>
      <c r="H2562" s="127" t="str">
        <f>IF(A2562&lt;&gt;"",IF(MID(C2562,1,1)="c",$AS$26,IF(MID(C2562,1,1)="r",$AS$41,IF(MID(C2562,1,1)="p",#REF!,#REF!))),"")</f>
        <v/>
      </c>
      <c r="I2562" s="92" t="str">
        <f t="shared" si="401"/>
        <v/>
      </c>
      <c r="J2562" s="92" t="str">
        <f t="shared" si="402"/>
        <v/>
      </c>
      <c r="K2562" s="92" t="str">
        <f t="shared" si="403"/>
        <v/>
      </c>
      <c r="L2562" s="92" t="str">
        <f t="shared" si="404"/>
        <v/>
      </c>
      <c r="M2562" s="95" t="str">
        <f>IF(A2562&lt;&gt;"",IF(MID(C2562,1,1)="c",SigmaEpsConcrete(I2562,$AN$30:$AN$33,$AR$30:$AR$33,$AS$26,$AS$27,$AS$28,$AQ$20,$AU$19),""),"")</f>
        <v/>
      </c>
      <c r="N2562" s="95" t="str">
        <f>IF(A2562&lt;&gt;"",IF(MID(C2562,1,1)="r",SigmaEpsReinf(J2562,$AS$42:$AS$43,$AS$41,$AS$39,$AS$40,$AQ$38),""),"")</f>
        <v/>
      </c>
      <c r="Q2562" s="92" t="str">
        <f t="shared" si="406"/>
        <v/>
      </c>
      <c r="R2562" s="92" t="str">
        <f t="shared" si="407"/>
        <v/>
      </c>
      <c r="U2562" s="5"/>
      <c r="V2562" s="5"/>
      <c r="W2562" s="94" t="str">
        <f t="shared" si="405"/>
        <v/>
      </c>
      <c r="X2562" s="94" t="str">
        <f t="shared" si="408"/>
        <v/>
      </c>
      <c r="Y2562" s="5"/>
      <c r="BK2562" s="8"/>
      <c r="BL2562" s="5"/>
      <c r="BM2562" s="5"/>
      <c r="BN2562" s="5"/>
      <c r="BO2562" s="5"/>
      <c r="BP2562" s="1"/>
      <c r="BQ2562" s="1"/>
      <c r="BR2562" s="1"/>
      <c r="BS2562" s="1"/>
      <c r="BT2562" s="1"/>
      <c r="BU2562" s="4"/>
      <c r="BV2562" s="1"/>
      <c r="BW2562" s="3"/>
      <c r="BX2562" s="4"/>
      <c r="BY2562" s="5"/>
      <c r="BZ2562" s="5"/>
      <c r="CA2562" s="5"/>
      <c r="CB2562" s="5"/>
      <c r="CC2562" s="5"/>
      <c r="CD2562" s="43"/>
    </row>
    <row r="2563" spans="1:82" x14ac:dyDescent="0.25">
      <c r="A2563" s="8"/>
      <c r="B2563" s="5"/>
      <c r="C2563" s="5"/>
      <c r="D2563" s="5"/>
      <c r="E2563" s="5"/>
      <c r="F2563" s="94" t="str">
        <f t="shared" si="399"/>
        <v/>
      </c>
      <c r="G2563" s="94" t="str">
        <f t="shared" si="400"/>
        <v/>
      </c>
      <c r="H2563" s="127" t="str">
        <f>IF(A2563&lt;&gt;"",IF(MID(C2563,1,1)="c",$AS$26,IF(MID(C2563,1,1)="r",$AS$41,IF(MID(C2563,1,1)="p",#REF!,#REF!))),"")</f>
        <v/>
      </c>
      <c r="I2563" s="92" t="str">
        <f t="shared" si="401"/>
        <v/>
      </c>
      <c r="J2563" s="92" t="str">
        <f t="shared" si="402"/>
        <v/>
      </c>
      <c r="K2563" s="92" t="str">
        <f t="shared" si="403"/>
        <v/>
      </c>
      <c r="L2563" s="92" t="str">
        <f t="shared" si="404"/>
        <v/>
      </c>
      <c r="M2563" s="95" t="str">
        <f>IF(A2563&lt;&gt;"",IF(MID(C2563,1,1)="c",SigmaEpsConcrete(I2563,$AN$30:$AN$33,$AR$30:$AR$33,$AS$26,$AS$27,$AS$28,$AQ$20,$AU$19),""),"")</f>
        <v/>
      </c>
      <c r="N2563" s="95" t="str">
        <f>IF(A2563&lt;&gt;"",IF(MID(C2563,1,1)="r",SigmaEpsReinf(J2563,$AS$42:$AS$43,$AS$41,$AS$39,$AS$40,$AQ$38),""),"")</f>
        <v/>
      </c>
      <c r="Q2563" s="92" t="str">
        <f t="shared" si="406"/>
        <v/>
      </c>
      <c r="R2563" s="92" t="str">
        <f t="shared" si="407"/>
        <v/>
      </c>
      <c r="U2563" s="5"/>
      <c r="V2563" s="5"/>
      <c r="W2563" s="94" t="str">
        <f t="shared" si="405"/>
        <v/>
      </c>
      <c r="X2563" s="94" t="str">
        <f t="shared" si="408"/>
        <v/>
      </c>
      <c r="Y2563" s="5"/>
      <c r="BK2563" s="8"/>
      <c r="BL2563" s="5"/>
      <c r="BM2563" s="5"/>
      <c r="BN2563" s="5"/>
      <c r="BO2563" s="5"/>
      <c r="BP2563" s="1"/>
      <c r="BQ2563" s="1"/>
      <c r="BR2563" s="1"/>
      <c r="BS2563" s="1"/>
      <c r="BT2563" s="1"/>
      <c r="BU2563" s="4"/>
      <c r="BV2563" s="1"/>
      <c r="BW2563" s="3"/>
      <c r="BX2563" s="4"/>
      <c r="BY2563" s="5"/>
      <c r="BZ2563" s="5"/>
      <c r="CA2563" s="5"/>
      <c r="CB2563" s="5"/>
      <c r="CC2563" s="5"/>
      <c r="CD2563" s="43"/>
    </row>
    <row r="2564" spans="1:82" x14ac:dyDescent="0.25">
      <c r="A2564" s="8"/>
      <c r="B2564" s="5"/>
      <c r="C2564" s="5"/>
      <c r="D2564" s="5"/>
      <c r="E2564" s="5"/>
      <c r="F2564" s="94" t="str">
        <f t="shared" si="399"/>
        <v/>
      </c>
      <c r="G2564" s="94" t="str">
        <f t="shared" si="400"/>
        <v/>
      </c>
      <c r="H2564" s="127" t="str">
        <f>IF(A2564&lt;&gt;"",IF(MID(C2564,1,1)="c",$AS$26,IF(MID(C2564,1,1)="r",$AS$41,IF(MID(C2564,1,1)="p",#REF!,#REF!))),"")</f>
        <v/>
      </c>
      <c r="I2564" s="92" t="str">
        <f t="shared" si="401"/>
        <v/>
      </c>
      <c r="J2564" s="92" t="str">
        <f t="shared" si="402"/>
        <v/>
      </c>
      <c r="K2564" s="92" t="str">
        <f t="shared" si="403"/>
        <v/>
      </c>
      <c r="L2564" s="92" t="str">
        <f t="shared" si="404"/>
        <v/>
      </c>
      <c r="M2564" s="95" t="str">
        <f>IF(A2564&lt;&gt;"",IF(MID(C2564,1,1)="c",SigmaEpsConcrete(I2564,$AN$30:$AN$33,$AR$30:$AR$33,$AS$26,$AS$27,$AS$28,$AQ$20,$AU$19),""),"")</f>
        <v/>
      </c>
      <c r="N2564" s="95" t="str">
        <f>IF(A2564&lt;&gt;"",IF(MID(C2564,1,1)="r",SigmaEpsReinf(J2564,$AS$42:$AS$43,$AS$41,$AS$39,$AS$40,$AQ$38),""),"")</f>
        <v/>
      </c>
      <c r="Q2564" s="92" t="str">
        <f t="shared" si="406"/>
        <v/>
      </c>
      <c r="R2564" s="92" t="str">
        <f t="shared" si="407"/>
        <v/>
      </c>
      <c r="U2564" s="5"/>
      <c r="V2564" s="5"/>
      <c r="W2564" s="94" t="str">
        <f t="shared" si="405"/>
        <v/>
      </c>
      <c r="X2564" s="94" t="str">
        <f t="shared" si="408"/>
        <v/>
      </c>
      <c r="Y2564" s="5"/>
      <c r="BK2564" s="8"/>
      <c r="BL2564" s="5"/>
      <c r="BM2564" s="5"/>
      <c r="BN2564" s="5"/>
      <c r="BO2564" s="5"/>
      <c r="BP2564" s="1"/>
      <c r="BQ2564" s="1"/>
      <c r="BR2564" s="1"/>
      <c r="BS2564" s="1"/>
      <c r="BT2564" s="1"/>
      <c r="BU2564" s="4"/>
      <c r="BV2564" s="1"/>
      <c r="BW2564" s="3"/>
      <c r="BX2564" s="4"/>
      <c r="BY2564" s="5"/>
      <c r="BZ2564" s="5"/>
      <c r="CA2564" s="5"/>
      <c r="CB2564" s="5"/>
      <c r="CC2564" s="5"/>
      <c r="CD2564" s="43"/>
    </row>
    <row r="2565" spans="1:82" x14ac:dyDescent="0.25">
      <c r="A2565" s="8"/>
      <c r="B2565" s="5"/>
      <c r="C2565" s="5"/>
      <c r="D2565" s="5"/>
      <c r="E2565" s="5"/>
      <c r="F2565" s="94" t="str">
        <f t="shared" si="399"/>
        <v/>
      </c>
      <c r="G2565" s="94" t="str">
        <f t="shared" si="400"/>
        <v/>
      </c>
      <c r="H2565" s="127" t="str">
        <f>IF(A2565&lt;&gt;"",IF(MID(C2565,1,1)="c",$AS$26,IF(MID(C2565,1,1)="r",$AS$41,IF(MID(C2565,1,1)="p",#REF!,#REF!))),"")</f>
        <v/>
      </c>
      <c r="I2565" s="92" t="str">
        <f t="shared" si="401"/>
        <v/>
      </c>
      <c r="J2565" s="92" t="str">
        <f t="shared" si="402"/>
        <v/>
      </c>
      <c r="K2565" s="92" t="str">
        <f t="shared" si="403"/>
        <v/>
      </c>
      <c r="L2565" s="92" t="str">
        <f t="shared" si="404"/>
        <v/>
      </c>
      <c r="M2565" s="95" t="str">
        <f>IF(A2565&lt;&gt;"",IF(MID(C2565,1,1)="c",SigmaEpsConcrete(I2565,$AN$30:$AN$33,$AR$30:$AR$33,$AS$26,$AS$27,$AS$28,$AQ$20,$AU$19),""),"")</f>
        <v/>
      </c>
      <c r="N2565" s="95" t="str">
        <f>IF(A2565&lt;&gt;"",IF(MID(C2565,1,1)="r",SigmaEpsReinf(J2565,$AS$42:$AS$43,$AS$41,$AS$39,$AS$40,$AQ$38),""),"")</f>
        <v/>
      </c>
      <c r="Q2565" s="92" t="str">
        <f t="shared" si="406"/>
        <v/>
      </c>
      <c r="R2565" s="92" t="str">
        <f t="shared" si="407"/>
        <v/>
      </c>
      <c r="U2565" s="5"/>
      <c r="V2565" s="5"/>
      <c r="W2565" s="94" t="str">
        <f t="shared" si="405"/>
        <v/>
      </c>
      <c r="X2565" s="94" t="str">
        <f t="shared" si="408"/>
        <v/>
      </c>
      <c r="Y2565" s="5"/>
      <c r="BK2565" s="8"/>
      <c r="BL2565" s="5"/>
      <c r="BM2565" s="5"/>
      <c r="BN2565" s="5"/>
      <c r="BO2565" s="5"/>
      <c r="BP2565" s="1"/>
      <c r="BQ2565" s="1"/>
      <c r="BR2565" s="1"/>
      <c r="BS2565" s="1"/>
      <c r="BT2565" s="1"/>
      <c r="BU2565" s="4"/>
      <c r="BV2565" s="1"/>
      <c r="BW2565" s="3"/>
      <c r="BX2565" s="4"/>
      <c r="BY2565" s="5"/>
      <c r="BZ2565" s="5"/>
      <c r="CA2565" s="5"/>
      <c r="CB2565" s="5"/>
      <c r="CC2565" s="5"/>
      <c r="CD2565" s="43"/>
    </row>
    <row r="2566" spans="1:82" x14ac:dyDescent="0.25">
      <c r="A2566" s="8"/>
      <c r="B2566" s="5"/>
      <c r="C2566" s="5"/>
      <c r="D2566" s="5"/>
      <c r="E2566" s="5"/>
      <c r="F2566" s="94" t="str">
        <f t="shared" si="399"/>
        <v/>
      </c>
      <c r="G2566" s="94" t="str">
        <f t="shared" si="400"/>
        <v/>
      </c>
      <c r="H2566" s="127" t="str">
        <f>IF(A2566&lt;&gt;"",IF(MID(C2566,1,1)="c",$AS$26,IF(MID(C2566,1,1)="r",$AS$41,IF(MID(C2566,1,1)="p",#REF!,#REF!))),"")</f>
        <v/>
      </c>
      <c r="I2566" s="92" t="str">
        <f t="shared" si="401"/>
        <v/>
      </c>
      <c r="J2566" s="92" t="str">
        <f t="shared" si="402"/>
        <v/>
      </c>
      <c r="K2566" s="92" t="str">
        <f t="shared" si="403"/>
        <v/>
      </c>
      <c r="L2566" s="92" t="str">
        <f t="shared" si="404"/>
        <v/>
      </c>
      <c r="M2566" s="95" t="str">
        <f>IF(A2566&lt;&gt;"",IF(MID(C2566,1,1)="c",SigmaEpsConcrete(I2566,$AN$30:$AN$33,$AR$30:$AR$33,$AS$26,$AS$27,$AS$28,$AQ$20,$AU$19),""),"")</f>
        <v/>
      </c>
      <c r="N2566" s="95" t="str">
        <f>IF(A2566&lt;&gt;"",IF(MID(C2566,1,1)="r",SigmaEpsReinf(J2566,$AS$42:$AS$43,$AS$41,$AS$39,$AS$40,$AQ$38),""),"")</f>
        <v/>
      </c>
      <c r="Q2566" s="92" t="str">
        <f t="shared" si="406"/>
        <v/>
      </c>
      <c r="R2566" s="92" t="str">
        <f t="shared" si="407"/>
        <v/>
      </c>
      <c r="U2566" s="5"/>
      <c r="V2566" s="5"/>
      <c r="W2566" s="94" t="str">
        <f t="shared" si="405"/>
        <v/>
      </c>
      <c r="X2566" s="94" t="str">
        <f t="shared" si="408"/>
        <v/>
      </c>
      <c r="Y2566" s="5"/>
      <c r="BK2566" s="8"/>
      <c r="BL2566" s="5"/>
      <c r="BM2566" s="5"/>
      <c r="BN2566" s="5"/>
      <c r="BO2566" s="5"/>
      <c r="BP2566" s="1"/>
      <c r="BQ2566" s="1"/>
      <c r="BR2566" s="1"/>
      <c r="BS2566" s="1"/>
      <c r="BT2566" s="1"/>
      <c r="BU2566" s="4"/>
      <c r="BV2566" s="1"/>
      <c r="BW2566" s="3"/>
      <c r="BX2566" s="4"/>
      <c r="BY2566" s="5"/>
      <c r="BZ2566" s="5"/>
      <c r="CA2566" s="5"/>
      <c r="CB2566" s="5"/>
      <c r="CC2566" s="5"/>
      <c r="CD2566" s="43"/>
    </row>
    <row r="2567" spans="1:82" x14ac:dyDescent="0.25">
      <c r="A2567" s="8"/>
      <c r="B2567" s="5"/>
      <c r="C2567" s="5"/>
      <c r="D2567" s="5"/>
      <c r="E2567" s="5"/>
      <c r="F2567" s="94" t="str">
        <f t="shared" si="399"/>
        <v/>
      </c>
      <c r="G2567" s="94" t="str">
        <f t="shared" si="400"/>
        <v/>
      </c>
      <c r="H2567" s="127" t="str">
        <f>IF(A2567&lt;&gt;"",IF(MID(C2567,1,1)="c",$AS$26,IF(MID(C2567,1,1)="r",$AS$41,IF(MID(C2567,1,1)="p",#REF!,#REF!))),"")</f>
        <v/>
      </c>
      <c r="I2567" s="92" t="str">
        <f t="shared" si="401"/>
        <v/>
      </c>
      <c r="J2567" s="92" t="str">
        <f t="shared" si="402"/>
        <v/>
      </c>
      <c r="K2567" s="92" t="str">
        <f t="shared" si="403"/>
        <v/>
      </c>
      <c r="L2567" s="92" t="str">
        <f t="shared" si="404"/>
        <v/>
      </c>
      <c r="M2567" s="95" t="str">
        <f>IF(A2567&lt;&gt;"",IF(MID(C2567,1,1)="c",SigmaEpsConcrete(I2567,$AN$30:$AN$33,$AR$30:$AR$33,$AS$26,$AS$27,$AS$28,$AQ$20,$AU$19),""),"")</f>
        <v/>
      </c>
      <c r="N2567" s="95" t="str">
        <f>IF(A2567&lt;&gt;"",IF(MID(C2567,1,1)="r",SigmaEpsReinf(J2567,$AS$42:$AS$43,$AS$41,$AS$39,$AS$40,$AQ$38),""),"")</f>
        <v/>
      </c>
      <c r="Q2567" s="92" t="str">
        <f t="shared" si="406"/>
        <v/>
      </c>
      <c r="R2567" s="92" t="str">
        <f t="shared" si="407"/>
        <v/>
      </c>
      <c r="U2567" s="5"/>
      <c r="V2567" s="5"/>
      <c r="W2567" s="94" t="str">
        <f t="shared" si="405"/>
        <v/>
      </c>
      <c r="X2567" s="94" t="str">
        <f t="shared" si="408"/>
        <v/>
      </c>
      <c r="Y2567" s="5"/>
      <c r="BK2567" s="8"/>
      <c r="BL2567" s="5"/>
      <c r="BM2567" s="5"/>
      <c r="BN2567" s="5"/>
      <c r="BO2567" s="5"/>
      <c r="BP2567" s="1"/>
      <c r="BQ2567" s="1"/>
      <c r="BR2567" s="1"/>
      <c r="BS2567" s="1"/>
      <c r="BT2567" s="1"/>
      <c r="BU2567" s="4"/>
      <c r="BV2567" s="1"/>
      <c r="BW2567" s="3"/>
      <c r="BX2567" s="4"/>
      <c r="BY2567" s="5"/>
      <c r="BZ2567" s="5"/>
      <c r="CA2567" s="5"/>
      <c r="CB2567" s="5"/>
      <c r="CC2567" s="5"/>
      <c r="CD2567" s="43"/>
    </row>
    <row r="2568" spans="1:82" x14ac:dyDescent="0.25">
      <c r="A2568" s="8"/>
      <c r="B2568" s="5"/>
      <c r="C2568" s="5"/>
      <c r="D2568" s="5"/>
      <c r="E2568" s="5"/>
      <c r="F2568" s="94" t="str">
        <f t="shared" si="399"/>
        <v/>
      </c>
      <c r="G2568" s="94" t="str">
        <f t="shared" si="400"/>
        <v/>
      </c>
      <c r="H2568" s="127" t="str">
        <f>IF(A2568&lt;&gt;"",IF(MID(C2568,1,1)="c",$AS$26,IF(MID(C2568,1,1)="r",$AS$41,IF(MID(C2568,1,1)="p",#REF!,#REF!))),"")</f>
        <v/>
      </c>
      <c r="I2568" s="92" t="str">
        <f t="shared" si="401"/>
        <v/>
      </c>
      <c r="J2568" s="92" t="str">
        <f t="shared" si="402"/>
        <v/>
      </c>
      <c r="K2568" s="92" t="str">
        <f t="shared" si="403"/>
        <v/>
      </c>
      <c r="L2568" s="92" t="str">
        <f t="shared" si="404"/>
        <v/>
      </c>
      <c r="M2568" s="95" t="str">
        <f>IF(A2568&lt;&gt;"",IF(MID(C2568,1,1)="c",SigmaEpsConcrete(I2568,$AN$30:$AN$33,$AR$30:$AR$33,$AS$26,$AS$27,$AS$28,$AQ$20,$AU$19),""),"")</f>
        <v/>
      </c>
      <c r="N2568" s="95" t="str">
        <f>IF(A2568&lt;&gt;"",IF(MID(C2568,1,1)="r",SigmaEpsReinf(J2568,$AS$42:$AS$43,$AS$41,$AS$39,$AS$40,$AQ$38),""),"")</f>
        <v/>
      </c>
      <c r="Q2568" s="92" t="str">
        <f t="shared" si="406"/>
        <v/>
      </c>
      <c r="R2568" s="92" t="str">
        <f t="shared" si="407"/>
        <v/>
      </c>
      <c r="U2568" s="5"/>
      <c r="V2568" s="5"/>
      <c r="W2568" s="94" t="str">
        <f t="shared" si="405"/>
        <v/>
      </c>
      <c r="X2568" s="94" t="str">
        <f t="shared" si="408"/>
        <v/>
      </c>
      <c r="Y2568" s="5"/>
      <c r="BK2568" s="8"/>
      <c r="BL2568" s="5"/>
      <c r="BM2568" s="5"/>
      <c r="BN2568" s="5"/>
      <c r="BO2568" s="5"/>
      <c r="BP2568" s="1"/>
      <c r="BQ2568" s="1"/>
      <c r="BR2568" s="1"/>
      <c r="BS2568" s="1"/>
      <c r="BT2568" s="1"/>
      <c r="BU2568" s="4"/>
      <c r="BV2568" s="1"/>
      <c r="BW2568" s="3"/>
      <c r="BX2568" s="4"/>
      <c r="BY2568" s="5"/>
      <c r="BZ2568" s="5"/>
      <c r="CA2568" s="5"/>
      <c r="CB2568" s="5"/>
      <c r="CC2568" s="5"/>
      <c r="CD2568" s="43"/>
    </row>
    <row r="2569" spans="1:82" x14ac:dyDescent="0.25">
      <c r="A2569" s="8"/>
      <c r="B2569" s="5"/>
      <c r="C2569" s="5"/>
      <c r="D2569" s="5"/>
      <c r="E2569" s="5"/>
      <c r="F2569" s="94" t="str">
        <f t="shared" si="399"/>
        <v/>
      </c>
      <c r="G2569" s="94" t="str">
        <f t="shared" si="400"/>
        <v/>
      </c>
      <c r="H2569" s="127" t="str">
        <f>IF(A2569&lt;&gt;"",IF(MID(C2569,1,1)="c",$AS$26,IF(MID(C2569,1,1)="r",$AS$41,IF(MID(C2569,1,1)="p",#REF!,#REF!))),"")</f>
        <v/>
      </c>
      <c r="I2569" s="92" t="str">
        <f t="shared" si="401"/>
        <v/>
      </c>
      <c r="J2569" s="92" t="str">
        <f t="shared" si="402"/>
        <v/>
      </c>
      <c r="K2569" s="92" t="str">
        <f t="shared" si="403"/>
        <v/>
      </c>
      <c r="L2569" s="92" t="str">
        <f t="shared" si="404"/>
        <v/>
      </c>
      <c r="M2569" s="95" t="str">
        <f>IF(A2569&lt;&gt;"",IF(MID(C2569,1,1)="c",SigmaEpsConcrete(I2569,$AN$30:$AN$33,$AR$30:$AR$33,$AS$26,$AS$27,$AS$28,$AQ$20,$AU$19),""),"")</f>
        <v/>
      </c>
      <c r="N2569" s="95" t="str">
        <f>IF(A2569&lt;&gt;"",IF(MID(C2569,1,1)="r",SigmaEpsReinf(J2569,$AS$42:$AS$43,$AS$41,$AS$39,$AS$40,$AQ$38),""),"")</f>
        <v/>
      </c>
      <c r="Q2569" s="92" t="str">
        <f t="shared" si="406"/>
        <v/>
      </c>
      <c r="R2569" s="92" t="str">
        <f t="shared" si="407"/>
        <v/>
      </c>
      <c r="U2569" s="5"/>
      <c r="V2569" s="5"/>
      <c r="W2569" s="94" t="str">
        <f t="shared" si="405"/>
        <v/>
      </c>
      <c r="X2569" s="94" t="str">
        <f t="shared" si="408"/>
        <v/>
      </c>
      <c r="Y2569" s="5"/>
      <c r="BK2569" s="8"/>
      <c r="BL2569" s="5"/>
      <c r="BM2569" s="5"/>
      <c r="BN2569" s="5"/>
      <c r="BO2569" s="5"/>
      <c r="BP2569" s="1"/>
      <c r="BQ2569" s="1"/>
      <c r="BR2569" s="1"/>
      <c r="BS2569" s="1"/>
      <c r="BT2569" s="1"/>
      <c r="BU2569" s="4"/>
      <c r="BV2569" s="1"/>
      <c r="BW2569" s="3"/>
      <c r="BX2569" s="4"/>
      <c r="BY2569" s="5"/>
      <c r="BZ2569" s="5"/>
      <c r="CA2569" s="5"/>
      <c r="CB2569" s="5"/>
      <c r="CC2569" s="5"/>
      <c r="CD2569" s="43"/>
    </row>
    <row r="2570" spans="1:82" x14ac:dyDescent="0.25">
      <c r="A2570" s="8"/>
      <c r="B2570" s="5"/>
      <c r="C2570" s="5"/>
      <c r="D2570" s="5"/>
      <c r="E2570" s="5"/>
      <c r="F2570" s="94" t="str">
        <f t="shared" ref="F2570:F2633" si="409">IF(A2570&lt;&gt;"",(D2570-$AU$86)/10,"")</f>
        <v/>
      </c>
      <c r="G2570" s="94" t="str">
        <f t="shared" ref="G2570:G2633" si="410">IF(A2570&lt;&gt;"",(E2570-$AU$87)/10,"")</f>
        <v/>
      </c>
      <c r="H2570" s="127" t="str">
        <f>IF(A2570&lt;&gt;"",IF(MID(C2570,1,1)="c",$AS$26,IF(MID(C2570,1,1)="r",$AS$41,IF(MID(C2570,1,1)="p",#REF!,#REF!))),"")</f>
        <v/>
      </c>
      <c r="I2570" s="92" t="str">
        <f t="shared" ref="I2570:I2633" si="411">IF($A2570&lt;&gt;"",IF(MID($C2570,1,1)="c",$Y$3+$Y$4*$F2570+$Y$5*$G2570+$BR$43,""),"")</f>
        <v/>
      </c>
      <c r="J2570" s="92" t="str">
        <f t="shared" ref="J2570:J2633" si="412">IF($A2570&lt;&gt;"",IF(MID($C2570,1,1)="r",$Y$3+$Y$4*$F2570+$Y$5*$G2570+$BR$43,""),"")</f>
        <v/>
      </c>
      <c r="K2570" s="92" t="str">
        <f t="shared" ref="K2570:K2633" si="413">IF($A2570&lt;&gt;"",IF(MID($C2570,1,1)="u",$Y$3+$Y$4*$F2570+$Y$5*$G2570+$BR$43,""),"")</f>
        <v/>
      </c>
      <c r="L2570" s="92" t="str">
        <f t="shared" ref="L2570:L2633" si="414">IF($A2570&lt;&gt;"",IF(MID($C2570,1,1)="p",$Y$3+$Y$4*$F2570+$Y$5*$G2570+$BR$43,""),"")</f>
        <v/>
      </c>
      <c r="M2570" s="95" t="str">
        <f>IF(A2570&lt;&gt;"",IF(MID(C2570,1,1)="c",SigmaEpsConcrete(I2570,$AN$30:$AN$33,$AR$30:$AR$33,$AS$26,$AS$27,$AS$28,$AQ$20,$AU$19),""),"")</f>
        <v/>
      </c>
      <c r="N2570" s="95" t="str">
        <f>IF(A2570&lt;&gt;"",IF(MID(C2570,1,1)="r",SigmaEpsReinf(J2570,$AS$42:$AS$43,$AS$41,$AS$39,$AS$40,$AQ$38),""),"")</f>
        <v/>
      </c>
      <c r="Q2570" s="92" t="str">
        <f t="shared" si="406"/>
        <v/>
      </c>
      <c r="R2570" s="92" t="str">
        <f t="shared" si="407"/>
        <v/>
      </c>
      <c r="U2570" s="5"/>
      <c r="V2570" s="5"/>
      <c r="W2570" s="94" t="str">
        <f t="shared" ref="W2570:W2633" si="415">IF(A2570&lt;&gt;"",F2570-$AU$105,"")</f>
        <v/>
      </c>
      <c r="X2570" s="94" t="str">
        <f t="shared" si="408"/>
        <v/>
      </c>
      <c r="Y2570" s="5"/>
      <c r="BK2570" s="8"/>
      <c r="BL2570" s="5"/>
      <c r="BM2570" s="5"/>
      <c r="BN2570" s="5"/>
      <c r="BO2570" s="5"/>
      <c r="BP2570" s="1"/>
      <c r="BQ2570" s="1"/>
      <c r="BR2570" s="1"/>
      <c r="BS2570" s="1"/>
      <c r="BT2570" s="1"/>
      <c r="BU2570" s="4"/>
      <c r="BV2570" s="1"/>
      <c r="BW2570" s="3"/>
      <c r="BX2570" s="4"/>
      <c r="BY2570" s="5"/>
      <c r="BZ2570" s="5"/>
      <c r="CA2570" s="5"/>
      <c r="CB2570" s="5"/>
      <c r="CC2570" s="5"/>
      <c r="CD2570" s="43"/>
    </row>
    <row r="2571" spans="1:82" x14ac:dyDescent="0.25">
      <c r="A2571" s="8"/>
      <c r="B2571" s="5"/>
      <c r="C2571" s="5"/>
      <c r="D2571" s="5"/>
      <c r="E2571" s="5"/>
      <c r="F2571" s="94" t="str">
        <f t="shared" si="409"/>
        <v/>
      </c>
      <c r="G2571" s="94" t="str">
        <f t="shared" si="410"/>
        <v/>
      </c>
      <c r="H2571" s="127" t="str">
        <f>IF(A2571&lt;&gt;"",IF(MID(C2571,1,1)="c",$AS$26,IF(MID(C2571,1,1)="r",$AS$41,IF(MID(C2571,1,1)="p",#REF!,#REF!))),"")</f>
        <v/>
      </c>
      <c r="I2571" s="92" t="str">
        <f t="shared" si="411"/>
        <v/>
      </c>
      <c r="J2571" s="92" t="str">
        <f t="shared" si="412"/>
        <v/>
      </c>
      <c r="K2571" s="92" t="str">
        <f t="shared" si="413"/>
        <v/>
      </c>
      <c r="L2571" s="92" t="str">
        <f t="shared" si="414"/>
        <v/>
      </c>
      <c r="M2571" s="95" t="str">
        <f>IF(A2571&lt;&gt;"",IF(MID(C2571,1,1)="c",SigmaEpsConcrete(I2571,$AN$30:$AN$33,$AR$30:$AR$33,$AS$26,$AS$27,$AS$28,$AQ$20,$AU$19),""),"")</f>
        <v/>
      </c>
      <c r="N2571" s="95" t="str">
        <f>IF(A2571&lt;&gt;"",IF(MID(C2571,1,1)="r",SigmaEpsReinf(J2571,$AS$42:$AS$43,$AS$41,$AS$39,$AS$40,$AQ$38),""),"")</f>
        <v/>
      </c>
      <c r="Q2571" s="92" t="str">
        <f t="shared" ref="Q2571:Q2634" si="416">IF(A2571&lt;&gt;"",IF(MID(C2571,1,1)="c",IF(ISERROR(M2571/I2571),"",M2571/I2571),""),"")</f>
        <v/>
      </c>
      <c r="R2571" s="92" t="str">
        <f t="shared" ref="R2571:R2634" si="417">IF(A2571&lt;&gt;"",IF(MID(C2571,1,1)="r",IF(ISERROR(N2571/J2571),"",N2571/J2571),""),"")</f>
        <v/>
      </c>
      <c r="U2571" s="5"/>
      <c r="V2571" s="5"/>
      <c r="W2571" s="94" t="str">
        <f t="shared" si="415"/>
        <v/>
      </c>
      <c r="X2571" s="94" t="str">
        <f t="shared" ref="X2571:X2634" si="418">IF(B2571&lt;&gt;"",G2571-$AU$106,"")</f>
        <v/>
      </c>
      <c r="Y2571" s="5"/>
      <c r="BK2571" s="8"/>
      <c r="BL2571" s="5"/>
      <c r="BM2571" s="5"/>
      <c r="BN2571" s="5"/>
      <c r="BO2571" s="5"/>
      <c r="BP2571" s="1"/>
      <c r="BQ2571" s="1"/>
      <c r="BR2571" s="1"/>
      <c r="BS2571" s="1"/>
      <c r="BT2571" s="1"/>
      <c r="BU2571" s="4"/>
      <c r="BV2571" s="1"/>
      <c r="BW2571" s="3"/>
      <c r="BX2571" s="4"/>
      <c r="BY2571" s="5"/>
      <c r="BZ2571" s="5"/>
      <c r="CA2571" s="5"/>
      <c r="CB2571" s="5"/>
      <c r="CC2571" s="5"/>
      <c r="CD2571" s="43"/>
    </row>
    <row r="2572" spans="1:82" x14ac:dyDescent="0.25">
      <c r="A2572" s="8"/>
      <c r="B2572" s="5"/>
      <c r="C2572" s="5"/>
      <c r="D2572" s="5"/>
      <c r="E2572" s="5"/>
      <c r="F2572" s="94" t="str">
        <f t="shared" si="409"/>
        <v/>
      </c>
      <c r="G2572" s="94" t="str">
        <f t="shared" si="410"/>
        <v/>
      </c>
      <c r="H2572" s="127" t="str">
        <f>IF(A2572&lt;&gt;"",IF(MID(C2572,1,1)="c",$AS$26,IF(MID(C2572,1,1)="r",$AS$41,IF(MID(C2572,1,1)="p",#REF!,#REF!))),"")</f>
        <v/>
      </c>
      <c r="I2572" s="92" t="str">
        <f t="shared" si="411"/>
        <v/>
      </c>
      <c r="J2572" s="92" t="str">
        <f t="shared" si="412"/>
        <v/>
      </c>
      <c r="K2572" s="92" t="str">
        <f t="shared" si="413"/>
        <v/>
      </c>
      <c r="L2572" s="92" t="str">
        <f t="shared" si="414"/>
        <v/>
      </c>
      <c r="M2572" s="95" t="str">
        <f>IF(A2572&lt;&gt;"",IF(MID(C2572,1,1)="c",SigmaEpsConcrete(I2572,$AN$30:$AN$33,$AR$30:$AR$33,$AS$26,$AS$27,$AS$28,$AQ$20,$AU$19),""),"")</f>
        <v/>
      </c>
      <c r="N2572" s="95" t="str">
        <f>IF(A2572&lt;&gt;"",IF(MID(C2572,1,1)="r",SigmaEpsReinf(J2572,$AS$42:$AS$43,$AS$41,$AS$39,$AS$40,$AQ$38),""),"")</f>
        <v/>
      </c>
      <c r="Q2572" s="92" t="str">
        <f t="shared" si="416"/>
        <v/>
      </c>
      <c r="R2572" s="92" t="str">
        <f t="shared" si="417"/>
        <v/>
      </c>
      <c r="U2572" s="5"/>
      <c r="V2572" s="5"/>
      <c r="W2572" s="94" t="str">
        <f t="shared" si="415"/>
        <v/>
      </c>
      <c r="X2572" s="94" t="str">
        <f t="shared" si="418"/>
        <v/>
      </c>
      <c r="Y2572" s="5"/>
      <c r="BK2572" s="8"/>
      <c r="BL2572" s="5"/>
      <c r="BM2572" s="5"/>
      <c r="BN2572" s="5"/>
      <c r="BO2572" s="5"/>
      <c r="BP2572" s="1"/>
      <c r="BQ2572" s="1"/>
      <c r="BR2572" s="1"/>
      <c r="BS2572" s="1"/>
      <c r="BT2572" s="1"/>
      <c r="BU2572" s="4"/>
      <c r="BV2572" s="1"/>
      <c r="BW2572" s="3"/>
      <c r="BX2572" s="4"/>
      <c r="BY2572" s="5"/>
      <c r="BZ2572" s="5"/>
      <c r="CA2572" s="5"/>
      <c r="CB2572" s="5"/>
      <c r="CC2572" s="5"/>
      <c r="CD2572" s="43"/>
    </row>
    <row r="2573" spans="1:82" x14ac:dyDescent="0.25">
      <c r="A2573" s="8"/>
      <c r="B2573" s="5"/>
      <c r="C2573" s="5"/>
      <c r="D2573" s="5"/>
      <c r="E2573" s="5"/>
      <c r="F2573" s="94" t="str">
        <f t="shared" si="409"/>
        <v/>
      </c>
      <c r="G2573" s="94" t="str">
        <f t="shared" si="410"/>
        <v/>
      </c>
      <c r="H2573" s="127" t="str">
        <f>IF(A2573&lt;&gt;"",IF(MID(C2573,1,1)="c",$AS$26,IF(MID(C2573,1,1)="r",$AS$41,IF(MID(C2573,1,1)="p",#REF!,#REF!))),"")</f>
        <v/>
      </c>
      <c r="I2573" s="92" t="str">
        <f t="shared" si="411"/>
        <v/>
      </c>
      <c r="J2573" s="92" t="str">
        <f t="shared" si="412"/>
        <v/>
      </c>
      <c r="K2573" s="92" t="str">
        <f t="shared" si="413"/>
        <v/>
      </c>
      <c r="L2573" s="92" t="str">
        <f t="shared" si="414"/>
        <v/>
      </c>
      <c r="M2573" s="95" t="str">
        <f>IF(A2573&lt;&gt;"",IF(MID(C2573,1,1)="c",SigmaEpsConcrete(I2573,$AN$30:$AN$33,$AR$30:$AR$33,$AS$26,$AS$27,$AS$28,$AQ$20,$AU$19),""),"")</f>
        <v/>
      </c>
      <c r="N2573" s="95" t="str">
        <f>IF(A2573&lt;&gt;"",IF(MID(C2573,1,1)="r",SigmaEpsReinf(J2573,$AS$42:$AS$43,$AS$41,$AS$39,$AS$40,$AQ$38),""),"")</f>
        <v/>
      </c>
      <c r="Q2573" s="92" t="str">
        <f t="shared" si="416"/>
        <v/>
      </c>
      <c r="R2573" s="92" t="str">
        <f t="shared" si="417"/>
        <v/>
      </c>
      <c r="U2573" s="5"/>
      <c r="V2573" s="5"/>
      <c r="W2573" s="94" t="str">
        <f t="shared" si="415"/>
        <v/>
      </c>
      <c r="X2573" s="94" t="str">
        <f t="shared" si="418"/>
        <v/>
      </c>
      <c r="Y2573" s="5"/>
      <c r="BK2573" s="8"/>
      <c r="BL2573" s="5"/>
      <c r="BM2573" s="5"/>
      <c r="BN2573" s="5"/>
      <c r="BO2573" s="5"/>
      <c r="BP2573" s="1"/>
      <c r="BQ2573" s="1"/>
      <c r="BR2573" s="1"/>
      <c r="BS2573" s="1"/>
      <c r="BT2573" s="1"/>
      <c r="BU2573" s="4"/>
      <c r="BV2573" s="1"/>
      <c r="BW2573" s="3"/>
      <c r="BX2573" s="4"/>
      <c r="BY2573" s="5"/>
      <c r="BZ2573" s="5"/>
      <c r="CA2573" s="5"/>
      <c r="CB2573" s="5"/>
      <c r="CC2573" s="5"/>
      <c r="CD2573" s="43"/>
    </row>
    <row r="2574" spans="1:82" x14ac:dyDescent="0.25">
      <c r="A2574" s="8"/>
      <c r="B2574" s="5"/>
      <c r="C2574" s="5"/>
      <c r="D2574" s="5"/>
      <c r="E2574" s="5"/>
      <c r="F2574" s="94" t="str">
        <f t="shared" si="409"/>
        <v/>
      </c>
      <c r="G2574" s="94" t="str">
        <f t="shared" si="410"/>
        <v/>
      </c>
      <c r="H2574" s="127" t="str">
        <f>IF(A2574&lt;&gt;"",IF(MID(C2574,1,1)="c",$AS$26,IF(MID(C2574,1,1)="r",$AS$41,IF(MID(C2574,1,1)="p",#REF!,#REF!))),"")</f>
        <v/>
      </c>
      <c r="I2574" s="92" t="str">
        <f t="shared" si="411"/>
        <v/>
      </c>
      <c r="J2574" s="92" t="str">
        <f t="shared" si="412"/>
        <v/>
      </c>
      <c r="K2574" s="92" t="str">
        <f t="shared" si="413"/>
        <v/>
      </c>
      <c r="L2574" s="92" t="str">
        <f t="shared" si="414"/>
        <v/>
      </c>
      <c r="M2574" s="95" t="str">
        <f>IF(A2574&lt;&gt;"",IF(MID(C2574,1,1)="c",SigmaEpsConcrete(I2574,$AN$30:$AN$33,$AR$30:$AR$33,$AS$26,$AS$27,$AS$28,$AQ$20,$AU$19),""),"")</f>
        <v/>
      </c>
      <c r="N2574" s="95" t="str">
        <f>IF(A2574&lt;&gt;"",IF(MID(C2574,1,1)="r",SigmaEpsReinf(J2574,$AS$42:$AS$43,$AS$41,$AS$39,$AS$40,$AQ$38),""),"")</f>
        <v/>
      </c>
      <c r="Q2574" s="92" t="str">
        <f t="shared" si="416"/>
        <v/>
      </c>
      <c r="R2574" s="92" t="str">
        <f t="shared" si="417"/>
        <v/>
      </c>
      <c r="U2574" s="5"/>
      <c r="V2574" s="5"/>
      <c r="W2574" s="94" t="str">
        <f t="shared" si="415"/>
        <v/>
      </c>
      <c r="X2574" s="94" t="str">
        <f t="shared" si="418"/>
        <v/>
      </c>
      <c r="Y2574" s="5"/>
      <c r="BK2574" s="8"/>
      <c r="BL2574" s="5"/>
      <c r="BM2574" s="5"/>
      <c r="BN2574" s="5"/>
      <c r="BO2574" s="5"/>
      <c r="BP2574" s="1"/>
      <c r="BQ2574" s="1"/>
      <c r="BR2574" s="1"/>
      <c r="BS2574" s="1"/>
      <c r="BT2574" s="1"/>
      <c r="BU2574" s="4"/>
      <c r="BV2574" s="1"/>
      <c r="BW2574" s="3"/>
      <c r="BX2574" s="4"/>
      <c r="BY2574" s="5"/>
      <c r="BZ2574" s="5"/>
      <c r="CA2574" s="5"/>
      <c r="CB2574" s="5"/>
      <c r="CC2574" s="5"/>
      <c r="CD2574" s="43"/>
    </row>
    <row r="2575" spans="1:82" x14ac:dyDescent="0.25">
      <c r="A2575" s="8"/>
      <c r="B2575" s="5"/>
      <c r="C2575" s="5"/>
      <c r="D2575" s="5"/>
      <c r="E2575" s="5"/>
      <c r="F2575" s="94" t="str">
        <f t="shared" si="409"/>
        <v/>
      </c>
      <c r="G2575" s="94" t="str">
        <f t="shared" si="410"/>
        <v/>
      </c>
      <c r="H2575" s="127" t="str">
        <f>IF(A2575&lt;&gt;"",IF(MID(C2575,1,1)="c",$AS$26,IF(MID(C2575,1,1)="r",$AS$41,IF(MID(C2575,1,1)="p",#REF!,#REF!))),"")</f>
        <v/>
      </c>
      <c r="I2575" s="92" t="str">
        <f t="shared" si="411"/>
        <v/>
      </c>
      <c r="J2575" s="92" t="str">
        <f t="shared" si="412"/>
        <v/>
      </c>
      <c r="K2575" s="92" t="str">
        <f t="shared" si="413"/>
        <v/>
      </c>
      <c r="L2575" s="92" t="str">
        <f t="shared" si="414"/>
        <v/>
      </c>
      <c r="M2575" s="95" t="str">
        <f>IF(A2575&lt;&gt;"",IF(MID(C2575,1,1)="c",SigmaEpsConcrete(I2575,$AN$30:$AN$33,$AR$30:$AR$33,$AS$26,$AS$27,$AS$28,$AQ$20,$AU$19),""),"")</f>
        <v/>
      </c>
      <c r="N2575" s="95" t="str">
        <f>IF(A2575&lt;&gt;"",IF(MID(C2575,1,1)="r",SigmaEpsReinf(J2575,$AS$42:$AS$43,$AS$41,$AS$39,$AS$40,$AQ$38),""),"")</f>
        <v/>
      </c>
      <c r="Q2575" s="92" t="str">
        <f t="shared" si="416"/>
        <v/>
      </c>
      <c r="R2575" s="92" t="str">
        <f t="shared" si="417"/>
        <v/>
      </c>
      <c r="U2575" s="5"/>
      <c r="V2575" s="5"/>
      <c r="W2575" s="94" t="str">
        <f t="shared" si="415"/>
        <v/>
      </c>
      <c r="X2575" s="94" t="str">
        <f t="shared" si="418"/>
        <v/>
      </c>
      <c r="Y2575" s="5"/>
      <c r="BK2575" s="8"/>
      <c r="BL2575" s="5"/>
      <c r="BM2575" s="5"/>
      <c r="BN2575" s="5"/>
      <c r="BO2575" s="5"/>
      <c r="BP2575" s="1"/>
      <c r="BQ2575" s="1"/>
      <c r="BR2575" s="1"/>
      <c r="BS2575" s="1"/>
      <c r="BT2575" s="1"/>
      <c r="BU2575" s="4"/>
      <c r="BV2575" s="1"/>
      <c r="BW2575" s="3"/>
      <c r="BX2575" s="4"/>
      <c r="BY2575" s="5"/>
      <c r="BZ2575" s="5"/>
      <c r="CA2575" s="5"/>
      <c r="CB2575" s="5"/>
      <c r="CC2575" s="5"/>
      <c r="CD2575" s="43"/>
    </row>
    <row r="2576" spans="1:82" x14ac:dyDescent="0.25">
      <c r="A2576" s="8"/>
      <c r="B2576" s="5"/>
      <c r="C2576" s="5"/>
      <c r="D2576" s="5"/>
      <c r="E2576" s="5"/>
      <c r="F2576" s="94" t="str">
        <f t="shared" si="409"/>
        <v/>
      </c>
      <c r="G2576" s="94" t="str">
        <f t="shared" si="410"/>
        <v/>
      </c>
      <c r="H2576" s="127" t="str">
        <f>IF(A2576&lt;&gt;"",IF(MID(C2576,1,1)="c",$AS$26,IF(MID(C2576,1,1)="r",$AS$41,IF(MID(C2576,1,1)="p",#REF!,#REF!))),"")</f>
        <v/>
      </c>
      <c r="I2576" s="92" t="str">
        <f t="shared" si="411"/>
        <v/>
      </c>
      <c r="J2576" s="92" t="str">
        <f t="shared" si="412"/>
        <v/>
      </c>
      <c r="K2576" s="92" t="str">
        <f t="shared" si="413"/>
        <v/>
      </c>
      <c r="L2576" s="92" t="str">
        <f t="shared" si="414"/>
        <v/>
      </c>
      <c r="M2576" s="95" t="str">
        <f>IF(A2576&lt;&gt;"",IF(MID(C2576,1,1)="c",SigmaEpsConcrete(I2576,$AN$30:$AN$33,$AR$30:$AR$33,$AS$26,$AS$27,$AS$28,$AQ$20,$AU$19),""),"")</f>
        <v/>
      </c>
      <c r="N2576" s="95" t="str">
        <f>IF(A2576&lt;&gt;"",IF(MID(C2576,1,1)="r",SigmaEpsReinf(J2576,$AS$42:$AS$43,$AS$41,$AS$39,$AS$40,$AQ$38),""),"")</f>
        <v/>
      </c>
      <c r="Q2576" s="92" t="str">
        <f t="shared" si="416"/>
        <v/>
      </c>
      <c r="R2576" s="92" t="str">
        <f t="shared" si="417"/>
        <v/>
      </c>
      <c r="U2576" s="5"/>
      <c r="V2576" s="5"/>
      <c r="W2576" s="94" t="str">
        <f t="shared" si="415"/>
        <v/>
      </c>
      <c r="X2576" s="94" t="str">
        <f t="shared" si="418"/>
        <v/>
      </c>
      <c r="Y2576" s="5"/>
      <c r="BK2576" s="8"/>
      <c r="BL2576" s="5"/>
      <c r="BM2576" s="5"/>
      <c r="BN2576" s="5"/>
      <c r="BO2576" s="5"/>
      <c r="BP2576" s="1"/>
      <c r="BQ2576" s="1"/>
      <c r="BR2576" s="1"/>
      <c r="BS2576" s="1"/>
      <c r="BT2576" s="1"/>
      <c r="BU2576" s="4"/>
      <c r="BV2576" s="1"/>
      <c r="BW2576" s="3"/>
      <c r="BX2576" s="4"/>
      <c r="BY2576" s="5"/>
      <c r="BZ2576" s="5"/>
      <c r="CA2576" s="5"/>
      <c r="CB2576" s="5"/>
      <c r="CC2576" s="5"/>
      <c r="CD2576" s="43"/>
    </row>
    <row r="2577" spans="1:82" x14ac:dyDescent="0.25">
      <c r="A2577" s="8"/>
      <c r="B2577" s="5"/>
      <c r="C2577" s="5"/>
      <c r="D2577" s="5"/>
      <c r="E2577" s="5"/>
      <c r="F2577" s="94" t="str">
        <f t="shared" si="409"/>
        <v/>
      </c>
      <c r="G2577" s="94" t="str">
        <f t="shared" si="410"/>
        <v/>
      </c>
      <c r="H2577" s="127" t="str">
        <f>IF(A2577&lt;&gt;"",IF(MID(C2577,1,1)="c",$AS$26,IF(MID(C2577,1,1)="r",$AS$41,IF(MID(C2577,1,1)="p",#REF!,#REF!))),"")</f>
        <v/>
      </c>
      <c r="I2577" s="92" t="str">
        <f t="shared" si="411"/>
        <v/>
      </c>
      <c r="J2577" s="92" t="str">
        <f t="shared" si="412"/>
        <v/>
      </c>
      <c r="K2577" s="92" t="str">
        <f t="shared" si="413"/>
        <v/>
      </c>
      <c r="L2577" s="92" t="str">
        <f t="shared" si="414"/>
        <v/>
      </c>
      <c r="M2577" s="95" t="str">
        <f>IF(A2577&lt;&gt;"",IF(MID(C2577,1,1)="c",SigmaEpsConcrete(I2577,$AN$30:$AN$33,$AR$30:$AR$33,$AS$26,$AS$27,$AS$28,$AQ$20,$AU$19),""),"")</f>
        <v/>
      </c>
      <c r="N2577" s="95" t="str">
        <f>IF(A2577&lt;&gt;"",IF(MID(C2577,1,1)="r",SigmaEpsReinf(J2577,$AS$42:$AS$43,$AS$41,$AS$39,$AS$40,$AQ$38),""),"")</f>
        <v/>
      </c>
      <c r="Q2577" s="92" t="str">
        <f t="shared" si="416"/>
        <v/>
      </c>
      <c r="R2577" s="92" t="str">
        <f t="shared" si="417"/>
        <v/>
      </c>
      <c r="U2577" s="5"/>
      <c r="V2577" s="5"/>
      <c r="W2577" s="94" t="str">
        <f t="shared" si="415"/>
        <v/>
      </c>
      <c r="X2577" s="94" t="str">
        <f t="shared" si="418"/>
        <v/>
      </c>
      <c r="Y2577" s="5"/>
      <c r="BK2577" s="8"/>
      <c r="BL2577" s="5"/>
      <c r="BM2577" s="5"/>
      <c r="BN2577" s="5"/>
      <c r="BO2577" s="5"/>
      <c r="BP2577" s="1"/>
      <c r="BQ2577" s="1"/>
      <c r="BR2577" s="1"/>
      <c r="BS2577" s="1"/>
      <c r="BT2577" s="1"/>
      <c r="BU2577" s="4"/>
      <c r="BV2577" s="1"/>
      <c r="BW2577" s="3"/>
      <c r="BX2577" s="4"/>
      <c r="BY2577" s="5"/>
      <c r="BZ2577" s="5"/>
      <c r="CA2577" s="5"/>
      <c r="CB2577" s="5"/>
      <c r="CC2577" s="5"/>
      <c r="CD2577" s="43"/>
    </row>
    <row r="2578" spans="1:82" x14ac:dyDescent="0.25">
      <c r="A2578" s="8"/>
      <c r="B2578" s="5"/>
      <c r="C2578" s="5"/>
      <c r="D2578" s="5"/>
      <c r="E2578" s="5"/>
      <c r="F2578" s="94" t="str">
        <f t="shared" si="409"/>
        <v/>
      </c>
      <c r="G2578" s="94" t="str">
        <f t="shared" si="410"/>
        <v/>
      </c>
      <c r="H2578" s="127" t="str">
        <f>IF(A2578&lt;&gt;"",IF(MID(C2578,1,1)="c",$AS$26,IF(MID(C2578,1,1)="r",$AS$41,IF(MID(C2578,1,1)="p",#REF!,#REF!))),"")</f>
        <v/>
      </c>
      <c r="I2578" s="92" t="str">
        <f t="shared" si="411"/>
        <v/>
      </c>
      <c r="J2578" s="92" t="str">
        <f t="shared" si="412"/>
        <v/>
      </c>
      <c r="K2578" s="92" t="str">
        <f t="shared" si="413"/>
        <v/>
      </c>
      <c r="L2578" s="92" t="str">
        <f t="shared" si="414"/>
        <v/>
      </c>
      <c r="M2578" s="95" t="str">
        <f>IF(A2578&lt;&gt;"",IF(MID(C2578,1,1)="c",SigmaEpsConcrete(I2578,$AN$30:$AN$33,$AR$30:$AR$33,$AS$26,$AS$27,$AS$28,$AQ$20,$AU$19),""),"")</f>
        <v/>
      </c>
      <c r="N2578" s="95" t="str">
        <f>IF(A2578&lt;&gt;"",IF(MID(C2578,1,1)="r",SigmaEpsReinf(J2578,$AS$42:$AS$43,$AS$41,$AS$39,$AS$40,$AQ$38),""),"")</f>
        <v/>
      </c>
      <c r="Q2578" s="92" t="str">
        <f t="shared" si="416"/>
        <v/>
      </c>
      <c r="R2578" s="92" t="str">
        <f t="shared" si="417"/>
        <v/>
      </c>
      <c r="U2578" s="5"/>
      <c r="V2578" s="5"/>
      <c r="W2578" s="94" t="str">
        <f t="shared" si="415"/>
        <v/>
      </c>
      <c r="X2578" s="94" t="str">
        <f t="shared" si="418"/>
        <v/>
      </c>
      <c r="Y2578" s="5"/>
      <c r="BK2578" s="8"/>
      <c r="BL2578" s="5"/>
      <c r="BM2578" s="5"/>
      <c r="BN2578" s="5"/>
      <c r="BO2578" s="5"/>
      <c r="BP2578" s="1"/>
      <c r="BQ2578" s="1"/>
      <c r="BR2578" s="1"/>
      <c r="BS2578" s="1"/>
      <c r="BT2578" s="1"/>
      <c r="BU2578" s="4"/>
      <c r="BV2578" s="1"/>
      <c r="BW2578" s="3"/>
      <c r="BX2578" s="4"/>
      <c r="BY2578" s="5"/>
      <c r="BZ2578" s="5"/>
      <c r="CA2578" s="5"/>
      <c r="CB2578" s="5"/>
      <c r="CC2578" s="5"/>
      <c r="CD2578" s="43"/>
    </row>
    <row r="2579" spans="1:82" x14ac:dyDescent="0.25">
      <c r="A2579" s="8"/>
      <c r="B2579" s="5"/>
      <c r="C2579" s="5"/>
      <c r="D2579" s="5"/>
      <c r="E2579" s="5"/>
      <c r="F2579" s="94" t="str">
        <f t="shared" si="409"/>
        <v/>
      </c>
      <c r="G2579" s="94" t="str">
        <f t="shared" si="410"/>
        <v/>
      </c>
      <c r="H2579" s="127" t="str">
        <f>IF(A2579&lt;&gt;"",IF(MID(C2579,1,1)="c",$AS$26,IF(MID(C2579,1,1)="r",$AS$41,IF(MID(C2579,1,1)="p",#REF!,#REF!))),"")</f>
        <v/>
      </c>
      <c r="I2579" s="92" t="str">
        <f t="shared" si="411"/>
        <v/>
      </c>
      <c r="J2579" s="92" t="str">
        <f t="shared" si="412"/>
        <v/>
      </c>
      <c r="K2579" s="92" t="str">
        <f t="shared" si="413"/>
        <v/>
      </c>
      <c r="L2579" s="92" t="str">
        <f t="shared" si="414"/>
        <v/>
      </c>
      <c r="M2579" s="95" t="str">
        <f>IF(A2579&lt;&gt;"",IF(MID(C2579,1,1)="c",SigmaEpsConcrete(I2579,$AN$30:$AN$33,$AR$30:$AR$33,$AS$26,$AS$27,$AS$28,$AQ$20,$AU$19),""),"")</f>
        <v/>
      </c>
      <c r="N2579" s="95" t="str">
        <f>IF(A2579&lt;&gt;"",IF(MID(C2579,1,1)="r",SigmaEpsReinf(J2579,$AS$42:$AS$43,$AS$41,$AS$39,$AS$40,$AQ$38),""),"")</f>
        <v/>
      </c>
      <c r="Q2579" s="92" t="str">
        <f t="shared" si="416"/>
        <v/>
      </c>
      <c r="R2579" s="92" t="str">
        <f t="shared" si="417"/>
        <v/>
      </c>
      <c r="U2579" s="5"/>
      <c r="V2579" s="5"/>
      <c r="W2579" s="94" t="str">
        <f t="shared" si="415"/>
        <v/>
      </c>
      <c r="X2579" s="94" t="str">
        <f t="shared" si="418"/>
        <v/>
      </c>
      <c r="Y2579" s="5"/>
      <c r="BK2579" s="8"/>
      <c r="BL2579" s="5"/>
      <c r="BM2579" s="5"/>
      <c r="BN2579" s="5"/>
      <c r="BO2579" s="5"/>
      <c r="BP2579" s="1"/>
      <c r="BQ2579" s="1"/>
      <c r="BR2579" s="1"/>
      <c r="BS2579" s="1"/>
      <c r="BT2579" s="1"/>
      <c r="BU2579" s="4"/>
      <c r="BV2579" s="1"/>
      <c r="BW2579" s="3"/>
      <c r="BX2579" s="4"/>
      <c r="BY2579" s="5"/>
      <c r="BZ2579" s="5"/>
      <c r="CA2579" s="5"/>
      <c r="CB2579" s="5"/>
      <c r="CC2579" s="5"/>
      <c r="CD2579" s="43"/>
    </row>
    <row r="2580" spans="1:82" x14ac:dyDescent="0.25">
      <c r="A2580" s="8"/>
      <c r="B2580" s="5"/>
      <c r="C2580" s="5"/>
      <c r="D2580" s="5"/>
      <c r="E2580" s="5"/>
      <c r="F2580" s="94" t="str">
        <f t="shared" si="409"/>
        <v/>
      </c>
      <c r="G2580" s="94" t="str">
        <f t="shared" si="410"/>
        <v/>
      </c>
      <c r="H2580" s="127" t="str">
        <f>IF(A2580&lt;&gt;"",IF(MID(C2580,1,1)="c",$AS$26,IF(MID(C2580,1,1)="r",$AS$41,IF(MID(C2580,1,1)="p",#REF!,#REF!))),"")</f>
        <v/>
      </c>
      <c r="I2580" s="92" t="str">
        <f t="shared" si="411"/>
        <v/>
      </c>
      <c r="J2580" s="92" t="str">
        <f t="shared" si="412"/>
        <v/>
      </c>
      <c r="K2580" s="92" t="str">
        <f t="shared" si="413"/>
        <v/>
      </c>
      <c r="L2580" s="92" t="str">
        <f t="shared" si="414"/>
        <v/>
      </c>
      <c r="M2580" s="95" t="str">
        <f>IF(A2580&lt;&gt;"",IF(MID(C2580,1,1)="c",SigmaEpsConcrete(I2580,$AN$30:$AN$33,$AR$30:$AR$33,$AS$26,$AS$27,$AS$28,$AQ$20,$AU$19),""),"")</f>
        <v/>
      </c>
      <c r="N2580" s="95" t="str">
        <f>IF(A2580&lt;&gt;"",IF(MID(C2580,1,1)="r",SigmaEpsReinf(J2580,$AS$42:$AS$43,$AS$41,$AS$39,$AS$40,$AQ$38),""),"")</f>
        <v/>
      </c>
      <c r="Q2580" s="92" t="str">
        <f t="shared" si="416"/>
        <v/>
      </c>
      <c r="R2580" s="92" t="str">
        <f t="shared" si="417"/>
        <v/>
      </c>
      <c r="U2580" s="5"/>
      <c r="V2580" s="5"/>
      <c r="W2580" s="94" t="str">
        <f t="shared" si="415"/>
        <v/>
      </c>
      <c r="X2580" s="94" t="str">
        <f t="shared" si="418"/>
        <v/>
      </c>
      <c r="Y2580" s="5"/>
      <c r="BK2580" s="8"/>
      <c r="BL2580" s="5"/>
      <c r="BM2580" s="5"/>
      <c r="BN2580" s="5"/>
      <c r="BO2580" s="5"/>
      <c r="BP2580" s="1"/>
      <c r="BQ2580" s="1"/>
      <c r="BR2580" s="1"/>
      <c r="BS2580" s="1"/>
      <c r="BT2580" s="1"/>
      <c r="BU2580" s="4"/>
      <c r="BV2580" s="1"/>
      <c r="BW2580" s="3"/>
      <c r="BX2580" s="4"/>
      <c r="BY2580" s="5"/>
      <c r="BZ2580" s="5"/>
      <c r="CA2580" s="5"/>
      <c r="CB2580" s="5"/>
      <c r="CC2580" s="5"/>
      <c r="CD2580" s="43"/>
    </row>
    <row r="2581" spans="1:82" x14ac:dyDescent="0.25">
      <c r="A2581" s="8"/>
      <c r="B2581" s="5"/>
      <c r="C2581" s="5"/>
      <c r="D2581" s="5"/>
      <c r="E2581" s="5"/>
      <c r="F2581" s="94" t="str">
        <f t="shared" si="409"/>
        <v/>
      </c>
      <c r="G2581" s="94" t="str">
        <f t="shared" si="410"/>
        <v/>
      </c>
      <c r="H2581" s="127" t="str">
        <f>IF(A2581&lt;&gt;"",IF(MID(C2581,1,1)="c",$AS$26,IF(MID(C2581,1,1)="r",$AS$41,IF(MID(C2581,1,1)="p",#REF!,#REF!))),"")</f>
        <v/>
      </c>
      <c r="I2581" s="92" t="str">
        <f t="shared" si="411"/>
        <v/>
      </c>
      <c r="J2581" s="92" t="str">
        <f t="shared" si="412"/>
        <v/>
      </c>
      <c r="K2581" s="92" t="str">
        <f t="shared" si="413"/>
        <v/>
      </c>
      <c r="L2581" s="92" t="str">
        <f t="shared" si="414"/>
        <v/>
      </c>
      <c r="M2581" s="95" t="str">
        <f>IF(A2581&lt;&gt;"",IF(MID(C2581,1,1)="c",SigmaEpsConcrete(I2581,$AN$30:$AN$33,$AR$30:$AR$33,$AS$26,$AS$27,$AS$28,$AQ$20,$AU$19),""),"")</f>
        <v/>
      </c>
      <c r="N2581" s="95" t="str">
        <f>IF(A2581&lt;&gt;"",IF(MID(C2581,1,1)="r",SigmaEpsReinf(J2581,$AS$42:$AS$43,$AS$41,$AS$39,$AS$40,$AQ$38),""),"")</f>
        <v/>
      </c>
      <c r="Q2581" s="92" t="str">
        <f t="shared" si="416"/>
        <v/>
      </c>
      <c r="R2581" s="92" t="str">
        <f t="shared" si="417"/>
        <v/>
      </c>
      <c r="U2581" s="5"/>
      <c r="V2581" s="5"/>
      <c r="W2581" s="94" t="str">
        <f t="shared" si="415"/>
        <v/>
      </c>
      <c r="X2581" s="94" t="str">
        <f t="shared" si="418"/>
        <v/>
      </c>
      <c r="Y2581" s="5"/>
      <c r="BK2581" s="8"/>
      <c r="BL2581" s="5"/>
      <c r="BM2581" s="5"/>
      <c r="BN2581" s="5"/>
      <c r="BO2581" s="5"/>
      <c r="BP2581" s="1"/>
      <c r="BQ2581" s="1"/>
      <c r="BR2581" s="1"/>
      <c r="BS2581" s="1"/>
      <c r="BT2581" s="1"/>
      <c r="BU2581" s="4"/>
      <c r="BV2581" s="1"/>
      <c r="BW2581" s="3"/>
      <c r="BX2581" s="4"/>
      <c r="BY2581" s="5"/>
      <c r="BZ2581" s="5"/>
      <c r="CA2581" s="5"/>
      <c r="CB2581" s="5"/>
      <c r="CC2581" s="5"/>
      <c r="CD2581" s="43"/>
    </row>
    <row r="2582" spans="1:82" x14ac:dyDescent="0.25">
      <c r="A2582" s="8"/>
      <c r="B2582" s="5"/>
      <c r="C2582" s="5"/>
      <c r="D2582" s="5"/>
      <c r="E2582" s="5"/>
      <c r="F2582" s="94" t="str">
        <f t="shared" si="409"/>
        <v/>
      </c>
      <c r="G2582" s="94" t="str">
        <f t="shared" si="410"/>
        <v/>
      </c>
      <c r="H2582" s="127" t="str">
        <f>IF(A2582&lt;&gt;"",IF(MID(C2582,1,1)="c",$AS$26,IF(MID(C2582,1,1)="r",$AS$41,IF(MID(C2582,1,1)="p",#REF!,#REF!))),"")</f>
        <v/>
      </c>
      <c r="I2582" s="92" t="str">
        <f t="shared" si="411"/>
        <v/>
      </c>
      <c r="J2582" s="92" t="str">
        <f t="shared" si="412"/>
        <v/>
      </c>
      <c r="K2582" s="92" t="str">
        <f t="shared" si="413"/>
        <v/>
      </c>
      <c r="L2582" s="92" t="str">
        <f t="shared" si="414"/>
        <v/>
      </c>
      <c r="M2582" s="95" t="str">
        <f>IF(A2582&lt;&gt;"",IF(MID(C2582,1,1)="c",SigmaEpsConcrete(I2582,$AN$30:$AN$33,$AR$30:$AR$33,$AS$26,$AS$27,$AS$28,$AQ$20,$AU$19),""),"")</f>
        <v/>
      </c>
      <c r="N2582" s="95" t="str">
        <f>IF(A2582&lt;&gt;"",IF(MID(C2582,1,1)="r",SigmaEpsReinf(J2582,$AS$42:$AS$43,$AS$41,$AS$39,$AS$40,$AQ$38),""),"")</f>
        <v/>
      </c>
      <c r="Q2582" s="92" t="str">
        <f t="shared" si="416"/>
        <v/>
      </c>
      <c r="R2582" s="92" t="str">
        <f t="shared" si="417"/>
        <v/>
      </c>
      <c r="U2582" s="5"/>
      <c r="V2582" s="5"/>
      <c r="W2582" s="94" t="str">
        <f t="shared" si="415"/>
        <v/>
      </c>
      <c r="X2582" s="94" t="str">
        <f t="shared" si="418"/>
        <v/>
      </c>
      <c r="Y2582" s="5"/>
      <c r="BK2582" s="8"/>
      <c r="BL2582" s="5"/>
      <c r="BM2582" s="5"/>
      <c r="BN2582" s="5"/>
      <c r="BO2582" s="5"/>
      <c r="BP2582" s="1"/>
      <c r="BQ2582" s="1"/>
      <c r="BR2582" s="1"/>
      <c r="BS2582" s="1"/>
      <c r="BT2582" s="1"/>
      <c r="BU2582" s="4"/>
      <c r="BV2582" s="1"/>
      <c r="BW2582" s="3"/>
      <c r="BX2582" s="4"/>
      <c r="BY2582" s="5"/>
      <c r="BZ2582" s="5"/>
      <c r="CA2582" s="5"/>
      <c r="CB2582" s="5"/>
      <c r="CC2582" s="5"/>
      <c r="CD2582" s="43"/>
    </row>
    <row r="2583" spans="1:82" x14ac:dyDescent="0.25">
      <c r="A2583" s="8"/>
      <c r="B2583" s="5"/>
      <c r="C2583" s="5"/>
      <c r="D2583" s="5"/>
      <c r="E2583" s="5"/>
      <c r="F2583" s="94" t="str">
        <f t="shared" si="409"/>
        <v/>
      </c>
      <c r="G2583" s="94" t="str">
        <f t="shared" si="410"/>
        <v/>
      </c>
      <c r="H2583" s="127" t="str">
        <f>IF(A2583&lt;&gt;"",IF(MID(C2583,1,1)="c",$AS$26,IF(MID(C2583,1,1)="r",$AS$41,IF(MID(C2583,1,1)="p",#REF!,#REF!))),"")</f>
        <v/>
      </c>
      <c r="I2583" s="92" t="str">
        <f t="shared" si="411"/>
        <v/>
      </c>
      <c r="J2583" s="92" t="str">
        <f t="shared" si="412"/>
        <v/>
      </c>
      <c r="K2583" s="92" t="str">
        <f t="shared" si="413"/>
        <v/>
      </c>
      <c r="L2583" s="92" t="str">
        <f t="shared" si="414"/>
        <v/>
      </c>
      <c r="M2583" s="95" t="str">
        <f>IF(A2583&lt;&gt;"",IF(MID(C2583,1,1)="c",SigmaEpsConcrete(I2583,$AN$30:$AN$33,$AR$30:$AR$33,$AS$26,$AS$27,$AS$28,$AQ$20,$AU$19),""),"")</f>
        <v/>
      </c>
      <c r="N2583" s="95" t="str">
        <f>IF(A2583&lt;&gt;"",IF(MID(C2583,1,1)="r",SigmaEpsReinf(J2583,$AS$42:$AS$43,$AS$41,$AS$39,$AS$40,$AQ$38),""),"")</f>
        <v/>
      </c>
      <c r="Q2583" s="92" t="str">
        <f t="shared" si="416"/>
        <v/>
      </c>
      <c r="R2583" s="92" t="str">
        <f t="shared" si="417"/>
        <v/>
      </c>
      <c r="U2583" s="5"/>
      <c r="V2583" s="5"/>
      <c r="W2583" s="94" t="str">
        <f t="shared" si="415"/>
        <v/>
      </c>
      <c r="X2583" s="94" t="str">
        <f t="shared" si="418"/>
        <v/>
      </c>
      <c r="Y2583" s="5"/>
      <c r="BK2583" s="8"/>
      <c r="BL2583" s="5"/>
      <c r="BM2583" s="5"/>
      <c r="BN2583" s="5"/>
      <c r="BO2583" s="5"/>
      <c r="BP2583" s="1"/>
      <c r="BQ2583" s="1"/>
      <c r="BR2583" s="1"/>
      <c r="BS2583" s="1"/>
      <c r="BT2583" s="1"/>
      <c r="BU2583" s="4"/>
      <c r="BV2583" s="1"/>
      <c r="BW2583" s="3"/>
      <c r="BX2583" s="4"/>
      <c r="BY2583" s="5"/>
      <c r="BZ2583" s="5"/>
      <c r="CA2583" s="5"/>
      <c r="CB2583" s="5"/>
      <c r="CC2583" s="5"/>
      <c r="CD2583" s="43"/>
    </row>
    <row r="2584" spans="1:82" x14ac:dyDescent="0.25">
      <c r="A2584" s="8"/>
      <c r="B2584" s="5"/>
      <c r="C2584" s="5"/>
      <c r="D2584" s="5"/>
      <c r="E2584" s="5"/>
      <c r="F2584" s="94" t="str">
        <f t="shared" si="409"/>
        <v/>
      </c>
      <c r="G2584" s="94" t="str">
        <f t="shared" si="410"/>
        <v/>
      </c>
      <c r="H2584" s="127" t="str">
        <f>IF(A2584&lt;&gt;"",IF(MID(C2584,1,1)="c",$AS$26,IF(MID(C2584,1,1)="r",$AS$41,IF(MID(C2584,1,1)="p",#REF!,#REF!))),"")</f>
        <v/>
      </c>
      <c r="I2584" s="92" t="str">
        <f t="shared" si="411"/>
        <v/>
      </c>
      <c r="J2584" s="92" t="str">
        <f t="shared" si="412"/>
        <v/>
      </c>
      <c r="K2584" s="92" t="str">
        <f t="shared" si="413"/>
        <v/>
      </c>
      <c r="L2584" s="92" t="str">
        <f t="shared" si="414"/>
        <v/>
      </c>
      <c r="M2584" s="95" t="str">
        <f>IF(A2584&lt;&gt;"",IF(MID(C2584,1,1)="c",SigmaEpsConcrete(I2584,$AN$30:$AN$33,$AR$30:$AR$33,$AS$26,$AS$27,$AS$28,$AQ$20,$AU$19),""),"")</f>
        <v/>
      </c>
      <c r="N2584" s="95" t="str">
        <f>IF(A2584&lt;&gt;"",IF(MID(C2584,1,1)="r",SigmaEpsReinf(J2584,$AS$42:$AS$43,$AS$41,$AS$39,$AS$40,$AQ$38),""),"")</f>
        <v/>
      </c>
      <c r="Q2584" s="92" t="str">
        <f t="shared" si="416"/>
        <v/>
      </c>
      <c r="R2584" s="92" t="str">
        <f t="shared" si="417"/>
        <v/>
      </c>
      <c r="U2584" s="5"/>
      <c r="V2584" s="5"/>
      <c r="W2584" s="94" t="str">
        <f t="shared" si="415"/>
        <v/>
      </c>
      <c r="X2584" s="94" t="str">
        <f t="shared" si="418"/>
        <v/>
      </c>
      <c r="Y2584" s="5"/>
      <c r="BK2584" s="8"/>
      <c r="BL2584" s="5"/>
      <c r="BM2584" s="5"/>
      <c r="BN2584" s="5"/>
      <c r="BO2584" s="5"/>
      <c r="BP2584" s="1"/>
      <c r="BQ2584" s="1"/>
      <c r="BR2584" s="1"/>
      <c r="BS2584" s="1"/>
      <c r="BT2584" s="1"/>
      <c r="BU2584" s="4"/>
      <c r="BV2584" s="1"/>
      <c r="BW2584" s="3"/>
      <c r="BX2584" s="4"/>
      <c r="BY2584" s="5"/>
      <c r="BZ2584" s="5"/>
      <c r="CA2584" s="5"/>
      <c r="CB2584" s="5"/>
      <c r="CC2584" s="5"/>
      <c r="CD2584" s="43"/>
    </row>
    <row r="2585" spans="1:82" x14ac:dyDescent="0.25">
      <c r="A2585" s="8"/>
      <c r="B2585" s="5"/>
      <c r="C2585" s="5"/>
      <c r="D2585" s="5"/>
      <c r="E2585" s="5"/>
      <c r="F2585" s="94" t="str">
        <f t="shared" si="409"/>
        <v/>
      </c>
      <c r="G2585" s="94" t="str">
        <f t="shared" si="410"/>
        <v/>
      </c>
      <c r="H2585" s="127" t="str">
        <f>IF(A2585&lt;&gt;"",IF(MID(C2585,1,1)="c",$AS$26,IF(MID(C2585,1,1)="r",$AS$41,IF(MID(C2585,1,1)="p",#REF!,#REF!))),"")</f>
        <v/>
      </c>
      <c r="I2585" s="92" t="str">
        <f t="shared" si="411"/>
        <v/>
      </c>
      <c r="J2585" s="92" t="str">
        <f t="shared" si="412"/>
        <v/>
      </c>
      <c r="K2585" s="92" t="str">
        <f t="shared" si="413"/>
        <v/>
      </c>
      <c r="L2585" s="92" t="str">
        <f t="shared" si="414"/>
        <v/>
      </c>
      <c r="M2585" s="95" t="str">
        <f>IF(A2585&lt;&gt;"",IF(MID(C2585,1,1)="c",SigmaEpsConcrete(I2585,$AN$30:$AN$33,$AR$30:$AR$33,$AS$26,$AS$27,$AS$28,$AQ$20,$AU$19),""),"")</f>
        <v/>
      </c>
      <c r="N2585" s="95" t="str">
        <f>IF(A2585&lt;&gt;"",IF(MID(C2585,1,1)="r",SigmaEpsReinf(J2585,$AS$42:$AS$43,$AS$41,$AS$39,$AS$40,$AQ$38),""),"")</f>
        <v/>
      </c>
      <c r="Q2585" s="92" t="str">
        <f t="shared" si="416"/>
        <v/>
      </c>
      <c r="R2585" s="92" t="str">
        <f t="shared" si="417"/>
        <v/>
      </c>
      <c r="U2585" s="5"/>
      <c r="V2585" s="5"/>
      <c r="W2585" s="94" t="str">
        <f t="shared" si="415"/>
        <v/>
      </c>
      <c r="X2585" s="94" t="str">
        <f t="shared" si="418"/>
        <v/>
      </c>
      <c r="Y2585" s="5"/>
      <c r="BK2585" s="8"/>
      <c r="BL2585" s="5"/>
      <c r="BM2585" s="5"/>
      <c r="BN2585" s="5"/>
      <c r="BO2585" s="5"/>
      <c r="BP2585" s="1"/>
      <c r="BQ2585" s="1"/>
      <c r="BR2585" s="1"/>
      <c r="BS2585" s="1"/>
      <c r="BT2585" s="1"/>
      <c r="BU2585" s="4"/>
      <c r="BV2585" s="1"/>
      <c r="BW2585" s="3"/>
      <c r="BX2585" s="4"/>
      <c r="BY2585" s="5"/>
      <c r="BZ2585" s="5"/>
      <c r="CA2585" s="5"/>
      <c r="CB2585" s="5"/>
      <c r="CC2585" s="5"/>
      <c r="CD2585" s="43"/>
    </row>
    <row r="2586" spans="1:82" x14ac:dyDescent="0.25">
      <c r="A2586" s="8"/>
      <c r="B2586" s="5"/>
      <c r="C2586" s="5"/>
      <c r="D2586" s="5"/>
      <c r="E2586" s="5"/>
      <c r="F2586" s="94" t="str">
        <f t="shared" si="409"/>
        <v/>
      </c>
      <c r="G2586" s="94" t="str">
        <f t="shared" si="410"/>
        <v/>
      </c>
      <c r="H2586" s="127" t="str">
        <f>IF(A2586&lt;&gt;"",IF(MID(C2586,1,1)="c",$AS$26,IF(MID(C2586,1,1)="r",$AS$41,IF(MID(C2586,1,1)="p",#REF!,#REF!))),"")</f>
        <v/>
      </c>
      <c r="I2586" s="92" t="str">
        <f t="shared" si="411"/>
        <v/>
      </c>
      <c r="J2586" s="92" t="str">
        <f t="shared" si="412"/>
        <v/>
      </c>
      <c r="K2586" s="92" t="str">
        <f t="shared" si="413"/>
        <v/>
      </c>
      <c r="L2586" s="92" t="str">
        <f t="shared" si="414"/>
        <v/>
      </c>
      <c r="M2586" s="95" t="str">
        <f>IF(A2586&lt;&gt;"",IF(MID(C2586,1,1)="c",SigmaEpsConcrete(I2586,$AN$30:$AN$33,$AR$30:$AR$33,$AS$26,$AS$27,$AS$28,$AQ$20,$AU$19),""),"")</f>
        <v/>
      </c>
      <c r="N2586" s="95" t="str">
        <f>IF(A2586&lt;&gt;"",IF(MID(C2586,1,1)="r",SigmaEpsReinf(J2586,$AS$42:$AS$43,$AS$41,$AS$39,$AS$40,$AQ$38),""),"")</f>
        <v/>
      </c>
      <c r="Q2586" s="92" t="str">
        <f t="shared" si="416"/>
        <v/>
      </c>
      <c r="R2586" s="92" t="str">
        <f t="shared" si="417"/>
        <v/>
      </c>
      <c r="U2586" s="5"/>
      <c r="V2586" s="5"/>
      <c r="W2586" s="94" t="str">
        <f t="shared" si="415"/>
        <v/>
      </c>
      <c r="X2586" s="94" t="str">
        <f t="shared" si="418"/>
        <v/>
      </c>
      <c r="Y2586" s="5"/>
      <c r="BK2586" s="8"/>
      <c r="BL2586" s="5"/>
      <c r="BM2586" s="5"/>
      <c r="BN2586" s="5"/>
      <c r="BO2586" s="5"/>
      <c r="BP2586" s="1"/>
      <c r="BQ2586" s="1"/>
      <c r="BR2586" s="1"/>
      <c r="BS2586" s="1"/>
      <c r="BT2586" s="1"/>
      <c r="BU2586" s="4"/>
      <c r="BV2586" s="1"/>
      <c r="BW2586" s="3"/>
      <c r="BX2586" s="4"/>
      <c r="BY2586" s="5"/>
      <c r="BZ2586" s="5"/>
      <c r="CA2586" s="5"/>
      <c r="CB2586" s="5"/>
      <c r="CC2586" s="5"/>
      <c r="CD2586" s="43"/>
    </row>
    <row r="2587" spans="1:82" x14ac:dyDescent="0.25">
      <c r="A2587" s="8"/>
      <c r="B2587" s="5"/>
      <c r="C2587" s="5"/>
      <c r="D2587" s="5"/>
      <c r="E2587" s="5"/>
      <c r="F2587" s="94" t="str">
        <f t="shared" si="409"/>
        <v/>
      </c>
      <c r="G2587" s="94" t="str">
        <f t="shared" si="410"/>
        <v/>
      </c>
      <c r="H2587" s="127" t="str">
        <f>IF(A2587&lt;&gt;"",IF(MID(C2587,1,1)="c",$AS$26,IF(MID(C2587,1,1)="r",$AS$41,IF(MID(C2587,1,1)="p",#REF!,#REF!))),"")</f>
        <v/>
      </c>
      <c r="I2587" s="92" t="str">
        <f t="shared" si="411"/>
        <v/>
      </c>
      <c r="J2587" s="92" t="str">
        <f t="shared" si="412"/>
        <v/>
      </c>
      <c r="K2587" s="92" t="str">
        <f t="shared" si="413"/>
        <v/>
      </c>
      <c r="L2587" s="92" t="str">
        <f t="shared" si="414"/>
        <v/>
      </c>
      <c r="M2587" s="95" t="str">
        <f>IF(A2587&lt;&gt;"",IF(MID(C2587,1,1)="c",SigmaEpsConcrete(I2587,$AN$30:$AN$33,$AR$30:$AR$33,$AS$26,$AS$27,$AS$28,$AQ$20,$AU$19),""),"")</f>
        <v/>
      </c>
      <c r="N2587" s="95" t="str">
        <f>IF(A2587&lt;&gt;"",IF(MID(C2587,1,1)="r",SigmaEpsReinf(J2587,$AS$42:$AS$43,$AS$41,$AS$39,$AS$40,$AQ$38),""),"")</f>
        <v/>
      </c>
      <c r="Q2587" s="92" t="str">
        <f t="shared" si="416"/>
        <v/>
      </c>
      <c r="R2587" s="92" t="str">
        <f t="shared" si="417"/>
        <v/>
      </c>
      <c r="U2587" s="5"/>
      <c r="V2587" s="5"/>
      <c r="W2587" s="94" t="str">
        <f t="shared" si="415"/>
        <v/>
      </c>
      <c r="X2587" s="94" t="str">
        <f t="shared" si="418"/>
        <v/>
      </c>
      <c r="Y2587" s="5"/>
      <c r="BK2587" s="8"/>
      <c r="BL2587" s="5"/>
      <c r="BM2587" s="5"/>
      <c r="BN2587" s="5"/>
      <c r="BO2587" s="5"/>
      <c r="BP2587" s="1"/>
      <c r="BQ2587" s="1"/>
      <c r="BR2587" s="1"/>
      <c r="BS2587" s="1"/>
      <c r="BT2587" s="1"/>
      <c r="BU2587" s="4"/>
      <c r="BV2587" s="1"/>
      <c r="BW2587" s="3"/>
      <c r="BX2587" s="4"/>
      <c r="BY2587" s="5"/>
      <c r="BZ2587" s="5"/>
      <c r="CA2587" s="5"/>
      <c r="CB2587" s="5"/>
      <c r="CC2587" s="5"/>
      <c r="CD2587" s="43"/>
    </row>
    <row r="2588" spans="1:82" x14ac:dyDescent="0.25">
      <c r="A2588" s="8"/>
      <c r="B2588" s="5"/>
      <c r="C2588" s="5"/>
      <c r="D2588" s="5"/>
      <c r="E2588" s="5"/>
      <c r="F2588" s="94" t="str">
        <f t="shared" si="409"/>
        <v/>
      </c>
      <c r="G2588" s="94" t="str">
        <f t="shared" si="410"/>
        <v/>
      </c>
      <c r="H2588" s="127" t="str">
        <f>IF(A2588&lt;&gt;"",IF(MID(C2588,1,1)="c",$AS$26,IF(MID(C2588,1,1)="r",$AS$41,IF(MID(C2588,1,1)="p",#REF!,#REF!))),"")</f>
        <v/>
      </c>
      <c r="I2588" s="92" t="str">
        <f t="shared" si="411"/>
        <v/>
      </c>
      <c r="J2588" s="92" t="str">
        <f t="shared" si="412"/>
        <v/>
      </c>
      <c r="K2588" s="92" t="str">
        <f t="shared" si="413"/>
        <v/>
      </c>
      <c r="L2588" s="92" t="str">
        <f t="shared" si="414"/>
        <v/>
      </c>
      <c r="M2588" s="95" t="str">
        <f>IF(A2588&lt;&gt;"",IF(MID(C2588,1,1)="c",SigmaEpsConcrete(I2588,$AN$30:$AN$33,$AR$30:$AR$33,$AS$26,$AS$27,$AS$28,$AQ$20,$AU$19),""),"")</f>
        <v/>
      </c>
      <c r="N2588" s="95" t="str">
        <f>IF(A2588&lt;&gt;"",IF(MID(C2588,1,1)="r",SigmaEpsReinf(J2588,$AS$42:$AS$43,$AS$41,$AS$39,$AS$40,$AQ$38),""),"")</f>
        <v/>
      </c>
      <c r="Q2588" s="92" t="str">
        <f t="shared" si="416"/>
        <v/>
      </c>
      <c r="R2588" s="92" t="str">
        <f t="shared" si="417"/>
        <v/>
      </c>
      <c r="U2588" s="5"/>
      <c r="V2588" s="5"/>
      <c r="W2588" s="94" t="str">
        <f t="shared" si="415"/>
        <v/>
      </c>
      <c r="X2588" s="94" t="str">
        <f t="shared" si="418"/>
        <v/>
      </c>
      <c r="Y2588" s="5"/>
      <c r="BK2588" s="8"/>
      <c r="BL2588" s="5"/>
      <c r="BM2588" s="5"/>
      <c r="BN2588" s="5"/>
      <c r="BO2588" s="5"/>
      <c r="BP2588" s="1"/>
      <c r="BQ2588" s="1"/>
      <c r="BR2588" s="1"/>
      <c r="BS2588" s="1"/>
      <c r="BT2588" s="1"/>
      <c r="BU2588" s="4"/>
      <c r="BV2588" s="1"/>
      <c r="BW2588" s="3"/>
      <c r="BX2588" s="4"/>
      <c r="BY2588" s="5"/>
      <c r="BZ2588" s="5"/>
      <c r="CA2588" s="5"/>
      <c r="CB2588" s="5"/>
      <c r="CC2588" s="5"/>
      <c r="CD2588" s="43"/>
    </row>
    <row r="2589" spans="1:82" x14ac:dyDescent="0.25">
      <c r="A2589" s="8"/>
      <c r="B2589" s="5"/>
      <c r="C2589" s="5"/>
      <c r="D2589" s="5"/>
      <c r="E2589" s="5"/>
      <c r="F2589" s="94" t="str">
        <f t="shared" si="409"/>
        <v/>
      </c>
      <c r="G2589" s="94" t="str">
        <f t="shared" si="410"/>
        <v/>
      </c>
      <c r="H2589" s="127" t="str">
        <f>IF(A2589&lt;&gt;"",IF(MID(C2589,1,1)="c",$AS$26,IF(MID(C2589,1,1)="r",$AS$41,IF(MID(C2589,1,1)="p",#REF!,#REF!))),"")</f>
        <v/>
      </c>
      <c r="I2589" s="92" t="str">
        <f t="shared" si="411"/>
        <v/>
      </c>
      <c r="J2589" s="92" t="str">
        <f t="shared" si="412"/>
        <v/>
      </c>
      <c r="K2589" s="92" t="str">
        <f t="shared" si="413"/>
        <v/>
      </c>
      <c r="L2589" s="92" t="str">
        <f t="shared" si="414"/>
        <v/>
      </c>
      <c r="M2589" s="95" t="str">
        <f>IF(A2589&lt;&gt;"",IF(MID(C2589,1,1)="c",SigmaEpsConcrete(I2589,$AN$30:$AN$33,$AR$30:$AR$33,$AS$26,$AS$27,$AS$28,$AQ$20,$AU$19),""),"")</f>
        <v/>
      </c>
      <c r="N2589" s="95" t="str">
        <f>IF(A2589&lt;&gt;"",IF(MID(C2589,1,1)="r",SigmaEpsReinf(J2589,$AS$42:$AS$43,$AS$41,$AS$39,$AS$40,$AQ$38),""),"")</f>
        <v/>
      </c>
      <c r="Q2589" s="92" t="str">
        <f t="shared" si="416"/>
        <v/>
      </c>
      <c r="R2589" s="92" t="str">
        <f t="shared" si="417"/>
        <v/>
      </c>
      <c r="U2589" s="5"/>
      <c r="V2589" s="5"/>
      <c r="W2589" s="94" t="str">
        <f t="shared" si="415"/>
        <v/>
      </c>
      <c r="X2589" s="94" t="str">
        <f t="shared" si="418"/>
        <v/>
      </c>
      <c r="Y2589" s="5"/>
      <c r="BK2589" s="8"/>
      <c r="BL2589" s="5"/>
      <c r="BM2589" s="5"/>
      <c r="BN2589" s="5"/>
      <c r="BO2589" s="5"/>
      <c r="BP2589" s="1"/>
      <c r="BQ2589" s="1"/>
      <c r="BR2589" s="1"/>
      <c r="BS2589" s="1"/>
      <c r="BT2589" s="1"/>
      <c r="BU2589" s="4"/>
      <c r="BV2589" s="1"/>
      <c r="BW2589" s="3"/>
      <c r="BX2589" s="4"/>
      <c r="BY2589" s="5"/>
      <c r="BZ2589" s="5"/>
      <c r="CA2589" s="5"/>
      <c r="CB2589" s="5"/>
      <c r="CC2589" s="5"/>
      <c r="CD2589" s="43"/>
    </row>
    <row r="2590" spans="1:82" x14ac:dyDescent="0.25">
      <c r="A2590" s="8"/>
      <c r="B2590" s="5"/>
      <c r="C2590" s="5"/>
      <c r="D2590" s="5"/>
      <c r="E2590" s="5"/>
      <c r="F2590" s="94" t="str">
        <f t="shared" si="409"/>
        <v/>
      </c>
      <c r="G2590" s="94" t="str">
        <f t="shared" si="410"/>
        <v/>
      </c>
      <c r="H2590" s="127" t="str">
        <f>IF(A2590&lt;&gt;"",IF(MID(C2590,1,1)="c",$AS$26,IF(MID(C2590,1,1)="r",$AS$41,IF(MID(C2590,1,1)="p",#REF!,#REF!))),"")</f>
        <v/>
      </c>
      <c r="I2590" s="92" t="str">
        <f t="shared" si="411"/>
        <v/>
      </c>
      <c r="J2590" s="92" t="str">
        <f t="shared" si="412"/>
        <v/>
      </c>
      <c r="K2590" s="92" t="str">
        <f t="shared" si="413"/>
        <v/>
      </c>
      <c r="L2590" s="92" t="str">
        <f t="shared" si="414"/>
        <v/>
      </c>
      <c r="M2590" s="95" t="str">
        <f>IF(A2590&lt;&gt;"",IF(MID(C2590,1,1)="c",SigmaEpsConcrete(I2590,$AN$30:$AN$33,$AR$30:$AR$33,$AS$26,$AS$27,$AS$28,$AQ$20,$AU$19),""),"")</f>
        <v/>
      </c>
      <c r="N2590" s="95" t="str">
        <f>IF(A2590&lt;&gt;"",IF(MID(C2590,1,1)="r",SigmaEpsReinf(J2590,$AS$42:$AS$43,$AS$41,$AS$39,$AS$40,$AQ$38),""),"")</f>
        <v/>
      </c>
      <c r="Q2590" s="92" t="str">
        <f t="shared" si="416"/>
        <v/>
      </c>
      <c r="R2590" s="92" t="str">
        <f t="shared" si="417"/>
        <v/>
      </c>
      <c r="U2590" s="5"/>
      <c r="V2590" s="5"/>
      <c r="W2590" s="94" t="str">
        <f t="shared" si="415"/>
        <v/>
      </c>
      <c r="X2590" s="94" t="str">
        <f t="shared" si="418"/>
        <v/>
      </c>
      <c r="Y2590" s="5"/>
      <c r="BK2590" s="8"/>
      <c r="BL2590" s="5"/>
      <c r="BM2590" s="5"/>
      <c r="BN2590" s="5"/>
      <c r="BO2590" s="5"/>
      <c r="BP2590" s="1"/>
      <c r="BQ2590" s="1"/>
      <c r="BR2590" s="1"/>
      <c r="BS2590" s="1"/>
      <c r="BT2590" s="1"/>
      <c r="BU2590" s="4"/>
      <c r="BV2590" s="1"/>
      <c r="BW2590" s="3"/>
      <c r="BX2590" s="4"/>
      <c r="BY2590" s="5"/>
      <c r="BZ2590" s="5"/>
      <c r="CA2590" s="5"/>
      <c r="CB2590" s="5"/>
      <c r="CC2590" s="5"/>
      <c r="CD2590" s="43"/>
    </row>
    <row r="2591" spans="1:82" x14ac:dyDescent="0.25">
      <c r="A2591" s="8"/>
      <c r="B2591" s="5"/>
      <c r="C2591" s="5"/>
      <c r="D2591" s="5"/>
      <c r="E2591" s="5"/>
      <c r="F2591" s="94" t="str">
        <f t="shared" si="409"/>
        <v/>
      </c>
      <c r="G2591" s="94" t="str">
        <f t="shared" si="410"/>
        <v/>
      </c>
      <c r="H2591" s="127" t="str">
        <f>IF(A2591&lt;&gt;"",IF(MID(C2591,1,1)="c",$AS$26,IF(MID(C2591,1,1)="r",$AS$41,IF(MID(C2591,1,1)="p",#REF!,#REF!))),"")</f>
        <v/>
      </c>
      <c r="I2591" s="92" t="str">
        <f t="shared" si="411"/>
        <v/>
      </c>
      <c r="J2591" s="92" t="str">
        <f t="shared" si="412"/>
        <v/>
      </c>
      <c r="K2591" s="92" t="str">
        <f t="shared" si="413"/>
        <v/>
      </c>
      <c r="L2591" s="92" t="str">
        <f t="shared" si="414"/>
        <v/>
      </c>
      <c r="M2591" s="95" t="str">
        <f>IF(A2591&lt;&gt;"",IF(MID(C2591,1,1)="c",SigmaEpsConcrete(I2591,$AN$30:$AN$33,$AR$30:$AR$33,$AS$26,$AS$27,$AS$28,$AQ$20,$AU$19),""),"")</f>
        <v/>
      </c>
      <c r="N2591" s="95" t="str">
        <f>IF(A2591&lt;&gt;"",IF(MID(C2591,1,1)="r",SigmaEpsReinf(J2591,$AS$42:$AS$43,$AS$41,$AS$39,$AS$40,$AQ$38),""),"")</f>
        <v/>
      </c>
      <c r="Q2591" s="92" t="str">
        <f t="shared" si="416"/>
        <v/>
      </c>
      <c r="R2591" s="92" t="str">
        <f t="shared" si="417"/>
        <v/>
      </c>
      <c r="U2591" s="5"/>
      <c r="V2591" s="5"/>
      <c r="W2591" s="94" t="str">
        <f t="shared" si="415"/>
        <v/>
      </c>
      <c r="X2591" s="94" t="str">
        <f t="shared" si="418"/>
        <v/>
      </c>
      <c r="Y2591" s="5"/>
      <c r="BK2591" s="8"/>
      <c r="BL2591" s="5"/>
      <c r="BM2591" s="5"/>
      <c r="BN2591" s="5"/>
      <c r="BO2591" s="5"/>
      <c r="BP2591" s="1"/>
      <c r="BQ2591" s="1"/>
      <c r="BR2591" s="1"/>
      <c r="BS2591" s="1"/>
      <c r="BT2591" s="1"/>
      <c r="BU2591" s="4"/>
      <c r="BV2591" s="1"/>
      <c r="BW2591" s="3"/>
      <c r="BX2591" s="4"/>
      <c r="BY2591" s="5"/>
      <c r="BZ2591" s="5"/>
      <c r="CA2591" s="5"/>
      <c r="CB2591" s="5"/>
      <c r="CC2591" s="5"/>
      <c r="CD2591" s="43"/>
    </row>
    <row r="2592" spans="1:82" x14ac:dyDescent="0.25">
      <c r="A2592" s="8"/>
      <c r="B2592" s="5"/>
      <c r="C2592" s="5"/>
      <c r="D2592" s="5"/>
      <c r="E2592" s="5"/>
      <c r="F2592" s="94" t="str">
        <f t="shared" si="409"/>
        <v/>
      </c>
      <c r="G2592" s="94" t="str">
        <f t="shared" si="410"/>
        <v/>
      </c>
      <c r="H2592" s="127" t="str">
        <f>IF(A2592&lt;&gt;"",IF(MID(C2592,1,1)="c",$AS$26,IF(MID(C2592,1,1)="r",$AS$41,IF(MID(C2592,1,1)="p",#REF!,#REF!))),"")</f>
        <v/>
      </c>
      <c r="I2592" s="92" t="str">
        <f t="shared" si="411"/>
        <v/>
      </c>
      <c r="J2592" s="92" t="str">
        <f t="shared" si="412"/>
        <v/>
      </c>
      <c r="K2592" s="92" t="str">
        <f t="shared" si="413"/>
        <v/>
      </c>
      <c r="L2592" s="92" t="str">
        <f t="shared" si="414"/>
        <v/>
      </c>
      <c r="M2592" s="95" t="str">
        <f>IF(A2592&lt;&gt;"",IF(MID(C2592,1,1)="c",SigmaEpsConcrete(I2592,$AN$30:$AN$33,$AR$30:$AR$33,$AS$26,$AS$27,$AS$28,$AQ$20,$AU$19),""),"")</f>
        <v/>
      </c>
      <c r="N2592" s="95" t="str">
        <f>IF(A2592&lt;&gt;"",IF(MID(C2592,1,1)="r",SigmaEpsReinf(J2592,$AS$42:$AS$43,$AS$41,$AS$39,$AS$40,$AQ$38),""),"")</f>
        <v/>
      </c>
      <c r="Q2592" s="92" t="str">
        <f t="shared" si="416"/>
        <v/>
      </c>
      <c r="R2592" s="92" t="str">
        <f t="shared" si="417"/>
        <v/>
      </c>
      <c r="U2592" s="5"/>
      <c r="V2592" s="5"/>
      <c r="W2592" s="94" t="str">
        <f t="shared" si="415"/>
        <v/>
      </c>
      <c r="X2592" s="94" t="str">
        <f t="shared" si="418"/>
        <v/>
      </c>
      <c r="Y2592" s="5"/>
      <c r="BK2592" s="8"/>
      <c r="BL2592" s="5"/>
      <c r="BM2592" s="5"/>
      <c r="BN2592" s="5"/>
      <c r="BO2592" s="5"/>
      <c r="BP2592" s="1"/>
      <c r="BQ2592" s="1"/>
      <c r="BR2592" s="1"/>
      <c r="BS2592" s="1"/>
      <c r="BT2592" s="1"/>
      <c r="BU2592" s="4"/>
      <c r="BV2592" s="1"/>
      <c r="BW2592" s="3"/>
      <c r="BX2592" s="4"/>
      <c r="BY2592" s="5"/>
      <c r="BZ2592" s="5"/>
      <c r="CA2592" s="5"/>
      <c r="CB2592" s="5"/>
      <c r="CC2592" s="5"/>
      <c r="CD2592" s="43"/>
    </row>
    <row r="2593" spans="1:82" x14ac:dyDescent="0.25">
      <c r="A2593" s="8"/>
      <c r="B2593" s="5"/>
      <c r="C2593" s="5"/>
      <c r="D2593" s="5"/>
      <c r="E2593" s="5"/>
      <c r="F2593" s="94" t="str">
        <f t="shared" si="409"/>
        <v/>
      </c>
      <c r="G2593" s="94" t="str">
        <f t="shared" si="410"/>
        <v/>
      </c>
      <c r="H2593" s="127" t="str">
        <f>IF(A2593&lt;&gt;"",IF(MID(C2593,1,1)="c",$AS$26,IF(MID(C2593,1,1)="r",$AS$41,IF(MID(C2593,1,1)="p",#REF!,#REF!))),"")</f>
        <v/>
      </c>
      <c r="I2593" s="92" t="str">
        <f t="shared" si="411"/>
        <v/>
      </c>
      <c r="J2593" s="92" t="str">
        <f t="shared" si="412"/>
        <v/>
      </c>
      <c r="K2593" s="92" t="str">
        <f t="shared" si="413"/>
        <v/>
      </c>
      <c r="L2593" s="92" t="str">
        <f t="shared" si="414"/>
        <v/>
      </c>
      <c r="M2593" s="95" t="str">
        <f>IF(A2593&lt;&gt;"",IF(MID(C2593,1,1)="c",SigmaEpsConcrete(I2593,$AN$30:$AN$33,$AR$30:$AR$33,$AS$26,$AS$27,$AS$28,$AQ$20,$AU$19),""),"")</f>
        <v/>
      </c>
      <c r="N2593" s="95" t="str">
        <f>IF(A2593&lt;&gt;"",IF(MID(C2593,1,1)="r",SigmaEpsReinf(J2593,$AS$42:$AS$43,$AS$41,$AS$39,$AS$40,$AQ$38),""),"")</f>
        <v/>
      </c>
      <c r="Q2593" s="92" t="str">
        <f t="shared" si="416"/>
        <v/>
      </c>
      <c r="R2593" s="92" t="str">
        <f t="shared" si="417"/>
        <v/>
      </c>
      <c r="U2593" s="5"/>
      <c r="V2593" s="5"/>
      <c r="W2593" s="94" t="str">
        <f t="shared" si="415"/>
        <v/>
      </c>
      <c r="X2593" s="94" t="str">
        <f t="shared" si="418"/>
        <v/>
      </c>
      <c r="Y2593" s="5"/>
      <c r="BK2593" s="8"/>
      <c r="BL2593" s="5"/>
      <c r="BM2593" s="5"/>
      <c r="BN2593" s="5"/>
      <c r="BO2593" s="5"/>
      <c r="BP2593" s="1"/>
      <c r="BQ2593" s="1"/>
      <c r="BR2593" s="1"/>
      <c r="BS2593" s="1"/>
      <c r="BT2593" s="1"/>
      <c r="BU2593" s="4"/>
      <c r="BV2593" s="1"/>
      <c r="BW2593" s="3"/>
      <c r="BX2593" s="4"/>
      <c r="BY2593" s="5"/>
      <c r="BZ2593" s="5"/>
      <c r="CA2593" s="5"/>
      <c r="CB2593" s="5"/>
      <c r="CC2593" s="5"/>
      <c r="CD2593" s="43"/>
    </row>
    <row r="2594" spans="1:82" x14ac:dyDescent="0.25">
      <c r="A2594" s="8"/>
      <c r="B2594" s="5"/>
      <c r="C2594" s="5"/>
      <c r="D2594" s="5"/>
      <c r="E2594" s="5"/>
      <c r="F2594" s="94" t="str">
        <f t="shared" si="409"/>
        <v/>
      </c>
      <c r="G2594" s="94" t="str">
        <f t="shared" si="410"/>
        <v/>
      </c>
      <c r="H2594" s="127" t="str">
        <f>IF(A2594&lt;&gt;"",IF(MID(C2594,1,1)="c",$AS$26,IF(MID(C2594,1,1)="r",$AS$41,IF(MID(C2594,1,1)="p",#REF!,#REF!))),"")</f>
        <v/>
      </c>
      <c r="I2594" s="92" t="str">
        <f t="shared" si="411"/>
        <v/>
      </c>
      <c r="J2594" s="92" t="str">
        <f t="shared" si="412"/>
        <v/>
      </c>
      <c r="K2594" s="92" t="str">
        <f t="shared" si="413"/>
        <v/>
      </c>
      <c r="L2594" s="92" t="str">
        <f t="shared" si="414"/>
        <v/>
      </c>
      <c r="M2594" s="95" t="str">
        <f>IF(A2594&lt;&gt;"",IF(MID(C2594,1,1)="c",SigmaEpsConcrete(I2594,$AN$30:$AN$33,$AR$30:$AR$33,$AS$26,$AS$27,$AS$28,$AQ$20,$AU$19),""),"")</f>
        <v/>
      </c>
      <c r="N2594" s="95" t="str">
        <f>IF(A2594&lt;&gt;"",IF(MID(C2594,1,1)="r",SigmaEpsReinf(J2594,$AS$42:$AS$43,$AS$41,$AS$39,$AS$40,$AQ$38),""),"")</f>
        <v/>
      </c>
      <c r="Q2594" s="92" t="str">
        <f t="shared" si="416"/>
        <v/>
      </c>
      <c r="R2594" s="92" t="str">
        <f t="shared" si="417"/>
        <v/>
      </c>
      <c r="U2594" s="5"/>
      <c r="V2594" s="5"/>
      <c r="W2594" s="94" t="str">
        <f t="shared" si="415"/>
        <v/>
      </c>
      <c r="X2594" s="94" t="str">
        <f t="shared" si="418"/>
        <v/>
      </c>
      <c r="Y2594" s="5"/>
      <c r="BK2594" s="8"/>
      <c r="BL2594" s="5"/>
      <c r="BM2594" s="5"/>
      <c r="BN2594" s="5"/>
      <c r="BO2594" s="5"/>
      <c r="BP2594" s="1"/>
      <c r="BQ2594" s="1"/>
      <c r="BR2594" s="1"/>
      <c r="BS2594" s="1"/>
      <c r="BT2594" s="1"/>
      <c r="BU2594" s="4"/>
      <c r="BV2594" s="1"/>
      <c r="BW2594" s="3"/>
      <c r="BX2594" s="4"/>
      <c r="BY2594" s="5"/>
      <c r="BZ2594" s="5"/>
      <c r="CA2594" s="5"/>
      <c r="CB2594" s="5"/>
      <c r="CC2594" s="5"/>
      <c r="CD2594" s="43"/>
    </row>
    <row r="2595" spans="1:82" x14ac:dyDescent="0.25">
      <c r="A2595" s="8"/>
      <c r="B2595" s="5"/>
      <c r="C2595" s="5"/>
      <c r="D2595" s="5"/>
      <c r="E2595" s="5"/>
      <c r="F2595" s="94" t="str">
        <f t="shared" si="409"/>
        <v/>
      </c>
      <c r="G2595" s="94" t="str">
        <f t="shared" si="410"/>
        <v/>
      </c>
      <c r="H2595" s="127" t="str">
        <f>IF(A2595&lt;&gt;"",IF(MID(C2595,1,1)="c",$AS$26,IF(MID(C2595,1,1)="r",$AS$41,IF(MID(C2595,1,1)="p",#REF!,#REF!))),"")</f>
        <v/>
      </c>
      <c r="I2595" s="92" t="str">
        <f t="shared" si="411"/>
        <v/>
      </c>
      <c r="J2595" s="92" t="str">
        <f t="shared" si="412"/>
        <v/>
      </c>
      <c r="K2595" s="92" t="str">
        <f t="shared" si="413"/>
        <v/>
      </c>
      <c r="L2595" s="92" t="str">
        <f t="shared" si="414"/>
        <v/>
      </c>
      <c r="M2595" s="95" t="str">
        <f>IF(A2595&lt;&gt;"",IF(MID(C2595,1,1)="c",SigmaEpsConcrete(I2595,$AN$30:$AN$33,$AR$30:$AR$33,$AS$26,$AS$27,$AS$28,$AQ$20,$AU$19),""),"")</f>
        <v/>
      </c>
      <c r="N2595" s="95" t="str">
        <f>IF(A2595&lt;&gt;"",IF(MID(C2595,1,1)="r",SigmaEpsReinf(J2595,$AS$42:$AS$43,$AS$41,$AS$39,$AS$40,$AQ$38),""),"")</f>
        <v/>
      </c>
      <c r="Q2595" s="92" t="str">
        <f t="shared" si="416"/>
        <v/>
      </c>
      <c r="R2595" s="92" t="str">
        <f t="shared" si="417"/>
        <v/>
      </c>
      <c r="U2595" s="5"/>
      <c r="V2595" s="5"/>
      <c r="W2595" s="94" t="str">
        <f t="shared" si="415"/>
        <v/>
      </c>
      <c r="X2595" s="94" t="str">
        <f t="shared" si="418"/>
        <v/>
      </c>
      <c r="Y2595" s="5"/>
      <c r="BK2595" s="8"/>
      <c r="BL2595" s="5"/>
      <c r="BM2595" s="5"/>
      <c r="BN2595" s="5"/>
      <c r="BO2595" s="5"/>
      <c r="BP2595" s="1"/>
      <c r="BQ2595" s="1"/>
      <c r="BR2595" s="1"/>
      <c r="BS2595" s="1"/>
      <c r="BT2595" s="1"/>
      <c r="BU2595" s="4"/>
      <c r="BV2595" s="1"/>
      <c r="BW2595" s="3"/>
      <c r="BX2595" s="4"/>
      <c r="BY2595" s="5"/>
      <c r="BZ2595" s="5"/>
      <c r="CA2595" s="5"/>
      <c r="CB2595" s="5"/>
      <c r="CC2595" s="5"/>
      <c r="CD2595" s="43"/>
    </row>
    <row r="2596" spans="1:82" x14ac:dyDescent="0.25">
      <c r="A2596" s="8"/>
      <c r="B2596" s="5"/>
      <c r="C2596" s="5"/>
      <c r="D2596" s="5"/>
      <c r="E2596" s="5"/>
      <c r="F2596" s="94" t="str">
        <f t="shared" si="409"/>
        <v/>
      </c>
      <c r="G2596" s="94" t="str">
        <f t="shared" si="410"/>
        <v/>
      </c>
      <c r="H2596" s="127" t="str">
        <f>IF(A2596&lt;&gt;"",IF(MID(C2596,1,1)="c",$AS$26,IF(MID(C2596,1,1)="r",$AS$41,IF(MID(C2596,1,1)="p",#REF!,#REF!))),"")</f>
        <v/>
      </c>
      <c r="I2596" s="92" t="str">
        <f t="shared" si="411"/>
        <v/>
      </c>
      <c r="J2596" s="92" t="str">
        <f t="shared" si="412"/>
        <v/>
      </c>
      <c r="K2596" s="92" t="str">
        <f t="shared" si="413"/>
        <v/>
      </c>
      <c r="L2596" s="92" t="str">
        <f t="shared" si="414"/>
        <v/>
      </c>
      <c r="M2596" s="95" t="str">
        <f>IF(A2596&lt;&gt;"",IF(MID(C2596,1,1)="c",SigmaEpsConcrete(I2596,$AN$30:$AN$33,$AR$30:$AR$33,$AS$26,$AS$27,$AS$28,$AQ$20,$AU$19),""),"")</f>
        <v/>
      </c>
      <c r="N2596" s="95" t="str">
        <f>IF(A2596&lt;&gt;"",IF(MID(C2596,1,1)="r",SigmaEpsReinf(J2596,$AS$42:$AS$43,$AS$41,$AS$39,$AS$40,$AQ$38),""),"")</f>
        <v/>
      </c>
      <c r="Q2596" s="92" t="str">
        <f t="shared" si="416"/>
        <v/>
      </c>
      <c r="R2596" s="92" t="str">
        <f t="shared" si="417"/>
        <v/>
      </c>
      <c r="U2596" s="5"/>
      <c r="V2596" s="5"/>
      <c r="W2596" s="94" t="str">
        <f t="shared" si="415"/>
        <v/>
      </c>
      <c r="X2596" s="94" t="str">
        <f t="shared" si="418"/>
        <v/>
      </c>
      <c r="Y2596" s="5"/>
      <c r="BK2596" s="8"/>
      <c r="BL2596" s="5"/>
      <c r="BM2596" s="5"/>
      <c r="BN2596" s="5"/>
      <c r="BO2596" s="5"/>
      <c r="BP2596" s="1"/>
      <c r="BQ2596" s="1"/>
      <c r="BR2596" s="1"/>
      <c r="BS2596" s="1"/>
      <c r="BT2596" s="1"/>
      <c r="BU2596" s="4"/>
      <c r="BV2596" s="1"/>
      <c r="BW2596" s="3"/>
      <c r="BX2596" s="4"/>
      <c r="BY2596" s="5"/>
      <c r="BZ2596" s="5"/>
      <c r="CA2596" s="5"/>
      <c r="CB2596" s="5"/>
      <c r="CC2596" s="5"/>
      <c r="CD2596" s="43"/>
    </row>
    <row r="2597" spans="1:82" x14ac:dyDescent="0.25">
      <c r="A2597" s="8"/>
      <c r="B2597" s="5"/>
      <c r="C2597" s="5"/>
      <c r="D2597" s="5"/>
      <c r="E2597" s="5"/>
      <c r="F2597" s="94" t="str">
        <f t="shared" si="409"/>
        <v/>
      </c>
      <c r="G2597" s="94" t="str">
        <f t="shared" si="410"/>
        <v/>
      </c>
      <c r="H2597" s="127" t="str">
        <f>IF(A2597&lt;&gt;"",IF(MID(C2597,1,1)="c",$AS$26,IF(MID(C2597,1,1)="r",$AS$41,IF(MID(C2597,1,1)="p",#REF!,#REF!))),"")</f>
        <v/>
      </c>
      <c r="I2597" s="92" t="str">
        <f t="shared" si="411"/>
        <v/>
      </c>
      <c r="J2597" s="92" t="str">
        <f t="shared" si="412"/>
        <v/>
      </c>
      <c r="K2597" s="92" t="str">
        <f t="shared" si="413"/>
        <v/>
      </c>
      <c r="L2597" s="92" t="str">
        <f t="shared" si="414"/>
        <v/>
      </c>
      <c r="M2597" s="95" t="str">
        <f>IF(A2597&lt;&gt;"",IF(MID(C2597,1,1)="c",SigmaEpsConcrete(I2597,$AN$30:$AN$33,$AR$30:$AR$33,$AS$26,$AS$27,$AS$28,$AQ$20,$AU$19),""),"")</f>
        <v/>
      </c>
      <c r="N2597" s="95" t="str">
        <f>IF(A2597&lt;&gt;"",IF(MID(C2597,1,1)="r",SigmaEpsReinf(J2597,$AS$42:$AS$43,$AS$41,$AS$39,$AS$40,$AQ$38),""),"")</f>
        <v/>
      </c>
      <c r="Q2597" s="92" t="str">
        <f t="shared" si="416"/>
        <v/>
      </c>
      <c r="R2597" s="92" t="str">
        <f t="shared" si="417"/>
        <v/>
      </c>
      <c r="U2597" s="5"/>
      <c r="V2597" s="5"/>
      <c r="W2597" s="94" t="str">
        <f t="shared" si="415"/>
        <v/>
      </c>
      <c r="X2597" s="94" t="str">
        <f t="shared" si="418"/>
        <v/>
      </c>
      <c r="Y2597" s="5"/>
      <c r="BK2597" s="8"/>
      <c r="BL2597" s="5"/>
      <c r="BM2597" s="5"/>
      <c r="BN2597" s="5"/>
      <c r="BO2597" s="5"/>
      <c r="BP2597" s="1"/>
      <c r="BQ2597" s="1"/>
      <c r="BR2597" s="1"/>
      <c r="BS2597" s="1"/>
      <c r="BT2597" s="1"/>
      <c r="BU2597" s="4"/>
      <c r="BV2597" s="1"/>
      <c r="BW2597" s="3"/>
      <c r="BX2597" s="4"/>
      <c r="BY2597" s="5"/>
      <c r="BZ2597" s="5"/>
      <c r="CA2597" s="5"/>
      <c r="CB2597" s="5"/>
      <c r="CC2597" s="5"/>
      <c r="CD2597" s="43"/>
    </row>
    <row r="2598" spans="1:82" x14ac:dyDescent="0.25">
      <c r="A2598" s="8"/>
      <c r="B2598" s="5"/>
      <c r="C2598" s="5"/>
      <c r="D2598" s="5"/>
      <c r="E2598" s="5"/>
      <c r="F2598" s="94" t="str">
        <f t="shared" si="409"/>
        <v/>
      </c>
      <c r="G2598" s="94" t="str">
        <f t="shared" si="410"/>
        <v/>
      </c>
      <c r="H2598" s="127" t="str">
        <f>IF(A2598&lt;&gt;"",IF(MID(C2598,1,1)="c",$AS$26,IF(MID(C2598,1,1)="r",$AS$41,IF(MID(C2598,1,1)="p",#REF!,#REF!))),"")</f>
        <v/>
      </c>
      <c r="I2598" s="92" t="str">
        <f t="shared" si="411"/>
        <v/>
      </c>
      <c r="J2598" s="92" t="str">
        <f t="shared" si="412"/>
        <v/>
      </c>
      <c r="K2598" s="92" t="str">
        <f t="shared" si="413"/>
        <v/>
      </c>
      <c r="L2598" s="92" t="str">
        <f t="shared" si="414"/>
        <v/>
      </c>
      <c r="M2598" s="95" t="str">
        <f>IF(A2598&lt;&gt;"",IF(MID(C2598,1,1)="c",SigmaEpsConcrete(I2598,$AN$30:$AN$33,$AR$30:$AR$33,$AS$26,$AS$27,$AS$28,$AQ$20,$AU$19),""),"")</f>
        <v/>
      </c>
      <c r="N2598" s="95" t="str">
        <f>IF(A2598&lt;&gt;"",IF(MID(C2598,1,1)="r",SigmaEpsReinf(J2598,$AS$42:$AS$43,$AS$41,$AS$39,$AS$40,$AQ$38),""),"")</f>
        <v/>
      </c>
      <c r="Q2598" s="92" t="str">
        <f t="shared" si="416"/>
        <v/>
      </c>
      <c r="R2598" s="92" t="str">
        <f t="shared" si="417"/>
        <v/>
      </c>
      <c r="U2598" s="5"/>
      <c r="V2598" s="5"/>
      <c r="W2598" s="94" t="str">
        <f t="shared" si="415"/>
        <v/>
      </c>
      <c r="X2598" s="94" t="str">
        <f t="shared" si="418"/>
        <v/>
      </c>
      <c r="Y2598" s="5"/>
      <c r="BK2598" s="8"/>
      <c r="BL2598" s="5"/>
      <c r="BM2598" s="5"/>
      <c r="BN2598" s="5"/>
      <c r="BO2598" s="5"/>
      <c r="BP2598" s="1"/>
      <c r="BQ2598" s="1"/>
      <c r="BR2598" s="1"/>
      <c r="BS2598" s="1"/>
      <c r="BT2598" s="1"/>
      <c r="BU2598" s="4"/>
      <c r="BV2598" s="1"/>
      <c r="BW2598" s="3"/>
      <c r="BX2598" s="4"/>
      <c r="BY2598" s="5"/>
      <c r="BZ2598" s="5"/>
      <c r="CA2598" s="5"/>
      <c r="CB2598" s="5"/>
      <c r="CC2598" s="5"/>
      <c r="CD2598" s="43"/>
    </row>
    <row r="2599" spans="1:82" x14ac:dyDescent="0.25">
      <c r="A2599" s="8"/>
      <c r="B2599" s="5"/>
      <c r="C2599" s="5"/>
      <c r="D2599" s="5"/>
      <c r="E2599" s="5"/>
      <c r="F2599" s="94" t="str">
        <f t="shared" si="409"/>
        <v/>
      </c>
      <c r="G2599" s="94" t="str">
        <f t="shared" si="410"/>
        <v/>
      </c>
      <c r="H2599" s="127" t="str">
        <f>IF(A2599&lt;&gt;"",IF(MID(C2599,1,1)="c",$AS$26,IF(MID(C2599,1,1)="r",$AS$41,IF(MID(C2599,1,1)="p",#REF!,#REF!))),"")</f>
        <v/>
      </c>
      <c r="I2599" s="92" t="str">
        <f t="shared" si="411"/>
        <v/>
      </c>
      <c r="J2599" s="92" t="str">
        <f t="shared" si="412"/>
        <v/>
      </c>
      <c r="K2599" s="92" t="str">
        <f t="shared" si="413"/>
        <v/>
      </c>
      <c r="L2599" s="92" t="str">
        <f t="shared" si="414"/>
        <v/>
      </c>
      <c r="M2599" s="95" t="str">
        <f>IF(A2599&lt;&gt;"",IF(MID(C2599,1,1)="c",SigmaEpsConcrete(I2599,$AN$30:$AN$33,$AR$30:$AR$33,$AS$26,$AS$27,$AS$28,$AQ$20,$AU$19),""),"")</f>
        <v/>
      </c>
      <c r="N2599" s="95" t="str">
        <f>IF(A2599&lt;&gt;"",IF(MID(C2599,1,1)="r",SigmaEpsReinf(J2599,$AS$42:$AS$43,$AS$41,$AS$39,$AS$40,$AQ$38),""),"")</f>
        <v/>
      </c>
      <c r="Q2599" s="92" t="str">
        <f t="shared" si="416"/>
        <v/>
      </c>
      <c r="R2599" s="92" t="str">
        <f t="shared" si="417"/>
        <v/>
      </c>
      <c r="U2599" s="5"/>
      <c r="V2599" s="5"/>
      <c r="W2599" s="94" t="str">
        <f t="shared" si="415"/>
        <v/>
      </c>
      <c r="X2599" s="94" t="str">
        <f t="shared" si="418"/>
        <v/>
      </c>
      <c r="Y2599" s="5"/>
      <c r="BK2599" s="8"/>
      <c r="BL2599" s="5"/>
      <c r="BM2599" s="5"/>
      <c r="BN2599" s="5"/>
      <c r="BO2599" s="5"/>
      <c r="BP2599" s="1"/>
      <c r="BQ2599" s="1"/>
      <c r="BR2599" s="1"/>
      <c r="BS2599" s="1"/>
      <c r="BT2599" s="1"/>
      <c r="BU2599" s="4"/>
      <c r="BV2599" s="1"/>
      <c r="BW2599" s="3"/>
      <c r="BX2599" s="4"/>
      <c r="BY2599" s="5"/>
      <c r="BZ2599" s="5"/>
      <c r="CA2599" s="5"/>
      <c r="CB2599" s="5"/>
      <c r="CC2599" s="5"/>
      <c r="CD2599" s="43"/>
    </row>
    <row r="2600" spans="1:82" x14ac:dyDescent="0.25">
      <c r="A2600" s="8"/>
      <c r="B2600" s="5"/>
      <c r="C2600" s="5"/>
      <c r="D2600" s="5"/>
      <c r="E2600" s="5"/>
      <c r="F2600" s="94" t="str">
        <f t="shared" si="409"/>
        <v/>
      </c>
      <c r="G2600" s="94" t="str">
        <f t="shared" si="410"/>
        <v/>
      </c>
      <c r="H2600" s="127" t="str">
        <f>IF(A2600&lt;&gt;"",IF(MID(C2600,1,1)="c",$AS$26,IF(MID(C2600,1,1)="r",$AS$41,IF(MID(C2600,1,1)="p",#REF!,#REF!))),"")</f>
        <v/>
      </c>
      <c r="I2600" s="92" t="str">
        <f t="shared" si="411"/>
        <v/>
      </c>
      <c r="J2600" s="92" t="str">
        <f t="shared" si="412"/>
        <v/>
      </c>
      <c r="K2600" s="92" t="str">
        <f t="shared" si="413"/>
        <v/>
      </c>
      <c r="L2600" s="92" t="str">
        <f t="shared" si="414"/>
        <v/>
      </c>
      <c r="M2600" s="95" t="str">
        <f>IF(A2600&lt;&gt;"",IF(MID(C2600,1,1)="c",SigmaEpsConcrete(I2600,$AN$30:$AN$33,$AR$30:$AR$33,$AS$26,$AS$27,$AS$28,$AQ$20,$AU$19),""),"")</f>
        <v/>
      </c>
      <c r="N2600" s="95" t="str">
        <f>IF(A2600&lt;&gt;"",IF(MID(C2600,1,1)="r",SigmaEpsReinf(J2600,$AS$42:$AS$43,$AS$41,$AS$39,$AS$40,$AQ$38),""),"")</f>
        <v/>
      </c>
      <c r="Q2600" s="92" t="str">
        <f t="shared" si="416"/>
        <v/>
      </c>
      <c r="R2600" s="92" t="str">
        <f t="shared" si="417"/>
        <v/>
      </c>
      <c r="U2600" s="5"/>
      <c r="V2600" s="5"/>
      <c r="W2600" s="94" t="str">
        <f t="shared" si="415"/>
        <v/>
      </c>
      <c r="X2600" s="94" t="str">
        <f t="shared" si="418"/>
        <v/>
      </c>
      <c r="Y2600" s="5"/>
      <c r="BK2600" s="8"/>
      <c r="BL2600" s="5"/>
      <c r="BM2600" s="5"/>
      <c r="BN2600" s="5"/>
      <c r="BO2600" s="5"/>
      <c r="BP2600" s="1"/>
      <c r="BQ2600" s="1"/>
      <c r="BR2600" s="1"/>
      <c r="BS2600" s="1"/>
      <c r="BT2600" s="1"/>
      <c r="BU2600" s="4"/>
      <c r="BV2600" s="1"/>
      <c r="BW2600" s="3"/>
      <c r="BX2600" s="4"/>
      <c r="BY2600" s="5"/>
      <c r="BZ2600" s="5"/>
      <c r="CA2600" s="5"/>
      <c r="CB2600" s="5"/>
      <c r="CC2600" s="5"/>
      <c r="CD2600" s="43"/>
    </row>
    <row r="2601" spans="1:82" x14ac:dyDescent="0.25">
      <c r="A2601" s="8"/>
      <c r="B2601" s="5"/>
      <c r="C2601" s="5"/>
      <c r="D2601" s="5"/>
      <c r="E2601" s="5"/>
      <c r="F2601" s="94" t="str">
        <f t="shared" si="409"/>
        <v/>
      </c>
      <c r="G2601" s="94" t="str">
        <f t="shared" si="410"/>
        <v/>
      </c>
      <c r="H2601" s="127" t="str">
        <f>IF(A2601&lt;&gt;"",IF(MID(C2601,1,1)="c",$AS$26,IF(MID(C2601,1,1)="r",$AS$41,IF(MID(C2601,1,1)="p",#REF!,#REF!))),"")</f>
        <v/>
      </c>
      <c r="I2601" s="92" t="str">
        <f t="shared" si="411"/>
        <v/>
      </c>
      <c r="J2601" s="92" t="str">
        <f t="shared" si="412"/>
        <v/>
      </c>
      <c r="K2601" s="92" t="str">
        <f t="shared" si="413"/>
        <v/>
      </c>
      <c r="L2601" s="92" t="str">
        <f t="shared" si="414"/>
        <v/>
      </c>
      <c r="M2601" s="95" t="str">
        <f>IF(A2601&lt;&gt;"",IF(MID(C2601,1,1)="c",SigmaEpsConcrete(I2601,$AN$30:$AN$33,$AR$30:$AR$33,$AS$26,$AS$27,$AS$28,$AQ$20,$AU$19),""),"")</f>
        <v/>
      </c>
      <c r="N2601" s="95" t="str">
        <f>IF(A2601&lt;&gt;"",IF(MID(C2601,1,1)="r",SigmaEpsReinf(J2601,$AS$42:$AS$43,$AS$41,$AS$39,$AS$40,$AQ$38),""),"")</f>
        <v/>
      </c>
      <c r="Q2601" s="92" t="str">
        <f t="shared" si="416"/>
        <v/>
      </c>
      <c r="R2601" s="92" t="str">
        <f t="shared" si="417"/>
        <v/>
      </c>
      <c r="U2601" s="5"/>
      <c r="V2601" s="5"/>
      <c r="W2601" s="94" t="str">
        <f t="shared" si="415"/>
        <v/>
      </c>
      <c r="X2601" s="94" t="str">
        <f t="shared" si="418"/>
        <v/>
      </c>
      <c r="Y2601" s="5"/>
      <c r="BK2601" s="8"/>
      <c r="BL2601" s="5"/>
      <c r="BM2601" s="5"/>
      <c r="BN2601" s="5"/>
      <c r="BO2601" s="5"/>
      <c r="BP2601" s="1"/>
      <c r="BQ2601" s="1"/>
      <c r="BR2601" s="1"/>
      <c r="BS2601" s="1"/>
      <c r="BT2601" s="1"/>
      <c r="BU2601" s="4"/>
      <c r="BV2601" s="1"/>
      <c r="BW2601" s="3"/>
      <c r="BX2601" s="4"/>
      <c r="BY2601" s="5"/>
      <c r="BZ2601" s="5"/>
      <c r="CA2601" s="5"/>
      <c r="CB2601" s="5"/>
      <c r="CC2601" s="5"/>
      <c r="CD2601" s="43"/>
    </row>
    <row r="2602" spans="1:82" x14ac:dyDescent="0.25">
      <c r="A2602" s="8"/>
      <c r="B2602" s="5"/>
      <c r="C2602" s="5"/>
      <c r="D2602" s="5"/>
      <c r="E2602" s="5"/>
      <c r="F2602" s="94" t="str">
        <f t="shared" si="409"/>
        <v/>
      </c>
      <c r="G2602" s="94" t="str">
        <f t="shared" si="410"/>
        <v/>
      </c>
      <c r="H2602" s="127" t="str">
        <f>IF(A2602&lt;&gt;"",IF(MID(C2602,1,1)="c",$AS$26,IF(MID(C2602,1,1)="r",$AS$41,IF(MID(C2602,1,1)="p",#REF!,#REF!))),"")</f>
        <v/>
      </c>
      <c r="I2602" s="92" t="str">
        <f t="shared" si="411"/>
        <v/>
      </c>
      <c r="J2602" s="92" t="str">
        <f t="shared" si="412"/>
        <v/>
      </c>
      <c r="K2602" s="92" t="str">
        <f t="shared" si="413"/>
        <v/>
      </c>
      <c r="L2602" s="92" t="str">
        <f t="shared" si="414"/>
        <v/>
      </c>
      <c r="M2602" s="95" t="str">
        <f>IF(A2602&lt;&gt;"",IF(MID(C2602,1,1)="c",SigmaEpsConcrete(I2602,$AN$30:$AN$33,$AR$30:$AR$33,$AS$26,$AS$27,$AS$28,$AQ$20,$AU$19),""),"")</f>
        <v/>
      </c>
      <c r="N2602" s="95" t="str">
        <f>IF(A2602&lt;&gt;"",IF(MID(C2602,1,1)="r",SigmaEpsReinf(J2602,$AS$42:$AS$43,$AS$41,$AS$39,$AS$40,$AQ$38),""),"")</f>
        <v/>
      </c>
      <c r="Q2602" s="92" t="str">
        <f t="shared" si="416"/>
        <v/>
      </c>
      <c r="R2602" s="92" t="str">
        <f t="shared" si="417"/>
        <v/>
      </c>
      <c r="U2602" s="5"/>
      <c r="V2602" s="5"/>
      <c r="W2602" s="94" t="str">
        <f t="shared" si="415"/>
        <v/>
      </c>
      <c r="X2602" s="94" t="str">
        <f t="shared" si="418"/>
        <v/>
      </c>
      <c r="Y2602" s="5"/>
      <c r="BK2602" s="8"/>
      <c r="BL2602" s="5"/>
      <c r="BM2602" s="5"/>
      <c r="BN2602" s="5"/>
      <c r="BO2602" s="5"/>
      <c r="BP2602" s="1"/>
      <c r="BQ2602" s="1"/>
      <c r="BR2602" s="1"/>
      <c r="BS2602" s="1"/>
      <c r="BT2602" s="1"/>
      <c r="BU2602" s="4"/>
      <c r="BV2602" s="1"/>
      <c r="BW2602" s="3"/>
      <c r="BX2602" s="4"/>
      <c r="BY2602" s="5"/>
      <c r="BZ2602" s="5"/>
      <c r="CA2602" s="5"/>
      <c r="CB2602" s="5"/>
      <c r="CC2602" s="5"/>
      <c r="CD2602" s="43"/>
    </row>
    <row r="2603" spans="1:82" x14ac:dyDescent="0.25">
      <c r="A2603" s="8"/>
      <c r="B2603" s="5"/>
      <c r="C2603" s="5"/>
      <c r="D2603" s="5"/>
      <c r="E2603" s="5"/>
      <c r="F2603" s="94" t="str">
        <f t="shared" si="409"/>
        <v/>
      </c>
      <c r="G2603" s="94" t="str">
        <f t="shared" si="410"/>
        <v/>
      </c>
      <c r="H2603" s="127" t="str">
        <f>IF(A2603&lt;&gt;"",IF(MID(C2603,1,1)="c",$AS$26,IF(MID(C2603,1,1)="r",$AS$41,IF(MID(C2603,1,1)="p",#REF!,#REF!))),"")</f>
        <v/>
      </c>
      <c r="I2603" s="92" t="str">
        <f t="shared" si="411"/>
        <v/>
      </c>
      <c r="J2603" s="92" t="str">
        <f t="shared" si="412"/>
        <v/>
      </c>
      <c r="K2603" s="92" t="str">
        <f t="shared" si="413"/>
        <v/>
      </c>
      <c r="L2603" s="92" t="str">
        <f t="shared" si="414"/>
        <v/>
      </c>
      <c r="M2603" s="95" t="str">
        <f>IF(A2603&lt;&gt;"",IF(MID(C2603,1,1)="c",SigmaEpsConcrete(I2603,$AN$30:$AN$33,$AR$30:$AR$33,$AS$26,$AS$27,$AS$28,$AQ$20,$AU$19),""),"")</f>
        <v/>
      </c>
      <c r="N2603" s="95" t="str">
        <f>IF(A2603&lt;&gt;"",IF(MID(C2603,1,1)="r",SigmaEpsReinf(J2603,$AS$42:$AS$43,$AS$41,$AS$39,$AS$40,$AQ$38),""),"")</f>
        <v/>
      </c>
      <c r="Q2603" s="92" t="str">
        <f t="shared" si="416"/>
        <v/>
      </c>
      <c r="R2603" s="92" t="str">
        <f t="shared" si="417"/>
        <v/>
      </c>
      <c r="U2603" s="5"/>
      <c r="V2603" s="5"/>
      <c r="W2603" s="94" t="str">
        <f t="shared" si="415"/>
        <v/>
      </c>
      <c r="X2603" s="94" t="str">
        <f t="shared" si="418"/>
        <v/>
      </c>
      <c r="Y2603" s="5"/>
      <c r="BK2603" s="8"/>
      <c r="BL2603" s="5"/>
      <c r="BM2603" s="5"/>
      <c r="BN2603" s="5"/>
      <c r="BO2603" s="5"/>
      <c r="BP2603" s="1"/>
      <c r="BQ2603" s="1"/>
      <c r="BR2603" s="1"/>
      <c r="BS2603" s="1"/>
      <c r="BT2603" s="1"/>
      <c r="BU2603" s="4"/>
      <c r="BV2603" s="1"/>
      <c r="BW2603" s="3"/>
      <c r="BX2603" s="4"/>
      <c r="BY2603" s="5"/>
      <c r="BZ2603" s="5"/>
      <c r="CA2603" s="5"/>
      <c r="CB2603" s="5"/>
      <c r="CC2603" s="5"/>
      <c r="CD2603" s="43"/>
    </row>
    <row r="2604" spans="1:82" x14ac:dyDescent="0.25">
      <c r="A2604" s="8"/>
      <c r="B2604" s="5"/>
      <c r="C2604" s="5"/>
      <c r="D2604" s="5"/>
      <c r="E2604" s="5"/>
      <c r="F2604" s="94" t="str">
        <f t="shared" si="409"/>
        <v/>
      </c>
      <c r="G2604" s="94" t="str">
        <f t="shared" si="410"/>
        <v/>
      </c>
      <c r="H2604" s="127" t="str">
        <f>IF(A2604&lt;&gt;"",IF(MID(C2604,1,1)="c",$AS$26,IF(MID(C2604,1,1)="r",$AS$41,IF(MID(C2604,1,1)="p",#REF!,#REF!))),"")</f>
        <v/>
      </c>
      <c r="I2604" s="92" t="str">
        <f t="shared" si="411"/>
        <v/>
      </c>
      <c r="J2604" s="92" t="str">
        <f t="shared" si="412"/>
        <v/>
      </c>
      <c r="K2604" s="92" t="str">
        <f t="shared" si="413"/>
        <v/>
      </c>
      <c r="L2604" s="92" t="str">
        <f t="shared" si="414"/>
        <v/>
      </c>
      <c r="M2604" s="95" t="str">
        <f>IF(A2604&lt;&gt;"",IF(MID(C2604,1,1)="c",SigmaEpsConcrete(I2604,$AN$30:$AN$33,$AR$30:$AR$33,$AS$26,$AS$27,$AS$28,$AQ$20,$AU$19),""),"")</f>
        <v/>
      </c>
      <c r="N2604" s="95" t="str">
        <f>IF(A2604&lt;&gt;"",IF(MID(C2604,1,1)="r",SigmaEpsReinf(J2604,$AS$42:$AS$43,$AS$41,$AS$39,$AS$40,$AQ$38),""),"")</f>
        <v/>
      </c>
      <c r="Q2604" s="92" t="str">
        <f t="shared" si="416"/>
        <v/>
      </c>
      <c r="R2604" s="92" t="str">
        <f t="shared" si="417"/>
        <v/>
      </c>
      <c r="U2604" s="5"/>
      <c r="V2604" s="5"/>
      <c r="W2604" s="94" t="str">
        <f t="shared" si="415"/>
        <v/>
      </c>
      <c r="X2604" s="94" t="str">
        <f t="shared" si="418"/>
        <v/>
      </c>
      <c r="Y2604" s="5"/>
      <c r="BK2604" s="8"/>
      <c r="BL2604" s="5"/>
      <c r="BM2604" s="5"/>
      <c r="BN2604" s="5"/>
      <c r="BO2604" s="5"/>
      <c r="BP2604" s="1"/>
      <c r="BQ2604" s="1"/>
      <c r="BR2604" s="1"/>
      <c r="BS2604" s="1"/>
      <c r="BT2604" s="1"/>
      <c r="BU2604" s="4"/>
      <c r="BV2604" s="1"/>
      <c r="BW2604" s="3"/>
      <c r="BX2604" s="4"/>
      <c r="BY2604" s="5"/>
      <c r="BZ2604" s="5"/>
      <c r="CA2604" s="5"/>
      <c r="CB2604" s="5"/>
      <c r="CC2604" s="5"/>
      <c r="CD2604" s="43"/>
    </row>
    <row r="2605" spans="1:82" x14ac:dyDescent="0.25">
      <c r="A2605" s="8"/>
      <c r="B2605" s="5"/>
      <c r="C2605" s="5"/>
      <c r="D2605" s="5"/>
      <c r="E2605" s="5"/>
      <c r="F2605" s="94" t="str">
        <f t="shared" si="409"/>
        <v/>
      </c>
      <c r="G2605" s="94" t="str">
        <f t="shared" si="410"/>
        <v/>
      </c>
      <c r="H2605" s="127" t="str">
        <f>IF(A2605&lt;&gt;"",IF(MID(C2605,1,1)="c",$AS$26,IF(MID(C2605,1,1)="r",$AS$41,IF(MID(C2605,1,1)="p",#REF!,#REF!))),"")</f>
        <v/>
      </c>
      <c r="I2605" s="92" t="str">
        <f t="shared" si="411"/>
        <v/>
      </c>
      <c r="J2605" s="92" t="str">
        <f t="shared" si="412"/>
        <v/>
      </c>
      <c r="K2605" s="92" t="str">
        <f t="shared" si="413"/>
        <v/>
      </c>
      <c r="L2605" s="92" t="str">
        <f t="shared" si="414"/>
        <v/>
      </c>
      <c r="M2605" s="95" t="str">
        <f>IF(A2605&lt;&gt;"",IF(MID(C2605,1,1)="c",SigmaEpsConcrete(I2605,$AN$30:$AN$33,$AR$30:$AR$33,$AS$26,$AS$27,$AS$28,$AQ$20,$AU$19),""),"")</f>
        <v/>
      </c>
      <c r="N2605" s="95" t="str">
        <f>IF(A2605&lt;&gt;"",IF(MID(C2605,1,1)="r",SigmaEpsReinf(J2605,$AS$42:$AS$43,$AS$41,$AS$39,$AS$40,$AQ$38),""),"")</f>
        <v/>
      </c>
      <c r="Q2605" s="92" t="str">
        <f t="shared" si="416"/>
        <v/>
      </c>
      <c r="R2605" s="92" t="str">
        <f t="shared" si="417"/>
        <v/>
      </c>
      <c r="U2605" s="5"/>
      <c r="V2605" s="5"/>
      <c r="W2605" s="94" t="str">
        <f t="shared" si="415"/>
        <v/>
      </c>
      <c r="X2605" s="94" t="str">
        <f t="shared" si="418"/>
        <v/>
      </c>
      <c r="Y2605" s="5"/>
      <c r="BK2605" s="8"/>
      <c r="BL2605" s="5"/>
      <c r="BM2605" s="5"/>
      <c r="BN2605" s="5"/>
      <c r="BO2605" s="5"/>
      <c r="BP2605" s="1"/>
      <c r="BQ2605" s="1"/>
      <c r="BR2605" s="1"/>
      <c r="BS2605" s="1"/>
      <c r="BT2605" s="1"/>
      <c r="BU2605" s="4"/>
      <c r="BV2605" s="1"/>
      <c r="BW2605" s="3"/>
      <c r="BX2605" s="4"/>
      <c r="BY2605" s="5"/>
      <c r="BZ2605" s="5"/>
      <c r="CA2605" s="5"/>
      <c r="CB2605" s="5"/>
      <c r="CC2605" s="5"/>
      <c r="CD2605" s="43"/>
    </row>
    <row r="2606" spans="1:82" x14ac:dyDescent="0.25">
      <c r="A2606" s="8"/>
      <c r="B2606" s="5"/>
      <c r="C2606" s="5"/>
      <c r="D2606" s="5"/>
      <c r="E2606" s="5"/>
      <c r="F2606" s="94" t="str">
        <f t="shared" si="409"/>
        <v/>
      </c>
      <c r="G2606" s="94" t="str">
        <f t="shared" si="410"/>
        <v/>
      </c>
      <c r="H2606" s="127" t="str">
        <f>IF(A2606&lt;&gt;"",IF(MID(C2606,1,1)="c",$AS$26,IF(MID(C2606,1,1)="r",$AS$41,IF(MID(C2606,1,1)="p",#REF!,#REF!))),"")</f>
        <v/>
      </c>
      <c r="I2606" s="92" t="str">
        <f t="shared" si="411"/>
        <v/>
      </c>
      <c r="J2606" s="92" t="str">
        <f t="shared" si="412"/>
        <v/>
      </c>
      <c r="K2606" s="92" t="str">
        <f t="shared" si="413"/>
        <v/>
      </c>
      <c r="L2606" s="92" t="str">
        <f t="shared" si="414"/>
        <v/>
      </c>
      <c r="M2606" s="95" t="str">
        <f>IF(A2606&lt;&gt;"",IF(MID(C2606,1,1)="c",SigmaEpsConcrete(I2606,$AN$30:$AN$33,$AR$30:$AR$33,$AS$26,$AS$27,$AS$28,$AQ$20,$AU$19),""),"")</f>
        <v/>
      </c>
      <c r="N2606" s="95" t="str">
        <f>IF(A2606&lt;&gt;"",IF(MID(C2606,1,1)="r",SigmaEpsReinf(J2606,$AS$42:$AS$43,$AS$41,$AS$39,$AS$40,$AQ$38),""),"")</f>
        <v/>
      </c>
      <c r="Q2606" s="92" t="str">
        <f t="shared" si="416"/>
        <v/>
      </c>
      <c r="R2606" s="92" t="str">
        <f t="shared" si="417"/>
        <v/>
      </c>
      <c r="U2606" s="5"/>
      <c r="V2606" s="5"/>
      <c r="W2606" s="94" t="str">
        <f t="shared" si="415"/>
        <v/>
      </c>
      <c r="X2606" s="94" t="str">
        <f t="shared" si="418"/>
        <v/>
      </c>
      <c r="Y2606" s="5"/>
      <c r="BK2606" s="8"/>
      <c r="BL2606" s="5"/>
      <c r="BM2606" s="5"/>
      <c r="BN2606" s="5"/>
      <c r="BO2606" s="5"/>
      <c r="BP2606" s="1"/>
      <c r="BQ2606" s="1"/>
      <c r="BR2606" s="1"/>
      <c r="BS2606" s="1"/>
      <c r="BT2606" s="1"/>
      <c r="BU2606" s="4"/>
      <c r="BV2606" s="1"/>
      <c r="BW2606" s="3"/>
      <c r="BX2606" s="4"/>
      <c r="BY2606" s="5"/>
      <c r="BZ2606" s="5"/>
      <c r="CA2606" s="5"/>
      <c r="CB2606" s="5"/>
      <c r="CC2606" s="5"/>
      <c r="CD2606" s="43"/>
    </row>
    <row r="2607" spans="1:82" x14ac:dyDescent="0.25">
      <c r="A2607" s="8"/>
      <c r="B2607" s="5"/>
      <c r="C2607" s="5"/>
      <c r="D2607" s="5"/>
      <c r="E2607" s="5"/>
      <c r="F2607" s="94" t="str">
        <f t="shared" si="409"/>
        <v/>
      </c>
      <c r="G2607" s="94" t="str">
        <f t="shared" si="410"/>
        <v/>
      </c>
      <c r="H2607" s="127" t="str">
        <f>IF(A2607&lt;&gt;"",IF(MID(C2607,1,1)="c",$AS$26,IF(MID(C2607,1,1)="r",$AS$41,IF(MID(C2607,1,1)="p",#REF!,#REF!))),"")</f>
        <v/>
      </c>
      <c r="I2607" s="92" t="str">
        <f t="shared" si="411"/>
        <v/>
      </c>
      <c r="J2607" s="92" t="str">
        <f t="shared" si="412"/>
        <v/>
      </c>
      <c r="K2607" s="92" t="str">
        <f t="shared" si="413"/>
        <v/>
      </c>
      <c r="L2607" s="92" t="str">
        <f t="shared" si="414"/>
        <v/>
      </c>
      <c r="M2607" s="95" t="str">
        <f>IF(A2607&lt;&gt;"",IF(MID(C2607,1,1)="c",SigmaEpsConcrete(I2607,$AN$30:$AN$33,$AR$30:$AR$33,$AS$26,$AS$27,$AS$28,$AQ$20,$AU$19),""),"")</f>
        <v/>
      </c>
      <c r="N2607" s="95" t="str">
        <f>IF(A2607&lt;&gt;"",IF(MID(C2607,1,1)="r",SigmaEpsReinf(J2607,$AS$42:$AS$43,$AS$41,$AS$39,$AS$40,$AQ$38),""),"")</f>
        <v/>
      </c>
      <c r="Q2607" s="92" t="str">
        <f t="shared" si="416"/>
        <v/>
      </c>
      <c r="R2607" s="92" t="str">
        <f t="shared" si="417"/>
        <v/>
      </c>
      <c r="U2607" s="5"/>
      <c r="V2607" s="5"/>
      <c r="W2607" s="94" t="str">
        <f t="shared" si="415"/>
        <v/>
      </c>
      <c r="X2607" s="94" t="str">
        <f t="shared" si="418"/>
        <v/>
      </c>
      <c r="Y2607" s="5"/>
      <c r="BK2607" s="8"/>
      <c r="BL2607" s="5"/>
      <c r="BM2607" s="5"/>
      <c r="BN2607" s="5"/>
      <c r="BO2607" s="5"/>
      <c r="BP2607" s="1"/>
      <c r="BQ2607" s="1"/>
      <c r="BR2607" s="1"/>
      <c r="BS2607" s="1"/>
      <c r="BT2607" s="1"/>
      <c r="BU2607" s="4"/>
      <c r="BV2607" s="1"/>
      <c r="BW2607" s="3"/>
      <c r="BX2607" s="4"/>
      <c r="BY2607" s="5"/>
      <c r="BZ2607" s="5"/>
      <c r="CA2607" s="5"/>
      <c r="CB2607" s="5"/>
      <c r="CC2607" s="5"/>
      <c r="CD2607" s="43"/>
    </row>
    <row r="2608" spans="1:82" x14ac:dyDescent="0.25">
      <c r="A2608" s="8"/>
      <c r="B2608" s="5"/>
      <c r="C2608" s="5"/>
      <c r="D2608" s="5"/>
      <c r="E2608" s="5"/>
      <c r="F2608" s="94" t="str">
        <f t="shared" si="409"/>
        <v/>
      </c>
      <c r="G2608" s="94" t="str">
        <f t="shared" si="410"/>
        <v/>
      </c>
      <c r="H2608" s="127" t="str">
        <f>IF(A2608&lt;&gt;"",IF(MID(C2608,1,1)="c",$AS$26,IF(MID(C2608,1,1)="r",$AS$41,IF(MID(C2608,1,1)="p",#REF!,#REF!))),"")</f>
        <v/>
      </c>
      <c r="I2608" s="92" t="str">
        <f t="shared" si="411"/>
        <v/>
      </c>
      <c r="J2608" s="92" t="str">
        <f t="shared" si="412"/>
        <v/>
      </c>
      <c r="K2608" s="92" t="str">
        <f t="shared" si="413"/>
        <v/>
      </c>
      <c r="L2608" s="92" t="str">
        <f t="shared" si="414"/>
        <v/>
      </c>
      <c r="M2608" s="95" t="str">
        <f>IF(A2608&lt;&gt;"",IF(MID(C2608,1,1)="c",SigmaEpsConcrete(I2608,$AN$30:$AN$33,$AR$30:$AR$33,$AS$26,$AS$27,$AS$28,$AQ$20,$AU$19),""),"")</f>
        <v/>
      </c>
      <c r="N2608" s="95" t="str">
        <f>IF(A2608&lt;&gt;"",IF(MID(C2608,1,1)="r",SigmaEpsReinf(J2608,$AS$42:$AS$43,$AS$41,$AS$39,$AS$40,$AQ$38),""),"")</f>
        <v/>
      </c>
      <c r="Q2608" s="92" t="str">
        <f t="shared" si="416"/>
        <v/>
      </c>
      <c r="R2608" s="92" t="str">
        <f t="shared" si="417"/>
        <v/>
      </c>
      <c r="U2608" s="5"/>
      <c r="V2608" s="5"/>
      <c r="W2608" s="94" t="str">
        <f t="shared" si="415"/>
        <v/>
      </c>
      <c r="X2608" s="94" t="str">
        <f t="shared" si="418"/>
        <v/>
      </c>
      <c r="Y2608" s="5"/>
      <c r="BK2608" s="8"/>
      <c r="BL2608" s="5"/>
      <c r="BM2608" s="5"/>
      <c r="BN2608" s="5"/>
      <c r="BO2608" s="5"/>
      <c r="BP2608" s="1"/>
      <c r="BQ2608" s="1"/>
      <c r="BR2608" s="1"/>
      <c r="BS2608" s="1"/>
      <c r="BT2608" s="1"/>
      <c r="BU2608" s="4"/>
      <c r="BV2608" s="1"/>
      <c r="BW2608" s="3"/>
      <c r="BX2608" s="4"/>
      <c r="BY2608" s="5"/>
      <c r="BZ2608" s="5"/>
      <c r="CA2608" s="5"/>
      <c r="CB2608" s="5"/>
      <c r="CC2608" s="5"/>
      <c r="CD2608" s="43"/>
    </row>
    <row r="2609" spans="1:82" x14ac:dyDescent="0.25">
      <c r="A2609" s="8"/>
      <c r="B2609" s="5"/>
      <c r="C2609" s="5"/>
      <c r="D2609" s="5"/>
      <c r="E2609" s="5"/>
      <c r="F2609" s="94" t="str">
        <f t="shared" si="409"/>
        <v/>
      </c>
      <c r="G2609" s="94" t="str">
        <f t="shared" si="410"/>
        <v/>
      </c>
      <c r="H2609" s="127" t="str">
        <f>IF(A2609&lt;&gt;"",IF(MID(C2609,1,1)="c",$AS$26,IF(MID(C2609,1,1)="r",$AS$41,IF(MID(C2609,1,1)="p",#REF!,#REF!))),"")</f>
        <v/>
      </c>
      <c r="I2609" s="92" t="str">
        <f t="shared" si="411"/>
        <v/>
      </c>
      <c r="J2609" s="92" t="str">
        <f t="shared" si="412"/>
        <v/>
      </c>
      <c r="K2609" s="92" t="str">
        <f t="shared" si="413"/>
        <v/>
      </c>
      <c r="L2609" s="92" t="str">
        <f t="shared" si="414"/>
        <v/>
      </c>
      <c r="M2609" s="95" t="str">
        <f>IF(A2609&lt;&gt;"",IF(MID(C2609,1,1)="c",SigmaEpsConcrete(I2609,$AN$30:$AN$33,$AR$30:$AR$33,$AS$26,$AS$27,$AS$28,$AQ$20,$AU$19),""),"")</f>
        <v/>
      </c>
      <c r="N2609" s="95" t="str">
        <f>IF(A2609&lt;&gt;"",IF(MID(C2609,1,1)="r",SigmaEpsReinf(J2609,$AS$42:$AS$43,$AS$41,$AS$39,$AS$40,$AQ$38),""),"")</f>
        <v/>
      </c>
      <c r="Q2609" s="92" t="str">
        <f t="shared" si="416"/>
        <v/>
      </c>
      <c r="R2609" s="92" t="str">
        <f t="shared" si="417"/>
        <v/>
      </c>
      <c r="U2609" s="5"/>
      <c r="V2609" s="5"/>
      <c r="W2609" s="94" t="str">
        <f t="shared" si="415"/>
        <v/>
      </c>
      <c r="X2609" s="94" t="str">
        <f t="shared" si="418"/>
        <v/>
      </c>
      <c r="Y2609" s="5"/>
      <c r="BK2609" s="8"/>
      <c r="BL2609" s="5"/>
      <c r="BM2609" s="5"/>
      <c r="BN2609" s="5"/>
      <c r="BO2609" s="5"/>
      <c r="BP2609" s="1"/>
      <c r="BQ2609" s="1"/>
      <c r="BR2609" s="1"/>
      <c r="BS2609" s="1"/>
      <c r="BT2609" s="1"/>
      <c r="BU2609" s="4"/>
      <c r="BV2609" s="1"/>
      <c r="BW2609" s="3"/>
      <c r="BX2609" s="4"/>
      <c r="BY2609" s="5"/>
      <c r="BZ2609" s="5"/>
      <c r="CA2609" s="5"/>
      <c r="CB2609" s="5"/>
      <c r="CC2609" s="5"/>
      <c r="CD2609" s="43"/>
    </row>
    <row r="2610" spans="1:82" x14ac:dyDescent="0.25">
      <c r="A2610" s="8"/>
      <c r="B2610" s="5"/>
      <c r="C2610" s="5"/>
      <c r="D2610" s="5"/>
      <c r="E2610" s="5"/>
      <c r="F2610" s="94" t="str">
        <f t="shared" si="409"/>
        <v/>
      </c>
      <c r="G2610" s="94" t="str">
        <f t="shared" si="410"/>
        <v/>
      </c>
      <c r="H2610" s="127" t="str">
        <f>IF(A2610&lt;&gt;"",IF(MID(C2610,1,1)="c",$AS$26,IF(MID(C2610,1,1)="r",$AS$41,IF(MID(C2610,1,1)="p",#REF!,#REF!))),"")</f>
        <v/>
      </c>
      <c r="I2610" s="92" t="str">
        <f t="shared" si="411"/>
        <v/>
      </c>
      <c r="J2610" s="92" t="str">
        <f t="shared" si="412"/>
        <v/>
      </c>
      <c r="K2610" s="92" t="str">
        <f t="shared" si="413"/>
        <v/>
      </c>
      <c r="L2610" s="92" t="str">
        <f t="shared" si="414"/>
        <v/>
      </c>
      <c r="M2610" s="95" t="str">
        <f>IF(A2610&lt;&gt;"",IF(MID(C2610,1,1)="c",SigmaEpsConcrete(I2610,$AN$30:$AN$33,$AR$30:$AR$33,$AS$26,$AS$27,$AS$28,$AQ$20,$AU$19),""),"")</f>
        <v/>
      </c>
      <c r="N2610" s="95" t="str">
        <f>IF(A2610&lt;&gt;"",IF(MID(C2610,1,1)="r",SigmaEpsReinf(J2610,$AS$42:$AS$43,$AS$41,$AS$39,$AS$40,$AQ$38),""),"")</f>
        <v/>
      </c>
      <c r="Q2610" s="92" t="str">
        <f t="shared" si="416"/>
        <v/>
      </c>
      <c r="R2610" s="92" t="str">
        <f t="shared" si="417"/>
        <v/>
      </c>
      <c r="U2610" s="5"/>
      <c r="V2610" s="5"/>
      <c r="W2610" s="94" t="str">
        <f t="shared" si="415"/>
        <v/>
      </c>
      <c r="X2610" s="94" t="str">
        <f t="shared" si="418"/>
        <v/>
      </c>
      <c r="Y2610" s="5"/>
      <c r="BK2610" s="8"/>
      <c r="BL2610" s="5"/>
      <c r="BM2610" s="5"/>
      <c r="BN2610" s="5"/>
      <c r="BO2610" s="5"/>
      <c r="BP2610" s="1"/>
      <c r="BQ2610" s="1"/>
      <c r="BR2610" s="1"/>
      <c r="BS2610" s="1"/>
      <c r="BT2610" s="1"/>
      <c r="BU2610" s="4"/>
      <c r="BV2610" s="1"/>
      <c r="BW2610" s="3"/>
      <c r="BX2610" s="4"/>
      <c r="BY2610" s="5"/>
      <c r="BZ2610" s="5"/>
      <c r="CA2610" s="5"/>
      <c r="CB2610" s="5"/>
      <c r="CC2610" s="5"/>
      <c r="CD2610" s="43"/>
    </row>
    <row r="2611" spans="1:82" x14ac:dyDescent="0.25">
      <c r="A2611" s="8"/>
      <c r="B2611" s="5"/>
      <c r="C2611" s="5"/>
      <c r="D2611" s="5"/>
      <c r="E2611" s="5"/>
      <c r="F2611" s="94" t="str">
        <f t="shared" si="409"/>
        <v/>
      </c>
      <c r="G2611" s="94" t="str">
        <f t="shared" si="410"/>
        <v/>
      </c>
      <c r="H2611" s="127" t="str">
        <f>IF(A2611&lt;&gt;"",IF(MID(C2611,1,1)="c",$AS$26,IF(MID(C2611,1,1)="r",$AS$41,IF(MID(C2611,1,1)="p",#REF!,#REF!))),"")</f>
        <v/>
      </c>
      <c r="I2611" s="92" t="str">
        <f t="shared" si="411"/>
        <v/>
      </c>
      <c r="J2611" s="92" t="str">
        <f t="shared" si="412"/>
        <v/>
      </c>
      <c r="K2611" s="92" t="str">
        <f t="shared" si="413"/>
        <v/>
      </c>
      <c r="L2611" s="92" t="str">
        <f t="shared" si="414"/>
        <v/>
      </c>
      <c r="M2611" s="95" t="str">
        <f>IF(A2611&lt;&gt;"",IF(MID(C2611,1,1)="c",SigmaEpsConcrete(I2611,$AN$30:$AN$33,$AR$30:$AR$33,$AS$26,$AS$27,$AS$28,$AQ$20,$AU$19),""),"")</f>
        <v/>
      </c>
      <c r="N2611" s="95" t="str">
        <f>IF(A2611&lt;&gt;"",IF(MID(C2611,1,1)="r",SigmaEpsReinf(J2611,$AS$42:$AS$43,$AS$41,$AS$39,$AS$40,$AQ$38),""),"")</f>
        <v/>
      </c>
      <c r="Q2611" s="92" t="str">
        <f t="shared" si="416"/>
        <v/>
      </c>
      <c r="R2611" s="92" t="str">
        <f t="shared" si="417"/>
        <v/>
      </c>
      <c r="U2611" s="5"/>
      <c r="V2611" s="5"/>
      <c r="W2611" s="94" t="str">
        <f t="shared" si="415"/>
        <v/>
      </c>
      <c r="X2611" s="94" t="str">
        <f t="shared" si="418"/>
        <v/>
      </c>
      <c r="Y2611" s="5"/>
      <c r="BK2611" s="8"/>
      <c r="BL2611" s="5"/>
      <c r="BM2611" s="5"/>
      <c r="BN2611" s="5"/>
      <c r="BO2611" s="5"/>
      <c r="BP2611" s="1"/>
      <c r="BQ2611" s="1"/>
      <c r="BR2611" s="1"/>
      <c r="BS2611" s="1"/>
      <c r="BT2611" s="1"/>
      <c r="BU2611" s="4"/>
      <c r="BV2611" s="1"/>
      <c r="BW2611" s="3"/>
      <c r="BX2611" s="4"/>
      <c r="BY2611" s="5"/>
      <c r="BZ2611" s="5"/>
      <c r="CA2611" s="5"/>
      <c r="CB2611" s="5"/>
      <c r="CC2611" s="5"/>
      <c r="CD2611" s="43"/>
    </row>
    <row r="2612" spans="1:82" x14ac:dyDescent="0.25">
      <c r="A2612" s="8"/>
      <c r="B2612" s="5"/>
      <c r="C2612" s="5"/>
      <c r="D2612" s="5"/>
      <c r="E2612" s="5"/>
      <c r="F2612" s="94" t="str">
        <f t="shared" si="409"/>
        <v/>
      </c>
      <c r="G2612" s="94" t="str">
        <f t="shared" si="410"/>
        <v/>
      </c>
      <c r="H2612" s="127" t="str">
        <f>IF(A2612&lt;&gt;"",IF(MID(C2612,1,1)="c",$AS$26,IF(MID(C2612,1,1)="r",$AS$41,IF(MID(C2612,1,1)="p",#REF!,#REF!))),"")</f>
        <v/>
      </c>
      <c r="I2612" s="92" t="str">
        <f t="shared" si="411"/>
        <v/>
      </c>
      <c r="J2612" s="92" t="str">
        <f t="shared" si="412"/>
        <v/>
      </c>
      <c r="K2612" s="92" t="str">
        <f t="shared" si="413"/>
        <v/>
      </c>
      <c r="L2612" s="92" t="str">
        <f t="shared" si="414"/>
        <v/>
      </c>
      <c r="M2612" s="95" t="str">
        <f>IF(A2612&lt;&gt;"",IF(MID(C2612,1,1)="c",SigmaEpsConcrete(I2612,$AN$30:$AN$33,$AR$30:$AR$33,$AS$26,$AS$27,$AS$28,$AQ$20,$AU$19),""),"")</f>
        <v/>
      </c>
      <c r="N2612" s="95" t="str">
        <f>IF(A2612&lt;&gt;"",IF(MID(C2612,1,1)="r",SigmaEpsReinf(J2612,$AS$42:$AS$43,$AS$41,$AS$39,$AS$40,$AQ$38),""),"")</f>
        <v/>
      </c>
      <c r="Q2612" s="92" t="str">
        <f t="shared" si="416"/>
        <v/>
      </c>
      <c r="R2612" s="92" t="str">
        <f t="shared" si="417"/>
        <v/>
      </c>
      <c r="U2612" s="5"/>
      <c r="V2612" s="5"/>
      <c r="W2612" s="94" t="str">
        <f t="shared" si="415"/>
        <v/>
      </c>
      <c r="X2612" s="94" t="str">
        <f t="shared" si="418"/>
        <v/>
      </c>
      <c r="Y2612" s="5"/>
      <c r="BK2612" s="8"/>
      <c r="BL2612" s="5"/>
      <c r="BM2612" s="5"/>
      <c r="BN2612" s="5"/>
      <c r="BO2612" s="5"/>
      <c r="BP2612" s="1"/>
      <c r="BQ2612" s="1"/>
      <c r="BR2612" s="1"/>
      <c r="BS2612" s="1"/>
      <c r="BT2612" s="1"/>
      <c r="BU2612" s="4"/>
      <c r="BV2612" s="1"/>
      <c r="BW2612" s="3"/>
      <c r="BX2612" s="4"/>
      <c r="BY2612" s="5"/>
      <c r="BZ2612" s="5"/>
      <c r="CA2612" s="5"/>
      <c r="CB2612" s="5"/>
      <c r="CC2612" s="5"/>
      <c r="CD2612" s="43"/>
    </row>
    <row r="2613" spans="1:82" x14ac:dyDescent="0.25">
      <c r="A2613" s="8"/>
      <c r="B2613" s="5"/>
      <c r="C2613" s="5"/>
      <c r="D2613" s="5"/>
      <c r="E2613" s="5"/>
      <c r="F2613" s="94" t="str">
        <f t="shared" si="409"/>
        <v/>
      </c>
      <c r="G2613" s="94" t="str">
        <f t="shared" si="410"/>
        <v/>
      </c>
      <c r="H2613" s="127" t="str">
        <f>IF(A2613&lt;&gt;"",IF(MID(C2613,1,1)="c",$AS$26,IF(MID(C2613,1,1)="r",$AS$41,IF(MID(C2613,1,1)="p",#REF!,#REF!))),"")</f>
        <v/>
      </c>
      <c r="I2613" s="92" t="str">
        <f t="shared" si="411"/>
        <v/>
      </c>
      <c r="J2613" s="92" t="str">
        <f t="shared" si="412"/>
        <v/>
      </c>
      <c r="K2613" s="92" t="str">
        <f t="shared" si="413"/>
        <v/>
      </c>
      <c r="L2613" s="92" t="str">
        <f t="shared" si="414"/>
        <v/>
      </c>
      <c r="M2613" s="95" t="str">
        <f>IF(A2613&lt;&gt;"",IF(MID(C2613,1,1)="c",SigmaEpsConcrete(I2613,$AN$30:$AN$33,$AR$30:$AR$33,$AS$26,$AS$27,$AS$28,$AQ$20,$AU$19),""),"")</f>
        <v/>
      </c>
      <c r="N2613" s="95" t="str">
        <f>IF(A2613&lt;&gt;"",IF(MID(C2613,1,1)="r",SigmaEpsReinf(J2613,$AS$42:$AS$43,$AS$41,$AS$39,$AS$40,$AQ$38),""),"")</f>
        <v/>
      </c>
      <c r="Q2613" s="92" t="str">
        <f t="shared" si="416"/>
        <v/>
      </c>
      <c r="R2613" s="92" t="str">
        <f t="shared" si="417"/>
        <v/>
      </c>
      <c r="U2613" s="5"/>
      <c r="V2613" s="5"/>
      <c r="W2613" s="94" t="str">
        <f t="shared" si="415"/>
        <v/>
      </c>
      <c r="X2613" s="94" t="str">
        <f t="shared" si="418"/>
        <v/>
      </c>
      <c r="Y2613" s="5"/>
      <c r="BK2613" s="8"/>
      <c r="BL2613" s="5"/>
      <c r="BM2613" s="5"/>
      <c r="BN2613" s="5"/>
      <c r="BO2613" s="5"/>
      <c r="BP2613" s="1"/>
      <c r="BQ2613" s="1"/>
      <c r="BR2613" s="1"/>
      <c r="BS2613" s="1"/>
      <c r="BT2613" s="1"/>
      <c r="BU2613" s="4"/>
      <c r="BV2613" s="1"/>
      <c r="BW2613" s="3"/>
      <c r="BX2613" s="4"/>
      <c r="BY2613" s="5"/>
      <c r="BZ2613" s="5"/>
      <c r="CA2613" s="5"/>
      <c r="CB2613" s="5"/>
      <c r="CC2613" s="5"/>
      <c r="CD2613" s="43"/>
    </row>
    <row r="2614" spans="1:82" x14ac:dyDescent="0.25">
      <c r="A2614" s="8"/>
      <c r="B2614" s="5"/>
      <c r="C2614" s="5"/>
      <c r="D2614" s="5"/>
      <c r="E2614" s="5"/>
      <c r="F2614" s="94" t="str">
        <f t="shared" si="409"/>
        <v/>
      </c>
      <c r="G2614" s="94" t="str">
        <f t="shared" si="410"/>
        <v/>
      </c>
      <c r="H2614" s="127" t="str">
        <f>IF(A2614&lt;&gt;"",IF(MID(C2614,1,1)="c",$AS$26,IF(MID(C2614,1,1)="r",$AS$41,IF(MID(C2614,1,1)="p",#REF!,#REF!))),"")</f>
        <v/>
      </c>
      <c r="I2614" s="92" t="str">
        <f t="shared" si="411"/>
        <v/>
      </c>
      <c r="J2614" s="92" t="str">
        <f t="shared" si="412"/>
        <v/>
      </c>
      <c r="K2614" s="92" t="str">
        <f t="shared" si="413"/>
        <v/>
      </c>
      <c r="L2614" s="92" t="str">
        <f t="shared" si="414"/>
        <v/>
      </c>
      <c r="M2614" s="95" t="str">
        <f>IF(A2614&lt;&gt;"",IF(MID(C2614,1,1)="c",SigmaEpsConcrete(I2614,$AN$30:$AN$33,$AR$30:$AR$33,$AS$26,$AS$27,$AS$28,$AQ$20,$AU$19),""),"")</f>
        <v/>
      </c>
      <c r="N2614" s="95" t="str">
        <f>IF(A2614&lt;&gt;"",IF(MID(C2614,1,1)="r",SigmaEpsReinf(J2614,$AS$42:$AS$43,$AS$41,$AS$39,$AS$40,$AQ$38),""),"")</f>
        <v/>
      </c>
      <c r="Q2614" s="92" t="str">
        <f t="shared" si="416"/>
        <v/>
      </c>
      <c r="R2614" s="92" t="str">
        <f t="shared" si="417"/>
        <v/>
      </c>
      <c r="U2614" s="5"/>
      <c r="V2614" s="5"/>
      <c r="W2614" s="94" t="str">
        <f t="shared" si="415"/>
        <v/>
      </c>
      <c r="X2614" s="94" t="str">
        <f t="shared" si="418"/>
        <v/>
      </c>
      <c r="Y2614" s="5"/>
      <c r="BK2614" s="8"/>
      <c r="BL2614" s="5"/>
      <c r="BM2614" s="5"/>
      <c r="BN2614" s="5"/>
      <c r="BO2614" s="5"/>
      <c r="BP2614" s="1"/>
      <c r="BQ2614" s="1"/>
      <c r="BR2614" s="1"/>
      <c r="BS2614" s="1"/>
      <c r="BT2614" s="1"/>
      <c r="BU2614" s="4"/>
      <c r="BV2614" s="1"/>
      <c r="BW2614" s="3"/>
      <c r="BX2614" s="4"/>
      <c r="BY2614" s="5"/>
      <c r="BZ2614" s="5"/>
      <c r="CA2614" s="5"/>
      <c r="CB2614" s="5"/>
      <c r="CC2614" s="5"/>
      <c r="CD2614" s="43"/>
    </row>
    <row r="2615" spans="1:82" x14ac:dyDescent="0.25">
      <c r="A2615" s="8"/>
      <c r="B2615" s="5"/>
      <c r="C2615" s="5"/>
      <c r="D2615" s="5"/>
      <c r="E2615" s="5"/>
      <c r="F2615" s="94" t="str">
        <f t="shared" si="409"/>
        <v/>
      </c>
      <c r="G2615" s="94" t="str">
        <f t="shared" si="410"/>
        <v/>
      </c>
      <c r="H2615" s="127" t="str">
        <f>IF(A2615&lt;&gt;"",IF(MID(C2615,1,1)="c",$AS$26,IF(MID(C2615,1,1)="r",$AS$41,IF(MID(C2615,1,1)="p",#REF!,#REF!))),"")</f>
        <v/>
      </c>
      <c r="I2615" s="92" t="str">
        <f t="shared" si="411"/>
        <v/>
      </c>
      <c r="J2615" s="92" t="str">
        <f t="shared" si="412"/>
        <v/>
      </c>
      <c r="K2615" s="92" t="str">
        <f t="shared" si="413"/>
        <v/>
      </c>
      <c r="L2615" s="92" t="str">
        <f t="shared" si="414"/>
        <v/>
      </c>
      <c r="M2615" s="95" t="str">
        <f>IF(A2615&lt;&gt;"",IF(MID(C2615,1,1)="c",SigmaEpsConcrete(I2615,$AN$30:$AN$33,$AR$30:$AR$33,$AS$26,$AS$27,$AS$28,$AQ$20,$AU$19),""),"")</f>
        <v/>
      </c>
      <c r="N2615" s="95" t="str">
        <f>IF(A2615&lt;&gt;"",IF(MID(C2615,1,1)="r",SigmaEpsReinf(J2615,$AS$42:$AS$43,$AS$41,$AS$39,$AS$40,$AQ$38),""),"")</f>
        <v/>
      </c>
      <c r="Q2615" s="92" t="str">
        <f t="shared" si="416"/>
        <v/>
      </c>
      <c r="R2615" s="92" t="str">
        <f t="shared" si="417"/>
        <v/>
      </c>
      <c r="U2615" s="5"/>
      <c r="V2615" s="5"/>
      <c r="W2615" s="94" t="str">
        <f t="shared" si="415"/>
        <v/>
      </c>
      <c r="X2615" s="94" t="str">
        <f t="shared" si="418"/>
        <v/>
      </c>
      <c r="Y2615" s="5"/>
      <c r="BK2615" s="8"/>
      <c r="BL2615" s="5"/>
      <c r="BM2615" s="5"/>
      <c r="BN2615" s="5"/>
      <c r="BO2615" s="5"/>
      <c r="BP2615" s="1"/>
      <c r="BQ2615" s="1"/>
      <c r="BR2615" s="1"/>
      <c r="BS2615" s="1"/>
      <c r="BT2615" s="1"/>
      <c r="BU2615" s="4"/>
      <c r="BV2615" s="1"/>
      <c r="BW2615" s="3"/>
      <c r="BX2615" s="4"/>
      <c r="BY2615" s="5"/>
      <c r="BZ2615" s="5"/>
      <c r="CA2615" s="5"/>
      <c r="CB2615" s="5"/>
      <c r="CC2615" s="5"/>
      <c r="CD2615" s="43"/>
    </row>
    <row r="2616" spans="1:82" x14ac:dyDescent="0.25">
      <c r="A2616" s="8"/>
      <c r="B2616" s="5"/>
      <c r="C2616" s="5"/>
      <c r="D2616" s="5"/>
      <c r="E2616" s="5"/>
      <c r="F2616" s="94" t="str">
        <f t="shared" si="409"/>
        <v/>
      </c>
      <c r="G2616" s="94" t="str">
        <f t="shared" si="410"/>
        <v/>
      </c>
      <c r="H2616" s="127" t="str">
        <f>IF(A2616&lt;&gt;"",IF(MID(C2616,1,1)="c",$AS$26,IF(MID(C2616,1,1)="r",$AS$41,IF(MID(C2616,1,1)="p",#REF!,#REF!))),"")</f>
        <v/>
      </c>
      <c r="I2616" s="92" t="str">
        <f t="shared" si="411"/>
        <v/>
      </c>
      <c r="J2616" s="92" t="str">
        <f t="shared" si="412"/>
        <v/>
      </c>
      <c r="K2616" s="92" t="str">
        <f t="shared" si="413"/>
        <v/>
      </c>
      <c r="L2616" s="92" t="str">
        <f t="shared" si="414"/>
        <v/>
      </c>
      <c r="M2616" s="95" t="str">
        <f>IF(A2616&lt;&gt;"",IF(MID(C2616,1,1)="c",SigmaEpsConcrete(I2616,$AN$30:$AN$33,$AR$30:$AR$33,$AS$26,$AS$27,$AS$28,$AQ$20,$AU$19),""),"")</f>
        <v/>
      </c>
      <c r="N2616" s="95" t="str">
        <f>IF(A2616&lt;&gt;"",IF(MID(C2616,1,1)="r",SigmaEpsReinf(J2616,$AS$42:$AS$43,$AS$41,$AS$39,$AS$40,$AQ$38),""),"")</f>
        <v/>
      </c>
      <c r="Q2616" s="92" t="str">
        <f t="shared" si="416"/>
        <v/>
      </c>
      <c r="R2616" s="92" t="str">
        <f t="shared" si="417"/>
        <v/>
      </c>
      <c r="U2616" s="5"/>
      <c r="V2616" s="5"/>
      <c r="W2616" s="94" t="str">
        <f t="shared" si="415"/>
        <v/>
      </c>
      <c r="X2616" s="94" t="str">
        <f t="shared" si="418"/>
        <v/>
      </c>
      <c r="Y2616" s="5"/>
      <c r="BK2616" s="8"/>
      <c r="BL2616" s="5"/>
      <c r="BM2616" s="5"/>
      <c r="BN2616" s="5"/>
      <c r="BO2616" s="5"/>
      <c r="BP2616" s="1"/>
      <c r="BQ2616" s="1"/>
      <c r="BR2616" s="1"/>
      <c r="BS2616" s="1"/>
      <c r="BT2616" s="1"/>
      <c r="BU2616" s="4"/>
      <c r="BV2616" s="1"/>
      <c r="BW2616" s="3"/>
      <c r="BX2616" s="4"/>
      <c r="BY2616" s="5"/>
      <c r="BZ2616" s="5"/>
      <c r="CA2616" s="5"/>
      <c r="CB2616" s="5"/>
      <c r="CC2616" s="5"/>
      <c r="CD2616" s="43"/>
    </row>
    <row r="2617" spans="1:82" x14ac:dyDescent="0.25">
      <c r="A2617" s="8"/>
      <c r="B2617" s="5"/>
      <c r="C2617" s="5"/>
      <c r="D2617" s="5"/>
      <c r="E2617" s="5"/>
      <c r="F2617" s="94" t="str">
        <f t="shared" si="409"/>
        <v/>
      </c>
      <c r="G2617" s="94" t="str">
        <f t="shared" si="410"/>
        <v/>
      </c>
      <c r="H2617" s="127" t="str">
        <f>IF(A2617&lt;&gt;"",IF(MID(C2617,1,1)="c",$AS$26,IF(MID(C2617,1,1)="r",$AS$41,IF(MID(C2617,1,1)="p",#REF!,#REF!))),"")</f>
        <v/>
      </c>
      <c r="I2617" s="92" t="str">
        <f t="shared" si="411"/>
        <v/>
      </c>
      <c r="J2617" s="92" t="str">
        <f t="shared" si="412"/>
        <v/>
      </c>
      <c r="K2617" s="92" t="str">
        <f t="shared" si="413"/>
        <v/>
      </c>
      <c r="L2617" s="92" t="str">
        <f t="shared" si="414"/>
        <v/>
      </c>
      <c r="M2617" s="95" t="str">
        <f>IF(A2617&lt;&gt;"",IF(MID(C2617,1,1)="c",SigmaEpsConcrete(I2617,$AN$30:$AN$33,$AR$30:$AR$33,$AS$26,$AS$27,$AS$28,$AQ$20,$AU$19),""),"")</f>
        <v/>
      </c>
      <c r="N2617" s="95" t="str">
        <f>IF(A2617&lt;&gt;"",IF(MID(C2617,1,1)="r",SigmaEpsReinf(J2617,$AS$42:$AS$43,$AS$41,$AS$39,$AS$40,$AQ$38),""),"")</f>
        <v/>
      </c>
      <c r="Q2617" s="92" t="str">
        <f t="shared" si="416"/>
        <v/>
      </c>
      <c r="R2617" s="92" t="str">
        <f t="shared" si="417"/>
        <v/>
      </c>
      <c r="U2617" s="5"/>
      <c r="V2617" s="5"/>
      <c r="W2617" s="94" t="str">
        <f t="shared" si="415"/>
        <v/>
      </c>
      <c r="X2617" s="94" t="str">
        <f t="shared" si="418"/>
        <v/>
      </c>
      <c r="Y2617" s="5"/>
      <c r="BK2617" s="8"/>
      <c r="BL2617" s="5"/>
      <c r="BM2617" s="5"/>
      <c r="BN2617" s="5"/>
      <c r="BO2617" s="5"/>
      <c r="BP2617" s="1"/>
      <c r="BQ2617" s="1"/>
      <c r="BR2617" s="1"/>
      <c r="BS2617" s="1"/>
      <c r="BT2617" s="1"/>
      <c r="BU2617" s="4"/>
      <c r="BV2617" s="1"/>
      <c r="BW2617" s="3"/>
      <c r="BX2617" s="4"/>
      <c r="BY2617" s="5"/>
      <c r="BZ2617" s="5"/>
      <c r="CA2617" s="5"/>
      <c r="CB2617" s="5"/>
      <c r="CC2617" s="5"/>
      <c r="CD2617" s="43"/>
    </row>
    <row r="2618" spans="1:82" x14ac:dyDescent="0.25">
      <c r="A2618" s="8"/>
      <c r="B2618" s="5"/>
      <c r="C2618" s="5"/>
      <c r="D2618" s="5"/>
      <c r="E2618" s="5"/>
      <c r="F2618" s="94" t="str">
        <f t="shared" si="409"/>
        <v/>
      </c>
      <c r="G2618" s="94" t="str">
        <f t="shared" si="410"/>
        <v/>
      </c>
      <c r="H2618" s="127" t="str">
        <f>IF(A2618&lt;&gt;"",IF(MID(C2618,1,1)="c",$AS$26,IF(MID(C2618,1,1)="r",$AS$41,IF(MID(C2618,1,1)="p",#REF!,#REF!))),"")</f>
        <v/>
      </c>
      <c r="I2618" s="92" t="str">
        <f t="shared" si="411"/>
        <v/>
      </c>
      <c r="J2618" s="92" t="str">
        <f t="shared" si="412"/>
        <v/>
      </c>
      <c r="K2618" s="92" t="str">
        <f t="shared" si="413"/>
        <v/>
      </c>
      <c r="L2618" s="92" t="str">
        <f t="shared" si="414"/>
        <v/>
      </c>
      <c r="M2618" s="95" t="str">
        <f>IF(A2618&lt;&gt;"",IF(MID(C2618,1,1)="c",SigmaEpsConcrete(I2618,$AN$30:$AN$33,$AR$30:$AR$33,$AS$26,$AS$27,$AS$28,$AQ$20,$AU$19),""),"")</f>
        <v/>
      </c>
      <c r="N2618" s="95" t="str">
        <f>IF(A2618&lt;&gt;"",IF(MID(C2618,1,1)="r",SigmaEpsReinf(J2618,$AS$42:$AS$43,$AS$41,$AS$39,$AS$40,$AQ$38),""),"")</f>
        <v/>
      </c>
      <c r="Q2618" s="92" t="str">
        <f t="shared" si="416"/>
        <v/>
      </c>
      <c r="R2618" s="92" t="str">
        <f t="shared" si="417"/>
        <v/>
      </c>
      <c r="U2618" s="5"/>
      <c r="V2618" s="5"/>
      <c r="W2618" s="94" t="str">
        <f t="shared" si="415"/>
        <v/>
      </c>
      <c r="X2618" s="94" t="str">
        <f t="shared" si="418"/>
        <v/>
      </c>
      <c r="Y2618" s="5"/>
      <c r="BK2618" s="8"/>
      <c r="BL2618" s="5"/>
      <c r="BM2618" s="5"/>
      <c r="BN2618" s="5"/>
      <c r="BO2618" s="5"/>
      <c r="BP2618" s="1"/>
      <c r="BQ2618" s="1"/>
      <c r="BR2618" s="1"/>
      <c r="BS2618" s="1"/>
      <c r="BT2618" s="1"/>
      <c r="BU2618" s="4"/>
      <c r="BV2618" s="1"/>
      <c r="BW2618" s="3"/>
      <c r="BX2618" s="4"/>
      <c r="BY2618" s="5"/>
      <c r="BZ2618" s="5"/>
      <c r="CA2618" s="5"/>
      <c r="CB2618" s="5"/>
      <c r="CC2618" s="5"/>
      <c r="CD2618" s="43"/>
    </row>
    <row r="2619" spans="1:82" x14ac:dyDescent="0.25">
      <c r="A2619" s="8"/>
      <c r="B2619" s="5"/>
      <c r="C2619" s="5"/>
      <c r="D2619" s="5"/>
      <c r="E2619" s="5"/>
      <c r="F2619" s="94" t="str">
        <f t="shared" si="409"/>
        <v/>
      </c>
      <c r="G2619" s="94" t="str">
        <f t="shared" si="410"/>
        <v/>
      </c>
      <c r="H2619" s="127" t="str">
        <f>IF(A2619&lt;&gt;"",IF(MID(C2619,1,1)="c",$AS$26,IF(MID(C2619,1,1)="r",$AS$41,IF(MID(C2619,1,1)="p",#REF!,#REF!))),"")</f>
        <v/>
      </c>
      <c r="I2619" s="92" t="str">
        <f t="shared" si="411"/>
        <v/>
      </c>
      <c r="J2619" s="92" t="str">
        <f t="shared" si="412"/>
        <v/>
      </c>
      <c r="K2619" s="92" t="str">
        <f t="shared" si="413"/>
        <v/>
      </c>
      <c r="L2619" s="92" t="str">
        <f t="shared" si="414"/>
        <v/>
      </c>
      <c r="M2619" s="95" t="str">
        <f>IF(A2619&lt;&gt;"",IF(MID(C2619,1,1)="c",SigmaEpsConcrete(I2619,$AN$30:$AN$33,$AR$30:$AR$33,$AS$26,$AS$27,$AS$28,$AQ$20,$AU$19),""),"")</f>
        <v/>
      </c>
      <c r="N2619" s="95" t="str">
        <f>IF(A2619&lt;&gt;"",IF(MID(C2619,1,1)="r",SigmaEpsReinf(J2619,$AS$42:$AS$43,$AS$41,$AS$39,$AS$40,$AQ$38),""),"")</f>
        <v/>
      </c>
      <c r="Q2619" s="92" t="str">
        <f t="shared" si="416"/>
        <v/>
      </c>
      <c r="R2619" s="92" t="str">
        <f t="shared" si="417"/>
        <v/>
      </c>
      <c r="U2619" s="5"/>
      <c r="V2619" s="5"/>
      <c r="W2619" s="94" t="str">
        <f t="shared" si="415"/>
        <v/>
      </c>
      <c r="X2619" s="94" t="str">
        <f t="shared" si="418"/>
        <v/>
      </c>
      <c r="Y2619" s="5"/>
      <c r="BK2619" s="8"/>
      <c r="BL2619" s="5"/>
      <c r="BM2619" s="5"/>
      <c r="BN2619" s="5"/>
      <c r="BO2619" s="5"/>
      <c r="BP2619" s="1"/>
      <c r="BQ2619" s="1"/>
      <c r="BR2619" s="1"/>
      <c r="BS2619" s="1"/>
      <c r="BT2619" s="1"/>
      <c r="BU2619" s="4"/>
      <c r="BV2619" s="1"/>
      <c r="BW2619" s="3"/>
      <c r="BX2619" s="4"/>
      <c r="BY2619" s="5"/>
      <c r="BZ2619" s="5"/>
      <c r="CA2619" s="5"/>
      <c r="CB2619" s="5"/>
      <c r="CC2619" s="5"/>
      <c r="CD2619" s="43"/>
    </row>
    <row r="2620" spans="1:82" x14ac:dyDescent="0.25">
      <c r="A2620" s="8"/>
      <c r="B2620" s="5"/>
      <c r="C2620" s="5"/>
      <c r="D2620" s="5"/>
      <c r="E2620" s="5"/>
      <c r="F2620" s="94" t="str">
        <f t="shared" si="409"/>
        <v/>
      </c>
      <c r="G2620" s="94" t="str">
        <f t="shared" si="410"/>
        <v/>
      </c>
      <c r="H2620" s="127" t="str">
        <f>IF(A2620&lt;&gt;"",IF(MID(C2620,1,1)="c",$AS$26,IF(MID(C2620,1,1)="r",$AS$41,IF(MID(C2620,1,1)="p",#REF!,#REF!))),"")</f>
        <v/>
      </c>
      <c r="I2620" s="92" t="str">
        <f t="shared" si="411"/>
        <v/>
      </c>
      <c r="J2620" s="92" t="str">
        <f t="shared" si="412"/>
        <v/>
      </c>
      <c r="K2620" s="92" t="str">
        <f t="shared" si="413"/>
        <v/>
      </c>
      <c r="L2620" s="92" t="str">
        <f t="shared" si="414"/>
        <v/>
      </c>
      <c r="M2620" s="95" t="str">
        <f>IF(A2620&lt;&gt;"",IF(MID(C2620,1,1)="c",SigmaEpsConcrete(I2620,$AN$30:$AN$33,$AR$30:$AR$33,$AS$26,$AS$27,$AS$28,$AQ$20,$AU$19),""),"")</f>
        <v/>
      </c>
      <c r="N2620" s="95" t="str">
        <f>IF(A2620&lt;&gt;"",IF(MID(C2620,1,1)="r",SigmaEpsReinf(J2620,$AS$42:$AS$43,$AS$41,$AS$39,$AS$40,$AQ$38),""),"")</f>
        <v/>
      </c>
      <c r="Q2620" s="92" t="str">
        <f t="shared" si="416"/>
        <v/>
      </c>
      <c r="R2620" s="92" t="str">
        <f t="shared" si="417"/>
        <v/>
      </c>
      <c r="U2620" s="5"/>
      <c r="V2620" s="5"/>
      <c r="W2620" s="94" t="str">
        <f t="shared" si="415"/>
        <v/>
      </c>
      <c r="X2620" s="94" t="str">
        <f t="shared" si="418"/>
        <v/>
      </c>
      <c r="Y2620" s="5"/>
      <c r="BK2620" s="8"/>
      <c r="BL2620" s="5"/>
      <c r="BM2620" s="5"/>
      <c r="BN2620" s="5"/>
      <c r="BO2620" s="5"/>
      <c r="BP2620" s="1"/>
      <c r="BQ2620" s="1"/>
      <c r="BR2620" s="1"/>
      <c r="BS2620" s="1"/>
      <c r="BT2620" s="1"/>
      <c r="BU2620" s="4"/>
      <c r="BV2620" s="1"/>
      <c r="BW2620" s="3"/>
      <c r="BX2620" s="4"/>
      <c r="BY2620" s="5"/>
      <c r="BZ2620" s="5"/>
      <c r="CA2620" s="5"/>
      <c r="CB2620" s="5"/>
      <c r="CC2620" s="5"/>
      <c r="CD2620" s="43"/>
    </row>
    <row r="2621" spans="1:82" x14ac:dyDescent="0.25">
      <c r="A2621" s="8"/>
      <c r="B2621" s="5"/>
      <c r="C2621" s="5"/>
      <c r="D2621" s="5"/>
      <c r="E2621" s="5"/>
      <c r="F2621" s="94" t="str">
        <f t="shared" si="409"/>
        <v/>
      </c>
      <c r="G2621" s="94" t="str">
        <f t="shared" si="410"/>
        <v/>
      </c>
      <c r="H2621" s="127" t="str">
        <f>IF(A2621&lt;&gt;"",IF(MID(C2621,1,1)="c",$AS$26,IF(MID(C2621,1,1)="r",$AS$41,IF(MID(C2621,1,1)="p",#REF!,#REF!))),"")</f>
        <v/>
      </c>
      <c r="I2621" s="92" t="str">
        <f t="shared" si="411"/>
        <v/>
      </c>
      <c r="J2621" s="92" t="str">
        <f t="shared" si="412"/>
        <v/>
      </c>
      <c r="K2621" s="92" t="str">
        <f t="shared" si="413"/>
        <v/>
      </c>
      <c r="L2621" s="92" t="str">
        <f t="shared" si="414"/>
        <v/>
      </c>
      <c r="M2621" s="95" t="str">
        <f>IF(A2621&lt;&gt;"",IF(MID(C2621,1,1)="c",SigmaEpsConcrete(I2621,$AN$30:$AN$33,$AR$30:$AR$33,$AS$26,$AS$27,$AS$28,$AQ$20,$AU$19),""),"")</f>
        <v/>
      </c>
      <c r="N2621" s="95" t="str">
        <f>IF(A2621&lt;&gt;"",IF(MID(C2621,1,1)="r",SigmaEpsReinf(J2621,$AS$42:$AS$43,$AS$41,$AS$39,$AS$40,$AQ$38),""),"")</f>
        <v/>
      </c>
      <c r="Q2621" s="92" t="str">
        <f t="shared" si="416"/>
        <v/>
      </c>
      <c r="R2621" s="92" t="str">
        <f t="shared" si="417"/>
        <v/>
      </c>
      <c r="U2621" s="5"/>
      <c r="V2621" s="5"/>
      <c r="W2621" s="94" t="str">
        <f t="shared" si="415"/>
        <v/>
      </c>
      <c r="X2621" s="94" t="str">
        <f t="shared" si="418"/>
        <v/>
      </c>
      <c r="Y2621" s="5"/>
      <c r="BK2621" s="8"/>
      <c r="BL2621" s="5"/>
      <c r="BM2621" s="5"/>
      <c r="BN2621" s="5"/>
      <c r="BO2621" s="5"/>
      <c r="BP2621" s="1"/>
      <c r="BQ2621" s="1"/>
      <c r="BR2621" s="1"/>
      <c r="BS2621" s="1"/>
      <c r="BT2621" s="1"/>
      <c r="BU2621" s="4"/>
      <c r="BV2621" s="1"/>
      <c r="BW2621" s="3"/>
      <c r="BX2621" s="4"/>
      <c r="BY2621" s="5"/>
      <c r="BZ2621" s="5"/>
      <c r="CA2621" s="5"/>
      <c r="CB2621" s="5"/>
      <c r="CC2621" s="5"/>
      <c r="CD2621" s="43"/>
    </row>
    <row r="2622" spans="1:82" x14ac:dyDescent="0.25">
      <c r="A2622" s="8"/>
      <c r="B2622" s="5"/>
      <c r="C2622" s="5"/>
      <c r="D2622" s="5"/>
      <c r="E2622" s="5"/>
      <c r="F2622" s="94" t="str">
        <f t="shared" si="409"/>
        <v/>
      </c>
      <c r="G2622" s="94" t="str">
        <f t="shared" si="410"/>
        <v/>
      </c>
      <c r="H2622" s="127" t="str">
        <f>IF(A2622&lt;&gt;"",IF(MID(C2622,1,1)="c",$AS$26,IF(MID(C2622,1,1)="r",$AS$41,IF(MID(C2622,1,1)="p",#REF!,#REF!))),"")</f>
        <v/>
      </c>
      <c r="I2622" s="92" t="str">
        <f t="shared" si="411"/>
        <v/>
      </c>
      <c r="J2622" s="92" t="str">
        <f t="shared" si="412"/>
        <v/>
      </c>
      <c r="K2622" s="92" t="str">
        <f t="shared" si="413"/>
        <v/>
      </c>
      <c r="L2622" s="92" t="str">
        <f t="shared" si="414"/>
        <v/>
      </c>
      <c r="M2622" s="95" t="str">
        <f>IF(A2622&lt;&gt;"",IF(MID(C2622,1,1)="c",SigmaEpsConcrete(I2622,$AN$30:$AN$33,$AR$30:$AR$33,$AS$26,$AS$27,$AS$28,$AQ$20,$AU$19),""),"")</f>
        <v/>
      </c>
      <c r="N2622" s="95" t="str">
        <f>IF(A2622&lt;&gt;"",IF(MID(C2622,1,1)="r",SigmaEpsReinf(J2622,$AS$42:$AS$43,$AS$41,$AS$39,$AS$40,$AQ$38),""),"")</f>
        <v/>
      </c>
      <c r="Q2622" s="92" t="str">
        <f t="shared" si="416"/>
        <v/>
      </c>
      <c r="R2622" s="92" t="str">
        <f t="shared" si="417"/>
        <v/>
      </c>
      <c r="U2622" s="5"/>
      <c r="V2622" s="5"/>
      <c r="W2622" s="94" t="str">
        <f t="shared" si="415"/>
        <v/>
      </c>
      <c r="X2622" s="94" t="str">
        <f t="shared" si="418"/>
        <v/>
      </c>
      <c r="Y2622" s="5"/>
      <c r="BK2622" s="8"/>
      <c r="BL2622" s="5"/>
      <c r="BM2622" s="5"/>
      <c r="BN2622" s="5"/>
      <c r="BO2622" s="5"/>
      <c r="BP2622" s="1"/>
      <c r="BQ2622" s="1"/>
      <c r="BR2622" s="1"/>
      <c r="BS2622" s="1"/>
      <c r="BT2622" s="1"/>
      <c r="BU2622" s="4"/>
      <c r="BV2622" s="1"/>
      <c r="BW2622" s="3"/>
      <c r="BX2622" s="4"/>
      <c r="BY2622" s="5"/>
      <c r="BZ2622" s="5"/>
      <c r="CA2622" s="5"/>
      <c r="CB2622" s="5"/>
      <c r="CC2622" s="5"/>
      <c r="CD2622" s="43"/>
    </row>
    <row r="2623" spans="1:82" x14ac:dyDescent="0.25">
      <c r="A2623" s="8"/>
      <c r="B2623" s="5"/>
      <c r="C2623" s="5"/>
      <c r="D2623" s="5"/>
      <c r="E2623" s="5"/>
      <c r="F2623" s="94" t="str">
        <f t="shared" si="409"/>
        <v/>
      </c>
      <c r="G2623" s="94" t="str">
        <f t="shared" si="410"/>
        <v/>
      </c>
      <c r="H2623" s="127" t="str">
        <f>IF(A2623&lt;&gt;"",IF(MID(C2623,1,1)="c",$AS$26,IF(MID(C2623,1,1)="r",$AS$41,IF(MID(C2623,1,1)="p",#REF!,#REF!))),"")</f>
        <v/>
      </c>
      <c r="I2623" s="92" t="str">
        <f t="shared" si="411"/>
        <v/>
      </c>
      <c r="J2623" s="92" t="str">
        <f t="shared" si="412"/>
        <v/>
      </c>
      <c r="K2623" s="92" t="str">
        <f t="shared" si="413"/>
        <v/>
      </c>
      <c r="L2623" s="92" t="str">
        <f t="shared" si="414"/>
        <v/>
      </c>
      <c r="M2623" s="95" t="str">
        <f>IF(A2623&lt;&gt;"",IF(MID(C2623,1,1)="c",SigmaEpsConcrete(I2623,$AN$30:$AN$33,$AR$30:$AR$33,$AS$26,$AS$27,$AS$28,$AQ$20,$AU$19),""),"")</f>
        <v/>
      </c>
      <c r="N2623" s="95" t="str">
        <f>IF(A2623&lt;&gt;"",IF(MID(C2623,1,1)="r",SigmaEpsReinf(J2623,$AS$42:$AS$43,$AS$41,$AS$39,$AS$40,$AQ$38),""),"")</f>
        <v/>
      </c>
      <c r="Q2623" s="92" t="str">
        <f t="shared" si="416"/>
        <v/>
      </c>
      <c r="R2623" s="92" t="str">
        <f t="shared" si="417"/>
        <v/>
      </c>
      <c r="U2623" s="5"/>
      <c r="V2623" s="5"/>
      <c r="W2623" s="94" t="str">
        <f t="shared" si="415"/>
        <v/>
      </c>
      <c r="X2623" s="94" t="str">
        <f t="shared" si="418"/>
        <v/>
      </c>
      <c r="Y2623" s="5"/>
      <c r="BK2623" s="8"/>
      <c r="BL2623" s="5"/>
      <c r="BM2623" s="5"/>
      <c r="BN2623" s="5"/>
      <c r="BO2623" s="5"/>
      <c r="BP2623" s="1"/>
      <c r="BQ2623" s="1"/>
      <c r="BR2623" s="1"/>
      <c r="BS2623" s="1"/>
      <c r="BT2623" s="1"/>
      <c r="BU2623" s="4"/>
      <c r="BV2623" s="1"/>
      <c r="BW2623" s="3"/>
      <c r="BX2623" s="4"/>
      <c r="BY2623" s="5"/>
      <c r="BZ2623" s="5"/>
      <c r="CA2623" s="5"/>
      <c r="CB2623" s="5"/>
      <c r="CC2623" s="5"/>
      <c r="CD2623" s="43"/>
    </row>
    <row r="2624" spans="1:82" x14ac:dyDescent="0.25">
      <c r="A2624" s="8"/>
      <c r="B2624" s="5"/>
      <c r="C2624" s="5"/>
      <c r="D2624" s="5"/>
      <c r="E2624" s="5"/>
      <c r="F2624" s="94" t="str">
        <f t="shared" si="409"/>
        <v/>
      </c>
      <c r="G2624" s="94" t="str">
        <f t="shared" si="410"/>
        <v/>
      </c>
      <c r="H2624" s="127" t="str">
        <f>IF(A2624&lt;&gt;"",IF(MID(C2624,1,1)="c",$AS$26,IF(MID(C2624,1,1)="r",$AS$41,IF(MID(C2624,1,1)="p",#REF!,#REF!))),"")</f>
        <v/>
      </c>
      <c r="I2624" s="92" t="str">
        <f t="shared" si="411"/>
        <v/>
      </c>
      <c r="J2624" s="92" t="str">
        <f t="shared" si="412"/>
        <v/>
      </c>
      <c r="K2624" s="92" t="str">
        <f t="shared" si="413"/>
        <v/>
      </c>
      <c r="L2624" s="92" t="str">
        <f t="shared" si="414"/>
        <v/>
      </c>
      <c r="M2624" s="95" t="str">
        <f>IF(A2624&lt;&gt;"",IF(MID(C2624,1,1)="c",SigmaEpsConcrete(I2624,$AN$30:$AN$33,$AR$30:$AR$33,$AS$26,$AS$27,$AS$28,$AQ$20,$AU$19),""),"")</f>
        <v/>
      </c>
      <c r="N2624" s="95" t="str">
        <f>IF(A2624&lt;&gt;"",IF(MID(C2624,1,1)="r",SigmaEpsReinf(J2624,$AS$42:$AS$43,$AS$41,$AS$39,$AS$40,$AQ$38),""),"")</f>
        <v/>
      </c>
      <c r="Q2624" s="92" t="str">
        <f t="shared" si="416"/>
        <v/>
      </c>
      <c r="R2624" s="92" t="str">
        <f t="shared" si="417"/>
        <v/>
      </c>
      <c r="U2624" s="5"/>
      <c r="V2624" s="5"/>
      <c r="W2624" s="94" t="str">
        <f t="shared" si="415"/>
        <v/>
      </c>
      <c r="X2624" s="94" t="str">
        <f t="shared" si="418"/>
        <v/>
      </c>
      <c r="Y2624" s="5"/>
      <c r="BK2624" s="8"/>
      <c r="BL2624" s="5"/>
      <c r="BM2624" s="5"/>
      <c r="BN2624" s="5"/>
      <c r="BO2624" s="5"/>
      <c r="BP2624" s="1"/>
      <c r="BQ2624" s="1"/>
      <c r="BR2624" s="1"/>
      <c r="BS2624" s="1"/>
      <c r="BT2624" s="1"/>
      <c r="BU2624" s="4"/>
      <c r="BV2624" s="1"/>
      <c r="BW2624" s="3"/>
      <c r="BX2624" s="4"/>
      <c r="BY2624" s="5"/>
      <c r="BZ2624" s="5"/>
      <c r="CA2624" s="5"/>
      <c r="CB2624" s="5"/>
      <c r="CC2624" s="5"/>
      <c r="CD2624" s="43"/>
    </row>
    <row r="2625" spans="1:82" x14ac:dyDescent="0.25">
      <c r="A2625" s="8"/>
      <c r="B2625" s="5"/>
      <c r="C2625" s="5"/>
      <c r="D2625" s="5"/>
      <c r="E2625" s="5"/>
      <c r="F2625" s="94" t="str">
        <f t="shared" si="409"/>
        <v/>
      </c>
      <c r="G2625" s="94" t="str">
        <f t="shared" si="410"/>
        <v/>
      </c>
      <c r="H2625" s="127" t="str">
        <f>IF(A2625&lt;&gt;"",IF(MID(C2625,1,1)="c",$AS$26,IF(MID(C2625,1,1)="r",$AS$41,IF(MID(C2625,1,1)="p",#REF!,#REF!))),"")</f>
        <v/>
      </c>
      <c r="I2625" s="92" t="str">
        <f t="shared" si="411"/>
        <v/>
      </c>
      <c r="J2625" s="92" t="str">
        <f t="shared" si="412"/>
        <v/>
      </c>
      <c r="K2625" s="92" t="str">
        <f t="shared" si="413"/>
        <v/>
      </c>
      <c r="L2625" s="92" t="str">
        <f t="shared" si="414"/>
        <v/>
      </c>
      <c r="M2625" s="95" t="str">
        <f>IF(A2625&lt;&gt;"",IF(MID(C2625,1,1)="c",SigmaEpsConcrete(I2625,$AN$30:$AN$33,$AR$30:$AR$33,$AS$26,$AS$27,$AS$28,$AQ$20,$AU$19),""),"")</f>
        <v/>
      </c>
      <c r="N2625" s="95" t="str">
        <f>IF(A2625&lt;&gt;"",IF(MID(C2625,1,1)="r",SigmaEpsReinf(J2625,$AS$42:$AS$43,$AS$41,$AS$39,$AS$40,$AQ$38),""),"")</f>
        <v/>
      </c>
      <c r="Q2625" s="92" t="str">
        <f t="shared" si="416"/>
        <v/>
      </c>
      <c r="R2625" s="92" t="str">
        <f t="shared" si="417"/>
        <v/>
      </c>
      <c r="U2625" s="5"/>
      <c r="V2625" s="5"/>
      <c r="W2625" s="94" t="str">
        <f t="shared" si="415"/>
        <v/>
      </c>
      <c r="X2625" s="94" t="str">
        <f t="shared" si="418"/>
        <v/>
      </c>
      <c r="Y2625" s="5"/>
      <c r="BK2625" s="8"/>
      <c r="BL2625" s="5"/>
      <c r="BM2625" s="5"/>
      <c r="BN2625" s="5"/>
      <c r="BO2625" s="5"/>
      <c r="BP2625" s="1"/>
      <c r="BQ2625" s="1"/>
      <c r="BR2625" s="1"/>
      <c r="BS2625" s="1"/>
      <c r="BT2625" s="1"/>
      <c r="BU2625" s="4"/>
      <c r="BV2625" s="1"/>
      <c r="BW2625" s="3"/>
      <c r="BX2625" s="4"/>
      <c r="BY2625" s="5"/>
      <c r="BZ2625" s="5"/>
      <c r="CA2625" s="5"/>
      <c r="CB2625" s="5"/>
      <c r="CC2625" s="5"/>
      <c r="CD2625" s="43"/>
    </row>
    <row r="2626" spans="1:82" x14ac:dyDescent="0.25">
      <c r="A2626" s="8"/>
      <c r="B2626" s="5"/>
      <c r="C2626" s="5"/>
      <c r="D2626" s="5"/>
      <c r="E2626" s="5"/>
      <c r="F2626" s="94" t="str">
        <f t="shared" si="409"/>
        <v/>
      </c>
      <c r="G2626" s="94" t="str">
        <f t="shared" si="410"/>
        <v/>
      </c>
      <c r="H2626" s="127" t="str">
        <f>IF(A2626&lt;&gt;"",IF(MID(C2626,1,1)="c",$AS$26,IF(MID(C2626,1,1)="r",$AS$41,IF(MID(C2626,1,1)="p",#REF!,#REF!))),"")</f>
        <v/>
      </c>
      <c r="I2626" s="92" t="str">
        <f t="shared" si="411"/>
        <v/>
      </c>
      <c r="J2626" s="92" t="str">
        <f t="shared" si="412"/>
        <v/>
      </c>
      <c r="K2626" s="92" t="str">
        <f t="shared" si="413"/>
        <v/>
      </c>
      <c r="L2626" s="92" t="str">
        <f t="shared" si="414"/>
        <v/>
      </c>
      <c r="M2626" s="95" t="str">
        <f>IF(A2626&lt;&gt;"",IF(MID(C2626,1,1)="c",SigmaEpsConcrete(I2626,$AN$30:$AN$33,$AR$30:$AR$33,$AS$26,$AS$27,$AS$28,$AQ$20,$AU$19),""),"")</f>
        <v/>
      </c>
      <c r="N2626" s="95" t="str">
        <f>IF(A2626&lt;&gt;"",IF(MID(C2626,1,1)="r",SigmaEpsReinf(J2626,$AS$42:$AS$43,$AS$41,$AS$39,$AS$40,$AQ$38),""),"")</f>
        <v/>
      </c>
      <c r="Q2626" s="92" t="str">
        <f t="shared" si="416"/>
        <v/>
      </c>
      <c r="R2626" s="92" t="str">
        <f t="shared" si="417"/>
        <v/>
      </c>
      <c r="U2626" s="5"/>
      <c r="V2626" s="5"/>
      <c r="W2626" s="94" t="str">
        <f t="shared" si="415"/>
        <v/>
      </c>
      <c r="X2626" s="94" t="str">
        <f t="shared" si="418"/>
        <v/>
      </c>
      <c r="Y2626" s="5"/>
      <c r="BK2626" s="8"/>
      <c r="BL2626" s="5"/>
      <c r="BM2626" s="5"/>
      <c r="BN2626" s="5"/>
      <c r="BO2626" s="5"/>
      <c r="BP2626" s="1"/>
      <c r="BQ2626" s="1"/>
      <c r="BR2626" s="1"/>
      <c r="BS2626" s="1"/>
      <c r="BT2626" s="1"/>
      <c r="BU2626" s="4"/>
      <c r="BV2626" s="1"/>
      <c r="BW2626" s="3"/>
      <c r="BX2626" s="4"/>
      <c r="BY2626" s="5"/>
      <c r="BZ2626" s="5"/>
      <c r="CA2626" s="5"/>
      <c r="CB2626" s="5"/>
      <c r="CC2626" s="5"/>
      <c r="CD2626" s="43"/>
    </row>
    <row r="2627" spans="1:82" x14ac:dyDescent="0.25">
      <c r="A2627" s="8"/>
      <c r="B2627" s="5"/>
      <c r="C2627" s="5"/>
      <c r="D2627" s="5"/>
      <c r="E2627" s="5"/>
      <c r="F2627" s="94" t="str">
        <f t="shared" si="409"/>
        <v/>
      </c>
      <c r="G2627" s="94" t="str">
        <f t="shared" si="410"/>
        <v/>
      </c>
      <c r="H2627" s="127" t="str">
        <f>IF(A2627&lt;&gt;"",IF(MID(C2627,1,1)="c",$AS$26,IF(MID(C2627,1,1)="r",$AS$41,IF(MID(C2627,1,1)="p",#REF!,#REF!))),"")</f>
        <v/>
      </c>
      <c r="I2627" s="92" t="str">
        <f t="shared" si="411"/>
        <v/>
      </c>
      <c r="J2627" s="92" t="str">
        <f t="shared" si="412"/>
        <v/>
      </c>
      <c r="K2627" s="92" t="str">
        <f t="shared" si="413"/>
        <v/>
      </c>
      <c r="L2627" s="92" t="str">
        <f t="shared" si="414"/>
        <v/>
      </c>
      <c r="M2627" s="95" t="str">
        <f>IF(A2627&lt;&gt;"",IF(MID(C2627,1,1)="c",SigmaEpsConcrete(I2627,$AN$30:$AN$33,$AR$30:$AR$33,$AS$26,$AS$27,$AS$28,$AQ$20,$AU$19),""),"")</f>
        <v/>
      </c>
      <c r="N2627" s="95" t="str">
        <f>IF(A2627&lt;&gt;"",IF(MID(C2627,1,1)="r",SigmaEpsReinf(J2627,$AS$42:$AS$43,$AS$41,$AS$39,$AS$40,$AQ$38),""),"")</f>
        <v/>
      </c>
      <c r="Q2627" s="92" t="str">
        <f t="shared" si="416"/>
        <v/>
      </c>
      <c r="R2627" s="92" t="str">
        <f t="shared" si="417"/>
        <v/>
      </c>
      <c r="U2627" s="5"/>
      <c r="V2627" s="5"/>
      <c r="W2627" s="94" t="str">
        <f t="shared" si="415"/>
        <v/>
      </c>
      <c r="X2627" s="94" t="str">
        <f t="shared" si="418"/>
        <v/>
      </c>
      <c r="Y2627" s="5"/>
      <c r="BK2627" s="8"/>
      <c r="BL2627" s="5"/>
      <c r="BM2627" s="5"/>
      <c r="BN2627" s="5"/>
      <c r="BO2627" s="5"/>
      <c r="BP2627" s="1"/>
      <c r="BQ2627" s="1"/>
      <c r="BR2627" s="1"/>
      <c r="BS2627" s="1"/>
      <c r="BT2627" s="1"/>
      <c r="BU2627" s="4"/>
      <c r="BV2627" s="1"/>
      <c r="BW2627" s="3"/>
      <c r="BX2627" s="4"/>
      <c r="BY2627" s="5"/>
      <c r="BZ2627" s="5"/>
      <c r="CA2627" s="5"/>
      <c r="CB2627" s="5"/>
      <c r="CC2627" s="5"/>
      <c r="CD2627" s="43"/>
    </row>
    <row r="2628" spans="1:82" x14ac:dyDescent="0.25">
      <c r="A2628" s="8"/>
      <c r="B2628" s="5"/>
      <c r="C2628" s="5"/>
      <c r="D2628" s="5"/>
      <c r="E2628" s="5"/>
      <c r="F2628" s="94" t="str">
        <f t="shared" si="409"/>
        <v/>
      </c>
      <c r="G2628" s="94" t="str">
        <f t="shared" si="410"/>
        <v/>
      </c>
      <c r="H2628" s="127" t="str">
        <f>IF(A2628&lt;&gt;"",IF(MID(C2628,1,1)="c",$AS$26,IF(MID(C2628,1,1)="r",$AS$41,IF(MID(C2628,1,1)="p",#REF!,#REF!))),"")</f>
        <v/>
      </c>
      <c r="I2628" s="92" t="str">
        <f t="shared" si="411"/>
        <v/>
      </c>
      <c r="J2628" s="92" t="str">
        <f t="shared" si="412"/>
        <v/>
      </c>
      <c r="K2628" s="92" t="str">
        <f t="shared" si="413"/>
        <v/>
      </c>
      <c r="L2628" s="92" t="str">
        <f t="shared" si="414"/>
        <v/>
      </c>
      <c r="M2628" s="95" t="str">
        <f>IF(A2628&lt;&gt;"",IF(MID(C2628,1,1)="c",SigmaEpsConcrete(I2628,$AN$30:$AN$33,$AR$30:$AR$33,$AS$26,$AS$27,$AS$28,$AQ$20,$AU$19),""),"")</f>
        <v/>
      </c>
      <c r="N2628" s="95" t="str">
        <f>IF(A2628&lt;&gt;"",IF(MID(C2628,1,1)="r",SigmaEpsReinf(J2628,$AS$42:$AS$43,$AS$41,$AS$39,$AS$40,$AQ$38),""),"")</f>
        <v/>
      </c>
      <c r="Q2628" s="92" t="str">
        <f t="shared" si="416"/>
        <v/>
      </c>
      <c r="R2628" s="92" t="str">
        <f t="shared" si="417"/>
        <v/>
      </c>
      <c r="U2628" s="5"/>
      <c r="V2628" s="5"/>
      <c r="W2628" s="94" t="str">
        <f t="shared" si="415"/>
        <v/>
      </c>
      <c r="X2628" s="94" t="str">
        <f t="shared" si="418"/>
        <v/>
      </c>
      <c r="Y2628" s="5"/>
      <c r="BK2628" s="8"/>
      <c r="BL2628" s="5"/>
      <c r="BM2628" s="5"/>
      <c r="BN2628" s="5"/>
      <c r="BO2628" s="5"/>
      <c r="BP2628" s="1"/>
      <c r="BQ2628" s="1"/>
      <c r="BR2628" s="1"/>
      <c r="BS2628" s="1"/>
      <c r="BT2628" s="1"/>
      <c r="BU2628" s="4"/>
      <c r="BV2628" s="1"/>
      <c r="BW2628" s="3"/>
      <c r="BX2628" s="4"/>
      <c r="BY2628" s="5"/>
      <c r="BZ2628" s="5"/>
      <c r="CA2628" s="5"/>
      <c r="CB2628" s="5"/>
      <c r="CC2628" s="5"/>
      <c r="CD2628" s="43"/>
    </row>
    <row r="2629" spans="1:82" x14ac:dyDescent="0.25">
      <c r="A2629" s="8"/>
      <c r="B2629" s="5"/>
      <c r="C2629" s="5"/>
      <c r="D2629" s="5"/>
      <c r="E2629" s="5"/>
      <c r="F2629" s="94" t="str">
        <f t="shared" si="409"/>
        <v/>
      </c>
      <c r="G2629" s="94" t="str">
        <f t="shared" si="410"/>
        <v/>
      </c>
      <c r="H2629" s="127" t="str">
        <f>IF(A2629&lt;&gt;"",IF(MID(C2629,1,1)="c",$AS$26,IF(MID(C2629,1,1)="r",$AS$41,IF(MID(C2629,1,1)="p",#REF!,#REF!))),"")</f>
        <v/>
      </c>
      <c r="I2629" s="92" t="str">
        <f t="shared" si="411"/>
        <v/>
      </c>
      <c r="J2629" s="92" t="str">
        <f t="shared" si="412"/>
        <v/>
      </c>
      <c r="K2629" s="92" t="str">
        <f t="shared" si="413"/>
        <v/>
      </c>
      <c r="L2629" s="92" t="str">
        <f t="shared" si="414"/>
        <v/>
      </c>
      <c r="M2629" s="95" t="str">
        <f>IF(A2629&lt;&gt;"",IF(MID(C2629,1,1)="c",SigmaEpsConcrete(I2629,$AN$30:$AN$33,$AR$30:$AR$33,$AS$26,$AS$27,$AS$28,$AQ$20,$AU$19),""),"")</f>
        <v/>
      </c>
      <c r="N2629" s="95" t="str">
        <f>IF(A2629&lt;&gt;"",IF(MID(C2629,1,1)="r",SigmaEpsReinf(J2629,$AS$42:$AS$43,$AS$41,$AS$39,$AS$40,$AQ$38),""),"")</f>
        <v/>
      </c>
      <c r="Q2629" s="92" t="str">
        <f t="shared" si="416"/>
        <v/>
      </c>
      <c r="R2629" s="92" t="str">
        <f t="shared" si="417"/>
        <v/>
      </c>
      <c r="U2629" s="5"/>
      <c r="V2629" s="5"/>
      <c r="W2629" s="94" t="str">
        <f t="shared" si="415"/>
        <v/>
      </c>
      <c r="X2629" s="94" t="str">
        <f t="shared" si="418"/>
        <v/>
      </c>
      <c r="Y2629" s="5"/>
      <c r="BK2629" s="8"/>
      <c r="BL2629" s="5"/>
      <c r="BM2629" s="5"/>
      <c r="BN2629" s="5"/>
      <c r="BO2629" s="5"/>
      <c r="BP2629" s="1"/>
      <c r="BQ2629" s="1"/>
      <c r="BR2629" s="1"/>
      <c r="BS2629" s="1"/>
      <c r="BT2629" s="1"/>
      <c r="BU2629" s="4"/>
      <c r="BV2629" s="1"/>
      <c r="BW2629" s="3"/>
      <c r="BX2629" s="4"/>
      <c r="BY2629" s="5"/>
      <c r="BZ2629" s="5"/>
      <c r="CA2629" s="5"/>
      <c r="CB2629" s="5"/>
      <c r="CC2629" s="5"/>
      <c r="CD2629" s="43"/>
    </row>
    <row r="2630" spans="1:82" x14ac:dyDescent="0.25">
      <c r="A2630" s="8"/>
      <c r="B2630" s="5"/>
      <c r="C2630" s="5"/>
      <c r="D2630" s="5"/>
      <c r="E2630" s="5"/>
      <c r="F2630" s="94" t="str">
        <f t="shared" si="409"/>
        <v/>
      </c>
      <c r="G2630" s="94" t="str">
        <f t="shared" si="410"/>
        <v/>
      </c>
      <c r="H2630" s="127" t="str">
        <f>IF(A2630&lt;&gt;"",IF(MID(C2630,1,1)="c",$AS$26,IF(MID(C2630,1,1)="r",$AS$41,IF(MID(C2630,1,1)="p",#REF!,#REF!))),"")</f>
        <v/>
      </c>
      <c r="I2630" s="92" t="str">
        <f t="shared" si="411"/>
        <v/>
      </c>
      <c r="J2630" s="92" t="str">
        <f t="shared" si="412"/>
        <v/>
      </c>
      <c r="K2630" s="92" t="str">
        <f t="shared" si="413"/>
        <v/>
      </c>
      <c r="L2630" s="92" t="str">
        <f t="shared" si="414"/>
        <v/>
      </c>
      <c r="M2630" s="95" t="str">
        <f>IF(A2630&lt;&gt;"",IF(MID(C2630,1,1)="c",SigmaEpsConcrete(I2630,$AN$30:$AN$33,$AR$30:$AR$33,$AS$26,$AS$27,$AS$28,$AQ$20,$AU$19),""),"")</f>
        <v/>
      </c>
      <c r="N2630" s="95" t="str">
        <f>IF(A2630&lt;&gt;"",IF(MID(C2630,1,1)="r",SigmaEpsReinf(J2630,$AS$42:$AS$43,$AS$41,$AS$39,$AS$40,$AQ$38),""),"")</f>
        <v/>
      </c>
      <c r="Q2630" s="92" t="str">
        <f t="shared" si="416"/>
        <v/>
      </c>
      <c r="R2630" s="92" t="str">
        <f t="shared" si="417"/>
        <v/>
      </c>
      <c r="U2630" s="5"/>
      <c r="V2630" s="5"/>
      <c r="W2630" s="94" t="str">
        <f t="shared" si="415"/>
        <v/>
      </c>
      <c r="X2630" s="94" t="str">
        <f t="shared" si="418"/>
        <v/>
      </c>
      <c r="Y2630" s="5"/>
      <c r="BK2630" s="8"/>
      <c r="BL2630" s="5"/>
      <c r="BM2630" s="5"/>
      <c r="BN2630" s="5"/>
      <c r="BO2630" s="5"/>
      <c r="BP2630" s="1"/>
      <c r="BQ2630" s="1"/>
      <c r="BR2630" s="1"/>
      <c r="BS2630" s="1"/>
      <c r="BT2630" s="1"/>
      <c r="BU2630" s="4"/>
      <c r="BV2630" s="1"/>
      <c r="BW2630" s="3"/>
      <c r="BX2630" s="4"/>
      <c r="BY2630" s="5"/>
      <c r="BZ2630" s="5"/>
      <c r="CA2630" s="5"/>
      <c r="CB2630" s="5"/>
      <c r="CC2630" s="5"/>
      <c r="CD2630" s="43"/>
    </row>
    <row r="2631" spans="1:82" x14ac:dyDescent="0.25">
      <c r="A2631" s="8"/>
      <c r="B2631" s="5"/>
      <c r="C2631" s="5"/>
      <c r="D2631" s="5"/>
      <c r="E2631" s="5"/>
      <c r="F2631" s="94" t="str">
        <f t="shared" si="409"/>
        <v/>
      </c>
      <c r="G2631" s="94" t="str">
        <f t="shared" si="410"/>
        <v/>
      </c>
      <c r="H2631" s="127" t="str">
        <f>IF(A2631&lt;&gt;"",IF(MID(C2631,1,1)="c",$AS$26,IF(MID(C2631,1,1)="r",$AS$41,IF(MID(C2631,1,1)="p",#REF!,#REF!))),"")</f>
        <v/>
      </c>
      <c r="I2631" s="92" t="str">
        <f t="shared" si="411"/>
        <v/>
      </c>
      <c r="J2631" s="92" t="str">
        <f t="shared" si="412"/>
        <v/>
      </c>
      <c r="K2631" s="92" t="str">
        <f t="shared" si="413"/>
        <v/>
      </c>
      <c r="L2631" s="92" t="str">
        <f t="shared" si="414"/>
        <v/>
      </c>
      <c r="M2631" s="95" t="str">
        <f>IF(A2631&lt;&gt;"",IF(MID(C2631,1,1)="c",SigmaEpsConcrete(I2631,$AN$30:$AN$33,$AR$30:$AR$33,$AS$26,$AS$27,$AS$28,$AQ$20,$AU$19),""),"")</f>
        <v/>
      </c>
      <c r="N2631" s="95" t="str">
        <f>IF(A2631&lt;&gt;"",IF(MID(C2631,1,1)="r",SigmaEpsReinf(J2631,$AS$42:$AS$43,$AS$41,$AS$39,$AS$40,$AQ$38),""),"")</f>
        <v/>
      </c>
      <c r="Q2631" s="92" t="str">
        <f t="shared" si="416"/>
        <v/>
      </c>
      <c r="R2631" s="92" t="str">
        <f t="shared" si="417"/>
        <v/>
      </c>
      <c r="U2631" s="5"/>
      <c r="V2631" s="5"/>
      <c r="W2631" s="94" t="str">
        <f t="shared" si="415"/>
        <v/>
      </c>
      <c r="X2631" s="94" t="str">
        <f t="shared" si="418"/>
        <v/>
      </c>
      <c r="Y2631" s="5"/>
      <c r="BK2631" s="8"/>
      <c r="BL2631" s="5"/>
      <c r="BM2631" s="5"/>
      <c r="BN2631" s="5"/>
      <c r="BO2631" s="5"/>
      <c r="BP2631" s="1"/>
      <c r="BQ2631" s="1"/>
      <c r="BR2631" s="1"/>
      <c r="BS2631" s="1"/>
      <c r="BT2631" s="1"/>
      <c r="BU2631" s="4"/>
      <c r="BV2631" s="1"/>
      <c r="BW2631" s="3"/>
      <c r="BX2631" s="4"/>
      <c r="BY2631" s="5"/>
      <c r="BZ2631" s="5"/>
      <c r="CA2631" s="5"/>
      <c r="CB2631" s="5"/>
      <c r="CC2631" s="5"/>
      <c r="CD2631" s="43"/>
    </row>
    <row r="2632" spans="1:82" x14ac:dyDescent="0.25">
      <c r="A2632" s="8"/>
      <c r="B2632" s="5"/>
      <c r="C2632" s="5"/>
      <c r="D2632" s="5"/>
      <c r="E2632" s="5"/>
      <c r="F2632" s="94" t="str">
        <f t="shared" si="409"/>
        <v/>
      </c>
      <c r="G2632" s="94" t="str">
        <f t="shared" si="410"/>
        <v/>
      </c>
      <c r="H2632" s="127" t="str">
        <f>IF(A2632&lt;&gt;"",IF(MID(C2632,1,1)="c",$AS$26,IF(MID(C2632,1,1)="r",$AS$41,IF(MID(C2632,1,1)="p",#REF!,#REF!))),"")</f>
        <v/>
      </c>
      <c r="I2632" s="92" t="str">
        <f t="shared" si="411"/>
        <v/>
      </c>
      <c r="J2632" s="92" t="str">
        <f t="shared" si="412"/>
        <v/>
      </c>
      <c r="K2632" s="92" t="str">
        <f t="shared" si="413"/>
        <v/>
      </c>
      <c r="L2632" s="92" t="str">
        <f t="shared" si="414"/>
        <v/>
      </c>
      <c r="M2632" s="95" t="str">
        <f>IF(A2632&lt;&gt;"",IF(MID(C2632,1,1)="c",SigmaEpsConcrete(I2632,$AN$30:$AN$33,$AR$30:$AR$33,$AS$26,$AS$27,$AS$28,$AQ$20,$AU$19),""),"")</f>
        <v/>
      </c>
      <c r="N2632" s="95" t="str">
        <f>IF(A2632&lt;&gt;"",IF(MID(C2632,1,1)="r",SigmaEpsReinf(J2632,$AS$42:$AS$43,$AS$41,$AS$39,$AS$40,$AQ$38),""),"")</f>
        <v/>
      </c>
      <c r="Q2632" s="92" t="str">
        <f t="shared" si="416"/>
        <v/>
      </c>
      <c r="R2632" s="92" t="str">
        <f t="shared" si="417"/>
        <v/>
      </c>
      <c r="U2632" s="5"/>
      <c r="V2632" s="5"/>
      <c r="W2632" s="94" t="str">
        <f t="shared" si="415"/>
        <v/>
      </c>
      <c r="X2632" s="94" t="str">
        <f t="shared" si="418"/>
        <v/>
      </c>
      <c r="Y2632" s="5"/>
      <c r="BK2632" s="8"/>
      <c r="BL2632" s="5"/>
      <c r="BM2632" s="5"/>
      <c r="BN2632" s="5"/>
      <c r="BO2632" s="5"/>
      <c r="BP2632" s="1"/>
      <c r="BQ2632" s="1"/>
      <c r="BR2632" s="1"/>
      <c r="BS2632" s="1"/>
      <c r="BT2632" s="1"/>
      <c r="BU2632" s="4"/>
      <c r="BV2632" s="1"/>
      <c r="BW2632" s="3"/>
      <c r="BX2632" s="4"/>
      <c r="BY2632" s="5"/>
      <c r="BZ2632" s="5"/>
      <c r="CA2632" s="5"/>
      <c r="CB2632" s="5"/>
      <c r="CC2632" s="5"/>
      <c r="CD2632" s="43"/>
    </row>
    <row r="2633" spans="1:82" x14ac:dyDescent="0.25">
      <c r="A2633" s="8"/>
      <c r="B2633" s="5"/>
      <c r="C2633" s="5"/>
      <c r="D2633" s="5"/>
      <c r="E2633" s="5"/>
      <c r="F2633" s="94" t="str">
        <f t="shared" si="409"/>
        <v/>
      </c>
      <c r="G2633" s="94" t="str">
        <f t="shared" si="410"/>
        <v/>
      </c>
      <c r="H2633" s="127" t="str">
        <f>IF(A2633&lt;&gt;"",IF(MID(C2633,1,1)="c",$AS$26,IF(MID(C2633,1,1)="r",$AS$41,IF(MID(C2633,1,1)="p",#REF!,#REF!))),"")</f>
        <v/>
      </c>
      <c r="I2633" s="92" t="str">
        <f t="shared" si="411"/>
        <v/>
      </c>
      <c r="J2633" s="92" t="str">
        <f t="shared" si="412"/>
        <v/>
      </c>
      <c r="K2633" s="92" t="str">
        <f t="shared" si="413"/>
        <v/>
      </c>
      <c r="L2633" s="92" t="str">
        <f t="shared" si="414"/>
        <v/>
      </c>
      <c r="M2633" s="95" t="str">
        <f>IF(A2633&lt;&gt;"",IF(MID(C2633,1,1)="c",SigmaEpsConcrete(I2633,$AN$30:$AN$33,$AR$30:$AR$33,$AS$26,$AS$27,$AS$28,$AQ$20,$AU$19),""),"")</f>
        <v/>
      </c>
      <c r="N2633" s="95" t="str">
        <f>IF(A2633&lt;&gt;"",IF(MID(C2633,1,1)="r",SigmaEpsReinf(J2633,$AS$42:$AS$43,$AS$41,$AS$39,$AS$40,$AQ$38),""),"")</f>
        <v/>
      </c>
      <c r="Q2633" s="92" t="str">
        <f t="shared" si="416"/>
        <v/>
      </c>
      <c r="R2633" s="92" t="str">
        <f t="shared" si="417"/>
        <v/>
      </c>
      <c r="U2633" s="5"/>
      <c r="V2633" s="5"/>
      <c r="W2633" s="94" t="str">
        <f t="shared" si="415"/>
        <v/>
      </c>
      <c r="X2633" s="94" t="str">
        <f t="shared" si="418"/>
        <v/>
      </c>
      <c r="Y2633" s="5"/>
      <c r="BK2633" s="8"/>
      <c r="BL2633" s="5"/>
      <c r="BM2633" s="5"/>
      <c r="BN2633" s="5"/>
      <c r="BO2633" s="5"/>
      <c r="BP2633" s="1"/>
      <c r="BQ2633" s="1"/>
      <c r="BR2633" s="1"/>
      <c r="BS2633" s="1"/>
      <c r="BT2633" s="1"/>
      <c r="BU2633" s="4"/>
      <c r="BV2633" s="1"/>
      <c r="BW2633" s="3"/>
      <c r="BX2633" s="4"/>
      <c r="BY2633" s="5"/>
      <c r="BZ2633" s="5"/>
      <c r="CA2633" s="5"/>
      <c r="CB2633" s="5"/>
      <c r="CC2633" s="5"/>
      <c r="CD2633" s="43"/>
    </row>
    <row r="2634" spans="1:82" x14ac:dyDescent="0.25">
      <c r="A2634" s="8"/>
      <c r="B2634" s="5"/>
      <c r="C2634" s="5"/>
      <c r="D2634" s="5"/>
      <c r="E2634" s="5"/>
      <c r="F2634" s="94" t="str">
        <f t="shared" ref="F2634:F2697" si="419">IF(A2634&lt;&gt;"",(D2634-$AU$86)/10,"")</f>
        <v/>
      </c>
      <c r="G2634" s="94" t="str">
        <f t="shared" ref="G2634:G2697" si="420">IF(A2634&lt;&gt;"",(E2634-$AU$87)/10,"")</f>
        <v/>
      </c>
      <c r="H2634" s="127" t="str">
        <f>IF(A2634&lt;&gt;"",IF(MID(C2634,1,1)="c",$AS$26,IF(MID(C2634,1,1)="r",$AS$41,IF(MID(C2634,1,1)="p",#REF!,#REF!))),"")</f>
        <v/>
      </c>
      <c r="I2634" s="92" t="str">
        <f t="shared" ref="I2634:I2697" si="421">IF($A2634&lt;&gt;"",IF(MID($C2634,1,1)="c",$Y$3+$Y$4*$F2634+$Y$5*$G2634+$BR$43,""),"")</f>
        <v/>
      </c>
      <c r="J2634" s="92" t="str">
        <f t="shared" ref="J2634:J2697" si="422">IF($A2634&lt;&gt;"",IF(MID($C2634,1,1)="r",$Y$3+$Y$4*$F2634+$Y$5*$G2634+$BR$43,""),"")</f>
        <v/>
      </c>
      <c r="K2634" s="92" t="str">
        <f t="shared" ref="K2634:K2697" si="423">IF($A2634&lt;&gt;"",IF(MID($C2634,1,1)="u",$Y$3+$Y$4*$F2634+$Y$5*$G2634+$BR$43,""),"")</f>
        <v/>
      </c>
      <c r="L2634" s="92" t="str">
        <f t="shared" ref="L2634:L2697" si="424">IF($A2634&lt;&gt;"",IF(MID($C2634,1,1)="p",$Y$3+$Y$4*$F2634+$Y$5*$G2634+$BR$43,""),"")</f>
        <v/>
      </c>
      <c r="M2634" s="95" t="str">
        <f>IF(A2634&lt;&gt;"",IF(MID(C2634,1,1)="c",SigmaEpsConcrete(I2634,$AN$30:$AN$33,$AR$30:$AR$33,$AS$26,$AS$27,$AS$28,$AQ$20,$AU$19),""),"")</f>
        <v/>
      </c>
      <c r="N2634" s="95" t="str">
        <f>IF(A2634&lt;&gt;"",IF(MID(C2634,1,1)="r",SigmaEpsReinf(J2634,$AS$42:$AS$43,$AS$41,$AS$39,$AS$40,$AQ$38),""),"")</f>
        <v/>
      </c>
      <c r="Q2634" s="92" t="str">
        <f t="shared" si="416"/>
        <v/>
      </c>
      <c r="R2634" s="92" t="str">
        <f t="shared" si="417"/>
        <v/>
      </c>
      <c r="U2634" s="5"/>
      <c r="V2634" s="5"/>
      <c r="W2634" s="94" t="str">
        <f t="shared" ref="W2634:W2697" si="425">IF(A2634&lt;&gt;"",F2634-$AU$105,"")</f>
        <v/>
      </c>
      <c r="X2634" s="94" t="str">
        <f t="shared" si="418"/>
        <v/>
      </c>
      <c r="Y2634" s="5"/>
      <c r="BK2634" s="8"/>
      <c r="BL2634" s="5"/>
      <c r="BM2634" s="5"/>
      <c r="BN2634" s="5"/>
      <c r="BO2634" s="5"/>
      <c r="BP2634" s="1"/>
      <c r="BQ2634" s="1"/>
      <c r="BR2634" s="1"/>
      <c r="BS2634" s="1"/>
      <c r="BT2634" s="1"/>
      <c r="BU2634" s="4"/>
      <c r="BV2634" s="1"/>
      <c r="BW2634" s="3"/>
      <c r="BX2634" s="4"/>
      <c r="BY2634" s="5"/>
      <c r="BZ2634" s="5"/>
      <c r="CA2634" s="5"/>
      <c r="CB2634" s="5"/>
      <c r="CC2634" s="5"/>
      <c r="CD2634" s="43"/>
    </row>
    <row r="2635" spans="1:82" x14ac:dyDescent="0.25">
      <c r="A2635" s="8"/>
      <c r="B2635" s="5"/>
      <c r="C2635" s="5"/>
      <c r="D2635" s="5"/>
      <c r="E2635" s="5"/>
      <c r="F2635" s="94" t="str">
        <f t="shared" si="419"/>
        <v/>
      </c>
      <c r="G2635" s="94" t="str">
        <f t="shared" si="420"/>
        <v/>
      </c>
      <c r="H2635" s="127" t="str">
        <f>IF(A2635&lt;&gt;"",IF(MID(C2635,1,1)="c",$AS$26,IF(MID(C2635,1,1)="r",$AS$41,IF(MID(C2635,1,1)="p",#REF!,#REF!))),"")</f>
        <v/>
      </c>
      <c r="I2635" s="92" t="str">
        <f t="shared" si="421"/>
        <v/>
      </c>
      <c r="J2635" s="92" t="str">
        <f t="shared" si="422"/>
        <v/>
      </c>
      <c r="K2635" s="92" t="str">
        <f t="shared" si="423"/>
        <v/>
      </c>
      <c r="L2635" s="92" t="str">
        <f t="shared" si="424"/>
        <v/>
      </c>
      <c r="M2635" s="95" t="str">
        <f>IF(A2635&lt;&gt;"",IF(MID(C2635,1,1)="c",SigmaEpsConcrete(I2635,$AN$30:$AN$33,$AR$30:$AR$33,$AS$26,$AS$27,$AS$28,$AQ$20,$AU$19),""),"")</f>
        <v/>
      </c>
      <c r="N2635" s="95" t="str">
        <f>IF(A2635&lt;&gt;"",IF(MID(C2635,1,1)="r",SigmaEpsReinf(J2635,$AS$42:$AS$43,$AS$41,$AS$39,$AS$40,$AQ$38),""),"")</f>
        <v/>
      </c>
      <c r="Q2635" s="92" t="str">
        <f t="shared" ref="Q2635:Q2698" si="426">IF(A2635&lt;&gt;"",IF(MID(C2635,1,1)="c",IF(ISERROR(M2635/I2635),"",M2635/I2635),""),"")</f>
        <v/>
      </c>
      <c r="R2635" s="92" t="str">
        <f t="shared" ref="R2635:R2698" si="427">IF(A2635&lt;&gt;"",IF(MID(C2635,1,1)="r",IF(ISERROR(N2635/J2635),"",N2635/J2635),""),"")</f>
        <v/>
      </c>
      <c r="U2635" s="5"/>
      <c r="V2635" s="5"/>
      <c r="W2635" s="94" t="str">
        <f t="shared" si="425"/>
        <v/>
      </c>
      <c r="X2635" s="94" t="str">
        <f t="shared" ref="X2635:X2698" si="428">IF(B2635&lt;&gt;"",G2635-$AU$106,"")</f>
        <v/>
      </c>
      <c r="Y2635" s="5"/>
      <c r="BK2635" s="8"/>
      <c r="BL2635" s="5"/>
      <c r="BM2635" s="5"/>
      <c r="BN2635" s="5"/>
      <c r="BO2635" s="5"/>
      <c r="BP2635" s="1"/>
      <c r="BQ2635" s="1"/>
      <c r="BR2635" s="1"/>
      <c r="BS2635" s="1"/>
      <c r="BT2635" s="1"/>
      <c r="BU2635" s="4"/>
      <c r="BV2635" s="1"/>
      <c r="BW2635" s="3"/>
      <c r="BX2635" s="4"/>
      <c r="BY2635" s="5"/>
      <c r="BZ2635" s="5"/>
      <c r="CA2635" s="5"/>
      <c r="CB2635" s="5"/>
      <c r="CC2635" s="5"/>
      <c r="CD2635" s="43"/>
    </row>
    <row r="2636" spans="1:82" x14ac:dyDescent="0.25">
      <c r="A2636" s="8"/>
      <c r="B2636" s="5"/>
      <c r="C2636" s="5"/>
      <c r="D2636" s="5"/>
      <c r="E2636" s="5"/>
      <c r="F2636" s="94" t="str">
        <f t="shared" si="419"/>
        <v/>
      </c>
      <c r="G2636" s="94" t="str">
        <f t="shared" si="420"/>
        <v/>
      </c>
      <c r="H2636" s="127" t="str">
        <f>IF(A2636&lt;&gt;"",IF(MID(C2636,1,1)="c",$AS$26,IF(MID(C2636,1,1)="r",$AS$41,IF(MID(C2636,1,1)="p",#REF!,#REF!))),"")</f>
        <v/>
      </c>
      <c r="I2636" s="92" t="str">
        <f t="shared" si="421"/>
        <v/>
      </c>
      <c r="J2636" s="92" t="str">
        <f t="shared" si="422"/>
        <v/>
      </c>
      <c r="K2636" s="92" t="str">
        <f t="shared" si="423"/>
        <v/>
      </c>
      <c r="L2636" s="92" t="str">
        <f t="shared" si="424"/>
        <v/>
      </c>
      <c r="M2636" s="95" t="str">
        <f>IF(A2636&lt;&gt;"",IF(MID(C2636,1,1)="c",SigmaEpsConcrete(I2636,$AN$30:$AN$33,$AR$30:$AR$33,$AS$26,$AS$27,$AS$28,$AQ$20,$AU$19),""),"")</f>
        <v/>
      </c>
      <c r="N2636" s="95" t="str">
        <f>IF(A2636&lt;&gt;"",IF(MID(C2636,1,1)="r",SigmaEpsReinf(J2636,$AS$42:$AS$43,$AS$41,$AS$39,$AS$40,$AQ$38),""),"")</f>
        <v/>
      </c>
      <c r="Q2636" s="92" t="str">
        <f t="shared" si="426"/>
        <v/>
      </c>
      <c r="R2636" s="92" t="str">
        <f t="shared" si="427"/>
        <v/>
      </c>
      <c r="U2636" s="5"/>
      <c r="V2636" s="5"/>
      <c r="W2636" s="94" t="str">
        <f t="shared" si="425"/>
        <v/>
      </c>
      <c r="X2636" s="94" t="str">
        <f t="shared" si="428"/>
        <v/>
      </c>
      <c r="Y2636" s="5"/>
      <c r="BK2636" s="8"/>
      <c r="BL2636" s="5"/>
      <c r="BM2636" s="5"/>
      <c r="BN2636" s="5"/>
      <c r="BO2636" s="5"/>
      <c r="BP2636" s="1"/>
      <c r="BQ2636" s="1"/>
      <c r="BR2636" s="1"/>
      <c r="BS2636" s="1"/>
      <c r="BT2636" s="1"/>
      <c r="BU2636" s="4"/>
      <c r="BV2636" s="1"/>
      <c r="BW2636" s="3"/>
      <c r="BX2636" s="4"/>
      <c r="BY2636" s="5"/>
      <c r="BZ2636" s="5"/>
      <c r="CA2636" s="5"/>
      <c r="CB2636" s="5"/>
      <c r="CC2636" s="5"/>
      <c r="CD2636" s="43"/>
    </row>
    <row r="2637" spans="1:82" x14ac:dyDescent="0.25">
      <c r="A2637" s="8"/>
      <c r="B2637" s="5"/>
      <c r="C2637" s="5"/>
      <c r="D2637" s="5"/>
      <c r="E2637" s="5"/>
      <c r="F2637" s="94" t="str">
        <f t="shared" si="419"/>
        <v/>
      </c>
      <c r="G2637" s="94" t="str">
        <f t="shared" si="420"/>
        <v/>
      </c>
      <c r="H2637" s="127" t="str">
        <f>IF(A2637&lt;&gt;"",IF(MID(C2637,1,1)="c",$AS$26,IF(MID(C2637,1,1)="r",$AS$41,IF(MID(C2637,1,1)="p",#REF!,#REF!))),"")</f>
        <v/>
      </c>
      <c r="I2637" s="92" t="str">
        <f t="shared" si="421"/>
        <v/>
      </c>
      <c r="J2637" s="92" t="str">
        <f t="shared" si="422"/>
        <v/>
      </c>
      <c r="K2637" s="92" t="str">
        <f t="shared" si="423"/>
        <v/>
      </c>
      <c r="L2637" s="92" t="str">
        <f t="shared" si="424"/>
        <v/>
      </c>
      <c r="M2637" s="95" t="str">
        <f>IF(A2637&lt;&gt;"",IF(MID(C2637,1,1)="c",SigmaEpsConcrete(I2637,$AN$30:$AN$33,$AR$30:$AR$33,$AS$26,$AS$27,$AS$28,$AQ$20,$AU$19),""),"")</f>
        <v/>
      </c>
      <c r="N2637" s="95" t="str">
        <f>IF(A2637&lt;&gt;"",IF(MID(C2637,1,1)="r",SigmaEpsReinf(J2637,$AS$42:$AS$43,$AS$41,$AS$39,$AS$40,$AQ$38),""),"")</f>
        <v/>
      </c>
      <c r="Q2637" s="92" t="str">
        <f t="shared" si="426"/>
        <v/>
      </c>
      <c r="R2637" s="92" t="str">
        <f t="shared" si="427"/>
        <v/>
      </c>
      <c r="U2637" s="5"/>
      <c r="V2637" s="5"/>
      <c r="W2637" s="94" t="str">
        <f t="shared" si="425"/>
        <v/>
      </c>
      <c r="X2637" s="94" t="str">
        <f t="shared" si="428"/>
        <v/>
      </c>
      <c r="Y2637" s="5"/>
      <c r="BK2637" s="8"/>
      <c r="BL2637" s="5"/>
      <c r="BM2637" s="5"/>
      <c r="BN2637" s="5"/>
      <c r="BO2637" s="5"/>
      <c r="BP2637" s="1"/>
      <c r="BQ2637" s="1"/>
      <c r="BR2637" s="1"/>
      <c r="BS2637" s="1"/>
      <c r="BT2637" s="1"/>
      <c r="BU2637" s="4"/>
      <c r="BV2637" s="1"/>
      <c r="BW2637" s="3"/>
      <c r="BX2637" s="4"/>
      <c r="BY2637" s="5"/>
      <c r="BZ2637" s="5"/>
      <c r="CA2637" s="5"/>
      <c r="CB2637" s="5"/>
      <c r="CC2637" s="5"/>
      <c r="CD2637" s="43"/>
    </row>
    <row r="2638" spans="1:82" x14ac:dyDescent="0.25">
      <c r="A2638" s="8"/>
      <c r="B2638" s="5"/>
      <c r="C2638" s="5"/>
      <c r="D2638" s="5"/>
      <c r="E2638" s="5"/>
      <c r="F2638" s="94" t="str">
        <f t="shared" si="419"/>
        <v/>
      </c>
      <c r="G2638" s="94" t="str">
        <f t="shared" si="420"/>
        <v/>
      </c>
      <c r="H2638" s="127" t="str">
        <f>IF(A2638&lt;&gt;"",IF(MID(C2638,1,1)="c",$AS$26,IF(MID(C2638,1,1)="r",$AS$41,IF(MID(C2638,1,1)="p",#REF!,#REF!))),"")</f>
        <v/>
      </c>
      <c r="I2638" s="92" t="str">
        <f t="shared" si="421"/>
        <v/>
      </c>
      <c r="J2638" s="92" t="str">
        <f t="shared" si="422"/>
        <v/>
      </c>
      <c r="K2638" s="92" t="str">
        <f t="shared" si="423"/>
        <v/>
      </c>
      <c r="L2638" s="92" t="str">
        <f t="shared" si="424"/>
        <v/>
      </c>
      <c r="M2638" s="95" t="str">
        <f>IF(A2638&lt;&gt;"",IF(MID(C2638,1,1)="c",SigmaEpsConcrete(I2638,$AN$30:$AN$33,$AR$30:$AR$33,$AS$26,$AS$27,$AS$28,$AQ$20,$AU$19),""),"")</f>
        <v/>
      </c>
      <c r="N2638" s="95" t="str">
        <f>IF(A2638&lt;&gt;"",IF(MID(C2638,1,1)="r",SigmaEpsReinf(J2638,$AS$42:$AS$43,$AS$41,$AS$39,$AS$40,$AQ$38),""),"")</f>
        <v/>
      </c>
      <c r="Q2638" s="92" t="str">
        <f t="shared" si="426"/>
        <v/>
      </c>
      <c r="R2638" s="92" t="str">
        <f t="shared" si="427"/>
        <v/>
      </c>
      <c r="U2638" s="5"/>
      <c r="V2638" s="5"/>
      <c r="W2638" s="94" t="str">
        <f t="shared" si="425"/>
        <v/>
      </c>
      <c r="X2638" s="94" t="str">
        <f t="shared" si="428"/>
        <v/>
      </c>
      <c r="Y2638" s="5"/>
      <c r="BK2638" s="8"/>
      <c r="BL2638" s="5"/>
      <c r="BM2638" s="5"/>
      <c r="BN2638" s="5"/>
      <c r="BO2638" s="5"/>
      <c r="BP2638" s="1"/>
      <c r="BQ2638" s="1"/>
      <c r="BR2638" s="1"/>
      <c r="BS2638" s="1"/>
      <c r="BT2638" s="1"/>
      <c r="BU2638" s="4"/>
      <c r="BV2638" s="1"/>
      <c r="BW2638" s="3"/>
      <c r="BX2638" s="4"/>
      <c r="BY2638" s="5"/>
      <c r="BZ2638" s="5"/>
      <c r="CA2638" s="5"/>
      <c r="CB2638" s="5"/>
      <c r="CC2638" s="5"/>
      <c r="CD2638" s="43"/>
    </row>
    <row r="2639" spans="1:82" x14ac:dyDescent="0.25">
      <c r="A2639" s="8"/>
      <c r="B2639" s="5"/>
      <c r="C2639" s="5"/>
      <c r="D2639" s="5"/>
      <c r="E2639" s="5"/>
      <c r="F2639" s="94" t="str">
        <f t="shared" si="419"/>
        <v/>
      </c>
      <c r="G2639" s="94" t="str">
        <f t="shared" si="420"/>
        <v/>
      </c>
      <c r="H2639" s="127" t="str">
        <f>IF(A2639&lt;&gt;"",IF(MID(C2639,1,1)="c",$AS$26,IF(MID(C2639,1,1)="r",$AS$41,IF(MID(C2639,1,1)="p",#REF!,#REF!))),"")</f>
        <v/>
      </c>
      <c r="I2639" s="92" t="str">
        <f t="shared" si="421"/>
        <v/>
      </c>
      <c r="J2639" s="92" t="str">
        <f t="shared" si="422"/>
        <v/>
      </c>
      <c r="K2639" s="92" t="str">
        <f t="shared" si="423"/>
        <v/>
      </c>
      <c r="L2639" s="92" t="str">
        <f t="shared" si="424"/>
        <v/>
      </c>
      <c r="M2639" s="95" t="str">
        <f>IF(A2639&lt;&gt;"",IF(MID(C2639,1,1)="c",SigmaEpsConcrete(I2639,$AN$30:$AN$33,$AR$30:$AR$33,$AS$26,$AS$27,$AS$28,$AQ$20,$AU$19),""),"")</f>
        <v/>
      </c>
      <c r="N2639" s="95" t="str">
        <f>IF(A2639&lt;&gt;"",IF(MID(C2639,1,1)="r",SigmaEpsReinf(J2639,$AS$42:$AS$43,$AS$41,$AS$39,$AS$40,$AQ$38),""),"")</f>
        <v/>
      </c>
      <c r="Q2639" s="92" t="str">
        <f t="shared" si="426"/>
        <v/>
      </c>
      <c r="R2639" s="92" t="str">
        <f t="shared" si="427"/>
        <v/>
      </c>
      <c r="U2639" s="5"/>
      <c r="V2639" s="5"/>
      <c r="W2639" s="94" t="str">
        <f t="shared" si="425"/>
        <v/>
      </c>
      <c r="X2639" s="94" t="str">
        <f t="shared" si="428"/>
        <v/>
      </c>
      <c r="Y2639" s="5"/>
      <c r="BK2639" s="8"/>
      <c r="BL2639" s="5"/>
      <c r="BM2639" s="5"/>
      <c r="BN2639" s="5"/>
      <c r="BO2639" s="5"/>
      <c r="BP2639" s="1"/>
      <c r="BQ2639" s="1"/>
      <c r="BR2639" s="1"/>
      <c r="BS2639" s="1"/>
      <c r="BT2639" s="1"/>
      <c r="BU2639" s="4"/>
      <c r="BV2639" s="1"/>
      <c r="BW2639" s="3"/>
      <c r="BX2639" s="4"/>
      <c r="BY2639" s="5"/>
      <c r="BZ2639" s="5"/>
      <c r="CA2639" s="5"/>
      <c r="CB2639" s="5"/>
      <c r="CC2639" s="5"/>
      <c r="CD2639" s="43"/>
    </row>
    <row r="2640" spans="1:82" x14ac:dyDescent="0.25">
      <c r="A2640" s="8"/>
      <c r="B2640" s="5"/>
      <c r="C2640" s="5"/>
      <c r="D2640" s="5"/>
      <c r="E2640" s="5"/>
      <c r="F2640" s="94" t="str">
        <f t="shared" si="419"/>
        <v/>
      </c>
      <c r="G2640" s="94" t="str">
        <f t="shared" si="420"/>
        <v/>
      </c>
      <c r="H2640" s="127" t="str">
        <f>IF(A2640&lt;&gt;"",IF(MID(C2640,1,1)="c",$AS$26,IF(MID(C2640,1,1)="r",$AS$41,IF(MID(C2640,1,1)="p",#REF!,#REF!))),"")</f>
        <v/>
      </c>
      <c r="I2640" s="92" t="str">
        <f t="shared" si="421"/>
        <v/>
      </c>
      <c r="J2640" s="92" t="str">
        <f t="shared" si="422"/>
        <v/>
      </c>
      <c r="K2640" s="92" t="str">
        <f t="shared" si="423"/>
        <v/>
      </c>
      <c r="L2640" s="92" t="str">
        <f t="shared" si="424"/>
        <v/>
      </c>
      <c r="M2640" s="95" t="str">
        <f>IF(A2640&lt;&gt;"",IF(MID(C2640,1,1)="c",SigmaEpsConcrete(I2640,$AN$30:$AN$33,$AR$30:$AR$33,$AS$26,$AS$27,$AS$28,$AQ$20,$AU$19),""),"")</f>
        <v/>
      </c>
      <c r="N2640" s="95" t="str">
        <f>IF(A2640&lt;&gt;"",IF(MID(C2640,1,1)="r",SigmaEpsReinf(J2640,$AS$42:$AS$43,$AS$41,$AS$39,$AS$40,$AQ$38),""),"")</f>
        <v/>
      </c>
      <c r="Q2640" s="92" t="str">
        <f t="shared" si="426"/>
        <v/>
      </c>
      <c r="R2640" s="92" t="str">
        <f t="shared" si="427"/>
        <v/>
      </c>
      <c r="U2640" s="5"/>
      <c r="V2640" s="5"/>
      <c r="W2640" s="94" t="str">
        <f t="shared" si="425"/>
        <v/>
      </c>
      <c r="X2640" s="94" t="str">
        <f t="shared" si="428"/>
        <v/>
      </c>
      <c r="Y2640" s="5"/>
      <c r="BK2640" s="8"/>
      <c r="BL2640" s="5"/>
      <c r="BM2640" s="5"/>
      <c r="BN2640" s="5"/>
      <c r="BO2640" s="5"/>
      <c r="BP2640" s="1"/>
      <c r="BQ2640" s="1"/>
      <c r="BR2640" s="1"/>
      <c r="BS2640" s="1"/>
      <c r="BT2640" s="1"/>
      <c r="BU2640" s="4"/>
      <c r="BV2640" s="1"/>
      <c r="BW2640" s="3"/>
      <c r="BX2640" s="4"/>
      <c r="BY2640" s="5"/>
      <c r="BZ2640" s="5"/>
      <c r="CA2640" s="5"/>
      <c r="CB2640" s="5"/>
      <c r="CC2640" s="5"/>
      <c r="CD2640" s="43"/>
    </row>
    <row r="2641" spans="1:82" x14ac:dyDescent="0.25">
      <c r="A2641" s="8"/>
      <c r="B2641" s="5"/>
      <c r="C2641" s="5"/>
      <c r="D2641" s="5"/>
      <c r="E2641" s="5"/>
      <c r="F2641" s="94" t="str">
        <f t="shared" si="419"/>
        <v/>
      </c>
      <c r="G2641" s="94" t="str">
        <f t="shared" si="420"/>
        <v/>
      </c>
      <c r="H2641" s="127" t="str">
        <f>IF(A2641&lt;&gt;"",IF(MID(C2641,1,1)="c",$AS$26,IF(MID(C2641,1,1)="r",$AS$41,IF(MID(C2641,1,1)="p",#REF!,#REF!))),"")</f>
        <v/>
      </c>
      <c r="I2641" s="92" t="str">
        <f t="shared" si="421"/>
        <v/>
      </c>
      <c r="J2641" s="92" t="str">
        <f t="shared" si="422"/>
        <v/>
      </c>
      <c r="K2641" s="92" t="str">
        <f t="shared" si="423"/>
        <v/>
      </c>
      <c r="L2641" s="92" t="str">
        <f t="shared" si="424"/>
        <v/>
      </c>
      <c r="M2641" s="95" t="str">
        <f>IF(A2641&lt;&gt;"",IF(MID(C2641,1,1)="c",SigmaEpsConcrete(I2641,$AN$30:$AN$33,$AR$30:$AR$33,$AS$26,$AS$27,$AS$28,$AQ$20,$AU$19),""),"")</f>
        <v/>
      </c>
      <c r="N2641" s="95" t="str">
        <f>IF(A2641&lt;&gt;"",IF(MID(C2641,1,1)="r",SigmaEpsReinf(J2641,$AS$42:$AS$43,$AS$41,$AS$39,$AS$40,$AQ$38),""),"")</f>
        <v/>
      </c>
      <c r="Q2641" s="92" t="str">
        <f t="shared" si="426"/>
        <v/>
      </c>
      <c r="R2641" s="92" t="str">
        <f t="shared" si="427"/>
        <v/>
      </c>
      <c r="U2641" s="5"/>
      <c r="V2641" s="5"/>
      <c r="W2641" s="94" t="str">
        <f t="shared" si="425"/>
        <v/>
      </c>
      <c r="X2641" s="94" t="str">
        <f t="shared" si="428"/>
        <v/>
      </c>
      <c r="Y2641" s="5"/>
      <c r="BK2641" s="8"/>
      <c r="BL2641" s="5"/>
      <c r="BM2641" s="5"/>
      <c r="BN2641" s="5"/>
      <c r="BO2641" s="5"/>
      <c r="BP2641" s="1"/>
      <c r="BQ2641" s="1"/>
      <c r="BR2641" s="1"/>
      <c r="BS2641" s="1"/>
      <c r="BT2641" s="1"/>
      <c r="BU2641" s="4"/>
      <c r="BV2641" s="1"/>
      <c r="BW2641" s="3"/>
      <c r="BX2641" s="4"/>
      <c r="BY2641" s="5"/>
      <c r="BZ2641" s="5"/>
      <c r="CA2641" s="5"/>
      <c r="CB2641" s="5"/>
      <c r="CC2641" s="5"/>
      <c r="CD2641" s="43"/>
    </row>
    <row r="2642" spans="1:82" x14ac:dyDescent="0.25">
      <c r="A2642" s="8"/>
      <c r="B2642" s="5"/>
      <c r="C2642" s="5"/>
      <c r="D2642" s="5"/>
      <c r="E2642" s="5"/>
      <c r="F2642" s="94" t="str">
        <f t="shared" si="419"/>
        <v/>
      </c>
      <c r="G2642" s="94" t="str">
        <f t="shared" si="420"/>
        <v/>
      </c>
      <c r="H2642" s="127" t="str">
        <f>IF(A2642&lt;&gt;"",IF(MID(C2642,1,1)="c",$AS$26,IF(MID(C2642,1,1)="r",$AS$41,IF(MID(C2642,1,1)="p",#REF!,#REF!))),"")</f>
        <v/>
      </c>
      <c r="I2642" s="92" t="str">
        <f t="shared" si="421"/>
        <v/>
      </c>
      <c r="J2642" s="92" t="str">
        <f t="shared" si="422"/>
        <v/>
      </c>
      <c r="K2642" s="92" t="str">
        <f t="shared" si="423"/>
        <v/>
      </c>
      <c r="L2642" s="92" t="str">
        <f t="shared" si="424"/>
        <v/>
      </c>
      <c r="M2642" s="95" t="str">
        <f>IF(A2642&lt;&gt;"",IF(MID(C2642,1,1)="c",SigmaEpsConcrete(I2642,$AN$30:$AN$33,$AR$30:$AR$33,$AS$26,$AS$27,$AS$28,$AQ$20,$AU$19),""),"")</f>
        <v/>
      </c>
      <c r="N2642" s="95" t="str">
        <f>IF(A2642&lt;&gt;"",IF(MID(C2642,1,1)="r",SigmaEpsReinf(J2642,$AS$42:$AS$43,$AS$41,$AS$39,$AS$40,$AQ$38),""),"")</f>
        <v/>
      </c>
      <c r="Q2642" s="92" t="str">
        <f t="shared" si="426"/>
        <v/>
      </c>
      <c r="R2642" s="92" t="str">
        <f t="shared" si="427"/>
        <v/>
      </c>
      <c r="U2642" s="5"/>
      <c r="V2642" s="5"/>
      <c r="W2642" s="94" t="str">
        <f t="shared" si="425"/>
        <v/>
      </c>
      <c r="X2642" s="94" t="str">
        <f t="shared" si="428"/>
        <v/>
      </c>
      <c r="Y2642" s="5"/>
      <c r="BK2642" s="8"/>
      <c r="BL2642" s="5"/>
      <c r="BM2642" s="5"/>
      <c r="BN2642" s="5"/>
      <c r="BO2642" s="5"/>
      <c r="BP2642" s="1"/>
      <c r="BQ2642" s="1"/>
      <c r="BR2642" s="1"/>
      <c r="BS2642" s="1"/>
      <c r="BT2642" s="1"/>
      <c r="BU2642" s="4"/>
      <c r="BV2642" s="1"/>
      <c r="BW2642" s="3"/>
      <c r="BX2642" s="4"/>
      <c r="BY2642" s="5"/>
      <c r="BZ2642" s="5"/>
      <c r="CA2642" s="5"/>
      <c r="CB2642" s="5"/>
      <c r="CC2642" s="5"/>
      <c r="CD2642" s="43"/>
    </row>
    <row r="2643" spans="1:82" x14ac:dyDescent="0.25">
      <c r="A2643" s="8"/>
      <c r="B2643" s="5"/>
      <c r="C2643" s="5"/>
      <c r="D2643" s="5"/>
      <c r="E2643" s="5"/>
      <c r="F2643" s="94" t="str">
        <f t="shared" si="419"/>
        <v/>
      </c>
      <c r="G2643" s="94" t="str">
        <f t="shared" si="420"/>
        <v/>
      </c>
      <c r="H2643" s="127" t="str">
        <f>IF(A2643&lt;&gt;"",IF(MID(C2643,1,1)="c",$AS$26,IF(MID(C2643,1,1)="r",$AS$41,IF(MID(C2643,1,1)="p",#REF!,#REF!))),"")</f>
        <v/>
      </c>
      <c r="I2643" s="92" t="str">
        <f t="shared" si="421"/>
        <v/>
      </c>
      <c r="J2643" s="92" t="str">
        <f t="shared" si="422"/>
        <v/>
      </c>
      <c r="K2643" s="92" t="str">
        <f t="shared" si="423"/>
        <v/>
      </c>
      <c r="L2643" s="92" t="str">
        <f t="shared" si="424"/>
        <v/>
      </c>
      <c r="M2643" s="95" t="str">
        <f>IF(A2643&lt;&gt;"",IF(MID(C2643,1,1)="c",SigmaEpsConcrete(I2643,$AN$30:$AN$33,$AR$30:$AR$33,$AS$26,$AS$27,$AS$28,$AQ$20,$AU$19),""),"")</f>
        <v/>
      </c>
      <c r="N2643" s="95" t="str">
        <f>IF(A2643&lt;&gt;"",IF(MID(C2643,1,1)="r",SigmaEpsReinf(J2643,$AS$42:$AS$43,$AS$41,$AS$39,$AS$40,$AQ$38),""),"")</f>
        <v/>
      </c>
      <c r="Q2643" s="92" t="str">
        <f t="shared" si="426"/>
        <v/>
      </c>
      <c r="R2643" s="92" t="str">
        <f t="shared" si="427"/>
        <v/>
      </c>
      <c r="U2643" s="5"/>
      <c r="V2643" s="5"/>
      <c r="W2643" s="94" t="str">
        <f t="shared" si="425"/>
        <v/>
      </c>
      <c r="X2643" s="94" t="str">
        <f t="shared" si="428"/>
        <v/>
      </c>
      <c r="Y2643" s="5"/>
      <c r="BK2643" s="8"/>
      <c r="BL2643" s="5"/>
      <c r="BM2643" s="5"/>
      <c r="BN2643" s="5"/>
      <c r="BO2643" s="5"/>
      <c r="BP2643" s="1"/>
      <c r="BQ2643" s="1"/>
      <c r="BR2643" s="1"/>
      <c r="BS2643" s="1"/>
      <c r="BT2643" s="1"/>
      <c r="BU2643" s="4"/>
      <c r="BV2643" s="1"/>
      <c r="BW2643" s="3"/>
      <c r="BX2643" s="4"/>
      <c r="BY2643" s="5"/>
      <c r="BZ2643" s="5"/>
      <c r="CA2643" s="5"/>
      <c r="CB2643" s="5"/>
      <c r="CC2643" s="5"/>
      <c r="CD2643" s="43"/>
    </row>
    <row r="2644" spans="1:82" x14ac:dyDescent="0.25">
      <c r="A2644" s="8"/>
      <c r="B2644" s="5"/>
      <c r="C2644" s="5"/>
      <c r="D2644" s="5"/>
      <c r="E2644" s="5"/>
      <c r="F2644" s="94" t="str">
        <f t="shared" si="419"/>
        <v/>
      </c>
      <c r="G2644" s="94" t="str">
        <f t="shared" si="420"/>
        <v/>
      </c>
      <c r="H2644" s="127" t="str">
        <f>IF(A2644&lt;&gt;"",IF(MID(C2644,1,1)="c",$AS$26,IF(MID(C2644,1,1)="r",$AS$41,IF(MID(C2644,1,1)="p",#REF!,#REF!))),"")</f>
        <v/>
      </c>
      <c r="I2644" s="92" t="str">
        <f t="shared" si="421"/>
        <v/>
      </c>
      <c r="J2644" s="92" t="str">
        <f t="shared" si="422"/>
        <v/>
      </c>
      <c r="K2644" s="92" t="str">
        <f t="shared" si="423"/>
        <v/>
      </c>
      <c r="L2644" s="92" t="str">
        <f t="shared" si="424"/>
        <v/>
      </c>
      <c r="M2644" s="95" t="str">
        <f>IF(A2644&lt;&gt;"",IF(MID(C2644,1,1)="c",SigmaEpsConcrete(I2644,$AN$30:$AN$33,$AR$30:$AR$33,$AS$26,$AS$27,$AS$28,$AQ$20,$AU$19),""),"")</f>
        <v/>
      </c>
      <c r="N2644" s="95" t="str">
        <f>IF(A2644&lt;&gt;"",IF(MID(C2644,1,1)="r",SigmaEpsReinf(J2644,$AS$42:$AS$43,$AS$41,$AS$39,$AS$40,$AQ$38),""),"")</f>
        <v/>
      </c>
      <c r="Q2644" s="92" t="str">
        <f t="shared" si="426"/>
        <v/>
      </c>
      <c r="R2644" s="92" t="str">
        <f t="shared" si="427"/>
        <v/>
      </c>
      <c r="U2644" s="5"/>
      <c r="V2644" s="5"/>
      <c r="W2644" s="94" t="str">
        <f t="shared" si="425"/>
        <v/>
      </c>
      <c r="X2644" s="94" t="str">
        <f t="shared" si="428"/>
        <v/>
      </c>
      <c r="Y2644" s="5"/>
      <c r="BK2644" s="8"/>
      <c r="BL2644" s="5"/>
      <c r="BM2644" s="5"/>
      <c r="BN2644" s="5"/>
      <c r="BO2644" s="5"/>
      <c r="BP2644" s="1"/>
      <c r="BQ2644" s="1"/>
      <c r="BR2644" s="1"/>
      <c r="BS2644" s="1"/>
      <c r="BT2644" s="1"/>
      <c r="BU2644" s="4"/>
      <c r="BV2644" s="1"/>
      <c r="BW2644" s="3"/>
      <c r="BX2644" s="4"/>
      <c r="BY2644" s="5"/>
      <c r="BZ2644" s="5"/>
      <c r="CA2644" s="5"/>
      <c r="CB2644" s="5"/>
      <c r="CC2644" s="5"/>
      <c r="CD2644" s="43"/>
    </row>
    <row r="2645" spans="1:82" x14ac:dyDescent="0.25">
      <c r="A2645" s="8"/>
      <c r="B2645" s="5"/>
      <c r="C2645" s="5"/>
      <c r="D2645" s="5"/>
      <c r="E2645" s="5"/>
      <c r="F2645" s="94" t="str">
        <f t="shared" si="419"/>
        <v/>
      </c>
      <c r="G2645" s="94" t="str">
        <f t="shared" si="420"/>
        <v/>
      </c>
      <c r="H2645" s="127" t="str">
        <f>IF(A2645&lt;&gt;"",IF(MID(C2645,1,1)="c",$AS$26,IF(MID(C2645,1,1)="r",$AS$41,IF(MID(C2645,1,1)="p",#REF!,#REF!))),"")</f>
        <v/>
      </c>
      <c r="I2645" s="92" t="str">
        <f t="shared" si="421"/>
        <v/>
      </c>
      <c r="J2645" s="92" t="str">
        <f t="shared" si="422"/>
        <v/>
      </c>
      <c r="K2645" s="92" t="str">
        <f t="shared" si="423"/>
        <v/>
      </c>
      <c r="L2645" s="92" t="str">
        <f t="shared" si="424"/>
        <v/>
      </c>
      <c r="M2645" s="95" t="str">
        <f>IF(A2645&lt;&gt;"",IF(MID(C2645,1,1)="c",SigmaEpsConcrete(I2645,$AN$30:$AN$33,$AR$30:$AR$33,$AS$26,$AS$27,$AS$28,$AQ$20,$AU$19),""),"")</f>
        <v/>
      </c>
      <c r="N2645" s="95" t="str">
        <f>IF(A2645&lt;&gt;"",IF(MID(C2645,1,1)="r",SigmaEpsReinf(J2645,$AS$42:$AS$43,$AS$41,$AS$39,$AS$40,$AQ$38),""),"")</f>
        <v/>
      </c>
      <c r="Q2645" s="92" t="str">
        <f t="shared" si="426"/>
        <v/>
      </c>
      <c r="R2645" s="92" t="str">
        <f t="shared" si="427"/>
        <v/>
      </c>
      <c r="U2645" s="5"/>
      <c r="V2645" s="5"/>
      <c r="W2645" s="94" t="str">
        <f t="shared" si="425"/>
        <v/>
      </c>
      <c r="X2645" s="94" t="str">
        <f t="shared" si="428"/>
        <v/>
      </c>
      <c r="Y2645" s="5"/>
      <c r="BK2645" s="8"/>
      <c r="BL2645" s="5"/>
      <c r="BM2645" s="5"/>
      <c r="BN2645" s="5"/>
      <c r="BO2645" s="5"/>
      <c r="BP2645" s="1"/>
      <c r="BQ2645" s="1"/>
      <c r="BR2645" s="1"/>
      <c r="BS2645" s="1"/>
      <c r="BT2645" s="1"/>
      <c r="BU2645" s="4"/>
      <c r="BV2645" s="1"/>
      <c r="BW2645" s="3"/>
      <c r="BX2645" s="4"/>
      <c r="BY2645" s="5"/>
      <c r="BZ2645" s="5"/>
      <c r="CA2645" s="5"/>
      <c r="CB2645" s="5"/>
      <c r="CC2645" s="5"/>
      <c r="CD2645" s="43"/>
    </row>
    <row r="2646" spans="1:82" x14ac:dyDescent="0.25">
      <c r="A2646" s="8"/>
      <c r="B2646" s="5"/>
      <c r="C2646" s="5"/>
      <c r="D2646" s="5"/>
      <c r="E2646" s="5"/>
      <c r="F2646" s="94" t="str">
        <f t="shared" si="419"/>
        <v/>
      </c>
      <c r="G2646" s="94" t="str">
        <f t="shared" si="420"/>
        <v/>
      </c>
      <c r="H2646" s="127" t="str">
        <f>IF(A2646&lt;&gt;"",IF(MID(C2646,1,1)="c",$AS$26,IF(MID(C2646,1,1)="r",$AS$41,IF(MID(C2646,1,1)="p",#REF!,#REF!))),"")</f>
        <v/>
      </c>
      <c r="I2646" s="92" t="str">
        <f t="shared" si="421"/>
        <v/>
      </c>
      <c r="J2646" s="92" t="str">
        <f t="shared" si="422"/>
        <v/>
      </c>
      <c r="K2646" s="92" t="str">
        <f t="shared" si="423"/>
        <v/>
      </c>
      <c r="L2646" s="92" t="str">
        <f t="shared" si="424"/>
        <v/>
      </c>
      <c r="M2646" s="95" t="str">
        <f>IF(A2646&lt;&gt;"",IF(MID(C2646,1,1)="c",SigmaEpsConcrete(I2646,$AN$30:$AN$33,$AR$30:$AR$33,$AS$26,$AS$27,$AS$28,$AQ$20,$AU$19),""),"")</f>
        <v/>
      </c>
      <c r="N2646" s="95" t="str">
        <f>IF(A2646&lt;&gt;"",IF(MID(C2646,1,1)="r",SigmaEpsReinf(J2646,$AS$42:$AS$43,$AS$41,$AS$39,$AS$40,$AQ$38),""),"")</f>
        <v/>
      </c>
      <c r="Q2646" s="92" t="str">
        <f t="shared" si="426"/>
        <v/>
      </c>
      <c r="R2646" s="92" t="str">
        <f t="shared" si="427"/>
        <v/>
      </c>
      <c r="U2646" s="5"/>
      <c r="V2646" s="5"/>
      <c r="W2646" s="94" t="str">
        <f t="shared" si="425"/>
        <v/>
      </c>
      <c r="X2646" s="94" t="str">
        <f t="shared" si="428"/>
        <v/>
      </c>
      <c r="Y2646" s="5"/>
      <c r="BK2646" s="8"/>
      <c r="BL2646" s="5"/>
      <c r="BM2646" s="5"/>
      <c r="BN2646" s="5"/>
      <c r="BO2646" s="5"/>
      <c r="BP2646" s="1"/>
      <c r="BQ2646" s="1"/>
      <c r="BR2646" s="1"/>
      <c r="BS2646" s="1"/>
      <c r="BT2646" s="1"/>
      <c r="BU2646" s="4"/>
      <c r="BV2646" s="1"/>
      <c r="BW2646" s="3"/>
      <c r="BX2646" s="4"/>
      <c r="BY2646" s="5"/>
      <c r="BZ2646" s="5"/>
      <c r="CA2646" s="5"/>
      <c r="CB2646" s="5"/>
      <c r="CC2646" s="5"/>
      <c r="CD2646" s="43"/>
    </row>
    <row r="2647" spans="1:82" x14ac:dyDescent="0.25">
      <c r="A2647" s="8"/>
      <c r="B2647" s="5"/>
      <c r="C2647" s="5"/>
      <c r="D2647" s="5"/>
      <c r="E2647" s="5"/>
      <c r="F2647" s="94" t="str">
        <f t="shared" si="419"/>
        <v/>
      </c>
      <c r="G2647" s="94" t="str">
        <f t="shared" si="420"/>
        <v/>
      </c>
      <c r="H2647" s="127" t="str">
        <f>IF(A2647&lt;&gt;"",IF(MID(C2647,1,1)="c",$AS$26,IF(MID(C2647,1,1)="r",$AS$41,IF(MID(C2647,1,1)="p",#REF!,#REF!))),"")</f>
        <v/>
      </c>
      <c r="I2647" s="92" t="str">
        <f t="shared" si="421"/>
        <v/>
      </c>
      <c r="J2647" s="92" t="str">
        <f t="shared" si="422"/>
        <v/>
      </c>
      <c r="K2647" s="92" t="str">
        <f t="shared" si="423"/>
        <v/>
      </c>
      <c r="L2647" s="92" t="str">
        <f t="shared" si="424"/>
        <v/>
      </c>
      <c r="M2647" s="95" t="str">
        <f>IF(A2647&lt;&gt;"",IF(MID(C2647,1,1)="c",SigmaEpsConcrete(I2647,$AN$30:$AN$33,$AR$30:$AR$33,$AS$26,$AS$27,$AS$28,$AQ$20,$AU$19),""),"")</f>
        <v/>
      </c>
      <c r="N2647" s="95" t="str">
        <f>IF(A2647&lt;&gt;"",IF(MID(C2647,1,1)="r",SigmaEpsReinf(J2647,$AS$42:$AS$43,$AS$41,$AS$39,$AS$40,$AQ$38),""),"")</f>
        <v/>
      </c>
      <c r="Q2647" s="92" t="str">
        <f t="shared" si="426"/>
        <v/>
      </c>
      <c r="R2647" s="92" t="str">
        <f t="shared" si="427"/>
        <v/>
      </c>
      <c r="U2647" s="5"/>
      <c r="V2647" s="5"/>
      <c r="W2647" s="94" t="str">
        <f t="shared" si="425"/>
        <v/>
      </c>
      <c r="X2647" s="94" t="str">
        <f t="shared" si="428"/>
        <v/>
      </c>
      <c r="Y2647" s="5"/>
      <c r="BK2647" s="8"/>
      <c r="BL2647" s="5"/>
      <c r="BM2647" s="5"/>
      <c r="BN2647" s="5"/>
      <c r="BO2647" s="5"/>
      <c r="BP2647" s="1"/>
      <c r="BQ2647" s="1"/>
      <c r="BR2647" s="1"/>
      <c r="BS2647" s="1"/>
      <c r="BT2647" s="1"/>
      <c r="BU2647" s="4"/>
      <c r="BV2647" s="1"/>
      <c r="BW2647" s="3"/>
      <c r="BX2647" s="4"/>
      <c r="BY2647" s="5"/>
      <c r="BZ2647" s="5"/>
      <c r="CA2647" s="5"/>
      <c r="CB2647" s="5"/>
      <c r="CC2647" s="5"/>
      <c r="CD2647" s="43"/>
    </row>
    <row r="2648" spans="1:82" x14ac:dyDescent="0.25">
      <c r="A2648" s="8"/>
      <c r="B2648" s="5"/>
      <c r="C2648" s="5"/>
      <c r="D2648" s="5"/>
      <c r="E2648" s="5"/>
      <c r="F2648" s="94" t="str">
        <f t="shared" si="419"/>
        <v/>
      </c>
      <c r="G2648" s="94" t="str">
        <f t="shared" si="420"/>
        <v/>
      </c>
      <c r="H2648" s="127" t="str">
        <f>IF(A2648&lt;&gt;"",IF(MID(C2648,1,1)="c",$AS$26,IF(MID(C2648,1,1)="r",$AS$41,IF(MID(C2648,1,1)="p",#REF!,#REF!))),"")</f>
        <v/>
      </c>
      <c r="I2648" s="92" t="str">
        <f t="shared" si="421"/>
        <v/>
      </c>
      <c r="J2648" s="92" t="str">
        <f t="shared" si="422"/>
        <v/>
      </c>
      <c r="K2648" s="92" t="str">
        <f t="shared" si="423"/>
        <v/>
      </c>
      <c r="L2648" s="92" t="str">
        <f t="shared" si="424"/>
        <v/>
      </c>
      <c r="M2648" s="95" t="str">
        <f>IF(A2648&lt;&gt;"",IF(MID(C2648,1,1)="c",SigmaEpsConcrete(I2648,$AN$30:$AN$33,$AR$30:$AR$33,$AS$26,$AS$27,$AS$28,$AQ$20,$AU$19),""),"")</f>
        <v/>
      </c>
      <c r="N2648" s="95" t="str">
        <f>IF(A2648&lt;&gt;"",IF(MID(C2648,1,1)="r",SigmaEpsReinf(J2648,$AS$42:$AS$43,$AS$41,$AS$39,$AS$40,$AQ$38),""),"")</f>
        <v/>
      </c>
      <c r="Q2648" s="92" t="str">
        <f t="shared" si="426"/>
        <v/>
      </c>
      <c r="R2648" s="92" t="str">
        <f t="shared" si="427"/>
        <v/>
      </c>
      <c r="U2648" s="5"/>
      <c r="V2648" s="5"/>
      <c r="W2648" s="94" t="str">
        <f t="shared" si="425"/>
        <v/>
      </c>
      <c r="X2648" s="94" t="str">
        <f t="shared" si="428"/>
        <v/>
      </c>
      <c r="Y2648" s="5"/>
      <c r="BK2648" s="8"/>
      <c r="BL2648" s="5"/>
      <c r="BM2648" s="5"/>
      <c r="BN2648" s="5"/>
      <c r="BO2648" s="5"/>
      <c r="BP2648" s="1"/>
      <c r="BQ2648" s="1"/>
      <c r="BR2648" s="1"/>
      <c r="BS2648" s="1"/>
      <c r="BT2648" s="1"/>
      <c r="BU2648" s="4"/>
      <c r="BV2648" s="1"/>
      <c r="BW2648" s="3"/>
      <c r="BX2648" s="4"/>
      <c r="BY2648" s="5"/>
      <c r="BZ2648" s="5"/>
      <c r="CA2648" s="5"/>
      <c r="CB2648" s="5"/>
      <c r="CC2648" s="5"/>
      <c r="CD2648" s="43"/>
    </row>
    <row r="2649" spans="1:82" x14ac:dyDescent="0.25">
      <c r="A2649" s="8"/>
      <c r="B2649" s="5"/>
      <c r="C2649" s="5"/>
      <c r="D2649" s="5"/>
      <c r="E2649" s="5"/>
      <c r="F2649" s="94" t="str">
        <f t="shared" si="419"/>
        <v/>
      </c>
      <c r="G2649" s="94" t="str">
        <f t="shared" si="420"/>
        <v/>
      </c>
      <c r="H2649" s="127" t="str">
        <f>IF(A2649&lt;&gt;"",IF(MID(C2649,1,1)="c",$AS$26,IF(MID(C2649,1,1)="r",$AS$41,IF(MID(C2649,1,1)="p",#REF!,#REF!))),"")</f>
        <v/>
      </c>
      <c r="I2649" s="92" t="str">
        <f t="shared" si="421"/>
        <v/>
      </c>
      <c r="J2649" s="92" t="str">
        <f t="shared" si="422"/>
        <v/>
      </c>
      <c r="K2649" s="92" t="str">
        <f t="shared" si="423"/>
        <v/>
      </c>
      <c r="L2649" s="92" t="str">
        <f t="shared" si="424"/>
        <v/>
      </c>
      <c r="M2649" s="95" t="str">
        <f>IF(A2649&lt;&gt;"",IF(MID(C2649,1,1)="c",SigmaEpsConcrete(I2649,$AN$30:$AN$33,$AR$30:$AR$33,$AS$26,$AS$27,$AS$28,$AQ$20,$AU$19),""),"")</f>
        <v/>
      </c>
      <c r="N2649" s="95" t="str">
        <f>IF(A2649&lt;&gt;"",IF(MID(C2649,1,1)="r",SigmaEpsReinf(J2649,$AS$42:$AS$43,$AS$41,$AS$39,$AS$40,$AQ$38),""),"")</f>
        <v/>
      </c>
      <c r="Q2649" s="92" t="str">
        <f t="shared" si="426"/>
        <v/>
      </c>
      <c r="R2649" s="92" t="str">
        <f t="shared" si="427"/>
        <v/>
      </c>
      <c r="U2649" s="5"/>
      <c r="V2649" s="5"/>
      <c r="W2649" s="94" t="str">
        <f t="shared" si="425"/>
        <v/>
      </c>
      <c r="X2649" s="94" t="str">
        <f t="shared" si="428"/>
        <v/>
      </c>
      <c r="Y2649" s="5"/>
      <c r="BK2649" s="8"/>
      <c r="BL2649" s="5"/>
      <c r="BM2649" s="5"/>
      <c r="BN2649" s="5"/>
      <c r="BO2649" s="5"/>
      <c r="BP2649" s="1"/>
      <c r="BQ2649" s="1"/>
      <c r="BR2649" s="1"/>
      <c r="BS2649" s="1"/>
      <c r="BT2649" s="1"/>
      <c r="BU2649" s="4"/>
      <c r="BV2649" s="1"/>
      <c r="BW2649" s="3"/>
      <c r="BX2649" s="4"/>
      <c r="BY2649" s="5"/>
      <c r="BZ2649" s="5"/>
      <c r="CA2649" s="5"/>
      <c r="CB2649" s="5"/>
      <c r="CC2649" s="5"/>
      <c r="CD2649" s="43"/>
    </row>
    <row r="2650" spans="1:82" x14ac:dyDescent="0.25">
      <c r="A2650" s="8"/>
      <c r="B2650" s="5"/>
      <c r="C2650" s="5"/>
      <c r="D2650" s="5"/>
      <c r="E2650" s="5"/>
      <c r="F2650" s="94" t="str">
        <f t="shared" si="419"/>
        <v/>
      </c>
      <c r="G2650" s="94" t="str">
        <f t="shared" si="420"/>
        <v/>
      </c>
      <c r="H2650" s="127" t="str">
        <f>IF(A2650&lt;&gt;"",IF(MID(C2650,1,1)="c",$AS$26,IF(MID(C2650,1,1)="r",$AS$41,IF(MID(C2650,1,1)="p",#REF!,#REF!))),"")</f>
        <v/>
      </c>
      <c r="I2650" s="92" t="str">
        <f t="shared" si="421"/>
        <v/>
      </c>
      <c r="J2650" s="92" t="str">
        <f t="shared" si="422"/>
        <v/>
      </c>
      <c r="K2650" s="92" t="str">
        <f t="shared" si="423"/>
        <v/>
      </c>
      <c r="L2650" s="92" t="str">
        <f t="shared" si="424"/>
        <v/>
      </c>
      <c r="M2650" s="95" t="str">
        <f>IF(A2650&lt;&gt;"",IF(MID(C2650,1,1)="c",SigmaEpsConcrete(I2650,$AN$30:$AN$33,$AR$30:$AR$33,$AS$26,$AS$27,$AS$28,$AQ$20,$AU$19),""),"")</f>
        <v/>
      </c>
      <c r="N2650" s="95" t="str">
        <f>IF(A2650&lt;&gt;"",IF(MID(C2650,1,1)="r",SigmaEpsReinf(J2650,$AS$42:$AS$43,$AS$41,$AS$39,$AS$40,$AQ$38),""),"")</f>
        <v/>
      </c>
      <c r="Q2650" s="92" t="str">
        <f t="shared" si="426"/>
        <v/>
      </c>
      <c r="R2650" s="92" t="str">
        <f t="shared" si="427"/>
        <v/>
      </c>
      <c r="U2650" s="5"/>
      <c r="V2650" s="5"/>
      <c r="W2650" s="94" t="str">
        <f t="shared" si="425"/>
        <v/>
      </c>
      <c r="X2650" s="94" t="str">
        <f t="shared" si="428"/>
        <v/>
      </c>
      <c r="Y2650" s="5"/>
      <c r="BK2650" s="8"/>
      <c r="BL2650" s="5"/>
      <c r="BM2650" s="5"/>
      <c r="BN2650" s="5"/>
      <c r="BO2650" s="5"/>
      <c r="BP2650" s="1"/>
      <c r="BQ2650" s="1"/>
      <c r="BR2650" s="1"/>
      <c r="BS2650" s="1"/>
      <c r="BT2650" s="1"/>
      <c r="BU2650" s="4"/>
      <c r="BV2650" s="1"/>
      <c r="BW2650" s="3"/>
      <c r="BX2650" s="4"/>
      <c r="BY2650" s="5"/>
      <c r="BZ2650" s="5"/>
      <c r="CA2650" s="5"/>
      <c r="CB2650" s="5"/>
      <c r="CC2650" s="5"/>
      <c r="CD2650" s="43"/>
    </row>
    <row r="2651" spans="1:82" x14ac:dyDescent="0.25">
      <c r="A2651" s="8"/>
      <c r="B2651" s="5"/>
      <c r="C2651" s="5"/>
      <c r="D2651" s="5"/>
      <c r="E2651" s="5"/>
      <c r="F2651" s="94" t="str">
        <f t="shared" si="419"/>
        <v/>
      </c>
      <c r="G2651" s="94" t="str">
        <f t="shared" si="420"/>
        <v/>
      </c>
      <c r="H2651" s="127" t="str">
        <f>IF(A2651&lt;&gt;"",IF(MID(C2651,1,1)="c",$AS$26,IF(MID(C2651,1,1)="r",$AS$41,IF(MID(C2651,1,1)="p",#REF!,#REF!))),"")</f>
        <v/>
      </c>
      <c r="I2651" s="92" t="str">
        <f t="shared" si="421"/>
        <v/>
      </c>
      <c r="J2651" s="92" t="str">
        <f t="shared" si="422"/>
        <v/>
      </c>
      <c r="K2651" s="92" t="str">
        <f t="shared" si="423"/>
        <v/>
      </c>
      <c r="L2651" s="92" t="str">
        <f t="shared" si="424"/>
        <v/>
      </c>
      <c r="M2651" s="95" t="str">
        <f>IF(A2651&lt;&gt;"",IF(MID(C2651,1,1)="c",SigmaEpsConcrete(I2651,$AN$30:$AN$33,$AR$30:$AR$33,$AS$26,$AS$27,$AS$28,$AQ$20,$AU$19),""),"")</f>
        <v/>
      </c>
      <c r="N2651" s="95" t="str">
        <f>IF(A2651&lt;&gt;"",IF(MID(C2651,1,1)="r",SigmaEpsReinf(J2651,$AS$42:$AS$43,$AS$41,$AS$39,$AS$40,$AQ$38),""),"")</f>
        <v/>
      </c>
      <c r="Q2651" s="92" t="str">
        <f t="shared" si="426"/>
        <v/>
      </c>
      <c r="R2651" s="92" t="str">
        <f t="shared" si="427"/>
        <v/>
      </c>
      <c r="U2651" s="5"/>
      <c r="V2651" s="5"/>
      <c r="W2651" s="94" t="str">
        <f t="shared" si="425"/>
        <v/>
      </c>
      <c r="X2651" s="94" t="str">
        <f t="shared" si="428"/>
        <v/>
      </c>
      <c r="Y2651" s="5"/>
      <c r="BK2651" s="8"/>
      <c r="BL2651" s="5"/>
      <c r="BM2651" s="5"/>
      <c r="BN2651" s="5"/>
      <c r="BO2651" s="5"/>
      <c r="BP2651" s="1"/>
      <c r="BQ2651" s="1"/>
      <c r="BR2651" s="1"/>
      <c r="BS2651" s="1"/>
      <c r="BT2651" s="1"/>
      <c r="BU2651" s="4"/>
      <c r="BV2651" s="1"/>
      <c r="BW2651" s="3"/>
      <c r="BX2651" s="4"/>
      <c r="BY2651" s="5"/>
      <c r="BZ2651" s="5"/>
      <c r="CA2651" s="5"/>
      <c r="CB2651" s="5"/>
      <c r="CC2651" s="5"/>
      <c r="CD2651" s="43"/>
    </row>
    <row r="2652" spans="1:82" x14ac:dyDescent="0.25">
      <c r="A2652" s="8"/>
      <c r="B2652" s="5"/>
      <c r="C2652" s="5"/>
      <c r="D2652" s="5"/>
      <c r="E2652" s="5"/>
      <c r="F2652" s="94" t="str">
        <f t="shared" si="419"/>
        <v/>
      </c>
      <c r="G2652" s="94" t="str">
        <f t="shared" si="420"/>
        <v/>
      </c>
      <c r="H2652" s="127" t="str">
        <f>IF(A2652&lt;&gt;"",IF(MID(C2652,1,1)="c",$AS$26,IF(MID(C2652,1,1)="r",$AS$41,IF(MID(C2652,1,1)="p",#REF!,#REF!))),"")</f>
        <v/>
      </c>
      <c r="I2652" s="92" t="str">
        <f t="shared" si="421"/>
        <v/>
      </c>
      <c r="J2652" s="92" t="str">
        <f t="shared" si="422"/>
        <v/>
      </c>
      <c r="K2652" s="92" t="str">
        <f t="shared" si="423"/>
        <v/>
      </c>
      <c r="L2652" s="92" t="str">
        <f t="shared" si="424"/>
        <v/>
      </c>
      <c r="M2652" s="95" t="str">
        <f>IF(A2652&lt;&gt;"",IF(MID(C2652,1,1)="c",SigmaEpsConcrete(I2652,$AN$30:$AN$33,$AR$30:$AR$33,$AS$26,$AS$27,$AS$28,$AQ$20,$AU$19),""),"")</f>
        <v/>
      </c>
      <c r="N2652" s="95" t="str">
        <f>IF(A2652&lt;&gt;"",IF(MID(C2652,1,1)="r",SigmaEpsReinf(J2652,$AS$42:$AS$43,$AS$41,$AS$39,$AS$40,$AQ$38),""),"")</f>
        <v/>
      </c>
      <c r="Q2652" s="92" t="str">
        <f t="shared" si="426"/>
        <v/>
      </c>
      <c r="R2652" s="92" t="str">
        <f t="shared" si="427"/>
        <v/>
      </c>
      <c r="U2652" s="5"/>
      <c r="V2652" s="5"/>
      <c r="W2652" s="94" t="str">
        <f t="shared" si="425"/>
        <v/>
      </c>
      <c r="X2652" s="94" t="str">
        <f t="shared" si="428"/>
        <v/>
      </c>
      <c r="Y2652" s="5"/>
      <c r="BK2652" s="8"/>
      <c r="BL2652" s="5"/>
      <c r="BM2652" s="5"/>
      <c r="BN2652" s="5"/>
      <c r="BO2652" s="5"/>
      <c r="BP2652" s="1"/>
      <c r="BQ2652" s="1"/>
      <c r="BR2652" s="1"/>
      <c r="BS2652" s="1"/>
      <c r="BT2652" s="1"/>
      <c r="BU2652" s="4"/>
      <c r="BV2652" s="1"/>
      <c r="BW2652" s="3"/>
      <c r="BX2652" s="4"/>
      <c r="BY2652" s="5"/>
      <c r="BZ2652" s="5"/>
      <c r="CA2652" s="5"/>
      <c r="CB2652" s="5"/>
      <c r="CC2652" s="5"/>
      <c r="CD2652" s="43"/>
    </row>
    <row r="2653" spans="1:82" x14ac:dyDescent="0.25">
      <c r="A2653" s="8"/>
      <c r="B2653" s="5"/>
      <c r="C2653" s="5"/>
      <c r="D2653" s="5"/>
      <c r="E2653" s="5"/>
      <c r="F2653" s="94" t="str">
        <f t="shared" si="419"/>
        <v/>
      </c>
      <c r="G2653" s="94" t="str">
        <f t="shared" si="420"/>
        <v/>
      </c>
      <c r="H2653" s="127" t="str">
        <f>IF(A2653&lt;&gt;"",IF(MID(C2653,1,1)="c",$AS$26,IF(MID(C2653,1,1)="r",$AS$41,IF(MID(C2653,1,1)="p",#REF!,#REF!))),"")</f>
        <v/>
      </c>
      <c r="I2653" s="92" t="str">
        <f t="shared" si="421"/>
        <v/>
      </c>
      <c r="J2653" s="92" t="str">
        <f t="shared" si="422"/>
        <v/>
      </c>
      <c r="K2653" s="92" t="str">
        <f t="shared" si="423"/>
        <v/>
      </c>
      <c r="L2653" s="92" t="str">
        <f t="shared" si="424"/>
        <v/>
      </c>
      <c r="M2653" s="95" t="str">
        <f>IF(A2653&lt;&gt;"",IF(MID(C2653,1,1)="c",SigmaEpsConcrete(I2653,$AN$30:$AN$33,$AR$30:$AR$33,$AS$26,$AS$27,$AS$28,$AQ$20,$AU$19),""),"")</f>
        <v/>
      </c>
      <c r="N2653" s="95" t="str">
        <f>IF(A2653&lt;&gt;"",IF(MID(C2653,1,1)="r",SigmaEpsReinf(J2653,$AS$42:$AS$43,$AS$41,$AS$39,$AS$40,$AQ$38),""),"")</f>
        <v/>
      </c>
      <c r="Q2653" s="92" t="str">
        <f t="shared" si="426"/>
        <v/>
      </c>
      <c r="R2653" s="92" t="str">
        <f t="shared" si="427"/>
        <v/>
      </c>
      <c r="U2653" s="5"/>
      <c r="V2653" s="5"/>
      <c r="W2653" s="94" t="str">
        <f t="shared" si="425"/>
        <v/>
      </c>
      <c r="X2653" s="94" t="str">
        <f t="shared" si="428"/>
        <v/>
      </c>
      <c r="Y2653" s="5"/>
      <c r="BK2653" s="8"/>
      <c r="BL2653" s="5"/>
      <c r="BM2653" s="5"/>
      <c r="BN2653" s="5"/>
      <c r="BO2653" s="5"/>
      <c r="BP2653" s="1"/>
      <c r="BQ2653" s="1"/>
      <c r="BR2653" s="1"/>
      <c r="BS2653" s="1"/>
      <c r="BT2653" s="1"/>
      <c r="BU2653" s="4"/>
      <c r="BV2653" s="1"/>
      <c r="BW2653" s="3"/>
      <c r="BX2653" s="4"/>
      <c r="BY2653" s="5"/>
      <c r="BZ2653" s="5"/>
      <c r="CA2653" s="5"/>
      <c r="CB2653" s="5"/>
      <c r="CC2653" s="5"/>
      <c r="CD2653" s="43"/>
    </row>
    <row r="2654" spans="1:82" x14ac:dyDescent="0.25">
      <c r="A2654" s="8"/>
      <c r="B2654" s="5"/>
      <c r="C2654" s="5"/>
      <c r="D2654" s="5"/>
      <c r="E2654" s="5"/>
      <c r="F2654" s="94" t="str">
        <f t="shared" si="419"/>
        <v/>
      </c>
      <c r="G2654" s="94" t="str">
        <f t="shared" si="420"/>
        <v/>
      </c>
      <c r="H2654" s="127" t="str">
        <f>IF(A2654&lt;&gt;"",IF(MID(C2654,1,1)="c",$AS$26,IF(MID(C2654,1,1)="r",$AS$41,IF(MID(C2654,1,1)="p",#REF!,#REF!))),"")</f>
        <v/>
      </c>
      <c r="I2654" s="92" t="str">
        <f t="shared" si="421"/>
        <v/>
      </c>
      <c r="J2654" s="92" t="str">
        <f t="shared" si="422"/>
        <v/>
      </c>
      <c r="K2654" s="92" t="str">
        <f t="shared" si="423"/>
        <v/>
      </c>
      <c r="L2654" s="92" t="str">
        <f t="shared" si="424"/>
        <v/>
      </c>
      <c r="M2654" s="95" t="str">
        <f>IF(A2654&lt;&gt;"",IF(MID(C2654,1,1)="c",SigmaEpsConcrete(I2654,$AN$30:$AN$33,$AR$30:$AR$33,$AS$26,$AS$27,$AS$28,$AQ$20,$AU$19),""),"")</f>
        <v/>
      </c>
      <c r="N2654" s="95" t="str">
        <f>IF(A2654&lt;&gt;"",IF(MID(C2654,1,1)="r",SigmaEpsReinf(J2654,$AS$42:$AS$43,$AS$41,$AS$39,$AS$40,$AQ$38),""),"")</f>
        <v/>
      </c>
      <c r="Q2654" s="92" t="str">
        <f t="shared" si="426"/>
        <v/>
      </c>
      <c r="R2654" s="92" t="str">
        <f t="shared" si="427"/>
        <v/>
      </c>
      <c r="U2654" s="5"/>
      <c r="V2654" s="5"/>
      <c r="W2654" s="94" t="str">
        <f t="shared" si="425"/>
        <v/>
      </c>
      <c r="X2654" s="94" t="str">
        <f t="shared" si="428"/>
        <v/>
      </c>
      <c r="Y2654" s="5"/>
      <c r="BK2654" s="8"/>
      <c r="BL2654" s="5"/>
      <c r="BM2654" s="5"/>
      <c r="BN2654" s="5"/>
      <c r="BO2654" s="5"/>
      <c r="BP2654" s="1"/>
      <c r="BQ2654" s="1"/>
      <c r="BR2654" s="1"/>
      <c r="BS2654" s="1"/>
      <c r="BT2654" s="1"/>
      <c r="BU2654" s="4"/>
      <c r="BV2654" s="1"/>
      <c r="BW2654" s="3"/>
      <c r="BX2654" s="4"/>
      <c r="BY2654" s="5"/>
      <c r="BZ2654" s="5"/>
      <c r="CA2654" s="5"/>
      <c r="CB2654" s="5"/>
      <c r="CC2654" s="5"/>
      <c r="CD2654" s="43"/>
    </row>
    <row r="2655" spans="1:82" x14ac:dyDescent="0.25">
      <c r="A2655" s="8"/>
      <c r="B2655" s="5"/>
      <c r="C2655" s="5"/>
      <c r="D2655" s="5"/>
      <c r="E2655" s="5"/>
      <c r="F2655" s="94" t="str">
        <f t="shared" si="419"/>
        <v/>
      </c>
      <c r="G2655" s="94" t="str">
        <f t="shared" si="420"/>
        <v/>
      </c>
      <c r="H2655" s="127" t="str">
        <f>IF(A2655&lt;&gt;"",IF(MID(C2655,1,1)="c",$AS$26,IF(MID(C2655,1,1)="r",$AS$41,IF(MID(C2655,1,1)="p",#REF!,#REF!))),"")</f>
        <v/>
      </c>
      <c r="I2655" s="92" t="str">
        <f t="shared" si="421"/>
        <v/>
      </c>
      <c r="J2655" s="92" t="str">
        <f t="shared" si="422"/>
        <v/>
      </c>
      <c r="K2655" s="92" t="str">
        <f t="shared" si="423"/>
        <v/>
      </c>
      <c r="L2655" s="92" t="str">
        <f t="shared" si="424"/>
        <v/>
      </c>
      <c r="M2655" s="95" t="str">
        <f>IF(A2655&lt;&gt;"",IF(MID(C2655,1,1)="c",SigmaEpsConcrete(I2655,$AN$30:$AN$33,$AR$30:$AR$33,$AS$26,$AS$27,$AS$28,$AQ$20,$AU$19),""),"")</f>
        <v/>
      </c>
      <c r="N2655" s="95" t="str">
        <f>IF(A2655&lt;&gt;"",IF(MID(C2655,1,1)="r",SigmaEpsReinf(J2655,$AS$42:$AS$43,$AS$41,$AS$39,$AS$40,$AQ$38),""),"")</f>
        <v/>
      </c>
      <c r="Q2655" s="92" t="str">
        <f t="shared" si="426"/>
        <v/>
      </c>
      <c r="R2655" s="92" t="str">
        <f t="shared" si="427"/>
        <v/>
      </c>
      <c r="U2655" s="5"/>
      <c r="V2655" s="5"/>
      <c r="W2655" s="94" t="str">
        <f t="shared" si="425"/>
        <v/>
      </c>
      <c r="X2655" s="94" t="str">
        <f t="shared" si="428"/>
        <v/>
      </c>
      <c r="Y2655" s="5"/>
      <c r="BK2655" s="8"/>
      <c r="BL2655" s="5"/>
      <c r="BM2655" s="5"/>
      <c r="BN2655" s="5"/>
      <c r="BO2655" s="5"/>
      <c r="BP2655" s="1"/>
      <c r="BQ2655" s="1"/>
      <c r="BR2655" s="1"/>
      <c r="BS2655" s="1"/>
      <c r="BT2655" s="1"/>
      <c r="BU2655" s="4"/>
      <c r="BV2655" s="1"/>
      <c r="BW2655" s="3"/>
      <c r="BX2655" s="4"/>
      <c r="BY2655" s="5"/>
      <c r="BZ2655" s="5"/>
      <c r="CA2655" s="5"/>
      <c r="CB2655" s="5"/>
      <c r="CC2655" s="5"/>
      <c r="CD2655" s="43"/>
    </row>
    <row r="2656" spans="1:82" x14ac:dyDescent="0.25">
      <c r="A2656" s="8"/>
      <c r="B2656" s="5"/>
      <c r="C2656" s="5"/>
      <c r="D2656" s="5"/>
      <c r="E2656" s="5"/>
      <c r="F2656" s="94" t="str">
        <f t="shared" si="419"/>
        <v/>
      </c>
      <c r="G2656" s="94" t="str">
        <f t="shared" si="420"/>
        <v/>
      </c>
      <c r="H2656" s="127" t="str">
        <f>IF(A2656&lt;&gt;"",IF(MID(C2656,1,1)="c",$AS$26,IF(MID(C2656,1,1)="r",$AS$41,IF(MID(C2656,1,1)="p",#REF!,#REF!))),"")</f>
        <v/>
      </c>
      <c r="I2656" s="92" t="str">
        <f t="shared" si="421"/>
        <v/>
      </c>
      <c r="J2656" s="92" t="str">
        <f t="shared" si="422"/>
        <v/>
      </c>
      <c r="K2656" s="92" t="str">
        <f t="shared" si="423"/>
        <v/>
      </c>
      <c r="L2656" s="92" t="str">
        <f t="shared" si="424"/>
        <v/>
      </c>
      <c r="M2656" s="95" t="str">
        <f>IF(A2656&lt;&gt;"",IF(MID(C2656,1,1)="c",SigmaEpsConcrete(I2656,$AN$30:$AN$33,$AR$30:$AR$33,$AS$26,$AS$27,$AS$28,$AQ$20,$AU$19),""),"")</f>
        <v/>
      </c>
      <c r="N2656" s="95" t="str">
        <f>IF(A2656&lt;&gt;"",IF(MID(C2656,1,1)="r",SigmaEpsReinf(J2656,$AS$42:$AS$43,$AS$41,$AS$39,$AS$40,$AQ$38),""),"")</f>
        <v/>
      </c>
      <c r="Q2656" s="92" t="str">
        <f t="shared" si="426"/>
        <v/>
      </c>
      <c r="R2656" s="92" t="str">
        <f t="shared" si="427"/>
        <v/>
      </c>
      <c r="U2656" s="5"/>
      <c r="V2656" s="5"/>
      <c r="W2656" s="94" t="str">
        <f t="shared" si="425"/>
        <v/>
      </c>
      <c r="X2656" s="94" t="str">
        <f t="shared" si="428"/>
        <v/>
      </c>
      <c r="Y2656" s="5"/>
      <c r="BK2656" s="8"/>
      <c r="BL2656" s="5"/>
      <c r="BM2656" s="5"/>
      <c r="BN2656" s="5"/>
      <c r="BO2656" s="5"/>
      <c r="BP2656" s="1"/>
      <c r="BQ2656" s="1"/>
      <c r="BR2656" s="1"/>
      <c r="BS2656" s="1"/>
      <c r="BT2656" s="1"/>
      <c r="BU2656" s="4"/>
      <c r="BV2656" s="1"/>
      <c r="BW2656" s="3"/>
      <c r="BX2656" s="4"/>
      <c r="BY2656" s="5"/>
      <c r="BZ2656" s="5"/>
      <c r="CA2656" s="5"/>
      <c r="CB2656" s="5"/>
      <c r="CC2656" s="5"/>
      <c r="CD2656" s="43"/>
    </row>
    <row r="2657" spans="1:82" x14ac:dyDescent="0.25">
      <c r="A2657" s="8"/>
      <c r="B2657" s="5"/>
      <c r="C2657" s="5"/>
      <c r="D2657" s="5"/>
      <c r="E2657" s="5"/>
      <c r="F2657" s="94" t="str">
        <f t="shared" si="419"/>
        <v/>
      </c>
      <c r="G2657" s="94" t="str">
        <f t="shared" si="420"/>
        <v/>
      </c>
      <c r="H2657" s="127" t="str">
        <f>IF(A2657&lt;&gt;"",IF(MID(C2657,1,1)="c",$AS$26,IF(MID(C2657,1,1)="r",$AS$41,IF(MID(C2657,1,1)="p",#REF!,#REF!))),"")</f>
        <v/>
      </c>
      <c r="I2657" s="92" t="str">
        <f t="shared" si="421"/>
        <v/>
      </c>
      <c r="J2657" s="92" t="str">
        <f t="shared" si="422"/>
        <v/>
      </c>
      <c r="K2657" s="92" t="str">
        <f t="shared" si="423"/>
        <v/>
      </c>
      <c r="L2657" s="92" t="str">
        <f t="shared" si="424"/>
        <v/>
      </c>
      <c r="M2657" s="95" t="str">
        <f>IF(A2657&lt;&gt;"",IF(MID(C2657,1,1)="c",SigmaEpsConcrete(I2657,$AN$30:$AN$33,$AR$30:$AR$33,$AS$26,$AS$27,$AS$28,$AQ$20,$AU$19),""),"")</f>
        <v/>
      </c>
      <c r="N2657" s="95" t="str">
        <f>IF(A2657&lt;&gt;"",IF(MID(C2657,1,1)="r",SigmaEpsReinf(J2657,$AS$42:$AS$43,$AS$41,$AS$39,$AS$40,$AQ$38),""),"")</f>
        <v/>
      </c>
      <c r="Q2657" s="92" t="str">
        <f t="shared" si="426"/>
        <v/>
      </c>
      <c r="R2657" s="92" t="str">
        <f t="shared" si="427"/>
        <v/>
      </c>
      <c r="U2657" s="5"/>
      <c r="V2657" s="5"/>
      <c r="W2657" s="94" t="str">
        <f t="shared" si="425"/>
        <v/>
      </c>
      <c r="X2657" s="94" t="str">
        <f t="shared" si="428"/>
        <v/>
      </c>
      <c r="Y2657" s="5"/>
      <c r="BK2657" s="8"/>
      <c r="BL2657" s="5"/>
      <c r="BM2657" s="5"/>
      <c r="BN2657" s="5"/>
      <c r="BO2657" s="5"/>
      <c r="BP2657" s="1"/>
      <c r="BQ2657" s="1"/>
      <c r="BR2657" s="1"/>
      <c r="BS2657" s="1"/>
      <c r="BT2657" s="1"/>
      <c r="BU2657" s="4"/>
      <c r="BV2657" s="1"/>
      <c r="BW2657" s="3"/>
      <c r="BX2657" s="4"/>
      <c r="BY2657" s="5"/>
      <c r="BZ2657" s="5"/>
      <c r="CA2657" s="5"/>
      <c r="CB2657" s="5"/>
      <c r="CC2657" s="5"/>
      <c r="CD2657" s="43"/>
    </row>
    <row r="2658" spans="1:82" x14ac:dyDescent="0.25">
      <c r="A2658" s="8"/>
      <c r="B2658" s="5"/>
      <c r="C2658" s="5"/>
      <c r="D2658" s="5"/>
      <c r="E2658" s="5"/>
      <c r="F2658" s="94" t="str">
        <f t="shared" si="419"/>
        <v/>
      </c>
      <c r="G2658" s="94" t="str">
        <f t="shared" si="420"/>
        <v/>
      </c>
      <c r="H2658" s="127" t="str">
        <f>IF(A2658&lt;&gt;"",IF(MID(C2658,1,1)="c",$AS$26,IF(MID(C2658,1,1)="r",$AS$41,IF(MID(C2658,1,1)="p",#REF!,#REF!))),"")</f>
        <v/>
      </c>
      <c r="I2658" s="92" t="str">
        <f t="shared" si="421"/>
        <v/>
      </c>
      <c r="J2658" s="92" t="str">
        <f t="shared" si="422"/>
        <v/>
      </c>
      <c r="K2658" s="92" t="str">
        <f t="shared" si="423"/>
        <v/>
      </c>
      <c r="L2658" s="92" t="str">
        <f t="shared" si="424"/>
        <v/>
      </c>
      <c r="M2658" s="95" t="str">
        <f>IF(A2658&lt;&gt;"",IF(MID(C2658,1,1)="c",SigmaEpsConcrete(I2658,$AN$30:$AN$33,$AR$30:$AR$33,$AS$26,$AS$27,$AS$28,$AQ$20,$AU$19),""),"")</f>
        <v/>
      </c>
      <c r="N2658" s="95" t="str">
        <f>IF(A2658&lt;&gt;"",IF(MID(C2658,1,1)="r",SigmaEpsReinf(J2658,$AS$42:$AS$43,$AS$41,$AS$39,$AS$40,$AQ$38),""),"")</f>
        <v/>
      </c>
      <c r="Q2658" s="92" t="str">
        <f t="shared" si="426"/>
        <v/>
      </c>
      <c r="R2658" s="92" t="str">
        <f t="shared" si="427"/>
        <v/>
      </c>
      <c r="U2658" s="5"/>
      <c r="V2658" s="5"/>
      <c r="W2658" s="94" t="str">
        <f t="shared" si="425"/>
        <v/>
      </c>
      <c r="X2658" s="94" t="str">
        <f t="shared" si="428"/>
        <v/>
      </c>
      <c r="Y2658" s="5"/>
      <c r="BK2658" s="8"/>
      <c r="BL2658" s="5"/>
      <c r="BM2658" s="5"/>
      <c r="BN2658" s="5"/>
      <c r="BO2658" s="5"/>
      <c r="BP2658" s="1"/>
      <c r="BQ2658" s="1"/>
      <c r="BR2658" s="1"/>
      <c r="BS2658" s="1"/>
      <c r="BT2658" s="1"/>
      <c r="BU2658" s="4"/>
      <c r="BV2658" s="1"/>
      <c r="BW2658" s="3"/>
      <c r="BX2658" s="4"/>
      <c r="BY2658" s="5"/>
      <c r="BZ2658" s="5"/>
      <c r="CA2658" s="5"/>
      <c r="CB2658" s="5"/>
      <c r="CC2658" s="5"/>
      <c r="CD2658" s="43"/>
    </row>
    <row r="2659" spans="1:82" x14ac:dyDescent="0.25">
      <c r="A2659" s="8"/>
      <c r="B2659" s="5"/>
      <c r="C2659" s="5"/>
      <c r="D2659" s="5"/>
      <c r="E2659" s="5"/>
      <c r="F2659" s="94" t="str">
        <f t="shared" si="419"/>
        <v/>
      </c>
      <c r="G2659" s="94" t="str">
        <f t="shared" si="420"/>
        <v/>
      </c>
      <c r="H2659" s="127" t="str">
        <f>IF(A2659&lt;&gt;"",IF(MID(C2659,1,1)="c",$AS$26,IF(MID(C2659,1,1)="r",$AS$41,IF(MID(C2659,1,1)="p",#REF!,#REF!))),"")</f>
        <v/>
      </c>
      <c r="I2659" s="92" t="str">
        <f t="shared" si="421"/>
        <v/>
      </c>
      <c r="J2659" s="92" t="str">
        <f t="shared" si="422"/>
        <v/>
      </c>
      <c r="K2659" s="92" t="str">
        <f t="shared" si="423"/>
        <v/>
      </c>
      <c r="L2659" s="92" t="str">
        <f t="shared" si="424"/>
        <v/>
      </c>
      <c r="M2659" s="95" t="str">
        <f>IF(A2659&lt;&gt;"",IF(MID(C2659,1,1)="c",SigmaEpsConcrete(I2659,$AN$30:$AN$33,$AR$30:$AR$33,$AS$26,$AS$27,$AS$28,$AQ$20,$AU$19),""),"")</f>
        <v/>
      </c>
      <c r="N2659" s="95" t="str">
        <f>IF(A2659&lt;&gt;"",IF(MID(C2659,1,1)="r",SigmaEpsReinf(J2659,$AS$42:$AS$43,$AS$41,$AS$39,$AS$40,$AQ$38),""),"")</f>
        <v/>
      </c>
      <c r="Q2659" s="92" t="str">
        <f t="shared" si="426"/>
        <v/>
      </c>
      <c r="R2659" s="92" t="str">
        <f t="shared" si="427"/>
        <v/>
      </c>
      <c r="U2659" s="5"/>
      <c r="V2659" s="5"/>
      <c r="W2659" s="94" t="str">
        <f t="shared" si="425"/>
        <v/>
      </c>
      <c r="X2659" s="94" t="str">
        <f t="shared" si="428"/>
        <v/>
      </c>
      <c r="Y2659" s="5"/>
      <c r="BK2659" s="8"/>
      <c r="BL2659" s="5"/>
      <c r="BM2659" s="5"/>
      <c r="BN2659" s="5"/>
      <c r="BO2659" s="5"/>
      <c r="BP2659" s="1"/>
      <c r="BQ2659" s="1"/>
      <c r="BR2659" s="1"/>
      <c r="BS2659" s="1"/>
      <c r="BT2659" s="1"/>
      <c r="BU2659" s="4"/>
      <c r="BV2659" s="1"/>
      <c r="BW2659" s="3"/>
      <c r="BX2659" s="4"/>
      <c r="BY2659" s="5"/>
      <c r="BZ2659" s="5"/>
      <c r="CA2659" s="5"/>
      <c r="CB2659" s="5"/>
      <c r="CC2659" s="5"/>
      <c r="CD2659" s="43"/>
    </row>
    <row r="2660" spans="1:82" x14ac:dyDescent="0.25">
      <c r="A2660" s="8"/>
      <c r="B2660" s="5"/>
      <c r="C2660" s="5"/>
      <c r="D2660" s="5"/>
      <c r="E2660" s="5"/>
      <c r="F2660" s="94" t="str">
        <f t="shared" si="419"/>
        <v/>
      </c>
      <c r="G2660" s="94" t="str">
        <f t="shared" si="420"/>
        <v/>
      </c>
      <c r="H2660" s="127" t="str">
        <f>IF(A2660&lt;&gt;"",IF(MID(C2660,1,1)="c",$AS$26,IF(MID(C2660,1,1)="r",$AS$41,IF(MID(C2660,1,1)="p",#REF!,#REF!))),"")</f>
        <v/>
      </c>
      <c r="I2660" s="92" t="str">
        <f t="shared" si="421"/>
        <v/>
      </c>
      <c r="J2660" s="92" t="str">
        <f t="shared" si="422"/>
        <v/>
      </c>
      <c r="K2660" s="92" t="str">
        <f t="shared" si="423"/>
        <v/>
      </c>
      <c r="L2660" s="92" t="str">
        <f t="shared" si="424"/>
        <v/>
      </c>
      <c r="M2660" s="95" t="str">
        <f>IF(A2660&lt;&gt;"",IF(MID(C2660,1,1)="c",SigmaEpsConcrete(I2660,$AN$30:$AN$33,$AR$30:$AR$33,$AS$26,$AS$27,$AS$28,$AQ$20,$AU$19),""),"")</f>
        <v/>
      </c>
      <c r="N2660" s="95" t="str">
        <f>IF(A2660&lt;&gt;"",IF(MID(C2660,1,1)="r",SigmaEpsReinf(J2660,$AS$42:$AS$43,$AS$41,$AS$39,$AS$40,$AQ$38),""),"")</f>
        <v/>
      </c>
      <c r="Q2660" s="92" t="str">
        <f t="shared" si="426"/>
        <v/>
      </c>
      <c r="R2660" s="92" t="str">
        <f t="shared" si="427"/>
        <v/>
      </c>
      <c r="U2660" s="5"/>
      <c r="V2660" s="5"/>
      <c r="W2660" s="94" t="str">
        <f t="shared" si="425"/>
        <v/>
      </c>
      <c r="X2660" s="94" t="str">
        <f t="shared" si="428"/>
        <v/>
      </c>
      <c r="Y2660" s="5"/>
      <c r="BK2660" s="8"/>
      <c r="BL2660" s="5"/>
      <c r="BM2660" s="5"/>
      <c r="BN2660" s="5"/>
      <c r="BO2660" s="5"/>
      <c r="BP2660" s="1"/>
      <c r="BQ2660" s="1"/>
      <c r="BR2660" s="1"/>
      <c r="BS2660" s="1"/>
      <c r="BT2660" s="1"/>
      <c r="BU2660" s="4"/>
      <c r="BV2660" s="1"/>
      <c r="BW2660" s="3"/>
      <c r="BX2660" s="4"/>
      <c r="BY2660" s="5"/>
      <c r="BZ2660" s="5"/>
      <c r="CA2660" s="5"/>
      <c r="CB2660" s="5"/>
      <c r="CC2660" s="5"/>
      <c r="CD2660" s="43"/>
    </row>
    <row r="2661" spans="1:82" x14ac:dyDescent="0.25">
      <c r="A2661" s="8"/>
      <c r="B2661" s="5"/>
      <c r="C2661" s="5"/>
      <c r="D2661" s="5"/>
      <c r="E2661" s="5"/>
      <c r="F2661" s="94" t="str">
        <f t="shared" si="419"/>
        <v/>
      </c>
      <c r="G2661" s="94" t="str">
        <f t="shared" si="420"/>
        <v/>
      </c>
      <c r="H2661" s="127" t="str">
        <f>IF(A2661&lt;&gt;"",IF(MID(C2661,1,1)="c",$AS$26,IF(MID(C2661,1,1)="r",$AS$41,IF(MID(C2661,1,1)="p",#REF!,#REF!))),"")</f>
        <v/>
      </c>
      <c r="I2661" s="92" t="str">
        <f t="shared" si="421"/>
        <v/>
      </c>
      <c r="J2661" s="92" t="str">
        <f t="shared" si="422"/>
        <v/>
      </c>
      <c r="K2661" s="92" t="str">
        <f t="shared" si="423"/>
        <v/>
      </c>
      <c r="L2661" s="92" t="str">
        <f t="shared" si="424"/>
        <v/>
      </c>
      <c r="M2661" s="95" t="str">
        <f>IF(A2661&lt;&gt;"",IF(MID(C2661,1,1)="c",SigmaEpsConcrete(I2661,$AN$30:$AN$33,$AR$30:$AR$33,$AS$26,$AS$27,$AS$28,$AQ$20,$AU$19),""),"")</f>
        <v/>
      </c>
      <c r="N2661" s="95" t="str">
        <f>IF(A2661&lt;&gt;"",IF(MID(C2661,1,1)="r",SigmaEpsReinf(J2661,$AS$42:$AS$43,$AS$41,$AS$39,$AS$40,$AQ$38),""),"")</f>
        <v/>
      </c>
      <c r="Q2661" s="92" t="str">
        <f t="shared" si="426"/>
        <v/>
      </c>
      <c r="R2661" s="92" t="str">
        <f t="shared" si="427"/>
        <v/>
      </c>
      <c r="U2661" s="5"/>
      <c r="V2661" s="5"/>
      <c r="W2661" s="94" t="str">
        <f t="shared" si="425"/>
        <v/>
      </c>
      <c r="X2661" s="94" t="str">
        <f t="shared" si="428"/>
        <v/>
      </c>
      <c r="Y2661" s="5"/>
      <c r="BK2661" s="8"/>
      <c r="BL2661" s="5"/>
      <c r="BM2661" s="5"/>
      <c r="BN2661" s="5"/>
      <c r="BO2661" s="5"/>
      <c r="BP2661" s="1"/>
      <c r="BQ2661" s="1"/>
      <c r="BR2661" s="1"/>
      <c r="BS2661" s="1"/>
      <c r="BT2661" s="1"/>
      <c r="BU2661" s="4"/>
      <c r="BV2661" s="1"/>
      <c r="BW2661" s="3"/>
      <c r="BX2661" s="4"/>
      <c r="BY2661" s="5"/>
      <c r="BZ2661" s="5"/>
      <c r="CA2661" s="5"/>
      <c r="CB2661" s="5"/>
      <c r="CC2661" s="5"/>
      <c r="CD2661" s="43"/>
    </row>
    <row r="2662" spans="1:82" x14ac:dyDescent="0.25">
      <c r="A2662" s="8"/>
      <c r="B2662" s="5"/>
      <c r="C2662" s="5"/>
      <c r="D2662" s="5"/>
      <c r="E2662" s="5"/>
      <c r="F2662" s="94" t="str">
        <f t="shared" si="419"/>
        <v/>
      </c>
      <c r="G2662" s="94" t="str">
        <f t="shared" si="420"/>
        <v/>
      </c>
      <c r="H2662" s="127" t="str">
        <f>IF(A2662&lt;&gt;"",IF(MID(C2662,1,1)="c",$AS$26,IF(MID(C2662,1,1)="r",$AS$41,IF(MID(C2662,1,1)="p",#REF!,#REF!))),"")</f>
        <v/>
      </c>
      <c r="I2662" s="92" t="str">
        <f t="shared" si="421"/>
        <v/>
      </c>
      <c r="J2662" s="92" t="str">
        <f t="shared" si="422"/>
        <v/>
      </c>
      <c r="K2662" s="92" t="str">
        <f t="shared" si="423"/>
        <v/>
      </c>
      <c r="L2662" s="92" t="str">
        <f t="shared" si="424"/>
        <v/>
      </c>
      <c r="M2662" s="95" t="str">
        <f>IF(A2662&lt;&gt;"",IF(MID(C2662,1,1)="c",SigmaEpsConcrete(I2662,$AN$30:$AN$33,$AR$30:$AR$33,$AS$26,$AS$27,$AS$28,$AQ$20,$AU$19),""),"")</f>
        <v/>
      </c>
      <c r="N2662" s="95" t="str">
        <f>IF(A2662&lt;&gt;"",IF(MID(C2662,1,1)="r",SigmaEpsReinf(J2662,$AS$42:$AS$43,$AS$41,$AS$39,$AS$40,$AQ$38),""),"")</f>
        <v/>
      </c>
      <c r="Q2662" s="92" t="str">
        <f t="shared" si="426"/>
        <v/>
      </c>
      <c r="R2662" s="92" t="str">
        <f t="shared" si="427"/>
        <v/>
      </c>
      <c r="U2662" s="5"/>
      <c r="V2662" s="5"/>
      <c r="W2662" s="94" t="str">
        <f t="shared" si="425"/>
        <v/>
      </c>
      <c r="X2662" s="94" t="str">
        <f t="shared" si="428"/>
        <v/>
      </c>
      <c r="Y2662" s="5"/>
      <c r="BK2662" s="8"/>
      <c r="BL2662" s="5"/>
      <c r="BM2662" s="5"/>
      <c r="BN2662" s="5"/>
      <c r="BO2662" s="5"/>
      <c r="BP2662" s="1"/>
      <c r="BQ2662" s="1"/>
      <c r="BR2662" s="1"/>
      <c r="BS2662" s="1"/>
      <c r="BT2662" s="1"/>
      <c r="BU2662" s="4"/>
      <c r="BV2662" s="1"/>
      <c r="BW2662" s="3"/>
      <c r="BX2662" s="4"/>
      <c r="BY2662" s="5"/>
      <c r="BZ2662" s="5"/>
      <c r="CA2662" s="5"/>
      <c r="CB2662" s="5"/>
      <c r="CC2662" s="5"/>
      <c r="CD2662" s="43"/>
    </row>
    <row r="2663" spans="1:82" x14ac:dyDescent="0.25">
      <c r="A2663" s="8"/>
      <c r="B2663" s="5"/>
      <c r="C2663" s="5"/>
      <c r="D2663" s="5"/>
      <c r="E2663" s="5"/>
      <c r="F2663" s="94" t="str">
        <f t="shared" si="419"/>
        <v/>
      </c>
      <c r="G2663" s="94" t="str">
        <f t="shared" si="420"/>
        <v/>
      </c>
      <c r="H2663" s="127" t="str">
        <f>IF(A2663&lt;&gt;"",IF(MID(C2663,1,1)="c",$AS$26,IF(MID(C2663,1,1)="r",$AS$41,IF(MID(C2663,1,1)="p",#REF!,#REF!))),"")</f>
        <v/>
      </c>
      <c r="I2663" s="92" t="str">
        <f t="shared" si="421"/>
        <v/>
      </c>
      <c r="J2663" s="92" t="str">
        <f t="shared" si="422"/>
        <v/>
      </c>
      <c r="K2663" s="92" t="str">
        <f t="shared" si="423"/>
        <v/>
      </c>
      <c r="L2663" s="92" t="str">
        <f t="shared" si="424"/>
        <v/>
      </c>
      <c r="M2663" s="95" t="str">
        <f>IF(A2663&lt;&gt;"",IF(MID(C2663,1,1)="c",SigmaEpsConcrete(I2663,$AN$30:$AN$33,$AR$30:$AR$33,$AS$26,$AS$27,$AS$28,$AQ$20,$AU$19),""),"")</f>
        <v/>
      </c>
      <c r="N2663" s="95" t="str">
        <f>IF(A2663&lt;&gt;"",IF(MID(C2663,1,1)="r",SigmaEpsReinf(J2663,$AS$42:$AS$43,$AS$41,$AS$39,$AS$40,$AQ$38),""),"")</f>
        <v/>
      </c>
      <c r="Q2663" s="92" t="str">
        <f t="shared" si="426"/>
        <v/>
      </c>
      <c r="R2663" s="92" t="str">
        <f t="shared" si="427"/>
        <v/>
      </c>
      <c r="U2663" s="5"/>
      <c r="V2663" s="5"/>
      <c r="W2663" s="94" t="str">
        <f t="shared" si="425"/>
        <v/>
      </c>
      <c r="X2663" s="94" t="str">
        <f t="shared" si="428"/>
        <v/>
      </c>
      <c r="Y2663" s="5"/>
      <c r="BK2663" s="8"/>
      <c r="BL2663" s="5"/>
      <c r="BM2663" s="5"/>
      <c r="BN2663" s="5"/>
      <c r="BO2663" s="5"/>
      <c r="BP2663" s="1"/>
      <c r="BQ2663" s="1"/>
      <c r="BR2663" s="1"/>
      <c r="BS2663" s="1"/>
      <c r="BT2663" s="1"/>
      <c r="BU2663" s="4"/>
      <c r="BV2663" s="1"/>
      <c r="BW2663" s="3"/>
      <c r="BX2663" s="4"/>
      <c r="BY2663" s="5"/>
      <c r="BZ2663" s="5"/>
      <c r="CA2663" s="5"/>
      <c r="CB2663" s="5"/>
      <c r="CC2663" s="5"/>
      <c r="CD2663" s="43"/>
    </row>
    <row r="2664" spans="1:82" x14ac:dyDescent="0.25">
      <c r="A2664" s="8"/>
      <c r="B2664" s="5"/>
      <c r="C2664" s="5"/>
      <c r="D2664" s="5"/>
      <c r="E2664" s="5"/>
      <c r="F2664" s="94" t="str">
        <f t="shared" si="419"/>
        <v/>
      </c>
      <c r="G2664" s="94" t="str">
        <f t="shared" si="420"/>
        <v/>
      </c>
      <c r="H2664" s="127" t="str">
        <f>IF(A2664&lt;&gt;"",IF(MID(C2664,1,1)="c",$AS$26,IF(MID(C2664,1,1)="r",$AS$41,IF(MID(C2664,1,1)="p",#REF!,#REF!))),"")</f>
        <v/>
      </c>
      <c r="I2664" s="92" t="str">
        <f t="shared" si="421"/>
        <v/>
      </c>
      <c r="J2664" s="92" t="str">
        <f t="shared" si="422"/>
        <v/>
      </c>
      <c r="K2664" s="92" t="str">
        <f t="shared" si="423"/>
        <v/>
      </c>
      <c r="L2664" s="92" t="str">
        <f t="shared" si="424"/>
        <v/>
      </c>
      <c r="M2664" s="95" t="str">
        <f>IF(A2664&lt;&gt;"",IF(MID(C2664,1,1)="c",SigmaEpsConcrete(I2664,$AN$30:$AN$33,$AR$30:$AR$33,$AS$26,$AS$27,$AS$28,$AQ$20,$AU$19),""),"")</f>
        <v/>
      </c>
      <c r="N2664" s="95" t="str">
        <f>IF(A2664&lt;&gt;"",IF(MID(C2664,1,1)="r",SigmaEpsReinf(J2664,$AS$42:$AS$43,$AS$41,$AS$39,$AS$40,$AQ$38),""),"")</f>
        <v/>
      </c>
      <c r="Q2664" s="92" t="str">
        <f t="shared" si="426"/>
        <v/>
      </c>
      <c r="R2664" s="92" t="str">
        <f t="shared" si="427"/>
        <v/>
      </c>
      <c r="U2664" s="5"/>
      <c r="V2664" s="5"/>
      <c r="W2664" s="94" t="str">
        <f t="shared" si="425"/>
        <v/>
      </c>
      <c r="X2664" s="94" t="str">
        <f t="shared" si="428"/>
        <v/>
      </c>
      <c r="Y2664" s="5"/>
      <c r="BK2664" s="8"/>
      <c r="BL2664" s="5"/>
      <c r="BM2664" s="5"/>
      <c r="BN2664" s="5"/>
      <c r="BO2664" s="5"/>
      <c r="BP2664" s="1"/>
      <c r="BQ2664" s="1"/>
      <c r="BR2664" s="1"/>
      <c r="BS2664" s="1"/>
      <c r="BT2664" s="1"/>
      <c r="BU2664" s="4"/>
      <c r="BV2664" s="1"/>
      <c r="BW2664" s="3"/>
      <c r="BX2664" s="4"/>
      <c r="BY2664" s="5"/>
      <c r="BZ2664" s="5"/>
      <c r="CA2664" s="5"/>
      <c r="CB2664" s="5"/>
      <c r="CC2664" s="5"/>
      <c r="CD2664" s="43"/>
    </row>
    <row r="2665" spans="1:82" x14ac:dyDescent="0.25">
      <c r="A2665" s="8"/>
      <c r="B2665" s="5"/>
      <c r="C2665" s="5"/>
      <c r="D2665" s="5"/>
      <c r="E2665" s="5"/>
      <c r="F2665" s="94" t="str">
        <f t="shared" si="419"/>
        <v/>
      </c>
      <c r="G2665" s="94" t="str">
        <f t="shared" si="420"/>
        <v/>
      </c>
      <c r="H2665" s="127" t="str">
        <f>IF(A2665&lt;&gt;"",IF(MID(C2665,1,1)="c",$AS$26,IF(MID(C2665,1,1)="r",$AS$41,IF(MID(C2665,1,1)="p",#REF!,#REF!))),"")</f>
        <v/>
      </c>
      <c r="I2665" s="92" t="str">
        <f t="shared" si="421"/>
        <v/>
      </c>
      <c r="J2665" s="92" t="str">
        <f t="shared" si="422"/>
        <v/>
      </c>
      <c r="K2665" s="92" t="str">
        <f t="shared" si="423"/>
        <v/>
      </c>
      <c r="L2665" s="92" t="str">
        <f t="shared" si="424"/>
        <v/>
      </c>
      <c r="M2665" s="95" t="str">
        <f>IF(A2665&lt;&gt;"",IF(MID(C2665,1,1)="c",SigmaEpsConcrete(I2665,$AN$30:$AN$33,$AR$30:$AR$33,$AS$26,$AS$27,$AS$28,$AQ$20,$AU$19),""),"")</f>
        <v/>
      </c>
      <c r="N2665" s="95" t="str">
        <f>IF(A2665&lt;&gt;"",IF(MID(C2665,1,1)="r",SigmaEpsReinf(J2665,$AS$42:$AS$43,$AS$41,$AS$39,$AS$40,$AQ$38),""),"")</f>
        <v/>
      </c>
      <c r="Q2665" s="92" t="str">
        <f t="shared" si="426"/>
        <v/>
      </c>
      <c r="R2665" s="92" t="str">
        <f t="shared" si="427"/>
        <v/>
      </c>
      <c r="U2665" s="5"/>
      <c r="V2665" s="5"/>
      <c r="W2665" s="94" t="str">
        <f t="shared" si="425"/>
        <v/>
      </c>
      <c r="X2665" s="94" t="str">
        <f t="shared" si="428"/>
        <v/>
      </c>
      <c r="Y2665" s="5"/>
      <c r="BK2665" s="8"/>
      <c r="BL2665" s="5"/>
      <c r="BM2665" s="5"/>
      <c r="BN2665" s="5"/>
      <c r="BO2665" s="5"/>
      <c r="BP2665" s="1"/>
      <c r="BQ2665" s="1"/>
      <c r="BR2665" s="1"/>
      <c r="BS2665" s="1"/>
      <c r="BT2665" s="1"/>
      <c r="BU2665" s="4"/>
      <c r="BV2665" s="1"/>
      <c r="BW2665" s="3"/>
      <c r="BX2665" s="4"/>
      <c r="BY2665" s="5"/>
      <c r="BZ2665" s="5"/>
      <c r="CA2665" s="5"/>
      <c r="CB2665" s="5"/>
      <c r="CC2665" s="5"/>
      <c r="CD2665" s="43"/>
    </row>
    <row r="2666" spans="1:82" x14ac:dyDescent="0.25">
      <c r="A2666" s="8"/>
      <c r="B2666" s="5"/>
      <c r="C2666" s="5"/>
      <c r="D2666" s="5"/>
      <c r="E2666" s="5"/>
      <c r="F2666" s="94" t="str">
        <f t="shared" si="419"/>
        <v/>
      </c>
      <c r="G2666" s="94" t="str">
        <f t="shared" si="420"/>
        <v/>
      </c>
      <c r="H2666" s="127" t="str">
        <f>IF(A2666&lt;&gt;"",IF(MID(C2666,1,1)="c",$AS$26,IF(MID(C2666,1,1)="r",$AS$41,IF(MID(C2666,1,1)="p",#REF!,#REF!))),"")</f>
        <v/>
      </c>
      <c r="I2666" s="92" t="str">
        <f t="shared" si="421"/>
        <v/>
      </c>
      <c r="J2666" s="92" t="str">
        <f t="shared" si="422"/>
        <v/>
      </c>
      <c r="K2666" s="92" t="str">
        <f t="shared" si="423"/>
        <v/>
      </c>
      <c r="L2666" s="92" t="str">
        <f t="shared" si="424"/>
        <v/>
      </c>
      <c r="M2666" s="95" t="str">
        <f>IF(A2666&lt;&gt;"",IF(MID(C2666,1,1)="c",SigmaEpsConcrete(I2666,$AN$30:$AN$33,$AR$30:$AR$33,$AS$26,$AS$27,$AS$28,$AQ$20,$AU$19),""),"")</f>
        <v/>
      </c>
      <c r="N2666" s="95" t="str">
        <f>IF(A2666&lt;&gt;"",IF(MID(C2666,1,1)="r",SigmaEpsReinf(J2666,$AS$42:$AS$43,$AS$41,$AS$39,$AS$40,$AQ$38),""),"")</f>
        <v/>
      </c>
      <c r="Q2666" s="92" t="str">
        <f t="shared" si="426"/>
        <v/>
      </c>
      <c r="R2666" s="92" t="str">
        <f t="shared" si="427"/>
        <v/>
      </c>
      <c r="U2666" s="5"/>
      <c r="V2666" s="5"/>
      <c r="W2666" s="94" t="str">
        <f t="shared" si="425"/>
        <v/>
      </c>
      <c r="X2666" s="94" t="str">
        <f t="shared" si="428"/>
        <v/>
      </c>
      <c r="Y2666" s="5"/>
      <c r="BK2666" s="8"/>
      <c r="BL2666" s="5"/>
      <c r="BM2666" s="5"/>
      <c r="BN2666" s="5"/>
      <c r="BO2666" s="5"/>
      <c r="BP2666" s="1"/>
      <c r="BQ2666" s="1"/>
      <c r="BR2666" s="1"/>
      <c r="BS2666" s="1"/>
      <c r="BT2666" s="1"/>
      <c r="BU2666" s="4"/>
      <c r="BV2666" s="1"/>
      <c r="BW2666" s="3"/>
      <c r="BX2666" s="4"/>
      <c r="BY2666" s="5"/>
      <c r="BZ2666" s="5"/>
      <c r="CA2666" s="5"/>
      <c r="CB2666" s="5"/>
      <c r="CC2666" s="5"/>
      <c r="CD2666" s="43"/>
    </row>
    <row r="2667" spans="1:82" x14ac:dyDescent="0.25">
      <c r="A2667" s="8"/>
      <c r="B2667" s="5"/>
      <c r="C2667" s="5"/>
      <c r="D2667" s="5"/>
      <c r="E2667" s="5"/>
      <c r="F2667" s="94" t="str">
        <f t="shared" si="419"/>
        <v/>
      </c>
      <c r="G2667" s="94" t="str">
        <f t="shared" si="420"/>
        <v/>
      </c>
      <c r="H2667" s="127" t="str">
        <f>IF(A2667&lt;&gt;"",IF(MID(C2667,1,1)="c",$AS$26,IF(MID(C2667,1,1)="r",$AS$41,IF(MID(C2667,1,1)="p",#REF!,#REF!))),"")</f>
        <v/>
      </c>
      <c r="I2667" s="92" t="str">
        <f t="shared" si="421"/>
        <v/>
      </c>
      <c r="J2667" s="92" t="str">
        <f t="shared" si="422"/>
        <v/>
      </c>
      <c r="K2667" s="92" t="str">
        <f t="shared" si="423"/>
        <v/>
      </c>
      <c r="L2667" s="92" t="str">
        <f t="shared" si="424"/>
        <v/>
      </c>
      <c r="M2667" s="95" t="str">
        <f>IF(A2667&lt;&gt;"",IF(MID(C2667,1,1)="c",SigmaEpsConcrete(I2667,$AN$30:$AN$33,$AR$30:$AR$33,$AS$26,$AS$27,$AS$28,$AQ$20,$AU$19),""),"")</f>
        <v/>
      </c>
      <c r="N2667" s="95" t="str">
        <f>IF(A2667&lt;&gt;"",IF(MID(C2667,1,1)="r",SigmaEpsReinf(J2667,$AS$42:$AS$43,$AS$41,$AS$39,$AS$40,$AQ$38),""),"")</f>
        <v/>
      </c>
      <c r="Q2667" s="92" t="str">
        <f t="shared" si="426"/>
        <v/>
      </c>
      <c r="R2667" s="92" t="str">
        <f t="shared" si="427"/>
        <v/>
      </c>
      <c r="U2667" s="5"/>
      <c r="V2667" s="5"/>
      <c r="W2667" s="94" t="str">
        <f t="shared" si="425"/>
        <v/>
      </c>
      <c r="X2667" s="94" t="str">
        <f t="shared" si="428"/>
        <v/>
      </c>
      <c r="Y2667" s="5"/>
      <c r="BK2667" s="8"/>
      <c r="BL2667" s="5"/>
      <c r="BM2667" s="5"/>
      <c r="BN2667" s="5"/>
      <c r="BO2667" s="5"/>
      <c r="BP2667" s="1"/>
      <c r="BQ2667" s="1"/>
      <c r="BR2667" s="1"/>
      <c r="BS2667" s="1"/>
      <c r="BT2667" s="1"/>
      <c r="BU2667" s="4"/>
      <c r="BV2667" s="1"/>
      <c r="BW2667" s="3"/>
      <c r="BX2667" s="4"/>
      <c r="BY2667" s="5"/>
      <c r="BZ2667" s="5"/>
      <c r="CA2667" s="5"/>
      <c r="CB2667" s="5"/>
      <c r="CC2667" s="5"/>
      <c r="CD2667" s="43"/>
    </row>
    <row r="2668" spans="1:82" x14ac:dyDescent="0.25">
      <c r="A2668" s="8"/>
      <c r="B2668" s="5"/>
      <c r="C2668" s="5"/>
      <c r="D2668" s="5"/>
      <c r="E2668" s="5"/>
      <c r="F2668" s="94" t="str">
        <f t="shared" si="419"/>
        <v/>
      </c>
      <c r="G2668" s="94" t="str">
        <f t="shared" si="420"/>
        <v/>
      </c>
      <c r="H2668" s="127" t="str">
        <f>IF(A2668&lt;&gt;"",IF(MID(C2668,1,1)="c",$AS$26,IF(MID(C2668,1,1)="r",$AS$41,IF(MID(C2668,1,1)="p",#REF!,#REF!))),"")</f>
        <v/>
      </c>
      <c r="I2668" s="92" t="str">
        <f t="shared" si="421"/>
        <v/>
      </c>
      <c r="J2668" s="92" t="str">
        <f t="shared" si="422"/>
        <v/>
      </c>
      <c r="K2668" s="92" t="str">
        <f t="shared" si="423"/>
        <v/>
      </c>
      <c r="L2668" s="92" t="str">
        <f t="shared" si="424"/>
        <v/>
      </c>
      <c r="M2668" s="95" t="str">
        <f>IF(A2668&lt;&gt;"",IF(MID(C2668,1,1)="c",SigmaEpsConcrete(I2668,$AN$30:$AN$33,$AR$30:$AR$33,$AS$26,$AS$27,$AS$28,$AQ$20,$AU$19),""),"")</f>
        <v/>
      </c>
      <c r="N2668" s="95" t="str">
        <f>IF(A2668&lt;&gt;"",IF(MID(C2668,1,1)="r",SigmaEpsReinf(J2668,$AS$42:$AS$43,$AS$41,$AS$39,$AS$40,$AQ$38),""),"")</f>
        <v/>
      </c>
      <c r="Q2668" s="92" t="str">
        <f t="shared" si="426"/>
        <v/>
      </c>
      <c r="R2668" s="92" t="str">
        <f t="shared" si="427"/>
        <v/>
      </c>
      <c r="U2668" s="5"/>
      <c r="V2668" s="5"/>
      <c r="W2668" s="94" t="str">
        <f t="shared" si="425"/>
        <v/>
      </c>
      <c r="X2668" s="94" t="str">
        <f t="shared" si="428"/>
        <v/>
      </c>
      <c r="Y2668" s="5"/>
      <c r="BK2668" s="8"/>
      <c r="BL2668" s="5"/>
      <c r="BM2668" s="5"/>
      <c r="BN2668" s="5"/>
      <c r="BO2668" s="5"/>
      <c r="BP2668" s="1"/>
      <c r="BQ2668" s="1"/>
      <c r="BR2668" s="1"/>
      <c r="BS2668" s="1"/>
      <c r="BT2668" s="1"/>
      <c r="BU2668" s="4"/>
      <c r="BV2668" s="1"/>
      <c r="BW2668" s="3"/>
      <c r="BX2668" s="4"/>
      <c r="BY2668" s="5"/>
      <c r="BZ2668" s="5"/>
      <c r="CA2668" s="5"/>
      <c r="CB2668" s="5"/>
      <c r="CC2668" s="5"/>
      <c r="CD2668" s="43"/>
    </row>
    <row r="2669" spans="1:82" x14ac:dyDescent="0.25">
      <c r="A2669" s="8"/>
      <c r="B2669" s="5"/>
      <c r="C2669" s="5"/>
      <c r="D2669" s="5"/>
      <c r="E2669" s="5"/>
      <c r="F2669" s="94" t="str">
        <f t="shared" si="419"/>
        <v/>
      </c>
      <c r="G2669" s="94" t="str">
        <f t="shared" si="420"/>
        <v/>
      </c>
      <c r="H2669" s="127" t="str">
        <f>IF(A2669&lt;&gt;"",IF(MID(C2669,1,1)="c",$AS$26,IF(MID(C2669,1,1)="r",$AS$41,IF(MID(C2669,1,1)="p",#REF!,#REF!))),"")</f>
        <v/>
      </c>
      <c r="I2669" s="92" t="str">
        <f t="shared" si="421"/>
        <v/>
      </c>
      <c r="J2669" s="92" t="str">
        <f t="shared" si="422"/>
        <v/>
      </c>
      <c r="K2669" s="92" t="str">
        <f t="shared" si="423"/>
        <v/>
      </c>
      <c r="L2669" s="92" t="str">
        <f t="shared" si="424"/>
        <v/>
      </c>
      <c r="M2669" s="95" t="str">
        <f>IF(A2669&lt;&gt;"",IF(MID(C2669,1,1)="c",SigmaEpsConcrete(I2669,$AN$30:$AN$33,$AR$30:$AR$33,$AS$26,$AS$27,$AS$28,$AQ$20,$AU$19),""),"")</f>
        <v/>
      </c>
      <c r="N2669" s="95" t="str">
        <f>IF(A2669&lt;&gt;"",IF(MID(C2669,1,1)="r",SigmaEpsReinf(J2669,$AS$42:$AS$43,$AS$41,$AS$39,$AS$40,$AQ$38),""),"")</f>
        <v/>
      </c>
      <c r="Q2669" s="92" t="str">
        <f t="shared" si="426"/>
        <v/>
      </c>
      <c r="R2669" s="92" t="str">
        <f t="shared" si="427"/>
        <v/>
      </c>
      <c r="U2669" s="5"/>
      <c r="V2669" s="5"/>
      <c r="W2669" s="94" t="str">
        <f t="shared" si="425"/>
        <v/>
      </c>
      <c r="X2669" s="94" t="str">
        <f t="shared" si="428"/>
        <v/>
      </c>
      <c r="Y2669" s="5"/>
      <c r="BK2669" s="8"/>
      <c r="BL2669" s="5"/>
      <c r="BM2669" s="5"/>
      <c r="BN2669" s="5"/>
      <c r="BO2669" s="5"/>
      <c r="BP2669" s="1"/>
      <c r="BQ2669" s="1"/>
      <c r="BR2669" s="1"/>
      <c r="BS2669" s="1"/>
      <c r="BT2669" s="1"/>
      <c r="BU2669" s="4"/>
      <c r="BV2669" s="1"/>
      <c r="BW2669" s="3"/>
      <c r="BX2669" s="4"/>
      <c r="BY2669" s="5"/>
      <c r="BZ2669" s="5"/>
      <c r="CA2669" s="5"/>
      <c r="CB2669" s="5"/>
      <c r="CC2669" s="5"/>
      <c r="CD2669" s="43"/>
    </row>
    <row r="2670" spans="1:82" x14ac:dyDescent="0.25">
      <c r="A2670" s="8"/>
      <c r="B2670" s="5"/>
      <c r="C2670" s="5"/>
      <c r="D2670" s="5"/>
      <c r="E2670" s="5"/>
      <c r="F2670" s="94" t="str">
        <f t="shared" si="419"/>
        <v/>
      </c>
      <c r="G2670" s="94" t="str">
        <f t="shared" si="420"/>
        <v/>
      </c>
      <c r="H2670" s="127" t="str">
        <f>IF(A2670&lt;&gt;"",IF(MID(C2670,1,1)="c",$AS$26,IF(MID(C2670,1,1)="r",$AS$41,IF(MID(C2670,1,1)="p",#REF!,#REF!))),"")</f>
        <v/>
      </c>
      <c r="I2670" s="92" t="str">
        <f t="shared" si="421"/>
        <v/>
      </c>
      <c r="J2670" s="92" t="str">
        <f t="shared" si="422"/>
        <v/>
      </c>
      <c r="K2670" s="92" t="str">
        <f t="shared" si="423"/>
        <v/>
      </c>
      <c r="L2670" s="92" t="str">
        <f t="shared" si="424"/>
        <v/>
      </c>
      <c r="M2670" s="95" t="str">
        <f>IF(A2670&lt;&gt;"",IF(MID(C2670,1,1)="c",SigmaEpsConcrete(I2670,$AN$30:$AN$33,$AR$30:$AR$33,$AS$26,$AS$27,$AS$28,$AQ$20,$AU$19),""),"")</f>
        <v/>
      </c>
      <c r="N2670" s="95" t="str">
        <f>IF(A2670&lt;&gt;"",IF(MID(C2670,1,1)="r",SigmaEpsReinf(J2670,$AS$42:$AS$43,$AS$41,$AS$39,$AS$40,$AQ$38),""),"")</f>
        <v/>
      </c>
      <c r="Q2670" s="92" t="str">
        <f t="shared" si="426"/>
        <v/>
      </c>
      <c r="R2670" s="92" t="str">
        <f t="shared" si="427"/>
        <v/>
      </c>
      <c r="U2670" s="5"/>
      <c r="V2670" s="5"/>
      <c r="W2670" s="94" t="str">
        <f t="shared" si="425"/>
        <v/>
      </c>
      <c r="X2670" s="94" t="str">
        <f t="shared" si="428"/>
        <v/>
      </c>
      <c r="Y2670" s="5"/>
      <c r="BK2670" s="8"/>
      <c r="BL2670" s="5"/>
      <c r="BM2670" s="5"/>
      <c r="BN2670" s="5"/>
      <c r="BO2670" s="5"/>
      <c r="BP2670" s="1"/>
      <c r="BQ2670" s="1"/>
      <c r="BR2670" s="1"/>
      <c r="BS2670" s="1"/>
      <c r="BT2670" s="1"/>
      <c r="BU2670" s="4"/>
      <c r="BV2670" s="1"/>
      <c r="BW2670" s="3"/>
      <c r="BX2670" s="4"/>
      <c r="BY2670" s="5"/>
      <c r="BZ2670" s="5"/>
      <c r="CA2670" s="5"/>
      <c r="CB2670" s="5"/>
      <c r="CC2670" s="5"/>
      <c r="CD2670" s="43"/>
    </row>
    <row r="2671" spans="1:82" x14ac:dyDescent="0.25">
      <c r="A2671" s="8"/>
      <c r="B2671" s="5"/>
      <c r="C2671" s="5"/>
      <c r="D2671" s="5"/>
      <c r="E2671" s="5"/>
      <c r="F2671" s="94" t="str">
        <f t="shared" si="419"/>
        <v/>
      </c>
      <c r="G2671" s="94" t="str">
        <f t="shared" si="420"/>
        <v/>
      </c>
      <c r="H2671" s="127" t="str">
        <f>IF(A2671&lt;&gt;"",IF(MID(C2671,1,1)="c",$AS$26,IF(MID(C2671,1,1)="r",$AS$41,IF(MID(C2671,1,1)="p",#REF!,#REF!))),"")</f>
        <v/>
      </c>
      <c r="I2671" s="92" t="str">
        <f t="shared" si="421"/>
        <v/>
      </c>
      <c r="J2671" s="92" t="str">
        <f t="shared" si="422"/>
        <v/>
      </c>
      <c r="K2671" s="92" t="str">
        <f t="shared" si="423"/>
        <v/>
      </c>
      <c r="L2671" s="92" t="str">
        <f t="shared" si="424"/>
        <v/>
      </c>
      <c r="M2671" s="95" t="str">
        <f>IF(A2671&lt;&gt;"",IF(MID(C2671,1,1)="c",SigmaEpsConcrete(I2671,$AN$30:$AN$33,$AR$30:$AR$33,$AS$26,$AS$27,$AS$28,$AQ$20,$AU$19),""),"")</f>
        <v/>
      </c>
      <c r="N2671" s="95" t="str">
        <f>IF(A2671&lt;&gt;"",IF(MID(C2671,1,1)="r",SigmaEpsReinf(J2671,$AS$42:$AS$43,$AS$41,$AS$39,$AS$40,$AQ$38),""),"")</f>
        <v/>
      </c>
      <c r="Q2671" s="92" t="str">
        <f t="shared" si="426"/>
        <v/>
      </c>
      <c r="R2671" s="92" t="str">
        <f t="shared" si="427"/>
        <v/>
      </c>
      <c r="U2671" s="5"/>
      <c r="V2671" s="5"/>
      <c r="W2671" s="94" t="str">
        <f t="shared" si="425"/>
        <v/>
      </c>
      <c r="X2671" s="94" t="str">
        <f t="shared" si="428"/>
        <v/>
      </c>
      <c r="Y2671" s="5"/>
      <c r="BK2671" s="8"/>
      <c r="BL2671" s="5"/>
      <c r="BM2671" s="5"/>
      <c r="BN2671" s="5"/>
      <c r="BO2671" s="5"/>
      <c r="BP2671" s="1"/>
      <c r="BQ2671" s="1"/>
      <c r="BR2671" s="1"/>
      <c r="BS2671" s="1"/>
      <c r="BT2671" s="1"/>
      <c r="BU2671" s="4"/>
      <c r="BV2671" s="1"/>
      <c r="BW2671" s="3"/>
      <c r="BX2671" s="4"/>
      <c r="BY2671" s="5"/>
      <c r="BZ2671" s="5"/>
      <c r="CA2671" s="5"/>
      <c r="CB2671" s="5"/>
      <c r="CC2671" s="5"/>
      <c r="CD2671" s="43"/>
    </row>
    <row r="2672" spans="1:82" x14ac:dyDescent="0.25">
      <c r="A2672" s="8"/>
      <c r="B2672" s="5"/>
      <c r="C2672" s="5"/>
      <c r="D2672" s="5"/>
      <c r="E2672" s="5"/>
      <c r="F2672" s="94" t="str">
        <f t="shared" si="419"/>
        <v/>
      </c>
      <c r="G2672" s="94" t="str">
        <f t="shared" si="420"/>
        <v/>
      </c>
      <c r="H2672" s="127" t="str">
        <f>IF(A2672&lt;&gt;"",IF(MID(C2672,1,1)="c",$AS$26,IF(MID(C2672,1,1)="r",$AS$41,IF(MID(C2672,1,1)="p",#REF!,#REF!))),"")</f>
        <v/>
      </c>
      <c r="I2672" s="92" t="str">
        <f t="shared" si="421"/>
        <v/>
      </c>
      <c r="J2672" s="92" t="str">
        <f t="shared" si="422"/>
        <v/>
      </c>
      <c r="K2672" s="92" t="str">
        <f t="shared" si="423"/>
        <v/>
      </c>
      <c r="L2672" s="92" t="str">
        <f t="shared" si="424"/>
        <v/>
      </c>
      <c r="M2672" s="95" t="str">
        <f>IF(A2672&lt;&gt;"",IF(MID(C2672,1,1)="c",SigmaEpsConcrete(I2672,$AN$30:$AN$33,$AR$30:$AR$33,$AS$26,$AS$27,$AS$28,$AQ$20,$AU$19),""),"")</f>
        <v/>
      </c>
      <c r="N2672" s="95" t="str">
        <f>IF(A2672&lt;&gt;"",IF(MID(C2672,1,1)="r",SigmaEpsReinf(J2672,$AS$42:$AS$43,$AS$41,$AS$39,$AS$40,$AQ$38),""),"")</f>
        <v/>
      </c>
      <c r="Q2672" s="92" t="str">
        <f t="shared" si="426"/>
        <v/>
      </c>
      <c r="R2672" s="92" t="str">
        <f t="shared" si="427"/>
        <v/>
      </c>
      <c r="U2672" s="5"/>
      <c r="V2672" s="5"/>
      <c r="W2672" s="94" t="str">
        <f t="shared" si="425"/>
        <v/>
      </c>
      <c r="X2672" s="94" t="str">
        <f t="shared" si="428"/>
        <v/>
      </c>
      <c r="Y2672" s="5"/>
      <c r="BK2672" s="8"/>
      <c r="BL2672" s="5"/>
      <c r="BM2672" s="5"/>
      <c r="BN2672" s="5"/>
      <c r="BO2672" s="5"/>
      <c r="BP2672" s="1"/>
      <c r="BQ2672" s="1"/>
      <c r="BR2672" s="1"/>
      <c r="BS2672" s="1"/>
      <c r="BT2672" s="1"/>
      <c r="BU2672" s="4"/>
      <c r="BV2672" s="1"/>
      <c r="BW2672" s="3"/>
      <c r="BX2672" s="4"/>
      <c r="BY2672" s="5"/>
      <c r="BZ2672" s="5"/>
      <c r="CA2672" s="5"/>
      <c r="CB2672" s="5"/>
      <c r="CC2672" s="5"/>
      <c r="CD2672" s="43"/>
    </row>
    <row r="2673" spans="1:82" x14ac:dyDescent="0.25">
      <c r="A2673" s="8"/>
      <c r="B2673" s="5"/>
      <c r="C2673" s="5"/>
      <c r="D2673" s="5"/>
      <c r="E2673" s="5"/>
      <c r="F2673" s="94" t="str">
        <f t="shared" si="419"/>
        <v/>
      </c>
      <c r="G2673" s="94" t="str">
        <f t="shared" si="420"/>
        <v/>
      </c>
      <c r="H2673" s="127" t="str">
        <f>IF(A2673&lt;&gt;"",IF(MID(C2673,1,1)="c",$AS$26,IF(MID(C2673,1,1)="r",$AS$41,IF(MID(C2673,1,1)="p",#REF!,#REF!))),"")</f>
        <v/>
      </c>
      <c r="I2673" s="92" t="str">
        <f t="shared" si="421"/>
        <v/>
      </c>
      <c r="J2673" s="92" t="str">
        <f t="shared" si="422"/>
        <v/>
      </c>
      <c r="K2673" s="92" t="str">
        <f t="shared" si="423"/>
        <v/>
      </c>
      <c r="L2673" s="92" t="str">
        <f t="shared" si="424"/>
        <v/>
      </c>
      <c r="M2673" s="95" t="str">
        <f>IF(A2673&lt;&gt;"",IF(MID(C2673,1,1)="c",SigmaEpsConcrete(I2673,$AN$30:$AN$33,$AR$30:$AR$33,$AS$26,$AS$27,$AS$28,$AQ$20,$AU$19),""),"")</f>
        <v/>
      </c>
      <c r="N2673" s="95" t="str">
        <f>IF(A2673&lt;&gt;"",IF(MID(C2673,1,1)="r",SigmaEpsReinf(J2673,$AS$42:$AS$43,$AS$41,$AS$39,$AS$40,$AQ$38),""),"")</f>
        <v/>
      </c>
      <c r="Q2673" s="92" t="str">
        <f t="shared" si="426"/>
        <v/>
      </c>
      <c r="R2673" s="92" t="str">
        <f t="shared" si="427"/>
        <v/>
      </c>
      <c r="U2673" s="5"/>
      <c r="V2673" s="5"/>
      <c r="W2673" s="94" t="str">
        <f t="shared" si="425"/>
        <v/>
      </c>
      <c r="X2673" s="94" t="str">
        <f t="shared" si="428"/>
        <v/>
      </c>
      <c r="Y2673" s="5"/>
      <c r="BK2673" s="8"/>
      <c r="BL2673" s="5"/>
      <c r="BM2673" s="5"/>
      <c r="BN2673" s="5"/>
      <c r="BO2673" s="5"/>
      <c r="BP2673" s="1"/>
      <c r="BQ2673" s="1"/>
      <c r="BR2673" s="1"/>
      <c r="BS2673" s="1"/>
      <c r="BT2673" s="1"/>
      <c r="BU2673" s="4"/>
      <c r="BV2673" s="1"/>
      <c r="BW2673" s="3"/>
      <c r="BX2673" s="4"/>
      <c r="BY2673" s="5"/>
      <c r="BZ2673" s="5"/>
      <c r="CA2673" s="5"/>
      <c r="CB2673" s="5"/>
      <c r="CC2673" s="5"/>
      <c r="CD2673" s="43"/>
    </row>
    <row r="2674" spans="1:82" x14ac:dyDescent="0.25">
      <c r="A2674" s="8"/>
      <c r="B2674" s="5"/>
      <c r="C2674" s="5"/>
      <c r="D2674" s="5"/>
      <c r="E2674" s="5"/>
      <c r="F2674" s="94" t="str">
        <f t="shared" si="419"/>
        <v/>
      </c>
      <c r="G2674" s="94" t="str">
        <f t="shared" si="420"/>
        <v/>
      </c>
      <c r="H2674" s="127" t="str">
        <f>IF(A2674&lt;&gt;"",IF(MID(C2674,1,1)="c",$AS$26,IF(MID(C2674,1,1)="r",$AS$41,IF(MID(C2674,1,1)="p",#REF!,#REF!))),"")</f>
        <v/>
      </c>
      <c r="I2674" s="92" t="str">
        <f t="shared" si="421"/>
        <v/>
      </c>
      <c r="J2674" s="92" t="str">
        <f t="shared" si="422"/>
        <v/>
      </c>
      <c r="K2674" s="92" t="str">
        <f t="shared" si="423"/>
        <v/>
      </c>
      <c r="L2674" s="92" t="str">
        <f t="shared" si="424"/>
        <v/>
      </c>
      <c r="M2674" s="95" t="str">
        <f>IF(A2674&lt;&gt;"",IF(MID(C2674,1,1)="c",SigmaEpsConcrete(I2674,$AN$30:$AN$33,$AR$30:$AR$33,$AS$26,$AS$27,$AS$28,$AQ$20,$AU$19),""),"")</f>
        <v/>
      </c>
      <c r="N2674" s="95" t="str">
        <f>IF(A2674&lt;&gt;"",IF(MID(C2674,1,1)="r",SigmaEpsReinf(J2674,$AS$42:$AS$43,$AS$41,$AS$39,$AS$40,$AQ$38),""),"")</f>
        <v/>
      </c>
      <c r="Q2674" s="92" t="str">
        <f t="shared" si="426"/>
        <v/>
      </c>
      <c r="R2674" s="92" t="str">
        <f t="shared" si="427"/>
        <v/>
      </c>
      <c r="U2674" s="5"/>
      <c r="V2674" s="5"/>
      <c r="W2674" s="94" t="str">
        <f t="shared" si="425"/>
        <v/>
      </c>
      <c r="X2674" s="94" t="str">
        <f t="shared" si="428"/>
        <v/>
      </c>
      <c r="Y2674" s="5"/>
      <c r="BK2674" s="8"/>
      <c r="BL2674" s="5"/>
      <c r="BM2674" s="5"/>
      <c r="BN2674" s="5"/>
      <c r="BO2674" s="5"/>
      <c r="BP2674" s="1"/>
      <c r="BQ2674" s="1"/>
      <c r="BR2674" s="1"/>
      <c r="BS2674" s="1"/>
      <c r="BT2674" s="1"/>
      <c r="BU2674" s="4"/>
      <c r="BV2674" s="1"/>
      <c r="BW2674" s="3"/>
      <c r="BX2674" s="4"/>
      <c r="BY2674" s="5"/>
      <c r="BZ2674" s="5"/>
      <c r="CA2674" s="5"/>
      <c r="CB2674" s="5"/>
      <c r="CC2674" s="5"/>
      <c r="CD2674" s="43"/>
    </row>
    <row r="2675" spans="1:82" x14ac:dyDescent="0.25">
      <c r="A2675" s="8"/>
      <c r="B2675" s="5"/>
      <c r="C2675" s="5"/>
      <c r="D2675" s="5"/>
      <c r="E2675" s="5"/>
      <c r="F2675" s="94" t="str">
        <f t="shared" si="419"/>
        <v/>
      </c>
      <c r="G2675" s="94" t="str">
        <f t="shared" si="420"/>
        <v/>
      </c>
      <c r="H2675" s="127" t="str">
        <f>IF(A2675&lt;&gt;"",IF(MID(C2675,1,1)="c",$AS$26,IF(MID(C2675,1,1)="r",$AS$41,IF(MID(C2675,1,1)="p",#REF!,#REF!))),"")</f>
        <v/>
      </c>
      <c r="I2675" s="92" t="str">
        <f t="shared" si="421"/>
        <v/>
      </c>
      <c r="J2675" s="92" t="str">
        <f t="shared" si="422"/>
        <v/>
      </c>
      <c r="K2675" s="92" t="str">
        <f t="shared" si="423"/>
        <v/>
      </c>
      <c r="L2675" s="92" t="str">
        <f t="shared" si="424"/>
        <v/>
      </c>
      <c r="M2675" s="95" t="str">
        <f>IF(A2675&lt;&gt;"",IF(MID(C2675,1,1)="c",SigmaEpsConcrete(I2675,$AN$30:$AN$33,$AR$30:$AR$33,$AS$26,$AS$27,$AS$28,$AQ$20,$AU$19),""),"")</f>
        <v/>
      </c>
      <c r="N2675" s="95" t="str">
        <f>IF(A2675&lt;&gt;"",IF(MID(C2675,1,1)="r",SigmaEpsReinf(J2675,$AS$42:$AS$43,$AS$41,$AS$39,$AS$40,$AQ$38),""),"")</f>
        <v/>
      </c>
      <c r="Q2675" s="92" t="str">
        <f t="shared" si="426"/>
        <v/>
      </c>
      <c r="R2675" s="92" t="str">
        <f t="shared" si="427"/>
        <v/>
      </c>
      <c r="U2675" s="5"/>
      <c r="V2675" s="5"/>
      <c r="W2675" s="94" t="str">
        <f t="shared" si="425"/>
        <v/>
      </c>
      <c r="X2675" s="94" t="str">
        <f t="shared" si="428"/>
        <v/>
      </c>
      <c r="Y2675" s="5"/>
      <c r="BK2675" s="8"/>
      <c r="BL2675" s="5"/>
      <c r="BM2675" s="5"/>
      <c r="BN2675" s="5"/>
      <c r="BO2675" s="5"/>
      <c r="BP2675" s="1"/>
      <c r="BQ2675" s="1"/>
      <c r="BR2675" s="1"/>
      <c r="BS2675" s="1"/>
      <c r="BT2675" s="1"/>
      <c r="BU2675" s="4"/>
      <c r="BV2675" s="1"/>
      <c r="BW2675" s="3"/>
      <c r="BX2675" s="4"/>
      <c r="BY2675" s="5"/>
      <c r="BZ2675" s="5"/>
      <c r="CA2675" s="5"/>
      <c r="CB2675" s="5"/>
      <c r="CC2675" s="5"/>
      <c r="CD2675" s="43"/>
    </row>
    <row r="2676" spans="1:82" x14ac:dyDescent="0.25">
      <c r="A2676" s="8"/>
      <c r="B2676" s="5"/>
      <c r="C2676" s="5"/>
      <c r="D2676" s="5"/>
      <c r="E2676" s="5"/>
      <c r="F2676" s="94" t="str">
        <f t="shared" si="419"/>
        <v/>
      </c>
      <c r="G2676" s="94" t="str">
        <f t="shared" si="420"/>
        <v/>
      </c>
      <c r="H2676" s="127" t="str">
        <f>IF(A2676&lt;&gt;"",IF(MID(C2676,1,1)="c",$AS$26,IF(MID(C2676,1,1)="r",$AS$41,IF(MID(C2676,1,1)="p",#REF!,#REF!))),"")</f>
        <v/>
      </c>
      <c r="I2676" s="92" t="str">
        <f t="shared" si="421"/>
        <v/>
      </c>
      <c r="J2676" s="92" t="str">
        <f t="shared" si="422"/>
        <v/>
      </c>
      <c r="K2676" s="92" t="str">
        <f t="shared" si="423"/>
        <v/>
      </c>
      <c r="L2676" s="92" t="str">
        <f t="shared" si="424"/>
        <v/>
      </c>
      <c r="M2676" s="95" t="str">
        <f>IF(A2676&lt;&gt;"",IF(MID(C2676,1,1)="c",SigmaEpsConcrete(I2676,$AN$30:$AN$33,$AR$30:$AR$33,$AS$26,$AS$27,$AS$28,$AQ$20,$AU$19),""),"")</f>
        <v/>
      </c>
      <c r="N2676" s="95" t="str">
        <f>IF(A2676&lt;&gt;"",IF(MID(C2676,1,1)="r",SigmaEpsReinf(J2676,$AS$42:$AS$43,$AS$41,$AS$39,$AS$40,$AQ$38),""),"")</f>
        <v/>
      </c>
      <c r="Q2676" s="92" t="str">
        <f t="shared" si="426"/>
        <v/>
      </c>
      <c r="R2676" s="92" t="str">
        <f t="shared" si="427"/>
        <v/>
      </c>
      <c r="U2676" s="5"/>
      <c r="V2676" s="5"/>
      <c r="W2676" s="94" t="str">
        <f t="shared" si="425"/>
        <v/>
      </c>
      <c r="X2676" s="94" t="str">
        <f t="shared" si="428"/>
        <v/>
      </c>
      <c r="Y2676" s="5"/>
      <c r="BK2676" s="8"/>
      <c r="BL2676" s="5"/>
      <c r="BM2676" s="5"/>
      <c r="BN2676" s="5"/>
      <c r="BO2676" s="5"/>
      <c r="BP2676" s="1"/>
      <c r="BQ2676" s="1"/>
      <c r="BR2676" s="1"/>
      <c r="BS2676" s="1"/>
      <c r="BT2676" s="1"/>
      <c r="BU2676" s="4"/>
      <c r="BV2676" s="1"/>
      <c r="BW2676" s="3"/>
      <c r="BX2676" s="4"/>
      <c r="BY2676" s="5"/>
      <c r="BZ2676" s="5"/>
      <c r="CA2676" s="5"/>
      <c r="CB2676" s="5"/>
      <c r="CC2676" s="5"/>
      <c r="CD2676" s="43"/>
    </row>
    <row r="2677" spans="1:82" x14ac:dyDescent="0.25">
      <c r="A2677" s="8"/>
      <c r="B2677" s="5"/>
      <c r="C2677" s="5"/>
      <c r="D2677" s="5"/>
      <c r="E2677" s="5"/>
      <c r="F2677" s="94" t="str">
        <f t="shared" si="419"/>
        <v/>
      </c>
      <c r="G2677" s="94" t="str">
        <f t="shared" si="420"/>
        <v/>
      </c>
      <c r="H2677" s="127" t="str">
        <f>IF(A2677&lt;&gt;"",IF(MID(C2677,1,1)="c",$AS$26,IF(MID(C2677,1,1)="r",$AS$41,IF(MID(C2677,1,1)="p",#REF!,#REF!))),"")</f>
        <v/>
      </c>
      <c r="I2677" s="92" t="str">
        <f t="shared" si="421"/>
        <v/>
      </c>
      <c r="J2677" s="92" t="str">
        <f t="shared" si="422"/>
        <v/>
      </c>
      <c r="K2677" s="92" t="str">
        <f t="shared" si="423"/>
        <v/>
      </c>
      <c r="L2677" s="92" t="str">
        <f t="shared" si="424"/>
        <v/>
      </c>
      <c r="M2677" s="95" t="str">
        <f>IF(A2677&lt;&gt;"",IF(MID(C2677,1,1)="c",SigmaEpsConcrete(I2677,$AN$30:$AN$33,$AR$30:$AR$33,$AS$26,$AS$27,$AS$28,$AQ$20,$AU$19),""),"")</f>
        <v/>
      </c>
      <c r="N2677" s="95" t="str">
        <f>IF(A2677&lt;&gt;"",IF(MID(C2677,1,1)="r",SigmaEpsReinf(J2677,$AS$42:$AS$43,$AS$41,$AS$39,$AS$40,$AQ$38),""),"")</f>
        <v/>
      </c>
      <c r="Q2677" s="92" t="str">
        <f t="shared" si="426"/>
        <v/>
      </c>
      <c r="R2677" s="92" t="str">
        <f t="shared" si="427"/>
        <v/>
      </c>
      <c r="U2677" s="5"/>
      <c r="V2677" s="5"/>
      <c r="W2677" s="94" t="str">
        <f t="shared" si="425"/>
        <v/>
      </c>
      <c r="X2677" s="94" t="str">
        <f t="shared" si="428"/>
        <v/>
      </c>
      <c r="Y2677" s="5"/>
      <c r="BK2677" s="8"/>
      <c r="BL2677" s="5"/>
      <c r="BM2677" s="5"/>
      <c r="BN2677" s="5"/>
      <c r="BO2677" s="5"/>
      <c r="BP2677" s="1"/>
      <c r="BQ2677" s="1"/>
      <c r="BR2677" s="1"/>
      <c r="BS2677" s="1"/>
      <c r="BT2677" s="1"/>
      <c r="BU2677" s="4"/>
      <c r="BV2677" s="1"/>
      <c r="BW2677" s="3"/>
      <c r="BX2677" s="4"/>
      <c r="BY2677" s="5"/>
      <c r="BZ2677" s="5"/>
      <c r="CA2677" s="5"/>
      <c r="CB2677" s="5"/>
      <c r="CC2677" s="5"/>
      <c r="CD2677" s="43"/>
    </row>
    <row r="2678" spans="1:82" x14ac:dyDescent="0.25">
      <c r="A2678" s="8"/>
      <c r="B2678" s="5"/>
      <c r="C2678" s="5"/>
      <c r="D2678" s="5"/>
      <c r="E2678" s="5"/>
      <c r="F2678" s="94" t="str">
        <f t="shared" si="419"/>
        <v/>
      </c>
      <c r="G2678" s="94" t="str">
        <f t="shared" si="420"/>
        <v/>
      </c>
      <c r="H2678" s="127" t="str">
        <f>IF(A2678&lt;&gt;"",IF(MID(C2678,1,1)="c",$AS$26,IF(MID(C2678,1,1)="r",$AS$41,IF(MID(C2678,1,1)="p",#REF!,#REF!))),"")</f>
        <v/>
      </c>
      <c r="I2678" s="92" t="str">
        <f t="shared" si="421"/>
        <v/>
      </c>
      <c r="J2678" s="92" t="str">
        <f t="shared" si="422"/>
        <v/>
      </c>
      <c r="K2678" s="92" t="str">
        <f t="shared" si="423"/>
        <v/>
      </c>
      <c r="L2678" s="92" t="str">
        <f t="shared" si="424"/>
        <v/>
      </c>
      <c r="M2678" s="95" t="str">
        <f>IF(A2678&lt;&gt;"",IF(MID(C2678,1,1)="c",SigmaEpsConcrete(I2678,$AN$30:$AN$33,$AR$30:$AR$33,$AS$26,$AS$27,$AS$28,$AQ$20,$AU$19),""),"")</f>
        <v/>
      </c>
      <c r="N2678" s="95" t="str">
        <f>IF(A2678&lt;&gt;"",IF(MID(C2678,1,1)="r",SigmaEpsReinf(J2678,$AS$42:$AS$43,$AS$41,$AS$39,$AS$40,$AQ$38),""),"")</f>
        <v/>
      </c>
      <c r="Q2678" s="92" t="str">
        <f t="shared" si="426"/>
        <v/>
      </c>
      <c r="R2678" s="92" t="str">
        <f t="shared" si="427"/>
        <v/>
      </c>
      <c r="U2678" s="5"/>
      <c r="V2678" s="5"/>
      <c r="W2678" s="94" t="str">
        <f t="shared" si="425"/>
        <v/>
      </c>
      <c r="X2678" s="94" t="str">
        <f t="shared" si="428"/>
        <v/>
      </c>
      <c r="Y2678" s="5"/>
      <c r="BK2678" s="8"/>
      <c r="BL2678" s="5"/>
      <c r="BM2678" s="5"/>
      <c r="BN2678" s="5"/>
      <c r="BO2678" s="5"/>
      <c r="BP2678" s="1"/>
      <c r="BQ2678" s="1"/>
      <c r="BR2678" s="1"/>
      <c r="BS2678" s="1"/>
      <c r="BT2678" s="1"/>
      <c r="BU2678" s="4"/>
      <c r="BV2678" s="1"/>
      <c r="BW2678" s="3"/>
      <c r="BX2678" s="4"/>
      <c r="BY2678" s="5"/>
      <c r="BZ2678" s="5"/>
      <c r="CA2678" s="5"/>
      <c r="CB2678" s="5"/>
      <c r="CC2678" s="5"/>
      <c r="CD2678" s="43"/>
    </row>
    <row r="2679" spans="1:82" x14ac:dyDescent="0.25">
      <c r="A2679" s="8"/>
      <c r="B2679" s="5"/>
      <c r="C2679" s="5"/>
      <c r="D2679" s="5"/>
      <c r="E2679" s="5"/>
      <c r="F2679" s="94" t="str">
        <f t="shared" si="419"/>
        <v/>
      </c>
      <c r="G2679" s="94" t="str">
        <f t="shared" si="420"/>
        <v/>
      </c>
      <c r="H2679" s="127" t="str">
        <f>IF(A2679&lt;&gt;"",IF(MID(C2679,1,1)="c",$AS$26,IF(MID(C2679,1,1)="r",$AS$41,IF(MID(C2679,1,1)="p",#REF!,#REF!))),"")</f>
        <v/>
      </c>
      <c r="I2679" s="92" t="str">
        <f t="shared" si="421"/>
        <v/>
      </c>
      <c r="J2679" s="92" t="str">
        <f t="shared" si="422"/>
        <v/>
      </c>
      <c r="K2679" s="92" t="str">
        <f t="shared" si="423"/>
        <v/>
      </c>
      <c r="L2679" s="92" t="str">
        <f t="shared" si="424"/>
        <v/>
      </c>
      <c r="M2679" s="95" t="str">
        <f>IF(A2679&lt;&gt;"",IF(MID(C2679,1,1)="c",SigmaEpsConcrete(I2679,$AN$30:$AN$33,$AR$30:$AR$33,$AS$26,$AS$27,$AS$28,$AQ$20,$AU$19),""),"")</f>
        <v/>
      </c>
      <c r="N2679" s="95" t="str">
        <f>IF(A2679&lt;&gt;"",IF(MID(C2679,1,1)="r",SigmaEpsReinf(J2679,$AS$42:$AS$43,$AS$41,$AS$39,$AS$40,$AQ$38),""),"")</f>
        <v/>
      </c>
      <c r="Q2679" s="92" t="str">
        <f t="shared" si="426"/>
        <v/>
      </c>
      <c r="R2679" s="92" t="str">
        <f t="shared" si="427"/>
        <v/>
      </c>
      <c r="U2679" s="5"/>
      <c r="V2679" s="5"/>
      <c r="W2679" s="94" t="str">
        <f t="shared" si="425"/>
        <v/>
      </c>
      <c r="X2679" s="94" t="str">
        <f t="shared" si="428"/>
        <v/>
      </c>
      <c r="Y2679" s="5"/>
      <c r="BK2679" s="8"/>
      <c r="BL2679" s="5"/>
      <c r="BM2679" s="5"/>
      <c r="BN2679" s="5"/>
      <c r="BO2679" s="5"/>
      <c r="BP2679" s="1"/>
      <c r="BQ2679" s="1"/>
      <c r="BR2679" s="1"/>
      <c r="BS2679" s="1"/>
      <c r="BT2679" s="1"/>
      <c r="BU2679" s="4"/>
      <c r="BV2679" s="1"/>
      <c r="BW2679" s="3"/>
      <c r="BX2679" s="4"/>
      <c r="BY2679" s="5"/>
      <c r="BZ2679" s="5"/>
      <c r="CA2679" s="5"/>
      <c r="CB2679" s="5"/>
      <c r="CC2679" s="5"/>
      <c r="CD2679" s="43"/>
    </row>
    <row r="2680" spans="1:82" x14ac:dyDescent="0.25">
      <c r="A2680" s="8"/>
      <c r="B2680" s="5"/>
      <c r="C2680" s="5"/>
      <c r="D2680" s="5"/>
      <c r="E2680" s="5"/>
      <c r="F2680" s="94" t="str">
        <f t="shared" si="419"/>
        <v/>
      </c>
      <c r="G2680" s="94" t="str">
        <f t="shared" si="420"/>
        <v/>
      </c>
      <c r="H2680" s="127" t="str">
        <f>IF(A2680&lt;&gt;"",IF(MID(C2680,1,1)="c",$AS$26,IF(MID(C2680,1,1)="r",$AS$41,IF(MID(C2680,1,1)="p",#REF!,#REF!))),"")</f>
        <v/>
      </c>
      <c r="I2680" s="92" t="str">
        <f t="shared" si="421"/>
        <v/>
      </c>
      <c r="J2680" s="92" t="str">
        <f t="shared" si="422"/>
        <v/>
      </c>
      <c r="K2680" s="92" t="str">
        <f t="shared" si="423"/>
        <v/>
      </c>
      <c r="L2680" s="92" t="str">
        <f t="shared" si="424"/>
        <v/>
      </c>
      <c r="M2680" s="95" t="str">
        <f>IF(A2680&lt;&gt;"",IF(MID(C2680,1,1)="c",SigmaEpsConcrete(I2680,$AN$30:$AN$33,$AR$30:$AR$33,$AS$26,$AS$27,$AS$28,$AQ$20,$AU$19),""),"")</f>
        <v/>
      </c>
      <c r="N2680" s="95" t="str">
        <f>IF(A2680&lt;&gt;"",IF(MID(C2680,1,1)="r",SigmaEpsReinf(J2680,$AS$42:$AS$43,$AS$41,$AS$39,$AS$40,$AQ$38),""),"")</f>
        <v/>
      </c>
      <c r="Q2680" s="92" t="str">
        <f t="shared" si="426"/>
        <v/>
      </c>
      <c r="R2680" s="92" t="str">
        <f t="shared" si="427"/>
        <v/>
      </c>
      <c r="U2680" s="5"/>
      <c r="V2680" s="5"/>
      <c r="W2680" s="94" t="str">
        <f t="shared" si="425"/>
        <v/>
      </c>
      <c r="X2680" s="94" t="str">
        <f t="shared" si="428"/>
        <v/>
      </c>
      <c r="Y2680" s="5"/>
      <c r="BK2680" s="8"/>
      <c r="BL2680" s="5"/>
      <c r="BM2680" s="5"/>
      <c r="BN2680" s="5"/>
      <c r="BO2680" s="5"/>
      <c r="BP2680" s="1"/>
      <c r="BQ2680" s="1"/>
      <c r="BR2680" s="1"/>
      <c r="BS2680" s="1"/>
      <c r="BT2680" s="1"/>
      <c r="BU2680" s="4"/>
      <c r="BV2680" s="1"/>
      <c r="BW2680" s="3"/>
      <c r="BX2680" s="4"/>
      <c r="BY2680" s="5"/>
      <c r="BZ2680" s="5"/>
      <c r="CA2680" s="5"/>
      <c r="CB2680" s="5"/>
      <c r="CC2680" s="5"/>
      <c r="CD2680" s="43"/>
    </row>
    <row r="2681" spans="1:82" x14ac:dyDescent="0.25">
      <c r="A2681" s="8"/>
      <c r="B2681" s="5"/>
      <c r="C2681" s="5"/>
      <c r="D2681" s="5"/>
      <c r="E2681" s="5"/>
      <c r="F2681" s="94" t="str">
        <f t="shared" si="419"/>
        <v/>
      </c>
      <c r="G2681" s="94" t="str">
        <f t="shared" si="420"/>
        <v/>
      </c>
      <c r="H2681" s="127" t="str">
        <f>IF(A2681&lt;&gt;"",IF(MID(C2681,1,1)="c",$AS$26,IF(MID(C2681,1,1)="r",$AS$41,IF(MID(C2681,1,1)="p",#REF!,#REF!))),"")</f>
        <v/>
      </c>
      <c r="I2681" s="92" t="str">
        <f t="shared" si="421"/>
        <v/>
      </c>
      <c r="J2681" s="92" t="str">
        <f t="shared" si="422"/>
        <v/>
      </c>
      <c r="K2681" s="92" t="str">
        <f t="shared" si="423"/>
        <v/>
      </c>
      <c r="L2681" s="92" t="str">
        <f t="shared" si="424"/>
        <v/>
      </c>
      <c r="M2681" s="95" t="str">
        <f>IF(A2681&lt;&gt;"",IF(MID(C2681,1,1)="c",SigmaEpsConcrete(I2681,$AN$30:$AN$33,$AR$30:$AR$33,$AS$26,$AS$27,$AS$28,$AQ$20,$AU$19),""),"")</f>
        <v/>
      </c>
      <c r="N2681" s="95" t="str">
        <f>IF(A2681&lt;&gt;"",IF(MID(C2681,1,1)="r",SigmaEpsReinf(J2681,$AS$42:$AS$43,$AS$41,$AS$39,$AS$40,$AQ$38),""),"")</f>
        <v/>
      </c>
      <c r="Q2681" s="92" t="str">
        <f t="shared" si="426"/>
        <v/>
      </c>
      <c r="R2681" s="92" t="str">
        <f t="shared" si="427"/>
        <v/>
      </c>
      <c r="U2681" s="5"/>
      <c r="V2681" s="5"/>
      <c r="W2681" s="94" t="str">
        <f t="shared" si="425"/>
        <v/>
      </c>
      <c r="X2681" s="94" t="str">
        <f t="shared" si="428"/>
        <v/>
      </c>
      <c r="Y2681" s="5"/>
      <c r="BK2681" s="8"/>
      <c r="BL2681" s="5"/>
      <c r="BM2681" s="5"/>
      <c r="BN2681" s="5"/>
      <c r="BO2681" s="5"/>
      <c r="BP2681" s="1"/>
      <c r="BQ2681" s="1"/>
      <c r="BR2681" s="1"/>
      <c r="BS2681" s="1"/>
      <c r="BT2681" s="1"/>
      <c r="BU2681" s="4"/>
      <c r="BV2681" s="1"/>
      <c r="BW2681" s="3"/>
      <c r="BX2681" s="4"/>
      <c r="BY2681" s="5"/>
      <c r="BZ2681" s="5"/>
      <c r="CA2681" s="5"/>
      <c r="CB2681" s="5"/>
      <c r="CC2681" s="5"/>
      <c r="CD2681" s="43"/>
    </row>
    <row r="2682" spans="1:82" x14ac:dyDescent="0.25">
      <c r="A2682" s="8"/>
      <c r="B2682" s="5"/>
      <c r="C2682" s="5"/>
      <c r="D2682" s="5"/>
      <c r="E2682" s="5"/>
      <c r="F2682" s="94" t="str">
        <f t="shared" si="419"/>
        <v/>
      </c>
      <c r="G2682" s="94" t="str">
        <f t="shared" si="420"/>
        <v/>
      </c>
      <c r="H2682" s="127" t="str">
        <f>IF(A2682&lt;&gt;"",IF(MID(C2682,1,1)="c",$AS$26,IF(MID(C2682,1,1)="r",$AS$41,IF(MID(C2682,1,1)="p",#REF!,#REF!))),"")</f>
        <v/>
      </c>
      <c r="I2682" s="92" t="str">
        <f t="shared" si="421"/>
        <v/>
      </c>
      <c r="J2682" s="92" t="str">
        <f t="shared" si="422"/>
        <v/>
      </c>
      <c r="K2682" s="92" t="str">
        <f t="shared" si="423"/>
        <v/>
      </c>
      <c r="L2682" s="92" t="str">
        <f t="shared" si="424"/>
        <v/>
      </c>
      <c r="M2682" s="95" t="str">
        <f>IF(A2682&lt;&gt;"",IF(MID(C2682,1,1)="c",SigmaEpsConcrete(I2682,$AN$30:$AN$33,$AR$30:$AR$33,$AS$26,$AS$27,$AS$28,$AQ$20,$AU$19),""),"")</f>
        <v/>
      </c>
      <c r="N2682" s="95" t="str">
        <f>IF(A2682&lt;&gt;"",IF(MID(C2682,1,1)="r",SigmaEpsReinf(J2682,$AS$42:$AS$43,$AS$41,$AS$39,$AS$40,$AQ$38),""),"")</f>
        <v/>
      </c>
      <c r="Q2682" s="92" t="str">
        <f t="shared" si="426"/>
        <v/>
      </c>
      <c r="R2682" s="92" t="str">
        <f t="shared" si="427"/>
        <v/>
      </c>
      <c r="U2682" s="5"/>
      <c r="V2682" s="5"/>
      <c r="W2682" s="94" t="str">
        <f t="shared" si="425"/>
        <v/>
      </c>
      <c r="X2682" s="94" t="str">
        <f t="shared" si="428"/>
        <v/>
      </c>
      <c r="Y2682" s="5"/>
      <c r="BK2682" s="8"/>
      <c r="BL2682" s="5"/>
      <c r="BM2682" s="5"/>
      <c r="BN2682" s="5"/>
      <c r="BO2682" s="5"/>
      <c r="BP2682" s="1"/>
      <c r="BQ2682" s="1"/>
      <c r="BR2682" s="1"/>
      <c r="BS2682" s="1"/>
      <c r="BT2682" s="1"/>
      <c r="BU2682" s="4"/>
      <c r="BV2682" s="1"/>
      <c r="BW2682" s="3"/>
      <c r="BX2682" s="4"/>
      <c r="BY2682" s="5"/>
      <c r="BZ2682" s="5"/>
      <c r="CA2682" s="5"/>
      <c r="CB2682" s="5"/>
      <c r="CC2682" s="5"/>
      <c r="CD2682" s="43"/>
    </row>
    <row r="2683" spans="1:82" x14ac:dyDescent="0.25">
      <c r="A2683" s="8"/>
      <c r="B2683" s="5"/>
      <c r="C2683" s="5"/>
      <c r="D2683" s="5"/>
      <c r="E2683" s="5"/>
      <c r="F2683" s="94" t="str">
        <f t="shared" si="419"/>
        <v/>
      </c>
      <c r="G2683" s="94" t="str">
        <f t="shared" si="420"/>
        <v/>
      </c>
      <c r="H2683" s="127" t="str">
        <f>IF(A2683&lt;&gt;"",IF(MID(C2683,1,1)="c",$AS$26,IF(MID(C2683,1,1)="r",$AS$41,IF(MID(C2683,1,1)="p",#REF!,#REF!))),"")</f>
        <v/>
      </c>
      <c r="I2683" s="92" t="str">
        <f t="shared" si="421"/>
        <v/>
      </c>
      <c r="J2683" s="92" t="str">
        <f t="shared" si="422"/>
        <v/>
      </c>
      <c r="K2683" s="92" t="str">
        <f t="shared" si="423"/>
        <v/>
      </c>
      <c r="L2683" s="92" t="str">
        <f t="shared" si="424"/>
        <v/>
      </c>
      <c r="M2683" s="95" t="str">
        <f>IF(A2683&lt;&gt;"",IF(MID(C2683,1,1)="c",SigmaEpsConcrete(I2683,$AN$30:$AN$33,$AR$30:$AR$33,$AS$26,$AS$27,$AS$28,$AQ$20,$AU$19),""),"")</f>
        <v/>
      </c>
      <c r="N2683" s="95" t="str">
        <f>IF(A2683&lt;&gt;"",IF(MID(C2683,1,1)="r",SigmaEpsReinf(J2683,$AS$42:$AS$43,$AS$41,$AS$39,$AS$40,$AQ$38),""),"")</f>
        <v/>
      </c>
      <c r="Q2683" s="92" t="str">
        <f t="shared" si="426"/>
        <v/>
      </c>
      <c r="R2683" s="92" t="str">
        <f t="shared" si="427"/>
        <v/>
      </c>
      <c r="U2683" s="5"/>
      <c r="V2683" s="5"/>
      <c r="W2683" s="94" t="str">
        <f t="shared" si="425"/>
        <v/>
      </c>
      <c r="X2683" s="94" t="str">
        <f t="shared" si="428"/>
        <v/>
      </c>
      <c r="Y2683" s="5"/>
      <c r="BK2683" s="8"/>
      <c r="BL2683" s="5"/>
      <c r="BM2683" s="5"/>
      <c r="BN2683" s="5"/>
      <c r="BO2683" s="5"/>
      <c r="BP2683" s="1"/>
      <c r="BQ2683" s="1"/>
      <c r="BR2683" s="1"/>
      <c r="BS2683" s="1"/>
      <c r="BT2683" s="1"/>
      <c r="BU2683" s="4"/>
      <c r="BV2683" s="1"/>
      <c r="BW2683" s="3"/>
      <c r="BX2683" s="4"/>
      <c r="BY2683" s="5"/>
      <c r="BZ2683" s="5"/>
      <c r="CA2683" s="5"/>
      <c r="CB2683" s="5"/>
      <c r="CC2683" s="5"/>
      <c r="CD2683" s="43"/>
    </row>
    <row r="2684" spans="1:82" x14ac:dyDescent="0.25">
      <c r="A2684" s="8"/>
      <c r="B2684" s="5"/>
      <c r="C2684" s="5"/>
      <c r="D2684" s="5"/>
      <c r="E2684" s="5"/>
      <c r="F2684" s="94" t="str">
        <f t="shared" si="419"/>
        <v/>
      </c>
      <c r="G2684" s="94" t="str">
        <f t="shared" si="420"/>
        <v/>
      </c>
      <c r="H2684" s="127" t="str">
        <f>IF(A2684&lt;&gt;"",IF(MID(C2684,1,1)="c",$AS$26,IF(MID(C2684,1,1)="r",$AS$41,IF(MID(C2684,1,1)="p",#REF!,#REF!))),"")</f>
        <v/>
      </c>
      <c r="I2684" s="92" t="str">
        <f t="shared" si="421"/>
        <v/>
      </c>
      <c r="J2684" s="92" t="str">
        <f t="shared" si="422"/>
        <v/>
      </c>
      <c r="K2684" s="92" t="str">
        <f t="shared" si="423"/>
        <v/>
      </c>
      <c r="L2684" s="92" t="str">
        <f t="shared" si="424"/>
        <v/>
      </c>
      <c r="M2684" s="95" t="str">
        <f>IF(A2684&lt;&gt;"",IF(MID(C2684,1,1)="c",SigmaEpsConcrete(I2684,$AN$30:$AN$33,$AR$30:$AR$33,$AS$26,$AS$27,$AS$28,$AQ$20,$AU$19),""),"")</f>
        <v/>
      </c>
      <c r="N2684" s="95" t="str">
        <f>IF(A2684&lt;&gt;"",IF(MID(C2684,1,1)="r",SigmaEpsReinf(J2684,$AS$42:$AS$43,$AS$41,$AS$39,$AS$40,$AQ$38),""),"")</f>
        <v/>
      </c>
      <c r="Q2684" s="92" t="str">
        <f t="shared" si="426"/>
        <v/>
      </c>
      <c r="R2684" s="92" t="str">
        <f t="shared" si="427"/>
        <v/>
      </c>
      <c r="U2684" s="5"/>
      <c r="V2684" s="5"/>
      <c r="W2684" s="94" t="str">
        <f t="shared" si="425"/>
        <v/>
      </c>
      <c r="X2684" s="94" t="str">
        <f t="shared" si="428"/>
        <v/>
      </c>
      <c r="Y2684" s="5"/>
      <c r="BK2684" s="8"/>
      <c r="BL2684" s="5"/>
      <c r="BM2684" s="5"/>
      <c r="BN2684" s="5"/>
      <c r="BO2684" s="5"/>
      <c r="BP2684" s="1"/>
      <c r="BQ2684" s="1"/>
      <c r="BR2684" s="1"/>
      <c r="BS2684" s="1"/>
      <c r="BT2684" s="1"/>
      <c r="BU2684" s="4"/>
      <c r="BV2684" s="1"/>
      <c r="BW2684" s="3"/>
      <c r="BX2684" s="4"/>
      <c r="BY2684" s="5"/>
      <c r="BZ2684" s="5"/>
      <c r="CA2684" s="5"/>
      <c r="CB2684" s="5"/>
      <c r="CC2684" s="5"/>
      <c r="CD2684" s="43"/>
    </row>
    <row r="2685" spans="1:82" x14ac:dyDescent="0.25">
      <c r="A2685" s="8"/>
      <c r="B2685" s="5"/>
      <c r="C2685" s="5"/>
      <c r="D2685" s="5"/>
      <c r="E2685" s="5"/>
      <c r="F2685" s="94" t="str">
        <f t="shared" si="419"/>
        <v/>
      </c>
      <c r="G2685" s="94" t="str">
        <f t="shared" si="420"/>
        <v/>
      </c>
      <c r="H2685" s="127" t="str">
        <f>IF(A2685&lt;&gt;"",IF(MID(C2685,1,1)="c",$AS$26,IF(MID(C2685,1,1)="r",$AS$41,IF(MID(C2685,1,1)="p",#REF!,#REF!))),"")</f>
        <v/>
      </c>
      <c r="I2685" s="92" t="str">
        <f t="shared" si="421"/>
        <v/>
      </c>
      <c r="J2685" s="92" t="str">
        <f t="shared" si="422"/>
        <v/>
      </c>
      <c r="K2685" s="92" t="str">
        <f t="shared" si="423"/>
        <v/>
      </c>
      <c r="L2685" s="92" t="str">
        <f t="shared" si="424"/>
        <v/>
      </c>
      <c r="M2685" s="95" t="str">
        <f>IF(A2685&lt;&gt;"",IF(MID(C2685,1,1)="c",SigmaEpsConcrete(I2685,$AN$30:$AN$33,$AR$30:$AR$33,$AS$26,$AS$27,$AS$28,$AQ$20,$AU$19),""),"")</f>
        <v/>
      </c>
      <c r="N2685" s="95" t="str">
        <f>IF(A2685&lt;&gt;"",IF(MID(C2685,1,1)="r",SigmaEpsReinf(J2685,$AS$42:$AS$43,$AS$41,$AS$39,$AS$40,$AQ$38),""),"")</f>
        <v/>
      </c>
      <c r="Q2685" s="92" t="str">
        <f t="shared" si="426"/>
        <v/>
      </c>
      <c r="R2685" s="92" t="str">
        <f t="shared" si="427"/>
        <v/>
      </c>
      <c r="U2685" s="5"/>
      <c r="V2685" s="5"/>
      <c r="W2685" s="94" t="str">
        <f t="shared" si="425"/>
        <v/>
      </c>
      <c r="X2685" s="94" t="str">
        <f t="shared" si="428"/>
        <v/>
      </c>
      <c r="Y2685" s="5"/>
      <c r="BK2685" s="8"/>
      <c r="BL2685" s="5"/>
      <c r="BM2685" s="5"/>
      <c r="BN2685" s="5"/>
      <c r="BO2685" s="5"/>
      <c r="BP2685" s="1"/>
      <c r="BQ2685" s="1"/>
      <c r="BR2685" s="1"/>
      <c r="BS2685" s="1"/>
      <c r="BT2685" s="1"/>
      <c r="BU2685" s="4"/>
      <c r="BV2685" s="1"/>
      <c r="BW2685" s="3"/>
      <c r="BX2685" s="4"/>
      <c r="BY2685" s="5"/>
      <c r="BZ2685" s="5"/>
      <c r="CA2685" s="5"/>
      <c r="CB2685" s="5"/>
      <c r="CC2685" s="5"/>
      <c r="CD2685" s="43"/>
    </row>
    <row r="2686" spans="1:82" x14ac:dyDescent="0.25">
      <c r="A2686" s="8"/>
      <c r="B2686" s="5"/>
      <c r="C2686" s="5"/>
      <c r="D2686" s="5"/>
      <c r="E2686" s="5"/>
      <c r="F2686" s="94" t="str">
        <f t="shared" si="419"/>
        <v/>
      </c>
      <c r="G2686" s="94" t="str">
        <f t="shared" si="420"/>
        <v/>
      </c>
      <c r="H2686" s="127" t="str">
        <f>IF(A2686&lt;&gt;"",IF(MID(C2686,1,1)="c",$AS$26,IF(MID(C2686,1,1)="r",$AS$41,IF(MID(C2686,1,1)="p",#REF!,#REF!))),"")</f>
        <v/>
      </c>
      <c r="I2686" s="92" t="str">
        <f t="shared" si="421"/>
        <v/>
      </c>
      <c r="J2686" s="92" t="str">
        <f t="shared" si="422"/>
        <v/>
      </c>
      <c r="K2686" s="92" t="str">
        <f t="shared" si="423"/>
        <v/>
      </c>
      <c r="L2686" s="92" t="str">
        <f t="shared" si="424"/>
        <v/>
      </c>
      <c r="M2686" s="95" t="str">
        <f>IF(A2686&lt;&gt;"",IF(MID(C2686,1,1)="c",SigmaEpsConcrete(I2686,$AN$30:$AN$33,$AR$30:$AR$33,$AS$26,$AS$27,$AS$28,$AQ$20,$AU$19),""),"")</f>
        <v/>
      </c>
      <c r="N2686" s="95" t="str">
        <f>IF(A2686&lt;&gt;"",IF(MID(C2686,1,1)="r",SigmaEpsReinf(J2686,$AS$42:$AS$43,$AS$41,$AS$39,$AS$40,$AQ$38),""),"")</f>
        <v/>
      </c>
      <c r="Q2686" s="92" t="str">
        <f t="shared" si="426"/>
        <v/>
      </c>
      <c r="R2686" s="92" t="str">
        <f t="shared" si="427"/>
        <v/>
      </c>
      <c r="U2686" s="5"/>
      <c r="V2686" s="5"/>
      <c r="W2686" s="94" t="str">
        <f t="shared" si="425"/>
        <v/>
      </c>
      <c r="X2686" s="94" t="str">
        <f t="shared" si="428"/>
        <v/>
      </c>
      <c r="Y2686" s="5"/>
      <c r="BK2686" s="8"/>
      <c r="BL2686" s="5"/>
      <c r="BM2686" s="5"/>
      <c r="BN2686" s="5"/>
      <c r="BO2686" s="5"/>
      <c r="BP2686" s="1"/>
      <c r="BQ2686" s="1"/>
      <c r="BR2686" s="1"/>
      <c r="BS2686" s="1"/>
      <c r="BT2686" s="1"/>
      <c r="BU2686" s="4"/>
      <c r="BV2686" s="1"/>
      <c r="BW2686" s="3"/>
      <c r="BX2686" s="4"/>
      <c r="BY2686" s="5"/>
      <c r="BZ2686" s="5"/>
      <c r="CA2686" s="5"/>
      <c r="CB2686" s="5"/>
      <c r="CC2686" s="5"/>
      <c r="CD2686" s="43"/>
    </row>
    <row r="2687" spans="1:82" x14ac:dyDescent="0.25">
      <c r="A2687" s="8"/>
      <c r="B2687" s="5"/>
      <c r="C2687" s="5"/>
      <c r="D2687" s="5"/>
      <c r="E2687" s="5"/>
      <c r="F2687" s="94" t="str">
        <f t="shared" si="419"/>
        <v/>
      </c>
      <c r="G2687" s="94" t="str">
        <f t="shared" si="420"/>
        <v/>
      </c>
      <c r="H2687" s="127" t="str">
        <f>IF(A2687&lt;&gt;"",IF(MID(C2687,1,1)="c",$AS$26,IF(MID(C2687,1,1)="r",$AS$41,IF(MID(C2687,1,1)="p",#REF!,#REF!))),"")</f>
        <v/>
      </c>
      <c r="I2687" s="92" t="str">
        <f t="shared" si="421"/>
        <v/>
      </c>
      <c r="J2687" s="92" t="str">
        <f t="shared" si="422"/>
        <v/>
      </c>
      <c r="K2687" s="92" t="str">
        <f t="shared" si="423"/>
        <v/>
      </c>
      <c r="L2687" s="92" t="str">
        <f t="shared" si="424"/>
        <v/>
      </c>
      <c r="M2687" s="95" t="str">
        <f>IF(A2687&lt;&gt;"",IF(MID(C2687,1,1)="c",SigmaEpsConcrete(I2687,$AN$30:$AN$33,$AR$30:$AR$33,$AS$26,$AS$27,$AS$28,$AQ$20,$AU$19),""),"")</f>
        <v/>
      </c>
      <c r="N2687" s="95" t="str">
        <f>IF(A2687&lt;&gt;"",IF(MID(C2687,1,1)="r",SigmaEpsReinf(J2687,$AS$42:$AS$43,$AS$41,$AS$39,$AS$40,$AQ$38),""),"")</f>
        <v/>
      </c>
      <c r="Q2687" s="92" t="str">
        <f t="shared" si="426"/>
        <v/>
      </c>
      <c r="R2687" s="92" t="str">
        <f t="shared" si="427"/>
        <v/>
      </c>
      <c r="U2687" s="5"/>
      <c r="V2687" s="5"/>
      <c r="W2687" s="94" t="str">
        <f t="shared" si="425"/>
        <v/>
      </c>
      <c r="X2687" s="94" t="str">
        <f t="shared" si="428"/>
        <v/>
      </c>
      <c r="Y2687" s="5"/>
      <c r="BK2687" s="8"/>
      <c r="BL2687" s="5"/>
      <c r="BM2687" s="5"/>
      <c r="BN2687" s="5"/>
      <c r="BO2687" s="5"/>
      <c r="BP2687" s="1"/>
      <c r="BQ2687" s="1"/>
      <c r="BR2687" s="1"/>
      <c r="BS2687" s="1"/>
      <c r="BT2687" s="1"/>
      <c r="BU2687" s="4"/>
      <c r="BV2687" s="1"/>
      <c r="BW2687" s="3"/>
      <c r="BX2687" s="4"/>
      <c r="BY2687" s="5"/>
      <c r="BZ2687" s="5"/>
      <c r="CA2687" s="5"/>
      <c r="CB2687" s="5"/>
      <c r="CC2687" s="5"/>
      <c r="CD2687" s="43"/>
    </row>
    <row r="2688" spans="1:82" x14ac:dyDescent="0.25">
      <c r="A2688" s="8"/>
      <c r="B2688" s="5"/>
      <c r="C2688" s="5"/>
      <c r="D2688" s="5"/>
      <c r="E2688" s="5"/>
      <c r="F2688" s="94" t="str">
        <f t="shared" si="419"/>
        <v/>
      </c>
      <c r="G2688" s="94" t="str">
        <f t="shared" si="420"/>
        <v/>
      </c>
      <c r="H2688" s="127" t="str">
        <f>IF(A2688&lt;&gt;"",IF(MID(C2688,1,1)="c",$AS$26,IF(MID(C2688,1,1)="r",$AS$41,IF(MID(C2688,1,1)="p",#REF!,#REF!))),"")</f>
        <v/>
      </c>
      <c r="I2688" s="92" t="str">
        <f t="shared" si="421"/>
        <v/>
      </c>
      <c r="J2688" s="92" t="str">
        <f t="shared" si="422"/>
        <v/>
      </c>
      <c r="K2688" s="92" t="str">
        <f t="shared" si="423"/>
        <v/>
      </c>
      <c r="L2688" s="92" t="str">
        <f t="shared" si="424"/>
        <v/>
      </c>
      <c r="M2688" s="95" t="str">
        <f>IF(A2688&lt;&gt;"",IF(MID(C2688,1,1)="c",SigmaEpsConcrete(I2688,$AN$30:$AN$33,$AR$30:$AR$33,$AS$26,$AS$27,$AS$28,$AQ$20,$AU$19),""),"")</f>
        <v/>
      </c>
      <c r="N2688" s="95" t="str">
        <f>IF(A2688&lt;&gt;"",IF(MID(C2688,1,1)="r",SigmaEpsReinf(J2688,$AS$42:$AS$43,$AS$41,$AS$39,$AS$40,$AQ$38),""),"")</f>
        <v/>
      </c>
      <c r="Q2688" s="92" t="str">
        <f t="shared" si="426"/>
        <v/>
      </c>
      <c r="R2688" s="92" t="str">
        <f t="shared" si="427"/>
        <v/>
      </c>
      <c r="U2688" s="5"/>
      <c r="V2688" s="5"/>
      <c r="W2688" s="94" t="str">
        <f t="shared" si="425"/>
        <v/>
      </c>
      <c r="X2688" s="94" t="str">
        <f t="shared" si="428"/>
        <v/>
      </c>
      <c r="Y2688" s="5"/>
      <c r="BK2688" s="8"/>
      <c r="BL2688" s="5"/>
      <c r="BM2688" s="5"/>
      <c r="BN2688" s="5"/>
      <c r="BO2688" s="5"/>
      <c r="BP2688" s="1"/>
      <c r="BQ2688" s="1"/>
      <c r="BR2688" s="1"/>
      <c r="BS2688" s="1"/>
      <c r="BT2688" s="1"/>
      <c r="BU2688" s="4"/>
      <c r="BV2688" s="1"/>
      <c r="BW2688" s="3"/>
      <c r="BX2688" s="4"/>
      <c r="BY2688" s="5"/>
      <c r="BZ2688" s="5"/>
      <c r="CA2688" s="5"/>
      <c r="CB2688" s="5"/>
      <c r="CC2688" s="5"/>
      <c r="CD2688" s="43"/>
    </row>
    <row r="2689" spans="1:82" x14ac:dyDescent="0.25">
      <c r="A2689" s="8"/>
      <c r="B2689" s="5"/>
      <c r="C2689" s="5"/>
      <c r="D2689" s="5"/>
      <c r="E2689" s="5"/>
      <c r="F2689" s="94" t="str">
        <f t="shared" si="419"/>
        <v/>
      </c>
      <c r="G2689" s="94" t="str">
        <f t="shared" si="420"/>
        <v/>
      </c>
      <c r="H2689" s="127" t="str">
        <f>IF(A2689&lt;&gt;"",IF(MID(C2689,1,1)="c",$AS$26,IF(MID(C2689,1,1)="r",$AS$41,IF(MID(C2689,1,1)="p",#REF!,#REF!))),"")</f>
        <v/>
      </c>
      <c r="I2689" s="92" t="str">
        <f t="shared" si="421"/>
        <v/>
      </c>
      <c r="J2689" s="92" t="str">
        <f t="shared" si="422"/>
        <v/>
      </c>
      <c r="K2689" s="92" t="str">
        <f t="shared" si="423"/>
        <v/>
      </c>
      <c r="L2689" s="92" t="str">
        <f t="shared" si="424"/>
        <v/>
      </c>
      <c r="M2689" s="95" t="str">
        <f>IF(A2689&lt;&gt;"",IF(MID(C2689,1,1)="c",SigmaEpsConcrete(I2689,$AN$30:$AN$33,$AR$30:$AR$33,$AS$26,$AS$27,$AS$28,$AQ$20,$AU$19),""),"")</f>
        <v/>
      </c>
      <c r="N2689" s="95" t="str">
        <f>IF(A2689&lt;&gt;"",IF(MID(C2689,1,1)="r",SigmaEpsReinf(J2689,$AS$42:$AS$43,$AS$41,$AS$39,$AS$40,$AQ$38),""),"")</f>
        <v/>
      </c>
      <c r="Q2689" s="92" t="str">
        <f t="shared" si="426"/>
        <v/>
      </c>
      <c r="R2689" s="92" t="str">
        <f t="shared" si="427"/>
        <v/>
      </c>
      <c r="U2689" s="5"/>
      <c r="V2689" s="5"/>
      <c r="W2689" s="94" t="str">
        <f t="shared" si="425"/>
        <v/>
      </c>
      <c r="X2689" s="94" t="str">
        <f t="shared" si="428"/>
        <v/>
      </c>
      <c r="Y2689" s="5"/>
      <c r="BK2689" s="8"/>
      <c r="BL2689" s="5"/>
      <c r="BM2689" s="5"/>
      <c r="BN2689" s="5"/>
      <c r="BO2689" s="5"/>
      <c r="BP2689" s="1"/>
      <c r="BQ2689" s="1"/>
      <c r="BR2689" s="1"/>
      <c r="BS2689" s="1"/>
      <c r="BT2689" s="1"/>
      <c r="BU2689" s="4"/>
      <c r="BV2689" s="1"/>
      <c r="BW2689" s="3"/>
      <c r="BX2689" s="4"/>
      <c r="BY2689" s="5"/>
      <c r="BZ2689" s="5"/>
      <c r="CA2689" s="5"/>
      <c r="CB2689" s="5"/>
      <c r="CC2689" s="5"/>
      <c r="CD2689" s="43"/>
    </row>
    <row r="2690" spans="1:82" x14ac:dyDescent="0.25">
      <c r="A2690" s="8"/>
      <c r="B2690" s="5"/>
      <c r="C2690" s="5"/>
      <c r="D2690" s="5"/>
      <c r="E2690" s="5"/>
      <c r="F2690" s="94" t="str">
        <f t="shared" si="419"/>
        <v/>
      </c>
      <c r="G2690" s="94" t="str">
        <f t="shared" si="420"/>
        <v/>
      </c>
      <c r="H2690" s="127" t="str">
        <f>IF(A2690&lt;&gt;"",IF(MID(C2690,1,1)="c",$AS$26,IF(MID(C2690,1,1)="r",$AS$41,IF(MID(C2690,1,1)="p",#REF!,#REF!))),"")</f>
        <v/>
      </c>
      <c r="I2690" s="92" t="str">
        <f t="shared" si="421"/>
        <v/>
      </c>
      <c r="J2690" s="92" t="str">
        <f t="shared" si="422"/>
        <v/>
      </c>
      <c r="K2690" s="92" t="str">
        <f t="shared" si="423"/>
        <v/>
      </c>
      <c r="L2690" s="92" t="str">
        <f t="shared" si="424"/>
        <v/>
      </c>
      <c r="M2690" s="95" t="str">
        <f>IF(A2690&lt;&gt;"",IF(MID(C2690,1,1)="c",SigmaEpsConcrete(I2690,$AN$30:$AN$33,$AR$30:$AR$33,$AS$26,$AS$27,$AS$28,$AQ$20,$AU$19),""),"")</f>
        <v/>
      </c>
      <c r="N2690" s="95" t="str">
        <f>IF(A2690&lt;&gt;"",IF(MID(C2690,1,1)="r",SigmaEpsReinf(J2690,$AS$42:$AS$43,$AS$41,$AS$39,$AS$40,$AQ$38),""),"")</f>
        <v/>
      </c>
      <c r="Q2690" s="92" t="str">
        <f t="shared" si="426"/>
        <v/>
      </c>
      <c r="R2690" s="92" t="str">
        <f t="shared" si="427"/>
        <v/>
      </c>
      <c r="U2690" s="5"/>
      <c r="V2690" s="5"/>
      <c r="W2690" s="94" t="str">
        <f t="shared" si="425"/>
        <v/>
      </c>
      <c r="X2690" s="94" t="str">
        <f t="shared" si="428"/>
        <v/>
      </c>
      <c r="Y2690" s="5"/>
      <c r="BK2690" s="8"/>
      <c r="BL2690" s="5"/>
      <c r="BM2690" s="5"/>
      <c r="BN2690" s="5"/>
      <c r="BO2690" s="5"/>
      <c r="BP2690" s="1"/>
      <c r="BQ2690" s="1"/>
      <c r="BR2690" s="1"/>
      <c r="BS2690" s="1"/>
      <c r="BT2690" s="1"/>
      <c r="BU2690" s="4"/>
      <c r="BV2690" s="1"/>
      <c r="BW2690" s="3"/>
      <c r="BX2690" s="4"/>
      <c r="BY2690" s="5"/>
      <c r="BZ2690" s="5"/>
      <c r="CA2690" s="5"/>
      <c r="CB2690" s="5"/>
      <c r="CC2690" s="5"/>
      <c r="CD2690" s="43"/>
    </row>
    <row r="2691" spans="1:82" x14ac:dyDescent="0.25">
      <c r="A2691" s="8"/>
      <c r="B2691" s="5"/>
      <c r="C2691" s="5"/>
      <c r="D2691" s="5"/>
      <c r="E2691" s="5"/>
      <c r="F2691" s="94" t="str">
        <f t="shared" si="419"/>
        <v/>
      </c>
      <c r="G2691" s="94" t="str">
        <f t="shared" si="420"/>
        <v/>
      </c>
      <c r="H2691" s="127" t="str">
        <f>IF(A2691&lt;&gt;"",IF(MID(C2691,1,1)="c",$AS$26,IF(MID(C2691,1,1)="r",$AS$41,IF(MID(C2691,1,1)="p",#REF!,#REF!))),"")</f>
        <v/>
      </c>
      <c r="I2691" s="92" t="str">
        <f t="shared" si="421"/>
        <v/>
      </c>
      <c r="J2691" s="92" t="str">
        <f t="shared" si="422"/>
        <v/>
      </c>
      <c r="K2691" s="92" t="str">
        <f t="shared" si="423"/>
        <v/>
      </c>
      <c r="L2691" s="92" t="str">
        <f t="shared" si="424"/>
        <v/>
      </c>
      <c r="M2691" s="95" t="str">
        <f>IF(A2691&lt;&gt;"",IF(MID(C2691,1,1)="c",SigmaEpsConcrete(I2691,$AN$30:$AN$33,$AR$30:$AR$33,$AS$26,$AS$27,$AS$28,$AQ$20,$AU$19),""),"")</f>
        <v/>
      </c>
      <c r="N2691" s="95" t="str">
        <f>IF(A2691&lt;&gt;"",IF(MID(C2691,1,1)="r",SigmaEpsReinf(J2691,$AS$42:$AS$43,$AS$41,$AS$39,$AS$40,$AQ$38),""),"")</f>
        <v/>
      </c>
      <c r="Q2691" s="92" t="str">
        <f t="shared" si="426"/>
        <v/>
      </c>
      <c r="R2691" s="92" t="str">
        <f t="shared" si="427"/>
        <v/>
      </c>
      <c r="U2691" s="5"/>
      <c r="V2691" s="5"/>
      <c r="W2691" s="94" t="str">
        <f t="shared" si="425"/>
        <v/>
      </c>
      <c r="X2691" s="94" t="str">
        <f t="shared" si="428"/>
        <v/>
      </c>
      <c r="Y2691" s="5"/>
      <c r="BK2691" s="8"/>
      <c r="BL2691" s="5"/>
      <c r="BM2691" s="5"/>
      <c r="BN2691" s="5"/>
      <c r="BO2691" s="5"/>
      <c r="BP2691" s="1"/>
      <c r="BQ2691" s="1"/>
      <c r="BR2691" s="1"/>
      <c r="BS2691" s="1"/>
      <c r="BT2691" s="1"/>
      <c r="BU2691" s="4"/>
      <c r="BV2691" s="1"/>
      <c r="BW2691" s="3"/>
      <c r="BX2691" s="4"/>
      <c r="BY2691" s="5"/>
      <c r="BZ2691" s="5"/>
      <c r="CA2691" s="5"/>
      <c r="CB2691" s="5"/>
      <c r="CC2691" s="5"/>
      <c r="CD2691" s="43"/>
    </row>
    <row r="2692" spans="1:82" x14ac:dyDescent="0.25">
      <c r="A2692" s="8"/>
      <c r="B2692" s="5"/>
      <c r="C2692" s="5"/>
      <c r="D2692" s="5"/>
      <c r="E2692" s="5"/>
      <c r="F2692" s="94" t="str">
        <f t="shared" si="419"/>
        <v/>
      </c>
      <c r="G2692" s="94" t="str">
        <f t="shared" si="420"/>
        <v/>
      </c>
      <c r="H2692" s="127" t="str">
        <f>IF(A2692&lt;&gt;"",IF(MID(C2692,1,1)="c",$AS$26,IF(MID(C2692,1,1)="r",$AS$41,IF(MID(C2692,1,1)="p",#REF!,#REF!))),"")</f>
        <v/>
      </c>
      <c r="I2692" s="92" t="str">
        <f t="shared" si="421"/>
        <v/>
      </c>
      <c r="J2692" s="92" t="str">
        <f t="shared" si="422"/>
        <v/>
      </c>
      <c r="K2692" s="92" t="str">
        <f t="shared" si="423"/>
        <v/>
      </c>
      <c r="L2692" s="92" t="str">
        <f t="shared" si="424"/>
        <v/>
      </c>
      <c r="M2692" s="95" t="str">
        <f>IF(A2692&lt;&gt;"",IF(MID(C2692,1,1)="c",SigmaEpsConcrete(I2692,$AN$30:$AN$33,$AR$30:$AR$33,$AS$26,$AS$27,$AS$28,$AQ$20,$AU$19),""),"")</f>
        <v/>
      </c>
      <c r="N2692" s="95" t="str">
        <f>IF(A2692&lt;&gt;"",IF(MID(C2692,1,1)="r",SigmaEpsReinf(J2692,$AS$42:$AS$43,$AS$41,$AS$39,$AS$40,$AQ$38),""),"")</f>
        <v/>
      </c>
      <c r="Q2692" s="92" t="str">
        <f t="shared" si="426"/>
        <v/>
      </c>
      <c r="R2692" s="92" t="str">
        <f t="shared" si="427"/>
        <v/>
      </c>
      <c r="U2692" s="5"/>
      <c r="V2692" s="5"/>
      <c r="W2692" s="94" t="str">
        <f t="shared" si="425"/>
        <v/>
      </c>
      <c r="X2692" s="94" t="str">
        <f t="shared" si="428"/>
        <v/>
      </c>
      <c r="Y2692" s="5"/>
      <c r="BK2692" s="8"/>
      <c r="BL2692" s="5"/>
      <c r="BM2692" s="5"/>
      <c r="BN2692" s="5"/>
      <c r="BO2692" s="5"/>
      <c r="BP2692" s="1"/>
      <c r="BQ2692" s="1"/>
      <c r="BR2692" s="1"/>
      <c r="BS2692" s="1"/>
      <c r="BT2692" s="1"/>
      <c r="BU2692" s="4"/>
      <c r="BV2692" s="1"/>
      <c r="BW2692" s="3"/>
      <c r="BX2692" s="4"/>
      <c r="BY2692" s="5"/>
      <c r="BZ2692" s="5"/>
      <c r="CA2692" s="5"/>
      <c r="CB2692" s="5"/>
      <c r="CC2692" s="5"/>
      <c r="CD2692" s="43"/>
    </row>
    <row r="2693" spans="1:82" x14ac:dyDescent="0.25">
      <c r="A2693" s="8"/>
      <c r="B2693" s="5"/>
      <c r="C2693" s="5"/>
      <c r="D2693" s="5"/>
      <c r="E2693" s="5"/>
      <c r="F2693" s="94" t="str">
        <f t="shared" si="419"/>
        <v/>
      </c>
      <c r="G2693" s="94" t="str">
        <f t="shared" si="420"/>
        <v/>
      </c>
      <c r="H2693" s="127" t="str">
        <f>IF(A2693&lt;&gt;"",IF(MID(C2693,1,1)="c",$AS$26,IF(MID(C2693,1,1)="r",$AS$41,IF(MID(C2693,1,1)="p",#REF!,#REF!))),"")</f>
        <v/>
      </c>
      <c r="I2693" s="92" t="str">
        <f t="shared" si="421"/>
        <v/>
      </c>
      <c r="J2693" s="92" t="str">
        <f t="shared" si="422"/>
        <v/>
      </c>
      <c r="K2693" s="92" t="str">
        <f t="shared" si="423"/>
        <v/>
      </c>
      <c r="L2693" s="92" t="str">
        <f t="shared" si="424"/>
        <v/>
      </c>
      <c r="M2693" s="95" t="str">
        <f>IF(A2693&lt;&gt;"",IF(MID(C2693,1,1)="c",SigmaEpsConcrete(I2693,$AN$30:$AN$33,$AR$30:$AR$33,$AS$26,$AS$27,$AS$28,$AQ$20,$AU$19),""),"")</f>
        <v/>
      </c>
      <c r="N2693" s="95" t="str">
        <f>IF(A2693&lt;&gt;"",IF(MID(C2693,1,1)="r",SigmaEpsReinf(J2693,$AS$42:$AS$43,$AS$41,$AS$39,$AS$40,$AQ$38),""),"")</f>
        <v/>
      </c>
      <c r="Q2693" s="92" t="str">
        <f t="shared" si="426"/>
        <v/>
      </c>
      <c r="R2693" s="92" t="str">
        <f t="shared" si="427"/>
        <v/>
      </c>
      <c r="U2693" s="5"/>
      <c r="V2693" s="5"/>
      <c r="W2693" s="94" t="str">
        <f t="shared" si="425"/>
        <v/>
      </c>
      <c r="X2693" s="94" t="str">
        <f t="shared" si="428"/>
        <v/>
      </c>
      <c r="Y2693" s="5"/>
      <c r="BK2693" s="8"/>
      <c r="BL2693" s="5"/>
      <c r="BM2693" s="5"/>
      <c r="BN2693" s="5"/>
      <c r="BO2693" s="5"/>
      <c r="BP2693" s="1"/>
      <c r="BQ2693" s="1"/>
      <c r="BR2693" s="1"/>
      <c r="BS2693" s="1"/>
      <c r="BT2693" s="1"/>
      <c r="BU2693" s="4"/>
      <c r="BV2693" s="1"/>
      <c r="BW2693" s="3"/>
      <c r="BX2693" s="4"/>
      <c r="BY2693" s="5"/>
      <c r="BZ2693" s="5"/>
      <c r="CA2693" s="5"/>
      <c r="CB2693" s="5"/>
      <c r="CC2693" s="5"/>
      <c r="CD2693" s="43"/>
    </row>
    <row r="2694" spans="1:82" x14ac:dyDescent="0.25">
      <c r="A2694" s="8"/>
      <c r="B2694" s="5"/>
      <c r="C2694" s="5"/>
      <c r="D2694" s="5"/>
      <c r="E2694" s="5"/>
      <c r="F2694" s="94" t="str">
        <f t="shared" si="419"/>
        <v/>
      </c>
      <c r="G2694" s="94" t="str">
        <f t="shared" si="420"/>
        <v/>
      </c>
      <c r="H2694" s="127" t="str">
        <f>IF(A2694&lt;&gt;"",IF(MID(C2694,1,1)="c",$AS$26,IF(MID(C2694,1,1)="r",$AS$41,IF(MID(C2694,1,1)="p",#REF!,#REF!))),"")</f>
        <v/>
      </c>
      <c r="I2694" s="92" t="str">
        <f t="shared" si="421"/>
        <v/>
      </c>
      <c r="J2694" s="92" t="str">
        <f t="shared" si="422"/>
        <v/>
      </c>
      <c r="K2694" s="92" t="str">
        <f t="shared" si="423"/>
        <v/>
      </c>
      <c r="L2694" s="92" t="str">
        <f t="shared" si="424"/>
        <v/>
      </c>
      <c r="M2694" s="95" t="str">
        <f>IF(A2694&lt;&gt;"",IF(MID(C2694,1,1)="c",SigmaEpsConcrete(I2694,$AN$30:$AN$33,$AR$30:$AR$33,$AS$26,$AS$27,$AS$28,$AQ$20,$AU$19),""),"")</f>
        <v/>
      </c>
      <c r="N2694" s="95" t="str">
        <f>IF(A2694&lt;&gt;"",IF(MID(C2694,1,1)="r",SigmaEpsReinf(J2694,$AS$42:$AS$43,$AS$41,$AS$39,$AS$40,$AQ$38),""),"")</f>
        <v/>
      </c>
      <c r="Q2694" s="92" t="str">
        <f t="shared" si="426"/>
        <v/>
      </c>
      <c r="R2694" s="92" t="str">
        <f t="shared" si="427"/>
        <v/>
      </c>
      <c r="U2694" s="5"/>
      <c r="V2694" s="5"/>
      <c r="W2694" s="94" t="str">
        <f t="shared" si="425"/>
        <v/>
      </c>
      <c r="X2694" s="94" t="str">
        <f t="shared" si="428"/>
        <v/>
      </c>
      <c r="Y2694" s="5"/>
      <c r="BK2694" s="8"/>
      <c r="BL2694" s="5"/>
      <c r="BM2694" s="5"/>
      <c r="BN2694" s="5"/>
      <c r="BO2694" s="5"/>
      <c r="BP2694" s="1"/>
      <c r="BQ2694" s="1"/>
      <c r="BR2694" s="1"/>
      <c r="BS2694" s="1"/>
      <c r="BT2694" s="1"/>
      <c r="BU2694" s="4"/>
      <c r="BV2694" s="1"/>
      <c r="BW2694" s="3"/>
      <c r="BX2694" s="4"/>
      <c r="BY2694" s="5"/>
      <c r="BZ2694" s="5"/>
      <c r="CA2694" s="5"/>
      <c r="CB2694" s="5"/>
      <c r="CC2694" s="5"/>
      <c r="CD2694" s="43"/>
    </row>
    <row r="2695" spans="1:82" x14ac:dyDescent="0.25">
      <c r="A2695" s="8"/>
      <c r="B2695" s="5"/>
      <c r="C2695" s="5"/>
      <c r="D2695" s="5"/>
      <c r="E2695" s="5"/>
      <c r="F2695" s="94" t="str">
        <f t="shared" si="419"/>
        <v/>
      </c>
      <c r="G2695" s="94" t="str">
        <f t="shared" si="420"/>
        <v/>
      </c>
      <c r="H2695" s="127" t="str">
        <f>IF(A2695&lt;&gt;"",IF(MID(C2695,1,1)="c",$AS$26,IF(MID(C2695,1,1)="r",$AS$41,IF(MID(C2695,1,1)="p",#REF!,#REF!))),"")</f>
        <v/>
      </c>
      <c r="I2695" s="92" t="str">
        <f t="shared" si="421"/>
        <v/>
      </c>
      <c r="J2695" s="92" t="str">
        <f t="shared" si="422"/>
        <v/>
      </c>
      <c r="K2695" s="92" t="str">
        <f t="shared" si="423"/>
        <v/>
      </c>
      <c r="L2695" s="92" t="str">
        <f t="shared" si="424"/>
        <v/>
      </c>
      <c r="M2695" s="95" t="str">
        <f>IF(A2695&lt;&gt;"",IF(MID(C2695,1,1)="c",SigmaEpsConcrete(I2695,$AN$30:$AN$33,$AR$30:$AR$33,$AS$26,$AS$27,$AS$28,$AQ$20,$AU$19),""),"")</f>
        <v/>
      </c>
      <c r="N2695" s="95" t="str">
        <f>IF(A2695&lt;&gt;"",IF(MID(C2695,1,1)="r",SigmaEpsReinf(J2695,$AS$42:$AS$43,$AS$41,$AS$39,$AS$40,$AQ$38),""),"")</f>
        <v/>
      </c>
      <c r="Q2695" s="92" t="str">
        <f t="shared" si="426"/>
        <v/>
      </c>
      <c r="R2695" s="92" t="str">
        <f t="shared" si="427"/>
        <v/>
      </c>
      <c r="U2695" s="5"/>
      <c r="V2695" s="5"/>
      <c r="W2695" s="94" t="str">
        <f t="shared" si="425"/>
        <v/>
      </c>
      <c r="X2695" s="94" t="str">
        <f t="shared" si="428"/>
        <v/>
      </c>
      <c r="Y2695" s="5"/>
      <c r="BK2695" s="8"/>
      <c r="BL2695" s="5"/>
      <c r="BM2695" s="5"/>
      <c r="BN2695" s="5"/>
      <c r="BO2695" s="5"/>
      <c r="BP2695" s="1"/>
      <c r="BQ2695" s="1"/>
      <c r="BR2695" s="1"/>
      <c r="BS2695" s="1"/>
      <c r="BT2695" s="1"/>
      <c r="BU2695" s="4"/>
      <c r="BV2695" s="1"/>
      <c r="BW2695" s="3"/>
      <c r="BX2695" s="4"/>
      <c r="BY2695" s="5"/>
      <c r="BZ2695" s="5"/>
      <c r="CA2695" s="5"/>
      <c r="CB2695" s="5"/>
      <c r="CC2695" s="5"/>
      <c r="CD2695" s="43"/>
    </row>
    <row r="2696" spans="1:82" x14ac:dyDescent="0.25">
      <c r="A2696" s="8"/>
      <c r="B2696" s="5"/>
      <c r="C2696" s="5"/>
      <c r="D2696" s="5"/>
      <c r="E2696" s="5"/>
      <c r="F2696" s="94" t="str">
        <f t="shared" si="419"/>
        <v/>
      </c>
      <c r="G2696" s="94" t="str">
        <f t="shared" si="420"/>
        <v/>
      </c>
      <c r="H2696" s="127" t="str">
        <f>IF(A2696&lt;&gt;"",IF(MID(C2696,1,1)="c",$AS$26,IF(MID(C2696,1,1)="r",$AS$41,IF(MID(C2696,1,1)="p",#REF!,#REF!))),"")</f>
        <v/>
      </c>
      <c r="I2696" s="92" t="str">
        <f t="shared" si="421"/>
        <v/>
      </c>
      <c r="J2696" s="92" t="str">
        <f t="shared" si="422"/>
        <v/>
      </c>
      <c r="K2696" s="92" t="str">
        <f t="shared" si="423"/>
        <v/>
      </c>
      <c r="L2696" s="92" t="str">
        <f t="shared" si="424"/>
        <v/>
      </c>
      <c r="M2696" s="95" t="str">
        <f>IF(A2696&lt;&gt;"",IF(MID(C2696,1,1)="c",SigmaEpsConcrete(I2696,$AN$30:$AN$33,$AR$30:$AR$33,$AS$26,$AS$27,$AS$28,$AQ$20,$AU$19),""),"")</f>
        <v/>
      </c>
      <c r="N2696" s="95" t="str">
        <f>IF(A2696&lt;&gt;"",IF(MID(C2696,1,1)="r",SigmaEpsReinf(J2696,$AS$42:$AS$43,$AS$41,$AS$39,$AS$40,$AQ$38),""),"")</f>
        <v/>
      </c>
      <c r="Q2696" s="92" t="str">
        <f t="shared" si="426"/>
        <v/>
      </c>
      <c r="R2696" s="92" t="str">
        <f t="shared" si="427"/>
        <v/>
      </c>
      <c r="U2696" s="5"/>
      <c r="V2696" s="5"/>
      <c r="W2696" s="94" t="str">
        <f t="shared" si="425"/>
        <v/>
      </c>
      <c r="X2696" s="94" t="str">
        <f t="shared" si="428"/>
        <v/>
      </c>
      <c r="Y2696" s="5"/>
      <c r="BK2696" s="8"/>
      <c r="BL2696" s="5"/>
      <c r="BM2696" s="5"/>
      <c r="BN2696" s="5"/>
      <c r="BO2696" s="5"/>
      <c r="BP2696" s="1"/>
      <c r="BQ2696" s="1"/>
      <c r="BR2696" s="1"/>
      <c r="BS2696" s="1"/>
      <c r="BT2696" s="1"/>
      <c r="BU2696" s="4"/>
      <c r="BV2696" s="1"/>
      <c r="BW2696" s="3"/>
      <c r="BX2696" s="4"/>
      <c r="BY2696" s="5"/>
      <c r="BZ2696" s="5"/>
      <c r="CA2696" s="5"/>
      <c r="CB2696" s="5"/>
      <c r="CC2696" s="5"/>
      <c r="CD2696" s="43"/>
    </row>
    <row r="2697" spans="1:82" x14ac:dyDescent="0.25">
      <c r="A2697" s="8"/>
      <c r="B2697" s="5"/>
      <c r="C2697" s="5"/>
      <c r="D2697" s="5"/>
      <c r="E2697" s="5"/>
      <c r="F2697" s="94" t="str">
        <f t="shared" si="419"/>
        <v/>
      </c>
      <c r="G2697" s="94" t="str">
        <f t="shared" si="420"/>
        <v/>
      </c>
      <c r="H2697" s="127" t="str">
        <f>IF(A2697&lt;&gt;"",IF(MID(C2697,1,1)="c",$AS$26,IF(MID(C2697,1,1)="r",$AS$41,IF(MID(C2697,1,1)="p",#REF!,#REF!))),"")</f>
        <v/>
      </c>
      <c r="I2697" s="92" t="str">
        <f t="shared" si="421"/>
        <v/>
      </c>
      <c r="J2697" s="92" t="str">
        <f t="shared" si="422"/>
        <v/>
      </c>
      <c r="K2697" s="92" t="str">
        <f t="shared" si="423"/>
        <v/>
      </c>
      <c r="L2697" s="92" t="str">
        <f t="shared" si="424"/>
        <v/>
      </c>
      <c r="M2697" s="95" t="str">
        <f>IF(A2697&lt;&gt;"",IF(MID(C2697,1,1)="c",SigmaEpsConcrete(I2697,$AN$30:$AN$33,$AR$30:$AR$33,$AS$26,$AS$27,$AS$28,$AQ$20,$AU$19),""),"")</f>
        <v/>
      </c>
      <c r="N2697" s="95" t="str">
        <f>IF(A2697&lt;&gt;"",IF(MID(C2697,1,1)="r",SigmaEpsReinf(J2697,$AS$42:$AS$43,$AS$41,$AS$39,$AS$40,$AQ$38),""),"")</f>
        <v/>
      </c>
      <c r="Q2697" s="92" t="str">
        <f t="shared" si="426"/>
        <v/>
      </c>
      <c r="R2697" s="92" t="str">
        <f t="shared" si="427"/>
        <v/>
      </c>
      <c r="U2697" s="5"/>
      <c r="V2697" s="5"/>
      <c r="W2697" s="94" t="str">
        <f t="shared" si="425"/>
        <v/>
      </c>
      <c r="X2697" s="94" t="str">
        <f t="shared" si="428"/>
        <v/>
      </c>
      <c r="Y2697" s="5"/>
      <c r="BK2697" s="8"/>
      <c r="BL2697" s="5"/>
      <c r="BM2697" s="5"/>
      <c r="BN2697" s="5"/>
      <c r="BO2697" s="5"/>
      <c r="BP2697" s="1"/>
      <c r="BQ2697" s="1"/>
      <c r="BR2697" s="1"/>
      <c r="BS2697" s="1"/>
      <c r="BT2697" s="1"/>
      <c r="BU2697" s="4"/>
      <c r="BV2697" s="1"/>
      <c r="BW2697" s="3"/>
      <c r="BX2697" s="4"/>
      <c r="BY2697" s="5"/>
      <c r="BZ2697" s="5"/>
      <c r="CA2697" s="5"/>
      <c r="CB2697" s="5"/>
      <c r="CC2697" s="5"/>
      <c r="CD2697" s="43"/>
    </row>
    <row r="2698" spans="1:82" x14ac:dyDescent="0.25">
      <c r="A2698" s="8"/>
      <c r="B2698" s="5"/>
      <c r="C2698" s="5"/>
      <c r="D2698" s="5"/>
      <c r="E2698" s="5"/>
      <c r="F2698" s="94" t="str">
        <f t="shared" ref="F2698:F2761" si="429">IF(A2698&lt;&gt;"",(D2698-$AU$86)/10,"")</f>
        <v/>
      </c>
      <c r="G2698" s="94" t="str">
        <f t="shared" ref="G2698:G2761" si="430">IF(A2698&lt;&gt;"",(E2698-$AU$87)/10,"")</f>
        <v/>
      </c>
      <c r="H2698" s="127" t="str">
        <f>IF(A2698&lt;&gt;"",IF(MID(C2698,1,1)="c",$AS$26,IF(MID(C2698,1,1)="r",$AS$41,IF(MID(C2698,1,1)="p",#REF!,#REF!))),"")</f>
        <v/>
      </c>
      <c r="I2698" s="92" t="str">
        <f t="shared" ref="I2698:I2761" si="431">IF($A2698&lt;&gt;"",IF(MID($C2698,1,1)="c",$Y$3+$Y$4*$F2698+$Y$5*$G2698+$BR$43,""),"")</f>
        <v/>
      </c>
      <c r="J2698" s="92" t="str">
        <f t="shared" ref="J2698:J2761" si="432">IF($A2698&lt;&gt;"",IF(MID($C2698,1,1)="r",$Y$3+$Y$4*$F2698+$Y$5*$G2698+$BR$43,""),"")</f>
        <v/>
      </c>
      <c r="K2698" s="92" t="str">
        <f t="shared" ref="K2698:K2761" si="433">IF($A2698&lt;&gt;"",IF(MID($C2698,1,1)="u",$Y$3+$Y$4*$F2698+$Y$5*$G2698+$BR$43,""),"")</f>
        <v/>
      </c>
      <c r="L2698" s="92" t="str">
        <f t="shared" ref="L2698:L2761" si="434">IF($A2698&lt;&gt;"",IF(MID($C2698,1,1)="p",$Y$3+$Y$4*$F2698+$Y$5*$G2698+$BR$43,""),"")</f>
        <v/>
      </c>
      <c r="M2698" s="95" t="str">
        <f>IF(A2698&lt;&gt;"",IF(MID(C2698,1,1)="c",SigmaEpsConcrete(I2698,$AN$30:$AN$33,$AR$30:$AR$33,$AS$26,$AS$27,$AS$28,$AQ$20,$AU$19),""),"")</f>
        <v/>
      </c>
      <c r="N2698" s="95" t="str">
        <f>IF(A2698&lt;&gt;"",IF(MID(C2698,1,1)="r",SigmaEpsReinf(J2698,$AS$42:$AS$43,$AS$41,$AS$39,$AS$40,$AQ$38),""),"")</f>
        <v/>
      </c>
      <c r="Q2698" s="92" t="str">
        <f t="shared" si="426"/>
        <v/>
      </c>
      <c r="R2698" s="92" t="str">
        <f t="shared" si="427"/>
        <v/>
      </c>
      <c r="U2698" s="5"/>
      <c r="V2698" s="5"/>
      <c r="W2698" s="94" t="str">
        <f t="shared" ref="W2698:W2761" si="435">IF(A2698&lt;&gt;"",F2698-$AU$105,"")</f>
        <v/>
      </c>
      <c r="X2698" s="94" t="str">
        <f t="shared" si="428"/>
        <v/>
      </c>
      <c r="Y2698" s="5"/>
      <c r="BK2698" s="8"/>
      <c r="BL2698" s="5"/>
      <c r="BM2698" s="5"/>
      <c r="BN2698" s="5"/>
      <c r="BO2698" s="5"/>
      <c r="BP2698" s="1"/>
      <c r="BQ2698" s="1"/>
      <c r="BR2698" s="1"/>
      <c r="BS2698" s="1"/>
      <c r="BT2698" s="1"/>
      <c r="BU2698" s="4"/>
      <c r="BV2698" s="1"/>
      <c r="BW2698" s="3"/>
      <c r="BX2698" s="4"/>
      <c r="BY2698" s="5"/>
      <c r="BZ2698" s="5"/>
      <c r="CA2698" s="5"/>
      <c r="CB2698" s="5"/>
      <c r="CC2698" s="5"/>
      <c r="CD2698" s="43"/>
    </row>
    <row r="2699" spans="1:82" x14ac:dyDescent="0.25">
      <c r="A2699" s="8"/>
      <c r="B2699" s="5"/>
      <c r="C2699" s="5"/>
      <c r="D2699" s="5"/>
      <c r="E2699" s="5"/>
      <c r="F2699" s="94" t="str">
        <f t="shared" si="429"/>
        <v/>
      </c>
      <c r="G2699" s="94" t="str">
        <f t="shared" si="430"/>
        <v/>
      </c>
      <c r="H2699" s="127" t="str">
        <f>IF(A2699&lt;&gt;"",IF(MID(C2699,1,1)="c",$AS$26,IF(MID(C2699,1,1)="r",$AS$41,IF(MID(C2699,1,1)="p",#REF!,#REF!))),"")</f>
        <v/>
      </c>
      <c r="I2699" s="92" t="str">
        <f t="shared" si="431"/>
        <v/>
      </c>
      <c r="J2699" s="92" t="str">
        <f t="shared" si="432"/>
        <v/>
      </c>
      <c r="K2699" s="92" t="str">
        <f t="shared" si="433"/>
        <v/>
      </c>
      <c r="L2699" s="92" t="str">
        <f t="shared" si="434"/>
        <v/>
      </c>
      <c r="M2699" s="95" t="str">
        <f>IF(A2699&lt;&gt;"",IF(MID(C2699,1,1)="c",SigmaEpsConcrete(I2699,$AN$30:$AN$33,$AR$30:$AR$33,$AS$26,$AS$27,$AS$28,$AQ$20,$AU$19),""),"")</f>
        <v/>
      </c>
      <c r="N2699" s="95" t="str">
        <f>IF(A2699&lt;&gt;"",IF(MID(C2699,1,1)="r",SigmaEpsReinf(J2699,$AS$42:$AS$43,$AS$41,$AS$39,$AS$40,$AQ$38),""),"")</f>
        <v/>
      </c>
      <c r="Q2699" s="92" t="str">
        <f t="shared" ref="Q2699:Q2762" si="436">IF(A2699&lt;&gt;"",IF(MID(C2699,1,1)="c",IF(ISERROR(M2699/I2699),"",M2699/I2699),""),"")</f>
        <v/>
      </c>
      <c r="R2699" s="92" t="str">
        <f t="shared" ref="R2699:R2762" si="437">IF(A2699&lt;&gt;"",IF(MID(C2699,1,1)="r",IF(ISERROR(N2699/J2699),"",N2699/J2699),""),"")</f>
        <v/>
      </c>
      <c r="U2699" s="5"/>
      <c r="V2699" s="5"/>
      <c r="W2699" s="94" t="str">
        <f t="shared" si="435"/>
        <v/>
      </c>
      <c r="X2699" s="94" t="str">
        <f t="shared" ref="X2699:X2762" si="438">IF(B2699&lt;&gt;"",G2699-$AU$106,"")</f>
        <v/>
      </c>
      <c r="Y2699" s="5"/>
      <c r="BK2699" s="8"/>
      <c r="BL2699" s="5"/>
      <c r="BM2699" s="5"/>
      <c r="BN2699" s="5"/>
      <c r="BO2699" s="5"/>
      <c r="BP2699" s="1"/>
      <c r="BQ2699" s="1"/>
      <c r="BR2699" s="1"/>
      <c r="BS2699" s="1"/>
      <c r="BT2699" s="1"/>
      <c r="BU2699" s="4"/>
      <c r="BV2699" s="1"/>
      <c r="BW2699" s="3"/>
      <c r="BX2699" s="4"/>
      <c r="BY2699" s="5"/>
      <c r="BZ2699" s="5"/>
      <c r="CA2699" s="5"/>
      <c r="CB2699" s="5"/>
      <c r="CC2699" s="5"/>
      <c r="CD2699" s="43"/>
    </row>
    <row r="2700" spans="1:82" x14ac:dyDescent="0.25">
      <c r="A2700" s="8"/>
      <c r="B2700" s="5"/>
      <c r="C2700" s="5"/>
      <c r="D2700" s="5"/>
      <c r="E2700" s="5"/>
      <c r="F2700" s="94" t="str">
        <f t="shared" si="429"/>
        <v/>
      </c>
      <c r="G2700" s="94" t="str">
        <f t="shared" si="430"/>
        <v/>
      </c>
      <c r="H2700" s="127" t="str">
        <f>IF(A2700&lt;&gt;"",IF(MID(C2700,1,1)="c",$AS$26,IF(MID(C2700,1,1)="r",$AS$41,IF(MID(C2700,1,1)="p",#REF!,#REF!))),"")</f>
        <v/>
      </c>
      <c r="I2700" s="92" t="str">
        <f t="shared" si="431"/>
        <v/>
      </c>
      <c r="J2700" s="92" t="str">
        <f t="shared" si="432"/>
        <v/>
      </c>
      <c r="K2700" s="92" t="str">
        <f t="shared" si="433"/>
        <v/>
      </c>
      <c r="L2700" s="92" t="str">
        <f t="shared" si="434"/>
        <v/>
      </c>
      <c r="M2700" s="95" t="str">
        <f>IF(A2700&lt;&gt;"",IF(MID(C2700,1,1)="c",SigmaEpsConcrete(I2700,$AN$30:$AN$33,$AR$30:$AR$33,$AS$26,$AS$27,$AS$28,$AQ$20,$AU$19),""),"")</f>
        <v/>
      </c>
      <c r="N2700" s="95" t="str">
        <f>IF(A2700&lt;&gt;"",IF(MID(C2700,1,1)="r",SigmaEpsReinf(J2700,$AS$42:$AS$43,$AS$41,$AS$39,$AS$40,$AQ$38),""),"")</f>
        <v/>
      </c>
      <c r="Q2700" s="92" t="str">
        <f t="shared" si="436"/>
        <v/>
      </c>
      <c r="R2700" s="92" t="str">
        <f t="shared" si="437"/>
        <v/>
      </c>
      <c r="U2700" s="5"/>
      <c r="V2700" s="5"/>
      <c r="W2700" s="94" t="str">
        <f t="shared" si="435"/>
        <v/>
      </c>
      <c r="X2700" s="94" t="str">
        <f t="shared" si="438"/>
        <v/>
      </c>
      <c r="Y2700" s="5"/>
      <c r="BK2700" s="8"/>
      <c r="BL2700" s="5"/>
      <c r="BM2700" s="5"/>
      <c r="BN2700" s="5"/>
      <c r="BO2700" s="5"/>
      <c r="BP2700" s="1"/>
      <c r="BQ2700" s="1"/>
      <c r="BR2700" s="1"/>
      <c r="BS2700" s="1"/>
      <c r="BT2700" s="1"/>
      <c r="BU2700" s="4"/>
      <c r="BV2700" s="1"/>
      <c r="BW2700" s="3"/>
      <c r="BX2700" s="4"/>
      <c r="BY2700" s="5"/>
      <c r="BZ2700" s="5"/>
      <c r="CA2700" s="5"/>
      <c r="CB2700" s="5"/>
      <c r="CC2700" s="5"/>
      <c r="CD2700" s="43"/>
    </row>
    <row r="2701" spans="1:82" x14ac:dyDescent="0.25">
      <c r="A2701" s="8"/>
      <c r="B2701" s="5"/>
      <c r="C2701" s="5"/>
      <c r="D2701" s="5"/>
      <c r="E2701" s="5"/>
      <c r="F2701" s="94" t="str">
        <f t="shared" si="429"/>
        <v/>
      </c>
      <c r="G2701" s="94" t="str">
        <f t="shared" si="430"/>
        <v/>
      </c>
      <c r="H2701" s="127" t="str">
        <f>IF(A2701&lt;&gt;"",IF(MID(C2701,1,1)="c",$AS$26,IF(MID(C2701,1,1)="r",$AS$41,IF(MID(C2701,1,1)="p",#REF!,#REF!))),"")</f>
        <v/>
      </c>
      <c r="I2701" s="92" t="str">
        <f t="shared" si="431"/>
        <v/>
      </c>
      <c r="J2701" s="92" t="str">
        <f t="shared" si="432"/>
        <v/>
      </c>
      <c r="K2701" s="92" t="str">
        <f t="shared" si="433"/>
        <v/>
      </c>
      <c r="L2701" s="92" t="str">
        <f t="shared" si="434"/>
        <v/>
      </c>
      <c r="M2701" s="95" t="str">
        <f>IF(A2701&lt;&gt;"",IF(MID(C2701,1,1)="c",SigmaEpsConcrete(I2701,$AN$30:$AN$33,$AR$30:$AR$33,$AS$26,$AS$27,$AS$28,$AQ$20,$AU$19),""),"")</f>
        <v/>
      </c>
      <c r="N2701" s="95" t="str">
        <f>IF(A2701&lt;&gt;"",IF(MID(C2701,1,1)="r",SigmaEpsReinf(J2701,$AS$42:$AS$43,$AS$41,$AS$39,$AS$40,$AQ$38),""),"")</f>
        <v/>
      </c>
      <c r="Q2701" s="92" t="str">
        <f t="shared" si="436"/>
        <v/>
      </c>
      <c r="R2701" s="92" t="str">
        <f t="shared" si="437"/>
        <v/>
      </c>
      <c r="U2701" s="5"/>
      <c r="V2701" s="5"/>
      <c r="W2701" s="94" t="str">
        <f t="shared" si="435"/>
        <v/>
      </c>
      <c r="X2701" s="94" t="str">
        <f t="shared" si="438"/>
        <v/>
      </c>
      <c r="Y2701" s="5"/>
      <c r="BK2701" s="8"/>
      <c r="BL2701" s="5"/>
      <c r="BM2701" s="5"/>
      <c r="BN2701" s="5"/>
      <c r="BO2701" s="5"/>
      <c r="BP2701" s="1"/>
      <c r="BQ2701" s="1"/>
      <c r="BR2701" s="1"/>
      <c r="BS2701" s="1"/>
      <c r="BT2701" s="1"/>
      <c r="BU2701" s="4"/>
      <c r="BV2701" s="1"/>
      <c r="BW2701" s="3"/>
      <c r="BX2701" s="4"/>
      <c r="BY2701" s="5"/>
      <c r="BZ2701" s="5"/>
      <c r="CA2701" s="5"/>
      <c r="CB2701" s="5"/>
      <c r="CC2701" s="5"/>
      <c r="CD2701" s="43"/>
    </row>
    <row r="2702" spans="1:82" x14ac:dyDescent="0.25">
      <c r="A2702" s="8"/>
      <c r="B2702" s="5"/>
      <c r="C2702" s="5"/>
      <c r="D2702" s="5"/>
      <c r="E2702" s="5"/>
      <c r="F2702" s="94" t="str">
        <f t="shared" si="429"/>
        <v/>
      </c>
      <c r="G2702" s="94" t="str">
        <f t="shared" si="430"/>
        <v/>
      </c>
      <c r="H2702" s="127" t="str">
        <f>IF(A2702&lt;&gt;"",IF(MID(C2702,1,1)="c",$AS$26,IF(MID(C2702,1,1)="r",$AS$41,IF(MID(C2702,1,1)="p",#REF!,#REF!))),"")</f>
        <v/>
      </c>
      <c r="I2702" s="92" t="str">
        <f t="shared" si="431"/>
        <v/>
      </c>
      <c r="J2702" s="92" t="str">
        <f t="shared" si="432"/>
        <v/>
      </c>
      <c r="K2702" s="92" t="str">
        <f t="shared" si="433"/>
        <v/>
      </c>
      <c r="L2702" s="92" t="str">
        <f t="shared" si="434"/>
        <v/>
      </c>
      <c r="M2702" s="95" t="str">
        <f>IF(A2702&lt;&gt;"",IF(MID(C2702,1,1)="c",SigmaEpsConcrete(I2702,$AN$30:$AN$33,$AR$30:$AR$33,$AS$26,$AS$27,$AS$28,$AQ$20,$AU$19),""),"")</f>
        <v/>
      </c>
      <c r="N2702" s="95" t="str">
        <f>IF(A2702&lt;&gt;"",IF(MID(C2702,1,1)="r",SigmaEpsReinf(J2702,$AS$42:$AS$43,$AS$41,$AS$39,$AS$40,$AQ$38),""),"")</f>
        <v/>
      </c>
      <c r="Q2702" s="92" t="str">
        <f t="shared" si="436"/>
        <v/>
      </c>
      <c r="R2702" s="92" t="str">
        <f t="shared" si="437"/>
        <v/>
      </c>
      <c r="U2702" s="5"/>
      <c r="V2702" s="5"/>
      <c r="W2702" s="94" t="str">
        <f t="shared" si="435"/>
        <v/>
      </c>
      <c r="X2702" s="94" t="str">
        <f t="shared" si="438"/>
        <v/>
      </c>
      <c r="Y2702" s="5"/>
      <c r="BK2702" s="8"/>
      <c r="BL2702" s="5"/>
      <c r="BM2702" s="5"/>
      <c r="BN2702" s="5"/>
      <c r="BO2702" s="5"/>
      <c r="BP2702" s="1"/>
      <c r="BQ2702" s="1"/>
      <c r="BR2702" s="1"/>
      <c r="BS2702" s="1"/>
      <c r="BT2702" s="1"/>
      <c r="BU2702" s="4"/>
      <c r="BV2702" s="1"/>
      <c r="BW2702" s="3"/>
      <c r="BX2702" s="4"/>
      <c r="BY2702" s="5"/>
      <c r="BZ2702" s="5"/>
      <c r="CA2702" s="5"/>
      <c r="CB2702" s="5"/>
      <c r="CC2702" s="5"/>
      <c r="CD2702" s="43"/>
    </row>
    <row r="2703" spans="1:82" x14ac:dyDescent="0.25">
      <c r="A2703" s="8"/>
      <c r="B2703" s="5"/>
      <c r="C2703" s="5"/>
      <c r="D2703" s="5"/>
      <c r="E2703" s="5"/>
      <c r="F2703" s="94" t="str">
        <f t="shared" si="429"/>
        <v/>
      </c>
      <c r="G2703" s="94" t="str">
        <f t="shared" si="430"/>
        <v/>
      </c>
      <c r="H2703" s="127" t="str">
        <f>IF(A2703&lt;&gt;"",IF(MID(C2703,1,1)="c",$AS$26,IF(MID(C2703,1,1)="r",$AS$41,IF(MID(C2703,1,1)="p",#REF!,#REF!))),"")</f>
        <v/>
      </c>
      <c r="I2703" s="92" t="str">
        <f t="shared" si="431"/>
        <v/>
      </c>
      <c r="J2703" s="92" t="str">
        <f t="shared" si="432"/>
        <v/>
      </c>
      <c r="K2703" s="92" t="str">
        <f t="shared" si="433"/>
        <v/>
      </c>
      <c r="L2703" s="92" t="str">
        <f t="shared" si="434"/>
        <v/>
      </c>
      <c r="M2703" s="95" t="str">
        <f>IF(A2703&lt;&gt;"",IF(MID(C2703,1,1)="c",SigmaEpsConcrete(I2703,$AN$30:$AN$33,$AR$30:$AR$33,$AS$26,$AS$27,$AS$28,$AQ$20,$AU$19),""),"")</f>
        <v/>
      </c>
      <c r="N2703" s="95" t="str">
        <f>IF(A2703&lt;&gt;"",IF(MID(C2703,1,1)="r",SigmaEpsReinf(J2703,$AS$42:$AS$43,$AS$41,$AS$39,$AS$40,$AQ$38),""),"")</f>
        <v/>
      </c>
      <c r="Q2703" s="92" t="str">
        <f t="shared" si="436"/>
        <v/>
      </c>
      <c r="R2703" s="92" t="str">
        <f t="shared" si="437"/>
        <v/>
      </c>
      <c r="U2703" s="5"/>
      <c r="V2703" s="5"/>
      <c r="W2703" s="94" t="str">
        <f t="shared" si="435"/>
        <v/>
      </c>
      <c r="X2703" s="94" t="str">
        <f t="shared" si="438"/>
        <v/>
      </c>
      <c r="Y2703" s="5"/>
      <c r="BK2703" s="8"/>
      <c r="BL2703" s="5"/>
      <c r="BM2703" s="5"/>
      <c r="BN2703" s="5"/>
      <c r="BO2703" s="5"/>
      <c r="BP2703" s="1"/>
      <c r="BQ2703" s="1"/>
      <c r="BR2703" s="1"/>
      <c r="BS2703" s="1"/>
      <c r="BT2703" s="1"/>
      <c r="BU2703" s="4"/>
      <c r="BV2703" s="1"/>
      <c r="BW2703" s="3"/>
      <c r="BX2703" s="4"/>
      <c r="BY2703" s="5"/>
      <c r="BZ2703" s="5"/>
      <c r="CA2703" s="5"/>
      <c r="CB2703" s="5"/>
      <c r="CC2703" s="5"/>
      <c r="CD2703" s="43"/>
    </row>
    <row r="2704" spans="1:82" x14ac:dyDescent="0.25">
      <c r="A2704" s="8"/>
      <c r="B2704" s="5"/>
      <c r="C2704" s="5"/>
      <c r="D2704" s="5"/>
      <c r="E2704" s="5"/>
      <c r="F2704" s="94" t="str">
        <f t="shared" si="429"/>
        <v/>
      </c>
      <c r="G2704" s="94" t="str">
        <f t="shared" si="430"/>
        <v/>
      </c>
      <c r="H2704" s="127" t="str">
        <f>IF(A2704&lt;&gt;"",IF(MID(C2704,1,1)="c",$AS$26,IF(MID(C2704,1,1)="r",$AS$41,IF(MID(C2704,1,1)="p",#REF!,#REF!))),"")</f>
        <v/>
      </c>
      <c r="I2704" s="92" t="str">
        <f t="shared" si="431"/>
        <v/>
      </c>
      <c r="J2704" s="92" t="str">
        <f t="shared" si="432"/>
        <v/>
      </c>
      <c r="K2704" s="92" t="str">
        <f t="shared" si="433"/>
        <v/>
      </c>
      <c r="L2704" s="92" t="str">
        <f t="shared" si="434"/>
        <v/>
      </c>
      <c r="M2704" s="95" t="str">
        <f>IF(A2704&lt;&gt;"",IF(MID(C2704,1,1)="c",SigmaEpsConcrete(I2704,$AN$30:$AN$33,$AR$30:$AR$33,$AS$26,$AS$27,$AS$28,$AQ$20,$AU$19),""),"")</f>
        <v/>
      </c>
      <c r="N2704" s="95" t="str">
        <f>IF(A2704&lt;&gt;"",IF(MID(C2704,1,1)="r",SigmaEpsReinf(J2704,$AS$42:$AS$43,$AS$41,$AS$39,$AS$40,$AQ$38),""),"")</f>
        <v/>
      </c>
      <c r="Q2704" s="92" t="str">
        <f t="shared" si="436"/>
        <v/>
      </c>
      <c r="R2704" s="92" t="str">
        <f t="shared" si="437"/>
        <v/>
      </c>
      <c r="U2704" s="5"/>
      <c r="V2704" s="5"/>
      <c r="W2704" s="94" t="str">
        <f t="shared" si="435"/>
        <v/>
      </c>
      <c r="X2704" s="94" t="str">
        <f t="shared" si="438"/>
        <v/>
      </c>
      <c r="Y2704" s="5"/>
      <c r="BK2704" s="8"/>
      <c r="BL2704" s="5"/>
      <c r="BM2704" s="5"/>
      <c r="BN2704" s="5"/>
      <c r="BO2704" s="5"/>
      <c r="BP2704" s="1"/>
      <c r="BQ2704" s="1"/>
      <c r="BR2704" s="1"/>
      <c r="BS2704" s="1"/>
      <c r="BT2704" s="1"/>
      <c r="BU2704" s="4"/>
      <c r="BV2704" s="1"/>
      <c r="BW2704" s="3"/>
      <c r="BX2704" s="4"/>
      <c r="BY2704" s="5"/>
      <c r="BZ2704" s="5"/>
      <c r="CA2704" s="5"/>
      <c r="CB2704" s="5"/>
      <c r="CC2704" s="5"/>
      <c r="CD2704" s="43"/>
    </row>
    <row r="2705" spans="1:82" x14ac:dyDescent="0.25">
      <c r="A2705" s="8"/>
      <c r="B2705" s="5"/>
      <c r="C2705" s="5"/>
      <c r="D2705" s="5"/>
      <c r="E2705" s="5"/>
      <c r="F2705" s="94" t="str">
        <f t="shared" si="429"/>
        <v/>
      </c>
      <c r="G2705" s="94" t="str">
        <f t="shared" si="430"/>
        <v/>
      </c>
      <c r="H2705" s="127" t="str">
        <f>IF(A2705&lt;&gt;"",IF(MID(C2705,1,1)="c",$AS$26,IF(MID(C2705,1,1)="r",$AS$41,IF(MID(C2705,1,1)="p",#REF!,#REF!))),"")</f>
        <v/>
      </c>
      <c r="I2705" s="92" t="str">
        <f t="shared" si="431"/>
        <v/>
      </c>
      <c r="J2705" s="92" t="str">
        <f t="shared" si="432"/>
        <v/>
      </c>
      <c r="K2705" s="92" t="str">
        <f t="shared" si="433"/>
        <v/>
      </c>
      <c r="L2705" s="92" t="str">
        <f t="shared" si="434"/>
        <v/>
      </c>
      <c r="M2705" s="95" t="str">
        <f>IF(A2705&lt;&gt;"",IF(MID(C2705,1,1)="c",SigmaEpsConcrete(I2705,$AN$30:$AN$33,$AR$30:$AR$33,$AS$26,$AS$27,$AS$28,$AQ$20,$AU$19),""),"")</f>
        <v/>
      </c>
      <c r="N2705" s="95" t="str">
        <f>IF(A2705&lt;&gt;"",IF(MID(C2705,1,1)="r",SigmaEpsReinf(J2705,$AS$42:$AS$43,$AS$41,$AS$39,$AS$40,$AQ$38),""),"")</f>
        <v/>
      </c>
      <c r="Q2705" s="92" t="str">
        <f t="shared" si="436"/>
        <v/>
      </c>
      <c r="R2705" s="92" t="str">
        <f t="shared" si="437"/>
        <v/>
      </c>
      <c r="U2705" s="5"/>
      <c r="V2705" s="5"/>
      <c r="W2705" s="94" t="str">
        <f t="shared" si="435"/>
        <v/>
      </c>
      <c r="X2705" s="94" t="str">
        <f t="shared" si="438"/>
        <v/>
      </c>
      <c r="Y2705" s="5"/>
      <c r="BK2705" s="8"/>
      <c r="BL2705" s="5"/>
      <c r="BM2705" s="5"/>
      <c r="BN2705" s="5"/>
      <c r="BO2705" s="5"/>
      <c r="BP2705" s="1"/>
      <c r="BQ2705" s="1"/>
      <c r="BR2705" s="1"/>
      <c r="BS2705" s="1"/>
      <c r="BT2705" s="1"/>
      <c r="BU2705" s="4"/>
      <c r="BV2705" s="1"/>
      <c r="BW2705" s="3"/>
      <c r="BX2705" s="4"/>
      <c r="BY2705" s="5"/>
      <c r="BZ2705" s="5"/>
      <c r="CA2705" s="5"/>
      <c r="CB2705" s="5"/>
      <c r="CC2705" s="5"/>
      <c r="CD2705" s="43"/>
    </row>
    <row r="2706" spans="1:82" x14ac:dyDescent="0.25">
      <c r="A2706" s="8"/>
      <c r="B2706" s="5"/>
      <c r="C2706" s="5"/>
      <c r="D2706" s="5"/>
      <c r="E2706" s="5"/>
      <c r="F2706" s="94" t="str">
        <f t="shared" si="429"/>
        <v/>
      </c>
      <c r="G2706" s="94" t="str">
        <f t="shared" si="430"/>
        <v/>
      </c>
      <c r="H2706" s="127" t="str">
        <f>IF(A2706&lt;&gt;"",IF(MID(C2706,1,1)="c",$AS$26,IF(MID(C2706,1,1)="r",$AS$41,IF(MID(C2706,1,1)="p",#REF!,#REF!))),"")</f>
        <v/>
      </c>
      <c r="I2706" s="92" t="str">
        <f t="shared" si="431"/>
        <v/>
      </c>
      <c r="J2706" s="92" t="str">
        <f t="shared" si="432"/>
        <v/>
      </c>
      <c r="K2706" s="92" t="str">
        <f t="shared" si="433"/>
        <v/>
      </c>
      <c r="L2706" s="92" t="str">
        <f t="shared" si="434"/>
        <v/>
      </c>
      <c r="M2706" s="95" t="str">
        <f>IF(A2706&lt;&gt;"",IF(MID(C2706,1,1)="c",SigmaEpsConcrete(I2706,$AN$30:$AN$33,$AR$30:$AR$33,$AS$26,$AS$27,$AS$28,$AQ$20,$AU$19),""),"")</f>
        <v/>
      </c>
      <c r="N2706" s="95" t="str">
        <f>IF(A2706&lt;&gt;"",IF(MID(C2706,1,1)="r",SigmaEpsReinf(J2706,$AS$42:$AS$43,$AS$41,$AS$39,$AS$40,$AQ$38),""),"")</f>
        <v/>
      </c>
      <c r="Q2706" s="92" t="str">
        <f t="shared" si="436"/>
        <v/>
      </c>
      <c r="R2706" s="92" t="str">
        <f t="shared" si="437"/>
        <v/>
      </c>
      <c r="U2706" s="5"/>
      <c r="V2706" s="5"/>
      <c r="W2706" s="94" t="str">
        <f t="shared" si="435"/>
        <v/>
      </c>
      <c r="X2706" s="94" t="str">
        <f t="shared" si="438"/>
        <v/>
      </c>
      <c r="Y2706" s="5"/>
      <c r="BK2706" s="8"/>
      <c r="BL2706" s="5"/>
      <c r="BM2706" s="5"/>
      <c r="BN2706" s="5"/>
      <c r="BO2706" s="5"/>
      <c r="BP2706" s="1"/>
      <c r="BQ2706" s="1"/>
      <c r="BR2706" s="1"/>
      <c r="BS2706" s="1"/>
      <c r="BT2706" s="1"/>
      <c r="BU2706" s="4"/>
      <c r="BV2706" s="1"/>
      <c r="BW2706" s="3"/>
      <c r="BX2706" s="4"/>
      <c r="BY2706" s="5"/>
      <c r="BZ2706" s="5"/>
      <c r="CA2706" s="5"/>
      <c r="CB2706" s="5"/>
      <c r="CC2706" s="5"/>
      <c r="CD2706" s="43"/>
    </row>
    <row r="2707" spans="1:82" x14ac:dyDescent="0.25">
      <c r="A2707" s="8"/>
      <c r="B2707" s="5"/>
      <c r="C2707" s="5"/>
      <c r="D2707" s="5"/>
      <c r="E2707" s="5"/>
      <c r="F2707" s="94" t="str">
        <f t="shared" si="429"/>
        <v/>
      </c>
      <c r="G2707" s="94" t="str">
        <f t="shared" si="430"/>
        <v/>
      </c>
      <c r="H2707" s="127" t="str">
        <f>IF(A2707&lt;&gt;"",IF(MID(C2707,1,1)="c",$AS$26,IF(MID(C2707,1,1)="r",$AS$41,IF(MID(C2707,1,1)="p",#REF!,#REF!))),"")</f>
        <v/>
      </c>
      <c r="I2707" s="92" t="str">
        <f t="shared" si="431"/>
        <v/>
      </c>
      <c r="J2707" s="92" t="str">
        <f t="shared" si="432"/>
        <v/>
      </c>
      <c r="K2707" s="92" t="str">
        <f t="shared" si="433"/>
        <v/>
      </c>
      <c r="L2707" s="92" t="str">
        <f t="shared" si="434"/>
        <v/>
      </c>
      <c r="M2707" s="95" t="str">
        <f>IF(A2707&lt;&gt;"",IF(MID(C2707,1,1)="c",SigmaEpsConcrete(I2707,$AN$30:$AN$33,$AR$30:$AR$33,$AS$26,$AS$27,$AS$28,$AQ$20,$AU$19),""),"")</f>
        <v/>
      </c>
      <c r="N2707" s="95" t="str">
        <f>IF(A2707&lt;&gt;"",IF(MID(C2707,1,1)="r",SigmaEpsReinf(J2707,$AS$42:$AS$43,$AS$41,$AS$39,$AS$40,$AQ$38),""),"")</f>
        <v/>
      </c>
      <c r="Q2707" s="92" t="str">
        <f t="shared" si="436"/>
        <v/>
      </c>
      <c r="R2707" s="92" t="str">
        <f t="shared" si="437"/>
        <v/>
      </c>
      <c r="U2707" s="5"/>
      <c r="V2707" s="5"/>
      <c r="W2707" s="94" t="str">
        <f t="shared" si="435"/>
        <v/>
      </c>
      <c r="X2707" s="94" t="str">
        <f t="shared" si="438"/>
        <v/>
      </c>
      <c r="Y2707" s="5"/>
      <c r="BK2707" s="8"/>
      <c r="BL2707" s="5"/>
      <c r="BM2707" s="5"/>
      <c r="BN2707" s="5"/>
      <c r="BO2707" s="5"/>
      <c r="BP2707" s="1"/>
      <c r="BQ2707" s="1"/>
      <c r="BR2707" s="1"/>
      <c r="BS2707" s="1"/>
      <c r="BT2707" s="1"/>
      <c r="BU2707" s="4"/>
      <c r="BV2707" s="1"/>
      <c r="BW2707" s="3"/>
      <c r="BX2707" s="4"/>
      <c r="BY2707" s="5"/>
      <c r="BZ2707" s="5"/>
      <c r="CA2707" s="5"/>
      <c r="CB2707" s="5"/>
      <c r="CC2707" s="5"/>
      <c r="CD2707" s="43"/>
    </row>
    <row r="2708" spans="1:82" x14ac:dyDescent="0.25">
      <c r="A2708" s="8"/>
      <c r="B2708" s="5"/>
      <c r="C2708" s="5"/>
      <c r="D2708" s="5"/>
      <c r="E2708" s="5"/>
      <c r="F2708" s="94" t="str">
        <f t="shared" si="429"/>
        <v/>
      </c>
      <c r="G2708" s="94" t="str">
        <f t="shared" si="430"/>
        <v/>
      </c>
      <c r="H2708" s="127" t="str">
        <f>IF(A2708&lt;&gt;"",IF(MID(C2708,1,1)="c",$AS$26,IF(MID(C2708,1,1)="r",$AS$41,IF(MID(C2708,1,1)="p",#REF!,#REF!))),"")</f>
        <v/>
      </c>
      <c r="I2708" s="92" t="str">
        <f t="shared" si="431"/>
        <v/>
      </c>
      <c r="J2708" s="92" t="str">
        <f t="shared" si="432"/>
        <v/>
      </c>
      <c r="K2708" s="92" t="str">
        <f t="shared" si="433"/>
        <v/>
      </c>
      <c r="L2708" s="92" t="str">
        <f t="shared" si="434"/>
        <v/>
      </c>
      <c r="M2708" s="95" t="str">
        <f>IF(A2708&lt;&gt;"",IF(MID(C2708,1,1)="c",SigmaEpsConcrete(I2708,$AN$30:$AN$33,$AR$30:$AR$33,$AS$26,$AS$27,$AS$28,$AQ$20,$AU$19),""),"")</f>
        <v/>
      </c>
      <c r="N2708" s="95" t="str">
        <f>IF(A2708&lt;&gt;"",IF(MID(C2708,1,1)="r",SigmaEpsReinf(J2708,$AS$42:$AS$43,$AS$41,$AS$39,$AS$40,$AQ$38),""),"")</f>
        <v/>
      </c>
      <c r="Q2708" s="92" t="str">
        <f t="shared" si="436"/>
        <v/>
      </c>
      <c r="R2708" s="92" t="str">
        <f t="shared" si="437"/>
        <v/>
      </c>
      <c r="U2708" s="5"/>
      <c r="V2708" s="5"/>
      <c r="W2708" s="94" t="str">
        <f t="shared" si="435"/>
        <v/>
      </c>
      <c r="X2708" s="94" t="str">
        <f t="shared" si="438"/>
        <v/>
      </c>
      <c r="Y2708" s="5"/>
      <c r="BK2708" s="8"/>
      <c r="BL2708" s="5"/>
      <c r="BM2708" s="5"/>
      <c r="BN2708" s="5"/>
      <c r="BO2708" s="5"/>
      <c r="BP2708" s="1"/>
      <c r="BQ2708" s="1"/>
      <c r="BR2708" s="1"/>
      <c r="BS2708" s="1"/>
      <c r="BT2708" s="1"/>
      <c r="BU2708" s="4"/>
      <c r="BV2708" s="1"/>
      <c r="BW2708" s="3"/>
      <c r="BX2708" s="4"/>
      <c r="BY2708" s="5"/>
      <c r="BZ2708" s="5"/>
      <c r="CA2708" s="5"/>
      <c r="CB2708" s="5"/>
      <c r="CC2708" s="5"/>
      <c r="CD2708" s="43"/>
    </row>
    <row r="2709" spans="1:82" x14ac:dyDescent="0.25">
      <c r="A2709" s="8"/>
      <c r="B2709" s="5"/>
      <c r="C2709" s="5"/>
      <c r="D2709" s="5"/>
      <c r="E2709" s="5"/>
      <c r="F2709" s="94" t="str">
        <f t="shared" si="429"/>
        <v/>
      </c>
      <c r="G2709" s="94" t="str">
        <f t="shared" si="430"/>
        <v/>
      </c>
      <c r="H2709" s="127" t="str">
        <f>IF(A2709&lt;&gt;"",IF(MID(C2709,1,1)="c",$AS$26,IF(MID(C2709,1,1)="r",$AS$41,IF(MID(C2709,1,1)="p",#REF!,#REF!))),"")</f>
        <v/>
      </c>
      <c r="I2709" s="92" t="str">
        <f t="shared" si="431"/>
        <v/>
      </c>
      <c r="J2709" s="92" t="str">
        <f t="shared" si="432"/>
        <v/>
      </c>
      <c r="K2709" s="92" t="str">
        <f t="shared" si="433"/>
        <v/>
      </c>
      <c r="L2709" s="92" t="str">
        <f t="shared" si="434"/>
        <v/>
      </c>
      <c r="M2709" s="95" t="str">
        <f>IF(A2709&lt;&gt;"",IF(MID(C2709,1,1)="c",SigmaEpsConcrete(I2709,$AN$30:$AN$33,$AR$30:$AR$33,$AS$26,$AS$27,$AS$28,$AQ$20,$AU$19),""),"")</f>
        <v/>
      </c>
      <c r="N2709" s="95" t="str">
        <f>IF(A2709&lt;&gt;"",IF(MID(C2709,1,1)="r",SigmaEpsReinf(J2709,$AS$42:$AS$43,$AS$41,$AS$39,$AS$40,$AQ$38),""),"")</f>
        <v/>
      </c>
      <c r="Q2709" s="92" t="str">
        <f t="shared" si="436"/>
        <v/>
      </c>
      <c r="R2709" s="92" t="str">
        <f t="shared" si="437"/>
        <v/>
      </c>
      <c r="U2709" s="5"/>
      <c r="V2709" s="5"/>
      <c r="W2709" s="94" t="str">
        <f t="shared" si="435"/>
        <v/>
      </c>
      <c r="X2709" s="94" t="str">
        <f t="shared" si="438"/>
        <v/>
      </c>
      <c r="Y2709" s="5"/>
      <c r="BK2709" s="8"/>
      <c r="BL2709" s="5"/>
      <c r="BM2709" s="5"/>
      <c r="BN2709" s="5"/>
      <c r="BO2709" s="5"/>
      <c r="BP2709" s="1"/>
      <c r="BQ2709" s="1"/>
      <c r="BR2709" s="1"/>
      <c r="BS2709" s="1"/>
      <c r="BT2709" s="1"/>
      <c r="BU2709" s="4"/>
      <c r="BV2709" s="1"/>
      <c r="BW2709" s="3"/>
      <c r="BX2709" s="4"/>
      <c r="BY2709" s="5"/>
      <c r="BZ2709" s="5"/>
      <c r="CA2709" s="5"/>
      <c r="CB2709" s="5"/>
      <c r="CC2709" s="5"/>
      <c r="CD2709" s="43"/>
    </row>
    <row r="2710" spans="1:82" x14ac:dyDescent="0.25">
      <c r="A2710" s="8"/>
      <c r="B2710" s="5"/>
      <c r="C2710" s="5"/>
      <c r="D2710" s="5"/>
      <c r="E2710" s="5"/>
      <c r="F2710" s="94" t="str">
        <f t="shared" si="429"/>
        <v/>
      </c>
      <c r="G2710" s="94" t="str">
        <f t="shared" si="430"/>
        <v/>
      </c>
      <c r="H2710" s="127" t="str">
        <f>IF(A2710&lt;&gt;"",IF(MID(C2710,1,1)="c",$AS$26,IF(MID(C2710,1,1)="r",$AS$41,IF(MID(C2710,1,1)="p",#REF!,#REF!))),"")</f>
        <v/>
      </c>
      <c r="I2710" s="92" t="str">
        <f t="shared" si="431"/>
        <v/>
      </c>
      <c r="J2710" s="92" t="str">
        <f t="shared" si="432"/>
        <v/>
      </c>
      <c r="K2710" s="92" t="str">
        <f t="shared" si="433"/>
        <v/>
      </c>
      <c r="L2710" s="92" t="str">
        <f t="shared" si="434"/>
        <v/>
      </c>
      <c r="M2710" s="95" t="str">
        <f>IF(A2710&lt;&gt;"",IF(MID(C2710,1,1)="c",SigmaEpsConcrete(I2710,$AN$30:$AN$33,$AR$30:$AR$33,$AS$26,$AS$27,$AS$28,$AQ$20,$AU$19),""),"")</f>
        <v/>
      </c>
      <c r="N2710" s="95" t="str">
        <f>IF(A2710&lt;&gt;"",IF(MID(C2710,1,1)="r",SigmaEpsReinf(J2710,$AS$42:$AS$43,$AS$41,$AS$39,$AS$40,$AQ$38),""),"")</f>
        <v/>
      </c>
      <c r="Q2710" s="92" t="str">
        <f t="shared" si="436"/>
        <v/>
      </c>
      <c r="R2710" s="92" t="str">
        <f t="shared" si="437"/>
        <v/>
      </c>
      <c r="U2710" s="5"/>
      <c r="V2710" s="5"/>
      <c r="W2710" s="94" t="str">
        <f t="shared" si="435"/>
        <v/>
      </c>
      <c r="X2710" s="94" t="str">
        <f t="shared" si="438"/>
        <v/>
      </c>
      <c r="Y2710" s="5"/>
      <c r="BK2710" s="8"/>
      <c r="BL2710" s="5"/>
      <c r="BM2710" s="5"/>
      <c r="BN2710" s="5"/>
      <c r="BO2710" s="5"/>
      <c r="BP2710" s="1"/>
      <c r="BQ2710" s="1"/>
      <c r="BR2710" s="1"/>
      <c r="BS2710" s="1"/>
      <c r="BT2710" s="1"/>
      <c r="BU2710" s="4"/>
      <c r="BV2710" s="1"/>
      <c r="BW2710" s="3"/>
      <c r="BX2710" s="4"/>
      <c r="BY2710" s="5"/>
      <c r="BZ2710" s="5"/>
      <c r="CA2710" s="5"/>
      <c r="CB2710" s="5"/>
      <c r="CC2710" s="5"/>
      <c r="CD2710" s="43"/>
    </row>
    <row r="2711" spans="1:82" x14ac:dyDescent="0.25">
      <c r="A2711" s="8"/>
      <c r="B2711" s="5"/>
      <c r="C2711" s="5"/>
      <c r="D2711" s="5"/>
      <c r="E2711" s="5"/>
      <c r="F2711" s="94" t="str">
        <f t="shared" si="429"/>
        <v/>
      </c>
      <c r="G2711" s="94" t="str">
        <f t="shared" si="430"/>
        <v/>
      </c>
      <c r="H2711" s="127" t="str">
        <f>IF(A2711&lt;&gt;"",IF(MID(C2711,1,1)="c",$AS$26,IF(MID(C2711,1,1)="r",$AS$41,IF(MID(C2711,1,1)="p",#REF!,#REF!))),"")</f>
        <v/>
      </c>
      <c r="I2711" s="92" t="str">
        <f t="shared" si="431"/>
        <v/>
      </c>
      <c r="J2711" s="92" t="str">
        <f t="shared" si="432"/>
        <v/>
      </c>
      <c r="K2711" s="92" t="str">
        <f t="shared" si="433"/>
        <v/>
      </c>
      <c r="L2711" s="92" t="str">
        <f t="shared" si="434"/>
        <v/>
      </c>
      <c r="M2711" s="95" t="str">
        <f>IF(A2711&lt;&gt;"",IF(MID(C2711,1,1)="c",SigmaEpsConcrete(I2711,$AN$30:$AN$33,$AR$30:$AR$33,$AS$26,$AS$27,$AS$28,$AQ$20,$AU$19),""),"")</f>
        <v/>
      </c>
      <c r="N2711" s="95" t="str">
        <f>IF(A2711&lt;&gt;"",IF(MID(C2711,1,1)="r",SigmaEpsReinf(J2711,$AS$42:$AS$43,$AS$41,$AS$39,$AS$40,$AQ$38),""),"")</f>
        <v/>
      </c>
      <c r="Q2711" s="92" t="str">
        <f t="shared" si="436"/>
        <v/>
      </c>
      <c r="R2711" s="92" t="str">
        <f t="shared" si="437"/>
        <v/>
      </c>
      <c r="U2711" s="5"/>
      <c r="V2711" s="5"/>
      <c r="W2711" s="94" t="str">
        <f t="shared" si="435"/>
        <v/>
      </c>
      <c r="X2711" s="94" t="str">
        <f t="shared" si="438"/>
        <v/>
      </c>
      <c r="Y2711" s="5"/>
      <c r="BK2711" s="8"/>
      <c r="BL2711" s="5"/>
      <c r="BM2711" s="5"/>
      <c r="BN2711" s="5"/>
      <c r="BO2711" s="5"/>
      <c r="BP2711" s="1"/>
      <c r="BQ2711" s="1"/>
      <c r="BR2711" s="1"/>
      <c r="BS2711" s="1"/>
      <c r="BT2711" s="1"/>
      <c r="BU2711" s="4"/>
      <c r="BV2711" s="1"/>
      <c r="BW2711" s="3"/>
      <c r="BX2711" s="4"/>
      <c r="BY2711" s="5"/>
      <c r="BZ2711" s="5"/>
      <c r="CA2711" s="5"/>
      <c r="CB2711" s="5"/>
      <c r="CC2711" s="5"/>
      <c r="CD2711" s="43"/>
    </row>
    <row r="2712" spans="1:82" x14ac:dyDescent="0.25">
      <c r="A2712" s="8"/>
      <c r="B2712" s="5"/>
      <c r="C2712" s="5"/>
      <c r="D2712" s="5"/>
      <c r="E2712" s="5"/>
      <c r="F2712" s="94" t="str">
        <f t="shared" si="429"/>
        <v/>
      </c>
      <c r="G2712" s="94" t="str">
        <f t="shared" si="430"/>
        <v/>
      </c>
      <c r="H2712" s="127" t="str">
        <f>IF(A2712&lt;&gt;"",IF(MID(C2712,1,1)="c",$AS$26,IF(MID(C2712,1,1)="r",$AS$41,IF(MID(C2712,1,1)="p",#REF!,#REF!))),"")</f>
        <v/>
      </c>
      <c r="I2712" s="92" t="str">
        <f t="shared" si="431"/>
        <v/>
      </c>
      <c r="J2712" s="92" t="str">
        <f t="shared" si="432"/>
        <v/>
      </c>
      <c r="K2712" s="92" t="str">
        <f t="shared" si="433"/>
        <v/>
      </c>
      <c r="L2712" s="92" t="str">
        <f t="shared" si="434"/>
        <v/>
      </c>
      <c r="M2712" s="95" t="str">
        <f>IF(A2712&lt;&gt;"",IF(MID(C2712,1,1)="c",SigmaEpsConcrete(I2712,$AN$30:$AN$33,$AR$30:$AR$33,$AS$26,$AS$27,$AS$28,$AQ$20,$AU$19),""),"")</f>
        <v/>
      </c>
      <c r="N2712" s="95" t="str">
        <f>IF(A2712&lt;&gt;"",IF(MID(C2712,1,1)="r",SigmaEpsReinf(J2712,$AS$42:$AS$43,$AS$41,$AS$39,$AS$40,$AQ$38),""),"")</f>
        <v/>
      </c>
      <c r="Q2712" s="92" t="str">
        <f t="shared" si="436"/>
        <v/>
      </c>
      <c r="R2712" s="92" t="str">
        <f t="shared" si="437"/>
        <v/>
      </c>
      <c r="U2712" s="5"/>
      <c r="V2712" s="5"/>
      <c r="W2712" s="94" t="str">
        <f t="shared" si="435"/>
        <v/>
      </c>
      <c r="X2712" s="94" t="str">
        <f t="shared" si="438"/>
        <v/>
      </c>
      <c r="Y2712" s="5"/>
      <c r="BK2712" s="8"/>
      <c r="BL2712" s="5"/>
      <c r="BM2712" s="5"/>
      <c r="BN2712" s="5"/>
      <c r="BO2712" s="5"/>
      <c r="BP2712" s="1"/>
      <c r="BQ2712" s="1"/>
      <c r="BR2712" s="1"/>
      <c r="BS2712" s="1"/>
      <c r="BT2712" s="1"/>
      <c r="BU2712" s="4"/>
      <c r="BV2712" s="1"/>
      <c r="BW2712" s="3"/>
      <c r="BX2712" s="4"/>
      <c r="BY2712" s="5"/>
      <c r="BZ2712" s="5"/>
      <c r="CA2712" s="5"/>
      <c r="CB2712" s="5"/>
      <c r="CC2712" s="5"/>
      <c r="CD2712" s="43"/>
    </row>
    <row r="2713" spans="1:82" x14ac:dyDescent="0.25">
      <c r="A2713" s="8"/>
      <c r="B2713" s="5"/>
      <c r="C2713" s="5"/>
      <c r="D2713" s="5"/>
      <c r="E2713" s="5"/>
      <c r="F2713" s="94" t="str">
        <f t="shared" si="429"/>
        <v/>
      </c>
      <c r="G2713" s="94" t="str">
        <f t="shared" si="430"/>
        <v/>
      </c>
      <c r="H2713" s="127" t="str">
        <f>IF(A2713&lt;&gt;"",IF(MID(C2713,1,1)="c",$AS$26,IF(MID(C2713,1,1)="r",$AS$41,IF(MID(C2713,1,1)="p",#REF!,#REF!))),"")</f>
        <v/>
      </c>
      <c r="I2713" s="92" t="str">
        <f t="shared" si="431"/>
        <v/>
      </c>
      <c r="J2713" s="92" t="str">
        <f t="shared" si="432"/>
        <v/>
      </c>
      <c r="K2713" s="92" t="str">
        <f t="shared" si="433"/>
        <v/>
      </c>
      <c r="L2713" s="92" t="str">
        <f t="shared" si="434"/>
        <v/>
      </c>
      <c r="M2713" s="95" t="str">
        <f>IF(A2713&lt;&gt;"",IF(MID(C2713,1,1)="c",SigmaEpsConcrete(I2713,$AN$30:$AN$33,$AR$30:$AR$33,$AS$26,$AS$27,$AS$28,$AQ$20,$AU$19),""),"")</f>
        <v/>
      </c>
      <c r="N2713" s="95" t="str">
        <f>IF(A2713&lt;&gt;"",IF(MID(C2713,1,1)="r",SigmaEpsReinf(J2713,$AS$42:$AS$43,$AS$41,$AS$39,$AS$40,$AQ$38),""),"")</f>
        <v/>
      </c>
      <c r="Q2713" s="92" t="str">
        <f t="shared" si="436"/>
        <v/>
      </c>
      <c r="R2713" s="92" t="str">
        <f t="shared" si="437"/>
        <v/>
      </c>
      <c r="U2713" s="5"/>
      <c r="V2713" s="5"/>
      <c r="W2713" s="94" t="str">
        <f t="shared" si="435"/>
        <v/>
      </c>
      <c r="X2713" s="94" t="str">
        <f t="shared" si="438"/>
        <v/>
      </c>
      <c r="Y2713" s="5"/>
      <c r="BK2713" s="8"/>
      <c r="BL2713" s="5"/>
      <c r="BM2713" s="5"/>
      <c r="BN2713" s="5"/>
      <c r="BO2713" s="5"/>
      <c r="BP2713" s="1"/>
      <c r="BQ2713" s="1"/>
      <c r="BR2713" s="1"/>
      <c r="BS2713" s="1"/>
      <c r="BT2713" s="1"/>
      <c r="BU2713" s="4"/>
      <c r="BV2713" s="1"/>
      <c r="BW2713" s="3"/>
      <c r="BX2713" s="4"/>
      <c r="BY2713" s="5"/>
      <c r="BZ2713" s="5"/>
      <c r="CA2713" s="5"/>
      <c r="CB2713" s="5"/>
      <c r="CC2713" s="5"/>
      <c r="CD2713" s="43"/>
    </row>
    <row r="2714" spans="1:82" x14ac:dyDescent="0.25">
      <c r="A2714" s="8"/>
      <c r="B2714" s="5"/>
      <c r="C2714" s="5"/>
      <c r="D2714" s="5"/>
      <c r="E2714" s="5"/>
      <c r="F2714" s="94" t="str">
        <f t="shared" si="429"/>
        <v/>
      </c>
      <c r="G2714" s="94" t="str">
        <f t="shared" si="430"/>
        <v/>
      </c>
      <c r="H2714" s="127" t="str">
        <f>IF(A2714&lt;&gt;"",IF(MID(C2714,1,1)="c",$AS$26,IF(MID(C2714,1,1)="r",$AS$41,IF(MID(C2714,1,1)="p",#REF!,#REF!))),"")</f>
        <v/>
      </c>
      <c r="I2714" s="92" t="str">
        <f t="shared" si="431"/>
        <v/>
      </c>
      <c r="J2714" s="92" t="str">
        <f t="shared" si="432"/>
        <v/>
      </c>
      <c r="K2714" s="92" t="str">
        <f t="shared" si="433"/>
        <v/>
      </c>
      <c r="L2714" s="92" t="str">
        <f t="shared" si="434"/>
        <v/>
      </c>
      <c r="M2714" s="95" t="str">
        <f>IF(A2714&lt;&gt;"",IF(MID(C2714,1,1)="c",SigmaEpsConcrete(I2714,$AN$30:$AN$33,$AR$30:$AR$33,$AS$26,$AS$27,$AS$28,$AQ$20,$AU$19),""),"")</f>
        <v/>
      </c>
      <c r="N2714" s="95" t="str">
        <f>IF(A2714&lt;&gt;"",IF(MID(C2714,1,1)="r",SigmaEpsReinf(J2714,$AS$42:$AS$43,$AS$41,$AS$39,$AS$40,$AQ$38),""),"")</f>
        <v/>
      </c>
      <c r="Q2714" s="92" t="str">
        <f t="shared" si="436"/>
        <v/>
      </c>
      <c r="R2714" s="92" t="str">
        <f t="shared" si="437"/>
        <v/>
      </c>
      <c r="U2714" s="5"/>
      <c r="V2714" s="5"/>
      <c r="W2714" s="94" t="str">
        <f t="shared" si="435"/>
        <v/>
      </c>
      <c r="X2714" s="94" t="str">
        <f t="shared" si="438"/>
        <v/>
      </c>
      <c r="Y2714" s="5"/>
      <c r="BK2714" s="8"/>
      <c r="BL2714" s="5"/>
      <c r="BM2714" s="5"/>
      <c r="BN2714" s="5"/>
      <c r="BO2714" s="5"/>
      <c r="BP2714" s="1"/>
      <c r="BQ2714" s="1"/>
      <c r="BR2714" s="1"/>
      <c r="BS2714" s="1"/>
      <c r="BT2714" s="1"/>
      <c r="BU2714" s="4"/>
      <c r="BV2714" s="1"/>
      <c r="BW2714" s="3"/>
      <c r="BX2714" s="4"/>
      <c r="BY2714" s="5"/>
      <c r="BZ2714" s="5"/>
      <c r="CA2714" s="5"/>
      <c r="CB2714" s="5"/>
      <c r="CC2714" s="5"/>
      <c r="CD2714" s="43"/>
    </row>
    <row r="2715" spans="1:82" x14ac:dyDescent="0.25">
      <c r="A2715" s="8"/>
      <c r="B2715" s="5"/>
      <c r="C2715" s="5"/>
      <c r="D2715" s="5"/>
      <c r="E2715" s="5"/>
      <c r="F2715" s="94" t="str">
        <f t="shared" si="429"/>
        <v/>
      </c>
      <c r="G2715" s="94" t="str">
        <f t="shared" si="430"/>
        <v/>
      </c>
      <c r="H2715" s="127" t="str">
        <f>IF(A2715&lt;&gt;"",IF(MID(C2715,1,1)="c",$AS$26,IF(MID(C2715,1,1)="r",$AS$41,IF(MID(C2715,1,1)="p",#REF!,#REF!))),"")</f>
        <v/>
      </c>
      <c r="I2715" s="92" t="str">
        <f t="shared" si="431"/>
        <v/>
      </c>
      <c r="J2715" s="92" t="str">
        <f t="shared" si="432"/>
        <v/>
      </c>
      <c r="K2715" s="92" t="str">
        <f t="shared" si="433"/>
        <v/>
      </c>
      <c r="L2715" s="92" t="str">
        <f t="shared" si="434"/>
        <v/>
      </c>
      <c r="M2715" s="95" t="str">
        <f>IF(A2715&lt;&gt;"",IF(MID(C2715,1,1)="c",SigmaEpsConcrete(I2715,$AN$30:$AN$33,$AR$30:$AR$33,$AS$26,$AS$27,$AS$28,$AQ$20,$AU$19),""),"")</f>
        <v/>
      </c>
      <c r="N2715" s="95" t="str">
        <f>IF(A2715&lt;&gt;"",IF(MID(C2715,1,1)="r",SigmaEpsReinf(J2715,$AS$42:$AS$43,$AS$41,$AS$39,$AS$40,$AQ$38),""),"")</f>
        <v/>
      </c>
      <c r="Q2715" s="92" t="str">
        <f t="shared" si="436"/>
        <v/>
      </c>
      <c r="R2715" s="92" t="str">
        <f t="shared" si="437"/>
        <v/>
      </c>
      <c r="U2715" s="5"/>
      <c r="V2715" s="5"/>
      <c r="W2715" s="94" t="str">
        <f t="shared" si="435"/>
        <v/>
      </c>
      <c r="X2715" s="94" t="str">
        <f t="shared" si="438"/>
        <v/>
      </c>
      <c r="Y2715" s="5"/>
      <c r="BK2715" s="8"/>
      <c r="BL2715" s="5"/>
      <c r="BM2715" s="5"/>
      <c r="BN2715" s="5"/>
      <c r="BO2715" s="5"/>
      <c r="BP2715" s="1"/>
      <c r="BQ2715" s="1"/>
      <c r="BR2715" s="1"/>
      <c r="BS2715" s="1"/>
      <c r="BT2715" s="1"/>
      <c r="BU2715" s="4"/>
      <c r="BV2715" s="1"/>
      <c r="BW2715" s="3"/>
      <c r="BX2715" s="4"/>
      <c r="BY2715" s="5"/>
      <c r="BZ2715" s="5"/>
      <c r="CA2715" s="5"/>
      <c r="CB2715" s="5"/>
      <c r="CC2715" s="5"/>
      <c r="CD2715" s="43"/>
    </row>
    <row r="2716" spans="1:82" x14ac:dyDescent="0.25">
      <c r="A2716" s="8"/>
      <c r="B2716" s="5"/>
      <c r="C2716" s="5"/>
      <c r="D2716" s="5"/>
      <c r="E2716" s="5"/>
      <c r="F2716" s="94" t="str">
        <f t="shared" si="429"/>
        <v/>
      </c>
      <c r="G2716" s="94" t="str">
        <f t="shared" si="430"/>
        <v/>
      </c>
      <c r="H2716" s="127" t="str">
        <f>IF(A2716&lt;&gt;"",IF(MID(C2716,1,1)="c",$AS$26,IF(MID(C2716,1,1)="r",$AS$41,IF(MID(C2716,1,1)="p",#REF!,#REF!))),"")</f>
        <v/>
      </c>
      <c r="I2716" s="92" t="str">
        <f t="shared" si="431"/>
        <v/>
      </c>
      <c r="J2716" s="92" t="str">
        <f t="shared" si="432"/>
        <v/>
      </c>
      <c r="K2716" s="92" t="str">
        <f t="shared" si="433"/>
        <v/>
      </c>
      <c r="L2716" s="92" t="str">
        <f t="shared" si="434"/>
        <v/>
      </c>
      <c r="M2716" s="95" t="str">
        <f>IF(A2716&lt;&gt;"",IF(MID(C2716,1,1)="c",SigmaEpsConcrete(I2716,$AN$30:$AN$33,$AR$30:$AR$33,$AS$26,$AS$27,$AS$28,$AQ$20,$AU$19),""),"")</f>
        <v/>
      </c>
      <c r="N2716" s="95" t="str">
        <f>IF(A2716&lt;&gt;"",IF(MID(C2716,1,1)="r",SigmaEpsReinf(J2716,$AS$42:$AS$43,$AS$41,$AS$39,$AS$40,$AQ$38),""),"")</f>
        <v/>
      </c>
      <c r="Q2716" s="92" t="str">
        <f t="shared" si="436"/>
        <v/>
      </c>
      <c r="R2716" s="92" t="str">
        <f t="shared" si="437"/>
        <v/>
      </c>
      <c r="U2716" s="5"/>
      <c r="V2716" s="5"/>
      <c r="W2716" s="94" t="str">
        <f t="shared" si="435"/>
        <v/>
      </c>
      <c r="X2716" s="94" t="str">
        <f t="shared" si="438"/>
        <v/>
      </c>
      <c r="Y2716" s="5"/>
      <c r="BK2716" s="8"/>
      <c r="BL2716" s="5"/>
      <c r="BM2716" s="5"/>
      <c r="BN2716" s="5"/>
      <c r="BO2716" s="5"/>
      <c r="BP2716" s="1"/>
      <c r="BQ2716" s="1"/>
      <c r="BR2716" s="1"/>
      <c r="BS2716" s="1"/>
      <c r="BT2716" s="1"/>
      <c r="BU2716" s="4"/>
      <c r="BV2716" s="1"/>
      <c r="BW2716" s="3"/>
      <c r="BX2716" s="4"/>
      <c r="BY2716" s="5"/>
      <c r="BZ2716" s="5"/>
      <c r="CA2716" s="5"/>
      <c r="CB2716" s="5"/>
      <c r="CC2716" s="5"/>
      <c r="CD2716" s="43"/>
    </row>
    <row r="2717" spans="1:82" x14ac:dyDescent="0.25">
      <c r="A2717" s="8"/>
      <c r="B2717" s="5"/>
      <c r="C2717" s="5"/>
      <c r="D2717" s="5"/>
      <c r="E2717" s="5"/>
      <c r="F2717" s="94" t="str">
        <f t="shared" si="429"/>
        <v/>
      </c>
      <c r="G2717" s="94" t="str">
        <f t="shared" si="430"/>
        <v/>
      </c>
      <c r="H2717" s="127" t="str">
        <f>IF(A2717&lt;&gt;"",IF(MID(C2717,1,1)="c",$AS$26,IF(MID(C2717,1,1)="r",$AS$41,IF(MID(C2717,1,1)="p",#REF!,#REF!))),"")</f>
        <v/>
      </c>
      <c r="I2717" s="92" t="str">
        <f t="shared" si="431"/>
        <v/>
      </c>
      <c r="J2717" s="92" t="str">
        <f t="shared" si="432"/>
        <v/>
      </c>
      <c r="K2717" s="92" t="str">
        <f t="shared" si="433"/>
        <v/>
      </c>
      <c r="L2717" s="92" t="str">
        <f t="shared" si="434"/>
        <v/>
      </c>
      <c r="M2717" s="95" t="str">
        <f>IF(A2717&lt;&gt;"",IF(MID(C2717,1,1)="c",SigmaEpsConcrete(I2717,$AN$30:$AN$33,$AR$30:$AR$33,$AS$26,$AS$27,$AS$28,$AQ$20,$AU$19),""),"")</f>
        <v/>
      </c>
      <c r="N2717" s="95" t="str">
        <f>IF(A2717&lt;&gt;"",IF(MID(C2717,1,1)="r",SigmaEpsReinf(J2717,$AS$42:$AS$43,$AS$41,$AS$39,$AS$40,$AQ$38),""),"")</f>
        <v/>
      </c>
      <c r="Q2717" s="92" t="str">
        <f t="shared" si="436"/>
        <v/>
      </c>
      <c r="R2717" s="92" t="str">
        <f t="shared" si="437"/>
        <v/>
      </c>
      <c r="U2717" s="5"/>
      <c r="V2717" s="5"/>
      <c r="W2717" s="94" t="str">
        <f t="shared" si="435"/>
        <v/>
      </c>
      <c r="X2717" s="94" t="str">
        <f t="shared" si="438"/>
        <v/>
      </c>
      <c r="Y2717" s="5"/>
      <c r="BK2717" s="8"/>
      <c r="BL2717" s="5"/>
      <c r="BM2717" s="5"/>
      <c r="BN2717" s="5"/>
      <c r="BO2717" s="5"/>
      <c r="BP2717" s="1"/>
      <c r="BQ2717" s="1"/>
      <c r="BR2717" s="1"/>
      <c r="BS2717" s="1"/>
      <c r="BT2717" s="1"/>
      <c r="BU2717" s="4"/>
      <c r="BV2717" s="1"/>
      <c r="BW2717" s="3"/>
      <c r="BX2717" s="4"/>
      <c r="BY2717" s="5"/>
      <c r="BZ2717" s="5"/>
      <c r="CA2717" s="5"/>
      <c r="CB2717" s="5"/>
      <c r="CC2717" s="5"/>
      <c r="CD2717" s="43"/>
    </row>
    <row r="2718" spans="1:82" x14ac:dyDescent="0.25">
      <c r="A2718" s="8"/>
      <c r="B2718" s="5"/>
      <c r="C2718" s="5"/>
      <c r="D2718" s="5"/>
      <c r="E2718" s="5"/>
      <c r="F2718" s="94" t="str">
        <f t="shared" si="429"/>
        <v/>
      </c>
      <c r="G2718" s="94" t="str">
        <f t="shared" si="430"/>
        <v/>
      </c>
      <c r="H2718" s="127" t="str">
        <f>IF(A2718&lt;&gt;"",IF(MID(C2718,1,1)="c",$AS$26,IF(MID(C2718,1,1)="r",$AS$41,IF(MID(C2718,1,1)="p",#REF!,#REF!))),"")</f>
        <v/>
      </c>
      <c r="I2718" s="92" t="str">
        <f t="shared" si="431"/>
        <v/>
      </c>
      <c r="J2718" s="92" t="str">
        <f t="shared" si="432"/>
        <v/>
      </c>
      <c r="K2718" s="92" t="str">
        <f t="shared" si="433"/>
        <v/>
      </c>
      <c r="L2718" s="92" t="str">
        <f t="shared" si="434"/>
        <v/>
      </c>
      <c r="M2718" s="95" t="str">
        <f>IF(A2718&lt;&gt;"",IF(MID(C2718,1,1)="c",SigmaEpsConcrete(I2718,$AN$30:$AN$33,$AR$30:$AR$33,$AS$26,$AS$27,$AS$28,$AQ$20,$AU$19),""),"")</f>
        <v/>
      </c>
      <c r="N2718" s="95" t="str">
        <f>IF(A2718&lt;&gt;"",IF(MID(C2718,1,1)="r",SigmaEpsReinf(J2718,$AS$42:$AS$43,$AS$41,$AS$39,$AS$40,$AQ$38),""),"")</f>
        <v/>
      </c>
      <c r="Q2718" s="92" t="str">
        <f t="shared" si="436"/>
        <v/>
      </c>
      <c r="R2718" s="92" t="str">
        <f t="shared" si="437"/>
        <v/>
      </c>
      <c r="U2718" s="5"/>
      <c r="V2718" s="5"/>
      <c r="W2718" s="94" t="str">
        <f t="shared" si="435"/>
        <v/>
      </c>
      <c r="X2718" s="94" t="str">
        <f t="shared" si="438"/>
        <v/>
      </c>
      <c r="Y2718" s="5"/>
      <c r="BK2718" s="8"/>
      <c r="BL2718" s="5"/>
      <c r="BM2718" s="5"/>
      <c r="BN2718" s="5"/>
      <c r="BO2718" s="5"/>
      <c r="BP2718" s="1"/>
      <c r="BQ2718" s="1"/>
      <c r="BR2718" s="1"/>
      <c r="BS2718" s="1"/>
      <c r="BT2718" s="1"/>
      <c r="BU2718" s="4"/>
      <c r="BV2718" s="1"/>
      <c r="BW2718" s="3"/>
      <c r="BX2718" s="4"/>
      <c r="BY2718" s="5"/>
      <c r="BZ2718" s="5"/>
      <c r="CA2718" s="5"/>
      <c r="CB2718" s="5"/>
      <c r="CC2718" s="5"/>
      <c r="CD2718" s="43"/>
    </row>
    <row r="2719" spans="1:82" x14ac:dyDescent="0.25">
      <c r="A2719" s="8"/>
      <c r="B2719" s="5"/>
      <c r="C2719" s="5"/>
      <c r="D2719" s="5"/>
      <c r="E2719" s="5"/>
      <c r="F2719" s="94" t="str">
        <f t="shared" si="429"/>
        <v/>
      </c>
      <c r="G2719" s="94" t="str">
        <f t="shared" si="430"/>
        <v/>
      </c>
      <c r="H2719" s="127" t="str">
        <f>IF(A2719&lt;&gt;"",IF(MID(C2719,1,1)="c",$AS$26,IF(MID(C2719,1,1)="r",$AS$41,IF(MID(C2719,1,1)="p",#REF!,#REF!))),"")</f>
        <v/>
      </c>
      <c r="I2719" s="92" t="str">
        <f t="shared" si="431"/>
        <v/>
      </c>
      <c r="J2719" s="92" t="str">
        <f t="shared" si="432"/>
        <v/>
      </c>
      <c r="K2719" s="92" t="str">
        <f t="shared" si="433"/>
        <v/>
      </c>
      <c r="L2719" s="92" t="str">
        <f t="shared" si="434"/>
        <v/>
      </c>
      <c r="M2719" s="95" t="str">
        <f>IF(A2719&lt;&gt;"",IF(MID(C2719,1,1)="c",SigmaEpsConcrete(I2719,$AN$30:$AN$33,$AR$30:$AR$33,$AS$26,$AS$27,$AS$28,$AQ$20,$AU$19),""),"")</f>
        <v/>
      </c>
      <c r="N2719" s="95" t="str">
        <f>IF(A2719&lt;&gt;"",IF(MID(C2719,1,1)="r",SigmaEpsReinf(J2719,$AS$42:$AS$43,$AS$41,$AS$39,$AS$40,$AQ$38),""),"")</f>
        <v/>
      </c>
      <c r="Q2719" s="92" t="str">
        <f t="shared" si="436"/>
        <v/>
      </c>
      <c r="R2719" s="92" t="str">
        <f t="shared" si="437"/>
        <v/>
      </c>
      <c r="U2719" s="5"/>
      <c r="V2719" s="5"/>
      <c r="W2719" s="94" t="str">
        <f t="shared" si="435"/>
        <v/>
      </c>
      <c r="X2719" s="94" t="str">
        <f t="shared" si="438"/>
        <v/>
      </c>
      <c r="Y2719" s="5"/>
      <c r="BK2719" s="8"/>
      <c r="BL2719" s="5"/>
      <c r="BM2719" s="5"/>
      <c r="BN2719" s="5"/>
      <c r="BO2719" s="5"/>
      <c r="BP2719" s="1"/>
      <c r="BQ2719" s="1"/>
      <c r="BR2719" s="1"/>
      <c r="BS2719" s="1"/>
      <c r="BT2719" s="1"/>
      <c r="BU2719" s="4"/>
      <c r="BV2719" s="1"/>
      <c r="BW2719" s="3"/>
      <c r="BX2719" s="4"/>
      <c r="BY2719" s="5"/>
      <c r="BZ2719" s="5"/>
      <c r="CA2719" s="5"/>
      <c r="CB2719" s="5"/>
      <c r="CC2719" s="5"/>
      <c r="CD2719" s="43"/>
    </row>
    <row r="2720" spans="1:82" x14ac:dyDescent="0.25">
      <c r="A2720" s="8"/>
      <c r="B2720" s="5"/>
      <c r="C2720" s="5"/>
      <c r="D2720" s="5"/>
      <c r="E2720" s="5"/>
      <c r="F2720" s="94" t="str">
        <f t="shared" si="429"/>
        <v/>
      </c>
      <c r="G2720" s="94" t="str">
        <f t="shared" si="430"/>
        <v/>
      </c>
      <c r="H2720" s="127" t="str">
        <f>IF(A2720&lt;&gt;"",IF(MID(C2720,1,1)="c",$AS$26,IF(MID(C2720,1,1)="r",$AS$41,IF(MID(C2720,1,1)="p",#REF!,#REF!))),"")</f>
        <v/>
      </c>
      <c r="I2720" s="92" t="str">
        <f t="shared" si="431"/>
        <v/>
      </c>
      <c r="J2720" s="92" t="str">
        <f t="shared" si="432"/>
        <v/>
      </c>
      <c r="K2720" s="92" t="str">
        <f t="shared" si="433"/>
        <v/>
      </c>
      <c r="L2720" s="92" t="str">
        <f t="shared" si="434"/>
        <v/>
      </c>
      <c r="M2720" s="95" t="str">
        <f>IF(A2720&lt;&gt;"",IF(MID(C2720,1,1)="c",SigmaEpsConcrete(I2720,$AN$30:$AN$33,$AR$30:$AR$33,$AS$26,$AS$27,$AS$28,$AQ$20,$AU$19),""),"")</f>
        <v/>
      </c>
      <c r="N2720" s="95" t="str">
        <f>IF(A2720&lt;&gt;"",IF(MID(C2720,1,1)="r",SigmaEpsReinf(J2720,$AS$42:$AS$43,$AS$41,$AS$39,$AS$40,$AQ$38),""),"")</f>
        <v/>
      </c>
      <c r="Q2720" s="92" t="str">
        <f t="shared" si="436"/>
        <v/>
      </c>
      <c r="R2720" s="92" t="str">
        <f t="shared" si="437"/>
        <v/>
      </c>
      <c r="U2720" s="5"/>
      <c r="V2720" s="5"/>
      <c r="W2720" s="94" t="str">
        <f t="shared" si="435"/>
        <v/>
      </c>
      <c r="X2720" s="94" t="str">
        <f t="shared" si="438"/>
        <v/>
      </c>
      <c r="Y2720" s="5"/>
      <c r="BK2720" s="8"/>
      <c r="BL2720" s="5"/>
      <c r="BM2720" s="5"/>
      <c r="BN2720" s="5"/>
      <c r="BO2720" s="5"/>
      <c r="BP2720" s="1"/>
      <c r="BQ2720" s="1"/>
      <c r="BR2720" s="1"/>
      <c r="BS2720" s="1"/>
      <c r="BT2720" s="1"/>
      <c r="BU2720" s="4"/>
      <c r="BV2720" s="1"/>
      <c r="BW2720" s="3"/>
      <c r="BX2720" s="4"/>
      <c r="BY2720" s="5"/>
      <c r="BZ2720" s="5"/>
      <c r="CA2720" s="5"/>
      <c r="CB2720" s="5"/>
      <c r="CC2720" s="5"/>
      <c r="CD2720" s="43"/>
    </row>
    <row r="2721" spans="1:82" x14ac:dyDescent="0.25">
      <c r="A2721" s="8"/>
      <c r="B2721" s="5"/>
      <c r="C2721" s="5"/>
      <c r="D2721" s="5"/>
      <c r="E2721" s="5"/>
      <c r="F2721" s="94" t="str">
        <f t="shared" si="429"/>
        <v/>
      </c>
      <c r="G2721" s="94" t="str">
        <f t="shared" si="430"/>
        <v/>
      </c>
      <c r="H2721" s="127" t="str">
        <f>IF(A2721&lt;&gt;"",IF(MID(C2721,1,1)="c",$AS$26,IF(MID(C2721,1,1)="r",$AS$41,IF(MID(C2721,1,1)="p",#REF!,#REF!))),"")</f>
        <v/>
      </c>
      <c r="I2721" s="92" t="str">
        <f t="shared" si="431"/>
        <v/>
      </c>
      <c r="J2721" s="92" t="str">
        <f t="shared" si="432"/>
        <v/>
      </c>
      <c r="K2721" s="92" t="str">
        <f t="shared" si="433"/>
        <v/>
      </c>
      <c r="L2721" s="92" t="str">
        <f t="shared" si="434"/>
        <v/>
      </c>
      <c r="M2721" s="95" t="str">
        <f>IF(A2721&lt;&gt;"",IF(MID(C2721,1,1)="c",SigmaEpsConcrete(I2721,$AN$30:$AN$33,$AR$30:$AR$33,$AS$26,$AS$27,$AS$28,$AQ$20,$AU$19),""),"")</f>
        <v/>
      </c>
      <c r="N2721" s="95" t="str">
        <f>IF(A2721&lt;&gt;"",IF(MID(C2721,1,1)="r",SigmaEpsReinf(J2721,$AS$42:$AS$43,$AS$41,$AS$39,$AS$40,$AQ$38),""),"")</f>
        <v/>
      </c>
      <c r="Q2721" s="92" t="str">
        <f t="shared" si="436"/>
        <v/>
      </c>
      <c r="R2721" s="92" t="str">
        <f t="shared" si="437"/>
        <v/>
      </c>
      <c r="U2721" s="5"/>
      <c r="V2721" s="5"/>
      <c r="W2721" s="94" t="str">
        <f t="shared" si="435"/>
        <v/>
      </c>
      <c r="X2721" s="94" t="str">
        <f t="shared" si="438"/>
        <v/>
      </c>
      <c r="Y2721" s="5"/>
      <c r="BK2721" s="8"/>
      <c r="BL2721" s="5"/>
      <c r="BM2721" s="5"/>
      <c r="BN2721" s="5"/>
      <c r="BO2721" s="5"/>
      <c r="BP2721" s="1"/>
      <c r="BQ2721" s="1"/>
      <c r="BR2721" s="1"/>
      <c r="BS2721" s="1"/>
      <c r="BT2721" s="1"/>
      <c r="BU2721" s="4"/>
      <c r="BV2721" s="1"/>
      <c r="BW2721" s="3"/>
      <c r="BX2721" s="4"/>
      <c r="BY2721" s="5"/>
      <c r="BZ2721" s="5"/>
      <c r="CA2721" s="5"/>
      <c r="CB2721" s="5"/>
      <c r="CC2721" s="5"/>
      <c r="CD2721" s="43"/>
    </row>
    <row r="2722" spans="1:82" x14ac:dyDescent="0.25">
      <c r="A2722" s="8"/>
      <c r="B2722" s="5"/>
      <c r="C2722" s="5"/>
      <c r="D2722" s="5"/>
      <c r="E2722" s="5"/>
      <c r="F2722" s="94" t="str">
        <f t="shared" si="429"/>
        <v/>
      </c>
      <c r="G2722" s="94" t="str">
        <f t="shared" si="430"/>
        <v/>
      </c>
      <c r="H2722" s="127" t="str">
        <f>IF(A2722&lt;&gt;"",IF(MID(C2722,1,1)="c",$AS$26,IF(MID(C2722,1,1)="r",$AS$41,IF(MID(C2722,1,1)="p",#REF!,#REF!))),"")</f>
        <v/>
      </c>
      <c r="I2722" s="92" t="str">
        <f t="shared" si="431"/>
        <v/>
      </c>
      <c r="J2722" s="92" t="str">
        <f t="shared" si="432"/>
        <v/>
      </c>
      <c r="K2722" s="92" t="str">
        <f t="shared" si="433"/>
        <v/>
      </c>
      <c r="L2722" s="92" t="str">
        <f t="shared" si="434"/>
        <v/>
      </c>
      <c r="M2722" s="95" t="str">
        <f>IF(A2722&lt;&gt;"",IF(MID(C2722,1,1)="c",SigmaEpsConcrete(I2722,$AN$30:$AN$33,$AR$30:$AR$33,$AS$26,$AS$27,$AS$28,$AQ$20,$AU$19),""),"")</f>
        <v/>
      </c>
      <c r="N2722" s="95" t="str">
        <f>IF(A2722&lt;&gt;"",IF(MID(C2722,1,1)="r",SigmaEpsReinf(J2722,$AS$42:$AS$43,$AS$41,$AS$39,$AS$40,$AQ$38),""),"")</f>
        <v/>
      </c>
      <c r="Q2722" s="92" t="str">
        <f t="shared" si="436"/>
        <v/>
      </c>
      <c r="R2722" s="92" t="str">
        <f t="shared" si="437"/>
        <v/>
      </c>
      <c r="U2722" s="5"/>
      <c r="V2722" s="5"/>
      <c r="W2722" s="94" t="str">
        <f t="shared" si="435"/>
        <v/>
      </c>
      <c r="X2722" s="94" t="str">
        <f t="shared" si="438"/>
        <v/>
      </c>
      <c r="Y2722" s="5"/>
      <c r="BK2722" s="8"/>
      <c r="BL2722" s="5"/>
      <c r="BM2722" s="5"/>
      <c r="BN2722" s="5"/>
      <c r="BO2722" s="5"/>
      <c r="BP2722" s="1"/>
      <c r="BQ2722" s="1"/>
      <c r="BR2722" s="1"/>
      <c r="BS2722" s="1"/>
      <c r="BT2722" s="1"/>
      <c r="BU2722" s="4"/>
      <c r="BV2722" s="1"/>
      <c r="BW2722" s="3"/>
      <c r="BX2722" s="4"/>
      <c r="BY2722" s="5"/>
      <c r="BZ2722" s="5"/>
      <c r="CA2722" s="5"/>
      <c r="CB2722" s="5"/>
      <c r="CC2722" s="5"/>
      <c r="CD2722" s="43"/>
    </row>
    <row r="2723" spans="1:82" x14ac:dyDescent="0.25">
      <c r="A2723" s="8"/>
      <c r="B2723" s="5"/>
      <c r="C2723" s="5"/>
      <c r="D2723" s="5"/>
      <c r="E2723" s="5"/>
      <c r="F2723" s="94" t="str">
        <f t="shared" si="429"/>
        <v/>
      </c>
      <c r="G2723" s="94" t="str">
        <f t="shared" si="430"/>
        <v/>
      </c>
      <c r="H2723" s="127" t="str">
        <f>IF(A2723&lt;&gt;"",IF(MID(C2723,1,1)="c",$AS$26,IF(MID(C2723,1,1)="r",$AS$41,IF(MID(C2723,1,1)="p",#REF!,#REF!))),"")</f>
        <v/>
      </c>
      <c r="I2723" s="92" t="str">
        <f t="shared" si="431"/>
        <v/>
      </c>
      <c r="J2723" s="92" t="str">
        <f t="shared" si="432"/>
        <v/>
      </c>
      <c r="K2723" s="92" t="str">
        <f t="shared" si="433"/>
        <v/>
      </c>
      <c r="L2723" s="92" t="str">
        <f t="shared" si="434"/>
        <v/>
      </c>
      <c r="M2723" s="95" t="str">
        <f>IF(A2723&lt;&gt;"",IF(MID(C2723,1,1)="c",SigmaEpsConcrete(I2723,$AN$30:$AN$33,$AR$30:$AR$33,$AS$26,$AS$27,$AS$28,$AQ$20,$AU$19),""),"")</f>
        <v/>
      </c>
      <c r="N2723" s="95" t="str">
        <f>IF(A2723&lt;&gt;"",IF(MID(C2723,1,1)="r",SigmaEpsReinf(J2723,$AS$42:$AS$43,$AS$41,$AS$39,$AS$40,$AQ$38),""),"")</f>
        <v/>
      </c>
      <c r="Q2723" s="92" t="str">
        <f t="shared" si="436"/>
        <v/>
      </c>
      <c r="R2723" s="92" t="str">
        <f t="shared" si="437"/>
        <v/>
      </c>
      <c r="U2723" s="5"/>
      <c r="V2723" s="5"/>
      <c r="W2723" s="94" t="str">
        <f t="shared" si="435"/>
        <v/>
      </c>
      <c r="X2723" s="94" t="str">
        <f t="shared" si="438"/>
        <v/>
      </c>
      <c r="Y2723" s="5"/>
      <c r="BK2723" s="8"/>
      <c r="BL2723" s="5"/>
      <c r="BM2723" s="5"/>
      <c r="BN2723" s="5"/>
      <c r="BO2723" s="5"/>
      <c r="BP2723" s="1"/>
      <c r="BQ2723" s="1"/>
      <c r="BR2723" s="1"/>
      <c r="BS2723" s="1"/>
      <c r="BT2723" s="1"/>
      <c r="BU2723" s="4"/>
      <c r="BV2723" s="1"/>
      <c r="BW2723" s="3"/>
      <c r="BX2723" s="4"/>
      <c r="BY2723" s="5"/>
      <c r="BZ2723" s="5"/>
      <c r="CA2723" s="5"/>
      <c r="CB2723" s="5"/>
      <c r="CC2723" s="5"/>
      <c r="CD2723" s="43"/>
    </row>
    <row r="2724" spans="1:82" x14ac:dyDescent="0.25">
      <c r="A2724" s="8"/>
      <c r="B2724" s="5"/>
      <c r="C2724" s="5"/>
      <c r="D2724" s="5"/>
      <c r="E2724" s="5"/>
      <c r="F2724" s="94" t="str">
        <f t="shared" si="429"/>
        <v/>
      </c>
      <c r="G2724" s="94" t="str">
        <f t="shared" si="430"/>
        <v/>
      </c>
      <c r="H2724" s="127" t="str">
        <f>IF(A2724&lt;&gt;"",IF(MID(C2724,1,1)="c",$AS$26,IF(MID(C2724,1,1)="r",$AS$41,IF(MID(C2724,1,1)="p",#REF!,#REF!))),"")</f>
        <v/>
      </c>
      <c r="I2724" s="92" t="str">
        <f t="shared" si="431"/>
        <v/>
      </c>
      <c r="J2724" s="92" t="str">
        <f t="shared" si="432"/>
        <v/>
      </c>
      <c r="K2724" s="92" t="str">
        <f t="shared" si="433"/>
        <v/>
      </c>
      <c r="L2724" s="92" t="str">
        <f t="shared" si="434"/>
        <v/>
      </c>
      <c r="M2724" s="95" t="str">
        <f>IF(A2724&lt;&gt;"",IF(MID(C2724,1,1)="c",SigmaEpsConcrete(I2724,$AN$30:$AN$33,$AR$30:$AR$33,$AS$26,$AS$27,$AS$28,$AQ$20,$AU$19),""),"")</f>
        <v/>
      </c>
      <c r="N2724" s="95" t="str">
        <f>IF(A2724&lt;&gt;"",IF(MID(C2724,1,1)="r",SigmaEpsReinf(J2724,$AS$42:$AS$43,$AS$41,$AS$39,$AS$40,$AQ$38),""),"")</f>
        <v/>
      </c>
      <c r="Q2724" s="92" t="str">
        <f t="shared" si="436"/>
        <v/>
      </c>
      <c r="R2724" s="92" t="str">
        <f t="shared" si="437"/>
        <v/>
      </c>
      <c r="U2724" s="5"/>
      <c r="V2724" s="5"/>
      <c r="W2724" s="94" t="str">
        <f t="shared" si="435"/>
        <v/>
      </c>
      <c r="X2724" s="94" t="str">
        <f t="shared" si="438"/>
        <v/>
      </c>
      <c r="Y2724" s="5"/>
      <c r="BK2724" s="8"/>
      <c r="BL2724" s="5"/>
      <c r="BM2724" s="5"/>
      <c r="BN2724" s="5"/>
      <c r="BO2724" s="5"/>
      <c r="BP2724" s="1"/>
      <c r="BQ2724" s="1"/>
      <c r="BR2724" s="1"/>
      <c r="BS2724" s="1"/>
      <c r="BT2724" s="1"/>
      <c r="BU2724" s="4"/>
      <c r="BV2724" s="1"/>
      <c r="BW2724" s="3"/>
      <c r="BX2724" s="4"/>
      <c r="BY2724" s="5"/>
      <c r="BZ2724" s="5"/>
      <c r="CA2724" s="5"/>
      <c r="CB2724" s="5"/>
      <c r="CC2724" s="5"/>
      <c r="CD2724" s="43"/>
    </row>
    <row r="2725" spans="1:82" x14ac:dyDescent="0.25">
      <c r="A2725" s="8"/>
      <c r="B2725" s="5"/>
      <c r="C2725" s="5"/>
      <c r="D2725" s="5"/>
      <c r="E2725" s="5"/>
      <c r="F2725" s="94" t="str">
        <f t="shared" si="429"/>
        <v/>
      </c>
      <c r="G2725" s="94" t="str">
        <f t="shared" si="430"/>
        <v/>
      </c>
      <c r="H2725" s="127" t="str">
        <f>IF(A2725&lt;&gt;"",IF(MID(C2725,1,1)="c",$AS$26,IF(MID(C2725,1,1)="r",$AS$41,IF(MID(C2725,1,1)="p",#REF!,#REF!))),"")</f>
        <v/>
      </c>
      <c r="I2725" s="92" t="str">
        <f t="shared" si="431"/>
        <v/>
      </c>
      <c r="J2725" s="92" t="str">
        <f t="shared" si="432"/>
        <v/>
      </c>
      <c r="K2725" s="92" t="str">
        <f t="shared" si="433"/>
        <v/>
      </c>
      <c r="L2725" s="92" t="str">
        <f t="shared" si="434"/>
        <v/>
      </c>
      <c r="M2725" s="95" t="str">
        <f>IF(A2725&lt;&gt;"",IF(MID(C2725,1,1)="c",SigmaEpsConcrete(I2725,$AN$30:$AN$33,$AR$30:$AR$33,$AS$26,$AS$27,$AS$28,$AQ$20,$AU$19),""),"")</f>
        <v/>
      </c>
      <c r="N2725" s="95" t="str">
        <f>IF(A2725&lt;&gt;"",IF(MID(C2725,1,1)="r",SigmaEpsReinf(J2725,$AS$42:$AS$43,$AS$41,$AS$39,$AS$40,$AQ$38),""),"")</f>
        <v/>
      </c>
      <c r="Q2725" s="92" t="str">
        <f t="shared" si="436"/>
        <v/>
      </c>
      <c r="R2725" s="92" t="str">
        <f t="shared" si="437"/>
        <v/>
      </c>
      <c r="U2725" s="5"/>
      <c r="V2725" s="5"/>
      <c r="W2725" s="94" t="str">
        <f t="shared" si="435"/>
        <v/>
      </c>
      <c r="X2725" s="94" t="str">
        <f t="shared" si="438"/>
        <v/>
      </c>
      <c r="Y2725" s="5"/>
      <c r="BK2725" s="8"/>
      <c r="BL2725" s="5"/>
      <c r="BM2725" s="5"/>
      <c r="BN2725" s="5"/>
      <c r="BO2725" s="5"/>
      <c r="BP2725" s="1"/>
      <c r="BQ2725" s="1"/>
      <c r="BR2725" s="1"/>
      <c r="BS2725" s="1"/>
      <c r="BT2725" s="1"/>
      <c r="BU2725" s="4"/>
      <c r="BV2725" s="1"/>
      <c r="BW2725" s="3"/>
      <c r="BX2725" s="4"/>
      <c r="BY2725" s="5"/>
      <c r="BZ2725" s="5"/>
      <c r="CA2725" s="5"/>
      <c r="CB2725" s="5"/>
      <c r="CC2725" s="5"/>
      <c r="CD2725" s="43"/>
    </row>
    <row r="2726" spans="1:82" x14ac:dyDescent="0.25">
      <c r="A2726" s="8"/>
      <c r="B2726" s="5"/>
      <c r="C2726" s="5"/>
      <c r="D2726" s="5"/>
      <c r="E2726" s="5"/>
      <c r="F2726" s="94" t="str">
        <f t="shared" si="429"/>
        <v/>
      </c>
      <c r="G2726" s="94" t="str">
        <f t="shared" si="430"/>
        <v/>
      </c>
      <c r="H2726" s="127" t="str">
        <f>IF(A2726&lt;&gt;"",IF(MID(C2726,1,1)="c",$AS$26,IF(MID(C2726,1,1)="r",$AS$41,IF(MID(C2726,1,1)="p",#REF!,#REF!))),"")</f>
        <v/>
      </c>
      <c r="I2726" s="92" t="str">
        <f t="shared" si="431"/>
        <v/>
      </c>
      <c r="J2726" s="92" t="str">
        <f t="shared" si="432"/>
        <v/>
      </c>
      <c r="K2726" s="92" t="str">
        <f t="shared" si="433"/>
        <v/>
      </c>
      <c r="L2726" s="92" t="str">
        <f t="shared" si="434"/>
        <v/>
      </c>
      <c r="M2726" s="95" t="str">
        <f>IF(A2726&lt;&gt;"",IF(MID(C2726,1,1)="c",SigmaEpsConcrete(I2726,$AN$30:$AN$33,$AR$30:$AR$33,$AS$26,$AS$27,$AS$28,$AQ$20,$AU$19),""),"")</f>
        <v/>
      </c>
      <c r="N2726" s="95" t="str">
        <f>IF(A2726&lt;&gt;"",IF(MID(C2726,1,1)="r",SigmaEpsReinf(J2726,$AS$42:$AS$43,$AS$41,$AS$39,$AS$40,$AQ$38),""),"")</f>
        <v/>
      </c>
      <c r="Q2726" s="92" t="str">
        <f t="shared" si="436"/>
        <v/>
      </c>
      <c r="R2726" s="92" t="str">
        <f t="shared" si="437"/>
        <v/>
      </c>
      <c r="U2726" s="5"/>
      <c r="V2726" s="5"/>
      <c r="W2726" s="94" t="str">
        <f t="shared" si="435"/>
        <v/>
      </c>
      <c r="X2726" s="94" t="str">
        <f t="shared" si="438"/>
        <v/>
      </c>
      <c r="Y2726" s="5"/>
      <c r="BK2726" s="8"/>
      <c r="BL2726" s="5"/>
      <c r="BM2726" s="5"/>
      <c r="BN2726" s="5"/>
      <c r="BO2726" s="5"/>
      <c r="BP2726" s="1"/>
      <c r="BQ2726" s="1"/>
      <c r="BR2726" s="1"/>
      <c r="BS2726" s="1"/>
      <c r="BT2726" s="1"/>
      <c r="BU2726" s="4"/>
      <c r="BV2726" s="1"/>
      <c r="BW2726" s="3"/>
      <c r="BX2726" s="4"/>
      <c r="BY2726" s="5"/>
      <c r="BZ2726" s="5"/>
      <c r="CA2726" s="5"/>
      <c r="CB2726" s="5"/>
      <c r="CC2726" s="5"/>
      <c r="CD2726" s="43"/>
    </row>
    <row r="2727" spans="1:82" x14ac:dyDescent="0.25">
      <c r="A2727" s="8"/>
      <c r="B2727" s="5"/>
      <c r="C2727" s="5"/>
      <c r="D2727" s="5"/>
      <c r="E2727" s="5"/>
      <c r="F2727" s="94" t="str">
        <f t="shared" si="429"/>
        <v/>
      </c>
      <c r="G2727" s="94" t="str">
        <f t="shared" si="430"/>
        <v/>
      </c>
      <c r="H2727" s="127" t="str">
        <f>IF(A2727&lt;&gt;"",IF(MID(C2727,1,1)="c",$AS$26,IF(MID(C2727,1,1)="r",$AS$41,IF(MID(C2727,1,1)="p",#REF!,#REF!))),"")</f>
        <v/>
      </c>
      <c r="I2727" s="92" t="str">
        <f t="shared" si="431"/>
        <v/>
      </c>
      <c r="J2727" s="92" t="str">
        <f t="shared" si="432"/>
        <v/>
      </c>
      <c r="K2727" s="92" t="str">
        <f t="shared" si="433"/>
        <v/>
      </c>
      <c r="L2727" s="92" t="str">
        <f t="shared" si="434"/>
        <v/>
      </c>
      <c r="M2727" s="95" t="str">
        <f>IF(A2727&lt;&gt;"",IF(MID(C2727,1,1)="c",SigmaEpsConcrete(I2727,$AN$30:$AN$33,$AR$30:$AR$33,$AS$26,$AS$27,$AS$28,$AQ$20,$AU$19),""),"")</f>
        <v/>
      </c>
      <c r="N2727" s="95" t="str">
        <f>IF(A2727&lt;&gt;"",IF(MID(C2727,1,1)="r",SigmaEpsReinf(J2727,$AS$42:$AS$43,$AS$41,$AS$39,$AS$40,$AQ$38),""),"")</f>
        <v/>
      </c>
      <c r="Q2727" s="92" t="str">
        <f t="shared" si="436"/>
        <v/>
      </c>
      <c r="R2727" s="92" t="str">
        <f t="shared" si="437"/>
        <v/>
      </c>
      <c r="U2727" s="5"/>
      <c r="V2727" s="5"/>
      <c r="W2727" s="94" t="str">
        <f t="shared" si="435"/>
        <v/>
      </c>
      <c r="X2727" s="94" t="str">
        <f t="shared" si="438"/>
        <v/>
      </c>
      <c r="Y2727" s="5"/>
      <c r="BK2727" s="8"/>
      <c r="BL2727" s="5"/>
      <c r="BM2727" s="5"/>
      <c r="BN2727" s="5"/>
      <c r="BO2727" s="5"/>
      <c r="BP2727" s="1"/>
      <c r="BQ2727" s="1"/>
      <c r="BR2727" s="1"/>
      <c r="BS2727" s="1"/>
      <c r="BT2727" s="1"/>
      <c r="BU2727" s="4"/>
      <c r="BV2727" s="1"/>
      <c r="BW2727" s="3"/>
      <c r="BX2727" s="4"/>
      <c r="BY2727" s="5"/>
      <c r="BZ2727" s="5"/>
      <c r="CA2727" s="5"/>
      <c r="CB2727" s="5"/>
      <c r="CC2727" s="5"/>
      <c r="CD2727" s="43"/>
    </row>
    <row r="2728" spans="1:82" x14ac:dyDescent="0.25">
      <c r="A2728" s="8"/>
      <c r="B2728" s="5"/>
      <c r="C2728" s="5"/>
      <c r="D2728" s="5"/>
      <c r="E2728" s="5"/>
      <c r="F2728" s="94" t="str">
        <f t="shared" si="429"/>
        <v/>
      </c>
      <c r="G2728" s="94" t="str">
        <f t="shared" si="430"/>
        <v/>
      </c>
      <c r="H2728" s="127" t="str">
        <f>IF(A2728&lt;&gt;"",IF(MID(C2728,1,1)="c",$AS$26,IF(MID(C2728,1,1)="r",$AS$41,IF(MID(C2728,1,1)="p",#REF!,#REF!))),"")</f>
        <v/>
      </c>
      <c r="I2728" s="92" t="str">
        <f t="shared" si="431"/>
        <v/>
      </c>
      <c r="J2728" s="92" t="str">
        <f t="shared" si="432"/>
        <v/>
      </c>
      <c r="K2728" s="92" t="str">
        <f t="shared" si="433"/>
        <v/>
      </c>
      <c r="L2728" s="92" t="str">
        <f t="shared" si="434"/>
        <v/>
      </c>
      <c r="M2728" s="95" t="str">
        <f>IF(A2728&lt;&gt;"",IF(MID(C2728,1,1)="c",SigmaEpsConcrete(I2728,$AN$30:$AN$33,$AR$30:$AR$33,$AS$26,$AS$27,$AS$28,$AQ$20,$AU$19),""),"")</f>
        <v/>
      </c>
      <c r="N2728" s="95" t="str">
        <f>IF(A2728&lt;&gt;"",IF(MID(C2728,1,1)="r",SigmaEpsReinf(J2728,$AS$42:$AS$43,$AS$41,$AS$39,$AS$40,$AQ$38),""),"")</f>
        <v/>
      </c>
      <c r="Q2728" s="92" t="str">
        <f t="shared" si="436"/>
        <v/>
      </c>
      <c r="R2728" s="92" t="str">
        <f t="shared" si="437"/>
        <v/>
      </c>
      <c r="U2728" s="5"/>
      <c r="V2728" s="5"/>
      <c r="W2728" s="94" t="str">
        <f t="shared" si="435"/>
        <v/>
      </c>
      <c r="X2728" s="94" t="str">
        <f t="shared" si="438"/>
        <v/>
      </c>
      <c r="Y2728" s="5"/>
      <c r="BK2728" s="8"/>
      <c r="BL2728" s="5"/>
      <c r="BM2728" s="5"/>
      <c r="BN2728" s="5"/>
      <c r="BO2728" s="5"/>
      <c r="BP2728" s="1"/>
      <c r="BQ2728" s="1"/>
      <c r="BR2728" s="1"/>
      <c r="BS2728" s="1"/>
      <c r="BT2728" s="1"/>
      <c r="BU2728" s="4"/>
      <c r="BV2728" s="1"/>
      <c r="BW2728" s="3"/>
      <c r="BX2728" s="4"/>
      <c r="BY2728" s="5"/>
      <c r="BZ2728" s="5"/>
      <c r="CA2728" s="5"/>
      <c r="CB2728" s="5"/>
      <c r="CC2728" s="5"/>
      <c r="CD2728" s="43"/>
    </row>
    <row r="2729" spans="1:82" x14ac:dyDescent="0.25">
      <c r="A2729" s="8"/>
      <c r="B2729" s="5"/>
      <c r="C2729" s="5"/>
      <c r="D2729" s="5"/>
      <c r="E2729" s="5"/>
      <c r="F2729" s="94" t="str">
        <f t="shared" si="429"/>
        <v/>
      </c>
      <c r="G2729" s="94" t="str">
        <f t="shared" si="430"/>
        <v/>
      </c>
      <c r="H2729" s="127" t="str">
        <f>IF(A2729&lt;&gt;"",IF(MID(C2729,1,1)="c",$AS$26,IF(MID(C2729,1,1)="r",$AS$41,IF(MID(C2729,1,1)="p",#REF!,#REF!))),"")</f>
        <v/>
      </c>
      <c r="I2729" s="92" t="str">
        <f t="shared" si="431"/>
        <v/>
      </c>
      <c r="J2729" s="92" t="str">
        <f t="shared" si="432"/>
        <v/>
      </c>
      <c r="K2729" s="92" t="str">
        <f t="shared" si="433"/>
        <v/>
      </c>
      <c r="L2729" s="92" t="str">
        <f t="shared" si="434"/>
        <v/>
      </c>
      <c r="M2729" s="95" t="str">
        <f>IF(A2729&lt;&gt;"",IF(MID(C2729,1,1)="c",SigmaEpsConcrete(I2729,$AN$30:$AN$33,$AR$30:$AR$33,$AS$26,$AS$27,$AS$28,$AQ$20,$AU$19),""),"")</f>
        <v/>
      </c>
      <c r="N2729" s="95" t="str">
        <f>IF(A2729&lt;&gt;"",IF(MID(C2729,1,1)="r",SigmaEpsReinf(J2729,$AS$42:$AS$43,$AS$41,$AS$39,$AS$40,$AQ$38),""),"")</f>
        <v/>
      </c>
      <c r="Q2729" s="92" t="str">
        <f t="shared" si="436"/>
        <v/>
      </c>
      <c r="R2729" s="92" t="str">
        <f t="shared" si="437"/>
        <v/>
      </c>
      <c r="U2729" s="5"/>
      <c r="V2729" s="5"/>
      <c r="W2729" s="94" t="str">
        <f t="shared" si="435"/>
        <v/>
      </c>
      <c r="X2729" s="94" t="str">
        <f t="shared" si="438"/>
        <v/>
      </c>
      <c r="Y2729" s="5"/>
      <c r="BK2729" s="8"/>
      <c r="BL2729" s="5"/>
      <c r="BM2729" s="5"/>
      <c r="BN2729" s="5"/>
      <c r="BO2729" s="5"/>
      <c r="BP2729" s="1"/>
      <c r="BQ2729" s="1"/>
      <c r="BR2729" s="1"/>
      <c r="BS2729" s="1"/>
      <c r="BT2729" s="1"/>
      <c r="BU2729" s="4"/>
      <c r="BV2729" s="1"/>
      <c r="BW2729" s="3"/>
      <c r="BX2729" s="4"/>
      <c r="BY2729" s="5"/>
      <c r="BZ2729" s="5"/>
      <c r="CA2729" s="5"/>
      <c r="CB2729" s="5"/>
      <c r="CC2729" s="5"/>
      <c r="CD2729" s="43"/>
    </row>
    <row r="2730" spans="1:82" x14ac:dyDescent="0.25">
      <c r="A2730" s="8"/>
      <c r="B2730" s="5"/>
      <c r="C2730" s="5"/>
      <c r="D2730" s="5"/>
      <c r="E2730" s="5"/>
      <c r="F2730" s="94" t="str">
        <f t="shared" si="429"/>
        <v/>
      </c>
      <c r="G2730" s="94" t="str">
        <f t="shared" si="430"/>
        <v/>
      </c>
      <c r="H2730" s="127" t="str">
        <f>IF(A2730&lt;&gt;"",IF(MID(C2730,1,1)="c",$AS$26,IF(MID(C2730,1,1)="r",$AS$41,IF(MID(C2730,1,1)="p",#REF!,#REF!))),"")</f>
        <v/>
      </c>
      <c r="I2730" s="92" t="str">
        <f t="shared" si="431"/>
        <v/>
      </c>
      <c r="J2730" s="92" t="str">
        <f t="shared" si="432"/>
        <v/>
      </c>
      <c r="K2730" s="92" t="str">
        <f t="shared" si="433"/>
        <v/>
      </c>
      <c r="L2730" s="92" t="str">
        <f t="shared" si="434"/>
        <v/>
      </c>
      <c r="M2730" s="95" t="str">
        <f>IF(A2730&lt;&gt;"",IF(MID(C2730,1,1)="c",SigmaEpsConcrete(I2730,$AN$30:$AN$33,$AR$30:$AR$33,$AS$26,$AS$27,$AS$28,$AQ$20,$AU$19),""),"")</f>
        <v/>
      </c>
      <c r="N2730" s="95" t="str">
        <f>IF(A2730&lt;&gt;"",IF(MID(C2730,1,1)="r",SigmaEpsReinf(J2730,$AS$42:$AS$43,$AS$41,$AS$39,$AS$40,$AQ$38),""),"")</f>
        <v/>
      </c>
      <c r="Q2730" s="92" t="str">
        <f t="shared" si="436"/>
        <v/>
      </c>
      <c r="R2730" s="92" t="str">
        <f t="shared" si="437"/>
        <v/>
      </c>
      <c r="U2730" s="5"/>
      <c r="V2730" s="5"/>
      <c r="W2730" s="94" t="str">
        <f t="shared" si="435"/>
        <v/>
      </c>
      <c r="X2730" s="94" t="str">
        <f t="shared" si="438"/>
        <v/>
      </c>
      <c r="Y2730" s="5"/>
      <c r="BK2730" s="8"/>
      <c r="BL2730" s="5"/>
      <c r="BM2730" s="5"/>
      <c r="BN2730" s="5"/>
      <c r="BO2730" s="5"/>
      <c r="BP2730" s="1"/>
      <c r="BQ2730" s="1"/>
      <c r="BR2730" s="1"/>
      <c r="BS2730" s="1"/>
      <c r="BT2730" s="1"/>
      <c r="BU2730" s="4"/>
      <c r="BV2730" s="1"/>
      <c r="BW2730" s="3"/>
      <c r="BX2730" s="4"/>
      <c r="BY2730" s="5"/>
      <c r="BZ2730" s="5"/>
      <c r="CA2730" s="5"/>
      <c r="CB2730" s="5"/>
      <c r="CC2730" s="5"/>
      <c r="CD2730" s="43"/>
    </row>
    <row r="2731" spans="1:82" x14ac:dyDescent="0.25">
      <c r="A2731" s="8"/>
      <c r="B2731" s="5"/>
      <c r="C2731" s="5"/>
      <c r="D2731" s="5"/>
      <c r="E2731" s="5"/>
      <c r="F2731" s="94" t="str">
        <f t="shared" si="429"/>
        <v/>
      </c>
      <c r="G2731" s="94" t="str">
        <f t="shared" si="430"/>
        <v/>
      </c>
      <c r="H2731" s="127" t="str">
        <f>IF(A2731&lt;&gt;"",IF(MID(C2731,1,1)="c",$AS$26,IF(MID(C2731,1,1)="r",$AS$41,IF(MID(C2731,1,1)="p",#REF!,#REF!))),"")</f>
        <v/>
      </c>
      <c r="I2731" s="92" t="str">
        <f t="shared" si="431"/>
        <v/>
      </c>
      <c r="J2731" s="92" t="str">
        <f t="shared" si="432"/>
        <v/>
      </c>
      <c r="K2731" s="92" t="str">
        <f t="shared" si="433"/>
        <v/>
      </c>
      <c r="L2731" s="92" t="str">
        <f t="shared" si="434"/>
        <v/>
      </c>
      <c r="M2731" s="95" t="str">
        <f>IF(A2731&lt;&gt;"",IF(MID(C2731,1,1)="c",SigmaEpsConcrete(I2731,$AN$30:$AN$33,$AR$30:$AR$33,$AS$26,$AS$27,$AS$28,$AQ$20,$AU$19),""),"")</f>
        <v/>
      </c>
      <c r="N2731" s="95" t="str">
        <f>IF(A2731&lt;&gt;"",IF(MID(C2731,1,1)="r",SigmaEpsReinf(J2731,$AS$42:$AS$43,$AS$41,$AS$39,$AS$40,$AQ$38),""),"")</f>
        <v/>
      </c>
      <c r="Q2731" s="92" t="str">
        <f t="shared" si="436"/>
        <v/>
      </c>
      <c r="R2731" s="92" t="str">
        <f t="shared" si="437"/>
        <v/>
      </c>
      <c r="U2731" s="5"/>
      <c r="V2731" s="5"/>
      <c r="W2731" s="94" t="str">
        <f t="shared" si="435"/>
        <v/>
      </c>
      <c r="X2731" s="94" t="str">
        <f t="shared" si="438"/>
        <v/>
      </c>
      <c r="Y2731" s="5"/>
      <c r="BK2731" s="8"/>
      <c r="BL2731" s="5"/>
      <c r="BM2731" s="5"/>
      <c r="BN2731" s="5"/>
      <c r="BO2731" s="5"/>
      <c r="BP2731" s="1"/>
      <c r="BQ2731" s="1"/>
      <c r="BR2731" s="1"/>
      <c r="BS2731" s="1"/>
      <c r="BT2731" s="1"/>
      <c r="BU2731" s="4"/>
      <c r="BV2731" s="1"/>
      <c r="BW2731" s="3"/>
      <c r="BX2731" s="4"/>
      <c r="BY2731" s="5"/>
      <c r="BZ2731" s="5"/>
      <c r="CA2731" s="5"/>
      <c r="CB2731" s="5"/>
      <c r="CC2731" s="5"/>
      <c r="CD2731" s="43"/>
    </row>
    <row r="2732" spans="1:82" x14ac:dyDescent="0.25">
      <c r="A2732" s="8"/>
      <c r="B2732" s="5"/>
      <c r="C2732" s="5"/>
      <c r="D2732" s="5"/>
      <c r="E2732" s="5"/>
      <c r="F2732" s="94" t="str">
        <f t="shared" si="429"/>
        <v/>
      </c>
      <c r="G2732" s="94" t="str">
        <f t="shared" si="430"/>
        <v/>
      </c>
      <c r="H2732" s="127" t="str">
        <f>IF(A2732&lt;&gt;"",IF(MID(C2732,1,1)="c",$AS$26,IF(MID(C2732,1,1)="r",$AS$41,IF(MID(C2732,1,1)="p",#REF!,#REF!))),"")</f>
        <v/>
      </c>
      <c r="I2732" s="92" t="str">
        <f t="shared" si="431"/>
        <v/>
      </c>
      <c r="J2732" s="92" t="str">
        <f t="shared" si="432"/>
        <v/>
      </c>
      <c r="K2732" s="92" t="str">
        <f t="shared" si="433"/>
        <v/>
      </c>
      <c r="L2732" s="92" t="str">
        <f t="shared" si="434"/>
        <v/>
      </c>
      <c r="M2732" s="95" t="str">
        <f>IF(A2732&lt;&gt;"",IF(MID(C2732,1,1)="c",SigmaEpsConcrete(I2732,$AN$30:$AN$33,$AR$30:$AR$33,$AS$26,$AS$27,$AS$28,$AQ$20,$AU$19),""),"")</f>
        <v/>
      </c>
      <c r="N2732" s="95" t="str">
        <f>IF(A2732&lt;&gt;"",IF(MID(C2732,1,1)="r",SigmaEpsReinf(J2732,$AS$42:$AS$43,$AS$41,$AS$39,$AS$40,$AQ$38),""),"")</f>
        <v/>
      </c>
      <c r="Q2732" s="92" t="str">
        <f t="shared" si="436"/>
        <v/>
      </c>
      <c r="R2732" s="92" t="str">
        <f t="shared" si="437"/>
        <v/>
      </c>
      <c r="U2732" s="5"/>
      <c r="V2732" s="5"/>
      <c r="W2732" s="94" t="str">
        <f t="shared" si="435"/>
        <v/>
      </c>
      <c r="X2732" s="94" t="str">
        <f t="shared" si="438"/>
        <v/>
      </c>
      <c r="Y2732" s="5"/>
      <c r="BK2732" s="8"/>
      <c r="BL2732" s="5"/>
      <c r="BM2732" s="5"/>
      <c r="BN2732" s="5"/>
      <c r="BO2732" s="5"/>
      <c r="BP2732" s="1"/>
      <c r="BQ2732" s="1"/>
      <c r="BR2732" s="1"/>
      <c r="BS2732" s="1"/>
      <c r="BT2732" s="1"/>
      <c r="BU2732" s="4"/>
      <c r="BV2732" s="1"/>
      <c r="BW2732" s="3"/>
      <c r="BX2732" s="4"/>
      <c r="BY2732" s="5"/>
      <c r="BZ2732" s="5"/>
      <c r="CA2732" s="5"/>
      <c r="CB2732" s="5"/>
      <c r="CC2732" s="5"/>
      <c r="CD2732" s="43"/>
    </row>
    <row r="2733" spans="1:82" x14ac:dyDescent="0.25">
      <c r="A2733" s="8"/>
      <c r="B2733" s="5"/>
      <c r="C2733" s="5"/>
      <c r="D2733" s="5"/>
      <c r="E2733" s="5"/>
      <c r="F2733" s="94" t="str">
        <f t="shared" si="429"/>
        <v/>
      </c>
      <c r="G2733" s="94" t="str">
        <f t="shared" si="430"/>
        <v/>
      </c>
      <c r="H2733" s="127" t="str">
        <f>IF(A2733&lt;&gt;"",IF(MID(C2733,1,1)="c",$AS$26,IF(MID(C2733,1,1)="r",$AS$41,IF(MID(C2733,1,1)="p",#REF!,#REF!))),"")</f>
        <v/>
      </c>
      <c r="I2733" s="92" t="str">
        <f t="shared" si="431"/>
        <v/>
      </c>
      <c r="J2733" s="92" t="str">
        <f t="shared" si="432"/>
        <v/>
      </c>
      <c r="K2733" s="92" t="str">
        <f t="shared" si="433"/>
        <v/>
      </c>
      <c r="L2733" s="92" t="str">
        <f t="shared" si="434"/>
        <v/>
      </c>
      <c r="M2733" s="95" t="str">
        <f>IF(A2733&lt;&gt;"",IF(MID(C2733,1,1)="c",SigmaEpsConcrete(I2733,$AN$30:$AN$33,$AR$30:$AR$33,$AS$26,$AS$27,$AS$28,$AQ$20,$AU$19),""),"")</f>
        <v/>
      </c>
      <c r="N2733" s="95" t="str">
        <f>IF(A2733&lt;&gt;"",IF(MID(C2733,1,1)="r",SigmaEpsReinf(J2733,$AS$42:$AS$43,$AS$41,$AS$39,$AS$40,$AQ$38),""),"")</f>
        <v/>
      </c>
      <c r="Q2733" s="92" t="str">
        <f t="shared" si="436"/>
        <v/>
      </c>
      <c r="R2733" s="92" t="str">
        <f t="shared" si="437"/>
        <v/>
      </c>
      <c r="U2733" s="5"/>
      <c r="V2733" s="5"/>
      <c r="W2733" s="94" t="str">
        <f t="shared" si="435"/>
        <v/>
      </c>
      <c r="X2733" s="94" t="str">
        <f t="shared" si="438"/>
        <v/>
      </c>
      <c r="Y2733" s="5"/>
      <c r="BK2733" s="8"/>
      <c r="BL2733" s="5"/>
      <c r="BM2733" s="5"/>
      <c r="BN2733" s="5"/>
      <c r="BO2733" s="5"/>
      <c r="BP2733" s="1"/>
      <c r="BQ2733" s="1"/>
      <c r="BR2733" s="1"/>
      <c r="BS2733" s="1"/>
      <c r="BT2733" s="1"/>
      <c r="BU2733" s="4"/>
      <c r="BV2733" s="1"/>
      <c r="BW2733" s="3"/>
      <c r="BX2733" s="4"/>
      <c r="BY2733" s="5"/>
      <c r="BZ2733" s="5"/>
      <c r="CA2733" s="5"/>
      <c r="CB2733" s="5"/>
      <c r="CC2733" s="5"/>
      <c r="CD2733" s="43"/>
    </row>
    <row r="2734" spans="1:82" x14ac:dyDescent="0.25">
      <c r="A2734" s="8"/>
      <c r="B2734" s="5"/>
      <c r="C2734" s="5"/>
      <c r="D2734" s="5"/>
      <c r="E2734" s="5"/>
      <c r="F2734" s="94" t="str">
        <f t="shared" si="429"/>
        <v/>
      </c>
      <c r="G2734" s="94" t="str">
        <f t="shared" si="430"/>
        <v/>
      </c>
      <c r="H2734" s="127" t="str">
        <f>IF(A2734&lt;&gt;"",IF(MID(C2734,1,1)="c",$AS$26,IF(MID(C2734,1,1)="r",$AS$41,IF(MID(C2734,1,1)="p",#REF!,#REF!))),"")</f>
        <v/>
      </c>
      <c r="I2734" s="92" t="str">
        <f t="shared" si="431"/>
        <v/>
      </c>
      <c r="J2734" s="92" t="str">
        <f t="shared" si="432"/>
        <v/>
      </c>
      <c r="K2734" s="92" t="str">
        <f t="shared" si="433"/>
        <v/>
      </c>
      <c r="L2734" s="92" t="str">
        <f t="shared" si="434"/>
        <v/>
      </c>
      <c r="M2734" s="95" t="str">
        <f>IF(A2734&lt;&gt;"",IF(MID(C2734,1,1)="c",SigmaEpsConcrete(I2734,$AN$30:$AN$33,$AR$30:$AR$33,$AS$26,$AS$27,$AS$28,$AQ$20,$AU$19),""),"")</f>
        <v/>
      </c>
      <c r="N2734" s="95" t="str">
        <f>IF(A2734&lt;&gt;"",IF(MID(C2734,1,1)="r",SigmaEpsReinf(J2734,$AS$42:$AS$43,$AS$41,$AS$39,$AS$40,$AQ$38),""),"")</f>
        <v/>
      </c>
      <c r="Q2734" s="92" t="str">
        <f t="shared" si="436"/>
        <v/>
      </c>
      <c r="R2734" s="92" t="str">
        <f t="shared" si="437"/>
        <v/>
      </c>
      <c r="U2734" s="5"/>
      <c r="V2734" s="5"/>
      <c r="W2734" s="94" t="str">
        <f t="shared" si="435"/>
        <v/>
      </c>
      <c r="X2734" s="94" t="str">
        <f t="shared" si="438"/>
        <v/>
      </c>
      <c r="Y2734" s="5"/>
      <c r="BK2734" s="8"/>
      <c r="BL2734" s="5"/>
      <c r="BM2734" s="5"/>
      <c r="BN2734" s="5"/>
      <c r="BO2734" s="5"/>
      <c r="BP2734" s="1"/>
      <c r="BQ2734" s="1"/>
      <c r="BR2734" s="1"/>
      <c r="BS2734" s="1"/>
      <c r="BT2734" s="1"/>
      <c r="BU2734" s="4"/>
      <c r="BV2734" s="1"/>
      <c r="BW2734" s="3"/>
      <c r="BX2734" s="4"/>
      <c r="BY2734" s="5"/>
      <c r="BZ2734" s="5"/>
      <c r="CA2734" s="5"/>
      <c r="CB2734" s="5"/>
      <c r="CC2734" s="5"/>
      <c r="CD2734" s="43"/>
    </row>
    <row r="2735" spans="1:82" x14ac:dyDescent="0.25">
      <c r="A2735" s="8"/>
      <c r="B2735" s="5"/>
      <c r="C2735" s="5"/>
      <c r="D2735" s="5"/>
      <c r="E2735" s="5"/>
      <c r="F2735" s="94" t="str">
        <f t="shared" si="429"/>
        <v/>
      </c>
      <c r="G2735" s="94" t="str">
        <f t="shared" si="430"/>
        <v/>
      </c>
      <c r="H2735" s="127" t="str">
        <f>IF(A2735&lt;&gt;"",IF(MID(C2735,1,1)="c",$AS$26,IF(MID(C2735,1,1)="r",$AS$41,IF(MID(C2735,1,1)="p",#REF!,#REF!))),"")</f>
        <v/>
      </c>
      <c r="I2735" s="92" t="str">
        <f t="shared" si="431"/>
        <v/>
      </c>
      <c r="J2735" s="92" t="str">
        <f t="shared" si="432"/>
        <v/>
      </c>
      <c r="K2735" s="92" t="str">
        <f t="shared" si="433"/>
        <v/>
      </c>
      <c r="L2735" s="92" t="str">
        <f t="shared" si="434"/>
        <v/>
      </c>
      <c r="M2735" s="95" t="str">
        <f>IF(A2735&lt;&gt;"",IF(MID(C2735,1,1)="c",SigmaEpsConcrete(I2735,$AN$30:$AN$33,$AR$30:$AR$33,$AS$26,$AS$27,$AS$28,$AQ$20,$AU$19),""),"")</f>
        <v/>
      </c>
      <c r="N2735" s="95" t="str">
        <f>IF(A2735&lt;&gt;"",IF(MID(C2735,1,1)="r",SigmaEpsReinf(J2735,$AS$42:$AS$43,$AS$41,$AS$39,$AS$40,$AQ$38),""),"")</f>
        <v/>
      </c>
      <c r="Q2735" s="92" t="str">
        <f t="shared" si="436"/>
        <v/>
      </c>
      <c r="R2735" s="92" t="str">
        <f t="shared" si="437"/>
        <v/>
      </c>
      <c r="U2735" s="5"/>
      <c r="V2735" s="5"/>
      <c r="W2735" s="94" t="str">
        <f t="shared" si="435"/>
        <v/>
      </c>
      <c r="X2735" s="94" t="str">
        <f t="shared" si="438"/>
        <v/>
      </c>
      <c r="Y2735" s="5"/>
      <c r="BK2735" s="8"/>
      <c r="BL2735" s="5"/>
      <c r="BM2735" s="5"/>
      <c r="BN2735" s="5"/>
      <c r="BO2735" s="5"/>
      <c r="BP2735" s="1"/>
      <c r="BQ2735" s="1"/>
      <c r="BR2735" s="1"/>
      <c r="BS2735" s="1"/>
      <c r="BT2735" s="1"/>
      <c r="BU2735" s="4"/>
      <c r="BV2735" s="1"/>
      <c r="BW2735" s="3"/>
      <c r="BX2735" s="4"/>
      <c r="BY2735" s="5"/>
      <c r="BZ2735" s="5"/>
      <c r="CA2735" s="5"/>
      <c r="CB2735" s="5"/>
      <c r="CC2735" s="5"/>
      <c r="CD2735" s="43"/>
    </row>
    <row r="2736" spans="1:82" x14ac:dyDescent="0.25">
      <c r="A2736" s="8"/>
      <c r="B2736" s="5"/>
      <c r="C2736" s="5"/>
      <c r="D2736" s="5"/>
      <c r="E2736" s="5"/>
      <c r="F2736" s="94" t="str">
        <f t="shared" si="429"/>
        <v/>
      </c>
      <c r="G2736" s="94" t="str">
        <f t="shared" si="430"/>
        <v/>
      </c>
      <c r="H2736" s="127" t="str">
        <f>IF(A2736&lt;&gt;"",IF(MID(C2736,1,1)="c",$AS$26,IF(MID(C2736,1,1)="r",$AS$41,IF(MID(C2736,1,1)="p",#REF!,#REF!))),"")</f>
        <v/>
      </c>
      <c r="I2736" s="92" t="str">
        <f t="shared" si="431"/>
        <v/>
      </c>
      <c r="J2736" s="92" t="str">
        <f t="shared" si="432"/>
        <v/>
      </c>
      <c r="K2736" s="92" t="str">
        <f t="shared" si="433"/>
        <v/>
      </c>
      <c r="L2736" s="92" t="str">
        <f t="shared" si="434"/>
        <v/>
      </c>
      <c r="M2736" s="95" t="str">
        <f>IF(A2736&lt;&gt;"",IF(MID(C2736,1,1)="c",SigmaEpsConcrete(I2736,$AN$30:$AN$33,$AR$30:$AR$33,$AS$26,$AS$27,$AS$28,$AQ$20,$AU$19),""),"")</f>
        <v/>
      </c>
      <c r="N2736" s="95" t="str">
        <f>IF(A2736&lt;&gt;"",IF(MID(C2736,1,1)="r",SigmaEpsReinf(J2736,$AS$42:$AS$43,$AS$41,$AS$39,$AS$40,$AQ$38),""),"")</f>
        <v/>
      </c>
      <c r="Q2736" s="92" t="str">
        <f t="shared" si="436"/>
        <v/>
      </c>
      <c r="R2736" s="92" t="str">
        <f t="shared" si="437"/>
        <v/>
      </c>
      <c r="U2736" s="5"/>
      <c r="V2736" s="5"/>
      <c r="W2736" s="94" t="str">
        <f t="shared" si="435"/>
        <v/>
      </c>
      <c r="X2736" s="94" t="str">
        <f t="shared" si="438"/>
        <v/>
      </c>
      <c r="Y2736" s="5"/>
      <c r="BK2736" s="8"/>
      <c r="BL2736" s="5"/>
      <c r="BM2736" s="5"/>
      <c r="BN2736" s="5"/>
      <c r="BO2736" s="5"/>
      <c r="BP2736" s="1"/>
      <c r="BQ2736" s="1"/>
      <c r="BR2736" s="1"/>
      <c r="BS2736" s="1"/>
      <c r="BT2736" s="1"/>
      <c r="BU2736" s="4"/>
      <c r="BV2736" s="1"/>
      <c r="BW2736" s="3"/>
      <c r="BX2736" s="4"/>
      <c r="BY2736" s="5"/>
      <c r="BZ2736" s="5"/>
      <c r="CA2736" s="5"/>
      <c r="CB2736" s="5"/>
      <c r="CC2736" s="5"/>
      <c r="CD2736" s="43"/>
    </row>
    <row r="2737" spans="1:82" x14ac:dyDescent="0.25">
      <c r="A2737" s="8"/>
      <c r="B2737" s="5"/>
      <c r="C2737" s="5"/>
      <c r="D2737" s="5"/>
      <c r="E2737" s="5"/>
      <c r="F2737" s="94" t="str">
        <f t="shared" si="429"/>
        <v/>
      </c>
      <c r="G2737" s="94" t="str">
        <f t="shared" si="430"/>
        <v/>
      </c>
      <c r="H2737" s="127" t="str">
        <f>IF(A2737&lt;&gt;"",IF(MID(C2737,1,1)="c",$AS$26,IF(MID(C2737,1,1)="r",$AS$41,IF(MID(C2737,1,1)="p",#REF!,#REF!))),"")</f>
        <v/>
      </c>
      <c r="I2737" s="92" t="str">
        <f t="shared" si="431"/>
        <v/>
      </c>
      <c r="J2737" s="92" t="str">
        <f t="shared" si="432"/>
        <v/>
      </c>
      <c r="K2737" s="92" t="str">
        <f t="shared" si="433"/>
        <v/>
      </c>
      <c r="L2737" s="92" t="str">
        <f t="shared" si="434"/>
        <v/>
      </c>
      <c r="M2737" s="95" t="str">
        <f>IF(A2737&lt;&gt;"",IF(MID(C2737,1,1)="c",SigmaEpsConcrete(I2737,$AN$30:$AN$33,$AR$30:$AR$33,$AS$26,$AS$27,$AS$28,$AQ$20,$AU$19),""),"")</f>
        <v/>
      </c>
      <c r="N2737" s="95" t="str">
        <f>IF(A2737&lt;&gt;"",IF(MID(C2737,1,1)="r",SigmaEpsReinf(J2737,$AS$42:$AS$43,$AS$41,$AS$39,$AS$40,$AQ$38),""),"")</f>
        <v/>
      </c>
      <c r="Q2737" s="92" t="str">
        <f t="shared" si="436"/>
        <v/>
      </c>
      <c r="R2737" s="92" t="str">
        <f t="shared" si="437"/>
        <v/>
      </c>
      <c r="U2737" s="5"/>
      <c r="V2737" s="5"/>
      <c r="W2737" s="94" t="str">
        <f t="shared" si="435"/>
        <v/>
      </c>
      <c r="X2737" s="94" t="str">
        <f t="shared" si="438"/>
        <v/>
      </c>
      <c r="Y2737" s="5"/>
      <c r="BK2737" s="8"/>
      <c r="BL2737" s="5"/>
      <c r="BM2737" s="5"/>
      <c r="BN2737" s="5"/>
      <c r="BO2737" s="5"/>
      <c r="BP2737" s="1"/>
      <c r="BQ2737" s="1"/>
      <c r="BR2737" s="1"/>
      <c r="BS2737" s="1"/>
      <c r="BT2737" s="1"/>
      <c r="BU2737" s="4"/>
      <c r="BV2737" s="1"/>
      <c r="BW2737" s="3"/>
      <c r="BX2737" s="4"/>
      <c r="BY2737" s="5"/>
      <c r="BZ2737" s="5"/>
      <c r="CA2737" s="5"/>
      <c r="CB2737" s="5"/>
      <c r="CC2737" s="5"/>
      <c r="CD2737" s="43"/>
    </row>
    <row r="2738" spans="1:82" x14ac:dyDescent="0.25">
      <c r="A2738" s="8"/>
      <c r="B2738" s="5"/>
      <c r="C2738" s="5"/>
      <c r="D2738" s="5"/>
      <c r="E2738" s="5"/>
      <c r="F2738" s="94" t="str">
        <f t="shared" si="429"/>
        <v/>
      </c>
      <c r="G2738" s="94" t="str">
        <f t="shared" si="430"/>
        <v/>
      </c>
      <c r="H2738" s="127" t="str">
        <f>IF(A2738&lt;&gt;"",IF(MID(C2738,1,1)="c",$AS$26,IF(MID(C2738,1,1)="r",$AS$41,IF(MID(C2738,1,1)="p",#REF!,#REF!))),"")</f>
        <v/>
      </c>
      <c r="I2738" s="92" t="str">
        <f t="shared" si="431"/>
        <v/>
      </c>
      <c r="J2738" s="92" t="str">
        <f t="shared" si="432"/>
        <v/>
      </c>
      <c r="K2738" s="92" t="str">
        <f t="shared" si="433"/>
        <v/>
      </c>
      <c r="L2738" s="92" t="str">
        <f t="shared" si="434"/>
        <v/>
      </c>
      <c r="M2738" s="95" t="str">
        <f>IF(A2738&lt;&gt;"",IF(MID(C2738,1,1)="c",SigmaEpsConcrete(I2738,$AN$30:$AN$33,$AR$30:$AR$33,$AS$26,$AS$27,$AS$28,$AQ$20,$AU$19),""),"")</f>
        <v/>
      </c>
      <c r="N2738" s="95" t="str">
        <f>IF(A2738&lt;&gt;"",IF(MID(C2738,1,1)="r",SigmaEpsReinf(J2738,$AS$42:$AS$43,$AS$41,$AS$39,$AS$40,$AQ$38),""),"")</f>
        <v/>
      </c>
      <c r="Q2738" s="92" t="str">
        <f t="shared" si="436"/>
        <v/>
      </c>
      <c r="R2738" s="92" t="str">
        <f t="shared" si="437"/>
        <v/>
      </c>
      <c r="U2738" s="5"/>
      <c r="V2738" s="5"/>
      <c r="W2738" s="94" t="str">
        <f t="shared" si="435"/>
        <v/>
      </c>
      <c r="X2738" s="94" t="str">
        <f t="shared" si="438"/>
        <v/>
      </c>
      <c r="Y2738" s="5"/>
      <c r="BK2738" s="8"/>
      <c r="BL2738" s="5"/>
      <c r="BM2738" s="5"/>
      <c r="BN2738" s="5"/>
      <c r="BO2738" s="5"/>
      <c r="BP2738" s="1"/>
      <c r="BQ2738" s="1"/>
      <c r="BR2738" s="1"/>
      <c r="BS2738" s="1"/>
      <c r="BT2738" s="1"/>
      <c r="BU2738" s="4"/>
      <c r="BV2738" s="1"/>
      <c r="BW2738" s="3"/>
      <c r="BX2738" s="4"/>
      <c r="BY2738" s="5"/>
      <c r="BZ2738" s="5"/>
      <c r="CA2738" s="5"/>
      <c r="CB2738" s="5"/>
      <c r="CC2738" s="5"/>
      <c r="CD2738" s="43"/>
    </row>
    <row r="2739" spans="1:82" x14ac:dyDescent="0.25">
      <c r="A2739" s="8"/>
      <c r="B2739" s="5"/>
      <c r="C2739" s="5"/>
      <c r="D2739" s="5"/>
      <c r="E2739" s="5"/>
      <c r="F2739" s="94" t="str">
        <f t="shared" si="429"/>
        <v/>
      </c>
      <c r="G2739" s="94" t="str">
        <f t="shared" si="430"/>
        <v/>
      </c>
      <c r="H2739" s="127" t="str">
        <f>IF(A2739&lt;&gt;"",IF(MID(C2739,1,1)="c",$AS$26,IF(MID(C2739,1,1)="r",$AS$41,IF(MID(C2739,1,1)="p",#REF!,#REF!))),"")</f>
        <v/>
      </c>
      <c r="I2739" s="92" t="str">
        <f t="shared" si="431"/>
        <v/>
      </c>
      <c r="J2739" s="92" t="str">
        <f t="shared" si="432"/>
        <v/>
      </c>
      <c r="K2739" s="92" t="str">
        <f t="shared" si="433"/>
        <v/>
      </c>
      <c r="L2739" s="92" t="str">
        <f t="shared" si="434"/>
        <v/>
      </c>
      <c r="M2739" s="95" t="str">
        <f>IF(A2739&lt;&gt;"",IF(MID(C2739,1,1)="c",SigmaEpsConcrete(I2739,$AN$30:$AN$33,$AR$30:$AR$33,$AS$26,$AS$27,$AS$28,$AQ$20,$AU$19),""),"")</f>
        <v/>
      </c>
      <c r="N2739" s="95" t="str">
        <f>IF(A2739&lt;&gt;"",IF(MID(C2739,1,1)="r",SigmaEpsReinf(J2739,$AS$42:$AS$43,$AS$41,$AS$39,$AS$40,$AQ$38),""),"")</f>
        <v/>
      </c>
      <c r="Q2739" s="92" t="str">
        <f t="shared" si="436"/>
        <v/>
      </c>
      <c r="R2739" s="92" t="str">
        <f t="shared" si="437"/>
        <v/>
      </c>
      <c r="U2739" s="5"/>
      <c r="V2739" s="5"/>
      <c r="W2739" s="94" t="str">
        <f t="shared" si="435"/>
        <v/>
      </c>
      <c r="X2739" s="94" t="str">
        <f t="shared" si="438"/>
        <v/>
      </c>
      <c r="Y2739" s="5"/>
      <c r="BK2739" s="8"/>
      <c r="BL2739" s="5"/>
      <c r="BM2739" s="5"/>
      <c r="BN2739" s="5"/>
      <c r="BO2739" s="5"/>
      <c r="BP2739" s="1"/>
      <c r="BQ2739" s="1"/>
      <c r="BR2739" s="1"/>
      <c r="BS2739" s="1"/>
      <c r="BT2739" s="1"/>
      <c r="BU2739" s="4"/>
      <c r="BV2739" s="1"/>
      <c r="BW2739" s="3"/>
      <c r="BX2739" s="4"/>
      <c r="BY2739" s="5"/>
      <c r="BZ2739" s="5"/>
      <c r="CA2739" s="5"/>
      <c r="CB2739" s="5"/>
      <c r="CC2739" s="5"/>
      <c r="CD2739" s="43"/>
    </row>
    <row r="2740" spans="1:82" x14ac:dyDescent="0.25">
      <c r="A2740" s="8"/>
      <c r="B2740" s="5"/>
      <c r="C2740" s="5"/>
      <c r="D2740" s="5"/>
      <c r="E2740" s="5"/>
      <c r="F2740" s="94" t="str">
        <f t="shared" si="429"/>
        <v/>
      </c>
      <c r="G2740" s="94" t="str">
        <f t="shared" si="430"/>
        <v/>
      </c>
      <c r="H2740" s="127" t="str">
        <f>IF(A2740&lt;&gt;"",IF(MID(C2740,1,1)="c",$AS$26,IF(MID(C2740,1,1)="r",$AS$41,IF(MID(C2740,1,1)="p",#REF!,#REF!))),"")</f>
        <v/>
      </c>
      <c r="I2740" s="92" t="str">
        <f t="shared" si="431"/>
        <v/>
      </c>
      <c r="J2740" s="92" t="str">
        <f t="shared" si="432"/>
        <v/>
      </c>
      <c r="K2740" s="92" t="str">
        <f t="shared" si="433"/>
        <v/>
      </c>
      <c r="L2740" s="92" t="str">
        <f t="shared" si="434"/>
        <v/>
      </c>
      <c r="M2740" s="95" t="str">
        <f>IF(A2740&lt;&gt;"",IF(MID(C2740,1,1)="c",SigmaEpsConcrete(I2740,$AN$30:$AN$33,$AR$30:$AR$33,$AS$26,$AS$27,$AS$28,$AQ$20,$AU$19),""),"")</f>
        <v/>
      </c>
      <c r="N2740" s="95" t="str">
        <f>IF(A2740&lt;&gt;"",IF(MID(C2740,1,1)="r",SigmaEpsReinf(J2740,$AS$42:$AS$43,$AS$41,$AS$39,$AS$40,$AQ$38),""),"")</f>
        <v/>
      </c>
      <c r="Q2740" s="92" t="str">
        <f t="shared" si="436"/>
        <v/>
      </c>
      <c r="R2740" s="92" t="str">
        <f t="shared" si="437"/>
        <v/>
      </c>
      <c r="U2740" s="5"/>
      <c r="V2740" s="5"/>
      <c r="W2740" s="94" t="str">
        <f t="shared" si="435"/>
        <v/>
      </c>
      <c r="X2740" s="94" t="str">
        <f t="shared" si="438"/>
        <v/>
      </c>
      <c r="Y2740" s="5"/>
      <c r="BK2740" s="8"/>
      <c r="BL2740" s="5"/>
      <c r="BM2740" s="5"/>
      <c r="BN2740" s="5"/>
      <c r="BO2740" s="5"/>
      <c r="BP2740" s="1"/>
      <c r="BQ2740" s="1"/>
      <c r="BR2740" s="1"/>
      <c r="BS2740" s="1"/>
      <c r="BT2740" s="1"/>
      <c r="BU2740" s="4"/>
      <c r="BV2740" s="1"/>
      <c r="BW2740" s="3"/>
      <c r="BX2740" s="4"/>
      <c r="BY2740" s="5"/>
      <c r="BZ2740" s="5"/>
      <c r="CA2740" s="5"/>
      <c r="CB2740" s="5"/>
      <c r="CC2740" s="5"/>
      <c r="CD2740" s="43"/>
    </row>
    <row r="2741" spans="1:82" x14ac:dyDescent="0.25">
      <c r="A2741" s="8"/>
      <c r="B2741" s="5"/>
      <c r="C2741" s="5"/>
      <c r="D2741" s="5"/>
      <c r="E2741" s="5"/>
      <c r="F2741" s="94" t="str">
        <f t="shared" si="429"/>
        <v/>
      </c>
      <c r="G2741" s="94" t="str">
        <f t="shared" si="430"/>
        <v/>
      </c>
      <c r="H2741" s="127" t="str">
        <f>IF(A2741&lt;&gt;"",IF(MID(C2741,1,1)="c",$AS$26,IF(MID(C2741,1,1)="r",$AS$41,IF(MID(C2741,1,1)="p",#REF!,#REF!))),"")</f>
        <v/>
      </c>
      <c r="I2741" s="92" t="str">
        <f t="shared" si="431"/>
        <v/>
      </c>
      <c r="J2741" s="92" t="str">
        <f t="shared" si="432"/>
        <v/>
      </c>
      <c r="K2741" s="92" t="str">
        <f t="shared" si="433"/>
        <v/>
      </c>
      <c r="L2741" s="92" t="str">
        <f t="shared" si="434"/>
        <v/>
      </c>
      <c r="M2741" s="95" t="str">
        <f>IF(A2741&lt;&gt;"",IF(MID(C2741,1,1)="c",SigmaEpsConcrete(I2741,$AN$30:$AN$33,$AR$30:$AR$33,$AS$26,$AS$27,$AS$28,$AQ$20,$AU$19),""),"")</f>
        <v/>
      </c>
      <c r="N2741" s="95" t="str">
        <f>IF(A2741&lt;&gt;"",IF(MID(C2741,1,1)="r",SigmaEpsReinf(J2741,$AS$42:$AS$43,$AS$41,$AS$39,$AS$40,$AQ$38),""),"")</f>
        <v/>
      </c>
      <c r="Q2741" s="92" t="str">
        <f t="shared" si="436"/>
        <v/>
      </c>
      <c r="R2741" s="92" t="str">
        <f t="shared" si="437"/>
        <v/>
      </c>
      <c r="U2741" s="5"/>
      <c r="V2741" s="5"/>
      <c r="W2741" s="94" t="str">
        <f t="shared" si="435"/>
        <v/>
      </c>
      <c r="X2741" s="94" t="str">
        <f t="shared" si="438"/>
        <v/>
      </c>
      <c r="Y2741" s="5"/>
      <c r="BK2741" s="8"/>
      <c r="BL2741" s="5"/>
      <c r="BM2741" s="5"/>
      <c r="BN2741" s="5"/>
      <c r="BO2741" s="5"/>
      <c r="BP2741" s="1"/>
      <c r="BQ2741" s="1"/>
      <c r="BR2741" s="1"/>
      <c r="BS2741" s="1"/>
      <c r="BT2741" s="1"/>
      <c r="BU2741" s="4"/>
      <c r="BV2741" s="1"/>
      <c r="BW2741" s="3"/>
      <c r="BX2741" s="4"/>
      <c r="BY2741" s="5"/>
      <c r="BZ2741" s="5"/>
      <c r="CA2741" s="5"/>
      <c r="CB2741" s="5"/>
      <c r="CC2741" s="5"/>
      <c r="CD2741" s="43"/>
    </row>
    <row r="2742" spans="1:82" x14ac:dyDescent="0.25">
      <c r="A2742" s="8"/>
      <c r="B2742" s="5"/>
      <c r="C2742" s="5"/>
      <c r="D2742" s="5"/>
      <c r="E2742" s="5"/>
      <c r="F2742" s="94" t="str">
        <f t="shared" si="429"/>
        <v/>
      </c>
      <c r="G2742" s="94" t="str">
        <f t="shared" si="430"/>
        <v/>
      </c>
      <c r="H2742" s="127" t="str">
        <f>IF(A2742&lt;&gt;"",IF(MID(C2742,1,1)="c",$AS$26,IF(MID(C2742,1,1)="r",$AS$41,IF(MID(C2742,1,1)="p",#REF!,#REF!))),"")</f>
        <v/>
      </c>
      <c r="I2742" s="92" t="str">
        <f t="shared" si="431"/>
        <v/>
      </c>
      <c r="J2742" s="92" t="str">
        <f t="shared" si="432"/>
        <v/>
      </c>
      <c r="K2742" s="92" t="str">
        <f t="shared" si="433"/>
        <v/>
      </c>
      <c r="L2742" s="92" t="str">
        <f t="shared" si="434"/>
        <v/>
      </c>
      <c r="M2742" s="95" t="str">
        <f>IF(A2742&lt;&gt;"",IF(MID(C2742,1,1)="c",SigmaEpsConcrete(I2742,$AN$30:$AN$33,$AR$30:$AR$33,$AS$26,$AS$27,$AS$28,$AQ$20,$AU$19),""),"")</f>
        <v/>
      </c>
      <c r="N2742" s="95" t="str">
        <f>IF(A2742&lt;&gt;"",IF(MID(C2742,1,1)="r",SigmaEpsReinf(J2742,$AS$42:$AS$43,$AS$41,$AS$39,$AS$40,$AQ$38),""),"")</f>
        <v/>
      </c>
      <c r="Q2742" s="92" t="str">
        <f t="shared" si="436"/>
        <v/>
      </c>
      <c r="R2742" s="92" t="str">
        <f t="shared" si="437"/>
        <v/>
      </c>
      <c r="U2742" s="5"/>
      <c r="V2742" s="5"/>
      <c r="W2742" s="94" t="str">
        <f t="shared" si="435"/>
        <v/>
      </c>
      <c r="X2742" s="94" t="str">
        <f t="shared" si="438"/>
        <v/>
      </c>
      <c r="Y2742" s="5"/>
      <c r="BK2742" s="8"/>
      <c r="BL2742" s="5"/>
      <c r="BM2742" s="5"/>
      <c r="BN2742" s="5"/>
      <c r="BO2742" s="5"/>
      <c r="BP2742" s="1"/>
      <c r="BQ2742" s="1"/>
      <c r="BR2742" s="1"/>
      <c r="BS2742" s="1"/>
      <c r="BT2742" s="1"/>
      <c r="BU2742" s="4"/>
      <c r="BV2742" s="1"/>
      <c r="BW2742" s="3"/>
      <c r="BX2742" s="4"/>
      <c r="BY2742" s="5"/>
      <c r="BZ2742" s="5"/>
      <c r="CA2742" s="5"/>
      <c r="CB2742" s="5"/>
      <c r="CC2742" s="5"/>
      <c r="CD2742" s="43"/>
    </row>
    <row r="2743" spans="1:82" x14ac:dyDescent="0.25">
      <c r="A2743" s="8"/>
      <c r="B2743" s="5"/>
      <c r="C2743" s="5"/>
      <c r="D2743" s="5"/>
      <c r="E2743" s="5"/>
      <c r="F2743" s="94" t="str">
        <f t="shared" si="429"/>
        <v/>
      </c>
      <c r="G2743" s="94" t="str">
        <f t="shared" si="430"/>
        <v/>
      </c>
      <c r="H2743" s="127" t="str">
        <f>IF(A2743&lt;&gt;"",IF(MID(C2743,1,1)="c",$AS$26,IF(MID(C2743,1,1)="r",$AS$41,IF(MID(C2743,1,1)="p",#REF!,#REF!))),"")</f>
        <v/>
      </c>
      <c r="I2743" s="92" t="str">
        <f t="shared" si="431"/>
        <v/>
      </c>
      <c r="J2743" s="92" t="str">
        <f t="shared" si="432"/>
        <v/>
      </c>
      <c r="K2743" s="92" t="str">
        <f t="shared" si="433"/>
        <v/>
      </c>
      <c r="L2743" s="92" t="str">
        <f t="shared" si="434"/>
        <v/>
      </c>
      <c r="M2743" s="95" t="str">
        <f>IF(A2743&lt;&gt;"",IF(MID(C2743,1,1)="c",SigmaEpsConcrete(I2743,$AN$30:$AN$33,$AR$30:$AR$33,$AS$26,$AS$27,$AS$28,$AQ$20,$AU$19),""),"")</f>
        <v/>
      </c>
      <c r="N2743" s="95" t="str">
        <f>IF(A2743&lt;&gt;"",IF(MID(C2743,1,1)="r",SigmaEpsReinf(J2743,$AS$42:$AS$43,$AS$41,$AS$39,$AS$40,$AQ$38),""),"")</f>
        <v/>
      </c>
      <c r="Q2743" s="92" t="str">
        <f t="shared" si="436"/>
        <v/>
      </c>
      <c r="R2743" s="92" t="str">
        <f t="shared" si="437"/>
        <v/>
      </c>
      <c r="U2743" s="5"/>
      <c r="V2743" s="5"/>
      <c r="W2743" s="94" t="str">
        <f t="shared" si="435"/>
        <v/>
      </c>
      <c r="X2743" s="94" t="str">
        <f t="shared" si="438"/>
        <v/>
      </c>
      <c r="Y2743" s="5"/>
      <c r="BK2743" s="8"/>
      <c r="BL2743" s="5"/>
      <c r="BM2743" s="5"/>
      <c r="BN2743" s="5"/>
      <c r="BO2743" s="5"/>
      <c r="BP2743" s="1"/>
      <c r="BQ2743" s="1"/>
      <c r="BR2743" s="1"/>
      <c r="BS2743" s="1"/>
      <c r="BT2743" s="1"/>
      <c r="BU2743" s="4"/>
      <c r="BV2743" s="1"/>
      <c r="BW2743" s="3"/>
      <c r="BX2743" s="4"/>
      <c r="BY2743" s="5"/>
      <c r="BZ2743" s="5"/>
      <c r="CA2743" s="5"/>
      <c r="CB2743" s="5"/>
      <c r="CC2743" s="5"/>
      <c r="CD2743" s="43"/>
    </row>
    <row r="2744" spans="1:82" x14ac:dyDescent="0.25">
      <c r="A2744" s="8"/>
      <c r="B2744" s="5"/>
      <c r="C2744" s="5"/>
      <c r="D2744" s="5"/>
      <c r="E2744" s="5"/>
      <c r="F2744" s="94" t="str">
        <f t="shared" si="429"/>
        <v/>
      </c>
      <c r="G2744" s="94" t="str">
        <f t="shared" si="430"/>
        <v/>
      </c>
      <c r="H2744" s="127" t="str">
        <f>IF(A2744&lt;&gt;"",IF(MID(C2744,1,1)="c",$AS$26,IF(MID(C2744,1,1)="r",$AS$41,IF(MID(C2744,1,1)="p",#REF!,#REF!))),"")</f>
        <v/>
      </c>
      <c r="I2744" s="92" t="str">
        <f t="shared" si="431"/>
        <v/>
      </c>
      <c r="J2744" s="92" t="str">
        <f t="shared" si="432"/>
        <v/>
      </c>
      <c r="K2744" s="92" t="str">
        <f t="shared" si="433"/>
        <v/>
      </c>
      <c r="L2744" s="92" t="str">
        <f t="shared" si="434"/>
        <v/>
      </c>
      <c r="M2744" s="95" t="str">
        <f>IF(A2744&lt;&gt;"",IF(MID(C2744,1,1)="c",SigmaEpsConcrete(I2744,$AN$30:$AN$33,$AR$30:$AR$33,$AS$26,$AS$27,$AS$28,$AQ$20,$AU$19),""),"")</f>
        <v/>
      </c>
      <c r="N2744" s="95" t="str">
        <f>IF(A2744&lt;&gt;"",IF(MID(C2744,1,1)="r",SigmaEpsReinf(J2744,$AS$42:$AS$43,$AS$41,$AS$39,$AS$40,$AQ$38),""),"")</f>
        <v/>
      </c>
      <c r="Q2744" s="92" t="str">
        <f t="shared" si="436"/>
        <v/>
      </c>
      <c r="R2744" s="92" t="str">
        <f t="shared" si="437"/>
        <v/>
      </c>
      <c r="U2744" s="5"/>
      <c r="V2744" s="5"/>
      <c r="W2744" s="94" t="str">
        <f t="shared" si="435"/>
        <v/>
      </c>
      <c r="X2744" s="94" t="str">
        <f t="shared" si="438"/>
        <v/>
      </c>
      <c r="Y2744" s="5"/>
      <c r="BK2744" s="8"/>
      <c r="BL2744" s="5"/>
      <c r="BM2744" s="5"/>
      <c r="BN2744" s="5"/>
      <c r="BO2744" s="5"/>
      <c r="BP2744" s="1"/>
      <c r="BQ2744" s="1"/>
      <c r="BR2744" s="1"/>
      <c r="BS2744" s="1"/>
      <c r="BT2744" s="1"/>
      <c r="BU2744" s="4"/>
      <c r="BV2744" s="1"/>
      <c r="BW2744" s="3"/>
      <c r="BX2744" s="4"/>
      <c r="BY2744" s="5"/>
      <c r="BZ2744" s="5"/>
      <c r="CA2744" s="5"/>
      <c r="CB2744" s="5"/>
      <c r="CC2744" s="5"/>
      <c r="CD2744" s="43"/>
    </row>
    <row r="2745" spans="1:82" x14ac:dyDescent="0.25">
      <c r="A2745" s="8"/>
      <c r="B2745" s="5"/>
      <c r="C2745" s="5"/>
      <c r="D2745" s="5"/>
      <c r="E2745" s="5"/>
      <c r="F2745" s="94" t="str">
        <f t="shared" si="429"/>
        <v/>
      </c>
      <c r="G2745" s="94" t="str">
        <f t="shared" si="430"/>
        <v/>
      </c>
      <c r="H2745" s="127" t="str">
        <f>IF(A2745&lt;&gt;"",IF(MID(C2745,1,1)="c",$AS$26,IF(MID(C2745,1,1)="r",$AS$41,IF(MID(C2745,1,1)="p",#REF!,#REF!))),"")</f>
        <v/>
      </c>
      <c r="I2745" s="92" t="str">
        <f t="shared" si="431"/>
        <v/>
      </c>
      <c r="J2745" s="92" t="str">
        <f t="shared" si="432"/>
        <v/>
      </c>
      <c r="K2745" s="92" t="str">
        <f t="shared" si="433"/>
        <v/>
      </c>
      <c r="L2745" s="92" t="str">
        <f t="shared" si="434"/>
        <v/>
      </c>
      <c r="M2745" s="95" t="str">
        <f>IF(A2745&lt;&gt;"",IF(MID(C2745,1,1)="c",SigmaEpsConcrete(I2745,$AN$30:$AN$33,$AR$30:$AR$33,$AS$26,$AS$27,$AS$28,$AQ$20,$AU$19),""),"")</f>
        <v/>
      </c>
      <c r="N2745" s="95" t="str">
        <f>IF(A2745&lt;&gt;"",IF(MID(C2745,1,1)="r",SigmaEpsReinf(J2745,$AS$42:$AS$43,$AS$41,$AS$39,$AS$40,$AQ$38),""),"")</f>
        <v/>
      </c>
      <c r="Q2745" s="92" t="str">
        <f t="shared" si="436"/>
        <v/>
      </c>
      <c r="R2745" s="92" t="str">
        <f t="shared" si="437"/>
        <v/>
      </c>
      <c r="U2745" s="5"/>
      <c r="V2745" s="5"/>
      <c r="W2745" s="94" t="str">
        <f t="shared" si="435"/>
        <v/>
      </c>
      <c r="X2745" s="94" t="str">
        <f t="shared" si="438"/>
        <v/>
      </c>
      <c r="Y2745" s="5"/>
      <c r="BK2745" s="8"/>
      <c r="BL2745" s="5"/>
      <c r="BM2745" s="5"/>
      <c r="BN2745" s="5"/>
      <c r="BO2745" s="5"/>
      <c r="BP2745" s="1"/>
      <c r="BQ2745" s="1"/>
      <c r="BR2745" s="1"/>
      <c r="BS2745" s="1"/>
      <c r="BT2745" s="1"/>
      <c r="BU2745" s="4"/>
      <c r="BV2745" s="1"/>
      <c r="BW2745" s="3"/>
      <c r="BX2745" s="4"/>
      <c r="BY2745" s="5"/>
      <c r="BZ2745" s="5"/>
      <c r="CA2745" s="5"/>
      <c r="CB2745" s="5"/>
      <c r="CC2745" s="5"/>
      <c r="CD2745" s="43"/>
    </row>
    <row r="2746" spans="1:82" x14ac:dyDescent="0.25">
      <c r="A2746" s="8"/>
      <c r="B2746" s="5"/>
      <c r="C2746" s="5"/>
      <c r="D2746" s="5"/>
      <c r="E2746" s="5"/>
      <c r="F2746" s="94" t="str">
        <f t="shared" si="429"/>
        <v/>
      </c>
      <c r="G2746" s="94" t="str">
        <f t="shared" si="430"/>
        <v/>
      </c>
      <c r="H2746" s="127" t="str">
        <f>IF(A2746&lt;&gt;"",IF(MID(C2746,1,1)="c",$AS$26,IF(MID(C2746,1,1)="r",$AS$41,IF(MID(C2746,1,1)="p",#REF!,#REF!))),"")</f>
        <v/>
      </c>
      <c r="I2746" s="92" t="str">
        <f t="shared" si="431"/>
        <v/>
      </c>
      <c r="J2746" s="92" t="str">
        <f t="shared" si="432"/>
        <v/>
      </c>
      <c r="K2746" s="92" t="str">
        <f t="shared" si="433"/>
        <v/>
      </c>
      <c r="L2746" s="92" t="str">
        <f t="shared" si="434"/>
        <v/>
      </c>
      <c r="M2746" s="95" t="str">
        <f>IF(A2746&lt;&gt;"",IF(MID(C2746,1,1)="c",SigmaEpsConcrete(I2746,$AN$30:$AN$33,$AR$30:$AR$33,$AS$26,$AS$27,$AS$28,$AQ$20,$AU$19),""),"")</f>
        <v/>
      </c>
      <c r="N2746" s="95" t="str">
        <f>IF(A2746&lt;&gt;"",IF(MID(C2746,1,1)="r",SigmaEpsReinf(J2746,$AS$42:$AS$43,$AS$41,$AS$39,$AS$40,$AQ$38),""),"")</f>
        <v/>
      </c>
      <c r="Q2746" s="92" t="str">
        <f t="shared" si="436"/>
        <v/>
      </c>
      <c r="R2746" s="92" t="str">
        <f t="shared" si="437"/>
        <v/>
      </c>
      <c r="U2746" s="5"/>
      <c r="V2746" s="5"/>
      <c r="W2746" s="94" t="str">
        <f t="shared" si="435"/>
        <v/>
      </c>
      <c r="X2746" s="94" t="str">
        <f t="shared" si="438"/>
        <v/>
      </c>
      <c r="Y2746" s="5"/>
      <c r="BK2746" s="8"/>
      <c r="BL2746" s="5"/>
      <c r="BM2746" s="5"/>
      <c r="BN2746" s="5"/>
      <c r="BO2746" s="5"/>
      <c r="BP2746" s="1"/>
      <c r="BQ2746" s="1"/>
      <c r="BR2746" s="1"/>
      <c r="BS2746" s="1"/>
      <c r="BT2746" s="1"/>
      <c r="BU2746" s="4"/>
      <c r="BV2746" s="1"/>
      <c r="BW2746" s="3"/>
      <c r="BX2746" s="4"/>
      <c r="BY2746" s="5"/>
      <c r="BZ2746" s="5"/>
      <c r="CA2746" s="5"/>
      <c r="CB2746" s="5"/>
      <c r="CC2746" s="5"/>
      <c r="CD2746" s="43"/>
    </row>
    <row r="2747" spans="1:82" x14ac:dyDescent="0.25">
      <c r="A2747" s="8"/>
      <c r="B2747" s="5"/>
      <c r="C2747" s="5"/>
      <c r="D2747" s="5"/>
      <c r="E2747" s="5"/>
      <c r="F2747" s="94" t="str">
        <f t="shared" si="429"/>
        <v/>
      </c>
      <c r="G2747" s="94" t="str">
        <f t="shared" si="430"/>
        <v/>
      </c>
      <c r="H2747" s="127" t="str">
        <f>IF(A2747&lt;&gt;"",IF(MID(C2747,1,1)="c",$AS$26,IF(MID(C2747,1,1)="r",$AS$41,IF(MID(C2747,1,1)="p",#REF!,#REF!))),"")</f>
        <v/>
      </c>
      <c r="I2747" s="92" t="str">
        <f t="shared" si="431"/>
        <v/>
      </c>
      <c r="J2747" s="92" t="str">
        <f t="shared" si="432"/>
        <v/>
      </c>
      <c r="K2747" s="92" t="str">
        <f t="shared" si="433"/>
        <v/>
      </c>
      <c r="L2747" s="92" t="str">
        <f t="shared" si="434"/>
        <v/>
      </c>
      <c r="M2747" s="95" t="str">
        <f>IF(A2747&lt;&gt;"",IF(MID(C2747,1,1)="c",SigmaEpsConcrete(I2747,$AN$30:$AN$33,$AR$30:$AR$33,$AS$26,$AS$27,$AS$28,$AQ$20,$AU$19),""),"")</f>
        <v/>
      </c>
      <c r="N2747" s="95" t="str">
        <f>IF(A2747&lt;&gt;"",IF(MID(C2747,1,1)="r",SigmaEpsReinf(J2747,$AS$42:$AS$43,$AS$41,$AS$39,$AS$40,$AQ$38),""),"")</f>
        <v/>
      </c>
      <c r="Q2747" s="92" t="str">
        <f t="shared" si="436"/>
        <v/>
      </c>
      <c r="R2747" s="92" t="str">
        <f t="shared" si="437"/>
        <v/>
      </c>
      <c r="U2747" s="5"/>
      <c r="V2747" s="5"/>
      <c r="W2747" s="94" t="str">
        <f t="shared" si="435"/>
        <v/>
      </c>
      <c r="X2747" s="94" t="str">
        <f t="shared" si="438"/>
        <v/>
      </c>
      <c r="Y2747" s="5"/>
      <c r="BK2747" s="8"/>
      <c r="BL2747" s="5"/>
      <c r="BM2747" s="5"/>
      <c r="BN2747" s="5"/>
      <c r="BO2747" s="5"/>
      <c r="BP2747" s="1"/>
      <c r="BQ2747" s="1"/>
      <c r="BR2747" s="1"/>
      <c r="BS2747" s="1"/>
      <c r="BT2747" s="1"/>
      <c r="BU2747" s="4"/>
      <c r="BV2747" s="1"/>
      <c r="BW2747" s="3"/>
      <c r="BX2747" s="4"/>
      <c r="BY2747" s="5"/>
      <c r="BZ2747" s="5"/>
      <c r="CA2747" s="5"/>
      <c r="CB2747" s="5"/>
      <c r="CC2747" s="5"/>
      <c r="CD2747" s="43"/>
    </row>
    <row r="2748" spans="1:82" x14ac:dyDescent="0.25">
      <c r="A2748" s="8"/>
      <c r="B2748" s="5"/>
      <c r="C2748" s="5"/>
      <c r="D2748" s="5"/>
      <c r="E2748" s="5"/>
      <c r="F2748" s="94" t="str">
        <f t="shared" si="429"/>
        <v/>
      </c>
      <c r="G2748" s="94" t="str">
        <f t="shared" si="430"/>
        <v/>
      </c>
      <c r="H2748" s="127" t="str">
        <f>IF(A2748&lt;&gt;"",IF(MID(C2748,1,1)="c",$AS$26,IF(MID(C2748,1,1)="r",$AS$41,IF(MID(C2748,1,1)="p",#REF!,#REF!))),"")</f>
        <v/>
      </c>
      <c r="I2748" s="92" t="str">
        <f t="shared" si="431"/>
        <v/>
      </c>
      <c r="J2748" s="92" t="str">
        <f t="shared" si="432"/>
        <v/>
      </c>
      <c r="K2748" s="92" t="str">
        <f t="shared" si="433"/>
        <v/>
      </c>
      <c r="L2748" s="92" t="str">
        <f t="shared" si="434"/>
        <v/>
      </c>
      <c r="M2748" s="95" t="str">
        <f>IF(A2748&lt;&gt;"",IF(MID(C2748,1,1)="c",SigmaEpsConcrete(I2748,$AN$30:$AN$33,$AR$30:$AR$33,$AS$26,$AS$27,$AS$28,$AQ$20,$AU$19),""),"")</f>
        <v/>
      </c>
      <c r="N2748" s="95" t="str">
        <f>IF(A2748&lt;&gt;"",IF(MID(C2748,1,1)="r",SigmaEpsReinf(J2748,$AS$42:$AS$43,$AS$41,$AS$39,$AS$40,$AQ$38),""),"")</f>
        <v/>
      </c>
      <c r="Q2748" s="92" t="str">
        <f t="shared" si="436"/>
        <v/>
      </c>
      <c r="R2748" s="92" t="str">
        <f t="shared" si="437"/>
        <v/>
      </c>
      <c r="U2748" s="5"/>
      <c r="V2748" s="5"/>
      <c r="W2748" s="94" t="str">
        <f t="shared" si="435"/>
        <v/>
      </c>
      <c r="X2748" s="94" t="str">
        <f t="shared" si="438"/>
        <v/>
      </c>
      <c r="Y2748" s="5"/>
      <c r="BK2748" s="8"/>
      <c r="BL2748" s="5"/>
      <c r="BM2748" s="5"/>
      <c r="BN2748" s="5"/>
      <c r="BO2748" s="5"/>
      <c r="BP2748" s="1"/>
      <c r="BQ2748" s="1"/>
      <c r="BR2748" s="1"/>
      <c r="BS2748" s="1"/>
      <c r="BT2748" s="1"/>
      <c r="BU2748" s="4"/>
      <c r="BV2748" s="1"/>
      <c r="BW2748" s="3"/>
      <c r="BX2748" s="4"/>
      <c r="BY2748" s="5"/>
      <c r="BZ2748" s="5"/>
      <c r="CA2748" s="5"/>
      <c r="CB2748" s="5"/>
      <c r="CC2748" s="5"/>
      <c r="CD2748" s="43"/>
    </row>
    <row r="2749" spans="1:82" x14ac:dyDescent="0.25">
      <c r="A2749" s="8"/>
      <c r="B2749" s="5"/>
      <c r="C2749" s="5"/>
      <c r="D2749" s="5"/>
      <c r="E2749" s="5"/>
      <c r="F2749" s="94" t="str">
        <f t="shared" si="429"/>
        <v/>
      </c>
      <c r="G2749" s="94" t="str">
        <f t="shared" si="430"/>
        <v/>
      </c>
      <c r="H2749" s="127" t="str">
        <f>IF(A2749&lt;&gt;"",IF(MID(C2749,1,1)="c",$AS$26,IF(MID(C2749,1,1)="r",$AS$41,IF(MID(C2749,1,1)="p",#REF!,#REF!))),"")</f>
        <v/>
      </c>
      <c r="I2749" s="92" t="str">
        <f t="shared" si="431"/>
        <v/>
      </c>
      <c r="J2749" s="92" t="str">
        <f t="shared" si="432"/>
        <v/>
      </c>
      <c r="K2749" s="92" t="str">
        <f t="shared" si="433"/>
        <v/>
      </c>
      <c r="L2749" s="92" t="str">
        <f t="shared" si="434"/>
        <v/>
      </c>
      <c r="M2749" s="95" t="str">
        <f>IF(A2749&lt;&gt;"",IF(MID(C2749,1,1)="c",SigmaEpsConcrete(I2749,$AN$30:$AN$33,$AR$30:$AR$33,$AS$26,$AS$27,$AS$28,$AQ$20,$AU$19),""),"")</f>
        <v/>
      </c>
      <c r="N2749" s="95" t="str">
        <f>IF(A2749&lt;&gt;"",IF(MID(C2749,1,1)="r",SigmaEpsReinf(J2749,$AS$42:$AS$43,$AS$41,$AS$39,$AS$40,$AQ$38),""),"")</f>
        <v/>
      </c>
      <c r="Q2749" s="92" t="str">
        <f t="shared" si="436"/>
        <v/>
      </c>
      <c r="R2749" s="92" t="str">
        <f t="shared" si="437"/>
        <v/>
      </c>
      <c r="U2749" s="5"/>
      <c r="V2749" s="5"/>
      <c r="W2749" s="94" t="str">
        <f t="shared" si="435"/>
        <v/>
      </c>
      <c r="X2749" s="94" t="str">
        <f t="shared" si="438"/>
        <v/>
      </c>
      <c r="Y2749" s="5"/>
      <c r="BK2749" s="8"/>
      <c r="BL2749" s="5"/>
      <c r="BM2749" s="5"/>
      <c r="BN2749" s="5"/>
      <c r="BO2749" s="5"/>
      <c r="BP2749" s="1"/>
      <c r="BQ2749" s="1"/>
      <c r="BR2749" s="1"/>
      <c r="BS2749" s="1"/>
      <c r="BT2749" s="1"/>
      <c r="BU2749" s="4"/>
      <c r="BV2749" s="1"/>
      <c r="BW2749" s="3"/>
      <c r="BX2749" s="4"/>
      <c r="BY2749" s="5"/>
      <c r="BZ2749" s="5"/>
      <c r="CA2749" s="5"/>
      <c r="CB2749" s="5"/>
      <c r="CC2749" s="5"/>
      <c r="CD2749" s="43"/>
    </row>
    <row r="2750" spans="1:82" x14ac:dyDescent="0.25">
      <c r="A2750" s="8"/>
      <c r="B2750" s="5"/>
      <c r="C2750" s="5"/>
      <c r="D2750" s="5"/>
      <c r="E2750" s="5"/>
      <c r="F2750" s="94" t="str">
        <f t="shared" si="429"/>
        <v/>
      </c>
      <c r="G2750" s="94" t="str">
        <f t="shared" si="430"/>
        <v/>
      </c>
      <c r="H2750" s="127" t="str">
        <f>IF(A2750&lt;&gt;"",IF(MID(C2750,1,1)="c",$AS$26,IF(MID(C2750,1,1)="r",$AS$41,IF(MID(C2750,1,1)="p",#REF!,#REF!))),"")</f>
        <v/>
      </c>
      <c r="I2750" s="92" t="str">
        <f t="shared" si="431"/>
        <v/>
      </c>
      <c r="J2750" s="92" t="str">
        <f t="shared" si="432"/>
        <v/>
      </c>
      <c r="K2750" s="92" t="str">
        <f t="shared" si="433"/>
        <v/>
      </c>
      <c r="L2750" s="92" t="str">
        <f t="shared" si="434"/>
        <v/>
      </c>
      <c r="M2750" s="95" t="str">
        <f>IF(A2750&lt;&gt;"",IF(MID(C2750,1,1)="c",SigmaEpsConcrete(I2750,$AN$30:$AN$33,$AR$30:$AR$33,$AS$26,$AS$27,$AS$28,$AQ$20,$AU$19),""),"")</f>
        <v/>
      </c>
      <c r="N2750" s="95" t="str">
        <f>IF(A2750&lt;&gt;"",IF(MID(C2750,1,1)="r",SigmaEpsReinf(J2750,$AS$42:$AS$43,$AS$41,$AS$39,$AS$40,$AQ$38),""),"")</f>
        <v/>
      </c>
      <c r="Q2750" s="92" t="str">
        <f t="shared" si="436"/>
        <v/>
      </c>
      <c r="R2750" s="92" t="str">
        <f t="shared" si="437"/>
        <v/>
      </c>
      <c r="U2750" s="5"/>
      <c r="V2750" s="5"/>
      <c r="W2750" s="94" t="str">
        <f t="shared" si="435"/>
        <v/>
      </c>
      <c r="X2750" s="94" t="str">
        <f t="shared" si="438"/>
        <v/>
      </c>
      <c r="Y2750" s="5"/>
      <c r="BK2750" s="8"/>
      <c r="BL2750" s="5"/>
      <c r="BM2750" s="5"/>
      <c r="BN2750" s="5"/>
      <c r="BO2750" s="5"/>
      <c r="BP2750" s="1"/>
      <c r="BQ2750" s="1"/>
      <c r="BR2750" s="1"/>
      <c r="BS2750" s="1"/>
      <c r="BT2750" s="1"/>
      <c r="BU2750" s="4"/>
      <c r="BV2750" s="1"/>
      <c r="BW2750" s="3"/>
      <c r="BX2750" s="4"/>
      <c r="BY2750" s="5"/>
      <c r="BZ2750" s="5"/>
      <c r="CA2750" s="5"/>
      <c r="CB2750" s="5"/>
      <c r="CC2750" s="5"/>
      <c r="CD2750" s="43"/>
    </row>
    <row r="2751" spans="1:82" x14ac:dyDescent="0.25">
      <c r="A2751" s="8"/>
      <c r="B2751" s="5"/>
      <c r="C2751" s="5"/>
      <c r="D2751" s="5"/>
      <c r="E2751" s="5"/>
      <c r="F2751" s="94" t="str">
        <f t="shared" si="429"/>
        <v/>
      </c>
      <c r="G2751" s="94" t="str">
        <f t="shared" si="430"/>
        <v/>
      </c>
      <c r="H2751" s="127" t="str">
        <f>IF(A2751&lt;&gt;"",IF(MID(C2751,1,1)="c",$AS$26,IF(MID(C2751,1,1)="r",$AS$41,IF(MID(C2751,1,1)="p",#REF!,#REF!))),"")</f>
        <v/>
      </c>
      <c r="I2751" s="92" t="str">
        <f t="shared" si="431"/>
        <v/>
      </c>
      <c r="J2751" s="92" t="str">
        <f t="shared" si="432"/>
        <v/>
      </c>
      <c r="K2751" s="92" t="str">
        <f t="shared" si="433"/>
        <v/>
      </c>
      <c r="L2751" s="92" t="str">
        <f t="shared" si="434"/>
        <v/>
      </c>
      <c r="M2751" s="95" t="str">
        <f>IF(A2751&lt;&gt;"",IF(MID(C2751,1,1)="c",SigmaEpsConcrete(I2751,$AN$30:$AN$33,$AR$30:$AR$33,$AS$26,$AS$27,$AS$28,$AQ$20,$AU$19),""),"")</f>
        <v/>
      </c>
      <c r="N2751" s="95" t="str">
        <f>IF(A2751&lt;&gt;"",IF(MID(C2751,1,1)="r",SigmaEpsReinf(J2751,$AS$42:$AS$43,$AS$41,$AS$39,$AS$40,$AQ$38),""),"")</f>
        <v/>
      </c>
      <c r="Q2751" s="92" t="str">
        <f t="shared" si="436"/>
        <v/>
      </c>
      <c r="R2751" s="92" t="str">
        <f t="shared" si="437"/>
        <v/>
      </c>
      <c r="U2751" s="5"/>
      <c r="V2751" s="5"/>
      <c r="W2751" s="94" t="str">
        <f t="shared" si="435"/>
        <v/>
      </c>
      <c r="X2751" s="94" t="str">
        <f t="shared" si="438"/>
        <v/>
      </c>
      <c r="Y2751" s="5"/>
      <c r="BK2751" s="8"/>
      <c r="BL2751" s="5"/>
      <c r="BM2751" s="5"/>
      <c r="BN2751" s="5"/>
      <c r="BO2751" s="5"/>
      <c r="BP2751" s="1"/>
      <c r="BQ2751" s="1"/>
      <c r="BR2751" s="1"/>
      <c r="BS2751" s="1"/>
      <c r="BT2751" s="1"/>
      <c r="BU2751" s="4"/>
      <c r="BV2751" s="1"/>
      <c r="BW2751" s="3"/>
      <c r="BX2751" s="4"/>
      <c r="BY2751" s="5"/>
      <c r="BZ2751" s="5"/>
      <c r="CA2751" s="5"/>
      <c r="CB2751" s="5"/>
      <c r="CC2751" s="5"/>
      <c r="CD2751" s="43"/>
    </row>
    <row r="2752" spans="1:82" x14ac:dyDescent="0.25">
      <c r="A2752" s="8"/>
      <c r="B2752" s="5"/>
      <c r="C2752" s="5"/>
      <c r="D2752" s="5"/>
      <c r="E2752" s="5"/>
      <c r="F2752" s="94" t="str">
        <f t="shared" si="429"/>
        <v/>
      </c>
      <c r="G2752" s="94" t="str">
        <f t="shared" si="430"/>
        <v/>
      </c>
      <c r="H2752" s="127" t="str">
        <f>IF(A2752&lt;&gt;"",IF(MID(C2752,1,1)="c",$AS$26,IF(MID(C2752,1,1)="r",$AS$41,IF(MID(C2752,1,1)="p",#REF!,#REF!))),"")</f>
        <v/>
      </c>
      <c r="I2752" s="92" t="str">
        <f t="shared" si="431"/>
        <v/>
      </c>
      <c r="J2752" s="92" t="str">
        <f t="shared" si="432"/>
        <v/>
      </c>
      <c r="K2752" s="92" t="str">
        <f t="shared" si="433"/>
        <v/>
      </c>
      <c r="L2752" s="92" t="str">
        <f t="shared" si="434"/>
        <v/>
      </c>
      <c r="M2752" s="95" t="str">
        <f>IF(A2752&lt;&gt;"",IF(MID(C2752,1,1)="c",SigmaEpsConcrete(I2752,$AN$30:$AN$33,$AR$30:$AR$33,$AS$26,$AS$27,$AS$28,$AQ$20,$AU$19),""),"")</f>
        <v/>
      </c>
      <c r="N2752" s="95" t="str">
        <f>IF(A2752&lt;&gt;"",IF(MID(C2752,1,1)="r",SigmaEpsReinf(J2752,$AS$42:$AS$43,$AS$41,$AS$39,$AS$40,$AQ$38),""),"")</f>
        <v/>
      </c>
      <c r="Q2752" s="92" t="str">
        <f t="shared" si="436"/>
        <v/>
      </c>
      <c r="R2752" s="92" t="str">
        <f t="shared" si="437"/>
        <v/>
      </c>
      <c r="U2752" s="5"/>
      <c r="V2752" s="5"/>
      <c r="W2752" s="94" t="str">
        <f t="shared" si="435"/>
        <v/>
      </c>
      <c r="X2752" s="94" t="str">
        <f t="shared" si="438"/>
        <v/>
      </c>
      <c r="Y2752" s="5"/>
      <c r="BK2752" s="8"/>
      <c r="BL2752" s="5"/>
      <c r="BM2752" s="5"/>
      <c r="BN2752" s="5"/>
      <c r="BO2752" s="5"/>
      <c r="BP2752" s="1"/>
      <c r="BQ2752" s="1"/>
      <c r="BR2752" s="1"/>
      <c r="BS2752" s="1"/>
      <c r="BT2752" s="1"/>
      <c r="BU2752" s="4"/>
      <c r="BV2752" s="1"/>
      <c r="BW2752" s="3"/>
      <c r="BX2752" s="4"/>
      <c r="BY2752" s="5"/>
      <c r="BZ2752" s="5"/>
      <c r="CA2752" s="5"/>
      <c r="CB2752" s="5"/>
      <c r="CC2752" s="5"/>
      <c r="CD2752" s="43"/>
    </row>
    <row r="2753" spans="1:82" x14ac:dyDescent="0.25">
      <c r="A2753" s="8"/>
      <c r="B2753" s="5"/>
      <c r="C2753" s="5"/>
      <c r="D2753" s="5"/>
      <c r="E2753" s="5"/>
      <c r="F2753" s="94" t="str">
        <f t="shared" si="429"/>
        <v/>
      </c>
      <c r="G2753" s="94" t="str">
        <f t="shared" si="430"/>
        <v/>
      </c>
      <c r="H2753" s="127" t="str">
        <f>IF(A2753&lt;&gt;"",IF(MID(C2753,1,1)="c",$AS$26,IF(MID(C2753,1,1)="r",$AS$41,IF(MID(C2753,1,1)="p",#REF!,#REF!))),"")</f>
        <v/>
      </c>
      <c r="I2753" s="92" t="str">
        <f t="shared" si="431"/>
        <v/>
      </c>
      <c r="J2753" s="92" t="str">
        <f t="shared" si="432"/>
        <v/>
      </c>
      <c r="K2753" s="92" t="str">
        <f t="shared" si="433"/>
        <v/>
      </c>
      <c r="L2753" s="92" t="str">
        <f t="shared" si="434"/>
        <v/>
      </c>
      <c r="M2753" s="95" t="str">
        <f>IF(A2753&lt;&gt;"",IF(MID(C2753,1,1)="c",SigmaEpsConcrete(I2753,$AN$30:$AN$33,$AR$30:$AR$33,$AS$26,$AS$27,$AS$28,$AQ$20,$AU$19),""),"")</f>
        <v/>
      </c>
      <c r="N2753" s="95" t="str">
        <f>IF(A2753&lt;&gt;"",IF(MID(C2753,1,1)="r",SigmaEpsReinf(J2753,$AS$42:$AS$43,$AS$41,$AS$39,$AS$40,$AQ$38),""),"")</f>
        <v/>
      </c>
      <c r="Q2753" s="92" t="str">
        <f t="shared" si="436"/>
        <v/>
      </c>
      <c r="R2753" s="92" t="str">
        <f t="shared" si="437"/>
        <v/>
      </c>
      <c r="U2753" s="5"/>
      <c r="V2753" s="5"/>
      <c r="W2753" s="94" t="str">
        <f t="shared" si="435"/>
        <v/>
      </c>
      <c r="X2753" s="94" t="str">
        <f t="shared" si="438"/>
        <v/>
      </c>
      <c r="Y2753" s="5"/>
      <c r="BK2753" s="8"/>
      <c r="BL2753" s="5"/>
      <c r="BM2753" s="5"/>
      <c r="BN2753" s="5"/>
      <c r="BO2753" s="5"/>
      <c r="BP2753" s="1"/>
      <c r="BQ2753" s="1"/>
      <c r="BR2753" s="1"/>
      <c r="BS2753" s="1"/>
      <c r="BT2753" s="1"/>
      <c r="BU2753" s="4"/>
      <c r="BV2753" s="1"/>
      <c r="BW2753" s="3"/>
      <c r="BX2753" s="4"/>
      <c r="BY2753" s="5"/>
      <c r="BZ2753" s="5"/>
      <c r="CA2753" s="5"/>
      <c r="CB2753" s="5"/>
      <c r="CC2753" s="5"/>
      <c r="CD2753" s="43"/>
    </row>
    <row r="2754" spans="1:82" x14ac:dyDescent="0.25">
      <c r="A2754" s="8"/>
      <c r="B2754" s="5"/>
      <c r="C2754" s="5"/>
      <c r="D2754" s="5"/>
      <c r="E2754" s="5"/>
      <c r="F2754" s="94" t="str">
        <f t="shared" si="429"/>
        <v/>
      </c>
      <c r="G2754" s="94" t="str">
        <f t="shared" si="430"/>
        <v/>
      </c>
      <c r="H2754" s="127" t="str">
        <f>IF(A2754&lt;&gt;"",IF(MID(C2754,1,1)="c",$AS$26,IF(MID(C2754,1,1)="r",$AS$41,IF(MID(C2754,1,1)="p",#REF!,#REF!))),"")</f>
        <v/>
      </c>
      <c r="I2754" s="92" t="str">
        <f t="shared" si="431"/>
        <v/>
      </c>
      <c r="J2754" s="92" t="str">
        <f t="shared" si="432"/>
        <v/>
      </c>
      <c r="K2754" s="92" t="str">
        <f t="shared" si="433"/>
        <v/>
      </c>
      <c r="L2754" s="92" t="str">
        <f t="shared" si="434"/>
        <v/>
      </c>
      <c r="M2754" s="95" t="str">
        <f>IF(A2754&lt;&gt;"",IF(MID(C2754,1,1)="c",SigmaEpsConcrete(I2754,$AN$30:$AN$33,$AR$30:$AR$33,$AS$26,$AS$27,$AS$28,$AQ$20,$AU$19),""),"")</f>
        <v/>
      </c>
      <c r="N2754" s="95" t="str">
        <f>IF(A2754&lt;&gt;"",IF(MID(C2754,1,1)="r",SigmaEpsReinf(J2754,$AS$42:$AS$43,$AS$41,$AS$39,$AS$40,$AQ$38),""),"")</f>
        <v/>
      </c>
      <c r="Q2754" s="92" t="str">
        <f t="shared" si="436"/>
        <v/>
      </c>
      <c r="R2754" s="92" t="str">
        <f t="shared" si="437"/>
        <v/>
      </c>
      <c r="U2754" s="5"/>
      <c r="V2754" s="5"/>
      <c r="W2754" s="94" t="str">
        <f t="shared" si="435"/>
        <v/>
      </c>
      <c r="X2754" s="94" t="str">
        <f t="shared" si="438"/>
        <v/>
      </c>
      <c r="Y2754" s="5"/>
      <c r="BK2754" s="8"/>
      <c r="BL2754" s="5"/>
      <c r="BM2754" s="5"/>
      <c r="BN2754" s="5"/>
      <c r="BO2754" s="5"/>
      <c r="BP2754" s="1"/>
      <c r="BQ2754" s="1"/>
      <c r="BR2754" s="1"/>
      <c r="BS2754" s="1"/>
      <c r="BT2754" s="1"/>
      <c r="BU2754" s="4"/>
      <c r="BV2754" s="1"/>
      <c r="BW2754" s="3"/>
      <c r="BX2754" s="4"/>
      <c r="BY2754" s="5"/>
      <c r="BZ2754" s="5"/>
      <c r="CA2754" s="5"/>
      <c r="CB2754" s="5"/>
      <c r="CC2754" s="5"/>
      <c r="CD2754" s="43"/>
    </row>
    <row r="2755" spans="1:82" x14ac:dyDescent="0.25">
      <c r="A2755" s="8"/>
      <c r="B2755" s="5"/>
      <c r="C2755" s="5"/>
      <c r="D2755" s="5"/>
      <c r="E2755" s="5"/>
      <c r="F2755" s="94" t="str">
        <f t="shared" si="429"/>
        <v/>
      </c>
      <c r="G2755" s="94" t="str">
        <f t="shared" si="430"/>
        <v/>
      </c>
      <c r="H2755" s="127" t="str">
        <f>IF(A2755&lt;&gt;"",IF(MID(C2755,1,1)="c",$AS$26,IF(MID(C2755,1,1)="r",$AS$41,IF(MID(C2755,1,1)="p",#REF!,#REF!))),"")</f>
        <v/>
      </c>
      <c r="I2755" s="92" t="str">
        <f t="shared" si="431"/>
        <v/>
      </c>
      <c r="J2755" s="92" t="str">
        <f t="shared" si="432"/>
        <v/>
      </c>
      <c r="K2755" s="92" t="str">
        <f t="shared" si="433"/>
        <v/>
      </c>
      <c r="L2755" s="92" t="str">
        <f t="shared" si="434"/>
        <v/>
      </c>
      <c r="M2755" s="95" t="str">
        <f>IF(A2755&lt;&gt;"",IF(MID(C2755,1,1)="c",SigmaEpsConcrete(I2755,$AN$30:$AN$33,$AR$30:$AR$33,$AS$26,$AS$27,$AS$28,$AQ$20,$AU$19),""),"")</f>
        <v/>
      </c>
      <c r="N2755" s="95" t="str">
        <f>IF(A2755&lt;&gt;"",IF(MID(C2755,1,1)="r",SigmaEpsReinf(J2755,$AS$42:$AS$43,$AS$41,$AS$39,$AS$40,$AQ$38),""),"")</f>
        <v/>
      </c>
      <c r="Q2755" s="92" t="str">
        <f t="shared" si="436"/>
        <v/>
      </c>
      <c r="R2755" s="92" t="str">
        <f t="shared" si="437"/>
        <v/>
      </c>
      <c r="U2755" s="5"/>
      <c r="V2755" s="5"/>
      <c r="W2755" s="94" t="str">
        <f t="shared" si="435"/>
        <v/>
      </c>
      <c r="X2755" s="94" t="str">
        <f t="shared" si="438"/>
        <v/>
      </c>
      <c r="Y2755" s="5"/>
      <c r="BK2755" s="8"/>
      <c r="BL2755" s="5"/>
      <c r="BM2755" s="5"/>
      <c r="BN2755" s="5"/>
      <c r="BO2755" s="5"/>
      <c r="BP2755" s="1"/>
      <c r="BQ2755" s="1"/>
      <c r="BR2755" s="1"/>
      <c r="BS2755" s="1"/>
      <c r="BT2755" s="1"/>
      <c r="BU2755" s="4"/>
      <c r="BV2755" s="1"/>
      <c r="BW2755" s="3"/>
      <c r="BX2755" s="4"/>
      <c r="BY2755" s="5"/>
      <c r="BZ2755" s="5"/>
      <c r="CA2755" s="5"/>
      <c r="CB2755" s="5"/>
      <c r="CC2755" s="5"/>
      <c r="CD2755" s="43"/>
    </row>
    <row r="2756" spans="1:82" x14ac:dyDescent="0.25">
      <c r="A2756" s="8"/>
      <c r="B2756" s="5"/>
      <c r="C2756" s="5"/>
      <c r="D2756" s="5"/>
      <c r="E2756" s="5"/>
      <c r="F2756" s="94" t="str">
        <f t="shared" si="429"/>
        <v/>
      </c>
      <c r="G2756" s="94" t="str">
        <f t="shared" si="430"/>
        <v/>
      </c>
      <c r="H2756" s="127" t="str">
        <f>IF(A2756&lt;&gt;"",IF(MID(C2756,1,1)="c",$AS$26,IF(MID(C2756,1,1)="r",$AS$41,IF(MID(C2756,1,1)="p",#REF!,#REF!))),"")</f>
        <v/>
      </c>
      <c r="I2756" s="92" t="str">
        <f t="shared" si="431"/>
        <v/>
      </c>
      <c r="J2756" s="92" t="str">
        <f t="shared" si="432"/>
        <v/>
      </c>
      <c r="K2756" s="92" t="str">
        <f t="shared" si="433"/>
        <v/>
      </c>
      <c r="L2756" s="92" t="str">
        <f t="shared" si="434"/>
        <v/>
      </c>
      <c r="M2756" s="95" t="str">
        <f>IF(A2756&lt;&gt;"",IF(MID(C2756,1,1)="c",SigmaEpsConcrete(I2756,$AN$30:$AN$33,$AR$30:$AR$33,$AS$26,$AS$27,$AS$28,$AQ$20,$AU$19),""),"")</f>
        <v/>
      </c>
      <c r="N2756" s="95" t="str">
        <f>IF(A2756&lt;&gt;"",IF(MID(C2756,1,1)="r",SigmaEpsReinf(J2756,$AS$42:$AS$43,$AS$41,$AS$39,$AS$40,$AQ$38),""),"")</f>
        <v/>
      </c>
      <c r="Q2756" s="92" t="str">
        <f t="shared" si="436"/>
        <v/>
      </c>
      <c r="R2756" s="92" t="str">
        <f t="shared" si="437"/>
        <v/>
      </c>
      <c r="U2756" s="5"/>
      <c r="V2756" s="5"/>
      <c r="W2756" s="94" t="str">
        <f t="shared" si="435"/>
        <v/>
      </c>
      <c r="X2756" s="94" t="str">
        <f t="shared" si="438"/>
        <v/>
      </c>
      <c r="Y2756" s="5"/>
      <c r="BK2756" s="8"/>
      <c r="BL2756" s="5"/>
      <c r="BM2756" s="5"/>
      <c r="BN2756" s="5"/>
      <c r="BO2756" s="5"/>
      <c r="BP2756" s="1"/>
      <c r="BQ2756" s="1"/>
      <c r="BR2756" s="1"/>
      <c r="BS2756" s="1"/>
      <c r="BT2756" s="1"/>
      <c r="BU2756" s="4"/>
      <c r="BV2756" s="1"/>
      <c r="BW2756" s="3"/>
      <c r="BX2756" s="4"/>
      <c r="BY2756" s="5"/>
      <c r="BZ2756" s="5"/>
      <c r="CA2756" s="5"/>
      <c r="CB2756" s="5"/>
      <c r="CC2756" s="5"/>
      <c r="CD2756" s="43"/>
    </row>
    <row r="2757" spans="1:82" x14ac:dyDescent="0.25">
      <c r="A2757" s="8"/>
      <c r="B2757" s="5"/>
      <c r="C2757" s="5"/>
      <c r="D2757" s="5"/>
      <c r="E2757" s="5"/>
      <c r="F2757" s="94" t="str">
        <f t="shared" si="429"/>
        <v/>
      </c>
      <c r="G2757" s="94" t="str">
        <f t="shared" si="430"/>
        <v/>
      </c>
      <c r="H2757" s="127" t="str">
        <f>IF(A2757&lt;&gt;"",IF(MID(C2757,1,1)="c",$AS$26,IF(MID(C2757,1,1)="r",$AS$41,IF(MID(C2757,1,1)="p",#REF!,#REF!))),"")</f>
        <v/>
      </c>
      <c r="I2757" s="92" t="str">
        <f t="shared" si="431"/>
        <v/>
      </c>
      <c r="J2757" s="92" t="str">
        <f t="shared" si="432"/>
        <v/>
      </c>
      <c r="K2757" s="92" t="str">
        <f t="shared" si="433"/>
        <v/>
      </c>
      <c r="L2757" s="92" t="str">
        <f t="shared" si="434"/>
        <v/>
      </c>
      <c r="M2757" s="95" t="str">
        <f>IF(A2757&lt;&gt;"",IF(MID(C2757,1,1)="c",SigmaEpsConcrete(I2757,$AN$30:$AN$33,$AR$30:$AR$33,$AS$26,$AS$27,$AS$28,$AQ$20,$AU$19),""),"")</f>
        <v/>
      </c>
      <c r="N2757" s="95" t="str">
        <f>IF(A2757&lt;&gt;"",IF(MID(C2757,1,1)="r",SigmaEpsReinf(J2757,$AS$42:$AS$43,$AS$41,$AS$39,$AS$40,$AQ$38),""),"")</f>
        <v/>
      </c>
      <c r="Q2757" s="92" t="str">
        <f t="shared" si="436"/>
        <v/>
      </c>
      <c r="R2757" s="92" t="str">
        <f t="shared" si="437"/>
        <v/>
      </c>
      <c r="U2757" s="5"/>
      <c r="V2757" s="5"/>
      <c r="W2757" s="94" t="str">
        <f t="shared" si="435"/>
        <v/>
      </c>
      <c r="X2757" s="94" t="str">
        <f t="shared" si="438"/>
        <v/>
      </c>
      <c r="Y2757" s="5"/>
      <c r="BK2757" s="8"/>
      <c r="BL2757" s="5"/>
      <c r="BM2757" s="5"/>
      <c r="BN2757" s="5"/>
      <c r="BO2757" s="5"/>
      <c r="BP2757" s="1"/>
      <c r="BQ2757" s="1"/>
      <c r="BR2757" s="1"/>
      <c r="BS2757" s="1"/>
      <c r="BT2757" s="1"/>
      <c r="BU2757" s="4"/>
      <c r="BV2757" s="1"/>
      <c r="BW2757" s="3"/>
      <c r="BX2757" s="4"/>
      <c r="BY2757" s="5"/>
      <c r="BZ2757" s="5"/>
      <c r="CA2757" s="5"/>
      <c r="CB2757" s="5"/>
      <c r="CC2757" s="5"/>
      <c r="CD2757" s="43"/>
    </row>
    <row r="2758" spans="1:82" x14ac:dyDescent="0.25">
      <c r="A2758" s="8"/>
      <c r="B2758" s="5"/>
      <c r="C2758" s="5"/>
      <c r="D2758" s="5"/>
      <c r="E2758" s="5"/>
      <c r="F2758" s="94" t="str">
        <f t="shared" si="429"/>
        <v/>
      </c>
      <c r="G2758" s="94" t="str">
        <f t="shared" si="430"/>
        <v/>
      </c>
      <c r="H2758" s="127" t="str">
        <f>IF(A2758&lt;&gt;"",IF(MID(C2758,1,1)="c",$AS$26,IF(MID(C2758,1,1)="r",$AS$41,IF(MID(C2758,1,1)="p",#REF!,#REF!))),"")</f>
        <v/>
      </c>
      <c r="I2758" s="92" t="str">
        <f t="shared" si="431"/>
        <v/>
      </c>
      <c r="J2758" s="92" t="str">
        <f t="shared" si="432"/>
        <v/>
      </c>
      <c r="K2758" s="92" t="str">
        <f t="shared" si="433"/>
        <v/>
      </c>
      <c r="L2758" s="92" t="str">
        <f t="shared" si="434"/>
        <v/>
      </c>
      <c r="M2758" s="95" t="str">
        <f>IF(A2758&lt;&gt;"",IF(MID(C2758,1,1)="c",SigmaEpsConcrete(I2758,$AN$30:$AN$33,$AR$30:$AR$33,$AS$26,$AS$27,$AS$28,$AQ$20,$AU$19),""),"")</f>
        <v/>
      </c>
      <c r="N2758" s="95" t="str">
        <f>IF(A2758&lt;&gt;"",IF(MID(C2758,1,1)="r",SigmaEpsReinf(J2758,$AS$42:$AS$43,$AS$41,$AS$39,$AS$40,$AQ$38),""),"")</f>
        <v/>
      </c>
      <c r="Q2758" s="92" t="str">
        <f t="shared" si="436"/>
        <v/>
      </c>
      <c r="R2758" s="92" t="str">
        <f t="shared" si="437"/>
        <v/>
      </c>
      <c r="U2758" s="5"/>
      <c r="V2758" s="5"/>
      <c r="W2758" s="94" t="str">
        <f t="shared" si="435"/>
        <v/>
      </c>
      <c r="X2758" s="94" t="str">
        <f t="shared" si="438"/>
        <v/>
      </c>
      <c r="Y2758" s="5"/>
      <c r="BK2758" s="8"/>
      <c r="BL2758" s="5"/>
      <c r="BM2758" s="5"/>
      <c r="BN2758" s="5"/>
      <c r="BO2758" s="5"/>
      <c r="BP2758" s="1"/>
      <c r="BQ2758" s="1"/>
      <c r="BR2758" s="1"/>
      <c r="BS2758" s="1"/>
      <c r="BT2758" s="1"/>
      <c r="BU2758" s="4"/>
      <c r="BV2758" s="1"/>
      <c r="BW2758" s="3"/>
      <c r="BX2758" s="4"/>
      <c r="BY2758" s="5"/>
      <c r="BZ2758" s="5"/>
      <c r="CA2758" s="5"/>
      <c r="CB2758" s="5"/>
      <c r="CC2758" s="5"/>
      <c r="CD2758" s="43"/>
    </row>
    <row r="2759" spans="1:82" x14ac:dyDescent="0.25">
      <c r="A2759" s="8"/>
      <c r="B2759" s="5"/>
      <c r="C2759" s="5"/>
      <c r="D2759" s="5"/>
      <c r="E2759" s="5"/>
      <c r="F2759" s="94" t="str">
        <f t="shared" si="429"/>
        <v/>
      </c>
      <c r="G2759" s="94" t="str">
        <f t="shared" si="430"/>
        <v/>
      </c>
      <c r="H2759" s="127" t="str">
        <f>IF(A2759&lt;&gt;"",IF(MID(C2759,1,1)="c",$AS$26,IF(MID(C2759,1,1)="r",$AS$41,IF(MID(C2759,1,1)="p",#REF!,#REF!))),"")</f>
        <v/>
      </c>
      <c r="I2759" s="92" t="str">
        <f t="shared" si="431"/>
        <v/>
      </c>
      <c r="J2759" s="92" t="str">
        <f t="shared" si="432"/>
        <v/>
      </c>
      <c r="K2759" s="92" t="str">
        <f t="shared" si="433"/>
        <v/>
      </c>
      <c r="L2759" s="92" t="str">
        <f t="shared" si="434"/>
        <v/>
      </c>
      <c r="M2759" s="95" t="str">
        <f>IF(A2759&lt;&gt;"",IF(MID(C2759,1,1)="c",SigmaEpsConcrete(I2759,$AN$30:$AN$33,$AR$30:$AR$33,$AS$26,$AS$27,$AS$28,$AQ$20,$AU$19),""),"")</f>
        <v/>
      </c>
      <c r="N2759" s="95" t="str">
        <f>IF(A2759&lt;&gt;"",IF(MID(C2759,1,1)="r",SigmaEpsReinf(J2759,$AS$42:$AS$43,$AS$41,$AS$39,$AS$40,$AQ$38),""),"")</f>
        <v/>
      </c>
      <c r="Q2759" s="92" t="str">
        <f t="shared" si="436"/>
        <v/>
      </c>
      <c r="R2759" s="92" t="str">
        <f t="shared" si="437"/>
        <v/>
      </c>
      <c r="U2759" s="5"/>
      <c r="V2759" s="5"/>
      <c r="W2759" s="94" t="str">
        <f t="shared" si="435"/>
        <v/>
      </c>
      <c r="X2759" s="94" t="str">
        <f t="shared" si="438"/>
        <v/>
      </c>
      <c r="Y2759" s="5"/>
      <c r="BK2759" s="8"/>
      <c r="BL2759" s="5"/>
      <c r="BM2759" s="5"/>
      <c r="BN2759" s="5"/>
      <c r="BO2759" s="5"/>
      <c r="BP2759" s="1"/>
      <c r="BQ2759" s="1"/>
      <c r="BR2759" s="1"/>
      <c r="BS2759" s="1"/>
      <c r="BT2759" s="1"/>
      <c r="BU2759" s="4"/>
      <c r="BV2759" s="1"/>
      <c r="BW2759" s="3"/>
      <c r="BX2759" s="4"/>
      <c r="BY2759" s="5"/>
      <c r="BZ2759" s="5"/>
      <c r="CA2759" s="5"/>
      <c r="CB2759" s="5"/>
      <c r="CC2759" s="5"/>
      <c r="CD2759" s="43"/>
    </row>
    <row r="2760" spans="1:82" x14ac:dyDescent="0.25">
      <c r="A2760" s="8"/>
      <c r="B2760" s="5"/>
      <c r="C2760" s="5"/>
      <c r="D2760" s="5"/>
      <c r="E2760" s="5"/>
      <c r="F2760" s="94" t="str">
        <f t="shared" si="429"/>
        <v/>
      </c>
      <c r="G2760" s="94" t="str">
        <f t="shared" si="430"/>
        <v/>
      </c>
      <c r="H2760" s="127" t="str">
        <f>IF(A2760&lt;&gt;"",IF(MID(C2760,1,1)="c",$AS$26,IF(MID(C2760,1,1)="r",$AS$41,IF(MID(C2760,1,1)="p",#REF!,#REF!))),"")</f>
        <v/>
      </c>
      <c r="I2760" s="92" t="str">
        <f t="shared" si="431"/>
        <v/>
      </c>
      <c r="J2760" s="92" t="str">
        <f t="shared" si="432"/>
        <v/>
      </c>
      <c r="K2760" s="92" t="str">
        <f t="shared" si="433"/>
        <v/>
      </c>
      <c r="L2760" s="92" t="str">
        <f t="shared" si="434"/>
        <v/>
      </c>
      <c r="M2760" s="95" t="str">
        <f>IF(A2760&lt;&gt;"",IF(MID(C2760,1,1)="c",SigmaEpsConcrete(I2760,$AN$30:$AN$33,$AR$30:$AR$33,$AS$26,$AS$27,$AS$28,$AQ$20,$AU$19),""),"")</f>
        <v/>
      </c>
      <c r="N2760" s="95" t="str">
        <f>IF(A2760&lt;&gt;"",IF(MID(C2760,1,1)="r",SigmaEpsReinf(J2760,$AS$42:$AS$43,$AS$41,$AS$39,$AS$40,$AQ$38),""),"")</f>
        <v/>
      </c>
      <c r="Q2760" s="92" t="str">
        <f t="shared" si="436"/>
        <v/>
      </c>
      <c r="R2760" s="92" t="str">
        <f t="shared" si="437"/>
        <v/>
      </c>
      <c r="U2760" s="5"/>
      <c r="V2760" s="5"/>
      <c r="W2760" s="94" t="str">
        <f t="shared" si="435"/>
        <v/>
      </c>
      <c r="X2760" s="94" t="str">
        <f t="shared" si="438"/>
        <v/>
      </c>
      <c r="Y2760" s="5"/>
      <c r="BK2760" s="8"/>
      <c r="BL2760" s="5"/>
      <c r="BM2760" s="5"/>
      <c r="BN2760" s="5"/>
      <c r="BO2760" s="5"/>
      <c r="BP2760" s="1"/>
      <c r="BQ2760" s="1"/>
      <c r="BR2760" s="1"/>
      <c r="BS2760" s="1"/>
      <c r="BT2760" s="1"/>
      <c r="BU2760" s="4"/>
      <c r="BV2760" s="1"/>
      <c r="BW2760" s="3"/>
      <c r="BX2760" s="4"/>
      <c r="BY2760" s="5"/>
      <c r="BZ2760" s="5"/>
      <c r="CA2760" s="5"/>
      <c r="CB2760" s="5"/>
      <c r="CC2760" s="5"/>
      <c r="CD2760" s="43"/>
    </row>
    <row r="2761" spans="1:82" x14ac:dyDescent="0.25">
      <c r="A2761" s="8"/>
      <c r="B2761" s="5"/>
      <c r="C2761" s="5"/>
      <c r="D2761" s="5"/>
      <c r="E2761" s="5"/>
      <c r="F2761" s="94" t="str">
        <f t="shared" si="429"/>
        <v/>
      </c>
      <c r="G2761" s="94" t="str">
        <f t="shared" si="430"/>
        <v/>
      </c>
      <c r="H2761" s="127" t="str">
        <f>IF(A2761&lt;&gt;"",IF(MID(C2761,1,1)="c",$AS$26,IF(MID(C2761,1,1)="r",$AS$41,IF(MID(C2761,1,1)="p",#REF!,#REF!))),"")</f>
        <v/>
      </c>
      <c r="I2761" s="92" t="str">
        <f t="shared" si="431"/>
        <v/>
      </c>
      <c r="J2761" s="92" t="str">
        <f t="shared" si="432"/>
        <v/>
      </c>
      <c r="K2761" s="92" t="str">
        <f t="shared" si="433"/>
        <v/>
      </c>
      <c r="L2761" s="92" t="str">
        <f t="shared" si="434"/>
        <v/>
      </c>
      <c r="M2761" s="95" t="str">
        <f>IF(A2761&lt;&gt;"",IF(MID(C2761,1,1)="c",SigmaEpsConcrete(I2761,$AN$30:$AN$33,$AR$30:$AR$33,$AS$26,$AS$27,$AS$28,$AQ$20,$AU$19),""),"")</f>
        <v/>
      </c>
      <c r="N2761" s="95" t="str">
        <f>IF(A2761&lt;&gt;"",IF(MID(C2761,1,1)="r",SigmaEpsReinf(J2761,$AS$42:$AS$43,$AS$41,$AS$39,$AS$40,$AQ$38),""),"")</f>
        <v/>
      </c>
      <c r="Q2761" s="92" t="str">
        <f t="shared" si="436"/>
        <v/>
      </c>
      <c r="R2761" s="92" t="str">
        <f t="shared" si="437"/>
        <v/>
      </c>
      <c r="U2761" s="5"/>
      <c r="V2761" s="5"/>
      <c r="W2761" s="94" t="str">
        <f t="shared" si="435"/>
        <v/>
      </c>
      <c r="X2761" s="94" t="str">
        <f t="shared" si="438"/>
        <v/>
      </c>
      <c r="Y2761" s="5"/>
      <c r="BK2761" s="8"/>
      <c r="BL2761" s="5"/>
      <c r="BM2761" s="5"/>
      <c r="BN2761" s="5"/>
      <c r="BO2761" s="5"/>
      <c r="BP2761" s="1"/>
      <c r="BQ2761" s="1"/>
      <c r="BR2761" s="1"/>
      <c r="BS2761" s="1"/>
      <c r="BT2761" s="1"/>
      <c r="BU2761" s="4"/>
      <c r="BV2761" s="1"/>
      <c r="BW2761" s="3"/>
      <c r="BX2761" s="4"/>
      <c r="BY2761" s="5"/>
      <c r="BZ2761" s="5"/>
      <c r="CA2761" s="5"/>
      <c r="CB2761" s="5"/>
      <c r="CC2761" s="5"/>
      <c r="CD2761" s="43"/>
    </row>
    <row r="2762" spans="1:82" x14ac:dyDescent="0.25">
      <c r="A2762" s="8"/>
      <c r="B2762" s="5"/>
      <c r="C2762" s="5"/>
      <c r="D2762" s="5"/>
      <c r="E2762" s="5"/>
      <c r="F2762" s="94" t="str">
        <f t="shared" ref="F2762:F2825" si="439">IF(A2762&lt;&gt;"",(D2762-$AU$86)/10,"")</f>
        <v/>
      </c>
      <c r="G2762" s="94" t="str">
        <f t="shared" ref="G2762:G2825" si="440">IF(A2762&lt;&gt;"",(E2762-$AU$87)/10,"")</f>
        <v/>
      </c>
      <c r="H2762" s="127" t="str">
        <f>IF(A2762&lt;&gt;"",IF(MID(C2762,1,1)="c",$AS$26,IF(MID(C2762,1,1)="r",$AS$41,IF(MID(C2762,1,1)="p",#REF!,#REF!))),"")</f>
        <v/>
      </c>
      <c r="I2762" s="92" t="str">
        <f t="shared" ref="I2762:I2825" si="441">IF($A2762&lt;&gt;"",IF(MID($C2762,1,1)="c",$Y$3+$Y$4*$F2762+$Y$5*$G2762+$BR$43,""),"")</f>
        <v/>
      </c>
      <c r="J2762" s="92" t="str">
        <f t="shared" ref="J2762:J2825" si="442">IF($A2762&lt;&gt;"",IF(MID($C2762,1,1)="r",$Y$3+$Y$4*$F2762+$Y$5*$G2762+$BR$43,""),"")</f>
        <v/>
      </c>
      <c r="K2762" s="92" t="str">
        <f t="shared" ref="K2762:K2825" si="443">IF($A2762&lt;&gt;"",IF(MID($C2762,1,1)="u",$Y$3+$Y$4*$F2762+$Y$5*$G2762+$BR$43,""),"")</f>
        <v/>
      </c>
      <c r="L2762" s="92" t="str">
        <f t="shared" ref="L2762:L2825" si="444">IF($A2762&lt;&gt;"",IF(MID($C2762,1,1)="p",$Y$3+$Y$4*$F2762+$Y$5*$G2762+$BR$43,""),"")</f>
        <v/>
      </c>
      <c r="M2762" s="95" t="str">
        <f>IF(A2762&lt;&gt;"",IF(MID(C2762,1,1)="c",SigmaEpsConcrete(I2762,$AN$30:$AN$33,$AR$30:$AR$33,$AS$26,$AS$27,$AS$28,$AQ$20,$AU$19),""),"")</f>
        <v/>
      </c>
      <c r="N2762" s="95" t="str">
        <f>IF(A2762&lt;&gt;"",IF(MID(C2762,1,1)="r",SigmaEpsReinf(J2762,$AS$42:$AS$43,$AS$41,$AS$39,$AS$40,$AQ$38),""),"")</f>
        <v/>
      </c>
      <c r="Q2762" s="92" t="str">
        <f t="shared" si="436"/>
        <v/>
      </c>
      <c r="R2762" s="92" t="str">
        <f t="shared" si="437"/>
        <v/>
      </c>
      <c r="U2762" s="5"/>
      <c r="V2762" s="5"/>
      <c r="W2762" s="94" t="str">
        <f t="shared" ref="W2762:W2825" si="445">IF(A2762&lt;&gt;"",F2762-$AU$105,"")</f>
        <v/>
      </c>
      <c r="X2762" s="94" t="str">
        <f t="shared" si="438"/>
        <v/>
      </c>
      <c r="Y2762" s="5"/>
      <c r="BK2762" s="8"/>
      <c r="BL2762" s="5"/>
      <c r="BM2762" s="5"/>
      <c r="BN2762" s="5"/>
      <c r="BO2762" s="5"/>
      <c r="BP2762" s="1"/>
      <c r="BQ2762" s="1"/>
      <c r="BR2762" s="1"/>
      <c r="BS2762" s="1"/>
      <c r="BT2762" s="1"/>
      <c r="BU2762" s="4"/>
      <c r="BV2762" s="1"/>
      <c r="BW2762" s="3"/>
      <c r="BX2762" s="4"/>
      <c r="BY2762" s="5"/>
      <c r="BZ2762" s="5"/>
      <c r="CA2762" s="5"/>
      <c r="CB2762" s="5"/>
      <c r="CC2762" s="5"/>
      <c r="CD2762" s="43"/>
    </row>
    <row r="2763" spans="1:82" x14ac:dyDescent="0.25">
      <c r="A2763" s="8"/>
      <c r="B2763" s="5"/>
      <c r="C2763" s="5"/>
      <c r="D2763" s="5"/>
      <c r="E2763" s="5"/>
      <c r="F2763" s="94" t="str">
        <f t="shared" si="439"/>
        <v/>
      </c>
      <c r="G2763" s="94" t="str">
        <f t="shared" si="440"/>
        <v/>
      </c>
      <c r="H2763" s="127" t="str">
        <f>IF(A2763&lt;&gt;"",IF(MID(C2763,1,1)="c",$AS$26,IF(MID(C2763,1,1)="r",$AS$41,IF(MID(C2763,1,1)="p",#REF!,#REF!))),"")</f>
        <v/>
      </c>
      <c r="I2763" s="92" t="str">
        <f t="shared" si="441"/>
        <v/>
      </c>
      <c r="J2763" s="92" t="str">
        <f t="shared" si="442"/>
        <v/>
      </c>
      <c r="K2763" s="92" t="str">
        <f t="shared" si="443"/>
        <v/>
      </c>
      <c r="L2763" s="92" t="str">
        <f t="shared" si="444"/>
        <v/>
      </c>
      <c r="M2763" s="95" t="str">
        <f>IF(A2763&lt;&gt;"",IF(MID(C2763,1,1)="c",SigmaEpsConcrete(I2763,$AN$30:$AN$33,$AR$30:$AR$33,$AS$26,$AS$27,$AS$28,$AQ$20,$AU$19),""),"")</f>
        <v/>
      </c>
      <c r="N2763" s="95" t="str">
        <f>IF(A2763&lt;&gt;"",IF(MID(C2763,1,1)="r",SigmaEpsReinf(J2763,$AS$42:$AS$43,$AS$41,$AS$39,$AS$40,$AQ$38),""),"")</f>
        <v/>
      </c>
      <c r="Q2763" s="92" t="str">
        <f t="shared" ref="Q2763:Q2826" si="446">IF(A2763&lt;&gt;"",IF(MID(C2763,1,1)="c",IF(ISERROR(M2763/I2763),"",M2763/I2763),""),"")</f>
        <v/>
      </c>
      <c r="R2763" s="92" t="str">
        <f t="shared" ref="R2763:R2826" si="447">IF(A2763&lt;&gt;"",IF(MID(C2763,1,1)="r",IF(ISERROR(N2763/J2763),"",N2763/J2763),""),"")</f>
        <v/>
      </c>
      <c r="U2763" s="5"/>
      <c r="V2763" s="5"/>
      <c r="W2763" s="94" t="str">
        <f t="shared" si="445"/>
        <v/>
      </c>
      <c r="X2763" s="94" t="str">
        <f t="shared" ref="X2763:X2826" si="448">IF(B2763&lt;&gt;"",G2763-$AU$106,"")</f>
        <v/>
      </c>
      <c r="Y2763" s="5"/>
      <c r="BK2763" s="8"/>
      <c r="BL2763" s="5"/>
      <c r="BM2763" s="5"/>
      <c r="BN2763" s="5"/>
      <c r="BO2763" s="5"/>
      <c r="BP2763" s="1"/>
      <c r="BQ2763" s="1"/>
      <c r="BR2763" s="1"/>
      <c r="BS2763" s="1"/>
      <c r="BT2763" s="1"/>
      <c r="BU2763" s="4"/>
      <c r="BV2763" s="1"/>
      <c r="BW2763" s="3"/>
      <c r="BX2763" s="4"/>
      <c r="BY2763" s="5"/>
      <c r="BZ2763" s="5"/>
      <c r="CA2763" s="5"/>
      <c r="CB2763" s="5"/>
      <c r="CC2763" s="5"/>
      <c r="CD2763" s="43"/>
    </row>
    <row r="2764" spans="1:82" x14ac:dyDescent="0.25">
      <c r="A2764" s="8"/>
      <c r="B2764" s="5"/>
      <c r="C2764" s="5"/>
      <c r="D2764" s="5"/>
      <c r="E2764" s="5"/>
      <c r="F2764" s="94" t="str">
        <f t="shared" si="439"/>
        <v/>
      </c>
      <c r="G2764" s="94" t="str">
        <f t="shared" si="440"/>
        <v/>
      </c>
      <c r="H2764" s="127" t="str">
        <f>IF(A2764&lt;&gt;"",IF(MID(C2764,1,1)="c",$AS$26,IF(MID(C2764,1,1)="r",$AS$41,IF(MID(C2764,1,1)="p",#REF!,#REF!))),"")</f>
        <v/>
      </c>
      <c r="I2764" s="92" t="str">
        <f t="shared" si="441"/>
        <v/>
      </c>
      <c r="J2764" s="92" t="str">
        <f t="shared" si="442"/>
        <v/>
      </c>
      <c r="K2764" s="92" t="str">
        <f t="shared" si="443"/>
        <v/>
      </c>
      <c r="L2764" s="92" t="str">
        <f t="shared" si="444"/>
        <v/>
      </c>
      <c r="M2764" s="95" t="str">
        <f>IF(A2764&lt;&gt;"",IF(MID(C2764,1,1)="c",SigmaEpsConcrete(I2764,$AN$30:$AN$33,$AR$30:$AR$33,$AS$26,$AS$27,$AS$28,$AQ$20,$AU$19),""),"")</f>
        <v/>
      </c>
      <c r="N2764" s="95" t="str">
        <f>IF(A2764&lt;&gt;"",IF(MID(C2764,1,1)="r",SigmaEpsReinf(J2764,$AS$42:$AS$43,$AS$41,$AS$39,$AS$40,$AQ$38),""),"")</f>
        <v/>
      </c>
      <c r="Q2764" s="92" t="str">
        <f t="shared" si="446"/>
        <v/>
      </c>
      <c r="R2764" s="92" t="str">
        <f t="shared" si="447"/>
        <v/>
      </c>
      <c r="U2764" s="5"/>
      <c r="V2764" s="5"/>
      <c r="W2764" s="94" t="str">
        <f t="shared" si="445"/>
        <v/>
      </c>
      <c r="X2764" s="94" t="str">
        <f t="shared" si="448"/>
        <v/>
      </c>
      <c r="Y2764" s="5"/>
      <c r="BK2764" s="8"/>
      <c r="BL2764" s="5"/>
      <c r="BM2764" s="5"/>
      <c r="BN2764" s="5"/>
      <c r="BO2764" s="5"/>
      <c r="BP2764" s="1"/>
      <c r="BQ2764" s="1"/>
      <c r="BR2764" s="1"/>
      <c r="BS2764" s="1"/>
      <c r="BT2764" s="1"/>
      <c r="BU2764" s="4"/>
      <c r="BV2764" s="1"/>
      <c r="BW2764" s="3"/>
      <c r="BX2764" s="4"/>
      <c r="BY2764" s="5"/>
      <c r="BZ2764" s="5"/>
      <c r="CA2764" s="5"/>
      <c r="CB2764" s="5"/>
      <c r="CC2764" s="5"/>
      <c r="CD2764" s="43"/>
    </row>
    <row r="2765" spans="1:82" x14ac:dyDescent="0.25">
      <c r="A2765" s="8"/>
      <c r="B2765" s="5"/>
      <c r="C2765" s="5"/>
      <c r="D2765" s="5"/>
      <c r="E2765" s="5"/>
      <c r="F2765" s="94" t="str">
        <f t="shared" si="439"/>
        <v/>
      </c>
      <c r="G2765" s="94" t="str">
        <f t="shared" si="440"/>
        <v/>
      </c>
      <c r="H2765" s="127" t="str">
        <f>IF(A2765&lt;&gt;"",IF(MID(C2765,1,1)="c",$AS$26,IF(MID(C2765,1,1)="r",$AS$41,IF(MID(C2765,1,1)="p",#REF!,#REF!))),"")</f>
        <v/>
      </c>
      <c r="I2765" s="92" t="str">
        <f t="shared" si="441"/>
        <v/>
      </c>
      <c r="J2765" s="92" t="str">
        <f t="shared" si="442"/>
        <v/>
      </c>
      <c r="K2765" s="92" t="str">
        <f t="shared" si="443"/>
        <v/>
      </c>
      <c r="L2765" s="92" t="str">
        <f t="shared" si="444"/>
        <v/>
      </c>
      <c r="M2765" s="95" t="str">
        <f>IF(A2765&lt;&gt;"",IF(MID(C2765,1,1)="c",SigmaEpsConcrete(I2765,$AN$30:$AN$33,$AR$30:$AR$33,$AS$26,$AS$27,$AS$28,$AQ$20,$AU$19),""),"")</f>
        <v/>
      </c>
      <c r="N2765" s="95" t="str">
        <f>IF(A2765&lt;&gt;"",IF(MID(C2765,1,1)="r",SigmaEpsReinf(J2765,$AS$42:$AS$43,$AS$41,$AS$39,$AS$40,$AQ$38),""),"")</f>
        <v/>
      </c>
      <c r="Q2765" s="92" t="str">
        <f t="shared" si="446"/>
        <v/>
      </c>
      <c r="R2765" s="92" t="str">
        <f t="shared" si="447"/>
        <v/>
      </c>
      <c r="U2765" s="5"/>
      <c r="V2765" s="5"/>
      <c r="W2765" s="94" t="str">
        <f t="shared" si="445"/>
        <v/>
      </c>
      <c r="X2765" s="94" t="str">
        <f t="shared" si="448"/>
        <v/>
      </c>
      <c r="Y2765" s="5"/>
      <c r="BK2765" s="8"/>
      <c r="BL2765" s="5"/>
      <c r="BM2765" s="5"/>
      <c r="BN2765" s="5"/>
      <c r="BO2765" s="5"/>
      <c r="BP2765" s="1"/>
      <c r="BQ2765" s="1"/>
      <c r="BR2765" s="1"/>
      <c r="BS2765" s="1"/>
      <c r="BT2765" s="1"/>
      <c r="BU2765" s="4"/>
      <c r="BV2765" s="1"/>
      <c r="BW2765" s="3"/>
      <c r="BX2765" s="4"/>
      <c r="BY2765" s="5"/>
      <c r="BZ2765" s="5"/>
      <c r="CA2765" s="5"/>
      <c r="CB2765" s="5"/>
      <c r="CC2765" s="5"/>
      <c r="CD2765" s="43"/>
    </row>
    <row r="2766" spans="1:82" x14ac:dyDescent="0.25">
      <c r="A2766" s="8"/>
      <c r="B2766" s="5"/>
      <c r="C2766" s="5"/>
      <c r="D2766" s="5"/>
      <c r="E2766" s="5"/>
      <c r="F2766" s="94" t="str">
        <f t="shared" si="439"/>
        <v/>
      </c>
      <c r="G2766" s="94" t="str">
        <f t="shared" si="440"/>
        <v/>
      </c>
      <c r="H2766" s="127" t="str">
        <f>IF(A2766&lt;&gt;"",IF(MID(C2766,1,1)="c",$AS$26,IF(MID(C2766,1,1)="r",$AS$41,IF(MID(C2766,1,1)="p",#REF!,#REF!))),"")</f>
        <v/>
      </c>
      <c r="I2766" s="92" t="str">
        <f t="shared" si="441"/>
        <v/>
      </c>
      <c r="J2766" s="92" t="str">
        <f t="shared" si="442"/>
        <v/>
      </c>
      <c r="K2766" s="92" t="str">
        <f t="shared" si="443"/>
        <v/>
      </c>
      <c r="L2766" s="92" t="str">
        <f t="shared" si="444"/>
        <v/>
      </c>
      <c r="M2766" s="95" t="str">
        <f>IF(A2766&lt;&gt;"",IF(MID(C2766,1,1)="c",SigmaEpsConcrete(I2766,$AN$30:$AN$33,$AR$30:$AR$33,$AS$26,$AS$27,$AS$28,$AQ$20,$AU$19),""),"")</f>
        <v/>
      </c>
      <c r="N2766" s="95" t="str">
        <f>IF(A2766&lt;&gt;"",IF(MID(C2766,1,1)="r",SigmaEpsReinf(J2766,$AS$42:$AS$43,$AS$41,$AS$39,$AS$40,$AQ$38),""),"")</f>
        <v/>
      </c>
      <c r="Q2766" s="92" t="str">
        <f t="shared" si="446"/>
        <v/>
      </c>
      <c r="R2766" s="92" t="str">
        <f t="shared" si="447"/>
        <v/>
      </c>
      <c r="U2766" s="5"/>
      <c r="V2766" s="5"/>
      <c r="W2766" s="94" t="str">
        <f t="shared" si="445"/>
        <v/>
      </c>
      <c r="X2766" s="94" t="str">
        <f t="shared" si="448"/>
        <v/>
      </c>
      <c r="Y2766" s="5"/>
      <c r="BK2766" s="8"/>
      <c r="BL2766" s="5"/>
      <c r="BM2766" s="5"/>
      <c r="BN2766" s="5"/>
      <c r="BO2766" s="5"/>
      <c r="BP2766" s="1"/>
      <c r="BQ2766" s="1"/>
      <c r="BR2766" s="1"/>
      <c r="BS2766" s="1"/>
      <c r="BT2766" s="1"/>
      <c r="BU2766" s="4"/>
      <c r="BV2766" s="1"/>
      <c r="BW2766" s="3"/>
      <c r="BX2766" s="4"/>
      <c r="BY2766" s="5"/>
      <c r="BZ2766" s="5"/>
      <c r="CA2766" s="5"/>
      <c r="CB2766" s="5"/>
      <c r="CC2766" s="5"/>
      <c r="CD2766" s="43"/>
    </row>
    <row r="2767" spans="1:82" x14ac:dyDescent="0.25">
      <c r="A2767" s="8"/>
      <c r="B2767" s="5"/>
      <c r="C2767" s="5"/>
      <c r="D2767" s="5"/>
      <c r="E2767" s="5"/>
      <c r="F2767" s="94" t="str">
        <f t="shared" si="439"/>
        <v/>
      </c>
      <c r="G2767" s="94" t="str">
        <f t="shared" si="440"/>
        <v/>
      </c>
      <c r="H2767" s="127" t="str">
        <f>IF(A2767&lt;&gt;"",IF(MID(C2767,1,1)="c",$AS$26,IF(MID(C2767,1,1)="r",$AS$41,IF(MID(C2767,1,1)="p",#REF!,#REF!))),"")</f>
        <v/>
      </c>
      <c r="I2767" s="92" t="str">
        <f t="shared" si="441"/>
        <v/>
      </c>
      <c r="J2767" s="92" t="str">
        <f t="shared" si="442"/>
        <v/>
      </c>
      <c r="K2767" s="92" t="str">
        <f t="shared" si="443"/>
        <v/>
      </c>
      <c r="L2767" s="92" t="str">
        <f t="shared" si="444"/>
        <v/>
      </c>
      <c r="M2767" s="95" t="str">
        <f>IF(A2767&lt;&gt;"",IF(MID(C2767,1,1)="c",SigmaEpsConcrete(I2767,$AN$30:$AN$33,$AR$30:$AR$33,$AS$26,$AS$27,$AS$28,$AQ$20,$AU$19),""),"")</f>
        <v/>
      </c>
      <c r="N2767" s="95" t="str">
        <f>IF(A2767&lt;&gt;"",IF(MID(C2767,1,1)="r",SigmaEpsReinf(J2767,$AS$42:$AS$43,$AS$41,$AS$39,$AS$40,$AQ$38),""),"")</f>
        <v/>
      </c>
      <c r="Q2767" s="92" t="str">
        <f t="shared" si="446"/>
        <v/>
      </c>
      <c r="R2767" s="92" t="str">
        <f t="shared" si="447"/>
        <v/>
      </c>
      <c r="U2767" s="5"/>
      <c r="V2767" s="5"/>
      <c r="W2767" s="94" t="str">
        <f t="shared" si="445"/>
        <v/>
      </c>
      <c r="X2767" s="94" t="str">
        <f t="shared" si="448"/>
        <v/>
      </c>
      <c r="Y2767" s="5"/>
      <c r="BK2767" s="8"/>
      <c r="BL2767" s="5"/>
      <c r="BM2767" s="5"/>
      <c r="BN2767" s="5"/>
      <c r="BO2767" s="5"/>
      <c r="BP2767" s="1"/>
      <c r="BQ2767" s="1"/>
      <c r="BR2767" s="1"/>
      <c r="BS2767" s="1"/>
      <c r="BT2767" s="1"/>
      <c r="BU2767" s="4"/>
      <c r="BV2767" s="1"/>
      <c r="BW2767" s="3"/>
      <c r="BX2767" s="4"/>
      <c r="BY2767" s="5"/>
      <c r="BZ2767" s="5"/>
      <c r="CA2767" s="5"/>
      <c r="CB2767" s="5"/>
      <c r="CC2767" s="5"/>
      <c r="CD2767" s="43"/>
    </row>
    <row r="2768" spans="1:82" x14ac:dyDescent="0.25">
      <c r="A2768" s="8"/>
      <c r="B2768" s="5"/>
      <c r="C2768" s="5"/>
      <c r="D2768" s="5"/>
      <c r="E2768" s="5"/>
      <c r="F2768" s="94" t="str">
        <f t="shared" si="439"/>
        <v/>
      </c>
      <c r="G2768" s="94" t="str">
        <f t="shared" si="440"/>
        <v/>
      </c>
      <c r="H2768" s="127" t="str">
        <f>IF(A2768&lt;&gt;"",IF(MID(C2768,1,1)="c",$AS$26,IF(MID(C2768,1,1)="r",$AS$41,IF(MID(C2768,1,1)="p",#REF!,#REF!))),"")</f>
        <v/>
      </c>
      <c r="I2768" s="92" t="str">
        <f t="shared" si="441"/>
        <v/>
      </c>
      <c r="J2768" s="92" t="str">
        <f t="shared" si="442"/>
        <v/>
      </c>
      <c r="K2768" s="92" t="str">
        <f t="shared" si="443"/>
        <v/>
      </c>
      <c r="L2768" s="92" t="str">
        <f t="shared" si="444"/>
        <v/>
      </c>
      <c r="M2768" s="95" t="str">
        <f>IF(A2768&lt;&gt;"",IF(MID(C2768,1,1)="c",SigmaEpsConcrete(I2768,$AN$30:$AN$33,$AR$30:$AR$33,$AS$26,$AS$27,$AS$28,$AQ$20,$AU$19),""),"")</f>
        <v/>
      </c>
      <c r="N2768" s="95" t="str">
        <f>IF(A2768&lt;&gt;"",IF(MID(C2768,1,1)="r",SigmaEpsReinf(J2768,$AS$42:$AS$43,$AS$41,$AS$39,$AS$40,$AQ$38),""),"")</f>
        <v/>
      </c>
      <c r="Q2768" s="92" t="str">
        <f t="shared" si="446"/>
        <v/>
      </c>
      <c r="R2768" s="92" t="str">
        <f t="shared" si="447"/>
        <v/>
      </c>
      <c r="U2768" s="5"/>
      <c r="V2768" s="5"/>
      <c r="W2768" s="94" t="str">
        <f t="shared" si="445"/>
        <v/>
      </c>
      <c r="X2768" s="94" t="str">
        <f t="shared" si="448"/>
        <v/>
      </c>
      <c r="Y2768" s="5"/>
      <c r="BK2768" s="8"/>
      <c r="BL2768" s="5"/>
      <c r="BM2768" s="5"/>
      <c r="BN2768" s="5"/>
      <c r="BO2768" s="5"/>
      <c r="BP2768" s="1"/>
      <c r="BQ2768" s="1"/>
      <c r="BR2768" s="1"/>
      <c r="BS2768" s="1"/>
      <c r="BT2768" s="1"/>
      <c r="BU2768" s="4"/>
      <c r="BV2768" s="1"/>
      <c r="BW2768" s="3"/>
      <c r="BX2768" s="4"/>
      <c r="BY2768" s="5"/>
      <c r="BZ2768" s="5"/>
      <c r="CA2768" s="5"/>
      <c r="CB2768" s="5"/>
      <c r="CC2768" s="5"/>
      <c r="CD2768" s="43"/>
    </row>
    <row r="2769" spans="1:82" x14ac:dyDescent="0.25">
      <c r="A2769" s="8"/>
      <c r="B2769" s="5"/>
      <c r="C2769" s="5"/>
      <c r="D2769" s="5"/>
      <c r="E2769" s="5"/>
      <c r="F2769" s="94" t="str">
        <f t="shared" si="439"/>
        <v/>
      </c>
      <c r="G2769" s="94" t="str">
        <f t="shared" si="440"/>
        <v/>
      </c>
      <c r="H2769" s="127" t="str">
        <f>IF(A2769&lt;&gt;"",IF(MID(C2769,1,1)="c",$AS$26,IF(MID(C2769,1,1)="r",$AS$41,IF(MID(C2769,1,1)="p",#REF!,#REF!))),"")</f>
        <v/>
      </c>
      <c r="I2769" s="92" t="str">
        <f t="shared" si="441"/>
        <v/>
      </c>
      <c r="J2769" s="92" t="str">
        <f t="shared" si="442"/>
        <v/>
      </c>
      <c r="K2769" s="92" t="str">
        <f t="shared" si="443"/>
        <v/>
      </c>
      <c r="L2769" s="92" t="str">
        <f t="shared" si="444"/>
        <v/>
      </c>
      <c r="M2769" s="95" t="str">
        <f>IF(A2769&lt;&gt;"",IF(MID(C2769,1,1)="c",SigmaEpsConcrete(I2769,$AN$30:$AN$33,$AR$30:$AR$33,$AS$26,$AS$27,$AS$28,$AQ$20,$AU$19),""),"")</f>
        <v/>
      </c>
      <c r="N2769" s="95" t="str">
        <f>IF(A2769&lt;&gt;"",IF(MID(C2769,1,1)="r",SigmaEpsReinf(J2769,$AS$42:$AS$43,$AS$41,$AS$39,$AS$40,$AQ$38),""),"")</f>
        <v/>
      </c>
      <c r="Q2769" s="92" t="str">
        <f t="shared" si="446"/>
        <v/>
      </c>
      <c r="R2769" s="92" t="str">
        <f t="shared" si="447"/>
        <v/>
      </c>
      <c r="U2769" s="5"/>
      <c r="V2769" s="5"/>
      <c r="W2769" s="94" t="str">
        <f t="shared" si="445"/>
        <v/>
      </c>
      <c r="X2769" s="94" t="str">
        <f t="shared" si="448"/>
        <v/>
      </c>
      <c r="Y2769" s="5"/>
      <c r="BK2769" s="8"/>
      <c r="BL2769" s="5"/>
      <c r="BM2769" s="5"/>
      <c r="BN2769" s="5"/>
      <c r="BO2769" s="5"/>
      <c r="BP2769" s="1"/>
      <c r="BQ2769" s="1"/>
      <c r="BR2769" s="1"/>
      <c r="BS2769" s="1"/>
      <c r="BT2769" s="1"/>
      <c r="BU2769" s="4"/>
      <c r="BV2769" s="1"/>
      <c r="BW2769" s="3"/>
      <c r="BX2769" s="4"/>
      <c r="BY2769" s="5"/>
      <c r="BZ2769" s="5"/>
      <c r="CA2769" s="5"/>
      <c r="CB2769" s="5"/>
      <c r="CC2769" s="5"/>
      <c r="CD2769" s="43"/>
    </row>
    <row r="2770" spans="1:82" x14ac:dyDescent="0.25">
      <c r="A2770" s="8"/>
      <c r="B2770" s="5"/>
      <c r="C2770" s="5"/>
      <c r="D2770" s="5"/>
      <c r="E2770" s="5"/>
      <c r="F2770" s="94" t="str">
        <f t="shared" si="439"/>
        <v/>
      </c>
      <c r="G2770" s="94" t="str">
        <f t="shared" si="440"/>
        <v/>
      </c>
      <c r="H2770" s="127" t="str">
        <f>IF(A2770&lt;&gt;"",IF(MID(C2770,1,1)="c",$AS$26,IF(MID(C2770,1,1)="r",$AS$41,IF(MID(C2770,1,1)="p",#REF!,#REF!))),"")</f>
        <v/>
      </c>
      <c r="I2770" s="92" t="str">
        <f t="shared" si="441"/>
        <v/>
      </c>
      <c r="J2770" s="92" t="str">
        <f t="shared" si="442"/>
        <v/>
      </c>
      <c r="K2770" s="92" t="str">
        <f t="shared" si="443"/>
        <v/>
      </c>
      <c r="L2770" s="92" t="str">
        <f t="shared" si="444"/>
        <v/>
      </c>
      <c r="M2770" s="95" t="str">
        <f>IF(A2770&lt;&gt;"",IF(MID(C2770,1,1)="c",SigmaEpsConcrete(I2770,$AN$30:$AN$33,$AR$30:$AR$33,$AS$26,$AS$27,$AS$28,$AQ$20,$AU$19),""),"")</f>
        <v/>
      </c>
      <c r="N2770" s="95" t="str">
        <f>IF(A2770&lt;&gt;"",IF(MID(C2770,1,1)="r",SigmaEpsReinf(J2770,$AS$42:$AS$43,$AS$41,$AS$39,$AS$40,$AQ$38),""),"")</f>
        <v/>
      </c>
      <c r="Q2770" s="92" t="str">
        <f t="shared" si="446"/>
        <v/>
      </c>
      <c r="R2770" s="92" t="str">
        <f t="shared" si="447"/>
        <v/>
      </c>
      <c r="U2770" s="5"/>
      <c r="V2770" s="5"/>
      <c r="W2770" s="94" t="str">
        <f t="shared" si="445"/>
        <v/>
      </c>
      <c r="X2770" s="94" t="str">
        <f t="shared" si="448"/>
        <v/>
      </c>
      <c r="Y2770" s="5"/>
      <c r="BK2770" s="8"/>
      <c r="BL2770" s="5"/>
      <c r="BM2770" s="5"/>
      <c r="BN2770" s="5"/>
      <c r="BO2770" s="5"/>
      <c r="BP2770" s="1"/>
      <c r="BQ2770" s="1"/>
      <c r="BR2770" s="1"/>
      <c r="BS2770" s="1"/>
      <c r="BT2770" s="1"/>
      <c r="BU2770" s="4"/>
      <c r="BV2770" s="1"/>
      <c r="BW2770" s="3"/>
      <c r="BX2770" s="4"/>
      <c r="BY2770" s="5"/>
      <c r="BZ2770" s="5"/>
      <c r="CA2770" s="5"/>
      <c r="CB2770" s="5"/>
      <c r="CC2770" s="5"/>
      <c r="CD2770" s="43"/>
    </row>
    <row r="2771" spans="1:82" x14ac:dyDescent="0.25">
      <c r="A2771" s="8"/>
      <c r="B2771" s="5"/>
      <c r="C2771" s="5"/>
      <c r="D2771" s="5"/>
      <c r="E2771" s="5"/>
      <c r="F2771" s="94" t="str">
        <f t="shared" si="439"/>
        <v/>
      </c>
      <c r="G2771" s="94" t="str">
        <f t="shared" si="440"/>
        <v/>
      </c>
      <c r="H2771" s="127" t="str">
        <f>IF(A2771&lt;&gt;"",IF(MID(C2771,1,1)="c",$AS$26,IF(MID(C2771,1,1)="r",$AS$41,IF(MID(C2771,1,1)="p",#REF!,#REF!))),"")</f>
        <v/>
      </c>
      <c r="I2771" s="92" t="str">
        <f t="shared" si="441"/>
        <v/>
      </c>
      <c r="J2771" s="92" t="str">
        <f t="shared" si="442"/>
        <v/>
      </c>
      <c r="K2771" s="92" t="str">
        <f t="shared" si="443"/>
        <v/>
      </c>
      <c r="L2771" s="92" t="str">
        <f t="shared" si="444"/>
        <v/>
      </c>
      <c r="M2771" s="95" t="str">
        <f>IF(A2771&lt;&gt;"",IF(MID(C2771,1,1)="c",SigmaEpsConcrete(I2771,$AN$30:$AN$33,$AR$30:$AR$33,$AS$26,$AS$27,$AS$28,$AQ$20,$AU$19),""),"")</f>
        <v/>
      </c>
      <c r="N2771" s="95" t="str">
        <f>IF(A2771&lt;&gt;"",IF(MID(C2771,1,1)="r",SigmaEpsReinf(J2771,$AS$42:$AS$43,$AS$41,$AS$39,$AS$40,$AQ$38),""),"")</f>
        <v/>
      </c>
      <c r="Q2771" s="92" t="str">
        <f t="shared" si="446"/>
        <v/>
      </c>
      <c r="R2771" s="92" t="str">
        <f t="shared" si="447"/>
        <v/>
      </c>
      <c r="U2771" s="5"/>
      <c r="V2771" s="5"/>
      <c r="W2771" s="94" t="str">
        <f t="shared" si="445"/>
        <v/>
      </c>
      <c r="X2771" s="94" t="str">
        <f t="shared" si="448"/>
        <v/>
      </c>
      <c r="Y2771" s="5"/>
      <c r="BK2771" s="8"/>
      <c r="BL2771" s="5"/>
      <c r="BM2771" s="5"/>
      <c r="BN2771" s="5"/>
      <c r="BO2771" s="5"/>
      <c r="BP2771" s="1"/>
      <c r="BQ2771" s="1"/>
      <c r="BR2771" s="1"/>
      <c r="BS2771" s="1"/>
      <c r="BT2771" s="1"/>
      <c r="BU2771" s="4"/>
      <c r="BV2771" s="1"/>
      <c r="BW2771" s="3"/>
      <c r="BX2771" s="4"/>
      <c r="BY2771" s="5"/>
      <c r="BZ2771" s="5"/>
      <c r="CA2771" s="5"/>
      <c r="CB2771" s="5"/>
      <c r="CC2771" s="5"/>
      <c r="CD2771" s="43"/>
    </row>
    <row r="2772" spans="1:82" x14ac:dyDescent="0.25">
      <c r="A2772" s="8"/>
      <c r="B2772" s="5"/>
      <c r="C2772" s="5"/>
      <c r="D2772" s="5"/>
      <c r="E2772" s="5"/>
      <c r="F2772" s="94" t="str">
        <f t="shared" si="439"/>
        <v/>
      </c>
      <c r="G2772" s="94" t="str">
        <f t="shared" si="440"/>
        <v/>
      </c>
      <c r="H2772" s="127" t="str">
        <f>IF(A2772&lt;&gt;"",IF(MID(C2772,1,1)="c",$AS$26,IF(MID(C2772,1,1)="r",$AS$41,IF(MID(C2772,1,1)="p",#REF!,#REF!))),"")</f>
        <v/>
      </c>
      <c r="I2772" s="92" t="str">
        <f t="shared" si="441"/>
        <v/>
      </c>
      <c r="J2772" s="92" t="str">
        <f t="shared" si="442"/>
        <v/>
      </c>
      <c r="K2772" s="92" t="str">
        <f t="shared" si="443"/>
        <v/>
      </c>
      <c r="L2772" s="92" t="str">
        <f t="shared" si="444"/>
        <v/>
      </c>
      <c r="M2772" s="95" t="str">
        <f>IF(A2772&lt;&gt;"",IF(MID(C2772,1,1)="c",SigmaEpsConcrete(I2772,$AN$30:$AN$33,$AR$30:$AR$33,$AS$26,$AS$27,$AS$28,$AQ$20,$AU$19),""),"")</f>
        <v/>
      </c>
      <c r="N2772" s="95" t="str">
        <f>IF(A2772&lt;&gt;"",IF(MID(C2772,1,1)="r",SigmaEpsReinf(J2772,$AS$42:$AS$43,$AS$41,$AS$39,$AS$40,$AQ$38),""),"")</f>
        <v/>
      </c>
      <c r="Q2772" s="92" t="str">
        <f t="shared" si="446"/>
        <v/>
      </c>
      <c r="R2772" s="92" t="str">
        <f t="shared" si="447"/>
        <v/>
      </c>
      <c r="U2772" s="5"/>
      <c r="V2772" s="5"/>
      <c r="W2772" s="94" t="str">
        <f t="shared" si="445"/>
        <v/>
      </c>
      <c r="X2772" s="94" t="str">
        <f t="shared" si="448"/>
        <v/>
      </c>
      <c r="Y2772" s="5"/>
      <c r="BK2772" s="8"/>
      <c r="BL2772" s="5"/>
      <c r="BM2772" s="5"/>
      <c r="BN2772" s="5"/>
      <c r="BO2772" s="5"/>
      <c r="BP2772" s="1"/>
      <c r="BQ2772" s="1"/>
      <c r="BR2772" s="1"/>
      <c r="BS2772" s="1"/>
      <c r="BT2772" s="1"/>
      <c r="BU2772" s="4"/>
      <c r="BV2772" s="1"/>
      <c r="BW2772" s="3"/>
      <c r="BX2772" s="4"/>
      <c r="BY2772" s="5"/>
      <c r="BZ2772" s="5"/>
      <c r="CA2772" s="5"/>
      <c r="CB2772" s="5"/>
      <c r="CC2772" s="5"/>
      <c r="CD2772" s="43"/>
    </row>
    <row r="2773" spans="1:82" x14ac:dyDescent="0.25">
      <c r="A2773" s="8"/>
      <c r="B2773" s="5"/>
      <c r="C2773" s="5"/>
      <c r="D2773" s="5"/>
      <c r="E2773" s="5"/>
      <c r="F2773" s="94" t="str">
        <f t="shared" si="439"/>
        <v/>
      </c>
      <c r="G2773" s="94" t="str">
        <f t="shared" si="440"/>
        <v/>
      </c>
      <c r="H2773" s="127" t="str">
        <f>IF(A2773&lt;&gt;"",IF(MID(C2773,1,1)="c",$AS$26,IF(MID(C2773,1,1)="r",$AS$41,IF(MID(C2773,1,1)="p",#REF!,#REF!))),"")</f>
        <v/>
      </c>
      <c r="I2773" s="92" t="str">
        <f t="shared" si="441"/>
        <v/>
      </c>
      <c r="J2773" s="92" t="str">
        <f t="shared" si="442"/>
        <v/>
      </c>
      <c r="K2773" s="92" t="str">
        <f t="shared" si="443"/>
        <v/>
      </c>
      <c r="L2773" s="92" t="str">
        <f t="shared" si="444"/>
        <v/>
      </c>
      <c r="M2773" s="95" t="str">
        <f>IF(A2773&lt;&gt;"",IF(MID(C2773,1,1)="c",SigmaEpsConcrete(I2773,$AN$30:$AN$33,$AR$30:$AR$33,$AS$26,$AS$27,$AS$28,$AQ$20,$AU$19),""),"")</f>
        <v/>
      </c>
      <c r="N2773" s="95" t="str">
        <f>IF(A2773&lt;&gt;"",IF(MID(C2773,1,1)="r",SigmaEpsReinf(J2773,$AS$42:$AS$43,$AS$41,$AS$39,$AS$40,$AQ$38),""),"")</f>
        <v/>
      </c>
      <c r="Q2773" s="92" t="str">
        <f t="shared" si="446"/>
        <v/>
      </c>
      <c r="R2773" s="92" t="str">
        <f t="shared" si="447"/>
        <v/>
      </c>
      <c r="U2773" s="5"/>
      <c r="V2773" s="5"/>
      <c r="W2773" s="94" t="str">
        <f t="shared" si="445"/>
        <v/>
      </c>
      <c r="X2773" s="94" t="str">
        <f t="shared" si="448"/>
        <v/>
      </c>
      <c r="Y2773" s="5"/>
      <c r="BK2773" s="8"/>
      <c r="BL2773" s="5"/>
      <c r="BM2773" s="5"/>
      <c r="BN2773" s="5"/>
      <c r="BO2773" s="5"/>
      <c r="BP2773" s="1"/>
      <c r="BQ2773" s="1"/>
      <c r="BR2773" s="1"/>
      <c r="BS2773" s="1"/>
      <c r="BT2773" s="1"/>
      <c r="BU2773" s="4"/>
      <c r="BV2773" s="1"/>
      <c r="BW2773" s="3"/>
      <c r="BX2773" s="4"/>
      <c r="BY2773" s="5"/>
      <c r="BZ2773" s="5"/>
      <c r="CA2773" s="5"/>
      <c r="CB2773" s="5"/>
      <c r="CC2773" s="5"/>
      <c r="CD2773" s="43"/>
    </row>
    <row r="2774" spans="1:82" x14ac:dyDescent="0.25">
      <c r="A2774" s="8"/>
      <c r="B2774" s="5"/>
      <c r="C2774" s="5"/>
      <c r="D2774" s="5"/>
      <c r="E2774" s="5"/>
      <c r="F2774" s="94" t="str">
        <f t="shared" si="439"/>
        <v/>
      </c>
      <c r="G2774" s="94" t="str">
        <f t="shared" si="440"/>
        <v/>
      </c>
      <c r="H2774" s="127" t="str">
        <f>IF(A2774&lt;&gt;"",IF(MID(C2774,1,1)="c",$AS$26,IF(MID(C2774,1,1)="r",$AS$41,IF(MID(C2774,1,1)="p",#REF!,#REF!))),"")</f>
        <v/>
      </c>
      <c r="I2774" s="92" t="str">
        <f t="shared" si="441"/>
        <v/>
      </c>
      <c r="J2774" s="92" t="str">
        <f t="shared" si="442"/>
        <v/>
      </c>
      <c r="K2774" s="92" t="str">
        <f t="shared" si="443"/>
        <v/>
      </c>
      <c r="L2774" s="92" t="str">
        <f t="shared" si="444"/>
        <v/>
      </c>
      <c r="M2774" s="95" t="str">
        <f>IF(A2774&lt;&gt;"",IF(MID(C2774,1,1)="c",SigmaEpsConcrete(I2774,$AN$30:$AN$33,$AR$30:$AR$33,$AS$26,$AS$27,$AS$28,$AQ$20,$AU$19),""),"")</f>
        <v/>
      </c>
      <c r="N2774" s="95" t="str">
        <f>IF(A2774&lt;&gt;"",IF(MID(C2774,1,1)="r",SigmaEpsReinf(J2774,$AS$42:$AS$43,$AS$41,$AS$39,$AS$40,$AQ$38),""),"")</f>
        <v/>
      </c>
      <c r="Q2774" s="92" t="str">
        <f t="shared" si="446"/>
        <v/>
      </c>
      <c r="R2774" s="92" t="str">
        <f t="shared" si="447"/>
        <v/>
      </c>
      <c r="U2774" s="5"/>
      <c r="V2774" s="5"/>
      <c r="W2774" s="94" t="str">
        <f t="shared" si="445"/>
        <v/>
      </c>
      <c r="X2774" s="94" t="str">
        <f t="shared" si="448"/>
        <v/>
      </c>
      <c r="Y2774" s="5"/>
      <c r="BK2774" s="8"/>
      <c r="BL2774" s="5"/>
      <c r="BM2774" s="5"/>
      <c r="BN2774" s="5"/>
      <c r="BO2774" s="5"/>
      <c r="BP2774" s="1"/>
      <c r="BQ2774" s="1"/>
      <c r="BR2774" s="1"/>
      <c r="BS2774" s="1"/>
      <c r="BT2774" s="1"/>
      <c r="BU2774" s="4"/>
      <c r="BV2774" s="1"/>
      <c r="BW2774" s="3"/>
      <c r="BX2774" s="4"/>
      <c r="BY2774" s="5"/>
      <c r="BZ2774" s="5"/>
      <c r="CA2774" s="5"/>
      <c r="CB2774" s="5"/>
      <c r="CC2774" s="5"/>
      <c r="CD2774" s="43"/>
    </row>
    <row r="2775" spans="1:82" x14ac:dyDescent="0.25">
      <c r="A2775" s="8"/>
      <c r="B2775" s="5"/>
      <c r="C2775" s="5"/>
      <c r="D2775" s="5"/>
      <c r="E2775" s="5"/>
      <c r="F2775" s="94" t="str">
        <f t="shared" si="439"/>
        <v/>
      </c>
      <c r="G2775" s="94" t="str">
        <f t="shared" si="440"/>
        <v/>
      </c>
      <c r="H2775" s="127" t="str">
        <f>IF(A2775&lt;&gt;"",IF(MID(C2775,1,1)="c",$AS$26,IF(MID(C2775,1,1)="r",$AS$41,IF(MID(C2775,1,1)="p",#REF!,#REF!))),"")</f>
        <v/>
      </c>
      <c r="I2775" s="92" t="str">
        <f t="shared" si="441"/>
        <v/>
      </c>
      <c r="J2775" s="92" t="str">
        <f t="shared" si="442"/>
        <v/>
      </c>
      <c r="K2775" s="92" t="str">
        <f t="shared" si="443"/>
        <v/>
      </c>
      <c r="L2775" s="92" t="str">
        <f t="shared" si="444"/>
        <v/>
      </c>
      <c r="M2775" s="95" t="str">
        <f>IF(A2775&lt;&gt;"",IF(MID(C2775,1,1)="c",SigmaEpsConcrete(I2775,$AN$30:$AN$33,$AR$30:$AR$33,$AS$26,$AS$27,$AS$28,$AQ$20,$AU$19),""),"")</f>
        <v/>
      </c>
      <c r="N2775" s="95" t="str">
        <f>IF(A2775&lt;&gt;"",IF(MID(C2775,1,1)="r",SigmaEpsReinf(J2775,$AS$42:$AS$43,$AS$41,$AS$39,$AS$40,$AQ$38),""),"")</f>
        <v/>
      </c>
      <c r="Q2775" s="92" t="str">
        <f t="shared" si="446"/>
        <v/>
      </c>
      <c r="R2775" s="92" t="str">
        <f t="shared" si="447"/>
        <v/>
      </c>
      <c r="U2775" s="5"/>
      <c r="V2775" s="5"/>
      <c r="W2775" s="94" t="str">
        <f t="shared" si="445"/>
        <v/>
      </c>
      <c r="X2775" s="94" t="str">
        <f t="shared" si="448"/>
        <v/>
      </c>
      <c r="Y2775" s="5"/>
      <c r="BK2775" s="8"/>
      <c r="BL2775" s="5"/>
      <c r="BM2775" s="5"/>
      <c r="BN2775" s="5"/>
      <c r="BO2775" s="5"/>
      <c r="BP2775" s="1"/>
      <c r="BQ2775" s="1"/>
      <c r="BR2775" s="1"/>
      <c r="BS2775" s="1"/>
      <c r="BT2775" s="1"/>
      <c r="BU2775" s="4"/>
      <c r="BV2775" s="1"/>
      <c r="BW2775" s="3"/>
      <c r="BX2775" s="4"/>
      <c r="BY2775" s="5"/>
      <c r="BZ2775" s="5"/>
      <c r="CA2775" s="5"/>
      <c r="CB2775" s="5"/>
      <c r="CC2775" s="5"/>
      <c r="CD2775" s="43"/>
    </row>
    <row r="2776" spans="1:82" x14ac:dyDescent="0.25">
      <c r="A2776" s="8"/>
      <c r="B2776" s="5"/>
      <c r="C2776" s="5"/>
      <c r="D2776" s="5"/>
      <c r="E2776" s="5"/>
      <c r="F2776" s="94" t="str">
        <f t="shared" si="439"/>
        <v/>
      </c>
      <c r="G2776" s="94" t="str">
        <f t="shared" si="440"/>
        <v/>
      </c>
      <c r="H2776" s="127" t="str">
        <f>IF(A2776&lt;&gt;"",IF(MID(C2776,1,1)="c",$AS$26,IF(MID(C2776,1,1)="r",$AS$41,IF(MID(C2776,1,1)="p",#REF!,#REF!))),"")</f>
        <v/>
      </c>
      <c r="I2776" s="92" t="str">
        <f t="shared" si="441"/>
        <v/>
      </c>
      <c r="J2776" s="92" t="str">
        <f t="shared" si="442"/>
        <v/>
      </c>
      <c r="K2776" s="92" t="str">
        <f t="shared" si="443"/>
        <v/>
      </c>
      <c r="L2776" s="92" t="str">
        <f t="shared" si="444"/>
        <v/>
      </c>
      <c r="M2776" s="95" t="str">
        <f>IF(A2776&lt;&gt;"",IF(MID(C2776,1,1)="c",SigmaEpsConcrete(I2776,$AN$30:$AN$33,$AR$30:$AR$33,$AS$26,$AS$27,$AS$28,$AQ$20,$AU$19),""),"")</f>
        <v/>
      </c>
      <c r="N2776" s="95" t="str">
        <f>IF(A2776&lt;&gt;"",IF(MID(C2776,1,1)="r",SigmaEpsReinf(J2776,$AS$42:$AS$43,$AS$41,$AS$39,$AS$40,$AQ$38),""),"")</f>
        <v/>
      </c>
      <c r="Q2776" s="92" t="str">
        <f t="shared" si="446"/>
        <v/>
      </c>
      <c r="R2776" s="92" t="str">
        <f t="shared" si="447"/>
        <v/>
      </c>
      <c r="U2776" s="5"/>
      <c r="V2776" s="5"/>
      <c r="W2776" s="94" t="str">
        <f t="shared" si="445"/>
        <v/>
      </c>
      <c r="X2776" s="94" t="str">
        <f t="shared" si="448"/>
        <v/>
      </c>
      <c r="Y2776" s="5"/>
      <c r="BK2776" s="8"/>
      <c r="BL2776" s="5"/>
      <c r="BM2776" s="5"/>
      <c r="BN2776" s="5"/>
      <c r="BO2776" s="5"/>
      <c r="BP2776" s="1"/>
      <c r="BQ2776" s="1"/>
      <c r="BR2776" s="1"/>
      <c r="BS2776" s="1"/>
      <c r="BT2776" s="1"/>
      <c r="BU2776" s="4"/>
      <c r="BV2776" s="1"/>
      <c r="BW2776" s="3"/>
      <c r="BX2776" s="4"/>
      <c r="BY2776" s="5"/>
      <c r="BZ2776" s="5"/>
      <c r="CA2776" s="5"/>
      <c r="CB2776" s="5"/>
      <c r="CC2776" s="5"/>
      <c r="CD2776" s="43"/>
    </row>
    <row r="2777" spans="1:82" x14ac:dyDescent="0.25">
      <c r="A2777" s="8"/>
      <c r="B2777" s="5"/>
      <c r="C2777" s="5"/>
      <c r="D2777" s="5"/>
      <c r="E2777" s="5"/>
      <c r="F2777" s="94" t="str">
        <f t="shared" si="439"/>
        <v/>
      </c>
      <c r="G2777" s="94" t="str">
        <f t="shared" si="440"/>
        <v/>
      </c>
      <c r="H2777" s="127" t="str">
        <f>IF(A2777&lt;&gt;"",IF(MID(C2777,1,1)="c",$AS$26,IF(MID(C2777,1,1)="r",$AS$41,IF(MID(C2777,1,1)="p",#REF!,#REF!))),"")</f>
        <v/>
      </c>
      <c r="I2777" s="92" t="str">
        <f t="shared" si="441"/>
        <v/>
      </c>
      <c r="J2777" s="92" t="str">
        <f t="shared" si="442"/>
        <v/>
      </c>
      <c r="K2777" s="92" t="str">
        <f t="shared" si="443"/>
        <v/>
      </c>
      <c r="L2777" s="92" t="str">
        <f t="shared" si="444"/>
        <v/>
      </c>
      <c r="M2777" s="95" t="str">
        <f>IF(A2777&lt;&gt;"",IF(MID(C2777,1,1)="c",SigmaEpsConcrete(I2777,$AN$30:$AN$33,$AR$30:$AR$33,$AS$26,$AS$27,$AS$28,$AQ$20,$AU$19),""),"")</f>
        <v/>
      </c>
      <c r="N2777" s="95" t="str">
        <f>IF(A2777&lt;&gt;"",IF(MID(C2777,1,1)="r",SigmaEpsReinf(J2777,$AS$42:$AS$43,$AS$41,$AS$39,$AS$40,$AQ$38),""),"")</f>
        <v/>
      </c>
      <c r="Q2777" s="92" t="str">
        <f t="shared" si="446"/>
        <v/>
      </c>
      <c r="R2777" s="92" t="str">
        <f t="shared" si="447"/>
        <v/>
      </c>
      <c r="U2777" s="5"/>
      <c r="V2777" s="5"/>
      <c r="W2777" s="94" t="str">
        <f t="shared" si="445"/>
        <v/>
      </c>
      <c r="X2777" s="94" t="str">
        <f t="shared" si="448"/>
        <v/>
      </c>
      <c r="Y2777" s="5"/>
      <c r="BK2777" s="8"/>
      <c r="BL2777" s="5"/>
      <c r="BM2777" s="5"/>
      <c r="BN2777" s="5"/>
      <c r="BO2777" s="5"/>
      <c r="BP2777" s="1"/>
      <c r="BQ2777" s="1"/>
      <c r="BR2777" s="1"/>
      <c r="BS2777" s="1"/>
      <c r="BT2777" s="1"/>
      <c r="BU2777" s="4"/>
      <c r="BV2777" s="1"/>
      <c r="BW2777" s="3"/>
      <c r="BX2777" s="4"/>
      <c r="BY2777" s="5"/>
      <c r="BZ2777" s="5"/>
      <c r="CA2777" s="5"/>
      <c r="CB2777" s="5"/>
      <c r="CC2777" s="5"/>
      <c r="CD2777" s="43"/>
    </row>
    <row r="2778" spans="1:82" x14ac:dyDescent="0.25">
      <c r="A2778" s="8"/>
      <c r="B2778" s="5"/>
      <c r="C2778" s="5"/>
      <c r="D2778" s="5"/>
      <c r="E2778" s="5"/>
      <c r="F2778" s="94" t="str">
        <f t="shared" si="439"/>
        <v/>
      </c>
      <c r="G2778" s="94" t="str">
        <f t="shared" si="440"/>
        <v/>
      </c>
      <c r="H2778" s="127" t="str">
        <f>IF(A2778&lt;&gt;"",IF(MID(C2778,1,1)="c",$AS$26,IF(MID(C2778,1,1)="r",$AS$41,IF(MID(C2778,1,1)="p",#REF!,#REF!))),"")</f>
        <v/>
      </c>
      <c r="I2778" s="92" t="str">
        <f t="shared" si="441"/>
        <v/>
      </c>
      <c r="J2778" s="92" t="str">
        <f t="shared" si="442"/>
        <v/>
      </c>
      <c r="K2778" s="92" t="str">
        <f t="shared" si="443"/>
        <v/>
      </c>
      <c r="L2778" s="92" t="str">
        <f t="shared" si="444"/>
        <v/>
      </c>
      <c r="M2778" s="95" t="str">
        <f>IF(A2778&lt;&gt;"",IF(MID(C2778,1,1)="c",SigmaEpsConcrete(I2778,$AN$30:$AN$33,$AR$30:$AR$33,$AS$26,$AS$27,$AS$28,$AQ$20,$AU$19),""),"")</f>
        <v/>
      </c>
      <c r="N2778" s="95" t="str">
        <f>IF(A2778&lt;&gt;"",IF(MID(C2778,1,1)="r",SigmaEpsReinf(J2778,$AS$42:$AS$43,$AS$41,$AS$39,$AS$40,$AQ$38),""),"")</f>
        <v/>
      </c>
      <c r="Q2778" s="92" t="str">
        <f t="shared" si="446"/>
        <v/>
      </c>
      <c r="R2778" s="92" t="str">
        <f t="shared" si="447"/>
        <v/>
      </c>
      <c r="U2778" s="5"/>
      <c r="V2778" s="5"/>
      <c r="W2778" s="94" t="str">
        <f t="shared" si="445"/>
        <v/>
      </c>
      <c r="X2778" s="94" t="str">
        <f t="shared" si="448"/>
        <v/>
      </c>
      <c r="Y2778" s="5"/>
      <c r="BK2778" s="8"/>
      <c r="BL2778" s="5"/>
      <c r="BM2778" s="5"/>
      <c r="BN2778" s="5"/>
      <c r="BO2778" s="5"/>
      <c r="BP2778" s="1"/>
      <c r="BQ2778" s="1"/>
      <c r="BR2778" s="1"/>
      <c r="BS2778" s="1"/>
      <c r="BT2778" s="1"/>
      <c r="BU2778" s="4"/>
      <c r="BV2778" s="1"/>
      <c r="BW2778" s="3"/>
      <c r="BX2778" s="4"/>
      <c r="BY2778" s="5"/>
      <c r="BZ2778" s="5"/>
      <c r="CA2778" s="5"/>
      <c r="CB2778" s="5"/>
      <c r="CC2778" s="5"/>
      <c r="CD2778" s="43"/>
    </row>
    <row r="2779" spans="1:82" x14ac:dyDescent="0.25">
      <c r="A2779" s="8"/>
      <c r="B2779" s="5"/>
      <c r="C2779" s="5"/>
      <c r="D2779" s="5"/>
      <c r="E2779" s="5"/>
      <c r="F2779" s="94" t="str">
        <f t="shared" si="439"/>
        <v/>
      </c>
      <c r="G2779" s="94" t="str">
        <f t="shared" si="440"/>
        <v/>
      </c>
      <c r="H2779" s="127" t="str">
        <f>IF(A2779&lt;&gt;"",IF(MID(C2779,1,1)="c",$AS$26,IF(MID(C2779,1,1)="r",$AS$41,IF(MID(C2779,1,1)="p",#REF!,#REF!))),"")</f>
        <v/>
      </c>
      <c r="I2779" s="92" t="str">
        <f t="shared" si="441"/>
        <v/>
      </c>
      <c r="J2779" s="92" t="str">
        <f t="shared" si="442"/>
        <v/>
      </c>
      <c r="K2779" s="92" t="str">
        <f t="shared" si="443"/>
        <v/>
      </c>
      <c r="L2779" s="92" t="str">
        <f t="shared" si="444"/>
        <v/>
      </c>
      <c r="M2779" s="95" t="str">
        <f>IF(A2779&lt;&gt;"",IF(MID(C2779,1,1)="c",SigmaEpsConcrete(I2779,$AN$30:$AN$33,$AR$30:$AR$33,$AS$26,$AS$27,$AS$28,$AQ$20,$AU$19),""),"")</f>
        <v/>
      </c>
      <c r="N2779" s="95" t="str">
        <f>IF(A2779&lt;&gt;"",IF(MID(C2779,1,1)="r",SigmaEpsReinf(J2779,$AS$42:$AS$43,$AS$41,$AS$39,$AS$40,$AQ$38),""),"")</f>
        <v/>
      </c>
      <c r="Q2779" s="92" t="str">
        <f t="shared" si="446"/>
        <v/>
      </c>
      <c r="R2779" s="92" t="str">
        <f t="shared" si="447"/>
        <v/>
      </c>
      <c r="U2779" s="5"/>
      <c r="V2779" s="5"/>
      <c r="W2779" s="94" t="str">
        <f t="shared" si="445"/>
        <v/>
      </c>
      <c r="X2779" s="94" t="str">
        <f t="shared" si="448"/>
        <v/>
      </c>
      <c r="Y2779" s="5"/>
      <c r="BK2779" s="8"/>
      <c r="BL2779" s="5"/>
      <c r="BM2779" s="5"/>
      <c r="BN2779" s="5"/>
      <c r="BO2779" s="5"/>
      <c r="BP2779" s="1"/>
      <c r="BQ2779" s="1"/>
      <c r="BR2779" s="1"/>
      <c r="BS2779" s="1"/>
      <c r="BT2779" s="1"/>
      <c r="BU2779" s="4"/>
      <c r="BV2779" s="1"/>
      <c r="BW2779" s="3"/>
      <c r="BX2779" s="4"/>
      <c r="BY2779" s="5"/>
      <c r="BZ2779" s="5"/>
      <c r="CA2779" s="5"/>
      <c r="CB2779" s="5"/>
      <c r="CC2779" s="5"/>
      <c r="CD2779" s="43"/>
    </row>
    <row r="2780" spans="1:82" x14ac:dyDescent="0.25">
      <c r="A2780" s="8"/>
      <c r="B2780" s="5"/>
      <c r="C2780" s="5"/>
      <c r="D2780" s="5"/>
      <c r="E2780" s="5"/>
      <c r="F2780" s="94" t="str">
        <f t="shared" si="439"/>
        <v/>
      </c>
      <c r="G2780" s="94" t="str">
        <f t="shared" si="440"/>
        <v/>
      </c>
      <c r="H2780" s="127" t="str">
        <f>IF(A2780&lt;&gt;"",IF(MID(C2780,1,1)="c",$AS$26,IF(MID(C2780,1,1)="r",$AS$41,IF(MID(C2780,1,1)="p",#REF!,#REF!))),"")</f>
        <v/>
      </c>
      <c r="I2780" s="92" t="str">
        <f t="shared" si="441"/>
        <v/>
      </c>
      <c r="J2780" s="92" t="str">
        <f t="shared" si="442"/>
        <v/>
      </c>
      <c r="K2780" s="92" t="str">
        <f t="shared" si="443"/>
        <v/>
      </c>
      <c r="L2780" s="92" t="str">
        <f t="shared" si="444"/>
        <v/>
      </c>
      <c r="M2780" s="95" t="str">
        <f>IF(A2780&lt;&gt;"",IF(MID(C2780,1,1)="c",SigmaEpsConcrete(I2780,$AN$30:$AN$33,$AR$30:$AR$33,$AS$26,$AS$27,$AS$28,$AQ$20,$AU$19),""),"")</f>
        <v/>
      </c>
      <c r="N2780" s="95" t="str">
        <f>IF(A2780&lt;&gt;"",IF(MID(C2780,1,1)="r",SigmaEpsReinf(J2780,$AS$42:$AS$43,$AS$41,$AS$39,$AS$40,$AQ$38),""),"")</f>
        <v/>
      </c>
      <c r="Q2780" s="92" t="str">
        <f t="shared" si="446"/>
        <v/>
      </c>
      <c r="R2780" s="92" t="str">
        <f t="shared" si="447"/>
        <v/>
      </c>
      <c r="U2780" s="5"/>
      <c r="V2780" s="5"/>
      <c r="W2780" s="94" t="str">
        <f t="shared" si="445"/>
        <v/>
      </c>
      <c r="X2780" s="94" t="str">
        <f t="shared" si="448"/>
        <v/>
      </c>
      <c r="Y2780" s="5"/>
      <c r="BK2780" s="8"/>
      <c r="BL2780" s="5"/>
      <c r="BM2780" s="5"/>
      <c r="BN2780" s="5"/>
      <c r="BO2780" s="5"/>
      <c r="BP2780" s="1"/>
      <c r="BQ2780" s="1"/>
      <c r="BR2780" s="1"/>
      <c r="BS2780" s="1"/>
      <c r="BT2780" s="1"/>
      <c r="BU2780" s="4"/>
      <c r="BV2780" s="1"/>
      <c r="BW2780" s="3"/>
      <c r="BX2780" s="4"/>
      <c r="BY2780" s="5"/>
      <c r="BZ2780" s="5"/>
      <c r="CA2780" s="5"/>
      <c r="CB2780" s="5"/>
      <c r="CC2780" s="5"/>
      <c r="CD2780" s="43"/>
    </row>
    <row r="2781" spans="1:82" x14ac:dyDescent="0.25">
      <c r="A2781" s="8"/>
      <c r="B2781" s="5"/>
      <c r="C2781" s="5"/>
      <c r="D2781" s="5"/>
      <c r="E2781" s="5"/>
      <c r="F2781" s="94" t="str">
        <f t="shared" si="439"/>
        <v/>
      </c>
      <c r="G2781" s="94" t="str">
        <f t="shared" si="440"/>
        <v/>
      </c>
      <c r="H2781" s="127" t="str">
        <f>IF(A2781&lt;&gt;"",IF(MID(C2781,1,1)="c",$AS$26,IF(MID(C2781,1,1)="r",$AS$41,IF(MID(C2781,1,1)="p",#REF!,#REF!))),"")</f>
        <v/>
      </c>
      <c r="I2781" s="92" t="str">
        <f t="shared" si="441"/>
        <v/>
      </c>
      <c r="J2781" s="92" t="str">
        <f t="shared" si="442"/>
        <v/>
      </c>
      <c r="K2781" s="92" t="str">
        <f t="shared" si="443"/>
        <v/>
      </c>
      <c r="L2781" s="92" t="str">
        <f t="shared" si="444"/>
        <v/>
      </c>
      <c r="M2781" s="95" t="str">
        <f>IF(A2781&lt;&gt;"",IF(MID(C2781,1,1)="c",SigmaEpsConcrete(I2781,$AN$30:$AN$33,$AR$30:$AR$33,$AS$26,$AS$27,$AS$28,$AQ$20,$AU$19),""),"")</f>
        <v/>
      </c>
      <c r="N2781" s="95" t="str">
        <f>IF(A2781&lt;&gt;"",IF(MID(C2781,1,1)="r",SigmaEpsReinf(J2781,$AS$42:$AS$43,$AS$41,$AS$39,$AS$40,$AQ$38),""),"")</f>
        <v/>
      </c>
      <c r="Q2781" s="92" t="str">
        <f t="shared" si="446"/>
        <v/>
      </c>
      <c r="R2781" s="92" t="str">
        <f t="shared" si="447"/>
        <v/>
      </c>
      <c r="U2781" s="5"/>
      <c r="V2781" s="5"/>
      <c r="W2781" s="94" t="str">
        <f t="shared" si="445"/>
        <v/>
      </c>
      <c r="X2781" s="94" t="str">
        <f t="shared" si="448"/>
        <v/>
      </c>
      <c r="Y2781" s="5"/>
      <c r="BK2781" s="8"/>
      <c r="BL2781" s="5"/>
      <c r="BM2781" s="5"/>
      <c r="BN2781" s="5"/>
      <c r="BO2781" s="5"/>
      <c r="BP2781" s="1"/>
      <c r="BQ2781" s="1"/>
      <c r="BR2781" s="1"/>
      <c r="BS2781" s="1"/>
      <c r="BT2781" s="1"/>
      <c r="BU2781" s="4"/>
      <c r="BV2781" s="1"/>
      <c r="BW2781" s="3"/>
      <c r="BX2781" s="4"/>
      <c r="BY2781" s="5"/>
      <c r="BZ2781" s="5"/>
      <c r="CA2781" s="5"/>
      <c r="CB2781" s="5"/>
      <c r="CC2781" s="5"/>
      <c r="CD2781" s="43"/>
    </row>
    <row r="2782" spans="1:82" x14ac:dyDescent="0.25">
      <c r="A2782" s="8"/>
      <c r="B2782" s="5"/>
      <c r="C2782" s="5"/>
      <c r="D2782" s="5"/>
      <c r="E2782" s="5"/>
      <c r="F2782" s="94" t="str">
        <f t="shared" si="439"/>
        <v/>
      </c>
      <c r="G2782" s="94" t="str">
        <f t="shared" si="440"/>
        <v/>
      </c>
      <c r="H2782" s="127" t="str">
        <f>IF(A2782&lt;&gt;"",IF(MID(C2782,1,1)="c",$AS$26,IF(MID(C2782,1,1)="r",$AS$41,IF(MID(C2782,1,1)="p",#REF!,#REF!))),"")</f>
        <v/>
      </c>
      <c r="I2782" s="92" t="str">
        <f t="shared" si="441"/>
        <v/>
      </c>
      <c r="J2782" s="92" t="str">
        <f t="shared" si="442"/>
        <v/>
      </c>
      <c r="K2782" s="92" t="str">
        <f t="shared" si="443"/>
        <v/>
      </c>
      <c r="L2782" s="92" t="str">
        <f t="shared" si="444"/>
        <v/>
      </c>
      <c r="M2782" s="95" t="str">
        <f>IF(A2782&lt;&gt;"",IF(MID(C2782,1,1)="c",SigmaEpsConcrete(I2782,$AN$30:$AN$33,$AR$30:$AR$33,$AS$26,$AS$27,$AS$28,$AQ$20,$AU$19),""),"")</f>
        <v/>
      </c>
      <c r="N2782" s="95" t="str">
        <f>IF(A2782&lt;&gt;"",IF(MID(C2782,1,1)="r",SigmaEpsReinf(J2782,$AS$42:$AS$43,$AS$41,$AS$39,$AS$40,$AQ$38),""),"")</f>
        <v/>
      </c>
      <c r="Q2782" s="92" t="str">
        <f t="shared" si="446"/>
        <v/>
      </c>
      <c r="R2782" s="92" t="str">
        <f t="shared" si="447"/>
        <v/>
      </c>
      <c r="U2782" s="5"/>
      <c r="V2782" s="5"/>
      <c r="W2782" s="94" t="str">
        <f t="shared" si="445"/>
        <v/>
      </c>
      <c r="X2782" s="94" t="str">
        <f t="shared" si="448"/>
        <v/>
      </c>
      <c r="Y2782" s="5"/>
      <c r="BK2782" s="8"/>
      <c r="BL2782" s="5"/>
      <c r="BM2782" s="5"/>
      <c r="BN2782" s="5"/>
      <c r="BO2782" s="5"/>
      <c r="BP2782" s="1"/>
      <c r="BQ2782" s="1"/>
      <c r="BR2782" s="1"/>
      <c r="BS2782" s="1"/>
      <c r="BT2782" s="1"/>
      <c r="BU2782" s="4"/>
      <c r="BV2782" s="1"/>
      <c r="BW2782" s="3"/>
      <c r="BX2782" s="4"/>
      <c r="BY2782" s="5"/>
      <c r="BZ2782" s="5"/>
      <c r="CA2782" s="5"/>
      <c r="CB2782" s="5"/>
      <c r="CC2782" s="5"/>
      <c r="CD2782" s="43"/>
    </row>
    <row r="2783" spans="1:82" x14ac:dyDescent="0.25">
      <c r="A2783" s="8"/>
      <c r="B2783" s="5"/>
      <c r="C2783" s="5"/>
      <c r="D2783" s="5"/>
      <c r="E2783" s="5"/>
      <c r="F2783" s="94" t="str">
        <f t="shared" si="439"/>
        <v/>
      </c>
      <c r="G2783" s="94" t="str">
        <f t="shared" si="440"/>
        <v/>
      </c>
      <c r="H2783" s="127" t="str">
        <f>IF(A2783&lt;&gt;"",IF(MID(C2783,1,1)="c",$AS$26,IF(MID(C2783,1,1)="r",$AS$41,IF(MID(C2783,1,1)="p",#REF!,#REF!))),"")</f>
        <v/>
      </c>
      <c r="I2783" s="92" t="str">
        <f t="shared" si="441"/>
        <v/>
      </c>
      <c r="J2783" s="92" t="str">
        <f t="shared" si="442"/>
        <v/>
      </c>
      <c r="K2783" s="92" t="str">
        <f t="shared" si="443"/>
        <v/>
      </c>
      <c r="L2783" s="92" t="str">
        <f t="shared" si="444"/>
        <v/>
      </c>
      <c r="M2783" s="95" t="str">
        <f>IF(A2783&lt;&gt;"",IF(MID(C2783,1,1)="c",SigmaEpsConcrete(I2783,$AN$30:$AN$33,$AR$30:$AR$33,$AS$26,$AS$27,$AS$28,$AQ$20,$AU$19),""),"")</f>
        <v/>
      </c>
      <c r="N2783" s="95" t="str">
        <f>IF(A2783&lt;&gt;"",IF(MID(C2783,1,1)="r",SigmaEpsReinf(J2783,$AS$42:$AS$43,$AS$41,$AS$39,$AS$40,$AQ$38),""),"")</f>
        <v/>
      </c>
      <c r="Q2783" s="92" t="str">
        <f t="shared" si="446"/>
        <v/>
      </c>
      <c r="R2783" s="92" t="str">
        <f t="shared" si="447"/>
        <v/>
      </c>
      <c r="U2783" s="5"/>
      <c r="V2783" s="5"/>
      <c r="W2783" s="94" t="str">
        <f t="shared" si="445"/>
        <v/>
      </c>
      <c r="X2783" s="94" t="str">
        <f t="shared" si="448"/>
        <v/>
      </c>
      <c r="Y2783" s="5"/>
      <c r="BK2783" s="8"/>
      <c r="BL2783" s="5"/>
      <c r="BM2783" s="5"/>
      <c r="BN2783" s="5"/>
      <c r="BO2783" s="5"/>
      <c r="BP2783" s="1"/>
      <c r="BQ2783" s="1"/>
      <c r="BR2783" s="1"/>
      <c r="BS2783" s="1"/>
      <c r="BT2783" s="1"/>
      <c r="BU2783" s="4"/>
      <c r="BV2783" s="1"/>
      <c r="BW2783" s="3"/>
      <c r="BX2783" s="4"/>
      <c r="BY2783" s="5"/>
      <c r="BZ2783" s="5"/>
      <c r="CA2783" s="5"/>
      <c r="CB2783" s="5"/>
      <c r="CC2783" s="5"/>
      <c r="CD2783" s="43"/>
    </row>
    <row r="2784" spans="1:82" x14ac:dyDescent="0.25">
      <c r="A2784" s="8"/>
      <c r="B2784" s="5"/>
      <c r="C2784" s="5"/>
      <c r="D2784" s="5"/>
      <c r="E2784" s="5"/>
      <c r="F2784" s="94" t="str">
        <f t="shared" si="439"/>
        <v/>
      </c>
      <c r="G2784" s="94" t="str">
        <f t="shared" si="440"/>
        <v/>
      </c>
      <c r="H2784" s="127" t="str">
        <f>IF(A2784&lt;&gt;"",IF(MID(C2784,1,1)="c",$AS$26,IF(MID(C2784,1,1)="r",$AS$41,IF(MID(C2784,1,1)="p",#REF!,#REF!))),"")</f>
        <v/>
      </c>
      <c r="I2784" s="92" t="str">
        <f t="shared" si="441"/>
        <v/>
      </c>
      <c r="J2784" s="92" t="str">
        <f t="shared" si="442"/>
        <v/>
      </c>
      <c r="K2784" s="92" t="str">
        <f t="shared" si="443"/>
        <v/>
      </c>
      <c r="L2784" s="92" t="str">
        <f t="shared" si="444"/>
        <v/>
      </c>
      <c r="M2784" s="95" t="str">
        <f>IF(A2784&lt;&gt;"",IF(MID(C2784,1,1)="c",SigmaEpsConcrete(I2784,$AN$30:$AN$33,$AR$30:$AR$33,$AS$26,$AS$27,$AS$28,$AQ$20,$AU$19),""),"")</f>
        <v/>
      </c>
      <c r="N2784" s="95" t="str">
        <f>IF(A2784&lt;&gt;"",IF(MID(C2784,1,1)="r",SigmaEpsReinf(J2784,$AS$42:$AS$43,$AS$41,$AS$39,$AS$40,$AQ$38),""),"")</f>
        <v/>
      </c>
      <c r="Q2784" s="92" t="str">
        <f t="shared" si="446"/>
        <v/>
      </c>
      <c r="R2784" s="92" t="str">
        <f t="shared" si="447"/>
        <v/>
      </c>
      <c r="U2784" s="5"/>
      <c r="V2784" s="5"/>
      <c r="W2784" s="94" t="str">
        <f t="shared" si="445"/>
        <v/>
      </c>
      <c r="X2784" s="94" t="str">
        <f t="shared" si="448"/>
        <v/>
      </c>
      <c r="Y2784" s="5"/>
      <c r="BK2784" s="8"/>
      <c r="BL2784" s="5"/>
      <c r="BM2784" s="5"/>
      <c r="BN2784" s="5"/>
      <c r="BO2784" s="5"/>
      <c r="BP2784" s="1"/>
      <c r="BQ2784" s="1"/>
      <c r="BR2784" s="1"/>
      <c r="BS2784" s="1"/>
      <c r="BT2784" s="1"/>
      <c r="BU2784" s="4"/>
      <c r="BV2784" s="1"/>
      <c r="BW2784" s="3"/>
      <c r="BX2784" s="4"/>
      <c r="BY2784" s="5"/>
      <c r="BZ2784" s="5"/>
      <c r="CA2784" s="5"/>
      <c r="CB2784" s="5"/>
      <c r="CC2784" s="5"/>
      <c r="CD2784" s="43"/>
    </row>
    <row r="2785" spans="1:82" x14ac:dyDescent="0.25">
      <c r="A2785" s="8"/>
      <c r="B2785" s="5"/>
      <c r="C2785" s="5"/>
      <c r="D2785" s="5"/>
      <c r="E2785" s="5"/>
      <c r="F2785" s="94" t="str">
        <f t="shared" si="439"/>
        <v/>
      </c>
      <c r="G2785" s="94" t="str">
        <f t="shared" si="440"/>
        <v/>
      </c>
      <c r="H2785" s="127" t="str">
        <f>IF(A2785&lt;&gt;"",IF(MID(C2785,1,1)="c",$AS$26,IF(MID(C2785,1,1)="r",$AS$41,IF(MID(C2785,1,1)="p",#REF!,#REF!))),"")</f>
        <v/>
      </c>
      <c r="I2785" s="92" t="str">
        <f t="shared" si="441"/>
        <v/>
      </c>
      <c r="J2785" s="92" t="str">
        <f t="shared" si="442"/>
        <v/>
      </c>
      <c r="K2785" s="92" t="str">
        <f t="shared" si="443"/>
        <v/>
      </c>
      <c r="L2785" s="92" t="str">
        <f t="shared" si="444"/>
        <v/>
      </c>
      <c r="M2785" s="95" t="str">
        <f>IF(A2785&lt;&gt;"",IF(MID(C2785,1,1)="c",SigmaEpsConcrete(I2785,$AN$30:$AN$33,$AR$30:$AR$33,$AS$26,$AS$27,$AS$28,$AQ$20,$AU$19),""),"")</f>
        <v/>
      </c>
      <c r="N2785" s="95" t="str">
        <f>IF(A2785&lt;&gt;"",IF(MID(C2785,1,1)="r",SigmaEpsReinf(J2785,$AS$42:$AS$43,$AS$41,$AS$39,$AS$40,$AQ$38),""),"")</f>
        <v/>
      </c>
      <c r="Q2785" s="92" t="str">
        <f t="shared" si="446"/>
        <v/>
      </c>
      <c r="R2785" s="92" t="str">
        <f t="shared" si="447"/>
        <v/>
      </c>
      <c r="U2785" s="5"/>
      <c r="V2785" s="5"/>
      <c r="W2785" s="94" t="str">
        <f t="shared" si="445"/>
        <v/>
      </c>
      <c r="X2785" s="94" t="str">
        <f t="shared" si="448"/>
        <v/>
      </c>
      <c r="Y2785" s="5"/>
      <c r="BK2785" s="8"/>
      <c r="BL2785" s="5"/>
      <c r="BM2785" s="5"/>
      <c r="BN2785" s="5"/>
      <c r="BO2785" s="5"/>
      <c r="BP2785" s="1"/>
      <c r="BQ2785" s="1"/>
      <c r="BR2785" s="1"/>
      <c r="BS2785" s="1"/>
      <c r="BT2785" s="1"/>
      <c r="BU2785" s="4"/>
      <c r="BV2785" s="1"/>
      <c r="BW2785" s="3"/>
      <c r="BX2785" s="4"/>
      <c r="BY2785" s="5"/>
      <c r="BZ2785" s="5"/>
      <c r="CA2785" s="5"/>
      <c r="CB2785" s="5"/>
      <c r="CC2785" s="5"/>
      <c r="CD2785" s="43"/>
    </row>
    <row r="2786" spans="1:82" x14ac:dyDescent="0.25">
      <c r="A2786" s="8"/>
      <c r="B2786" s="5"/>
      <c r="C2786" s="5"/>
      <c r="D2786" s="5"/>
      <c r="E2786" s="5"/>
      <c r="F2786" s="94" t="str">
        <f t="shared" si="439"/>
        <v/>
      </c>
      <c r="G2786" s="94" t="str">
        <f t="shared" si="440"/>
        <v/>
      </c>
      <c r="H2786" s="127" t="str">
        <f>IF(A2786&lt;&gt;"",IF(MID(C2786,1,1)="c",$AS$26,IF(MID(C2786,1,1)="r",$AS$41,IF(MID(C2786,1,1)="p",#REF!,#REF!))),"")</f>
        <v/>
      </c>
      <c r="I2786" s="92" t="str">
        <f t="shared" si="441"/>
        <v/>
      </c>
      <c r="J2786" s="92" t="str">
        <f t="shared" si="442"/>
        <v/>
      </c>
      <c r="K2786" s="92" t="str">
        <f t="shared" si="443"/>
        <v/>
      </c>
      <c r="L2786" s="92" t="str">
        <f t="shared" si="444"/>
        <v/>
      </c>
      <c r="M2786" s="95" t="str">
        <f>IF(A2786&lt;&gt;"",IF(MID(C2786,1,1)="c",SigmaEpsConcrete(I2786,$AN$30:$AN$33,$AR$30:$AR$33,$AS$26,$AS$27,$AS$28,$AQ$20,$AU$19),""),"")</f>
        <v/>
      </c>
      <c r="N2786" s="95" t="str">
        <f>IF(A2786&lt;&gt;"",IF(MID(C2786,1,1)="r",SigmaEpsReinf(J2786,$AS$42:$AS$43,$AS$41,$AS$39,$AS$40,$AQ$38),""),"")</f>
        <v/>
      </c>
      <c r="Q2786" s="92" t="str">
        <f t="shared" si="446"/>
        <v/>
      </c>
      <c r="R2786" s="92" t="str">
        <f t="shared" si="447"/>
        <v/>
      </c>
      <c r="U2786" s="5"/>
      <c r="V2786" s="5"/>
      <c r="W2786" s="94" t="str">
        <f t="shared" si="445"/>
        <v/>
      </c>
      <c r="X2786" s="94" t="str">
        <f t="shared" si="448"/>
        <v/>
      </c>
      <c r="Y2786" s="5"/>
      <c r="BK2786" s="8"/>
      <c r="BL2786" s="5"/>
      <c r="BM2786" s="5"/>
      <c r="BN2786" s="5"/>
      <c r="BO2786" s="5"/>
      <c r="BP2786" s="1"/>
      <c r="BQ2786" s="1"/>
      <c r="BR2786" s="1"/>
      <c r="BS2786" s="1"/>
      <c r="BT2786" s="1"/>
      <c r="BU2786" s="4"/>
      <c r="BV2786" s="1"/>
      <c r="BW2786" s="3"/>
      <c r="BX2786" s="4"/>
      <c r="BY2786" s="5"/>
      <c r="BZ2786" s="5"/>
      <c r="CA2786" s="5"/>
      <c r="CB2786" s="5"/>
      <c r="CC2786" s="5"/>
      <c r="CD2786" s="43"/>
    </row>
    <row r="2787" spans="1:82" x14ac:dyDescent="0.25">
      <c r="A2787" s="8"/>
      <c r="B2787" s="5"/>
      <c r="C2787" s="5"/>
      <c r="D2787" s="5"/>
      <c r="E2787" s="5"/>
      <c r="F2787" s="94" t="str">
        <f t="shared" si="439"/>
        <v/>
      </c>
      <c r="G2787" s="94" t="str">
        <f t="shared" si="440"/>
        <v/>
      </c>
      <c r="H2787" s="127" t="str">
        <f>IF(A2787&lt;&gt;"",IF(MID(C2787,1,1)="c",$AS$26,IF(MID(C2787,1,1)="r",$AS$41,IF(MID(C2787,1,1)="p",#REF!,#REF!))),"")</f>
        <v/>
      </c>
      <c r="I2787" s="92" t="str">
        <f t="shared" si="441"/>
        <v/>
      </c>
      <c r="J2787" s="92" t="str">
        <f t="shared" si="442"/>
        <v/>
      </c>
      <c r="K2787" s="92" t="str">
        <f t="shared" si="443"/>
        <v/>
      </c>
      <c r="L2787" s="92" t="str">
        <f t="shared" si="444"/>
        <v/>
      </c>
      <c r="M2787" s="95" t="str">
        <f>IF(A2787&lt;&gt;"",IF(MID(C2787,1,1)="c",SigmaEpsConcrete(I2787,$AN$30:$AN$33,$AR$30:$AR$33,$AS$26,$AS$27,$AS$28,$AQ$20,$AU$19),""),"")</f>
        <v/>
      </c>
      <c r="N2787" s="95" t="str">
        <f>IF(A2787&lt;&gt;"",IF(MID(C2787,1,1)="r",SigmaEpsReinf(J2787,$AS$42:$AS$43,$AS$41,$AS$39,$AS$40,$AQ$38),""),"")</f>
        <v/>
      </c>
      <c r="Q2787" s="92" t="str">
        <f t="shared" si="446"/>
        <v/>
      </c>
      <c r="R2787" s="92" t="str">
        <f t="shared" si="447"/>
        <v/>
      </c>
      <c r="U2787" s="5"/>
      <c r="V2787" s="5"/>
      <c r="W2787" s="94" t="str">
        <f t="shared" si="445"/>
        <v/>
      </c>
      <c r="X2787" s="94" t="str">
        <f t="shared" si="448"/>
        <v/>
      </c>
      <c r="Y2787" s="5"/>
      <c r="BK2787" s="8"/>
      <c r="BL2787" s="5"/>
      <c r="BM2787" s="5"/>
      <c r="BN2787" s="5"/>
      <c r="BO2787" s="5"/>
      <c r="BP2787" s="1"/>
      <c r="BQ2787" s="1"/>
      <c r="BR2787" s="1"/>
      <c r="BS2787" s="1"/>
      <c r="BT2787" s="1"/>
      <c r="BU2787" s="4"/>
      <c r="BV2787" s="1"/>
      <c r="BW2787" s="3"/>
      <c r="BX2787" s="4"/>
      <c r="BY2787" s="5"/>
      <c r="BZ2787" s="5"/>
      <c r="CA2787" s="5"/>
      <c r="CB2787" s="5"/>
      <c r="CC2787" s="5"/>
      <c r="CD2787" s="43"/>
    </row>
    <row r="2788" spans="1:82" x14ac:dyDescent="0.25">
      <c r="A2788" s="8"/>
      <c r="B2788" s="5"/>
      <c r="C2788" s="5"/>
      <c r="D2788" s="5"/>
      <c r="E2788" s="5"/>
      <c r="F2788" s="94" t="str">
        <f t="shared" si="439"/>
        <v/>
      </c>
      <c r="G2788" s="94" t="str">
        <f t="shared" si="440"/>
        <v/>
      </c>
      <c r="H2788" s="127" t="str">
        <f>IF(A2788&lt;&gt;"",IF(MID(C2788,1,1)="c",$AS$26,IF(MID(C2788,1,1)="r",$AS$41,IF(MID(C2788,1,1)="p",#REF!,#REF!))),"")</f>
        <v/>
      </c>
      <c r="I2788" s="92" t="str">
        <f t="shared" si="441"/>
        <v/>
      </c>
      <c r="J2788" s="92" t="str">
        <f t="shared" si="442"/>
        <v/>
      </c>
      <c r="K2788" s="92" t="str">
        <f t="shared" si="443"/>
        <v/>
      </c>
      <c r="L2788" s="92" t="str">
        <f t="shared" si="444"/>
        <v/>
      </c>
      <c r="M2788" s="95" t="str">
        <f>IF(A2788&lt;&gt;"",IF(MID(C2788,1,1)="c",SigmaEpsConcrete(I2788,$AN$30:$AN$33,$AR$30:$AR$33,$AS$26,$AS$27,$AS$28,$AQ$20,$AU$19),""),"")</f>
        <v/>
      </c>
      <c r="N2788" s="95" t="str">
        <f>IF(A2788&lt;&gt;"",IF(MID(C2788,1,1)="r",SigmaEpsReinf(J2788,$AS$42:$AS$43,$AS$41,$AS$39,$AS$40,$AQ$38),""),"")</f>
        <v/>
      </c>
      <c r="Q2788" s="92" t="str">
        <f t="shared" si="446"/>
        <v/>
      </c>
      <c r="R2788" s="92" t="str">
        <f t="shared" si="447"/>
        <v/>
      </c>
      <c r="U2788" s="5"/>
      <c r="V2788" s="5"/>
      <c r="W2788" s="94" t="str">
        <f t="shared" si="445"/>
        <v/>
      </c>
      <c r="X2788" s="94" t="str">
        <f t="shared" si="448"/>
        <v/>
      </c>
      <c r="Y2788" s="5"/>
      <c r="BK2788" s="8"/>
      <c r="BL2788" s="5"/>
      <c r="BM2788" s="5"/>
      <c r="BN2788" s="5"/>
      <c r="BO2788" s="5"/>
      <c r="BP2788" s="1"/>
      <c r="BQ2788" s="1"/>
      <c r="BR2788" s="1"/>
      <c r="BS2788" s="1"/>
      <c r="BT2788" s="1"/>
      <c r="BU2788" s="4"/>
      <c r="BV2788" s="1"/>
      <c r="BW2788" s="3"/>
      <c r="BX2788" s="4"/>
      <c r="BY2788" s="5"/>
      <c r="BZ2788" s="5"/>
      <c r="CA2788" s="5"/>
      <c r="CB2788" s="5"/>
      <c r="CC2788" s="5"/>
      <c r="CD2788" s="43"/>
    </row>
    <row r="2789" spans="1:82" x14ac:dyDescent="0.25">
      <c r="A2789" s="8"/>
      <c r="B2789" s="5"/>
      <c r="C2789" s="5"/>
      <c r="D2789" s="5"/>
      <c r="E2789" s="5"/>
      <c r="F2789" s="94" t="str">
        <f t="shared" si="439"/>
        <v/>
      </c>
      <c r="G2789" s="94" t="str">
        <f t="shared" si="440"/>
        <v/>
      </c>
      <c r="H2789" s="127" t="str">
        <f>IF(A2789&lt;&gt;"",IF(MID(C2789,1,1)="c",$AS$26,IF(MID(C2789,1,1)="r",$AS$41,IF(MID(C2789,1,1)="p",#REF!,#REF!))),"")</f>
        <v/>
      </c>
      <c r="I2789" s="92" t="str">
        <f t="shared" si="441"/>
        <v/>
      </c>
      <c r="J2789" s="92" t="str">
        <f t="shared" si="442"/>
        <v/>
      </c>
      <c r="K2789" s="92" t="str">
        <f t="shared" si="443"/>
        <v/>
      </c>
      <c r="L2789" s="92" t="str">
        <f t="shared" si="444"/>
        <v/>
      </c>
      <c r="M2789" s="95" t="str">
        <f>IF(A2789&lt;&gt;"",IF(MID(C2789,1,1)="c",SigmaEpsConcrete(I2789,$AN$30:$AN$33,$AR$30:$AR$33,$AS$26,$AS$27,$AS$28,$AQ$20,$AU$19),""),"")</f>
        <v/>
      </c>
      <c r="N2789" s="95" t="str">
        <f>IF(A2789&lt;&gt;"",IF(MID(C2789,1,1)="r",SigmaEpsReinf(J2789,$AS$42:$AS$43,$AS$41,$AS$39,$AS$40,$AQ$38),""),"")</f>
        <v/>
      </c>
      <c r="Q2789" s="92" t="str">
        <f t="shared" si="446"/>
        <v/>
      </c>
      <c r="R2789" s="92" t="str">
        <f t="shared" si="447"/>
        <v/>
      </c>
      <c r="U2789" s="5"/>
      <c r="V2789" s="5"/>
      <c r="W2789" s="94" t="str">
        <f t="shared" si="445"/>
        <v/>
      </c>
      <c r="X2789" s="94" t="str">
        <f t="shared" si="448"/>
        <v/>
      </c>
      <c r="Y2789" s="5"/>
      <c r="BK2789" s="8"/>
      <c r="BL2789" s="5"/>
      <c r="BM2789" s="5"/>
      <c r="BN2789" s="5"/>
      <c r="BO2789" s="5"/>
      <c r="BP2789" s="1"/>
      <c r="BQ2789" s="1"/>
      <c r="BR2789" s="1"/>
      <c r="BS2789" s="1"/>
      <c r="BT2789" s="1"/>
      <c r="BU2789" s="4"/>
      <c r="BV2789" s="1"/>
      <c r="BW2789" s="3"/>
      <c r="BX2789" s="4"/>
      <c r="BY2789" s="5"/>
      <c r="BZ2789" s="5"/>
      <c r="CA2789" s="5"/>
      <c r="CB2789" s="5"/>
      <c r="CC2789" s="5"/>
      <c r="CD2789" s="43"/>
    </row>
    <row r="2790" spans="1:82" x14ac:dyDescent="0.25">
      <c r="A2790" s="8"/>
      <c r="B2790" s="5"/>
      <c r="C2790" s="5"/>
      <c r="D2790" s="5"/>
      <c r="E2790" s="5"/>
      <c r="F2790" s="94" t="str">
        <f t="shared" si="439"/>
        <v/>
      </c>
      <c r="G2790" s="94" t="str">
        <f t="shared" si="440"/>
        <v/>
      </c>
      <c r="H2790" s="127" t="str">
        <f>IF(A2790&lt;&gt;"",IF(MID(C2790,1,1)="c",$AS$26,IF(MID(C2790,1,1)="r",$AS$41,IF(MID(C2790,1,1)="p",#REF!,#REF!))),"")</f>
        <v/>
      </c>
      <c r="I2790" s="92" t="str">
        <f t="shared" si="441"/>
        <v/>
      </c>
      <c r="J2790" s="92" t="str">
        <f t="shared" si="442"/>
        <v/>
      </c>
      <c r="K2790" s="92" t="str">
        <f t="shared" si="443"/>
        <v/>
      </c>
      <c r="L2790" s="92" t="str">
        <f t="shared" si="444"/>
        <v/>
      </c>
      <c r="M2790" s="95" t="str">
        <f>IF(A2790&lt;&gt;"",IF(MID(C2790,1,1)="c",SigmaEpsConcrete(I2790,$AN$30:$AN$33,$AR$30:$AR$33,$AS$26,$AS$27,$AS$28,$AQ$20,$AU$19),""),"")</f>
        <v/>
      </c>
      <c r="N2790" s="95" t="str">
        <f>IF(A2790&lt;&gt;"",IF(MID(C2790,1,1)="r",SigmaEpsReinf(J2790,$AS$42:$AS$43,$AS$41,$AS$39,$AS$40,$AQ$38),""),"")</f>
        <v/>
      </c>
      <c r="Q2790" s="92" t="str">
        <f t="shared" si="446"/>
        <v/>
      </c>
      <c r="R2790" s="92" t="str">
        <f t="shared" si="447"/>
        <v/>
      </c>
      <c r="U2790" s="5"/>
      <c r="V2790" s="5"/>
      <c r="W2790" s="94" t="str">
        <f t="shared" si="445"/>
        <v/>
      </c>
      <c r="X2790" s="94" t="str">
        <f t="shared" si="448"/>
        <v/>
      </c>
      <c r="Y2790" s="5"/>
      <c r="BK2790" s="8"/>
      <c r="BL2790" s="5"/>
      <c r="BM2790" s="5"/>
      <c r="BN2790" s="5"/>
      <c r="BO2790" s="5"/>
      <c r="BP2790" s="1"/>
      <c r="BQ2790" s="1"/>
      <c r="BR2790" s="1"/>
      <c r="BS2790" s="1"/>
      <c r="BT2790" s="1"/>
      <c r="BU2790" s="4"/>
      <c r="BV2790" s="1"/>
      <c r="BW2790" s="3"/>
      <c r="BX2790" s="4"/>
      <c r="BY2790" s="5"/>
      <c r="BZ2790" s="5"/>
      <c r="CA2790" s="5"/>
      <c r="CB2790" s="5"/>
      <c r="CC2790" s="5"/>
      <c r="CD2790" s="43"/>
    </row>
    <row r="2791" spans="1:82" x14ac:dyDescent="0.25">
      <c r="A2791" s="8"/>
      <c r="B2791" s="5"/>
      <c r="C2791" s="5"/>
      <c r="D2791" s="5"/>
      <c r="E2791" s="5"/>
      <c r="F2791" s="94" t="str">
        <f t="shared" si="439"/>
        <v/>
      </c>
      <c r="G2791" s="94" t="str">
        <f t="shared" si="440"/>
        <v/>
      </c>
      <c r="H2791" s="127" t="str">
        <f>IF(A2791&lt;&gt;"",IF(MID(C2791,1,1)="c",$AS$26,IF(MID(C2791,1,1)="r",$AS$41,IF(MID(C2791,1,1)="p",#REF!,#REF!))),"")</f>
        <v/>
      </c>
      <c r="I2791" s="92" t="str">
        <f t="shared" si="441"/>
        <v/>
      </c>
      <c r="J2791" s="92" t="str">
        <f t="shared" si="442"/>
        <v/>
      </c>
      <c r="K2791" s="92" t="str">
        <f t="shared" si="443"/>
        <v/>
      </c>
      <c r="L2791" s="92" t="str">
        <f t="shared" si="444"/>
        <v/>
      </c>
      <c r="M2791" s="95" t="str">
        <f>IF(A2791&lt;&gt;"",IF(MID(C2791,1,1)="c",SigmaEpsConcrete(I2791,$AN$30:$AN$33,$AR$30:$AR$33,$AS$26,$AS$27,$AS$28,$AQ$20,$AU$19),""),"")</f>
        <v/>
      </c>
      <c r="N2791" s="95" t="str">
        <f>IF(A2791&lt;&gt;"",IF(MID(C2791,1,1)="r",SigmaEpsReinf(J2791,$AS$42:$AS$43,$AS$41,$AS$39,$AS$40,$AQ$38),""),"")</f>
        <v/>
      </c>
      <c r="Q2791" s="92" t="str">
        <f t="shared" si="446"/>
        <v/>
      </c>
      <c r="R2791" s="92" t="str">
        <f t="shared" si="447"/>
        <v/>
      </c>
      <c r="U2791" s="5"/>
      <c r="V2791" s="5"/>
      <c r="W2791" s="94" t="str">
        <f t="shared" si="445"/>
        <v/>
      </c>
      <c r="X2791" s="94" t="str">
        <f t="shared" si="448"/>
        <v/>
      </c>
      <c r="Y2791" s="5"/>
      <c r="BK2791" s="8"/>
      <c r="BL2791" s="5"/>
      <c r="BM2791" s="5"/>
      <c r="BN2791" s="5"/>
      <c r="BO2791" s="5"/>
      <c r="BP2791" s="1"/>
      <c r="BQ2791" s="1"/>
      <c r="BR2791" s="1"/>
      <c r="BS2791" s="1"/>
      <c r="BT2791" s="1"/>
      <c r="BU2791" s="4"/>
      <c r="BV2791" s="1"/>
      <c r="BW2791" s="3"/>
      <c r="BX2791" s="4"/>
      <c r="BY2791" s="5"/>
      <c r="BZ2791" s="5"/>
      <c r="CA2791" s="5"/>
      <c r="CB2791" s="5"/>
      <c r="CC2791" s="5"/>
      <c r="CD2791" s="43"/>
    </row>
    <row r="2792" spans="1:82" x14ac:dyDescent="0.25">
      <c r="A2792" s="8"/>
      <c r="B2792" s="5"/>
      <c r="C2792" s="5"/>
      <c r="D2792" s="5"/>
      <c r="E2792" s="5"/>
      <c r="F2792" s="94" t="str">
        <f t="shared" si="439"/>
        <v/>
      </c>
      <c r="G2792" s="94" t="str">
        <f t="shared" si="440"/>
        <v/>
      </c>
      <c r="H2792" s="127" t="str">
        <f>IF(A2792&lt;&gt;"",IF(MID(C2792,1,1)="c",$AS$26,IF(MID(C2792,1,1)="r",$AS$41,IF(MID(C2792,1,1)="p",#REF!,#REF!))),"")</f>
        <v/>
      </c>
      <c r="I2792" s="92" t="str">
        <f t="shared" si="441"/>
        <v/>
      </c>
      <c r="J2792" s="92" t="str">
        <f t="shared" si="442"/>
        <v/>
      </c>
      <c r="K2792" s="92" t="str">
        <f t="shared" si="443"/>
        <v/>
      </c>
      <c r="L2792" s="92" t="str">
        <f t="shared" si="444"/>
        <v/>
      </c>
      <c r="M2792" s="95" t="str">
        <f>IF(A2792&lt;&gt;"",IF(MID(C2792,1,1)="c",SigmaEpsConcrete(I2792,$AN$30:$AN$33,$AR$30:$AR$33,$AS$26,$AS$27,$AS$28,$AQ$20,$AU$19),""),"")</f>
        <v/>
      </c>
      <c r="N2792" s="95" t="str">
        <f>IF(A2792&lt;&gt;"",IF(MID(C2792,1,1)="r",SigmaEpsReinf(J2792,$AS$42:$AS$43,$AS$41,$AS$39,$AS$40,$AQ$38),""),"")</f>
        <v/>
      </c>
      <c r="Q2792" s="92" t="str">
        <f t="shared" si="446"/>
        <v/>
      </c>
      <c r="R2792" s="92" t="str">
        <f t="shared" si="447"/>
        <v/>
      </c>
      <c r="U2792" s="5"/>
      <c r="V2792" s="5"/>
      <c r="W2792" s="94" t="str">
        <f t="shared" si="445"/>
        <v/>
      </c>
      <c r="X2792" s="94" t="str">
        <f t="shared" si="448"/>
        <v/>
      </c>
      <c r="Y2792" s="5"/>
      <c r="BK2792" s="8"/>
      <c r="BL2792" s="5"/>
      <c r="BM2792" s="5"/>
      <c r="BN2792" s="5"/>
      <c r="BO2792" s="5"/>
      <c r="BP2792" s="1"/>
      <c r="BQ2792" s="1"/>
      <c r="BR2792" s="1"/>
      <c r="BS2792" s="1"/>
      <c r="BT2792" s="1"/>
      <c r="BU2792" s="4"/>
      <c r="BV2792" s="1"/>
      <c r="BW2792" s="3"/>
      <c r="BX2792" s="4"/>
      <c r="BY2792" s="5"/>
      <c r="BZ2792" s="5"/>
      <c r="CA2792" s="5"/>
      <c r="CB2792" s="5"/>
      <c r="CC2792" s="5"/>
      <c r="CD2792" s="43"/>
    </row>
    <row r="2793" spans="1:82" x14ac:dyDescent="0.25">
      <c r="A2793" s="8"/>
      <c r="B2793" s="5"/>
      <c r="C2793" s="5"/>
      <c r="D2793" s="5"/>
      <c r="E2793" s="5"/>
      <c r="F2793" s="94" t="str">
        <f t="shared" si="439"/>
        <v/>
      </c>
      <c r="G2793" s="94" t="str">
        <f t="shared" si="440"/>
        <v/>
      </c>
      <c r="H2793" s="127" t="str">
        <f>IF(A2793&lt;&gt;"",IF(MID(C2793,1,1)="c",$AS$26,IF(MID(C2793,1,1)="r",$AS$41,IF(MID(C2793,1,1)="p",#REF!,#REF!))),"")</f>
        <v/>
      </c>
      <c r="I2793" s="92" t="str">
        <f t="shared" si="441"/>
        <v/>
      </c>
      <c r="J2793" s="92" t="str">
        <f t="shared" si="442"/>
        <v/>
      </c>
      <c r="K2793" s="92" t="str">
        <f t="shared" si="443"/>
        <v/>
      </c>
      <c r="L2793" s="92" t="str">
        <f t="shared" si="444"/>
        <v/>
      </c>
      <c r="M2793" s="95" t="str">
        <f>IF(A2793&lt;&gt;"",IF(MID(C2793,1,1)="c",SigmaEpsConcrete(I2793,$AN$30:$AN$33,$AR$30:$AR$33,$AS$26,$AS$27,$AS$28,$AQ$20,$AU$19),""),"")</f>
        <v/>
      </c>
      <c r="N2793" s="95" t="str">
        <f>IF(A2793&lt;&gt;"",IF(MID(C2793,1,1)="r",SigmaEpsReinf(J2793,$AS$42:$AS$43,$AS$41,$AS$39,$AS$40,$AQ$38),""),"")</f>
        <v/>
      </c>
      <c r="Q2793" s="92" t="str">
        <f t="shared" si="446"/>
        <v/>
      </c>
      <c r="R2793" s="92" t="str">
        <f t="shared" si="447"/>
        <v/>
      </c>
      <c r="U2793" s="5"/>
      <c r="V2793" s="5"/>
      <c r="W2793" s="94" t="str">
        <f t="shared" si="445"/>
        <v/>
      </c>
      <c r="X2793" s="94" t="str">
        <f t="shared" si="448"/>
        <v/>
      </c>
      <c r="Y2793" s="5"/>
      <c r="BK2793" s="8"/>
      <c r="BL2793" s="5"/>
      <c r="BM2793" s="5"/>
      <c r="BN2793" s="5"/>
      <c r="BO2793" s="5"/>
      <c r="BP2793" s="1"/>
      <c r="BQ2793" s="1"/>
      <c r="BR2793" s="1"/>
      <c r="BS2793" s="1"/>
      <c r="BT2793" s="1"/>
      <c r="BU2793" s="4"/>
      <c r="BV2793" s="1"/>
      <c r="BW2793" s="3"/>
      <c r="BX2793" s="4"/>
      <c r="BY2793" s="5"/>
      <c r="BZ2793" s="5"/>
      <c r="CA2793" s="5"/>
      <c r="CB2793" s="5"/>
      <c r="CC2793" s="5"/>
      <c r="CD2793" s="43"/>
    </row>
    <row r="2794" spans="1:82" x14ac:dyDescent="0.25">
      <c r="A2794" s="8"/>
      <c r="B2794" s="5"/>
      <c r="C2794" s="5"/>
      <c r="D2794" s="5"/>
      <c r="E2794" s="5"/>
      <c r="F2794" s="94" t="str">
        <f t="shared" si="439"/>
        <v/>
      </c>
      <c r="G2794" s="94" t="str">
        <f t="shared" si="440"/>
        <v/>
      </c>
      <c r="H2794" s="127" t="str">
        <f>IF(A2794&lt;&gt;"",IF(MID(C2794,1,1)="c",$AS$26,IF(MID(C2794,1,1)="r",$AS$41,IF(MID(C2794,1,1)="p",#REF!,#REF!))),"")</f>
        <v/>
      </c>
      <c r="I2794" s="92" t="str">
        <f t="shared" si="441"/>
        <v/>
      </c>
      <c r="J2794" s="92" t="str">
        <f t="shared" si="442"/>
        <v/>
      </c>
      <c r="K2794" s="92" t="str">
        <f t="shared" si="443"/>
        <v/>
      </c>
      <c r="L2794" s="92" t="str">
        <f t="shared" si="444"/>
        <v/>
      </c>
      <c r="M2794" s="95" t="str">
        <f>IF(A2794&lt;&gt;"",IF(MID(C2794,1,1)="c",SigmaEpsConcrete(I2794,$AN$30:$AN$33,$AR$30:$AR$33,$AS$26,$AS$27,$AS$28,$AQ$20,$AU$19),""),"")</f>
        <v/>
      </c>
      <c r="N2794" s="95" t="str">
        <f>IF(A2794&lt;&gt;"",IF(MID(C2794,1,1)="r",SigmaEpsReinf(J2794,$AS$42:$AS$43,$AS$41,$AS$39,$AS$40,$AQ$38),""),"")</f>
        <v/>
      </c>
      <c r="Q2794" s="92" t="str">
        <f t="shared" si="446"/>
        <v/>
      </c>
      <c r="R2794" s="92" t="str">
        <f t="shared" si="447"/>
        <v/>
      </c>
      <c r="U2794" s="5"/>
      <c r="V2794" s="5"/>
      <c r="W2794" s="94" t="str">
        <f t="shared" si="445"/>
        <v/>
      </c>
      <c r="X2794" s="94" t="str">
        <f t="shared" si="448"/>
        <v/>
      </c>
      <c r="Y2794" s="5"/>
      <c r="BK2794" s="8"/>
      <c r="BL2794" s="5"/>
      <c r="BM2794" s="5"/>
      <c r="BN2794" s="5"/>
      <c r="BO2794" s="5"/>
      <c r="BP2794" s="1"/>
      <c r="BQ2794" s="1"/>
      <c r="BR2794" s="1"/>
      <c r="BS2794" s="1"/>
      <c r="BT2794" s="1"/>
      <c r="BU2794" s="4"/>
      <c r="BV2794" s="1"/>
      <c r="BW2794" s="3"/>
      <c r="BX2794" s="4"/>
      <c r="BY2794" s="5"/>
      <c r="BZ2794" s="5"/>
      <c r="CA2794" s="5"/>
      <c r="CB2794" s="5"/>
      <c r="CC2794" s="5"/>
      <c r="CD2794" s="43"/>
    </row>
    <row r="2795" spans="1:82" x14ac:dyDescent="0.25">
      <c r="A2795" s="8"/>
      <c r="B2795" s="5"/>
      <c r="C2795" s="5"/>
      <c r="D2795" s="5"/>
      <c r="E2795" s="5"/>
      <c r="F2795" s="94" t="str">
        <f t="shared" si="439"/>
        <v/>
      </c>
      <c r="G2795" s="94" t="str">
        <f t="shared" si="440"/>
        <v/>
      </c>
      <c r="H2795" s="127" t="str">
        <f>IF(A2795&lt;&gt;"",IF(MID(C2795,1,1)="c",$AS$26,IF(MID(C2795,1,1)="r",$AS$41,IF(MID(C2795,1,1)="p",#REF!,#REF!))),"")</f>
        <v/>
      </c>
      <c r="I2795" s="92" t="str">
        <f t="shared" si="441"/>
        <v/>
      </c>
      <c r="J2795" s="92" t="str">
        <f t="shared" si="442"/>
        <v/>
      </c>
      <c r="K2795" s="92" t="str">
        <f t="shared" si="443"/>
        <v/>
      </c>
      <c r="L2795" s="92" t="str">
        <f t="shared" si="444"/>
        <v/>
      </c>
      <c r="M2795" s="95" t="str">
        <f>IF(A2795&lt;&gt;"",IF(MID(C2795,1,1)="c",SigmaEpsConcrete(I2795,$AN$30:$AN$33,$AR$30:$AR$33,$AS$26,$AS$27,$AS$28,$AQ$20,$AU$19),""),"")</f>
        <v/>
      </c>
      <c r="N2795" s="95" t="str">
        <f>IF(A2795&lt;&gt;"",IF(MID(C2795,1,1)="r",SigmaEpsReinf(J2795,$AS$42:$AS$43,$AS$41,$AS$39,$AS$40,$AQ$38),""),"")</f>
        <v/>
      </c>
      <c r="Q2795" s="92" t="str">
        <f t="shared" si="446"/>
        <v/>
      </c>
      <c r="R2795" s="92" t="str">
        <f t="shared" si="447"/>
        <v/>
      </c>
      <c r="U2795" s="5"/>
      <c r="V2795" s="5"/>
      <c r="W2795" s="94" t="str">
        <f t="shared" si="445"/>
        <v/>
      </c>
      <c r="X2795" s="94" t="str">
        <f t="shared" si="448"/>
        <v/>
      </c>
      <c r="Y2795" s="5"/>
      <c r="BK2795" s="8"/>
      <c r="BL2795" s="5"/>
      <c r="BM2795" s="5"/>
      <c r="BN2795" s="5"/>
      <c r="BO2795" s="5"/>
      <c r="BP2795" s="1"/>
      <c r="BQ2795" s="1"/>
      <c r="BR2795" s="1"/>
      <c r="BS2795" s="1"/>
      <c r="BT2795" s="1"/>
      <c r="BU2795" s="4"/>
      <c r="BV2795" s="1"/>
      <c r="BW2795" s="3"/>
      <c r="BX2795" s="4"/>
      <c r="BY2795" s="5"/>
      <c r="BZ2795" s="5"/>
      <c r="CA2795" s="5"/>
      <c r="CB2795" s="5"/>
      <c r="CC2795" s="5"/>
      <c r="CD2795" s="43"/>
    </row>
    <row r="2796" spans="1:82" x14ac:dyDescent="0.25">
      <c r="A2796" s="8"/>
      <c r="B2796" s="5"/>
      <c r="C2796" s="5"/>
      <c r="D2796" s="5"/>
      <c r="E2796" s="5"/>
      <c r="F2796" s="94" t="str">
        <f t="shared" si="439"/>
        <v/>
      </c>
      <c r="G2796" s="94" t="str">
        <f t="shared" si="440"/>
        <v/>
      </c>
      <c r="H2796" s="127" t="str">
        <f>IF(A2796&lt;&gt;"",IF(MID(C2796,1,1)="c",$AS$26,IF(MID(C2796,1,1)="r",$AS$41,IF(MID(C2796,1,1)="p",#REF!,#REF!))),"")</f>
        <v/>
      </c>
      <c r="I2796" s="92" t="str">
        <f t="shared" si="441"/>
        <v/>
      </c>
      <c r="J2796" s="92" t="str">
        <f t="shared" si="442"/>
        <v/>
      </c>
      <c r="K2796" s="92" t="str">
        <f t="shared" si="443"/>
        <v/>
      </c>
      <c r="L2796" s="92" t="str">
        <f t="shared" si="444"/>
        <v/>
      </c>
      <c r="M2796" s="95" t="str">
        <f>IF(A2796&lt;&gt;"",IF(MID(C2796,1,1)="c",SigmaEpsConcrete(I2796,$AN$30:$AN$33,$AR$30:$AR$33,$AS$26,$AS$27,$AS$28,$AQ$20,$AU$19),""),"")</f>
        <v/>
      </c>
      <c r="N2796" s="95" t="str">
        <f>IF(A2796&lt;&gt;"",IF(MID(C2796,1,1)="r",SigmaEpsReinf(J2796,$AS$42:$AS$43,$AS$41,$AS$39,$AS$40,$AQ$38),""),"")</f>
        <v/>
      </c>
      <c r="Q2796" s="92" t="str">
        <f t="shared" si="446"/>
        <v/>
      </c>
      <c r="R2796" s="92" t="str">
        <f t="shared" si="447"/>
        <v/>
      </c>
      <c r="U2796" s="5"/>
      <c r="V2796" s="5"/>
      <c r="W2796" s="94" t="str">
        <f t="shared" si="445"/>
        <v/>
      </c>
      <c r="X2796" s="94" t="str">
        <f t="shared" si="448"/>
        <v/>
      </c>
      <c r="Y2796" s="5"/>
      <c r="BK2796" s="8"/>
      <c r="BL2796" s="5"/>
      <c r="BM2796" s="5"/>
      <c r="BN2796" s="5"/>
      <c r="BO2796" s="5"/>
      <c r="BP2796" s="1"/>
      <c r="BQ2796" s="1"/>
      <c r="BR2796" s="1"/>
      <c r="BS2796" s="1"/>
      <c r="BT2796" s="1"/>
      <c r="BU2796" s="4"/>
      <c r="BV2796" s="1"/>
      <c r="BW2796" s="3"/>
      <c r="BX2796" s="4"/>
      <c r="BY2796" s="5"/>
      <c r="BZ2796" s="5"/>
      <c r="CA2796" s="5"/>
      <c r="CB2796" s="5"/>
      <c r="CC2796" s="5"/>
      <c r="CD2796" s="43"/>
    </row>
    <row r="2797" spans="1:82" x14ac:dyDescent="0.25">
      <c r="A2797" s="8"/>
      <c r="B2797" s="5"/>
      <c r="C2797" s="5"/>
      <c r="D2797" s="5"/>
      <c r="E2797" s="5"/>
      <c r="F2797" s="94" t="str">
        <f t="shared" si="439"/>
        <v/>
      </c>
      <c r="G2797" s="94" t="str">
        <f t="shared" si="440"/>
        <v/>
      </c>
      <c r="H2797" s="127" t="str">
        <f>IF(A2797&lt;&gt;"",IF(MID(C2797,1,1)="c",$AS$26,IF(MID(C2797,1,1)="r",$AS$41,IF(MID(C2797,1,1)="p",#REF!,#REF!))),"")</f>
        <v/>
      </c>
      <c r="I2797" s="92" t="str">
        <f t="shared" si="441"/>
        <v/>
      </c>
      <c r="J2797" s="92" t="str">
        <f t="shared" si="442"/>
        <v/>
      </c>
      <c r="K2797" s="92" t="str">
        <f t="shared" si="443"/>
        <v/>
      </c>
      <c r="L2797" s="92" t="str">
        <f t="shared" si="444"/>
        <v/>
      </c>
      <c r="M2797" s="95" t="str">
        <f>IF(A2797&lt;&gt;"",IF(MID(C2797,1,1)="c",SigmaEpsConcrete(I2797,$AN$30:$AN$33,$AR$30:$AR$33,$AS$26,$AS$27,$AS$28,$AQ$20,$AU$19),""),"")</f>
        <v/>
      </c>
      <c r="N2797" s="95" t="str">
        <f>IF(A2797&lt;&gt;"",IF(MID(C2797,1,1)="r",SigmaEpsReinf(J2797,$AS$42:$AS$43,$AS$41,$AS$39,$AS$40,$AQ$38),""),"")</f>
        <v/>
      </c>
      <c r="Q2797" s="92" t="str">
        <f t="shared" si="446"/>
        <v/>
      </c>
      <c r="R2797" s="92" t="str">
        <f t="shared" si="447"/>
        <v/>
      </c>
      <c r="U2797" s="5"/>
      <c r="V2797" s="5"/>
      <c r="W2797" s="94" t="str">
        <f t="shared" si="445"/>
        <v/>
      </c>
      <c r="X2797" s="94" t="str">
        <f t="shared" si="448"/>
        <v/>
      </c>
      <c r="Y2797" s="5"/>
      <c r="BK2797" s="8"/>
      <c r="BL2797" s="5"/>
      <c r="BM2797" s="5"/>
      <c r="BN2797" s="5"/>
      <c r="BO2797" s="5"/>
      <c r="BP2797" s="1"/>
      <c r="BQ2797" s="1"/>
      <c r="BR2797" s="1"/>
      <c r="BS2797" s="1"/>
      <c r="BT2797" s="1"/>
      <c r="BU2797" s="4"/>
      <c r="BV2797" s="1"/>
      <c r="BW2797" s="3"/>
      <c r="BX2797" s="4"/>
      <c r="BY2797" s="5"/>
      <c r="BZ2797" s="5"/>
      <c r="CA2797" s="5"/>
      <c r="CB2797" s="5"/>
      <c r="CC2797" s="5"/>
      <c r="CD2797" s="43"/>
    </row>
    <row r="2798" spans="1:82" x14ac:dyDescent="0.25">
      <c r="A2798" s="8"/>
      <c r="B2798" s="5"/>
      <c r="C2798" s="5"/>
      <c r="D2798" s="5"/>
      <c r="E2798" s="5"/>
      <c r="F2798" s="94" t="str">
        <f t="shared" si="439"/>
        <v/>
      </c>
      <c r="G2798" s="94" t="str">
        <f t="shared" si="440"/>
        <v/>
      </c>
      <c r="H2798" s="127" t="str">
        <f>IF(A2798&lt;&gt;"",IF(MID(C2798,1,1)="c",$AS$26,IF(MID(C2798,1,1)="r",$AS$41,IF(MID(C2798,1,1)="p",#REF!,#REF!))),"")</f>
        <v/>
      </c>
      <c r="I2798" s="92" t="str">
        <f t="shared" si="441"/>
        <v/>
      </c>
      <c r="J2798" s="92" t="str">
        <f t="shared" si="442"/>
        <v/>
      </c>
      <c r="K2798" s="92" t="str">
        <f t="shared" si="443"/>
        <v/>
      </c>
      <c r="L2798" s="92" t="str">
        <f t="shared" si="444"/>
        <v/>
      </c>
      <c r="M2798" s="95" t="str">
        <f>IF(A2798&lt;&gt;"",IF(MID(C2798,1,1)="c",SigmaEpsConcrete(I2798,$AN$30:$AN$33,$AR$30:$AR$33,$AS$26,$AS$27,$AS$28,$AQ$20,$AU$19),""),"")</f>
        <v/>
      </c>
      <c r="N2798" s="95" t="str">
        <f>IF(A2798&lt;&gt;"",IF(MID(C2798,1,1)="r",SigmaEpsReinf(J2798,$AS$42:$AS$43,$AS$41,$AS$39,$AS$40,$AQ$38),""),"")</f>
        <v/>
      </c>
      <c r="Q2798" s="92" t="str">
        <f t="shared" si="446"/>
        <v/>
      </c>
      <c r="R2798" s="92" t="str">
        <f t="shared" si="447"/>
        <v/>
      </c>
      <c r="U2798" s="5"/>
      <c r="V2798" s="5"/>
      <c r="W2798" s="94" t="str">
        <f t="shared" si="445"/>
        <v/>
      </c>
      <c r="X2798" s="94" t="str">
        <f t="shared" si="448"/>
        <v/>
      </c>
      <c r="Y2798" s="5"/>
      <c r="BK2798" s="8"/>
      <c r="BL2798" s="5"/>
      <c r="BM2798" s="5"/>
      <c r="BN2798" s="5"/>
      <c r="BO2798" s="5"/>
      <c r="BP2798" s="1"/>
      <c r="BQ2798" s="1"/>
      <c r="BR2798" s="1"/>
      <c r="BS2798" s="1"/>
      <c r="BT2798" s="1"/>
      <c r="BU2798" s="4"/>
      <c r="BV2798" s="1"/>
      <c r="BW2798" s="3"/>
      <c r="BX2798" s="4"/>
      <c r="BY2798" s="5"/>
      <c r="BZ2798" s="5"/>
      <c r="CA2798" s="5"/>
      <c r="CB2798" s="5"/>
      <c r="CC2798" s="5"/>
      <c r="CD2798" s="43"/>
    </row>
    <row r="2799" spans="1:82" x14ac:dyDescent="0.25">
      <c r="A2799" s="8"/>
      <c r="B2799" s="5"/>
      <c r="C2799" s="5"/>
      <c r="D2799" s="5"/>
      <c r="E2799" s="5"/>
      <c r="F2799" s="94" t="str">
        <f t="shared" si="439"/>
        <v/>
      </c>
      <c r="G2799" s="94" t="str">
        <f t="shared" si="440"/>
        <v/>
      </c>
      <c r="H2799" s="127" t="str">
        <f>IF(A2799&lt;&gt;"",IF(MID(C2799,1,1)="c",$AS$26,IF(MID(C2799,1,1)="r",$AS$41,IF(MID(C2799,1,1)="p",#REF!,#REF!))),"")</f>
        <v/>
      </c>
      <c r="I2799" s="92" t="str">
        <f t="shared" si="441"/>
        <v/>
      </c>
      <c r="J2799" s="92" t="str">
        <f t="shared" si="442"/>
        <v/>
      </c>
      <c r="K2799" s="92" t="str">
        <f t="shared" si="443"/>
        <v/>
      </c>
      <c r="L2799" s="92" t="str">
        <f t="shared" si="444"/>
        <v/>
      </c>
      <c r="M2799" s="95" t="str">
        <f>IF(A2799&lt;&gt;"",IF(MID(C2799,1,1)="c",SigmaEpsConcrete(I2799,$AN$30:$AN$33,$AR$30:$AR$33,$AS$26,$AS$27,$AS$28,$AQ$20,$AU$19),""),"")</f>
        <v/>
      </c>
      <c r="N2799" s="95" t="str">
        <f>IF(A2799&lt;&gt;"",IF(MID(C2799,1,1)="r",SigmaEpsReinf(J2799,$AS$42:$AS$43,$AS$41,$AS$39,$AS$40,$AQ$38),""),"")</f>
        <v/>
      </c>
      <c r="Q2799" s="92" t="str">
        <f t="shared" si="446"/>
        <v/>
      </c>
      <c r="R2799" s="92" t="str">
        <f t="shared" si="447"/>
        <v/>
      </c>
      <c r="U2799" s="5"/>
      <c r="V2799" s="5"/>
      <c r="W2799" s="94" t="str">
        <f t="shared" si="445"/>
        <v/>
      </c>
      <c r="X2799" s="94" t="str">
        <f t="shared" si="448"/>
        <v/>
      </c>
      <c r="Y2799" s="5"/>
      <c r="BK2799" s="8"/>
      <c r="BL2799" s="5"/>
      <c r="BM2799" s="5"/>
      <c r="BN2799" s="5"/>
      <c r="BO2799" s="5"/>
      <c r="BP2799" s="1"/>
      <c r="BQ2799" s="1"/>
      <c r="BR2799" s="1"/>
      <c r="BS2799" s="1"/>
      <c r="BT2799" s="1"/>
      <c r="BU2799" s="4"/>
      <c r="BV2799" s="1"/>
      <c r="BW2799" s="3"/>
      <c r="BX2799" s="4"/>
      <c r="BY2799" s="5"/>
      <c r="BZ2799" s="5"/>
      <c r="CA2799" s="5"/>
      <c r="CB2799" s="5"/>
      <c r="CC2799" s="5"/>
      <c r="CD2799" s="43"/>
    </row>
    <row r="2800" spans="1:82" x14ac:dyDescent="0.25">
      <c r="A2800" s="8"/>
      <c r="B2800" s="5"/>
      <c r="C2800" s="5"/>
      <c r="D2800" s="5"/>
      <c r="E2800" s="5"/>
      <c r="F2800" s="94" t="str">
        <f t="shared" si="439"/>
        <v/>
      </c>
      <c r="G2800" s="94" t="str">
        <f t="shared" si="440"/>
        <v/>
      </c>
      <c r="H2800" s="127" t="str">
        <f>IF(A2800&lt;&gt;"",IF(MID(C2800,1,1)="c",$AS$26,IF(MID(C2800,1,1)="r",$AS$41,IF(MID(C2800,1,1)="p",#REF!,#REF!))),"")</f>
        <v/>
      </c>
      <c r="I2800" s="92" t="str">
        <f t="shared" si="441"/>
        <v/>
      </c>
      <c r="J2800" s="92" t="str">
        <f t="shared" si="442"/>
        <v/>
      </c>
      <c r="K2800" s="92" t="str">
        <f t="shared" si="443"/>
        <v/>
      </c>
      <c r="L2800" s="92" t="str">
        <f t="shared" si="444"/>
        <v/>
      </c>
      <c r="M2800" s="95" t="str">
        <f>IF(A2800&lt;&gt;"",IF(MID(C2800,1,1)="c",SigmaEpsConcrete(I2800,$AN$30:$AN$33,$AR$30:$AR$33,$AS$26,$AS$27,$AS$28,$AQ$20,$AU$19),""),"")</f>
        <v/>
      </c>
      <c r="N2800" s="95" t="str">
        <f>IF(A2800&lt;&gt;"",IF(MID(C2800,1,1)="r",SigmaEpsReinf(J2800,$AS$42:$AS$43,$AS$41,$AS$39,$AS$40,$AQ$38),""),"")</f>
        <v/>
      </c>
      <c r="Q2800" s="92" t="str">
        <f t="shared" si="446"/>
        <v/>
      </c>
      <c r="R2800" s="92" t="str">
        <f t="shared" si="447"/>
        <v/>
      </c>
      <c r="U2800" s="5"/>
      <c r="V2800" s="5"/>
      <c r="W2800" s="94" t="str">
        <f t="shared" si="445"/>
        <v/>
      </c>
      <c r="X2800" s="94" t="str">
        <f t="shared" si="448"/>
        <v/>
      </c>
      <c r="Y2800" s="5"/>
      <c r="BK2800" s="8"/>
      <c r="BL2800" s="5"/>
      <c r="BM2800" s="5"/>
      <c r="BN2800" s="5"/>
      <c r="BO2800" s="5"/>
      <c r="BP2800" s="1"/>
      <c r="BQ2800" s="1"/>
      <c r="BR2800" s="1"/>
      <c r="BS2800" s="1"/>
      <c r="BT2800" s="1"/>
      <c r="BU2800" s="4"/>
      <c r="BV2800" s="1"/>
      <c r="BW2800" s="3"/>
      <c r="BX2800" s="4"/>
      <c r="BY2800" s="5"/>
      <c r="BZ2800" s="5"/>
      <c r="CA2800" s="5"/>
      <c r="CB2800" s="5"/>
      <c r="CC2800" s="5"/>
      <c r="CD2800" s="43"/>
    </row>
    <row r="2801" spans="1:82" x14ac:dyDescent="0.25">
      <c r="A2801" s="8"/>
      <c r="B2801" s="5"/>
      <c r="C2801" s="5"/>
      <c r="D2801" s="5"/>
      <c r="E2801" s="5"/>
      <c r="F2801" s="94" t="str">
        <f t="shared" si="439"/>
        <v/>
      </c>
      <c r="G2801" s="94" t="str">
        <f t="shared" si="440"/>
        <v/>
      </c>
      <c r="H2801" s="127" t="str">
        <f>IF(A2801&lt;&gt;"",IF(MID(C2801,1,1)="c",$AS$26,IF(MID(C2801,1,1)="r",$AS$41,IF(MID(C2801,1,1)="p",#REF!,#REF!))),"")</f>
        <v/>
      </c>
      <c r="I2801" s="92" t="str">
        <f t="shared" si="441"/>
        <v/>
      </c>
      <c r="J2801" s="92" t="str">
        <f t="shared" si="442"/>
        <v/>
      </c>
      <c r="K2801" s="92" t="str">
        <f t="shared" si="443"/>
        <v/>
      </c>
      <c r="L2801" s="92" t="str">
        <f t="shared" si="444"/>
        <v/>
      </c>
      <c r="M2801" s="95" t="str">
        <f>IF(A2801&lt;&gt;"",IF(MID(C2801,1,1)="c",SigmaEpsConcrete(I2801,$AN$30:$AN$33,$AR$30:$AR$33,$AS$26,$AS$27,$AS$28,$AQ$20,$AU$19),""),"")</f>
        <v/>
      </c>
      <c r="N2801" s="95" t="str">
        <f>IF(A2801&lt;&gt;"",IF(MID(C2801,1,1)="r",SigmaEpsReinf(J2801,$AS$42:$AS$43,$AS$41,$AS$39,$AS$40,$AQ$38),""),"")</f>
        <v/>
      </c>
      <c r="Q2801" s="92" t="str">
        <f t="shared" si="446"/>
        <v/>
      </c>
      <c r="R2801" s="92" t="str">
        <f t="shared" si="447"/>
        <v/>
      </c>
      <c r="U2801" s="5"/>
      <c r="V2801" s="5"/>
      <c r="W2801" s="94" t="str">
        <f t="shared" si="445"/>
        <v/>
      </c>
      <c r="X2801" s="94" t="str">
        <f t="shared" si="448"/>
        <v/>
      </c>
      <c r="Y2801" s="5"/>
      <c r="BK2801" s="8"/>
      <c r="BL2801" s="5"/>
      <c r="BM2801" s="5"/>
      <c r="BN2801" s="5"/>
      <c r="BO2801" s="5"/>
      <c r="BP2801" s="1"/>
      <c r="BQ2801" s="1"/>
      <c r="BR2801" s="1"/>
      <c r="BS2801" s="1"/>
      <c r="BT2801" s="1"/>
      <c r="BU2801" s="4"/>
      <c r="BV2801" s="1"/>
      <c r="BW2801" s="3"/>
      <c r="BX2801" s="4"/>
      <c r="BY2801" s="5"/>
      <c r="BZ2801" s="5"/>
      <c r="CA2801" s="5"/>
      <c r="CB2801" s="5"/>
      <c r="CC2801" s="5"/>
      <c r="CD2801" s="43"/>
    </row>
    <row r="2802" spans="1:82" x14ac:dyDescent="0.25">
      <c r="A2802" s="8"/>
      <c r="B2802" s="5"/>
      <c r="C2802" s="5"/>
      <c r="D2802" s="5"/>
      <c r="E2802" s="5"/>
      <c r="F2802" s="94" t="str">
        <f t="shared" si="439"/>
        <v/>
      </c>
      <c r="G2802" s="94" t="str">
        <f t="shared" si="440"/>
        <v/>
      </c>
      <c r="H2802" s="127" t="str">
        <f>IF(A2802&lt;&gt;"",IF(MID(C2802,1,1)="c",$AS$26,IF(MID(C2802,1,1)="r",$AS$41,IF(MID(C2802,1,1)="p",#REF!,#REF!))),"")</f>
        <v/>
      </c>
      <c r="I2802" s="92" t="str">
        <f t="shared" si="441"/>
        <v/>
      </c>
      <c r="J2802" s="92" t="str">
        <f t="shared" si="442"/>
        <v/>
      </c>
      <c r="K2802" s="92" t="str">
        <f t="shared" si="443"/>
        <v/>
      </c>
      <c r="L2802" s="92" t="str">
        <f t="shared" si="444"/>
        <v/>
      </c>
      <c r="M2802" s="95" t="str">
        <f>IF(A2802&lt;&gt;"",IF(MID(C2802,1,1)="c",SigmaEpsConcrete(I2802,$AN$30:$AN$33,$AR$30:$AR$33,$AS$26,$AS$27,$AS$28,$AQ$20,$AU$19),""),"")</f>
        <v/>
      </c>
      <c r="N2802" s="95" t="str">
        <f>IF(A2802&lt;&gt;"",IF(MID(C2802,1,1)="r",SigmaEpsReinf(J2802,$AS$42:$AS$43,$AS$41,$AS$39,$AS$40,$AQ$38),""),"")</f>
        <v/>
      </c>
      <c r="Q2802" s="92" t="str">
        <f t="shared" si="446"/>
        <v/>
      </c>
      <c r="R2802" s="92" t="str">
        <f t="shared" si="447"/>
        <v/>
      </c>
      <c r="U2802" s="5"/>
      <c r="V2802" s="5"/>
      <c r="W2802" s="94" t="str">
        <f t="shared" si="445"/>
        <v/>
      </c>
      <c r="X2802" s="94" t="str">
        <f t="shared" si="448"/>
        <v/>
      </c>
      <c r="Y2802" s="5"/>
      <c r="BK2802" s="8"/>
      <c r="BL2802" s="5"/>
      <c r="BM2802" s="5"/>
      <c r="BN2802" s="5"/>
      <c r="BO2802" s="5"/>
      <c r="BP2802" s="1"/>
      <c r="BQ2802" s="1"/>
      <c r="BR2802" s="1"/>
      <c r="BS2802" s="1"/>
      <c r="BT2802" s="1"/>
      <c r="BU2802" s="4"/>
      <c r="BV2802" s="1"/>
      <c r="BW2802" s="3"/>
      <c r="BX2802" s="4"/>
      <c r="BY2802" s="5"/>
      <c r="BZ2802" s="5"/>
      <c r="CA2802" s="5"/>
      <c r="CB2802" s="5"/>
      <c r="CC2802" s="5"/>
      <c r="CD2802" s="43"/>
    </row>
    <row r="2803" spans="1:82" x14ac:dyDescent="0.25">
      <c r="A2803" s="8"/>
      <c r="B2803" s="5"/>
      <c r="C2803" s="5"/>
      <c r="D2803" s="5"/>
      <c r="E2803" s="5"/>
      <c r="F2803" s="94" t="str">
        <f t="shared" si="439"/>
        <v/>
      </c>
      <c r="G2803" s="94" t="str">
        <f t="shared" si="440"/>
        <v/>
      </c>
      <c r="H2803" s="127" t="str">
        <f>IF(A2803&lt;&gt;"",IF(MID(C2803,1,1)="c",$AS$26,IF(MID(C2803,1,1)="r",$AS$41,IF(MID(C2803,1,1)="p",#REF!,#REF!))),"")</f>
        <v/>
      </c>
      <c r="I2803" s="92" t="str">
        <f t="shared" si="441"/>
        <v/>
      </c>
      <c r="J2803" s="92" t="str">
        <f t="shared" si="442"/>
        <v/>
      </c>
      <c r="K2803" s="92" t="str">
        <f t="shared" si="443"/>
        <v/>
      </c>
      <c r="L2803" s="92" t="str">
        <f t="shared" si="444"/>
        <v/>
      </c>
      <c r="M2803" s="95" t="str">
        <f>IF(A2803&lt;&gt;"",IF(MID(C2803,1,1)="c",SigmaEpsConcrete(I2803,$AN$30:$AN$33,$AR$30:$AR$33,$AS$26,$AS$27,$AS$28,$AQ$20,$AU$19),""),"")</f>
        <v/>
      </c>
      <c r="N2803" s="95" t="str">
        <f>IF(A2803&lt;&gt;"",IF(MID(C2803,1,1)="r",SigmaEpsReinf(J2803,$AS$42:$AS$43,$AS$41,$AS$39,$AS$40,$AQ$38),""),"")</f>
        <v/>
      </c>
      <c r="Q2803" s="92" t="str">
        <f t="shared" si="446"/>
        <v/>
      </c>
      <c r="R2803" s="92" t="str">
        <f t="shared" si="447"/>
        <v/>
      </c>
      <c r="U2803" s="5"/>
      <c r="V2803" s="5"/>
      <c r="W2803" s="94" t="str">
        <f t="shared" si="445"/>
        <v/>
      </c>
      <c r="X2803" s="94" t="str">
        <f t="shared" si="448"/>
        <v/>
      </c>
      <c r="Y2803" s="5"/>
      <c r="BK2803" s="8"/>
      <c r="BL2803" s="5"/>
      <c r="BM2803" s="5"/>
      <c r="BN2803" s="5"/>
      <c r="BO2803" s="5"/>
      <c r="BP2803" s="1"/>
      <c r="BQ2803" s="1"/>
      <c r="BR2803" s="1"/>
      <c r="BS2803" s="1"/>
      <c r="BT2803" s="1"/>
      <c r="BU2803" s="4"/>
      <c r="BV2803" s="1"/>
      <c r="BW2803" s="3"/>
      <c r="BX2803" s="4"/>
      <c r="BY2803" s="5"/>
      <c r="BZ2803" s="5"/>
      <c r="CA2803" s="5"/>
      <c r="CB2803" s="5"/>
      <c r="CC2803" s="5"/>
      <c r="CD2803" s="43"/>
    </row>
    <row r="2804" spans="1:82" x14ac:dyDescent="0.25">
      <c r="A2804" s="8"/>
      <c r="B2804" s="5"/>
      <c r="C2804" s="5"/>
      <c r="D2804" s="5"/>
      <c r="E2804" s="5"/>
      <c r="F2804" s="94" t="str">
        <f t="shared" si="439"/>
        <v/>
      </c>
      <c r="G2804" s="94" t="str">
        <f t="shared" si="440"/>
        <v/>
      </c>
      <c r="H2804" s="127" t="str">
        <f>IF(A2804&lt;&gt;"",IF(MID(C2804,1,1)="c",$AS$26,IF(MID(C2804,1,1)="r",$AS$41,IF(MID(C2804,1,1)="p",#REF!,#REF!))),"")</f>
        <v/>
      </c>
      <c r="I2804" s="92" t="str">
        <f t="shared" si="441"/>
        <v/>
      </c>
      <c r="J2804" s="92" t="str">
        <f t="shared" si="442"/>
        <v/>
      </c>
      <c r="K2804" s="92" t="str">
        <f t="shared" si="443"/>
        <v/>
      </c>
      <c r="L2804" s="92" t="str">
        <f t="shared" si="444"/>
        <v/>
      </c>
      <c r="M2804" s="95" t="str">
        <f>IF(A2804&lt;&gt;"",IF(MID(C2804,1,1)="c",SigmaEpsConcrete(I2804,$AN$30:$AN$33,$AR$30:$AR$33,$AS$26,$AS$27,$AS$28,$AQ$20,$AU$19),""),"")</f>
        <v/>
      </c>
      <c r="N2804" s="95" t="str">
        <f>IF(A2804&lt;&gt;"",IF(MID(C2804,1,1)="r",SigmaEpsReinf(J2804,$AS$42:$AS$43,$AS$41,$AS$39,$AS$40,$AQ$38),""),"")</f>
        <v/>
      </c>
      <c r="Q2804" s="92" t="str">
        <f t="shared" si="446"/>
        <v/>
      </c>
      <c r="R2804" s="92" t="str">
        <f t="shared" si="447"/>
        <v/>
      </c>
      <c r="U2804" s="5"/>
      <c r="V2804" s="5"/>
      <c r="W2804" s="94" t="str">
        <f t="shared" si="445"/>
        <v/>
      </c>
      <c r="X2804" s="94" t="str">
        <f t="shared" si="448"/>
        <v/>
      </c>
      <c r="Y2804" s="5"/>
      <c r="BK2804" s="8"/>
      <c r="BL2804" s="5"/>
      <c r="BM2804" s="5"/>
      <c r="BN2804" s="5"/>
      <c r="BO2804" s="5"/>
      <c r="BP2804" s="1"/>
      <c r="BQ2804" s="1"/>
      <c r="BR2804" s="1"/>
      <c r="BS2804" s="1"/>
      <c r="BT2804" s="1"/>
      <c r="BU2804" s="4"/>
      <c r="BV2804" s="1"/>
      <c r="BW2804" s="3"/>
      <c r="BX2804" s="4"/>
      <c r="BY2804" s="5"/>
      <c r="BZ2804" s="5"/>
      <c r="CA2804" s="5"/>
      <c r="CB2804" s="5"/>
      <c r="CC2804" s="5"/>
      <c r="CD2804" s="43"/>
    </row>
    <row r="2805" spans="1:82" x14ac:dyDescent="0.25">
      <c r="A2805" s="8"/>
      <c r="B2805" s="5"/>
      <c r="C2805" s="5"/>
      <c r="D2805" s="5"/>
      <c r="E2805" s="5"/>
      <c r="F2805" s="94" t="str">
        <f t="shared" si="439"/>
        <v/>
      </c>
      <c r="G2805" s="94" t="str">
        <f t="shared" si="440"/>
        <v/>
      </c>
      <c r="H2805" s="127" t="str">
        <f>IF(A2805&lt;&gt;"",IF(MID(C2805,1,1)="c",$AS$26,IF(MID(C2805,1,1)="r",$AS$41,IF(MID(C2805,1,1)="p",#REF!,#REF!))),"")</f>
        <v/>
      </c>
      <c r="I2805" s="92" t="str">
        <f t="shared" si="441"/>
        <v/>
      </c>
      <c r="J2805" s="92" t="str">
        <f t="shared" si="442"/>
        <v/>
      </c>
      <c r="K2805" s="92" t="str">
        <f t="shared" si="443"/>
        <v/>
      </c>
      <c r="L2805" s="92" t="str">
        <f t="shared" si="444"/>
        <v/>
      </c>
      <c r="M2805" s="95" t="str">
        <f>IF(A2805&lt;&gt;"",IF(MID(C2805,1,1)="c",SigmaEpsConcrete(I2805,$AN$30:$AN$33,$AR$30:$AR$33,$AS$26,$AS$27,$AS$28,$AQ$20,$AU$19),""),"")</f>
        <v/>
      </c>
      <c r="N2805" s="95" t="str">
        <f>IF(A2805&lt;&gt;"",IF(MID(C2805,1,1)="r",SigmaEpsReinf(J2805,$AS$42:$AS$43,$AS$41,$AS$39,$AS$40,$AQ$38),""),"")</f>
        <v/>
      </c>
      <c r="Q2805" s="92" t="str">
        <f t="shared" si="446"/>
        <v/>
      </c>
      <c r="R2805" s="92" t="str">
        <f t="shared" si="447"/>
        <v/>
      </c>
      <c r="U2805" s="5"/>
      <c r="V2805" s="5"/>
      <c r="W2805" s="94" t="str">
        <f t="shared" si="445"/>
        <v/>
      </c>
      <c r="X2805" s="94" t="str">
        <f t="shared" si="448"/>
        <v/>
      </c>
      <c r="Y2805" s="5"/>
      <c r="BK2805" s="8"/>
      <c r="BL2805" s="5"/>
      <c r="BM2805" s="5"/>
      <c r="BN2805" s="5"/>
      <c r="BO2805" s="5"/>
      <c r="BP2805" s="1"/>
      <c r="BQ2805" s="1"/>
      <c r="BR2805" s="1"/>
      <c r="BS2805" s="1"/>
      <c r="BT2805" s="1"/>
      <c r="BU2805" s="4"/>
      <c r="BV2805" s="1"/>
      <c r="BW2805" s="3"/>
      <c r="BX2805" s="4"/>
      <c r="BY2805" s="5"/>
      <c r="BZ2805" s="5"/>
      <c r="CA2805" s="5"/>
      <c r="CB2805" s="5"/>
      <c r="CC2805" s="5"/>
      <c r="CD2805" s="43"/>
    </row>
    <row r="2806" spans="1:82" x14ac:dyDescent="0.25">
      <c r="A2806" s="8"/>
      <c r="B2806" s="5"/>
      <c r="C2806" s="5"/>
      <c r="D2806" s="5"/>
      <c r="E2806" s="5"/>
      <c r="F2806" s="94" t="str">
        <f t="shared" si="439"/>
        <v/>
      </c>
      <c r="G2806" s="94" t="str">
        <f t="shared" si="440"/>
        <v/>
      </c>
      <c r="H2806" s="127" t="str">
        <f>IF(A2806&lt;&gt;"",IF(MID(C2806,1,1)="c",$AS$26,IF(MID(C2806,1,1)="r",$AS$41,IF(MID(C2806,1,1)="p",#REF!,#REF!))),"")</f>
        <v/>
      </c>
      <c r="I2806" s="92" t="str">
        <f t="shared" si="441"/>
        <v/>
      </c>
      <c r="J2806" s="92" t="str">
        <f t="shared" si="442"/>
        <v/>
      </c>
      <c r="K2806" s="92" t="str">
        <f t="shared" si="443"/>
        <v/>
      </c>
      <c r="L2806" s="92" t="str">
        <f t="shared" si="444"/>
        <v/>
      </c>
      <c r="M2806" s="95" t="str">
        <f>IF(A2806&lt;&gt;"",IF(MID(C2806,1,1)="c",SigmaEpsConcrete(I2806,$AN$30:$AN$33,$AR$30:$AR$33,$AS$26,$AS$27,$AS$28,$AQ$20,$AU$19),""),"")</f>
        <v/>
      </c>
      <c r="N2806" s="95" t="str">
        <f>IF(A2806&lt;&gt;"",IF(MID(C2806,1,1)="r",SigmaEpsReinf(J2806,$AS$42:$AS$43,$AS$41,$AS$39,$AS$40,$AQ$38),""),"")</f>
        <v/>
      </c>
      <c r="Q2806" s="92" t="str">
        <f t="shared" si="446"/>
        <v/>
      </c>
      <c r="R2806" s="92" t="str">
        <f t="shared" si="447"/>
        <v/>
      </c>
      <c r="U2806" s="5"/>
      <c r="V2806" s="5"/>
      <c r="W2806" s="94" t="str">
        <f t="shared" si="445"/>
        <v/>
      </c>
      <c r="X2806" s="94" t="str">
        <f t="shared" si="448"/>
        <v/>
      </c>
      <c r="Y2806" s="5"/>
      <c r="BK2806" s="8"/>
      <c r="BL2806" s="5"/>
      <c r="BM2806" s="5"/>
      <c r="BN2806" s="5"/>
      <c r="BO2806" s="5"/>
      <c r="BP2806" s="1"/>
      <c r="BQ2806" s="1"/>
      <c r="BR2806" s="1"/>
      <c r="BS2806" s="1"/>
      <c r="BT2806" s="1"/>
      <c r="BU2806" s="4"/>
      <c r="BV2806" s="1"/>
      <c r="BW2806" s="3"/>
      <c r="BX2806" s="4"/>
      <c r="BY2806" s="5"/>
      <c r="BZ2806" s="5"/>
      <c r="CA2806" s="5"/>
      <c r="CB2806" s="5"/>
      <c r="CC2806" s="5"/>
      <c r="CD2806" s="43"/>
    </row>
    <row r="2807" spans="1:82" x14ac:dyDescent="0.25">
      <c r="A2807" s="8"/>
      <c r="B2807" s="5"/>
      <c r="C2807" s="5"/>
      <c r="D2807" s="5"/>
      <c r="E2807" s="5"/>
      <c r="F2807" s="94" t="str">
        <f t="shared" si="439"/>
        <v/>
      </c>
      <c r="G2807" s="94" t="str">
        <f t="shared" si="440"/>
        <v/>
      </c>
      <c r="H2807" s="127" t="str">
        <f>IF(A2807&lt;&gt;"",IF(MID(C2807,1,1)="c",$AS$26,IF(MID(C2807,1,1)="r",$AS$41,IF(MID(C2807,1,1)="p",#REF!,#REF!))),"")</f>
        <v/>
      </c>
      <c r="I2807" s="92" t="str">
        <f t="shared" si="441"/>
        <v/>
      </c>
      <c r="J2807" s="92" t="str">
        <f t="shared" si="442"/>
        <v/>
      </c>
      <c r="K2807" s="92" t="str">
        <f t="shared" si="443"/>
        <v/>
      </c>
      <c r="L2807" s="92" t="str">
        <f t="shared" si="444"/>
        <v/>
      </c>
      <c r="M2807" s="95" t="str">
        <f>IF(A2807&lt;&gt;"",IF(MID(C2807,1,1)="c",SigmaEpsConcrete(I2807,$AN$30:$AN$33,$AR$30:$AR$33,$AS$26,$AS$27,$AS$28,$AQ$20,$AU$19),""),"")</f>
        <v/>
      </c>
      <c r="N2807" s="95" t="str">
        <f>IF(A2807&lt;&gt;"",IF(MID(C2807,1,1)="r",SigmaEpsReinf(J2807,$AS$42:$AS$43,$AS$41,$AS$39,$AS$40,$AQ$38),""),"")</f>
        <v/>
      </c>
      <c r="Q2807" s="92" t="str">
        <f t="shared" si="446"/>
        <v/>
      </c>
      <c r="R2807" s="92" t="str">
        <f t="shared" si="447"/>
        <v/>
      </c>
      <c r="U2807" s="5"/>
      <c r="V2807" s="5"/>
      <c r="W2807" s="94" t="str">
        <f t="shared" si="445"/>
        <v/>
      </c>
      <c r="X2807" s="94" t="str">
        <f t="shared" si="448"/>
        <v/>
      </c>
      <c r="Y2807" s="5"/>
      <c r="BK2807" s="8"/>
      <c r="BL2807" s="5"/>
      <c r="BM2807" s="5"/>
      <c r="BN2807" s="5"/>
      <c r="BO2807" s="5"/>
      <c r="BP2807" s="1"/>
      <c r="BQ2807" s="1"/>
      <c r="BR2807" s="1"/>
      <c r="BS2807" s="1"/>
      <c r="BT2807" s="1"/>
      <c r="BU2807" s="4"/>
      <c r="BV2807" s="1"/>
      <c r="BW2807" s="3"/>
      <c r="BX2807" s="4"/>
      <c r="BY2807" s="5"/>
      <c r="BZ2807" s="5"/>
      <c r="CA2807" s="5"/>
      <c r="CB2807" s="5"/>
      <c r="CC2807" s="5"/>
      <c r="CD2807" s="43"/>
    </row>
    <row r="2808" spans="1:82" x14ac:dyDescent="0.25">
      <c r="A2808" s="8"/>
      <c r="B2808" s="5"/>
      <c r="C2808" s="5"/>
      <c r="D2808" s="5"/>
      <c r="E2808" s="5"/>
      <c r="F2808" s="94" t="str">
        <f t="shared" si="439"/>
        <v/>
      </c>
      <c r="G2808" s="94" t="str">
        <f t="shared" si="440"/>
        <v/>
      </c>
      <c r="H2808" s="127" t="str">
        <f>IF(A2808&lt;&gt;"",IF(MID(C2808,1,1)="c",$AS$26,IF(MID(C2808,1,1)="r",$AS$41,IF(MID(C2808,1,1)="p",#REF!,#REF!))),"")</f>
        <v/>
      </c>
      <c r="I2808" s="92" t="str">
        <f t="shared" si="441"/>
        <v/>
      </c>
      <c r="J2808" s="92" t="str">
        <f t="shared" si="442"/>
        <v/>
      </c>
      <c r="K2808" s="92" t="str">
        <f t="shared" si="443"/>
        <v/>
      </c>
      <c r="L2808" s="92" t="str">
        <f t="shared" si="444"/>
        <v/>
      </c>
      <c r="M2808" s="95" t="str">
        <f>IF(A2808&lt;&gt;"",IF(MID(C2808,1,1)="c",SigmaEpsConcrete(I2808,$AN$30:$AN$33,$AR$30:$AR$33,$AS$26,$AS$27,$AS$28,$AQ$20,$AU$19),""),"")</f>
        <v/>
      </c>
      <c r="N2808" s="95" t="str">
        <f>IF(A2808&lt;&gt;"",IF(MID(C2808,1,1)="r",SigmaEpsReinf(J2808,$AS$42:$AS$43,$AS$41,$AS$39,$AS$40,$AQ$38),""),"")</f>
        <v/>
      </c>
      <c r="Q2808" s="92" t="str">
        <f t="shared" si="446"/>
        <v/>
      </c>
      <c r="R2808" s="92" t="str">
        <f t="shared" si="447"/>
        <v/>
      </c>
      <c r="U2808" s="5"/>
      <c r="V2808" s="5"/>
      <c r="W2808" s="94" t="str">
        <f t="shared" si="445"/>
        <v/>
      </c>
      <c r="X2808" s="94" t="str">
        <f t="shared" si="448"/>
        <v/>
      </c>
      <c r="Y2808" s="5"/>
      <c r="BK2808" s="8"/>
      <c r="BL2808" s="5"/>
      <c r="BM2808" s="5"/>
      <c r="BN2808" s="5"/>
      <c r="BO2808" s="5"/>
      <c r="BP2808" s="1"/>
      <c r="BQ2808" s="1"/>
      <c r="BR2808" s="1"/>
      <c r="BS2808" s="1"/>
      <c r="BT2808" s="1"/>
      <c r="BU2808" s="4"/>
      <c r="BV2808" s="1"/>
      <c r="BW2808" s="3"/>
      <c r="BX2808" s="4"/>
      <c r="BY2808" s="5"/>
      <c r="BZ2808" s="5"/>
      <c r="CA2808" s="5"/>
      <c r="CB2808" s="5"/>
      <c r="CC2808" s="5"/>
      <c r="CD2808" s="43"/>
    </row>
    <row r="2809" spans="1:82" x14ac:dyDescent="0.25">
      <c r="A2809" s="8"/>
      <c r="B2809" s="5"/>
      <c r="C2809" s="5"/>
      <c r="D2809" s="5"/>
      <c r="E2809" s="5"/>
      <c r="F2809" s="94" t="str">
        <f t="shared" si="439"/>
        <v/>
      </c>
      <c r="G2809" s="94" t="str">
        <f t="shared" si="440"/>
        <v/>
      </c>
      <c r="H2809" s="127" t="str">
        <f>IF(A2809&lt;&gt;"",IF(MID(C2809,1,1)="c",$AS$26,IF(MID(C2809,1,1)="r",$AS$41,IF(MID(C2809,1,1)="p",#REF!,#REF!))),"")</f>
        <v/>
      </c>
      <c r="I2809" s="92" t="str">
        <f t="shared" si="441"/>
        <v/>
      </c>
      <c r="J2809" s="92" t="str">
        <f t="shared" si="442"/>
        <v/>
      </c>
      <c r="K2809" s="92" t="str">
        <f t="shared" si="443"/>
        <v/>
      </c>
      <c r="L2809" s="92" t="str">
        <f t="shared" si="444"/>
        <v/>
      </c>
      <c r="M2809" s="95" t="str">
        <f>IF(A2809&lt;&gt;"",IF(MID(C2809,1,1)="c",SigmaEpsConcrete(I2809,$AN$30:$AN$33,$AR$30:$AR$33,$AS$26,$AS$27,$AS$28,$AQ$20,$AU$19),""),"")</f>
        <v/>
      </c>
      <c r="N2809" s="95" t="str">
        <f>IF(A2809&lt;&gt;"",IF(MID(C2809,1,1)="r",SigmaEpsReinf(J2809,$AS$42:$AS$43,$AS$41,$AS$39,$AS$40,$AQ$38),""),"")</f>
        <v/>
      </c>
      <c r="Q2809" s="92" t="str">
        <f t="shared" si="446"/>
        <v/>
      </c>
      <c r="R2809" s="92" t="str">
        <f t="shared" si="447"/>
        <v/>
      </c>
      <c r="U2809" s="5"/>
      <c r="V2809" s="5"/>
      <c r="W2809" s="94" t="str">
        <f t="shared" si="445"/>
        <v/>
      </c>
      <c r="X2809" s="94" t="str">
        <f t="shared" si="448"/>
        <v/>
      </c>
      <c r="Y2809" s="5"/>
      <c r="BK2809" s="8"/>
      <c r="BL2809" s="5"/>
      <c r="BM2809" s="5"/>
      <c r="BN2809" s="5"/>
      <c r="BO2809" s="5"/>
      <c r="BP2809" s="1"/>
      <c r="BQ2809" s="1"/>
      <c r="BR2809" s="1"/>
      <c r="BS2809" s="1"/>
      <c r="BT2809" s="1"/>
      <c r="BU2809" s="4"/>
      <c r="BV2809" s="1"/>
      <c r="BW2809" s="3"/>
      <c r="BX2809" s="4"/>
      <c r="BY2809" s="5"/>
      <c r="BZ2809" s="5"/>
      <c r="CA2809" s="5"/>
      <c r="CB2809" s="5"/>
      <c r="CC2809" s="5"/>
      <c r="CD2809" s="43"/>
    </row>
    <row r="2810" spans="1:82" x14ac:dyDescent="0.25">
      <c r="A2810" s="8"/>
      <c r="B2810" s="5"/>
      <c r="C2810" s="5"/>
      <c r="D2810" s="5"/>
      <c r="E2810" s="5"/>
      <c r="F2810" s="94" t="str">
        <f t="shared" si="439"/>
        <v/>
      </c>
      <c r="G2810" s="94" t="str">
        <f t="shared" si="440"/>
        <v/>
      </c>
      <c r="H2810" s="127" t="str">
        <f>IF(A2810&lt;&gt;"",IF(MID(C2810,1,1)="c",$AS$26,IF(MID(C2810,1,1)="r",$AS$41,IF(MID(C2810,1,1)="p",#REF!,#REF!))),"")</f>
        <v/>
      </c>
      <c r="I2810" s="92" t="str">
        <f t="shared" si="441"/>
        <v/>
      </c>
      <c r="J2810" s="92" t="str">
        <f t="shared" si="442"/>
        <v/>
      </c>
      <c r="K2810" s="92" t="str">
        <f t="shared" si="443"/>
        <v/>
      </c>
      <c r="L2810" s="92" t="str">
        <f t="shared" si="444"/>
        <v/>
      </c>
      <c r="M2810" s="95" t="str">
        <f>IF(A2810&lt;&gt;"",IF(MID(C2810,1,1)="c",SigmaEpsConcrete(I2810,$AN$30:$AN$33,$AR$30:$AR$33,$AS$26,$AS$27,$AS$28,$AQ$20,$AU$19),""),"")</f>
        <v/>
      </c>
      <c r="N2810" s="95" t="str">
        <f>IF(A2810&lt;&gt;"",IF(MID(C2810,1,1)="r",SigmaEpsReinf(J2810,$AS$42:$AS$43,$AS$41,$AS$39,$AS$40,$AQ$38),""),"")</f>
        <v/>
      </c>
      <c r="Q2810" s="92" t="str">
        <f t="shared" si="446"/>
        <v/>
      </c>
      <c r="R2810" s="92" t="str">
        <f t="shared" si="447"/>
        <v/>
      </c>
      <c r="U2810" s="5"/>
      <c r="V2810" s="5"/>
      <c r="W2810" s="94" t="str">
        <f t="shared" si="445"/>
        <v/>
      </c>
      <c r="X2810" s="94" t="str">
        <f t="shared" si="448"/>
        <v/>
      </c>
      <c r="Y2810" s="5"/>
      <c r="BK2810" s="8"/>
      <c r="BL2810" s="5"/>
      <c r="BM2810" s="5"/>
      <c r="BN2810" s="5"/>
      <c r="BO2810" s="5"/>
      <c r="BP2810" s="1"/>
      <c r="BQ2810" s="1"/>
      <c r="BR2810" s="1"/>
      <c r="BS2810" s="1"/>
      <c r="BT2810" s="1"/>
      <c r="BU2810" s="4"/>
      <c r="BV2810" s="1"/>
      <c r="BW2810" s="3"/>
      <c r="BX2810" s="4"/>
      <c r="BY2810" s="5"/>
      <c r="BZ2810" s="5"/>
      <c r="CA2810" s="5"/>
      <c r="CB2810" s="5"/>
      <c r="CC2810" s="5"/>
      <c r="CD2810" s="43"/>
    </row>
    <row r="2811" spans="1:82" x14ac:dyDescent="0.25">
      <c r="A2811" s="8"/>
      <c r="B2811" s="5"/>
      <c r="C2811" s="5"/>
      <c r="D2811" s="5"/>
      <c r="E2811" s="5"/>
      <c r="F2811" s="94" t="str">
        <f t="shared" si="439"/>
        <v/>
      </c>
      <c r="G2811" s="94" t="str">
        <f t="shared" si="440"/>
        <v/>
      </c>
      <c r="H2811" s="127" t="str">
        <f>IF(A2811&lt;&gt;"",IF(MID(C2811,1,1)="c",$AS$26,IF(MID(C2811,1,1)="r",$AS$41,IF(MID(C2811,1,1)="p",#REF!,#REF!))),"")</f>
        <v/>
      </c>
      <c r="I2811" s="92" t="str">
        <f t="shared" si="441"/>
        <v/>
      </c>
      <c r="J2811" s="92" t="str">
        <f t="shared" si="442"/>
        <v/>
      </c>
      <c r="K2811" s="92" t="str">
        <f t="shared" si="443"/>
        <v/>
      </c>
      <c r="L2811" s="92" t="str">
        <f t="shared" si="444"/>
        <v/>
      </c>
      <c r="M2811" s="95" t="str">
        <f>IF(A2811&lt;&gt;"",IF(MID(C2811,1,1)="c",SigmaEpsConcrete(I2811,$AN$30:$AN$33,$AR$30:$AR$33,$AS$26,$AS$27,$AS$28,$AQ$20,$AU$19),""),"")</f>
        <v/>
      </c>
      <c r="N2811" s="95" t="str">
        <f>IF(A2811&lt;&gt;"",IF(MID(C2811,1,1)="r",SigmaEpsReinf(J2811,$AS$42:$AS$43,$AS$41,$AS$39,$AS$40,$AQ$38),""),"")</f>
        <v/>
      </c>
      <c r="Q2811" s="92" t="str">
        <f t="shared" si="446"/>
        <v/>
      </c>
      <c r="R2811" s="92" t="str">
        <f t="shared" si="447"/>
        <v/>
      </c>
      <c r="U2811" s="5"/>
      <c r="V2811" s="5"/>
      <c r="W2811" s="94" t="str">
        <f t="shared" si="445"/>
        <v/>
      </c>
      <c r="X2811" s="94" t="str">
        <f t="shared" si="448"/>
        <v/>
      </c>
      <c r="Y2811" s="5"/>
      <c r="BK2811" s="8"/>
      <c r="BL2811" s="5"/>
      <c r="BM2811" s="5"/>
      <c r="BN2811" s="5"/>
      <c r="BO2811" s="5"/>
      <c r="BP2811" s="1"/>
      <c r="BQ2811" s="1"/>
      <c r="BR2811" s="1"/>
      <c r="BS2811" s="1"/>
      <c r="BT2811" s="1"/>
      <c r="BU2811" s="4"/>
      <c r="BV2811" s="1"/>
      <c r="BW2811" s="3"/>
      <c r="BX2811" s="4"/>
      <c r="BY2811" s="5"/>
      <c r="BZ2811" s="5"/>
      <c r="CA2811" s="5"/>
      <c r="CB2811" s="5"/>
      <c r="CC2811" s="5"/>
      <c r="CD2811" s="43"/>
    </row>
    <row r="2812" spans="1:82" x14ac:dyDescent="0.25">
      <c r="A2812" s="8"/>
      <c r="B2812" s="5"/>
      <c r="C2812" s="5"/>
      <c r="D2812" s="5"/>
      <c r="E2812" s="5"/>
      <c r="F2812" s="94" t="str">
        <f t="shared" si="439"/>
        <v/>
      </c>
      <c r="G2812" s="94" t="str">
        <f t="shared" si="440"/>
        <v/>
      </c>
      <c r="H2812" s="127" t="str">
        <f>IF(A2812&lt;&gt;"",IF(MID(C2812,1,1)="c",$AS$26,IF(MID(C2812,1,1)="r",$AS$41,IF(MID(C2812,1,1)="p",#REF!,#REF!))),"")</f>
        <v/>
      </c>
      <c r="I2812" s="92" t="str">
        <f t="shared" si="441"/>
        <v/>
      </c>
      <c r="J2812" s="92" t="str">
        <f t="shared" si="442"/>
        <v/>
      </c>
      <c r="K2812" s="92" t="str">
        <f t="shared" si="443"/>
        <v/>
      </c>
      <c r="L2812" s="92" t="str">
        <f t="shared" si="444"/>
        <v/>
      </c>
      <c r="M2812" s="95" t="str">
        <f>IF(A2812&lt;&gt;"",IF(MID(C2812,1,1)="c",SigmaEpsConcrete(I2812,$AN$30:$AN$33,$AR$30:$AR$33,$AS$26,$AS$27,$AS$28,$AQ$20,$AU$19),""),"")</f>
        <v/>
      </c>
      <c r="N2812" s="95" t="str">
        <f>IF(A2812&lt;&gt;"",IF(MID(C2812,1,1)="r",SigmaEpsReinf(J2812,$AS$42:$AS$43,$AS$41,$AS$39,$AS$40,$AQ$38),""),"")</f>
        <v/>
      </c>
      <c r="Q2812" s="92" t="str">
        <f t="shared" si="446"/>
        <v/>
      </c>
      <c r="R2812" s="92" t="str">
        <f t="shared" si="447"/>
        <v/>
      </c>
      <c r="U2812" s="5"/>
      <c r="V2812" s="5"/>
      <c r="W2812" s="94" t="str">
        <f t="shared" si="445"/>
        <v/>
      </c>
      <c r="X2812" s="94" t="str">
        <f t="shared" si="448"/>
        <v/>
      </c>
      <c r="Y2812" s="5"/>
      <c r="BK2812" s="8"/>
      <c r="BL2812" s="5"/>
      <c r="BM2812" s="5"/>
      <c r="BN2812" s="5"/>
      <c r="BO2812" s="5"/>
      <c r="BP2812" s="1"/>
      <c r="BQ2812" s="1"/>
      <c r="BR2812" s="1"/>
      <c r="BS2812" s="1"/>
      <c r="BT2812" s="1"/>
      <c r="BU2812" s="4"/>
      <c r="BV2812" s="1"/>
      <c r="BW2812" s="3"/>
      <c r="BX2812" s="4"/>
      <c r="BY2812" s="5"/>
      <c r="BZ2812" s="5"/>
      <c r="CA2812" s="5"/>
      <c r="CB2812" s="5"/>
      <c r="CC2812" s="5"/>
      <c r="CD2812" s="43"/>
    </row>
    <row r="2813" spans="1:82" x14ac:dyDescent="0.25">
      <c r="A2813" s="8"/>
      <c r="B2813" s="5"/>
      <c r="C2813" s="5"/>
      <c r="D2813" s="5"/>
      <c r="E2813" s="5"/>
      <c r="F2813" s="94" t="str">
        <f t="shared" si="439"/>
        <v/>
      </c>
      <c r="G2813" s="94" t="str">
        <f t="shared" si="440"/>
        <v/>
      </c>
      <c r="H2813" s="127" t="str">
        <f>IF(A2813&lt;&gt;"",IF(MID(C2813,1,1)="c",$AS$26,IF(MID(C2813,1,1)="r",$AS$41,IF(MID(C2813,1,1)="p",#REF!,#REF!))),"")</f>
        <v/>
      </c>
      <c r="I2813" s="92" t="str">
        <f t="shared" si="441"/>
        <v/>
      </c>
      <c r="J2813" s="92" t="str">
        <f t="shared" si="442"/>
        <v/>
      </c>
      <c r="K2813" s="92" t="str">
        <f t="shared" si="443"/>
        <v/>
      </c>
      <c r="L2813" s="92" t="str">
        <f t="shared" si="444"/>
        <v/>
      </c>
      <c r="M2813" s="95" t="str">
        <f>IF(A2813&lt;&gt;"",IF(MID(C2813,1,1)="c",SigmaEpsConcrete(I2813,$AN$30:$AN$33,$AR$30:$AR$33,$AS$26,$AS$27,$AS$28,$AQ$20,$AU$19),""),"")</f>
        <v/>
      </c>
      <c r="N2813" s="95" t="str">
        <f>IF(A2813&lt;&gt;"",IF(MID(C2813,1,1)="r",SigmaEpsReinf(J2813,$AS$42:$AS$43,$AS$41,$AS$39,$AS$40,$AQ$38),""),"")</f>
        <v/>
      </c>
      <c r="Q2813" s="92" t="str">
        <f t="shared" si="446"/>
        <v/>
      </c>
      <c r="R2813" s="92" t="str">
        <f t="shared" si="447"/>
        <v/>
      </c>
      <c r="U2813" s="5"/>
      <c r="V2813" s="5"/>
      <c r="W2813" s="94" t="str">
        <f t="shared" si="445"/>
        <v/>
      </c>
      <c r="X2813" s="94" t="str">
        <f t="shared" si="448"/>
        <v/>
      </c>
      <c r="Y2813" s="5"/>
      <c r="BK2813" s="8"/>
      <c r="BL2813" s="5"/>
      <c r="BM2813" s="5"/>
      <c r="BN2813" s="5"/>
      <c r="BO2813" s="5"/>
      <c r="BP2813" s="1"/>
      <c r="BQ2813" s="1"/>
      <c r="BR2813" s="1"/>
      <c r="BS2813" s="1"/>
      <c r="BT2813" s="1"/>
      <c r="BU2813" s="4"/>
      <c r="BV2813" s="1"/>
      <c r="BW2813" s="3"/>
      <c r="BX2813" s="4"/>
      <c r="BY2813" s="5"/>
      <c r="BZ2813" s="5"/>
      <c r="CA2813" s="5"/>
      <c r="CB2813" s="5"/>
      <c r="CC2813" s="5"/>
      <c r="CD2813" s="43"/>
    </row>
    <row r="2814" spans="1:82" x14ac:dyDescent="0.25">
      <c r="A2814" s="8"/>
      <c r="B2814" s="5"/>
      <c r="C2814" s="5"/>
      <c r="D2814" s="5"/>
      <c r="E2814" s="5"/>
      <c r="F2814" s="94" t="str">
        <f t="shared" si="439"/>
        <v/>
      </c>
      <c r="G2814" s="94" t="str">
        <f t="shared" si="440"/>
        <v/>
      </c>
      <c r="H2814" s="127" t="str">
        <f>IF(A2814&lt;&gt;"",IF(MID(C2814,1,1)="c",$AS$26,IF(MID(C2814,1,1)="r",$AS$41,IF(MID(C2814,1,1)="p",#REF!,#REF!))),"")</f>
        <v/>
      </c>
      <c r="I2814" s="92" t="str">
        <f t="shared" si="441"/>
        <v/>
      </c>
      <c r="J2814" s="92" t="str">
        <f t="shared" si="442"/>
        <v/>
      </c>
      <c r="K2814" s="92" t="str">
        <f t="shared" si="443"/>
        <v/>
      </c>
      <c r="L2814" s="92" t="str">
        <f t="shared" si="444"/>
        <v/>
      </c>
      <c r="M2814" s="95" t="str">
        <f>IF(A2814&lt;&gt;"",IF(MID(C2814,1,1)="c",SigmaEpsConcrete(I2814,$AN$30:$AN$33,$AR$30:$AR$33,$AS$26,$AS$27,$AS$28,$AQ$20,$AU$19),""),"")</f>
        <v/>
      </c>
      <c r="N2814" s="95" t="str">
        <f>IF(A2814&lt;&gt;"",IF(MID(C2814,1,1)="r",SigmaEpsReinf(J2814,$AS$42:$AS$43,$AS$41,$AS$39,$AS$40,$AQ$38),""),"")</f>
        <v/>
      </c>
      <c r="Q2814" s="92" t="str">
        <f t="shared" si="446"/>
        <v/>
      </c>
      <c r="R2814" s="92" t="str">
        <f t="shared" si="447"/>
        <v/>
      </c>
      <c r="U2814" s="5"/>
      <c r="V2814" s="5"/>
      <c r="W2814" s="94" t="str">
        <f t="shared" si="445"/>
        <v/>
      </c>
      <c r="X2814" s="94" t="str">
        <f t="shared" si="448"/>
        <v/>
      </c>
      <c r="Y2814" s="5"/>
      <c r="BK2814" s="8"/>
      <c r="BL2814" s="5"/>
      <c r="BM2814" s="5"/>
      <c r="BN2814" s="5"/>
      <c r="BO2814" s="5"/>
      <c r="BP2814" s="1"/>
      <c r="BQ2814" s="1"/>
      <c r="BR2814" s="1"/>
      <c r="BS2814" s="1"/>
      <c r="BT2814" s="1"/>
      <c r="BU2814" s="4"/>
      <c r="BV2814" s="1"/>
      <c r="BW2814" s="3"/>
      <c r="BX2814" s="4"/>
      <c r="BY2814" s="5"/>
      <c r="BZ2814" s="5"/>
      <c r="CA2814" s="5"/>
      <c r="CB2814" s="5"/>
      <c r="CC2814" s="5"/>
      <c r="CD2814" s="43"/>
    </row>
    <row r="2815" spans="1:82" x14ac:dyDescent="0.25">
      <c r="A2815" s="8"/>
      <c r="B2815" s="5"/>
      <c r="C2815" s="5"/>
      <c r="D2815" s="5"/>
      <c r="E2815" s="5"/>
      <c r="F2815" s="94" t="str">
        <f t="shared" si="439"/>
        <v/>
      </c>
      <c r="G2815" s="94" t="str">
        <f t="shared" si="440"/>
        <v/>
      </c>
      <c r="H2815" s="127" t="str">
        <f>IF(A2815&lt;&gt;"",IF(MID(C2815,1,1)="c",$AS$26,IF(MID(C2815,1,1)="r",$AS$41,IF(MID(C2815,1,1)="p",#REF!,#REF!))),"")</f>
        <v/>
      </c>
      <c r="I2815" s="92" t="str">
        <f t="shared" si="441"/>
        <v/>
      </c>
      <c r="J2815" s="92" t="str">
        <f t="shared" si="442"/>
        <v/>
      </c>
      <c r="K2815" s="92" t="str">
        <f t="shared" si="443"/>
        <v/>
      </c>
      <c r="L2815" s="92" t="str">
        <f t="shared" si="444"/>
        <v/>
      </c>
      <c r="M2815" s="95" t="str">
        <f>IF(A2815&lt;&gt;"",IF(MID(C2815,1,1)="c",SigmaEpsConcrete(I2815,$AN$30:$AN$33,$AR$30:$AR$33,$AS$26,$AS$27,$AS$28,$AQ$20,$AU$19),""),"")</f>
        <v/>
      </c>
      <c r="N2815" s="95" t="str">
        <f>IF(A2815&lt;&gt;"",IF(MID(C2815,1,1)="r",SigmaEpsReinf(J2815,$AS$42:$AS$43,$AS$41,$AS$39,$AS$40,$AQ$38),""),"")</f>
        <v/>
      </c>
      <c r="Q2815" s="92" t="str">
        <f t="shared" si="446"/>
        <v/>
      </c>
      <c r="R2815" s="92" t="str">
        <f t="shared" si="447"/>
        <v/>
      </c>
      <c r="U2815" s="5"/>
      <c r="V2815" s="5"/>
      <c r="W2815" s="94" t="str">
        <f t="shared" si="445"/>
        <v/>
      </c>
      <c r="X2815" s="94" t="str">
        <f t="shared" si="448"/>
        <v/>
      </c>
      <c r="Y2815" s="5"/>
      <c r="BK2815" s="8"/>
      <c r="BL2815" s="5"/>
      <c r="BM2815" s="5"/>
      <c r="BN2815" s="5"/>
      <c r="BO2815" s="5"/>
      <c r="BP2815" s="1"/>
      <c r="BQ2815" s="1"/>
      <c r="BR2815" s="1"/>
      <c r="BS2815" s="1"/>
      <c r="BT2815" s="1"/>
      <c r="BU2815" s="4"/>
      <c r="BV2815" s="1"/>
      <c r="BW2815" s="3"/>
      <c r="BX2815" s="4"/>
      <c r="BY2815" s="5"/>
      <c r="BZ2815" s="5"/>
      <c r="CA2815" s="5"/>
      <c r="CB2815" s="5"/>
      <c r="CC2815" s="5"/>
      <c r="CD2815" s="43"/>
    </row>
    <row r="2816" spans="1:82" x14ac:dyDescent="0.25">
      <c r="A2816" s="8"/>
      <c r="B2816" s="5"/>
      <c r="C2816" s="5"/>
      <c r="D2816" s="5"/>
      <c r="E2816" s="5"/>
      <c r="F2816" s="94" t="str">
        <f t="shared" si="439"/>
        <v/>
      </c>
      <c r="G2816" s="94" t="str">
        <f t="shared" si="440"/>
        <v/>
      </c>
      <c r="H2816" s="127" t="str">
        <f>IF(A2816&lt;&gt;"",IF(MID(C2816,1,1)="c",$AS$26,IF(MID(C2816,1,1)="r",$AS$41,IF(MID(C2816,1,1)="p",#REF!,#REF!))),"")</f>
        <v/>
      </c>
      <c r="I2816" s="92" t="str">
        <f t="shared" si="441"/>
        <v/>
      </c>
      <c r="J2816" s="92" t="str">
        <f t="shared" si="442"/>
        <v/>
      </c>
      <c r="K2816" s="92" t="str">
        <f t="shared" si="443"/>
        <v/>
      </c>
      <c r="L2816" s="92" t="str">
        <f t="shared" si="444"/>
        <v/>
      </c>
      <c r="M2816" s="95" t="str">
        <f>IF(A2816&lt;&gt;"",IF(MID(C2816,1,1)="c",SigmaEpsConcrete(I2816,$AN$30:$AN$33,$AR$30:$AR$33,$AS$26,$AS$27,$AS$28,$AQ$20,$AU$19),""),"")</f>
        <v/>
      </c>
      <c r="N2816" s="95" t="str">
        <f>IF(A2816&lt;&gt;"",IF(MID(C2816,1,1)="r",SigmaEpsReinf(J2816,$AS$42:$AS$43,$AS$41,$AS$39,$AS$40,$AQ$38),""),"")</f>
        <v/>
      </c>
      <c r="Q2816" s="92" t="str">
        <f t="shared" si="446"/>
        <v/>
      </c>
      <c r="R2816" s="92" t="str">
        <f t="shared" si="447"/>
        <v/>
      </c>
      <c r="U2816" s="5"/>
      <c r="V2816" s="5"/>
      <c r="W2816" s="94" t="str">
        <f t="shared" si="445"/>
        <v/>
      </c>
      <c r="X2816" s="94" t="str">
        <f t="shared" si="448"/>
        <v/>
      </c>
      <c r="Y2816" s="5"/>
      <c r="BK2816" s="8"/>
      <c r="BL2816" s="5"/>
      <c r="BM2816" s="5"/>
      <c r="BN2816" s="5"/>
      <c r="BO2816" s="5"/>
      <c r="BP2816" s="1"/>
      <c r="BQ2816" s="1"/>
      <c r="BR2816" s="1"/>
      <c r="BS2816" s="1"/>
      <c r="BT2816" s="1"/>
      <c r="BU2816" s="4"/>
      <c r="BV2816" s="1"/>
      <c r="BW2816" s="3"/>
      <c r="BX2816" s="4"/>
      <c r="BY2816" s="5"/>
      <c r="BZ2816" s="5"/>
      <c r="CA2816" s="5"/>
      <c r="CB2816" s="5"/>
      <c r="CC2816" s="5"/>
      <c r="CD2816" s="43"/>
    </row>
    <row r="2817" spans="1:82" x14ac:dyDescent="0.25">
      <c r="A2817" s="8"/>
      <c r="B2817" s="5"/>
      <c r="C2817" s="5"/>
      <c r="D2817" s="5"/>
      <c r="E2817" s="5"/>
      <c r="F2817" s="94" t="str">
        <f t="shared" si="439"/>
        <v/>
      </c>
      <c r="G2817" s="94" t="str">
        <f t="shared" si="440"/>
        <v/>
      </c>
      <c r="H2817" s="127" t="str">
        <f>IF(A2817&lt;&gt;"",IF(MID(C2817,1,1)="c",$AS$26,IF(MID(C2817,1,1)="r",$AS$41,IF(MID(C2817,1,1)="p",#REF!,#REF!))),"")</f>
        <v/>
      </c>
      <c r="I2817" s="92" t="str">
        <f t="shared" si="441"/>
        <v/>
      </c>
      <c r="J2817" s="92" t="str">
        <f t="shared" si="442"/>
        <v/>
      </c>
      <c r="K2817" s="92" t="str">
        <f t="shared" si="443"/>
        <v/>
      </c>
      <c r="L2817" s="92" t="str">
        <f t="shared" si="444"/>
        <v/>
      </c>
      <c r="M2817" s="95" t="str">
        <f>IF(A2817&lt;&gt;"",IF(MID(C2817,1,1)="c",SigmaEpsConcrete(I2817,$AN$30:$AN$33,$AR$30:$AR$33,$AS$26,$AS$27,$AS$28,$AQ$20,$AU$19),""),"")</f>
        <v/>
      </c>
      <c r="N2817" s="95" t="str">
        <f>IF(A2817&lt;&gt;"",IF(MID(C2817,1,1)="r",SigmaEpsReinf(J2817,$AS$42:$AS$43,$AS$41,$AS$39,$AS$40,$AQ$38),""),"")</f>
        <v/>
      </c>
      <c r="Q2817" s="92" t="str">
        <f t="shared" si="446"/>
        <v/>
      </c>
      <c r="R2817" s="92" t="str">
        <f t="shared" si="447"/>
        <v/>
      </c>
      <c r="U2817" s="5"/>
      <c r="V2817" s="5"/>
      <c r="W2817" s="94" t="str">
        <f t="shared" si="445"/>
        <v/>
      </c>
      <c r="X2817" s="94" t="str">
        <f t="shared" si="448"/>
        <v/>
      </c>
      <c r="Y2817" s="5"/>
      <c r="BK2817" s="8"/>
      <c r="BL2817" s="5"/>
      <c r="BM2817" s="5"/>
      <c r="BN2817" s="5"/>
      <c r="BO2817" s="5"/>
      <c r="BP2817" s="1"/>
      <c r="BQ2817" s="1"/>
      <c r="BR2817" s="1"/>
      <c r="BS2817" s="1"/>
      <c r="BT2817" s="1"/>
      <c r="BU2817" s="4"/>
      <c r="BV2817" s="1"/>
      <c r="BW2817" s="3"/>
      <c r="BX2817" s="4"/>
      <c r="BY2817" s="5"/>
      <c r="BZ2817" s="5"/>
      <c r="CA2817" s="5"/>
      <c r="CB2817" s="5"/>
      <c r="CC2817" s="5"/>
      <c r="CD2817" s="43"/>
    </row>
    <row r="2818" spans="1:82" x14ac:dyDescent="0.25">
      <c r="A2818" s="8"/>
      <c r="B2818" s="5"/>
      <c r="C2818" s="5"/>
      <c r="D2818" s="5"/>
      <c r="E2818" s="5"/>
      <c r="F2818" s="94" t="str">
        <f t="shared" si="439"/>
        <v/>
      </c>
      <c r="G2818" s="94" t="str">
        <f t="shared" si="440"/>
        <v/>
      </c>
      <c r="H2818" s="127" t="str">
        <f>IF(A2818&lt;&gt;"",IF(MID(C2818,1,1)="c",$AS$26,IF(MID(C2818,1,1)="r",$AS$41,IF(MID(C2818,1,1)="p",#REF!,#REF!))),"")</f>
        <v/>
      </c>
      <c r="I2818" s="92" t="str">
        <f t="shared" si="441"/>
        <v/>
      </c>
      <c r="J2818" s="92" t="str">
        <f t="shared" si="442"/>
        <v/>
      </c>
      <c r="K2818" s="92" t="str">
        <f t="shared" si="443"/>
        <v/>
      </c>
      <c r="L2818" s="92" t="str">
        <f t="shared" si="444"/>
        <v/>
      </c>
      <c r="M2818" s="95" t="str">
        <f>IF(A2818&lt;&gt;"",IF(MID(C2818,1,1)="c",SigmaEpsConcrete(I2818,$AN$30:$AN$33,$AR$30:$AR$33,$AS$26,$AS$27,$AS$28,$AQ$20,$AU$19),""),"")</f>
        <v/>
      </c>
      <c r="N2818" s="95" t="str">
        <f>IF(A2818&lt;&gt;"",IF(MID(C2818,1,1)="r",SigmaEpsReinf(J2818,$AS$42:$AS$43,$AS$41,$AS$39,$AS$40,$AQ$38),""),"")</f>
        <v/>
      </c>
      <c r="Q2818" s="92" t="str">
        <f t="shared" si="446"/>
        <v/>
      </c>
      <c r="R2818" s="92" t="str">
        <f t="shared" si="447"/>
        <v/>
      </c>
      <c r="U2818" s="5"/>
      <c r="V2818" s="5"/>
      <c r="W2818" s="94" t="str">
        <f t="shared" si="445"/>
        <v/>
      </c>
      <c r="X2818" s="94" t="str">
        <f t="shared" si="448"/>
        <v/>
      </c>
      <c r="Y2818" s="5"/>
      <c r="BK2818" s="8"/>
      <c r="BL2818" s="5"/>
      <c r="BM2818" s="5"/>
      <c r="BN2818" s="5"/>
      <c r="BO2818" s="5"/>
      <c r="BP2818" s="1"/>
      <c r="BQ2818" s="1"/>
      <c r="BR2818" s="1"/>
      <c r="BS2818" s="1"/>
      <c r="BT2818" s="1"/>
      <c r="BU2818" s="4"/>
      <c r="BV2818" s="1"/>
      <c r="BW2818" s="3"/>
      <c r="BX2818" s="4"/>
      <c r="BY2818" s="5"/>
      <c r="BZ2818" s="5"/>
      <c r="CA2818" s="5"/>
      <c r="CB2818" s="5"/>
      <c r="CC2818" s="5"/>
      <c r="CD2818" s="43"/>
    </row>
    <row r="2819" spans="1:82" x14ac:dyDescent="0.25">
      <c r="A2819" s="8"/>
      <c r="B2819" s="5"/>
      <c r="C2819" s="5"/>
      <c r="D2819" s="5"/>
      <c r="E2819" s="5"/>
      <c r="F2819" s="94" t="str">
        <f t="shared" si="439"/>
        <v/>
      </c>
      <c r="G2819" s="94" t="str">
        <f t="shared" si="440"/>
        <v/>
      </c>
      <c r="H2819" s="127" t="str">
        <f>IF(A2819&lt;&gt;"",IF(MID(C2819,1,1)="c",$AS$26,IF(MID(C2819,1,1)="r",$AS$41,IF(MID(C2819,1,1)="p",#REF!,#REF!))),"")</f>
        <v/>
      </c>
      <c r="I2819" s="92" t="str">
        <f t="shared" si="441"/>
        <v/>
      </c>
      <c r="J2819" s="92" t="str">
        <f t="shared" si="442"/>
        <v/>
      </c>
      <c r="K2819" s="92" t="str">
        <f t="shared" si="443"/>
        <v/>
      </c>
      <c r="L2819" s="92" t="str">
        <f t="shared" si="444"/>
        <v/>
      </c>
      <c r="M2819" s="95" t="str">
        <f>IF(A2819&lt;&gt;"",IF(MID(C2819,1,1)="c",SigmaEpsConcrete(I2819,$AN$30:$AN$33,$AR$30:$AR$33,$AS$26,$AS$27,$AS$28,$AQ$20,$AU$19),""),"")</f>
        <v/>
      </c>
      <c r="N2819" s="95" t="str">
        <f>IF(A2819&lt;&gt;"",IF(MID(C2819,1,1)="r",SigmaEpsReinf(J2819,$AS$42:$AS$43,$AS$41,$AS$39,$AS$40,$AQ$38),""),"")</f>
        <v/>
      </c>
      <c r="Q2819" s="92" t="str">
        <f t="shared" si="446"/>
        <v/>
      </c>
      <c r="R2819" s="92" t="str">
        <f t="shared" si="447"/>
        <v/>
      </c>
      <c r="U2819" s="5"/>
      <c r="V2819" s="5"/>
      <c r="W2819" s="94" t="str">
        <f t="shared" si="445"/>
        <v/>
      </c>
      <c r="X2819" s="94" t="str">
        <f t="shared" si="448"/>
        <v/>
      </c>
      <c r="Y2819" s="5"/>
      <c r="BK2819" s="8"/>
      <c r="BL2819" s="5"/>
      <c r="BM2819" s="5"/>
      <c r="BN2819" s="5"/>
      <c r="BO2819" s="5"/>
      <c r="BP2819" s="1"/>
      <c r="BQ2819" s="1"/>
      <c r="BR2819" s="1"/>
      <c r="BS2819" s="1"/>
      <c r="BT2819" s="1"/>
      <c r="BU2819" s="4"/>
      <c r="BV2819" s="1"/>
      <c r="BW2819" s="3"/>
      <c r="BX2819" s="4"/>
      <c r="BY2819" s="5"/>
      <c r="BZ2819" s="5"/>
      <c r="CA2819" s="5"/>
      <c r="CB2819" s="5"/>
      <c r="CC2819" s="5"/>
      <c r="CD2819" s="43"/>
    </row>
    <row r="2820" spans="1:82" x14ac:dyDescent="0.25">
      <c r="A2820" s="8"/>
      <c r="B2820" s="5"/>
      <c r="C2820" s="5"/>
      <c r="D2820" s="5"/>
      <c r="E2820" s="5"/>
      <c r="F2820" s="94" t="str">
        <f t="shared" si="439"/>
        <v/>
      </c>
      <c r="G2820" s="94" t="str">
        <f t="shared" si="440"/>
        <v/>
      </c>
      <c r="H2820" s="127" t="str">
        <f>IF(A2820&lt;&gt;"",IF(MID(C2820,1,1)="c",$AS$26,IF(MID(C2820,1,1)="r",$AS$41,IF(MID(C2820,1,1)="p",#REF!,#REF!))),"")</f>
        <v/>
      </c>
      <c r="I2820" s="92" t="str">
        <f t="shared" si="441"/>
        <v/>
      </c>
      <c r="J2820" s="92" t="str">
        <f t="shared" si="442"/>
        <v/>
      </c>
      <c r="K2820" s="92" t="str">
        <f t="shared" si="443"/>
        <v/>
      </c>
      <c r="L2820" s="92" t="str">
        <f t="shared" si="444"/>
        <v/>
      </c>
      <c r="M2820" s="95" t="str">
        <f>IF(A2820&lt;&gt;"",IF(MID(C2820,1,1)="c",SigmaEpsConcrete(I2820,$AN$30:$AN$33,$AR$30:$AR$33,$AS$26,$AS$27,$AS$28,$AQ$20,$AU$19),""),"")</f>
        <v/>
      </c>
      <c r="N2820" s="95" t="str">
        <f>IF(A2820&lt;&gt;"",IF(MID(C2820,1,1)="r",SigmaEpsReinf(J2820,$AS$42:$AS$43,$AS$41,$AS$39,$AS$40,$AQ$38),""),"")</f>
        <v/>
      </c>
      <c r="Q2820" s="92" t="str">
        <f t="shared" si="446"/>
        <v/>
      </c>
      <c r="R2820" s="92" t="str">
        <f t="shared" si="447"/>
        <v/>
      </c>
      <c r="U2820" s="5"/>
      <c r="V2820" s="5"/>
      <c r="W2820" s="94" t="str">
        <f t="shared" si="445"/>
        <v/>
      </c>
      <c r="X2820" s="94" t="str">
        <f t="shared" si="448"/>
        <v/>
      </c>
      <c r="Y2820" s="5"/>
      <c r="BK2820" s="8"/>
      <c r="BL2820" s="5"/>
      <c r="BM2820" s="5"/>
      <c r="BN2820" s="5"/>
      <c r="BO2820" s="5"/>
      <c r="BP2820" s="1"/>
      <c r="BQ2820" s="1"/>
      <c r="BR2820" s="1"/>
      <c r="BS2820" s="1"/>
      <c r="BT2820" s="1"/>
      <c r="BU2820" s="4"/>
      <c r="BV2820" s="1"/>
      <c r="BW2820" s="3"/>
      <c r="BX2820" s="4"/>
      <c r="BY2820" s="5"/>
      <c r="BZ2820" s="5"/>
      <c r="CA2820" s="5"/>
      <c r="CB2820" s="5"/>
      <c r="CC2820" s="5"/>
      <c r="CD2820" s="43"/>
    </row>
    <row r="2821" spans="1:82" x14ac:dyDescent="0.25">
      <c r="A2821" s="8"/>
      <c r="B2821" s="5"/>
      <c r="C2821" s="5"/>
      <c r="D2821" s="5"/>
      <c r="E2821" s="5"/>
      <c r="F2821" s="94" t="str">
        <f t="shared" si="439"/>
        <v/>
      </c>
      <c r="G2821" s="94" t="str">
        <f t="shared" si="440"/>
        <v/>
      </c>
      <c r="H2821" s="127" t="str">
        <f>IF(A2821&lt;&gt;"",IF(MID(C2821,1,1)="c",$AS$26,IF(MID(C2821,1,1)="r",$AS$41,IF(MID(C2821,1,1)="p",#REF!,#REF!))),"")</f>
        <v/>
      </c>
      <c r="I2821" s="92" t="str">
        <f t="shared" si="441"/>
        <v/>
      </c>
      <c r="J2821" s="92" t="str">
        <f t="shared" si="442"/>
        <v/>
      </c>
      <c r="K2821" s="92" t="str">
        <f t="shared" si="443"/>
        <v/>
      </c>
      <c r="L2821" s="92" t="str">
        <f t="shared" si="444"/>
        <v/>
      </c>
      <c r="M2821" s="95" t="str">
        <f>IF(A2821&lt;&gt;"",IF(MID(C2821,1,1)="c",SigmaEpsConcrete(I2821,$AN$30:$AN$33,$AR$30:$AR$33,$AS$26,$AS$27,$AS$28,$AQ$20,$AU$19),""),"")</f>
        <v/>
      </c>
      <c r="N2821" s="95" t="str">
        <f>IF(A2821&lt;&gt;"",IF(MID(C2821,1,1)="r",SigmaEpsReinf(J2821,$AS$42:$AS$43,$AS$41,$AS$39,$AS$40,$AQ$38),""),"")</f>
        <v/>
      </c>
      <c r="Q2821" s="92" t="str">
        <f t="shared" si="446"/>
        <v/>
      </c>
      <c r="R2821" s="92" t="str">
        <f t="shared" si="447"/>
        <v/>
      </c>
      <c r="U2821" s="5"/>
      <c r="V2821" s="5"/>
      <c r="W2821" s="94" t="str">
        <f t="shared" si="445"/>
        <v/>
      </c>
      <c r="X2821" s="94" t="str">
        <f t="shared" si="448"/>
        <v/>
      </c>
      <c r="Y2821" s="5"/>
      <c r="BK2821" s="8"/>
      <c r="BL2821" s="5"/>
      <c r="BM2821" s="5"/>
      <c r="BN2821" s="5"/>
      <c r="BO2821" s="5"/>
      <c r="BP2821" s="1"/>
      <c r="BQ2821" s="1"/>
      <c r="BR2821" s="1"/>
      <c r="BS2821" s="1"/>
      <c r="BT2821" s="1"/>
      <c r="BU2821" s="4"/>
      <c r="BV2821" s="1"/>
      <c r="BW2821" s="3"/>
      <c r="BX2821" s="4"/>
      <c r="BY2821" s="5"/>
      <c r="BZ2821" s="5"/>
      <c r="CA2821" s="5"/>
      <c r="CB2821" s="5"/>
      <c r="CC2821" s="5"/>
      <c r="CD2821" s="43"/>
    </row>
    <row r="2822" spans="1:82" x14ac:dyDescent="0.25">
      <c r="A2822" s="8"/>
      <c r="B2822" s="5"/>
      <c r="C2822" s="5"/>
      <c r="D2822" s="5"/>
      <c r="E2822" s="5"/>
      <c r="F2822" s="94" t="str">
        <f t="shared" si="439"/>
        <v/>
      </c>
      <c r="G2822" s="94" t="str">
        <f t="shared" si="440"/>
        <v/>
      </c>
      <c r="H2822" s="127" t="str">
        <f>IF(A2822&lt;&gt;"",IF(MID(C2822,1,1)="c",$AS$26,IF(MID(C2822,1,1)="r",$AS$41,IF(MID(C2822,1,1)="p",#REF!,#REF!))),"")</f>
        <v/>
      </c>
      <c r="I2822" s="92" t="str">
        <f t="shared" si="441"/>
        <v/>
      </c>
      <c r="J2822" s="92" t="str">
        <f t="shared" si="442"/>
        <v/>
      </c>
      <c r="K2822" s="92" t="str">
        <f t="shared" si="443"/>
        <v/>
      </c>
      <c r="L2822" s="92" t="str">
        <f t="shared" si="444"/>
        <v/>
      </c>
      <c r="M2822" s="95" t="str">
        <f>IF(A2822&lt;&gt;"",IF(MID(C2822,1,1)="c",SigmaEpsConcrete(I2822,$AN$30:$AN$33,$AR$30:$AR$33,$AS$26,$AS$27,$AS$28,$AQ$20,$AU$19),""),"")</f>
        <v/>
      </c>
      <c r="N2822" s="95" t="str">
        <f>IF(A2822&lt;&gt;"",IF(MID(C2822,1,1)="r",SigmaEpsReinf(J2822,$AS$42:$AS$43,$AS$41,$AS$39,$AS$40,$AQ$38),""),"")</f>
        <v/>
      </c>
      <c r="Q2822" s="92" t="str">
        <f t="shared" si="446"/>
        <v/>
      </c>
      <c r="R2822" s="92" t="str">
        <f t="shared" si="447"/>
        <v/>
      </c>
      <c r="U2822" s="5"/>
      <c r="V2822" s="5"/>
      <c r="W2822" s="94" t="str">
        <f t="shared" si="445"/>
        <v/>
      </c>
      <c r="X2822" s="94" t="str">
        <f t="shared" si="448"/>
        <v/>
      </c>
      <c r="Y2822" s="5"/>
      <c r="BK2822" s="8"/>
      <c r="BL2822" s="5"/>
      <c r="BM2822" s="5"/>
      <c r="BN2822" s="5"/>
      <c r="BO2822" s="5"/>
      <c r="BP2822" s="1"/>
      <c r="BQ2822" s="1"/>
      <c r="BR2822" s="1"/>
      <c r="BS2822" s="1"/>
      <c r="BT2822" s="1"/>
      <c r="BU2822" s="4"/>
      <c r="BV2822" s="1"/>
      <c r="BW2822" s="3"/>
      <c r="BX2822" s="4"/>
      <c r="BY2822" s="5"/>
      <c r="BZ2822" s="5"/>
      <c r="CA2822" s="5"/>
      <c r="CB2822" s="5"/>
      <c r="CC2822" s="5"/>
      <c r="CD2822" s="43"/>
    </row>
    <row r="2823" spans="1:82" x14ac:dyDescent="0.25">
      <c r="A2823" s="8"/>
      <c r="B2823" s="5"/>
      <c r="C2823" s="5"/>
      <c r="D2823" s="5"/>
      <c r="E2823" s="5"/>
      <c r="F2823" s="94" t="str">
        <f t="shared" si="439"/>
        <v/>
      </c>
      <c r="G2823" s="94" t="str">
        <f t="shared" si="440"/>
        <v/>
      </c>
      <c r="H2823" s="127" t="str">
        <f>IF(A2823&lt;&gt;"",IF(MID(C2823,1,1)="c",$AS$26,IF(MID(C2823,1,1)="r",$AS$41,IF(MID(C2823,1,1)="p",#REF!,#REF!))),"")</f>
        <v/>
      </c>
      <c r="I2823" s="92" t="str">
        <f t="shared" si="441"/>
        <v/>
      </c>
      <c r="J2823" s="92" t="str">
        <f t="shared" si="442"/>
        <v/>
      </c>
      <c r="K2823" s="92" t="str">
        <f t="shared" si="443"/>
        <v/>
      </c>
      <c r="L2823" s="92" t="str">
        <f t="shared" si="444"/>
        <v/>
      </c>
      <c r="M2823" s="95" t="str">
        <f>IF(A2823&lt;&gt;"",IF(MID(C2823,1,1)="c",SigmaEpsConcrete(I2823,$AN$30:$AN$33,$AR$30:$AR$33,$AS$26,$AS$27,$AS$28,$AQ$20,$AU$19),""),"")</f>
        <v/>
      </c>
      <c r="N2823" s="95" t="str">
        <f>IF(A2823&lt;&gt;"",IF(MID(C2823,1,1)="r",SigmaEpsReinf(J2823,$AS$42:$AS$43,$AS$41,$AS$39,$AS$40,$AQ$38),""),"")</f>
        <v/>
      </c>
      <c r="Q2823" s="92" t="str">
        <f t="shared" si="446"/>
        <v/>
      </c>
      <c r="R2823" s="92" t="str">
        <f t="shared" si="447"/>
        <v/>
      </c>
      <c r="U2823" s="5"/>
      <c r="V2823" s="5"/>
      <c r="W2823" s="94" t="str">
        <f t="shared" si="445"/>
        <v/>
      </c>
      <c r="X2823" s="94" t="str">
        <f t="shared" si="448"/>
        <v/>
      </c>
      <c r="Y2823" s="5"/>
      <c r="BK2823" s="8"/>
      <c r="BL2823" s="5"/>
      <c r="BM2823" s="5"/>
      <c r="BN2823" s="5"/>
      <c r="BO2823" s="5"/>
      <c r="BP2823" s="1"/>
      <c r="BQ2823" s="1"/>
      <c r="BR2823" s="1"/>
      <c r="BS2823" s="1"/>
      <c r="BT2823" s="1"/>
      <c r="BU2823" s="4"/>
      <c r="BV2823" s="1"/>
      <c r="BW2823" s="3"/>
      <c r="BX2823" s="4"/>
      <c r="BY2823" s="5"/>
      <c r="BZ2823" s="5"/>
      <c r="CA2823" s="5"/>
      <c r="CB2823" s="5"/>
      <c r="CC2823" s="5"/>
      <c r="CD2823" s="43"/>
    </row>
    <row r="2824" spans="1:82" x14ac:dyDescent="0.25">
      <c r="A2824" s="8"/>
      <c r="B2824" s="5"/>
      <c r="C2824" s="5"/>
      <c r="D2824" s="5"/>
      <c r="E2824" s="5"/>
      <c r="F2824" s="94" t="str">
        <f t="shared" si="439"/>
        <v/>
      </c>
      <c r="G2824" s="94" t="str">
        <f t="shared" si="440"/>
        <v/>
      </c>
      <c r="H2824" s="127" t="str">
        <f>IF(A2824&lt;&gt;"",IF(MID(C2824,1,1)="c",$AS$26,IF(MID(C2824,1,1)="r",$AS$41,IF(MID(C2824,1,1)="p",#REF!,#REF!))),"")</f>
        <v/>
      </c>
      <c r="I2824" s="92" t="str">
        <f t="shared" si="441"/>
        <v/>
      </c>
      <c r="J2824" s="92" t="str">
        <f t="shared" si="442"/>
        <v/>
      </c>
      <c r="K2824" s="92" t="str">
        <f t="shared" si="443"/>
        <v/>
      </c>
      <c r="L2824" s="92" t="str">
        <f t="shared" si="444"/>
        <v/>
      </c>
      <c r="M2824" s="95" t="str">
        <f>IF(A2824&lt;&gt;"",IF(MID(C2824,1,1)="c",SigmaEpsConcrete(I2824,$AN$30:$AN$33,$AR$30:$AR$33,$AS$26,$AS$27,$AS$28,$AQ$20,$AU$19),""),"")</f>
        <v/>
      </c>
      <c r="N2824" s="95" t="str">
        <f>IF(A2824&lt;&gt;"",IF(MID(C2824,1,1)="r",SigmaEpsReinf(J2824,$AS$42:$AS$43,$AS$41,$AS$39,$AS$40,$AQ$38),""),"")</f>
        <v/>
      </c>
      <c r="Q2824" s="92" t="str">
        <f t="shared" si="446"/>
        <v/>
      </c>
      <c r="R2824" s="92" t="str">
        <f t="shared" si="447"/>
        <v/>
      </c>
      <c r="U2824" s="5"/>
      <c r="V2824" s="5"/>
      <c r="W2824" s="94" t="str">
        <f t="shared" si="445"/>
        <v/>
      </c>
      <c r="X2824" s="94" t="str">
        <f t="shared" si="448"/>
        <v/>
      </c>
      <c r="Y2824" s="5"/>
      <c r="BK2824" s="8"/>
      <c r="BL2824" s="5"/>
      <c r="BM2824" s="5"/>
      <c r="BN2824" s="5"/>
      <c r="BO2824" s="5"/>
      <c r="BP2824" s="1"/>
      <c r="BQ2824" s="1"/>
      <c r="BR2824" s="1"/>
      <c r="BS2824" s="1"/>
      <c r="BT2824" s="1"/>
      <c r="BU2824" s="4"/>
      <c r="BV2824" s="1"/>
      <c r="BW2824" s="3"/>
      <c r="BX2824" s="4"/>
      <c r="BY2824" s="5"/>
      <c r="BZ2824" s="5"/>
      <c r="CA2824" s="5"/>
      <c r="CB2824" s="5"/>
      <c r="CC2824" s="5"/>
      <c r="CD2824" s="43"/>
    </row>
    <row r="2825" spans="1:82" x14ac:dyDescent="0.25">
      <c r="A2825" s="8"/>
      <c r="B2825" s="5"/>
      <c r="C2825" s="5"/>
      <c r="D2825" s="5"/>
      <c r="E2825" s="5"/>
      <c r="F2825" s="94" t="str">
        <f t="shared" si="439"/>
        <v/>
      </c>
      <c r="G2825" s="94" t="str">
        <f t="shared" si="440"/>
        <v/>
      </c>
      <c r="H2825" s="127" t="str">
        <f>IF(A2825&lt;&gt;"",IF(MID(C2825,1,1)="c",$AS$26,IF(MID(C2825,1,1)="r",$AS$41,IF(MID(C2825,1,1)="p",#REF!,#REF!))),"")</f>
        <v/>
      </c>
      <c r="I2825" s="92" t="str">
        <f t="shared" si="441"/>
        <v/>
      </c>
      <c r="J2825" s="92" t="str">
        <f t="shared" si="442"/>
        <v/>
      </c>
      <c r="K2825" s="92" t="str">
        <f t="shared" si="443"/>
        <v/>
      </c>
      <c r="L2825" s="92" t="str">
        <f t="shared" si="444"/>
        <v/>
      </c>
      <c r="M2825" s="95" t="str">
        <f>IF(A2825&lt;&gt;"",IF(MID(C2825,1,1)="c",SigmaEpsConcrete(I2825,$AN$30:$AN$33,$AR$30:$AR$33,$AS$26,$AS$27,$AS$28,$AQ$20,$AU$19),""),"")</f>
        <v/>
      </c>
      <c r="N2825" s="95" t="str">
        <f>IF(A2825&lt;&gt;"",IF(MID(C2825,1,1)="r",SigmaEpsReinf(J2825,$AS$42:$AS$43,$AS$41,$AS$39,$AS$40,$AQ$38),""),"")</f>
        <v/>
      </c>
      <c r="Q2825" s="92" t="str">
        <f t="shared" si="446"/>
        <v/>
      </c>
      <c r="R2825" s="92" t="str">
        <f t="shared" si="447"/>
        <v/>
      </c>
      <c r="U2825" s="5"/>
      <c r="V2825" s="5"/>
      <c r="W2825" s="94" t="str">
        <f t="shared" si="445"/>
        <v/>
      </c>
      <c r="X2825" s="94" t="str">
        <f t="shared" si="448"/>
        <v/>
      </c>
      <c r="Y2825" s="5"/>
      <c r="BK2825" s="8"/>
      <c r="BL2825" s="5"/>
      <c r="BM2825" s="5"/>
      <c r="BN2825" s="5"/>
      <c r="BO2825" s="5"/>
      <c r="BP2825" s="1"/>
      <c r="BQ2825" s="1"/>
      <c r="BR2825" s="1"/>
      <c r="BS2825" s="1"/>
      <c r="BT2825" s="1"/>
      <c r="BU2825" s="4"/>
      <c r="BV2825" s="1"/>
      <c r="BW2825" s="3"/>
      <c r="BX2825" s="4"/>
      <c r="BY2825" s="5"/>
      <c r="BZ2825" s="5"/>
      <c r="CA2825" s="5"/>
      <c r="CB2825" s="5"/>
      <c r="CC2825" s="5"/>
      <c r="CD2825" s="43"/>
    </row>
    <row r="2826" spans="1:82" x14ac:dyDescent="0.25">
      <c r="A2826" s="8"/>
      <c r="B2826" s="5"/>
      <c r="C2826" s="5"/>
      <c r="D2826" s="5"/>
      <c r="E2826" s="5"/>
      <c r="F2826" s="94" t="str">
        <f t="shared" ref="F2826:F2889" si="449">IF(A2826&lt;&gt;"",(D2826-$AU$86)/10,"")</f>
        <v/>
      </c>
      <c r="G2826" s="94" t="str">
        <f t="shared" ref="G2826:G2889" si="450">IF(A2826&lt;&gt;"",(E2826-$AU$87)/10,"")</f>
        <v/>
      </c>
      <c r="H2826" s="127" t="str">
        <f>IF(A2826&lt;&gt;"",IF(MID(C2826,1,1)="c",$AS$26,IF(MID(C2826,1,1)="r",$AS$41,IF(MID(C2826,1,1)="p",#REF!,#REF!))),"")</f>
        <v/>
      </c>
      <c r="I2826" s="92" t="str">
        <f t="shared" ref="I2826:I2889" si="451">IF($A2826&lt;&gt;"",IF(MID($C2826,1,1)="c",$Y$3+$Y$4*$F2826+$Y$5*$G2826+$BR$43,""),"")</f>
        <v/>
      </c>
      <c r="J2826" s="92" t="str">
        <f t="shared" ref="J2826:J2889" si="452">IF($A2826&lt;&gt;"",IF(MID($C2826,1,1)="r",$Y$3+$Y$4*$F2826+$Y$5*$G2826+$BR$43,""),"")</f>
        <v/>
      </c>
      <c r="K2826" s="92" t="str">
        <f t="shared" ref="K2826:K2889" si="453">IF($A2826&lt;&gt;"",IF(MID($C2826,1,1)="u",$Y$3+$Y$4*$F2826+$Y$5*$G2826+$BR$43,""),"")</f>
        <v/>
      </c>
      <c r="L2826" s="92" t="str">
        <f t="shared" ref="L2826:L2889" si="454">IF($A2826&lt;&gt;"",IF(MID($C2826,1,1)="p",$Y$3+$Y$4*$F2826+$Y$5*$G2826+$BR$43,""),"")</f>
        <v/>
      </c>
      <c r="M2826" s="95" t="str">
        <f>IF(A2826&lt;&gt;"",IF(MID(C2826,1,1)="c",SigmaEpsConcrete(I2826,$AN$30:$AN$33,$AR$30:$AR$33,$AS$26,$AS$27,$AS$28,$AQ$20,$AU$19),""),"")</f>
        <v/>
      </c>
      <c r="N2826" s="95" t="str">
        <f>IF(A2826&lt;&gt;"",IF(MID(C2826,1,1)="r",SigmaEpsReinf(J2826,$AS$42:$AS$43,$AS$41,$AS$39,$AS$40,$AQ$38),""),"")</f>
        <v/>
      </c>
      <c r="Q2826" s="92" t="str">
        <f t="shared" si="446"/>
        <v/>
      </c>
      <c r="R2826" s="92" t="str">
        <f t="shared" si="447"/>
        <v/>
      </c>
      <c r="U2826" s="5"/>
      <c r="V2826" s="5"/>
      <c r="W2826" s="94" t="str">
        <f t="shared" ref="W2826:W2889" si="455">IF(A2826&lt;&gt;"",F2826-$AU$105,"")</f>
        <v/>
      </c>
      <c r="X2826" s="94" t="str">
        <f t="shared" si="448"/>
        <v/>
      </c>
      <c r="Y2826" s="5"/>
      <c r="BK2826" s="8"/>
      <c r="BL2826" s="5"/>
      <c r="BM2826" s="5"/>
      <c r="BN2826" s="5"/>
      <c r="BO2826" s="5"/>
      <c r="BP2826" s="1"/>
      <c r="BQ2826" s="1"/>
      <c r="BR2826" s="1"/>
      <c r="BS2826" s="1"/>
      <c r="BT2826" s="1"/>
      <c r="BU2826" s="4"/>
      <c r="BV2826" s="1"/>
      <c r="BW2826" s="3"/>
      <c r="BX2826" s="4"/>
      <c r="BY2826" s="5"/>
      <c r="BZ2826" s="5"/>
      <c r="CA2826" s="5"/>
      <c r="CB2826" s="5"/>
      <c r="CC2826" s="5"/>
      <c r="CD2826" s="43"/>
    </row>
    <row r="2827" spans="1:82" x14ac:dyDescent="0.25">
      <c r="A2827" s="8"/>
      <c r="B2827" s="5"/>
      <c r="C2827" s="5"/>
      <c r="D2827" s="5"/>
      <c r="E2827" s="5"/>
      <c r="F2827" s="94" t="str">
        <f t="shared" si="449"/>
        <v/>
      </c>
      <c r="G2827" s="94" t="str">
        <f t="shared" si="450"/>
        <v/>
      </c>
      <c r="H2827" s="127" t="str">
        <f>IF(A2827&lt;&gt;"",IF(MID(C2827,1,1)="c",$AS$26,IF(MID(C2827,1,1)="r",$AS$41,IF(MID(C2827,1,1)="p",#REF!,#REF!))),"")</f>
        <v/>
      </c>
      <c r="I2827" s="92" t="str">
        <f t="shared" si="451"/>
        <v/>
      </c>
      <c r="J2827" s="92" t="str">
        <f t="shared" si="452"/>
        <v/>
      </c>
      <c r="K2827" s="92" t="str">
        <f t="shared" si="453"/>
        <v/>
      </c>
      <c r="L2827" s="92" t="str">
        <f t="shared" si="454"/>
        <v/>
      </c>
      <c r="M2827" s="95" t="str">
        <f>IF(A2827&lt;&gt;"",IF(MID(C2827,1,1)="c",SigmaEpsConcrete(I2827,$AN$30:$AN$33,$AR$30:$AR$33,$AS$26,$AS$27,$AS$28,$AQ$20,$AU$19),""),"")</f>
        <v/>
      </c>
      <c r="N2827" s="95" t="str">
        <f>IF(A2827&lt;&gt;"",IF(MID(C2827,1,1)="r",SigmaEpsReinf(J2827,$AS$42:$AS$43,$AS$41,$AS$39,$AS$40,$AQ$38),""),"")</f>
        <v/>
      </c>
      <c r="Q2827" s="92" t="str">
        <f t="shared" ref="Q2827:Q2890" si="456">IF(A2827&lt;&gt;"",IF(MID(C2827,1,1)="c",IF(ISERROR(M2827/I2827),"",M2827/I2827),""),"")</f>
        <v/>
      </c>
      <c r="R2827" s="92" t="str">
        <f t="shared" ref="R2827:R2890" si="457">IF(A2827&lt;&gt;"",IF(MID(C2827,1,1)="r",IF(ISERROR(N2827/J2827),"",N2827/J2827),""),"")</f>
        <v/>
      </c>
      <c r="U2827" s="5"/>
      <c r="V2827" s="5"/>
      <c r="W2827" s="94" t="str">
        <f t="shared" si="455"/>
        <v/>
      </c>
      <c r="X2827" s="94" t="str">
        <f t="shared" ref="X2827:X2890" si="458">IF(B2827&lt;&gt;"",G2827-$AU$106,"")</f>
        <v/>
      </c>
      <c r="Y2827" s="5"/>
      <c r="BK2827" s="8"/>
      <c r="BL2827" s="5"/>
      <c r="BM2827" s="5"/>
      <c r="BN2827" s="5"/>
      <c r="BO2827" s="5"/>
      <c r="BP2827" s="1"/>
      <c r="BQ2827" s="1"/>
      <c r="BR2827" s="1"/>
      <c r="BS2827" s="1"/>
      <c r="BT2827" s="1"/>
      <c r="BU2827" s="4"/>
      <c r="BV2827" s="1"/>
      <c r="BW2827" s="3"/>
      <c r="BX2827" s="4"/>
      <c r="BY2827" s="5"/>
      <c r="BZ2827" s="5"/>
      <c r="CA2827" s="5"/>
      <c r="CB2827" s="5"/>
      <c r="CC2827" s="5"/>
      <c r="CD2827" s="43"/>
    </row>
    <row r="2828" spans="1:82" x14ac:dyDescent="0.25">
      <c r="A2828" s="8"/>
      <c r="B2828" s="5"/>
      <c r="C2828" s="5"/>
      <c r="D2828" s="5"/>
      <c r="E2828" s="5"/>
      <c r="F2828" s="94" t="str">
        <f t="shared" si="449"/>
        <v/>
      </c>
      <c r="G2828" s="94" t="str">
        <f t="shared" si="450"/>
        <v/>
      </c>
      <c r="H2828" s="127" t="str">
        <f>IF(A2828&lt;&gt;"",IF(MID(C2828,1,1)="c",$AS$26,IF(MID(C2828,1,1)="r",$AS$41,IF(MID(C2828,1,1)="p",#REF!,#REF!))),"")</f>
        <v/>
      </c>
      <c r="I2828" s="92" t="str">
        <f t="shared" si="451"/>
        <v/>
      </c>
      <c r="J2828" s="92" t="str">
        <f t="shared" si="452"/>
        <v/>
      </c>
      <c r="K2828" s="92" t="str">
        <f t="shared" si="453"/>
        <v/>
      </c>
      <c r="L2828" s="92" t="str">
        <f t="shared" si="454"/>
        <v/>
      </c>
      <c r="M2828" s="95" t="str">
        <f>IF(A2828&lt;&gt;"",IF(MID(C2828,1,1)="c",SigmaEpsConcrete(I2828,$AN$30:$AN$33,$AR$30:$AR$33,$AS$26,$AS$27,$AS$28,$AQ$20,$AU$19),""),"")</f>
        <v/>
      </c>
      <c r="N2828" s="95" t="str">
        <f>IF(A2828&lt;&gt;"",IF(MID(C2828,1,1)="r",SigmaEpsReinf(J2828,$AS$42:$AS$43,$AS$41,$AS$39,$AS$40,$AQ$38),""),"")</f>
        <v/>
      </c>
      <c r="Q2828" s="92" t="str">
        <f t="shared" si="456"/>
        <v/>
      </c>
      <c r="R2828" s="92" t="str">
        <f t="shared" si="457"/>
        <v/>
      </c>
      <c r="U2828" s="5"/>
      <c r="V2828" s="5"/>
      <c r="W2828" s="94" t="str">
        <f t="shared" si="455"/>
        <v/>
      </c>
      <c r="X2828" s="94" t="str">
        <f t="shared" si="458"/>
        <v/>
      </c>
      <c r="Y2828" s="5"/>
      <c r="BK2828" s="8"/>
      <c r="BL2828" s="5"/>
      <c r="BM2828" s="5"/>
      <c r="BN2828" s="5"/>
      <c r="BO2828" s="5"/>
      <c r="BP2828" s="1"/>
      <c r="BQ2828" s="1"/>
      <c r="BR2828" s="1"/>
      <c r="BS2828" s="1"/>
      <c r="BT2828" s="1"/>
      <c r="BU2828" s="4"/>
      <c r="BV2828" s="1"/>
      <c r="BW2828" s="3"/>
      <c r="BX2828" s="4"/>
      <c r="BY2828" s="5"/>
      <c r="BZ2828" s="5"/>
      <c r="CA2828" s="5"/>
      <c r="CB2828" s="5"/>
      <c r="CC2828" s="5"/>
      <c r="CD2828" s="43"/>
    </row>
    <row r="2829" spans="1:82" x14ac:dyDescent="0.25">
      <c r="A2829" s="8"/>
      <c r="B2829" s="5"/>
      <c r="C2829" s="5"/>
      <c r="D2829" s="5"/>
      <c r="E2829" s="5"/>
      <c r="F2829" s="94" t="str">
        <f t="shared" si="449"/>
        <v/>
      </c>
      <c r="G2829" s="94" t="str">
        <f t="shared" si="450"/>
        <v/>
      </c>
      <c r="H2829" s="127" t="str">
        <f>IF(A2829&lt;&gt;"",IF(MID(C2829,1,1)="c",$AS$26,IF(MID(C2829,1,1)="r",$AS$41,IF(MID(C2829,1,1)="p",#REF!,#REF!))),"")</f>
        <v/>
      </c>
      <c r="I2829" s="92" t="str">
        <f t="shared" si="451"/>
        <v/>
      </c>
      <c r="J2829" s="92" t="str">
        <f t="shared" si="452"/>
        <v/>
      </c>
      <c r="K2829" s="92" t="str">
        <f t="shared" si="453"/>
        <v/>
      </c>
      <c r="L2829" s="92" t="str">
        <f t="shared" si="454"/>
        <v/>
      </c>
      <c r="M2829" s="95" t="str">
        <f>IF(A2829&lt;&gt;"",IF(MID(C2829,1,1)="c",SigmaEpsConcrete(I2829,$AN$30:$AN$33,$AR$30:$AR$33,$AS$26,$AS$27,$AS$28,$AQ$20,$AU$19),""),"")</f>
        <v/>
      </c>
      <c r="N2829" s="95" t="str">
        <f>IF(A2829&lt;&gt;"",IF(MID(C2829,1,1)="r",SigmaEpsReinf(J2829,$AS$42:$AS$43,$AS$41,$AS$39,$AS$40,$AQ$38),""),"")</f>
        <v/>
      </c>
      <c r="Q2829" s="92" t="str">
        <f t="shared" si="456"/>
        <v/>
      </c>
      <c r="R2829" s="92" t="str">
        <f t="shared" si="457"/>
        <v/>
      </c>
      <c r="U2829" s="5"/>
      <c r="V2829" s="5"/>
      <c r="W2829" s="94" t="str">
        <f t="shared" si="455"/>
        <v/>
      </c>
      <c r="X2829" s="94" t="str">
        <f t="shared" si="458"/>
        <v/>
      </c>
      <c r="Y2829" s="5"/>
      <c r="BK2829" s="8"/>
      <c r="BL2829" s="5"/>
      <c r="BM2829" s="5"/>
      <c r="BN2829" s="5"/>
      <c r="BO2829" s="5"/>
      <c r="BP2829" s="1"/>
      <c r="BQ2829" s="1"/>
      <c r="BR2829" s="1"/>
      <c r="BS2829" s="1"/>
      <c r="BT2829" s="1"/>
      <c r="BU2829" s="4"/>
      <c r="BV2829" s="1"/>
      <c r="BW2829" s="3"/>
      <c r="BX2829" s="4"/>
      <c r="BY2829" s="5"/>
      <c r="BZ2829" s="5"/>
      <c r="CA2829" s="5"/>
      <c r="CB2829" s="5"/>
      <c r="CC2829" s="5"/>
      <c r="CD2829" s="43"/>
    </row>
    <row r="2830" spans="1:82" x14ac:dyDescent="0.25">
      <c r="A2830" s="8"/>
      <c r="B2830" s="5"/>
      <c r="C2830" s="5"/>
      <c r="D2830" s="5"/>
      <c r="E2830" s="5"/>
      <c r="F2830" s="94" t="str">
        <f t="shared" si="449"/>
        <v/>
      </c>
      <c r="G2830" s="94" t="str">
        <f t="shared" si="450"/>
        <v/>
      </c>
      <c r="H2830" s="127" t="str">
        <f>IF(A2830&lt;&gt;"",IF(MID(C2830,1,1)="c",$AS$26,IF(MID(C2830,1,1)="r",$AS$41,IF(MID(C2830,1,1)="p",#REF!,#REF!))),"")</f>
        <v/>
      </c>
      <c r="I2830" s="92" t="str">
        <f t="shared" si="451"/>
        <v/>
      </c>
      <c r="J2830" s="92" t="str">
        <f t="shared" si="452"/>
        <v/>
      </c>
      <c r="K2830" s="92" t="str">
        <f t="shared" si="453"/>
        <v/>
      </c>
      <c r="L2830" s="92" t="str">
        <f t="shared" si="454"/>
        <v/>
      </c>
      <c r="M2830" s="95" t="str">
        <f>IF(A2830&lt;&gt;"",IF(MID(C2830,1,1)="c",SigmaEpsConcrete(I2830,$AN$30:$AN$33,$AR$30:$AR$33,$AS$26,$AS$27,$AS$28,$AQ$20,$AU$19),""),"")</f>
        <v/>
      </c>
      <c r="N2830" s="95" t="str">
        <f>IF(A2830&lt;&gt;"",IF(MID(C2830,1,1)="r",SigmaEpsReinf(J2830,$AS$42:$AS$43,$AS$41,$AS$39,$AS$40,$AQ$38),""),"")</f>
        <v/>
      </c>
      <c r="Q2830" s="92" t="str">
        <f t="shared" si="456"/>
        <v/>
      </c>
      <c r="R2830" s="92" t="str">
        <f t="shared" si="457"/>
        <v/>
      </c>
      <c r="U2830" s="5"/>
      <c r="V2830" s="5"/>
      <c r="W2830" s="94" t="str">
        <f t="shared" si="455"/>
        <v/>
      </c>
      <c r="X2830" s="94" t="str">
        <f t="shared" si="458"/>
        <v/>
      </c>
      <c r="Y2830" s="5"/>
      <c r="BK2830" s="8"/>
      <c r="BL2830" s="5"/>
      <c r="BM2830" s="5"/>
      <c r="BN2830" s="5"/>
      <c r="BO2830" s="5"/>
      <c r="BP2830" s="1"/>
      <c r="BQ2830" s="1"/>
      <c r="BR2830" s="1"/>
      <c r="BS2830" s="1"/>
      <c r="BT2830" s="1"/>
      <c r="BU2830" s="4"/>
      <c r="BV2830" s="1"/>
      <c r="BW2830" s="3"/>
      <c r="BX2830" s="4"/>
      <c r="BY2830" s="5"/>
      <c r="BZ2830" s="5"/>
      <c r="CA2830" s="5"/>
      <c r="CB2830" s="5"/>
      <c r="CC2830" s="5"/>
      <c r="CD2830" s="43"/>
    </row>
    <row r="2831" spans="1:82" x14ac:dyDescent="0.25">
      <c r="A2831" s="8"/>
      <c r="B2831" s="5"/>
      <c r="C2831" s="5"/>
      <c r="D2831" s="5"/>
      <c r="E2831" s="5"/>
      <c r="F2831" s="94" t="str">
        <f t="shared" si="449"/>
        <v/>
      </c>
      <c r="G2831" s="94" t="str">
        <f t="shared" si="450"/>
        <v/>
      </c>
      <c r="H2831" s="127" t="str">
        <f>IF(A2831&lt;&gt;"",IF(MID(C2831,1,1)="c",$AS$26,IF(MID(C2831,1,1)="r",$AS$41,IF(MID(C2831,1,1)="p",#REF!,#REF!))),"")</f>
        <v/>
      </c>
      <c r="I2831" s="92" t="str">
        <f t="shared" si="451"/>
        <v/>
      </c>
      <c r="J2831" s="92" t="str">
        <f t="shared" si="452"/>
        <v/>
      </c>
      <c r="K2831" s="92" t="str">
        <f t="shared" si="453"/>
        <v/>
      </c>
      <c r="L2831" s="92" t="str">
        <f t="shared" si="454"/>
        <v/>
      </c>
      <c r="M2831" s="95" t="str">
        <f>IF(A2831&lt;&gt;"",IF(MID(C2831,1,1)="c",SigmaEpsConcrete(I2831,$AN$30:$AN$33,$AR$30:$AR$33,$AS$26,$AS$27,$AS$28,$AQ$20,$AU$19),""),"")</f>
        <v/>
      </c>
      <c r="N2831" s="95" t="str">
        <f>IF(A2831&lt;&gt;"",IF(MID(C2831,1,1)="r",SigmaEpsReinf(J2831,$AS$42:$AS$43,$AS$41,$AS$39,$AS$40,$AQ$38),""),"")</f>
        <v/>
      </c>
      <c r="Q2831" s="92" t="str">
        <f t="shared" si="456"/>
        <v/>
      </c>
      <c r="R2831" s="92" t="str">
        <f t="shared" si="457"/>
        <v/>
      </c>
      <c r="U2831" s="5"/>
      <c r="V2831" s="5"/>
      <c r="W2831" s="94" t="str">
        <f t="shared" si="455"/>
        <v/>
      </c>
      <c r="X2831" s="94" t="str">
        <f t="shared" si="458"/>
        <v/>
      </c>
      <c r="Y2831" s="5"/>
      <c r="BK2831" s="8"/>
      <c r="BL2831" s="5"/>
      <c r="BM2831" s="5"/>
      <c r="BN2831" s="5"/>
      <c r="BO2831" s="5"/>
      <c r="BP2831" s="1"/>
      <c r="BQ2831" s="1"/>
      <c r="BR2831" s="1"/>
      <c r="BS2831" s="1"/>
      <c r="BT2831" s="1"/>
      <c r="BU2831" s="4"/>
      <c r="BV2831" s="1"/>
      <c r="BW2831" s="3"/>
      <c r="BX2831" s="4"/>
      <c r="BY2831" s="5"/>
      <c r="BZ2831" s="5"/>
      <c r="CA2831" s="5"/>
      <c r="CB2831" s="5"/>
      <c r="CC2831" s="5"/>
      <c r="CD2831" s="43"/>
    </row>
    <row r="2832" spans="1:82" x14ac:dyDescent="0.25">
      <c r="A2832" s="8"/>
      <c r="B2832" s="5"/>
      <c r="C2832" s="5"/>
      <c r="D2832" s="5"/>
      <c r="E2832" s="5"/>
      <c r="F2832" s="94" t="str">
        <f t="shared" si="449"/>
        <v/>
      </c>
      <c r="G2832" s="94" t="str">
        <f t="shared" si="450"/>
        <v/>
      </c>
      <c r="H2832" s="127" t="str">
        <f>IF(A2832&lt;&gt;"",IF(MID(C2832,1,1)="c",$AS$26,IF(MID(C2832,1,1)="r",$AS$41,IF(MID(C2832,1,1)="p",#REF!,#REF!))),"")</f>
        <v/>
      </c>
      <c r="I2832" s="92" t="str">
        <f t="shared" si="451"/>
        <v/>
      </c>
      <c r="J2832" s="92" t="str">
        <f t="shared" si="452"/>
        <v/>
      </c>
      <c r="K2832" s="92" t="str">
        <f t="shared" si="453"/>
        <v/>
      </c>
      <c r="L2832" s="92" t="str">
        <f t="shared" si="454"/>
        <v/>
      </c>
      <c r="M2832" s="95" t="str">
        <f>IF(A2832&lt;&gt;"",IF(MID(C2832,1,1)="c",SigmaEpsConcrete(I2832,$AN$30:$AN$33,$AR$30:$AR$33,$AS$26,$AS$27,$AS$28,$AQ$20,$AU$19),""),"")</f>
        <v/>
      </c>
      <c r="N2832" s="95" t="str">
        <f>IF(A2832&lt;&gt;"",IF(MID(C2832,1,1)="r",SigmaEpsReinf(J2832,$AS$42:$AS$43,$AS$41,$AS$39,$AS$40,$AQ$38),""),"")</f>
        <v/>
      </c>
      <c r="Q2832" s="92" t="str">
        <f t="shared" si="456"/>
        <v/>
      </c>
      <c r="R2832" s="92" t="str">
        <f t="shared" si="457"/>
        <v/>
      </c>
      <c r="U2832" s="5"/>
      <c r="V2832" s="5"/>
      <c r="W2832" s="94" t="str">
        <f t="shared" si="455"/>
        <v/>
      </c>
      <c r="X2832" s="94" t="str">
        <f t="shared" si="458"/>
        <v/>
      </c>
      <c r="Y2832" s="5"/>
      <c r="BK2832" s="8"/>
      <c r="BL2832" s="5"/>
      <c r="BM2832" s="5"/>
      <c r="BN2832" s="5"/>
      <c r="BO2832" s="5"/>
      <c r="BP2832" s="1"/>
      <c r="BQ2832" s="1"/>
      <c r="BR2832" s="1"/>
      <c r="BS2832" s="1"/>
      <c r="BT2832" s="1"/>
      <c r="BU2832" s="4"/>
      <c r="BV2832" s="1"/>
      <c r="BW2832" s="3"/>
      <c r="BX2832" s="4"/>
      <c r="BY2832" s="5"/>
      <c r="BZ2832" s="5"/>
      <c r="CA2832" s="5"/>
      <c r="CB2832" s="5"/>
      <c r="CC2832" s="5"/>
      <c r="CD2832" s="43"/>
    </row>
    <row r="2833" spans="1:82" x14ac:dyDescent="0.25">
      <c r="A2833" s="8"/>
      <c r="B2833" s="5"/>
      <c r="C2833" s="5"/>
      <c r="D2833" s="5"/>
      <c r="E2833" s="5"/>
      <c r="F2833" s="94" t="str">
        <f t="shared" si="449"/>
        <v/>
      </c>
      <c r="G2833" s="94" t="str">
        <f t="shared" si="450"/>
        <v/>
      </c>
      <c r="H2833" s="127" t="str">
        <f>IF(A2833&lt;&gt;"",IF(MID(C2833,1,1)="c",$AS$26,IF(MID(C2833,1,1)="r",$AS$41,IF(MID(C2833,1,1)="p",#REF!,#REF!))),"")</f>
        <v/>
      </c>
      <c r="I2833" s="92" t="str">
        <f t="shared" si="451"/>
        <v/>
      </c>
      <c r="J2833" s="92" t="str">
        <f t="shared" si="452"/>
        <v/>
      </c>
      <c r="K2833" s="92" t="str">
        <f t="shared" si="453"/>
        <v/>
      </c>
      <c r="L2833" s="92" t="str">
        <f t="shared" si="454"/>
        <v/>
      </c>
      <c r="M2833" s="95" t="str">
        <f>IF(A2833&lt;&gt;"",IF(MID(C2833,1,1)="c",SigmaEpsConcrete(I2833,$AN$30:$AN$33,$AR$30:$AR$33,$AS$26,$AS$27,$AS$28,$AQ$20,$AU$19),""),"")</f>
        <v/>
      </c>
      <c r="N2833" s="95" t="str">
        <f>IF(A2833&lt;&gt;"",IF(MID(C2833,1,1)="r",SigmaEpsReinf(J2833,$AS$42:$AS$43,$AS$41,$AS$39,$AS$40,$AQ$38),""),"")</f>
        <v/>
      </c>
      <c r="Q2833" s="92" t="str">
        <f t="shared" si="456"/>
        <v/>
      </c>
      <c r="R2833" s="92" t="str">
        <f t="shared" si="457"/>
        <v/>
      </c>
      <c r="U2833" s="5"/>
      <c r="V2833" s="5"/>
      <c r="W2833" s="94" t="str">
        <f t="shared" si="455"/>
        <v/>
      </c>
      <c r="X2833" s="94" t="str">
        <f t="shared" si="458"/>
        <v/>
      </c>
      <c r="Y2833" s="5"/>
      <c r="BK2833" s="8"/>
      <c r="BL2833" s="5"/>
      <c r="BM2833" s="5"/>
      <c r="BN2833" s="5"/>
      <c r="BO2833" s="5"/>
      <c r="BP2833" s="1"/>
      <c r="BQ2833" s="1"/>
      <c r="BR2833" s="1"/>
      <c r="BS2833" s="1"/>
      <c r="BT2833" s="1"/>
      <c r="BU2833" s="4"/>
      <c r="BV2833" s="1"/>
      <c r="BW2833" s="3"/>
      <c r="BX2833" s="4"/>
      <c r="BY2833" s="5"/>
      <c r="BZ2833" s="5"/>
      <c r="CA2833" s="5"/>
      <c r="CB2833" s="5"/>
      <c r="CC2833" s="5"/>
      <c r="CD2833" s="43"/>
    </row>
    <row r="2834" spans="1:82" x14ac:dyDescent="0.25">
      <c r="A2834" s="8"/>
      <c r="B2834" s="5"/>
      <c r="C2834" s="5"/>
      <c r="D2834" s="5"/>
      <c r="E2834" s="5"/>
      <c r="F2834" s="94" t="str">
        <f t="shared" si="449"/>
        <v/>
      </c>
      <c r="G2834" s="94" t="str">
        <f t="shared" si="450"/>
        <v/>
      </c>
      <c r="H2834" s="127" t="str">
        <f>IF(A2834&lt;&gt;"",IF(MID(C2834,1,1)="c",$AS$26,IF(MID(C2834,1,1)="r",$AS$41,IF(MID(C2834,1,1)="p",#REF!,#REF!))),"")</f>
        <v/>
      </c>
      <c r="I2834" s="92" t="str">
        <f t="shared" si="451"/>
        <v/>
      </c>
      <c r="J2834" s="92" t="str">
        <f t="shared" si="452"/>
        <v/>
      </c>
      <c r="K2834" s="92" t="str">
        <f t="shared" si="453"/>
        <v/>
      </c>
      <c r="L2834" s="92" t="str">
        <f t="shared" si="454"/>
        <v/>
      </c>
      <c r="M2834" s="95" t="str">
        <f>IF(A2834&lt;&gt;"",IF(MID(C2834,1,1)="c",SigmaEpsConcrete(I2834,$AN$30:$AN$33,$AR$30:$AR$33,$AS$26,$AS$27,$AS$28,$AQ$20,$AU$19),""),"")</f>
        <v/>
      </c>
      <c r="N2834" s="95" t="str">
        <f>IF(A2834&lt;&gt;"",IF(MID(C2834,1,1)="r",SigmaEpsReinf(J2834,$AS$42:$AS$43,$AS$41,$AS$39,$AS$40,$AQ$38),""),"")</f>
        <v/>
      </c>
      <c r="Q2834" s="92" t="str">
        <f t="shared" si="456"/>
        <v/>
      </c>
      <c r="R2834" s="92" t="str">
        <f t="shared" si="457"/>
        <v/>
      </c>
      <c r="U2834" s="5"/>
      <c r="V2834" s="5"/>
      <c r="W2834" s="94" t="str">
        <f t="shared" si="455"/>
        <v/>
      </c>
      <c r="X2834" s="94" t="str">
        <f t="shared" si="458"/>
        <v/>
      </c>
      <c r="Y2834" s="5"/>
      <c r="BK2834" s="8"/>
      <c r="BL2834" s="5"/>
      <c r="BM2834" s="5"/>
      <c r="BN2834" s="5"/>
      <c r="BO2834" s="5"/>
      <c r="BP2834" s="1"/>
      <c r="BQ2834" s="1"/>
      <c r="BR2834" s="1"/>
      <c r="BS2834" s="1"/>
      <c r="BT2834" s="1"/>
      <c r="BU2834" s="4"/>
      <c r="BV2834" s="1"/>
      <c r="BW2834" s="3"/>
      <c r="BX2834" s="4"/>
      <c r="BY2834" s="5"/>
      <c r="BZ2834" s="5"/>
      <c r="CA2834" s="5"/>
      <c r="CB2834" s="5"/>
      <c r="CC2834" s="5"/>
      <c r="CD2834" s="43"/>
    </row>
    <row r="2835" spans="1:82" x14ac:dyDescent="0.25">
      <c r="A2835" s="8"/>
      <c r="B2835" s="5"/>
      <c r="C2835" s="5"/>
      <c r="D2835" s="5"/>
      <c r="E2835" s="5"/>
      <c r="F2835" s="94" t="str">
        <f t="shared" si="449"/>
        <v/>
      </c>
      <c r="G2835" s="94" t="str">
        <f t="shared" si="450"/>
        <v/>
      </c>
      <c r="H2835" s="127" t="str">
        <f>IF(A2835&lt;&gt;"",IF(MID(C2835,1,1)="c",$AS$26,IF(MID(C2835,1,1)="r",$AS$41,IF(MID(C2835,1,1)="p",#REF!,#REF!))),"")</f>
        <v/>
      </c>
      <c r="I2835" s="92" t="str">
        <f t="shared" si="451"/>
        <v/>
      </c>
      <c r="J2835" s="92" t="str">
        <f t="shared" si="452"/>
        <v/>
      </c>
      <c r="K2835" s="92" t="str">
        <f t="shared" si="453"/>
        <v/>
      </c>
      <c r="L2835" s="92" t="str">
        <f t="shared" si="454"/>
        <v/>
      </c>
      <c r="M2835" s="95" t="str">
        <f>IF(A2835&lt;&gt;"",IF(MID(C2835,1,1)="c",SigmaEpsConcrete(I2835,$AN$30:$AN$33,$AR$30:$AR$33,$AS$26,$AS$27,$AS$28,$AQ$20,$AU$19),""),"")</f>
        <v/>
      </c>
      <c r="N2835" s="95" t="str">
        <f>IF(A2835&lt;&gt;"",IF(MID(C2835,1,1)="r",SigmaEpsReinf(J2835,$AS$42:$AS$43,$AS$41,$AS$39,$AS$40,$AQ$38),""),"")</f>
        <v/>
      </c>
      <c r="Q2835" s="92" t="str">
        <f t="shared" si="456"/>
        <v/>
      </c>
      <c r="R2835" s="92" t="str">
        <f t="shared" si="457"/>
        <v/>
      </c>
      <c r="U2835" s="5"/>
      <c r="V2835" s="5"/>
      <c r="W2835" s="94" t="str">
        <f t="shared" si="455"/>
        <v/>
      </c>
      <c r="X2835" s="94" t="str">
        <f t="shared" si="458"/>
        <v/>
      </c>
      <c r="Y2835" s="5"/>
      <c r="BK2835" s="8"/>
      <c r="BL2835" s="5"/>
      <c r="BM2835" s="5"/>
      <c r="BN2835" s="5"/>
      <c r="BO2835" s="5"/>
      <c r="BP2835" s="1"/>
      <c r="BQ2835" s="1"/>
      <c r="BR2835" s="1"/>
      <c r="BS2835" s="1"/>
      <c r="BT2835" s="1"/>
      <c r="BU2835" s="4"/>
      <c r="BV2835" s="1"/>
      <c r="BW2835" s="3"/>
      <c r="BX2835" s="4"/>
      <c r="BY2835" s="5"/>
      <c r="BZ2835" s="5"/>
      <c r="CA2835" s="5"/>
      <c r="CB2835" s="5"/>
      <c r="CC2835" s="5"/>
      <c r="CD2835" s="43"/>
    </row>
    <row r="2836" spans="1:82" x14ac:dyDescent="0.25">
      <c r="A2836" s="8"/>
      <c r="B2836" s="5"/>
      <c r="C2836" s="5"/>
      <c r="D2836" s="5"/>
      <c r="E2836" s="5"/>
      <c r="F2836" s="94" t="str">
        <f t="shared" si="449"/>
        <v/>
      </c>
      <c r="G2836" s="94" t="str">
        <f t="shared" si="450"/>
        <v/>
      </c>
      <c r="H2836" s="127" t="str">
        <f>IF(A2836&lt;&gt;"",IF(MID(C2836,1,1)="c",$AS$26,IF(MID(C2836,1,1)="r",$AS$41,IF(MID(C2836,1,1)="p",#REF!,#REF!))),"")</f>
        <v/>
      </c>
      <c r="I2836" s="92" t="str">
        <f t="shared" si="451"/>
        <v/>
      </c>
      <c r="J2836" s="92" t="str">
        <f t="shared" si="452"/>
        <v/>
      </c>
      <c r="K2836" s="92" t="str">
        <f t="shared" si="453"/>
        <v/>
      </c>
      <c r="L2836" s="92" t="str">
        <f t="shared" si="454"/>
        <v/>
      </c>
      <c r="M2836" s="95" t="str">
        <f>IF(A2836&lt;&gt;"",IF(MID(C2836,1,1)="c",SigmaEpsConcrete(I2836,$AN$30:$AN$33,$AR$30:$AR$33,$AS$26,$AS$27,$AS$28,$AQ$20,$AU$19),""),"")</f>
        <v/>
      </c>
      <c r="N2836" s="95" t="str">
        <f>IF(A2836&lt;&gt;"",IF(MID(C2836,1,1)="r",SigmaEpsReinf(J2836,$AS$42:$AS$43,$AS$41,$AS$39,$AS$40,$AQ$38),""),"")</f>
        <v/>
      </c>
      <c r="Q2836" s="92" t="str">
        <f t="shared" si="456"/>
        <v/>
      </c>
      <c r="R2836" s="92" t="str">
        <f t="shared" si="457"/>
        <v/>
      </c>
      <c r="U2836" s="5"/>
      <c r="V2836" s="5"/>
      <c r="W2836" s="94" t="str">
        <f t="shared" si="455"/>
        <v/>
      </c>
      <c r="X2836" s="94" t="str">
        <f t="shared" si="458"/>
        <v/>
      </c>
      <c r="Y2836" s="5"/>
      <c r="BK2836" s="8"/>
      <c r="BL2836" s="5"/>
      <c r="BM2836" s="5"/>
      <c r="BN2836" s="5"/>
      <c r="BO2836" s="5"/>
      <c r="BP2836" s="1"/>
      <c r="BQ2836" s="1"/>
      <c r="BR2836" s="1"/>
      <c r="BS2836" s="1"/>
      <c r="BT2836" s="1"/>
      <c r="BU2836" s="4"/>
      <c r="BV2836" s="1"/>
      <c r="BW2836" s="3"/>
      <c r="BX2836" s="4"/>
      <c r="BY2836" s="5"/>
      <c r="BZ2836" s="5"/>
      <c r="CA2836" s="5"/>
      <c r="CB2836" s="5"/>
      <c r="CC2836" s="5"/>
      <c r="CD2836" s="43"/>
    </row>
    <row r="2837" spans="1:82" x14ac:dyDescent="0.25">
      <c r="A2837" s="8"/>
      <c r="B2837" s="5"/>
      <c r="C2837" s="5"/>
      <c r="D2837" s="5"/>
      <c r="E2837" s="5"/>
      <c r="F2837" s="94" t="str">
        <f t="shared" si="449"/>
        <v/>
      </c>
      <c r="G2837" s="94" t="str">
        <f t="shared" si="450"/>
        <v/>
      </c>
      <c r="H2837" s="127" t="str">
        <f>IF(A2837&lt;&gt;"",IF(MID(C2837,1,1)="c",$AS$26,IF(MID(C2837,1,1)="r",$AS$41,IF(MID(C2837,1,1)="p",#REF!,#REF!))),"")</f>
        <v/>
      </c>
      <c r="I2837" s="92" t="str">
        <f t="shared" si="451"/>
        <v/>
      </c>
      <c r="J2837" s="92" t="str">
        <f t="shared" si="452"/>
        <v/>
      </c>
      <c r="K2837" s="92" t="str">
        <f t="shared" si="453"/>
        <v/>
      </c>
      <c r="L2837" s="92" t="str">
        <f t="shared" si="454"/>
        <v/>
      </c>
      <c r="M2837" s="95" t="str">
        <f>IF(A2837&lt;&gt;"",IF(MID(C2837,1,1)="c",SigmaEpsConcrete(I2837,$AN$30:$AN$33,$AR$30:$AR$33,$AS$26,$AS$27,$AS$28,$AQ$20,$AU$19),""),"")</f>
        <v/>
      </c>
      <c r="N2837" s="95" t="str">
        <f>IF(A2837&lt;&gt;"",IF(MID(C2837,1,1)="r",SigmaEpsReinf(J2837,$AS$42:$AS$43,$AS$41,$AS$39,$AS$40,$AQ$38),""),"")</f>
        <v/>
      </c>
      <c r="Q2837" s="92" t="str">
        <f t="shared" si="456"/>
        <v/>
      </c>
      <c r="R2837" s="92" t="str">
        <f t="shared" si="457"/>
        <v/>
      </c>
      <c r="U2837" s="5"/>
      <c r="V2837" s="5"/>
      <c r="W2837" s="94" t="str">
        <f t="shared" si="455"/>
        <v/>
      </c>
      <c r="X2837" s="94" t="str">
        <f t="shared" si="458"/>
        <v/>
      </c>
      <c r="Y2837" s="5"/>
      <c r="BK2837" s="8"/>
      <c r="BL2837" s="5"/>
      <c r="BM2837" s="5"/>
      <c r="BN2837" s="5"/>
      <c r="BO2837" s="5"/>
      <c r="BP2837" s="1"/>
      <c r="BQ2837" s="1"/>
      <c r="BR2837" s="1"/>
      <c r="BS2837" s="1"/>
      <c r="BT2837" s="1"/>
      <c r="BU2837" s="4"/>
      <c r="BV2837" s="1"/>
      <c r="BW2837" s="3"/>
      <c r="BX2837" s="4"/>
      <c r="BY2837" s="5"/>
      <c r="BZ2837" s="5"/>
      <c r="CA2837" s="5"/>
      <c r="CB2837" s="5"/>
      <c r="CC2837" s="5"/>
      <c r="CD2837" s="43"/>
    </row>
    <row r="2838" spans="1:82" x14ac:dyDescent="0.25">
      <c r="A2838" s="8"/>
      <c r="B2838" s="5"/>
      <c r="C2838" s="5"/>
      <c r="D2838" s="5"/>
      <c r="E2838" s="5"/>
      <c r="F2838" s="94" t="str">
        <f t="shared" si="449"/>
        <v/>
      </c>
      <c r="G2838" s="94" t="str">
        <f t="shared" si="450"/>
        <v/>
      </c>
      <c r="H2838" s="127" t="str">
        <f>IF(A2838&lt;&gt;"",IF(MID(C2838,1,1)="c",$AS$26,IF(MID(C2838,1,1)="r",$AS$41,IF(MID(C2838,1,1)="p",#REF!,#REF!))),"")</f>
        <v/>
      </c>
      <c r="I2838" s="92" t="str">
        <f t="shared" si="451"/>
        <v/>
      </c>
      <c r="J2838" s="92" t="str">
        <f t="shared" si="452"/>
        <v/>
      </c>
      <c r="K2838" s="92" t="str">
        <f t="shared" si="453"/>
        <v/>
      </c>
      <c r="L2838" s="92" t="str">
        <f t="shared" si="454"/>
        <v/>
      </c>
      <c r="M2838" s="95" t="str">
        <f>IF(A2838&lt;&gt;"",IF(MID(C2838,1,1)="c",SigmaEpsConcrete(I2838,$AN$30:$AN$33,$AR$30:$AR$33,$AS$26,$AS$27,$AS$28,$AQ$20,$AU$19),""),"")</f>
        <v/>
      </c>
      <c r="N2838" s="95" t="str">
        <f>IF(A2838&lt;&gt;"",IF(MID(C2838,1,1)="r",SigmaEpsReinf(J2838,$AS$42:$AS$43,$AS$41,$AS$39,$AS$40,$AQ$38),""),"")</f>
        <v/>
      </c>
      <c r="Q2838" s="92" t="str">
        <f t="shared" si="456"/>
        <v/>
      </c>
      <c r="R2838" s="92" t="str">
        <f t="shared" si="457"/>
        <v/>
      </c>
      <c r="U2838" s="5"/>
      <c r="V2838" s="5"/>
      <c r="W2838" s="94" t="str">
        <f t="shared" si="455"/>
        <v/>
      </c>
      <c r="X2838" s="94" t="str">
        <f t="shared" si="458"/>
        <v/>
      </c>
      <c r="Y2838" s="5"/>
      <c r="BK2838" s="8"/>
      <c r="BL2838" s="5"/>
      <c r="BM2838" s="5"/>
      <c r="BN2838" s="5"/>
      <c r="BO2838" s="5"/>
      <c r="BP2838" s="1"/>
      <c r="BQ2838" s="1"/>
      <c r="BR2838" s="1"/>
      <c r="BS2838" s="1"/>
      <c r="BT2838" s="1"/>
      <c r="BU2838" s="4"/>
      <c r="BV2838" s="1"/>
      <c r="BW2838" s="3"/>
      <c r="BX2838" s="4"/>
      <c r="BY2838" s="5"/>
      <c r="BZ2838" s="5"/>
      <c r="CA2838" s="5"/>
      <c r="CB2838" s="5"/>
      <c r="CC2838" s="5"/>
      <c r="CD2838" s="43"/>
    </row>
    <row r="2839" spans="1:82" x14ac:dyDescent="0.25">
      <c r="A2839" s="8"/>
      <c r="B2839" s="5"/>
      <c r="C2839" s="5"/>
      <c r="D2839" s="5"/>
      <c r="E2839" s="5"/>
      <c r="F2839" s="94" t="str">
        <f t="shared" si="449"/>
        <v/>
      </c>
      <c r="G2839" s="94" t="str">
        <f t="shared" si="450"/>
        <v/>
      </c>
      <c r="H2839" s="127" t="str">
        <f>IF(A2839&lt;&gt;"",IF(MID(C2839,1,1)="c",$AS$26,IF(MID(C2839,1,1)="r",$AS$41,IF(MID(C2839,1,1)="p",#REF!,#REF!))),"")</f>
        <v/>
      </c>
      <c r="I2839" s="92" t="str">
        <f t="shared" si="451"/>
        <v/>
      </c>
      <c r="J2839" s="92" t="str">
        <f t="shared" si="452"/>
        <v/>
      </c>
      <c r="K2839" s="92" t="str">
        <f t="shared" si="453"/>
        <v/>
      </c>
      <c r="L2839" s="92" t="str">
        <f t="shared" si="454"/>
        <v/>
      </c>
      <c r="M2839" s="95" t="str">
        <f>IF(A2839&lt;&gt;"",IF(MID(C2839,1,1)="c",SigmaEpsConcrete(I2839,$AN$30:$AN$33,$AR$30:$AR$33,$AS$26,$AS$27,$AS$28,$AQ$20,$AU$19),""),"")</f>
        <v/>
      </c>
      <c r="N2839" s="95" t="str">
        <f>IF(A2839&lt;&gt;"",IF(MID(C2839,1,1)="r",SigmaEpsReinf(J2839,$AS$42:$AS$43,$AS$41,$AS$39,$AS$40,$AQ$38),""),"")</f>
        <v/>
      </c>
      <c r="Q2839" s="92" t="str">
        <f t="shared" si="456"/>
        <v/>
      </c>
      <c r="R2839" s="92" t="str">
        <f t="shared" si="457"/>
        <v/>
      </c>
      <c r="U2839" s="5"/>
      <c r="V2839" s="5"/>
      <c r="W2839" s="94" t="str">
        <f t="shared" si="455"/>
        <v/>
      </c>
      <c r="X2839" s="94" t="str">
        <f t="shared" si="458"/>
        <v/>
      </c>
      <c r="Y2839" s="5"/>
      <c r="BK2839" s="8"/>
      <c r="BL2839" s="5"/>
      <c r="BM2839" s="5"/>
      <c r="BN2839" s="5"/>
      <c r="BO2839" s="5"/>
      <c r="BP2839" s="1"/>
      <c r="BQ2839" s="1"/>
      <c r="BR2839" s="1"/>
      <c r="BS2839" s="1"/>
      <c r="BT2839" s="1"/>
      <c r="BU2839" s="4"/>
      <c r="BV2839" s="1"/>
      <c r="BW2839" s="3"/>
      <c r="BX2839" s="4"/>
      <c r="BY2839" s="5"/>
      <c r="BZ2839" s="5"/>
      <c r="CA2839" s="5"/>
      <c r="CB2839" s="5"/>
      <c r="CC2839" s="5"/>
      <c r="CD2839" s="43"/>
    </row>
    <row r="2840" spans="1:82" x14ac:dyDescent="0.25">
      <c r="A2840" s="8"/>
      <c r="B2840" s="5"/>
      <c r="C2840" s="5"/>
      <c r="D2840" s="5"/>
      <c r="E2840" s="5"/>
      <c r="F2840" s="94" t="str">
        <f t="shared" si="449"/>
        <v/>
      </c>
      <c r="G2840" s="94" t="str">
        <f t="shared" si="450"/>
        <v/>
      </c>
      <c r="H2840" s="127" t="str">
        <f>IF(A2840&lt;&gt;"",IF(MID(C2840,1,1)="c",$AS$26,IF(MID(C2840,1,1)="r",$AS$41,IF(MID(C2840,1,1)="p",#REF!,#REF!))),"")</f>
        <v/>
      </c>
      <c r="I2840" s="92" t="str">
        <f t="shared" si="451"/>
        <v/>
      </c>
      <c r="J2840" s="92" t="str">
        <f t="shared" si="452"/>
        <v/>
      </c>
      <c r="K2840" s="92" t="str">
        <f t="shared" si="453"/>
        <v/>
      </c>
      <c r="L2840" s="92" t="str">
        <f t="shared" si="454"/>
        <v/>
      </c>
      <c r="M2840" s="95" t="str">
        <f>IF(A2840&lt;&gt;"",IF(MID(C2840,1,1)="c",SigmaEpsConcrete(I2840,$AN$30:$AN$33,$AR$30:$AR$33,$AS$26,$AS$27,$AS$28,$AQ$20,$AU$19),""),"")</f>
        <v/>
      </c>
      <c r="N2840" s="95" t="str">
        <f>IF(A2840&lt;&gt;"",IF(MID(C2840,1,1)="r",SigmaEpsReinf(J2840,$AS$42:$AS$43,$AS$41,$AS$39,$AS$40,$AQ$38),""),"")</f>
        <v/>
      </c>
      <c r="Q2840" s="92" t="str">
        <f t="shared" si="456"/>
        <v/>
      </c>
      <c r="R2840" s="92" t="str">
        <f t="shared" si="457"/>
        <v/>
      </c>
      <c r="U2840" s="5"/>
      <c r="V2840" s="5"/>
      <c r="W2840" s="94" t="str">
        <f t="shared" si="455"/>
        <v/>
      </c>
      <c r="X2840" s="94" t="str">
        <f t="shared" si="458"/>
        <v/>
      </c>
      <c r="Y2840" s="5"/>
      <c r="BK2840" s="8"/>
      <c r="BL2840" s="5"/>
      <c r="BM2840" s="5"/>
      <c r="BN2840" s="5"/>
      <c r="BO2840" s="5"/>
      <c r="BP2840" s="1"/>
      <c r="BQ2840" s="1"/>
      <c r="BR2840" s="1"/>
      <c r="BS2840" s="1"/>
      <c r="BT2840" s="1"/>
      <c r="BU2840" s="4"/>
      <c r="BV2840" s="1"/>
      <c r="BW2840" s="3"/>
      <c r="BX2840" s="4"/>
      <c r="BY2840" s="5"/>
      <c r="BZ2840" s="5"/>
      <c r="CA2840" s="5"/>
      <c r="CB2840" s="5"/>
      <c r="CC2840" s="5"/>
      <c r="CD2840" s="43"/>
    </row>
    <row r="2841" spans="1:82" x14ac:dyDescent="0.25">
      <c r="A2841" s="8"/>
      <c r="B2841" s="5"/>
      <c r="C2841" s="5"/>
      <c r="D2841" s="5"/>
      <c r="E2841" s="5"/>
      <c r="F2841" s="94" t="str">
        <f t="shared" si="449"/>
        <v/>
      </c>
      <c r="G2841" s="94" t="str">
        <f t="shared" si="450"/>
        <v/>
      </c>
      <c r="H2841" s="127" t="str">
        <f>IF(A2841&lt;&gt;"",IF(MID(C2841,1,1)="c",$AS$26,IF(MID(C2841,1,1)="r",$AS$41,IF(MID(C2841,1,1)="p",#REF!,#REF!))),"")</f>
        <v/>
      </c>
      <c r="I2841" s="92" t="str">
        <f t="shared" si="451"/>
        <v/>
      </c>
      <c r="J2841" s="92" t="str">
        <f t="shared" si="452"/>
        <v/>
      </c>
      <c r="K2841" s="92" t="str">
        <f t="shared" si="453"/>
        <v/>
      </c>
      <c r="L2841" s="92" t="str">
        <f t="shared" si="454"/>
        <v/>
      </c>
      <c r="M2841" s="95" t="str">
        <f>IF(A2841&lt;&gt;"",IF(MID(C2841,1,1)="c",SigmaEpsConcrete(I2841,$AN$30:$AN$33,$AR$30:$AR$33,$AS$26,$AS$27,$AS$28,$AQ$20,$AU$19),""),"")</f>
        <v/>
      </c>
      <c r="N2841" s="95" t="str">
        <f>IF(A2841&lt;&gt;"",IF(MID(C2841,1,1)="r",SigmaEpsReinf(J2841,$AS$42:$AS$43,$AS$41,$AS$39,$AS$40,$AQ$38),""),"")</f>
        <v/>
      </c>
      <c r="Q2841" s="92" t="str">
        <f t="shared" si="456"/>
        <v/>
      </c>
      <c r="R2841" s="92" t="str">
        <f t="shared" si="457"/>
        <v/>
      </c>
      <c r="U2841" s="5"/>
      <c r="V2841" s="5"/>
      <c r="W2841" s="94" t="str">
        <f t="shared" si="455"/>
        <v/>
      </c>
      <c r="X2841" s="94" t="str">
        <f t="shared" si="458"/>
        <v/>
      </c>
      <c r="Y2841" s="5"/>
      <c r="BK2841" s="8"/>
      <c r="BL2841" s="5"/>
      <c r="BM2841" s="5"/>
      <c r="BN2841" s="5"/>
      <c r="BO2841" s="5"/>
      <c r="BP2841" s="1"/>
      <c r="BQ2841" s="1"/>
      <c r="BR2841" s="1"/>
      <c r="BS2841" s="1"/>
      <c r="BT2841" s="1"/>
      <c r="BU2841" s="4"/>
      <c r="BV2841" s="1"/>
      <c r="BW2841" s="3"/>
      <c r="BX2841" s="4"/>
      <c r="BY2841" s="5"/>
      <c r="BZ2841" s="5"/>
      <c r="CA2841" s="5"/>
      <c r="CB2841" s="5"/>
      <c r="CC2841" s="5"/>
      <c r="CD2841" s="43"/>
    </row>
    <row r="2842" spans="1:82" x14ac:dyDescent="0.25">
      <c r="A2842" s="8"/>
      <c r="B2842" s="5"/>
      <c r="C2842" s="5"/>
      <c r="D2842" s="5"/>
      <c r="E2842" s="5"/>
      <c r="F2842" s="94" t="str">
        <f t="shared" si="449"/>
        <v/>
      </c>
      <c r="G2842" s="94" t="str">
        <f t="shared" si="450"/>
        <v/>
      </c>
      <c r="H2842" s="127" t="str">
        <f>IF(A2842&lt;&gt;"",IF(MID(C2842,1,1)="c",$AS$26,IF(MID(C2842,1,1)="r",$AS$41,IF(MID(C2842,1,1)="p",#REF!,#REF!))),"")</f>
        <v/>
      </c>
      <c r="I2842" s="92" t="str">
        <f t="shared" si="451"/>
        <v/>
      </c>
      <c r="J2842" s="92" t="str">
        <f t="shared" si="452"/>
        <v/>
      </c>
      <c r="K2842" s="92" t="str">
        <f t="shared" si="453"/>
        <v/>
      </c>
      <c r="L2842" s="92" t="str">
        <f t="shared" si="454"/>
        <v/>
      </c>
      <c r="M2842" s="95" t="str">
        <f>IF(A2842&lt;&gt;"",IF(MID(C2842,1,1)="c",SigmaEpsConcrete(I2842,$AN$30:$AN$33,$AR$30:$AR$33,$AS$26,$AS$27,$AS$28,$AQ$20,$AU$19),""),"")</f>
        <v/>
      </c>
      <c r="N2842" s="95" t="str">
        <f>IF(A2842&lt;&gt;"",IF(MID(C2842,1,1)="r",SigmaEpsReinf(J2842,$AS$42:$AS$43,$AS$41,$AS$39,$AS$40,$AQ$38),""),"")</f>
        <v/>
      </c>
      <c r="Q2842" s="92" t="str">
        <f t="shared" si="456"/>
        <v/>
      </c>
      <c r="R2842" s="92" t="str">
        <f t="shared" si="457"/>
        <v/>
      </c>
      <c r="U2842" s="5"/>
      <c r="V2842" s="5"/>
      <c r="W2842" s="94" t="str">
        <f t="shared" si="455"/>
        <v/>
      </c>
      <c r="X2842" s="94" t="str">
        <f t="shared" si="458"/>
        <v/>
      </c>
      <c r="Y2842" s="5"/>
      <c r="BK2842" s="8"/>
      <c r="BL2842" s="5"/>
      <c r="BM2842" s="5"/>
      <c r="BN2842" s="5"/>
      <c r="BO2842" s="5"/>
      <c r="BP2842" s="1"/>
      <c r="BQ2842" s="1"/>
      <c r="BR2842" s="1"/>
      <c r="BS2842" s="1"/>
      <c r="BT2842" s="1"/>
      <c r="BU2842" s="4"/>
      <c r="BV2842" s="1"/>
      <c r="BW2842" s="3"/>
      <c r="BX2842" s="4"/>
      <c r="BY2842" s="5"/>
      <c r="BZ2842" s="5"/>
      <c r="CA2842" s="5"/>
      <c r="CB2842" s="5"/>
      <c r="CC2842" s="5"/>
      <c r="CD2842" s="43"/>
    </row>
    <row r="2843" spans="1:82" x14ac:dyDescent="0.25">
      <c r="A2843" s="8"/>
      <c r="B2843" s="5"/>
      <c r="C2843" s="5"/>
      <c r="D2843" s="5"/>
      <c r="E2843" s="5"/>
      <c r="F2843" s="94" t="str">
        <f t="shared" si="449"/>
        <v/>
      </c>
      <c r="G2843" s="94" t="str">
        <f t="shared" si="450"/>
        <v/>
      </c>
      <c r="H2843" s="127" t="str">
        <f>IF(A2843&lt;&gt;"",IF(MID(C2843,1,1)="c",$AS$26,IF(MID(C2843,1,1)="r",$AS$41,IF(MID(C2843,1,1)="p",#REF!,#REF!))),"")</f>
        <v/>
      </c>
      <c r="I2843" s="92" t="str">
        <f t="shared" si="451"/>
        <v/>
      </c>
      <c r="J2843" s="92" t="str">
        <f t="shared" si="452"/>
        <v/>
      </c>
      <c r="K2843" s="92" t="str">
        <f t="shared" si="453"/>
        <v/>
      </c>
      <c r="L2843" s="92" t="str">
        <f t="shared" si="454"/>
        <v/>
      </c>
      <c r="M2843" s="95" t="str">
        <f>IF(A2843&lt;&gt;"",IF(MID(C2843,1,1)="c",SigmaEpsConcrete(I2843,$AN$30:$AN$33,$AR$30:$AR$33,$AS$26,$AS$27,$AS$28,$AQ$20,$AU$19),""),"")</f>
        <v/>
      </c>
      <c r="N2843" s="95" t="str">
        <f>IF(A2843&lt;&gt;"",IF(MID(C2843,1,1)="r",SigmaEpsReinf(J2843,$AS$42:$AS$43,$AS$41,$AS$39,$AS$40,$AQ$38),""),"")</f>
        <v/>
      </c>
      <c r="Q2843" s="92" t="str">
        <f t="shared" si="456"/>
        <v/>
      </c>
      <c r="R2843" s="92" t="str">
        <f t="shared" si="457"/>
        <v/>
      </c>
      <c r="U2843" s="5"/>
      <c r="V2843" s="5"/>
      <c r="W2843" s="94" t="str">
        <f t="shared" si="455"/>
        <v/>
      </c>
      <c r="X2843" s="94" t="str">
        <f t="shared" si="458"/>
        <v/>
      </c>
      <c r="Y2843" s="5"/>
      <c r="BK2843" s="8"/>
      <c r="BL2843" s="5"/>
      <c r="BM2843" s="5"/>
      <c r="BN2843" s="5"/>
      <c r="BO2843" s="5"/>
      <c r="BP2843" s="1"/>
      <c r="BQ2843" s="1"/>
      <c r="BR2843" s="1"/>
      <c r="BS2843" s="1"/>
      <c r="BT2843" s="1"/>
      <c r="BU2843" s="4"/>
      <c r="BV2843" s="1"/>
      <c r="BW2843" s="3"/>
      <c r="BX2843" s="4"/>
      <c r="BY2843" s="5"/>
      <c r="BZ2843" s="5"/>
      <c r="CA2843" s="5"/>
      <c r="CB2843" s="5"/>
      <c r="CC2843" s="5"/>
      <c r="CD2843" s="43"/>
    </row>
    <row r="2844" spans="1:82" x14ac:dyDescent="0.25">
      <c r="A2844" s="8"/>
      <c r="B2844" s="5"/>
      <c r="C2844" s="5"/>
      <c r="D2844" s="5"/>
      <c r="E2844" s="5"/>
      <c r="F2844" s="94" t="str">
        <f t="shared" si="449"/>
        <v/>
      </c>
      <c r="G2844" s="94" t="str">
        <f t="shared" si="450"/>
        <v/>
      </c>
      <c r="H2844" s="127" t="str">
        <f>IF(A2844&lt;&gt;"",IF(MID(C2844,1,1)="c",$AS$26,IF(MID(C2844,1,1)="r",$AS$41,IF(MID(C2844,1,1)="p",#REF!,#REF!))),"")</f>
        <v/>
      </c>
      <c r="I2844" s="92" t="str">
        <f t="shared" si="451"/>
        <v/>
      </c>
      <c r="J2844" s="92" t="str">
        <f t="shared" si="452"/>
        <v/>
      </c>
      <c r="K2844" s="92" t="str">
        <f t="shared" si="453"/>
        <v/>
      </c>
      <c r="L2844" s="92" t="str">
        <f t="shared" si="454"/>
        <v/>
      </c>
      <c r="M2844" s="95" t="str">
        <f>IF(A2844&lt;&gt;"",IF(MID(C2844,1,1)="c",SigmaEpsConcrete(I2844,$AN$30:$AN$33,$AR$30:$AR$33,$AS$26,$AS$27,$AS$28,$AQ$20,$AU$19),""),"")</f>
        <v/>
      </c>
      <c r="N2844" s="95" t="str">
        <f>IF(A2844&lt;&gt;"",IF(MID(C2844,1,1)="r",SigmaEpsReinf(J2844,$AS$42:$AS$43,$AS$41,$AS$39,$AS$40,$AQ$38),""),"")</f>
        <v/>
      </c>
      <c r="Q2844" s="92" t="str">
        <f t="shared" si="456"/>
        <v/>
      </c>
      <c r="R2844" s="92" t="str">
        <f t="shared" si="457"/>
        <v/>
      </c>
      <c r="U2844" s="5"/>
      <c r="V2844" s="5"/>
      <c r="W2844" s="94" t="str">
        <f t="shared" si="455"/>
        <v/>
      </c>
      <c r="X2844" s="94" t="str">
        <f t="shared" si="458"/>
        <v/>
      </c>
      <c r="Y2844" s="5"/>
      <c r="BK2844" s="8"/>
      <c r="BL2844" s="5"/>
      <c r="BM2844" s="5"/>
      <c r="BN2844" s="5"/>
      <c r="BO2844" s="5"/>
      <c r="BP2844" s="1"/>
      <c r="BQ2844" s="1"/>
      <c r="BR2844" s="1"/>
      <c r="BS2844" s="1"/>
      <c r="BT2844" s="1"/>
      <c r="BU2844" s="4"/>
      <c r="BV2844" s="1"/>
      <c r="BW2844" s="3"/>
      <c r="BX2844" s="4"/>
      <c r="BY2844" s="5"/>
      <c r="BZ2844" s="5"/>
      <c r="CA2844" s="5"/>
      <c r="CB2844" s="5"/>
      <c r="CC2844" s="5"/>
      <c r="CD2844" s="43"/>
    </row>
    <row r="2845" spans="1:82" x14ac:dyDescent="0.25">
      <c r="A2845" s="8"/>
      <c r="B2845" s="5"/>
      <c r="C2845" s="5"/>
      <c r="D2845" s="5"/>
      <c r="E2845" s="5"/>
      <c r="F2845" s="94" t="str">
        <f t="shared" si="449"/>
        <v/>
      </c>
      <c r="G2845" s="94" t="str">
        <f t="shared" si="450"/>
        <v/>
      </c>
      <c r="H2845" s="127" t="str">
        <f>IF(A2845&lt;&gt;"",IF(MID(C2845,1,1)="c",$AS$26,IF(MID(C2845,1,1)="r",$AS$41,IF(MID(C2845,1,1)="p",#REF!,#REF!))),"")</f>
        <v/>
      </c>
      <c r="I2845" s="92" t="str">
        <f t="shared" si="451"/>
        <v/>
      </c>
      <c r="J2845" s="92" t="str">
        <f t="shared" si="452"/>
        <v/>
      </c>
      <c r="K2845" s="92" t="str">
        <f t="shared" si="453"/>
        <v/>
      </c>
      <c r="L2845" s="92" t="str">
        <f t="shared" si="454"/>
        <v/>
      </c>
      <c r="M2845" s="95" t="str">
        <f>IF(A2845&lt;&gt;"",IF(MID(C2845,1,1)="c",SigmaEpsConcrete(I2845,$AN$30:$AN$33,$AR$30:$AR$33,$AS$26,$AS$27,$AS$28,$AQ$20,$AU$19),""),"")</f>
        <v/>
      </c>
      <c r="N2845" s="95" t="str">
        <f>IF(A2845&lt;&gt;"",IF(MID(C2845,1,1)="r",SigmaEpsReinf(J2845,$AS$42:$AS$43,$AS$41,$AS$39,$AS$40,$AQ$38),""),"")</f>
        <v/>
      </c>
      <c r="Q2845" s="92" t="str">
        <f t="shared" si="456"/>
        <v/>
      </c>
      <c r="R2845" s="92" t="str">
        <f t="shared" si="457"/>
        <v/>
      </c>
      <c r="U2845" s="5"/>
      <c r="V2845" s="5"/>
      <c r="W2845" s="94" t="str">
        <f t="shared" si="455"/>
        <v/>
      </c>
      <c r="X2845" s="94" t="str">
        <f t="shared" si="458"/>
        <v/>
      </c>
      <c r="Y2845" s="5"/>
      <c r="BK2845" s="8"/>
      <c r="BL2845" s="5"/>
      <c r="BM2845" s="5"/>
      <c r="BN2845" s="5"/>
      <c r="BO2845" s="5"/>
      <c r="BP2845" s="1"/>
      <c r="BQ2845" s="1"/>
      <c r="BR2845" s="1"/>
      <c r="BS2845" s="1"/>
      <c r="BT2845" s="1"/>
      <c r="BU2845" s="4"/>
      <c r="BV2845" s="1"/>
      <c r="BW2845" s="3"/>
      <c r="BX2845" s="4"/>
      <c r="BY2845" s="5"/>
      <c r="BZ2845" s="5"/>
      <c r="CA2845" s="5"/>
      <c r="CB2845" s="5"/>
      <c r="CC2845" s="5"/>
      <c r="CD2845" s="43"/>
    </row>
    <row r="2846" spans="1:82" x14ac:dyDescent="0.25">
      <c r="A2846" s="8"/>
      <c r="B2846" s="5"/>
      <c r="C2846" s="5"/>
      <c r="D2846" s="5"/>
      <c r="E2846" s="5"/>
      <c r="F2846" s="94" t="str">
        <f t="shared" si="449"/>
        <v/>
      </c>
      <c r="G2846" s="94" t="str">
        <f t="shared" si="450"/>
        <v/>
      </c>
      <c r="H2846" s="127" t="str">
        <f>IF(A2846&lt;&gt;"",IF(MID(C2846,1,1)="c",$AS$26,IF(MID(C2846,1,1)="r",$AS$41,IF(MID(C2846,1,1)="p",#REF!,#REF!))),"")</f>
        <v/>
      </c>
      <c r="I2846" s="92" t="str">
        <f t="shared" si="451"/>
        <v/>
      </c>
      <c r="J2846" s="92" t="str">
        <f t="shared" si="452"/>
        <v/>
      </c>
      <c r="K2846" s="92" t="str">
        <f t="shared" si="453"/>
        <v/>
      </c>
      <c r="L2846" s="92" t="str">
        <f t="shared" si="454"/>
        <v/>
      </c>
      <c r="M2846" s="95" t="str">
        <f>IF(A2846&lt;&gt;"",IF(MID(C2846,1,1)="c",SigmaEpsConcrete(I2846,$AN$30:$AN$33,$AR$30:$AR$33,$AS$26,$AS$27,$AS$28,$AQ$20,$AU$19),""),"")</f>
        <v/>
      </c>
      <c r="N2846" s="95" t="str">
        <f>IF(A2846&lt;&gt;"",IF(MID(C2846,1,1)="r",SigmaEpsReinf(J2846,$AS$42:$AS$43,$AS$41,$AS$39,$AS$40,$AQ$38),""),"")</f>
        <v/>
      </c>
      <c r="Q2846" s="92" t="str">
        <f t="shared" si="456"/>
        <v/>
      </c>
      <c r="R2846" s="92" t="str">
        <f t="shared" si="457"/>
        <v/>
      </c>
      <c r="U2846" s="5"/>
      <c r="V2846" s="5"/>
      <c r="W2846" s="94" t="str">
        <f t="shared" si="455"/>
        <v/>
      </c>
      <c r="X2846" s="94" t="str">
        <f t="shared" si="458"/>
        <v/>
      </c>
      <c r="Y2846" s="5"/>
      <c r="BK2846" s="8"/>
      <c r="BL2846" s="5"/>
      <c r="BM2846" s="5"/>
      <c r="BN2846" s="5"/>
      <c r="BO2846" s="5"/>
      <c r="BP2846" s="1"/>
      <c r="BQ2846" s="1"/>
      <c r="BR2846" s="1"/>
      <c r="BS2846" s="1"/>
      <c r="BT2846" s="1"/>
      <c r="BU2846" s="4"/>
      <c r="BV2846" s="1"/>
      <c r="BW2846" s="3"/>
      <c r="BX2846" s="4"/>
      <c r="BY2846" s="5"/>
      <c r="BZ2846" s="5"/>
      <c r="CA2846" s="5"/>
      <c r="CB2846" s="5"/>
      <c r="CC2846" s="5"/>
      <c r="CD2846" s="43"/>
    </row>
    <row r="2847" spans="1:82" x14ac:dyDescent="0.25">
      <c r="A2847" s="8"/>
      <c r="B2847" s="5"/>
      <c r="C2847" s="5"/>
      <c r="D2847" s="5"/>
      <c r="E2847" s="5"/>
      <c r="F2847" s="94" t="str">
        <f t="shared" si="449"/>
        <v/>
      </c>
      <c r="G2847" s="94" t="str">
        <f t="shared" si="450"/>
        <v/>
      </c>
      <c r="H2847" s="127" t="str">
        <f>IF(A2847&lt;&gt;"",IF(MID(C2847,1,1)="c",$AS$26,IF(MID(C2847,1,1)="r",$AS$41,IF(MID(C2847,1,1)="p",#REF!,#REF!))),"")</f>
        <v/>
      </c>
      <c r="I2847" s="92" t="str">
        <f t="shared" si="451"/>
        <v/>
      </c>
      <c r="J2847" s="92" t="str">
        <f t="shared" si="452"/>
        <v/>
      </c>
      <c r="K2847" s="92" t="str">
        <f t="shared" si="453"/>
        <v/>
      </c>
      <c r="L2847" s="92" t="str">
        <f t="shared" si="454"/>
        <v/>
      </c>
      <c r="M2847" s="95" t="str">
        <f>IF(A2847&lt;&gt;"",IF(MID(C2847,1,1)="c",SigmaEpsConcrete(I2847,$AN$30:$AN$33,$AR$30:$AR$33,$AS$26,$AS$27,$AS$28,$AQ$20,$AU$19),""),"")</f>
        <v/>
      </c>
      <c r="N2847" s="95" t="str">
        <f>IF(A2847&lt;&gt;"",IF(MID(C2847,1,1)="r",SigmaEpsReinf(J2847,$AS$42:$AS$43,$AS$41,$AS$39,$AS$40,$AQ$38),""),"")</f>
        <v/>
      </c>
      <c r="Q2847" s="92" t="str">
        <f t="shared" si="456"/>
        <v/>
      </c>
      <c r="R2847" s="92" t="str">
        <f t="shared" si="457"/>
        <v/>
      </c>
      <c r="U2847" s="5"/>
      <c r="V2847" s="5"/>
      <c r="W2847" s="94" t="str">
        <f t="shared" si="455"/>
        <v/>
      </c>
      <c r="X2847" s="94" t="str">
        <f t="shared" si="458"/>
        <v/>
      </c>
      <c r="Y2847" s="5"/>
      <c r="BK2847" s="8"/>
      <c r="BL2847" s="5"/>
      <c r="BM2847" s="5"/>
      <c r="BN2847" s="5"/>
      <c r="BO2847" s="5"/>
      <c r="BP2847" s="1"/>
      <c r="BQ2847" s="1"/>
      <c r="BR2847" s="1"/>
      <c r="BS2847" s="1"/>
      <c r="BT2847" s="1"/>
      <c r="BU2847" s="4"/>
      <c r="BV2847" s="1"/>
      <c r="BW2847" s="3"/>
      <c r="BX2847" s="4"/>
      <c r="BY2847" s="5"/>
      <c r="BZ2847" s="5"/>
      <c r="CA2847" s="5"/>
      <c r="CB2847" s="5"/>
      <c r="CC2847" s="5"/>
      <c r="CD2847" s="43"/>
    </row>
    <row r="2848" spans="1:82" x14ac:dyDescent="0.25">
      <c r="A2848" s="8"/>
      <c r="B2848" s="5"/>
      <c r="C2848" s="5"/>
      <c r="D2848" s="5"/>
      <c r="E2848" s="5"/>
      <c r="F2848" s="94" t="str">
        <f t="shared" si="449"/>
        <v/>
      </c>
      <c r="G2848" s="94" t="str">
        <f t="shared" si="450"/>
        <v/>
      </c>
      <c r="H2848" s="127" t="str">
        <f>IF(A2848&lt;&gt;"",IF(MID(C2848,1,1)="c",$AS$26,IF(MID(C2848,1,1)="r",$AS$41,IF(MID(C2848,1,1)="p",#REF!,#REF!))),"")</f>
        <v/>
      </c>
      <c r="I2848" s="92" t="str">
        <f t="shared" si="451"/>
        <v/>
      </c>
      <c r="J2848" s="92" t="str">
        <f t="shared" si="452"/>
        <v/>
      </c>
      <c r="K2848" s="92" t="str">
        <f t="shared" si="453"/>
        <v/>
      </c>
      <c r="L2848" s="92" t="str">
        <f t="shared" si="454"/>
        <v/>
      </c>
      <c r="M2848" s="95" t="str">
        <f>IF(A2848&lt;&gt;"",IF(MID(C2848,1,1)="c",SigmaEpsConcrete(I2848,$AN$30:$AN$33,$AR$30:$AR$33,$AS$26,$AS$27,$AS$28,$AQ$20,$AU$19),""),"")</f>
        <v/>
      </c>
      <c r="N2848" s="95" t="str">
        <f>IF(A2848&lt;&gt;"",IF(MID(C2848,1,1)="r",SigmaEpsReinf(J2848,$AS$42:$AS$43,$AS$41,$AS$39,$AS$40,$AQ$38),""),"")</f>
        <v/>
      </c>
      <c r="Q2848" s="92" t="str">
        <f t="shared" si="456"/>
        <v/>
      </c>
      <c r="R2848" s="92" t="str">
        <f t="shared" si="457"/>
        <v/>
      </c>
      <c r="U2848" s="5"/>
      <c r="V2848" s="5"/>
      <c r="W2848" s="94" t="str">
        <f t="shared" si="455"/>
        <v/>
      </c>
      <c r="X2848" s="94" t="str">
        <f t="shared" si="458"/>
        <v/>
      </c>
      <c r="Y2848" s="5"/>
      <c r="BK2848" s="8"/>
      <c r="BL2848" s="5"/>
      <c r="BM2848" s="5"/>
      <c r="BN2848" s="5"/>
      <c r="BO2848" s="5"/>
      <c r="BP2848" s="1"/>
      <c r="BQ2848" s="1"/>
      <c r="BR2848" s="1"/>
      <c r="BS2848" s="1"/>
      <c r="BT2848" s="1"/>
      <c r="BU2848" s="4"/>
      <c r="BV2848" s="1"/>
      <c r="BW2848" s="3"/>
      <c r="BX2848" s="4"/>
      <c r="BY2848" s="5"/>
      <c r="BZ2848" s="5"/>
      <c r="CA2848" s="5"/>
      <c r="CB2848" s="5"/>
      <c r="CC2848" s="5"/>
      <c r="CD2848" s="43"/>
    </row>
    <row r="2849" spans="1:82" x14ac:dyDescent="0.25">
      <c r="A2849" s="8"/>
      <c r="B2849" s="5"/>
      <c r="C2849" s="5"/>
      <c r="D2849" s="5"/>
      <c r="E2849" s="5"/>
      <c r="F2849" s="94" t="str">
        <f t="shared" si="449"/>
        <v/>
      </c>
      <c r="G2849" s="94" t="str">
        <f t="shared" si="450"/>
        <v/>
      </c>
      <c r="H2849" s="127" t="str">
        <f>IF(A2849&lt;&gt;"",IF(MID(C2849,1,1)="c",$AS$26,IF(MID(C2849,1,1)="r",$AS$41,IF(MID(C2849,1,1)="p",#REF!,#REF!))),"")</f>
        <v/>
      </c>
      <c r="I2849" s="92" t="str">
        <f t="shared" si="451"/>
        <v/>
      </c>
      <c r="J2849" s="92" t="str">
        <f t="shared" si="452"/>
        <v/>
      </c>
      <c r="K2849" s="92" t="str">
        <f t="shared" si="453"/>
        <v/>
      </c>
      <c r="L2849" s="92" t="str">
        <f t="shared" si="454"/>
        <v/>
      </c>
      <c r="M2849" s="95" t="str">
        <f>IF(A2849&lt;&gt;"",IF(MID(C2849,1,1)="c",SigmaEpsConcrete(I2849,$AN$30:$AN$33,$AR$30:$AR$33,$AS$26,$AS$27,$AS$28,$AQ$20,$AU$19),""),"")</f>
        <v/>
      </c>
      <c r="N2849" s="95" t="str">
        <f>IF(A2849&lt;&gt;"",IF(MID(C2849,1,1)="r",SigmaEpsReinf(J2849,$AS$42:$AS$43,$AS$41,$AS$39,$AS$40,$AQ$38),""),"")</f>
        <v/>
      </c>
      <c r="Q2849" s="92" t="str">
        <f t="shared" si="456"/>
        <v/>
      </c>
      <c r="R2849" s="92" t="str">
        <f t="shared" si="457"/>
        <v/>
      </c>
      <c r="U2849" s="5"/>
      <c r="V2849" s="5"/>
      <c r="W2849" s="94" t="str">
        <f t="shared" si="455"/>
        <v/>
      </c>
      <c r="X2849" s="94" t="str">
        <f t="shared" si="458"/>
        <v/>
      </c>
      <c r="Y2849" s="5"/>
      <c r="BK2849" s="8"/>
      <c r="BL2849" s="5"/>
      <c r="BM2849" s="5"/>
      <c r="BN2849" s="5"/>
      <c r="BO2849" s="5"/>
      <c r="BP2849" s="1"/>
      <c r="BQ2849" s="1"/>
      <c r="BR2849" s="1"/>
      <c r="BS2849" s="1"/>
      <c r="BT2849" s="1"/>
      <c r="BU2849" s="4"/>
      <c r="BV2849" s="1"/>
      <c r="BW2849" s="3"/>
      <c r="BX2849" s="4"/>
      <c r="BY2849" s="5"/>
      <c r="BZ2849" s="5"/>
      <c r="CA2849" s="5"/>
      <c r="CB2849" s="5"/>
      <c r="CC2849" s="5"/>
      <c r="CD2849" s="43"/>
    </row>
    <row r="2850" spans="1:82" x14ac:dyDescent="0.25">
      <c r="A2850" s="8"/>
      <c r="B2850" s="5"/>
      <c r="C2850" s="5"/>
      <c r="D2850" s="5"/>
      <c r="E2850" s="5"/>
      <c r="F2850" s="94" t="str">
        <f t="shared" si="449"/>
        <v/>
      </c>
      <c r="G2850" s="94" t="str">
        <f t="shared" si="450"/>
        <v/>
      </c>
      <c r="H2850" s="127" t="str">
        <f>IF(A2850&lt;&gt;"",IF(MID(C2850,1,1)="c",$AS$26,IF(MID(C2850,1,1)="r",$AS$41,IF(MID(C2850,1,1)="p",#REF!,#REF!))),"")</f>
        <v/>
      </c>
      <c r="I2850" s="92" t="str">
        <f t="shared" si="451"/>
        <v/>
      </c>
      <c r="J2850" s="92" t="str">
        <f t="shared" si="452"/>
        <v/>
      </c>
      <c r="K2850" s="92" t="str">
        <f t="shared" si="453"/>
        <v/>
      </c>
      <c r="L2850" s="92" t="str">
        <f t="shared" si="454"/>
        <v/>
      </c>
      <c r="M2850" s="95" t="str">
        <f>IF(A2850&lt;&gt;"",IF(MID(C2850,1,1)="c",SigmaEpsConcrete(I2850,$AN$30:$AN$33,$AR$30:$AR$33,$AS$26,$AS$27,$AS$28,$AQ$20,$AU$19),""),"")</f>
        <v/>
      </c>
      <c r="N2850" s="95" t="str">
        <f>IF(A2850&lt;&gt;"",IF(MID(C2850,1,1)="r",SigmaEpsReinf(J2850,$AS$42:$AS$43,$AS$41,$AS$39,$AS$40,$AQ$38),""),"")</f>
        <v/>
      </c>
      <c r="Q2850" s="92" t="str">
        <f t="shared" si="456"/>
        <v/>
      </c>
      <c r="R2850" s="92" t="str">
        <f t="shared" si="457"/>
        <v/>
      </c>
      <c r="U2850" s="5"/>
      <c r="V2850" s="5"/>
      <c r="W2850" s="94" t="str">
        <f t="shared" si="455"/>
        <v/>
      </c>
      <c r="X2850" s="94" t="str">
        <f t="shared" si="458"/>
        <v/>
      </c>
      <c r="Y2850" s="5"/>
      <c r="BK2850" s="8"/>
      <c r="BL2850" s="5"/>
      <c r="BM2850" s="5"/>
      <c r="BN2850" s="5"/>
      <c r="BO2850" s="5"/>
      <c r="BP2850" s="1"/>
      <c r="BQ2850" s="1"/>
      <c r="BR2850" s="1"/>
      <c r="BS2850" s="1"/>
      <c r="BT2850" s="1"/>
      <c r="BU2850" s="4"/>
      <c r="BV2850" s="1"/>
      <c r="BW2850" s="3"/>
      <c r="BX2850" s="4"/>
      <c r="BY2850" s="5"/>
      <c r="BZ2850" s="5"/>
      <c r="CA2850" s="5"/>
      <c r="CB2850" s="5"/>
      <c r="CC2850" s="5"/>
      <c r="CD2850" s="43"/>
    </row>
    <row r="2851" spans="1:82" x14ac:dyDescent="0.25">
      <c r="A2851" s="8"/>
      <c r="B2851" s="5"/>
      <c r="C2851" s="5"/>
      <c r="D2851" s="5"/>
      <c r="E2851" s="5"/>
      <c r="F2851" s="94" t="str">
        <f t="shared" si="449"/>
        <v/>
      </c>
      <c r="G2851" s="94" t="str">
        <f t="shared" si="450"/>
        <v/>
      </c>
      <c r="H2851" s="127" t="str">
        <f>IF(A2851&lt;&gt;"",IF(MID(C2851,1,1)="c",$AS$26,IF(MID(C2851,1,1)="r",$AS$41,IF(MID(C2851,1,1)="p",#REF!,#REF!))),"")</f>
        <v/>
      </c>
      <c r="I2851" s="92" t="str">
        <f t="shared" si="451"/>
        <v/>
      </c>
      <c r="J2851" s="92" t="str">
        <f t="shared" si="452"/>
        <v/>
      </c>
      <c r="K2851" s="92" t="str">
        <f t="shared" si="453"/>
        <v/>
      </c>
      <c r="L2851" s="92" t="str">
        <f t="shared" si="454"/>
        <v/>
      </c>
      <c r="M2851" s="95" t="str">
        <f>IF(A2851&lt;&gt;"",IF(MID(C2851,1,1)="c",SigmaEpsConcrete(I2851,$AN$30:$AN$33,$AR$30:$AR$33,$AS$26,$AS$27,$AS$28,$AQ$20,$AU$19),""),"")</f>
        <v/>
      </c>
      <c r="N2851" s="95" t="str">
        <f>IF(A2851&lt;&gt;"",IF(MID(C2851,1,1)="r",SigmaEpsReinf(J2851,$AS$42:$AS$43,$AS$41,$AS$39,$AS$40,$AQ$38),""),"")</f>
        <v/>
      </c>
      <c r="Q2851" s="92" t="str">
        <f t="shared" si="456"/>
        <v/>
      </c>
      <c r="R2851" s="92" t="str">
        <f t="shared" si="457"/>
        <v/>
      </c>
      <c r="U2851" s="5"/>
      <c r="V2851" s="5"/>
      <c r="W2851" s="94" t="str">
        <f t="shared" si="455"/>
        <v/>
      </c>
      <c r="X2851" s="94" t="str">
        <f t="shared" si="458"/>
        <v/>
      </c>
      <c r="Y2851" s="5"/>
      <c r="BK2851" s="8"/>
      <c r="BL2851" s="5"/>
      <c r="BM2851" s="5"/>
      <c r="BN2851" s="5"/>
      <c r="BO2851" s="5"/>
      <c r="BP2851" s="1"/>
      <c r="BQ2851" s="1"/>
      <c r="BR2851" s="1"/>
      <c r="BS2851" s="1"/>
      <c r="BT2851" s="1"/>
      <c r="BU2851" s="4"/>
      <c r="BV2851" s="1"/>
      <c r="BW2851" s="3"/>
      <c r="BX2851" s="4"/>
      <c r="BY2851" s="5"/>
      <c r="BZ2851" s="5"/>
      <c r="CA2851" s="5"/>
      <c r="CB2851" s="5"/>
      <c r="CC2851" s="5"/>
      <c r="CD2851" s="43"/>
    </row>
    <row r="2852" spans="1:82" x14ac:dyDescent="0.25">
      <c r="A2852" s="8"/>
      <c r="B2852" s="5"/>
      <c r="C2852" s="5"/>
      <c r="D2852" s="5"/>
      <c r="E2852" s="5"/>
      <c r="F2852" s="94" t="str">
        <f t="shared" si="449"/>
        <v/>
      </c>
      <c r="G2852" s="94" t="str">
        <f t="shared" si="450"/>
        <v/>
      </c>
      <c r="H2852" s="127" t="str">
        <f>IF(A2852&lt;&gt;"",IF(MID(C2852,1,1)="c",$AS$26,IF(MID(C2852,1,1)="r",$AS$41,IF(MID(C2852,1,1)="p",#REF!,#REF!))),"")</f>
        <v/>
      </c>
      <c r="I2852" s="92" t="str">
        <f t="shared" si="451"/>
        <v/>
      </c>
      <c r="J2852" s="92" t="str">
        <f t="shared" si="452"/>
        <v/>
      </c>
      <c r="K2852" s="92" t="str">
        <f t="shared" si="453"/>
        <v/>
      </c>
      <c r="L2852" s="92" t="str">
        <f t="shared" si="454"/>
        <v/>
      </c>
      <c r="M2852" s="95" t="str">
        <f>IF(A2852&lt;&gt;"",IF(MID(C2852,1,1)="c",SigmaEpsConcrete(I2852,$AN$30:$AN$33,$AR$30:$AR$33,$AS$26,$AS$27,$AS$28,$AQ$20,$AU$19),""),"")</f>
        <v/>
      </c>
      <c r="N2852" s="95" t="str">
        <f>IF(A2852&lt;&gt;"",IF(MID(C2852,1,1)="r",SigmaEpsReinf(J2852,$AS$42:$AS$43,$AS$41,$AS$39,$AS$40,$AQ$38),""),"")</f>
        <v/>
      </c>
      <c r="Q2852" s="92" t="str">
        <f t="shared" si="456"/>
        <v/>
      </c>
      <c r="R2852" s="92" t="str">
        <f t="shared" si="457"/>
        <v/>
      </c>
      <c r="U2852" s="5"/>
      <c r="V2852" s="5"/>
      <c r="W2852" s="94" t="str">
        <f t="shared" si="455"/>
        <v/>
      </c>
      <c r="X2852" s="94" t="str">
        <f t="shared" si="458"/>
        <v/>
      </c>
      <c r="Y2852" s="5"/>
      <c r="BK2852" s="8"/>
      <c r="BL2852" s="5"/>
      <c r="BM2852" s="5"/>
      <c r="BN2852" s="5"/>
      <c r="BO2852" s="5"/>
      <c r="BP2852" s="1"/>
      <c r="BQ2852" s="1"/>
      <c r="BR2852" s="1"/>
      <c r="BS2852" s="1"/>
      <c r="BT2852" s="1"/>
      <c r="BU2852" s="4"/>
      <c r="BV2852" s="1"/>
      <c r="BW2852" s="3"/>
      <c r="BX2852" s="4"/>
      <c r="BY2852" s="5"/>
      <c r="BZ2852" s="5"/>
      <c r="CA2852" s="5"/>
      <c r="CB2852" s="5"/>
      <c r="CC2852" s="5"/>
      <c r="CD2852" s="43"/>
    </row>
    <row r="2853" spans="1:82" x14ac:dyDescent="0.25">
      <c r="A2853" s="8"/>
      <c r="B2853" s="5"/>
      <c r="C2853" s="5"/>
      <c r="D2853" s="5"/>
      <c r="E2853" s="5"/>
      <c r="F2853" s="94" t="str">
        <f t="shared" si="449"/>
        <v/>
      </c>
      <c r="G2853" s="94" t="str">
        <f t="shared" si="450"/>
        <v/>
      </c>
      <c r="H2853" s="127" t="str">
        <f>IF(A2853&lt;&gt;"",IF(MID(C2853,1,1)="c",$AS$26,IF(MID(C2853,1,1)="r",$AS$41,IF(MID(C2853,1,1)="p",#REF!,#REF!))),"")</f>
        <v/>
      </c>
      <c r="I2853" s="92" t="str">
        <f t="shared" si="451"/>
        <v/>
      </c>
      <c r="J2853" s="92" t="str">
        <f t="shared" si="452"/>
        <v/>
      </c>
      <c r="K2853" s="92" t="str">
        <f t="shared" si="453"/>
        <v/>
      </c>
      <c r="L2853" s="92" t="str">
        <f t="shared" si="454"/>
        <v/>
      </c>
      <c r="M2853" s="95" t="str">
        <f>IF(A2853&lt;&gt;"",IF(MID(C2853,1,1)="c",SigmaEpsConcrete(I2853,$AN$30:$AN$33,$AR$30:$AR$33,$AS$26,$AS$27,$AS$28,$AQ$20,$AU$19),""),"")</f>
        <v/>
      </c>
      <c r="N2853" s="95" t="str">
        <f>IF(A2853&lt;&gt;"",IF(MID(C2853,1,1)="r",SigmaEpsReinf(J2853,$AS$42:$AS$43,$AS$41,$AS$39,$AS$40,$AQ$38),""),"")</f>
        <v/>
      </c>
      <c r="Q2853" s="92" t="str">
        <f t="shared" si="456"/>
        <v/>
      </c>
      <c r="R2853" s="92" t="str">
        <f t="shared" si="457"/>
        <v/>
      </c>
      <c r="U2853" s="5"/>
      <c r="V2853" s="5"/>
      <c r="W2853" s="94" t="str">
        <f t="shared" si="455"/>
        <v/>
      </c>
      <c r="X2853" s="94" t="str">
        <f t="shared" si="458"/>
        <v/>
      </c>
      <c r="Y2853" s="5"/>
      <c r="BK2853" s="8"/>
      <c r="BL2853" s="5"/>
      <c r="BM2853" s="5"/>
      <c r="BN2853" s="5"/>
      <c r="BO2853" s="5"/>
      <c r="BP2853" s="1"/>
      <c r="BQ2853" s="1"/>
      <c r="BR2853" s="1"/>
      <c r="BS2853" s="1"/>
      <c r="BT2853" s="1"/>
      <c r="BU2853" s="4"/>
      <c r="BV2853" s="1"/>
      <c r="BW2853" s="3"/>
      <c r="BX2853" s="4"/>
      <c r="BY2853" s="5"/>
      <c r="BZ2853" s="5"/>
      <c r="CA2853" s="5"/>
      <c r="CB2853" s="5"/>
      <c r="CC2853" s="5"/>
      <c r="CD2853" s="43"/>
    </row>
    <row r="2854" spans="1:82" x14ac:dyDescent="0.25">
      <c r="A2854" s="8"/>
      <c r="B2854" s="5"/>
      <c r="C2854" s="5"/>
      <c r="D2854" s="5"/>
      <c r="E2854" s="5"/>
      <c r="F2854" s="94" t="str">
        <f t="shared" si="449"/>
        <v/>
      </c>
      <c r="G2854" s="94" t="str">
        <f t="shared" si="450"/>
        <v/>
      </c>
      <c r="H2854" s="127" t="str">
        <f>IF(A2854&lt;&gt;"",IF(MID(C2854,1,1)="c",$AS$26,IF(MID(C2854,1,1)="r",$AS$41,IF(MID(C2854,1,1)="p",#REF!,#REF!))),"")</f>
        <v/>
      </c>
      <c r="I2854" s="92" t="str">
        <f t="shared" si="451"/>
        <v/>
      </c>
      <c r="J2854" s="92" t="str">
        <f t="shared" si="452"/>
        <v/>
      </c>
      <c r="K2854" s="92" t="str">
        <f t="shared" si="453"/>
        <v/>
      </c>
      <c r="L2854" s="92" t="str">
        <f t="shared" si="454"/>
        <v/>
      </c>
      <c r="M2854" s="95" t="str">
        <f>IF(A2854&lt;&gt;"",IF(MID(C2854,1,1)="c",SigmaEpsConcrete(I2854,$AN$30:$AN$33,$AR$30:$AR$33,$AS$26,$AS$27,$AS$28,$AQ$20,$AU$19),""),"")</f>
        <v/>
      </c>
      <c r="N2854" s="95" t="str">
        <f>IF(A2854&lt;&gt;"",IF(MID(C2854,1,1)="r",SigmaEpsReinf(J2854,$AS$42:$AS$43,$AS$41,$AS$39,$AS$40,$AQ$38),""),"")</f>
        <v/>
      </c>
      <c r="Q2854" s="92" t="str">
        <f t="shared" si="456"/>
        <v/>
      </c>
      <c r="R2854" s="92" t="str">
        <f t="shared" si="457"/>
        <v/>
      </c>
      <c r="U2854" s="5"/>
      <c r="V2854" s="5"/>
      <c r="W2854" s="94" t="str">
        <f t="shared" si="455"/>
        <v/>
      </c>
      <c r="X2854" s="94" t="str">
        <f t="shared" si="458"/>
        <v/>
      </c>
      <c r="Y2854" s="5"/>
      <c r="BK2854" s="8"/>
      <c r="BL2854" s="5"/>
      <c r="BM2854" s="5"/>
      <c r="BN2854" s="5"/>
      <c r="BO2854" s="5"/>
      <c r="BP2854" s="1"/>
      <c r="BQ2854" s="1"/>
      <c r="BR2854" s="1"/>
      <c r="BS2854" s="1"/>
      <c r="BT2854" s="1"/>
      <c r="BU2854" s="4"/>
      <c r="BV2854" s="1"/>
      <c r="BW2854" s="3"/>
      <c r="BX2854" s="4"/>
      <c r="BY2854" s="5"/>
      <c r="BZ2854" s="5"/>
      <c r="CA2854" s="5"/>
      <c r="CB2854" s="5"/>
      <c r="CC2854" s="5"/>
      <c r="CD2854" s="43"/>
    </row>
    <row r="2855" spans="1:82" x14ac:dyDescent="0.25">
      <c r="A2855" s="8"/>
      <c r="B2855" s="5"/>
      <c r="C2855" s="5"/>
      <c r="D2855" s="5"/>
      <c r="E2855" s="5"/>
      <c r="F2855" s="94" t="str">
        <f t="shared" si="449"/>
        <v/>
      </c>
      <c r="G2855" s="94" t="str">
        <f t="shared" si="450"/>
        <v/>
      </c>
      <c r="H2855" s="127" t="str">
        <f>IF(A2855&lt;&gt;"",IF(MID(C2855,1,1)="c",$AS$26,IF(MID(C2855,1,1)="r",$AS$41,IF(MID(C2855,1,1)="p",#REF!,#REF!))),"")</f>
        <v/>
      </c>
      <c r="I2855" s="92" t="str">
        <f t="shared" si="451"/>
        <v/>
      </c>
      <c r="J2855" s="92" t="str">
        <f t="shared" si="452"/>
        <v/>
      </c>
      <c r="K2855" s="92" t="str">
        <f t="shared" si="453"/>
        <v/>
      </c>
      <c r="L2855" s="92" t="str">
        <f t="shared" si="454"/>
        <v/>
      </c>
      <c r="M2855" s="95" t="str">
        <f>IF(A2855&lt;&gt;"",IF(MID(C2855,1,1)="c",SigmaEpsConcrete(I2855,$AN$30:$AN$33,$AR$30:$AR$33,$AS$26,$AS$27,$AS$28,$AQ$20,$AU$19),""),"")</f>
        <v/>
      </c>
      <c r="N2855" s="95" t="str">
        <f>IF(A2855&lt;&gt;"",IF(MID(C2855,1,1)="r",SigmaEpsReinf(J2855,$AS$42:$AS$43,$AS$41,$AS$39,$AS$40,$AQ$38),""),"")</f>
        <v/>
      </c>
      <c r="Q2855" s="92" t="str">
        <f t="shared" si="456"/>
        <v/>
      </c>
      <c r="R2855" s="92" t="str">
        <f t="shared" si="457"/>
        <v/>
      </c>
      <c r="U2855" s="5"/>
      <c r="V2855" s="5"/>
      <c r="W2855" s="94" t="str">
        <f t="shared" si="455"/>
        <v/>
      </c>
      <c r="X2855" s="94" t="str">
        <f t="shared" si="458"/>
        <v/>
      </c>
      <c r="Y2855" s="5"/>
      <c r="BK2855" s="8"/>
      <c r="BL2855" s="5"/>
      <c r="BM2855" s="5"/>
      <c r="BN2855" s="5"/>
      <c r="BO2855" s="5"/>
      <c r="BP2855" s="1"/>
      <c r="BQ2855" s="1"/>
      <c r="BR2855" s="1"/>
      <c r="BS2855" s="1"/>
      <c r="BT2855" s="1"/>
      <c r="BU2855" s="4"/>
      <c r="BV2855" s="1"/>
      <c r="BW2855" s="3"/>
      <c r="BX2855" s="4"/>
      <c r="BY2855" s="5"/>
      <c r="BZ2855" s="5"/>
      <c r="CA2855" s="5"/>
      <c r="CB2855" s="5"/>
      <c r="CC2855" s="5"/>
      <c r="CD2855" s="43"/>
    </row>
    <row r="2856" spans="1:82" x14ac:dyDescent="0.25">
      <c r="A2856" s="8"/>
      <c r="B2856" s="5"/>
      <c r="C2856" s="5"/>
      <c r="D2856" s="5"/>
      <c r="E2856" s="5"/>
      <c r="F2856" s="94" t="str">
        <f t="shared" si="449"/>
        <v/>
      </c>
      <c r="G2856" s="94" t="str">
        <f t="shared" si="450"/>
        <v/>
      </c>
      <c r="H2856" s="127" t="str">
        <f>IF(A2856&lt;&gt;"",IF(MID(C2856,1,1)="c",$AS$26,IF(MID(C2856,1,1)="r",$AS$41,IF(MID(C2856,1,1)="p",#REF!,#REF!))),"")</f>
        <v/>
      </c>
      <c r="I2856" s="92" t="str">
        <f t="shared" si="451"/>
        <v/>
      </c>
      <c r="J2856" s="92" t="str">
        <f t="shared" si="452"/>
        <v/>
      </c>
      <c r="K2856" s="92" t="str">
        <f t="shared" si="453"/>
        <v/>
      </c>
      <c r="L2856" s="92" t="str">
        <f t="shared" si="454"/>
        <v/>
      </c>
      <c r="M2856" s="95" t="str">
        <f>IF(A2856&lt;&gt;"",IF(MID(C2856,1,1)="c",SigmaEpsConcrete(I2856,$AN$30:$AN$33,$AR$30:$AR$33,$AS$26,$AS$27,$AS$28,$AQ$20,$AU$19),""),"")</f>
        <v/>
      </c>
      <c r="N2856" s="95" t="str">
        <f>IF(A2856&lt;&gt;"",IF(MID(C2856,1,1)="r",SigmaEpsReinf(J2856,$AS$42:$AS$43,$AS$41,$AS$39,$AS$40,$AQ$38),""),"")</f>
        <v/>
      </c>
      <c r="Q2856" s="92" t="str">
        <f t="shared" si="456"/>
        <v/>
      </c>
      <c r="R2856" s="92" t="str">
        <f t="shared" si="457"/>
        <v/>
      </c>
      <c r="U2856" s="5"/>
      <c r="V2856" s="5"/>
      <c r="W2856" s="94" t="str">
        <f t="shared" si="455"/>
        <v/>
      </c>
      <c r="X2856" s="94" t="str">
        <f t="shared" si="458"/>
        <v/>
      </c>
      <c r="Y2856" s="5"/>
      <c r="BK2856" s="8"/>
      <c r="BL2856" s="5"/>
      <c r="BM2856" s="5"/>
      <c r="BN2856" s="5"/>
      <c r="BO2856" s="5"/>
      <c r="BP2856" s="1"/>
      <c r="BQ2856" s="1"/>
      <c r="BR2856" s="1"/>
      <c r="BS2856" s="1"/>
      <c r="BT2856" s="1"/>
      <c r="BU2856" s="4"/>
      <c r="BV2856" s="1"/>
      <c r="BW2856" s="3"/>
      <c r="BX2856" s="4"/>
      <c r="BY2856" s="5"/>
      <c r="BZ2856" s="5"/>
      <c r="CA2856" s="5"/>
      <c r="CB2856" s="5"/>
      <c r="CC2856" s="5"/>
      <c r="CD2856" s="43"/>
    </row>
    <row r="2857" spans="1:82" x14ac:dyDescent="0.25">
      <c r="A2857" s="8"/>
      <c r="B2857" s="5"/>
      <c r="C2857" s="5"/>
      <c r="D2857" s="5"/>
      <c r="E2857" s="5"/>
      <c r="F2857" s="94" t="str">
        <f t="shared" si="449"/>
        <v/>
      </c>
      <c r="G2857" s="94" t="str">
        <f t="shared" si="450"/>
        <v/>
      </c>
      <c r="H2857" s="127" t="str">
        <f>IF(A2857&lt;&gt;"",IF(MID(C2857,1,1)="c",$AS$26,IF(MID(C2857,1,1)="r",$AS$41,IF(MID(C2857,1,1)="p",#REF!,#REF!))),"")</f>
        <v/>
      </c>
      <c r="I2857" s="92" t="str">
        <f t="shared" si="451"/>
        <v/>
      </c>
      <c r="J2857" s="92" t="str">
        <f t="shared" si="452"/>
        <v/>
      </c>
      <c r="K2857" s="92" t="str">
        <f t="shared" si="453"/>
        <v/>
      </c>
      <c r="L2857" s="92" t="str">
        <f t="shared" si="454"/>
        <v/>
      </c>
      <c r="M2857" s="95" t="str">
        <f>IF(A2857&lt;&gt;"",IF(MID(C2857,1,1)="c",SigmaEpsConcrete(I2857,$AN$30:$AN$33,$AR$30:$AR$33,$AS$26,$AS$27,$AS$28,$AQ$20,$AU$19),""),"")</f>
        <v/>
      </c>
      <c r="N2857" s="95" t="str">
        <f>IF(A2857&lt;&gt;"",IF(MID(C2857,1,1)="r",SigmaEpsReinf(J2857,$AS$42:$AS$43,$AS$41,$AS$39,$AS$40,$AQ$38),""),"")</f>
        <v/>
      </c>
      <c r="Q2857" s="92" t="str">
        <f t="shared" si="456"/>
        <v/>
      </c>
      <c r="R2857" s="92" t="str">
        <f t="shared" si="457"/>
        <v/>
      </c>
      <c r="U2857" s="5"/>
      <c r="V2857" s="5"/>
      <c r="W2857" s="94" t="str">
        <f t="shared" si="455"/>
        <v/>
      </c>
      <c r="X2857" s="94" t="str">
        <f t="shared" si="458"/>
        <v/>
      </c>
      <c r="Y2857" s="5"/>
      <c r="BK2857" s="8"/>
      <c r="BL2857" s="5"/>
      <c r="BM2857" s="5"/>
      <c r="BN2857" s="5"/>
      <c r="BO2857" s="5"/>
      <c r="BP2857" s="1"/>
      <c r="BQ2857" s="1"/>
      <c r="BR2857" s="1"/>
      <c r="BS2857" s="1"/>
      <c r="BT2857" s="1"/>
      <c r="BU2857" s="4"/>
      <c r="BV2857" s="1"/>
      <c r="BW2857" s="3"/>
      <c r="BX2857" s="4"/>
      <c r="BY2857" s="5"/>
      <c r="BZ2857" s="5"/>
      <c r="CA2857" s="5"/>
      <c r="CB2857" s="5"/>
      <c r="CC2857" s="5"/>
      <c r="CD2857" s="43"/>
    </row>
    <row r="2858" spans="1:82" x14ac:dyDescent="0.25">
      <c r="A2858" s="8"/>
      <c r="B2858" s="5"/>
      <c r="C2858" s="5"/>
      <c r="D2858" s="5"/>
      <c r="E2858" s="5"/>
      <c r="F2858" s="94" t="str">
        <f t="shared" si="449"/>
        <v/>
      </c>
      <c r="G2858" s="94" t="str">
        <f t="shared" si="450"/>
        <v/>
      </c>
      <c r="H2858" s="127" t="str">
        <f>IF(A2858&lt;&gt;"",IF(MID(C2858,1,1)="c",$AS$26,IF(MID(C2858,1,1)="r",$AS$41,IF(MID(C2858,1,1)="p",#REF!,#REF!))),"")</f>
        <v/>
      </c>
      <c r="I2858" s="92" t="str">
        <f t="shared" si="451"/>
        <v/>
      </c>
      <c r="J2858" s="92" t="str">
        <f t="shared" si="452"/>
        <v/>
      </c>
      <c r="K2858" s="92" t="str">
        <f t="shared" si="453"/>
        <v/>
      </c>
      <c r="L2858" s="92" t="str">
        <f t="shared" si="454"/>
        <v/>
      </c>
      <c r="M2858" s="95" t="str">
        <f>IF(A2858&lt;&gt;"",IF(MID(C2858,1,1)="c",SigmaEpsConcrete(I2858,$AN$30:$AN$33,$AR$30:$AR$33,$AS$26,$AS$27,$AS$28,$AQ$20,$AU$19),""),"")</f>
        <v/>
      </c>
      <c r="N2858" s="95" t="str">
        <f>IF(A2858&lt;&gt;"",IF(MID(C2858,1,1)="r",SigmaEpsReinf(J2858,$AS$42:$AS$43,$AS$41,$AS$39,$AS$40,$AQ$38),""),"")</f>
        <v/>
      </c>
      <c r="Q2858" s="92" t="str">
        <f t="shared" si="456"/>
        <v/>
      </c>
      <c r="R2858" s="92" t="str">
        <f t="shared" si="457"/>
        <v/>
      </c>
      <c r="U2858" s="5"/>
      <c r="V2858" s="5"/>
      <c r="W2858" s="94" t="str">
        <f t="shared" si="455"/>
        <v/>
      </c>
      <c r="X2858" s="94" t="str">
        <f t="shared" si="458"/>
        <v/>
      </c>
      <c r="Y2858" s="5"/>
      <c r="BK2858" s="8"/>
      <c r="BL2858" s="5"/>
      <c r="BM2858" s="5"/>
      <c r="BN2858" s="5"/>
      <c r="BO2858" s="5"/>
      <c r="BP2858" s="1"/>
      <c r="BQ2858" s="1"/>
      <c r="BR2858" s="1"/>
      <c r="BS2858" s="1"/>
      <c r="BT2858" s="1"/>
      <c r="BU2858" s="4"/>
      <c r="BV2858" s="1"/>
      <c r="BW2858" s="3"/>
      <c r="BX2858" s="4"/>
      <c r="BY2858" s="5"/>
      <c r="BZ2858" s="5"/>
      <c r="CA2858" s="5"/>
      <c r="CB2858" s="5"/>
      <c r="CC2858" s="5"/>
      <c r="CD2858" s="43"/>
    </row>
    <row r="2859" spans="1:82" x14ac:dyDescent="0.25">
      <c r="A2859" s="8"/>
      <c r="B2859" s="5"/>
      <c r="C2859" s="5"/>
      <c r="D2859" s="5"/>
      <c r="E2859" s="5"/>
      <c r="F2859" s="94" t="str">
        <f t="shared" si="449"/>
        <v/>
      </c>
      <c r="G2859" s="94" t="str">
        <f t="shared" si="450"/>
        <v/>
      </c>
      <c r="H2859" s="127" t="str">
        <f>IF(A2859&lt;&gt;"",IF(MID(C2859,1,1)="c",$AS$26,IF(MID(C2859,1,1)="r",$AS$41,IF(MID(C2859,1,1)="p",#REF!,#REF!))),"")</f>
        <v/>
      </c>
      <c r="I2859" s="92" t="str">
        <f t="shared" si="451"/>
        <v/>
      </c>
      <c r="J2859" s="92" t="str">
        <f t="shared" si="452"/>
        <v/>
      </c>
      <c r="K2859" s="92" t="str">
        <f t="shared" si="453"/>
        <v/>
      </c>
      <c r="L2859" s="92" t="str">
        <f t="shared" si="454"/>
        <v/>
      </c>
      <c r="M2859" s="95" t="str">
        <f>IF(A2859&lt;&gt;"",IF(MID(C2859,1,1)="c",SigmaEpsConcrete(I2859,$AN$30:$AN$33,$AR$30:$AR$33,$AS$26,$AS$27,$AS$28,$AQ$20,$AU$19),""),"")</f>
        <v/>
      </c>
      <c r="N2859" s="95" t="str">
        <f>IF(A2859&lt;&gt;"",IF(MID(C2859,1,1)="r",SigmaEpsReinf(J2859,$AS$42:$AS$43,$AS$41,$AS$39,$AS$40,$AQ$38),""),"")</f>
        <v/>
      </c>
      <c r="Q2859" s="92" t="str">
        <f t="shared" si="456"/>
        <v/>
      </c>
      <c r="R2859" s="92" t="str">
        <f t="shared" si="457"/>
        <v/>
      </c>
      <c r="U2859" s="5"/>
      <c r="V2859" s="5"/>
      <c r="W2859" s="94" t="str">
        <f t="shared" si="455"/>
        <v/>
      </c>
      <c r="X2859" s="94" t="str">
        <f t="shared" si="458"/>
        <v/>
      </c>
      <c r="Y2859" s="5"/>
      <c r="BK2859" s="8"/>
      <c r="BL2859" s="5"/>
      <c r="BM2859" s="5"/>
      <c r="BN2859" s="5"/>
      <c r="BO2859" s="5"/>
      <c r="BP2859" s="1"/>
      <c r="BQ2859" s="1"/>
      <c r="BR2859" s="1"/>
      <c r="BS2859" s="1"/>
      <c r="BT2859" s="1"/>
      <c r="BU2859" s="4"/>
      <c r="BV2859" s="1"/>
      <c r="BW2859" s="3"/>
      <c r="BX2859" s="4"/>
      <c r="BY2859" s="5"/>
      <c r="BZ2859" s="5"/>
      <c r="CA2859" s="5"/>
      <c r="CB2859" s="5"/>
      <c r="CC2859" s="5"/>
      <c r="CD2859" s="43"/>
    </row>
    <row r="2860" spans="1:82" x14ac:dyDescent="0.25">
      <c r="A2860" s="8"/>
      <c r="B2860" s="5"/>
      <c r="C2860" s="5"/>
      <c r="D2860" s="5"/>
      <c r="E2860" s="5"/>
      <c r="F2860" s="94" t="str">
        <f t="shared" si="449"/>
        <v/>
      </c>
      <c r="G2860" s="94" t="str">
        <f t="shared" si="450"/>
        <v/>
      </c>
      <c r="H2860" s="127" t="str">
        <f>IF(A2860&lt;&gt;"",IF(MID(C2860,1,1)="c",$AS$26,IF(MID(C2860,1,1)="r",$AS$41,IF(MID(C2860,1,1)="p",#REF!,#REF!))),"")</f>
        <v/>
      </c>
      <c r="I2860" s="92" t="str">
        <f t="shared" si="451"/>
        <v/>
      </c>
      <c r="J2860" s="92" t="str">
        <f t="shared" si="452"/>
        <v/>
      </c>
      <c r="K2860" s="92" t="str">
        <f t="shared" si="453"/>
        <v/>
      </c>
      <c r="L2860" s="92" t="str">
        <f t="shared" si="454"/>
        <v/>
      </c>
      <c r="M2860" s="95" t="str">
        <f>IF(A2860&lt;&gt;"",IF(MID(C2860,1,1)="c",SigmaEpsConcrete(I2860,$AN$30:$AN$33,$AR$30:$AR$33,$AS$26,$AS$27,$AS$28,$AQ$20,$AU$19),""),"")</f>
        <v/>
      </c>
      <c r="N2860" s="95" t="str">
        <f>IF(A2860&lt;&gt;"",IF(MID(C2860,1,1)="r",SigmaEpsReinf(J2860,$AS$42:$AS$43,$AS$41,$AS$39,$AS$40,$AQ$38),""),"")</f>
        <v/>
      </c>
      <c r="Q2860" s="92" t="str">
        <f t="shared" si="456"/>
        <v/>
      </c>
      <c r="R2860" s="92" t="str">
        <f t="shared" si="457"/>
        <v/>
      </c>
      <c r="U2860" s="5"/>
      <c r="V2860" s="5"/>
      <c r="W2860" s="94" t="str">
        <f t="shared" si="455"/>
        <v/>
      </c>
      <c r="X2860" s="94" t="str">
        <f t="shared" si="458"/>
        <v/>
      </c>
      <c r="Y2860" s="5"/>
      <c r="BK2860" s="8"/>
      <c r="BL2860" s="5"/>
      <c r="BM2860" s="5"/>
      <c r="BN2860" s="5"/>
      <c r="BO2860" s="5"/>
      <c r="BP2860" s="1"/>
      <c r="BQ2860" s="1"/>
      <c r="BR2860" s="1"/>
      <c r="BS2860" s="1"/>
      <c r="BT2860" s="1"/>
      <c r="BU2860" s="4"/>
      <c r="BV2860" s="1"/>
      <c r="BW2860" s="3"/>
      <c r="BX2860" s="4"/>
      <c r="BY2860" s="5"/>
      <c r="BZ2860" s="5"/>
      <c r="CA2860" s="5"/>
      <c r="CB2860" s="5"/>
      <c r="CC2860" s="5"/>
      <c r="CD2860" s="43"/>
    </row>
    <row r="2861" spans="1:82" x14ac:dyDescent="0.25">
      <c r="A2861" s="8"/>
      <c r="B2861" s="5"/>
      <c r="C2861" s="5"/>
      <c r="D2861" s="5"/>
      <c r="E2861" s="5"/>
      <c r="F2861" s="94" t="str">
        <f t="shared" si="449"/>
        <v/>
      </c>
      <c r="G2861" s="94" t="str">
        <f t="shared" si="450"/>
        <v/>
      </c>
      <c r="H2861" s="127" t="str">
        <f>IF(A2861&lt;&gt;"",IF(MID(C2861,1,1)="c",$AS$26,IF(MID(C2861,1,1)="r",$AS$41,IF(MID(C2861,1,1)="p",#REF!,#REF!))),"")</f>
        <v/>
      </c>
      <c r="I2861" s="92" t="str">
        <f t="shared" si="451"/>
        <v/>
      </c>
      <c r="J2861" s="92" t="str">
        <f t="shared" si="452"/>
        <v/>
      </c>
      <c r="K2861" s="92" t="str">
        <f t="shared" si="453"/>
        <v/>
      </c>
      <c r="L2861" s="92" t="str">
        <f t="shared" si="454"/>
        <v/>
      </c>
      <c r="M2861" s="95" t="str">
        <f>IF(A2861&lt;&gt;"",IF(MID(C2861,1,1)="c",SigmaEpsConcrete(I2861,$AN$30:$AN$33,$AR$30:$AR$33,$AS$26,$AS$27,$AS$28,$AQ$20,$AU$19),""),"")</f>
        <v/>
      </c>
      <c r="N2861" s="95" t="str">
        <f>IF(A2861&lt;&gt;"",IF(MID(C2861,1,1)="r",SigmaEpsReinf(J2861,$AS$42:$AS$43,$AS$41,$AS$39,$AS$40,$AQ$38),""),"")</f>
        <v/>
      </c>
      <c r="Q2861" s="92" t="str">
        <f t="shared" si="456"/>
        <v/>
      </c>
      <c r="R2861" s="92" t="str">
        <f t="shared" si="457"/>
        <v/>
      </c>
      <c r="U2861" s="5"/>
      <c r="V2861" s="5"/>
      <c r="W2861" s="94" t="str">
        <f t="shared" si="455"/>
        <v/>
      </c>
      <c r="X2861" s="94" t="str">
        <f t="shared" si="458"/>
        <v/>
      </c>
      <c r="Y2861" s="5"/>
      <c r="BK2861" s="8"/>
      <c r="BL2861" s="5"/>
      <c r="BM2861" s="5"/>
      <c r="BN2861" s="5"/>
      <c r="BO2861" s="5"/>
      <c r="BP2861" s="1"/>
      <c r="BQ2861" s="1"/>
      <c r="BR2861" s="1"/>
      <c r="BS2861" s="1"/>
      <c r="BT2861" s="1"/>
      <c r="BU2861" s="4"/>
      <c r="BV2861" s="1"/>
      <c r="BW2861" s="3"/>
      <c r="BX2861" s="4"/>
      <c r="BY2861" s="5"/>
      <c r="BZ2861" s="5"/>
      <c r="CA2861" s="5"/>
      <c r="CB2861" s="5"/>
      <c r="CC2861" s="5"/>
      <c r="CD2861" s="43"/>
    </row>
    <row r="2862" spans="1:82" x14ac:dyDescent="0.25">
      <c r="A2862" s="8"/>
      <c r="B2862" s="5"/>
      <c r="C2862" s="5"/>
      <c r="D2862" s="5"/>
      <c r="E2862" s="5"/>
      <c r="F2862" s="94" t="str">
        <f t="shared" si="449"/>
        <v/>
      </c>
      <c r="G2862" s="94" t="str">
        <f t="shared" si="450"/>
        <v/>
      </c>
      <c r="H2862" s="127" t="str">
        <f>IF(A2862&lt;&gt;"",IF(MID(C2862,1,1)="c",$AS$26,IF(MID(C2862,1,1)="r",$AS$41,IF(MID(C2862,1,1)="p",#REF!,#REF!))),"")</f>
        <v/>
      </c>
      <c r="I2862" s="92" t="str">
        <f t="shared" si="451"/>
        <v/>
      </c>
      <c r="J2862" s="92" t="str">
        <f t="shared" si="452"/>
        <v/>
      </c>
      <c r="K2862" s="92" t="str">
        <f t="shared" si="453"/>
        <v/>
      </c>
      <c r="L2862" s="92" t="str">
        <f t="shared" si="454"/>
        <v/>
      </c>
      <c r="M2862" s="95" t="str">
        <f>IF(A2862&lt;&gt;"",IF(MID(C2862,1,1)="c",SigmaEpsConcrete(I2862,$AN$30:$AN$33,$AR$30:$AR$33,$AS$26,$AS$27,$AS$28,$AQ$20,$AU$19),""),"")</f>
        <v/>
      </c>
      <c r="N2862" s="95" t="str">
        <f>IF(A2862&lt;&gt;"",IF(MID(C2862,1,1)="r",SigmaEpsReinf(J2862,$AS$42:$AS$43,$AS$41,$AS$39,$AS$40,$AQ$38),""),"")</f>
        <v/>
      </c>
      <c r="Q2862" s="92" t="str">
        <f t="shared" si="456"/>
        <v/>
      </c>
      <c r="R2862" s="92" t="str">
        <f t="shared" si="457"/>
        <v/>
      </c>
      <c r="U2862" s="5"/>
      <c r="V2862" s="5"/>
      <c r="W2862" s="94" t="str">
        <f t="shared" si="455"/>
        <v/>
      </c>
      <c r="X2862" s="94" t="str">
        <f t="shared" si="458"/>
        <v/>
      </c>
      <c r="Y2862" s="5"/>
      <c r="BK2862" s="8"/>
      <c r="BL2862" s="5"/>
      <c r="BM2862" s="5"/>
      <c r="BN2862" s="5"/>
      <c r="BO2862" s="5"/>
      <c r="BP2862" s="1"/>
      <c r="BQ2862" s="1"/>
      <c r="BR2862" s="1"/>
      <c r="BS2862" s="1"/>
      <c r="BT2862" s="1"/>
      <c r="BU2862" s="4"/>
      <c r="BV2862" s="1"/>
      <c r="BW2862" s="3"/>
      <c r="BX2862" s="4"/>
      <c r="BY2862" s="5"/>
      <c r="BZ2862" s="5"/>
      <c r="CA2862" s="5"/>
      <c r="CB2862" s="5"/>
      <c r="CC2862" s="5"/>
      <c r="CD2862" s="43"/>
    </row>
    <row r="2863" spans="1:82" x14ac:dyDescent="0.25">
      <c r="A2863" s="8"/>
      <c r="B2863" s="5"/>
      <c r="C2863" s="5"/>
      <c r="D2863" s="5"/>
      <c r="E2863" s="5"/>
      <c r="F2863" s="94" t="str">
        <f t="shared" si="449"/>
        <v/>
      </c>
      <c r="G2863" s="94" t="str">
        <f t="shared" si="450"/>
        <v/>
      </c>
      <c r="H2863" s="127" t="str">
        <f>IF(A2863&lt;&gt;"",IF(MID(C2863,1,1)="c",$AS$26,IF(MID(C2863,1,1)="r",$AS$41,IF(MID(C2863,1,1)="p",#REF!,#REF!))),"")</f>
        <v/>
      </c>
      <c r="I2863" s="92" t="str">
        <f t="shared" si="451"/>
        <v/>
      </c>
      <c r="J2863" s="92" t="str">
        <f t="shared" si="452"/>
        <v/>
      </c>
      <c r="K2863" s="92" t="str">
        <f t="shared" si="453"/>
        <v/>
      </c>
      <c r="L2863" s="92" t="str">
        <f t="shared" si="454"/>
        <v/>
      </c>
      <c r="M2863" s="95" t="str">
        <f>IF(A2863&lt;&gt;"",IF(MID(C2863,1,1)="c",SigmaEpsConcrete(I2863,$AN$30:$AN$33,$AR$30:$AR$33,$AS$26,$AS$27,$AS$28,$AQ$20,$AU$19),""),"")</f>
        <v/>
      </c>
      <c r="N2863" s="95" t="str">
        <f>IF(A2863&lt;&gt;"",IF(MID(C2863,1,1)="r",SigmaEpsReinf(J2863,$AS$42:$AS$43,$AS$41,$AS$39,$AS$40,$AQ$38),""),"")</f>
        <v/>
      </c>
      <c r="Q2863" s="92" t="str">
        <f t="shared" si="456"/>
        <v/>
      </c>
      <c r="R2863" s="92" t="str">
        <f t="shared" si="457"/>
        <v/>
      </c>
      <c r="U2863" s="5"/>
      <c r="V2863" s="5"/>
      <c r="W2863" s="94" t="str">
        <f t="shared" si="455"/>
        <v/>
      </c>
      <c r="X2863" s="94" t="str">
        <f t="shared" si="458"/>
        <v/>
      </c>
      <c r="Y2863" s="5"/>
      <c r="BK2863" s="8"/>
      <c r="BL2863" s="5"/>
      <c r="BM2863" s="5"/>
      <c r="BN2863" s="5"/>
      <c r="BO2863" s="5"/>
      <c r="BP2863" s="1"/>
      <c r="BQ2863" s="1"/>
      <c r="BR2863" s="1"/>
      <c r="BS2863" s="1"/>
      <c r="BT2863" s="1"/>
      <c r="BU2863" s="4"/>
      <c r="BV2863" s="1"/>
      <c r="BW2863" s="3"/>
      <c r="BX2863" s="4"/>
      <c r="BY2863" s="5"/>
      <c r="BZ2863" s="5"/>
      <c r="CA2863" s="5"/>
      <c r="CB2863" s="5"/>
      <c r="CC2863" s="5"/>
      <c r="CD2863" s="43"/>
    </row>
    <row r="2864" spans="1:82" x14ac:dyDescent="0.25">
      <c r="A2864" s="8"/>
      <c r="B2864" s="5"/>
      <c r="C2864" s="5"/>
      <c r="D2864" s="5"/>
      <c r="E2864" s="5"/>
      <c r="F2864" s="94" t="str">
        <f t="shared" si="449"/>
        <v/>
      </c>
      <c r="G2864" s="94" t="str">
        <f t="shared" si="450"/>
        <v/>
      </c>
      <c r="H2864" s="127" t="str">
        <f>IF(A2864&lt;&gt;"",IF(MID(C2864,1,1)="c",$AS$26,IF(MID(C2864,1,1)="r",$AS$41,IF(MID(C2864,1,1)="p",#REF!,#REF!))),"")</f>
        <v/>
      </c>
      <c r="I2864" s="92" t="str">
        <f t="shared" si="451"/>
        <v/>
      </c>
      <c r="J2864" s="92" t="str">
        <f t="shared" si="452"/>
        <v/>
      </c>
      <c r="K2864" s="92" t="str">
        <f t="shared" si="453"/>
        <v/>
      </c>
      <c r="L2864" s="92" t="str">
        <f t="shared" si="454"/>
        <v/>
      </c>
      <c r="M2864" s="95" t="str">
        <f>IF(A2864&lt;&gt;"",IF(MID(C2864,1,1)="c",SigmaEpsConcrete(I2864,$AN$30:$AN$33,$AR$30:$AR$33,$AS$26,$AS$27,$AS$28,$AQ$20,$AU$19),""),"")</f>
        <v/>
      </c>
      <c r="N2864" s="95" t="str">
        <f>IF(A2864&lt;&gt;"",IF(MID(C2864,1,1)="r",SigmaEpsReinf(J2864,$AS$42:$AS$43,$AS$41,$AS$39,$AS$40,$AQ$38),""),"")</f>
        <v/>
      </c>
      <c r="Q2864" s="92" t="str">
        <f t="shared" si="456"/>
        <v/>
      </c>
      <c r="R2864" s="92" t="str">
        <f t="shared" si="457"/>
        <v/>
      </c>
      <c r="U2864" s="5"/>
      <c r="V2864" s="5"/>
      <c r="W2864" s="94" t="str">
        <f t="shared" si="455"/>
        <v/>
      </c>
      <c r="X2864" s="94" t="str">
        <f t="shared" si="458"/>
        <v/>
      </c>
      <c r="Y2864" s="5"/>
      <c r="BK2864" s="8"/>
      <c r="BL2864" s="5"/>
      <c r="BM2864" s="5"/>
      <c r="BN2864" s="5"/>
      <c r="BO2864" s="5"/>
      <c r="BP2864" s="1"/>
      <c r="BQ2864" s="1"/>
      <c r="BR2864" s="1"/>
      <c r="BS2864" s="1"/>
      <c r="BT2864" s="1"/>
      <c r="BU2864" s="4"/>
      <c r="BV2864" s="1"/>
      <c r="BW2864" s="3"/>
      <c r="BX2864" s="4"/>
      <c r="BY2864" s="5"/>
      <c r="BZ2864" s="5"/>
      <c r="CA2864" s="5"/>
      <c r="CB2864" s="5"/>
      <c r="CC2864" s="5"/>
      <c r="CD2864" s="43"/>
    </row>
    <row r="2865" spans="1:82" x14ac:dyDescent="0.25">
      <c r="A2865" s="8"/>
      <c r="B2865" s="5"/>
      <c r="C2865" s="5"/>
      <c r="D2865" s="5"/>
      <c r="E2865" s="5"/>
      <c r="F2865" s="94" t="str">
        <f t="shared" si="449"/>
        <v/>
      </c>
      <c r="G2865" s="94" t="str">
        <f t="shared" si="450"/>
        <v/>
      </c>
      <c r="H2865" s="127" t="str">
        <f>IF(A2865&lt;&gt;"",IF(MID(C2865,1,1)="c",$AS$26,IF(MID(C2865,1,1)="r",$AS$41,IF(MID(C2865,1,1)="p",#REF!,#REF!))),"")</f>
        <v/>
      </c>
      <c r="I2865" s="92" t="str">
        <f t="shared" si="451"/>
        <v/>
      </c>
      <c r="J2865" s="92" t="str">
        <f t="shared" si="452"/>
        <v/>
      </c>
      <c r="K2865" s="92" t="str">
        <f t="shared" si="453"/>
        <v/>
      </c>
      <c r="L2865" s="92" t="str">
        <f t="shared" si="454"/>
        <v/>
      </c>
      <c r="M2865" s="95" t="str">
        <f>IF(A2865&lt;&gt;"",IF(MID(C2865,1,1)="c",SigmaEpsConcrete(I2865,$AN$30:$AN$33,$AR$30:$AR$33,$AS$26,$AS$27,$AS$28,$AQ$20,$AU$19),""),"")</f>
        <v/>
      </c>
      <c r="N2865" s="95" t="str">
        <f>IF(A2865&lt;&gt;"",IF(MID(C2865,1,1)="r",SigmaEpsReinf(J2865,$AS$42:$AS$43,$AS$41,$AS$39,$AS$40,$AQ$38),""),"")</f>
        <v/>
      </c>
      <c r="Q2865" s="92" t="str">
        <f t="shared" si="456"/>
        <v/>
      </c>
      <c r="R2865" s="92" t="str">
        <f t="shared" si="457"/>
        <v/>
      </c>
      <c r="U2865" s="5"/>
      <c r="V2865" s="5"/>
      <c r="W2865" s="94" t="str">
        <f t="shared" si="455"/>
        <v/>
      </c>
      <c r="X2865" s="94" t="str">
        <f t="shared" si="458"/>
        <v/>
      </c>
      <c r="Y2865" s="5"/>
      <c r="BK2865" s="8"/>
      <c r="BL2865" s="5"/>
      <c r="BM2865" s="5"/>
      <c r="BN2865" s="5"/>
      <c r="BO2865" s="5"/>
      <c r="BP2865" s="1"/>
      <c r="BQ2865" s="1"/>
      <c r="BR2865" s="1"/>
      <c r="BS2865" s="1"/>
      <c r="BT2865" s="1"/>
      <c r="BU2865" s="4"/>
      <c r="BV2865" s="1"/>
      <c r="BW2865" s="3"/>
      <c r="BX2865" s="4"/>
      <c r="BY2865" s="5"/>
      <c r="BZ2865" s="5"/>
      <c r="CA2865" s="5"/>
      <c r="CB2865" s="5"/>
      <c r="CC2865" s="5"/>
      <c r="CD2865" s="43"/>
    </row>
    <row r="2866" spans="1:82" x14ac:dyDescent="0.25">
      <c r="A2866" s="8"/>
      <c r="B2866" s="5"/>
      <c r="C2866" s="5"/>
      <c r="D2866" s="5"/>
      <c r="E2866" s="5"/>
      <c r="F2866" s="94" t="str">
        <f t="shared" si="449"/>
        <v/>
      </c>
      <c r="G2866" s="94" t="str">
        <f t="shared" si="450"/>
        <v/>
      </c>
      <c r="H2866" s="127" t="str">
        <f>IF(A2866&lt;&gt;"",IF(MID(C2866,1,1)="c",$AS$26,IF(MID(C2866,1,1)="r",$AS$41,IF(MID(C2866,1,1)="p",#REF!,#REF!))),"")</f>
        <v/>
      </c>
      <c r="I2866" s="92" t="str">
        <f t="shared" si="451"/>
        <v/>
      </c>
      <c r="J2866" s="92" t="str">
        <f t="shared" si="452"/>
        <v/>
      </c>
      <c r="K2866" s="92" t="str">
        <f t="shared" si="453"/>
        <v/>
      </c>
      <c r="L2866" s="92" t="str">
        <f t="shared" si="454"/>
        <v/>
      </c>
      <c r="M2866" s="95" t="str">
        <f>IF(A2866&lt;&gt;"",IF(MID(C2866,1,1)="c",SigmaEpsConcrete(I2866,$AN$30:$AN$33,$AR$30:$AR$33,$AS$26,$AS$27,$AS$28,$AQ$20,$AU$19),""),"")</f>
        <v/>
      </c>
      <c r="N2866" s="95" t="str">
        <f>IF(A2866&lt;&gt;"",IF(MID(C2866,1,1)="r",SigmaEpsReinf(J2866,$AS$42:$AS$43,$AS$41,$AS$39,$AS$40,$AQ$38),""),"")</f>
        <v/>
      </c>
      <c r="Q2866" s="92" t="str">
        <f t="shared" si="456"/>
        <v/>
      </c>
      <c r="R2866" s="92" t="str">
        <f t="shared" si="457"/>
        <v/>
      </c>
      <c r="U2866" s="5"/>
      <c r="V2866" s="5"/>
      <c r="W2866" s="94" t="str">
        <f t="shared" si="455"/>
        <v/>
      </c>
      <c r="X2866" s="94" t="str">
        <f t="shared" si="458"/>
        <v/>
      </c>
      <c r="Y2866" s="5"/>
      <c r="BK2866" s="8"/>
      <c r="BL2866" s="5"/>
      <c r="BM2866" s="5"/>
      <c r="BN2866" s="5"/>
      <c r="BO2866" s="5"/>
      <c r="BP2866" s="1"/>
      <c r="BQ2866" s="1"/>
      <c r="BR2866" s="1"/>
      <c r="BS2866" s="1"/>
      <c r="BT2866" s="1"/>
      <c r="BU2866" s="4"/>
      <c r="BV2866" s="1"/>
      <c r="BW2866" s="3"/>
      <c r="BX2866" s="4"/>
      <c r="BY2866" s="5"/>
      <c r="BZ2866" s="5"/>
      <c r="CA2866" s="5"/>
      <c r="CB2866" s="5"/>
      <c r="CC2866" s="5"/>
      <c r="CD2866" s="43"/>
    </row>
    <row r="2867" spans="1:82" x14ac:dyDescent="0.25">
      <c r="A2867" s="8"/>
      <c r="B2867" s="5"/>
      <c r="C2867" s="5"/>
      <c r="D2867" s="5"/>
      <c r="E2867" s="5"/>
      <c r="F2867" s="94" t="str">
        <f t="shared" si="449"/>
        <v/>
      </c>
      <c r="G2867" s="94" t="str">
        <f t="shared" si="450"/>
        <v/>
      </c>
      <c r="H2867" s="127" t="str">
        <f>IF(A2867&lt;&gt;"",IF(MID(C2867,1,1)="c",$AS$26,IF(MID(C2867,1,1)="r",$AS$41,IF(MID(C2867,1,1)="p",#REF!,#REF!))),"")</f>
        <v/>
      </c>
      <c r="I2867" s="92" t="str">
        <f t="shared" si="451"/>
        <v/>
      </c>
      <c r="J2867" s="92" t="str">
        <f t="shared" si="452"/>
        <v/>
      </c>
      <c r="K2867" s="92" t="str">
        <f t="shared" si="453"/>
        <v/>
      </c>
      <c r="L2867" s="92" t="str">
        <f t="shared" si="454"/>
        <v/>
      </c>
      <c r="M2867" s="95" t="str">
        <f>IF(A2867&lt;&gt;"",IF(MID(C2867,1,1)="c",SigmaEpsConcrete(I2867,$AN$30:$AN$33,$AR$30:$AR$33,$AS$26,$AS$27,$AS$28,$AQ$20,$AU$19),""),"")</f>
        <v/>
      </c>
      <c r="N2867" s="95" t="str">
        <f>IF(A2867&lt;&gt;"",IF(MID(C2867,1,1)="r",SigmaEpsReinf(J2867,$AS$42:$AS$43,$AS$41,$AS$39,$AS$40,$AQ$38),""),"")</f>
        <v/>
      </c>
      <c r="Q2867" s="92" t="str">
        <f t="shared" si="456"/>
        <v/>
      </c>
      <c r="R2867" s="92" t="str">
        <f t="shared" si="457"/>
        <v/>
      </c>
      <c r="U2867" s="5"/>
      <c r="V2867" s="5"/>
      <c r="W2867" s="94" t="str">
        <f t="shared" si="455"/>
        <v/>
      </c>
      <c r="X2867" s="94" t="str">
        <f t="shared" si="458"/>
        <v/>
      </c>
      <c r="Y2867" s="5"/>
      <c r="BK2867" s="8"/>
      <c r="BL2867" s="5"/>
      <c r="BM2867" s="5"/>
      <c r="BN2867" s="5"/>
      <c r="BO2867" s="5"/>
      <c r="BP2867" s="1"/>
      <c r="BQ2867" s="1"/>
      <c r="BR2867" s="1"/>
      <c r="BS2867" s="1"/>
      <c r="BT2867" s="1"/>
      <c r="BU2867" s="4"/>
      <c r="BV2867" s="1"/>
      <c r="BW2867" s="3"/>
      <c r="BX2867" s="4"/>
      <c r="BY2867" s="5"/>
      <c r="BZ2867" s="5"/>
      <c r="CA2867" s="5"/>
      <c r="CB2867" s="5"/>
      <c r="CC2867" s="5"/>
      <c r="CD2867" s="43"/>
    </row>
    <row r="2868" spans="1:82" x14ac:dyDescent="0.25">
      <c r="A2868" s="8"/>
      <c r="B2868" s="5"/>
      <c r="C2868" s="5"/>
      <c r="D2868" s="5"/>
      <c r="E2868" s="5"/>
      <c r="F2868" s="94" t="str">
        <f t="shared" si="449"/>
        <v/>
      </c>
      <c r="G2868" s="94" t="str">
        <f t="shared" si="450"/>
        <v/>
      </c>
      <c r="H2868" s="127" t="str">
        <f>IF(A2868&lt;&gt;"",IF(MID(C2868,1,1)="c",$AS$26,IF(MID(C2868,1,1)="r",$AS$41,IF(MID(C2868,1,1)="p",#REF!,#REF!))),"")</f>
        <v/>
      </c>
      <c r="I2868" s="92" t="str">
        <f t="shared" si="451"/>
        <v/>
      </c>
      <c r="J2868" s="92" t="str">
        <f t="shared" si="452"/>
        <v/>
      </c>
      <c r="K2868" s="92" t="str">
        <f t="shared" si="453"/>
        <v/>
      </c>
      <c r="L2868" s="92" t="str">
        <f t="shared" si="454"/>
        <v/>
      </c>
      <c r="M2868" s="95" t="str">
        <f>IF(A2868&lt;&gt;"",IF(MID(C2868,1,1)="c",SigmaEpsConcrete(I2868,$AN$30:$AN$33,$AR$30:$AR$33,$AS$26,$AS$27,$AS$28,$AQ$20,$AU$19),""),"")</f>
        <v/>
      </c>
      <c r="N2868" s="95" t="str">
        <f>IF(A2868&lt;&gt;"",IF(MID(C2868,1,1)="r",SigmaEpsReinf(J2868,$AS$42:$AS$43,$AS$41,$AS$39,$AS$40,$AQ$38),""),"")</f>
        <v/>
      </c>
      <c r="Q2868" s="92" t="str">
        <f t="shared" si="456"/>
        <v/>
      </c>
      <c r="R2868" s="92" t="str">
        <f t="shared" si="457"/>
        <v/>
      </c>
      <c r="U2868" s="5"/>
      <c r="V2868" s="5"/>
      <c r="W2868" s="94" t="str">
        <f t="shared" si="455"/>
        <v/>
      </c>
      <c r="X2868" s="94" t="str">
        <f t="shared" si="458"/>
        <v/>
      </c>
      <c r="Y2868" s="5"/>
      <c r="BK2868" s="8"/>
      <c r="BL2868" s="5"/>
      <c r="BM2868" s="5"/>
      <c r="BN2868" s="5"/>
      <c r="BO2868" s="5"/>
      <c r="BP2868" s="1"/>
      <c r="BQ2868" s="1"/>
      <c r="BR2868" s="1"/>
      <c r="BS2868" s="1"/>
      <c r="BT2868" s="1"/>
      <c r="BU2868" s="4"/>
      <c r="BV2868" s="1"/>
      <c r="BW2868" s="3"/>
      <c r="BX2868" s="4"/>
      <c r="BY2868" s="5"/>
      <c r="BZ2868" s="5"/>
      <c r="CA2868" s="5"/>
      <c r="CB2868" s="5"/>
      <c r="CC2868" s="5"/>
      <c r="CD2868" s="43"/>
    </row>
    <row r="2869" spans="1:82" x14ac:dyDescent="0.25">
      <c r="A2869" s="8"/>
      <c r="B2869" s="5"/>
      <c r="C2869" s="5"/>
      <c r="D2869" s="5"/>
      <c r="E2869" s="5"/>
      <c r="F2869" s="94" t="str">
        <f t="shared" si="449"/>
        <v/>
      </c>
      <c r="G2869" s="94" t="str">
        <f t="shared" si="450"/>
        <v/>
      </c>
      <c r="H2869" s="127" t="str">
        <f>IF(A2869&lt;&gt;"",IF(MID(C2869,1,1)="c",$AS$26,IF(MID(C2869,1,1)="r",$AS$41,IF(MID(C2869,1,1)="p",#REF!,#REF!))),"")</f>
        <v/>
      </c>
      <c r="I2869" s="92" t="str">
        <f t="shared" si="451"/>
        <v/>
      </c>
      <c r="J2869" s="92" t="str">
        <f t="shared" si="452"/>
        <v/>
      </c>
      <c r="K2869" s="92" t="str">
        <f t="shared" si="453"/>
        <v/>
      </c>
      <c r="L2869" s="92" t="str">
        <f t="shared" si="454"/>
        <v/>
      </c>
      <c r="M2869" s="95" t="str">
        <f>IF(A2869&lt;&gt;"",IF(MID(C2869,1,1)="c",SigmaEpsConcrete(I2869,$AN$30:$AN$33,$AR$30:$AR$33,$AS$26,$AS$27,$AS$28,$AQ$20,$AU$19),""),"")</f>
        <v/>
      </c>
      <c r="N2869" s="95" t="str">
        <f>IF(A2869&lt;&gt;"",IF(MID(C2869,1,1)="r",SigmaEpsReinf(J2869,$AS$42:$AS$43,$AS$41,$AS$39,$AS$40,$AQ$38),""),"")</f>
        <v/>
      </c>
      <c r="Q2869" s="92" t="str">
        <f t="shared" si="456"/>
        <v/>
      </c>
      <c r="R2869" s="92" t="str">
        <f t="shared" si="457"/>
        <v/>
      </c>
      <c r="U2869" s="5"/>
      <c r="V2869" s="5"/>
      <c r="W2869" s="94" t="str">
        <f t="shared" si="455"/>
        <v/>
      </c>
      <c r="X2869" s="94" t="str">
        <f t="shared" si="458"/>
        <v/>
      </c>
      <c r="Y2869" s="5"/>
      <c r="BK2869" s="8"/>
      <c r="BL2869" s="5"/>
      <c r="BM2869" s="5"/>
      <c r="BN2869" s="5"/>
      <c r="BO2869" s="5"/>
      <c r="BP2869" s="1"/>
      <c r="BQ2869" s="1"/>
      <c r="BR2869" s="1"/>
      <c r="BS2869" s="1"/>
      <c r="BT2869" s="1"/>
      <c r="BU2869" s="4"/>
      <c r="BV2869" s="1"/>
      <c r="BW2869" s="3"/>
      <c r="BX2869" s="4"/>
      <c r="BY2869" s="5"/>
      <c r="BZ2869" s="5"/>
      <c r="CA2869" s="5"/>
      <c r="CB2869" s="5"/>
      <c r="CC2869" s="5"/>
      <c r="CD2869" s="43"/>
    </row>
    <row r="2870" spans="1:82" x14ac:dyDescent="0.25">
      <c r="A2870" s="8"/>
      <c r="B2870" s="5"/>
      <c r="C2870" s="5"/>
      <c r="D2870" s="5"/>
      <c r="E2870" s="5"/>
      <c r="F2870" s="94" t="str">
        <f t="shared" si="449"/>
        <v/>
      </c>
      <c r="G2870" s="94" t="str">
        <f t="shared" si="450"/>
        <v/>
      </c>
      <c r="H2870" s="127" t="str">
        <f>IF(A2870&lt;&gt;"",IF(MID(C2870,1,1)="c",$AS$26,IF(MID(C2870,1,1)="r",$AS$41,IF(MID(C2870,1,1)="p",#REF!,#REF!))),"")</f>
        <v/>
      </c>
      <c r="I2870" s="92" t="str">
        <f t="shared" si="451"/>
        <v/>
      </c>
      <c r="J2870" s="92" t="str">
        <f t="shared" si="452"/>
        <v/>
      </c>
      <c r="K2870" s="92" t="str">
        <f t="shared" si="453"/>
        <v/>
      </c>
      <c r="L2870" s="92" t="str">
        <f t="shared" si="454"/>
        <v/>
      </c>
      <c r="M2870" s="95" t="str">
        <f>IF(A2870&lt;&gt;"",IF(MID(C2870,1,1)="c",SigmaEpsConcrete(I2870,$AN$30:$AN$33,$AR$30:$AR$33,$AS$26,$AS$27,$AS$28,$AQ$20,$AU$19),""),"")</f>
        <v/>
      </c>
      <c r="N2870" s="95" t="str">
        <f>IF(A2870&lt;&gt;"",IF(MID(C2870,1,1)="r",SigmaEpsReinf(J2870,$AS$42:$AS$43,$AS$41,$AS$39,$AS$40,$AQ$38),""),"")</f>
        <v/>
      </c>
      <c r="Q2870" s="92" t="str">
        <f t="shared" si="456"/>
        <v/>
      </c>
      <c r="R2870" s="92" t="str">
        <f t="shared" si="457"/>
        <v/>
      </c>
      <c r="U2870" s="5"/>
      <c r="V2870" s="5"/>
      <c r="W2870" s="94" t="str">
        <f t="shared" si="455"/>
        <v/>
      </c>
      <c r="X2870" s="94" t="str">
        <f t="shared" si="458"/>
        <v/>
      </c>
      <c r="Y2870" s="5"/>
      <c r="BK2870" s="8"/>
      <c r="BL2870" s="5"/>
      <c r="BM2870" s="5"/>
      <c r="BN2870" s="5"/>
      <c r="BO2870" s="5"/>
      <c r="BP2870" s="1"/>
      <c r="BQ2870" s="1"/>
      <c r="BR2870" s="1"/>
      <c r="BS2870" s="1"/>
      <c r="BT2870" s="1"/>
      <c r="BU2870" s="4"/>
      <c r="BV2870" s="1"/>
      <c r="BW2870" s="3"/>
      <c r="BX2870" s="4"/>
      <c r="BY2870" s="5"/>
      <c r="BZ2870" s="5"/>
      <c r="CA2870" s="5"/>
      <c r="CB2870" s="5"/>
      <c r="CC2870" s="5"/>
      <c r="CD2870" s="43"/>
    </row>
    <row r="2871" spans="1:82" x14ac:dyDescent="0.25">
      <c r="A2871" s="8"/>
      <c r="B2871" s="5"/>
      <c r="C2871" s="5"/>
      <c r="D2871" s="5"/>
      <c r="E2871" s="5"/>
      <c r="F2871" s="94" t="str">
        <f t="shared" si="449"/>
        <v/>
      </c>
      <c r="G2871" s="94" t="str">
        <f t="shared" si="450"/>
        <v/>
      </c>
      <c r="H2871" s="127" t="str">
        <f>IF(A2871&lt;&gt;"",IF(MID(C2871,1,1)="c",$AS$26,IF(MID(C2871,1,1)="r",$AS$41,IF(MID(C2871,1,1)="p",#REF!,#REF!))),"")</f>
        <v/>
      </c>
      <c r="I2871" s="92" t="str">
        <f t="shared" si="451"/>
        <v/>
      </c>
      <c r="J2871" s="92" t="str">
        <f t="shared" si="452"/>
        <v/>
      </c>
      <c r="K2871" s="92" t="str">
        <f t="shared" si="453"/>
        <v/>
      </c>
      <c r="L2871" s="92" t="str">
        <f t="shared" si="454"/>
        <v/>
      </c>
      <c r="M2871" s="95" t="str">
        <f>IF(A2871&lt;&gt;"",IF(MID(C2871,1,1)="c",SigmaEpsConcrete(I2871,$AN$30:$AN$33,$AR$30:$AR$33,$AS$26,$AS$27,$AS$28,$AQ$20,$AU$19),""),"")</f>
        <v/>
      </c>
      <c r="N2871" s="95" t="str">
        <f>IF(A2871&lt;&gt;"",IF(MID(C2871,1,1)="r",SigmaEpsReinf(J2871,$AS$42:$AS$43,$AS$41,$AS$39,$AS$40,$AQ$38),""),"")</f>
        <v/>
      </c>
      <c r="Q2871" s="92" t="str">
        <f t="shared" si="456"/>
        <v/>
      </c>
      <c r="R2871" s="92" t="str">
        <f t="shared" si="457"/>
        <v/>
      </c>
      <c r="U2871" s="5"/>
      <c r="V2871" s="5"/>
      <c r="W2871" s="94" t="str">
        <f t="shared" si="455"/>
        <v/>
      </c>
      <c r="X2871" s="94" t="str">
        <f t="shared" si="458"/>
        <v/>
      </c>
      <c r="Y2871" s="5"/>
      <c r="BK2871" s="8"/>
      <c r="BL2871" s="5"/>
      <c r="BM2871" s="5"/>
      <c r="BN2871" s="5"/>
      <c r="BO2871" s="5"/>
      <c r="BP2871" s="1"/>
      <c r="BQ2871" s="1"/>
      <c r="BR2871" s="1"/>
      <c r="BS2871" s="1"/>
      <c r="BT2871" s="1"/>
      <c r="BU2871" s="4"/>
      <c r="BV2871" s="1"/>
      <c r="BW2871" s="3"/>
      <c r="BX2871" s="4"/>
      <c r="BY2871" s="5"/>
      <c r="BZ2871" s="5"/>
      <c r="CA2871" s="5"/>
      <c r="CB2871" s="5"/>
      <c r="CC2871" s="5"/>
      <c r="CD2871" s="43"/>
    </row>
    <row r="2872" spans="1:82" x14ac:dyDescent="0.25">
      <c r="A2872" s="8"/>
      <c r="B2872" s="5"/>
      <c r="C2872" s="5"/>
      <c r="D2872" s="5"/>
      <c r="E2872" s="5"/>
      <c r="F2872" s="94" t="str">
        <f t="shared" si="449"/>
        <v/>
      </c>
      <c r="G2872" s="94" t="str">
        <f t="shared" si="450"/>
        <v/>
      </c>
      <c r="H2872" s="127" t="str">
        <f>IF(A2872&lt;&gt;"",IF(MID(C2872,1,1)="c",$AS$26,IF(MID(C2872,1,1)="r",$AS$41,IF(MID(C2872,1,1)="p",#REF!,#REF!))),"")</f>
        <v/>
      </c>
      <c r="I2872" s="92" t="str">
        <f t="shared" si="451"/>
        <v/>
      </c>
      <c r="J2872" s="92" t="str">
        <f t="shared" si="452"/>
        <v/>
      </c>
      <c r="K2872" s="92" t="str">
        <f t="shared" si="453"/>
        <v/>
      </c>
      <c r="L2872" s="92" t="str">
        <f t="shared" si="454"/>
        <v/>
      </c>
      <c r="M2872" s="95" t="str">
        <f>IF(A2872&lt;&gt;"",IF(MID(C2872,1,1)="c",SigmaEpsConcrete(I2872,$AN$30:$AN$33,$AR$30:$AR$33,$AS$26,$AS$27,$AS$28,$AQ$20,$AU$19),""),"")</f>
        <v/>
      </c>
      <c r="N2872" s="95" t="str">
        <f>IF(A2872&lt;&gt;"",IF(MID(C2872,1,1)="r",SigmaEpsReinf(J2872,$AS$42:$AS$43,$AS$41,$AS$39,$AS$40,$AQ$38),""),"")</f>
        <v/>
      </c>
      <c r="Q2872" s="92" t="str">
        <f t="shared" si="456"/>
        <v/>
      </c>
      <c r="R2872" s="92" t="str">
        <f t="shared" si="457"/>
        <v/>
      </c>
      <c r="U2872" s="5"/>
      <c r="V2872" s="5"/>
      <c r="W2872" s="94" t="str">
        <f t="shared" si="455"/>
        <v/>
      </c>
      <c r="X2872" s="94" t="str">
        <f t="shared" si="458"/>
        <v/>
      </c>
      <c r="Y2872" s="5"/>
      <c r="BK2872" s="8"/>
      <c r="BL2872" s="5"/>
      <c r="BM2872" s="5"/>
      <c r="BN2872" s="5"/>
      <c r="BO2872" s="5"/>
      <c r="BP2872" s="1"/>
      <c r="BQ2872" s="1"/>
      <c r="BR2872" s="1"/>
      <c r="BS2872" s="1"/>
      <c r="BT2872" s="1"/>
      <c r="BU2872" s="4"/>
      <c r="BV2872" s="1"/>
      <c r="BW2872" s="3"/>
      <c r="BX2872" s="4"/>
      <c r="BY2872" s="5"/>
      <c r="BZ2872" s="5"/>
      <c r="CA2872" s="5"/>
      <c r="CB2872" s="5"/>
      <c r="CC2872" s="5"/>
      <c r="CD2872" s="43"/>
    </row>
    <row r="2873" spans="1:82" x14ac:dyDescent="0.25">
      <c r="A2873" s="8"/>
      <c r="B2873" s="5"/>
      <c r="C2873" s="5"/>
      <c r="D2873" s="5"/>
      <c r="E2873" s="5"/>
      <c r="F2873" s="94" t="str">
        <f t="shared" si="449"/>
        <v/>
      </c>
      <c r="G2873" s="94" t="str">
        <f t="shared" si="450"/>
        <v/>
      </c>
      <c r="H2873" s="127" t="str">
        <f>IF(A2873&lt;&gt;"",IF(MID(C2873,1,1)="c",$AS$26,IF(MID(C2873,1,1)="r",$AS$41,IF(MID(C2873,1,1)="p",#REF!,#REF!))),"")</f>
        <v/>
      </c>
      <c r="I2873" s="92" t="str">
        <f t="shared" si="451"/>
        <v/>
      </c>
      <c r="J2873" s="92" t="str">
        <f t="shared" si="452"/>
        <v/>
      </c>
      <c r="K2873" s="92" t="str">
        <f t="shared" si="453"/>
        <v/>
      </c>
      <c r="L2873" s="92" t="str">
        <f t="shared" si="454"/>
        <v/>
      </c>
      <c r="M2873" s="95" t="str">
        <f>IF(A2873&lt;&gt;"",IF(MID(C2873,1,1)="c",SigmaEpsConcrete(I2873,$AN$30:$AN$33,$AR$30:$AR$33,$AS$26,$AS$27,$AS$28,$AQ$20,$AU$19),""),"")</f>
        <v/>
      </c>
      <c r="N2873" s="95" t="str">
        <f>IF(A2873&lt;&gt;"",IF(MID(C2873,1,1)="r",SigmaEpsReinf(J2873,$AS$42:$AS$43,$AS$41,$AS$39,$AS$40,$AQ$38),""),"")</f>
        <v/>
      </c>
      <c r="Q2873" s="92" t="str">
        <f t="shared" si="456"/>
        <v/>
      </c>
      <c r="R2873" s="92" t="str">
        <f t="shared" si="457"/>
        <v/>
      </c>
      <c r="U2873" s="5"/>
      <c r="V2873" s="5"/>
      <c r="W2873" s="94" t="str">
        <f t="shared" si="455"/>
        <v/>
      </c>
      <c r="X2873" s="94" t="str">
        <f t="shared" si="458"/>
        <v/>
      </c>
      <c r="Y2873" s="5"/>
      <c r="BK2873" s="8"/>
      <c r="BL2873" s="5"/>
      <c r="BM2873" s="5"/>
      <c r="BN2873" s="5"/>
      <c r="BO2873" s="5"/>
      <c r="BP2873" s="1"/>
      <c r="BQ2873" s="1"/>
      <c r="BR2873" s="1"/>
      <c r="BS2873" s="1"/>
      <c r="BT2873" s="1"/>
      <c r="BU2873" s="4"/>
      <c r="BV2873" s="1"/>
      <c r="BW2873" s="3"/>
      <c r="BX2873" s="4"/>
      <c r="BY2873" s="5"/>
      <c r="BZ2873" s="5"/>
      <c r="CA2873" s="5"/>
      <c r="CB2873" s="5"/>
      <c r="CC2873" s="5"/>
      <c r="CD2873" s="43"/>
    </row>
    <row r="2874" spans="1:82" x14ac:dyDescent="0.25">
      <c r="A2874" s="8"/>
      <c r="B2874" s="5"/>
      <c r="C2874" s="5"/>
      <c r="D2874" s="5"/>
      <c r="E2874" s="5"/>
      <c r="F2874" s="94" t="str">
        <f t="shared" si="449"/>
        <v/>
      </c>
      <c r="G2874" s="94" t="str">
        <f t="shared" si="450"/>
        <v/>
      </c>
      <c r="H2874" s="127" t="str">
        <f>IF(A2874&lt;&gt;"",IF(MID(C2874,1,1)="c",$AS$26,IF(MID(C2874,1,1)="r",$AS$41,IF(MID(C2874,1,1)="p",#REF!,#REF!))),"")</f>
        <v/>
      </c>
      <c r="I2874" s="92" t="str">
        <f t="shared" si="451"/>
        <v/>
      </c>
      <c r="J2874" s="92" t="str">
        <f t="shared" si="452"/>
        <v/>
      </c>
      <c r="K2874" s="92" t="str">
        <f t="shared" si="453"/>
        <v/>
      </c>
      <c r="L2874" s="92" t="str">
        <f t="shared" si="454"/>
        <v/>
      </c>
      <c r="M2874" s="95" t="str">
        <f>IF(A2874&lt;&gt;"",IF(MID(C2874,1,1)="c",SigmaEpsConcrete(I2874,$AN$30:$AN$33,$AR$30:$AR$33,$AS$26,$AS$27,$AS$28,$AQ$20,$AU$19),""),"")</f>
        <v/>
      </c>
      <c r="N2874" s="95" t="str">
        <f>IF(A2874&lt;&gt;"",IF(MID(C2874,1,1)="r",SigmaEpsReinf(J2874,$AS$42:$AS$43,$AS$41,$AS$39,$AS$40,$AQ$38),""),"")</f>
        <v/>
      </c>
      <c r="Q2874" s="92" t="str">
        <f t="shared" si="456"/>
        <v/>
      </c>
      <c r="R2874" s="92" t="str">
        <f t="shared" si="457"/>
        <v/>
      </c>
      <c r="U2874" s="5"/>
      <c r="V2874" s="5"/>
      <c r="W2874" s="94" t="str">
        <f t="shared" si="455"/>
        <v/>
      </c>
      <c r="X2874" s="94" t="str">
        <f t="shared" si="458"/>
        <v/>
      </c>
      <c r="Y2874" s="5"/>
      <c r="BK2874" s="8"/>
      <c r="BL2874" s="5"/>
      <c r="BM2874" s="5"/>
      <c r="BN2874" s="5"/>
      <c r="BO2874" s="5"/>
      <c r="BP2874" s="1"/>
      <c r="BQ2874" s="1"/>
      <c r="BR2874" s="1"/>
      <c r="BS2874" s="1"/>
      <c r="BT2874" s="1"/>
      <c r="BU2874" s="4"/>
      <c r="BV2874" s="1"/>
      <c r="BW2874" s="3"/>
      <c r="BX2874" s="4"/>
      <c r="BY2874" s="5"/>
      <c r="BZ2874" s="5"/>
      <c r="CA2874" s="5"/>
      <c r="CB2874" s="5"/>
      <c r="CC2874" s="5"/>
      <c r="CD2874" s="43"/>
    </row>
    <row r="2875" spans="1:82" x14ac:dyDescent="0.25">
      <c r="A2875" s="8"/>
      <c r="B2875" s="5"/>
      <c r="C2875" s="5"/>
      <c r="D2875" s="5"/>
      <c r="E2875" s="5"/>
      <c r="F2875" s="94" t="str">
        <f t="shared" si="449"/>
        <v/>
      </c>
      <c r="G2875" s="94" t="str">
        <f t="shared" si="450"/>
        <v/>
      </c>
      <c r="H2875" s="127" t="str">
        <f>IF(A2875&lt;&gt;"",IF(MID(C2875,1,1)="c",$AS$26,IF(MID(C2875,1,1)="r",$AS$41,IF(MID(C2875,1,1)="p",#REF!,#REF!))),"")</f>
        <v/>
      </c>
      <c r="I2875" s="92" t="str">
        <f t="shared" si="451"/>
        <v/>
      </c>
      <c r="J2875" s="92" t="str">
        <f t="shared" si="452"/>
        <v/>
      </c>
      <c r="K2875" s="92" t="str">
        <f t="shared" si="453"/>
        <v/>
      </c>
      <c r="L2875" s="92" t="str">
        <f t="shared" si="454"/>
        <v/>
      </c>
      <c r="M2875" s="95" t="str">
        <f>IF(A2875&lt;&gt;"",IF(MID(C2875,1,1)="c",SigmaEpsConcrete(I2875,$AN$30:$AN$33,$AR$30:$AR$33,$AS$26,$AS$27,$AS$28,$AQ$20,$AU$19),""),"")</f>
        <v/>
      </c>
      <c r="N2875" s="95" t="str">
        <f>IF(A2875&lt;&gt;"",IF(MID(C2875,1,1)="r",SigmaEpsReinf(J2875,$AS$42:$AS$43,$AS$41,$AS$39,$AS$40,$AQ$38),""),"")</f>
        <v/>
      </c>
      <c r="Q2875" s="92" t="str">
        <f t="shared" si="456"/>
        <v/>
      </c>
      <c r="R2875" s="92" t="str">
        <f t="shared" si="457"/>
        <v/>
      </c>
      <c r="U2875" s="5"/>
      <c r="V2875" s="5"/>
      <c r="W2875" s="94" t="str">
        <f t="shared" si="455"/>
        <v/>
      </c>
      <c r="X2875" s="94" t="str">
        <f t="shared" si="458"/>
        <v/>
      </c>
      <c r="Y2875" s="5"/>
      <c r="BK2875" s="8"/>
      <c r="BL2875" s="5"/>
      <c r="BM2875" s="5"/>
      <c r="BN2875" s="5"/>
      <c r="BO2875" s="5"/>
      <c r="BP2875" s="1"/>
      <c r="BQ2875" s="1"/>
      <c r="BR2875" s="1"/>
      <c r="BS2875" s="1"/>
      <c r="BT2875" s="1"/>
      <c r="BU2875" s="4"/>
      <c r="BV2875" s="1"/>
      <c r="BW2875" s="3"/>
      <c r="BX2875" s="4"/>
      <c r="BY2875" s="5"/>
      <c r="BZ2875" s="5"/>
      <c r="CA2875" s="5"/>
      <c r="CB2875" s="5"/>
      <c r="CC2875" s="5"/>
      <c r="CD2875" s="43"/>
    </row>
    <row r="2876" spans="1:82" x14ac:dyDescent="0.25">
      <c r="A2876" s="8"/>
      <c r="B2876" s="5"/>
      <c r="C2876" s="5"/>
      <c r="D2876" s="5"/>
      <c r="E2876" s="5"/>
      <c r="F2876" s="94" t="str">
        <f t="shared" si="449"/>
        <v/>
      </c>
      <c r="G2876" s="94" t="str">
        <f t="shared" si="450"/>
        <v/>
      </c>
      <c r="H2876" s="127" t="str">
        <f>IF(A2876&lt;&gt;"",IF(MID(C2876,1,1)="c",$AS$26,IF(MID(C2876,1,1)="r",$AS$41,IF(MID(C2876,1,1)="p",#REF!,#REF!))),"")</f>
        <v/>
      </c>
      <c r="I2876" s="92" t="str">
        <f t="shared" si="451"/>
        <v/>
      </c>
      <c r="J2876" s="92" t="str">
        <f t="shared" si="452"/>
        <v/>
      </c>
      <c r="K2876" s="92" t="str">
        <f t="shared" si="453"/>
        <v/>
      </c>
      <c r="L2876" s="92" t="str">
        <f t="shared" si="454"/>
        <v/>
      </c>
      <c r="M2876" s="95" t="str">
        <f>IF(A2876&lt;&gt;"",IF(MID(C2876,1,1)="c",SigmaEpsConcrete(I2876,$AN$30:$AN$33,$AR$30:$AR$33,$AS$26,$AS$27,$AS$28,$AQ$20,$AU$19),""),"")</f>
        <v/>
      </c>
      <c r="N2876" s="95" t="str">
        <f>IF(A2876&lt;&gt;"",IF(MID(C2876,1,1)="r",SigmaEpsReinf(J2876,$AS$42:$AS$43,$AS$41,$AS$39,$AS$40,$AQ$38),""),"")</f>
        <v/>
      </c>
      <c r="Q2876" s="92" t="str">
        <f t="shared" si="456"/>
        <v/>
      </c>
      <c r="R2876" s="92" t="str">
        <f t="shared" si="457"/>
        <v/>
      </c>
      <c r="U2876" s="5"/>
      <c r="V2876" s="5"/>
      <c r="W2876" s="94" t="str">
        <f t="shared" si="455"/>
        <v/>
      </c>
      <c r="X2876" s="94" t="str">
        <f t="shared" si="458"/>
        <v/>
      </c>
      <c r="Y2876" s="5"/>
      <c r="BK2876" s="8"/>
      <c r="BL2876" s="5"/>
      <c r="BM2876" s="5"/>
      <c r="BN2876" s="5"/>
      <c r="BO2876" s="5"/>
      <c r="BP2876" s="1"/>
      <c r="BQ2876" s="1"/>
      <c r="BR2876" s="1"/>
      <c r="BS2876" s="1"/>
      <c r="BT2876" s="1"/>
      <c r="BU2876" s="4"/>
      <c r="BV2876" s="1"/>
      <c r="BW2876" s="3"/>
      <c r="BX2876" s="4"/>
      <c r="BY2876" s="5"/>
      <c r="BZ2876" s="5"/>
      <c r="CA2876" s="5"/>
      <c r="CB2876" s="5"/>
      <c r="CC2876" s="5"/>
      <c r="CD2876" s="43"/>
    </row>
    <row r="2877" spans="1:82" x14ac:dyDescent="0.25">
      <c r="A2877" s="8"/>
      <c r="B2877" s="5"/>
      <c r="C2877" s="5"/>
      <c r="D2877" s="5"/>
      <c r="E2877" s="5"/>
      <c r="F2877" s="94" t="str">
        <f t="shared" si="449"/>
        <v/>
      </c>
      <c r="G2877" s="94" t="str">
        <f t="shared" si="450"/>
        <v/>
      </c>
      <c r="H2877" s="127" t="str">
        <f>IF(A2877&lt;&gt;"",IF(MID(C2877,1,1)="c",$AS$26,IF(MID(C2877,1,1)="r",$AS$41,IF(MID(C2877,1,1)="p",#REF!,#REF!))),"")</f>
        <v/>
      </c>
      <c r="I2877" s="92" t="str">
        <f t="shared" si="451"/>
        <v/>
      </c>
      <c r="J2877" s="92" t="str">
        <f t="shared" si="452"/>
        <v/>
      </c>
      <c r="K2877" s="92" t="str">
        <f t="shared" si="453"/>
        <v/>
      </c>
      <c r="L2877" s="92" t="str">
        <f t="shared" si="454"/>
        <v/>
      </c>
      <c r="M2877" s="95" t="str">
        <f>IF(A2877&lt;&gt;"",IF(MID(C2877,1,1)="c",SigmaEpsConcrete(I2877,$AN$30:$AN$33,$AR$30:$AR$33,$AS$26,$AS$27,$AS$28,$AQ$20,$AU$19),""),"")</f>
        <v/>
      </c>
      <c r="N2877" s="95" t="str">
        <f>IF(A2877&lt;&gt;"",IF(MID(C2877,1,1)="r",SigmaEpsReinf(J2877,$AS$42:$AS$43,$AS$41,$AS$39,$AS$40,$AQ$38),""),"")</f>
        <v/>
      </c>
      <c r="Q2877" s="92" t="str">
        <f t="shared" si="456"/>
        <v/>
      </c>
      <c r="R2877" s="92" t="str">
        <f t="shared" si="457"/>
        <v/>
      </c>
      <c r="U2877" s="5"/>
      <c r="V2877" s="5"/>
      <c r="W2877" s="94" t="str">
        <f t="shared" si="455"/>
        <v/>
      </c>
      <c r="X2877" s="94" t="str">
        <f t="shared" si="458"/>
        <v/>
      </c>
      <c r="Y2877" s="5"/>
      <c r="BK2877" s="8"/>
      <c r="BL2877" s="5"/>
      <c r="BM2877" s="5"/>
      <c r="BN2877" s="5"/>
      <c r="BO2877" s="5"/>
      <c r="BP2877" s="1"/>
      <c r="BQ2877" s="1"/>
      <c r="BR2877" s="1"/>
      <c r="BS2877" s="1"/>
      <c r="BT2877" s="1"/>
      <c r="BU2877" s="4"/>
      <c r="BV2877" s="1"/>
      <c r="BW2877" s="3"/>
      <c r="BX2877" s="4"/>
      <c r="BY2877" s="5"/>
      <c r="BZ2877" s="5"/>
      <c r="CA2877" s="5"/>
      <c r="CB2877" s="5"/>
      <c r="CC2877" s="5"/>
      <c r="CD2877" s="43"/>
    </row>
    <row r="2878" spans="1:82" x14ac:dyDescent="0.25">
      <c r="A2878" s="8"/>
      <c r="B2878" s="5"/>
      <c r="C2878" s="5"/>
      <c r="D2878" s="5"/>
      <c r="E2878" s="5"/>
      <c r="F2878" s="94" t="str">
        <f t="shared" si="449"/>
        <v/>
      </c>
      <c r="G2878" s="94" t="str">
        <f t="shared" si="450"/>
        <v/>
      </c>
      <c r="H2878" s="127" t="str">
        <f>IF(A2878&lt;&gt;"",IF(MID(C2878,1,1)="c",$AS$26,IF(MID(C2878,1,1)="r",$AS$41,IF(MID(C2878,1,1)="p",#REF!,#REF!))),"")</f>
        <v/>
      </c>
      <c r="I2878" s="92" t="str">
        <f t="shared" si="451"/>
        <v/>
      </c>
      <c r="J2878" s="92" t="str">
        <f t="shared" si="452"/>
        <v/>
      </c>
      <c r="K2878" s="92" t="str">
        <f t="shared" si="453"/>
        <v/>
      </c>
      <c r="L2878" s="92" t="str">
        <f t="shared" si="454"/>
        <v/>
      </c>
      <c r="M2878" s="95" t="str">
        <f>IF(A2878&lt;&gt;"",IF(MID(C2878,1,1)="c",SigmaEpsConcrete(I2878,$AN$30:$AN$33,$AR$30:$AR$33,$AS$26,$AS$27,$AS$28,$AQ$20,$AU$19),""),"")</f>
        <v/>
      </c>
      <c r="N2878" s="95" t="str">
        <f>IF(A2878&lt;&gt;"",IF(MID(C2878,1,1)="r",SigmaEpsReinf(J2878,$AS$42:$AS$43,$AS$41,$AS$39,$AS$40,$AQ$38),""),"")</f>
        <v/>
      </c>
      <c r="Q2878" s="92" t="str">
        <f t="shared" si="456"/>
        <v/>
      </c>
      <c r="R2878" s="92" t="str">
        <f t="shared" si="457"/>
        <v/>
      </c>
      <c r="U2878" s="5"/>
      <c r="V2878" s="5"/>
      <c r="W2878" s="94" t="str">
        <f t="shared" si="455"/>
        <v/>
      </c>
      <c r="X2878" s="94" t="str">
        <f t="shared" si="458"/>
        <v/>
      </c>
      <c r="Y2878" s="5"/>
      <c r="BK2878" s="8"/>
      <c r="BL2878" s="5"/>
      <c r="BM2878" s="5"/>
      <c r="BN2878" s="5"/>
      <c r="BO2878" s="5"/>
      <c r="BP2878" s="1"/>
      <c r="BQ2878" s="1"/>
      <c r="BR2878" s="1"/>
      <c r="BS2878" s="1"/>
      <c r="BT2878" s="1"/>
      <c r="BU2878" s="4"/>
      <c r="BV2878" s="1"/>
      <c r="BW2878" s="3"/>
      <c r="BX2878" s="4"/>
      <c r="BY2878" s="5"/>
      <c r="BZ2878" s="5"/>
      <c r="CA2878" s="5"/>
      <c r="CB2878" s="5"/>
      <c r="CC2878" s="5"/>
      <c r="CD2878" s="43"/>
    </row>
    <row r="2879" spans="1:82" x14ac:dyDescent="0.25">
      <c r="A2879" s="8"/>
      <c r="B2879" s="5"/>
      <c r="C2879" s="5"/>
      <c r="D2879" s="5"/>
      <c r="E2879" s="5"/>
      <c r="F2879" s="94" t="str">
        <f t="shared" si="449"/>
        <v/>
      </c>
      <c r="G2879" s="94" t="str">
        <f t="shared" si="450"/>
        <v/>
      </c>
      <c r="H2879" s="127" t="str">
        <f>IF(A2879&lt;&gt;"",IF(MID(C2879,1,1)="c",$AS$26,IF(MID(C2879,1,1)="r",$AS$41,IF(MID(C2879,1,1)="p",#REF!,#REF!))),"")</f>
        <v/>
      </c>
      <c r="I2879" s="92" t="str">
        <f t="shared" si="451"/>
        <v/>
      </c>
      <c r="J2879" s="92" t="str">
        <f t="shared" si="452"/>
        <v/>
      </c>
      <c r="K2879" s="92" t="str">
        <f t="shared" si="453"/>
        <v/>
      </c>
      <c r="L2879" s="92" t="str">
        <f t="shared" si="454"/>
        <v/>
      </c>
      <c r="M2879" s="95" t="str">
        <f>IF(A2879&lt;&gt;"",IF(MID(C2879,1,1)="c",SigmaEpsConcrete(I2879,$AN$30:$AN$33,$AR$30:$AR$33,$AS$26,$AS$27,$AS$28,$AQ$20,$AU$19),""),"")</f>
        <v/>
      </c>
      <c r="N2879" s="95" t="str">
        <f>IF(A2879&lt;&gt;"",IF(MID(C2879,1,1)="r",SigmaEpsReinf(J2879,$AS$42:$AS$43,$AS$41,$AS$39,$AS$40,$AQ$38),""),"")</f>
        <v/>
      </c>
      <c r="Q2879" s="92" t="str">
        <f t="shared" si="456"/>
        <v/>
      </c>
      <c r="R2879" s="92" t="str">
        <f t="shared" si="457"/>
        <v/>
      </c>
      <c r="U2879" s="5"/>
      <c r="V2879" s="5"/>
      <c r="W2879" s="94" t="str">
        <f t="shared" si="455"/>
        <v/>
      </c>
      <c r="X2879" s="94" t="str">
        <f t="shared" si="458"/>
        <v/>
      </c>
      <c r="Y2879" s="5"/>
      <c r="BK2879" s="8"/>
      <c r="BL2879" s="5"/>
      <c r="BM2879" s="5"/>
      <c r="BN2879" s="5"/>
      <c r="BO2879" s="5"/>
      <c r="BP2879" s="1"/>
      <c r="BQ2879" s="1"/>
      <c r="BR2879" s="1"/>
      <c r="BS2879" s="1"/>
      <c r="BT2879" s="1"/>
      <c r="BU2879" s="4"/>
      <c r="BV2879" s="1"/>
      <c r="BW2879" s="3"/>
      <c r="BX2879" s="4"/>
      <c r="BY2879" s="5"/>
      <c r="BZ2879" s="5"/>
      <c r="CA2879" s="5"/>
      <c r="CB2879" s="5"/>
      <c r="CC2879" s="5"/>
      <c r="CD2879" s="43"/>
    </row>
    <row r="2880" spans="1:82" x14ac:dyDescent="0.25">
      <c r="A2880" s="8"/>
      <c r="B2880" s="5"/>
      <c r="C2880" s="5"/>
      <c r="D2880" s="5"/>
      <c r="E2880" s="5"/>
      <c r="F2880" s="94" t="str">
        <f t="shared" si="449"/>
        <v/>
      </c>
      <c r="G2880" s="94" t="str">
        <f t="shared" si="450"/>
        <v/>
      </c>
      <c r="H2880" s="127" t="str">
        <f>IF(A2880&lt;&gt;"",IF(MID(C2880,1,1)="c",$AS$26,IF(MID(C2880,1,1)="r",$AS$41,IF(MID(C2880,1,1)="p",#REF!,#REF!))),"")</f>
        <v/>
      </c>
      <c r="I2880" s="92" t="str">
        <f t="shared" si="451"/>
        <v/>
      </c>
      <c r="J2880" s="92" t="str">
        <f t="shared" si="452"/>
        <v/>
      </c>
      <c r="K2880" s="92" t="str">
        <f t="shared" si="453"/>
        <v/>
      </c>
      <c r="L2880" s="92" t="str">
        <f t="shared" si="454"/>
        <v/>
      </c>
      <c r="M2880" s="95" t="str">
        <f>IF(A2880&lt;&gt;"",IF(MID(C2880,1,1)="c",SigmaEpsConcrete(I2880,$AN$30:$AN$33,$AR$30:$AR$33,$AS$26,$AS$27,$AS$28,$AQ$20,$AU$19),""),"")</f>
        <v/>
      </c>
      <c r="N2880" s="95" t="str">
        <f>IF(A2880&lt;&gt;"",IF(MID(C2880,1,1)="r",SigmaEpsReinf(J2880,$AS$42:$AS$43,$AS$41,$AS$39,$AS$40,$AQ$38),""),"")</f>
        <v/>
      </c>
      <c r="Q2880" s="92" t="str">
        <f t="shared" si="456"/>
        <v/>
      </c>
      <c r="R2880" s="92" t="str">
        <f t="shared" si="457"/>
        <v/>
      </c>
      <c r="U2880" s="5"/>
      <c r="V2880" s="5"/>
      <c r="W2880" s="94" t="str">
        <f t="shared" si="455"/>
        <v/>
      </c>
      <c r="X2880" s="94" t="str">
        <f t="shared" si="458"/>
        <v/>
      </c>
      <c r="Y2880" s="5"/>
      <c r="BK2880" s="8"/>
      <c r="BL2880" s="5"/>
      <c r="BM2880" s="5"/>
      <c r="BN2880" s="5"/>
      <c r="BO2880" s="5"/>
      <c r="BP2880" s="1"/>
      <c r="BQ2880" s="1"/>
      <c r="BR2880" s="1"/>
      <c r="BS2880" s="1"/>
      <c r="BT2880" s="1"/>
      <c r="BU2880" s="4"/>
      <c r="BV2880" s="1"/>
      <c r="BW2880" s="3"/>
      <c r="BX2880" s="4"/>
      <c r="BY2880" s="5"/>
      <c r="BZ2880" s="5"/>
      <c r="CA2880" s="5"/>
      <c r="CB2880" s="5"/>
      <c r="CC2880" s="5"/>
      <c r="CD2880" s="43"/>
    </row>
    <row r="2881" spans="1:82" x14ac:dyDescent="0.25">
      <c r="A2881" s="8"/>
      <c r="B2881" s="5"/>
      <c r="C2881" s="5"/>
      <c r="D2881" s="5"/>
      <c r="E2881" s="5"/>
      <c r="F2881" s="94" t="str">
        <f t="shared" si="449"/>
        <v/>
      </c>
      <c r="G2881" s="94" t="str">
        <f t="shared" si="450"/>
        <v/>
      </c>
      <c r="H2881" s="127" t="str">
        <f>IF(A2881&lt;&gt;"",IF(MID(C2881,1,1)="c",$AS$26,IF(MID(C2881,1,1)="r",$AS$41,IF(MID(C2881,1,1)="p",#REF!,#REF!))),"")</f>
        <v/>
      </c>
      <c r="I2881" s="92" t="str">
        <f t="shared" si="451"/>
        <v/>
      </c>
      <c r="J2881" s="92" t="str">
        <f t="shared" si="452"/>
        <v/>
      </c>
      <c r="K2881" s="92" t="str">
        <f t="shared" si="453"/>
        <v/>
      </c>
      <c r="L2881" s="92" t="str">
        <f t="shared" si="454"/>
        <v/>
      </c>
      <c r="M2881" s="95" t="str">
        <f>IF(A2881&lt;&gt;"",IF(MID(C2881,1,1)="c",SigmaEpsConcrete(I2881,$AN$30:$AN$33,$AR$30:$AR$33,$AS$26,$AS$27,$AS$28,$AQ$20,$AU$19),""),"")</f>
        <v/>
      </c>
      <c r="N2881" s="95" t="str">
        <f>IF(A2881&lt;&gt;"",IF(MID(C2881,1,1)="r",SigmaEpsReinf(J2881,$AS$42:$AS$43,$AS$41,$AS$39,$AS$40,$AQ$38),""),"")</f>
        <v/>
      </c>
      <c r="Q2881" s="92" t="str">
        <f t="shared" si="456"/>
        <v/>
      </c>
      <c r="R2881" s="92" t="str">
        <f t="shared" si="457"/>
        <v/>
      </c>
      <c r="U2881" s="5"/>
      <c r="V2881" s="5"/>
      <c r="W2881" s="94" t="str">
        <f t="shared" si="455"/>
        <v/>
      </c>
      <c r="X2881" s="94" t="str">
        <f t="shared" si="458"/>
        <v/>
      </c>
      <c r="Y2881" s="5"/>
      <c r="BK2881" s="8"/>
      <c r="BL2881" s="5"/>
      <c r="BM2881" s="5"/>
      <c r="BN2881" s="5"/>
      <c r="BO2881" s="5"/>
      <c r="BP2881" s="1"/>
      <c r="BQ2881" s="1"/>
      <c r="BR2881" s="1"/>
      <c r="BS2881" s="1"/>
      <c r="BT2881" s="1"/>
      <c r="BU2881" s="4"/>
      <c r="BV2881" s="1"/>
      <c r="BW2881" s="3"/>
      <c r="BX2881" s="4"/>
      <c r="BY2881" s="5"/>
      <c r="BZ2881" s="5"/>
      <c r="CA2881" s="5"/>
      <c r="CB2881" s="5"/>
      <c r="CC2881" s="5"/>
      <c r="CD2881" s="43"/>
    </row>
    <row r="2882" spans="1:82" x14ac:dyDescent="0.25">
      <c r="A2882" s="8"/>
      <c r="B2882" s="5"/>
      <c r="C2882" s="5"/>
      <c r="D2882" s="5"/>
      <c r="E2882" s="5"/>
      <c r="F2882" s="94" t="str">
        <f t="shared" si="449"/>
        <v/>
      </c>
      <c r="G2882" s="94" t="str">
        <f t="shared" si="450"/>
        <v/>
      </c>
      <c r="H2882" s="127" t="str">
        <f>IF(A2882&lt;&gt;"",IF(MID(C2882,1,1)="c",$AS$26,IF(MID(C2882,1,1)="r",$AS$41,IF(MID(C2882,1,1)="p",#REF!,#REF!))),"")</f>
        <v/>
      </c>
      <c r="I2882" s="92" t="str">
        <f t="shared" si="451"/>
        <v/>
      </c>
      <c r="J2882" s="92" t="str">
        <f t="shared" si="452"/>
        <v/>
      </c>
      <c r="K2882" s="92" t="str">
        <f t="shared" si="453"/>
        <v/>
      </c>
      <c r="L2882" s="92" t="str">
        <f t="shared" si="454"/>
        <v/>
      </c>
      <c r="M2882" s="95" t="str">
        <f>IF(A2882&lt;&gt;"",IF(MID(C2882,1,1)="c",SigmaEpsConcrete(I2882,$AN$30:$AN$33,$AR$30:$AR$33,$AS$26,$AS$27,$AS$28,$AQ$20,$AU$19),""),"")</f>
        <v/>
      </c>
      <c r="N2882" s="95" t="str">
        <f>IF(A2882&lt;&gt;"",IF(MID(C2882,1,1)="r",SigmaEpsReinf(J2882,$AS$42:$AS$43,$AS$41,$AS$39,$AS$40,$AQ$38),""),"")</f>
        <v/>
      </c>
      <c r="Q2882" s="92" t="str">
        <f t="shared" si="456"/>
        <v/>
      </c>
      <c r="R2882" s="92" t="str">
        <f t="shared" si="457"/>
        <v/>
      </c>
      <c r="U2882" s="5"/>
      <c r="V2882" s="5"/>
      <c r="W2882" s="94" t="str">
        <f t="shared" si="455"/>
        <v/>
      </c>
      <c r="X2882" s="94" t="str">
        <f t="shared" si="458"/>
        <v/>
      </c>
      <c r="Y2882" s="5"/>
      <c r="BK2882" s="8"/>
      <c r="BL2882" s="5"/>
      <c r="BM2882" s="5"/>
      <c r="BN2882" s="5"/>
      <c r="BO2882" s="5"/>
      <c r="BP2882" s="1"/>
      <c r="BQ2882" s="1"/>
      <c r="BR2882" s="1"/>
      <c r="BS2882" s="1"/>
      <c r="BT2882" s="1"/>
      <c r="BU2882" s="4"/>
      <c r="BV2882" s="1"/>
      <c r="BW2882" s="3"/>
      <c r="BX2882" s="4"/>
      <c r="BY2882" s="5"/>
      <c r="BZ2882" s="5"/>
      <c r="CA2882" s="5"/>
      <c r="CB2882" s="5"/>
      <c r="CC2882" s="5"/>
      <c r="CD2882" s="43"/>
    </row>
    <row r="2883" spans="1:82" x14ac:dyDescent="0.25">
      <c r="A2883" s="8"/>
      <c r="B2883" s="5"/>
      <c r="C2883" s="5"/>
      <c r="D2883" s="5"/>
      <c r="E2883" s="5"/>
      <c r="F2883" s="94" t="str">
        <f t="shared" si="449"/>
        <v/>
      </c>
      <c r="G2883" s="94" t="str">
        <f t="shared" si="450"/>
        <v/>
      </c>
      <c r="H2883" s="127" t="str">
        <f>IF(A2883&lt;&gt;"",IF(MID(C2883,1,1)="c",$AS$26,IF(MID(C2883,1,1)="r",$AS$41,IF(MID(C2883,1,1)="p",#REF!,#REF!))),"")</f>
        <v/>
      </c>
      <c r="I2883" s="92" t="str">
        <f t="shared" si="451"/>
        <v/>
      </c>
      <c r="J2883" s="92" t="str">
        <f t="shared" si="452"/>
        <v/>
      </c>
      <c r="K2883" s="92" t="str">
        <f t="shared" si="453"/>
        <v/>
      </c>
      <c r="L2883" s="92" t="str">
        <f t="shared" si="454"/>
        <v/>
      </c>
      <c r="M2883" s="95" t="str">
        <f>IF(A2883&lt;&gt;"",IF(MID(C2883,1,1)="c",SigmaEpsConcrete(I2883,$AN$30:$AN$33,$AR$30:$AR$33,$AS$26,$AS$27,$AS$28,$AQ$20,$AU$19),""),"")</f>
        <v/>
      </c>
      <c r="N2883" s="95" t="str">
        <f>IF(A2883&lt;&gt;"",IF(MID(C2883,1,1)="r",SigmaEpsReinf(J2883,$AS$42:$AS$43,$AS$41,$AS$39,$AS$40,$AQ$38),""),"")</f>
        <v/>
      </c>
      <c r="Q2883" s="92" t="str">
        <f t="shared" si="456"/>
        <v/>
      </c>
      <c r="R2883" s="92" t="str">
        <f t="shared" si="457"/>
        <v/>
      </c>
      <c r="U2883" s="5"/>
      <c r="V2883" s="5"/>
      <c r="W2883" s="94" t="str">
        <f t="shared" si="455"/>
        <v/>
      </c>
      <c r="X2883" s="94" t="str">
        <f t="shared" si="458"/>
        <v/>
      </c>
      <c r="Y2883" s="5"/>
      <c r="BK2883" s="8"/>
      <c r="BL2883" s="5"/>
      <c r="BM2883" s="5"/>
      <c r="BN2883" s="5"/>
      <c r="BO2883" s="5"/>
      <c r="BP2883" s="1"/>
      <c r="BQ2883" s="1"/>
      <c r="BR2883" s="1"/>
      <c r="BS2883" s="1"/>
      <c r="BT2883" s="1"/>
      <c r="BU2883" s="4"/>
      <c r="BV2883" s="1"/>
      <c r="BW2883" s="3"/>
      <c r="BX2883" s="4"/>
      <c r="BY2883" s="5"/>
      <c r="BZ2883" s="5"/>
      <c r="CA2883" s="5"/>
      <c r="CB2883" s="5"/>
      <c r="CC2883" s="5"/>
      <c r="CD2883" s="43"/>
    </row>
    <row r="2884" spans="1:82" x14ac:dyDescent="0.25">
      <c r="A2884" s="8"/>
      <c r="B2884" s="5"/>
      <c r="C2884" s="5"/>
      <c r="D2884" s="5"/>
      <c r="E2884" s="5"/>
      <c r="F2884" s="94" t="str">
        <f t="shared" si="449"/>
        <v/>
      </c>
      <c r="G2884" s="94" t="str">
        <f t="shared" si="450"/>
        <v/>
      </c>
      <c r="H2884" s="127" t="str">
        <f>IF(A2884&lt;&gt;"",IF(MID(C2884,1,1)="c",$AS$26,IF(MID(C2884,1,1)="r",$AS$41,IF(MID(C2884,1,1)="p",#REF!,#REF!))),"")</f>
        <v/>
      </c>
      <c r="I2884" s="92" t="str">
        <f t="shared" si="451"/>
        <v/>
      </c>
      <c r="J2884" s="92" t="str">
        <f t="shared" si="452"/>
        <v/>
      </c>
      <c r="K2884" s="92" t="str">
        <f t="shared" si="453"/>
        <v/>
      </c>
      <c r="L2884" s="92" t="str">
        <f t="shared" si="454"/>
        <v/>
      </c>
      <c r="M2884" s="95" t="str">
        <f>IF(A2884&lt;&gt;"",IF(MID(C2884,1,1)="c",SigmaEpsConcrete(I2884,$AN$30:$AN$33,$AR$30:$AR$33,$AS$26,$AS$27,$AS$28,$AQ$20,$AU$19),""),"")</f>
        <v/>
      </c>
      <c r="N2884" s="95" t="str">
        <f>IF(A2884&lt;&gt;"",IF(MID(C2884,1,1)="r",SigmaEpsReinf(J2884,$AS$42:$AS$43,$AS$41,$AS$39,$AS$40,$AQ$38),""),"")</f>
        <v/>
      </c>
      <c r="Q2884" s="92" t="str">
        <f t="shared" si="456"/>
        <v/>
      </c>
      <c r="R2884" s="92" t="str">
        <f t="shared" si="457"/>
        <v/>
      </c>
      <c r="U2884" s="5"/>
      <c r="V2884" s="5"/>
      <c r="W2884" s="94" t="str">
        <f t="shared" si="455"/>
        <v/>
      </c>
      <c r="X2884" s="94" t="str">
        <f t="shared" si="458"/>
        <v/>
      </c>
      <c r="Y2884" s="5"/>
      <c r="BK2884" s="8"/>
      <c r="BL2884" s="5"/>
      <c r="BM2884" s="5"/>
      <c r="BN2884" s="5"/>
      <c r="BO2884" s="5"/>
      <c r="BP2884" s="1"/>
      <c r="BQ2884" s="1"/>
      <c r="BR2884" s="1"/>
      <c r="BS2884" s="1"/>
      <c r="BT2884" s="1"/>
      <c r="BU2884" s="4"/>
      <c r="BV2884" s="1"/>
      <c r="BW2884" s="3"/>
      <c r="BX2884" s="4"/>
      <c r="BY2884" s="5"/>
      <c r="BZ2884" s="5"/>
      <c r="CA2884" s="5"/>
      <c r="CB2884" s="5"/>
      <c r="CC2884" s="5"/>
      <c r="CD2884" s="43"/>
    </row>
    <row r="2885" spans="1:82" x14ac:dyDescent="0.25">
      <c r="A2885" s="8"/>
      <c r="B2885" s="5"/>
      <c r="C2885" s="5"/>
      <c r="D2885" s="5"/>
      <c r="E2885" s="5"/>
      <c r="F2885" s="94" t="str">
        <f t="shared" si="449"/>
        <v/>
      </c>
      <c r="G2885" s="94" t="str">
        <f t="shared" si="450"/>
        <v/>
      </c>
      <c r="H2885" s="127" t="str">
        <f>IF(A2885&lt;&gt;"",IF(MID(C2885,1,1)="c",$AS$26,IF(MID(C2885,1,1)="r",$AS$41,IF(MID(C2885,1,1)="p",#REF!,#REF!))),"")</f>
        <v/>
      </c>
      <c r="I2885" s="92" t="str">
        <f t="shared" si="451"/>
        <v/>
      </c>
      <c r="J2885" s="92" t="str">
        <f t="shared" si="452"/>
        <v/>
      </c>
      <c r="K2885" s="92" t="str">
        <f t="shared" si="453"/>
        <v/>
      </c>
      <c r="L2885" s="92" t="str">
        <f t="shared" si="454"/>
        <v/>
      </c>
      <c r="M2885" s="95" t="str">
        <f>IF(A2885&lt;&gt;"",IF(MID(C2885,1,1)="c",SigmaEpsConcrete(I2885,$AN$30:$AN$33,$AR$30:$AR$33,$AS$26,$AS$27,$AS$28,$AQ$20,$AU$19),""),"")</f>
        <v/>
      </c>
      <c r="N2885" s="95" t="str">
        <f>IF(A2885&lt;&gt;"",IF(MID(C2885,1,1)="r",SigmaEpsReinf(J2885,$AS$42:$AS$43,$AS$41,$AS$39,$AS$40,$AQ$38),""),"")</f>
        <v/>
      </c>
      <c r="Q2885" s="92" t="str">
        <f t="shared" si="456"/>
        <v/>
      </c>
      <c r="R2885" s="92" t="str">
        <f t="shared" si="457"/>
        <v/>
      </c>
      <c r="U2885" s="5"/>
      <c r="V2885" s="5"/>
      <c r="W2885" s="94" t="str">
        <f t="shared" si="455"/>
        <v/>
      </c>
      <c r="X2885" s="94" t="str">
        <f t="shared" si="458"/>
        <v/>
      </c>
      <c r="Y2885" s="5"/>
      <c r="BK2885" s="8"/>
      <c r="BL2885" s="5"/>
      <c r="BM2885" s="5"/>
      <c r="BN2885" s="5"/>
      <c r="BO2885" s="5"/>
      <c r="BP2885" s="1"/>
      <c r="BQ2885" s="1"/>
      <c r="BR2885" s="1"/>
      <c r="BS2885" s="1"/>
      <c r="BT2885" s="1"/>
      <c r="BU2885" s="4"/>
      <c r="BV2885" s="1"/>
      <c r="BW2885" s="3"/>
      <c r="BX2885" s="4"/>
      <c r="BY2885" s="5"/>
      <c r="BZ2885" s="5"/>
      <c r="CA2885" s="5"/>
      <c r="CB2885" s="5"/>
      <c r="CC2885" s="5"/>
      <c r="CD2885" s="43"/>
    </row>
    <row r="2886" spans="1:82" x14ac:dyDescent="0.25">
      <c r="A2886" s="8"/>
      <c r="B2886" s="5"/>
      <c r="C2886" s="5"/>
      <c r="D2886" s="5"/>
      <c r="E2886" s="5"/>
      <c r="F2886" s="94" t="str">
        <f t="shared" si="449"/>
        <v/>
      </c>
      <c r="G2886" s="94" t="str">
        <f t="shared" si="450"/>
        <v/>
      </c>
      <c r="H2886" s="127" t="str">
        <f>IF(A2886&lt;&gt;"",IF(MID(C2886,1,1)="c",$AS$26,IF(MID(C2886,1,1)="r",$AS$41,IF(MID(C2886,1,1)="p",#REF!,#REF!))),"")</f>
        <v/>
      </c>
      <c r="I2886" s="92" t="str">
        <f t="shared" si="451"/>
        <v/>
      </c>
      <c r="J2886" s="92" t="str">
        <f t="shared" si="452"/>
        <v/>
      </c>
      <c r="K2886" s="92" t="str">
        <f t="shared" si="453"/>
        <v/>
      </c>
      <c r="L2886" s="92" t="str">
        <f t="shared" si="454"/>
        <v/>
      </c>
      <c r="M2886" s="95" t="str">
        <f>IF(A2886&lt;&gt;"",IF(MID(C2886,1,1)="c",SigmaEpsConcrete(I2886,$AN$30:$AN$33,$AR$30:$AR$33,$AS$26,$AS$27,$AS$28,$AQ$20,$AU$19),""),"")</f>
        <v/>
      </c>
      <c r="N2886" s="95" t="str">
        <f>IF(A2886&lt;&gt;"",IF(MID(C2886,1,1)="r",SigmaEpsReinf(J2886,$AS$42:$AS$43,$AS$41,$AS$39,$AS$40,$AQ$38),""),"")</f>
        <v/>
      </c>
      <c r="Q2886" s="92" t="str">
        <f t="shared" si="456"/>
        <v/>
      </c>
      <c r="R2886" s="92" t="str">
        <f t="shared" si="457"/>
        <v/>
      </c>
      <c r="U2886" s="5"/>
      <c r="V2886" s="5"/>
      <c r="W2886" s="94" t="str">
        <f t="shared" si="455"/>
        <v/>
      </c>
      <c r="X2886" s="94" t="str">
        <f t="shared" si="458"/>
        <v/>
      </c>
      <c r="Y2886" s="5"/>
      <c r="BK2886" s="8"/>
      <c r="BL2886" s="5"/>
      <c r="BM2886" s="5"/>
      <c r="BN2886" s="5"/>
      <c r="BO2886" s="5"/>
      <c r="BP2886" s="1"/>
      <c r="BQ2886" s="1"/>
      <c r="BR2886" s="1"/>
      <c r="BS2886" s="1"/>
      <c r="BT2886" s="1"/>
      <c r="BU2886" s="4"/>
      <c r="BV2886" s="1"/>
      <c r="BW2886" s="3"/>
      <c r="BX2886" s="4"/>
      <c r="BY2886" s="5"/>
      <c r="BZ2886" s="5"/>
      <c r="CA2886" s="5"/>
      <c r="CB2886" s="5"/>
      <c r="CC2886" s="5"/>
      <c r="CD2886" s="43"/>
    </row>
    <row r="2887" spans="1:82" x14ac:dyDescent="0.25">
      <c r="A2887" s="8"/>
      <c r="B2887" s="5"/>
      <c r="C2887" s="5"/>
      <c r="D2887" s="5"/>
      <c r="E2887" s="5"/>
      <c r="F2887" s="94" t="str">
        <f t="shared" si="449"/>
        <v/>
      </c>
      <c r="G2887" s="94" t="str">
        <f t="shared" si="450"/>
        <v/>
      </c>
      <c r="H2887" s="127" t="str">
        <f>IF(A2887&lt;&gt;"",IF(MID(C2887,1,1)="c",$AS$26,IF(MID(C2887,1,1)="r",$AS$41,IF(MID(C2887,1,1)="p",#REF!,#REF!))),"")</f>
        <v/>
      </c>
      <c r="I2887" s="92" t="str">
        <f t="shared" si="451"/>
        <v/>
      </c>
      <c r="J2887" s="92" t="str">
        <f t="shared" si="452"/>
        <v/>
      </c>
      <c r="K2887" s="92" t="str">
        <f t="shared" si="453"/>
        <v/>
      </c>
      <c r="L2887" s="92" t="str">
        <f t="shared" si="454"/>
        <v/>
      </c>
      <c r="M2887" s="95" t="str">
        <f>IF(A2887&lt;&gt;"",IF(MID(C2887,1,1)="c",SigmaEpsConcrete(I2887,$AN$30:$AN$33,$AR$30:$AR$33,$AS$26,$AS$27,$AS$28,$AQ$20,$AU$19),""),"")</f>
        <v/>
      </c>
      <c r="N2887" s="95" t="str">
        <f>IF(A2887&lt;&gt;"",IF(MID(C2887,1,1)="r",SigmaEpsReinf(J2887,$AS$42:$AS$43,$AS$41,$AS$39,$AS$40,$AQ$38),""),"")</f>
        <v/>
      </c>
      <c r="Q2887" s="92" t="str">
        <f t="shared" si="456"/>
        <v/>
      </c>
      <c r="R2887" s="92" t="str">
        <f t="shared" si="457"/>
        <v/>
      </c>
      <c r="U2887" s="5"/>
      <c r="V2887" s="5"/>
      <c r="W2887" s="94" t="str">
        <f t="shared" si="455"/>
        <v/>
      </c>
      <c r="X2887" s="94" t="str">
        <f t="shared" si="458"/>
        <v/>
      </c>
      <c r="Y2887" s="5"/>
      <c r="BK2887" s="8"/>
      <c r="BL2887" s="5"/>
      <c r="BM2887" s="5"/>
      <c r="BN2887" s="5"/>
      <c r="BO2887" s="5"/>
      <c r="BP2887" s="1"/>
      <c r="BQ2887" s="1"/>
      <c r="BR2887" s="1"/>
      <c r="BS2887" s="1"/>
      <c r="BT2887" s="1"/>
      <c r="BU2887" s="4"/>
      <c r="BV2887" s="1"/>
      <c r="BW2887" s="3"/>
      <c r="BX2887" s="4"/>
      <c r="BY2887" s="5"/>
      <c r="BZ2887" s="5"/>
      <c r="CA2887" s="5"/>
      <c r="CB2887" s="5"/>
      <c r="CC2887" s="5"/>
      <c r="CD2887" s="43"/>
    </row>
    <row r="2888" spans="1:82" x14ac:dyDescent="0.25">
      <c r="A2888" s="8"/>
      <c r="B2888" s="5"/>
      <c r="C2888" s="5"/>
      <c r="D2888" s="5"/>
      <c r="E2888" s="5"/>
      <c r="F2888" s="94" t="str">
        <f t="shared" si="449"/>
        <v/>
      </c>
      <c r="G2888" s="94" t="str">
        <f t="shared" si="450"/>
        <v/>
      </c>
      <c r="H2888" s="127" t="str">
        <f>IF(A2888&lt;&gt;"",IF(MID(C2888,1,1)="c",$AS$26,IF(MID(C2888,1,1)="r",$AS$41,IF(MID(C2888,1,1)="p",#REF!,#REF!))),"")</f>
        <v/>
      </c>
      <c r="I2888" s="92" t="str">
        <f t="shared" si="451"/>
        <v/>
      </c>
      <c r="J2888" s="92" t="str">
        <f t="shared" si="452"/>
        <v/>
      </c>
      <c r="K2888" s="92" t="str">
        <f t="shared" si="453"/>
        <v/>
      </c>
      <c r="L2888" s="92" t="str">
        <f t="shared" si="454"/>
        <v/>
      </c>
      <c r="M2888" s="95" t="str">
        <f>IF(A2888&lt;&gt;"",IF(MID(C2888,1,1)="c",SigmaEpsConcrete(I2888,$AN$30:$AN$33,$AR$30:$AR$33,$AS$26,$AS$27,$AS$28,$AQ$20,$AU$19),""),"")</f>
        <v/>
      </c>
      <c r="N2888" s="95" t="str">
        <f>IF(A2888&lt;&gt;"",IF(MID(C2888,1,1)="r",SigmaEpsReinf(J2888,$AS$42:$AS$43,$AS$41,$AS$39,$AS$40,$AQ$38),""),"")</f>
        <v/>
      </c>
      <c r="Q2888" s="92" t="str">
        <f t="shared" si="456"/>
        <v/>
      </c>
      <c r="R2888" s="92" t="str">
        <f t="shared" si="457"/>
        <v/>
      </c>
      <c r="U2888" s="5"/>
      <c r="V2888" s="5"/>
      <c r="W2888" s="94" t="str">
        <f t="shared" si="455"/>
        <v/>
      </c>
      <c r="X2888" s="94" t="str">
        <f t="shared" si="458"/>
        <v/>
      </c>
      <c r="Y2888" s="5"/>
      <c r="BK2888" s="8"/>
      <c r="BL2888" s="5"/>
      <c r="BM2888" s="5"/>
      <c r="BN2888" s="5"/>
      <c r="BO2888" s="5"/>
      <c r="BP2888" s="1"/>
      <c r="BQ2888" s="1"/>
      <c r="BR2888" s="1"/>
      <c r="BS2888" s="1"/>
      <c r="BT2888" s="1"/>
      <c r="BU2888" s="4"/>
      <c r="BV2888" s="1"/>
      <c r="BW2888" s="3"/>
      <c r="BX2888" s="4"/>
      <c r="BY2888" s="5"/>
      <c r="BZ2888" s="5"/>
      <c r="CA2888" s="5"/>
      <c r="CB2888" s="5"/>
      <c r="CC2888" s="5"/>
      <c r="CD2888" s="43"/>
    </row>
    <row r="2889" spans="1:82" x14ac:dyDescent="0.25">
      <c r="A2889" s="8"/>
      <c r="B2889" s="5"/>
      <c r="C2889" s="5"/>
      <c r="D2889" s="5"/>
      <c r="E2889" s="5"/>
      <c r="F2889" s="94" t="str">
        <f t="shared" si="449"/>
        <v/>
      </c>
      <c r="G2889" s="94" t="str">
        <f t="shared" si="450"/>
        <v/>
      </c>
      <c r="H2889" s="127" t="str">
        <f>IF(A2889&lt;&gt;"",IF(MID(C2889,1,1)="c",$AS$26,IF(MID(C2889,1,1)="r",$AS$41,IF(MID(C2889,1,1)="p",#REF!,#REF!))),"")</f>
        <v/>
      </c>
      <c r="I2889" s="92" t="str">
        <f t="shared" si="451"/>
        <v/>
      </c>
      <c r="J2889" s="92" t="str">
        <f t="shared" si="452"/>
        <v/>
      </c>
      <c r="K2889" s="92" t="str">
        <f t="shared" si="453"/>
        <v/>
      </c>
      <c r="L2889" s="92" t="str">
        <f t="shared" si="454"/>
        <v/>
      </c>
      <c r="M2889" s="95" t="str">
        <f>IF(A2889&lt;&gt;"",IF(MID(C2889,1,1)="c",SigmaEpsConcrete(I2889,$AN$30:$AN$33,$AR$30:$AR$33,$AS$26,$AS$27,$AS$28,$AQ$20,$AU$19),""),"")</f>
        <v/>
      </c>
      <c r="N2889" s="95" t="str">
        <f>IF(A2889&lt;&gt;"",IF(MID(C2889,1,1)="r",SigmaEpsReinf(J2889,$AS$42:$AS$43,$AS$41,$AS$39,$AS$40,$AQ$38),""),"")</f>
        <v/>
      </c>
      <c r="Q2889" s="92" t="str">
        <f t="shared" si="456"/>
        <v/>
      </c>
      <c r="R2889" s="92" t="str">
        <f t="shared" si="457"/>
        <v/>
      </c>
      <c r="U2889" s="5"/>
      <c r="V2889" s="5"/>
      <c r="W2889" s="94" t="str">
        <f t="shared" si="455"/>
        <v/>
      </c>
      <c r="X2889" s="94" t="str">
        <f t="shared" si="458"/>
        <v/>
      </c>
      <c r="Y2889" s="5"/>
      <c r="BK2889" s="8"/>
      <c r="BL2889" s="5"/>
      <c r="BM2889" s="5"/>
      <c r="BN2889" s="5"/>
      <c r="BO2889" s="5"/>
      <c r="BP2889" s="1"/>
      <c r="BQ2889" s="1"/>
      <c r="BR2889" s="1"/>
      <c r="BS2889" s="1"/>
      <c r="BT2889" s="1"/>
      <c r="BU2889" s="4"/>
      <c r="BV2889" s="1"/>
      <c r="BW2889" s="3"/>
      <c r="BX2889" s="4"/>
      <c r="BY2889" s="5"/>
      <c r="BZ2889" s="5"/>
      <c r="CA2889" s="5"/>
      <c r="CB2889" s="5"/>
      <c r="CC2889" s="5"/>
      <c r="CD2889" s="43"/>
    </row>
    <row r="2890" spans="1:82" x14ac:dyDescent="0.25">
      <c r="A2890" s="8"/>
      <c r="B2890" s="5"/>
      <c r="C2890" s="5"/>
      <c r="D2890" s="5"/>
      <c r="E2890" s="5"/>
      <c r="F2890" s="94" t="str">
        <f t="shared" ref="F2890:F2953" si="459">IF(A2890&lt;&gt;"",(D2890-$AU$86)/10,"")</f>
        <v/>
      </c>
      <c r="G2890" s="94" t="str">
        <f t="shared" ref="G2890:G2953" si="460">IF(A2890&lt;&gt;"",(E2890-$AU$87)/10,"")</f>
        <v/>
      </c>
      <c r="H2890" s="127" t="str">
        <f>IF(A2890&lt;&gt;"",IF(MID(C2890,1,1)="c",$AS$26,IF(MID(C2890,1,1)="r",$AS$41,IF(MID(C2890,1,1)="p",#REF!,#REF!))),"")</f>
        <v/>
      </c>
      <c r="I2890" s="92" t="str">
        <f t="shared" ref="I2890:I2953" si="461">IF($A2890&lt;&gt;"",IF(MID($C2890,1,1)="c",$Y$3+$Y$4*$F2890+$Y$5*$G2890+$BR$43,""),"")</f>
        <v/>
      </c>
      <c r="J2890" s="92" t="str">
        <f t="shared" ref="J2890:J2953" si="462">IF($A2890&lt;&gt;"",IF(MID($C2890,1,1)="r",$Y$3+$Y$4*$F2890+$Y$5*$G2890+$BR$43,""),"")</f>
        <v/>
      </c>
      <c r="K2890" s="92" t="str">
        <f t="shared" ref="K2890:K2953" si="463">IF($A2890&lt;&gt;"",IF(MID($C2890,1,1)="u",$Y$3+$Y$4*$F2890+$Y$5*$G2890+$BR$43,""),"")</f>
        <v/>
      </c>
      <c r="L2890" s="92" t="str">
        <f t="shared" ref="L2890:L2953" si="464">IF($A2890&lt;&gt;"",IF(MID($C2890,1,1)="p",$Y$3+$Y$4*$F2890+$Y$5*$G2890+$BR$43,""),"")</f>
        <v/>
      </c>
      <c r="M2890" s="95" t="str">
        <f>IF(A2890&lt;&gt;"",IF(MID(C2890,1,1)="c",SigmaEpsConcrete(I2890,$AN$30:$AN$33,$AR$30:$AR$33,$AS$26,$AS$27,$AS$28,$AQ$20,$AU$19),""),"")</f>
        <v/>
      </c>
      <c r="N2890" s="95" t="str">
        <f>IF(A2890&lt;&gt;"",IF(MID(C2890,1,1)="r",SigmaEpsReinf(J2890,$AS$42:$AS$43,$AS$41,$AS$39,$AS$40,$AQ$38),""),"")</f>
        <v/>
      </c>
      <c r="Q2890" s="92" t="str">
        <f t="shared" si="456"/>
        <v/>
      </c>
      <c r="R2890" s="92" t="str">
        <f t="shared" si="457"/>
        <v/>
      </c>
      <c r="U2890" s="5"/>
      <c r="V2890" s="5"/>
      <c r="W2890" s="94" t="str">
        <f t="shared" ref="W2890:W2953" si="465">IF(A2890&lt;&gt;"",F2890-$AU$105,"")</f>
        <v/>
      </c>
      <c r="X2890" s="94" t="str">
        <f t="shared" si="458"/>
        <v/>
      </c>
      <c r="Y2890" s="5"/>
      <c r="BK2890" s="8"/>
      <c r="BL2890" s="5"/>
      <c r="BM2890" s="5"/>
      <c r="BN2890" s="5"/>
      <c r="BO2890" s="5"/>
      <c r="BP2890" s="1"/>
      <c r="BQ2890" s="1"/>
      <c r="BR2890" s="1"/>
      <c r="BS2890" s="1"/>
      <c r="BT2890" s="1"/>
      <c r="BU2890" s="4"/>
      <c r="BV2890" s="1"/>
      <c r="BW2890" s="3"/>
      <c r="BX2890" s="4"/>
      <c r="BY2890" s="5"/>
      <c r="BZ2890" s="5"/>
      <c r="CA2890" s="5"/>
      <c r="CB2890" s="5"/>
      <c r="CC2890" s="5"/>
      <c r="CD2890" s="43"/>
    </row>
    <row r="2891" spans="1:82" x14ac:dyDescent="0.25">
      <c r="A2891" s="8"/>
      <c r="B2891" s="5"/>
      <c r="C2891" s="5"/>
      <c r="D2891" s="5"/>
      <c r="E2891" s="5"/>
      <c r="F2891" s="94" t="str">
        <f t="shared" si="459"/>
        <v/>
      </c>
      <c r="G2891" s="94" t="str">
        <f t="shared" si="460"/>
        <v/>
      </c>
      <c r="H2891" s="127" t="str">
        <f>IF(A2891&lt;&gt;"",IF(MID(C2891,1,1)="c",$AS$26,IF(MID(C2891,1,1)="r",$AS$41,IF(MID(C2891,1,1)="p",#REF!,#REF!))),"")</f>
        <v/>
      </c>
      <c r="I2891" s="92" t="str">
        <f t="shared" si="461"/>
        <v/>
      </c>
      <c r="J2891" s="92" t="str">
        <f t="shared" si="462"/>
        <v/>
      </c>
      <c r="K2891" s="92" t="str">
        <f t="shared" si="463"/>
        <v/>
      </c>
      <c r="L2891" s="92" t="str">
        <f t="shared" si="464"/>
        <v/>
      </c>
      <c r="M2891" s="95" t="str">
        <f>IF(A2891&lt;&gt;"",IF(MID(C2891,1,1)="c",SigmaEpsConcrete(I2891,$AN$30:$AN$33,$AR$30:$AR$33,$AS$26,$AS$27,$AS$28,$AQ$20,$AU$19),""),"")</f>
        <v/>
      </c>
      <c r="N2891" s="95" t="str">
        <f>IF(A2891&lt;&gt;"",IF(MID(C2891,1,1)="r",SigmaEpsReinf(J2891,$AS$42:$AS$43,$AS$41,$AS$39,$AS$40,$AQ$38),""),"")</f>
        <v/>
      </c>
      <c r="Q2891" s="92" t="str">
        <f t="shared" ref="Q2891:Q2954" si="466">IF(A2891&lt;&gt;"",IF(MID(C2891,1,1)="c",IF(ISERROR(M2891/I2891),"",M2891/I2891),""),"")</f>
        <v/>
      </c>
      <c r="R2891" s="92" t="str">
        <f t="shared" ref="R2891:R2954" si="467">IF(A2891&lt;&gt;"",IF(MID(C2891,1,1)="r",IF(ISERROR(N2891/J2891),"",N2891/J2891),""),"")</f>
        <v/>
      </c>
      <c r="U2891" s="5"/>
      <c r="V2891" s="5"/>
      <c r="W2891" s="94" t="str">
        <f t="shared" si="465"/>
        <v/>
      </c>
      <c r="X2891" s="94" t="str">
        <f t="shared" ref="X2891:X2954" si="468">IF(B2891&lt;&gt;"",G2891-$AU$106,"")</f>
        <v/>
      </c>
      <c r="Y2891" s="5"/>
      <c r="BK2891" s="8"/>
      <c r="BL2891" s="5"/>
      <c r="BM2891" s="5"/>
      <c r="BN2891" s="5"/>
      <c r="BO2891" s="5"/>
      <c r="BP2891" s="1"/>
      <c r="BQ2891" s="1"/>
      <c r="BR2891" s="1"/>
      <c r="BS2891" s="1"/>
      <c r="BT2891" s="1"/>
      <c r="BU2891" s="4"/>
      <c r="BV2891" s="1"/>
      <c r="BW2891" s="3"/>
      <c r="BX2891" s="4"/>
      <c r="BY2891" s="5"/>
      <c r="BZ2891" s="5"/>
      <c r="CA2891" s="5"/>
      <c r="CB2891" s="5"/>
      <c r="CC2891" s="5"/>
      <c r="CD2891" s="43"/>
    </row>
    <row r="2892" spans="1:82" x14ac:dyDescent="0.25">
      <c r="A2892" s="8"/>
      <c r="B2892" s="5"/>
      <c r="C2892" s="5"/>
      <c r="D2892" s="5"/>
      <c r="E2892" s="5"/>
      <c r="F2892" s="94" t="str">
        <f t="shared" si="459"/>
        <v/>
      </c>
      <c r="G2892" s="94" t="str">
        <f t="shared" si="460"/>
        <v/>
      </c>
      <c r="H2892" s="127" t="str">
        <f>IF(A2892&lt;&gt;"",IF(MID(C2892,1,1)="c",$AS$26,IF(MID(C2892,1,1)="r",$AS$41,IF(MID(C2892,1,1)="p",#REF!,#REF!))),"")</f>
        <v/>
      </c>
      <c r="I2892" s="92" t="str">
        <f t="shared" si="461"/>
        <v/>
      </c>
      <c r="J2892" s="92" t="str">
        <f t="shared" si="462"/>
        <v/>
      </c>
      <c r="K2892" s="92" t="str">
        <f t="shared" si="463"/>
        <v/>
      </c>
      <c r="L2892" s="92" t="str">
        <f t="shared" si="464"/>
        <v/>
      </c>
      <c r="M2892" s="95" t="str">
        <f>IF(A2892&lt;&gt;"",IF(MID(C2892,1,1)="c",SigmaEpsConcrete(I2892,$AN$30:$AN$33,$AR$30:$AR$33,$AS$26,$AS$27,$AS$28,$AQ$20,$AU$19),""),"")</f>
        <v/>
      </c>
      <c r="N2892" s="95" t="str">
        <f>IF(A2892&lt;&gt;"",IF(MID(C2892,1,1)="r",SigmaEpsReinf(J2892,$AS$42:$AS$43,$AS$41,$AS$39,$AS$40,$AQ$38),""),"")</f>
        <v/>
      </c>
      <c r="Q2892" s="92" t="str">
        <f t="shared" si="466"/>
        <v/>
      </c>
      <c r="R2892" s="92" t="str">
        <f t="shared" si="467"/>
        <v/>
      </c>
      <c r="U2892" s="5"/>
      <c r="V2892" s="5"/>
      <c r="W2892" s="94" t="str">
        <f t="shared" si="465"/>
        <v/>
      </c>
      <c r="X2892" s="94" t="str">
        <f t="shared" si="468"/>
        <v/>
      </c>
      <c r="Y2892" s="5"/>
      <c r="BK2892" s="8"/>
      <c r="BL2892" s="5"/>
      <c r="BM2892" s="5"/>
      <c r="BN2892" s="5"/>
      <c r="BO2892" s="5"/>
      <c r="BP2892" s="1"/>
      <c r="BQ2892" s="1"/>
      <c r="BR2892" s="1"/>
      <c r="BS2892" s="1"/>
      <c r="BT2892" s="1"/>
      <c r="BU2892" s="4"/>
      <c r="BV2892" s="1"/>
      <c r="BW2892" s="3"/>
      <c r="BX2892" s="4"/>
      <c r="BY2892" s="5"/>
      <c r="BZ2892" s="5"/>
      <c r="CA2892" s="5"/>
      <c r="CB2892" s="5"/>
      <c r="CC2892" s="5"/>
      <c r="CD2892" s="43"/>
    </row>
    <row r="2893" spans="1:82" x14ac:dyDescent="0.25">
      <c r="A2893" s="8"/>
      <c r="B2893" s="5"/>
      <c r="C2893" s="5"/>
      <c r="D2893" s="5"/>
      <c r="E2893" s="5"/>
      <c r="F2893" s="94" t="str">
        <f t="shared" si="459"/>
        <v/>
      </c>
      <c r="G2893" s="94" t="str">
        <f t="shared" si="460"/>
        <v/>
      </c>
      <c r="H2893" s="127" t="str">
        <f>IF(A2893&lt;&gt;"",IF(MID(C2893,1,1)="c",$AS$26,IF(MID(C2893,1,1)="r",$AS$41,IF(MID(C2893,1,1)="p",#REF!,#REF!))),"")</f>
        <v/>
      </c>
      <c r="I2893" s="92" t="str">
        <f t="shared" si="461"/>
        <v/>
      </c>
      <c r="J2893" s="92" t="str">
        <f t="shared" si="462"/>
        <v/>
      </c>
      <c r="K2893" s="92" t="str">
        <f t="shared" si="463"/>
        <v/>
      </c>
      <c r="L2893" s="92" t="str">
        <f t="shared" si="464"/>
        <v/>
      </c>
      <c r="M2893" s="95" t="str">
        <f>IF(A2893&lt;&gt;"",IF(MID(C2893,1,1)="c",SigmaEpsConcrete(I2893,$AN$30:$AN$33,$AR$30:$AR$33,$AS$26,$AS$27,$AS$28,$AQ$20,$AU$19),""),"")</f>
        <v/>
      </c>
      <c r="N2893" s="95" t="str">
        <f>IF(A2893&lt;&gt;"",IF(MID(C2893,1,1)="r",SigmaEpsReinf(J2893,$AS$42:$AS$43,$AS$41,$AS$39,$AS$40,$AQ$38),""),"")</f>
        <v/>
      </c>
      <c r="Q2893" s="92" t="str">
        <f t="shared" si="466"/>
        <v/>
      </c>
      <c r="R2893" s="92" t="str">
        <f t="shared" si="467"/>
        <v/>
      </c>
      <c r="U2893" s="5"/>
      <c r="V2893" s="5"/>
      <c r="W2893" s="94" t="str">
        <f t="shared" si="465"/>
        <v/>
      </c>
      <c r="X2893" s="94" t="str">
        <f t="shared" si="468"/>
        <v/>
      </c>
      <c r="Y2893" s="5"/>
      <c r="BK2893" s="8"/>
      <c r="BL2893" s="5"/>
      <c r="BM2893" s="5"/>
      <c r="BN2893" s="5"/>
      <c r="BO2893" s="5"/>
      <c r="BP2893" s="1"/>
      <c r="BQ2893" s="1"/>
      <c r="BR2893" s="1"/>
      <c r="BS2893" s="1"/>
      <c r="BT2893" s="1"/>
      <c r="BU2893" s="4"/>
      <c r="BV2893" s="1"/>
      <c r="BW2893" s="3"/>
      <c r="BX2893" s="4"/>
      <c r="BY2893" s="5"/>
      <c r="BZ2893" s="5"/>
      <c r="CA2893" s="5"/>
      <c r="CB2893" s="5"/>
      <c r="CC2893" s="5"/>
      <c r="CD2893" s="43"/>
    </row>
    <row r="2894" spans="1:82" x14ac:dyDescent="0.25">
      <c r="A2894" s="8"/>
      <c r="B2894" s="5"/>
      <c r="C2894" s="5"/>
      <c r="D2894" s="5"/>
      <c r="E2894" s="5"/>
      <c r="F2894" s="94" t="str">
        <f t="shared" si="459"/>
        <v/>
      </c>
      <c r="G2894" s="94" t="str">
        <f t="shared" si="460"/>
        <v/>
      </c>
      <c r="H2894" s="127" t="str">
        <f>IF(A2894&lt;&gt;"",IF(MID(C2894,1,1)="c",$AS$26,IF(MID(C2894,1,1)="r",$AS$41,IF(MID(C2894,1,1)="p",#REF!,#REF!))),"")</f>
        <v/>
      </c>
      <c r="I2894" s="92" t="str">
        <f t="shared" si="461"/>
        <v/>
      </c>
      <c r="J2894" s="92" t="str">
        <f t="shared" si="462"/>
        <v/>
      </c>
      <c r="K2894" s="92" t="str">
        <f t="shared" si="463"/>
        <v/>
      </c>
      <c r="L2894" s="92" t="str">
        <f t="shared" si="464"/>
        <v/>
      </c>
      <c r="M2894" s="95" t="str">
        <f>IF(A2894&lt;&gt;"",IF(MID(C2894,1,1)="c",SigmaEpsConcrete(I2894,$AN$30:$AN$33,$AR$30:$AR$33,$AS$26,$AS$27,$AS$28,$AQ$20,$AU$19),""),"")</f>
        <v/>
      </c>
      <c r="N2894" s="95" t="str">
        <f>IF(A2894&lt;&gt;"",IF(MID(C2894,1,1)="r",SigmaEpsReinf(J2894,$AS$42:$AS$43,$AS$41,$AS$39,$AS$40,$AQ$38),""),"")</f>
        <v/>
      </c>
      <c r="Q2894" s="92" t="str">
        <f t="shared" si="466"/>
        <v/>
      </c>
      <c r="R2894" s="92" t="str">
        <f t="shared" si="467"/>
        <v/>
      </c>
      <c r="U2894" s="5"/>
      <c r="V2894" s="5"/>
      <c r="W2894" s="94" t="str">
        <f t="shared" si="465"/>
        <v/>
      </c>
      <c r="X2894" s="94" t="str">
        <f t="shared" si="468"/>
        <v/>
      </c>
      <c r="Y2894" s="5"/>
      <c r="BK2894" s="8"/>
      <c r="BL2894" s="5"/>
      <c r="BM2894" s="5"/>
      <c r="BN2894" s="5"/>
      <c r="BO2894" s="5"/>
      <c r="BP2894" s="1"/>
      <c r="BQ2894" s="1"/>
      <c r="BR2894" s="1"/>
      <c r="BS2894" s="1"/>
      <c r="BT2894" s="1"/>
      <c r="BU2894" s="4"/>
      <c r="BV2894" s="1"/>
      <c r="BW2894" s="3"/>
      <c r="BX2894" s="4"/>
      <c r="BY2894" s="5"/>
      <c r="BZ2894" s="5"/>
      <c r="CA2894" s="5"/>
      <c r="CB2894" s="5"/>
      <c r="CC2894" s="5"/>
      <c r="CD2894" s="43"/>
    </row>
    <row r="2895" spans="1:82" x14ac:dyDescent="0.25">
      <c r="A2895" s="8"/>
      <c r="B2895" s="5"/>
      <c r="C2895" s="5"/>
      <c r="D2895" s="5"/>
      <c r="E2895" s="5"/>
      <c r="F2895" s="94" t="str">
        <f t="shared" si="459"/>
        <v/>
      </c>
      <c r="G2895" s="94" t="str">
        <f t="shared" si="460"/>
        <v/>
      </c>
      <c r="H2895" s="127" t="str">
        <f>IF(A2895&lt;&gt;"",IF(MID(C2895,1,1)="c",$AS$26,IF(MID(C2895,1,1)="r",$AS$41,IF(MID(C2895,1,1)="p",#REF!,#REF!))),"")</f>
        <v/>
      </c>
      <c r="I2895" s="92" t="str">
        <f t="shared" si="461"/>
        <v/>
      </c>
      <c r="J2895" s="92" t="str">
        <f t="shared" si="462"/>
        <v/>
      </c>
      <c r="K2895" s="92" t="str">
        <f t="shared" si="463"/>
        <v/>
      </c>
      <c r="L2895" s="92" t="str">
        <f t="shared" si="464"/>
        <v/>
      </c>
      <c r="M2895" s="95" t="str">
        <f>IF(A2895&lt;&gt;"",IF(MID(C2895,1,1)="c",SigmaEpsConcrete(I2895,$AN$30:$AN$33,$AR$30:$AR$33,$AS$26,$AS$27,$AS$28,$AQ$20,$AU$19),""),"")</f>
        <v/>
      </c>
      <c r="N2895" s="95" t="str">
        <f>IF(A2895&lt;&gt;"",IF(MID(C2895,1,1)="r",SigmaEpsReinf(J2895,$AS$42:$AS$43,$AS$41,$AS$39,$AS$40,$AQ$38),""),"")</f>
        <v/>
      </c>
      <c r="Q2895" s="92" t="str">
        <f t="shared" si="466"/>
        <v/>
      </c>
      <c r="R2895" s="92" t="str">
        <f t="shared" si="467"/>
        <v/>
      </c>
      <c r="U2895" s="5"/>
      <c r="V2895" s="5"/>
      <c r="W2895" s="94" t="str">
        <f t="shared" si="465"/>
        <v/>
      </c>
      <c r="X2895" s="94" t="str">
        <f t="shared" si="468"/>
        <v/>
      </c>
      <c r="Y2895" s="5"/>
      <c r="BK2895" s="8"/>
      <c r="BL2895" s="5"/>
      <c r="BM2895" s="5"/>
      <c r="BN2895" s="5"/>
      <c r="BO2895" s="5"/>
      <c r="BP2895" s="1"/>
      <c r="BQ2895" s="1"/>
      <c r="BR2895" s="1"/>
      <c r="BS2895" s="1"/>
      <c r="BT2895" s="1"/>
      <c r="BU2895" s="4"/>
      <c r="BV2895" s="1"/>
      <c r="BW2895" s="3"/>
      <c r="BX2895" s="4"/>
      <c r="BY2895" s="5"/>
      <c r="BZ2895" s="5"/>
      <c r="CA2895" s="5"/>
      <c r="CB2895" s="5"/>
      <c r="CC2895" s="5"/>
      <c r="CD2895" s="43"/>
    </row>
    <row r="2896" spans="1:82" x14ac:dyDescent="0.25">
      <c r="A2896" s="8"/>
      <c r="B2896" s="5"/>
      <c r="C2896" s="5"/>
      <c r="D2896" s="5"/>
      <c r="E2896" s="5"/>
      <c r="F2896" s="94" t="str">
        <f t="shared" si="459"/>
        <v/>
      </c>
      <c r="G2896" s="94" t="str">
        <f t="shared" si="460"/>
        <v/>
      </c>
      <c r="H2896" s="127" t="str">
        <f>IF(A2896&lt;&gt;"",IF(MID(C2896,1,1)="c",$AS$26,IF(MID(C2896,1,1)="r",$AS$41,IF(MID(C2896,1,1)="p",#REF!,#REF!))),"")</f>
        <v/>
      </c>
      <c r="I2896" s="92" t="str">
        <f t="shared" si="461"/>
        <v/>
      </c>
      <c r="J2896" s="92" t="str">
        <f t="shared" si="462"/>
        <v/>
      </c>
      <c r="K2896" s="92" t="str">
        <f t="shared" si="463"/>
        <v/>
      </c>
      <c r="L2896" s="92" t="str">
        <f t="shared" si="464"/>
        <v/>
      </c>
      <c r="M2896" s="95" t="str">
        <f>IF(A2896&lt;&gt;"",IF(MID(C2896,1,1)="c",SigmaEpsConcrete(I2896,$AN$30:$AN$33,$AR$30:$AR$33,$AS$26,$AS$27,$AS$28,$AQ$20,$AU$19),""),"")</f>
        <v/>
      </c>
      <c r="N2896" s="95" t="str">
        <f>IF(A2896&lt;&gt;"",IF(MID(C2896,1,1)="r",SigmaEpsReinf(J2896,$AS$42:$AS$43,$AS$41,$AS$39,$AS$40,$AQ$38),""),"")</f>
        <v/>
      </c>
      <c r="Q2896" s="92" t="str">
        <f t="shared" si="466"/>
        <v/>
      </c>
      <c r="R2896" s="92" t="str">
        <f t="shared" si="467"/>
        <v/>
      </c>
      <c r="U2896" s="5"/>
      <c r="V2896" s="5"/>
      <c r="W2896" s="94" t="str">
        <f t="shared" si="465"/>
        <v/>
      </c>
      <c r="X2896" s="94" t="str">
        <f t="shared" si="468"/>
        <v/>
      </c>
      <c r="Y2896" s="5"/>
      <c r="BK2896" s="8"/>
      <c r="BL2896" s="5"/>
      <c r="BM2896" s="5"/>
      <c r="BN2896" s="5"/>
      <c r="BO2896" s="5"/>
      <c r="BP2896" s="1"/>
      <c r="BQ2896" s="1"/>
      <c r="BR2896" s="1"/>
      <c r="BS2896" s="1"/>
      <c r="BT2896" s="1"/>
      <c r="BU2896" s="4"/>
      <c r="BV2896" s="1"/>
      <c r="BW2896" s="3"/>
      <c r="BX2896" s="4"/>
      <c r="BY2896" s="5"/>
      <c r="BZ2896" s="5"/>
      <c r="CA2896" s="5"/>
      <c r="CB2896" s="5"/>
      <c r="CC2896" s="5"/>
      <c r="CD2896" s="43"/>
    </row>
    <row r="2897" spans="1:82" x14ac:dyDescent="0.25">
      <c r="A2897" s="8"/>
      <c r="B2897" s="5"/>
      <c r="C2897" s="5"/>
      <c r="D2897" s="5"/>
      <c r="E2897" s="5"/>
      <c r="F2897" s="94" t="str">
        <f t="shared" si="459"/>
        <v/>
      </c>
      <c r="G2897" s="94" t="str">
        <f t="shared" si="460"/>
        <v/>
      </c>
      <c r="H2897" s="127" t="str">
        <f>IF(A2897&lt;&gt;"",IF(MID(C2897,1,1)="c",$AS$26,IF(MID(C2897,1,1)="r",$AS$41,IF(MID(C2897,1,1)="p",#REF!,#REF!))),"")</f>
        <v/>
      </c>
      <c r="I2897" s="92" t="str">
        <f t="shared" si="461"/>
        <v/>
      </c>
      <c r="J2897" s="92" t="str">
        <f t="shared" si="462"/>
        <v/>
      </c>
      <c r="K2897" s="92" t="str">
        <f t="shared" si="463"/>
        <v/>
      </c>
      <c r="L2897" s="92" t="str">
        <f t="shared" si="464"/>
        <v/>
      </c>
      <c r="M2897" s="95" t="str">
        <f>IF(A2897&lt;&gt;"",IF(MID(C2897,1,1)="c",SigmaEpsConcrete(I2897,$AN$30:$AN$33,$AR$30:$AR$33,$AS$26,$AS$27,$AS$28,$AQ$20,$AU$19),""),"")</f>
        <v/>
      </c>
      <c r="N2897" s="95" t="str">
        <f>IF(A2897&lt;&gt;"",IF(MID(C2897,1,1)="r",SigmaEpsReinf(J2897,$AS$42:$AS$43,$AS$41,$AS$39,$AS$40,$AQ$38),""),"")</f>
        <v/>
      </c>
      <c r="Q2897" s="92" t="str">
        <f t="shared" si="466"/>
        <v/>
      </c>
      <c r="R2897" s="92" t="str">
        <f t="shared" si="467"/>
        <v/>
      </c>
      <c r="U2897" s="5"/>
      <c r="V2897" s="5"/>
      <c r="W2897" s="94" t="str">
        <f t="shared" si="465"/>
        <v/>
      </c>
      <c r="X2897" s="94" t="str">
        <f t="shared" si="468"/>
        <v/>
      </c>
      <c r="Y2897" s="5"/>
      <c r="BK2897" s="8"/>
      <c r="BL2897" s="5"/>
      <c r="BM2897" s="5"/>
      <c r="BN2897" s="5"/>
      <c r="BO2897" s="5"/>
      <c r="BP2897" s="1"/>
      <c r="BQ2897" s="1"/>
      <c r="BR2897" s="1"/>
      <c r="BS2897" s="1"/>
      <c r="BT2897" s="1"/>
      <c r="BU2897" s="4"/>
      <c r="BV2897" s="1"/>
      <c r="BW2897" s="3"/>
      <c r="BX2897" s="4"/>
      <c r="BY2897" s="5"/>
      <c r="BZ2897" s="5"/>
      <c r="CA2897" s="5"/>
      <c r="CB2897" s="5"/>
      <c r="CC2897" s="5"/>
      <c r="CD2897" s="43"/>
    </row>
    <row r="2898" spans="1:82" x14ac:dyDescent="0.25">
      <c r="A2898" s="8"/>
      <c r="B2898" s="5"/>
      <c r="C2898" s="5"/>
      <c r="D2898" s="5"/>
      <c r="E2898" s="5"/>
      <c r="F2898" s="94" t="str">
        <f t="shared" si="459"/>
        <v/>
      </c>
      <c r="G2898" s="94" t="str">
        <f t="shared" si="460"/>
        <v/>
      </c>
      <c r="H2898" s="127" t="str">
        <f>IF(A2898&lt;&gt;"",IF(MID(C2898,1,1)="c",$AS$26,IF(MID(C2898,1,1)="r",$AS$41,IF(MID(C2898,1,1)="p",#REF!,#REF!))),"")</f>
        <v/>
      </c>
      <c r="I2898" s="92" t="str">
        <f t="shared" si="461"/>
        <v/>
      </c>
      <c r="J2898" s="92" t="str">
        <f t="shared" si="462"/>
        <v/>
      </c>
      <c r="K2898" s="92" t="str">
        <f t="shared" si="463"/>
        <v/>
      </c>
      <c r="L2898" s="92" t="str">
        <f t="shared" si="464"/>
        <v/>
      </c>
      <c r="M2898" s="95" t="str">
        <f>IF(A2898&lt;&gt;"",IF(MID(C2898,1,1)="c",SigmaEpsConcrete(I2898,$AN$30:$AN$33,$AR$30:$AR$33,$AS$26,$AS$27,$AS$28,$AQ$20,$AU$19),""),"")</f>
        <v/>
      </c>
      <c r="N2898" s="95" t="str">
        <f>IF(A2898&lt;&gt;"",IF(MID(C2898,1,1)="r",SigmaEpsReinf(J2898,$AS$42:$AS$43,$AS$41,$AS$39,$AS$40,$AQ$38),""),"")</f>
        <v/>
      </c>
      <c r="Q2898" s="92" t="str">
        <f t="shared" si="466"/>
        <v/>
      </c>
      <c r="R2898" s="92" t="str">
        <f t="shared" si="467"/>
        <v/>
      </c>
      <c r="U2898" s="5"/>
      <c r="V2898" s="5"/>
      <c r="W2898" s="94" t="str">
        <f t="shared" si="465"/>
        <v/>
      </c>
      <c r="X2898" s="94" t="str">
        <f t="shared" si="468"/>
        <v/>
      </c>
      <c r="Y2898" s="5"/>
      <c r="BK2898" s="8"/>
      <c r="BL2898" s="5"/>
      <c r="BM2898" s="5"/>
      <c r="BN2898" s="5"/>
      <c r="BO2898" s="5"/>
      <c r="BP2898" s="1"/>
      <c r="BQ2898" s="1"/>
      <c r="BR2898" s="1"/>
      <c r="BS2898" s="1"/>
      <c r="BT2898" s="1"/>
      <c r="BU2898" s="4"/>
      <c r="BV2898" s="1"/>
      <c r="BW2898" s="3"/>
      <c r="BX2898" s="4"/>
      <c r="BY2898" s="5"/>
      <c r="BZ2898" s="5"/>
      <c r="CA2898" s="5"/>
      <c r="CB2898" s="5"/>
      <c r="CC2898" s="5"/>
      <c r="CD2898" s="43"/>
    </row>
    <row r="2899" spans="1:82" x14ac:dyDescent="0.25">
      <c r="A2899" s="8"/>
      <c r="B2899" s="5"/>
      <c r="C2899" s="5"/>
      <c r="D2899" s="5"/>
      <c r="E2899" s="5"/>
      <c r="F2899" s="94" t="str">
        <f t="shared" si="459"/>
        <v/>
      </c>
      <c r="G2899" s="94" t="str">
        <f t="shared" si="460"/>
        <v/>
      </c>
      <c r="H2899" s="127" t="str">
        <f>IF(A2899&lt;&gt;"",IF(MID(C2899,1,1)="c",$AS$26,IF(MID(C2899,1,1)="r",$AS$41,IF(MID(C2899,1,1)="p",#REF!,#REF!))),"")</f>
        <v/>
      </c>
      <c r="I2899" s="92" t="str">
        <f t="shared" si="461"/>
        <v/>
      </c>
      <c r="J2899" s="92" t="str">
        <f t="shared" si="462"/>
        <v/>
      </c>
      <c r="K2899" s="92" t="str">
        <f t="shared" si="463"/>
        <v/>
      </c>
      <c r="L2899" s="92" t="str">
        <f t="shared" si="464"/>
        <v/>
      </c>
      <c r="M2899" s="95" t="str">
        <f>IF(A2899&lt;&gt;"",IF(MID(C2899,1,1)="c",SigmaEpsConcrete(I2899,$AN$30:$AN$33,$AR$30:$AR$33,$AS$26,$AS$27,$AS$28,$AQ$20,$AU$19),""),"")</f>
        <v/>
      </c>
      <c r="N2899" s="95" t="str">
        <f>IF(A2899&lt;&gt;"",IF(MID(C2899,1,1)="r",SigmaEpsReinf(J2899,$AS$42:$AS$43,$AS$41,$AS$39,$AS$40,$AQ$38),""),"")</f>
        <v/>
      </c>
      <c r="Q2899" s="92" t="str">
        <f t="shared" si="466"/>
        <v/>
      </c>
      <c r="R2899" s="92" t="str">
        <f t="shared" si="467"/>
        <v/>
      </c>
      <c r="U2899" s="5"/>
      <c r="V2899" s="5"/>
      <c r="W2899" s="94" t="str">
        <f t="shared" si="465"/>
        <v/>
      </c>
      <c r="X2899" s="94" t="str">
        <f t="shared" si="468"/>
        <v/>
      </c>
      <c r="Y2899" s="5"/>
      <c r="BK2899" s="8"/>
      <c r="BL2899" s="5"/>
      <c r="BM2899" s="5"/>
      <c r="BN2899" s="5"/>
      <c r="BO2899" s="5"/>
      <c r="BP2899" s="1"/>
      <c r="BQ2899" s="1"/>
      <c r="BR2899" s="1"/>
      <c r="BS2899" s="1"/>
      <c r="BT2899" s="1"/>
      <c r="BU2899" s="4"/>
      <c r="BV2899" s="1"/>
      <c r="BW2899" s="3"/>
      <c r="BX2899" s="4"/>
      <c r="BY2899" s="5"/>
      <c r="BZ2899" s="5"/>
      <c r="CA2899" s="5"/>
      <c r="CB2899" s="5"/>
      <c r="CC2899" s="5"/>
      <c r="CD2899" s="43"/>
    </row>
    <row r="2900" spans="1:82" x14ac:dyDescent="0.25">
      <c r="A2900" s="8"/>
      <c r="B2900" s="5"/>
      <c r="C2900" s="5"/>
      <c r="D2900" s="5"/>
      <c r="E2900" s="5"/>
      <c r="F2900" s="94" t="str">
        <f t="shared" si="459"/>
        <v/>
      </c>
      <c r="G2900" s="94" t="str">
        <f t="shared" si="460"/>
        <v/>
      </c>
      <c r="H2900" s="127" t="str">
        <f>IF(A2900&lt;&gt;"",IF(MID(C2900,1,1)="c",$AS$26,IF(MID(C2900,1,1)="r",$AS$41,IF(MID(C2900,1,1)="p",#REF!,#REF!))),"")</f>
        <v/>
      </c>
      <c r="I2900" s="92" t="str">
        <f t="shared" si="461"/>
        <v/>
      </c>
      <c r="J2900" s="92" t="str">
        <f t="shared" si="462"/>
        <v/>
      </c>
      <c r="K2900" s="92" t="str">
        <f t="shared" si="463"/>
        <v/>
      </c>
      <c r="L2900" s="92" t="str">
        <f t="shared" si="464"/>
        <v/>
      </c>
      <c r="M2900" s="95" t="str">
        <f>IF(A2900&lt;&gt;"",IF(MID(C2900,1,1)="c",SigmaEpsConcrete(I2900,$AN$30:$AN$33,$AR$30:$AR$33,$AS$26,$AS$27,$AS$28,$AQ$20,$AU$19),""),"")</f>
        <v/>
      </c>
      <c r="N2900" s="95" t="str">
        <f>IF(A2900&lt;&gt;"",IF(MID(C2900,1,1)="r",SigmaEpsReinf(J2900,$AS$42:$AS$43,$AS$41,$AS$39,$AS$40,$AQ$38),""),"")</f>
        <v/>
      </c>
      <c r="Q2900" s="92" t="str">
        <f t="shared" si="466"/>
        <v/>
      </c>
      <c r="R2900" s="92" t="str">
        <f t="shared" si="467"/>
        <v/>
      </c>
      <c r="U2900" s="5"/>
      <c r="V2900" s="5"/>
      <c r="W2900" s="94" t="str">
        <f t="shared" si="465"/>
        <v/>
      </c>
      <c r="X2900" s="94" t="str">
        <f t="shared" si="468"/>
        <v/>
      </c>
      <c r="Y2900" s="5"/>
      <c r="BK2900" s="8"/>
      <c r="BL2900" s="5"/>
      <c r="BM2900" s="5"/>
      <c r="BN2900" s="5"/>
      <c r="BO2900" s="5"/>
      <c r="BP2900" s="1"/>
      <c r="BQ2900" s="1"/>
      <c r="BR2900" s="1"/>
      <c r="BS2900" s="1"/>
      <c r="BT2900" s="1"/>
      <c r="BU2900" s="4"/>
      <c r="BV2900" s="1"/>
      <c r="BW2900" s="3"/>
      <c r="BX2900" s="4"/>
      <c r="BY2900" s="5"/>
      <c r="BZ2900" s="5"/>
      <c r="CA2900" s="5"/>
      <c r="CB2900" s="5"/>
      <c r="CC2900" s="5"/>
      <c r="CD2900" s="43"/>
    </row>
    <row r="2901" spans="1:82" x14ac:dyDescent="0.25">
      <c r="A2901" s="8"/>
      <c r="B2901" s="5"/>
      <c r="C2901" s="5"/>
      <c r="D2901" s="5"/>
      <c r="E2901" s="5"/>
      <c r="F2901" s="94" t="str">
        <f t="shared" si="459"/>
        <v/>
      </c>
      <c r="G2901" s="94" t="str">
        <f t="shared" si="460"/>
        <v/>
      </c>
      <c r="H2901" s="127" t="str">
        <f>IF(A2901&lt;&gt;"",IF(MID(C2901,1,1)="c",$AS$26,IF(MID(C2901,1,1)="r",$AS$41,IF(MID(C2901,1,1)="p",#REF!,#REF!))),"")</f>
        <v/>
      </c>
      <c r="I2901" s="92" t="str">
        <f t="shared" si="461"/>
        <v/>
      </c>
      <c r="J2901" s="92" t="str">
        <f t="shared" si="462"/>
        <v/>
      </c>
      <c r="K2901" s="92" t="str">
        <f t="shared" si="463"/>
        <v/>
      </c>
      <c r="L2901" s="92" t="str">
        <f t="shared" si="464"/>
        <v/>
      </c>
      <c r="M2901" s="95" t="str">
        <f>IF(A2901&lt;&gt;"",IF(MID(C2901,1,1)="c",SigmaEpsConcrete(I2901,$AN$30:$AN$33,$AR$30:$AR$33,$AS$26,$AS$27,$AS$28,$AQ$20,$AU$19),""),"")</f>
        <v/>
      </c>
      <c r="N2901" s="95" t="str">
        <f>IF(A2901&lt;&gt;"",IF(MID(C2901,1,1)="r",SigmaEpsReinf(J2901,$AS$42:$AS$43,$AS$41,$AS$39,$AS$40,$AQ$38),""),"")</f>
        <v/>
      </c>
      <c r="Q2901" s="92" t="str">
        <f t="shared" si="466"/>
        <v/>
      </c>
      <c r="R2901" s="92" t="str">
        <f t="shared" si="467"/>
        <v/>
      </c>
      <c r="U2901" s="5"/>
      <c r="V2901" s="5"/>
      <c r="W2901" s="94" t="str">
        <f t="shared" si="465"/>
        <v/>
      </c>
      <c r="X2901" s="94" t="str">
        <f t="shared" si="468"/>
        <v/>
      </c>
      <c r="Y2901" s="5"/>
      <c r="BK2901" s="8"/>
      <c r="BL2901" s="5"/>
      <c r="BM2901" s="5"/>
      <c r="BN2901" s="5"/>
      <c r="BO2901" s="5"/>
      <c r="BP2901" s="1"/>
      <c r="BQ2901" s="1"/>
      <c r="BR2901" s="1"/>
      <c r="BS2901" s="1"/>
      <c r="BT2901" s="1"/>
      <c r="BU2901" s="4"/>
      <c r="BV2901" s="1"/>
      <c r="BW2901" s="3"/>
      <c r="BX2901" s="4"/>
      <c r="BY2901" s="5"/>
      <c r="BZ2901" s="5"/>
      <c r="CA2901" s="5"/>
      <c r="CB2901" s="5"/>
      <c r="CC2901" s="5"/>
      <c r="CD2901" s="43"/>
    </row>
    <row r="2902" spans="1:82" x14ac:dyDescent="0.25">
      <c r="A2902" s="8"/>
      <c r="B2902" s="5"/>
      <c r="C2902" s="5"/>
      <c r="D2902" s="5"/>
      <c r="E2902" s="5"/>
      <c r="F2902" s="94" t="str">
        <f t="shared" si="459"/>
        <v/>
      </c>
      <c r="G2902" s="94" t="str">
        <f t="shared" si="460"/>
        <v/>
      </c>
      <c r="H2902" s="127" t="str">
        <f>IF(A2902&lt;&gt;"",IF(MID(C2902,1,1)="c",$AS$26,IF(MID(C2902,1,1)="r",$AS$41,IF(MID(C2902,1,1)="p",#REF!,#REF!))),"")</f>
        <v/>
      </c>
      <c r="I2902" s="92" t="str">
        <f t="shared" si="461"/>
        <v/>
      </c>
      <c r="J2902" s="92" t="str">
        <f t="shared" si="462"/>
        <v/>
      </c>
      <c r="K2902" s="92" t="str">
        <f t="shared" si="463"/>
        <v/>
      </c>
      <c r="L2902" s="92" t="str">
        <f t="shared" si="464"/>
        <v/>
      </c>
      <c r="M2902" s="95" t="str">
        <f>IF(A2902&lt;&gt;"",IF(MID(C2902,1,1)="c",SigmaEpsConcrete(I2902,$AN$30:$AN$33,$AR$30:$AR$33,$AS$26,$AS$27,$AS$28,$AQ$20,$AU$19),""),"")</f>
        <v/>
      </c>
      <c r="N2902" s="95" t="str">
        <f>IF(A2902&lt;&gt;"",IF(MID(C2902,1,1)="r",SigmaEpsReinf(J2902,$AS$42:$AS$43,$AS$41,$AS$39,$AS$40,$AQ$38),""),"")</f>
        <v/>
      </c>
      <c r="Q2902" s="92" t="str">
        <f t="shared" si="466"/>
        <v/>
      </c>
      <c r="R2902" s="92" t="str">
        <f t="shared" si="467"/>
        <v/>
      </c>
      <c r="U2902" s="5"/>
      <c r="V2902" s="5"/>
      <c r="W2902" s="94" t="str">
        <f t="shared" si="465"/>
        <v/>
      </c>
      <c r="X2902" s="94" t="str">
        <f t="shared" si="468"/>
        <v/>
      </c>
      <c r="Y2902" s="5"/>
      <c r="BK2902" s="8"/>
      <c r="BL2902" s="5"/>
      <c r="BM2902" s="5"/>
      <c r="BN2902" s="5"/>
      <c r="BO2902" s="5"/>
      <c r="BP2902" s="1"/>
      <c r="BQ2902" s="1"/>
      <c r="BR2902" s="1"/>
      <c r="BS2902" s="1"/>
      <c r="BT2902" s="1"/>
      <c r="BU2902" s="4"/>
      <c r="BV2902" s="1"/>
      <c r="BW2902" s="3"/>
      <c r="BX2902" s="4"/>
      <c r="BY2902" s="5"/>
      <c r="BZ2902" s="5"/>
      <c r="CA2902" s="5"/>
      <c r="CB2902" s="5"/>
      <c r="CC2902" s="5"/>
      <c r="CD2902" s="43"/>
    </row>
    <row r="2903" spans="1:82" x14ac:dyDescent="0.25">
      <c r="A2903" s="8"/>
      <c r="B2903" s="5"/>
      <c r="C2903" s="5"/>
      <c r="D2903" s="5"/>
      <c r="E2903" s="5"/>
      <c r="F2903" s="94" t="str">
        <f t="shared" si="459"/>
        <v/>
      </c>
      <c r="G2903" s="94" t="str">
        <f t="shared" si="460"/>
        <v/>
      </c>
      <c r="H2903" s="127" t="str">
        <f>IF(A2903&lt;&gt;"",IF(MID(C2903,1,1)="c",$AS$26,IF(MID(C2903,1,1)="r",$AS$41,IF(MID(C2903,1,1)="p",#REF!,#REF!))),"")</f>
        <v/>
      </c>
      <c r="I2903" s="92" t="str">
        <f t="shared" si="461"/>
        <v/>
      </c>
      <c r="J2903" s="92" t="str">
        <f t="shared" si="462"/>
        <v/>
      </c>
      <c r="K2903" s="92" t="str">
        <f t="shared" si="463"/>
        <v/>
      </c>
      <c r="L2903" s="92" t="str">
        <f t="shared" si="464"/>
        <v/>
      </c>
      <c r="M2903" s="95" t="str">
        <f>IF(A2903&lt;&gt;"",IF(MID(C2903,1,1)="c",SigmaEpsConcrete(I2903,$AN$30:$AN$33,$AR$30:$AR$33,$AS$26,$AS$27,$AS$28,$AQ$20,$AU$19),""),"")</f>
        <v/>
      </c>
      <c r="N2903" s="95" t="str">
        <f>IF(A2903&lt;&gt;"",IF(MID(C2903,1,1)="r",SigmaEpsReinf(J2903,$AS$42:$AS$43,$AS$41,$AS$39,$AS$40,$AQ$38),""),"")</f>
        <v/>
      </c>
      <c r="Q2903" s="92" t="str">
        <f t="shared" si="466"/>
        <v/>
      </c>
      <c r="R2903" s="92" t="str">
        <f t="shared" si="467"/>
        <v/>
      </c>
      <c r="U2903" s="5"/>
      <c r="V2903" s="5"/>
      <c r="W2903" s="94" t="str">
        <f t="shared" si="465"/>
        <v/>
      </c>
      <c r="X2903" s="94" t="str">
        <f t="shared" si="468"/>
        <v/>
      </c>
      <c r="Y2903" s="5"/>
      <c r="BK2903" s="8"/>
      <c r="BL2903" s="5"/>
      <c r="BM2903" s="5"/>
      <c r="BN2903" s="5"/>
      <c r="BO2903" s="5"/>
      <c r="BP2903" s="1"/>
      <c r="BQ2903" s="1"/>
      <c r="BR2903" s="1"/>
      <c r="BS2903" s="1"/>
      <c r="BT2903" s="1"/>
      <c r="BU2903" s="4"/>
      <c r="BV2903" s="1"/>
      <c r="BW2903" s="3"/>
      <c r="BX2903" s="4"/>
      <c r="BY2903" s="5"/>
      <c r="BZ2903" s="5"/>
      <c r="CA2903" s="5"/>
      <c r="CB2903" s="5"/>
      <c r="CC2903" s="5"/>
      <c r="CD2903" s="43"/>
    </row>
    <row r="2904" spans="1:82" x14ac:dyDescent="0.25">
      <c r="A2904" s="8"/>
      <c r="B2904" s="5"/>
      <c r="C2904" s="5"/>
      <c r="D2904" s="5"/>
      <c r="E2904" s="5"/>
      <c r="F2904" s="94" t="str">
        <f t="shared" si="459"/>
        <v/>
      </c>
      <c r="G2904" s="94" t="str">
        <f t="shared" si="460"/>
        <v/>
      </c>
      <c r="H2904" s="127" t="str">
        <f>IF(A2904&lt;&gt;"",IF(MID(C2904,1,1)="c",$AS$26,IF(MID(C2904,1,1)="r",$AS$41,IF(MID(C2904,1,1)="p",#REF!,#REF!))),"")</f>
        <v/>
      </c>
      <c r="I2904" s="92" t="str">
        <f t="shared" si="461"/>
        <v/>
      </c>
      <c r="J2904" s="92" t="str">
        <f t="shared" si="462"/>
        <v/>
      </c>
      <c r="K2904" s="92" t="str">
        <f t="shared" si="463"/>
        <v/>
      </c>
      <c r="L2904" s="92" t="str">
        <f t="shared" si="464"/>
        <v/>
      </c>
      <c r="M2904" s="95" t="str">
        <f>IF(A2904&lt;&gt;"",IF(MID(C2904,1,1)="c",SigmaEpsConcrete(I2904,$AN$30:$AN$33,$AR$30:$AR$33,$AS$26,$AS$27,$AS$28,$AQ$20,$AU$19),""),"")</f>
        <v/>
      </c>
      <c r="N2904" s="95" t="str">
        <f>IF(A2904&lt;&gt;"",IF(MID(C2904,1,1)="r",SigmaEpsReinf(J2904,$AS$42:$AS$43,$AS$41,$AS$39,$AS$40,$AQ$38),""),"")</f>
        <v/>
      </c>
      <c r="Q2904" s="92" t="str">
        <f t="shared" si="466"/>
        <v/>
      </c>
      <c r="R2904" s="92" t="str">
        <f t="shared" si="467"/>
        <v/>
      </c>
      <c r="U2904" s="5"/>
      <c r="V2904" s="5"/>
      <c r="W2904" s="94" t="str">
        <f t="shared" si="465"/>
        <v/>
      </c>
      <c r="X2904" s="94" t="str">
        <f t="shared" si="468"/>
        <v/>
      </c>
      <c r="Y2904" s="5"/>
      <c r="BK2904" s="8"/>
      <c r="BL2904" s="5"/>
      <c r="BM2904" s="5"/>
      <c r="BN2904" s="5"/>
      <c r="BO2904" s="5"/>
      <c r="BP2904" s="1"/>
      <c r="BQ2904" s="1"/>
      <c r="BR2904" s="1"/>
      <c r="BS2904" s="1"/>
      <c r="BT2904" s="1"/>
      <c r="BU2904" s="4"/>
      <c r="BV2904" s="1"/>
      <c r="BW2904" s="3"/>
      <c r="BX2904" s="4"/>
      <c r="BY2904" s="5"/>
      <c r="BZ2904" s="5"/>
      <c r="CA2904" s="5"/>
      <c r="CB2904" s="5"/>
      <c r="CC2904" s="5"/>
      <c r="CD2904" s="43"/>
    </row>
    <row r="2905" spans="1:82" x14ac:dyDescent="0.25">
      <c r="A2905" s="8"/>
      <c r="B2905" s="5"/>
      <c r="C2905" s="5"/>
      <c r="D2905" s="5"/>
      <c r="E2905" s="5"/>
      <c r="F2905" s="94" t="str">
        <f t="shared" si="459"/>
        <v/>
      </c>
      <c r="G2905" s="94" t="str">
        <f t="shared" si="460"/>
        <v/>
      </c>
      <c r="H2905" s="127" t="str">
        <f>IF(A2905&lt;&gt;"",IF(MID(C2905,1,1)="c",$AS$26,IF(MID(C2905,1,1)="r",$AS$41,IF(MID(C2905,1,1)="p",#REF!,#REF!))),"")</f>
        <v/>
      </c>
      <c r="I2905" s="92" t="str">
        <f t="shared" si="461"/>
        <v/>
      </c>
      <c r="J2905" s="92" t="str">
        <f t="shared" si="462"/>
        <v/>
      </c>
      <c r="K2905" s="92" t="str">
        <f t="shared" si="463"/>
        <v/>
      </c>
      <c r="L2905" s="92" t="str">
        <f t="shared" si="464"/>
        <v/>
      </c>
      <c r="M2905" s="95" t="str">
        <f>IF(A2905&lt;&gt;"",IF(MID(C2905,1,1)="c",SigmaEpsConcrete(I2905,$AN$30:$AN$33,$AR$30:$AR$33,$AS$26,$AS$27,$AS$28,$AQ$20,$AU$19),""),"")</f>
        <v/>
      </c>
      <c r="N2905" s="95" t="str">
        <f>IF(A2905&lt;&gt;"",IF(MID(C2905,1,1)="r",SigmaEpsReinf(J2905,$AS$42:$AS$43,$AS$41,$AS$39,$AS$40,$AQ$38),""),"")</f>
        <v/>
      </c>
      <c r="Q2905" s="92" t="str">
        <f t="shared" si="466"/>
        <v/>
      </c>
      <c r="R2905" s="92" t="str">
        <f t="shared" si="467"/>
        <v/>
      </c>
      <c r="U2905" s="5"/>
      <c r="V2905" s="5"/>
      <c r="W2905" s="94" t="str">
        <f t="shared" si="465"/>
        <v/>
      </c>
      <c r="X2905" s="94" t="str">
        <f t="shared" si="468"/>
        <v/>
      </c>
      <c r="Y2905" s="5"/>
      <c r="BK2905" s="8"/>
      <c r="BL2905" s="5"/>
      <c r="BM2905" s="5"/>
      <c r="BN2905" s="5"/>
      <c r="BO2905" s="5"/>
      <c r="BP2905" s="1"/>
      <c r="BQ2905" s="1"/>
      <c r="BR2905" s="1"/>
      <c r="BS2905" s="1"/>
      <c r="BT2905" s="1"/>
      <c r="BU2905" s="4"/>
      <c r="BV2905" s="1"/>
      <c r="BW2905" s="3"/>
      <c r="BX2905" s="4"/>
      <c r="BY2905" s="5"/>
      <c r="BZ2905" s="5"/>
      <c r="CA2905" s="5"/>
      <c r="CB2905" s="5"/>
      <c r="CC2905" s="5"/>
      <c r="CD2905" s="43"/>
    </row>
    <row r="2906" spans="1:82" x14ac:dyDescent="0.25">
      <c r="A2906" s="8"/>
      <c r="B2906" s="5"/>
      <c r="C2906" s="5"/>
      <c r="D2906" s="5"/>
      <c r="E2906" s="5"/>
      <c r="F2906" s="94" t="str">
        <f t="shared" si="459"/>
        <v/>
      </c>
      <c r="G2906" s="94" t="str">
        <f t="shared" si="460"/>
        <v/>
      </c>
      <c r="H2906" s="127" t="str">
        <f>IF(A2906&lt;&gt;"",IF(MID(C2906,1,1)="c",$AS$26,IF(MID(C2906,1,1)="r",$AS$41,IF(MID(C2906,1,1)="p",#REF!,#REF!))),"")</f>
        <v/>
      </c>
      <c r="I2906" s="92" t="str">
        <f t="shared" si="461"/>
        <v/>
      </c>
      <c r="J2906" s="92" t="str">
        <f t="shared" si="462"/>
        <v/>
      </c>
      <c r="K2906" s="92" t="str">
        <f t="shared" si="463"/>
        <v/>
      </c>
      <c r="L2906" s="92" t="str">
        <f t="shared" si="464"/>
        <v/>
      </c>
      <c r="M2906" s="95" t="str">
        <f>IF(A2906&lt;&gt;"",IF(MID(C2906,1,1)="c",SigmaEpsConcrete(I2906,$AN$30:$AN$33,$AR$30:$AR$33,$AS$26,$AS$27,$AS$28,$AQ$20,$AU$19),""),"")</f>
        <v/>
      </c>
      <c r="N2906" s="95" t="str">
        <f>IF(A2906&lt;&gt;"",IF(MID(C2906,1,1)="r",SigmaEpsReinf(J2906,$AS$42:$AS$43,$AS$41,$AS$39,$AS$40,$AQ$38),""),"")</f>
        <v/>
      </c>
      <c r="Q2906" s="92" t="str">
        <f t="shared" si="466"/>
        <v/>
      </c>
      <c r="R2906" s="92" t="str">
        <f t="shared" si="467"/>
        <v/>
      </c>
      <c r="U2906" s="5"/>
      <c r="V2906" s="5"/>
      <c r="W2906" s="94" t="str">
        <f t="shared" si="465"/>
        <v/>
      </c>
      <c r="X2906" s="94" t="str">
        <f t="shared" si="468"/>
        <v/>
      </c>
      <c r="Y2906" s="5"/>
      <c r="BK2906" s="8"/>
      <c r="BL2906" s="5"/>
      <c r="BM2906" s="5"/>
      <c r="BN2906" s="5"/>
      <c r="BO2906" s="5"/>
      <c r="BP2906" s="1"/>
      <c r="BQ2906" s="1"/>
      <c r="BR2906" s="1"/>
      <c r="BS2906" s="1"/>
      <c r="BT2906" s="1"/>
      <c r="BU2906" s="4"/>
      <c r="BV2906" s="1"/>
      <c r="BW2906" s="3"/>
      <c r="BX2906" s="4"/>
      <c r="BY2906" s="5"/>
      <c r="BZ2906" s="5"/>
      <c r="CA2906" s="5"/>
      <c r="CB2906" s="5"/>
      <c r="CC2906" s="5"/>
      <c r="CD2906" s="43"/>
    </row>
    <row r="2907" spans="1:82" x14ac:dyDescent="0.25">
      <c r="A2907" s="8"/>
      <c r="B2907" s="5"/>
      <c r="C2907" s="5"/>
      <c r="D2907" s="5"/>
      <c r="E2907" s="5"/>
      <c r="F2907" s="94" t="str">
        <f t="shared" si="459"/>
        <v/>
      </c>
      <c r="G2907" s="94" t="str">
        <f t="shared" si="460"/>
        <v/>
      </c>
      <c r="H2907" s="127" t="str">
        <f>IF(A2907&lt;&gt;"",IF(MID(C2907,1,1)="c",$AS$26,IF(MID(C2907,1,1)="r",$AS$41,IF(MID(C2907,1,1)="p",#REF!,#REF!))),"")</f>
        <v/>
      </c>
      <c r="I2907" s="92" t="str">
        <f t="shared" si="461"/>
        <v/>
      </c>
      <c r="J2907" s="92" t="str">
        <f t="shared" si="462"/>
        <v/>
      </c>
      <c r="K2907" s="92" t="str">
        <f t="shared" si="463"/>
        <v/>
      </c>
      <c r="L2907" s="92" t="str">
        <f t="shared" si="464"/>
        <v/>
      </c>
      <c r="M2907" s="95" t="str">
        <f>IF(A2907&lt;&gt;"",IF(MID(C2907,1,1)="c",SigmaEpsConcrete(I2907,$AN$30:$AN$33,$AR$30:$AR$33,$AS$26,$AS$27,$AS$28,$AQ$20,$AU$19),""),"")</f>
        <v/>
      </c>
      <c r="N2907" s="95" t="str">
        <f>IF(A2907&lt;&gt;"",IF(MID(C2907,1,1)="r",SigmaEpsReinf(J2907,$AS$42:$AS$43,$AS$41,$AS$39,$AS$40,$AQ$38),""),"")</f>
        <v/>
      </c>
      <c r="Q2907" s="92" t="str">
        <f t="shared" si="466"/>
        <v/>
      </c>
      <c r="R2907" s="92" t="str">
        <f t="shared" si="467"/>
        <v/>
      </c>
      <c r="U2907" s="5"/>
      <c r="V2907" s="5"/>
      <c r="W2907" s="94" t="str">
        <f t="shared" si="465"/>
        <v/>
      </c>
      <c r="X2907" s="94" t="str">
        <f t="shared" si="468"/>
        <v/>
      </c>
      <c r="Y2907" s="5"/>
      <c r="BK2907" s="8"/>
      <c r="BL2907" s="5"/>
      <c r="BM2907" s="5"/>
      <c r="BN2907" s="5"/>
      <c r="BO2907" s="5"/>
      <c r="BP2907" s="1"/>
      <c r="BQ2907" s="1"/>
      <c r="BR2907" s="1"/>
      <c r="BS2907" s="1"/>
      <c r="BT2907" s="1"/>
      <c r="BU2907" s="4"/>
      <c r="BV2907" s="1"/>
      <c r="BW2907" s="3"/>
      <c r="BX2907" s="4"/>
      <c r="BY2907" s="5"/>
      <c r="BZ2907" s="5"/>
      <c r="CA2907" s="5"/>
      <c r="CB2907" s="5"/>
      <c r="CC2907" s="5"/>
      <c r="CD2907" s="43"/>
    </row>
    <row r="2908" spans="1:82" x14ac:dyDescent="0.25">
      <c r="A2908" s="8"/>
      <c r="B2908" s="5"/>
      <c r="C2908" s="5"/>
      <c r="D2908" s="5"/>
      <c r="E2908" s="5"/>
      <c r="F2908" s="94" t="str">
        <f t="shared" si="459"/>
        <v/>
      </c>
      <c r="G2908" s="94" t="str">
        <f t="shared" si="460"/>
        <v/>
      </c>
      <c r="H2908" s="127" t="str">
        <f>IF(A2908&lt;&gt;"",IF(MID(C2908,1,1)="c",$AS$26,IF(MID(C2908,1,1)="r",$AS$41,IF(MID(C2908,1,1)="p",#REF!,#REF!))),"")</f>
        <v/>
      </c>
      <c r="I2908" s="92" t="str">
        <f t="shared" si="461"/>
        <v/>
      </c>
      <c r="J2908" s="92" t="str">
        <f t="shared" si="462"/>
        <v/>
      </c>
      <c r="K2908" s="92" t="str">
        <f t="shared" si="463"/>
        <v/>
      </c>
      <c r="L2908" s="92" t="str">
        <f t="shared" si="464"/>
        <v/>
      </c>
      <c r="M2908" s="95" t="str">
        <f>IF(A2908&lt;&gt;"",IF(MID(C2908,1,1)="c",SigmaEpsConcrete(I2908,$AN$30:$AN$33,$AR$30:$AR$33,$AS$26,$AS$27,$AS$28,$AQ$20,$AU$19),""),"")</f>
        <v/>
      </c>
      <c r="N2908" s="95" t="str">
        <f>IF(A2908&lt;&gt;"",IF(MID(C2908,1,1)="r",SigmaEpsReinf(J2908,$AS$42:$AS$43,$AS$41,$AS$39,$AS$40,$AQ$38),""),"")</f>
        <v/>
      </c>
      <c r="Q2908" s="92" t="str">
        <f t="shared" si="466"/>
        <v/>
      </c>
      <c r="R2908" s="92" t="str">
        <f t="shared" si="467"/>
        <v/>
      </c>
      <c r="U2908" s="5"/>
      <c r="V2908" s="5"/>
      <c r="W2908" s="94" t="str">
        <f t="shared" si="465"/>
        <v/>
      </c>
      <c r="X2908" s="94" t="str">
        <f t="shared" si="468"/>
        <v/>
      </c>
      <c r="Y2908" s="5"/>
      <c r="BK2908" s="8"/>
      <c r="BL2908" s="5"/>
      <c r="BM2908" s="5"/>
      <c r="BN2908" s="5"/>
      <c r="BO2908" s="5"/>
      <c r="BP2908" s="1"/>
      <c r="BQ2908" s="1"/>
      <c r="BR2908" s="1"/>
      <c r="BS2908" s="1"/>
      <c r="BT2908" s="1"/>
      <c r="BU2908" s="4"/>
      <c r="BV2908" s="1"/>
      <c r="BW2908" s="3"/>
      <c r="BX2908" s="4"/>
      <c r="BY2908" s="5"/>
      <c r="BZ2908" s="5"/>
      <c r="CA2908" s="5"/>
      <c r="CB2908" s="5"/>
      <c r="CC2908" s="5"/>
      <c r="CD2908" s="43"/>
    </row>
    <row r="2909" spans="1:82" x14ac:dyDescent="0.25">
      <c r="A2909" s="8"/>
      <c r="B2909" s="5"/>
      <c r="C2909" s="5"/>
      <c r="D2909" s="5"/>
      <c r="E2909" s="5"/>
      <c r="F2909" s="94" t="str">
        <f t="shared" si="459"/>
        <v/>
      </c>
      <c r="G2909" s="94" t="str">
        <f t="shared" si="460"/>
        <v/>
      </c>
      <c r="H2909" s="127" t="str">
        <f>IF(A2909&lt;&gt;"",IF(MID(C2909,1,1)="c",$AS$26,IF(MID(C2909,1,1)="r",$AS$41,IF(MID(C2909,1,1)="p",#REF!,#REF!))),"")</f>
        <v/>
      </c>
      <c r="I2909" s="92" t="str">
        <f t="shared" si="461"/>
        <v/>
      </c>
      <c r="J2909" s="92" t="str">
        <f t="shared" si="462"/>
        <v/>
      </c>
      <c r="K2909" s="92" t="str">
        <f t="shared" si="463"/>
        <v/>
      </c>
      <c r="L2909" s="92" t="str">
        <f t="shared" si="464"/>
        <v/>
      </c>
      <c r="M2909" s="95" t="str">
        <f>IF(A2909&lt;&gt;"",IF(MID(C2909,1,1)="c",SigmaEpsConcrete(I2909,$AN$30:$AN$33,$AR$30:$AR$33,$AS$26,$AS$27,$AS$28,$AQ$20,$AU$19),""),"")</f>
        <v/>
      </c>
      <c r="N2909" s="95" t="str">
        <f>IF(A2909&lt;&gt;"",IF(MID(C2909,1,1)="r",SigmaEpsReinf(J2909,$AS$42:$AS$43,$AS$41,$AS$39,$AS$40,$AQ$38),""),"")</f>
        <v/>
      </c>
      <c r="Q2909" s="92" t="str">
        <f t="shared" si="466"/>
        <v/>
      </c>
      <c r="R2909" s="92" t="str">
        <f t="shared" si="467"/>
        <v/>
      </c>
      <c r="U2909" s="5"/>
      <c r="V2909" s="5"/>
      <c r="W2909" s="94" t="str">
        <f t="shared" si="465"/>
        <v/>
      </c>
      <c r="X2909" s="94" t="str">
        <f t="shared" si="468"/>
        <v/>
      </c>
      <c r="Y2909" s="5"/>
      <c r="BK2909" s="8"/>
      <c r="BL2909" s="5"/>
      <c r="BM2909" s="5"/>
      <c r="BN2909" s="5"/>
      <c r="BO2909" s="5"/>
      <c r="BP2909" s="1"/>
      <c r="BQ2909" s="1"/>
      <c r="BR2909" s="1"/>
      <c r="BS2909" s="1"/>
      <c r="BT2909" s="1"/>
      <c r="BU2909" s="4"/>
      <c r="BV2909" s="1"/>
      <c r="BW2909" s="3"/>
      <c r="BX2909" s="4"/>
      <c r="BY2909" s="5"/>
      <c r="BZ2909" s="5"/>
      <c r="CA2909" s="5"/>
      <c r="CB2909" s="5"/>
      <c r="CC2909" s="5"/>
      <c r="CD2909" s="43"/>
    </row>
    <row r="2910" spans="1:82" x14ac:dyDescent="0.25">
      <c r="A2910" s="8"/>
      <c r="B2910" s="5"/>
      <c r="C2910" s="5"/>
      <c r="D2910" s="5"/>
      <c r="E2910" s="5"/>
      <c r="F2910" s="94" t="str">
        <f t="shared" si="459"/>
        <v/>
      </c>
      <c r="G2910" s="94" t="str">
        <f t="shared" si="460"/>
        <v/>
      </c>
      <c r="H2910" s="127" t="str">
        <f>IF(A2910&lt;&gt;"",IF(MID(C2910,1,1)="c",$AS$26,IF(MID(C2910,1,1)="r",$AS$41,IF(MID(C2910,1,1)="p",#REF!,#REF!))),"")</f>
        <v/>
      </c>
      <c r="I2910" s="92" t="str">
        <f t="shared" si="461"/>
        <v/>
      </c>
      <c r="J2910" s="92" t="str">
        <f t="shared" si="462"/>
        <v/>
      </c>
      <c r="K2910" s="92" t="str">
        <f t="shared" si="463"/>
        <v/>
      </c>
      <c r="L2910" s="92" t="str">
        <f t="shared" si="464"/>
        <v/>
      </c>
      <c r="M2910" s="95" t="str">
        <f>IF(A2910&lt;&gt;"",IF(MID(C2910,1,1)="c",SigmaEpsConcrete(I2910,$AN$30:$AN$33,$AR$30:$AR$33,$AS$26,$AS$27,$AS$28,$AQ$20,$AU$19),""),"")</f>
        <v/>
      </c>
      <c r="N2910" s="95" t="str">
        <f>IF(A2910&lt;&gt;"",IF(MID(C2910,1,1)="r",SigmaEpsReinf(J2910,$AS$42:$AS$43,$AS$41,$AS$39,$AS$40,$AQ$38),""),"")</f>
        <v/>
      </c>
      <c r="Q2910" s="92" t="str">
        <f t="shared" si="466"/>
        <v/>
      </c>
      <c r="R2910" s="92" t="str">
        <f t="shared" si="467"/>
        <v/>
      </c>
      <c r="U2910" s="5"/>
      <c r="V2910" s="5"/>
      <c r="W2910" s="94" t="str">
        <f t="shared" si="465"/>
        <v/>
      </c>
      <c r="X2910" s="94" t="str">
        <f t="shared" si="468"/>
        <v/>
      </c>
      <c r="Y2910" s="5"/>
      <c r="BK2910" s="8"/>
      <c r="BL2910" s="5"/>
      <c r="BM2910" s="5"/>
      <c r="BN2910" s="5"/>
      <c r="BO2910" s="5"/>
      <c r="BP2910" s="1"/>
      <c r="BQ2910" s="1"/>
      <c r="BR2910" s="1"/>
      <c r="BS2910" s="1"/>
      <c r="BT2910" s="1"/>
      <c r="BU2910" s="4"/>
      <c r="BV2910" s="1"/>
      <c r="BW2910" s="3"/>
      <c r="BX2910" s="4"/>
      <c r="BY2910" s="5"/>
      <c r="BZ2910" s="5"/>
      <c r="CA2910" s="5"/>
      <c r="CB2910" s="5"/>
      <c r="CC2910" s="5"/>
      <c r="CD2910" s="43"/>
    </row>
    <row r="2911" spans="1:82" x14ac:dyDescent="0.25">
      <c r="A2911" s="8"/>
      <c r="B2911" s="5"/>
      <c r="C2911" s="5"/>
      <c r="D2911" s="5"/>
      <c r="E2911" s="5"/>
      <c r="F2911" s="94" t="str">
        <f t="shared" si="459"/>
        <v/>
      </c>
      <c r="G2911" s="94" t="str">
        <f t="shared" si="460"/>
        <v/>
      </c>
      <c r="H2911" s="127" t="str">
        <f>IF(A2911&lt;&gt;"",IF(MID(C2911,1,1)="c",$AS$26,IF(MID(C2911,1,1)="r",$AS$41,IF(MID(C2911,1,1)="p",#REF!,#REF!))),"")</f>
        <v/>
      </c>
      <c r="I2911" s="92" t="str">
        <f t="shared" si="461"/>
        <v/>
      </c>
      <c r="J2911" s="92" t="str">
        <f t="shared" si="462"/>
        <v/>
      </c>
      <c r="K2911" s="92" t="str">
        <f t="shared" si="463"/>
        <v/>
      </c>
      <c r="L2911" s="92" t="str">
        <f t="shared" si="464"/>
        <v/>
      </c>
      <c r="M2911" s="95" t="str">
        <f>IF(A2911&lt;&gt;"",IF(MID(C2911,1,1)="c",SigmaEpsConcrete(I2911,$AN$30:$AN$33,$AR$30:$AR$33,$AS$26,$AS$27,$AS$28,$AQ$20,$AU$19),""),"")</f>
        <v/>
      </c>
      <c r="N2911" s="95" t="str">
        <f>IF(A2911&lt;&gt;"",IF(MID(C2911,1,1)="r",SigmaEpsReinf(J2911,$AS$42:$AS$43,$AS$41,$AS$39,$AS$40,$AQ$38),""),"")</f>
        <v/>
      </c>
      <c r="Q2911" s="92" t="str">
        <f t="shared" si="466"/>
        <v/>
      </c>
      <c r="R2911" s="92" t="str">
        <f t="shared" si="467"/>
        <v/>
      </c>
      <c r="U2911" s="5"/>
      <c r="V2911" s="5"/>
      <c r="W2911" s="94" t="str">
        <f t="shared" si="465"/>
        <v/>
      </c>
      <c r="X2911" s="94" t="str">
        <f t="shared" si="468"/>
        <v/>
      </c>
      <c r="Y2911" s="5"/>
      <c r="BK2911" s="8"/>
      <c r="BL2911" s="5"/>
      <c r="BM2911" s="5"/>
      <c r="BN2911" s="5"/>
      <c r="BO2911" s="5"/>
      <c r="BP2911" s="1"/>
      <c r="BQ2911" s="1"/>
      <c r="BR2911" s="1"/>
      <c r="BS2911" s="1"/>
      <c r="BT2911" s="1"/>
      <c r="BU2911" s="4"/>
      <c r="BV2911" s="1"/>
      <c r="BW2911" s="3"/>
      <c r="BX2911" s="4"/>
      <c r="BY2911" s="5"/>
      <c r="BZ2911" s="5"/>
      <c r="CA2911" s="5"/>
      <c r="CB2911" s="5"/>
      <c r="CC2911" s="5"/>
      <c r="CD2911" s="43"/>
    </row>
    <row r="2912" spans="1:82" x14ac:dyDescent="0.25">
      <c r="A2912" s="8"/>
      <c r="B2912" s="5"/>
      <c r="C2912" s="5"/>
      <c r="D2912" s="5"/>
      <c r="E2912" s="5"/>
      <c r="F2912" s="94" t="str">
        <f t="shared" si="459"/>
        <v/>
      </c>
      <c r="G2912" s="94" t="str">
        <f t="shared" si="460"/>
        <v/>
      </c>
      <c r="H2912" s="127" t="str">
        <f>IF(A2912&lt;&gt;"",IF(MID(C2912,1,1)="c",$AS$26,IF(MID(C2912,1,1)="r",$AS$41,IF(MID(C2912,1,1)="p",#REF!,#REF!))),"")</f>
        <v/>
      </c>
      <c r="I2912" s="92" t="str">
        <f t="shared" si="461"/>
        <v/>
      </c>
      <c r="J2912" s="92" t="str">
        <f t="shared" si="462"/>
        <v/>
      </c>
      <c r="K2912" s="92" t="str">
        <f t="shared" si="463"/>
        <v/>
      </c>
      <c r="L2912" s="92" t="str">
        <f t="shared" si="464"/>
        <v/>
      </c>
      <c r="M2912" s="95" t="str">
        <f>IF(A2912&lt;&gt;"",IF(MID(C2912,1,1)="c",SigmaEpsConcrete(I2912,$AN$30:$AN$33,$AR$30:$AR$33,$AS$26,$AS$27,$AS$28,$AQ$20,$AU$19),""),"")</f>
        <v/>
      </c>
      <c r="N2912" s="95" t="str">
        <f>IF(A2912&lt;&gt;"",IF(MID(C2912,1,1)="r",SigmaEpsReinf(J2912,$AS$42:$AS$43,$AS$41,$AS$39,$AS$40,$AQ$38),""),"")</f>
        <v/>
      </c>
      <c r="Q2912" s="92" t="str">
        <f t="shared" si="466"/>
        <v/>
      </c>
      <c r="R2912" s="92" t="str">
        <f t="shared" si="467"/>
        <v/>
      </c>
      <c r="U2912" s="5"/>
      <c r="V2912" s="5"/>
      <c r="W2912" s="94" t="str">
        <f t="shared" si="465"/>
        <v/>
      </c>
      <c r="X2912" s="94" t="str">
        <f t="shared" si="468"/>
        <v/>
      </c>
      <c r="Y2912" s="5"/>
      <c r="BK2912" s="8"/>
      <c r="BL2912" s="5"/>
      <c r="BM2912" s="5"/>
      <c r="BN2912" s="5"/>
      <c r="BO2912" s="5"/>
      <c r="BP2912" s="1"/>
      <c r="BQ2912" s="1"/>
      <c r="BR2912" s="1"/>
      <c r="BS2912" s="1"/>
      <c r="BT2912" s="1"/>
      <c r="BU2912" s="4"/>
      <c r="BV2912" s="1"/>
      <c r="BW2912" s="3"/>
      <c r="BX2912" s="4"/>
      <c r="BY2912" s="5"/>
      <c r="BZ2912" s="5"/>
      <c r="CA2912" s="5"/>
      <c r="CB2912" s="5"/>
      <c r="CC2912" s="5"/>
      <c r="CD2912" s="43"/>
    </row>
    <row r="2913" spans="1:82" x14ac:dyDescent="0.25">
      <c r="A2913" s="8"/>
      <c r="B2913" s="5"/>
      <c r="C2913" s="5"/>
      <c r="D2913" s="5"/>
      <c r="E2913" s="5"/>
      <c r="F2913" s="94" t="str">
        <f t="shared" si="459"/>
        <v/>
      </c>
      <c r="G2913" s="94" t="str">
        <f t="shared" si="460"/>
        <v/>
      </c>
      <c r="H2913" s="127" t="str">
        <f>IF(A2913&lt;&gt;"",IF(MID(C2913,1,1)="c",$AS$26,IF(MID(C2913,1,1)="r",$AS$41,IF(MID(C2913,1,1)="p",#REF!,#REF!))),"")</f>
        <v/>
      </c>
      <c r="I2913" s="92" t="str">
        <f t="shared" si="461"/>
        <v/>
      </c>
      <c r="J2913" s="92" t="str">
        <f t="shared" si="462"/>
        <v/>
      </c>
      <c r="K2913" s="92" t="str">
        <f t="shared" si="463"/>
        <v/>
      </c>
      <c r="L2913" s="92" t="str">
        <f t="shared" si="464"/>
        <v/>
      </c>
      <c r="M2913" s="95" t="str">
        <f>IF(A2913&lt;&gt;"",IF(MID(C2913,1,1)="c",SigmaEpsConcrete(I2913,$AN$30:$AN$33,$AR$30:$AR$33,$AS$26,$AS$27,$AS$28,$AQ$20,$AU$19),""),"")</f>
        <v/>
      </c>
      <c r="N2913" s="95" t="str">
        <f>IF(A2913&lt;&gt;"",IF(MID(C2913,1,1)="r",SigmaEpsReinf(J2913,$AS$42:$AS$43,$AS$41,$AS$39,$AS$40,$AQ$38),""),"")</f>
        <v/>
      </c>
      <c r="Q2913" s="92" t="str">
        <f t="shared" si="466"/>
        <v/>
      </c>
      <c r="R2913" s="92" t="str">
        <f t="shared" si="467"/>
        <v/>
      </c>
      <c r="U2913" s="5"/>
      <c r="V2913" s="5"/>
      <c r="W2913" s="94" t="str">
        <f t="shared" si="465"/>
        <v/>
      </c>
      <c r="X2913" s="94" t="str">
        <f t="shared" si="468"/>
        <v/>
      </c>
      <c r="Y2913" s="5"/>
      <c r="BK2913" s="8"/>
      <c r="BL2913" s="5"/>
      <c r="BM2913" s="5"/>
      <c r="BN2913" s="5"/>
      <c r="BO2913" s="5"/>
      <c r="BP2913" s="1"/>
      <c r="BQ2913" s="1"/>
      <c r="BR2913" s="1"/>
      <c r="BS2913" s="1"/>
      <c r="BT2913" s="1"/>
      <c r="BU2913" s="4"/>
      <c r="BV2913" s="1"/>
      <c r="BW2913" s="3"/>
      <c r="BX2913" s="4"/>
      <c r="BY2913" s="5"/>
      <c r="BZ2913" s="5"/>
      <c r="CA2913" s="5"/>
      <c r="CB2913" s="5"/>
      <c r="CC2913" s="5"/>
      <c r="CD2913" s="43"/>
    </row>
    <row r="2914" spans="1:82" x14ac:dyDescent="0.25">
      <c r="A2914" s="8"/>
      <c r="B2914" s="5"/>
      <c r="C2914" s="5"/>
      <c r="D2914" s="5"/>
      <c r="E2914" s="5"/>
      <c r="F2914" s="94" t="str">
        <f t="shared" si="459"/>
        <v/>
      </c>
      <c r="G2914" s="94" t="str">
        <f t="shared" si="460"/>
        <v/>
      </c>
      <c r="H2914" s="127" t="str">
        <f>IF(A2914&lt;&gt;"",IF(MID(C2914,1,1)="c",$AS$26,IF(MID(C2914,1,1)="r",$AS$41,IF(MID(C2914,1,1)="p",#REF!,#REF!))),"")</f>
        <v/>
      </c>
      <c r="I2914" s="92" t="str">
        <f t="shared" si="461"/>
        <v/>
      </c>
      <c r="J2914" s="92" t="str">
        <f t="shared" si="462"/>
        <v/>
      </c>
      <c r="K2914" s="92" t="str">
        <f t="shared" si="463"/>
        <v/>
      </c>
      <c r="L2914" s="92" t="str">
        <f t="shared" si="464"/>
        <v/>
      </c>
      <c r="M2914" s="95" t="str">
        <f>IF(A2914&lt;&gt;"",IF(MID(C2914,1,1)="c",SigmaEpsConcrete(I2914,$AN$30:$AN$33,$AR$30:$AR$33,$AS$26,$AS$27,$AS$28,$AQ$20,$AU$19),""),"")</f>
        <v/>
      </c>
      <c r="N2914" s="95" t="str">
        <f>IF(A2914&lt;&gt;"",IF(MID(C2914,1,1)="r",SigmaEpsReinf(J2914,$AS$42:$AS$43,$AS$41,$AS$39,$AS$40,$AQ$38),""),"")</f>
        <v/>
      </c>
      <c r="Q2914" s="92" t="str">
        <f t="shared" si="466"/>
        <v/>
      </c>
      <c r="R2914" s="92" t="str">
        <f t="shared" si="467"/>
        <v/>
      </c>
      <c r="U2914" s="5"/>
      <c r="V2914" s="5"/>
      <c r="W2914" s="94" t="str">
        <f t="shared" si="465"/>
        <v/>
      </c>
      <c r="X2914" s="94" t="str">
        <f t="shared" si="468"/>
        <v/>
      </c>
      <c r="Y2914" s="5"/>
      <c r="BK2914" s="8"/>
      <c r="BL2914" s="5"/>
      <c r="BM2914" s="5"/>
      <c r="BN2914" s="5"/>
      <c r="BO2914" s="5"/>
      <c r="BP2914" s="1"/>
      <c r="BQ2914" s="1"/>
      <c r="BR2914" s="1"/>
      <c r="BS2914" s="1"/>
      <c r="BT2914" s="1"/>
      <c r="BU2914" s="4"/>
      <c r="BV2914" s="1"/>
      <c r="BW2914" s="3"/>
      <c r="BX2914" s="4"/>
      <c r="BY2914" s="5"/>
      <c r="BZ2914" s="5"/>
      <c r="CA2914" s="5"/>
      <c r="CB2914" s="5"/>
      <c r="CC2914" s="5"/>
      <c r="CD2914" s="43"/>
    </row>
    <row r="2915" spans="1:82" x14ac:dyDescent="0.25">
      <c r="A2915" s="8"/>
      <c r="B2915" s="5"/>
      <c r="C2915" s="5"/>
      <c r="D2915" s="5"/>
      <c r="E2915" s="5"/>
      <c r="F2915" s="94" t="str">
        <f t="shared" si="459"/>
        <v/>
      </c>
      <c r="G2915" s="94" t="str">
        <f t="shared" si="460"/>
        <v/>
      </c>
      <c r="H2915" s="127" t="str">
        <f>IF(A2915&lt;&gt;"",IF(MID(C2915,1,1)="c",$AS$26,IF(MID(C2915,1,1)="r",$AS$41,IF(MID(C2915,1,1)="p",#REF!,#REF!))),"")</f>
        <v/>
      </c>
      <c r="I2915" s="92" t="str">
        <f t="shared" si="461"/>
        <v/>
      </c>
      <c r="J2915" s="92" t="str">
        <f t="shared" si="462"/>
        <v/>
      </c>
      <c r="K2915" s="92" t="str">
        <f t="shared" si="463"/>
        <v/>
      </c>
      <c r="L2915" s="92" t="str">
        <f t="shared" si="464"/>
        <v/>
      </c>
      <c r="M2915" s="95" t="str">
        <f>IF(A2915&lt;&gt;"",IF(MID(C2915,1,1)="c",SigmaEpsConcrete(I2915,$AN$30:$AN$33,$AR$30:$AR$33,$AS$26,$AS$27,$AS$28,$AQ$20,$AU$19),""),"")</f>
        <v/>
      </c>
      <c r="N2915" s="95" t="str">
        <f>IF(A2915&lt;&gt;"",IF(MID(C2915,1,1)="r",SigmaEpsReinf(J2915,$AS$42:$AS$43,$AS$41,$AS$39,$AS$40,$AQ$38),""),"")</f>
        <v/>
      </c>
      <c r="Q2915" s="92" t="str">
        <f t="shared" si="466"/>
        <v/>
      </c>
      <c r="R2915" s="92" t="str">
        <f t="shared" si="467"/>
        <v/>
      </c>
      <c r="U2915" s="5"/>
      <c r="V2915" s="5"/>
      <c r="W2915" s="94" t="str">
        <f t="shared" si="465"/>
        <v/>
      </c>
      <c r="X2915" s="94" t="str">
        <f t="shared" si="468"/>
        <v/>
      </c>
      <c r="Y2915" s="5"/>
      <c r="BK2915" s="8"/>
      <c r="BL2915" s="5"/>
      <c r="BM2915" s="5"/>
      <c r="BN2915" s="5"/>
      <c r="BO2915" s="5"/>
      <c r="BP2915" s="1"/>
      <c r="BQ2915" s="1"/>
      <c r="BR2915" s="1"/>
      <c r="BS2915" s="1"/>
      <c r="BT2915" s="1"/>
      <c r="BU2915" s="4"/>
      <c r="BV2915" s="1"/>
      <c r="BW2915" s="3"/>
      <c r="BX2915" s="4"/>
      <c r="BY2915" s="5"/>
      <c r="BZ2915" s="5"/>
      <c r="CA2915" s="5"/>
      <c r="CB2915" s="5"/>
      <c r="CC2915" s="5"/>
      <c r="CD2915" s="43"/>
    </row>
    <row r="2916" spans="1:82" x14ac:dyDescent="0.25">
      <c r="A2916" s="8"/>
      <c r="B2916" s="5"/>
      <c r="C2916" s="5"/>
      <c r="D2916" s="5"/>
      <c r="E2916" s="5"/>
      <c r="F2916" s="94" t="str">
        <f t="shared" si="459"/>
        <v/>
      </c>
      <c r="G2916" s="94" t="str">
        <f t="shared" si="460"/>
        <v/>
      </c>
      <c r="H2916" s="127" t="str">
        <f>IF(A2916&lt;&gt;"",IF(MID(C2916,1,1)="c",$AS$26,IF(MID(C2916,1,1)="r",$AS$41,IF(MID(C2916,1,1)="p",#REF!,#REF!))),"")</f>
        <v/>
      </c>
      <c r="I2916" s="92" t="str">
        <f t="shared" si="461"/>
        <v/>
      </c>
      <c r="J2916" s="92" t="str">
        <f t="shared" si="462"/>
        <v/>
      </c>
      <c r="K2916" s="92" t="str">
        <f t="shared" si="463"/>
        <v/>
      </c>
      <c r="L2916" s="92" t="str">
        <f t="shared" si="464"/>
        <v/>
      </c>
      <c r="M2916" s="95" t="str">
        <f>IF(A2916&lt;&gt;"",IF(MID(C2916,1,1)="c",SigmaEpsConcrete(I2916,$AN$30:$AN$33,$AR$30:$AR$33,$AS$26,$AS$27,$AS$28,$AQ$20,$AU$19),""),"")</f>
        <v/>
      </c>
      <c r="N2916" s="95" t="str">
        <f>IF(A2916&lt;&gt;"",IF(MID(C2916,1,1)="r",SigmaEpsReinf(J2916,$AS$42:$AS$43,$AS$41,$AS$39,$AS$40,$AQ$38),""),"")</f>
        <v/>
      </c>
      <c r="Q2916" s="92" t="str">
        <f t="shared" si="466"/>
        <v/>
      </c>
      <c r="R2916" s="92" t="str">
        <f t="shared" si="467"/>
        <v/>
      </c>
      <c r="U2916" s="5"/>
      <c r="V2916" s="5"/>
      <c r="W2916" s="94" t="str">
        <f t="shared" si="465"/>
        <v/>
      </c>
      <c r="X2916" s="94" t="str">
        <f t="shared" si="468"/>
        <v/>
      </c>
      <c r="Y2916" s="5"/>
      <c r="BK2916" s="8"/>
      <c r="BL2916" s="5"/>
      <c r="BM2916" s="5"/>
      <c r="BN2916" s="5"/>
      <c r="BO2916" s="5"/>
      <c r="BP2916" s="1"/>
      <c r="BQ2916" s="1"/>
      <c r="BR2916" s="1"/>
      <c r="BS2916" s="1"/>
      <c r="BT2916" s="1"/>
      <c r="BU2916" s="4"/>
      <c r="BV2916" s="1"/>
      <c r="BW2916" s="3"/>
      <c r="BX2916" s="4"/>
      <c r="BY2916" s="5"/>
      <c r="BZ2916" s="5"/>
      <c r="CA2916" s="5"/>
      <c r="CB2916" s="5"/>
      <c r="CC2916" s="5"/>
      <c r="CD2916" s="43"/>
    </row>
    <row r="2917" spans="1:82" x14ac:dyDescent="0.25">
      <c r="A2917" s="8"/>
      <c r="B2917" s="5"/>
      <c r="C2917" s="5"/>
      <c r="D2917" s="5"/>
      <c r="E2917" s="5"/>
      <c r="F2917" s="94" t="str">
        <f t="shared" si="459"/>
        <v/>
      </c>
      <c r="G2917" s="94" t="str">
        <f t="shared" si="460"/>
        <v/>
      </c>
      <c r="H2917" s="127" t="str">
        <f>IF(A2917&lt;&gt;"",IF(MID(C2917,1,1)="c",$AS$26,IF(MID(C2917,1,1)="r",$AS$41,IF(MID(C2917,1,1)="p",#REF!,#REF!))),"")</f>
        <v/>
      </c>
      <c r="I2917" s="92" t="str">
        <f t="shared" si="461"/>
        <v/>
      </c>
      <c r="J2917" s="92" t="str">
        <f t="shared" si="462"/>
        <v/>
      </c>
      <c r="K2917" s="92" t="str">
        <f t="shared" si="463"/>
        <v/>
      </c>
      <c r="L2917" s="92" t="str">
        <f t="shared" si="464"/>
        <v/>
      </c>
      <c r="M2917" s="95" t="str">
        <f>IF(A2917&lt;&gt;"",IF(MID(C2917,1,1)="c",SigmaEpsConcrete(I2917,$AN$30:$AN$33,$AR$30:$AR$33,$AS$26,$AS$27,$AS$28,$AQ$20,$AU$19),""),"")</f>
        <v/>
      </c>
      <c r="N2917" s="95" t="str">
        <f>IF(A2917&lt;&gt;"",IF(MID(C2917,1,1)="r",SigmaEpsReinf(J2917,$AS$42:$AS$43,$AS$41,$AS$39,$AS$40,$AQ$38),""),"")</f>
        <v/>
      </c>
      <c r="Q2917" s="92" t="str">
        <f t="shared" si="466"/>
        <v/>
      </c>
      <c r="R2917" s="92" t="str">
        <f t="shared" si="467"/>
        <v/>
      </c>
      <c r="U2917" s="5"/>
      <c r="V2917" s="5"/>
      <c r="W2917" s="94" t="str">
        <f t="shared" si="465"/>
        <v/>
      </c>
      <c r="X2917" s="94" t="str">
        <f t="shared" si="468"/>
        <v/>
      </c>
      <c r="Y2917" s="5"/>
      <c r="BK2917" s="8"/>
      <c r="BL2917" s="5"/>
      <c r="BM2917" s="5"/>
      <c r="BN2917" s="5"/>
      <c r="BO2917" s="5"/>
      <c r="BP2917" s="1"/>
      <c r="BQ2917" s="1"/>
      <c r="BR2917" s="1"/>
      <c r="BS2917" s="1"/>
      <c r="BT2917" s="1"/>
      <c r="BU2917" s="4"/>
      <c r="BV2917" s="1"/>
      <c r="BW2917" s="3"/>
      <c r="BX2917" s="4"/>
      <c r="BY2917" s="5"/>
      <c r="BZ2917" s="5"/>
      <c r="CA2917" s="5"/>
      <c r="CB2917" s="5"/>
      <c r="CC2917" s="5"/>
      <c r="CD2917" s="43"/>
    </row>
    <row r="2918" spans="1:82" x14ac:dyDescent="0.25">
      <c r="A2918" s="8"/>
      <c r="B2918" s="5"/>
      <c r="C2918" s="5"/>
      <c r="D2918" s="5"/>
      <c r="E2918" s="5"/>
      <c r="F2918" s="94" t="str">
        <f t="shared" si="459"/>
        <v/>
      </c>
      <c r="G2918" s="94" t="str">
        <f t="shared" si="460"/>
        <v/>
      </c>
      <c r="H2918" s="127" t="str">
        <f>IF(A2918&lt;&gt;"",IF(MID(C2918,1,1)="c",$AS$26,IF(MID(C2918,1,1)="r",$AS$41,IF(MID(C2918,1,1)="p",#REF!,#REF!))),"")</f>
        <v/>
      </c>
      <c r="I2918" s="92" t="str">
        <f t="shared" si="461"/>
        <v/>
      </c>
      <c r="J2918" s="92" t="str">
        <f t="shared" si="462"/>
        <v/>
      </c>
      <c r="K2918" s="92" t="str">
        <f t="shared" si="463"/>
        <v/>
      </c>
      <c r="L2918" s="92" t="str">
        <f t="shared" si="464"/>
        <v/>
      </c>
      <c r="M2918" s="95" t="str">
        <f>IF(A2918&lt;&gt;"",IF(MID(C2918,1,1)="c",SigmaEpsConcrete(I2918,$AN$30:$AN$33,$AR$30:$AR$33,$AS$26,$AS$27,$AS$28,$AQ$20,$AU$19),""),"")</f>
        <v/>
      </c>
      <c r="N2918" s="95" t="str">
        <f>IF(A2918&lt;&gt;"",IF(MID(C2918,1,1)="r",SigmaEpsReinf(J2918,$AS$42:$AS$43,$AS$41,$AS$39,$AS$40,$AQ$38),""),"")</f>
        <v/>
      </c>
      <c r="Q2918" s="92" t="str">
        <f t="shared" si="466"/>
        <v/>
      </c>
      <c r="R2918" s="92" t="str">
        <f t="shared" si="467"/>
        <v/>
      </c>
      <c r="U2918" s="5"/>
      <c r="V2918" s="5"/>
      <c r="W2918" s="94" t="str">
        <f t="shared" si="465"/>
        <v/>
      </c>
      <c r="X2918" s="94" t="str">
        <f t="shared" si="468"/>
        <v/>
      </c>
      <c r="Y2918" s="5"/>
      <c r="BK2918" s="8"/>
      <c r="BL2918" s="5"/>
      <c r="BM2918" s="5"/>
      <c r="BN2918" s="5"/>
      <c r="BO2918" s="5"/>
      <c r="BP2918" s="1"/>
      <c r="BQ2918" s="1"/>
      <c r="BR2918" s="1"/>
      <c r="BS2918" s="1"/>
      <c r="BT2918" s="1"/>
      <c r="BU2918" s="4"/>
      <c r="BV2918" s="1"/>
      <c r="BW2918" s="3"/>
      <c r="BX2918" s="4"/>
      <c r="BY2918" s="5"/>
      <c r="BZ2918" s="5"/>
      <c r="CA2918" s="5"/>
      <c r="CB2918" s="5"/>
      <c r="CC2918" s="5"/>
      <c r="CD2918" s="43"/>
    </row>
    <row r="2919" spans="1:82" x14ac:dyDescent="0.25">
      <c r="A2919" s="8"/>
      <c r="B2919" s="5"/>
      <c r="C2919" s="5"/>
      <c r="D2919" s="5"/>
      <c r="E2919" s="5"/>
      <c r="F2919" s="94" t="str">
        <f t="shared" si="459"/>
        <v/>
      </c>
      <c r="G2919" s="94" t="str">
        <f t="shared" si="460"/>
        <v/>
      </c>
      <c r="H2919" s="127" t="str">
        <f>IF(A2919&lt;&gt;"",IF(MID(C2919,1,1)="c",$AS$26,IF(MID(C2919,1,1)="r",$AS$41,IF(MID(C2919,1,1)="p",#REF!,#REF!))),"")</f>
        <v/>
      </c>
      <c r="I2919" s="92" t="str">
        <f t="shared" si="461"/>
        <v/>
      </c>
      <c r="J2919" s="92" t="str">
        <f t="shared" si="462"/>
        <v/>
      </c>
      <c r="K2919" s="92" t="str">
        <f t="shared" si="463"/>
        <v/>
      </c>
      <c r="L2919" s="92" t="str">
        <f t="shared" si="464"/>
        <v/>
      </c>
      <c r="M2919" s="95" t="str">
        <f>IF(A2919&lt;&gt;"",IF(MID(C2919,1,1)="c",SigmaEpsConcrete(I2919,$AN$30:$AN$33,$AR$30:$AR$33,$AS$26,$AS$27,$AS$28,$AQ$20,$AU$19),""),"")</f>
        <v/>
      </c>
      <c r="N2919" s="95" t="str">
        <f>IF(A2919&lt;&gt;"",IF(MID(C2919,1,1)="r",SigmaEpsReinf(J2919,$AS$42:$AS$43,$AS$41,$AS$39,$AS$40,$AQ$38),""),"")</f>
        <v/>
      </c>
      <c r="Q2919" s="92" t="str">
        <f t="shared" si="466"/>
        <v/>
      </c>
      <c r="R2919" s="92" t="str">
        <f t="shared" si="467"/>
        <v/>
      </c>
      <c r="U2919" s="5"/>
      <c r="V2919" s="5"/>
      <c r="W2919" s="94" t="str">
        <f t="shared" si="465"/>
        <v/>
      </c>
      <c r="X2919" s="94" t="str">
        <f t="shared" si="468"/>
        <v/>
      </c>
      <c r="Y2919" s="5"/>
      <c r="BK2919" s="8"/>
      <c r="BL2919" s="5"/>
      <c r="BM2919" s="5"/>
      <c r="BN2919" s="5"/>
      <c r="BO2919" s="5"/>
      <c r="BP2919" s="1"/>
      <c r="BQ2919" s="1"/>
      <c r="BR2919" s="1"/>
      <c r="BS2919" s="1"/>
      <c r="BT2919" s="1"/>
      <c r="BU2919" s="4"/>
      <c r="BV2919" s="1"/>
      <c r="BW2919" s="3"/>
      <c r="BX2919" s="4"/>
      <c r="BY2919" s="5"/>
      <c r="BZ2919" s="5"/>
      <c r="CA2919" s="5"/>
      <c r="CB2919" s="5"/>
      <c r="CC2919" s="5"/>
      <c r="CD2919" s="43"/>
    </row>
    <row r="2920" spans="1:82" x14ac:dyDescent="0.25">
      <c r="A2920" s="8"/>
      <c r="B2920" s="5"/>
      <c r="C2920" s="5"/>
      <c r="D2920" s="5"/>
      <c r="E2920" s="5"/>
      <c r="F2920" s="94" t="str">
        <f t="shared" si="459"/>
        <v/>
      </c>
      <c r="G2920" s="94" t="str">
        <f t="shared" si="460"/>
        <v/>
      </c>
      <c r="H2920" s="127" t="str">
        <f>IF(A2920&lt;&gt;"",IF(MID(C2920,1,1)="c",$AS$26,IF(MID(C2920,1,1)="r",$AS$41,IF(MID(C2920,1,1)="p",#REF!,#REF!))),"")</f>
        <v/>
      </c>
      <c r="I2920" s="92" t="str">
        <f t="shared" si="461"/>
        <v/>
      </c>
      <c r="J2920" s="92" t="str">
        <f t="shared" si="462"/>
        <v/>
      </c>
      <c r="K2920" s="92" t="str">
        <f t="shared" si="463"/>
        <v/>
      </c>
      <c r="L2920" s="92" t="str">
        <f t="shared" si="464"/>
        <v/>
      </c>
      <c r="M2920" s="95" t="str">
        <f>IF(A2920&lt;&gt;"",IF(MID(C2920,1,1)="c",SigmaEpsConcrete(I2920,$AN$30:$AN$33,$AR$30:$AR$33,$AS$26,$AS$27,$AS$28,$AQ$20,$AU$19),""),"")</f>
        <v/>
      </c>
      <c r="N2920" s="95" t="str">
        <f>IF(A2920&lt;&gt;"",IF(MID(C2920,1,1)="r",SigmaEpsReinf(J2920,$AS$42:$AS$43,$AS$41,$AS$39,$AS$40,$AQ$38),""),"")</f>
        <v/>
      </c>
      <c r="Q2920" s="92" t="str">
        <f t="shared" si="466"/>
        <v/>
      </c>
      <c r="R2920" s="92" t="str">
        <f t="shared" si="467"/>
        <v/>
      </c>
      <c r="U2920" s="5"/>
      <c r="V2920" s="5"/>
      <c r="W2920" s="94" t="str">
        <f t="shared" si="465"/>
        <v/>
      </c>
      <c r="X2920" s="94" t="str">
        <f t="shared" si="468"/>
        <v/>
      </c>
      <c r="Y2920" s="5"/>
      <c r="BK2920" s="8"/>
      <c r="BL2920" s="5"/>
      <c r="BM2920" s="5"/>
      <c r="BN2920" s="5"/>
      <c r="BO2920" s="5"/>
      <c r="BP2920" s="1"/>
      <c r="BQ2920" s="1"/>
      <c r="BR2920" s="1"/>
      <c r="BS2920" s="1"/>
      <c r="BT2920" s="1"/>
      <c r="BU2920" s="4"/>
      <c r="BV2920" s="1"/>
      <c r="BW2920" s="3"/>
      <c r="BX2920" s="4"/>
      <c r="BY2920" s="5"/>
      <c r="BZ2920" s="5"/>
      <c r="CA2920" s="5"/>
      <c r="CB2920" s="5"/>
      <c r="CC2920" s="5"/>
      <c r="CD2920" s="43"/>
    </row>
    <row r="2921" spans="1:82" x14ac:dyDescent="0.25">
      <c r="A2921" s="8"/>
      <c r="B2921" s="5"/>
      <c r="C2921" s="5"/>
      <c r="D2921" s="5"/>
      <c r="E2921" s="5"/>
      <c r="F2921" s="94" t="str">
        <f t="shared" si="459"/>
        <v/>
      </c>
      <c r="G2921" s="94" t="str">
        <f t="shared" si="460"/>
        <v/>
      </c>
      <c r="H2921" s="127" t="str">
        <f>IF(A2921&lt;&gt;"",IF(MID(C2921,1,1)="c",$AS$26,IF(MID(C2921,1,1)="r",$AS$41,IF(MID(C2921,1,1)="p",#REF!,#REF!))),"")</f>
        <v/>
      </c>
      <c r="I2921" s="92" t="str">
        <f t="shared" si="461"/>
        <v/>
      </c>
      <c r="J2921" s="92" t="str">
        <f t="shared" si="462"/>
        <v/>
      </c>
      <c r="K2921" s="92" t="str">
        <f t="shared" si="463"/>
        <v/>
      </c>
      <c r="L2921" s="92" t="str">
        <f t="shared" si="464"/>
        <v/>
      </c>
      <c r="M2921" s="95" t="str">
        <f>IF(A2921&lt;&gt;"",IF(MID(C2921,1,1)="c",SigmaEpsConcrete(I2921,$AN$30:$AN$33,$AR$30:$AR$33,$AS$26,$AS$27,$AS$28,$AQ$20,$AU$19),""),"")</f>
        <v/>
      </c>
      <c r="N2921" s="95" t="str">
        <f>IF(A2921&lt;&gt;"",IF(MID(C2921,1,1)="r",SigmaEpsReinf(J2921,$AS$42:$AS$43,$AS$41,$AS$39,$AS$40,$AQ$38),""),"")</f>
        <v/>
      </c>
      <c r="Q2921" s="92" t="str">
        <f t="shared" si="466"/>
        <v/>
      </c>
      <c r="R2921" s="92" t="str">
        <f t="shared" si="467"/>
        <v/>
      </c>
      <c r="U2921" s="5"/>
      <c r="V2921" s="5"/>
      <c r="W2921" s="94" t="str">
        <f t="shared" si="465"/>
        <v/>
      </c>
      <c r="X2921" s="94" t="str">
        <f t="shared" si="468"/>
        <v/>
      </c>
      <c r="Y2921" s="5"/>
      <c r="BK2921" s="8"/>
      <c r="BL2921" s="5"/>
      <c r="BM2921" s="5"/>
      <c r="BN2921" s="5"/>
      <c r="BO2921" s="5"/>
      <c r="BP2921" s="1"/>
      <c r="BQ2921" s="1"/>
      <c r="BR2921" s="1"/>
      <c r="BS2921" s="1"/>
      <c r="BT2921" s="1"/>
      <c r="BU2921" s="4"/>
      <c r="BV2921" s="1"/>
      <c r="BW2921" s="3"/>
      <c r="BX2921" s="4"/>
      <c r="BY2921" s="5"/>
      <c r="BZ2921" s="5"/>
      <c r="CA2921" s="5"/>
      <c r="CB2921" s="5"/>
      <c r="CC2921" s="5"/>
      <c r="CD2921" s="43"/>
    </row>
    <row r="2922" spans="1:82" x14ac:dyDescent="0.25">
      <c r="A2922" s="8"/>
      <c r="B2922" s="5"/>
      <c r="C2922" s="5"/>
      <c r="D2922" s="5"/>
      <c r="E2922" s="5"/>
      <c r="F2922" s="94" t="str">
        <f t="shared" si="459"/>
        <v/>
      </c>
      <c r="G2922" s="94" t="str">
        <f t="shared" si="460"/>
        <v/>
      </c>
      <c r="H2922" s="127" t="str">
        <f>IF(A2922&lt;&gt;"",IF(MID(C2922,1,1)="c",$AS$26,IF(MID(C2922,1,1)="r",$AS$41,IF(MID(C2922,1,1)="p",#REF!,#REF!))),"")</f>
        <v/>
      </c>
      <c r="I2922" s="92" t="str">
        <f t="shared" si="461"/>
        <v/>
      </c>
      <c r="J2922" s="92" t="str">
        <f t="shared" si="462"/>
        <v/>
      </c>
      <c r="K2922" s="92" t="str">
        <f t="shared" si="463"/>
        <v/>
      </c>
      <c r="L2922" s="92" t="str">
        <f t="shared" si="464"/>
        <v/>
      </c>
      <c r="M2922" s="95" t="str">
        <f>IF(A2922&lt;&gt;"",IF(MID(C2922,1,1)="c",SigmaEpsConcrete(I2922,$AN$30:$AN$33,$AR$30:$AR$33,$AS$26,$AS$27,$AS$28,$AQ$20,$AU$19),""),"")</f>
        <v/>
      </c>
      <c r="N2922" s="95" t="str">
        <f>IF(A2922&lt;&gt;"",IF(MID(C2922,1,1)="r",SigmaEpsReinf(J2922,$AS$42:$AS$43,$AS$41,$AS$39,$AS$40,$AQ$38),""),"")</f>
        <v/>
      </c>
      <c r="Q2922" s="92" t="str">
        <f t="shared" si="466"/>
        <v/>
      </c>
      <c r="R2922" s="92" t="str">
        <f t="shared" si="467"/>
        <v/>
      </c>
      <c r="U2922" s="5"/>
      <c r="V2922" s="5"/>
      <c r="W2922" s="94" t="str">
        <f t="shared" si="465"/>
        <v/>
      </c>
      <c r="X2922" s="94" t="str">
        <f t="shared" si="468"/>
        <v/>
      </c>
      <c r="Y2922" s="5"/>
      <c r="BK2922" s="8"/>
      <c r="BL2922" s="5"/>
      <c r="BM2922" s="5"/>
      <c r="BN2922" s="5"/>
      <c r="BO2922" s="5"/>
      <c r="BP2922" s="1"/>
      <c r="BQ2922" s="1"/>
      <c r="BR2922" s="1"/>
      <c r="BS2922" s="1"/>
      <c r="BT2922" s="1"/>
      <c r="BU2922" s="4"/>
      <c r="BV2922" s="1"/>
      <c r="BW2922" s="3"/>
      <c r="BX2922" s="4"/>
      <c r="BY2922" s="5"/>
      <c r="BZ2922" s="5"/>
      <c r="CA2922" s="5"/>
      <c r="CB2922" s="5"/>
      <c r="CC2922" s="5"/>
      <c r="CD2922" s="43"/>
    </row>
    <row r="2923" spans="1:82" x14ac:dyDescent="0.25">
      <c r="A2923" s="8"/>
      <c r="B2923" s="5"/>
      <c r="C2923" s="5"/>
      <c r="D2923" s="5"/>
      <c r="E2923" s="5"/>
      <c r="F2923" s="94" t="str">
        <f t="shared" si="459"/>
        <v/>
      </c>
      <c r="G2923" s="94" t="str">
        <f t="shared" si="460"/>
        <v/>
      </c>
      <c r="H2923" s="127" t="str">
        <f>IF(A2923&lt;&gt;"",IF(MID(C2923,1,1)="c",$AS$26,IF(MID(C2923,1,1)="r",$AS$41,IF(MID(C2923,1,1)="p",#REF!,#REF!))),"")</f>
        <v/>
      </c>
      <c r="I2923" s="92" t="str">
        <f t="shared" si="461"/>
        <v/>
      </c>
      <c r="J2923" s="92" t="str">
        <f t="shared" si="462"/>
        <v/>
      </c>
      <c r="K2923" s="92" t="str">
        <f t="shared" si="463"/>
        <v/>
      </c>
      <c r="L2923" s="92" t="str">
        <f t="shared" si="464"/>
        <v/>
      </c>
      <c r="M2923" s="95" t="str">
        <f>IF(A2923&lt;&gt;"",IF(MID(C2923,1,1)="c",SigmaEpsConcrete(I2923,$AN$30:$AN$33,$AR$30:$AR$33,$AS$26,$AS$27,$AS$28,$AQ$20,$AU$19),""),"")</f>
        <v/>
      </c>
      <c r="N2923" s="95" t="str">
        <f>IF(A2923&lt;&gt;"",IF(MID(C2923,1,1)="r",SigmaEpsReinf(J2923,$AS$42:$AS$43,$AS$41,$AS$39,$AS$40,$AQ$38),""),"")</f>
        <v/>
      </c>
      <c r="Q2923" s="92" t="str">
        <f t="shared" si="466"/>
        <v/>
      </c>
      <c r="R2923" s="92" t="str">
        <f t="shared" si="467"/>
        <v/>
      </c>
      <c r="U2923" s="5"/>
      <c r="V2923" s="5"/>
      <c r="W2923" s="94" t="str">
        <f t="shared" si="465"/>
        <v/>
      </c>
      <c r="X2923" s="94" t="str">
        <f t="shared" si="468"/>
        <v/>
      </c>
      <c r="Y2923" s="5"/>
      <c r="BK2923" s="8"/>
      <c r="BL2923" s="5"/>
      <c r="BM2923" s="5"/>
      <c r="BN2923" s="5"/>
      <c r="BO2923" s="5"/>
      <c r="BP2923" s="1"/>
      <c r="BQ2923" s="1"/>
      <c r="BR2923" s="1"/>
      <c r="BS2923" s="1"/>
      <c r="BT2923" s="1"/>
      <c r="BU2923" s="4"/>
      <c r="BV2923" s="1"/>
      <c r="BW2923" s="3"/>
      <c r="BX2923" s="4"/>
      <c r="BY2923" s="5"/>
      <c r="BZ2923" s="5"/>
      <c r="CA2923" s="5"/>
      <c r="CB2923" s="5"/>
      <c r="CC2923" s="5"/>
      <c r="CD2923" s="43"/>
    </row>
    <row r="2924" spans="1:82" x14ac:dyDescent="0.25">
      <c r="A2924" s="8"/>
      <c r="B2924" s="5"/>
      <c r="C2924" s="5"/>
      <c r="D2924" s="5"/>
      <c r="E2924" s="5"/>
      <c r="F2924" s="94" t="str">
        <f t="shared" si="459"/>
        <v/>
      </c>
      <c r="G2924" s="94" t="str">
        <f t="shared" si="460"/>
        <v/>
      </c>
      <c r="H2924" s="127" t="str">
        <f>IF(A2924&lt;&gt;"",IF(MID(C2924,1,1)="c",$AS$26,IF(MID(C2924,1,1)="r",$AS$41,IF(MID(C2924,1,1)="p",#REF!,#REF!))),"")</f>
        <v/>
      </c>
      <c r="I2924" s="92" t="str">
        <f t="shared" si="461"/>
        <v/>
      </c>
      <c r="J2924" s="92" t="str">
        <f t="shared" si="462"/>
        <v/>
      </c>
      <c r="K2924" s="92" t="str">
        <f t="shared" si="463"/>
        <v/>
      </c>
      <c r="L2924" s="92" t="str">
        <f t="shared" si="464"/>
        <v/>
      </c>
      <c r="M2924" s="95" t="str">
        <f>IF(A2924&lt;&gt;"",IF(MID(C2924,1,1)="c",SigmaEpsConcrete(I2924,$AN$30:$AN$33,$AR$30:$AR$33,$AS$26,$AS$27,$AS$28,$AQ$20,$AU$19),""),"")</f>
        <v/>
      </c>
      <c r="N2924" s="95" t="str">
        <f>IF(A2924&lt;&gt;"",IF(MID(C2924,1,1)="r",SigmaEpsReinf(J2924,$AS$42:$AS$43,$AS$41,$AS$39,$AS$40,$AQ$38),""),"")</f>
        <v/>
      </c>
      <c r="Q2924" s="92" t="str">
        <f t="shared" si="466"/>
        <v/>
      </c>
      <c r="R2924" s="92" t="str">
        <f t="shared" si="467"/>
        <v/>
      </c>
      <c r="U2924" s="5"/>
      <c r="V2924" s="5"/>
      <c r="W2924" s="94" t="str">
        <f t="shared" si="465"/>
        <v/>
      </c>
      <c r="X2924" s="94" t="str">
        <f t="shared" si="468"/>
        <v/>
      </c>
      <c r="Y2924" s="5"/>
      <c r="BK2924" s="8"/>
      <c r="BL2924" s="5"/>
      <c r="BM2924" s="5"/>
      <c r="BN2924" s="5"/>
      <c r="BO2924" s="5"/>
      <c r="BP2924" s="1"/>
      <c r="BQ2924" s="1"/>
      <c r="BR2924" s="1"/>
      <c r="BS2924" s="1"/>
      <c r="BT2924" s="1"/>
      <c r="BU2924" s="4"/>
      <c r="BV2924" s="1"/>
      <c r="BW2924" s="3"/>
      <c r="BX2924" s="4"/>
      <c r="BY2924" s="5"/>
      <c r="BZ2924" s="5"/>
      <c r="CA2924" s="5"/>
      <c r="CB2924" s="5"/>
      <c r="CC2924" s="5"/>
      <c r="CD2924" s="43"/>
    </row>
    <row r="2925" spans="1:82" x14ac:dyDescent="0.25">
      <c r="A2925" s="8"/>
      <c r="B2925" s="5"/>
      <c r="C2925" s="5"/>
      <c r="D2925" s="5"/>
      <c r="E2925" s="5"/>
      <c r="F2925" s="94" t="str">
        <f t="shared" si="459"/>
        <v/>
      </c>
      <c r="G2925" s="94" t="str">
        <f t="shared" si="460"/>
        <v/>
      </c>
      <c r="H2925" s="127" t="str">
        <f>IF(A2925&lt;&gt;"",IF(MID(C2925,1,1)="c",$AS$26,IF(MID(C2925,1,1)="r",$AS$41,IF(MID(C2925,1,1)="p",#REF!,#REF!))),"")</f>
        <v/>
      </c>
      <c r="I2925" s="92" t="str">
        <f t="shared" si="461"/>
        <v/>
      </c>
      <c r="J2925" s="92" t="str">
        <f t="shared" si="462"/>
        <v/>
      </c>
      <c r="K2925" s="92" t="str">
        <f t="shared" si="463"/>
        <v/>
      </c>
      <c r="L2925" s="92" t="str">
        <f t="shared" si="464"/>
        <v/>
      </c>
      <c r="M2925" s="95" t="str">
        <f>IF(A2925&lt;&gt;"",IF(MID(C2925,1,1)="c",SigmaEpsConcrete(I2925,$AN$30:$AN$33,$AR$30:$AR$33,$AS$26,$AS$27,$AS$28,$AQ$20,$AU$19),""),"")</f>
        <v/>
      </c>
      <c r="N2925" s="95" t="str">
        <f>IF(A2925&lt;&gt;"",IF(MID(C2925,1,1)="r",SigmaEpsReinf(J2925,$AS$42:$AS$43,$AS$41,$AS$39,$AS$40,$AQ$38),""),"")</f>
        <v/>
      </c>
      <c r="Q2925" s="92" t="str">
        <f t="shared" si="466"/>
        <v/>
      </c>
      <c r="R2925" s="92" t="str">
        <f t="shared" si="467"/>
        <v/>
      </c>
      <c r="U2925" s="5"/>
      <c r="V2925" s="5"/>
      <c r="W2925" s="94" t="str">
        <f t="shared" si="465"/>
        <v/>
      </c>
      <c r="X2925" s="94" t="str">
        <f t="shared" si="468"/>
        <v/>
      </c>
      <c r="Y2925" s="5"/>
      <c r="BK2925" s="8"/>
      <c r="BL2925" s="5"/>
      <c r="BM2925" s="5"/>
      <c r="BN2925" s="5"/>
      <c r="BO2925" s="5"/>
      <c r="BP2925" s="1"/>
      <c r="BQ2925" s="1"/>
      <c r="BR2925" s="1"/>
      <c r="BS2925" s="1"/>
      <c r="BT2925" s="1"/>
      <c r="BU2925" s="4"/>
      <c r="BV2925" s="1"/>
      <c r="BW2925" s="3"/>
      <c r="BX2925" s="4"/>
      <c r="BY2925" s="5"/>
      <c r="BZ2925" s="5"/>
      <c r="CA2925" s="5"/>
      <c r="CB2925" s="5"/>
      <c r="CC2925" s="5"/>
      <c r="CD2925" s="43"/>
    </row>
    <row r="2926" spans="1:82" x14ac:dyDescent="0.25">
      <c r="A2926" s="8"/>
      <c r="B2926" s="5"/>
      <c r="C2926" s="5"/>
      <c r="D2926" s="5"/>
      <c r="E2926" s="5"/>
      <c r="F2926" s="94" t="str">
        <f t="shared" si="459"/>
        <v/>
      </c>
      <c r="G2926" s="94" t="str">
        <f t="shared" si="460"/>
        <v/>
      </c>
      <c r="H2926" s="127" t="str">
        <f>IF(A2926&lt;&gt;"",IF(MID(C2926,1,1)="c",$AS$26,IF(MID(C2926,1,1)="r",$AS$41,IF(MID(C2926,1,1)="p",#REF!,#REF!))),"")</f>
        <v/>
      </c>
      <c r="I2926" s="92" t="str">
        <f t="shared" si="461"/>
        <v/>
      </c>
      <c r="J2926" s="92" t="str">
        <f t="shared" si="462"/>
        <v/>
      </c>
      <c r="K2926" s="92" t="str">
        <f t="shared" si="463"/>
        <v/>
      </c>
      <c r="L2926" s="92" t="str">
        <f t="shared" si="464"/>
        <v/>
      </c>
      <c r="M2926" s="95" t="str">
        <f>IF(A2926&lt;&gt;"",IF(MID(C2926,1,1)="c",SigmaEpsConcrete(I2926,$AN$30:$AN$33,$AR$30:$AR$33,$AS$26,$AS$27,$AS$28,$AQ$20,$AU$19),""),"")</f>
        <v/>
      </c>
      <c r="N2926" s="95" t="str">
        <f>IF(A2926&lt;&gt;"",IF(MID(C2926,1,1)="r",SigmaEpsReinf(J2926,$AS$42:$AS$43,$AS$41,$AS$39,$AS$40,$AQ$38),""),"")</f>
        <v/>
      </c>
      <c r="Q2926" s="92" t="str">
        <f t="shared" si="466"/>
        <v/>
      </c>
      <c r="R2926" s="92" t="str">
        <f t="shared" si="467"/>
        <v/>
      </c>
      <c r="U2926" s="5"/>
      <c r="V2926" s="5"/>
      <c r="W2926" s="94" t="str">
        <f t="shared" si="465"/>
        <v/>
      </c>
      <c r="X2926" s="94" t="str">
        <f t="shared" si="468"/>
        <v/>
      </c>
      <c r="Y2926" s="5"/>
      <c r="BK2926" s="8"/>
      <c r="BL2926" s="5"/>
      <c r="BM2926" s="5"/>
      <c r="BN2926" s="5"/>
      <c r="BO2926" s="5"/>
      <c r="BP2926" s="1"/>
      <c r="BQ2926" s="1"/>
      <c r="BR2926" s="1"/>
      <c r="BS2926" s="1"/>
      <c r="BT2926" s="1"/>
      <c r="BU2926" s="4"/>
      <c r="BV2926" s="1"/>
      <c r="BW2926" s="3"/>
      <c r="BX2926" s="4"/>
      <c r="BY2926" s="5"/>
      <c r="BZ2926" s="5"/>
      <c r="CA2926" s="5"/>
      <c r="CB2926" s="5"/>
      <c r="CC2926" s="5"/>
      <c r="CD2926" s="43"/>
    </row>
    <row r="2927" spans="1:82" x14ac:dyDescent="0.25">
      <c r="A2927" s="8"/>
      <c r="B2927" s="5"/>
      <c r="C2927" s="5"/>
      <c r="D2927" s="5"/>
      <c r="E2927" s="5"/>
      <c r="F2927" s="94" t="str">
        <f t="shared" si="459"/>
        <v/>
      </c>
      <c r="G2927" s="94" t="str">
        <f t="shared" si="460"/>
        <v/>
      </c>
      <c r="H2927" s="127" t="str">
        <f>IF(A2927&lt;&gt;"",IF(MID(C2927,1,1)="c",$AS$26,IF(MID(C2927,1,1)="r",$AS$41,IF(MID(C2927,1,1)="p",#REF!,#REF!))),"")</f>
        <v/>
      </c>
      <c r="I2927" s="92" t="str">
        <f t="shared" si="461"/>
        <v/>
      </c>
      <c r="J2927" s="92" t="str">
        <f t="shared" si="462"/>
        <v/>
      </c>
      <c r="K2927" s="92" t="str">
        <f t="shared" si="463"/>
        <v/>
      </c>
      <c r="L2927" s="92" t="str">
        <f t="shared" si="464"/>
        <v/>
      </c>
      <c r="M2927" s="95" t="str">
        <f>IF(A2927&lt;&gt;"",IF(MID(C2927,1,1)="c",SigmaEpsConcrete(I2927,$AN$30:$AN$33,$AR$30:$AR$33,$AS$26,$AS$27,$AS$28,$AQ$20,$AU$19),""),"")</f>
        <v/>
      </c>
      <c r="N2927" s="95" t="str">
        <f>IF(A2927&lt;&gt;"",IF(MID(C2927,1,1)="r",SigmaEpsReinf(J2927,$AS$42:$AS$43,$AS$41,$AS$39,$AS$40,$AQ$38),""),"")</f>
        <v/>
      </c>
      <c r="Q2927" s="92" t="str">
        <f t="shared" si="466"/>
        <v/>
      </c>
      <c r="R2927" s="92" t="str">
        <f t="shared" si="467"/>
        <v/>
      </c>
      <c r="U2927" s="5"/>
      <c r="V2927" s="5"/>
      <c r="W2927" s="94" t="str">
        <f t="shared" si="465"/>
        <v/>
      </c>
      <c r="X2927" s="94" t="str">
        <f t="shared" si="468"/>
        <v/>
      </c>
      <c r="Y2927" s="5"/>
      <c r="BK2927" s="8"/>
      <c r="BL2927" s="5"/>
      <c r="BM2927" s="5"/>
      <c r="BN2927" s="5"/>
      <c r="BO2927" s="5"/>
      <c r="BP2927" s="1"/>
      <c r="BQ2927" s="1"/>
      <c r="BR2927" s="1"/>
      <c r="BS2927" s="1"/>
      <c r="BT2927" s="1"/>
      <c r="BU2927" s="4"/>
      <c r="BV2927" s="1"/>
      <c r="BW2927" s="3"/>
      <c r="BX2927" s="4"/>
      <c r="BY2927" s="5"/>
      <c r="BZ2927" s="5"/>
      <c r="CA2927" s="5"/>
      <c r="CB2927" s="5"/>
      <c r="CC2927" s="5"/>
      <c r="CD2927" s="43"/>
    </row>
    <row r="2928" spans="1:82" x14ac:dyDescent="0.25">
      <c r="A2928" s="8"/>
      <c r="B2928" s="5"/>
      <c r="C2928" s="5"/>
      <c r="D2928" s="5"/>
      <c r="E2928" s="5"/>
      <c r="F2928" s="94" t="str">
        <f t="shared" si="459"/>
        <v/>
      </c>
      <c r="G2928" s="94" t="str">
        <f t="shared" si="460"/>
        <v/>
      </c>
      <c r="H2928" s="127" t="str">
        <f>IF(A2928&lt;&gt;"",IF(MID(C2928,1,1)="c",$AS$26,IF(MID(C2928,1,1)="r",$AS$41,IF(MID(C2928,1,1)="p",#REF!,#REF!))),"")</f>
        <v/>
      </c>
      <c r="I2928" s="92" t="str">
        <f t="shared" si="461"/>
        <v/>
      </c>
      <c r="J2928" s="92" t="str">
        <f t="shared" si="462"/>
        <v/>
      </c>
      <c r="K2928" s="92" t="str">
        <f t="shared" si="463"/>
        <v/>
      </c>
      <c r="L2928" s="92" t="str">
        <f t="shared" si="464"/>
        <v/>
      </c>
      <c r="M2928" s="95" t="str">
        <f>IF(A2928&lt;&gt;"",IF(MID(C2928,1,1)="c",SigmaEpsConcrete(I2928,$AN$30:$AN$33,$AR$30:$AR$33,$AS$26,$AS$27,$AS$28,$AQ$20,$AU$19),""),"")</f>
        <v/>
      </c>
      <c r="N2928" s="95" t="str">
        <f>IF(A2928&lt;&gt;"",IF(MID(C2928,1,1)="r",SigmaEpsReinf(J2928,$AS$42:$AS$43,$AS$41,$AS$39,$AS$40,$AQ$38),""),"")</f>
        <v/>
      </c>
      <c r="Q2928" s="92" t="str">
        <f t="shared" si="466"/>
        <v/>
      </c>
      <c r="R2928" s="92" t="str">
        <f t="shared" si="467"/>
        <v/>
      </c>
      <c r="U2928" s="5"/>
      <c r="V2928" s="5"/>
      <c r="W2928" s="94" t="str">
        <f t="shared" si="465"/>
        <v/>
      </c>
      <c r="X2928" s="94" t="str">
        <f t="shared" si="468"/>
        <v/>
      </c>
      <c r="Y2928" s="5"/>
      <c r="BK2928" s="8"/>
      <c r="BL2928" s="5"/>
      <c r="BM2928" s="5"/>
      <c r="BN2928" s="5"/>
      <c r="BO2928" s="5"/>
      <c r="BP2928" s="1"/>
      <c r="BQ2928" s="1"/>
      <c r="BR2928" s="1"/>
      <c r="BS2928" s="1"/>
      <c r="BT2928" s="1"/>
      <c r="BU2928" s="4"/>
      <c r="BV2928" s="1"/>
      <c r="BW2928" s="3"/>
      <c r="BX2928" s="4"/>
      <c r="BY2928" s="5"/>
      <c r="BZ2928" s="5"/>
      <c r="CA2928" s="5"/>
      <c r="CB2928" s="5"/>
      <c r="CC2928" s="5"/>
      <c r="CD2928" s="43"/>
    </row>
    <row r="2929" spans="1:82" x14ac:dyDescent="0.25">
      <c r="A2929" s="8"/>
      <c r="B2929" s="5"/>
      <c r="C2929" s="5"/>
      <c r="D2929" s="5"/>
      <c r="E2929" s="5"/>
      <c r="F2929" s="94" t="str">
        <f t="shared" si="459"/>
        <v/>
      </c>
      <c r="G2929" s="94" t="str">
        <f t="shared" si="460"/>
        <v/>
      </c>
      <c r="H2929" s="127" t="str">
        <f>IF(A2929&lt;&gt;"",IF(MID(C2929,1,1)="c",$AS$26,IF(MID(C2929,1,1)="r",$AS$41,IF(MID(C2929,1,1)="p",#REF!,#REF!))),"")</f>
        <v/>
      </c>
      <c r="I2929" s="92" t="str">
        <f t="shared" si="461"/>
        <v/>
      </c>
      <c r="J2929" s="92" t="str">
        <f t="shared" si="462"/>
        <v/>
      </c>
      <c r="K2929" s="92" t="str">
        <f t="shared" si="463"/>
        <v/>
      </c>
      <c r="L2929" s="92" t="str">
        <f t="shared" si="464"/>
        <v/>
      </c>
      <c r="M2929" s="95" t="str">
        <f>IF(A2929&lt;&gt;"",IF(MID(C2929,1,1)="c",SigmaEpsConcrete(I2929,$AN$30:$AN$33,$AR$30:$AR$33,$AS$26,$AS$27,$AS$28,$AQ$20,$AU$19),""),"")</f>
        <v/>
      </c>
      <c r="N2929" s="95" t="str">
        <f>IF(A2929&lt;&gt;"",IF(MID(C2929,1,1)="r",SigmaEpsReinf(J2929,$AS$42:$AS$43,$AS$41,$AS$39,$AS$40,$AQ$38),""),"")</f>
        <v/>
      </c>
      <c r="Q2929" s="92" t="str">
        <f t="shared" si="466"/>
        <v/>
      </c>
      <c r="R2929" s="92" t="str">
        <f t="shared" si="467"/>
        <v/>
      </c>
      <c r="U2929" s="5"/>
      <c r="V2929" s="5"/>
      <c r="W2929" s="94" t="str">
        <f t="shared" si="465"/>
        <v/>
      </c>
      <c r="X2929" s="94" t="str">
        <f t="shared" si="468"/>
        <v/>
      </c>
      <c r="Y2929" s="5"/>
      <c r="BK2929" s="8"/>
      <c r="BL2929" s="5"/>
      <c r="BM2929" s="5"/>
      <c r="BN2929" s="5"/>
      <c r="BO2929" s="5"/>
      <c r="BP2929" s="1"/>
      <c r="BQ2929" s="1"/>
      <c r="BR2929" s="1"/>
      <c r="BS2929" s="1"/>
      <c r="BT2929" s="1"/>
      <c r="BU2929" s="4"/>
      <c r="BV2929" s="1"/>
      <c r="BW2929" s="3"/>
      <c r="BX2929" s="4"/>
      <c r="BY2929" s="5"/>
      <c r="BZ2929" s="5"/>
      <c r="CA2929" s="5"/>
      <c r="CB2929" s="5"/>
      <c r="CC2929" s="5"/>
      <c r="CD2929" s="43"/>
    </row>
    <row r="2930" spans="1:82" x14ac:dyDescent="0.25">
      <c r="A2930" s="8"/>
      <c r="B2930" s="5"/>
      <c r="C2930" s="5"/>
      <c r="D2930" s="5"/>
      <c r="E2930" s="5"/>
      <c r="F2930" s="94" t="str">
        <f t="shared" si="459"/>
        <v/>
      </c>
      <c r="G2930" s="94" t="str">
        <f t="shared" si="460"/>
        <v/>
      </c>
      <c r="H2930" s="127" t="str">
        <f>IF(A2930&lt;&gt;"",IF(MID(C2930,1,1)="c",$AS$26,IF(MID(C2930,1,1)="r",$AS$41,IF(MID(C2930,1,1)="p",#REF!,#REF!))),"")</f>
        <v/>
      </c>
      <c r="I2930" s="92" t="str">
        <f t="shared" si="461"/>
        <v/>
      </c>
      <c r="J2930" s="92" t="str">
        <f t="shared" si="462"/>
        <v/>
      </c>
      <c r="K2930" s="92" t="str">
        <f t="shared" si="463"/>
        <v/>
      </c>
      <c r="L2930" s="92" t="str">
        <f t="shared" si="464"/>
        <v/>
      </c>
      <c r="M2930" s="95" t="str">
        <f>IF(A2930&lt;&gt;"",IF(MID(C2930,1,1)="c",SigmaEpsConcrete(I2930,$AN$30:$AN$33,$AR$30:$AR$33,$AS$26,$AS$27,$AS$28,$AQ$20,$AU$19),""),"")</f>
        <v/>
      </c>
      <c r="N2930" s="95" t="str">
        <f>IF(A2930&lt;&gt;"",IF(MID(C2930,1,1)="r",SigmaEpsReinf(J2930,$AS$42:$AS$43,$AS$41,$AS$39,$AS$40,$AQ$38),""),"")</f>
        <v/>
      </c>
      <c r="Q2930" s="92" t="str">
        <f t="shared" si="466"/>
        <v/>
      </c>
      <c r="R2930" s="92" t="str">
        <f t="shared" si="467"/>
        <v/>
      </c>
      <c r="U2930" s="5"/>
      <c r="V2930" s="5"/>
      <c r="W2930" s="94" t="str">
        <f t="shared" si="465"/>
        <v/>
      </c>
      <c r="X2930" s="94" t="str">
        <f t="shared" si="468"/>
        <v/>
      </c>
      <c r="Y2930" s="5"/>
      <c r="BK2930" s="8"/>
      <c r="BL2930" s="5"/>
      <c r="BM2930" s="5"/>
      <c r="BN2930" s="5"/>
      <c r="BO2930" s="5"/>
      <c r="BP2930" s="1"/>
      <c r="BQ2930" s="1"/>
      <c r="BR2930" s="1"/>
      <c r="BS2930" s="1"/>
      <c r="BT2930" s="1"/>
      <c r="BU2930" s="4"/>
      <c r="BV2930" s="1"/>
      <c r="BW2930" s="3"/>
      <c r="BX2930" s="4"/>
      <c r="BY2930" s="5"/>
      <c r="BZ2930" s="5"/>
      <c r="CA2930" s="5"/>
      <c r="CB2930" s="5"/>
      <c r="CC2930" s="5"/>
      <c r="CD2930" s="43"/>
    </row>
    <row r="2931" spans="1:82" x14ac:dyDescent="0.25">
      <c r="A2931" s="8"/>
      <c r="B2931" s="5"/>
      <c r="C2931" s="5"/>
      <c r="D2931" s="5"/>
      <c r="E2931" s="5"/>
      <c r="F2931" s="94" t="str">
        <f t="shared" si="459"/>
        <v/>
      </c>
      <c r="G2931" s="94" t="str">
        <f t="shared" si="460"/>
        <v/>
      </c>
      <c r="H2931" s="127" t="str">
        <f>IF(A2931&lt;&gt;"",IF(MID(C2931,1,1)="c",$AS$26,IF(MID(C2931,1,1)="r",$AS$41,IF(MID(C2931,1,1)="p",#REF!,#REF!))),"")</f>
        <v/>
      </c>
      <c r="I2931" s="92" t="str">
        <f t="shared" si="461"/>
        <v/>
      </c>
      <c r="J2931" s="92" t="str">
        <f t="shared" si="462"/>
        <v/>
      </c>
      <c r="K2931" s="92" t="str">
        <f t="shared" si="463"/>
        <v/>
      </c>
      <c r="L2931" s="92" t="str">
        <f t="shared" si="464"/>
        <v/>
      </c>
      <c r="M2931" s="95" t="str">
        <f>IF(A2931&lt;&gt;"",IF(MID(C2931,1,1)="c",SigmaEpsConcrete(I2931,$AN$30:$AN$33,$AR$30:$AR$33,$AS$26,$AS$27,$AS$28,$AQ$20,$AU$19),""),"")</f>
        <v/>
      </c>
      <c r="N2931" s="95" t="str">
        <f>IF(A2931&lt;&gt;"",IF(MID(C2931,1,1)="r",SigmaEpsReinf(J2931,$AS$42:$AS$43,$AS$41,$AS$39,$AS$40,$AQ$38),""),"")</f>
        <v/>
      </c>
      <c r="Q2931" s="92" t="str">
        <f t="shared" si="466"/>
        <v/>
      </c>
      <c r="R2931" s="92" t="str">
        <f t="shared" si="467"/>
        <v/>
      </c>
      <c r="U2931" s="5"/>
      <c r="V2931" s="5"/>
      <c r="W2931" s="94" t="str">
        <f t="shared" si="465"/>
        <v/>
      </c>
      <c r="X2931" s="94" t="str">
        <f t="shared" si="468"/>
        <v/>
      </c>
      <c r="Y2931" s="5"/>
      <c r="BK2931" s="8"/>
      <c r="BL2931" s="5"/>
      <c r="BM2931" s="5"/>
      <c r="BN2931" s="5"/>
      <c r="BO2931" s="5"/>
      <c r="BP2931" s="1"/>
      <c r="BQ2931" s="1"/>
      <c r="BR2931" s="1"/>
      <c r="BS2931" s="1"/>
      <c r="BT2931" s="1"/>
      <c r="BU2931" s="4"/>
      <c r="BV2931" s="1"/>
      <c r="BW2931" s="3"/>
      <c r="BX2931" s="4"/>
      <c r="BY2931" s="5"/>
      <c r="BZ2931" s="5"/>
      <c r="CA2931" s="5"/>
      <c r="CB2931" s="5"/>
      <c r="CC2931" s="5"/>
      <c r="CD2931" s="43"/>
    </row>
    <row r="2932" spans="1:82" x14ac:dyDescent="0.25">
      <c r="A2932" s="8"/>
      <c r="B2932" s="5"/>
      <c r="C2932" s="5"/>
      <c r="D2932" s="5"/>
      <c r="E2932" s="5"/>
      <c r="F2932" s="94" t="str">
        <f t="shared" si="459"/>
        <v/>
      </c>
      <c r="G2932" s="94" t="str">
        <f t="shared" si="460"/>
        <v/>
      </c>
      <c r="H2932" s="127" t="str">
        <f>IF(A2932&lt;&gt;"",IF(MID(C2932,1,1)="c",$AS$26,IF(MID(C2932,1,1)="r",$AS$41,IF(MID(C2932,1,1)="p",#REF!,#REF!))),"")</f>
        <v/>
      </c>
      <c r="I2932" s="92" t="str">
        <f t="shared" si="461"/>
        <v/>
      </c>
      <c r="J2932" s="92" t="str">
        <f t="shared" si="462"/>
        <v/>
      </c>
      <c r="K2932" s="92" t="str">
        <f t="shared" si="463"/>
        <v/>
      </c>
      <c r="L2932" s="92" t="str">
        <f t="shared" si="464"/>
        <v/>
      </c>
      <c r="M2932" s="95" t="str">
        <f>IF(A2932&lt;&gt;"",IF(MID(C2932,1,1)="c",SigmaEpsConcrete(I2932,$AN$30:$AN$33,$AR$30:$AR$33,$AS$26,$AS$27,$AS$28,$AQ$20,$AU$19),""),"")</f>
        <v/>
      </c>
      <c r="N2932" s="95" t="str">
        <f>IF(A2932&lt;&gt;"",IF(MID(C2932,1,1)="r",SigmaEpsReinf(J2932,$AS$42:$AS$43,$AS$41,$AS$39,$AS$40,$AQ$38),""),"")</f>
        <v/>
      </c>
      <c r="Q2932" s="92" t="str">
        <f t="shared" si="466"/>
        <v/>
      </c>
      <c r="R2932" s="92" t="str">
        <f t="shared" si="467"/>
        <v/>
      </c>
      <c r="U2932" s="5"/>
      <c r="V2932" s="5"/>
      <c r="W2932" s="94" t="str">
        <f t="shared" si="465"/>
        <v/>
      </c>
      <c r="X2932" s="94" t="str">
        <f t="shared" si="468"/>
        <v/>
      </c>
      <c r="Y2932" s="5"/>
      <c r="BK2932" s="8"/>
      <c r="BL2932" s="5"/>
      <c r="BM2932" s="5"/>
      <c r="BN2932" s="5"/>
      <c r="BO2932" s="5"/>
      <c r="BP2932" s="1"/>
      <c r="BQ2932" s="1"/>
      <c r="BR2932" s="1"/>
      <c r="BS2932" s="1"/>
      <c r="BT2932" s="1"/>
      <c r="BU2932" s="4"/>
      <c r="BV2932" s="1"/>
      <c r="BW2932" s="3"/>
      <c r="BX2932" s="4"/>
      <c r="BY2932" s="5"/>
      <c r="BZ2932" s="5"/>
      <c r="CA2932" s="5"/>
      <c r="CB2932" s="5"/>
      <c r="CC2932" s="5"/>
      <c r="CD2932" s="43"/>
    </row>
    <row r="2933" spans="1:82" x14ac:dyDescent="0.25">
      <c r="A2933" s="8"/>
      <c r="B2933" s="5"/>
      <c r="C2933" s="5"/>
      <c r="D2933" s="5"/>
      <c r="E2933" s="5"/>
      <c r="F2933" s="94" t="str">
        <f t="shared" si="459"/>
        <v/>
      </c>
      <c r="G2933" s="94" t="str">
        <f t="shared" si="460"/>
        <v/>
      </c>
      <c r="H2933" s="127" t="str">
        <f>IF(A2933&lt;&gt;"",IF(MID(C2933,1,1)="c",$AS$26,IF(MID(C2933,1,1)="r",$AS$41,IF(MID(C2933,1,1)="p",#REF!,#REF!))),"")</f>
        <v/>
      </c>
      <c r="I2933" s="92" t="str">
        <f t="shared" si="461"/>
        <v/>
      </c>
      <c r="J2933" s="92" t="str">
        <f t="shared" si="462"/>
        <v/>
      </c>
      <c r="K2933" s="92" t="str">
        <f t="shared" si="463"/>
        <v/>
      </c>
      <c r="L2933" s="92" t="str">
        <f t="shared" si="464"/>
        <v/>
      </c>
      <c r="M2933" s="95" t="str">
        <f>IF(A2933&lt;&gt;"",IF(MID(C2933,1,1)="c",SigmaEpsConcrete(I2933,$AN$30:$AN$33,$AR$30:$AR$33,$AS$26,$AS$27,$AS$28,$AQ$20,$AU$19),""),"")</f>
        <v/>
      </c>
      <c r="N2933" s="95" t="str">
        <f>IF(A2933&lt;&gt;"",IF(MID(C2933,1,1)="r",SigmaEpsReinf(J2933,$AS$42:$AS$43,$AS$41,$AS$39,$AS$40,$AQ$38),""),"")</f>
        <v/>
      </c>
      <c r="Q2933" s="92" t="str">
        <f t="shared" si="466"/>
        <v/>
      </c>
      <c r="R2933" s="92" t="str">
        <f t="shared" si="467"/>
        <v/>
      </c>
      <c r="U2933" s="5"/>
      <c r="V2933" s="5"/>
      <c r="W2933" s="94" t="str">
        <f t="shared" si="465"/>
        <v/>
      </c>
      <c r="X2933" s="94" t="str">
        <f t="shared" si="468"/>
        <v/>
      </c>
      <c r="Y2933" s="5"/>
      <c r="BK2933" s="8"/>
      <c r="BL2933" s="5"/>
      <c r="BM2933" s="5"/>
      <c r="BN2933" s="5"/>
      <c r="BO2933" s="5"/>
      <c r="BP2933" s="1"/>
      <c r="BQ2933" s="1"/>
      <c r="BR2933" s="1"/>
      <c r="BS2933" s="1"/>
      <c r="BT2933" s="1"/>
      <c r="BU2933" s="4"/>
      <c r="BV2933" s="1"/>
      <c r="BW2933" s="3"/>
      <c r="BX2933" s="4"/>
      <c r="BY2933" s="5"/>
      <c r="BZ2933" s="5"/>
      <c r="CA2933" s="5"/>
      <c r="CB2933" s="5"/>
      <c r="CC2933" s="5"/>
      <c r="CD2933" s="43"/>
    </row>
    <row r="2934" spans="1:82" x14ac:dyDescent="0.25">
      <c r="A2934" s="8"/>
      <c r="B2934" s="5"/>
      <c r="C2934" s="5"/>
      <c r="D2934" s="5"/>
      <c r="E2934" s="5"/>
      <c r="F2934" s="94" t="str">
        <f t="shared" si="459"/>
        <v/>
      </c>
      <c r="G2934" s="94" t="str">
        <f t="shared" si="460"/>
        <v/>
      </c>
      <c r="H2934" s="127" t="str">
        <f>IF(A2934&lt;&gt;"",IF(MID(C2934,1,1)="c",$AS$26,IF(MID(C2934,1,1)="r",$AS$41,IF(MID(C2934,1,1)="p",#REF!,#REF!))),"")</f>
        <v/>
      </c>
      <c r="I2934" s="92" t="str">
        <f t="shared" si="461"/>
        <v/>
      </c>
      <c r="J2934" s="92" t="str">
        <f t="shared" si="462"/>
        <v/>
      </c>
      <c r="K2934" s="92" t="str">
        <f t="shared" si="463"/>
        <v/>
      </c>
      <c r="L2934" s="92" t="str">
        <f t="shared" si="464"/>
        <v/>
      </c>
      <c r="M2934" s="95" t="str">
        <f>IF(A2934&lt;&gt;"",IF(MID(C2934,1,1)="c",SigmaEpsConcrete(I2934,$AN$30:$AN$33,$AR$30:$AR$33,$AS$26,$AS$27,$AS$28,$AQ$20,$AU$19),""),"")</f>
        <v/>
      </c>
      <c r="N2934" s="95" t="str">
        <f>IF(A2934&lt;&gt;"",IF(MID(C2934,1,1)="r",SigmaEpsReinf(J2934,$AS$42:$AS$43,$AS$41,$AS$39,$AS$40,$AQ$38),""),"")</f>
        <v/>
      </c>
      <c r="Q2934" s="92" t="str">
        <f t="shared" si="466"/>
        <v/>
      </c>
      <c r="R2934" s="92" t="str">
        <f t="shared" si="467"/>
        <v/>
      </c>
      <c r="U2934" s="5"/>
      <c r="V2934" s="5"/>
      <c r="W2934" s="94" t="str">
        <f t="shared" si="465"/>
        <v/>
      </c>
      <c r="X2934" s="94" t="str">
        <f t="shared" si="468"/>
        <v/>
      </c>
      <c r="Y2934" s="5"/>
      <c r="BK2934" s="8"/>
      <c r="BL2934" s="5"/>
      <c r="BM2934" s="5"/>
      <c r="BN2934" s="5"/>
      <c r="BO2934" s="5"/>
      <c r="BP2934" s="1"/>
      <c r="BQ2934" s="1"/>
      <c r="BR2934" s="1"/>
      <c r="BS2934" s="1"/>
      <c r="BT2934" s="1"/>
      <c r="BU2934" s="4"/>
      <c r="BV2934" s="1"/>
      <c r="BW2934" s="3"/>
      <c r="BX2934" s="4"/>
      <c r="BY2934" s="5"/>
      <c r="BZ2934" s="5"/>
      <c r="CA2934" s="5"/>
      <c r="CB2934" s="5"/>
      <c r="CC2934" s="5"/>
      <c r="CD2934" s="43"/>
    </row>
    <row r="2935" spans="1:82" x14ac:dyDescent="0.25">
      <c r="A2935" s="8"/>
      <c r="B2935" s="5"/>
      <c r="C2935" s="5"/>
      <c r="D2935" s="5"/>
      <c r="E2935" s="5"/>
      <c r="F2935" s="94" t="str">
        <f t="shared" si="459"/>
        <v/>
      </c>
      <c r="G2935" s="94" t="str">
        <f t="shared" si="460"/>
        <v/>
      </c>
      <c r="H2935" s="127" t="str">
        <f>IF(A2935&lt;&gt;"",IF(MID(C2935,1,1)="c",$AS$26,IF(MID(C2935,1,1)="r",$AS$41,IF(MID(C2935,1,1)="p",#REF!,#REF!))),"")</f>
        <v/>
      </c>
      <c r="I2935" s="92" t="str">
        <f t="shared" si="461"/>
        <v/>
      </c>
      <c r="J2935" s="92" t="str">
        <f t="shared" si="462"/>
        <v/>
      </c>
      <c r="K2935" s="92" t="str">
        <f t="shared" si="463"/>
        <v/>
      </c>
      <c r="L2935" s="92" t="str">
        <f t="shared" si="464"/>
        <v/>
      </c>
      <c r="M2935" s="95" t="str">
        <f>IF(A2935&lt;&gt;"",IF(MID(C2935,1,1)="c",SigmaEpsConcrete(I2935,$AN$30:$AN$33,$AR$30:$AR$33,$AS$26,$AS$27,$AS$28,$AQ$20,$AU$19),""),"")</f>
        <v/>
      </c>
      <c r="N2935" s="95" t="str">
        <f>IF(A2935&lt;&gt;"",IF(MID(C2935,1,1)="r",SigmaEpsReinf(J2935,$AS$42:$AS$43,$AS$41,$AS$39,$AS$40,$AQ$38),""),"")</f>
        <v/>
      </c>
      <c r="Q2935" s="92" t="str">
        <f t="shared" si="466"/>
        <v/>
      </c>
      <c r="R2935" s="92" t="str">
        <f t="shared" si="467"/>
        <v/>
      </c>
      <c r="U2935" s="5"/>
      <c r="V2935" s="5"/>
      <c r="W2935" s="94" t="str">
        <f t="shared" si="465"/>
        <v/>
      </c>
      <c r="X2935" s="94" t="str">
        <f t="shared" si="468"/>
        <v/>
      </c>
      <c r="Y2935" s="5"/>
      <c r="BK2935" s="8"/>
      <c r="BL2935" s="5"/>
      <c r="BM2935" s="5"/>
      <c r="BN2935" s="5"/>
      <c r="BO2935" s="5"/>
      <c r="BP2935" s="1"/>
      <c r="BQ2935" s="1"/>
      <c r="BR2935" s="1"/>
      <c r="BS2935" s="1"/>
      <c r="BT2935" s="1"/>
      <c r="BU2935" s="4"/>
      <c r="BV2935" s="1"/>
      <c r="BW2935" s="3"/>
      <c r="BX2935" s="4"/>
      <c r="BY2935" s="5"/>
      <c r="BZ2935" s="5"/>
      <c r="CA2935" s="5"/>
      <c r="CB2935" s="5"/>
      <c r="CC2935" s="5"/>
      <c r="CD2935" s="43"/>
    </row>
    <row r="2936" spans="1:82" x14ac:dyDescent="0.25">
      <c r="A2936" s="8"/>
      <c r="B2936" s="5"/>
      <c r="C2936" s="5"/>
      <c r="D2936" s="5"/>
      <c r="E2936" s="5"/>
      <c r="F2936" s="94" t="str">
        <f t="shared" si="459"/>
        <v/>
      </c>
      <c r="G2936" s="94" t="str">
        <f t="shared" si="460"/>
        <v/>
      </c>
      <c r="H2936" s="127" t="str">
        <f>IF(A2936&lt;&gt;"",IF(MID(C2936,1,1)="c",$AS$26,IF(MID(C2936,1,1)="r",$AS$41,IF(MID(C2936,1,1)="p",#REF!,#REF!))),"")</f>
        <v/>
      </c>
      <c r="I2936" s="92" t="str">
        <f t="shared" si="461"/>
        <v/>
      </c>
      <c r="J2936" s="92" t="str">
        <f t="shared" si="462"/>
        <v/>
      </c>
      <c r="K2936" s="92" t="str">
        <f t="shared" si="463"/>
        <v/>
      </c>
      <c r="L2936" s="92" t="str">
        <f t="shared" si="464"/>
        <v/>
      </c>
      <c r="M2936" s="95" t="str">
        <f>IF(A2936&lt;&gt;"",IF(MID(C2936,1,1)="c",SigmaEpsConcrete(I2936,$AN$30:$AN$33,$AR$30:$AR$33,$AS$26,$AS$27,$AS$28,$AQ$20,$AU$19),""),"")</f>
        <v/>
      </c>
      <c r="N2936" s="95" t="str">
        <f>IF(A2936&lt;&gt;"",IF(MID(C2936,1,1)="r",SigmaEpsReinf(J2936,$AS$42:$AS$43,$AS$41,$AS$39,$AS$40,$AQ$38),""),"")</f>
        <v/>
      </c>
      <c r="Q2936" s="92" t="str">
        <f t="shared" si="466"/>
        <v/>
      </c>
      <c r="R2936" s="92" t="str">
        <f t="shared" si="467"/>
        <v/>
      </c>
      <c r="U2936" s="5"/>
      <c r="V2936" s="5"/>
      <c r="W2936" s="94" t="str">
        <f t="shared" si="465"/>
        <v/>
      </c>
      <c r="X2936" s="94" t="str">
        <f t="shared" si="468"/>
        <v/>
      </c>
      <c r="Y2936" s="5"/>
      <c r="BK2936" s="8"/>
      <c r="BL2936" s="5"/>
      <c r="BM2936" s="5"/>
      <c r="BN2936" s="5"/>
      <c r="BO2936" s="5"/>
      <c r="BP2936" s="1"/>
      <c r="BQ2936" s="1"/>
      <c r="BR2936" s="1"/>
      <c r="BS2936" s="1"/>
      <c r="BT2936" s="1"/>
      <c r="BU2936" s="4"/>
      <c r="BV2936" s="1"/>
      <c r="BW2936" s="3"/>
      <c r="BX2936" s="4"/>
      <c r="BY2936" s="5"/>
      <c r="BZ2936" s="5"/>
      <c r="CA2936" s="5"/>
      <c r="CB2936" s="5"/>
      <c r="CC2936" s="5"/>
      <c r="CD2936" s="43"/>
    </row>
    <row r="2937" spans="1:82" x14ac:dyDescent="0.25">
      <c r="A2937" s="8"/>
      <c r="B2937" s="5"/>
      <c r="C2937" s="5"/>
      <c r="D2937" s="5"/>
      <c r="E2937" s="5"/>
      <c r="F2937" s="94" t="str">
        <f t="shared" si="459"/>
        <v/>
      </c>
      <c r="G2937" s="94" t="str">
        <f t="shared" si="460"/>
        <v/>
      </c>
      <c r="H2937" s="127" t="str">
        <f>IF(A2937&lt;&gt;"",IF(MID(C2937,1,1)="c",$AS$26,IF(MID(C2937,1,1)="r",$AS$41,IF(MID(C2937,1,1)="p",#REF!,#REF!))),"")</f>
        <v/>
      </c>
      <c r="I2937" s="92" t="str">
        <f t="shared" si="461"/>
        <v/>
      </c>
      <c r="J2937" s="92" t="str">
        <f t="shared" si="462"/>
        <v/>
      </c>
      <c r="K2937" s="92" t="str">
        <f t="shared" si="463"/>
        <v/>
      </c>
      <c r="L2937" s="92" t="str">
        <f t="shared" si="464"/>
        <v/>
      </c>
      <c r="M2937" s="95" t="str">
        <f>IF(A2937&lt;&gt;"",IF(MID(C2937,1,1)="c",SigmaEpsConcrete(I2937,$AN$30:$AN$33,$AR$30:$AR$33,$AS$26,$AS$27,$AS$28,$AQ$20,$AU$19),""),"")</f>
        <v/>
      </c>
      <c r="N2937" s="95" t="str">
        <f>IF(A2937&lt;&gt;"",IF(MID(C2937,1,1)="r",SigmaEpsReinf(J2937,$AS$42:$AS$43,$AS$41,$AS$39,$AS$40,$AQ$38),""),"")</f>
        <v/>
      </c>
      <c r="Q2937" s="92" t="str">
        <f t="shared" si="466"/>
        <v/>
      </c>
      <c r="R2937" s="92" t="str">
        <f t="shared" si="467"/>
        <v/>
      </c>
      <c r="U2937" s="5"/>
      <c r="V2937" s="5"/>
      <c r="W2937" s="94" t="str">
        <f t="shared" si="465"/>
        <v/>
      </c>
      <c r="X2937" s="94" t="str">
        <f t="shared" si="468"/>
        <v/>
      </c>
      <c r="Y2937" s="5"/>
      <c r="BK2937" s="8"/>
      <c r="BL2937" s="5"/>
      <c r="BM2937" s="5"/>
      <c r="BN2937" s="5"/>
      <c r="BO2937" s="5"/>
      <c r="BP2937" s="1"/>
      <c r="BQ2937" s="1"/>
      <c r="BR2937" s="1"/>
      <c r="BS2937" s="1"/>
      <c r="BT2937" s="1"/>
      <c r="BU2937" s="4"/>
      <c r="BV2937" s="1"/>
      <c r="BW2937" s="3"/>
      <c r="BX2937" s="4"/>
      <c r="BY2937" s="5"/>
      <c r="BZ2937" s="5"/>
      <c r="CA2937" s="5"/>
      <c r="CB2937" s="5"/>
      <c r="CC2937" s="5"/>
      <c r="CD2937" s="43"/>
    </row>
    <row r="2938" spans="1:82" x14ac:dyDescent="0.25">
      <c r="A2938" s="8"/>
      <c r="B2938" s="5"/>
      <c r="C2938" s="5"/>
      <c r="D2938" s="5"/>
      <c r="E2938" s="5"/>
      <c r="F2938" s="94" t="str">
        <f t="shared" si="459"/>
        <v/>
      </c>
      <c r="G2938" s="94" t="str">
        <f t="shared" si="460"/>
        <v/>
      </c>
      <c r="H2938" s="127" t="str">
        <f>IF(A2938&lt;&gt;"",IF(MID(C2938,1,1)="c",$AS$26,IF(MID(C2938,1,1)="r",$AS$41,IF(MID(C2938,1,1)="p",#REF!,#REF!))),"")</f>
        <v/>
      </c>
      <c r="I2938" s="92" t="str">
        <f t="shared" si="461"/>
        <v/>
      </c>
      <c r="J2938" s="92" t="str">
        <f t="shared" si="462"/>
        <v/>
      </c>
      <c r="K2938" s="92" t="str">
        <f t="shared" si="463"/>
        <v/>
      </c>
      <c r="L2938" s="92" t="str">
        <f t="shared" si="464"/>
        <v/>
      </c>
      <c r="M2938" s="95" t="str">
        <f>IF(A2938&lt;&gt;"",IF(MID(C2938,1,1)="c",SigmaEpsConcrete(I2938,$AN$30:$AN$33,$AR$30:$AR$33,$AS$26,$AS$27,$AS$28,$AQ$20,$AU$19),""),"")</f>
        <v/>
      </c>
      <c r="N2938" s="95" t="str">
        <f>IF(A2938&lt;&gt;"",IF(MID(C2938,1,1)="r",SigmaEpsReinf(J2938,$AS$42:$AS$43,$AS$41,$AS$39,$AS$40,$AQ$38),""),"")</f>
        <v/>
      </c>
      <c r="Q2938" s="92" t="str">
        <f t="shared" si="466"/>
        <v/>
      </c>
      <c r="R2938" s="92" t="str">
        <f t="shared" si="467"/>
        <v/>
      </c>
      <c r="U2938" s="5"/>
      <c r="V2938" s="5"/>
      <c r="W2938" s="94" t="str">
        <f t="shared" si="465"/>
        <v/>
      </c>
      <c r="X2938" s="94" t="str">
        <f t="shared" si="468"/>
        <v/>
      </c>
      <c r="Y2938" s="5"/>
      <c r="BK2938" s="8"/>
      <c r="BL2938" s="5"/>
      <c r="BM2938" s="5"/>
      <c r="BN2938" s="5"/>
      <c r="BO2938" s="5"/>
      <c r="BP2938" s="1"/>
      <c r="BQ2938" s="1"/>
      <c r="BR2938" s="1"/>
      <c r="BS2938" s="1"/>
      <c r="BT2938" s="1"/>
      <c r="BU2938" s="4"/>
      <c r="BV2938" s="1"/>
      <c r="BW2938" s="3"/>
      <c r="BX2938" s="4"/>
      <c r="BY2938" s="5"/>
      <c r="BZ2938" s="5"/>
      <c r="CA2938" s="5"/>
      <c r="CB2938" s="5"/>
      <c r="CC2938" s="5"/>
      <c r="CD2938" s="43"/>
    </row>
    <row r="2939" spans="1:82" x14ac:dyDescent="0.25">
      <c r="A2939" s="8"/>
      <c r="B2939" s="5"/>
      <c r="C2939" s="5"/>
      <c r="D2939" s="5"/>
      <c r="E2939" s="5"/>
      <c r="F2939" s="94" t="str">
        <f t="shared" si="459"/>
        <v/>
      </c>
      <c r="G2939" s="94" t="str">
        <f t="shared" si="460"/>
        <v/>
      </c>
      <c r="H2939" s="127" t="str">
        <f>IF(A2939&lt;&gt;"",IF(MID(C2939,1,1)="c",$AS$26,IF(MID(C2939,1,1)="r",$AS$41,IF(MID(C2939,1,1)="p",#REF!,#REF!))),"")</f>
        <v/>
      </c>
      <c r="I2939" s="92" t="str">
        <f t="shared" si="461"/>
        <v/>
      </c>
      <c r="J2939" s="92" t="str">
        <f t="shared" si="462"/>
        <v/>
      </c>
      <c r="K2939" s="92" t="str">
        <f t="shared" si="463"/>
        <v/>
      </c>
      <c r="L2939" s="92" t="str">
        <f t="shared" si="464"/>
        <v/>
      </c>
      <c r="M2939" s="95" t="str">
        <f>IF(A2939&lt;&gt;"",IF(MID(C2939,1,1)="c",SigmaEpsConcrete(I2939,$AN$30:$AN$33,$AR$30:$AR$33,$AS$26,$AS$27,$AS$28,$AQ$20,$AU$19),""),"")</f>
        <v/>
      </c>
      <c r="N2939" s="95" t="str">
        <f>IF(A2939&lt;&gt;"",IF(MID(C2939,1,1)="r",SigmaEpsReinf(J2939,$AS$42:$AS$43,$AS$41,$AS$39,$AS$40,$AQ$38),""),"")</f>
        <v/>
      </c>
      <c r="Q2939" s="92" t="str">
        <f t="shared" si="466"/>
        <v/>
      </c>
      <c r="R2939" s="92" t="str">
        <f t="shared" si="467"/>
        <v/>
      </c>
      <c r="U2939" s="5"/>
      <c r="V2939" s="5"/>
      <c r="W2939" s="94" t="str">
        <f t="shared" si="465"/>
        <v/>
      </c>
      <c r="X2939" s="94" t="str">
        <f t="shared" si="468"/>
        <v/>
      </c>
      <c r="Y2939" s="5"/>
      <c r="BK2939" s="8"/>
      <c r="BL2939" s="5"/>
      <c r="BM2939" s="5"/>
      <c r="BN2939" s="5"/>
      <c r="BO2939" s="5"/>
      <c r="BP2939" s="1"/>
      <c r="BQ2939" s="1"/>
      <c r="BR2939" s="1"/>
      <c r="BS2939" s="1"/>
      <c r="BT2939" s="1"/>
      <c r="BU2939" s="4"/>
      <c r="BV2939" s="1"/>
      <c r="BW2939" s="3"/>
      <c r="BX2939" s="4"/>
      <c r="BY2939" s="5"/>
      <c r="BZ2939" s="5"/>
      <c r="CA2939" s="5"/>
      <c r="CB2939" s="5"/>
      <c r="CC2939" s="5"/>
      <c r="CD2939" s="43"/>
    </row>
    <row r="2940" spans="1:82" x14ac:dyDescent="0.25">
      <c r="A2940" s="8"/>
      <c r="B2940" s="5"/>
      <c r="C2940" s="5"/>
      <c r="D2940" s="5"/>
      <c r="E2940" s="5"/>
      <c r="F2940" s="94" t="str">
        <f t="shared" si="459"/>
        <v/>
      </c>
      <c r="G2940" s="94" t="str">
        <f t="shared" si="460"/>
        <v/>
      </c>
      <c r="H2940" s="127" t="str">
        <f>IF(A2940&lt;&gt;"",IF(MID(C2940,1,1)="c",$AS$26,IF(MID(C2940,1,1)="r",$AS$41,IF(MID(C2940,1,1)="p",#REF!,#REF!))),"")</f>
        <v/>
      </c>
      <c r="I2940" s="92" t="str">
        <f t="shared" si="461"/>
        <v/>
      </c>
      <c r="J2940" s="92" t="str">
        <f t="shared" si="462"/>
        <v/>
      </c>
      <c r="K2940" s="92" t="str">
        <f t="shared" si="463"/>
        <v/>
      </c>
      <c r="L2940" s="92" t="str">
        <f t="shared" si="464"/>
        <v/>
      </c>
      <c r="M2940" s="95" t="str">
        <f>IF(A2940&lt;&gt;"",IF(MID(C2940,1,1)="c",SigmaEpsConcrete(I2940,$AN$30:$AN$33,$AR$30:$AR$33,$AS$26,$AS$27,$AS$28,$AQ$20,$AU$19),""),"")</f>
        <v/>
      </c>
      <c r="N2940" s="95" t="str">
        <f>IF(A2940&lt;&gt;"",IF(MID(C2940,1,1)="r",SigmaEpsReinf(J2940,$AS$42:$AS$43,$AS$41,$AS$39,$AS$40,$AQ$38),""),"")</f>
        <v/>
      </c>
      <c r="Q2940" s="92" t="str">
        <f t="shared" si="466"/>
        <v/>
      </c>
      <c r="R2940" s="92" t="str">
        <f t="shared" si="467"/>
        <v/>
      </c>
      <c r="U2940" s="5"/>
      <c r="V2940" s="5"/>
      <c r="W2940" s="94" t="str">
        <f t="shared" si="465"/>
        <v/>
      </c>
      <c r="X2940" s="94" t="str">
        <f t="shared" si="468"/>
        <v/>
      </c>
      <c r="Y2940" s="5"/>
      <c r="BK2940" s="8"/>
      <c r="BL2940" s="5"/>
      <c r="BM2940" s="5"/>
      <c r="BN2940" s="5"/>
      <c r="BO2940" s="5"/>
      <c r="BP2940" s="1"/>
      <c r="BQ2940" s="1"/>
      <c r="BR2940" s="1"/>
      <c r="BS2940" s="1"/>
      <c r="BT2940" s="1"/>
      <c r="BU2940" s="4"/>
      <c r="BV2940" s="1"/>
      <c r="BW2940" s="3"/>
      <c r="BX2940" s="4"/>
      <c r="BY2940" s="5"/>
      <c r="BZ2940" s="5"/>
      <c r="CA2940" s="5"/>
      <c r="CB2940" s="5"/>
      <c r="CC2940" s="5"/>
      <c r="CD2940" s="43"/>
    </row>
    <row r="2941" spans="1:82" x14ac:dyDescent="0.25">
      <c r="A2941" s="8"/>
      <c r="B2941" s="5"/>
      <c r="C2941" s="5"/>
      <c r="D2941" s="5"/>
      <c r="E2941" s="5"/>
      <c r="F2941" s="94" t="str">
        <f t="shared" si="459"/>
        <v/>
      </c>
      <c r="G2941" s="94" t="str">
        <f t="shared" si="460"/>
        <v/>
      </c>
      <c r="H2941" s="127" t="str">
        <f>IF(A2941&lt;&gt;"",IF(MID(C2941,1,1)="c",$AS$26,IF(MID(C2941,1,1)="r",$AS$41,IF(MID(C2941,1,1)="p",#REF!,#REF!))),"")</f>
        <v/>
      </c>
      <c r="I2941" s="92" t="str">
        <f t="shared" si="461"/>
        <v/>
      </c>
      <c r="J2941" s="92" t="str">
        <f t="shared" si="462"/>
        <v/>
      </c>
      <c r="K2941" s="92" t="str">
        <f t="shared" si="463"/>
        <v/>
      </c>
      <c r="L2941" s="92" t="str">
        <f t="shared" si="464"/>
        <v/>
      </c>
      <c r="M2941" s="95" t="str">
        <f>IF(A2941&lt;&gt;"",IF(MID(C2941,1,1)="c",SigmaEpsConcrete(I2941,$AN$30:$AN$33,$AR$30:$AR$33,$AS$26,$AS$27,$AS$28,$AQ$20,$AU$19),""),"")</f>
        <v/>
      </c>
      <c r="N2941" s="95" t="str">
        <f>IF(A2941&lt;&gt;"",IF(MID(C2941,1,1)="r",SigmaEpsReinf(J2941,$AS$42:$AS$43,$AS$41,$AS$39,$AS$40,$AQ$38),""),"")</f>
        <v/>
      </c>
      <c r="Q2941" s="92" t="str">
        <f t="shared" si="466"/>
        <v/>
      </c>
      <c r="R2941" s="92" t="str">
        <f t="shared" si="467"/>
        <v/>
      </c>
      <c r="U2941" s="5"/>
      <c r="V2941" s="5"/>
      <c r="W2941" s="94" t="str">
        <f t="shared" si="465"/>
        <v/>
      </c>
      <c r="X2941" s="94" t="str">
        <f t="shared" si="468"/>
        <v/>
      </c>
      <c r="Y2941" s="5"/>
      <c r="BK2941" s="8"/>
      <c r="BL2941" s="5"/>
      <c r="BM2941" s="5"/>
      <c r="BN2941" s="5"/>
      <c r="BO2941" s="5"/>
      <c r="BP2941" s="1"/>
      <c r="BQ2941" s="1"/>
      <c r="BR2941" s="1"/>
      <c r="BS2941" s="1"/>
      <c r="BT2941" s="1"/>
      <c r="BU2941" s="4"/>
      <c r="BV2941" s="1"/>
      <c r="BW2941" s="3"/>
      <c r="BX2941" s="4"/>
      <c r="BY2941" s="5"/>
      <c r="BZ2941" s="5"/>
      <c r="CA2941" s="5"/>
      <c r="CB2941" s="5"/>
      <c r="CC2941" s="5"/>
      <c r="CD2941" s="43"/>
    </row>
    <row r="2942" spans="1:82" x14ac:dyDescent="0.25">
      <c r="A2942" s="8"/>
      <c r="B2942" s="5"/>
      <c r="C2942" s="5"/>
      <c r="D2942" s="5"/>
      <c r="E2942" s="5"/>
      <c r="F2942" s="94" t="str">
        <f t="shared" si="459"/>
        <v/>
      </c>
      <c r="G2942" s="94" t="str">
        <f t="shared" si="460"/>
        <v/>
      </c>
      <c r="H2942" s="127" t="str">
        <f>IF(A2942&lt;&gt;"",IF(MID(C2942,1,1)="c",$AS$26,IF(MID(C2942,1,1)="r",$AS$41,IF(MID(C2942,1,1)="p",#REF!,#REF!))),"")</f>
        <v/>
      </c>
      <c r="I2942" s="92" t="str">
        <f t="shared" si="461"/>
        <v/>
      </c>
      <c r="J2942" s="92" t="str">
        <f t="shared" si="462"/>
        <v/>
      </c>
      <c r="K2942" s="92" t="str">
        <f t="shared" si="463"/>
        <v/>
      </c>
      <c r="L2942" s="92" t="str">
        <f t="shared" si="464"/>
        <v/>
      </c>
      <c r="M2942" s="95" t="str">
        <f>IF(A2942&lt;&gt;"",IF(MID(C2942,1,1)="c",SigmaEpsConcrete(I2942,$AN$30:$AN$33,$AR$30:$AR$33,$AS$26,$AS$27,$AS$28,$AQ$20,$AU$19),""),"")</f>
        <v/>
      </c>
      <c r="N2942" s="95" t="str">
        <f>IF(A2942&lt;&gt;"",IF(MID(C2942,1,1)="r",SigmaEpsReinf(J2942,$AS$42:$AS$43,$AS$41,$AS$39,$AS$40,$AQ$38),""),"")</f>
        <v/>
      </c>
      <c r="Q2942" s="92" t="str">
        <f t="shared" si="466"/>
        <v/>
      </c>
      <c r="R2942" s="92" t="str">
        <f t="shared" si="467"/>
        <v/>
      </c>
      <c r="U2942" s="5"/>
      <c r="V2942" s="5"/>
      <c r="W2942" s="94" t="str">
        <f t="shared" si="465"/>
        <v/>
      </c>
      <c r="X2942" s="94" t="str">
        <f t="shared" si="468"/>
        <v/>
      </c>
      <c r="Y2942" s="5"/>
      <c r="BK2942" s="8"/>
      <c r="BL2942" s="5"/>
      <c r="BM2942" s="5"/>
      <c r="BN2942" s="5"/>
      <c r="BO2942" s="5"/>
      <c r="BP2942" s="1"/>
      <c r="BQ2942" s="1"/>
      <c r="BR2942" s="1"/>
      <c r="BS2942" s="1"/>
      <c r="BT2942" s="1"/>
      <c r="BU2942" s="4"/>
      <c r="BV2942" s="1"/>
      <c r="BW2942" s="3"/>
      <c r="BX2942" s="4"/>
      <c r="BY2942" s="5"/>
      <c r="BZ2942" s="5"/>
      <c r="CA2942" s="5"/>
      <c r="CB2942" s="5"/>
      <c r="CC2942" s="5"/>
      <c r="CD2942" s="43"/>
    </row>
    <row r="2943" spans="1:82" x14ac:dyDescent="0.25">
      <c r="A2943" s="8"/>
      <c r="B2943" s="5"/>
      <c r="C2943" s="5"/>
      <c r="D2943" s="5"/>
      <c r="E2943" s="5"/>
      <c r="F2943" s="94" t="str">
        <f t="shared" si="459"/>
        <v/>
      </c>
      <c r="G2943" s="94" t="str">
        <f t="shared" si="460"/>
        <v/>
      </c>
      <c r="H2943" s="127" t="str">
        <f>IF(A2943&lt;&gt;"",IF(MID(C2943,1,1)="c",$AS$26,IF(MID(C2943,1,1)="r",$AS$41,IF(MID(C2943,1,1)="p",#REF!,#REF!))),"")</f>
        <v/>
      </c>
      <c r="I2943" s="92" t="str">
        <f t="shared" si="461"/>
        <v/>
      </c>
      <c r="J2943" s="92" t="str">
        <f t="shared" si="462"/>
        <v/>
      </c>
      <c r="K2943" s="92" t="str">
        <f t="shared" si="463"/>
        <v/>
      </c>
      <c r="L2943" s="92" t="str">
        <f t="shared" si="464"/>
        <v/>
      </c>
      <c r="M2943" s="95" t="str">
        <f>IF(A2943&lt;&gt;"",IF(MID(C2943,1,1)="c",SigmaEpsConcrete(I2943,$AN$30:$AN$33,$AR$30:$AR$33,$AS$26,$AS$27,$AS$28,$AQ$20,$AU$19),""),"")</f>
        <v/>
      </c>
      <c r="N2943" s="95" t="str">
        <f>IF(A2943&lt;&gt;"",IF(MID(C2943,1,1)="r",SigmaEpsReinf(J2943,$AS$42:$AS$43,$AS$41,$AS$39,$AS$40,$AQ$38),""),"")</f>
        <v/>
      </c>
      <c r="Q2943" s="92" t="str">
        <f t="shared" si="466"/>
        <v/>
      </c>
      <c r="R2943" s="92" t="str">
        <f t="shared" si="467"/>
        <v/>
      </c>
      <c r="U2943" s="5"/>
      <c r="V2943" s="5"/>
      <c r="W2943" s="94" t="str">
        <f t="shared" si="465"/>
        <v/>
      </c>
      <c r="X2943" s="94" t="str">
        <f t="shared" si="468"/>
        <v/>
      </c>
      <c r="Y2943" s="5"/>
      <c r="BK2943" s="8"/>
      <c r="BL2943" s="5"/>
      <c r="BM2943" s="5"/>
      <c r="BN2943" s="5"/>
      <c r="BO2943" s="5"/>
      <c r="BP2943" s="1"/>
      <c r="BQ2943" s="1"/>
      <c r="BR2943" s="1"/>
      <c r="BS2943" s="1"/>
      <c r="BT2943" s="1"/>
      <c r="BU2943" s="4"/>
      <c r="BV2943" s="1"/>
      <c r="BW2943" s="3"/>
      <c r="BX2943" s="4"/>
      <c r="BY2943" s="5"/>
      <c r="BZ2943" s="5"/>
      <c r="CA2943" s="5"/>
      <c r="CB2943" s="5"/>
      <c r="CC2943" s="5"/>
      <c r="CD2943" s="43"/>
    </row>
    <row r="2944" spans="1:82" x14ac:dyDescent="0.25">
      <c r="A2944" s="8"/>
      <c r="B2944" s="5"/>
      <c r="C2944" s="5"/>
      <c r="D2944" s="5"/>
      <c r="E2944" s="5"/>
      <c r="F2944" s="94" t="str">
        <f t="shared" si="459"/>
        <v/>
      </c>
      <c r="G2944" s="94" t="str">
        <f t="shared" si="460"/>
        <v/>
      </c>
      <c r="H2944" s="127" t="str">
        <f>IF(A2944&lt;&gt;"",IF(MID(C2944,1,1)="c",$AS$26,IF(MID(C2944,1,1)="r",$AS$41,IF(MID(C2944,1,1)="p",#REF!,#REF!))),"")</f>
        <v/>
      </c>
      <c r="I2944" s="92" t="str">
        <f t="shared" si="461"/>
        <v/>
      </c>
      <c r="J2944" s="92" t="str">
        <f t="shared" si="462"/>
        <v/>
      </c>
      <c r="K2944" s="92" t="str">
        <f t="shared" si="463"/>
        <v/>
      </c>
      <c r="L2944" s="92" t="str">
        <f t="shared" si="464"/>
        <v/>
      </c>
      <c r="M2944" s="95" t="str">
        <f>IF(A2944&lt;&gt;"",IF(MID(C2944,1,1)="c",SigmaEpsConcrete(I2944,$AN$30:$AN$33,$AR$30:$AR$33,$AS$26,$AS$27,$AS$28,$AQ$20,$AU$19),""),"")</f>
        <v/>
      </c>
      <c r="N2944" s="95" t="str">
        <f>IF(A2944&lt;&gt;"",IF(MID(C2944,1,1)="r",SigmaEpsReinf(J2944,$AS$42:$AS$43,$AS$41,$AS$39,$AS$40,$AQ$38),""),"")</f>
        <v/>
      </c>
      <c r="Q2944" s="92" t="str">
        <f t="shared" si="466"/>
        <v/>
      </c>
      <c r="R2944" s="92" t="str">
        <f t="shared" si="467"/>
        <v/>
      </c>
      <c r="U2944" s="5"/>
      <c r="V2944" s="5"/>
      <c r="W2944" s="94" t="str">
        <f t="shared" si="465"/>
        <v/>
      </c>
      <c r="X2944" s="94" t="str">
        <f t="shared" si="468"/>
        <v/>
      </c>
      <c r="Y2944" s="5"/>
      <c r="BK2944" s="8"/>
      <c r="BL2944" s="5"/>
      <c r="BM2944" s="5"/>
      <c r="BN2944" s="5"/>
      <c r="BO2944" s="5"/>
      <c r="BP2944" s="1"/>
      <c r="BQ2944" s="1"/>
      <c r="BR2944" s="1"/>
      <c r="BS2944" s="1"/>
      <c r="BT2944" s="1"/>
      <c r="BU2944" s="4"/>
      <c r="BV2944" s="1"/>
      <c r="BW2944" s="3"/>
      <c r="BX2944" s="4"/>
      <c r="BY2944" s="5"/>
      <c r="BZ2944" s="5"/>
      <c r="CA2944" s="5"/>
      <c r="CB2944" s="5"/>
      <c r="CC2944" s="5"/>
      <c r="CD2944" s="43"/>
    </row>
    <row r="2945" spans="1:82" x14ac:dyDescent="0.25">
      <c r="A2945" s="8"/>
      <c r="B2945" s="5"/>
      <c r="C2945" s="5"/>
      <c r="D2945" s="5"/>
      <c r="E2945" s="5"/>
      <c r="F2945" s="94" t="str">
        <f t="shared" si="459"/>
        <v/>
      </c>
      <c r="G2945" s="94" t="str">
        <f t="shared" si="460"/>
        <v/>
      </c>
      <c r="H2945" s="127" t="str">
        <f>IF(A2945&lt;&gt;"",IF(MID(C2945,1,1)="c",$AS$26,IF(MID(C2945,1,1)="r",$AS$41,IF(MID(C2945,1,1)="p",#REF!,#REF!))),"")</f>
        <v/>
      </c>
      <c r="I2945" s="92" t="str">
        <f t="shared" si="461"/>
        <v/>
      </c>
      <c r="J2945" s="92" t="str">
        <f t="shared" si="462"/>
        <v/>
      </c>
      <c r="K2945" s="92" t="str">
        <f t="shared" si="463"/>
        <v/>
      </c>
      <c r="L2945" s="92" t="str">
        <f t="shared" si="464"/>
        <v/>
      </c>
      <c r="M2945" s="95" t="str">
        <f>IF(A2945&lt;&gt;"",IF(MID(C2945,1,1)="c",SigmaEpsConcrete(I2945,$AN$30:$AN$33,$AR$30:$AR$33,$AS$26,$AS$27,$AS$28,$AQ$20,$AU$19),""),"")</f>
        <v/>
      </c>
      <c r="N2945" s="95" t="str">
        <f>IF(A2945&lt;&gt;"",IF(MID(C2945,1,1)="r",SigmaEpsReinf(J2945,$AS$42:$AS$43,$AS$41,$AS$39,$AS$40,$AQ$38),""),"")</f>
        <v/>
      </c>
      <c r="Q2945" s="92" t="str">
        <f t="shared" si="466"/>
        <v/>
      </c>
      <c r="R2945" s="92" t="str">
        <f t="shared" si="467"/>
        <v/>
      </c>
      <c r="U2945" s="5"/>
      <c r="V2945" s="5"/>
      <c r="W2945" s="94" t="str">
        <f t="shared" si="465"/>
        <v/>
      </c>
      <c r="X2945" s="94" t="str">
        <f t="shared" si="468"/>
        <v/>
      </c>
      <c r="Y2945" s="5"/>
      <c r="BK2945" s="8"/>
      <c r="BL2945" s="5"/>
      <c r="BM2945" s="5"/>
      <c r="BN2945" s="5"/>
      <c r="BO2945" s="5"/>
      <c r="BP2945" s="1"/>
      <c r="BQ2945" s="1"/>
      <c r="BR2945" s="1"/>
      <c r="BS2945" s="1"/>
      <c r="BT2945" s="1"/>
      <c r="BU2945" s="4"/>
      <c r="BV2945" s="1"/>
      <c r="BW2945" s="3"/>
      <c r="BX2945" s="4"/>
      <c r="BY2945" s="5"/>
      <c r="BZ2945" s="5"/>
      <c r="CA2945" s="5"/>
      <c r="CB2945" s="5"/>
      <c r="CC2945" s="5"/>
      <c r="CD2945" s="43"/>
    </row>
    <row r="2946" spans="1:82" x14ac:dyDescent="0.25">
      <c r="A2946" s="8"/>
      <c r="B2946" s="5"/>
      <c r="C2946" s="5"/>
      <c r="D2946" s="5"/>
      <c r="E2946" s="5"/>
      <c r="F2946" s="94" t="str">
        <f t="shared" si="459"/>
        <v/>
      </c>
      <c r="G2946" s="94" t="str">
        <f t="shared" si="460"/>
        <v/>
      </c>
      <c r="H2946" s="127" t="str">
        <f>IF(A2946&lt;&gt;"",IF(MID(C2946,1,1)="c",$AS$26,IF(MID(C2946,1,1)="r",$AS$41,IF(MID(C2946,1,1)="p",#REF!,#REF!))),"")</f>
        <v/>
      </c>
      <c r="I2946" s="92" t="str">
        <f t="shared" si="461"/>
        <v/>
      </c>
      <c r="J2946" s="92" t="str">
        <f t="shared" si="462"/>
        <v/>
      </c>
      <c r="K2946" s="92" t="str">
        <f t="shared" si="463"/>
        <v/>
      </c>
      <c r="L2946" s="92" t="str">
        <f t="shared" si="464"/>
        <v/>
      </c>
      <c r="M2946" s="95" t="str">
        <f>IF(A2946&lt;&gt;"",IF(MID(C2946,1,1)="c",SigmaEpsConcrete(I2946,$AN$30:$AN$33,$AR$30:$AR$33,$AS$26,$AS$27,$AS$28,$AQ$20,$AU$19),""),"")</f>
        <v/>
      </c>
      <c r="N2946" s="95" t="str">
        <f>IF(A2946&lt;&gt;"",IF(MID(C2946,1,1)="r",SigmaEpsReinf(J2946,$AS$42:$AS$43,$AS$41,$AS$39,$AS$40,$AQ$38),""),"")</f>
        <v/>
      </c>
      <c r="Q2946" s="92" t="str">
        <f t="shared" si="466"/>
        <v/>
      </c>
      <c r="R2946" s="92" t="str">
        <f t="shared" si="467"/>
        <v/>
      </c>
      <c r="U2946" s="5"/>
      <c r="V2946" s="5"/>
      <c r="W2946" s="94" t="str">
        <f t="shared" si="465"/>
        <v/>
      </c>
      <c r="X2946" s="94" t="str">
        <f t="shared" si="468"/>
        <v/>
      </c>
      <c r="Y2946" s="5"/>
      <c r="BK2946" s="8"/>
      <c r="BL2946" s="5"/>
      <c r="BM2946" s="5"/>
      <c r="BN2946" s="5"/>
      <c r="BO2946" s="5"/>
      <c r="BP2946" s="1"/>
      <c r="BQ2946" s="1"/>
      <c r="BR2946" s="1"/>
      <c r="BS2946" s="1"/>
      <c r="BT2946" s="1"/>
      <c r="BU2946" s="4"/>
      <c r="BV2946" s="1"/>
      <c r="BW2946" s="3"/>
      <c r="BX2946" s="4"/>
      <c r="BY2946" s="5"/>
      <c r="BZ2946" s="5"/>
      <c r="CA2946" s="5"/>
      <c r="CB2946" s="5"/>
      <c r="CC2946" s="5"/>
      <c r="CD2946" s="43"/>
    </row>
    <row r="2947" spans="1:82" x14ac:dyDescent="0.25">
      <c r="A2947" s="8"/>
      <c r="B2947" s="5"/>
      <c r="C2947" s="5"/>
      <c r="D2947" s="5"/>
      <c r="E2947" s="5"/>
      <c r="F2947" s="94" t="str">
        <f t="shared" si="459"/>
        <v/>
      </c>
      <c r="G2947" s="94" t="str">
        <f t="shared" si="460"/>
        <v/>
      </c>
      <c r="H2947" s="127" t="str">
        <f>IF(A2947&lt;&gt;"",IF(MID(C2947,1,1)="c",$AS$26,IF(MID(C2947,1,1)="r",$AS$41,IF(MID(C2947,1,1)="p",#REF!,#REF!))),"")</f>
        <v/>
      </c>
      <c r="I2947" s="92" t="str">
        <f t="shared" si="461"/>
        <v/>
      </c>
      <c r="J2947" s="92" t="str">
        <f t="shared" si="462"/>
        <v/>
      </c>
      <c r="K2947" s="92" t="str">
        <f t="shared" si="463"/>
        <v/>
      </c>
      <c r="L2947" s="92" t="str">
        <f t="shared" si="464"/>
        <v/>
      </c>
      <c r="M2947" s="95" t="str">
        <f>IF(A2947&lt;&gt;"",IF(MID(C2947,1,1)="c",SigmaEpsConcrete(I2947,$AN$30:$AN$33,$AR$30:$AR$33,$AS$26,$AS$27,$AS$28,$AQ$20,$AU$19),""),"")</f>
        <v/>
      </c>
      <c r="N2947" s="95" t="str">
        <f>IF(A2947&lt;&gt;"",IF(MID(C2947,1,1)="r",SigmaEpsReinf(J2947,$AS$42:$AS$43,$AS$41,$AS$39,$AS$40,$AQ$38),""),"")</f>
        <v/>
      </c>
      <c r="Q2947" s="92" t="str">
        <f t="shared" si="466"/>
        <v/>
      </c>
      <c r="R2947" s="92" t="str">
        <f t="shared" si="467"/>
        <v/>
      </c>
      <c r="U2947" s="5"/>
      <c r="V2947" s="5"/>
      <c r="W2947" s="94" t="str">
        <f t="shared" si="465"/>
        <v/>
      </c>
      <c r="X2947" s="94" t="str">
        <f t="shared" si="468"/>
        <v/>
      </c>
      <c r="Y2947" s="5"/>
      <c r="BK2947" s="8"/>
      <c r="BL2947" s="5"/>
      <c r="BM2947" s="5"/>
      <c r="BN2947" s="5"/>
      <c r="BO2947" s="5"/>
      <c r="BP2947" s="1"/>
      <c r="BQ2947" s="1"/>
      <c r="BR2947" s="1"/>
      <c r="BS2947" s="1"/>
      <c r="BT2947" s="1"/>
      <c r="BU2947" s="4"/>
      <c r="BV2947" s="1"/>
      <c r="BW2947" s="3"/>
      <c r="BX2947" s="4"/>
      <c r="BY2947" s="5"/>
      <c r="BZ2947" s="5"/>
      <c r="CA2947" s="5"/>
      <c r="CB2947" s="5"/>
      <c r="CC2947" s="5"/>
      <c r="CD2947" s="43"/>
    </row>
    <row r="2948" spans="1:82" x14ac:dyDescent="0.25">
      <c r="A2948" s="8"/>
      <c r="B2948" s="5"/>
      <c r="C2948" s="5"/>
      <c r="D2948" s="5"/>
      <c r="E2948" s="5"/>
      <c r="F2948" s="94" t="str">
        <f t="shared" si="459"/>
        <v/>
      </c>
      <c r="G2948" s="94" t="str">
        <f t="shared" si="460"/>
        <v/>
      </c>
      <c r="H2948" s="127" t="str">
        <f>IF(A2948&lt;&gt;"",IF(MID(C2948,1,1)="c",$AS$26,IF(MID(C2948,1,1)="r",$AS$41,IF(MID(C2948,1,1)="p",#REF!,#REF!))),"")</f>
        <v/>
      </c>
      <c r="I2948" s="92" t="str">
        <f t="shared" si="461"/>
        <v/>
      </c>
      <c r="J2948" s="92" t="str">
        <f t="shared" si="462"/>
        <v/>
      </c>
      <c r="K2948" s="92" t="str">
        <f t="shared" si="463"/>
        <v/>
      </c>
      <c r="L2948" s="92" t="str">
        <f t="shared" si="464"/>
        <v/>
      </c>
      <c r="M2948" s="95" t="str">
        <f>IF(A2948&lt;&gt;"",IF(MID(C2948,1,1)="c",SigmaEpsConcrete(I2948,$AN$30:$AN$33,$AR$30:$AR$33,$AS$26,$AS$27,$AS$28,$AQ$20,$AU$19),""),"")</f>
        <v/>
      </c>
      <c r="N2948" s="95" t="str">
        <f>IF(A2948&lt;&gt;"",IF(MID(C2948,1,1)="r",SigmaEpsReinf(J2948,$AS$42:$AS$43,$AS$41,$AS$39,$AS$40,$AQ$38),""),"")</f>
        <v/>
      </c>
      <c r="Q2948" s="92" t="str">
        <f t="shared" si="466"/>
        <v/>
      </c>
      <c r="R2948" s="92" t="str">
        <f t="shared" si="467"/>
        <v/>
      </c>
      <c r="U2948" s="5"/>
      <c r="V2948" s="5"/>
      <c r="W2948" s="94" t="str">
        <f t="shared" si="465"/>
        <v/>
      </c>
      <c r="X2948" s="94" t="str">
        <f t="shared" si="468"/>
        <v/>
      </c>
      <c r="Y2948" s="5"/>
      <c r="BK2948" s="8"/>
      <c r="BL2948" s="5"/>
      <c r="BM2948" s="5"/>
      <c r="BN2948" s="5"/>
      <c r="BO2948" s="5"/>
      <c r="BP2948" s="1"/>
      <c r="BQ2948" s="1"/>
      <c r="BR2948" s="1"/>
      <c r="BS2948" s="1"/>
      <c r="BT2948" s="1"/>
      <c r="BU2948" s="4"/>
      <c r="BV2948" s="1"/>
      <c r="BW2948" s="3"/>
      <c r="BX2948" s="4"/>
      <c r="BY2948" s="5"/>
      <c r="BZ2948" s="5"/>
      <c r="CA2948" s="5"/>
      <c r="CB2948" s="5"/>
      <c r="CC2948" s="5"/>
      <c r="CD2948" s="43"/>
    </row>
    <row r="2949" spans="1:82" x14ac:dyDescent="0.25">
      <c r="A2949" s="8"/>
      <c r="B2949" s="5"/>
      <c r="C2949" s="5"/>
      <c r="D2949" s="5"/>
      <c r="E2949" s="5"/>
      <c r="F2949" s="94" t="str">
        <f t="shared" si="459"/>
        <v/>
      </c>
      <c r="G2949" s="94" t="str">
        <f t="shared" si="460"/>
        <v/>
      </c>
      <c r="H2949" s="127" t="str">
        <f>IF(A2949&lt;&gt;"",IF(MID(C2949,1,1)="c",$AS$26,IF(MID(C2949,1,1)="r",$AS$41,IF(MID(C2949,1,1)="p",#REF!,#REF!))),"")</f>
        <v/>
      </c>
      <c r="I2949" s="92" t="str">
        <f t="shared" si="461"/>
        <v/>
      </c>
      <c r="J2949" s="92" t="str">
        <f t="shared" si="462"/>
        <v/>
      </c>
      <c r="K2949" s="92" t="str">
        <f t="shared" si="463"/>
        <v/>
      </c>
      <c r="L2949" s="92" t="str">
        <f t="shared" si="464"/>
        <v/>
      </c>
      <c r="M2949" s="95" t="str">
        <f>IF(A2949&lt;&gt;"",IF(MID(C2949,1,1)="c",SigmaEpsConcrete(I2949,$AN$30:$AN$33,$AR$30:$AR$33,$AS$26,$AS$27,$AS$28,$AQ$20,$AU$19),""),"")</f>
        <v/>
      </c>
      <c r="N2949" s="95" t="str">
        <f>IF(A2949&lt;&gt;"",IF(MID(C2949,1,1)="r",SigmaEpsReinf(J2949,$AS$42:$AS$43,$AS$41,$AS$39,$AS$40,$AQ$38),""),"")</f>
        <v/>
      </c>
      <c r="Q2949" s="92" t="str">
        <f t="shared" si="466"/>
        <v/>
      </c>
      <c r="R2949" s="92" t="str">
        <f t="shared" si="467"/>
        <v/>
      </c>
      <c r="U2949" s="5"/>
      <c r="V2949" s="5"/>
      <c r="W2949" s="94" t="str">
        <f t="shared" si="465"/>
        <v/>
      </c>
      <c r="X2949" s="94" t="str">
        <f t="shared" si="468"/>
        <v/>
      </c>
      <c r="Y2949" s="5"/>
      <c r="BK2949" s="8"/>
      <c r="BL2949" s="5"/>
      <c r="BM2949" s="5"/>
      <c r="BN2949" s="5"/>
      <c r="BO2949" s="5"/>
      <c r="BP2949" s="1"/>
      <c r="BQ2949" s="1"/>
      <c r="BR2949" s="1"/>
      <c r="BS2949" s="1"/>
      <c r="BT2949" s="1"/>
      <c r="BU2949" s="4"/>
      <c r="BV2949" s="1"/>
      <c r="BW2949" s="3"/>
      <c r="BX2949" s="4"/>
      <c r="BY2949" s="5"/>
      <c r="BZ2949" s="5"/>
      <c r="CA2949" s="5"/>
      <c r="CB2949" s="5"/>
      <c r="CC2949" s="5"/>
      <c r="CD2949" s="43"/>
    </row>
    <row r="2950" spans="1:82" x14ac:dyDescent="0.25">
      <c r="A2950" s="8"/>
      <c r="B2950" s="5"/>
      <c r="C2950" s="5"/>
      <c r="D2950" s="5"/>
      <c r="E2950" s="5"/>
      <c r="F2950" s="94" t="str">
        <f t="shared" si="459"/>
        <v/>
      </c>
      <c r="G2950" s="94" t="str">
        <f t="shared" si="460"/>
        <v/>
      </c>
      <c r="H2950" s="127" t="str">
        <f>IF(A2950&lt;&gt;"",IF(MID(C2950,1,1)="c",$AS$26,IF(MID(C2950,1,1)="r",$AS$41,IF(MID(C2950,1,1)="p",#REF!,#REF!))),"")</f>
        <v/>
      </c>
      <c r="I2950" s="92" t="str">
        <f t="shared" si="461"/>
        <v/>
      </c>
      <c r="J2950" s="92" t="str">
        <f t="shared" si="462"/>
        <v/>
      </c>
      <c r="K2950" s="92" t="str">
        <f t="shared" si="463"/>
        <v/>
      </c>
      <c r="L2950" s="92" t="str">
        <f t="shared" si="464"/>
        <v/>
      </c>
      <c r="M2950" s="95" t="str">
        <f>IF(A2950&lt;&gt;"",IF(MID(C2950,1,1)="c",SigmaEpsConcrete(I2950,$AN$30:$AN$33,$AR$30:$AR$33,$AS$26,$AS$27,$AS$28,$AQ$20,$AU$19),""),"")</f>
        <v/>
      </c>
      <c r="N2950" s="95" t="str">
        <f>IF(A2950&lt;&gt;"",IF(MID(C2950,1,1)="r",SigmaEpsReinf(J2950,$AS$42:$AS$43,$AS$41,$AS$39,$AS$40,$AQ$38),""),"")</f>
        <v/>
      </c>
      <c r="Q2950" s="92" t="str">
        <f t="shared" si="466"/>
        <v/>
      </c>
      <c r="R2950" s="92" t="str">
        <f t="shared" si="467"/>
        <v/>
      </c>
      <c r="U2950" s="5"/>
      <c r="V2950" s="5"/>
      <c r="W2950" s="94" t="str">
        <f t="shared" si="465"/>
        <v/>
      </c>
      <c r="X2950" s="94" t="str">
        <f t="shared" si="468"/>
        <v/>
      </c>
      <c r="Y2950" s="5"/>
      <c r="BK2950" s="8"/>
      <c r="BL2950" s="5"/>
      <c r="BM2950" s="5"/>
      <c r="BN2950" s="5"/>
      <c r="BO2950" s="5"/>
      <c r="BP2950" s="1"/>
      <c r="BQ2950" s="1"/>
      <c r="BR2950" s="1"/>
      <c r="BS2950" s="1"/>
      <c r="BT2950" s="1"/>
      <c r="BU2950" s="4"/>
      <c r="BV2950" s="1"/>
      <c r="BW2950" s="3"/>
      <c r="BX2950" s="4"/>
      <c r="BY2950" s="5"/>
      <c r="BZ2950" s="5"/>
      <c r="CA2950" s="5"/>
      <c r="CB2950" s="5"/>
      <c r="CC2950" s="5"/>
      <c r="CD2950" s="43"/>
    </row>
    <row r="2951" spans="1:82" x14ac:dyDescent="0.25">
      <c r="A2951" s="8"/>
      <c r="B2951" s="5"/>
      <c r="C2951" s="5"/>
      <c r="D2951" s="5"/>
      <c r="E2951" s="5"/>
      <c r="F2951" s="94" t="str">
        <f t="shared" si="459"/>
        <v/>
      </c>
      <c r="G2951" s="94" t="str">
        <f t="shared" si="460"/>
        <v/>
      </c>
      <c r="H2951" s="127" t="str">
        <f>IF(A2951&lt;&gt;"",IF(MID(C2951,1,1)="c",$AS$26,IF(MID(C2951,1,1)="r",$AS$41,IF(MID(C2951,1,1)="p",#REF!,#REF!))),"")</f>
        <v/>
      </c>
      <c r="I2951" s="92" t="str">
        <f t="shared" si="461"/>
        <v/>
      </c>
      <c r="J2951" s="92" t="str">
        <f t="shared" si="462"/>
        <v/>
      </c>
      <c r="K2951" s="92" t="str">
        <f t="shared" si="463"/>
        <v/>
      </c>
      <c r="L2951" s="92" t="str">
        <f t="shared" si="464"/>
        <v/>
      </c>
      <c r="M2951" s="95" t="str">
        <f>IF(A2951&lt;&gt;"",IF(MID(C2951,1,1)="c",SigmaEpsConcrete(I2951,$AN$30:$AN$33,$AR$30:$AR$33,$AS$26,$AS$27,$AS$28,$AQ$20,$AU$19),""),"")</f>
        <v/>
      </c>
      <c r="N2951" s="95" t="str">
        <f>IF(A2951&lt;&gt;"",IF(MID(C2951,1,1)="r",SigmaEpsReinf(J2951,$AS$42:$AS$43,$AS$41,$AS$39,$AS$40,$AQ$38),""),"")</f>
        <v/>
      </c>
      <c r="Q2951" s="92" t="str">
        <f t="shared" si="466"/>
        <v/>
      </c>
      <c r="R2951" s="92" t="str">
        <f t="shared" si="467"/>
        <v/>
      </c>
      <c r="U2951" s="5"/>
      <c r="V2951" s="5"/>
      <c r="W2951" s="94" t="str">
        <f t="shared" si="465"/>
        <v/>
      </c>
      <c r="X2951" s="94" t="str">
        <f t="shared" si="468"/>
        <v/>
      </c>
      <c r="Y2951" s="5"/>
      <c r="BK2951" s="8"/>
      <c r="BL2951" s="5"/>
      <c r="BM2951" s="5"/>
      <c r="BN2951" s="5"/>
      <c r="BO2951" s="5"/>
      <c r="BP2951" s="1"/>
      <c r="BQ2951" s="1"/>
      <c r="BR2951" s="1"/>
      <c r="BS2951" s="1"/>
      <c r="BT2951" s="1"/>
      <c r="BU2951" s="4"/>
      <c r="BV2951" s="1"/>
      <c r="BW2951" s="3"/>
      <c r="BX2951" s="4"/>
      <c r="BY2951" s="5"/>
      <c r="BZ2951" s="5"/>
      <c r="CA2951" s="5"/>
      <c r="CB2951" s="5"/>
      <c r="CC2951" s="5"/>
      <c r="CD2951" s="43"/>
    </row>
    <row r="2952" spans="1:82" x14ac:dyDescent="0.25">
      <c r="A2952" s="8"/>
      <c r="B2952" s="5"/>
      <c r="C2952" s="5"/>
      <c r="D2952" s="5"/>
      <c r="E2952" s="5"/>
      <c r="F2952" s="94" t="str">
        <f t="shared" si="459"/>
        <v/>
      </c>
      <c r="G2952" s="94" t="str">
        <f t="shared" si="460"/>
        <v/>
      </c>
      <c r="H2952" s="127" t="str">
        <f>IF(A2952&lt;&gt;"",IF(MID(C2952,1,1)="c",$AS$26,IF(MID(C2952,1,1)="r",$AS$41,IF(MID(C2952,1,1)="p",#REF!,#REF!))),"")</f>
        <v/>
      </c>
      <c r="I2952" s="92" t="str">
        <f t="shared" si="461"/>
        <v/>
      </c>
      <c r="J2952" s="92" t="str">
        <f t="shared" si="462"/>
        <v/>
      </c>
      <c r="K2952" s="92" t="str">
        <f t="shared" si="463"/>
        <v/>
      </c>
      <c r="L2952" s="92" t="str">
        <f t="shared" si="464"/>
        <v/>
      </c>
      <c r="M2952" s="95" t="str">
        <f>IF(A2952&lt;&gt;"",IF(MID(C2952,1,1)="c",SigmaEpsConcrete(I2952,$AN$30:$AN$33,$AR$30:$AR$33,$AS$26,$AS$27,$AS$28,$AQ$20,$AU$19),""),"")</f>
        <v/>
      </c>
      <c r="N2952" s="95" t="str">
        <f>IF(A2952&lt;&gt;"",IF(MID(C2952,1,1)="r",SigmaEpsReinf(J2952,$AS$42:$AS$43,$AS$41,$AS$39,$AS$40,$AQ$38),""),"")</f>
        <v/>
      </c>
      <c r="Q2952" s="92" t="str">
        <f t="shared" si="466"/>
        <v/>
      </c>
      <c r="R2952" s="92" t="str">
        <f t="shared" si="467"/>
        <v/>
      </c>
      <c r="U2952" s="5"/>
      <c r="V2952" s="5"/>
      <c r="W2952" s="94" t="str">
        <f t="shared" si="465"/>
        <v/>
      </c>
      <c r="X2952" s="94" t="str">
        <f t="shared" si="468"/>
        <v/>
      </c>
      <c r="Y2952" s="5"/>
      <c r="BK2952" s="8"/>
      <c r="BL2952" s="5"/>
      <c r="BM2952" s="5"/>
      <c r="BN2952" s="5"/>
      <c r="BO2952" s="5"/>
      <c r="BP2952" s="1"/>
      <c r="BQ2952" s="1"/>
      <c r="BR2952" s="1"/>
      <c r="BS2952" s="1"/>
      <c r="BT2952" s="1"/>
      <c r="BU2952" s="4"/>
      <c r="BV2952" s="1"/>
      <c r="BW2952" s="3"/>
      <c r="BX2952" s="4"/>
      <c r="BY2952" s="5"/>
      <c r="BZ2952" s="5"/>
      <c r="CA2952" s="5"/>
      <c r="CB2952" s="5"/>
      <c r="CC2952" s="5"/>
      <c r="CD2952" s="43"/>
    </row>
    <row r="2953" spans="1:82" x14ac:dyDescent="0.25">
      <c r="A2953" s="8"/>
      <c r="B2953" s="5"/>
      <c r="C2953" s="5"/>
      <c r="D2953" s="5"/>
      <c r="E2953" s="5"/>
      <c r="F2953" s="94" t="str">
        <f t="shared" si="459"/>
        <v/>
      </c>
      <c r="G2953" s="94" t="str">
        <f t="shared" si="460"/>
        <v/>
      </c>
      <c r="H2953" s="127" t="str">
        <f>IF(A2953&lt;&gt;"",IF(MID(C2953,1,1)="c",$AS$26,IF(MID(C2953,1,1)="r",$AS$41,IF(MID(C2953,1,1)="p",#REF!,#REF!))),"")</f>
        <v/>
      </c>
      <c r="I2953" s="92" t="str">
        <f t="shared" si="461"/>
        <v/>
      </c>
      <c r="J2953" s="92" t="str">
        <f t="shared" si="462"/>
        <v/>
      </c>
      <c r="K2953" s="92" t="str">
        <f t="shared" si="463"/>
        <v/>
      </c>
      <c r="L2953" s="92" t="str">
        <f t="shared" si="464"/>
        <v/>
      </c>
      <c r="M2953" s="95" t="str">
        <f>IF(A2953&lt;&gt;"",IF(MID(C2953,1,1)="c",SigmaEpsConcrete(I2953,$AN$30:$AN$33,$AR$30:$AR$33,$AS$26,$AS$27,$AS$28,$AQ$20,$AU$19),""),"")</f>
        <v/>
      </c>
      <c r="N2953" s="95" t="str">
        <f>IF(A2953&lt;&gt;"",IF(MID(C2953,1,1)="r",SigmaEpsReinf(J2953,$AS$42:$AS$43,$AS$41,$AS$39,$AS$40,$AQ$38),""),"")</f>
        <v/>
      </c>
      <c r="Q2953" s="92" t="str">
        <f t="shared" si="466"/>
        <v/>
      </c>
      <c r="R2953" s="92" t="str">
        <f t="shared" si="467"/>
        <v/>
      </c>
      <c r="U2953" s="5"/>
      <c r="V2953" s="5"/>
      <c r="W2953" s="94" t="str">
        <f t="shared" si="465"/>
        <v/>
      </c>
      <c r="X2953" s="94" t="str">
        <f t="shared" si="468"/>
        <v/>
      </c>
      <c r="Y2953" s="5"/>
      <c r="BK2953" s="8"/>
      <c r="BL2953" s="5"/>
      <c r="BM2953" s="5"/>
      <c r="BN2953" s="5"/>
      <c r="BO2953" s="5"/>
      <c r="BP2953" s="1"/>
      <c r="BQ2953" s="1"/>
      <c r="BR2953" s="1"/>
      <c r="BS2953" s="1"/>
      <c r="BT2953" s="1"/>
      <c r="BU2953" s="4"/>
      <c r="BV2953" s="1"/>
      <c r="BW2953" s="3"/>
      <c r="BX2953" s="4"/>
      <c r="BY2953" s="5"/>
      <c r="BZ2953" s="5"/>
      <c r="CA2953" s="5"/>
      <c r="CB2953" s="5"/>
      <c r="CC2953" s="5"/>
      <c r="CD2953" s="43"/>
    </row>
    <row r="2954" spans="1:82" x14ac:dyDescent="0.25">
      <c r="A2954" s="8"/>
      <c r="B2954" s="5"/>
      <c r="C2954" s="5"/>
      <c r="D2954" s="5"/>
      <c r="E2954" s="5"/>
      <c r="F2954" s="94" t="str">
        <f t="shared" ref="F2954:F3017" si="469">IF(A2954&lt;&gt;"",(D2954-$AU$86)/10,"")</f>
        <v/>
      </c>
      <c r="G2954" s="94" t="str">
        <f t="shared" ref="G2954:G3017" si="470">IF(A2954&lt;&gt;"",(E2954-$AU$87)/10,"")</f>
        <v/>
      </c>
      <c r="H2954" s="127" t="str">
        <f>IF(A2954&lt;&gt;"",IF(MID(C2954,1,1)="c",$AS$26,IF(MID(C2954,1,1)="r",$AS$41,IF(MID(C2954,1,1)="p",#REF!,#REF!))),"")</f>
        <v/>
      </c>
      <c r="I2954" s="92" t="str">
        <f t="shared" ref="I2954:I3017" si="471">IF($A2954&lt;&gt;"",IF(MID($C2954,1,1)="c",$Y$3+$Y$4*$F2954+$Y$5*$G2954+$BR$43,""),"")</f>
        <v/>
      </c>
      <c r="J2954" s="92" t="str">
        <f t="shared" ref="J2954:J3017" si="472">IF($A2954&lt;&gt;"",IF(MID($C2954,1,1)="r",$Y$3+$Y$4*$F2954+$Y$5*$G2954+$BR$43,""),"")</f>
        <v/>
      </c>
      <c r="K2954" s="92" t="str">
        <f t="shared" ref="K2954:K3017" si="473">IF($A2954&lt;&gt;"",IF(MID($C2954,1,1)="u",$Y$3+$Y$4*$F2954+$Y$5*$G2954+$BR$43,""),"")</f>
        <v/>
      </c>
      <c r="L2954" s="92" t="str">
        <f t="shared" ref="L2954:L3017" si="474">IF($A2954&lt;&gt;"",IF(MID($C2954,1,1)="p",$Y$3+$Y$4*$F2954+$Y$5*$G2954+$BR$43,""),"")</f>
        <v/>
      </c>
      <c r="M2954" s="95" t="str">
        <f>IF(A2954&lt;&gt;"",IF(MID(C2954,1,1)="c",SigmaEpsConcrete(I2954,$AN$30:$AN$33,$AR$30:$AR$33,$AS$26,$AS$27,$AS$28,$AQ$20,$AU$19),""),"")</f>
        <v/>
      </c>
      <c r="N2954" s="95" t="str">
        <f>IF(A2954&lt;&gt;"",IF(MID(C2954,1,1)="r",SigmaEpsReinf(J2954,$AS$42:$AS$43,$AS$41,$AS$39,$AS$40,$AQ$38),""),"")</f>
        <v/>
      </c>
      <c r="Q2954" s="92" t="str">
        <f t="shared" si="466"/>
        <v/>
      </c>
      <c r="R2954" s="92" t="str">
        <f t="shared" si="467"/>
        <v/>
      </c>
      <c r="U2954" s="5"/>
      <c r="V2954" s="5"/>
      <c r="W2954" s="94" t="str">
        <f t="shared" ref="W2954:W3017" si="475">IF(A2954&lt;&gt;"",F2954-$AU$105,"")</f>
        <v/>
      </c>
      <c r="X2954" s="94" t="str">
        <f t="shared" si="468"/>
        <v/>
      </c>
      <c r="Y2954" s="5"/>
      <c r="BK2954" s="8"/>
      <c r="BL2954" s="5"/>
      <c r="BM2954" s="5"/>
      <c r="BN2954" s="5"/>
      <c r="BO2954" s="5"/>
      <c r="BP2954" s="1"/>
      <c r="BQ2954" s="1"/>
      <c r="BR2954" s="1"/>
      <c r="BS2954" s="1"/>
      <c r="BT2954" s="1"/>
      <c r="BU2954" s="4"/>
      <c r="BV2954" s="1"/>
      <c r="BW2954" s="3"/>
      <c r="BX2954" s="4"/>
      <c r="BY2954" s="5"/>
      <c r="BZ2954" s="5"/>
      <c r="CA2954" s="5"/>
      <c r="CB2954" s="5"/>
      <c r="CC2954" s="5"/>
      <c r="CD2954" s="43"/>
    </row>
    <row r="2955" spans="1:82" x14ac:dyDescent="0.25">
      <c r="A2955" s="8"/>
      <c r="B2955" s="5"/>
      <c r="C2955" s="5"/>
      <c r="D2955" s="5"/>
      <c r="E2955" s="5"/>
      <c r="F2955" s="94" t="str">
        <f t="shared" si="469"/>
        <v/>
      </c>
      <c r="G2955" s="94" t="str">
        <f t="shared" si="470"/>
        <v/>
      </c>
      <c r="H2955" s="127" t="str">
        <f>IF(A2955&lt;&gt;"",IF(MID(C2955,1,1)="c",$AS$26,IF(MID(C2955,1,1)="r",$AS$41,IF(MID(C2955,1,1)="p",#REF!,#REF!))),"")</f>
        <v/>
      </c>
      <c r="I2955" s="92" t="str">
        <f t="shared" si="471"/>
        <v/>
      </c>
      <c r="J2955" s="92" t="str">
        <f t="shared" si="472"/>
        <v/>
      </c>
      <c r="K2955" s="92" t="str">
        <f t="shared" si="473"/>
        <v/>
      </c>
      <c r="L2955" s="92" t="str">
        <f t="shared" si="474"/>
        <v/>
      </c>
      <c r="M2955" s="95" t="str">
        <f>IF(A2955&lt;&gt;"",IF(MID(C2955,1,1)="c",SigmaEpsConcrete(I2955,$AN$30:$AN$33,$AR$30:$AR$33,$AS$26,$AS$27,$AS$28,$AQ$20,$AU$19),""),"")</f>
        <v/>
      </c>
      <c r="N2955" s="95" t="str">
        <f>IF(A2955&lt;&gt;"",IF(MID(C2955,1,1)="r",SigmaEpsReinf(J2955,$AS$42:$AS$43,$AS$41,$AS$39,$AS$40,$AQ$38),""),"")</f>
        <v/>
      </c>
      <c r="Q2955" s="92" t="str">
        <f t="shared" ref="Q2955:Q3018" si="476">IF(A2955&lt;&gt;"",IF(MID(C2955,1,1)="c",IF(ISERROR(M2955/I2955),"",M2955/I2955),""),"")</f>
        <v/>
      </c>
      <c r="R2955" s="92" t="str">
        <f t="shared" ref="R2955:R3018" si="477">IF(A2955&lt;&gt;"",IF(MID(C2955,1,1)="r",IF(ISERROR(N2955/J2955),"",N2955/J2955),""),"")</f>
        <v/>
      </c>
      <c r="U2955" s="5"/>
      <c r="V2955" s="5"/>
      <c r="W2955" s="94" t="str">
        <f t="shared" si="475"/>
        <v/>
      </c>
      <c r="X2955" s="94" t="str">
        <f t="shared" ref="X2955:X3018" si="478">IF(B2955&lt;&gt;"",G2955-$AU$106,"")</f>
        <v/>
      </c>
      <c r="Y2955" s="5"/>
      <c r="BK2955" s="8"/>
      <c r="BL2955" s="5"/>
      <c r="BM2955" s="5"/>
      <c r="BN2955" s="5"/>
      <c r="BO2955" s="5"/>
      <c r="BP2955" s="1"/>
      <c r="BQ2955" s="1"/>
      <c r="BR2955" s="1"/>
      <c r="BS2955" s="1"/>
      <c r="BT2955" s="1"/>
      <c r="BU2955" s="4"/>
      <c r="BV2955" s="1"/>
      <c r="BW2955" s="3"/>
      <c r="BX2955" s="4"/>
      <c r="BY2955" s="5"/>
      <c r="BZ2955" s="5"/>
      <c r="CA2955" s="5"/>
      <c r="CB2955" s="5"/>
      <c r="CC2955" s="5"/>
      <c r="CD2955" s="43"/>
    </row>
    <row r="2956" spans="1:82" x14ac:dyDescent="0.25">
      <c r="A2956" s="8"/>
      <c r="B2956" s="5"/>
      <c r="C2956" s="5"/>
      <c r="D2956" s="5"/>
      <c r="E2956" s="5"/>
      <c r="F2956" s="94" t="str">
        <f t="shared" si="469"/>
        <v/>
      </c>
      <c r="G2956" s="94" t="str">
        <f t="shared" si="470"/>
        <v/>
      </c>
      <c r="H2956" s="127" t="str">
        <f>IF(A2956&lt;&gt;"",IF(MID(C2956,1,1)="c",$AS$26,IF(MID(C2956,1,1)="r",$AS$41,IF(MID(C2956,1,1)="p",#REF!,#REF!))),"")</f>
        <v/>
      </c>
      <c r="I2956" s="92" t="str">
        <f t="shared" si="471"/>
        <v/>
      </c>
      <c r="J2956" s="92" t="str">
        <f t="shared" si="472"/>
        <v/>
      </c>
      <c r="K2956" s="92" t="str">
        <f t="shared" si="473"/>
        <v/>
      </c>
      <c r="L2956" s="92" t="str">
        <f t="shared" si="474"/>
        <v/>
      </c>
      <c r="M2956" s="95" t="str">
        <f>IF(A2956&lt;&gt;"",IF(MID(C2956,1,1)="c",SigmaEpsConcrete(I2956,$AN$30:$AN$33,$AR$30:$AR$33,$AS$26,$AS$27,$AS$28,$AQ$20,$AU$19),""),"")</f>
        <v/>
      </c>
      <c r="N2956" s="95" t="str">
        <f>IF(A2956&lt;&gt;"",IF(MID(C2956,1,1)="r",SigmaEpsReinf(J2956,$AS$42:$AS$43,$AS$41,$AS$39,$AS$40,$AQ$38),""),"")</f>
        <v/>
      </c>
      <c r="Q2956" s="92" t="str">
        <f t="shared" si="476"/>
        <v/>
      </c>
      <c r="R2956" s="92" t="str">
        <f t="shared" si="477"/>
        <v/>
      </c>
      <c r="U2956" s="5"/>
      <c r="V2956" s="5"/>
      <c r="W2956" s="94" t="str">
        <f t="shared" si="475"/>
        <v/>
      </c>
      <c r="X2956" s="94" t="str">
        <f t="shared" si="478"/>
        <v/>
      </c>
      <c r="Y2956" s="5"/>
      <c r="BK2956" s="8"/>
      <c r="BL2956" s="5"/>
      <c r="BM2956" s="5"/>
      <c r="BN2956" s="5"/>
      <c r="BO2956" s="5"/>
      <c r="BP2956" s="1"/>
      <c r="BQ2956" s="1"/>
      <c r="BR2956" s="1"/>
      <c r="BS2956" s="1"/>
      <c r="BT2956" s="1"/>
      <c r="BU2956" s="4"/>
      <c r="BV2956" s="1"/>
      <c r="BW2956" s="3"/>
      <c r="BX2956" s="4"/>
      <c r="BY2956" s="5"/>
      <c r="BZ2956" s="5"/>
      <c r="CA2956" s="5"/>
      <c r="CB2956" s="5"/>
      <c r="CC2956" s="5"/>
      <c r="CD2956" s="43"/>
    </row>
    <row r="2957" spans="1:82" x14ac:dyDescent="0.25">
      <c r="A2957" s="8"/>
      <c r="B2957" s="5"/>
      <c r="C2957" s="5"/>
      <c r="D2957" s="5"/>
      <c r="E2957" s="5"/>
      <c r="F2957" s="94" t="str">
        <f t="shared" si="469"/>
        <v/>
      </c>
      <c r="G2957" s="94" t="str">
        <f t="shared" si="470"/>
        <v/>
      </c>
      <c r="H2957" s="127" t="str">
        <f>IF(A2957&lt;&gt;"",IF(MID(C2957,1,1)="c",$AS$26,IF(MID(C2957,1,1)="r",$AS$41,IF(MID(C2957,1,1)="p",#REF!,#REF!))),"")</f>
        <v/>
      </c>
      <c r="I2957" s="92" t="str">
        <f t="shared" si="471"/>
        <v/>
      </c>
      <c r="J2957" s="92" t="str">
        <f t="shared" si="472"/>
        <v/>
      </c>
      <c r="K2957" s="92" t="str">
        <f t="shared" si="473"/>
        <v/>
      </c>
      <c r="L2957" s="92" t="str">
        <f t="shared" si="474"/>
        <v/>
      </c>
      <c r="M2957" s="95" t="str">
        <f>IF(A2957&lt;&gt;"",IF(MID(C2957,1,1)="c",SigmaEpsConcrete(I2957,$AN$30:$AN$33,$AR$30:$AR$33,$AS$26,$AS$27,$AS$28,$AQ$20,$AU$19),""),"")</f>
        <v/>
      </c>
      <c r="N2957" s="95" t="str">
        <f>IF(A2957&lt;&gt;"",IF(MID(C2957,1,1)="r",SigmaEpsReinf(J2957,$AS$42:$AS$43,$AS$41,$AS$39,$AS$40,$AQ$38),""),"")</f>
        <v/>
      </c>
      <c r="Q2957" s="92" t="str">
        <f t="shared" si="476"/>
        <v/>
      </c>
      <c r="R2957" s="92" t="str">
        <f t="shared" si="477"/>
        <v/>
      </c>
      <c r="U2957" s="5"/>
      <c r="V2957" s="5"/>
      <c r="W2957" s="94" t="str">
        <f t="shared" si="475"/>
        <v/>
      </c>
      <c r="X2957" s="94" t="str">
        <f t="shared" si="478"/>
        <v/>
      </c>
      <c r="Y2957" s="5"/>
      <c r="BK2957" s="8"/>
      <c r="BL2957" s="5"/>
      <c r="BM2957" s="5"/>
      <c r="BN2957" s="5"/>
      <c r="BO2957" s="5"/>
      <c r="BP2957" s="1"/>
      <c r="BQ2957" s="1"/>
      <c r="BR2957" s="1"/>
      <c r="BS2957" s="1"/>
      <c r="BT2957" s="1"/>
      <c r="BU2957" s="4"/>
      <c r="BV2957" s="1"/>
      <c r="BW2957" s="3"/>
      <c r="BX2957" s="4"/>
      <c r="BY2957" s="5"/>
      <c r="BZ2957" s="5"/>
      <c r="CA2957" s="5"/>
      <c r="CB2957" s="5"/>
      <c r="CC2957" s="5"/>
      <c r="CD2957" s="43"/>
    </row>
    <row r="2958" spans="1:82" x14ac:dyDescent="0.25">
      <c r="A2958" s="8"/>
      <c r="B2958" s="5"/>
      <c r="C2958" s="5"/>
      <c r="D2958" s="5"/>
      <c r="E2958" s="5"/>
      <c r="F2958" s="94" t="str">
        <f t="shared" si="469"/>
        <v/>
      </c>
      <c r="G2958" s="94" t="str">
        <f t="shared" si="470"/>
        <v/>
      </c>
      <c r="H2958" s="127" t="str">
        <f>IF(A2958&lt;&gt;"",IF(MID(C2958,1,1)="c",$AS$26,IF(MID(C2958,1,1)="r",$AS$41,IF(MID(C2958,1,1)="p",#REF!,#REF!))),"")</f>
        <v/>
      </c>
      <c r="I2958" s="92" t="str">
        <f t="shared" si="471"/>
        <v/>
      </c>
      <c r="J2958" s="92" t="str">
        <f t="shared" si="472"/>
        <v/>
      </c>
      <c r="K2958" s="92" t="str">
        <f t="shared" si="473"/>
        <v/>
      </c>
      <c r="L2958" s="92" t="str">
        <f t="shared" si="474"/>
        <v/>
      </c>
      <c r="M2958" s="95" t="str">
        <f>IF(A2958&lt;&gt;"",IF(MID(C2958,1,1)="c",SigmaEpsConcrete(I2958,$AN$30:$AN$33,$AR$30:$AR$33,$AS$26,$AS$27,$AS$28,$AQ$20,$AU$19),""),"")</f>
        <v/>
      </c>
      <c r="N2958" s="95" t="str">
        <f>IF(A2958&lt;&gt;"",IF(MID(C2958,1,1)="r",SigmaEpsReinf(J2958,$AS$42:$AS$43,$AS$41,$AS$39,$AS$40,$AQ$38),""),"")</f>
        <v/>
      </c>
      <c r="Q2958" s="92" t="str">
        <f t="shared" si="476"/>
        <v/>
      </c>
      <c r="R2958" s="92" t="str">
        <f t="shared" si="477"/>
        <v/>
      </c>
      <c r="U2958" s="5"/>
      <c r="V2958" s="5"/>
      <c r="W2958" s="94" t="str">
        <f t="shared" si="475"/>
        <v/>
      </c>
      <c r="X2958" s="94" t="str">
        <f t="shared" si="478"/>
        <v/>
      </c>
      <c r="Y2958" s="5"/>
      <c r="BK2958" s="8"/>
      <c r="BL2958" s="5"/>
      <c r="BM2958" s="5"/>
      <c r="BN2958" s="5"/>
      <c r="BO2958" s="5"/>
      <c r="BP2958" s="1"/>
      <c r="BQ2958" s="1"/>
      <c r="BR2958" s="1"/>
      <c r="BS2958" s="1"/>
      <c r="BT2958" s="1"/>
      <c r="BU2958" s="4"/>
      <c r="BV2958" s="1"/>
      <c r="BW2958" s="3"/>
      <c r="BX2958" s="4"/>
      <c r="BY2958" s="5"/>
      <c r="BZ2958" s="5"/>
      <c r="CA2958" s="5"/>
      <c r="CB2958" s="5"/>
      <c r="CC2958" s="5"/>
      <c r="CD2958" s="43"/>
    </row>
    <row r="2959" spans="1:82" x14ac:dyDescent="0.25">
      <c r="A2959" s="8"/>
      <c r="B2959" s="5"/>
      <c r="C2959" s="5"/>
      <c r="D2959" s="5"/>
      <c r="E2959" s="5"/>
      <c r="F2959" s="94" t="str">
        <f t="shared" si="469"/>
        <v/>
      </c>
      <c r="G2959" s="94" t="str">
        <f t="shared" si="470"/>
        <v/>
      </c>
      <c r="H2959" s="127" t="str">
        <f>IF(A2959&lt;&gt;"",IF(MID(C2959,1,1)="c",$AS$26,IF(MID(C2959,1,1)="r",$AS$41,IF(MID(C2959,1,1)="p",#REF!,#REF!))),"")</f>
        <v/>
      </c>
      <c r="I2959" s="92" t="str">
        <f t="shared" si="471"/>
        <v/>
      </c>
      <c r="J2959" s="92" t="str">
        <f t="shared" si="472"/>
        <v/>
      </c>
      <c r="K2959" s="92" t="str">
        <f t="shared" si="473"/>
        <v/>
      </c>
      <c r="L2959" s="92" t="str">
        <f t="shared" si="474"/>
        <v/>
      </c>
      <c r="M2959" s="95" t="str">
        <f>IF(A2959&lt;&gt;"",IF(MID(C2959,1,1)="c",SigmaEpsConcrete(I2959,$AN$30:$AN$33,$AR$30:$AR$33,$AS$26,$AS$27,$AS$28,$AQ$20,$AU$19),""),"")</f>
        <v/>
      </c>
      <c r="N2959" s="95" t="str">
        <f>IF(A2959&lt;&gt;"",IF(MID(C2959,1,1)="r",SigmaEpsReinf(J2959,$AS$42:$AS$43,$AS$41,$AS$39,$AS$40,$AQ$38),""),"")</f>
        <v/>
      </c>
      <c r="Q2959" s="92" t="str">
        <f t="shared" si="476"/>
        <v/>
      </c>
      <c r="R2959" s="92" t="str">
        <f t="shared" si="477"/>
        <v/>
      </c>
      <c r="U2959" s="5"/>
      <c r="V2959" s="5"/>
      <c r="W2959" s="94" t="str">
        <f t="shared" si="475"/>
        <v/>
      </c>
      <c r="X2959" s="94" t="str">
        <f t="shared" si="478"/>
        <v/>
      </c>
      <c r="Y2959" s="5"/>
      <c r="BK2959" s="8"/>
      <c r="BL2959" s="5"/>
      <c r="BM2959" s="5"/>
      <c r="BN2959" s="5"/>
      <c r="BO2959" s="5"/>
      <c r="BP2959" s="1"/>
      <c r="BQ2959" s="1"/>
      <c r="BR2959" s="1"/>
      <c r="BS2959" s="1"/>
      <c r="BT2959" s="1"/>
      <c r="BU2959" s="4"/>
      <c r="BV2959" s="1"/>
      <c r="BW2959" s="3"/>
      <c r="BX2959" s="4"/>
      <c r="BY2959" s="5"/>
      <c r="BZ2959" s="5"/>
      <c r="CA2959" s="5"/>
      <c r="CB2959" s="5"/>
      <c r="CC2959" s="5"/>
      <c r="CD2959" s="43"/>
    </row>
    <row r="2960" spans="1:82" x14ac:dyDescent="0.25">
      <c r="A2960" s="8"/>
      <c r="B2960" s="5"/>
      <c r="C2960" s="5"/>
      <c r="D2960" s="5"/>
      <c r="E2960" s="5"/>
      <c r="F2960" s="94" t="str">
        <f t="shared" si="469"/>
        <v/>
      </c>
      <c r="G2960" s="94" t="str">
        <f t="shared" si="470"/>
        <v/>
      </c>
      <c r="H2960" s="127" t="str">
        <f>IF(A2960&lt;&gt;"",IF(MID(C2960,1,1)="c",$AS$26,IF(MID(C2960,1,1)="r",$AS$41,IF(MID(C2960,1,1)="p",#REF!,#REF!))),"")</f>
        <v/>
      </c>
      <c r="I2960" s="92" t="str">
        <f t="shared" si="471"/>
        <v/>
      </c>
      <c r="J2960" s="92" t="str">
        <f t="shared" si="472"/>
        <v/>
      </c>
      <c r="K2960" s="92" t="str">
        <f t="shared" si="473"/>
        <v/>
      </c>
      <c r="L2960" s="92" t="str">
        <f t="shared" si="474"/>
        <v/>
      </c>
      <c r="M2960" s="95" t="str">
        <f>IF(A2960&lt;&gt;"",IF(MID(C2960,1,1)="c",SigmaEpsConcrete(I2960,$AN$30:$AN$33,$AR$30:$AR$33,$AS$26,$AS$27,$AS$28,$AQ$20,$AU$19),""),"")</f>
        <v/>
      </c>
      <c r="N2960" s="95" t="str">
        <f>IF(A2960&lt;&gt;"",IF(MID(C2960,1,1)="r",SigmaEpsReinf(J2960,$AS$42:$AS$43,$AS$41,$AS$39,$AS$40,$AQ$38),""),"")</f>
        <v/>
      </c>
      <c r="Q2960" s="92" t="str">
        <f t="shared" si="476"/>
        <v/>
      </c>
      <c r="R2960" s="92" t="str">
        <f t="shared" si="477"/>
        <v/>
      </c>
      <c r="U2960" s="5"/>
      <c r="V2960" s="5"/>
      <c r="W2960" s="94" t="str">
        <f t="shared" si="475"/>
        <v/>
      </c>
      <c r="X2960" s="94" t="str">
        <f t="shared" si="478"/>
        <v/>
      </c>
      <c r="Y2960" s="5"/>
      <c r="BK2960" s="8"/>
      <c r="BL2960" s="5"/>
      <c r="BM2960" s="5"/>
      <c r="BN2960" s="5"/>
      <c r="BO2960" s="5"/>
      <c r="BP2960" s="1"/>
      <c r="BQ2960" s="1"/>
      <c r="BR2960" s="1"/>
      <c r="BS2960" s="1"/>
      <c r="BT2960" s="1"/>
      <c r="BU2960" s="4"/>
      <c r="BV2960" s="1"/>
      <c r="BW2960" s="3"/>
      <c r="BX2960" s="4"/>
      <c r="BY2960" s="5"/>
      <c r="BZ2960" s="5"/>
      <c r="CA2960" s="5"/>
      <c r="CB2960" s="5"/>
      <c r="CC2960" s="5"/>
      <c r="CD2960" s="43"/>
    </row>
    <row r="2961" spans="1:82" x14ac:dyDescent="0.25">
      <c r="A2961" s="8"/>
      <c r="B2961" s="5"/>
      <c r="C2961" s="5"/>
      <c r="D2961" s="5"/>
      <c r="E2961" s="5"/>
      <c r="F2961" s="94" t="str">
        <f t="shared" si="469"/>
        <v/>
      </c>
      <c r="G2961" s="94" t="str">
        <f t="shared" si="470"/>
        <v/>
      </c>
      <c r="H2961" s="127" t="str">
        <f>IF(A2961&lt;&gt;"",IF(MID(C2961,1,1)="c",$AS$26,IF(MID(C2961,1,1)="r",$AS$41,IF(MID(C2961,1,1)="p",#REF!,#REF!))),"")</f>
        <v/>
      </c>
      <c r="I2961" s="92" t="str">
        <f t="shared" si="471"/>
        <v/>
      </c>
      <c r="J2961" s="92" t="str">
        <f t="shared" si="472"/>
        <v/>
      </c>
      <c r="K2961" s="92" t="str">
        <f t="shared" si="473"/>
        <v/>
      </c>
      <c r="L2961" s="92" t="str">
        <f t="shared" si="474"/>
        <v/>
      </c>
      <c r="M2961" s="95" t="str">
        <f>IF(A2961&lt;&gt;"",IF(MID(C2961,1,1)="c",SigmaEpsConcrete(I2961,$AN$30:$AN$33,$AR$30:$AR$33,$AS$26,$AS$27,$AS$28,$AQ$20,$AU$19),""),"")</f>
        <v/>
      </c>
      <c r="N2961" s="95" t="str">
        <f>IF(A2961&lt;&gt;"",IF(MID(C2961,1,1)="r",SigmaEpsReinf(J2961,$AS$42:$AS$43,$AS$41,$AS$39,$AS$40,$AQ$38),""),"")</f>
        <v/>
      </c>
      <c r="Q2961" s="92" t="str">
        <f t="shared" si="476"/>
        <v/>
      </c>
      <c r="R2961" s="92" t="str">
        <f t="shared" si="477"/>
        <v/>
      </c>
      <c r="U2961" s="5"/>
      <c r="V2961" s="5"/>
      <c r="W2961" s="94" t="str">
        <f t="shared" si="475"/>
        <v/>
      </c>
      <c r="X2961" s="94" t="str">
        <f t="shared" si="478"/>
        <v/>
      </c>
      <c r="Y2961" s="5"/>
      <c r="BK2961" s="8"/>
      <c r="BL2961" s="5"/>
      <c r="BM2961" s="5"/>
      <c r="BN2961" s="5"/>
      <c r="BO2961" s="5"/>
      <c r="BP2961" s="1"/>
      <c r="BQ2961" s="1"/>
      <c r="BR2961" s="1"/>
      <c r="BS2961" s="1"/>
      <c r="BT2961" s="1"/>
      <c r="BU2961" s="4"/>
      <c r="BV2961" s="1"/>
      <c r="BW2961" s="3"/>
      <c r="BX2961" s="4"/>
      <c r="BY2961" s="5"/>
      <c r="BZ2961" s="5"/>
      <c r="CA2961" s="5"/>
      <c r="CB2961" s="5"/>
      <c r="CC2961" s="5"/>
      <c r="CD2961" s="43"/>
    </row>
    <row r="2962" spans="1:82" x14ac:dyDescent="0.25">
      <c r="A2962" s="8"/>
      <c r="B2962" s="5"/>
      <c r="C2962" s="5"/>
      <c r="D2962" s="5"/>
      <c r="E2962" s="5"/>
      <c r="F2962" s="94" t="str">
        <f t="shared" si="469"/>
        <v/>
      </c>
      <c r="G2962" s="94" t="str">
        <f t="shared" si="470"/>
        <v/>
      </c>
      <c r="H2962" s="127" t="str">
        <f>IF(A2962&lt;&gt;"",IF(MID(C2962,1,1)="c",$AS$26,IF(MID(C2962,1,1)="r",$AS$41,IF(MID(C2962,1,1)="p",#REF!,#REF!))),"")</f>
        <v/>
      </c>
      <c r="I2962" s="92" t="str">
        <f t="shared" si="471"/>
        <v/>
      </c>
      <c r="J2962" s="92" t="str">
        <f t="shared" si="472"/>
        <v/>
      </c>
      <c r="K2962" s="92" t="str">
        <f t="shared" si="473"/>
        <v/>
      </c>
      <c r="L2962" s="92" t="str">
        <f t="shared" si="474"/>
        <v/>
      </c>
      <c r="M2962" s="95" t="str">
        <f>IF(A2962&lt;&gt;"",IF(MID(C2962,1,1)="c",SigmaEpsConcrete(I2962,$AN$30:$AN$33,$AR$30:$AR$33,$AS$26,$AS$27,$AS$28,$AQ$20,$AU$19),""),"")</f>
        <v/>
      </c>
      <c r="N2962" s="95" t="str">
        <f>IF(A2962&lt;&gt;"",IF(MID(C2962,1,1)="r",SigmaEpsReinf(J2962,$AS$42:$AS$43,$AS$41,$AS$39,$AS$40,$AQ$38),""),"")</f>
        <v/>
      </c>
      <c r="Q2962" s="92" t="str">
        <f t="shared" si="476"/>
        <v/>
      </c>
      <c r="R2962" s="92" t="str">
        <f t="shared" si="477"/>
        <v/>
      </c>
      <c r="U2962" s="5"/>
      <c r="V2962" s="5"/>
      <c r="W2962" s="94" t="str">
        <f t="shared" si="475"/>
        <v/>
      </c>
      <c r="X2962" s="94" t="str">
        <f t="shared" si="478"/>
        <v/>
      </c>
      <c r="Y2962" s="5"/>
      <c r="BK2962" s="8"/>
      <c r="BL2962" s="5"/>
      <c r="BM2962" s="5"/>
      <c r="BN2962" s="5"/>
      <c r="BO2962" s="5"/>
      <c r="BP2962" s="1"/>
      <c r="BQ2962" s="1"/>
      <c r="BR2962" s="1"/>
      <c r="BS2962" s="1"/>
      <c r="BT2962" s="1"/>
      <c r="BU2962" s="4"/>
      <c r="BV2962" s="1"/>
      <c r="BW2962" s="3"/>
      <c r="BX2962" s="4"/>
      <c r="BY2962" s="5"/>
      <c r="BZ2962" s="5"/>
      <c r="CA2962" s="5"/>
      <c r="CB2962" s="5"/>
      <c r="CC2962" s="5"/>
      <c r="CD2962" s="43"/>
    </row>
    <row r="2963" spans="1:82" x14ac:dyDescent="0.25">
      <c r="A2963" s="8"/>
      <c r="B2963" s="5"/>
      <c r="C2963" s="5"/>
      <c r="D2963" s="5"/>
      <c r="E2963" s="5"/>
      <c r="F2963" s="94" t="str">
        <f t="shared" si="469"/>
        <v/>
      </c>
      <c r="G2963" s="94" t="str">
        <f t="shared" si="470"/>
        <v/>
      </c>
      <c r="H2963" s="127" t="str">
        <f>IF(A2963&lt;&gt;"",IF(MID(C2963,1,1)="c",$AS$26,IF(MID(C2963,1,1)="r",$AS$41,IF(MID(C2963,1,1)="p",#REF!,#REF!))),"")</f>
        <v/>
      </c>
      <c r="I2963" s="92" t="str">
        <f t="shared" si="471"/>
        <v/>
      </c>
      <c r="J2963" s="92" t="str">
        <f t="shared" si="472"/>
        <v/>
      </c>
      <c r="K2963" s="92" t="str">
        <f t="shared" si="473"/>
        <v/>
      </c>
      <c r="L2963" s="92" t="str">
        <f t="shared" si="474"/>
        <v/>
      </c>
      <c r="M2963" s="95" t="str">
        <f>IF(A2963&lt;&gt;"",IF(MID(C2963,1,1)="c",SigmaEpsConcrete(I2963,$AN$30:$AN$33,$AR$30:$AR$33,$AS$26,$AS$27,$AS$28,$AQ$20,$AU$19),""),"")</f>
        <v/>
      </c>
      <c r="N2963" s="95" t="str">
        <f>IF(A2963&lt;&gt;"",IF(MID(C2963,1,1)="r",SigmaEpsReinf(J2963,$AS$42:$AS$43,$AS$41,$AS$39,$AS$40,$AQ$38),""),"")</f>
        <v/>
      </c>
      <c r="Q2963" s="92" t="str">
        <f t="shared" si="476"/>
        <v/>
      </c>
      <c r="R2963" s="92" t="str">
        <f t="shared" si="477"/>
        <v/>
      </c>
      <c r="U2963" s="5"/>
      <c r="V2963" s="5"/>
      <c r="W2963" s="94" t="str">
        <f t="shared" si="475"/>
        <v/>
      </c>
      <c r="X2963" s="94" t="str">
        <f t="shared" si="478"/>
        <v/>
      </c>
      <c r="Y2963" s="5"/>
      <c r="BK2963" s="8"/>
      <c r="BL2963" s="5"/>
      <c r="BM2963" s="5"/>
      <c r="BN2963" s="5"/>
      <c r="BO2963" s="5"/>
      <c r="BP2963" s="1"/>
      <c r="BQ2963" s="1"/>
      <c r="BR2963" s="1"/>
      <c r="BS2963" s="1"/>
      <c r="BT2963" s="1"/>
      <c r="BU2963" s="4"/>
      <c r="BV2963" s="1"/>
      <c r="BW2963" s="3"/>
      <c r="BX2963" s="4"/>
      <c r="BY2963" s="5"/>
      <c r="BZ2963" s="5"/>
      <c r="CA2963" s="5"/>
      <c r="CB2963" s="5"/>
      <c r="CC2963" s="5"/>
      <c r="CD2963" s="43"/>
    </row>
    <row r="2964" spans="1:82" x14ac:dyDescent="0.25">
      <c r="A2964" s="8"/>
      <c r="B2964" s="5"/>
      <c r="C2964" s="5"/>
      <c r="D2964" s="5"/>
      <c r="E2964" s="5"/>
      <c r="F2964" s="94" t="str">
        <f t="shared" si="469"/>
        <v/>
      </c>
      <c r="G2964" s="94" t="str">
        <f t="shared" si="470"/>
        <v/>
      </c>
      <c r="H2964" s="127" t="str">
        <f>IF(A2964&lt;&gt;"",IF(MID(C2964,1,1)="c",$AS$26,IF(MID(C2964,1,1)="r",$AS$41,IF(MID(C2964,1,1)="p",#REF!,#REF!))),"")</f>
        <v/>
      </c>
      <c r="I2964" s="92" t="str">
        <f t="shared" si="471"/>
        <v/>
      </c>
      <c r="J2964" s="92" t="str">
        <f t="shared" si="472"/>
        <v/>
      </c>
      <c r="K2964" s="92" t="str">
        <f t="shared" si="473"/>
        <v/>
      </c>
      <c r="L2964" s="92" t="str">
        <f t="shared" si="474"/>
        <v/>
      </c>
      <c r="M2964" s="95" t="str">
        <f>IF(A2964&lt;&gt;"",IF(MID(C2964,1,1)="c",SigmaEpsConcrete(I2964,$AN$30:$AN$33,$AR$30:$AR$33,$AS$26,$AS$27,$AS$28,$AQ$20,$AU$19),""),"")</f>
        <v/>
      </c>
      <c r="N2964" s="95" t="str">
        <f>IF(A2964&lt;&gt;"",IF(MID(C2964,1,1)="r",SigmaEpsReinf(J2964,$AS$42:$AS$43,$AS$41,$AS$39,$AS$40,$AQ$38),""),"")</f>
        <v/>
      </c>
      <c r="Q2964" s="92" t="str">
        <f t="shared" si="476"/>
        <v/>
      </c>
      <c r="R2964" s="92" t="str">
        <f t="shared" si="477"/>
        <v/>
      </c>
      <c r="U2964" s="5"/>
      <c r="V2964" s="5"/>
      <c r="W2964" s="94" t="str">
        <f t="shared" si="475"/>
        <v/>
      </c>
      <c r="X2964" s="94" t="str">
        <f t="shared" si="478"/>
        <v/>
      </c>
      <c r="Y2964" s="5"/>
      <c r="BK2964" s="8"/>
      <c r="BL2964" s="5"/>
      <c r="BM2964" s="5"/>
      <c r="BN2964" s="5"/>
      <c r="BO2964" s="5"/>
      <c r="BP2964" s="1"/>
      <c r="BQ2964" s="1"/>
      <c r="BR2964" s="1"/>
      <c r="BS2964" s="1"/>
      <c r="BT2964" s="1"/>
      <c r="BU2964" s="4"/>
      <c r="BV2964" s="1"/>
      <c r="BW2964" s="3"/>
      <c r="BX2964" s="4"/>
      <c r="BY2964" s="5"/>
      <c r="BZ2964" s="5"/>
      <c r="CA2964" s="5"/>
      <c r="CB2964" s="5"/>
      <c r="CC2964" s="5"/>
      <c r="CD2964" s="43"/>
    </row>
    <row r="2965" spans="1:82" x14ac:dyDescent="0.25">
      <c r="A2965" s="8"/>
      <c r="B2965" s="5"/>
      <c r="C2965" s="5"/>
      <c r="D2965" s="5"/>
      <c r="E2965" s="5"/>
      <c r="F2965" s="94" t="str">
        <f t="shared" si="469"/>
        <v/>
      </c>
      <c r="G2965" s="94" t="str">
        <f t="shared" si="470"/>
        <v/>
      </c>
      <c r="H2965" s="127" t="str">
        <f>IF(A2965&lt;&gt;"",IF(MID(C2965,1,1)="c",$AS$26,IF(MID(C2965,1,1)="r",$AS$41,IF(MID(C2965,1,1)="p",#REF!,#REF!))),"")</f>
        <v/>
      </c>
      <c r="I2965" s="92" t="str">
        <f t="shared" si="471"/>
        <v/>
      </c>
      <c r="J2965" s="92" t="str">
        <f t="shared" si="472"/>
        <v/>
      </c>
      <c r="K2965" s="92" t="str">
        <f t="shared" si="473"/>
        <v/>
      </c>
      <c r="L2965" s="92" t="str">
        <f t="shared" si="474"/>
        <v/>
      </c>
      <c r="M2965" s="95" t="str">
        <f>IF(A2965&lt;&gt;"",IF(MID(C2965,1,1)="c",SigmaEpsConcrete(I2965,$AN$30:$AN$33,$AR$30:$AR$33,$AS$26,$AS$27,$AS$28,$AQ$20,$AU$19),""),"")</f>
        <v/>
      </c>
      <c r="N2965" s="95" t="str">
        <f>IF(A2965&lt;&gt;"",IF(MID(C2965,1,1)="r",SigmaEpsReinf(J2965,$AS$42:$AS$43,$AS$41,$AS$39,$AS$40,$AQ$38),""),"")</f>
        <v/>
      </c>
      <c r="Q2965" s="92" t="str">
        <f t="shared" si="476"/>
        <v/>
      </c>
      <c r="R2965" s="92" t="str">
        <f t="shared" si="477"/>
        <v/>
      </c>
      <c r="U2965" s="5"/>
      <c r="V2965" s="5"/>
      <c r="W2965" s="94" t="str">
        <f t="shared" si="475"/>
        <v/>
      </c>
      <c r="X2965" s="94" t="str">
        <f t="shared" si="478"/>
        <v/>
      </c>
      <c r="Y2965" s="5"/>
      <c r="BK2965" s="8"/>
      <c r="BL2965" s="5"/>
      <c r="BM2965" s="5"/>
      <c r="BN2965" s="5"/>
      <c r="BO2965" s="5"/>
      <c r="BP2965" s="1"/>
      <c r="BQ2965" s="1"/>
      <c r="BR2965" s="1"/>
      <c r="BS2965" s="1"/>
      <c r="BT2965" s="1"/>
      <c r="BU2965" s="4"/>
      <c r="BV2965" s="1"/>
      <c r="BW2965" s="3"/>
      <c r="BX2965" s="4"/>
      <c r="BY2965" s="5"/>
      <c r="BZ2965" s="5"/>
      <c r="CA2965" s="5"/>
      <c r="CB2965" s="5"/>
      <c r="CC2965" s="5"/>
      <c r="CD2965" s="43"/>
    </row>
    <row r="2966" spans="1:82" x14ac:dyDescent="0.25">
      <c r="A2966" s="8"/>
      <c r="B2966" s="5"/>
      <c r="C2966" s="5"/>
      <c r="D2966" s="5"/>
      <c r="E2966" s="5"/>
      <c r="F2966" s="94" t="str">
        <f t="shared" si="469"/>
        <v/>
      </c>
      <c r="G2966" s="94" t="str">
        <f t="shared" si="470"/>
        <v/>
      </c>
      <c r="H2966" s="127" t="str">
        <f>IF(A2966&lt;&gt;"",IF(MID(C2966,1,1)="c",$AS$26,IF(MID(C2966,1,1)="r",$AS$41,IF(MID(C2966,1,1)="p",#REF!,#REF!))),"")</f>
        <v/>
      </c>
      <c r="I2966" s="92" t="str">
        <f t="shared" si="471"/>
        <v/>
      </c>
      <c r="J2966" s="92" t="str">
        <f t="shared" si="472"/>
        <v/>
      </c>
      <c r="K2966" s="92" t="str">
        <f t="shared" si="473"/>
        <v/>
      </c>
      <c r="L2966" s="92" t="str">
        <f t="shared" si="474"/>
        <v/>
      </c>
      <c r="M2966" s="95" t="str">
        <f>IF(A2966&lt;&gt;"",IF(MID(C2966,1,1)="c",SigmaEpsConcrete(I2966,$AN$30:$AN$33,$AR$30:$AR$33,$AS$26,$AS$27,$AS$28,$AQ$20,$AU$19),""),"")</f>
        <v/>
      </c>
      <c r="N2966" s="95" t="str">
        <f>IF(A2966&lt;&gt;"",IF(MID(C2966,1,1)="r",SigmaEpsReinf(J2966,$AS$42:$AS$43,$AS$41,$AS$39,$AS$40,$AQ$38),""),"")</f>
        <v/>
      </c>
      <c r="Q2966" s="92" t="str">
        <f t="shared" si="476"/>
        <v/>
      </c>
      <c r="R2966" s="92" t="str">
        <f t="shared" si="477"/>
        <v/>
      </c>
      <c r="U2966" s="5"/>
      <c r="V2966" s="5"/>
      <c r="W2966" s="94" t="str">
        <f t="shared" si="475"/>
        <v/>
      </c>
      <c r="X2966" s="94" t="str">
        <f t="shared" si="478"/>
        <v/>
      </c>
      <c r="Y2966" s="5"/>
      <c r="BK2966" s="8"/>
      <c r="BL2966" s="5"/>
      <c r="BM2966" s="5"/>
      <c r="BN2966" s="5"/>
      <c r="BO2966" s="5"/>
      <c r="BP2966" s="1"/>
      <c r="BQ2966" s="1"/>
      <c r="BR2966" s="1"/>
      <c r="BS2966" s="1"/>
      <c r="BT2966" s="1"/>
      <c r="BU2966" s="4"/>
      <c r="BV2966" s="1"/>
      <c r="BW2966" s="3"/>
      <c r="BX2966" s="4"/>
      <c r="BY2966" s="5"/>
      <c r="BZ2966" s="5"/>
      <c r="CA2966" s="5"/>
      <c r="CB2966" s="5"/>
      <c r="CC2966" s="5"/>
      <c r="CD2966" s="43"/>
    </row>
    <row r="2967" spans="1:82" x14ac:dyDescent="0.25">
      <c r="A2967" s="8"/>
      <c r="B2967" s="5"/>
      <c r="C2967" s="5"/>
      <c r="D2967" s="5"/>
      <c r="E2967" s="5"/>
      <c r="F2967" s="94" t="str">
        <f t="shared" si="469"/>
        <v/>
      </c>
      <c r="G2967" s="94" t="str">
        <f t="shared" si="470"/>
        <v/>
      </c>
      <c r="H2967" s="127" t="str">
        <f>IF(A2967&lt;&gt;"",IF(MID(C2967,1,1)="c",$AS$26,IF(MID(C2967,1,1)="r",$AS$41,IF(MID(C2967,1,1)="p",#REF!,#REF!))),"")</f>
        <v/>
      </c>
      <c r="I2967" s="92" t="str">
        <f t="shared" si="471"/>
        <v/>
      </c>
      <c r="J2967" s="92" t="str">
        <f t="shared" si="472"/>
        <v/>
      </c>
      <c r="K2967" s="92" t="str">
        <f t="shared" si="473"/>
        <v/>
      </c>
      <c r="L2967" s="92" t="str">
        <f t="shared" si="474"/>
        <v/>
      </c>
      <c r="M2967" s="95" t="str">
        <f>IF(A2967&lt;&gt;"",IF(MID(C2967,1,1)="c",SigmaEpsConcrete(I2967,$AN$30:$AN$33,$AR$30:$AR$33,$AS$26,$AS$27,$AS$28,$AQ$20,$AU$19),""),"")</f>
        <v/>
      </c>
      <c r="N2967" s="95" t="str">
        <f>IF(A2967&lt;&gt;"",IF(MID(C2967,1,1)="r",SigmaEpsReinf(J2967,$AS$42:$AS$43,$AS$41,$AS$39,$AS$40,$AQ$38),""),"")</f>
        <v/>
      </c>
      <c r="Q2967" s="92" t="str">
        <f t="shared" si="476"/>
        <v/>
      </c>
      <c r="R2967" s="92" t="str">
        <f t="shared" si="477"/>
        <v/>
      </c>
      <c r="U2967" s="5"/>
      <c r="V2967" s="5"/>
      <c r="W2967" s="94" t="str">
        <f t="shared" si="475"/>
        <v/>
      </c>
      <c r="X2967" s="94" t="str">
        <f t="shared" si="478"/>
        <v/>
      </c>
      <c r="Y2967" s="5"/>
      <c r="BK2967" s="8"/>
      <c r="BL2967" s="5"/>
      <c r="BM2967" s="5"/>
      <c r="BN2967" s="5"/>
      <c r="BO2967" s="5"/>
      <c r="BP2967" s="1"/>
      <c r="BQ2967" s="1"/>
      <c r="BR2967" s="1"/>
      <c r="BS2967" s="1"/>
      <c r="BT2967" s="1"/>
      <c r="BU2967" s="4"/>
      <c r="BV2967" s="1"/>
      <c r="BW2967" s="3"/>
      <c r="BX2967" s="4"/>
      <c r="BY2967" s="5"/>
      <c r="BZ2967" s="5"/>
      <c r="CA2967" s="5"/>
      <c r="CB2967" s="5"/>
      <c r="CC2967" s="5"/>
      <c r="CD2967" s="43"/>
    </row>
    <row r="2968" spans="1:82" x14ac:dyDescent="0.25">
      <c r="A2968" s="8"/>
      <c r="B2968" s="5"/>
      <c r="C2968" s="5"/>
      <c r="D2968" s="5"/>
      <c r="E2968" s="5"/>
      <c r="F2968" s="94" t="str">
        <f t="shared" si="469"/>
        <v/>
      </c>
      <c r="G2968" s="94" t="str">
        <f t="shared" si="470"/>
        <v/>
      </c>
      <c r="H2968" s="127" t="str">
        <f>IF(A2968&lt;&gt;"",IF(MID(C2968,1,1)="c",$AS$26,IF(MID(C2968,1,1)="r",$AS$41,IF(MID(C2968,1,1)="p",#REF!,#REF!))),"")</f>
        <v/>
      </c>
      <c r="I2968" s="92" t="str">
        <f t="shared" si="471"/>
        <v/>
      </c>
      <c r="J2968" s="92" t="str">
        <f t="shared" si="472"/>
        <v/>
      </c>
      <c r="K2968" s="92" t="str">
        <f t="shared" si="473"/>
        <v/>
      </c>
      <c r="L2968" s="92" t="str">
        <f t="shared" si="474"/>
        <v/>
      </c>
      <c r="M2968" s="95" t="str">
        <f>IF(A2968&lt;&gt;"",IF(MID(C2968,1,1)="c",SigmaEpsConcrete(I2968,$AN$30:$AN$33,$AR$30:$AR$33,$AS$26,$AS$27,$AS$28,$AQ$20,$AU$19),""),"")</f>
        <v/>
      </c>
      <c r="N2968" s="95" t="str">
        <f>IF(A2968&lt;&gt;"",IF(MID(C2968,1,1)="r",SigmaEpsReinf(J2968,$AS$42:$AS$43,$AS$41,$AS$39,$AS$40,$AQ$38),""),"")</f>
        <v/>
      </c>
      <c r="Q2968" s="92" t="str">
        <f t="shared" si="476"/>
        <v/>
      </c>
      <c r="R2968" s="92" t="str">
        <f t="shared" si="477"/>
        <v/>
      </c>
      <c r="U2968" s="5"/>
      <c r="V2968" s="5"/>
      <c r="W2968" s="94" t="str">
        <f t="shared" si="475"/>
        <v/>
      </c>
      <c r="X2968" s="94" t="str">
        <f t="shared" si="478"/>
        <v/>
      </c>
      <c r="Y2968" s="5"/>
      <c r="BK2968" s="8"/>
      <c r="BL2968" s="5"/>
      <c r="BM2968" s="5"/>
      <c r="BN2968" s="5"/>
      <c r="BO2968" s="5"/>
      <c r="BP2968" s="1"/>
      <c r="BQ2968" s="1"/>
      <c r="BR2968" s="1"/>
      <c r="BS2968" s="1"/>
      <c r="BT2968" s="1"/>
      <c r="BU2968" s="4"/>
      <c r="BV2968" s="1"/>
      <c r="BW2968" s="3"/>
      <c r="BX2968" s="4"/>
      <c r="BY2968" s="5"/>
      <c r="BZ2968" s="5"/>
      <c r="CA2968" s="5"/>
      <c r="CB2968" s="5"/>
      <c r="CC2968" s="5"/>
      <c r="CD2968" s="43"/>
    </row>
    <row r="2969" spans="1:82" x14ac:dyDescent="0.25">
      <c r="A2969" s="8"/>
      <c r="B2969" s="5"/>
      <c r="C2969" s="5"/>
      <c r="D2969" s="5"/>
      <c r="E2969" s="5"/>
      <c r="F2969" s="94" t="str">
        <f t="shared" si="469"/>
        <v/>
      </c>
      <c r="G2969" s="94" t="str">
        <f t="shared" si="470"/>
        <v/>
      </c>
      <c r="H2969" s="127" t="str">
        <f>IF(A2969&lt;&gt;"",IF(MID(C2969,1,1)="c",$AS$26,IF(MID(C2969,1,1)="r",$AS$41,IF(MID(C2969,1,1)="p",#REF!,#REF!))),"")</f>
        <v/>
      </c>
      <c r="I2969" s="92" t="str">
        <f t="shared" si="471"/>
        <v/>
      </c>
      <c r="J2969" s="92" t="str">
        <f t="shared" si="472"/>
        <v/>
      </c>
      <c r="K2969" s="92" t="str">
        <f t="shared" si="473"/>
        <v/>
      </c>
      <c r="L2969" s="92" t="str">
        <f t="shared" si="474"/>
        <v/>
      </c>
      <c r="M2969" s="95" t="str">
        <f>IF(A2969&lt;&gt;"",IF(MID(C2969,1,1)="c",SigmaEpsConcrete(I2969,$AN$30:$AN$33,$AR$30:$AR$33,$AS$26,$AS$27,$AS$28,$AQ$20,$AU$19),""),"")</f>
        <v/>
      </c>
      <c r="N2969" s="95" t="str">
        <f>IF(A2969&lt;&gt;"",IF(MID(C2969,1,1)="r",SigmaEpsReinf(J2969,$AS$42:$AS$43,$AS$41,$AS$39,$AS$40,$AQ$38),""),"")</f>
        <v/>
      </c>
      <c r="Q2969" s="92" t="str">
        <f t="shared" si="476"/>
        <v/>
      </c>
      <c r="R2969" s="92" t="str">
        <f t="shared" si="477"/>
        <v/>
      </c>
      <c r="U2969" s="5"/>
      <c r="V2969" s="5"/>
      <c r="W2969" s="94" t="str">
        <f t="shared" si="475"/>
        <v/>
      </c>
      <c r="X2969" s="94" t="str">
        <f t="shared" si="478"/>
        <v/>
      </c>
      <c r="Y2969" s="5"/>
      <c r="BK2969" s="8"/>
      <c r="BL2969" s="5"/>
      <c r="BM2969" s="5"/>
      <c r="BN2969" s="5"/>
      <c r="BO2969" s="5"/>
      <c r="BP2969" s="1"/>
      <c r="BQ2969" s="1"/>
      <c r="BR2969" s="1"/>
      <c r="BS2969" s="1"/>
      <c r="BT2969" s="1"/>
      <c r="BU2969" s="4"/>
      <c r="BV2969" s="1"/>
      <c r="BW2969" s="3"/>
      <c r="BX2969" s="4"/>
      <c r="BY2969" s="5"/>
      <c r="BZ2969" s="5"/>
      <c r="CA2969" s="5"/>
      <c r="CB2969" s="5"/>
      <c r="CC2969" s="5"/>
      <c r="CD2969" s="43"/>
    </row>
    <row r="2970" spans="1:82" x14ac:dyDescent="0.25">
      <c r="A2970" s="8"/>
      <c r="B2970" s="5"/>
      <c r="C2970" s="5"/>
      <c r="D2970" s="5"/>
      <c r="E2970" s="5"/>
      <c r="F2970" s="94" t="str">
        <f t="shared" si="469"/>
        <v/>
      </c>
      <c r="G2970" s="94" t="str">
        <f t="shared" si="470"/>
        <v/>
      </c>
      <c r="H2970" s="127" t="str">
        <f>IF(A2970&lt;&gt;"",IF(MID(C2970,1,1)="c",$AS$26,IF(MID(C2970,1,1)="r",$AS$41,IF(MID(C2970,1,1)="p",#REF!,#REF!))),"")</f>
        <v/>
      </c>
      <c r="I2970" s="92" t="str">
        <f t="shared" si="471"/>
        <v/>
      </c>
      <c r="J2970" s="92" t="str">
        <f t="shared" si="472"/>
        <v/>
      </c>
      <c r="K2970" s="92" t="str">
        <f t="shared" si="473"/>
        <v/>
      </c>
      <c r="L2970" s="92" t="str">
        <f t="shared" si="474"/>
        <v/>
      </c>
      <c r="M2970" s="95" t="str">
        <f>IF(A2970&lt;&gt;"",IF(MID(C2970,1,1)="c",SigmaEpsConcrete(I2970,$AN$30:$AN$33,$AR$30:$AR$33,$AS$26,$AS$27,$AS$28,$AQ$20,$AU$19),""),"")</f>
        <v/>
      </c>
      <c r="N2970" s="95" t="str">
        <f>IF(A2970&lt;&gt;"",IF(MID(C2970,1,1)="r",SigmaEpsReinf(J2970,$AS$42:$AS$43,$AS$41,$AS$39,$AS$40,$AQ$38),""),"")</f>
        <v/>
      </c>
      <c r="Q2970" s="92" t="str">
        <f t="shared" si="476"/>
        <v/>
      </c>
      <c r="R2970" s="92" t="str">
        <f t="shared" si="477"/>
        <v/>
      </c>
      <c r="U2970" s="5"/>
      <c r="V2970" s="5"/>
      <c r="W2970" s="94" t="str">
        <f t="shared" si="475"/>
        <v/>
      </c>
      <c r="X2970" s="94" t="str">
        <f t="shared" si="478"/>
        <v/>
      </c>
      <c r="Y2970" s="5"/>
      <c r="BK2970" s="8"/>
      <c r="BL2970" s="5"/>
      <c r="BM2970" s="5"/>
      <c r="BN2970" s="5"/>
      <c r="BO2970" s="5"/>
      <c r="BP2970" s="1"/>
      <c r="BQ2970" s="1"/>
      <c r="BR2970" s="1"/>
      <c r="BS2970" s="1"/>
      <c r="BT2970" s="1"/>
      <c r="BU2970" s="4"/>
      <c r="BV2970" s="1"/>
      <c r="BW2970" s="3"/>
      <c r="BX2970" s="4"/>
      <c r="BY2970" s="5"/>
      <c r="BZ2970" s="5"/>
      <c r="CA2970" s="5"/>
      <c r="CB2970" s="5"/>
      <c r="CC2970" s="5"/>
      <c r="CD2970" s="43"/>
    </row>
    <row r="2971" spans="1:82" x14ac:dyDescent="0.25">
      <c r="A2971" s="8"/>
      <c r="B2971" s="5"/>
      <c r="C2971" s="5"/>
      <c r="D2971" s="5"/>
      <c r="E2971" s="5"/>
      <c r="F2971" s="94" t="str">
        <f t="shared" si="469"/>
        <v/>
      </c>
      <c r="G2971" s="94" t="str">
        <f t="shared" si="470"/>
        <v/>
      </c>
      <c r="H2971" s="127" t="str">
        <f>IF(A2971&lt;&gt;"",IF(MID(C2971,1,1)="c",$AS$26,IF(MID(C2971,1,1)="r",$AS$41,IF(MID(C2971,1,1)="p",#REF!,#REF!))),"")</f>
        <v/>
      </c>
      <c r="I2971" s="92" t="str">
        <f t="shared" si="471"/>
        <v/>
      </c>
      <c r="J2971" s="92" t="str">
        <f t="shared" si="472"/>
        <v/>
      </c>
      <c r="K2971" s="92" t="str">
        <f t="shared" si="473"/>
        <v/>
      </c>
      <c r="L2971" s="92" t="str">
        <f t="shared" si="474"/>
        <v/>
      </c>
      <c r="M2971" s="95" t="str">
        <f>IF(A2971&lt;&gt;"",IF(MID(C2971,1,1)="c",SigmaEpsConcrete(I2971,$AN$30:$AN$33,$AR$30:$AR$33,$AS$26,$AS$27,$AS$28,$AQ$20,$AU$19),""),"")</f>
        <v/>
      </c>
      <c r="N2971" s="95" t="str">
        <f>IF(A2971&lt;&gt;"",IF(MID(C2971,1,1)="r",SigmaEpsReinf(J2971,$AS$42:$AS$43,$AS$41,$AS$39,$AS$40,$AQ$38),""),"")</f>
        <v/>
      </c>
      <c r="Q2971" s="92" t="str">
        <f t="shared" si="476"/>
        <v/>
      </c>
      <c r="R2971" s="92" t="str">
        <f t="shared" si="477"/>
        <v/>
      </c>
      <c r="U2971" s="5"/>
      <c r="V2971" s="5"/>
      <c r="W2971" s="94" t="str">
        <f t="shared" si="475"/>
        <v/>
      </c>
      <c r="X2971" s="94" t="str">
        <f t="shared" si="478"/>
        <v/>
      </c>
      <c r="Y2971" s="5"/>
      <c r="BK2971" s="8"/>
      <c r="BL2971" s="5"/>
      <c r="BM2971" s="5"/>
      <c r="BN2971" s="5"/>
      <c r="BO2971" s="5"/>
      <c r="BP2971" s="1"/>
      <c r="BQ2971" s="1"/>
      <c r="BR2971" s="1"/>
      <c r="BS2971" s="1"/>
      <c r="BT2971" s="1"/>
      <c r="BU2971" s="4"/>
      <c r="BV2971" s="1"/>
      <c r="BW2971" s="3"/>
      <c r="BX2971" s="4"/>
      <c r="BY2971" s="5"/>
      <c r="BZ2971" s="5"/>
      <c r="CA2971" s="5"/>
      <c r="CB2971" s="5"/>
      <c r="CC2971" s="5"/>
      <c r="CD2971" s="43"/>
    </row>
    <row r="2972" spans="1:82" x14ac:dyDescent="0.25">
      <c r="A2972" s="8"/>
      <c r="B2972" s="5"/>
      <c r="C2972" s="5"/>
      <c r="D2972" s="5"/>
      <c r="E2972" s="5"/>
      <c r="F2972" s="94" t="str">
        <f t="shared" si="469"/>
        <v/>
      </c>
      <c r="G2972" s="94" t="str">
        <f t="shared" si="470"/>
        <v/>
      </c>
      <c r="H2972" s="127" t="str">
        <f>IF(A2972&lt;&gt;"",IF(MID(C2972,1,1)="c",$AS$26,IF(MID(C2972,1,1)="r",$AS$41,IF(MID(C2972,1,1)="p",#REF!,#REF!))),"")</f>
        <v/>
      </c>
      <c r="I2972" s="92" t="str">
        <f t="shared" si="471"/>
        <v/>
      </c>
      <c r="J2972" s="92" t="str">
        <f t="shared" si="472"/>
        <v/>
      </c>
      <c r="K2972" s="92" t="str">
        <f t="shared" si="473"/>
        <v/>
      </c>
      <c r="L2972" s="92" t="str">
        <f t="shared" si="474"/>
        <v/>
      </c>
      <c r="M2972" s="95" t="str">
        <f>IF(A2972&lt;&gt;"",IF(MID(C2972,1,1)="c",SigmaEpsConcrete(I2972,$AN$30:$AN$33,$AR$30:$AR$33,$AS$26,$AS$27,$AS$28,$AQ$20,$AU$19),""),"")</f>
        <v/>
      </c>
      <c r="N2972" s="95" t="str">
        <f>IF(A2972&lt;&gt;"",IF(MID(C2972,1,1)="r",SigmaEpsReinf(J2972,$AS$42:$AS$43,$AS$41,$AS$39,$AS$40,$AQ$38),""),"")</f>
        <v/>
      </c>
      <c r="Q2972" s="92" t="str">
        <f t="shared" si="476"/>
        <v/>
      </c>
      <c r="R2972" s="92" t="str">
        <f t="shared" si="477"/>
        <v/>
      </c>
      <c r="U2972" s="5"/>
      <c r="V2972" s="5"/>
      <c r="W2972" s="94" t="str">
        <f t="shared" si="475"/>
        <v/>
      </c>
      <c r="X2972" s="94" t="str">
        <f t="shared" si="478"/>
        <v/>
      </c>
      <c r="Y2972" s="5"/>
      <c r="BK2972" s="8"/>
      <c r="BL2972" s="5"/>
      <c r="BM2972" s="5"/>
      <c r="BN2972" s="5"/>
      <c r="BO2972" s="5"/>
      <c r="BP2972" s="1"/>
      <c r="BQ2972" s="1"/>
      <c r="BR2972" s="1"/>
      <c r="BS2972" s="1"/>
      <c r="BT2972" s="1"/>
      <c r="BU2972" s="4"/>
      <c r="BV2972" s="1"/>
      <c r="BW2972" s="3"/>
      <c r="BX2972" s="4"/>
      <c r="BY2972" s="5"/>
      <c r="BZ2972" s="5"/>
      <c r="CA2972" s="5"/>
      <c r="CB2972" s="5"/>
      <c r="CC2972" s="5"/>
      <c r="CD2972" s="43"/>
    </row>
    <row r="2973" spans="1:82" x14ac:dyDescent="0.25">
      <c r="A2973" s="8"/>
      <c r="B2973" s="5"/>
      <c r="C2973" s="5"/>
      <c r="D2973" s="5"/>
      <c r="E2973" s="5"/>
      <c r="F2973" s="94" t="str">
        <f t="shared" si="469"/>
        <v/>
      </c>
      <c r="G2973" s="94" t="str">
        <f t="shared" si="470"/>
        <v/>
      </c>
      <c r="H2973" s="127" t="str">
        <f>IF(A2973&lt;&gt;"",IF(MID(C2973,1,1)="c",$AS$26,IF(MID(C2973,1,1)="r",$AS$41,IF(MID(C2973,1,1)="p",#REF!,#REF!))),"")</f>
        <v/>
      </c>
      <c r="I2973" s="92" t="str">
        <f t="shared" si="471"/>
        <v/>
      </c>
      <c r="J2973" s="92" t="str">
        <f t="shared" si="472"/>
        <v/>
      </c>
      <c r="K2973" s="92" t="str">
        <f t="shared" si="473"/>
        <v/>
      </c>
      <c r="L2973" s="92" t="str">
        <f t="shared" si="474"/>
        <v/>
      </c>
      <c r="M2973" s="95" t="str">
        <f>IF(A2973&lt;&gt;"",IF(MID(C2973,1,1)="c",SigmaEpsConcrete(I2973,$AN$30:$AN$33,$AR$30:$AR$33,$AS$26,$AS$27,$AS$28,$AQ$20,$AU$19),""),"")</f>
        <v/>
      </c>
      <c r="N2973" s="95" t="str">
        <f>IF(A2973&lt;&gt;"",IF(MID(C2973,1,1)="r",SigmaEpsReinf(J2973,$AS$42:$AS$43,$AS$41,$AS$39,$AS$40,$AQ$38),""),"")</f>
        <v/>
      </c>
      <c r="Q2973" s="92" t="str">
        <f t="shared" si="476"/>
        <v/>
      </c>
      <c r="R2973" s="92" t="str">
        <f t="shared" si="477"/>
        <v/>
      </c>
      <c r="U2973" s="5"/>
      <c r="V2973" s="5"/>
      <c r="W2973" s="94" t="str">
        <f t="shared" si="475"/>
        <v/>
      </c>
      <c r="X2973" s="94" t="str">
        <f t="shared" si="478"/>
        <v/>
      </c>
      <c r="Y2973" s="5"/>
      <c r="BK2973" s="8"/>
      <c r="BL2973" s="5"/>
      <c r="BM2973" s="5"/>
      <c r="BN2973" s="5"/>
      <c r="BO2973" s="5"/>
      <c r="BP2973" s="1"/>
      <c r="BQ2973" s="1"/>
      <c r="BR2973" s="1"/>
      <c r="BS2973" s="1"/>
      <c r="BT2973" s="1"/>
      <c r="BU2973" s="4"/>
      <c r="BV2973" s="1"/>
      <c r="BW2973" s="3"/>
      <c r="BX2973" s="4"/>
      <c r="BY2973" s="5"/>
      <c r="BZ2973" s="5"/>
      <c r="CA2973" s="5"/>
      <c r="CB2973" s="5"/>
      <c r="CC2973" s="5"/>
      <c r="CD2973" s="43"/>
    </row>
    <row r="2974" spans="1:82" x14ac:dyDescent="0.25">
      <c r="A2974" s="8"/>
      <c r="B2974" s="5"/>
      <c r="C2974" s="5"/>
      <c r="D2974" s="5"/>
      <c r="E2974" s="5"/>
      <c r="F2974" s="94" t="str">
        <f t="shared" si="469"/>
        <v/>
      </c>
      <c r="G2974" s="94" t="str">
        <f t="shared" si="470"/>
        <v/>
      </c>
      <c r="H2974" s="127" t="str">
        <f>IF(A2974&lt;&gt;"",IF(MID(C2974,1,1)="c",$AS$26,IF(MID(C2974,1,1)="r",$AS$41,IF(MID(C2974,1,1)="p",#REF!,#REF!))),"")</f>
        <v/>
      </c>
      <c r="I2974" s="92" t="str">
        <f t="shared" si="471"/>
        <v/>
      </c>
      <c r="J2974" s="92" t="str">
        <f t="shared" si="472"/>
        <v/>
      </c>
      <c r="K2974" s="92" t="str">
        <f t="shared" si="473"/>
        <v/>
      </c>
      <c r="L2974" s="92" t="str">
        <f t="shared" si="474"/>
        <v/>
      </c>
      <c r="M2974" s="95" t="str">
        <f>IF(A2974&lt;&gt;"",IF(MID(C2974,1,1)="c",SigmaEpsConcrete(I2974,$AN$30:$AN$33,$AR$30:$AR$33,$AS$26,$AS$27,$AS$28,$AQ$20,$AU$19),""),"")</f>
        <v/>
      </c>
      <c r="N2974" s="95" t="str">
        <f>IF(A2974&lt;&gt;"",IF(MID(C2974,1,1)="r",SigmaEpsReinf(J2974,$AS$42:$AS$43,$AS$41,$AS$39,$AS$40,$AQ$38),""),"")</f>
        <v/>
      </c>
      <c r="Q2974" s="92" t="str">
        <f t="shared" si="476"/>
        <v/>
      </c>
      <c r="R2974" s="92" t="str">
        <f t="shared" si="477"/>
        <v/>
      </c>
      <c r="U2974" s="5"/>
      <c r="V2974" s="5"/>
      <c r="W2974" s="94" t="str">
        <f t="shared" si="475"/>
        <v/>
      </c>
      <c r="X2974" s="94" t="str">
        <f t="shared" si="478"/>
        <v/>
      </c>
      <c r="Y2974" s="5"/>
      <c r="BK2974" s="8"/>
      <c r="BL2974" s="5"/>
      <c r="BM2974" s="5"/>
      <c r="BN2974" s="5"/>
      <c r="BO2974" s="5"/>
      <c r="BP2974" s="1"/>
      <c r="BQ2974" s="1"/>
      <c r="BR2974" s="1"/>
      <c r="BS2974" s="1"/>
      <c r="BT2974" s="1"/>
      <c r="BU2974" s="4"/>
      <c r="BV2974" s="1"/>
      <c r="BW2974" s="3"/>
      <c r="BX2974" s="4"/>
      <c r="BY2974" s="5"/>
      <c r="BZ2974" s="5"/>
      <c r="CA2974" s="5"/>
      <c r="CB2974" s="5"/>
      <c r="CC2974" s="5"/>
      <c r="CD2974" s="43"/>
    </row>
    <row r="2975" spans="1:82" x14ac:dyDescent="0.25">
      <c r="A2975" s="8"/>
      <c r="B2975" s="5"/>
      <c r="C2975" s="5"/>
      <c r="D2975" s="5"/>
      <c r="E2975" s="5"/>
      <c r="F2975" s="94" t="str">
        <f t="shared" si="469"/>
        <v/>
      </c>
      <c r="G2975" s="94" t="str">
        <f t="shared" si="470"/>
        <v/>
      </c>
      <c r="H2975" s="127" t="str">
        <f>IF(A2975&lt;&gt;"",IF(MID(C2975,1,1)="c",$AS$26,IF(MID(C2975,1,1)="r",$AS$41,IF(MID(C2975,1,1)="p",#REF!,#REF!))),"")</f>
        <v/>
      </c>
      <c r="I2975" s="92" t="str">
        <f t="shared" si="471"/>
        <v/>
      </c>
      <c r="J2975" s="92" t="str">
        <f t="shared" si="472"/>
        <v/>
      </c>
      <c r="K2975" s="92" t="str">
        <f t="shared" si="473"/>
        <v/>
      </c>
      <c r="L2975" s="92" t="str">
        <f t="shared" si="474"/>
        <v/>
      </c>
      <c r="M2975" s="95" t="str">
        <f>IF(A2975&lt;&gt;"",IF(MID(C2975,1,1)="c",SigmaEpsConcrete(I2975,$AN$30:$AN$33,$AR$30:$AR$33,$AS$26,$AS$27,$AS$28,$AQ$20,$AU$19),""),"")</f>
        <v/>
      </c>
      <c r="N2975" s="95" t="str">
        <f>IF(A2975&lt;&gt;"",IF(MID(C2975,1,1)="r",SigmaEpsReinf(J2975,$AS$42:$AS$43,$AS$41,$AS$39,$AS$40,$AQ$38),""),"")</f>
        <v/>
      </c>
      <c r="Q2975" s="92" t="str">
        <f t="shared" si="476"/>
        <v/>
      </c>
      <c r="R2975" s="92" t="str">
        <f t="shared" si="477"/>
        <v/>
      </c>
      <c r="U2975" s="5"/>
      <c r="V2975" s="5"/>
      <c r="W2975" s="94" t="str">
        <f t="shared" si="475"/>
        <v/>
      </c>
      <c r="X2975" s="94" t="str">
        <f t="shared" si="478"/>
        <v/>
      </c>
      <c r="Y2975" s="5"/>
      <c r="BK2975" s="8"/>
      <c r="BL2975" s="5"/>
      <c r="BM2975" s="5"/>
      <c r="BN2975" s="5"/>
      <c r="BO2975" s="5"/>
      <c r="BP2975" s="1"/>
      <c r="BQ2975" s="1"/>
      <c r="BR2975" s="1"/>
      <c r="BS2975" s="1"/>
      <c r="BT2975" s="1"/>
      <c r="BU2975" s="4"/>
      <c r="BV2975" s="1"/>
      <c r="BW2975" s="3"/>
      <c r="BX2975" s="4"/>
      <c r="BY2975" s="5"/>
      <c r="BZ2975" s="5"/>
      <c r="CA2975" s="5"/>
      <c r="CB2975" s="5"/>
      <c r="CC2975" s="5"/>
      <c r="CD2975" s="43"/>
    </row>
    <row r="2976" spans="1:82" x14ac:dyDescent="0.25">
      <c r="A2976" s="8"/>
      <c r="B2976" s="5"/>
      <c r="C2976" s="5"/>
      <c r="D2976" s="5"/>
      <c r="E2976" s="5"/>
      <c r="F2976" s="94" t="str">
        <f t="shared" si="469"/>
        <v/>
      </c>
      <c r="G2976" s="94" t="str">
        <f t="shared" si="470"/>
        <v/>
      </c>
      <c r="H2976" s="127" t="str">
        <f>IF(A2976&lt;&gt;"",IF(MID(C2976,1,1)="c",$AS$26,IF(MID(C2976,1,1)="r",$AS$41,IF(MID(C2976,1,1)="p",#REF!,#REF!))),"")</f>
        <v/>
      </c>
      <c r="I2976" s="92" t="str">
        <f t="shared" si="471"/>
        <v/>
      </c>
      <c r="J2976" s="92" t="str">
        <f t="shared" si="472"/>
        <v/>
      </c>
      <c r="K2976" s="92" t="str">
        <f t="shared" si="473"/>
        <v/>
      </c>
      <c r="L2976" s="92" t="str">
        <f t="shared" si="474"/>
        <v/>
      </c>
      <c r="M2976" s="95" t="str">
        <f>IF(A2976&lt;&gt;"",IF(MID(C2976,1,1)="c",SigmaEpsConcrete(I2976,$AN$30:$AN$33,$AR$30:$AR$33,$AS$26,$AS$27,$AS$28,$AQ$20,$AU$19),""),"")</f>
        <v/>
      </c>
      <c r="N2976" s="95" t="str">
        <f>IF(A2976&lt;&gt;"",IF(MID(C2976,1,1)="r",SigmaEpsReinf(J2976,$AS$42:$AS$43,$AS$41,$AS$39,$AS$40,$AQ$38),""),"")</f>
        <v/>
      </c>
      <c r="Q2976" s="92" t="str">
        <f t="shared" si="476"/>
        <v/>
      </c>
      <c r="R2976" s="92" t="str">
        <f t="shared" si="477"/>
        <v/>
      </c>
      <c r="U2976" s="5"/>
      <c r="V2976" s="5"/>
      <c r="W2976" s="94" t="str">
        <f t="shared" si="475"/>
        <v/>
      </c>
      <c r="X2976" s="94" t="str">
        <f t="shared" si="478"/>
        <v/>
      </c>
      <c r="Y2976" s="5"/>
      <c r="BK2976" s="8"/>
      <c r="BL2976" s="5"/>
      <c r="BM2976" s="5"/>
      <c r="BN2976" s="5"/>
      <c r="BO2976" s="5"/>
      <c r="BP2976" s="1"/>
      <c r="BQ2976" s="1"/>
      <c r="BR2976" s="1"/>
      <c r="BS2976" s="1"/>
      <c r="BT2976" s="1"/>
      <c r="BU2976" s="4"/>
      <c r="BV2976" s="1"/>
      <c r="BW2976" s="3"/>
      <c r="BX2976" s="4"/>
      <c r="BY2976" s="5"/>
      <c r="BZ2976" s="5"/>
      <c r="CA2976" s="5"/>
      <c r="CB2976" s="5"/>
      <c r="CC2976" s="5"/>
      <c r="CD2976" s="43"/>
    </row>
    <row r="2977" spans="1:82" x14ac:dyDescent="0.25">
      <c r="A2977" s="8"/>
      <c r="B2977" s="5"/>
      <c r="C2977" s="5"/>
      <c r="D2977" s="5"/>
      <c r="E2977" s="5"/>
      <c r="F2977" s="94" t="str">
        <f t="shared" si="469"/>
        <v/>
      </c>
      <c r="G2977" s="94" t="str">
        <f t="shared" si="470"/>
        <v/>
      </c>
      <c r="H2977" s="127" t="str">
        <f>IF(A2977&lt;&gt;"",IF(MID(C2977,1,1)="c",$AS$26,IF(MID(C2977,1,1)="r",$AS$41,IF(MID(C2977,1,1)="p",#REF!,#REF!))),"")</f>
        <v/>
      </c>
      <c r="I2977" s="92" t="str">
        <f t="shared" si="471"/>
        <v/>
      </c>
      <c r="J2977" s="92" t="str">
        <f t="shared" si="472"/>
        <v/>
      </c>
      <c r="K2977" s="92" t="str">
        <f t="shared" si="473"/>
        <v/>
      </c>
      <c r="L2977" s="92" t="str">
        <f t="shared" si="474"/>
        <v/>
      </c>
      <c r="M2977" s="95" t="str">
        <f>IF(A2977&lt;&gt;"",IF(MID(C2977,1,1)="c",SigmaEpsConcrete(I2977,$AN$30:$AN$33,$AR$30:$AR$33,$AS$26,$AS$27,$AS$28,$AQ$20,$AU$19),""),"")</f>
        <v/>
      </c>
      <c r="N2977" s="95" t="str">
        <f>IF(A2977&lt;&gt;"",IF(MID(C2977,1,1)="r",SigmaEpsReinf(J2977,$AS$42:$AS$43,$AS$41,$AS$39,$AS$40,$AQ$38),""),"")</f>
        <v/>
      </c>
      <c r="Q2977" s="92" t="str">
        <f t="shared" si="476"/>
        <v/>
      </c>
      <c r="R2977" s="92" t="str">
        <f t="shared" si="477"/>
        <v/>
      </c>
      <c r="U2977" s="5"/>
      <c r="V2977" s="5"/>
      <c r="W2977" s="94" t="str">
        <f t="shared" si="475"/>
        <v/>
      </c>
      <c r="X2977" s="94" t="str">
        <f t="shared" si="478"/>
        <v/>
      </c>
      <c r="Y2977" s="5"/>
      <c r="BK2977" s="8"/>
      <c r="BL2977" s="5"/>
      <c r="BM2977" s="5"/>
      <c r="BN2977" s="5"/>
      <c r="BO2977" s="5"/>
      <c r="BP2977" s="1"/>
      <c r="BQ2977" s="1"/>
      <c r="BR2977" s="1"/>
      <c r="BS2977" s="1"/>
      <c r="BT2977" s="1"/>
      <c r="BU2977" s="4"/>
      <c r="BV2977" s="1"/>
      <c r="BW2977" s="3"/>
      <c r="BX2977" s="4"/>
      <c r="BY2977" s="5"/>
      <c r="BZ2977" s="5"/>
      <c r="CA2977" s="5"/>
      <c r="CB2977" s="5"/>
      <c r="CC2977" s="5"/>
      <c r="CD2977" s="43"/>
    </row>
    <row r="2978" spans="1:82" x14ac:dyDescent="0.25">
      <c r="A2978" s="8"/>
      <c r="B2978" s="5"/>
      <c r="C2978" s="5"/>
      <c r="D2978" s="5"/>
      <c r="E2978" s="5"/>
      <c r="F2978" s="94" t="str">
        <f t="shared" si="469"/>
        <v/>
      </c>
      <c r="G2978" s="94" t="str">
        <f t="shared" si="470"/>
        <v/>
      </c>
      <c r="H2978" s="127" t="str">
        <f>IF(A2978&lt;&gt;"",IF(MID(C2978,1,1)="c",$AS$26,IF(MID(C2978,1,1)="r",$AS$41,IF(MID(C2978,1,1)="p",#REF!,#REF!))),"")</f>
        <v/>
      </c>
      <c r="I2978" s="92" t="str">
        <f t="shared" si="471"/>
        <v/>
      </c>
      <c r="J2978" s="92" t="str">
        <f t="shared" si="472"/>
        <v/>
      </c>
      <c r="K2978" s="92" t="str">
        <f t="shared" si="473"/>
        <v/>
      </c>
      <c r="L2978" s="92" t="str">
        <f t="shared" si="474"/>
        <v/>
      </c>
      <c r="M2978" s="95" t="str">
        <f>IF(A2978&lt;&gt;"",IF(MID(C2978,1,1)="c",SigmaEpsConcrete(I2978,$AN$30:$AN$33,$AR$30:$AR$33,$AS$26,$AS$27,$AS$28,$AQ$20,$AU$19),""),"")</f>
        <v/>
      </c>
      <c r="N2978" s="95" t="str">
        <f>IF(A2978&lt;&gt;"",IF(MID(C2978,1,1)="r",SigmaEpsReinf(J2978,$AS$42:$AS$43,$AS$41,$AS$39,$AS$40,$AQ$38),""),"")</f>
        <v/>
      </c>
      <c r="Q2978" s="92" t="str">
        <f t="shared" si="476"/>
        <v/>
      </c>
      <c r="R2978" s="92" t="str">
        <f t="shared" si="477"/>
        <v/>
      </c>
      <c r="U2978" s="5"/>
      <c r="V2978" s="5"/>
      <c r="W2978" s="94" t="str">
        <f t="shared" si="475"/>
        <v/>
      </c>
      <c r="X2978" s="94" t="str">
        <f t="shared" si="478"/>
        <v/>
      </c>
      <c r="Y2978" s="5"/>
      <c r="BK2978" s="8"/>
      <c r="BL2978" s="5"/>
      <c r="BM2978" s="5"/>
      <c r="BN2978" s="5"/>
      <c r="BO2978" s="5"/>
      <c r="BP2978" s="1"/>
      <c r="BQ2978" s="1"/>
      <c r="BR2978" s="1"/>
      <c r="BS2978" s="1"/>
      <c r="BT2978" s="1"/>
      <c r="BU2978" s="4"/>
      <c r="BV2978" s="1"/>
      <c r="BW2978" s="3"/>
      <c r="BX2978" s="4"/>
      <c r="BY2978" s="5"/>
      <c r="BZ2978" s="5"/>
      <c r="CA2978" s="5"/>
      <c r="CB2978" s="5"/>
      <c r="CC2978" s="5"/>
      <c r="CD2978" s="43"/>
    </row>
    <row r="2979" spans="1:82" x14ac:dyDescent="0.25">
      <c r="A2979" s="8"/>
      <c r="B2979" s="5"/>
      <c r="C2979" s="5"/>
      <c r="D2979" s="5"/>
      <c r="E2979" s="5"/>
      <c r="F2979" s="94" t="str">
        <f t="shared" si="469"/>
        <v/>
      </c>
      <c r="G2979" s="94" t="str">
        <f t="shared" si="470"/>
        <v/>
      </c>
      <c r="H2979" s="127" t="str">
        <f>IF(A2979&lt;&gt;"",IF(MID(C2979,1,1)="c",$AS$26,IF(MID(C2979,1,1)="r",$AS$41,IF(MID(C2979,1,1)="p",#REF!,#REF!))),"")</f>
        <v/>
      </c>
      <c r="I2979" s="92" t="str">
        <f t="shared" si="471"/>
        <v/>
      </c>
      <c r="J2979" s="92" t="str">
        <f t="shared" si="472"/>
        <v/>
      </c>
      <c r="K2979" s="92" t="str">
        <f t="shared" si="473"/>
        <v/>
      </c>
      <c r="L2979" s="92" t="str">
        <f t="shared" si="474"/>
        <v/>
      </c>
      <c r="M2979" s="95" t="str">
        <f>IF(A2979&lt;&gt;"",IF(MID(C2979,1,1)="c",SigmaEpsConcrete(I2979,$AN$30:$AN$33,$AR$30:$AR$33,$AS$26,$AS$27,$AS$28,$AQ$20,$AU$19),""),"")</f>
        <v/>
      </c>
      <c r="N2979" s="95" t="str">
        <f>IF(A2979&lt;&gt;"",IF(MID(C2979,1,1)="r",SigmaEpsReinf(J2979,$AS$42:$AS$43,$AS$41,$AS$39,$AS$40,$AQ$38),""),"")</f>
        <v/>
      </c>
      <c r="Q2979" s="92" t="str">
        <f t="shared" si="476"/>
        <v/>
      </c>
      <c r="R2979" s="92" t="str">
        <f t="shared" si="477"/>
        <v/>
      </c>
      <c r="U2979" s="5"/>
      <c r="V2979" s="5"/>
      <c r="W2979" s="94" t="str">
        <f t="shared" si="475"/>
        <v/>
      </c>
      <c r="X2979" s="94" t="str">
        <f t="shared" si="478"/>
        <v/>
      </c>
      <c r="Y2979" s="5"/>
      <c r="BK2979" s="8"/>
      <c r="BL2979" s="5"/>
      <c r="BM2979" s="5"/>
      <c r="BN2979" s="5"/>
      <c r="BO2979" s="5"/>
      <c r="BP2979" s="1"/>
      <c r="BQ2979" s="1"/>
      <c r="BR2979" s="1"/>
      <c r="BS2979" s="1"/>
      <c r="BT2979" s="1"/>
      <c r="BU2979" s="4"/>
      <c r="BV2979" s="1"/>
      <c r="BW2979" s="3"/>
      <c r="BX2979" s="4"/>
      <c r="BY2979" s="5"/>
      <c r="BZ2979" s="5"/>
      <c r="CA2979" s="5"/>
      <c r="CB2979" s="5"/>
      <c r="CC2979" s="5"/>
      <c r="CD2979" s="43"/>
    </row>
    <row r="2980" spans="1:82" x14ac:dyDescent="0.25">
      <c r="A2980" s="8"/>
      <c r="B2980" s="5"/>
      <c r="C2980" s="5"/>
      <c r="D2980" s="5"/>
      <c r="E2980" s="5"/>
      <c r="F2980" s="94" t="str">
        <f t="shared" si="469"/>
        <v/>
      </c>
      <c r="G2980" s="94" t="str">
        <f t="shared" si="470"/>
        <v/>
      </c>
      <c r="H2980" s="127" t="str">
        <f>IF(A2980&lt;&gt;"",IF(MID(C2980,1,1)="c",$AS$26,IF(MID(C2980,1,1)="r",$AS$41,IF(MID(C2980,1,1)="p",#REF!,#REF!))),"")</f>
        <v/>
      </c>
      <c r="I2980" s="92" t="str">
        <f t="shared" si="471"/>
        <v/>
      </c>
      <c r="J2980" s="92" t="str">
        <f t="shared" si="472"/>
        <v/>
      </c>
      <c r="K2980" s="92" t="str">
        <f t="shared" si="473"/>
        <v/>
      </c>
      <c r="L2980" s="92" t="str">
        <f t="shared" si="474"/>
        <v/>
      </c>
      <c r="M2980" s="95" t="str">
        <f>IF(A2980&lt;&gt;"",IF(MID(C2980,1,1)="c",SigmaEpsConcrete(I2980,$AN$30:$AN$33,$AR$30:$AR$33,$AS$26,$AS$27,$AS$28,$AQ$20,$AU$19),""),"")</f>
        <v/>
      </c>
      <c r="N2980" s="95" t="str">
        <f>IF(A2980&lt;&gt;"",IF(MID(C2980,1,1)="r",SigmaEpsReinf(J2980,$AS$42:$AS$43,$AS$41,$AS$39,$AS$40,$AQ$38),""),"")</f>
        <v/>
      </c>
      <c r="Q2980" s="92" t="str">
        <f t="shared" si="476"/>
        <v/>
      </c>
      <c r="R2980" s="92" t="str">
        <f t="shared" si="477"/>
        <v/>
      </c>
      <c r="U2980" s="5"/>
      <c r="V2980" s="5"/>
      <c r="W2980" s="94" t="str">
        <f t="shared" si="475"/>
        <v/>
      </c>
      <c r="X2980" s="94" t="str">
        <f t="shared" si="478"/>
        <v/>
      </c>
      <c r="Y2980" s="5"/>
      <c r="BK2980" s="8"/>
      <c r="BL2980" s="5"/>
      <c r="BM2980" s="5"/>
      <c r="BN2980" s="5"/>
      <c r="BO2980" s="5"/>
      <c r="BP2980" s="1"/>
      <c r="BQ2980" s="1"/>
      <c r="BR2980" s="1"/>
      <c r="BS2980" s="1"/>
      <c r="BT2980" s="1"/>
      <c r="BU2980" s="4"/>
      <c r="BV2980" s="1"/>
      <c r="BW2980" s="3"/>
      <c r="BX2980" s="4"/>
      <c r="BY2980" s="5"/>
      <c r="BZ2980" s="5"/>
      <c r="CA2980" s="5"/>
      <c r="CB2980" s="5"/>
      <c r="CC2980" s="5"/>
      <c r="CD2980" s="43"/>
    </row>
    <row r="2981" spans="1:82" x14ac:dyDescent="0.25">
      <c r="A2981" s="8"/>
      <c r="B2981" s="5"/>
      <c r="C2981" s="5"/>
      <c r="D2981" s="5"/>
      <c r="E2981" s="5"/>
      <c r="F2981" s="94" t="str">
        <f t="shared" si="469"/>
        <v/>
      </c>
      <c r="G2981" s="94" t="str">
        <f t="shared" si="470"/>
        <v/>
      </c>
      <c r="H2981" s="127" t="str">
        <f>IF(A2981&lt;&gt;"",IF(MID(C2981,1,1)="c",$AS$26,IF(MID(C2981,1,1)="r",$AS$41,IF(MID(C2981,1,1)="p",#REF!,#REF!))),"")</f>
        <v/>
      </c>
      <c r="I2981" s="92" t="str">
        <f t="shared" si="471"/>
        <v/>
      </c>
      <c r="J2981" s="92" t="str">
        <f t="shared" si="472"/>
        <v/>
      </c>
      <c r="K2981" s="92" t="str">
        <f t="shared" si="473"/>
        <v/>
      </c>
      <c r="L2981" s="92" t="str">
        <f t="shared" si="474"/>
        <v/>
      </c>
      <c r="M2981" s="95" t="str">
        <f>IF(A2981&lt;&gt;"",IF(MID(C2981,1,1)="c",SigmaEpsConcrete(I2981,$AN$30:$AN$33,$AR$30:$AR$33,$AS$26,$AS$27,$AS$28,$AQ$20,$AU$19),""),"")</f>
        <v/>
      </c>
      <c r="N2981" s="95" t="str">
        <f>IF(A2981&lt;&gt;"",IF(MID(C2981,1,1)="r",SigmaEpsReinf(J2981,$AS$42:$AS$43,$AS$41,$AS$39,$AS$40,$AQ$38),""),"")</f>
        <v/>
      </c>
      <c r="Q2981" s="92" t="str">
        <f t="shared" si="476"/>
        <v/>
      </c>
      <c r="R2981" s="92" t="str">
        <f t="shared" si="477"/>
        <v/>
      </c>
      <c r="U2981" s="5"/>
      <c r="V2981" s="5"/>
      <c r="W2981" s="94" t="str">
        <f t="shared" si="475"/>
        <v/>
      </c>
      <c r="X2981" s="94" t="str">
        <f t="shared" si="478"/>
        <v/>
      </c>
      <c r="Y2981" s="5"/>
      <c r="BK2981" s="8"/>
      <c r="BL2981" s="5"/>
      <c r="BM2981" s="5"/>
      <c r="BN2981" s="5"/>
      <c r="BO2981" s="5"/>
      <c r="BP2981" s="1"/>
      <c r="BQ2981" s="1"/>
      <c r="BR2981" s="1"/>
      <c r="BS2981" s="1"/>
      <c r="BT2981" s="1"/>
      <c r="BU2981" s="4"/>
      <c r="BV2981" s="1"/>
      <c r="BW2981" s="3"/>
      <c r="BX2981" s="4"/>
      <c r="BY2981" s="5"/>
      <c r="BZ2981" s="5"/>
      <c r="CA2981" s="5"/>
      <c r="CB2981" s="5"/>
      <c r="CC2981" s="5"/>
      <c r="CD2981" s="43"/>
    </row>
    <row r="2982" spans="1:82" x14ac:dyDescent="0.25">
      <c r="A2982" s="8"/>
      <c r="B2982" s="5"/>
      <c r="C2982" s="5"/>
      <c r="D2982" s="5"/>
      <c r="E2982" s="5"/>
      <c r="F2982" s="94" t="str">
        <f t="shared" si="469"/>
        <v/>
      </c>
      <c r="G2982" s="94" t="str">
        <f t="shared" si="470"/>
        <v/>
      </c>
      <c r="H2982" s="127" t="str">
        <f>IF(A2982&lt;&gt;"",IF(MID(C2982,1,1)="c",$AS$26,IF(MID(C2982,1,1)="r",$AS$41,IF(MID(C2982,1,1)="p",#REF!,#REF!))),"")</f>
        <v/>
      </c>
      <c r="I2982" s="92" t="str">
        <f t="shared" si="471"/>
        <v/>
      </c>
      <c r="J2982" s="92" t="str">
        <f t="shared" si="472"/>
        <v/>
      </c>
      <c r="K2982" s="92" t="str">
        <f t="shared" si="473"/>
        <v/>
      </c>
      <c r="L2982" s="92" t="str">
        <f t="shared" si="474"/>
        <v/>
      </c>
      <c r="M2982" s="95" t="str">
        <f>IF(A2982&lt;&gt;"",IF(MID(C2982,1,1)="c",SigmaEpsConcrete(I2982,$AN$30:$AN$33,$AR$30:$AR$33,$AS$26,$AS$27,$AS$28,$AQ$20,$AU$19),""),"")</f>
        <v/>
      </c>
      <c r="N2982" s="95" t="str">
        <f>IF(A2982&lt;&gt;"",IF(MID(C2982,1,1)="r",SigmaEpsReinf(J2982,$AS$42:$AS$43,$AS$41,$AS$39,$AS$40,$AQ$38),""),"")</f>
        <v/>
      </c>
      <c r="Q2982" s="92" t="str">
        <f t="shared" si="476"/>
        <v/>
      </c>
      <c r="R2982" s="92" t="str">
        <f t="shared" si="477"/>
        <v/>
      </c>
      <c r="U2982" s="5"/>
      <c r="V2982" s="5"/>
      <c r="W2982" s="94" t="str">
        <f t="shared" si="475"/>
        <v/>
      </c>
      <c r="X2982" s="94" t="str">
        <f t="shared" si="478"/>
        <v/>
      </c>
      <c r="Y2982" s="5"/>
      <c r="BK2982" s="8"/>
      <c r="BL2982" s="5"/>
      <c r="BM2982" s="5"/>
      <c r="BN2982" s="5"/>
      <c r="BO2982" s="5"/>
      <c r="BP2982" s="1"/>
      <c r="BQ2982" s="1"/>
      <c r="BR2982" s="1"/>
      <c r="BS2982" s="1"/>
      <c r="BT2982" s="1"/>
      <c r="BU2982" s="4"/>
      <c r="BV2982" s="1"/>
      <c r="BW2982" s="3"/>
      <c r="BX2982" s="4"/>
      <c r="BY2982" s="5"/>
      <c r="BZ2982" s="5"/>
      <c r="CA2982" s="5"/>
      <c r="CB2982" s="5"/>
      <c r="CC2982" s="5"/>
      <c r="CD2982" s="43"/>
    </row>
    <row r="2983" spans="1:82" x14ac:dyDescent="0.25">
      <c r="A2983" s="8"/>
      <c r="B2983" s="5"/>
      <c r="C2983" s="5"/>
      <c r="D2983" s="5"/>
      <c r="E2983" s="5"/>
      <c r="F2983" s="94" t="str">
        <f t="shared" si="469"/>
        <v/>
      </c>
      <c r="G2983" s="94" t="str">
        <f t="shared" si="470"/>
        <v/>
      </c>
      <c r="H2983" s="127" t="str">
        <f>IF(A2983&lt;&gt;"",IF(MID(C2983,1,1)="c",$AS$26,IF(MID(C2983,1,1)="r",$AS$41,IF(MID(C2983,1,1)="p",#REF!,#REF!))),"")</f>
        <v/>
      </c>
      <c r="I2983" s="92" t="str">
        <f t="shared" si="471"/>
        <v/>
      </c>
      <c r="J2983" s="92" t="str">
        <f t="shared" si="472"/>
        <v/>
      </c>
      <c r="K2983" s="92" t="str">
        <f t="shared" si="473"/>
        <v/>
      </c>
      <c r="L2983" s="92" t="str">
        <f t="shared" si="474"/>
        <v/>
      </c>
      <c r="M2983" s="95" t="str">
        <f>IF(A2983&lt;&gt;"",IF(MID(C2983,1,1)="c",SigmaEpsConcrete(I2983,$AN$30:$AN$33,$AR$30:$AR$33,$AS$26,$AS$27,$AS$28,$AQ$20,$AU$19),""),"")</f>
        <v/>
      </c>
      <c r="N2983" s="95" t="str">
        <f>IF(A2983&lt;&gt;"",IF(MID(C2983,1,1)="r",SigmaEpsReinf(J2983,$AS$42:$AS$43,$AS$41,$AS$39,$AS$40,$AQ$38),""),"")</f>
        <v/>
      </c>
      <c r="Q2983" s="92" t="str">
        <f t="shared" si="476"/>
        <v/>
      </c>
      <c r="R2983" s="92" t="str">
        <f t="shared" si="477"/>
        <v/>
      </c>
      <c r="U2983" s="5"/>
      <c r="V2983" s="5"/>
      <c r="W2983" s="94" t="str">
        <f t="shared" si="475"/>
        <v/>
      </c>
      <c r="X2983" s="94" t="str">
        <f t="shared" si="478"/>
        <v/>
      </c>
      <c r="Y2983" s="5"/>
      <c r="BK2983" s="8"/>
      <c r="BL2983" s="5"/>
      <c r="BM2983" s="5"/>
      <c r="BN2983" s="5"/>
      <c r="BO2983" s="5"/>
      <c r="BP2983" s="1"/>
      <c r="BQ2983" s="1"/>
      <c r="BR2983" s="1"/>
      <c r="BS2983" s="1"/>
      <c r="BT2983" s="1"/>
      <c r="BU2983" s="4"/>
      <c r="BV2983" s="1"/>
      <c r="BW2983" s="3"/>
      <c r="BX2983" s="4"/>
      <c r="BY2983" s="5"/>
      <c r="BZ2983" s="5"/>
      <c r="CA2983" s="5"/>
      <c r="CB2983" s="5"/>
      <c r="CC2983" s="5"/>
      <c r="CD2983" s="43"/>
    </row>
    <row r="2984" spans="1:82" x14ac:dyDescent="0.25">
      <c r="A2984" s="8"/>
      <c r="B2984" s="5"/>
      <c r="C2984" s="5"/>
      <c r="D2984" s="5"/>
      <c r="E2984" s="5"/>
      <c r="F2984" s="94" t="str">
        <f t="shared" si="469"/>
        <v/>
      </c>
      <c r="G2984" s="94" t="str">
        <f t="shared" si="470"/>
        <v/>
      </c>
      <c r="H2984" s="127" t="str">
        <f>IF(A2984&lt;&gt;"",IF(MID(C2984,1,1)="c",$AS$26,IF(MID(C2984,1,1)="r",$AS$41,IF(MID(C2984,1,1)="p",#REF!,#REF!))),"")</f>
        <v/>
      </c>
      <c r="I2984" s="92" t="str">
        <f t="shared" si="471"/>
        <v/>
      </c>
      <c r="J2984" s="92" t="str">
        <f t="shared" si="472"/>
        <v/>
      </c>
      <c r="K2984" s="92" t="str">
        <f t="shared" si="473"/>
        <v/>
      </c>
      <c r="L2984" s="92" t="str">
        <f t="shared" si="474"/>
        <v/>
      </c>
      <c r="M2984" s="95" t="str">
        <f>IF(A2984&lt;&gt;"",IF(MID(C2984,1,1)="c",SigmaEpsConcrete(I2984,$AN$30:$AN$33,$AR$30:$AR$33,$AS$26,$AS$27,$AS$28,$AQ$20,$AU$19),""),"")</f>
        <v/>
      </c>
      <c r="N2984" s="95" t="str">
        <f>IF(A2984&lt;&gt;"",IF(MID(C2984,1,1)="r",SigmaEpsReinf(J2984,$AS$42:$AS$43,$AS$41,$AS$39,$AS$40,$AQ$38),""),"")</f>
        <v/>
      </c>
      <c r="Q2984" s="92" t="str">
        <f t="shared" si="476"/>
        <v/>
      </c>
      <c r="R2984" s="92" t="str">
        <f t="shared" si="477"/>
        <v/>
      </c>
      <c r="U2984" s="5"/>
      <c r="V2984" s="5"/>
      <c r="W2984" s="94" t="str">
        <f t="shared" si="475"/>
        <v/>
      </c>
      <c r="X2984" s="94" t="str">
        <f t="shared" si="478"/>
        <v/>
      </c>
      <c r="Y2984" s="5"/>
      <c r="BK2984" s="8"/>
      <c r="BL2984" s="5"/>
      <c r="BM2984" s="5"/>
      <c r="BN2984" s="5"/>
      <c r="BO2984" s="5"/>
      <c r="BP2984" s="1"/>
      <c r="BQ2984" s="1"/>
      <c r="BR2984" s="1"/>
      <c r="BS2984" s="1"/>
      <c r="BT2984" s="1"/>
      <c r="BU2984" s="4"/>
      <c r="BV2984" s="1"/>
      <c r="BW2984" s="3"/>
      <c r="BX2984" s="4"/>
      <c r="BY2984" s="5"/>
      <c r="BZ2984" s="5"/>
      <c r="CA2984" s="5"/>
      <c r="CB2984" s="5"/>
      <c r="CC2984" s="5"/>
      <c r="CD2984" s="43"/>
    </row>
    <row r="2985" spans="1:82" x14ac:dyDescent="0.25">
      <c r="A2985" s="8"/>
      <c r="B2985" s="5"/>
      <c r="C2985" s="5"/>
      <c r="D2985" s="5"/>
      <c r="E2985" s="5"/>
      <c r="F2985" s="94" t="str">
        <f t="shared" si="469"/>
        <v/>
      </c>
      <c r="G2985" s="94" t="str">
        <f t="shared" si="470"/>
        <v/>
      </c>
      <c r="H2985" s="127" t="str">
        <f>IF(A2985&lt;&gt;"",IF(MID(C2985,1,1)="c",$AS$26,IF(MID(C2985,1,1)="r",$AS$41,IF(MID(C2985,1,1)="p",#REF!,#REF!))),"")</f>
        <v/>
      </c>
      <c r="I2985" s="92" t="str">
        <f t="shared" si="471"/>
        <v/>
      </c>
      <c r="J2985" s="92" t="str">
        <f t="shared" si="472"/>
        <v/>
      </c>
      <c r="K2985" s="92" t="str">
        <f t="shared" si="473"/>
        <v/>
      </c>
      <c r="L2985" s="92" t="str">
        <f t="shared" si="474"/>
        <v/>
      </c>
      <c r="M2985" s="95" t="str">
        <f>IF(A2985&lt;&gt;"",IF(MID(C2985,1,1)="c",SigmaEpsConcrete(I2985,$AN$30:$AN$33,$AR$30:$AR$33,$AS$26,$AS$27,$AS$28,$AQ$20,$AU$19),""),"")</f>
        <v/>
      </c>
      <c r="N2985" s="95" t="str">
        <f>IF(A2985&lt;&gt;"",IF(MID(C2985,1,1)="r",SigmaEpsReinf(J2985,$AS$42:$AS$43,$AS$41,$AS$39,$AS$40,$AQ$38),""),"")</f>
        <v/>
      </c>
      <c r="Q2985" s="92" t="str">
        <f t="shared" si="476"/>
        <v/>
      </c>
      <c r="R2985" s="92" t="str">
        <f t="shared" si="477"/>
        <v/>
      </c>
      <c r="U2985" s="5"/>
      <c r="V2985" s="5"/>
      <c r="W2985" s="94" t="str">
        <f t="shared" si="475"/>
        <v/>
      </c>
      <c r="X2985" s="94" t="str">
        <f t="shared" si="478"/>
        <v/>
      </c>
      <c r="Y2985" s="5"/>
      <c r="BK2985" s="8"/>
      <c r="BL2985" s="5"/>
      <c r="BM2985" s="5"/>
      <c r="BN2985" s="5"/>
      <c r="BO2985" s="5"/>
      <c r="BP2985" s="1"/>
      <c r="BQ2985" s="1"/>
      <c r="BR2985" s="1"/>
      <c r="BS2985" s="1"/>
      <c r="BT2985" s="1"/>
      <c r="BU2985" s="4"/>
      <c r="BV2985" s="1"/>
      <c r="BW2985" s="3"/>
      <c r="BX2985" s="4"/>
      <c r="BY2985" s="5"/>
      <c r="BZ2985" s="5"/>
      <c r="CA2985" s="5"/>
      <c r="CB2985" s="5"/>
      <c r="CC2985" s="5"/>
      <c r="CD2985" s="43"/>
    </row>
    <row r="2986" spans="1:82" x14ac:dyDescent="0.25">
      <c r="A2986" s="8"/>
      <c r="B2986" s="5"/>
      <c r="C2986" s="5"/>
      <c r="D2986" s="5"/>
      <c r="E2986" s="5"/>
      <c r="F2986" s="94" t="str">
        <f t="shared" si="469"/>
        <v/>
      </c>
      <c r="G2986" s="94" t="str">
        <f t="shared" si="470"/>
        <v/>
      </c>
      <c r="H2986" s="127" t="str">
        <f>IF(A2986&lt;&gt;"",IF(MID(C2986,1,1)="c",$AS$26,IF(MID(C2986,1,1)="r",$AS$41,IF(MID(C2986,1,1)="p",#REF!,#REF!))),"")</f>
        <v/>
      </c>
      <c r="I2986" s="92" t="str">
        <f t="shared" si="471"/>
        <v/>
      </c>
      <c r="J2986" s="92" t="str">
        <f t="shared" si="472"/>
        <v/>
      </c>
      <c r="K2986" s="92" t="str">
        <f t="shared" si="473"/>
        <v/>
      </c>
      <c r="L2986" s="92" t="str">
        <f t="shared" si="474"/>
        <v/>
      </c>
      <c r="M2986" s="95" t="str">
        <f>IF(A2986&lt;&gt;"",IF(MID(C2986,1,1)="c",SigmaEpsConcrete(I2986,$AN$30:$AN$33,$AR$30:$AR$33,$AS$26,$AS$27,$AS$28,$AQ$20,$AU$19),""),"")</f>
        <v/>
      </c>
      <c r="N2986" s="95" t="str">
        <f>IF(A2986&lt;&gt;"",IF(MID(C2986,1,1)="r",SigmaEpsReinf(J2986,$AS$42:$AS$43,$AS$41,$AS$39,$AS$40,$AQ$38),""),"")</f>
        <v/>
      </c>
      <c r="Q2986" s="92" t="str">
        <f t="shared" si="476"/>
        <v/>
      </c>
      <c r="R2986" s="92" t="str">
        <f t="shared" si="477"/>
        <v/>
      </c>
      <c r="U2986" s="5"/>
      <c r="V2986" s="5"/>
      <c r="W2986" s="94" t="str">
        <f t="shared" si="475"/>
        <v/>
      </c>
      <c r="X2986" s="94" t="str">
        <f t="shared" si="478"/>
        <v/>
      </c>
      <c r="Y2986" s="5"/>
      <c r="BK2986" s="8"/>
      <c r="BL2986" s="5"/>
      <c r="BM2986" s="5"/>
      <c r="BN2986" s="5"/>
      <c r="BO2986" s="5"/>
      <c r="BP2986" s="1"/>
      <c r="BQ2986" s="1"/>
      <c r="BR2986" s="1"/>
      <c r="BS2986" s="1"/>
      <c r="BT2986" s="1"/>
      <c r="BU2986" s="4"/>
      <c r="BV2986" s="1"/>
      <c r="BW2986" s="3"/>
      <c r="BX2986" s="4"/>
      <c r="BY2986" s="5"/>
      <c r="BZ2986" s="5"/>
      <c r="CA2986" s="5"/>
      <c r="CB2986" s="5"/>
      <c r="CC2986" s="5"/>
      <c r="CD2986" s="43"/>
    </row>
    <row r="2987" spans="1:82" x14ac:dyDescent="0.25">
      <c r="A2987" s="8"/>
      <c r="B2987" s="5"/>
      <c r="C2987" s="5"/>
      <c r="D2987" s="5"/>
      <c r="E2987" s="5"/>
      <c r="F2987" s="94" t="str">
        <f t="shared" si="469"/>
        <v/>
      </c>
      <c r="G2987" s="94" t="str">
        <f t="shared" si="470"/>
        <v/>
      </c>
      <c r="H2987" s="127" t="str">
        <f>IF(A2987&lt;&gt;"",IF(MID(C2987,1,1)="c",$AS$26,IF(MID(C2987,1,1)="r",$AS$41,IF(MID(C2987,1,1)="p",#REF!,#REF!))),"")</f>
        <v/>
      </c>
      <c r="I2987" s="92" t="str">
        <f t="shared" si="471"/>
        <v/>
      </c>
      <c r="J2987" s="92" t="str">
        <f t="shared" si="472"/>
        <v/>
      </c>
      <c r="K2987" s="92" t="str">
        <f t="shared" si="473"/>
        <v/>
      </c>
      <c r="L2987" s="92" t="str">
        <f t="shared" si="474"/>
        <v/>
      </c>
      <c r="M2987" s="95" t="str">
        <f>IF(A2987&lt;&gt;"",IF(MID(C2987,1,1)="c",SigmaEpsConcrete(I2987,$AN$30:$AN$33,$AR$30:$AR$33,$AS$26,$AS$27,$AS$28,$AQ$20,$AU$19),""),"")</f>
        <v/>
      </c>
      <c r="N2987" s="95" t="str">
        <f>IF(A2987&lt;&gt;"",IF(MID(C2987,1,1)="r",SigmaEpsReinf(J2987,$AS$42:$AS$43,$AS$41,$AS$39,$AS$40,$AQ$38),""),"")</f>
        <v/>
      </c>
      <c r="Q2987" s="92" t="str">
        <f t="shared" si="476"/>
        <v/>
      </c>
      <c r="R2987" s="92" t="str">
        <f t="shared" si="477"/>
        <v/>
      </c>
      <c r="U2987" s="5"/>
      <c r="V2987" s="5"/>
      <c r="W2987" s="94" t="str">
        <f t="shared" si="475"/>
        <v/>
      </c>
      <c r="X2987" s="94" t="str">
        <f t="shared" si="478"/>
        <v/>
      </c>
      <c r="Y2987" s="5"/>
      <c r="BK2987" s="8"/>
      <c r="BL2987" s="5"/>
      <c r="BM2987" s="5"/>
      <c r="BN2987" s="5"/>
      <c r="BO2987" s="5"/>
      <c r="BP2987" s="1"/>
      <c r="BQ2987" s="1"/>
      <c r="BR2987" s="1"/>
      <c r="BS2987" s="1"/>
      <c r="BT2987" s="1"/>
      <c r="BU2987" s="4"/>
      <c r="BV2987" s="1"/>
      <c r="BW2987" s="3"/>
      <c r="BX2987" s="4"/>
      <c r="BY2987" s="5"/>
      <c r="BZ2987" s="5"/>
      <c r="CA2987" s="5"/>
      <c r="CB2987" s="5"/>
      <c r="CC2987" s="5"/>
      <c r="CD2987" s="43"/>
    </row>
    <row r="2988" spans="1:82" x14ac:dyDescent="0.25">
      <c r="A2988" s="8"/>
      <c r="B2988" s="5"/>
      <c r="C2988" s="5"/>
      <c r="D2988" s="5"/>
      <c r="E2988" s="5"/>
      <c r="F2988" s="94" t="str">
        <f t="shared" si="469"/>
        <v/>
      </c>
      <c r="G2988" s="94" t="str">
        <f t="shared" si="470"/>
        <v/>
      </c>
      <c r="H2988" s="127" t="str">
        <f>IF(A2988&lt;&gt;"",IF(MID(C2988,1,1)="c",$AS$26,IF(MID(C2988,1,1)="r",$AS$41,IF(MID(C2988,1,1)="p",#REF!,#REF!))),"")</f>
        <v/>
      </c>
      <c r="I2988" s="92" t="str">
        <f t="shared" si="471"/>
        <v/>
      </c>
      <c r="J2988" s="92" t="str">
        <f t="shared" si="472"/>
        <v/>
      </c>
      <c r="K2988" s="92" t="str">
        <f t="shared" si="473"/>
        <v/>
      </c>
      <c r="L2988" s="92" t="str">
        <f t="shared" si="474"/>
        <v/>
      </c>
      <c r="M2988" s="95" t="str">
        <f>IF(A2988&lt;&gt;"",IF(MID(C2988,1,1)="c",SigmaEpsConcrete(I2988,$AN$30:$AN$33,$AR$30:$AR$33,$AS$26,$AS$27,$AS$28,$AQ$20,$AU$19),""),"")</f>
        <v/>
      </c>
      <c r="N2988" s="95" t="str">
        <f>IF(A2988&lt;&gt;"",IF(MID(C2988,1,1)="r",SigmaEpsReinf(J2988,$AS$42:$AS$43,$AS$41,$AS$39,$AS$40,$AQ$38),""),"")</f>
        <v/>
      </c>
      <c r="Q2988" s="92" t="str">
        <f t="shared" si="476"/>
        <v/>
      </c>
      <c r="R2988" s="92" t="str">
        <f t="shared" si="477"/>
        <v/>
      </c>
      <c r="U2988" s="5"/>
      <c r="V2988" s="5"/>
      <c r="W2988" s="94" t="str">
        <f t="shared" si="475"/>
        <v/>
      </c>
      <c r="X2988" s="94" t="str">
        <f t="shared" si="478"/>
        <v/>
      </c>
      <c r="Y2988" s="5"/>
      <c r="BK2988" s="8"/>
      <c r="BL2988" s="5"/>
      <c r="BM2988" s="5"/>
      <c r="BN2988" s="5"/>
      <c r="BO2988" s="5"/>
      <c r="BP2988" s="1"/>
      <c r="BQ2988" s="1"/>
      <c r="BR2988" s="1"/>
      <c r="BS2988" s="1"/>
      <c r="BT2988" s="1"/>
      <c r="BU2988" s="4"/>
      <c r="BV2988" s="1"/>
      <c r="BW2988" s="3"/>
      <c r="BX2988" s="4"/>
      <c r="BY2988" s="5"/>
      <c r="BZ2988" s="5"/>
      <c r="CA2988" s="5"/>
      <c r="CB2988" s="5"/>
      <c r="CC2988" s="5"/>
      <c r="CD2988" s="43"/>
    </row>
    <row r="2989" spans="1:82" x14ac:dyDescent="0.25">
      <c r="A2989" s="8"/>
      <c r="B2989" s="5"/>
      <c r="C2989" s="5"/>
      <c r="D2989" s="5"/>
      <c r="E2989" s="5"/>
      <c r="F2989" s="94" t="str">
        <f t="shared" si="469"/>
        <v/>
      </c>
      <c r="G2989" s="94" t="str">
        <f t="shared" si="470"/>
        <v/>
      </c>
      <c r="H2989" s="127" t="str">
        <f>IF(A2989&lt;&gt;"",IF(MID(C2989,1,1)="c",$AS$26,IF(MID(C2989,1,1)="r",$AS$41,IF(MID(C2989,1,1)="p",#REF!,#REF!))),"")</f>
        <v/>
      </c>
      <c r="I2989" s="92" t="str">
        <f t="shared" si="471"/>
        <v/>
      </c>
      <c r="J2989" s="92" t="str">
        <f t="shared" si="472"/>
        <v/>
      </c>
      <c r="K2989" s="92" t="str">
        <f t="shared" si="473"/>
        <v/>
      </c>
      <c r="L2989" s="92" t="str">
        <f t="shared" si="474"/>
        <v/>
      </c>
      <c r="M2989" s="95" t="str">
        <f>IF(A2989&lt;&gt;"",IF(MID(C2989,1,1)="c",SigmaEpsConcrete(I2989,$AN$30:$AN$33,$AR$30:$AR$33,$AS$26,$AS$27,$AS$28,$AQ$20,$AU$19),""),"")</f>
        <v/>
      </c>
      <c r="N2989" s="95" t="str">
        <f>IF(A2989&lt;&gt;"",IF(MID(C2989,1,1)="r",SigmaEpsReinf(J2989,$AS$42:$AS$43,$AS$41,$AS$39,$AS$40,$AQ$38),""),"")</f>
        <v/>
      </c>
      <c r="Q2989" s="92" t="str">
        <f t="shared" si="476"/>
        <v/>
      </c>
      <c r="R2989" s="92" t="str">
        <f t="shared" si="477"/>
        <v/>
      </c>
      <c r="U2989" s="5"/>
      <c r="V2989" s="5"/>
      <c r="W2989" s="94" t="str">
        <f t="shared" si="475"/>
        <v/>
      </c>
      <c r="X2989" s="94" t="str">
        <f t="shared" si="478"/>
        <v/>
      </c>
      <c r="Y2989" s="5"/>
      <c r="BK2989" s="8"/>
      <c r="BL2989" s="5"/>
      <c r="BM2989" s="5"/>
      <c r="BN2989" s="5"/>
      <c r="BO2989" s="5"/>
      <c r="BP2989" s="1"/>
      <c r="BQ2989" s="1"/>
      <c r="BR2989" s="1"/>
      <c r="BS2989" s="1"/>
      <c r="BT2989" s="1"/>
      <c r="BU2989" s="4"/>
      <c r="BV2989" s="1"/>
      <c r="BW2989" s="3"/>
      <c r="BX2989" s="4"/>
      <c r="BY2989" s="5"/>
      <c r="BZ2989" s="5"/>
      <c r="CA2989" s="5"/>
      <c r="CB2989" s="5"/>
      <c r="CC2989" s="5"/>
      <c r="CD2989" s="43"/>
    </row>
    <row r="2990" spans="1:82" x14ac:dyDescent="0.25">
      <c r="A2990" s="8"/>
      <c r="B2990" s="5"/>
      <c r="C2990" s="5"/>
      <c r="D2990" s="5"/>
      <c r="E2990" s="5"/>
      <c r="F2990" s="94" t="str">
        <f t="shared" si="469"/>
        <v/>
      </c>
      <c r="G2990" s="94" t="str">
        <f t="shared" si="470"/>
        <v/>
      </c>
      <c r="H2990" s="127" t="str">
        <f>IF(A2990&lt;&gt;"",IF(MID(C2990,1,1)="c",$AS$26,IF(MID(C2990,1,1)="r",$AS$41,IF(MID(C2990,1,1)="p",#REF!,#REF!))),"")</f>
        <v/>
      </c>
      <c r="I2990" s="92" t="str">
        <f t="shared" si="471"/>
        <v/>
      </c>
      <c r="J2990" s="92" t="str">
        <f t="shared" si="472"/>
        <v/>
      </c>
      <c r="K2990" s="92" t="str">
        <f t="shared" si="473"/>
        <v/>
      </c>
      <c r="L2990" s="92" t="str">
        <f t="shared" si="474"/>
        <v/>
      </c>
      <c r="M2990" s="95" t="str">
        <f>IF(A2990&lt;&gt;"",IF(MID(C2990,1,1)="c",SigmaEpsConcrete(I2990,$AN$30:$AN$33,$AR$30:$AR$33,$AS$26,$AS$27,$AS$28,$AQ$20,$AU$19),""),"")</f>
        <v/>
      </c>
      <c r="N2990" s="95" t="str">
        <f>IF(A2990&lt;&gt;"",IF(MID(C2990,1,1)="r",SigmaEpsReinf(J2990,$AS$42:$AS$43,$AS$41,$AS$39,$AS$40,$AQ$38),""),"")</f>
        <v/>
      </c>
      <c r="Q2990" s="92" t="str">
        <f t="shared" si="476"/>
        <v/>
      </c>
      <c r="R2990" s="92" t="str">
        <f t="shared" si="477"/>
        <v/>
      </c>
      <c r="U2990" s="5"/>
      <c r="V2990" s="5"/>
      <c r="W2990" s="94" t="str">
        <f t="shared" si="475"/>
        <v/>
      </c>
      <c r="X2990" s="94" t="str">
        <f t="shared" si="478"/>
        <v/>
      </c>
      <c r="Y2990" s="5"/>
      <c r="BK2990" s="8"/>
      <c r="BL2990" s="5"/>
      <c r="BM2990" s="5"/>
      <c r="BN2990" s="5"/>
      <c r="BO2990" s="5"/>
      <c r="BP2990" s="1"/>
      <c r="BQ2990" s="1"/>
      <c r="BR2990" s="1"/>
      <c r="BS2990" s="1"/>
      <c r="BT2990" s="1"/>
      <c r="BU2990" s="4"/>
      <c r="BV2990" s="1"/>
      <c r="BW2990" s="3"/>
      <c r="BX2990" s="4"/>
      <c r="BY2990" s="5"/>
      <c r="BZ2990" s="5"/>
      <c r="CA2990" s="5"/>
      <c r="CB2990" s="5"/>
      <c r="CC2990" s="5"/>
      <c r="CD2990" s="43"/>
    </row>
    <row r="2991" spans="1:82" x14ac:dyDescent="0.25">
      <c r="A2991" s="8"/>
      <c r="B2991" s="5"/>
      <c r="C2991" s="5"/>
      <c r="D2991" s="5"/>
      <c r="E2991" s="5"/>
      <c r="F2991" s="94" t="str">
        <f t="shared" si="469"/>
        <v/>
      </c>
      <c r="G2991" s="94" t="str">
        <f t="shared" si="470"/>
        <v/>
      </c>
      <c r="H2991" s="127" t="str">
        <f>IF(A2991&lt;&gt;"",IF(MID(C2991,1,1)="c",$AS$26,IF(MID(C2991,1,1)="r",$AS$41,IF(MID(C2991,1,1)="p",#REF!,#REF!))),"")</f>
        <v/>
      </c>
      <c r="I2991" s="92" t="str">
        <f t="shared" si="471"/>
        <v/>
      </c>
      <c r="J2991" s="92" t="str">
        <f t="shared" si="472"/>
        <v/>
      </c>
      <c r="K2991" s="92" t="str">
        <f t="shared" si="473"/>
        <v/>
      </c>
      <c r="L2991" s="92" t="str">
        <f t="shared" si="474"/>
        <v/>
      </c>
      <c r="M2991" s="95" t="str">
        <f>IF(A2991&lt;&gt;"",IF(MID(C2991,1,1)="c",SigmaEpsConcrete(I2991,$AN$30:$AN$33,$AR$30:$AR$33,$AS$26,$AS$27,$AS$28,$AQ$20,$AU$19),""),"")</f>
        <v/>
      </c>
      <c r="N2991" s="95" t="str">
        <f>IF(A2991&lt;&gt;"",IF(MID(C2991,1,1)="r",SigmaEpsReinf(J2991,$AS$42:$AS$43,$AS$41,$AS$39,$AS$40,$AQ$38),""),"")</f>
        <v/>
      </c>
      <c r="Q2991" s="92" t="str">
        <f t="shared" si="476"/>
        <v/>
      </c>
      <c r="R2991" s="92" t="str">
        <f t="shared" si="477"/>
        <v/>
      </c>
      <c r="U2991" s="5"/>
      <c r="V2991" s="5"/>
      <c r="W2991" s="94" t="str">
        <f t="shared" si="475"/>
        <v/>
      </c>
      <c r="X2991" s="94" t="str">
        <f t="shared" si="478"/>
        <v/>
      </c>
      <c r="Y2991" s="5"/>
      <c r="BK2991" s="8"/>
      <c r="BL2991" s="5"/>
      <c r="BM2991" s="5"/>
      <c r="BN2991" s="5"/>
      <c r="BO2991" s="5"/>
      <c r="BP2991" s="1"/>
      <c r="BQ2991" s="1"/>
      <c r="BR2991" s="1"/>
      <c r="BS2991" s="1"/>
      <c r="BT2991" s="1"/>
      <c r="BU2991" s="4"/>
      <c r="BV2991" s="1"/>
      <c r="BW2991" s="3"/>
      <c r="BX2991" s="4"/>
      <c r="BY2991" s="5"/>
      <c r="BZ2991" s="5"/>
      <c r="CA2991" s="5"/>
      <c r="CB2991" s="5"/>
      <c r="CC2991" s="5"/>
      <c r="CD2991" s="43"/>
    </row>
    <row r="2992" spans="1:82" x14ac:dyDescent="0.25">
      <c r="A2992" s="8"/>
      <c r="B2992" s="5"/>
      <c r="C2992" s="5"/>
      <c r="D2992" s="5"/>
      <c r="E2992" s="5"/>
      <c r="F2992" s="94" t="str">
        <f t="shared" si="469"/>
        <v/>
      </c>
      <c r="G2992" s="94" t="str">
        <f t="shared" si="470"/>
        <v/>
      </c>
      <c r="H2992" s="127" t="str">
        <f>IF(A2992&lt;&gt;"",IF(MID(C2992,1,1)="c",$AS$26,IF(MID(C2992,1,1)="r",$AS$41,IF(MID(C2992,1,1)="p",#REF!,#REF!))),"")</f>
        <v/>
      </c>
      <c r="I2992" s="92" t="str">
        <f t="shared" si="471"/>
        <v/>
      </c>
      <c r="J2992" s="92" t="str">
        <f t="shared" si="472"/>
        <v/>
      </c>
      <c r="K2992" s="92" t="str">
        <f t="shared" si="473"/>
        <v/>
      </c>
      <c r="L2992" s="92" t="str">
        <f t="shared" si="474"/>
        <v/>
      </c>
      <c r="M2992" s="95" t="str">
        <f>IF(A2992&lt;&gt;"",IF(MID(C2992,1,1)="c",SigmaEpsConcrete(I2992,$AN$30:$AN$33,$AR$30:$AR$33,$AS$26,$AS$27,$AS$28,$AQ$20,$AU$19),""),"")</f>
        <v/>
      </c>
      <c r="N2992" s="95" t="str">
        <f>IF(A2992&lt;&gt;"",IF(MID(C2992,1,1)="r",SigmaEpsReinf(J2992,$AS$42:$AS$43,$AS$41,$AS$39,$AS$40,$AQ$38),""),"")</f>
        <v/>
      </c>
      <c r="Q2992" s="92" t="str">
        <f t="shared" si="476"/>
        <v/>
      </c>
      <c r="R2992" s="92" t="str">
        <f t="shared" si="477"/>
        <v/>
      </c>
      <c r="U2992" s="5"/>
      <c r="V2992" s="5"/>
      <c r="W2992" s="94" t="str">
        <f t="shared" si="475"/>
        <v/>
      </c>
      <c r="X2992" s="94" t="str">
        <f t="shared" si="478"/>
        <v/>
      </c>
      <c r="Y2992" s="5"/>
      <c r="BK2992" s="8"/>
      <c r="BL2992" s="5"/>
      <c r="BM2992" s="5"/>
      <c r="BN2992" s="5"/>
      <c r="BO2992" s="5"/>
      <c r="BP2992" s="1"/>
      <c r="BQ2992" s="1"/>
      <c r="BR2992" s="1"/>
      <c r="BS2992" s="1"/>
      <c r="BT2992" s="1"/>
      <c r="BU2992" s="4"/>
      <c r="BV2992" s="1"/>
      <c r="BW2992" s="3"/>
      <c r="BX2992" s="4"/>
      <c r="BY2992" s="5"/>
      <c r="BZ2992" s="5"/>
      <c r="CA2992" s="5"/>
      <c r="CB2992" s="5"/>
      <c r="CC2992" s="5"/>
      <c r="CD2992" s="43"/>
    </row>
    <row r="2993" spans="1:82" x14ac:dyDescent="0.25">
      <c r="A2993" s="8"/>
      <c r="B2993" s="5"/>
      <c r="C2993" s="5"/>
      <c r="D2993" s="5"/>
      <c r="E2993" s="5"/>
      <c r="F2993" s="94" t="str">
        <f t="shared" si="469"/>
        <v/>
      </c>
      <c r="G2993" s="94" t="str">
        <f t="shared" si="470"/>
        <v/>
      </c>
      <c r="H2993" s="127" t="str">
        <f>IF(A2993&lt;&gt;"",IF(MID(C2993,1,1)="c",$AS$26,IF(MID(C2993,1,1)="r",$AS$41,IF(MID(C2993,1,1)="p",#REF!,#REF!))),"")</f>
        <v/>
      </c>
      <c r="I2993" s="92" t="str">
        <f t="shared" si="471"/>
        <v/>
      </c>
      <c r="J2993" s="92" t="str">
        <f t="shared" si="472"/>
        <v/>
      </c>
      <c r="K2993" s="92" t="str">
        <f t="shared" si="473"/>
        <v/>
      </c>
      <c r="L2993" s="92" t="str">
        <f t="shared" si="474"/>
        <v/>
      </c>
      <c r="M2993" s="95" t="str">
        <f>IF(A2993&lt;&gt;"",IF(MID(C2993,1,1)="c",SigmaEpsConcrete(I2993,$AN$30:$AN$33,$AR$30:$AR$33,$AS$26,$AS$27,$AS$28,$AQ$20,$AU$19),""),"")</f>
        <v/>
      </c>
      <c r="N2993" s="95" t="str">
        <f>IF(A2993&lt;&gt;"",IF(MID(C2993,1,1)="r",SigmaEpsReinf(J2993,$AS$42:$AS$43,$AS$41,$AS$39,$AS$40,$AQ$38),""),"")</f>
        <v/>
      </c>
      <c r="Q2993" s="92" t="str">
        <f t="shared" si="476"/>
        <v/>
      </c>
      <c r="R2993" s="92" t="str">
        <f t="shared" si="477"/>
        <v/>
      </c>
      <c r="U2993" s="5"/>
      <c r="V2993" s="5"/>
      <c r="W2993" s="94" t="str">
        <f t="shared" si="475"/>
        <v/>
      </c>
      <c r="X2993" s="94" t="str">
        <f t="shared" si="478"/>
        <v/>
      </c>
      <c r="Y2993" s="5"/>
      <c r="BK2993" s="8"/>
      <c r="BL2993" s="5"/>
      <c r="BM2993" s="5"/>
      <c r="BN2993" s="5"/>
      <c r="BO2993" s="5"/>
      <c r="BP2993" s="1"/>
      <c r="BQ2993" s="1"/>
      <c r="BR2993" s="1"/>
      <c r="BS2993" s="1"/>
      <c r="BT2993" s="1"/>
      <c r="BU2993" s="4"/>
      <c r="BV2993" s="1"/>
      <c r="BW2993" s="3"/>
      <c r="BX2993" s="4"/>
      <c r="BY2993" s="5"/>
      <c r="BZ2993" s="5"/>
      <c r="CA2993" s="5"/>
      <c r="CB2993" s="5"/>
      <c r="CC2993" s="5"/>
      <c r="CD2993" s="43"/>
    </row>
    <row r="2994" spans="1:82" x14ac:dyDescent="0.25">
      <c r="A2994" s="8"/>
      <c r="B2994" s="5"/>
      <c r="C2994" s="5"/>
      <c r="D2994" s="5"/>
      <c r="E2994" s="5"/>
      <c r="F2994" s="94" t="str">
        <f t="shared" si="469"/>
        <v/>
      </c>
      <c r="G2994" s="94" t="str">
        <f t="shared" si="470"/>
        <v/>
      </c>
      <c r="H2994" s="127" t="str">
        <f>IF(A2994&lt;&gt;"",IF(MID(C2994,1,1)="c",$AS$26,IF(MID(C2994,1,1)="r",$AS$41,IF(MID(C2994,1,1)="p",#REF!,#REF!))),"")</f>
        <v/>
      </c>
      <c r="I2994" s="92" t="str">
        <f t="shared" si="471"/>
        <v/>
      </c>
      <c r="J2994" s="92" t="str">
        <f t="shared" si="472"/>
        <v/>
      </c>
      <c r="K2994" s="92" t="str">
        <f t="shared" si="473"/>
        <v/>
      </c>
      <c r="L2994" s="92" t="str">
        <f t="shared" si="474"/>
        <v/>
      </c>
      <c r="M2994" s="95" t="str">
        <f>IF(A2994&lt;&gt;"",IF(MID(C2994,1,1)="c",SigmaEpsConcrete(I2994,$AN$30:$AN$33,$AR$30:$AR$33,$AS$26,$AS$27,$AS$28,$AQ$20,$AU$19),""),"")</f>
        <v/>
      </c>
      <c r="N2994" s="95" t="str">
        <f>IF(A2994&lt;&gt;"",IF(MID(C2994,1,1)="r",SigmaEpsReinf(J2994,$AS$42:$AS$43,$AS$41,$AS$39,$AS$40,$AQ$38),""),"")</f>
        <v/>
      </c>
      <c r="Q2994" s="92" t="str">
        <f t="shared" si="476"/>
        <v/>
      </c>
      <c r="R2994" s="92" t="str">
        <f t="shared" si="477"/>
        <v/>
      </c>
      <c r="U2994" s="5"/>
      <c r="V2994" s="5"/>
      <c r="W2994" s="94" t="str">
        <f t="shared" si="475"/>
        <v/>
      </c>
      <c r="X2994" s="94" t="str">
        <f t="shared" si="478"/>
        <v/>
      </c>
      <c r="Y2994" s="5"/>
      <c r="BK2994" s="8"/>
      <c r="BL2994" s="5"/>
      <c r="BM2994" s="5"/>
      <c r="BN2994" s="5"/>
      <c r="BO2994" s="5"/>
      <c r="BP2994" s="1"/>
      <c r="BQ2994" s="1"/>
      <c r="BR2994" s="1"/>
      <c r="BS2994" s="1"/>
      <c r="BT2994" s="1"/>
      <c r="BU2994" s="4"/>
      <c r="BV2994" s="1"/>
      <c r="BW2994" s="3"/>
      <c r="BX2994" s="4"/>
      <c r="BY2994" s="5"/>
      <c r="BZ2994" s="5"/>
      <c r="CA2994" s="5"/>
      <c r="CB2994" s="5"/>
      <c r="CC2994" s="5"/>
      <c r="CD2994" s="43"/>
    </row>
    <row r="2995" spans="1:82" x14ac:dyDescent="0.25">
      <c r="A2995" s="8"/>
      <c r="B2995" s="5"/>
      <c r="C2995" s="5"/>
      <c r="D2995" s="5"/>
      <c r="E2995" s="5"/>
      <c r="F2995" s="94" t="str">
        <f t="shared" si="469"/>
        <v/>
      </c>
      <c r="G2995" s="94" t="str">
        <f t="shared" si="470"/>
        <v/>
      </c>
      <c r="H2995" s="127" t="str">
        <f>IF(A2995&lt;&gt;"",IF(MID(C2995,1,1)="c",$AS$26,IF(MID(C2995,1,1)="r",$AS$41,IF(MID(C2995,1,1)="p",#REF!,#REF!))),"")</f>
        <v/>
      </c>
      <c r="I2995" s="92" t="str">
        <f t="shared" si="471"/>
        <v/>
      </c>
      <c r="J2995" s="92" t="str">
        <f t="shared" si="472"/>
        <v/>
      </c>
      <c r="K2995" s="92" t="str">
        <f t="shared" si="473"/>
        <v/>
      </c>
      <c r="L2995" s="92" t="str">
        <f t="shared" si="474"/>
        <v/>
      </c>
      <c r="M2995" s="95" t="str">
        <f>IF(A2995&lt;&gt;"",IF(MID(C2995,1,1)="c",SigmaEpsConcrete(I2995,$AN$30:$AN$33,$AR$30:$AR$33,$AS$26,$AS$27,$AS$28,$AQ$20,$AU$19),""),"")</f>
        <v/>
      </c>
      <c r="N2995" s="95" t="str">
        <f>IF(A2995&lt;&gt;"",IF(MID(C2995,1,1)="r",SigmaEpsReinf(J2995,$AS$42:$AS$43,$AS$41,$AS$39,$AS$40,$AQ$38),""),"")</f>
        <v/>
      </c>
      <c r="Q2995" s="92" t="str">
        <f t="shared" si="476"/>
        <v/>
      </c>
      <c r="R2995" s="92" t="str">
        <f t="shared" si="477"/>
        <v/>
      </c>
      <c r="U2995" s="5"/>
      <c r="V2995" s="5"/>
      <c r="W2995" s="94" t="str">
        <f t="shared" si="475"/>
        <v/>
      </c>
      <c r="X2995" s="94" t="str">
        <f t="shared" si="478"/>
        <v/>
      </c>
      <c r="Y2995" s="5"/>
      <c r="BK2995" s="8"/>
      <c r="BL2995" s="5"/>
      <c r="BM2995" s="5"/>
      <c r="BN2995" s="5"/>
      <c r="BO2995" s="5"/>
      <c r="BP2995" s="1"/>
      <c r="BQ2995" s="1"/>
      <c r="BR2995" s="1"/>
      <c r="BS2995" s="1"/>
      <c r="BT2995" s="1"/>
      <c r="BU2995" s="4"/>
      <c r="BV2995" s="1"/>
      <c r="BW2995" s="3"/>
      <c r="BX2995" s="4"/>
      <c r="BY2995" s="5"/>
      <c r="BZ2995" s="5"/>
      <c r="CA2995" s="5"/>
      <c r="CB2995" s="5"/>
      <c r="CC2995" s="5"/>
      <c r="CD2995" s="43"/>
    </row>
    <row r="2996" spans="1:82" x14ac:dyDescent="0.25">
      <c r="A2996" s="8"/>
      <c r="B2996" s="5"/>
      <c r="C2996" s="5"/>
      <c r="D2996" s="5"/>
      <c r="E2996" s="5"/>
      <c r="F2996" s="94" t="str">
        <f t="shared" si="469"/>
        <v/>
      </c>
      <c r="G2996" s="94" t="str">
        <f t="shared" si="470"/>
        <v/>
      </c>
      <c r="H2996" s="127" t="str">
        <f>IF(A2996&lt;&gt;"",IF(MID(C2996,1,1)="c",$AS$26,IF(MID(C2996,1,1)="r",$AS$41,IF(MID(C2996,1,1)="p",#REF!,#REF!))),"")</f>
        <v/>
      </c>
      <c r="I2996" s="92" t="str">
        <f t="shared" si="471"/>
        <v/>
      </c>
      <c r="J2996" s="92" t="str">
        <f t="shared" si="472"/>
        <v/>
      </c>
      <c r="K2996" s="92" t="str">
        <f t="shared" si="473"/>
        <v/>
      </c>
      <c r="L2996" s="92" t="str">
        <f t="shared" si="474"/>
        <v/>
      </c>
      <c r="M2996" s="95" t="str">
        <f>IF(A2996&lt;&gt;"",IF(MID(C2996,1,1)="c",SigmaEpsConcrete(I2996,$AN$30:$AN$33,$AR$30:$AR$33,$AS$26,$AS$27,$AS$28,$AQ$20,$AU$19),""),"")</f>
        <v/>
      </c>
      <c r="N2996" s="95" t="str">
        <f>IF(A2996&lt;&gt;"",IF(MID(C2996,1,1)="r",SigmaEpsReinf(J2996,$AS$42:$AS$43,$AS$41,$AS$39,$AS$40,$AQ$38),""),"")</f>
        <v/>
      </c>
      <c r="Q2996" s="92" t="str">
        <f t="shared" si="476"/>
        <v/>
      </c>
      <c r="R2996" s="92" t="str">
        <f t="shared" si="477"/>
        <v/>
      </c>
      <c r="U2996" s="5"/>
      <c r="V2996" s="5"/>
      <c r="W2996" s="94" t="str">
        <f t="shared" si="475"/>
        <v/>
      </c>
      <c r="X2996" s="94" t="str">
        <f t="shared" si="478"/>
        <v/>
      </c>
      <c r="Y2996" s="5"/>
      <c r="BK2996" s="8"/>
      <c r="BL2996" s="5"/>
      <c r="BM2996" s="5"/>
      <c r="BN2996" s="5"/>
      <c r="BO2996" s="5"/>
      <c r="BP2996" s="1"/>
      <c r="BQ2996" s="1"/>
      <c r="BR2996" s="1"/>
      <c r="BS2996" s="1"/>
      <c r="BT2996" s="1"/>
      <c r="BU2996" s="4"/>
      <c r="BV2996" s="1"/>
      <c r="BW2996" s="3"/>
      <c r="BX2996" s="4"/>
      <c r="BY2996" s="5"/>
      <c r="BZ2996" s="5"/>
      <c r="CA2996" s="5"/>
      <c r="CB2996" s="5"/>
      <c r="CC2996" s="5"/>
      <c r="CD2996" s="43"/>
    </row>
    <row r="2997" spans="1:82" x14ac:dyDescent="0.25">
      <c r="A2997" s="8"/>
      <c r="B2997" s="5"/>
      <c r="C2997" s="5"/>
      <c r="D2997" s="5"/>
      <c r="E2997" s="5"/>
      <c r="F2997" s="94" t="str">
        <f t="shared" si="469"/>
        <v/>
      </c>
      <c r="G2997" s="94" t="str">
        <f t="shared" si="470"/>
        <v/>
      </c>
      <c r="H2997" s="127" t="str">
        <f>IF(A2997&lt;&gt;"",IF(MID(C2997,1,1)="c",$AS$26,IF(MID(C2997,1,1)="r",$AS$41,IF(MID(C2997,1,1)="p",#REF!,#REF!))),"")</f>
        <v/>
      </c>
      <c r="I2997" s="92" t="str">
        <f t="shared" si="471"/>
        <v/>
      </c>
      <c r="J2997" s="92" t="str">
        <f t="shared" si="472"/>
        <v/>
      </c>
      <c r="K2997" s="92" t="str">
        <f t="shared" si="473"/>
        <v/>
      </c>
      <c r="L2997" s="92" t="str">
        <f t="shared" si="474"/>
        <v/>
      </c>
      <c r="M2997" s="95" t="str">
        <f>IF(A2997&lt;&gt;"",IF(MID(C2997,1,1)="c",SigmaEpsConcrete(I2997,$AN$30:$AN$33,$AR$30:$AR$33,$AS$26,$AS$27,$AS$28,$AQ$20,$AU$19),""),"")</f>
        <v/>
      </c>
      <c r="N2997" s="95" t="str">
        <f>IF(A2997&lt;&gt;"",IF(MID(C2997,1,1)="r",SigmaEpsReinf(J2997,$AS$42:$AS$43,$AS$41,$AS$39,$AS$40,$AQ$38),""),"")</f>
        <v/>
      </c>
      <c r="Q2997" s="92" t="str">
        <f t="shared" si="476"/>
        <v/>
      </c>
      <c r="R2997" s="92" t="str">
        <f t="shared" si="477"/>
        <v/>
      </c>
      <c r="U2997" s="5"/>
      <c r="V2997" s="5"/>
      <c r="W2997" s="94" t="str">
        <f t="shared" si="475"/>
        <v/>
      </c>
      <c r="X2997" s="94" t="str">
        <f t="shared" si="478"/>
        <v/>
      </c>
      <c r="Y2997" s="5"/>
      <c r="BK2997" s="8"/>
      <c r="BL2997" s="5"/>
      <c r="BM2997" s="5"/>
      <c r="BN2997" s="5"/>
      <c r="BO2997" s="5"/>
      <c r="BP2997" s="1"/>
      <c r="BQ2997" s="1"/>
      <c r="BR2997" s="1"/>
      <c r="BS2997" s="1"/>
      <c r="BT2997" s="1"/>
      <c r="BU2997" s="4"/>
      <c r="BV2997" s="1"/>
      <c r="BW2997" s="3"/>
      <c r="BX2997" s="4"/>
      <c r="BY2997" s="5"/>
      <c r="BZ2997" s="5"/>
      <c r="CA2997" s="5"/>
      <c r="CB2997" s="5"/>
      <c r="CC2997" s="5"/>
      <c r="CD2997" s="43"/>
    </row>
    <row r="2998" spans="1:82" x14ac:dyDescent="0.25">
      <c r="A2998" s="8"/>
      <c r="B2998" s="5"/>
      <c r="C2998" s="5"/>
      <c r="D2998" s="5"/>
      <c r="E2998" s="5"/>
      <c r="F2998" s="94" t="str">
        <f t="shared" si="469"/>
        <v/>
      </c>
      <c r="G2998" s="94" t="str">
        <f t="shared" si="470"/>
        <v/>
      </c>
      <c r="H2998" s="127" t="str">
        <f>IF(A2998&lt;&gt;"",IF(MID(C2998,1,1)="c",$AS$26,IF(MID(C2998,1,1)="r",$AS$41,IF(MID(C2998,1,1)="p",#REF!,#REF!))),"")</f>
        <v/>
      </c>
      <c r="I2998" s="92" t="str">
        <f t="shared" si="471"/>
        <v/>
      </c>
      <c r="J2998" s="92" t="str">
        <f t="shared" si="472"/>
        <v/>
      </c>
      <c r="K2998" s="92" t="str">
        <f t="shared" si="473"/>
        <v/>
      </c>
      <c r="L2998" s="92" t="str">
        <f t="shared" si="474"/>
        <v/>
      </c>
      <c r="M2998" s="95" t="str">
        <f>IF(A2998&lt;&gt;"",IF(MID(C2998,1,1)="c",SigmaEpsConcrete(I2998,$AN$30:$AN$33,$AR$30:$AR$33,$AS$26,$AS$27,$AS$28,$AQ$20,$AU$19),""),"")</f>
        <v/>
      </c>
      <c r="N2998" s="95" t="str">
        <f>IF(A2998&lt;&gt;"",IF(MID(C2998,1,1)="r",SigmaEpsReinf(J2998,$AS$42:$AS$43,$AS$41,$AS$39,$AS$40,$AQ$38),""),"")</f>
        <v/>
      </c>
      <c r="Q2998" s="92" t="str">
        <f t="shared" si="476"/>
        <v/>
      </c>
      <c r="R2998" s="92" t="str">
        <f t="shared" si="477"/>
        <v/>
      </c>
      <c r="U2998" s="5"/>
      <c r="V2998" s="5"/>
      <c r="W2998" s="94" t="str">
        <f t="shared" si="475"/>
        <v/>
      </c>
      <c r="X2998" s="94" t="str">
        <f t="shared" si="478"/>
        <v/>
      </c>
      <c r="Y2998" s="5"/>
      <c r="BK2998" s="8"/>
      <c r="BL2998" s="5"/>
      <c r="BM2998" s="5"/>
      <c r="BN2998" s="5"/>
      <c r="BO2998" s="5"/>
      <c r="BP2998" s="1"/>
      <c r="BQ2998" s="1"/>
      <c r="BR2998" s="1"/>
      <c r="BS2998" s="1"/>
      <c r="BT2998" s="1"/>
      <c r="BU2998" s="4"/>
      <c r="BV2998" s="1"/>
      <c r="BW2998" s="3"/>
      <c r="BX2998" s="4"/>
      <c r="BY2998" s="5"/>
      <c r="BZ2998" s="5"/>
      <c r="CA2998" s="5"/>
      <c r="CB2998" s="5"/>
      <c r="CC2998" s="5"/>
      <c r="CD2998" s="43"/>
    </row>
    <row r="2999" spans="1:82" x14ac:dyDescent="0.25">
      <c r="A2999" s="8"/>
      <c r="B2999" s="5"/>
      <c r="C2999" s="5"/>
      <c r="D2999" s="5"/>
      <c r="E2999" s="5"/>
      <c r="F2999" s="94" t="str">
        <f t="shared" si="469"/>
        <v/>
      </c>
      <c r="G2999" s="94" t="str">
        <f t="shared" si="470"/>
        <v/>
      </c>
      <c r="H2999" s="127" t="str">
        <f>IF(A2999&lt;&gt;"",IF(MID(C2999,1,1)="c",$AS$26,IF(MID(C2999,1,1)="r",$AS$41,IF(MID(C2999,1,1)="p",#REF!,#REF!))),"")</f>
        <v/>
      </c>
      <c r="I2999" s="92" t="str">
        <f t="shared" si="471"/>
        <v/>
      </c>
      <c r="J2999" s="92" t="str">
        <f t="shared" si="472"/>
        <v/>
      </c>
      <c r="K2999" s="92" t="str">
        <f t="shared" si="473"/>
        <v/>
      </c>
      <c r="L2999" s="92" t="str">
        <f t="shared" si="474"/>
        <v/>
      </c>
      <c r="M2999" s="95" t="str">
        <f>IF(A2999&lt;&gt;"",IF(MID(C2999,1,1)="c",SigmaEpsConcrete(I2999,$AN$30:$AN$33,$AR$30:$AR$33,$AS$26,$AS$27,$AS$28,$AQ$20,$AU$19),""),"")</f>
        <v/>
      </c>
      <c r="N2999" s="95" t="str">
        <f>IF(A2999&lt;&gt;"",IF(MID(C2999,1,1)="r",SigmaEpsReinf(J2999,$AS$42:$AS$43,$AS$41,$AS$39,$AS$40,$AQ$38),""),"")</f>
        <v/>
      </c>
      <c r="Q2999" s="92" t="str">
        <f t="shared" si="476"/>
        <v/>
      </c>
      <c r="R2999" s="92" t="str">
        <f t="shared" si="477"/>
        <v/>
      </c>
      <c r="U2999" s="5"/>
      <c r="V2999" s="5"/>
      <c r="W2999" s="94" t="str">
        <f t="shared" si="475"/>
        <v/>
      </c>
      <c r="X2999" s="94" t="str">
        <f t="shared" si="478"/>
        <v/>
      </c>
      <c r="Y2999" s="5"/>
      <c r="BK2999" s="8"/>
      <c r="BL2999" s="5"/>
      <c r="BM2999" s="5"/>
      <c r="BN2999" s="5"/>
      <c r="BO2999" s="5"/>
      <c r="BP2999" s="1"/>
      <c r="BQ2999" s="1"/>
      <c r="BR2999" s="1"/>
      <c r="BS2999" s="1"/>
      <c r="BT2999" s="1"/>
      <c r="BU2999" s="4"/>
      <c r="BV2999" s="1"/>
      <c r="BW2999" s="3"/>
      <c r="BX2999" s="4"/>
      <c r="BY2999" s="5"/>
      <c r="BZ2999" s="5"/>
      <c r="CA2999" s="5"/>
      <c r="CB2999" s="5"/>
      <c r="CC2999" s="5"/>
      <c r="CD2999" s="43"/>
    </row>
    <row r="3000" spans="1:82" x14ac:dyDescent="0.25">
      <c r="A3000" s="8"/>
      <c r="B3000" s="5"/>
      <c r="C3000" s="5"/>
      <c r="D3000" s="5"/>
      <c r="E3000" s="5"/>
      <c r="F3000" s="94" t="str">
        <f t="shared" si="469"/>
        <v/>
      </c>
      <c r="G3000" s="94" t="str">
        <f t="shared" si="470"/>
        <v/>
      </c>
      <c r="H3000" s="127" t="str">
        <f>IF(A3000&lt;&gt;"",IF(MID(C3000,1,1)="c",$AS$26,IF(MID(C3000,1,1)="r",$AS$41,IF(MID(C3000,1,1)="p",#REF!,#REF!))),"")</f>
        <v/>
      </c>
      <c r="I3000" s="92" t="str">
        <f t="shared" si="471"/>
        <v/>
      </c>
      <c r="J3000" s="92" t="str">
        <f t="shared" si="472"/>
        <v/>
      </c>
      <c r="K3000" s="92" t="str">
        <f t="shared" si="473"/>
        <v/>
      </c>
      <c r="L3000" s="92" t="str">
        <f t="shared" si="474"/>
        <v/>
      </c>
      <c r="M3000" s="95" t="str">
        <f>IF(A3000&lt;&gt;"",IF(MID(C3000,1,1)="c",SigmaEpsConcrete(I3000,$AN$30:$AN$33,$AR$30:$AR$33,$AS$26,$AS$27,$AS$28,$AQ$20,$AU$19),""),"")</f>
        <v/>
      </c>
      <c r="N3000" s="95" t="str">
        <f>IF(A3000&lt;&gt;"",IF(MID(C3000,1,1)="r",SigmaEpsReinf(J3000,$AS$42:$AS$43,$AS$41,$AS$39,$AS$40,$AQ$38),""),"")</f>
        <v/>
      </c>
      <c r="Q3000" s="92" t="str">
        <f t="shared" si="476"/>
        <v/>
      </c>
      <c r="R3000" s="92" t="str">
        <f t="shared" si="477"/>
        <v/>
      </c>
      <c r="U3000" s="5"/>
      <c r="V3000" s="5"/>
      <c r="W3000" s="94" t="str">
        <f t="shared" si="475"/>
        <v/>
      </c>
      <c r="X3000" s="94" t="str">
        <f t="shared" si="478"/>
        <v/>
      </c>
      <c r="Y3000" s="5"/>
      <c r="BK3000" s="8"/>
      <c r="BL3000" s="5"/>
      <c r="BM3000" s="5"/>
      <c r="BN3000" s="5"/>
      <c r="BO3000" s="5"/>
      <c r="BP3000" s="1"/>
      <c r="BQ3000" s="1"/>
      <c r="BR3000" s="1"/>
      <c r="BS3000" s="1"/>
      <c r="BT3000" s="1"/>
      <c r="BU3000" s="4"/>
      <c r="BV3000" s="1"/>
      <c r="BW3000" s="3"/>
      <c r="BX3000" s="4"/>
      <c r="BY3000" s="5"/>
      <c r="BZ3000" s="5"/>
      <c r="CA3000" s="5"/>
      <c r="CB3000" s="5"/>
      <c r="CC3000" s="5"/>
      <c r="CD3000" s="43"/>
    </row>
    <row r="3001" spans="1:82" x14ac:dyDescent="0.25">
      <c r="A3001" s="8"/>
      <c r="B3001" s="5"/>
      <c r="C3001" s="5"/>
      <c r="D3001" s="5"/>
      <c r="E3001" s="5"/>
      <c r="F3001" s="94" t="str">
        <f t="shared" si="469"/>
        <v/>
      </c>
      <c r="G3001" s="94" t="str">
        <f t="shared" si="470"/>
        <v/>
      </c>
      <c r="H3001" s="127" t="str">
        <f>IF(A3001&lt;&gt;"",IF(MID(C3001,1,1)="c",$AS$26,IF(MID(C3001,1,1)="r",$AS$41,IF(MID(C3001,1,1)="p",#REF!,#REF!))),"")</f>
        <v/>
      </c>
      <c r="I3001" s="92" t="str">
        <f t="shared" si="471"/>
        <v/>
      </c>
      <c r="J3001" s="92" t="str">
        <f t="shared" si="472"/>
        <v/>
      </c>
      <c r="K3001" s="92" t="str">
        <f t="shared" si="473"/>
        <v/>
      </c>
      <c r="L3001" s="92" t="str">
        <f t="shared" si="474"/>
        <v/>
      </c>
      <c r="M3001" s="95" t="str">
        <f>IF(A3001&lt;&gt;"",IF(MID(C3001,1,1)="c",SigmaEpsConcrete(I3001,$AN$30:$AN$33,$AR$30:$AR$33,$AS$26,$AS$27,$AS$28,$AQ$20,$AU$19),""),"")</f>
        <v/>
      </c>
      <c r="N3001" s="95" t="str">
        <f>IF(A3001&lt;&gt;"",IF(MID(C3001,1,1)="r",SigmaEpsReinf(J3001,$AS$42:$AS$43,$AS$41,$AS$39,$AS$40,$AQ$38),""),"")</f>
        <v/>
      </c>
      <c r="Q3001" s="92" t="str">
        <f t="shared" si="476"/>
        <v/>
      </c>
      <c r="R3001" s="92" t="str">
        <f t="shared" si="477"/>
        <v/>
      </c>
      <c r="U3001" s="5"/>
      <c r="V3001" s="5"/>
      <c r="W3001" s="94" t="str">
        <f t="shared" si="475"/>
        <v/>
      </c>
      <c r="X3001" s="94" t="str">
        <f t="shared" si="478"/>
        <v/>
      </c>
      <c r="Y3001" s="5"/>
      <c r="BK3001" s="8"/>
      <c r="BL3001" s="5"/>
      <c r="BM3001" s="5"/>
      <c r="BN3001" s="5"/>
      <c r="BO3001" s="5"/>
      <c r="BP3001" s="1"/>
      <c r="BQ3001" s="1"/>
      <c r="BR3001" s="1"/>
      <c r="BS3001" s="1"/>
      <c r="BT3001" s="1"/>
      <c r="BU3001" s="4"/>
      <c r="BV3001" s="1"/>
      <c r="BW3001" s="3"/>
      <c r="BX3001" s="4"/>
      <c r="BY3001" s="5"/>
      <c r="BZ3001" s="5"/>
      <c r="CA3001" s="5"/>
      <c r="CB3001" s="5"/>
      <c r="CC3001" s="5"/>
      <c r="CD3001" s="43"/>
    </row>
    <row r="3002" spans="1:82" x14ac:dyDescent="0.25">
      <c r="A3002" s="8"/>
      <c r="B3002" s="5"/>
      <c r="C3002" s="5"/>
      <c r="D3002" s="5"/>
      <c r="E3002" s="5"/>
      <c r="F3002" s="94" t="str">
        <f t="shared" si="469"/>
        <v/>
      </c>
      <c r="G3002" s="94" t="str">
        <f t="shared" si="470"/>
        <v/>
      </c>
      <c r="H3002" s="127" t="str">
        <f>IF(A3002&lt;&gt;"",IF(MID(C3002,1,1)="c",$AS$26,IF(MID(C3002,1,1)="r",$AS$41,IF(MID(C3002,1,1)="p",#REF!,#REF!))),"")</f>
        <v/>
      </c>
      <c r="I3002" s="92" t="str">
        <f t="shared" si="471"/>
        <v/>
      </c>
      <c r="J3002" s="92" t="str">
        <f t="shared" si="472"/>
        <v/>
      </c>
      <c r="K3002" s="92" t="str">
        <f t="shared" si="473"/>
        <v/>
      </c>
      <c r="L3002" s="92" t="str">
        <f t="shared" si="474"/>
        <v/>
      </c>
      <c r="M3002" s="95" t="str">
        <f>IF(A3002&lt;&gt;"",IF(MID(C3002,1,1)="c",SigmaEpsConcrete(I3002,$AN$30:$AN$33,$AR$30:$AR$33,$AS$26,$AS$27,$AS$28,$AQ$20,$AU$19),""),"")</f>
        <v/>
      </c>
      <c r="N3002" s="95" t="str">
        <f>IF(A3002&lt;&gt;"",IF(MID(C3002,1,1)="r",SigmaEpsReinf(J3002,$AS$42:$AS$43,$AS$41,$AS$39,$AS$40,$AQ$38),""),"")</f>
        <v/>
      </c>
      <c r="Q3002" s="92" t="str">
        <f t="shared" si="476"/>
        <v/>
      </c>
      <c r="R3002" s="92" t="str">
        <f t="shared" si="477"/>
        <v/>
      </c>
      <c r="U3002" s="5"/>
      <c r="V3002" s="5"/>
      <c r="W3002" s="94" t="str">
        <f t="shared" si="475"/>
        <v/>
      </c>
      <c r="X3002" s="94" t="str">
        <f t="shared" si="478"/>
        <v/>
      </c>
      <c r="Y3002" s="5"/>
      <c r="BK3002" s="8"/>
      <c r="BL3002" s="5"/>
      <c r="BM3002" s="5"/>
      <c r="BN3002" s="5"/>
      <c r="BO3002" s="5"/>
      <c r="BP3002" s="1"/>
      <c r="BQ3002" s="1"/>
      <c r="BR3002" s="1"/>
      <c r="BS3002" s="1"/>
      <c r="BT3002" s="1"/>
      <c r="BU3002" s="4"/>
      <c r="BV3002" s="1"/>
      <c r="BW3002" s="3"/>
      <c r="BX3002" s="4"/>
      <c r="BY3002" s="5"/>
      <c r="BZ3002" s="5"/>
      <c r="CA3002" s="5"/>
      <c r="CB3002" s="5"/>
      <c r="CC3002" s="5"/>
      <c r="CD3002" s="43"/>
    </row>
    <row r="3003" spans="1:82" x14ac:dyDescent="0.25">
      <c r="A3003" s="8"/>
      <c r="B3003" s="5"/>
      <c r="C3003" s="5"/>
      <c r="D3003" s="5"/>
      <c r="E3003" s="5"/>
      <c r="F3003" s="94" t="str">
        <f t="shared" si="469"/>
        <v/>
      </c>
      <c r="G3003" s="94" t="str">
        <f t="shared" si="470"/>
        <v/>
      </c>
      <c r="H3003" s="127" t="str">
        <f>IF(A3003&lt;&gt;"",IF(MID(C3003,1,1)="c",$AS$26,IF(MID(C3003,1,1)="r",$AS$41,IF(MID(C3003,1,1)="p",#REF!,#REF!))),"")</f>
        <v/>
      </c>
      <c r="I3003" s="92" t="str">
        <f t="shared" si="471"/>
        <v/>
      </c>
      <c r="J3003" s="92" t="str">
        <f t="shared" si="472"/>
        <v/>
      </c>
      <c r="K3003" s="92" t="str">
        <f t="shared" si="473"/>
        <v/>
      </c>
      <c r="L3003" s="92" t="str">
        <f t="shared" si="474"/>
        <v/>
      </c>
      <c r="M3003" s="95" t="str">
        <f>IF(A3003&lt;&gt;"",IF(MID(C3003,1,1)="c",SigmaEpsConcrete(I3003,$AN$30:$AN$33,$AR$30:$AR$33,$AS$26,$AS$27,$AS$28,$AQ$20,$AU$19),""),"")</f>
        <v/>
      </c>
      <c r="N3003" s="95" t="str">
        <f>IF(A3003&lt;&gt;"",IF(MID(C3003,1,1)="r",SigmaEpsReinf(J3003,$AS$42:$AS$43,$AS$41,$AS$39,$AS$40,$AQ$38),""),"")</f>
        <v/>
      </c>
      <c r="Q3003" s="92" t="str">
        <f t="shared" si="476"/>
        <v/>
      </c>
      <c r="R3003" s="92" t="str">
        <f t="shared" si="477"/>
        <v/>
      </c>
      <c r="U3003" s="5"/>
      <c r="V3003" s="5"/>
      <c r="W3003" s="94" t="str">
        <f t="shared" si="475"/>
        <v/>
      </c>
      <c r="X3003" s="94" t="str">
        <f t="shared" si="478"/>
        <v/>
      </c>
      <c r="Y3003" s="5"/>
      <c r="BK3003" s="8"/>
      <c r="BL3003" s="5"/>
      <c r="BM3003" s="5"/>
      <c r="BN3003" s="5"/>
      <c r="BO3003" s="5"/>
      <c r="BP3003" s="1"/>
      <c r="BQ3003" s="1"/>
      <c r="BR3003" s="1"/>
      <c r="BS3003" s="1"/>
      <c r="BT3003" s="1"/>
      <c r="BU3003" s="4"/>
      <c r="BV3003" s="1"/>
      <c r="BW3003" s="3"/>
      <c r="BX3003" s="4"/>
      <c r="BY3003" s="5"/>
      <c r="BZ3003" s="5"/>
      <c r="CA3003" s="5"/>
      <c r="CB3003" s="5"/>
      <c r="CC3003" s="5"/>
      <c r="CD3003" s="43"/>
    </row>
    <row r="3004" spans="1:82" x14ac:dyDescent="0.25">
      <c r="A3004" s="8"/>
      <c r="B3004" s="5"/>
      <c r="C3004" s="5"/>
      <c r="D3004" s="5"/>
      <c r="E3004" s="5"/>
      <c r="F3004" s="94" t="str">
        <f t="shared" si="469"/>
        <v/>
      </c>
      <c r="G3004" s="94" t="str">
        <f t="shared" si="470"/>
        <v/>
      </c>
      <c r="H3004" s="127" t="str">
        <f>IF(A3004&lt;&gt;"",IF(MID(C3004,1,1)="c",$AS$26,IF(MID(C3004,1,1)="r",$AS$41,IF(MID(C3004,1,1)="p",#REF!,#REF!))),"")</f>
        <v/>
      </c>
      <c r="I3004" s="92" t="str">
        <f t="shared" si="471"/>
        <v/>
      </c>
      <c r="J3004" s="92" t="str">
        <f t="shared" si="472"/>
        <v/>
      </c>
      <c r="K3004" s="92" t="str">
        <f t="shared" si="473"/>
        <v/>
      </c>
      <c r="L3004" s="92" t="str">
        <f t="shared" si="474"/>
        <v/>
      </c>
      <c r="M3004" s="95" t="str">
        <f>IF(A3004&lt;&gt;"",IF(MID(C3004,1,1)="c",SigmaEpsConcrete(I3004,$AN$30:$AN$33,$AR$30:$AR$33,$AS$26,$AS$27,$AS$28,$AQ$20,$AU$19),""),"")</f>
        <v/>
      </c>
      <c r="N3004" s="95" t="str">
        <f>IF(A3004&lt;&gt;"",IF(MID(C3004,1,1)="r",SigmaEpsReinf(J3004,$AS$42:$AS$43,$AS$41,$AS$39,$AS$40,$AQ$38),""),"")</f>
        <v/>
      </c>
      <c r="Q3004" s="92" t="str">
        <f t="shared" si="476"/>
        <v/>
      </c>
      <c r="R3004" s="92" t="str">
        <f t="shared" si="477"/>
        <v/>
      </c>
      <c r="U3004" s="5"/>
      <c r="V3004" s="5"/>
      <c r="W3004" s="94" t="str">
        <f t="shared" si="475"/>
        <v/>
      </c>
      <c r="X3004" s="94" t="str">
        <f t="shared" si="478"/>
        <v/>
      </c>
      <c r="Y3004" s="5"/>
      <c r="BK3004" s="8"/>
      <c r="BL3004" s="5"/>
      <c r="BM3004" s="5"/>
      <c r="BN3004" s="5"/>
      <c r="BO3004" s="5"/>
      <c r="BP3004" s="1"/>
      <c r="BQ3004" s="1"/>
      <c r="BR3004" s="1"/>
      <c r="BS3004" s="1"/>
      <c r="BT3004" s="1"/>
      <c r="BU3004" s="4"/>
      <c r="BV3004" s="1"/>
      <c r="BW3004" s="3"/>
      <c r="BX3004" s="4"/>
      <c r="BY3004" s="5"/>
      <c r="BZ3004" s="5"/>
      <c r="CA3004" s="5"/>
      <c r="CB3004" s="5"/>
      <c r="CC3004" s="5"/>
      <c r="CD3004" s="43"/>
    </row>
    <row r="3005" spans="1:82" x14ac:dyDescent="0.25">
      <c r="A3005" s="8"/>
      <c r="B3005" s="5"/>
      <c r="C3005" s="5"/>
      <c r="D3005" s="5"/>
      <c r="E3005" s="5"/>
      <c r="F3005" s="94" t="str">
        <f t="shared" si="469"/>
        <v/>
      </c>
      <c r="G3005" s="94" t="str">
        <f t="shared" si="470"/>
        <v/>
      </c>
      <c r="H3005" s="127" t="str">
        <f>IF(A3005&lt;&gt;"",IF(MID(C3005,1,1)="c",$AS$26,IF(MID(C3005,1,1)="r",$AS$41,IF(MID(C3005,1,1)="p",#REF!,#REF!))),"")</f>
        <v/>
      </c>
      <c r="I3005" s="92" t="str">
        <f t="shared" si="471"/>
        <v/>
      </c>
      <c r="J3005" s="92" t="str">
        <f t="shared" si="472"/>
        <v/>
      </c>
      <c r="K3005" s="92" t="str">
        <f t="shared" si="473"/>
        <v/>
      </c>
      <c r="L3005" s="92" t="str">
        <f t="shared" si="474"/>
        <v/>
      </c>
      <c r="M3005" s="95" t="str">
        <f>IF(A3005&lt;&gt;"",IF(MID(C3005,1,1)="c",SigmaEpsConcrete(I3005,$AN$30:$AN$33,$AR$30:$AR$33,$AS$26,$AS$27,$AS$28,$AQ$20,$AU$19),""),"")</f>
        <v/>
      </c>
      <c r="N3005" s="95" t="str">
        <f>IF(A3005&lt;&gt;"",IF(MID(C3005,1,1)="r",SigmaEpsReinf(J3005,$AS$42:$AS$43,$AS$41,$AS$39,$AS$40,$AQ$38),""),"")</f>
        <v/>
      </c>
      <c r="Q3005" s="92" t="str">
        <f t="shared" si="476"/>
        <v/>
      </c>
      <c r="R3005" s="92" t="str">
        <f t="shared" si="477"/>
        <v/>
      </c>
      <c r="U3005" s="5"/>
      <c r="V3005" s="5"/>
      <c r="W3005" s="94" t="str">
        <f t="shared" si="475"/>
        <v/>
      </c>
      <c r="X3005" s="94" t="str">
        <f t="shared" si="478"/>
        <v/>
      </c>
      <c r="Y3005" s="5"/>
      <c r="BK3005" s="8"/>
      <c r="BL3005" s="5"/>
      <c r="BM3005" s="5"/>
      <c r="BN3005" s="5"/>
      <c r="BO3005" s="5"/>
      <c r="BP3005" s="1"/>
      <c r="BQ3005" s="1"/>
      <c r="BR3005" s="1"/>
      <c r="BS3005" s="1"/>
      <c r="BT3005" s="1"/>
      <c r="BU3005" s="4"/>
      <c r="BV3005" s="1"/>
      <c r="BW3005" s="3"/>
      <c r="BX3005" s="4"/>
      <c r="BY3005" s="5"/>
      <c r="BZ3005" s="5"/>
      <c r="CA3005" s="5"/>
      <c r="CB3005" s="5"/>
      <c r="CC3005" s="5"/>
      <c r="CD3005" s="43"/>
    </row>
    <row r="3006" spans="1:82" x14ac:dyDescent="0.25">
      <c r="A3006" s="8"/>
      <c r="B3006" s="5"/>
      <c r="C3006" s="5"/>
      <c r="D3006" s="5"/>
      <c r="E3006" s="5"/>
      <c r="F3006" s="94" t="str">
        <f t="shared" si="469"/>
        <v/>
      </c>
      <c r="G3006" s="94" t="str">
        <f t="shared" si="470"/>
        <v/>
      </c>
      <c r="H3006" s="127" t="str">
        <f>IF(A3006&lt;&gt;"",IF(MID(C3006,1,1)="c",$AS$26,IF(MID(C3006,1,1)="r",$AS$41,IF(MID(C3006,1,1)="p",#REF!,#REF!))),"")</f>
        <v/>
      </c>
      <c r="I3006" s="92" t="str">
        <f t="shared" si="471"/>
        <v/>
      </c>
      <c r="J3006" s="92" t="str">
        <f t="shared" si="472"/>
        <v/>
      </c>
      <c r="K3006" s="92" t="str">
        <f t="shared" si="473"/>
        <v/>
      </c>
      <c r="L3006" s="92" t="str">
        <f t="shared" si="474"/>
        <v/>
      </c>
      <c r="M3006" s="95" t="str">
        <f>IF(A3006&lt;&gt;"",IF(MID(C3006,1,1)="c",SigmaEpsConcrete(I3006,$AN$30:$AN$33,$AR$30:$AR$33,$AS$26,$AS$27,$AS$28,$AQ$20,$AU$19),""),"")</f>
        <v/>
      </c>
      <c r="N3006" s="95" t="str">
        <f>IF(A3006&lt;&gt;"",IF(MID(C3006,1,1)="r",SigmaEpsReinf(J3006,$AS$42:$AS$43,$AS$41,$AS$39,$AS$40,$AQ$38),""),"")</f>
        <v/>
      </c>
      <c r="Q3006" s="92" t="str">
        <f t="shared" si="476"/>
        <v/>
      </c>
      <c r="R3006" s="92" t="str">
        <f t="shared" si="477"/>
        <v/>
      </c>
      <c r="U3006" s="5"/>
      <c r="V3006" s="5"/>
      <c r="W3006" s="94" t="str">
        <f t="shared" si="475"/>
        <v/>
      </c>
      <c r="X3006" s="94" t="str">
        <f t="shared" si="478"/>
        <v/>
      </c>
      <c r="Y3006" s="5"/>
      <c r="BK3006" s="8"/>
      <c r="BL3006" s="5"/>
      <c r="BM3006" s="5"/>
      <c r="BN3006" s="5"/>
      <c r="BO3006" s="5"/>
      <c r="BP3006" s="1"/>
      <c r="BQ3006" s="1"/>
      <c r="BR3006" s="1"/>
      <c r="BS3006" s="1"/>
      <c r="BT3006" s="1"/>
      <c r="BU3006" s="4"/>
      <c r="BV3006" s="1"/>
      <c r="BW3006" s="3"/>
      <c r="BX3006" s="4"/>
      <c r="BY3006" s="5"/>
      <c r="BZ3006" s="5"/>
      <c r="CA3006" s="5"/>
      <c r="CB3006" s="5"/>
      <c r="CC3006" s="5"/>
      <c r="CD3006" s="43"/>
    </row>
    <row r="3007" spans="1:82" x14ac:dyDescent="0.25">
      <c r="A3007" s="8"/>
      <c r="B3007" s="5"/>
      <c r="C3007" s="5"/>
      <c r="D3007" s="5"/>
      <c r="E3007" s="5"/>
      <c r="F3007" s="94" t="str">
        <f t="shared" si="469"/>
        <v/>
      </c>
      <c r="G3007" s="94" t="str">
        <f t="shared" si="470"/>
        <v/>
      </c>
      <c r="H3007" s="127" t="str">
        <f>IF(A3007&lt;&gt;"",IF(MID(C3007,1,1)="c",$AS$26,IF(MID(C3007,1,1)="r",$AS$41,IF(MID(C3007,1,1)="p",#REF!,#REF!))),"")</f>
        <v/>
      </c>
      <c r="I3007" s="92" t="str">
        <f t="shared" si="471"/>
        <v/>
      </c>
      <c r="J3007" s="92" t="str">
        <f t="shared" si="472"/>
        <v/>
      </c>
      <c r="K3007" s="92" t="str">
        <f t="shared" si="473"/>
        <v/>
      </c>
      <c r="L3007" s="92" t="str">
        <f t="shared" si="474"/>
        <v/>
      </c>
      <c r="M3007" s="95" t="str">
        <f>IF(A3007&lt;&gt;"",IF(MID(C3007,1,1)="c",SigmaEpsConcrete(I3007,$AN$30:$AN$33,$AR$30:$AR$33,$AS$26,$AS$27,$AS$28,$AQ$20,$AU$19),""),"")</f>
        <v/>
      </c>
      <c r="N3007" s="95" t="str">
        <f>IF(A3007&lt;&gt;"",IF(MID(C3007,1,1)="r",SigmaEpsReinf(J3007,$AS$42:$AS$43,$AS$41,$AS$39,$AS$40,$AQ$38),""),"")</f>
        <v/>
      </c>
      <c r="Q3007" s="92" t="str">
        <f t="shared" si="476"/>
        <v/>
      </c>
      <c r="R3007" s="92" t="str">
        <f t="shared" si="477"/>
        <v/>
      </c>
      <c r="U3007" s="5"/>
      <c r="V3007" s="5"/>
      <c r="W3007" s="94" t="str">
        <f t="shared" si="475"/>
        <v/>
      </c>
      <c r="X3007" s="94" t="str">
        <f t="shared" si="478"/>
        <v/>
      </c>
      <c r="Y3007" s="5"/>
      <c r="BK3007" s="8"/>
      <c r="BL3007" s="5"/>
      <c r="BM3007" s="5"/>
      <c r="BN3007" s="5"/>
      <c r="BO3007" s="5"/>
      <c r="BP3007" s="1"/>
      <c r="BQ3007" s="1"/>
      <c r="BR3007" s="1"/>
      <c r="BS3007" s="1"/>
      <c r="BT3007" s="1"/>
      <c r="BU3007" s="4"/>
      <c r="BV3007" s="1"/>
      <c r="BW3007" s="3"/>
      <c r="BX3007" s="4"/>
      <c r="BY3007" s="5"/>
      <c r="BZ3007" s="5"/>
      <c r="CA3007" s="5"/>
      <c r="CB3007" s="5"/>
      <c r="CC3007" s="5"/>
      <c r="CD3007" s="43"/>
    </row>
    <row r="3008" spans="1:82" x14ac:dyDescent="0.25">
      <c r="A3008" s="8"/>
      <c r="B3008" s="5"/>
      <c r="C3008" s="5"/>
      <c r="D3008" s="5"/>
      <c r="E3008" s="5"/>
      <c r="F3008" s="94" t="str">
        <f t="shared" si="469"/>
        <v/>
      </c>
      <c r="G3008" s="94" t="str">
        <f t="shared" si="470"/>
        <v/>
      </c>
      <c r="H3008" s="127" t="str">
        <f>IF(A3008&lt;&gt;"",IF(MID(C3008,1,1)="c",$AS$26,IF(MID(C3008,1,1)="r",$AS$41,IF(MID(C3008,1,1)="p",#REF!,#REF!))),"")</f>
        <v/>
      </c>
      <c r="I3008" s="92" t="str">
        <f t="shared" si="471"/>
        <v/>
      </c>
      <c r="J3008" s="92" t="str">
        <f t="shared" si="472"/>
        <v/>
      </c>
      <c r="K3008" s="92" t="str">
        <f t="shared" si="473"/>
        <v/>
      </c>
      <c r="L3008" s="92" t="str">
        <f t="shared" si="474"/>
        <v/>
      </c>
      <c r="M3008" s="95" t="str">
        <f>IF(A3008&lt;&gt;"",IF(MID(C3008,1,1)="c",SigmaEpsConcrete(I3008,$AN$30:$AN$33,$AR$30:$AR$33,$AS$26,$AS$27,$AS$28,$AQ$20,$AU$19),""),"")</f>
        <v/>
      </c>
      <c r="N3008" s="95" t="str">
        <f>IF(A3008&lt;&gt;"",IF(MID(C3008,1,1)="r",SigmaEpsReinf(J3008,$AS$42:$AS$43,$AS$41,$AS$39,$AS$40,$AQ$38),""),"")</f>
        <v/>
      </c>
      <c r="Q3008" s="92" t="str">
        <f t="shared" si="476"/>
        <v/>
      </c>
      <c r="R3008" s="92" t="str">
        <f t="shared" si="477"/>
        <v/>
      </c>
      <c r="U3008" s="5"/>
      <c r="V3008" s="5"/>
      <c r="W3008" s="94" t="str">
        <f t="shared" si="475"/>
        <v/>
      </c>
      <c r="X3008" s="94" t="str">
        <f t="shared" si="478"/>
        <v/>
      </c>
      <c r="Y3008" s="5"/>
      <c r="BK3008" s="8"/>
      <c r="BL3008" s="5"/>
      <c r="BM3008" s="5"/>
      <c r="BN3008" s="5"/>
      <c r="BO3008" s="5"/>
      <c r="BP3008" s="1"/>
      <c r="BQ3008" s="1"/>
      <c r="BR3008" s="1"/>
      <c r="BS3008" s="1"/>
      <c r="BT3008" s="1"/>
      <c r="BU3008" s="4"/>
      <c r="BV3008" s="1"/>
      <c r="BW3008" s="3"/>
      <c r="BX3008" s="4"/>
      <c r="BY3008" s="5"/>
      <c r="BZ3008" s="5"/>
      <c r="CA3008" s="5"/>
      <c r="CB3008" s="5"/>
      <c r="CC3008" s="5"/>
      <c r="CD3008" s="43"/>
    </row>
    <row r="3009" spans="1:82" x14ac:dyDescent="0.25">
      <c r="A3009" s="8"/>
      <c r="B3009" s="5"/>
      <c r="C3009" s="5"/>
      <c r="D3009" s="5"/>
      <c r="E3009" s="5"/>
      <c r="F3009" s="94" t="str">
        <f t="shared" si="469"/>
        <v/>
      </c>
      <c r="G3009" s="94" t="str">
        <f t="shared" si="470"/>
        <v/>
      </c>
      <c r="H3009" s="127" t="str">
        <f>IF(A3009&lt;&gt;"",IF(MID(C3009,1,1)="c",$AS$26,IF(MID(C3009,1,1)="r",$AS$41,IF(MID(C3009,1,1)="p",#REF!,#REF!))),"")</f>
        <v/>
      </c>
      <c r="I3009" s="92" t="str">
        <f t="shared" si="471"/>
        <v/>
      </c>
      <c r="J3009" s="92" t="str">
        <f t="shared" si="472"/>
        <v/>
      </c>
      <c r="K3009" s="92" t="str">
        <f t="shared" si="473"/>
        <v/>
      </c>
      <c r="L3009" s="92" t="str">
        <f t="shared" si="474"/>
        <v/>
      </c>
      <c r="M3009" s="95" t="str">
        <f>IF(A3009&lt;&gt;"",IF(MID(C3009,1,1)="c",SigmaEpsConcrete(I3009,$AN$30:$AN$33,$AR$30:$AR$33,$AS$26,$AS$27,$AS$28,$AQ$20,$AU$19),""),"")</f>
        <v/>
      </c>
      <c r="N3009" s="95" t="str">
        <f>IF(A3009&lt;&gt;"",IF(MID(C3009,1,1)="r",SigmaEpsReinf(J3009,$AS$42:$AS$43,$AS$41,$AS$39,$AS$40,$AQ$38),""),"")</f>
        <v/>
      </c>
      <c r="Q3009" s="92" t="str">
        <f t="shared" si="476"/>
        <v/>
      </c>
      <c r="R3009" s="92" t="str">
        <f t="shared" si="477"/>
        <v/>
      </c>
      <c r="U3009" s="5"/>
      <c r="V3009" s="5"/>
      <c r="W3009" s="94" t="str">
        <f t="shared" si="475"/>
        <v/>
      </c>
      <c r="X3009" s="94" t="str">
        <f t="shared" si="478"/>
        <v/>
      </c>
      <c r="Y3009" s="5"/>
      <c r="BK3009" s="8"/>
      <c r="BL3009" s="5"/>
      <c r="BM3009" s="5"/>
      <c r="BN3009" s="5"/>
      <c r="BO3009" s="5"/>
      <c r="BP3009" s="1"/>
      <c r="BQ3009" s="1"/>
      <c r="BR3009" s="1"/>
      <c r="BS3009" s="1"/>
      <c r="BT3009" s="1"/>
      <c r="BU3009" s="4"/>
      <c r="BV3009" s="1"/>
      <c r="BW3009" s="3"/>
      <c r="BX3009" s="4"/>
      <c r="BY3009" s="5"/>
      <c r="BZ3009" s="5"/>
      <c r="CA3009" s="5"/>
      <c r="CB3009" s="5"/>
      <c r="CC3009" s="5"/>
      <c r="CD3009" s="43"/>
    </row>
    <row r="3010" spans="1:82" x14ac:dyDescent="0.25">
      <c r="A3010" s="8"/>
      <c r="B3010" s="5"/>
      <c r="C3010" s="5"/>
      <c r="D3010" s="5"/>
      <c r="E3010" s="5"/>
      <c r="F3010" s="94" t="str">
        <f t="shared" si="469"/>
        <v/>
      </c>
      <c r="G3010" s="94" t="str">
        <f t="shared" si="470"/>
        <v/>
      </c>
      <c r="H3010" s="127" t="str">
        <f>IF(A3010&lt;&gt;"",IF(MID(C3010,1,1)="c",$AS$26,IF(MID(C3010,1,1)="r",$AS$41,IF(MID(C3010,1,1)="p",#REF!,#REF!))),"")</f>
        <v/>
      </c>
      <c r="I3010" s="92" t="str">
        <f t="shared" si="471"/>
        <v/>
      </c>
      <c r="J3010" s="92" t="str">
        <f t="shared" si="472"/>
        <v/>
      </c>
      <c r="K3010" s="92" t="str">
        <f t="shared" si="473"/>
        <v/>
      </c>
      <c r="L3010" s="92" t="str">
        <f t="shared" si="474"/>
        <v/>
      </c>
      <c r="M3010" s="95" t="str">
        <f>IF(A3010&lt;&gt;"",IF(MID(C3010,1,1)="c",SigmaEpsConcrete(I3010,$AN$30:$AN$33,$AR$30:$AR$33,$AS$26,$AS$27,$AS$28,$AQ$20,$AU$19),""),"")</f>
        <v/>
      </c>
      <c r="N3010" s="95" t="str">
        <f>IF(A3010&lt;&gt;"",IF(MID(C3010,1,1)="r",SigmaEpsReinf(J3010,$AS$42:$AS$43,$AS$41,$AS$39,$AS$40,$AQ$38),""),"")</f>
        <v/>
      </c>
      <c r="Q3010" s="92" t="str">
        <f t="shared" si="476"/>
        <v/>
      </c>
      <c r="R3010" s="92" t="str">
        <f t="shared" si="477"/>
        <v/>
      </c>
      <c r="U3010" s="5"/>
      <c r="V3010" s="5"/>
      <c r="W3010" s="94" t="str">
        <f t="shared" si="475"/>
        <v/>
      </c>
      <c r="X3010" s="94" t="str">
        <f t="shared" si="478"/>
        <v/>
      </c>
      <c r="Y3010" s="5"/>
      <c r="BK3010" s="8"/>
      <c r="BL3010" s="5"/>
      <c r="BM3010" s="5"/>
      <c r="BN3010" s="5"/>
      <c r="BO3010" s="5"/>
      <c r="BP3010" s="1"/>
      <c r="BQ3010" s="1"/>
      <c r="BR3010" s="1"/>
      <c r="BS3010" s="1"/>
      <c r="BT3010" s="1"/>
      <c r="BU3010" s="4"/>
      <c r="BV3010" s="1"/>
      <c r="BW3010" s="3"/>
      <c r="BX3010" s="4"/>
      <c r="BY3010" s="5"/>
      <c r="BZ3010" s="5"/>
      <c r="CA3010" s="5"/>
      <c r="CB3010" s="5"/>
      <c r="CC3010" s="5"/>
      <c r="CD3010" s="43"/>
    </row>
    <row r="3011" spans="1:82" x14ac:dyDescent="0.25">
      <c r="A3011" s="8"/>
      <c r="B3011" s="5"/>
      <c r="C3011" s="5"/>
      <c r="D3011" s="5"/>
      <c r="E3011" s="5"/>
      <c r="F3011" s="94" t="str">
        <f t="shared" si="469"/>
        <v/>
      </c>
      <c r="G3011" s="94" t="str">
        <f t="shared" si="470"/>
        <v/>
      </c>
      <c r="H3011" s="127" t="str">
        <f>IF(A3011&lt;&gt;"",IF(MID(C3011,1,1)="c",$AS$26,IF(MID(C3011,1,1)="r",$AS$41,IF(MID(C3011,1,1)="p",#REF!,#REF!))),"")</f>
        <v/>
      </c>
      <c r="I3011" s="92" t="str">
        <f t="shared" si="471"/>
        <v/>
      </c>
      <c r="J3011" s="92" t="str">
        <f t="shared" si="472"/>
        <v/>
      </c>
      <c r="K3011" s="92" t="str">
        <f t="shared" si="473"/>
        <v/>
      </c>
      <c r="L3011" s="92" t="str">
        <f t="shared" si="474"/>
        <v/>
      </c>
      <c r="M3011" s="95" t="str">
        <f>IF(A3011&lt;&gt;"",IF(MID(C3011,1,1)="c",SigmaEpsConcrete(I3011,$AN$30:$AN$33,$AR$30:$AR$33,$AS$26,$AS$27,$AS$28,$AQ$20,$AU$19),""),"")</f>
        <v/>
      </c>
      <c r="N3011" s="95" t="str">
        <f>IF(A3011&lt;&gt;"",IF(MID(C3011,1,1)="r",SigmaEpsReinf(J3011,$AS$42:$AS$43,$AS$41,$AS$39,$AS$40,$AQ$38),""),"")</f>
        <v/>
      </c>
      <c r="Q3011" s="92" t="str">
        <f t="shared" si="476"/>
        <v/>
      </c>
      <c r="R3011" s="92" t="str">
        <f t="shared" si="477"/>
        <v/>
      </c>
      <c r="U3011" s="5"/>
      <c r="V3011" s="5"/>
      <c r="W3011" s="94" t="str">
        <f t="shared" si="475"/>
        <v/>
      </c>
      <c r="X3011" s="94" t="str">
        <f t="shared" si="478"/>
        <v/>
      </c>
      <c r="Y3011" s="5"/>
      <c r="BK3011" s="8"/>
      <c r="BL3011" s="5"/>
      <c r="BM3011" s="5"/>
      <c r="BN3011" s="5"/>
      <c r="BO3011" s="5"/>
      <c r="BP3011" s="1"/>
      <c r="BQ3011" s="1"/>
      <c r="BR3011" s="1"/>
      <c r="BS3011" s="1"/>
      <c r="BT3011" s="1"/>
      <c r="BU3011" s="4"/>
      <c r="BV3011" s="1"/>
      <c r="BW3011" s="3"/>
      <c r="BX3011" s="4"/>
      <c r="BY3011" s="5"/>
      <c r="BZ3011" s="5"/>
      <c r="CA3011" s="5"/>
      <c r="CB3011" s="5"/>
      <c r="CC3011" s="5"/>
      <c r="CD3011" s="43"/>
    </row>
    <row r="3012" spans="1:82" x14ac:dyDescent="0.25">
      <c r="A3012" s="8"/>
      <c r="B3012" s="5"/>
      <c r="C3012" s="5"/>
      <c r="D3012" s="5"/>
      <c r="E3012" s="5"/>
      <c r="F3012" s="94" t="str">
        <f t="shared" si="469"/>
        <v/>
      </c>
      <c r="G3012" s="94" t="str">
        <f t="shared" si="470"/>
        <v/>
      </c>
      <c r="H3012" s="127" t="str">
        <f>IF(A3012&lt;&gt;"",IF(MID(C3012,1,1)="c",$AS$26,IF(MID(C3012,1,1)="r",$AS$41,IF(MID(C3012,1,1)="p",#REF!,#REF!))),"")</f>
        <v/>
      </c>
      <c r="I3012" s="92" t="str">
        <f t="shared" si="471"/>
        <v/>
      </c>
      <c r="J3012" s="92" t="str">
        <f t="shared" si="472"/>
        <v/>
      </c>
      <c r="K3012" s="92" t="str">
        <f t="shared" si="473"/>
        <v/>
      </c>
      <c r="L3012" s="92" t="str">
        <f t="shared" si="474"/>
        <v/>
      </c>
      <c r="M3012" s="95" t="str">
        <f>IF(A3012&lt;&gt;"",IF(MID(C3012,1,1)="c",SigmaEpsConcrete(I3012,$AN$30:$AN$33,$AR$30:$AR$33,$AS$26,$AS$27,$AS$28,$AQ$20,$AU$19),""),"")</f>
        <v/>
      </c>
      <c r="N3012" s="95" t="str">
        <f>IF(A3012&lt;&gt;"",IF(MID(C3012,1,1)="r",SigmaEpsReinf(J3012,$AS$42:$AS$43,$AS$41,$AS$39,$AS$40,$AQ$38),""),"")</f>
        <v/>
      </c>
      <c r="Q3012" s="92" t="str">
        <f t="shared" si="476"/>
        <v/>
      </c>
      <c r="R3012" s="92" t="str">
        <f t="shared" si="477"/>
        <v/>
      </c>
      <c r="U3012" s="5"/>
      <c r="V3012" s="5"/>
      <c r="W3012" s="94" t="str">
        <f t="shared" si="475"/>
        <v/>
      </c>
      <c r="X3012" s="94" t="str">
        <f t="shared" si="478"/>
        <v/>
      </c>
      <c r="Y3012" s="5"/>
      <c r="BK3012" s="8"/>
      <c r="BL3012" s="5"/>
      <c r="BM3012" s="5"/>
      <c r="BN3012" s="5"/>
      <c r="BO3012" s="5"/>
      <c r="BP3012" s="1"/>
      <c r="BQ3012" s="1"/>
      <c r="BR3012" s="1"/>
      <c r="BS3012" s="1"/>
      <c r="BT3012" s="1"/>
      <c r="BU3012" s="4"/>
      <c r="BV3012" s="1"/>
      <c r="BW3012" s="3"/>
      <c r="BX3012" s="4"/>
      <c r="BY3012" s="5"/>
      <c r="BZ3012" s="5"/>
      <c r="CA3012" s="5"/>
      <c r="CB3012" s="5"/>
      <c r="CC3012" s="5"/>
      <c r="CD3012" s="43"/>
    </row>
    <row r="3013" spans="1:82" x14ac:dyDescent="0.25">
      <c r="A3013" s="8"/>
      <c r="B3013" s="5"/>
      <c r="C3013" s="5"/>
      <c r="D3013" s="5"/>
      <c r="E3013" s="5"/>
      <c r="F3013" s="94" t="str">
        <f t="shared" si="469"/>
        <v/>
      </c>
      <c r="G3013" s="94" t="str">
        <f t="shared" si="470"/>
        <v/>
      </c>
      <c r="H3013" s="127" t="str">
        <f>IF(A3013&lt;&gt;"",IF(MID(C3013,1,1)="c",$AS$26,IF(MID(C3013,1,1)="r",$AS$41,IF(MID(C3013,1,1)="p",#REF!,#REF!))),"")</f>
        <v/>
      </c>
      <c r="I3013" s="92" t="str">
        <f t="shared" si="471"/>
        <v/>
      </c>
      <c r="J3013" s="92" t="str">
        <f t="shared" si="472"/>
        <v/>
      </c>
      <c r="K3013" s="92" t="str">
        <f t="shared" si="473"/>
        <v/>
      </c>
      <c r="L3013" s="92" t="str">
        <f t="shared" si="474"/>
        <v/>
      </c>
      <c r="M3013" s="95" t="str">
        <f>IF(A3013&lt;&gt;"",IF(MID(C3013,1,1)="c",SigmaEpsConcrete(I3013,$AN$30:$AN$33,$AR$30:$AR$33,$AS$26,$AS$27,$AS$28,$AQ$20,$AU$19),""),"")</f>
        <v/>
      </c>
      <c r="N3013" s="95" t="str">
        <f>IF(A3013&lt;&gt;"",IF(MID(C3013,1,1)="r",SigmaEpsReinf(J3013,$AS$42:$AS$43,$AS$41,$AS$39,$AS$40,$AQ$38),""),"")</f>
        <v/>
      </c>
      <c r="Q3013" s="92" t="str">
        <f t="shared" si="476"/>
        <v/>
      </c>
      <c r="R3013" s="92" t="str">
        <f t="shared" si="477"/>
        <v/>
      </c>
      <c r="U3013" s="5"/>
      <c r="V3013" s="5"/>
      <c r="W3013" s="94" t="str">
        <f t="shared" si="475"/>
        <v/>
      </c>
      <c r="X3013" s="94" t="str">
        <f t="shared" si="478"/>
        <v/>
      </c>
      <c r="Y3013" s="5"/>
      <c r="BK3013" s="8"/>
      <c r="BL3013" s="5"/>
      <c r="BM3013" s="5"/>
      <c r="BN3013" s="5"/>
      <c r="BO3013" s="5"/>
      <c r="BP3013" s="1"/>
      <c r="BQ3013" s="1"/>
      <c r="BR3013" s="1"/>
      <c r="BS3013" s="1"/>
      <c r="BT3013" s="1"/>
      <c r="BU3013" s="4"/>
      <c r="BV3013" s="1"/>
      <c r="BW3013" s="3"/>
      <c r="BX3013" s="4"/>
      <c r="BY3013" s="5"/>
      <c r="BZ3013" s="5"/>
      <c r="CA3013" s="5"/>
      <c r="CB3013" s="5"/>
      <c r="CC3013" s="5"/>
      <c r="CD3013" s="43"/>
    </row>
    <row r="3014" spans="1:82" x14ac:dyDescent="0.25">
      <c r="A3014" s="8"/>
      <c r="B3014" s="5"/>
      <c r="C3014" s="5"/>
      <c r="D3014" s="5"/>
      <c r="E3014" s="5"/>
      <c r="F3014" s="94" t="str">
        <f t="shared" si="469"/>
        <v/>
      </c>
      <c r="G3014" s="94" t="str">
        <f t="shared" si="470"/>
        <v/>
      </c>
      <c r="H3014" s="127" t="str">
        <f>IF(A3014&lt;&gt;"",IF(MID(C3014,1,1)="c",$AS$26,IF(MID(C3014,1,1)="r",$AS$41,IF(MID(C3014,1,1)="p",#REF!,#REF!))),"")</f>
        <v/>
      </c>
      <c r="I3014" s="92" t="str">
        <f t="shared" si="471"/>
        <v/>
      </c>
      <c r="J3014" s="92" t="str">
        <f t="shared" si="472"/>
        <v/>
      </c>
      <c r="K3014" s="92" t="str">
        <f t="shared" si="473"/>
        <v/>
      </c>
      <c r="L3014" s="92" t="str">
        <f t="shared" si="474"/>
        <v/>
      </c>
      <c r="M3014" s="95" t="str">
        <f>IF(A3014&lt;&gt;"",IF(MID(C3014,1,1)="c",SigmaEpsConcrete(I3014,$AN$30:$AN$33,$AR$30:$AR$33,$AS$26,$AS$27,$AS$28,$AQ$20,$AU$19),""),"")</f>
        <v/>
      </c>
      <c r="N3014" s="95" t="str">
        <f>IF(A3014&lt;&gt;"",IF(MID(C3014,1,1)="r",SigmaEpsReinf(J3014,$AS$42:$AS$43,$AS$41,$AS$39,$AS$40,$AQ$38),""),"")</f>
        <v/>
      </c>
      <c r="Q3014" s="92" t="str">
        <f t="shared" si="476"/>
        <v/>
      </c>
      <c r="R3014" s="92" t="str">
        <f t="shared" si="477"/>
        <v/>
      </c>
      <c r="U3014" s="5"/>
      <c r="V3014" s="5"/>
      <c r="W3014" s="94" t="str">
        <f t="shared" si="475"/>
        <v/>
      </c>
      <c r="X3014" s="94" t="str">
        <f t="shared" si="478"/>
        <v/>
      </c>
      <c r="Y3014" s="5"/>
      <c r="BK3014" s="8"/>
      <c r="BL3014" s="5"/>
      <c r="BM3014" s="5"/>
      <c r="BN3014" s="5"/>
      <c r="BO3014" s="5"/>
      <c r="BP3014" s="1"/>
      <c r="BQ3014" s="1"/>
      <c r="BR3014" s="1"/>
      <c r="BS3014" s="1"/>
      <c r="BT3014" s="1"/>
      <c r="BU3014" s="4"/>
      <c r="BV3014" s="1"/>
      <c r="BW3014" s="3"/>
      <c r="BX3014" s="4"/>
      <c r="BY3014" s="5"/>
      <c r="BZ3014" s="5"/>
      <c r="CA3014" s="5"/>
      <c r="CB3014" s="5"/>
      <c r="CC3014" s="5"/>
      <c r="CD3014" s="43"/>
    </row>
    <row r="3015" spans="1:82" x14ac:dyDescent="0.25">
      <c r="A3015" s="8"/>
      <c r="B3015" s="5"/>
      <c r="C3015" s="5"/>
      <c r="D3015" s="5"/>
      <c r="E3015" s="5"/>
      <c r="F3015" s="94" t="str">
        <f t="shared" si="469"/>
        <v/>
      </c>
      <c r="G3015" s="94" t="str">
        <f t="shared" si="470"/>
        <v/>
      </c>
      <c r="H3015" s="127" t="str">
        <f>IF(A3015&lt;&gt;"",IF(MID(C3015,1,1)="c",$AS$26,IF(MID(C3015,1,1)="r",$AS$41,IF(MID(C3015,1,1)="p",#REF!,#REF!))),"")</f>
        <v/>
      </c>
      <c r="I3015" s="92" t="str">
        <f t="shared" si="471"/>
        <v/>
      </c>
      <c r="J3015" s="92" t="str">
        <f t="shared" si="472"/>
        <v/>
      </c>
      <c r="K3015" s="92" t="str">
        <f t="shared" si="473"/>
        <v/>
      </c>
      <c r="L3015" s="92" t="str">
        <f t="shared" si="474"/>
        <v/>
      </c>
      <c r="M3015" s="95" t="str">
        <f>IF(A3015&lt;&gt;"",IF(MID(C3015,1,1)="c",SigmaEpsConcrete(I3015,$AN$30:$AN$33,$AR$30:$AR$33,$AS$26,$AS$27,$AS$28,$AQ$20,$AU$19),""),"")</f>
        <v/>
      </c>
      <c r="N3015" s="95" t="str">
        <f>IF(A3015&lt;&gt;"",IF(MID(C3015,1,1)="r",SigmaEpsReinf(J3015,$AS$42:$AS$43,$AS$41,$AS$39,$AS$40,$AQ$38),""),"")</f>
        <v/>
      </c>
      <c r="Q3015" s="92" t="str">
        <f t="shared" si="476"/>
        <v/>
      </c>
      <c r="R3015" s="92" t="str">
        <f t="shared" si="477"/>
        <v/>
      </c>
      <c r="U3015" s="5"/>
      <c r="V3015" s="5"/>
      <c r="W3015" s="94" t="str">
        <f t="shared" si="475"/>
        <v/>
      </c>
      <c r="X3015" s="94" t="str">
        <f t="shared" si="478"/>
        <v/>
      </c>
      <c r="Y3015" s="5"/>
      <c r="BK3015" s="8"/>
      <c r="BL3015" s="5"/>
      <c r="BM3015" s="5"/>
      <c r="BN3015" s="5"/>
      <c r="BO3015" s="5"/>
      <c r="BP3015" s="1"/>
      <c r="BQ3015" s="1"/>
      <c r="BR3015" s="1"/>
      <c r="BS3015" s="1"/>
      <c r="BT3015" s="1"/>
      <c r="BU3015" s="4"/>
      <c r="BV3015" s="1"/>
      <c r="BW3015" s="3"/>
      <c r="BX3015" s="4"/>
      <c r="BY3015" s="5"/>
      <c r="BZ3015" s="5"/>
      <c r="CA3015" s="5"/>
      <c r="CB3015" s="5"/>
      <c r="CC3015" s="5"/>
      <c r="CD3015" s="43"/>
    </row>
    <row r="3016" spans="1:82" x14ac:dyDescent="0.25">
      <c r="A3016" s="8"/>
      <c r="B3016" s="5"/>
      <c r="C3016" s="5"/>
      <c r="D3016" s="5"/>
      <c r="E3016" s="5"/>
      <c r="F3016" s="94" t="str">
        <f t="shared" si="469"/>
        <v/>
      </c>
      <c r="G3016" s="94" t="str">
        <f t="shared" si="470"/>
        <v/>
      </c>
      <c r="H3016" s="127" t="str">
        <f>IF(A3016&lt;&gt;"",IF(MID(C3016,1,1)="c",$AS$26,IF(MID(C3016,1,1)="r",$AS$41,IF(MID(C3016,1,1)="p",#REF!,#REF!))),"")</f>
        <v/>
      </c>
      <c r="I3016" s="92" t="str">
        <f t="shared" si="471"/>
        <v/>
      </c>
      <c r="J3016" s="92" t="str">
        <f t="shared" si="472"/>
        <v/>
      </c>
      <c r="K3016" s="92" t="str">
        <f t="shared" si="473"/>
        <v/>
      </c>
      <c r="L3016" s="92" t="str">
        <f t="shared" si="474"/>
        <v/>
      </c>
      <c r="M3016" s="95" t="str">
        <f>IF(A3016&lt;&gt;"",IF(MID(C3016,1,1)="c",SigmaEpsConcrete(I3016,$AN$30:$AN$33,$AR$30:$AR$33,$AS$26,$AS$27,$AS$28,$AQ$20,$AU$19),""),"")</f>
        <v/>
      </c>
      <c r="N3016" s="95" t="str">
        <f>IF(A3016&lt;&gt;"",IF(MID(C3016,1,1)="r",SigmaEpsReinf(J3016,$AS$42:$AS$43,$AS$41,$AS$39,$AS$40,$AQ$38),""),"")</f>
        <v/>
      </c>
      <c r="Q3016" s="92" t="str">
        <f t="shared" si="476"/>
        <v/>
      </c>
      <c r="R3016" s="92" t="str">
        <f t="shared" si="477"/>
        <v/>
      </c>
      <c r="U3016" s="5"/>
      <c r="V3016" s="5"/>
      <c r="W3016" s="94" t="str">
        <f t="shared" si="475"/>
        <v/>
      </c>
      <c r="X3016" s="94" t="str">
        <f t="shared" si="478"/>
        <v/>
      </c>
      <c r="Y3016" s="5"/>
      <c r="BK3016" s="8"/>
      <c r="BL3016" s="5"/>
      <c r="BM3016" s="5"/>
      <c r="BN3016" s="5"/>
      <c r="BO3016" s="5"/>
      <c r="BP3016" s="1"/>
      <c r="BQ3016" s="1"/>
      <c r="BR3016" s="1"/>
      <c r="BS3016" s="1"/>
      <c r="BT3016" s="1"/>
      <c r="BU3016" s="4"/>
      <c r="BV3016" s="1"/>
      <c r="BW3016" s="3"/>
      <c r="BX3016" s="4"/>
      <c r="BY3016" s="5"/>
      <c r="BZ3016" s="5"/>
      <c r="CA3016" s="5"/>
      <c r="CB3016" s="5"/>
      <c r="CC3016" s="5"/>
      <c r="CD3016" s="43"/>
    </row>
    <row r="3017" spans="1:82" x14ac:dyDescent="0.25">
      <c r="A3017" s="8"/>
      <c r="B3017" s="5"/>
      <c r="C3017" s="5"/>
      <c r="D3017" s="5"/>
      <c r="E3017" s="5"/>
      <c r="F3017" s="94" t="str">
        <f t="shared" si="469"/>
        <v/>
      </c>
      <c r="G3017" s="94" t="str">
        <f t="shared" si="470"/>
        <v/>
      </c>
      <c r="H3017" s="127" t="str">
        <f>IF(A3017&lt;&gt;"",IF(MID(C3017,1,1)="c",$AS$26,IF(MID(C3017,1,1)="r",$AS$41,IF(MID(C3017,1,1)="p",#REF!,#REF!))),"")</f>
        <v/>
      </c>
      <c r="I3017" s="92" t="str">
        <f t="shared" si="471"/>
        <v/>
      </c>
      <c r="J3017" s="92" t="str">
        <f t="shared" si="472"/>
        <v/>
      </c>
      <c r="K3017" s="92" t="str">
        <f t="shared" si="473"/>
        <v/>
      </c>
      <c r="L3017" s="92" t="str">
        <f t="shared" si="474"/>
        <v/>
      </c>
      <c r="M3017" s="95" t="str">
        <f>IF(A3017&lt;&gt;"",IF(MID(C3017,1,1)="c",SigmaEpsConcrete(I3017,$AN$30:$AN$33,$AR$30:$AR$33,$AS$26,$AS$27,$AS$28,$AQ$20,$AU$19),""),"")</f>
        <v/>
      </c>
      <c r="N3017" s="95" t="str">
        <f>IF(A3017&lt;&gt;"",IF(MID(C3017,1,1)="r",SigmaEpsReinf(J3017,$AS$42:$AS$43,$AS$41,$AS$39,$AS$40,$AQ$38),""),"")</f>
        <v/>
      </c>
      <c r="Q3017" s="92" t="str">
        <f t="shared" si="476"/>
        <v/>
      </c>
      <c r="R3017" s="92" t="str">
        <f t="shared" si="477"/>
        <v/>
      </c>
      <c r="U3017" s="5"/>
      <c r="V3017" s="5"/>
      <c r="W3017" s="94" t="str">
        <f t="shared" si="475"/>
        <v/>
      </c>
      <c r="X3017" s="94" t="str">
        <f t="shared" si="478"/>
        <v/>
      </c>
      <c r="Y3017" s="5"/>
      <c r="BK3017" s="8"/>
      <c r="BL3017" s="5"/>
      <c r="BM3017" s="5"/>
      <c r="BN3017" s="5"/>
      <c r="BO3017" s="5"/>
      <c r="BP3017" s="1"/>
      <c r="BQ3017" s="1"/>
      <c r="BR3017" s="1"/>
      <c r="BS3017" s="1"/>
      <c r="BT3017" s="1"/>
      <c r="BU3017" s="4"/>
      <c r="BV3017" s="1"/>
      <c r="BW3017" s="3"/>
      <c r="BX3017" s="4"/>
      <c r="BY3017" s="5"/>
      <c r="BZ3017" s="5"/>
      <c r="CA3017" s="5"/>
      <c r="CB3017" s="5"/>
      <c r="CC3017" s="5"/>
      <c r="CD3017" s="43"/>
    </row>
    <row r="3018" spans="1:82" x14ac:dyDescent="0.25">
      <c r="A3018" s="8"/>
      <c r="B3018" s="5"/>
      <c r="C3018" s="5"/>
      <c r="D3018" s="5"/>
      <c r="E3018" s="5"/>
      <c r="F3018" s="94" t="str">
        <f t="shared" ref="F3018:F3081" si="479">IF(A3018&lt;&gt;"",(D3018-$AU$86)/10,"")</f>
        <v/>
      </c>
      <c r="G3018" s="94" t="str">
        <f t="shared" ref="G3018:G3081" si="480">IF(A3018&lt;&gt;"",(E3018-$AU$87)/10,"")</f>
        <v/>
      </c>
      <c r="H3018" s="127" t="str">
        <f>IF(A3018&lt;&gt;"",IF(MID(C3018,1,1)="c",$AS$26,IF(MID(C3018,1,1)="r",$AS$41,IF(MID(C3018,1,1)="p",#REF!,#REF!))),"")</f>
        <v/>
      </c>
      <c r="I3018" s="92" t="str">
        <f t="shared" ref="I3018:I3081" si="481">IF($A3018&lt;&gt;"",IF(MID($C3018,1,1)="c",$Y$3+$Y$4*$F3018+$Y$5*$G3018+$BR$43,""),"")</f>
        <v/>
      </c>
      <c r="J3018" s="92" t="str">
        <f t="shared" ref="J3018:J3081" si="482">IF($A3018&lt;&gt;"",IF(MID($C3018,1,1)="r",$Y$3+$Y$4*$F3018+$Y$5*$G3018+$BR$43,""),"")</f>
        <v/>
      </c>
      <c r="K3018" s="92" t="str">
        <f t="shared" ref="K3018:K3081" si="483">IF($A3018&lt;&gt;"",IF(MID($C3018,1,1)="u",$Y$3+$Y$4*$F3018+$Y$5*$G3018+$BR$43,""),"")</f>
        <v/>
      </c>
      <c r="L3018" s="92" t="str">
        <f t="shared" ref="L3018:L3081" si="484">IF($A3018&lt;&gt;"",IF(MID($C3018,1,1)="p",$Y$3+$Y$4*$F3018+$Y$5*$G3018+$BR$43,""),"")</f>
        <v/>
      </c>
      <c r="M3018" s="95" t="str">
        <f>IF(A3018&lt;&gt;"",IF(MID(C3018,1,1)="c",SigmaEpsConcrete(I3018,$AN$30:$AN$33,$AR$30:$AR$33,$AS$26,$AS$27,$AS$28,$AQ$20,$AU$19),""),"")</f>
        <v/>
      </c>
      <c r="N3018" s="95" t="str">
        <f>IF(A3018&lt;&gt;"",IF(MID(C3018,1,1)="r",SigmaEpsReinf(J3018,$AS$42:$AS$43,$AS$41,$AS$39,$AS$40,$AQ$38),""),"")</f>
        <v/>
      </c>
      <c r="Q3018" s="92" t="str">
        <f t="shared" si="476"/>
        <v/>
      </c>
      <c r="R3018" s="92" t="str">
        <f t="shared" si="477"/>
        <v/>
      </c>
      <c r="U3018" s="5"/>
      <c r="V3018" s="5"/>
      <c r="W3018" s="94" t="str">
        <f t="shared" ref="W3018:W3081" si="485">IF(A3018&lt;&gt;"",F3018-$AU$105,"")</f>
        <v/>
      </c>
      <c r="X3018" s="94" t="str">
        <f t="shared" si="478"/>
        <v/>
      </c>
      <c r="Y3018" s="5"/>
      <c r="BK3018" s="8"/>
      <c r="BL3018" s="5"/>
      <c r="BM3018" s="5"/>
      <c r="BN3018" s="5"/>
      <c r="BO3018" s="5"/>
      <c r="BP3018" s="1"/>
      <c r="BQ3018" s="1"/>
      <c r="BR3018" s="1"/>
      <c r="BS3018" s="1"/>
      <c r="BT3018" s="1"/>
      <c r="BU3018" s="4"/>
      <c r="BV3018" s="1"/>
      <c r="BW3018" s="3"/>
      <c r="BX3018" s="4"/>
      <c r="BY3018" s="5"/>
      <c r="BZ3018" s="5"/>
      <c r="CA3018" s="5"/>
      <c r="CB3018" s="5"/>
      <c r="CC3018" s="5"/>
      <c r="CD3018" s="43"/>
    </row>
    <row r="3019" spans="1:82" x14ac:dyDescent="0.25">
      <c r="A3019" s="8"/>
      <c r="B3019" s="5"/>
      <c r="C3019" s="5"/>
      <c r="D3019" s="5"/>
      <c r="E3019" s="5"/>
      <c r="F3019" s="94" t="str">
        <f t="shared" si="479"/>
        <v/>
      </c>
      <c r="G3019" s="94" t="str">
        <f t="shared" si="480"/>
        <v/>
      </c>
      <c r="H3019" s="127" t="str">
        <f>IF(A3019&lt;&gt;"",IF(MID(C3019,1,1)="c",$AS$26,IF(MID(C3019,1,1)="r",$AS$41,IF(MID(C3019,1,1)="p",#REF!,#REF!))),"")</f>
        <v/>
      </c>
      <c r="I3019" s="92" t="str">
        <f t="shared" si="481"/>
        <v/>
      </c>
      <c r="J3019" s="92" t="str">
        <f t="shared" si="482"/>
        <v/>
      </c>
      <c r="K3019" s="92" t="str">
        <f t="shared" si="483"/>
        <v/>
      </c>
      <c r="L3019" s="92" t="str">
        <f t="shared" si="484"/>
        <v/>
      </c>
      <c r="M3019" s="95" t="str">
        <f>IF(A3019&lt;&gt;"",IF(MID(C3019,1,1)="c",SigmaEpsConcrete(I3019,$AN$30:$AN$33,$AR$30:$AR$33,$AS$26,$AS$27,$AS$28,$AQ$20,$AU$19),""),"")</f>
        <v/>
      </c>
      <c r="N3019" s="95" t="str">
        <f>IF(A3019&lt;&gt;"",IF(MID(C3019,1,1)="r",SigmaEpsReinf(J3019,$AS$42:$AS$43,$AS$41,$AS$39,$AS$40,$AQ$38),""),"")</f>
        <v/>
      </c>
      <c r="Q3019" s="92" t="str">
        <f t="shared" ref="Q3019:Q3082" si="486">IF(A3019&lt;&gt;"",IF(MID(C3019,1,1)="c",IF(ISERROR(M3019/I3019),"",M3019/I3019),""),"")</f>
        <v/>
      </c>
      <c r="R3019" s="92" t="str">
        <f t="shared" ref="R3019:R3082" si="487">IF(A3019&lt;&gt;"",IF(MID(C3019,1,1)="r",IF(ISERROR(N3019/J3019),"",N3019/J3019),""),"")</f>
        <v/>
      </c>
      <c r="U3019" s="5"/>
      <c r="V3019" s="5"/>
      <c r="W3019" s="94" t="str">
        <f t="shared" si="485"/>
        <v/>
      </c>
      <c r="X3019" s="94" t="str">
        <f t="shared" ref="X3019:X3082" si="488">IF(B3019&lt;&gt;"",G3019-$AU$106,"")</f>
        <v/>
      </c>
      <c r="Y3019" s="5"/>
      <c r="BK3019" s="8"/>
      <c r="BL3019" s="5"/>
      <c r="BM3019" s="5"/>
      <c r="BN3019" s="5"/>
      <c r="BO3019" s="5"/>
      <c r="BP3019" s="1"/>
      <c r="BQ3019" s="1"/>
      <c r="BR3019" s="1"/>
      <c r="BS3019" s="1"/>
      <c r="BT3019" s="1"/>
      <c r="BU3019" s="4"/>
      <c r="BV3019" s="1"/>
      <c r="BW3019" s="3"/>
      <c r="BX3019" s="4"/>
      <c r="BY3019" s="5"/>
      <c r="BZ3019" s="5"/>
      <c r="CA3019" s="5"/>
      <c r="CB3019" s="5"/>
      <c r="CC3019" s="5"/>
      <c r="CD3019" s="43"/>
    </row>
    <row r="3020" spans="1:82" x14ac:dyDescent="0.25">
      <c r="A3020" s="8"/>
      <c r="B3020" s="5"/>
      <c r="C3020" s="5"/>
      <c r="D3020" s="5"/>
      <c r="E3020" s="5"/>
      <c r="F3020" s="94" t="str">
        <f t="shared" si="479"/>
        <v/>
      </c>
      <c r="G3020" s="94" t="str">
        <f t="shared" si="480"/>
        <v/>
      </c>
      <c r="H3020" s="127" t="str">
        <f>IF(A3020&lt;&gt;"",IF(MID(C3020,1,1)="c",$AS$26,IF(MID(C3020,1,1)="r",$AS$41,IF(MID(C3020,1,1)="p",#REF!,#REF!))),"")</f>
        <v/>
      </c>
      <c r="I3020" s="92" t="str">
        <f t="shared" si="481"/>
        <v/>
      </c>
      <c r="J3020" s="92" t="str">
        <f t="shared" si="482"/>
        <v/>
      </c>
      <c r="K3020" s="92" t="str">
        <f t="shared" si="483"/>
        <v/>
      </c>
      <c r="L3020" s="92" t="str">
        <f t="shared" si="484"/>
        <v/>
      </c>
      <c r="M3020" s="95" t="str">
        <f>IF(A3020&lt;&gt;"",IF(MID(C3020,1,1)="c",SigmaEpsConcrete(I3020,$AN$30:$AN$33,$AR$30:$AR$33,$AS$26,$AS$27,$AS$28,$AQ$20,$AU$19),""),"")</f>
        <v/>
      </c>
      <c r="N3020" s="95" t="str">
        <f>IF(A3020&lt;&gt;"",IF(MID(C3020,1,1)="r",SigmaEpsReinf(J3020,$AS$42:$AS$43,$AS$41,$AS$39,$AS$40,$AQ$38),""),"")</f>
        <v/>
      </c>
      <c r="Q3020" s="92" t="str">
        <f t="shared" si="486"/>
        <v/>
      </c>
      <c r="R3020" s="92" t="str">
        <f t="shared" si="487"/>
        <v/>
      </c>
      <c r="U3020" s="5"/>
      <c r="V3020" s="5"/>
      <c r="W3020" s="94" t="str">
        <f t="shared" si="485"/>
        <v/>
      </c>
      <c r="X3020" s="94" t="str">
        <f t="shared" si="488"/>
        <v/>
      </c>
      <c r="Y3020" s="5"/>
      <c r="BK3020" s="8"/>
      <c r="BL3020" s="5"/>
      <c r="BM3020" s="5"/>
      <c r="BN3020" s="5"/>
      <c r="BO3020" s="5"/>
      <c r="BP3020" s="1"/>
      <c r="BQ3020" s="1"/>
      <c r="BR3020" s="1"/>
      <c r="BS3020" s="1"/>
      <c r="BT3020" s="1"/>
      <c r="BU3020" s="4"/>
      <c r="BV3020" s="1"/>
      <c r="BW3020" s="3"/>
      <c r="BX3020" s="4"/>
      <c r="BY3020" s="5"/>
      <c r="BZ3020" s="5"/>
      <c r="CA3020" s="5"/>
      <c r="CB3020" s="5"/>
      <c r="CC3020" s="5"/>
      <c r="CD3020" s="43"/>
    </row>
    <row r="3021" spans="1:82" x14ac:dyDescent="0.25">
      <c r="A3021" s="8"/>
      <c r="B3021" s="5"/>
      <c r="C3021" s="5"/>
      <c r="D3021" s="5"/>
      <c r="E3021" s="5"/>
      <c r="F3021" s="94" t="str">
        <f t="shared" si="479"/>
        <v/>
      </c>
      <c r="G3021" s="94" t="str">
        <f t="shared" si="480"/>
        <v/>
      </c>
      <c r="H3021" s="127" t="str">
        <f>IF(A3021&lt;&gt;"",IF(MID(C3021,1,1)="c",$AS$26,IF(MID(C3021,1,1)="r",$AS$41,IF(MID(C3021,1,1)="p",#REF!,#REF!))),"")</f>
        <v/>
      </c>
      <c r="I3021" s="92" t="str">
        <f t="shared" si="481"/>
        <v/>
      </c>
      <c r="J3021" s="92" t="str">
        <f t="shared" si="482"/>
        <v/>
      </c>
      <c r="K3021" s="92" t="str">
        <f t="shared" si="483"/>
        <v/>
      </c>
      <c r="L3021" s="92" t="str">
        <f t="shared" si="484"/>
        <v/>
      </c>
      <c r="M3021" s="95" t="str">
        <f>IF(A3021&lt;&gt;"",IF(MID(C3021,1,1)="c",SigmaEpsConcrete(I3021,$AN$30:$AN$33,$AR$30:$AR$33,$AS$26,$AS$27,$AS$28,$AQ$20,$AU$19),""),"")</f>
        <v/>
      </c>
      <c r="N3021" s="95" t="str">
        <f>IF(A3021&lt;&gt;"",IF(MID(C3021,1,1)="r",SigmaEpsReinf(J3021,$AS$42:$AS$43,$AS$41,$AS$39,$AS$40,$AQ$38),""),"")</f>
        <v/>
      </c>
      <c r="Q3021" s="92" t="str">
        <f t="shared" si="486"/>
        <v/>
      </c>
      <c r="R3021" s="92" t="str">
        <f t="shared" si="487"/>
        <v/>
      </c>
      <c r="U3021" s="5"/>
      <c r="V3021" s="5"/>
      <c r="W3021" s="94" t="str">
        <f t="shared" si="485"/>
        <v/>
      </c>
      <c r="X3021" s="94" t="str">
        <f t="shared" si="488"/>
        <v/>
      </c>
      <c r="Y3021" s="5"/>
      <c r="BK3021" s="8"/>
      <c r="BL3021" s="5"/>
      <c r="BM3021" s="5"/>
      <c r="BN3021" s="5"/>
      <c r="BO3021" s="5"/>
      <c r="BP3021" s="1"/>
      <c r="BQ3021" s="1"/>
      <c r="BR3021" s="1"/>
      <c r="BS3021" s="1"/>
      <c r="BT3021" s="1"/>
      <c r="BU3021" s="4"/>
      <c r="BV3021" s="1"/>
      <c r="BW3021" s="3"/>
      <c r="BX3021" s="4"/>
      <c r="BY3021" s="5"/>
      <c r="BZ3021" s="5"/>
      <c r="CA3021" s="5"/>
      <c r="CB3021" s="5"/>
      <c r="CC3021" s="5"/>
      <c r="CD3021" s="43"/>
    </row>
    <row r="3022" spans="1:82" x14ac:dyDescent="0.25">
      <c r="A3022" s="8"/>
      <c r="B3022" s="5"/>
      <c r="C3022" s="5"/>
      <c r="D3022" s="5"/>
      <c r="E3022" s="5"/>
      <c r="F3022" s="94" t="str">
        <f t="shared" si="479"/>
        <v/>
      </c>
      <c r="G3022" s="94" t="str">
        <f t="shared" si="480"/>
        <v/>
      </c>
      <c r="H3022" s="127" t="str">
        <f>IF(A3022&lt;&gt;"",IF(MID(C3022,1,1)="c",$AS$26,IF(MID(C3022,1,1)="r",$AS$41,IF(MID(C3022,1,1)="p",#REF!,#REF!))),"")</f>
        <v/>
      </c>
      <c r="I3022" s="92" t="str">
        <f t="shared" si="481"/>
        <v/>
      </c>
      <c r="J3022" s="92" t="str">
        <f t="shared" si="482"/>
        <v/>
      </c>
      <c r="K3022" s="92" t="str">
        <f t="shared" si="483"/>
        <v/>
      </c>
      <c r="L3022" s="92" t="str">
        <f t="shared" si="484"/>
        <v/>
      </c>
      <c r="M3022" s="95" t="str">
        <f>IF(A3022&lt;&gt;"",IF(MID(C3022,1,1)="c",SigmaEpsConcrete(I3022,$AN$30:$AN$33,$AR$30:$AR$33,$AS$26,$AS$27,$AS$28,$AQ$20,$AU$19),""),"")</f>
        <v/>
      </c>
      <c r="N3022" s="95" t="str">
        <f>IF(A3022&lt;&gt;"",IF(MID(C3022,1,1)="r",SigmaEpsReinf(J3022,$AS$42:$AS$43,$AS$41,$AS$39,$AS$40,$AQ$38),""),"")</f>
        <v/>
      </c>
      <c r="Q3022" s="92" t="str">
        <f t="shared" si="486"/>
        <v/>
      </c>
      <c r="R3022" s="92" t="str">
        <f t="shared" si="487"/>
        <v/>
      </c>
      <c r="U3022" s="5"/>
      <c r="V3022" s="5"/>
      <c r="W3022" s="94" t="str">
        <f t="shared" si="485"/>
        <v/>
      </c>
      <c r="X3022" s="94" t="str">
        <f t="shared" si="488"/>
        <v/>
      </c>
      <c r="Y3022" s="5"/>
      <c r="BK3022" s="8"/>
      <c r="BL3022" s="5"/>
      <c r="BM3022" s="5"/>
      <c r="BN3022" s="5"/>
      <c r="BO3022" s="5"/>
      <c r="BP3022" s="1"/>
      <c r="BQ3022" s="1"/>
      <c r="BR3022" s="1"/>
      <c r="BS3022" s="1"/>
      <c r="BT3022" s="1"/>
      <c r="BU3022" s="4"/>
      <c r="BV3022" s="1"/>
      <c r="BW3022" s="3"/>
      <c r="BX3022" s="4"/>
      <c r="BY3022" s="5"/>
      <c r="BZ3022" s="5"/>
      <c r="CA3022" s="5"/>
      <c r="CB3022" s="5"/>
      <c r="CC3022" s="5"/>
      <c r="CD3022" s="43"/>
    </row>
    <row r="3023" spans="1:82" x14ac:dyDescent="0.25">
      <c r="A3023" s="8"/>
      <c r="B3023" s="5"/>
      <c r="C3023" s="5"/>
      <c r="D3023" s="5"/>
      <c r="E3023" s="5"/>
      <c r="F3023" s="94" t="str">
        <f t="shared" si="479"/>
        <v/>
      </c>
      <c r="G3023" s="94" t="str">
        <f t="shared" si="480"/>
        <v/>
      </c>
      <c r="H3023" s="127" t="str">
        <f>IF(A3023&lt;&gt;"",IF(MID(C3023,1,1)="c",$AS$26,IF(MID(C3023,1,1)="r",$AS$41,IF(MID(C3023,1,1)="p",#REF!,#REF!))),"")</f>
        <v/>
      </c>
      <c r="I3023" s="92" t="str">
        <f t="shared" si="481"/>
        <v/>
      </c>
      <c r="J3023" s="92" t="str">
        <f t="shared" si="482"/>
        <v/>
      </c>
      <c r="K3023" s="92" t="str">
        <f t="shared" si="483"/>
        <v/>
      </c>
      <c r="L3023" s="92" t="str">
        <f t="shared" si="484"/>
        <v/>
      </c>
      <c r="M3023" s="95" t="str">
        <f>IF(A3023&lt;&gt;"",IF(MID(C3023,1,1)="c",SigmaEpsConcrete(I3023,$AN$30:$AN$33,$AR$30:$AR$33,$AS$26,$AS$27,$AS$28,$AQ$20,$AU$19),""),"")</f>
        <v/>
      </c>
      <c r="N3023" s="95" t="str">
        <f>IF(A3023&lt;&gt;"",IF(MID(C3023,1,1)="r",SigmaEpsReinf(J3023,$AS$42:$AS$43,$AS$41,$AS$39,$AS$40,$AQ$38),""),"")</f>
        <v/>
      </c>
      <c r="Q3023" s="92" t="str">
        <f t="shared" si="486"/>
        <v/>
      </c>
      <c r="R3023" s="92" t="str">
        <f t="shared" si="487"/>
        <v/>
      </c>
      <c r="U3023" s="5"/>
      <c r="V3023" s="5"/>
      <c r="W3023" s="94" t="str">
        <f t="shared" si="485"/>
        <v/>
      </c>
      <c r="X3023" s="94" t="str">
        <f t="shared" si="488"/>
        <v/>
      </c>
      <c r="Y3023" s="5"/>
      <c r="BK3023" s="8"/>
      <c r="BL3023" s="5"/>
      <c r="BM3023" s="5"/>
      <c r="BN3023" s="5"/>
      <c r="BO3023" s="5"/>
      <c r="BP3023" s="1"/>
      <c r="BQ3023" s="1"/>
      <c r="BR3023" s="1"/>
      <c r="BS3023" s="1"/>
      <c r="BT3023" s="1"/>
      <c r="BU3023" s="4"/>
      <c r="BV3023" s="1"/>
      <c r="BW3023" s="3"/>
      <c r="BX3023" s="4"/>
      <c r="BY3023" s="5"/>
      <c r="BZ3023" s="5"/>
      <c r="CA3023" s="5"/>
      <c r="CB3023" s="5"/>
      <c r="CC3023" s="5"/>
      <c r="CD3023" s="43"/>
    </row>
    <row r="3024" spans="1:82" x14ac:dyDescent="0.25">
      <c r="A3024" s="8"/>
      <c r="B3024" s="5"/>
      <c r="C3024" s="5"/>
      <c r="D3024" s="5"/>
      <c r="E3024" s="5"/>
      <c r="F3024" s="94" t="str">
        <f t="shared" si="479"/>
        <v/>
      </c>
      <c r="G3024" s="94" t="str">
        <f t="shared" si="480"/>
        <v/>
      </c>
      <c r="H3024" s="127" t="str">
        <f>IF(A3024&lt;&gt;"",IF(MID(C3024,1,1)="c",$AS$26,IF(MID(C3024,1,1)="r",$AS$41,IF(MID(C3024,1,1)="p",#REF!,#REF!))),"")</f>
        <v/>
      </c>
      <c r="I3024" s="92" t="str">
        <f t="shared" si="481"/>
        <v/>
      </c>
      <c r="J3024" s="92" t="str">
        <f t="shared" si="482"/>
        <v/>
      </c>
      <c r="K3024" s="92" t="str">
        <f t="shared" si="483"/>
        <v/>
      </c>
      <c r="L3024" s="92" t="str">
        <f t="shared" si="484"/>
        <v/>
      </c>
      <c r="M3024" s="95" t="str">
        <f>IF(A3024&lt;&gt;"",IF(MID(C3024,1,1)="c",SigmaEpsConcrete(I3024,$AN$30:$AN$33,$AR$30:$AR$33,$AS$26,$AS$27,$AS$28,$AQ$20,$AU$19),""),"")</f>
        <v/>
      </c>
      <c r="N3024" s="95" t="str">
        <f>IF(A3024&lt;&gt;"",IF(MID(C3024,1,1)="r",SigmaEpsReinf(J3024,$AS$42:$AS$43,$AS$41,$AS$39,$AS$40,$AQ$38),""),"")</f>
        <v/>
      </c>
      <c r="Q3024" s="92" t="str">
        <f t="shared" si="486"/>
        <v/>
      </c>
      <c r="R3024" s="92" t="str">
        <f t="shared" si="487"/>
        <v/>
      </c>
      <c r="U3024" s="5"/>
      <c r="V3024" s="5"/>
      <c r="W3024" s="94" t="str">
        <f t="shared" si="485"/>
        <v/>
      </c>
      <c r="X3024" s="94" t="str">
        <f t="shared" si="488"/>
        <v/>
      </c>
      <c r="Y3024" s="5"/>
      <c r="BK3024" s="8"/>
      <c r="BL3024" s="5"/>
      <c r="BM3024" s="5"/>
      <c r="BN3024" s="5"/>
      <c r="BO3024" s="5"/>
      <c r="BP3024" s="1"/>
      <c r="BQ3024" s="1"/>
      <c r="BR3024" s="1"/>
      <c r="BS3024" s="1"/>
      <c r="BT3024" s="1"/>
      <c r="BU3024" s="4"/>
      <c r="BV3024" s="1"/>
      <c r="BW3024" s="3"/>
      <c r="BX3024" s="4"/>
      <c r="BY3024" s="5"/>
      <c r="BZ3024" s="5"/>
      <c r="CA3024" s="5"/>
      <c r="CB3024" s="5"/>
      <c r="CC3024" s="5"/>
      <c r="CD3024" s="43"/>
    </row>
    <row r="3025" spans="1:82" x14ac:dyDescent="0.25">
      <c r="A3025" s="8"/>
      <c r="B3025" s="5"/>
      <c r="C3025" s="5"/>
      <c r="D3025" s="5"/>
      <c r="E3025" s="5"/>
      <c r="F3025" s="94" t="str">
        <f t="shared" si="479"/>
        <v/>
      </c>
      <c r="G3025" s="94" t="str">
        <f t="shared" si="480"/>
        <v/>
      </c>
      <c r="H3025" s="127" t="str">
        <f>IF(A3025&lt;&gt;"",IF(MID(C3025,1,1)="c",$AS$26,IF(MID(C3025,1,1)="r",$AS$41,IF(MID(C3025,1,1)="p",#REF!,#REF!))),"")</f>
        <v/>
      </c>
      <c r="I3025" s="92" t="str">
        <f t="shared" si="481"/>
        <v/>
      </c>
      <c r="J3025" s="92" t="str">
        <f t="shared" si="482"/>
        <v/>
      </c>
      <c r="K3025" s="92" t="str">
        <f t="shared" si="483"/>
        <v/>
      </c>
      <c r="L3025" s="92" t="str">
        <f t="shared" si="484"/>
        <v/>
      </c>
      <c r="M3025" s="95" t="str">
        <f>IF(A3025&lt;&gt;"",IF(MID(C3025,1,1)="c",SigmaEpsConcrete(I3025,$AN$30:$AN$33,$AR$30:$AR$33,$AS$26,$AS$27,$AS$28,$AQ$20,$AU$19),""),"")</f>
        <v/>
      </c>
      <c r="N3025" s="95" t="str">
        <f>IF(A3025&lt;&gt;"",IF(MID(C3025,1,1)="r",SigmaEpsReinf(J3025,$AS$42:$AS$43,$AS$41,$AS$39,$AS$40,$AQ$38),""),"")</f>
        <v/>
      </c>
      <c r="Q3025" s="92" t="str">
        <f t="shared" si="486"/>
        <v/>
      </c>
      <c r="R3025" s="92" t="str">
        <f t="shared" si="487"/>
        <v/>
      </c>
      <c r="U3025" s="5"/>
      <c r="V3025" s="5"/>
      <c r="W3025" s="94" t="str">
        <f t="shared" si="485"/>
        <v/>
      </c>
      <c r="X3025" s="94" t="str">
        <f t="shared" si="488"/>
        <v/>
      </c>
      <c r="Y3025" s="5"/>
      <c r="BK3025" s="8"/>
      <c r="BL3025" s="5"/>
      <c r="BM3025" s="5"/>
      <c r="BN3025" s="5"/>
      <c r="BO3025" s="5"/>
      <c r="BP3025" s="1"/>
      <c r="BQ3025" s="1"/>
      <c r="BR3025" s="1"/>
      <c r="BS3025" s="1"/>
      <c r="BT3025" s="1"/>
      <c r="BU3025" s="4"/>
      <c r="BV3025" s="1"/>
      <c r="BW3025" s="3"/>
      <c r="BX3025" s="4"/>
      <c r="BY3025" s="5"/>
      <c r="BZ3025" s="5"/>
      <c r="CA3025" s="5"/>
      <c r="CB3025" s="5"/>
      <c r="CC3025" s="5"/>
      <c r="CD3025" s="43"/>
    </row>
    <row r="3026" spans="1:82" x14ac:dyDescent="0.25">
      <c r="A3026" s="8"/>
      <c r="B3026" s="5"/>
      <c r="C3026" s="5"/>
      <c r="D3026" s="5"/>
      <c r="E3026" s="5"/>
      <c r="F3026" s="94" t="str">
        <f t="shared" si="479"/>
        <v/>
      </c>
      <c r="G3026" s="94" t="str">
        <f t="shared" si="480"/>
        <v/>
      </c>
      <c r="H3026" s="127" t="str">
        <f>IF(A3026&lt;&gt;"",IF(MID(C3026,1,1)="c",$AS$26,IF(MID(C3026,1,1)="r",$AS$41,IF(MID(C3026,1,1)="p",#REF!,#REF!))),"")</f>
        <v/>
      </c>
      <c r="I3026" s="92" t="str">
        <f t="shared" si="481"/>
        <v/>
      </c>
      <c r="J3026" s="92" t="str">
        <f t="shared" si="482"/>
        <v/>
      </c>
      <c r="K3026" s="92" t="str">
        <f t="shared" si="483"/>
        <v/>
      </c>
      <c r="L3026" s="92" t="str">
        <f t="shared" si="484"/>
        <v/>
      </c>
      <c r="M3026" s="95" t="str">
        <f>IF(A3026&lt;&gt;"",IF(MID(C3026,1,1)="c",SigmaEpsConcrete(I3026,$AN$30:$AN$33,$AR$30:$AR$33,$AS$26,$AS$27,$AS$28,$AQ$20,$AU$19),""),"")</f>
        <v/>
      </c>
      <c r="N3026" s="95" t="str">
        <f>IF(A3026&lt;&gt;"",IF(MID(C3026,1,1)="r",SigmaEpsReinf(J3026,$AS$42:$AS$43,$AS$41,$AS$39,$AS$40,$AQ$38),""),"")</f>
        <v/>
      </c>
      <c r="Q3026" s="92" t="str">
        <f t="shared" si="486"/>
        <v/>
      </c>
      <c r="R3026" s="92" t="str">
        <f t="shared" si="487"/>
        <v/>
      </c>
      <c r="U3026" s="5"/>
      <c r="V3026" s="5"/>
      <c r="W3026" s="94" t="str">
        <f t="shared" si="485"/>
        <v/>
      </c>
      <c r="X3026" s="94" t="str">
        <f t="shared" si="488"/>
        <v/>
      </c>
      <c r="Y3026" s="5"/>
      <c r="BK3026" s="8"/>
      <c r="BL3026" s="5"/>
      <c r="BM3026" s="5"/>
      <c r="BN3026" s="5"/>
      <c r="BO3026" s="5"/>
      <c r="BP3026" s="1"/>
      <c r="BQ3026" s="1"/>
      <c r="BR3026" s="1"/>
      <c r="BS3026" s="1"/>
      <c r="BT3026" s="1"/>
      <c r="BU3026" s="4"/>
      <c r="BV3026" s="1"/>
      <c r="BW3026" s="3"/>
      <c r="BX3026" s="4"/>
      <c r="BY3026" s="5"/>
      <c r="BZ3026" s="5"/>
      <c r="CA3026" s="5"/>
      <c r="CB3026" s="5"/>
      <c r="CC3026" s="5"/>
      <c r="CD3026" s="43"/>
    </row>
    <row r="3027" spans="1:82" x14ac:dyDescent="0.25">
      <c r="A3027" s="8"/>
      <c r="B3027" s="5"/>
      <c r="C3027" s="5"/>
      <c r="D3027" s="5"/>
      <c r="E3027" s="5"/>
      <c r="F3027" s="94" t="str">
        <f t="shared" si="479"/>
        <v/>
      </c>
      <c r="G3027" s="94" t="str">
        <f t="shared" si="480"/>
        <v/>
      </c>
      <c r="H3027" s="127" t="str">
        <f>IF(A3027&lt;&gt;"",IF(MID(C3027,1,1)="c",$AS$26,IF(MID(C3027,1,1)="r",$AS$41,IF(MID(C3027,1,1)="p",#REF!,#REF!))),"")</f>
        <v/>
      </c>
      <c r="I3027" s="92" t="str">
        <f t="shared" si="481"/>
        <v/>
      </c>
      <c r="J3027" s="92" t="str">
        <f t="shared" si="482"/>
        <v/>
      </c>
      <c r="K3027" s="92" t="str">
        <f t="shared" si="483"/>
        <v/>
      </c>
      <c r="L3027" s="92" t="str">
        <f t="shared" si="484"/>
        <v/>
      </c>
      <c r="M3027" s="95" t="str">
        <f>IF(A3027&lt;&gt;"",IF(MID(C3027,1,1)="c",SigmaEpsConcrete(I3027,$AN$30:$AN$33,$AR$30:$AR$33,$AS$26,$AS$27,$AS$28,$AQ$20,$AU$19),""),"")</f>
        <v/>
      </c>
      <c r="N3027" s="95" t="str">
        <f>IF(A3027&lt;&gt;"",IF(MID(C3027,1,1)="r",SigmaEpsReinf(J3027,$AS$42:$AS$43,$AS$41,$AS$39,$AS$40,$AQ$38),""),"")</f>
        <v/>
      </c>
      <c r="Q3027" s="92" t="str">
        <f t="shared" si="486"/>
        <v/>
      </c>
      <c r="R3027" s="92" t="str">
        <f t="shared" si="487"/>
        <v/>
      </c>
      <c r="U3027" s="5"/>
      <c r="V3027" s="5"/>
      <c r="W3027" s="94" t="str">
        <f t="shared" si="485"/>
        <v/>
      </c>
      <c r="X3027" s="94" t="str">
        <f t="shared" si="488"/>
        <v/>
      </c>
      <c r="Y3027" s="5"/>
      <c r="BK3027" s="8"/>
      <c r="BL3027" s="5"/>
      <c r="BM3027" s="5"/>
      <c r="BN3027" s="5"/>
      <c r="BO3027" s="5"/>
      <c r="BP3027" s="1"/>
      <c r="BQ3027" s="1"/>
      <c r="BR3027" s="1"/>
      <c r="BS3027" s="1"/>
      <c r="BT3027" s="1"/>
      <c r="BU3027" s="4"/>
      <c r="BV3027" s="1"/>
      <c r="BW3027" s="3"/>
      <c r="BX3027" s="4"/>
      <c r="BY3027" s="5"/>
      <c r="BZ3027" s="5"/>
      <c r="CA3027" s="5"/>
      <c r="CB3027" s="5"/>
      <c r="CC3027" s="5"/>
      <c r="CD3027" s="43"/>
    </row>
    <row r="3028" spans="1:82" x14ac:dyDescent="0.25">
      <c r="A3028" s="8"/>
      <c r="B3028" s="5"/>
      <c r="C3028" s="5"/>
      <c r="D3028" s="5"/>
      <c r="E3028" s="5"/>
      <c r="F3028" s="94" t="str">
        <f t="shared" si="479"/>
        <v/>
      </c>
      <c r="G3028" s="94" t="str">
        <f t="shared" si="480"/>
        <v/>
      </c>
      <c r="H3028" s="127" t="str">
        <f>IF(A3028&lt;&gt;"",IF(MID(C3028,1,1)="c",$AS$26,IF(MID(C3028,1,1)="r",$AS$41,IF(MID(C3028,1,1)="p",#REF!,#REF!))),"")</f>
        <v/>
      </c>
      <c r="I3028" s="92" t="str">
        <f t="shared" si="481"/>
        <v/>
      </c>
      <c r="J3028" s="92" t="str">
        <f t="shared" si="482"/>
        <v/>
      </c>
      <c r="K3028" s="92" t="str">
        <f t="shared" si="483"/>
        <v/>
      </c>
      <c r="L3028" s="92" t="str">
        <f t="shared" si="484"/>
        <v/>
      </c>
      <c r="M3028" s="95" t="str">
        <f>IF(A3028&lt;&gt;"",IF(MID(C3028,1,1)="c",SigmaEpsConcrete(I3028,$AN$30:$AN$33,$AR$30:$AR$33,$AS$26,$AS$27,$AS$28,$AQ$20,$AU$19),""),"")</f>
        <v/>
      </c>
      <c r="N3028" s="95" t="str">
        <f>IF(A3028&lt;&gt;"",IF(MID(C3028,1,1)="r",SigmaEpsReinf(J3028,$AS$42:$AS$43,$AS$41,$AS$39,$AS$40,$AQ$38),""),"")</f>
        <v/>
      </c>
      <c r="Q3028" s="92" t="str">
        <f t="shared" si="486"/>
        <v/>
      </c>
      <c r="R3028" s="92" t="str">
        <f t="shared" si="487"/>
        <v/>
      </c>
      <c r="U3028" s="5"/>
      <c r="V3028" s="5"/>
      <c r="W3028" s="94" t="str">
        <f t="shared" si="485"/>
        <v/>
      </c>
      <c r="X3028" s="94" t="str">
        <f t="shared" si="488"/>
        <v/>
      </c>
      <c r="Y3028" s="5"/>
      <c r="BK3028" s="8"/>
      <c r="BL3028" s="5"/>
      <c r="BM3028" s="5"/>
      <c r="BN3028" s="5"/>
      <c r="BO3028" s="5"/>
      <c r="BP3028" s="1"/>
      <c r="BQ3028" s="1"/>
      <c r="BR3028" s="1"/>
      <c r="BS3028" s="1"/>
      <c r="BT3028" s="1"/>
      <c r="BU3028" s="4"/>
      <c r="BV3028" s="1"/>
      <c r="BW3028" s="3"/>
      <c r="BX3028" s="4"/>
      <c r="BY3028" s="5"/>
      <c r="BZ3028" s="5"/>
      <c r="CA3028" s="5"/>
      <c r="CB3028" s="5"/>
      <c r="CC3028" s="5"/>
      <c r="CD3028" s="43"/>
    </row>
    <row r="3029" spans="1:82" x14ac:dyDescent="0.25">
      <c r="A3029" s="8"/>
      <c r="B3029" s="5"/>
      <c r="C3029" s="5"/>
      <c r="D3029" s="5"/>
      <c r="E3029" s="5"/>
      <c r="F3029" s="94" t="str">
        <f t="shared" si="479"/>
        <v/>
      </c>
      <c r="G3029" s="94" t="str">
        <f t="shared" si="480"/>
        <v/>
      </c>
      <c r="H3029" s="127" t="str">
        <f>IF(A3029&lt;&gt;"",IF(MID(C3029,1,1)="c",$AS$26,IF(MID(C3029,1,1)="r",$AS$41,IF(MID(C3029,1,1)="p",#REF!,#REF!))),"")</f>
        <v/>
      </c>
      <c r="I3029" s="92" t="str">
        <f t="shared" si="481"/>
        <v/>
      </c>
      <c r="J3029" s="92" t="str">
        <f t="shared" si="482"/>
        <v/>
      </c>
      <c r="K3029" s="92" t="str">
        <f t="shared" si="483"/>
        <v/>
      </c>
      <c r="L3029" s="92" t="str">
        <f t="shared" si="484"/>
        <v/>
      </c>
      <c r="M3029" s="95" t="str">
        <f>IF(A3029&lt;&gt;"",IF(MID(C3029,1,1)="c",SigmaEpsConcrete(I3029,$AN$30:$AN$33,$AR$30:$AR$33,$AS$26,$AS$27,$AS$28,$AQ$20,$AU$19),""),"")</f>
        <v/>
      </c>
      <c r="N3029" s="95" t="str">
        <f>IF(A3029&lt;&gt;"",IF(MID(C3029,1,1)="r",SigmaEpsReinf(J3029,$AS$42:$AS$43,$AS$41,$AS$39,$AS$40,$AQ$38),""),"")</f>
        <v/>
      </c>
      <c r="Q3029" s="92" t="str">
        <f t="shared" si="486"/>
        <v/>
      </c>
      <c r="R3029" s="92" t="str">
        <f t="shared" si="487"/>
        <v/>
      </c>
      <c r="U3029" s="5"/>
      <c r="V3029" s="5"/>
      <c r="W3029" s="94" t="str">
        <f t="shared" si="485"/>
        <v/>
      </c>
      <c r="X3029" s="94" t="str">
        <f t="shared" si="488"/>
        <v/>
      </c>
      <c r="Y3029" s="5"/>
      <c r="BK3029" s="8"/>
      <c r="BL3029" s="5"/>
      <c r="BM3029" s="5"/>
      <c r="BN3029" s="5"/>
      <c r="BO3029" s="5"/>
      <c r="BP3029" s="1"/>
      <c r="BQ3029" s="1"/>
      <c r="BR3029" s="1"/>
      <c r="BS3029" s="1"/>
      <c r="BT3029" s="1"/>
      <c r="BU3029" s="4"/>
      <c r="BV3029" s="1"/>
      <c r="BW3029" s="3"/>
      <c r="BX3029" s="4"/>
      <c r="BY3029" s="5"/>
      <c r="BZ3029" s="5"/>
      <c r="CA3029" s="5"/>
      <c r="CB3029" s="5"/>
      <c r="CC3029" s="5"/>
      <c r="CD3029" s="43"/>
    </row>
    <row r="3030" spans="1:82" x14ac:dyDescent="0.25">
      <c r="A3030" s="8"/>
      <c r="B3030" s="5"/>
      <c r="C3030" s="5"/>
      <c r="D3030" s="5"/>
      <c r="E3030" s="5"/>
      <c r="F3030" s="94" t="str">
        <f t="shared" si="479"/>
        <v/>
      </c>
      <c r="G3030" s="94" t="str">
        <f t="shared" si="480"/>
        <v/>
      </c>
      <c r="H3030" s="127" t="str">
        <f>IF(A3030&lt;&gt;"",IF(MID(C3030,1,1)="c",$AS$26,IF(MID(C3030,1,1)="r",$AS$41,IF(MID(C3030,1,1)="p",#REF!,#REF!))),"")</f>
        <v/>
      </c>
      <c r="I3030" s="92" t="str">
        <f t="shared" si="481"/>
        <v/>
      </c>
      <c r="J3030" s="92" t="str">
        <f t="shared" si="482"/>
        <v/>
      </c>
      <c r="K3030" s="92" t="str">
        <f t="shared" si="483"/>
        <v/>
      </c>
      <c r="L3030" s="92" t="str">
        <f t="shared" si="484"/>
        <v/>
      </c>
      <c r="M3030" s="95" t="str">
        <f>IF(A3030&lt;&gt;"",IF(MID(C3030,1,1)="c",SigmaEpsConcrete(I3030,$AN$30:$AN$33,$AR$30:$AR$33,$AS$26,$AS$27,$AS$28,$AQ$20,$AU$19),""),"")</f>
        <v/>
      </c>
      <c r="N3030" s="95" t="str">
        <f>IF(A3030&lt;&gt;"",IF(MID(C3030,1,1)="r",SigmaEpsReinf(J3030,$AS$42:$AS$43,$AS$41,$AS$39,$AS$40,$AQ$38),""),"")</f>
        <v/>
      </c>
      <c r="Q3030" s="92" t="str">
        <f t="shared" si="486"/>
        <v/>
      </c>
      <c r="R3030" s="92" t="str">
        <f t="shared" si="487"/>
        <v/>
      </c>
      <c r="U3030" s="5"/>
      <c r="V3030" s="5"/>
      <c r="W3030" s="94" t="str">
        <f t="shared" si="485"/>
        <v/>
      </c>
      <c r="X3030" s="94" t="str">
        <f t="shared" si="488"/>
        <v/>
      </c>
      <c r="Y3030" s="5"/>
      <c r="BK3030" s="8"/>
      <c r="BL3030" s="5"/>
      <c r="BM3030" s="5"/>
      <c r="BN3030" s="5"/>
      <c r="BO3030" s="5"/>
      <c r="BP3030" s="1"/>
      <c r="BQ3030" s="1"/>
      <c r="BR3030" s="1"/>
      <c r="BS3030" s="1"/>
      <c r="BT3030" s="1"/>
      <c r="BU3030" s="4"/>
      <c r="BV3030" s="1"/>
      <c r="BW3030" s="3"/>
      <c r="BX3030" s="4"/>
      <c r="BY3030" s="5"/>
      <c r="BZ3030" s="5"/>
      <c r="CA3030" s="5"/>
      <c r="CB3030" s="5"/>
      <c r="CC3030" s="5"/>
      <c r="CD3030" s="43"/>
    </row>
    <row r="3031" spans="1:82" x14ac:dyDescent="0.25">
      <c r="A3031" s="8"/>
      <c r="B3031" s="5"/>
      <c r="C3031" s="5"/>
      <c r="D3031" s="5"/>
      <c r="E3031" s="5"/>
      <c r="F3031" s="94" t="str">
        <f t="shared" si="479"/>
        <v/>
      </c>
      <c r="G3031" s="94" t="str">
        <f t="shared" si="480"/>
        <v/>
      </c>
      <c r="H3031" s="127" t="str">
        <f>IF(A3031&lt;&gt;"",IF(MID(C3031,1,1)="c",$AS$26,IF(MID(C3031,1,1)="r",$AS$41,IF(MID(C3031,1,1)="p",#REF!,#REF!))),"")</f>
        <v/>
      </c>
      <c r="I3031" s="92" t="str">
        <f t="shared" si="481"/>
        <v/>
      </c>
      <c r="J3031" s="92" t="str">
        <f t="shared" si="482"/>
        <v/>
      </c>
      <c r="K3031" s="92" t="str">
        <f t="shared" si="483"/>
        <v/>
      </c>
      <c r="L3031" s="92" t="str">
        <f t="shared" si="484"/>
        <v/>
      </c>
      <c r="M3031" s="95" t="str">
        <f>IF(A3031&lt;&gt;"",IF(MID(C3031,1,1)="c",SigmaEpsConcrete(I3031,$AN$30:$AN$33,$AR$30:$AR$33,$AS$26,$AS$27,$AS$28,$AQ$20,$AU$19),""),"")</f>
        <v/>
      </c>
      <c r="N3031" s="95" t="str">
        <f>IF(A3031&lt;&gt;"",IF(MID(C3031,1,1)="r",SigmaEpsReinf(J3031,$AS$42:$AS$43,$AS$41,$AS$39,$AS$40,$AQ$38),""),"")</f>
        <v/>
      </c>
      <c r="Q3031" s="92" t="str">
        <f t="shared" si="486"/>
        <v/>
      </c>
      <c r="R3031" s="92" t="str">
        <f t="shared" si="487"/>
        <v/>
      </c>
      <c r="U3031" s="5"/>
      <c r="V3031" s="5"/>
      <c r="W3031" s="94" t="str">
        <f t="shared" si="485"/>
        <v/>
      </c>
      <c r="X3031" s="94" t="str">
        <f t="shared" si="488"/>
        <v/>
      </c>
      <c r="Y3031" s="5"/>
      <c r="BK3031" s="8"/>
      <c r="BL3031" s="5"/>
      <c r="BM3031" s="5"/>
      <c r="BN3031" s="5"/>
      <c r="BO3031" s="5"/>
      <c r="BP3031" s="1"/>
      <c r="BQ3031" s="1"/>
      <c r="BR3031" s="1"/>
      <c r="BS3031" s="1"/>
      <c r="BT3031" s="1"/>
      <c r="BU3031" s="4"/>
      <c r="BV3031" s="1"/>
      <c r="BW3031" s="3"/>
      <c r="BX3031" s="4"/>
      <c r="BY3031" s="5"/>
      <c r="BZ3031" s="5"/>
      <c r="CA3031" s="5"/>
      <c r="CB3031" s="5"/>
      <c r="CC3031" s="5"/>
      <c r="CD3031" s="43"/>
    </row>
    <row r="3032" spans="1:82" x14ac:dyDescent="0.25">
      <c r="A3032" s="8"/>
      <c r="B3032" s="5"/>
      <c r="C3032" s="5"/>
      <c r="D3032" s="5"/>
      <c r="E3032" s="5"/>
      <c r="F3032" s="94" t="str">
        <f t="shared" si="479"/>
        <v/>
      </c>
      <c r="G3032" s="94" t="str">
        <f t="shared" si="480"/>
        <v/>
      </c>
      <c r="H3032" s="127" t="str">
        <f>IF(A3032&lt;&gt;"",IF(MID(C3032,1,1)="c",$AS$26,IF(MID(C3032,1,1)="r",$AS$41,IF(MID(C3032,1,1)="p",#REF!,#REF!))),"")</f>
        <v/>
      </c>
      <c r="I3032" s="92" t="str">
        <f t="shared" si="481"/>
        <v/>
      </c>
      <c r="J3032" s="92" t="str">
        <f t="shared" si="482"/>
        <v/>
      </c>
      <c r="K3032" s="92" t="str">
        <f t="shared" si="483"/>
        <v/>
      </c>
      <c r="L3032" s="92" t="str">
        <f t="shared" si="484"/>
        <v/>
      </c>
      <c r="M3032" s="95" t="str">
        <f>IF(A3032&lt;&gt;"",IF(MID(C3032,1,1)="c",SigmaEpsConcrete(I3032,$AN$30:$AN$33,$AR$30:$AR$33,$AS$26,$AS$27,$AS$28,$AQ$20,$AU$19),""),"")</f>
        <v/>
      </c>
      <c r="N3032" s="95" t="str">
        <f>IF(A3032&lt;&gt;"",IF(MID(C3032,1,1)="r",SigmaEpsReinf(J3032,$AS$42:$AS$43,$AS$41,$AS$39,$AS$40,$AQ$38),""),"")</f>
        <v/>
      </c>
      <c r="Q3032" s="92" t="str">
        <f t="shared" si="486"/>
        <v/>
      </c>
      <c r="R3032" s="92" t="str">
        <f t="shared" si="487"/>
        <v/>
      </c>
      <c r="U3032" s="5"/>
      <c r="V3032" s="5"/>
      <c r="W3032" s="94" t="str">
        <f t="shared" si="485"/>
        <v/>
      </c>
      <c r="X3032" s="94" t="str">
        <f t="shared" si="488"/>
        <v/>
      </c>
      <c r="Y3032" s="5"/>
      <c r="BK3032" s="8"/>
      <c r="BL3032" s="5"/>
      <c r="BM3032" s="5"/>
      <c r="BN3032" s="5"/>
      <c r="BO3032" s="5"/>
      <c r="BP3032" s="1"/>
      <c r="BQ3032" s="1"/>
      <c r="BR3032" s="1"/>
      <c r="BS3032" s="1"/>
      <c r="BT3032" s="1"/>
      <c r="BU3032" s="4"/>
      <c r="BV3032" s="1"/>
      <c r="BW3032" s="3"/>
      <c r="BX3032" s="4"/>
      <c r="BY3032" s="5"/>
      <c r="BZ3032" s="5"/>
      <c r="CA3032" s="5"/>
      <c r="CB3032" s="5"/>
      <c r="CC3032" s="5"/>
      <c r="CD3032" s="43"/>
    </row>
    <row r="3033" spans="1:82" x14ac:dyDescent="0.25">
      <c r="A3033" s="8"/>
      <c r="B3033" s="5"/>
      <c r="C3033" s="5"/>
      <c r="D3033" s="5"/>
      <c r="E3033" s="5"/>
      <c r="F3033" s="94" t="str">
        <f t="shared" si="479"/>
        <v/>
      </c>
      <c r="G3033" s="94" t="str">
        <f t="shared" si="480"/>
        <v/>
      </c>
      <c r="H3033" s="127" t="str">
        <f>IF(A3033&lt;&gt;"",IF(MID(C3033,1,1)="c",$AS$26,IF(MID(C3033,1,1)="r",$AS$41,IF(MID(C3033,1,1)="p",#REF!,#REF!))),"")</f>
        <v/>
      </c>
      <c r="I3033" s="92" t="str">
        <f t="shared" si="481"/>
        <v/>
      </c>
      <c r="J3033" s="92" t="str">
        <f t="shared" si="482"/>
        <v/>
      </c>
      <c r="K3033" s="92" t="str">
        <f t="shared" si="483"/>
        <v/>
      </c>
      <c r="L3033" s="92" t="str">
        <f t="shared" si="484"/>
        <v/>
      </c>
      <c r="M3033" s="95" t="str">
        <f>IF(A3033&lt;&gt;"",IF(MID(C3033,1,1)="c",SigmaEpsConcrete(I3033,$AN$30:$AN$33,$AR$30:$AR$33,$AS$26,$AS$27,$AS$28,$AQ$20,$AU$19),""),"")</f>
        <v/>
      </c>
      <c r="N3033" s="95" t="str">
        <f>IF(A3033&lt;&gt;"",IF(MID(C3033,1,1)="r",SigmaEpsReinf(J3033,$AS$42:$AS$43,$AS$41,$AS$39,$AS$40,$AQ$38),""),"")</f>
        <v/>
      </c>
      <c r="Q3033" s="92" t="str">
        <f t="shared" si="486"/>
        <v/>
      </c>
      <c r="R3033" s="92" t="str">
        <f t="shared" si="487"/>
        <v/>
      </c>
      <c r="U3033" s="5"/>
      <c r="V3033" s="5"/>
      <c r="W3033" s="94" t="str">
        <f t="shared" si="485"/>
        <v/>
      </c>
      <c r="X3033" s="94" t="str">
        <f t="shared" si="488"/>
        <v/>
      </c>
      <c r="Y3033" s="5"/>
      <c r="BK3033" s="8"/>
      <c r="BL3033" s="5"/>
      <c r="BM3033" s="5"/>
      <c r="BN3033" s="5"/>
      <c r="BO3033" s="5"/>
      <c r="BP3033" s="1"/>
      <c r="BQ3033" s="1"/>
      <c r="BR3033" s="1"/>
      <c r="BS3033" s="1"/>
      <c r="BT3033" s="1"/>
      <c r="BU3033" s="4"/>
      <c r="BV3033" s="1"/>
      <c r="BW3033" s="3"/>
      <c r="BX3033" s="4"/>
      <c r="BY3033" s="5"/>
      <c r="BZ3033" s="5"/>
      <c r="CA3033" s="5"/>
      <c r="CB3033" s="5"/>
      <c r="CC3033" s="5"/>
      <c r="CD3033" s="43"/>
    </row>
    <row r="3034" spans="1:82" x14ac:dyDescent="0.25">
      <c r="A3034" s="8"/>
      <c r="B3034" s="5"/>
      <c r="C3034" s="5"/>
      <c r="D3034" s="5"/>
      <c r="E3034" s="5"/>
      <c r="F3034" s="94" t="str">
        <f t="shared" si="479"/>
        <v/>
      </c>
      <c r="G3034" s="94" t="str">
        <f t="shared" si="480"/>
        <v/>
      </c>
      <c r="H3034" s="127" t="str">
        <f>IF(A3034&lt;&gt;"",IF(MID(C3034,1,1)="c",$AS$26,IF(MID(C3034,1,1)="r",$AS$41,IF(MID(C3034,1,1)="p",#REF!,#REF!))),"")</f>
        <v/>
      </c>
      <c r="I3034" s="92" t="str">
        <f t="shared" si="481"/>
        <v/>
      </c>
      <c r="J3034" s="92" t="str">
        <f t="shared" si="482"/>
        <v/>
      </c>
      <c r="K3034" s="92" t="str">
        <f t="shared" si="483"/>
        <v/>
      </c>
      <c r="L3034" s="92" t="str">
        <f t="shared" si="484"/>
        <v/>
      </c>
      <c r="M3034" s="95" t="str">
        <f>IF(A3034&lt;&gt;"",IF(MID(C3034,1,1)="c",SigmaEpsConcrete(I3034,$AN$30:$AN$33,$AR$30:$AR$33,$AS$26,$AS$27,$AS$28,$AQ$20,$AU$19),""),"")</f>
        <v/>
      </c>
      <c r="N3034" s="95" t="str">
        <f>IF(A3034&lt;&gt;"",IF(MID(C3034,1,1)="r",SigmaEpsReinf(J3034,$AS$42:$AS$43,$AS$41,$AS$39,$AS$40,$AQ$38),""),"")</f>
        <v/>
      </c>
      <c r="Q3034" s="92" t="str">
        <f t="shared" si="486"/>
        <v/>
      </c>
      <c r="R3034" s="92" t="str">
        <f t="shared" si="487"/>
        <v/>
      </c>
      <c r="U3034" s="5"/>
      <c r="V3034" s="5"/>
      <c r="W3034" s="94" t="str">
        <f t="shared" si="485"/>
        <v/>
      </c>
      <c r="X3034" s="94" t="str">
        <f t="shared" si="488"/>
        <v/>
      </c>
      <c r="Y3034" s="5"/>
      <c r="BK3034" s="8"/>
      <c r="BL3034" s="5"/>
      <c r="BM3034" s="5"/>
      <c r="BN3034" s="5"/>
      <c r="BO3034" s="5"/>
      <c r="BP3034" s="1"/>
      <c r="BQ3034" s="1"/>
      <c r="BR3034" s="1"/>
      <c r="BS3034" s="1"/>
      <c r="BT3034" s="1"/>
      <c r="BU3034" s="4"/>
      <c r="BV3034" s="1"/>
      <c r="BW3034" s="3"/>
      <c r="BX3034" s="4"/>
      <c r="BY3034" s="5"/>
      <c r="BZ3034" s="5"/>
      <c r="CA3034" s="5"/>
      <c r="CB3034" s="5"/>
      <c r="CC3034" s="5"/>
      <c r="CD3034" s="43"/>
    </row>
    <row r="3035" spans="1:82" x14ac:dyDescent="0.25">
      <c r="A3035" s="8"/>
      <c r="B3035" s="5"/>
      <c r="C3035" s="5"/>
      <c r="D3035" s="5"/>
      <c r="E3035" s="5"/>
      <c r="F3035" s="94" t="str">
        <f t="shared" si="479"/>
        <v/>
      </c>
      <c r="G3035" s="94" t="str">
        <f t="shared" si="480"/>
        <v/>
      </c>
      <c r="H3035" s="127" t="str">
        <f>IF(A3035&lt;&gt;"",IF(MID(C3035,1,1)="c",$AS$26,IF(MID(C3035,1,1)="r",$AS$41,IF(MID(C3035,1,1)="p",#REF!,#REF!))),"")</f>
        <v/>
      </c>
      <c r="I3035" s="92" t="str">
        <f t="shared" si="481"/>
        <v/>
      </c>
      <c r="J3035" s="92" t="str">
        <f t="shared" si="482"/>
        <v/>
      </c>
      <c r="K3035" s="92" t="str">
        <f t="shared" si="483"/>
        <v/>
      </c>
      <c r="L3035" s="92" t="str">
        <f t="shared" si="484"/>
        <v/>
      </c>
      <c r="M3035" s="95" t="str">
        <f>IF(A3035&lt;&gt;"",IF(MID(C3035,1,1)="c",SigmaEpsConcrete(I3035,$AN$30:$AN$33,$AR$30:$AR$33,$AS$26,$AS$27,$AS$28,$AQ$20,$AU$19),""),"")</f>
        <v/>
      </c>
      <c r="N3035" s="95" t="str">
        <f>IF(A3035&lt;&gt;"",IF(MID(C3035,1,1)="r",SigmaEpsReinf(J3035,$AS$42:$AS$43,$AS$41,$AS$39,$AS$40,$AQ$38),""),"")</f>
        <v/>
      </c>
      <c r="Q3035" s="92" t="str">
        <f t="shared" si="486"/>
        <v/>
      </c>
      <c r="R3035" s="92" t="str">
        <f t="shared" si="487"/>
        <v/>
      </c>
      <c r="U3035" s="5"/>
      <c r="V3035" s="5"/>
      <c r="W3035" s="94" t="str">
        <f t="shared" si="485"/>
        <v/>
      </c>
      <c r="X3035" s="94" t="str">
        <f t="shared" si="488"/>
        <v/>
      </c>
      <c r="Y3035" s="5"/>
      <c r="BK3035" s="8"/>
      <c r="BL3035" s="5"/>
      <c r="BM3035" s="5"/>
      <c r="BN3035" s="5"/>
      <c r="BO3035" s="5"/>
      <c r="BP3035" s="1"/>
      <c r="BQ3035" s="1"/>
      <c r="BR3035" s="1"/>
      <c r="BS3035" s="1"/>
      <c r="BT3035" s="1"/>
      <c r="BU3035" s="4"/>
      <c r="BV3035" s="1"/>
      <c r="BW3035" s="3"/>
      <c r="BX3035" s="4"/>
      <c r="BY3035" s="5"/>
      <c r="BZ3035" s="5"/>
      <c r="CA3035" s="5"/>
      <c r="CB3035" s="5"/>
      <c r="CC3035" s="5"/>
      <c r="CD3035" s="43"/>
    </row>
    <row r="3036" spans="1:82" x14ac:dyDescent="0.25">
      <c r="A3036" s="8"/>
      <c r="B3036" s="5"/>
      <c r="C3036" s="5"/>
      <c r="D3036" s="5"/>
      <c r="E3036" s="5"/>
      <c r="F3036" s="94" t="str">
        <f t="shared" si="479"/>
        <v/>
      </c>
      <c r="G3036" s="94" t="str">
        <f t="shared" si="480"/>
        <v/>
      </c>
      <c r="H3036" s="127" t="str">
        <f>IF(A3036&lt;&gt;"",IF(MID(C3036,1,1)="c",$AS$26,IF(MID(C3036,1,1)="r",$AS$41,IF(MID(C3036,1,1)="p",#REF!,#REF!))),"")</f>
        <v/>
      </c>
      <c r="I3036" s="92" t="str">
        <f t="shared" si="481"/>
        <v/>
      </c>
      <c r="J3036" s="92" t="str">
        <f t="shared" si="482"/>
        <v/>
      </c>
      <c r="K3036" s="92" t="str">
        <f t="shared" si="483"/>
        <v/>
      </c>
      <c r="L3036" s="92" t="str">
        <f t="shared" si="484"/>
        <v/>
      </c>
      <c r="M3036" s="95" t="str">
        <f>IF(A3036&lt;&gt;"",IF(MID(C3036,1,1)="c",SigmaEpsConcrete(I3036,$AN$30:$AN$33,$AR$30:$AR$33,$AS$26,$AS$27,$AS$28,$AQ$20,$AU$19),""),"")</f>
        <v/>
      </c>
      <c r="N3036" s="95" t="str">
        <f>IF(A3036&lt;&gt;"",IF(MID(C3036,1,1)="r",SigmaEpsReinf(J3036,$AS$42:$AS$43,$AS$41,$AS$39,$AS$40,$AQ$38),""),"")</f>
        <v/>
      </c>
      <c r="Q3036" s="92" t="str">
        <f t="shared" si="486"/>
        <v/>
      </c>
      <c r="R3036" s="92" t="str">
        <f t="shared" si="487"/>
        <v/>
      </c>
      <c r="U3036" s="5"/>
      <c r="V3036" s="5"/>
      <c r="W3036" s="94" t="str">
        <f t="shared" si="485"/>
        <v/>
      </c>
      <c r="X3036" s="94" t="str">
        <f t="shared" si="488"/>
        <v/>
      </c>
      <c r="Y3036" s="5"/>
      <c r="BK3036" s="8"/>
      <c r="BL3036" s="5"/>
      <c r="BM3036" s="5"/>
      <c r="BN3036" s="5"/>
      <c r="BO3036" s="5"/>
      <c r="BP3036" s="1"/>
      <c r="BQ3036" s="1"/>
      <c r="BR3036" s="1"/>
      <c r="BS3036" s="1"/>
      <c r="BT3036" s="1"/>
      <c r="BU3036" s="4"/>
      <c r="BV3036" s="1"/>
      <c r="BW3036" s="3"/>
      <c r="BX3036" s="4"/>
      <c r="BY3036" s="5"/>
      <c r="BZ3036" s="5"/>
      <c r="CA3036" s="5"/>
      <c r="CB3036" s="5"/>
      <c r="CC3036" s="5"/>
      <c r="CD3036" s="43"/>
    </row>
    <row r="3037" spans="1:82" x14ac:dyDescent="0.25">
      <c r="A3037" s="8"/>
      <c r="B3037" s="5"/>
      <c r="C3037" s="5"/>
      <c r="D3037" s="5"/>
      <c r="E3037" s="5"/>
      <c r="F3037" s="94" t="str">
        <f t="shared" si="479"/>
        <v/>
      </c>
      <c r="G3037" s="94" t="str">
        <f t="shared" si="480"/>
        <v/>
      </c>
      <c r="H3037" s="127" t="str">
        <f>IF(A3037&lt;&gt;"",IF(MID(C3037,1,1)="c",$AS$26,IF(MID(C3037,1,1)="r",$AS$41,IF(MID(C3037,1,1)="p",#REF!,#REF!))),"")</f>
        <v/>
      </c>
      <c r="I3037" s="92" t="str">
        <f t="shared" si="481"/>
        <v/>
      </c>
      <c r="J3037" s="92" t="str">
        <f t="shared" si="482"/>
        <v/>
      </c>
      <c r="K3037" s="92" t="str">
        <f t="shared" si="483"/>
        <v/>
      </c>
      <c r="L3037" s="92" t="str">
        <f t="shared" si="484"/>
        <v/>
      </c>
      <c r="M3037" s="95" t="str">
        <f>IF(A3037&lt;&gt;"",IF(MID(C3037,1,1)="c",SigmaEpsConcrete(I3037,$AN$30:$AN$33,$AR$30:$AR$33,$AS$26,$AS$27,$AS$28,$AQ$20,$AU$19),""),"")</f>
        <v/>
      </c>
      <c r="N3037" s="95" t="str">
        <f>IF(A3037&lt;&gt;"",IF(MID(C3037,1,1)="r",SigmaEpsReinf(J3037,$AS$42:$AS$43,$AS$41,$AS$39,$AS$40,$AQ$38),""),"")</f>
        <v/>
      </c>
      <c r="Q3037" s="92" t="str">
        <f t="shared" si="486"/>
        <v/>
      </c>
      <c r="R3037" s="92" t="str">
        <f t="shared" si="487"/>
        <v/>
      </c>
      <c r="U3037" s="5"/>
      <c r="V3037" s="5"/>
      <c r="W3037" s="94" t="str">
        <f t="shared" si="485"/>
        <v/>
      </c>
      <c r="X3037" s="94" t="str">
        <f t="shared" si="488"/>
        <v/>
      </c>
      <c r="Y3037" s="5"/>
      <c r="BK3037" s="8"/>
      <c r="BL3037" s="5"/>
      <c r="BM3037" s="5"/>
      <c r="BN3037" s="5"/>
      <c r="BO3037" s="5"/>
      <c r="BP3037" s="1"/>
      <c r="BQ3037" s="1"/>
      <c r="BR3037" s="1"/>
      <c r="BS3037" s="1"/>
      <c r="BT3037" s="1"/>
      <c r="BU3037" s="4"/>
      <c r="BV3037" s="1"/>
      <c r="BW3037" s="3"/>
      <c r="BX3037" s="4"/>
      <c r="BY3037" s="5"/>
      <c r="BZ3037" s="5"/>
      <c r="CA3037" s="5"/>
      <c r="CB3037" s="5"/>
      <c r="CC3037" s="5"/>
      <c r="CD3037" s="43"/>
    </row>
    <row r="3038" spans="1:82" x14ac:dyDescent="0.25">
      <c r="A3038" s="8"/>
      <c r="B3038" s="5"/>
      <c r="C3038" s="5"/>
      <c r="D3038" s="5"/>
      <c r="E3038" s="5"/>
      <c r="F3038" s="94" t="str">
        <f t="shared" si="479"/>
        <v/>
      </c>
      <c r="G3038" s="94" t="str">
        <f t="shared" si="480"/>
        <v/>
      </c>
      <c r="H3038" s="127" t="str">
        <f>IF(A3038&lt;&gt;"",IF(MID(C3038,1,1)="c",$AS$26,IF(MID(C3038,1,1)="r",$AS$41,IF(MID(C3038,1,1)="p",#REF!,#REF!))),"")</f>
        <v/>
      </c>
      <c r="I3038" s="92" t="str">
        <f t="shared" si="481"/>
        <v/>
      </c>
      <c r="J3038" s="92" t="str">
        <f t="shared" si="482"/>
        <v/>
      </c>
      <c r="K3038" s="92" t="str">
        <f t="shared" si="483"/>
        <v/>
      </c>
      <c r="L3038" s="92" t="str">
        <f t="shared" si="484"/>
        <v/>
      </c>
      <c r="M3038" s="95" t="str">
        <f>IF(A3038&lt;&gt;"",IF(MID(C3038,1,1)="c",SigmaEpsConcrete(I3038,$AN$30:$AN$33,$AR$30:$AR$33,$AS$26,$AS$27,$AS$28,$AQ$20,$AU$19),""),"")</f>
        <v/>
      </c>
      <c r="N3038" s="95" t="str">
        <f>IF(A3038&lt;&gt;"",IF(MID(C3038,1,1)="r",SigmaEpsReinf(J3038,$AS$42:$AS$43,$AS$41,$AS$39,$AS$40,$AQ$38),""),"")</f>
        <v/>
      </c>
      <c r="Q3038" s="92" t="str">
        <f t="shared" si="486"/>
        <v/>
      </c>
      <c r="R3038" s="92" t="str">
        <f t="shared" si="487"/>
        <v/>
      </c>
      <c r="U3038" s="5"/>
      <c r="V3038" s="5"/>
      <c r="W3038" s="94" t="str">
        <f t="shared" si="485"/>
        <v/>
      </c>
      <c r="X3038" s="94" t="str">
        <f t="shared" si="488"/>
        <v/>
      </c>
      <c r="Y3038" s="5"/>
      <c r="BK3038" s="8"/>
      <c r="BL3038" s="5"/>
      <c r="BM3038" s="5"/>
      <c r="BN3038" s="5"/>
      <c r="BO3038" s="5"/>
      <c r="BP3038" s="1"/>
      <c r="BQ3038" s="1"/>
      <c r="BR3038" s="1"/>
      <c r="BS3038" s="1"/>
      <c r="BT3038" s="1"/>
      <c r="BU3038" s="4"/>
      <c r="BV3038" s="1"/>
      <c r="BW3038" s="3"/>
      <c r="BX3038" s="4"/>
      <c r="BY3038" s="5"/>
      <c r="BZ3038" s="5"/>
      <c r="CA3038" s="5"/>
      <c r="CB3038" s="5"/>
      <c r="CC3038" s="5"/>
      <c r="CD3038" s="43"/>
    </row>
    <row r="3039" spans="1:82" x14ac:dyDescent="0.25">
      <c r="A3039" s="8"/>
      <c r="B3039" s="5"/>
      <c r="C3039" s="5"/>
      <c r="D3039" s="5"/>
      <c r="E3039" s="5"/>
      <c r="F3039" s="94" t="str">
        <f t="shared" si="479"/>
        <v/>
      </c>
      <c r="G3039" s="94" t="str">
        <f t="shared" si="480"/>
        <v/>
      </c>
      <c r="H3039" s="127" t="str">
        <f>IF(A3039&lt;&gt;"",IF(MID(C3039,1,1)="c",$AS$26,IF(MID(C3039,1,1)="r",$AS$41,IF(MID(C3039,1,1)="p",#REF!,#REF!))),"")</f>
        <v/>
      </c>
      <c r="I3039" s="92" t="str">
        <f t="shared" si="481"/>
        <v/>
      </c>
      <c r="J3039" s="92" t="str">
        <f t="shared" si="482"/>
        <v/>
      </c>
      <c r="K3039" s="92" t="str">
        <f t="shared" si="483"/>
        <v/>
      </c>
      <c r="L3039" s="92" t="str">
        <f t="shared" si="484"/>
        <v/>
      </c>
      <c r="M3039" s="95" t="str">
        <f>IF(A3039&lt;&gt;"",IF(MID(C3039,1,1)="c",SigmaEpsConcrete(I3039,$AN$30:$AN$33,$AR$30:$AR$33,$AS$26,$AS$27,$AS$28,$AQ$20,$AU$19),""),"")</f>
        <v/>
      </c>
      <c r="N3039" s="95" t="str">
        <f>IF(A3039&lt;&gt;"",IF(MID(C3039,1,1)="r",SigmaEpsReinf(J3039,$AS$42:$AS$43,$AS$41,$AS$39,$AS$40,$AQ$38),""),"")</f>
        <v/>
      </c>
      <c r="Q3039" s="92" t="str">
        <f t="shared" si="486"/>
        <v/>
      </c>
      <c r="R3039" s="92" t="str">
        <f t="shared" si="487"/>
        <v/>
      </c>
      <c r="U3039" s="5"/>
      <c r="V3039" s="5"/>
      <c r="W3039" s="94" t="str">
        <f t="shared" si="485"/>
        <v/>
      </c>
      <c r="X3039" s="94" t="str">
        <f t="shared" si="488"/>
        <v/>
      </c>
      <c r="Y3039" s="5"/>
      <c r="BK3039" s="8"/>
      <c r="BL3039" s="5"/>
      <c r="BM3039" s="5"/>
      <c r="BN3039" s="5"/>
      <c r="BO3039" s="5"/>
      <c r="BP3039" s="1"/>
      <c r="BQ3039" s="1"/>
      <c r="BR3039" s="1"/>
      <c r="BS3039" s="1"/>
      <c r="BT3039" s="1"/>
      <c r="BU3039" s="4"/>
      <c r="BV3039" s="1"/>
      <c r="BW3039" s="3"/>
      <c r="BX3039" s="4"/>
      <c r="BY3039" s="5"/>
      <c r="BZ3039" s="5"/>
      <c r="CA3039" s="5"/>
      <c r="CB3039" s="5"/>
      <c r="CC3039" s="5"/>
      <c r="CD3039" s="43"/>
    </row>
    <row r="3040" spans="1:82" x14ac:dyDescent="0.25">
      <c r="A3040" s="8"/>
      <c r="B3040" s="5"/>
      <c r="C3040" s="5"/>
      <c r="D3040" s="5"/>
      <c r="E3040" s="5"/>
      <c r="F3040" s="94" t="str">
        <f t="shared" si="479"/>
        <v/>
      </c>
      <c r="G3040" s="94" t="str">
        <f t="shared" si="480"/>
        <v/>
      </c>
      <c r="H3040" s="127" t="str">
        <f>IF(A3040&lt;&gt;"",IF(MID(C3040,1,1)="c",$AS$26,IF(MID(C3040,1,1)="r",$AS$41,IF(MID(C3040,1,1)="p",#REF!,#REF!))),"")</f>
        <v/>
      </c>
      <c r="I3040" s="92" t="str">
        <f t="shared" si="481"/>
        <v/>
      </c>
      <c r="J3040" s="92" t="str">
        <f t="shared" si="482"/>
        <v/>
      </c>
      <c r="K3040" s="92" t="str">
        <f t="shared" si="483"/>
        <v/>
      </c>
      <c r="L3040" s="92" t="str">
        <f t="shared" si="484"/>
        <v/>
      </c>
      <c r="M3040" s="95" t="str">
        <f>IF(A3040&lt;&gt;"",IF(MID(C3040,1,1)="c",SigmaEpsConcrete(I3040,$AN$30:$AN$33,$AR$30:$AR$33,$AS$26,$AS$27,$AS$28,$AQ$20,$AU$19),""),"")</f>
        <v/>
      </c>
      <c r="N3040" s="95" t="str">
        <f>IF(A3040&lt;&gt;"",IF(MID(C3040,1,1)="r",SigmaEpsReinf(J3040,$AS$42:$AS$43,$AS$41,$AS$39,$AS$40,$AQ$38),""),"")</f>
        <v/>
      </c>
      <c r="Q3040" s="92" t="str">
        <f t="shared" si="486"/>
        <v/>
      </c>
      <c r="R3040" s="92" t="str">
        <f t="shared" si="487"/>
        <v/>
      </c>
      <c r="U3040" s="5"/>
      <c r="V3040" s="5"/>
      <c r="W3040" s="94" t="str">
        <f t="shared" si="485"/>
        <v/>
      </c>
      <c r="X3040" s="94" t="str">
        <f t="shared" si="488"/>
        <v/>
      </c>
      <c r="Y3040" s="5"/>
      <c r="BK3040" s="8"/>
      <c r="BL3040" s="5"/>
      <c r="BM3040" s="5"/>
      <c r="BN3040" s="5"/>
      <c r="BO3040" s="5"/>
      <c r="BP3040" s="1"/>
      <c r="BQ3040" s="1"/>
      <c r="BR3040" s="1"/>
      <c r="BS3040" s="1"/>
      <c r="BT3040" s="1"/>
      <c r="BU3040" s="4"/>
      <c r="BV3040" s="1"/>
      <c r="BW3040" s="3"/>
      <c r="BX3040" s="4"/>
      <c r="BY3040" s="5"/>
      <c r="BZ3040" s="5"/>
      <c r="CA3040" s="5"/>
      <c r="CB3040" s="5"/>
      <c r="CC3040" s="5"/>
      <c r="CD3040" s="43"/>
    </row>
    <row r="3041" spans="1:82" x14ac:dyDescent="0.25">
      <c r="A3041" s="8"/>
      <c r="B3041" s="5"/>
      <c r="C3041" s="5"/>
      <c r="D3041" s="5"/>
      <c r="E3041" s="5"/>
      <c r="F3041" s="94" t="str">
        <f t="shared" si="479"/>
        <v/>
      </c>
      <c r="G3041" s="94" t="str">
        <f t="shared" si="480"/>
        <v/>
      </c>
      <c r="H3041" s="127" t="str">
        <f>IF(A3041&lt;&gt;"",IF(MID(C3041,1,1)="c",$AS$26,IF(MID(C3041,1,1)="r",$AS$41,IF(MID(C3041,1,1)="p",#REF!,#REF!))),"")</f>
        <v/>
      </c>
      <c r="I3041" s="92" t="str">
        <f t="shared" si="481"/>
        <v/>
      </c>
      <c r="J3041" s="92" t="str">
        <f t="shared" si="482"/>
        <v/>
      </c>
      <c r="K3041" s="92" t="str">
        <f t="shared" si="483"/>
        <v/>
      </c>
      <c r="L3041" s="92" t="str">
        <f t="shared" si="484"/>
        <v/>
      </c>
      <c r="M3041" s="95" t="str">
        <f>IF(A3041&lt;&gt;"",IF(MID(C3041,1,1)="c",SigmaEpsConcrete(I3041,$AN$30:$AN$33,$AR$30:$AR$33,$AS$26,$AS$27,$AS$28,$AQ$20,$AU$19),""),"")</f>
        <v/>
      </c>
      <c r="N3041" s="95" t="str">
        <f>IF(A3041&lt;&gt;"",IF(MID(C3041,1,1)="r",SigmaEpsReinf(J3041,$AS$42:$AS$43,$AS$41,$AS$39,$AS$40,$AQ$38),""),"")</f>
        <v/>
      </c>
      <c r="Q3041" s="92" t="str">
        <f t="shared" si="486"/>
        <v/>
      </c>
      <c r="R3041" s="92" t="str">
        <f t="shared" si="487"/>
        <v/>
      </c>
      <c r="U3041" s="5"/>
      <c r="V3041" s="5"/>
      <c r="W3041" s="94" t="str">
        <f t="shared" si="485"/>
        <v/>
      </c>
      <c r="X3041" s="94" t="str">
        <f t="shared" si="488"/>
        <v/>
      </c>
      <c r="Y3041" s="5"/>
      <c r="BK3041" s="8"/>
      <c r="BL3041" s="5"/>
      <c r="BM3041" s="5"/>
      <c r="BN3041" s="5"/>
      <c r="BO3041" s="5"/>
      <c r="BP3041" s="1"/>
      <c r="BQ3041" s="1"/>
      <c r="BR3041" s="1"/>
      <c r="BS3041" s="1"/>
      <c r="BT3041" s="1"/>
      <c r="BU3041" s="4"/>
      <c r="BV3041" s="1"/>
      <c r="BW3041" s="3"/>
      <c r="BX3041" s="4"/>
      <c r="BY3041" s="5"/>
      <c r="BZ3041" s="5"/>
      <c r="CA3041" s="5"/>
      <c r="CB3041" s="5"/>
      <c r="CC3041" s="5"/>
      <c r="CD3041" s="43"/>
    </row>
    <row r="3042" spans="1:82" x14ac:dyDescent="0.25">
      <c r="A3042" s="8"/>
      <c r="B3042" s="5"/>
      <c r="C3042" s="5"/>
      <c r="D3042" s="5"/>
      <c r="E3042" s="5"/>
      <c r="F3042" s="94" t="str">
        <f t="shared" si="479"/>
        <v/>
      </c>
      <c r="G3042" s="94" t="str">
        <f t="shared" si="480"/>
        <v/>
      </c>
      <c r="H3042" s="127" t="str">
        <f>IF(A3042&lt;&gt;"",IF(MID(C3042,1,1)="c",$AS$26,IF(MID(C3042,1,1)="r",$AS$41,IF(MID(C3042,1,1)="p",#REF!,#REF!))),"")</f>
        <v/>
      </c>
      <c r="I3042" s="92" t="str">
        <f t="shared" si="481"/>
        <v/>
      </c>
      <c r="J3042" s="92" t="str">
        <f t="shared" si="482"/>
        <v/>
      </c>
      <c r="K3042" s="92" t="str">
        <f t="shared" si="483"/>
        <v/>
      </c>
      <c r="L3042" s="92" t="str">
        <f t="shared" si="484"/>
        <v/>
      </c>
      <c r="M3042" s="95" t="str">
        <f>IF(A3042&lt;&gt;"",IF(MID(C3042,1,1)="c",SigmaEpsConcrete(I3042,$AN$30:$AN$33,$AR$30:$AR$33,$AS$26,$AS$27,$AS$28,$AQ$20,$AU$19),""),"")</f>
        <v/>
      </c>
      <c r="N3042" s="95" t="str">
        <f>IF(A3042&lt;&gt;"",IF(MID(C3042,1,1)="r",SigmaEpsReinf(J3042,$AS$42:$AS$43,$AS$41,$AS$39,$AS$40,$AQ$38),""),"")</f>
        <v/>
      </c>
      <c r="Q3042" s="92" t="str">
        <f t="shared" si="486"/>
        <v/>
      </c>
      <c r="R3042" s="92" t="str">
        <f t="shared" si="487"/>
        <v/>
      </c>
      <c r="U3042" s="5"/>
      <c r="V3042" s="5"/>
      <c r="W3042" s="94" t="str">
        <f t="shared" si="485"/>
        <v/>
      </c>
      <c r="X3042" s="94" t="str">
        <f t="shared" si="488"/>
        <v/>
      </c>
      <c r="Y3042" s="5"/>
      <c r="BK3042" s="8"/>
      <c r="BL3042" s="5"/>
      <c r="BM3042" s="5"/>
      <c r="BN3042" s="5"/>
      <c r="BO3042" s="5"/>
      <c r="BP3042" s="1"/>
      <c r="BQ3042" s="1"/>
      <c r="BR3042" s="1"/>
      <c r="BS3042" s="1"/>
      <c r="BT3042" s="1"/>
      <c r="BU3042" s="4"/>
      <c r="BV3042" s="1"/>
      <c r="BW3042" s="3"/>
      <c r="BX3042" s="4"/>
      <c r="BY3042" s="5"/>
      <c r="BZ3042" s="5"/>
      <c r="CA3042" s="5"/>
      <c r="CB3042" s="5"/>
      <c r="CC3042" s="5"/>
      <c r="CD3042" s="43"/>
    </row>
    <row r="3043" spans="1:82" x14ac:dyDescent="0.25">
      <c r="A3043" s="8"/>
      <c r="B3043" s="5"/>
      <c r="C3043" s="5"/>
      <c r="D3043" s="5"/>
      <c r="E3043" s="5"/>
      <c r="F3043" s="94" t="str">
        <f t="shared" si="479"/>
        <v/>
      </c>
      <c r="G3043" s="94" t="str">
        <f t="shared" si="480"/>
        <v/>
      </c>
      <c r="H3043" s="127" t="str">
        <f>IF(A3043&lt;&gt;"",IF(MID(C3043,1,1)="c",$AS$26,IF(MID(C3043,1,1)="r",$AS$41,IF(MID(C3043,1,1)="p",#REF!,#REF!))),"")</f>
        <v/>
      </c>
      <c r="I3043" s="92" t="str">
        <f t="shared" si="481"/>
        <v/>
      </c>
      <c r="J3043" s="92" t="str">
        <f t="shared" si="482"/>
        <v/>
      </c>
      <c r="K3043" s="92" t="str">
        <f t="shared" si="483"/>
        <v/>
      </c>
      <c r="L3043" s="92" t="str">
        <f t="shared" si="484"/>
        <v/>
      </c>
      <c r="M3043" s="95" t="str">
        <f>IF(A3043&lt;&gt;"",IF(MID(C3043,1,1)="c",SigmaEpsConcrete(I3043,$AN$30:$AN$33,$AR$30:$AR$33,$AS$26,$AS$27,$AS$28,$AQ$20,$AU$19),""),"")</f>
        <v/>
      </c>
      <c r="N3043" s="95" t="str">
        <f>IF(A3043&lt;&gt;"",IF(MID(C3043,1,1)="r",SigmaEpsReinf(J3043,$AS$42:$AS$43,$AS$41,$AS$39,$AS$40,$AQ$38),""),"")</f>
        <v/>
      </c>
      <c r="Q3043" s="92" t="str">
        <f t="shared" si="486"/>
        <v/>
      </c>
      <c r="R3043" s="92" t="str">
        <f t="shared" si="487"/>
        <v/>
      </c>
      <c r="U3043" s="5"/>
      <c r="V3043" s="5"/>
      <c r="W3043" s="94" t="str">
        <f t="shared" si="485"/>
        <v/>
      </c>
      <c r="X3043" s="94" t="str">
        <f t="shared" si="488"/>
        <v/>
      </c>
      <c r="Y3043" s="5"/>
      <c r="BK3043" s="8"/>
      <c r="BL3043" s="5"/>
      <c r="BM3043" s="5"/>
      <c r="BN3043" s="5"/>
      <c r="BO3043" s="5"/>
      <c r="BP3043" s="1"/>
      <c r="BQ3043" s="1"/>
      <c r="BR3043" s="1"/>
      <c r="BS3043" s="1"/>
      <c r="BT3043" s="1"/>
      <c r="BU3043" s="4"/>
      <c r="BV3043" s="1"/>
      <c r="BW3043" s="3"/>
      <c r="BX3043" s="4"/>
      <c r="BY3043" s="5"/>
      <c r="BZ3043" s="5"/>
      <c r="CA3043" s="5"/>
      <c r="CB3043" s="5"/>
      <c r="CC3043" s="5"/>
      <c r="CD3043" s="43"/>
    </row>
    <row r="3044" spans="1:82" x14ac:dyDescent="0.25">
      <c r="A3044" s="8"/>
      <c r="B3044" s="5"/>
      <c r="C3044" s="5"/>
      <c r="D3044" s="5"/>
      <c r="E3044" s="5"/>
      <c r="F3044" s="94" t="str">
        <f t="shared" si="479"/>
        <v/>
      </c>
      <c r="G3044" s="94" t="str">
        <f t="shared" si="480"/>
        <v/>
      </c>
      <c r="H3044" s="127" t="str">
        <f>IF(A3044&lt;&gt;"",IF(MID(C3044,1,1)="c",$AS$26,IF(MID(C3044,1,1)="r",$AS$41,IF(MID(C3044,1,1)="p",#REF!,#REF!))),"")</f>
        <v/>
      </c>
      <c r="I3044" s="92" t="str">
        <f t="shared" si="481"/>
        <v/>
      </c>
      <c r="J3044" s="92" t="str">
        <f t="shared" si="482"/>
        <v/>
      </c>
      <c r="K3044" s="92" t="str">
        <f t="shared" si="483"/>
        <v/>
      </c>
      <c r="L3044" s="92" t="str">
        <f t="shared" si="484"/>
        <v/>
      </c>
      <c r="M3044" s="95" t="str">
        <f>IF(A3044&lt;&gt;"",IF(MID(C3044,1,1)="c",SigmaEpsConcrete(I3044,$AN$30:$AN$33,$AR$30:$AR$33,$AS$26,$AS$27,$AS$28,$AQ$20,$AU$19),""),"")</f>
        <v/>
      </c>
      <c r="N3044" s="95" t="str">
        <f>IF(A3044&lt;&gt;"",IF(MID(C3044,1,1)="r",SigmaEpsReinf(J3044,$AS$42:$AS$43,$AS$41,$AS$39,$AS$40,$AQ$38),""),"")</f>
        <v/>
      </c>
      <c r="Q3044" s="92" t="str">
        <f t="shared" si="486"/>
        <v/>
      </c>
      <c r="R3044" s="92" t="str">
        <f t="shared" si="487"/>
        <v/>
      </c>
      <c r="U3044" s="5"/>
      <c r="V3044" s="5"/>
      <c r="W3044" s="94" t="str">
        <f t="shared" si="485"/>
        <v/>
      </c>
      <c r="X3044" s="94" t="str">
        <f t="shared" si="488"/>
        <v/>
      </c>
      <c r="Y3044" s="5"/>
      <c r="BK3044" s="8"/>
      <c r="BL3044" s="5"/>
      <c r="BM3044" s="5"/>
      <c r="BN3044" s="5"/>
      <c r="BO3044" s="5"/>
      <c r="BP3044" s="1"/>
      <c r="BQ3044" s="1"/>
      <c r="BR3044" s="1"/>
      <c r="BS3044" s="1"/>
      <c r="BT3044" s="1"/>
      <c r="BU3044" s="4"/>
      <c r="BV3044" s="1"/>
      <c r="BW3044" s="3"/>
      <c r="BX3044" s="4"/>
      <c r="BY3044" s="5"/>
      <c r="BZ3044" s="5"/>
      <c r="CA3044" s="5"/>
      <c r="CB3044" s="5"/>
      <c r="CC3044" s="5"/>
      <c r="CD3044" s="43"/>
    </row>
    <row r="3045" spans="1:82" x14ac:dyDescent="0.25">
      <c r="A3045" s="8"/>
      <c r="B3045" s="5"/>
      <c r="C3045" s="5"/>
      <c r="D3045" s="5"/>
      <c r="E3045" s="5"/>
      <c r="F3045" s="94" t="str">
        <f t="shared" si="479"/>
        <v/>
      </c>
      <c r="G3045" s="94" t="str">
        <f t="shared" si="480"/>
        <v/>
      </c>
      <c r="H3045" s="127" t="str">
        <f>IF(A3045&lt;&gt;"",IF(MID(C3045,1,1)="c",$AS$26,IF(MID(C3045,1,1)="r",$AS$41,IF(MID(C3045,1,1)="p",#REF!,#REF!))),"")</f>
        <v/>
      </c>
      <c r="I3045" s="92" t="str">
        <f t="shared" si="481"/>
        <v/>
      </c>
      <c r="J3045" s="92" t="str">
        <f t="shared" si="482"/>
        <v/>
      </c>
      <c r="K3045" s="92" t="str">
        <f t="shared" si="483"/>
        <v/>
      </c>
      <c r="L3045" s="92" t="str">
        <f t="shared" si="484"/>
        <v/>
      </c>
      <c r="M3045" s="95" t="str">
        <f>IF(A3045&lt;&gt;"",IF(MID(C3045,1,1)="c",SigmaEpsConcrete(I3045,$AN$30:$AN$33,$AR$30:$AR$33,$AS$26,$AS$27,$AS$28,$AQ$20,$AU$19),""),"")</f>
        <v/>
      </c>
      <c r="N3045" s="95" t="str">
        <f>IF(A3045&lt;&gt;"",IF(MID(C3045,1,1)="r",SigmaEpsReinf(J3045,$AS$42:$AS$43,$AS$41,$AS$39,$AS$40,$AQ$38),""),"")</f>
        <v/>
      </c>
      <c r="Q3045" s="92" t="str">
        <f t="shared" si="486"/>
        <v/>
      </c>
      <c r="R3045" s="92" t="str">
        <f t="shared" si="487"/>
        <v/>
      </c>
      <c r="U3045" s="5"/>
      <c r="V3045" s="5"/>
      <c r="W3045" s="94" t="str">
        <f t="shared" si="485"/>
        <v/>
      </c>
      <c r="X3045" s="94" t="str">
        <f t="shared" si="488"/>
        <v/>
      </c>
      <c r="Y3045" s="5"/>
      <c r="BK3045" s="8"/>
      <c r="BL3045" s="5"/>
      <c r="BM3045" s="5"/>
      <c r="BN3045" s="5"/>
      <c r="BO3045" s="5"/>
      <c r="BP3045" s="1"/>
      <c r="BQ3045" s="1"/>
      <c r="BR3045" s="1"/>
      <c r="BS3045" s="1"/>
      <c r="BT3045" s="1"/>
      <c r="BU3045" s="4"/>
      <c r="BV3045" s="1"/>
      <c r="BW3045" s="3"/>
      <c r="BX3045" s="4"/>
      <c r="BY3045" s="5"/>
      <c r="BZ3045" s="5"/>
      <c r="CA3045" s="5"/>
      <c r="CB3045" s="5"/>
      <c r="CC3045" s="5"/>
      <c r="CD3045" s="43"/>
    </row>
    <row r="3046" spans="1:82" x14ac:dyDescent="0.25">
      <c r="A3046" s="8"/>
      <c r="B3046" s="5"/>
      <c r="C3046" s="5"/>
      <c r="D3046" s="5"/>
      <c r="E3046" s="5"/>
      <c r="F3046" s="94" t="str">
        <f t="shared" si="479"/>
        <v/>
      </c>
      <c r="G3046" s="94" t="str">
        <f t="shared" si="480"/>
        <v/>
      </c>
      <c r="H3046" s="127" t="str">
        <f>IF(A3046&lt;&gt;"",IF(MID(C3046,1,1)="c",$AS$26,IF(MID(C3046,1,1)="r",$AS$41,IF(MID(C3046,1,1)="p",#REF!,#REF!))),"")</f>
        <v/>
      </c>
      <c r="I3046" s="92" t="str">
        <f t="shared" si="481"/>
        <v/>
      </c>
      <c r="J3046" s="92" t="str">
        <f t="shared" si="482"/>
        <v/>
      </c>
      <c r="K3046" s="92" t="str">
        <f t="shared" si="483"/>
        <v/>
      </c>
      <c r="L3046" s="92" t="str">
        <f t="shared" si="484"/>
        <v/>
      </c>
      <c r="M3046" s="95" t="str">
        <f>IF(A3046&lt;&gt;"",IF(MID(C3046,1,1)="c",SigmaEpsConcrete(I3046,$AN$30:$AN$33,$AR$30:$AR$33,$AS$26,$AS$27,$AS$28,$AQ$20,$AU$19),""),"")</f>
        <v/>
      </c>
      <c r="N3046" s="95" t="str">
        <f>IF(A3046&lt;&gt;"",IF(MID(C3046,1,1)="r",SigmaEpsReinf(J3046,$AS$42:$AS$43,$AS$41,$AS$39,$AS$40,$AQ$38),""),"")</f>
        <v/>
      </c>
      <c r="Q3046" s="92" t="str">
        <f t="shared" si="486"/>
        <v/>
      </c>
      <c r="R3046" s="92" t="str">
        <f t="shared" si="487"/>
        <v/>
      </c>
      <c r="U3046" s="5"/>
      <c r="V3046" s="5"/>
      <c r="W3046" s="94" t="str">
        <f t="shared" si="485"/>
        <v/>
      </c>
      <c r="X3046" s="94" t="str">
        <f t="shared" si="488"/>
        <v/>
      </c>
      <c r="Y3046" s="5"/>
      <c r="BK3046" s="8"/>
      <c r="BL3046" s="5"/>
      <c r="BM3046" s="5"/>
      <c r="BN3046" s="5"/>
      <c r="BO3046" s="5"/>
      <c r="BP3046" s="1"/>
      <c r="BQ3046" s="1"/>
      <c r="BR3046" s="1"/>
      <c r="BS3046" s="1"/>
      <c r="BT3046" s="1"/>
      <c r="BU3046" s="4"/>
      <c r="BV3046" s="1"/>
      <c r="BW3046" s="3"/>
      <c r="BX3046" s="4"/>
      <c r="BY3046" s="5"/>
      <c r="BZ3046" s="5"/>
      <c r="CA3046" s="5"/>
      <c r="CB3046" s="5"/>
      <c r="CC3046" s="5"/>
      <c r="CD3046" s="43"/>
    </row>
    <row r="3047" spans="1:82" x14ac:dyDescent="0.25">
      <c r="A3047" s="8"/>
      <c r="B3047" s="5"/>
      <c r="C3047" s="5"/>
      <c r="D3047" s="5"/>
      <c r="E3047" s="5"/>
      <c r="F3047" s="94" t="str">
        <f t="shared" si="479"/>
        <v/>
      </c>
      <c r="G3047" s="94" t="str">
        <f t="shared" si="480"/>
        <v/>
      </c>
      <c r="H3047" s="127" t="str">
        <f>IF(A3047&lt;&gt;"",IF(MID(C3047,1,1)="c",$AS$26,IF(MID(C3047,1,1)="r",$AS$41,IF(MID(C3047,1,1)="p",#REF!,#REF!))),"")</f>
        <v/>
      </c>
      <c r="I3047" s="92" t="str">
        <f t="shared" si="481"/>
        <v/>
      </c>
      <c r="J3047" s="92" t="str">
        <f t="shared" si="482"/>
        <v/>
      </c>
      <c r="K3047" s="92" t="str">
        <f t="shared" si="483"/>
        <v/>
      </c>
      <c r="L3047" s="92" t="str">
        <f t="shared" si="484"/>
        <v/>
      </c>
      <c r="M3047" s="95" t="str">
        <f>IF(A3047&lt;&gt;"",IF(MID(C3047,1,1)="c",SigmaEpsConcrete(I3047,$AN$30:$AN$33,$AR$30:$AR$33,$AS$26,$AS$27,$AS$28,$AQ$20,$AU$19),""),"")</f>
        <v/>
      </c>
      <c r="N3047" s="95" t="str">
        <f>IF(A3047&lt;&gt;"",IF(MID(C3047,1,1)="r",SigmaEpsReinf(J3047,$AS$42:$AS$43,$AS$41,$AS$39,$AS$40,$AQ$38),""),"")</f>
        <v/>
      </c>
      <c r="Q3047" s="92" t="str">
        <f t="shared" si="486"/>
        <v/>
      </c>
      <c r="R3047" s="92" t="str">
        <f t="shared" si="487"/>
        <v/>
      </c>
      <c r="U3047" s="5"/>
      <c r="V3047" s="5"/>
      <c r="W3047" s="94" t="str">
        <f t="shared" si="485"/>
        <v/>
      </c>
      <c r="X3047" s="94" t="str">
        <f t="shared" si="488"/>
        <v/>
      </c>
      <c r="Y3047" s="5"/>
      <c r="BK3047" s="8"/>
      <c r="BL3047" s="5"/>
      <c r="BM3047" s="5"/>
      <c r="BN3047" s="5"/>
      <c r="BO3047" s="5"/>
      <c r="BP3047" s="1"/>
      <c r="BQ3047" s="1"/>
      <c r="BR3047" s="1"/>
      <c r="BS3047" s="1"/>
      <c r="BT3047" s="1"/>
      <c r="BU3047" s="4"/>
      <c r="BV3047" s="1"/>
      <c r="BW3047" s="3"/>
      <c r="BX3047" s="4"/>
      <c r="BY3047" s="5"/>
      <c r="BZ3047" s="5"/>
      <c r="CA3047" s="5"/>
      <c r="CB3047" s="5"/>
      <c r="CC3047" s="5"/>
      <c r="CD3047" s="43"/>
    </row>
    <row r="3048" spans="1:82" x14ac:dyDescent="0.25">
      <c r="A3048" s="8"/>
      <c r="B3048" s="5"/>
      <c r="C3048" s="5"/>
      <c r="D3048" s="5"/>
      <c r="E3048" s="5"/>
      <c r="F3048" s="94" t="str">
        <f t="shared" si="479"/>
        <v/>
      </c>
      <c r="G3048" s="94" t="str">
        <f t="shared" si="480"/>
        <v/>
      </c>
      <c r="H3048" s="127" t="str">
        <f>IF(A3048&lt;&gt;"",IF(MID(C3048,1,1)="c",$AS$26,IF(MID(C3048,1,1)="r",$AS$41,IF(MID(C3048,1,1)="p",#REF!,#REF!))),"")</f>
        <v/>
      </c>
      <c r="I3048" s="92" t="str">
        <f t="shared" si="481"/>
        <v/>
      </c>
      <c r="J3048" s="92" t="str">
        <f t="shared" si="482"/>
        <v/>
      </c>
      <c r="K3048" s="92" t="str">
        <f t="shared" si="483"/>
        <v/>
      </c>
      <c r="L3048" s="92" t="str">
        <f t="shared" si="484"/>
        <v/>
      </c>
      <c r="M3048" s="95" t="str">
        <f>IF(A3048&lt;&gt;"",IF(MID(C3048,1,1)="c",SigmaEpsConcrete(I3048,$AN$30:$AN$33,$AR$30:$AR$33,$AS$26,$AS$27,$AS$28,$AQ$20,$AU$19),""),"")</f>
        <v/>
      </c>
      <c r="N3048" s="95" t="str">
        <f>IF(A3048&lt;&gt;"",IF(MID(C3048,1,1)="r",SigmaEpsReinf(J3048,$AS$42:$AS$43,$AS$41,$AS$39,$AS$40,$AQ$38),""),"")</f>
        <v/>
      </c>
      <c r="Q3048" s="92" t="str">
        <f t="shared" si="486"/>
        <v/>
      </c>
      <c r="R3048" s="92" t="str">
        <f t="shared" si="487"/>
        <v/>
      </c>
      <c r="U3048" s="5"/>
      <c r="V3048" s="5"/>
      <c r="W3048" s="94" t="str">
        <f t="shared" si="485"/>
        <v/>
      </c>
      <c r="X3048" s="94" t="str">
        <f t="shared" si="488"/>
        <v/>
      </c>
      <c r="Y3048" s="5"/>
      <c r="BK3048" s="8"/>
      <c r="BL3048" s="5"/>
      <c r="BM3048" s="5"/>
      <c r="BN3048" s="5"/>
      <c r="BO3048" s="5"/>
      <c r="BP3048" s="1"/>
      <c r="BQ3048" s="1"/>
      <c r="BR3048" s="1"/>
      <c r="BS3048" s="1"/>
      <c r="BT3048" s="1"/>
      <c r="BU3048" s="4"/>
      <c r="BV3048" s="1"/>
      <c r="BW3048" s="3"/>
      <c r="BX3048" s="4"/>
      <c r="BY3048" s="5"/>
      <c r="BZ3048" s="5"/>
      <c r="CA3048" s="5"/>
      <c r="CB3048" s="5"/>
      <c r="CC3048" s="5"/>
      <c r="CD3048" s="43"/>
    </row>
    <row r="3049" spans="1:82" x14ac:dyDescent="0.25">
      <c r="A3049" s="8"/>
      <c r="B3049" s="5"/>
      <c r="C3049" s="5"/>
      <c r="D3049" s="5"/>
      <c r="E3049" s="5"/>
      <c r="F3049" s="94" t="str">
        <f t="shared" si="479"/>
        <v/>
      </c>
      <c r="G3049" s="94" t="str">
        <f t="shared" si="480"/>
        <v/>
      </c>
      <c r="H3049" s="127" t="str">
        <f>IF(A3049&lt;&gt;"",IF(MID(C3049,1,1)="c",$AS$26,IF(MID(C3049,1,1)="r",$AS$41,IF(MID(C3049,1,1)="p",#REF!,#REF!))),"")</f>
        <v/>
      </c>
      <c r="I3049" s="92" t="str">
        <f t="shared" si="481"/>
        <v/>
      </c>
      <c r="J3049" s="92" t="str">
        <f t="shared" si="482"/>
        <v/>
      </c>
      <c r="K3049" s="92" t="str">
        <f t="shared" si="483"/>
        <v/>
      </c>
      <c r="L3049" s="92" t="str">
        <f t="shared" si="484"/>
        <v/>
      </c>
      <c r="M3049" s="95" t="str">
        <f>IF(A3049&lt;&gt;"",IF(MID(C3049,1,1)="c",SigmaEpsConcrete(I3049,$AN$30:$AN$33,$AR$30:$AR$33,$AS$26,$AS$27,$AS$28,$AQ$20,$AU$19),""),"")</f>
        <v/>
      </c>
      <c r="N3049" s="95" t="str">
        <f>IF(A3049&lt;&gt;"",IF(MID(C3049,1,1)="r",SigmaEpsReinf(J3049,$AS$42:$AS$43,$AS$41,$AS$39,$AS$40,$AQ$38),""),"")</f>
        <v/>
      </c>
      <c r="Q3049" s="92" t="str">
        <f t="shared" si="486"/>
        <v/>
      </c>
      <c r="R3049" s="92" t="str">
        <f t="shared" si="487"/>
        <v/>
      </c>
      <c r="U3049" s="5"/>
      <c r="V3049" s="5"/>
      <c r="W3049" s="94" t="str">
        <f t="shared" si="485"/>
        <v/>
      </c>
      <c r="X3049" s="94" t="str">
        <f t="shared" si="488"/>
        <v/>
      </c>
      <c r="Y3049" s="5"/>
      <c r="BK3049" s="8"/>
      <c r="BL3049" s="5"/>
      <c r="BM3049" s="5"/>
      <c r="BN3049" s="5"/>
      <c r="BO3049" s="5"/>
      <c r="BP3049" s="1"/>
      <c r="BQ3049" s="1"/>
      <c r="BR3049" s="1"/>
      <c r="BS3049" s="1"/>
      <c r="BT3049" s="1"/>
      <c r="BU3049" s="4"/>
      <c r="BV3049" s="1"/>
      <c r="BW3049" s="3"/>
      <c r="BX3049" s="4"/>
      <c r="BY3049" s="5"/>
      <c r="BZ3049" s="5"/>
      <c r="CA3049" s="5"/>
      <c r="CB3049" s="5"/>
      <c r="CC3049" s="5"/>
      <c r="CD3049" s="43"/>
    </row>
    <row r="3050" spans="1:82" x14ac:dyDescent="0.25">
      <c r="A3050" s="8"/>
      <c r="B3050" s="5"/>
      <c r="C3050" s="5"/>
      <c r="D3050" s="5"/>
      <c r="E3050" s="5"/>
      <c r="F3050" s="94" t="str">
        <f t="shared" si="479"/>
        <v/>
      </c>
      <c r="G3050" s="94" t="str">
        <f t="shared" si="480"/>
        <v/>
      </c>
      <c r="H3050" s="127" t="str">
        <f>IF(A3050&lt;&gt;"",IF(MID(C3050,1,1)="c",$AS$26,IF(MID(C3050,1,1)="r",$AS$41,IF(MID(C3050,1,1)="p",#REF!,#REF!))),"")</f>
        <v/>
      </c>
      <c r="I3050" s="92" t="str">
        <f t="shared" si="481"/>
        <v/>
      </c>
      <c r="J3050" s="92" t="str">
        <f t="shared" si="482"/>
        <v/>
      </c>
      <c r="K3050" s="92" t="str">
        <f t="shared" si="483"/>
        <v/>
      </c>
      <c r="L3050" s="92" t="str">
        <f t="shared" si="484"/>
        <v/>
      </c>
      <c r="M3050" s="95" t="str">
        <f>IF(A3050&lt;&gt;"",IF(MID(C3050,1,1)="c",SigmaEpsConcrete(I3050,$AN$30:$AN$33,$AR$30:$AR$33,$AS$26,$AS$27,$AS$28,$AQ$20,$AU$19),""),"")</f>
        <v/>
      </c>
      <c r="N3050" s="95" t="str">
        <f>IF(A3050&lt;&gt;"",IF(MID(C3050,1,1)="r",SigmaEpsReinf(J3050,$AS$42:$AS$43,$AS$41,$AS$39,$AS$40,$AQ$38),""),"")</f>
        <v/>
      </c>
      <c r="Q3050" s="92" t="str">
        <f t="shared" si="486"/>
        <v/>
      </c>
      <c r="R3050" s="92" t="str">
        <f t="shared" si="487"/>
        <v/>
      </c>
      <c r="U3050" s="5"/>
      <c r="V3050" s="5"/>
      <c r="W3050" s="94" t="str">
        <f t="shared" si="485"/>
        <v/>
      </c>
      <c r="X3050" s="94" t="str">
        <f t="shared" si="488"/>
        <v/>
      </c>
      <c r="Y3050" s="5"/>
      <c r="BK3050" s="8"/>
      <c r="BL3050" s="5"/>
      <c r="BM3050" s="5"/>
      <c r="BN3050" s="5"/>
      <c r="BO3050" s="5"/>
      <c r="BP3050" s="1"/>
      <c r="BQ3050" s="1"/>
      <c r="BR3050" s="1"/>
      <c r="BS3050" s="1"/>
      <c r="BT3050" s="1"/>
      <c r="BU3050" s="4"/>
      <c r="BV3050" s="1"/>
      <c r="BW3050" s="3"/>
      <c r="BX3050" s="4"/>
      <c r="BY3050" s="5"/>
      <c r="BZ3050" s="5"/>
      <c r="CA3050" s="5"/>
      <c r="CB3050" s="5"/>
      <c r="CC3050" s="5"/>
      <c r="CD3050" s="43"/>
    </row>
    <row r="3051" spans="1:82" x14ac:dyDescent="0.25">
      <c r="A3051" s="8"/>
      <c r="B3051" s="5"/>
      <c r="C3051" s="5"/>
      <c r="D3051" s="5"/>
      <c r="E3051" s="5"/>
      <c r="F3051" s="94" t="str">
        <f t="shared" si="479"/>
        <v/>
      </c>
      <c r="G3051" s="94" t="str">
        <f t="shared" si="480"/>
        <v/>
      </c>
      <c r="H3051" s="127" t="str">
        <f>IF(A3051&lt;&gt;"",IF(MID(C3051,1,1)="c",$AS$26,IF(MID(C3051,1,1)="r",$AS$41,IF(MID(C3051,1,1)="p",#REF!,#REF!))),"")</f>
        <v/>
      </c>
      <c r="I3051" s="92" t="str">
        <f t="shared" si="481"/>
        <v/>
      </c>
      <c r="J3051" s="92" t="str">
        <f t="shared" si="482"/>
        <v/>
      </c>
      <c r="K3051" s="92" t="str">
        <f t="shared" si="483"/>
        <v/>
      </c>
      <c r="L3051" s="92" t="str">
        <f t="shared" si="484"/>
        <v/>
      </c>
      <c r="M3051" s="95" t="str">
        <f>IF(A3051&lt;&gt;"",IF(MID(C3051,1,1)="c",SigmaEpsConcrete(I3051,$AN$30:$AN$33,$AR$30:$AR$33,$AS$26,$AS$27,$AS$28,$AQ$20,$AU$19),""),"")</f>
        <v/>
      </c>
      <c r="N3051" s="95" t="str">
        <f>IF(A3051&lt;&gt;"",IF(MID(C3051,1,1)="r",SigmaEpsReinf(J3051,$AS$42:$AS$43,$AS$41,$AS$39,$AS$40,$AQ$38),""),"")</f>
        <v/>
      </c>
      <c r="Q3051" s="92" t="str">
        <f t="shared" si="486"/>
        <v/>
      </c>
      <c r="R3051" s="92" t="str">
        <f t="shared" si="487"/>
        <v/>
      </c>
      <c r="U3051" s="5"/>
      <c r="V3051" s="5"/>
      <c r="W3051" s="94" t="str">
        <f t="shared" si="485"/>
        <v/>
      </c>
      <c r="X3051" s="94" t="str">
        <f t="shared" si="488"/>
        <v/>
      </c>
      <c r="Y3051" s="5"/>
      <c r="BK3051" s="8"/>
      <c r="BL3051" s="5"/>
      <c r="BM3051" s="5"/>
      <c r="BN3051" s="5"/>
      <c r="BO3051" s="5"/>
      <c r="BP3051" s="1"/>
      <c r="BQ3051" s="1"/>
      <c r="BR3051" s="1"/>
      <c r="BS3051" s="1"/>
      <c r="BT3051" s="1"/>
      <c r="BU3051" s="4"/>
      <c r="BV3051" s="1"/>
      <c r="BW3051" s="3"/>
      <c r="BX3051" s="4"/>
      <c r="BY3051" s="5"/>
      <c r="BZ3051" s="5"/>
      <c r="CA3051" s="5"/>
      <c r="CB3051" s="5"/>
      <c r="CC3051" s="5"/>
      <c r="CD3051" s="43"/>
    </row>
    <row r="3052" spans="1:82" x14ac:dyDescent="0.25">
      <c r="A3052" s="8"/>
      <c r="B3052" s="5"/>
      <c r="C3052" s="5"/>
      <c r="D3052" s="5"/>
      <c r="E3052" s="5"/>
      <c r="F3052" s="94" t="str">
        <f t="shared" si="479"/>
        <v/>
      </c>
      <c r="G3052" s="94" t="str">
        <f t="shared" si="480"/>
        <v/>
      </c>
      <c r="H3052" s="127" t="str">
        <f>IF(A3052&lt;&gt;"",IF(MID(C3052,1,1)="c",$AS$26,IF(MID(C3052,1,1)="r",$AS$41,IF(MID(C3052,1,1)="p",#REF!,#REF!))),"")</f>
        <v/>
      </c>
      <c r="I3052" s="92" t="str">
        <f t="shared" si="481"/>
        <v/>
      </c>
      <c r="J3052" s="92" t="str">
        <f t="shared" si="482"/>
        <v/>
      </c>
      <c r="K3052" s="92" t="str">
        <f t="shared" si="483"/>
        <v/>
      </c>
      <c r="L3052" s="92" t="str">
        <f t="shared" si="484"/>
        <v/>
      </c>
      <c r="M3052" s="95" t="str">
        <f>IF(A3052&lt;&gt;"",IF(MID(C3052,1,1)="c",SigmaEpsConcrete(I3052,$AN$30:$AN$33,$AR$30:$AR$33,$AS$26,$AS$27,$AS$28,$AQ$20,$AU$19),""),"")</f>
        <v/>
      </c>
      <c r="N3052" s="95" t="str">
        <f>IF(A3052&lt;&gt;"",IF(MID(C3052,1,1)="r",SigmaEpsReinf(J3052,$AS$42:$AS$43,$AS$41,$AS$39,$AS$40,$AQ$38),""),"")</f>
        <v/>
      </c>
      <c r="Q3052" s="92" t="str">
        <f t="shared" si="486"/>
        <v/>
      </c>
      <c r="R3052" s="92" t="str">
        <f t="shared" si="487"/>
        <v/>
      </c>
      <c r="U3052" s="5"/>
      <c r="V3052" s="5"/>
      <c r="W3052" s="94" t="str">
        <f t="shared" si="485"/>
        <v/>
      </c>
      <c r="X3052" s="94" t="str">
        <f t="shared" si="488"/>
        <v/>
      </c>
      <c r="Y3052" s="5"/>
      <c r="BK3052" s="8"/>
      <c r="BL3052" s="5"/>
      <c r="BM3052" s="5"/>
      <c r="BN3052" s="5"/>
      <c r="BO3052" s="5"/>
      <c r="BP3052" s="1"/>
      <c r="BQ3052" s="1"/>
      <c r="BR3052" s="1"/>
      <c r="BS3052" s="1"/>
      <c r="BT3052" s="1"/>
      <c r="BU3052" s="4"/>
      <c r="BV3052" s="1"/>
      <c r="BW3052" s="3"/>
      <c r="BX3052" s="4"/>
      <c r="BY3052" s="5"/>
      <c r="BZ3052" s="5"/>
      <c r="CA3052" s="5"/>
      <c r="CB3052" s="5"/>
      <c r="CC3052" s="5"/>
      <c r="CD3052" s="43"/>
    </row>
    <row r="3053" spans="1:82" x14ac:dyDescent="0.25">
      <c r="A3053" s="8"/>
      <c r="B3053" s="5"/>
      <c r="C3053" s="5"/>
      <c r="D3053" s="5"/>
      <c r="E3053" s="5"/>
      <c r="F3053" s="94" t="str">
        <f t="shared" si="479"/>
        <v/>
      </c>
      <c r="G3053" s="94" t="str">
        <f t="shared" si="480"/>
        <v/>
      </c>
      <c r="H3053" s="127" t="str">
        <f>IF(A3053&lt;&gt;"",IF(MID(C3053,1,1)="c",$AS$26,IF(MID(C3053,1,1)="r",$AS$41,IF(MID(C3053,1,1)="p",#REF!,#REF!))),"")</f>
        <v/>
      </c>
      <c r="I3053" s="92" t="str">
        <f t="shared" si="481"/>
        <v/>
      </c>
      <c r="J3053" s="92" t="str">
        <f t="shared" si="482"/>
        <v/>
      </c>
      <c r="K3053" s="92" t="str">
        <f t="shared" si="483"/>
        <v/>
      </c>
      <c r="L3053" s="92" t="str">
        <f t="shared" si="484"/>
        <v/>
      </c>
      <c r="M3053" s="95" t="str">
        <f>IF(A3053&lt;&gt;"",IF(MID(C3053,1,1)="c",SigmaEpsConcrete(I3053,$AN$30:$AN$33,$AR$30:$AR$33,$AS$26,$AS$27,$AS$28,$AQ$20,$AU$19),""),"")</f>
        <v/>
      </c>
      <c r="N3053" s="95" t="str">
        <f>IF(A3053&lt;&gt;"",IF(MID(C3053,1,1)="r",SigmaEpsReinf(J3053,$AS$42:$AS$43,$AS$41,$AS$39,$AS$40,$AQ$38),""),"")</f>
        <v/>
      </c>
      <c r="Q3053" s="92" t="str">
        <f t="shared" si="486"/>
        <v/>
      </c>
      <c r="R3053" s="92" t="str">
        <f t="shared" si="487"/>
        <v/>
      </c>
      <c r="U3053" s="5"/>
      <c r="V3053" s="5"/>
      <c r="W3053" s="94" t="str">
        <f t="shared" si="485"/>
        <v/>
      </c>
      <c r="X3053" s="94" t="str">
        <f t="shared" si="488"/>
        <v/>
      </c>
      <c r="Y3053" s="5"/>
      <c r="BK3053" s="8"/>
      <c r="BL3053" s="5"/>
      <c r="BM3053" s="5"/>
      <c r="BN3053" s="5"/>
      <c r="BO3053" s="5"/>
      <c r="BP3053" s="1"/>
      <c r="BQ3053" s="1"/>
      <c r="BR3053" s="1"/>
      <c r="BS3053" s="1"/>
      <c r="BT3053" s="1"/>
      <c r="BU3053" s="4"/>
      <c r="BV3053" s="1"/>
      <c r="BW3053" s="3"/>
      <c r="BX3053" s="4"/>
      <c r="BY3053" s="5"/>
      <c r="BZ3053" s="5"/>
      <c r="CA3053" s="5"/>
      <c r="CB3053" s="5"/>
      <c r="CC3053" s="5"/>
      <c r="CD3053" s="43"/>
    </row>
    <row r="3054" spans="1:82" x14ac:dyDescent="0.25">
      <c r="A3054" s="8"/>
      <c r="B3054" s="5"/>
      <c r="C3054" s="5"/>
      <c r="D3054" s="5"/>
      <c r="E3054" s="5"/>
      <c r="F3054" s="94" t="str">
        <f t="shared" si="479"/>
        <v/>
      </c>
      <c r="G3054" s="94" t="str">
        <f t="shared" si="480"/>
        <v/>
      </c>
      <c r="H3054" s="127" t="str">
        <f>IF(A3054&lt;&gt;"",IF(MID(C3054,1,1)="c",$AS$26,IF(MID(C3054,1,1)="r",$AS$41,IF(MID(C3054,1,1)="p",#REF!,#REF!))),"")</f>
        <v/>
      </c>
      <c r="I3054" s="92" t="str">
        <f t="shared" si="481"/>
        <v/>
      </c>
      <c r="J3054" s="92" t="str">
        <f t="shared" si="482"/>
        <v/>
      </c>
      <c r="K3054" s="92" t="str">
        <f t="shared" si="483"/>
        <v/>
      </c>
      <c r="L3054" s="92" t="str">
        <f t="shared" si="484"/>
        <v/>
      </c>
      <c r="M3054" s="95" t="str">
        <f>IF(A3054&lt;&gt;"",IF(MID(C3054,1,1)="c",SigmaEpsConcrete(I3054,$AN$30:$AN$33,$AR$30:$AR$33,$AS$26,$AS$27,$AS$28,$AQ$20,$AU$19),""),"")</f>
        <v/>
      </c>
      <c r="N3054" s="95" t="str">
        <f>IF(A3054&lt;&gt;"",IF(MID(C3054,1,1)="r",SigmaEpsReinf(J3054,$AS$42:$AS$43,$AS$41,$AS$39,$AS$40,$AQ$38),""),"")</f>
        <v/>
      </c>
      <c r="Q3054" s="92" t="str">
        <f t="shared" si="486"/>
        <v/>
      </c>
      <c r="R3054" s="92" t="str">
        <f t="shared" si="487"/>
        <v/>
      </c>
      <c r="U3054" s="5"/>
      <c r="V3054" s="5"/>
      <c r="W3054" s="94" t="str">
        <f t="shared" si="485"/>
        <v/>
      </c>
      <c r="X3054" s="94" t="str">
        <f t="shared" si="488"/>
        <v/>
      </c>
      <c r="Y3054" s="5"/>
      <c r="BK3054" s="8"/>
      <c r="BL3054" s="5"/>
      <c r="BM3054" s="5"/>
      <c r="BN3054" s="5"/>
      <c r="BO3054" s="5"/>
      <c r="BP3054" s="1"/>
      <c r="BQ3054" s="1"/>
      <c r="BR3054" s="1"/>
      <c r="BS3054" s="1"/>
      <c r="BT3054" s="1"/>
      <c r="BU3054" s="4"/>
      <c r="BV3054" s="1"/>
      <c r="BW3054" s="3"/>
      <c r="BX3054" s="4"/>
      <c r="BY3054" s="5"/>
      <c r="BZ3054" s="5"/>
      <c r="CA3054" s="5"/>
      <c r="CB3054" s="5"/>
      <c r="CC3054" s="5"/>
      <c r="CD3054" s="43"/>
    </row>
    <row r="3055" spans="1:82" x14ac:dyDescent="0.25">
      <c r="A3055" s="8"/>
      <c r="B3055" s="5"/>
      <c r="C3055" s="5"/>
      <c r="D3055" s="5"/>
      <c r="E3055" s="5"/>
      <c r="F3055" s="94" t="str">
        <f t="shared" si="479"/>
        <v/>
      </c>
      <c r="G3055" s="94" t="str">
        <f t="shared" si="480"/>
        <v/>
      </c>
      <c r="H3055" s="127" t="str">
        <f>IF(A3055&lt;&gt;"",IF(MID(C3055,1,1)="c",$AS$26,IF(MID(C3055,1,1)="r",$AS$41,IF(MID(C3055,1,1)="p",#REF!,#REF!))),"")</f>
        <v/>
      </c>
      <c r="I3055" s="92" t="str">
        <f t="shared" si="481"/>
        <v/>
      </c>
      <c r="J3055" s="92" t="str">
        <f t="shared" si="482"/>
        <v/>
      </c>
      <c r="K3055" s="92" t="str">
        <f t="shared" si="483"/>
        <v/>
      </c>
      <c r="L3055" s="92" t="str">
        <f t="shared" si="484"/>
        <v/>
      </c>
      <c r="M3055" s="95" t="str">
        <f>IF(A3055&lt;&gt;"",IF(MID(C3055,1,1)="c",SigmaEpsConcrete(I3055,$AN$30:$AN$33,$AR$30:$AR$33,$AS$26,$AS$27,$AS$28,$AQ$20,$AU$19),""),"")</f>
        <v/>
      </c>
      <c r="N3055" s="95" t="str">
        <f>IF(A3055&lt;&gt;"",IF(MID(C3055,1,1)="r",SigmaEpsReinf(J3055,$AS$42:$AS$43,$AS$41,$AS$39,$AS$40,$AQ$38),""),"")</f>
        <v/>
      </c>
      <c r="Q3055" s="92" t="str">
        <f t="shared" si="486"/>
        <v/>
      </c>
      <c r="R3055" s="92" t="str">
        <f t="shared" si="487"/>
        <v/>
      </c>
      <c r="U3055" s="5"/>
      <c r="V3055" s="5"/>
      <c r="W3055" s="94" t="str">
        <f t="shared" si="485"/>
        <v/>
      </c>
      <c r="X3055" s="94" t="str">
        <f t="shared" si="488"/>
        <v/>
      </c>
      <c r="Y3055" s="5"/>
      <c r="BK3055" s="8"/>
      <c r="BL3055" s="5"/>
      <c r="BM3055" s="5"/>
      <c r="BN3055" s="5"/>
      <c r="BO3055" s="5"/>
      <c r="BP3055" s="1"/>
      <c r="BQ3055" s="1"/>
      <c r="BR3055" s="1"/>
      <c r="BS3055" s="1"/>
      <c r="BT3055" s="1"/>
      <c r="BU3055" s="4"/>
      <c r="BV3055" s="1"/>
      <c r="BW3055" s="3"/>
      <c r="BX3055" s="4"/>
      <c r="BY3055" s="5"/>
      <c r="BZ3055" s="5"/>
      <c r="CA3055" s="5"/>
      <c r="CB3055" s="5"/>
      <c r="CC3055" s="5"/>
      <c r="CD3055" s="43"/>
    </row>
    <row r="3056" spans="1:82" x14ac:dyDescent="0.25">
      <c r="A3056" s="8"/>
      <c r="B3056" s="5"/>
      <c r="C3056" s="5"/>
      <c r="D3056" s="5"/>
      <c r="E3056" s="5"/>
      <c r="F3056" s="94" t="str">
        <f t="shared" si="479"/>
        <v/>
      </c>
      <c r="G3056" s="94" t="str">
        <f t="shared" si="480"/>
        <v/>
      </c>
      <c r="H3056" s="127" t="str">
        <f>IF(A3056&lt;&gt;"",IF(MID(C3056,1,1)="c",$AS$26,IF(MID(C3056,1,1)="r",$AS$41,IF(MID(C3056,1,1)="p",#REF!,#REF!))),"")</f>
        <v/>
      </c>
      <c r="I3056" s="92" t="str">
        <f t="shared" si="481"/>
        <v/>
      </c>
      <c r="J3056" s="92" t="str">
        <f t="shared" si="482"/>
        <v/>
      </c>
      <c r="K3056" s="92" t="str">
        <f t="shared" si="483"/>
        <v/>
      </c>
      <c r="L3056" s="92" t="str">
        <f t="shared" si="484"/>
        <v/>
      </c>
      <c r="M3056" s="95" t="str">
        <f>IF(A3056&lt;&gt;"",IF(MID(C3056,1,1)="c",SigmaEpsConcrete(I3056,$AN$30:$AN$33,$AR$30:$AR$33,$AS$26,$AS$27,$AS$28,$AQ$20,$AU$19),""),"")</f>
        <v/>
      </c>
      <c r="N3056" s="95" t="str">
        <f>IF(A3056&lt;&gt;"",IF(MID(C3056,1,1)="r",SigmaEpsReinf(J3056,$AS$42:$AS$43,$AS$41,$AS$39,$AS$40,$AQ$38),""),"")</f>
        <v/>
      </c>
      <c r="Q3056" s="92" t="str">
        <f t="shared" si="486"/>
        <v/>
      </c>
      <c r="R3056" s="92" t="str">
        <f t="shared" si="487"/>
        <v/>
      </c>
      <c r="U3056" s="5"/>
      <c r="V3056" s="5"/>
      <c r="W3056" s="94" t="str">
        <f t="shared" si="485"/>
        <v/>
      </c>
      <c r="X3056" s="94" t="str">
        <f t="shared" si="488"/>
        <v/>
      </c>
      <c r="Y3056" s="5"/>
      <c r="BK3056" s="8"/>
      <c r="BL3056" s="5"/>
      <c r="BM3056" s="5"/>
      <c r="BN3056" s="5"/>
      <c r="BO3056" s="5"/>
      <c r="BP3056" s="1"/>
      <c r="BQ3056" s="1"/>
      <c r="BR3056" s="1"/>
      <c r="BS3056" s="1"/>
      <c r="BT3056" s="1"/>
      <c r="BU3056" s="4"/>
      <c r="BV3056" s="1"/>
      <c r="BW3056" s="3"/>
      <c r="BX3056" s="4"/>
      <c r="BY3056" s="5"/>
      <c r="BZ3056" s="5"/>
      <c r="CA3056" s="5"/>
      <c r="CB3056" s="5"/>
      <c r="CC3056" s="5"/>
      <c r="CD3056" s="43"/>
    </row>
    <row r="3057" spans="1:82" x14ac:dyDescent="0.25">
      <c r="A3057" s="8"/>
      <c r="B3057" s="5"/>
      <c r="C3057" s="5"/>
      <c r="D3057" s="5"/>
      <c r="E3057" s="5"/>
      <c r="F3057" s="94" t="str">
        <f t="shared" si="479"/>
        <v/>
      </c>
      <c r="G3057" s="94" t="str">
        <f t="shared" si="480"/>
        <v/>
      </c>
      <c r="H3057" s="127" t="str">
        <f>IF(A3057&lt;&gt;"",IF(MID(C3057,1,1)="c",$AS$26,IF(MID(C3057,1,1)="r",$AS$41,IF(MID(C3057,1,1)="p",#REF!,#REF!))),"")</f>
        <v/>
      </c>
      <c r="I3057" s="92" t="str">
        <f t="shared" si="481"/>
        <v/>
      </c>
      <c r="J3057" s="92" t="str">
        <f t="shared" si="482"/>
        <v/>
      </c>
      <c r="K3057" s="92" t="str">
        <f t="shared" si="483"/>
        <v/>
      </c>
      <c r="L3057" s="92" t="str">
        <f t="shared" si="484"/>
        <v/>
      </c>
      <c r="M3057" s="95" t="str">
        <f>IF(A3057&lt;&gt;"",IF(MID(C3057,1,1)="c",SigmaEpsConcrete(I3057,$AN$30:$AN$33,$AR$30:$AR$33,$AS$26,$AS$27,$AS$28,$AQ$20,$AU$19),""),"")</f>
        <v/>
      </c>
      <c r="N3057" s="95" t="str">
        <f>IF(A3057&lt;&gt;"",IF(MID(C3057,1,1)="r",SigmaEpsReinf(J3057,$AS$42:$AS$43,$AS$41,$AS$39,$AS$40,$AQ$38),""),"")</f>
        <v/>
      </c>
      <c r="Q3057" s="92" t="str">
        <f t="shared" si="486"/>
        <v/>
      </c>
      <c r="R3057" s="92" t="str">
        <f t="shared" si="487"/>
        <v/>
      </c>
      <c r="U3057" s="5"/>
      <c r="V3057" s="5"/>
      <c r="W3057" s="94" t="str">
        <f t="shared" si="485"/>
        <v/>
      </c>
      <c r="X3057" s="94" t="str">
        <f t="shared" si="488"/>
        <v/>
      </c>
      <c r="Y3057" s="5"/>
      <c r="BK3057" s="8"/>
      <c r="BL3057" s="5"/>
      <c r="BM3057" s="5"/>
      <c r="BN3057" s="5"/>
      <c r="BO3057" s="5"/>
      <c r="BP3057" s="1"/>
      <c r="BQ3057" s="1"/>
      <c r="BR3057" s="1"/>
      <c r="BS3057" s="1"/>
      <c r="BT3057" s="1"/>
      <c r="BU3057" s="4"/>
      <c r="BV3057" s="1"/>
      <c r="BW3057" s="3"/>
      <c r="BX3057" s="4"/>
      <c r="BY3057" s="5"/>
      <c r="BZ3057" s="5"/>
      <c r="CA3057" s="5"/>
      <c r="CB3057" s="5"/>
      <c r="CC3057" s="5"/>
      <c r="CD3057" s="43"/>
    </row>
    <row r="3058" spans="1:82" x14ac:dyDescent="0.25">
      <c r="A3058" s="8"/>
      <c r="B3058" s="5"/>
      <c r="C3058" s="5"/>
      <c r="D3058" s="5"/>
      <c r="E3058" s="5"/>
      <c r="F3058" s="94" t="str">
        <f t="shared" si="479"/>
        <v/>
      </c>
      <c r="G3058" s="94" t="str">
        <f t="shared" si="480"/>
        <v/>
      </c>
      <c r="H3058" s="127" t="str">
        <f>IF(A3058&lt;&gt;"",IF(MID(C3058,1,1)="c",$AS$26,IF(MID(C3058,1,1)="r",$AS$41,IF(MID(C3058,1,1)="p",#REF!,#REF!))),"")</f>
        <v/>
      </c>
      <c r="I3058" s="92" t="str">
        <f t="shared" si="481"/>
        <v/>
      </c>
      <c r="J3058" s="92" t="str">
        <f t="shared" si="482"/>
        <v/>
      </c>
      <c r="K3058" s="92" t="str">
        <f t="shared" si="483"/>
        <v/>
      </c>
      <c r="L3058" s="92" t="str">
        <f t="shared" si="484"/>
        <v/>
      </c>
      <c r="M3058" s="95" t="str">
        <f>IF(A3058&lt;&gt;"",IF(MID(C3058,1,1)="c",SigmaEpsConcrete(I3058,$AN$30:$AN$33,$AR$30:$AR$33,$AS$26,$AS$27,$AS$28,$AQ$20,$AU$19),""),"")</f>
        <v/>
      </c>
      <c r="N3058" s="95" t="str">
        <f>IF(A3058&lt;&gt;"",IF(MID(C3058,1,1)="r",SigmaEpsReinf(J3058,$AS$42:$AS$43,$AS$41,$AS$39,$AS$40,$AQ$38),""),"")</f>
        <v/>
      </c>
      <c r="Q3058" s="92" t="str">
        <f t="shared" si="486"/>
        <v/>
      </c>
      <c r="R3058" s="92" t="str">
        <f t="shared" si="487"/>
        <v/>
      </c>
      <c r="U3058" s="5"/>
      <c r="V3058" s="5"/>
      <c r="W3058" s="94" t="str">
        <f t="shared" si="485"/>
        <v/>
      </c>
      <c r="X3058" s="94" t="str">
        <f t="shared" si="488"/>
        <v/>
      </c>
      <c r="Y3058" s="5"/>
      <c r="BK3058" s="8"/>
      <c r="BL3058" s="5"/>
      <c r="BM3058" s="5"/>
      <c r="BN3058" s="5"/>
      <c r="BO3058" s="5"/>
      <c r="BP3058" s="1"/>
      <c r="BQ3058" s="1"/>
      <c r="BR3058" s="1"/>
      <c r="BS3058" s="1"/>
      <c r="BT3058" s="1"/>
      <c r="BU3058" s="4"/>
      <c r="BV3058" s="1"/>
      <c r="BW3058" s="3"/>
      <c r="BX3058" s="4"/>
      <c r="BY3058" s="5"/>
      <c r="BZ3058" s="5"/>
      <c r="CA3058" s="5"/>
      <c r="CB3058" s="5"/>
      <c r="CC3058" s="5"/>
      <c r="CD3058" s="43"/>
    </row>
    <row r="3059" spans="1:82" x14ac:dyDescent="0.25">
      <c r="A3059" s="8"/>
      <c r="B3059" s="5"/>
      <c r="C3059" s="5"/>
      <c r="D3059" s="5"/>
      <c r="E3059" s="5"/>
      <c r="F3059" s="94" t="str">
        <f t="shared" si="479"/>
        <v/>
      </c>
      <c r="G3059" s="94" t="str">
        <f t="shared" si="480"/>
        <v/>
      </c>
      <c r="H3059" s="127" t="str">
        <f>IF(A3059&lt;&gt;"",IF(MID(C3059,1,1)="c",$AS$26,IF(MID(C3059,1,1)="r",$AS$41,IF(MID(C3059,1,1)="p",#REF!,#REF!))),"")</f>
        <v/>
      </c>
      <c r="I3059" s="92" t="str">
        <f t="shared" si="481"/>
        <v/>
      </c>
      <c r="J3059" s="92" t="str">
        <f t="shared" si="482"/>
        <v/>
      </c>
      <c r="K3059" s="92" t="str">
        <f t="shared" si="483"/>
        <v/>
      </c>
      <c r="L3059" s="92" t="str">
        <f t="shared" si="484"/>
        <v/>
      </c>
      <c r="M3059" s="95" t="str">
        <f>IF(A3059&lt;&gt;"",IF(MID(C3059,1,1)="c",SigmaEpsConcrete(I3059,$AN$30:$AN$33,$AR$30:$AR$33,$AS$26,$AS$27,$AS$28,$AQ$20,$AU$19),""),"")</f>
        <v/>
      </c>
      <c r="N3059" s="95" t="str">
        <f>IF(A3059&lt;&gt;"",IF(MID(C3059,1,1)="r",SigmaEpsReinf(J3059,$AS$42:$AS$43,$AS$41,$AS$39,$AS$40,$AQ$38),""),"")</f>
        <v/>
      </c>
      <c r="Q3059" s="92" t="str">
        <f t="shared" si="486"/>
        <v/>
      </c>
      <c r="R3059" s="92" t="str">
        <f t="shared" si="487"/>
        <v/>
      </c>
      <c r="U3059" s="5"/>
      <c r="V3059" s="5"/>
      <c r="W3059" s="94" t="str">
        <f t="shared" si="485"/>
        <v/>
      </c>
      <c r="X3059" s="94" t="str">
        <f t="shared" si="488"/>
        <v/>
      </c>
      <c r="Y3059" s="5"/>
      <c r="BK3059" s="8"/>
      <c r="BL3059" s="5"/>
      <c r="BM3059" s="5"/>
      <c r="BN3059" s="5"/>
      <c r="BO3059" s="5"/>
      <c r="BP3059" s="1"/>
      <c r="BQ3059" s="1"/>
      <c r="BR3059" s="1"/>
      <c r="BS3059" s="1"/>
      <c r="BT3059" s="1"/>
      <c r="BU3059" s="4"/>
      <c r="BV3059" s="1"/>
      <c r="BW3059" s="3"/>
      <c r="BX3059" s="4"/>
      <c r="BY3059" s="5"/>
      <c r="BZ3059" s="5"/>
      <c r="CA3059" s="5"/>
      <c r="CB3059" s="5"/>
      <c r="CC3059" s="5"/>
      <c r="CD3059" s="43"/>
    </row>
    <row r="3060" spans="1:82" x14ac:dyDescent="0.25">
      <c r="A3060" s="8"/>
      <c r="B3060" s="5"/>
      <c r="C3060" s="5"/>
      <c r="D3060" s="5"/>
      <c r="E3060" s="5"/>
      <c r="F3060" s="94" t="str">
        <f t="shared" si="479"/>
        <v/>
      </c>
      <c r="G3060" s="94" t="str">
        <f t="shared" si="480"/>
        <v/>
      </c>
      <c r="H3060" s="127" t="str">
        <f>IF(A3060&lt;&gt;"",IF(MID(C3060,1,1)="c",$AS$26,IF(MID(C3060,1,1)="r",$AS$41,IF(MID(C3060,1,1)="p",#REF!,#REF!))),"")</f>
        <v/>
      </c>
      <c r="I3060" s="92" t="str">
        <f t="shared" si="481"/>
        <v/>
      </c>
      <c r="J3060" s="92" t="str">
        <f t="shared" si="482"/>
        <v/>
      </c>
      <c r="K3060" s="92" t="str">
        <f t="shared" si="483"/>
        <v/>
      </c>
      <c r="L3060" s="92" t="str">
        <f t="shared" si="484"/>
        <v/>
      </c>
      <c r="M3060" s="95" t="str">
        <f>IF(A3060&lt;&gt;"",IF(MID(C3060,1,1)="c",SigmaEpsConcrete(I3060,$AN$30:$AN$33,$AR$30:$AR$33,$AS$26,$AS$27,$AS$28,$AQ$20,$AU$19),""),"")</f>
        <v/>
      </c>
      <c r="N3060" s="95" t="str">
        <f>IF(A3060&lt;&gt;"",IF(MID(C3060,1,1)="r",SigmaEpsReinf(J3060,$AS$42:$AS$43,$AS$41,$AS$39,$AS$40,$AQ$38),""),"")</f>
        <v/>
      </c>
      <c r="Q3060" s="92" t="str">
        <f t="shared" si="486"/>
        <v/>
      </c>
      <c r="R3060" s="92" t="str">
        <f t="shared" si="487"/>
        <v/>
      </c>
      <c r="U3060" s="5"/>
      <c r="V3060" s="5"/>
      <c r="W3060" s="94" t="str">
        <f t="shared" si="485"/>
        <v/>
      </c>
      <c r="X3060" s="94" t="str">
        <f t="shared" si="488"/>
        <v/>
      </c>
      <c r="Y3060" s="5"/>
      <c r="BK3060" s="8"/>
      <c r="BL3060" s="5"/>
      <c r="BM3060" s="5"/>
      <c r="BN3060" s="5"/>
      <c r="BO3060" s="5"/>
      <c r="BP3060" s="1"/>
      <c r="BQ3060" s="1"/>
      <c r="BR3060" s="1"/>
      <c r="BS3060" s="1"/>
      <c r="BT3060" s="1"/>
      <c r="BU3060" s="4"/>
      <c r="BV3060" s="1"/>
      <c r="BW3060" s="3"/>
      <c r="BX3060" s="4"/>
      <c r="BY3060" s="5"/>
      <c r="BZ3060" s="5"/>
      <c r="CA3060" s="5"/>
      <c r="CB3060" s="5"/>
      <c r="CC3060" s="5"/>
      <c r="CD3060" s="43"/>
    </row>
    <row r="3061" spans="1:82" x14ac:dyDescent="0.25">
      <c r="A3061" s="8"/>
      <c r="B3061" s="5"/>
      <c r="C3061" s="5"/>
      <c r="D3061" s="5"/>
      <c r="E3061" s="5"/>
      <c r="F3061" s="94" t="str">
        <f t="shared" si="479"/>
        <v/>
      </c>
      <c r="G3061" s="94" t="str">
        <f t="shared" si="480"/>
        <v/>
      </c>
      <c r="H3061" s="127" t="str">
        <f>IF(A3061&lt;&gt;"",IF(MID(C3061,1,1)="c",$AS$26,IF(MID(C3061,1,1)="r",$AS$41,IF(MID(C3061,1,1)="p",#REF!,#REF!))),"")</f>
        <v/>
      </c>
      <c r="I3061" s="92" t="str">
        <f t="shared" si="481"/>
        <v/>
      </c>
      <c r="J3061" s="92" t="str">
        <f t="shared" si="482"/>
        <v/>
      </c>
      <c r="K3061" s="92" t="str">
        <f t="shared" si="483"/>
        <v/>
      </c>
      <c r="L3061" s="92" t="str">
        <f t="shared" si="484"/>
        <v/>
      </c>
      <c r="M3061" s="95" t="str">
        <f>IF(A3061&lt;&gt;"",IF(MID(C3061,1,1)="c",SigmaEpsConcrete(I3061,$AN$30:$AN$33,$AR$30:$AR$33,$AS$26,$AS$27,$AS$28,$AQ$20,$AU$19),""),"")</f>
        <v/>
      </c>
      <c r="N3061" s="95" t="str">
        <f>IF(A3061&lt;&gt;"",IF(MID(C3061,1,1)="r",SigmaEpsReinf(J3061,$AS$42:$AS$43,$AS$41,$AS$39,$AS$40,$AQ$38),""),"")</f>
        <v/>
      </c>
      <c r="Q3061" s="92" t="str">
        <f t="shared" si="486"/>
        <v/>
      </c>
      <c r="R3061" s="92" t="str">
        <f t="shared" si="487"/>
        <v/>
      </c>
      <c r="U3061" s="5"/>
      <c r="V3061" s="5"/>
      <c r="W3061" s="94" t="str">
        <f t="shared" si="485"/>
        <v/>
      </c>
      <c r="X3061" s="94" t="str">
        <f t="shared" si="488"/>
        <v/>
      </c>
      <c r="Y3061" s="5"/>
      <c r="BK3061" s="8"/>
      <c r="BL3061" s="5"/>
      <c r="BM3061" s="5"/>
      <c r="BN3061" s="5"/>
      <c r="BO3061" s="5"/>
      <c r="BP3061" s="1"/>
      <c r="BQ3061" s="1"/>
      <c r="BR3061" s="1"/>
      <c r="BS3061" s="1"/>
      <c r="BT3061" s="1"/>
      <c r="BU3061" s="4"/>
      <c r="BV3061" s="1"/>
      <c r="BW3061" s="3"/>
      <c r="BX3061" s="4"/>
      <c r="BY3061" s="5"/>
      <c r="BZ3061" s="5"/>
      <c r="CA3061" s="5"/>
      <c r="CB3061" s="5"/>
      <c r="CC3061" s="5"/>
      <c r="CD3061" s="43"/>
    </row>
    <row r="3062" spans="1:82" x14ac:dyDescent="0.25">
      <c r="A3062" s="8"/>
      <c r="B3062" s="5"/>
      <c r="C3062" s="5"/>
      <c r="D3062" s="5"/>
      <c r="E3062" s="5"/>
      <c r="F3062" s="94" t="str">
        <f t="shared" si="479"/>
        <v/>
      </c>
      <c r="G3062" s="94" t="str">
        <f t="shared" si="480"/>
        <v/>
      </c>
      <c r="H3062" s="127" t="str">
        <f>IF(A3062&lt;&gt;"",IF(MID(C3062,1,1)="c",$AS$26,IF(MID(C3062,1,1)="r",$AS$41,IF(MID(C3062,1,1)="p",#REF!,#REF!))),"")</f>
        <v/>
      </c>
      <c r="I3062" s="92" t="str">
        <f t="shared" si="481"/>
        <v/>
      </c>
      <c r="J3062" s="92" t="str">
        <f t="shared" si="482"/>
        <v/>
      </c>
      <c r="K3062" s="92" t="str">
        <f t="shared" si="483"/>
        <v/>
      </c>
      <c r="L3062" s="92" t="str">
        <f t="shared" si="484"/>
        <v/>
      </c>
      <c r="M3062" s="95" t="str">
        <f>IF(A3062&lt;&gt;"",IF(MID(C3062,1,1)="c",SigmaEpsConcrete(I3062,$AN$30:$AN$33,$AR$30:$AR$33,$AS$26,$AS$27,$AS$28,$AQ$20,$AU$19),""),"")</f>
        <v/>
      </c>
      <c r="N3062" s="95" t="str">
        <f>IF(A3062&lt;&gt;"",IF(MID(C3062,1,1)="r",SigmaEpsReinf(J3062,$AS$42:$AS$43,$AS$41,$AS$39,$AS$40,$AQ$38),""),"")</f>
        <v/>
      </c>
      <c r="Q3062" s="92" t="str">
        <f t="shared" si="486"/>
        <v/>
      </c>
      <c r="R3062" s="92" t="str">
        <f t="shared" si="487"/>
        <v/>
      </c>
      <c r="U3062" s="5"/>
      <c r="V3062" s="5"/>
      <c r="W3062" s="94" t="str">
        <f t="shared" si="485"/>
        <v/>
      </c>
      <c r="X3062" s="94" t="str">
        <f t="shared" si="488"/>
        <v/>
      </c>
      <c r="Y3062" s="5"/>
      <c r="BK3062" s="8"/>
      <c r="BL3062" s="5"/>
      <c r="BM3062" s="5"/>
      <c r="BN3062" s="5"/>
      <c r="BO3062" s="5"/>
      <c r="BP3062" s="1"/>
      <c r="BQ3062" s="1"/>
      <c r="BR3062" s="1"/>
      <c r="BS3062" s="1"/>
      <c r="BT3062" s="1"/>
      <c r="BU3062" s="4"/>
      <c r="BV3062" s="1"/>
      <c r="BW3062" s="3"/>
      <c r="BX3062" s="4"/>
      <c r="BY3062" s="5"/>
      <c r="BZ3062" s="5"/>
      <c r="CA3062" s="5"/>
      <c r="CB3062" s="5"/>
      <c r="CC3062" s="5"/>
      <c r="CD3062" s="43"/>
    </row>
    <row r="3063" spans="1:82" x14ac:dyDescent="0.25">
      <c r="A3063" s="8"/>
      <c r="B3063" s="5"/>
      <c r="C3063" s="5"/>
      <c r="D3063" s="5"/>
      <c r="E3063" s="5"/>
      <c r="F3063" s="94" t="str">
        <f t="shared" si="479"/>
        <v/>
      </c>
      <c r="G3063" s="94" t="str">
        <f t="shared" si="480"/>
        <v/>
      </c>
      <c r="H3063" s="127" t="str">
        <f>IF(A3063&lt;&gt;"",IF(MID(C3063,1,1)="c",$AS$26,IF(MID(C3063,1,1)="r",$AS$41,IF(MID(C3063,1,1)="p",#REF!,#REF!))),"")</f>
        <v/>
      </c>
      <c r="I3063" s="92" t="str">
        <f t="shared" si="481"/>
        <v/>
      </c>
      <c r="J3063" s="92" t="str">
        <f t="shared" si="482"/>
        <v/>
      </c>
      <c r="K3063" s="92" t="str">
        <f t="shared" si="483"/>
        <v/>
      </c>
      <c r="L3063" s="92" t="str">
        <f t="shared" si="484"/>
        <v/>
      </c>
      <c r="M3063" s="95" t="str">
        <f>IF(A3063&lt;&gt;"",IF(MID(C3063,1,1)="c",SigmaEpsConcrete(I3063,$AN$30:$AN$33,$AR$30:$AR$33,$AS$26,$AS$27,$AS$28,$AQ$20,$AU$19),""),"")</f>
        <v/>
      </c>
      <c r="N3063" s="95" t="str">
        <f>IF(A3063&lt;&gt;"",IF(MID(C3063,1,1)="r",SigmaEpsReinf(J3063,$AS$42:$AS$43,$AS$41,$AS$39,$AS$40,$AQ$38),""),"")</f>
        <v/>
      </c>
      <c r="Q3063" s="92" t="str">
        <f t="shared" si="486"/>
        <v/>
      </c>
      <c r="R3063" s="92" t="str">
        <f t="shared" si="487"/>
        <v/>
      </c>
      <c r="U3063" s="5"/>
      <c r="V3063" s="5"/>
      <c r="W3063" s="94" t="str">
        <f t="shared" si="485"/>
        <v/>
      </c>
      <c r="X3063" s="94" t="str">
        <f t="shared" si="488"/>
        <v/>
      </c>
      <c r="Y3063" s="5"/>
      <c r="BK3063" s="8"/>
      <c r="BL3063" s="5"/>
      <c r="BM3063" s="5"/>
      <c r="BN3063" s="5"/>
      <c r="BO3063" s="5"/>
      <c r="BP3063" s="1"/>
      <c r="BQ3063" s="1"/>
      <c r="BR3063" s="1"/>
      <c r="BS3063" s="1"/>
      <c r="BT3063" s="1"/>
      <c r="BU3063" s="4"/>
      <c r="BV3063" s="1"/>
      <c r="BW3063" s="3"/>
      <c r="BX3063" s="4"/>
      <c r="BY3063" s="5"/>
      <c r="BZ3063" s="5"/>
      <c r="CA3063" s="5"/>
      <c r="CB3063" s="5"/>
      <c r="CC3063" s="5"/>
      <c r="CD3063" s="43"/>
    </row>
    <row r="3064" spans="1:82" x14ac:dyDescent="0.25">
      <c r="A3064" s="8"/>
      <c r="B3064" s="5"/>
      <c r="C3064" s="5"/>
      <c r="D3064" s="5"/>
      <c r="E3064" s="5"/>
      <c r="F3064" s="94" t="str">
        <f t="shared" si="479"/>
        <v/>
      </c>
      <c r="G3064" s="94" t="str">
        <f t="shared" si="480"/>
        <v/>
      </c>
      <c r="H3064" s="127" t="str">
        <f>IF(A3064&lt;&gt;"",IF(MID(C3064,1,1)="c",$AS$26,IF(MID(C3064,1,1)="r",$AS$41,IF(MID(C3064,1,1)="p",#REF!,#REF!))),"")</f>
        <v/>
      </c>
      <c r="I3064" s="92" t="str">
        <f t="shared" si="481"/>
        <v/>
      </c>
      <c r="J3064" s="92" t="str">
        <f t="shared" si="482"/>
        <v/>
      </c>
      <c r="K3064" s="92" t="str">
        <f t="shared" si="483"/>
        <v/>
      </c>
      <c r="L3064" s="92" t="str">
        <f t="shared" si="484"/>
        <v/>
      </c>
      <c r="M3064" s="95" t="str">
        <f>IF(A3064&lt;&gt;"",IF(MID(C3064,1,1)="c",SigmaEpsConcrete(I3064,$AN$30:$AN$33,$AR$30:$AR$33,$AS$26,$AS$27,$AS$28,$AQ$20,$AU$19),""),"")</f>
        <v/>
      </c>
      <c r="N3064" s="95" t="str">
        <f>IF(A3064&lt;&gt;"",IF(MID(C3064,1,1)="r",SigmaEpsReinf(J3064,$AS$42:$AS$43,$AS$41,$AS$39,$AS$40,$AQ$38),""),"")</f>
        <v/>
      </c>
      <c r="Q3064" s="92" t="str">
        <f t="shared" si="486"/>
        <v/>
      </c>
      <c r="R3064" s="92" t="str">
        <f t="shared" si="487"/>
        <v/>
      </c>
      <c r="U3064" s="5"/>
      <c r="V3064" s="5"/>
      <c r="W3064" s="94" t="str">
        <f t="shared" si="485"/>
        <v/>
      </c>
      <c r="X3064" s="94" t="str">
        <f t="shared" si="488"/>
        <v/>
      </c>
      <c r="Y3064" s="5"/>
      <c r="BK3064" s="8"/>
      <c r="BL3064" s="5"/>
      <c r="BM3064" s="5"/>
      <c r="BN3064" s="5"/>
      <c r="BO3064" s="5"/>
      <c r="BP3064" s="1"/>
      <c r="BQ3064" s="1"/>
      <c r="BR3064" s="1"/>
      <c r="BS3064" s="1"/>
      <c r="BT3064" s="1"/>
      <c r="BU3064" s="4"/>
      <c r="BV3064" s="1"/>
      <c r="BW3064" s="3"/>
      <c r="BX3064" s="4"/>
      <c r="BY3064" s="5"/>
      <c r="BZ3064" s="5"/>
      <c r="CA3064" s="5"/>
      <c r="CB3064" s="5"/>
      <c r="CC3064" s="5"/>
      <c r="CD3064" s="43"/>
    </row>
    <row r="3065" spans="1:82" x14ac:dyDescent="0.25">
      <c r="A3065" s="8"/>
      <c r="B3065" s="5"/>
      <c r="C3065" s="5"/>
      <c r="D3065" s="5"/>
      <c r="E3065" s="5"/>
      <c r="F3065" s="94" t="str">
        <f t="shared" si="479"/>
        <v/>
      </c>
      <c r="G3065" s="94" t="str">
        <f t="shared" si="480"/>
        <v/>
      </c>
      <c r="H3065" s="127" t="str">
        <f>IF(A3065&lt;&gt;"",IF(MID(C3065,1,1)="c",$AS$26,IF(MID(C3065,1,1)="r",$AS$41,IF(MID(C3065,1,1)="p",#REF!,#REF!))),"")</f>
        <v/>
      </c>
      <c r="I3065" s="92" t="str">
        <f t="shared" si="481"/>
        <v/>
      </c>
      <c r="J3065" s="92" t="str">
        <f t="shared" si="482"/>
        <v/>
      </c>
      <c r="K3065" s="92" t="str">
        <f t="shared" si="483"/>
        <v/>
      </c>
      <c r="L3065" s="92" t="str">
        <f t="shared" si="484"/>
        <v/>
      </c>
      <c r="M3065" s="95" t="str">
        <f>IF(A3065&lt;&gt;"",IF(MID(C3065,1,1)="c",SigmaEpsConcrete(I3065,$AN$30:$AN$33,$AR$30:$AR$33,$AS$26,$AS$27,$AS$28,$AQ$20,$AU$19),""),"")</f>
        <v/>
      </c>
      <c r="N3065" s="95" t="str">
        <f>IF(A3065&lt;&gt;"",IF(MID(C3065,1,1)="r",SigmaEpsReinf(J3065,$AS$42:$AS$43,$AS$41,$AS$39,$AS$40,$AQ$38),""),"")</f>
        <v/>
      </c>
      <c r="Q3065" s="92" t="str">
        <f t="shared" si="486"/>
        <v/>
      </c>
      <c r="R3065" s="92" t="str">
        <f t="shared" si="487"/>
        <v/>
      </c>
      <c r="U3065" s="5"/>
      <c r="V3065" s="5"/>
      <c r="W3065" s="94" t="str">
        <f t="shared" si="485"/>
        <v/>
      </c>
      <c r="X3065" s="94" t="str">
        <f t="shared" si="488"/>
        <v/>
      </c>
      <c r="Y3065" s="5"/>
      <c r="BK3065" s="8"/>
      <c r="BL3065" s="5"/>
      <c r="BM3065" s="5"/>
      <c r="BN3065" s="5"/>
      <c r="BO3065" s="5"/>
      <c r="BP3065" s="1"/>
      <c r="BQ3065" s="1"/>
      <c r="BR3065" s="1"/>
      <c r="BS3065" s="1"/>
      <c r="BT3065" s="1"/>
      <c r="BU3065" s="4"/>
      <c r="BV3065" s="1"/>
      <c r="BW3065" s="3"/>
      <c r="BX3065" s="4"/>
      <c r="BY3065" s="5"/>
      <c r="BZ3065" s="5"/>
      <c r="CA3065" s="5"/>
      <c r="CB3065" s="5"/>
      <c r="CC3065" s="5"/>
      <c r="CD3065" s="43"/>
    </row>
    <row r="3066" spans="1:82" x14ac:dyDescent="0.25">
      <c r="A3066" s="8"/>
      <c r="B3066" s="5"/>
      <c r="C3066" s="5"/>
      <c r="D3066" s="5"/>
      <c r="E3066" s="5"/>
      <c r="F3066" s="94" t="str">
        <f t="shared" si="479"/>
        <v/>
      </c>
      <c r="G3066" s="94" t="str">
        <f t="shared" si="480"/>
        <v/>
      </c>
      <c r="H3066" s="127" t="str">
        <f>IF(A3066&lt;&gt;"",IF(MID(C3066,1,1)="c",$AS$26,IF(MID(C3066,1,1)="r",$AS$41,IF(MID(C3066,1,1)="p",#REF!,#REF!))),"")</f>
        <v/>
      </c>
      <c r="I3066" s="92" t="str">
        <f t="shared" si="481"/>
        <v/>
      </c>
      <c r="J3066" s="92" t="str">
        <f t="shared" si="482"/>
        <v/>
      </c>
      <c r="K3066" s="92" t="str">
        <f t="shared" si="483"/>
        <v/>
      </c>
      <c r="L3066" s="92" t="str">
        <f t="shared" si="484"/>
        <v/>
      </c>
      <c r="M3066" s="95" t="str">
        <f>IF(A3066&lt;&gt;"",IF(MID(C3066,1,1)="c",SigmaEpsConcrete(I3066,$AN$30:$AN$33,$AR$30:$AR$33,$AS$26,$AS$27,$AS$28,$AQ$20,$AU$19),""),"")</f>
        <v/>
      </c>
      <c r="N3066" s="95" t="str">
        <f>IF(A3066&lt;&gt;"",IF(MID(C3066,1,1)="r",SigmaEpsReinf(J3066,$AS$42:$AS$43,$AS$41,$AS$39,$AS$40,$AQ$38),""),"")</f>
        <v/>
      </c>
      <c r="Q3066" s="92" t="str">
        <f t="shared" si="486"/>
        <v/>
      </c>
      <c r="R3066" s="92" t="str">
        <f t="shared" si="487"/>
        <v/>
      </c>
      <c r="U3066" s="5"/>
      <c r="V3066" s="5"/>
      <c r="W3066" s="94" t="str">
        <f t="shared" si="485"/>
        <v/>
      </c>
      <c r="X3066" s="94" t="str">
        <f t="shared" si="488"/>
        <v/>
      </c>
      <c r="Y3066" s="5"/>
      <c r="BK3066" s="8"/>
      <c r="BL3066" s="5"/>
      <c r="BM3066" s="5"/>
      <c r="BN3066" s="5"/>
      <c r="BO3066" s="5"/>
      <c r="BP3066" s="1"/>
      <c r="BQ3066" s="1"/>
      <c r="BR3066" s="1"/>
      <c r="BS3066" s="1"/>
      <c r="BT3066" s="1"/>
      <c r="BU3066" s="4"/>
      <c r="BV3066" s="1"/>
      <c r="BW3066" s="3"/>
      <c r="BX3066" s="4"/>
      <c r="BY3066" s="5"/>
      <c r="BZ3066" s="5"/>
      <c r="CA3066" s="5"/>
      <c r="CB3066" s="5"/>
      <c r="CC3066" s="5"/>
      <c r="CD3066" s="43"/>
    </row>
    <row r="3067" spans="1:82" x14ac:dyDescent="0.25">
      <c r="A3067" s="8"/>
      <c r="B3067" s="5"/>
      <c r="C3067" s="5"/>
      <c r="D3067" s="5"/>
      <c r="E3067" s="5"/>
      <c r="F3067" s="94" t="str">
        <f t="shared" si="479"/>
        <v/>
      </c>
      <c r="G3067" s="94" t="str">
        <f t="shared" si="480"/>
        <v/>
      </c>
      <c r="H3067" s="127" t="str">
        <f>IF(A3067&lt;&gt;"",IF(MID(C3067,1,1)="c",$AS$26,IF(MID(C3067,1,1)="r",$AS$41,IF(MID(C3067,1,1)="p",#REF!,#REF!))),"")</f>
        <v/>
      </c>
      <c r="I3067" s="92" t="str">
        <f t="shared" si="481"/>
        <v/>
      </c>
      <c r="J3067" s="92" t="str">
        <f t="shared" si="482"/>
        <v/>
      </c>
      <c r="K3067" s="92" t="str">
        <f t="shared" si="483"/>
        <v/>
      </c>
      <c r="L3067" s="92" t="str">
        <f t="shared" si="484"/>
        <v/>
      </c>
      <c r="M3067" s="95" t="str">
        <f>IF(A3067&lt;&gt;"",IF(MID(C3067,1,1)="c",SigmaEpsConcrete(I3067,$AN$30:$AN$33,$AR$30:$AR$33,$AS$26,$AS$27,$AS$28,$AQ$20,$AU$19),""),"")</f>
        <v/>
      </c>
      <c r="N3067" s="95" t="str">
        <f>IF(A3067&lt;&gt;"",IF(MID(C3067,1,1)="r",SigmaEpsReinf(J3067,$AS$42:$AS$43,$AS$41,$AS$39,$AS$40,$AQ$38),""),"")</f>
        <v/>
      </c>
      <c r="Q3067" s="92" t="str">
        <f t="shared" si="486"/>
        <v/>
      </c>
      <c r="R3067" s="92" t="str">
        <f t="shared" si="487"/>
        <v/>
      </c>
      <c r="U3067" s="5"/>
      <c r="V3067" s="5"/>
      <c r="W3067" s="94" t="str">
        <f t="shared" si="485"/>
        <v/>
      </c>
      <c r="X3067" s="94" t="str">
        <f t="shared" si="488"/>
        <v/>
      </c>
      <c r="Y3067" s="5"/>
      <c r="BK3067" s="8"/>
      <c r="BL3067" s="5"/>
      <c r="BM3067" s="5"/>
      <c r="BN3067" s="5"/>
      <c r="BO3067" s="5"/>
      <c r="BP3067" s="1"/>
      <c r="BQ3067" s="1"/>
      <c r="BR3067" s="1"/>
      <c r="BS3067" s="1"/>
      <c r="BT3067" s="1"/>
      <c r="BU3067" s="4"/>
      <c r="BV3067" s="1"/>
      <c r="BW3067" s="3"/>
      <c r="BX3067" s="4"/>
      <c r="BY3067" s="5"/>
      <c r="BZ3067" s="5"/>
      <c r="CA3067" s="5"/>
      <c r="CB3067" s="5"/>
      <c r="CC3067" s="5"/>
      <c r="CD3067" s="43"/>
    </row>
    <row r="3068" spans="1:82" x14ac:dyDescent="0.25">
      <c r="A3068" s="8"/>
      <c r="B3068" s="5"/>
      <c r="C3068" s="5"/>
      <c r="D3068" s="5"/>
      <c r="E3068" s="5"/>
      <c r="F3068" s="94" t="str">
        <f t="shared" si="479"/>
        <v/>
      </c>
      <c r="G3068" s="94" t="str">
        <f t="shared" si="480"/>
        <v/>
      </c>
      <c r="H3068" s="127" t="str">
        <f>IF(A3068&lt;&gt;"",IF(MID(C3068,1,1)="c",$AS$26,IF(MID(C3068,1,1)="r",$AS$41,IF(MID(C3068,1,1)="p",#REF!,#REF!))),"")</f>
        <v/>
      </c>
      <c r="I3068" s="92" t="str">
        <f t="shared" si="481"/>
        <v/>
      </c>
      <c r="J3068" s="92" t="str">
        <f t="shared" si="482"/>
        <v/>
      </c>
      <c r="K3068" s="92" t="str">
        <f t="shared" si="483"/>
        <v/>
      </c>
      <c r="L3068" s="92" t="str">
        <f t="shared" si="484"/>
        <v/>
      </c>
      <c r="M3068" s="95" t="str">
        <f>IF(A3068&lt;&gt;"",IF(MID(C3068,1,1)="c",SigmaEpsConcrete(I3068,$AN$30:$AN$33,$AR$30:$AR$33,$AS$26,$AS$27,$AS$28,$AQ$20,$AU$19),""),"")</f>
        <v/>
      </c>
      <c r="N3068" s="95" t="str">
        <f>IF(A3068&lt;&gt;"",IF(MID(C3068,1,1)="r",SigmaEpsReinf(J3068,$AS$42:$AS$43,$AS$41,$AS$39,$AS$40,$AQ$38),""),"")</f>
        <v/>
      </c>
      <c r="Q3068" s="92" t="str">
        <f t="shared" si="486"/>
        <v/>
      </c>
      <c r="R3068" s="92" t="str">
        <f t="shared" si="487"/>
        <v/>
      </c>
      <c r="U3068" s="5"/>
      <c r="V3068" s="5"/>
      <c r="W3068" s="94" t="str">
        <f t="shared" si="485"/>
        <v/>
      </c>
      <c r="X3068" s="94" t="str">
        <f t="shared" si="488"/>
        <v/>
      </c>
      <c r="Y3068" s="5"/>
      <c r="BK3068" s="8"/>
      <c r="BL3068" s="5"/>
      <c r="BM3068" s="5"/>
      <c r="BN3068" s="5"/>
      <c r="BO3068" s="5"/>
      <c r="BP3068" s="1"/>
      <c r="BQ3068" s="1"/>
      <c r="BR3068" s="1"/>
      <c r="BS3068" s="1"/>
      <c r="BT3068" s="1"/>
      <c r="BU3068" s="4"/>
      <c r="BV3068" s="1"/>
      <c r="BW3068" s="3"/>
      <c r="BX3068" s="4"/>
      <c r="BY3068" s="5"/>
      <c r="BZ3068" s="5"/>
      <c r="CA3068" s="5"/>
      <c r="CB3068" s="5"/>
      <c r="CC3068" s="5"/>
      <c r="CD3068" s="43"/>
    </row>
    <row r="3069" spans="1:82" x14ac:dyDescent="0.25">
      <c r="A3069" s="8"/>
      <c r="B3069" s="5"/>
      <c r="C3069" s="5"/>
      <c r="D3069" s="5"/>
      <c r="E3069" s="5"/>
      <c r="F3069" s="94" t="str">
        <f t="shared" si="479"/>
        <v/>
      </c>
      <c r="G3069" s="94" t="str">
        <f t="shared" si="480"/>
        <v/>
      </c>
      <c r="H3069" s="127" t="str">
        <f>IF(A3069&lt;&gt;"",IF(MID(C3069,1,1)="c",$AS$26,IF(MID(C3069,1,1)="r",$AS$41,IF(MID(C3069,1,1)="p",#REF!,#REF!))),"")</f>
        <v/>
      </c>
      <c r="I3069" s="92" t="str">
        <f t="shared" si="481"/>
        <v/>
      </c>
      <c r="J3069" s="92" t="str">
        <f t="shared" si="482"/>
        <v/>
      </c>
      <c r="K3069" s="92" t="str">
        <f t="shared" si="483"/>
        <v/>
      </c>
      <c r="L3069" s="92" t="str">
        <f t="shared" si="484"/>
        <v/>
      </c>
      <c r="M3069" s="95" t="str">
        <f>IF(A3069&lt;&gt;"",IF(MID(C3069,1,1)="c",SigmaEpsConcrete(I3069,$AN$30:$AN$33,$AR$30:$AR$33,$AS$26,$AS$27,$AS$28,$AQ$20,$AU$19),""),"")</f>
        <v/>
      </c>
      <c r="N3069" s="95" t="str">
        <f>IF(A3069&lt;&gt;"",IF(MID(C3069,1,1)="r",SigmaEpsReinf(J3069,$AS$42:$AS$43,$AS$41,$AS$39,$AS$40,$AQ$38),""),"")</f>
        <v/>
      </c>
      <c r="Q3069" s="92" t="str">
        <f t="shared" si="486"/>
        <v/>
      </c>
      <c r="R3069" s="92" t="str">
        <f t="shared" si="487"/>
        <v/>
      </c>
      <c r="U3069" s="5"/>
      <c r="V3069" s="5"/>
      <c r="W3069" s="94" t="str">
        <f t="shared" si="485"/>
        <v/>
      </c>
      <c r="X3069" s="94" t="str">
        <f t="shared" si="488"/>
        <v/>
      </c>
      <c r="Y3069" s="5"/>
      <c r="BK3069" s="8"/>
      <c r="BL3069" s="5"/>
      <c r="BM3069" s="5"/>
      <c r="BN3069" s="5"/>
      <c r="BO3069" s="5"/>
      <c r="BP3069" s="1"/>
      <c r="BQ3069" s="1"/>
      <c r="BR3069" s="1"/>
      <c r="BS3069" s="1"/>
      <c r="BT3069" s="1"/>
      <c r="BU3069" s="4"/>
      <c r="BV3069" s="1"/>
      <c r="BW3069" s="3"/>
      <c r="BX3069" s="4"/>
      <c r="BY3069" s="5"/>
      <c r="BZ3069" s="5"/>
      <c r="CA3069" s="5"/>
      <c r="CB3069" s="5"/>
      <c r="CC3069" s="5"/>
      <c r="CD3069" s="43"/>
    </row>
    <row r="3070" spans="1:82" x14ac:dyDescent="0.25">
      <c r="A3070" s="8"/>
      <c r="B3070" s="5"/>
      <c r="C3070" s="5"/>
      <c r="D3070" s="5"/>
      <c r="E3070" s="5"/>
      <c r="F3070" s="94" t="str">
        <f t="shared" si="479"/>
        <v/>
      </c>
      <c r="G3070" s="94" t="str">
        <f t="shared" si="480"/>
        <v/>
      </c>
      <c r="H3070" s="127" t="str">
        <f>IF(A3070&lt;&gt;"",IF(MID(C3070,1,1)="c",$AS$26,IF(MID(C3070,1,1)="r",$AS$41,IF(MID(C3070,1,1)="p",#REF!,#REF!))),"")</f>
        <v/>
      </c>
      <c r="I3070" s="92" t="str">
        <f t="shared" si="481"/>
        <v/>
      </c>
      <c r="J3070" s="92" t="str">
        <f t="shared" si="482"/>
        <v/>
      </c>
      <c r="K3070" s="92" t="str">
        <f t="shared" si="483"/>
        <v/>
      </c>
      <c r="L3070" s="92" t="str">
        <f t="shared" si="484"/>
        <v/>
      </c>
      <c r="M3070" s="95" t="str">
        <f>IF(A3070&lt;&gt;"",IF(MID(C3070,1,1)="c",SigmaEpsConcrete(I3070,$AN$30:$AN$33,$AR$30:$AR$33,$AS$26,$AS$27,$AS$28,$AQ$20,$AU$19),""),"")</f>
        <v/>
      </c>
      <c r="N3070" s="95" t="str">
        <f>IF(A3070&lt;&gt;"",IF(MID(C3070,1,1)="r",SigmaEpsReinf(J3070,$AS$42:$AS$43,$AS$41,$AS$39,$AS$40,$AQ$38),""),"")</f>
        <v/>
      </c>
      <c r="Q3070" s="92" t="str">
        <f t="shared" si="486"/>
        <v/>
      </c>
      <c r="R3070" s="92" t="str">
        <f t="shared" si="487"/>
        <v/>
      </c>
      <c r="U3070" s="5"/>
      <c r="V3070" s="5"/>
      <c r="W3070" s="94" t="str">
        <f t="shared" si="485"/>
        <v/>
      </c>
      <c r="X3070" s="94" t="str">
        <f t="shared" si="488"/>
        <v/>
      </c>
      <c r="Y3070" s="5"/>
      <c r="BK3070" s="8"/>
      <c r="BL3070" s="5"/>
      <c r="BM3070" s="5"/>
      <c r="BN3070" s="5"/>
      <c r="BO3070" s="5"/>
      <c r="BP3070" s="1"/>
      <c r="BQ3070" s="1"/>
      <c r="BR3070" s="1"/>
      <c r="BS3070" s="1"/>
      <c r="BT3070" s="1"/>
      <c r="BU3070" s="4"/>
      <c r="BV3070" s="1"/>
      <c r="BW3070" s="3"/>
      <c r="BX3070" s="4"/>
      <c r="BY3070" s="5"/>
      <c r="BZ3070" s="5"/>
      <c r="CA3070" s="5"/>
      <c r="CB3070" s="5"/>
      <c r="CC3070" s="5"/>
      <c r="CD3070" s="43"/>
    </row>
    <row r="3071" spans="1:82" x14ac:dyDescent="0.25">
      <c r="A3071" s="8"/>
      <c r="B3071" s="5"/>
      <c r="C3071" s="5"/>
      <c r="D3071" s="5"/>
      <c r="E3071" s="5"/>
      <c r="F3071" s="94" t="str">
        <f t="shared" si="479"/>
        <v/>
      </c>
      <c r="G3071" s="94" t="str">
        <f t="shared" si="480"/>
        <v/>
      </c>
      <c r="H3071" s="127" t="str">
        <f>IF(A3071&lt;&gt;"",IF(MID(C3071,1,1)="c",$AS$26,IF(MID(C3071,1,1)="r",$AS$41,IF(MID(C3071,1,1)="p",#REF!,#REF!))),"")</f>
        <v/>
      </c>
      <c r="I3071" s="92" t="str">
        <f t="shared" si="481"/>
        <v/>
      </c>
      <c r="J3071" s="92" t="str">
        <f t="shared" si="482"/>
        <v/>
      </c>
      <c r="K3071" s="92" t="str">
        <f t="shared" si="483"/>
        <v/>
      </c>
      <c r="L3071" s="92" t="str">
        <f t="shared" si="484"/>
        <v/>
      </c>
      <c r="M3071" s="95" t="str">
        <f>IF(A3071&lt;&gt;"",IF(MID(C3071,1,1)="c",SigmaEpsConcrete(I3071,$AN$30:$AN$33,$AR$30:$AR$33,$AS$26,$AS$27,$AS$28,$AQ$20,$AU$19),""),"")</f>
        <v/>
      </c>
      <c r="N3071" s="95" t="str">
        <f>IF(A3071&lt;&gt;"",IF(MID(C3071,1,1)="r",SigmaEpsReinf(J3071,$AS$42:$AS$43,$AS$41,$AS$39,$AS$40,$AQ$38),""),"")</f>
        <v/>
      </c>
      <c r="Q3071" s="92" t="str">
        <f t="shared" si="486"/>
        <v/>
      </c>
      <c r="R3071" s="92" t="str">
        <f t="shared" si="487"/>
        <v/>
      </c>
      <c r="U3071" s="5"/>
      <c r="V3071" s="5"/>
      <c r="W3071" s="94" t="str">
        <f t="shared" si="485"/>
        <v/>
      </c>
      <c r="X3071" s="94" t="str">
        <f t="shared" si="488"/>
        <v/>
      </c>
      <c r="Y3071" s="5"/>
      <c r="BK3071" s="8"/>
      <c r="BL3071" s="5"/>
      <c r="BM3071" s="5"/>
      <c r="BN3071" s="5"/>
      <c r="BO3071" s="5"/>
      <c r="BP3071" s="1"/>
      <c r="BQ3071" s="1"/>
      <c r="BR3071" s="1"/>
      <c r="BS3071" s="1"/>
      <c r="BT3071" s="1"/>
      <c r="BU3071" s="4"/>
      <c r="BV3071" s="1"/>
      <c r="BW3071" s="3"/>
      <c r="BX3071" s="4"/>
      <c r="BY3071" s="5"/>
      <c r="BZ3071" s="5"/>
      <c r="CA3071" s="5"/>
      <c r="CB3071" s="5"/>
      <c r="CC3071" s="5"/>
      <c r="CD3071" s="43"/>
    </row>
    <row r="3072" spans="1:82" x14ac:dyDescent="0.25">
      <c r="A3072" s="8"/>
      <c r="B3072" s="5"/>
      <c r="C3072" s="5"/>
      <c r="D3072" s="5"/>
      <c r="E3072" s="5"/>
      <c r="F3072" s="94" t="str">
        <f t="shared" si="479"/>
        <v/>
      </c>
      <c r="G3072" s="94" t="str">
        <f t="shared" si="480"/>
        <v/>
      </c>
      <c r="H3072" s="127" t="str">
        <f>IF(A3072&lt;&gt;"",IF(MID(C3072,1,1)="c",$AS$26,IF(MID(C3072,1,1)="r",$AS$41,IF(MID(C3072,1,1)="p",#REF!,#REF!))),"")</f>
        <v/>
      </c>
      <c r="I3072" s="92" t="str">
        <f t="shared" si="481"/>
        <v/>
      </c>
      <c r="J3072" s="92" t="str">
        <f t="shared" si="482"/>
        <v/>
      </c>
      <c r="K3072" s="92" t="str">
        <f t="shared" si="483"/>
        <v/>
      </c>
      <c r="L3072" s="92" t="str">
        <f t="shared" si="484"/>
        <v/>
      </c>
      <c r="M3072" s="95" t="str">
        <f>IF(A3072&lt;&gt;"",IF(MID(C3072,1,1)="c",SigmaEpsConcrete(I3072,$AN$30:$AN$33,$AR$30:$AR$33,$AS$26,$AS$27,$AS$28,$AQ$20,$AU$19),""),"")</f>
        <v/>
      </c>
      <c r="N3072" s="95" t="str">
        <f>IF(A3072&lt;&gt;"",IF(MID(C3072,1,1)="r",SigmaEpsReinf(J3072,$AS$42:$AS$43,$AS$41,$AS$39,$AS$40,$AQ$38),""),"")</f>
        <v/>
      </c>
      <c r="Q3072" s="92" t="str">
        <f t="shared" si="486"/>
        <v/>
      </c>
      <c r="R3072" s="92" t="str">
        <f t="shared" si="487"/>
        <v/>
      </c>
      <c r="U3072" s="5"/>
      <c r="V3072" s="5"/>
      <c r="W3072" s="94" t="str">
        <f t="shared" si="485"/>
        <v/>
      </c>
      <c r="X3072" s="94" t="str">
        <f t="shared" si="488"/>
        <v/>
      </c>
      <c r="Y3072" s="5"/>
      <c r="BK3072" s="8"/>
      <c r="BL3072" s="5"/>
      <c r="BM3072" s="5"/>
      <c r="BN3072" s="5"/>
      <c r="BO3072" s="5"/>
      <c r="BP3072" s="1"/>
      <c r="BQ3072" s="1"/>
      <c r="BR3072" s="1"/>
      <c r="BS3072" s="1"/>
      <c r="BT3072" s="1"/>
      <c r="BU3072" s="4"/>
      <c r="BV3072" s="1"/>
      <c r="BW3072" s="3"/>
      <c r="BX3072" s="4"/>
      <c r="BY3072" s="5"/>
      <c r="BZ3072" s="5"/>
      <c r="CA3072" s="5"/>
      <c r="CB3072" s="5"/>
      <c r="CC3072" s="5"/>
      <c r="CD3072" s="43"/>
    </row>
    <row r="3073" spans="1:82" x14ac:dyDescent="0.25">
      <c r="A3073" s="8"/>
      <c r="B3073" s="5"/>
      <c r="C3073" s="5"/>
      <c r="D3073" s="5"/>
      <c r="E3073" s="5"/>
      <c r="F3073" s="94" t="str">
        <f t="shared" si="479"/>
        <v/>
      </c>
      <c r="G3073" s="94" t="str">
        <f t="shared" si="480"/>
        <v/>
      </c>
      <c r="H3073" s="127" t="str">
        <f>IF(A3073&lt;&gt;"",IF(MID(C3073,1,1)="c",$AS$26,IF(MID(C3073,1,1)="r",$AS$41,IF(MID(C3073,1,1)="p",#REF!,#REF!))),"")</f>
        <v/>
      </c>
      <c r="I3073" s="92" t="str">
        <f t="shared" si="481"/>
        <v/>
      </c>
      <c r="J3073" s="92" t="str">
        <f t="shared" si="482"/>
        <v/>
      </c>
      <c r="K3073" s="92" t="str">
        <f t="shared" si="483"/>
        <v/>
      </c>
      <c r="L3073" s="92" t="str">
        <f t="shared" si="484"/>
        <v/>
      </c>
      <c r="M3073" s="95" t="str">
        <f>IF(A3073&lt;&gt;"",IF(MID(C3073,1,1)="c",SigmaEpsConcrete(I3073,$AN$30:$AN$33,$AR$30:$AR$33,$AS$26,$AS$27,$AS$28,$AQ$20,$AU$19),""),"")</f>
        <v/>
      </c>
      <c r="N3073" s="95" t="str">
        <f>IF(A3073&lt;&gt;"",IF(MID(C3073,1,1)="r",SigmaEpsReinf(J3073,$AS$42:$AS$43,$AS$41,$AS$39,$AS$40,$AQ$38),""),"")</f>
        <v/>
      </c>
      <c r="Q3073" s="92" t="str">
        <f t="shared" si="486"/>
        <v/>
      </c>
      <c r="R3073" s="92" t="str">
        <f t="shared" si="487"/>
        <v/>
      </c>
      <c r="U3073" s="5"/>
      <c r="V3073" s="5"/>
      <c r="W3073" s="94" t="str">
        <f t="shared" si="485"/>
        <v/>
      </c>
      <c r="X3073" s="94" t="str">
        <f t="shared" si="488"/>
        <v/>
      </c>
      <c r="Y3073" s="5"/>
      <c r="BK3073" s="8"/>
      <c r="BL3073" s="5"/>
      <c r="BM3073" s="5"/>
      <c r="BN3073" s="5"/>
      <c r="BO3073" s="5"/>
      <c r="BP3073" s="1"/>
      <c r="BQ3073" s="1"/>
      <c r="BR3073" s="1"/>
      <c r="BS3073" s="1"/>
      <c r="BT3073" s="1"/>
      <c r="BU3073" s="4"/>
      <c r="BV3073" s="1"/>
      <c r="BW3073" s="3"/>
      <c r="BX3073" s="4"/>
      <c r="BY3073" s="5"/>
      <c r="BZ3073" s="5"/>
      <c r="CA3073" s="5"/>
      <c r="CB3073" s="5"/>
      <c r="CC3073" s="5"/>
      <c r="CD3073" s="43"/>
    </row>
    <row r="3074" spans="1:82" x14ac:dyDescent="0.25">
      <c r="A3074" s="8"/>
      <c r="B3074" s="5"/>
      <c r="C3074" s="5"/>
      <c r="D3074" s="5"/>
      <c r="E3074" s="5"/>
      <c r="F3074" s="94" t="str">
        <f t="shared" si="479"/>
        <v/>
      </c>
      <c r="G3074" s="94" t="str">
        <f t="shared" si="480"/>
        <v/>
      </c>
      <c r="H3074" s="127" t="str">
        <f>IF(A3074&lt;&gt;"",IF(MID(C3074,1,1)="c",$AS$26,IF(MID(C3074,1,1)="r",$AS$41,IF(MID(C3074,1,1)="p",#REF!,#REF!))),"")</f>
        <v/>
      </c>
      <c r="I3074" s="92" t="str">
        <f t="shared" si="481"/>
        <v/>
      </c>
      <c r="J3074" s="92" t="str">
        <f t="shared" si="482"/>
        <v/>
      </c>
      <c r="K3074" s="92" t="str">
        <f t="shared" si="483"/>
        <v/>
      </c>
      <c r="L3074" s="92" t="str">
        <f t="shared" si="484"/>
        <v/>
      </c>
      <c r="M3074" s="95" t="str">
        <f>IF(A3074&lt;&gt;"",IF(MID(C3074,1,1)="c",SigmaEpsConcrete(I3074,$AN$30:$AN$33,$AR$30:$AR$33,$AS$26,$AS$27,$AS$28,$AQ$20,$AU$19),""),"")</f>
        <v/>
      </c>
      <c r="N3074" s="95" t="str">
        <f>IF(A3074&lt;&gt;"",IF(MID(C3074,1,1)="r",SigmaEpsReinf(J3074,$AS$42:$AS$43,$AS$41,$AS$39,$AS$40,$AQ$38),""),"")</f>
        <v/>
      </c>
      <c r="Q3074" s="92" t="str">
        <f t="shared" si="486"/>
        <v/>
      </c>
      <c r="R3074" s="92" t="str">
        <f t="shared" si="487"/>
        <v/>
      </c>
      <c r="U3074" s="5"/>
      <c r="V3074" s="5"/>
      <c r="W3074" s="94" t="str">
        <f t="shared" si="485"/>
        <v/>
      </c>
      <c r="X3074" s="94" t="str">
        <f t="shared" si="488"/>
        <v/>
      </c>
      <c r="Y3074" s="5"/>
      <c r="BK3074" s="8"/>
      <c r="BL3074" s="5"/>
      <c r="BM3074" s="5"/>
      <c r="BN3074" s="5"/>
      <c r="BO3074" s="5"/>
      <c r="BP3074" s="1"/>
      <c r="BQ3074" s="1"/>
      <c r="BR3074" s="1"/>
      <c r="BS3074" s="1"/>
      <c r="BT3074" s="1"/>
      <c r="BU3074" s="4"/>
      <c r="BV3074" s="1"/>
      <c r="BW3074" s="3"/>
      <c r="BX3074" s="4"/>
      <c r="BY3074" s="5"/>
      <c r="BZ3074" s="5"/>
      <c r="CA3074" s="5"/>
      <c r="CB3074" s="5"/>
      <c r="CC3074" s="5"/>
      <c r="CD3074" s="43"/>
    </row>
    <row r="3075" spans="1:82" x14ac:dyDescent="0.25">
      <c r="A3075" s="8"/>
      <c r="B3075" s="5"/>
      <c r="C3075" s="5"/>
      <c r="D3075" s="5"/>
      <c r="E3075" s="5"/>
      <c r="F3075" s="94" t="str">
        <f t="shared" si="479"/>
        <v/>
      </c>
      <c r="G3075" s="94" t="str">
        <f t="shared" si="480"/>
        <v/>
      </c>
      <c r="H3075" s="127" t="str">
        <f>IF(A3075&lt;&gt;"",IF(MID(C3075,1,1)="c",$AS$26,IF(MID(C3075,1,1)="r",$AS$41,IF(MID(C3075,1,1)="p",#REF!,#REF!))),"")</f>
        <v/>
      </c>
      <c r="I3075" s="92" t="str">
        <f t="shared" si="481"/>
        <v/>
      </c>
      <c r="J3075" s="92" t="str">
        <f t="shared" si="482"/>
        <v/>
      </c>
      <c r="K3075" s="92" t="str">
        <f t="shared" si="483"/>
        <v/>
      </c>
      <c r="L3075" s="92" t="str">
        <f t="shared" si="484"/>
        <v/>
      </c>
      <c r="M3075" s="95" t="str">
        <f>IF(A3075&lt;&gt;"",IF(MID(C3075,1,1)="c",SigmaEpsConcrete(I3075,$AN$30:$AN$33,$AR$30:$AR$33,$AS$26,$AS$27,$AS$28,$AQ$20,$AU$19),""),"")</f>
        <v/>
      </c>
      <c r="N3075" s="95" t="str">
        <f>IF(A3075&lt;&gt;"",IF(MID(C3075,1,1)="r",SigmaEpsReinf(J3075,$AS$42:$AS$43,$AS$41,$AS$39,$AS$40,$AQ$38),""),"")</f>
        <v/>
      </c>
      <c r="Q3075" s="92" t="str">
        <f t="shared" si="486"/>
        <v/>
      </c>
      <c r="R3075" s="92" t="str">
        <f t="shared" si="487"/>
        <v/>
      </c>
      <c r="U3075" s="5"/>
      <c r="V3075" s="5"/>
      <c r="W3075" s="94" t="str">
        <f t="shared" si="485"/>
        <v/>
      </c>
      <c r="X3075" s="94" t="str">
        <f t="shared" si="488"/>
        <v/>
      </c>
      <c r="Y3075" s="5"/>
      <c r="BK3075" s="8"/>
      <c r="BL3075" s="5"/>
      <c r="BM3075" s="5"/>
      <c r="BN3075" s="5"/>
      <c r="BO3075" s="5"/>
      <c r="BP3075" s="1"/>
      <c r="BQ3075" s="1"/>
      <c r="BR3075" s="1"/>
      <c r="BS3075" s="1"/>
      <c r="BT3075" s="1"/>
      <c r="BU3075" s="4"/>
      <c r="BV3075" s="1"/>
      <c r="BW3075" s="3"/>
      <c r="BX3075" s="4"/>
      <c r="BY3075" s="5"/>
      <c r="BZ3075" s="5"/>
      <c r="CA3075" s="5"/>
      <c r="CB3075" s="5"/>
      <c r="CC3075" s="5"/>
      <c r="CD3075" s="43"/>
    </row>
    <row r="3076" spans="1:82" x14ac:dyDescent="0.25">
      <c r="A3076" s="8"/>
      <c r="B3076" s="5"/>
      <c r="C3076" s="5"/>
      <c r="D3076" s="5"/>
      <c r="E3076" s="5"/>
      <c r="F3076" s="94" t="str">
        <f t="shared" si="479"/>
        <v/>
      </c>
      <c r="G3076" s="94" t="str">
        <f t="shared" si="480"/>
        <v/>
      </c>
      <c r="H3076" s="127" t="str">
        <f>IF(A3076&lt;&gt;"",IF(MID(C3076,1,1)="c",$AS$26,IF(MID(C3076,1,1)="r",$AS$41,IF(MID(C3076,1,1)="p",#REF!,#REF!))),"")</f>
        <v/>
      </c>
      <c r="I3076" s="92" t="str">
        <f t="shared" si="481"/>
        <v/>
      </c>
      <c r="J3076" s="92" t="str">
        <f t="shared" si="482"/>
        <v/>
      </c>
      <c r="K3076" s="92" t="str">
        <f t="shared" si="483"/>
        <v/>
      </c>
      <c r="L3076" s="92" t="str">
        <f t="shared" si="484"/>
        <v/>
      </c>
      <c r="M3076" s="95" t="str">
        <f>IF(A3076&lt;&gt;"",IF(MID(C3076,1,1)="c",SigmaEpsConcrete(I3076,$AN$30:$AN$33,$AR$30:$AR$33,$AS$26,$AS$27,$AS$28,$AQ$20,$AU$19),""),"")</f>
        <v/>
      </c>
      <c r="N3076" s="95" t="str">
        <f>IF(A3076&lt;&gt;"",IF(MID(C3076,1,1)="r",SigmaEpsReinf(J3076,$AS$42:$AS$43,$AS$41,$AS$39,$AS$40,$AQ$38),""),"")</f>
        <v/>
      </c>
      <c r="Q3076" s="92" t="str">
        <f t="shared" si="486"/>
        <v/>
      </c>
      <c r="R3076" s="92" t="str">
        <f t="shared" si="487"/>
        <v/>
      </c>
      <c r="U3076" s="5"/>
      <c r="V3076" s="5"/>
      <c r="W3076" s="94" t="str">
        <f t="shared" si="485"/>
        <v/>
      </c>
      <c r="X3076" s="94" t="str">
        <f t="shared" si="488"/>
        <v/>
      </c>
      <c r="Y3076" s="5"/>
      <c r="BK3076" s="8"/>
      <c r="BL3076" s="5"/>
      <c r="BM3076" s="5"/>
      <c r="BN3076" s="5"/>
      <c r="BO3076" s="5"/>
      <c r="BP3076" s="1"/>
      <c r="BQ3076" s="1"/>
      <c r="BR3076" s="1"/>
      <c r="BS3076" s="1"/>
      <c r="BT3076" s="1"/>
      <c r="BU3076" s="4"/>
      <c r="BV3076" s="1"/>
      <c r="BW3076" s="3"/>
      <c r="BX3076" s="4"/>
      <c r="BY3076" s="5"/>
      <c r="BZ3076" s="5"/>
      <c r="CA3076" s="5"/>
      <c r="CB3076" s="5"/>
      <c r="CC3076" s="5"/>
      <c r="CD3076" s="43"/>
    </row>
    <row r="3077" spans="1:82" x14ac:dyDescent="0.25">
      <c r="A3077" s="8"/>
      <c r="B3077" s="5"/>
      <c r="C3077" s="5"/>
      <c r="D3077" s="5"/>
      <c r="E3077" s="5"/>
      <c r="F3077" s="94" t="str">
        <f t="shared" si="479"/>
        <v/>
      </c>
      <c r="G3077" s="94" t="str">
        <f t="shared" si="480"/>
        <v/>
      </c>
      <c r="H3077" s="127" t="str">
        <f>IF(A3077&lt;&gt;"",IF(MID(C3077,1,1)="c",$AS$26,IF(MID(C3077,1,1)="r",$AS$41,IF(MID(C3077,1,1)="p",#REF!,#REF!))),"")</f>
        <v/>
      </c>
      <c r="I3077" s="92" t="str">
        <f t="shared" si="481"/>
        <v/>
      </c>
      <c r="J3077" s="92" t="str">
        <f t="shared" si="482"/>
        <v/>
      </c>
      <c r="K3077" s="92" t="str">
        <f t="shared" si="483"/>
        <v/>
      </c>
      <c r="L3077" s="92" t="str">
        <f t="shared" si="484"/>
        <v/>
      </c>
      <c r="M3077" s="95" t="str">
        <f>IF(A3077&lt;&gt;"",IF(MID(C3077,1,1)="c",SigmaEpsConcrete(I3077,$AN$30:$AN$33,$AR$30:$AR$33,$AS$26,$AS$27,$AS$28,$AQ$20,$AU$19),""),"")</f>
        <v/>
      </c>
      <c r="N3077" s="95" t="str">
        <f>IF(A3077&lt;&gt;"",IF(MID(C3077,1,1)="r",SigmaEpsReinf(J3077,$AS$42:$AS$43,$AS$41,$AS$39,$AS$40,$AQ$38),""),"")</f>
        <v/>
      </c>
      <c r="Q3077" s="92" t="str">
        <f t="shared" si="486"/>
        <v/>
      </c>
      <c r="R3077" s="92" t="str">
        <f t="shared" si="487"/>
        <v/>
      </c>
      <c r="U3077" s="5"/>
      <c r="V3077" s="5"/>
      <c r="W3077" s="94" t="str">
        <f t="shared" si="485"/>
        <v/>
      </c>
      <c r="X3077" s="94" t="str">
        <f t="shared" si="488"/>
        <v/>
      </c>
      <c r="Y3077" s="5"/>
      <c r="BK3077" s="8"/>
      <c r="BL3077" s="5"/>
      <c r="BM3077" s="5"/>
      <c r="BN3077" s="5"/>
      <c r="BO3077" s="5"/>
      <c r="BP3077" s="1"/>
      <c r="BQ3077" s="1"/>
      <c r="BR3077" s="1"/>
      <c r="BS3077" s="1"/>
      <c r="BT3077" s="1"/>
      <c r="BU3077" s="4"/>
      <c r="BV3077" s="1"/>
      <c r="BW3077" s="3"/>
      <c r="BX3077" s="4"/>
      <c r="BY3077" s="5"/>
      <c r="BZ3077" s="5"/>
      <c r="CA3077" s="5"/>
      <c r="CB3077" s="5"/>
      <c r="CC3077" s="5"/>
      <c r="CD3077" s="43"/>
    </row>
    <row r="3078" spans="1:82" x14ac:dyDescent="0.25">
      <c r="A3078" s="8"/>
      <c r="B3078" s="5"/>
      <c r="C3078" s="5"/>
      <c r="D3078" s="5"/>
      <c r="E3078" s="5"/>
      <c r="F3078" s="94" t="str">
        <f t="shared" si="479"/>
        <v/>
      </c>
      <c r="G3078" s="94" t="str">
        <f t="shared" si="480"/>
        <v/>
      </c>
      <c r="H3078" s="127" t="str">
        <f>IF(A3078&lt;&gt;"",IF(MID(C3078,1,1)="c",$AS$26,IF(MID(C3078,1,1)="r",$AS$41,IF(MID(C3078,1,1)="p",#REF!,#REF!))),"")</f>
        <v/>
      </c>
      <c r="I3078" s="92" t="str">
        <f t="shared" si="481"/>
        <v/>
      </c>
      <c r="J3078" s="92" t="str">
        <f t="shared" si="482"/>
        <v/>
      </c>
      <c r="K3078" s="92" t="str">
        <f t="shared" si="483"/>
        <v/>
      </c>
      <c r="L3078" s="92" t="str">
        <f t="shared" si="484"/>
        <v/>
      </c>
      <c r="M3078" s="95" t="str">
        <f>IF(A3078&lt;&gt;"",IF(MID(C3078,1,1)="c",SigmaEpsConcrete(I3078,$AN$30:$AN$33,$AR$30:$AR$33,$AS$26,$AS$27,$AS$28,$AQ$20,$AU$19),""),"")</f>
        <v/>
      </c>
      <c r="N3078" s="95" t="str">
        <f>IF(A3078&lt;&gt;"",IF(MID(C3078,1,1)="r",SigmaEpsReinf(J3078,$AS$42:$AS$43,$AS$41,$AS$39,$AS$40,$AQ$38),""),"")</f>
        <v/>
      </c>
      <c r="Q3078" s="92" t="str">
        <f t="shared" si="486"/>
        <v/>
      </c>
      <c r="R3078" s="92" t="str">
        <f t="shared" si="487"/>
        <v/>
      </c>
      <c r="U3078" s="5"/>
      <c r="V3078" s="5"/>
      <c r="W3078" s="94" t="str">
        <f t="shared" si="485"/>
        <v/>
      </c>
      <c r="X3078" s="94" t="str">
        <f t="shared" si="488"/>
        <v/>
      </c>
      <c r="Y3078" s="5"/>
      <c r="BK3078" s="8"/>
      <c r="BL3078" s="5"/>
      <c r="BM3078" s="5"/>
      <c r="BN3078" s="5"/>
      <c r="BO3078" s="5"/>
      <c r="BP3078" s="1"/>
      <c r="BQ3078" s="1"/>
      <c r="BR3078" s="1"/>
      <c r="BS3078" s="1"/>
      <c r="BT3078" s="1"/>
      <c r="BU3078" s="4"/>
      <c r="BV3078" s="1"/>
      <c r="BW3078" s="3"/>
      <c r="BX3078" s="4"/>
      <c r="BY3078" s="5"/>
      <c r="BZ3078" s="5"/>
      <c r="CA3078" s="5"/>
      <c r="CB3078" s="5"/>
      <c r="CC3078" s="5"/>
      <c r="CD3078" s="43"/>
    </row>
    <row r="3079" spans="1:82" x14ac:dyDescent="0.25">
      <c r="A3079" s="8"/>
      <c r="B3079" s="5"/>
      <c r="C3079" s="5"/>
      <c r="D3079" s="5"/>
      <c r="E3079" s="5"/>
      <c r="F3079" s="94" t="str">
        <f t="shared" si="479"/>
        <v/>
      </c>
      <c r="G3079" s="94" t="str">
        <f t="shared" si="480"/>
        <v/>
      </c>
      <c r="H3079" s="127" t="str">
        <f>IF(A3079&lt;&gt;"",IF(MID(C3079,1,1)="c",$AS$26,IF(MID(C3079,1,1)="r",$AS$41,IF(MID(C3079,1,1)="p",#REF!,#REF!))),"")</f>
        <v/>
      </c>
      <c r="I3079" s="92" t="str">
        <f t="shared" si="481"/>
        <v/>
      </c>
      <c r="J3079" s="92" t="str">
        <f t="shared" si="482"/>
        <v/>
      </c>
      <c r="K3079" s="92" t="str">
        <f t="shared" si="483"/>
        <v/>
      </c>
      <c r="L3079" s="92" t="str">
        <f t="shared" si="484"/>
        <v/>
      </c>
      <c r="M3079" s="95" t="str">
        <f>IF(A3079&lt;&gt;"",IF(MID(C3079,1,1)="c",SigmaEpsConcrete(I3079,$AN$30:$AN$33,$AR$30:$AR$33,$AS$26,$AS$27,$AS$28,$AQ$20,$AU$19),""),"")</f>
        <v/>
      </c>
      <c r="N3079" s="95" t="str">
        <f>IF(A3079&lt;&gt;"",IF(MID(C3079,1,1)="r",SigmaEpsReinf(J3079,$AS$42:$AS$43,$AS$41,$AS$39,$AS$40,$AQ$38),""),"")</f>
        <v/>
      </c>
      <c r="Q3079" s="92" t="str">
        <f t="shared" si="486"/>
        <v/>
      </c>
      <c r="R3079" s="92" t="str">
        <f t="shared" si="487"/>
        <v/>
      </c>
      <c r="U3079" s="5"/>
      <c r="V3079" s="5"/>
      <c r="W3079" s="94" t="str">
        <f t="shared" si="485"/>
        <v/>
      </c>
      <c r="X3079" s="94" t="str">
        <f t="shared" si="488"/>
        <v/>
      </c>
      <c r="Y3079" s="5"/>
      <c r="BK3079" s="8"/>
      <c r="BL3079" s="5"/>
      <c r="BM3079" s="5"/>
      <c r="BN3079" s="5"/>
      <c r="BO3079" s="5"/>
      <c r="BP3079" s="1"/>
      <c r="BQ3079" s="1"/>
      <c r="BR3079" s="1"/>
      <c r="BS3079" s="1"/>
      <c r="BT3079" s="1"/>
      <c r="BU3079" s="4"/>
      <c r="BV3079" s="1"/>
      <c r="BW3079" s="3"/>
      <c r="BX3079" s="4"/>
      <c r="BY3079" s="5"/>
      <c r="BZ3079" s="5"/>
      <c r="CA3079" s="5"/>
      <c r="CB3079" s="5"/>
      <c r="CC3079" s="5"/>
      <c r="CD3079" s="43"/>
    </row>
    <row r="3080" spans="1:82" x14ac:dyDescent="0.25">
      <c r="A3080" s="8"/>
      <c r="B3080" s="5"/>
      <c r="C3080" s="5"/>
      <c r="D3080" s="5"/>
      <c r="E3080" s="5"/>
      <c r="F3080" s="94" t="str">
        <f t="shared" si="479"/>
        <v/>
      </c>
      <c r="G3080" s="94" t="str">
        <f t="shared" si="480"/>
        <v/>
      </c>
      <c r="H3080" s="127" t="str">
        <f>IF(A3080&lt;&gt;"",IF(MID(C3080,1,1)="c",$AS$26,IF(MID(C3080,1,1)="r",$AS$41,IF(MID(C3080,1,1)="p",#REF!,#REF!))),"")</f>
        <v/>
      </c>
      <c r="I3080" s="92" t="str">
        <f t="shared" si="481"/>
        <v/>
      </c>
      <c r="J3080" s="92" t="str">
        <f t="shared" si="482"/>
        <v/>
      </c>
      <c r="K3080" s="92" t="str">
        <f t="shared" si="483"/>
        <v/>
      </c>
      <c r="L3080" s="92" t="str">
        <f t="shared" si="484"/>
        <v/>
      </c>
      <c r="M3080" s="95" t="str">
        <f>IF(A3080&lt;&gt;"",IF(MID(C3080,1,1)="c",SigmaEpsConcrete(I3080,$AN$30:$AN$33,$AR$30:$AR$33,$AS$26,$AS$27,$AS$28,$AQ$20,$AU$19),""),"")</f>
        <v/>
      </c>
      <c r="N3080" s="95" t="str">
        <f>IF(A3080&lt;&gt;"",IF(MID(C3080,1,1)="r",SigmaEpsReinf(J3080,$AS$42:$AS$43,$AS$41,$AS$39,$AS$40,$AQ$38),""),"")</f>
        <v/>
      </c>
      <c r="Q3080" s="92" t="str">
        <f t="shared" si="486"/>
        <v/>
      </c>
      <c r="R3080" s="92" t="str">
        <f t="shared" si="487"/>
        <v/>
      </c>
      <c r="U3080" s="5"/>
      <c r="V3080" s="5"/>
      <c r="W3080" s="94" t="str">
        <f t="shared" si="485"/>
        <v/>
      </c>
      <c r="X3080" s="94" t="str">
        <f t="shared" si="488"/>
        <v/>
      </c>
      <c r="Y3080" s="5"/>
      <c r="BK3080" s="8"/>
      <c r="BL3080" s="5"/>
      <c r="BM3080" s="5"/>
      <c r="BN3080" s="5"/>
      <c r="BO3080" s="5"/>
      <c r="BP3080" s="1"/>
      <c r="BQ3080" s="1"/>
      <c r="BR3080" s="1"/>
      <c r="BS3080" s="1"/>
      <c r="BT3080" s="1"/>
      <c r="BU3080" s="4"/>
      <c r="BV3080" s="1"/>
      <c r="BW3080" s="3"/>
      <c r="BX3080" s="4"/>
      <c r="BY3080" s="5"/>
      <c r="BZ3080" s="5"/>
      <c r="CA3080" s="5"/>
      <c r="CB3080" s="5"/>
      <c r="CC3080" s="5"/>
      <c r="CD3080" s="43"/>
    </row>
    <row r="3081" spans="1:82" x14ac:dyDescent="0.25">
      <c r="A3081" s="8"/>
      <c r="B3081" s="5"/>
      <c r="C3081" s="5"/>
      <c r="D3081" s="5"/>
      <c r="E3081" s="5"/>
      <c r="F3081" s="94" t="str">
        <f t="shared" si="479"/>
        <v/>
      </c>
      <c r="G3081" s="94" t="str">
        <f t="shared" si="480"/>
        <v/>
      </c>
      <c r="H3081" s="127" t="str">
        <f>IF(A3081&lt;&gt;"",IF(MID(C3081,1,1)="c",$AS$26,IF(MID(C3081,1,1)="r",$AS$41,IF(MID(C3081,1,1)="p",#REF!,#REF!))),"")</f>
        <v/>
      </c>
      <c r="I3081" s="92" t="str">
        <f t="shared" si="481"/>
        <v/>
      </c>
      <c r="J3081" s="92" t="str">
        <f t="shared" si="482"/>
        <v/>
      </c>
      <c r="K3081" s="92" t="str">
        <f t="shared" si="483"/>
        <v/>
      </c>
      <c r="L3081" s="92" t="str">
        <f t="shared" si="484"/>
        <v/>
      </c>
      <c r="M3081" s="95" t="str">
        <f>IF(A3081&lt;&gt;"",IF(MID(C3081,1,1)="c",SigmaEpsConcrete(I3081,$AN$30:$AN$33,$AR$30:$AR$33,$AS$26,$AS$27,$AS$28,$AQ$20,$AU$19),""),"")</f>
        <v/>
      </c>
      <c r="N3081" s="95" t="str">
        <f>IF(A3081&lt;&gt;"",IF(MID(C3081,1,1)="r",SigmaEpsReinf(J3081,$AS$42:$AS$43,$AS$41,$AS$39,$AS$40,$AQ$38),""),"")</f>
        <v/>
      </c>
      <c r="Q3081" s="92" t="str">
        <f t="shared" si="486"/>
        <v/>
      </c>
      <c r="R3081" s="92" t="str">
        <f t="shared" si="487"/>
        <v/>
      </c>
      <c r="U3081" s="5"/>
      <c r="V3081" s="5"/>
      <c r="W3081" s="94" t="str">
        <f t="shared" si="485"/>
        <v/>
      </c>
      <c r="X3081" s="94" t="str">
        <f t="shared" si="488"/>
        <v/>
      </c>
      <c r="Y3081" s="5"/>
      <c r="BK3081" s="8"/>
      <c r="BL3081" s="5"/>
      <c r="BM3081" s="5"/>
      <c r="BN3081" s="5"/>
      <c r="BO3081" s="5"/>
      <c r="BP3081" s="1"/>
      <c r="BQ3081" s="1"/>
      <c r="BR3081" s="1"/>
      <c r="BS3081" s="1"/>
      <c r="BT3081" s="1"/>
      <c r="BU3081" s="4"/>
      <c r="BV3081" s="1"/>
      <c r="BW3081" s="3"/>
      <c r="BX3081" s="4"/>
      <c r="BY3081" s="5"/>
      <c r="BZ3081" s="5"/>
      <c r="CA3081" s="5"/>
      <c r="CB3081" s="5"/>
      <c r="CC3081" s="5"/>
      <c r="CD3081" s="43"/>
    </row>
    <row r="3082" spans="1:82" x14ac:dyDescent="0.25">
      <c r="A3082" s="8"/>
      <c r="B3082" s="5"/>
      <c r="C3082" s="5"/>
      <c r="D3082" s="5"/>
      <c r="E3082" s="5"/>
      <c r="F3082" s="94" t="str">
        <f t="shared" ref="F3082:F3145" si="489">IF(A3082&lt;&gt;"",(D3082-$AU$86)/10,"")</f>
        <v/>
      </c>
      <c r="G3082" s="94" t="str">
        <f t="shared" ref="G3082:G3145" si="490">IF(A3082&lt;&gt;"",(E3082-$AU$87)/10,"")</f>
        <v/>
      </c>
      <c r="H3082" s="127" t="str">
        <f>IF(A3082&lt;&gt;"",IF(MID(C3082,1,1)="c",$AS$26,IF(MID(C3082,1,1)="r",$AS$41,IF(MID(C3082,1,1)="p",#REF!,#REF!))),"")</f>
        <v/>
      </c>
      <c r="I3082" s="92" t="str">
        <f t="shared" ref="I3082:I3145" si="491">IF($A3082&lt;&gt;"",IF(MID($C3082,1,1)="c",$Y$3+$Y$4*$F3082+$Y$5*$G3082+$BR$43,""),"")</f>
        <v/>
      </c>
      <c r="J3082" s="92" t="str">
        <f t="shared" ref="J3082:J3145" si="492">IF($A3082&lt;&gt;"",IF(MID($C3082,1,1)="r",$Y$3+$Y$4*$F3082+$Y$5*$G3082+$BR$43,""),"")</f>
        <v/>
      </c>
      <c r="K3082" s="92" t="str">
        <f t="shared" ref="K3082:K3145" si="493">IF($A3082&lt;&gt;"",IF(MID($C3082,1,1)="u",$Y$3+$Y$4*$F3082+$Y$5*$G3082+$BR$43,""),"")</f>
        <v/>
      </c>
      <c r="L3082" s="92" t="str">
        <f t="shared" ref="L3082:L3145" si="494">IF($A3082&lt;&gt;"",IF(MID($C3082,1,1)="p",$Y$3+$Y$4*$F3082+$Y$5*$G3082+$BR$43,""),"")</f>
        <v/>
      </c>
      <c r="M3082" s="95" t="str">
        <f>IF(A3082&lt;&gt;"",IF(MID(C3082,1,1)="c",SigmaEpsConcrete(I3082,$AN$30:$AN$33,$AR$30:$AR$33,$AS$26,$AS$27,$AS$28,$AQ$20,$AU$19),""),"")</f>
        <v/>
      </c>
      <c r="N3082" s="95" t="str">
        <f>IF(A3082&lt;&gt;"",IF(MID(C3082,1,1)="r",SigmaEpsReinf(J3082,$AS$42:$AS$43,$AS$41,$AS$39,$AS$40,$AQ$38),""),"")</f>
        <v/>
      </c>
      <c r="Q3082" s="92" t="str">
        <f t="shared" si="486"/>
        <v/>
      </c>
      <c r="R3082" s="92" t="str">
        <f t="shared" si="487"/>
        <v/>
      </c>
      <c r="U3082" s="5"/>
      <c r="V3082" s="5"/>
      <c r="W3082" s="94" t="str">
        <f t="shared" ref="W3082:W3145" si="495">IF(A3082&lt;&gt;"",F3082-$AU$105,"")</f>
        <v/>
      </c>
      <c r="X3082" s="94" t="str">
        <f t="shared" si="488"/>
        <v/>
      </c>
      <c r="Y3082" s="5"/>
      <c r="BK3082" s="8"/>
      <c r="BL3082" s="5"/>
      <c r="BM3082" s="5"/>
      <c r="BN3082" s="5"/>
      <c r="BO3082" s="5"/>
      <c r="BP3082" s="1"/>
      <c r="BQ3082" s="1"/>
      <c r="BR3082" s="1"/>
      <c r="BS3082" s="1"/>
      <c r="BT3082" s="1"/>
      <c r="BU3082" s="4"/>
      <c r="BV3082" s="1"/>
      <c r="BW3082" s="3"/>
      <c r="BX3082" s="4"/>
      <c r="BY3082" s="5"/>
      <c r="BZ3082" s="5"/>
      <c r="CA3082" s="5"/>
      <c r="CB3082" s="5"/>
      <c r="CC3082" s="5"/>
      <c r="CD3082" s="43"/>
    </row>
    <row r="3083" spans="1:82" x14ac:dyDescent="0.25">
      <c r="A3083" s="8"/>
      <c r="B3083" s="5"/>
      <c r="C3083" s="5"/>
      <c r="D3083" s="5"/>
      <c r="E3083" s="5"/>
      <c r="F3083" s="94" t="str">
        <f t="shared" si="489"/>
        <v/>
      </c>
      <c r="G3083" s="94" t="str">
        <f t="shared" si="490"/>
        <v/>
      </c>
      <c r="H3083" s="127" t="str">
        <f>IF(A3083&lt;&gt;"",IF(MID(C3083,1,1)="c",$AS$26,IF(MID(C3083,1,1)="r",$AS$41,IF(MID(C3083,1,1)="p",#REF!,#REF!))),"")</f>
        <v/>
      </c>
      <c r="I3083" s="92" t="str">
        <f t="shared" si="491"/>
        <v/>
      </c>
      <c r="J3083" s="92" t="str">
        <f t="shared" si="492"/>
        <v/>
      </c>
      <c r="K3083" s="92" t="str">
        <f t="shared" si="493"/>
        <v/>
      </c>
      <c r="L3083" s="92" t="str">
        <f t="shared" si="494"/>
        <v/>
      </c>
      <c r="M3083" s="95" t="str">
        <f>IF(A3083&lt;&gt;"",IF(MID(C3083,1,1)="c",SigmaEpsConcrete(I3083,$AN$30:$AN$33,$AR$30:$AR$33,$AS$26,$AS$27,$AS$28,$AQ$20,$AU$19),""),"")</f>
        <v/>
      </c>
      <c r="N3083" s="95" t="str">
        <f>IF(A3083&lt;&gt;"",IF(MID(C3083,1,1)="r",SigmaEpsReinf(J3083,$AS$42:$AS$43,$AS$41,$AS$39,$AS$40,$AQ$38),""),"")</f>
        <v/>
      </c>
      <c r="Q3083" s="92" t="str">
        <f t="shared" ref="Q3083:Q3146" si="496">IF(A3083&lt;&gt;"",IF(MID(C3083,1,1)="c",IF(ISERROR(M3083/I3083),"",M3083/I3083),""),"")</f>
        <v/>
      </c>
      <c r="R3083" s="92" t="str">
        <f t="shared" ref="R3083:R3146" si="497">IF(A3083&lt;&gt;"",IF(MID(C3083,1,1)="r",IF(ISERROR(N3083/J3083),"",N3083/J3083),""),"")</f>
        <v/>
      </c>
      <c r="U3083" s="5"/>
      <c r="V3083" s="5"/>
      <c r="W3083" s="94" t="str">
        <f t="shared" si="495"/>
        <v/>
      </c>
      <c r="X3083" s="94" t="str">
        <f t="shared" ref="X3083:X3146" si="498">IF(B3083&lt;&gt;"",G3083-$AU$106,"")</f>
        <v/>
      </c>
      <c r="Y3083" s="5"/>
      <c r="BK3083" s="8"/>
      <c r="BL3083" s="5"/>
      <c r="BM3083" s="5"/>
      <c r="BN3083" s="5"/>
      <c r="BO3083" s="5"/>
      <c r="BP3083" s="1"/>
      <c r="BQ3083" s="1"/>
      <c r="BR3083" s="1"/>
      <c r="BS3083" s="1"/>
      <c r="BT3083" s="1"/>
      <c r="BU3083" s="4"/>
      <c r="BV3083" s="1"/>
      <c r="BW3083" s="3"/>
      <c r="BX3083" s="4"/>
      <c r="BY3083" s="5"/>
      <c r="BZ3083" s="5"/>
      <c r="CA3083" s="5"/>
      <c r="CB3083" s="5"/>
      <c r="CC3083" s="5"/>
      <c r="CD3083" s="43"/>
    </row>
    <row r="3084" spans="1:82" x14ac:dyDescent="0.25">
      <c r="A3084" s="8"/>
      <c r="B3084" s="5"/>
      <c r="C3084" s="5"/>
      <c r="D3084" s="5"/>
      <c r="E3084" s="5"/>
      <c r="F3084" s="94" t="str">
        <f t="shared" si="489"/>
        <v/>
      </c>
      <c r="G3084" s="94" t="str">
        <f t="shared" si="490"/>
        <v/>
      </c>
      <c r="H3084" s="127" t="str">
        <f>IF(A3084&lt;&gt;"",IF(MID(C3084,1,1)="c",$AS$26,IF(MID(C3084,1,1)="r",$AS$41,IF(MID(C3084,1,1)="p",#REF!,#REF!))),"")</f>
        <v/>
      </c>
      <c r="I3084" s="92" t="str">
        <f t="shared" si="491"/>
        <v/>
      </c>
      <c r="J3084" s="92" t="str">
        <f t="shared" si="492"/>
        <v/>
      </c>
      <c r="K3084" s="92" t="str">
        <f t="shared" si="493"/>
        <v/>
      </c>
      <c r="L3084" s="92" t="str">
        <f t="shared" si="494"/>
        <v/>
      </c>
      <c r="M3084" s="95" t="str">
        <f>IF(A3084&lt;&gt;"",IF(MID(C3084,1,1)="c",SigmaEpsConcrete(I3084,$AN$30:$AN$33,$AR$30:$AR$33,$AS$26,$AS$27,$AS$28,$AQ$20,$AU$19),""),"")</f>
        <v/>
      </c>
      <c r="N3084" s="95" t="str">
        <f>IF(A3084&lt;&gt;"",IF(MID(C3084,1,1)="r",SigmaEpsReinf(J3084,$AS$42:$AS$43,$AS$41,$AS$39,$AS$40,$AQ$38),""),"")</f>
        <v/>
      </c>
      <c r="Q3084" s="92" t="str">
        <f t="shared" si="496"/>
        <v/>
      </c>
      <c r="R3084" s="92" t="str">
        <f t="shared" si="497"/>
        <v/>
      </c>
      <c r="U3084" s="5"/>
      <c r="V3084" s="5"/>
      <c r="W3084" s="94" t="str">
        <f t="shared" si="495"/>
        <v/>
      </c>
      <c r="X3084" s="94" t="str">
        <f t="shared" si="498"/>
        <v/>
      </c>
      <c r="Y3084" s="5"/>
      <c r="BK3084" s="8"/>
      <c r="BL3084" s="5"/>
      <c r="BM3084" s="5"/>
      <c r="BN3084" s="5"/>
      <c r="BO3084" s="5"/>
      <c r="BP3084" s="1"/>
      <c r="BQ3084" s="1"/>
      <c r="BR3084" s="1"/>
      <c r="BS3084" s="1"/>
      <c r="BT3084" s="1"/>
      <c r="BU3084" s="4"/>
      <c r="BV3084" s="1"/>
      <c r="BW3084" s="3"/>
      <c r="BX3084" s="4"/>
      <c r="BY3084" s="5"/>
      <c r="BZ3084" s="5"/>
      <c r="CA3084" s="5"/>
      <c r="CB3084" s="5"/>
      <c r="CC3084" s="5"/>
      <c r="CD3084" s="43"/>
    </row>
    <row r="3085" spans="1:82" x14ac:dyDescent="0.25">
      <c r="A3085" s="8"/>
      <c r="B3085" s="5"/>
      <c r="C3085" s="5"/>
      <c r="D3085" s="5"/>
      <c r="E3085" s="5"/>
      <c r="F3085" s="94" t="str">
        <f t="shared" si="489"/>
        <v/>
      </c>
      <c r="G3085" s="94" t="str">
        <f t="shared" si="490"/>
        <v/>
      </c>
      <c r="H3085" s="127" t="str">
        <f>IF(A3085&lt;&gt;"",IF(MID(C3085,1,1)="c",$AS$26,IF(MID(C3085,1,1)="r",$AS$41,IF(MID(C3085,1,1)="p",#REF!,#REF!))),"")</f>
        <v/>
      </c>
      <c r="I3085" s="92" t="str">
        <f t="shared" si="491"/>
        <v/>
      </c>
      <c r="J3085" s="92" t="str">
        <f t="shared" si="492"/>
        <v/>
      </c>
      <c r="K3085" s="92" t="str">
        <f t="shared" si="493"/>
        <v/>
      </c>
      <c r="L3085" s="92" t="str">
        <f t="shared" si="494"/>
        <v/>
      </c>
      <c r="M3085" s="95" t="str">
        <f>IF(A3085&lt;&gt;"",IF(MID(C3085,1,1)="c",SigmaEpsConcrete(I3085,$AN$30:$AN$33,$AR$30:$AR$33,$AS$26,$AS$27,$AS$28,$AQ$20,$AU$19),""),"")</f>
        <v/>
      </c>
      <c r="N3085" s="95" t="str">
        <f>IF(A3085&lt;&gt;"",IF(MID(C3085,1,1)="r",SigmaEpsReinf(J3085,$AS$42:$AS$43,$AS$41,$AS$39,$AS$40,$AQ$38),""),"")</f>
        <v/>
      </c>
      <c r="Q3085" s="92" t="str">
        <f t="shared" si="496"/>
        <v/>
      </c>
      <c r="R3085" s="92" t="str">
        <f t="shared" si="497"/>
        <v/>
      </c>
      <c r="U3085" s="5"/>
      <c r="V3085" s="5"/>
      <c r="W3085" s="94" t="str">
        <f t="shared" si="495"/>
        <v/>
      </c>
      <c r="X3085" s="94" t="str">
        <f t="shared" si="498"/>
        <v/>
      </c>
      <c r="Y3085" s="5"/>
      <c r="BK3085" s="8"/>
      <c r="BL3085" s="5"/>
      <c r="BM3085" s="5"/>
      <c r="BN3085" s="5"/>
      <c r="BO3085" s="5"/>
      <c r="BP3085" s="1"/>
      <c r="BQ3085" s="1"/>
      <c r="BR3085" s="1"/>
      <c r="BS3085" s="1"/>
      <c r="BT3085" s="1"/>
      <c r="BU3085" s="4"/>
      <c r="BV3085" s="1"/>
      <c r="BW3085" s="3"/>
      <c r="BX3085" s="4"/>
      <c r="BY3085" s="5"/>
      <c r="BZ3085" s="5"/>
      <c r="CA3085" s="5"/>
      <c r="CB3085" s="5"/>
      <c r="CC3085" s="5"/>
      <c r="CD3085" s="43"/>
    </row>
    <row r="3086" spans="1:82" x14ac:dyDescent="0.25">
      <c r="A3086" s="8"/>
      <c r="B3086" s="5"/>
      <c r="C3086" s="5"/>
      <c r="D3086" s="5"/>
      <c r="E3086" s="5"/>
      <c r="F3086" s="94" t="str">
        <f t="shared" si="489"/>
        <v/>
      </c>
      <c r="G3086" s="94" t="str">
        <f t="shared" si="490"/>
        <v/>
      </c>
      <c r="H3086" s="127" t="str">
        <f>IF(A3086&lt;&gt;"",IF(MID(C3086,1,1)="c",$AS$26,IF(MID(C3086,1,1)="r",$AS$41,IF(MID(C3086,1,1)="p",#REF!,#REF!))),"")</f>
        <v/>
      </c>
      <c r="I3086" s="92" t="str">
        <f t="shared" si="491"/>
        <v/>
      </c>
      <c r="J3086" s="92" t="str">
        <f t="shared" si="492"/>
        <v/>
      </c>
      <c r="K3086" s="92" t="str">
        <f t="shared" si="493"/>
        <v/>
      </c>
      <c r="L3086" s="92" t="str">
        <f t="shared" si="494"/>
        <v/>
      </c>
      <c r="M3086" s="95" t="str">
        <f>IF(A3086&lt;&gt;"",IF(MID(C3086,1,1)="c",SigmaEpsConcrete(I3086,$AN$30:$AN$33,$AR$30:$AR$33,$AS$26,$AS$27,$AS$28,$AQ$20,$AU$19),""),"")</f>
        <v/>
      </c>
      <c r="N3086" s="95" t="str">
        <f>IF(A3086&lt;&gt;"",IF(MID(C3086,1,1)="r",SigmaEpsReinf(J3086,$AS$42:$AS$43,$AS$41,$AS$39,$AS$40,$AQ$38),""),"")</f>
        <v/>
      </c>
      <c r="Q3086" s="92" t="str">
        <f t="shared" si="496"/>
        <v/>
      </c>
      <c r="R3086" s="92" t="str">
        <f t="shared" si="497"/>
        <v/>
      </c>
      <c r="U3086" s="5"/>
      <c r="V3086" s="5"/>
      <c r="W3086" s="94" t="str">
        <f t="shared" si="495"/>
        <v/>
      </c>
      <c r="X3086" s="94" t="str">
        <f t="shared" si="498"/>
        <v/>
      </c>
      <c r="Y3086" s="5"/>
      <c r="BK3086" s="8"/>
      <c r="BL3086" s="5"/>
      <c r="BM3086" s="5"/>
      <c r="BN3086" s="5"/>
      <c r="BO3086" s="5"/>
      <c r="BP3086" s="1"/>
      <c r="BQ3086" s="1"/>
      <c r="BR3086" s="1"/>
      <c r="BS3086" s="1"/>
      <c r="BT3086" s="1"/>
      <c r="BU3086" s="4"/>
      <c r="BV3086" s="1"/>
      <c r="BW3086" s="3"/>
      <c r="BX3086" s="4"/>
      <c r="BY3086" s="5"/>
      <c r="BZ3086" s="5"/>
      <c r="CA3086" s="5"/>
      <c r="CB3086" s="5"/>
      <c r="CC3086" s="5"/>
      <c r="CD3086" s="43"/>
    </row>
    <row r="3087" spans="1:82" x14ac:dyDescent="0.25">
      <c r="A3087" s="8"/>
      <c r="B3087" s="5"/>
      <c r="C3087" s="5"/>
      <c r="D3087" s="5"/>
      <c r="E3087" s="5"/>
      <c r="F3087" s="94" t="str">
        <f t="shared" si="489"/>
        <v/>
      </c>
      <c r="G3087" s="94" t="str">
        <f t="shared" si="490"/>
        <v/>
      </c>
      <c r="H3087" s="127" t="str">
        <f>IF(A3087&lt;&gt;"",IF(MID(C3087,1,1)="c",$AS$26,IF(MID(C3087,1,1)="r",$AS$41,IF(MID(C3087,1,1)="p",#REF!,#REF!))),"")</f>
        <v/>
      </c>
      <c r="I3087" s="92" t="str">
        <f t="shared" si="491"/>
        <v/>
      </c>
      <c r="J3087" s="92" t="str">
        <f t="shared" si="492"/>
        <v/>
      </c>
      <c r="K3087" s="92" t="str">
        <f t="shared" si="493"/>
        <v/>
      </c>
      <c r="L3087" s="92" t="str">
        <f t="shared" si="494"/>
        <v/>
      </c>
      <c r="M3087" s="95" t="str">
        <f>IF(A3087&lt;&gt;"",IF(MID(C3087,1,1)="c",SigmaEpsConcrete(I3087,$AN$30:$AN$33,$AR$30:$AR$33,$AS$26,$AS$27,$AS$28,$AQ$20,$AU$19),""),"")</f>
        <v/>
      </c>
      <c r="N3087" s="95" t="str">
        <f>IF(A3087&lt;&gt;"",IF(MID(C3087,1,1)="r",SigmaEpsReinf(J3087,$AS$42:$AS$43,$AS$41,$AS$39,$AS$40,$AQ$38),""),"")</f>
        <v/>
      </c>
      <c r="Q3087" s="92" t="str">
        <f t="shared" si="496"/>
        <v/>
      </c>
      <c r="R3087" s="92" t="str">
        <f t="shared" si="497"/>
        <v/>
      </c>
      <c r="U3087" s="5"/>
      <c r="V3087" s="5"/>
      <c r="W3087" s="94" t="str">
        <f t="shared" si="495"/>
        <v/>
      </c>
      <c r="X3087" s="94" t="str">
        <f t="shared" si="498"/>
        <v/>
      </c>
      <c r="Y3087" s="5"/>
      <c r="BK3087" s="8"/>
      <c r="BL3087" s="5"/>
      <c r="BM3087" s="5"/>
      <c r="BN3087" s="5"/>
      <c r="BO3087" s="5"/>
      <c r="BP3087" s="1"/>
      <c r="BQ3087" s="1"/>
      <c r="BR3087" s="1"/>
      <c r="BS3087" s="1"/>
      <c r="BT3087" s="1"/>
      <c r="BU3087" s="4"/>
      <c r="BV3087" s="1"/>
      <c r="BW3087" s="3"/>
      <c r="BX3087" s="4"/>
      <c r="BY3087" s="5"/>
      <c r="BZ3087" s="5"/>
      <c r="CA3087" s="5"/>
      <c r="CB3087" s="5"/>
      <c r="CC3087" s="5"/>
      <c r="CD3087" s="43"/>
    </row>
    <row r="3088" spans="1:82" x14ac:dyDescent="0.25">
      <c r="A3088" s="8"/>
      <c r="B3088" s="5"/>
      <c r="C3088" s="5"/>
      <c r="D3088" s="5"/>
      <c r="E3088" s="5"/>
      <c r="F3088" s="94" t="str">
        <f t="shared" si="489"/>
        <v/>
      </c>
      <c r="G3088" s="94" t="str">
        <f t="shared" si="490"/>
        <v/>
      </c>
      <c r="H3088" s="127" t="str">
        <f>IF(A3088&lt;&gt;"",IF(MID(C3088,1,1)="c",$AS$26,IF(MID(C3088,1,1)="r",$AS$41,IF(MID(C3088,1,1)="p",#REF!,#REF!))),"")</f>
        <v/>
      </c>
      <c r="I3088" s="92" t="str">
        <f t="shared" si="491"/>
        <v/>
      </c>
      <c r="J3088" s="92" t="str">
        <f t="shared" si="492"/>
        <v/>
      </c>
      <c r="K3088" s="92" t="str">
        <f t="shared" si="493"/>
        <v/>
      </c>
      <c r="L3088" s="92" t="str">
        <f t="shared" si="494"/>
        <v/>
      </c>
      <c r="M3088" s="95" t="str">
        <f>IF(A3088&lt;&gt;"",IF(MID(C3088,1,1)="c",SigmaEpsConcrete(I3088,$AN$30:$AN$33,$AR$30:$AR$33,$AS$26,$AS$27,$AS$28,$AQ$20,$AU$19),""),"")</f>
        <v/>
      </c>
      <c r="N3088" s="95" t="str">
        <f>IF(A3088&lt;&gt;"",IF(MID(C3088,1,1)="r",SigmaEpsReinf(J3088,$AS$42:$AS$43,$AS$41,$AS$39,$AS$40,$AQ$38),""),"")</f>
        <v/>
      </c>
      <c r="Q3088" s="92" t="str">
        <f t="shared" si="496"/>
        <v/>
      </c>
      <c r="R3088" s="92" t="str">
        <f t="shared" si="497"/>
        <v/>
      </c>
      <c r="U3088" s="5"/>
      <c r="V3088" s="5"/>
      <c r="W3088" s="94" t="str">
        <f t="shared" si="495"/>
        <v/>
      </c>
      <c r="X3088" s="94" t="str">
        <f t="shared" si="498"/>
        <v/>
      </c>
      <c r="Y3088" s="5"/>
      <c r="BK3088" s="8"/>
      <c r="BL3088" s="5"/>
      <c r="BM3088" s="5"/>
      <c r="BN3088" s="5"/>
      <c r="BO3088" s="5"/>
      <c r="BP3088" s="1"/>
      <c r="BQ3088" s="1"/>
      <c r="BR3088" s="1"/>
      <c r="BS3088" s="1"/>
      <c r="BT3088" s="1"/>
      <c r="BU3088" s="4"/>
      <c r="BV3088" s="1"/>
      <c r="BW3088" s="3"/>
      <c r="BX3088" s="4"/>
      <c r="BY3088" s="5"/>
      <c r="BZ3088" s="5"/>
      <c r="CA3088" s="5"/>
      <c r="CB3088" s="5"/>
      <c r="CC3088" s="5"/>
      <c r="CD3088" s="43"/>
    </row>
    <row r="3089" spans="1:82" x14ac:dyDescent="0.25">
      <c r="A3089" s="8"/>
      <c r="B3089" s="5"/>
      <c r="C3089" s="5"/>
      <c r="D3089" s="5"/>
      <c r="E3089" s="5"/>
      <c r="F3089" s="94" t="str">
        <f t="shared" si="489"/>
        <v/>
      </c>
      <c r="G3089" s="94" t="str">
        <f t="shared" si="490"/>
        <v/>
      </c>
      <c r="H3089" s="127" t="str">
        <f>IF(A3089&lt;&gt;"",IF(MID(C3089,1,1)="c",$AS$26,IF(MID(C3089,1,1)="r",$AS$41,IF(MID(C3089,1,1)="p",#REF!,#REF!))),"")</f>
        <v/>
      </c>
      <c r="I3089" s="92" t="str">
        <f t="shared" si="491"/>
        <v/>
      </c>
      <c r="J3089" s="92" t="str">
        <f t="shared" si="492"/>
        <v/>
      </c>
      <c r="K3089" s="92" t="str">
        <f t="shared" si="493"/>
        <v/>
      </c>
      <c r="L3089" s="92" t="str">
        <f t="shared" si="494"/>
        <v/>
      </c>
      <c r="M3089" s="95" t="str">
        <f>IF(A3089&lt;&gt;"",IF(MID(C3089,1,1)="c",SigmaEpsConcrete(I3089,$AN$30:$AN$33,$AR$30:$AR$33,$AS$26,$AS$27,$AS$28,$AQ$20,$AU$19),""),"")</f>
        <v/>
      </c>
      <c r="N3089" s="95" t="str">
        <f>IF(A3089&lt;&gt;"",IF(MID(C3089,1,1)="r",SigmaEpsReinf(J3089,$AS$42:$AS$43,$AS$41,$AS$39,$AS$40,$AQ$38),""),"")</f>
        <v/>
      </c>
      <c r="Q3089" s="92" t="str">
        <f t="shared" si="496"/>
        <v/>
      </c>
      <c r="R3089" s="92" t="str">
        <f t="shared" si="497"/>
        <v/>
      </c>
      <c r="U3089" s="5"/>
      <c r="V3089" s="5"/>
      <c r="W3089" s="94" t="str">
        <f t="shared" si="495"/>
        <v/>
      </c>
      <c r="X3089" s="94" t="str">
        <f t="shared" si="498"/>
        <v/>
      </c>
      <c r="Y3089" s="5"/>
      <c r="BK3089" s="8"/>
      <c r="BL3089" s="5"/>
      <c r="BM3089" s="5"/>
      <c r="BN3089" s="5"/>
      <c r="BO3089" s="5"/>
      <c r="BP3089" s="1"/>
      <c r="BQ3089" s="1"/>
      <c r="BR3089" s="1"/>
      <c r="BS3089" s="1"/>
      <c r="BT3089" s="1"/>
      <c r="BU3089" s="4"/>
      <c r="BV3089" s="1"/>
      <c r="BW3089" s="3"/>
      <c r="BX3089" s="4"/>
      <c r="BY3089" s="5"/>
      <c r="BZ3089" s="5"/>
      <c r="CA3089" s="5"/>
      <c r="CB3089" s="5"/>
      <c r="CC3089" s="5"/>
      <c r="CD3089" s="43"/>
    </row>
    <row r="3090" spans="1:82" x14ac:dyDescent="0.25">
      <c r="A3090" s="8"/>
      <c r="B3090" s="5"/>
      <c r="C3090" s="5"/>
      <c r="D3090" s="5"/>
      <c r="E3090" s="5"/>
      <c r="F3090" s="94" t="str">
        <f t="shared" si="489"/>
        <v/>
      </c>
      <c r="G3090" s="94" t="str">
        <f t="shared" si="490"/>
        <v/>
      </c>
      <c r="H3090" s="127" t="str">
        <f>IF(A3090&lt;&gt;"",IF(MID(C3090,1,1)="c",$AS$26,IF(MID(C3090,1,1)="r",$AS$41,IF(MID(C3090,1,1)="p",#REF!,#REF!))),"")</f>
        <v/>
      </c>
      <c r="I3090" s="92" t="str">
        <f t="shared" si="491"/>
        <v/>
      </c>
      <c r="J3090" s="92" t="str">
        <f t="shared" si="492"/>
        <v/>
      </c>
      <c r="K3090" s="92" t="str">
        <f t="shared" si="493"/>
        <v/>
      </c>
      <c r="L3090" s="92" t="str">
        <f t="shared" si="494"/>
        <v/>
      </c>
      <c r="M3090" s="95" t="str">
        <f>IF(A3090&lt;&gt;"",IF(MID(C3090,1,1)="c",SigmaEpsConcrete(I3090,$AN$30:$AN$33,$AR$30:$AR$33,$AS$26,$AS$27,$AS$28,$AQ$20,$AU$19),""),"")</f>
        <v/>
      </c>
      <c r="N3090" s="95" t="str">
        <f>IF(A3090&lt;&gt;"",IF(MID(C3090,1,1)="r",SigmaEpsReinf(J3090,$AS$42:$AS$43,$AS$41,$AS$39,$AS$40,$AQ$38),""),"")</f>
        <v/>
      </c>
      <c r="Q3090" s="92" t="str">
        <f t="shared" si="496"/>
        <v/>
      </c>
      <c r="R3090" s="92" t="str">
        <f t="shared" si="497"/>
        <v/>
      </c>
      <c r="U3090" s="5"/>
      <c r="V3090" s="5"/>
      <c r="W3090" s="94" t="str">
        <f t="shared" si="495"/>
        <v/>
      </c>
      <c r="X3090" s="94" t="str">
        <f t="shared" si="498"/>
        <v/>
      </c>
      <c r="Y3090" s="5"/>
      <c r="BK3090" s="8"/>
      <c r="BL3090" s="5"/>
      <c r="BM3090" s="5"/>
      <c r="BN3090" s="5"/>
      <c r="BO3090" s="5"/>
      <c r="BP3090" s="1"/>
      <c r="BQ3090" s="1"/>
      <c r="BR3090" s="1"/>
      <c r="BS3090" s="1"/>
      <c r="BT3090" s="1"/>
      <c r="BU3090" s="4"/>
      <c r="BV3090" s="1"/>
      <c r="BW3090" s="3"/>
      <c r="BX3090" s="4"/>
      <c r="BY3090" s="5"/>
      <c r="BZ3090" s="5"/>
      <c r="CA3090" s="5"/>
      <c r="CB3090" s="5"/>
      <c r="CC3090" s="5"/>
      <c r="CD3090" s="43"/>
    </row>
    <row r="3091" spans="1:82" x14ac:dyDescent="0.25">
      <c r="A3091" s="8"/>
      <c r="B3091" s="5"/>
      <c r="C3091" s="5"/>
      <c r="D3091" s="5"/>
      <c r="E3091" s="5"/>
      <c r="F3091" s="94" t="str">
        <f t="shared" si="489"/>
        <v/>
      </c>
      <c r="G3091" s="94" t="str">
        <f t="shared" si="490"/>
        <v/>
      </c>
      <c r="H3091" s="127" t="str">
        <f>IF(A3091&lt;&gt;"",IF(MID(C3091,1,1)="c",$AS$26,IF(MID(C3091,1,1)="r",$AS$41,IF(MID(C3091,1,1)="p",#REF!,#REF!))),"")</f>
        <v/>
      </c>
      <c r="I3091" s="92" t="str">
        <f t="shared" si="491"/>
        <v/>
      </c>
      <c r="J3091" s="92" t="str">
        <f t="shared" si="492"/>
        <v/>
      </c>
      <c r="K3091" s="92" t="str">
        <f t="shared" si="493"/>
        <v/>
      </c>
      <c r="L3091" s="92" t="str">
        <f t="shared" si="494"/>
        <v/>
      </c>
      <c r="M3091" s="95" t="str">
        <f>IF(A3091&lt;&gt;"",IF(MID(C3091,1,1)="c",SigmaEpsConcrete(I3091,$AN$30:$AN$33,$AR$30:$AR$33,$AS$26,$AS$27,$AS$28,$AQ$20,$AU$19),""),"")</f>
        <v/>
      </c>
      <c r="N3091" s="95" t="str">
        <f>IF(A3091&lt;&gt;"",IF(MID(C3091,1,1)="r",SigmaEpsReinf(J3091,$AS$42:$AS$43,$AS$41,$AS$39,$AS$40,$AQ$38),""),"")</f>
        <v/>
      </c>
      <c r="Q3091" s="92" t="str">
        <f t="shared" si="496"/>
        <v/>
      </c>
      <c r="R3091" s="92" t="str">
        <f t="shared" si="497"/>
        <v/>
      </c>
      <c r="U3091" s="5"/>
      <c r="V3091" s="5"/>
      <c r="W3091" s="94" t="str">
        <f t="shared" si="495"/>
        <v/>
      </c>
      <c r="X3091" s="94" t="str">
        <f t="shared" si="498"/>
        <v/>
      </c>
      <c r="Y3091" s="5"/>
      <c r="BK3091" s="8"/>
      <c r="BL3091" s="5"/>
      <c r="BM3091" s="5"/>
      <c r="BN3091" s="5"/>
      <c r="BO3091" s="5"/>
      <c r="BP3091" s="1"/>
      <c r="BQ3091" s="1"/>
      <c r="BR3091" s="1"/>
      <c r="BS3091" s="1"/>
      <c r="BT3091" s="1"/>
      <c r="BU3091" s="4"/>
      <c r="BV3091" s="1"/>
      <c r="BW3091" s="3"/>
      <c r="BX3091" s="4"/>
      <c r="BY3091" s="5"/>
      <c r="BZ3091" s="5"/>
      <c r="CA3091" s="5"/>
      <c r="CB3091" s="5"/>
      <c r="CC3091" s="5"/>
      <c r="CD3091" s="43"/>
    </row>
    <row r="3092" spans="1:82" x14ac:dyDescent="0.25">
      <c r="A3092" s="8"/>
      <c r="B3092" s="5"/>
      <c r="C3092" s="5"/>
      <c r="D3092" s="5"/>
      <c r="E3092" s="5"/>
      <c r="F3092" s="94" t="str">
        <f t="shared" si="489"/>
        <v/>
      </c>
      <c r="G3092" s="94" t="str">
        <f t="shared" si="490"/>
        <v/>
      </c>
      <c r="H3092" s="127" t="str">
        <f>IF(A3092&lt;&gt;"",IF(MID(C3092,1,1)="c",$AS$26,IF(MID(C3092,1,1)="r",$AS$41,IF(MID(C3092,1,1)="p",#REF!,#REF!))),"")</f>
        <v/>
      </c>
      <c r="I3092" s="92" t="str">
        <f t="shared" si="491"/>
        <v/>
      </c>
      <c r="J3092" s="92" t="str">
        <f t="shared" si="492"/>
        <v/>
      </c>
      <c r="K3092" s="92" t="str">
        <f t="shared" si="493"/>
        <v/>
      </c>
      <c r="L3092" s="92" t="str">
        <f t="shared" si="494"/>
        <v/>
      </c>
      <c r="M3092" s="95" t="str">
        <f>IF(A3092&lt;&gt;"",IF(MID(C3092,1,1)="c",SigmaEpsConcrete(I3092,$AN$30:$AN$33,$AR$30:$AR$33,$AS$26,$AS$27,$AS$28,$AQ$20,$AU$19),""),"")</f>
        <v/>
      </c>
      <c r="N3092" s="95" t="str">
        <f>IF(A3092&lt;&gt;"",IF(MID(C3092,1,1)="r",SigmaEpsReinf(J3092,$AS$42:$AS$43,$AS$41,$AS$39,$AS$40,$AQ$38),""),"")</f>
        <v/>
      </c>
      <c r="Q3092" s="92" t="str">
        <f t="shared" si="496"/>
        <v/>
      </c>
      <c r="R3092" s="92" t="str">
        <f t="shared" si="497"/>
        <v/>
      </c>
      <c r="U3092" s="5"/>
      <c r="V3092" s="5"/>
      <c r="W3092" s="94" t="str">
        <f t="shared" si="495"/>
        <v/>
      </c>
      <c r="X3092" s="94" t="str">
        <f t="shared" si="498"/>
        <v/>
      </c>
      <c r="Y3092" s="5"/>
      <c r="BK3092" s="8"/>
      <c r="BL3092" s="5"/>
      <c r="BM3092" s="5"/>
      <c r="BN3092" s="5"/>
      <c r="BO3092" s="5"/>
      <c r="BP3092" s="1"/>
      <c r="BQ3092" s="1"/>
      <c r="BR3092" s="1"/>
      <c r="BS3092" s="1"/>
      <c r="BT3092" s="1"/>
      <c r="BU3092" s="4"/>
      <c r="BV3092" s="1"/>
      <c r="BW3092" s="3"/>
      <c r="BX3092" s="4"/>
      <c r="BY3092" s="5"/>
      <c r="BZ3092" s="5"/>
      <c r="CA3092" s="5"/>
      <c r="CB3092" s="5"/>
      <c r="CC3092" s="5"/>
      <c r="CD3092" s="43"/>
    </row>
    <row r="3093" spans="1:82" x14ac:dyDescent="0.25">
      <c r="A3093" s="8"/>
      <c r="B3093" s="5"/>
      <c r="C3093" s="5"/>
      <c r="D3093" s="5"/>
      <c r="E3093" s="5"/>
      <c r="F3093" s="94" t="str">
        <f t="shared" si="489"/>
        <v/>
      </c>
      <c r="G3093" s="94" t="str">
        <f t="shared" si="490"/>
        <v/>
      </c>
      <c r="H3093" s="127" t="str">
        <f>IF(A3093&lt;&gt;"",IF(MID(C3093,1,1)="c",$AS$26,IF(MID(C3093,1,1)="r",$AS$41,IF(MID(C3093,1,1)="p",#REF!,#REF!))),"")</f>
        <v/>
      </c>
      <c r="I3093" s="92" t="str">
        <f t="shared" si="491"/>
        <v/>
      </c>
      <c r="J3093" s="92" t="str">
        <f t="shared" si="492"/>
        <v/>
      </c>
      <c r="K3093" s="92" t="str">
        <f t="shared" si="493"/>
        <v/>
      </c>
      <c r="L3093" s="92" t="str">
        <f t="shared" si="494"/>
        <v/>
      </c>
      <c r="M3093" s="95" t="str">
        <f>IF(A3093&lt;&gt;"",IF(MID(C3093,1,1)="c",SigmaEpsConcrete(I3093,$AN$30:$AN$33,$AR$30:$AR$33,$AS$26,$AS$27,$AS$28,$AQ$20,$AU$19),""),"")</f>
        <v/>
      </c>
      <c r="N3093" s="95" t="str">
        <f>IF(A3093&lt;&gt;"",IF(MID(C3093,1,1)="r",SigmaEpsReinf(J3093,$AS$42:$AS$43,$AS$41,$AS$39,$AS$40,$AQ$38),""),"")</f>
        <v/>
      </c>
      <c r="Q3093" s="92" t="str">
        <f t="shared" si="496"/>
        <v/>
      </c>
      <c r="R3093" s="92" t="str">
        <f t="shared" si="497"/>
        <v/>
      </c>
      <c r="U3093" s="5"/>
      <c r="V3093" s="5"/>
      <c r="W3093" s="94" t="str">
        <f t="shared" si="495"/>
        <v/>
      </c>
      <c r="X3093" s="94" t="str">
        <f t="shared" si="498"/>
        <v/>
      </c>
      <c r="Y3093" s="5"/>
      <c r="BK3093" s="8"/>
      <c r="BL3093" s="5"/>
      <c r="BM3093" s="5"/>
      <c r="BN3093" s="5"/>
      <c r="BO3093" s="5"/>
      <c r="BP3093" s="1"/>
      <c r="BQ3093" s="1"/>
      <c r="BR3093" s="1"/>
      <c r="BS3093" s="1"/>
      <c r="BT3093" s="1"/>
      <c r="BU3093" s="4"/>
      <c r="BV3093" s="1"/>
      <c r="BW3093" s="3"/>
      <c r="BX3093" s="4"/>
      <c r="BY3093" s="5"/>
      <c r="BZ3093" s="5"/>
      <c r="CA3093" s="5"/>
      <c r="CB3093" s="5"/>
      <c r="CC3093" s="5"/>
      <c r="CD3093" s="43"/>
    </row>
    <row r="3094" spans="1:82" x14ac:dyDescent="0.25">
      <c r="A3094" s="8"/>
      <c r="B3094" s="5"/>
      <c r="C3094" s="5"/>
      <c r="D3094" s="5"/>
      <c r="E3094" s="5"/>
      <c r="F3094" s="94" t="str">
        <f t="shared" si="489"/>
        <v/>
      </c>
      <c r="G3094" s="94" t="str">
        <f t="shared" si="490"/>
        <v/>
      </c>
      <c r="H3094" s="127" t="str">
        <f>IF(A3094&lt;&gt;"",IF(MID(C3094,1,1)="c",$AS$26,IF(MID(C3094,1,1)="r",$AS$41,IF(MID(C3094,1,1)="p",#REF!,#REF!))),"")</f>
        <v/>
      </c>
      <c r="I3094" s="92" t="str">
        <f t="shared" si="491"/>
        <v/>
      </c>
      <c r="J3094" s="92" t="str">
        <f t="shared" si="492"/>
        <v/>
      </c>
      <c r="K3094" s="92" t="str">
        <f t="shared" si="493"/>
        <v/>
      </c>
      <c r="L3094" s="92" t="str">
        <f t="shared" si="494"/>
        <v/>
      </c>
      <c r="M3094" s="95" t="str">
        <f>IF(A3094&lt;&gt;"",IF(MID(C3094,1,1)="c",SigmaEpsConcrete(I3094,$AN$30:$AN$33,$AR$30:$AR$33,$AS$26,$AS$27,$AS$28,$AQ$20,$AU$19),""),"")</f>
        <v/>
      </c>
      <c r="N3094" s="95" t="str">
        <f>IF(A3094&lt;&gt;"",IF(MID(C3094,1,1)="r",SigmaEpsReinf(J3094,$AS$42:$AS$43,$AS$41,$AS$39,$AS$40,$AQ$38),""),"")</f>
        <v/>
      </c>
      <c r="Q3094" s="92" t="str">
        <f t="shared" si="496"/>
        <v/>
      </c>
      <c r="R3094" s="92" t="str">
        <f t="shared" si="497"/>
        <v/>
      </c>
      <c r="U3094" s="5"/>
      <c r="V3094" s="5"/>
      <c r="W3094" s="94" t="str">
        <f t="shared" si="495"/>
        <v/>
      </c>
      <c r="X3094" s="94" t="str">
        <f t="shared" si="498"/>
        <v/>
      </c>
      <c r="Y3094" s="5"/>
      <c r="BK3094" s="8"/>
      <c r="BL3094" s="5"/>
      <c r="BM3094" s="5"/>
      <c r="BN3094" s="5"/>
      <c r="BO3094" s="5"/>
      <c r="BP3094" s="1"/>
      <c r="BQ3094" s="1"/>
      <c r="BR3094" s="1"/>
      <c r="BS3094" s="1"/>
      <c r="BT3094" s="1"/>
      <c r="BU3094" s="4"/>
      <c r="BV3094" s="1"/>
      <c r="BW3094" s="3"/>
      <c r="BX3094" s="4"/>
      <c r="BY3094" s="5"/>
      <c r="BZ3094" s="5"/>
      <c r="CA3094" s="5"/>
      <c r="CB3094" s="5"/>
      <c r="CC3094" s="5"/>
      <c r="CD3094" s="43"/>
    </row>
    <row r="3095" spans="1:82" x14ac:dyDescent="0.25">
      <c r="A3095" s="8"/>
      <c r="B3095" s="5"/>
      <c r="C3095" s="5"/>
      <c r="D3095" s="5"/>
      <c r="E3095" s="5"/>
      <c r="F3095" s="94" t="str">
        <f t="shared" si="489"/>
        <v/>
      </c>
      <c r="G3095" s="94" t="str">
        <f t="shared" si="490"/>
        <v/>
      </c>
      <c r="H3095" s="127" t="str">
        <f>IF(A3095&lt;&gt;"",IF(MID(C3095,1,1)="c",$AS$26,IF(MID(C3095,1,1)="r",$AS$41,IF(MID(C3095,1,1)="p",#REF!,#REF!))),"")</f>
        <v/>
      </c>
      <c r="I3095" s="92" t="str">
        <f t="shared" si="491"/>
        <v/>
      </c>
      <c r="J3095" s="92" t="str">
        <f t="shared" si="492"/>
        <v/>
      </c>
      <c r="K3095" s="92" t="str">
        <f t="shared" si="493"/>
        <v/>
      </c>
      <c r="L3095" s="92" t="str">
        <f t="shared" si="494"/>
        <v/>
      </c>
      <c r="M3095" s="95" t="str">
        <f>IF(A3095&lt;&gt;"",IF(MID(C3095,1,1)="c",SigmaEpsConcrete(I3095,$AN$30:$AN$33,$AR$30:$AR$33,$AS$26,$AS$27,$AS$28,$AQ$20,$AU$19),""),"")</f>
        <v/>
      </c>
      <c r="N3095" s="95" t="str">
        <f>IF(A3095&lt;&gt;"",IF(MID(C3095,1,1)="r",SigmaEpsReinf(J3095,$AS$42:$AS$43,$AS$41,$AS$39,$AS$40,$AQ$38),""),"")</f>
        <v/>
      </c>
      <c r="Q3095" s="92" t="str">
        <f t="shared" si="496"/>
        <v/>
      </c>
      <c r="R3095" s="92" t="str">
        <f t="shared" si="497"/>
        <v/>
      </c>
      <c r="U3095" s="5"/>
      <c r="V3095" s="5"/>
      <c r="W3095" s="94" t="str">
        <f t="shared" si="495"/>
        <v/>
      </c>
      <c r="X3095" s="94" t="str">
        <f t="shared" si="498"/>
        <v/>
      </c>
      <c r="Y3095" s="5"/>
      <c r="BK3095" s="8"/>
      <c r="BL3095" s="5"/>
      <c r="BM3095" s="5"/>
      <c r="BN3095" s="5"/>
      <c r="BO3095" s="5"/>
      <c r="BP3095" s="1"/>
      <c r="BQ3095" s="1"/>
      <c r="BR3095" s="1"/>
      <c r="BS3095" s="1"/>
      <c r="BT3095" s="1"/>
      <c r="BU3095" s="4"/>
      <c r="BV3095" s="1"/>
      <c r="BW3095" s="3"/>
      <c r="BX3095" s="4"/>
      <c r="BY3095" s="5"/>
      <c r="BZ3095" s="5"/>
      <c r="CA3095" s="5"/>
      <c r="CB3095" s="5"/>
      <c r="CC3095" s="5"/>
      <c r="CD3095" s="43"/>
    </row>
    <row r="3096" spans="1:82" x14ac:dyDescent="0.25">
      <c r="A3096" s="8"/>
      <c r="B3096" s="5"/>
      <c r="C3096" s="5"/>
      <c r="D3096" s="5"/>
      <c r="E3096" s="5"/>
      <c r="F3096" s="94" t="str">
        <f t="shared" si="489"/>
        <v/>
      </c>
      <c r="G3096" s="94" t="str">
        <f t="shared" si="490"/>
        <v/>
      </c>
      <c r="H3096" s="127" t="str">
        <f>IF(A3096&lt;&gt;"",IF(MID(C3096,1,1)="c",$AS$26,IF(MID(C3096,1,1)="r",$AS$41,IF(MID(C3096,1,1)="p",#REF!,#REF!))),"")</f>
        <v/>
      </c>
      <c r="I3096" s="92" t="str">
        <f t="shared" si="491"/>
        <v/>
      </c>
      <c r="J3096" s="92" t="str">
        <f t="shared" si="492"/>
        <v/>
      </c>
      <c r="K3096" s="92" t="str">
        <f t="shared" si="493"/>
        <v/>
      </c>
      <c r="L3096" s="92" t="str">
        <f t="shared" si="494"/>
        <v/>
      </c>
      <c r="M3096" s="95" t="str">
        <f>IF(A3096&lt;&gt;"",IF(MID(C3096,1,1)="c",SigmaEpsConcrete(I3096,$AN$30:$AN$33,$AR$30:$AR$33,$AS$26,$AS$27,$AS$28,$AQ$20,$AU$19),""),"")</f>
        <v/>
      </c>
      <c r="N3096" s="95" t="str">
        <f>IF(A3096&lt;&gt;"",IF(MID(C3096,1,1)="r",SigmaEpsReinf(J3096,$AS$42:$AS$43,$AS$41,$AS$39,$AS$40,$AQ$38),""),"")</f>
        <v/>
      </c>
      <c r="Q3096" s="92" t="str">
        <f t="shared" si="496"/>
        <v/>
      </c>
      <c r="R3096" s="92" t="str">
        <f t="shared" si="497"/>
        <v/>
      </c>
      <c r="U3096" s="5"/>
      <c r="V3096" s="5"/>
      <c r="W3096" s="94" t="str">
        <f t="shared" si="495"/>
        <v/>
      </c>
      <c r="X3096" s="94" t="str">
        <f t="shared" si="498"/>
        <v/>
      </c>
      <c r="Y3096" s="5"/>
      <c r="BK3096" s="8"/>
      <c r="BL3096" s="5"/>
      <c r="BM3096" s="5"/>
      <c r="BN3096" s="5"/>
      <c r="BO3096" s="5"/>
      <c r="BP3096" s="1"/>
      <c r="BQ3096" s="1"/>
      <c r="BR3096" s="1"/>
      <c r="BS3096" s="1"/>
      <c r="BT3096" s="1"/>
      <c r="BU3096" s="4"/>
      <c r="BV3096" s="1"/>
      <c r="BW3096" s="3"/>
      <c r="BX3096" s="4"/>
      <c r="BY3096" s="5"/>
      <c r="BZ3096" s="5"/>
      <c r="CA3096" s="5"/>
      <c r="CB3096" s="5"/>
      <c r="CC3096" s="5"/>
      <c r="CD3096" s="43"/>
    </row>
    <row r="3097" spans="1:82" x14ac:dyDescent="0.25">
      <c r="A3097" s="8"/>
      <c r="B3097" s="5"/>
      <c r="C3097" s="5"/>
      <c r="D3097" s="5"/>
      <c r="E3097" s="5"/>
      <c r="F3097" s="94" t="str">
        <f t="shared" si="489"/>
        <v/>
      </c>
      <c r="G3097" s="94" t="str">
        <f t="shared" si="490"/>
        <v/>
      </c>
      <c r="H3097" s="127" t="str">
        <f>IF(A3097&lt;&gt;"",IF(MID(C3097,1,1)="c",$AS$26,IF(MID(C3097,1,1)="r",$AS$41,IF(MID(C3097,1,1)="p",#REF!,#REF!))),"")</f>
        <v/>
      </c>
      <c r="I3097" s="92" t="str">
        <f t="shared" si="491"/>
        <v/>
      </c>
      <c r="J3097" s="92" t="str">
        <f t="shared" si="492"/>
        <v/>
      </c>
      <c r="K3097" s="92" t="str">
        <f t="shared" si="493"/>
        <v/>
      </c>
      <c r="L3097" s="92" t="str">
        <f t="shared" si="494"/>
        <v/>
      </c>
      <c r="M3097" s="95" t="str">
        <f>IF(A3097&lt;&gt;"",IF(MID(C3097,1,1)="c",SigmaEpsConcrete(I3097,$AN$30:$AN$33,$AR$30:$AR$33,$AS$26,$AS$27,$AS$28,$AQ$20,$AU$19),""),"")</f>
        <v/>
      </c>
      <c r="N3097" s="95" t="str">
        <f>IF(A3097&lt;&gt;"",IF(MID(C3097,1,1)="r",SigmaEpsReinf(J3097,$AS$42:$AS$43,$AS$41,$AS$39,$AS$40,$AQ$38),""),"")</f>
        <v/>
      </c>
      <c r="Q3097" s="92" t="str">
        <f t="shared" si="496"/>
        <v/>
      </c>
      <c r="R3097" s="92" t="str">
        <f t="shared" si="497"/>
        <v/>
      </c>
      <c r="U3097" s="5"/>
      <c r="V3097" s="5"/>
      <c r="W3097" s="94" t="str">
        <f t="shared" si="495"/>
        <v/>
      </c>
      <c r="X3097" s="94" t="str">
        <f t="shared" si="498"/>
        <v/>
      </c>
      <c r="Y3097" s="5"/>
      <c r="BK3097" s="8"/>
      <c r="BL3097" s="5"/>
      <c r="BM3097" s="5"/>
      <c r="BN3097" s="5"/>
      <c r="BO3097" s="5"/>
      <c r="BP3097" s="1"/>
      <c r="BQ3097" s="1"/>
      <c r="BR3097" s="1"/>
      <c r="BS3097" s="1"/>
      <c r="BT3097" s="1"/>
      <c r="BU3097" s="4"/>
      <c r="BV3097" s="1"/>
      <c r="BW3097" s="3"/>
      <c r="BX3097" s="4"/>
      <c r="BY3097" s="5"/>
      <c r="BZ3097" s="5"/>
      <c r="CA3097" s="5"/>
      <c r="CB3097" s="5"/>
      <c r="CC3097" s="5"/>
      <c r="CD3097" s="43"/>
    </row>
    <row r="3098" spans="1:82" x14ac:dyDescent="0.25">
      <c r="A3098" s="8"/>
      <c r="B3098" s="5"/>
      <c r="C3098" s="5"/>
      <c r="D3098" s="5"/>
      <c r="E3098" s="5"/>
      <c r="F3098" s="94" t="str">
        <f t="shared" si="489"/>
        <v/>
      </c>
      <c r="G3098" s="94" t="str">
        <f t="shared" si="490"/>
        <v/>
      </c>
      <c r="H3098" s="127" t="str">
        <f>IF(A3098&lt;&gt;"",IF(MID(C3098,1,1)="c",$AS$26,IF(MID(C3098,1,1)="r",$AS$41,IF(MID(C3098,1,1)="p",#REF!,#REF!))),"")</f>
        <v/>
      </c>
      <c r="I3098" s="92" t="str">
        <f t="shared" si="491"/>
        <v/>
      </c>
      <c r="J3098" s="92" t="str">
        <f t="shared" si="492"/>
        <v/>
      </c>
      <c r="K3098" s="92" t="str">
        <f t="shared" si="493"/>
        <v/>
      </c>
      <c r="L3098" s="92" t="str">
        <f t="shared" si="494"/>
        <v/>
      </c>
      <c r="M3098" s="95" t="str">
        <f>IF(A3098&lt;&gt;"",IF(MID(C3098,1,1)="c",SigmaEpsConcrete(I3098,$AN$30:$AN$33,$AR$30:$AR$33,$AS$26,$AS$27,$AS$28,$AQ$20,$AU$19),""),"")</f>
        <v/>
      </c>
      <c r="N3098" s="95" t="str">
        <f>IF(A3098&lt;&gt;"",IF(MID(C3098,1,1)="r",SigmaEpsReinf(J3098,$AS$42:$AS$43,$AS$41,$AS$39,$AS$40,$AQ$38),""),"")</f>
        <v/>
      </c>
      <c r="Q3098" s="92" t="str">
        <f t="shared" si="496"/>
        <v/>
      </c>
      <c r="R3098" s="92" t="str">
        <f t="shared" si="497"/>
        <v/>
      </c>
      <c r="U3098" s="5"/>
      <c r="V3098" s="5"/>
      <c r="W3098" s="94" t="str">
        <f t="shared" si="495"/>
        <v/>
      </c>
      <c r="X3098" s="94" t="str">
        <f t="shared" si="498"/>
        <v/>
      </c>
      <c r="Y3098" s="5"/>
      <c r="BK3098" s="8"/>
      <c r="BL3098" s="5"/>
      <c r="BM3098" s="5"/>
      <c r="BN3098" s="5"/>
      <c r="BO3098" s="5"/>
      <c r="BP3098" s="1"/>
      <c r="BQ3098" s="1"/>
      <c r="BR3098" s="1"/>
      <c r="BS3098" s="1"/>
      <c r="BT3098" s="1"/>
      <c r="BU3098" s="4"/>
      <c r="BV3098" s="1"/>
      <c r="BW3098" s="3"/>
      <c r="BX3098" s="4"/>
      <c r="BY3098" s="5"/>
      <c r="BZ3098" s="5"/>
      <c r="CA3098" s="5"/>
      <c r="CB3098" s="5"/>
      <c r="CC3098" s="5"/>
      <c r="CD3098" s="43"/>
    </row>
    <row r="3099" spans="1:82" x14ac:dyDescent="0.25">
      <c r="A3099" s="8"/>
      <c r="B3099" s="5"/>
      <c r="C3099" s="5"/>
      <c r="D3099" s="5"/>
      <c r="E3099" s="5"/>
      <c r="F3099" s="94" t="str">
        <f t="shared" si="489"/>
        <v/>
      </c>
      <c r="G3099" s="94" t="str">
        <f t="shared" si="490"/>
        <v/>
      </c>
      <c r="H3099" s="127" t="str">
        <f>IF(A3099&lt;&gt;"",IF(MID(C3099,1,1)="c",$AS$26,IF(MID(C3099,1,1)="r",$AS$41,IF(MID(C3099,1,1)="p",#REF!,#REF!))),"")</f>
        <v/>
      </c>
      <c r="I3099" s="92" t="str">
        <f t="shared" si="491"/>
        <v/>
      </c>
      <c r="J3099" s="92" t="str">
        <f t="shared" si="492"/>
        <v/>
      </c>
      <c r="K3099" s="92" t="str">
        <f t="shared" si="493"/>
        <v/>
      </c>
      <c r="L3099" s="92" t="str">
        <f t="shared" si="494"/>
        <v/>
      </c>
      <c r="M3099" s="95" t="str">
        <f>IF(A3099&lt;&gt;"",IF(MID(C3099,1,1)="c",SigmaEpsConcrete(I3099,$AN$30:$AN$33,$AR$30:$AR$33,$AS$26,$AS$27,$AS$28,$AQ$20,$AU$19),""),"")</f>
        <v/>
      </c>
      <c r="N3099" s="95" t="str">
        <f>IF(A3099&lt;&gt;"",IF(MID(C3099,1,1)="r",SigmaEpsReinf(J3099,$AS$42:$AS$43,$AS$41,$AS$39,$AS$40,$AQ$38),""),"")</f>
        <v/>
      </c>
      <c r="Q3099" s="92" t="str">
        <f t="shared" si="496"/>
        <v/>
      </c>
      <c r="R3099" s="92" t="str">
        <f t="shared" si="497"/>
        <v/>
      </c>
      <c r="U3099" s="5"/>
      <c r="V3099" s="5"/>
      <c r="W3099" s="94" t="str">
        <f t="shared" si="495"/>
        <v/>
      </c>
      <c r="X3099" s="94" t="str">
        <f t="shared" si="498"/>
        <v/>
      </c>
      <c r="Y3099" s="5"/>
      <c r="BK3099" s="8"/>
      <c r="BL3099" s="5"/>
      <c r="BM3099" s="5"/>
      <c r="BN3099" s="5"/>
      <c r="BO3099" s="5"/>
      <c r="BP3099" s="1"/>
      <c r="BQ3099" s="1"/>
      <c r="BR3099" s="1"/>
      <c r="BS3099" s="1"/>
      <c r="BT3099" s="1"/>
      <c r="BU3099" s="4"/>
      <c r="BV3099" s="1"/>
      <c r="BW3099" s="3"/>
      <c r="BX3099" s="4"/>
      <c r="BY3099" s="5"/>
      <c r="BZ3099" s="5"/>
      <c r="CA3099" s="5"/>
      <c r="CB3099" s="5"/>
      <c r="CC3099" s="5"/>
      <c r="CD3099" s="43"/>
    </row>
    <row r="3100" spans="1:82" x14ac:dyDescent="0.25">
      <c r="A3100" s="8"/>
      <c r="B3100" s="5"/>
      <c r="C3100" s="5"/>
      <c r="D3100" s="5"/>
      <c r="E3100" s="5"/>
      <c r="F3100" s="94" t="str">
        <f t="shared" si="489"/>
        <v/>
      </c>
      <c r="G3100" s="94" t="str">
        <f t="shared" si="490"/>
        <v/>
      </c>
      <c r="H3100" s="127" t="str">
        <f>IF(A3100&lt;&gt;"",IF(MID(C3100,1,1)="c",$AS$26,IF(MID(C3100,1,1)="r",$AS$41,IF(MID(C3100,1,1)="p",#REF!,#REF!))),"")</f>
        <v/>
      </c>
      <c r="I3100" s="92" t="str">
        <f t="shared" si="491"/>
        <v/>
      </c>
      <c r="J3100" s="92" t="str">
        <f t="shared" si="492"/>
        <v/>
      </c>
      <c r="K3100" s="92" t="str">
        <f t="shared" si="493"/>
        <v/>
      </c>
      <c r="L3100" s="92" t="str">
        <f t="shared" si="494"/>
        <v/>
      </c>
      <c r="M3100" s="95" t="str">
        <f>IF(A3100&lt;&gt;"",IF(MID(C3100,1,1)="c",SigmaEpsConcrete(I3100,$AN$30:$AN$33,$AR$30:$AR$33,$AS$26,$AS$27,$AS$28,$AQ$20,$AU$19),""),"")</f>
        <v/>
      </c>
      <c r="N3100" s="95" t="str">
        <f>IF(A3100&lt;&gt;"",IF(MID(C3100,1,1)="r",SigmaEpsReinf(J3100,$AS$42:$AS$43,$AS$41,$AS$39,$AS$40,$AQ$38),""),"")</f>
        <v/>
      </c>
      <c r="Q3100" s="92" t="str">
        <f t="shared" si="496"/>
        <v/>
      </c>
      <c r="R3100" s="92" t="str">
        <f t="shared" si="497"/>
        <v/>
      </c>
      <c r="U3100" s="5"/>
      <c r="V3100" s="5"/>
      <c r="W3100" s="94" t="str">
        <f t="shared" si="495"/>
        <v/>
      </c>
      <c r="X3100" s="94" t="str">
        <f t="shared" si="498"/>
        <v/>
      </c>
      <c r="Y3100" s="5"/>
      <c r="BK3100" s="8"/>
      <c r="BL3100" s="5"/>
      <c r="BM3100" s="5"/>
      <c r="BN3100" s="5"/>
      <c r="BO3100" s="5"/>
      <c r="BP3100" s="1"/>
      <c r="BQ3100" s="1"/>
      <c r="BR3100" s="1"/>
      <c r="BS3100" s="1"/>
      <c r="BT3100" s="1"/>
      <c r="BU3100" s="4"/>
      <c r="BV3100" s="1"/>
      <c r="BW3100" s="3"/>
      <c r="BX3100" s="4"/>
      <c r="BY3100" s="5"/>
      <c r="BZ3100" s="5"/>
      <c r="CA3100" s="5"/>
      <c r="CB3100" s="5"/>
      <c r="CC3100" s="5"/>
      <c r="CD3100" s="43"/>
    </row>
    <row r="3101" spans="1:82" x14ac:dyDescent="0.25">
      <c r="A3101" s="8"/>
      <c r="B3101" s="5"/>
      <c r="C3101" s="5"/>
      <c r="D3101" s="5"/>
      <c r="E3101" s="5"/>
      <c r="F3101" s="94" t="str">
        <f t="shared" si="489"/>
        <v/>
      </c>
      <c r="G3101" s="94" t="str">
        <f t="shared" si="490"/>
        <v/>
      </c>
      <c r="H3101" s="127" t="str">
        <f>IF(A3101&lt;&gt;"",IF(MID(C3101,1,1)="c",$AS$26,IF(MID(C3101,1,1)="r",$AS$41,IF(MID(C3101,1,1)="p",#REF!,#REF!))),"")</f>
        <v/>
      </c>
      <c r="I3101" s="92" t="str">
        <f t="shared" si="491"/>
        <v/>
      </c>
      <c r="J3101" s="92" t="str">
        <f t="shared" si="492"/>
        <v/>
      </c>
      <c r="K3101" s="92" t="str">
        <f t="shared" si="493"/>
        <v/>
      </c>
      <c r="L3101" s="92" t="str">
        <f t="shared" si="494"/>
        <v/>
      </c>
      <c r="M3101" s="95" t="str">
        <f>IF(A3101&lt;&gt;"",IF(MID(C3101,1,1)="c",SigmaEpsConcrete(I3101,$AN$30:$AN$33,$AR$30:$AR$33,$AS$26,$AS$27,$AS$28,$AQ$20,$AU$19),""),"")</f>
        <v/>
      </c>
      <c r="N3101" s="95" t="str">
        <f>IF(A3101&lt;&gt;"",IF(MID(C3101,1,1)="r",SigmaEpsReinf(J3101,$AS$42:$AS$43,$AS$41,$AS$39,$AS$40,$AQ$38),""),"")</f>
        <v/>
      </c>
      <c r="Q3101" s="92" t="str">
        <f t="shared" si="496"/>
        <v/>
      </c>
      <c r="R3101" s="92" t="str">
        <f t="shared" si="497"/>
        <v/>
      </c>
      <c r="U3101" s="5"/>
      <c r="V3101" s="5"/>
      <c r="W3101" s="94" t="str">
        <f t="shared" si="495"/>
        <v/>
      </c>
      <c r="X3101" s="94" t="str">
        <f t="shared" si="498"/>
        <v/>
      </c>
      <c r="Y3101" s="5"/>
      <c r="BK3101" s="8"/>
      <c r="BL3101" s="5"/>
      <c r="BM3101" s="5"/>
      <c r="BN3101" s="5"/>
      <c r="BO3101" s="5"/>
      <c r="BP3101" s="1"/>
      <c r="BQ3101" s="1"/>
      <c r="BR3101" s="1"/>
      <c r="BS3101" s="1"/>
      <c r="BT3101" s="1"/>
      <c r="BU3101" s="4"/>
      <c r="BV3101" s="1"/>
      <c r="BW3101" s="3"/>
      <c r="BX3101" s="4"/>
      <c r="BY3101" s="5"/>
      <c r="BZ3101" s="5"/>
      <c r="CA3101" s="5"/>
      <c r="CB3101" s="5"/>
      <c r="CC3101" s="5"/>
      <c r="CD3101" s="43"/>
    </row>
    <row r="3102" spans="1:82" x14ac:dyDescent="0.25">
      <c r="A3102" s="8"/>
      <c r="B3102" s="5"/>
      <c r="C3102" s="5"/>
      <c r="D3102" s="5"/>
      <c r="E3102" s="5"/>
      <c r="F3102" s="94" t="str">
        <f t="shared" si="489"/>
        <v/>
      </c>
      <c r="G3102" s="94" t="str">
        <f t="shared" si="490"/>
        <v/>
      </c>
      <c r="H3102" s="127" t="str">
        <f>IF(A3102&lt;&gt;"",IF(MID(C3102,1,1)="c",$AS$26,IF(MID(C3102,1,1)="r",$AS$41,IF(MID(C3102,1,1)="p",#REF!,#REF!))),"")</f>
        <v/>
      </c>
      <c r="I3102" s="92" t="str">
        <f t="shared" si="491"/>
        <v/>
      </c>
      <c r="J3102" s="92" t="str">
        <f t="shared" si="492"/>
        <v/>
      </c>
      <c r="K3102" s="92" t="str">
        <f t="shared" si="493"/>
        <v/>
      </c>
      <c r="L3102" s="92" t="str">
        <f t="shared" si="494"/>
        <v/>
      </c>
      <c r="M3102" s="95" t="str">
        <f>IF(A3102&lt;&gt;"",IF(MID(C3102,1,1)="c",SigmaEpsConcrete(I3102,$AN$30:$AN$33,$AR$30:$AR$33,$AS$26,$AS$27,$AS$28,$AQ$20,$AU$19),""),"")</f>
        <v/>
      </c>
      <c r="N3102" s="95" t="str">
        <f>IF(A3102&lt;&gt;"",IF(MID(C3102,1,1)="r",SigmaEpsReinf(J3102,$AS$42:$AS$43,$AS$41,$AS$39,$AS$40,$AQ$38),""),"")</f>
        <v/>
      </c>
      <c r="Q3102" s="92" t="str">
        <f t="shared" si="496"/>
        <v/>
      </c>
      <c r="R3102" s="92" t="str">
        <f t="shared" si="497"/>
        <v/>
      </c>
      <c r="U3102" s="5"/>
      <c r="V3102" s="5"/>
      <c r="W3102" s="94" t="str">
        <f t="shared" si="495"/>
        <v/>
      </c>
      <c r="X3102" s="94" t="str">
        <f t="shared" si="498"/>
        <v/>
      </c>
      <c r="Y3102" s="5"/>
      <c r="BK3102" s="8"/>
      <c r="BL3102" s="5"/>
      <c r="BM3102" s="5"/>
      <c r="BN3102" s="5"/>
      <c r="BO3102" s="5"/>
      <c r="BP3102" s="1"/>
      <c r="BQ3102" s="1"/>
      <c r="BR3102" s="1"/>
      <c r="BS3102" s="1"/>
      <c r="BT3102" s="1"/>
      <c r="BU3102" s="4"/>
      <c r="BV3102" s="1"/>
      <c r="BW3102" s="3"/>
      <c r="BX3102" s="4"/>
      <c r="BY3102" s="5"/>
      <c r="BZ3102" s="5"/>
      <c r="CA3102" s="5"/>
      <c r="CB3102" s="5"/>
      <c r="CC3102" s="5"/>
      <c r="CD3102" s="43"/>
    </row>
    <row r="3103" spans="1:82" x14ac:dyDescent="0.25">
      <c r="A3103" s="8"/>
      <c r="B3103" s="5"/>
      <c r="C3103" s="5"/>
      <c r="D3103" s="5"/>
      <c r="E3103" s="5"/>
      <c r="F3103" s="94" t="str">
        <f t="shared" si="489"/>
        <v/>
      </c>
      <c r="G3103" s="94" t="str">
        <f t="shared" si="490"/>
        <v/>
      </c>
      <c r="H3103" s="127" t="str">
        <f>IF(A3103&lt;&gt;"",IF(MID(C3103,1,1)="c",$AS$26,IF(MID(C3103,1,1)="r",$AS$41,IF(MID(C3103,1,1)="p",#REF!,#REF!))),"")</f>
        <v/>
      </c>
      <c r="I3103" s="92" t="str">
        <f t="shared" si="491"/>
        <v/>
      </c>
      <c r="J3103" s="92" t="str">
        <f t="shared" si="492"/>
        <v/>
      </c>
      <c r="K3103" s="92" t="str">
        <f t="shared" si="493"/>
        <v/>
      </c>
      <c r="L3103" s="92" t="str">
        <f t="shared" si="494"/>
        <v/>
      </c>
      <c r="M3103" s="95" t="str">
        <f>IF(A3103&lt;&gt;"",IF(MID(C3103,1,1)="c",SigmaEpsConcrete(I3103,$AN$30:$AN$33,$AR$30:$AR$33,$AS$26,$AS$27,$AS$28,$AQ$20,$AU$19),""),"")</f>
        <v/>
      </c>
      <c r="N3103" s="95" t="str">
        <f>IF(A3103&lt;&gt;"",IF(MID(C3103,1,1)="r",SigmaEpsReinf(J3103,$AS$42:$AS$43,$AS$41,$AS$39,$AS$40,$AQ$38),""),"")</f>
        <v/>
      </c>
      <c r="Q3103" s="92" t="str">
        <f t="shared" si="496"/>
        <v/>
      </c>
      <c r="R3103" s="92" t="str">
        <f t="shared" si="497"/>
        <v/>
      </c>
      <c r="U3103" s="5"/>
      <c r="V3103" s="5"/>
      <c r="W3103" s="94" t="str">
        <f t="shared" si="495"/>
        <v/>
      </c>
      <c r="X3103" s="94" t="str">
        <f t="shared" si="498"/>
        <v/>
      </c>
      <c r="Y3103" s="5"/>
      <c r="BK3103" s="8"/>
      <c r="BL3103" s="5"/>
      <c r="BM3103" s="5"/>
      <c r="BN3103" s="5"/>
      <c r="BO3103" s="5"/>
      <c r="BP3103" s="1"/>
      <c r="BQ3103" s="1"/>
      <c r="BR3103" s="1"/>
      <c r="BS3103" s="1"/>
      <c r="BT3103" s="1"/>
      <c r="BU3103" s="4"/>
      <c r="BV3103" s="1"/>
      <c r="BW3103" s="3"/>
      <c r="BX3103" s="4"/>
      <c r="BY3103" s="5"/>
      <c r="BZ3103" s="5"/>
      <c r="CA3103" s="5"/>
      <c r="CB3103" s="5"/>
      <c r="CC3103" s="5"/>
      <c r="CD3103" s="43"/>
    </row>
    <row r="3104" spans="1:82" x14ac:dyDescent="0.25">
      <c r="A3104" s="8"/>
      <c r="B3104" s="5"/>
      <c r="C3104" s="5"/>
      <c r="D3104" s="5"/>
      <c r="E3104" s="5"/>
      <c r="F3104" s="94" t="str">
        <f t="shared" si="489"/>
        <v/>
      </c>
      <c r="G3104" s="94" t="str">
        <f t="shared" si="490"/>
        <v/>
      </c>
      <c r="H3104" s="127" t="str">
        <f>IF(A3104&lt;&gt;"",IF(MID(C3104,1,1)="c",$AS$26,IF(MID(C3104,1,1)="r",$AS$41,IF(MID(C3104,1,1)="p",#REF!,#REF!))),"")</f>
        <v/>
      </c>
      <c r="I3104" s="92" t="str">
        <f t="shared" si="491"/>
        <v/>
      </c>
      <c r="J3104" s="92" t="str">
        <f t="shared" si="492"/>
        <v/>
      </c>
      <c r="K3104" s="92" t="str">
        <f t="shared" si="493"/>
        <v/>
      </c>
      <c r="L3104" s="92" t="str">
        <f t="shared" si="494"/>
        <v/>
      </c>
      <c r="M3104" s="95" t="str">
        <f>IF(A3104&lt;&gt;"",IF(MID(C3104,1,1)="c",SigmaEpsConcrete(I3104,$AN$30:$AN$33,$AR$30:$AR$33,$AS$26,$AS$27,$AS$28,$AQ$20,$AU$19),""),"")</f>
        <v/>
      </c>
      <c r="N3104" s="95" t="str">
        <f>IF(A3104&lt;&gt;"",IF(MID(C3104,1,1)="r",SigmaEpsReinf(J3104,$AS$42:$AS$43,$AS$41,$AS$39,$AS$40,$AQ$38),""),"")</f>
        <v/>
      </c>
      <c r="Q3104" s="92" t="str">
        <f t="shared" si="496"/>
        <v/>
      </c>
      <c r="R3104" s="92" t="str">
        <f t="shared" si="497"/>
        <v/>
      </c>
      <c r="U3104" s="5"/>
      <c r="V3104" s="5"/>
      <c r="W3104" s="94" t="str">
        <f t="shared" si="495"/>
        <v/>
      </c>
      <c r="X3104" s="94" t="str">
        <f t="shared" si="498"/>
        <v/>
      </c>
      <c r="Y3104" s="5"/>
      <c r="BK3104" s="8"/>
      <c r="BL3104" s="5"/>
      <c r="BM3104" s="5"/>
      <c r="BN3104" s="5"/>
      <c r="BO3104" s="5"/>
      <c r="BP3104" s="1"/>
      <c r="BQ3104" s="1"/>
      <c r="BR3104" s="1"/>
      <c r="BS3104" s="1"/>
      <c r="BT3104" s="1"/>
      <c r="BU3104" s="4"/>
      <c r="BV3104" s="1"/>
      <c r="BW3104" s="3"/>
      <c r="BX3104" s="4"/>
      <c r="BY3104" s="5"/>
      <c r="BZ3104" s="5"/>
      <c r="CA3104" s="5"/>
      <c r="CB3104" s="5"/>
      <c r="CC3104" s="5"/>
      <c r="CD3104" s="43"/>
    </row>
    <row r="3105" spans="1:82" x14ac:dyDescent="0.25">
      <c r="A3105" s="8"/>
      <c r="B3105" s="5"/>
      <c r="C3105" s="5"/>
      <c r="D3105" s="5"/>
      <c r="E3105" s="5"/>
      <c r="F3105" s="94" t="str">
        <f t="shared" si="489"/>
        <v/>
      </c>
      <c r="G3105" s="94" t="str">
        <f t="shared" si="490"/>
        <v/>
      </c>
      <c r="H3105" s="127" t="str">
        <f>IF(A3105&lt;&gt;"",IF(MID(C3105,1,1)="c",$AS$26,IF(MID(C3105,1,1)="r",$AS$41,IF(MID(C3105,1,1)="p",#REF!,#REF!))),"")</f>
        <v/>
      </c>
      <c r="I3105" s="92" t="str">
        <f t="shared" si="491"/>
        <v/>
      </c>
      <c r="J3105" s="92" t="str">
        <f t="shared" si="492"/>
        <v/>
      </c>
      <c r="K3105" s="92" t="str">
        <f t="shared" si="493"/>
        <v/>
      </c>
      <c r="L3105" s="92" t="str">
        <f t="shared" si="494"/>
        <v/>
      </c>
      <c r="M3105" s="95" t="str">
        <f>IF(A3105&lt;&gt;"",IF(MID(C3105,1,1)="c",SigmaEpsConcrete(I3105,$AN$30:$AN$33,$AR$30:$AR$33,$AS$26,$AS$27,$AS$28,$AQ$20,$AU$19),""),"")</f>
        <v/>
      </c>
      <c r="N3105" s="95" t="str">
        <f>IF(A3105&lt;&gt;"",IF(MID(C3105,1,1)="r",SigmaEpsReinf(J3105,$AS$42:$AS$43,$AS$41,$AS$39,$AS$40,$AQ$38),""),"")</f>
        <v/>
      </c>
      <c r="Q3105" s="92" t="str">
        <f t="shared" si="496"/>
        <v/>
      </c>
      <c r="R3105" s="92" t="str">
        <f t="shared" si="497"/>
        <v/>
      </c>
      <c r="U3105" s="5"/>
      <c r="V3105" s="5"/>
      <c r="W3105" s="94" t="str">
        <f t="shared" si="495"/>
        <v/>
      </c>
      <c r="X3105" s="94" t="str">
        <f t="shared" si="498"/>
        <v/>
      </c>
      <c r="Y3105" s="5"/>
      <c r="BK3105" s="8"/>
      <c r="BL3105" s="5"/>
      <c r="BM3105" s="5"/>
      <c r="BN3105" s="5"/>
      <c r="BO3105" s="5"/>
      <c r="BP3105" s="1"/>
      <c r="BQ3105" s="1"/>
      <c r="BR3105" s="1"/>
      <c r="BS3105" s="1"/>
      <c r="BT3105" s="1"/>
      <c r="BU3105" s="4"/>
      <c r="BV3105" s="1"/>
      <c r="BW3105" s="3"/>
      <c r="BX3105" s="4"/>
      <c r="BY3105" s="5"/>
      <c r="BZ3105" s="5"/>
      <c r="CA3105" s="5"/>
      <c r="CB3105" s="5"/>
      <c r="CC3105" s="5"/>
      <c r="CD3105" s="43"/>
    </row>
    <row r="3106" spans="1:82" x14ac:dyDescent="0.25">
      <c r="A3106" s="8"/>
      <c r="B3106" s="5"/>
      <c r="C3106" s="5"/>
      <c r="D3106" s="5"/>
      <c r="E3106" s="5"/>
      <c r="F3106" s="94" t="str">
        <f t="shared" si="489"/>
        <v/>
      </c>
      <c r="G3106" s="94" t="str">
        <f t="shared" si="490"/>
        <v/>
      </c>
      <c r="H3106" s="127" t="str">
        <f>IF(A3106&lt;&gt;"",IF(MID(C3106,1,1)="c",$AS$26,IF(MID(C3106,1,1)="r",$AS$41,IF(MID(C3106,1,1)="p",#REF!,#REF!))),"")</f>
        <v/>
      </c>
      <c r="I3106" s="92" t="str">
        <f t="shared" si="491"/>
        <v/>
      </c>
      <c r="J3106" s="92" t="str">
        <f t="shared" si="492"/>
        <v/>
      </c>
      <c r="K3106" s="92" t="str">
        <f t="shared" si="493"/>
        <v/>
      </c>
      <c r="L3106" s="92" t="str">
        <f t="shared" si="494"/>
        <v/>
      </c>
      <c r="M3106" s="95" t="str">
        <f>IF(A3106&lt;&gt;"",IF(MID(C3106,1,1)="c",SigmaEpsConcrete(I3106,$AN$30:$AN$33,$AR$30:$AR$33,$AS$26,$AS$27,$AS$28,$AQ$20,$AU$19),""),"")</f>
        <v/>
      </c>
      <c r="N3106" s="95" t="str">
        <f>IF(A3106&lt;&gt;"",IF(MID(C3106,1,1)="r",SigmaEpsReinf(J3106,$AS$42:$AS$43,$AS$41,$AS$39,$AS$40,$AQ$38),""),"")</f>
        <v/>
      </c>
      <c r="Q3106" s="92" t="str">
        <f t="shared" si="496"/>
        <v/>
      </c>
      <c r="R3106" s="92" t="str">
        <f t="shared" si="497"/>
        <v/>
      </c>
      <c r="U3106" s="5"/>
      <c r="V3106" s="5"/>
      <c r="W3106" s="94" t="str">
        <f t="shared" si="495"/>
        <v/>
      </c>
      <c r="X3106" s="94" t="str">
        <f t="shared" si="498"/>
        <v/>
      </c>
      <c r="Y3106" s="5"/>
      <c r="BK3106" s="8"/>
      <c r="BL3106" s="5"/>
      <c r="BM3106" s="5"/>
      <c r="BN3106" s="5"/>
      <c r="BO3106" s="5"/>
      <c r="BP3106" s="1"/>
      <c r="BQ3106" s="1"/>
      <c r="BR3106" s="1"/>
      <c r="BS3106" s="1"/>
      <c r="BT3106" s="1"/>
      <c r="BU3106" s="4"/>
      <c r="BV3106" s="1"/>
      <c r="BW3106" s="3"/>
      <c r="BX3106" s="4"/>
      <c r="BY3106" s="5"/>
      <c r="BZ3106" s="5"/>
      <c r="CA3106" s="5"/>
      <c r="CB3106" s="5"/>
      <c r="CC3106" s="5"/>
      <c r="CD3106" s="43"/>
    </row>
    <row r="3107" spans="1:82" x14ac:dyDescent="0.25">
      <c r="A3107" s="8"/>
      <c r="B3107" s="5"/>
      <c r="C3107" s="5"/>
      <c r="D3107" s="5"/>
      <c r="E3107" s="5"/>
      <c r="F3107" s="94" t="str">
        <f t="shared" si="489"/>
        <v/>
      </c>
      <c r="G3107" s="94" t="str">
        <f t="shared" si="490"/>
        <v/>
      </c>
      <c r="H3107" s="127" t="str">
        <f>IF(A3107&lt;&gt;"",IF(MID(C3107,1,1)="c",$AS$26,IF(MID(C3107,1,1)="r",$AS$41,IF(MID(C3107,1,1)="p",#REF!,#REF!))),"")</f>
        <v/>
      </c>
      <c r="I3107" s="92" t="str">
        <f t="shared" si="491"/>
        <v/>
      </c>
      <c r="J3107" s="92" t="str">
        <f t="shared" si="492"/>
        <v/>
      </c>
      <c r="K3107" s="92" t="str">
        <f t="shared" si="493"/>
        <v/>
      </c>
      <c r="L3107" s="92" t="str">
        <f t="shared" si="494"/>
        <v/>
      </c>
      <c r="M3107" s="95" t="str">
        <f>IF(A3107&lt;&gt;"",IF(MID(C3107,1,1)="c",SigmaEpsConcrete(I3107,$AN$30:$AN$33,$AR$30:$AR$33,$AS$26,$AS$27,$AS$28,$AQ$20,$AU$19),""),"")</f>
        <v/>
      </c>
      <c r="N3107" s="95" t="str">
        <f>IF(A3107&lt;&gt;"",IF(MID(C3107,1,1)="r",SigmaEpsReinf(J3107,$AS$42:$AS$43,$AS$41,$AS$39,$AS$40,$AQ$38),""),"")</f>
        <v/>
      </c>
      <c r="Q3107" s="92" t="str">
        <f t="shared" si="496"/>
        <v/>
      </c>
      <c r="R3107" s="92" t="str">
        <f t="shared" si="497"/>
        <v/>
      </c>
      <c r="U3107" s="5"/>
      <c r="V3107" s="5"/>
      <c r="W3107" s="94" t="str">
        <f t="shared" si="495"/>
        <v/>
      </c>
      <c r="X3107" s="94" t="str">
        <f t="shared" si="498"/>
        <v/>
      </c>
      <c r="Y3107" s="5"/>
      <c r="BK3107" s="8"/>
      <c r="BL3107" s="5"/>
      <c r="BM3107" s="5"/>
      <c r="BN3107" s="5"/>
      <c r="BO3107" s="5"/>
      <c r="BP3107" s="1"/>
      <c r="BQ3107" s="1"/>
      <c r="BR3107" s="1"/>
      <c r="BS3107" s="1"/>
      <c r="BT3107" s="1"/>
      <c r="BU3107" s="4"/>
      <c r="BV3107" s="1"/>
      <c r="BW3107" s="3"/>
      <c r="BX3107" s="4"/>
      <c r="BY3107" s="5"/>
      <c r="BZ3107" s="5"/>
      <c r="CA3107" s="5"/>
      <c r="CB3107" s="5"/>
      <c r="CC3107" s="5"/>
      <c r="CD3107" s="43"/>
    </row>
    <row r="3108" spans="1:82" x14ac:dyDescent="0.25">
      <c r="A3108" s="8"/>
      <c r="B3108" s="5"/>
      <c r="C3108" s="5"/>
      <c r="D3108" s="5"/>
      <c r="E3108" s="5"/>
      <c r="F3108" s="94" t="str">
        <f t="shared" si="489"/>
        <v/>
      </c>
      <c r="G3108" s="94" t="str">
        <f t="shared" si="490"/>
        <v/>
      </c>
      <c r="H3108" s="127" t="str">
        <f>IF(A3108&lt;&gt;"",IF(MID(C3108,1,1)="c",$AS$26,IF(MID(C3108,1,1)="r",$AS$41,IF(MID(C3108,1,1)="p",#REF!,#REF!))),"")</f>
        <v/>
      </c>
      <c r="I3108" s="92" t="str">
        <f t="shared" si="491"/>
        <v/>
      </c>
      <c r="J3108" s="92" t="str">
        <f t="shared" si="492"/>
        <v/>
      </c>
      <c r="K3108" s="92" t="str">
        <f t="shared" si="493"/>
        <v/>
      </c>
      <c r="L3108" s="92" t="str">
        <f t="shared" si="494"/>
        <v/>
      </c>
      <c r="M3108" s="95" t="str">
        <f>IF(A3108&lt;&gt;"",IF(MID(C3108,1,1)="c",SigmaEpsConcrete(I3108,$AN$30:$AN$33,$AR$30:$AR$33,$AS$26,$AS$27,$AS$28,$AQ$20,$AU$19),""),"")</f>
        <v/>
      </c>
      <c r="N3108" s="95" t="str">
        <f>IF(A3108&lt;&gt;"",IF(MID(C3108,1,1)="r",SigmaEpsReinf(J3108,$AS$42:$AS$43,$AS$41,$AS$39,$AS$40,$AQ$38),""),"")</f>
        <v/>
      </c>
      <c r="Q3108" s="92" t="str">
        <f t="shared" si="496"/>
        <v/>
      </c>
      <c r="R3108" s="92" t="str">
        <f t="shared" si="497"/>
        <v/>
      </c>
      <c r="U3108" s="5"/>
      <c r="V3108" s="5"/>
      <c r="W3108" s="94" t="str">
        <f t="shared" si="495"/>
        <v/>
      </c>
      <c r="X3108" s="94" t="str">
        <f t="shared" si="498"/>
        <v/>
      </c>
      <c r="Y3108" s="5"/>
      <c r="BK3108" s="8"/>
      <c r="BL3108" s="5"/>
      <c r="BM3108" s="5"/>
      <c r="BN3108" s="5"/>
      <c r="BO3108" s="5"/>
      <c r="BP3108" s="1"/>
      <c r="BQ3108" s="1"/>
      <c r="BR3108" s="1"/>
      <c r="BS3108" s="1"/>
      <c r="BT3108" s="1"/>
      <c r="BU3108" s="4"/>
      <c r="BV3108" s="1"/>
      <c r="BW3108" s="3"/>
      <c r="BX3108" s="4"/>
      <c r="BY3108" s="5"/>
      <c r="BZ3108" s="5"/>
      <c r="CA3108" s="5"/>
      <c r="CB3108" s="5"/>
      <c r="CC3108" s="5"/>
      <c r="CD3108" s="43"/>
    </row>
    <row r="3109" spans="1:82" x14ac:dyDescent="0.25">
      <c r="A3109" s="8"/>
      <c r="B3109" s="5"/>
      <c r="C3109" s="5"/>
      <c r="D3109" s="5"/>
      <c r="E3109" s="5"/>
      <c r="F3109" s="94" t="str">
        <f t="shared" si="489"/>
        <v/>
      </c>
      <c r="G3109" s="94" t="str">
        <f t="shared" si="490"/>
        <v/>
      </c>
      <c r="H3109" s="127" t="str">
        <f>IF(A3109&lt;&gt;"",IF(MID(C3109,1,1)="c",$AS$26,IF(MID(C3109,1,1)="r",$AS$41,IF(MID(C3109,1,1)="p",#REF!,#REF!))),"")</f>
        <v/>
      </c>
      <c r="I3109" s="92" t="str">
        <f t="shared" si="491"/>
        <v/>
      </c>
      <c r="J3109" s="92" t="str">
        <f t="shared" si="492"/>
        <v/>
      </c>
      <c r="K3109" s="92" t="str">
        <f t="shared" si="493"/>
        <v/>
      </c>
      <c r="L3109" s="92" t="str">
        <f t="shared" si="494"/>
        <v/>
      </c>
      <c r="M3109" s="95" t="str">
        <f>IF(A3109&lt;&gt;"",IF(MID(C3109,1,1)="c",SigmaEpsConcrete(I3109,$AN$30:$AN$33,$AR$30:$AR$33,$AS$26,$AS$27,$AS$28,$AQ$20,$AU$19),""),"")</f>
        <v/>
      </c>
      <c r="N3109" s="95" t="str">
        <f>IF(A3109&lt;&gt;"",IF(MID(C3109,1,1)="r",SigmaEpsReinf(J3109,$AS$42:$AS$43,$AS$41,$AS$39,$AS$40,$AQ$38),""),"")</f>
        <v/>
      </c>
      <c r="Q3109" s="92" t="str">
        <f t="shared" si="496"/>
        <v/>
      </c>
      <c r="R3109" s="92" t="str">
        <f t="shared" si="497"/>
        <v/>
      </c>
      <c r="U3109" s="5"/>
      <c r="V3109" s="5"/>
      <c r="W3109" s="94" t="str">
        <f t="shared" si="495"/>
        <v/>
      </c>
      <c r="X3109" s="94" t="str">
        <f t="shared" si="498"/>
        <v/>
      </c>
      <c r="Y3109" s="5"/>
      <c r="BK3109" s="8"/>
      <c r="BL3109" s="5"/>
      <c r="BM3109" s="5"/>
      <c r="BN3109" s="5"/>
      <c r="BO3109" s="5"/>
      <c r="BP3109" s="1"/>
      <c r="BQ3109" s="1"/>
      <c r="BR3109" s="1"/>
      <c r="BS3109" s="1"/>
      <c r="BT3109" s="1"/>
      <c r="BU3109" s="4"/>
      <c r="BV3109" s="1"/>
      <c r="BW3109" s="3"/>
      <c r="BX3109" s="4"/>
      <c r="BY3109" s="5"/>
      <c r="BZ3109" s="5"/>
      <c r="CA3109" s="5"/>
      <c r="CB3109" s="5"/>
      <c r="CC3109" s="5"/>
      <c r="CD3109" s="43"/>
    </row>
    <row r="3110" spans="1:82" x14ac:dyDescent="0.25">
      <c r="A3110" s="8"/>
      <c r="B3110" s="5"/>
      <c r="C3110" s="5"/>
      <c r="D3110" s="5"/>
      <c r="E3110" s="5"/>
      <c r="F3110" s="94" t="str">
        <f t="shared" si="489"/>
        <v/>
      </c>
      <c r="G3110" s="94" t="str">
        <f t="shared" si="490"/>
        <v/>
      </c>
      <c r="H3110" s="127" t="str">
        <f>IF(A3110&lt;&gt;"",IF(MID(C3110,1,1)="c",$AS$26,IF(MID(C3110,1,1)="r",$AS$41,IF(MID(C3110,1,1)="p",#REF!,#REF!))),"")</f>
        <v/>
      </c>
      <c r="I3110" s="92" t="str">
        <f t="shared" si="491"/>
        <v/>
      </c>
      <c r="J3110" s="92" t="str">
        <f t="shared" si="492"/>
        <v/>
      </c>
      <c r="K3110" s="92" t="str">
        <f t="shared" si="493"/>
        <v/>
      </c>
      <c r="L3110" s="92" t="str">
        <f t="shared" si="494"/>
        <v/>
      </c>
      <c r="M3110" s="95" t="str">
        <f>IF(A3110&lt;&gt;"",IF(MID(C3110,1,1)="c",SigmaEpsConcrete(I3110,$AN$30:$AN$33,$AR$30:$AR$33,$AS$26,$AS$27,$AS$28,$AQ$20,$AU$19),""),"")</f>
        <v/>
      </c>
      <c r="N3110" s="95" t="str">
        <f>IF(A3110&lt;&gt;"",IF(MID(C3110,1,1)="r",SigmaEpsReinf(J3110,$AS$42:$AS$43,$AS$41,$AS$39,$AS$40,$AQ$38),""),"")</f>
        <v/>
      </c>
      <c r="Q3110" s="92" t="str">
        <f t="shared" si="496"/>
        <v/>
      </c>
      <c r="R3110" s="92" t="str">
        <f t="shared" si="497"/>
        <v/>
      </c>
      <c r="U3110" s="5"/>
      <c r="V3110" s="5"/>
      <c r="W3110" s="94" t="str">
        <f t="shared" si="495"/>
        <v/>
      </c>
      <c r="X3110" s="94" t="str">
        <f t="shared" si="498"/>
        <v/>
      </c>
      <c r="Y3110" s="5"/>
      <c r="BK3110" s="8"/>
      <c r="BL3110" s="5"/>
      <c r="BM3110" s="5"/>
      <c r="BN3110" s="5"/>
      <c r="BO3110" s="5"/>
      <c r="BP3110" s="1"/>
      <c r="BQ3110" s="1"/>
      <c r="BR3110" s="1"/>
      <c r="BS3110" s="1"/>
      <c r="BT3110" s="1"/>
      <c r="BU3110" s="4"/>
      <c r="BV3110" s="1"/>
      <c r="BW3110" s="3"/>
      <c r="BX3110" s="4"/>
      <c r="BY3110" s="5"/>
      <c r="BZ3110" s="5"/>
      <c r="CA3110" s="5"/>
      <c r="CB3110" s="5"/>
      <c r="CC3110" s="5"/>
      <c r="CD3110" s="43"/>
    </row>
    <row r="3111" spans="1:82" x14ac:dyDescent="0.25">
      <c r="A3111" s="8"/>
      <c r="B3111" s="5"/>
      <c r="C3111" s="5"/>
      <c r="D3111" s="5"/>
      <c r="E3111" s="5"/>
      <c r="F3111" s="94" t="str">
        <f t="shared" si="489"/>
        <v/>
      </c>
      <c r="G3111" s="94" t="str">
        <f t="shared" si="490"/>
        <v/>
      </c>
      <c r="H3111" s="127" t="str">
        <f>IF(A3111&lt;&gt;"",IF(MID(C3111,1,1)="c",$AS$26,IF(MID(C3111,1,1)="r",$AS$41,IF(MID(C3111,1,1)="p",#REF!,#REF!))),"")</f>
        <v/>
      </c>
      <c r="I3111" s="92" t="str">
        <f t="shared" si="491"/>
        <v/>
      </c>
      <c r="J3111" s="92" t="str">
        <f t="shared" si="492"/>
        <v/>
      </c>
      <c r="K3111" s="92" t="str">
        <f t="shared" si="493"/>
        <v/>
      </c>
      <c r="L3111" s="92" t="str">
        <f t="shared" si="494"/>
        <v/>
      </c>
      <c r="M3111" s="95" t="str">
        <f>IF(A3111&lt;&gt;"",IF(MID(C3111,1,1)="c",SigmaEpsConcrete(I3111,$AN$30:$AN$33,$AR$30:$AR$33,$AS$26,$AS$27,$AS$28,$AQ$20,$AU$19),""),"")</f>
        <v/>
      </c>
      <c r="N3111" s="95" t="str">
        <f>IF(A3111&lt;&gt;"",IF(MID(C3111,1,1)="r",SigmaEpsReinf(J3111,$AS$42:$AS$43,$AS$41,$AS$39,$AS$40,$AQ$38),""),"")</f>
        <v/>
      </c>
      <c r="Q3111" s="92" t="str">
        <f t="shared" si="496"/>
        <v/>
      </c>
      <c r="R3111" s="92" t="str">
        <f t="shared" si="497"/>
        <v/>
      </c>
      <c r="U3111" s="5"/>
      <c r="V3111" s="5"/>
      <c r="W3111" s="94" t="str">
        <f t="shared" si="495"/>
        <v/>
      </c>
      <c r="X3111" s="94" t="str">
        <f t="shared" si="498"/>
        <v/>
      </c>
      <c r="Y3111" s="5"/>
      <c r="BK3111" s="8"/>
      <c r="BL3111" s="5"/>
      <c r="BM3111" s="5"/>
      <c r="BN3111" s="5"/>
      <c r="BO3111" s="5"/>
      <c r="BP3111" s="1"/>
      <c r="BQ3111" s="1"/>
      <c r="BR3111" s="1"/>
      <c r="BS3111" s="1"/>
      <c r="BT3111" s="1"/>
      <c r="BU3111" s="4"/>
      <c r="BV3111" s="1"/>
      <c r="BW3111" s="3"/>
      <c r="BX3111" s="4"/>
      <c r="BY3111" s="5"/>
      <c r="BZ3111" s="5"/>
      <c r="CA3111" s="5"/>
      <c r="CB3111" s="5"/>
      <c r="CC3111" s="5"/>
      <c r="CD3111" s="43"/>
    </row>
    <row r="3112" spans="1:82" x14ac:dyDescent="0.25">
      <c r="A3112" s="8"/>
      <c r="B3112" s="5"/>
      <c r="C3112" s="5"/>
      <c r="D3112" s="5"/>
      <c r="E3112" s="5"/>
      <c r="F3112" s="94" t="str">
        <f t="shared" si="489"/>
        <v/>
      </c>
      <c r="G3112" s="94" t="str">
        <f t="shared" si="490"/>
        <v/>
      </c>
      <c r="H3112" s="127" t="str">
        <f>IF(A3112&lt;&gt;"",IF(MID(C3112,1,1)="c",$AS$26,IF(MID(C3112,1,1)="r",$AS$41,IF(MID(C3112,1,1)="p",#REF!,#REF!))),"")</f>
        <v/>
      </c>
      <c r="I3112" s="92" t="str">
        <f t="shared" si="491"/>
        <v/>
      </c>
      <c r="J3112" s="92" t="str">
        <f t="shared" si="492"/>
        <v/>
      </c>
      <c r="K3112" s="92" t="str">
        <f t="shared" si="493"/>
        <v/>
      </c>
      <c r="L3112" s="92" t="str">
        <f t="shared" si="494"/>
        <v/>
      </c>
      <c r="M3112" s="95" t="str">
        <f>IF(A3112&lt;&gt;"",IF(MID(C3112,1,1)="c",SigmaEpsConcrete(I3112,$AN$30:$AN$33,$AR$30:$AR$33,$AS$26,$AS$27,$AS$28,$AQ$20,$AU$19),""),"")</f>
        <v/>
      </c>
      <c r="N3112" s="95" t="str">
        <f>IF(A3112&lt;&gt;"",IF(MID(C3112,1,1)="r",SigmaEpsReinf(J3112,$AS$42:$AS$43,$AS$41,$AS$39,$AS$40,$AQ$38),""),"")</f>
        <v/>
      </c>
      <c r="Q3112" s="92" t="str">
        <f t="shared" si="496"/>
        <v/>
      </c>
      <c r="R3112" s="92" t="str">
        <f t="shared" si="497"/>
        <v/>
      </c>
      <c r="U3112" s="5"/>
      <c r="V3112" s="5"/>
      <c r="W3112" s="94" t="str">
        <f t="shared" si="495"/>
        <v/>
      </c>
      <c r="X3112" s="94" t="str">
        <f t="shared" si="498"/>
        <v/>
      </c>
      <c r="Y3112" s="5"/>
      <c r="BK3112" s="8"/>
      <c r="BL3112" s="5"/>
      <c r="BM3112" s="5"/>
      <c r="BN3112" s="5"/>
      <c r="BO3112" s="5"/>
      <c r="BP3112" s="1"/>
      <c r="BQ3112" s="1"/>
      <c r="BR3112" s="1"/>
      <c r="BS3112" s="1"/>
      <c r="BT3112" s="1"/>
      <c r="BU3112" s="4"/>
      <c r="BV3112" s="1"/>
      <c r="BW3112" s="3"/>
      <c r="BX3112" s="4"/>
      <c r="BY3112" s="5"/>
      <c r="BZ3112" s="5"/>
      <c r="CA3112" s="5"/>
      <c r="CB3112" s="5"/>
      <c r="CC3112" s="5"/>
      <c r="CD3112" s="43"/>
    </row>
    <row r="3113" spans="1:82" x14ac:dyDescent="0.25">
      <c r="A3113" s="8"/>
      <c r="B3113" s="5"/>
      <c r="C3113" s="5"/>
      <c r="D3113" s="5"/>
      <c r="E3113" s="5"/>
      <c r="F3113" s="94" t="str">
        <f t="shared" si="489"/>
        <v/>
      </c>
      <c r="G3113" s="94" t="str">
        <f t="shared" si="490"/>
        <v/>
      </c>
      <c r="H3113" s="127" t="str">
        <f>IF(A3113&lt;&gt;"",IF(MID(C3113,1,1)="c",$AS$26,IF(MID(C3113,1,1)="r",$AS$41,IF(MID(C3113,1,1)="p",#REF!,#REF!))),"")</f>
        <v/>
      </c>
      <c r="I3113" s="92" t="str">
        <f t="shared" si="491"/>
        <v/>
      </c>
      <c r="J3113" s="92" t="str">
        <f t="shared" si="492"/>
        <v/>
      </c>
      <c r="K3113" s="92" t="str">
        <f t="shared" si="493"/>
        <v/>
      </c>
      <c r="L3113" s="92" t="str">
        <f t="shared" si="494"/>
        <v/>
      </c>
      <c r="M3113" s="95" t="str">
        <f>IF(A3113&lt;&gt;"",IF(MID(C3113,1,1)="c",SigmaEpsConcrete(I3113,$AN$30:$AN$33,$AR$30:$AR$33,$AS$26,$AS$27,$AS$28,$AQ$20,$AU$19),""),"")</f>
        <v/>
      </c>
      <c r="N3113" s="95" t="str">
        <f>IF(A3113&lt;&gt;"",IF(MID(C3113,1,1)="r",SigmaEpsReinf(J3113,$AS$42:$AS$43,$AS$41,$AS$39,$AS$40,$AQ$38),""),"")</f>
        <v/>
      </c>
      <c r="Q3113" s="92" t="str">
        <f t="shared" si="496"/>
        <v/>
      </c>
      <c r="R3113" s="92" t="str">
        <f t="shared" si="497"/>
        <v/>
      </c>
      <c r="U3113" s="5"/>
      <c r="V3113" s="5"/>
      <c r="W3113" s="94" t="str">
        <f t="shared" si="495"/>
        <v/>
      </c>
      <c r="X3113" s="94" t="str">
        <f t="shared" si="498"/>
        <v/>
      </c>
      <c r="Y3113" s="5"/>
      <c r="BK3113" s="8"/>
      <c r="BL3113" s="5"/>
      <c r="BM3113" s="5"/>
      <c r="BN3113" s="5"/>
      <c r="BO3113" s="5"/>
      <c r="BP3113" s="1"/>
      <c r="BQ3113" s="1"/>
      <c r="BR3113" s="1"/>
      <c r="BS3113" s="1"/>
      <c r="BT3113" s="1"/>
      <c r="BU3113" s="4"/>
      <c r="BV3113" s="1"/>
      <c r="BW3113" s="3"/>
      <c r="BX3113" s="4"/>
      <c r="BY3113" s="5"/>
      <c r="BZ3113" s="5"/>
      <c r="CA3113" s="5"/>
      <c r="CB3113" s="5"/>
      <c r="CC3113" s="5"/>
      <c r="CD3113" s="43"/>
    </row>
    <row r="3114" spans="1:82" x14ac:dyDescent="0.25">
      <c r="A3114" s="8"/>
      <c r="B3114" s="5"/>
      <c r="C3114" s="5"/>
      <c r="D3114" s="5"/>
      <c r="E3114" s="5"/>
      <c r="F3114" s="94" t="str">
        <f t="shared" si="489"/>
        <v/>
      </c>
      <c r="G3114" s="94" t="str">
        <f t="shared" si="490"/>
        <v/>
      </c>
      <c r="H3114" s="127" t="str">
        <f>IF(A3114&lt;&gt;"",IF(MID(C3114,1,1)="c",$AS$26,IF(MID(C3114,1,1)="r",$AS$41,IF(MID(C3114,1,1)="p",#REF!,#REF!))),"")</f>
        <v/>
      </c>
      <c r="I3114" s="92" t="str">
        <f t="shared" si="491"/>
        <v/>
      </c>
      <c r="J3114" s="92" t="str">
        <f t="shared" si="492"/>
        <v/>
      </c>
      <c r="K3114" s="92" t="str">
        <f t="shared" si="493"/>
        <v/>
      </c>
      <c r="L3114" s="92" t="str">
        <f t="shared" si="494"/>
        <v/>
      </c>
      <c r="M3114" s="95" t="str">
        <f>IF(A3114&lt;&gt;"",IF(MID(C3114,1,1)="c",SigmaEpsConcrete(I3114,$AN$30:$AN$33,$AR$30:$AR$33,$AS$26,$AS$27,$AS$28,$AQ$20,$AU$19),""),"")</f>
        <v/>
      </c>
      <c r="N3114" s="95" t="str">
        <f>IF(A3114&lt;&gt;"",IF(MID(C3114,1,1)="r",SigmaEpsReinf(J3114,$AS$42:$AS$43,$AS$41,$AS$39,$AS$40,$AQ$38),""),"")</f>
        <v/>
      </c>
      <c r="Q3114" s="92" t="str">
        <f t="shared" si="496"/>
        <v/>
      </c>
      <c r="R3114" s="92" t="str">
        <f t="shared" si="497"/>
        <v/>
      </c>
      <c r="U3114" s="5"/>
      <c r="V3114" s="5"/>
      <c r="W3114" s="94" t="str">
        <f t="shared" si="495"/>
        <v/>
      </c>
      <c r="X3114" s="94" t="str">
        <f t="shared" si="498"/>
        <v/>
      </c>
      <c r="Y3114" s="5"/>
      <c r="BK3114" s="8"/>
      <c r="BL3114" s="5"/>
      <c r="BM3114" s="5"/>
      <c r="BN3114" s="5"/>
      <c r="BO3114" s="5"/>
      <c r="BP3114" s="1"/>
      <c r="BQ3114" s="1"/>
      <c r="BR3114" s="1"/>
      <c r="BS3114" s="1"/>
      <c r="BT3114" s="1"/>
      <c r="BU3114" s="4"/>
      <c r="BV3114" s="1"/>
      <c r="BW3114" s="3"/>
      <c r="BX3114" s="4"/>
      <c r="BY3114" s="5"/>
      <c r="BZ3114" s="5"/>
      <c r="CA3114" s="5"/>
      <c r="CB3114" s="5"/>
      <c r="CC3114" s="5"/>
      <c r="CD3114" s="43"/>
    </row>
    <row r="3115" spans="1:82" x14ac:dyDescent="0.25">
      <c r="A3115" s="8"/>
      <c r="B3115" s="5"/>
      <c r="C3115" s="5"/>
      <c r="D3115" s="5"/>
      <c r="E3115" s="5"/>
      <c r="F3115" s="94" t="str">
        <f t="shared" si="489"/>
        <v/>
      </c>
      <c r="G3115" s="94" t="str">
        <f t="shared" si="490"/>
        <v/>
      </c>
      <c r="H3115" s="127" t="str">
        <f>IF(A3115&lt;&gt;"",IF(MID(C3115,1,1)="c",$AS$26,IF(MID(C3115,1,1)="r",$AS$41,IF(MID(C3115,1,1)="p",#REF!,#REF!))),"")</f>
        <v/>
      </c>
      <c r="I3115" s="92" t="str">
        <f t="shared" si="491"/>
        <v/>
      </c>
      <c r="J3115" s="92" t="str">
        <f t="shared" si="492"/>
        <v/>
      </c>
      <c r="K3115" s="92" t="str">
        <f t="shared" si="493"/>
        <v/>
      </c>
      <c r="L3115" s="92" t="str">
        <f t="shared" si="494"/>
        <v/>
      </c>
      <c r="M3115" s="95" t="str">
        <f>IF(A3115&lt;&gt;"",IF(MID(C3115,1,1)="c",SigmaEpsConcrete(I3115,$AN$30:$AN$33,$AR$30:$AR$33,$AS$26,$AS$27,$AS$28,$AQ$20,$AU$19),""),"")</f>
        <v/>
      </c>
      <c r="N3115" s="95" t="str">
        <f>IF(A3115&lt;&gt;"",IF(MID(C3115,1,1)="r",SigmaEpsReinf(J3115,$AS$42:$AS$43,$AS$41,$AS$39,$AS$40,$AQ$38),""),"")</f>
        <v/>
      </c>
      <c r="Q3115" s="92" t="str">
        <f t="shared" si="496"/>
        <v/>
      </c>
      <c r="R3115" s="92" t="str">
        <f t="shared" si="497"/>
        <v/>
      </c>
      <c r="U3115" s="5"/>
      <c r="V3115" s="5"/>
      <c r="W3115" s="94" t="str">
        <f t="shared" si="495"/>
        <v/>
      </c>
      <c r="X3115" s="94" t="str">
        <f t="shared" si="498"/>
        <v/>
      </c>
      <c r="Y3115" s="5"/>
      <c r="BK3115" s="8"/>
      <c r="BL3115" s="5"/>
      <c r="BM3115" s="5"/>
      <c r="BN3115" s="5"/>
      <c r="BO3115" s="5"/>
      <c r="BP3115" s="1"/>
      <c r="BQ3115" s="1"/>
      <c r="BR3115" s="1"/>
      <c r="BS3115" s="1"/>
      <c r="BT3115" s="1"/>
      <c r="BU3115" s="4"/>
      <c r="BV3115" s="1"/>
      <c r="BW3115" s="3"/>
      <c r="BX3115" s="4"/>
      <c r="BY3115" s="5"/>
      <c r="BZ3115" s="5"/>
      <c r="CA3115" s="5"/>
      <c r="CB3115" s="5"/>
      <c r="CC3115" s="5"/>
      <c r="CD3115" s="43"/>
    </row>
    <row r="3116" spans="1:82" x14ac:dyDescent="0.25">
      <c r="A3116" s="8"/>
      <c r="B3116" s="5"/>
      <c r="C3116" s="5"/>
      <c r="D3116" s="5"/>
      <c r="E3116" s="5"/>
      <c r="F3116" s="94" t="str">
        <f t="shared" si="489"/>
        <v/>
      </c>
      <c r="G3116" s="94" t="str">
        <f t="shared" si="490"/>
        <v/>
      </c>
      <c r="H3116" s="127" t="str">
        <f>IF(A3116&lt;&gt;"",IF(MID(C3116,1,1)="c",$AS$26,IF(MID(C3116,1,1)="r",$AS$41,IF(MID(C3116,1,1)="p",#REF!,#REF!))),"")</f>
        <v/>
      </c>
      <c r="I3116" s="92" t="str">
        <f t="shared" si="491"/>
        <v/>
      </c>
      <c r="J3116" s="92" t="str">
        <f t="shared" si="492"/>
        <v/>
      </c>
      <c r="K3116" s="92" t="str">
        <f t="shared" si="493"/>
        <v/>
      </c>
      <c r="L3116" s="92" t="str">
        <f t="shared" si="494"/>
        <v/>
      </c>
      <c r="M3116" s="95" t="str">
        <f>IF(A3116&lt;&gt;"",IF(MID(C3116,1,1)="c",SigmaEpsConcrete(I3116,$AN$30:$AN$33,$AR$30:$AR$33,$AS$26,$AS$27,$AS$28,$AQ$20,$AU$19),""),"")</f>
        <v/>
      </c>
      <c r="N3116" s="95" t="str">
        <f>IF(A3116&lt;&gt;"",IF(MID(C3116,1,1)="r",SigmaEpsReinf(J3116,$AS$42:$AS$43,$AS$41,$AS$39,$AS$40,$AQ$38),""),"")</f>
        <v/>
      </c>
      <c r="Q3116" s="92" t="str">
        <f t="shared" si="496"/>
        <v/>
      </c>
      <c r="R3116" s="92" t="str">
        <f t="shared" si="497"/>
        <v/>
      </c>
      <c r="U3116" s="5"/>
      <c r="V3116" s="5"/>
      <c r="W3116" s="94" t="str">
        <f t="shared" si="495"/>
        <v/>
      </c>
      <c r="X3116" s="94" t="str">
        <f t="shared" si="498"/>
        <v/>
      </c>
      <c r="Y3116" s="5"/>
      <c r="BK3116" s="8"/>
      <c r="BL3116" s="5"/>
      <c r="BM3116" s="5"/>
      <c r="BN3116" s="5"/>
      <c r="BO3116" s="5"/>
      <c r="BP3116" s="1"/>
      <c r="BQ3116" s="1"/>
      <c r="BR3116" s="1"/>
      <c r="BS3116" s="1"/>
      <c r="BT3116" s="1"/>
      <c r="BU3116" s="4"/>
      <c r="BV3116" s="1"/>
      <c r="BW3116" s="3"/>
      <c r="BX3116" s="4"/>
      <c r="BY3116" s="5"/>
      <c r="BZ3116" s="5"/>
      <c r="CA3116" s="5"/>
      <c r="CB3116" s="5"/>
      <c r="CC3116" s="5"/>
      <c r="CD3116" s="43"/>
    </row>
    <row r="3117" spans="1:82" x14ac:dyDescent="0.25">
      <c r="A3117" s="8"/>
      <c r="B3117" s="5"/>
      <c r="C3117" s="5"/>
      <c r="D3117" s="5"/>
      <c r="E3117" s="5"/>
      <c r="F3117" s="94" t="str">
        <f t="shared" si="489"/>
        <v/>
      </c>
      <c r="G3117" s="94" t="str">
        <f t="shared" si="490"/>
        <v/>
      </c>
      <c r="H3117" s="127" t="str">
        <f>IF(A3117&lt;&gt;"",IF(MID(C3117,1,1)="c",$AS$26,IF(MID(C3117,1,1)="r",$AS$41,IF(MID(C3117,1,1)="p",#REF!,#REF!))),"")</f>
        <v/>
      </c>
      <c r="I3117" s="92" t="str">
        <f t="shared" si="491"/>
        <v/>
      </c>
      <c r="J3117" s="92" t="str">
        <f t="shared" si="492"/>
        <v/>
      </c>
      <c r="K3117" s="92" t="str">
        <f t="shared" si="493"/>
        <v/>
      </c>
      <c r="L3117" s="92" t="str">
        <f t="shared" si="494"/>
        <v/>
      </c>
      <c r="M3117" s="95" t="str">
        <f>IF(A3117&lt;&gt;"",IF(MID(C3117,1,1)="c",SigmaEpsConcrete(I3117,$AN$30:$AN$33,$AR$30:$AR$33,$AS$26,$AS$27,$AS$28,$AQ$20,$AU$19),""),"")</f>
        <v/>
      </c>
      <c r="N3117" s="95" t="str">
        <f>IF(A3117&lt;&gt;"",IF(MID(C3117,1,1)="r",SigmaEpsReinf(J3117,$AS$42:$AS$43,$AS$41,$AS$39,$AS$40,$AQ$38),""),"")</f>
        <v/>
      </c>
      <c r="Q3117" s="92" t="str">
        <f t="shared" si="496"/>
        <v/>
      </c>
      <c r="R3117" s="92" t="str">
        <f t="shared" si="497"/>
        <v/>
      </c>
      <c r="U3117" s="5"/>
      <c r="V3117" s="5"/>
      <c r="W3117" s="94" t="str">
        <f t="shared" si="495"/>
        <v/>
      </c>
      <c r="X3117" s="94" t="str">
        <f t="shared" si="498"/>
        <v/>
      </c>
      <c r="Y3117" s="5"/>
      <c r="BK3117" s="8"/>
      <c r="BL3117" s="5"/>
      <c r="BM3117" s="5"/>
      <c r="BN3117" s="5"/>
      <c r="BO3117" s="5"/>
      <c r="BP3117" s="1"/>
      <c r="BQ3117" s="1"/>
      <c r="BR3117" s="1"/>
      <c r="BS3117" s="1"/>
      <c r="BT3117" s="1"/>
      <c r="BU3117" s="4"/>
      <c r="BV3117" s="1"/>
      <c r="BW3117" s="3"/>
      <c r="BX3117" s="4"/>
      <c r="BY3117" s="5"/>
      <c r="BZ3117" s="5"/>
      <c r="CA3117" s="5"/>
      <c r="CB3117" s="5"/>
      <c r="CC3117" s="5"/>
      <c r="CD3117" s="43"/>
    </row>
    <row r="3118" spans="1:82" x14ac:dyDescent="0.25">
      <c r="A3118" s="8"/>
      <c r="B3118" s="5"/>
      <c r="C3118" s="5"/>
      <c r="D3118" s="5"/>
      <c r="E3118" s="5"/>
      <c r="F3118" s="94" t="str">
        <f t="shared" si="489"/>
        <v/>
      </c>
      <c r="G3118" s="94" t="str">
        <f t="shared" si="490"/>
        <v/>
      </c>
      <c r="H3118" s="127" t="str">
        <f>IF(A3118&lt;&gt;"",IF(MID(C3118,1,1)="c",$AS$26,IF(MID(C3118,1,1)="r",$AS$41,IF(MID(C3118,1,1)="p",#REF!,#REF!))),"")</f>
        <v/>
      </c>
      <c r="I3118" s="92" t="str">
        <f t="shared" si="491"/>
        <v/>
      </c>
      <c r="J3118" s="92" t="str">
        <f t="shared" si="492"/>
        <v/>
      </c>
      <c r="K3118" s="92" t="str">
        <f t="shared" si="493"/>
        <v/>
      </c>
      <c r="L3118" s="92" t="str">
        <f t="shared" si="494"/>
        <v/>
      </c>
      <c r="M3118" s="95" t="str">
        <f>IF(A3118&lt;&gt;"",IF(MID(C3118,1,1)="c",SigmaEpsConcrete(I3118,$AN$30:$AN$33,$AR$30:$AR$33,$AS$26,$AS$27,$AS$28,$AQ$20,$AU$19),""),"")</f>
        <v/>
      </c>
      <c r="N3118" s="95" t="str">
        <f>IF(A3118&lt;&gt;"",IF(MID(C3118,1,1)="r",SigmaEpsReinf(J3118,$AS$42:$AS$43,$AS$41,$AS$39,$AS$40,$AQ$38),""),"")</f>
        <v/>
      </c>
      <c r="Q3118" s="92" t="str">
        <f t="shared" si="496"/>
        <v/>
      </c>
      <c r="R3118" s="92" t="str">
        <f t="shared" si="497"/>
        <v/>
      </c>
      <c r="U3118" s="5"/>
      <c r="V3118" s="5"/>
      <c r="W3118" s="94" t="str">
        <f t="shared" si="495"/>
        <v/>
      </c>
      <c r="X3118" s="94" t="str">
        <f t="shared" si="498"/>
        <v/>
      </c>
      <c r="Y3118" s="5"/>
      <c r="BK3118" s="8"/>
      <c r="BL3118" s="5"/>
      <c r="BM3118" s="5"/>
      <c r="BN3118" s="5"/>
      <c r="BO3118" s="5"/>
      <c r="BP3118" s="1"/>
      <c r="BQ3118" s="1"/>
      <c r="BR3118" s="1"/>
      <c r="BS3118" s="1"/>
      <c r="BT3118" s="1"/>
      <c r="BU3118" s="4"/>
      <c r="BV3118" s="1"/>
      <c r="BW3118" s="3"/>
      <c r="BX3118" s="4"/>
      <c r="BY3118" s="5"/>
      <c r="BZ3118" s="5"/>
      <c r="CA3118" s="5"/>
      <c r="CB3118" s="5"/>
      <c r="CC3118" s="5"/>
      <c r="CD3118" s="43"/>
    </row>
    <row r="3119" spans="1:82" x14ac:dyDescent="0.25">
      <c r="A3119" s="8"/>
      <c r="B3119" s="5"/>
      <c r="C3119" s="5"/>
      <c r="D3119" s="5"/>
      <c r="E3119" s="5"/>
      <c r="F3119" s="94" t="str">
        <f t="shared" si="489"/>
        <v/>
      </c>
      <c r="G3119" s="94" t="str">
        <f t="shared" si="490"/>
        <v/>
      </c>
      <c r="H3119" s="127" t="str">
        <f>IF(A3119&lt;&gt;"",IF(MID(C3119,1,1)="c",$AS$26,IF(MID(C3119,1,1)="r",$AS$41,IF(MID(C3119,1,1)="p",#REF!,#REF!))),"")</f>
        <v/>
      </c>
      <c r="I3119" s="92" t="str">
        <f t="shared" si="491"/>
        <v/>
      </c>
      <c r="J3119" s="92" t="str">
        <f t="shared" si="492"/>
        <v/>
      </c>
      <c r="K3119" s="92" t="str">
        <f t="shared" si="493"/>
        <v/>
      </c>
      <c r="L3119" s="92" t="str">
        <f t="shared" si="494"/>
        <v/>
      </c>
      <c r="M3119" s="95" t="str">
        <f>IF(A3119&lt;&gt;"",IF(MID(C3119,1,1)="c",SigmaEpsConcrete(I3119,$AN$30:$AN$33,$AR$30:$AR$33,$AS$26,$AS$27,$AS$28,$AQ$20,$AU$19),""),"")</f>
        <v/>
      </c>
      <c r="N3119" s="95" t="str">
        <f>IF(A3119&lt;&gt;"",IF(MID(C3119,1,1)="r",SigmaEpsReinf(J3119,$AS$42:$AS$43,$AS$41,$AS$39,$AS$40,$AQ$38),""),"")</f>
        <v/>
      </c>
      <c r="Q3119" s="92" t="str">
        <f t="shared" si="496"/>
        <v/>
      </c>
      <c r="R3119" s="92" t="str">
        <f t="shared" si="497"/>
        <v/>
      </c>
      <c r="U3119" s="5"/>
      <c r="V3119" s="5"/>
      <c r="W3119" s="94" t="str">
        <f t="shared" si="495"/>
        <v/>
      </c>
      <c r="X3119" s="94" t="str">
        <f t="shared" si="498"/>
        <v/>
      </c>
      <c r="Y3119" s="5"/>
      <c r="BK3119" s="8"/>
      <c r="BL3119" s="5"/>
      <c r="BM3119" s="5"/>
      <c r="BN3119" s="5"/>
      <c r="BO3119" s="5"/>
      <c r="BP3119" s="1"/>
      <c r="BQ3119" s="1"/>
      <c r="BR3119" s="1"/>
      <c r="BS3119" s="1"/>
      <c r="BT3119" s="1"/>
      <c r="BU3119" s="4"/>
      <c r="BV3119" s="1"/>
      <c r="BW3119" s="3"/>
      <c r="BX3119" s="4"/>
      <c r="BY3119" s="5"/>
      <c r="BZ3119" s="5"/>
      <c r="CA3119" s="5"/>
      <c r="CB3119" s="5"/>
      <c r="CC3119" s="5"/>
      <c r="CD3119" s="43"/>
    </row>
    <row r="3120" spans="1:82" x14ac:dyDescent="0.25">
      <c r="A3120" s="8"/>
      <c r="B3120" s="5"/>
      <c r="C3120" s="5"/>
      <c r="D3120" s="5"/>
      <c r="E3120" s="5"/>
      <c r="F3120" s="94" t="str">
        <f t="shared" si="489"/>
        <v/>
      </c>
      <c r="G3120" s="94" t="str">
        <f t="shared" si="490"/>
        <v/>
      </c>
      <c r="H3120" s="127" t="str">
        <f>IF(A3120&lt;&gt;"",IF(MID(C3120,1,1)="c",$AS$26,IF(MID(C3120,1,1)="r",$AS$41,IF(MID(C3120,1,1)="p",#REF!,#REF!))),"")</f>
        <v/>
      </c>
      <c r="I3120" s="92" t="str">
        <f t="shared" si="491"/>
        <v/>
      </c>
      <c r="J3120" s="92" t="str">
        <f t="shared" si="492"/>
        <v/>
      </c>
      <c r="K3120" s="92" t="str">
        <f t="shared" si="493"/>
        <v/>
      </c>
      <c r="L3120" s="92" t="str">
        <f t="shared" si="494"/>
        <v/>
      </c>
      <c r="M3120" s="95" t="str">
        <f>IF(A3120&lt;&gt;"",IF(MID(C3120,1,1)="c",SigmaEpsConcrete(I3120,$AN$30:$AN$33,$AR$30:$AR$33,$AS$26,$AS$27,$AS$28,$AQ$20,$AU$19),""),"")</f>
        <v/>
      </c>
      <c r="N3120" s="95" t="str">
        <f>IF(A3120&lt;&gt;"",IF(MID(C3120,1,1)="r",SigmaEpsReinf(J3120,$AS$42:$AS$43,$AS$41,$AS$39,$AS$40,$AQ$38),""),"")</f>
        <v/>
      </c>
      <c r="Q3120" s="92" t="str">
        <f t="shared" si="496"/>
        <v/>
      </c>
      <c r="R3120" s="92" t="str">
        <f t="shared" si="497"/>
        <v/>
      </c>
      <c r="U3120" s="5"/>
      <c r="V3120" s="5"/>
      <c r="W3120" s="94" t="str">
        <f t="shared" si="495"/>
        <v/>
      </c>
      <c r="X3120" s="94" t="str">
        <f t="shared" si="498"/>
        <v/>
      </c>
      <c r="Y3120" s="5"/>
      <c r="BK3120" s="8"/>
      <c r="BL3120" s="5"/>
      <c r="BM3120" s="5"/>
      <c r="BN3120" s="5"/>
      <c r="BO3120" s="5"/>
      <c r="BP3120" s="1"/>
      <c r="BQ3120" s="1"/>
      <c r="BR3120" s="1"/>
      <c r="BS3120" s="1"/>
      <c r="BT3120" s="1"/>
      <c r="BU3120" s="4"/>
      <c r="BV3120" s="1"/>
      <c r="BW3120" s="3"/>
      <c r="BX3120" s="4"/>
      <c r="BY3120" s="5"/>
      <c r="BZ3120" s="5"/>
      <c r="CA3120" s="5"/>
      <c r="CB3120" s="5"/>
      <c r="CC3120" s="5"/>
      <c r="CD3120" s="43"/>
    </row>
    <row r="3121" spans="1:82" x14ac:dyDescent="0.25">
      <c r="A3121" s="8"/>
      <c r="B3121" s="5"/>
      <c r="C3121" s="5"/>
      <c r="D3121" s="5"/>
      <c r="E3121" s="5"/>
      <c r="F3121" s="94" t="str">
        <f t="shared" si="489"/>
        <v/>
      </c>
      <c r="G3121" s="94" t="str">
        <f t="shared" si="490"/>
        <v/>
      </c>
      <c r="H3121" s="127" t="str">
        <f>IF(A3121&lt;&gt;"",IF(MID(C3121,1,1)="c",$AS$26,IF(MID(C3121,1,1)="r",$AS$41,IF(MID(C3121,1,1)="p",#REF!,#REF!))),"")</f>
        <v/>
      </c>
      <c r="I3121" s="92" t="str">
        <f t="shared" si="491"/>
        <v/>
      </c>
      <c r="J3121" s="92" t="str">
        <f t="shared" si="492"/>
        <v/>
      </c>
      <c r="K3121" s="92" t="str">
        <f t="shared" si="493"/>
        <v/>
      </c>
      <c r="L3121" s="92" t="str">
        <f t="shared" si="494"/>
        <v/>
      </c>
      <c r="M3121" s="95" t="str">
        <f>IF(A3121&lt;&gt;"",IF(MID(C3121,1,1)="c",SigmaEpsConcrete(I3121,$AN$30:$AN$33,$AR$30:$AR$33,$AS$26,$AS$27,$AS$28,$AQ$20,$AU$19),""),"")</f>
        <v/>
      </c>
      <c r="N3121" s="95" t="str">
        <f>IF(A3121&lt;&gt;"",IF(MID(C3121,1,1)="r",SigmaEpsReinf(J3121,$AS$42:$AS$43,$AS$41,$AS$39,$AS$40,$AQ$38),""),"")</f>
        <v/>
      </c>
      <c r="Q3121" s="92" t="str">
        <f t="shared" si="496"/>
        <v/>
      </c>
      <c r="R3121" s="92" t="str">
        <f t="shared" si="497"/>
        <v/>
      </c>
      <c r="U3121" s="5"/>
      <c r="V3121" s="5"/>
      <c r="W3121" s="94" t="str">
        <f t="shared" si="495"/>
        <v/>
      </c>
      <c r="X3121" s="94" t="str">
        <f t="shared" si="498"/>
        <v/>
      </c>
      <c r="Y3121" s="5"/>
      <c r="BK3121" s="8"/>
      <c r="BL3121" s="5"/>
      <c r="BM3121" s="5"/>
      <c r="BN3121" s="5"/>
      <c r="BO3121" s="5"/>
      <c r="BP3121" s="1"/>
      <c r="BQ3121" s="1"/>
      <c r="BR3121" s="1"/>
      <c r="BS3121" s="1"/>
      <c r="BT3121" s="1"/>
      <c r="BU3121" s="4"/>
      <c r="BV3121" s="1"/>
      <c r="BW3121" s="3"/>
      <c r="BX3121" s="4"/>
      <c r="BY3121" s="5"/>
      <c r="BZ3121" s="5"/>
      <c r="CA3121" s="5"/>
      <c r="CB3121" s="5"/>
      <c r="CC3121" s="5"/>
      <c r="CD3121" s="43"/>
    </row>
    <row r="3122" spans="1:82" x14ac:dyDescent="0.25">
      <c r="A3122" s="8"/>
      <c r="B3122" s="5"/>
      <c r="C3122" s="5"/>
      <c r="D3122" s="5"/>
      <c r="E3122" s="5"/>
      <c r="F3122" s="94" t="str">
        <f t="shared" si="489"/>
        <v/>
      </c>
      <c r="G3122" s="94" t="str">
        <f t="shared" si="490"/>
        <v/>
      </c>
      <c r="H3122" s="127" t="str">
        <f>IF(A3122&lt;&gt;"",IF(MID(C3122,1,1)="c",$AS$26,IF(MID(C3122,1,1)="r",$AS$41,IF(MID(C3122,1,1)="p",#REF!,#REF!))),"")</f>
        <v/>
      </c>
      <c r="I3122" s="92" t="str">
        <f t="shared" si="491"/>
        <v/>
      </c>
      <c r="J3122" s="92" t="str">
        <f t="shared" si="492"/>
        <v/>
      </c>
      <c r="K3122" s="92" t="str">
        <f t="shared" si="493"/>
        <v/>
      </c>
      <c r="L3122" s="92" t="str">
        <f t="shared" si="494"/>
        <v/>
      </c>
      <c r="M3122" s="95" t="str">
        <f>IF(A3122&lt;&gt;"",IF(MID(C3122,1,1)="c",SigmaEpsConcrete(I3122,$AN$30:$AN$33,$AR$30:$AR$33,$AS$26,$AS$27,$AS$28,$AQ$20,$AU$19),""),"")</f>
        <v/>
      </c>
      <c r="N3122" s="95" t="str">
        <f>IF(A3122&lt;&gt;"",IF(MID(C3122,1,1)="r",SigmaEpsReinf(J3122,$AS$42:$AS$43,$AS$41,$AS$39,$AS$40,$AQ$38),""),"")</f>
        <v/>
      </c>
      <c r="Q3122" s="92" t="str">
        <f t="shared" si="496"/>
        <v/>
      </c>
      <c r="R3122" s="92" t="str">
        <f t="shared" si="497"/>
        <v/>
      </c>
      <c r="U3122" s="5"/>
      <c r="V3122" s="5"/>
      <c r="W3122" s="94" t="str">
        <f t="shared" si="495"/>
        <v/>
      </c>
      <c r="X3122" s="94" t="str">
        <f t="shared" si="498"/>
        <v/>
      </c>
      <c r="Y3122" s="5"/>
      <c r="BK3122" s="8"/>
      <c r="BL3122" s="5"/>
      <c r="BM3122" s="5"/>
      <c r="BN3122" s="5"/>
      <c r="BO3122" s="5"/>
      <c r="BP3122" s="1"/>
      <c r="BQ3122" s="1"/>
      <c r="BR3122" s="1"/>
      <c r="BS3122" s="1"/>
      <c r="BT3122" s="1"/>
      <c r="BU3122" s="4"/>
      <c r="BV3122" s="1"/>
      <c r="BW3122" s="3"/>
      <c r="BX3122" s="4"/>
      <c r="BY3122" s="5"/>
      <c r="BZ3122" s="5"/>
      <c r="CA3122" s="5"/>
      <c r="CB3122" s="5"/>
      <c r="CC3122" s="5"/>
      <c r="CD3122" s="43"/>
    </row>
    <row r="3123" spans="1:82" x14ac:dyDescent="0.25">
      <c r="A3123" s="8"/>
      <c r="B3123" s="5"/>
      <c r="C3123" s="5"/>
      <c r="D3123" s="5"/>
      <c r="E3123" s="5"/>
      <c r="F3123" s="94" t="str">
        <f t="shared" si="489"/>
        <v/>
      </c>
      <c r="G3123" s="94" t="str">
        <f t="shared" si="490"/>
        <v/>
      </c>
      <c r="H3123" s="127" t="str">
        <f>IF(A3123&lt;&gt;"",IF(MID(C3123,1,1)="c",$AS$26,IF(MID(C3123,1,1)="r",$AS$41,IF(MID(C3123,1,1)="p",#REF!,#REF!))),"")</f>
        <v/>
      </c>
      <c r="I3123" s="92" t="str">
        <f t="shared" si="491"/>
        <v/>
      </c>
      <c r="J3123" s="92" t="str">
        <f t="shared" si="492"/>
        <v/>
      </c>
      <c r="K3123" s="92" t="str">
        <f t="shared" si="493"/>
        <v/>
      </c>
      <c r="L3123" s="92" t="str">
        <f t="shared" si="494"/>
        <v/>
      </c>
      <c r="M3123" s="95" t="str">
        <f>IF(A3123&lt;&gt;"",IF(MID(C3123,1,1)="c",SigmaEpsConcrete(I3123,$AN$30:$AN$33,$AR$30:$AR$33,$AS$26,$AS$27,$AS$28,$AQ$20,$AU$19),""),"")</f>
        <v/>
      </c>
      <c r="N3123" s="95" t="str">
        <f>IF(A3123&lt;&gt;"",IF(MID(C3123,1,1)="r",SigmaEpsReinf(J3123,$AS$42:$AS$43,$AS$41,$AS$39,$AS$40,$AQ$38),""),"")</f>
        <v/>
      </c>
      <c r="Q3123" s="92" t="str">
        <f t="shared" si="496"/>
        <v/>
      </c>
      <c r="R3123" s="92" t="str">
        <f t="shared" si="497"/>
        <v/>
      </c>
      <c r="U3123" s="5"/>
      <c r="V3123" s="5"/>
      <c r="W3123" s="94" t="str">
        <f t="shared" si="495"/>
        <v/>
      </c>
      <c r="X3123" s="94" t="str">
        <f t="shared" si="498"/>
        <v/>
      </c>
      <c r="Y3123" s="5"/>
      <c r="BK3123" s="8"/>
      <c r="BL3123" s="5"/>
      <c r="BM3123" s="5"/>
      <c r="BN3123" s="5"/>
      <c r="BO3123" s="5"/>
      <c r="BP3123" s="1"/>
      <c r="BQ3123" s="1"/>
      <c r="BR3123" s="1"/>
      <c r="BS3123" s="1"/>
      <c r="BT3123" s="1"/>
      <c r="BU3123" s="4"/>
      <c r="BV3123" s="1"/>
      <c r="BW3123" s="3"/>
      <c r="BX3123" s="4"/>
      <c r="BY3123" s="5"/>
      <c r="BZ3123" s="5"/>
      <c r="CA3123" s="5"/>
      <c r="CB3123" s="5"/>
      <c r="CC3123" s="5"/>
      <c r="CD3123" s="43"/>
    </row>
    <row r="3124" spans="1:82" x14ac:dyDescent="0.25">
      <c r="A3124" s="8"/>
      <c r="B3124" s="5"/>
      <c r="C3124" s="5"/>
      <c r="D3124" s="5"/>
      <c r="E3124" s="5"/>
      <c r="F3124" s="94" t="str">
        <f t="shared" si="489"/>
        <v/>
      </c>
      <c r="G3124" s="94" t="str">
        <f t="shared" si="490"/>
        <v/>
      </c>
      <c r="H3124" s="127" t="str">
        <f>IF(A3124&lt;&gt;"",IF(MID(C3124,1,1)="c",$AS$26,IF(MID(C3124,1,1)="r",$AS$41,IF(MID(C3124,1,1)="p",#REF!,#REF!))),"")</f>
        <v/>
      </c>
      <c r="I3124" s="92" t="str">
        <f t="shared" si="491"/>
        <v/>
      </c>
      <c r="J3124" s="92" t="str">
        <f t="shared" si="492"/>
        <v/>
      </c>
      <c r="K3124" s="92" t="str">
        <f t="shared" si="493"/>
        <v/>
      </c>
      <c r="L3124" s="92" t="str">
        <f t="shared" si="494"/>
        <v/>
      </c>
      <c r="M3124" s="95" t="str">
        <f>IF(A3124&lt;&gt;"",IF(MID(C3124,1,1)="c",SigmaEpsConcrete(I3124,$AN$30:$AN$33,$AR$30:$AR$33,$AS$26,$AS$27,$AS$28,$AQ$20,$AU$19),""),"")</f>
        <v/>
      </c>
      <c r="N3124" s="95" t="str">
        <f>IF(A3124&lt;&gt;"",IF(MID(C3124,1,1)="r",SigmaEpsReinf(J3124,$AS$42:$AS$43,$AS$41,$AS$39,$AS$40,$AQ$38),""),"")</f>
        <v/>
      </c>
      <c r="Q3124" s="92" t="str">
        <f t="shared" si="496"/>
        <v/>
      </c>
      <c r="R3124" s="92" t="str">
        <f t="shared" si="497"/>
        <v/>
      </c>
      <c r="U3124" s="5"/>
      <c r="V3124" s="5"/>
      <c r="W3124" s="94" t="str">
        <f t="shared" si="495"/>
        <v/>
      </c>
      <c r="X3124" s="94" t="str">
        <f t="shared" si="498"/>
        <v/>
      </c>
      <c r="Y3124" s="5"/>
      <c r="BK3124" s="8"/>
      <c r="BL3124" s="5"/>
      <c r="BM3124" s="5"/>
      <c r="BN3124" s="5"/>
      <c r="BO3124" s="5"/>
      <c r="BP3124" s="1"/>
      <c r="BQ3124" s="1"/>
      <c r="BR3124" s="1"/>
      <c r="BS3124" s="1"/>
      <c r="BT3124" s="1"/>
      <c r="BU3124" s="4"/>
      <c r="BV3124" s="1"/>
      <c r="BW3124" s="3"/>
      <c r="BX3124" s="4"/>
      <c r="BY3124" s="5"/>
      <c r="BZ3124" s="5"/>
      <c r="CA3124" s="5"/>
      <c r="CB3124" s="5"/>
      <c r="CC3124" s="5"/>
      <c r="CD3124" s="43"/>
    </row>
    <row r="3125" spans="1:82" x14ac:dyDescent="0.25">
      <c r="A3125" s="8"/>
      <c r="B3125" s="5"/>
      <c r="C3125" s="5"/>
      <c r="D3125" s="5"/>
      <c r="E3125" s="5"/>
      <c r="F3125" s="94" t="str">
        <f t="shared" si="489"/>
        <v/>
      </c>
      <c r="G3125" s="94" t="str">
        <f t="shared" si="490"/>
        <v/>
      </c>
      <c r="H3125" s="127" t="str">
        <f>IF(A3125&lt;&gt;"",IF(MID(C3125,1,1)="c",$AS$26,IF(MID(C3125,1,1)="r",$AS$41,IF(MID(C3125,1,1)="p",#REF!,#REF!))),"")</f>
        <v/>
      </c>
      <c r="I3125" s="92" t="str">
        <f t="shared" si="491"/>
        <v/>
      </c>
      <c r="J3125" s="92" t="str">
        <f t="shared" si="492"/>
        <v/>
      </c>
      <c r="K3125" s="92" t="str">
        <f t="shared" si="493"/>
        <v/>
      </c>
      <c r="L3125" s="92" t="str">
        <f t="shared" si="494"/>
        <v/>
      </c>
      <c r="M3125" s="95" t="str">
        <f>IF(A3125&lt;&gt;"",IF(MID(C3125,1,1)="c",SigmaEpsConcrete(I3125,$AN$30:$AN$33,$AR$30:$AR$33,$AS$26,$AS$27,$AS$28,$AQ$20,$AU$19),""),"")</f>
        <v/>
      </c>
      <c r="N3125" s="95" t="str">
        <f>IF(A3125&lt;&gt;"",IF(MID(C3125,1,1)="r",SigmaEpsReinf(J3125,$AS$42:$AS$43,$AS$41,$AS$39,$AS$40,$AQ$38),""),"")</f>
        <v/>
      </c>
      <c r="Q3125" s="92" t="str">
        <f t="shared" si="496"/>
        <v/>
      </c>
      <c r="R3125" s="92" t="str">
        <f t="shared" si="497"/>
        <v/>
      </c>
      <c r="U3125" s="5"/>
      <c r="V3125" s="5"/>
      <c r="W3125" s="94" t="str">
        <f t="shared" si="495"/>
        <v/>
      </c>
      <c r="X3125" s="94" t="str">
        <f t="shared" si="498"/>
        <v/>
      </c>
      <c r="Y3125" s="5"/>
      <c r="BK3125" s="8"/>
      <c r="BL3125" s="5"/>
      <c r="BM3125" s="5"/>
      <c r="BN3125" s="5"/>
      <c r="BO3125" s="5"/>
      <c r="BP3125" s="1"/>
      <c r="BQ3125" s="1"/>
      <c r="BR3125" s="1"/>
      <c r="BS3125" s="1"/>
      <c r="BT3125" s="1"/>
      <c r="BU3125" s="4"/>
      <c r="BV3125" s="1"/>
      <c r="BW3125" s="3"/>
      <c r="BX3125" s="4"/>
      <c r="BY3125" s="5"/>
      <c r="BZ3125" s="5"/>
      <c r="CA3125" s="5"/>
      <c r="CB3125" s="5"/>
      <c r="CC3125" s="5"/>
      <c r="CD3125" s="43"/>
    </row>
    <row r="3126" spans="1:82" x14ac:dyDescent="0.25">
      <c r="A3126" s="8"/>
      <c r="B3126" s="5"/>
      <c r="C3126" s="5"/>
      <c r="D3126" s="5"/>
      <c r="E3126" s="5"/>
      <c r="F3126" s="94" t="str">
        <f t="shared" si="489"/>
        <v/>
      </c>
      <c r="G3126" s="94" t="str">
        <f t="shared" si="490"/>
        <v/>
      </c>
      <c r="H3126" s="127" t="str">
        <f>IF(A3126&lt;&gt;"",IF(MID(C3126,1,1)="c",$AS$26,IF(MID(C3126,1,1)="r",$AS$41,IF(MID(C3126,1,1)="p",#REF!,#REF!))),"")</f>
        <v/>
      </c>
      <c r="I3126" s="92" t="str">
        <f t="shared" si="491"/>
        <v/>
      </c>
      <c r="J3126" s="92" t="str">
        <f t="shared" si="492"/>
        <v/>
      </c>
      <c r="K3126" s="92" t="str">
        <f t="shared" si="493"/>
        <v/>
      </c>
      <c r="L3126" s="92" t="str">
        <f t="shared" si="494"/>
        <v/>
      </c>
      <c r="M3126" s="95" t="str">
        <f>IF(A3126&lt;&gt;"",IF(MID(C3126,1,1)="c",SigmaEpsConcrete(I3126,$AN$30:$AN$33,$AR$30:$AR$33,$AS$26,$AS$27,$AS$28,$AQ$20,$AU$19),""),"")</f>
        <v/>
      </c>
      <c r="N3126" s="95" t="str">
        <f>IF(A3126&lt;&gt;"",IF(MID(C3126,1,1)="r",SigmaEpsReinf(J3126,$AS$42:$AS$43,$AS$41,$AS$39,$AS$40,$AQ$38),""),"")</f>
        <v/>
      </c>
      <c r="Q3126" s="92" t="str">
        <f t="shared" si="496"/>
        <v/>
      </c>
      <c r="R3126" s="92" t="str">
        <f t="shared" si="497"/>
        <v/>
      </c>
      <c r="U3126" s="5"/>
      <c r="V3126" s="5"/>
      <c r="W3126" s="94" t="str">
        <f t="shared" si="495"/>
        <v/>
      </c>
      <c r="X3126" s="94" t="str">
        <f t="shared" si="498"/>
        <v/>
      </c>
      <c r="Y3126" s="5"/>
      <c r="BK3126" s="8"/>
      <c r="BL3126" s="5"/>
      <c r="BM3126" s="5"/>
      <c r="BN3126" s="5"/>
      <c r="BO3126" s="5"/>
      <c r="BP3126" s="1"/>
      <c r="BQ3126" s="1"/>
      <c r="BR3126" s="1"/>
      <c r="BS3126" s="1"/>
      <c r="BT3126" s="1"/>
      <c r="BU3126" s="4"/>
      <c r="BV3126" s="1"/>
      <c r="BW3126" s="3"/>
      <c r="BX3126" s="4"/>
      <c r="BY3126" s="5"/>
      <c r="BZ3126" s="5"/>
      <c r="CA3126" s="5"/>
      <c r="CB3126" s="5"/>
      <c r="CC3126" s="5"/>
      <c r="CD3126" s="43"/>
    </row>
    <row r="3127" spans="1:82" x14ac:dyDescent="0.25">
      <c r="A3127" s="8"/>
      <c r="B3127" s="5"/>
      <c r="C3127" s="5"/>
      <c r="D3127" s="5"/>
      <c r="E3127" s="5"/>
      <c r="F3127" s="94" t="str">
        <f t="shared" si="489"/>
        <v/>
      </c>
      <c r="G3127" s="94" t="str">
        <f t="shared" si="490"/>
        <v/>
      </c>
      <c r="H3127" s="127" t="str">
        <f>IF(A3127&lt;&gt;"",IF(MID(C3127,1,1)="c",$AS$26,IF(MID(C3127,1,1)="r",$AS$41,IF(MID(C3127,1,1)="p",#REF!,#REF!))),"")</f>
        <v/>
      </c>
      <c r="I3127" s="92" t="str">
        <f t="shared" si="491"/>
        <v/>
      </c>
      <c r="J3127" s="92" t="str">
        <f t="shared" si="492"/>
        <v/>
      </c>
      <c r="K3127" s="92" t="str">
        <f t="shared" si="493"/>
        <v/>
      </c>
      <c r="L3127" s="92" t="str">
        <f t="shared" si="494"/>
        <v/>
      </c>
      <c r="M3127" s="95" t="str">
        <f>IF(A3127&lt;&gt;"",IF(MID(C3127,1,1)="c",SigmaEpsConcrete(I3127,$AN$30:$AN$33,$AR$30:$AR$33,$AS$26,$AS$27,$AS$28,$AQ$20,$AU$19),""),"")</f>
        <v/>
      </c>
      <c r="N3127" s="95" t="str">
        <f>IF(A3127&lt;&gt;"",IF(MID(C3127,1,1)="r",SigmaEpsReinf(J3127,$AS$42:$AS$43,$AS$41,$AS$39,$AS$40,$AQ$38),""),"")</f>
        <v/>
      </c>
      <c r="Q3127" s="92" t="str">
        <f t="shared" si="496"/>
        <v/>
      </c>
      <c r="R3127" s="92" t="str">
        <f t="shared" si="497"/>
        <v/>
      </c>
      <c r="U3127" s="5"/>
      <c r="V3127" s="5"/>
      <c r="W3127" s="94" t="str">
        <f t="shared" si="495"/>
        <v/>
      </c>
      <c r="X3127" s="94" t="str">
        <f t="shared" si="498"/>
        <v/>
      </c>
      <c r="Y3127" s="5"/>
      <c r="BK3127" s="8"/>
      <c r="BL3127" s="5"/>
      <c r="BM3127" s="5"/>
      <c r="BN3127" s="5"/>
      <c r="BO3127" s="5"/>
      <c r="BP3127" s="1"/>
      <c r="BQ3127" s="1"/>
      <c r="BR3127" s="1"/>
      <c r="BS3127" s="1"/>
      <c r="BT3127" s="1"/>
      <c r="BU3127" s="4"/>
      <c r="BV3127" s="1"/>
      <c r="BW3127" s="3"/>
      <c r="BX3127" s="4"/>
      <c r="BY3127" s="5"/>
      <c r="BZ3127" s="5"/>
      <c r="CA3127" s="5"/>
      <c r="CB3127" s="5"/>
      <c r="CC3127" s="5"/>
      <c r="CD3127" s="43"/>
    </row>
    <row r="3128" spans="1:82" x14ac:dyDescent="0.25">
      <c r="A3128" s="8"/>
      <c r="B3128" s="5"/>
      <c r="C3128" s="5"/>
      <c r="D3128" s="5"/>
      <c r="E3128" s="5"/>
      <c r="F3128" s="94" t="str">
        <f t="shared" si="489"/>
        <v/>
      </c>
      <c r="G3128" s="94" t="str">
        <f t="shared" si="490"/>
        <v/>
      </c>
      <c r="H3128" s="127" t="str">
        <f>IF(A3128&lt;&gt;"",IF(MID(C3128,1,1)="c",$AS$26,IF(MID(C3128,1,1)="r",$AS$41,IF(MID(C3128,1,1)="p",#REF!,#REF!))),"")</f>
        <v/>
      </c>
      <c r="I3128" s="92" t="str">
        <f t="shared" si="491"/>
        <v/>
      </c>
      <c r="J3128" s="92" t="str">
        <f t="shared" si="492"/>
        <v/>
      </c>
      <c r="K3128" s="92" t="str">
        <f t="shared" si="493"/>
        <v/>
      </c>
      <c r="L3128" s="92" t="str">
        <f t="shared" si="494"/>
        <v/>
      </c>
      <c r="M3128" s="95" t="str">
        <f>IF(A3128&lt;&gt;"",IF(MID(C3128,1,1)="c",SigmaEpsConcrete(I3128,$AN$30:$AN$33,$AR$30:$AR$33,$AS$26,$AS$27,$AS$28,$AQ$20,$AU$19),""),"")</f>
        <v/>
      </c>
      <c r="N3128" s="95" t="str">
        <f>IF(A3128&lt;&gt;"",IF(MID(C3128,1,1)="r",SigmaEpsReinf(J3128,$AS$42:$AS$43,$AS$41,$AS$39,$AS$40,$AQ$38),""),"")</f>
        <v/>
      </c>
      <c r="Q3128" s="92" t="str">
        <f t="shared" si="496"/>
        <v/>
      </c>
      <c r="R3128" s="92" t="str">
        <f t="shared" si="497"/>
        <v/>
      </c>
      <c r="U3128" s="5"/>
      <c r="V3128" s="5"/>
      <c r="W3128" s="94" t="str">
        <f t="shared" si="495"/>
        <v/>
      </c>
      <c r="X3128" s="94" t="str">
        <f t="shared" si="498"/>
        <v/>
      </c>
      <c r="Y3128" s="5"/>
      <c r="BK3128" s="8"/>
      <c r="BL3128" s="5"/>
      <c r="BM3128" s="5"/>
      <c r="BN3128" s="5"/>
      <c r="BO3128" s="5"/>
      <c r="BP3128" s="1"/>
      <c r="BQ3128" s="1"/>
      <c r="BR3128" s="1"/>
      <c r="BS3128" s="1"/>
      <c r="BT3128" s="1"/>
      <c r="BU3128" s="4"/>
      <c r="BV3128" s="1"/>
      <c r="BW3128" s="3"/>
      <c r="BX3128" s="4"/>
      <c r="BY3128" s="5"/>
      <c r="BZ3128" s="5"/>
      <c r="CA3128" s="5"/>
      <c r="CB3128" s="5"/>
      <c r="CC3128" s="5"/>
      <c r="CD3128" s="43"/>
    </row>
    <row r="3129" spans="1:82" x14ac:dyDescent="0.25">
      <c r="A3129" s="8"/>
      <c r="B3129" s="5"/>
      <c r="C3129" s="5"/>
      <c r="D3129" s="5"/>
      <c r="E3129" s="5"/>
      <c r="F3129" s="94" t="str">
        <f t="shared" si="489"/>
        <v/>
      </c>
      <c r="G3129" s="94" t="str">
        <f t="shared" si="490"/>
        <v/>
      </c>
      <c r="H3129" s="127" t="str">
        <f>IF(A3129&lt;&gt;"",IF(MID(C3129,1,1)="c",$AS$26,IF(MID(C3129,1,1)="r",$AS$41,IF(MID(C3129,1,1)="p",#REF!,#REF!))),"")</f>
        <v/>
      </c>
      <c r="I3129" s="92" t="str">
        <f t="shared" si="491"/>
        <v/>
      </c>
      <c r="J3129" s="92" t="str">
        <f t="shared" si="492"/>
        <v/>
      </c>
      <c r="K3129" s="92" t="str">
        <f t="shared" si="493"/>
        <v/>
      </c>
      <c r="L3129" s="92" t="str">
        <f t="shared" si="494"/>
        <v/>
      </c>
      <c r="M3129" s="95" t="str">
        <f>IF(A3129&lt;&gt;"",IF(MID(C3129,1,1)="c",SigmaEpsConcrete(I3129,$AN$30:$AN$33,$AR$30:$AR$33,$AS$26,$AS$27,$AS$28,$AQ$20,$AU$19),""),"")</f>
        <v/>
      </c>
      <c r="N3129" s="95" t="str">
        <f>IF(A3129&lt;&gt;"",IF(MID(C3129,1,1)="r",SigmaEpsReinf(J3129,$AS$42:$AS$43,$AS$41,$AS$39,$AS$40,$AQ$38),""),"")</f>
        <v/>
      </c>
      <c r="Q3129" s="92" t="str">
        <f t="shared" si="496"/>
        <v/>
      </c>
      <c r="R3129" s="92" t="str">
        <f t="shared" si="497"/>
        <v/>
      </c>
      <c r="U3129" s="5"/>
      <c r="V3129" s="5"/>
      <c r="W3129" s="94" t="str">
        <f t="shared" si="495"/>
        <v/>
      </c>
      <c r="X3129" s="94" t="str">
        <f t="shared" si="498"/>
        <v/>
      </c>
      <c r="Y3129" s="5"/>
      <c r="BK3129" s="8"/>
      <c r="BL3129" s="5"/>
      <c r="BM3129" s="5"/>
      <c r="BN3129" s="5"/>
      <c r="BO3129" s="5"/>
      <c r="BP3129" s="1"/>
      <c r="BQ3129" s="1"/>
      <c r="BR3129" s="1"/>
      <c r="BS3129" s="1"/>
      <c r="BT3129" s="1"/>
      <c r="BU3129" s="4"/>
      <c r="BV3129" s="1"/>
      <c r="BW3129" s="3"/>
      <c r="BX3129" s="4"/>
      <c r="BY3129" s="5"/>
      <c r="BZ3129" s="5"/>
      <c r="CA3129" s="5"/>
      <c r="CB3129" s="5"/>
      <c r="CC3129" s="5"/>
      <c r="CD3129" s="43"/>
    </row>
    <row r="3130" spans="1:82" x14ac:dyDescent="0.25">
      <c r="A3130" s="8"/>
      <c r="B3130" s="5"/>
      <c r="C3130" s="5"/>
      <c r="D3130" s="5"/>
      <c r="E3130" s="5"/>
      <c r="F3130" s="94" t="str">
        <f t="shared" si="489"/>
        <v/>
      </c>
      <c r="G3130" s="94" t="str">
        <f t="shared" si="490"/>
        <v/>
      </c>
      <c r="H3130" s="127" t="str">
        <f>IF(A3130&lt;&gt;"",IF(MID(C3130,1,1)="c",$AS$26,IF(MID(C3130,1,1)="r",$AS$41,IF(MID(C3130,1,1)="p",#REF!,#REF!))),"")</f>
        <v/>
      </c>
      <c r="I3130" s="92" t="str">
        <f t="shared" si="491"/>
        <v/>
      </c>
      <c r="J3130" s="92" t="str">
        <f t="shared" si="492"/>
        <v/>
      </c>
      <c r="K3130" s="92" t="str">
        <f t="shared" si="493"/>
        <v/>
      </c>
      <c r="L3130" s="92" t="str">
        <f t="shared" si="494"/>
        <v/>
      </c>
      <c r="M3130" s="95" t="str">
        <f>IF(A3130&lt;&gt;"",IF(MID(C3130,1,1)="c",SigmaEpsConcrete(I3130,$AN$30:$AN$33,$AR$30:$AR$33,$AS$26,$AS$27,$AS$28,$AQ$20,$AU$19),""),"")</f>
        <v/>
      </c>
      <c r="N3130" s="95" t="str">
        <f>IF(A3130&lt;&gt;"",IF(MID(C3130,1,1)="r",SigmaEpsReinf(J3130,$AS$42:$AS$43,$AS$41,$AS$39,$AS$40,$AQ$38),""),"")</f>
        <v/>
      </c>
      <c r="Q3130" s="92" t="str">
        <f t="shared" si="496"/>
        <v/>
      </c>
      <c r="R3130" s="92" t="str">
        <f t="shared" si="497"/>
        <v/>
      </c>
      <c r="U3130" s="5"/>
      <c r="V3130" s="5"/>
      <c r="W3130" s="94" t="str">
        <f t="shared" si="495"/>
        <v/>
      </c>
      <c r="X3130" s="94" t="str">
        <f t="shared" si="498"/>
        <v/>
      </c>
      <c r="Y3130" s="5"/>
      <c r="BK3130" s="8"/>
      <c r="BL3130" s="5"/>
      <c r="BM3130" s="5"/>
      <c r="BN3130" s="5"/>
      <c r="BO3130" s="5"/>
      <c r="BP3130" s="1"/>
      <c r="BQ3130" s="1"/>
      <c r="BR3130" s="1"/>
      <c r="BS3130" s="1"/>
      <c r="BT3130" s="1"/>
      <c r="BU3130" s="4"/>
      <c r="BV3130" s="1"/>
      <c r="BW3130" s="3"/>
      <c r="BX3130" s="4"/>
      <c r="BY3130" s="5"/>
      <c r="BZ3130" s="5"/>
      <c r="CA3130" s="5"/>
      <c r="CB3130" s="5"/>
      <c r="CC3130" s="5"/>
      <c r="CD3130" s="43"/>
    </row>
    <row r="3131" spans="1:82" x14ac:dyDescent="0.25">
      <c r="A3131" s="8"/>
      <c r="B3131" s="5"/>
      <c r="C3131" s="5"/>
      <c r="D3131" s="5"/>
      <c r="E3131" s="5"/>
      <c r="F3131" s="94" t="str">
        <f t="shared" si="489"/>
        <v/>
      </c>
      <c r="G3131" s="94" t="str">
        <f t="shared" si="490"/>
        <v/>
      </c>
      <c r="H3131" s="127" t="str">
        <f>IF(A3131&lt;&gt;"",IF(MID(C3131,1,1)="c",$AS$26,IF(MID(C3131,1,1)="r",$AS$41,IF(MID(C3131,1,1)="p",#REF!,#REF!))),"")</f>
        <v/>
      </c>
      <c r="I3131" s="92" t="str">
        <f t="shared" si="491"/>
        <v/>
      </c>
      <c r="J3131" s="92" t="str">
        <f t="shared" si="492"/>
        <v/>
      </c>
      <c r="K3131" s="92" t="str">
        <f t="shared" si="493"/>
        <v/>
      </c>
      <c r="L3131" s="92" t="str">
        <f t="shared" si="494"/>
        <v/>
      </c>
      <c r="M3131" s="95" t="str">
        <f>IF(A3131&lt;&gt;"",IF(MID(C3131,1,1)="c",SigmaEpsConcrete(I3131,$AN$30:$AN$33,$AR$30:$AR$33,$AS$26,$AS$27,$AS$28,$AQ$20,$AU$19),""),"")</f>
        <v/>
      </c>
      <c r="N3131" s="95" t="str">
        <f>IF(A3131&lt;&gt;"",IF(MID(C3131,1,1)="r",SigmaEpsReinf(J3131,$AS$42:$AS$43,$AS$41,$AS$39,$AS$40,$AQ$38),""),"")</f>
        <v/>
      </c>
      <c r="Q3131" s="92" t="str">
        <f t="shared" si="496"/>
        <v/>
      </c>
      <c r="R3131" s="92" t="str">
        <f t="shared" si="497"/>
        <v/>
      </c>
      <c r="U3131" s="5"/>
      <c r="V3131" s="5"/>
      <c r="W3131" s="94" t="str">
        <f t="shared" si="495"/>
        <v/>
      </c>
      <c r="X3131" s="94" t="str">
        <f t="shared" si="498"/>
        <v/>
      </c>
      <c r="Y3131" s="5"/>
      <c r="BK3131" s="8"/>
      <c r="BL3131" s="5"/>
      <c r="BM3131" s="5"/>
      <c r="BN3131" s="5"/>
      <c r="BO3131" s="5"/>
      <c r="BP3131" s="1"/>
      <c r="BQ3131" s="1"/>
      <c r="BR3131" s="1"/>
      <c r="BS3131" s="1"/>
      <c r="BT3131" s="1"/>
      <c r="BU3131" s="4"/>
      <c r="BV3131" s="1"/>
      <c r="BW3131" s="3"/>
      <c r="BX3131" s="4"/>
      <c r="BY3131" s="5"/>
      <c r="BZ3131" s="5"/>
      <c r="CA3131" s="5"/>
      <c r="CB3131" s="5"/>
      <c r="CC3131" s="5"/>
      <c r="CD3131" s="43"/>
    </row>
    <row r="3132" spans="1:82" x14ac:dyDescent="0.25">
      <c r="A3132" s="8"/>
      <c r="B3132" s="5"/>
      <c r="C3132" s="5"/>
      <c r="D3132" s="5"/>
      <c r="E3132" s="5"/>
      <c r="F3132" s="94" t="str">
        <f t="shared" si="489"/>
        <v/>
      </c>
      <c r="G3132" s="94" t="str">
        <f t="shared" si="490"/>
        <v/>
      </c>
      <c r="H3132" s="127" t="str">
        <f>IF(A3132&lt;&gt;"",IF(MID(C3132,1,1)="c",$AS$26,IF(MID(C3132,1,1)="r",$AS$41,IF(MID(C3132,1,1)="p",#REF!,#REF!))),"")</f>
        <v/>
      </c>
      <c r="I3132" s="92" t="str">
        <f t="shared" si="491"/>
        <v/>
      </c>
      <c r="J3132" s="92" t="str">
        <f t="shared" si="492"/>
        <v/>
      </c>
      <c r="K3132" s="92" t="str">
        <f t="shared" si="493"/>
        <v/>
      </c>
      <c r="L3132" s="92" t="str">
        <f t="shared" si="494"/>
        <v/>
      </c>
      <c r="M3132" s="95" t="str">
        <f>IF(A3132&lt;&gt;"",IF(MID(C3132,1,1)="c",SigmaEpsConcrete(I3132,$AN$30:$AN$33,$AR$30:$AR$33,$AS$26,$AS$27,$AS$28,$AQ$20,$AU$19),""),"")</f>
        <v/>
      </c>
      <c r="N3132" s="95" t="str">
        <f>IF(A3132&lt;&gt;"",IF(MID(C3132,1,1)="r",SigmaEpsReinf(J3132,$AS$42:$AS$43,$AS$41,$AS$39,$AS$40,$AQ$38),""),"")</f>
        <v/>
      </c>
      <c r="Q3132" s="92" t="str">
        <f t="shared" si="496"/>
        <v/>
      </c>
      <c r="R3132" s="92" t="str">
        <f t="shared" si="497"/>
        <v/>
      </c>
      <c r="U3132" s="5"/>
      <c r="V3132" s="5"/>
      <c r="W3132" s="94" t="str">
        <f t="shared" si="495"/>
        <v/>
      </c>
      <c r="X3132" s="94" t="str">
        <f t="shared" si="498"/>
        <v/>
      </c>
      <c r="Y3132" s="5"/>
      <c r="BK3132" s="8"/>
      <c r="BL3132" s="5"/>
      <c r="BM3132" s="5"/>
      <c r="BN3132" s="5"/>
      <c r="BO3132" s="5"/>
      <c r="BP3132" s="1"/>
      <c r="BQ3132" s="1"/>
      <c r="BR3132" s="1"/>
      <c r="BS3132" s="1"/>
      <c r="BT3132" s="1"/>
      <c r="BU3132" s="4"/>
      <c r="BV3132" s="1"/>
      <c r="BW3132" s="3"/>
      <c r="BX3132" s="4"/>
      <c r="BY3132" s="5"/>
      <c r="BZ3132" s="5"/>
      <c r="CA3132" s="5"/>
      <c r="CB3132" s="5"/>
      <c r="CC3132" s="5"/>
      <c r="CD3132" s="43"/>
    </row>
    <row r="3133" spans="1:82" x14ac:dyDescent="0.25">
      <c r="A3133" s="8"/>
      <c r="B3133" s="5"/>
      <c r="C3133" s="5"/>
      <c r="D3133" s="5"/>
      <c r="E3133" s="5"/>
      <c r="F3133" s="94" t="str">
        <f t="shared" si="489"/>
        <v/>
      </c>
      <c r="G3133" s="94" t="str">
        <f t="shared" si="490"/>
        <v/>
      </c>
      <c r="H3133" s="127" t="str">
        <f>IF(A3133&lt;&gt;"",IF(MID(C3133,1,1)="c",$AS$26,IF(MID(C3133,1,1)="r",$AS$41,IF(MID(C3133,1,1)="p",#REF!,#REF!))),"")</f>
        <v/>
      </c>
      <c r="I3133" s="92" t="str">
        <f t="shared" si="491"/>
        <v/>
      </c>
      <c r="J3133" s="92" t="str">
        <f t="shared" si="492"/>
        <v/>
      </c>
      <c r="K3133" s="92" t="str">
        <f t="shared" si="493"/>
        <v/>
      </c>
      <c r="L3133" s="92" t="str">
        <f t="shared" si="494"/>
        <v/>
      </c>
      <c r="M3133" s="95" t="str">
        <f>IF(A3133&lt;&gt;"",IF(MID(C3133,1,1)="c",SigmaEpsConcrete(I3133,$AN$30:$AN$33,$AR$30:$AR$33,$AS$26,$AS$27,$AS$28,$AQ$20,$AU$19),""),"")</f>
        <v/>
      </c>
      <c r="N3133" s="95" t="str">
        <f>IF(A3133&lt;&gt;"",IF(MID(C3133,1,1)="r",SigmaEpsReinf(J3133,$AS$42:$AS$43,$AS$41,$AS$39,$AS$40,$AQ$38),""),"")</f>
        <v/>
      </c>
      <c r="Q3133" s="92" t="str">
        <f t="shared" si="496"/>
        <v/>
      </c>
      <c r="R3133" s="92" t="str">
        <f t="shared" si="497"/>
        <v/>
      </c>
      <c r="U3133" s="5"/>
      <c r="V3133" s="5"/>
      <c r="W3133" s="94" t="str">
        <f t="shared" si="495"/>
        <v/>
      </c>
      <c r="X3133" s="94" t="str">
        <f t="shared" si="498"/>
        <v/>
      </c>
      <c r="Y3133" s="5"/>
      <c r="BK3133" s="8"/>
      <c r="BL3133" s="5"/>
      <c r="BM3133" s="5"/>
      <c r="BN3133" s="5"/>
      <c r="BO3133" s="5"/>
      <c r="BP3133" s="1"/>
      <c r="BQ3133" s="1"/>
      <c r="BR3133" s="1"/>
      <c r="BS3133" s="1"/>
      <c r="BT3133" s="1"/>
      <c r="BU3133" s="4"/>
      <c r="BV3133" s="1"/>
      <c r="BW3133" s="3"/>
      <c r="BX3133" s="4"/>
      <c r="BY3133" s="5"/>
      <c r="BZ3133" s="5"/>
      <c r="CA3133" s="5"/>
      <c r="CB3133" s="5"/>
      <c r="CC3133" s="5"/>
      <c r="CD3133" s="43"/>
    </row>
    <row r="3134" spans="1:82" x14ac:dyDescent="0.25">
      <c r="A3134" s="8"/>
      <c r="B3134" s="5"/>
      <c r="C3134" s="5"/>
      <c r="D3134" s="5"/>
      <c r="E3134" s="5"/>
      <c r="F3134" s="94" t="str">
        <f t="shared" si="489"/>
        <v/>
      </c>
      <c r="G3134" s="94" t="str">
        <f t="shared" si="490"/>
        <v/>
      </c>
      <c r="H3134" s="127" t="str">
        <f>IF(A3134&lt;&gt;"",IF(MID(C3134,1,1)="c",$AS$26,IF(MID(C3134,1,1)="r",$AS$41,IF(MID(C3134,1,1)="p",#REF!,#REF!))),"")</f>
        <v/>
      </c>
      <c r="I3134" s="92" t="str">
        <f t="shared" si="491"/>
        <v/>
      </c>
      <c r="J3134" s="92" t="str">
        <f t="shared" si="492"/>
        <v/>
      </c>
      <c r="K3134" s="92" t="str">
        <f t="shared" si="493"/>
        <v/>
      </c>
      <c r="L3134" s="92" t="str">
        <f t="shared" si="494"/>
        <v/>
      </c>
      <c r="M3134" s="95" t="str">
        <f>IF(A3134&lt;&gt;"",IF(MID(C3134,1,1)="c",SigmaEpsConcrete(I3134,$AN$30:$AN$33,$AR$30:$AR$33,$AS$26,$AS$27,$AS$28,$AQ$20,$AU$19),""),"")</f>
        <v/>
      </c>
      <c r="N3134" s="95" t="str">
        <f>IF(A3134&lt;&gt;"",IF(MID(C3134,1,1)="r",SigmaEpsReinf(J3134,$AS$42:$AS$43,$AS$41,$AS$39,$AS$40,$AQ$38),""),"")</f>
        <v/>
      </c>
      <c r="Q3134" s="92" t="str">
        <f t="shared" si="496"/>
        <v/>
      </c>
      <c r="R3134" s="92" t="str">
        <f t="shared" si="497"/>
        <v/>
      </c>
      <c r="U3134" s="5"/>
      <c r="V3134" s="5"/>
      <c r="W3134" s="94" t="str">
        <f t="shared" si="495"/>
        <v/>
      </c>
      <c r="X3134" s="94" t="str">
        <f t="shared" si="498"/>
        <v/>
      </c>
      <c r="Y3134" s="5"/>
      <c r="BK3134" s="8"/>
      <c r="BL3134" s="5"/>
      <c r="BM3134" s="5"/>
      <c r="BN3134" s="5"/>
      <c r="BO3134" s="5"/>
      <c r="BP3134" s="1"/>
      <c r="BQ3134" s="1"/>
      <c r="BR3134" s="1"/>
      <c r="BS3134" s="1"/>
      <c r="BT3134" s="1"/>
      <c r="BU3134" s="4"/>
      <c r="BV3134" s="1"/>
      <c r="BW3134" s="3"/>
      <c r="BX3134" s="4"/>
      <c r="BY3134" s="5"/>
      <c r="BZ3134" s="5"/>
      <c r="CA3134" s="5"/>
      <c r="CB3134" s="5"/>
      <c r="CC3134" s="5"/>
      <c r="CD3134" s="43"/>
    </row>
    <row r="3135" spans="1:82" x14ac:dyDescent="0.25">
      <c r="A3135" s="8"/>
      <c r="B3135" s="5"/>
      <c r="C3135" s="5"/>
      <c r="D3135" s="5"/>
      <c r="E3135" s="5"/>
      <c r="F3135" s="94" t="str">
        <f t="shared" si="489"/>
        <v/>
      </c>
      <c r="G3135" s="94" t="str">
        <f t="shared" si="490"/>
        <v/>
      </c>
      <c r="H3135" s="127" t="str">
        <f>IF(A3135&lt;&gt;"",IF(MID(C3135,1,1)="c",$AS$26,IF(MID(C3135,1,1)="r",$AS$41,IF(MID(C3135,1,1)="p",#REF!,#REF!))),"")</f>
        <v/>
      </c>
      <c r="I3135" s="92" t="str">
        <f t="shared" si="491"/>
        <v/>
      </c>
      <c r="J3135" s="92" t="str">
        <f t="shared" si="492"/>
        <v/>
      </c>
      <c r="K3135" s="92" t="str">
        <f t="shared" si="493"/>
        <v/>
      </c>
      <c r="L3135" s="92" t="str">
        <f t="shared" si="494"/>
        <v/>
      </c>
      <c r="M3135" s="95" t="str">
        <f>IF(A3135&lt;&gt;"",IF(MID(C3135,1,1)="c",SigmaEpsConcrete(I3135,$AN$30:$AN$33,$AR$30:$AR$33,$AS$26,$AS$27,$AS$28,$AQ$20,$AU$19),""),"")</f>
        <v/>
      </c>
      <c r="N3135" s="95" t="str">
        <f>IF(A3135&lt;&gt;"",IF(MID(C3135,1,1)="r",SigmaEpsReinf(J3135,$AS$42:$AS$43,$AS$41,$AS$39,$AS$40,$AQ$38),""),"")</f>
        <v/>
      </c>
      <c r="Q3135" s="92" t="str">
        <f t="shared" si="496"/>
        <v/>
      </c>
      <c r="R3135" s="92" t="str">
        <f t="shared" si="497"/>
        <v/>
      </c>
      <c r="U3135" s="5"/>
      <c r="V3135" s="5"/>
      <c r="W3135" s="94" t="str">
        <f t="shared" si="495"/>
        <v/>
      </c>
      <c r="X3135" s="94" t="str">
        <f t="shared" si="498"/>
        <v/>
      </c>
      <c r="Y3135" s="5"/>
      <c r="BK3135" s="8"/>
      <c r="BL3135" s="5"/>
      <c r="BM3135" s="5"/>
      <c r="BN3135" s="5"/>
      <c r="BO3135" s="5"/>
      <c r="BP3135" s="1"/>
      <c r="BQ3135" s="1"/>
      <c r="BR3135" s="1"/>
      <c r="BS3135" s="1"/>
      <c r="BT3135" s="1"/>
      <c r="BU3135" s="4"/>
      <c r="BV3135" s="1"/>
      <c r="BW3135" s="3"/>
      <c r="BX3135" s="4"/>
      <c r="BY3135" s="5"/>
      <c r="BZ3135" s="5"/>
      <c r="CA3135" s="5"/>
      <c r="CB3135" s="5"/>
      <c r="CC3135" s="5"/>
      <c r="CD3135" s="43"/>
    </row>
    <row r="3136" spans="1:82" x14ac:dyDescent="0.25">
      <c r="A3136" s="8"/>
      <c r="B3136" s="5"/>
      <c r="C3136" s="5"/>
      <c r="D3136" s="5"/>
      <c r="E3136" s="5"/>
      <c r="F3136" s="94" t="str">
        <f t="shared" si="489"/>
        <v/>
      </c>
      <c r="G3136" s="94" t="str">
        <f t="shared" si="490"/>
        <v/>
      </c>
      <c r="H3136" s="127" t="str">
        <f>IF(A3136&lt;&gt;"",IF(MID(C3136,1,1)="c",$AS$26,IF(MID(C3136,1,1)="r",$AS$41,IF(MID(C3136,1,1)="p",#REF!,#REF!))),"")</f>
        <v/>
      </c>
      <c r="I3136" s="92" t="str">
        <f t="shared" si="491"/>
        <v/>
      </c>
      <c r="J3136" s="92" t="str">
        <f t="shared" si="492"/>
        <v/>
      </c>
      <c r="K3136" s="92" t="str">
        <f t="shared" si="493"/>
        <v/>
      </c>
      <c r="L3136" s="92" t="str">
        <f t="shared" si="494"/>
        <v/>
      </c>
      <c r="M3136" s="95" t="str">
        <f>IF(A3136&lt;&gt;"",IF(MID(C3136,1,1)="c",SigmaEpsConcrete(I3136,$AN$30:$AN$33,$AR$30:$AR$33,$AS$26,$AS$27,$AS$28,$AQ$20,$AU$19),""),"")</f>
        <v/>
      </c>
      <c r="N3136" s="95" t="str">
        <f>IF(A3136&lt;&gt;"",IF(MID(C3136,1,1)="r",SigmaEpsReinf(J3136,$AS$42:$AS$43,$AS$41,$AS$39,$AS$40,$AQ$38),""),"")</f>
        <v/>
      </c>
      <c r="Q3136" s="92" t="str">
        <f t="shared" si="496"/>
        <v/>
      </c>
      <c r="R3136" s="92" t="str">
        <f t="shared" si="497"/>
        <v/>
      </c>
      <c r="U3136" s="5"/>
      <c r="V3136" s="5"/>
      <c r="W3136" s="94" t="str">
        <f t="shared" si="495"/>
        <v/>
      </c>
      <c r="X3136" s="94" t="str">
        <f t="shared" si="498"/>
        <v/>
      </c>
      <c r="Y3136" s="5"/>
      <c r="BK3136" s="8"/>
      <c r="BL3136" s="5"/>
      <c r="BM3136" s="5"/>
      <c r="BN3136" s="5"/>
      <c r="BO3136" s="5"/>
      <c r="BP3136" s="1"/>
      <c r="BQ3136" s="1"/>
      <c r="BR3136" s="1"/>
      <c r="BS3136" s="1"/>
      <c r="BT3136" s="1"/>
      <c r="BU3136" s="4"/>
      <c r="BV3136" s="1"/>
      <c r="BW3136" s="3"/>
      <c r="BX3136" s="4"/>
      <c r="BY3136" s="5"/>
      <c r="BZ3136" s="5"/>
      <c r="CA3136" s="5"/>
      <c r="CB3136" s="5"/>
      <c r="CC3136" s="5"/>
      <c r="CD3136" s="43"/>
    </row>
    <row r="3137" spans="1:82" x14ac:dyDescent="0.25">
      <c r="A3137" s="8"/>
      <c r="B3137" s="5"/>
      <c r="C3137" s="5"/>
      <c r="D3137" s="5"/>
      <c r="E3137" s="5"/>
      <c r="F3137" s="94" t="str">
        <f t="shared" si="489"/>
        <v/>
      </c>
      <c r="G3137" s="94" t="str">
        <f t="shared" si="490"/>
        <v/>
      </c>
      <c r="H3137" s="127" t="str">
        <f>IF(A3137&lt;&gt;"",IF(MID(C3137,1,1)="c",$AS$26,IF(MID(C3137,1,1)="r",$AS$41,IF(MID(C3137,1,1)="p",#REF!,#REF!))),"")</f>
        <v/>
      </c>
      <c r="I3137" s="92" t="str">
        <f t="shared" si="491"/>
        <v/>
      </c>
      <c r="J3137" s="92" t="str">
        <f t="shared" si="492"/>
        <v/>
      </c>
      <c r="K3137" s="92" t="str">
        <f t="shared" si="493"/>
        <v/>
      </c>
      <c r="L3137" s="92" t="str">
        <f t="shared" si="494"/>
        <v/>
      </c>
      <c r="M3137" s="95" t="str">
        <f>IF(A3137&lt;&gt;"",IF(MID(C3137,1,1)="c",SigmaEpsConcrete(I3137,$AN$30:$AN$33,$AR$30:$AR$33,$AS$26,$AS$27,$AS$28,$AQ$20,$AU$19),""),"")</f>
        <v/>
      </c>
      <c r="N3137" s="95" t="str">
        <f>IF(A3137&lt;&gt;"",IF(MID(C3137,1,1)="r",SigmaEpsReinf(J3137,$AS$42:$AS$43,$AS$41,$AS$39,$AS$40,$AQ$38),""),"")</f>
        <v/>
      </c>
      <c r="Q3137" s="92" t="str">
        <f t="shared" si="496"/>
        <v/>
      </c>
      <c r="R3137" s="92" t="str">
        <f t="shared" si="497"/>
        <v/>
      </c>
      <c r="U3137" s="5"/>
      <c r="V3137" s="5"/>
      <c r="W3137" s="94" t="str">
        <f t="shared" si="495"/>
        <v/>
      </c>
      <c r="X3137" s="94" t="str">
        <f t="shared" si="498"/>
        <v/>
      </c>
      <c r="Y3137" s="5"/>
      <c r="BK3137" s="8"/>
      <c r="BL3137" s="5"/>
      <c r="BM3137" s="5"/>
      <c r="BN3137" s="5"/>
      <c r="BO3137" s="5"/>
      <c r="BP3137" s="1"/>
      <c r="BQ3137" s="1"/>
      <c r="BR3137" s="1"/>
      <c r="BS3137" s="1"/>
      <c r="BT3137" s="1"/>
      <c r="BU3137" s="4"/>
      <c r="BV3137" s="1"/>
      <c r="BW3137" s="3"/>
      <c r="BX3137" s="4"/>
      <c r="BY3137" s="5"/>
      <c r="BZ3137" s="5"/>
      <c r="CA3137" s="5"/>
      <c r="CB3137" s="5"/>
      <c r="CC3137" s="5"/>
      <c r="CD3137" s="43"/>
    </row>
    <row r="3138" spans="1:82" x14ac:dyDescent="0.25">
      <c r="A3138" s="8"/>
      <c r="B3138" s="5"/>
      <c r="C3138" s="5"/>
      <c r="D3138" s="5"/>
      <c r="E3138" s="5"/>
      <c r="F3138" s="94" t="str">
        <f t="shared" si="489"/>
        <v/>
      </c>
      <c r="G3138" s="94" t="str">
        <f t="shared" si="490"/>
        <v/>
      </c>
      <c r="H3138" s="127" t="str">
        <f>IF(A3138&lt;&gt;"",IF(MID(C3138,1,1)="c",$AS$26,IF(MID(C3138,1,1)="r",$AS$41,IF(MID(C3138,1,1)="p",#REF!,#REF!))),"")</f>
        <v/>
      </c>
      <c r="I3138" s="92" t="str">
        <f t="shared" si="491"/>
        <v/>
      </c>
      <c r="J3138" s="92" t="str">
        <f t="shared" si="492"/>
        <v/>
      </c>
      <c r="K3138" s="92" t="str">
        <f t="shared" si="493"/>
        <v/>
      </c>
      <c r="L3138" s="92" t="str">
        <f t="shared" si="494"/>
        <v/>
      </c>
      <c r="M3138" s="95" t="str">
        <f>IF(A3138&lt;&gt;"",IF(MID(C3138,1,1)="c",SigmaEpsConcrete(I3138,$AN$30:$AN$33,$AR$30:$AR$33,$AS$26,$AS$27,$AS$28,$AQ$20,$AU$19),""),"")</f>
        <v/>
      </c>
      <c r="N3138" s="95" t="str">
        <f>IF(A3138&lt;&gt;"",IF(MID(C3138,1,1)="r",SigmaEpsReinf(J3138,$AS$42:$AS$43,$AS$41,$AS$39,$AS$40,$AQ$38),""),"")</f>
        <v/>
      </c>
      <c r="Q3138" s="92" t="str">
        <f t="shared" si="496"/>
        <v/>
      </c>
      <c r="R3138" s="92" t="str">
        <f t="shared" si="497"/>
        <v/>
      </c>
      <c r="U3138" s="5"/>
      <c r="V3138" s="5"/>
      <c r="W3138" s="94" t="str">
        <f t="shared" si="495"/>
        <v/>
      </c>
      <c r="X3138" s="94" t="str">
        <f t="shared" si="498"/>
        <v/>
      </c>
      <c r="Y3138" s="5"/>
      <c r="BK3138" s="8"/>
      <c r="BL3138" s="5"/>
      <c r="BM3138" s="5"/>
      <c r="BN3138" s="5"/>
      <c r="BO3138" s="5"/>
      <c r="BP3138" s="1"/>
      <c r="BQ3138" s="1"/>
      <c r="BR3138" s="1"/>
      <c r="BS3138" s="1"/>
      <c r="BT3138" s="1"/>
      <c r="BU3138" s="4"/>
      <c r="BV3138" s="1"/>
      <c r="BW3138" s="3"/>
      <c r="BX3138" s="4"/>
      <c r="BY3138" s="5"/>
      <c r="BZ3138" s="5"/>
      <c r="CA3138" s="5"/>
      <c r="CB3138" s="5"/>
      <c r="CC3138" s="5"/>
      <c r="CD3138" s="43"/>
    </row>
    <row r="3139" spans="1:82" x14ac:dyDescent="0.25">
      <c r="A3139" s="8"/>
      <c r="B3139" s="5"/>
      <c r="C3139" s="5"/>
      <c r="D3139" s="5"/>
      <c r="E3139" s="5"/>
      <c r="F3139" s="94" t="str">
        <f t="shared" si="489"/>
        <v/>
      </c>
      <c r="G3139" s="94" t="str">
        <f t="shared" si="490"/>
        <v/>
      </c>
      <c r="H3139" s="127" t="str">
        <f>IF(A3139&lt;&gt;"",IF(MID(C3139,1,1)="c",$AS$26,IF(MID(C3139,1,1)="r",$AS$41,IF(MID(C3139,1,1)="p",#REF!,#REF!))),"")</f>
        <v/>
      </c>
      <c r="I3139" s="92" t="str">
        <f t="shared" si="491"/>
        <v/>
      </c>
      <c r="J3139" s="92" t="str">
        <f t="shared" si="492"/>
        <v/>
      </c>
      <c r="K3139" s="92" t="str">
        <f t="shared" si="493"/>
        <v/>
      </c>
      <c r="L3139" s="92" t="str">
        <f t="shared" si="494"/>
        <v/>
      </c>
      <c r="M3139" s="95" t="str">
        <f>IF(A3139&lt;&gt;"",IF(MID(C3139,1,1)="c",SigmaEpsConcrete(I3139,$AN$30:$AN$33,$AR$30:$AR$33,$AS$26,$AS$27,$AS$28,$AQ$20,$AU$19),""),"")</f>
        <v/>
      </c>
      <c r="N3139" s="95" t="str">
        <f>IF(A3139&lt;&gt;"",IF(MID(C3139,1,1)="r",SigmaEpsReinf(J3139,$AS$42:$AS$43,$AS$41,$AS$39,$AS$40,$AQ$38),""),"")</f>
        <v/>
      </c>
      <c r="Q3139" s="92" t="str">
        <f t="shared" si="496"/>
        <v/>
      </c>
      <c r="R3139" s="92" t="str">
        <f t="shared" si="497"/>
        <v/>
      </c>
      <c r="U3139" s="5"/>
      <c r="V3139" s="5"/>
      <c r="W3139" s="94" t="str">
        <f t="shared" si="495"/>
        <v/>
      </c>
      <c r="X3139" s="94" t="str">
        <f t="shared" si="498"/>
        <v/>
      </c>
      <c r="Y3139" s="5"/>
      <c r="BK3139" s="8"/>
      <c r="BL3139" s="5"/>
      <c r="BM3139" s="5"/>
      <c r="BN3139" s="5"/>
      <c r="BO3139" s="5"/>
      <c r="BP3139" s="1"/>
      <c r="BQ3139" s="1"/>
      <c r="BR3139" s="1"/>
      <c r="BS3139" s="1"/>
      <c r="BT3139" s="1"/>
      <c r="BU3139" s="4"/>
      <c r="BV3139" s="1"/>
      <c r="BW3139" s="3"/>
      <c r="BX3139" s="4"/>
      <c r="BY3139" s="5"/>
      <c r="BZ3139" s="5"/>
      <c r="CA3139" s="5"/>
      <c r="CB3139" s="5"/>
      <c r="CC3139" s="5"/>
      <c r="CD3139" s="43"/>
    </row>
    <row r="3140" spans="1:82" x14ac:dyDescent="0.25">
      <c r="A3140" s="8"/>
      <c r="B3140" s="5"/>
      <c r="C3140" s="5"/>
      <c r="D3140" s="5"/>
      <c r="E3140" s="5"/>
      <c r="F3140" s="94" t="str">
        <f t="shared" si="489"/>
        <v/>
      </c>
      <c r="G3140" s="94" t="str">
        <f t="shared" si="490"/>
        <v/>
      </c>
      <c r="H3140" s="127" t="str">
        <f>IF(A3140&lt;&gt;"",IF(MID(C3140,1,1)="c",$AS$26,IF(MID(C3140,1,1)="r",$AS$41,IF(MID(C3140,1,1)="p",#REF!,#REF!))),"")</f>
        <v/>
      </c>
      <c r="I3140" s="92" t="str">
        <f t="shared" si="491"/>
        <v/>
      </c>
      <c r="J3140" s="92" t="str">
        <f t="shared" si="492"/>
        <v/>
      </c>
      <c r="K3140" s="92" t="str">
        <f t="shared" si="493"/>
        <v/>
      </c>
      <c r="L3140" s="92" t="str">
        <f t="shared" si="494"/>
        <v/>
      </c>
      <c r="M3140" s="95" t="str">
        <f>IF(A3140&lt;&gt;"",IF(MID(C3140,1,1)="c",SigmaEpsConcrete(I3140,$AN$30:$AN$33,$AR$30:$AR$33,$AS$26,$AS$27,$AS$28,$AQ$20,$AU$19),""),"")</f>
        <v/>
      </c>
      <c r="N3140" s="95" t="str">
        <f>IF(A3140&lt;&gt;"",IF(MID(C3140,1,1)="r",SigmaEpsReinf(J3140,$AS$42:$AS$43,$AS$41,$AS$39,$AS$40,$AQ$38),""),"")</f>
        <v/>
      </c>
      <c r="Q3140" s="92" t="str">
        <f t="shared" si="496"/>
        <v/>
      </c>
      <c r="R3140" s="92" t="str">
        <f t="shared" si="497"/>
        <v/>
      </c>
      <c r="U3140" s="5"/>
      <c r="V3140" s="5"/>
      <c r="W3140" s="94" t="str">
        <f t="shared" si="495"/>
        <v/>
      </c>
      <c r="X3140" s="94" t="str">
        <f t="shared" si="498"/>
        <v/>
      </c>
      <c r="Y3140" s="5"/>
      <c r="BK3140" s="8"/>
      <c r="BL3140" s="5"/>
      <c r="BM3140" s="5"/>
      <c r="BN3140" s="5"/>
      <c r="BO3140" s="5"/>
      <c r="BP3140" s="1"/>
      <c r="BQ3140" s="1"/>
      <c r="BR3140" s="1"/>
      <c r="BS3140" s="1"/>
      <c r="BT3140" s="1"/>
      <c r="BU3140" s="4"/>
      <c r="BV3140" s="1"/>
      <c r="BW3140" s="3"/>
      <c r="BX3140" s="4"/>
      <c r="BY3140" s="5"/>
      <c r="BZ3140" s="5"/>
      <c r="CA3140" s="5"/>
      <c r="CB3140" s="5"/>
      <c r="CC3140" s="5"/>
      <c r="CD3140" s="43"/>
    </row>
    <row r="3141" spans="1:82" x14ac:dyDescent="0.25">
      <c r="A3141" s="8"/>
      <c r="B3141" s="5"/>
      <c r="C3141" s="5"/>
      <c r="D3141" s="5"/>
      <c r="E3141" s="5"/>
      <c r="F3141" s="94" t="str">
        <f t="shared" si="489"/>
        <v/>
      </c>
      <c r="G3141" s="94" t="str">
        <f t="shared" si="490"/>
        <v/>
      </c>
      <c r="H3141" s="127" t="str">
        <f>IF(A3141&lt;&gt;"",IF(MID(C3141,1,1)="c",$AS$26,IF(MID(C3141,1,1)="r",$AS$41,IF(MID(C3141,1,1)="p",#REF!,#REF!))),"")</f>
        <v/>
      </c>
      <c r="I3141" s="92" t="str">
        <f t="shared" si="491"/>
        <v/>
      </c>
      <c r="J3141" s="92" t="str">
        <f t="shared" si="492"/>
        <v/>
      </c>
      <c r="K3141" s="92" t="str">
        <f t="shared" si="493"/>
        <v/>
      </c>
      <c r="L3141" s="92" t="str">
        <f t="shared" si="494"/>
        <v/>
      </c>
      <c r="M3141" s="95" t="str">
        <f>IF(A3141&lt;&gt;"",IF(MID(C3141,1,1)="c",SigmaEpsConcrete(I3141,$AN$30:$AN$33,$AR$30:$AR$33,$AS$26,$AS$27,$AS$28,$AQ$20,$AU$19),""),"")</f>
        <v/>
      </c>
      <c r="N3141" s="95" t="str">
        <f>IF(A3141&lt;&gt;"",IF(MID(C3141,1,1)="r",SigmaEpsReinf(J3141,$AS$42:$AS$43,$AS$41,$AS$39,$AS$40,$AQ$38),""),"")</f>
        <v/>
      </c>
      <c r="Q3141" s="92" t="str">
        <f t="shared" si="496"/>
        <v/>
      </c>
      <c r="R3141" s="92" t="str">
        <f t="shared" si="497"/>
        <v/>
      </c>
      <c r="U3141" s="5"/>
      <c r="V3141" s="5"/>
      <c r="W3141" s="94" t="str">
        <f t="shared" si="495"/>
        <v/>
      </c>
      <c r="X3141" s="94" t="str">
        <f t="shared" si="498"/>
        <v/>
      </c>
      <c r="Y3141" s="5"/>
      <c r="BK3141" s="8"/>
      <c r="BL3141" s="5"/>
      <c r="BM3141" s="5"/>
      <c r="BN3141" s="5"/>
      <c r="BO3141" s="5"/>
      <c r="BP3141" s="1"/>
      <c r="BQ3141" s="1"/>
      <c r="BR3141" s="1"/>
      <c r="BS3141" s="1"/>
      <c r="BT3141" s="1"/>
      <c r="BU3141" s="4"/>
      <c r="BV3141" s="1"/>
      <c r="BW3141" s="3"/>
      <c r="BX3141" s="4"/>
      <c r="BY3141" s="5"/>
      <c r="BZ3141" s="5"/>
      <c r="CA3141" s="5"/>
      <c r="CB3141" s="5"/>
      <c r="CC3141" s="5"/>
      <c r="CD3141" s="43"/>
    </row>
    <row r="3142" spans="1:82" x14ac:dyDescent="0.25">
      <c r="A3142" s="8"/>
      <c r="B3142" s="5"/>
      <c r="C3142" s="5"/>
      <c r="D3142" s="5"/>
      <c r="E3142" s="5"/>
      <c r="F3142" s="94" t="str">
        <f t="shared" si="489"/>
        <v/>
      </c>
      <c r="G3142" s="94" t="str">
        <f t="shared" si="490"/>
        <v/>
      </c>
      <c r="H3142" s="127" t="str">
        <f>IF(A3142&lt;&gt;"",IF(MID(C3142,1,1)="c",$AS$26,IF(MID(C3142,1,1)="r",$AS$41,IF(MID(C3142,1,1)="p",#REF!,#REF!))),"")</f>
        <v/>
      </c>
      <c r="I3142" s="92" t="str">
        <f t="shared" si="491"/>
        <v/>
      </c>
      <c r="J3142" s="92" t="str">
        <f t="shared" si="492"/>
        <v/>
      </c>
      <c r="K3142" s="92" t="str">
        <f t="shared" si="493"/>
        <v/>
      </c>
      <c r="L3142" s="92" t="str">
        <f t="shared" si="494"/>
        <v/>
      </c>
      <c r="M3142" s="95" t="str">
        <f>IF(A3142&lt;&gt;"",IF(MID(C3142,1,1)="c",SigmaEpsConcrete(I3142,$AN$30:$AN$33,$AR$30:$AR$33,$AS$26,$AS$27,$AS$28,$AQ$20,$AU$19),""),"")</f>
        <v/>
      </c>
      <c r="N3142" s="95" t="str">
        <f>IF(A3142&lt;&gt;"",IF(MID(C3142,1,1)="r",SigmaEpsReinf(J3142,$AS$42:$AS$43,$AS$41,$AS$39,$AS$40,$AQ$38),""),"")</f>
        <v/>
      </c>
      <c r="Q3142" s="92" t="str">
        <f t="shared" si="496"/>
        <v/>
      </c>
      <c r="R3142" s="92" t="str">
        <f t="shared" si="497"/>
        <v/>
      </c>
      <c r="U3142" s="5"/>
      <c r="V3142" s="5"/>
      <c r="W3142" s="94" t="str">
        <f t="shared" si="495"/>
        <v/>
      </c>
      <c r="X3142" s="94" t="str">
        <f t="shared" si="498"/>
        <v/>
      </c>
      <c r="Y3142" s="5"/>
      <c r="BK3142" s="8"/>
      <c r="BL3142" s="5"/>
      <c r="BM3142" s="5"/>
      <c r="BN3142" s="5"/>
      <c r="BO3142" s="5"/>
      <c r="BP3142" s="1"/>
      <c r="BQ3142" s="1"/>
      <c r="BR3142" s="1"/>
      <c r="BS3142" s="1"/>
      <c r="BT3142" s="1"/>
      <c r="BU3142" s="4"/>
      <c r="BV3142" s="1"/>
      <c r="BW3142" s="3"/>
      <c r="BX3142" s="4"/>
      <c r="BY3142" s="5"/>
      <c r="BZ3142" s="5"/>
      <c r="CA3142" s="5"/>
      <c r="CB3142" s="5"/>
      <c r="CC3142" s="5"/>
      <c r="CD3142" s="43"/>
    </row>
    <row r="3143" spans="1:82" x14ac:dyDescent="0.25">
      <c r="A3143" s="8"/>
      <c r="B3143" s="5"/>
      <c r="C3143" s="5"/>
      <c r="D3143" s="5"/>
      <c r="E3143" s="5"/>
      <c r="F3143" s="94" t="str">
        <f t="shared" si="489"/>
        <v/>
      </c>
      <c r="G3143" s="94" t="str">
        <f t="shared" si="490"/>
        <v/>
      </c>
      <c r="H3143" s="127" t="str">
        <f>IF(A3143&lt;&gt;"",IF(MID(C3143,1,1)="c",$AS$26,IF(MID(C3143,1,1)="r",$AS$41,IF(MID(C3143,1,1)="p",#REF!,#REF!))),"")</f>
        <v/>
      </c>
      <c r="I3143" s="92" t="str">
        <f t="shared" si="491"/>
        <v/>
      </c>
      <c r="J3143" s="92" t="str">
        <f t="shared" si="492"/>
        <v/>
      </c>
      <c r="K3143" s="92" t="str">
        <f t="shared" si="493"/>
        <v/>
      </c>
      <c r="L3143" s="92" t="str">
        <f t="shared" si="494"/>
        <v/>
      </c>
      <c r="M3143" s="95" t="str">
        <f>IF(A3143&lt;&gt;"",IF(MID(C3143,1,1)="c",SigmaEpsConcrete(I3143,$AN$30:$AN$33,$AR$30:$AR$33,$AS$26,$AS$27,$AS$28,$AQ$20,$AU$19),""),"")</f>
        <v/>
      </c>
      <c r="N3143" s="95" t="str">
        <f>IF(A3143&lt;&gt;"",IF(MID(C3143,1,1)="r",SigmaEpsReinf(J3143,$AS$42:$AS$43,$AS$41,$AS$39,$AS$40,$AQ$38),""),"")</f>
        <v/>
      </c>
      <c r="Q3143" s="92" t="str">
        <f t="shared" si="496"/>
        <v/>
      </c>
      <c r="R3143" s="92" t="str">
        <f t="shared" si="497"/>
        <v/>
      </c>
      <c r="U3143" s="5"/>
      <c r="V3143" s="5"/>
      <c r="W3143" s="94" t="str">
        <f t="shared" si="495"/>
        <v/>
      </c>
      <c r="X3143" s="94" t="str">
        <f t="shared" si="498"/>
        <v/>
      </c>
      <c r="Y3143" s="5"/>
      <c r="BK3143" s="8"/>
      <c r="BL3143" s="5"/>
      <c r="BM3143" s="5"/>
      <c r="BN3143" s="5"/>
      <c r="BO3143" s="5"/>
      <c r="BP3143" s="1"/>
      <c r="BQ3143" s="1"/>
      <c r="BR3143" s="1"/>
      <c r="BS3143" s="1"/>
      <c r="BT3143" s="1"/>
      <c r="BU3143" s="4"/>
      <c r="BV3143" s="1"/>
      <c r="BW3143" s="3"/>
      <c r="BX3143" s="4"/>
      <c r="BY3143" s="5"/>
      <c r="BZ3143" s="5"/>
      <c r="CA3143" s="5"/>
      <c r="CB3143" s="5"/>
      <c r="CC3143" s="5"/>
      <c r="CD3143" s="43"/>
    </row>
    <row r="3144" spans="1:82" x14ac:dyDescent="0.25">
      <c r="A3144" s="8"/>
      <c r="B3144" s="5"/>
      <c r="C3144" s="5"/>
      <c r="D3144" s="5"/>
      <c r="E3144" s="5"/>
      <c r="F3144" s="94" t="str">
        <f t="shared" si="489"/>
        <v/>
      </c>
      <c r="G3144" s="94" t="str">
        <f t="shared" si="490"/>
        <v/>
      </c>
      <c r="H3144" s="127" t="str">
        <f>IF(A3144&lt;&gt;"",IF(MID(C3144,1,1)="c",$AS$26,IF(MID(C3144,1,1)="r",$AS$41,IF(MID(C3144,1,1)="p",#REF!,#REF!))),"")</f>
        <v/>
      </c>
      <c r="I3144" s="92" t="str">
        <f t="shared" si="491"/>
        <v/>
      </c>
      <c r="J3144" s="92" t="str">
        <f t="shared" si="492"/>
        <v/>
      </c>
      <c r="K3144" s="92" t="str">
        <f t="shared" si="493"/>
        <v/>
      </c>
      <c r="L3144" s="92" t="str">
        <f t="shared" si="494"/>
        <v/>
      </c>
      <c r="M3144" s="95" t="str">
        <f>IF(A3144&lt;&gt;"",IF(MID(C3144,1,1)="c",SigmaEpsConcrete(I3144,$AN$30:$AN$33,$AR$30:$AR$33,$AS$26,$AS$27,$AS$28,$AQ$20,$AU$19),""),"")</f>
        <v/>
      </c>
      <c r="N3144" s="95" t="str">
        <f>IF(A3144&lt;&gt;"",IF(MID(C3144,1,1)="r",SigmaEpsReinf(J3144,$AS$42:$AS$43,$AS$41,$AS$39,$AS$40,$AQ$38),""),"")</f>
        <v/>
      </c>
      <c r="Q3144" s="92" t="str">
        <f t="shared" si="496"/>
        <v/>
      </c>
      <c r="R3144" s="92" t="str">
        <f t="shared" si="497"/>
        <v/>
      </c>
      <c r="U3144" s="5"/>
      <c r="V3144" s="5"/>
      <c r="W3144" s="94" t="str">
        <f t="shared" si="495"/>
        <v/>
      </c>
      <c r="X3144" s="94" t="str">
        <f t="shared" si="498"/>
        <v/>
      </c>
      <c r="Y3144" s="5"/>
      <c r="BK3144" s="8"/>
      <c r="BL3144" s="5"/>
      <c r="BM3144" s="5"/>
      <c r="BN3144" s="5"/>
      <c r="BO3144" s="5"/>
      <c r="BP3144" s="1"/>
      <c r="BQ3144" s="1"/>
      <c r="BR3144" s="1"/>
      <c r="BS3144" s="1"/>
      <c r="BT3144" s="1"/>
      <c r="BU3144" s="4"/>
      <c r="BV3144" s="1"/>
      <c r="BW3144" s="3"/>
      <c r="BX3144" s="4"/>
      <c r="BY3144" s="5"/>
      <c r="BZ3144" s="5"/>
      <c r="CA3144" s="5"/>
      <c r="CB3144" s="5"/>
      <c r="CC3144" s="5"/>
      <c r="CD3144" s="43"/>
    </row>
    <row r="3145" spans="1:82" x14ac:dyDescent="0.25">
      <c r="A3145" s="8"/>
      <c r="B3145" s="5"/>
      <c r="C3145" s="5"/>
      <c r="D3145" s="5"/>
      <c r="E3145" s="5"/>
      <c r="F3145" s="94" t="str">
        <f t="shared" si="489"/>
        <v/>
      </c>
      <c r="G3145" s="94" t="str">
        <f t="shared" si="490"/>
        <v/>
      </c>
      <c r="H3145" s="127" t="str">
        <f>IF(A3145&lt;&gt;"",IF(MID(C3145,1,1)="c",$AS$26,IF(MID(C3145,1,1)="r",$AS$41,IF(MID(C3145,1,1)="p",#REF!,#REF!))),"")</f>
        <v/>
      </c>
      <c r="I3145" s="92" t="str">
        <f t="shared" si="491"/>
        <v/>
      </c>
      <c r="J3145" s="92" t="str">
        <f t="shared" si="492"/>
        <v/>
      </c>
      <c r="K3145" s="92" t="str">
        <f t="shared" si="493"/>
        <v/>
      </c>
      <c r="L3145" s="92" t="str">
        <f t="shared" si="494"/>
        <v/>
      </c>
      <c r="M3145" s="95" t="str">
        <f>IF(A3145&lt;&gt;"",IF(MID(C3145,1,1)="c",SigmaEpsConcrete(I3145,$AN$30:$AN$33,$AR$30:$AR$33,$AS$26,$AS$27,$AS$28,$AQ$20,$AU$19),""),"")</f>
        <v/>
      </c>
      <c r="N3145" s="95" t="str">
        <f>IF(A3145&lt;&gt;"",IF(MID(C3145,1,1)="r",SigmaEpsReinf(J3145,$AS$42:$AS$43,$AS$41,$AS$39,$AS$40,$AQ$38),""),"")</f>
        <v/>
      </c>
      <c r="Q3145" s="92" t="str">
        <f t="shared" si="496"/>
        <v/>
      </c>
      <c r="R3145" s="92" t="str">
        <f t="shared" si="497"/>
        <v/>
      </c>
      <c r="U3145" s="5"/>
      <c r="V3145" s="5"/>
      <c r="W3145" s="94" t="str">
        <f t="shared" si="495"/>
        <v/>
      </c>
      <c r="X3145" s="94" t="str">
        <f t="shared" si="498"/>
        <v/>
      </c>
      <c r="Y3145" s="5"/>
      <c r="BK3145" s="8"/>
      <c r="BL3145" s="5"/>
      <c r="BM3145" s="5"/>
      <c r="BN3145" s="5"/>
      <c r="BO3145" s="5"/>
      <c r="BP3145" s="1"/>
      <c r="BQ3145" s="1"/>
      <c r="BR3145" s="1"/>
      <c r="BS3145" s="1"/>
      <c r="BT3145" s="1"/>
      <c r="BU3145" s="4"/>
      <c r="BV3145" s="1"/>
      <c r="BW3145" s="3"/>
      <c r="BX3145" s="4"/>
      <c r="BY3145" s="5"/>
      <c r="BZ3145" s="5"/>
      <c r="CA3145" s="5"/>
      <c r="CB3145" s="5"/>
      <c r="CC3145" s="5"/>
      <c r="CD3145" s="43"/>
    </row>
    <row r="3146" spans="1:82" x14ac:dyDescent="0.25">
      <c r="A3146" s="8"/>
      <c r="B3146" s="5"/>
      <c r="C3146" s="5"/>
      <c r="D3146" s="5"/>
      <c r="E3146" s="5"/>
      <c r="F3146" s="94" t="str">
        <f t="shared" ref="F3146:F3209" si="499">IF(A3146&lt;&gt;"",(D3146-$AU$86)/10,"")</f>
        <v/>
      </c>
      <c r="G3146" s="94" t="str">
        <f t="shared" ref="G3146:G3209" si="500">IF(A3146&lt;&gt;"",(E3146-$AU$87)/10,"")</f>
        <v/>
      </c>
      <c r="H3146" s="127" t="str">
        <f>IF(A3146&lt;&gt;"",IF(MID(C3146,1,1)="c",$AS$26,IF(MID(C3146,1,1)="r",$AS$41,IF(MID(C3146,1,1)="p",#REF!,#REF!))),"")</f>
        <v/>
      </c>
      <c r="I3146" s="92" t="str">
        <f t="shared" ref="I3146:I3209" si="501">IF($A3146&lt;&gt;"",IF(MID($C3146,1,1)="c",$Y$3+$Y$4*$F3146+$Y$5*$G3146+$BR$43,""),"")</f>
        <v/>
      </c>
      <c r="J3146" s="92" t="str">
        <f t="shared" ref="J3146:J3209" si="502">IF($A3146&lt;&gt;"",IF(MID($C3146,1,1)="r",$Y$3+$Y$4*$F3146+$Y$5*$G3146+$BR$43,""),"")</f>
        <v/>
      </c>
      <c r="K3146" s="92" t="str">
        <f t="shared" ref="K3146:K3209" si="503">IF($A3146&lt;&gt;"",IF(MID($C3146,1,1)="u",$Y$3+$Y$4*$F3146+$Y$5*$G3146+$BR$43,""),"")</f>
        <v/>
      </c>
      <c r="L3146" s="92" t="str">
        <f t="shared" ref="L3146:L3209" si="504">IF($A3146&lt;&gt;"",IF(MID($C3146,1,1)="p",$Y$3+$Y$4*$F3146+$Y$5*$G3146+$BR$43,""),"")</f>
        <v/>
      </c>
      <c r="M3146" s="95" t="str">
        <f>IF(A3146&lt;&gt;"",IF(MID(C3146,1,1)="c",SigmaEpsConcrete(I3146,$AN$30:$AN$33,$AR$30:$AR$33,$AS$26,$AS$27,$AS$28,$AQ$20,$AU$19),""),"")</f>
        <v/>
      </c>
      <c r="N3146" s="95" t="str">
        <f>IF(A3146&lt;&gt;"",IF(MID(C3146,1,1)="r",SigmaEpsReinf(J3146,$AS$42:$AS$43,$AS$41,$AS$39,$AS$40,$AQ$38),""),"")</f>
        <v/>
      </c>
      <c r="Q3146" s="92" t="str">
        <f t="shared" si="496"/>
        <v/>
      </c>
      <c r="R3146" s="92" t="str">
        <f t="shared" si="497"/>
        <v/>
      </c>
      <c r="U3146" s="5"/>
      <c r="V3146" s="5"/>
      <c r="W3146" s="94" t="str">
        <f t="shared" ref="W3146:W3209" si="505">IF(A3146&lt;&gt;"",F3146-$AU$105,"")</f>
        <v/>
      </c>
      <c r="X3146" s="94" t="str">
        <f t="shared" si="498"/>
        <v/>
      </c>
      <c r="Y3146" s="5"/>
      <c r="BK3146" s="8"/>
      <c r="BL3146" s="5"/>
      <c r="BM3146" s="5"/>
      <c r="BN3146" s="5"/>
      <c r="BO3146" s="5"/>
      <c r="BP3146" s="1"/>
      <c r="BQ3146" s="1"/>
      <c r="BR3146" s="1"/>
      <c r="BS3146" s="1"/>
      <c r="BT3146" s="1"/>
      <c r="BU3146" s="4"/>
      <c r="BV3146" s="1"/>
      <c r="BW3146" s="3"/>
      <c r="BX3146" s="4"/>
      <c r="BY3146" s="5"/>
      <c r="BZ3146" s="5"/>
      <c r="CA3146" s="5"/>
      <c r="CB3146" s="5"/>
      <c r="CC3146" s="5"/>
      <c r="CD3146" s="43"/>
    </row>
    <row r="3147" spans="1:82" x14ac:dyDescent="0.25">
      <c r="A3147" s="8"/>
      <c r="B3147" s="5"/>
      <c r="C3147" s="5"/>
      <c r="D3147" s="5"/>
      <c r="E3147" s="5"/>
      <c r="F3147" s="94" t="str">
        <f t="shared" si="499"/>
        <v/>
      </c>
      <c r="G3147" s="94" t="str">
        <f t="shared" si="500"/>
        <v/>
      </c>
      <c r="H3147" s="127" t="str">
        <f>IF(A3147&lt;&gt;"",IF(MID(C3147,1,1)="c",$AS$26,IF(MID(C3147,1,1)="r",$AS$41,IF(MID(C3147,1,1)="p",#REF!,#REF!))),"")</f>
        <v/>
      </c>
      <c r="I3147" s="92" t="str">
        <f t="shared" si="501"/>
        <v/>
      </c>
      <c r="J3147" s="92" t="str">
        <f t="shared" si="502"/>
        <v/>
      </c>
      <c r="K3147" s="92" t="str">
        <f t="shared" si="503"/>
        <v/>
      </c>
      <c r="L3147" s="92" t="str">
        <f t="shared" si="504"/>
        <v/>
      </c>
      <c r="M3147" s="95" t="str">
        <f>IF(A3147&lt;&gt;"",IF(MID(C3147,1,1)="c",SigmaEpsConcrete(I3147,$AN$30:$AN$33,$AR$30:$AR$33,$AS$26,$AS$27,$AS$28,$AQ$20,$AU$19),""),"")</f>
        <v/>
      </c>
      <c r="N3147" s="95" t="str">
        <f>IF(A3147&lt;&gt;"",IF(MID(C3147,1,1)="r",SigmaEpsReinf(J3147,$AS$42:$AS$43,$AS$41,$AS$39,$AS$40,$AQ$38),""),"")</f>
        <v/>
      </c>
      <c r="Q3147" s="92" t="str">
        <f t="shared" ref="Q3147:Q3210" si="506">IF(A3147&lt;&gt;"",IF(MID(C3147,1,1)="c",IF(ISERROR(M3147/I3147),"",M3147/I3147),""),"")</f>
        <v/>
      </c>
      <c r="R3147" s="92" t="str">
        <f t="shared" ref="R3147:R3210" si="507">IF(A3147&lt;&gt;"",IF(MID(C3147,1,1)="r",IF(ISERROR(N3147/J3147),"",N3147/J3147),""),"")</f>
        <v/>
      </c>
      <c r="U3147" s="5"/>
      <c r="V3147" s="5"/>
      <c r="W3147" s="94" t="str">
        <f t="shared" si="505"/>
        <v/>
      </c>
      <c r="X3147" s="94" t="str">
        <f t="shared" ref="X3147:X3210" si="508">IF(B3147&lt;&gt;"",G3147-$AU$106,"")</f>
        <v/>
      </c>
      <c r="Y3147" s="5"/>
      <c r="BK3147" s="8"/>
      <c r="BL3147" s="5"/>
      <c r="BM3147" s="5"/>
      <c r="BN3147" s="5"/>
      <c r="BO3147" s="5"/>
      <c r="BP3147" s="1"/>
      <c r="BQ3147" s="1"/>
      <c r="BR3147" s="1"/>
      <c r="BS3147" s="1"/>
      <c r="BT3147" s="1"/>
      <c r="BU3147" s="4"/>
      <c r="BV3147" s="1"/>
      <c r="BW3147" s="3"/>
      <c r="BX3147" s="4"/>
      <c r="BY3147" s="5"/>
      <c r="BZ3147" s="5"/>
      <c r="CA3147" s="5"/>
      <c r="CB3147" s="5"/>
      <c r="CC3147" s="5"/>
      <c r="CD3147" s="43"/>
    </row>
    <row r="3148" spans="1:82" x14ac:dyDescent="0.25">
      <c r="A3148" s="8"/>
      <c r="B3148" s="5"/>
      <c r="C3148" s="5"/>
      <c r="D3148" s="5"/>
      <c r="E3148" s="5"/>
      <c r="F3148" s="94" t="str">
        <f t="shared" si="499"/>
        <v/>
      </c>
      <c r="G3148" s="94" t="str">
        <f t="shared" si="500"/>
        <v/>
      </c>
      <c r="H3148" s="127" t="str">
        <f>IF(A3148&lt;&gt;"",IF(MID(C3148,1,1)="c",$AS$26,IF(MID(C3148,1,1)="r",$AS$41,IF(MID(C3148,1,1)="p",#REF!,#REF!))),"")</f>
        <v/>
      </c>
      <c r="I3148" s="92" t="str">
        <f t="shared" si="501"/>
        <v/>
      </c>
      <c r="J3148" s="92" t="str">
        <f t="shared" si="502"/>
        <v/>
      </c>
      <c r="K3148" s="92" t="str">
        <f t="shared" si="503"/>
        <v/>
      </c>
      <c r="L3148" s="92" t="str">
        <f t="shared" si="504"/>
        <v/>
      </c>
      <c r="M3148" s="95" t="str">
        <f>IF(A3148&lt;&gt;"",IF(MID(C3148,1,1)="c",SigmaEpsConcrete(I3148,$AN$30:$AN$33,$AR$30:$AR$33,$AS$26,$AS$27,$AS$28,$AQ$20,$AU$19),""),"")</f>
        <v/>
      </c>
      <c r="N3148" s="95" t="str">
        <f>IF(A3148&lt;&gt;"",IF(MID(C3148,1,1)="r",SigmaEpsReinf(J3148,$AS$42:$AS$43,$AS$41,$AS$39,$AS$40,$AQ$38),""),"")</f>
        <v/>
      </c>
      <c r="Q3148" s="92" t="str">
        <f t="shared" si="506"/>
        <v/>
      </c>
      <c r="R3148" s="92" t="str">
        <f t="shared" si="507"/>
        <v/>
      </c>
      <c r="U3148" s="5"/>
      <c r="V3148" s="5"/>
      <c r="W3148" s="94" t="str">
        <f t="shared" si="505"/>
        <v/>
      </c>
      <c r="X3148" s="94" t="str">
        <f t="shared" si="508"/>
        <v/>
      </c>
      <c r="Y3148" s="5"/>
      <c r="BK3148" s="8"/>
      <c r="BL3148" s="5"/>
      <c r="BM3148" s="5"/>
      <c r="BN3148" s="5"/>
      <c r="BO3148" s="5"/>
      <c r="BP3148" s="1"/>
      <c r="BQ3148" s="1"/>
      <c r="BR3148" s="1"/>
      <c r="BS3148" s="1"/>
      <c r="BT3148" s="1"/>
      <c r="BU3148" s="4"/>
      <c r="BV3148" s="1"/>
      <c r="BW3148" s="3"/>
      <c r="BX3148" s="4"/>
      <c r="BY3148" s="5"/>
      <c r="BZ3148" s="5"/>
      <c r="CA3148" s="5"/>
      <c r="CB3148" s="5"/>
      <c r="CC3148" s="5"/>
      <c r="CD3148" s="43"/>
    </row>
    <row r="3149" spans="1:82" x14ac:dyDescent="0.25">
      <c r="A3149" s="8"/>
      <c r="B3149" s="5"/>
      <c r="C3149" s="5"/>
      <c r="D3149" s="5"/>
      <c r="E3149" s="5"/>
      <c r="F3149" s="94" t="str">
        <f t="shared" si="499"/>
        <v/>
      </c>
      <c r="G3149" s="94" t="str">
        <f t="shared" si="500"/>
        <v/>
      </c>
      <c r="H3149" s="127" t="str">
        <f>IF(A3149&lt;&gt;"",IF(MID(C3149,1,1)="c",$AS$26,IF(MID(C3149,1,1)="r",$AS$41,IF(MID(C3149,1,1)="p",#REF!,#REF!))),"")</f>
        <v/>
      </c>
      <c r="I3149" s="92" t="str">
        <f t="shared" si="501"/>
        <v/>
      </c>
      <c r="J3149" s="92" t="str">
        <f t="shared" si="502"/>
        <v/>
      </c>
      <c r="K3149" s="92" t="str">
        <f t="shared" si="503"/>
        <v/>
      </c>
      <c r="L3149" s="92" t="str">
        <f t="shared" si="504"/>
        <v/>
      </c>
      <c r="M3149" s="95" t="str">
        <f>IF(A3149&lt;&gt;"",IF(MID(C3149,1,1)="c",SigmaEpsConcrete(I3149,$AN$30:$AN$33,$AR$30:$AR$33,$AS$26,$AS$27,$AS$28,$AQ$20,$AU$19),""),"")</f>
        <v/>
      </c>
      <c r="N3149" s="95" t="str">
        <f>IF(A3149&lt;&gt;"",IF(MID(C3149,1,1)="r",SigmaEpsReinf(J3149,$AS$42:$AS$43,$AS$41,$AS$39,$AS$40,$AQ$38),""),"")</f>
        <v/>
      </c>
      <c r="Q3149" s="92" t="str">
        <f t="shared" si="506"/>
        <v/>
      </c>
      <c r="R3149" s="92" t="str">
        <f t="shared" si="507"/>
        <v/>
      </c>
      <c r="U3149" s="5"/>
      <c r="V3149" s="5"/>
      <c r="W3149" s="94" t="str">
        <f t="shared" si="505"/>
        <v/>
      </c>
      <c r="X3149" s="94" t="str">
        <f t="shared" si="508"/>
        <v/>
      </c>
      <c r="Y3149" s="5"/>
      <c r="BK3149" s="8"/>
      <c r="BL3149" s="5"/>
      <c r="BM3149" s="5"/>
      <c r="BN3149" s="5"/>
      <c r="BO3149" s="5"/>
      <c r="BP3149" s="1"/>
      <c r="BQ3149" s="1"/>
      <c r="BR3149" s="1"/>
      <c r="BS3149" s="1"/>
      <c r="BT3149" s="1"/>
      <c r="BU3149" s="4"/>
      <c r="BV3149" s="1"/>
      <c r="BW3149" s="3"/>
      <c r="BX3149" s="4"/>
      <c r="BY3149" s="5"/>
      <c r="BZ3149" s="5"/>
      <c r="CA3149" s="5"/>
      <c r="CB3149" s="5"/>
      <c r="CC3149" s="5"/>
      <c r="CD3149" s="43"/>
    </row>
    <row r="3150" spans="1:82" x14ac:dyDescent="0.25">
      <c r="A3150" s="8"/>
      <c r="B3150" s="5"/>
      <c r="C3150" s="5"/>
      <c r="D3150" s="5"/>
      <c r="E3150" s="5"/>
      <c r="F3150" s="94" t="str">
        <f t="shared" si="499"/>
        <v/>
      </c>
      <c r="G3150" s="94" t="str">
        <f t="shared" si="500"/>
        <v/>
      </c>
      <c r="H3150" s="127" t="str">
        <f>IF(A3150&lt;&gt;"",IF(MID(C3150,1,1)="c",$AS$26,IF(MID(C3150,1,1)="r",$AS$41,IF(MID(C3150,1,1)="p",#REF!,#REF!))),"")</f>
        <v/>
      </c>
      <c r="I3150" s="92" t="str">
        <f t="shared" si="501"/>
        <v/>
      </c>
      <c r="J3150" s="92" t="str">
        <f t="shared" si="502"/>
        <v/>
      </c>
      <c r="K3150" s="92" t="str">
        <f t="shared" si="503"/>
        <v/>
      </c>
      <c r="L3150" s="92" t="str">
        <f t="shared" si="504"/>
        <v/>
      </c>
      <c r="M3150" s="95" t="str">
        <f>IF(A3150&lt;&gt;"",IF(MID(C3150,1,1)="c",SigmaEpsConcrete(I3150,$AN$30:$AN$33,$AR$30:$AR$33,$AS$26,$AS$27,$AS$28,$AQ$20,$AU$19),""),"")</f>
        <v/>
      </c>
      <c r="N3150" s="95" t="str">
        <f>IF(A3150&lt;&gt;"",IF(MID(C3150,1,1)="r",SigmaEpsReinf(J3150,$AS$42:$AS$43,$AS$41,$AS$39,$AS$40,$AQ$38),""),"")</f>
        <v/>
      </c>
      <c r="Q3150" s="92" t="str">
        <f t="shared" si="506"/>
        <v/>
      </c>
      <c r="R3150" s="92" t="str">
        <f t="shared" si="507"/>
        <v/>
      </c>
      <c r="U3150" s="5"/>
      <c r="V3150" s="5"/>
      <c r="W3150" s="94" t="str">
        <f t="shared" si="505"/>
        <v/>
      </c>
      <c r="X3150" s="94" t="str">
        <f t="shared" si="508"/>
        <v/>
      </c>
      <c r="Y3150" s="5"/>
      <c r="BK3150" s="8"/>
      <c r="BL3150" s="5"/>
      <c r="BM3150" s="5"/>
      <c r="BN3150" s="5"/>
      <c r="BO3150" s="5"/>
      <c r="BP3150" s="1"/>
      <c r="BQ3150" s="1"/>
      <c r="BR3150" s="1"/>
      <c r="BS3150" s="1"/>
      <c r="BT3150" s="1"/>
      <c r="BU3150" s="4"/>
      <c r="BV3150" s="1"/>
      <c r="BW3150" s="3"/>
      <c r="BX3150" s="4"/>
      <c r="BY3150" s="5"/>
      <c r="BZ3150" s="5"/>
      <c r="CA3150" s="5"/>
      <c r="CB3150" s="5"/>
      <c r="CC3150" s="5"/>
      <c r="CD3150" s="43"/>
    </row>
    <row r="3151" spans="1:82" x14ac:dyDescent="0.25">
      <c r="A3151" s="8"/>
      <c r="B3151" s="5"/>
      <c r="C3151" s="5"/>
      <c r="D3151" s="5"/>
      <c r="E3151" s="5"/>
      <c r="F3151" s="94" t="str">
        <f t="shared" si="499"/>
        <v/>
      </c>
      <c r="G3151" s="94" t="str">
        <f t="shared" si="500"/>
        <v/>
      </c>
      <c r="H3151" s="127" t="str">
        <f>IF(A3151&lt;&gt;"",IF(MID(C3151,1,1)="c",$AS$26,IF(MID(C3151,1,1)="r",$AS$41,IF(MID(C3151,1,1)="p",#REF!,#REF!))),"")</f>
        <v/>
      </c>
      <c r="I3151" s="92" t="str">
        <f t="shared" si="501"/>
        <v/>
      </c>
      <c r="J3151" s="92" t="str">
        <f t="shared" si="502"/>
        <v/>
      </c>
      <c r="K3151" s="92" t="str">
        <f t="shared" si="503"/>
        <v/>
      </c>
      <c r="L3151" s="92" t="str">
        <f t="shared" si="504"/>
        <v/>
      </c>
      <c r="M3151" s="95" t="str">
        <f>IF(A3151&lt;&gt;"",IF(MID(C3151,1,1)="c",SigmaEpsConcrete(I3151,$AN$30:$AN$33,$AR$30:$AR$33,$AS$26,$AS$27,$AS$28,$AQ$20,$AU$19),""),"")</f>
        <v/>
      </c>
      <c r="N3151" s="95" t="str">
        <f>IF(A3151&lt;&gt;"",IF(MID(C3151,1,1)="r",SigmaEpsReinf(J3151,$AS$42:$AS$43,$AS$41,$AS$39,$AS$40,$AQ$38),""),"")</f>
        <v/>
      </c>
      <c r="Q3151" s="92" t="str">
        <f t="shared" si="506"/>
        <v/>
      </c>
      <c r="R3151" s="92" t="str">
        <f t="shared" si="507"/>
        <v/>
      </c>
      <c r="U3151" s="5"/>
      <c r="V3151" s="5"/>
      <c r="W3151" s="94" t="str">
        <f t="shared" si="505"/>
        <v/>
      </c>
      <c r="X3151" s="94" t="str">
        <f t="shared" si="508"/>
        <v/>
      </c>
      <c r="Y3151" s="5"/>
      <c r="BK3151" s="8"/>
      <c r="BL3151" s="5"/>
      <c r="BM3151" s="5"/>
      <c r="BN3151" s="5"/>
      <c r="BO3151" s="5"/>
      <c r="BP3151" s="1"/>
      <c r="BQ3151" s="1"/>
      <c r="BR3151" s="1"/>
      <c r="BS3151" s="1"/>
      <c r="BT3151" s="1"/>
      <c r="BU3151" s="4"/>
      <c r="BV3151" s="1"/>
      <c r="BW3151" s="3"/>
      <c r="BX3151" s="4"/>
      <c r="BY3151" s="5"/>
      <c r="BZ3151" s="5"/>
      <c r="CA3151" s="5"/>
      <c r="CB3151" s="5"/>
      <c r="CC3151" s="5"/>
      <c r="CD3151" s="43"/>
    </row>
    <row r="3152" spans="1:82" x14ac:dyDescent="0.25">
      <c r="A3152" s="8"/>
      <c r="B3152" s="5"/>
      <c r="C3152" s="5"/>
      <c r="D3152" s="5"/>
      <c r="E3152" s="5"/>
      <c r="F3152" s="94" t="str">
        <f t="shared" si="499"/>
        <v/>
      </c>
      <c r="G3152" s="94" t="str">
        <f t="shared" si="500"/>
        <v/>
      </c>
      <c r="H3152" s="127" t="str">
        <f>IF(A3152&lt;&gt;"",IF(MID(C3152,1,1)="c",$AS$26,IF(MID(C3152,1,1)="r",$AS$41,IF(MID(C3152,1,1)="p",#REF!,#REF!))),"")</f>
        <v/>
      </c>
      <c r="I3152" s="92" t="str">
        <f t="shared" si="501"/>
        <v/>
      </c>
      <c r="J3152" s="92" t="str">
        <f t="shared" si="502"/>
        <v/>
      </c>
      <c r="K3152" s="92" t="str">
        <f t="shared" si="503"/>
        <v/>
      </c>
      <c r="L3152" s="92" t="str">
        <f t="shared" si="504"/>
        <v/>
      </c>
      <c r="M3152" s="95" t="str">
        <f>IF(A3152&lt;&gt;"",IF(MID(C3152,1,1)="c",SigmaEpsConcrete(I3152,$AN$30:$AN$33,$AR$30:$AR$33,$AS$26,$AS$27,$AS$28,$AQ$20,$AU$19),""),"")</f>
        <v/>
      </c>
      <c r="N3152" s="95" t="str">
        <f>IF(A3152&lt;&gt;"",IF(MID(C3152,1,1)="r",SigmaEpsReinf(J3152,$AS$42:$AS$43,$AS$41,$AS$39,$AS$40,$AQ$38),""),"")</f>
        <v/>
      </c>
      <c r="Q3152" s="92" t="str">
        <f t="shared" si="506"/>
        <v/>
      </c>
      <c r="R3152" s="92" t="str">
        <f t="shared" si="507"/>
        <v/>
      </c>
      <c r="U3152" s="5"/>
      <c r="V3152" s="5"/>
      <c r="W3152" s="94" t="str">
        <f t="shared" si="505"/>
        <v/>
      </c>
      <c r="X3152" s="94" t="str">
        <f t="shared" si="508"/>
        <v/>
      </c>
      <c r="Y3152" s="5"/>
      <c r="BK3152" s="8"/>
      <c r="BL3152" s="5"/>
      <c r="BM3152" s="5"/>
      <c r="BN3152" s="5"/>
      <c r="BO3152" s="5"/>
      <c r="BP3152" s="1"/>
      <c r="BQ3152" s="1"/>
      <c r="BR3152" s="1"/>
      <c r="BS3152" s="1"/>
      <c r="BT3152" s="1"/>
      <c r="BU3152" s="4"/>
      <c r="BV3152" s="1"/>
      <c r="BW3152" s="3"/>
      <c r="BX3152" s="4"/>
      <c r="BY3152" s="5"/>
      <c r="BZ3152" s="5"/>
      <c r="CA3152" s="5"/>
      <c r="CB3152" s="5"/>
      <c r="CC3152" s="5"/>
      <c r="CD3152" s="43"/>
    </row>
    <row r="3153" spans="1:82" x14ac:dyDescent="0.25">
      <c r="A3153" s="8"/>
      <c r="B3153" s="5"/>
      <c r="C3153" s="5"/>
      <c r="D3153" s="5"/>
      <c r="E3153" s="5"/>
      <c r="F3153" s="94" t="str">
        <f t="shared" si="499"/>
        <v/>
      </c>
      <c r="G3153" s="94" t="str">
        <f t="shared" si="500"/>
        <v/>
      </c>
      <c r="H3153" s="127" t="str">
        <f>IF(A3153&lt;&gt;"",IF(MID(C3153,1,1)="c",$AS$26,IF(MID(C3153,1,1)="r",$AS$41,IF(MID(C3153,1,1)="p",#REF!,#REF!))),"")</f>
        <v/>
      </c>
      <c r="I3153" s="92" t="str">
        <f t="shared" si="501"/>
        <v/>
      </c>
      <c r="J3153" s="92" t="str">
        <f t="shared" si="502"/>
        <v/>
      </c>
      <c r="K3153" s="92" t="str">
        <f t="shared" si="503"/>
        <v/>
      </c>
      <c r="L3153" s="92" t="str">
        <f t="shared" si="504"/>
        <v/>
      </c>
      <c r="M3153" s="95" t="str">
        <f>IF(A3153&lt;&gt;"",IF(MID(C3153,1,1)="c",SigmaEpsConcrete(I3153,$AN$30:$AN$33,$AR$30:$AR$33,$AS$26,$AS$27,$AS$28,$AQ$20,$AU$19),""),"")</f>
        <v/>
      </c>
      <c r="N3153" s="95" t="str">
        <f>IF(A3153&lt;&gt;"",IF(MID(C3153,1,1)="r",SigmaEpsReinf(J3153,$AS$42:$AS$43,$AS$41,$AS$39,$AS$40,$AQ$38),""),"")</f>
        <v/>
      </c>
      <c r="Q3153" s="92" t="str">
        <f t="shared" si="506"/>
        <v/>
      </c>
      <c r="R3153" s="92" t="str">
        <f t="shared" si="507"/>
        <v/>
      </c>
      <c r="U3153" s="5"/>
      <c r="V3153" s="5"/>
      <c r="W3153" s="94" t="str">
        <f t="shared" si="505"/>
        <v/>
      </c>
      <c r="X3153" s="94" t="str">
        <f t="shared" si="508"/>
        <v/>
      </c>
      <c r="Y3153" s="5"/>
      <c r="BK3153" s="8"/>
      <c r="BL3153" s="5"/>
      <c r="BM3153" s="5"/>
      <c r="BN3153" s="5"/>
      <c r="BO3153" s="5"/>
      <c r="BP3153" s="1"/>
      <c r="BQ3153" s="1"/>
      <c r="BR3153" s="1"/>
      <c r="BS3153" s="1"/>
      <c r="BT3153" s="1"/>
      <c r="BU3153" s="4"/>
      <c r="BV3153" s="1"/>
      <c r="BW3153" s="3"/>
      <c r="BX3153" s="4"/>
      <c r="BY3153" s="5"/>
      <c r="BZ3153" s="5"/>
      <c r="CA3153" s="5"/>
      <c r="CB3153" s="5"/>
      <c r="CC3153" s="5"/>
      <c r="CD3153" s="43"/>
    </row>
    <row r="3154" spans="1:82" x14ac:dyDescent="0.25">
      <c r="A3154" s="8"/>
      <c r="B3154" s="5"/>
      <c r="C3154" s="5"/>
      <c r="D3154" s="5"/>
      <c r="E3154" s="5"/>
      <c r="F3154" s="94" t="str">
        <f t="shared" si="499"/>
        <v/>
      </c>
      <c r="G3154" s="94" t="str">
        <f t="shared" si="500"/>
        <v/>
      </c>
      <c r="H3154" s="127" t="str">
        <f>IF(A3154&lt;&gt;"",IF(MID(C3154,1,1)="c",$AS$26,IF(MID(C3154,1,1)="r",$AS$41,IF(MID(C3154,1,1)="p",#REF!,#REF!))),"")</f>
        <v/>
      </c>
      <c r="I3154" s="92" t="str">
        <f t="shared" si="501"/>
        <v/>
      </c>
      <c r="J3154" s="92" t="str">
        <f t="shared" si="502"/>
        <v/>
      </c>
      <c r="K3154" s="92" t="str">
        <f t="shared" si="503"/>
        <v/>
      </c>
      <c r="L3154" s="92" t="str">
        <f t="shared" si="504"/>
        <v/>
      </c>
      <c r="M3154" s="95" t="str">
        <f>IF(A3154&lt;&gt;"",IF(MID(C3154,1,1)="c",SigmaEpsConcrete(I3154,$AN$30:$AN$33,$AR$30:$AR$33,$AS$26,$AS$27,$AS$28,$AQ$20,$AU$19),""),"")</f>
        <v/>
      </c>
      <c r="N3154" s="95" t="str">
        <f>IF(A3154&lt;&gt;"",IF(MID(C3154,1,1)="r",SigmaEpsReinf(J3154,$AS$42:$AS$43,$AS$41,$AS$39,$AS$40,$AQ$38),""),"")</f>
        <v/>
      </c>
      <c r="Q3154" s="92" t="str">
        <f t="shared" si="506"/>
        <v/>
      </c>
      <c r="R3154" s="92" t="str">
        <f t="shared" si="507"/>
        <v/>
      </c>
      <c r="U3154" s="5"/>
      <c r="V3154" s="5"/>
      <c r="W3154" s="94" t="str">
        <f t="shared" si="505"/>
        <v/>
      </c>
      <c r="X3154" s="94" t="str">
        <f t="shared" si="508"/>
        <v/>
      </c>
      <c r="Y3154" s="5"/>
      <c r="BK3154" s="8"/>
      <c r="BL3154" s="5"/>
      <c r="BM3154" s="5"/>
      <c r="BN3154" s="5"/>
      <c r="BO3154" s="5"/>
      <c r="BP3154" s="1"/>
      <c r="BQ3154" s="1"/>
      <c r="BR3154" s="1"/>
      <c r="BS3154" s="1"/>
      <c r="BT3154" s="1"/>
      <c r="BU3154" s="4"/>
      <c r="BV3154" s="1"/>
      <c r="BW3154" s="3"/>
      <c r="BX3154" s="4"/>
      <c r="BY3154" s="5"/>
      <c r="BZ3154" s="5"/>
      <c r="CA3154" s="5"/>
      <c r="CB3154" s="5"/>
      <c r="CC3154" s="5"/>
      <c r="CD3154" s="43"/>
    </row>
    <row r="3155" spans="1:82" x14ac:dyDescent="0.25">
      <c r="A3155" s="8"/>
      <c r="B3155" s="5"/>
      <c r="C3155" s="5"/>
      <c r="D3155" s="5"/>
      <c r="E3155" s="5"/>
      <c r="F3155" s="94" t="str">
        <f t="shared" si="499"/>
        <v/>
      </c>
      <c r="G3155" s="94" t="str">
        <f t="shared" si="500"/>
        <v/>
      </c>
      <c r="H3155" s="127" t="str">
        <f>IF(A3155&lt;&gt;"",IF(MID(C3155,1,1)="c",$AS$26,IF(MID(C3155,1,1)="r",$AS$41,IF(MID(C3155,1,1)="p",#REF!,#REF!))),"")</f>
        <v/>
      </c>
      <c r="I3155" s="92" t="str">
        <f t="shared" si="501"/>
        <v/>
      </c>
      <c r="J3155" s="92" t="str">
        <f t="shared" si="502"/>
        <v/>
      </c>
      <c r="K3155" s="92" t="str">
        <f t="shared" si="503"/>
        <v/>
      </c>
      <c r="L3155" s="92" t="str">
        <f t="shared" si="504"/>
        <v/>
      </c>
      <c r="M3155" s="95" t="str">
        <f>IF(A3155&lt;&gt;"",IF(MID(C3155,1,1)="c",SigmaEpsConcrete(I3155,$AN$30:$AN$33,$AR$30:$AR$33,$AS$26,$AS$27,$AS$28,$AQ$20,$AU$19),""),"")</f>
        <v/>
      </c>
      <c r="N3155" s="95" t="str">
        <f>IF(A3155&lt;&gt;"",IF(MID(C3155,1,1)="r",SigmaEpsReinf(J3155,$AS$42:$AS$43,$AS$41,$AS$39,$AS$40,$AQ$38),""),"")</f>
        <v/>
      </c>
      <c r="Q3155" s="92" t="str">
        <f t="shared" si="506"/>
        <v/>
      </c>
      <c r="R3155" s="92" t="str">
        <f t="shared" si="507"/>
        <v/>
      </c>
      <c r="U3155" s="5"/>
      <c r="V3155" s="5"/>
      <c r="W3155" s="94" t="str">
        <f t="shared" si="505"/>
        <v/>
      </c>
      <c r="X3155" s="94" t="str">
        <f t="shared" si="508"/>
        <v/>
      </c>
      <c r="Y3155" s="5"/>
      <c r="BK3155" s="8"/>
      <c r="BL3155" s="5"/>
      <c r="BM3155" s="5"/>
      <c r="BN3155" s="5"/>
      <c r="BO3155" s="5"/>
      <c r="BP3155" s="1"/>
      <c r="BQ3155" s="1"/>
      <c r="BR3155" s="1"/>
      <c r="BS3155" s="1"/>
      <c r="BT3155" s="1"/>
      <c r="BU3155" s="4"/>
      <c r="BV3155" s="1"/>
      <c r="BW3155" s="3"/>
      <c r="BX3155" s="4"/>
      <c r="BY3155" s="5"/>
      <c r="BZ3155" s="5"/>
      <c r="CA3155" s="5"/>
      <c r="CB3155" s="5"/>
      <c r="CC3155" s="5"/>
      <c r="CD3155" s="43"/>
    </row>
    <row r="3156" spans="1:82" x14ac:dyDescent="0.25">
      <c r="A3156" s="8"/>
      <c r="B3156" s="5"/>
      <c r="C3156" s="5"/>
      <c r="D3156" s="5"/>
      <c r="E3156" s="5"/>
      <c r="F3156" s="94" t="str">
        <f t="shared" si="499"/>
        <v/>
      </c>
      <c r="G3156" s="94" t="str">
        <f t="shared" si="500"/>
        <v/>
      </c>
      <c r="H3156" s="127" t="str">
        <f>IF(A3156&lt;&gt;"",IF(MID(C3156,1,1)="c",$AS$26,IF(MID(C3156,1,1)="r",$AS$41,IF(MID(C3156,1,1)="p",#REF!,#REF!))),"")</f>
        <v/>
      </c>
      <c r="I3156" s="92" t="str">
        <f t="shared" si="501"/>
        <v/>
      </c>
      <c r="J3156" s="92" t="str">
        <f t="shared" si="502"/>
        <v/>
      </c>
      <c r="K3156" s="92" t="str">
        <f t="shared" si="503"/>
        <v/>
      </c>
      <c r="L3156" s="92" t="str">
        <f t="shared" si="504"/>
        <v/>
      </c>
      <c r="M3156" s="95" t="str">
        <f>IF(A3156&lt;&gt;"",IF(MID(C3156,1,1)="c",SigmaEpsConcrete(I3156,$AN$30:$AN$33,$AR$30:$AR$33,$AS$26,$AS$27,$AS$28,$AQ$20,$AU$19),""),"")</f>
        <v/>
      </c>
      <c r="N3156" s="95" t="str">
        <f>IF(A3156&lt;&gt;"",IF(MID(C3156,1,1)="r",SigmaEpsReinf(J3156,$AS$42:$AS$43,$AS$41,$AS$39,$AS$40,$AQ$38),""),"")</f>
        <v/>
      </c>
      <c r="Q3156" s="92" t="str">
        <f t="shared" si="506"/>
        <v/>
      </c>
      <c r="R3156" s="92" t="str">
        <f t="shared" si="507"/>
        <v/>
      </c>
      <c r="U3156" s="5"/>
      <c r="V3156" s="5"/>
      <c r="W3156" s="94" t="str">
        <f t="shared" si="505"/>
        <v/>
      </c>
      <c r="X3156" s="94" t="str">
        <f t="shared" si="508"/>
        <v/>
      </c>
      <c r="Y3156" s="5"/>
      <c r="BK3156" s="8"/>
      <c r="BL3156" s="5"/>
      <c r="BM3156" s="5"/>
      <c r="BN3156" s="5"/>
      <c r="BO3156" s="5"/>
      <c r="BP3156" s="1"/>
      <c r="BQ3156" s="1"/>
      <c r="BR3156" s="1"/>
      <c r="BS3156" s="1"/>
      <c r="BT3156" s="1"/>
      <c r="BU3156" s="4"/>
      <c r="BV3156" s="1"/>
      <c r="BW3156" s="3"/>
      <c r="BX3156" s="4"/>
      <c r="BY3156" s="5"/>
      <c r="BZ3156" s="5"/>
      <c r="CA3156" s="5"/>
      <c r="CB3156" s="5"/>
      <c r="CC3156" s="5"/>
      <c r="CD3156" s="43"/>
    </row>
    <row r="3157" spans="1:82" x14ac:dyDescent="0.25">
      <c r="A3157" s="8"/>
      <c r="B3157" s="5"/>
      <c r="C3157" s="5"/>
      <c r="D3157" s="5"/>
      <c r="E3157" s="5"/>
      <c r="F3157" s="94" t="str">
        <f t="shared" si="499"/>
        <v/>
      </c>
      <c r="G3157" s="94" t="str">
        <f t="shared" si="500"/>
        <v/>
      </c>
      <c r="H3157" s="127" t="str">
        <f>IF(A3157&lt;&gt;"",IF(MID(C3157,1,1)="c",$AS$26,IF(MID(C3157,1,1)="r",$AS$41,IF(MID(C3157,1,1)="p",#REF!,#REF!))),"")</f>
        <v/>
      </c>
      <c r="I3157" s="92" t="str">
        <f t="shared" si="501"/>
        <v/>
      </c>
      <c r="J3157" s="92" t="str">
        <f t="shared" si="502"/>
        <v/>
      </c>
      <c r="K3157" s="92" t="str">
        <f t="shared" si="503"/>
        <v/>
      </c>
      <c r="L3157" s="92" t="str">
        <f t="shared" si="504"/>
        <v/>
      </c>
      <c r="M3157" s="95" t="str">
        <f>IF(A3157&lt;&gt;"",IF(MID(C3157,1,1)="c",SigmaEpsConcrete(I3157,$AN$30:$AN$33,$AR$30:$AR$33,$AS$26,$AS$27,$AS$28,$AQ$20,$AU$19),""),"")</f>
        <v/>
      </c>
      <c r="N3157" s="95" t="str">
        <f>IF(A3157&lt;&gt;"",IF(MID(C3157,1,1)="r",SigmaEpsReinf(J3157,$AS$42:$AS$43,$AS$41,$AS$39,$AS$40,$AQ$38),""),"")</f>
        <v/>
      </c>
      <c r="Q3157" s="92" t="str">
        <f t="shared" si="506"/>
        <v/>
      </c>
      <c r="R3157" s="92" t="str">
        <f t="shared" si="507"/>
        <v/>
      </c>
      <c r="U3157" s="5"/>
      <c r="V3157" s="5"/>
      <c r="W3157" s="94" t="str">
        <f t="shared" si="505"/>
        <v/>
      </c>
      <c r="X3157" s="94" t="str">
        <f t="shared" si="508"/>
        <v/>
      </c>
      <c r="Y3157" s="5"/>
      <c r="BK3157" s="8"/>
      <c r="BL3157" s="5"/>
      <c r="BM3157" s="5"/>
      <c r="BN3157" s="5"/>
      <c r="BO3157" s="5"/>
      <c r="BP3157" s="1"/>
      <c r="BQ3157" s="1"/>
      <c r="BR3157" s="1"/>
      <c r="BS3157" s="1"/>
      <c r="BT3157" s="1"/>
      <c r="BU3157" s="4"/>
      <c r="BV3157" s="1"/>
      <c r="BW3157" s="3"/>
      <c r="BX3157" s="4"/>
      <c r="BY3157" s="5"/>
      <c r="BZ3157" s="5"/>
      <c r="CA3157" s="5"/>
      <c r="CB3157" s="5"/>
      <c r="CC3157" s="5"/>
      <c r="CD3157" s="43"/>
    </row>
    <row r="3158" spans="1:82" x14ac:dyDescent="0.25">
      <c r="A3158" s="8"/>
      <c r="B3158" s="5"/>
      <c r="C3158" s="5"/>
      <c r="D3158" s="5"/>
      <c r="E3158" s="5"/>
      <c r="F3158" s="94" t="str">
        <f t="shared" si="499"/>
        <v/>
      </c>
      <c r="G3158" s="94" t="str">
        <f t="shared" si="500"/>
        <v/>
      </c>
      <c r="H3158" s="127" t="str">
        <f>IF(A3158&lt;&gt;"",IF(MID(C3158,1,1)="c",$AS$26,IF(MID(C3158,1,1)="r",$AS$41,IF(MID(C3158,1,1)="p",#REF!,#REF!))),"")</f>
        <v/>
      </c>
      <c r="I3158" s="92" t="str">
        <f t="shared" si="501"/>
        <v/>
      </c>
      <c r="J3158" s="92" t="str">
        <f t="shared" si="502"/>
        <v/>
      </c>
      <c r="K3158" s="92" t="str">
        <f t="shared" si="503"/>
        <v/>
      </c>
      <c r="L3158" s="92" t="str">
        <f t="shared" si="504"/>
        <v/>
      </c>
      <c r="M3158" s="95" t="str">
        <f>IF(A3158&lt;&gt;"",IF(MID(C3158,1,1)="c",SigmaEpsConcrete(I3158,$AN$30:$AN$33,$AR$30:$AR$33,$AS$26,$AS$27,$AS$28,$AQ$20,$AU$19),""),"")</f>
        <v/>
      </c>
      <c r="N3158" s="95" t="str">
        <f>IF(A3158&lt;&gt;"",IF(MID(C3158,1,1)="r",SigmaEpsReinf(J3158,$AS$42:$AS$43,$AS$41,$AS$39,$AS$40,$AQ$38),""),"")</f>
        <v/>
      </c>
      <c r="Q3158" s="92" t="str">
        <f t="shared" si="506"/>
        <v/>
      </c>
      <c r="R3158" s="92" t="str">
        <f t="shared" si="507"/>
        <v/>
      </c>
      <c r="U3158" s="5"/>
      <c r="V3158" s="5"/>
      <c r="W3158" s="94" t="str">
        <f t="shared" si="505"/>
        <v/>
      </c>
      <c r="X3158" s="94" t="str">
        <f t="shared" si="508"/>
        <v/>
      </c>
      <c r="Y3158" s="5"/>
      <c r="BK3158" s="8"/>
      <c r="BL3158" s="5"/>
      <c r="BM3158" s="5"/>
      <c r="BN3158" s="5"/>
      <c r="BO3158" s="5"/>
      <c r="BP3158" s="1"/>
      <c r="BQ3158" s="1"/>
      <c r="BR3158" s="1"/>
      <c r="BS3158" s="1"/>
      <c r="BT3158" s="1"/>
      <c r="BU3158" s="4"/>
      <c r="BV3158" s="1"/>
      <c r="BW3158" s="3"/>
      <c r="BX3158" s="4"/>
      <c r="BY3158" s="5"/>
      <c r="BZ3158" s="5"/>
      <c r="CA3158" s="5"/>
      <c r="CB3158" s="5"/>
      <c r="CC3158" s="5"/>
      <c r="CD3158" s="43"/>
    </row>
    <row r="3159" spans="1:82" x14ac:dyDescent="0.25">
      <c r="A3159" s="8"/>
      <c r="B3159" s="5"/>
      <c r="C3159" s="5"/>
      <c r="D3159" s="5"/>
      <c r="E3159" s="5"/>
      <c r="F3159" s="94" t="str">
        <f t="shared" si="499"/>
        <v/>
      </c>
      <c r="G3159" s="94" t="str">
        <f t="shared" si="500"/>
        <v/>
      </c>
      <c r="H3159" s="127" t="str">
        <f>IF(A3159&lt;&gt;"",IF(MID(C3159,1,1)="c",$AS$26,IF(MID(C3159,1,1)="r",$AS$41,IF(MID(C3159,1,1)="p",#REF!,#REF!))),"")</f>
        <v/>
      </c>
      <c r="I3159" s="92" t="str">
        <f t="shared" si="501"/>
        <v/>
      </c>
      <c r="J3159" s="92" t="str">
        <f t="shared" si="502"/>
        <v/>
      </c>
      <c r="K3159" s="92" t="str">
        <f t="shared" si="503"/>
        <v/>
      </c>
      <c r="L3159" s="92" t="str">
        <f t="shared" si="504"/>
        <v/>
      </c>
      <c r="M3159" s="95" t="str">
        <f>IF(A3159&lt;&gt;"",IF(MID(C3159,1,1)="c",SigmaEpsConcrete(I3159,$AN$30:$AN$33,$AR$30:$AR$33,$AS$26,$AS$27,$AS$28,$AQ$20,$AU$19),""),"")</f>
        <v/>
      </c>
      <c r="N3159" s="95" t="str">
        <f>IF(A3159&lt;&gt;"",IF(MID(C3159,1,1)="r",SigmaEpsReinf(J3159,$AS$42:$AS$43,$AS$41,$AS$39,$AS$40,$AQ$38),""),"")</f>
        <v/>
      </c>
      <c r="Q3159" s="92" t="str">
        <f t="shared" si="506"/>
        <v/>
      </c>
      <c r="R3159" s="92" t="str">
        <f t="shared" si="507"/>
        <v/>
      </c>
      <c r="U3159" s="5"/>
      <c r="V3159" s="5"/>
      <c r="W3159" s="94" t="str">
        <f t="shared" si="505"/>
        <v/>
      </c>
      <c r="X3159" s="94" t="str">
        <f t="shared" si="508"/>
        <v/>
      </c>
      <c r="Y3159" s="5"/>
      <c r="BK3159" s="8"/>
      <c r="BL3159" s="5"/>
      <c r="BM3159" s="5"/>
      <c r="BN3159" s="5"/>
      <c r="BO3159" s="5"/>
      <c r="BP3159" s="1"/>
      <c r="BQ3159" s="1"/>
      <c r="BR3159" s="1"/>
      <c r="BS3159" s="1"/>
      <c r="BT3159" s="1"/>
      <c r="BU3159" s="4"/>
      <c r="BV3159" s="1"/>
      <c r="BW3159" s="3"/>
      <c r="BX3159" s="4"/>
      <c r="BY3159" s="5"/>
      <c r="BZ3159" s="5"/>
      <c r="CA3159" s="5"/>
      <c r="CB3159" s="5"/>
      <c r="CC3159" s="5"/>
      <c r="CD3159" s="43"/>
    </row>
    <row r="3160" spans="1:82" x14ac:dyDescent="0.25">
      <c r="A3160" s="8"/>
      <c r="B3160" s="5"/>
      <c r="C3160" s="5"/>
      <c r="D3160" s="5"/>
      <c r="E3160" s="5"/>
      <c r="F3160" s="94" t="str">
        <f t="shared" si="499"/>
        <v/>
      </c>
      <c r="G3160" s="94" t="str">
        <f t="shared" si="500"/>
        <v/>
      </c>
      <c r="H3160" s="127" t="str">
        <f>IF(A3160&lt;&gt;"",IF(MID(C3160,1,1)="c",$AS$26,IF(MID(C3160,1,1)="r",$AS$41,IF(MID(C3160,1,1)="p",#REF!,#REF!))),"")</f>
        <v/>
      </c>
      <c r="I3160" s="92" t="str">
        <f t="shared" si="501"/>
        <v/>
      </c>
      <c r="J3160" s="92" t="str">
        <f t="shared" si="502"/>
        <v/>
      </c>
      <c r="K3160" s="92" t="str">
        <f t="shared" si="503"/>
        <v/>
      </c>
      <c r="L3160" s="92" t="str">
        <f t="shared" si="504"/>
        <v/>
      </c>
      <c r="M3160" s="95" t="str">
        <f>IF(A3160&lt;&gt;"",IF(MID(C3160,1,1)="c",SigmaEpsConcrete(I3160,$AN$30:$AN$33,$AR$30:$AR$33,$AS$26,$AS$27,$AS$28,$AQ$20,$AU$19),""),"")</f>
        <v/>
      </c>
      <c r="N3160" s="95" t="str">
        <f>IF(A3160&lt;&gt;"",IF(MID(C3160,1,1)="r",SigmaEpsReinf(J3160,$AS$42:$AS$43,$AS$41,$AS$39,$AS$40,$AQ$38),""),"")</f>
        <v/>
      </c>
      <c r="Q3160" s="92" t="str">
        <f t="shared" si="506"/>
        <v/>
      </c>
      <c r="R3160" s="92" t="str">
        <f t="shared" si="507"/>
        <v/>
      </c>
      <c r="U3160" s="5"/>
      <c r="V3160" s="5"/>
      <c r="W3160" s="94" t="str">
        <f t="shared" si="505"/>
        <v/>
      </c>
      <c r="X3160" s="94" t="str">
        <f t="shared" si="508"/>
        <v/>
      </c>
      <c r="Y3160" s="5"/>
      <c r="BK3160" s="8"/>
      <c r="BL3160" s="5"/>
      <c r="BM3160" s="5"/>
      <c r="BN3160" s="5"/>
      <c r="BO3160" s="5"/>
      <c r="BP3160" s="1"/>
      <c r="BQ3160" s="1"/>
      <c r="BR3160" s="1"/>
      <c r="BS3160" s="1"/>
      <c r="BT3160" s="1"/>
      <c r="BU3160" s="4"/>
      <c r="BV3160" s="1"/>
      <c r="BW3160" s="3"/>
      <c r="BX3160" s="4"/>
      <c r="BY3160" s="5"/>
      <c r="BZ3160" s="5"/>
      <c r="CA3160" s="5"/>
      <c r="CB3160" s="5"/>
      <c r="CC3160" s="5"/>
      <c r="CD3160" s="43"/>
    </row>
    <row r="3161" spans="1:82" x14ac:dyDescent="0.25">
      <c r="A3161" s="8"/>
      <c r="B3161" s="5"/>
      <c r="C3161" s="5"/>
      <c r="D3161" s="5"/>
      <c r="E3161" s="5"/>
      <c r="F3161" s="94" t="str">
        <f t="shared" si="499"/>
        <v/>
      </c>
      <c r="G3161" s="94" t="str">
        <f t="shared" si="500"/>
        <v/>
      </c>
      <c r="H3161" s="127" t="str">
        <f>IF(A3161&lt;&gt;"",IF(MID(C3161,1,1)="c",$AS$26,IF(MID(C3161,1,1)="r",$AS$41,IF(MID(C3161,1,1)="p",#REF!,#REF!))),"")</f>
        <v/>
      </c>
      <c r="I3161" s="92" t="str">
        <f t="shared" si="501"/>
        <v/>
      </c>
      <c r="J3161" s="92" t="str">
        <f t="shared" si="502"/>
        <v/>
      </c>
      <c r="K3161" s="92" t="str">
        <f t="shared" si="503"/>
        <v/>
      </c>
      <c r="L3161" s="92" t="str">
        <f t="shared" si="504"/>
        <v/>
      </c>
      <c r="M3161" s="95" t="str">
        <f>IF(A3161&lt;&gt;"",IF(MID(C3161,1,1)="c",SigmaEpsConcrete(I3161,$AN$30:$AN$33,$AR$30:$AR$33,$AS$26,$AS$27,$AS$28,$AQ$20,$AU$19),""),"")</f>
        <v/>
      </c>
      <c r="N3161" s="95" t="str">
        <f>IF(A3161&lt;&gt;"",IF(MID(C3161,1,1)="r",SigmaEpsReinf(J3161,$AS$42:$AS$43,$AS$41,$AS$39,$AS$40,$AQ$38),""),"")</f>
        <v/>
      </c>
      <c r="Q3161" s="92" t="str">
        <f t="shared" si="506"/>
        <v/>
      </c>
      <c r="R3161" s="92" t="str">
        <f t="shared" si="507"/>
        <v/>
      </c>
      <c r="U3161" s="5"/>
      <c r="V3161" s="5"/>
      <c r="W3161" s="94" t="str">
        <f t="shared" si="505"/>
        <v/>
      </c>
      <c r="X3161" s="94" t="str">
        <f t="shared" si="508"/>
        <v/>
      </c>
      <c r="Y3161" s="5"/>
      <c r="BK3161" s="8"/>
      <c r="BL3161" s="5"/>
      <c r="BM3161" s="5"/>
      <c r="BN3161" s="5"/>
      <c r="BO3161" s="5"/>
      <c r="BP3161" s="1"/>
      <c r="BQ3161" s="1"/>
      <c r="BR3161" s="1"/>
      <c r="BS3161" s="1"/>
      <c r="BT3161" s="1"/>
      <c r="BU3161" s="4"/>
      <c r="BV3161" s="1"/>
      <c r="BW3161" s="3"/>
      <c r="BX3161" s="4"/>
      <c r="BY3161" s="5"/>
      <c r="BZ3161" s="5"/>
      <c r="CA3161" s="5"/>
      <c r="CB3161" s="5"/>
      <c r="CC3161" s="5"/>
      <c r="CD3161" s="43"/>
    </row>
    <row r="3162" spans="1:82" x14ac:dyDescent="0.25">
      <c r="A3162" s="8"/>
      <c r="B3162" s="5"/>
      <c r="C3162" s="5"/>
      <c r="D3162" s="5"/>
      <c r="E3162" s="5"/>
      <c r="F3162" s="94" t="str">
        <f t="shared" si="499"/>
        <v/>
      </c>
      <c r="G3162" s="94" t="str">
        <f t="shared" si="500"/>
        <v/>
      </c>
      <c r="H3162" s="127" t="str">
        <f>IF(A3162&lt;&gt;"",IF(MID(C3162,1,1)="c",$AS$26,IF(MID(C3162,1,1)="r",$AS$41,IF(MID(C3162,1,1)="p",#REF!,#REF!))),"")</f>
        <v/>
      </c>
      <c r="I3162" s="92" t="str">
        <f t="shared" si="501"/>
        <v/>
      </c>
      <c r="J3162" s="92" t="str">
        <f t="shared" si="502"/>
        <v/>
      </c>
      <c r="K3162" s="92" t="str">
        <f t="shared" si="503"/>
        <v/>
      </c>
      <c r="L3162" s="92" t="str">
        <f t="shared" si="504"/>
        <v/>
      </c>
      <c r="M3162" s="95" t="str">
        <f>IF(A3162&lt;&gt;"",IF(MID(C3162,1,1)="c",SigmaEpsConcrete(I3162,$AN$30:$AN$33,$AR$30:$AR$33,$AS$26,$AS$27,$AS$28,$AQ$20,$AU$19),""),"")</f>
        <v/>
      </c>
      <c r="N3162" s="95" t="str">
        <f>IF(A3162&lt;&gt;"",IF(MID(C3162,1,1)="r",SigmaEpsReinf(J3162,$AS$42:$AS$43,$AS$41,$AS$39,$AS$40,$AQ$38),""),"")</f>
        <v/>
      </c>
      <c r="Q3162" s="92" t="str">
        <f t="shared" si="506"/>
        <v/>
      </c>
      <c r="R3162" s="92" t="str">
        <f t="shared" si="507"/>
        <v/>
      </c>
      <c r="U3162" s="5"/>
      <c r="V3162" s="5"/>
      <c r="W3162" s="94" t="str">
        <f t="shared" si="505"/>
        <v/>
      </c>
      <c r="X3162" s="94" t="str">
        <f t="shared" si="508"/>
        <v/>
      </c>
      <c r="Y3162" s="5"/>
      <c r="BK3162" s="8"/>
      <c r="BL3162" s="5"/>
      <c r="BM3162" s="5"/>
      <c r="BN3162" s="5"/>
      <c r="BO3162" s="5"/>
      <c r="BP3162" s="1"/>
      <c r="BQ3162" s="1"/>
      <c r="BR3162" s="1"/>
      <c r="BS3162" s="1"/>
      <c r="BT3162" s="1"/>
      <c r="BU3162" s="4"/>
      <c r="BV3162" s="1"/>
      <c r="BW3162" s="3"/>
      <c r="BX3162" s="4"/>
      <c r="BY3162" s="5"/>
      <c r="BZ3162" s="5"/>
      <c r="CA3162" s="5"/>
      <c r="CB3162" s="5"/>
      <c r="CC3162" s="5"/>
      <c r="CD3162" s="43"/>
    </row>
    <row r="3163" spans="1:82" x14ac:dyDescent="0.25">
      <c r="A3163" s="8"/>
      <c r="B3163" s="5"/>
      <c r="C3163" s="5"/>
      <c r="D3163" s="5"/>
      <c r="E3163" s="5"/>
      <c r="F3163" s="94" t="str">
        <f t="shared" si="499"/>
        <v/>
      </c>
      <c r="G3163" s="94" t="str">
        <f t="shared" si="500"/>
        <v/>
      </c>
      <c r="H3163" s="127" t="str">
        <f>IF(A3163&lt;&gt;"",IF(MID(C3163,1,1)="c",$AS$26,IF(MID(C3163,1,1)="r",$AS$41,IF(MID(C3163,1,1)="p",#REF!,#REF!))),"")</f>
        <v/>
      </c>
      <c r="I3163" s="92" t="str">
        <f t="shared" si="501"/>
        <v/>
      </c>
      <c r="J3163" s="92" t="str">
        <f t="shared" si="502"/>
        <v/>
      </c>
      <c r="K3163" s="92" t="str">
        <f t="shared" si="503"/>
        <v/>
      </c>
      <c r="L3163" s="92" t="str">
        <f t="shared" si="504"/>
        <v/>
      </c>
      <c r="M3163" s="95" t="str">
        <f>IF(A3163&lt;&gt;"",IF(MID(C3163,1,1)="c",SigmaEpsConcrete(I3163,$AN$30:$AN$33,$AR$30:$AR$33,$AS$26,$AS$27,$AS$28,$AQ$20,$AU$19),""),"")</f>
        <v/>
      </c>
      <c r="N3163" s="95" t="str">
        <f>IF(A3163&lt;&gt;"",IF(MID(C3163,1,1)="r",SigmaEpsReinf(J3163,$AS$42:$AS$43,$AS$41,$AS$39,$AS$40,$AQ$38),""),"")</f>
        <v/>
      </c>
      <c r="Q3163" s="92" t="str">
        <f t="shared" si="506"/>
        <v/>
      </c>
      <c r="R3163" s="92" t="str">
        <f t="shared" si="507"/>
        <v/>
      </c>
      <c r="U3163" s="5"/>
      <c r="V3163" s="5"/>
      <c r="W3163" s="94" t="str">
        <f t="shared" si="505"/>
        <v/>
      </c>
      <c r="X3163" s="94" t="str">
        <f t="shared" si="508"/>
        <v/>
      </c>
      <c r="Y3163" s="5"/>
      <c r="BK3163" s="8"/>
      <c r="BL3163" s="5"/>
      <c r="BM3163" s="5"/>
      <c r="BN3163" s="5"/>
      <c r="BO3163" s="5"/>
      <c r="BP3163" s="1"/>
      <c r="BQ3163" s="1"/>
      <c r="BR3163" s="1"/>
      <c r="BS3163" s="1"/>
      <c r="BT3163" s="1"/>
      <c r="BU3163" s="4"/>
      <c r="BV3163" s="1"/>
      <c r="BW3163" s="3"/>
      <c r="BX3163" s="4"/>
      <c r="BY3163" s="5"/>
      <c r="BZ3163" s="5"/>
      <c r="CA3163" s="5"/>
      <c r="CB3163" s="5"/>
      <c r="CC3163" s="5"/>
      <c r="CD3163" s="43"/>
    </row>
    <row r="3164" spans="1:82" x14ac:dyDescent="0.25">
      <c r="A3164" s="8"/>
      <c r="B3164" s="5"/>
      <c r="C3164" s="5"/>
      <c r="D3164" s="5"/>
      <c r="E3164" s="5"/>
      <c r="F3164" s="94" t="str">
        <f t="shared" si="499"/>
        <v/>
      </c>
      <c r="G3164" s="94" t="str">
        <f t="shared" si="500"/>
        <v/>
      </c>
      <c r="H3164" s="127" t="str">
        <f>IF(A3164&lt;&gt;"",IF(MID(C3164,1,1)="c",$AS$26,IF(MID(C3164,1,1)="r",$AS$41,IF(MID(C3164,1,1)="p",#REF!,#REF!))),"")</f>
        <v/>
      </c>
      <c r="I3164" s="92" t="str">
        <f t="shared" si="501"/>
        <v/>
      </c>
      <c r="J3164" s="92" t="str">
        <f t="shared" si="502"/>
        <v/>
      </c>
      <c r="K3164" s="92" t="str">
        <f t="shared" si="503"/>
        <v/>
      </c>
      <c r="L3164" s="92" t="str">
        <f t="shared" si="504"/>
        <v/>
      </c>
      <c r="M3164" s="95" t="str">
        <f>IF(A3164&lt;&gt;"",IF(MID(C3164,1,1)="c",SigmaEpsConcrete(I3164,$AN$30:$AN$33,$AR$30:$AR$33,$AS$26,$AS$27,$AS$28,$AQ$20,$AU$19),""),"")</f>
        <v/>
      </c>
      <c r="N3164" s="95" t="str">
        <f>IF(A3164&lt;&gt;"",IF(MID(C3164,1,1)="r",SigmaEpsReinf(J3164,$AS$42:$AS$43,$AS$41,$AS$39,$AS$40,$AQ$38),""),"")</f>
        <v/>
      </c>
      <c r="Q3164" s="92" t="str">
        <f t="shared" si="506"/>
        <v/>
      </c>
      <c r="R3164" s="92" t="str">
        <f t="shared" si="507"/>
        <v/>
      </c>
      <c r="U3164" s="5"/>
      <c r="V3164" s="5"/>
      <c r="W3164" s="94" t="str">
        <f t="shared" si="505"/>
        <v/>
      </c>
      <c r="X3164" s="94" t="str">
        <f t="shared" si="508"/>
        <v/>
      </c>
      <c r="Y3164" s="5"/>
      <c r="BK3164" s="8"/>
      <c r="BL3164" s="5"/>
      <c r="BM3164" s="5"/>
      <c r="BN3164" s="5"/>
      <c r="BO3164" s="5"/>
      <c r="BP3164" s="1"/>
      <c r="BQ3164" s="1"/>
      <c r="BR3164" s="1"/>
      <c r="BS3164" s="1"/>
      <c r="BT3164" s="1"/>
      <c r="BU3164" s="4"/>
      <c r="BV3164" s="1"/>
      <c r="BW3164" s="3"/>
      <c r="BX3164" s="4"/>
      <c r="BY3164" s="5"/>
      <c r="BZ3164" s="5"/>
      <c r="CA3164" s="5"/>
      <c r="CB3164" s="5"/>
      <c r="CC3164" s="5"/>
      <c r="CD3164" s="43"/>
    </row>
    <row r="3165" spans="1:82" x14ac:dyDescent="0.25">
      <c r="A3165" s="8"/>
      <c r="B3165" s="5"/>
      <c r="C3165" s="5"/>
      <c r="D3165" s="5"/>
      <c r="E3165" s="5"/>
      <c r="F3165" s="94" t="str">
        <f t="shared" si="499"/>
        <v/>
      </c>
      <c r="G3165" s="94" t="str">
        <f t="shared" si="500"/>
        <v/>
      </c>
      <c r="H3165" s="127" t="str">
        <f>IF(A3165&lt;&gt;"",IF(MID(C3165,1,1)="c",$AS$26,IF(MID(C3165,1,1)="r",$AS$41,IF(MID(C3165,1,1)="p",#REF!,#REF!))),"")</f>
        <v/>
      </c>
      <c r="I3165" s="92" t="str">
        <f t="shared" si="501"/>
        <v/>
      </c>
      <c r="J3165" s="92" t="str">
        <f t="shared" si="502"/>
        <v/>
      </c>
      <c r="K3165" s="92" t="str">
        <f t="shared" si="503"/>
        <v/>
      </c>
      <c r="L3165" s="92" t="str">
        <f t="shared" si="504"/>
        <v/>
      </c>
      <c r="M3165" s="95" t="str">
        <f>IF(A3165&lt;&gt;"",IF(MID(C3165,1,1)="c",SigmaEpsConcrete(I3165,$AN$30:$AN$33,$AR$30:$AR$33,$AS$26,$AS$27,$AS$28,$AQ$20,$AU$19),""),"")</f>
        <v/>
      </c>
      <c r="N3165" s="95" t="str">
        <f>IF(A3165&lt;&gt;"",IF(MID(C3165,1,1)="r",SigmaEpsReinf(J3165,$AS$42:$AS$43,$AS$41,$AS$39,$AS$40,$AQ$38),""),"")</f>
        <v/>
      </c>
      <c r="Q3165" s="92" t="str">
        <f t="shared" si="506"/>
        <v/>
      </c>
      <c r="R3165" s="92" t="str">
        <f t="shared" si="507"/>
        <v/>
      </c>
      <c r="U3165" s="5"/>
      <c r="V3165" s="5"/>
      <c r="W3165" s="94" t="str">
        <f t="shared" si="505"/>
        <v/>
      </c>
      <c r="X3165" s="94" t="str">
        <f t="shared" si="508"/>
        <v/>
      </c>
      <c r="Y3165" s="5"/>
      <c r="BK3165" s="8"/>
      <c r="BL3165" s="5"/>
      <c r="BM3165" s="5"/>
      <c r="BN3165" s="5"/>
      <c r="BO3165" s="5"/>
      <c r="BP3165" s="1"/>
      <c r="BQ3165" s="1"/>
      <c r="BR3165" s="1"/>
      <c r="BS3165" s="1"/>
      <c r="BT3165" s="1"/>
      <c r="BU3165" s="4"/>
      <c r="BV3165" s="1"/>
      <c r="BW3165" s="3"/>
      <c r="BX3165" s="4"/>
      <c r="BY3165" s="5"/>
      <c r="BZ3165" s="5"/>
      <c r="CA3165" s="5"/>
      <c r="CB3165" s="5"/>
      <c r="CC3165" s="5"/>
      <c r="CD3165" s="43"/>
    </row>
    <row r="3166" spans="1:82" x14ac:dyDescent="0.25">
      <c r="A3166" s="8"/>
      <c r="B3166" s="5"/>
      <c r="C3166" s="5"/>
      <c r="D3166" s="5"/>
      <c r="E3166" s="5"/>
      <c r="F3166" s="94" t="str">
        <f t="shared" si="499"/>
        <v/>
      </c>
      <c r="G3166" s="94" t="str">
        <f t="shared" si="500"/>
        <v/>
      </c>
      <c r="H3166" s="127" t="str">
        <f>IF(A3166&lt;&gt;"",IF(MID(C3166,1,1)="c",$AS$26,IF(MID(C3166,1,1)="r",$AS$41,IF(MID(C3166,1,1)="p",#REF!,#REF!))),"")</f>
        <v/>
      </c>
      <c r="I3166" s="92" t="str">
        <f t="shared" si="501"/>
        <v/>
      </c>
      <c r="J3166" s="92" t="str">
        <f t="shared" si="502"/>
        <v/>
      </c>
      <c r="K3166" s="92" t="str">
        <f t="shared" si="503"/>
        <v/>
      </c>
      <c r="L3166" s="92" t="str">
        <f t="shared" si="504"/>
        <v/>
      </c>
      <c r="M3166" s="95" t="str">
        <f>IF(A3166&lt;&gt;"",IF(MID(C3166,1,1)="c",SigmaEpsConcrete(I3166,$AN$30:$AN$33,$AR$30:$AR$33,$AS$26,$AS$27,$AS$28,$AQ$20,$AU$19),""),"")</f>
        <v/>
      </c>
      <c r="N3166" s="95" t="str">
        <f>IF(A3166&lt;&gt;"",IF(MID(C3166,1,1)="r",SigmaEpsReinf(J3166,$AS$42:$AS$43,$AS$41,$AS$39,$AS$40,$AQ$38),""),"")</f>
        <v/>
      </c>
      <c r="Q3166" s="92" t="str">
        <f t="shared" si="506"/>
        <v/>
      </c>
      <c r="R3166" s="92" t="str">
        <f t="shared" si="507"/>
        <v/>
      </c>
      <c r="U3166" s="5"/>
      <c r="V3166" s="5"/>
      <c r="W3166" s="94" t="str">
        <f t="shared" si="505"/>
        <v/>
      </c>
      <c r="X3166" s="94" t="str">
        <f t="shared" si="508"/>
        <v/>
      </c>
      <c r="Y3166" s="5"/>
      <c r="BK3166" s="8"/>
      <c r="BL3166" s="5"/>
      <c r="BM3166" s="5"/>
      <c r="BN3166" s="5"/>
      <c r="BO3166" s="5"/>
      <c r="BP3166" s="1"/>
      <c r="BQ3166" s="1"/>
      <c r="BR3166" s="1"/>
      <c r="BS3166" s="1"/>
      <c r="BT3166" s="1"/>
      <c r="BU3166" s="4"/>
      <c r="BV3166" s="1"/>
      <c r="BW3166" s="3"/>
      <c r="BX3166" s="4"/>
      <c r="BY3166" s="5"/>
      <c r="BZ3166" s="5"/>
      <c r="CA3166" s="5"/>
      <c r="CB3166" s="5"/>
      <c r="CC3166" s="5"/>
      <c r="CD3166" s="43"/>
    </row>
    <row r="3167" spans="1:82" x14ac:dyDescent="0.25">
      <c r="A3167" s="8"/>
      <c r="B3167" s="5"/>
      <c r="C3167" s="5"/>
      <c r="D3167" s="5"/>
      <c r="E3167" s="5"/>
      <c r="F3167" s="94" t="str">
        <f t="shared" si="499"/>
        <v/>
      </c>
      <c r="G3167" s="94" t="str">
        <f t="shared" si="500"/>
        <v/>
      </c>
      <c r="H3167" s="127" t="str">
        <f>IF(A3167&lt;&gt;"",IF(MID(C3167,1,1)="c",$AS$26,IF(MID(C3167,1,1)="r",$AS$41,IF(MID(C3167,1,1)="p",#REF!,#REF!))),"")</f>
        <v/>
      </c>
      <c r="I3167" s="92" t="str">
        <f t="shared" si="501"/>
        <v/>
      </c>
      <c r="J3167" s="92" t="str">
        <f t="shared" si="502"/>
        <v/>
      </c>
      <c r="K3167" s="92" t="str">
        <f t="shared" si="503"/>
        <v/>
      </c>
      <c r="L3167" s="92" t="str">
        <f t="shared" si="504"/>
        <v/>
      </c>
      <c r="M3167" s="95" t="str">
        <f>IF(A3167&lt;&gt;"",IF(MID(C3167,1,1)="c",SigmaEpsConcrete(I3167,$AN$30:$AN$33,$AR$30:$AR$33,$AS$26,$AS$27,$AS$28,$AQ$20,$AU$19),""),"")</f>
        <v/>
      </c>
      <c r="N3167" s="95" t="str">
        <f>IF(A3167&lt;&gt;"",IF(MID(C3167,1,1)="r",SigmaEpsReinf(J3167,$AS$42:$AS$43,$AS$41,$AS$39,$AS$40,$AQ$38),""),"")</f>
        <v/>
      </c>
      <c r="Q3167" s="92" t="str">
        <f t="shared" si="506"/>
        <v/>
      </c>
      <c r="R3167" s="92" t="str">
        <f t="shared" si="507"/>
        <v/>
      </c>
      <c r="U3167" s="5"/>
      <c r="V3167" s="5"/>
      <c r="W3167" s="94" t="str">
        <f t="shared" si="505"/>
        <v/>
      </c>
      <c r="X3167" s="94" t="str">
        <f t="shared" si="508"/>
        <v/>
      </c>
      <c r="Y3167" s="5"/>
      <c r="BK3167" s="8"/>
      <c r="BL3167" s="5"/>
      <c r="BM3167" s="5"/>
      <c r="BN3167" s="5"/>
      <c r="BO3167" s="5"/>
      <c r="BP3167" s="1"/>
      <c r="BQ3167" s="1"/>
      <c r="BR3167" s="1"/>
      <c r="BS3167" s="1"/>
      <c r="BT3167" s="1"/>
      <c r="BU3167" s="4"/>
      <c r="BV3167" s="1"/>
      <c r="BW3167" s="3"/>
      <c r="BX3167" s="4"/>
      <c r="BY3167" s="5"/>
      <c r="BZ3167" s="5"/>
      <c r="CA3167" s="5"/>
      <c r="CB3167" s="5"/>
      <c r="CC3167" s="5"/>
      <c r="CD3167" s="43"/>
    </row>
    <row r="3168" spans="1:82" x14ac:dyDescent="0.25">
      <c r="A3168" s="8"/>
      <c r="B3168" s="5"/>
      <c r="C3168" s="5"/>
      <c r="D3168" s="5"/>
      <c r="E3168" s="5"/>
      <c r="F3168" s="94" t="str">
        <f t="shared" si="499"/>
        <v/>
      </c>
      <c r="G3168" s="94" t="str">
        <f t="shared" si="500"/>
        <v/>
      </c>
      <c r="H3168" s="127" t="str">
        <f>IF(A3168&lt;&gt;"",IF(MID(C3168,1,1)="c",$AS$26,IF(MID(C3168,1,1)="r",$AS$41,IF(MID(C3168,1,1)="p",#REF!,#REF!))),"")</f>
        <v/>
      </c>
      <c r="I3168" s="92" t="str">
        <f t="shared" si="501"/>
        <v/>
      </c>
      <c r="J3168" s="92" t="str">
        <f t="shared" si="502"/>
        <v/>
      </c>
      <c r="K3168" s="92" t="str">
        <f t="shared" si="503"/>
        <v/>
      </c>
      <c r="L3168" s="92" t="str">
        <f t="shared" si="504"/>
        <v/>
      </c>
      <c r="M3168" s="95" t="str">
        <f>IF(A3168&lt;&gt;"",IF(MID(C3168,1,1)="c",SigmaEpsConcrete(I3168,$AN$30:$AN$33,$AR$30:$AR$33,$AS$26,$AS$27,$AS$28,$AQ$20,$AU$19),""),"")</f>
        <v/>
      </c>
      <c r="N3168" s="95" t="str">
        <f>IF(A3168&lt;&gt;"",IF(MID(C3168,1,1)="r",SigmaEpsReinf(J3168,$AS$42:$AS$43,$AS$41,$AS$39,$AS$40,$AQ$38),""),"")</f>
        <v/>
      </c>
      <c r="Q3168" s="92" t="str">
        <f t="shared" si="506"/>
        <v/>
      </c>
      <c r="R3168" s="92" t="str">
        <f t="shared" si="507"/>
        <v/>
      </c>
      <c r="U3168" s="5"/>
      <c r="V3168" s="5"/>
      <c r="W3168" s="94" t="str">
        <f t="shared" si="505"/>
        <v/>
      </c>
      <c r="X3168" s="94" t="str">
        <f t="shared" si="508"/>
        <v/>
      </c>
      <c r="Y3168" s="5"/>
      <c r="BK3168" s="8"/>
      <c r="BL3168" s="5"/>
      <c r="BM3168" s="5"/>
      <c r="BN3168" s="5"/>
      <c r="BO3168" s="5"/>
      <c r="BP3168" s="1"/>
      <c r="BQ3168" s="1"/>
      <c r="BR3168" s="1"/>
      <c r="BS3168" s="1"/>
      <c r="BT3168" s="1"/>
      <c r="BU3168" s="4"/>
      <c r="BV3168" s="1"/>
      <c r="BW3168" s="3"/>
      <c r="BX3168" s="4"/>
      <c r="BY3168" s="5"/>
      <c r="BZ3168" s="5"/>
      <c r="CA3168" s="5"/>
      <c r="CB3168" s="5"/>
      <c r="CC3168" s="5"/>
      <c r="CD3168" s="43"/>
    </row>
    <row r="3169" spans="1:82" x14ac:dyDescent="0.25">
      <c r="A3169" s="8"/>
      <c r="B3169" s="5"/>
      <c r="C3169" s="5"/>
      <c r="D3169" s="5"/>
      <c r="E3169" s="5"/>
      <c r="F3169" s="94" t="str">
        <f t="shared" si="499"/>
        <v/>
      </c>
      <c r="G3169" s="94" t="str">
        <f t="shared" si="500"/>
        <v/>
      </c>
      <c r="H3169" s="127" t="str">
        <f>IF(A3169&lt;&gt;"",IF(MID(C3169,1,1)="c",$AS$26,IF(MID(C3169,1,1)="r",$AS$41,IF(MID(C3169,1,1)="p",#REF!,#REF!))),"")</f>
        <v/>
      </c>
      <c r="I3169" s="92" t="str">
        <f t="shared" si="501"/>
        <v/>
      </c>
      <c r="J3169" s="92" t="str">
        <f t="shared" si="502"/>
        <v/>
      </c>
      <c r="K3169" s="92" t="str">
        <f t="shared" si="503"/>
        <v/>
      </c>
      <c r="L3169" s="92" t="str">
        <f t="shared" si="504"/>
        <v/>
      </c>
      <c r="M3169" s="95" t="str">
        <f>IF(A3169&lt;&gt;"",IF(MID(C3169,1,1)="c",SigmaEpsConcrete(I3169,$AN$30:$AN$33,$AR$30:$AR$33,$AS$26,$AS$27,$AS$28,$AQ$20,$AU$19),""),"")</f>
        <v/>
      </c>
      <c r="N3169" s="95" t="str">
        <f>IF(A3169&lt;&gt;"",IF(MID(C3169,1,1)="r",SigmaEpsReinf(J3169,$AS$42:$AS$43,$AS$41,$AS$39,$AS$40,$AQ$38),""),"")</f>
        <v/>
      </c>
      <c r="Q3169" s="92" t="str">
        <f t="shared" si="506"/>
        <v/>
      </c>
      <c r="R3169" s="92" t="str">
        <f t="shared" si="507"/>
        <v/>
      </c>
      <c r="U3169" s="5"/>
      <c r="V3169" s="5"/>
      <c r="W3169" s="94" t="str">
        <f t="shared" si="505"/>
        <v/>
      </c>
      <c r="X3169" s="94" t="str">
        <f t="shared" si="508"/>
        <v/>
      </c>
      <c r="Y3169" s="5"/>
      <c r="BK3169" s="8"/>
      <c r="BL3169" s="5"/>
      <c r="BM3169" s="5"/>
      <c r="BN3169" s="5"/>
      <c r="BO3169" s="5"/>
      <c r="BP3169" s="1"/>
      <c r="BQ3169" s="1"/>
      <c r="BR3169" s="1"/>
      <c r="BS3169" s="1"/>
      <c r="BT3169" s="1"/>
      <c r="BU3169" s="4"/>
      <c r="BV3169" s="1"/>
      <c r="BW3169" s="3"/>
      <c r="BX3169" s="4"/>
      <c r="BY3169" s="5"/>
      <c r="BZ3169" s="5"/>
      <c r="CA3169" s="5"/>
      <c r="CB3169" s="5"/>
      <c r="CC3169" s="5"/>
      <c r="CD3169" s="43"/>
    </row>
    <row r="3170" spans="1:82" x14ac:dyDescent="0.25">
      <c r="A3170" s="8"/>
      <c r="B3170" s="5"/>
      <c r="C3170" s="5"/>
      <c r="D3170" s="5"/>
      <c r="E3170" s="5"/>
      <c r="F3170" s="94" t="str">
        <f t="shared" si="499"/>
        <v/>
      </c>
      <c r="G3170" s="94" t="str">
        <f t="shared" si="500"/>
        <v/>
      </c>
      <c r="H3170" s="127" t="str">
        <f>IF(A3170&lt;&gt;"",IF(MID(C3170,1,1)="c",$AS$26,IF(MID(C3170,1,1)="r",$AS$41,IF(MID(C3170,1,1)="p",#REF!,#REF!))),"")</f>
        <v/>
      </c>
      <c r="I3170" s="92" t="str">
        <f t="shared" si="501"/>
        <v/>
      </c>
      <c r="J3170" s="92" t="str">
        <f t="shared" si="502"/>
        <v/>
      </c>
      <c r="K3170" s="92" t="str">
        <f t="shared" si="503"/>
        <v/>
      </c>
      <c r="L3170" s="92" t="str">
        <f t="shared" si="504"/>
        <v/>
      </c>
      <c r="M3170" s="95" t="str">
        <f>IF(A3170&lt;&gt;"",IF(MID(C3170,1,1)="c",SigmaEpsConcrete(I3170,$AN$30:$AN$33,$AR$30:$AR$33,$AS$26,$AS$27,$AS$28,$AQ$20,$AU$19),""),"")</f>
        <v/>
      </c>
      <c r="N3170" s="95" t="str">
        <f>IF(A3170&lt;&gt;"",IF(MID(C3170,1,1)="r",SigmaEpsReinf(J3170,$AS$42:$AS$43,$AS$41,$AS$39,$AS$40,$AQ$38),""),"")</f>
        <v/>
      </c>
      <c r="Q3170" s="92" t="str">
        <f t="shared" si="506"/>
        <v/>
      </c>
      <c r="R3170" s="92" t="str">
        <f t="shared" si="507"/>
        <v/>
      </c>
      <c r="U3170" s="5"/>
      <c r="V3170" s="5"/>
      <c r="W3170" s="94" t="str">
        <f t="shared" si="505"/>
        <v/>
      </c>
      <c r="X3170" s="94" t="str">
        <f t="shared" si="508"/>
        <v/>
      </c>
      <c r="Y3170" s="5"/>
      <c r="BK3170" s="8"/>
      <c r="BL3170" s="5"/>
      <c r="BM3170" s="5"/>
      <c r="BN3170" s="5"/>
      <c r="BO3170" s="5"/>
      <c r="BP3170" s="1"/>
      <c r="BQ3170" s="1"/>
      <c r="BR3170" s="1"/>
      <c r="BS3170" s="1"/>
      <c r="BT3170" s="1"/>
      <c r="BU3170" s="4"/>
      <c r="BV3170" s="1"/>
      <c r="BW3170" s="3"/>
      <c r="BX3170" s="4"/>
      <c r="BY3170" s="5"/>
      <c r="BZ3170" s="5"/>
      <c r="CA3170" s="5"/>
      <c r="CB3170" s="5"/>
      <c r="CC3170" s="5"/>
      <c r="CD3170" s="43"/>
    </row>
    <row r="3171" spans="1:82" x14ac:dyDescent="0.25">
      <c r="A3171" s="8"/>
      <c r="B3171" s="5"/>
      <c r="C3171" s="5"/>
      <c r="D3171" s="5"/>
      <c r="E3171" s="5"/>
      <c r="F3171" s="94" t="str">
        <f t="shared" si="499"/>
        <v/>
      </c>
      <c r="G3171" s="94" t="str">
        <f t="shared" si="500"/>
        <v/>
      </c>
      <c r="H3171" s="127" t="str">
        <f>IF(A3171&lt;&gt;"",IF(MID(C3171,1,1)="c",$AS$26,IF(MID(C3171,1,1)="r",$AS$41,IF(MID(C3171,1,1)="p",#REF!,#REF!))),"")</f>
        <v/>
      </c>
      <c r="I3171" s="92" t="str">
        <f t="shared" si="501"/>
        <v/>
      </c>
      <c r="J3171" s="92" t="str">
        <f t="shared" si="502"/>
        <v/>
      </c>
      <c r="K3171" s="92" t="str">
        <f t="shared" si="503"/>
        <v/>
      </c>
      <c r="L3171" s="92" t="str">
        <f t="shared" si="504"/>
        <v/>
      </c>
      <c r="M3171" s="95" t="str">
        <f>IF(A3171&lt;&gt;"",IF(MID(C3171,1,1)="c",SigmaEpsConcrete(I3171,$AN$30:$AN$33,$AR$30:$AR$33,$AS$26,$AS$27,$AS$28,$AQ$20,$AU$19),""),"")</f>
        <v/>
      </c>
      <c r="N3171" s="95" t="str">
        <f>IF(A3171&lt;&gt;"",IF(MID(C3171,1,1)="r",SigmaEpsReinf(J3171,$AS$42:$AS$43,$AS$41,$AS$39,$AS$40,$AQ$38),""),"")</f>
        <v/>
      </c>
      <c r="Q3171" s="92" t="str">
        <f t="shared" si="506"/>
        <v/>
      </c>
      <c r="R3171" s="92" t="str">
        <f t="shared" si="507"/>
        <v/>
      </c>
      <c r="U3171" s="5"/>
      <c r="V3171" s="5"/>
      <c r="W3171" s="94" t="str">
        <f t="shared" si="505"/>
        <v/>
      </c>
      <c r="X3171" s="94" t="str">
        <f t="shared" si="508"/>
        <v/>
      </c>
      <c r="Y3171" s="5"/>
      <c r="BK3171" s="8"/>
      <c r="BL3171" s="5"/>
      <c r="BM3171" s="5"/>
      <c r="BN3171" s="5"/>
      <c r="BO3171" s="5"/>
      <c r="BP3171" s="1"/>
      <c r="BQ3171" s="1"/>
      <c r="BR3171" s="1"/>
      <c r="BS3171" s="1"/>
      <c r="BT3171" s="1"/>
      <c r="BU3171" s="4"/>
      <c r="BV3171" s="1"/>
      <c r="BW3171" s="3"/>
      <c r="BX3171" s="4"/>
      <c r="BY3171" s="5"/>
      <c r="BZ3171" s="5"/>
      <c r="CA3171" s="5"/>
      <c r="CB3171" s="5"/>
      <c r="CC3171" s="5"/>
      <c r="CD3171" s="43"/>
    </row>
    <row r="3172" spans="1:82" x14ac:dyDescent="0.25">
      <c r="A3172" s="8"/>
      <c r="B3172" s="5"/>
      <c r="C3172" s="5"/>
      <c r="D3172" s="5"/>
      <c r="E3172" s="5"/>
      <c r="F3172" s="94" t="str">
        <f t="shared" si="499"/>
        <v/>
      </c>
      <c r="G3172" s="94" t="str">
        <f t="shared" si="500"/>
        <v/>
      </c>
      <c r="H3172" s="127" t="str">
        <f>IF(A3172&lt;&gt;"",IF(MID(C3172,1,1)="c",$AS$26,IF(MID(C3172,1,1)="r",$AS$41,IF(MID(C3172,1,1)="p",#REF!,#REF!))),"")</f>
        <v/>
      </c>
      <c r="I3172" s="92" t="str">
        <f t="shared" si="501"/>
        <v/>
      </c>
      <c r="J3172" s="92" t="str">
        <f t="shared" si="502"/>
        <v/>
      </c>
      <c r="K3172" s="92" t="str">
        <f t="shared" si="503"/>
        <v/>
      </c>
      <c r="L3172" s="92" t="str">
        <f t="shared" si="504"/>
        <v/>
      </c>
      <c r="M3172" s="95" t="str">
        <f>IF(A3172&lt;&gt;"",IF(MID(C3172,1,1)="c",SigmaEpsConcrete(I3172,$AN$30:$AN$33,$AR$30:$AR$33,$AS$26,$AS$27,$AS$28,$AQ$20,$AU$19),""),"")</f>
        <v/>
      </c>
      <c r="N3172" s="95" t="str">
        <f>IF(A3172&lt;&gt;"",IF(MID(C3172,1,1)="r",SigmaEpsReinf(J3172,$AS$42:$AS$43,$AS$41,$AS$39,$AS$40,$AQ$38),""),"")</f>
        <v/>
      </c>
      <c r="Q3172" s="92" t="str">
        <f t="shared" si="506"/>
        <v/>
      </c>
      <c r="R3172" s="92" t="str">
        <f t="shared" si="507"/>
        <v/>
      </c>
      <c r="U3172" s="5"/>
      <c r="V3172" s="5"/>
      <c r="W3172" s="94" t="str">
        <f t="shared" si="505"/>
        <v/>
      </c>
      <c r="X3172" s="94" t="str">
        <f t="shared" si="508"/>
        <v/>
      </c>
      <c r="Y3172" s="5"/>
      <c r="BK3172" s="8"/>
      <c r="BL3172" s="5"/>
      <c r="BM3172" s="5"/>
      <c r="BN3172" s="5"/>
      <c r="BO3172" s="5"/>
      <c r="BP3172" s="1"/>
      <c r="BQ3172" s="1"/>
      <c r="BR3172" s="1"/>
      <c r="BS3172" s="1"/>
      <c r="BT3172" s="1"/>
      <c r="BU3172" s="4"/>
      <c r="BV3172" s="1"/>
      <c r="BW3172" s="3"/>
      <c r="BX3172" s="4"/>
      <c r="BY3172" s="5"/>
      <c r="BZ3172" s="5"/>
      <c r="CA3172" s="5"/>
      <c r="CB3172" s="5"/>
      <c r="CC3172" s="5"/>
      <c r="CD3172" s="43"/>
    </row>
    <row r="3173" spans="1:82" x14ac:dyDescent="0.25">
      <c r="A3173" s="8"/>
      <c r="B3173" s="5"/>
      <c r="C3173" s="5"/>
      <c r="D3173" s="5"/>
      <c r="E3173" s="5"/>
      <c r="F3173" s="94" t="str">
        <f t="shared" si="499"/>
        <v/>
      </c>
      <c r="G3173" s="94" t="str">
        <f t="shared" si="500"/>
        <v/>
      </c>
      <c r="H3173" s="127" t="str">
        <f>IF(A3173&lt;&gt;"",IF(MID(C3173,1,1)="c",$AS$26,IF(MID(C3173,1,1)="r",$AS$41,IF(MID(C3173,1,1)="p",#REF!,#REF!))),"")</f>
        <v/>
      </c>
      <c r="I3173" s="92" t="str">
        <f t="shared" si="501"/>
        <v/>
      </c>
      <c r="J3173" s="92" t="str">
        <f t="shared" si="502"/>
        <v/>
      </c>
      <c r="K3173" s="92" t="str">
        <f t="shared" si="503"/>
        <v/>
      </c>
      <c r="L3173" s="92" t="str">
        <f t="shared" si="504"/>
        <v/>
      </c>
      <c r="M3173" s="95" t="str">
        <f>IF(A3173&lt;&gt;"",IF(MID(C3173,1,1)="c",SigmaEpsConcrete(I3173,$AN$30:$AN$33,$AR$30:$AR$33,$AS$26,$AS$27,$AS$28,$AQ$20,$AU$19),""),"")</f>
        <v/>
      </c>
      <c r="N3173" s="95" t="str">
        <f>IF(A3173&lt;&gt;"",IF(MID(C3173,1,1)="r",SigmaEpsReinf(J3173,$AS$42:$AS$43,$AS$41,$AS$39,$AS$40,$AQ$38),""),"")</f>
        <v/>
      </c>
      <c r="Q3173" s="92" t="str">
        <f t="shared" si="506"/>
        <v/>
      </c>
      <c r="R3173" s="92" t="str">
        <f t="shared" si="507"/>
        <v/>
      </c>
      <c r="U3173" s="5"/>
      <c r="V3173" s="5"/>
      <c r="W3173" s="94" t="str">
        <f t="shared" si="505"/>
        <v/>
      </c>
      <c r="X3173" s="94" t="str">
        <f t="shared" si="508"/>
        <v/>
      </c>
      <c r="Y3173" s="5"/>
      <c r="BK3173" s="8"/>
      <c r="BL3173" s="5"/>
      <c r="BM3173" s="5"/>
      <c r="BN3173" s="5"/>
      <c r="BO3173" s="5"/>
      <c r="BP3173" s="1"/>
      <c r="BQ3173" s="1"/>
      <c r="BR3173" s="1"/>
      <c r="BS3173" s="1"/>
      <c r="BT3173" s="1"/>
      <c r="BU3173" s="4"/>
      <c r="BV3173" s="1"/>
      <c r="BW3173" s="3"/>
      <c r="BX3173" s="4"/>
      <c r="BY3173" s="5"/>
      <c r="BZ3173" s="5"/>
      <c r="CA3173" s="5"/>
      <c r="CB3173" s="5"/>
      <c r="CC3173" s="5"/>
      <c r="CD3173" s="43"/>
    </row>
    <row r="3174" spans="1:82" x14ac:dyDescent="0.25">
      <c r="A3174" s="8"/>
      <c r="B3174" s="5"/>
      <c r="C3174" s="5"/>
      <c r="D3174" s="5"/>
      <c r="E3174" s="5"/>
      <c r="F3174" s="94" t="str">
        <f t="shared" si="499"/>
        <v/>
      </c>
      <c r="G3174" s="94" t="str">
        <f t="shared" si="500"/>
        <v/>
      </c>
      <c r="H3174" s="127" t="str">
        <f>IF(A3174&lt;&gt;"",IF(MID(C3174,1,1)="c",$AS$26,IF(MID(C3174,1,1)="r",$AS$41,IF(MID(C3174,1,1)="p",#REF!,#REF!))),"")</f>
        <v/>
      </c>
      <c r="I3174" s="92" t="str">
        <f t="shared" si="501"/>
        <v/>
      </c>
      <c r="J3174" s="92" t="str">
        <f t="shared" si="502"/>
        <v/>
      </c>
      <c r="K3174" s="92" t="str">
        <f t="shared" si="503"/>
        <v/>
      </c>
      <c r="L3174" s="92" t="str">
        <f t="shared" si="504"/>
        <v/>
      </c>
      <c r="M3174" s="95" t="str">
        <f>IF(A3174&lt;&gt;"",IF(MID(C3174,1,1)="c",SigmaEpsConcrete(I3174,$AN$30:$AN$33,$AR$30:$AR$33,$AS$26,$AS$27,$AS$28,$AQ$20,$AU$19),""),"")</f>
        <v/>
      </c>
      <c r="N3174" s="95" t="str">
        <f>IF(A3174&lt;&gt;"",IF(MID(C3174,1,1)="r",SigmaEpsReinf(J3174,$AS$42:$AS$43,$AS$41,$AS$39,$AS$40,$AQ$38),""),"")</f>
        <v/>
      </c>
      <c r="Q3174" s="92" t="str">
        <f t="shared" si="506"/>
        <v/>
      </c>
      <c r="R3174" s="92" t="str">
        <f t="shared" si="507"/>
        <v/>
      </c>
      <c r="U3174" s="5"/>
      <c r="V3174" s="5"/>
      <c r="W3174" s="94" t="str">
        <f t="shared" si="505"/>
        <v/>
      </c>
      <c r="X3174" s="94" t="str">
        <f t="shared" si="508"/>
        <v/>
      </c>
      <c r="Y3174" s="5"/>
      <c r="BK3174" s="8"/>
      <c r="BL3174" s="5"/>
      <c r="BM3174" s="5"/>
      <c r="BN3174" s="5"/>
      <c r="BO3174" s="5"/>
      <c r="BP3174" s="1"/>
      <c r="BQ3174" s="1"/>
      <c r="BR3174" s="1"/>
      <c r="BS3174" s="1"/>
      <c r="BT3174" s="1"/>
      <c r="BU3174" s="4"/>
      <c r="BV3174" s="1"/>
      <c r="BW3174" s="3"/>
      <c r="BX3174" s="4"/>
      <c r="BY3174" s="5"/>
      <c r="BZ3174" s="5"/>
      <c r="CA3174" s="5"/>
      <c r="CB3174" s="5"/>
      <c r="CC3174" s="5"/>
      <c r="CD3174" s="43"/>
    </row>
    <row r="3175" spans="1:82" x14ac:dyDescent="0.25">
      <c r="A3175" s="8"/>
      <c r="B3175" s="5"/>
      <c r="C3175" s="5"/>
      <c r="D3175" s="5"/>
      <c r="E3175" s="5"/>
      <c r="F3175" s="94" t="str">
        <f t="shared" si="499"/>
        <v/>
      </c>
      <c r="G3175" s="94" t="str">
        <f t="shared" si="500"/>
        <v/>
      </c>
      <c r="H3175" s="127" t="str">
        <f>IF(A3175&lt;&gt;"",IF(MID(C3175,1,1)="c",$AS$26,IF(MID(C3175,1,1)="r",$AS$41,IF(MID(C3175,1,1)="p",#REF!,#REF!))),"")</f>
        <v/>
      </c>
      <c r="I3175" s="92" t="str">
        <f t="shared" si="501"/>
        <v/>
      </c>
      <c r="J3175" s="92" t="str">
        <f t="shared" si="502"/>
        <v/>
      </c>
      <c r="K3175" s="92" t="str">
        <f t="shared" si="503"/>
        <v/>
      </c>
      <c r="L3175" s="92" t="str">
        <f t="shared" si="504"/>
        <v/>
      </c>
      <c r="M3175" s="95" t="str">
        <f>IF(A3175&lt;&gt;"",IF(MID(C3175,1,1)="c",SigmaEpsConcrete(I3175,$AN$30:$AN$33,$AR$30:$AR$33,$AS$26,$AS$27,$AS$28,$AQ$20,$AU$19),""),"")</f>
        <v/>
      </c>
      <c r="N3175" s="95" t="str">
        <f>IF(A3175&lt;&gt;"",IF(MID(C3175,1,1)="r",SigmaEpsReinf(J3175,$AS$42:$AS$43,$AS$41,$AS$39,$AS$40,$AQ$38),""),"")</f>
        <v/>
      </c>
      <c r="Q3175" s="92" t="str">
        <f t="shared" si="506"/>
        <v/>
      </c>
      <c r="R3175" s="92" t="str">
        <f t="shared" si="507"/>
        <v/>
      </c>
      <c r="U3175" s="5"/>
      <c r="V3175" s="5"/>
      <c r="W3175" s="94" t="str">
        <f t="shared" si="505"/>
        <v/>
      </c>
      <c r="X3175" s="94" t="str">
        <f t="shared" si="508"/>
        <v/>
      </c>
      <c r="Y3175" s="5"/>
      <c r="BK3175" s="8"/>
      <c r="BL3175" s="5"/>
      <c r="BM3175" s="5"/>
      <c r="BN3175" s="5"/>
      <c r="BO3175" s="5"/>
      <c r="BP3175" s="1"/>
      <c r="BQ3175" s="1"/>
      <c r="BR3175" s="1"/>
      <c r="BS3175" s="1"/>
      <c r="BT3175" s="1"/>
      <c r="BU3175" s="4"/>
      <c r="BV3175" s="1"/>
      <c r="BW3175" s="3"/>
      <c r="BX3175" s="4"/>
      <c r="BY3175" s="5"/>
      <c r="BZ3175" s="5"/>
      <c r="CA3175" s="5"/>
      <c r="CB3175" s="5"/>
      <c r="CC3175" s="5"/>
      <c r="CD3175" s="43"/>
    </row>
    <row r="3176" spans="1:82" x14ac:dyDescent="0.25">
      <c r="A3176" s="8"/>
      <c r="B3176" s="5"/>
      <c r="C3176" s="5"/>
      <c r="D3176" s="5"/>
      <c r="E3176" s="5"/>
      <c r="F3176" s="94" t="str">
        <f t="shared" si="499"/>
        <v/>
      </c>
      <c r="G3176" s="94" t="str">
        <f t="shared" si="500"/>
        <v/>
      </c>
      <c r="H3176" s="127" t="str">
        <f>IF(A3176&lt;&gt;"",IF(MID(C3176,1,1)="c",$AS$26,IF(MID(C3176,1,1)="r",$AS$41,IF(MID(C3176,1,1)="p",#REF!,#REF!))),"")</f>
        <v/>
      </c>
      <c r="I3176" s="92" t="str">
        <f t="shared" si="501"/>
        <v/>
      </c>
      <c r="J3176" s="92" t="str">
        <f t="shared" si="502"/>
        <v/>
      </c>
      <c r="K3176" s="92" t="str">
        <f t="shared" si="503"/>
        <v/>
      </c>
      <c r="L3176" s="92" t="str">
        <f t="shared" si="504"/>
        <v/>
      </c>
      <c r="M3176" s="95" t="str">
        <f>IF(A3176&lt;&gt;"",IF(MID(C3176,1,1)="c",SigmaEpsConcrete(I3176,$AN$30:$AN$33,$AR$30:$AR$33,$AS$26,$AS$27,$AS$28,$AQ$20,$AU$19),""),"")</f>
        <v/>
      </c>
      <c r="N3176" s="95" t="str">
        <f>IF(A3176&lt;&gt;"",IF(MID(C3176,1,1)="r",SigmaEpsReinf(J3176,$AS$42:$AS$43,$AS$41,$AS$39,$AS$40,$AQ$38),""),"")</f>
        <v/>
      </c>
      <c r="Q3176" s="92" t="str">
        <f t="shared" si="506"/>
        <v/>
      </c>
      <c r="R3176" s="92" t="str">
        <f t="shared" si="507"/>
        <v/>
      </c>
      <c r="U3176" s="5"/>
      <c r="V3176" s="5"/>
      <c r="W3176" s="94" t="str">
        <f t="shared" si="505"/>
        <v/>
      </c>
      <c r="X3176" s="94" t="str">
        <f t="shared" si="508"/>
        <v/>
      </c>
      <c r="Y3176" s="5"/>
      <c r="BK3176" s="8"/>
      <c r="BL3176" s="5"/>
      <c r="BM3176" s="5"/>
      <c r="BN3176" s="5"/>
      <c r="BO3176" s="5"/>
      <c r="BP3176" s="1"/>
      <c r="BQ3176" s="1"/>
      <c r="BR3176" s="1"/>
      <c r="BS3176" s="1"/>
      <c r="BT3176" s="1"/>
      <c r="BU3176" s="4"/>
      <c r="BV3176" s="1"/>
      <c r="BW3176" s="3"/>
      <c r="BX3176" s="4"/>
      <c r="BY3176" s="5"/>
      <c r="BZ3176" s="5"/>
      <c r="CA3176" s="5"/>
      <c r="CB3176" s="5"/>
      <c r="CC3176" s="5"/>
      <c r="CD3176" s="43"/>
    </row>
    <row r="3177" spans="1:82" x14ac:dyDescent="0.25">
      <c r="A3177" s="8"/>
      <c r="B3177" s="5"/>
      <c r="C3177" s="5"/>
      <c r="D3177" s="5"/>
      <c r="E3177" s="5"/>
      <c r="F3177" s="94" t="str">
        <f t="shared" si="499"/>
        <v/>
      </c>
      <c r="G3177" s="94" t="str">
        <f t="shared" si="500"/>
        <v/>
      </c>
      <c r="H3177" s="127" t="str">
        <f>IF(A3177&lt;&gt;"",IF(MID(C3177,1,1)="c",$AS$26,IF(MID(C3177,1,1)="r",$AS$41,IF(MID(C3177,1,1)="p",#REF!,#REF!))),"")</f>
        <v/>
      </c>
      <c r="I3177" s="92" t="str">
        <f t="shared" si="501"/>
        <v/>
      </c>
      <c r="J3177" s="92" t="str">
        <f t="shared" si="502"/>
        <v/>
      </c>
      <c r="K3177" s="92" t="str">
        <f t="shared" si="503"/>
        <v/>
      </c>
      <c r="L3177" s="92" t="str">
        <f t="shared" si="504"/>
        <v/>
      </c>
      <c r="M3177" s="95" t="str">
        <f>IF(A3177&lt;&gt;"",IF(MID(C3177,1,1)="c",SigmaEpsConcrete(I3177,$AN$30:$AN$33,$AR$30:$AR$33,$AS$26,$AS$27,$AS$28,$AQ$20,$AU$19),""),"")</f>
        <v/>
      </c>
      <c r="N3177" s="95" t="str">
        <f>IF(A3177&lt;&gt;"",IF(MID(C3177,1,1)="r",SigmaEpsReinf(J3177,$AS$42:$AS$43,$AS$41,$AS$39,$AS$40,$AQ$38),""),"")</f>
        <v/>
      </c>
      <c r="Q3177" s="92" t="str">
        <f t="shared" si="506"/>
        <v/>
      </c>
      <c r="R3177" s="92" t="str">
        <f t="shared" si="507"/>
        <v/>
      </c>
      <c r="U3177" s="5"/>
      <c r="V3177" s="5"/>
      <c r="W3177" s="94" t="str">
        <f t="shared" si="505"/>
        <v/>
      </c>
      <c r="X3177" s="94" t="str">
        <f t="shared" si="508"/>
        <v/>
      </c>
      <c r="Y3177" s="5"/>
      <c r="BK3177" s="8"/>
      <c r="BL3177" s="5"/>
      <c r="BM3177" s="5"/>
      <c r="BN3177" s="5"/>
      <c r="BO3177" s="5"/>
      <c r="BP3177" s="1"/>
      <c r="BQ3177" s="1"/>
      <c r="BR3177" s="1"/>
      <c r="BS3177" s="1"/>
      <c r="BT3177" s="1"/>
      <c r="BU3177" s="4"/>
      <c r="BV3177" s="1"/>
      <c r="BW3177" s="3"/>
      <c r="BX3177" s="4"/>
      <c r="BY3177" s="5"/>
      <c r="BZ3177" s="5"/>
      <c r="CA3177" s="5"/>
      <c r="CB3177" s="5"/>
      <c r="CC3177" s="5"/>
      <c r="CD3177" s="43"/>
    </row>
    <row r="3178" spans="1:82" x14ac:dyDescent="0.25">
      <c r="A3178" s="8"/>
      <c r="B3178" s="5"/>
      <c r="C3178" s="5"/>
      <c r="D3178" s="5"/>
      <c r="E3178" s="5"/>
      <c r="F3178" s="94" t="str">
        <f t="shared" si="499"/>
        <v/>
      </c>
      <c r="G3178" s="94" t="str">
        <f t="shared" si="500"/>
        <v/>
      </c>
      <c r="H3178" s="127" t="str">
        <f>IF(A3178&lt;&gt;"",IF(MID(C3178,1,1)="c",$AS$26,IF(MID(C3178,1,1)="r",$AS$41,IF(MID(C3178,1,1)="p",#REF!,#REF!))),"")</f>
        <v/>
      </c>
      <c r="I3178" s="92" t="str">
        <f t="shared" si="501"/>
        <v/>
      </c>
      <c r="J3178" s="92" t="str">
        <f t="shared" si="502"/>
        <v/>
      </c>
      <c r="K3178" s="92" t="str">
        <f t="shared" si="503"/>
        <v/>
      </c>
      <c r="L3178" s="92" t="str">
        <f t="shared" si="504"/>
        <v/>
      </c>
      <c r="M3178" s="95" t="str">
        <f>IF(A3178&lt;&gt;"",IF(MID(C3178,1,1)="c",SigmaEpsConcrete(I3178,$AN$30:$AN$33,$AR$30:$AR$33,$AS$26,$AS$27,$AS$28,$AQ$20,$AU$19),""),"")</f>
        <v/>
      </c>
      <c r="N3178" s="95" t="str">
        <f>IF(A3178&lt;&gt;"",IF(MID(C3178,1,1)="r",SigmaEpsReinf(J3178,$AS$42:$AS$43,$AS$41,$AS$39,$AS$40,$AQ$38),""),"")</f>
        <v/>
      </c>
      <c r="Q3178" s="92" t="str">
        <f t="shared" si="506"/>
        <v/>
      </c>
      <c r="R3178" s="92" t="str">
        <f t="shared" si="507"/>
        <v/>
      </c>
      <c r="U3178" s="5"/>
      <c r="V3178" s="5"/>
      <c r="W3178" s="94" t="str">
        <f t="shared" si="505"/>
        <v/>
      </c>
      <c r="X3178" s="94" t="str">
        <f t="shared" si="508"/>
        <v/>
      </c>
      <c r="Y3178" s="5"/>
      <c r="BK3178" s="8"/>
      <c r="BL3178" s="5"/>
      <c r="BM3178" s="5"/>
      <c r="BN3178" s="5"/>
      <c r="BO3178" s="5"/>
      <c r="BP3178" s="1"/>
      <c r="BQ3178" s="1"/>
      <c r="BR3178" s="1"/>
      <c r="BS3178" s="1"/>
      <c r="BT3178" s="1"/>
      <c r="BU3178" s="4"/>
      <c r="BV3178" s="1"/>
      <c r="BW3178" s="3"/>
      <c r="BX3178" s="4"/>
      <c r="BY3178" s="5"/>
      <c r="BZ3178" s="5"/>
      <c r="CA3178" s="5"/>
      <c r="CB3178" s="5"/>
      <c r="CC3178" s="5"/>
      <c r="CD3178" s="43"/>
    </row>
    <row r="3179" spans="1:82" x14ac:dyDescent="0.25">
      <c r="A3179" s="8"/>
      <c r="B3179" s="5"/>
      <c r="C3179" s="5"/>
      <c r="D3179" s="5"/>
      <c r="E3179" s="5"/>
      <c r="F3179" s="94" t="str">
        <f t="shared" si="499"/>
        <v/>
      </c>
      <c r="G3179" s="94" t="str">
        <f t="shared" si="500"/>
        <v/>
      </c>
      <c r="H3179" s="127" t="str">
        <f>IF(A3179&lt;&gt;"",IF(MID(C3179,1,1)="c",$AS$26,IF(MID(C3179,1,1)="r",$AS$41,IF(MID(C3179,1,1)="p",#REF!,#REF!))),"")</f>
        <v/>
      </c>
      <c r="I3179" s="92" t="str">
        <f t="shared" si="501"/>
        <v/>
      </c>
      <c r="J3179" s="92" t="str">
        <f t="shared" si="502"/>
        <v/>
      </c>
      <c r="K3179" s="92" t="str">
        <f t="shared" si="503"/>
        <v/>
      </c>
      <c r="L3179" s="92" t="str">
        <f t="shared" si="504"/>
        <v/>
      </c>
      <c r="M3179" s="95" t="str">
        <f>IF(A3179&lt;&gt;"",IF(MID(C3179,1,1)="c",SigmaEpsConcrete(I3179,$AN$30:$AN$33,$AR$30:$AR$33,$AS$26,$AS$27,$AS$28,$AQ$20,$AU$19),""),"")</f>
        <v/>
      </c>
      <c r="N3179" s="95" t="str">
        <f>IF(A3179&lt;&gt;"",IF(MID(C3179,1,1)="r",SigmaEpsReinf(J3179,$AS$42:$AS$43,$AS$41,$AS$39,$AS$40,$AQ$38),""),"")</f>
        <v/>
      </c>
      <c r="Q3179" s="92" t="str">
        <f t="shared" si="506"/>
        <v/>
      </c>
      <c r="R3179" s="92" t="str">
        <f t="shared" si="507"/>
        <v/>
      </c>
      <c r="U3179" s="5"/>
      <c r="V3179" s="5"/>
      <c r="W3179" s="94" t="str">
        <f t="shared" si="505"/>
        <v/>
      </c>
      <c r="X3179" s="94" t="str">
        <f t="shared" si="508"/>
        <v/>
      </c>
      <c r="Y3179" s="5"/>
      <c r="BK3179" s="8"/>
      <c r="BL3179" s="5"/>
      <c r="BM3179" s="5"/>
      <c r="BN3179" s="5"/>
      <c r="BO3179" s="5"/>
      <c r="BP3179" s="1"/>
      <c r="BQ3179" s="1"/>
      <c r="BR3179" s="1"/>
      <c r="BS3179" s="1"/>
      <c r="BT3179" s="1"/>
      <c r="BU3179" s="4"/>
      <c r="BV3179" s="1"/>
      <c r="BW3179" s="3"/>
      <c r="BX3179" s="4"/>
      <c r="BY3179" s="5"/>
      <c r="BZ3179" s="5"/>
      <c r="CA3179" s="5"/>
      <c r="CB3179" s="5"/>
      <c r="CC3179" s="5"/>
      <c r="CD3179" s="43"/>
    </row>
    <row r="3180" spans="1:82" x14ac:dyDescent="0.25">
      <c r="A3180" s="8"/>
      <c r="B3180" s="5"/>
      <c r="C3180" s="5"/>
      <c r="D3180" s="5"/>
      <c r="E3180" s="5"/>
      <c r="F3180" s="94" t="str">
        <f t="shared" si="499"/>
        <v/>
      </c>
      <c r="G3180" s="94" t="str">
        <f t="shared" si="500"/>
        <v/>
      </c>
      <c r="H3180" s="127" t="str">
        <f>IF(A3180&lt;&gt;"",IF(MID(C3180,1,1)="c",$AS$26,IF(MID(C3180,1,1)="r",$AS$41,IF(MID(C3180,1,1)="p",#REF!,#REF!))),"")</f>
        <v/>
      </c>
      <c r="I3180" s="92" t="str">
        <f t="shared" si="501"/>
        <v/>
      </c>
      <c r="J3180" s="92" t="str">
        <f t="shared" si="502"/>
        <v/>
      </c>
      <c r="K3180" s="92" t="str">
        <f t="shared" si="503"/>
        <v/>
      </c>
      <c r="L3180" s="92" t="str">
        <f t="shared" si="504"/>
        <v/>
      </c>
      <c r="M3180" s="95" t="str">
        <f>IF(A3180&lt;&gt;"",IF(MID(C3180,1,1)="c",SigmaEpsConcrete(I3180,$AN$30:$AN$33,$AR$30:$AR$33,$AS$26,$AS$27,$AS$28,$AQ$20,$AU$19),""),"")</f>
        <v/>
      </c>
      <c r="N3180" s="95" t="str">
        <f>IF(A3180&lt;&gt;"",IF(MID(C3180,1,1)="r",SigmaEpsReinf(J3180,$AS$42:$AS$43,$AS$41,$AS$39,$AS$40,$AQ$38),""),"")</f>
        <v/>
      </c>
      <c r="Q3180" s="92" t="str">
        <f t="shared" si="506"/>
        <v/>
      </c>
      <c r="R3180" s="92" t="str">
        <f t="shared" si="507"/>
        <v/>
      </c>
      <c r="U3180" s="5"/>
      <c r="V3180" s="5"/>
      <c r="W3180" s="94" t="str">
        <f t="shared" si="505"/>
        <v/>
      </c>
      <c r="X3180" s="94" t="str">
        <f t="shared" si="508"/>
        <v/>
      </c>
      <c r="Y3180" s="5"/>
      <c r="BK3180" s="8"/>
      <c r="BL3180" s="5"/>
      <c r="BM3180" s="5"/>
      <c r="BN3180" s="5"/>
      <c r="BO3180" s="5"/>
      <c r="BP3180" s="1"/>
      <c r="BQ3180" s="1"/>
      <c r="BR3180" s="1"/>
      <c r="BS3180" s="1"/>
      <c r="BT3180" s="1"/>
      <c r="BU3180" s="4"/>
      <c r="BV3180" s="1"/>
      <c r="BW3180" s="3"/>
      <c r="BX3180" s="4"/>
      <c r="BY3180" s="5"/>
      <c r="BZ3180" s="5"/>
      <c r="CA3180" s="5"/>
      <c r="CB3180" s="5"/>
      <c r="CC3180" s="5"/>
      <c r="CD3180" s="43"/>
    </row>
    <row r="3181" spans="1:82" x14ac:dyDescent="0.25">
      <c r="A3181" s="8"/>
      <c r="B3181" s="5"/>
      <c r="C3181" s="5"/>
      <c r="D3181" s="5"/>
      <c r="E3181" s="5"/>
      <c r="F3181" s="94" t="str">
        <f t="shared" si="499"/>
        <v/>
      </c>
      <c r="G3181" s="94" t="str">
        <f t="shared" si="500"/>
        <v/>
      </c>
      <c r="H3181" s="127" t="str">
        <f>IF(A3181&lt;&gt;"",IF(MID(C3181,1,1)="c",$AS$26,IF(MID(C3181,1,1)="r",$AS$41,IF(MID(C3181,1,1)="p",#REF!,#REF!))),"")</f>
        <v/>
      </c>
      <c r="I3181" s="92" t="str">
        <f t="shared" si="501"/>
        <v/>
      </c>
      <c r="J3181" s="92" t="str">
        <f t="shared" si="502"/>
        <v/>
      </c>
      <c r="K3181" s="92" t="str">
        <f t="shared" si="503"/>
        <v/>
      </c>
      <c r="L3181" s="92" t="str">
        <f t="shared" si="504"/>
        <v/>
      </c>
      <c r="M3181" s="95" t="str">
        <f>IF(A3181&lt;&gt;"",IF(MID(C3181,1,1)="c",SigmaEpsConcrete(I3181,$AN$30:$AN$33,$AR$30:$AR$33,$AS$26,$AS$27,$AS$28,$AQ$20,$AU$19),""),"")</f>
        <v/>
      </c>
      <c r="N3181" s="95" t="str">
        <f>IF(A3181&lt;&gt;"",IF(MID(C3181,1,1)="r",SigmaEpsReinf(J3181,$AS$42:$AS$43,$AS$41,$AS$39,$AS$40,$AQ$38),""),"")</f>
        <v/>
      </c>
      <c r="Q3181" s="92" t="str">
        <f t="shared" si="506"/>
        <v/>
      </c>
      <c r="R3181" s="92" t="str">
        <f t="shared" si="507"/>
        <v/>
      </c>
      <c r="U3181" s="5"/>
      <c r="V3181" s="5"/>
      <c r="W3181" s="94" t="str">
        <f t="shared" si="505"/>
        <v/>
      </c>
      <c r="X3181" s="94" t="str">
        <f t="shared" si="508"/>
        <v/>
      </c>
      <c r="Y3181" s="5"/>
      <c r="BK3181" s="8"/>
      <c r="BL3181" s="5"/>
      <c r="BM3181" s="5"/>
      <c r="BN3181" s="5"/>
      <c r="BO3181" s="5"/>
      <c r="BP3181" s="1"/>
      <c r="BQ3181" s="1"/>
      <c r="BR3181" s="1"/>
      <c r="BS3181" s="1"/>
      <c r="BT3181" s="1"/>
      <c r="BU3181" s="4"/>
      <c r="BV3181" s="1"/>
      <c r="BW3181" s="3"/>
      <c r="BX3181" s="4"/>
      <c r="BY3181" s="5"/>
      <c r="BZ3181" s="5"/>
      <c r="CA3181" s="5"/>
      <c r="CB3181" s="5"/>
      <c r="CC3181" s="5"/>
      <c r="CD3181" s="43"/>
    </row>
    <row r="3182" spans="1:82" x14ac:dyDescent="0.25">
      <c r="A3182" s="8"/>
      <c r="B3182" s="5"/>
      <c r="C3182" s="5"/>
      <c r="D3182" s="5"/>
      <c r="E3182" s="5"/>
      <c r="F3182" s="94" t="str">
        <f t="shared" si="499"/>
        <v/>
      </c>
      <c r="G3182" s="94" t="str">
        <f t="shared" si="500"/>
        <v/>
      </c>
      <c r="H3182" s="127" t="str">
        <f>IF(A3182&lt;&gt;"",IF(MID(C3182,1,1)="c",$AS$26,IF(MID(C3182,1,1)="r",$AS$41,IF(MID(C3182,1,1)="p",#REF!,#REF!))),"")</f>
        <v/>
      </c>
      <c r="I3182" s="92" t="str">
        <f t="shared" si="501"/>
        <v/>
      </c>
      <c r="J3182" s="92" t="str">
        <f t="shared" si="502"/>
        <v/>
      </c>
      <c r="K3182" s="92" t="str">
        <f t="shared" si="503"/>
        <v/>
      </c>
      <c r="L3182" s="92" t="str">
        <f t="shared" si="504"/>
        <v/>
      </c>
      <c r="M3182" s="95" t="str">
        <f>IF(A3182&lt;&gt;"",IF(MID(C3182,1,1)="c",SigmaEpsConcrete(I3182,$AN$30:$AN$33,$AR$30:$AR$33,$AS$26,$AS$27,$AS$28,$AQ$20,$AU$19),""),"")</f>
        <v/>
      </c>
      <c r="N3182" s="95" t="str">
        <f>IF(A3182&lt;&gt;"",IF(MID(C3182,1,1)="r",SigmaEpsReinf(J3182,$AS$42:$AS$43,$AS$41,$AS$39,$AS$40,$AQ$38),""),"")</f>
        <v/>
      </c>
      <c r="Q3182" s="92" t="str">
        <f t="shared" si="506"/>
        <v/>
      </c>
      <c r="R3182" s="92" t="str">
        <f t="shared" si="507"/>
        <v/>
      </c>
      <c r="U3182" s="5"/>
      <c r="V3182" s="5"/>
      <c r="W3182" s="94" t="str">
        <f t="shared" si="505"/>
        <v/>
      </c>
      <c r="X3182" s="94" t="str">
        <f t="shared" si="508"/>
        <v/>
      </c>
      <c r="Y3182" s="5"/>
      <c r="BK3182" s="8"/>
      <c r="BL3182" s="5"/>
      <c r="BM3182" s="5"/>
      <c r="BN3182" s="5"/>
      <c r="BO3182" s="5"/>
      <c r="BP3182" s="1"/>
      <c r="BQ3182" s="1"/>
      <c r="BR3182" s="1"/>
      <c r="BS3182" s="1"/>
      <c r="BT3182" s="1"/>
      <c r="BU3182" s="4"/>
      <c r="BV3182" s="1"/>
      <c r="BW3182" s="3"/>
      <c r="BX3182" s="4"/>
      <c r="BY3182" s="5"/>
      <c r="BZ3182" s="5"/>
      <c r="CA3182" s="5"/>
      <c r="CB3182" s="5"/>
      <c r="CC3182" s="5"/>
      <c r="CD3182" s="43"/>
    </row>
    <row r="3183" spans="1:82" x14ac:dyDescent="0.25">
      <c r="A3183" s="8"/>
      <c r="B3183" s="5"/>
      <c r="C3183" s="5"/>
      <c r="D3183" s="5"/>
      <c r="E3183" s="5"/>
      <c r="F3183" s="94" t="str">
        <f t="shared" si="499"/>
        <v/>
      </c>
      <c r="G3183" s="94" t="str">
        <f t="shared" si="500"/>
        <v/>
      </c>
      <c r="H3183" s="127" t="str">
        <f>IF(A3183&lt;&gt;"",IF(MID(C3183,1,1)="c",$AS$26,IF(MID(C3183,1,1)="r",$AS$41,IF(MID(C3183,1,1)="p",#REF!,#REF!))),"")</f>
        <v/>
      </c>
      <c r="I3183" s="92" t="str">
        <f t="shared" si="501"/>
        <v/>
      </c>
      <c r="J3183" s="92" t="str">
        <f t="shared" si="502"/>
        <v/>
      </c>
      <c r="K3183" s="92" t="str">
        <f t="shared" si="503"/>
        <v/>
      </c>
      <c r="L3183" s="92" t="str">
        <f t="shared" si="504"/>
        <v/>
      </c>
      <c r="M3183" s="95" t="str">
        <f>IF(A3183&lt;&gt;"",IF(MID(C3183,1,1)="c",SigmaEpsConcrete(I3183,$AN$30:$AN$33,$AR$30:$AR$33,$AS$26,$AS$27,$AS$28,$AQ$20,$AU$19),""),"")</f>
        <v/>
      </c>
      <c r="N3183" s="95" t="str">
        <f>IF(A3183&lt;&gt;"",IF(MID(C3183,1,1)="r",SigmaEpsReinf(J3183,$AS$42:$AS$43,$AS$41,$AS$39,$AS$40,$AQ$38),""),"")</f>
        <v/>
      </c>
      <c r="Q3183" s="92" t="str">
        <f t="shared" si="506"/>
        <v/>
      </c>
      <c r="R3183" s="92" t="str">
        <f t="shared" si="507"/>
        <v/>
      </c>
      <c r="U3183" s="5"/>
      <c r="V3183" s="5"/>
      <c r="W3183" s="94" t="str">
        <f t="shared" si="505"/>
        <v/>
      </c>
      <c r="X3183" s="94" t="str">
        <f t="shared" si="508"/>
        <v/>
      </c>
      <c r="Y3183" s="5"/>
      <c r="BK3183" s="8"/>
      <c r="BL3183" s="5"/>
      <c r="BM3183" s="5"/>
      <c r="BN3183" s="5"/>
      <c r="BO3183" s="5"/>
      <c r="BP3183" s="1"/>
      <c r="BQ3183" s="1"/>
      <c r="BR3183" s="1"/>
      <c r="BS3183" s="1"/>
      <c r="BT3183" s="1"/>
      <c r="BU3183" s="4"/>
      <c r="BV3183" s="1"/>
      <c r="BW3183" s="3"/>
      <c r="BX3183" s="4"/>
      <c r="BY3183" s="5"/>
      <c r="BZ3183" s="5"/>
      <c r="CA3183" s="5"/>
      <c r="CB3183" s="5"/>
      <c r="CC3183" s="5"/>
      <c r="CD3183" s="43"/>
    </row>
    <row r="3184" spans="1:82" x14ac:dyDescent="0.25">
      <c r="A3184" s="8"/>
      <c r="B3184" s="5"/>
      <c r="C3184" s="5"/>
      <c r="D3184" s="5"/>
      <c r="E3184" s="5"/>
      <c r="F3184" s="94" t="str">
        <f t="shared" si="499"/>
        <v/>
      </c>
      <c r="G3184" s="94" t="str">
        <f t="shared" si="500"/>
        <v/>
      </c>
      <c r="H3184" s="127" t="str">
        <f>IF(A3184&lt;&gt;"",IF(MID(C3184,1,1)="c",$AS$26,IF(MID(C3184,1,1)="r",$AS$41,IF(MID(C3184,1,1)="p",#REF!,#REF!))),"")</f>
        <v/>
      </c>
      <c r="I3184" s="92" t="str">
        <f t="shared" si="501"/>
        <v/>
      </c>
      <c r="J3184" s="92" t="str">
        <f t="shared" si="502"/>
        <v/>
      </c>
      <c r="K3184" s="92" t="str">
        <f t="shared" si="503"/>
        <v/>
      </c>
      <c r="L3184" s="92" t="str">
        <f t="shared" si="504"/>
        <v/>
      </c>
      <c r="M3184" s="95" t="str">
        <f>IF(A3184&lt;&gt;"",IF(MID(C3184,1,1)="c",SigmaEpsConcrete(I3184,$AN$30:$AN$33,$AR$30:$AR$33,$AS$26,$AS$27,$AS$28,$AQ$20,$AU$19),""),"")</f>
        <v/>
      </c>
      <c r="N3184" s="95" t="str">
        <f>IF(A3184&lt;&gt;"",IF(MID(C3184,1,1)="r",SigmaEpsReinf(J3184,$AS$42:$AS$43,$AS$41,$AS$39,$AS$40,$AQ$38),""),"")</f>
        <v/>
      </c>
      <c r="Q3184" s="92" t="str">
        <f t="shared" si="506"/>
        <v/>
      </c>
      <c r="R3184" s="92" t="str">
        <f t="shared" si="507"/>
        <v/>
      </c>
      <c r="U3184" s="5"/>
      <c r="V3184" s="5"/>
      <c r="W3184" s="94" t="str">
        <f t="shared" si="505"/>
        <v/>
      </c>
      <c r="X3184" s="94" t="str">
        <f t="shared" si="508"/>
        <v/>
      </c>
      <c r="Y3184" s="5"/>
      <c r="BK3184" s="8"/>
      <c r="BL3184" s="5"/>
      <c r="BM3184" s="5"/>
      <c r="BN3184" s="5"/>
      <c r="BO3184" s="5"/>
      <c r="BP3184" s="1"/>
      <c r="BQ3184" s="1"/>
      <c r="BR3184" s="1"/>
      <c r="BS3184" s="1"/>
      <c r="BT3184" s="1"/>
      <c r="BU3184" s="4"/>
      <c r="BV3184" s="1"/>
      <c r="BW3184" s="3"/>
      <c r="BX3184" s="4"/>
      <c r="BY3184" s="5"/>
      <c r="BZ3184" s="5"/>
      <c r="CA3184" s="5"/>
      <c r="CB3184" s="5"/>
      <c r="CC3184" s="5"/>
      <c r="CD3184" s="43"/>
    </row>
    <row r="3185" spans="1:82" x14ac:dyDescent="0.25">
      <c r="A3185" s="8"/>
      <c r="B3185" s="5"/>
      <c r="C3185" s="5"/>
      <c r="D3185" s="5"/>
      <c r="E3185" s="5"/>
      <c r="F3185" s="94" t="str">
        <f t="shared" si="499"/>
        <v/>
      </c>
      <c r="G3185" s="94" t="str">
        <f t="shared" si="500"/>
        <v/>
      </c>
      <c r="H3185" s="127" t="str">
        <f>IF(A3185&lt;&gt;"",IF(MID(C3185,1,1)="c",$AS$26,IF(MID(C3185,1,1)="r",$AS$41,IF(MID(C3185,1,1)="p",#REF!,#REF!))),"")</f>
        <v/>
      </c>
      <c r="I3185" s="92" t="str">
        <f t="shared" si="501"/>
        <v/>
      </c>
      <c r="J3185" s="92" t="str">
        <f t="shared" si="502"/>
        <v/>
      </c>
      <c r="K3185" s="92" t="str">
        <f t="shared" si="503"/>
        <v/>
      </c>
      <c r="L3185" s="92" t="str">
        <f t="shared" si="504"/>
        <v/>
      </c>
      <c r="M3185" s="95" t="str">
        <f>IF(A3185&lt;&gt;"",IF(MID(C3185,1,1)="c",SigmaEpsConcrete(I3185,$AN$30:$AN$33,$AR$30:$AR$33,$AS$26,$AS$27,$AS$28,$AQ$20,$AU$19),""),"")</f>
        <v/>
      </c>
      <c r="N3185" s="95" t="str">
        <f>IF(A3185&lt;&gt;"",IF(MID(C3185,1,1)="r",SigmaEpsReinf(J3185,$AS$42:$AS$43,$AS$41,$AS$39,$AS$40,$AQ$38),""),"")</f>
        <v/>
      </c>
      <c r="Q3185" s="92" t="str">
        <f t="shared" si="506"/>
        <v/>
      </c>
      <c r="R3185" s="92" t="str">
        <f t="shared" si="507"/>
        <v/>
      </c>
      <c r="U3185" s="5"/>
      <c r="V3185" s="5"/>
      <c r="W3185" s="94" t="str">
        <f t="shared" si="505"/>
        <v/>
      </c>
      <c r="X3185" s="94" t="str">
        <f t="shared" si="508"/>
        <v/>
      </c>
      <c r="Y3185" s="5"/>
      <c r="BK3185" s="8"/>
      <c r="BL3185" s="5"/>
      <c r="BM3185" s="5"/>
      <c r="BN3185" s="5"/>
      <c r="BO3185" s="5"/>
      <c r="BP3185" s="1"/>
      <c r="BQ3185" s="1"/>
      <c r="BR3185" s="1"/>
      <c r="BS3185" s="1"/>
      <c r="BT3185" s="1"/>
      <c r="BU3185" s="4"/>
      <c r="BV3185" s="1"/>
      <c r="BW3185" s="3"/>
      <c r="BX3185" s="4"/>
      <c r="BY3185" s="5"/>
      <c r="BZ3185" s="5"/>
      <c r="CA3185" s="5"/>
      <c r="CB3185" s="5"/>
      <c r="CC3185" s="5"/>
      <c r="CD3185" s="43"/>
    </row>
    <row r="3186" spans="1:82" x14ac:dyDescent="0.25">
      <c r="A3186" s="8"/>
      <c r="B3186" s="5"/>
      <c r="C3186" s="5"/>
      <c r="D3186" s="5"/>
      <c r="E3186" s="5"/>
      <c r="F3186" s="94" t="str">
        <f t="shared" si="499"/>
        <v/>
      </c>
      <c r="G3186" s="94" t="str">
        <f t="shared" si="500"/>
        <v/>
      </c>
      <c r="H3186" s="127" t="str">
        <f>IF(A3186&lt;&gt;"",IF(MID(C3186,1,1)="c",$AS$26,IF(MID(C3186,1,1)="r",$AS$41,IF(MID(C3186,1,1)="p",#REF!,#REF!))),"")</f>
        <v/>
      </c>
      <c r="I3186" s="92" t="str">
        <f t="shared" si="501"/>
        <v/>
      </c>
      <c r="J3186" s="92" t="str">
        <f t="shared" si="502"/>
        <v/>
      </c>
      <c r="K3186" s="92" t="str">
        <f t="shared" si="503"/>
        <v/>
      </c>
      <c r="L3186" s="92" t="str">
        <f t="shared" si="504"/>
        <v/>
      </c>
      <c r="M3186" s="95" t="str">
        <f>IF(A3186&lt;&gt;"",IF(MID(C3186,1,1)="c",SigmaEpsConcrete(I3186,$AN$30:$AN$33,$AR$30:$AR$33,$AS$26,$AS$27,$AS$28,$AQ$20,$AU$19),""),"")</f>
        <v/>
      </c>
      <c r="N3186" s="95" t="str">
        <f>IF(A3186&lt;&gt;"",IF(MID(C3186,1,1)="r",SigmaEpsReinf(J3186,$AS$42:$AS$43,$AS$41,$AS$39,$AS$40,$AQ$38),""),"")</f>
        <v/>
      </c>
      <c r="Q3186" s="92" t="str">
        <f t="shared" si="506"/>
        <v/>
      </c>
      <c r="R3186" s="92" t="str">
        <f t="shared" si="507"/>
        <v/>
      </c>
      <c r="U3186" s="5"/>
      <c r="V3186" s="5"/>
      <c r="W3186" s="94" t="str">
        <f t="shared" si="505"/>
        <v/>
      </c>
      <c r="X3186" s="94" t="str">
        <f t="shared" si="508"/>
        <v/>
      </c>
      <c r="Y3186" s="5"/>
      <c r="BK3186" s="8"/>
      <c r="BL3186" s="5"/>
      <c r="BM3186" s="5"/>
      <c r="BN3186" s="5"/>
      <c r="BO3186" s="5"/>
      <c r="BP3186" s="1"/>
      <c r="BQ3186" s="1"/>
      <c r="BR3186" s="1"/>
      <c r="BS3186" s="1"/>
      <c r="BT3186" s="1"/>
      <c r="BU3186" s="4"/>
      <c r="BV3186" s="1"/>
      <c r="BW3186" s="3"/>
      <c r="BX3186" s="4"/>
      <c r="BY3186" s="5"/>
      <c r="BZ3186" s="5"/>
      <c r="CA3186" s="5"/>
      <c r="CB3186" s="5"/>
      <c r="CC3186" s="5"/>
      <c r="CD3186" s="43"/>
    </row>
    <row r="3187" spans="1:82" x14ac:dyDescent="0.25">
      <c r="A3187" s="8"/>
      <c r="B3187" s="5"/>
      <c r="C3187" s="5"/>
      <c r="D3187" s="5"/>
      <c r="E3187" s="5"/>
      <c r="F3187" s="94" t="str">
        <f t="shared" si="499"/>
        <v/>
      </c>
      <c r="G3187" s="94" t="str">
        <f t="shared" si="500"/>
        <v/>
      </c>
      <c r="H3187" s="127" t="str">
        <f>IF(A3187&lt;&gt;"",IF(MID(C3187,1,1)="c",$AS$26,IF(MID(C3187,1,1)="r",$AS$41,IF(MID(C3187,1,1)="p",#REF!,#REF!))),"")</f>
        <v/>
      </c>
      <c r="I3187" s="92" t="str">
        <f t="shared" si="501"/>
        <v/>
      </c>
      <c r="J3187" s="92" t="str">
        <f t="shared" si="502"/>
        <v/>
      </c>
      <c r="K3187" s="92" t="str">
        <f t="shared" si="503"/>
        <v/>
      </c>
      <c r="L3187" s="92" t="str">
        <f t="shared" si="504"/>
        <v/>
      </c>
      <c r="M3187" s="95" t="str">
        <f>IF(A3187&lt;&gt;"",IF(MID(C3187,1,1)="c",SigmaEpsConcrete(I3187,$AN$30:$AN$33,$AR$30:$AR$33,$AS$26,$AS$27,$AS$28,$AQ$20,$AU$19),""),"")</f>
        <v/>
      </c>
      <c r="N3187" s="95" t="str">
        <f>IF(A3187&lt;&gt;"",IF(MID(C3187,1,1)="r",SigmaEpsReinf(J3187,$AS$42:$AS$43,$AS$41,$AS$39,$AS$40,$AQ$38),""),"")</f>
        <v/>
      </c>
      <c r="Q3187" s="92" t="str">
        <f t="shared" si="506"/>
        <v/>
      </c>
      <c r="R3187" s="92" t="str">
        <f t="shared" si="507"/>
        <v/>
      </c>
      <c r="U3187" s="5"/>
      <c r="V3187" s="5"/>
      <c r="W3187" s="94" t="str">
        <f t="shared" si="505"/>
        <v/>
      </c>
      <c r="X3187" s="94" t="str">
        <f t="shared" si="508"/>
        <v/>
      </c>
      <c r="Y3187" s="5"/>
      <c r="BK3187" s="8"/>
      <c r="BL3187" s="5"/>
      <c r="BM3187" s="5"/>
      <c r="BN3187" s="5"/>
      <c r="BO3187" s="5"/>
      <c r="BP3187" s="1"/>
      <c r="BQ3187" s="1"/>
      <c r="BR3187" s="1"/>
      <c r="BS3187" s="1"/>
      <c r="BT3187" s="1"/>
      <c r="BU3187" s="4"/>
      <c r="BV3187" s="1"/>
      <c r="BW3187" s="3"/>
      <c r="BX3187" s="4"/>
      <c r="BY3187" s="5"/>
      <c r="BZ3187" s="5"/>
      <c r="CA3187" s="5"/>
      <c r="CB3187" s="5"/>
      <c r="CC3187" s="5"/>
      <c r="CD3187" s="43"/>
    </row>
    <row r="3188" spans="1:82" x14ac:dyDescent="0.25">
      <c r="A3188" s="8"/>
      <c r="B3188" s="5"/>
      <c r="C3188" s="5"/>
      <c r="D3188" s="5"/>
      <c r="E3188" s="5"/>
      <c r="F3188" s="94" t="str">
        <f t="shared" si="499"/>
        <v/>
      </c>
      <c r="G3188" s="94" t="str">
        <f t="shared" si="500"/>
        <v/>
      </c>
      <c r="H3188" s="127" t="str">
        <f>IF(A3188&lt;&gt;"",IF(MID(C3188,1,1)="c",$AS$26,IF(MID(C3188,1,1)="r",$AS$41,IF(MID(C3188,1,1)="p",#REF!,#REF!))),"")</f>
        <v/>
      </c>
      <c r="I3188" s="92" t="str">
        <f t="shared" si="501"/>
        <v/>
      </c>
      <c r="J3188" s="92" t="str">
        <f t="shared" si="502"/>
        <v/>
      </c>
      <c r="K3188" s="92" t="str">
        <f t="shared" si="503"/>
        <v/>
      </c>
      <c r="L3188" s="92" t="str">
        <f t="shared" si="504"/>
        <v/>
      </c>
      <c r="M3188" s="95" t="str">
        <f>IF(A3188&lt;&gt;"",IF(MID(C3188,1,1)="c",SigmaEpsConcrete(I3188,$AN$30:$AN$33,$AR$30:$AR$33,$AS$26,$AS$27,$AS$28,$AQ$20,$AU$19),""),"")</f>
        <v/>
      </c>
      <c r="N3188" s="95" t="str">
        <f>IF(A3188&lt;&gt;"",IF(MID(C3188,1,1)="r",SigmaEpsReinf(J3188,$AS$42:$AS$43,$AS$41,$AS$39,$AS$40,$AQ$38),""),"")</f>
        <v/>
      </c>
      <c r="Q3188" s="92" t="str">
        <f t="shared" si="506"/>
        <v/>
      </c>
      <c r="R3188" s="92" t="str">
        <f t="shared" si="507"/>
        <v/>
      </c>
      <c r="U3188" s="5"/>
      <c r="V3188" s="5"/>
      <c r="W3188" s="94" t="str">
        <f t="shared" si="505"/>
        <v/>
      </c>
      <c r="X3188" s="94" t="str">
        <f t="shared" si="508"/>
        <v/>
      </c>
      <c r="Y3188" s="5"/>
      <c r="BK3188" s="8"/>
      <c r="BL3188" s="5"/>
      <c r="BM3188" s="5"/>
      <c r="BN3188" s="5"/>
      <c r="BO3188" s="5"/>
      <c r="BP3188" s="1"/>
      <c r="BQ3188" s="1"/>
      <c r="BR3188" s="1"/>
      <c r="BS3188" s="1"/>
      <c r="BT3188" s="1"/>
      <c r="BU3188" s="4"/>
      <c r="BV3188" s="1"/>
      <c r="BW3188" s="3"/>
      <c r="BX3188" s="4"/>
      <c r="BY3188" s="5"/>
      <c r="BZ3188" s="5"/>
      <c r="CA3188" s="5"/>
      <c r="CB3188" s="5"/>
      <c r="CC3188" s="5"/>
      <c r="CD3188" s="43"/>
    </row>
    <row r="3189" spans="1:82" x14ac:dyDescent="0.25">
      <c r="A3189" s="8"/>
      <c r="B3189" s="5"/>
      <c r="C3189" s="5"/>
      <c r="D3189" s="5"/>
      <c r="E3189" s="5"/>
      <c r="F3189" s="94" t="str">
        <f t="shared" si="499"/>
        <v/>
      </c>
      <c r="G3189" s="94" t="str">
        <f t="shared" si="500"/>
        <v/>
      </c>
      <c r="H3189" s="127" t="str">
        <f>IF(A3189&lt;&gt;"",IF(MID(C3189,1,1)="c",$AS$26,IF(MID(C3189,1,1)="r",$AS$41,IF(MID(C3189,1,1)="p",#REF!,#REF!))),"")</f>
        <v/>
      </c>
      <c r="I3189" s="92" t="str">
        <f t="shared" si="501"/>
        <v/>
      </c>
      <c r="J3189" s="92" t="str">
        <f t="shared" si="502"/>
        <v/>
      </c>
      <c r="K3189" s="92" t="str">
        <f t="shared" si="503"/>
        <v/>
      </c>
      <c r="L3189" s="92" t="str">
        <f t="shared" si="504"/>
        <v/>
      </c>
      <c r="M3189" s="95" t="str">
        <f>IF(A3189&lt;&gt;"",IF(MID(C3189,1,1)="c",SigmaEpsConcrete(I3189,$AN$30:$AN$33,$AR$30:$AR$33,$AS$26,$AS$27,$AS$28,$AQ$20,$AU$19),""),"")</f>
        <v/>
      </c>
      <c r="N3189" s="95" t="str">
        <f>IF(A3189&lt;&gt;"",IF(MID(C3189,1,1)="r",SigmaEpsReinf(J3189,$AS$42:$AS$43,$AS$41,$AS$39,$AS$40,$AQ$38),""),"")</f>
        <v/>
      </c>
      <c r="Q3189" s="92" t="str">
        <f t="shared" si="506"/>
        <v/>
      </c>
      <c r="R3189" s="92" t="str">
        <f t="shared" si="507"/>
        <v/>
      </c>
      <c r="U3189" s="5"/>
      <c r="V3189" s="5"/>
      <c r="W3189" s="94" t="str">
        <f t="shared" si="505"/>
        <v/>
      </c>
      <c r="X3189" s="94" t="str">
        <f t="shared" si="508"/>
        <v/>
      </c>
      <c r="Y3189" s="5"/>
      <c r="BK3189" s="8"/>
      <c r="BL3189" s="5"/>
      <c r="BM3189" s="5"/>
      <c r="BN3189" s="5"/>
      <c r="BO3189" s="5"/>
      <c r="BP3189" s="1"/>
      <c r="BQ3189" s="1"/>
      <c r="BR3189" s="1"/>
      <c r="BS3189" s="1"/>
      <c r="BT3189" s="1"/>
      <c r="BU3189" s="4"/>
      <c r="BV3189" s="1"/>
      <c r="BW3189" s="3"/>
      <c r="BX3189" s="4"/>
      <c r="BY3189" s="5"/>
      <c r="BZ3189" s="5"/>
      <c r="CA3189" s="5"/>
      <c r="CB3189" s="5"/>
      <c r="CC3189" s="5"/>
      <c r="CD3189" s="43"/>
    </row>
    <row r="3190" spans="1:82" x14ac:dyDescent="0.25">
      <c r="A3190" s="8"/>
      <c r="B3190" s="5"/>
      <c r="C3190" s="5"/>
      <c r="D3190" s="5"/>
      <c r="E3190" s="5"/>
      <c r="F3190" s="94" t="str">
        <f t="shared" si="499"/>
        <v/>
      </c>
      <c r="G3190" s="94" t="str">
        <f t="shared" si="500"/>
        <v/>
      </c>
      <c r="H3190" s="127" t="str">
        <f>IF(A3190&lt;&gt;"",IF(MID(C3190,1,1)="c",$AS$26,IF(MID(C3190,1,1)="r",$AS$41,IF(MID(C3190,1,1)="p",#REF!,#REF!))),"")</f>
        <v/>
      </c>
      <c r="I3190" s="92" t="str">
        <f t="shared" si="501"/>
        <v/>
      </c>
      <c r="J3190" s="92" t="str">
        <f t="shared" si="502"/>
        <v/>
      </c>
      <c r="K3190" s="92" t="str">
        <f t="shared" si="503"/>
        <v/>
      </c>
      <c r="L3190" s="92" t="str">
        <f t="shared" si="504"/>
        <v/>
      </c>
      <c r="M3190" s="95" t="str">
        <f>IF(A3190&lt;&gt;"",IF(MID(C3190,1,1)="c",SigmaEpsConcrete(I3190,$AN$30:$AN$33,$AR$30:$AR$33,$AS$26,$AS$27,$AS$28,$AQ$20,$AU$19),""),"")</f>
        <v/>
      </c>
      <c r="N3190" s="95" t="str">
        <f>IF(A3190&lt;&gt;"",IF(MID(C3190,1,1)="r",SigmaEpsReinf(J3190,$AS$42:$AS$43,$AS$41,$AS$39,$AS$40,$AQ$38),""),"")</f>
        <v/>
      </c>
      <c r="Q3190" s="92" t="str">
        <f t="shared" si="506"/>
        <v/>
      </c>
      <c r="R3190" s="92" t="str">
        <f t="shared" si="507"/>
        <v/>
      </c>
      <c r="U3190" s="5"/>
      <c r="V3190" s="5"/>
      <c r="W3190" s="94" t="str">
        <f t="shared" si="505"/>
        <v/>
      </c>
      <c r="X3190" s="94" t="str">
        <f t="shared" si="508"/>
        <v/>
      </c>
      <c r="Y3190" s="5"/>
      <c r="BK3190" s="8"/>
      <c r="BL3190" s="5"/>
      <c r="BM3190" s="5"/>
      <c r="BN3190" s="5"/>
      <c r="BO3190" s="5"/>
      <c r="BP3190" s="1"/>
      <c r="BQ3190" s="1"/>
      <c r="BR3190" s="1"/>
      <c r="BS3190" s="1"/>
      <c r="BT3190" s="1"/>
      <c r="BU3190" s="4"/>
      <c r="BV3190" s="1"/>
      <c r="BW3190" s="3"/>
      <c r="BX3190" s="4"/>
      <c r="BY3190" s="5"/>
      <c r="BZ3190" s="5"/>
      <c r="CA3190" s="5"/>
      <c r="CB3190" s="5"/>
      <c r="CC3190" s="5"/>
      <c r="CD3190" s="43"/>
    </row>
    <row r="3191" spans="1:82" x14ac:dyDescent="0.25">
      <c r="A3191" s="8"/>
      <c r="B3191" s="5"/>
      <c r="C3191" s="5"/>
      <c r="D3191" s="5"/>
      <c r="E3191" s="5"/>
      <c r="F3191" s="94" t="str">
        <f t="shared" si="499"/>
        <v/>
      </c>
      <c r="G3191" s="94" t="str">
        <f t="shared" si="500"/>
        <v/>
      </c>
      <c r="H3191" s="127" t="str">
        <f>IF(A3191&lt;&gt;"",IF(MID(C3191,1,1)="c",$AS$26,IF(MID(C3191,1,1)="r",$AS$41,IF(MID(C3191,1,1)="p",#REF!,#REF!))),"")</f>
        <v/>
      </c>
      <c r="I3191" s="92" t="str">
        <f t="shared" si="501"/>
        <v/>
      </c>
      <c r="J3191" s="92" t="str">
        <f t="shared" si="502"/>
        <v/>
      </c>
      <c r="K3191" s="92" t="str">
        <f t="shared" si="503"/>
        <v/>
      </c>
      <c r="L3191" s="92" t="str">
        <f t="shared" si="504"/>
        <v/>
      </c>
      <c r="M3191" s="95" t="str">
        <f>IF(A3191&lt;&gt;"",IF(MID(C3191,1,1)="c",SigmaEpsConcrete(I3191,$AN$30:$AN$33,$AR$30:$AR$33,$AS$26,$AS$27,$AS$28,$AQ$20,$AU$19),""),"")</f>
        <v/>
      </c>
      <c r="N3191" s="95" t="str">
        <f>IF(A3191&lt;&gt;"",IF(MID(C3191,1,1)="r",SigmaEpsReinf(J3191,$AS$42:$AS$43,$AS$41,$AS$39,$AS$40,$AQ$38),""),"")</f>
        <v/>
      </c>
      <c r="Q3191" s="92" t="str">
        <f t="shared" si="506"/>
        <v/>
      </c>
      <c r="R3191" s="92" t="str">
        <f t="shared" si="507"/>
        <v/>
      </c>
      <c r="U3191" s="5"/>
      <c r="V3191" s="5"/>
      <c r="W3191" s="94" t="str">
        <f t="shared" si="505"/>
        <v/>
      </c>
      <c r="X3191" s="94" t="str">
        <f t="shared" si="508"/>
        <v/>
      </c>
      <c r="Y3191" s="5"/>
      <c r="BK3191" s="8"/>
      <c r="BL3191" s="5"/>
      <c r="BM3191" s="5"/>
      <c r="BN3191" s="5"/>
      <c r="BO3191" s="5"/>
      <c r="BP3191" s="1"/>
      <c r="BQ3191" s="1"/>
      <c r="BR3191" s="1"/>
      <c r="BS3191" s="1"/>
      <c r="BT3191" s="1"/>
      <c r="BU3191" s="4"/>
      <c r="BV3191" s="1"/>
      <c r="BW3191" s="3"/>
      <c r="BX3191" s="4"/>
      <c r="BY3191" s="5"/>
      <c r="BZ3191" s="5"/>
      <c r="CA3191" s="5"/>
      <c r="CB3191" s="5"/>
      <c r="CC3191" s="5"/>
      <c r="CD3191" s="43"/>
    </row>
    <row r="3192" spans="1:82" x14ac:dyDescent="0.25">
      <c r="A3192" s="8"/>
      <c r="B3192" s="5"/>
      <c r="C3192" s="5"/>
      <c r="D3192" s="5"/>
      <c r="E3192" s="5"/>
      <c r="F3192" s="94" t="str">
        <f t="shared" si="499"/>
        <v/>
      </c>
      <c r="G3192" s="94" t="str">
        <f t="shared" si="500"/>
        <v/>
      </c>
      <c r="H3192" s="127" t="str">
        <f>IF(A3192&lt;&gt;"",IF(MID(C3192,1,1)="c",$AS$26,IF(MID(C3192,1,1)="r",$AS$41,IF(MID(C3192,1,1)="p",#REF!,#REF!))),"")</f>
        <v/>
      </c>
      <c r="I3192" s="92" t="str">
        <f t="shared" si="501"/>
        <v/>
      </c>
      <c r="J3192" s="92" t="str">
        <f t="shared" si="502"/>
        <v/>
      </c>
      <c r="K3192" s="92" t="str">
        <f t="shared" si="503"/>
        <v/>
      </c>
      <c r="L3192" s="92" t="str">
        <f t="shared" si="504"/>
        <v/>
      </c>
      <c r="M3192" s="95" t="str">
        <f>IF(A3192&lt;&gt;"",IF(MID(C3192,1,1)="c",SigmaEpsConcrete(I3192,$AN$30:$AN$33,$AR$30:$AR$33,$AS$26,$AS$27,$AS$28,$AQ$20,$AU$19),""),"")</f>
        <v/>
      </c>
      <c r="N3192" s="95" t="str">
        <f>IF(A3192&lt;&gt;"",IF(MID(C3192,1,1)="r",SigmaEpsReinf(J3192,$AS$42:$AS$43,$AS$41,$AS$39,$AS$40,$AQ$38),""),"")</f>
        <v/>
      </c>
      <c r="Q3192" s="92" t="str">
        <f t="shared" si="506"/>
        <v/>
      </c>
      <c r="R3192" s="92" t="str">
        <f t="shared" si="507"/>
        <v/>
      </c>
      <c r="U3192" s="5"/>
      <c r="V3192" s="5"/>
      <c r="W3192" s="94" t="str">
        <f t="shared" si="505"/>
        <v/>
      </c>
      <c r="X3192" s="94" t="str">
        <f t="shared" si="508"/>
        <v/>
      </c>
      <c r="Y3192" s="5"/>
      <c r="BK3192" s="8"/>
      <c r="BL3192" s="5"/>
      <c r="BM3192" s="5"/>
      <c r="BN3192" s="5"/>
      <c r="BO3192" s="5"/>
      <c r="BP3192" s="1"/>
      <c r="BQ3192" s="1"/>
      <c r="BR3192" s="1"/>
      <c r="BS3192" s="1"/>
      <c r="BT3192" s="1"/>
      <c r="BU3192" s="4"/>
      <c r="BV3192" s="1"/>
      <c r="BW3192" s="3"/>
      <c r="BX3192" s="4"/>
      <c r="BY3192" s="5"/>
      <c r="BZ3192" s="5"/>
      <c r="CA3192" s="5"/>
      <c r="CB3192" s="5"/>
      <c r="CC3192" s="5"/>
      <c r="CD3192" s="43"/>
    </row>
    <row r="3193" spans="1:82" x14ac:dyDescent="0.25">
      <c r="A3193" s="8"/>
      <c r="B3193" s="5"/>
      <c r="C3193" s="5"/>
      <c r="D3193" s="5"/>
      <c r="E3193" s="5"/>
      <c r="F3193" s="94" t="str">
        <f t="shared" si="499"/>
        <v/>
      </c>
      <c r="G3193" s="94" t="str">
        <f t="shared" si="500"/>
        <v/>
      </c>
      <c r="H3193" s="127" t="str">
        <f>IF(A3193&lt;&gt;"",IF(MID(C3193,1,1)="c",$AS$26,IF(MID(C3193,1,1)="r",$AS$41,IF(MID(C3193,1,1)="p",#REF!,#REF!))),"")</f>
        <v/>
      </c>
      <c r="I3193" s="92" t="str">
        <f t="shared" si="501"/>
        <v/>
      </c>
      <c r="J3193" s="92" t="str">
        <f t="shared" si="502"/>
        <v/>
      </c>
      <c r="K3193" s="92" t="str">
        <f t="shared" si="503"/>
        <v/>
      </c>
      <c r="L3193" s="92" t="str">
        <f t="shared" si="504"/>
        <v/>
      </c>
      <c r="M3193" s="95" t="str">
        <f>IF(A3193&lt;&gt;"",IF(MID(C3193,1,1)="c",SigmaEpsConcrete(I3193,$AN$30:$AN$33,$AR$30:$AR$33,$AS$26,$AS$27,$AS$28,$AQ$20,$AU$19),""),"")</f>
        <v/>
      </c>
      <c r="N3193" s="95" t="str">
        <f>IF(A3193&lt;&gt;"",IF(MID(C3193,1,1)="r",SigmaEpsReinf(J3193,$AS$42:$AS$43,$AS$41,$AS$39,$AS$40,$AQ$38),""),"")</f>
        <v/>
      </c>
      <c r="Q3193" s="92" t="str">
        <f t="shared" si="506"/>
        <v/>
      </c>
      <c r="R3193" s="92" t="str">
        <f t="shared" si="507"/>
        <v/>
      </c>
      <c r="U3193" s="5"/>
      <c r="V3193" s="5"/>
      <c r="W3193" s="94" t="str">
        <f t="shared" si="505"/>
        <v/>
      </c>
      <c r="X3193" s="94" t="str">
        <f t="shared" si="508"/>
        <v/>
      </c>
      <c r="Y3193" s="5"/>
      <c r="BK3193" s="8"/>
      <c r="BL3193" s="5"/>
      <c r="BM3193" s="5"/>
      <c r="BN3193" s="5"/>
      <c r="BO3193" s="5"/>
      <c r="BP3193" s="1"/>
      <c r="BQ3193" s="1"/>
      <c r="BR3193" s="1"/>
      <c r="BS3193" s="1"/>
      <c r="BT3193" s="1"/>
      <c r="BU3193" s="4"/>
      <c r="BV3193" s="1"/>
      <c r="BW3193" s="3"/>
      <c r="BX3193" s="4"/>
      <c r="BY3193" s="5"/>
      <c r="BZ3193" s="5"/>
      <c r="CA3193" s="5"/>
      <c r="CB3193" s="5"/>
      <c r="CC3193" s="5"/>
      <c r="CD3193" s="43"/>
    </row>
    <row r="3194" spans="1:82" x14ac:dyDescent="0.25">
      <c r="A3194" s="8"/>
      <c r="B3194" s="5"/>
      <c r="C3194" s="5"/>
      <c r="D3194" s="5"/>
      <c r="E3194" s="5"/>
      <c r="F3194" s="94" t="str">
        <f t="shared" si="499"/>
        <v/>
      </c>
      <c r="G3194" s="94" t="str">
        <f t="shared" si="500"/>
        <v/>
      </c>
      <c r="H3194" s="127" t="str">
        <f>IF(A3194&lt;&gt;"",IF(MID(C3194,1,1)="c",$AS$26,IF(MID(C3194,1,1)="r",$AS$41,IF(MID(C3194,1,1)="p",#REF!,#REF!))),"")</f>
        <v/>
      </c>
      <c r="I3194" s="92" t="str">
        <f t="shared" si="501"/>
        <v/>
      </c>
      <c r="J3194" s="92" t="str">
        <f t="shared" si="502"/>
        <v/>
      </c>
      <c r="K3194" s="92" t="str">
        <f t="shared" si="503"/>
        <v/>
      </c>
      <c r="L3194" s="92" t="str">
        <f t="shared" si="504"/>
        <v/>
      </c>
      <c r="M3194" s="95" t="str">
        <f>IF(A3194&lt;&gt;"",IF(MID(C3194,1,1)="c",SigmaEpsConcrete(I3194,$AN$30:$AN$33,$AR$30:$AR$33,$AS$26,$AS$27,$AS$28,$AQ$20,$AU$19),""),"")</f>
        <v/>
      </c>
      <c r="N3194" s="95" t="str">
        <f>IF(A3194&lt;&gt;"",IF(MID(C3194,1,1)="r",SigmaEpsReinf(J3194,$AS$42:$AS$43,$AS$41,$AS$39,$AS$40,$AQ$38),""),"")</f>
        <v/>
      </c>
      <c r="Q3194" s="92" t="str">
        <f t="shared" si="506"/>
        <v/>
      </c>
      <c r="R3194" s="92" t="str">
        <f t="shared" si="507"/>
        <v/>
      </c>
      <c r="U3194" s="5"/>
      <c r="V3194" s="5"/>
      <c r="W3194" s="94" t="str">
        <f t="shared" si="505"/>
        <v/>
      </c>
      <c r="X3194" s="94" t="str">
        <f t="shared" si="508"/>
        <v/>
      </c>
      <c r="Y3194" s="5"/>
      <c r="BK3194" s="8"/>
      <c r="BL3194" s="5"/>
      <c r="BM3194" s="5"/>
      <c r="BN3194" s="5"/>
      <c r="BO3194" s="5"/>
      <c r="BP3194" s="1"/>
      <c r="BQ3194" s="1"/>
      <c r="BR3194" s="1"/>
      <c r="BS3194" s="1"/>
      <c r="BT3194" s="1"/>
      <c r="BU3194" s="4"/>
      <c r="BV3194" s="1"/>
      <c r="BW3194" s="3"/>
      <c r="BX3194" s="4"/>
      <c r="BY3194" s="5"/>
      <c r="BZ3194" s="5"/>
      <c r="CA3194" s="5"/>
      <c r="CB3194" s="5"/>
      <c r="CC3194" s="5"/>
      <c r="CD3194" s="43"/>
    </row>
    <row r="3195" spans="1:82" x14ac:dyDescent="0.25">
      <c r="A3195" s="8"/>
      <c r="B3195" s="5"/>
      <c r="C3195" s="5"/>
      <c r="D3195" s="5"/>
      <c r="E3195" s="5"/>
      <c r="F3195" s="94" t="str">
        <f t="shared" si="499"/>
        <v/>
      </c>
      <c r="G3195" s="94" t="str">
        <f t="shared" si="500"/>
        <v/>
      </c>
      <c r="H3195" s="127" t="str">
        <f>IF(A3195&lt;&gt;"",IF(MID(C3195,1,1)="c",$AS$26,IF(MID(C3195,1,1)="r",$AS$41,IF(MID(C3195,1,1)="p",#REF!,#REF!))),"")</f>
        <v/>
      </c>
      <c r="I3195" s="92" t="str">
        <f t="shared" si="501"/>
        <v/>
      </c>
      <c r="J3195" s="92" t="str">
        <f t="shared" si="502"/>
        <v/>
      </c>
      <c r="K3195" s="92" t="str">
        <f t="shared" si="503"/>
        <v/>
      </c>
      <c r="L3195" s="92" t="str">
        <f t="shared" si="504"/>
        <v/>
      </c>
      <c r="M3195" s="95" t="str">
        <f>IF(A3195&lt;&gt;"",IF(MID(C3195,1,1)="c",SigmaEpsConcrete(I3195,$AN$30:$AN$33,$AR$30:$AR$33,$AS$26,$AS$27,$AS$28,$AQ$20,$AU$19),""),"")</f>
        <v/>
      </c>
      <c r="N3195" s="95" t="str">
        <f>IF(A3195&lt;&gt;"",IF(MID(C3195,1,1)="r",SigmaEpsReinf(J3195,$AS$42:$AS$43,$AS$41,$AS$39,$AS$40,$AQ$38),""),"")</f>
        <v/>
      </c>
      <c r="Q3195" s="92" t="str">
        <f t="shared" si="506"/>
        <v/>
      </c>
      <c r="R3195" s="92" t="str">
        <f t="shared" si="507"/>
        <v/>
      </c>
      <c r="U3195" s="5"/>
      <c r="V3195" s="5"/>
      <c r="W3195" s="94" t="str">
        <f t="shared" si="505"/>
        <v/>
      </c>
      <c r="X3195" s="94" t="str">
        <f t="shared" si="508"/>
        <v/>
      </c>
      <c r="Y3195" s="5"/>
      <c r="BK3195" s="8"/>
      <c r="BL3195" s="5"/>
      <c r="BM3195" s="5"/>
      <c r="BN3195" s="5"/>
      <c r="BO3195" s="5"/>
      <c r="BP3195" s="1"/>
      <c r="BQ3195" s="1"/>
      <c r="BR3195" s="1"/>
      <c r="BS3195" s="1"/>
      <c r="BT3195" s="1"/>
      <c r="BU3195" s="4"/>
      <c r="BV3195" s="1"/>
      <c r="BW3195" s="3"/>
      <c r="BX3195" s="4"/>
      <c r="BY3195" s="5"/>
      <c r="BZ3195" s="5"/>
      <c r="CA3195" s="5"/>
      <c r="CB3195" s="5"/>
      <c r="CC3195" s="5"/>
      <c r="CD3195" s="43"/>
    </row>
    <row r="3196" spans="1:82" x14ac:dyDescent="0.25">
      <c r="A3196" s="8"/>
      <c r="B3196" s="5"/>
      <c r="C3196" s="5"/>
      <c r="D3196" s="5"/>
      <c r="E3196" s="5"/>
      <c r="F3196" s="94" t="str">
        <f t="shared" si="499"/>
        <v/>
      </c>
      <c r="G3196" s="94" t="str">
        <f t="shared" si="500"/>
        <v/>
      </c>
      <c r="H3196" s="127" t="str">
        <f>IF(A3196&lt;&gt;"",IF(MID(C3196,1,1)="c",$AS$26,IF(MID(C3196,1,1)="r",$AS$41,IF(MID(C3196,1,1)="p",#REF!,#REF!))),"")</f>
        <v/>
      </c>
      <c r="I3196" s="92" t="str">
        <f t="shared" si="501"/>
        <v/>
      </c>
      <c r="J3196" s="92" t="str">
        <f t="shared" si="502"/>
        <v/>
      </c>
      <c r="K3196" s="92" t="str">
        <f t="shared" si="503"/>
        <v/>
      </c>
      <c r="L3196" s="92" t="str">
        <f t="shared" si="504"/>
        <v/>
      </c>
      <c r="M3196" s="95" t="str">
        <f>IF(A3196&lt;&gt;"",IF(MID(C3196,1,1)="c",SigmaEpsConcrete(I3196,$AN$30:$AN$33,$AR$30:$AR$33,$AS$26,$AS$27,$AS$28,$AQ$20,$AU$19),""),"")</f>
        <v/>
      </c>
      <c r="N3196" s="95" t="str">
        <f>IF(A3196&lt;&gt;"",IF(MID(C3196,1,1)="r",SigmaEpsReinf(J3196,$AS$42:$AS$43,$AS$41,$AS$39,$AS$40,$AQ$38),""),"")</f>
        <v/>
      </c>
      <c r="Q3196" s="92" t="str">
        <f t="shared" si="506"/>
        <v/>
      </c>
      <c r="R3196" s="92" t="str">
        <f t="shared" si="507"/>
        <v/>
      </c>
      <c r="U3196" s="5"/>
      <c r="V3196" s="5"/>
      <c r="W3196" s="94" t="str">
        <f t="shared" si="505"/>
        <v/>
      </c>
      <c r="X3196" s="94" t="str">
        <f t="shared" si="508"/>
        <v/>
      </c>
      <c r="Y3196" s="5"/>
      <c r="BK3196" s="8"/>
      <c r="BL3196" s="5"/>
      <c r="BM3196" s="5"/>
      <c r="BN3196" s="5"/>
      <c r="BO3196" s="5"/>
      <c r="BP3196" s="1"/>
      <c r="BQ3196" s="1"/>
      <c r="BR3196" s="1"/>
      <c r="BS3196" s="1"/>
      <c r="BT3196" s="1"/>
      <c r="BU3196" s="4"/>
      <c r="BV3196" s="1"/>
      <c r="BW3196" s="3"/>
      <c r="BX3196" s="4"/>
      <c r="BY3196" s="5"/>
      <c r="BZ3196" s="5"/>
      <c r="CA3196" s="5"/>
      <c r="CB3196" s="5"/>
      <c r="CC3196" s="5"/>
      <c r="CD3196" s="43"/>
    </row>
    <row r="3197" spans="1:82" x14ac:dyDescent="0.25">
      <c r="A3197" s="8"/>
      <c r="B3197" s="5"/>
      <c r="C3197" s="5"/>
      <c r="D3197" s="5"/>
      <c r="E3197" s="5"/>
      <c r="F3197" s="94" t="str">
        <f t="shared" si="499"/>
        <v/>
      </c>
      <c r="G3197" s="94" t="str">
        <f t="shared" si="500"/>
        <v/>
      </c>
      <c r="H3197" s="127" t="str">
        <f>IF(A3197&lt;&gt;"",IF(MID(C3197,1,1)="c",$AS$26,IF(MID(C3197,1,1)="r",$AS$41,IF(MID(C3197,1,1)="p",#REF!,#REF!))),"")</f>
        <v/>
      </c>
      <c r="I3197" s="92" t="str">
        <f t="shared" si="501"/>
        <v/>
      </c>
      <c r="J3197" s="92" t="str">
        <f t="shared" si="502"/>
        <v/>
      </c>
      <c r="K3197" s="92" t="str">
        <f t="shared" si="503"/>
        <v/>
      </c>
      <c r="L3197" s="92" t="str">
        <f t="shared" si="504"/>
        <v/>
      </c>
      <c r="M3197" s="95" t="str">
        <f>IF(A3197&lt;&gt;"",IF(MID(C3197,1,1)="c",SigmaEpsConcrete(I3197,$AN$30:$AN$33,$AR$30:$AR$33,$AS$26,$AS$27,$AS$28,$AQ$20,$AU$19),""),"")</f>
        <v/>
      </c>
      <c r="N3197" s="95" t="str">
        <f>IF(A3197&lt;&gt;"",IF(MID(C3197,1,1)="r",SigmaEpsReinf(J3197,$AS$42:$AS$43,$AS$41,$AS$39,$AS$40,$AQ$38),""),"")</f>
        <v/>
      </c>
      <c r="Q3197" s="92" t="str">
        <f t="shared" si="506"/>
        <v/>
      </c>
      <c r="R3197" s="92" t="str">
        <f t="shared" si="507"/>
        <v/>
      </c>
      <c r="U3197" s="5"/>
      <c r="V3197" s="5"/>
      <c r="W3197" s="94" t="str">
        <f t="shared" si="505"/>
        <v/>
      </c>
      <c r="X3197" s="94" t="str">
        <f t="shared" si="508"/>
        <v/>
      </c>
      <c r="Y3197" s="5"/>
      <c r="BK3197" s="8"/>
      <c r="BL3197" s="5"/>
      <c r="BM3197" s="5"/>
      <c r="BN3197" s="5"/>
      <c r="BO3197" s="5"/>
      <c r="BP3197" s="1"/>
      <c r="BQ3197" s="1"/>
      <c r="BR3197" s="1"/>
      <c r="BS3197" s="1"/>
      <c r="BT3197" s="1"/>
      <c r="BU3197" s="4"/>
      <c r="BV3197" s="1"/>
      <c r="BW3197" s="3"/>
      <c r="BX3197" s="4"/>
      <c r="BY3197" s="5"/>
      <c r="BZ3197" s="5"/>
      <c r="CA3197" s="5"/>
      <c r="CB3197" s="5"/>
      <c r="CC3197" s="5"/>
      <c r="CD3197" s="43"/>
    </row>
    <row r="3198" spans="1:82" x14ac:dyDescent="0.25">
      <c r="A3198" s="8"/>
      <c r="B3198" s="5"/>
      <c r="C3198" s="5"/>
      <c r="D3198" s="5"/>
      <c r="E3198" s="5"/>
      <c r="F3198" s="94" t="str">
        <f t="shared" si="499"/>
        <v/>
      </c>
      <c r="G3198" s="94" t="str">
        <f t="shared" si="500"/>
        <v/>
      </c>
      <c r="H3198" s="127" t="str">
        <f>IF(A3198&lt;&gt;"",IF(MID(C3198,1,1)="c",$AS$26,IF(MID(C3198,1,1)="r",$AS$41,IF(MID(C3198,1,1)="p",#REF!,#REF!))),"")</f>
        <v/>
      </c>
      <c r="I3198" s="92" t="str">
        <f t="shared" si="501"/>
        <v/>
      </c>
      <c r="J3198" s="92" t="str">
        <f t="shared" si="502"/>
        <v/>
      </c>
      <c r="K3198" s="92" t="str">
        <f t="shared" si="503"/>
        <v/>
      </c>
      <c r="L3198" s="92" t="str">
        <f t="shared" si="504"/>
        <v/>
      </c>
      <c r="M3198" s="95" t="str">
        <f>IF(A3198&lt;&gt;"",IF(MID(C3198,1,1)="c",SigmaEpsConcrete(I3198,$AN$30:$AN$33,$AR$30:$AR$33,$AS$26,$AS$27,$AS$28,$AQ$20,$AU$19),""),"")</f>
        <v/>
      </c>
      <c r="N3198" s="95" t="str">
        <f>IF(A3198&lt;&gt;"",IF(MID(C3198,1,1)="r",SigmaEpsReinf(J3198,$AS$42:$AS$43,$AS$41,$AS$39,$AS$40,$AQ$38),""),"")</f>
        <v/>
      </c>
      <c r="Q3198" s="92" t="str">
        <f t="shared" si="506"/>
        <v/>
      </c>
      <c r="R3198" s="92" t="str">
        <f t="shared" si="507"/>
        <v/>
      </c>
      <c r="U3198" s="5"/>
      <c r="V3198" s="5"/>
      <c r="W3198" s="94" t="str">
        <f t="shared" si="505"/>
        <v/>
      </c>
      <c r="X3198" s="94" t="str">
        <f t="shared" si="508"/>
        <v/>
      </c>
      <c r="Y3198" s="5"/>
      <c r="BK3198" s="8"/>
      <c r="BL3198" s="5"/>
      <c r="BM3198" s="5"/>
      <c r="BN3198" s="5"/>
      <c r="BO3198" s="5"/>
      <c r="BP3198" s="1"/>
      <c r="BQ3198" s="1"/>
      <c r="BR3198" s="1"/>
      <c r="BS3198" s="1"/>
      <c r="BT3198" s="1"/>
      <c r="BU3198" s="4"/>
      <c r="BV3198" s="1"/>
      <c r="BW3198" s="3"/>
      <c r="BX3198" s="4"/>
      <c r="BY3198" s="5"/>
      <c r="BZ3198" s="5"/>
      <c r="CA3198" s="5"/>
      <c r="CB3198" s="5"/>
      <c r="CC3198" s="5"/>
      <c r="CD3198" s="43"/>
    </row>
    <row r="3199" spans="1:82" x14ac:dyDescent="0.25">
      <c r="A3199" s="8"/>
      <c r="B3199" s="5"/>
      <c r="C3199" s="5"/>
      <c r="D3199" s="5"/>
      <c r="E3199" s="5"/>
      <c r="F3199" s="94" t="str">
        <f t="shared" si="499"/>
        <v/>
      </c>
      <c r="G3199" s="94" t="str">
        <f t="shared" si="500"/>
        <v/>
      </c>
      <c r="H3199" s="127" t="str">
        <f>IF(A3199&lt;&gt;"",IF(MID(C3199,1,1)="c",$AS$26,IF(MID(C3199,1,1)="r",$AS$41,IF(MID(C3199,1,1)="p",#REF!,#REF!))),"")</f>
        <v/>
      </c>
      <c r="I3199" s="92" t="str">
        <f t="shared" si="501"/>
        <v/>
      </c>
      <c r="J3199" s="92" t="str">
        <f t="shared" si="502"/>
        <v/>
      </c>
      <c r="K3199" s="92" t="str">
        <f t="shared" si="503"/>
        <v/>
      </c>
      <c r="L3199" s="92" t="str">
        <f t="shared" si="504"/>
        <v/>
      </c>
      <c r="M3199" s="95" t="str">
        <f>IF(A3199&lt;&gt;"",IF(MID(C3199,1,1)="c",SigmaEpsConcrete(I3199,$AN$30:$AN$33,$AR$30:$AR$33,$AS$26,$AS$27,$AS$28,$AQ$20,$AU$19),""),"")</f>
        <v/>
      </c>
      <c r="N3199" s="95" t="str">
        <f>IF(A3199&lt;&gt;"",IF(MID(C3199,1,1)="r",SigmaEpsReinf(J3199,$AS$42:$AS$43,$AS$41,$AS$39,$AS$40,$AQ$38),""),"")</f>
        <v/>
      </c>
      <c r="Q3199" s="92" t="str">
        <f t="shared" si="506"/>
        <v/>
      </c>
      <c r="R3199" s="92" t="str">
        <f t="shared" si="507"/>
        <v/>
      </c>
      <c r="U3199" s="5"/>
      <c r="V3199" s="5"/>
      <c r="W3199" s="94" t="str">
        <f t="shared" si="505"/>
        <v/>
      </c>
      <c r="X3199" s="94" t="str">
        <f t="shared" si="508"/>
        <v/>
      </c>
      <c r="Y3199" s="5"/>
      <c r="BK3199" s="8"/>
      <c r="BL3199" s="5"/>
      <c r="BM3199" s="5"/>
      <c r="BN3199" s="5"/>
      <c r="BO3199" s="5"/>
      <c r="BP3199" s="1"/>
      <c r="BQ3199" s="1"/>
      <c r="BR3199" s="1"/>
      <c r="BS3199" s="1"/>
      <c r="BT3199" s="1"/>
      <c r="BU3199" s="4"/>
      <c r="BV3199" s="1"/>
      <c r="BW3199" s="3"/>
      <c r="BX3199" s="4"/>
      <c r="BY3199" s="5"/>
      <c r="BZ3199" s="5"/>
      <c r="CA3199" s="5"/>
      <c r="CB3199" s="5"/>
      <c r="CC3199" s="5"/>
      <c r="CD3199" s="43"/>
    </row>
    <row r="3200" spans="1:82" x14ac:dyDescent="0.25">
      <c r="A3200" s="8"/>
      <c r="B3200" s="5"/>
      <c r="C3200" s="5"/>
      <c r="D3200" s="5"/>
      <c r="E3200" s="5"/>
      <c r="F3200" s="94" t="str">
        <f t="shared" si="499"/>
        <v/>
      </c>
      <c r="G3200" s="94" t="str">
        <f t="shared" si="500"/>
        <v/>
      </c>
      <c r="H3200" s="127" t="str">
        <f>IF(A3200&lt;&gt;"",IF(MID(C3200,1,1)="c",$AS$26,IF(MID(C3200,1,1)="r",$AS$41,IF(MID(C3200,1,1)="p",#REF!,#REF!))),"")</f>
        <v/>
      </c>
      <c r="I3200" s="92" t="str">
        <f t="shared" si="501"/>
        <v/>
      </c>
      <c r="J3200" s="92" t="str">
        <f t="shared" si="502"/>
        <v/>
      </c>
      <c r="K3200" s="92" t="str">
        <f t="shared" si="503"/>
        <v/>
      </c>
      <c r="L3200" s="92" t="str">
        <f t="shared" si="504"/>
        <v/>
      </c>
      <c r="M3200" s="95" t="str">
        <f>IF(A3200&lt;&gt;"",IF(MID(C3200,1,1)="c",SigmaEpsConcrete(I3200,$AN$30:$AN$33,$AR$30:$AR$33,$AS$26,$AS$27,$AS$28,$AQ$20,$AU$19),""),"")</f>
        <v/>
      </c>
      <c r="N3200" s="95" t="str">
        <f>IF(A3200&lt;&gt;"",IF(MID(C3200,1,1)="r",SigmaEpsReinf(J3200,$AS$42:$AS$43,$AS$41,$AS$39,$AS$40,$AQ$38),""),"")</f>
        <v/>
      </c>
      <c r="Q3200" s="92" t="str">
        <f t="shared" si="506"/>
        <v/>
      </c>
      <c r="R3200" s="92" t="str">
        <f t="shared" si="507"/>
        <v/>
      </c>
      <c r="U3200" s="5"/>
      <c r="V3200" s="5"/>
      <c r="W3200" s="94" t="str">
        <f t="shared" si="505"/>
        <v/>
      </c>
      <c r="X3200" s="94" t="str">
        <f t="shared" si="508"/>
        <v/>
      </c>
      <c r="Y3200" s="5"/>
      <c r="BK3200" s="8"/>
      <c r="BL3200" s="5"/>
      <c r="BM3200" s="5"/>
      <c r="BN3200" s="5"/>
      <c r="BO3200" s="5"/>
      <c r="BP3200" s="1"/>
      <c r="BQ3200" s="1"/>
      <c r="BR3200" s="1"/>
      <c r="BS3200" s="1"/>
      <c r="BT3200" s="1"/>
      <c r="BU3200" s="4"/>
      <c r="BV3200" s="1"/>
      <c r="BW3200" s="3"/>
      <c r="BX3200" s="4"/>
      <c r="BY3200" s="5"/>
      <c r="BZ3200" s="5"/>
      <c r="CA3200" s="5"/>
      <c r="CB3200" s="5"/>
      <c r="CC3200" s="5"/>
      <c r="CD3200" s="43"/>
    </row>
    <row r="3201" spans="1:82" x14ac:dyDescent="0.25">
      <c r="A3201" s="8"/>
      <c r="B3201" s="5"/>
      <c r="C3201" s="5"/>
      <c r="D3201" s="5"/>
      <c r="E3201" s="5"/>
      <c r="F3201" s="94" t="str">
        <f t="shared" si="499"/>
        <v/>
      </c>
      <c r="G3201" s="94" t="str">
        <f t="shared" si="500"/>
        <v/>
      </c>
      <c r="H3201" s="127" t="str">
        <f>IF(A3201&lt;&gt;"",IF(MID(C3201,1,1)="c",$AS$26,IF(MID(C3201,1,1)="r",$AS$41,IF(MID(C3201,1,1)="p",#REF!,#REF!))),"")</f>
        <v/>
      </c>
      <c r="I3201" s="92" t="str">
        <f t="shared" si="501"/>
        <v/>
      </c>
      <c r="J3201" s="92" t="str">
        <f t="shared" si="502"/>
        <v/>
      </c>
      <c r="K3201" s="92" t="str">
        <f t="shared" si="503"/>
        <v/>
      </c>
      <c r="L3201" s="92" t="str">
        <f t="shared" si="504"/>
        <v/>
      </c>
      <c r="M3201" s="95" t="str">
        <f>IF(A3201&lt;&gt;"",IF(MID(C3201,1,1)="c",SigmaEpsConcrete(I3201,$AN$30:$AN$33,$AR$30:$AR$33,$AS$26,$AS$27,$AS$28,$AQ$20,$AU$19),""),"")</f>
        <v/>
      </c>
      <c r="N3201" s="95" t="str">
        <f>IF(A3201&lt;&gt;"",IF(MID(C3201,1,1)="r",SigmaEpsReinf(J3201,$AS$42:$AS$43,$AS$41,$AS$39,$AS$40,$AQ$38),""),"")</f>
        <v/>
      </c>
      <c r="Q3201" s="92" t="str">
        <f t="shared" si="506"/>
        <v/>
      </c>
      <c r="R3201" s="92" t="str">
        <f t="shared" si="507"/>
        <v/>
      </c>
      <c r="U3201" s="5"/>
      <c r="V3201" s="5"/>
      <c r="W3201" s="94" t="str">
        <f t="shared" si="505"/>
        <v/>
      </c>
      <c r="X3201" s="94" t="str">
        <f t="shared" si="508"/>
        <v/>
      </c>
      <c r="Y3201" s="5"/>
      <c r="BK3201" s="8"/>
      <c r="BL3201" s="5"/>
      <c r="BM3201" s="5"/>
      <c r="BN3201" s="5"/>
      <c r="BO3201" s="5"/>
      <c r="BP3201" s="1"/>
      <c r="BQ3201" s="1"/>
      <c r="BR3201" s="1"/>
      <c r="BS3201" s="1"/>
      <c r="BT3201" s="1"/>
      <c r="BU3201" s="4"/>
      <c r="BV3201" s="1"/>
      <c r="BW3201" s="3"/>
      <c r="BX3201" s="4"/>
      <c r="BY3201" s="5"/>
      <c r="BZ3201" s="5"/>
      <c r="CA3201" s="5"/>
      <c r="CB3201" s="5"/>
      <c r="CC3201" s="5"/>
      <c r="CD3201" s="43"/>
    </row>
    <row r="3202" spans="1:82" x14ac:dyDescent="0.25">
      <c r="A3202" s="8"/>
      <c r="B3202" s="5"/>
      <c r="C3202" s="5"/>
      <c r="D3202" s="5"/>
      <c r="E3202" s="5"/>
      <c r="F3202" s="94" t="str">
        <f t="shared" si="499"/>
        <v/>
      </c>
      <c r="G3202" s="94" t="str">
        <f t="shared" si="500"/>
        <v/>
      </c>
      <c r="H3202" s="127" t="str">
        <f>IF(A3202&lt;&gt;"",IF(MID(C3202,1,1)="c",$AS$26,IF(MID(C3202,1,1)="r",$AS$41,IF(MID(C3202,1,1)="p",#REF!,#REF!))),"")</f>
        <v/>
      </c>
      <c r="I3202" s="92" t="str">
        <f t="shared" si="501"/>
        <v/>
      </c>
      <c r="J3202" s="92" t="str">
        <f t="shared" si="502"/>
        <v/>
      </c>
      <c r="K3202" s="92" t="str">
        <f t="shared" si="503"/>
        <v/>
      </c>
      <c r="L3202" s="92" t="str">
        <f t="shared" si="504"/>
        <v/>
      </c>
      <c r="M3202" s="95" t="str">
        <f>IF(A3202&lt;&gt;"",IF(MID(C3202,1,1)="c",SigmaEpsConcrete(I3202,$AN$30:$AN$33,$AR$30:$AR$33,$AS$26,$AS$27,$AS$28,$AQ$20,$AU$19),""),"")</f>
        <v/>
      </c>
      <c r="N3202" s="95" t="str">
        <f>IF(A3202&lt;&gt;"",IF(MID(C3202,1,1)="r",SigmaEpsReinf(J3202,$AS$42:$AS$43,$AS$41,$AS$39,$AS$40,$AQ$38),""),"")</f>
        <v/>
      </c>
      <c r="Q3202" s="92" t="str">
        <f t="shared" si="506"/>
        <v/>
      </c>
      <c r="R3202" s="92" t="str">
        <f t="shared" si="507"/>
        <v/>
      </c>
      <c r="U3202" s="5"/>
      <c r="V3202" s="5"/>
      <c r="W3202" s="94" t="str">
        <f t="shared" si="505"/>
        <v/>
      </c>
      <c r="X3202" s="94" t="str">
        <f t="shared" si="508"/>
        <v/>
      </c>
      <c r="Y3202" s="5"/>
      <c r="BK3202" s="8"/>
      <c r="BL3202" s="5"/>
      <c r="BM3202" s="5"/>
      <c r="BN3202" s="5"/>
      <c r="BO3202" s="5"/>
      <c r="BP3202" s="1"/>
      <c r="BQ3202" s="1"/>
      <c r="BR3202" s="1"/>
      <c r="BS3202" s="1"/>
      <c r="BT3202" s="1"/>
      <c r="BU3202" s="4"/>
      <c r="BV3202" s="1"/>
      <c r="BW3202" s="3"/>
      <c r="BX3202" s="4"/>
      <c r="BY3202" s="5"/>
      <c r="BZ3202" s="5"/>
      <c r="CA3202" s="5"/>
      <c r="CB3202" s="5"/>
      <c r="CC3202" s="5"/>
      <c r="CD3202" s="43"/>
    </row>
    <row r="3203" spans="1:82" x14ac:dyDescent="0.25">
      <c r="A3203" s="8"/>
      <c r="B3203" s="5"/>
      <c r="C3203" s="5"/>
      <c r="D3203" s="5"/>
      <c r="E3203" s="5"/>
      <c r="F3203" s="94" t="str">
        <f t="shared" si="499"/>
        <v/>
      </c>
      <c r="G3203" s="94" t="str">
        <f t="shared" si="500"/>
        <v/>
      </c>
      <c r="H3203" s="127" t="str">
        <f>IF(A3203&lt;&gt;"",IF(MID(C3203,1,1)="c",$AS$26,IF(MID(C3203,1,1)="r",$AS$41,IF(MID(C3203,1,1)="p",#REF!,#REF!))),"")</f>
        <v/>
      </c>
      <c r="I3203" s="92" t="str">
        <f t="shared" si="501"/>
        <v/>
      </c>
      <c r="J3203" s="92" t="str">
        <f t="shared" si="502"/>
        <v/>
      </c>
      <c r="K3203" s="92" t="str">
        <f t="shared" si="503"/>
        <v/>
      </c>
      <c r="L3203" s="92" t="str">
        <f t="shared" si="504"/>
        <v/>
      </c>
      <c r="M3203" s="95" t="str">
        <f>IF(A3203&lt;&gt;"",IF(MID(C3203,1,1)="c",SigmaEpsConcrete(I3203,$AN$30:$AN$33,$AR$30:$AR$33,$AS$26,$AS$27,$AS$28,$AQ$20,$AU$19),""),"")</f>
        <v/>
      </c>
      <c r="N3203" s="95" t="str">
        <f>IF(A3203&lt;&gt;"",IF(MID(C3203,1,1)="r",SigmaEpsReinf(J3203,$AS$42:$AS$43,$AS$41,$AS$39,$AS$40,$AQ$38),""),"")</f>
        <v/>
      </c>
      <c r="Q3203" s="92" t="str">
        <f t="shared" si="506"/>
        <v/>
      </c>
      <c r="R3203" s="92" t="str">
        <f t="shared" si="507"/>
        <v/>
      </c>
      <c r="U3203" s="5"/>
      <c r="V3203" s="5"/>
      <c r="W3203" s="94" t="str">
        <f t="shared" si="505"/>
        <v/>
      </c>
      <c r="X3203" s="94" t="str">
        <f t="shared" si="508"/>
        <v/>
      </c>
      <c r="Y3203" s="5"/>
      <c r="BK3203" s="8"/>
      <c r="BL3203" s="5"/>
      <c r="BM3203" s="5"/>
      <c r="BN3203" s="5"/>
      <c r="BO3203" s="5"/>
      <c r="BP3203" s="1"/>
      <c r="BQ3203" s="1"/>
      <c r="BR3203" s="1"/>
      <c r="BS3203" s="1"/>
      <c r="BT3203" s="1"/>
      <c r="BU3203" s="4"/>
      <c r="BV3203" s="1"/>
      <c r="BW3203" s="3"/>
      <c r="BX3203" s="4"/>
      <c r="BY3203" s="5"/>
      <c r="BZ3203" s="5"/>
      <c r="CA3203" s="5"/>
      <c r="CB3203" s="5"/>
      <c r="CC3203" s="5"/>
      <c r="CD3203" s="43"/>
    </row>
    <row r="3204" spans="1:82" x14ac:dyDescent="0.25">
      <c r="A3204" s="8"/>
      <c r="B3204" s="5"/>
      <c r="C3204" s="5"/>
      <c r="D3204" s="5"/>
      <c r="E3204" s="5"/>
      <c r="F3204" s="94" t="str">
        <f t="shared" si="499"/>
        <v/>
      </c>
      <c r="G3204" s="94" t="str">
        <f t="shared" si="500"/>
        <v/>
      </c>
      <c r="H3204" s="127" t="str">
        <f>IF(A3204&lt;&gt;"",IF(MID(C3204,1,1)="c",$AS$26,IF(MID(C3204,1,1)="r",$AS$41,IF(MID(C3204,1,1)="p",#REF!,#REF!))),"")</f>
        <v/>
      </c>
      <c r="I3204" s="92" t="str">
        <f t="shared" si="501"/>
        <v/>
      </c>
      <c r="J3204" s="92" t="str">
        <f t="shared" si="502"/>
        <v/>
      </c>
      <c r="K3204" s="92" t="str">
        <f t="shared" si="503"/>
        <v/>
      </c>
      <c r="L3204" s="92" t="str">
        <f t="shared" si="504"/>
        <v/>
      </c>
      <c r="M3204" s="95" t="str">
        <f>IF(A3204&lt;&gt;"",IF(MID(C3204,1,1)="c",SigmaEpsConcrete(I3204,$AN$30:$AN$33,$AR$30:$AR$33,$AS$26,$AS$27,$AS$28,$AQ$20,$AU$19),""),"")</f>
        <v/>
      </c>
      <c r="N3204" s="95" t="str">
        <f>IF(A3204&lt;&gt;"",IF(MID(C3204,1,1)="r",SigmaEpsReinf(J3204,$AS$42:$AS$43,$AS$41,$AS$39,$AS$40,$AQ$38),""),"")</f>
        <v/>
      </c>
      <c r="Q3204" s="92" t="str">
        <f t="shared" si="506"/>
        <v/>
      </c>
      <c r="R3204" s="92" t="str">
        <f t="shared" si="507"/>
        <v/>
      </c>
      <c r="U3204" s="5"/>
      <c r="V3204" s="5"/>
      <c r="W3204" s="94" t="str">
        <f t="shared" si="505"/>
        <v/>
      </c>
      <c r="X3204" s="94" t="str">
        <f t="shared" si="508"/>
        <v/>
      </c>
      <c r="Y3204" s="5"/>
      <c r="BK3204" s="8"/>
      <c r="BL3204" s="5"/>
      <c r="BM3204" s="5"/>
      <c r="BN3204" s="5"/>
      <c r="BO3204" s="5"/>
      <c r="BP3204" s="1"/>
      <c r="BQ3204" s="1"/>
      <c r="BR3204" s="1"/>
      <c r="BS3204" s="1"/>
      <c r="BT3204" s="1"/>
      <c r="BU3204" s="4"/>
      <c r="BV3204" s="1"/>
      <c r="BW3204" s="3"/>
      <c r="BX3204" s="4"/>
      <c r="BY3204" s="5"/>
      <c r="BZ3204" s="5"/>
      <c r="CA3204" s="5"/>
      <c r="CB3204" s="5"/>
      <c r="CC3204" s="5"/>
      <c r="CD3204" s="43"/>
    </row>
    <row r="3205" spans="1:82" x14ac:dyDescent="0.25">
      <c r="A3205" s="8"/>
      <c r="B3205" s="5"/>
      <c r="C3205" s="5"/>
      <c r="D3205" s="5"/>
      <c r="E3205" s="5"/>
      <c r="F3205" s="94" t="str">
        <f t="shared" si="499"/>
        <v/>
      </c>
      <c r="G3205" s="94" t="str">
        <f t="shared" si="500"/>
        <v/>
      </c>
      <c r="H3205" s="127" t="str">
        <f>IF(A3205&lt;&gt;"",IF(MID(C3205,1,1)="c",$AS$26,IF(MID(C3205,1,1)="r",$AS$41,IF(MID(C3205,1,1)="p",#REF!,#REF!))),"")</f>
        <v/>
      </c>
      <c r="I3205" s="92" t="str">
        <f t="shared" si="501"/>
        <v/>
      </c>
      <c r="J3205" s="92" t="str">
        <f t="shared" si="502"/>
        <v/>
      </c>
      <c r="K3205" s="92" t="str">
        <f t="shared" si="503"/>
        <v/>
      </c>
      <c r="L3205" s="92" t="str">
        <f t="shared" si="504"/>
        <v/>
      </c>
      <c r="M3205" s="95" t="str">
        <f>IF(A3205&lt;&gt;"",IF(MID(C3205,1,1)="c",SigmaEpsConcrete(I3205,$AN$30:$AN$33,$AR$30:$AR$33,$AS$26,$AS$27,$AS$28,$AQ$20,$AU$19),""),"")</f>
        <v/>
      </c>
      <c r="N3205" s="95" t="str">
        <f>IF(A3205&lt;&gt;"",IF(MID(C3205,1,1)="r",SigmaEpsReinf(J3205,$AS$42:$AS$43,$AS$41,$AS$39,$AS$40,$AQ$38),""),"")</f>
        <v/>
      </c>
      <c r="Q3205" s="92" t="str">
        <f t="shared" si="506"/>
        <v/>
      </c>
      <c r="R3205" s="92" t="str">
        <f t="shared" si="507"/>
        <v/>
      </c>
      <c r="U3205" s="5"/>
      <c r="V3205" s="5"/>
      <c r="W3205" s="94" t="str">
        <f t="shared" si="505"/>
        <v/>
      </c>
      <c r="X3205" s="94" t="str">
        <f t="shared" si="508"/>
        <v/>
      </c>
      <c r="Y3205" s="5"/>
      <c r="BK3205" s="8"/>
      <c r="BL3205" s="5"/>
      <c r="BM3205" s="5"/>
      <c r="BN3205" s="5"/>
      <c r="BO3205" s="5"/>
      <c r="BP3205" s="1"/>
      <c r="BQ3205" s="1"/>
      <c r="BR3205" s="1"/>
      <c r="BS3205" s="1"/>
      <c r="BT3205" s="1"/>
      <c r="BU3205" s="4"/>
      <c r="BV3205" s="1"/>
      <c r="BW3205" s="3"/>
      <c r="BX3205" s="4"/>
      <c r="BY3205" s="5"/>
      <c r="BZ3205" s="5"/>
      <c r="CA3205" s="5"/>
      <c r="CB3205" s="5"/>
      <c r="CC3205" s="5"/>
      <c r="CD3205" s="43"/>
    </row>
    <row r="3206" spans="1:82" x14ac:dyDescent="0.25">
      <c r="A3206" s="8"/>
      <c r="B3206" s="5"/>
      <c r="C3206" s="5"/>
      <c r="D3206" s="5"/>
      <c r="E3206" s="5"/>
      <c r="F3206" s="94" t="str">
        <f t="shared" si="499"/>
        <v/>
      </c>
      <c r="G3206" s="94" t="str">
        <f t="shared" si="500"/>
        <v/>
      </c>
      <c r="H3206" s="127" t="str">
        <f>IF(A3206&lt;&gt;"",IF(MID(C3206,1,1)="c",$AS$26,IF(MID(C3206,1,1)="r",$AS$41,IF(MID(C3206,1,1)="p",#REF!,#REF!))),"")</f>
        <v/>
      </c>
      <c r="I3206" s="92" t="str">
        <f t="shared" si="501"/>
        <v/>
      </c>
      <c r="J3206" s="92" t="str">
        <f t="shared" si="502"/>
        <v/>
      </c>
      <c r="K3206" s="92" t="str">
        <f t="shared" si="503"/>
        <v/>
      </c>
      <c r="L3206" s="92" t="str">
        <f t="shared" si="504"/>
        <v/>
      </c>
      <c r="M3206" s="95" t="str">
        <f>IF(A3206&lt;&gt;"",IF(MID(C3206,1,1)="c",SigmaEpsConcrete(I3206,$AN$30:$AN$33,$AR$30:$AR$33,$AS$26,$AS$27,$AS$28,$AQ$20,$AU$19),""),"")</f>
        <v/>
      </c>
      <c r="N3206" s="95" t="str">
        <f>IF(A3206&lt;&gt;"",IF(MID(C3206,1,1)="r",SigmaEpsReinf(J3206,$AS$42:$AS$43,$AS$41,$AS$39,$AS$40,$AQ$38),""),"")</f>
        <v/>
      </c>
      <c r="Q3206" s="92" t="str">
        <f t="shared" si="506"/>
        <v/>
      </c>
      <c r="R3206" s="92" t="str">
        <f t="shared" si="507"/>
        <v/>
      </c>
      <c r="U3206" s="5"/>
      <c r="V3206" s="5"/>
      <c r="W3206" s="94" t="str">
        <f t="shared" si="505"/>
        <v/>
      </c>
      <c r="X3206" s="94" t="str">
        <f t="shared" si="508"/>
        <v/>
      </c>
      <c r="Y3206" s="5"/>
      <c r="BK3206" s="8"/>
      <c r="BL3206" s="5"/>
      <c r="BM3206" s="5"/>
      <c r="BN3206" s="5"/>
      <c r="BO3206" s="5"/>
      <c r="BP3206" s="1"/>
      <c r="BQ3206" s="1"/>
      <c r="BR3206" s="1"/>
      <c r="BS3206" s="1"/>
      <c r="BT3206" s="1"/>
      <c r="BU3206" s="4"/>
      <c r="BV3206" s="1"/>
      <c r="BW3206" s="3"/>
      <c r="BX3206" s="4"/>
      <c r="BY3206" s="5"/>
      <c r="BZ3206" s="5"/>
      <c r="CA3206" s="5"/>
      <c r="CB3206" s="5"/>
      <c r="CC3206" s="5"/>
      <c r="CD3206" s="43"/>
    </row>
    <row r="3207" spans="1:82" x14ac:dyDescent="0.25">
      <c r="A3207" s="8"/>
      <c r="B3207" s="5"/>
      <c r="C3207" s="5"/>
      <c r="D3207" s="5"/>
      <c r="E3207" s="5"/>
      <c r="F3207" s="94" t="str">
        <f t="shared" si="499"/>
        <v/>
      </c>
      <c r="G3207" s="94" t="str">
        <f t="shared" si="500"/>
        <v/>
      </c>
      <c r="H3207" s="127" t="str">
        <f>IF(A3207&lt;&gt;"",IF(MID(C3207,1,1)="c",$AS$26,IF(MID(C3207,1,1)="r",$AS$41,IF(MID(C3207,1,1)="p",#REF!,#REF!))),"")</f>
        <v/>
      </c>
      <c r="I3207" s="92" t="str">
        <f t="shared" si="501"/>
        <v/>
      </c>
      <c r="J3207" s="92" t="str">
        <f t="shared" si="502"/>
        <v/>
      </c>
      <c r="K3207" s="92" t="str">
        <f t="shared" si="503"/>
        <v/>
      </c>
      <c r="L3207" s="92" t="str">
        <f t="shared" si="504"/>
        <v/>
      </c>
      <c r="M3207" s="95" t="str">
        <f>IF(A3207&lt;&gt;"",IF(MID(C3207,1,1)="c",SigmaEpsConcrete(I3207,$AN$30:$AN$33,$AR$30:$AR$33,$AS$26,$AS$27,$AS$28,$AQ$20,$AU$19),""),"")</f>
        <v/>
      </c>
      <c r="N3207" s="95" t="str">
        <f>IF(A3207&lt;&gt;"",IF(MID(C3207,1,1)="r",SigmaEpsReinf(J3207,$AS$42:$AS$43,$AS$41,$AS$39,$AS$40,$AQ$38),""),"")</f>
        <v/>
      </c>
      <c r="Q3207" s="92" t="str">
        <f t="shared" si="506"/>
        <v/>
      </c>
      <c r="R3207" s="92" t="str">
        <f t="shared" si="507"/>
        <v/>
      </c>
      <c r="U3207" s="5"/>
      <c r="V3207" s="5"/>
      <c r="W3207" s="94" t="str">
        <f t="shared" si="505"/>
        <v/>
      </c>
      <c r="X3207" s="94" t="str">
        <f t="shared" si="508"/>
        <v/>
      </c>
      <c r="Y3207" s="5"/>
      <c r="BK3207" s="8"/>
      <c r="BL3207" s="5"/>
      <c r="BM3207" s="5"/>
      <c r="BN3207" s="5"/>
      <c r="BO3207" s="5"/>
      <c r="BP3207" s="1"/>
      <c r="BQ3207" s="1"/>
      <c r="BR3207" s="1"/>
      <c r="BS3207" s="1"/>
      <c r="BT3207" s="1"/>
      <c r="BU3207" s="4"/>
      <c r="BV3207" s="1"/>
      <c r="BW3207" s="3"/>
      <c r="BX3207" s="4"/>
      <c r="BY3207" s="5"/>
      <c r="BZ3207" s="5"/>
      <c r="CA3207" s="5"/>
      <c r="CB3207" s="5"/>
      <c r="CC3207" s="5"/>
      <c r="CD3207" s="43"/>
    </row>
    <row r="3208" spans="1:82" x14ac:dyDescent="0.25">
      <c r="A3208" s="8"/>
      <c r="B3208" s="5"/>
      <c r="C3208" s="5"/>
      <c r="D3208" s="5"/>
      <c r="E3208" s="5"/>
      <c r="F3208" s="94" t="str">
        <f t="shared" si="499"/>
        <v/>
      </c>
      <c r="G3208" s="94" t="str">
        <f t="shared" si="500"/>
        <v/>
      </c>
      <c r="H3208" s="127" t="str">
        <f>IF(A3208&lt;&gt;"",IF(MID(C3208,1,1)="c",$AS$26,IF(MID(C3208,1,1)="r",$AS$41,IF(MID(C3208,1,1)="p",#REF!,#REF!))),"")</f>
        <v/>
      </c>
      <c r="I3208" s="92" t="str">
        <f t="shared" si="501"/>
        <v/>
      </c>
      <c r="J3208" s="92" t="str">
        <f t="shared" si="502"/>
        <v/>
      </c>
      <c r="K3208" s="92" t="str">
        <f t="shared" si="503"/>
        <v/>
      </c>
      <c r="L3208" s="92" t="str">
        <f t="shared" si="504"/>
        <v/>
      </c>
      <c r="M3208" s="95" t="str">
        <f>IF(A3208&lt;&gt;"",IF(MID(C3208,1,1)="c",SigmaEpsConcrete(I3208,$AN$30:$AN$33,$AR$30:$AR$33,$AS$26,$AS$27,$AS$28,$AQ$20,$AU$19),""),"")</f>
        <v/>
      </c>
      <c r="N3208" s="95" t="str">
        <f>IF(A3208&lt;&gt;"",IF(MID(C3208,1,1)="r",SigmaEpsReinf(J3208,$AS$42:$AS$43,$AS$41,$AS$39,$AS$40,$AQ$38),""),"")</f>
        <v/>
      </c>
      <c r="Q3208" s="92" t="str">
        <f t="shared" si="506"/>
        <v/>
      </c>
      <c r="R3208" s="92" t="str">
        <f t="shared" si="507"/>
        <v/>
      </c>
      <c r="U3208" s="5"/>
      <c r="V3208" s="5"/>
      <c r="W3208" s="94" t="str">
        <f t="shared" si="505"/>
        <v/>
      </c>
      <c r="X3208" s="94" t="str">
        <f t="shared" si="508"/>
        <v/>
      </c>
      <c r="Y3208" s="5"/>
      <c r="BK3208" s="8"/>
      <c r="BL3208" s="5"/>
      <c r="BM3208" s="5"/>
      <c r="BN3208" s="5"/>
      <c r="BO3208" s="5"/>
      <c r="BP3208" s="1"/>
      <c r="BQ3208" s="1"/>
      <c r="BR3208" s="1"/>
      <c r="BS3208" s="1"/>
      <c r="BT3208" s="1"/>
      <c r="BU3208" s="4"/>
      <c r="BV3208" s="1"/>
      <c r="BW3208" s="3"/>
      <c r="BX3208" s="4"/>
      <c r="BY3208" s="5"/>
      <c r="BZ3208" s="5"/>
      <c r="CA3208" s="5"/>
      <c r="CB3208" s="5"/>
      <c r="CC3208" s="5"/>
      <c r="CD3208" s="43"/>
    </row>
    <row r="3209" spans="1:82" x14ac:dyDescent="0.25">
      <c r="A3209" s="8"/>
      <c r="B3209" s="5"/>
      <c r="C3209" s="5"/>
      <c r="D3209" s="5"/>
      <c r="E3209" s="5"/>
      <c r="F3209" s="94" t="str">
        <f t="shared" si="499"/>
        <v/>
      </c>
      <c r="G3209" s="94" t="str">
        <f t="shared" si="500"/>
        <v/>
      </c>
      <c r="H3209" s="127" t="str">
        <f>IF(A3209&lt;&gt;"",IF(MID(C3209,1,1)="c",$AS$26,IF(MID(C3209,1,1)="r",$AS$41,IF(MID(C3209,1,1)="p",#REF!,#REF!))),"")</f>
        <v/>
      </c>
      <c r="I3209" s="92" t="str">
        <f t="shared" si="501"/>
        <v/>
      </c>
      <c r="J3209" s="92" t="str">
        <f t="shared" si="502"/>
        <v/>
      </c>
      <c r="K3209" s="92" t="str">
        <f t="shared" si="503"/>
        <v/>
      </c>
      <c r="L3209" s="92" t="str">
        <f t="shared" si="504"/>
        <v/>
      </c>
      <c r="M3209" s="95" t="str">
        <f>IF(A3209&lt;&gt;"",IF(MID(C3209,1,1)="c",SigmaEpsConcrete(I3209,$AN$30:$AN$33,$AR$30:$AR$33,$AS$26,$AS$27,$AS$28,$AQ$20,$AU$19),""),"")</f>
        <v/>
      </c>
      <c r="N3209" s="95" t="str">
        <f>IF(A3209&lt;&gt;"",IF(MID(C3209,1,1)="r",SigmaEpsReinf(J3209,$AS$42:$AS$43,$AS$41,$AS$39,$AS$40,$AQ$38),""),"")</f>
        <v/>
      </c>
      <c r="Q3209" s="92" t="str">
        <f t="shared" si="506"/>
        <v/>
      </c>
      <c r="R3209" s="92" t="str">
        <f t="shared" si="507"/>
        <v/>
      </c>
      <c r="U3209" s="5"/>
      <c r="V3209" s="5"/>
      <c r="W3209" s="94" t="str">
        <f t="shared" si="505"/>
        <v/>
      </c>
      <c r="X3209" s="94" t="str">
        <f t="shared" si="508"/>
        <v/>
      </c>
      <c r="Y3209" s="5"/>
      <c r="BK3209" s="8"/>
      <c r="BL3209" s="5"/>
      <c r="BM3209" s="5"/>
      <c r="BN3209" s="5"/>
      <c r="BO3209" s="5"/>
      <c r="BP3209" s="1"/>
      <c r="BQ3209" s="1"/>
      <c r="BR3209" s="1"/>
      <c r="BS3209" s="1"/>
      <c r="BT3209" s="1"/>
      <c r="BU3209" s="4"/>
      <c r="BV3209" s="1"/>
      <c r="BW3209" s="3"/>
      <c r="BX3209" s="4"/>
      <c r="BY3209" s="5"/>
      <c r="BZ3209" s="5"/>
      <c r="CA3209" s="5"/>
      <c r="CB3209" s="5"/>
      <c r="CC3209" s="5"/>
      <c r="CD3209" s="43"/>
    </row>
    <row r="3210" spans="1:82" x14ac:dyDescent="0.25">
      <c r="A3210" s="8"/>
      <c r="B3210" s="5"/>
      <c r="C3210" s="5"/>
      <c r="D3210" s="5"/>
      <c r="E3210" s="5"/>
      <c r="F3210" s="94" t="str">
        <f t="shared" ref="F3210:F3273" si="509">IF(A3210&lt;&gt;"",(D3210-$AU$86)/10,"")</f>
        <v/>
      </c>
      <c r="G3210" s="94" t="str">
        <f t="shared" ref="G3210:G3273" si="510">IF(A3210&lt;&gt;"",(E3210-$AU$87)/10,"")</f>
        <v/>
      </c>
      <c r="H3210" s="127" t="str">
        <f>IF(A3210&lt;&gt;"",IF(MID(C3210,1,1)="c",$AS$26,IF(MID(C3210,1,1)="r",$AS$41,IF(MID(C3210,1,1)="p",#REF!,#REF!))),"")</f>
        <v/>
      </c>
      <c r="I3210" s="92" t="str">
        <f t="shared" ref="I3210:I3273" si="511">IF($A3210&lt;&gt;"",IF(MID($C3210,1,1)="c",$Y$3+$Y$4*$F3210+$Y$5*$G3210+$BR$43,""),"")</f>
        <v/>
      </c>
      <c r="J3210" s="92" t="str">
        <f t="shared" ref="J3210:J3273" si="512">IF($A3210&lt;&gt;"",IF(MID($C3210,1,1)="r",$Y$3+$Y$4*$F3210+$Y$5*$G3210+$BR$43,""),"")</f>
        <v/>
      </c>
      <c r="K3210" s="92" t="str">
        <f t="shared" ref="K3210:K3273" si="513">IF($A3210&lt;&gt;"",IF(MID($C3210,1,1)="u",$Y$3+$Y$4*$F3210+$Y$5*$G3210+$BR$43,""),"")</f>
        <v/>
      </c>
      <c r="L3210" s="92" t="str">
        <f t="shared" ref="L3210:L3273" si="514">IF($A3210&lt;&gt;"",IF(MID($C3210,1,1)="p",$Y$3+$Y$4*$F3210+$Y$5*$G3210+$BR$43,""),"")</f>
        <v/>
      </c>
      <c r="M3210" s="95" t="str">
        <f>IF(A3210&lt;&gt;"",IF(MID(C3210,1,1)="c",SigmaEpsConcrete(I3210,$AN$30:$AN$33,$AR$30:$AR$33,$AS$26,$AS$27,$AS$28,$AQ$20,$AU$19),""),"")</f>
        <v/>
      </c>
      <c r="N3210" s="95" t="str">
        <f>IF(A3210&lt;&gt;"",IF(MID(C3210,1,1)="r",SigmaEpsReinf(J3210,$AS$42:$AS$43,$AS$41,$AS$39,$AS$40,$AQ$38),""),"")</f>
        <v/>
      </c>
      <c r="Q3210" s="92" t="str">
        <f t="shared" si="506"/>
        <v/>
      </c>
      <c r="R3210" s="92" t="str">
        <f t="shared" si="507"/>
        <v/>
      </c>
      <c r="U3210" s="5"/>
      <c r="V3210" s="5"/>
      <c r="W3210" s="94" t="str">
        <f t="shared" ref="W3210:W3273" si="515">IF(A3210&lt;&gt;"",F3210-$AU$105,"")</f>
        <v/>
      </c>
      <c r="X3210" s="94" t="str">
        <f t="shared" si="508"/>
        <v/>
      </c>
      <c r="Y3210" s="5"/>
      <c r="BK3210" s="8"/>
      <c r="BL3210" s="5"/>
      <c r="BM3210" s="5"/>
      <c r="BN3210" s="5"/>
      <c r="BO3210" s="5"/>
      <c r="BP3210" s="1"/>
      <c r="BQ3210" s="1"/>
      <c r="BR3210" s="1"/>
      <c r="BS3210" s="1"/>
      <c r="BT3210" s="1"/>
      <c r="BU3210" s="4"/>
      <c r="BV3210" s="1"/>
      <c r="BW3210" s="3"/>
      <c r="BX3210" s="4"/>
      <c r="BY3210" s="5"/>
      <c r="BZ3210" s="5"/>
      <c r="CA3210" s="5"/>
      <c r="CB3210" s="5"/>
      <c r="CC3210" s="5"/>
      <c r="CD3210" s="43"/>
    </row>
    <row r="3211" spans="1:82" x14ac:dyDescent="0.25">
      <c r="A3211" s="8"/>
      <c r="B3211" s="5"/>
      <c r="C3211" s="5"/>
      <c r="D3211" s="5"/>
      <c r="E3211" s="5"/>
      <c r="F3211" s="94" t="str">
        <f t="shared" si="509"/>
        <v/>
      </c>
      <c r="G3211" s="94" t="str">
        <f t="shared" si="510"/>
        <v/>
      </c>
      <c r="H3211" s="127" t="str">
        <f>IF(A3211&lt;&gt;"",IF(MID(C3211,1,1)="c",$AS$26,IF(MID(C3211,1,1)="r",$AS$41,IF(MID(C3211,1,1)="p",#REF!,#REF!))),"")</f>
        <v/>
      </c>
      <c r="I3211" s="92" t="str">
        <f t="shared" si="511"/>
        <v/>
      </c>
      <c r="J3211" s="92" t="str">
        <f t="shared" si="512"/>
        <v/>
      </c>
      <c r="K3211" s="92" t="str">
        <f t="shared" si="513"/>
        <v/>
      </c>
      <c r="L3211" s="92" t="str">
        <f t="shared" si="514"/>
        <v/>
      </c>
      <c r="M3211" s="95" t="str">
        <f>IF(A3211&lt;&gt;"",IF(MID(C3211,1,1)="c",SigmaEpsConcrete(I3211,$AN$30:$AN$33,$AR$30:$AR$33,$AS$26,$AS$27,$AS$28,$AQ$20,$AU$19),""),"")</f>
        <v/>
      </c>
      <c r="N3211" s="95" t="str">
        <f>IF(A3211&lt;&gt;"",IF(MID(C3211,1,1)="r",SigmaEpsReinf(J3211,$AS$42:$AS$43,$AS$41,$AS$39,$AS$40,$AQ$38),""),"")</f>
        <v/>
      </c>
      <c r="Q3211" s="92" t="str">
        <f t="shared" ref="Q3211:Q3274" si="516">IF(A3211&lt;&gt;"",IF(MID(C3211,1,1)="c",IF(ISERROR(M3211/I3211),"",M3211/I3211),""),"")</f>
        <v/>
      </c>
      <c r="R3211" s="92" t="str">
        <f t="shared" ref="R3211:R3274" si="517">IF(A3211&lt;&gt;"",IF(MID(C3211,1,1)="r",IF(ISERROR(N3211/J3211),"",N3211/J3211),""),"")</f>
        <v/>
      </c>
      <c r="U3211" s="5"/>
      <c r="V3211" s="5"/>
      <c r="W3211" s="94" t="str">
        <f t="shared" si="515"/>
        <v/>
      </c>
      <c r="X3211" s="94" t="str">
        <f t="shared" ref="X3211:X3274" si="518">IF(B3211&lt;&gt;"",G3211-$AU$106,"")</f>
        <v/>
      </c>
      <c r="Y3211" s="5"/>
      <c r="BK3211" s="8"/>
      <c r="BL3211" s="5"/>
      <c r="BM3211" s="5"/>
      <c r="BN3211" s="5"/>
      <c r="BO3211" s="5"/>
      <c r="BP3211" s="1"/>
      <c r="BQ3211" s="1"/>
      <c r="BR3211" s="1"/>
      <c r="BS3211" s="1"/>
      <c r="BT3211" s="1"/>
      <c r="BU3211" s="4"/>
      <c r="BV3211" s="1"/>
      <c r="BW3211" s="3"/>
      <c r="BX3211" s="4"/>
      <c r="BY3211" s="5"/>
      <c r="BZ3211" s="5"/>
      <c r="CA3211" s="5"/>
      <c r="CB3211" s="5"/>
      <c r="CC3211" s="5"/>
      <c r="CD3211" s="43"/>
    </row>
    <row r="3212" spans="1:82" x14ac:dyDescent="0.25">
      <c r="A3212" s="8"/>
      <c r="B3212" s="5"/>
      <c r="C3212" s="5"/>
      <c r="D3212" s="5"/>
      <c r="E3212" s="5"/>
      <c r="F3212" s="94" t="str">
        <f t="shared" si="509"/>
        <v/>
      </c>
      <c r="G3212" s="94" t="str">
        <f t="shared" si="510"/>
        <v/>
      </c>
      <c r="H3212" s="127" t="str">
        <f>IF(A3212&lt;&gt;"",IF(MID(C3212,1,1)="c",$AS$26,IF(MID(C3212,1,1)="r",$AS$41,IF(MID(C3212,1,1)="p",#REF!,#REF!))),"")</f>
        <v/>
      </c>
      <c r="I3212" s="92" t="str">
        <f t="shared" si="511"/>
        <v/>
      </c>
      <c r="J3212" s="92" t="str">
        <f t="shared" si="512"/>
        <v/>
      </c>
      <c r="K3212" s="92" t="str">
        <f t="shared" si="513"/>
        <v/>
      </c>
      <c r="L3212" s="92" t="str">
        <f t="shared" si="514"/>
        <v/>
      </c>
      <c r="M3212" s="95" t="str">
        <f>IF(A3212&lt;&gt;"",IF(MID(C3212,1,1)="c",SigmaEpsConcrete(I3212,$AN$30:$AN$33,$AR$30:$AR$33,$AS$26,$AS$27,$AS$28,$AQ$20,$AU$19),""),"")</f>
        <v/>
      </c>
      <c r="N3212" s="95" t="str">
        <f>IF(A3212&lt;&gt;"",IF(MID(C3212,1,1)="r",SigmaEpsReinf(J3212,$AS$42:$AS$43,$AS$41,$AS$39,$AS$40,$AQ$38),""),"")</f>
        <v/>
      </c>
      <c r="Q3212" s="92" t="str">
        <f t="shared" si="516"/>
        <v/>
      </c>
      <c r="R3212" s="92" t="str">
        <f t="shared" si="517"/>
        <v/>
      </c>
      <c r="U3212" s="5"/>
      <c r="V3212" s="5"/>
      <c r="W3212" s="94" t="str">
        <f t="shared" si="515"/>
        <v/>
      </c>
      <c r="X3212" s="94" t="str">
        <f t="shared" si="518"/>
        <v/>
      </c>
      <c r="Y3212" s="5"/>
      <c r="BK3212" s="8"/>
      <c r="BL3212" s="5"/>
      <c r="BM3212" s="5"/>
      <c r="BN3212" s="5"/>
      <c r="BO3212" s="5"/>
      <c r="BP3212" s="1"/>
      <c r="BQ3212" s="1"/>
      <c r="BR3212" s="1"/>
      <c r="BS3212" s="1"/>
      <c r="BT3212" s="1"/>
      <c r="BU3212" s="4"/>
      <c r="BV3212" s="1"/>
      <c r="BW3212" s="3"/>
      <c r="BX3212" s="4"/>
      <c r="BY3212" s="5"/>
      <c r="BZ3212" s="5"/>
      <c r="CA3212" s="5"/>
      <c r="CB3212" s="5"/>
      <c r="CC3212" s="5"/>
      <c r="CD3212" s="43"/>
    </row>
    <row r="3213" spans="1:82" x14ac:dyDescent="0.25">
      <c r="A3213" s="8"/>
      <c r="B3213" s="5"/>
      <c r="C3213" s="5"/>
      <c r="D3213" s="5"/>
      <c r="E3213" s="5"/>
      <c r="F3213" s="94" t="str">
        <f t="shared" si="509"/>
        <v/>
      </c>
      <c r="G3213" s="94" t="str">
        <f t="shared" si="510"/>
        <v/>
      </c>
      <c r="H3213" s="127" t="str">
        <f>IF(A3213&lt;&gt;"",IF(MID(C3213,1,1)="c",$AS$26,IF(MID(C3213,1,1)="r",$AS$41,IF(MID(C3213,1,1)="p",#REF!,#REF!))),"")</f>
        <v/>
      </c>
      <c r="I3213" s="92" t="str">
        <f t="shared" si="511"/>
        <v/>
      </c>
      <c r="J3213" s="92" t="str">
        <f t="shared" si="512"/>
        <v/>
      </c>
      <c r="K3213" s="92" t="str">
        <f t="shared" si="513"/>
        <v/>
      </c>
      <c r="L3213" s="92" t="str">
        <f t="shared" si="514"/>
        <v/>
      </c>
      <c r="M3213" s="95" t="str">
        <f>IF(A3213&lt;&gt;"",IF(MID(C3213,1,1)="c",SigmaEpsConcrete(I3213,$AN$30:$AN$33,$AR$30:$AR$33,$AS$26,$AS$27,$AS$28,$AQ$20,$AU$19),""),"")</f>
        <v/>
      </c>
      <c r="N3213" s="95" t="str">
        <f>IF(A3213&lt;&gt;"",IF(MID(C3213,1,1)="r",SigmaEpsReinf(J3213,$AS$42:$AS$43,$AS$41,$AS$39,$AS$40,$AQ$38),""),"")</f>
        <v/>
      </c>
      <c r="Q3213" s="92" t="str">
        <f t="shared" si="516"/>
        <v/>
      </c>
      <c r="R3213" s="92" t="str">
        <f t="shared" si="517"/>
        <v/>
      </c>
      <c r="U3213" s="5"/>
      <c r="V3213" s="5"/>
      <c r="W3213" s="94" t="str">
        <f t="shared" si="515"/>
        <v/>
      </c>
      <c r="X3213" s="94" t="str">
        <f t="shared" si="518"/>
        <v/>
      </c>
      <c r="Y3213" s="5"/>
      <c r="BK3213" s="8"/>
      <c r="BL3213" s="5"/>
      <c r="BM3213" s="5"/>
      <c r="BN3213" s="5"/>
      <c r="BO3213" s="5"/>
      <c r="BP3213" s="1"/>
      <c r="BQ3213" s="1"/>
      <c r="BR3213" s="1"/>
      <c r="BS3213" s="1"/>
      <c r="BT3213" s="1"/>
      <c r="BU3213" s="4"/>
      <c r="BV3213" s="1"/>
      <c r="BW3213" s="3"/>
      <c r="BX3213" s="4"/>
      <c r="BY3213" s="5"/>
      <c r="BZ3213" s="5"/>
      <c r="CA3213" s="5"/>
      <c r="CB3213" s="5"/>
      <c r="CC3213" s="5"/>
      <c r="CD3213" s="43"/>
    </row>
    <row r="3214" spans="1:82" x14ac:dyDescent="0.25">
      <c r="A3214" s="8"/>
      <c r="B3214" s="5"/>
      <c r="C3214" s="5"/>
      <c r="D3214" s="5"/>
      <c r="E3214" s="5"/>
      <c r="F3214" s="94" t="str">
        <f t="shared" si="509"/>
        <v/>
      </c>
      <c r="G3214" s="94" t="str">
        <f t="shared" si="510"/>
        <v/>
      </c>
      <c r="H3214" s="127" t="str">
        <f>IF(A3214&lt;&gt;"",IF(MID(C3214,1,1)="c",$AS$26,IF(MID(C3214,1,1)="r",$AS$41,IF(MID(C3214,1,1)="p",#REF!,#REF!))),"")</f>
        <v/>
      </c>
      <c r="I3214" s="92" t="str">
        <f t="shared" si="511"/>
        <v/>
      </c>
      <c r="J3214" s="92" t="str">
        <f t="shared" si="512"/>
        <v/>
      </c>
      <c r="K3214" s="92" t="str">
        <f t="shared" si="513"/>
        <v/>
      </c>
      <c r="L3214" s="92" t="str">
        <f t="shared" si="514"/>
        <v/>
      </c>
      <c r="M3214" s="95" t="str">
        <f>IF(A3214&lt;&gt;"",IF(MID(C3214,1,1)="c",SigmaEpsConcrete(I3214,$AN$30:$AN$33,$AR$30:$AR$33,$AS$26,$AS$27,$AS$28,$AQ$20,$AU$19),""),"")</f>
        <v/>
      </c>
      <c r="N3214" s="95" t="str">
        <f>IF(A3214&lt;&gt;"",IF(MID(C3214,1,1)="r",SigmaEpsReinf(J3214,$AS$42:$AS$43,$AS$41,$AS$39,$AS$40,$AQ$38),""),"")</f>
        <v/>
      </c>
      <c r="Q3214" s="92" t="str">
        <f t="shared" si="516"/>
        <v/>
      </c>
      <c r="R3214" s="92" t="str">
        <f t="shared" si="517"/>
        <v/>
      </c>
      <c r="U3214" s="5"/>
      <c r="V3214" s="5"/>
      <c r="W3214" s="94" t="str">
        <f t="shared" si="515"/>
        <v/>
      </c>
      <c r="X3214" s="94" t="str">
        <f t="shared" si="518"/>
        <v/>
      </c>
      <c r="Y3214" s="5"/>
      <c r="BK3214" s="8"/>
      <c r="BL3214" s="5"/>
      <c r="BM3214" s="5"/>
      <c r="BN3214" s="5"/>
      <c r="BO3214" s="5"/>
      <c r="BP3214" s="1"/>
      <c r="BQ3214" s="1"/>
      <c r="BR3214" s="1"/>
      <c r="BS3214" s="1"/>
      <c r="BT3214" s="1"/>
      <c r="BU3214" s="4"/>
      <c r="BV3214" s="1"/>
      <c r="BW3214" s="3"/>
      <c r="BX3214" s="4"/>
      <c r="BY3214" s="5"/>
      <c r="BZ3214" s="5"/>
      <c r="CA3214" s="5"/>
      <c r="CB3214" s="5"/>
      <c r="CC3214" s="5"/>
      <c r="CD3214" s="43"/>
    </row>
    <row r="3215" spans="1:82" x14ac:dyDescent="0.25">
      <c r="A3215" s="8"/>
      <c r="B3215" s="5"/>
      <c r="C3215" s="5"/>
      <c r="D3215" s="5"/>
      <c r="E3215" s="5"/>
      <c r="F3215" s="94" t="str">
        <f t="shared" si="509"/>
        <v/>
      </c>
      <c r="G3215" s="94" t="str">
        <f t="shared" si="510"/>
        <v/>
      </c>
      <c r="H3215" s="127" t="str">
        <f>IF(A3215&lt;&gt;"",IF(MID(C3215,1,1)="c",$AS$26,IF(MID(C3215,1,1)="r",$AS$41,IF(MID(C3215,1,1)="p",#REF!,#REF!))),"")</f>
        <v/>
      </c>
      <c r="I3215" s="92" t="str">
        <f t="shared" si="511"/>
        <v/>
      </c>
      <c r="J3215" s="92" t="str">
        <f t="shared" si="512"/>
        <v/>
      </c>
      <c r="K3215" s="92" t="str">
        <f t="shared" si="513"/>
        <v/>
      </c>
      <c r="L3215" s="92" t="str">
        <f t="shared" si="514"/>
        <v/>
      </c>
      <c r="M3215" s="95" t="str">
        <f>IF(A3215&lt;&gt;"",IF(MID(C3215,1,1)="c",SigmaEpsConcrete(I3215,$AN$30:$AN$33,$AR$30:$AR$33,$AS$26,$AS$27,$AS$28,$AQ$20,$AU$19),""),"")</f>
        <v/>
      </c>
      <c r="N3215" s="95" t="str">
        <f>IF(A3215&lt;&gt;"",IF(MID(C3215,1,1)="r",SigmaEpsReinf(J3215,$AS$42:$AS$43,$AS$41,$AS$39,$AS$40,$AQ$38),""),"")</f>
        <v/>
      </c>
      <c r="Q3215" s="92" t="str">
        <f t="shared" si="516"/>
        <v/>
      </c>
      <c r="R3215" s="92" t="str">
        <f t="shared" si="517"/>
        <v/>
      </c>
      <c r="U3215" s="5"/>
      <c r="V3215" s="5"/>
      <c r="W3215" s="94" t="str">
        <f t="shared" si="515"/>
        <v/>
      </c>
      <c r="X3215" s="94" t="str">
        <f t="shared" si="518"/>
        <v/>
      </c>
      <c r="Y3215" s="5"/>
      <c r="BK3215" s="8"/>
      <c r="BL3215" s="5"/>
      <c r="BM3215" s="5"/>
      <c r="BN3215" s="5"/>
      <c r="BO3215" s="5"/>
      <c r="BP3215" s="1"/>
      <c r="BQ3215" s="1"/>
      <c r="BR3215" s="1"/>
      <c r="BS3215" s="1"/>
      <c r="BT3215" s="1"/>
      <c r="BU3215" s="4"/>
      <c r="BV3215" s="1"/>
      <c r="BW3215" s="3"/>
      <c r="BX3215" s="4"/>
      <c r="BY3215" s="5"/>
      <c r="BZ3215" s="5"/>
      <c r="CA3215" s="5"/>
      <c r="CB3215" s="5"/>
      <c r="CC3215" s="5"/>
      <c r="CD3215" s="43"/>
    </row>
    <row r="3216" spans="1:82" x14ac:dyDescent="0.25">
      <c r="A3216" s="8"/>
      <c r="B3216" s="5"/>
      <c r="C3216" s="5"/>
      <c r="D3216" s="5"/>
      <c r="E3216" s="5"/>
      <c r="F3216" s="94" t="str">
        <f t="shared" si="509"/>
        <v/>
      </c>
      <c r="G3216" s="94" t="str">
        <f t="shared" si="510"/>
        <v/>
      </c>
      <c r="H3216" s="127" t="str">
        <f>IF(A3216&lt;&gt;"",IF(MID(C3216,1,1)="c",$AS$26,IF(MID(C3216,1,1)="r",$AS$41,IF(MID(C3216,1,1)="p",#REF!,#REF!))),"")</f>
        <v/>
      </c>
      <c r="I3216" s="92" t="str">
        <f t="shared" si="511"/>
        <v/>
      </c>
      <c r="J3216" s="92" t="str">
        <f t="shared" si="512"/>
        <v/>
      </c>
      <c r="K3216" s="92" t="str">
        <f t="shared" si="513"/>
        <v/>
      </c>
      <c r="L3216" s="92" t="str">
        <f t="shared" si="514"/>
        <v/>
      </c>
      <c r="M3216" s="95" t="str">
        <f>IF(A3216&lt;&gt;"",IF(MID(C3216,1,1)="c",SigmaEpsConcrete(I3216,$AN$30:$AN$33,$AR$30:$AR$33,$AS$26,$AS$27,$AS$28,$AQ$20,$AU$19),""),"")</f>
        <v/>
      </c>
      <c r="N3216" s="95" t="str">
        <f>IF(A3216&lt;&gt;"",IF(MID(C3216,1,1)="r",SigmaEpsReinf(J3216,$AS$42:$AS$43,$AS$41,$AS$39,$AS$40,$AQ$38),""),"")</f>
        <v/>
      </c>
      <c r="Q3216" s="92" t="str">
        <f t="shared" si="516"/>
        <v/>
      </c>
      <c r="R3216" s="92" t="str">
        <f t="shared" si="517"/>
        <v/>
      </c>
      <c r="U3216" s="5"/>
      <c r="V3216" s="5"/>
      <c r="W3216" s="94" t="str">
        <f t="shared" si="515"/>
        <v/>
      </c>
      <c r="X3216" s="94" t="str">
        <f t="shared" si="518"/>
        <v/>
      </c>
      <c r="Y3216" s="5"/>
      <c r="BK3216" s="8"/>
      <c r="BL3216" s="5"/>
      <c r="BM3216" s="5"/>
      <c r="BN3216" s="5"/>
      <c r="BO3216" s="5"/>
      <c r="BP3216" s="1"/>
      <c r="BQ3216" s="1"/>
      <c r="BR3216" s="1"/>
      <c r="BS3216" s="1"/>
      <c r="BT3216" s="1"/>
      <c r="BU3216" s="4"/>
      <c r="BV3216" s="1"/>
      <c r="BW3216" s="3"/>
      <c r="BX3216" s="4"/>
      <c r="BY3216" s="5"/>
      <c r="BZ3216" s="5"/>
      <c r="CA3216" s="5"/>
      <c r="CB3216" s="5"/>
      <c r="CC3216" s="5"/>
      <c r="CD3216" s="43"/>
    </row>
    <row r="3217" spans="1:82" x14ac:dyDescent="0.25">
      <c r="A3217" s="8"/>
      <c r="B3217" s="5"/>
      <c r="C3217" s="5"/>
      <c r="D3217" s="5"/>
      <c r="E3217" s="5"/>
      <c r="F3217" s="94" t="str">
        <f t="shared" si="509"/>
        <v/>
      </c>
      <c r="G3217" s="94" t="str">
        <f t="shared" si="510"/>
        <v/>
      </c>
      <c r="H3217" s="127" t="str">
        <f>IF(A3217&lt;&gt;"",IF(MID(C3217,1,1)="c",$AS$26,IF(MID(C3217,1,1)="r",$AS$41,IF(MID(C3217,1,1)="p",#REF!,#REF!))),"")</f>
        <v/>
      </c>
      <c r="I3217" s="92" t="str">
        <f t="shared" si="511"/>
        <v/>
      </c>
      <c r="J3217" s="92" t="str">
        <f t="shared" si="512"/>
        <v/>
      </c>
      <c r="K3217" s="92" t="str">
        <f t="shared" si="513"/>
        <v/>
      </c>
      <c r="L3217" s="92" t="str">
        <f t="shared" si="514"/>
        <v/>
      </c>
      <c r="M3217" s="95" t="str">
        <f>IF(A3217&lt;&gt;"",IF(MID(C3217,1,1)="c",SigmaEpsConcrete(I3217,$AN$30:$AN$33,$AR$30:$AR$33,$AS$26,$AS$27,$AS$28,$AQ$20,$AU$19),""),"")</f>
        <v/>
      </c>
      <c r="N3217" s="95" t="str">
        <f>IF(A3217&lt;&gt;"",IF(MID(C3217,1,1)="r",SigmaEpsReinf(J3217,$AS$42:$AS$43,$AS$41,$AS$39,$AS$40,$AQ$38),""),"")</f>
        <v/>
      </c>
      <c r="Q3217" s="92" t="str">
        <f t="shared" si="516"/>
        <v/>
      </c>
      <c r="R3217" s="92" t="str">
        <f t="shared" si="517"/>
        <v/>
      </c>
      <c r="U3217" s="5"/>
      <c r="V3217" s="5"/>
      <c r="W3217" s="94" t="str">
        <f t="shared" si="515"/>
        <v/>
      </c>
      <c r="X3217" s="94" t="str">
        <f t="shared" si="518"/>
        <v/>
      </c>
      <c r="Y3217" s="5"/>
      <c r="BK3217" s="8"/>
      <c r="BL3217" s="5"/>
      <c r="BM3217" s="5"/>
      <c r="BN3217" s="5"/>
      <c r="BO3217" s="5"/>
      <c r="BP3217" s="1"/>
      <c r="BQ3217" s="1"/>
      <c r="BR3217" s="1"/>
      <c r="BS3217" s="1"/>
      <c r="BT3217" s="1"/>
      <c r="BU3217" s="4"/>
      <c r="BV3217" s="1"/>
      <c r="BW3217" s="3"/>
      <c r="BX3217" s="4"/>
      <c r="BY3217" s="5"/>
      <c r="BZ3217" s="5"/>
      <c r="CA3217" s="5"/>
      <c r="CB3217" s="5"/>
      <c r="CC3217" s="5"/>
      <c r="CD3217" s="43"/>
    </row>
    <row r="3218" spans="1:82" x14ac:dyDescent="0.25">
      <c r="A3218" s="8"/>
      <c r="B3218" s="5"/>
      <c r="C3218" s="5"/>
      <c r="D3218" s="5"/>
      <c r="E3218" s="5"/>
      <c r="F3218" s="94" t="str">
        <f t="shared" si="509"/>
        <v/>
      </c>
      <c r="G3218" s="94" t="str">
        <f t="shared" si="510"/>
        <v/>
      </c>
      <c r="H3218" s="127" t="str">
        <f>IF(A3218&lt;&gt;"",IF(MID(C3218,1,1)="c",$AS$26,IF(MID(C3218,1,1)="r",$AS$41,IF(MID(C3218,1,1)="p",#REF!,#REF!))),"")</f>
        <v/>
      </c>
      <c r="I3218" s="92" t="str">
        <f t="shared" si="511"/>
        <v/>
      </c>
      <c r="J3218" s="92" t="str">
        <f t="shared" si="512"/>
        <v/>
      </c>
      <c r="K3218" s="92" t="str">
        <f t="shared" si="513"/>
        <v/>
      </c>
      <c r="L3218" s="92" t="str">
        <f t="shared" si="514"/>
        <v/>
      </c>
      <c r="M3218" s="95" t="str">
        <f>IF(A3218&lt;&gt;"",IF(MID(C3218,1,1)="c",SigmaEpsConcrete(I3218,$AN$30:$AN$33,$AR$30:$AR$33,$AS$26,$AS$27,$AS$28,$AQ$20,$AU$19),""),"")</f>
        <v/>
      </c>
      <c r="N3218" s="95" t="str">
        <f>IF(A3218&lt;&gt;"",IF(MID(C3218,1,1)="r",SigmaEpsReinf(J3218,$AS$42:$AS$43,$AS$41,$AS$39,$AS$40,$AQ$38),""),"")</f>
        <v/>
      </c>
      <c r="Q3218" s="92" t="str">
        <f t="shared" si="516"/>
        <v/>
      </c>
      <c r="R3218" s="92" t="str">
        <f t="shared" si="517"/>
        <v/>
      </c>
      <c r="U3218" s="5"/>
      <c r="V3218" s="5"/>
      <c r="W3218" s="94" t="str">
        <f t="shared" si="515"/>
        <v/>
      </c>
      <c r="X3218" s="94" t="str">
        <f t="shared" si="518"/>
        <v/>
      </c>
      <c r="Y3218" s="5"/>
      <c r="BK3218" s="8"/>
      <c r="BL3218" s="5"/>
      <c r="BM3218" s="5"/>
      <c r="BN3218" s="5"/>
      <c r="BO3218" s="5"/>
      <c r="BP3218" s="1"/>
      <c r="BQ3218" s="1"/>
      <c r="BR3218" s="1"/>
      <c r="BS3218" s="1"/>
      <c r="BT3218" s="1"/>
      <c r="BU3218" s="4"/>
      <c r="BV3218" s="1"/>
      <c r="BW3218" s="3"/>
      <c r="BX3218" s="4"/>
      <c r="BY3218" s="5"/>
      <c r="BZ3218" s="5"/>
      <c r="CA3218" s="5"/>
      <c r="CB3218" s="5"/>
      <c r="CC3218" s="5"/>
      <c r="CD3218" s="43"/>
    </row>
    <row r="3219" spans="1:82" x14ac:dyDescent="0.25">
      <c r="A3219" s="8"/>
      <c r="B3219" s="5"/>
      <c r="C3219" s="5"/>
      <c r="D3219" s="5"/>
      <c r="E3219" s="5"/>
      <c r="F3219" s="94" t="str">
        <f t="shared" si="509"/>
        <v/>
      </c>
      <c r="G3219" s="94" t="str">
        <f t="shared" si="510"/>
        <v/>
      </c>
      <c r="H3219" s="127" t="str">
        <f>IF(A3219&lt;&gt;"",IF(MID(C3219,1,1)="c",$AS$26,IF(MID(C3219,1,1)="r",$AS$41,IF(MID(C3219,1,1)="p",#REF!,#REF!))),"")</f>
        <v/>
      </c>
      <c r="I3219" s="92" t="str">
        <f t="shared" si="511"/>
        <v/>
      </c>
      <c r="J3219" s="92" t="str">
        <f t="shared" si="512"/>
        <v/>
      </c>
      <c r="K3219" s="92" t="str">
        <f t="shared" si="513"/>
        <v/>
      </c>
      <c r="L3219" s="92" t="str">
        <f t="shared" si="514"/>
        <v/>
      </c>
      <c r="M3219" s="95" t="str">
        <f>IF(A3219&lt;&gt;"",IF(MID(C3219,1,1)="c",SigmaEpsConcrete(I3219,$AN$30:$AN$33,$AR$30:$AR$33,$AS$26,$AS$27,$AS$28,$AQ$20,$AU$19),""),"")</f>
        <v/>
      </c>
      <c r="N3219" s="95" t="str">
        <f>IF(A3219&lt;&gt;"",IF(MID(C3219,1,1)="r",SigmaEpsReinf(J3219,$AS$42:$AS$43,$AS$41,$AS$39,$AS$40,$AQ$38),""),"")</f>
        <v/>
      </c>
      <c r="Q3219" s="92" t="str">
        <f t="shared" si="516"/>
        <v/>
      </c>
      <c r="R3219" s="92" t="str">
        <f t="shared" si="517"/>
        <v/>
      </c>
      <c r="U3219" s="5"/>
      <c r="V3219" s="5"/>
      <c r="W3219" s="94" t="str">
        <f t="shared" si="515"/>
        <v/>
      </c>
      <c r="X3219" s="94" t="str">
        <f t="shared" si="518"/>
        <v/>
      </c>
      <c r="Y3219" s="5"/>
      <c r="BK3219" s="8"/>
      <c r="BL3219" s="5"/>
      <c r="BM3219" s="5"/>
      <c r="BN3219" s="5"/>
      <c r="BO3219" s="5"/>
      <c r="BP3219" s="1"/>
      <c r="BQ3219" s="1"/>
      <c r="BR3219" s="1"/>
      <c r="BS3219" s="1"/>
      <c r="BT3219" s="1"/>
      <c r="BU3219" s="4"/>
      <c r="BV3219" s="1"/>
      <c r="BW3219" s="3"/>
      <c r="BX3219" s="4"/>
      <c r="BY3219" s="5"/>
      <c r="BZ3219" s="5"/>
      <c r="CA3219" s="5"/>
      <c r="CB3219" s="5"/>
      <c r="CC3219" s="5"/>
      <c r="CD3219" s="43"/>
    </row>
    <row r="3220" spans="1:82" x14ac:dyDescent="0.25">
      <c r="A3220" s="8"/>
      <c r="B3220" s="5"/>
      <c r="C3220" s="5"/>
      <c r="D3220" s="5"/>
      <c r="E3220" s="5"/>
      <c r="F3220" s="94" t="str">
        <f t="shared" si="509"/>
        <v/>
      </c>
      <c r="G3220" s="94" t="str">
        <f t="shared" si="510"/>
        <v/>
      </c>
      <c r="H3220" s="127" t="str">
        <f>IF(A3220&lt;&gt;"",IF(MID(C3220,1,1)="c",$AS$26,IF(MID(C3220,1,1)="r",$AS$41,IF(MID(C3220,1,1)="p",#REF!,#REF!))),"")</f>
        <v/>
      </c>
      <c r="I3220" s="92" t="str">
        <f t="shared" si="511"/>
        <v/>
      </c>
      <c r="J3220" s="92" t="str">
        <f t="shared" si="512"/>
        <v/>
      </c>
      <c r="K3220" s="92" t="str">
        <f t="shared" si="513"/>
        <v/>
      </c>
      <c r="L3220" s="92" t="str">
        <f t="shared" si="514"/>
        <v/>
      </c>
      <c r="M3220" s="95" t="str">
        <f>IF(A3220&lt;&gt;"",IF(MID(C3220,1,1)="c",SigmaEpsConcrete(I3220,$AN$30:$AN$33,$AR$30:$AR$33,$AS$26,$AS$27,$AS$28,$AQ$20,$AU$19),""),"")</f>
        <v/>
      </c>
      <c r="N3220" s="95" t="str">
        <f>IF(A3220&lt;&gt;"",IF(MID(C3220,1,1)="r",SigmaEpsReinf(J3220,$AS$42:$AS$43,$AS$41,$AS$39,$AS$40,$AQ$38),""),"")</f>
        <v/>
      </c>
      <c r="Q3220" s="92" t="str">
        <f t="shared" si="516"/>
        <v/>
      </c>
      <c r="R3220" s="92" t="str">
        <f t="shared" si="517"/>
        <v/>
      </c>
      <c r="U3220" s="5"/>
      <c r="V3220" s="5"/>
      <c r="W3220" s="94" t="str">
        <f t="shared" si="515"/>
        <v/>
      </c>
      <c r="X3220" s="94" t="str">
        <f t="shared" si="518"/>
        <v/>
      </c>
      <c r="Y3220" s="5"/>
      <c r="BK3220" s="8"/>
      <c r="BL3220" s="5"/>
      <c r="BM3220" s="5"/>
      <c r="BN3220" s="5"/>
      <c r="BO3220" s="5"/>
      <c r="BP3220" s="1"/>
      <c r="BQ3220" s="1"/>
      <c r="BR3220" s="1"/>
      <c r="BS3220" s="1"/>
      <c r="BT3220" s="1"/>
      <c r="BU3220" s="4"/>
      <c r="BV3220" s="1"/>
      <c r="BW3220" s="3"/>
      <c r="BX3220" s="4"/>
      <c r="BY3220" s="5"/>
      <c r="BZ3220" s="5"/>
      <c r="CA3220" s="5"/>
      <c r="CB3220" s="5"/>
      <c r="CC3220" s="5"/>
      <c r="CD3220" s="43"/>
    </row>
    <row r="3221" spans="1:82" x14ac:dyDescent="0.25">
      <c r="A3221" s="8"/>
      <c r="B3221" s="5"/>
      <c r="C3221" s="5"/>
      <c r="D3221" s="5"/>
      <c r="E3221" s="5"/>
      <c r="F3221" s="94" t="str">
        <f t="shared" si="509"/>
        <v/>
      </c>
      <c r="G3221" s="94" t="str">
        <f t="shared" si="510"/>
        <v/>
      </c>
      <c r="H3221" s="127" t="str">
        <f>IF(A3221&lt;&gt;"",IF(MID(C3221,1,1)="c",$AS$26,IF(MID(C3221,1,1)="r",$AS$41,IF(MID(C3221,1,1)="p",#REF!,#REF!))),"")</f>
        <v/>
      </c>
      <c r="I3221" s="92" t="str">
        <f t="shared" si="511"/>
        <v/>
      </c>
      <c r="J3221" s="92" t="str">
        <f t="shared" si="512"/>
        <v/>
      </c>
      <c r="K3221" s="92" t="str">
        <f t="shared" si="513"/>
        <v/>
      </c>
      <c r="L3221" s="92" t="str">
        <f t="shared" si="514"/>
        <v/>
      </c>
      <c r="M3221" s="95" t="str">
        <f>IF(A3221&lt;&gt;"",IF(MID(C3221,1,1)="c",SigmaEpsConcrete(I3221,$AN$30:$AN$33,$AR$30:$AR$33,$AS$26,$AS$27,$AS$28,$AQ$20,$AU$19),""),"")</f>
        <v/>
      </c>
      <c r="N3221" s="95" t="str">
        <f>IF(A3221&lt;&gt;"",IF(MID(C3221,1,1)="r",SigmaEpsReinf(J3221,$AS$42:$AS$43,$AS$41,$AS$39,$AS$40,$AQ$38),""),"")</f>
        <v/>
      </c>
      <c r="Q3221" s="92" t="str">
        <f t="shared" si="516"/>
        <v/>
      </c>
      <c r="R3221" s="92" t="str">
        <f t="shared" si="517"/>
        <v/>
      </c>
      <c r="U3221" s="5"/>
      <c r="V3221" s="5"/>
      <c r="W3221" s="94" t="str">
        <f t="shared" si="515"/>
        <v/>
      </c>
      <c r="X3221" s="94" t="str">
        <f t="shared" si="518"/>
        <v/>
      </c>
      <c r="Y3221" s="5"/>
      <c r="BK3221" s="8"/>
      <c r="BL3221" s="5"/>
      <c r="BM3221" s="5"/>
      <c r="BN3221" s="5"/>
      <c r="BO3221" s="5"/>
      <c r="BP3221" s="1"/>
      <c r="BQ3221" s="1"/>
      <c r="BR3221" s="1"/>
      <c r="BS3221" s="1"/>
      <c r="BT3221" s="1"/>
      <c r="BU3221" s="4"/>
      <c r="BV3221" s="1"/>
      <c r="BW3221" s="3"/>
      <c r="BX3221" s="4"/>
      <c r="BY3221" s="5"/>
      <c r="BZ3221" s="5"/>
      <c r="CA3221" s="5"/>
      <c r="CB3221" s="5"/>
      <c r="CC3221" s="5"/>
      <c r="CD3221" s="43"/>
    </row>
    <row r="3222" spans="1:82" x14ac:dyDescent="0.25">
      <c r="A3222" s="8"/>
      <c r="B3222" s="5"/>
      <c r="C3222" s="5"/>
      <c r="D3222" s="5"/>
      <c r="E3222" s="5"/>
      <c r="F3222" s="94" t="str">
        <f t="shared" si="509"/>
        <v/>
      </c>
      <c r="G3222" s="94" t="str">
        <f t="shared" si="510"/>
        <v/>
      </c>
      <c r="H3222" s="127" t="str">
        <f>IF(A3222&lt;&gt;"",IF(MID(C3222,1,1)="c",$AS$26,IF(MID(C3222,1,1)="r",$AS$41,IF(MID(C3222,1,1)="p",#REF!,#REF!))),"")</f>
        <v/>
      </c>
      <c r="I3222" s="92" t="str">
        <f t="shared" si="511"/>
        <v/>
      </c>
      <c r="J3222" s="92" t="str">
        <f t="shared" si="512"/>
        <v/>
      </c>
      <c r="K3222" s="92" t="str">
        <f t="shared" si="513"/>
        <v/>
      </c>
      <c r="L3222" s="92" t="str">
        <f t="shared" si="514"/>
        <v/>
      </c>
      <c r="M3222" s="95" t="str">
        <f>IF(A3222&lt;&gt;"",IF(MID(C3222,1,1)="c",SigmaEpsConcrete(I3222,$AN$30:$AN$33,$AR$30:$AR$33,$AS$26,$AS$27,$AS$28,$AQ$20,$AU$19),""),"")</f>
        <v/>
      </c>
      <c r="N3222" s="95" t="str">
        <f>IF(A3222&lt;&gt;"",IF(MID(C3222,1,1)="r",SigmaEpsReinf(J3222,$AS$42:$AS$43,$AS$41,$AS$39,$AS$40,$AQ$38),""),"")</f>
        <v/>
      </c>
      <c r="Q3222" s="92" t="str">
        <f t="shared" si="516"/>
        <v/>
      </c>
      <c r="R3222" s="92" t="str">
        <f t="shared" si="517"/>
        <v/>
      </c>
      <c r="U3222" s="5"/>
      <c r="V3222" s="5"/>
      <c r="W3222" s="94" t="str">
        <f t="shared" si="515"/>
        <v/>
      </c>
      <c r="X3222" s="94" t="str">
        <f t="shared" si="518"/>
        <v/>
      </c>
      <c r="Y3222" s="5"/>
      <c r="BK3222" s="8"/>
      <c r="BL3222" s="5"/>
      <c r="BM3222" s="5"/>
      <c r="BN3222" s="5"/>
      <c r="BO3222" s="5"/>
      <c r="BP3222" s="1"/>
      <c r="BQ3222" s="1"/>
      <c r="BR3222" s="1"/>
      <c r="BS3222" s="1"/>
      <c r="BT3222" s="1"/>
      <c r="BU3222" s="4"/>
      <c r="BV3222" s="1"/>
      <c r="BW3222" s="3"/>
      <c r="BX3222" s="4"/>
      <c r="BY3222" s="5"/>
      <c r="BZ3222" s="5"/>
      <c r="CA3222" s="5"/>
      <c r="CB3222" s="5"/>
      <c r="CC3222" s="5"/>
      <c r="CD3222" s="43"/>
    </row>
    <row r="3223" spans="1:82" x14ac:dyDescent="0.25">
      <c r="A3223" s="8"/>
      <c r="B3223" s="5"/>
      <c r="C3223" s="5"/>
      <c r="D3223" s="5"/>
      <c r="E3223" s="5"/>
      <c r="F3223" s="94" t="str">
        <f t="shared" si="509"/>
        <v/>
      </c>
      <c r="G3223" s="94" t="str">
        <f t="shared" si="510"/>
        <v/>
      </c>
      <c r="H3223" s="127" t="str">
        <f>IF(A3223&lt;&gt;"",IF(MID(C3223,1,1)="c",$AS$26,IF(MID(C3223,1,1)="r",$AS$41,IF(MID(C3223,1,1)="p",#REF!,#REF!))),"")</f>
        <v/>
      </c>
      <c r="I3223" s="92" t="str">
        <f t="shared" si="511"/>
        <v/>
      </c>
      <c r="J3223" s="92" t="str">
        <f t="shared" si="512"/>
        <v/>
      </c>
      <c r="K3223" s="92" t="str">
        <f t="shared" si="513"/>
        <v/>
      </c>
      <c r="L3223" s="92" t="str">
        <f t="shared" si="514"/>
        <v/>
      </c>
      <c r="M3223" s="95" t="str">
        <f>IF(A3223&lt;&gt;"",IF(MID(C3223,1,1)="c",SigmaEpsConcrete(I3223,$AN$30:$AN$33,$AR$30:$AR$33,$AS$26,$AS$27,$AS$28,$AQ$20,$AU$19),""),"")</f>
        <v/>
      </c>
      <c r="N3223" s="95" t="str">
        <f>IF(A3223&lt;&gt;"",IF(MID(C3223,1,1)="r",SigmaEpsReinf(J3223,$AS$42:$AS$43,$AS$41,$AS$39,$AS$40,$AQ$38),""),"")</f>
        <v/>
      </c>
      <c r="Q3223" s="92" t="str">
        <f t="shared" si="516"/>
        <v/>
      </c>
      <c r="R3223" s="92" t="str">
        <f t="shared" si="517"/>
        <v/>
      </c>
      <c r="U3223" s="5"/>
      <c r="V3223" s="5"/>
      <c r="W3223" s="94" t="str">
        <f t="shared" si="515"/>
        <v/>
      </c>
      <c r="X3223" s="94" t="str">
        <f t="shared" si="518"/>
        <v/>
      </c>
      <c r="Y3223" s="5"/>
      <c r="BK3223" s="8"/>
      <c r="BL3223" s="5"/>
      <c r="BM3223" s="5"/>
      <c r="BN3223" s="5"/>
      <c r="BO3223" s="5"/>
      <c r="BP3223" s="1"/>
      <c r="BQ3223" s="1"/>
      <c r="BR3223" s="1"/>
      <c r="BS3223" s="1"/>
      <c r="BT3223" s="1"/>
      <c r="BU3223" s="4"/>
      <c r="BV3223" s="1"/>
      <c r="BW3223" s="3"/>
      <c r="BX3223" s="4"/>
      <c r="BY3223" s="5"/>
      <c r="BZ3223" s="5"/>
      <c r="CA3223" s="5"/>
      <c r="CB3223" s="5"/>
      <c r="CC3223" s="5"/>
      <c r="CD3223" s="43"/>
    </row>
    <row r="3224" spans="1:82" x14ac:dyDescent="0.25">
      <c r="A3224" s="8"/>
      <c r="B3224" s="5"/>
      <c r="C3224" s="5"/>
      <c r="D3224" s="5"/>
      <c r="E3224" s="5"/>
      <c r="F3224" s="94" t="str">
        <f t="shared" si="509"/>
        <v/>
      </c>
      <c r="G3224" s="94" t="str">
        <f t="shared" si="510"/>
        <v/>
      </c>
      <c r="H3224" s="127" t="str">
        <f>IF(A3224&lt;&gt;"",IF(MID(C3224,1,1)="c",$AS$26,IF(MID(C3224,1,1)="r",$AS$41,IF(MID(C3224,1,1)="p",#REF!,#REF!))),"")</f>
        <v/>
      </c>
      <c r="I3224" s="92" t="str">
        <f t="shared" si="511"/>
        <v/>
      </c>
      <c r="J3224" s="92" t="str">
        <f t="shared" si="512"/>
        <v/>
      </c>
      <c r="K3224" s="92" t="str">
        <f t="shared" si="513"/>
        <v/>
      </c>
      <c r="L3224" s="92" t="str">
        <f t="shared" si="514"/>
        <v/>
      </c>
      <c r="M3224" s="95" t="str">
        <f>IF(A3224&lt;&gt;"",IF(MID(C3224,1,1)="c",SigmaEpsConcrete(I3224,$AN$30:$AN$33,$AR$30:$AR$33,$AS$26,$AS$27,$AS$28,$AQ$20,$AU$19),""),"")</f>
        <v/>
      </c>
      <c r="N3224" s="95" t="str">
        <f>IF(A3224&lt;&gt;"",IF(MID(C3224,1,1)="r",SigmaEpsReinf(J3224,$AS$42:$AS$43,$AS$41,$AS$39,$AS$40,$AQ$38),""),"")</f>
        <v/>
      </c>
      <c r="Q3224" s="92" t="str">
        <f t="shared" si="516"/>
        <v/>
      </c>
      <c r="R3224" s="92" t="str">
        <f t="shared" si="517"/>
        <v/>
      </c>
      <c r="U3224" s="5"/>
      <c r="V3224" s="5"/>
      <c r="W3224" s="94" t="str">
        <f t="shared" si="515"/>
        <v/>
      </c>
      <c r="X3224" s="94" t="str">
        <f t="shared" si="518"/>
        <v/>
      </c>
      <c r="Y3224" s="5"/>
      <c r="BK3224" s="8"/>
      <c r="BL3224" s="5"/>
      <c r="BM3224" s="5"/>
      <c r="BN3224" s="5"/>
      <c r="BO3224" s="5"/>
      <c r="BP3224" s="1"/>
      <c r="BQ3224" s="1"/>
      <c r="BR3224" s="1"/>
      <c r="BS3224" s="1"/>
      <c r="BT3224" s="1"/>
      <c r="BU3224" s="4"/>
      <c r="BV3224" s="1"/>
      <c r="BW3224" s="3"/>
      <c r="BX3224" s="4"/>
      <c r="BY3224" s="5"/>
      <c r="BZ3224" s="5"/>
      <c r="CA3224" s="5"/>
      <c r="CB3224" s="5"/>
      <c r="CC3224" s="5"/>
      <c r="CD3224" s="43"/>
    </row>
    <row r="3225" spans="1:82" x14ac:dyDescent="0.25">
      <c r="A3225" s="8"/>
      <c r="B3225" s="5"/>
      <c r="C3225" s="5"/>
      <c r="D3225" s="5"/>
      <c r="E3225" s="5"/>
      <c r="F3225" s="94" t="str">
        <f t="shared" si="509"/>
        <v/>
      </c>
      <c r="G3225" s="94" t="str">
        <f t="shared" si="510"/>
        <v/>
      </c>
      <c r="H3225" s="127" t="str">
        <f>IF(A3225&lt;&gt;"",IF(MID(C3225,1,1)="c",$AS$26,IF(MID(C3225,1,1)="r",$AS$41,IF(MID(C3225,1,1)="p",#REF!,#REF!))),"")</f>
        <v/>
      </c>
      <c r="I3225" s="92" t="str">
        <f t="shared" si="511"/>
        <v/>
      </c>
      <c r="J3225" s="92" t="str">
        <f t="shared" si="512"/>
        <v/>
      </c>
      <c r="K3225" s="92" t="str">
        <f t="shared" si="513"/>
        <v/>
      </c>
      <c r="L3225" s="92" t="str">
        <f t="shared" si="514"/>
        <v/>
      </c>
      <c r="M3225" s="95" t="str">
        <f>IF(A3225&lt;&gt;"",IF(MID(C3225,1,1)="c",SigmaEpsConcrete(I3225,$AN$30:$AN$33,$AR$30:$AR$33,$AS$26,$AS$27,$AS$28,$AQ$20,$AU$19),""),"")</f>
        <v/>
      </c>
      <c r="N3225" s="95" t="str">
        <f>IF(A3225&lt;&gt;"",IF(MID(C3225,1,1)="r",SigmaEpsReinf(J3225,$AS$42:$AS$43,$AS$41,$AS$39,$AS$40,$AQ$38),""),"")</f>
        <v/>
      </c>
      <c r="Q3225" s="92" t="str">
        <f t="shared" si="516"/>
        <v/>
      </c>
      <c r="R3225" s="92" t="str">
        <f t="shared" si="517"/>
        <v/>
      </c>
      <c r="U3225" s="5"/>
      <c r="V3225" s="5"/>
      <c r="W3225" s="94" t="str">
        <f t="shared" si="515"/>
        <v/>
      </c>
      <c r="X3225" s="94" t="str">
        <f t="shared" si="518"/>
        <v/>
      </c>
      <c r="Y3225" s="5"/>
      <c r="BK3225" s="8"/>
      <c r="BL3225" s="5"/>
      <c r="BM3225" s="5"/>
      <c r="BN3225" s="5"/>
      <c r="BO3225" s="5"/>
      <c r="BP3225" s="1"/>
      <c r="BQ3225" s="1"/>
      <c r="BR3225" s="1"/>
      <c r="BS3225" s="1"/>
      <c r="BT3225" s="1"/>
      <c r="BU3225" s="4"/>
      <c r="BV3225" s="1"/>
      <c r="BW3225" s="3"/>
      <c r="BX3225" s="4"/>
      <c r="BY3225" s="5"/>
      <c r="BZ3225" s="5"/>
      <c r="CA3225" s="5"/>
      <c r="CB3225" s="5"/>
      <c r="CC3225" s="5"/>
      <c r="CD3225" s="43"/>
    </row>
    <row r="3226" spans="1:82" x14ac:dyDescent="0.25">
      <c r="A3226" s="8"/>
      <c r="B3226" s="5"/>
      <c r="C3226" s="5"/>
      <c r="D3226" s="5"/>
      <c r="E3226" s="5"/>
      <c r="F3226" s="94" t="str">
        <f t="shared" si="509"/>
        <v/>
      </c>
      <c r="G3226" s="94" t="str">
        <f t="shared" si="510"/>
        <v/>
      </c>
      <c r="H3226" s="127" t="str">
        <f>IF(A3226&lt;&gt;"",IF(MID(C3226,1,1)="c",$AS$26,IF(MID(C3226,1,1)="r",$AS$41,IF(MID(C3226,1,1)="p",#REF!,#REF!))),"")</f>
        <v/>
      </c>
      <c r="I3226" s="92" t="str">
        <f t="shared" si="511"/>
        <v/>
      </c>
      <c r="J3226" s="92" t="str">
        <f t="shared" si="512"/>
        <v/>
      </c>
      <c r="K3226" s="92" t="str">
        <f t="shared" si="513"/>
        <v/>
      </c>
      <c r="L3226" s="92" t="str">
        <f t="shared" si="514"/>
        <v/>
      </c>
      <c r="M3226" s="95" t="str">
        <f>IF(A3226&lt;&gt;"",IF(MID(C3226,1,1)="c",SigmaEpsConcrete(I3226,$AN$30:$AN$33,$AR$30:$AR$33,$AS$26,$AS$27,$AS$28,$AQ$20,$AU$19),""),"")</f>
        <v/>
      </c>
      <c r="N3226" s="95" t="str">
        <f>IF(A3226&lt;&gt;"",IF(MID(C3226,1,1)="r",SigmaEpsReinf(J3226,$AS$42:$AS$43,$AS$41,$AS$39,$AS$40,$AQ$38),""),"")</f>
        <v/>
      </c>
      <c r="Q3226" s="92" t="str">
        <f t="shared" si="516"/>
        <v/>
      </c>
      <c r="R3226" s="92" t="str">
        <f t="shared" si="517"/>
        <v/>
      </c>
      <c r="U3226" s="5"/>
      <c r="V3226" s="5"/>
      <c r="W3226" s="94" t="str">
        <f t="shared" si="515"/>
        <v/>
      </c>
      <c r="X3226" s="94" t="str">
        <f t="shared" si="518"/>
        <v/>
      </c>
      <c r="Y3226" s="5"/>
      <c r="BK3226" s="8"/>
      <c r="BL3226" s="5"/>
      <c r="BM3226" s="5"/>
      <c r="BN3226" s="5"/>
      <c r="BO3226" s="5"/>
      <c r="BP3226" s="1"/>
      <c r="BQ3226" s="1"/>
      <c r="BR3226" s="1"/>
      <c r="BS3226" s="1"/>
      <c r="BT3226" s="1"/>
      <c r="BU3226" s="4"/>
      <c r="BV3226" s="1"/>
      <c r="BW3226" s="3"/>
      <c r="BX3226" s="4"/>
      <c r="BY3226" s="5"/>
      <c r="BZ3226" s="5"/>
      <c r="CA3226" s="5"/>
      <c r="CB3226" s="5"/>
      <c r="CC3226" s="5"/>
      <c r="CD3226" s="43"/>
    </row>
    <row r="3227" spans="1:82" x14ac:dyDescent="0.25">
      <c r="A3227" s="8"/>
      <c r="B3227" s="5"/>
      <c r="C3227" s="5"/>
      <c r="D3227" s="5"/>
      <c r="E3227" s="5"/>
      <c r="F3227" s="94" t="str">
        <f t="shared" si="509"/>
        <v/>
      </c>
      <c r="G3227" s="94" t="str">
        <f t="shared" si="510"/>
        <v/>
      </c>
      <c r="H3227" s="127" t="str">
        <f>IF(A3227&lt;&gt;"",IF(MID(C3227,1,1)="c",$AS$26,IF(MID(C3227,1,1)="r",$AS$41,IF(MID(C3227,1,1)="p",#REF!,#REF!))),"")</f>
        <v/>
      </c>
      <c r="I3227" s="92" t="str">
        <f t="shared" si="511"/>
        <v/>
      </c>
      <c r="J3227" s="92" t="str">
        <f t="shared" si="512"/>
        <v/>
      </c>
      <c r="K3227" s="92" t="str">
        <f t="shared" si="513"/>
        <v/>
      </c>
      <c r="L3227" s="92" t="str">
        <f t="shared" si="514"/>
        <v/>
      </c>
      <c r="M3227" s="95" t="str">
        <f>IF(A3227&lt;&gt;"",IF(MID(C3227,1,1)="c",SigmaEpsConcrete(I3227,$AN$30:$AN$33,$AR$30:$AR$33,$AS$26,$AS$27,$AS$28,$AQ$20,$AU$19),""),"")</f>
        <v/>
      </c>
      <c r="N3227" s="95" t="str">
        <f>IF(A3227&lt;&gt;"",IF(MID(C3227,1,1)="r",SigmaEpsReinf(J3227,$AS$42:$AS$43,$AS$41,$AS$39,$AS$40,$AQ$38),""),"")</f>
        <v/>
      </c>
      <c r="Q3227" s="92" t="str">
        <f t="shared" si="516"/>
        <v/>
      </c>
      <c r="R3227" s="92" t="str">
        <f t="shared" si="517"/>
        <v/>
      </c>
      <c r="U3227" s="5"/>
      <c r="V3227" s="5"/>
      <c r="W3227" s="94" t="str">
        <f t="shared" si="515"/>
        <v/>
      </c>
      <c r="X3227" s="94" t="str">
        <f t="shared" si="518"/>
        <v/>
      </c>
      <c r="Y3227" s="5"/>
      <c r="BK3227" s="8"/>
      <c r="BL3227" s="5"/>
      <c r="BM3227" s="5"/>
      <c r="BN3227" s="5"/>
      <c r="BO3227" s="5"/>
      <c r="BP3227" s="1"/>
      <c r="BQ3227" s="1"/>
      <c r="BR3227" s="1"/>
      <c r="BS3227" s="1"/>
      <c r="BT3227" s="1"/>
      <c r="BU3227" s="4"/>
      <c r="BV3227" s="1"/>
      <c r="BW3227" s="3"/>
      <c r="BX3227" s="4"/>
      <c r="BY3227" s="5"/>
      <c r="BZ3227" s="5"/>
      <c r="CA3227" s="5"/>
      <c r="CB3227" s="5"/>
      <c r="CC3227" s="5"/>
      <c r="CD3227" s="43"/>
    </row>
    <row r="3228" spans="1:82" x14ac:dyDescent="0.25">
      <c r="A3228" s="8"/>
      <c r="B3228" s="5"/>
      <c r="C3228" s="5"/>
      <c r="D3228" s="5"/>
      <c r="E3228" s="5"/>
      <c r="F3228" s="94" t="str">
        <f t="shared" si="509"/>
        <v/>
      </c>
      <c r="G3228" s="94" t="str">
        <f t="shared" si="510"/>
        <v/>
      </c>
      <c r="H3228" s="127" t="str">
        <f>IF(A3228&lt;&gt;"",IF(MID(C3228,1,1)="c",$AS$26,IF(MID(C3228,1,1)="r",$AS$41,IF(MID(C3228,1,1)="p",#REF!,#REF!))),"")</f>
        <v/>
      </c>
      <c r="I3228" s="92" t="str">
        <f t="shared" si="511"/>
        <v/>
      </c>
      <c r="J3228" s="92" t="str">
        <f t="shared" si="512"/>
        <v/>
      </c>
      <c r="K3228" s="92" t="str">
        <f t="shared" si="513"/>
        <v/>
      </c>
      <c r="L3228" s="92" t="str">
        <f t="shared" si="514"/>
        <v/>
      </c>
      <c r="M3228" s="95" t="str">
        <f>IF(A3228&lt;&gt;"",IF(MID(C3228,1,1)="c",SigmaEpsConcrete(I3228,$AN$30:$AN$33,$AR$30:$AR$33,$AS$26,$AS$27,$AS$28,$AQ$20,$AU$19),""),"")</f>
        <v/>
      </c>
      <c r="N3228" s="95" t="str">
        <f>IF(A3228&lt;&gt;"",IF(MID(C3228,1,1)="r",SigmaEpsReinf(J3228,$AS$42:$AS$43,$AS$41,$AS$39,$AS$40,$AQ$38),""),"")</f>
        <v/>
      </c>
      <c r="Q3228" s="92" t="str">
        <f t="shared" si="516"/>
        <v/>
      </c>
      <c r="R3228" s="92" t="str">
        <f t="shared" si="517"/>
        <v/>
      </c>
      <c r="U3228" s="5"/>
      <c r="V3228" s="5"/>
      <c r="W3228" s="94" t="str">
        <f t="shared" si="515"/>
        <v/>
      </c>
      <c r="X3228" s="94" t="str">
        <f t="shared" si="518"/>
        <v/>
      </c>
      <c r="Y3228" s="5"/>
      <c r="BK3228" s="8"/>
      <c r="BL3228" s="5"/>
      <c r="BM3228" s="5"/>
      <c r="BN3228" s="5"/>
      <c r="BO3228" s="5"/>
      <c r="BP3228" s="1"/>
      <c r="BQ3228" s="1"/>
      <c r="BR3228" s="1"/>
      <c r="BS3228" s="1"/>
      <c r="BT3228" s="1"/>
      <c r="BU3228" s="4"/>
      <c r="BV3228" s="1"/>
      <c r="BW3228" s="3"/>
      <c r="BX3228" s="4"/>
      <c r="BY3228" s="5"/>
      <c r="BZ3228" s="5"/>
      <c r="CA3228" s="5"/>
      <c r="CB3228" s="5"/>
      <c r="CC3228" s="5"/>
      <c r="CD3228" s="43"/>
    </row>
    <row r="3229" spans="1:82" x14ac:dyDescent="0.25">
      <c r="A3229" s="8"/>
      <c r="B3229" s="5"/>
      <c r="C3229" s="5"/>
      <c r="D3229" s="5"/>
      <c r="E3229" s="5"/>
      <c r="F3229" s="94" t="str">
        <f t="shared" si="509"/>
        <v/>
      </c>
      <c r="G3229" s="94" t="str">
        <f t="shared" si="510"/>
        <v/>
      </c>
      <c r="H3229" s="127" t="str">
        <f>IF(A3229&lt;&gt;"",IF(MID(C3229,1,1)="c",$AS$26,IF(MID(C3229,1,1)="r",$AS$41,IF(MID(C3229,1,1)="p",#REF!,#REF!))),"")</f>
        <v/>
      </c>
      <c r="I3229" s="92" t="str">
        <f t="shared" si="511"/>
        <v/>
      </c>
      <c r="J3229" s="92" t="str">
        <f t="shared" si="512"/>
        <v/>
      </c>
      <c r="K3229" s="92" t="str">
        <f t="shared" si="513"/>
        <v/>
      </c>
      <c r="L3229" s="92" t="str">
        <f t="shared" si="514"/>
        <v/>
      </c>
      <c r="M3229" s="95" t="str">
        <f>IF(A3229&lt;&gt;"",IF(MID(C3229,1,1)="c",SigmaEpsConcrete(I3229,$AN$30:$AN$33,$AR$30:$AR$33,$AS$26,$AS$27,$AS$28,$AQ$20,$AU$19),""),"")</f>
        <v/>
      </c>
      <c r="N3229" s="95" t="str">
        <f>IF(A3229&lt;&gt;"",IF(MID(C3229,1,1)="r",SigmaEpsReinf(J3229,$AS$42:$AS$43,$AS$41,$AS$39,$AS$40,$AQ$38),""),"")</f>
        <v/>
      </c>
      <c r="Q3229" s="92" t="str">
        <f t="shared" si="516"/>
        <v/>
      </c>
      <c r="R3229" s="92" t="str">
        <f t="shared" si="517"/>
        <v/>
      </c>
      <c r="U3229" s="5"/>
      <c r="V3229" s="5"/>
      <c r="W3229" s="94" t="str">
        <f t="shared" si="515"/>
        <v/>
      </c>
      <c r="X3229" s="94" t="str">
        <f t="shared" si="518"/>
        <v/>
      </c>
      <c r="Y3229" s="5"/>
      <c r="BK3229" s="8"/>
      <c r="BL3229" s="5"/>
      <c r="BM3229" s="5"/>
      <c r="BN3229" s="5"/>
      <c r="BO3229" s="5"/>
      <c r="BP3229" s="1"/>
      <c r="BQ3229" s="1"/>
      <c r="BR3229" s="1"/>
      <c r="BS3229" s="1"/>
      <c r="BT3229" s="1"/>
      <c r="BU3229" s="4"/>
      <c r="BV3229" s="1"/>
      <c r="BW3229" s="3"/>
      <c r="BX3229" s="4"/>
      <c r="BY3229" s="5"/>
      <c r="BZ3229" s="5"/>
      <c r="CA3229" s="5"/>
      <c r="CB3229" s="5"/>
      <c r="CC3229" s="5"/>
      <c r="CD3229" s="43"/>
    </row>
    <row r="3230" spans="1:82" x14ac:dyDescent="0.25">
      <c r="A3230" s="8"/>
      <c r="B3230" s="5"/>
      <c r="C3230" s="5"/>
      <c r="D3230" s="5"/>
      <c r="E3230" s="5"/>
      <c r="F3230" s="94" t="str">
        <f t="shared" si="509"/>
        <v/>
      </c>
      <c r="G3230" s="94" t="str">
        <f t="shared" si="510"/>
        <v/>
      </c>
      <c r="H3230" s="127" t="str">
        <f>IF(A3230&lt;&gt;"",IF(MID(C3230,1,1)="c",$AS$26,IF(MID(C3230,1,1)="r",$AS$41,IF(MID(C3230,1,1)="p",#REF!,#REF!))),"")</f>
        <v/>
      </c>
      <c r="I3230" s="92" t="str">
        <f t="shared" si="511"/>
        <v/>
      </c>
      <c r="J3230" s="92" t="str">
        <f t="shared" si="512"/>
        <v/>
      </c>
      <c r="K3230" s="92" t="str">
        <f t="shared" si="513"/>
        <v/>
      </c>
      <c r="L3230" s="92" t="str">
        <f t="shared" si="514"/>
        <v/>
      </c>
      <c r="M3230" s="95" t="str">
        <f>IF(A3230&lt;&gt;"",IF(MID(C3230,1,1)="c",SigmaEpsConcrete(I3230,$AN$30:$AN$33,$AR$30:$AR$33,$AS$26,$AS$27,$AS$28,$AQ$20,$AU$19),""),"")</f>
        <v/>
      </c>
      <c r="N3230" s="95" t="str">
        <f>IF(A3230&lt;&gt;"",IF(MID(C3230,1,1)="r",SigmaEpsReinf(J3230,$AS$42:$AS$43,$AS$41,$AS$39,$AS$40,$AQ$38),""),"")</f>
        <v/>
      </c>
      <c r="Q3230" s="92" t="str">
        <f t="shared" si="516"/>
        <v/>
      </c>
      <c r="R3230" s="92" t="str">
        <f t="shared" si="517"/>
        <v/>
      </c>
      <c r="U3230" s="5"/>
      <c r="V3230" s="5"/>
      <c r="W3230" s="94" t="str">
        <f t="shared" si="515"/>
        <v/>
      </c>
      <c r="X3230" s="94" t="str">
        <f t="shared" si="518"/>
        <v/>
      </c>
      <c r="Y3230" s="5"/>
      <c r="BK3230" s="8"/>
      <c r="BL3230" s="5"/>
      <c r="BM3230" s="5"/>
      <c r="BN3230" s="5"/>
      <c r="BO3230" s="5"/>
      <c r="BP3230" s="1"/>
      <c r="BQ3230" s="1"/>
      <c r="BR3230" s="1"/>
      <c r="BS3230" s="1"/>
      <c r="BT3230" s="1"/>
      <c r="BU3230" s="4"/>
      <c r="BV3230" s="1"/>
      <c r="BW3230" s="3"/>
      <c r="BX3230" s="4"/>
      <c r="BY3230" s="5"/>
      <c r="BZ3230" s="5"/>
      <c r="CA3230" s="5"/>
      <c r="CB3230" s="5"/>
      <c r="CC3230" s="5"/>
      <c r="CD3230" s="43"/>
    </row>
    <row r="3231" spans="1:82" x14ac:dyDescent="0.25">
      <c r="A3231" s="8"/>
      <c r="B3231" s="5"/>
      <c r="C3231" s="5"/>
      <c r="D3231" s="5"/>
      <c r="E3231" s="5"/>
      <c r="F3231" s="94" t="str">
        <f t="shared" si="509"/>
        <v/>
      </c>
      <c r="G3231" s="94" t="str">
        <f t="shared" si="510"/>
        <v/>
      </c>
      <c r="H3231" s="127" t="str">
        <f>IF(A3231&lt;&gt;"",IF(MID(C3231,1,1)="c",$AS$26,IF(MID(C3231,1,1)="r",$AS$41,IF(MID(C3231,1,1)="p",#REF!,#REF!))),"")</f>
        <v/>
      </c>
      <c r="I3231" s="92" t="str">
        <f t="shared" si="511"/>
        <v/>
      </c>
      <c r="J3231" s="92" t="str">
        <f t="shared" si="512"/>
        <v/>
      </c>
      <c r="K3231" s="92" t="str">
        <f t="shared" si="513"/>
        <v/>
      </c>
      <c r="L3231" s="92" t="str">
        <f t="shared" si="514"/>
        <v/>
      </c>
      <c r="M3231" s="95" t="str">
        <f>IF(A3231&lt;&gt;"",IF(MID(C3231,1,1)="c",SigmaEpsConcrete(I3231,$AN$30:$AN$33,$AR$30:$AR$33,$AS$26,$AS$27,$AS$28,$AQ$20,$AU$19),""),"")</f>
        <v/>
      </c>
      <c r="N3231" s="95" t="str">
        <f>IF(A3231&lt;&gt;"",IF(MID(C3231,1,1)="r",SigmaEpsReinf(J3231,$AS$42:$AS$43,$AS$41,$AS$39,$AS$40,$AQ$38),""),"")</f>
        <v/>
      </c>
      <c r="Q3231" s="92" t="str">
        <f t="shared" si="516"/>
        <v/>
      </c>
      <c r="R3231" s="92" t="str">
        <f t="shared" si="517"/>
        <v/>
      </c>
      <c r="U3231" s="5"/>
      <c r="V3231" s="5"/>
      <c r="W3231" s="94" t="str">
        <f t="shared" si="515"/>
        <v/>
      </c>
      <c r="X3231" s="94" t="str">
        <f t="shared" si="518"/>
        <v/>
      </c>
      <c r="Y3231" s="5"/>
      <c r="BK3231" s="8"/>
      <c r="BL3231" s="5"/>
      <c r="BM3231" s="5"/>
      <c r="BN3231" s="5"/>
      <c r="BO3231" s="5"/>
      <c r="BP3231" s="1"/>
      <c r="BQ3231" s="1"/>
      <c r="BR3231" s="1"/>
      <c r="BS3231" s="1"/>
      <c r="BT3231" s="1"/>
      <c r="BU3231" s="4"/>
      <c r="BV3231" s="1"/>
      <c r="BW3231" s="3"/>
      <c r="BX3231" s="4"/>
      <c r="BY3231" s="5"/>
      <c r="BZ3231" s="5"/>
      <c r="CA3231" s="5"/>
      <c r="CB3231" s="5"/>
      <c r="CC3231" s="5"/>
      <c r="CD3231" s="43"/>
    </row>
    <row r="3232" spans="1:82" x14ac:dyDescent="0.25">
      <c r="A3232" s="8"/>
      <c r="B3232" s="5"/>
      <c r="C3232" s="5"/>
      <c r="D3232" s="5"/>
      <c r="E3232" s="5"/>
      <c r="F3232" s="94" t="str">
        <f t="shared" si="509"/>
        <v/>
      </c>
      <c r="G3232" s="94" t="str">
        <f t="shared" si="510"/>
        <v/>
      </c>
      <c r="H3232" s="127" t="str">
        <f>IF(A3232&lt;&gt;"",IF(MID(C3232,1,1)="c",$AS$26,IF(MID(C3232,1,1)="r",$AS$41,IF(MID(C3232,1,1)="p",#REF!,#REF!))),"")</f>
        <v/>
      </c>
      <c r="I3232" s="92" t="str">
        <f t="shared" si="511"/>
        <v/>
      </c>
      <c r="J3232" s="92" t="str">
        <f t="shared" si="512"/>
        <v/>
      </c>
      <c r="K3232" s="92" t="str">
        <f t="shared" si="513"/>
        <v/>
      </c>
      <c r="L3232" s="92" t="str">
        <f t="shared" si="514"/>
        <v/>
      </c>
      <c r="M3232" s="95" t="str">
        <f>IF(A3232&lt;&gt;"",IF(MID(C3232,1,1)="c",SigmaEpsConcrete(I3232,$AN$30:$AN$33,$AR$30:$AR$33,$AS$26,$AS$27,$AS$28,$AQ$20,$AU$19),""),"")</f>
        <v/>
      </c>
      <c r="N3232" s="95" t="str">
        <f>IF(A3232&lt;&gt;"",IF(MID(C3232,1,1)="r",SigmaEpsReinf(J3232,$AS$42:$AS$43,$AS$41,$AS$39,$AS$40,$AQ$38),""),"")</f>
        <v/>
      </c>
      <c r="Q3232" s="92" t="str">
        <f t="shared" si="516"/>
        <v/>
      </c>
      <c r="R3232" s="92" t="str">
        <f t="shared" si="517"/>
        <v/>
      </c>
      <c r="U3232" s="5"/>
      <c r="V3232" s="5"/>
      <c r="W3232" s="94" t="str">
        <f t="shared" si="515"/>
        <v/>
      </c>
      <c r="X3232" s="94" t="str">
        <f t="shared" si="518"/>
        <v/>
      </c>
      <c r="Y3232" s="5"/>
      <c r="BK3232" s="8"/>
      <c r="BL3232" s="5"/>
      <c r="BM3232" s="5"/>
      <c r="BN3232" s="5"/>
      <c r="BO3232" s="5"/>
      <c r="BP3232" s="1"/>
      <c r="BQ3232" s="1"/>
      <c r="BR3232" s="1"/>
      <c r="BS3232" s="1"/>
      <c r="BT3232" s="1"/>
      <c r="BU3232" s="4"/>
      <c r="BV3232" s="1"/>
      <c r="BW3232" s="3"/>
      <c r="BX3232" s="4"/>
      <c r="BY3232" s="5"/>
      <c r="BZ3232" s="5"/>
      <c r="CA3232" s="5"/>
      <c r="CB3232" s="5"/>
      <c r="CC3232" s="5"/>
      <c r="CD3232" s="43"/>
    </row>
    <row r="3233" spans="1:82" x14ac:dyDescent="0.25">
      <c r="A3233" s="8"/>
      <c r="B3233" s="5"/>
      <c r="C3233" s="5"/>
      <c r="D3233" s="5"/>
      <c r="E3233" s="5"/>
      <c r="F3233" s="94" t="str">
        <f t="shared" si="509"/>
        <v/>
      </c>
      <c r="G3233" s="94" t="str">
        <f t="shared" si="510"/>
        <v/>
      </c>
      <c r="H3233" s="127" t="str">
        <f>IF(A3233&lt;&gt;"",IF(MID(C3233,1,1)="c",$AS$26,IF(MID(C3233,1,1)="r",$AS$41,IF(MID(C3233,1,1)="p",#REF!,#REF!))),"")</f>
        <v/>
      </c>
      <c r="I3233" s="92" t="str">
        <f t="shared" si="511"/>
        <v/>
      </c>
      <c r="J3233" s="92" t="str">
        <f t="shared" si="512"/>
        <v/>
      </c>
      <c r="K3233" s="92" t="str">
        <f t="shared" si="513"/>
        <v/>
      </c>
      <c r="L3233" s="92" t="str">
        <f t="shared" si="514"/>
        <v/>
      </c>
      <c r="M3233" s="95" t="str">
        <f>IF(A3233&lt;&gt;"",IF(MID(C3233,1,1)="c",SigmaEpsConcrete(I3233,$AN$30:$AN$33,$AR$30:$AR$33,$AS$26,$AS$27,$AS$28,$AQ$20,$AU$19),""),"")</f>
        <v/>
      </c>
      <c r="N3233" s="95" t="str">
        <f>IF(A3233&lt;&gt;"",IF(MID(C3233,1,1)="r",SigmaEpsReinf(J3233,$AS$42:$AS$43,$AS$41,$AS$39,$AS$40,$AQ$38),""),"")</f>
        <v/>
      </c>
      <c r="Q3233" s="92" t="str">
        <f t="shared" si="516"/>
        <v/>
      </c>
      <c r="R3233" s="92" t="str">
        <f t="shared" si="517"/>
        <v/>
      </c>
      <c r="U3233" s="5"/>
      <c r="V3233" s="5"/>
      <c r="W3233" s="94" t="str">
        <f t="shared" si="515"/>
        <v/>
      </c>
      <c r="X3233" s="94" t="str">
        <f t="shared" si="518"/>
        <v/>
      </c>
      <c r="Y3233" s="5"/>
      <c r="BK3233" s="8"/>
      <c r="BL3233" s="5"/>
      <c r="BM3233" s="5"/>
      <c r="BN3233" s="5"/>
      <c r="BO3233" s="5"/>
      <c r="BP3233" s="1"/>
      <c r="BQ3233" s="1"/>
      <c r="BR3233" s="1"/>
      <c r="BS3233" s="1"/>
      <c r="BT3233" s="1"/>
      <c r="BU3233" s="4"/>
      <c r="BV3233" s="1"/>
      <c r="BW3233" s="3"/>
      <c r="BX3233" s="4"/>
      <c r="BY3233" s="5"/>
      <c r="BZ3233" s="5"/>
      <c r="CA3233" s="5"/>
      <c r="CB3233" s="5"/>
      <c r="CC3233" s="5"/>
      <c r="CD3233" s="43"/>
    </row>
    <row r="3234" spans="1:82" x14ac:dyDescent="0.25">
      <c r="A3234" s="8"/>
      <c r="B3234" s="5"/>
      <c r="C3234" s="5"/>
      <c r="D3234" s="5"/>
      <c r="E3234" s="5"/>
      <c r="F3234" s="94" t="str">
        <f t="shared" si="509"/>
        <v/>
      </c>
      <c r="G3234" s="94" t="str">
        <f t="shared" si="510"/>
        <v/>
      </c>
      <c r="H3234" s="127" t="str">
        <f>IF(A3234&lt;&gt;"",IF(MID(C3234,1,1)="c",$AS$26,IF(MID(C3234,1,1)="r",$AS$41,IF(MID(C3234,1,1)="p",#REF!,#REF!))),"")</f>
        <v/>
      </c>
      <c r="I3234" s="92" t="str">
        <f t="shared" si="511"/>
        <v/>
      </c>
      <c r="J3234" s="92" t="str">
        <f t="shared" si="512"/>
        <v/>
      </c>
      <c r="K3234" s="92" t="str">
        <f t="shared" si="513"/>
        <v/>
      </c>
      <c r="L3234" s="92" t="str">
        <f t="shared" si="514"/>
        <v/>
      </c>
      <c r="M3234" s="95" t="str">
        <f>IF(A3234&lt;&gt;"",IF(MID(C3234,1,1)="c",SigmaEpsConcrete(I3234,$AN$30:$AN$33,$AR$30:$AR$33,$AS$26,$AS$27,$AS$28,$AQ$20,$AU$19),""),"")</f>
        <v/>
      </c>
      <c r="N3234" s="95" t="str">
        <f>IF(A3234&lt;&gt;"",IF(MID(C3234,1,1)="r",SigmaEpsReinf(J3234,$AS$42:$AS$43,$AS$41,$AS$39,$AS$40,$AQ$38),""),"")</f>
        <v/>
      </c>
      <c r="Q3234" s="92" t="str">
        <f t="shared" si="516"/>
        <v/>
      </c>
      <c r="R3234" s="92" t="str">
        <f t="shared" si="517"/>
        <v/>
      </c>
      <c r="U3234" s="5"/>
      <c r="V3234" s="5"/>
      <c r="W3234" s="94" t="str">
        <f t="shared" si="515"/>
        <v/>
      </c>
      <c r="X3234" s="94" t="str">
        <f t="shared" si="518"/>
        <v/>
      </c>
      <c r="Y3234" s="5"/>
      <c r="BK3234" s="8"/>
      <c r="BL3234" s="5"/>
      <c r="BM3234" s="5"/>
      <c r="BN3234" s="5"/>
      <c r="BO3234" s="5"/>
      <c r="BP3234" s="1"/>
      <c r="BQ3234" s="1"/>
      <c r="BR3234" s="1"/>
      <c r="BS3234" s="1"/>
      <c r="BT3234" s="1"/>
      <c r="BU3234" s="4"/>
      <c r="BV3234" s="1"/>
      <c r="BW3234" s="3"/>
      <c r="BX3234" s="4"/>
      <c r="BY3234" s="5"/>
      <c r="BZ3234" s="5"/>
      <c r="CA3234" s="5"/>
      <c r="CB3234" s="5"/>
      <c r="CC3234" s="5"/>
      <c r="CD3234" s="43"/>
    </row>
    <row r="3235" spans="1:82" x14ac:dyDescent="0.25">
      <c r="A3235" s="8"/>
      <c r="B3235" s="5"/>
      <c r="C3235" s="5"/>
      <c r="D3235" s="5"/>
      <c r="E3235" s="5"/>
      <c r="F3235" s="94" t="str">
        <f t="shared" si="509"/>
        <v/>
      </c>
      <c r="G3235" s="94" t="str">
        <f t="shared" si="510"/>
        <v/>
      </c>
      <c r="H3235" s="127" t="str">
        <f>IF(A3235&lt;&gt;"",IF(MID(C3235,1,1)="c",$AS$26,IF(MID(C3235,1,1)="r",$AS$41,IF(MID(C3235,1,1)="p",#REF!,#REF!))),"")</f>
        <v/>
      </c>
      <c r="I3235" s="92" t="str">
        <f t="shared" si="511"/>
        <v/>
      </c>
      <c r="J3235" s="92" t="str">
        <f t="shared" si="512"/>
        <v/>
      </c>
      <c r="K3235" s="92" t="str">
        <f t="shared" si="513"/>
        <v/>
      </c>
      <c r="L3235" s="92" t="str">
        <f t="shared" si="514"/>
        <v/>
      </c>
      <c r="M3235" s="95" t="str">
        <f>IF(A3235&lt;&gt;"",IF(MID(C3235,1,1)="c",SigmaEpsConcrete(I3235,$AN$30:$AN$33,$AR$30:$AR$33,$AS$26,$AS$27,$AS$28,$AQ$20,$AU$19),""),"")</f>
        <v/>
      </c>
      <c r="N3235" s="95" t="str">
        <f>IF(A3235&lt;&gt;"",IF(MID(C3235,1,1)="r",SigmaEpsReinf(J3235,$AS$42:$AS$43,$AS$41,$AS$39,$AS$40,$AQ$38),""),"")</f>
        <v/>
      </c>
      <c r="Q3235" s="92" t="str">
        <f t="shared" si="516"/>
        <v/>
      </c>
      <c r="R3235" s="92" t="str">
        <f t="shared" si="517"/>
        <v/>
      </c>
      <c r="U3235" s="5"/>
      <c r="V3235" s="5"/>
      <c r="W3235" s="94" t="str">
        <f t="shared" si="515"/>
        <v/>
      </c>
      <c r="X3235" s="94" t="str">
        <f t="shared" si="518"/>
        <v/>
      </c>
      <c r="Y3235" s="5"/>
      <c r="BK3235" s="8"/>
      <c r="BL3235" s="5"/>
      <c r="BM3235" s="5"/>
      <c r="BN3235" s="5"/>
      <c r="BO3235" s="5"/>
      <c r="BP3235" s="1"/>
      <c r="BQ3235" s="1"/>
      <c r="BR3235" s="1"/>
      <c r="BS3235" s="1"/>
      <c r="BT3235" s="1"/>
      <c r="BU3235" s="4"/>
      <c r="BV3235" s="1"/>
      <c r="BW3235" s="3"/>
      <c r="BX3235" s="4"/>
      <c r="BY3235" s="5"/>
      <c r="BZ3235" s="5"/>
      <c r="CA3235" s="5"/>
      <c r="CB3235" s="5"/>
      <c r="CC3235" s="5"/>
      <c r="CD3235" s="43"/>
    </row>
    <row r="3236" spans="1:82" x14ac:dyDescent="0.25">
      <c r="A3236" s="8"/>
      <c r="B3236" s="5"/>
      <c r="C3236" s="5"/>
      <c r="D3236" s="5"/>
      <c r="E3236" s="5"/>
      <c r="F3236" s="94" t="str">
        <f t="shared" si="509"/>
        <v/>
      </c>
      <c r="G3236" s="94" t="str">
        <f t="shared" si="510"/>
        <v/>
      </c>
      <c r="H3236" s="127" t="str">
        <f>IF(A3236&lt;&gt;"",IF(MID(C3236,1,1)="c",$AS$26,IF(MID(C3236,1,1)="r",$AS$41,IF(MID(C3236,1,1)="p",#REF!,#REF!))),"")</f>
        <v/>
      </c>
      <c r="I3236" s="92" t="str">
        <f t="shared" si="511"/>
        <v/>
      </c>
      <c r="J3236" s="92" t="str">
        <f t="shared" si="512"/>
        <v/>
      </c>
      <c r="K3236" s="92" t="str">
        <f t="shared" si="513"/>
        <v/>
      </c>
      <c r="L3236" s="92" t="str">
        <f t="shared" si="514"/>
        <v/>
      </c>
      <c r="M3236" s="95" t="str">
        <f>IF(A3236&lt;&gt;"",IF(MID(C3236,1,1)="c",SigmaEpsConcrete(I3236,$AN$30:$AN$33,$AR$30:$AR$33,$AS$26,$AS$27,$AS$28,$AQ$20,$AU$19),""),"")</f>
        <v/>
      </c>
      <c r="N3236" s="95" t="str">
        <f>IF(A3236&lt;&gt;"",IF(MID(C3236,1,1)="r",SigmaEpsReinf(J3236,$AS$42:$AS$43,$AS$41,$AS$39,$AS$40,$AQ$38),""),"")</f>
        <v/>
      </c>
      <c r="Q3236" s="92" t="str">
        <f t="shared" si="516"/>
        <v/>
      </c>
      <c r="R3236" s="92" t="str">
        <f t="shared" si="517"/>
        <v/>
      </c>
      <c r="U3236" s="5"/>
      <c r="V3236" s="5"/>
      <c r="W3236" s="94" t="str">
        <f t="shared" si="515"/>
        <v/>
      </c>
      <c r="X3236" s="94" t="str">
        <f t="shared" si="518"/>
        <v/>
      </c>
      <c r="Y3236" s="5"/>
      <c r="BK3236" s="8"/>
      <c r="BL3236" s="5"/>
      <c r="BM3236" s="5"/>
      <c r="BN3236" s="5"/>
      <c r="BO3236" s="5"/>
      <c r="BP3236" s="1"/>
      <c r="BQ3236" s="1"/>
      <c r="BR3236" s="1"/>
      <c r="BS3236" s="1"/>
      <c r="BT3236" s="1"/>
      <c r="BU3236" s="4"/>
      <c r="BV3236" s="1"/>
      <c r="BW3236" s="3"/>
      <c r="BX3236" s="4"/>
      <c r="BY3236" s="5"/>
      <c r="BZ3236" s="5"/>
      <c r="CA3236" s="5"/>
      <c r="CB3236" s="5"/>
      <c r="CC3236" s="5"/>
      <c r="CD3236" s="43"/>
    </row>
    <row r="3237" spans="1:82" x14ac:dyDescent="0.25">
      <c r="A3237" s="8"/>
      <c r="B3237" s="5"/>
      <c r="C3237" s="5"/>
      <c r="D3237" s="5"/>
      <c r="E3237" s="5"/>
      <c r="F3237" s="94" t="str">
        <f t="shared" si="509"/>
        <v/>
      </c>
      <c r="G3237" s="94" t="str">
        <f t="shared" si="510"/>
        <v/>
      </c>
      <c r="H3237" s="127" t="str">
        <f>IF(A3237&lt;&gt;"",IF(MID(C3237,1,1)="c",$AS$26,IF(MID(C3237,1,1)="r",$AS$41,IF(MID(C3237,1,1)="p",#REF!,#REF!))),"")</f>
        <v/>
      </c>
      <c r="I3237" s="92" t="str">
        <f t="shared" si="511"/>
        <v/>
      </c>
      <c r="J3237" s="92" t="str">
        <f t="shared" si="512"/>
        <v/>
      </c>
      <c r="K3237" s="92" t="str">
        <f t="shared" si="513"/>
        <v/>
      </c>
      <c r="L3237" s="92" t="str">
        <f t="shared" si="514"/>
        <v/>
      </c>
      <c r="M3237" s="95" t="str">
        <f>IF(A3237&lt;&gt;"",IF(MID(C3237,1,1)="c",SigmaEpsConcrete(I3237,$AN$30:$AN$33,$AR$30:$AR$33,$AS$26,$AS$27,$AS$28,$AQ$20,$AU$19),""),"")</f>
        <v/>
      </c>
      <c r="N3237" s="95" t="str">
        <f>IF(A3237&lt;&gt;"",IF(MID(C3237,1,1)="r",SigmaEpsReinf(J3237,$AS$42:$AS$43,$AS$41,$AS$39,$AS$40,$AQ$38),""),"")</f>
        <v/>
      </c>
      <c r="Q3237" s="92" t="str">
        <f t="shared" si="516"/>
        <v/>
      </c>
      <c r="R3237" s="92" t="str">
        <f t="shared" si="517"/>
        <v/>
      </c>
      <c r="U3237" s="5"/>
      <c r="V3237" s="5"/>
      <c r="W3237" s="94" t="str">
        <f t="shared" si="515"/>
        <v/>
      </c>
      <c r="X3237" s="94" t="str">
        <f t="shared" si="518"/>
        <v/>
      </c>
      <c r="Y3237" s="5"/>
      <c r="BK3237" s="8"/>
      <c r="BL3237" s="5"/>
      <c r="BM3237" s="5"/>
      <c r="BN3237" s="5"/>
      <c r="BO3237" s="5"/>
      <c r="BP3237" s="1"/>
      <c r="BQ3237" s="1"/>
      <c r="BR3237" s="1"/>
      <c r="BS3237" s="1"/>
      <c r="BT3237" s="1"/>
      <c r="BU3237" s="4"/>
      <c r="BV3237" s="1"/>
      <c r="BW3237" s="3"/>
      <c r="BX3237" s="4"/>
      <c r="BY3237" s="5"/>
      <c r="BZ3237" s="5"/>
      <c r="CA3237" s="5"/>
      <c r="CB3237" s="5"/>
      <c r="CC3237" s="5"/>
      <c r="CD3237" s="43"/>
    </row>
    <row r="3238" spans="1:82" x14ac:dyDescent="0.25">
      <c r="A3238" s="8"/>
      <c r="B3238" s="5"/>
      <c r="C3238" s="5"/>
      <c r="D3238" s="5"/>
      <c r="E3238" s="5"/>
      <c r="F3238" s="94" t="str">
        <f t="shared" si="509"/>
        <v/>
      </c>
      <c r="G3238" s="94" t="str">
        <f t="shared" si="510"/>
        <v/>
      </c>
      <c r="H3238" s="127" t="str">
        <f>IF(A3238&lt;&gt;"",IF(MID(C3238,1,1)="c",$AS$26,IF(MID(C3238,1,1)="r",$AS$41,IF(MID(C3238,1,1)="p",#REF!,#REF!))),"")</f>
        <v/>
      </c>
      <c r="I3238" s="92" t="str">
        <f t="shared" si="511"/>
        <v/>
      </c>
      <c r="J3238" s="92" t="str">
        <f t="shared" si="512"/>
        <v/>
      </c>
      <c r="K3238" s="92" t="str">
        <f t="shared" si="513"/>
        <v/>
      </c>
      <c r="L3238" s="92" t="str">
        <f t="shared" si="514"/>
        <v/>
      </c>
      <c r="M3238" s="95" t="str">
        <f>IF(A3238&lt;&gt;"",IF(MID(C3238,1,1)="c",SigmaEpsConcrete(I3238,$AN$30:$AN$33,$AR$30:$AR$33,$AS$26,$AS$27,$AS$28,$AQ$20,$AU$19),""),"")</f>
        <v/>
      </c>
      <c r="N3238" s="95" t="str">
        <f>IF(A3238&lt;&gt;"",IF(MID(C3238,1,1)="r",SigmaEpsReinf(J3238,$AS$42:$AS$43,$AS$41,$AS$39,$AS$40,$AQ$38),""),"")</f>
        <v/>
      </c>
      <c r="Q3238" s="92" t="str">
        <f t="shared" si="516"/>
        <v/>
      </c>
      <c r="R3238" s="92" t="str">
        <f t="shared" si="517"/>
        <v/>
      </c>
      <c r="U3238" s="5"/>
      <c r="V3238" s="5"/>
      <c r="W3238" s="94" t="str">
        <f t="shared" si="515"/>
        <v/>
      </c>
      <c r="X3238" s="94" t="str">
        <f t="shared" si="518"/>
        <v/>
      </c>
      <c r="Y3238" s="5"/>
      <c r="BK3238" s="8"/>
      <c r="BL3238" s="5"/>
      <c r="BM3238" s="5"/>
      <c r="BN3238" s="5"/>
      <c r="BO3238" s="5"/>
      <c r="BP3238" s="1"/>
      <c r="BQ3238" s="1"/>
      <c r="BR3238" s="1"/>
      <c r="BS3238" s="1"/>
      <c r="BT3238" s="1"/>
      <c r="BU3238" s="4"/>
      <c r="BV3238" s="1"/>
      <c r="BW3238" s="3"/>
      <c r="BX3238" s="4"/>
      <c r="BY3238" s="5"/>
      <c r="BZ3238" s="5"/>
      <c r="CA3238" s="5"/>
      <c r="CB3238" s="5"/>
      <c r="CC3238" s="5"/>
      <c r="CD3238" s="43"/>
    </row>
    <row r="3239" spans="1:82" x14ac:dyDescent="0.25">
      <c r="A3239" s="8"/>
      <c r="B3239" s="5"/>
      <c r="C3239" s="5"/>
      <c r="D3239" s="5"/>
      <c r="E3239" s="5"/>
      <c r="F3239" s="94" t="str">
        <f t="shared" si="509"/>
        <v/>
      </c>
      <c r="G3239" s="94" t="str">
        <f t="shared" si="510"/>
        <v/>
      </c>
      <c r="H3239" s="127" t="str">
        <f>IF(A3239&lt;&gt;"",IF(MID(C3239,1,1)="c",$AS$26,IF(MID(C3239,1,1)="r",$AS$41,IF(MID(C3239,1,1)="p",#REF!,#REF!))),"")</f>
        <v/>
      </c>
      <c r="I3239" s="92" t="str">
        <f t="shared" si="511"/>
        <v/>
      </c>
      <c r="J3239" s="92" t="str">
        <f t="shared" si="512"/>
        <v/>
      </c>
      <c r="K3239" s="92" t="str">
        <f t="shared" si="513"/>
        <v/>
      </c>
      <c r="L3239" s="92" t="str">
        <f t="shared" si="514"/>
        <v/>
      </c>
      <c r="M3239" s="95" t="str">
        <f>IF(A3239&lt;&gt;"",IF(MID(C3239,1,1)="c",SigmaEpsConcrete(I3239,$AN$30:$AN$33,$AR$30:$AR$33,$AS$26,$AS$27,$AS$28,$AQ$20,$AU$19),""),"")</f>
        <v/>
      </c>
      <c r="N3239" s="95" t="str">
        <f>IF(A3239&lt;&gt;"",IF(MID(C3239,1,1)="r",SigmaEpsReinf(J3239,$AS$42:$AS$43,$AS$41,$AS$39,$AS$40,$AQ$38),""),"")</f>
        <v/>
      </c>
      <c r="Q3239" s="92" t="str">
        <f t="shared" si="516"/>
        <v/>
      </c>
      <c r="R3239" s="92" t="str">
        <f t="shared" si="517"/>
        <v/>
      </c>
      <c r="U3239" s="5"/>
      <c r="V3239" s="5"/>
      <c r="W3239" s="94" t="str">
        <f t="shared" si="515"/>
        <v/>
      </c>
      <c r="X3239" s="94" t="str">
        <f t="shared" si="518"/>
        <v/>
      </c>
      <c r="Y3239" s="5"/>
      <c r="BK3239" s="8"/>
      <c r="BL3239" s="5"/>
      <c r="BM3239" s="5"/>
      <c r="BN3239" s="5"/>
      <c r="BO3239" s="5"/>
      <c r="BP3239" s="1"/>
      <c r="BQ3239" s="1"/>
      <c r="BR3239" s="1"/>
      <c r="BS3239" s="1"/>
      <c r="BT3239" s="1"/>
      <c r="BU3239" s="4"/>
      <c r="BV3239" s="1"/>
      <c r="BW3239" s="3"/>
      <c r="BX3239" s="4"/>
      <c r="BY3239" s="5"/>
      <c r="BZ3239" s="5"/>
      <c r="CA3239" s="5"/>
      <c r="CB3239" s="5"/>
      <c r="CC3239" s="5"/>
      <c r="CD3239" s="43"/>
    </row>
    <row r="3240" spans="1:82" x14ac:dyDescent="0.25">
      <c r="A3240" s="8"/>
      <c r="B3240" s="5"/>
      <c r="C3240" s="5"/>
      <c r="D3240" s="5"/>
      <c r="E3240" s="5"/>
      <c r="F3240" s="94" t="str">
        <f t="shared" si="509"/>
        <v/>
      </c>
      <c r="G3240" s="94" t="str">
        <f t="shared" si="510"/>
        <v/>
      </c>
      <c r="H3240" s="127" t="str">
        <f>IF(A3240&lt;&gt;"",IF(MID(C3240,1,1)="c",$AS$26,IF(MID(C3240,1,1)="r",$AS$41,IF(MID(C3240,1,1)="p",#REF!,#REF!))),"")</f>
        <v/>
      </c>
      <c r="I3240" s="92" t="str">
        <f t="shared" si="511"/>
        <v/>
      </c>
      <c r="J3240" s="92" t="str">
        <f t="shared" si="512"/>
        <v/>
      </c>
      <c r="K3240" s="92" t="str">
        <f t="shared" si="513"/>
        <v/>
      </c>
      <c r="L3240" s="92" t="str">
        <f t="shared" si="514"/>
        <v/>
      </c>
      <c r="M3240" s="95" t="str">
        <f>IF(A3240&lt;&gt;"",IF(MID(C3240,1,1)="c",SigmaEpsConcrete(I3240,$AN$30:$AN$33,$AR$30:$AR$33,$AS$26,$AS$27,$AS$28,$AQ$20,$AU$19),""),"")</f>
        <v/>
      </c>
      <c r="N3240" s="95" t="str">
        <f>IF(A3240&lt;&gt;"",IF(MID(C3240,1,1)="r",SigmaEpsReinf(J3240,$AS$42:$AS$43,$AS$41,$AS$39,$AS$40,$AQ$38),""),"")</f>
        <v/>
      </c>
      <c r="Q3240" s="92" t="str">
        <f t="shared" si="516"/>
        <v/>
      </c>
      <c r="R3240" s="92" t="str">
        <f t="shared" si="517"/>
        <v/>
      </c>
      <c r="U3240" s="5"/>
      <c r="V3240" s="5"/>
      <c r="W3240" s="94" t="str">
        <f t="shared" si="515"/>
        <v/>
      </c>
      <c r="X3240" s="94" t="str">
        <f t="shared" si="518"/>
        <v/>
      </c>
      <c r="Y3240" s="5"/>
      <c r="BK3240" s="8"/>
      <c r="BL3240" s="5"/>
      <c r="BM3240" s="5"/>
      <c r="BN3240" s="5"/>
      <c r="BO3240" s="5"/>
      <c r="BP3240" s="1"/>
      <c r="BQ3240" s="1"/>
      <c r="BR3240" s="1"/>
      <c r="BS3240" s="1"/>
      <c r="BT3240" s="1"/>
      <c r="BU3240" s="4"/>
      <c r="BV3240" s="1"/>
      <c r="BW3240" s="3"/>
      <c r="BX3240" s="4"/>
      <c r="BY3240" s="5"/>
      <c r="BZ3240" s="5"/>
      <c r="CA3240" s="5"/>
      <c r="CB3240" s="5"/>
      <c r="CC3240" s="5"/>
      <c r="CD3240" s="43"/>
    </row>
    <row r="3241" spans="1:82" x14ac:dyDescent="0.25">
      <c r="A3241" s="8"/>
      <c r="B3241" s="5"/>
      <c r="C3241" s="5"/>
      <c r="D3241" s="5"/>
      <c r="E3241" s="5"/>
      <c r="F3241" s="94" t="str">
        <f t="shared" si="509"/>
        <v/>
      </c>
      <c r="G3241" s="94" t="str">
        <f t="shared" si="510"/>
        <v/>
      </c>
      <c r="H3241" s="127" t="str">
        <f>IF(A3241&lt;&gt;"",IF(MID(C3241,1,1)="c",$AS$26,IF(MID(C3241,1,1)="r",$AS$41,IF(MID(C3241,1,1)="p",#REF!,#REF!))),"")</f>
        <v/>
      </c>
      <c r="I3241" s="92" t="str">
        <f t="shared" si="511"/>
        <v/>
      </c>
      <c r="J3241" s="92" t="str">
        <f t="shared" si="512"/>
        <v/>
      </c>
      <c r="K3241" s="92" t="str">
        <f t="shared" si="513"/>
        <v/>
      </c>
      <c r="L3241" s="92" t="str">
        <f t="shared" si="514"/>
        <v/>
      </c>
      <c r="M3241" s="95" t="str">
        <f>IF(A3241&lt;&gt;"",IF(MID(C3241,1,1)="c",SigmaEpsConcrete(I3241,$AN$30:$AN$33,$AR$30:$AR$33,$AS$26,$AS$27,$AS$28,$AQ$20,$AU$19),""),"")</f>
        <v/>
      </c>
      <c r="N3241" s="95" t="str">
        <f>IF(A3241&lt;&gt;"",IF(MID(C3241,1,1)="r",SigmaEpsReinf(J3241,$AS$42:$AS$43,$AS$41,$AS$39,$AS$40,$AQ$38),""),"")</f>
        <v/>
      </c>
      <c r="Q3241" s="92" t="str">
        <f t="shared" si="516"/>
        <v/>
      </c>
      <c r="R3241" s="92" t="str">
        <f t="shared" si="517"/>
        <v/>
      </c>
      <c r="U3241" s="5"/>
      <c r="V3241" s="5"/>
      <c r="W3241" s="94" t="str">
        <f t="shared" si="515"/>
        <v/>
      </c>
      <c r="X3241" s="94" t="str">
        <f t="shared" si="518"/>
        <v/>
      </c>
      <c r="Y3241" s="5"/>
      <c r="BK3241" s="8"/>
      <c r="BL3241" s="5"/>
      <c r="BM3241" s="5"/>
      <c r="BN3241" s="5"/>
      <c r="BO3241" s="5"/>
      <c r="BP3241" s="1"/>
      <c r="BQ3241" s="1"/>
      <c r="BR3241" s="1"/>
      <c r="BS3241" s="1"/>
      <c r="BT3241" s="1"/>
      <c r="BU3241" s="4"/>
      <c r="BV3241" s="1"/>
      <c r="BW3241" s="3"/>
      <c r="BX3241" s="4"/>
      <c r="BY3241" s="5"/>
      <c r="BZ3241" s="5"/>
      <c r="CA3241" s="5"/>
      <c r="CB3241" s="5"/>
      <c r="CC3241" s="5"/>
      <c r="CD3241" s="43"/>
    </row>
    <row r="3242" spans="1:82" x14ac:dyDescent="0.25">
      <c r="A3242" s="8"/>
      <c r="B3242" s="5"/>
      <c r="C3242" s="5"/>
      <c r="D3242" s="5"/>
      <c r="E3242" s="5"/>
      <c r="F3242" s="94" t="str">
        <f t="shared" si="509"/>
        <v/>
      </c>
      <c r="G3242" s="94" t="str">
        <f t="shared" si="510"/>
        <v/>
      </c>
      <c r="H3242" s="127" t="str">
        <f>IF(A3242&lt;&gt;"",IF(MID(C3242,1,1)="c",$AS$26,IF(MID(C3242,1,1)="r",$AS$41,IF(MID(C3242,1,1)="p",#REF!,#REF!))),"")</f>
        <v/>
      </c>
      <c r="I3242" s="92" t="str">
        <f t="shared" si="511"/>
        <v/>
      </c>
      <c r="J3242" s="92" t="str">
        <f t="shared" si="512"/>
        <v/>
      </c>
      <c r="K3242" s="92" t="str">
        <f t="shared" si="513"/>
        <v/>
      </c>
      <c r="L3242" s="92" t="str">
        <f t="shared" si="514"/>
        <v/>
      </c>
      <c r="M3242" s="95" t="str">
        <f>IF(A3242&lt;&gt;"",IF(MID(C3242,1,1)="c",SigmaEpsConcrete(I3242,$AN$30:$AN$33,$AR$30:$AR$33,$AS$26,$AS$27,$AS$28,$AQ$20,$AU$19),""),"")</f>
        <v/>
      </c>
      <c r="N3242" s="95" t="str">
        <f>IF(A3242&lt;&gt;"",IF(MID(C3242,1,1)="r",SigmaEpsReinf(J3242,$AS$42:$AS$43,$AS$41,$AS$39,$AS$40,$AQ$38),""),"")</f>
        <v/>
      </c>
      <c r="Q3242" s="92" t="str">
        <f t="shared" si="516"/>
        <v/>
      </c>
      <c r="R3242" s="92" t="str">
        <f t="shared" si="517"/>
        <v/>
      </c>
      <c r="U3242" s="5"/>
      <c r="V3242" s="5"/>
      <c r="W3242" s="94" t="str">
        <f t="shared" si="515"/>
        <v/>
      </c>
      <c r="X3242" s="94" t="str">
        <f t="shared" si="518"/>
        <v/>
      </c>
      <c r="Y3242" s="5"/>
      <c r="BK3242" s="8"/>
      <c r="BL3242" s="5"/>
      <c r="BM3242" s="5"/>
      <c r="BN3242" s="5"/>
      <c r="BO3242" s="5"/>
      <c r="BP3242" s="1"/>
      <c r="BQ3242" s="1"/>
      <c r="BR3242" s="1"/>
      <c r="BS3242" s="1"/>
      <c r="BT3242" s="1"/>
      <c r="BU3242" s="4"/>
      <c r="BV3242" s="1"/>
      <c r="BW3242" s="3"/>
      <c r="BX3242" s="4"/>
      <c r="BY3242" s="5"/>
      <c r="BZ3242" s="5"/>
      <c r="CA3242" s="5"/>
      <c r="CB3242" s="5"/>
      <c r="CC3242" s="5"/>
      <c r="CD3242" s="43"/>
    </row>
    <row r="3243" spans="1:82" x14ac:dyDescent="0.25">
      <c r="A3243" s="8"/>
      <c r="B3243" s="5"/>
      <c r="C3243" s="5"/>
      <c r="D3243" s="5"/>
      <c r="E3243" s="5"/>
      <c r="F3243" s="94" t="str">
        <f t="shared" si="509"/>
        <v/>
      </c>
      <c r="G3243" s="94" t="str">
        <f t="shared" si="510"/>
        <v/>
      </c>
      <c r="H3243" s="127" t="str">
        <f>IF(A3243&lt;&gt;"",IF(MID(C3243,1,1)="c",$AS$26,IF(MID(C3243,1,1)="r",$AS$41,IF(MID(C3243,1,1)="p",#REF!,#REF!))),"")</f>
        <v/>
      </c>
      <c r="I3243" s="92" t="str">
        <f t="shared" si="511"/>
        <v/>
      </c>
      <c r="J3243" s="92" t="str">
        <f t="shared" si="512"/>
        <v/>
      </c>
      <c r="K3243" s="92" t="str">
        <f t="shared" si="513"/>
        <v/>
      </c>
      <c r="L3243" s="92" t="str">
        <f t="shared" si="514"/>
        <v/>
      </c>
      <c r="M3243" s="95" t="str">
        <f>IF(A3243&lt;&gt;"",IF(MID(C3243,1,1)="c",SigmaEpsConcrete(I3243,$AN$30:$AN$33,$AR$30:$AR$33,$AS$26,$AS$27,$AS$28,$AQ$20,$AU$19),""),"")</f>
        <v/>
      </c>
      <c r="N3243" s="95" t="str">
        <f>IF(A3243&lt;&gt;"",IF(MID(C3243,1,1)="r",SigmaEpsReinf(J3243,$AS$42:$AS$43,$AS$41,$AS$39,$AS$40,$AQ$38),""),"")</f>
        <v/>
      </c>
      <c r="Q3243" s="92" t="str">
        <f t="shared" si="516"/>
        <v/>
      </c>
      <c r="R3243" s="92" t="str">
        <f t="shared" si="517"/>
        <v/>
      </c>
      <c r="U3243" s="5"/>
      <c r="V3243" s="5"/>
      <c r="W3243" s="94" t="str">
        <f t="shared" si="515"/>
        <v/>
      </c>
      <c r="X3243" s="94" t="str">
        <f t="shared" si="518"/>
        <v/>
      </c>
      <c r="Y3243" s="5"/>
      <c r="BK3243" s="8"/>
      <c r="BL3243" s="5"/>
      <c r="BM3243" s="5"/>
      <c r="BN3243" s="5"/>
      <c r="BO3243" s="5"/>
      <c r="BP3243" s="1"/>
      <c r="BQ3243" s="1"/>
      <c r="BR3243" s="1"/>
      <c r="BS3243" s="1"/>
      <c r="BT3243" s="1"/>
      <c r="BU3243" s="4"/>
      <c r="BV3243" s="1"/>
      <c r="BW3243" s="3"/>
      <c r="BX3243" s="4"/>
      <c r="BY3243" s="5"/>
      <c r="BZ3243" s="5"/>
      <c r="CA3243" s="5"/>
      <c r="CB3243" s="5"/>
      <c r="CC3243" s="5"/>
      <c r="CD3243" s="43"/>
    </row>
    <row r="3244" spans="1:82" x14ac:dyDescent="0.25">
      <c r="A3244" s="8"/>
      <c r="B3244" s="5"/>
      <c r="C3244" s="5"/>
      <c r="D3244" s="5"/>
      <c r="E3244" s="5"/>
      <c r="F3244" s="94" t="str">
        <f t="shared" si="509"/>
        <v/>
      </c>
      <c r="G3244" s="94" t="str">
        <f t="shared" si="510"/>
        <v/>
      </c>
      <c r="H3244" s="127" t="str">
        <f>IF(A3244&lt;&gt;"",IF(MID(C3244,1,1)="c",$AS$26,IF(MID(C3244,1,1)="r",$AS$41,IF(MID(C3244,1,1)="p",#REF!,#REF!))),"")</f>
        <v/>
      </c>
      <c r="I3244" s="92" t="str">
        <f t="shared" si="511"/>
        <v/>
      </c>
      <c r="J3244" s="92" t="str">
        <f t="shared" si="512"/>
        <v/>
      </c>
      <c r="K3244" s="92" t="str">
        <f t="shared" si="513"/>
        <v/>
      </c>
      <c r="L3244" s="92" t="str">
        <f t="shared" si="514"/>
        <v/>
      </c>
      <c r="M3244" s="95" t="str">
        <f>IF(A3244&lt;&gt;"",IF(MID(C3244,1,1)="c",SigmaEpsConcrete(I3244,$AN$30:$AN$33,$AR$30:$AR$33,$AS$26,$AS$27,$AS$28,$AQ$20,$AU$19),""),"")</f>
        <v/>
      </c>
      <c r="N3244" s="95" t="str">
        <f>IF(A3244&lt;&gt;"",IF(MID(C3244,1,1)="r",SigmaEpsReinf(J3244,$AS$42:$AS$43,$AS$41,$AS$39,$AS$40,$AQ$38),""),"")</f>
        <v/>
      </c>
      <c r="Q3244" s="92" t="str">
        <f t="shared" si="516"/>
        <v/>
      </c>
      <c r="R3244" s="92" t="str">
        <f t="shared" si="517"/>
        <v/>
      </c>
      <c r="U3244" s="5"/>
      <c r="V3244" s="5"/>
      <c r="W3244" s="94" t="str">
        <f t="shared" si="515"/>
        <v/>
      </c>
      <c r="X3244" s="94" t="str">
        <f t="shared" si="518"/>
        <v/>
      </c>
      <c r="Y3244" s="5"/>
      <c r="BK3244" s="8"/>
      <c r="BL3244" s="5"/>
      <c r="BM3244" s="5"/>
      <c r="BN3244" s="5"/>
      <c r="BO3244" s="5"/>
      <c r="BP3244" s="1"/>
      <c r="BQ3244" s="1"/>
      <c r="BR3244" s="1"/>
      <c r="BS3244" s="1"/>
      <c r="BT3244" s="1"/>
      <c r="BU3244" s="4"/>
      <c r="BV3244" s="1"/>
      <c r="BW3244" s="3"/>
      <c r="BX3244" s="4"/>
      <c r="BY3244" s="5"/>
      <c r="BZ3244" s="5"/>
      <c r="CA3244" s="5"/>
      <c r="CB3244" s="5"/>
      <c r="CC3244" s="5"/>
      <c r="CD3244" s="43"/>
    </row>
    <row r="3245" spans="1:82" x14ac:dyDescent="0.25">
      <c r="A3245" s="8"/>
      <c r="B3245" s="5"/>
      <c r="C3245" s="5"/>
      <c r="D3245" s="5"/>
      <c r="E3245" s="5"/>
      <c r="F3245" s="94" t="str">
        <f t="shared" si="509"/>
        <v/>
      </c>
      <c r="G3245" s="94" t="str">
        <f t="shared" si="510"/>
        <v/>
      </c>
      <c r="H3245" s="127" t="str">
        <f>IF(A3245&lt;&gt;"",IF(MID(C3245,1,1)="c",$AS$26,IF(MID(C3245,1,1)="r",$AS$41,IF(MID(C3245,1,1)="p",#REF!,#REF!))),"")</f>
        <v/>
      </c>
      <c r="I3245" s="92" t="str">
        <f t="shared" si="511"/>
        <v/>
      </c>
      <c r="J3245" s="92" t="str">
        <f t="shared" si="512"/>
        <v/>
      </c>
      <c r="K3245" s="92" t="str">
        <f t="shared" si="513"/>
        <v/>
      </c>
      <c r="L3245" s="92" t="str">
        <f t="shared" si="514"/>
        <v/>
      </c>
      <c r="M3245" s="95" t="str">
        <f>IF(A3245&lt;&gt;"",IF(MID(C3245,1,1)="c",SigmaEpsConcrete(I3245,$AN$30:$AN$33,$AR$30:$AR$33,$AS$26,$AS$27,$AS$28,$AQ$20,$AU$19),""),"")</f>
        <v/>
      </c>
      <c r="N3245" s="95" t="str">
        <f>IF(A3245&lt;&gt;"",IF(MID(C3245,1,1)="r",SigmaEpsReinf(J3245,$AS$42:$AS$43,$AS$41,$AS$39,$AS$40,$AQ$38),""),"")</f>
        <v/>
      </c>
      <c r="Q3245" s="92" t="str">
        <f t="shared" si="516"/>
        <v/>
      </c>
      <c r="R3245" s="92" t="str">
        <f t="shared" si="517"/>
        <v/>
      </c>
      <c r="U3245" s="5"/>
      <c r="V3245" s="5"/>
      <c r="W3245" s="94" t="str">
        <f t="shared" si="515"/>
        <v/>
      </c>
      <c r="X3245" s="94" t="str">
        <f t="shared" si="518"/>
        <v/>
      </c>
      <c r="Y3245" s="5"/>
      <c r="BK3245" s="8"/>
      <c r="BL3245" s="5"/>
      <c r="BM3245" s="5"/>
      <c r="BN3245" s="5"/>
      <c r="BO3245" s="5"/>
      <c r="BP3245" s="1"/>
      <c r="BQ3245" s="1"/>
      <c r="BR3245" s="1"/>
      <c r="BS3245" s="1"/>
      <c r="BT3245" s="1"/>
      <c r="BU3245" s="4"/>
      <c r="BV3245" s="1"/>
      <c r="BW3245" s="3"/>
      <c r="BX3245" s="4"/>
      <c r="BY3245" s="5"/>
      <c r="BZ3245" s="5"/>
      <c r="CA3245" s="5"/>
      <c r="CB3245" s="5"/>
      <c r="CC3245" s="5"/>
      <c r="CD3245" s="43"/>
    </row>
    <row r="3246" spans="1:82" x14ac:dyDescent="0.25">
      <c r="A3246" s="8"/>
      <c r="B3246" s="5"/>
      <c r="C3246" s="5"/>
      <c r="D3246" s="5"/>
      <c r="E3246" s="5"/>
      <c r="F3246" s="94" t="str">
        <f t="shared" si="509"/>
        <v/>
      </c>
      <c r="G3246" s="94" t="str">
        <f t="shared" si="510"/>
        <v/>
      </c>
      <c r="H3246" s="127" t="str">
        <f>IF(A3246&lt;&gt;"",IF(MID(C3246,1,1)="c",$AS$26,IF(MID(C3246,1,1)="r",$AS$41,IF(MID(C3246,1,1)="p",#REF!,#REF!))),"")</f>
        <v/>
      </c>
      <c r="I3246" s="92" t="str">
        <f t="shared" si="511"/>
        <v/>
      </c>
      <c r="J3246" s="92" t="str">
        <f t="shared" si="512"/>
        <v/>
      </c>
      <c r="K3246" s="92" t="str">
        <f t="shared" si="513"/>
        <v/>
      </c>
      <c r="L3246" s="92" t="str">
        <f t="shared" si="514"/>
        <v/>
      </c>
      <c r="M3246" s="95" t="str">
        <f>IF(A3246&lt;&gt;"",IF(MID(C3246,1,1)="c",SigmaEpsConcrete(I3246,$AN$30:$AN$33,$AR$30:$AR$33,$AS$26,$AS$27,$AS$28,$AQ$20,$AU$19),""),"")</f>
        <v/>
      </c>
      <c r="N3246" s="95" t="str">
        <f>IF(A3246&lt;&gt;"",IF(MID(C3246,1,1)="r",SigmaEpsReinf(J3246,$AS$42:$AS$43,$AS$41,$AS$39,$AS$40,$AQ$38),""),"")</f>
        <v/>
      </c>
      <c r="Q3246" s="92" t="str">
        <f t="shared" si="516"/>
        <v/>
      </c>
      <c r="R3246" s="92" t="str">
        <f t="shared" si="517"/>
        <v/>
      </c>
      <c r="U3246" s="5"/>
      <c r="V3246" s="5"/>
      <c r="W3246" s="94" t="str">
        <f t="shared" si="515"/>
        <v/>
      </c>
      <c r="X3246" s="94" t="str">
        <f t="shared" si="518"/>
        <v/>
      </c>
      <c r="Y3246" s="5"/>
      <c r="BK3246" s="8"/>
      <c r="BL3246" s="5"/>
      <c r="BM3246" s="5"/>
      <c r="BN3246" s="5"/>
      <c r="BO3246" s="5"/>
      <c r="BP3246" s="1"/>
      <c r="BQ3246" s="1"/>
      <c r="BR3246" s="1"/>
      <c r="BS3246" s="1"/>
      <c r="BT3246" s="1"/>
      <c r="BU3246" s="4"/>
      <c r="BV3246" s="1"/>
      <c r="BW3246" s="3"/>
      <c r="BX3246" s="4"/>
      <c r="BY3246" s="5"/>
      <c r="BZ3246" s="5"/>
      <c r="CA3246" s="5"/>
      <c r="CB3246" s="5"/>
      <c r="CC3246" s="5"/>
      <c r="CD3246" s="43"/>
    </row>
    <row r="3247" spans="1:82" x14ac:dyDescent="0.25">
      <c r="A3247" s="8"/>
      <c r="B3247" s="5"/>
      <c r="C3247" s="5"/>
      <c r="D3247" s="5"/>
      <c r="E3247" s="5"/>
      <c r="F3247" s="94" t="str">
        <f t="shared" si="509"/>
        <v/>
      </c>
      <c r="G3247" s="94" t="str">
        <f t="shared" si="510"/>
        <v/>
      </c>
      <c r="H3247" s="127" t="str">
        <f>IF(A3247&lt;&gt;"",IF(MID(C3247,1,1)="c",$AS$26,IF(MID(C3247,1,1)="r",$AS$41,IF(MID(C3247,1,1)="p",#REF!,#REF!))),"")</f>
        <v/>
      </c>
      <c r="I3247" s="92" t="str">
        <f t="shared" si="511"/>
        <v/>
      </c>
      <c r="J3247" s="92" t="str">
        <f t="shared" si="512"/>
        <v/>
      </c>
      <c r="K3247" s="92" t="str">
        <f t="shared" si="513"/>
        <v/>
      </c>
      <c r="L3247" s="92" t="str">
        <f t="shared" si="514"/>
        <v/>
      </c>
      <c r="M3247" s="95" t="str">
        <f>IF(A3247&lt;&gt;"",IF(MID(C3247,1,1)="c",SigmaEpsConcrete(I3247,$AN$30:$AN$33,$AR$30:$AR$33,$AS$26,$AS$27,$AS$28,$AQ$20,$AU$19),""),"")</f>
        <v/>
      </c>
      <c r="N3247" s="95" t="str">
        <f>IF(A3247&lt;&gt;"",IF(MID(C3247,1,1)="r",SigmaEpsReinf(J3247,$AS$42:$AS$43,$AS$41,$AS$39,$AS$40,$AQ$38),""),"")</f>
        <v/>
      </c>
      <c r="Q3247" s="92" t="str">
        <f t="shared" si="516"/>
        <v/>
      </c>
      <c r="R3247" s="92" t="str">
        <f t="shared" si="517"/>
        <v/>
      </c>
      <c r="U3247" s="5"/>
      <c r="V3247" s="5"/>
      <c r="W3247" s="94" t="str">
        <f t="shared" si="515"/>
        <v/>
      </c>
      <c r="X3247" s="94" t="str">
        <f t="shared" si="518"/>
        <v/>
      </c>
      <c r="Y3247" s="5"/>
      <c r="BK3247" s="8"/>
      <c r="BL3247" s="5"/>
      <c r="BM3247" s="5"/>
      <c r="BN3247" s="5"/>
      <c r="BO3247" s="5"/>
      <c r="BP3247" s="1"/>
      <c r="BQ3247" s="1"/>
      <c r="BR3247" s="1"/>
      <c r="BS3247" s="1"/>
      <c r="BT3247" s="1"/>
      <c r="BU3247" s="4"/>
      <c r="BV3247" s="1"/>
      <c r="BW3247" s="3"/>
      <c r="BX3247" s="4"/>
      <c r="BY3247" s="5"/>
      <c r="BZ3247" s="5"/>
      <c r="CA3247" s="5"/>
      <c r="CB3247" s="5"/>
      <c r="CC3247" s="5"/>
      <c r="CD3247" s="43"/>
    </row>
    <row r="3248" spans="1:82" x14ac:dyDescent="0.25">
      <c r="A3248" s="8"/>
      <c r="B3248" s="5"/>
      <c r="C3248" s="5"/>
      <c r="D3248" s="5"/>
      <c r="E3248" s="5"/>
      <c r="F3248" s="94" t="str">
        <f t="shared" si="509"/>
        <v/>
      </c>
      <c r="G3248" s="94" t="str">
        <f t="shared" si="510"/>
        <v/>
      </c>
      <c r="H3248" s="127" t="str">
        <f>IF(A3248&lt;&gt;"",IF(MID(C3248,1,1)="c",$AS$26,IF(MID(C3248,1,1)="r",$AS$41,IF(MID(C3248,1,1)="p",#REF!,#REF!))),"")</f>
        <v/>
      </c>
      <c r="I3248" s="92" t="str">
        <f t="shared" si="511"/>
        <v/>
      </c>
      <c r="J3248" s="92" t="str">
        <f t="shared" si="512"/>
        <v/>
      </c>
      <c r="K3248" s="92" t="str">
        <f t="shared" si="513"/>
        <v/>
      </c>
      <c r="L3248" s="92" t="str">
        <f t="shared" si="514"/>
        <v/>
      </c>
      <c r="M3248" s="95" t="str">
        <f>IF(A3248&lt;&gt;"",IF(MID(C3248,1,1)="c",SigmaEpsConcrete(I3248,$AN$30:$AN$33,$AR$30:$AR$33,$AS$26,$AS$27,$AS$28,$AQ$20,$AU$19),""),"")</f>
        <v/>
      </c>
      <c r="N3248" s="95" t="str">
        <f>IF(A3248&lt;&gt;"",IF(MID(C3248,1,1)="r",SigmaEpsReinf(J3248,$AS$42:$AS$43,$AS$41,$AS$39,$AS$40,$AQ$38),""),"")</f>
        <v/>
      </c>
      <c r="Q3248" s="92" t="str">
        <f t="shared" si="516"/>
        <v/>
      </c>
      <c r="R3248" s="92" t="str">
        <f t="shared" si="517"/>
        <v/>
      </c>
      <c r="U3248" s="5"/>
      <c r="V3248" s="5"/>
      <c r="W3248" s="94" t="str">
        <f t="shared" si="515"/>
        <v/>
      </c>
      <c r="X3248" s="94" t="str">
        <f t="shared" si="518"/>
        <v/>
      </c>
      <c r="Y3248" s="5"/>
      <c r="BK3248" s="8"/>
      <c r="BL3248" s="5"/>
      <c r="BM3248" s="5"/>
      <c r="BN3248" s="5"/>
      <c r="BO3248" s="5"/>
      <c r="BP3248" s="1"/>
      <c r="BQ3248" s="1"/>
      <c r="BR3248" s="1"/>
      <c r="BS3248" s="1"/>
      <c r="BT3248" s="1"/>
      <c r="BU3248" s="4"/>
      <c r="BV3248" s="1"/>
      <c r="BW3248" s="3"/>
      <c r="BX3248" s="4"/>
      <c r="BY3248" s="5"/>
      <c r="BZ3248" s="5"/>
      <c r="CA3248" s="5"/>
      <c r="CB3248" s="5"/>
      <c r="CC3248" s="5"/>
      <c r="CD3248" s="43"/>
    </row>
    <row r="3249" spans="1:82" x14ac:dyDescent="0.25">
      <c r="A3249" s="8"/>
      <c r="B3249" s="5"/>
      <c r="C3249" s="5"/>
      <c r="D3249" s="5"/>
      <c r="E3249" s="5"/>
      <c r="F3249" s="94" t="str">
        <f t="shared" si="509"/>
        <v/>
      </c>
      <c r="G3249" s="94" t="str">
        <f t="shared" si="510"/>
        <v/>
      </c>
      <c r="H3249" s="127" t="str">
        <f>IF(A3249&lt;&gt;"",IF(MID(C3249,1,1)="c",$AS$26,IF(MID(C3249,1,1)="r",$AS$41,IF(MID(C3249,1,1)="p",#REF!,#REF!))),"")</f>
        <v/>
      </c>
      <c r="I3249" s="92" t="str">
        <f t="shared" si="511"/>
        <v/>
      </c>
      <c r="J3249" s="92" t="str">
        <f t="shared" si="512"/>
        <v/>
      </c>
      <c r="K3249" s="92" t="str">
        <f t="shared" si="513"/>
        <v/>
      </c>
      <c r="L3249" s="92" t="str">
        <f t="shared" si="514"/>
        <v/>
      </c>
      <c r="M3249" s="95" t="str">
        <f>IF(A3249&lt;&gt;"",IF(MID(C3249,1,1)="c",SigmaEpsConcrete(I3249,$AN$30:$AN$33,$AR$30:$AR$33,$AS$26,$AS$27,$AS$28,$AQ$20,$AU$19),""),"")</f>
        <v/>
      </c>
      <c r="N3249" s="95" t="str">
        <f>IF(A3249&lt;&gt;"",IF(MID(C3249,1,1)="r",SigmaEpsReinf(J3249,$AS$42:$AS$43,$AS$41,$AS$39,$AS$40,$AQ$38),""),"")</f>
        <v/>
      </c>
      <c r="Q3249" s="92" t="str">
        <f t="shared" si="516"/>
        <v/>
      </c>
      <c r="R3249" s="92" t="str">
        <f t="shared" si="517"/>
        <v/>
      </c>
      <c r="U3249" s="5"/>
      <c r="V3249" s="5"/>
      <c r="W3249" s="94" t="str">
        <f t="shared" si="515"/>
        <v/>
      </c>
      <c r="X3249" s="94" t="str">
        <f t="shared" si="518"/>
        <v/>
      </c>
      <c r="Y3249" s="5"/>
      <c r="BK3249" s="8"/>
      <c r="BL3249" s="5"/>
      <c r="BM3249" s="5"/>
      <c r="BN3249" s="5"/>
      <c r="BO3249" s="5"/>
      <c r="BP3249" s="1"/>
      <c r="BQ3249" s="1"/>
      <c r="BR3249" s="1"/>
      <c r="BS3249" s="1"/>
      <c r="BT3249" s="1"/>
      <c r="BU3249" s="4"/>
      <c r="BV3249" s="1"/>
      <c r="BW3249" s="3"/>
      <c r="BX3249" s="4"/>
      <c r="BY3249" s="5"/>
      <c r="BZ3249" s="5"/>
      <c r="CA3249" s="5"/>
      <c r="CB3249" s="5"/>
      <c r="CC3249" s="5"/>
      <c r="CD3249" s="43"/>
    </row>
    <row r="3250" spans="1:82" x14ac:dyDescent="0.25">
      <c r="A3250" s="8"/>
      <c r="B3250" s="5"/>
      <c r="C3250" s="5"/>
      <c r="D3250" s="5"/>
      <c r="E3250" s="5"/>
      <c r="F3250" s="94" t="str">
        <f t="shared" si="509"/>
        <v/>
      </c>
      <c r="G3250" s="94" t="str">
        <f t="shared" si="510"/>
        <v/>
      </c>
      <c r="H3250" s="127" t="str">
        <f>IF(A3250&lt;&gt;"",IF(MID(C3250,1,1)="c",$AS$26,IF(MID(C3250,1,1)="r",$AS$41,IF(MID(C3250,1,1)="p",#REF!,#REF!))),"")</f>
        <v/>
      </c>
      <c r="I3250" s="92" t="str">
        <f t="shared" si="511"/>
        <v/>
      </c>
      <c r="J3250" s="92" t="str">
        <f t="shared" si="512"/>
        <v/>
      </c>
      <c r="K3250" s="92" t="str">
        <f t="shared" si="513"/>
        <v/>
      </c>
      <c r="L3250" s="92" t="str">
        <f t="shared" si="514"/>
        <v/>
      </c>
      <c r="M3250" s="95" t="str">
        <f>IF(A3250&lt;&gt;"",IF(MID(C3250,1,1)="c",SigmaEpsConcrete(I3250,$AN$30:$AN$33,$AR$30:$AR$33,$AS$26,$AS$27,$AS$28,$AQ$20,$AU$19),""),"")</f>
        <v/>
      </c>
      <c r="N3250" s="95" t="str">
        <f>IF(A3250&lt;&gt;"",IF(MID(C3250,1,1)="r",SigmaEpsReinf(J3250,$AS$42:$AS$43,$AS$41,$AS$39,$AS$40,$AQ$38),""),"")</f>
        <v/>
      </c>
      <c r="Q3250" s="92" t="str">
        <f t="shared" si="516"/>
        <v/>
      </c>
      <c r="R3250" s="92" t="str">
        <f t="shared" si="517"/>
        <v/>
      </c>
      <c r="U3250" s="5"/>
      <c r="V3250" s="5"/>
      <c r="W3250" s="94" t="str">
        <f t="shared" si="515"/>
        <v/>
      </c>
      <c r="X3250" s="94" t="str">
        <f t="shared" si="518"/>
        <v/>
      </c>
      <c r="Y3250" s="5"/>
      <c r="BK3250" s="8"/>
      <c r="BL3250" s="5"/>
      <c r="BM3250" s="5"/>
      <c r="BN3250" s="5"/>
      <c r="BO3250" s="5"/>
      <c r="BP3250" s="1"/>
      <c r="BQ3250" s="1"/>
      <c r="BR3250" s="1"/>
      <c r="BS3250" s="1"/>
      <c r="BT3250" s="1"/>
      <c r="BU3250" s="4"/>
      <c r="BV3250" s="1"/>
      <c r="BW3250" s="3"/>
      <c r="BX3250" s="4"/>
      <c r="BY3250" s="5"/>
      <c r="BZ3250" s="5"/>
      <c r="CA3250" s="5"/>
      <c r="CB3250" s="5"/>
      <c r="CC3250" s="5"/>
      <c r="CD3250" s="43"/>
    </row>
    <row r="3251" spans="1:82" x14ac:dyDescent="0.25">
      <c r="A3251" s="8"/>
      <c r="B3251" s="5"/>
      <c r="C3251" s="5"/>
      <c r="D3251" s="5"/>
      <c r="E3251" s="5"/>
      <c r="F3251" s="94" t="str">
        <f t="shared" si="509"/>
        <v/>
      </c>
      <c r="G3251" s="94" t="str">
        <f t="shared" si="510"/>
        <v/>
      </c>
      <c r="H3251" s="127" t="str">
        <f>IF(A3251&lt;&gt;"",IF(MID(C3251,1,1)="c",$AS$26,IF(MID(C3251,1,1)="r",$AS$41,IF(MID(C3251,1,1)="p",#REF!,#REF!))),"")</f>
        <v/>
      </c>
      <c r="I3251" s="92" t="str">
        <f t="shared" si="511"/>
        <v/>
      </c>
      <c r="J3251" s="92" t="str">
        <f t="shared" si="512"/>
        <v/>
      </c>
      <c r="K3251" s="92" t="str">
        <f t="shared" si="513"/>
        <v/>
      </c>
      <c r="L3251" s="92" t="str">
        <f t="shared" si="514"/>
        <v/>
      </c>
      <c r="M3251" s="95" t="str">
        <f>IF(A3251&lt;&gt;"",IF(MID(C3251,1,1)="c",SigmaEpsConcrete(I3251,$AN$30:$AN$33,$AR$30:$AR$33,$AS$26,$AS$27,$AS$28,$AQ$20,$AU$19),""),"")</f>
        <v/>
      </c>
      <c r="N3251" s="95" t="str">
        <f>IF(A3251&lt;&gt;"",IF(MID(C3251,1,1)="r",SigmaEpsReinf(J3251,$AS$42:$AS$43,$AS$41,$AS$39,$AS$40,$AQ$38),""),"")</f>
        <v/>
      </c>
      <c r="Q3251" s="92" t="str">
        <f t="shared" si="516"/>
        <v/>
      </c>
      <c r="R3251" s="92" t="str">
        <f t="shared" si="517"/>
        <v/>
      </c>
      <c r="U3251" s="5"/>
      <c r="V3251" s="5"/>
      <c r="W3251" s="94" t="str">
        <f t="shared" si="515"/>
        <v/>
      </c>
      <c r="X3251" s="94" t="str">
        <f t="shared" si="518"/>
        <v/>
      </c>
      <c r="Y3251" s="5"/>
      <c r="BK3251" s="8"/>
      <c r="BL3251" s="5"/>
      <c r="BM3251" s="5"/>
      <c r="BN3251" s="5"/>
      <c r="BO3251" s="5"/>
      <c r="BP3251" s="1"/>
      <c r="BQ3251" s="1"/>
      <c r="BR3251" s="1"/>
      <c r="BS3251" s="1"/>
      <c r="BT3251" s="1"/>
      <c r="BU3251" s="4"/>
      <c r="BV3251" s="1"/>
      <c r="BW3251" s="3"/>
      <c r="BX3251" s="4"/>
      <c r="BY3251" s="5"/>
      <c r="BZ3251" s="5"/>
      <c r="CA3251" s="5"/>
      <c r="CB3251" s="5"/>
      <c r="CC3251" s="5"/>
      <c r="CD3251" s="43"/>
    </row>
    <row r="3252" spans="1:82" x14ac:dyDescent="0.25">
      <c r="A3252" s="8"/>
      <c r="B3252" s="5"/>
      <c r="C3252" s="5"/>
      <c r="D3252" s="5"/>
      <c r="E3252" s="5"/>
      <c r="F3252" s="94" t="str">
        <f t="shared" si="509"/>
        <v/>
      </c>
      <c r="G3252" s="94" t="str">
        <f t="shared" si="510"/>
        <v/>
      </c>
      <c r="H3252" s="127" t="str">
        <f>IF(A3252&lt;&gt;"",IF(MID(C3252,1,1)="c",$AS$26,IF(MID(C3252,1,1)="r",$AS$41,IF(MID(C3252,1,1)="p",#REF!,#REF!))),"")</f>
        <v/>
      </c>
      <c r="I3252" s="92" t="str">
        <f t="shared" si="511"/>
        <v/>
      </c>
      <c r="J3252" s="92" t="str">
        <f t="shared" si="512"/>
        <v/>
      </c>
      <c r="K3252" s="92" t="str">
        <f t="shared" si="513"/>
        <v/>
      </c>
      <c r="L3252" s="92" t="str">
        <f t="shared" si="514"/>
        <v/>
      </c>
      <c r="M3252" s="95" t="str">
        <f>IF(A3252&lt;&gt;"",IF(MID(C3252,1,1)="c",SigmaEpsConcrete(I3252,$AN$30:$AN$33,$AR$30:$AR$33,$AS$26,$AS$27,$AS$28,$AQ$20,$AU$19),""),"")</f>
        <v/>
      </c>
      <c r="N3252" s="95" t="str">
        <f>IF(A3252&lt;&gt;"",IF(MID(C3252,1,1)="r",SigmaEpsReinf(J3252,$AS$42:$AS$43,$AS$41,$AS$39,$AS$40,$AQ$38),""),"")</f>
        <v/>
      </c>
      <c r="Q3252" s="92" t="str">
        <f t="shared" si="516"/>
        <v/>
      </c>
      <c r="R3252" s="92" t="str">
        <f t="shared" si="517"/>
        <v/>
      </c>
      <c r="U3252" s="5"/>
      <c r="V3252" s="5"/>
      <c r="W3252" s="94" t="str">
        <f t="shared" si="515"/>
        <v/>
      </c>
      <c r="X3252" s="94" t="str">
        <f t="shared" si="518"/>
        <v/>
      </c>
      <c r="Y3252" s="5"/>
      <c r="BK3252" s="8"/>
      <c r="BL3252" s="5"/>
      <c r="BM3252" s="5"/>
      <c r="BN3252" s="5"/>
      <c r="BO3252" s="5"/>
      <c r="BP3252" s="1"/>
      <c r="BQ3252" s="1"/>
      <c r="BR3252" s="1"/>
      <c r="BS3252" s="1"/>
      <c r="BT3252" s="1"/>
      <c r="BU3252" s="4"/>
      <c r="BV3252" s="1"/>
      <c r="BW3252" s="3"/>
      <c r="BX3252" s="4"/>
      <c r="BY3252" s="5"/>
      <c r="BZ3252" s="5"/>
      <c r="CA3252" s="5"/>
      <c r="CB3252" s="5"/>
      <c r="CC3252" s="5"/>
      <c r="CD3252" s="43"/>
    </row>
    <row r="3253" spans="1:82" x14ac:dyDescent="0.25">
      <c r="A3253" s="8"/>
      <c r="B3253" s="5"/>
      <c r="C3253" s="5"/>
      <c r="D3253" s="5"/>
      <c r="E3253" s="5"/>
      <c r="F3253" s="94" t="str">
        <f t="shared" si="509"/>
        <v/>
      </c>
      <c r="G3253" s="94" t="str">
        <f t="shared" si="510"/>
        <v/>
      </c>
      <c r="H3253" s="127" t="str">
        <f>IF(A3253&lt;&gt;"",IF(MID(C3253,1,1)="c",$AS$26,IF(MID(C3253,1,1)="r",$AS$41,IF(MID(C3253,1,1)="p",#REF!,#REF!))),"")</f>
        <v/>
      </c>
      <c r="I3253" s="92" t="str">
        <f t="shared" si="511"/>
        <v/>
      </c>
      <c r="J3253" s="92" t="str">
        <f t="shared" si="512"/>
        <v/>
      </c>
      <c r="K3253" s="92" t="str">
        <f t="shared" si="513"/>
        <v/>
      </c>
      <c r="L3253" s="92" t="str">
        <f t="shared" si="514"/>
        <v/>
      </c>
      <c r="M3253" s="95" t="str">
        <f>IF(A3253&lt;&gt;"",IF(MID(C3253,1,1)="c",SigmaEpsConcrete(I3253,$AN$30:$AN$33,$AR$30:$AR$33,$AS$26,$AS$27,$AS$28,$AQ$20,$AU$19),""),"")</f>
        <v/>
      </c>
      <c r="N3253" s="95" t="str">
        <f>IF(A3253&lt;&gt;"",IF(MID(C3253,1,1)="r",SigmaEpsReinf(J3253,$AS$42:$AS$43,$AS$41,$AS$39,$AS$40,$AQ$38),""),"")</f>
        <v/>
      </c>
      <c r="Q3253" s="92" t="str">
        <f t="shared" si="516"/>
        <v/>
      </c>
      <c r="R3253" s="92" t="str">
        <f t="shared" si="517"/>
        <v/>
      </c>
      <c r="U3253" s="5"/>
      <c r="V3253" s="5"/>
      <c r="W3253" s="94" t="str">
        <f t="shared" si="515"/>
        <v/>
      </c>
      <c r="X3253" s="94" t="str">
        <f t="shared" si="518"/>
        <v/>
      </c>
      <c r="Y3253" s="5"/>
      <c r="BK3253" s="8"/>
      <c r="BL3253" s="5"/>
      <c r="BM3253" s="5"/>
      <c r="BN3253" s="5"/>
      <c r="BO3253" s="5"/>
      <c r="BP3253" s="1"/>
      <c r="BQ3253" s="1"/>
      <c r="BR3253" s="1"/>
      <c r="BS3253" s="1"/>
      <c r="BT3253" s="1"/>
      <c r="BU3253" s="4"/>
      <c r="BV3253" s="1"/>
      <c r="BW3253" s="3"/>
      <c r="BX3253" s="4"/>
      <c r="BY3253" s="5"/>
      <c r="BZ3253" s="5"/>
      <c r="CA3253" s="5"/>
      <c r="CB3253" s="5"/>
      <c r="CC3253" s="5"/>
      <c r="CD3253" s="43"/>
    </row>
    <row r="3254" spans="1:82" x14ac:dyDescent="0.25">
      <c r="A3254" s="8"/>
      <c r="B3254" s="5"/>
      <c r="C3254" s="5"/>
      <c r="D3254" s="5"/>
      <c r="E3254" s="5"/>
      <c r="F3254" s="94" t="str">
        <f t="shared" si="509"/>
        <v/>
      </c>
      <c r="G3254" s="94" t="str">
        <f t="shared" si="510"/>
        <v/>
      </c>
      <c r="H3254" s="127" t="str">
        <f>IF(A3254&lt;&gt;"",IF(MID(C3254,1,1)="c",$AS$26,IF(MID(C3254,1,1)="r",$AS$41,IF(MID(C3254,1,1)="p",#REF!,#REF!))),"")</f>
        <v/>
      </c>
      <c r="I3254" s="92" t="str">
        <f t="shared" si="511"/>
        <v/>
      </c>
      <c r="J3254" s="92" t="str">
        <f t="shared" si="512"/>
        <v/>
      </c>
      <c r="K3254" s="92" t="str">
        <f t="shared" si="513"/>
        <v/>
      </c>
      <c r="L3254" s="92" t="str">
        <f t="shared" si="514"/>
        <v/>
      </c>
      <c r="M3254" s="95" t="str">
        <f>IF(A3254&lt;&gt;"",IF(MID(C3254,1,1)="c",SigmaEpsConcrete(I3254,$AN$30:$AN$33,$AR$30:$AR$33,$AS$26,$AS$27,$AS$28,$AQ$20,$AU$19),""),"")</f>
        <v/>
      </c>
      <c r="N3254" s="95" t="str">
        <f>IF(A3254&lt;&gt;"",IF(MID(C3254,1,1)="r",SigmaEpsReinf(J3254,$AS$42:$AS$43,$AS$41,$AS$39,$AS$40,$AQ$38),""),"")</f>
        <v/>
      </c>
      <c r="Q3254" s="92" t="str">
        <f t="shared" si="516"/>
        <v/>
      </c>
      <c r="R3254" s="92" t="str">
        <f t="shared" si="517"/>
        <v/>
      </c>
      <c r="U3254" s="5"/>
      <c r="V3254" s="5"/>
      <c r="W3254" s="94" t="str">
        <f t="shared" si="515"/>
        <v/>
      </c>
      <c r="X3254" s="94" t="str">
        <f t="shared" si="518"/>
        <v/>
      </c>
      <c r="Y3254" s="5"/>
      <c r="BK3254" s="8"/>
      <c r="BL3254" s="5"/>
      <c r="BM3254" s="5"/>
      <c r="BN3254" s="5"/>
      <c r="BO3254" s="5"/>
      <c r="BP3254" s="1"/>
      <c r="BQ3254" s="1"/>
      <c r="BR3254" s="1"/>
      <c r="BS3254" s="1"/>
      <c r="BT3254" s="1"/>
      <c r="BU3254" s="4"/>
      <c r="BV3254" s="1"/>
      <c r="BW3254" s="3"/>
      <c r="BX3254" s="4"/>
      <c r="BY3254" s="5"/>
      <c r="BZ3254" s="5"/>
      <c r="CA3254" s="5"/>
      <c r="CB3254" s="5"/>
      <c r="CC3254" s="5"/>
      <c r="CD3254" s="43"/>
    </row>
    <row r="3255" spans="1:82" x14ac:dyDescent="0.25">
      <c r="A3255" s="8"/>
      <c r="B3255" s="5"/>
      <c r="C3255" s="5"/>
      <c r="D3255" s="5"/>
      <c r="E3255" s="5"/>
      <c r="F3255" s="94" t="str">
        <f t="shared" si="509"/>
        <v/>
      </c>
      <c r="G3255" s="94" t="str">
        <f t="shared" si="510"/>
        <v/>
      </c>
      <c r="H3255" s="127" t="str">
        <f>IF(A3255&lt;&gt;"",IF(MID(C3255,1,1)="c",$AS$26,IF(MID(C3255,1,1)="r",$AS$41,IF(MID(C3255,1,1)="p",#REF!,#REF!))),"")</f>
        <v/>
      </c>
      <c r="I3255" s="92" t="str">
        <f t="shared" si="511"/>
        <v/>
      </c>
      <c r="J3255" s="92" t="str">
        <f t="shared" si="512"/>
        <v/>
      </c>
      <c r="K3255" s="92" t="str">
        <f t="shared" si="513"/>
        <v/>
      </c>
      <c r="L3255" s="92" t="str">
        <f t="shared" si="514"/>
        <v/>
      </c>
      <c r="M3255" s="95" t="str">
        <f>IF(A3255&lt;&gt;"",IF(MID(C3255,1,1)="c",SigmaEpsConcrete(I3255,$AN$30:$AN$33,$AR$30:$AR$33,$AS$26,$AS$27,$AS$28,$AQ$20,$AU$19),""),"")</f>
        <v/>
      </c>
      <c r="N3255" s="95" t="str">
        <f>IF(A3255&lt;&gt;"",IF(MID(C3255,1,1)="r",SigmaEpsReinf(J3255,$AS$42:$AS$43,$AS$41,$AS$39,$AS$40,$AQ$38),""),"")</f>
        <v/>
      </c>
      <c r="Q3255" s="92" t="str">
        <f t="shared" si="516"/>
        <v/>
      </c>
      <c r="R3255" s="92" t="str">
        <f t="shared" si="517"/>
        <v/>
      </c>
      <c r="U3255" s="5"/>
      <c r="V3255" s="5"/>
      <c r="W3255" s="94" t="str">
        <f t="shared" si="515"/>
        <v/>
      </c>
      <c r="X3255" s="94" t="str">
        <f t="shared" si="518"/>
        <v/>
      </c>
      <c r="Y3255" s="5"/>
      <c r="BK3255" s="8"/>
      <c r="BL3255" s="5"/>
      <c r="BM3255" s="5"/>
      <c r="BN3255" s="5"/>
      <c r="BO3255" s="5"/>
      <c r="BP3255" s="1"/>
      <c r="BQ3255" s="1"/>
      <c r="BR3255" s="1"/>
      <c r="BS3255" s="1"/>
      <c r="BT3255" s="1"/>
      <c r="BU3255" s="4"/>
      <c r="BV3255" s="1"/>
      <c r="BW3255" s="3"/>
      <c r="BX3255" s="4"/>
      <c r="BY3255" s="5"/>
      <c r="BZ3255" s="5"/>
      <c r="CA3255" s="5"/>
      <c r="CB3255" s="5"/>
      <c r="CC3255" s="5"/>
      <c r="CD3255" s="43"/>
    </row>
    <row r="3256" spans="1:82" x14ac:dyDescent="0.25">
      <c r="A3256" s="8"/>
      <c r="B3256" s="5"/>
      <c r="C3256" s="5"/>
      <c r="D3256" s="5"/>
      <c r="E3256" s="5"/>
      <c r="F3256" s="94" t="str">
        <f t="shared" si="509"/>
        <v/>
      </c>
      <c r="G3256" s="94" t="str">
        <f t="shared" si="510"/>
        <v/>
      </c>
      <c r="H3256" s="127" t="str">
        <f>IF(A3256&lt;&gt;"",IF(MID(C3256,1,1)="c",$AS$26,IF(MID(C3256,1,1)="r",$AS$41,IF(MID(C3256,1,1)="p",#REF!,#REF!))),"")</f>
        <v/>
      </c>
      <c r="I3256" s="92" t="str">
        <f t="shared" si="511"/>
        <v/>
      </c>
      <c r="J3256" s="92" t="str">
        <f t="shared" si="512"/>
        <v/>
      </c>
      <c r="K3256" s="92" t="str">
        <f t="shared" si="513"/>
        <v/>
      </c>
      <c r="L3256" s="92" t="str">
        <f t="shared" si="514"/>
        <v/>
      </c>
      <c r="M3256" s="95" t="str">
        <f>IF(A3256&lt;&gt;"",IF(MID(C3256,1,1)="c",SigmaEpsConcrete(I3256,$AN$30:$AN$33,$AR$30:$AR$33,$AS$26,$AS$27,$AS$28,$AQ$20,$AU$19),""),"")</f>
        <v/>
      </c>
      <c r="N3256" s="95" t="str">
        <f>IF(A3256&lt;&gt;"",IF(MID(C3256,1,1)="r",SigmaEpsReinf(J3256,$AS$42:$AS$43,$AS$41,$AS$39,$AS$40,$AQ$38),""),"")</f>
        <v/>
      </c>
      <c r="Q3256" s="92" t="str">
        <f t="shared" si="516"/>
        <v/>
      </c>
      <c r="R3256" s="92" t="str">
        <f t="shared" si="517"/>
        <v/>
      </c>
      <c r="U3256" s="5"/>
      <c r="V3256" s="5"/>
      <c r="W3256" s="94" t="str">
        <f t="shared" si="515"/>
        <v/>
      </c>
      <c r="X3256" s="94" t="str">
        <f t="shared" si="518"/>
        <v/>
      </c>
      <c r="Y3256" s="5"/>
      <c r="BK3256" s="8"/>
      <c r="BL3256" s="5"/>
      <c r="BM3256" s="5"/>
      <c r="BN3256" s="5"/>
      <c r="BO3256" s="5"/>
      <c r="BP3256" s="1"/>
      <c r="BQ3256" s="1"/>
      <c r="BR3256" s="1"/>
      <c r="BS3256" s="1"/>
      <c r="BT3256" s="1"/>
      <c r="BU3256" s="4"/>
      <c r="BV3256" s="1"/>
      <c r="BW3256" s="3"/>
      <c r="BX3256" s="4"/>
      <c r="BY3256" s="5"/>
      <c r="BZ3256" s="5"/>
      <c r="CA3256" s="5"/>
      <c r="CB3256" s="5"/>
      <c r="CC3256" s="5"/>
      <c r="CD3256" s="43"/>
    </row>
    <row r="3257" spans="1:82" x14ac:dyDescent="0.25">
      <c r="A3257" s="8"/>
      <c r="B3257" s="5"/>
      <c r="C3257" s="5"/>
      <c r="D3257" s="5"/>
      <c r="E3257" s="5"/>
      <c r="F3257" s="94" t="str">
        <f t="shared" si="509"/>
        <v/>
      </c>
      <c r="G3257" s="94" t="str">
        <f t="shared" si="510"/>
        <v/>
      </c>
      <c r="H3257" s="127" t="str">
        <f>IF(A3257&lt;&gt;"",IF(MID(C3257,1,1)="c",$AS$26,IF(MID(C3257,1,1)="r",$AS$41,IF(MID(C3257,1,1)="p",#REF!,#REF!))),"")</f>
        <v/>
      </c>
      <c r="I3257" s="92" t="str">
        <f t="shared" si="511"/>
        <v/>
      </c>
      <c r="J3257" s="92" t="str">
        <f t="shared" si="512"/>
        <v/>
      </c>
      <c r="K3257" s="92" t="str">
        <f t="shared" si="513"/>
        <v/>
      </c>
      <c r="L3257" s="92" t="str">
        <f t="shared" si="514"/>
        <v/>
      </c>
      <c r="M3257" s="95" t="str">
        <f>IF(A3257&lt;&gt;"",IF(MID(C3257,1,1)="c",SigmaEpsConcrete(I3257,$AN$30:$AN$33,$AR$30:$AR$33,$AS$26,$AS$27,$AS$28,$AQ$20,$AU$19),""),"")</f>
        <v/>
      </c>
      <c r="N3257" s="95" t="str">
        <f>IF(A3257&lt;&gt;"",IF(MID(C3257,1,1)="r",SigmaEpsReinf(J3257,$AS$42:$AS$43,$AS$41,$AS$39,$AS$40,$AQ$38),""),"")</f>
        <v/>
      </c>
      <c r="Q3257" s="92" t="str">
        <f t="shared" si="516"/>
        <v/>
      </c>
      <c r="R3257" s="92" t="str">
        <f t="shared" si="517"/>
        <v/>
      </c>
      <c r="U3257" s="5"/>
      <c r="V3257" s="5"/>
      <c r="W3257" s="94" t="str">
        <f t="shared" si="515"/>
        <v/>
      </c>
      <c r="X3257" s="94" t="str">
        <f t="shared" si="518"/>
        <v/>
      </c>
      <c r="Y3257" s="5"/>
      <c r="BK3257" s="8"/>
      <c r="BL3257" s="5"/>
      <c r="BM3257" s="5"/>
      <c r="BN3257" s="5"/>
      <c r="BO3257" s="5"/>
      <c r="BP3257" s="1"/>
      <c r="BQ3257" s="1"/>
      <c r="BR3257" s="1"/>
      <c r="BS3257" s="1"/>
      <c r="BT3257" s="1"/>
      <c r="BU3257" s="4"/>
      <c r="BV3257" s="1"/>
      <c r="BW3257" s="3"/>
      <c r="BX3257" s="4"/>
      <c r="BY3257" s="5"/>
      <c r="BZ3257" s="5"/>
      <c r="CA3257" s="5"/>
      <c r="CB3257" s="5"/>
      <c r="CC3257" s="5"/>
      <c r="CD3257" s="43"/>
    </row>
    <row r="3258" spans="1:82" x14ac:dyDescent="0.25">
      <c r="A3258" s="8"/>
      <c r="B3258" s="5"/>
      <c r="C3258" s="5"/>
      <c r="D3258" s="5"/>
      <c r="E3258" s="5"/>
      <c r="F3258" s="94" t="str">
        <f t="shared" si="509"/>
        <v/>
      </c>
      <c r="G3258" s="94" t="str">
        <f t="shared" si="510"/>
        <v/>
      </c>
      <c r="H3258" s="127" t="str">
        <f>IF(A3258&lt;&gt;"",IF(MID(C3258,1,1)="c",$AS$26,IF(MID(C3258,1,1)="r",$AS$41,IF(MID(C3258,1,1)="p",#REF!,#REF!))),"")</f>
        <v/>
      </c>
      <c r="I3258" s="92" t="str">
        <f t="shared" si="511"/>
        <v/>
      </c>
      <c r="J3258" s="92" t="str">
        <f t="shared" si="512"/>
        <v/>
      </c>
      <c r="K3258" s="92" t="str">
        <f t="shared" si="513"/>
        <v/>
      </c>
      <c r="L3258" s="92" t="str">
        <f t="shared" si="514"/>
        <v/>
      </c>
      <c r="M3258" s="95" t="str">
        <f>IF(A3258&lt;&gt;"",IF(MID(C3258,1,1)="c",SigmaEpsConcrete(I3258,$AN$30:$AN$33,$AR$30:$AR$33,$AS$26,$AS$27,$AS$28,$AQ$20,$AU$19),""),"")</f>
        <v/>
      </c>
      <c r="N3258" s="95" t="str">
        <f>IF(A3258&lt;&gt;"",IF(MID(C3258,1,1)="r",SigmaEpsReinf(J3258,$AS$42:$AS$43,$AS$41,$AS$39,$AS$40,$AQ$38),""),"")</f>
        <v/>
      </c>
      <c r="Q3258" s="92" t="str">
        <f t="shared" si="516"/>
        <v/>
      </c>
      <c r="R3258" s="92" t="str">
        <f t="shared" si="517"/>
        <v/>
      </c>
      <c r="U3258" s="5"/>
      <c r="V3258" s="5"/>
      <c r="W3258" s="94" t="str">
        <f t="shared" si="515"/>
        <v/>
      </c>
      <c r="X3258" s="94" t="str">
        <f t="shared" si="518"/>
        <v/>
      </c>
      <c r="Y3258" s="5"/>
      <c r="BK3258" s="8"/>
      <c r="BL3258" s="5"/>
      <c r="BM3258" s="5"/>
      <c r="BN3258" s="5"/>
      <c r="BO3258" s="5"/>
      <c r="BP3258" s="1"/>
      <c r="BQ3258" s="1"/>
      <c r="BR3258" s="1"/>
      <c r="BS3258" s="1"/>
      <c r="BT3258" s="1"/>
      <c r="BU3258" s="4"/>
      <c r="BV3258" s="1"/>
      <c r="BW3258" s="3"/>
      <c r="BX3258" s="4"/>
      <c r="BY3258" s="5"/>
      <c r="BZ3258" s="5"/>
      <c r="CA3258" s="5"/>
      <c r="CB3258" s="5"/>
      <c r="CC3258" s="5"/>
      <c r="CD3258" s="43"/>
    </row>
    <row r="3259" spans="1:82" x14ac:dyDescent="0.25">
      <c r="A3259" s="8"/>
      <c r="B3259" s="5"/>
      <c r="C3259" s="5"/>
      <c r="D3259" s="5"/>
      <c r="E3259" s="5"/>
      <c r="F3259" s="94" t="str">
        <f t="shared" si="509"/>
        <v/>
      </c>
      <c r="G3259" s="94" t="str">
        <f t="shared" si="510"/>
        <v/>
      </c>
      <c r="H3259" s="127" t="str">
        <f>IF(A3259&lt;&gt;"",IF(MID(C3259,1,1)="c",$AS$26,IF(MID(C3259,1,1)="r",$AS$41,IF(MID(C3259,1,1)="p",#REF!,#REF!))),"")</f>
        <v/>
      </c>
      <c r="I3259" s="92" t="str">
        <f t="shared" si="511"/>
        <v/>
      </c>
      <c r="J3259" s="92" t="str">
        <f t="shared" si="512"/>
        <v/>
      </c>
      <c r="K3259" s="92" t="str">
        <f t="shared" si="513"/>
        <v/>
      </c>
      <c r="L3259" s="92" t="str">
        <f t="shared" si="514"/>
        <v/>
      </c>
      <c r="M3259" s="95" t="str">
        <f>IF(A3259&lt;&gt;"",IF(MID(C3259,1,1)="c",SigmaEpsConcrete(I3259,$AN$30:$AN$33,$AR$30:$AR$33,$AS$26,$AS$27,$AS$28,$AQ$20,$AU$19),""),"")</f>
        <v/>
      </c>
      <c r="N3259" s="95" t="str">
        <f>IF(A3259&lt;&gt;"",IF(MID(C3259,1,1)="r",SigmaEpsReinf(J3259,$AS$42:$AS$43,$AS$41,$AS$39,$AS$40,$AQ$38),""),"")</f>
        <v/>
      </c>
      <c r="Q3259" s="92" t="str">
        <f t="shared" si="516"/>
        <v/>
      </c>
      <c r="R3259" s="92" t="str">
        <f t="shared" si="517"/>
        <v/>
      </c>
      <c r="U3259" s="5"/>
      <c r="V3259" s="5"/>
      <c r="W3259" s="94" t="str">
        <f t="shared" si="515"/>
        <v/>
      </c>
      <c r="X3259" s="94" t="str">
        <f t="shared" si="518"/>
        <v/>
      </c>
      <c r="Y3259" s="5"/>
      <c r="BK3259" s="8"/>
      <c r="BL3259" s="5"/>
      <c r="BM3259" s="5"/>
      <c r="BN3259" s="5"/>
      <c r="BO3259" s="5"/>
      <c r="BP3259" s="1"/>
      <c r="BQ3259" s="1"/>
      <c r="BR3259" s="1"/>
      <c r="BS3259" s="1"/>
      <c r="BT3259" s="1"/>
      <c r="BU3259" s="4"/>
      <c r="BV3259" s="1"/>
      <c r="BW3259" s="3"/>
      <c r="BX3259" s="4"/>
      <c r="BY3259" s="5"/>
      <c r="BZ3259" s="5"/>
      <c r="CA3259" s="5"/>
      <c r="CB3259" s="5"/>
      <c r="CC3259" s="5"/>
      <c r="CD3259" s="43"/>
    </row>
    <row r="3260" spans="1:82" x14ac:dyDescent="0.25">
      <c r="A3260" s="8"/>
      <c r="B3260" s="5"/>
      <c r="C3260" s="5"/>
      <c r="D3260" s="5"/>
      <c r="E3260" s="5"/>
      <c r="F3260" s="94" t="str">
        <f t="shared" si="509"/>
        <v/>
      </c>
      <c r="G3260" s="94" t="str">
        <f t="shared" si="510"/>
        <v/>
      </c>
      <c r="H3260" s="127" t="str">
        <f>IF(A3260&lt;&gt;"",IF(MID(C3260,1,1)="c",$AS$26,IF(MID(C3260,1,1)="r",$AS$41,IF(MID(C3260,1,1)="p",#REF!,#REF!))),"")</f>
        <v/>
      </c>
      <c r="I3260" s="92" t="str">
        <f t="shared" si="511"/>
        <v/>
      </c>
      <c r="J3260" s="92" t="str">
        <f t="shared" si="512"/>
        <v/>
      </c>
      <c r="K3260" s="92" t="str">
        <f t="shared" si="513"/>
        <v/>
      </c>
      <c r="L3260" s="92" t="str">
        <f t="shared" si="514"/>
        <v/>
      </c>
      <c r="M3260" s="95" t="str">
        <f>IF(A3260&lt;&gt;"",IF(MID(C3260,1,1)="c",SigmaEpsConcrete(I3260,$AN$30:$AN$33,$AR$30:$AR$33,$AS$26,$AS$27,$AS$28,$AQ$20,$AU$19),""),"")</f>
        <v/>
      </c>
      <c r="N3260" s="95" t="str">
        <f>IF(A3260&lt;&gt;"",IF(MID(C3260,1,1)="r",SigmaEpsReinf(J3260,$AS$42:$AS$43,$AS$41,$AS$39,$AS$40,$AQ$38),""),"")</f>
        <v/>
      </c>
      <c r="Q3260" s="92" t="str">
        <f t="shared" si="516"/>
        <v/>
      </c>
      <c r="R3260" s="92" t="str">
        <f t="shared" si="517"/>
        <v/>
      </c>
      <c r="U3260" s="5"/>
      <c r="V3260" s="5"/>
      <c r="W3260" s="94" t="str">
        <f t="shared" si="515"/>
        <v/>
      </c>
      <c r="X3260" s="94" t="str">
        <f t="shared" si="518"/>
        <v/>
      </c>
      <c r="Y3260" s="5"/>
      <c r="BK3260" s="8"/>
      <c r="BL3260" s="5"/>
      <c r="BM3260" s="5"/>
      <c r="BN3260" s="5"/>
      <c r="BO3260" s="5"/>
      <c r="BP3260" s="1"/>
      <c r="BQ3260" s="1"/>
      <c r="BR3260" s="1"/>
      <c r="BS3260" s="1"/>
      <c r="BT3260" s="1"/>
      <c r="BU3260" s="4"/>
      <c r="BV3260" s="1"/>
      <c r="BW3260" s="3"/>
      <c r="BX3260" s="4"/>
      <c r="BY3260" s="5"/>
      <c r="BZ3260" s="5"/>
      <c r="CA3260" s="5"/>
      <c r="CB3260" s="5"/>
      <c r="CC3260" s="5"/>
      <c r="CD3260" s="43"/>
    </row>
    <row r="3261" spans="1:82" x14ac:dyDescent="0.25">
      <c r="A3261" s="8"/>
      <c r="B3261" s="5"/>
      <c r="C3261" s="5"/>
      <c r="D3261" s="5"/>
      <c r="E3261" s="5"/>
      <c r="F3261" s="94" t="str">
        <f t="shared" si="509"/>
        <v/>
      </c>
      <c r="G3261" s="94" t="str">
        <f t="shared" si="510"/>
        <v/>
      </c>
      <c r="H3261" s="127" t="str">
        <f>IF(A3261&lt;&gt;"",IF(MID(C3261,1,1)="c",$AS$26,IF(MID(C3261,1,1)="r",$AS$41,IF(MID(C3261,1,1)="p",#REF!,#REF!))),"")</f>
        <v/>
      </c>
      <c r="I3261" s="92" t="str">
        <f t="shared" si="511"/>
        <v/>
      </c>
      <c r="J3261" s="92" t="str">
        <f t="shared" si="512"/>
        <v/>
      </c>
      <c r="K3261" s="92" t="str">
        <f t="shared" si="513"/>
        <v/>
      </c>
      <c r="L3261" s="92" t="str">
        <f t="shared" si="514"/>
        <v/>
      </c>
      <c r="M3261" s="95" t="str">
        <f>IF(A3261&lt;&gt;"",IF(MID(C3261,1,1)="c",SigmaEpsConcrete(I3261,$AN$30:$AN$33,$AR$30:$AR$33,$AS$26,$AS$27,$AS$28,$AQ$20,$AU$19),""),"")</f>
        <v/>
      </c>
      <c r="N3261" s="95" t="str">
        <f>IF(A3261&lt;&gt;"",IF(MID(C3261,1,1)="r",SigmaEpsReinf(J3261,$AS$42:$AS$43,$AS$41,$AS$39,$AS$40,$AQ$38),""),"")</f>
        <v/>
      </c>
      <c r="Q3261" s="92" t="str">
        <f t="shared" si="516"/>
        <v/>
      </c>
      <c r="R3261" s="92" t="str">
        <f t="shared" si="517"/>
        <v/>
      </c>
      <c r="U3261" s="5"/>
      <c r="V3261" s="5"/>
      <c r="W3261" s="94" t="str">
        <f t="shared" si="515"/>
        <v/>
      </c>
      <c r="X3261" s="94" t="str">
        <f t="shared" si="518"/>
        <v/>
      </c>
      <c r="Y3261" s="5"/>
      <c r="BK3261" s="8"/>
      <c r="BL3261" s="5"/>
      <c r="BM3261" s="5"/>
      <c r="BN3261" s="5"/>
      <c r="BO3261" s="5"/>
      <c r="BP3261" s="1"/>
      <c r="BQ3261" s="1"/>
      <c r="BR3261" s="1"/>
      <c r="BS3261" s="1"/>
      <c r="BT3261" s="1"/>
      <c r="BU3261" s="4"/>
      <c r="BV3261" s="1"/>
      <c r="BW3261" s="3"/>
      <c r="BX3261" s="4"/>
      <c r="BY3261" s="5"/>
      <c r="BZ3261" s="5"/>
      <c r="CA3261" s="5"/>
      <c r="CB3261" s="5"/>
      <c r="CC3261" s="5"/>
      <c r="CD3261" s="43"/>
    </row>
    <row r="3262" spans="1:82" x14ac:dyDescent="0.25">
      <c r="A3262" s="8"/>
      <c r="B3262" s="5"/>
      <c r="C3262" s="5"/>
      <c r="D3262" s="5"/>
      <c r="E3262" s="5"/>
      <c r="F3262" s="94" t="str">
        <f t="shared" si="509"/>
        <v/>
      </c>
      <c r="G3262" s="94" t="str">
        <f t="shared" si="510"/>
        <v/>
      </c>
      <c r="H3262" s="127" t="str">
        <f>IF(A3262&lt;&gt;"",IF(MID(C3262,1,1)="c",$AS$26,IF(MID(C3262,1,1)="r",$AS$41,IF(MID(C3262,1,1)="p",#REF!,#REF!))),"")</f>
        <v/>
      </c>
      <c r="I3262" s="92" t="str">
        <f t="shared" si="511"/>
        <v/>
      </c>
      <c r="J3262" s="92" t="str">
        <f t="shared" si="512"/>
        <v/>
      </c>
      <c r="K3262" s="92" t="str">
        <f t="shared" si="513"/>
        <v/>
      </c>
      <c r="L3262" s="92" t="str">
        <f t="shared" si="514"/>
        <v/>
      </c>
      <c r="M3262" s="95" t="str">
        <f>IF(A3262&lt;&gt;"",IF(MID(C3262,1,1)="c",SigmaEpsConcrete(I3262,$AN$30:$AN$33,$AR$30:$AR$33,$AS$26,$AS$27,$AS$28,$AQ$20,$AU$19),""),"")</f>
        <v/>
      </c>
      <c r="N3262" s="95" t="str">
        <f>IF(A3262&lt;&gt;"",IF(MID(C3262,1,1)="r",SigmaEpsReinf(J3262,$AS$42:$AS$43,$AS$41,$AS$39,$AS$40,$AQ$38),""),"")</f>
        <v/>
      </c>
      <c r="Q3262" s="92" t="str">
        <f t="shared" si="516"/>
        <v/>
      </c>
      <c r="R3262" s="92" t="str">
        <f t="shared" si="517"/>
        <v/>
      </c>
      <c r="U3262" s="5"/>
      <c r="V3262" s="5"/>
      <c r="W3262" s="94" t="str">
        <f t="shared" si="515"/>
        <v/>
      </c>
      <c r="X3262" s="94" t="str">
        <f t="shared" si="518"/>
        <v/>
      </c>
      <c r="Y3262" s="5"/>
      <c r="BK3262" s="8"/>
      <c r="BL3262" s="5"/>
      <c r="BM3262" s="5"/>
      <c r="BN3262" s="5"/>
      <c r="BO3262" s="5"/>
      <c r="BP3262" s="1"/>
      <c r="BQ3262" s="1"/>
      <c r="BR3262" s="1"/>
      <c r="BS3262" s="1"/>
      <c r="BT3262" s="1"/>
      <c r="BU3262" s="4"/>
      <c r="BV3262" s="1"/>
      <c r="BW3262" s="3"/>
      <c r="BX3262" s="4"/>
      <c r="BY3262" s="5"/>
      <c r="BZ3262" s="5"/>
      <c r="CA3262" s="5"/>
      <c r="CB3262" s="5"/>
      <c r="CC3262" s="5"/>
      <c r="CD3262" s="43"/>
    </row>
    <row r="3263" spans="1:82" x14ac:dyDescent="0.25">
      <c r="A3263" s="8"/>
      <c r="B3263" s="5"/>
      <c r="C3263" s="5"/>
      <c r="D3263" s="5"/>
      <c r="E3263" s="5"/>
      <c r="F3263" s="94" t="str">
        <f t="shared" si="509"/>
        <v/>
      </c>
      <c r="G3263" s="94" t="str">
        <f t="shared" si="510"/>
        <v/>
      </c>
      <c r="H3263" s="127" t="str">
        <f>IF(A3263&lt;&gt;"",IF(MID(C3263,1,1)="c",$AS$26,IF(MID(C3263,1,1)="r",$AS$41,IF(MID(C3263,1,1)="p",#REF!,#REF!))),"")</f>
        <v/>
      </c>
      <c r="I3263" s="92" t="str">
        <f t="shared" si="511"/>
        <v/>
      </c>
      <c r="J3263" s="92" t="str">
        <f t="shared" si="512"/>
        <v/>
      </c>
      <c r="K3263" s="92" t="str">
        <f t="shared" si="513"/>
        <v/>
      </c>
      <c r="L3263" s="92" t="str">
        <f t="shared" si="514"/>
        <v/>
      </c>
      <c r="M3263" s="95" t="str">
        <f>IF(A3263&lt;&gt;"",IF(MID(C3263,1,1)="c",SigmaEpsConcrete(I3263,$AN$30:$AN$33,$AR$30:$AR$33,$AS$26,$AS$27,$AS$28,$AQ$20,$AU$19),""),"")</f>
        <v/>
      </c>
      <c r="N3263" s="95" t="str">
        <f>IF(A3263&lt;&gt;"",IF(MID(C3263,1,1)="r",SigmaEpsReinf(J3263,$AS$42:$AS$43,$AS$41,$AS$39,$AS$40,$AQ$38),""),"")</f>
        <v/>
      </c>
      <c r="Q3263" s="92" t="str">
        <f t="shared" si="516"/>
        <v/>
      </c>
      <c r="R3263" s="92" t="str">
        <f t="shared" si="517"/>
        <v/>
      </c>
      <c r="U3263" s="5"/>
      <c r="V3263" s="5"/>
      <c r="W3263" s="94" t="str">
        <f t="shared" si="515"/>
        <v/>
      </c>
      <c r="X3263" s="94" t="str">
        <f t="shared" si="518"/>
        <v/>
      </c>
      <c r="Y3263" s="5"/>
      <c r="BK3263" s="8"/>
      <c r="BL3263" s="5"/>
      <c r="BM3263" s="5"/>
      <c r="BN3263" s="5"/>
      <c r="BO3263" s="5"/>
      <c r="BP3263" s="1"/>
      <c r="BQ3263" s="1"/>
      <c r="BR3263" s="1"/>
      <c r="BS3263" s="1"/>
      <c r="BT3263" s="1"/>
      <c r="BU3263" s="4"/>
      <c r="BV3263" s="1"/>
      <c r="BW3263" s="3"/>
      <c r="BX3263" s="4"/>
      <c r="BY3263" s="5"/>
      <c r="BZ3263" s="5"/>
      <c r="CA3263" s="5"/>
      <c r="CB3263" s="5"/>
      <c r="CC3263" s="5"/>
      <c r="CD3263" s="43"/>
    </row>
    <row r="3264" spans="1:82" x14ac:dyDescent="0.25">
      <c r="A3264" s="8"/>
      <c r="B3264" s="5"/>
      <c r="C3264" s="5"/>
      <c r="D3264" s="5"/>
      <c r="E3264" s="5"/>
      <c r="F3264" s="94" t="str">
        <f t="shared" si="509"/>
        <v/>
      </c>
      <c r="G3264" s="94" t="str">
        <f t="shared" si="510"/>
        <v/>
      </c>
      <c r="H3264" s="127" t="str">
        <f>IF(A3264&lt;&gt;"",IF(MID(C3264,1,1)="c",$AS$26,IF(MID(C3264,1,1)="r",$AS$41,IF(MID(C3264,1,1)="p",#REF!,#REF!))),"")</f>
        <v/>
      </c>
      <c r="I3264" s="92" t="str">
        <f t="shared" si="511"/>
        <v/>
      </c>
      <c r="J3264" s="92" t="str">
        <f t="shared" si="512"/>
        <v/>
      </c>
      <c r="K3264" s="92" t="str">
        <f t="shared" si="513"/>
        <v/>
      </c>
      <c r="L3264" s="92" t="str">
        <f t="shared" si="514"/>
        <v/>
      </c>
      <c r="M3264" s="95" t="str">
        <f>IF(A3264&lt;&gt;"",IF(MID(C3264,1,1)="c",SigmaEpsConcrete(I3264,$AN$30:$AN$33,$AR$30:$AR$33,$AS$26,$AS$27,$AS$28,$AQ$20,$AU$19),""),"")</f>
        <v/>
      </c>
      <c r="N3264" s="95" t="str">
        <f>IF(A3264&lt;&gt;"",IF(MID(C3264,1,1)="r",SigmaEpsReinf(J3264,$AS$42:$AS$43,$AS$41,$AS$39,$AS$40,$AQ$38),""),"")</f>
        <v/>
      </c>
      <c r="Q3264" s="92" t="str">
        <f t="shared" si="516"/>
        <v/>
      </c>
      <c r="R3264" s="92" t="str">
        <f t="shared" si="517"/>
        <v/>
      </c>
      <c r="U3264" s="5"/>
      <c r="V3264" s="5"/>
      <c r="W3264" s="94" t="str">
        <f t="shared" si="515"/>
        <v/>
      </c>
      <c r="X3264" s="94" t="str">
        <f t="shared" si="518"/>
        <v/>
      </c>
      <c r="Y3264" s="5"/>
      <c r="BK3264" s="8"/>
      <c r="BL3264" s="5"/>
      <c r="BM3264" s="5"/>
      <c r="BN3264" s="5"/>
      <c r="BO3264" s="5"/>
      <c r="BP3264" s="1"/>
      <c r="BQ3264" s="1"/>
      <c r="BR3264" s="1"/>
      <c r="BS3264" s="1"/>
      <c r="BT3264" s="1"/>
      <c r="BU3264" s="4"/>
      <c r="BV3264" s="1"/>
      <c r="BW3264" s="3"/>
      <c r="BX3264" s="4"/>
      <c r="BY3264" s="5"/>
      <c r="BZ3264" s="5"/>
      <c r="CA3264" s="5"/>
      <c r="CB3264" s="5"/>
      <c r="CC3264" s="5"/>
      <c r="CD3264" s="43"/>
    </row>
    <row r="3265" spans="1:82" x14ac:dyDescent="0.25">
      <c r="A3265" s="8"/>
      <c r="B3265" s="5"/>
      <c r="C3265" s="5"/>
      <c r="D3265" s="5"/>
      <c r="E3265" s="5"/>
      <c r="F3265" s="94" t="str">
        <f t="shared" si="509"/>
        <v/>
      </c>
      <c r="G3265" s="94" t="str">
        <f t="shared" si="510"/>
        <v/>
      </c>
      <c r="H3265" s="127" t="str">
        <f>IF(A3265&lt;&gt;"",IF(MID(C3265,1,1)="c",$AS$26,IF(MID(C3265,1,1)="r",$AS$41,IF(MID(C3265,1,1)="p",#REF!,#REF!))),"")</f>
        <v/>
      </c>
      <c r="I3265" s="92" t="str">
        <f t="shared" si="511"/>
        <v/>
      </c>
      <c r="J3265" s="92" t="str">
        <f t="shared" si="512"/>
        <v/>
      </c>
      <c r="K3265" s="92" t="str">
        <f t="shared" si="513"/>
        <v/>
      </c>
      <c r="L3265" s="92" t="str">
        <f t="shared" si="514"/>
        <v/>
      </c>
      <c r="M3265" s="95" t="str">
        <f>IF(A3265&lt;&gt;"",IF(MID(C3265,1,1)="c",SigmaEpsConcrete(I3265,$AN$30:$AN$33,$AR$30:$AR$33,$AS$26,$AS$27,$AS$28,$AQ$20,$AU$19),""),"")</f>
        <v/>
      </c>
      <c r="N3265" s="95" t="str">
        <f>IF(A3265&lt;&gt;"",IF(MID(C3265,1,1)="r",SigmaEpsReinf(J3265,$AS$42:$AS$43,$AS$41,$AS$39,$AS$40,$AQ$38),""),"")</f>
        <v/>
      </c>
      <c r="Q3265" s="92" t="str">
        <f t="shared" si="516"/>
        <v/>
      </c>
      <c r="R3265" s="92" t="str">
        <f t="shared" si="517"/>
        <v/>
      </c>
      <c r="U3265" s="5"/>
      <c r="V3265" s="5"/>
      <c r="W3265" s="94" t="str">
        <f t="shared" si="515"/>
        <v/>
      </c>
      <c r="X3265" s="94" t="str">
        <f t="shared" si="518"/>
        <v/>
      </c>
      <c r="Y3265" s="5"/>
      <c r="BK3265" s="8"/>
      <c r="BL3265" s="5"/>
      <c r="BM3265" s="5"/>
      <c r="BN3265" s="5"/>
      <c r="BO3265" s="5"/>
      <c r="BP3265" s="1"/>
      <c r="BQ3265" s="1"/>
      <c r="BR3265" s="1"/>
      <c r="BS3265" s="1"/>
      <c r="BT3265" s="1"/>
      <c r="BU3265" s="4"/>
      <c r="BV3265" s="1"/>
      <c r="BW3265" s="3"/>
      <c r="BX3265" s="4"/>
      <c r="BY3265" s="5"/>
      <c r="BZ3265" s="5"/>
      <c r="CA3265" s="5"/>
      <c r="CB3265" s="5"/>
      <c r="CC3265" s="5"/>
      <c r="CD3265" s="43"/>
    </row>
    <row r="3266" spans="1:82" x14ac:dyDescent="0.25">
      <c r="A3266" s="8"/>
      <c r="B3266" s="5"/>
      <c r="C3266" s="5"/>
      <c r="D3266" s="5"/>
      <c r="E3266" s="5"/>
      <c r="F3266" s="94" t="str">
        <f t="shared" si="509"/>
        <v/>
      </c>
      <c r="G3266" s="94" t="str">
        <f t="shared" si="510"/>
        <v/>
      </c>
      <c r="H3266" s="127" t="str">
        <f>IF(A3266&lt;&gt;"",IF(MID(C3266,1,1)="c",$AS$26,IF(MID(C3266,1,1)="r",$AS$41,IF(MID(C3266,1,1)="p",#REF!,#REF!))),"")</f>
        <v/>
      </c>
      <c r="I3266" s="92" t="str">
        <f t="shared" si="511"/>
        <v/>
      </c>
      <c r="J3266" s="92" t="str">
        <f t="shared" si="512"/>
        <v/>
      </c>
      <c r="K3266" s="92" t="str">
        <f t="shared" si="513"/>
        <v/>
      </c>
      <c r="L3266" s="92" t="str">
        <f t="shared" si="514"/>
        <v/>
      </c>
      <c r="M3266" s="95" t="str">
        <f>IF(A3266&lt;&gt;"",IF(MID(C3266,1,1)="c",SigmaEpsConcrete(I3266,$AN$30:$AN$33,$AR$30:$AR$33,$AS$26,$AS$27,$AS$28,$AQ$20,$AU$19),""),"")</f>
        <v/>
      </c>
      <c r="N3266" s="95" t="str">
        <f>IF(A3266&lt;&gt;"",IF(MID(C3266,1,1)="r",SigmaEpsReinf(J3266,$AS$42:$AS$43,$AS$41,$AS$39,$AS$40,$AQ$38),""),"")</f>
        <v/>
      </c>
      <c r="Q3266" s="92" t="str">
        <f t="shared" si="516"/>
        <v/>
      </c>
      <c r="R3266" s="92" t="str">
        <f t="shared" si="517"/>
        <v/>
      </c>
      <c r="U3266" s="5"/>
      <c r="V3266" s="5"/>
      <c r="W3266" s="94" t="str">
        <f t="shared" si="515"/>
        <v/>
      </c>
      <c r="X3266" s="94" t="str">
        <f t="shared" si="518"/>
        <v/>
      </c>
      <c r="Y3266" s="5"/>
      <c r="BK3266" s="8"/>
      <c r="BL3266" s="5"/>
      <c r="BM3266" s="5"/>
      <c r="BN3266" s="5"/>
      <c r="BO3266" s="5"/>
      <c r="BP3266" s="1"/>
      <c r="BQ3266" s="1"/>
      <c r="BR3266" s="1"/>
      <c r="BS3266" s="1"/>
      <c r="BT3266" s="1"/>
      <c r="BU3266" s="4"/>
      <c r="BV3266" s="1"/>
      <c r="BW3266" s="3"/>
      <c r="BX3266" s="4"/>
      <c r="BY3266" s="5"/>
      <c r="BZ3266" s="5"/>
      <c r="CA3266" s="5"/>
      <c r="CB3266" s="5"/>
      <c r="CC3266" s="5"/>
      <c r="CD3266" s="43"/>
    </row>
    <row r="3267" spans="1:82" x14ac:dyDescent="0.25">
      <c r="A3267" s="8"/>
      <c r="B3267" s="5"/>
      <c r="C3267" s="5"/>
      <c r="D3267" s="5"/>
      <c r="E3267" s="5"/>
      <c r="F3267" s="94" t="str">
        <f t="shared" si="509"/>
        <v/>
      </c>
      <c r="G3267" s="94" t="str">
        <f t="shared" si="510"/>
        <v/>
      </c>
      <c r="H3267" s="127" t="str">
        <f>IF(A3267&lt;&gt;"",IF(MID(C3267,1,1)="c",$AS$26,IF(MID(C3267,1,1)="r",$AS$41,IF(MID(C3267,1,1)="p",#REF!,#REF!))),"")</f>
        <v/>
      </c>
      <c r="I3267" s="92" t="str">
        <f t="shared" si="511"/>
        <v/>
      </c>
      <c r="J3267" s="92" t="str">
        <f t="shared" si="512"/>
        <v/>
      </c>
      <c r="K3267" s="92" t="str">
        <f t="shared" si="513"/>
        <v/>
      </c>
      <c r="L3267" s="92" t="str">
        <f t="shared" si="514"/>
        <v/>
      </c>
      <c r="M3267" s="95" t="str">
        <f>IF(A3267&lt;&gt;"",IF(MID(C3267,1,1)="c",SigmaEpsConcrete(I3267,$AN$30:$AN$33,$AR$30:$AR$33,$AS$26,$AS$27,$AS$28,$AQ$20,$AU$19),""),"")</f>
        <v/>
      </c>
      <c r="N3267" s="95" t="str">
        <f>IF(A3267&lt;&gt;"",IF(MID(C3267,1,1)="r",SigmaEpsReinf(J3267,$AS$42:$AS$43,$AS$41,$AS$39,$AS$40,$AQ$38),""),"")</f>
        <v/>
      </c>
      <c r="Q3267" s="92" t="str">
        <f t="shared" si="516"/>
        <v/>
      </c>
      <c r="R3267" s="92" t="str">
        <f t="shared" si="517"/>
        <v/>
      </c>
      <c r="U3267" s="5"/>
      <c r="V3267" s="5"/>
      <c r="W3267" s="94" t="str">
        <f t="shared" si="515"/>
        <v/>
      </c>
      <c r="X3267" s="94" t="str">
        <f t="shared" si="518"/>
        <v/>
      </c>
      <c r="Y3267" s="5"/>
      <c r="BK3267" s="8"/>
      <c r="BL3267" s="5"/>
      <c r="BM3267" s="5"/>
      <c r="BN3267" s="5"/>
      <c r="BO3267" s="5"/>
      <c r="BP3267" s="1"/>
      <c r="BQ3267" s="1"/>
      <c r="BR3267" s="1"/>
      <c r="BS3267" s="1"/>
      <c r="BT3267" s="1"/>
      <c r="BU3267" s="4"/>
      <c r="BV3267" s="1"/>
      <c r="BW3267" s="3"/>
      <c r="BX3267" s="4"/>
      <c r="BY3267" s="5"/>
      <c r="BZ3267" s="5"/>
      <c r="CA3267" s="5"/>
      <c r="CB3267" s="5"/>
      <c r="CC3267" s="5"/>
      <c r="CD3267" s="43"/>
    </row>
    <row r="3268" spans="1:82" x14ac:dyDescent="0.25">
      <c r="A3268" s="8"/>
      <c r="B3268" s="5"/>
      <c r="C3268" s="5"/>
      <c r="D3268" s="5"/>
      <c r="E3268" s="5"/>
      <c r="F3268" s="94" t="str">
        <f t="shared" si="509"/>
        <v/>
      </c>
      <c r="G3268" s="94" t="str">
        <f t="shared" si="510"/>
        <v/>
      </c>
      <c r="H3268" s="127" t="str">
        <f>IF(A3268&lt;&gt;"",IF(MID(C3268,1,1)="c",$AS$26,IF(MID(C3268,1,1)="r",$AS$41,IF(MID(C3268,1,1)="p",#REF!,#REF!))),"")</f>
        <v/>
      </c>
      <c r="I3268" s="92" t="str">
        <f t="shared" si="511"/>
        <v/>
      </c>
      <c r="J3268" s="92" t="str">
        <f t="shared" si="512"/>
        <v/>
      </c>
      <c r="K3268" s="92" t="str">
        <f t="shared" si="513"/>
        <v/>
      </c>
      <c r="L3268" s="92" t="str">
        <f t="shared" si="514"/>
        <v/>
      </c>
      <c r="M3268" s="95" t="str">
        <f>IF(A3268&lt;&gt;"",IF(MID(C3268,1,1)="c",SigmaEpsConcrete(I3268,$AN$30:$AN$33,$AR$30:$AR$33,$AS$26,$AS$27,$AS$28,$AQ$20,$AU$19),""),"")</f>
        <v/>
      </c>
      <c r="N3268" s="95" t="str">
        <f>IF(A3268&lt;&gt;"",IF(MID(C3268,1,1)="r",SigmaEpsReinf(J3268,$AS$42:$AS$43,$AS$41,$AS$39,$AS$40,$AQ$38),""),"")</f>
        <v/>
      </c>
      <c r="Q3268" s="92" t="str">
        <f t="shared" si="516"/>
        <v/>
      </c>
      <c r="R3268" s="92" t="str">
        <f t="shared" si="517"/>
        <v/>
      </c>
      <c r="U3268" s="5"/>
      <c r="V3268" s="5"/>
      <c r="W3268" s="94" t="str">
        <f t="shared" si="515"/>
        <v/>
      </c>
      <c r="X3268" s="94" t="str">
        <f t="shared" si="518"/>
        <v/>
      </c>
      <c r="Y3268" s="5"/>
      <c r="BK3268" s="8"/>
      <c r="BL3268" s="5"/>
      <c r="BM3268" s="5"/>
      <c r="BN3268" s="5"/>
      <c r="BO3268" s="5"/>
      <c r="BP3268" s="1"/>
      <c r="BQ3268" s="1"/>
      <c r="BR3268" s="1"/>
      <c r="BS3268" s="1"/>
      <c r="BT3268" s="1"/>
      <c r="BU3268" s="4"/>
      <c r="BV3268" s="1"/>
      <c r="BW3268" s="3"/>
      <c r="BX3268" s="4"/>
      <c r="BY3268" s="5"/>
      <c r="BZ3268" s="5"/>
      <c r="CA3268" s="5"/>
      <c r="CB3268" s="5"/>
      <c r="CC3268" s="5"/>
      <c r="CD3268" s="43"/>
    </row>
    <row r="3269" spans="1:82" x14ac:dyDescent="0.25">
      <c r="A3269" s="8"/>
      <c r="B3269" s="5"/>
      <c r="C3269" s="5"/>
      <c r="D3269" s="5"/>
      <c r="E3269" s="5"/>
      <c r="F3269" s="94" t="str">
        <f t="shared" si="509"/>
        <v/>
      </c>
      <c r="G3269" s="94" t="str">
        <f t="shared" si="510"/>
        <v/>
      </c>
      <c r="H3269" s="127" t="str">
        <f>IF(A3269&lt;&gt;"",IF(MID(C3269,1,1)="c",$AS$26,IF(MID(C3269,1,1)="r",$AS$41,IF(MID(C3269,1,1)="p",#REF!,#REF!))),"")</f>
        <v/>
      </c>
      <c r="I3269" s="92" t="str">
        <f t="shared" si="511"/>
        <v/>
      </c>
      <c r="J3269" s="92" t="str">
        <f t="shared" si="512"/>
        <v/>
      </c>
      <c r="K3269" s="92" t="str">
        <f t="shared" si="513"/>
        <v/>
      </c>
      <c r="L3269" s="92" t="str">
        <f t="shared" si="514"/>
        <v/>
      </c>
      <c r="M3269" s="95" t="str">
        <f>IF(A3269&lt;&gt;"",IF(MID(C3269,1,1)="c",SigmaEpsConcrete(I3269,$AN$30:$AN$33,$AR$30:$AR$33,$AS$26,$AS$27,$AS$28,$AQ$20,$AU$19),""),"")</f>
        <v/>
      </c>
      <c r="N3269" s="95" t="str">
        <f>IF(A3269&lt;&gt;"",IF(MID(C3269,1,1)="r",SigmaEpsReinf(J3269,$AS$42:$AS$43,$AS$41,$AS$39,$AS$40,$AQ$38),""),"")</f>
        <v/>
      </c>
      <c r="Q3269" s="92" t="str">
        <f t="shared" si="516"/>
        <v/>
      </c>
      <c r="R3269" s="92" t="str">
        <f t="shared" si="517"/>
        <v/>
      </c>
      <c r="U3269" s="5"/>
      <c r="V3269" s="5"/>
      <c r="W3269" s="94" t="str">
        <f t="shared" si="515"/>
        <v/>
      </c>
      <c r="X3269" s="94" t="str">
        <f t="shared" si="518"/>
        <v/>
      </c>
      <c r="Y3269" s="5"/>
      <c r="BK3269" s="8"/>
      <c r="BL3269" s="5"/>
      <c r="BM3269" s="5"/>
      <c r="BN3269" s="5"/>
      <c r="BO3269" s="5"/>
      <c r="BP3269" s="1"/>
      <c r="BQ3269" s="1"/>
      <c r="BR3269" s="1"/>
      <c r="BS3269" s="1"/>
      <c r="BT3269" s="1"/>
      <c r="BU3269" s="4"/>
      <c r="BV3269" s="1"/>
      <c r="BW3269" s="3"/>
      <c r="BX3269" s="4"/>
      <c r="BY3269" s="5"/>
      <c r="BZ3269" s="5"/>
      <c r="CA3269" s="5"/>
      <c r="CB3269" s="5"/>
      <c r="CC3269" s="5"/>
      <c r="CD3269" s="43"/>
    </row>
    <row r="3270" spans="1:82" x14ac:dyDescent="0.25">
      <c r="A3270" s="8"/>
      <c r="B3270" s="5"/>
      <c r="C3270" s="5"/>
      <c r="D3270" s="5"/>
      <c r="E3270" s="5"/>
      <c r="F3270" s="94" t="str">
        <f t="shared" si="509"/>
        <v/>
      </c>
      <c r="G3270" s="94" t="str">
        <f t="shared" si="510"/>
        <v/>
      </c>
      <c r="H3270" s="127" t="str">
        <f>IF(A3270&lt;&gt;"",IF(MID(C3270,1,1)="c",$AS$26,IF(MID(C3270,1,1)="r",$AS$41,IF(MID(C3270,1,1)="p",#REF!,#REF!))),"")</f>
        <v/>
      </c>
      <c r="I3270" s="92" t="str">
        <f t="shared" si="511"/>
        <v/>
      </c>
      <c r="J3270" s="92" t="str">
        <f t="shared" si="512"/>
        <v/>
      </c>
      <c r="K3270" s="92" t="str">
        <f t="shared" si="513"/>
        <v/>
      </c>
      <c r="L3270" s="92" t="str">
        <f t="shared" si="514"/>
        <v/>
      </c>
      <c r="M3270" s="95" t="str">
        <f>IF(A3270&lt;&gt;"",IF(MID(C3270,1,1)="c",SigmaEpsConcrete(I3270,$AN$30:$AN$33,$AR$30:$AR$33,$AS$26,$AS$27,$AS$28,$AQ$20,$AU$19),""),"")</f>
        <v/>
      </c>
      <c r="N3270" s="95" t="str">
        <f>IF(A3270&lt;&gt;"",IF(MID(C3270,1,1)="r",SigmaEpsReinf(J3270,$AS$42:$AS$43,$AS$41,$AS$39,$AS$40,$AQ$38),""),"")</f>
        <v/>
      </c>
      <c r="Q3270" s="92" t="str">
        <f t="shared" si="516"/>
        <v/>
      </c>
      <c r="R3270" s="92" t="str">
        <f t="shared" si="517"/>
        <v/>
      </c>
      <c r="U3270" s="5"/>
      <c r="V3270" s="5"/>
      <c r="W3270" s="94" t="str">
        <f t="shared" si="515"/>
        <v/>
      </c>
      <c r="X3270" s="94" t="str">
        <f t="shared" si="518"/>
        <v/>
      </c>
      <c r="Y3270" s="5"/>
      <c r="BK3270" s="8"/>
      <c r="BL3270" s="5"/>
      <c r="BM3270" s="5"/>
      <c r="BN3270" s="5"/>
      <c r="BO3270" s="5"/>
      <c r="BP3270" s="1"/>
      <c r="BQ3270" s="1"/>
      <c r="BR3270" s="1"/>
      <c r="BS3270" s="1"/>
      <c r="BT3270" s="1"/>
      <c r="BU3270" s="4"/>
      <c r="BV3270" s="1"/>
      <c r="BW3270" s="3"/>
      <c r="BX3270" s="4"/>
      <c r="BY3270" s="5"/>
      <c r="BZ3270" s="5"/>
      <c r="CA3270" s="5"/>
      <c r="CB3270" s="5"/>
      <c r="CC3270" s="5"/>
      <c r="CD3270" s="43"/>
    </row>
    <row r="3271" spans="1:82" x14ac:dyDescent="0.25">
      <c r="A3271" s="8"/>
      <c r="B3271" s="5"/>
      <c r="C3271" s="5"/>
      <c r="D3271" s="5"/>
      <c r="E3271" s="5"/>
      <c r="F3271" s="94" t="str">
        <f t="shared" si="509"/>
        <v/>
      </c>
      <c r="G3271" s="94" t="str">
        <f t="shared" si="510"/>
        <v/>
      </c>
      <c r="H3271" s="127" t="str">
        <f>IF(A3271&lt;&gt;"",IF(MID(C3271,1,1)="c",$AS$26,IF(MID(C3271,1,1)="r",$AS$41,IF(MID(C3271,1,1)="p",#REF!,#REF!))),"")</f>
        <v/>
      </c>
      <c r="I3271" s="92" t="str">
        <f t="shared" si="511"/>
        <v/>
      </c>
      <c r="J3271" s="92" t="str">
        <f t="shared" si="512"/>
        <v/>
      </c>
      <c r="K3271" s="92" t="str">
        <f t="shared" si="513"/>
        <v/>
      </c>
      <c r="L3271" s="92" t="str">
        <f t="shared" si="514"/>
        <v/>
      </c>
      <c r="M3271" s="95" t="str">
        <f>IF(A3271&lt;&gt;"",IF(MID(C3271,1,1)="c",SigmaEpsConcrete(I3271,$AN$30:$AN$33,$AR$30:$AR$33,$AS$26,$AS$27,$AS$28,$AQ$20,$AU$19),""),"")</f>
        <v/>
      </c>
      <c r="N3271" s="95" t="str">
        <f>IF(A3271&lt;&gt;"",IF(MID(C3271,1,1)="r",SigmaEpsReinf(J3271,$AS$42:$AS$43,$AS$41,$AS$39,$AS$40,$AQ$38),""),"")</f>
        <v/>
      </c>
      <c r="Q3271" s="92" t="str">
        <f t="shared" si="516"/>
        <v/>
      </c>
      <c r="R3271" s="92" t="str">
        <f t="shared" si="517"/>
        <v/>
      </c>
      <c r="U3271" s="5"/>
      <c r="V3271" s="5"/>
      <c r="W3271" s="94" t="str">
        <f t="shared" si="515"/>
        <v/>
      </c>
      <c r="X3271" s="94" t="str">
        <f t="shared" si="518"/>
        <v/>
      </c>
      <c r="Y3271" s="5"/>
      <c r="BK3271" s="8"/>
      <c r="BL3271" s="5"/>
      <c r="BM3271" s="5"/>
      <c r="BN3271" s="5"/>
      <c r="BO3271" s="5"/>
      <c r="BP3271" s="1"/>
      <c r="BQ3271" s="1"/>
      <c r="BR3271" s="1"/>
      <c r="BS3271" s="1"/>
      <c r="BT3271" s="1"/>
      <c r="BU3271" s="4"/>
      <c r="BV3271" s="1"/>
      <c r="BW3271" s="3"/>
      <c r="BX3271" s="4"/>
      <c r="BY3271" s="5"/>
      <c r="BZ3271" s="5"/>
      <c r="CA3271" s="5"/>
      <c r="CB3271" s="5"/>
      <c r="CC3271" s="5"/>
      <c r="CD3271" s="43"/>
    </row>
    <row r="3272" spans="1:82" x14ac:dyDescent="0.25">
      <c r="A3272" s="8"/>
      <c r="B3272" s="5"/>
      <c r="C3272" s="5"/>
      <c r="D3272" s="5"/>
      <c r="E3272" s="5"/>
      <c r="F3272" s="94" t="str">
        <f t="shared" si="509"/>
        <v/>
      </c>
      <c r="G3272" s="94" t="str">
        <f t="shared" si="510"/>
        <v/>
      </c>
      <c r="H3272" s="127" t="str">
        <f>IF(A3272&lt;&gt;"",IF(MID(C3272,1,1)="c",$AS$26,IF(MID(C3272,1,1)="r",$AS$41,IF(MID(C3272,1,1)="p",#REF!,#REF!))),"")</f>
        <v/>
      </c>
      <c r="I3272" s="92" t="str">
        <f t="shared" si="511"/>
        <v/>
      </c>
      <c r="J3272" s="92" t="str">
        <f t="shared" si="512"/>
        <v/>
      </c>
      <c r="K3272" s="92" t="str">
        <f t="shared" si="513"/>
        <v/>
      </c>
      <c r="L3272" s="92" t="str">
        <f t="shared" si="514"/>
        <v/>
      </c>
      <c r="M3272" s="95" t="str">
        <f>IF(A3272&lt;&gt;"",IF(MID(C3272,1,1)="c",SigmaEpsConcrete(I3272,$AN$30:$AN$33,$AR$30:$AR$33,$AS$26,$AS$27,$AS$28,$AQ$20,$AU$19),""),"")</f>
        <v/>
      </c>
      <c r="N3272" s="95" t="str">
        <f>IF(A3272&lt;&gt;"",IF(MID(C3272,1,1)="r",SigmaEpsReinf(J3272,$AS$42:$AS$43,$AS$41,$AS$39,$AS$40,$AQ$38),""),"")</f>
        <v/>
      </c>
      <c r="Q3272" s="92" t="str">
        <f t="shared" si="516"/>
        <v/>
      </c>
      <c r="R3272" s="92" t="str">
        <f t="shared" si="517"/>
        <v/>
      </c>
      <c r="U3272" s="5"/>
      <c r="V3272" s="5"/>
      <c r="W3272" s="94" t="str">
        <f t="shared" si="515"/>
        <v/>
      </c>
      <c r="X3272" s="94" t="str">
        <f t="shared" si="518"/>
        <v/>
      </c>
      <c r="Y3272" s="5"/>
      <c r="BK3272" s="8"/>
      <c r="BL3272" s="5"/>
      <c r="BM3272" s="5"/>
      <c r="BN3272" s="5"/>
      <c r="BO3272" s="5"/>
      <c r="BP3272" s="1"/>
      <c r="BQ3272" s="1"/>
      <c r="BR3272" s="1"/>
      <c r="BS3272" s="1"/>
      <c r="BT3272" s="1"/>
      <c r="BU3272" s="4"/>
      <c r="BV3272" s="1"/>
      <c r="BW3272" s="3"/>
      <c r="BX3272" s="4"/>
      <c r="BY3272" s="5"/>
      <c r="BZ3272" s="5"/>
      <c r="CA3272" s="5"/>
      <c r="CB3272" s="5"/>
      <c r="CC3272" s="5"/>
      <c r="CD3272" s="43"/>
    </row>
    <row r="3273" spans="1:82" x14ac:dyDescent="0.25">
      <c r="A3273" s="8"/>
      <c r="B3273" s="5"/>
      <c r="C3273" s="5"/>
      <c r="D3273" s="5"/>
      <c r="E3273" s="5"/>
      <c r="F3273" s="94" t="str">
        <f t="shared" si="509"/>
        <v/>
      </c>
      <c r="G3273" s="94" t="str">
        <f t="shared" si="510"/>
        <v/>
      </c>
      <c r="H3273" s="127" t="str">
        <f>IF(A3273&lt;&gt;"",IF(MID(C3273,1,1)="c",$AS$26,IF(MID(C3273,1,1)="r",$AS$41,IF(MID(C3273,1,1)="p",#REF!,#REF!))),"")</f>
        <v/>
      </c>
      <c r="I3273" s="92" t="str">
        <f t="shared" si="511"/>
        <v/>
      </c>
      <c r="J3273" s="92" t="str">
        <f t="shared" si="512"/>
        <v/>
      </c>
      <c r="K3273" s="92" t="str">
        <f t="shared" si="513"/>
        <v/>
      </c>
      <c r="L3273" s="92" t="str">
        <f t="shared" si="514"/>
        <v/>
      </c>
      <c r="M3273" s="95" t="str">
        <f>IF(A3273&lt;&gt;"",IF(MID(C3273,1,1)="c",SigmaEpsConcrete(I3273,$AN$30:$AN$33,$AR$30:$AR$33,$AS$26,$AS$27,$AS$28,$AQ$20,$AU$19),""),"")</f>
        <v/>
      </c>
      <c r="N3273" s="95" t="str">
        <f>IF(A3273&lt;&gt;"",IF(MID(C3273,1,1)="r",SigmaEpsReinf(J3273,$AS$42:$AS$43,$AS$41,$AS$39,$AS$40,$AQ$38),""),"")</f>
        <v/>
      </c>
      <c r="Q3273" s="92" t="str">
        <f t="shared" si="516"/>
        <v/>
      </c>
      <c r="R3273" s="92" t="str">
        <f t="shared" si="517"/>
        <v/>
      </c>
      <c r="U3273" s="5"/>
      <c r="V3273" s="5"/>
      <c r="W3273" s="94" t="str">
        <f t="shared" si="515"/>
        <v/>
      </c>
      <c r="X3273" s="94" t="str">
        <f t="shared" si="518"/>
        <v/>
      </c>
      <c r="Y3273" s="5"/>
      <c r="BK3273" s="8"/>
      <c r="BL3273" s="5"/>
      <c r="BM3273" s="5"/>
      <c r="BN3273" s="5"/>
      <c r="BO3273" s="5"/>
      <c r="BP3273" s="1"/>
      <c r="BQ3273" s="1"/>
      <c r="BR3273" s="1"/>
      <c r="BS3273" s="1"/>
      <c r="BT3273" s="1"/>
      <c r="BU3273" s="4"/>
      <c r="BV3273" s="1"/>
      <c r="BW3273" s="3"/>
      <c r="BX3273" s="4"/>
      <c r="BY3273" s="5"/>
      <c r="BZ3273" s="5"/>
      <c r="CA3273" s="5"/>
      <c r="CB3273" s="5"/>
      <c r="CC3273" s="5"/>
      <c r="CD3273" s="43"/>
    </row>
    <row r="3274" spans="1:82" x14ac:dyDescent="0.25">
      <c r="A3274" s="8"/>
      <c r="B3274" s="5"/>
      <c r="C3274" s="5"/>
      <c r="D3274" s="5"/>
      <c r="E3274" s="5"/>
      <c r="F3274" s="94" t="str">
        <f t="shared" ref="F3274:F3337" si="519">IF(A3274&lt;&gt;"",(D3274-$AU$86)/10,"")</f>
        <v/>
      </c>
      <c r="G3274" s="94" t="str">
        <f t="shared" ref="G3274:G3337" si="520">IF(A3274&lt;&gt;"",(E3274-$AU$87)/10,"")</f>
        <v/>
      </c>
      <c r="H3274" s="127" t="str">
        <f>IF(A3274&lt;&gt;"",IF(MID(C3274,1,1)="c",$AS$26,IF(MID(C3274,1,1)="r",$AS$41,IF(MID(C3274,1,1)="p",#REF!,#REF!))),"")</f>
        <v/>
      </c>
      <c r="I3274" s="92" t="str">
        <f t="shared" ref="I3274:I3337" si="521">IF($A3274&lt;&gt;"",IF(MID($C3274,1,1)="c",$Y$3+$Y$4*$F3274+$Y$5*$G3274+$BR$43,""),"")</f>
        <v/>
      </c>
      <c r="J3274" s="92" t="str">
        <f t="shared" ref="J3274:J3337" si="522">IF($A3274&lt;&gt;"",IF(MID($C3274,1,1)="r",$Y$3+$Y$4*$F3274+$Y$5*$G3274+$BR$43,""),"")</f>
        <v/>
      </c>
      <c r="K3274" s="92" t="str">
        <f t="shared" ref="K3274:K3337" si="523">IF($A3274&lt;&gt;"",IF(MID($C3274,1,1)="u",$Y$3+$Y$4*$F3274+$Y$5*$G3274+$BR$43,""),"")</f>
        <v/>
      </c>
      <c r="L3274" s="92" t="str">
        <f t="shared" ref="L3274:L3337" si="524">IF($A3274&lt;&gt;"",IF(MID($C3274,1,1)="p",$Y$3+$Y$4*$F3274+$Y$5*$G3274+$BR$43,""),"")</f>
        <v/>
      </c>
      <c r="M3274" s="95" t="str">
        <f>IF(A3274&lt;&gt;"",IF(MID(C3274,1,1)="c",SigmaEpsConcrete(I3274,$AN$30:$AN$33,$AR$30:$AR$33,$AS$26,$AS$27,$AS$28,$AQ$20,$AU$19),""),"")</f>
        <v/>
      </c>
      <c r="N3274" s="95" t="str">
        <f>IF(A3274&lt;&gt;"",IF(MID(C3274,1,1)="r",SigmaEpsReinf(J3274,$AS$42:$AS$43,$AS$41,$AS$39,$AS$40,$AQ$38),""),"")</f>
        <v/>
      </c>
      <c r="Q3274" s="92" t="str">
        <f t="shared" si="516"/>
        <v/>
      </c>
      <c r="R3274" s="92" t="str">
        <f t="shared" si="517"/>
        <v/>
      </c>
      <c r="U3274" s="5"/>
      <c r="V3274" s="5"/>
      <c r="W3274" s="94" t="str">
        <f t="shared" ref="W3274:W3337" si="525">IF(A3274&lt;&gt;"",F3274-$AU$105,"")</f>
        <v/>
      </c>
      <c r="X3274" s="94" t="str">
        <f t="shared" si="518"/>
        <v/>
      </c>
      <c r="Y3274" s="5"/>
      <c r="BK3274" s="8"/>
      <c r="BL3274" s="5"/>
      <c r="BM3274" s="5"/>
      <c r="BN3274" s="5"/>
      <c r="BO3274" s="5"/>
      <c r="BP3274" s="1"/>
      <c r="BQ3274" s="1"/>
      <c r="BR3274" s="1"/>
      <c r="BS3274" s="1"/>
      <c r="BT3274" s="1"/>
      <c r="BU3274" s="4"/>
      <c r="BV3274" s="1"/>
      <c r="BW3274" s="3"/>
      <c r="BX3274" s="4"/>
      <c r="BY3274" s="5"/>
      <c r="BZ3274" s="5"/>
      <c r="CA3274" s="5"/>
      <c r="CB3274" s="5"/>
      <c r="CC3274" s="5"/>
      <c r="CD3274" s="43"/>
    </row>
    <row r="3275" spans="1:82" x14ac:dyDescent="0.25">
      <c r="A3275" s="8"/>
      <c r="B3275" s="5"/>
      <c r="C3275" s="5"/>
      <c r="D3275" s="5"/>
      <c r="E3275" s="5"/>
      <c r="F3275" s="94" t="str">
        <f t="shared" si="519"/>
        <v/>
      </c>
      <c r="G3275" s="94" t="str">
        <f t="shared" si="520"/>
        <v/>
      </c>
      <c r="H3275" s="127" t="str">
        <f>IF(A3275&lt;&gt;"",IF(MID(C3275,1,1)="c",$AS$26,IF(MID(C3275,1,1)="r",$AS$41,IF(MID(C3275,1,1)="p",#REF!,#REF!))),"")</f>
        <v/>
      </c>
      <c r="I3275" s="92" t="str">
        <f t="shared" si="521"/>
        <v/>
      </c>
      <c r="J3275" s="92" t="str">
        <f t="shared" si="522"/>
        <v/>
      </c>
      <c r="K3275" s="92" t="str">
        <f t="shared" si="523"/>
        <v/>
      </c>
      <c r="L3275" s="92" t="str">
        <f t="shared" si="524"/>
        <v/>
      </c>
      <c r="M3275" s="95" t="str">
        <f>IF(A3275&lt;&gt;"",IF(MID(C3275,1,1)="c",SigmaEpsConcrete(I3275,$AN$30:$AN$33,$AR$30:$AR$33,$AS$26,$AS$27,$AS$28,$AQ$20,$AU$19),""),"")</f>
        <v/>
      </c>
      <c r="N3275" s="95" t="str">
        <f>IF(A3275&lt;&gt;"",IF(MID(C3275,1,1)="r",SigmaEpsReinf(J3275,$AS$42:$AS$43,$AS$41,$AS$39,$AS$40,$AQ$38),""),"")</f>
        <v/>
      </c>
      <c r="Q3275" s="92" t="str">
        <f t="shared" ref="Q3275:Q3338" si="526">IF(A3275&lt;&gt;"",IF(MID(C3275,1,1)="c",IF(ISERROR(M3275/I3275),"",M3275/I3275),""),"")</f>
        <v/>
      </c>
      <c r="R3275" s="92" t="str">
        <f t="shared" ref="R3275:R3338" si="527">IF(A3275&lt;&gt;"",IF(MID(C3275,1,1)="r",IF(ISERROR(N3275/J3275),"",N3275/J3275),""),"")</f>
        <v/>
      </c>
      <c r="U3275" s="5"/>
      <c r="V3275" s="5"/>
      <c r="W3275" s="94" t="str">
        <f t="shared" si="525"/>
        <v/>
      </c>
      <c r="X3275" s="94" t="str">
        <f t="shared" ref="X3275:X3338" si="528">IF(B3275&lt;&gt;"",G3275-$AU$106,"")</f>
        <v/>
      </c>
      <c r="Y3275" s="5"/>
      <c r="BK3275" s="8"/>
      <c r="BL3275" s="5"/>
      <c r="BM3275" s="5"/>
      <c r="BN3275" s="5"/>
      <c r="BO3275" s="5"/>
      <c r="BP3275" s="1"/>
      <c r="BQ3275" s="1"/>
      <c r="BR3275" s="1"/>
      <c r="BS3275" s="1"/>
      <c r="BT3275" s="1"/>
      <c r="BU3275" s="4"/>
      <c r="BV3275" s="1"/>
      <c r="BW3275" s="3"/>
      <c r="BX3275" s="4"/>
      <c r="BY3275" s="5"/>
      <c r="BZ3275" s="5"/>
      <c r="CA3275" s="5"/>
      <c r="CB3275" s="5"/>
      <c r="CC3275" s="5"/>
      <c r="CD3275" s="43"/>
    </row>
    <row r="3276" spans="1:82" x14ac:dyDescent="0.25">
      <c r="A3276" s="8"/>
      <c r="B3276" s="5"/>
      <c r="C3276" s="5"/>
      <c r="D3276" s="5"/>
      <c r="E3276" s="5"/>
      <c r="F3276" s="94" t="str">
        <f t="shared" si="519"/>
        <v/>
      </c>
      <c r="G3276" s="94" t="str">
        <f t="shared" si="520"/>
        <v/>
      </c>
      <c r="H3276" s="127" t="str">
        <f>IF(A3276&lt;&gt;"",IF(MID(C3276,1,1)="c",$AS$26,IF(MID(C3276,1,1)="r",$AS$41,IF(MID(C3276,1,1)="p",#REF!,#REF!))),"")</f>
        <v/>
      </c>
      <c r="I3276" s="92" t="str">
        <f t="shared" si="521"/>
        <v/>
      </c>
      <c r="J3276" s="92" t="str">
        <f t="shared" si="522"/>
        <v/>
      </c>
      <c r="K3276" s="92" t="str">
        <f t="shared" si="523"/>
        <v/>
      </c>
      <c r="L3276" s="92" t="str">
        <f t="shared" si="524"/>
        <v/>
      </c>
      <c r="M3276" s="95" t="str">
        <f>IF(A3276&lt;&gt;"",IF(MID(C3276,1,1)="c",SigmaEpsConcrete(I3276,$AN$30:$AN$33,$AR$30:$AR$33,$AS$26,$AS$27,$AS$28,$AQ$20,$AU$19),""),"")</f>
        <v/>
      </c>
      <c r="N3276" s="95" t="str">
        <f>IF(A3276&lt;&gt;"",IF(MID(C3276,1,1)="r",SigmaEpsReinf(J3276,$AS$42:$AS$43,$AS$41,$AS$39,$AS$40,$AQ$38),""),"")</f>
        <v/>
      </c>
      <c r="Q3276" s="92" t="str">
        <f t="shared" si="526"/>
        <v/>
      </c>
      <c r="R3276" s="92" t="str">
        <f t="shared" si="527"/>
        <v/>
      </c>
      <c r="U3276" s="5"/>
      <c r="V3276" s="5"/>
      <c r="W3276" s="94" t="str">
        <f t="shared" si="525"/>
        <v/>
      </c>
      <c r="X3276" s="94" t="str">
        <f t="shared" si="528"/>
        <v/>
      </c>
      <c r="Y3276" s="5"/>
      <c r="BK3276" s="8"/>
      <c r="BL3276" s="5"/>
      <c r="BM3276" s="5"/>
      <c r="BN3276" s="5"/>
      <c r="BO3276" s="5"/>
      <c r="BP3276" s="1"/>
      <c r="BQ3276" s="1"/>
      <c r="BR3276" s="1"/>
      <c r="BS3276" s="1"/>
      <c r="BT3276" s="1"/>
      <c r="BU3276" s="4"/>
      <c r="BV3276" s="1"/>
      <c r="BW3276" s="3"/>
      <c r="BX3276" s="4"/>
      <c r="BY3276" s="5"/>
      <c r="BZ3276" s="5"/>
      <c r="CA3276" s="5"/>
      <c r="CB3276" s="5"/>
      <c r="CC3276" s="5"/>
      <c r="CD3276" s="43"/>
    </row>
    <row r="3277" spans="1:82" x14ac:dyDescent="0.25">
      <c r="A3277" s="8"/>
      <c r="B3277" s="5"/>
      <c r="C3277" s="5"/>
      <c r="D3277" s="5"/>
      <c r="E3277" s="5"/>
      <c r="F3277" s="94" t="str">
        <f t="shared" si="519"/>
        <v/>
      </c>
      <c r="G3277" s="94" t="str">
        <f t="shared" si="520"/>
        <v/>
      </c>
      <c r="H3277" s="127" t="str">
        <f>IF(A3277&lt;&gt;"",IF(MID(C3277,1,1)="c",$AS$26,IF(MID(C3277,1,1)="r",$AS$41,IF(MID(C3277,1,1)="p",#REF!,#REF!))),"")</f>
        <v/>
      </c>
      <c r="I3277" s="92" t="str">
        <f t="shared" si="521"/>
        <v/>
      </c>
      <c r="J3277" s="92" t="str">
        <f t="shared" si="522"/>
        <v/>
      </c>
      <c r="K3277" s="92" t="str">
        <f t="shared" si="523"/>
        <v/>
      </c>
      <c r="L3277" s="92" t="str">
        <f t="shared" si="524"/>
        <v/>
      </c>
      <c r="M3277" s="95" t="str">
        <f>IF(A3277&lt;&gt;"",IF(MID(C3277,1,1)="c",SigmaEpsConcrete(I3277,$AN$30:$AN$33,$AR$30:$AR$33,$AS$26,$AS$27,$AS$28,$AQ$20,$AU$19),""),"")</f>
        <v/>
      </c>
      <c r="N3277" s="95" t="str">
        <f>IF(A3277&lt;&gt;"",IF(MID(C3277,1,1)="r",SigmaEpsReinf(J3277,$AS$42:$AS$43,$AS$41,$AS$39,$AS$40,$AQ$38),""),"")</f>
        <v/>
      </c>
      <c r="Q3277" s="92" t="str">
        <f t="shared" si="526"/>
        <v/>
      </c>
      <c r="R3277" s="92" t="str">
        <f t="shared" si="527"/>
        <v/>
      </c>
      <c r="U3277" s="5"/>
      <c r="V3277" s="5"/>
      <c r="W3277" s="94" t="str">
        <f t="shared" si="525"/>
        <v/>
      </c>
      <c r="X3277" s="94" t="str">
        <f t="shared" si="528"/>
        <v/>
      </c>
      <c r="Y3277" s="5"/>
      <c r="BK3277" s="8"/>
      <c r="BL3277" s="5"/>
      <c r="BM3277" s="5"/>
      <c r="BN3277" s="5"/>
      <c r="BO3277" s="5"/>
      <c r="BP3277" s="1"/>
      <c r="BQ3277" s="1"/>
      <c r="BR3277" s="1"/>
      <c r="BS3277" s="1"/>
      <c r="BT3277" s="1"/>
      <c r="BU3277" s="4"/>
      <c r="BV3277" s="1"/>
      <c r="BW3277" s="3"/>
      <c r="BX3277" s="4"/>
      <c r="BY3277" s="5"/>
      <c r="BZ3277" s="5"/>
      <c r="CA3277" s="5"/>
      <c r="CB3277" s="5"/>
      <c r="CC3277" s="5"/>
      <c r="CD3277" s="43"/>
    </row>
    <row r="3278" spans="1:82" x14ac:dyDescent="0.25">
      <c r="A3278" s="8"/>
      <c r="B3278" s="5"/>
      <c r="C3278" s="5"/>
      <c r="D3278" s="5"/>
      <c r="E3278" s="5"/>
      <c r="F3278" s="94" t="str">
        <f t="shared" si="519"/>
        <v/>
      </c>
      <c r="G3278" s="94" t="str">
        <f t="shared" si="520"/>
        <v/>
      </c>
      <c r="H3278" s="127" t="str">
        <f>IF(A3278&lt;&gt;"",IF(MID(C3278,1,1)="c",$AS$26,IF(MID(C3278,1,1)="r",$AS$41,IF(MID(C3278,1,1)="p",#REF!,#REF!))),"")</f>
        <v/>
      </c>
      <c r="I3278" s="92" t="str">
        <f t="shared" si="521"/>
        <v/>
      </c>
      <c r="J3278" s="92" t="str">
        <f t="shared" si="522"/>
        <v/>
      </c>
      <c r="K3278" s="92" t="str">
        <f t="shared" si="523"/>
        <v/>
      </c>
      <c r="L3278" s="92" t="str">
        <f t="shared" si="524"/>
        <v/>
      </c>
      <c r="M3278" s="95" t="str">
        <f>IF(A3278&lt;&gt;"",IF(MID(C3278,1,1)="c",SigmaEpsConcrete(I3278,$AN$30:$AN$33,$AR$30:$AR$33,$AS$26,$AS$27,$AS$28,$AQ$20,$AU$19),""),"")</f>
        <v/>
      </c>
      <c r="N3278" s="95" t="str">
        <f>IF(A3278&lt;&gt;"",IF(MID(C3278,1,1)="r",SigmaEpsReinf(J3278,$AS$42:$AS$43,$AS$41,$AS$39,$AS$40,$AQ$38),""),"")</f>
        <v/>
      </c>
      <c r="Q3278" s="92" t="str">
        <f t="shared" si="526"/>
        <v/>
      </c>
      <c r="R3278" s="92" t="str">
        <f t="shared" si="527"/>
        <v/>
      </c>
      <c r="U3278" s="5"/>
      <c r="V3278" s="5"/>
      <c r="W3278" s="94" t="str">
        <f t="shared" si="525"/>
        <v/>
      </c>
      <c r="X3278" s="94" t="str">
        <f t="shared" si="528"/>
        <v/>
      </c>
      <c r="Y3278" s="5"/>
      <c r="BK3278" s="8"/>
      <c r="BL3278" s="5"/>
      <c r="BM3278" s="5"/>
      <c r="BN3278" s="5"/>
      <c r="BO3278" s="5"/>
      <c r="BP3278" s="1"/>
      <c r="BQ3278" s="1"/>
      <c r="BR3278" s="1"/>
      <c r="BS3278" s="1"/>
      <c r="BT3278" s="1"/>
      <c r="BU3278" s="4"/>
      <c r="BV3278" s="1"/>
      <c r="BW3278" s="3"/>
      <c r="BX3278" s="4"/>
      <c r="BY3278" s="5"/>
      <c r="BZ3278" s="5"/>
      <c r="CA3278" s="5"/>
      <c r="CB3278" s="5"/>
      <c r="CC3278" s="5"/>
      <c r="CD3278" s="43"/>
    </row>
    <row r="3279" spans="1:82" x14ac:dyDescent="0.25">
      <c r="A3279" s="8"/>
      <c r="B3279" s="5"/>
      <c r="C3279" s="5"/>
      <c r="D3279" s="5"/>
      <c r="E3279" s="5"/>
      <c r="F3279" s="94" t="str">
        <f t="shared" si="519"/>
        <v/>
      </c>
      <c r="G3279" s="94" t="str">
        <f t="shared" si="520"/>
        <v/>
      </c>
      <c r="H3279" s="127" t="str">
        <f>IF(A3279&lt;&gt;"",IF(MID(C3279,1,1)="c",$AS$26,IF(MID(C3279,1,1)="r",$AS$41,IF(MID(C3279,1,1)="p",#REF!,#REF!))),"")</f>
        <v/>
      </c>
      <c r="I3279" s="92" t="str">
        <f t="shared" si="521"/>
        <v/>
      </c>
      <c r="J3279" s="92" t="str">
        <f t="shared" si="522"/>
        <v/>
      </c>
      <c r="K3279" s="92" t="str">
        <f t="shared" si="523"/>
        <v/>
      </c>
      <c r="L3279" s="92" t="str">
        <f t="shared" si="524"/>
        <v/>
      </c>
      <c r="M3279" s="95" t="str">
        <f>IF(A3279&lt;&gt;"",IF(MID(C3279,1,1)="c",SigmaEpsConcrete(I3279,$AN$30:$AN$33,$AR$30:$AR$33,$AS$26,$AS$27,$AS$28,$AQ$20,$AU$19),""),"")</f>
        <v/>
      </c>
      <c r="N3279" s="95" t="str">
        <f>IF(A3279&lt;&gt;"",IF(MID(C3279,1,1)="r",SigmaEpsReinf(J3279,$AS$42:$AS$43,$AS$41,$AS$39,$AS$40,$AQ$38),""),"")</f>
        <v/>
      </c>
      <c r="Q3279" s="92" t="str">
        <f t="shared" si="526"/>
        <v/>
      </c>
      <c r="R3279" s="92" t="str">
        <f t="shared" si="527"/>
        <v/>
      </c>
      <c r="U3279" s="5"/>
      <c r="V3279" s="5"/>
      <c r="W3279" s="94" t="str">
        <f t="shared" si="525"/>
        <v/>
      </c>
      <c r="X3279" s="94" t="str">
        <f t="shared" si="528"/>
        <v/>
      </c>
      <c r="Y3279" s="5"/>
      <c r="BK3279" s="8"/>
      <c r="BL3279" s="5"/>
      <c r="BM3279" s="5"/>
      <c r="BN3279" s="5"/>
      <c r="BO3279" s="5"/>
      <c r="BP3279" s="1"/>
      <c r="BQ3279" s="1"/>
      <c r="BR3279" s="1"/>
      <c r="BS3279" s="1"/>
      <c r="BT3279" s="1"/>
      <c r="BU3279" s="4"/>
      <c r="BV3279" s="1"/>
      <c r="BW3279" s="3"/>
      <c r="BX3279" s="4"/>
      <c r="BY3279" s="5"/>
      <c r="BZ3279" s="5"/>
      <c r="CA3279" s="5"/>
      <c r="CB3279" s="5"/>
      <c r="CC3279" s="5"/>
      <c r="CD3279" s="43"/>
    </row>
    <row r="3280" spans="1:82" x14ac:dyDescent="0.25">
      <c r="A3280" s="8"/>
      <c r="B3280" s="5"/>
      <c r="C3280" s="5"/>
      <c r="D3280" s="5"/>
      <c r="E3280" s="5"/>
      <c r="F3280" s="94" t="str">
        <f t="shared" si="519"/>
        <v/>
      </c>
      <c r="G3280" s="94" t="str">
        <f t="shared" si="520"/>
        <v/>
      </c>
      <c r="H3280" s="127" t="str">
        <f>IF(A3280&lt;&gt;"",IF(MID(C3280,1,1)="c",$AS$26,IF(MID(C3280,1,1)="r",$AS$41,IF(MID(C3280,1,1)="p",#REF!,#REF!))),"")</f>
        <v/>
      </c>
      <c r="I3280" s="92" t="str">
        <f t="shared" si="521"/>
        <v/>
      </c>
      <c r="J3280" s="92" t="str">
        <f t="shared" si="522"/>
        <v/>
      </c>
      <c r="K3280" s="92" t="str">
        <f t="shared" si="523"/>
        <v/>
      </c>
      <c r="L3280" s="92" t="str">
        <f t="shared" si="524"/>
        <v/>
      </c>
      <c r="M3280" s="95" t="str">
        <f>IF(A3280&lt;&gt;"",IF(MID(C3280,1,1)="c",SigmaEpsConcrete(I3280,$AN$30:$AN$33,$AR$30:$AR$33,$AS$26,$AS$27,$AS$28,$AQ$20,$AU$19),""),"")</f>
        <v/>
      </c>
      <c r="N3280" s="95" t="str">
        <f>IF(A3280&lt;&gt;"",IF(MID(C3280,1,1)="r",SigmaEpsReinf(J3280,$AS$42:$AS$43,$AS$41,$AS$39,$AS$40,$AQ$38),""),"")</f>
        <v/>
      </c>
      <c r="Q3280" s="92" t="str">
        <f t="shared" si="526"/>
        <v/>
      </c>
      <c r="R3280" s="92" t="str">
        <f t="shared" si="527"/>
        <v/>
      </c>
      <c r="U3280" s="5"/>
      <c r="V3280" s="5"/>
      <c r="W3280" s="94" t="str">
        <f t="shared" si="525"/>
        <v/>
      </c>
      <c r="X3280" s="94" t="str">
        <f t="shared" si="528"/>
        <v/>
      </c>
      <c r="Y3280" s="5"/>
      <c r="BK3280" s="8"/>
      <c r="BL3280" s="5"/>
      <c r="BM3280" s="5"/>
      <c r="BN3280" s="5"/>
      <c r="BO3280" s="5"/>
      <c r="BP3280" s="1"/>
      <c r="BQ3280" s="1"/>
      <c r="BR3280" s="1"/>
      <c r="BS3280" s="1"/>
      <c r="BT3280" s="1"/>
      <c r="BU3280" s="4"/>
      <c r="BV3280" s="1"/>
      <c r="BW3280" s="3"/>
      <c r="BX3280" s="4"/>
      <c r="BY3280" s="5"/>
      <c r="BZ3280" s="5"/>
      <c r="CA3280" s="5"/>
      <c r="CB3280" s="5"/>
      <c r="CC3280" s="5"/>
      <c r="CD3280" s="43"/>
    </row>
    <row r="3281" spans="1:82" x14ac:dyDescent="0.25">
      <c r="A3281" s="8"/>
      <c r="B3281" s="5"/>
      <c r="C3281" s="5"/>
      <c r="D3281" s="5"/>
      <c r="E3281" s="5"/>
      <c r="F3281" s="94" t="str">
        <f t="shared" si="519"/>
        <v/>
      </c>
      <c r="G3281" s="94" t="str">
        <f t="shared" si="520"/>
        <v/>
      </c>
      <c r="H3281" s="127" t="str">
        <f>IF(A3281&lt;&gt;"",IF(MID(C3281,1,1)="c",$AS$26,IF(MID(C3281,1,1)="r",$AS$41,IF(MID(C3281,1,1)="p",#REF!,#REF!))),"")</f>
        <v/>
      </c>
      <c r="I3281" s="92" t="str">
        <f t="shared" si="521"/>
        <v/>
      </c>
      <c r="J3281" s="92" t="str">
        <f t="shared" si="522"/>
        <v/>
      </c>
      <c r="K3281" s="92" t="str">
        <f t="shared" si="523"/>
        <v/>
      </c>
      <c r="L3281" s="92" t="str">
        <f t="shared" si="524"/>
        <v/>
      </c>
      <c r="M3281" s="95" t="str">
        <f>IF(A3281&lt;&gt;"",IF(MID(C3281,1,1)="c",SigmaEpsConcrete(I3281,$AN$30:$AN$33,$AR$30:$AR$33,$AS$26,$AS$27,$AS$28,$AQ$20,$AU$19),""),"")</f>
        <v/>
      </c>
      <c r="N3281" s="95" t="str">
        <f>IF(A3281&lt;&gt;"",IF(MID(C3281,1,1)="r",SigmaEpsReinf(J3281,$AS$42:$AS$43,$AS$41,$AS$39,$AS$40,$AQ$38),""),"")</f>
        <v/>
      </c>
      <c r="Q3281" s="92" t="str">
        <f t="shared" si="526"/>
        <v/>
      </c>
      <c r="R3281" s="92" t="str">
        <f t="shared" si="527"/>
        <v/>
      </c>
      <c r="U3281" s="5"/>
      <c r="V3281" s="5"/>
      <c r="W3281" s="94" t="str">
        <f t="shared" si="525"/>
        <v/>
      </c>
      <c r="X3281" s="94" t="str">
        <f t="shared" si="528"/>
        <v/>
      </c>
      <c r="Y3281" s="5"/>
      <c r="BK3281" s="8"/>
      <c r="BL3281" s="5"/>
      <c r="BM3281" s="5"/>
      <c r="BN3281" s="5"/>
      <c r="BO3281" s="5"/>
      <c r="BP3281" s="1"/>
      <c r="BQ3281" s="1"/>
      <c r="BR3281" s="1"/>
      <c r="BS3281" s="1"/>
      <c r="BT3281" s="1"/>
      <c r="BU3281" s="4"/>
      <c r="BV3281" s="1"/>
      <c r="BW3281" s="3"/>
      <c r="BX3281" s="4"/>
      <c r="BY3281" s="5"/>
      <c r="BZ3281" s="5"/>
      <c r="CA3281" s="5"/>
      <c r="CB3281" s="5"/>
      <c r="CC3281" s="5"/>
      <c r="CD3281" s="43"/>
    </row>
    <row r="3282" spans="1:82" x14ac:dyDescent="0.25">
      <c r="A3282" s="8"/>
      <c r="B3282" s="5"/>
      <c r="C3282" s="5"/>
      <c r="D3282" s="5"/>
      <c r="E3282" s="5"/>
      <c r="F3282" s="94" t="str">
        <f t="shared" si="519"/>
        <v/>
      </c>
      <c r="G3282" s="94" t="str">
        <f t="shared" si="520"/>
        <v/>
      </c>
      <c r="H3282" s="127" t="str">
        <f>IF(A3282&lt;&gt;"",IF(MID(C3282,1,1)="c",$AS$26,IF(MID(C3282,1,1)="r",$AS$41,IF(MID(C3282,1,1)="p",#REF!,#REF!))),"")</f>
        <v/>
      </c>
      <c r="I3282" s="92" t="str">
        <f t="shared" si="521"/>
        <v/>
      </c>
      <c r="J3282" s="92" t="str">
        <f t="shared" si="522"/>
        <v/>
      </c>
      <c r="K3282" s="92" t="str">
        <f t="shared" si="523"/>
        <v/>
      </c>
      <c r="L3282" s="92" t="str">
        <f t="shared" si="524"/>
        <v/>
      </c>
      <c r="M3282" s="95" t="str">
        <f>IF(A3282&lt;&gt;"",IF(MID(C3282,1,1)="c",SigmaEpsConcrete(I3282,$AN$30:$AN$33,$AR$30:$AR$33,$AS$26,$AS$27,$AS$28,$AQ$20,$AU$19),""),"")</f>
        <v/>
      </c>
      <c r="N3282" s="95" t="str">
        <f>IF(A3282&lt;&gt;"",IF(MID(C3282,1,1)="r",SigmaEpsReinf(J3282,$AS$42:$AS$43,$AS$41,$AS$39,$AS$40,$AQ$38),""),"")</f>
        <v/>
      </c>
      <c r="Q3282" s="92" t="str">
        <f t="shared" si="526"/>
        <v/>
      </c>
      <c r="R3282" s="92" t="str">
        <f t="shared" si="527"/>
        <v/>
      </c>
      <c r="U3282" s="5"/>
      <c r="V3282" s="5"/>
      <c r="W3282" s="94" t="str">
        <f t="shared" si="525"/>
        <v/>
      </c>
      <c r="X3282" s="94" t="str">
        <f t="shared" si="528"/>
        <v/>
      </c>
      <c r="Y3282" s="5"/>
      <c r="BK3282" s="8"/>
      <c r="BL3282" s="5"/>
      <c r="BM3282" s="5"/>
      <c r="BN3282" s="5"/>
      <c r="BO3282" s="5"/>
      <c r="BP3282" s="1"/>
      <c r="BQ3282" s="1"/>
      <c r="BR3282" s="1"/>
      <c r="BS3282" s="1"/>
      <c r="BT3282" s="1"/>
      <c r="BU3282" s="4"/>
      <c r="BV3282" s="1"/>
      <c r="BW3282" s="3"/>
      <c r="BX3282" s="4"/>
      <c r="BY3282" s="5"/>
      <c r="BZ3282" s="5"/>
      <c r="CA3282" s="5"/>
      <c r="CB3282" s="5"/>
      <c r="CC3282" s="5"/>
      <c r="CD3282" s="43"/>
    </row>
    <row r="3283" spans="1:82" x14ac:dyDescent="0.25">
      <c r="A3283" s="8"/>
      <c r="B3283" s="5"/>
      <c r="C3283" s="5"/>
      <c r="D3283" s="5"/>
      <c r="E3283" s="5"/>
      <c r="F3283" s="94" t="str">
        <f t="shared" si="519"/>
        <v/>
      </c>
      <c r="G3283" s="94" t="str">
        <f t="shared" si="520"/>
        <v/>
      </c>
      <c r="H3283" s="127" t="str">
        <f>IF(A3283&lt;&gt;"",IF(MID(C3283,1,1)="c",$AS$26,IF(MID(C3283,1,1)="r",$AS$41,IF(MID(C3283,1,1)="p",#REF!,#REF!))),"")</f>
        <v/>
      </c>
      <c r="I3283" s="92" t="str">
        <f t="shared" si="521"/>
        <v/>
      </c>
      <c r="J3283" s="92" t="str">
        <f t="shared" si="522"/>
        <v/>
      </c>
      <c r="K3283" s="92" t="str">
        <f t="shared" si="523"/>
        <v/>
      </c>
      <c r="L3283" s="92" t="str">
        <f t="shared" si="524"/>
        <v/>
      </c>
      <c r="M3283" s="95" t="str">
        <f>IF(A3283&lt;&gt;"",IF(MID(C3283,1,1)="c",SigmaEpsConcrete(I3283,$AN$30:$AN$33,$AR$30:$AR$33,$AS$26,$AS$27,$AS$28,$AQ$20,$AU$19),""),"")</f>
        <v/>
      </c>
      <c r="N3283" s="95" t="str">
        <f>IF(A3283&lt;&gt;"",IF(MID(C3283,1,1)="r",SigmaEpsReinf(J3283,$AS$42:$AS$43,$AS$41,$AS$39,$AS$40,$AQ$38),""),"")</f>
        <v/>
      </c>
      <c r="Q3283" s="92" t="str">
        <f t="shared" si="526"/>
        <v/>
      </c>
      <c r="R3283" s="92" t="str">
        <f t="shared" si="527"/>
        <v/>
      </c>
      <c r="U3283" s="5"/>
      <c r="V3283" s="5"/>
      <c r="W3283" s="94" t="str">
        <f t="shared" si="525"/>
        <v/>
      </c>
      <c r="X3283" s="94" t="str">
        <f t="shared" si="528"/>
        <v/>
      </c>
      <c r="Y3283" s="5"/>
      <c r="BK3283" s="8"/>
      <c r="BL3283" s="5"/>
      <c r="BM3283" s="5"/>
      <c r="BN3283" s="5"/>
      <c r="BO3283" s="5"/>
      <c r="BP3283" s="1"/>
      <c r="BQ3283" s="1"/>
      <c r="BR3283" s="1"/>
      <c r="BS3283" s="1"/>
      <c r="BT3283" s="1"/>
      <c r="BU3283" s="4"/>
      <c r="BV3283" s="1"/>
      <c r="BW3283" s="3"/>
      <c r="BX3283" s="4"/>
      <c r="BY3283" s="5"/>
      <c r="BZ3283" s="5"/>
      <c r="CA3283" s="5"/>
      <c r="CB3283" s="5"/>
      <c r="CC3283" s="5"/>
      <c r="CD3283" s="43"/>
    </row>
    <row r="3284" spans="1:82" x14ac:dyDescent="0.25">
      <c r="A3284" s="8"/>
      <c r="B3284" s="5"/>
      <c r="C3284" s="5"/>
      <c r="D3284" s="5"/>
      <c r="E3284" s="5"/>
      <c r="F3284" s="94" t="str">
        <f t="shared" si="519"/>
        <v/>
      </c>
      <c r="G3284" s="94" t="str">
        <f t="shared" si="520"/>
        <v/>
      </c>
      <c r="H3284" s="127" t="str">
        <f>IF(A3284&lt;&gt;"",IF(MID(C3284,1,1)="c",$AS$26,IF(MID(C3284,1,1)="r",$AS$41,IF(MID(C3284,1,1)="p",#REF!,#REF!))),"")</f>
        <v/>
      </c>
      <c r="I3284" s="92" t="str">
        <f t="shared" si="521"/>
        <v/>
      </c>
      <c r="J3284" s="92" t="str">
        <f t="shared" si="522"/>
        <v/>
      </c>
      <c r="K3284" s="92" t="str">
        <f t="shared" si="523"/>
        <v/>
      </c>
      <c r="L3284" s="92" t="str">
        <f t="shared" si="524"/>
        <v/>
      </c>
      <c r="M3284" s="95" t="str">
        <f>IF(A3284&lt;&gt;"",IF(MID(C3284,1,1)="c",SigmaEpsConcrete(I3284,$AN$30:$AN$33,$AR$30:$AR$33,$AS$26,$AS$27,$AS$28,$AQ$20,$AU$19),""),"")</f>
        <v/>
      </c>
      <c r="N3284" s="95" t="str">
        <f>IF(A3284&lt;&gt;"",IF(MID(C3284,1,1)="r",SigmaEpsReinf(J3284,$AS$42:$AS$43,$AS$41,$AS$39,$AS$40,$AQ$38),""),"")</f>
        <v/>
      </c>
      <c r="Q3284" s="92" t="str">
        <f t="shared" si="526"/>
        <v/>
      </c>
      <c r="R3284" s="92" t="str">
        <f t="shared" si="527"/>
        <v/>
      </c>
      <c r="U3284" s="5"/>
      <c r="V3284" s="5"/>
      <c r="W3284" s="94" t="str">
        <f t="shared" si="525"/>
        <v/>
      </c>
      <c r="X3284" s="94" t="str">
        <f t="shared" si="528"/>
        <v/>
      </c>
      <c r="Y3284" s="5"/>
      <c r="BK3284" s="8"/>
      <c r="BL3284" s="5"/>
      <c r="BM3284" s="5"/>
      <c r="BN3284" s="5"/>
      <c r="BO3284" s="5"/>
      <c r="BP3284" s="1"/>
      <c r="BQ3284" s="1"/>
      <c r="BR3284" s="1"/>
      <c r="BS3284" s="1"/>
      <c r="BT3284" s="1"/>
      <c r="BU3284" s="4"/>
      <c r="BV3284" s="1"/>
      <c r="BW3284" s="3"/>
      <c r="BX3284" s="4"/>
      <c r="BY3284" s="5"/>
      <c r="BZ3284" s="5"/>
      <c r="CA3284" s="5"/>
      <c r="CB3284" s="5"/>
      <c r="CC3284" s="5"/>
      <c r="CD3284" s="43"/>
    </row>
    <row r="3285" spans="1:82" x14ac:dyDescent="0.25">
      <c r="A3285" s="8"/>
      <c r="B3285" s="5"/>
      <c r="C3285" s="5"/>
      <c r="D3285" s="5"/>
      <c r="E3285" s="5"/>
      <c r="F3285" s="94" t="str">
        <f t="shared" si="519"/>
        <v/>
      </c>
      <c r="G3285" s="94" t="str">
        <f t="shared" si="520"/>
        <v/>
      </c>
      <c r="H3285" s="127" t="str">
        <f>IF(A3285&lt;&gt;"",IF(MID(C3285,1,1)="c",$AS$26,IF(MID(C3285,1,1)="r",$AS$41,IF(MID(C3285,1,1)="p",#REF!,#REF!))),"")</f>
        <v/>
      </c>
      <c r="I3285" s="92" t="str">
        <f t="shared" si="521"/>
        <v/>
      </c>
      <c r="J3285" s="92" t="str">
        <f t="shared" si="522"/>
        <v/>
      </c>
      <c r="K3285" s="92" t="str">
        <f t="shared" si="523"/>
        <v/>
      </c>
      <c r="L3285" s="92" t="str">
        <f t="shared" si="524"/>
        <v/>
      </c>
      <c r="M3285" s="95" t="str">
        <f>IF(A3285&lt;&gt;"",IF(MID(C3285,1,1)="c",SigmaEpsConcrete(I3285,$AN$30:$AN$33,$AR$30:$AR$33,$AS$26,$AS$27,$AS$28,$AQ$20,$AU$19),""),"")</f>
        <v/>
      </c>
      <c r="N3285" s="95" t="str">
        <f>IF(A3285&lt;&gt;"",IF(MID(C3285,1,1)="r",SigmaEpsReinf(J3285,$AS$42:$AS$43,$AS$41,$AS$39,$AS$40,$AQ$38),""),"")</f>
        <v/>
      </c>
      <c r="Q3285" s="92" t="str">
        <f t="shared" si="526"/>
        <v/>
      </c>
      <c r="R3285" s="92" t="str">
        <f t="shared" si="527"/>
        <v/>
      </c>
      <c r="U3285" s="5"/>
      <c r="V3285" s="5"/>
      <c r="W3285" s="94" t="str">
        <f t="shared" si="525"/>
        <v/>
      </c>
      <c r="X3285" s="94" t="str">
        <f t="shared" si="528"/>
        <v/>
      </c>
      <c r="Y3285" s="5"/>
      <c r="BK3285" s="8"/>
      <c r="BL3285" s="5"/>
      <c r="BM3285" s="5"/>
      <c r="BN3285" s="5"/>
      <c r="BO3285" s="5"/>
      <c r="BP3285" s="1"/>
      <c r="BQ3285" s="1"/>
      <c r="BR3285" s="1"/>
      <c r="BS3285" s="1"/>
      <c r="BT3285" s="1"/>
      <c r="BU3285" s="4"/>
      <c r="BV3285" s="1"/>
      <c r="BW3285" s="3"/>
      <c r="BX3285" s="4"/>
      <c r="BY3285" s="5"/>
      <c r="BZ3285" s="5"/>
      <c r="CA3285" s="5"/>
      <c r="CB3285" s="5"/>
      <c r="CC3285" s="5"/>
      <c r="CD3285" s="43"/>
    </row>
    <row r="3286" spans="1:82" x14ac:dyDescent="0.25">
      <c r="A3286" s="8"/>
      <c r="B3286" s="5"/>
      <c r="C3286" s="5"/>
      <c r="D3286" s="5"/>
      <c r="E3286" s="5"/>
      <c r="F3286" s="94" t="str">
        <f t="shared" si="519"/>
        <v/>
      </c>
      <c r="G3286" s="94" t="str">
        <f t="shared" si="520"/>
        <v/>
      </c>
      <c r="H3286" s="127" t="str">
        <f>IF(A3286&lt;&gt;"",IF(MID(C3286,1,1)="c",$AS$26,IF(MID(C3286,1,1)="r",$AS$41,IF(MID(C3286,1,1)="p",#REF!,#REF!))),"")</f>
        <v/>
      </c>
      <c r="I3286" s="92" t="str">
        <f t="shared" si="521"/>
        <v/>
      </c>
      <c r="J3286" s="92" t="str">
        <f t="shared" si="522"/>
        <v/>
      </c>
      <c r="K3286" s="92" t="str">
        <f t="shared" si="523"/>
        <v/>
      </c>
      <c r="L3286" s="92" t="str">
        <f t="shared" si="524"/>
        <v/>
      </c>
      <c r="M3286" s="95" t="str">
        <f>IF(A3286&lt;&gt;"",IF(MID(C3286,1,1)="c",SigmaEpsConcrete(I3286,$AN$30:$AN$33,$AR$30:$AR$33,$AS$26,$AS$27,$AS$28,$AQ$20,$AU$19),""),"")</f>
        <v/>
      </c>
      <c r="N3286" s="95" t="str">
        <f>IF(A3286&lt;&gt;"",IF(MID(C3286,1,1)="r",SigmaEpsReinf(J3286,$AS$42:$AS$43,$AS$41,$AS$39,$AS$40,$AQ$38),""),"")</f>
        <v/>
      </c>
      <c r="Q3286" s="92" t="str">
        <f t="shared" si="526"/>
        <v/>
      </c>
      <c r="R3286" s="92" t="str">
        <f t="shared" si="527"/>
        <v/>
      </c>
      <c r="U3286" s="5"/>
      <c r="V3286" s="5"/>
      <c r="W3286" s="94" t="str">
        <f t="shared" si="525"/>
        <v/>
      </c>
      <c r="X3286" s="94" t="str">
        <f t="shared" si="528"/>
        <v/>
      </c>
      <c r="Y3286" s="5"/>
      <c r="BK3286" s="8"/>
      <c r="BL3286" s="5"/>
      <c r="BM3286" s="5"/>
      <c r="BN3286" s="5"/>
      <c r="BO3286" s="5"/>
      <c r="BP3286" s="1"/>
      <c r="BQ3286" s="1"/>
      <c r="BR3286" s="1"/>
      <c r="BS3286" s="1"/>
      <c r="BT3286" s="1"/>
      <c r="BU3286" s="4"/>
      <c r="BV3286" s="1"/>
      <c r="BW3286" s="3"/>
      <c r="BX3286" s="4"/>
      <c r="BY3286" s="5"/>
      <c r="BZ3286" s="5"/>
      <c r="CA3286" s="5"/>
      <c r="CB3286" s="5"/>
      <c r="CC3286" s="5"/>
      <c r="CD3286" s="43"/>
    </row>
    <row r="3287" spans="1:82" x14ac:dyDescent="0.25">
      <c r="A3287" s="8"/>
      <c r="B3287" s="5"/>
      <c r="C3287" s="5"/>
      <c r="D3287" s="5"/>
      <c r="E3287" s="5"/>
      <c r="F3287" s="94" t="str">
        <f t="shared" si="519"/>
        <v/>
      </c>
      <c r="G3287" s="94" t="str">
        <f t="shared" si="520"/>
        <v/>
      </c>
      <c r="H3287" s="127" t="str">
        <f>IF(A3287&lt;&gt;"",IF(MID(C3287,1,1)="c",$AS$26,IF(MID(C3287,1,1)="r",$AS$41,IF(MID(C3287,1,1)="p",#REF!,#REF!))),"")</f>
        <v/>
      </c>
      <c r="I3287" s="92" t="str">
        <f t="shared" si="521"/>
        <v/>
      </c>
      <c r="J3287" s="92" t="str">
        <f t="shared" si="522"/>
        <v/>
      </c>
      <c r="K3287" s="92" t="str">
        <f t="shared" si="523"/>
        <v/>
      </c>
      <c r="L3287" s="92" t="str">
        <f t="shared" si="524"/>
        <v/>
      </c>
      <c r="M3287" s="95" t="str">
        <f>IF(A3287&lt;&gt;"",IF(MID(C3287,1,1)="c",SigmaEpsConcrete(I3287,$AN$30:$AN$33,$AR$30:$AR$33,$AS$26,$AS$27,$AS$28,$AQ$20,$AU$19),""),"")</f>
        <v/>
      </c>
      <c r="N3287" s="95" t="str">
        <f>IF(A3287&lt;&gt;"",IF(MID(C3287,1,1)="r",SigmaEpsReinf(J3287,$AS$42:$AS$43,$AS$41,$AS$39,$AS$40,$AQ$38),""),"")</f>
        <v/>
      </c>
      <c r="Q3287" s="92" t="str">
        <f t="shared" si="526"/>
        <v/>
      </c>
      <c r="R3287" s="92" t="str">
        <f t="shared" si="527"/>
        <v/>
      </c>
      <c r="U3287" s="5"/>
      <c r="V3287" s="5"/>
      <c r="W3287" s="94" t="str">
        <f t="shared" si="525"/>
        <v/>
      </c>
      <c r="X3287" s="94" t="str">
        <f t="shared" si="528"/>
        <v/>
      </c>
      <c r="Y3287" s="5"/>
      <c r="BK3287" s="8"/>
      <c r="BL3287" s="5"/>
      <c r="BM3287" s="5"/>
      <c r="BN3287" s="5"/>
      <c r="BO3287" s="5"/>
      <c r="BP3287" s="1"/>
      <c r="BQ3287" s="1"/>
      <c r="BR3287" s="1"/>
      <c r="BS3287" s="1"/>
      <c r="BT3287" s="1"/>
      <c r="BU3287" s="4"/>
      <c r="BV3287" s="1"/>
      <c r="BW3287" s="3"/>
      <c r="BX3287" s="4"/>
      <c r="BY3287" s="5"/>
      <c r="BZ3287" s="5"/>
      <c r="CA3287" s="5"/>
      <c r="CB3287" s="5"/>
      <c r="CC3287" s="5"/>
      <c r="CD3287" s="43"/>
    </row>
    <row r="3288" spans="1:82" x14ac:dyDescent="0.25">
      <c r="A3288" s="8"/>
      <c r="B3288" s="5"/>
      <c r="C3288" s="5"/>
      <c r="D3288" s="5"/>
      <c r="E3288" s="5"/>
      <c r="F3288" s="94" t="str">
        <f t="shared" si="519"/>
        <v/>
      </c>
      <c r="G3288" s="94" t="str">
        <f t="shared" si="520"/>
        <v/>
      </c>
      <c r="H3288" s="127" t="str">
        <f>IF(A3288&lt;&gt;"",IF(MID(C3288,1,1)="c",$AS$26,IF(MID(C3288,1,1)="r",$AS$41,IF(MID(C3288,1,1)="p",#REF!,#REF!))),"")</f>
        <v/>
      </c>
      <c r="I3288" s="92" t="str">
        <f t="shared" si="521"/>
        <v/>
      </c>
      <c r="J3288" s="92" t="str">
        <f t="shared" si="522"/>
        <v/>
      </c>
      <c r="K3288" s="92" t="str">
        <f t="shared" si="523"/>
        <v/>
      </c>
      <c r="L3288" s="92" t="str">
        <f t="shared" si="524"/>
        <v/>
      </c>
      <c r="M3288" s="95" t="str">
        <f>IF(A3288&lt;&gt;"",IF(MID(C3288,1,1)="c",SigmaEpsConcrete(I3288,$AN$30:$AN$33,$AR$30:$AR$33,$AS$26,$AS$27,$AS$28,$AQ$20,$AU$19),""),"")</f>
        <v/>
      </c>
      <c r="N3288" s="95" t="str">
        <f>IF(A3288&lt;&gt;"",IF(MID(C3288,1,1)="r",SigmaEpsReinf(J3288,$AS$42:$AS$43,$AS$41,$AS$39,$AS$40,$AQ$38),""),"")</f>
        <v/>
      </c>
      <c r="Q3288" s="92" t="str">
        <f t="shared" si="526"/>
        <v/>
      </c>
      <c r="R3288" s="92" t="str">
        <f t="shared" si="527"/>
        <v/>
      </c>
      <c r="U3288" s="5"/>
      <c r="V3288" s="5"/>
      <c r="W3288" s="94" t="str">
        <f t="shared" si="525"/>
        <v/>
      </c>
      <c r="X3288" s="94" t="str">
        <f t="shared" si="528"/>
        <v/>
      </c>
      <c r="Y3288" s="5"/>
      <c r="BK3288" s="8"/>
      <c r="BL3288" s="5"/>
      <c r="BM3288" s="5"/>
      <c r="BN3288" s="5"/>
      <c r="BO3288" s="5"/>
      <c r="BP3288" s="1"/>
      <c r="BQ3288" s="1"/>
      <c r="BR3288" s="1"/>
      <c r="BS3288" s="1"/>
      <c r="BT3288" s="1"/>
      <c r="BU3288" s="4"/>
      <c r="BV3288" s="1"/>
      <c r="BW3288" s="3"/>
      <c r="BX3288" s="4"/>
      <c r="BY3288" s="5"/>
      <c r="BZ3288" s="5"/>
      <c r="CA3288" s="5"/>
      <c r="CB3288" s="5"/>
      <c r="CC3288" s="5"/>
      <c r="CD3288" s="43"/>
    </row>
    <row r="3289" spans="1:82" x14ac:dyDescent="0.25">
      <c r="A3289" s="8"/>
      <c r="B3289" s="5"/>
      <c r="C3289" s="5"/>
      <c r="D3289" s="5"/>
      <c r="E3289" s="5"/>
      <c r="F3289" s="94" t="str">
        <f t="shared" si="519"/>
        <v/>
      </c>
      <c r="G3289" s="94" t="str">
        <f t="shared" si="520"/>
        <v/>
      </c>
      <c r="H3289" s="127" t="str">
        <f>IF(A3289&lt;&gt;"",IF(MID(C3289,1,1)="c",$AS$26,IF(MID(C3289,1,1)="r",$AS$41,IF(MID(C3289,1,1)="p",#REF!,#REF!))),"")</f>
        <v/>
      </c>
      <c r="I3289" s="92" t="str">
        <f t="shared" si="521"/>
        <v/>
      </c>
      <c r="J3289" s="92" t="str">
        <f t="shared" si="522"/>
        <v/>
      </c>
      <c r="K3289" s="92" t="str">
        <f t="shared" si="523"/>
        <v/>
      </c>
      <c r="L3289" s="92" t="str">
        <f t="shared" si="524"/>
        <v/>
      </c>
      <c r="M3289" s="95" t="str">
        <f>IF(A3289&lt;&gt;"",IF(MID(C3289,1,1)="c",SigmaEpsConcrete(I3289,$AN$30:$AN$33,$AR$30:$AR$33,$AS$26,$AS$27,$AS$28,$AQ$20,$AU$19),""),"")</f>
        <v/>
      </c>
      <c r="N3289" s="95" t="str">
        <f>IF(A3289&lt;&gt;"",IF(MID(C3289,1,1)="r",SigmaEpsReinf(J3289,$AS$42:$AS$43,$AS$41,$AS$39,$AS$40,$AQ$38),""),"")</f>
        <v/>
      </c>
      <c r="Q3289" s="92" t="str">
        <f t="shared" si="526"/>
        <v/>
      </c>
      <c r="R3289" s="92" t="str">
        <f t="shared" si="527"/>
        <v/>
      </c>
      <c r="U3289" s="5"/>
      <c r="V3289" s="5"/>
      <c r="W3289" s="94" t="str">
        <f t="shared" si="525"/>
        <v/>
      </c>
      <c r="X3289" s="94" t="str">
        <f t="shared" si="528"/>
        <v/>
      </c>
      <c r="Y3289" s="5"/>
      <c r="BK3289" s="8"/>
      <c r="BL3289" s="5"/>
      <c r="BM3289" s="5"/>
      <c r="BN3289" s="5"/>
      <c r="BO3289" s="5"/>
      <c r="BP3289" s="1"/>
      <c r="BQ3289" s="1"/>
      <c r="BR3289" s="1"/>
      <c r="BS3289" s="1"/>
      <c r="BT3289" s="1"/>
      <c r="BU3289" s="4"/>
      <c r="BV3289" s="1"/>
      <c r="BW3289" s="3"/>
      <c r="BX3289" s="4"/>
      <c r="BY3289" s="5"/>
      <c r="BZ3289" s="5"/>
      <c r="CA3289" s="5"/>
      <c r="CB3289" s="5"/>
      <c r="CC3289" s="5"/>
      <c r="CD3289" s="43"/>
    </row>
    <row r="3290" spans="1:82" x14ac:dyDescent="0.25">
      <c r="A3290" s="8"/>
      <c r="B3290" s="5"/>
      <c r="C3290" s="5"/>
      <c r="D3290" s="5"/>
      <c r="E3290" s="5"/>
      <c r="F3290" s="94" t="str">
        <f t="shared" si="519"/>
        <v/>
      </c>
      <c r="G3290" s="94" t="str">
        <f t="shared" si="520"/>
        <v/>
      </c>
      <c r="H3290" s="127" t="str">
        <f>IF(A3290&lt;&gt;"",IF(MID(C3290,1,1)="c",$AS$26,IF(MID(C3290,1,1)="r",$AS$41,IF(MID(C3290,1,1)="p",#REF!,#REF!))),"")</f>
        <v/>
      </c>
      <c r="I3290" s="92" t="str">
        <f t="shared" si="521"/>
        <v/>
      </c>
      <c r="J3290" s="92" t="str">
        <f t="shared" si="522"/>
        <v/>
      </c>
      <c r="K3290" s="92" t="str">
        <f t="shared" si="523"/>
        <v/>
      </c>
      <c r="L3290" s="92" t="str">
        <f t="shared" si="524"/>
        <v/>
      </c>
      <c r="M3290" s="95" t="str">
        <f>IF(A3290&lt;&gt;"",IF(MID(C3290,1,1)="c",SigmaEpsConcrete(I3290,$AN$30:$AN$33,$AR$30:$AR$33,$AS$26,$AS$27,$AS$28,$AQ$20,$AU$19),""),"")</f>
        <v/>
      </c>
      <c r="N3290" s="95" t="str">
        <f>IF(A3290&lt;&gt;"",IF(MID(C3290,1,1)="r",SigmaEpsReinf(J3290,$AS$42:$AS$43,$AS$41,$AS$39,$AS$40,$AQ$38),""),"")</f>
        <v/>
      </c>
      <c r="Q3290" s="92" t="str">
        <f t="shared" si="526"/>
        <v/>
      </c>
      <c r="R3290" s="92" t="str">
        <f t="shared" si="527"/>
        <v/>
      </c>
      <c r="U3290" s="5"/>
      <c r="V3290" s="5"/>
      <c r="W3290" s="94" t="str">
        <f t="shared" si="525"/>
        <v/>
      </c>
      <c r="X3290" s="94" t="str">
        <f t="shared" si="528"/>
        <v/>
      </c>
      <c r="Y3290" s="5"/>
      <c r="BK3290" s="8"/>
      <c r="BL3290" s="5"/>
      <c r="BM3290" s="5"/>
      <c r="BN3290" s="5"/>
      <c r="BO3290" s="5"/>
      <c r="BP3290" s="1"/>
      <c r="BQ3290" s="1"/>
      <c r="BR3290" s="1"/>
      <c r="BS3290" s="1"/>
      <c r="BT3290" s="1"/>
      <c r="BU3290" s="4"/>
      <c r="BV3290" s="1"/>
      <c r="BW3290" s="3"/>
      <c r="BX3290" s="4"/>
      <c r="BY3290" s="5"/>
      <c r="BZ3290" s="5"/>
      <c r="CA3290" s="5"/>
      <c r="CB3290" s="5"/>
      <c r="CC3290" s="5"/>
      <c r="CD3290" s="43"/>
    </row>
    <row r="3291" spans="1:82" x14ac:dyDescent="0.25">
      <c r="A3291" s="8"/>
      <c r="B3291" s="5"/>
      <c r="C3291" s="5"/>
      <c r="D3291" s="5"/>
      <c r="E3291" s="5"/>
      <c r="F3291" s="94" t="str">
        <f t="shared" si="519"/>
        <v/>
      </c>
      <c r="G3291" s="94" t="str">
        <f t="shared" si="520"/>
        <v/>
      </c>
      <c r="H3291" s="127" t="str">
        <f>IF(A3291&lt;&gt;"",IF(MID(C3291,1,1)="c",$AS$26,IF(MID(C3291,1,1)="r",$AS$41,IF(MID(C3291,1,1)="p",#REF!,#REF!))),"")</f>
        <v/>
      </c>
      <c r="I3291" s="92" t="str">
        <f t="shared" si="521"/>
        <v/>
      </c>
      <c r="J3291" s="92" t="str">
        <f t="shared" si="522"/>
        <v/>
      </c>
      <c r="K3291" s="92" t="str">
        <f t="shared" si="523"/>
        <v/>
      </c>
      <c r="L3291" s="92" t="str">
        <f t="shared" si="524"/>
        <v/>
      </c>
      <c r="M3291" s="95" t="str">
        <f>IF(A3291&lt;&gt;"",IF(MID(C3291,1,1)="c",SigmaEpsConcrete(I3291,$AN$30:$AN$33,$AR$30:$AR$33,$AS$26,$AS$27,$AS$28,$AQ$20,$AU$19),""),"")</f>
        <v/>
      </c>
      <c r="N3291" s="95" t="str">
        <f>IF(A3291&lt;&gt;"",IF(MID(C3291,1,1)="r",SigmaEpsReinf(J3291,$AS$42:$AS$43,$AS$41,$AS$39,$AS$40,$AQ$38),""),"")</f>
        <v/>
      </c>
      <c r="Q3291" s="92" t="str">
        <f t="shared" si="526"/>
        <v/>
      </c>
      <c r="R3291" s="92" t="str">
        <f t="shared" si="527"/>
        <v/>
      </c>
      <c r="U3291" s="5"/>
      <c r="V3291" s="5"/>
      <c r="W3291" s="94" t="str">
        <f t="shared" si="525"/>
        <v/>
      </c>
      <c r="X3291" s="94" t="str">
        <f t="shared" si="528"/>
        <v/>
      </c>
      <c r="Y3291" s="5"/>
      <c r="BK3291" s="8"/>
      <c r="BL3291" s="5"/>
      <c r="BM3291" s="5"/>
      <c r="BN3291" s="5"/>
      <c r="BO3291" s="5"/>
      <c r="BP3291" s="1"/>
      <c r="BQ3291" s="1"/>
      <c r="BR3291" s="1"/>
      <c r="BS3291" s="1"/>
      <c r="BT3291" s="1"/>
      <c r="BU3291" s="4"/>
      <c r="BV3291" s="1"/>
      <c r="BW3291" s="3"/>
      <c r="BX3291" s="4"/>
      <c r="BY3291" s="5"/>
      <c r="BZ3291" s="5"/>
      <c r="CA3291" s="5"/>
      <c r="CB3291" s="5"/>
      <c r="CC3291" s="5"/>
      <c r="CD3291" s="43"/>
    </row>
    <row r="3292" spans="1:82" x14ac:dyDescent="0.25">
      <c r="A3292" s="8"/>
      <c r="B3292" s="5"/>
      <c r="C3292" s="5"/>
      <c r="D3292" s="5"/>
      <c r="E3292" s="5"/>
      <c r="F3292" s="94" t="str">
        <f t="shared" si="519"/>
        <v/>
      </c>
      <c r="G3292" s="94" t="str">
        <f t="shared" si="520"/>
        <v/>
      </c>
      <c r="H3292" s="127" t="str">
        <f>IF(A3292&lt;&gt;"",IF(MID(C3292,1,1)="c",$AS$26,IF(MID(C3292,1,1)="r",$AS$41,IF(MID(C3292,1,1)="p",#REF!,#REF!))),"")</f>
        <v/>
      </c>
      <c r="I3292" s="92" t="str">
        <f t="shared" si="521"/>
        <v/>
      </c>
      <c r="J3292" s="92" t="str">
        <f t="shared" si="522"/>
        <v/>
      </c>
      <c r="K3292" s="92" t="str">
        <f t="shared" si="523"/>
        <v/>
      </c>
      <c r="L3292" s="92" t="str">
        <f t="shared" si="524"/>
        <v/>
      </c>
      <c r="M3292" s="95" t="str">
        <f>IF(A3292&lt;&gt;"",IF(MID(C3292,1,1)="c",SigmaEpsConcrete(I3292,$AN$30:$AN$33,$AR$30:$AR$33,$AS$26,$AS$27,$AS$28,$AQ$20,$AU$19),""),"")</f>
        <v/>
      </c>
      <c r="N3292" s="95" t="str">
        <f>IF(A3292&lt;&gt;"",IF(MID(C3292,1,1)="r",SigmaEpsReinf(J3292,$AS$42:$AS$43,$AS$41,$AS$39,$AS$40,$AQ$38),""),"")</f>
        <v/>
      </c>
      <c r="Q3292" s="92" t="str">
        <f t="shared" si="526"/>
        <v/>
      </c>
      <c r="R3292" s="92" t="str">
        <f t="shared" si="527"/>
        <v/>
      </c>
      <c r="U3292" s="5"/>
      <c r="V3292" s="5"/>
      <c r="W3292" s="94" t="str">
        <f t="shared" si="525"/>
        <v/>
      </c>
      <c r="X3292" s="94" t="str">
        <f t="shared" si="528"/>
        <v/>
      </c>
      <c r="Y3292" s="5"/>
      <c r="BK3292" s="8"/>
      <c r="BL3292" s="5"/>
      <c r="BM3292" s="5"/>
      <c r="BN3292" s="5"/>
      <c r="BO3292" s="5"/>
      <c r="BP3292" s="1"/>
      <c r="BQ3292" s="1"/>
      <c r="BR3292" s="1"/>
      <c r="BS3292" s="1"/>
      <c r="BT3292" s="1"/>
      <c r="BU3292" s="4"/>
      <c r="BV3292" s="1"/>
      <c r="BW3292" s="3"/>
      <c r="BX3292" s="4"/>
      <c r="BY3292" s="5"/>
      <c r="BZ3292" s="5"/>
      <c r="CA3292" s="5"/>
      <c r="CB3292" s="5"/>
      <c r="CC3292" s="5"/>
      <c r="CD3292" s="43"/>
    </row>
    <row r="3293" spans="1:82" x14ac:dyDescent="0.25">
      <c r="A3293" s="8"/>
      <c r="B3293" s="5"/>
      <c r="C3293" s="5"/>
      <c r="D3293" s="5"/>
      <c r="E3293" s="5"/>
      <c r="F3293" s="94" t="str">
        <f t="shared" si="519"/>
        <v/>
      </c>
      <c r="G3293" s="94" t="str">
        <f t="shared" si="520"/>
        <v/>
      </c>
      <c r="H3293" s="127" t="str">
        <f>IF(A3293&lt;&gt;"",IF(MID(C3293,1,1)="c",$AS$26,IF(MID(C3293,1,1)="r",$AS$41,IF(MID(C3293,1,1)="p",#REF!,#REF!))),"")</f>
        <v/>
      </c>
      <c r="I3293" s="92" t="str">
        <f t="shared" si="521"/>
        <v/>
      </c>
      <c r="J3293" s="92" t="str">
        <f t="shared" si="522"/>
        <v/>
      </c>
      <c r="K3293" s="92" t="str">
        <f t="shared" si="523"/>
        <v/>
      </c>
      <c r="L3293" s="92" t="str">
        <f t="shared" si="524"/>
        <v/>
      </c>
      <c r="M3293" s="95" t="str">
        <f>IF(A3293&lt;&gt;"",IF(MID(C3293,1,1)="c",SigmaEpsConcrete(I3293,$AN$30:$AN$33,$AR$30:$AR$33,$AS$26,$AS$27,$AS$28,$AQ$20,$AU$19),""),"")</f>
        <v/>
      </c>
      <c r="N3293" s="95" t="str">
        <f>IF(A3293&lt;&gt;"",IF(MID(C3293,1,1)="r",SigmaEpsReinf(J3293,$AS$42:$AS$43,$AS$41,$AS$39,$AS$40,$AQ$38),""),"")</f>
        <v/>
      </c>
      <c r="Q3293" s="92" t="str">
        <f t="shared" si="526"/>
        <v/>
      </c>
      <c r="R3293" s="92" t="str">
        <f t="shared" si="527"/>
        <v/>
      </c>
      <c r="U3293" s="5"/>
      <c r="V3293" s="5"/>
      <c r="W3293" s="94" t="str">
        <f t="shared" si="525"/>
        <v/>
      </c>
      <c r="X3293" s="94" t="str">
        <f t="shared" si="528"/>
        <v/>
      </c>
      <c r="Y3293" s="5"/>
      <c r="BK3293" s="8"/>
      <c r="BL3293" s="5"/>
      <c r="BM3293" s="5"/>
      <c r="BN3293" s="5"/>
      <c r="BO3293" s="5"/>
      <c r="BP3293" s="1"/>
      <c r="BQ3293" s="1"/>
      <c r="BR3293" s="1"/>
      <c r="BS3293" s="1"/>
      <c r="BT3293" s="1"/>
      <c r="BU3293" s="4"/>
      <c r="BV3293" s="1"/>
      <c r="BW3293" s="3"/>
      <c r="BX3293" s="4"/>
      <c r="BY3293" s="5"/>
      <c r="BZ3293" s="5"/>
      <c r="CA3293" s="5"/>
      <c r="CB3293" s="5"/>
      <c r="CC3293" s="5"/>
      <c r="CD3293" s="43"/>
    </row>
    <row r="3294" spans="1:82" x14ac:dyDescent="0.25">
      <c r="A3294" s="8"/>
      <c r="B3294" s="5"/>
      <c r="C3294" s="5"/>
      <c r="D3294" s="5"/>
      <c r="E3294" s="5"/>
      <c r="F3294" s="94" t="str">
        <f t="shared" si="519"/>
        <v/>
      </c>
      <c r="G3294" s="94" t="str">
        <f t="shared" si="520"/>
        <v/>
      </c>
      <c r="H3294" s="127" t="str">
        <f>IF(A3294&lt;&gt;"",IF(MID(C3294,1,1)="c",$AS$26,IF(MID(C3294,1,1)="r",$AS$41,IF(MID(C3294,1,1)="p",#REF!,#REF!))),"")</f>
        <v/>
      </c>
      <c r="I3294" s="92" t="str">
        <f t="shared" si="521"/>
        <v/>
      </c>
      <c r="J3294" s="92" t="str">
        <f t="shared" si="522"/>
        <v/>
      </c>
      <c r="K3294" s="92" t="str">
        <f t="shared" si="523"/>
        <v/>
      </c>
      <c r="L3294" s="92" t="str">
        <f t="shared" si="524"/>
        <v/>
      </c>
      <c r="M3294" s="95" t="str">
        <f>IF(A3294&lt;&gt;"",IF(MID(C3294,1,1)="c",SigmaEpsConcrete(I3294,$AN$30:$AN$33,$AR$30:$AR$33,$AS$26,$AS$27,$AS$28,$AQ$20,$AU$19),""),"")</f>
        <v/>
      </c>
      <c r="N3294" s="95" t="str">
        <f>IF(A3294&lt;&gt;"",IF(MID(C3294,1,1)="r",SigmaEpsReinf(J3294,$AS$42:$AS$43,$AS$41,$AS$39,$AS$40,$AQ$38),""),"")</f>
        <v/>
      </c>
      <c r="Q3294" s="92" t="str">
        <f t="shared" si="526"/>
        <v/>
      </c>
      <c r="R3294" s="92" t="str">
        <f t="shared" si="527"/>
        <v/>
      </c>
      <c r="U3294" s="5"/>
      <c r="V3294" s="5"/>
      <c r="W3294" s="94" t="str">
        <f t="shared" si="525"/>
        <v/>
      </c>
      <c r="X3294" s="94" t="str">
        <f t="shared" si="528"/>
        <v/>
      </c>
      <c r="Y3294" s="5"/>
      <c r="BK3294" s="8"/>
      <c r="BL3294" s="5"/>
      <c r="BM3294" s="5"/>
      <c r="BN3294" s="5"/>
      <c r="BO3294" s="5"/>
      <c r="BP3294" s="1"/>
      <c r="BQ3294" s="1"/>
      <c r="BR3294" s="1"/>
      <c r="BS3294" s="1"/>
      <c r="BT3294" s="1"/>
      <c r="BU3294" s="4"/>
      <c r="BV3294" s="1"/>
      <c r="BW3294" s="3"/>
      <c r="BX3294" s="4"/>
      <c r="BY3294" s="5"/>
      <c r="BZ3294" s="5"/>
      <c r="CA3294" s="5"/>
      <c r="CB3294" s="5"/>
      <c r="CC3294" s="5"/>
      <c r="CD3294" s="43"/>
    </row>
    <row r="3295" spans="1:82" x14ac:dyDescent="0.25">
      <c r="A3295" s="8"/>
      <c r="B3295" s="5"/>
      <c r="C3295" s="5"/>
      <c r="D3295" s="5"/>
      <c r="E3295" s="5"/>
      <c r="F3295" s="94" t="str">
        <f t="shared" si="519"/>
        <v/>
      </c>
      <c r="G3295" s="94" t="str">
        <f t="shared" si="520"/>
        <v/>
      </c>
      <c r="H3295" s="127" t="str">
        <f>IF(A3295&lt;&gt;"",IF(MID(C3295,1,1)="c",$AS$26,IF(MID(C3295,1,1)="r",$AS$41,IF(MID(C3295,1,1)="p",#REF!,#REF!))),"")</f>
        <v/>
      </c>
      <c r="I3295" s="92" t="str">
        <f t="shared" si="521"/>
        <v/>
      </c>
      <c r="J3295" s="92" t="str">
        <f t="shared" si="522"/>
        <v/>
      </c>
      <c r="K3295" s="92" t="str">
        <f t="shared" si="523"/>
        <v/>
      </c>
      <c r="L3295" s="92" t="str">
        <f t="shared" si="524"/>
        <v/>
      </c>
      <c r="M3295" s="95" t="str">
        <f>IF(A3295&lt;&gt;"",IF(MID(C3295,1,1)="c",SigmaEpsConcrete(I3295,$AN$30:$AN$33,$AR$30:$AR$33,$AS$26,$AS$27,$AS$28,$AQ$20,$AU$19),""),"")</f>
        <v/>
      </c>
      <c r="N3295" s="95" t="str">
        <f>IF(A3295&lt;&gt;"",IF(MID(C3295,1,1)="r",SigmaEpsReinf(J3295,$AS$42:$AS$43,$AS$41,$AS$39,$AS$40,$AQ$38),""),"")</f>
        <v/>
      </c>
      <c r="Q3295" s="92" t="str">
        <f t="shared" si="526"/>
        <v/>
      </c>
      <c r="R3295" s="92" t="str">
        <f t="shared" si="527"/>
        <v/>
      </c>
      <c r="U3295" s="5"/>
      <c r="V3295" s="5"/>
      <c r="W3295" s="94" t="str">
        <f t="shared" si="525"/>
        <v/>
      </c>
      <c r="X3295" s="94" t="str">
        <f t="shared" si="528"/>
        <v/>
      </c>
      <c r="Y3295" s="5"/>
      <c r="BK3295" s="8"/>
      <c r="BL3295" s="5"/>
      <c r="BM3295" s="5"/>
      <c r="BN3295" s="5"/>
      <c r="BO3295" s="5"/>
      <c r="BP3295" s="1"/>
      <c r="BQ3295" s="1"/>
      <c r="BR3295" s="1"/>
      <c r="BS3295" s="1"/>
      <c r="BT3295" s="1"/>
      <c r="BU3295" s="4"/>
      <c r="BV3295" s="1"/>
      <c r="BW3295" s="3"/>
      <c r="BX3295" s="4"/>
      <c r="BY3295" s="5"/>
      <c r="BZ3295" s="5"/>
      <c r="CA3295" s="5"/>
      <c r="CB3295" s="5"/>
      <c r="CC3295" s="5"/>
      <c r="CD3295" s="43"/>
    </row>
    <row r="3296" spans="1:82" x14ac:dyDescent="0.25">
      <c r="A3296" s="8"/>
      <c r="B3296" s="5"/>
      <c r="C3296" s="5"/>
      <c r="D3296" s="5"/>
      <c r="E3296" s="5"/>
      <c r="F3296" s="94" t="str">
        <f t="shared" si="519"/>
        <v/>
      </c>
      <c r="G3296" s="94" t="str">
        <f t="shared" si="520"/>
        <v/>
      </c>
      <c r="H3296" s="127" t="str">
        <f>IF(A3296&lt;&gt;"",IF(MID(C3296,1,1)="c",$AS$26,IF(MID(C3296,1,1)="r",$AS$41,IF(MID(C3296,1,1)="p",#REF!,#REF!))),"")</f>
        <v/>
      </c>
      <c r="I3296" s="92" t="str">
        <f t="shared" si="521"/>
        <v/>
      </c>
      <c r="J3296" s="92" t="str">
        <f t="shared" si="522"/>
        <v/>
      </c>
      <c r="K3296" s="92" t="str">
        <f t="shared" si="523"/>
        <v/>
      </c>
      <c r="L3296" s="92" t="str">
        <f t="shared" si="524"/>
        <v/>
      </c>
      <c r="M3296" s="95" t="str">
        <f>IF(A3296&lt;&gt;"",IF(MID(C3296,1,1)="c",SigmaEpsConcrete(I3296,$AN$30:$AN$33,$AR$30:$AR$33,$AS$26,$AS$27,$AS$28,$AQ$20,$AU$19),""),"")</f>
        <v/>
      </c>
      <c r="N3296" s="95" t="str">
        <f>IF(A3296&lt;&gt;"",IF(MID(C3296,1,1)="r",SigmaEpsReinf(J3296,$AS$42:$AS$43,$AS$41,$AS$39,$AS$40,$AQ$38),""),"")</f>
        <v/>
      </c>
      <c r="Q3296" s="92" t="str">
        <f t="shared" si="526"/>
        <v/>
      </c>
      <c r="R3296" s="92" t="str">
        <f t="shared" si="527"/>
        <v/>
      </c>
      <c r="U3296" s="5"/>
      <c r="V3296" s="5"/>
      <c r="W3296" s="94" t="str">
        <f t="shared" si="525"/>
        <v/>
      </c>
      <c r="X3296" s="94" t="str">
        <f t="shared" si="528"/>
        <v/>
      </c>
      <c r="Y3296" s="5"/>
      <c r="BK3296" s="8"/>
      <c r="BL3296" s="5"/>
      <c r="BM3296" s="5"/>
      <c r="BN3296" s="5"/>
      <c r="BO3296" s="5"/>
      <c r="BP3296" s="1"/>
      <c r="BQ3296" s="1"/>
      <c r="BR3296" s="1"/>
      <c r="BS3296" s="1"/>
      <c r="BT3296" s="1"/>
      <c r="BU3296" s="4"/>
      <c r="BV3296" s="1"/>
      <c r="BW3296" s="3"/>
      <c r="BX3296" s="4"/>
      <c r="BY3296" s="5"/>
      <c r="BZ3296" s="5"/>
      <c r="CA3296" s="5"/>
      <c r="CB3296" s="5"/>
      <c r="CC3296" s="5"/>
      <c r="CD3296" s="43"/>
    </row>
    <row r="3297" spans="1:82" x14ac:dyDescent="0.25">
      <c r="A3297" s="8"/>
      <c r="B3297" s="5"/>
      <c r="C3297" s="5"/>
      <c r="D3297" s="5"/>
      <c r="E3297" s="5"/>
      <c r="F3297" s="94" t="str">
        <f t="shared" si="519"/>
        <v/>
      </c>
      <c r="G3297" s="94" t="str">
        <f t="shared" si="520"/>
        <v/>
      </c>
      <c r="H3297" s="127" t="str">
        <f>IF(A3297&lt;&gt;"",IF(MID(C3297,1,1)="c",$AS$26,IF(MID(C3297,1,1)="r",$AS$41,IF(MID(C3297,1,1)="p",#REF!,#REF!))),"")</f>
        <v/>
      </c>
      <c r="I3297" s="92" t="str">
        <f t="shared" si="521"/>
        <v/>
      </c>
      <c r="J3297" s="92" t="str">
        <f t="shared" si="522"/>
        <v/>
      </c>
      <c r="K3297" s="92" t="str">
        <f t="shared" si="523"/>
        <v/>
      </c>
      <c r="L3297" s="92" t="str">
        <f t="shared" si="524"/>
        <v/>
      </c>
      <c r="M3297" s="95" t="str">
        <f>IF(A3297&lt;&gt;"",IF(MID(C3297,1,1)="c",SigmaEpsConcrete(I3297,$AN$30:$AN$33,$AR$30:$AR$33,$AS$26,$AS$27,$AS$28,$AQ$20,$AU$19),""),"")</f>
        <v/>
      </c>
      <c r="N3297" s="95" t="str">
        <f>IF(A3297&lt;&gt;"",IF(MID(C3297,1,1)="r",SigmaEpsReinf(J3297,$AS$42:$AS$43,$AS$41,$AS$39,$AS$40,$AQ$38),""),"")</f>
        <v/>
      </c>
      <c r="Q3297" s="92" t="str">
        <f t="shared" si="526"/>
        <v/>
      </c>
      <c r="R3297" s="92" t="str">
        <f t="shared" si="527"/>
        <v/>
      </c>
      <c r="U3297" s="5"/>
      <c r="V3297" s="5"/>
      <c r="W3297" s="94" t="str">
        <f t="shared" si="525"/>
        <v/>
      </c>
      <c r="X3297" s="94" t="str">
        <f t="shared" si="528"/>
        <v/>
      </c>
      <c r="Y3297" s="5"/>
      <c r="BK3297" s="8"/>
      <c r="BL3297" s="5"/>
      <c r="BM3297" s="5"/>
      <c r="BN3297" s="5"/>
      <c r="BO3297" s="5"/>
      <c r="BP3297" s="1"/>
      <c r="BQ3297" s="1"/>
      <c r="BR3297" s="1"/>
      <c r="BS3297" s="1"/>
      <c r="BT3297" s="1"/>
      <c r="BU3297" s="4"/>
      <c r="BV3297" s="1"/>
      <c r="BW3297" s="3"/>
      <c r="BX3297" s="4"/>
      <c r="BY3297" s="5"/>
      <c r="BZ3297" s="5"/>
      <c r="CA3297" s="5"/>
      <c r="CB3297" s="5"/>
      <c r="CC3297" s="5"/>
      <c r="CD3297" s="43"/>
    </row>
    <row r="3298" spans="1:82" x14ac:dyDescent="0.25">
      <c r="A3298" s="8"/>
      <c r="B3298" s="5"/>
      <c r="C3298" s="5"/>
      <c r="D3298" s="5"/>
      <c r="E3298" s="5"/>
      <c r="F3298" s="94" t="str">
        <f t="shared" si="519"/>
        <v/>
      </c>
      <c r="G3298" s="94" t="str">
        <f t="shared" si="520"/>
        <v/>
      </c>
      <c r="H3298" s="127" t="str">
        <f>IF(A3298&lt;&gt;"",IF(MID(C3298,1,1)="c",$AS$26,IF(MID(C3298,1,1)="r",$AS$41,IF(MID(C3298,1,1)="p",#REF!,#REF!))),"")</f>
        <v/>
      </c>
      <c r="I3298" s="92" t="str">
        <f t="shared" si="521"/>
        <v/>
      </c>
      <c r="J3298" s="92" t="str">
        <f t="shared" si="522"/>
        <v/>
      </c>
      <c r="K3298" s="92" t="str">
        <f t="shared" si="523"/>
        <v/>
      </c>
      <c r="L3298" s="92" t="str">
        <f t="shared" si="524"/>
        <v/>
      </c>
      <c r="M3298" s="95" t="str">
        <f>IF(A3298&lt;&gt;"",IF(MID(C3298,1,1)="c",SigmaEpsConcrete(I3298,$AN$30:$AN$33,$AR$30:$AR$33,$AS$26,$AS$27,$AS$28,$AQ$20,$AU$19),""),"")</f>
        <v/>
      </c>
      <c r="N3298" s="95" t="str">
        <f>IF(A3298&lt;&gt;"",IF(MID(C3298,1,1)="r",SigmaEpsReinf(J3298,$AS$42:$AS$43,$AS$41,$AS$39,$AS$40,$AQ$38),""),"")</f>
        <v/>
      </c>
      <c r="Q3298" s="92" t="str">
        <f t="shared" si="526"/>
        <v/>
      </c>
      <c r="R3298" s="92" t="str">
        <f t="shared" si="527"/>
        <v/>
      </c>
      <c r="U3298" s="5"/>
      <c r="V3298" s="5"/>
      <c r="W3298" s="94" t="str">
        <f t="shared" si="525"/>
        <v/>
      </c>
      <c r="X3298" s="94" t="str">
        <f t="shared" si="528"/>
        <v/>
      </c>
      <c r="Y3298" s="5"/>
      <c r="BK3298" s="8"/>
      <c r="BL3298" s="5"/>
      <c r="BM3298" s="5"/>
      <c r="BN3298" s="5"/>
      <c r="BO3298" s="5"/>
      <c r="BP3298" s="1"/>
      <c r="BQ3298" s="1"/>
      <c r="BR3298" s="1"/>
      <c r="BS3298" s="1"/>
      <c r="BT3298" s="1"/>
      <c r="BU3298" s="4"/>
      <c r="BV3298" s="1"/>
      <c r="BW3298" s="3"/>
      <c r="BX3298" s="4"/>
      <c r="BY3298" s="5"/>
      <c r="BZ3298" s="5"/>
      <c r="CA3298" s="5"/>
      <c r="CB3298" s="5"/>
      <c r="CC3298" s="5"/>
      <c r="CD3298" s="43"/>
    </row>
    <row r="3299" spans="1:82" x14ac:dyDescent="0.25">
      <c r="A3299" s="8"/>
      <c r="B3299" s="5"/>
      <c r="C3299" s="5"/>
      <c r="D3299" s="5"/>
      <c r="E3299" s="5"/>
      <c r="F3299" s="94" t="str">
        <f t="shared" si="519"/>
        <v/>
      </c>
      <c r="G3299" s="94" t="str">
        <f t="shared" si="520"/>
        <v/>
      </c>
      <c r="H3299" s="127" t="str">
        <f>IF(A3299&lt;&gt;"",IF(MID(C3299,1,1)="c",$AS$26,IF(MID(C3299,1,1)="r",$AS$41,IF(MID(C3299,1,1)="p",#REF!,#REF!))),"")</f>
        <v/>
      </c>
      <c r="I3299" s="92" t="str">
        <f t="shared" si="521"/>
        <v/>
      </c>
      <c r="J3299" s="92" t="str">
        <f t="shared" si="522"/>
        <v/>
      </c>
      <c r="K3299" s="92" t="str">
        <f t="shared" si="523"/>
        <v/>
      </c>
      <c r="L3299" s="92" t="str">
        <f t="shared" si="524"/>
        <v/>
      </c>
      <c r="M3299" s="95" t="str">
        <f>IF(A3299&lt;&gt;"",IF(MID(C3299,1,1)="c",SigmaEpsConcrete(I3299,$AN$30:$AN$33,$AR$30:$AR$33,$AS$26,$AS$27,$AS$28,$AQ$20,$AU$19),""),"")</f>
        <v/>
      </c>
      <c r="N3299" s="95" t="str">
        <f>IF(A3299&lt;&gt;"",IF(MID(C3299,1,1)="r",SigmaEpsReinf(J3299,$AS$42:$AS$43,$AS$41,$AS$39,$AS$40,$AQ$38),""),"")</f>
        <v/>
      </c>
      <c r="Q3299" s="92" t="str">
        <f t="shared" si="526"/>
        <v/>
      </c>
      <c r="R3299" s="92" t="str">
        <f t="shared" si="527"/>
        <v/>
      </c>
      <c r="U3299" s="5"/>
      <c r="V3299" s="5"/>
      <c r="W3299" s="94" t="str">
        <f t="shared" si="525"/>
        <v/>
      </c>
      <c r="X3299" s="94" t="str">
        <f t="shared" si="528"/>
        <v/>
      </c>
      <c r="Y3299" s="5"/>
      <c r="BK3299" s="8"/>
      <c r="BL3299" s="5"/>
      <c r="BM3299" s="5"/>
      <c r="BN3299" s="5"/>
      <c r="BO3299" s="5"/>
      <c r="BP3299" s="1"/>
      <c r="BQ3299" s="1"/>
      <c r="BR3299" s="1"/>
      <c r="BS3299" s="1"/>
      <c r="BT3299" s="1"/>
      <c r="BU3299" s="4"/>
      <c r="BV3299" s="1"/>
      <c r="BW3299" s="3"/>
      <c r="BX3299" s="4"/>
      <c r="BY3299" s="5"/>
      <c r="BZ3299" s="5"/>
      <c r="CA3299" s="5"/>
      <c r="CB3299" s="5"/>
      <c r="CC3299" s="5"/>
      <c r="CD3299" s="43"/>
    </row>
    <row r="3300" spans="1:82" x14ac:dyDescent="0.25">
      <c r="A3300" s="8"/>
      <c r="B3300" s="5"/>
      <c r="C3300" s="5"/>
      <c r="D3300" s="5"/>
      <c r="E3300" s="5"/>
      <c r="F3300" s="94" t="str">
        <f t="shared" si="519"/>
        <v/>
      </c>
      <c r="G3300" s="94" t="str">
        <f t="shared" si="520"/>
        <v/>
      </c>
      <c r="H3300" s="127" t="str">
        <f>IF(A3300&lt;&gt;"",IF(MID(C3300,1,1)="c",$AS$26,IF(MID(C3300,1,1)="r",$AS$41,IF(MID(C3300,1,1)="p",#REF!,#REF!))),"")</f>
        <v/>
      </c>
      <c r="I3300" s="92" t="str">
        <f t="shared" si="521"/>
        <v/>
      </c>
      <c r="J3300" s="92" t="str">
        <f t="shared" si="522"/>
        <v/>
      </c>
      <c r="K3300" s="92" t="str">
        <f t="shared" si="523"/>
        <v/>
      </c>
      <c r="L3300" s="92" t="str">
        <f t="shared" si="524"/>
        <v/>
      </c>
      <c r="M3300" s="95" t="str">
        <f>IF(A3300&lt;&gt;"",IF(MID(C3300,1,1)="c",SigmaEpsConcrete(I3300,$AN$30:$AN$33,$AR$30:$AR$33,$AS$26,$AS$27,$AS$28,$AQ$20,$AU$19),""),"")</f>
        <v/>
      </c>
      <c r="N3300" s="95" t="str">
        <f>IF(A3300&lt;&gt;"",IF(MID(C3300,1,1)="r",SigmaEpsReinf(J3300,$AS$42:$AS$43,$AS$41,$AS$39,$AS$40,$AQ$38),""),"")</f>
        <v/>
      </c>
      <c r="Q3300" s="92" t="str">
        <f t="shared" si="526"/>
        <v/>
      </c>
      <c r="R3300" s="92" t="str">
        <f t="shared" si="527"/>
        <v/>
      </c>
      <c r="U3300" s="5"/>
      <c r="V3300" s="5"/>
      <c r="W3300" s="94" t="str">
        <f t="shared" si="525"/>
        <v/>
      </c>
      <c r="X3300" s="94" t="str">
        <f t="shared" si="528"/>
        <v/>
      </c>
      <c r="Y3300" s="5"/>
      <c r="BK3300" s="8"/>
      <c r="BL3300" s="5"/>
      <c r="BM3300" s="5"/>
      <c r="BN3300" s="5"/>
      <c r="BO3300" s="5"/>
      <c r="BP3300" s="1"/>
      <c r="BQ3300" s="1"/>
      <c r="BR3300" s="1"/>
      <c r="BS3300" s="1"/>
      <c r="BT3300" s="1"/>
      <c r="BU3300" s="4"/>
      <c r="BV3300" s="1"/>
      <c r="BW3300" s="3"/>
      <c r="BX3300" s="4"/>
      <c r="BY3300" s="5"/>
      <c r="BZ3300" s="5"/>
      <c r="CA3300" s="5"/>
      <c r="CB3300" s="5"/>
      <c r="CC3300" s="5"/>
      <c r="CD3300" s="43"/>
    </row>
    <row r="3301" spans="1:82" x14ac:dyDescent="0.25">
      <c r="A3301" s="8"/>
      <c r="B3301" s="5"/>
      <c r="C3301" s="5"/>
      <c r="D3301" s="5"/>
      <c r="E3301" s="5"/>
      <c r="F3301" s="94" t="str">
        <f t="shared" si="519"/>
        <v/>
      </c>
      <c r="G3301" s="94" t="str">
        <f t="shared" si="520"/>
        <v/>
      </c>
      <c r="H3301" s="127" t="str">
        <f>IF(A3301&lt;&gt;"",IF(MID(C3301,1,1)="c",$AS$26,IF(MID(C3301,1,1)="r",$AS$41,IF(MID(C3301,1,1)="p",#REF!,#REF!))),"")</f>
        <v/>
      </c>
      <c r="I3301" s="92" t="str">
        <f t="shared" si="521"/>
        <v/>
      </c>
      <c r="J3301" s="92" t="str">
        <f t="shared" si="522"/>
        <v/>
      </c>
      <c r="K3301" s="92" t="str">
        <f t="shared" si="523"/>
        <v/>
      </c>
      <c r="L3301" s="92" t="str">
        <f t="shared" si="524"/>
        <v/>
      </c>
      <c r="M3301" s="95" t="str">
        <f>IF(A3301&lt;&gt;"",IF(MID(C3301,1,1)="c",SigmaEpsConcrete(I3301,$AN$30:$AN$33,$AR$30:$AR$33,$AS$26,$AS$27,$AS$28,$AQ$20,$AU$19),""),"")</f>
        <v/>
      </c>
      <c r="N3301" s="95" t="str">
        <f>IF(A3301&lt;&gt;"",IF(MID(C3301,1,1)="r",SigmaEpsReinf(J3301,$AS$42:$AS$43,$AS$41,$AS$39,$AS$40,$AQ$38),""),"")</f>
        <v/>
      </c>
      <c r="Q3301" s="92" t="str">
        <f t="shared" si="526"/>
        <v/>
      </c>
      <c r="R3301" s="92" t="str">
        <f t="shared" si="527"/>
        <v/>
      </c>
      <c r="U3301" s="5"/>
      <c r="V3301" s="5"/>
      <c r="W3301" s="94" t="str">
        <f t="shared" si="525"/>
        <v/>
      </c>
      <c r="X3301" s="94" t="str">
        <f t="shared" si="528"/>
        <v/>
      </c>
      <c r="Y3301" s="5"/>
      <c r="BK3301" s="8"/>
      <c r="BL3301" s="5"/>
      <c r="BM3301" s="5"/>
      <c r="BN3301" s="5"/>
      <c r="BO3301" s="5"/>
      <c r="BP3301" s="1"/>
      <c r="BQ3301" s="1"/>
      <c r="BR3301" s="1"/>
      <c r="BS3301" s="1"/>
      <c r="BT3301" s="1"/>
      <c r="BU3301" s="4"/>
      <c r="BV3301" s="1"/>
      <c r="BW3301" s="3"/>
      <c r="BX3301" s="4"/>
      <c r="BY3301" s="5"/>
      <c r="BZ3301" s="5"/>
      <c r="CA3301" s="5"/>
      <c r="CB3301" s="5"/>
      <c r="CC3301" s="5"/>
      <c r="CD3301" s="43"/>
    </row>
    <row r="3302" spans="1:82" x14ac:dyDescent="0.25">
      <c r="A3302" s="8"/>
      <c r="B3302" s="5"/>
      <c r="C3302" s="5"/>
      <c r="D3302" s="5"/>
      <c r="E3302" s="5"/>
      <c r="F3302" s="94" t="str">
        <f t="shared" si="519"/>
        <v/>
      </c>
      <c r="G3302" s="94" t="str">
        <f t="shared" si="520"/>
        <v/>
      </c>
      <c r="H3302" s="127" t="str">
        <f>IF(A3302&lt;&gt;"",IF(MID(C3302,1,1)="c",$AS$26,IF(MID(C3302,1,1)="r",$AS$41,IF(MID(C3302,1,1)="p",#REF!,#REF!))),"")</f>
        <v/>
      </c>
      <c r="I3302" s="92" t="str">
        <f t="shared" si="521"/>
        <v/>
      </c>
      <c r="J3302" s="92" t="str">
        <f t="shared" si="522"/>
        <v/>
      </c>
      <c r="K3302" s="92" t="str">
        <f t="shared" si="523"/>
        <v/>
      </c>
      <c r="L3302" s="92" t="str">
        <f t="shared" si="524"/>
        <v/>
      </c>
      <c r="M3302" s="95" t="str">
        <f>IF(A3302&lt;&gt;"",IF(MID(C3302,1,1)="c",SigmaEpsConcrete(I3302,$AN$30:$AN$33,$AR$30:$AR$33,$AS$26,$AS$27,$AS$28,$AQ$20,$AU$19),""),"")</f>
        <v/>
      </c>
      <c r="N3302" s="95" t="str">
        <f>IF(A3302&lt;&gt;"",IF(MID(C3302,1,1)="r",SigmaEpsReinf(J3302,$AS$42:$AS$43,$AS$41,$AS$39,$AS$40,$AQ$38),""),"")</f>
        <v/>
      </c>
      <c r="Q3302" s="92" t="str">
        <f t="shared" si="526"/>
        <v/>
      </c>
      <c r="R3302" s="92" t="str">
        <f t="shared" si="527"/>
        <v/>
      </c>
      <c r="U3302" s="5"/>
      <c r="V3302" s="5"/>
      <c r="W3302" s="94" t="str">
        <f t="shared" si="525"/>
        <v/>
      </c>
      <c r="X3302" s="94" t="str">
        <f t="shared" si="528"/>
        <v/>
      </c>
      <c r="Y3302" s="5"/>
      <c r="BK3302" s="8"/>
      <c r="BL3302" s="5"/>
      <c r="BM3302" s="5"/>
      <c r="BN3302" s="5"/>
      <c r="BO3302" s="5"/>
      <c r="BP3302" s="1"/>
      <c r="BQ3302" s="1"/>
      <c r="BR3302" s="1"/>
      <c r="BS3302" s="1"/>
      <c r="BT3302" s="1"/>
      <c r="BU3302" s="4"/>
      <c r="BV3302" s="1"/>
      <c r="BW3302" s="3"/>
      <c r="BX3302" s="4"/>
      <c r="BY3302" s="5"/>
      <c r="BZ3302" s="5"/>
      <c r="CA3302" s="5"/>
      <c r="CB3302" s="5"/>
      <c r="CC3302" s="5"/>
      <c r="CD3302" s="43"/>
    </row>
    <row r="3303" spans="1:82" x14ac:dyDescent="0.25">
      <c r="A3303" s="8"/>
      <c r="B3303" s="5"/>
      <c r="C3303" s="5"/>
      <c r="D3303" s="5"/>
      <c r="E3303" s="5"/>
      <c r="F3303" s="94" t="str">
        <f t="shared" si="519"/>
        <v/>
      </c>
      <c r="G3303" s="94" t="str">
        <f t="shared" si="520"/>
        <v/>
      </c>
      <c r="H3303" s="127" t="str">
        <f>IF(A3303&lt;&gt;"",IF(MID(C3303,1,1)="c",$AS$26,IF(MID(C3303,1,1)="r",$AS$41,IF(MID(C3303,1,1)="p",#REF!,#REF!))),"")</f>
        <v/>
      </c>
      <c r="I3303" s="92" t="str">
        <f t="shared" si="521"/>
        <v/>
      </c>
      <c r="J3303" s="92" t="str">
        <f t="shared" si="522"/>
        <v/>
      </c>
      <c r="K3303" s="92" t="str">
        <f t="shared" si="523"/>
        <v/>
      </c>
      <c r="L3303" s="92" t="str">
        <f t="shared" si="524"/>
        <v/>
      </c>
      <c r="M3303" s="95" t="str">
        <f>IF(A3303&lt;&gt;"",IF(MID(C3303,1,1)="c",SigmaEpsConcrete(I3303,$AN$30:$AN$33,$AR$30:$AR$33,$AS$26,$AS$27,$AS$28,$AQ$20,$AU$19),""),"")</f>
        <v/>
      </c>
      <c r="N3303" s="95" t="str">
        <f>IF(A3303&lt;&gt;"",IF(MID(C3303,1,1)="r",SigmaEpsReinf(J3303,$AS$42:$AS$43,$AS$41,$AS$39,$AS$40,$AQ$38),""),"")</f>
        <v/>
      </c>
      <c r="Q3303" s="92" t="str">
        <f t="shared" si="526"/>
        <v/>
      </c>
      <c r="R3303" s="92" t="str">
        <f t="shared" si="527"/>
        <v/>
      </c>
      <c r="U3303" s="5"/>
      <c r="V3303" s="5"/>
      <c r="W3303" s="94" t="str">
        <f t="shared" si="525"/>
        <v/>
      </c>
      <c r="X3303" s="94" t="str">
        <f t="shared" si="528"/>
        <v/>
      </c>
      <c r="Y3303" s="5"/>
      <c r="BK3303" s="8"/>
      <c r="BL3303" s="5"/>
      <c r="BM3303" s="5"/>
      <c r="BN3303" s="5"/>
      <c r="BO3303" s="5"/>
      <c r="BP3303" s="1"/>
      <c r="BQ3303" s="1"/>
      <c r="BR3303" s="1"/>
      <c r="BS3303" s="1"/>
      <c r="BT3303" s="1"/>
      <c r="BU3303" s="4"/>
      <c r="BV3303" s="1"/>
      <c r="BW3303" s="3"/>
      <c r="BX3303" s="4"/>
      <c r="BY3303" s="5"/>
      <c r="BZ3303" s="5"/>
      <c r="CA3303" s="5"/>
      <c r="CB3303" s="5"/>
      <c r="CC3303" s="5"/>
      <c r="CD3303" s="43"/>
    </row>
    <row r="3304" spans="1:82" x14ac:dyDescent="0.25">
      <c r="A3304" s="8"/>
      <c r="B3304" s="5"/>
      <c r="C3304" s="5"/>
      <c r="D3304" s="5"/>
      <c r="E3304" s="5"/>
      <c r="F3304" s="94" t="str">
        <f t="shared" si="519"/>
        <v/>
      </c>
      <c r="G3304" s="94" t="str">
        <f t="shared" si="520"/>
        <v/>
      </c>
      <c r="H3304" s="127" t="str">
        <f>IF(A3304&lt;&gt;"",IF(MID(C3304,1,1)="c",$AS$26,IF(MID(C3304,1,1)="r",$AS$41,IF(MID(C3304,1,1)="p",#REF!,#REF!))),"")</f>
        <v/>
      </c>
      <c r="I3304" s="92" t="str">
        <f t="shared" si="521"/>
        <v/>
      </c>
      <c r="J3304" s="92" t="str">
        <f t="shared" si="522"/>
        <v/>
      </c>
      <c r="K3304" s="92" t="str">
        <f t="shared" si="523"/>
        <v/>
      </c>
      <c r="L3304" s="92" t="str">
        <f t="shared" si="524"/>
        <v/>
      </c>
      <c r="M3304" s="95" t="str">
        <f>IF(A3304&lt;&gt;"",IF(MID(C3304,1,1)="c",SigmaEpsConcrete(I3304,$AN$30:$AN$33,$AR$30:$AR$33,$AS$26,$AS$27,$AS$28,$AQ$20,$AU$19),""),"")</f>
        <v/>
      </c>
      <c r="N3304" s="95" t="str">
        <f>IF(A3304&lt;&gt;"",IF(MID(C3304,1,1)="r",SigmaEpsReinf(J3304,$AS$42:$AS$43,$AS$41,$AS$39,$AS$40,$AQ$38),""),"")</f>
        <v/>
      </c>
      <c r="Q3304" s="92" t="str">
        <f t="shared" si="526"/>
        <v/>
      </c>
      <c r="R3304" s="92" t="str">
        <f t="shared" si="527"/>
        <v/>
      </c>
      <c r="U3304" s="5"/>
      <c r="V3304" s="5"/>
      <c r="W3304" s="94" t="str">
        <f t="shared" si="525"/>
        <v/>
      </c>
      <c r="X3304" s="94" t="str">
        <f t="shared" si="528"/>
        <v/>
      </c>
      <c r="Y3304" s="5"/>
      <c r="BK3304" s="8"/>
      <c r="BL3304" s="5"/>
      <c r="BM3304" s="5"/>
      <c r="BN3304" s="5"/>
      <c r="BO3304" s="5"/>
      <c r="BP3304" s="1"/>
      <c r="BQ3304" s="1"/>
      <c r="BR3304" s="1"/>
      <c r="BS3304" s="1"/>
      <c r="BT3304" s="1"/>
      <c r="BU3304" s="4"/>
      <c r="BV3304" s="1"/>
      <c r="BW3304" s="3"/>
      <c r="BX3304" s="4"/>
      <c r="BY3304" s="5"/>
      <c r="BZ3304" s="5"/>
      <c r="CA3304" s="5"/>
      <c r="CB3304" s="5"/>
      <c r="CC3304" s="5"/>
      <c r="CD3304" s="43"/>
    </row>
    <row r="3305" spans="1:82" x14ac:dyDescent="0.25">
      <c r="A3305" s="8"/>
      <c r="B3305" s="5"/>
      <c r="C3305" s="5"/>
      <c r="D3305" s="5"/>
      <c r="E3305" s="5"/>
      <c r="F3305" s="94" t="str">
        <f t="shared" si="519"/>
        <v/>
      </c>
      <c r="G3305" s="94" t="str">
        <f t="shared" si="520"/>
        <v/>
      </c>
      <c r="H3305" s="127" t="str">
        <f>IF(A3305&lt;&gt;"",IF(MID(C3305,1,1)="c",$AS$26,IF(MID(C3305,1,1)="r",$AS$41,IF(MID(C3305,1,1)="p",#REF!,#REF!))),"")</f>
        <v/>
      </c>
      <c r="I3305" s="92" t="str">
        <f t="shared" si="521"/>
        <v/>
      </c>
      <c r="J3305" s="92" t="str">
        <f t="shared" si="522"/>
        <v/>
      </c>
      <c r="K3305" s="92" t="str">
        <f t="shared" si="523"/>
        <v/>
      </c>
      <c r="L3305" s="92" t="str">
        <f t="shared" si="524"/>
        <v/>
      </c>
      <c r="M3305" s="95" t="str">
        <f>IF(A3305&lt;&gt;"",IF(MID(C3305,1,1)="c",SigmaEpsConcrete(I3305,$AN$30:$AN$33,$AR$30:$AR$33,$AS$26,$AS$27,$AS$28,$AQ$20,$AU$19),""),"")</f>
        <v/>
      </c>
      <c r="N3305" s="95" t="str">
        <f>IF(A3305&lt;&gt;"",IF(MID(C3305,1,1)="r",SigmaEpsReinf(J3305,$AS$42:$AS$43,$AS$41,$AS$39,$AS$40,$AQ$38),""),"")</f>
        <v/>
      </c>
      <c r="Q3305" s="92" t="str">
        <f t="shared" si="526"/>
        <v/>
      </c>
      <c r="R3305" s="92" t="str">
        <f t="shared" si="527"/>
        <v/>
      </c>
      <c r="U3305" s="5"/>
      <c r="V3305" s="5"/>
      <c r="W3305" s="94" t="str">
        <f t="shared" si="525"/>
        <v/>
      </c>
      <c r="X3305" s="94" t="str">
        <f t="shared" si="528"/>
        <v/>
      </c>
      <c r="Y3305" s="5"/>
      <c r="BK3305" s="8"/>
      <c r="BL3305" s="5"/>
      <c r="BM3305" s="5"/>
      <c r="BN3305" s="5"/>
      <c r="BO3305" s="5"/>
      <c r="BP3305" s="1"/>
      <c r="BQ3305" s="1"/>
      <c r="BR3305" s="1"/>
      <c r="BS3305" s="1"/>
      <c r="BT3305" s="1"/>
      <c r="BU3305" s="4"/>
      <c r="BV3305" s="1"/>
      <c r="BW3305" s="3"/>
      <c r="BX3305" s="4"/>
      <c r="BY3305" s="5"/>
      <c r="BZ3305" s="5"/>
      <c r="CA3305" s="5"/>
      <c r="CB3305" s="5"/>
      <c r="CC3305" s="5"/>
      <c r="CD3305" s="43"/>
    </row>
    <row r="3306" spans="1:82" x14ac:dyDescent="0.25">
      <c r="A3306" s="8"/>
      <c r="B3306" s="5"/>
      <c r="C3306" s="5"/>
      <c r="D3306" s="5"/>
      <c r="E3306" s="5"/>
      <c r="F3306" s="94" t="str">
        <f t="shared" si="519"/>
        <v/>
      </c>
      <c r="G3306" s="94" t="str">
        <f t="shared" si="520"/>
        <v/>
      </c>
      <c r="H3306" s="127" t="str">
        <f>IF(A3306&lt;&gt;"",IF(MID(C3306,1,1)="c",$AS$26,IF(MID(C3306,1,1)="r",$AS$41,IF(MID(C3306,1,1)="p",#REF!,#REF!))),"")</f>
        <v/>
      </c>
      <c r="I3306" s="92" t="str">
        <f t="shared" si="521"/>
        <v/>
      </c>
      <c r="J3306" s="92" t="str">
        <f t="shared" si="522"/>
        <v/>
      </c>
      <c r="K3306" s="92" t="str">
        <f t="shared" si="523"/>
        <v/>
      </c>
      <c r="L3306" s="92" t="str">
        <f t="shared" si="524"/>
        <v/>
      </c>
      <c r="M3306" s="95" t="str">
        <f>IF(A3306&lt;&gt;"",IF(MID(C3306,1,1)="c",SigmaEpsConcrete(I3306,$AN$30:$AN$33,$AR$30:$AR$33,$AS$26,$AS$27,$AS$28,$AQ$20,$AU$19),""),"")</f>
        <v/>
      </c>
      <c r="N3306" s="95" t="str">
        <f>IF(A3306&lt;&gt;"",IF(MID(C3306,1,1)="r",SigmaEpsReinf(J3306,$AS$42:$AS$43,$AS$41,$AS$39,$AS$40,$AQ$38),""),"")</f>
        <v/>
      </c>
      <c r="Q3306" s="92" t="str">
        <f t="shared" si="526"/>
        <v/>
      </c>
      <c r="R3306" s="92" t="str">
        <f t="shared" si="527"/>
        <v/>
      </c>
      <c r="U3306" s="5"/>
      <c r="V3306" s="5"/>
      <c r="W3306" s="94" t="str">
        <f t="shared" si="525"/>
        <v/>
      </c>
      <c r="X3306" s="94" t="str">
        <f t="shared" si="528"/>
        <v/>
      </c>
      <c r="Y3306" s="5"/>
      <c r="BK3306" s="8"/>
      <c r="BL3306" s="5"/>
      <c r="BM3306" s="5"/>
      <c r="BN3306" s="5"/>
      <c r="BO3306" s="5"/>
      <c r="BP3306" s="1"/>
      <c r="BQ3306" s="1"/>
      <c r="BR3306" s="1"/>
      <c r="BS3306" s="1"/>
      <c r="BT3306" s="1"/>
      <c r="BU3306" s="4"/>
      <c r="BV3306" s="1"/>
      <c r="BW3306" s="3"/>
      <c r="BX3306" s="4"/>
      <c r="BY3306" s="5"/>
      <c r="BZ3306" s="5"/>
      <c r="CA3306" s="5"/>
      <c r="CB3306" s="5"/>
      <c r="CC3306" s="5"/>
      <c r="CD3306" s="43"/>
    </row>
    <row r="3307" spans="1:82" x14ac:dyDescent="0.25">
      <c r="A3307" s="8"/>
      <c r="B3307" s="5"/>
      <c r="C3307" s="5"/>
      <c r="D3307" s="5"/>
      <c r="E3307" s="5"/>
      <c r="F3307" s="94" t="str">
        <f t="shared" si="519"/>
        <v/>
      </c>
      <c r="G3307" s="94" t="str">
        <f t="shared" si="520"/>
        <v/>
      </c>
      <c r="H3307" s="127" t="str">
        <f>IF(A3307&lt;&gt;"",IF(MID(C3307,1,1)="c",$AS$26,IF(MID(C3307,1,1)="r",$AS$41,IF(MID(C3307,1,1)="p",#REF!,#REF!))),"")</f>
        <v/>
      </c>
      <c r="I3307" s="92" t="str">
        <f t="shared" si="521"/>
        <v/>
      </c>
      <c r="J3307" s="92" t="str">
        <f t="shared" si="522"/>
        <v/>
      </c>
      <c r="K3307" s="92" t="str">
        <f t="shared" si="523"/>
        <v/>
      </c>
      <c r="L3307" s="92" t="str">
        <f t="shared" si="524"/>
        <v/>
      </c>
      <c r="M3307" s="95" t="str">
        <f>IF(A3307&lt;&gt;"",IF(MID(C3307,1,1)="c",SigmaEpsConcrete(I3307,$AN$30:$AN$33,$AR$30:$AR$33,$AS$26,$AS$27,$AS$28,$AQ$20,$AU$19),""),"")</f>
        <v/>
      </c>
      <c r="N3307" s="95" t="str">
        <f>IF(A3307&lt;&gt;"",IF(MID(C3307,1,1)="r",SigmaEpsReinf(J3307,$AS$42:$AS$43,$AS$41,$AS$39,$AS$40,$AQ$38),""),"")</f>
        <v/>
      </c>
      <c r="Q3307" s="92" t="str">
        <f t="shared" si="526"/>
        <v/>
      </c>
      <c r="R3307" s="92" t="str">
        <f t="shared" si="527"/>
        <v/>
      </c>
      <c r="U3307" s="5"/>
      <c r="V3307" s="5"/>
      <c r="W3307" s="94" t="str">
        <f t="shared" si="525"/>
        <v/>
      </c>
      <c r="X3307" s="94" t="str">
        <f t="shared" si="528"/>
        <v/>
      </c>
      <c r="Y3307" s="5"/>
      <c r="BK3307" s="8"/>
      <c r="BL3307" s="5"/>
      <c r="BM3307" s="5"/>
      <c r="BN3307" s="5"/>
      <c r="BO3307" s="5"/>
      <c r="BP3307" s="1"/>
      <c r="BQ3307" s="1"/>
      <c r="BR3307" s="1"/>
      <c r="BS3307" s="1"/>
      <c r="BT3307" s="1"/>
      <c r="BU3307" s="4"/>
      <c r="BV3307" s="1"/>
      <c r="BW3307" s="3"/>
      <c r="BX3307" s="4"/>
      <c r="BY3307" s="5"/>
      <c r="BZ3307" s="5"/>
      <c r="CA3307" s="5"/>
      <c r="CB3307" s="5"/>
      <c r="CC3307" s="5"/>
      <c r="CD3307" s="43"/>
    </row>
    <row r="3308" spans="1:82" x14ac:dyDescent="0.25">
      <c r="A3308" s="8"/>
      <c r="B3308" s="5"/>
      <c r="C3308" s="5"/>
      <c r="D3308" s="5"/>
      <c r="E3308" s="5"/>
      <c r="F3308" s="94" t="str">
        <f t="shared" si="519"/>
        <v/>
      </c>
      <c r="G3308" s="94" t="str">
        <f t="shared" si="520"/>
        <v/>
      </c>
      <c r="H3308" s="127" t="str">
        <f>IF(A3308&lt;&gt;"",IF(MID(C3308,1,1)="c",$AS$26,IF(MID(C3308,1,1)="r",$AS$41,IF(MID(C3308,1,1)="p",#REF!,#REF!))),"")</f>
        <v/>
      </c>
      <c r="I3308" s="92" t="str">
        <f t="shared" si="521"/>
        <v/>
      </c>
      <c r="J3308" s="92" t="str">
        <f t="shared" si="522"/>
        <v/>
      </c>
      <c r="K3308" s="92" t="str">
        <f t="shared" si="523"/>
        <v/>
      </c>
      <c r="L3308" s="92" t="str">
        <f t="shared" si="524"/>
        <v/>
      </c>
      <c r="M3308" s="95" t="str">
        <f>IF(A3308&lt;&gt;"",IF(MID(C3308,1,1)="c",SigmaEpsConcrete(I3308,$AN$30:$AN$33,$AR$30:$AR$33,$AS$26,$AS$27,$AS$28,$AQ$20,$AU$19),""),"")</f>
        <v/>
      </c>
      <c r="N3308" s="95" t="str">
        <f>IF(A3308&lt;&gt;"",IF(MID(C3308,1,1)="r",SigmaEpsReinf(J3308,$AS$42:$AS$43,$AS$41,$AS$39,$AS$40,$AQ$38),""),"")</f>
        <v/>
      </c>
      <c r="Q3308" s="92" t="str">
        <f t="shared" si="526"/>
        <v/>
      </c>
      <c r="R3308" s="92" t="str">
        <f t="shared" si="527"/>
        <v/>
      </c>
      <c r="U3308" s="5"/>
      <c r="V3308" s="5"/>
      <c r="W3308" s="94" t="str">
        <f t="shared" si="525"/>
        <v/>
      </c>
      <c r="X3308" s="94" t="str">
        <f t="shared" si="528"/>
        <v/>
      </c>
      <c r="Y3308" s="5"/>
      <c r="BK3308" s="8"/>
      <c r="BL3308" s="5"/>
      <c r="BM3308" s="5"/>
      <c r="BN3308" s="5"/>
      <c r="BO3308" s="5"/>
      <c r="BP3308" s="1"/>
      <c r="BQ3308" s="1"/>
      <c r="BR3308" s="1"/>
      <c r="BS3308" s="1"/>
      <c r="BT3308" s="1"/>
      <c r="BU3308" s="4"/>
      <c r="BV3308" s="1"/>
      <c r="BW3308" s="3"/>
      <c r="BX3308" s="4"/>
      <c r="BY3308" s="5"/>
      <c r="BZ3308" s="5"/>
      <c r="CA3308" s="5"/>
      <c r="CB3308" s="5"/>
      <c r="CC3308" s="5"/>
      <c r="CD3308" s="43"/>
    </row>
    <row r="3309" spans="1:82" x14ac:dyDescent="0.25">
      <c r="A3309" s="8"/>
      <c r="B3309" s="5"/>
      <c r="C3309" s="5"/>
      <c r="D3309" s="5"/>
      <c r="E3309" s="5"/>
      <c r="F3309" s="94" t="str">
        <f t="shared" si="519"/>
        <v/>
      </c>
      <c r="G3309" s="94" t="str">
        <f t="shared" si="520"/>
        <v/>
      </c>
      <c r="H3309" s="127" t="str">
        <f>IF(A3309&lt;&gt;"",IF(MID(C3309,1,1)="c",$AS$26,IF(MID(C3309,1,1)="r",$AS$41,IF(MID(C3309,1,1)="p",#REF!,#REF!))),"")</f>
        <v/>
      </c>
      <c r="I3309" s="92" t="str">
        <f t="shared" si="521"/>
        <v/>
      </c>
      <c r="J3309" s="92" t="str">
        <f t="shared" si="522"/>
        <v/>
      </c>
      <c r="K3309" s="92" t="str">
        <f t="shared" si="523"/>
        <v/>
      </c>
      <c r="L3309" s="92" t="str">
        <f t="shared" si="524"/>
        <v/>
      </c>
      <c r="M3309" s="95" t="str">
        <f>IF(A3309&lt;&gt;"",IF(MID(C3309,1,1)="c",SigmaEpsConcrete(I3309,$AN$30:$AN$33,$AR$30:$AR$33,$AS$26,$AS$27,$AS$28,$AQ$20,$AU$19),""),"")</f>
        <v/>
      </c>
      <c r="N3309" s="95" t="str">
        <f>IF(A3309&lt;&gt;"",IF(MID(C3309,1,1)="r",SigmaEpsReinf(J3309,$AS$42:$AS$43,$AS$41,$AS$39,$AS$40,$AQ$38),""),"")</f>
        <v/>
      </c>
      <c r="Q3309" s="92" t="str">
        <f t="shared" si="526"/>
        <v/>
      </c>
      <c r="R3309" s="92" t="str">
        <f t="shared" si="527"/>
        <v/>
      </c>
      <c r="U3309" s="5"/>
      <c r="V3309" s="5"/>
      <c r="W3309" s="94" t="str">
        <f t="shared" si="525"/>
        <v/>
      </c>
      <c r="X3309" s="94" t="str">
        <f t="shared" si="528"/>
        <v/>
      </c>
      <c r="Y3309" s="5"/>
      <c r="BK3309" s="8"/>
      <c r="BL3309" s="5"/>
      <c r="BM3309" s="5"/>
      <c r="BN3309" s="5"/>
      <c r="BO3309" s="5"/>
      <c r="BP3309" s="1"/>
      <c r="BQ3309" s="1"/>
      <c r="BR3309" s="1"/>
      <c r="BS3309" s="1"/>
      <c r="BT3309" s="1"/>
      <c r="BU3309" s="4"/>
      <c r="BV3309" s="1"/>
      <c r="BW3309" s="3"/>
      <c r="BX3309" s="4"/>
      <c r="BY3309" s="5"/>
      <c r="BZ3309" s="5"/>
      <c r="CA3309" s="5"/>
      <c r="CB3309" s="5"/>
      <c r="CC3309" s="5"/>
      <c r="CD3309" s="43"/>
    </row>
    <row r="3310" spans="1:82" x14ac:dyDescent="0.25">
      <c r="A3310" s="8"/>
      <c r="B3310" s="5"/>
      <c r="C3310" s="5"/>
      <c r="D3310" s="5"/>
      <c r="E3310" s="5"/>
      <c r="F3310" s="94" t="str">
        <f t="shared" si="519"/>
        <v/>
      </c>
      <c r="G3310" s="94" t="str">
        <f t="shared" si="520"/>
        <v/>
      </c>
      <c r="H3310" s="127" t="str">
        <f>IF(A3310&lt;&gt;"",IF(MID(C3310,1,1)="c",$AS$26,IF(MID(C3310,1,1)="r",$AS$41,IF(MID(C3310,1,1)="p",#REF!,#REF!))),"")</f>
        <v/>
      </c>
      <c r="I3310" s="92" t="str">
        <f t="shared" si="521"/>
        <v/>
      </c>
      <c r="J3310" s="92" t="str">
        <f t="shared" si="522"/>
        <v/>
      </c>
      <c r="K3310" s="92" t="str">
        <f t="shared" si="523"/>
        <v/>
      </c>
      <c r="L3310" s="92" t="str">
        <f t="shared" si="524"/>
        <v/>
      </c>
      <c r="M3310" s="95" t="str">
        <f>IF(A3310&lt;&gt;"",IF(MID(C3310,1,1)="c",SigmaEpsConcrete(I3310,$AN$30:$AN$33,$AR$30:$AR$33,$AS$26,$AS$27,$AS$28,$AQ$20,$AU$19),""),"")</f>
        <v/>
      </c>
      <c r="N3310" s="95" t="str">
        <f>IF(A3310&lt;&gt;"",IF(MID(C3310,1,1)="r",SigmaEpsReinf(J3310,$AS$42:$AS$43,$AS$41,$AS$39,$AS$40,$AQ$38),""),"")</f>
        <v/>
      </c>
      <c r="Q3310" s="92" t="str">
        <f t="shared" si="526"/>
        <v/>
      </c>
      <c r="R3310" s="92" t="str">
        <f t="shared" si="527"/>
        <v/>
      </c>
      <c r="U3310" s="5"/>
      <c r="V3310" s="5"/>
      <c r="W3310" s="94" t="str">
        <f t="shared" si="525"/>
        <v/>
      </c>
      <c r="X3310" s="94" t="str">
        <f t="shared" si="528"/>
        <v/>
      </c>
      <c r="Y3310" s="5"/>
      <c r="BK3310" s="8"/>
      <c r="BL3310" s="5"/>
      <c r="BM3310" s="5"/>
      <c r="BN3310" s="5"/>
      <c r="BO3310" s="5"/>
      <c r="BP3310" s="1"/>
      <c r="BQ3310" s="1"/>
      <c r="BR3310" s="1"/>
      <c r="BS3310" s="1"/>
      <c r="BT3310" s="1"/>
      <c r="BU3310" s="4"/>
      <c r="BV3310" s="1"/>
      <c r="BW3310" s="3"/>
      <c r="BX3310" s="4"/>
      <c r="BY3310" s="5"/>
      <c r="BZ3310" s="5"/>
      <c r="CA3310" s="5"/>
      <c r="CB3310" s="5"/>
      <c r="CC3310" s="5"/>
      <c r="CD3310" s="43"/>
    </row>
    <row r="3311" spans="1:82" x14ac:dyDescent="0.25">
      <c r="A3311" s="8"/>
      <c r="B3311" s="5"/>
      <c r="C3311" s="5"/>
      <c r="D3311" s="5"/>
      <c r="E3311" s="5"/>
      <c r="F3311" s="94" t="str">
        <f t="shared" si="519"/>
        <v/>
      </c>
      <c r="G3311" s="94" t="str">
        <f t="shared" si="520"/>
        <v/>
      </c>
      <c r="H3311" s="127" t="str">
        <f>IF(A3311&lt;&gt;"",IF(MID(C3311,1,1)="c",$AS$26,IF(MID(C3311,1,1)="r",$AS$41,IF(MID(C3311,1,1)="p",#REF!,#REF!))),"")</f>
        <v/>
      </c>
      <c r="I3311" s="92" t="str">
        <f t="shared" si="521"/>
        <v/>
      </c>
      <c r="J3311" s="92" t="str">
        <f t="shared" si="522"/>
        <v/>
      </c>
      <c r="K3311" s="92" t="str">
        <f t="shared" si="523"/>
        <v/>
      </c>
      <c r="L3311" s="92" t="str">
        <f t="shared" si="524"/>
        <v/>
      </c>
      <c r="M3311" s="95" t="str">
        <f>IF(A3311&lt;&gt;"",IF(MID(C3311,1,1)="c",SigmaEpsConcrete(I3311,$AN$30:$AN$33,$AR$30:$AR$33,$AS$26,$AS$27,$AS$28,$AQ$20,$AU$19),""),"")</f>
        <v/>
      </c>
      <c r="N3311" s="95" t="str">
        <f>IF(A3311&lt;&gt;"",IF(MID(C3311,1,1)="r",SigmaEpsReinf(J3311,$AS$42:$AS$43,$AS$41,$AS$39,$AS$40,$AQ$38),""),"")</f>
        <v/>
      </c>
      <c r="Q3311" s="92" t="str">
        <f t="shared" si="526"/>
        <v/>
      </c>
      <c r="R3311" s="92" t="str">
        <f t="shared" si="527"/>
        <v/>
      </c>
      <c r="U3311" s="5"/>
      <c r="V3311" s="5"/>
      <c r="W3311" s="94" t="str">
        <f t="shared" si="525"/>
        <v/>
      </c>
      <c r="X3311" s="94" t="str">
        <f t="shared" si="528"/>
        <v/>
      </c>
      <c r="Y3311" s="5"/>
      <c r="BK3311" s="8"/>
      <c r="BL3311" s="5"/>
      <c r="BM3311" s="5"/>
      <c r="BN3311" s="5"/>
      <c r="BO3311" s="5"/>
      <c r="BP3311" s="1"/>
      <c r="BQ3311" s="1"/>
      <c r="BR3311" s="1"/>
      <c r="BS3311" s="1"/>
      <c r="BT3311" s="1"/>
      <c r="BU3311" s="4"/>
      <c r="BV3311" s="1"/>
      <c r="BW3311" s="3"/>
      <c r="BX3311" s="4"/>
      <c r="BY3311" s="5"/>
      <c r="BZ3311" s="5"/>
      <c r="CA3311" s="5"/>
      <c r="CB3311" s="5"/>
      <c r="CC3311" s="5"/>
      <c r="CD3311" s="43"/>
    </row>
    <row r="3312" spans="1:82" x14ac:dyDescent="0.25">
      <c r="A3312" s="8"/>
      <c r="B3312" s="5"/>
      <c r="C3312" s="5"/>
      <c r="D3312" s="5"/>
      <c r="E3312" s="5"/>
      <c r="F3312" s="94" t="str">
        <f t="shared" si="519"/>
        <v/>
      </c>
      <c r="G3312" s="94" t="str">
        <f t="shared" si="520"/>
        <v/>
      </c>
      <c r="H3312" s="127" t="str">
        <f>IF(A3312&lt;&gt;"",IF(MID(C3312,1,1)="c",$AS$26,IF(MID(C3312,1,1)="r",$AS$41,IF(MID(C3312,1,1)="p",#REF!,#REF!))),"")</f>
        <v/>
      </c>
      <c r="I3312" s="92" t="str">
        <f t="shared" si="521"/>
        <v/>
      </c>
      <c r="J3312" s="92" t="str">
        <f t="shared" si="522"/>
        <v/>
      </c>
      <c r="K3312" s="92" t="str">
        <f t="shared" si="523"/>
        <v/>
      </c>
      <c r="L3312" s="92" t="str">
        <f t="shared" si="524"/>
        <v/>
      </c>
      <c r="M3312" s="95" t="str">
        <f>IF(A3312&lt;&gt;"",IF(MID(C3312,1,1)="c",SigmaEpsConcrete(I3312,$AN$30:$AN$33,$AR$30:$AR$33,$AS$26,$AS$27,$AS$28,$AQ$20,$AU$19),""),"")</f>
        <v/>
      </c>
      <c r="N3312" s="95" t="str">
        <f>IF(A3312&lt;&gt;"",IF(MID(C3312,1,1)="r",SigmaEpsReinf(J3312,$AS$42:$AS$43,$AS$41,$AS$39,$AS$40,$AQ$38),""),"")</f>
        <v/>
      </c>
      <c r="Q3312" s="92" t="str">
        <f t="shared" si="526"/>
        <v/>
      </c>
      <c r="R3312" s="92" t="str">
        <f t="shared" si="527"/>
        <v/>
      </c>
      <c r="U3312" s="5"/>
      <c r="V3312" s="5"/>
      <c r="W3312" s="94" t="str">
        <f t="shared" si="525"/>
        <v/>
      </c>
      <c r="X3312" s="94" t="str">
        <f t="shared" si="528"/>
        <v/>
      </c>
      <c r="Y3312" s="5"/>
      <c r="BK3312" s="8"/>
      <c r="BL3312" s="5"/>
      <c r="BM3312" s="5"/>
      <c r="BN3312" s="5"/>
      <c r="BO3312" s="5"/>
      <c r="BP3312" s="1"/>
      <c r="BQ3312" s="1"/>
      <c r="BR3312" s="1"/>
      <c r="BS3312" s="1"/>
      <c r="BT3312" s="1"/>
      <c r="BU3312" s="4"/>
      <c r="BV3312" s="1"/>
      <c r="BW3312" s="3"/>
      <c r="BX3312" s="4"/>
      <c r="BY3312" s="5"/>
      <c r="BZ3312" s="5"/>
      <c r="CA3312" s="5"/>
      <c r="CB3312" s="5"/>
      <c r="CC3312" s="5"/>
      <c r="CD3312" s="43"/>
    </row>
    <row r="3313" spans="1:82" x14ac:dyDescent="0.25">
      <c r="A3313" s="8"/>
      <c r="B3313" s="5"/>
      <c r="C3313" s="5"/>
      <c r="D3313" s="5"/>
      <c r="E3313" s="5"/>
      <c r="F3313" s="94" t="str">
        <f t="shared" si="519"/>
        <v/>
      </c>
      <c r="G3313" s="94" t="str">
        <f t="shared" si="520"/>
        <v/>
      </c>
      <c r="H3313" s="127" t="str">
        <f>IF(A3313&lt;&gt;"",IF(MID(C3313,1,1)="c",$AS$26,IF(MID(C3313,1,1)="r",$AS$41,IF(MID(C3313,1,1)="p",#REF!,#REF!))),"")</f>
        <v/>
      </c>
      <c r="I3313" s="92" t="str">
        <f t="shared" si="521"/>
        <v/>
      </c>
      <c r="J3313" s="92" t="str">
        <f t="shared" si="522"/>
        <v/>
      </c>
      <c r="K3313" s="92" t="str">
        <f t="shared" si="523"/>
        <v/>
      </c>
      <c r="L3313" s="92" t="str">
        <f t="shared" si="524"/>
        <v/>
      </c>
      <c r="M3313" s="95" t="str">
        <f>IF(A3313&lt;&gt;"",IF(MID(C3313,1,1)="c",SigmaEpsConcrete(I3313,$AN$30:$AN$33,$AR$30:$AR$33,$AS$26,$AS$27,$AS$28,$AQ$20,$AU$19),""),"")</f>
        <v/>
      </c>
      <c r="N3313" s="95" t="str">
        <f>IF(A3313&lt;&gt;"",IF(MID(C3313,1,1)="r",SigmaEpsReinf(J3313,$AS$42:$AS$43,$AS$41,$AS$39,$AS$40,$AQ$38),""),"")</f>
        <v/>
      </c>
      <c r="Q3313" s="92" t="str">
        <f t="shared" si="526"/>
        <v/>
      </c>
      <c r="R3313" s="92" t="str">
        <f t="shared" si="527"/>
        <v/>
      </c>
      <c r="U3313" s="5"/>
      <c r="V3313" s="5"/>
      <c r="W3313" s="94" t="str">
        <f t="shared" si="525"/>
        <v/>
      </c>
      <c r="X3313" s="94" t="str">
        <f t="shared" si="528"/>
        <v/>
      </c>
      <c r="Y3313" s="5"/>
      <c r="BK3313" s="8"/>
      <c r="BL3313" s="5"/>
      <c r="BM3313" s="5"/>
      <c r="BN3313" s="5"/>
      <c r="BO3313" s="5"/>
      <c r="BP3313" s="1"/>
      <c r="BQ3313" s="1"/>
      <c r="BR3313" s="1"/>
      <c r="BS3313" s="1"/>
      <c r="BT3313" s="1"/>
      <c r="BU3313" s="4"/>
      <c r="BV3313" s="1"/>
      <c r="BW3313" s="3"/>
      <c r="BX3313" s="4"/>
      <c r="BY3313" s="5"/>
      <c r="BZ3313" s="5"/>
      <c r="CA3313" s="5"/>
      <c r="CB3313" s="5"/>
      <c r="CC3313" s="5"/>
      <c r="CD3313" s="43"/>
    </row>
    <row r="3314" spans="1:82" x14ac:dyDescent="0.25">
      <c r="A3314" s="8"/>
      <c r="B3314" s="5"/>
      <c r="C3314" s="5"/>
      <c r="D3314" s="5"/>
      <c r="E3314" s="5"/>
      <c r="F3314" s="94" t="str">
        <f t="shared" si="519"/>
        <v/>
      </c>
      <c r="G3314" s="94" t="str">
        <f t="shared" si="520"/>
        <v/>
      </c>
      <c r="H3314" s="127" t="str">
        <f>IF(A3314&lt;&gt;"",IF(MID(C3314,1,1)="c",$AS$26,IF(MID(C3314,1,1)="r",$AS$41,IF(MID(C3314,1,1)="p",#REF!,#REF!))),"")</f>
        <v/>
      </c>
      <c r="I3314" s="92" t="str">
        <f t="shared" si="521"/>
        <v/>
      </c>
      <c r="J3314" s="92" t="str">
        <f t="shared" si="522"/>
        <v/>
      </c>
      <c r="K3314" s="92" t="str">
        <f t="shared" si="523"/>
        <v/>
      </c>
      <c r="L3314" s="92" t="str">
        <f t="shared" si="524"/>
        <v/>
      </c>
      <c r="M3314" s="95" t="str">
        <f>IF(A3314&lt;&gt;"",IF(MID(C3314,1,1)="c",SigmaEpsConcrete(I3314,$AN$30:$AN$33,$AR$30:$AR$33,$AS$26,$AS$27,$AS$28,$AQ$20,$AU$19),""),"")</f>
        <v/>
      </c>
      <c r="N3314" s="95" t="str">
        <f>IF(A3314&lt;&gt;"",IF(MID(C3314,1,1)="r",SigmaEpsReinf(J3314,$AS$42:$AS$43,$AS$41,$AS$39,$AS$40,$AQ$38),""),"")</f>
        <v/>
      </c>
      <c r="Q3314" s="92" t="str">
        <f t="shared" si="526"/>
        <v/>
      </c>
      <c r="R3314" s="92" t="str">
        <f t="shared" si="527"/>
        <v/>
      </c>
      <c r="U3314" s="5"/>
      <c r="V3314" s="5"/>
      <c r="W3314" s="94" t="str">
        <f t="shared" si="525"/>
        <v/>
      </c>
      <c r="X3314" s="94" t="str">
        <f t="shared" si="528"/>
        <v/>
      </c>
      <c r="Y3314" s="5"/>
      <c r="BK3314" s="8"/>
      <c r="BL3314" s="5"/>
      <c r="BM3314" s="5"/>
      <c r="BN3314" s="5"/>
      <c r="BO3314" s="5"/>
      <c r="BP3314" s="1"/>
      <c r="BQ3314" s="1"/>
      <c r="BR3314" s="1"/>
      <c r="BS3314" s="1"/>
      <c r="BT3314" s="1"/>
      <c r="BU3314" s="4"/>
      <c r="BV3314" s="1"/>
      <c r="BW3314" s="3"/>
      <c r="BX3314" s="4"/>
      <c r="BY3314" s="5"/>
      <c r="BZ3314" s="5"/>
      <c r="CA3314" s="5"/>
      <c r="CB3314" s="5"/>
      <c r="CC3314" s="5"/>
      <c r="CD3314" s="43"/>
    </row>
    <row r="3315" spans="1:82" x14ac:dyDescent="0.25">
      <c r="A3315" s="8"/>
      <c r="B3315" s="5"/>
      <c r="C3315" s="5"/>
      <c r="D3315" s="5"/>
      <c r="E3315" s="5"/>
      <c r="F3315" s="94" t="str">
        <f t="shared" si="519"/>
        <v/>
      </c>
      <c r="G3315" s="94" t="str">
        <f t="shared" si="520"/>
        <v/>
      </c>
      <c r="H3315" s="127" t="str">
        <f>IF(A3315&lt;&gt;"",IF(MID(C3315,1,1)="c",$AS$26,IF(MID(C3315,1,1)="r",$AS$41,IF(MID(C3315,1,1)="p",#REF!,#REF!))),"")</f>
        <v/>
      </c>
      <c r="I3315" s="92" t="str">
        <f t="shared" si="521"/>
        <v/>
      </c>
      <c r="J3315" s="92" t="str">
        <f t="shared" si="522"/>
        <v/>
      </c>
      <c r="K3315" s="92" t="str">
        <f t="shared" si="523"/>
        <v/>
      </c>
      <c r="L3315" s="92" t="str">
        <f t="shared" si="524"/>
        <v/>
      </c>
      <c r="M3315" s="95" t="str">
        <f>IF(A3315&lt;&gt;"",IF(MID(C3315,1,1)="c",SigmaEpsConcrete(I3315,$AN$30:$AN$33,$AR$30:$AR$33,$AS$26,$AS$27,$AS$28,$AQ$20,$AU$19),""),"")</f>
        <v/>
      </c>
      <c r="N3315" s="95" t="str">
        <f>IF(A3315&lt;&gt;"",IF(MID(C3315,1,1)="r",SigmaEpsReinf(J3315,$AS$42:$AS$43,$AS$41,$AS$39,$AS$40,$AQ$38),""),"")</f>
        <v/>
      </c>
      <c r="Q3315" s="92" t="str">
        <f t="shared" si="526"/>
        <v/>
      </c>
      <c r="R3315" s="92" t="str">
        <f t="shared" si="527"/>
        <v/>
      </c>
      <c r="U3315" s="5"/>
      <c r="V3315" s="5"/>
      <c r="W3315" s="94" t="str">
        <f t="shared" si="525"/>
        <v/>
      </c>
      <c r="X3315" s="94" t="str">
        <f t="shared" si="528"/>
        <v/>
      </c>
      <c r="Y3315" s="5"/>
      <c r="BK3315" s="8"/>
      <c r="BL3315" s="5"/>
      <c r="BM3315" s="5"/>
      <c r="BN3315" s="5"/>
      <c r="BO3315" s="5"/>
      <c r="BP3315" s="1"/>
      <c r="BQ3315" s="1"/>
      <c r="BR3315" s="1"/>
      <c r="BS3315" s="1"/>
      <c r="BT3315" s="1"/>
      <c r="BU3315" s="4"/>
      <c r="BV3315" s="1"/>
      <c r="BW3315" s="3"/>
      <c r="BX3315" s="4"/>
      <c r="BY3315" s="5"/>
      <c r="BZ3315" s="5"/>
      <c r="CA3315" s="5"/>
      <c r="CB3315" s="5"/>
      <c r="CC3315" s="5"/>
      <c r="CD3315" s="43"/>
    </row>
    <row r="3316" spans="1:82" x14ac:dyDescent="0.25">
      <c r="A3316" s="8"/>
      <c r="B3316" s="5"/>
      <c r="C3316" s="5"/>
      <c r="D3316" s="5"/>
      <c r="E3316" s="5"/>
      <c r="F3316" s="94" t="str">
        <f t="shared" si="519"/>
        <v/>
      </c>
      <c r="G3316" s="94" t="str">
        <f t="shared" si="520"/>
        <v/>
      </c>
      <c r="H3316" s="127" t="str">
        <f>IF(A3316&lt;&gt;"",IF(MID(C3316,1,1)="c",$AS$26,IF(MID(C3316,1,1)="r",$AS$41,IF(MID(C3316,1,1)="p",#REF!,#REF!))),"")</f>
        <v/>
      </c>
      <c r="I3316" s="92" t="str">
        <f t="shared" si="521"/>
        <v/>
      </c>
      <c r="J3316" s="92" t="str">
        <f t="shared" si="522"/>
        <v/>
      </c>
      <c r="K3316" s="92" t="str">
        <f t="shared" si="523"/>
        <v/>
      </c>
      <c r="L3316" s="92" t="str">
        <f t="shared" si="524"/>
        <v/>
      </c>
      <c r="M3316" s="95" t="str">
        <f>IF(A3316&lt;&gt;"",IF(MID(C3316,1,1)="c",SigmaEpsConcrete(I3316,$AN$30:$AN$33,$AR$30:$AR$33,$AS$26,$AS$27,$AS$28,$AQ$20,$AU$19),""),"")</f>
        <v/>
      </c>
      <c r="N3316" s="95" t="str">
        <f>IF(A3316&lt;&gt;"",IF(MID(C3316,1,1)="r",SigmaEpsReinf(J3316,$AS$42:$AS$43,$AS$41,$AS$39,$AS$40,$AQ$38),""),"")</f>
        <v/>
      </c>
      <c r="Q3316" s="92" t="str">
        <f t="shared" si="526"/>
        <v/>
      </c>
      <c r="R3316" s="92" t="str">
        <f t="shared" si="527"/>
        <v/>
      </c>
      <c r="U3316" s="5"/>
      <c r="V3316" s="5"/>
      <c r="W3316" s="94" t="str">
        <f t="shared" si="525"/>
        <v/>
      </c>
      <c r="X3316" s="94" t="str">
        <f t="shared" si="528"/>
        <v/>
      </c>
      <c r="Y3316" s="5"/>
      <c r="BK3316" s="8"/>
      <c r="BL3316" s="5"/>
      <c r="BM3316" s="5"/>
      <c r="BN3316" s="5"/>
      <c r="BO3316" s="5"/>
      <c r="BP3316" s="1"/>
      <c r="BQ3316" s="1"/>
      <c r="BR3316" s="1"/>
      <c r="BS3316" s="1"/>
      <c r="BT3316" s="1"/>
      <c r="BU3316" s="4"/>
      <c r="BV3316" s="1"/>
      <c r="BW3316" s="3"/>
      <c r="BX3316" s="4"/>
      <c r="BY3316" s="5"/>
      <c r="BZ3316" s="5"/>
      <c r="CA3316" s="5"/>
      <c r="CB3316" s="5"/>
      <c r="CC3316" s="5"/>
      <c r="CD3316" s="43"/>
    </row>
    <row r="3317" spans="1:82" x14ac:dyDescent="0.25">
      <c r="A3317" s="8"/>
      <c r="B3317" s="5"/>
      <c r="C3317" s="5"/>
      <c r="D3317" s="5"/>
      <c r="E3317" s="5"/>
      <c r="F3317" s="94" t="str">
        <f t="shared" si="519"/>
        <v/>
      </c>
      <c r="G3317" s="94" t="str">
        <f t="shared" si="520"/>
        <v/>
      </c>
      <c r="H3317" s="127" t="str">
        <f>IF(A3317&lt;&gt;"",IF(MID(C3317,1,1)="c",$AS$26,IF(MID(C3317,1,1)="r",$AS$41,IF(MID(C3317,1,1)="p",#REF!,#REF!))),"")</f>
        <v/>
      </c>
      <c r="I3317" s="92" t="str">
        <f t="shared" si="521"/>
        <v/>
      </c>
      <c r="J3317" s="92" t="str">
        <f t="shared" si="522"/>
        <v/>
      </c>
      <c r="K3317" s="92" t="str">
        <f t="shared" si="523"/>
        <v/>
      </c>
      <c r="L3317" s="92" t="str">
        <f t="shared" si="524"/>
        <v/>
      </c>
      <c r="M3317" s="95" t="str">
        <f>IF(A3317&lt;&gt;"",IF(MID(C3317,1,1)="c",SigmaEpsConcrete(I3317,$AN$30:$AN$33,$AR$30:$AR$33,$AS$26,$AS$27,$AS$28,$AQ$20,$AU$19),""),"")</f>
        <v/>
      </c>
      <c r="N3317" s="95" t="str">
        <f>IF(A3317&lt;&gt;"",IF(MID(C3317,1,1)="r",SigmaEpsReinf(J3317,$AS$42:$AS$43,$AS$41,$AS$39,$AS$40,$AQ$38),""),"")</f>
        <v/>
      </c>
      <c r="Q3317" s="92" t="str">
        <f t="shared" si="526"/>
        <v/>
      </c>
      <c r="R3317" s="92" t="str">
        <f t="shared" si="527"/>
        <v/>
      </c>
      <c r="U3317" s="5"/>
      <c r="V3317" s="5"/>
      <c r="W3317" s="94" t="str">
        <f t="shared" si="525"/>
        <v/>
      </c>
      <c r="X3317" s="94" t="str">
        <f t="shared" si="528"/>
        <v/>
      </c>
      <c r="Y3317" s="5"/>
      <c r="BK3317" s="8"/>
      <c r="BL3317" s="5"/>
      <c r="BM3317" s="5"/>
      <c r="BN3317" s="5"/>
      <c r="BO3317" s="5"/>
      <c r="BP3317" s="1"/>
      <c r="BQ3317" s="1"/>
      <c r="BR3317" s="1"/>
      <c r="BS3317" s="1"/>
      <c r="BT3317" s="1"/>
      <c r="BU3317" s="4"/>
      <c r="BV3317" s="1"/>
      <c r="BW3317" s="3"/>
      <c r="BX3317" s="4"/>
      <c r="BY3317" s="5"/>
      <c r="BZ3317" s="5"/>
      <c r="CA3317" s="5"/>
      <c r="CB3317" s="5"/>
      <c r="CC3317" s="5"/>
      <c r="CD3317" s="43"/>
    </row>
    <row r="3318" spans="1:82" x14ac:dyDescent="0.25">
      <c r="A3318" s="8"/>
      <c r="B3318" s="5"/>
      <c r="C3318" s="5"/>
      <c r="D3318" s="5"/>
      <c r="E3318" s="5"/>
      <c r="F3318" s="94" t="str">
        <f t="shared" si="519"/>
        <v/>
      </c>
      <c r="G3318" s="94" t="str">
        <f t="shared" si="520"/>
        <v/>
      </c>
      <c r="H3318" s="127" t="str">
        <f>IF(A3318&lt;&gt;"",IF(MID(C3318,1,1)="c",$AS$26,IF(MID(C3318,1,1)="r",$AS$41,IF(MID(C3318,1,1)="p",#REF!,#REF!))),"")</f>
        <v/>
      </c>
      <c r="I3318" s="92" t="str">
        <f t="shared" si="521"/>
        <v/>
      </c>
      <c r="J3318" s="92" t="str">
        <f t="shared" si="522"/>
        <v/>
      </c>
      <c r="K3318" s="92" t="str">
        <f t="shared" si="523"/>
        <v/>
      </c>
      <c r="L3318" s="92" t="str">
        <f t="shared" si="524"/>
        <v/>
      </c>
      <c r="M3318" s="95" t="str">
        <f>IF(A3318&lt;&gt;"",IF(MID(C3318,1,1)="c",SigmaEpsConcrete(I3318,$AN$30:$AN$33,$AR$30:$AR$33,$AS$26,$AS$27,$AS$28,$AQ$20,$AU$19),""),"")</f>
        <v/>
      </c>
      <c r="N3318" s="95" t="str">
        <f>IF(A3318&lt;&gt;"",IF(MID(C3318,1,1)="r",SigmaEpsReinf(J3318,$AS$42:$AS$43,$AS$41,$AS$39,$AS$40,$AQ$38),""),"")</f>
        <v/>
      </c>
      <c r="Q3318" s="92" t="str">
        <f t="shared" si="526"/>
        <v/>
      </c>
      <c r="R3318" s="92" t="str">
        <f t="shared" si="527"/>
        <v/>
      </c>
      <c r="U3318" s="5"/>
      <c r="V3318" s="5"/>
      <c r="W3318" s="94" t="str">
        <f t="shared" si="525"/>
        <v/>
      </c>
      <c r="X3318" s="94" t="str">
        <f t="shared" si="528"/>
        <v/>
      </c>
      <c r="Y3318" s="5"/>
      <c r="BK3318" s="8"/>
      <c r="BL3318" s="5"/>
      <c r="BM3318" s="5"/>
      <c r="BN3318" s="5"/>
      <c r="BO3318" s="5"/>
      <c r="BP3318" s="1"/>
      <c r="BQ3318" s="1"/>
      <c r="BR3318" s="1"/>
      <c r="BS3318" s="1"/>
      <c r="BT3318" s="1"/>
      <c r="BU3318" s="4"/>
      <c r="BV3318" s="1"/>
      <c r="BW3318" s="3"/>
      <c r="BX3318" s="4"/>
      <c r="BY3318" s="5"/>
      <c r="BZ3318" s="5"/>
      <c r="CA3318" s="5"/>
      <c r="CB3318" s="5"/>
      <c r="CC3318" s="5"/>
      <c r="CD3318" s="43"/>
    </row>
    <row r="3319" spans="1:82" x14ac:dyDescent="0.25">
      <c r="A3319" s="8"/>
      <c r="B3319" s="5"/>
      <c r="C3319" s="5"/>
      <c r="D3319" s="5"/>
      <c r="E3319" s="5"/>
      <c r="F3319" s="94" t="str">
        <f t="shared" si="519"/>
        <v/>
      </c>
      <c r="G3319" s="94" t="str">
        <f t="shared" si="520"/>
        <v/>
      </c>
      <c r="H3319" s="127" t="str">
        <f>IF(A3319&lt;&gt;"",IF(MID(C3319,1,1)="c",$AS$26,IF(MID(C3319,1,1)="r",$AS$41,IF(MID(C3319,1,1)="p",#REF!,#REF!))),"")</f>
        <v/>
      </c>
      <c r="I3319" s="92" t="str">
        <f t="shared" si="521"/>
        <v/>
      </c>
      <c r="J3319" s="92" t="str">
        <f t="shared" si="522"/>
        <v/>
      </c>
      <c r="K3319" s="92" t="str">
        <f t="shared" si="523"/>
        <v/>
      </c>
      <c r="L3319" s="92" t="str">
        <f t="shared" si="524"/>
        <v/>
      </c>
      <c r="M3319" s="95" t="str">
        <f>IF(A3319&lt;&gt;"",IF(MID(C3319,1,1)="c",SigmaEpsConcrete(I3319,$AN$30:$AN$33,$AR$30:$AR$33,$AS$26,$AS$27,$AS$28,$AQ$20,$AU$19),""),"")</f>
        <v/>
      </c>
      <c r="N3319" s="95" t="str">
        <f>IF(A3319&lt;&gt;"",IF(MID(C3319,1,1)="r",SigmaEpsReinf(J3319,$AS$42:$AS$43,$AS$41,$AS$39,$AS$40,$AQ$38),""),"")</f>
        <v/>
      </c>
      <c r="Q3319" s="92" t="str">
        <f t="shared" si="526"/>
        <v/>
      </c>
      <c r="R3319" s="92" t="str">
        <f t="shared" si="527"/>
        <v/>
      </c>
      <c r="U3319" s="5"/>
      <c r="V3319" s="5"/>
      <c r="W3319" s="94" t="str">
        <f t="shared" si="525"/>
        <v/>
      </c>
      <c r="X3319" s="94" t="str">
        <f t="shared" si="528"/>
        <v/>
      </c>
      <c r="Y3319" s="5"/>
      <c r="BK3319" s="8"/>
      <c r="BL3319" s="5"/>
      <c r="BM3319" s="5"/>
      <c r="BN3319" s="5"/>
      <c r="BO3319" s="5"/>
      <c r="BP3319" s="1"/>
      <c r="BQ3319" s="1"/>
      <c r="BR3319" s="1"/>
      <c r="BS3319" s="1"/>
      <c r="BT3319" s="1"/>
      <c r="BU3319" s="4"/>
      <c r="BV3319" s="1"/>
      <c r="BW3319" s="3"/>
      <c r="BX3319" s="4"/>
      <c r="BY3319" s="5"/>
      <c r="BZ3319" s="5"/>
      <c r="CA3319" s="5"/>
      <c r="CB3319" s="5"/>
      <c r="CC3319" s="5"/>
      <c r="CD3319" s="43"/>
    </row>
    <row r="3320" spans="1:82" x14ac:dyDescent="0.25">
      <c r="A3320" s="8"/>
      <c r="B3320" s="5"/>
      <c r="C3320" s="5"/>
      <c r="D3320" s="5"/>
      <c r="E3320" s="5"/>
      <c r="F3320" s="94" t="str">
        <f t="shared" si="519"/>
        <v/>
      </c>
      <c r="G3320" s="94" t="str">
        <f t="shared" si="520"/>
        <v/>
      </c>
      <c r="H3320" s="127" t="str">
        <f>IF(A3320&lt;&gt;"",IF(MID(C3320,1,1)="c",$AS$26,IF(MID(C3320,1,1)="r",$AS$41,IF(MID(C3320,1,1)="p",#REF!,#REF!))),"")</f>
        <v/>
      </c>
      <c r="I3320" s="92" t="str">
        <f t="shared" si="521"/>
        <v/>
      </c>
      <c r="J3320" s="92" t="str">
        <f t="shared" si="522"/>
        <v/>
      </c>
      <c r="K3320" s="92" t="str">
        <f t="shared" si="523"/>
        <v/>
      </c>
      <c r="L3320" s="92" t="str">
        <f t="shared" si="524"/>
        <v/>
      </c>
      <c r="M3320" s="95" t="str">
        <f>IF(A3320&lt;&gt;"",IF(MID(C3320,1,1)="c",SigmaEpsConcrete(I3320,$AN$30:$AN$33,$AR$30:$AR$33,$AS$26,$AS$27,$AS$28,$AQ$20,$AU$19),""),"")</f>
        <v/>
      </c>
      <c r="N3320" s="95" t="str">
        <f>IF(A3320&lt;&gt;"",IF(MID(C3320,1,1)="r",SigmaEpsReinf(J3320,$AS$42:$AS$43,$AS$41,$AS$39,$AS$40,$AQ$38),""),"")</f>
        <v/>
      </c>
      <c r="Q3320" s="92" t="str">
        <f t="shared" si="526"/>
        <v/>
      </c>
      <c r="R3320" s="92" t="str">
        <f t="shared" si="527"/>
        <v/>
      </c>
      <c r="U3320" s="5"/>
      <c r="V3320" s="5"/>
      <c r="W3320" s="94" t="str">
        <f t="shared" si="525"/>
        <v/>
      </c>
      <c r="X3320" s="94" t="str">
        <f t="shared" si="528"/>
        <v/>
      </c>
      <c r="Y3320" s="5"/>
      <c r="BK3320" s="8"/>
      <c r="BL3320" s="5"/>
      <c r="BM3320" s="5"/>
      <c r="BN3320" s="5"/>
      <c r="BO3320" s="5"/>
      <c r="BP3320" s="1"/>
      <c r="BQ3320" s="1"/>
      <c r="BR3320" s="1"/>
      <c r="BS3320" s="1"/>
      <c r="BT3320" s="1"/>
      <c r="BU3320" s="4"/>
      <c r="BV3320" s="1"/>
      <c r="BW3320" s="3"/>
      <c r="BX3320" s="4"/>
      <c r="BY3320" s="5"/>
      <c r="BZ3320" s="5"/>
      <c r="CA3320" s="5"/>
      <c r="CB3320" s="5"/>
      <c r="CC3320" s="5"/>
      <c r="CD3320" s="43"/>
    </row>
    <row r="3321" spans="1:82" x14ac:dyDescent="0.25">
      <c r="A3321" s="8"/>
      <c r="B3321" s="5"/>
      <c r="C3321" s="5"/>
      <c r="D3321" s="5"/>
      <c r="E3321" s="5"/>
      <c r="F3321" s="94" t="str">
        <f t="shared" si="519"/>
        <v/>
      </c>
      <c r="G3321" s="94" t="str">
        <f t="shared" si="520"/>
        <v/>
      </c>
      <c r="H3321" s="127" t="str">
        <f>IF(A3321&lt;&gt;"",IF(MID(C3321,1,1)="c",$AS$26,IF(MID(C3321,1,1)="r",$AS$41,IF(MID(C3321,1,1)="p",#REF!,#REF!))),"")</f>
        <v/>
      </c>
      <c r="I3321" s="92" t="str">
        <f t="shared" si="521"/>
        <v/>
      </c>
      <c r="J3321" s="92" t="str">
        <f t="shared" si="522"/>
        <v/>
      </c>
      <c r="K3321" s="92" t="str">
        <f t="shared" si="523"/>
        <v/>
      </c>
      <c r="L3321" s="92" t="str">
        <f t="shared" si="524"/>
        <v/>
      </c>
      <c r="M3321" s="95" t="str">
        <f>IF(A3321&lt;&gt;"",IF(MID(C3321,1,1)="c",SigmaEpsConcrete(I3321,$AN$30:$AN$33,$AR$30:$AR$33,$AS$26,$AS$27,$AS$28,$AQ$20,$AU$19),""),"")</f>
        <v/>
      </c>
      <c r="N3321" s="95" t="str">
        <f>IF(A3321&lt;&gt;"",IF(MID(C3321,1,1)="r",SigmaEpsReinf(J3321,$AS$42:$AS$43,$AS$41,$AS$39,$AS$40,$AQ$38),""),"")</f>
        <v/>
      </c>
      <c r="Q3321" s="92" t="str">
        <f t="shared" si="526"/>
        <v/>
      </c>
      <c r="R3321" s="92" t="str">
        <f t="shared" si="527"/>
        <v/>
      </c>
      <c r="U3321" s="5"/>
      <c r="V3321" s="5"/>
      <c r="W3321" s="94" t="str">
        <f t="shared" si="525"/>
        <v/>
      </c>
      <c r="X3321" s="94" t="str">
        <f t="shared" si="528"/>
        <v/>
      </c>
      <c r="Y3321" s="5"/>
      <c r="BK3321" s="8"/>
      <c r="BL3321" s="5"/>
      <c r="BM3321" s="5"/>
      <c r="BN3321" s="5"/>
      <c r="BO3321" s="5"/>
      <c r="BP3321" s="1"/>
      <c r="BQ3321" s="1"/>
      <c r="BR3321" s="1"/>
      <c r="BS3321" s="1"/>
      <c r="BT3321" s="1"/>
      <c r="BU3321" s="4"/>
      <c r="BV3321" s="1"/>
      <c r="BW3321" s="3"/>
      <c r="BX3321" s="4"/>
      <c r="BY3321" s="5"/>
      <c r="BZ3321" s="5"/>
      <c r="CA3321" s="5"/>
      <c r="CB3321" s="5"/>
      <c r="CC3321" s="5"/>
      <c r="CD3321" s="43"/>
    </row>
    <row r="3322" spans="1:82" x14ac:dyDescent="0.25">
      <c r="A3322" s="8"/>
      <c r="B3322" s="5"/>
      <c r="C3322" s="5"/>
      <c r="D3322" s="5"/>
      <c r="E3322" s="5"/>
      <c r="F3322" s="94" t="str">
        <f t="shared" si="519"/>
        <v/>
      </c>
      <c r="G3322" s="94" t="str">
        <f t="shared" si="520"/>
        <v/>
      </c>
      <c r="H3322" s="127" t="str">
        <f>IF(A3322&lt;&gt;"",IF(MID(C3322,1,1)="c",$AS$26,IF(MID(C3322,1,1)="r",$AS$41,IF(MID(C3322,1,1)="p",#REF!,#REF!))),"")</f>
        <v/>
      </c>
      <c r="I3322" s="92" t="str">
        <f t="shared" si="521"/>
        <v/>
      </c>
      <c r="J3322" s="92" t="str">
        <f t="shared" si="522"/>
        <v/>
      </c>
      <c r="K3322" s="92" t="str">
        <f t="shared" si="523"/>
        <v/>
      </c>
      <c r="L3322" s="92" t="str">
        <f t="shared" si="524"/>
        <v/>
      </c>
      <c r="M3322" s="95" t="str">
        <f>IF(A3322&lt;&gt;"",IF(MID(C3322,1,1)="c",SigmaEpsConcrete(I3322,$AN$30:$AN$33,$AR$30:$AR$33,$AS$26,$AS$27,$AS$28,$AQ$20,$AU$19),""),"")</f>
        <v/>
      </c>
      <c r="N3322" s="95" t="str">
        <f>IF(A3322&lt;&gt;"",IF(MID(C3322,1,1)="r",SigmaEpsReinf(J3322,$AS$42:$AS$43,$AS$41,$AS$39,$AS$40,$AQ$38),""),"")</f>
        <v/>
      </c>
      <c r="Q3322" s="92" t="str">
        <f t="shared" si="526"/>
        <v/>
      </c>
      <c r="R3322" s="92" t="str">
        <f t="shared" si="527"/>
        <v/>
      </c>
      <c r="U3322" s="5"/>
      <c r="V3322" s="5"/>
      <c r="W3322" s="94" t="str">
        <f t="shared" si="525"/>
        <v/>
      </c>
      <c r="X3322" s="94" t="str">
        <f t="shared" si="528"/>
        <v/>
      </c>
      <c r="Y3322" s="5"/>
      <c r="BK3322" s="8"/>
      <c r="BL3322" s="5"/>
      <c r="BM3322" s="5"/>
      <c r="BN3322" s="5"/>
      <c r="BO3322" s="5"/>
      <c r="BP3322" s="1"/>
      <c r="BQ3322" s="1"/>
      <c r="BR3322" s="1"/>
      <c r="BS3322" s="1"/>
      <c r="BT3322" s="1"/>
      <c r="BU3322" s="4"/>
      <c r="BV3322" s="1"/>
      <c r="BW3322" s="3"/>
      <c r="BX3322" s="4"/>
      <c r="BY3322" s="5"/>
      <c r="BZ3322" s="5"/>
      <c r="CA3322" s="5"/>
      <c r="CB3322" s="5"/>
      <c r="CC3322" s="5"/>
      <c r="CD3322" s="43"/>
    </row>
    <row r="3323" spans="1:82" x14ac:dyDescent="0.25">
      <c r="A3323" s="8"/>
      <c r="B3323" s="5"/>
      <c r="C3323" s="5"/>
      <c r="D3323" s="5"/>
      <c r="E3323" s="5"/>
      <c r="F3323" s="94" t="str">
        <f t="shared" si="519"/>
        <v/>
      </c>
      <c r="G3323" s="94" t="str">
        <f t="shared" si="520"/>
        <v/>
      </c>
      <c r="H3323" s="127" t="str">
        <f>IF(A3323&lt;&gt;"",IF(MID(C3323,1,1)="c",$AS$26,IF(MID(C3323,1,1)="r",$AS$41,IF(MID(C3323,1,1)="p",#REF!,#REF!))),"")</f>
        <v/>
      </c>
      <c r="I3323" s="92" t="str">
        <f t="shared" si="521"/>
        <v/>
      </c>
      <c r="J3323" s="92" t="str">
        <f t="shared" si="522"/>
        <v/>
      </c>
      <c r="K3323" s="92" t="str">
        <f t="shared" si="523"/>
        <v/>
      </c>
      <c r="L3323" s="92" t="str">
        <f t="shared" si="524"/>
        <v/>
      </c>
      <c r="M3323" s="95" t="str">
        <f>IF(A3323&lt;&gt;"",IF(MID(C3323,1,1)="c",SigmaEpsConcrete(I3323,$AN$30:$AN$33,$AR$30:$AR$33,$AS$26,$AS$27,$AS$28,$AQ$20,$AU$19),""),"")</f>
        <v/>
      </c>
      <c r="N3323" s="95" t="str">
        <f>IF(A3323&lt;&gt;"",IF(MID(C3323,1,1)="r",SigmaEpsReinf(J3323,$AS$42:$AS$43,$AS$41,$AS$39,$AS$40,$AQ$38),""),"")</f>
        <v/>
      </c>
      <c r="Q3323" s="92" t="str">
        <f t="shared" si="526"/>
        <v/>
      </c>
      <c r="R3323" s="92" t="str">
        <f t="shared" si="527"/>
        <v/>
      </c>
      <c r="U3323" s="5"/>
      <c r="V3323" s="5"/>
      <c r="W3323" s="94" t="str">
        <f t="shared" si="525"/>
        <v/>
      </c>
      <c r="X3323" s="94" t="str">
        <f t="shared" si="528"/>
        <v/>
      </c>
      <c r="Y3323" s="5"/>
      <c r="BK3323" s="8"/>
      <c r="BL3323" s="5"/>
      <c r="BM3323" s="5"/>
      <c r="BN3323" s="5"/>
      <c r="BO3323" s="5"/>
      <c r="BP3323" s="1"/>
      <c r="BQ3323" s="1"/>
      <c r="BR3323" s="1"/>
      <c r="BS3323" s="1"/>
      <c r="BT3323" s="1"/>
      <c r="BU3323" s="4"/>
      <c r="BV3323" s="1"/>
      <c r="BW3323" s="3"/>
      <c r="BX3323" s="4"/>
      <c r="BY3323" s="5"/>
      <c r="BZ3323" s="5"/>
      <c r="CA3323" s="5"/>
      <c r="CB3323" s="5"/>
      <c r="CC3323" s="5"/>
      <c r="CD3323" s="43"/>
    </row>
    <row r="3324" spans="1:82" x14ac:dyDescent="0.25">
      <c r="A3324" s="8"/>
      <c r="B3324" s="5"/>
      <c r="C3324" s="5"/>
      <c r="D3324" s="5"/>
      <c r="E3324" s="5"/>
      <c r="F3324" s="94" t="str">
        <f t="shared" si="519"/>
        <v/>
      </c>
      <c r="G3324" s="94" t="str">
        <f t="shared" si="520"/>
        <v/>
      </c>
      <c r="H3324" s="127" t="str">
        <f>IF(A3324&lt;&gt;"",IF(MID(C3324,1,1)="c",$AS$26,IF(MID(C3324,1,1)="r",$AS$41,IF(MID(C3324,1,1)="p",#REF!,#REF!))),"")</f>
        <v/>
      </c>
      <c r="I3324" s="92" t="str">
        <f t="shared" si="521"/>
        <v/>
      </c>
      <c r="J3324" s="92" t="str">
        <f t="shared" si="522"/>
        <v/>
      </c>
      <c r="K3324" s="92" t="str">
        <f t="shared" si="523"/>
        <v/>
      </c>
      <c r="L3324" s="92" t="str">
        <f t="shared" si="524"/>
        <v/>
      </c>
      <c r="M3324" s="95" t="str">
        <f>IF(A3324&lt;&gt;"",IF(MID(C3324,1,1)="c",SigmaEpsConcrete(I3324,$AN$30:$AN$33,$AR$30:$AR$33,$AS$26,$AS$27,$AS$28,$AQ$20,$AU$19),""),"")</f>
        <v/>
      </c>
      <c r="N3324" s="95" t="str">
        <f>IF(A3324&lt;&gt;"",IF(MID(C3324,1,1)="r",SigmaEpsReinf(J3324,$AS$42:$AS$43,$AS$41,$AS$39,$AS$40,$AQ$38),""),"")</f>
        <v/>
      </c>
      <c r="Q3324" s="92" t="str">
        <f t="shared" si="526"/>
        <v/>
      </c>
      <c r="R3324" s="92" t="str">
        <f t="shared" si="527"/>
        <v/>
      </c>
      <c r="U3324" s="5"/>
      <c r="V3324" s="5"/>
      <c r="W3324" s="94" t="str">
        <f t="shared" si="525"/>
        <v/>
      </c>
      <c r="X3324" s="94" t="str">
        <f t="shared" si="528"/>
        <v/>
      </c>
      <c r="Y3324" s="5"/>
      <c r="BK3324" s="8"/>
      <c r="BL3324" s="5"/>
      <c r="BM3324" s="5"/>
      <c r="BN3324" s="5"/>
      <c r="BO3324" s="5"/>
      <c r="BP3324" s="1"/>
      <c r="BQ3324" s="1"/>
      <c r="BR3324" s="1"/>
      <c r="BS3324" s="1"/>
      <c r="BT3324" s="1"/>
      <c r="BU3324" s="4"/>
      <c r="BV3324" s="1"/>
      <c r="BW3324" s="3"/>
      <c r="BX3324" s="4"/>
      <c r="BY3324" s="5"/>
      <c r="BZ3324" s="5"/>
      <c r="CA3324" s="5"/>
      <c r="CB3324" s="5"/>
      <c r="CC3324" s="5"/>
      <c r="CD3324" s="43"/>
    </row>
    <row r="3325" spans="1:82" x14ac:dyDescent="0.25">
      <c r="A3325" s="8"/>
      <c r="B3325" s="5"/>
      <c r="C3325" s="5"/>
      <c r="D3325" s="5"/>
      <c r="E3325" s="5"/>
      <c r="F3325" s="94" t="str">
        <f t="shared" si="519"/>
        <v/>
      </c>
      <c r="G3325" s="94" t="str">
        <f t="shared" si="520"/>
        <v/>
      </c>
      <c r="H3325" s="127" t="str">
        <f>IF(A3325&lt;&gt;"",IF(MID(C3325,1,1)="c",$AS$26,IF(MID(C3325,1,1)="r",$AS$41,IF(MID(C3325,1,1)="p",#REF!,#REF!))),"")</f>
        <v/>
      </c>
      <c r="I3325" s="92" t="str">
        <f t="shared" si="521"/>
        <v/>
      </c>
      <c r="J3325" s="92" t="str">
        <f t="shared" si="522"/>
        <v/>
      </c>
      <c r="K3325" s="92" t="str">
        <f t="shared" si="523"/>
        <v/>
      </c>
      <c r="L3325" s="92" t="str">
        <f t="shared" si="524"/>
        <v/>
      </c>
      <c r="M3325" s="95" t="str">
        <f>IF(A3325&lt;&gt;"",IF(MID(C3325,1,1)="c",SigmaEpsConcrete(I3325,$AN$30:$AN$33,$AR$30:$AR$33,$AS$26,$AS$27,$AS$28,$AQ$20,$AU$19),""),"")</f>
        <v/>
      </c>
      <c r="N3325" s="95" t="str">
        <f>IF(A3325&lt;&gt;"",IF(MID(C3325,1,1)="r",SigmaEpsReinf(J3325,$AS$42:$AS$43,$AS$41,$AS$39,$AS$40,$AQ$38),""),"")</f>
        <v/>
      </c>
      <c r="Q3325" s="92" t="str">
        <f t="shared" si="526"/>
        <v/>
      </c>
      <c r="R3325" s="92" t="str">
        <f t="shared" si="527"/>
        <v/>
      </c>
      <c r="U3325" s="5"/>
      <c r="V3325" s="5"/>
      <c r="W3325" s="94" t="str">
        <f t="shared" si="525"/>
        <v/>
      </c>
      <c r="X3325" s="94" t="str">
        <f t="shared" si="528"/>
        <v/>
      </c>
      <c r="Y3325" s="5"/>
      <c r="BK3325" s="8"/>
      <c r="BL3325" s="5"/>
      <c r="BM3325" s="5"/>
      <c r="BN3325" s="5"/>
      <c r="BO3325" s="5"/>
      <c r="BP3325" s="1"/>
      <c r="BQ3325" s="1"/>
      <c r="BR3325" s="1"/>
      <c r="BS3325" s="1"/>
      <c r="BT3325" s="1"/>
      <c r="BU3325" s="4"/>
      <c r="BV3325" s="1"/>
      <c r="BW3325" s="3"/>
      <c r="BX3325" s="4"/>
      <c r="BY3325" s="5"/>
      <c r="BZ3325" s="5"/>
      <c r="CA3325" s="5"/>
      <c r="CB3325" s="5"/>
      <c r="CC3325" s="5"/>
      <c r="CD3325" s="43"/>
    </row>
    <row r="3326" spans="1:82" x14ac:dyDescent="0.25">
      <c r="A3326" s="8"/>
      <c r="B3326" s="5"/>
      <c r="C3326" s="5"/>
      <c r="D3326" s="5"/>
      <c r="E3326" s="5"/>
      <c r="F3326" s="94" t="str">
        <f t="shared" si="519"/>
        <v/>
      </c>
      <c r="G3326" s="94" t="str">
        <f t="shared" si="520"/>
        <v/>
      </c>
      <c r="H3326" s="127" t="str">
        <f>IF(A3326&lt;&gt;"",IF(MID(C3326,1,1)="c",$AS$26,IF(MID(C3326,1,1)="r",$AS$41,IF(MID(C3326,1,1)="p",#REF!,#REF!))),"")</f>
        <v/>
      </c>
      <c r="I3326" s="92" t="str">
        <f t="shared" si="521"/>
        <v/>
      </c>
      <c r="J3326" s="92" t="str">
        <f t="shared" si="522"/>
        <v/>
      </c>
      <c r="K3326" s="92" t="str">
        <f t="shared" si="523"/>
        <v/>
      </c>
      <c r="L3326" s="92" t="str">
        <f t="shared" si="524"/>
        <v/>
      </c>
      <c r="M3326" s="95" t="str">
        <f>IF(A3326&lt;&gt;"",IF(MID(C3326,1,1)="c",SigmaEpsConcrete(I3326,$AN$30:$AN$33,$AR$30:$AR$33,$AS$26,$AS$27,$AS$28,$AQ$20,$AU$19),""),"")</f>
        <v/>
      </c>
      <c r="N3326" s="95" t="str">
        <f>IF(A3326&lt;&gt;"",IF(MID(C3326,1,1)="r",SigmaEpsReinf(J3326,$AS$42:$AS$43,$AS$41,$AS$39,$AS$40,$AQ$38),""),"")</f>
        <v/>
      </c>
      <c r="Q3326" s="92" t="str">
        <f t="shared" si="526"/>
        <v/>
      </c>
      <c r="R3326" s="92" t="str">
        <f t="shared" si="527"/>
        <v/>
      </c>
      <c r="U3326" s="5"/>
      <c r="V3326" s="5"/>
      <c r="W3326" s="94" t="str">
        <f t="shared" si="525"/>
        <v/>
      </c>
      <c r="X3326" s="94" t="str">
        <f t="shared" si="528"/>
        <v/>
      </c>
      <c r="Y3326" s="5"/>
      <c r="BK3326" s="8"/>
      <c r="BL3326" s="5"/>
      <c r="BM3326" s="5"/>
      <c r="BN3326" s="5"/>
      <c r="BO3326" s="5"/>
      <c r="BP3326" s="1"/>
      <c r="BQ3326" s="1"/>
      <c r="BR3326" s="1"/>
      <c r="BS3326" s="1"/>
      <c r="BT3326" s="1"/>
      <c r="BU3326" s="4"/>
      <c r="BV3326" s="1"/>
      <c r="BW3326" s="3"/>
      <c r="BX3326" s="4"/>
      <c r="BY3326" s="5"/>
      <c r="BZ3326" s="5"/>
      <c r="CA3326" s="5"/>
      <c r="CB3326" s="5"/>
      <c r="CC3326" s="5"/>
      <c r="CD3326" s="43"/>
    </row>
    <row r="3327" spans="1:82" x14ac:dyDescent="0.25">
      <c r="A3327" s="8"/>
      <c r="B3327" s="5"/>
      <c r="C3327" s="5"/>
      <c r="D3327" s="5"/>
      <c r="E3327" s="5"/>
      <c r="F3327" s="94" t="str">
        <f t="shared" si="519"/>
        <v/>
      </c>
      <c r="G3327" s="94" t="str">
        <f t="shared" si="520"/>
        <v/>
      </c>
      <c r="H3327" s="127" t="str">
        <f>IF(A3327&lt;&gt;"",IF(MID(C3327,1,1)="c",$AS$26,IF(MID(C3327,1,1)="r",$AS$41,IF(MID(C3327,1,1)="p",#REF!,#REF!))),"")</f>
        <v/>
      </c>
      <c r="I3327" s="92" t="str">
        <f t="shared" si="521"/>
        <v/>
      </c>
      <c r="J3327" s="92" t="str">
        <f t="shared" si="522"/>
        <v/>
      </c>
      <c r="K3327" s="92" t="str">
        <f t="shared" si="523"/>
        <v/>
      </c>
      <c r="L3327" s="92" t="str">
        <f t="shared" si="524"/>
        <v/>
      </c>
      <c r="M3327" s="95" t="str">
        <f>IF(A3327&lt;&gt;"",IF(MID(C3327,1,1)="c",SigmaEpsConcrete(I3327,$AN$30:$AN$33,$AR$30:$AR$33,$AS$26,$AS$27,$AS$28,$AQ$20,$AU$19),""),"")</f>
        <v/>
      </c>
      <c r="N3327" s="95" t="str">
        <f>IF(A3327&lt;&gt;"",IF(MID(C3327,1,1)="r",SigmaEpsReinf(J3327,$AS$42:$AS$43,$AS$41,$AS$39,$AS$40,$AQ$38),""),"")</f>
        <v/>
      </c>
      <c r="Q3327" s="92" t="str">
        <f t="shared" si="526"/>
        <v/>
      </c>
      <c r="R3327" s="92" t="str">
        <f t="shared" si="527"/>
        <v/>
      </c>
      <c r="U3327" s="5"/>
      <c r="V3327" s="5"/>
      <c r="W3327" s="94" t="str">
        <f t="shared" si="525"/>
        <v/>
      </c>
      <c r="X3327" s="94" t="str">
        <f t="shared" si="528"/>
        <v/>
      </c>
      <c r="Y3327" s="5"/>
      <c r="BK3327" s="8"/>
      <c r="BL3327" s="5"/>
      <c r="BM3327" s="5"/>
      <c r="BN3327" s="5"/>
      <c r="BO3327" s="5"/>
      <c r="BP3327" s="1"/>
      <c r="BQ3327" s="1"/>
      <c r="BR3327" s="1"/>
      <c r="BS3327" s="1"/>
      <c r="BT3327" s="1"/>
      <c r="BU3327" s="4"/>
      <c r="BV3327" s="1"/>
      <c r="BW3327" s="3"/>
      <c r="BX3327" s="4"/>
      <c r="BY3327" s="5"/>
      <c r="BZ3327" s="5"/>
      <c r="CA3327" s="5"/>
      <c r="CB3327" s="5"/>
      <c r="CC3327" s="5"/>
      <c r="CD3327" s="43"/>
    </row>
    <row r="3328" spans="1:82" x14ac:dyDescent="0.25">
      <c r="A3328" s="8"/>
      <c r="B3328" s="5"/>
      <c r="C3328" s="5"/>
      <c r="D3328" s="5"/>
      <c r="E3328" s="5"/>
      <c r="F3328" s="94" t="str">
        <f t="shared" si="519"/>
        <v/>
      </c>
      <c r="G3328" s="94" t="str">
        <f t="shared" si="520"/>
        <v/>
      </c>
      <c r="H3328" s="127" t="str">
        <f>IF(A3328&lt;&gt;"",IF(MID(C3328,1,1)="c",$AS$26,IF(MID(C3328,1,1)="r",$AS$41,IF(MID(C3328,1,1)="p",#REF!,#REF!))),"")</f>
        <v/>
      </c>
      <c r="I3328" s="92" t="str">
        <f t="shared" si="521"/>
        <v/>
      </c>
      <c r="J3328" s="92" t="str">
        <f t="shared" si="522"/>
        <v/>
      </c>
      <c r="K3328" s="92" t="str">
        <f t="shared" si="523"/>
        <v/>
      </c>
      <c r="L3328" s="92" t="str">
        <f t="shared" si="524"/>
        <v/>
      </c>
      <c r="M3328" s="95" t="str">
        <f>IF(A3328&lt;&gt;"",IF(MID(C3328,1,1)="c",SigmaEpsConcrete(I3328,$AN$30:$AN$33,$AR$30:$AR$33,$AS$26,$AS$27,$AS$28,$AQ$20,$AU$19),""),"")</f>
        <v/>
      </c>
      <c r="N3328" s="95" t="str">
        <f>IF(A3328&lt;&gt;"",IF(MID(C3328,1,1)="r",SigmaEpsReinf(J3328,$AS$42:$AS$43,$AS$41,$AS$39,$AS$40,$AQ$38),""),"")</f>
        <v/>
      </c>
      <c r="Q3328" s="92" t="str">
        <f t="shared" si="526"/>
        <v/>
      </c>
      <c r="R3328" s="92" t="str">
        <f t="shared" si="527"/>
        <v/>
      </c>
      <c r="U3328" s="5"/>
      <c r="V3328" s="5"/>
      <c r="W3328" s="94" t="str">
        <f t="shared" si="525"/>
        <v/>
      </c>
      <c r="X3328" s="94" t="str">
        <f t="shared" si="528"/>
        <v/>
      </c>
      <c r="Y3328" s="5"/>
      <c r="BK3328" s="8"/>
      <c r="BL3328" s="5"/>
      <c r="BM3328" s="5"/>
      <c r="BN3328" s="5"/>
      <c r="BO3328" s="5"/>
      <c r="BP3328" s="1"/>
      <c r="BQ3328" s="1"/>
      <c r="BR3328" s="1"/>
      <c r="BS3328" s="1"/>
      <c r="BT3328" s="1"/>
      <c r="BU3328" s="4"/>
      <c r="BV3328" s="1"/>
      <c r="BW3328" s="3"/>
      <c r="BX3328" s="4"/>
      <c r="BY3328" s="5"/>
      <c r="BZ3328" s="5"/>
      <c r="CA3328" s="5"/>
      <c r="CB3328" s="5"/>
      <c r="CC3328" s="5"/>
      <c r="CD3328" s="43"/>
    </row>
    <row r="3329" spans="1:82" x14ac:dyDescent="0.25">
      <c r="A3329" s="8"/>
      <c r="B3329" s="5"/>
      <c r="C3329" s="5"/>
      <c r="D3329" s="5"/>
      <c r="E3329" s="5"/>
      <c r="F3329" s="94" t="str">
        <f t="shared" si="519"/>
        <v/>
      </c>
      <c r="G3329" s="94" t="str">
        <f t="shared" si="520"/>
        <v/>
      </c>
      <c r="H3329" s="127" t="str">
        <f>IF(A3329&lt;&gt;"",IF(MID(C3329,1,1)="c",$AS$26,IF(MID(C3329,1,1)="r",$AS$41,IF(MID(C3329,1,1)="p",#REF!,#REF!))),"")</f>
        <v/>
      </c>
      <c r="I3329" s="92" t="str">
        <f t="shared" si="521"/>
        <v/>
      </c>
      <c r="J3329" s="92" t="str">
        <f t="shared" si="522"/>
        <v/>
      </c>
      <c r="K3329" s="92" t="str">
        <f t="shared" si="523"/>
        <v/>
      </c>
      <c r="L3329" s="92" t="str">
        <f t="shared" si="524"/>
        <v/>
      </c>
      <c r="M3329" s="95" t="str">
        <f>IF(A3329&lt;&gt;"",IF(MID(C3329,1,1)="c",SigmaEpsConcrete(I3329,$AN$30:$AN$33,$AR$30:$AR$33,$AS$26,$AS$27,$AS$28,$AQ$20,$AU$19),""),"")</f>
        <v/>
      </c>
      <c r="N3329" s="95" t="str">
        <f>IF(A3329&lt;&gt;"",IF(MID(C3329,1,1)="r",SigmaEpsReinf(J3329,$AS$42:$AS$43,$AS$41,$AS$39,$AS$40,$AQ$38),""),"")</f>
        <v/>
      </c>
      <c r="Q3329" s="92" t="str">
        <f t="shared" si="526"/>
        <v/>
      </c>
      <c r="R3329" s="92" t="str">
        <f t="shared" si="527"/>
        <v/>
      </c>
      <c r="U3329" s="5"/>
      <c r="V3329" s="5"/>
      <c r="W3329" s="94" t="str">
        <f t="shared" si="525"/>
        <v/>
      </c>
      <c r="X3329" s="94" t="str">
        <f t="shared" si="528"/>
        <v/>
      </c>
      <c r="Y3329" s="5"/>
      <c r="BK3329" s="8"/>
      <c r="BL3329" s="5"/>
      <c r="BM3329" s="5"/>
      <c r="BN3329" s="5"/>
      <c r="BO3329" s="5"/>
      <c r="BP3329" s="1"/>
      <c r="BQ3329" s="1"/>
      <c r="BR3329" s="1"/>
      <c r="BS3329" s="1"/>
      <c r="BT3329" s="1"/>
      <c r="BU3329" s="4"/>
      <c r="BV3329" s="1"/>
      <c r="BW3329" s="3"/>
      <c r="BX3329" s="4"/>
      <c r="BY3329" s="5"/>
      <c r="BZ3329" s="5"/>
      <c r="CA3329" s="5"/>
      <c r="CB3329" s="5"/>
      <c r="CC3329" s="5"/>
      <c r="CD3329" s="43"/>
    </row>
    <row r="3330" spans="1:82" x14ac:dyDescent="0.25">
      <c r="A3330" s="8"/>
      <c r="B3330" s="5"/>
      <c r="C3330" s="5"/>
      <c r="D3330" s="5"/>
      <c r="E3330" s="5"/>
      <c r="F3330" s="94" t="str">
        <f t="shared" si="519"/>
        <v/>
      </c>
      <c r="G3330" s="94" t="str">
        <f t="shared" si="520"/>
        <v/>
      </c>
      <c r="H3330" s="127" t="str">
        <f>IF(A3330&lt;&gt;"",IF(MID(C3330,1,1)="c",$AS$26,IF(MID(C3330,1,1)="r",$AS$41,IF(MID(C3330,1,1)="p",#REF!,#REF!))),"")</f>
        <v/>
      </c>
      <c r="I3330" s="92" t="str">
        <f t="shared" si="521"/>
        <v/>
      </c>
      <c r="J3330" s="92" t="str">
        <f t="shared" si="522"/>
        <v/>
      </c>
      <c r="K3330" s="92" t="str">
        <f t="shared" si="523"/>
        <v/>
      </c>
      <c r="L3330" s="92" t="str">
        <f t="shared" si="524"/>
        <v/>
      </c>
      <c r="M3330" s="95" t="str">
        <f>IF(A3330&lt;&gt;"",IF(MID(C3330,1,1)="c",SigmaEpsConcrete(I3330,$AN$30:$AN$33,$AR$30:$AR$33,$AS$26,$AS$27,$AS$28,$AQ$20,$AU$19),""),"")</f>
        <v/>
      </c>
      <c r="N3330" s="95" t="str">
        <f>IF(A3330&lt;&gt;"",IF(MID(C3330,1,1)="r",SigmaEpsReinf(J3330,$AS$42:$AS$43,$AS$41,$AS$39,$AS$40,$AQ$38),""),"")</f>
        <v/>
      </c>
      <c r="Q3330" s="92" t="str">
        <f t="shared" si="526"/>
        <v/>
      </c>
      <c r="R3330" s="92" t="str">
        <f t="shared" si="527"/>
        <v/>
      </c>
      <c r="U3330" s="5"/>
      <c r="V3330" s="5"/>
      <c r="W3330" s="94" t="str">
        <f t="shared" si="525"/>
        <v/>
      </c>
      <c r="X3330" s="94" t="str">
        <f t="shared" si="528"/>
        <v/>
      </c>
      <c r="Y3330" s="5"/>
      <c r="BK3330" s="8"/>
      <c r="BL3330" s="5"/>
      <c r="BM3330" s="5"/>
      <c r="BN3330" s="5"/>
      <c r="BO3330" s="5"/>
      <c r="BP3330" s="1"/>
      <c r="BQ3330" s="1"/>
      <c r="BR3330" s="1"/>
      <c r="BS3330" s="1"/>
      <c r="BT3330" s="1"/>
      <c r="BU3330" s="4"/>
      <c r="BV3330" s="1"/>
      <c r="BW3330" s="3"/>
      <c r="BX3330" s="4"/>
      <c r="BY3330" s="5"/>
      <c r="BZ3330" s="5"/>
      <c r="CA3330" s="5"/>
      <c r="CB3330" s="5"/>
      <c r="CC3330" s="5"/>
      <c r="CD3330" s="43"/>
    </row>
    <row r="3331" spans="1:82" x14ac:dyDescent="0.25">
      <c r="A3331" s="8"/>
      <c r="B3331" s="5"/>
      <c r="C3331" s="5"/>
      <c r="D3331" s="5"/>
      <c r="E3331" s="5"/>
      <c r="F3331" s="94" t="str">
        <f t="shared" si="519"/>
        <v/>
      </c>
      <c r="G3331" s="94" t="str">
        <f t="shared" si="520"/>
        <v/>
      </c>
      <c r="H3331" s="127" t="str">
        <f>IF(A3331&lt;&gt;"",IF(MID(C3331,1,1)="c",$AS$26,IF(MID(C3331,1,1)="r",$AS$41,IF(MID(C3331,1,1)="p",#REF!,#REF!))),"")</f>
        <v/>
      </c>
      <c r="I3331" s="92" t="str">
        <f t="shared" si="521"/>
        <v/>
      </c>
      <c r="J3331" s="92" t="str">
        <f t="shared" si="522"/>
        <v/>
      </c>
      <c r="K3331" s="92" t="str">
        <f t="shared" si="523"/>
        <v/>
      </c>
      <c r="L3331" s="92" t="str">
        <f t="shared" si="524"/>
        <v/>
      </c>
      <c r="M3331" s="95" t="str">
        <f>IF(A3331&lt;&gt;"",IF(MID(C3331,1,1)="c",SigmaEpsConcrete(I3331,$AN$30:$AN$33,$AR$30:$AR$33,$AS$26,$AS$27,$AS$28,$AQ$20,$AU$19),""),"")</f>
        <v/>
      </c>
      <c r="N3331" s="95" t="str">
        <f>IF(A3331&lt;&gt;"",IF(MID(C3331,1,1)="r",SigmaEpsReinf(J3331,$AS$42:$AS$43,$AS$41,$AS$39,$AS$40,$AQ$38),""),"")</f>
        <v/>
      </c>
      <c r="Q3331" s="92" t="str">
        <f t="shared" si="526"/>
        <v/>
      </c>
      <c r="R3331" s="92" t="str">
        <f t="shared" si="527"/>
        <v/>
      </c>
      <c r="U3331" s="5"/>
      <c r="V3331" s="5"/>
      <c r="W3331" s="94" t="str">
        <f t="shared" si="525"/>
        <v/>
      </c>
      <c r="X3331" s="94" t="str">
        <f t="shared" si="528"/>
        <v/>
      </c>
      <c r="Y3331" s="5"/>
      <c r="BK3331" s="8"/>
      <c r="BL3331" s="5"/>
      <c r="BM3331" s="5"/>
      <c r="BN3331" s="5"/>
      <c r="BO3331" s="5"/>
      <c r="BP3331" s="1"/>
      <c r="BQ3331" s="1"/>
      <c r="BR3331" s="1"/>
      <c r="BS3331" s="1"/>
      <c r="BT3331" s="1"/>
      <c r="BU3331" s="4"/>
      <c r="BV3331" s="1"/>
      <c r="BW3331" s="3"/>
      <c r="BX3331" s="4"/>
      <c r="BY3331" s="5"/>
      <c r="BZ3331" s="5"/>
      <c r="CA3331" s="5"/>
      <c r="CB3331" s="5"/>
      <c r="CC3331" s="5"/>
      <c r="CD3331" s="43"/>
    </row>
    <row r="3332" spans="1:82" x14ac:dyDescent="0.25">
      <c r="A3332" s="8"/>
      <c r="B3332" s="5"/>
      <c r="C3332" s="5"/>
      <c r="D3332" s="5"/>
      <c r="E3332" s="5"/>
      <c r="F3332" s="94" t="str">
        <f t="shared" si="519"/>
        <v/>
      </c>
      <c r="G3332" s="94" t="str">
        <f t="shared" si="520"/>
        <v/>
      </c>
      <c r="H3332" s="127" t="str">
        <f>IF(A3332&lt;&gt;"",IF(MID(C3332,1,1)="c",$AS$26,IF(MID(C3332,1,1)="r",$AS$41,IF(MID(C3332,1,1)="p",#REF!,#REF!))),"")</f>
        <v/>
      </c>
      <c r="I3332" s="92" t="str">
        <f t="shared" si="521"/>
        <v/>
      </c>
      <c r="J3332" s="92" t="str">
        <f t="shared" si="522"/>
        <v/>
      </c>
      <c r="K3332" s="92" t="str">
        <f t="shared" si="523"/>
        <v/>
      </c>
      <c r="L3332" s="92" t="str">
        <f t="shared" si="524"/>
        <v/>
      </c>
      <c r="M3332" s="95" t="str">
        <f>IF(A3332&lt;&gt;"",IF(MID(C3332,1,1)="c",SigmaEpsConcrete(I3332,$AN$30:$AN$33,$AR$30:$AR$33,$AS$26,$AS$27,$AS$28,$AQ$20,$AU$19),""),"")</f>
        <v/>
      </c>
      <c r="N3332" s="95" t="str">
        <f>IF(A3332&lt;&gt;"",IF(MID(C3332,1,1)="r",SigmaEpsReinf(J3332,$AS$42:$AS$43,$AS$41,$AS$39,$AS$40,$AQ$38),""),"")</f>
        <v/>
      </c>
      <c r="Q3332" s="92" t="str">
        <f t="shared" si="526"/>
        <v/>
      </c>
      <c r="R3332" s="92" t="str">
        <f t="shared" si="527"/>
        <v/>
      </c>
      <c r="U3332" s="5"/>
      <c r="V3332" s="5"/>
      <c r="W3332" s="94" t="str">
        <f t="shared" si="525"/>
        <v/>
      </c>
      <c r="X3332" s="94" t="str">
        <f t="shared" si="528"/>
        <v/>
      </c>
      <c r="Y3332" s="5"/>
      <c r="BK3332" s="8"/>
      <c r="BL3332" s="5"/>
      <c r="BM3332" s="5"/>
      <c r="BN3332" s="5"/>
      <c r="BO3332" s="5"/>
      <c r="BP3332" s="1"/>
      <c r="BQ3332" s="1"/>
      <c r="BR3332" s="1"/>
      <c r="BS3332" s="1"/>
      <c r="BT3332" s="1"/>
      <c r="BU3332" s="4"/>
      <c r="BV3332" s="1"/>
      <c r="BW3332" s="3"/>
      <c r="BX3332" s="4"/>
      <c r="BY3332" s="5"/>
      <c r="BZ3332" s="5"/>
      <c r="CA3332" s="5"/>
      <c r="CB3332" s="5"/>
      <c r="CC3332" s="5"/>
      <c r="CD3332" s="43"/>
    </row>
    <row r="3333" spans="1:82" x14ac:dyDescent="0.25">
      <c r="A3333" s="8"/>
      <c r="B3333" s="5"/>
      <c r="C3333" s="5"/>
      <c r="D3333" s="5"/>
      <c r="E3333" s="5"/>
      <c r="F3333" s="94" t="str">
        <f t="shared" si="519"/>
        <v/>
      </c>
      <c r="G3333" s="94" t="str">
        <f t="shared" si="520"/>
        <v/>
      </c>
      <c r="H3333" s="127" t="str">
        <f>IF(A3333&lt;&gt;"",IF(MID(C3333,1,1)="c",$AS$26,IF(MID(C3333,1,1)="r",$AS$41,IF(MID(C3333,1,1)="p",#REF!,#REF!))),"")</f>
        <v/>
      </c>
      <c r="I3333" s="92" t="str">
        <f t="shared" si="521"/>
        <v/>
      </c>
      <c r="J3333" s="92" t="str">
        <f t="shared" si="522"/>
        <v/>
      </c>
      <c r="K3333" s="92" t="str">
        <f t="shared" si="523"/>
        <v/>
      </c>
      <c r="L3333" s="92" t="str">
        <f t="shared" si="524"/>
        <v/>
      </c>
      <c r="M3333" s="95" t="str">
        <f>IF(A3333&lt;&gt;"",IF(MID(C3333,1,1)="c",SigmaEpsConcrete(I3333,$AN$30:$AN$33,$AR$30:$AR$33,$AS$26,$AS$27,$AS$28,$AQ$20,$AU$19),""),"")</f>
        <v/>
      </c>
      <c r="N3333" s="95" t="str">
        <f>IF(A3333&lt;&gt;"",IF(MID(C3333,1,1)="r",SigmaEpsReinf(J3333,$AS$42:$AS$43,$AS$41,$AS$39,$AS$40,$AQ$38),""),"")</f>
        <v/>
      </c>
      <c r="Q3333" s="92" t="str">
        <f t="shared" si="526"/>
        <v/>
      </c>
      <c r="R3333" s="92" t="str">
        <f t="shared" si="527"/>
        <v/>
      </c>
      <c r="U3333" s="5"/>
      <c r="V3333" s="5"/>
      <c r="W3333" s="94" t="str">
        <f t="shared" si="525"/>
        <v/>
      </c>
      <c r="X3333" s="94" t="str">
        <f t="shared" si="528"/>
        <v/>
      </c>
      <c r="Y3333" s="5"/>
      <c r="BK3333" s="8"/>
      <c r="BL3333" s="5"/>
      <c r="BM3333" s="5"/>
      <c r="BN3333" s="5"/>
      <c r="BO3333" s="5"/>
      <c r="BP3333" s="1"/>
      <c r="BQ3333" s="1"/>
      <c r="BR3333" s="1"/>
      <c r="BS3333" s="1"/>
      <c r="BT3333" s="1"/>
      <c r="BU3333" s="4"/>
      <c r="BV3333" s="1"/>
      <c r="BW3333" s="3"/>
      <c r="BX3333" s="4"/>
      <c r="BY3333" s="5"/>
      <c r="BZ3333" s="5"/>
      <c r="CA3333" s="5"/>
      <c r="CB3333" s="5"/>
      <c r="CC3333" s="5"/>
      <c r="CD3333" s="43"/>
    </row>
    <row r="3334" spans="1:82" x14ac:dyDescent="0.25">
      <c r="A3334" s="8"/>
      <c r="B3334" s="5"/>
      <c r="C3334" s="5"/>
      <c r="D3334" s="5"/>
      <c r="E3334" s="5"/>
      <c r="F3334" s="94" t="str">
        <f t="shared" si="519"/>
        <v/>
      </c>
      <c r="G3334" s="94" t="str">
        <f t="shared" si="520"/>
        <v/>
      </c>
      <c r="H3334" s="127" t="str">
        <f>IF(A3334&lt;&gt;"",IF(MID(C3334,1,1)="c",$AS$26,IF(MID(C3334,1,1)="r",$AS$41,IF(MID(C3334,1,1)="p",#REF!,#REF!))),"")</f>
        <v/>
      </c>
      <c r="I3334" s="92" t="str">
        <f t="shared" si="521"/>
        <v/>
      </c>
      <c r="J3334" s="92" t="str">
        <f t="shared" si="522"/>
        <v/>
      </c>
      <c r="K3334" s="92" t="str">
        <f t="shared" si="523"/>
        <v/>
      </c>
      <c r="L3334" s="92" t="str">
        <f t="shared" si="524"/>
        <v/>
      </c>
      <c r="M3334" s="95" t="str">
        <f>IF(A3334&lt;&gt;"",IF(MID(C3334,1,1)="c",SigmaEpsConcrete(I3334,$AN$30:$AN$33,$AR$30:$AR$33,$AS$26,$AS$27,$AS$28,$AQ$20,$AU$19),""),"")</f>
        <v/>
      </c>
      <c r="N3334" s="95" t="str">
        <f>IF(A3334&lt;&gt;"",IF(MID(C3334,1,1)="r",SigmaEpsReinf(J3334,$AS$42:$AS$43,$AS$41,$AS$39,$AS$40,$AQ$38),""),"")</f>
        <v/>
      </c>
      <c r="Q3334" s="92" t="str">
        <f t="shared" si="526"/>
        <v/>
      </c>
      <c r="R3334" s="92" t="str">
        <f t="shared" si="527"/>
        <v/>
      </c>
      <c r="U3334" s="5"/>
      <c r="V3334" s="5"/>
      <c r="W3334" s="94" t="str">
        <f t="shared" si="525"/>
        <v/>
      </c>
      <c r="X3334" s="94" t="str">
        <f t="shared" si="528"/>
        <v/>
      </c>
      <c r="Y3334" s="5"/>
      <c r="BK3334" s="8"/>
      <c r="BL3334" s="5"/>
      <c r="BM3334" s="5"/>
      <c r="BN3334" s="5"/>
      <c r="BO3334" s="5"/>
      <c r="BP3334" s="1"/>
      <c r="BQ3334" s="1"/>
      <c r="BR3334" s="1"/>
      <c r="BS3334" s="1"/>
      <c r="BT3334" s="1"/>
      <c r="BU3334" s="4"/>
      <c r="BV3334" s="1"/>
      <c r="BW3334" s="3"/>
      <c r="BX3334" s="4"/>
      <c r="BY3334" s="5"/>
      <c r="BZ3334" s="5"/>
      <c r="CA3334" s="5"/>
      <c r="CB3334" s="5"/>
      <c r="CC3334" s="5"/>
      <c r="CD3334" s="43"/>
    </row>
    <row r="3335" spans="1:82" x14ac:dyDescent="0.25">
      <c r="A3335" s="8"/>
      <c r="B3335" s="5"/>
      <c r="C3335" s="5"/>
      <c r="D3335" s="5"/>
      <c r="E3335" s="5"/>
      <c r="F3335" s="94" t="str">
        <f t="shared" si="519"/>
        <v/>
      </c>
      <c r="G3335" s="94" t="str">
        <f t="shared" si="520"/>
        <v/>
      </c>
      <c r="H3335" s="127" t="str">
        <f>IF(A3335&lt;&gt;"",IF(MID(C3335,1,1)="c",$AS$26,IF(MID(C3335,1,1)="r",$AS$41,IF(MID(C3335,1,1)="p",#REF!,#REF!))),"")</f>
        <v/>
      </c>
      <c r="I3335" s="92" t="str">
        <f t="shared" si="521"/>
        <v/>
      </c>
      <c r="J3335" s="92" t="str">
        <f t="shared" si="522"/>
        <v/>
      </c>
      <c r="K3335" s="92" t="str">
        <f t="shared" si="523"/>
        <v/>
      </c>
      <c r="L3335" s="92" t="str">
        <f t="shared" si="524"/>
        <v/>
      </c>
      <c r="M3335" s="95" t="str">
        <f>IF(A3335&lt;&gt;"",IF(MID(C3335,1,1)="c",SigmaEpsConcrete(I3335,$AN$30:$AN$33,$AR$30:$AR$33,$AS$26,$AS$27,$AS$28,$AQ$20,$AU$19),""),"")</f>
        <v/>
      </c>
      <c r="N3335" s="95" t="str">
        <f>IF(A3335&lt;&gt;"",IF(MID(C3335,1,1)="r",SigmaEpsReinf(J3335,$AS$42:$AS$43,$AS$41,$AS$39,$AS$40,$AQ$38),""),"")</f>
        <v/>
      </c>
      <c r="Q3335" s="92" t="str">
        <f t="shared" si="526"/>
        <v/>
      </c>
      <c r="R3335" s="92" t="str">
        <f t="shared" si="527"/>
        <v/>
      </c>
      <c r="U3335" s="5"/>
      <c r="V3335" s="5"/>
      <c r="W3335" s="94" t="str">
        <f t="shared" si="525"/>
        <v/>
      </c>
      <c r="X3335" s="94" t="str">
        <f t="shared" si="528"/>
        <v/>
      </c>
      <c r="Y3335" s="5"/>
      <c r="BK3335" s="8"/>
      <c r="BL3335" s="5"/>
      <c r="BM3335" s="5"/>
      <c r="BN3335" s="5"/>
      <c r="BO3335" s="5"/>
      <c r="BP3335" s="1"/>
      <c r="BQ3335" s="1"/>
      <c r="BR3335" s="1"/>
      <c r="BS3335" s="1"/>
      <c r="BT3335" s="1"/>
      <c r="BU3335" s="4"/>
      <c r="BV3335" s="1"/>
      <c r="BW3335" s="3"/>
      <c r="BX3335" s="4"/>
      <c r="BY3335" s="5"/>
      <c r="BZ3335" s="5"/>
      <c r="CA3335" s="5"/>
      <c r="CB3335" s="5"/>
      <c r="CC3335" s="5"/>
      <c r="CD3335" s="43"/>
    </row>
    <row r="3336" spans="1:82" x14ac:dyDescent="0.25">
      <c r="A3336" s="8"/>
      <c r="B3336" s="5"/>
      <c r="C3336" s="5"/>
      <c r="D3336" s="5"/>
      <c r="E3336" s="5"/>
      <c r="F3336" s="94" t="str">
        <f t="shared" si="519"/>
        <v/>
      </c>
      <c r="G3336" s="94" t="str">
        <f t="shared" si="520"/>
        <v/>
      </c>
      <c r="H3336" s="127" t="str">
        <f>IF(A3336&lt;&gt;"",IF(MID(C3336,1,1)="c",$AS$26,IF(MID(C3336,1,1)="r",$AS$41,IF(MID(C3336,1,1)="p",#REF!,#REF!))),"")</f>
        <v/>
      </c>
      <c r="I3336" s="92" t="str">
        <f t="shared" si="521"/>
        <v/>
      </c>
      <c r="J3336" s="92" t="str">
        <f t="shared" si="522"/>
        <v/>
      </c>
      <c r="K3336" s="92" t="str">
        <f t="shared" si="523"/>
        <v/>
      </c>
      <c r="L3336" s="92" t="str">
        <f t="shared" si="524"/>
        <v/>
      </c>
      <c r="M3336" s="95" t="str">
        <f>IF(A3336&lt;&gt;"",IF(MID(C3336,1,1)="c",SigmaEpsConcrete(I3336,$AN$30:$AN$33,$AR$30:$AR$33,$AS$26,$AS$27,$AS$28,$AQ$20,$AU$19),""),"")</f>
        <v/>
      </c>
      <c r="N3336" s="95" t="str">
        <f>IF(A3336&lt;&gt;"",IF(MID(C3336,1,1)="r",SigmaEpsReinf(J3336,$AS$42:$AS$43,$AS$41,$AS$39,$AS$40,$AQ$38),""),"")</f>
        <v/>
      </c>
      <c r="Q3336" s="92" t="str">
        <f t="shared" si="526"/>
        <v/>
      </c>
      <c r="R3336" s="92" t="str">
        <f t="shared" si="527"/>
        <v/>
      </c>
      <c r="U3336" s="5"/>
      <c r="V3336" s="5"/>
      <c r="W3336" s="94" t="str">
        <f t="shared" si="525"/>
        <v/>
      </c>
      <c r="X3336" s="94" t="str">
        <f t="shared" si="528"/>
        <v/>
      </c>
      <c r="Y3336" s="5"/>
      <c r="BK3336" s="8"/>
      <c r="BL3336" s="5"/>
      <c r="BM3336" s="5"/>
      <c r="BN3336" s="5"/>
      <c r="BO3336" s="5"/>
      <c r="BP3336" s="1"/>
      <c r="BQ3336" s="1"/>
      <c r="BR3336" s="1"/>
      <c r="BS3336" s="1"/>
      <c r="BT3336" s="1"/>
      <c r="BU3336" s="4"/>
      <c r="BV3336" s="1"/>
      <c r="BW3336" s="3"/>
      <c r="BX3336" s="4"/>
      <c r="BY3336" s="5"/>
      <c r="BZ3336" s="5"/>
      <c r="CA3336" s="5"/>
      <c r="CB3336" s="5"/>
      <c r="CC3336" s="5"/>
      <c r="CD3336" s="43"/>
    </row>
    <row r="3337" spans="1:82" x14ac:dyDescent="0.25">
      <c r="A3337" s="8"/>
      <c r="B3337" s="5"/>
      <c r="C3337" s="5"/>
      <c r="D3337" s="5"/>
      <c r="E3337" s="5"/>
      <c r="F3337" s="94" t="str">
        <f t="shared" si="519"/>
        <v/>
      </c>
      <c r="G3337" s="94" t="str">
        <f t="shared" si="520"/>
        <v/>
      </c>
      <c r="H3337" s="127" t="str">
        <f>IF(A3337&lt;&gt;"",IF(MID(C3337,1,1)="c",$AS$26,IF(MID(C3337,1,1)="r",$AS$41,IF(MID(C3337,1,1)="p",#REF!,#REF!))),"")</f>
        <v/>
      </c>
      <c r="I3337" s="92" t="str">
        <f t="shared" si="521"/>
        <v/>
      </c>
      <c r="J3337" s="92" t="str">
        <f t="shared" si="522"/>
        <v/>
      </c>
      <c r="K3337" s="92" t="str">
        <f t="shared" si="523"/>
        <v/>
      </c>
      <c r="L3337" s="92" t="str">
        <f t="shared" si="524"/>
        <v/>
      </c>
      <c r="M3337" s="95" t="str">
        <f>IF(A3337&lt;&gt;"",IF(MID(C3337,1,1)="c",SigmaEpsConcrete(I3337,$AN$30:$AN$33,$AR$30:$AR$33,$AS$26,$AS$27,$AS$28,$AQ$20,$AU$19),""),"")</f>
        <v/>
      </c>
      <c r="N3337" s="95" t="str">
        <f>IF(A3337&lt;&gt;"",IF(MID(C3337,1,1)="r",SigmaEpsReinf(J3337,$AS$42:$AS$43,$AS$41,$AS$39,$AS$40,$AQ$38),""),"")</f>
        <v/>
      </c>
      <c r="Q3337" s="92" t="str">
        <f t="shared" si="526"/>
        <v/>
      </c>
      <c r="R3337" s="92" t="str">
        <f t="shared" si="527"/>
        <v/>
      </c>
      <c r="U3337" s="5"/>
      <c r="V3337" s="5"/>
      <c r="W3337" s="94" t="str">
        <f t="shared" si="525"/>
        <v/>
      </c>
      <c r="X3337" s="94" t="str">
        <f t="shared" si="528"/>
        <v/>
      </c>
      <c r="Y3337" s="5"/>
      <c r="BK3337" s="8"/>
      <c r="BL3337" s="5"/>
      <c r="BM3337" s="5"/>
      <c r="BN3337" s="5"/>
      <c r="BO3337" s="5"/>
      <c r="BP3337" s="1"/>
      <c r="BQ3337" s="1"/>
      <c r="BR3337" s="1"/>
      <c r="BS3337" s="1"/>
      <c r="BT3337" s="1"/>
      <c r="BU3337" s="4"/>
      <c r="BV3337" s="1"/>
      <c r="BW3337" s="3"/>
      <c r="BX3337" s="4"/>
      <c r="BY3337" s="5"/>
      <c r="BZ3337" s="5"/>
      <c r="CA3337" s="5"/>
      <c r="CB3337" s="5"/>
      <c r="CC3337" s="5"/>
      <c r="CD3337" s="43"/>
    </row>
    <row r="3338" spans="1:82" x14ac:dyDescent="0.25">
      <c r="A3338" s="8"/>
      <c r="B3338" s="5"/>
      <c r="C3338" s="5"/>
      <c r="D3338" s="5"/>
      <c r="E3338" s="5"/>
      <c r="F3338" s="94" t="str">
        <f t="shared" ref="F3338:F3401" si="529">IF(A3338&lt;&gt;"",(D3338-$AU$86)/10,"")</f>
        <v/>
      </c>
      <c r="G3338" s="94" t="str">
        <f t="shared" ref="G3338:G3401" si="530">IF(A3338&lt;&gt;"",(E3338-$AU$87)/10,"")</f>
        <v/>
      </c>
      <c r="H3338" s="127" t="str">
        <f>IF(A3338&lt;&gt;"",IF(MID(C3338,1,1)="c",$AS$26,IF(MID(C3338,1,1)="r",$AS$41,IF(MID(C3338,1,1)="p",#REF!,#REF!))),"")</f>
        <v/>
      </c>
      <c r="I3338" s="92" t="str">
        <f t="shared" ref="I3338:I3401" si="531">IF($A3338&lt;&gt;"",IF(MID($C3338,1,1)="c",$Y$3+$Y$4*$F3338+$Y$5*$G3338+$BR$43,""),"")</f>
        <v/>
      </c>
      <c r="J3338" s="92" t="str">
        <f t="shared" ref="J3338:J3401" si="532">IF($A3338&lt;&gt;"",IF(MID($C3338,1,1)="r",$Y$3+$Y$4*$F3338+$Y$5*$G3338+$BR$43,""),"")</f>
        <v/>
      </c>
      <c r="K3338" s="92" t="str">
        <f t="shared" ref="K3338:K3401" si="533">IF($A3338&lt;&gt;"",IF(MID($C3338,1,1)="u",$Y$3+$Y$4*$F3338+$Y$5*$G3338+$BR$43,""),"")</f>
        <v/>
      </c>
      <c r="L3338" s="92" t="str">
        <f t="shared" ref="L3338:L3401" si="534">IF($A3338&lt;&gt;"",IF(MID($C3338,1,1)="p",$Y$3+$Y$4*$F3338+$Y$5*$G3338+$BR$43,""),"")</f>
        <v/>
      </c>
      <c r="M3338" s="95" t="str">
        <f>IF(A3338&lt;&gt;"",IF(MID(C3338,1,1)="c",SigmaEpsConcrete(I3338,$AN$30:$AN$33,$AR$30:$AR$33,$AS$26,$AS$27,$AS$28,$AQ$20,$AU$19),""),"")</f>
        <v/>
      </c>
      <c r="N3338" s="95" t="str">
        <f>IF(A3338&lt;&gt;"",IF(MID(C3338,1,1)="r",SigmaEpsReinf(J3338,$AS$42:$AS$43,$AS$41,$AS$39,$AS$40,$AQ$38),""),"")</f>
        <v/>
      </c>
      <c r="Q3338" s="92" t="str">
        <f t="shared" si="526"/>
        <v/>
      </c>
      <c r="R3338" s="92" t="str">
        <f t="shared" si="527"/>
        <v/>
      </c>
      <c r="U3338" s="5"/>
      <c r="V3338" s="5"/>
      <c r="W3338" s="94" t="str">
        <f t="shared" ref="W3338:W3401" si="535">IF(A3338&lt;&gt;"",F3338-$AU$105,"")</f>
        <v/>
      </c>
      <c r="X3338" s="94" t="str">
        <f t="shared" si="528"/>
        <v/>
      </c>
      <c r="Y3338" s="5"/>
      <c r="BK3338" s="8"/>
      <c r="BL3338" s="5"/>
      <c r="BM3338" s="5"/>
      <c r="BN3338" s="5"/>
      <c r="BO3338" s="5"/>
      <c r="BP3338" s="1"/>
      <c r="BQ3338" s="1"/>
      <c r="BR3338" s="1"/>
      <c r="BS3338" s="1"/>
      <c r="BT3338" s="1"/>
      <c r="BU3338" s="4"/>
      <c r="BV3338" s="1"/>
      <c r="BW3338" s="3"/>
      <c r="BX3338" s="4"/>
      <c r="BY3338" s="5"/>
      <c r="BZ3338" s="5"/>
      <c r="CA3338" s="5"/>
      <c r="CB3338" s="5"/>
      <c r="CC3338" s="5"/>
      <c r="CD3338" s="43"/>
    </row>
    <row r="3339" spans="1:82" x14ac:dyDescent="0.25">
      <c r="A3339" s="8"/>
      <c r="B3339" s="5"/>
      <c r="C3339" s="5"/>
      <c r="D3339" s="5"/>
      <c r="E3339" s="5"/>
      <c r="F3339" s="94" t="str">
        <f t="shared" si="529"/>
        <v/>
      </c>
      <c r="G3339" s="94" t="str">
        <f t="shared" si="530"/>
        <v/>
      </c>
      <c r="H3339" s="127" t="str">
        <f>IF(A3339&lt;&gt;"",IF(MID(C3339,1,1)="c",$AS$26,IF(MID(C3339,1,1)="r",$AS$41,IF(MID(C3339,1,1)="p",#REF!,#REF!))),"")</f>
        <v/>
      </c>
      <c r="I3339" s="92" t="str">
        <f t="shared" si="531"/>
        <v/>
      </c>
      <c r="J3339" s="92" t="str">
        <f t="shared" si="532"/>
        <v/>
      </c>
      <c r="K3339" s="92" t="str">
        <f t="shared" si="533"/>
        <v/>
      </c>
      <c r="L3339" s="92" t="str">
        <f t="shared" si="534"/>
        <v/>
      </c>
      <c r="M3339" s="95" t="str">
        <f>IF(A3339&lt;&gt;"",IF(MID(C3339,1,1)="c",SigmaEpsConcrete(I3339,$AN$30:$AN$33,$AR$30:$AR$33,$AS$26,$AS$27,$AS$28,$AQ$20,$AU$19),""),"")</f>
        <v/>
      </c>
      <c r="N3339" s="95" t="str">
        <f>IF(A3339&lt;&gt;"",IF(MID(C3339,1,1)="r",SigmaEpsReinf(J3339,$AS$42:$AS$43,$AS$41,$AS$39,$AS$40,$AQ$38),""),"")</f>
        <v/>
      </c>
      <c r="Q3339" s="92" t="str">
        <f t="shared" ref="Q3339:Q3402" si="536">IF(A3339&lt;&gt;"",IF(MID(C3339,1,1)="c",IF(ISERROR(M3339/I3339),"",M3339/I3339),""),"")</f>
        <v/>
      </c>
      <c r="R3339" s="92" t="str">
        <f t="shared" ref="R3339:R3402" si="537">IF(A3339&lt;&gt;"",IF(MID(C3339,1,1)="r",IF(ISERROR(N3339/J3339),"",N3339/J3339),""),"")</f>
        <v/>
      </c>
      <c r="U3339" s="5"/>
      <c r="V3339" s="5"/>
      <c r="W3339" s="94" t="str">
        <f t="shared" si="535"/>
        <v/>
      </c>
      <c r="X3339" s="94" t="str">
        <f t="shared" ref="X3339:X3402" si="538">IF(B3339&lt;&gt;"",G3339-$AU$106,"")</f>
        <v/>
      </c>
      <c r="Y3339" s="5"/>
      <c r="BK3339" s="8"/>
      <c r="BL3339" s="5"/>
      <c r="BM3339" s="5"/>
      <c r="BN3339" s="5"/>
      <c r="BO3339" s="5"/>
      <c r="BP3339" s="1"/>
      <c r="BQ3339" s="1"/>
      <c r="BR3339" s="1"/>
      <c r="BS3339" s="1"/>
      <c r="BT3339" s="1"/>
      <c r="BU3339" s="4"/>
      <c r="BV3339" s="1"/>
      <c r="BW3339" s="3"/>
      <c r="BX3339" s="4"/>
      <c r="BY3339" s="5"/>
      <c r="BZ3339" s="5"/>
      <c r="CA3339" s="5"/>
      <c r="CB3339" s="5"/>
      <c r="CC3339" s="5"/>
      <c r="CD3339" s="43"/>
    </row>
    <row r="3340" spans="1:82" x14ac:dyDescent="0.25">
      <c r="A3340" s="8"/>
      <c r="B3340" s="5"/>
      <c r="C3340" s="5"/>
      <c r="D3340" s="5"/>
      <c r="E3340" s="5"/>
      <c r="F3340" s="94" t="str">
        <f t="shared" si="529"/>
        <v/>
      </c>
      <c r="G3340" s="94" t="str">
        <f t="shared" si="530"/>
        <v/>
      </c>
      <c r="H3340" s="127" t="str">
        <f>IF(A3340&lt;&gt;"",IF(MID(C3340,1,1)="c",$AS$26,IF(MID(C3340,1,1)="r",$AS$41,IF(MID(C3340,1,1)="p",#REF!,#REF!))),"")</f>
        <v/>
      </c>
      <c r="I3340" s="92" t="str">
        <f t="shared" si="531"/>
        <v/>
      </c>
      <c r="J3340" s="92" t="str">
        <f t="shared" si="532"/>
        <v/>
      </c>
      <c r="K3340" s="92" t="str">
        <f t="shared" si="533"/>
        <v/>
      </c>
      <c r="L3340" s="92" t="str">
        <f t="shared" si="534"/>
        <v/>
      </c>
      <c r="M3340" s="95" t="str">
        <f>IF(A3340&lt;&gt;"",IF(MID(C3340,1,1)="c",SigmaEpsConcrete(I3340,$AN$30:$AN$33,$AR$30:$AR$33,$AS$26,$AS$27,$AS$28,$AQ$20,$AU$19),""),"")</f>
        <v/>
      </c>
      <c r="N3340" s="95" t="str">
        <f>IF(A3340&lt;&gt;"",IF(MID(C3340,1,1)="r",SigmaEpsReinf(J3340,$AS$42:$AS$43,$AS$41,$AS$39,$AS$40,$AQ$38),""),"")</f>
        <v/>
      </c>
      <c r="Q3340" s="92" t="str">
        <f t="shared" si="536"/>
        <v/>
      </c>
      <c r="R3340" s="92" t="str">
        <f t="shared" si="537"/>
        <v/>
      </c>
      <c r="U3340" s="5"/>
      <c r="V3340" s="5"/>
      <c r="W3340" s="94" t="str">
        <f t="shared" si="535"/>
        <v/>
      </c>
      <c r="X3340" s="94" t="str">
        <f t="shared" si="538"/>
        <v/>
      </c>
      <c r="Y3340" s="5"/>
      <c r="BK3340" s="8"/>
      <c r="BL3340" s="5"/>
      <c r="BM3340" s="5"/>
      <c r="BN3340" s="5"/>
      <c r="BO3340" s="5"/>
      <c r="BP3340" s="1"/>
      <c r="BQ3340" s="1"/>
      <c r="BR3340" s="1"/>
      <c r="BS3340" s="1"/>
      <c r="BT3340" s="1"/>
      <c r="BU3340" s="4"/>
      <c r="BV3340" s="1"/>
      <c r="BW3340" s="3"/>
      <c r="BX3340" s="4"/>
      <c r="BY3340" s="5"/>
      <c r="BZ3340" s="5"/>
      <c r="CA3340" s="5"/>
      <c r="CB3340" s="5"/>
      <c r="CC3340" s="5"/>
      <c r="CD3340" s="43"/>
    </row>
    <row r="3341" spans="1:82" x14ac:dyDescent="0.25">
      <c r="A3341" s="8"/>
      <c r="B3341" s="5"/>
      <c r="C3341" s="5"/>
      <c r="D3341" s="5"/>
      <c r="E3341" s="5"/>
      <c r="F3341" s="94" t="str">
        <f t="shared" si="529"/>
        <v/>
      </c>
      <c r="G3341" s="94" t="str">
        <f t="shared" si="530"/>
        <v/>
      </c>
      <c r="H3341" s="127" t="str">
        <f>IF(A3341&lt;&gt;"",IF(MID(C3341,1,1)="c",$AS$26,IF(MID(C3341,1,1)="r",$AS$41,IF(MID(C3341,1,1)="p",#REF!,#REF!))),"")</f>
        <v/>
      </c>
      <c r="I3341" s="92" t="str">
        <f t="shared" si="531"/>
        <v/>
      </c>
      <c r="J3341" s="92" t="str">
        <f t="shared" si="532"/>
        <v/>
      </c>
      <c r="K3341" s="92" t="str">
        <f t="shared" si="533"/>
        <v/>
      </c>
      <c r="L3341" s="92" t="str">
        <f t="shared" si="534"/>
        <v/>
      </c>
      <c r="M3341" s="95" t="str">
        <f>IF(A3341&lt;&gt;"",IF(MID(C3341,1,1)="c",SigmaEpsConcrete(I3341,$AN$30:$AN$33,$AR$30:$AR$33,$AS$26,$AS$27,$AS$28,$AQ$20,$AU$19),""),"")</f>
        <v/>
      </c>
      <c r="N3341" s="95" t="str">
        <f>IF(A3341&lt;&gt;"",IF(MID(C3341,1,1)="r",SigmaEpsReinf(J3341,$AS$42:$AS$43,$AS$41,$AS$39,$AS$40,$AQ$38),""),"")</f>
        <v/>
      </c>
      <c r="Q3341" s="92" t="str">
        <f t="shared" si="536"/>
        <v/>
      </c>
      <c r="R3341" s="92" t="str">
        <f t="shared" si="537"/>
        <v/>
      </c>
      <c r="U3341" s="5"/>
      <c r="V3341" s="5"/>
      <c r="W3341" s="94" t="str">
        <f t="shared" si="535"/>
        <v/>
      </c>
      <c r="X3341" s="94" t="str">
        <f t="shared" si="538"/>
        <v/>
      </c>
      <c r="Y3341" s="5"/>
      <c r="BK3341" s="8"/>
      <c r="BL3341" s="5"/>
      <c r="BM3341" s="5"/>
      <c r="BN3341" s="5"/>
      <c r="BO3341" s="5"/>
      <c r="BP3341" s="1"/>
      <c r="BQ3341" s="1"/>
      <c r="BR3341" s="1"/>
      <c r="BS3341" s="1"/>
      <c r="BT3341" s="1"/>
      <c r="BU3341" s="4"/>
      <c r="BV3341" s="1"/>
      <c r="BW3341" s="3"/>
      <c r="BX3341" s="4"/>
      <c r="BY3341" s="5"/>
      <c r="BZ3341" s="5"/>
      <c r="CA3341" s="5"/>
      <c r="CB3341" s="5"/>
      <c r="CC3341" s="5"/>
      <c r="CD3341" s="43"/>
    </row>
    <row r="3342" spans="1:82" x14ac:dyDescent="0.25">
      <c r="A3342" s="8"/>
      <c r="B3342" s="5"/>
      <c r="C3342" s="5"/>
      <c r="D3342" s="5"/>
      <c r="E3342" s="5"/>
      <c r="F3342" s="94" t="str">
        <f t="shared" si="529"/>
        <v/>
      </c>
      <c r="G3342" s="94" t="str">
        <f t="shared" si="530"/>
        <v/>
      </c>
      <c r="H3342" s="127" t="str">
        <f>IF(A3342&lt;&gt;"",IF(MID(C3342,1,1)="c",$AS$26,IF(MID(C3342,1,1)="r",$AS$41,IF(MID(C3342,1,1)="p",#REF!,#REF!))),"")</f>
        <v/>
      </c>
      <c r="I3342" s="92" t="str">
        <f t="shared" si="531"/>
        <v/>
      </c>
      <c r="J3342" s="92" t="str">
        <f t="shared" si="532"/>
        <v/>
      </c>
      <c r="K3342" s="92" t="str">
        <f t="shared" si="533"/>
        <v/>
      </c>
      <c r="L3342" s="92" t="str">
        <f t="shared" si="534"/>
        <v/>
      </c>
      <c r="M3342" s="95" t="str">
        <f>IF(A3342&lt;&gt;"",IF(MID(C3342,1,1)="c",SigmaEpsConcrete(I3342,$AN$30:$AN$33,$AR$30:$AR$33,$AS$26,$AS$27,$AS$28,$AQ$20,$AU$19),""),"")</f>
        <v/>
      </c>
      <c r="N3342" s="95" t="str">
        <f>IF(A3342&lt;&gt;"",IF(MID(C3342,1,1)="r",SigmaEpsReinf(J3342,$AS$42:$AS$43,$AS$41,$AS$39,$AS$40,$AQ$38),""),"")</f>
        <v/>
      </c>
      <c r="Q3342" s="92" t="str">
        <f t="shared" si="536"/>
        <v/>
      </c>
      <c r="R3342" s="92" t="str">
        <f t="shared" si="537"/>
        <v/>
      </c>
      <c r="U3342" s="5"/>
      <c r="V3342" s="5"/>
      <c r="W3342" s="94" t="str">
        <f t="shared" si="535"/>
        <v/>
      </c>
      <c r="X3342" s="94" t="str">
        <f t="shared" si="538"/>
        <v/>
      </c>
      <c r="Y3342" s="5"/>
      <c r="BK3342" s="8"/>
      <c r="BL3342" s="5"/>
      <c r="BM3342" s="5"/>
      <c r="BN3342" s="5"/>
      <c r="BO3342" s="5"/>
      <c r="BP3342" s="1"/>
      <c r="BQ3342" s="1"/>
      <c r="BR3342" s="1"/>
      <c r="BS3342" s="1"/>
      <c r="BT3342" s="1"/>
      <c r="BU3342" s="4"/>
      <c r="BV3342" s="1"/>
      <c r="BW3342" s="3"/>
      <c r="BX3342" s="4"/>
      <c r="BY3342" s="5"/>
      <c r="BZ3342" s="5"/>
      <c r="CA3342" s="5"/>
      <c r="CB3342" s="5"/>
      <c r="CC3342" s="5"/>
      <c r="CD3342" s="43"/>
    </row>
    <row r="3343" spans="1:82" x14ac:dyDescent="0.25">
      <c r="A3343" s="8"/>
      <c r="B3343" s="5"/>
      <c r="C3343" s="5"/>
      <c r="D3343" s="5"/>
      <c r="E3343" s="5"/>
      <c r="F3343" s="94" t="str">
        <f t="shared" si="529"/>
        <v/>
      </c>
      <c r="G3343" s="94" t="str">
        <f t="shared" si="530"/>
        <v/>
      </c>
      <c r="H3343" s="127" t="str">
        <f>IF(A3343&lt;&gt;"",IF(MID(C3343,1,1)="c",$AS$26,IF(MID(C3343,1,1)="r",$AS$41,IF(MID(C3343,1,1)="p",#REF!,#REF!))),"")</f>
        <v/>
      </c>
      <c r="I3343" s="92" t="str">
        <f t="shared" si="531"/>
        <v/>
      </c>
      <c r="J3343" s="92" t="str">
        <f t="shared" si="532"/>
        <v/>
      </c>
      <c r="K3343" s="92" t="str">
        <f t="shared" si="533"/>
        <v/>
      </c>
      <c r="L3343" s="92" t="str">
        <f t="shared" si="534"/>
        <v/>
      </c>
      <c r="M3343" s="95" t="str">
        <f>IF(A3343&lt;&gt;"",IF(MID(C3343,1,1)="c",SigmaEpsConcrete(I3343,$AN$30:$AN$33,$AR$30:$AR$33,$AS$26,$AS$27,$AS$28,$AQ$20,$AU$19),""),"")</f>
        <v/>
      </c>
      <c r="N3343" s="95" t="str">
        <f>IF(A3343&lt;&gt;"",IF(MID(C3343,1,1)="r",SigmaEpsReinf(J3343,$AS$42:$AS$43,$AS$41,$AS$39,$AS$40,$AQ$38),""),"")</f>
        <v/>
      </c>
      <c r="Q3343" s="92" t="str">
        <f t="shared" si="536"/>
        <v/>
      </c>
      <c r="R3343" s="92" t="str">
        <f t="shared" si="537"/>
        <v/>
      </c>
      <c r="U3343" s="5"/>
      <c r="V3343" s="5"/>
      <c r="W3343" s="94" t="str">
        <f t="shared" si="535"/>
        <v/>
      </c>
      <c r="X3343" s="94" t="str">
        <f t="shared" si="538"/>
        <v/>
      </c>
      <c r="Y3343" s="5"/>
      <c r="BK3343" s="8"/>
      <c r="BL3343" s="5"/>
      <c r="BM3343" s="5"/>
      <c r="BN3343" s="5"/>
      <c r="BO3343" s="5"/>
      <c r="BP3343" s="1"/>
      <c r="BQ3343" s="1"/>
      <c r="BR3343" s="1"/>
      <c r="BS3343" s="1"/>
      <c r="BT3343" s="1"/>
      <c r="BU3343" s="4"/>
      <c r="BV3343" s="1"/>
      <c r="BW3343" s="3"/>
      <c r="BX3343" s="4"/>
      <c r="BY3343" s="5"/>
      <c r="BZ3343" s="5"/>
      <c r="CA3343" s="5"/>
      <c r="CB3343" s="5"/>
      <c r="CC3343" s="5"/>
      <c r="CD3343" s="43"/>
    </row>
    <row r="3344" spans="1:82" x14ac:dyDescent="0.25">
      <c r="A3344" s="8"/>
      <c r="B3344" s="5"/>
      <c r="C3344" s="5"/>
      <c r="D3344" s="5"/>
      <c r="E3344" s="5"/>
      <c r="F3344" s="94" t="str">
        <f t="shared" si="529"/>
        <v/>
      </c>
      <c r="G3344" s="94" t="str">
        <f t="shared" si="530"/>
        <v/>
      </c>
      <c r="H3344" s="127" t="str">
        <f>IF(A3344&lt;&gt;"",IF(MID(C3344,1,1)="c",$AS$26,IF(MID(C3344,1,1)="r",$AS$41,IF(MID(C3344,1,1)="p",#REF!,#REF!))),"")</f>
        <v/>
      </c>
      <c r="I3344" s="92" t="str">
        <f t="shared" si="531"/>
        <v/>
      </c>
      <c r="J3344" s="92" t="str">
        <f t="shared" si="532"/>
        <v/>
      </c>
      <c r="K3344" s="92" t="str">
        <f t="shared" si="533"/>
        <v/>
      </c>
      <c r="L3344" s="92" t="str">
        <f t="shared" si="534"/>
        <v/>
      </c>
      <c r="M3344" s="95" t="str">
        <f>IF(A3344&lt;&gt;"",IF(MID(C3344,1,1)="c",SigmaEpsConcrete(I3344,$AN$30:$AN$33,$AR$30:$AR$33,$AS$26,$AS$27,$AS$28,$AQ$20,$AU$19),""),"")</f>
        <v/>
      </c>
      <c r="N3344" s="95" t="str">
        <f>IF(A3344&lt;&gt;"",IF(MID(C3344,1,1)="r",SigmaEpsReinf(J3344,$AS$42:$AS$43,$AS$41,$AS$39,$AS$40,$AQ$38),""),"")</f>
        <v/>
      </c>
      <c r="Q3344" s="92" t="str">
        <f t="shared" si="536"/>
        <v/>
      </c>
      <c r="R3344" s="92" t="str">
        <f t="shared" si="537"/>
        <v/>
      </c>
      <c r="U3344" s="5"/>
      <c r="V3344" s="5"/>
      <c r="W3344" s="94" t="str">
        <f t="shared" si="535"/>
        <v/>
      </c>
      <c r="X3344" s="94" t="str">
        <f t="shared" si="538"/>
        <v/>
      </c>
      <c r="Y3344" s="5"/>
      <c r="BK3344" s="8"/>
      <c r="BL3344" s="5"/>
      <c r="BM3344" s="5"/>
      <c r="BN3344" s="5"/>
      <c r="BO3344" s="5"/>
      <c r="BP3344" s="1"/>
      <c r="BQ3344" s="1"/>
      <c r="BR3344" s="1"/>
      <c r="BS3344" s="1"/>
      <c r="BT3344" s="1"/>
      <c r="BU3344" s="4"/>
      <c r="BV3344" s="1"/>
      <c r="BW3344" s="3"/>
      <c r="BX3344" s="4"/>
      <c r="BY3344" s="5"/>
      <c r="BZ3344" s="5"/>
      <c r="CA3344" s="5"/>
      <c r="CB3344" s="5"/>
      <c r="CC3344" s="5"/>
      <c r="CD3344" s="43"/>
    </row>
    <row r="3345" spans="1:82" x14ac:dyDescent="0.25">
      <c r="A3345" s="8"/>
      <c r="B3345" s="5"/>
      <c r="C3345" s="5"/>
      <c r="D3345" s="5"/>
      <c r="E3345" s="5"/>
      <c r="F3345" s="94" t="str">
        <f t="shared" si="529"/>
        <v/>
      </c>
      <c r="G3345" s="94" t="str">
        <f t="shared" si="530"/>
        <v/>
      </c>
      <c r="H3345" s="127" t="str">
        <f>IF(A3345&lt;&gt;"",IF(MID(C3345,1,1)="c",$AS$26,IF(MID(C3345,1,1)="r",$AS$41,IF(MID(C3345,1,1)="p",#REF!,#REF!))),"")</f>
        <v/>
      </c>
      <c r="I3345" s="92" t="str">
        <f t="shared" si="531"/>
        <v/>
      </c>
      <c r="J3345" s="92" t="str">
        <f t="shared" si="532"/>
        <v/>
      </c>
      <c r="K3345" s="92" t="str">
        <f t="shared" si="533"/>
        <v/>
      </c>
      <c r="L3345" s="92" t="str">
        <f t="shared" si="534"/>
        <v/>
      </c>
      <c r="M3345" s="95" t="str">
        <f>IF(A3345&lt;&gt;"",IF(MID(C3345,1,1)="c",SigmaEpsConcrete(I3345,$AN$30:$AN$33,$AR$30:$AR$33,$AS$26,$AS$27,$AS$28,$AQ$20,$AU$19),""),"")</f>
        <v/>
      </c>
      <c r="N3345" s="95" t="str">
        <f>IF(A3345&lt;&gt;"",IF(MID(C3345,1,1)="r",SigmaEpsReinf(J3345,$AS$42:$AS$43,$AS$41,$AS$39,$AS$40,$AQ$38),""),"")</f>
        <v/>
      </c>
      <c r="Q3345" s="92" t="str">
        <f t="shared" si="536"/>
        <v/>
      </c>
      <c r="R3345" s="92" t="str">
        <f t="shared" si="537"/>
        <v/>
      </c>
      <c r="U3345" s="5"/>
      <c r="V3345" s="5"/>
      <c r="W3345" s="94" t="str">
        <f t="shared" si="535"/>
        <v/>
      </c>
      <c r="X3345" s="94" t="str">
        <f t="shared" si="538"/>
        <v/>
      </c>
      <c r="Y3345" s="5"/>
      <c r="BK3345" s="8"/>
      <c r="BL3345" s="5"/>
      <c r="BM3345" s="5"/>
      <c r="BN3345" s="5"/>
      <c r="BO3345" s="5"/>
      <c r="BP3345" s="1"/>
      <c r="BQ3345" s="1"/>
      <c r="BR3345" s="1"/>
      <c r="BS3345" s="1"/>
      <c r="BT3345" s="1"/>
      <c r="BU3345" s="4"/>
      <c r="BV3345" s="1"/>
      <c r="BW3345" s="3"/>
      <c r="BX3345" s="4"/>
      <c r="BY3345" s="5"/>
      <c r="BZ3345" s="5"/>
      <c r="CA3345" s="5"/>
      <c r="CB3345" s="5"/>
      <c r="CC3345" s="5"/>
      <c r="CD3345" s="43"/>
    </row>
    <row r="3346" spans="1:82" x14ac:dyDescent="0.25">
      <c r="A3346" s="8"/>
      <c r="B3346" s="5"/>
      <c r="C3346" s="5"/>
      <c r="D3346" s="5"/>
      <c r="E3346" s="5"/>
      <c r="F3346" s="94" t="str">
        <f t="shared" si="529"/>
        <v/>
      </c>
      <c r="G3346" s="94" t="str">
        <f t="shared" si="530"/>
        <v/>
      </c>
      <c r="H3346" s="127" t="str">
        <f>IF(A3346&lt;&gt;"",IF(MID(C3346,1,1)="c",$AS$26,IF(MID(C3346,1,1)="r",$AS$41,IF(MID(C3346,1,1)="p",#REF!,#REF!))),"")</f>
        <v/>
      </c>
      <c r="I3346" s="92" t="str">
        <f t="shared" si="531"/>
        <v/>
      </c>
      <c r="J3346" s="92" t="str">
        <f t="shared" si="532"/>
        <v/>
      </c>
      <c r="K3346" s="92" t="str">
        <f t="shared" si="533"/>
        <v/>
      </c>
      <c r="L3346" s="92" t="str">
        <f t="shared" si="534"/>
        <v/>
      </c>
      <c r="M3346" s="95" t="str">
        <f>IF(A3346&lt;&gt;"",IF(MID(C3346,1,1)="c",SigmaEpsConcrete(I3346,$AN$30:$AN$33,$AR$30:$AR$33,$AS$26,$AS$27,$AS$28,$AQ$20,$AU$19),""),"")</f>
        <v/>
      </c>
      <c r="N3346" s="95" t="str">
        <f>IF(A3346&lt;&gt;"",IF(MID(C3346,1,1)="r",SigmaEpsReinf(J3346,$AS$42:$AS$43,$AS$41,$AS$39,$AS$40,$AQ$38),""),"")</f>
        <v/>
      </c>
      <c r="Q3346" s="92" t="str">
        <f t="shared" si="536"/>
        <v/>
      </c>
      <c r="R3346" s="92" t="str">
        <f t="shared" si="537"/>
        <v/>
      </c>
      <c r="U3346" s="5"/>
      <c r="V3346" s="5"/>
      <c r="W3346" s="94" t="str">
        <f t="shared" si="535"/>
        <v/>
      </c>
      <c r="X3346" s="94" t="str">
        <f t="shared" si="538"/>
        <v/>
      </c>
      <c r="Y3346" s="5"/>
      <c r="BK3346" s="8"/>
      <c r="BL3346" s="5"/>
      <c r="BM3346" s="5"/>
      <c r="BN3346" s="5"/>
      <c r="BO3346" s="5"/>
      <c r="BP3346" s="1"/>
      <c r="BQ3346" s="1"/>
      <c r="BR3346" s="1"/>
      <c r="BS3346" s="1"/>
      <c r="BT3346" s="1"/>
      <c r="BU3346" s="4"/>
      <c r="BV3346" s="1"/>
      <c r="BW3346" s="3"/>
      <c r="BX3346" s="4"/>
      <c r="BY3346" s="5"/>
      <c r="BZ3346" s="5"/>
      <c r="CA3346" s="5"/>
      <c r="CB3346" s="5"/>
      <c r="CC3346" s="5"/>
      <c r="CD3346" s="43"/>
    </row>
    <row r="3347" spans="1:82" x14ac:dyDescent="0.25">
      <c r="A3347" s="8"/>
      <c r="B3347" s="5"/>
      <c r="C3347" s="5"/>
      <c r="D3347" s="5"/>
      <c r="E3347" s="5"/>
      <c r="F3347" s="94" t="str">
        <f t="shared" si="529"/>
        <v/>
      </c>
      <c r="G3347" s="94" t="str">
        <f t="shared" si="530"/>
        <v/>
      </c>
      <c r="H3347" s="127" t="str">
        <f>IF(A3347&lt;&gt;"",IF(MID(C3347,1,1)="c",$AS$26,IF(MID(C3347,1,1)="r",$AS$41,IF(MID(C3347,1,1)="p",#REF!,#REF!))),"")</f>
        <v/>
      </c>
      <c r="I3347" s="92" t="str">
        <f t="shared" si="531"/>
        <v/>
      </c>
      <c r="J3347" s="92" t="str">
        <f t="shared" si="532"/>
        <v/>
      </c>
      <c r="K3347" s="92" t="str">
        <f t="shared" si="533"/>
        <v/>
      </c>
      <c r="L3347" s="92" t="str">
        <f t="shared" si="534"/>
        <v/>
      </c>
      <c r="M3347" s="95" t="str">
        <f>IF(A3347&lt;&gt;"",IF(MID(C3347,1,1)="c",SigmaEpsConcrete(I3347,$AN$30:$AN$33,$AR$30:$AR$33,$AS$26,$AS$27,$AS$28,$AQ$20,$AU$19),""),"")</f>
        <v/>
      </c>
      <c r="N3347" s="95" t="str">
        <f>IF(A3347&lt;&gt;"",IF(MID(C3347,1,1)="r",SigmaEpsReinf(J3347,$AS$42:$AS$43,$AS$41,$AS$39,$AS$40,$AQ$38),""),"")</f>
        <v/>
      </c>
      <c r="Q3347" s="92" t="str">
        <f t="shared" si="536"/>
        <v/>
      </c>
      <c r="R3347" s="92" t="str">
        <f t="shared" si="537"/>
        <v/>
      </c>
      <c r="U3347" s="5"/>
      <c r="V3347" s="5"/>
      <c r="W3347" s="94" t="str">
        <f t="shared" si="535"/>
        <v/>
      </c>
      <c r="X3347" s="94" t="str">
        <f t="shared" si="538"/>
        <v/>
      </c>
      <c r="Y3347" s="5"/>
      <c r="BK3347" s="8"/>
      <c r="BL3347" s="5"/>
      <c r="BM3347" s="5"/>
      <c r="BN3347" s="5"/>
      <c r="BO3347" s="5"/>
      <c r="BP3347" s="1"/>
      <c r="BQ3347" s="1"/>
      <c r="BR3347" s="1"/>
      <c r="BS3347" s="1"/>
      <c r="BT3347" s="1"/>
      <c r="BU3347" s="4"/>
      <c r="BV3347" s="1"/>
      <c r="BW3347" s="3"/>
      <c r="BX3347" s="4"/>
      <c r="BY3347" s="5"/>
      <c r="BZ3347" s="5"/>
      <c r="CA3347" s="5"/>
      <c r="CB3347" s="5"/>
      <c r="CC3347" s="5"/>
      <c r="CD3347" s="43"/>
    </row>
    <row r="3348" spans="1:82" x14ac:dyDescent="0.25">
      <c r="A3348" s="8"/>
      <c r="B3348" s="5"/>
      <c r="C3348" s="5"/>
      <c r="D3348" s="5"/>
      <c r="E3348" s="5"/>
      <c r="F3348" s="94" t="str">
        <f t="shared" si="529"/>
        <v/>
      </c>
      <c r="G3348" s="94" t="str">
        <f t="shared" si="530"/>
        <v/>
      </c>
      <c r="H3348" s="127" t="str">
        <f>IF(A3348&lt;&gt;"",IF(MID(C3348,1,1)="c",$AS$26,IF(MID(C3348,1,1)="r",$AS$41,IF(MID(C3348,1,1)="p",#REF!,#REF!))),"")</f>
        <v/>
      </c>
      <c r="I3348" s="92" t="str">
        <f t="shared" si="531"/>
        <v/>
      </c>
      <c r="J3348" s="92" t="str">
        <f t="shared" si="532"/>
        <v/>
      </c>
      <c r="K3348" s="92" t="str">
        <f t="shared" si="533"/>
        <v/>
      </c>
      <c r="L3348" s="92" t="str">
        <f t="shared" si="534"/>
        <v/>
      </c>
      <c r="M3348" s="95" t="str">
        <f>IF(A3348&lt;&gt;"",IF(MID(C3348,1,1)="c",SigmaEpsConcrete(I3348,$AN$30:$AN$33,$AR$30:$AR$33,$AS$26,$AS$27,$AS$28,$AQ$20,$AU$19),""),"")</f>
        <v/>
      </c>
      <c r="N3348" s="95" t="str">
        <f>IF(A3348&lt;&gt;"",IF(MID(C3348,1,1)="r",SigmaEpsReinf(J3348,$AS$42:$AS$43,$AS$41,$AS$39,$AS$40,$AQ$38),""),"")</f>
        <v/>
      </c>
      <c r="Q3348" s="92" t="str">
        <f t="shared" si="536"/>
        <v/>
      </c>
      <c r="R3348" s="92" t="str">
        <f t="shared" si="537"/>
        <v/>
      </c>
      <c r="U3348" s="5"/>
      <c r="V3348" s="5"/>
      <c r="W3348" s="94" t="str">
        <f t="shared" si="535"/>
        <v/>
      </c>
      <c r="X3348" s="94" t="str">
        <f t="shared" si="538"/>
        <v/>
      </c>
      <c r="Y3348" s="5"/>
      <c r="BK3348" s="8"/>
      <c r="BL3348" s="5"/>
      <c r="BM3348" s="5"/>
      <c r="BN3348" s="5"/>
      <c r="BO3348" s="5"/>
      <c r="BP3348" s="1"/>
      <c r="BQ3348" s="1"/>
      <c r="BR3348" s="1"/>
      <c r="BS3348" s="1"/>
      <c r="BT3348" s="1"/>
      <c r="BU3348" s="4"/>
      <c r="BV3348" s="1"/>
      <c r="BW3348" s="3"/>
      <c r="BX3348" s="4"/>
      <c r="BY3348" s="5"/>
      <c r="BZ3348" s="5"/>
      <c r="CA3348" s="5"/>
      <c r="CB3348" s="5"/>
      <c r="CC3348" s="5"/>
      <c r="CD3348" s="43"/>
    </row>
    <row r="3349" spans="1:82" x14ac:dyDescent="0.25">
      <c r="A3349" s="8"/>
      <c r="B3349" s="5"/>
      <c r="C3349" s="5"/>
      <c r="D3349" s="5"/>
      <c r="E3349" s="5"/>
      <c r="F3349" s="94" t="str">
        <f t="shared" si="529"/>
        <v/>
      </c>
      <c r="G3349" s="94" t="str">
        <f t="shared" si="530"/>
        <v/>
      </c>
      <c r="H3349" s="127" t="str">
        <f>IF(A3349&lt;&gt;"",IF(MID(C3349,1,1)="c",$AS$26,IF(MID(C3349,1,1)="r",$AS$41,IF(MID(C3349,1,1)="p",#REF!,#REF!))),"")</f>
        <v/>
      </c>
      <c r="I3349" s="92" t="str">
        <f t="shared" si="531"/>
        <v/>
      </c>
      <c r="J3349" s="92" t="str">
        <f t="shared" si="532"/>
        <v/>
      </c>
      <c r="K3349" s="92" t="str">
        <f t="shared" si="533"/>
        <v/>
      </c>
      <c r="L3349" s="92" t="str">
        <f t="shared" si="534"/>
        <v/>
      </c>
      <c r="M3349" s="95" t="str">
        <f>IF(A3349&lt;&gt;"",IF(MID(C3349,1,1)="c",SigmaEpsConcrete(I3349,$AN$30:$AN$33,$AR$30:$AR$33,$AS$26,$AS$27,$AS$28,$AQ$20,$AU$19),""),"")</f>
        <v/>
      </c>
      <c r="N3349" s="95" t="str">
        <f>IF(A3349&lt;&gt;"",IF(MID(C3349,1,1)="r",SigmaEpsReinf(J3349,$AS$42:$AS$43,$AS$41,$AS$39,$AS$40,$AQ$38),""),"")</f>
        <v/>
      </c>
      <c r="Q3349" s="92" t="str">
        <f t="shared" si="536"/>
        <v/>
      </c>
      <c r="R3349" s="92" t="str">
        <f t="shared" si="537"/>
        <v/>
      </c>
      <c r="U3349" s="5"/>
      <c r="V3349" s="5"/>
      <c r="W3349" s="94" t="str">
        <f t="shared" si="535"/>
        <v/>
      </c>
      <c r="X3349" s="94" t="str">
        <f t="shared" si="538"/>
        <v/>
      </c>
      <c r="Y3349" s="5"/>
      <c r="BK3349" s="8"/>
      <c r="BL3349" s="5"/>
      <c r="BM3349" s="5"/>
      <c r="BN3349" s="5"/>
      <c r="BO3349" s="5"/>
      <c r="BP3349" s="1"/>
      <c r="BQ3349" s="1"/>
      <c r="BR3349" s="1"/>
      <c r="BS3349" s="1"/>
      <c r="BT3349" s="1"/>
      <c r="BU3349" s="4"/>
      <c r="BV3349" s="1"/>
      <c r="BW3349" s="3"/>
      <c r="BX3349" s="4"/>
      <c r="BY3349" s="5"/>
      <c r="BZ3349" s="5"/>
      <c r="CA3349" s="5"/>
      <c r="CB3349" s="5"/>
      <c r="CC3349" s="5"/>
      <c r="CD3349" s="43"/>
    </row>
    <row r="3350" spans="1:82" x14ac:dyDescent="0.25">
      <c r="A3350" s="8"/>
      <c r="B3350" s="5"/>
      <c r="C3350" s="5"/>
      <c r="D3350" s="5"/>
      <c r="E3350" s="5"/>
      <c r="F3350" s="94" t="str">
        <f t="shared" si="529"/>
        <v/>
      </c>
      <c r="G3350" s="94" t="str">
        <f t="shared" si="530"/>
        <v/>
      </c>
      <c r="H3350" s="127" t="str">
        <f>IF(A3350&lt;&gt;"",IF(MID(C3350,1,1)="c",$AS$26,IF(MID(C3350,1,1)="r",$AS$41,IF(MID(C3350,1,1)="p",#REF!,#REF!))),"")</f>
        <v/>
      </c>
      <c r="I3350" s="92" t="str">
        <f t="shared" si="531"/>
        <v/>
      </c>
      <c r="J3350" s="92" t="str">
        <f t="shared" si="532"/>
        <v/>
      </c>
      <c r="K3350" s="92" t="str">
        <f t="shared" si="533"/>
        <v/>
      </c>
      <c r="L3350" s="92" t="str">
        <f t="shared" si="534"/>
        <v/>
      </c>
      <c r="M3350" s="95" t="str">
        <f>IF(A3350&lt;&gt;"",IF(MID(C3350,1,1)="c",SigmaEpsConcrete(I3350,$AN$30:$AN$33,$AR$30:$AR$33,$AS$26,$AS$27,$AS$28,$AQ$20,$AU$19),""),"")</f>
        <v/>
      </c>
      <c r="N3350" s="95" t="str">
        <f>IF(A3350&lt;&gt;"",IF(MID(C3350,1,1)="r",SigmaEpsReinf(J3350,$AS$42:$AS$43,$AS$41,$AS$39,$AS$40,$AQ$38),""),"")</f>
        <v/>
      </c>
      <c r="Q3350" s="92" t="str">
        <f t="shared" si="536"/>
        <v/>
      </c>
      <c r="R3350" s="92" t="str">
        <f t="shared" si="537"/>
        <v/>
      </c>
      <c r="U3350" s="5"/>
      <c r="V3350" s="5"/>
      <c r="W3350" s="94" t="str">
        <f t="shared" si="535"/>
        <v/>
      </c>
      <c r="X3350" s="94" t="str">
        <f t="shared" si="538"/>
        <v/>
      </c>
      <c r="Y3350" s="5"/>
      <c r="BK3350" s="8"/>
      <c r="BL3350" s="5"/>
      <c r="BM3350" s="5"/>
      <c r="BN3350" s="5"/>
      <c r="BO3350" s="5"/>
      <c r="BP3350" s="1"/>
      <c r="BQ3350" s="1"/>
      <c r="BR3350" s="1"/>
      <c r="BS3350" s="1"/>
      <c r="BT3350" s="1"/>
      <c r="BU3350" s="4"/>
      <c r="BV3350" s="1"/>
      <c r="BW3350" s="3"/>
      <c r="BX3350" s="4"/>
      <c r="BY3350" s="5"/>
      <c r="BZ3350" s="5"/>
      <c r="CA3350" s="5"/>
      <c r="CB3350" s="5"/>
      <c r="CC3350" s="5"/>
      <c r="CD3350" s="43"/>
    </row>
    <row r="3351" spans="1:82" x14ac:dyDescent="0.25">
      <c r="A3351" s="8"/>
      <c r="B3351" s="5"/>
      <c r="C3351" s="5"/>
      <c r="D3351" s="5"/>
      <c r="E3351" s="5"/>
      <c r="F3351" s="94" t="str">
        <f t="shared" si="529"/>
        <v/>
      </c>
      <c r="G3351" s="94" t="str">
        <f t="shared" si="530"/>
        <v/>
      </c>
      <c r="H3351" s="127" t="str">
        <f>IF(A3351&lt;&gt;"",IF(MID(C3351,1,1)="c",$AS$26,IF(MID(C3351,1,1)="r",$AS$41,IF(MID(C3351,1,1)="p",#REF!,#REF!))),"")</f>
        <v/>
      </c>
      <c r="I3351" s="92" t="str">
        <f t="shared" si="531"/>
        <v/>
      </c>
      <c r="J3351" s="92" t="str">
        <f t="shared" si="532"/>
        <v/>
      </c>
      <c r="K3351" s="92" t="str">
        <f t="shared" si="533"/>
        <v/>
      </c>
      <c r="L3351" s="92" t="str">
        <f t="shared" si="534"/>
        <v/>
      </c>
      <c r="M3351" s="95" t="str">
        <f>IF(A3351&lt;&gt;"",IF(MID(C3351,1,1)="c",SigmaEpsConcrete(I3351,$AN$30:$AN$33,$AR$30:$AR$33,$AS$26,$AS$27,$AS$28,$AQ$20,$AU$19),""),"")</f>
        <v/>
      </c>
      <c r="N3351" s="95" t="str">
        <f>IF(A3351&lt;&gt;"",IF(MID(C3351,1,1)="r",SigmaEpsReinf(J3351,$AS$42:$AS$43,$AS$41,$AS$39,$AS$40,$AQ$38),""),"")</f>
        <v/>
      </c>
      <c r="Q3351" s="92" t="str">
        <f t="shared" si="536"/>
        <v/>
      </c>
      <c r="R3351" s="92" t="str">
        <f t="shared" si="537"/>
        <v/>
      </c>
      <c r="U3351" s="5"/>
      <c r="V3351" s="5"/>
      <c r="W3351" s="94" t="str">
        <f t="shared" si="535"/>
        <v/>
      </c>
      <c r="X3351" s="94" t="str">
        <f t="shared" si="538"/>
        <v/>
      </c>
      <c r="Y3351" s="5"/>
      <c r="BK3351" s="8"/>
      <c r="BL3351" s="5"/>
      <c r="BM3351" s="5"/>
      <c r="BN3351" s="5"/>
      <c r="BO3351" s="5"/>
      <c r="BP3351" s="1"/>
      <c r="BQ3351" s="1"/>
      <c r="BR3351" s="1"/>
      <c r="BS3351" s="1"/>
      <c r="BT3351" s="1"/>
      <c r="BU3351" s="4"/>
      <c r="BV3351" s="1"/>
      <c r="BW3351" s="3"/>
      <c r="BX3351" s="4"/>
      <c r="BY3351" s="5"/>
      <c r="BZ3351" s="5"/>
      <c r="CA3351" s="5"/>
      <c r="CB3351" s="5"/>
      <c r="CC3351" s="5"/>
      <c r="CD3351" s="43"/>
    </row>
    <row r="3352" spans="1:82" x14ac:dyDescent="0.25">
      <c r="A3352" s="8"/>
      <c r="B3352" s="5"/>
      <c r="C3352" s="5"/>
      <c r="D3352" s="5"/>
      <c r="E3352" s="5"/>
      <c r="F3352" s="94" t="str">
        <f t="shared" si="529"/>
        <v/>
      </c>
      <c r="G3352" s="94" t="str">
        <f t="shared" si="530"/>
        <v/>
      </c>
      <c r="H3352" s="127" t="str">
        <f>IF(A3352&lt;&gt;"",IF(MID(C3352,1,1)="c",$AS$26,IF(MID(C3352,1,1)="r",$AS$41,IF(MID(C3352,1,1)="p",#REF!,#REF!))),"")</f>
        <v/>
      </c>
      <c r="I3352" s="92" t="str">
        <f t="shared" si="531"/>
        <v/>
      </c>
      <c r="J3352" s="92" t="str">
        <f t="shared" si="532"/>
        <v/>
      </c>
      <c r="K3352" s="92" t="str">
        <f t="shared" si="533"/>
        <v/>
      </c>
      <c r="L3352" s="92" t="str">
        <f t="shared" si="534"/>
        <v/>
      </c>
      <c r="M3352" s="95" t="str">
        <f>IF(A3352&lt;&gt;"",IF(MID(C3352,1,1)="c",SigmaEpsConcrete(I3352,$AN$30:$AN$33,$AR$30:$AR$33,$AS$26,$AS$27,$AS$28,$AQ$20,$AU$19),""),"")</f>
        <v/>
      </c>
      <c r="N3352" s="95" t="str">
        <f>IF(A3352&lt;&gt;"",IF(MID(C3352,1,1)="r",SigmaEpsReinf(J3352,$AS$42:$AS$43,$AS$41,$AS$39,$AS$40,$AQ$38),""),"")</f>
        <v/>
      </c>
      <c r="Q3352" s="92" t="str">
        <f t="shared" si="536"/>
        <v/>
      </c>
      <c r="R3352" s="92" t="str">
        <f t="shared" si="537"/>
        <v/>
      </c>
      <c r="U3352" s="5"/>
      <c r="V3352" s="5"/>
      <c r="W3352" s="94" t="str">
        <f t="shared" si="535"/>
        <v/>
      </c>
      <c r="X3352" s="94" t="str">
        <f t="shared" si="538"/>
        <v/>
      </c>
      <c r="Y3352" s="5"/>
      <c r="BK3352" s="8"/>
      <c r="BL3352" s="5"/>
      <c r="BM3352" s="5"/>
      <c r="BN3352" s="5"/>
      <c r="BO3352" s="5"/>
      <c r="BP3352" s="1"/>
      <c r="BQ3352" s="1"/>
      <c r="BR3352" s="1"/>
      <c r="BS3352" s="1"/>
      <c r="BT3352" s="1"/>
      <c r="BU3352" s="4"/>
      <c r="BV3352" s="1"/>
      <c r="BW3352" s="3"/>
      <c r="BX3352" s="4"/>
      <c r="BY3352" s="5"/>
      <c r="BZ3352" s="5"/>
      <c r="CA3352" s="5"/>
      <c r="CB3352" s="5"/>
      <c r="CC3352" s="5"/>
      <c r="CD3352" s="43"/>
    </row>
    <row r="3353" spans="1:82" x14ac:dyDescent="0.25">
      <c r="A3353" s="8"/>
      <c r="B3353" s="5"/>
      <c r="C3353" s="5"/>
      <c r="D3353" s="5"/>
      <c r="E3353" s="5"/>
      <c r="F3353" s="94" t="str">
        <f t="shared" si="529"/>
        <v/>
      </c>
      <c r="G3353" s="94" t="str">
        <f t="shared" si="530"/>
        <v/>
      </c>
      <c r="H3353" s="127" t="str">
        <f>IF(A3353&lt;&gt;"",IF(MID(C3353,1,1)="c",$AS$26,IF(MID(C3353,1,1)="r",$AS$41,IF(MID(C3353,1,1)="p",#REF!,#REF!))),"")</f>
        <v/>
      </c>
      <c r="I3353" s="92" t="str">
        <f t="shared" si="531"/>
        <v/>
      </c>
      <c r="J3353" s="92" t="str">
        <f t="shared" si="532"/>
        <v/>
      </c>
      <c r="K3353" s="92" t="str">
        <f t="shared" si="533"/>
        <v/>
      </c>
      <c r="L3353" s="92" t="str">
        <f t="shared" si="534"/>
        <v/>
      </c>
      <c r="M3353" s="95" t="str">
        <f>IF(A3353&lt;&gt;"",IF(MID(C3353,1,1)="c",SigmaEpsConcrete(I3353,$AN$30:$AN$33,$AR$30:$AR$33,$AS$26,$AS$27,$AS$28,$AQ$20,$AU$19),""),"")</f>
        <v/>
      </c>
      <c r="N3353" s="95" t="str">
        <f>IF(A3353&lt;&gt;"",IF(MID(C3353,1,1)="r",SigmaEpsReinf(J3353,$AS$42:$AS$43,$AS$41,$AS$39,$AS$40,$AQ$38),""),"")</f>
        <v/>
      </c>
      <c r="Q3353" s="92" t="str">
        <f t="shared" si="536"/>
        <v/>
      </c>
      <c r="R3353" s="92" t="str">
        <f t="shared" si="537"/>
        <v/>
      </c>
      <c r="U3353" s="5"/>
      <c r="V3353" s="5"/>
      <c r="W3353" s="94" t="str">
        <f t="shared" si="535"/>
        <v/>
      </c>
      <c r="X3353" s="94" t="str">
        <f t="shared" si="538"/>
        <v/>
      </c>
      <c r="Y3353" s="5"/>
      <c r="BK3353" s="8"/>
      <c r="BL3353" s="5"/>
      <c r="BM3353" s="5"/>
      <c r="BN3353" s="5"/>
      <c r="BO3353" s="5"/>
      <c r="BP3353" s="1"/>
      <c r="BQ3353" s="1"/>
      <c r="BR3353" s="1"/>
      <c r="BS3353" s="1"/>
      <c r="BT3353" s="1"/>
      <c r="BU3353" s="4"/>
      <c r="BV3353" s="1"/>
      <c r="BW3353" s="3"/>
      <c r="BX3353" s="4"/>
      <c r="BY3353" s="5"/>
      <c r="BZ3353" s="5"/>
      <c r="CA3353" s="5"/>
      <c r="CB3353" s="5"/>
      <c r="CC3353" s="5"/>
      <c r="CD3353" s="43"/>
    </row>
    <row r="3354" spans="1:82" x14ac:dyDescent="0.25">
      <c r="A3354" s="8"/>
      <c r="B3354" s="5"/>
      <c r="C3354" s="5"/>
      <c r="D3354" s="5"/>
      <c r="E3354" s="5"/>
      <c r="F3354" s="94" t="str">
        <f t="shared" si="529"/>
        <v/>
      </c>
      <c r="G3354" s="94" t="str">
        <f t="shared" si="530"/>
        <v/>
      </c>
      <c r="H3354" s="127" t="str">
        <f>IF(A3354&lt;&gt;"",IF(MID(C3354,1,1)="c",$AS$26,IF(MID(C3354,1,1)="r",$AS$41,IF(MID(C3354,1,1)="p",#REF!,#REF!))),"")</f>
        <v/>
      </c>
      <c r="I3354" s="92" t="str">
        <f t="shared" si="531"/>
        <v/>
      </c>
      <c r="J3354" s="92" t="str">
        <f t="shared" si="532"/>
        <v/>
      </c>
      <c r="K3354" s="92" t="str">
        <f t="shared" si="533"/>
        <v/>
      </c>
      <c r="L3354" s="92" t="str">
        <f t="shared" si="534"/>
        <v/>
      </c>
      <c r="M3354" s="95" t="str">
        <f>IF(A3354&lt;&gt;"",IF(MID(C3354,1,1)="c",SigmaEpsConcrete(I3354,$AN$30:$AN$33,$AR$30:$AR$33,$AS$26,$AS$27,$AS$28,$AQ$20,$AU$19),""),"")</f>
        <v/>
      </c>
      <c r="N3354" s="95" t="str">
        <f>IF(A3354&lt;&gt;"",IF(MID(C3354,1,1)="r",SigmaEpsReinf(J3354,$AS$42:$AS$43,$AS$41,$AS$39,$AS$40,$AQ$38),""),"")</f>
        <v/>
      </c>
      <c r="Q3354" s="92" t="str">
        <f t="shared" si="536"/>
        <v/>
      </c>
      <c r="R3354" s="92" t="str">
        <f t="shared" si="537"/>
        <v/>
      </c>
      <c r="U3354" s="5"/>
      <c r="V3354" s="5"/>
      <c r="W3354" s="94" t="str">
        <f t="shared" si="535"/>
        <v/>
      </c>
      <c r="X3354" s="94" t="str">
        <f t="shared" si="538"/>
        <v/>
      </c>
      <c r="Y3354" s="5"/>
      <c r="BK3354" s="8"/>
      <c r="BL3354" s="5"/>
      <c r="BM3354" s="5"/>
      <c r="BN3354" s="5"/>
      <c r="BO3354" s="5"/>
      <c r="BP3354" s="1"/>
      <c r="BQ3354" s="1"/>
      <c r="BR3354" s="1"/>
      <c r="BS3354" s="1"/>
      <c r="BT3354" s="1"/>
      <c r="BU3354" s="4"/>
      <c r="BV3354" s="1"/>
      <c r="BW3354" s="3"/>
      <c r="BX3354" s="4"/>
      <c r="BY3354" s="5"/>
      <c r="BZ3354" s="5"/>
      <c r="CA3354" s="5"/>
      <c r="CB3354" s="5"/>
      <c r="CC3354" s="5"/>
      <c r="CD3354" s="43"/>
    </row>
    <row r="3355" spans="1:82" x14ac:dyDescent="0.25">
      <c r="A3355" s="8"/>
      <c r="B3355" s="5"/>
      <c r="C3355" s="5"/>
      <c r="D3355" s="5"/>
      <c r="E3355" s="5"/>
      <c r="F3355" s="94" t="str">
        <f t="shared" si="529"/>
        <v/>
      </c>
      <c r="G3355" s="94" t="str">
        <f t="shared" si="530"/>
        <v/>
      </c>
      <c r="H3355" s="127" t="str">
        <f>IF(A3355&lt;&gt;"",IF(MID(C3355,1,1)="c",$AS$26,IF(MID(C3355,1,1)="r",$AS$41,IF(MID(C3355,1,1)="p",#REF!,#REF!))),"")</f>
        <v/>
      </c>
      <c r="I3355" s="92" t="str">
        <f t="shared" si="531"/>
        <v/>
      </c>
      <c r="J3355" s="92" t="str">
        <f t="shared" si="532"/>
        <v/>
      </c>
      <c r="K3355" s="92" t="str">
        <f t="shared" si="533"/>
        <v/>
      </c>
      <c r="L3355" s="92" t="str">
        <f t="shared" si="534"/>
        <v/>
      </c>
      <c r="M3355" s="95" t="str">
        <f>IF(A3355&lt;&gt;"",IF(MID(C3355,1,1)="c",SigmaEpsConcrete(I3355,$AN$30:$AN$33,$AR$30:$AR$33,$AS$26,$AS$27,$AS$28,$AQ$20,$AU$19),""),"")</f>
        <v/>
      </c>
      <c r="N3355" s="95" t="str">
        <f>IF(A3355&lt;&gt;"",IF(MID(C3355,1,1)="r",SigmaEpsReinf(J3355,$AS$42:$AS$43,$AS$41,$AS$39,$AS$40,$AQ$38),""),"")</f>
        <v/>
      </c>
      <c r="Q3355" s="92" t="str">
        <f t="shared" si="536"/>
        <v/>
      </c>
      <c r="R3355" s="92" t="str">
        <f t="shared" si="537"/>
        <v/>
      </c>
      <c r="U3355" s="5"/>
      <c r="V3355" s="5"/>
      <c r="W3355" s="94" t="str">
        <f t="shared" si="535"/>
        <v/>
      </c>
      <c r="X3355" s="94" t="str">
        <f t="shared" si="538"/>
        <v/>
      </c>
      <c r="Y3355" s="5"/>
      <c r="BK3355" s="8"/>
      <c r="BL3355" s="5"/>
      <c r="BM3355" s="5"/>
      <c r="BN3355" s="5"/>
      <c r="BO3355" s="5"/>
      <c r="BP3355" s="1"/>
      <c r="BQ3355" s="1"/>
      <c r="BR3355" s="1"/>
      <c r="BS3355" s="1"/>
      <c r="BT3355" s="1"/>
      <c r="BU3355" s="4"/>
      <c r="BV3355" s="1"/>
      <c r="BW3355" s="3"/>
      <c r="BX3355" s="4"/>
      <c r="BY3355" s="5"/>
      <c r="BZ3355" s="5"/>
      <c r="CA3355" s="5"/>
      <c r="CB3355" s="5"/>
      <c r="CC3355" s="5"/>
      <c r="CD3355" s="43"/>
    </row>
    <row r="3356" spans="1:82" x14ac:dyDescent="0.25">
      <c r="A3356" s="8"/>
      <c r="B3356" s="5"/>
      <c r="C3356" s="5"/>
      <c r="D3356" s="5"/>
      <c r="E3356" s="5"/>
      <c r="F3356" s="94" t="str">
        <f t="shared" si="529"/>
        <v/>
      </c>
      <c r="G3356" s="94" t="str">
        <f t="shared" si="530"/>
        <v/>
      </c>
      <c r="H3356" s="127" t="str">
        <f>IF(A3356&lt;&gt;"",IF(MID(C3356,1,1)="c",$AS$26,IF(MID(C3356,1,1)="r",$AS$41,IF(MID(C3356,1,1)="p",#REF!,#REF!))),"")</f>
        <v/>
      </c>
      <c r="I3356" s="92" t="str">
        <f t="shared" si="531"/>
        <v/>
      </c>
      <c r="J3356" s="92" t="str">
        <f t="shared" si="532"/>
        <v/>
      </c>
      <c r="K3356" s="92" t="str">
        <f t="shared" si="533"/>
        <v/>
      </c>
      <c r="L3356" s="92" t="str">
        <f t="shared" si="534"/>
        <v/>
      </c>
      <c r="M3356" s="95" t="str">
        <f>IF(A3356&lt;&gt;"",IF(MID(C3356,1,1)="c",SigmaEpsConcrete(I3356,$AN$30:$AN$33,$AR$30:$AR$33,$AS$26,$AS$27,$AS$28,$AQ$20,$AU$19),""),"")</f>
        <v/>
      </c>
      <c r="N3356" s="95" t="str">
        <f>IF(A3356&lt;&gt;"",IF(MID(C3356,1,1)="r",SigmaEpsReinf(J3356,$AS$42:$AS$43,$AS$41,$AS$39,$AS$40,$AQ$38),""),"")</f>
        <v/>
      </c>
      <c r="Q3356" s="92" t="str">
        <f t="shared" si="536"/>
        <v/>
      </c>
      <c r="R3356" s="92" t="str">
        <f t="shared" si="537"/>
        <v/>
      </c>
      <c r="U3356" s="5"/>
      <c r="V3356" s="5"/>
      <c r="W3356" s="94" t="str">
        <f t="shared" si="535"/>
        <v/>
      </c>
      <c r="X3356" s="94" t="str">
        <f t="shared" si="538"/>
        <v/>
      </c>
      <c r="Y3356" s="5"/>
      <c r="BK3356" s="8"/>
      <c r="BL3356" s="5"/>
      <c r="BM3356" s="5"/>
      <c r="BN3356" s="5"/>
      <c r="BO3356" s="5"/>
      <c r="BP3356" s="1"/>
      <c r="BQ3356" s="1"/>
      <c r="BR3356" s="1"/>
      <c r="BS3356" s="1"/>
      <c r="BT3356" s="1"/>
      <c r="BU3356" s="4"/>
      <c r="BV3356" s="1"/>
      <c r="BW3356" s="3"/>
      <c r="BX3356" s="4"/>
      <c r="BY3356" s="5"/>
      <c r="BZ3356" s="5"/>
      <c r="CA3356" s="5"/>
      <c r="CB3356" s="5"/>
      <c r="CC3356" s="5"/>
      <c r="CD3356" s="43"/>
    </row>
    <row r="3357" spans="1:82" x14ac:dyDescent="0.25">
      <c r="A3357" s="8"/>
      <c r="B3357" s="5"/>
      <c r="C3357" s="5"/>
      <c r="D3357" s="5"/>
      <c r="E3357" s="5"/>
      <c r="F3357" s="94" t="str">
        <f t="shared" si="529"/>
        <v/>
      </c>
      <c r="G3357" s="94" t="str">
        <f t="shared" si="530"/>
        <v/>
      </c>
      <c r="H3357" s="127" t="str">
        <f>IF(A3357&lt;&gt;"",IF(MID(C3357,1,1)="c",$AS$26,IF(MID(C3357,1,1)="r",$AS$41,IF(MID(C3357,1,1)="p",#REF!,#REF!))),"")</f>
        <v/>
      </c>
      <c r="I3357" s="92" t="str">
        <f t="shared" si="531"/>
        <v/>
      </c>
      <c r="J3357" s="92" t="str">
        <f t="shared" si="532"/>
        <v/>
      </c>
      <c r="K3357" s="92" t="str">
        <f t="shared" si="533"/>
        <v/>
      </c>
      <c r="L3357" s="92" t="str">
        <f t="shared" si="534"/>
        <v/>
      </c>
      <c r="M3357" s="95" t="str">
        <f>IF(A3357&lt;&gt;"",IF(MID(C3357,1,1)="c",SigmaEpsConcrete(I3357,$AN$30:$AN$33,$AR$30:$AR$33,$AS$26,$AS$27,$AS$28,$AQ$20,$AU$19),""),"")</f>
        <v/>
      </c>
      <c r="N3357" s="95" t="str">
        <f>IF(A3357&lt;&gt;"",IF(MID(C3357,1,1)="r",SigmaEpsReinf(J3357,$AS$42:$AS$43,$AS$41,$AS$39,$AS$40,$AQ$38),""),"")</f>
        <v/>
      </c>
      <c r="Q3357" s="92" t="str">
        <f t="shared" si="536"/>
        <v/>
      </c>
      <c r="R3357" s="92" t="str">
        <f t="shared" si="537"/>
        <v/>
      </c>
      <c r="U3357" s="5"/>
      <c r="V3357" s="5"/>
      <c r="W3357" s="94" t="str">
        <f t="shared" si="535"/>
        <v/>
      </c>
      <c r="X3357" s="94" t="str">
        <f t="shared" si="538"/>
        <v/>
      </c>
      <c r="Y3357" s="5"/>
      <c r="BK3357" s="8"/>
      <c r="BL3357" s="5"/>
      <c r="BM3357" s="5"/>
      <c r="BN3357" s="5"/>
      <c r="BO3357" s="5"/>
      <c r="BP3357" s="1"/>
      <c r="BQ3357" s="1"/>
      <c r="BR3357" s="1"/>
      <c r="BS3357" s="1"/>
      <c r="BT3357" s="1"/>
      <c r="BU3357" s="4"/>
      <c r="BV3357" s="1"/>
      <c r="BW3357" s="3"/>
      <c r="BX3357" s="4"/>
      <c r="BY3357" s="5"/>
      <c r="BZ3357" s="5"/>
      <c r="CA3357" s="5"/>
      <c r="CB3357" s="5"/>
      <c r="CC3357" s="5"/>
      <c r="CD3357" s="43"/>
    </row>
    <row r="3358" spans="1:82" x14ac:dyDescent="0.25">
      <c r="A3358" s="8"/>
      <c r="B3358" s="5"/>
      <c r="C3358" s="5"/>
      <c r="D3358" s="5"/>
      <c r="E3358" s="5"/>
      <c r="F3358" s="94" t="str">
        <f t="shared" si="529"/>
        <v/>
      </c>
      <c r="G3358" s="94" t="str">
        <f t="shared" si="530"/>
        <v/>
      </c>
      <c r="H3358" s="127" t="str">
        <f>IF(A3358&lt;&gt;"",IF(MID(C3358,1,1)="c",$AS$26,IF(MID(C3358,1,1)="r",$AS$41,IF(MID(C3358,1,1)="p",#REF!,#REF!))),"")</f>
        <v/>
      </c>
      <c r="I3358" s="92" t="str">
        <f t="shared" si="531"/>
        <v/>
      </c>
      <c r="J3358" s="92" t="str">
        <f t="shared" si="532"/>
        <v/>
      </c>
      <c r="K3358" s="92" t="str">
        <f t="shared" si="533"/>
        <v/>
      </c>
      <c r="L3358" s="92" t="str">
        <f t="shared" si="534"/>
        <v/>
      </c>
      <c r="M3358" s="95" t="str">
        <f>IF(A3358&lt;&gt;"",IF(MID(C3358,1,1)="c",SigmaEpsConcrete(I3358,$AN$30:$AN$33,$AR$30:$AR$33,$AS$26,$AS$27,$AS$28,$AQ$20,$AU$19),""),"")</f>
        <v/>
      </c>
      <c r="N3358" s="95" t="str">
        <f>IF(A3358&lt;&gt;"",IF(MID(C3358,1,1)="r",SigmaEpsReinf(J3358,$AS$42:$AS$43,$AS$41,$AS$39,$AS$40,$AQ$38),""),"")</f>
        <v/>
      </c>
      <c r="Q3358" s="92" t="str">
        <f t="shared" si="536"/>
        <v/>
      </c>
      <c r="R3358" s="92" t="str">
        <f t="shared" si="537"/>
        <v/>
      </c>
      <c r="U3358" s="5"/>
      <c r="V3358" s="5"/>
      <c r="W3358" s="94" t="str">
        <f t="shared" si="535"/>
        <v/>
      </c>
      <c r="X3358" s="94" t="str">
        <f t="shared" si="538"/>
        <v/>
      </c>
      <c r="Y3358" s="5"/>
      <c r="BK3358" s="8"/>
      <c r="BL3358" s="5"/>
      <c r="BM3358" s="5"/>
      <c r="BN3358" s="5"/>
      <c r="BO3358" s="5"/>
      <c r="BP3358" s="1"/>
      <c r="BQ3358" s="1"/>
      <c r="BR3358" s="1"/>
      <c r="BS3358" s="1"/>
      <c r="BT3358" s="1"/>
      <c r="BU3358" s="4"/>
      <c r="BV3358" s="1"/>
      <c r="BW3358" s="3"/>
      <c r="BX3358" s="4"/>
      <c r="BY3358" s="5"/>
      <c r="BZ3358" s="5"/>
      <c r="CA3358" s="5"/>
      <c r="CB3358" s="5"/>
      <c r="CC3358" s="5"/>
      <c r="CD3358" s="43"/>
    </row>
    <row r="3359" spans="1:82" x14ac:dyDescent="0.25">
      <c r="A3359" s="8"/>
      <c r="B3359" s="5"/>
      <c r="C3359" s="5"/>
      <c r="D3359" s="5"/>
      <c r="E3359" s="5"/>
      <c r="F3359" s="94" t="str">
        <f t="shared" si="529"/>
        <v/>
      </c>
      <c r="G3359" s="94" t="str">
        <f t="shared" si="530"/>
        <v/>
      </c>
      <c r="H3359" s="127" t="str">
        <f>IF(A3359&lt;&gt;"",IF(MID(C3359,1,1)="c",$AS$26,IF(MID(C3359,1,1)="r",$AS$41,IF(MID(C3359,1,1)="p",#REF!,#REF!))),"")</f>
        <v/>
      </c>
      <c r="I3359" s="92" t="str">
        <f t="shared" si="531"/>
        <v/>
      </c>
      <c r="J3359" s="92" t="str">
        <f t="shared" si="532"/>
        <v/>
      </c>
      <c r="K3359" s="92" t="str">
        <f t="shared" si="533"/>
        <v/>
      </c>
      <c r="L3359" s="92" t="str">
        <f t="shared" si="534"/>
        <v/>
      </c>
      <c r="M3359" s="95" t="str">
        <f>IF(A3359&lt;&gt;"",IF(MID(C3359,1,1)="c",SigmaEpsConcrete(I3359,$AN$30:$AN$33,$AR$30:$AR$33,$AS$26,$AS$27,$AS$28,$AQ$20,$AU$19),""),"")</f>
        <v/>
      </c>
      <c r="N3359" s="95" t="str">
        <f>IF(A3359&lt;&gt;"",IF(MID(C3359,1,1)="r",SigmaEpsReinf(J3359,$AS$42:$AS$43,$AS$41,$AS$39,$AS$40,$AQ$38),""),"")</f>
        <v/>
      </c>
      <c r="Q3359" s="92" t="str">
        <f t="shared" si="536"/>
        <v/>
      </c>
      <c r="R3359" s="92" t="str">
        <f t="shared" si="537"/>
        <v/>
      </c>
      <c r="U3359" s="5"/>
      <c r="V3359" s="5"/>
      <c r="W3359" s="94" t="str">
        <f t="shared" si="535"/>
        <v/>
      </c>
      <c r="X3359" s="94" t="str">
        <f t="shared" si="538"/>
        <v/>
      </c>
      <c r="Y3359" s="5"/>
      <c r="BK3359" s="8"/>
      <c r="BL3359" s="5"/>
      <c r="BM3359" s="5"/>
      <c r="BN3359" s="5"/>
      <c r="BO3359" s="5"/>
      <c r="BP3359" s="1"/>
      <c r="BQ3359" s="1"/>
      <c r="BR3359" s="1"/>
      <c r="BS3359" s="1"/>
      <c r="BT3359" s="1"/>
      <c r="BU3359" s="4"/>
      <c r="BV3359" s="1"/>
      <c r="BW3359" s="3"/>
      <c r="BX3359" s="4"/>
      <c r="BY3359" s="5"/>
      <c r="BZ3359" s="5"/>
      <c r="CA3359" s="5"/>
      <c r="CB3359" s="5"/>
      <c r="CC3359" s="5"/>
      <c r="CD3359" s="43"/>
    </row>
    <row r="3360" spans="1:82" x14ac:dyDescent="0.25">
      <c r="A3360" s="8"/>
      <c r="B3360" s="5"/>
      <c r="C3360" s="5"/>
      <c r="D3360" s="5"/>
      <c r="E3360" s="5"/>
      <c r="F3360" s="94" t="str">
        <f t="shared" si="529"/>
        <v/>
      </c>
      <c r="G3360" s="94" t="str">
        <f t="shared" si="530"/>
        <v/>
      </c>
      <c r="H3360" s="127" t="str">
        <f>IF(A3360&lt;&gt;"",IF(MID(C3360,1,1)="c",$AS$26,IF(MID(C3360,1,1)="r",$AS$41,IF(MID(C3360,1,1)="p",#REF!,#REF!))),"")</f>
        <v/>
      </c>
      <c r="I3360" s="92" t="str">
        <f t="shared" si="531"/>
        <v/>
      </c>
      <c r="J3360" s="92" t="str">
        <f t="shared" si="532"/>
        <v/>
      </c>
      <c r="K3360" s="92" t="str">
        <f t="shared" si="533"/>
        <v/>
      </c>
      <c r="L3360" s="92" t="str">
        <f t="shared" si="534"/>
        <v/>
      </c>
      <c r="M3360" s="95" t="str">
        <f>IF(A3360&lt;&gt;"",IF(MID(C3360,1,1)="c",SigmaEpsConcrete(I3360,$AN$30:$AN$33,$AR$30:$AR$33,$AS$26,$AS$27,$AS$28,$AQ$20,$AU$19),""),"")</f>
        <v/>
      </c>
      <c r="N3360" s="95" t="str">
        <f>IF(A3360&lt;&gt;"",IF(MID(C3360,1,1)="r",SigmaEpsReinf(J3360,$AS$42:$AS$43,$AS$41,$AS$39,$AS$40,$AQ$38),""),"")</f>
        <v/>
      </c>
      <c r="Q3360" s="92" t="str">
        <f t="shared" si="536"/>
        <v/>
      </c>
      <c r="R3360" s="92" t="str">
        <f t="shared" si="537"/>
        <v/>
      </c>
      <c r="U3360" s="5"/>
      <c r="V3360" s="5"/>
      <c r="W3360" s="94" t="str">
        <f t="shared" si="535"/>
        <v/>
      </c>
      <c r="X3360" s="94" t="str">
        <f t="shared" si="538"/>
        <v/>
      </c>
      <c r="Y3360" s="5"/>
      <c r="BK3360" s="8"/>
      <c r="BL3360" s="5"/>
      <c r="BM3360" s="5"/>
      <c r="BN3360" s="5"/>
      <c r="BO3360" s="5"/>
      <c r="BP3360" s="1"/>
      <c r="BQ3360" s="1"/>
      <c r="BR3360" s="1"/>
      <c r="BS3360" s="1"/>
      <c r="BT3360" s="1"/>
      <c r="BU3360" s="4"/>
      <c r="BV3360" s="1"/>
      <c r="BW3360" s="3"/>
      <c r="BX3360" s="4"/>
      <c r="BY3360" s="5"/>
      <c r="BZ3360" s="5"/>
      <c r="CA3360" s="5"/>
      <c r="CB3360" s="5"/>
      <c r="CC3360" s="5"/>
      <c r="CD3360" s="43"/>
    </row>
    <row r="3361" spans="1:82" x14ac:dyDescent="0.25">
      <c r="A3361" s="8"/>
      <c r="B3361" s="5"/>
      <c r="C3361" s="5"/>
      <c r="D3361" s="5"/>
      <c r="E3361" s="5"/>
      <c r="F3361" s="94" t="str">
        <f t="shared" si="529"/>
        <v/>
      </c>
      <c r="G3361" s="94" t="str">
        <f t="shared" si="530"/>
        <v/>
      </c>
      <c r="H3361" s="127" t="str">
        <f>IF(A3361&lt;&gt;"",IF(MID(C3361,1,1)="c",$AS$26,IF(MID(C3361,1,1)="r",$AS$41,IF(MID(C3361,1,1)="p",#REF!,#REF!))),"")</f>
        <v/>
      </c>
      <c r="I3361" s="92" t="str">
        <f t="shared" si="531"/>
        <v/>
      </c>
      <c r="J3361" s="92" t="str">
        <f t="shared" si="532"/>
        <v/>
      </c>
      <c r="K3361" s="92" t="str">
        <f t="shared" si="533"/>
        <v/>
      </c>
      <c r="L3361" s="92" t="str">
        <f t="shared" si="534"/>
        <v/>
      </c>
      <c r="M3361" s="95" t="str">
        <f>IF(A3361&lt;&gt;"",IF(MID(C3361,1,1)="c",SigmaEpsConcrete(I3361,$AN$30:$AN$33,$AR$30:$AR$33,$AS$26,$AS$27,$AS$28,$AQ$20,$AU$19),""),"")</f>
        <v/>
      </c>
      <c r="N3361" s="95" t="str">
        <f>IF(A3361&lt;&gt;"",IF(MID(C3361,1,1)="r",SigmaEpsReinf(J3361,$AS$42:$AS$43,$AS$41,$AS$39,$AS$40,$AQ$38),""),"")</f>
        <v/>
      </c>
      <c r="Q3361" s="92" t="str">
        <f t="shared" si="536"/>
        <v/>
      </c>
      <c r="R3361" s="92" t="str">
        <f t="shared" si="537"/>
        <v/>
      </c>
      <c r="U3361" s="5"/>
      <c r="V3361" s="5"/>
      <c r="W3361" s="94" t="str">
        <f t="shared" si="535"/>
        <v/>
      </c>
      <c r="X3361" s="94" t="str">
        <f t="shared" si="538"/>
        <v/>
      </c>
      <c r="Y3361" s="5"/>
      <c r="BK3361" s="8"/>
      <c r="BL3361" s="5"/>
      <c r="BM3361" s="5"/>
      <c r="BN3361" s="5"/>
      <c r="BO3361" s="5"/>
      <c r="BP3361" s="1"/>
      <c r="BQ3361" s="1"/>
      <c r="BR3361" s="1"/>
      <c r="BS3361" s="1"/>
      <c r="BT3361" s="1"/>
      <c r="BU3361" s="4"/>
      <c r="BV3361" s="1"/>
      <c r="BW3361" s="3"/>
      <c r="BX3361" s="4"/>
      <c r="BY3361" s="5"/>
      <c r="BZ3361" s="5"/>
      <c r="CA3361" s="5"/>
      <c r="CB3361" s="5"/>
      <c r="CC3361" s="5"/>
      <c r="CD3361" s="43"/>
    </row>
    <row r="3362" spans="1:82" x14ac:dyDescent="0.25">
      <c r="A3362" s="8"/>
      <c r="B3362" s="5"/>
      <c r="C3362" s="5"/>
      <c r="D3362" s="5"/>
      <c r="E3362" s="5"/>
      <c r="F3362" s="94" t="str">
        <f t="shared" si="529"/>
        <v/>
      </c>
      <c r="G3362" s="94" t="str">
        <f t="shared" si="530"/>
        <v/>
      </c>
      <c r="H3362" s="127" t="str">
        <f>IF(A3362&lt;&gt;"",IF(MID(C3362,1,1)="c",$AS$26,IF(MID(C3362,1,1)="r",$AS$41,IF(MID(C3362,1,1)="p",#REF!,#REF!))),"")</f>
        <v/>
      </c>
      <c r="I3362" s="92" t="str">
        <f t="shared" si="531"/>
        <v/>
      </c>
      <c r="J3362" s="92" t="str">
        <f t="shared" si="532"/>
        <v/>
      </c>
      <c r="K3362" s="92" t="str">
        <f t="shared" si="533"/>
        <v/>
      </c>
      <c r="L3362" s="92" t="str">
        <f t="shared" si="534"/>
        <v/>
      </c>
      <c r="M3362" s="95" t="str">
        <f>IF(A3362&lt;&gt;"",IF(MID(C3362,1,1)="c",SigmaEpsConcrete(I3362,$AN$30:$AN$33,$AR$30:$AR$33,$AS$26,$AS$27,$AS$28,$AQ$20,$AU$19),""),"")</f>
        <v/>
      </c>
      <c r="N3362" s="95" t="str">
        <f>IF(A3362&lt;&gt;"",IF(MID(C3362,1,1)="r",SigmaEpsReinf(J3362,$AS$42:$AS$43,$AS$41,$AS$39,$AS$40,$AQ$38),""),"")</f>
        <v/>
      </c>
      <c r="Q3362" s="92" t="str">
        <f t="shared" si="536"/>
        <v/>
      </c>
      <c r="R3362" s="92" t="str">
        <f t="shared" si="537"/>
        <v/>
      </c>
      <c r="U3362" s="5"/>
      <c r="V3362" s="5"/>
      <c r="W3362" s="94" t="str">
        <f t="shared" si="535"/>
        <v/>
      </c>
      <c r="X3362" s="94" t="str">
        <f t="shared" si="538"/>
        <v/>
      </c>
      <c r="Y3362" s="5"/>
      <c r="BK3362" s="8"/>
      <c r="BL3362" s="5"/>
      <c r="BM3362" s="5"/>
      <c r="BN3362" s="5"/>
      <c r="BO3362" s="5"/>
      <c r="BP3362" s="1"/>
      <c r="BQ3362" s="1"/>
      <c r="BR3362" s="1"/>
      <c r="BS3362" s="1"/>
      <c r="BT3362" s="1"/>
      <c r="BU3362" s="4"/>
      <c r="BV3362" s="1"/>
      <c r="BW3362" s="3"/>
      <c r="BX3362" s="4"/>
      <c r="BY3362" s="5"/>
      <c r="BZ3362" s="5"/>
      <c r="CA3362" s="5"/>
      <c r="CB3362" s="5"/>
      <c r="CC3362" s="5"/>
      <c r="CD3362" s="43"/>
    </row>
    <row r="3363" spans="1:82" x14ac:dyDescent="0.25">
      <c r="A3363" s="8"/>
      <c r="B3363" s="5"/>
      <c r="C3363" s="5"/>
      <c r="D3363" s="5"/>
      <c r="E3363" s="5"/>
      <c r="F3363" s="94" t="str">
        <f t="shared" si="529"/>
        <v/>
      </c>
      <c r="G3363" s="94" t="str">
        <f t="shared" si="530"/>
        <v/>
      </c>
      <c r="H3363" s="127" t="str">
        <f>IF(A3363&lt;&gt;"",IF(MID(C3363,1,1)="c",$AS$26,IF(MID(C3363,1,1)="r",$AS$41,IF(MID(C3363,1,1)="p",#REF!,#REF!))),"")</f>
        <v/>
      </c>
      <c r="I3363" s="92" t="str">
        <f t="shared" si="531"/>
        <v/>
      </c>
      <c r="J3363" s="92" t="str">
        <f t="shared" si="532"/>
        <v/>
      </c>
      <c r="K3363" s="92" t="str">
        <f t="shared" si="533"/>
        <v/>
      </c>
      <c r="L3363" s="92" t="str">
        <f t="shared" si="534"/>
        <v/>
      </c>
      <c r="M3363" s="95" t="str">
        <f>IF(A3363&lt;&gt;"",IF(MID(C3363,1,1)="c",SigmaEpsConcrete(I3363,$AN$30:$AN$33,$AR$30:$AR$33,$AS$26,$AS$27,$AS$28,$AQ$20,$AU$19),""),"")</f>
        <v/>
      </c>
      <c r="N3363" s="95" t="str">
        <f>IF(A3363&lt;&gt;"",IF(MID(C3363,1,1)="r",SigmaEpsReinf(J3363,$AS$42:$AS$43,$AS$41,$AS$39,$AS$40,$AQ$38),""),"")</f>
        <v/>
      </c>
      <c r="Q3363" s="92" t="str">
        <f t="shared" si="536"/>
        <v/>
      </c>
      <c r="R3363" s="92" t="str">
        <f t="shared" si="537"/>
        <v/>
      </c>
      <c r="U3363" s="5"/>
      <c r="V3363" s="5"/>
      <c r="W3363" s="94" t="str">
        <f t="shared" si="535"/>
        <v/>
      </c>
      <c r="X3363" s="94" t="str">
        <f t="shared" si="538"/>
        <v/>
      </c>
      <c r="Y3363" s="5"/>
      <c r="BK3363" s="8"/>
      <c r="BL3363" s="5"/>
      <c r="BM3363" s="5"/>
      <c r="BN3363" s="5"/>
      <c r="BO3363" s="5"/>
      <c r="BP3363" s="1"/>
      <c r="BQ3363" s="1"/>
      <c r="BR3363" s="1"/>
      <c r="BS3363" s="1"/>
      <c r="BT3363" s="1"/>
      <c r="BU3363" s="4"/>
      <c r="BV3363" s="1"/>
      <c r="BW3363" s="3"/>
      <c r="BX3363" s="4"/>
      <c r="BY3363" s="5"/>
      <c r="BZ3363" s="5"/>
      <c r="CA3363" s="5"/>
      <c r="CB3363" s="5"/>
      <c r="CC3363" s="5"/>
      <c r="CD3363" s="43"/>
    </row>
    <row r="3364" spans="1:82" x14ac:dyDescent="0.25">
      <c r="A3364" s="8"/>
      <c r="B3364" s="5"/>
      <c r="C3364" s="5"/>
      <c r="D3364" s="5"/>
      <c r="E3364" s="5"/>
      <c r="F3364" s="94" t="str">
        <f t="shared" si="529"/>
        <v/>
      </c>
      <c r="G3364" s="94" t="str">
        <f t="shared" si="530"/>
        <v/>
      </c>
      <c r="H3364" s="127" t="str">
        <f>IF(A3364&lt;&gt;"",IF(MID(C3364,1,1)="c",$AS$26,IF(MID(C3364,1,1)="r",$AS$41,IF(MID(C3364,1,1)="p",#REF!,#REF!))),"")</f>
        <v/>
      </c>
      <c r="I3364" s="92" t="str">
        <f t="shared" si="531"/>
        <v/>
      </c>
      <c r="J3364" s="92" t="str">
        <f t="shared" si="532"/>
        <v/>
      </c>
      <c r="K3364" s="92" t="str">
        <f t="shared" si="533"/>
        <v/>
      </c>
      <c r="L3364" s="92" t="str">
        <f t="shared" si="534"/>
        <v/>
      </c>
      <c r="M3364" s="95" t="str">
        <f>IF(A3364&lt;&gt;"",IF(MID(C3364,1,1)="c",SigmaEpsConcrete(I3364,$AN$30:$AN$33,$AR$30:$AR$33,$AS$26,$AS$27,$AS$28,$AQ$20,$AU$19),""),"")</f>
        <v/>
      </c>
      <c r="N3364" s="95" t="str">
        <f>IF(A3364&lt;&gt;"",IF(MID(C3364,1,1)="r",SigmaEpsReinf(J3364,$AS$42:$AS$43,$AS$41,$AS$39,$AS$40,$AQ$38),""),"")</f>
        <v/>
      </c>
      <c r="Q3364" s="92" t="str">
        <f t="shared" si="536"/>
        <v/>
      </c>
      <c r="R3364" s="92" t="str">
        <f t="shared" si="537"/>
        <v/>
      </c>
      <c r="U3364" s="5"/>
      <c r="V3364" s="5"/>
      <c r="W3364" s="94" t="str">
        <f t="shared" si="535"/>
        <v/>
      </c>
      <c r="X3364" s="94" t="str">
        <f t="shared" si="538"/>
        <v/>
      </c>
      <c r="Y3364" s="5"/>
      <c r="BK3364" s="8"/>
      <c r="BL3364" s="5"/>
      <c r="BM3364" s="5"/>
      <c r="BN3364" s="5"/>
      <c r="BO3364" s="5"/>
      <c r="BP3364" s="1"/>
      <c r="BQ3364" s="1"/>
      <c r="BR3364" s="1"/>
      <c r="BS3364" s="1"/>
      <c r="BT3364" s="1"/>
      <c r="BU3364" s="4"/>
      <c r="BV3364" s="1"/>
      <c r="BW3364" s="3"/>
      <c r="BX3364" s="4"/>
      <c r="BY3364" s="5"/>
      <c r="BZ3364" s="5"/>
      <c r="CA3364" s="5"/>
      <c r="CB3364" s="5"/>
      <c r="CC3364" s="5"/>
      <c r="CD3364" s="43"/>
    </row>
    <row r="3365" spans="1:82" x14ac:dyDescent="0.25">
      <c r="A3365" s="8"/>
      <c r="B3365" s="5"/>
      <c r="C3365" s="5"/>
      <c r="D3365" s="5"/>
      <c r="E3365" s="5"/>
      <c r="F3365" s="94" t="str">
        <f t="shared" si="529"/>
        <v/>
      </c>
      <c r="G3365" s="94" t="str">
        <f t="shared" si="530"/>
        <v/>
      </c>
      <c r="H3365" s="127" t="str">
        <f>IF(A3365&lt;&gt;"",IF(MID(C3365,1,1)="c",$AS$26,IF(MID(C3365,1,1)="r",$AS$41,IF(MID(C3365,1,1)="p",#REF!,#REF!))),"")</f>
        <v/>
      </c>
      <c r="I3365" s="92" t="str">
        <f t="shared" si="531"/>
        <v/>
      </c>
      <c r="J3365" s="92" t="str">
        <f t="shared" si="532"/>
        <v/>
      </c>
      <c r="K3365" s="92" t="str">
        <f t="shared" si="533"/>
        <v/>
      </c>
      <c r="L3365" s="92" t="str">
        <f t="shared" si="534"/>
        <v/>
      </c>
      <c r="M3365" s="95" t="str">
        <f>IF(A3365&lt;&gt;"",IF(MID(C3365,1,1)="c",SigmaEpsConcrete(I3365,$AN$30:$AN$33,$AR$30:$AR$33,$AS$26,$AS$27,$AS$28,$AQ$20,$AU$19),""),"")</f>
        <v/>
      </c>
      <c r="N3365" s="95" t="str">
        <f>IF(A3365&lt;&gt;"",IF(MID(C3365,1,1)="r",SigmaEpsReinf(J3365,$AS$42:$AS$43,$AS$41,$AS$39,$AS$40,$AQ$38),""),"")</f>
        <v/>
      </c>
      <c r="Q3365" s="92" t="str">
        <f t="shared" si="536"/>
        <v/>
      </c>
      <c r="R3365" s="92" t="str">
        <f t="shared" si="537"/>
        <v/>
      </c>
      <c r="U3365" s="5"/>
      <c r="V3365" s="5"/>
      <c r="W3365" s="94" t="str">
        <f t="shared" si="535"/>
        <v/>
      </c>
      <c r="X3365" s="94" t="str">
        <f t="shared" si="538"/>
        <v/>
      </c>
      <c r="Y3365" s="5"/>
      <c r="BK3365" s="8"/>
      <c r="BL3365" s="5"/>
      <c r="BM3365" s="5"/>
      <c r="BN3365" s="5"/>
      <c r="BO3365" s="5"/>
      <c r="BP3365" s="1"/>
      <c r="BQ3365" s="1"/>
      <c r="BR3365" s="1"/>
      <c r="BS3365" s="1"/>
      <c r="BT3365" s="1"/>
      <c r="BU3365" s="4"/>
      <c r="BV3365" s="1"/>
      <c r="BW3365" s="3"/>
      <c r="BX3365" s="4"/>
      <c r="BY3365" s="5"/>
      <c r="BZ3365" s="5"/>
      <c r="CA3365" s="5"/>
      <c r="CB3365" s="5"/>
      <c r="CC3365" s="5"/>
      <c r="CD3365" s="43"/>
    </row>
    <row r="3366" spans="1:82" x14ac:dyDescent="0.25">
      <c r="A3366" s="8"/>
      <c r="B3366" s="5"/>
      <c r="C3366" s="5"/>
      <c r="D3366" s="5"/>
      <c r="E3366" s="5"/>
      <c r="F3366" s="94" t="str">
        <f t="shared" si="529"/>
        <v/>
      </c>
      <c r="G3366" s="94" t="str">
        <f t="shared" si="530"/>
        <v/>
      </c>
      <c r="H3366" s="127" t="str">
        <f>IF(A3366&lt;&gt;"",IF(MID(C3366,1,1)="c",$AS$26,IF(MID(C3366,1,1)="r",$AS$41,IF(MID(C3366,1,1)="p",#REF!,#REF!))),"")</f>
        <v/>
      </c>
      <c r="I3366" s="92" t="str">
        <f t="shared" si="531"/>
        <v/>
      </c>
      <c r="J3366" s="92" t="str">
        <f t="shared" si="532"/>
        <v/>
      </c>
      <c r="K3366" s="92" t="str">
        <f t="shared" si="533"/>
        <v/>
      </c>
      <c r="L3366" s="92" t="str">
        <f t="shared" si="534"/>
        <v/>
      </c>
      <c r="M3366" s="95" t="str">
        <f>IF(A3366&lt;&gt;"",IF(MID(C3366,1,1)="c",SigmaEpsConcrete(I3366,$AN$30:$AN$33,$AR$30:$AR$33,$AS$26,$AS$27,$AS$28,$AQ$20,$AU$19),""),"")</f>
        <v/>
      </c>
      <c r="N3366" s="95" t="str">
        <f>IF(A3366&lt;&gt;"",IF(MID(C3366,1,1)="r",SigmaEpsReinf(J3366,$AS$42:$AS$43,$AS$41,$AS$39,$AS$40,$AQ$38),""),"")</f>
        <v/>
      </c>
      <c r="Q3366" s="92" t="str">
        <f t="shared" si="536"/>
        <v/>
      </c>
      <c r="R3366" s="92" t="str">
        <f t="shared" si="537"/>
        <v/>
      </c>
      <c r="U3366" s="5"/>
      <c r="V3366" s="5"/>
      <c r="W3366" s="94" t="str">
        <f t="shared" si="535"/>
        <v/>
      </c>
      <c r="X3366" s="94" t="str">
        <f t="shared" si="538"/>
        <v/>
      </c>
      <c r="Y3366" s="5"/>
      <c r="BK3366" s="8"/>
      <c r="BL3366" s="5"/>
      <c r="BM3366" s="5"/>
      <c r="BN3366" s="5"/>
      <c r="BO3366" s="5"/>
      <c r="BP3366" s="1"/>
      <c r="BQ3366" s="1"/>
      <c r="BR3366" s="1"/>
      <c r="BS3366" s="1"/>
      <c r="BT3366" s="1"/>
      <c r="BU3366" s="4"/>
      <c r="BV3366" s="1"/>
      <c r="BW3366" s="3"/>
      <c r="BX3366" s="4"/>
      <c r="BY3366" s="5"/>
      <c r="BZ3366" s="5"/>
      <c r="CA3366" s="5"/>
      <c r="CB3366" s="5"/>
      <c r="CC3366" s="5"/>
      <c r="CD3366" s="43"/>
    </row>
    <row r="3367" spans="1:82" x14ac:dyDescent="0.25">
      <c r="A3367" s="8"/>
      <c r="B3367" s="5"/>
      <c r="C3367" s="5"/>
      <c r="D3367" s="5"/>
      <c r="E3367" s="5"/>
      <c r="F3367" s="94" t="str">
        <f t="shared" si="529"/>
        <v/>
      </c>
      <c r="G3367" s="94" t="str">
        <f t="shared" si="530"/>
        <v/>
      </c>
      <c r="H3367" s="127" t="str">
        <f>IF(A3367&lt;&gt;"",IF(MID(C3367,1,1)="c",$AS$26,IF(MID(C3367,1,1)="r",$AS$41,IF(MID(C3367,1,1)="p",#REF!,#REF!))),"")</f>
        <v/>
      </c>
      <c r="I3367" s="92" t="str">
        <f t="shared" si="531"/>
        <v/>
      </c>
      <c r="J3367" s="92" t="str">
        <f t="shared" si="532"/>
        <v/>
      </c>
      <c r="K3367" s="92" t="str">
        <f t="shared" si="533"/>
        <v/>
      </c>
      <c r="L3367" s="92" t="str">
        <f t="shared" si="534"/>
        <v/>
      </c>
      <c r="M3367" s="95" t="str">
        <f>IF(A3367&lt;&gt;"",IF(MID(C3367,1,1)="c",SigmaEpsConcrete(I3367,$AN$30:$AN$33,$AR$30:$AR$33,$AS$26,$AS$27,$AS$28,$AQ$20,$AU$19),""),"")</f>
        <v/>
      </c>
      <c r="N3367" s="95" t="str">
        <f>IF(A3367&lt;&gt;"",IF(MID(C3367,1,1)="r",SigmaEpsReinf(J3367,$AS$42:$AS$43,$AS$41,$AS$39,$AS$40,$AQ$38),""),"")</f>
        <v/>
      </c>
      <c r="Q3367" s="92" t="str">
        <f t="shared" si="536"/>
        <v/>
      </c>
      <c r="R3367" s="92" t="str">
        <f t="shared" si="537"/>
        <v/>
      </c>
      <c r="U3367" s="5"/>
      <c r="V3367" s="5"/>
      <c r="W3367" s="94" t="str">
        <f t="shared" si="535"/>
        <v/>
      </c>
      <c r="X3367" s="94" t="str">
        <f t="shared" si="538"/>
        <v/>
      </c>
      <c r="Y3367" s="5"/>
      <c r="BK3367" s="8"/>
      <c r="BL3367" s="5"/>
      <c r="BM3367" s="5"/>
      <c r="BN3367" s="5"/>
      <c r="BO3367" s="5"/>
      <c r="BP3367" s="1"/>
      <c r="BQ3367" s="1"/>
      <c r="BR3367" s="1"/>
      <c r="BS3367" s="1"/>
      <c r="BT3367" s="1"/>
      <c r="BU3367" s="4"/>
      <c r="BV3367" s="1"/>
      <c r="BW3367" s="3"/>
      <c r="BX3367" s="4"/>
      <c r="BY3367" s="5"/>
      <c r="BZ3367" s="5"/>
      <c r="CA3367" s="5"/>
      <c r="CB3367" s="5"/>
      <c r="CC3367" s="5"/>
      <c r="CD3367" s="43"/>
    </row>
    <row r="3368" spans="1:82" x14ac:dyDescent="0.25">
      <c r="A3368" s="8"/>
      <c r="B3368" s="5"/>
      <c r="C3368" s="5"/>
      <c r="D3368" s="5"/>
      <c r="E3368" s="5"/>
      <c r="F3368" s="94" t="str">
        <f t="shared" si="529"/>
        <v/>
      </c>
      <c r="G3368" s="94" t="str">
        <f t="shared" si="530"/>
        <v/>
      </c>
      <c r="H3368" s="127" t="str">
        <f>IF(A3368&lt;&gt;"",IF(MID(C3368,1,1)="c",$AS$26,IF(MID(C3368,1,1)="r",$AS$41,IF(MID(C3368,1,1)="p",#REF!,#REF!))),"")</f>
        <v/>
      </c>
      <c r="I3368" s="92" t="str">
        <f t="shared" si="531"/>
        <v/>
      </c>
      <c r="J3368" s="92" t="str">
        <f t="shared" si="532"/>
        <v/>
      </c>
      <c r="K3368" s="92" t="str">
        <f t="shared" si="533"/>
        <v/>
      </c>
      <c r="L3368" s="92" t="str">
        <f t="shared" si="534"/>
        <v/>
      </c>
      <c r="M3368" s="95" t="str">
        <f>IF(A3368&lt;&gt;"",IF(MID(C3368,1,1)="c",SigmaEpsConcrete(I3368,$AN$30:$AN$33,$AR$30:$AR$33,$AS$26,$AS$27,$AS$28,$AQ$20,$AU$19),""),"")</f>
        <v/>
      </c>
      <c r="N3368" s="95" t="str">
        <f>IF(A3368&lt;&gt;"",IF(MID(C3368,1,1)="r",SigmaEpsReinf(J3368,$AS$42:$AS$43,$AS$41,$AS$39,$AS$40,$AQ$38),""),"")</f>
        <v/>
      </c>
      <c r="Q3368" s="92" t="str">
        <f t="shared" si="536"/>
        <v/>
      </c>
      <c r="R3368" s="92" t="str">
        <f t="shared" si="537"/>
        <v/>
      </c>
      <c r="U3368" s="5"/>
      <c r="V3368" s="5"/>
      <c r="W3368" s="94" t="str">
        <f t="shared" si="535"/>
        <v/>
      </c>
      <c r="X3368" s="94" t="str">
        <f t="shared" si="538"/>
        <v/>
      </c>
      <c r="Y3368" s="5"/>
      <c r="BK3368" s="8"/>
      <c r="BL3368" s="5"/>
      <c r="BM3368" s="5"/>
      <c r="BN3368" s="5"/>
      <c r="BO3368" s="5"/>
      <c r="BP3368" s="1"/>
      <c r="BQ3368" s="1"/>
      <c r="BR3368" s="1"/>
      <c r="BS3368" s="1"/>
      <c r="BT3368" s="1"/>
      <c r="BU3368" s="4"/>
      <c r="BV3368" s="1"/>
      <c r="BW3368" s="3"/>
      <c r="BX3368" s="4"/>
      <c r="BY3368" s="5"/>
      <c r="BZ3368" s="5"/>
      <c r="CA3368" s="5"/>
      <c r="CB3368" s="5"/>
      <c r="CC3368" s="5"/>
      <c r="CD3368" s="43"/>
    </row>
    <row r="3369" spans="1:82" x14ac:dyDescent="0.25">
      <c r="A3369" s="8"/>
      <c r="B3369" s="5"/>
      <c r="C3369" s="5"/>
      <c r="D3369" s="5"/>
      <c r="E3369" s="5"/>
      <c r="F3369" s="94" t="str">
        <f t="shared" si="529"/>
        <v/>
      </c>
      <c r="G3369" s="94" t="str">
        <f t="shared" si="530"/>
        <v/>
      </c>
      <c r="H3369" s="127" t="str">
        <f>IF(A3369&lt;&gt;"",IF(MID(C3369,1,1)="c",$AS$26,IF(MID(C3369,1,1)="r",$AS$41,IF(MID(C3369,1,1)="p",#REF!,#REF!))),"")</f>
        <v/>
      </c>
      <c r="I3369" s="92" t="str">
        <f t="shared" si="531"/>
        <v/>
      </c>
      <c r="J3369" s="92" t="str">
        <f t="shared" si="532"/>
        <v/>
      </c>
      <c r="K3369" s="92" t="str">
        <f t="shared" si="533"/>
        <v/>
      </c>
      <c r="L3369" s="92" t="str">
        <f t="shared" si="534"/>
        <v/>
      </c>
      <c r="M3369" s="95" t="str">
        <f>IF(A3369&lt;&gt;"",IF(MID(C3369,1,1)="c",SigmaEpsConcrete(I3369,$AN$30:$AN$33,$AR$30:$AR$33,$AS$26,$AS$27,$AS$28,$AQ$20,$AU$19),""),"")</f>
        <v/>
      </c>
      <c r="N3369" s="95" t="str">
        <f>IF(A3369&lt;&gt;"",IF(MID(C3369,1,1)="r",SigmaEpsReinf(J3369,$AS$42:$AS$43,$AS$41,$AS$39,$AS$40,$AQ$38),""),"")</f>
        <v/>
      </c>
      <c r="Q3369" s="92" t="str">
        <f t="shared" si="536"/>
        <v/>
      </c>
      <c r="R3369" s="92" t="str">
        <f t="shared" si="537"/>
        <v/>
      </c>
      <c r="U3369" s="5"/>
      <c r="V3369" s="5"/>
      <c r="W3369" s="94" t="str">
        <f t="shared" si="535"/>
        <v/>
      </c>
      <c r="X3369" s="94" t="str">
        <f t="shared" si="538"/>
        <v/>
      </c>
      <c r="Y3369" s="5"/>
      <c r="BK3369" s="8"/>
      <c r="BL3369" s="5"/>
      <c r="BM3369" s="5"/>
      <c r="BN3369" s="5"/>
      <c r="BO3369" s="5"/>
      <c r="BP3369" s="1"/>
      <c r="BQ3369" s="1"/>
      <c r="BR3369" s="1"/>
      <c r="BS3369" s="1"/>
      <c r="BT3369" s="1"/>
      <c r="BU3369" s="4"/>
      <c r="BV3369" s="1"/>
      <c r="BW3369" s="3"/>
      <c r="BX3369" s="4"/>
      <c r="BY3369" s="5"/>
      <c r="BZ3369" s="5"/>
      <c r="CA3369" s="5"/>
      <c r="CB3369" s="5"/>
      <c r="CC3369" s="5"/>
      <c r="CD3369" s="43"/>
    </row>
    <row r="3370" spans="1:82" x14ac:dyDescent="0.25">
      <c r="A3370" s="8"/>
      <c r="B3370" s="5"/>
      <c r="C3370" s="5"/>
      <c r="D3370" s="5"/>
      <c r="E3370" s="5"/>
      <c r="F3370" s="94" t="str">
        <f t="shared" si="529"/>
        <v/>
      </c>
      <c r="G3370" s="94" t="str">
        <f t="shared" si="530"/>
        <v/>
      </c>
      <c r="H3370" s="127" t="str">
        <f>IF(A3370&lt;&gt;"",IF(MID(C3370,1,1)="c",$AS$26,IF(MID(C3370,1,1)="r",$AS$41,IF(MID(C3370,1,1)="p",#REF!,#REF!))),"")</f>
        <v/>
      </c>
      <c r="I3370" s="92" t="str">
        <f t="shared" si="531"/>
        <v/>
      </c>
      <c r="J3370" s="92" t="str">
        <f t="shared" si="532"/>
        <v/>
      </c>
      <c r="K3370" s="92" t="str">
        <f t="shared" si="533"/>
        <v/>
      </c>
      <c r="L3370" s="92" t="str">
        <f t="shared" si="534"/>
        <v/>
      </c>
      <c r="M3370" s="95" t="str">
        <f>IF(A3370&lt;&gt;"",IF(MID(C3370,1,1)="c",SigmaEpsConcrete(I3370,$AN$30:$AN$33,$AR$30:$AR$33,$AS$26,$AS$27,$AS$28,$AQ$20,$AU$19),""),"")</f>
        <v/>
      </c>
      <c r="N3370" s="95" t="str">
        <f>IF(A3370&lt;&gt;"",IF(MID(C3370,1,1)="r",SigmaEpsReinf(J3370,$AS$42:$AS$43,$AS$41,$AS$39,$AS$40,$AQ$38),""),"")</f>
        <v/>
      </c>
      <c r="Q3370" s="92" t="str">
        <f t="shared" si="536"/>
        <v/>
      </c>
      <c r="R3370" s="92" t="str">
        <f t="shared" si="537"/>
        <v/>
      </c>
      <c r="U3370" s="5"/>
      <c r="V3370" s="5"/>
      <c r="W3370" s="94" t="str">
        <f t="shared" si="535"/>
        <v/>
      </c>
      <c r="X3370" s="94" t="str">
        <f t="shared" si="538"/>
        <v/>
      </c>
      <c r="Y3370" s="5"/>
      <c r="BK3370" s="8"/>
      <c r="BL3370" s="5"/>
      <c r="BM3370" s="5"/>
      <c r="BN3370" s="5"/>
      <c r="BO3370" s="5"/>
      <c r="BP3370" s="1"/>
      <c r="BQ3370" s="1"/>
      <c r="BR3370" s="1"/>
      <c r="BS3370" s="1"/>
      <c r="BT3370" s="1"/>
      <c r="BU3370" s="4"/>
      <c r="BV3370" s="1"/>
      <c r="BW3370" s="3"/>
      <c r="BX3370" s="4"/>
      <c r="BY3370" s="5"/>
      <c r="BZ3370" s="5"/>
      <c r="CA3370" s="5"/>
      <c r="CB3370" s="5"/>
      <c r="CC3370" s="5"/>
      <c r="CD3370" s="43"/>
    </row>
    <row r="3371" spans="1:82" x14ac:dyDescent="0.25">
      <c r="A3371" s="8"/>
      <c r="B3371" s="5"/>
      <c r="C3371" s="5"/>
      <c r="D3371" s="5"/>
      <c r="E3371" s="5"/>
      <c r="F3371" s="94" t="str">
        <f t="shared" si="529"/>
        <v/>
      </c>
      <c r="G3371" s="94" t="str">
        <f t="shared" si="530"/>
        <v/>
      </c>
      <c r="H3371" s="127" t="str">
        <f>IF(A3371&lt;&gt;"",IF(MID(C3371,1,1)="c",$AS$26,IF(MID(C3371,1,1)="r",$AS$41,IF(MID(C3371,1,1)="p",#REF!,#REF!))),"")</f>
        <v/>
      </c>
      <c r="I3371" s="92" t="str">
        <f t="shared" si="531"/>
        <v/>
      </c>
      <c r="J3371" s="92" t="str">
        <f t="shared" si="532"/>
        <v/>
      </c>
      <c r="K3371" s="92" t="str">
        <f t="shared" si="533"/>
        <v/>
      </c>
      <c r="L3371" s="92" t="str">
        <f t="shared" si="534"/>
        <v/>
      </c>
      <c r="M3371" s="95" t="str">
        <f>IF(A3371&lt;&gt;"",IF(MID(C3371,1,1)="c",SigmaEpsConcrete(I3371,$AN$30:$AN$33,$AR$30:$AR$33,$AS$26,$AS$27,$AS$28,$AQ$20,$AU$19),""),"")</f>
        <v/>
      </c>
      <c r="N3371" s="95" t="str">
        <f>IF(A3371&lt;&gt;"",IF(MID(C3371,1,1)="r",SigmaEpsReinf(J3371,$AS$42:$AS$43,$AS$41,$AS$39,$AS$40,$AQ$38),""),"")</f>
        <v/>
      </c>
      <c r="Q3371" s="92" t="str">
        <f t="shared" si="536"/>
        <v/>
      </c>
      <c r="R3371" s="92" t="str">
        <f t="shared" si="537"/>
        <v/>
      </c>
      <c r="U3371" s="5"/>
      <c r="V3371" s="5"/>
      <c r="W3371" s="94" t="str">
        <f t="shared" si="535"/>
        <v/>
      </c>
      <c r="X3371" s="94" t="str">
        <f t="shared" si="538"/>
        <v/>
      </c>
      <c r="Y3371" s="5"/>
      <c r="BK3371" s="8"/>
      <c r="BL3371" s="5"/>
      <c r="BM3371" s="5"/>
      <c r="BN3371" s="5"/>
      <c r="BO3371" s="5"/>
      <c r="BP3371" s="1"/>
      <c r="BQ3371" s="1"/>
      <c r="BR3371" s="1"/>
      <c r="BS3371" s="1"/>
      <c r="BT3371" s="1"/>
      <c r="BU3371" s="4"/>
      <c r="BV3371" s="1"/>
      <c r="BW3371" s="3"/>
      <c r="BX3371" s="4"/>
      <c r="BY3371" s="5"/>
      <c r="BZ3371" s="5"/>
      <c r="CA3371" s="5"/>
      <c r="CB3371" s="5"/>
      <c r="CC3371" s="5"/>
      <c r="CD3371" s="43"/>
    </row>
    <row r="3372" spans="1:82" x14ac:dyDescent="0.25">
      <c r="A3372" s="8"/>
      <c r="B3372" s="5"/>
      <c r="C3372" s="5"/>
      <c r="D3372" s="5"/>
      <c r="E3372" s="5"/>
      <c r="F3372" s="94" t="str">
        <f t="shared" si="529"/>
        <v/>
      </c>
      <c r="G3372" s="94" t="str">
        <f t="shared" si="530"/>
        <v/>
      </c>
      <c r="H3372" s="127" t="str">
        <f>IF(A3372&lt;&gt;"",IF(MID(C3372,1,1)="c",$AS$26,IF(MID(C3372,1,1)="r",$AS$41,IF(MID(C3372,1,1)="p",#REF!,#REF!))),"")</f>
        <v/>
      </c>
      <c r="I3372" s="92" t="str">
        <f t="shared" si="531"/>
        <v/>
      </c>
      <c r="J3372" s="92" t="str">
        <f t="shared" si="532"/>
        <v/>
      </c>
      <c r="K3372" s="92" t="str">
        <f t="shared" si="533"/>
        <v/>
      </c>
      <c r="L3372" s="92" t="str">
        <f t="shared" si="534"/>
        <v/>
      </c>
      <c r="M3372" s="95" t="str">
        <f>IF(A3372&lt;&gt;"",IF(MID(C3372,1,1)="c",SigmaEpsConcrete(I3372,$AN$30:$AN$33,$AR$30:$AR$33,$AS$26,$AS$27,$AS$28,$AQ$20,$AU$19),""),"")</f>
        <v/>
      </c>
      <c r="N3372" s="95" t="str">
        <f>IF(A3372&lt;&gt;"",IF(MID(C3372,1,1)="r",SigmaEpsReinf(J3372,$AS$42:$AS$43,$AS$41,$AS$39,$AS$40,$AQ$38),""),"")</f>
        <v/>
      </c>
      <c r="Q3372" s="92" t="str">
        <f t="shared" si="536"/>
        <v/>
      </c>
      <c r="R3372" s="92" t="str">
        <f t="shared" si="537"/>
        <v/>
      </c>
      <c r="U3372" s="5"/>
      <c r="V3372" s="5"/>
      <c r="W3372" s="94" t="str">
        <f t="shared" si="535"/>
        <v/>
      </c>
      <c r="X3372" s="94" t="str">
        <f t="shared" si="538"/>
        <v/>
      </c>
      <c r="Y3372" s="5"/>
      <c r="BK3372" s="8"/>
      <c r="BL3372" s="5"/>
      <c r="BM3372" s="5"/>
      <c r="BN3372" s="5"/>
      <c r="BO3372" s="5"/>
      <c r="BP3372" s="1"/>
      <c r="BQ3372" s="1"/>
      <c r="BR3372" s="1"/>
      <c r="BS3372" s="1"/>
      <c r="BT3372" s="1"/>
      <c r="BU3372" s="4"/>
      <c r="BV3372" s="1"/>
      <c r="BW3372" s="3"/>
      <c r="BX3372" s="4"/>
      <c r="BY3372" s="5"/>
      <c r="BZ3372" s="5"/>
      <c r="CA3372" s="5"/>
      <c r="CB3372" s="5"/>
      <c r="CC3372" s="5"/>
      <c r="CD3372" s="43"/>
    </row>
    <row r="3373" spans="1:82" x14ac:dyDescent="0.25">
      <c r="A3373" s="8"/>
      <c r="B3373" s="5"/>
      <c r="C3373" s="5"/>
      <c r="D3373" s="5"/>
      <c r="E3373" s="5"/>
      <c r="F3373" s="94" t="str">
        <f t="shared" si="529"/>
        <v/>
      </c>
      <c r="G3373" s="94" t="str">
        <f t="shared" si="530"/>
        <v/>
      </c>
      <c r="H3373" s="127" t="str">
        <f>IF(A3373&lt;&gt;"",IF(MID(C3373,1,1)="c",$AS$26,IF(MID(C3373,1,1)="r",$AS$41,IF(MID(C3373,1,1)="p",#REF!,#REF!))),"")</f>
        <v/>
      </c>
      <c r="I3373" s="92" t="str">
        <f t="shared" si="531"/>
        <v/>
      </c>
      <c r="J3373" s="92" t="str">
        <f t="shared" si="532"/>
        <v/>
      </c>
      <c r="K3373" s="92" t="str">
        <f t="shared" si="533"/>
        <v/>
      </c>
      <c r="L3373" s="92" t="str">
        <f t="shared" si="534"/>
        <v/>
      </c>
      <c r="M3373" s="95" t="str">
        <f>IF(A3373&lt;&gt;"",IF(MID(C3373,1,1)="c",SigmaEpsConcrete(I3373,$AN$30:$AN$33,$AR$30:$AR$33,$AS$26,$AS$27,$AS$28,$AQ$20,$AU$19),""),"")</f>
        <v/>
      </c>
      <c r="N3373" s="95" t="str">
        <f>IF(A3373&lt;&gt;"",IF(MID(C3373,1,1)="r",SigmaEpsReinf(J3373,$AS$42:$AS$43,$AS$41,$AS$39,$AS$40,$AQ$38),""),"")</f>
        <v/>
      </c>
      <c r="Q3373" s="92" t="str">
        <f t="shared" si="536"/>
        <v/>
      </c>
      <c r="R3373" s="92" t="str">
        <f t="shared" si="537"/>
        <v/>
      </c>
      <c r="U3373" s="5"/>
      <c r="V3373" s="5"/>
      <c r="W3373" s="94" t="str">
        <f t="shared" si="535"/>
        <v/>
      </c>
      <c r="X3373" s="94" t="str">
        <f t="shared" si="538"/>
        <v/>
      </c>
      <c r="Y3373" s="5"/>
      <c r="BK3373" s="8"/>
      <c r="BL3373" s="5"/>
      <c r="BM3373" s="5"/>
      <c r="BN3373" s="5"/>
      <c r="BO3373" s="5"/>
      <c r="BP3373" s="1"/>
      <c r="BQ3373" s="1"/>
      <c r="BR3373" s="1"/>
      <c r="BS3373" s="1"/>
      <c r="BT3373" s="1"/>
      <c r="BU3373" s="4"/>
      <c r="BV3373" s="1"/>
      <c r="BW3373" s="3"/>
      <c r="BX3373" s="4"/>
      <c r="BY3373" s="5"/>
      <c r="BZ3373" s="5"/>
      <c r="CA3373" s="5"/>
      <c r="CB3373" s="5"/>
      <c r="CC3373" s="5"/>
      <c r="CD3373" s="43"/>
    </row>
    <row r="3374" spans="1:82" x14ac:dyDescent="0.25">
      <c r="A3374" s="8"/>
      <c r="B3374" s="5"/>
      <c r="C3374" s="5"/>
      <c r="D3374" s="5"/>
      <c r="E3374" s="5"/>
      <c r="F3374" s="94" t="str">
        <f t="shared" si="529"/>
        <v/>
      </c>
      <c r="G3374" s="94" t="str">
        <f t="shared" si="530"/>
        <v/>
      </c>
      <c r="H3374" s="127" t="str">
        <f>IF(A3374&lt;&gt;"",IF(MID(C3374,1,1)="c",$AS$26,IF(MID(C3374,1,1)="r",$AS$41,IF(MID(C3374,1,1)="p",#REF!,#REF!))),"")</f>
        <v/>
      </c>
      <c r="I3374" s="92" t="str">
        <f t="shared" si="531"/>
        <v/>
      </c>
      <c r="J3374" s="92" t="str">
        <f t="shared" si="532"/>
        <v/>
      </c>
      <c r="K3374" s="92" t="str">
        <f t="shared" si="533"/>
        <v/>
      </c>
      <c r="L3374" s="92" t="str">
        <f t="shared" si="534"/>
        <v/>
      </c>
      <c r="M3374" s="95" t="str">
        <f>IF(A3374&lt;&gt;"",IF(MID(C3374,1,1)="c",SigmaEpsConcrete(I3374,$AN$30:$AN$33,$AR$30:$AR$33,$AS$26,$AS$27,$AS$28,$AQ$20,$AU$19),""),"")</f>
        <v/>
      </c>
      <c r="N3374" s="95" t="str">
        <f>IF(A3374&lt;&gt;"",IF(MID(C3374,1,1)="r",SigmaEpsReinf(J3374,$AS$42:$AS$43,$AS$41,$AS$39,$AS$40,$AQ$38),""),"")</f>
        <v/>
      </c>
      <c r="Q3374" s="92" t="str">
        <f t="shared" si="536"/>
        <v/>
      </c>
      <c r="R3374" s="92" t="str">
        <f t="shared" si="537"/>
        <v/>
      </c>
      <c r="U3374" s="5"/>
      <c r="V3374" s="5"/>
      <c r="W3374" s="94" t="str">
        <f t="shared" si="535"/>
        <v/>
      </c>
      <c r="X3374" s="94" t="str">
        <f t="shared" si="538"/>
        <v/>
      </c>
      <c r="Y3374" s="5"/>
      <c r="BK3374" s="8"/>
      <c r="BL3374" s="5"/>
      <c r="BM3374" s="5"/>
      <c r="BN3374" s="5"/>
      <c r="BO3374" s="5"/>
      <c r="BP3374" s="1"/>
      <c r="BQ3374" s="1"/>
      <c r="BR3374" s="1"/>
      <c r="BS3374" s="1"/>
      <c r="BT3374" s="1"/>
      <c r="BU3374" s="4"/>
      <c r="BV3374" s="1"/>
      <c r="BW3374" s="3"/>
      <c r="BX3374" s="4"/>
      <c r="BY3374" s="5"/>
      <c r="BZ3374" s="5"/>
      <c r="CA3374" s="5"/>
      <c r="CB3374" s="5"/>
      <c r="CC3374" s="5"/>
      <c r="CD3374" s="43"/>
    </row>
    <row r="3375" spans="1:82" x14ac:dyDescent="0.25">
      <c r="A3375" s="8"/>
      <c r="B3375" s="5"/>
      <c r="C3375" s="5"/>
      <c r="D3375" s="5"/>
      <c r="E3375" s="5"/>
      <c r="F3375" s="94" t="str">
        <f t="shared" si="529"/>
        <v/>
      </c>
      <c r="G3375" s="94" t="str">
        <f t="shared" si="530"/>
        <v/>
      </c>
      <c r="H3375" s="127" t="str">
        <f>IF(A3375&lt;&gt;"",IF(MID(C3375,1,1)="c",$AS$26,IF(MID(C3375,1,1)="r",$AS$41,IF(MID(C3375,1,1)="p",#REF!,#REF!))),"")</f>
        <v/>
      </c>
      <c r="I3375" s="92" t="str">
        <f t="shared" si="531"/>
        <v/>
      </c>
      <c r="J3375" s="92" t="str">
        <f t="shared" si="532"/>
        <v/>
      </c>
      <c r="K3375" s="92" t="str">
        <f t="shared" si="533"/>
        <v/>
      </c>
      <c r="L3375" s="92" t="str">
        <f t="shared" si="534"/>
        <v/>
      </c>
      <c r="M3375" s="95" t="str">
        <f>IF(A3375&lt;&gt;"",IF(MID(C3375,1,1)="c",SigmaEpsConcrete(I3375,$AN$30:$AN$33,$AR$30:$AR$33,$AS$26,$AS$27,$AS$28,$AQ$20,$AU$19),""),"")</f>
        <v/>
      </c>
      <c r="N3375" s="95" t="str">
        <f>IF(A3375&lt;&gt;"",IF(MID(C3375,1,1)="r",SigmaEpsReinf(J3375,$AS$42:$AS$43,$AS$41,$AS$39,$AS$40,$AQ$38),""),"")</f>
        <v/>
      </c>
      <c r="Q3375" s="92" t="str">
        <f t="shared" si="536"/>
        <v/>
      </c>
      <c r="R3375" s="92" t="str">
        <f t="shared" si="537"/>
        <v/>
      </c>
      <c r="U3375" s="5"/>
      <c r="V3375" s="5"/>
      <c r="W3375" s="94" t="str">
        <f t="shared" si="535"/>
        <v/>
      </c>
      <c r="X3375" s="94" t="str">
        <f t="shared" si="538"/>
        <v/>
      </c>
      <c r="Y3375" s="5"/>
      <c r="BK3375" s="8"/>
      <c r="BL3375" s="5"/>
      <c r="BM3375" s="5"/>
      <c r="BN3375" s="5"/>
      <c r="BO3375" s="5"/>
      <c r="BP3375" s="1"/>
      <c r="BQ3375" s="1"/>
      <c r="BR3375" s="1"/>
      <c r="BS3375" s="1"/>
      <c r="BT3375" s="1"/>
      <c r="BU3375" s="4"/>
      <c r="BV3375" s="1"/>
      <c r="BW3375" s="3"/>
      <c r="BX3375" s="4"/>
      <c r="BY3375" s="5"/>
      <c r="BZ3375" s="5"/>
      <c r="CA3375" s="5"/>
      <c r="CB3375" s="5"/>
      <c r="CC3375" s="5"/>
      <c r="CD3375" s="43"/>
    </row>
    <row r="3376" spans="1:82" x14ac:dyDescent="0.25">
      <c r="A3376" s="8"/>
      <c r="B3376" s="5"/>
      <c r="C3376" s="5"/>
      <c r="D3376" s="5"/>
      <c r="E3376" s="5"/>
      <c r="F3376" s="94" t="str">
        <f t="shared" si="529"/>
        <v/>
      </c>
      <c r="G3376" s="94" t="str">
        <f t="shared" si="530"/>
        <v/>
      </c>
      <c r="H3376" s="127" t="str">
        <f>IF(A3376&lt;&gt;"",IF(MID(C3376,1,1)="c",$AS$26,IF(MID(C3376,1,1)="r",$AS$41,IF(MID(C3376,1,1)="p",#REF!,#REF!))),"")</f>
        <v/>
      </c>
      <c r="I3376" s="92" t="str">
        <f t="shared" si="531"/>
        <v/>
      </c>
      <c r="J3376" s="92" t="str">
        <f t="shared" si="532"/>
        <v/>
      </c>
      <c r="K3376" s="92" t="str">
        <f t="shared" si="533"/>
        <v/>
      </c>
      <c r="L3376" s="92" t="str">
        <f t="shared" si="534"/>
        <v/>
      </c>
      <c r="M3376" s="95" t="str">
        <f>IF(A3376&lt;&gt;"",IF(MID(C3376,1,1)="c",SigmaEpsConcrete(I3376,$AN$30:$AN$33,$AR$30:$AR$33,$AS$26,$AS$27,$AS$28,$AQ$20,$AU$19),""),"")</f>
        <v/>
      </c>
      <c r="N3376" s="95" t="str">
        <f>IF(A3376&lt;&gt;"",IF(MID(C3376,1,1)="r",SigmaEpsReinf(J3376,$AS$42:$AS$43,$AS$41,$AS$39,$AS$40,$AQ$38),""),"")</f>
        <v/>
      </c>
      <c r="Q3376" s="92" t="str">
        <f t="shared" si="536"/>
        <v/>
      </c>
      <c r="R3376" s="92" t="str">
        <f t="shared" si="537"/>
        <v/>
      </c>
      <c r="U3376" s="5"/>
      <c r="V3376" s="5"/>
      <c r="W3376" s="94" t="str">
        <f t="shared" si="535"/>
        <v/>
      </c>
      <c r="X3376" s="94" t="str">
        <f t="shared" si="538"/>
        <v/>
      </c>
      <c r="Y3376" s="5"/>
      <c r="BK3376" s="8"/>
      <c r="BL3376" s="5"/>
      <c r="BM3376" s="5"/>
      <c r="BN3376" s="5"/>
      <c r="BO3376" s="5"/>
      <c r="BP3376" s="1"/>
      <c r="BQ3376" s="1"/>
      <c r="BR3376" s="1"/>
      <c r="BS3376" s="1"/>
      <c r="BT3376" s="1"/>
      <c r="BU3376" s="4"/>
      <c r="BV3376" s="1"/>
      <c r="BW3376" s="3"/>
      <c r="BX3376" s="4"/>
      <c r="BY3376" s="5"/>
      <c r="BZ3376" s="5"/>
      <c r="CA3376" s="5"/>
      <c r="CB3376" s="5"/>
      <c r="CC3376" s="5"/>
      <c r="CD3376" s="43"/>
    </row>
    <row r="3377" spans="1:82" x14ac:dyDescent="0.25">
      <c r="A3377" s="8"/>
      <c r="B3377" s="5"/>
      <c r="C3377" s="5"/>
      <c r="D3377" s="5"/>
      <c r="E3377" s="5"/>
      <c r="F3377" s="94" t="str">
        <f t="shared" si="529"/>
        <v/>
      </c>
      <c r="G3377" s="94" t="str">
        <f t="shared" si="530"/>
        <v/>
      </c>
      <c r="H3377" s="127" t="str">
        <f>IF(A3377&lt;&gt;"",IF(MID(C3377,1,1)="c",$AS$26,IF(MID(C3377,1,1)="r",$AS$41,IF(MID(C3377,1,1)="p",#REF!,#REF!))),"")</f>
        <v/>
      </c>
      <c r="I3377" s="92" t="str">
        <f t="shared" si="531"/>
        <v/>
      </c>
      <c r="J3377" s="92" t="str">
        <f t="shared" si="532"/>
        <v/>
      </c>
      <c r="K3377" s="92" t="str">
        <f t="shared" si="533"/>
        <v/>
      </c>
      <c r="L3377" s="92" t="str">
        <f t="shared" si="534"/>
        <v/>
      </c>
      <c r="M3377" s="95" t="str">
        <f>IF(A3377&lt;&gt;"",IF(MID(C3377,1,1)="c",SigmaEpsConcrete(I3377,$AN$30:$AN$33,$AR$30:$AR$33,$AS$26,$AS$27,$AS$28,$AQ$20,$AU$19),""),"")</f>
        <v/>
      </c>
      <c r="N3377" s="95" t="str">
        <f>IF(A3377&lt;&gt;"",IF(MID(C3377,1,1)="r",SigmaEpsReinf(J3377,$AS$42:$AS$43,$AS$41,$AS$39,$AS$40,$AQ$38),""),"")</f>
        <v/>
      </c>
      <c r="Q3377" s="92" t="str">
        <f t="shared" si="536"/>
        <v/>
      </c>
      <c r="R3377" s="92" t="str">
        <f t="shared" si="537"/>
        <v/>
      </c>
      <c r="U3377" s="5"/>
      <c r="V3377" s="5"/>
      <c r="W3377" s="94" t="str">
        <f t="shared" si="535"/>
        <v/>
      </c>
      <c r="X3377" s="94" t="str">
        <f t="shared" si="538"/>
        <v/>
      </c>
      <c r="Y3377" s="5"/>
      <c r="BK3377" s="8"/>
      <c r="BL3377" s="5"/>
      <c r="BM3377" s="5"/>
      <c r="BN3377" s="5"/>
      <c r="BO3377" s="5"/>
      <c r="BP3377" s="1"/>
      <c r="BQ3377" s="1"/>
      <c r="BR3377" s="1"/>
      <c r="BS3377" s="1"/>
      <c r="BT3377" s="1"/>
      <c r="BU3377" s="4"/>
      <c r="BV3377" s="1"/>
      <c r="BW3377" s="3"/>
      <c r="BX3377" s="4"/>
      <c r="BY3377" s="5"/>
      <c r="BZ3377" s="5"/>
      <c r="CA3377" s="5"/>
      <c r="CB3377" s="5"/>
      <c r="CC3377" s="5"/>
      <c r="CD3377" s="43"/>
    </row>
    <row r="3378" spans="1:82" x14ac:dyDescent="0.25">
      <c r="A3378" s="8"/>
      <c r="B3378" s="5"/>
      <c r="C3378" s="5"/>
      <c r="D3378" s="5"/>
      <c r="E3378" s="5"/>
      <c r="F3378" s="94" t="str">
        <f t="shared" si="529"/>
        <v/>
      </c>
      <c r="G3378" s="94" t="str">
        <f t="shared" si="530"/>
        <v/>
      </c>
      <c r="H3378" s="127" t="str">
        <f>IF(A3378&lt;&gt;"",IF(MID(C3378,1,1)="c",$AS$26,IF(MID(C3378,1,1)="r",$AS$41,IF(MID(C3378,1,1)="p",#REF!,#REF!))),"")</f>
        <v/>
      </c>
      <c r="I3378" s="92" t="str">
        <f t="shared" si="531"/>
        <v/>
      </c>
      <c r="J3378" s="92" t="str">
        <f t="shared" si="532"/>
        <v/>
      </c>
      <c r="K3378" s="92" t="str">
        <f t="shared" si="533"/>
        <v/>
      </c>
      <c r="L3378" s="92" t="str">
        <f t="shared" si="534"/>
        <v/>
      </c>
      <c r="M3378" s="95" t="str">
        <f>IF(A3378&lt;&gt;"",IF(MID(C3378,1,1)="c",SigmaEpsConcrete(I3378,$AN$30:$AN$33,$AR$30:$AR$33,$AS$26,$AS$27,$AS$28,$AQ$20,$AU$19),""),"")</f>
        <v/>
      </c>
      <c r="N3378" s="95" t="str">
        <f>IF(A3378&lt;&gt;"",IF(MID(C3378,1,1)="r",SigmaEpsReinf(J3378,$AS$42:$AS$43,$AS$41,$AS$39,$AS$40,$AQ$38),""),"")</f>
        <v/>
      </c>
      <c r="Q3378" s="92" t="str">
        <f t="shared" si="536"/>
        <v/>
      </c>
      <c r="R3378" s="92" t="str">
        <f t="shared" si="537"/>
        <v/>
      </c>
      <c r="U3378" s="5"/>
      <c r="V3378" s="5"/>
      <c r="W3378" s="94" t="str">
        <f t="shared" si="535"/>
        <v/>
      </c>
      <c r="X3378" s="94" t="str">
        <f t="shared" si="538"/>
        <v/>
      </c>
      <c r="Y3378" s="5"/>
      <c r="BK3378" s="8"/>
      <c r="BL3378" s="5"/>
      <c r="BM3378" s="5"/>
      <c r="BN3378" s="5"/>
      <c r="BO3378" s="5"/>
      <c r="BP3378" s="1"/>
      <c r="BQ3378" s="1"/>
      <c r="BR3378" s="1"/>
      <c r="BS3378" s="1"/>
      <c r="BT3378" s="1"/>
      <c r="BU3378" s="4"/>
      <c r="BV3378" s="1"/>
      <c r="BW3378" s="3"/>
      <c r="BX3378" s="4"/>
      <c r="BY3378" s="5"/>
      <c r="BZ3378" s="5"/>
      <c r="CA3378" s="5"/>
      <c r="CB3378" s="5"/>
      <c r="CC3378" s="5"/>
      <c r="CD3378" s="43"/>
    </row>
    <row r="3379" spans="1:82" x14ac:dyDescent="0.25">
      <c r="A3379" s="8"/>
      <c r="B3379" s="5"/>
      <c r="C3379" s="5"/>
      <c r="D3379" s="5"/>
      <c r="E3379" s="5"/>
      <c r="F3379" s="94" t="str">
        <f t="shared" si="529"/>
        <v/>
      </c>
      <c r="G3379" s="94" t="str">
        <f t="shared" si="530"/>
        <v/>
      </c>
      <c r="H3379" s="127" t="str">
        <f>IF(A3379&lt;&gt;"",IF(MID(C3379,1,1)="c",$AS$26,IF(MID(C3379,1,1)="r",$AS$41,IF(MID(C3379,1,1)="p",#REF!,#REF!))),"")</f>
        <v/>
      </c>
      <c r="I3379" s="92" t="str">
        <f t="shared" si="531"/>
        <v/>
      </c>
      <c r="J3379" s="92" t="str">
        <f t="shared" si="532"/>
        <v/>
      </c>
      <c r="K3379" s="92" t="str">
        <f t="shared" si="533"/>
        <v/>
      </c>
      <c r="L3379" s="92" t="str">
        <f t="shared" si="534"/>
        <v/>
      </c>
      <c r="M3379" s="95" t="str">
        <f>IF(A3379&lt;&gt;"",IF(MID(C3379,1,1)="c",SigmaEpsConcrete(I3379,$AN$30:$AN$33,$AR$30:$AR$33,$AS$26,$AS$27,$AS$28,$AQ$20,$AU$19),""),"")</f>
        <v/>
      </c>
      <c r="N3379" s="95" t="str">
        <f>IF(A3379&lt;&gt;"",IF(MID(C3379,1,1)="r",SigmaEpsReinf(J3379,$AS$42:$AS$43,$AS$41,$AS$39,$AS$40,$AQ$38),""),"")</f>
        <v/>
      </c>
      <c r="Q3379" s="92" t="str">
        <f t="shared" si="536"/>
        <v/>
      </c>
      <c r="R3379" s="92" t="str">
        <f t="shared" si="537"/>
        <v/>
      </c>
      <c r="U3379" s="5"/>
      <c r="V3379" s="5"/>
      <c r="W3379" s="94" t="str">
        <f t="shared" si="535"/>
        <v/>
      </c>
      <c r="X3379" s="94" t="str">
        <f t="shared" si="538"/>
        <v/>
      </c>
      <c r="Y3379" s="5"/>
      <c r="BK3379" s="8"/>
      <c r="BL3379" s="5"/>
      <c r="BM3379" s="5"/>
      <c r="BN3379" s="5"/>
      <c r="BO3379" s="5"/>
      <c r="BP3379" s="1"/>
      <c r="BQ3379" s="1"/>
      <c r="BR3379" s="1"/>
      <c r="BS3379" s="1"/>
      <c r="BT3379" s="1"/>
      <c r="BU3379" s="4"/>
      <c r="BV3379" s="1"/>
      <c r="BW3379" s="3"/>
      <c r="BX3379" s="4"/>
      <c r="BY3379" s="5"/>
      <c r="BZ3379" s="5"/>
      <c r="CA3379" s="5"/>
      <c r="CB3379" s="5"/>
      <c r="CC3379" s="5"/>
      <c r="CD3379" s="43"/>
    </row>
    <row r="3380" spans="1:82" x14ac:dyDescent="0.25">
      <c r="A3380" s="8"/>
      <c r="B3380" s="5"/>
      <c r="C3380" s="5"/>
      <c r="D3380" s="5"/>
      <c r="E3380" s="5"/>
      <c r="F3380" s="94" t="str">
        <f t="shared" si="529"/>
        <v/>
      </c>
      <c r="G3380" s="94" t="str">
        <f t="shared" si="530"/>
        <v/>
      </c>
      <c r="H3380" s="127" t="str">
        <f>IF(A3380&lt;&gt;"",IF(MID(C3380,1,1)="c",$AS$26,IF(MID(C3380,1,1)="r",$AS$41,IF(MID(C3380,1,1)="p",#REF!,#REF!))),"")</f>
        <v/>
      </c>
      <c r="I3380" s="92" t="str">
        <f t="shared" si="531"/>
        <v/>
      </c>
      <c r="J3380" s="92" t="str">
        <f t="shared" si="532"/>
        <v/>
      </c>
      <c r="K3380" s="92" t="str">
        <f t="shared" si="533"/>
        <v/>
      </c>
      <c r="L3380" s="92" t="str">
        <f t="shared" si="534"/>
        <v/>
      </c>
      <c r="M3380" s="95" t="str">
        <f>IF(A3380&lt;&gt;"",IF(MID(C3380,1,1)="c",SigmaEpsConcrete(I3380,$AN$30:$AN$33,$AR$30:$AR$33,$AS$26,$AS$27,$AS$28,$AQ$20,$AU$19),""),"")</f>
        <v/>
      </c>
      <c r="N3380" s="95" t="str">
        <f>IF(A3380&lt;&gt;"",IF(MID(C3380,1,1)="r",SigmaEpsReinf(J3380,$AS$42:$AS$43,$AS$41,$AS$39,$AS$40,$AQ$38),""),"")</f>
        <v/>
      </c>
      <c r="Q3380" s="92" t="str">
        <f t="shared" si="536"/>
        <v/>
      </c>
      <c r="R3380" s="92" t="str">
        <f t="shared" si="537"/>
        <v/>
      </c>
      <c r="U3380" s="5"/>
      <c r="V3380" s="5"/>
      <c r="W3380" s="94" t="str">
        <f t="shared" si="535"/>
        <v/>
      </c>
      <c r="X3380" s="94" t="str">
        <f t="shared" si="538"/>
        <v/>
      </c>
      <c r="Y3380" s="5"/>
      <c r="BK3380" s="8"/>
      <c r="BL3380" s="5"/>
      <c r="BM3380" s="5"/>
      <c r="BN3380" s="5"/>
      <c r="BO3380" s="5"/>
      <c r="BP3380" s="1"/>
      <c r="BQ3380" s="1"/>
      <c r="BR3380" s="1"/>
      <c r="BS3380" s="1"/>
      <c r="BT3380" s="1"/>
      <c r="BU3380" s="4"/>
      <c r="BV3380" s="1"/>
      <c r="BW3380" s="3"/>
      <c r="BX3380" s="4"/>
      <c r="BY3380" s="5"/>
      <c r="BZ3380" s="5"/>
      <c r="CA3380" s="5"/>
      <c r="CB3380" s="5"/>
      <c r="CC3380" s="5"/>
      <c r="CD3380" s="43"/>
    </row>
    <row r="3381" spans="1:82" x14ac:dyDescent="0.25">
      <c r="A3381" s="8"/>
      <c r="B3381" s="5"/>
      <c r="C3381" s="5"/>
      <c r="D3381" s="5"/>
      <c r="E3381" s="5"/>
      <c r="F3381" s="94" t="str">
        <f t="shared" si="529"/>
        <v/>
      </c>
      <c r="G3381" s="94" t="str">
        <f t="shared" si="530"/>
        <v/>
      </c>
      <c r="H3381" s="127" t="str">
        <f>IF(A3381&lt;&gt;"",IF(MID(C3381,1,1)="c",$AS$26,IF(MID(C3381,1,1)="r",$AS$41,IF(MID(C3381,1,1)="p",#REF!,#REF!))),"")</f>
        <v/>
      </c>
      <c r="I3381" s="92" t="str">
        <f t="shared" si="531"/>
        <v/>
      </c>
      <c r="J3381" s="92" t="str">
        <f t="shared" si="532"/>
        <v/>
      </c>
      <c r="K3381" s="92" t="str">
        <f t="shared" si="533"/>
        <v/>
      </c>
      <c r="L3381" s="92" t="str">
        <f t="shared" si="534"/>
        <v/>
      </c>
      <c r="M3381" s="95" t="str">
        <f>IF(A3381&lt;&gt;"",IF(MID(C3381,1,1)="c",SigmaEpsConcrete(I3381,$AN$30:$AN$33,$AR$30:$AR$33,$AS$26,$AS$27,$AS$28,$AQ$20,$AU$19),""),"")</f>
        <v/>
      </c>
      <c r="N3381" s="95" t="str">
        <f>IF(A3381&lt;&gt;"",IF(MID(C3381,1,1)="r",SigmaEpsReinf(J3381,$AS$42:$AS$43,$AS$41,$AS$39,$AS$40,$AQ$38),""),"")</f>
        <v/>
      </c>
      <c r="Q3381" s="92" t="str">
        <f t="shared" si="536"/>
        <v/>
      </c>
      <c r="R3381" s="92" t="str">
        <f t="shared" si="537"/>
        <v/>
      </c>
      <c r="U3381" s="5"/>
      <c r="V3381" s="5"/>
      <c r="W3381" s="94" t="str">
        <f t="shared" si="535"/>
        <v/>
      </c>
      <c r="X3381" s="94" t="str">
        <f t="shared" si="538"/>
        <v/>
      </c>
      <c r="Y3381" s="5"/>
      <c r="BK3381" s="8"/>
      <c r="BL3381" s="5"/>
      <c r="BM3381" s="5"/>
      <c r="BN3381" s="5"/>
      <c r="BO3381" s="5"/>
      <c r="BP3381" s="1"/>
      <c r="BQ3381" s="1"/>
      <c r="BR3381" s="1"/>
      <c r="BS3381" s="1"/>
      <c r="BT3381" s="1"/>
      <c r="BU3381" s="4"/>
      <c r="BV3381" s="1"/>
      <c r="BW3381" s="3"/>
      <c r="BX3381" s="4"/>
      <c r="BY3381" s="5"/>
      <c r="BZ3381" s="5"/>
      <c r="CA3381" s="5"/>
      <c r="CB3381" s="5"/>
      <c r="CC3381" s="5"/>
      <c r="CD3381" s="43"/>
    </row>
    <row r="3382" spans="1:82" x14ac:dyDescent="0.25">
      <c r="A3382" s="8"/>
      <c r="B3382" s="5"/>
      <c r="C3382" s="5"/>
      <c r="D3382" s="5"/>
      <c r="E3382" s="5"/>
      <c r="F3382" s="94" t="str">
        <f t="shared" si="529"/>
        <v/>
      </c>
      <c r="G3382" s="94" t="str">
        <f t="shared" si="530"/>
        <v/>
      </c>
      <c r="H3382" s="127" t="str">
        <f>IF(A3382&lt;&gt;"",IF(MID(C3382,1,1)="c",$AS$26,IF(MID(C3382,1,1)="r",$AS$41,IF(MID(C3382,1,1)="p",#REF!,#REF!))),"")</f>
        <v/>
      </c>
      <c r="I3382" s="92" t="str">
        <f t="shared" si="531"/>
        <v/>
      </c>
      <c r="J3382" s="92" t="str">
        <f t="shared" si="532"/>
        <v/>
      </c>
      <c r="K3382" s="92" t="str">
        <f t="shared" si="533"/>
        <v/>
      </c>
      <c r="L3382" s="92" t="str">
        <f t="shared" si="534"/>
        <v/>
      </c>
      <c r="M3382" s="95" t="str">
        <f>IF(A3382&lt;&gt;"",IF(MID(C3382,1,1)="c",SigmaEpsConcrete(I3382,$AN$30:$AN$33,$AR$30:$AR$33,$AS$26,$AS$27,$AS$28,$AQ$20,$AU$19),""),"")</f>
        <v/>
      </c>
      <c r="N3382" s="95" t="str">
        <f>IF(A3382&lt;&gt;"",IF(MID(C3382,1,1)="r",SigmaEpsReinf(J3382,$AS$42:$AS$43,$AS$41,$AS$39,$AS$40,$AQ$38),""),"")</f>
        <v/>
      </c>
      <c r="Q3382" s="92" t="str">
        <f t="shared" si="536"/>
        <v/>
      </c>
      <c r="R3382" s="92" t="str">
        <f t="shared" si="537"/>
        <v/>
      </c>
      <c r="U3382" s="5"/>
      <c r="V3382" s="5"/>
      <c r="W3382" s="94" t="str">
        <f t="shared" si="535"/>
        <v/>
      </c>
      <c r="X3382" s="94" t="str">
        <f t="shared" si="538"/>
        <v/>
      </c>
      <c r="Y3382" s="5"/>
      <c r="BK3382" s="8"/>
      <c r="BL3382" s="5"/>
      <c r="BM3382" s="5"/>
      <c r="BN3382" s="5"/>
      <c r="BO3382" s="5"/>
      <c r="BP3382" s="1"/>
      <c r="BQ3382" s="1"/>
      <c r="BR3382" s="1"/>
      <c r="BS3382" s="1"/>
      <c r="BT3382" s="1"/>
      <c r="BU3382" s="4"/>
      <c r="BV3382" s="1"/>
      <c r="BW3382" s="3"/>
      <c r="BX3382" s="4"/>
      <c r="BY3382" s="5"/>
      <c r="BZ3382" s="5"/>
      <c r="CA3382" s="5"/>
      <c r="CB3382" s="5"/>
      <c r="CC3382" s="5"/>
      <c r="CD3382" s="43"/>
    </row>
    <row r="3383" spans="1:82" x14ac:dyDescent="0.25">
      <c r="A3383" s="8"/>
      <c r="B3383" s="5"/>
      <c r="C3383" s="5"/>
      <c r="D3383" s="5"/>
      <c r="E3383" s="5"/>
      <c r="F3383" s="94" t="str">
        <f t="shared" si="529"/>
        <v/>
      </c>
      <c r="G3383" s="94" t="str">
        <f t="shared" si="530"/>
        <v/>
      </c>
      <c r="H3383" s="127" t="str">
        <f>IF(A3383&lt;&gt;"",IF(MID(C3383,1,1)="c",$AS$26,IF(MID(C3383,1,1)="r",$AS$41,IF(MID(C3383,1,1)="p",#REF!,#REF!))),"")</f>
        <v/>
      </c>
      <c r="I3383" s="92" t="str">
        <f t="shared" si="531"/>
        <v/>
      </c>
      <c r="J3383" s="92" t="str">
        <f t="shared" si="532"/>
        <v/>
      </c>
      <c r="K3383" s="92" t="str">
        <f t="shared" si="533"/>
        <v/>
      </c>
      <c r="L3383" s="92" t="str">
        <f t="shared" si="534"/>
        <v/>
      </c>
      <c r="M3383" s="95" t="str">
        <f>IF(A3383&lt;&gt;"",IF(MID(C3383,1,1)="c",SigmaEpsConcrete(I3383,$AN$30:$AN$33,$AR$30:$AR$33,$AS$26,$AS$27,$AS$28,$AQ$20,$AU$19),""),"")</f>
        <v/>
      </c>
      <c r="N3383" s="95" t="str">
        <f>IF(A3383&lt;&gt;"",IF(MID(C3383,1,1)="r",SigmaEpsReinf(J3383,$AS$42:$AS$43,$AS$41,$AS$39,$AS$40,$AQ$38),""),"")</f>
        <v/>
      </c>
      <c r="Q3383" s="92" t="str">
        <f t="shared" si="536"/>
        <v/>
      </c>
      <c r="R3383" s="92" t="str">
        <f t="shared" si="537"/>
        <v/>
      </c>
      <c r="U3383" s="5"/>
      <c r="V3383" s="5"/>
      <c r="W3383" s="94" t="str">
        <f t="shared" si="535"/>
        <v/>
      </c>
      <c r="X3383" s="94" t="str">
        <f t="shared" si="538"/>
        <v/>
      </c>
      <c r="Y3383" s="5"/>
      <c r="BK3383" s="8"/>
      <c r="BL3383" s="5"/>
      <c r="BM3383" s="5"/>
      <c r="BN3383" s="5"/>
      <c r="BO3383" s="5"/>
      <c r="BP3383" s="1"/>
      <c r="BQ3383" s="1"/>
      <c r="BR3383" s="1"/>
      <c r="BS3383" s="1"/>
      <c r="BT3383" s="1"/>
      <c r="BU3383" s="4"/>
      <c r="BV3383" s="1"/>
      <c r="BW3383" s="3"/>
      <c r="BX3383" s="4"/>
      <c r="BY3383" s="5"/>
      <c r="BZ3383" s="5"/>
      <c r="CA3383" s="5"/>
      <c r="CB3383" s="5"/>
      <c r="CC3383" s="5"/>
      <c r="CD3383" s="43"/>
    </row>
    <row r="3384" spans="1:82" x14ac:dyDescent="0.25">
      <c r="A3384" s="8"/>
      <c r="B3384" s="5"/>
      <c r="C3384" s="5"/>
      <c r="D3384" s="5"/>
      <c r="E3384" s="5"/>
      <c r="F3384" s="94" t="str">
        <f t="shared" si="529"/>
        <v/>
      </c>
      <c r="G3384" s="94" t="str">
        <f t="shared" si="530"/>
        <v/>
      </c>
      <c r="H3384" s="127" t="str">
        <f>IF(A3384&lt;&gt;"",IF(MID(C3384,1,1)="c",$AS$26,IF(MID(C3384,1,1)="r",$AS$41,IF(MID(C3384,1,1)="p",#REF!,#REF!))),"")</f>
        <v/>
      </c>
      <c r="I3384" s="92" t="str">
        <f t="shared" si="531"/>
        <v/>
      </c>
      <c r="J3384" s="92" t="str">
        <f t="shared" si="532"/>
        <v/>
      </c>
      <c r="K3384" s="92" t="str">
        <f t="shared" si="533"/>
        <v/>
      </c>
      <c r="L3384" s="92" t="str">
        <f t="shared" si="534"/>
        <v/>
      </c>
      <c r="M3384" s="95" t="str">
        <f>IF(A3384&lt;&gt;"",IF(MID(C3384,1,1)="c",SigmaEpsConcrete(I3384,$AN$30:$AN$33,$AR$30:$AR$33,$AS$26,$AS$27,$AS$28,$AQ$20,$AU$19),""),"")</f>
        <v/>
      </c>
      <c r="N3384" s="95" t="str">
        <f>IF(A3384&lt;&gt;"",IF(MID(C3384,1,1)="r",SigmaEpsReinf(J3384,$AS$42:$AS$43,$AS$41,$AS$39,$AS$40,$AQ$38),""),"")</f>
        <v/>
      </c>
      <c r="Q3384" s="92" t="str">
        <f t="shared" si="536"/>
        <v/>
      </c>
      <c r="R3384" s="92" t="str">
        <f t="shared" si="537"/>
        <v/>
      </c>
      <c r="U3384" s="5"/>
      <c r="V3384" s="5"/>
      <c r="W3384" s="94" t="str">
        <f t="shared" si="535"/>
        <v/>
      </c>
      <c r="X3384" s="94" t="str">
        <f t="shared" si="538"/>
        <v/>
      </c>
      <c r="Y3384" s="5"/>
      <c r="BK3384" s="8"/>
      <c r="BL3384" s="5"/>
      <c r="BM3384" s="5"/>
      <c r="BN3384" s="5"/>
      <c r="BO3384" s="5"/>
      <c r="BP3384" s="1"/>
      <c r="BQ3384" s="1"/>
      <c r="BR3384" s="1"/>
      <c r="BS3384" s="1"/>
      <c r="BT3384" s="1"/>
      <c r="BU3384" s="4"/>
      <c r="BV3384" s="1"/>
      <c r="BW3384" s="3"/>
      <c r="BX3384" s="4"/>
      <c r="BY3384" s="5"/>
      <c r="BZ3384" s="5"/>
      <c r="CA3384" s="5"/>
      <c r="CB3384" s="5"/>
      <c r="CC3384" s="5"/>
      <c r="CD3384" s="43"/>
    </row>
    <row r="3385" spans="1:82" x14ac:dyDescent="0.25">
      <c r="A3385" s="8"/>
      <c r="B3385" s="5"/>
      <c r="C3385" s="5"/>
      <c r="D3385" s="5"/>
      <c r="E3385" s="5"/>
      <c r="F3385" s="94" t="str">
        <f t="shared" si="529"/>
        <v/>
      </c>
      <c r="G3385" s="94" t="str">
        <f t="shared" si="530"/>
        <v/>
      </c>
      <c r="H3385" s="127" t="str">
        <f>IF(A3385&lt;&gt;"",IF(MID(C3385,1,1)="c",$AS$26,IF(MID(C3385,1,1)="r",$AS$41,IF(MID(C3385,1,1)="p",#REF!,#REF!))),"")</f>
        <v/>
      </c>
      <c r="I3385" s="92" t="str">
        <f t="shared" si="531"/>
        <v/>
      </c>
      <c r="J3385" s="92" t="str">
        <f t="shared" si="532"/>
        <v/>
      </c>
      <c r="K3385" s="92" t="str">
        <f t="shared" si="533"/>
        <v/>
      </c>
      <c r="L3385" s="92" t="str">
        <f t="shared" si="534"/>
        <v/>
      </c>
      <c r="M3385" s="95" t="str">
        <f>IF(A3385&lt;&gt;"",IF(MID(C3385,1,1)="c",SigmaEpsConcrete(I3385,$AN$30:$AN$33,$AR$30:$AR$33,$AS$26,$AS$27,$AS$28,$AQ$20,$AU$19),""),"")</f>
        <v/>
      </c>
      <c r="N3385" s="95" t="str">
        <f>IF(A3385&lt;&gt;"",IF(MID(C3385,1,1)="r",SigmaEpsReinf(J3385,$AS$42:$AS$43,$AS$41,$AS$39,$AS$40,$AQ$38),""),"")</f>
        <v/>
      </c>
      <c r="Q3385" s="92" t="str">
        <f t="shared" si="536"/>
        <v/>
      </c>
      <c r="R3385" s="92" t="str">
        <f t="shared" si="537"/>
        <v/>
      </c>
      <c r="U3385" s="5"/>
      <c r="V3385" s="5"/>
      <c r="W3385" s="94" t="str">
        <f t="shared" si="535"/>
        <v/>
      </c>
      <c r="X3385" s="94" t="str">
        <f t="shared" si="538"/>
        <v/>
      </c>
      <c r="Y3385" s="5"/>
      <c r="BK3385" s="8"/>
      <c r="BL3385" s="5"/>
      <c r="BM3385" s="5"/>
      <c r="BN3385" s="5"/>
      <c r="BO3385" s="5"/>
      <c r="BP3385" s="1"/>
      <c r="BQ3385" s="1"/>
      <c r="BR3385" s="1"/>
      <c r="BS3385" s="1"/>
      <c r="BT3385" s="1"/>
      <c r="BU3385" s="4"/>
      <c r="BV3385" s="1"/>
      <c r="BW3385" s="3"/>
      <c r="BX3385" s="4"/>
      <c r="BY3385" s="5"/>
      <c r="BZ3385" s="5"/>
      <c r="CA3385" s="5"/>
      <c r="CB3385" s="5"/>
      <c r="CC3385" s="5"/>
      <c r="CD3385" s="43"/>
    </row>
    <row r="3386" spans="1:82" x14ac:dyDescent="0.25">
      <c r="A3386" s="8"/>
      <c r="B3386" s="5"/>
      <c r="C3386" s="5"/>
      <c r="D3386" s="5"/>
      <c r="E3386" s="5"/>
      <c r="F3386" s="94" t="str">
        <f t="shared" si="529"/>
        <v/>
      </c>
      <c r="G3386" s="94" t="str">
        <f t="shared" si="530"/>
        <v/>
      </c>
      <c r="H3386" s="127" t="str">
        <f>IF(A3386&lt;&gt;"",IF(MID(C3386,1,1)="c",$AS$26,IF(MID(C3386,1,1)="r",$AS$41,IF(MID(C3386,1,1)="p",#REF!,#REF!))),"")</f>
        <v/>
      </c>
      <c r="I3386" s="92" t="str">
        <f t="shared" si="531"/>
        <v/>
      </c>
      <c r="J3386" s="92" t="str">
        <f t="shared" si="532"/>
        <v/>
      </c>
      <c r="K3386" s="92" t="str">
        <f t="shared" si="533"/>
        <v/>
      </c>
      <c r="L3386" s="92" t="str">
        <f t="shared" si="534"/>
        <v/>
      </c>
      <c r="M3386" s="95" t="str">
        <f>IF(A3386&lt;&gt;"",IF(MID(C3386,1,1)="c",SigmaEpsConcrete(I3386,$AN$30:$AN$33,$AR$30:$AR$33,$AS$26,$AS$27,$AS$28,$AQ$20,$AU$19),""),"")</f>
        <v/>
      </c>
      <c r="N3386" s="95" t="str">
        <f>IF(A3386&lt;&gt;"",IF(MID(C3386,1,1)="r",SigmaEpsReinf(J3386,$AS$42:$AS$43,$AS$41,$AS$39,$AS$40,$AQ$38),""),"")</f>
        <v/>
      </c>
      <c r="Q3386" s="92" t="str">
        <f t="shared" si="536"/>
        <v/>
      </c>
      <c r="R3386" s="92" t="str">
        <f t="shared" si="537"/>
        <v/>
      </c>
      <c r="U3386" s="5"/>
      <c r="V3386" s="5"/>
      <c r="W3386" s="94" t="str">
        <f t="shared" si="535"/>
        <v/>
      </c>
      <c r="X3386" s="94" t="str">
        <f t="shared" si="538"/>
        <v/>
      </c>
      <c r="Y3386" s="5"/>
      <c r="BK3386" s="8"/>
      <c r="BL3386" s="5"/>
      <c r="BM3386" s="5"/>
      <c r="BN3386" s="5"/>
      <c r="BO3386" s="5"/>
      <c r="BP3386" s="1"/>
      <c r="BQ3386" s="1"/>
      <c r="BR3386" s="1"/>
      <c r="BS3386" s="1"/>
      <c r="BT3386" s="1"/>
      <c r="BU3386" s="4"/>
      <c r="BV3386" s="1"/>
      <c r="BW3386" s="3"/>
      <c r="BX3386" s="4"/>
      <c r="BY3386" s="5"/>
      <c r="BZ3386" s="5"/>
      <c r="CA3386" s="5"/>
      <c r="CB3386" s="5"/>
      <c r="CC3386" s="5"/>
      <c r="CD3386" s="43"/>
    </row>
    <row r="3387" spans="1:82" x14ac:dyDescent="0.25">
      <c r="A3387" s="8"/>
      <c r="B3387" s="5"/>
      <c r="C3387" s="5"/>
      <c r="D3387" s="5"/>
      <c r="E3387" s="5"/>
      <c r="F3387" s="94" t="str">
        <f t="shared" si="529"/>
        <v/>
      </c>
      <c r="G3387" s="94" t="str">
        <f t="shared" si="530"/>
        <v/>
      </c>
      <c r="H3387" s="127" t="str">
        <f>IF(A3387&lt;&gt;"",IF(MID(C3387,1,1)="c",$AS$26,IF(MID(C3387,1,1)="r",$AS$41,IF(MID(C3387,1,1)="p",#REF!,#REF!))),"")</f>
        <v/>
      </c>
      <c r="I3387" s="92" t="str">
        <f t="shared" si="531"/>
        <v/>
      </c>
      <c r="J3387" s="92" t="str">
        <f t="shared" si="532"/>
        <v/>
      </c>
      <c r="K3387" s="92" t="str">
        <f t="shared" si="533"/>
        <v/>
      </c>
      <c r="L3387" s="92" t="str">
        <f t="shared" si="534"/>
        <v/>
      </c>
      <c r="M3387" s="95" t="str">
        <f>IF(A3387&lt;&gt;"",IF(MID(C3387,1,1)="c",SigmaEpsConcrete(I3387,$AN$30:$AN$33,$AR$30:$AR$33,$AS$26,$AS$27,$AS$28,$AQ$20,$AU$19),""),"")</f>
        <v/>
      </c>
      <c r="N3387" s="95" t="str">
        <f>IF(A3387&lt;&gt;"",IF(MID(C3387,1,1)="r",SigmaEpsReinf(J3387,$AS$42:$AS$43,$AS$41,$AS$39,$AS$40,$AQ$38),""),"")</f>
        <v/>
      </c>
      <c r="Q3387" s="92" t="str">
        <f t="shared" si="536"/>
        <v/>
      </c>
      <c r="R3387" s="92" t="str">
        <f t="shared" si="537"/>
        <v/>
      </c>
      <c r="U3387" s="5"/>
      <c r="V3387" s="5"/>
      <c r="W3387" s="94" t="str">
        <f t="shared" si="535"/>
        <v/>
      </c>
      <c r="X3387" s="94" t="str">
        <f t="shared" si="538"/>
        <v/>
      </c>
      <c r="Y3387" s="5"/>
      <c r="BK3387" s="8"/>
      <c r="BL3387" s="5"/>
      <c r="BM3387" s="5"/>
      <c r="BN3387" s="5"/>
      <c r="BO3387" s="5"/>
      <c r="BP3387" s="1"/>
      <c r="BQ3387" s="1"/>
      <c r="BR3387" s="1"/>
      <c r="BS3387" s="1"/>
      <c r="BT3387" s="1"/>
      <c r="BU3387" s="4"/>
      <c r="BV3387" s="1"/>
      <c r="BW3387" s="3"/>
      <c r="BX3387" s="4"/>
      <c r="BY3387" s="5"/>
      <c r="BZ3387" s="5"/>
      <c r="CA3387" s="5"/>
      <c r="CB3387" s="5"/>
      <c r="CC3387" s="5"/>
      <c r="CD3387" s="43"/>
    </row>
    <row r="3388" spans="1:82" x14ac:dyDescent="0.25">
      <c r="A3388" s="8"/>
      <c r="B3388" s="5"/>
      <c r="C3388" s="5"/>
      <c r="D3388" s="5"/>
      <c r="E3388" s="5"/>
      <c r="F3388" s="94" t="str">
        <f t="shared" si="529"/>
        <v/>
      </c>
      <c r="G3388" s="94" t="str">
        <f t="shared" si="530"/>
        <v/>
      </c>
      <c r="H3388" s="127" t="str">
        <f>IF(A3388&lt;&gt;"",IF(MID(C3388,1,1)="c",$AS$26,IF(MID(C3388,1,1)="r",$AS$41,IF(MID(C3388,1,1)="p",#REF!,#REF!))),"")</f>
        <v/>
      </c>
      <c r="I3388" s="92" t="str">
        <f t="shared" si="531"/>
        <v/>
      </c>
      <c r="J3388" s="92" t="str">
        <f t="shared" si="532"/>
        <v/>
      </c>
      <c r="K3388" s="92" t="str">
        <f t="shared" si="533"/>
        <v/>
      </c>
      <c r="L3388" s="92" t="str">
        <f t="shared" si="534"/>
        <v/>
      </c>
      <c r="M3388" s="95" t="str">
        <f>IF(A3388&lt;&gt;"",IF(MID(C3388,1,1)="c",SigmaEpsConcrete(I3388,$AN$30:$AN$33,$AR$30:$AR$33,$AS$26,$AS$27,$AS$28,$AQ$20,$AU$19),""),"")</f>
        <v/>
      </c>
      <c r="N3388" s="95" t="str">
        <f>IF(A3388&lt;&gt;"",IF(MID(C3388,1,1)="r",SigmaEpsReinf(J3388,$AS$42:$AS$43,$AS$41,$AS$39,$AS$40,$AQ$38),""),"")</f>
        <v/>
      </c>
      <c r="Q3388" s="92" t="str">
        <f t="shared" si="536"/>
        <v/>
      </c>
      <c r="R3388" s="92" t="str">
        <f t="shared" si="537"/>
        <v/>
      </c>
      <c r="U3388" s="5"/>
      <c r="V3388" s="5"/>
      <c r="W3388" s="94" t="str">
        <f t="shared" si="535"/>
        <v/>
      </c>
      <c r="X3388" s="94" t="str">
        <f t="shared" si="538"/>
        <v/>
      </c>
      <c r="Y3388" s="5"/>
      <c r="BK3388" s="8"/>
      <c r="BL3388" s="5"/>
      <c r="BM3388" s="5"/>
      <c r="BN3388" s="5"/>
      <c r="BO3388" s="5"/>
      <c r="BP3388" s="1"/>
      <c r="BQ3388" s="1"/>
      <c r="BR3388" s="1"/>
      <c r="BS3388" s="1"/>
      <c r="BT3388" s="1"/>
      <c r="BU3388" s="4"/>
      <c r="BV3388" s="1"/>
      <c r="BW3388" s="3"/>
      <c r="BX3388" s="4"/>
      <c r="BY3388" s="5"/>
      <c r="BZ3388" s="5"/>
      <c r="CA3388" s="5"/>
      <c r="CB3388" s="5"/>
      <c r="CC3388" s="5"/>
      <c r="CD3388" s="43"/>
    </row>
    <row r="3389" spans="1:82" x14ac:dyDescent="0.25">
      <c r="A3389" s="8"/>
      <c r="B3389" s="5"/>
      <c r="C3389" s="5"/>
      <c r="D3389" s="5"/>
      <c r="E3389" s="5"/>
      <c r="F3389" s="94" t="str">
        <f t="shared" si="529"/>
        <v/>
      </c>
      <c r="G3389" s="94" t="str">
        <f t="shared" si="530"/>
        <v/>
      </c>
      <c r="H3389" s="127" t="str">
        <f>IF(A3389&lt;&gt;"",IF(MID(C3389,1,1)="c",$AS$26,IF(MID(C3389,1,1)="r",$AS$41,IF(MID(C3389,1,1)="p",#REF!,#REF!))),"")</f>
        <v/>
      </c>
      <c r="I3389" s="92" t="str">
        <f t="shared" si="531"/>
        <v/>
      </c>
      <c r="J3389" s="92" t="str">
        <f t="shared" si="532"/>
        <v/>
      </c>
      <c r="K3389" s="92" t="str">
        <f t="shared" si="533"/>
        <v/>
      </c>
      <c r="L3389" s="92" t="str">
        <f t="shared" si="534"/>
        <v/>
      </c>
      <c r="M3389" s="95" t="str">
        <f>IF(A3389&lt;&gt;"",IF(MID(C3389,1,1)="c",SigmaEpsConcrete(I3389,$AN$30:$AN$33,$AR$30:$AR$33,$AS$26,$AS$27,$AS$28,$AQ$20,$AU$19),""),"")</f>
        <v/>
      </c>
      <c r="N3389" s="95" t="str">
        <f>IF(A3389&lt;&gt;"",IF(MID(C3389,1,1)="r",SigmaEpsReinf(J3389,$AS$42:$AS$43,$AS$41,$AS$39,$AS$40,$AQ$38),""),"")</f>
        <v/>
      </c>
      <c r="Q3389" s="92" t="str">
        <f t="shared" si="536"/>
        <v/>
      </c>
      <c r="R3389" s="92" t="str">
        <f t="shared" si="537"/>
        <v/>
      </c>
      <c r="U3389" s="5"/>
      <c r="V3389" s="5"/>
      <c r="W3389" s="94" t="str">
        <f t="shared" si="535"/>
        <v/>
      </c>
      <c r="X3389" s="94" t="str">
        <f t="shared" si="538"/>
        <v/>
      </c>
      <c r="Y3389" s="5"/>
      <c r="BK3389" s="8"/>
      <c r="BL3389" s="5"/>
      <c r="BM3389" s="5"/>
      <c r="BN3389" s="5"/>
      <c r="BO3389" s="5"/>
      <c r="BP3389" s="1"/>
      <c r="BQ3389" s="1"/>
      <c r="BR3389" s="1"/>
      <c r="BS3389" s="1"/>
      <c r="BT3389" s="1"/>
      <c r="BU3389" s="4"/>
      <c r="BV3389" s="1"/>
      <c r="BW3389" s="3"/>
      <c r="BX3389" s="4"/>
      <c r="BY3389" s="5"/>
      <c r="BZ3389" s="5"/>
      <c r="CA3389" s="5"/>
      <c r="CB3389" s="5"/>
      <c r="CC3389" s="5"/>
      <c r="CD3389" s="43"/>
    </row>
    <row r="3390" spans="1:82" x14ac:dyDescent="0.25">
      <c r="A3390" s="8"/>
      <c r="B3390" s="5"/>
      <c r="C3390" s="5"/>
      <c r="D3390" s="5"/>
      <c r="E3390" s="5"/>
      <c r="F3390" s="94" t="str">
        <f t="shared" si="529"/>
        <v/>
      </c>
      <c r="G3390" s="94" t="str">
        <f t="shared" si="530"/>
        <v/>
      </c>
      <c r="H3390" s="127" t="str">
        <f>IF(A3390&lt;&gt;"",IF(MID(C3390,1,1)="c",$AS$26,IF(MID(C3390,1,1)="r",$AS$41,IF(MID(C3390,1,1)="p",#REF!,#REF!))),"")</f>
        <v/>
      </c>
      <c r="I3390" s="92" t="str">
        <f t="shared" si="531"/>
        <v/>
      </c>
      <c r="J3390" s="92" t="str">
        <f t="shared" si="532"/>
        <v/>
      </c>
      <c r="K3390" s="92" t="str">
        <f t="shared" si="533"/>
        <v/>
      </c>
      <c r="L3390" s="92" t="str">
        <f t="shared" si="534"/>
        <v/>
      </c>
      <c r="M3390" s="95" t="str">
        <f>IF(A3390&lt;&gt;"",IF(MID(C3390,1,1)="c",SigmaEpsConcrete(I3390,$AN$30:$AN$33,$AR$30:$AR$33,$AS$26,$AS$27,$AS$28,$AQ$20,$AU$19),""),"")</f>
        <v/>
      </c>
      <c r="N3390" s="95" t="str">
        <f>IF(A3390&lt;&gt;"",IF(MID(C3390,1,1)="r",SigmaEpsReinf(J3390,$AS$42:$AS$43,$AS$41,$AS$39,$AS$40,$AQ$38),""),"")</f>
        <v/>
      </c>
      <c r="Q3390" s="92" t="str">
        <f t="shared" si="536"/>
        <v/>
      </c>
      <c r="R3390" s="92" t="str">
        <f t="shared" si="537"/>
        <v/>
      </c>
      <c r="U3390" s="5"/>
      <c r="V3390" s="5"/>
      <c r="W3390" s="94" t="str">
        <f t="shared" si="535"/>
        <v/>
      </c>
      <c r="X3390" s="94" t="str">
        <f t="shared" si="538"/>
        <v/>
      </c>
      <c r="Y3390" s="5"/>
      <c r="BK3390" s="8"/>
      <c r="BL3390" s="5"/>
      <c r="BM3390" s="5"/>
      <c r="BN3390" s="5"/>
      <c r="BO3390" s="5"/>
      <c r="BP3390" s="1"/>
      <c r="BQ3390" s="1"/>
      <c r="BR3390" s="1"/>
      <c r="BS3390" s="1"/>
      <c r="BT3390" s="1"/>
      <c r="BU3390" s="4"/>
      <c r="BV3390" s="1"/>
      <c r="BW3390" s="3"/>
      <c r="BX3390" s="4"/>
      <c r="BY3390" s="5"/>
      <c r="BZ3390" s="5"/>
      <c r="CA3390" s="5"/>
      <c r="CB3390" s="5"/>
      <c r="CC3390" s="5"/>
      <c r="CD3390" s="43"/>
    </row>
    <row r="3391" spans="1:82" x14ac:dyDescent="0.25">
      <c r="A3391" s="8"/>
      <c r="B3391" s="5"/>
      <c r="C3391" s="5"/>
      <c r="D3391" s="5"/>
      <c r="E3391" s="5"/>
      <c r="F3391" s="94" t="str">
        <f t="shared" si="529"/>
        <v/>
      </c>
      <c r="G3391" s="94" t="str">
        <f t="shared" si="530"/>
        <v/>
      </c>
      <c r="H3391" s="127" t="str">
        <f>IF(A3391&lt;&gt;"",IF(MID(C3391,1,1)="c",$AS$26,IF(MID(C3391,1,1)="r",$AS$41,IF(MID(C3391,1,1)="p",#REF!,#REF!))),"")</f>
        <v/>
      </c>
      <c r="I3391" s="92" t="str">
        <f t="shared" si="531"/>
        <v/>
      </c>
      <c r="J3391" s="92" t="str">
        <f t="shared" si="532"/>
        <v/>
      </c>
      <c r="K3391" s="92" t="str">
        <f t="shared" si="533"/>
        <v/>
      </c>
      <c r="L3391" s="92" t="str">
        <f t="shared" si="534"/>
        <v/>
      </c>
      <c r="M3391" s="95" t="str">
        <f>IF(A3391&lt;&gt;"",IF(MID(C3391,1,1)="c",SigmaEpsConcrete(I3391,$AN$30:$AN$33,$AR$30:$AR$33,$AS$26,$AS$27,$AS$28,$AQ$20,$AU$19),""),"")</f>
        <v/>
      </c>
      <c r="N3391" s="95" t="str">
        <f>IF(A3391&lt;&gt;"",IF(MID(C3391,1,1)="r",SigmaEpsReinf(J3391,$AS$42:$AS$43,$AS$41,$AS$39,$AS$40,$AQ$38),""),"")</f>
        <v/>
      </c>
      <c r="Q3391" s="92" t="str">
        <f t="shared" si="536"/>
        <v/>
      </c>
      <c r="R3391" s="92" t="str">
        <f t="shared" si="537"/>
        <v/>
      </c>
      <c r="U3391" s="5"/>
      <c r="V3391" s="5"/>
      <c r="W3391" s="94" t="str">
        <f t="shared" si="535"/>
        <v/>
      </c>
      <c r="X3391" s="94" t="str">
        <f t="shared" si="538"/>
        <v/>
      </c>
      <c r="Y3391" s="5"/>
      <c r="BK3391" s="8"/>
      <c r="BL3391" s="5"/>
      <c r="BM3391" s="5"/>
      <c r="BN3391" s="5"/>
      <c r="BO3391" s="5"/>
      <c r="BP3391" s="1"/>
      <c r="BQ3391" s="1"/>
      <c r="BR3391" s="1"/>
      <c r="BS3391" s="1"/>
      <c r="BT3391" s="1"/>
      <c r="BU3391" s="4"/>
      <c r="BV3391" s="1"/>
      <c r="BW3391" s="3"/>
      <c r="BX3391" s="4"/>
      <c r="BY3391" s="5"/>
      <c r="BZ3391" s="5"/>
      <c r="CA3391" s="5"/>
      <c r="CB3391" s="5"/>
      <c r="CC3391" s="5"/>
      <c r="CD3391" s="43"/>
    </row>
    <row r="3392" spans="1:82" x14ac:dyDescent="0.25">
      <c r="A3392" s="8"/>
      <c r="B3392" s="5"/>
      <c r="C3392" s="5"/>
      <c r="D3392" s="5"/>
      <c r="E3392" s="5"/>
      <c r="F3392" s="94" t="str">
        <f t="shared" si="529"/>
        <v/>
      </c>
      <c r="G3392" s="94" t="str">
        <f t="shared" si="530"/>
        <v/>
      </c>
      <c r="H3392" s="127" t="str">
        <f>IF(A3392&lt;&gt;"",IF(MID(C3392,1,1)="c",$AS$26,IF(MID(C3392,1,1)="r",$AS$41,IF(MID(C3392,1,1)="p",#REF!,#REF!))),"")</f>
        <v/>
      </c>
      <c r="I3392" s="92" t="str">
        <f t="shared" si="531"/>
        <v/>
      </c>
      <c r="J3392" s="92" t="str">
        <f t="shared" si="532"/>
        <v/>
      </c>
      <c r="K3392" s="92" t="str">
        <f t="shared" si="533"/>
        <v/>
      </c>
      <c r="L3392" s="92" t="str">
        <f t="shared" si="534"/>
        <v/>
      </c>
      <c r="M3392" s="95" t="str">
        <f>IF(A3392&lt;&gt;"",IF(MID(C3392,1,1)="c",SigmaEpsConcrete(I3392,$AN$30:$AN$33,$AR$30:$AR$33,$AS$26,$AS$27,$AS$28,$AQ$20,$AU$19),""),"")</f>
        <v/>
      </c>
      <c r="N3392" s="95" t="str">
        <f>IF(A3392&lt;&gt;"",IF(MID(C3392,1,1)="r",SigmaEpsReinf(J3392,$AS$42:$AS$43,$AS$41,$AS$39,$AS$40,$AQ$38),""),"")</f>
        <v/>
      </c>
      <c r="Q3392" s="92" t="str">
        <f t="shared" si="536"/>
        <v/>
      </c>
      <c r="R3392" s="92" t="str">
        <f t="shared" si="537"/>
        <v/>
      </c>
      <c r="U3392" s="5"/>
      <c r="V3392" s="5"/>
      <c r="W3392" s="94" t="str">
        <f t="shared" si="535"/>
        <v/>
      </c>
      <c r="X3392" s="94" t="str">
        <f t="shared" si="538"/>
        <v/>
      </c>
      <c r="Y3392" s="5"/>
      <c r="BK3392" s="8"/>
      <c r="BL3392" s="5"/>
      <c r="BM3392" s="5"/>
      <c r="BN3392" s="5"/>
      <c r="BO3392" s="5"/>
      <c r="BP3392" s="1"/>
      <c r="BQ3392" s="1"/>
      <c r="BR3392" s="1"/>
      <c r="BS3392" s="1"/>
      <c r="BT3392" s="1"/>
      <c r="BU3392" s="4"/>
      <c r="BV3392" s="1"/>
      <c r="BW3392" s="3"/>
      <c r="BX3392" s="4"/>
      <c r="BY3392" s="5"/>
      <c r="BZ3392" s="5"/>
      <c r="CA3392" s="5"/>
      <c r="CB3392" s="5"/>
      <c r="CC3392" s="5"/>
      <c r="CD3392" s="43"/>
    </row>
    <row r="3393" spans="1:82" x14ac:dyDescent="0.25">
      <c r="A3393" s="8"/>
      <c r="B3393" s="5"/>
      <c r="C3393" s="5"/>
      <c r="D3393" s="5"/>
      <c r="E3393" s="5"/>
      <c r="F3393" s="94" t="str">
        <f t="shared" si="529"/>
        <v/>
      </c>
      <c r="G3393" s="94" t="str">
        <f t="shared" si="530"/>
        <v/>
      </c>
      <c r="H3393" s="127" t="str">
        <f>IF(A3393&lt;&gt;"",IF(MID(C3393,1,1)="c",$AS$26,IF(MID(C3393,1,1)="r",$AS$41,IF(MID(C3393,1,1)="p",#REF!,#REF!))),"")</f>
        <v/>
      </c>
      <c r="I3393" s="92" t="str">
        <f t="shared" si="531"/>
        <v/>
      </c>
      <c r="J3393" s="92" t="str">
        <f t="shared" si="532"/>
        <v/>
      </c>
      <c r="K3393" s="92" t="str">
        <f t="shared" si="533"/>
        <v/>
      </c>
      <c r="L3393" s="92" t="str">
        <f t="shared" si="534"/>
        <v/>
      </c>
      <c r="M3393" s="95" t="str">
        <f>IF(A3393&lt;&gt;"",IF(MID(C3393,1,1)="c",SigmaEpsConcrete(I3393,$AN$30:$AN$33,$AR$30:$AR$33,$AS$26,$AS$27,$AS$28,$AQ$20,$AU$19),""),"")</f>
        <v/>
      </c>
      <c r="N3393" s="95" t="str">
        <f>IF(A3393&lt;&gt;"",IF(MID(C3393,1,1)="r",SigmaEpsReinf(J3393,$AS$42:$AS$43,$AS$41,$AS$39,$AS$40,$AQ$38),""),"")</f>
        <v/>
      </c>
      <c r="Q3393" s="92" t="str">
        <f t="shared" si="536"/>
        <v/>
      </c>
      <c r="R3393" s="92" t="str">
        <f t="shared" si="537"/>
        <v/>
      </c>
      <c r="U3393" s="5"/>
      <c r="V3393" s="5"/>
      <c r="W3393" s="94" t="str">
        <f t="shared" si="535"/>
        <v/>
      </c>
      <c r="X3393" s="94" t="str">
        <f t="shared" si="538"/>
        <v/>
      </c>
      <c r="Y3393" s="5"/>
      <c r="BK3393" s="8"/>
      <c r="BL3393" s="5"/>
      <c r="BM3393" s="5"/>
      <c r="BN3393" s="5"/>
      <c r="BO3393" s="5"/>
      <c r="BP3393" s="1"/>
      <c r="BQ3393" s="1"/>
      <c r="BR3393" s="1"/>
      <c r="BS3393" s="1"/>
      <c r="BT3393" s="1"/>
      <c r="BU3393" s="4"/>
      <c r="BV3393" s="1"/>
      <c r="BW3393" s="3"/>
      <c r="BX3393" s="4"/>
      <c r="BY3393" s="5"/>
      <c r="BZ3393" s="5"/>
      <c r="CA3393" s="5"/>
      <c r="CB3393" s="5"/>
      <c r="CC3393" s="5"/>
      <c r="CD3393" s="43"/>
    </row>
    <row r="3394" spans="1:82" x14ac:dyDescent="0.25">
      <c r="A3394" s="8"/>
      <c r="B3394" s="5"/>
      <c r="C3394" s="5"/>
      <c r="D3394" s="5"/>
      <c r="E3394" s="5"/>
      <c r="F3394" s="94" t="str">
        <f t="shared" si="529"/>
        <v/>
      </c>
      <c r="G3394" s="94" t="str">
        <f t="shared" si="530"/>
        <v/>
      </c>
      <c r="H3394" s="127" t="str">
        <f>IF(A3394&lt;&gt;"",IF(MID(C3394,1,1)="c",$AS$26,IF(MID(C3394,1,1)="r",$AS$41,IF(MID(C3394,1,1)="p",#REF!,#REF!))),"")</f>
        <v/>
      </c>
      <c r="I3394" s="92" t="str">
        <f t="shared" si="531"/>
        <v/>
      </c>
      <c r="J3394" s="92" t="str">
        <f t="shared" si="532"/>
        <v/>
      </c>
      <c r="K3394" s="92" t="str">
        <f t="shared" si="533"/>
        <v/>
      </c>
      <c r="L3394" s="92" t="str">
        <f t="shared" si="534"/>
        <v/>
      </c>
      <c r="M3394" s="95" t="str">
        <f>IF(A3394&lt;&gt;"",IF(MID(C3394,1,1)="c",SigmaEpsConcrete(I3394,$AN$30:$AN$33,$AR$30:$AR$33,$AS$26,$AS$27,$AS$28,$AQ$20,$AU$19),""),"")</f>
        <v/>
      </c>
      <c r="N3394" s="95" t="str">
        <f>IF(A3394&lt;&gt;"",IF(MID(C3394,1,1)="r",SigmaEpsReinf(J3394,$AS$42:$AS$43,$AS$41,$AS$39,$AS$40,$AQ$38),""),"")</f>
        <v/>
      </c>
      <c r="Q3394" s="92" t="str">
        <f t="shared" si="536"/>
        <v/>
      </c>
      <c r="R3394" s="92" t="str">
        <f t="shared" si="537"/>
        <v/>
      </c>
      <c r="U3394" s="5"/>
      <c r="V3394" s="5"/>
      <c r="W3394" s="94" t="str">
        <f t="shared" si="535"/>
        <v/>
      </c>
      <c r="X3394" s="94" t="str">
        <f t="shared" si="538"/>
        <v/>
      </c>
      <c r="Y3394" s="5"/>
      <c r="BK3394" s="8"/>
      <c r="BL3394" s="5"/>
      <c r="BM3394" s="5"/>
      <c r="BN3394" s="5"/>
      <c r="BO3394" s="5"/>
      <c r="BP3394" s="1"/>
      <c r="BQ3394" s="1"/>
      <c r="BR3394" s="1"/>
      <c r="BS3394" s="1"/>
      <c r="BT3394" s="1"/>
      <c r="BU3394" s="4"/>
      <c r="BV3394" s="1"/>
      <c r="BW3394" s="3"/>
      <c r="BX3394" s="4"/>
      <c r="BY3394" s="5"/>
      <c r="BZ3394" s="5"/>
      <c r="CA3394" s="5"/>
      <c r="CB3394" s="5"/>
      <c r="CC3394" s="5"/>
      <c r="CD3394" s="43"/>
    </row>
    <row r="3395" spans="1:82" x14ac:dyDescent="0.25">
      <c r="A3395" s="8"/>
      <c r="B3395" s="5"/>
      <c r="C3395" s="5"/>
      <c r="D3395" s="5"/>
      <c r="E3395" s="5"/>
      <c r="F3395" s="94" t="str">
        <f t="shared" si="529"/>
        <v/>
      </c>
      <c r="G3395" s="94" t="str">
        <f t="shared" si="530"/>
        <v/>
      </c>
      <c r="H3395" s="127" t="str">
        <f>IF(A3395&lt;&gt;"",IF(MID(C3395,1,1)="c",$AS$26,IF(MID(C3395,1,1)="r",$AS$41,IF(MID(C3395,1,1)="p",#REF!,#REF!))),"")</f>
        <v/>
      </c>
      <c r="I3395" s="92" t="str">
        <f t="shared" si="531"/>
        <v/>
      </c>
      <c r="J3395" s="92" t="str">
        <f t="shared" si="532"/>
        <v/>
      </c>
      <c r="K3395" s="92" t="str">
        <f t="shared" si="533"/>
        <v/>
      </c>
      <c r="L3395" s="92" t="str">
        <f t="shared" si="534"/>
        <v/>
      </c>
      <c r="M3395" s="95" t="str">
        <f>IF(A3395&lt;&gt;"",IF(MID(C3395,1,1)="c",SigmaEpsConcrete(I3395,$AN$30:$AN$33,$AR$30:$AR$33,$AS$26,$AS$27,$AS$28,$AQ$20,$AU$19),""),"")</f>
        <v/>
      </c>
      <c r="N3395" s="95" t="str">
        <f>IF(A3395&lt;&gt;"",IF(MID(C3395,1,1)="r",SigmaEpsReinf(J3395,$AS$42:$AS$43,$AS$41,$AS$39,$AS$40,$AQ$38),""),"")</f>
        <v/>
      </c>
      <c r="Q3395" s="92" t="str">
        <f t="shared" si="536"/>
        <v/>
      </c>
      <c r="R3395" s="92" t="str">
        <f t="shared" si="537"/>
        <v/>
      </c>
      <c r="U3395" s="5"/>
      <c r="V3395" s="5"/>
      <c r="W3395" s="94" t="str">
        <f t="shared" si="535"/>
        <v/>
      </c>
      <c r="X3395" s="94" t="str">
        <f t="shared" si="538"/>
        <v/>
      </c>
      <c r="Y3395" s="5"/>
      <c r="BK3395" s="8"/>
      <c r="BL3395" s="5"/>
      <c r="BM3395" s="5"/>
      <c r="BN3395" s="5"/>
      <c r="BO3395" s="5"/>
      <c r="BP3395" s="1"/>
      <c r="BQ3395" s="1"/>
      <c r="BR3395" s="1"/>
      <c r="BS3395" s="1"/>
      <c r="BT3395" s="1"/>
      <c r="BU3395" s="4"/>
      <c r="BV3395" s="1"/>
      <c r="BW3395" s="3"/>
      <c r="BX3395" s="4"/>
      <c r="BY3395" s="5"/>
      <c r="BZ3395" s="5"/>
      <c r="CA3395" s="5"/>
      <c r="CB3395" s="5"/>
      <c r="CC3395" s="5"/>
      <c r="CD3395" s="43"/>
    </row>
    <row r="3396" spans="1:82" x14ac:dyDescent="0.25">
      <c r="A3396" s="8"/>
      <c r="B3396" s="5"/>
      <c r="C3396" s="5"/>
      <c r="D3396" s="5"/>
      <c r="E3396" s="5"/>
      <c r="F3396" s="94" t="str">
        <f t="shared" si="529"/>
        <v/>
      </c>
      <c r="G3396" s="94" t="str">
        <f t="shared" si="530"/>
        <v/>
      </c>
      <c r="H3396" s="127" t="str">
        <f>IF(A3396&lt;&gt;"",IF(MID(C3396,1,1)="c",$AS$26,IF(MID(C3396,1,1)="r",$AS$41,IF(MID(C3396,1,1)="p",#REF!,#REF!))),"")</f>
        <v/>
      </c>
      <c r="I3396" s="92" t="str">
        <f t="shared" si="531"/>
        <v/>
      </c>
      <c r="J3396" s="92" t="str">
        <f t="shared" si="532"/>
        <v/>
      </c>
      <c r="K3396" s="92" t="str">
        <f t="shared" si="533"/>
        <v/>
      </c>
      <c r="L3396" s="92" t="str">
        <f t="shared" si="534"/>
        <v/>
      </c>
      <c r="M3396" s="95" t="str">
        <f>IF(A3396&lt;&gt;"",IF(MID(C3396,1,1)="c",SigmaEpsConcrete(I3396,$AN$30:$AN$33,$AR$30:$AR$33,$AS$26,$AS$27,$AS$28,$AQ$20,$AU$19),""),"")</f>
        <v/>
      </c>
      <c r="N3396" s="95" t="str">
        <f>IF(A3396&lt;&gt;"",IF(MID(C3396,1,1)="r",SigmaEpsReinf(J3396,$AS$42:$AS$43,$AS$41,$AS$39,$AS$40,$AQ$38),""),"")</f>
        <v/>
      </c>
      <c r="Q3396" s="92" t="str">
        <f t="shared" si="536"/>
        <v/>
      </c>
      <c r="R3396" s="92" t="str">
        <f t="shared" si="537"/>
        <v/>
      </c>
      <c r="U3396" s="5"/>
      <c r="V3396" s="5"/>
      <c r="W3396" s="94" t="str">
        <f t="shared" si="535"/>
        <v/>
      </c>
      <c r="X3396" s="94" t="str">
        <f t="shared" si="538"/>
        <v/>
      </c>
      <c r="Y3396" s="5"/>
      <c r="BK3396" s="8"/>
      <c r="BL3396" s="5"/>
      <c r="BM3396" s="5"/>
      <c r="BN3396" s="5"/>
      <c r="BO3396" s="5"/>
      <c r="BP3396" s="1"/>
      <c r="BQ3396" s="1"/>
      <c r="BR3396" s="1"/>
      <c r="BS3396" s="1"/>
      <c r="BT3396" s="1"/>
      <c r="BU3396" s="4"/>
      <c r="BV3396" s="1"/>
      <c r="BW3396" s="3"/>
      <c r="BX3396" s="4"/>
      <c r="BY3396" s="5"/>
      <c r="BZ3396" s="5"/>
      <c r="CA3396" s="5"/>
      <c r="CB3396" s="5"/>
      <c r="CC3396" s="5"/>
      <c r="CD3396" s="43"/>
    </row>
    <row r="3397" spans="1:82" x14ac:dyDescent="0.25">
      <c r="A3397" s="8"/>
      <c r="B3397" s="5"/>
      <c r="C3397" s="5"/>
      <c r="D3397" s="5"/>
      <c r="E3397" s="5"/>
      <c r="F3397" s="94" t="str">
        <f t="shared" si="529"/>
        <v/>
      </c>
      <c r="G3397" s="94" t="str">
        <f t="shared" si="530"/>
        <v/>
      </c>
      <c r="H3397" s="127" t="str">
        <f>IF(A3397&lt;&gt;"",IF(MID(C3397,1,1)="c",$AS$26,IF(MID(C3397,1,1)="r",$AS$41,IF(MID(C3397,1,1)="p",#REF!,#REF!))),"")</f>
        <v/>
      </c>
      <c r="I3397" s="92" t="str">
        <f t="shared" si="531"/>
        <v/>
      </c>
      <c r="J3397" s="92" t="str">
        <f t="shared" si="532"/>
        <v/>
      </c>
      <c r="K3397" s="92" t="str">
        <f t="shared" si="533"/>
        <v/>
      </c>
      <c r="L3397" s="92" t="str">
        <f t="shared" si="534"/>
        <v/>
      </c>
      <c r="M3397" s="95" t="str">
        <f>IF(A3397&lt;&gt;"",IF(MID(C3397,1,1)="c",SigmaEpsConcrete(I3397,$AN$30:$AN$33,$AR$30:$AR$33,$AS$26,$AS$27,$AS$28,$AQ$20,$AU$19),""),"")</f>
        <v/>
      </c>
      <c r="N3397" s="95" t="str">
        <f>IF(A3397&lt;&gt;"",IF(MID(C3397,1,1)="r",SigmaEpsReinf(J3397,$AS$42:$AS$43,$AS$41,$AS$39,$AS$40,$AQ$38),""),"")</f>
        <v/>
      </c>
      <c r="Q3397" s="92" t="str">
        <f t="shared" si="536"/>
        <v/>
      </c>
      <c r="R3397" s="92" t="str">
        <f t="shared" si="537"/>
        <v/>
      </c>
      <c r="U3397" s="5"/>
      <c r="V3397" s="5"/>
      <c r="W3397" s="94" t="str">
        <f t="shared" si="535"/>
        <v/>
      </c>
      <c r="X3397" s="94" t="str">
        <f t="shared" si="538"/>
        <v/>
      </c>
      <c r="Y3397" s="5"/>
      <c r="BK3397" s="8"/>
      <c r="BL3397" s="5"/>
      <c r="BM3397" s="5"/>
      <c r="BN3397" s="5"/>
      <c r="BO3397" s="5"/>
      <c r="BP3397" s="1"/>
      <c r="BQ3397" s="1"/>
      <c r="BR3397" s="1"/>
      <c r="BS3397" s="1"/>
      <c r="BT3397" s="1"/>
      <c r="BU3397" s="4"/>
      <c r="BV3397" s="1"/>
      <c r="BW3397" s="3"/>
      <c r="BX3397" s="4"/>
      <c r="BY3397" s="5"/>
      <c r="BZ3397" s="5"/>
      <c r="CA3397" s="5"/>
      <c r="CB3397" s="5"/>
      <c r="CC3397" s="5"/>
      <c r="CD3397" s="43"/>
    </row>
    <row r="3398" spans="1:82" x14ac:dyDescent="0.25">
      <c r="A3398" s="8"/>
      <c r="B3398" s="5"/>
      <c r="C3398" s="5"/>
      <c r="D3398" s="5"/>
      <c r="E3398" s="5"/>
      <c r="F3398" s="94" t="str">
        <f t="shared" si="529"/>
        <v/>
      </c>
      <c r="G3398" s="94" t="str">
        <f t="shared" si="530"/>
        <v/>
      </c>
      <c r="H3398" s="127" t="str">
        <f>IF(A3398&lt;&gt;"",IF(MID(C3398,1,1)="c",$AS$26,IF(MID(C3398,1,1)="r",$AS$41,IF(MID(C3398,1,1)="p",#REF!,#REF!))),"")</f>
        <v/>
      </c>
      <c r="I3398" s="92" t="str">
        <f t="shared" si="531"/>
        <v/>
      </c>
      <c r="J3398" s="92" t="str">
        <f t="shared" si="532"/>
        <v/>
      </c>
      <c r="K3398" s="92" t="str">
        <f t="shared" si="533"/>
        <v/>
      </c>
      <c r="L3398" s="92" t="str">
        <f t="shared" si="534"/>
        <v/>
      </c>
      <c r="M3398" s="95" t="str">
        <f>IF(A3398&lt;&gt;"",IF(MID(C3398,1,1)="c",SigmaEpsConcrete(I3398,$AN$30:$AN$33,$AR$30:$AR$33,$AS$26,$AS$27,$AS$28,$AQ$20,$AU$19),""),"")</f>
        <v/>
      </c>
      <c r="N3398" s="95" t="str">
        <f>IF(A3398&lt;&gt;"",IF(MID(C3398,1,1)="r",SigmaEpsReinf(J3398,$AS$42:$AS$43,$AS$41,$AS$39,$AS$40,$AQ$38),""),"")</f>
        <v/>
      </c>
      <c r="Q3398" s="92" t="str">
        <f t="shared" si="536"/>
        <v/>
      </c>
      <c r="R3398" s="92" t="str">
        <f t="shared" si="537"/>
        <v/>
      </c>
      <c r="U3398" s="5"/>
      <c r="V3398" s="5"/>
      <c r="W3398" s="94" t="str">
        <f t="shared" si="535"/>
        <v/>
      </c>
      <c r="X3398" s="94" t="str">
        <f t="shared" si="538"/>
        <v/>
      </c>
      <c r="Y3398" s="5"/>
      <c r="BK3398" s="8"/>
      <c r="BL3398" s="5"/>
      <c r="BM3398" s="5"/>
      <c r="BN3398" s="5"/>
      <c r="BO3398" s="5"/>
      <c r="BP3398" s="1"/>
      <c r="BQ3398" s="1"/>
      <c r="BR3398" s="1"/>
      <c r="BS3398" s="1"/>
      <c r="BT3398" s="1"/>
      <c r="BU3398" s="4"/>
      <c r="BV3398" s="1"/>
      <c r="BW3398" s="3"/>
      <c r="BX3398" s="4"/>
      <c r="BY3398" s="5"/>
      <c r="BZ3398" s="5"/>
      <c r="CA3398" s="5"/>
      <c r="CB3398" s="5"/>
      <c r="CC3398" s="5"/>
      <c r="CD3398" s="43"/>
    </row>
    <row r="3399" spans="1:82" x14ac:dyDescent="0.25">
      <c r="A3399" s="8"/>
      <c r="B3399" s="5"/>
      <c r="C3399" s="5"/>
      <c r="D3399" s="5"/>
      <c r="E3399" s="5"/>
      <c r="F3399" s="94" t="str">
        <f t="shared" si="529"/>
        <v/>
      </c>
      <c r="G3399" s="94" t="str">
        <f t="shared" si="530"/>
        <v/>
      </c>
      <c r="H3399" s="127" t="str">
        <f>IF(A3399&lt;&gt;"",IF(MID(C3399,1,1)="c",$AS$26,IF(MID(C3399,1,1)="r",$AS$41,IF(MID(C3399,1,1)="p",#REF!,#REF!))),"")</f>
        <v/>
      </c>
      <c r="I3399" s="92" t="str">
        <f t="shared" si="531"/>
        <v/>
      </c>
      <c r="J3399" s="92" t="str">
        <f t="shared" si="532"/>
        <v/>
      </c>
      <c r="K3399" s="92" t="str">
        <f t="shared" si="533"/>
        <v/>
      </c>
      <c r="L3399" s="92" t="str">
        <f t="shared" si="534"/>
        <v/>
      </c>
      <c r="M3399" s="95" t="str">
        <f>IF(A3399&lt;&gt;"",IF(MID(C3399,1,1)="c",SigmaEpsConcrete(I3399,$AN$30:$AN$33,$AR$30:$AR$33,$AS$26,$AS$27,$AS$28,$AQ$20,$AU$19),""),"")</f>
        <v/>
      </c>
      <c r="N3399" s="95" t="str">
        <f>IF(A3399&lt;&gt;"",IF(MID(C3399,1,1)="r",SigmaEpsReinf(J3399,$AS$42:$AS$43,$AS$41,$AS$39,$AS$40,$AQ$38),""),"")</f>
        <v/>
      </c>
      <c r="Q3399" s="92" t="str">
        <f t="shared" si="536"/>
        <v/>
      </c>
      <c r="R3399" s="92" t="str">
        <f t="shared" si="537"/>
        <v/>
      </c>
      <c r="U3399" s="5"/>
      <c r="V3399" s="5"/>
      <c r="W3399" s="94" t="str">
        <f t="shared" si="535"/>
        <v/>
      </c>
      <c r="X3399" s="94" t="str">
        <f t="shared" si="538"/>
        <v/>
      </c>
      <c r="Y3399" s="5"/>
      <c r="BK3399" s="8"/>
      <c r="BL3399" s="5"/>
      <c r="BM3399" s="5"/>
      <c r="BN3399" s="5"/>
      <c r="BO3399" s="5"/>
      <c r="BP3399" s="1"/>
      <c r="BQ3399" s="1"/>
      <c r="BR3399" s="1"/>
      <c r="BS3399" s="1"/>
      <c r="BT3399" s="1"/>
      <c r="BU3399" s="4"/>
      <c r="BV3399" s="1"/>
      <c r="BW3399" s="3"/>
      <c r="BX3399" s="4"/>
      <c r="BY3399" s="5"/>
      <c r="BZ3399" s="5"/>
      <c r="CA3399" s="5"/>
      <c r="CB3399" s="5"/>
      <c r="CC3399" s="5"/>
      <c r="CD3399" s="43"/>
    </row>
    <row r="3400" spans="1:82" x14ac:dyDescent="0.25">
      <c r="A3400" s="8"/>
      <c r="B3400" s="5"/>
      <c r="C3400" s="5"/>
      <c r="D3400" s="5"/>
      <c r="E3400" s="5"/>
      <c r="F3400" s="94" t="str">
        <f t="shared" si="529"/>
        <v/>
      </c>
      <c r="G3400" s="94" t="str">
        <f t="shared" si="530"/>
        <v/>
      </c>
      <c r="H3400" s="127" t="str">
        <f>IF(A3400&lt;&gt;"",IF(MID(C3400,1,1)="c",$AS$26,IF(MID(C3400,1,1)="r",$AS$41,IF(MID(C3400,1,1)="p",#REF!,#REF!))),"")</f>
        <v/>
      </c>
      <c r="I3400" s="92" t="str">
        <f t="shared" si="531"/>
        <v/>
      </c>
      <c r="J3400" s="92" t="str">
        <f t="shared" si="532"/>
        <v/>
      </c>
      <c r="K3400" s="92" t="str">
        <f t="shared" si="533"/>
        <v/>
      </c>
      <c r="L3400" s="92" t="str">
        <f t="shared" si="534"/>
        <v/>
      </c>
      <c r="M3400" s="95" t="str">
        <f>IF(A3400&lt;&gt;"",IF(MID(C3400,1,1)="c",SigmaEpsConcrete(I3400,$AN$30:$AN$33,$AR$30:$AR$33,$AS$26,$AS$27,$AS$28,$AQ$20,$AU$19),""),"")</f>
        <v/>
      </c>
      <c r="N3400" s="95" t="str">
        <f>IF(A3400&lt;&gt;"",IF(MID(C3400,1,1)="r",SigmaEpsReinf(J3400,$AS$42:$AS$43,$AS$41,$AS$39,$AS$40,$AQ$38),""),"")</f>
        <v/>
      </c>
      <c r="Q3400" s="92" t="str">
        <f t="shared" si="536"/>
        <v/>
      </c>
      <c r="R3400" s="92" t="str">
        <f t="shared" si="537"/>
        <v/>
      </c>
      <c r="U3400" s="5"/>
      <c r="V3400" s="5"/>
      <c r="W3400" s="94" t="str">
        <f t="shared" si="535"/>
        <v/>
      </c>
      <c r="X3400" s="94" t="str">
        <f t="shared" si="538"/>
        <v/>
      </c>
      <c r="Y3400" s="5"/>
      <c r="BK3400" s="8"/>
      <c r="BL3400" s="5"/>
      <c r="BM3400" s="5"/>
      <c r="BN3400" s="5"/>
      <c r="BO3400" s="5"/>
      <c r="BP3400" s="1"/>
      <c r="BQ3400" s="1"/>
      <c r="BR3400" s="1"/>
      <c r="BS3400" s="1"/>
      <c r="BT3400" s="1"/>
      <c r="BU3400" s="4"/>
      <c r="BV3400" s="1"/>
      <c r="BW3400" s="3"/>
      <c r="BX3400" s="4"/>
      <c r="BY3400" s="5"/>
      <c r="BZ3400" s="5"/>
      <c r="CA3400" s="5"/>
      <c r="CB3400" s="5"/>
      <c r="CC3400" s="5"/>
      <c r="CD3400" s="43"/>
    </row>
    <row r="3401" spans="1:82" x14ac:dyDescent="0.25">
      <c r="A3401" s="8"/>
      <c r="B3401" s="5"/>
      <c r="C3401" s="5"/>
      <c r="D3401" s="5"/>
      <c r="E3401" s="5"/>
      <c r="F3401" s="94" t="str">
        <f t="shared" si="529"/>
        <v/>
      </c>
      <c r="G3401" s="94" t="str">
        <f t="shared" si="530"/>
        <v/>
      </c>
      <c r="H3401" s="127" t="str">
        <f>IF(A3401&lt;&gt;"",IF(MID(C3401,1,1)="c",$AS$26,IF(MID(C3401,1,1)="r",$AS$41,IF(MID(C3401,1,1)="p",#REF!,#REF!))),"")</f>
        <v/>
      </c>
      <c r="I3401" s="92" t="str">
        <f t="shared" si="531"/>
        <v/>
      </c>
      <c r="J3401" s="92" t="str">
        <f t="shared" si="532"/>
        <v/>
      </c>
      <c r="K3401" s="92" t="str">
        <f t="shared" si="533"/>
        <v/>
      </c>
      <c r="L3401" s="92" t="str">
        <f t="shared" si="534"/>
        <v/>
      </c>
      <c r="M3401" s="95" t="str">
        <f>IF(A3401&lt;&gt;"",IF(MID(C3401,1,1)="c",SigmaEpsConcrete(I3401,$AN$30:$AN$33,$AR$30:$AR$33,$AS$26,$AS$27,$AS$28,$AQ$20,$AU$19),""),"")</f>
        <v/>
      </c>
      <c r="N3401" s="95" t="str">
        <f>IF(A3401&lt;&gt;"",IF(MID(C3401,1,1)="r",SigmaEpsReinf(J3401,$AS$42:$AS$43,$AS$41,$AS$39,$AS$40,$AQ$38),""),"")</f>
        <v/>
      </c>
      <c r="Q3401" s="92" t="str">
        <f t="shared" si="536"/>
        <v/>
      </c>
      <c r="R3401" s="92" t="str">
        <f t="shared" si="537"/>
        <v/>
      </c>
      <c r="U3401" s="5"/>
      <c r="V3401" s="5"/>
      <c r="W3401" s="94" t="str">
        <f t="shared" si="535"/>
        <v/>
      </c>
      <c r="X3401" s="94" t="str">
        <f t="shared" si="538"/>
        <v/>
      </c>
      <c r="Y3401" s="5"/>
      <c r="BK3401" s="8"/>
      <c r="BL3401" s="5"/>
      <c r="BM3401" s="5"/>
      <c r="BN3401" s="5"/>
      <c r="BO3401" s="5"/>
      <c r="BP3401" s="1"/>
      <c r="BQ3401" s="1"/>
      <c r="BR3401" s="1"/>
      <c r="BS3401" s="1"/>
      <c r="BT3401" s="1"/>
      <c r="BU3401" s="4"/>
      <c r="BV3401" s="1"/>
      <c r="BW3401" s="3"/>
      <c r="BX3401" s="4"/>
      <c r="BY3401" s="5"/>
      <c r="BZ3401" s="5"/>
      <c r="CA3401" s="5"/>
      <c r="CB3401" s="5"/>
      <c r="CC3401" s="5"/>
      <c r="CD3401" s="43"/>
    </row>
    <row r="3402" spans="1:82" x14ac:dyDescent="0.25">
      <c r="A3402" s="8"/>
      <c r="B3402" s="5"/>
      <c r="C3402" s="5"/>
      <c r="D3402" s="5"/>
      <c r="E3402" s="5"/>
      <c r="F3402" s="94" t="str">
        <f t="shared" ref="F3402:F3465" si="539">IF(A3402&lt;&gt;"",(D3402-$AU$86)/10,"")</f>
        <v/>
      </c>
      <c r="G3402" s="94" t="str">
        <f t="shared" ref="G3402:G3465" si="540">IF(A3402&lt;&gt;"",(E3402-$AU$87)/10,"")</f>
        <v/>
      </c>
      <c r="H3402" s="127" t="str">
        <f>IF(A3402&lt;&gt;"",IF(MID(C3402,1,1)="c",$AS$26,IF(MID(C3402,1,1)="r",$AS$41,IF(MID(C3402,1,1)="p",#REF!,#REF!))),"")</f>
        <v/>
      </c>
      <c r="I3402" s="92" t="str">
        <f t="shared" ref="I3402:I3465" si="541">IF($A3402&lt;&gt;"",IF(MID($C3402,1,1)="c",$Y$3+$Y$4*$F3402+$Y$5*$G3402+$BR$43,""),"")</f>
        <v/>
      </c>
      <c r="J3402" s="92" t="str">
        <f t="shared" ref="J3402:J3465" si="542">IF($A3402&lt;&gt;"",IF(MID($C3402,1,1)="r",$Y$3+$Y$4*$F3402+$Y$5*$G3402+$BR$43,""),"")</f>
        <v/>
      </c>
      <c r="K3402" s="92" t="str">
        <f t="shared" ref="K3402:K3465" si="543">IF($A3402&lt;&gt;"",IF(MID($C3402,1,1)="u",$Y$3+$Y$4*$F3402+$Y$5*$G3402+$BR$43,""),"")</f>
        <v/>
      </c>
      <c r="L3402" s="92" t="str">
        <f t="shared" ref="L3402:L3465" si="544">IF($A3402&lt;&gt;"",IF(MID($C3402,1,1)="p",$Y$3+$Y$4*$F3402+$Y$5*$G3402+$BR$43,""),"")</f>
        <v/>
      </c>
      <c r="M3402" s="95" t="str">
        <f>IF(A3402&lt;&gt;"",IF(MID(C3402,1,1)="c",SigmaEpsConcrete(I3402,$AN$30:$AN$33,$AR$30:$AR$33,$AS$26,$AS$27,$AS$28,$AQ$20,$AU$19),""),"")</f>
        <v/>
      </c>
      <c r="N3402" s="95" t="str">
        <f>IF(A3402&lt;&gt;"",IF(MID(C3402,1,1)="r",SigmaEpsReinf(J3402,$AS$42:$AS$43,$AS$41,$AS$39,$AS$40,$AQ$38),""),"")</f>
        <v/>
      </c>
      <c r="Q3402" s="92" t="str">
        <f t="shared" si="536"/>
        <v/>
      </c>
      <c r="R3402" s="92" t="str">
        <f t="shared" si="537"/>
        <v/>
      </c>
      <c r="U3402" s="5"/>
      <c r="V3402" s="5"/>
      <c r="W3402" s="94" t="str">
        <f t="shared" ref="W3402:W3465" si="545">IF(A3402&lt;&gt;"",F3402-$AU$105,"")</f>
        <v/>
      </c>
      <c r="X3402" s="94" t="str">
        <f t="shared" si="538"/>
        <v/>
      </c>
      <c r="Y3402" s="5"/>
      <c r="BK3402" s="8"/>
      <c r="BL3402" s="5"/>
      <c r="BM3402" s="5"/>
      <c r="BN3402" s="5"/>
      <c r="BO3402" s="5"/>
      <c r="BP3402" s="1"/>
      <c r="BQ3402" s="1"/>
      <c r="BR3402" s="1"/>
      <c r="BS3402" s="1"/>
      <c r="BT3402" s="1"/>
      <c r="BU3402" s="4"/>
      <c r="BV3402" s="1"/>
      <c r="BW3402" s="3"/>
      <c r="BX3402" s="4"/>
      <c r="BY3402" s="5"/>
      <c r="BZ3402" s="5"/>
      <c r="CA3402" s="5"/>
      <c r="CB3402" s="5"/>
      <c r="CC3402" s="5"/>
      <c r="CD3402" s="43"/>
    </row>
    <row r="3403" spans="1:82" x14ac:dyDescent="0.25">
      <c r="A3403" s="8"/>
      <c r="B3403" s="5"/>
      <c r="C3403" s="5"/>
      <c r="D3403" s="5"/>
      <c r="E3403" s="5"/>
      <c r="F3403" s="94" t="str">
        <f t="shared" si="539"/>
        <v/>
      </c>
      <c r="G3403" s="94" t="str">
        <f t="shared" si="540"/>
        <v/>
      </c>
      <c r="H3403" s="127" t="str">
        <f>IF(A3403&lt;&gt;"",IF(MID(C3403,1,1)="c",$AS$26,IF(MID(C3403,1,1)="r",$AS$41,IF(MID(C3403,1,1)="p",#REF!,#REF!))),"")</f>
        <v/>
      </c>
      <c r="I3403" s="92" t="str">
        <f t="shared" si="541"/>
        <v/>
      </c>
      <c r="J3403" s="92" t="str">
        <f t="shared" si="542"/>
        <v/>
      </c>
      <c r="K3403" s="92" t="str">
        <f t="shared" si="543"/>
        <v/>
      </c>
      <c r="L3403" s="92" t="str">
        <f t="shared" si="544"/>
        <v/>
      </c>
      <c r="M3403" s="95" t="str">
        <f>IF(A3403&lt;&gt;"",IF(MID(C3403,1,1)="c",SigmaEpsConcrete(I3403,$AN$30:$AN$33,$AR$30:$AR$33,$AS$26,$AS$27,$AS$28,$AQ$20,$AU$19),""),"")</f>
        <v/>
      </c>
      <c r="N3403" s="95" t="str">
        <f>IF(A3403&lt;&gt;"",IF(MID(C3403,1,1)="r",SigmaEpsReinf(J3403,$AS$42:$AS$43,$AS$41,$AS$39,$AS$40,$AQ$38),""),"")</f>
        <v/>
      </c>
      <c r="Q3403" s="92" t="str">
        <f t="shared" ref="Q3403:Q3466" si="546">IF(A3403&lt;&gt;"",IF(MID(C3403,1,1)="c",IF(ISERROR(M3403/I3403),"",M3403/I3403),""),"")</f>
        <v/>
      </c>
      <c r="R3403" s="92" t="str">
        <f t="shared" ref="R3403:R3466" si="547">IF(A3403&lt;&gt;"",IF(MID(C3403,1,1)="r",IF(ISERROR(N3403/J3403),"",N3403/J3403),""),"")</f>
        <v/>
      </c>
      <c r="U3403" s="5"/>
      <c r="V3403" s="5"/>
      <c r="W3403" s="94" t="str">
        <f t="shared" si="545"/>
        <v/>
      </c>
      <c r="X3403" s="94" t="str">
        <f t="shared" ref="X3403:X3466" si="548">IF(B3403&lt;&gt;"",G3403-$AU$106,"")</f>
        <v/>
      </c>
      <c r="Y3403" s="5"/>
      <c r="BK3403" s="8"/>
      <c r="BL3403" s="5"/>
      <c r="BM3403" s="5"/>
      <c r="BN3403" s="5"/>
      <c r="BO3403" s="5"/>
      <c r="BP3403" s="1"/>
      <c r="BQ3403" s="1"/>
      <c r="BR3403" s="1"/>
      <c r="BS3403" s="1"/>
      <c r="BT3403" s="1"/>
      <c r="BU3403" s="4"/>
      <c r="BV3403" s="1"/>
      <c r="BW3403" s="3"/>
      <c r="BX3403" s="4"/>
      <c r="BY3403" s="5"/>
      <c r="BZ3403" s="5"/>
      <c r="CA3403" s="5"/>
      <c r="CB3403" s="5"/>
      <c r="CC3403" s="5"/>
      <c r="CD3403" s="43"/>
    </row>
    <row r="3404" spans="1:82" x14ac:dyDescent="0.25">
      <c r="A3404" s="8"/>
      <c r="B3404" s="5"/>
      <c r="C3404" s="5"/>
      <c r="D3404" s="5"/>
      <c r="E3404" s="5"/>
      <c r="F3404" s="94" t="str">
        <f t="shared" si="539"/>
        <v/>
      </c>
      <c r="G3404" s="94" t="str">
        <f t="shared" si="540"/>
        <v/>
      </c>
      <c r="H3404" s="127" t="str">
        <f>IF(A3404&lt;&gt;"",IF(MID(C3404,1,1)="c",$AS$26,IF(MID(C3404,1,1)="r",$AS$41,IF(MID(C3404,1,1)="p",#REF!,#REF!))),"")</f>
        <v/>
      </c>
      <c r="I3404" s="92" t="str">
        <f t="shared" si="541"/>
        <v/>
      </c>
      <c r="J3404" s="92" t="str">
        <f t="shared" si="542"/>
        <v/>
      </c>
      <c r="K3404" s="92" t="str">
        <f t="shared" si="543"/>
        <v/>
      </c>
      <c r="L3404" s="92" t="str">
        <f t="shared" si="544"/>
        <v/>
      </c>
      <c r="M3404" s="95" t="str">
        <f>IF(A3404&lt;&gt;"",IF(MID(C3404,1,1)="c",SigmaEpsConcrete(I3404,$AN$30:$AN$33,$AR$30:$AR$33,$AS$26,$AS$27,$AS$28,$AQ$20,$AU$19),""),"")</f>
        <v/>
      </c>
      <c r="N3404" s="95" t="str">
        <f>IF(A3404&lt;&gt;"",IF(MID(C3404,1,1)="r",SigmaEpsReinf(J3404,$AS$42:$AS$43,$AS$41,$AS$39,$AS$40,$AQ$38),""),"")</f>
        <v/>
      </c>
      <c r="Q3404" s="92" t="str">
        <f t="shared" si="546"/>
        <v/>
      </c>
      <c r="R3404" s="92" t="str">
        <f t="shared" si="547"/>
        <v/>
      </c>
      <c r="U3404" s="5"/>
      <c r="V3404" s="5"/>
      <c r="W3404" s="94" t="str">
        <f t="shared" si="545"/>
        <v/>
      </c>
      <c r="X3404" s="94" t="str">
        <f t="shared" si="548"/>
        <v/>
      </c>
      <c r="Y3404" s="5"/>
      <c r="BK3404" s="8"/>
      <c r="BL3404" s="5"/>
      <c r="BM3404" s="5"/>
      <c r="BN3404" s="5"/>
      <c r="BO3404" s="5"/>
      <c r="BP3404" s="1"/>
      <c r="BQ3404" s="1"/>
      <c r="BR3404" s="1"/>
      <c r="BS3404" s="1"/>
      <c r="BT3404" s="1"/>
      <c r="BU3404" s="4"/>
      <c r="BV3404" s="1"/>
      <c r="BW3404" s="3"/>
      <c r="BX3404" s="4"/>
      <c r="BY3404" s="5"/>
      <c r="BZ3404" s="5"/>
      <c r="CA3404" s="5"/>
      <c r="CB3404" s="5"/>
      <c r="CC3404" s="5"/>
      <c r="CD3404" s="43"/>
    </row>
    <row r="3405" spans="1:82" x14ac:dyDescent="0.25">
      <c r="A3405" s="8"/>
      <c r="B3405" s="5"/>
      <c r="C3405" s="5"/>
      <c r="D3405" s="5"/>
      <c r="E3405" s="5"/>
      <c r="F3405" s="94" t="str">
        <f t="shared" si="539"/>
        <v/>
      </c>
      <c r="G3405" s="94" t="str">
        <f t="shared" si="540"/>
        <v/>
      </c>
      <c r="H3405" s="127" t="str">
        <f>IF(A3405&lt;&gt;"",IF(MID(C3405,1,1)="c",$AS$26,IF(MID(C3405,1,1)="r",$AS$41,IF(MID(C3405,1,1)="p",#REF!,#REF!))),"")</f>
        <v/>
      </c>
      <c r="I3405" s="92" t="str">
        <f t="shared" si="541"/>
        <v/>
      </c>
      <c r="J3405" s="92" t="str">
        <f t="shared" si="542"/>
        <v/>
      </c>
      <c r="K3405" s="92" t="str">
        <f t="shared" si="543"/>
        <v/>
      </c>
      <c r="L3405" s="92" t="str">
        <f t="shared" si="544"/>
        <v/>
      </c>
      <c r="M3405" s="95" t="str">
        <f>IF(A3405&lt;&gt;"",IF(MID(C3405,1,1)="c",SigmaEpsConcrete(I3405,$AN$30:$AN$33,$AR$30:$AR$33,$AS$26,$AS$27,$AS$28,$AQ$20,$AU$19),""),"")</f>
        <v/>
      </c>
      <c r="N3405" s="95" t="str">
        <f>IF(A3405&lt;&gt;"",IF(MID(C3405,1,1)="r",SigmaEpsReinf(J3405,$AS$42:$AS$43,$AS$41,$AS$39,$AS$40,$AQ$38),""),"")</f>
        <v/>
      </c>
      <c r="Q3405" s="92" t="str">
        <f t="shared" si="546"/>
        <v/>
      </c>
      <c r="R3405" s="92" t="str">
        <f t="shared" si="547"/>
        <v/>
      </c>
      <c r="U3405" s="5"/>
      <c r="V3405" s="5"/>
      <c r="W3405" s="94" t="str">
        <f t="shared" si="545"/>
        <v/>
      </c>
      <c r="X3405" s="94" t="str">
        <f t="shared" si="548"/>
        <v/>
      </c>
      <c r="Y3405" s="5"/>
      <c r="BK3405" s="8"/>
      <c r="BL3405" s="5"/>
      <c r="BM3405" s="5"/>
      <c r="BN3405" s="5"/>
      <c r="BO3405" s="5"/>
      <c r="BP3405" s="1"/>
      <c r="BQ3405" s="1"/>
      <c r="BR3405" s="1"/>
      <c r="BS3405" s="1"/>
      <c r="BT3405" s="1"/>
      <c r="BU3405" s="4"/>
      <c r="BV3405" s="1"/>
      <c r="BW3405" s="3"/>
      <c r="BX3405" s="4"/>
      <c r="BY3405" s="5"/>
      <c r="BZ3405" s="5"/>
      <c r="CA3405" s="5"/>
      <c r="CB3405" s="5"/>
      <c r="CC3405" s="5"/>
      <c r="CD3405" s="43"/>
    </row>
    <row r="3406" spans="1:82" x14ac:dyDescent="0.25">
      <c r="A3406" s="8"/>
      <c r="B3406" s="5"/>
      <c r="C3406" s="5"/>
      <c r="D3406" s="5"/>
      <c r="E3406" s="5"/>
      <c r="F3406" s="94" t="str">
        <f t="shared" si="539"/>
        <v/>
      </c>
      <c r="G3406" s="94" t="str">
        <f t="shared" si="540"/>
        <v/>
      </c>
      <c r="H3406" s="127" t="str">
        <f>IF(A3406&lt;&gt;"",IF(MID(C3406,1,1)="c",$AS$26,IF(MID(C3406,1,1)="r",$AS$41,IF(MID(C3406,1,1)="p",#REF!,#REF!))),"")</f>
        <v/>
      </c>
      <c r="I3406" s="92" t="str">
        <f t="shared" si="541"/>
        <v/>
      </c>
      <c r="J3406" s="92" t="str">
        <f t="shared" si="542"/>
        <v/>
      </c>
      <c r="K3406" s="92" t="str">
        <f t="shared" si="543"/>
        <v/>
      </c>
      <c r="L3406" s="92" t="str">
        <f t="shared" si="544"/>
        <v/>
      </c>
      <c r="M3406" s="95" t="str">
        <f>IF(A3406&lt;&gt;"",IF(MID(C3406,1,1)="c",SigmaEpsConcrete(I3406,$AN$30:$AN$33,$AR$30:$AR$33,$AS$26,$AS$27,$AS$28,$AQ$20,$AU$19),""),"")</f>
        <v/>
      </c>
      <c r="N3406" s="95" t="str">
        <f>IF(A3406&lt;&gt;"",IF(MID(C3406,1,1)="r",SigmaEpsReinf(J3406,$AS$42:$AS$43,$AS$41,$AS$39,$AS$40,$AQ$38),""),"")</f>
        <v/>
      </c>
      <c r="Q3406" s="92" t="str">
        <f t="shared" si="546"/>
        <v/>
      </c>
      <c r="R3406" s="92" t="str">
        <f t="shared" si="547"/>
        <v/>
      </c>
      <c r="U3406" s="5"/>
      <c r="V3406" s="5"/>
      <c r="W3406" s="94" t="str">
        <f t="shared" si="545"/>
        <v/>
      </c>
      <c r="X3406" s="94" t="str">
        <f t="shared" si="548"/>
        <v/>
      </c>
      <c r="Y3406" s="5"/>
      <c r="BK3406" s="8"/>
      <c r="BL3406" s="5"/>
      <c r="BM3406" s="5"/>
      <c r="BN3406" s="5"/>
      <c r="BO3406" s="5"/>
      <c r="BP3406" s="1"/>
      <c r="BQ3406" s="1"/>
      <c r="BR3406" s="1"/>
      <c r="BS3406" s="1"/>
      <c r="BT3406" s="1"/>
      <c r="BU3406" s="4"/>
      <c r="BV3406" s="1"/>
      <c r="BW3406" s="3"/>
      <c r="BX3406" s="4"/>
      <c r="BY3406" s="5"/>
      <c r="BZ3406" s="5"/>
      <c r="CA3406" s="5"/>
      <c r="CB3406" s="5"/>
      <c r="CC3406" s="5"/>
      <c r="CD3406" s="43"/>
    </row>
    <row r="3407" spans="1:82" x14ac:dyDescent="0.25">
      <c r="A3407" s="8"/>
      <c r="B3407" s="5"/>
      <c r="C3407" s="5"/>
      <c r="D3407" s="5"/>
      <c r="E3407" s="5"/>
      <c r="F3407" s="94" t="str">
        <f t="shared" si="539"/>
        <v/>
      </c>
      <c r="G3407" s="94" t="str">
        <f t="shared" si="540"/>
        <v/>
      </c>
      <c r="H3407" s="127" t="str">
        <f>IF(A3407&lt;&gt;"",IF(MID(C3407,1,1)="c",$AS$26,IF(MID(C3407,1,1)="r",$AS$41,IF(MID(C3407,1,1)="p",#REF!,#REF!))),"")</f>
        <v/>
      </c>
      <c r="I3407" s="92" t="str">
        <f t="shared" si="541"/>
        <v/>
      </c>
      <c r="J3407" s="92" t="str">
        <f t="shared" si="542"/>
        <v/>
      </c>
      <c r="K3407" s="92" t="str">
        <f t="shared" si="543"/>
        <v/>
      </c>
      <c r="L3407" s="92" t="str">
        <f t="shared" si="544"/>
        <v/>
      </c>
      <c r="M3407" s="95" t="str">
        <f>IF(A3407&lt;&gt;"",IF(MID(C3407,1,1)="c",SigmaEpsConcrete(I3407,$AN$30:$AN$33,$AR$30:$AR$33,$AS$26,$AS$27,$AS$28,$AQ$20,$AU$19),""),"")</f>
        <v/>
      </c>
      <c r="N3407" s="95" t="str">
        <f>IF(A3407&lt;&gt;"",IF(MID(C3407,1,1)="r",SigmaEpsReinf(J3407,$AS$42:$AS$43,$AS$41,$AS$39,$AS$40,$AQ$38),""),"")</f>
        <v/>
      </c>
      <c r="Q3407" s="92" t="str">
        <f t="shared" si="546"/>
        <v/>
      </c>
      <c r="R3407" s="92" t="str">
        <f t="shared" si="547"/>
        <v/>
      </c>
      <c r="U3407" s="5"/>
      <c r="V3407" s="5"/>
      <c r="W3407" s="94" t="str">
        <f t="shared" si="545"/>
        <v/>
      </c>
      <c r="X3407" s="94" t="str">
        <f t="shared" si="548"/>
        <v/>
      </c>
      <c r="Y3407" s="5"/>
      <c r="BK3407" s="8"/>
      <c r="BL3407" s="5"/>
      <c r="BM3407" s="5"/>
      <c r="BN3407" s="5"/>
      <c r="BO3407" s="5"/>
      <c r="BP3407" s="1"/>
      <c r="BQ3407" s="1"/>
      <c r="BR3407" s="1"/>
      <c r="BS3407" s="1"/>
      <c r="BT3407" s="1"/>
      <c r="BU3407" s="4"/>
      <c r="BV3407" s="1"/>
      <c r="BW3407" s="3"/>
      <c r="BX3407" s="4"/>
      <c r="BY3407" s="5"/>
      <c r="BZ3407" s="5"/>
      <c r="CA3407" s="5"/>
      <c r="CB3407" s="5"/>
      <c r="CC3407" s="5"/>
      <c r="CD3407" s="43"/>
    </row>
    <row r="3408" spans="1:82" x14ac:dyDescent="0.25">
      <c r="A3408" s="8"/>
      <c r="B3408" s="5"/>
      <c r="C3408" s="5"/>
      <c r="D3408" s="5"/>
      <c r="E3408" s="5"/>
      <c r="F3408" s="94" t="str">
        <f t="shared" si="539"/>
        <v/>
      </c>
      <c r="G3408" s="94" t="str">
        <f t="shared" si="540"/>
        <v/>
      </c>
      <c r="H3408" s="127" t="str">
        <f>IF(A3408&lt;&gt;"",IF(MID(C3408,1,1)="c",$AS$26,IF(MID(C3408,1,1)="r",$AS$41,IF(MID(C3408,1,1)="p",#REF!,#REF!))),"")</f>
        <v/>
      </c>
      <c r="I3408" s="92" t="str">
        <f t="shared" si="541"/>
        <v/>
      </c>
      <c r="J3408" s="92" t="str">
        <f t="shared" si="542"/>
        <v/>
      </c>
      <c r="K3408" s="92" t="str">
        <f t="shared" si="543"/>
        <v/>
      </c>
      <c r="L3408" s="92" t="str">
        <f t="shared" si="544"/>
        <v/>
      </c>
      <c r="M3408" s="95" t="str">
        <f>IF(A3408&lt;&gt;"",IF(MID(C3408,1,1)="c",SigmaEpsConcrete(I3408,$AN$30:$AN$33,$AR$30:$AR$33,$AS$26,$AS$27,$AS$28,$AQ$20,$AU$19),""),"")</f>
        <v/>
      </c>
      <c r="N3408" s="95" t="str">
        <f>IF(A3408&lt;&gt;"",IF(MID(C3408,1,1)="r",SigmaEpsReinf(J3408,$AS$42:$AS$43,$AS$41,$AS$39,$AS$40,$AQ$38),""),"")</f>
        <v/>
      </c>
      <c r="Q3408" s="92" t="str">
        <f t="shared" si="546"/>
        <v/>
      </c>
      <c r="R3408" s="92" t="str">
        <f t="shared" si="547"/>
        <v/>
      </c>
      <c r="U3408" s="5"/>
      <c r="V3408" s="5"/>
      <c r="W3408" s="94" t="str">
        <f t="shared" si="545"/>
        <v/>
      </c>
      <c r="X3408" s="94" t="str">
        <f t="shared" si="548"/>
        <v/>
      </c>
      <c r="Y3408" s="5"/>
      <c r="BK3408" s="8"/>
      <c r="BL3408" s="5"/>
      <c r="BM3408" s="5"/>
      <c r="BN3408" s="5"/>
      <c r="BO3408" s="5"/>
      <c r="BP3408" s="1"/>
      <c r="BQ3408" s="1"/>
      <c r="BR3408" s="1"/>
      <c r="BS3408" s="1"/>
      <c r="BT3408" s="1"/>
      <c r="BU3408" s="4"/>
      <c r="BV3408" s="1"/>
      <c r="BW3408" s="3"/>
      <c r="BX3408" s="4"/>
      <c r="BY3408" s="5"/>
      <c r="BZ3408" s="5"/>
      <c r="CA3408" s="5"/>
      <c r="CB3408" s="5"/>
      <c r="CC3408" s="5"/>
      <c r="CD3408" s="43"/>
    </row>
    <row r="3409" spans="1:82" x14ac:dyDescent="0.25">
      <c r="A3409" s="8"/>
      <c r="B3409" s="5"/>
      <c r="C3409" s="5"/>
      <c r="D3409" s="5"/>
      <c r="E3409" s="5"/>
      <c r="F3409" s="94" t="str">
        <f t="shared" si="539"/>
        <v/>
      </c>
      <c r="G3409" s="94" t="str">
        <f t="shared" si="540"/>
        <v/>
      </c>
      <c r="H3409" s="127" t="str">
        <f>IF(A3409&lt;&gt;"",IF(MID(C3409,1,1)="c",$AS$26,IF(MID(C3409,1,1)="r",$AS$41,IF(MID(C3409,1,1)="p",#REF!,#REF!))),"")</f>
        <v/>
      </c>
      <c r="I3409" s="92" t="str">
        <f t="shared" si="541"/>
        <v/>
      </c>
      <c r="J3409" s="92" t="str">
        <f t="shared" si="542"/>
        <v/>
      </c>
      <c r="K3409" s="92" t="str">
        <f t="shared" si="543"/>
        <v/>
      </c>
      <c r="L3409" s="92" t="str">
        <f t="shared" si="544"/>
        <v/>
      </c>
      <c r="M3409" s="95" t="str">
        <f>IF(A3409&lt;&gt;"",IF(MID(C3409,1,1)="c",SigmaEpsConcrete(I3409,$AN$30:$AN$33,$AR$30:$AR$33,$AS$26,$AS$27,$AS$28,$AQ$20,$AU$19),""),"")</f>
        <v/>
      </c>
      <c r="N3409" s="95" t="str">
        <f>IF(A3409&lt;&gt;"",IF(MID(C3409,1,1)="r",SigmaEpsReinf(J3409,$AS$42:$AS$43,$AS$41,$AS$39,$AS$40,$AQ$38),""),"")</f>
        <v/>
      </c>
      <c r="Q3409" s="92" t="str">
        <f t="shared" si="546"/>
        <v/>
      </c>
      <c r="R3409" s="92" t="str">
        <f t="shared" si="547"/>
        <v/>
      </c>
      <c r="U3409" s="5"/>
      <c r="V3409" s="5"/>
      <c r="W3409" s="94" t="str">
        <f t="shared" si="545"/>
        <v/>
      </c>
      <c r="X3409" s="94" t="str">
        <f t="shared" si="548"/>
        <v/>
      </c>
      <c r="Y3409" s="5"/>
      <c r="BK3409" s="8"/>
      <c r="BL3409" s="5"/>
      <c r="BM3409" s="5"/>
      <c r="BN3409" s="5"/>
      <c r="BO3409" s="5"/>
      <c r="BP3409" s="1"/>
      <c r="BQ3409" s="1"/>
      <c r="BR3409" s="1"/>
      <c r="BS3409" s="1"/>
      <c r="BT3409" s="1"/>
      <c r="BU3409" s="4"/>
      <c r="BV3409" s="1"/>
      <c r="BW3409" s="3"/>
      <c r="BX3409" s="4"/>
      <c r="BY3409" s="5"/>
      <c r="BZ3409" s="5"/>
      <c r="CA3409" s="5"/>
      <c r="CB3409" s="5"/>
      <c r="CC3409" s="5"/>
      <c r="CD3409" s="43"/>
    </row>
    <row r="3410" spans="1:82" x14ac:dyDescent="0.25">
      <c r="A3410" s="8"/>
      <c r="B3410" s="5"/>
      <c r="C3410" s="5"/>
      <c r="D3410" s="5"/>
      <c r="E3410" s="5"/>
      <c r="F3410" s="94" t="str">
        <f t="shared" si="539"/>
        <v/>
      </c>
      <c r="G3410" s="94" t="str">
        <f t="shared" si="540"/>
        <v/>
      </c>
      <c r="H3410" s="127" t="str">
        <f>IF(A3410&lt;&gt;"",IF(MID(C3410,1,1)="c",$AS$26,IF(MID(C3410,1,1)="r",$AS$41,IF(MID(C3410,1,1)="p",#REF!,#REF!))),"")</f>
        <v/>
      </c>
      <c r="I3410" s="92" t="str">
        <f t="shared" si="541"/>
        <v/>
      </c>
      <c r="J3410" s="92" t="str">
        <f t="shared" si="542"/>
        <v/>
      </c>
      <c r="K3410" s="92" t="str">
        <f t="shared" si="543"/>
        <v/>
      </c>
      <c r="L3410" s="92" t="str">
        <f t="shared" si="544"/>
        <v/>
      </c>
      <c r="M3410" s="95" t="str">
        <f>IF(A3410&lt;&gt;"",IF(MID(C3410,1,1)="c",SigmaEpsConcrete(I3410,$AN$30:$AN$33,$AR$30:$AR$33,$AS$26,$AS$27,$AS$28,$AQ$20,$AU$19),""),"")</f>
        <v/>
      </c>
      <c r="N3410" s="95" t="str">
        <f>IF(A3410&lt;&gt;"",IF(MID(C3410,1,1)="r",SigmaEpsReinf(J3410,$AS$42:$AS$43,$AS$41,$AS$39,$AS$40,$AQ$38),""),"")</f>
        <v/>
      </c>
      <c r="Q3410" s="92" t="str">
        <f t="shared" si="546"/>
        <v/>
      </c>
      <c r="R3410" s="92" t="str">
        <f t="shared" si="547"/>
        <v/>
      </c>
      <c r="U3410" s="5"/>
      <c r="V3410" s="5"/>
      <c r="W3410" s="94" t="str">
        <f t="shared" si="545"/>
        <v/>
      </c>
      <c r="X3410" s="94" t="str">
        <f t="shared" si="548"/>
        <v/>
      </c>
      <c r="Y3410" s="5"/>
      <c r="BK3410" s="8"/>
      <c r="BL3410" s="5"/>
      <c r="BM3410" s="5"/>
      <c r="BN3410" s="5"/>
      <c r="BO3410" s="5"/>
      <c r="BP3410" s="1"/>
      <c r="BQ3410" s="1"/>
      <c r="BR3410" s="1"/>
      <c r="BS3410" s="1"/>
      <c r="BT3410" s="1"/>
      <c r="BU3410" s="4"/>
      <c r="BV3410" s="1"/>
      <c r="BW3410" s="3"/>
      <c r="BX3410" s="4"/>
      <c r="BY3410" s="5"/>
      <c r="BZ3410" s="5"/>
      <c r="CA3410" s="5"/>
      <c r="CB3410" s="5"/>
      <c r="CC3410" s="5"/>
      <c r="CD3410" s="43"/>
    </row>
    <row r="3411" spans="1:82" x14ac:dyDescent="0.25">
      <c r="A3411" s="8"/>
      <c r="B3411" s="5"/>
      <c r="C3411" s="5"/>
      <c r="D3411" s="5"/>
      <c r="E3411" s="5"/>
      <c r="F3411" s="94" t="str">
        <f t="shared" si="539"/>
        <v/>
      </c>
      <c r="G3411" s="94" t="str">
        <f t="shared" si="540"/>
        <v/>
      </c>
      <c r="H3411" s="127" t="str">
        <f>IF(A3411&lt;&gt;"",IF(MID(C3411,1,1)="c",$AS$26,IF(MID(C3411,1,1)="r",$AS$41,IF(MID(C3411,1,1)="p",#REF!,#REF!))),"")</f>
        <v/>
      </c>
      <c r="I3411" s="92" t="str">
        <f t="shared" si="541"/>
        <v/>
      </c>
      <c r="J3411" s="92" t="str">
        <f t="shared" si="542"/>
        <v/>
      </c>
      <c r="K3411" s="92" t="str">
        <f t="shared" si="543"/>
        <v/>
      </c>
      <c r="L3411" s="92" t="str">
        <f t="shared" si="544"/>
        <v/>
      </c>
      <c r="M3411" s="95" t="str">
        <f>IF(A3411&lt;&gt;"",IF(MID(C3411,1,1)="c",SigmaEpsConcrete(I3411,$AN$30:$AN$33,$AR$30:$AR$33,$AS$26,$AS$27,$AS$28,$AQ$20,$AU$19),""),"")</f>
        <v/>
      </c>
      <c r="N3411" s="95" t="str">
        <f>IF(A3411&lt;&gt;"",IF(MID(C3411,1,1)="r",SigmaEpsReinf(J3411,$AS$42:$AS$43,$AS$41,$AS$39,$AS$40,$AQ$38),""),"")</f>
        <v/>
      </c>
      <c r="Q3411" s="92" t="str">
        <f t="shared" si="546"/>
        <v/>
      </c>
      <c r="R3411" s="92" t="str">
        <f t="shared" si="547"/>
        <v/>
      </c>
      <c r="U3411" s="5"/>
      <c r="V3411" s="5"/>
      <c r="W3411" s="94" t="str">
        <f t="shared" si="545"/>
        <v/>
      </c>
      <c r="X3411" s="94" t="str">
        <f t="shared" si="548"/>
        <v/>
      </c>
      <c r="Y3411" s="5"/>
      <c r="BK3411" s="8"/>
      <c r="BL3411" s="5"/>
      <c r="BM3411" s="5"/>
      <c r="BN3411" s="5"/>
      <c r="BO3411" s="5"/>
      <c r="BP3411" s="1"/>
      <c r="BQ3411" s="1"/>
      <c r="BR3411" s="1"/>
      <c r="BS3411" s="1"/>
      <c r="BT3411" s="1"/>
      <c r="BU3411" s="4"/>
      <c r="BV3411" s="1"/>
      <c r="BW3411" s="3"/>
      <c r="BX3411" s="4"/>
      <c r="BY3411" s="5"/>
      <c r="BZ3411" s="5"/>
      <c r="CA3411" s="5"/>
      <c r="CB3411" s="5"/>
      <c r="CC3411" s="5"/>
      <c r="CD3411" s="43"/>
    </row>
    <row r="3412" spans="1:82" x14ac:dyDescent="0.25">
      <c r="A3412" s="8"/>
      <c r="B3412" s="5"/>
      <c r="C3412" s="5"/>
      <c r="D3412" s="5"/>
      <c r="E3412" s="5"/>
      <c r="F3412" s="94" t="str">
        <f t="shared" si="539"/>
        <v/>
      </c>
      <c r="G3412" s="94" t="str">
        <f t="shared" si="540"/>
        <v/>
      </c>
      <c r="H3412" s="127" t="str">
        <f>IF(A3412&lt;&gt;"",IF(MID(C3412,1,1)="c",$AS$26,IF(MID(C3412,1,1)="r",$AS$41,IF(MID(C3412,1,1)="p",#REF!,#REF!))),"")</f>
        <v/>
      </c>
      <c r="I3412" s="92" t="str">
        <f t="shared" si="541"/>
        <v/>
      </c>
      <c r="J3412" s="92" t="str">
        <f t="shared" si="542"/>
        <v/>
      </c>
      <c r="K3412" s="92" t="str">
        <f t="shared" si="543"/>
        <v/>
      </c>
      <c r="L3412" s="92" t="str">
        <f t="shared" si="544"/>
        <v/>
      </c>
      <c r="M3412" s="95" t="str">
        <f>IF(A3412&lt;&gt;"",IF(MID(C3412,1,1)="c",SigmaEpsConcrete(I3412,$AN$30:$AN$33,$AR$30:$AR$33,$AS$26,$AS$27,$AS$28,$AQ$20,$AU$19),""),"")</f>
        <v/>
      </c>
      <c r="N3412" s="95" t="str">
        <f>IF(A3412&lt;&gt;"",IF(MID(C3412,1,1)="r",SigmaEpsReinf(J3412,$AS$42:$AS$43,$AS$41,$AS$39,$AS$40,$AQ$38),""),"")</f>
        <v/>
      </c>
      <c r="Q3412" s="92" t="str">
        <f t="shared" si="546"/>
        <v/>
      </c>
      <c r="R3412" s="92" t="str">
        <f t="shared" si="547"/>
        <v/>
      </c>
      <c r="U3412" s="5"/>
      <c r="V3412" s="5"/>
      <c r="W3412" s="94" t="str">
        <f t="shared" si="545"/>
        <v/>
      </c>
      <c r="X3412" s="94" t="str">
        <f t="shared" si="548"/>
        <v/>
      </c>
      <c r="Y3412" s="5"/>
      <c r="BK3412" s="8"/>
      <c r="BL3412" s="5"/>
      <c r="BM3412" s="5"/>
      <c r="BN3412" s="5"/>
      <c r="BO3412" s="5"/>
      <c r="BP3412" s="1"/>
      <c r="BQ3412" s="1"/>
      <c r="BR3412" s="1"/>
      <c r="BS3412" s="1"/>
      <c r="BT3412" s="1"/>
      <c r="BU3412" s="4"/>
      <c r="BV3412" s="1"/>
      <c r="BW3412" s="3"/>
      <c r="BX3412" s="4"/>
      <c r="BY3412" s="5"/>
      <c r="BZ3412" s="5"/>
      <c r="CA3412" s="5"/>
      <c r="CB3412" s="5"/>
      <c r="CC3412" s="5"/>
      <c r="CD3412" s="43"/>
    </row>
    <row r="3413" spans="1:82" x14ac:dyDescent="0.25">
      <c r="A3413" s="8"/>
      <c r="B3413" s="5"/>
      <c r="C3413" s="5"/>
      <c r="D3413" s="5"/>
      <c r="E3413" s="5"/>
      <c r="F3413" s="94" t="str">
        <f t="shared" si="539"/>
        <v/>
      </c>
      <c r="G3413" s="94" t="str">
        <f t="shared" si="540"/>
        <v/>
      </c>
      <c r="H3413" s="127" t="str">
        <f>IF(A3413&lt;&gt;"",IF(MID(C3413,1,1)="c",$AS$26,IF(MID(C3413,1,1)="r",$AS$41,IF(MID(C3413,1,1)="p",#REF!,#REF!))),"")</f>
        <v/>
      </c>
      <c r="I3413" s="92" t="str">
        <f t="shared" si="541"/>
        <v/>
      </c>
      <c r="J3413" s="92" t="str">
        <f t="shared" si="542"/>
        <v/>
      </c>
      <c r="K3413" s="92" t="str">
        <f t="shared" si="543"/>
        <v/>
      </c>
      <c r="L3413" s="92" t="str">
        <f t="shared" si="544"/>
        <v/>
      </c>
      <c r="M3413" s="95" t="str">
        <f>IF(A3413&lt;&gt;"",IF(MID(C3413,1,1)="c",SigmaEpsConcrete(I3413,$AN$30:$AN$33,$AR$30:$AR$33,$AS$26,$AS$27,$AS$28,$AQ$20,$AU$19),""),"")</f>
        <v/>
      </c>
      <c r="N3413" s="95" t="str">
        <f>IF(A3413&lt;&gt;"",IF(MID(C3413,1,1)="r",SigmaEpsReinf(J3413,$AS$42:$AS$43,$AS$41,$AS$39,$AS$40,$AQ$38),""),"")</f>
        <v/>
      </c>
      <c r="Q3413" s="92" t="str">
        <f t="shared" si="546"/>
        <v/>
      </c>
      <c r="R3413" s="92" t="str">
        <f t="shared" si="547"/>
        <v/>
      </c>
      <c r="U3413" s="5"/>
      <c r="V3413" s="5"/>
      <c r="W3413" s="94" t="str">
        <f t="shared" si="545"/>
        <v/>
      </c>
      <c r="X3413" s="94" t="str">
        <f t="shared" si="548"/>
        <v/>
      </c>
      <c r="Y3413" s="5"/>
      <c r="BK3413" s="8"/>
      <c r="BL3413" s="5"/>
      <c r="BM3413" s="5"/>
      <c r="BN3413" s="5"/>
      <c r="BO3413" s="5"/>
      <c r="BP3413" s="1"/>
      <c r="BQ3413" s="1"/>
      <c r="BR3413" s="1"/>
      <c r="BS3413" s="1"/>
      <c r="BT3413" s="1"/>
      <c r="BU3413" s="4"/>
      <c r="BV3413" s="1"/>
      <c r="BW3413" s="3"/>
      <c r="BX3413" s="4"/>
      <c r="BY3413" s="5"/>
      <c r="BZ3413" s="5"/>
      <c r="CA3413" s="5"/>
      <c r="CB3413" s="5"/>
      <c r="CC3413" s="5"/>
      <c r="CD3413" s="43"/>
    </row>
    <row r="3414" spans="1:82" x14ac:dyDescent="0.25">
      <c r="A3414" s="8"/>
      <c r="B3414" s="5"/>
      <c r="C3414" s="5"/>
      <c r="D3414" s="5"/>
      <c r="E3414" s="5"/>
      <c r="F3414" s="94" t="str">
        <f t="shared" si="539"/>
        <v/>
      </c>
      <c r="G3414" s="94" t="str">
        <f t="shared" si="540"/>
        <v/>
      </c>
      <c r="H3414" s="127" t="str">
        <f>IF(A3414&lt;&gt;"",IF(MID(C3414,1,1)="c",$AS$26,IF(MID(C3414,1,1)="r",$AS$41,IF(MID(C3414,1,1)="p",#REF!,#REF!))),"")</f>
        <v/>
      </c>
      <c r="I3414" s="92" t="str">
        <f t="shared" si="541"/>
        <v/>
      </c>
      <c r="J3414" s="92" t="str">
        <f t="shared" si="542"/>
        <v/>
      </c>
      <c r="K3414" s="92" t="str">
        <f t="shared" si="543"/>
        <v/>
      </c>
      <c r="L3414" s="92" t="str">
        <f t="shared" si="544"/>
        <v/>
      </c>
      <c r="M3414" s="95" t="str">
        <f>IF(A3414&lt;&gt;"",IF(MID(C3414,1,1)="c",SigmaEpsConcrete(I3414,$AN$30:$AN$33,$AR$30:$AR$33,$AS$26,$AS$27,$AS$28,$AQ$20,$AU$19),""),"")</f>
        <v/>
      </c>
      <c r="N3414" s="95" t="str">
        <f>IF(A3414&lt;&gt;"",IF(MID(C3414,1,1)="r",SigmaEpsReinf(J3414,$AS$42:$AS$43,$AS$41,$AS$39,$AS$40,$AQ$38),""),"")</f>
        <v/>
      </c>
      <c r="Q3414" s="92" t="str">
        <f t="shared" si="546"/>
        <v/>
      </c>
      <c r="R3414" s="92" t="str">
        <f t="shared" si="547"/>
        <v/>
      </c>
      <c r="U3414" s="5"/>
      <c r="V3414" s="5"/>
      <c r="W3414" s="94" t="str">
        <f t="shared" si="545"/>
        <v/>
      </c>
      <c r="X3414" s="94" t="str">
        <f t="shared" si="548"/>
        <v/>
      </c>
      <c r="Y3414" s="5"/>
      <c r="BK3414" s="8"/>
      <c r="BL3414" s="5"/>
      <c r="BM3414" s="5"/>
      <c r="BN3414" s="5"/>
      <c r="BO3414" s="5"/>
      <c r="BP3414" s="1"/>
      <c r="BQ3414" s="1"/>
      <c r="BR3414" s="1"/>
      <c r="BS3414" s="1"/>
      <c r="BT3414" s="1"/>
      <c r="BU3414" s="4"/>
      <c r="BV3414" s="1"/>
      <c r="BW3414" s="3"/>
      <c r="BX3414" s="4"/>
      <c r="BY3414" s="5"/>
      <c r="BZ3414" s="5"/>
      <c r="CA3414" s="5"/>
      <c r="CB3414" s="5"/>
      <c r="CC3414" s="5"/>
      <c r="CD3414" s="43"/>
    </row>
    <row r="3415" spans="1:82" x14ac:dyDescent="0.25">
      <c r="A3415" s="8"/>
      <c r="B3415" s="5"/>
      <c r="C3415" s="5"/>
      <c r="D3415" s="5"/>
      <c r="E3415" s="5"/>
      <c r="F3415" s="94" t="str">
        <f t="shared" si="539"/>
        <v/>
      </c>
      <c r="G3415" s="94" t="str">
        <f t="shared" si="540"/>
        <v/>
      </c>
      <c r="H3415" s="127" t="str">
        <f>IF(A3415&lt;&gt;"",IF(MID(C3415,1,1)="c",$AS$26,IF(MID(C3415,1,1)="r",$AS$41,IF(MID(C3415,1,1)="p",#REF!,#REF!))),"")</f>
        <v/>
      </c>
      <c r="I3415" s="92" t="str">
        <f t="shared" si="541"/>
        <v/>
      </c>
      <c r="J3415" s="92" t="str">
        <f t="shared" si="542"/>
        <v/>
      </c>
      <c r="K3415" s="92" t="str">
        <f t="shared" si="543"/>
        <v/>
      </c>
      <c r="L3415" s="92" t="str">
        <f t="shared" si="544"/>
        <v/>
      </c>
      <c r="M3415" s="95" t="str">
        <f>IF(A3415&lt;&gt;"",IF(MID(C3415,1,1)="c",SigmaEpsConcrete(I3415,$AN$30:$AN$33,$AR$30:$AR$33,$AS$26,$AS$27,$AS$28,$AQ$20,$AU$19),""),"")</f>
        <v/>
      </c>
      <c r="N3415" s="95" t="str">
        <f>IF(A3415&lt;&gt;"",IF(MID(C3415,1,1)="r",SigmaEpsReinf(J3415,$AS$42:$AS$43,$AS$41,$AS$39,$AS$40,$AQ$38),""),"")</f>
        <v/>
      </c>
      <c r="Q3415" s="92" t="str">
        <f t="shared" si="546"/>
        <v/>
      </c>
      <c r="R3415" s="92" t="str">
        <f t="shared" si="547"/>
        <v/>
      </c>
      <c r="U3415" s="5"/>
      <c r="V3415" s="5"/>
      <c r="W3415" s="94" t="str">
        <f t="shared" si="545"/>
        <v/>
      </c>
      <c r="X3415" s="94" t="str">
        <f t="shared" si="548"/>
        <v/>
      </c>
      <c r="Y3415" s="5"/>
      <c r="BK3415" s="8"/>
      <c r="BL3415" s="5"/>
      <c r="BM3415" s="5"/>
      <c r="BN3415" s="5"/>
      <c r="BO3415" s="5"/>
      <c r="BP3415" s="1"/>
      <c r="BQ3415" s="1"/>
      <c r="BR3415" s="1"/>
      <c r="BS3415" s="1"/>
      <c r="BT3415" s="1"/>
      <c r="BU3415" s="4"/>
      <c r="BV3415" s="1"/>
      <c r="BW3415" s="3"/>
      <c r="BX3415" s="4"/>
      <c r="BY3415" s="5"/>
      <c r="BZ3415" s="5"/>
      <c r="CA3415" s="5"/>
      <c r="CB3415" s="5"/>
      <c r="CC3415" s="5"/>
      <c r="CD3415" s="43"/>
    </row>
    <row r="3416" spans="1:82" x14ac:dyDescent="0.25">
      <c r="A3416" s="8"/>
      <c r="B3416" s="5"/>
      <c r="C3416" s="5"/>
      <c r="D3416" s="5"/>
      <c r="E3416" s="5"/>
      <c r="F3416" s="94" t="str">
        <f t="shared" si="539"/>
        <v/>
      </c>
      <c r="G3416" s="94" t="str">
        <f t="shared" si="540"/>
        <v/>
      </c>
      <c r="H3416" s="127" t="str">
        <f>IF(A3416&lt;&gt;"",IF(MID(C3416,1,1)="c",$AS$26,IF(MID(C3416,1,1)="r",$AS$41,IF(MID(C3416,1,1)="p",#REF!,#REF!))),"")</f>
        <v/>
      </c>
      <c r="I3416" s="92" t="str">
        <f t="shared" si="541"/>
        <v/>
      </c>
      <c r="J3416" s="92" t="str">
        <f t="shared" si="542"/>
        <v/>
      </c>
      <c r="K3416" s="92" t="str">
        <f t="shared" si="543"/>
        <v/>
      </c>
      <c r="L3416" s="92" t="str">
        <f t="shared" si="544"/>
        <v/>
      </c>
      <c r="M3416" s="95" t="str">
        <f>IF(A3416&lt;&gt;"",IF(MID(C3416,1,1)="c",SigmaEpsConcrete(I3416,$AN$30:$AN$33,$AR$30:$AR$33,$AS$26,$AS$27,$AS$28,$AQ$20,$AU$19),""),"")</f>
        <v/>
      </c>
      <c r="N3416" s="95" t="str">
        <f>IF(A3416&lt;&gt;"",IF(MID(C3416,1,1)="r",SigmaEpsReinf(J3416,$AS$42:$AS$43,$AS$41,$AS$39,$AS$40,$AQ$38),""),"")</f>
        <v/>
      </c>
      <c r="Q3416" s="92" t="str">
        <f t="shared" si="546"/>
        <v/>
      </c>
      <c r="R3416" s="92" t="str">
        <f t="shared" si="547"/>
        <v/>
      </c>
      <c r="U3416" s="5"/>
      <c r="V3416" s="5"/>
      <c r="W3416" s="94" t="str">
        <f t="shared" si="545"/>
        <v/>
      </c>
      <c r="X3416" s="94" t="str">
        <f t="shared" si="548"/>
        <v/>
      </c>
      <c r="Y3416" s="5"/>
      <c r="BK3416" s="8"/>
      <c r="BL3416" s="5"/>
      <c r="BM3416" s="5"/>
      <c r="BN3416" s="5"/>
      <c r="BO3416" s="5"/>
      <c r="BP3416" s="1"/>
      <c r="BQ3416" s="1"/>
      <c r="BR3416" s="1"/>
      <c r="BS3416" s="1"/>
      <c r="BT3416" s="1"/>
      <c r="BU3416" s="4"/>
      <c r="BV3416" s="1"/>
      <c r="BW3416" s="3"/>
      <c r="BX3416" s="4"/>
      <c r="BY3416" s="5"/>
      <c r="BZ3416" s="5"/>
      <c r="CA3416" s="5"/>
      <c r="CB3416" s="5"/>
      <c r="CC3416" s="5"/>
      <c r="CD3416" s="43"/>
    </row>
    <row r="3417" spans="1:82" x14ac:dyDescent="0.25">
      <c r="A3417" s="8"/>
      <c r="B3417" s="5"/>
      <c r="C3417" s="5"/>
      <c r="D3417" s="5"/>
      <c r="E3417" s="5"/>
      <c r="F3417" s="94" t="str">
        <f t="shared" si="539"/>
        <v/>
      </c>
      <c r="G3417" s="94" t="str">
        <f t="shared" si="540"/>
        <v/>
      </c>
      <c r="H3417" s="127" t="str">
        <f>IF(A3417&lt;&gt;"",IF(MID(C3417,1,1)="c",$AS$26,IF(MID(C3417,1,1)="r",$AS$41,IF(MID(C3417,1,1)="p",#REF!,#REF!))),"")</f>
        <v/>
      </c>
      <c r="I3417" s="92" t="str">
        <f t="shared" si="541"/>
        <v/>
      </c>
      <c r="J3417" s="92" t="str">
        <f t="shared" si="542"/>
        <v/>
      </c>
      <c r="K3417" s="92" t="str">
        <f t="shared" si="543"/>
        <v/>
      </c>
      <c r="L3417" s="92" t="str">
        <f t="shared" si="544"/>
        <v/>
      </c>
      <c r="M3417" s="95" t="str">
        <f>IF(A3417&lt;&gt;"",IF(MID(C3417,1,1)="c",SigmaEpsConcrete(I3417,$AN$30:$AN$33,$AR$30:$AR$33,$AS$26,$AS$27,$AS$28,$AQ$20,$AU$19),""),"")</f>
        <v/>
      </c>
      <c r="N3417" s="95" t="str">
        <f>IF(A3417&lt;&gt;"",IF(MID(C3417,1,1)="r",SigmaEpsReinf(J3417,$AS$42:$AS$43,$AS$41,$AS$39,$AS$40,$AQ$38),""),"")</f>
        <v/>
      </c>
      <c r="Q3417" s="92" t="str">
        <f t="shared" si="546"/>
        <v/>
      </c>
      <c r="R3417" s="92" t="str">
        <f t="shared" si="547"/>
        <v/>
      </c>
      <c r="U3417" s="5"/>
      <c r="V3417" s="5"/>
      <c r="W3417" s="94" t="str">
        <f t="shared" si="545"/>
        <v/>
      </c>
      <c r="X3417" s="94" t="str">
        <f t="shared" si="548"/>
        <v/>
      </c>
      <c r="Y3417" s="5"/>
      <c r="BK3417" s="8"/>
      <c r="BL3417" s="5"/>
      <c r="BM3417" s="5"/>
      <c r="BN3417" s="5"/>
      <c r="BO3417" s="5"/>
      <c r="BP3417" s="1"/>
      <c r="BQ3417" s="1"/>
      <c r="BR3417" s="1"/>
      <c r="BS3417" s="1"/>
      <c r="BT3417" s="1"/>
      <c r="BU3417" s="4"/>
      <c r="BV3417" s="1"/>
      <c r="BW3417" s="3"/>
      <c r="BX3417" s="4"/>
      <c r="BY3417" s="5"/>
      <c r="BZ3417" s="5"/>
      <c r="CA3417" s="5"/>
      <c r="CB3417" s="5"/>
      <c r="CC3417" s="5"/>
      <c r="CD3417" s="43"/>
    </row>
    <row r="3418" spans="1:82" x14ac:dyDescent="0.25">
      <c r="A3418" s="8"/>
      <c r="B3418" s="5"/>
      <c r="C3418" s="5"/>
      <c r="D3418" s="5"/>
      <c r="E3418" s="5"/>
      <c r="F3418" s="94" t="str">
        <f t="shared" si="539"/>
        <v/>
      </c>
      <c r="G3418" s="94" t="str">
        <f t="shared" si="540"/>
        <v/>
      </c>
      <c r="H3418" s="127" t="str">
        <f>IF(A3418&lt;&gt;"",IF(MID(C3418,1,1)="c",$AS$26,IF(MID(C3418,1,1)="r",$AS$41,IF(MID(C3418,1,1)="p",#REF!,#REF!))),"")</f>
        <v/>
      </c>
      <c r="I3418" s="92" t="str">
        <f t="shared" si="541"/>
        <v/>
      </c>
      <c r="J3418" s="92" t="str">
        <f t="shared" si="542"/>
        <v/>
      </c>
      <c r="K3418" s="92" t="str">
        <f t="shared" si="543"/>
        <v/>
      </c>
      <c r="L3418" s="92" t="str">
        <f t="shared" si="544"/>
        <v/>
      </c>
      <c r="M3418" s="95" t="str">
        <f>IF(A3418&lt;&gt;"",IF(MID(C3418,1,1)="c",SigmaEpsConcrete(I3418,$AN$30:$AN$33,$AR$30:$AR$33,$AS$26,$AS$27,$AS$28,$AQ$20,$AU$19),""),"")</f>
        <v/>
      </c>
      <c r="N3418" s="95" t="str">
        <f>IF(A3418&lt;&gt;"",IF(MID(C3418,1,1)="r",SigmaEpsReinf(J3418,$AS$42:$AS$43,$AS$41,$AS$39,$AS$40,$AQ$38),""),"")</f>
        <v/>
      </c>
      <c r="Q3418" s="92" t="str">
        <f t="shared" si="546"/>
        <v/>
      </c>
      <c r="R3418" s="92" t="str">
        <f t="shared" si="547"/>
        <v/>
      </c>
      <c r="U3418" s="5"/>
      <c r="V3418" s="5"/>
      <c r="W3418" s="94" t="str">
        <f t="shared" si="545"/>
        <v/>
      </c>
      <c r="X3418" s="94" t="str">
        <f t="shared" si="548"/>
        <v/>
      </c>
      <c r="Y3418" s="5"/>
      <c r="BK3418" s="8"/>
      <c r="BL3418" s="5"/>
      <c r="BM3418" s="5"/>
      <c r="BN3418" s="5"/>
      <c r="BO3418" s="5"/>
      <c r="BP3418" s="1"/>
      <c r="BQ3418" s="1"/>
      <c r="BR3418" s="1"/>
      <c r="BS3418" s="1"/>
      <c r="BT3418" s="1"/>
      <c r="BU3418" s="4"/>
      <c r="BV3418" s="1"/>
      <c r="BW3418" s="3"/>
      <c r="BX3418" s="4"/>
      <c r="BY3418" s="5"/>
      <c r="BZ3418" s="5"/>
      <c r="CA3418" s="5"/>
      <c r="CB3418" s="5"/>
      <c r="CC3418" s="5"/>
      <c r="CD3418" s="43"/>
    </row>
    <row r="3419" spans="1:82" x14ac:dyDescent="0.25">
      <c r="A3419" s="8"/>
      <c r="B3419" s="5"/>
      <c r="C3419" s="5"/>
      <c r="D3419" s="5"/>
      <c r="E3419" s="5"/>
      <c r="F3419" s="94" t="str">
        <f t="shared" si="539"/>
        <v/>
      </c>
      <c r="G3419" s="94" t="str">
        <f t="shared" si="540"/>
        <v/>
      </c>
      <c r="H3419" s="127" t="str">
        <f>IF(A3419&lt;&gt;"",IF(MID(C3419,1,1)="c",$AS$26,IF(MID(C3419,1,1)="r",$AS$41,IF(MID(C3419,1,1)="p",#REF!,#REF!))),"")</f>
        <v/>
      </c>
      <c r="I3419" s="92" t="str">
        <f t="shared" si="541"/>
        <v/>
      </c>
      <c r="J3419" s="92" t="str">
        <f t="shared" si="542"/>
        <v/>
      </c>
      <c r="K3419" s="92" t="str">
        <f t="shared" si="543"/>
        <v/>
      </c>
      <c r="L3419" s="92" t="str">
        <f t="shared" si="544"/>
        <v/>
      </c>
      <c r="M3419" s="95" t="str">
        <f>IF(A3419&lt;&gt;"",IF(MID(C3419,1,1)="c",SigmaEpsConcrete(I3419,$AN$30:$AN$33,$AR$30:$AR$33,$AS$26,$AS$27,$AS$28,$AQ$20,$AU$19),""),"")</f>
        <v/>
      </c>
      <c r="N3419" s="95" t="str">
        <f>IF(A3419&lt;&gt;"",IF(MID(C3419,1,1)="r",SigmaEpsReinf(J3419,$AS$42:$AS$43,$AS$41,$AS$39,$AS$40,$AQ$38),""),"")</f>
        <v/>
      </c>
      <c r="Q3419" s="92" t="str">
        <f t="shared" si="546"/>
        <v/>
      </c>
      <c r="R3419" s="92" t="str">
        <f t="shared" si="547"/>
        <v/>
      </c>
      <c r="U3419" s="5"/>
      <c r="V3419" s="5"/>
      <c r="W3419" s="94" t="str">
        <f t="shared" si="545"/>
        <v/>
      </c>
      <c r="X3419" s="94" t="str">
        <f t="shared" si="548"/>
        <v/>
      </c>
      <c r="Y3419" s="5"/>
      <c r="BK3419" s="8"/>
      <c r="BL3419" s="5"/>
      <c r="BM3419" s="5"/>
      <c r="BN3419" s="5"/>
      <c r="BO3419" s="5"/>
      <c r="BP3419" s="1"/>
      <c r="BQ3419" s="1"/>
      <c r="BR3419" s="1"/>
      <c r="BS3419" s="1"/>
      <c r="BT3419" s="1"/>
      <c r="BU3419" s="4"/>
      <c r="BV3419" s="1"/>
      <c r="BW3419" s="3"/>
      <c r="BX3419" s="4"/>
      <c r="BY3419" s="5"/>
      <c r="BZ3419" s="5"/>
      <c r="CA3419" s="5"/>
      <c r="CB3419" s="5"/>
      <c r="CC3419" s="5"/>
      <c r="CD3419" s="43"/>
    </row>
    <row r="3420" spans="1:82" x14ac:dyDescent="0.25">
      <c r="A3420" s="8"/>
      <c r="B3420" s="5"/>
      <c r="C3420" s="5"/>
      <c r="D3420" s="5"/>
      <c r="E3420" s="5"/>
      <c r="F3420" s="94" t="str">
        <f t="shared" si="539"/>
        <v/>
      </c>
      <c r="G3420" s="94" t="str">
        <f t="shared" si="540"/>
        <v/>
      </c>
      <c r="H3420" s="127" t="str">
        <f>IF(A3420&lt;&gt;"",IF(MID(C3420,1,1)="c",$AS$26,IF(MID(C3420,1,1)="r",$AS$41,IF(MID(C3420,1,1)="p",#REF!,#REF!))),"")</f>
        <v/>
      </c>
      <c r="I3420" s="92" t="str">
        <f t="shared" si="541"/>
        <v/>
      </c>
      <c r="J3420" s="92" t="str">
        <f t="shared" si="542"/>
        <v/>
      </c>
      <c r="K3420" s="92" t="str">
        <f t="shared" si="543"/>
        <v/>
      </c>
      <c r="L3420" s="92" t="str">
        <f t="shared" si="544"/>
        <v/>
      </c>
      <c r="M3420" s="95" t="str">
        <f>IF(A3420&lt;&gt;"",IF(MID(C3420,1,1)="c",SigmaEpsConcrete(I3420,$AN$30:$AN$33,$AR$30:$AR$33,$AS$26,$AS$27,$AS$28,$AQ$20,$AU$19),""),"")</f>
        <v/>
      </c>
      <c r="N3420" s="95" t="str">
        <f>IF(A3420&lt;&gt;"",IF(MID(C3420,1,1)="r",SigmaEpsReinf(J3420,$AS$42:$AS$43,$AS$41,$AS$39,$AS$40,$AQ$38),""),"")</f>
        <v/>
      </c>
      <c r="Q3420" s="92" t="str">
        <f t="shared" si="546"/>
        <v/>
      </c>
      <c r="R3420" s="92" t="str">
        <f t="shared" si="547"/>
        <v/>
      </c>
      <c r="U3420" s="5"/>
      <c r="V3420" s="5"/>
      <c r="W3420" s="94" t="str">
        <f t="shared" si="545"/>
        <v/>
      </c>
      <c r="X3420" s="94" t="str">
        <f t="shared" si="548"/>
        <v/>
      </c>
      <c r="Y3420" s="5"/>
      <c r="BK3420" s="8"/>
      <c r="BL3420" s="5"/>
      <c r="BM3420" s="5"/>
      <c r="BN3420" s="5"/>
      <c r="BO3420" s="5"/>
      <c r="BP3420" s="1"/>
      <c r="BQ3420" s="1"/>
      <c r="BR3420" s="1"/>
      <c r="BS3420" s="1"/>
      <c r="BT3420" s="1"/>
      <c r="BU3420" s="4"/>
      <c r="BV3420" s="1"/>
      <c r="BW3420" s="3"/>
      <c r="BX3420" s="4"/>
      <c r="BY3420" s="5"/>
      <c r="BZ3420" s="5"/>
      <c r="CA3420" s="5"/>
      <c r="CB3420" s="5"/>
      <c r="CC3420" s="5"/>
      <c r="CD3420" s="43"/>
    </row>
    <row r="3421" spans="1:82" x14ac:dyDescent="0.25">
      <c r="A3421" s="8"/>
      <c r="B3421" s="5"/>
      <c r="C3421" s="5"/>
      <c r="D3421" s="5"/>
      <c r="E3421" s="5"/>
      <c r="F3421" s="94" t="str">
        <f t="shared" si="539"/>
        <v/>
      </c>
      <c r="G3421" s="94" t="str">
        <f t="shared" si="540"/>
        <v/>
      </c>
      <c r="H3421" s="127" t="str">
        <f>IF(A3421&lt;&gt;"",IF(MID(C3421,1,1)="c",$AS$26,IF(MID(C3421,1,1)="r",$AS$41,IF(MID(C3421,1,1)="p",#REF!,#REF!))),"")</f>
        <v/>
      </c>
      <c r="I3421" s="92" t="str">
        <f t="shared" si="541"/>
        <v/>
      </c>
      <c r="J3421" s="92" t="str">
        <f t="shared" si="542"/>
        <v/>
      </c>
      <c r="K3421" s="92" t="str">
        <f t="shared" si="543"/>
        <v/>
      </c>
      <c r="L3421" s="92" t="str">
        <f t="shared" si="544"/>
        <v/>
      </c>
      <c r="M3421" s="95" t="str">
        <f>IF(A3421&lt;&gt;"",IF(MID(C3421,1,1)="c",SigmaEpsConcrete(I3421,$AN$30:$AN$33,$AR$30:$AR$33,$AS$26,$AS$27,$AS$28,$AQ$20,$AU$19),""),"")</f>
        <v/>
      </c>
      <c r="N3421" s="95" t="str">
        <f>IF(A3421&lt;&gt;"",IF(MID(C3421,1,1)="r",SigmaEpsReinf(J3421,$AS$42:$AS$43,$AS$41,$AS$39,$AS$40,$AQ$38),""),"")</f>
        <v/>
      </c>
      <c r="Q3421" s="92" t="str">
        <f t="shared" si="546"/>
        <v/>
      </c>
      <c r="R3421" s="92" t="str">
        <f t="shared" si="547"/>
        <v/>
      </c>
      <c r="U3421" s="5"/>
      <c r="V3421" s="5"/>
      <c r="W3421" s="94" t="str">
        <f t="shared" si="545"/>
        <v/>
      </c>
      <c r="X3421" s="94" t="str">
        <f t="shared" si="548"/>
        <v/>
      </c>
      <c r="Y3421" s="5"/>
      <c r="BK3421" s="8"/>
      <c r="BL3421" s="5"/>
      <c r="BM3421" s="5"/>
      <c r="BN3421" s="5"/>
      <c r="BO3421" s="5"/>
      <c r="BP3421" s="1"/>
      <c r="BQ3421" s="1"/>
      <c r="BR3421" s="1"/>
      <c r="BS3421" s="1"/>
      <c r="BT3421" s="1"/>
      <c r="BU3421" s="4"/>
      <c r="BV3421" s="1"/>
      <c r="BW3421" s="3"/>
      <c r="BX3421" s="4"/>
      <c r="BY3421" s="5"/>
      <c r="BZ3421" s="5"/>
      <c r="CA3421" s="5"/>
      <c r="CB3421" s="5"/>
      <c r="CC3421" s="5"/>
      <c r="CD3421" s="43"/>
    </row>
    <row r="3422" spans="1:82" x14ac:dyDescent="0.25">
      <c r="A3422" s="8"/>
      <c r="B3422" s="5"/>
      <c r="C3422" s="5"/>
      <c r="D3422" s="5"/>
      <c r="E3422" s="5"/>
      <c r="F3422" s="94" t="str">
        <f t="shared" si="539"/>
        <v/>
      </c>
      <c r="G3422" s="94" t="str">
        <f t="shared" si="540"/>
        <v/>
      </c>
      <c r="H3422" s="127" t="str">
        <f>IF(A3422&lt;&gt;"",IF(MID(C3422,1,1)="c",$AS$26,IF(MID(C3422,1,1)="r",$AS$41,IF(MID(C3422,1,1)="p",#REF!,#REF!))),"")</f>
        <v/>
      </c>
      <c r="I3422" s="92" t="str">
        <f t="shared" si="541"/>
        <v/>
      </c>
      <c r="J3422" s="92" t="str">
        <f t="shared" si="542"/>
        <v/>
      </c>
      <c r="K3422" s="92" t="str">
        <f t="shared" si="543"/>
        <v/>
      </c>
      <c r="L3422" s="92" t="str">
        <f t="shared" si="544"/>
        <v/>
      </c>
      <c r="M3422" s="95" t="str">
        <f>IF(A3422&lt;&gt;"",IF(MID(C3422,1,1)="c",SigmaEpsConcrete(I3422,$AN$30:$AN$33,$AR$30:$AR$33,$AS$26,$AS$27,$AS$28,$AQ$20,$AU$19),""),"")</f>
        <v/>
      </c>
      <c r="N3422" s="95" t="str">
        <f>IF(A3422&lt;&gt;"",IF(MID(C3422,1,1)="r",SigmaEpsReinf(J3422,$AS$42:$AS$43,$AS$41,$AS$39,$AS$40,$AQ$38),""),"")</f>
        <v/>
      </c>
      <c r="Q3422" s="92" t="str">
        <f t="shared" si="546"/>
        <v/>
      </c>
      <c r="R3422" s="92" t="str">
        <f t="shared" si="547"/>
        <v/>
      </c>
      <c r="U3422" s="5"/>
      <c r="V3422" s="5"/>
      <c r="W3422" s="94" t="str">
        <f t="shared" si="545"/>
        <v/>
      </c>
      <c r="X3422" s="94" t="str">
        <f t="shared" si="548"/>
        <v/>
      </c>
      <c r="Y3422" s="5"/>
      <c r="BK3422" s="8"/>
      <c r="BL3422" s="5"/>
      <c r="BM3422" s="5"/>
      <c r="BN3422" s="5"/>
      <c r="BO3422" s="5"/>
      <c r="BP3422" s="1"/>
      <c r="BQ3422" s="1"/>
      <c r="BR3422" s="1"/>
      <c r="BS3422" s="1"/>
      <c r="BT3422" s="1"/>
      <c r="BU3422" s="4"/>
      <c r="BV3422" s="1"/>
      <c r="BW3422" s="3"/>
      <c r="BX3422" s="4"/>
      <c r="BY3422" s="5"/>
      <c r="BZ3422" s="5"/>
      <c r="CA3422" s="5"/>
      <c r="CB3422" s="5"/>
      <c r="CC3422" s="5"/>
      <c r="CD3422" s="43"/>
    </row>
    <row r="3423" spans="1:82" x14ac:dyDescent="0.25">
      <c r="A3423" s="8"/>
      <c r="B3423" s="5"/>
      <c r="C3423" s="5"/>
      <c r="D3423" s="5"/>
      <c r="E3423" s="5"/>
      <c r="F3423" s="94" t="str">
        <f t="shared" si="539"/>
        <v/>
      </c>
      <c r="G3423" s="94" t="str">
        <f t="shared" si="540"/>
        <v/>
      </c>
      <c r="H3423" s="127" t="str">
        <f>IF(A3423&lt;&gt;"",IF(MID(C3423,1,1)="c",$AS$26,IF(MID(C3423,1,1)="r",$AS$41,IF(MID(C3423,1,1)="p",#REF!,#REF!))),"")</f>
        <v/>
      </c>
      <c r="I3423" s="92" t="str">
        <f t="shared" si="541"/>
        <v/>
      </c>
      <c r="J3423" s="92" t="str">
        <f t="shared" si="542"/>
        <v/>
      </c>
      <c r="K3423" s="92" t="str">
        <f t="shared" si="543"/>
        <v/>
      </c>
      <c r="L3423" s="92" t="str">
        <f t="shared" si="544"/>
        <v/>
      </c>
      <c r="M3423" s="95" t="str">
        <f>IF(A3423&lt;&gt;"",IF(MID(C3423,1,1)="c",SigmaEpsConcrete(I3423,$AN$30:$AN$33,$AR$30:$AR$33,$AS$26,$AS$27,$AS$28,$AQ$20,$AU$19),""),"")</f>
        <v/>
      </c>
      <c r="N3423" s="95" t="str">
        <f>IF(A3423&lt;&gt;"",IF(MID(C3423,1,1)="r",SigmaEpsReinf(J3423,$AS$42:$AS$43,$AS$41,$AS$39,$AS$40,$AQ$38),""),"")</f>
        <v/>
      </c>
      <c r="Q3423" s="92" t="str">
        <f t="shared" si="546"/>
        <v/>
      </c>
      <c r="R3423" s="92" t="str">
        <f t="shared" si="547"/>
        <v/>
      </c>
      <c r="U3423" s="5"/>
      <c r="V3423" s="5"/>
      <c r="W3423" s="94" t="str">
        <f t="shared" si="545"/>
        <v/>
      </c>
      <c r="X3423" s="94" t="str">
        <f t="shared" si="548"/>
        <v/>
      </c>
      <c r="Y3423" s="5"/>
      <c r="BK3423" s="8"/>
      <c r="BL3423" s="5"/>
      <c r="BM3423" s="5"/>
      <c r="BN3423" s="5"/>
      <c r="BO3423" s="5"/>
      <c r="BP3423" s="1"/>
      <c r="BQ3423" s="1"/>
      <c r="BR3423" s="1"/>
      <c r="BS3423" s="1"/>
      <c r="BT3423" s="1"/>
      <c r="BU3423" s="4"/>
      <c r="BV3423" s="1"/>
      <c r="BW3423" s="3"/>
      <c r="BX3423" s="4"/>
      <c r="BY3423" s="5"/>
      <c r="BZ3423" s="5"/>
      <c r="CA3423" s="5"/>
      <c r="CB3423" s="5"/>
      <c r="CC3423" s="5"/>
      <c r="CD3423" s="43"/>
    </row>
    <row r="3424" spans="1:82" x14ac:dyDescent="0.25">
      <c r="A3424" s="8"/>
      <c r="B3424" s="5"/>
      <c r="C3424" s="5"/>
      <c r="D3424" s="5"/>
      <c r="E3424" s="5"/>
      <c r="F3424" s="94" t="str">
        <f t="shared" si="539"/>
        <v/>
      </c>
      <c r="G3424" s="94" t="str">
        <f t="shared" si="540"/>
        <v/>
      </c>
      <c r="H3424" s="127" t="str">
        <f>IF(A3424&lt;&gt;"",IF(MID(C3424,1,1)="c",$AS$26,IF(MID(C3424,1,1)="r",$AS$41,IF(MID(C3424,1,1)="p",#REF!,#REF!))),"")</f>
        <v/>
      </c>
      <c r="I3424" s="92" t="str">
        <f t="shared" si="541"/>
        <v/>
      </c>
      <c r="J3424" s="92" t="str">
        <f t="shared" si="542"/>
        <v/>
      </c>
      <c r="K3424" s="92" t="str">
        <f t="shared" si="543"/>
        <v/>
      </c>
      <c r="L3424" s="92" t="str">
        <f t="shared" si="544"/>
        <v/>
      </c>
      <c r="M3424" s="95" t="str">
        <f>IF(A3424&lt;&gt;"",IF(MID(C3424,1,1)="c",SigmaEpsConcrete(I3424,$AN$30:$AN$33,$AR$30:$AR$33,$AS$26,$AS$27,$AS$28,$AQ$20,$AU$19),""),"")</f>
        <v/>
      </c>
      <c r="N3424" s="95" t="str">
        <f>IF(A3424&lt;&gt;"",IF(MID(C3424,1,1)="r",SigmaEpsReinf(J3424,$AS$42:$AS$43,$AS$41,$AS$39,$AS$40,$AQ$38),""),"")</f>
        <v/>
      </c>
      <c r="Q3424" s="92" t="str">
        <f t="shared" si="546"/>
        <v/>
      </c>
      <c r="R3424" s="92" t="str">
        <f t="shared" si="547"/>
        <v/>
      </c>
      <c r="U3424" s="5"/>
      <c r="V3424" s="5"/>
      <c r="W3424" s="94" t="str">
        <f t="shared" si="545"/>
        <v/>
      </c>
      <c r="X3424" s="94" t="str">
        <f t="shared" si="548"/>
        <v/>
      </c>
      <c r="Y3424" s="5"/>
      <c r="BK3424" s="8"/>
      <c r="BL3424" s="5"/>
      <c r="BM3424" s="5"/>
      <c r="BN3424" s="5"/>
      <c r="BO3424" s="5"/>
      <c r="BP3424" s="1"/>
      <c r="BQ3424" s="1"/>
      <c r="BR3424" s="1"/>
      <c r="BS3424" s="1"/>
      <c r="BT3424" s="1"/>
      <c r="BU3424" s="4"/>
      <c r="BV3424" s="1"/>
      <c r="BW3424" s="3"/>
      <c r="BX3424" s="4"/>
      <c r="BY3424" s="5"/>
      <c r="BZ3424" s="5"/>
      <c r="CA3424" s="5"/>
      <c r="CB3424" s="5"/>
      <c r="CC3424" s="5"/>
      <c r="CD3424" s="43"/>
    </row>
    <row r="3425" spans="1:82" x14ac:dyDescent="0.25">
      <c r="A3425" s="8"/>
      <c r="B3425" s="5"/>
      <c r="C3425" s="5"/>
      <c r="D3425" s="5"/>
      <c r="E3425" s="5"/>
      <c r="F3425" s="94" t="str">
        <f t="shared" si="539"/>
        <v/>
      </c>
      <c r="G3425" s="94" t="str">
        <f t="shared" si="540"/>
        <v/>
      </c>
      <c r="H3425" s="127" t="str">
        <f>IF(A3425&lt;&gt;"",IF(MID(C3425,1,1)="c",$AS$26,IF(MID(C3425,1,1)="r",$AS$41,IF(MID(C3425,1,1)="p",#REF!,#REF!))),"")</f>
        <v/>
      </c>
      <c r="I3425" s="92" t="str">
        <f t="shared" si="541"/>
        <v/>
      </c>
      <c r="J3425" s="92" t="str">
        <f t="shared" si="542"/>
        <v/>
      </c>
      <c r="K3425" s="92" t="str">
        <f t="shared" si="543"/>
        <v/>
      </c>
      <c r="L3425" s="92" t="str">
        <f t="shared" si="544"/>
        <v/>
      </c>
      <c r="M3425" s="95" t="str">
        <f>IF(A3425&lt;&gt;"",IF(MID(C3425,1,1)="c",SigmaEpsConcrete(I3425,$AN$30:$AN$33,$AR$30:$AR$33,$AS$26,$AS$27,$AS$28,$AQ$20,$AU$19),""),"")</f>
        <v/>
      </c>
      <c r="N3425" s="95" t="str">
        <f>IF(A3425&lt;&gt;"",IF(MID(C3425,1,1)="r",SigmaEpsReinf(J3425,$AS$42:$AS$43,$AS$41,$AS$39,$AS$40,$AQ$38),""),"")</f>
        <v/>
      </c>
      <c r="Q3425" s="92" t="str">
        <f t="shared" si="546"/>
        <v/>
      </c>
      <c r="R3425" s="92" t="str">
        <f t="shared" si="547"/>
        <v/>
      </c>
      <c r="U3425" s="5"/>
      <c r="V3425" s="5"/>
      <c r="W3425" s="94" t="str">
        <f t="shared" si="545"/>
        <v/>
      </c>
      <c r="X3425" s="94" t="str">
        <f t="shared" si="548"/>
        <v/>
      </c>
      <c r="Y3425" s="5"/>
      <c r="BK3425" s="8"/>
      <c r="BL3425" s="5"/>
      <c r="BM3425" s="5"/>
      <c r="BN3425" s="5"/>
      <c r="BO3425" s="5"/>
      <c r="BP3425" s="1"/>
      <c r="BQ3425" s="1"/>
      <c r="BR3425" s="1"/>
      <c r="BS3425" s="1"/>
      <c r="BT3425" s="1"/>
      <c r="BU3425" s="4"/>
      <c r="BV3425" s="1"/>
      <c r="BW3425" s="3"/>
      <c r="BX3425" s="4"/>
      <c r="BY3425" s="5"/>
      <c r="BZ3425" s="5"/>
      <c r="CA3425" s="5"/>
      <c r="CB3425" s="5"/>
      <c r="CC3425" s="5"/>
      <c r="CD3425" s="43"/>
    </row>
    <row r="3426" spans="1:82" x14ac:dyDescent="0.25">
      <c r="A3426" s="8"/>
      <c r="B3426" s="5"/>
      <c r="C3426" s="5"/>
      <c r="D3426" s="5"/>
      <c r="E3426" s="5"/>
      <c r="F3426" s="94" t="str">
        <f t="shared" si="539"/>
        <v/>
      </c>
      <c r="G3426" s="94" t="str">
        <f t="shared" si="540"/>
        <v/>
      </c>
      <c r="H3426" s="127" t="str">
        <f>IF(A3426&lt;&gt;"",IF(MID(C3426,1,1)="c",$AS$26,IF(MID(C3426,1,1)="r",$AS$41,IF(MID(C3426,1,1)="p",#REF!,#REF!))),"")</f>
        <v/>
      </c>
      <c r="I3426" s="92" t="str">
        <f t="shared" si="541"/>
        <v/>
      </c>
      <c r="J3426" s="92" t="str">
        <f t="shared" si="542"/>
        <v/>
      </c>
      <c r="K3426" s="92" t="str">
        <f t="shared" si="543"/>
        <v/>
      </c>
      <c r="L3426" s="92" t="str">
        <f t="shared" si="544"/>
        <v/>
      </c>
      <c r="M3426" s="95" t="str">
        <f>IF(A3426&lt;&gt;"",IF(MID(C3426,1,1)="c",SigmaEpsConcrete(I3426,$AN$30:$AN$33,$AR$30:$AR$33,$AS$26,$AS$27,$AS$28,$AQ$20,$AU$19),""),"")</f>
        <v/>
      </c>
      <c r="N3426" s="95" t="str">
        <f>IF(A3426&lt;&gt;"",IF(MID(C3426,1,1)="r",SigmaEpsReinf(J3426,$AS$42:$AS$43,$AS$41,$AS$39,$AS$40,$AQ$38),""),"")</f>
        <v/>
      </c>
      <c r="Q3426" s="92" t="str">
        <f t="shared" si="546"/>
        <v/>
      </c>
      <c r="R3426" s="92" t="str">
        <f t="shared" si="547"/>
        <v/>
      </c>
      <c r="U3426" s="5"/>
      <c r="V3426" s="5"/>
      <c r="W3426" s="94" t="str">
        <f t="shared" si="545"/>
        <v/>
      </c>
      <c r="X3426" s="94" t="str">
        <f t="shared" si="548"/>
        <v/>
      </c>
      <c r="Y3426" s="5"/>
      <c r="BK3426" s="8"/>
      <c r="BL3426" s="5"/>
      <c r="BM3426" s="5"/>
      <c r="BN3426" s="5"/>
      <c r="BO3426" s="5"/>
      <c r="BP3426" s="1"/>
      <c r="BQ3426" s="1"/>
      <c r="BR3426" s="1"/>
      <c r="BS3426" s="1"/>
      <c r="BT3426" s="1"/>
      <c r="BU3426" s="4"/>
      <c r="BV3426" s="1"/>
      <c r="BW3426" s="3"/>
      <c r="BX3426" s="4"/>
      <c r="BY3426" s="5"/>
      <c r="BZ3426" s="5"/>
      <c r="CA3426" s="5"/>
      <c r="CB3426" s="5"/>
      <c r="CC3426" s="5"/>
      <c r="CD3426" s="43"/>
    </row>
    <row r="3427" spans="1:82" x14ac:dyDescent="0.25">
      <c r="A3427" s="8"/>
      <c r="B3427" s="5"/>
      <c r="C3427" s="5"/>
      <c r="D3427" s="5"/>
      <c r="E3427" s="5"/>
      <c r="F3427" s="94" t="str">
        <f t="shared" si="539"/>
        <v/>
      </c>
      <c r="G3427" s="94" t="str">
        <f t="shared" si="540"/>
        <v/>
      </c>
      <c r="H3427" s="127" t="str">
        <f>IF(A3427&lt;&gt;"",IF(MID(C3427,1,1)="c",$AS$26,IF(MID(C3427,1,1)="r",$AS$41,IF(MID(C3427,1,1)="p",#REF!,#REF!))),"")</f>
        <v/>
      </c>
      <c r="I3427" s="92" t="str">
        <f t="shared" si="541"/>
        <v/>
      </c>
      <c r="J3427" s="92" t="str">
        <f t="shared" si="542"/>
        <v/>
      </c>
      <c r="K3427" s="92" t="str">
        <f t="shared" si="543"/>
        <v/>
      </c>
      <c r="L3427" s="92" t="str">
        <f t="shared" si="544"/>
        <v/>
      </c>
      <c r="M3427" s="95" t="str">
        <f>IF(A3427&lt;&gt;"",IF(MID(C3427,1,1)="c",SigmaEpsConcrete(I3427,$AN$30:$AN$33,$AR$30:$AR$33,$AS$26,$AS$27,$AS$28,$AQ$20,$AU$19),""),"")</f>
        <v/>
      </c>
      <c r="N3427" s="95" t="str">
        <f>IF(A3427&lt;&gt;"",IF(MID(C3427,1,1)="r",SigmaEpsReinf(J3427,$AS$42:$AS$43,$AS$41,$AS$39,$AS$40,$AQ$38),""),"")</f>
        <v/>
      </c>
      <c r="Q3427" s="92" t="str">
        <f t="shared" si="546"/>
        <v/>
      </c>
      <c r="R3427" s="92" t="str">
        <f t="shared" si="547"/>
        <v/>
      </c>
      <c r="U3427" s="5"/>
      <c r="V3427" s="5"/>
      <c r="W3427" s="94" t="str">
        <f t="shared" si="545"/>
        <v/>
      </c>
      <c r="X3427" s="94" t="str">
        <f t="shared" si="548"/>
        <v/>
      </c>
      <c r="Y3427" s="5"/>
      <c r="BK3427" s="8"/>
      <c r="BL3427" s="5"/>
      <c r="BM3427" s="5"/>
      <c r="BN3427" s="5"/>
      <c r="BO3427" s="5"/>
      <c r="BP3427" s="1"/>
      <c r="BQ3427" s="1"/>
      <c r="BR3427" s="1"/>
      <c r="BS3427" s="1"/>
      <c r="BT3427" s="1"/>
      <c r="BU3427" s="4"/>
      <c r="BV3427" s="1"/>
      <c r="BW3427" s="3"/>
      <c r="BX3427" s="4"/>
      <c r="BY3427" s="5"/>
      <c r="BZ3427" s="5"/>
      <c r="CA3427" s="5"/>
      <c r="CB3427" s="5"/>
      <c r="CC3427" s="5"/>
      <c r="CD3427" s="43"/>
    </row>
    <row r="3428" spans="1:82" x14ac:dyDescent="0.25">
      <c r="A3428" s="8"/>
      <c r="B3428" s="5"/>
      <c r="C3428" s="5"/>
      <c r="D3428" s="5"/>
      <c r="E3428" s="5"/>
      <c r="F3428" s="94" t="str">
        <f t="shared" si="539"/>
        <v/>
      </c>
      <c r="G3428" s="94" t="str">
        <f t="shared" si="540"/>
        <v/>
      </c>
      <c r="H3428" s="127" t="str">
        <f>IF(A3428&lt;&gt;"",IF(MID(C3428,1,1)="c",$AS$26,IF(MID(C3428,1,1)="r",$AS$41,IF(MID(C3428,1,1)="p",#REF!,#REF!))),"")</f>
        <v/>
      </c>
      <c r="I3428" s="92" t="str">
        <f t="shared" si="541"/>
        <v/>
      </c>
      <c r="J3428" s="92" t="str">
        <f t="shared" si="542"/>
        <v/>
      </c>
      <c r="K3428" s="92" t="str">
        <f t="shared" si="543"/>
        <v/>
      </c>
      <c r="L3428" s="92" t="str">
        <f t="shared" si="544"/>
        <v/>
      </c>
      <c r="M3428" s="95" t="str">
        <f>IF(A3428&lt;&gt;"",IF(MID(C3428,1,1)="c",SigmaEpsConcrete(I3428,$AN$30:$AN$33,$AR$30:$AR$33,$AS$26,$AS$27,$AS$28,$AQ$20,$AU$19),""),"")</f>
        <v/>
      </c>
      <c r="N3428" s="95" t="str">
        <f>IF(A3428&lt;&gt;"",IF(MID(C3428,1,1)="r",SigmaEpsReinf(J3428,$AS$42:$AS$43,$AS$41,$AS$39,$AS$40,$AQ$38),""),"")</f>
        <v/>
      </c>
      <c r="Q3428" s="92" t="str">
        <f t="shared" si="546"/>
        <v/>
      </c>
      <c r="R3428" s="92" t="str">
        <f t="shared" si="547"/>
        <v/>
      </c>
      <c r="U3428" s="5"/>
      <c r="V3428" s="5"/>
      <c r="W3428" s="94" t="str">
        <f t="shared" si="545"/>
        <v/>
      </c>
      <c r="X3428" s="94" t="str">
        <f t="shared" si="548"/>
        <v/>
      </c>
      <c r="Y3428" s="5"/>
      <c r="BK3428" s="8"/>
      <c r="BL3428" s="5"/>
      <c r="BM3428" s="5"/>
      <c r="BN3428" s="5"/>
      <c r="BO3428" s="5"/>
      <c r="BP3428" s="1"/>
      <c r="BQ3428" s="1"/>
      <c r="BR3428" s="1"/>
      <c r="BS3428" s="1"/>
      <c r="BT3428" s="1"/>
      <c r="BU3428" s="4"/>
      <c r="BV3428" s="1"/>
      <c r="BW3428" s="3"/>
      <c r="BX3428" s="4"/>
      <c r="BY3428" s="5"/>
      <c r="BZ3428" s="5"/>
      <c r="CA3428" s="5"/>
      <c r="CB3428" s="5"/>
      <c r="CC3428" s="5"/>
      <c r="CD3428" s="43"/>
    </row>
    <row r="3429" spans="1:82" x14ac:dyDescent="0.25">
      <c r="A3429" s="8"/>
      <c r="B3429" s="5"/>
      <c r="C3429" s="5"/>
      <c r="D3429" s="5"/>
      <c r="E3429" s="5"/>
      <c r="F3429" s="94" t="str">
        <f t="shared" si="539"/>
        <v/>
      </c>
      <c r="G3429" s="94" t="str">
        <f t="shared" si="540"/>
        <v/>
      </c>
      <c r="H3429" s="127" t="str">
        <f>IF(A3429&lt;&gt;"",IF(MID(C3429,1,1)="c",$AS$26,IF(MID(C3429,1,1)="r",$AS$41,IF(MID(C3429,1,1)="p",#REF!,#REF!))),"")</f>
        <v/>
      </c>
      <c r="I3429" s="92" t="str">
        <f t="shared" si="541"/>
        <v/>
      </c>
      <c r="J3429" s="92" t="str">
        <f t="shared" si="542"/>
        <v/>
      </c>
      <c r="K3429" s="92" t="str">
        <f t="shared" si="543"/>
        <v/>
      </c>
      <c r="L3429" s="92" t="str">
        <f t="shared" si="544"/>
        <v/>
      </c>
      <c r="M3429" s="95" t="str">
        <f>IF(A3429&lt;&gt;"",IF(MID(C3429,1,1)="c",SigmaEpsConcrete(I3429,$AN$30:$AN$33,$AR$30:$AR$33,$AS$26,$AS$27,$AS$28,$AQ$20,$AU$19),""),"")</f>
        <v/>
      </c>
      <c r="N3429" s="95" t="str">
        <f>IF(A3429&lt;&gt;"",IF(MID(C3429,1,1)="r",SigmaEpsReinf(J3429,$AS$42:$AS$43,$AS$41,$AS$39,$AS$40,$AQ$38),""),"")</f>
        <v/>
      </c>
      <c r="Q3429" s="92" t="str">
        <f t="shared" si="546"/>
        <v/>
      </c>
      <c r="R3429" s="92" t="str">
        <f t="shared" si="547"/>
        <v/>
      </c>
      <c r="U3429" s="5"/>
      <c r="V3429" s="5"/>
      <c r="W3429" s="94" t="str">
        <f t="shared" si="545"/>
        <v/>
      </c>
      <c r="X3429" s="94" t="str">
        <f t="shared" si="548"/>
        <v/>
      </c>
      <c r="Y3429" s="5"/>
      <c r="BK3429" s="8"/>
      <c r="BL3429" s="5"/>
      <c r="BM3429" s="5"/>
      <c r="BN3429" s="5"/>
      <c r="BO3429" s="5"/>
      <c r="BP3429" s="1"/>
      <c r="BQ3429" s="1"/>
      <c r="BR3429" s="1"/>
      <c r="BS3429" s="1"/>
      <c r="BT3429" s="1"/>
      <c r="BU3429" s="4"/>
      <c r="BV3429" s="1"/>
      <c r="BW3429" s="3"/>
      <c r="BX3429" s="4"/>
      <c r="BY3429" s="5"/>
      <c r="BZ3429" s="5"/>
      <c r="CA3429" s="5"/>
      <c r="CB3429" s="5"/>
      <c r="CC3429" s="5"/>
      <c r="CD3429" s="43"/>
    </row>
    <row r="3430" spans="1:82" x14ac:dyDescent="0.25">
      <c r="A3430" s="8"/>
      <c r="B3430" s="5"/>
      <c r="C3430" s="5"/>
      <c r="D3430" s="5"/>
      <c r="E3430" s="5"/>
      <c r="F3430" s="94" t="str">
        <f t="shared" si="539"/>
        <v/>
      </c>
      <c r="G3430" s="94" t="str">
        <f t="shared" si="540"/>
        <v/>
      </c>
      <c r="H3430" s="127" t="str">
        <f>IF(A3430&lt;&gt;"",IF(MID(C3430,1,1)="c",$AS$26,IF(MID(C3430,1,1)="r",$AS$41,IF(MID(C3430,1,1)="p",#REF!,#REF!))),"")</f>
        <v/>
      </c>
      <c r="I3430" s="92" t="str">
        <f t="shared" si="541"/>
        <v/>
      </c>
      <c r="J3430" s="92" t="str">
        <f t="shared" si="542"/>
        <v/>
      </c>
      <c r="K3430" s="92" t="str">
        <f t="shared" si="543"/>
        <v/>
      </c>
      <c r="L3430" s="92" t="str">
        <f t="shared" si="544"/>
        <v/>
      </c>
      <c r="M3430" s="95" t="str">
        <f>IF(A3430&lt;&gt;"",IF(MID(C3430,1,1)="c",SigmaEpsConcrete(I3430,$AN$30:$AN$33,$AR$30:$AR$33,$AS$26,$AS$27,$AS$28,$AQ$20,$AU$19),""),"")</f>
        <v/>
      </c>
      <c r="N3430" s="95" t="str">
        <f>IF(A3430&lt;&gt;"",IF(MID(C3430,1,1)="r",SigmaEpsReinf(J3430,$AS$42:$AS$43,$AS$41,$AS$39,$AS$40,$AQ$38),""),"")</f>
        <v/>
      </c>
      <c r="Q3430" s="92" t="str">
        <f t="shared" si="546"/>
        <v/>
      </c>
      <c r="R3430" s="92" t="str">
        <f t="shared" si="547"/>
        <v/>
      </c>
      <c r="U3430" s="5"/>
      <c r="V3430" s="5"/>
      <c r="W3430" s="94" t="str">
        <f t="shared" si="545"/>
        <v/>
      </c>
      <c r="X3430" s="94" t="str">
        <f t="shared" si="548"/>
        <v/>
      </c>
      <c r="Y3430" s="5"/>
      <c r="BK3430" s="8"/>
      <c r="BL3430" s="5"/>
      <c r="BM3430" s="5"/>
      <c r="BN3430" s="5"/>
      <c r="BO3430" s="5"/>
      <c r="BP3430" s="1"/>
      <c r="BQ3430" s="1"/>
      <c r="BR3430" s="1"/>
      <c r="BS3430" s="1"/>
      <c r="BT3430" s="1"/>
      <c r="BU3430" s="4"/>
      <c r="BV3430" s="1"/>
      <c r="BW3430" s="3"/>
      <c r="BX3430" s="4"/>
      <c r="BY3430" s="5"/>
      <c r="BZ3430" s="5"/>
      <c r="CA3430" s="5"/>
      <c r="CB3430" s="5"/>
      <c r="CC3430" s="5"/>
      <c r="CD3430" s="43"/>
    </row>
    <row r="3431" spans="1:82" x14ac:dyDescent="0.25">
      <c r="A3431" s="8"/>
      <c r="B3431" s="5"/>
      <c r="C3431" s="5"/>
      <c r="D3431" s="5"/>
      <c r="E3431" s="5"/>
      <c r="F3431" s="94" t="str">
        <f t="shared" si="539"/>
        <v/>
      </c>
      <c r="G3431" s="94" t="str">
        <f t="shared" si="540"/>
        <v/>
      </c>
      <c r="H3431" s="127" t="str">
        <f>IF(A3431&lt;&gt;"",IF(MID(C3431,1,1)="c",$AS$26,IF(MID(C3431,1,1)="r",$AS$41,IF(MID(C3431,1,1)="p",#REF!,#REF!))),"")</f>
        <v/>
      </c>
      <c r="I3431" s="92" t="str">
        <f t="shared" si="541"/>
        <v/>
      </c>
      <c r="J3431" s="92" t="str">
        <f t="shared" si="542"/>
        <v/>
      </c>
      <c r="K3431" s="92" t="str">
        <f t="shared" si="543"/>
        <v/>
      </c>
      <c r="L3431" s="92" t="str">
        <f t="shared" si="544"/>
        <v/>
      </c>
      <c r="M3431" s="95" t="str">
        <f>IF(A3431&lt;&gt;"",IF(MID(C3431,1,1)="c",SigmaEpsConcrete(I3431,$AN$30:$AN$33,$AR$30:$AR$33,$AS$26,$AS$27,$AS$28,$AQ$20,$AU$19),""),"")</f>
        <v/>
      </c>
      <c r="N3431" s="95" t="str">
        <f>IF(A3431&lt;&gt;"",IF(MID(C3431,1,1)="r",SigmaEpsReinf(J3431,$AS$42:$AS$43,$AS$41,$AS$39,$AS$40,$AQ$38),""),"")</f>
        <v/>
      </c>
      <c r="Q3431" s="92" t="str">
        <f t="shared" si="546"/>
        <v/>
      </c>
      <c r="R3431" s="92" t="str">
        <f t="shared" si="547"/>
        <v/>
      </c>
      <c r="U3431" s="5"/>
      <c r="V3431" s="5"/>
      <c r="W3431" s="94" t="str">
        <f t="shared" si="545"/>
        <v/>
      </c>
      <c r="X3431" s="94" t="str">
        <f t="shared" si="548"/>
        <v/>
      </c>
      <c r="Y3431" s="5"/>
      <c r="BK3431" s="8"/>
      <c r="BL3431" s="5"/>
      <c r="BM3431" s="5"/>
      <c r="BN3431" s="5"/>
      <c r="BO3431" s="5"/>
      <c r="BP3431" s="1"/>
      <c r="BQ3431" s="1"/>
      <c r="BR3431" s="1"/>
      <c r="BS3431" s="1"/>
      <c r="BT3431" s="1"/>
      <c r="BU3431" s="4"/>
      <c r="BV3431" s="1"/>
      <c r="BW3431" s="3"/>
      <c r="BX3431" s="4"/>
      <c r="BY3431" s="5"/>
      <c r="BZ3431" s="5"/>
      <c r="CA3431" s="5"/>
      <c r="CB3431" s="5"/>
      <c r="CC3431" s="5"/>
      <c r="CD3431" s="43"/>
    </row>
    <row r="3432" spans="1:82" x14ac:dyDescent="0.25">
      <c r="A3432" s="8"/>
      <c r="B3432" s="5"/>
      <c r="C3432" s="5"/>
      <c r="D3432" s="5"/>
      <c r="E3432" s="5"/>
      <c r="F3432" s="94" t="str">
        <f t="shared" si="539"/>
        <v/>
      </c>
      <c r="G3432" s="94" t="str">
        <f t="shared" si="540"/>
        <v/>
      </c>
      <c r="H3432" s="127" t="str">
        <f>IF(A3432&lt;&gt;"",IF(MID(C3432,1,1)="c",$AS$26,IF(MID(C3432,1,1)="r",$AS$41,IF(MID(C3432,1,1)="p",#REF!,#REF!))),"")</f>
        <v/>
      </c>
      <c r="I3432" s="92" t="str">
        <f t="shared" si="541"/>
        <v/>
      </c>
      <c r="J3432" s="92" t="str">
        <f t="shared" si="542"/>
        <v/>
      </c>
      <c r="K3432" s="92" t="str">
        <f t="shared" si="543"/>
        <v/>
      </c>
      <c r="L3432" s="92" t="str">
        <f t="shared" si="544"/>
        <v/>
      </c>
      <c r="M3432" s="95" t="str">
        <f>IF(A3432&lt;&gt;"",IF(MID(C3432,1,1)="c",SigmaEpsConcrete(I3432,$AN$30:$AN$33,$AR$30:$AR$33,$AS$26,$AS$27,$AS$28,$AQ$20,$AU$19),""),"")</f>
        <v/>
      </c>
      <c r="N3432" s="95" t="str">
        <f>IF(A3432&lt;&gt;"",IF(MID(C3432,1,1)="r",SigmaEpsReinf(J3432,$AS$42:$AS$43,$AS$41,$AS$39,$AS$40,$AQ$38),""),"")</f>
        <v/>
      </c>
      <c r="Q3432" s="92" t="str">
        <f t="shared" si="546"/>
        <v/>
      </c>
      <c r="R3432" s="92" t="str">
        <f t="shared" si="547"/>
        <v/>
      </c>
      <c r="U3432" s="5"/>
      <c r="V3432" s="5"/>
      <c r="W3432" s="94" t="str">
        <f t="shared" si="545"/>
        <v/>
      </c>
      <c r="X3432" s="94" t="str">
        <f t="shared" si="548"/>
        <v/>
      </c>
      <c r="Y3432" s="5"/>
      <c r="BK3432" s="8"/>
      <c r="BL3432" s="5"/>
      <c r="BM3432" s="5"/>
      <c r="BN3432" s="5"/>
      <c r="BO3432" s="5"/>
      <c r="BP3432" s="1"/>
      <c r="BQ3432" s="1"/>
      <c r="BR3432" s="1"/>
      <c r="BS3432" s="1"/>
      <c r="BT3432" s="1"/>
      <c r="BU3432" s="4"/>
      <c r="BV3432" s="1"/>
      <c r="BW3432" s="3"/>
      <c r="BX3432" s="4"/>
      <c r="BY3432" s="5"/>
      <c r="BZ3432" s="5"/>
      <c r="CA3432" s="5"/>
      <c r="CB3432" s="5"/>
      <c r="CC3432" s="5"/>
      <c r="CD3432" s="43"/>
    </row>
    <row r="3433" spans="1:82" x14ac:dyDescent="0.25">
      <c r="A3433" s="8"/>
      <c r="B3433" s="5"/>
      <c r="C3433" s="5"/>
      <c r="D3433" s="5"/>
      <c r="E3433" s="5"/>
      <c r="F3433" s="94" t="str">
        <f t="shared" si="539"/>
        <v/>
      </c>
      <c r="G3433" s="94" t="str">
        <f t="shared" si="540"/>
        <v/>
      </c>
      <c r="H3433" s="127" t="str">
        <f>IF(A3433&lt;&gt;"",IF(MID(C3433,1,1)="c",$AS$26,IF(MID(C3433,1,1)="r",$AS$41,IF(MID(C3433,1,1)="p",#REF!,#REF!))),"")</f>
        <v/>
      </c>
      <c r="I3433" s="92" t="str">
        <f t="shared" si="541"/>
        <v/>
      </c>
      <c r="J3433" s="92" t="str">
        <f t="shared" si="542"/>
        <v/>
      </c>
      <c r="K3433" s="92" t="str">
        <f t="shared" si="543"/>
        <v/>
      </c>
      <c r="L3433" s="92" t="str">
        <f t="shared" si="544"/>
        <v/>
      </c>
      <c r="M3433" s="95" t="str">
        <f>IF(A3433&lt;&gt;"",IF(MID(C3433,1,1)="c",SigmaEpsConcrete(I3433,$AN$30:$AN$33,$AR$30:$AR$33,$AS$26,$AS$27,$AS$28,$AQ$20,$AU$19),""),"")</f>
        <v/>
      </c>
      <c r="N3433" s="95" t="str">
        <f>IF(A3433&lt;&gt;"",IF(MID(C3433,1,1)="r",SigmaEpsReinf(J3433,$AS$42:$AS$43,$AS$41,$AS$39,$AS$40,$AQ$38),""),"")</f>
        <v/>
      </c>
      <c r="Q3433" s="92" t="str">
        <f t="shared" si="546"/>
        <v/>
      </c>
      <c r="R3433" s="92" t="str">
        <f t="shared" si="547"/>
        <v/>
      </c>
      <c r="U3433" s="5"/>
      <c r="V3433" s="5"/>
      <c r="W3433" s="94" t="str">
        <f t="shared" si="545"/>
        <v/>
      </c>
      <c r="X3433" s="94" t="str">
        <f t="shared" si="548"/>
        <v/>
      </c>
      <c r="Y3433" s="5"/>
      <c r="BK3433" s="8"/>
      <c r="BL3433" s="5"/>
      <c r="BM3433" s="5"/>
      <c r="BN3433" s="5"/>
      <c r="BO3433" s="5"/>
      <c r="BP3433" s="1"/>
      <c r="BQ3433" s="1"/>
      <c r="BR3433" s="1"/>
      <c r="BS3433" s="1"/>
      <c r="BT3433" s="1"/>
      <c r="BU3433" s="4"/>
      <c r="BV3433" s="1"/>
      <c r="BW3433" s="3"/>
      <c r="BX3433" s="4"/>
      <c r="BY3433" s="5"/>
      <c r="BZ3433" s="5"/>
      <c r="CA3433" s="5"/>
      <c r="CB3433" s="5"/>
      <c r="CC3433" s="5"/>
      <c r="CD3433" s="43"/>
    </row>
    <row r="3434" spans="1:82" x14ac:dyDescent="0.25">
      <c r="A3434" s="8"/>
      <c r="B3434" s="5"/>
      <c r="C3434" s="5"/>
      <c r="D3434" s="5"/>
      <c r="E3434" s="5"/>
      <c r="F3434" s="94" t="str">
        <f t="shared" si="539"/>
        <v/>
      </c>
      <c r="G3434" s="94" t="str">
        <f t="shared" si="540"/>
        <v/>
      </c>
      <c r="H3434" s="127" t="str">
        <f>IF(A3434&lt;&gt;"",IF(MID(C3434,1,1)="c",$AS$26,IF(MID(C3434,1,1)="r",$AS$41,IF(MID(C3434,1,1)="p",#REF!,#REF!))),"")</f>
        <v/>
      </c>
      <c r="I3434" s="92" t="str">
        <f t="shared" si="541"/>
        <v/>
      </c>
      <c r="J3434" s="92" t="str">
        <f t="shared" si="542"/>
        <v/>
      </c>
      <c r="K3434" s="92" t="str">
        <f t="shared" si="543"/>
        <v/>
      </c>
      <c r="L3434" s="92" t="str">
        <f t="shared" si="544"/>
        <v/>
      </c>
      <c r="M3434" s="95" t="str">
        <f>IF(A3434&lt;&gt;"",IF(MID(C3434,1,1)="c",SigmaEpsConcrete(I3434,$AN$30:$AN$33,$AR$30:$AR$33,$AS$26,$AS$27,$AS$28,$AQ$20,$AU$19),""),"")</f>
        <v/>
      </c>
      <c r="N3434" s="95" t="str">
        <f>IF(A3434&lt;&gt;"",IF(MID(C3434,1,1)="r",SigmaEpsReinf(J3434,$AS$42:$AS$43,$AS$41,$AS$39,$AS$40,$AQ$38),""),"")</f>
        <v/>
      </c>
      <c r="Q3434" s="92" t="str">
        <f t="shared" si="546"/>
        <v/>
      </c>
      <c r="R3434" s="92" t="str">
        <f t="shared" si="547"/>
        <v/>
      </c>
      <c r="U3434" s="5"/>
      <c r="V3434" s="5"/>
      <c r="W3434" s="94" t="str">
        <f t="shared" si="545"/>
        <v/>
      </c>
      <c r="X3434" s="94" t="str">
        <f t="shared" si="548"/>
        <v/>
      </c>
      <c r="Y3434" s="5"/>
      <c r="BK3434" s="8"/>
      <c r="BL3434" s="5"/>
      <c r="BM3434" s="5"/>
      <c r="BN3434" s="5"/>
      <c r="BO3434" s="5"/>
      <c r="BP3434" s="1"/>
      <c r="BQ3434" s="1"/>
      <c r="BR3434" s="1"/>
      <c r="BS3434" s="1"/>
      <c r="BT3434" s="1"/>
      <c r="BU3434" s="4"/>
      <c r="BV3434" s="1"/>
      <c r="BW3434" s="3"/>
      <c r="BX3434" s="4"/>
      <c r="BY3434" s="5"/>
      <c r="BZ3434" s="5"/>
      <c r="CA3434" s="5"/>
      <c r="CB3434" s="5"/>
      <c r="CC3434" s="5"/>
      <c r="CD3434" s="43"/>
    </row>
    <row r="3435" spans="1:82" x14ac:dyDescent="0.25">
      <c r="A3435" s="8"/>
      <c r="B3435" s="5"/>
      <c r="C3435" s="5"/>
      <c r="D3435" s="5"/>
      <c r="E3435" s="5"/>
      <c r="F3435" s="94" t="str">
        <f t="shared" si="539"/>
        <v/>
      </c>
      <c r="G3435" s="94" t="str">
        <f t="shared" si="540"/>
        <v/>
      </c>
      <c r="H3435" s="127" t="str">
        <f>IF(A3435&lt;&gt;"",IF(MID(C3435,1,1)="c",$AS$26,IF(MID(C3435,1,1)="r",$AS$41,IF(MID(C3435,1,1)="p",#REF!,#REF!))),"")</f>
        <v/>
      </c>
      <c r="I3435" s="92" t="str">
        <f t="shared" si="541"/>
        <v/>
      </c>
      <c r="J3435" s="92" t="str">
        <f t="shared" si="542"/>
        <v/>
      </c>
      <c r="K3435" s="92" t="str">
        <f t="shared" si="543"/>
        <v/>
      </c>
      <c r="L3435" s="92" t="str">
        <f t="shared" si="544"/>
        <v/>
      </c>
      <c r="M3435" s="95" t="str">
        <f>IF(A3435&lt;&gt;"",IF(MID(C3435,1,1)="c",SigmaEpsConcrete(I3435,$AN$30:$AN$33,$AR$30:$AR$33,$AS$26,$AS$27,$AS$28,$AQ$20,$AU$19),""),"")</f>
        <v/>
      </c>
      <c r="N3435" s="95" t="str">
        <f>IF(A3435&lt;&gt;"",IF(MID(C3435,1,1)="r",SigmaEpsReinf(J3435,$AS$42:$AS$43,$AS$41,$AS$39,$AS$40,$AQ$38),""),"")</f>
        <v/>
      </c>
      <c r="Q3435" s="92" t="str">
        <f t="shared" si="546"/>
        <v/>
      </c>
      <c r="R3435" s="92" t="str">
        <f t="shared" si="547"/>
        <v/>
      </c>
      <c r="U3435" s="5"/>
      <c r="V3435" s="5"/>
      <c r="W3435" s="94" t="str">
        <f t="shared" si="545"/>
        <v/>
      </c>
      <c r="X3435" s="94" t="str">
        <f t="shared" si="548"/>
        <v/>
      </c>
      <c r="Y3435" s="5"/>
      <c r="BK3435" s="8"/>
      <c r="BL3435" s="5"/>
      <c r="BM3435" s="5"/>
      <c r="BN3435" s="5"/>
      <c r="BO3435" s="5"/>
      <c r="BP3435" s="1"/>
      <c r="BQ3435" s="1"/>
      <c r="BR3435" s="1"/>
      <c r="BS3435" s="1"/>
      <c r="BT3435" s="1"/>
      <c r="BU3435" s="4"/>
      <c r="BV3435" s="1"/>
      <c r="BW3435" s="3"/>
      <c r="BX3435" s="4"/>
      <c r="BY3435" s="5"/>
      <c r="BZ3435" s="5"/>
      <c r="CA3435" s="5"/>
      <c r="CB3435" s="5"/>
      <c r="CC3435" s="5"/>
      <c r="CD3435" s="43"/>
    </row>
    <row r="3436" spans="1:82" x14ac:dyDescent="0.25">
      <c r="A3436" s="8"/>
      <c r="B3436" s="5"/>
      <c r="C3436" s="5"/>
      <c r="D3436" s="5"/>
      <c r="E3436" s="5"/>
      <c r="F3436" s="94" t="str">
        <f t="shared" si="539"/>
        <v/>
      </c>
      <c r="G3436" s="94" t="str">
        <f t="shared" si="540"/>
        <v/>
      </c>
      <c r="H3436" s="127" t="str">
        <f>IF(A3436&lt;&gt;"",IF(MID(C3436,1,1)="c",$AS$26,IF(MID(C3436,1,1)="r",$AS$41,IF(MID(C3436,1,1)="p",#REF!,#REF!))),"")</f>
        <v/>
      </c>
      <c r="I3436" s="92" t="str">
        <f t="shared" si="541"/>
        <v/>
      </c>
      <c r="J3436" s="92" t="str">
        <f t="shared" si="542"/>
        <v/>
      </c>
      <c r="K3436" s="92" t="str">
        <f t="shared" si="543"/>
        <v/>
      </c>
      <c r="L3436" s="92" t="str">
        <f t="shared" si="544"/>
        <v/>
      </c>
      <c r="M3436" s="95" t="str">
        <f>IF(A3436&lt;&gt;"",IF(MID(C3436,1,1)="c",SigmaEpsConcrete(I3436,$AN$30:$AN$33,$AR$30:$AR$33,$AS$26,$AS$27,$AS$28,$AQ$20,$AU$19),""),"")</f>
        <v/>
      </c>
      <c r="N3436" s="95" t="str">
        <f>IF(A3436&lt;&gt;"",IF(MID(C3436,1,1)="r",SigmaEpsReinf(J3436,$AS$42:$AS$43,$AS$41,$AS$39,$AS$40,$AQ$38),""),"")</f>
        <v/>
      </c>
      <c r="Q3436" s="92" t="str">
        <f t="shared" si="546"/>
        <v/>
      </c>
      <c r="R3436" s="92" t="str">
        <f t="shared" si="547"/>
        <v/>
      </c>
      <c r="U3436" s="5"/>
      <c r="V3436" s="5"/>
      <c r="W3436" s="94" t="str">
        <f t="shared" si="545"/>
        <v/>
      </c>
      <c r="X3436" s="94" t="str">
        <f t="shared" si="548"/>
        <v/>
      </c>
      <c r="Y3436" s="5"/>
      <c r="BK3436" s="8"/>
      <c r="BL3436" s="5"/>
      <c r="BM3436" s="5"/>
      <c r="BN3436" s="5"/>
      <c r="BO3436" s="5"/>
      <c r="BP3436" s="1"/>
      <c r="BQ3436" s="1"/>
      <c r="BR3436" s="1"/>
      <c r="BS3436" s="1"/>
      <c r="BT3436" s="1"/>
      <c r="BU3436" s="4"/>
      <c r="BV3436" s="1"/>
      <c r="BW3436" s="3"/>
      <c r="BX3436" s="4"/>
      <c r="BY3436" s="5"/>
      <c r="BZ3436" s="5"/>
      <c r="CA3436" s="5"/>
      <c r="CB3436" s="5"/>
      <c r="CC3436" s="5"/>
      <c r="CD3436" s="43"/>
    </row>
    <row r="3437" spans="1:82" x14ac:dyDescent="0.25">
      <c r="A3437" s="8"/>
      <c r="B3437" s="5"/>
      <c r="C3437" s="5"/>
      <c r="D3437" s="5"/>
      <c r="E3437" s="5"/>
      <c r="F3437" s="94" t="str">
        <f t="shared" si="539"/>
        <v/>
      </c>
      <c r="G3437" s="94" t="str">
        <f t="shared" si="540"/>
        <v/>
      </c>
      <c r="H3437" s="127" t="str">
        <f>IF(A3437&lt;&gt;"",IF(MID(C3437,1,1)="c",$AS$26,IF(MID(C3437,1,1)="r",$AS$41,IF(MID(C3437,1,1)="p",#REF!,#REF!))),"")</f>
        <v/>
      </c>
      <c r="I3437" s="92" t="str">
        <f t="shared" si="541"/>
        <v/>
      </c>
      <c r="J3437" s="92" t="str">
        <f t="shared" si="542"/>
        <v/>
      </c>
      <c r="K3437" s="92" t="str">
        <f t="shared" si="543"/>
        <v/>
      </c>
      <c r="L3437" s="92" t="str">
        <f t="shared" si="544"/>
        <v/>
      </c>
      <c r="M3437" s="95" t="str">
        <f>IF(A3437&lt;&gt;"",IF(MID(C3437,1,1)="c",SigmaEpsConcrete(I3437,$AN$30:$AN$33,$AR$30:$AR$33,$AS$26,$AS$27,$AS$28,$AQ$20,$AU$19),""),"")</f>
        <v/>
      </c>
      <c r="N3437" s="95" t="str">
        <f>IF(A3437&lt;&gt;"",IF(MID(C3437,1,1)="r",SigmaEpsReinf(J3437,$AS$42:$AS$43,$AS$41,$AS$39,$AS$40,$AQ$38),""),"")</f>
        <v/>
      </c>
      <c r="Q3437" s="92" t="str">
        <f t="shared" si="546"/>
        <v/>
      </c>
      <c r="R3437" s="92" t="str">
        <f t="shared" si="547"/>
        <v/>
      </c>
      <c r="U3437" s="5"/>
      <c r="V3437" s="5"/>
      <c r="W3437" s="94" t="str">
        <f t="shared" si="545"/>
        <v/>
      </c>
      <c r="X3437" s="94" t="str">
        <f t="shared" si="548"/>
        <v/>
      </c>
      <c r="Y3437" s="5"/>
      <c r="BK3437" s="8"/>
      <c r="BL3437" s="5"/>
      <c r="BM3437" s="5"/>
      <c r="BN3437" s="5"/>
      <c r="BO3437" s="5"/>
      <c r="BP3437" s="1"/>
      <c r="BQ3437" s="1"/>
      <c r="BR3437" s="1"/>
      <c r="BS3437" s="1"/>
      <c r="BT3437" s="1"/>
      <c r="BU3437" s="4"/>
      <c r="BV3437" s="1"/>
      <c r="BW3437" s="3"/>
      <c r="BX3437" s="4"/>
      <c r="BY3437" s="5"/>
      <c r="BZ3437" s="5"/>
      <c r="CA3437" s="5"/>
      <c r="CB3437" s="5"/>
      <c r="CC3437" s="5"/>
      <c r="CD3437" s="43"/>
    </row>
    <row r="3438" spans="1:82" x14ac:dyDescent="0.25">
      <c r="A3438" s="8"/>
      <c r="B3438" s="5"/>
      <c r="C3438" s="5"/>
      <c r="D3438" s="5"/>
      <c r="E3438" s="5"/>
      <c r="F3438" s="94" t="str">
        <f t="shared" si="539"/>
        <v/>
      </c>
      <c r="G3438" s="94" t="str">
        <f t="shared" si="540"/>
        <v/>
      </c>
      <c r="H3438" s="127" t="str">
        <f>IF(A3438&lt;&gt;"",IF(MID(C3438,1,1)="c",$AS$26,IF(MID(C3438,1,1)="r",$AS$41,IF(MID(C3438,1,1)="p",#REF!,#REF!))),"")</f>
        <v/>
      </c>
      <c r="I3438" s="92" t="str">
        <f t="shared" si="541"/>
        <v/>
      </c>
      <c r="J3438" s="92" t="str">
        <f t="shared" si="542"/>
        <v/>
      </c>
      <c r="K3438" s="92" t="str">
        <f t="shared" si="543"/>
        <v/>
      </c>
      <c r="L3438" s="92" t="str">
        <f t="shared" si="544"/>
        <v/>
      </c>
      <c r="M3438" s="95" t="str">
        <f>IF(A3438&lt;&gt;"",IF(MID(C3438,1,1)="c",SigmaEpsConcrete(I3438,$AN$30:$AN$33,$AR$30:$AR$33,$AS$26,$AS$27,$AS$28,$AQ$20,$AU$19),""),"")</f>
        <v/>
      </c>
      <c r="N3438" s="95" t="str">
        <f>IF(A3438&lt;&gt;"",IF(MID(C3438,1,1)="r",SigmaEpsReinf(J3438,$AS$42:$AS$43,$AS$41,$AS$39,$AS$40,$AQ$38),""),"")</f>
        <v/>
      </c>
      <c r="Q3438" s="92" t="str">
        <f t="shared" si="546"/>
        <v/>
      </c>
      <c r="R3438" s="92" t="str">
        <f t="shared" si="547"/>
        <v/>
      </c>
      <c r="U3438" s="5"/>
      <c r="V3438" s="5"/>
      <c r="W3438" s="94" t="str">
        <f t="shared" si="545"/>
        <v/>
      </c>
      <c r="X3438" s="94" t="str">
        <f t="shared" si="548"/>
        <v/>
      </c>
      <c r="Y3438" s="5"/>
      <c r="BK3438" s="8"/>
      <c r="BL3438" s="5"/>
      <c r="BM3438" s="5"/>
      <c r="BN3438" s="5"/>
      <c r="BO3438" s="5"/>
      <c r="BP3438" s="1"/>
      <c r="BQ3438" s="1"/>
      <c r="BR3438" s="1"/>
      <c r="BS3438" s="1"/>
      <c r="BT3438" s="1"/>
      <c r="BU3438" s="4"/>
      <c r="BV3438" s="1"/>
      <c r="BW3438" s="3"/>
      <c r="BX3438" s="4"/>
      <c r="BY3438" s="5"/>
      <c r="BZ3438" s="5"/>
      <c r="CA3438" s="5"/>
      <c r="CB3438" s="5"/>
      <c r="CC3438" s="5"/>
      <c r="CD3438" s="43"/>
    </row>
    <row r="3439" spans="1:82" x14ac:dyDescent="0.25">
      <c r="A3439" s="8"/>
      <c r="B3439" s="5"/>
      <c r="C3439" s="5"/>
      <c r="D3439" s="5"/>
      <c r="E3439" s="5"/>
      <c r="F3439" s="94" t="str">
        <f t="shared" si="539"/>
        <v/>
      </c>
      <c r="G3439" s="94" t="str">
        <f t="shared" si="540"/>
        <v/>
      </c>
      <c r="H3439" s="127" t="str">
        <f>IF(A3439&lt;&gt;"",IF(MID(C3439,1,1)="c",$AS$26,IF(MID(C3439,1,1)="r",$AS$41,IF(MID(C3439,1,1)="p",#REF!,#REF!))),"")</f>
        <v/>
      </c>
      <c r="I3439" s="92" t="str">
        <f t="shared" si="541"/>
        <v/>
      </c>
      <c r="J3439" s="92" t="str">
        <f t="shared" si="542"/>
        <v/>
      </c>
      <c r="K3439" s="92" t="str">
        <f t="shared" si="543"/>
        <v/>
      </c>
      <c r="L3439" s="92" t="str">
        <f t="shared" si="544"/>
        <v/>
      </c>
      <c r="M3439" s="95" t="str">
        <f>IF(A3439&lt;&gt;"",IF(MID(C3439,1,1)="c",SigmaEpsConcrete(I3439,$AN$30:$AN$33,$AR$30:$AR$33,$AS$26,$AS$27,$AS$28,$AQ$20,$AU$19),""),"")</f>
        <v/>
      </c>
      <c r="N3439" s="95" t="str">
        <f>IF(A3439&lt;&gt;"",IF(MID(C3439,1,1)="r",SigmaEpsReinf(J3439,$AS$42:$AS$43,$AS$41,$AS$39,$AS$40,$AQ$38),""),"")</f>
        <v/>
      </c>
      <c r="Q3439" s="92" t="str">
        <f t="shared" si="546"/>
        <v/>
      </c>
      <c r="R3439" s="92" t="str">
        <f t="shared" si="547"/>
        <v/>
      </c>
      <c r="U3439" s="5"/>
      <c r="V3439" s="5"/>
      <c r="W3439" s="94" t="str">
        <f t="shared" si="545"/>
        <v/>
      </c>
      <c r="X3439" s="94" t="str">
        <f t="shared" si="548"/>
        <v/>
      </c>
      <c r="Y3439" s="5"/>
      <c r="BK3439" s="8"/>
      <c r="BL3439" s="5"/>
      <c r="BM3439" s="5"/>
      <c r="BN3439" s="5"/>
      <c r="BO3439" s="5"/>
      <c r="BP3439" s="1"/>
      <c r="BQ3439" s="1"/>
      <c r="BR3439" s="1"/>
      <c r="BS3439" s="1"/>
      <c r="BT3439" s="1"/>
      <c r="BU3439" s="4"/>
      <c r="BV3439" s="1"/>
      <c r="BW3439" s="3"/>
      <c r="BX3439" s="4"/>
      <c r="BY3439" s="5"/>
      <c r="BZ3439" s="5"/>
      <c r="CA3439" s="5"/>
      <c r="CB3439" s="5"/>
      <c r="CC3439" s="5"/>
      <c r="CD3439" s="43"/>
    </row>
    <row r="3440" spans="1:82" x14ac:dyDescent="0.25">
      <c r="A3440" s="8"/>
      <c r="B3440" s="5"/>
      <c r="C3440" s="5"/>
      <c r="D3440" s="5"/>
      <c r="E3440" s="5"/>
      <c r="F3440" s="94" t="str">
        <f t="shared" si="539"/>
        <v/>
      </c>
      <c r="G3440" s="94" t="str">
        <f t="shared" si="540"/>
        <v/>
      </c>
      <c r="H3440" s="127" t="str">
        <f>IF(A3440&lt;&gt;"",IF(MID(C3440,1,1)="c",$AS$26,IF(MID(C3440,1,1)="r",$AS$41,IF(MID(C3440,1,1)="p",#REF!,#REF!))),"")</f>
        <v/>
      </c>
      <c r="I3440" s="92" t="str">
        <f t="shared" si="541"/>
        <v/>
      </c>
      <c r="J3440" s="92" t="str">
        <f t="shared" si="542"/>
        <v/>
      </c>
      <c r="K3440" s="92" t="str">
        <f t="shared" si="543"/>
        <v/>
      </c>
      <c r="L3440" s="92" t="str">
        <f t="shared" si="544"/>
        <v/>
      </c>
      <c r="M3440" s="95" t="str">
        <f>IF(A3440&lt;&gt;"",IF(MID(C3440,1,1)="c",SigmaEpsConcrete(I3440,$AN$30:$AN$33,$AR$30:$AR$33,$AS$26,$AS$27,$AS$28,$AQ$20,$AU$19),""),"")</f>
        <v/>
      </c>
      <c r="N3440" s="95" t="str">
        <f>IF(A3440&lt;&gt;"",IF(MID(C3440,1,1)="r",SigmaEpsReinf(J3440,$AS$42:$AS$43,$AS$41,$AS$39,$AS$40,$AQ$38),""),"")</f>
        <v/>
      </c>
      <c r="Q3440" s="92" t="str">
        <f t="shared" si="546"/>
        <v/>
      </c>
      <c r="R3440" s="92" t="str">
        <f t="shared" si="547"/>
        <v/>
      </c>
      <c r="U3440" s="5"/>
      <c r="V3440" s="5"/>
      <c r="W3440" s="94" t="str">
        <f t="shared" si="545"/>
        <v/>
      </c>
      <c r="X3440" s="94" t="str">
        <f t="shared" si="548"/>
        <v/>
      </c>
      <c r="Y3440" s="5"/>
      <c r="BK3440" s="8"/>
      <c r="BL3440" s="5"/>
      <c r="BM3440" s="5"/>
      <c r="BN3440" s="5"/>
      <c r="BO3440" s="5"/>
      <c r="BP3440" s="1"/>
      <c r="BQ3440" s="1"/>
      <c r="BR3440" s="1"/>
      <c r="BS3440" s="1"/>
      <c r="BT3440" s="1"/>
      <c r="BU3440" s="4"/>
      <c r="BV3440" s="1"/>
      <c r="BW3440" s="3"/>
      <c r="BX3440" s="4"/>
      <c r="BY3440" s="5"/>
      <c r="BZ3440" s="5"/>
      <c r="CA3440" s="5"/>
      <c r="CB3440" s="5"/>
      <c r="CC3440" s="5"/>
      <c r="CD3440" s="43"/>
    </row>
    <row r="3441" spans="1:82" x14ac:dyDescent="0.25">
      <c r="A3441" s="8"/>
      <c r="B3441" s="5"/>
      <c r="C3441" s="5"/>
      <c r="D3441" s="5"/>
      <c r="E3441" s="5"/>
      <c r="F3441" s="94" t="str">
        <f t="shared" si="539"/>
        <v/>
      </c>
      <c r="G3441" s="94" t="str">
        <f t="shared" si="540"/>
        <v/>
      </c>
      <c r="H3441" s="127" t="str">
        <f>IF(A3441&lt;&gt;"",IF(MID(C3441,1,1)="c",$AS$26,IF(MID(C3441,1,1)="r",$AS$41,IF(MID(C3441,1,1)="p",#REF!,#REF!))),"")</f>
        <v/>
      </c>
      <c r="I3441" s="92" t="str">
        <f t="shared" si="541"/>
        <v/>
      </c>
      <c r="J3441" s="92" t="str">
        <f t="shared" si="542"/>
        <v/>
      </c>
      <c r="K3441" s="92" t="str">
        <f t="shared" si="543"/>
        <v/>
      </c>
      <c r="L3441" s="92" t="str">
        <f t="shared" si="544"/>
        <v/>
      </c>
      <c r="M3441" s="95" t="str">
        <f>IF(A3441&lt;&gt;"",IF(MID(C3441,1,1)="c",SigmaEpsConcrete(I3441,$AN$30:$AN$33,$AR$30:$AR$33,$AS$26,$AS$27,$AS$28,$AQ$20,$AU$19),""),"")</f>
        <v/>
      </c>
      <c r="N3441" s="95" t="str">
        <f>IF(A3441&lt;&gt;"",IF(MID(C3441,1,1)="r",SigmaEpsReinf(J3441,$AS$42:$AS$43,$AS$41,$AS$39,$AS$40,$AQ$38),""),"")</f>
        <v/>
      </c>
      <c r="Q3441" s="92" t="str">
        <f t="shared" si="546"/>
        <v/>
      </c>
      <c r="R3441" s="92" t="str">
        <f t="shared" si="547"/>
        <v/>
      </c>
      <c r="U3441" s="5"/>
      <c r="V3441" s="5"/>
      <c r="W3441" s="94" t="str">
        <f t="shared" si="545"/>
        <v/>
      </c>
      <c r="X3441" s="94" t="str">
        <f t="shared" si="548"/>
        <v/>
      </c>
      <c r="Y3441" s="5"/>
      <c r="BK3441" s="8"/>
      <c r="BL3441" s="5"/>
      <c r="BM3441" s="5"/>
      <c r="BN3441" s="5"/>
      <c r="BO3441" s="5"/>
      <c r="BP3441" s="1"/>
      <c r="BQ3441" s="1"/>
      <c r="BR3441" s="1"/>
      <c r="BS3441" s="1"/>
      <c r="BT3441" s="1"/>
      <c r="BU3441" s="4"/>
      <c r="BV3441" s="1"/>
      <c r="BW3441" s="3"/>
      <c r="BX3441" s="4"/>
      <c r="BY3441" s="5"/>
      <c r="BZ3441" s="5"/>
      <c r="CA3441" s="5"/>
      <c r="CB3441" s="5"/>
      <c r="CC3441" s="5"/>
      <c r="CD3441" s="43"/>
    </row>
    <row r="3442" spans="1:82" x14ac:dyDescent="0.25">
      <c r="A3442" s="8"/>
      <c r="B3442" s="5"/>
      <c r="C3442" s="5"/>
      <c r="D3442" s="5"/>
      <c r="E3442" s="5"/>
      <c r="F3442" s="94" t="str">
        <f t="shared" si="539"/>
        <v/>
      </c>
      <c r="G3442" s="94" t="str">
        <f t="shared" si="540"/>
        <v/>
      </c>
      <c r="H3442" s="127" t="str">
        <f>IF(A3442&lt;&gt;"",IF(MID(C3442,1,1)="c",$AS$26,IF(MID(C3442,1,1)="r",$AS$41,IF(MID(C3442,1,1)="p",#REF!,#REF!))),"")</f>
        <v/>
      </c>
      <c r="I3442" s="92" t="str">
        <f t="shared" si="541"/>
        <v/>
      </c>
      <c r="J3442" s="92" t="str">
        <f t="shared" si="542"/>
        <v/>
      </c>
      <c r="K3442" s="92" t="str">
        <f t="shared" si="543"/>
        <v/>
      </c>
      <c r="L3442" s="92" t="str">
        <f t="shared" si="544"/>
        <v/>
      </c>
      <c r="M3442" s="95" t="str">
        <f>IF(A3442&lt;&gt;"",IF(MID(C3442,1,1)="c",SigmaEpsConcrete(I3442,$AN$30:$AN$33,$AR$30:$AR$33,$AS$26,$AS$27,$AS$28,$AQ$20,$AU$19),""),"")</f>
        <v/>
      </c>
      <c r="N3442" s="95" t="str">
        <f>IF(A3442&lt;&gt;"",IF(MID(C3442,1,1)="r",SigmaEpsReinf(J3442,$AS$42:$AS$43,$AS$41,$AS$39,$AS$40,$AQ$38),""),"")</f>
        <v/>
      </c>
      <c r="Q3442" s="92" t="str">
        <f t="shared" si="546"/>
        <v/>
      </c>
      <c r="R3442" s="92" t="str">
        <f t="shared" si="547"/>
        <v/>
      </c>
      <c r="U3442" s="5"/>
      <c r="V3442" s="5"/>
      <c r="W3442" s="94" t="str">
        <f t="shared" si="545"/>
        <v/>
      </c>
      <c r="X3442" s="94" t="str">
        <f t="shared" si="548"/>
        <v/>
      </c>
      <c r="Y3442" s="5"/>
      <c r="BK3442" s="8"/>
      <c r="BL3442" s="5"/>
      <c r="BM3442" s="5"/>
      <c r="BN3442" s="5"/>
      <c r="BO3442" s="5"/>
      <c r="BP3442" s="1"/>
      <c r="BQ3442" s="1"/>
      <c r="BR3442" s="1"/>
      <c r="BS3442" s="1"/>
      <c r="BT3442" s="1"/>
      <c r="BU3442" s="4"/>
      <c r="BV3442" s="1"/>
      <c r="BW3442" s="3"/>
      <c r="BX3442" s="4"/>
      <c r="BY3442" s="5"/>
      <c r="BZ3442" s="5"/>
      <c r="CA3442" s="5"/>
      <c r="CB3442" s="5"/>
      <c r="CC3442" s="5"/>
      <c r="CD3442" s="43"/>
    </row>
    <row r="3443" spans="1:82" x14ac:dyDescent="0.25">
      <c r="A3443" s="8"/>
      <c r="B3443" s="5"/>
      <c r="C3443" s="5"/>
      <c r="D3443" s="5"/>
      <c r="E3443" s="5"/>
      <c r="F3443" s="94" t="str">
        <f t="shared" si="539"/>
        <v/>
      </c>
      <c r="G3443" s="94" t="str">
        <f t="shared" si="540"/>
        <v/>
      </c>
      <c r="H3443" s="127" t="str">
        <f>IF(A3443&lt;&gt;"",IF(MID(C3443,1,1)="c",$AS$26,IF(MID(C3443,1,1)="r",$AS$41,IF(MID(C3443,1,1)="p",#REF!,#REF!))),"")</f>
        <v/>
      </c>
      <c r="I3443" s="92" t="str">
        <f t="shared" si="541"/>
        <v/>
      </c>
      <c r="J3443" s="92" t="str">
        <f t="shared" si="542"/>
        <v/>
      </c>
      <c r="K3443" s="92" t="str">
        <f t="shared" si="543"/>
        <v/>
      </c>
      <c r="L3443" s="92" t="str">
        <f t="shared" si="544"/>
        <v/>
      </c>
      <c r="M3443" s="95" t="str">
        <f>IF(A3443&lt;&gt;"",IF(MID(C3443,1,1)="c",SigmaEpsConcrete(I3443,$AN$30:$AN$33,$AR$30:$AR$33,$AS$26,$AS$27,$AS$28,$AQ$20,$AU$19),""),"")</f>
        <v/>
      </c>
      <c r="N3443" s="95" t="str">
        <f>IF(A3443&lt;&gt;"",IF(MID(C3443,1,1)="r",SigmaEpsReinf(J3443,$AS$42:$AS$43,$AS$41,$AS$39,$AS$40,$AQ$38),""),"")</f>
        <v/>
      </c>
      <c r="Q3443" s="92" t="str">
        <f t="shared" si="546"/>
        <v/>
      </c>
      <c r="R3443" s="92" t="str">
        <f t="shared" si="547"/>
        <v/>
      </c>
      <c r="U3443" s="5"/>
      <c r="V3443" s="5"/>
      <c r="W3443" s="94" t="str">
        <f t="shared" si="545"/>
        <v/>
      </c>
      <c r="X3443" s="94" t="str">
        <f t="shared" si="548"/>
        <v/>
      </c>
      <c r="Y3443" s="5"/>
      <c r="BK3443" s="8"/>
      <c r="BL3443" s="5"/>
      <c r="BM3443" s="5"/>
      <c r="BN3443" s="5"/>
      <c r="BO3443" s="5"/>
      <c r="BP3443" s="1"/>
      <c r="BQ3443" s="1"/>
      <c r="BR3443" s="1"/>
      <c r="BS3443" s="1"/>
      <c r="BT3443" s="1"/>
      <c r="BU3443" s="4"/>
      <c r="BV3443" s="1"/>
      <c r="BW3443" s="3"/>
      <c r="BX3443" s="4"/>
      <c r="BY3443" s="5"/>
      <c r="BZ3443" s="5"/>
      <c r="CA3443" s="5"/>
      <c r="CB3443" s="5"/>
      <c r="CC3443" s="5"/>
      <c r="CD3443" s="43"/>
    </row>
    <row r="3444" spans="1:82" x14ac:dyDescent="0.25">
      <c r="A3444" s="8"/>
      <c r="B3444" s="5"/>
      <c r="C3444" s="5"/>
      <c r="D3444" s="5"/>
      <c r="E3444" s="5"/>
      <c r="F3444" s="94" t="str">
        <f t="shared" si="539"/>
        <v/>
      </c>
      <c r="G3444" s="94" t="str">
        <f t="shared" si="540"/>
        <v/>
      </c>
      <c r="H3444" s="127" t="str">
        <f>IF(A3444&lt;&gt;"",IF(MID(C3444,1,1)="c",$AS$26,IF(MID(C3444,1,1)="r",$AS$41,IF(MID(C3444,1,1)="p",#REF!,#REF!))),"")</f>
        <v/>
      </c>
      <c r="I3444" s="92" t="str">
        <f t="shared" si="541"/>
        <v/>
      </c>
      <c r="J3444" s="92" t="str">
        <f t="shared" si="542"/>
        <v/>
      </c>
      <c r="K3444" s="92" t="str">
        <f t="shared" si="543"/>
        <v/>
      </c>
      <c r="L3444" s="92" t="str">
        <f t="shared" si="544"/>
        <v/>
      </c>
      <c r="M3444" s="95" t="str">
        <f>IF(A3444&lt;&gt;"",IF(MID(C3444,1,1)="c",SigmaEpsConcrete(I3444,$AN$30:$AN$33,$AR$30:$AR$33,$AS$26,$AS$27,$AS$28,$AQ$20,$AU$19),""),"")</f>
        <v/>
      </c>
      <c r="N3444" s="95" t="str">
        <f>IF(A3444&lt;&gt;"",IF(MID(C3444,1,1)="r",SigmaEpsReinf(J3444,$AS$42:$AS$43,$AS$41,$AS$39,$AS$40,$AQ$38),""),"")</f>
        <v/>
      </c>
      <c r="Q3444" s="92" t="str">
        <f t="shared" si="546"/>
        <v/>
      </c>
      <c r="R3444" s="92" t="str">
        <f t="shared" si="547"/>
        <v/>
      </c>
      <c r="U3444" s="5"/>
      <c r="V3444" s="5"/>
      <c r="W3444" s="94" t="str">
        <f t="shared" si="545"/>
        <v/>
      </c>
      <c r="X3444" s="94" t="str">
        <f t="shared" si="548"/>
        <v/>
      </c>
      <c r="Y3444" s="5"/>
      <c r="BK3444" s="8"/>
      <c r="BL3444" s="5"/>
      <c r="BM3444" s="5"/>
      <c r="BN3444" s="5"/>
      <c r="BO3444" s="5"/>
      <c r="BP3444" s="1"/>
      <c r="BQ3444" s="1"/>
      <c r="BR3444" s="1"/>
      <c r="BS3444" s="1"/>
      <c r="BT3444" s="1"/>
      <c r="BU3444" s="4"/>
      <c r="BV3444" s="1"/>
      <c r="BW3444" s="3"/>
      <c r="BX3444" s="4"/>
      <c r="BY3444" s="5"/>
      <c r="BZ3444" s="5"/>
      <c r="CA3444" s="5"/>
      <c r="CB3444" s="5"/>
      <c r="CC3444" s="5"/>
      <c r="CD3444" s="43"/>
    </row>
    <row r="3445" spans="1:82" x14ac:dyDescent="0.25">
      <c r="A3445" s="8"/>
      <c r="B3445" s="5"/>
      <c r="C3445" s="5"/>
      <c r="D3445" s="5"/>
      <c r="E3445" s="5"/>
      <c r="F3445" s="94" t="str">
        <f t="shared" si="539"/>
        <v/>
      </c>
      <c r="G3445" s="94" t="str">
        <f t="shared" si="540"/>
        <v/>
      </c>
      <c r="H3445" s="127" t="str">
        <f>IF(A3445&lt;&gt;"",IF(MID(C3445,1,1)="c",$AS$26,IF(MID(C3445,1,1)="r",$AS$41,IF(MID(C3445,1,1)="p",#REF!,#REF!))),"")</f>
        <v/>
      </c>
      <c r="I3445" s="92" t="str">
        <f t="shared" si="541"/>
        <v/>
      </c>
      <c r="J3445" s="92" t="str">
        <f t="shared" si="542"/>
        <v/>
      </c>
      <c r="K3445" s="92" t="str">
        <f t="shared" si="543"/>
        <v/>
      </c>
      <c r="L3445" s="92" t="str">
        <f t="shared" si="544"/>
        <v/>
      </c>
      <c r="M3445" s="95" t="str">
        <f>IF(A3445&lt;&gt;"",IF(MID(C3445,1,1)="c",SigmaEpsConcrete(I3445,$AN$30:$AN$33,$AR$30:$AR$33,$AS$26,$AS$27,$AS$28,$AQ$20,$AU$19),""),"")</f>
        <v/>
      </c>
      <c r="N3445" s="95" t="str">
        <f>IF(A3445&lt;&gt;"",IF(MID(C3445,1,1)="r",SigmaEpsReinf(J3445,$AS$42:$AS$43,$AS$41,$AS$39,$AS$40,$AQ$38),""),"")</f>
        <v/>
      </c>
      <c r="Q3445" s="92" t="str">
        <f t="shared" si="546"/>
        <v/>
      </c>
      <c r="R3445" s="92" t="str">
        <f t="shared" si="547"/>
        <v/>
      </c>
      <c r="U3445" s="5"/>
      <c r="V3445" s="5"/>
      <c r="W3445" s="94" t="str">
        <f t="shared" si="545"/>
        <v/>
      </c>
      <c r="X3445" s="94" t="str">
        <f t="shared" si="548"/>
        <v/>
      </c>
      <c r="Y3445" s="5"/>
      <c r="BK3445" s="8"/>
      <c r="BL3445" s="5"/>
      <c r="BM3445" s="5"/>
      <c r="BN3445" s="5"/>
      <c r="BO3445" s="5"/>
      <c r="BP3445" s="1"/>
      <c r="BQ3445" s="1"/>
      <c r="BR3445" s="1"/>
      <c r="BS3445" s="1"/>
      <c r="BT3445" s="1"/>
      <c r="BU3445" s="4"/>
      <c r="BV3445" s="1"/>
      <c r="BW3445" s="3"/>
      <c r="BX3445" s="4"/>
      <c r="BY3445" s="5"/>
      <c r="BZ3445" s="5"/>
      <c r="CA3445" s="5"/>
      <c r="CB3445" s="5"/>
      <c r="CC3445" s="5"/>
      <c r="CD3445" s="43"/>
    </row>
    <row r="3446" spans="1:82" x14ac:dyDescent="0.25">
      <c r="A3446" s="8"/>
      <c r="B3446" s="5"/>
      <c r="C3446" s="5"/>
      <c r="D3446" s="5"/>
      <c r="E3446" s="5"/>
      <c r="F3446" s="94" t="str">
        <f t="shared" si="539"/>
        <v/>
      </c>
      <c r="G3446" s="94" t="str">
        <f t="shared" si="540"/>
        <v/>
      </c>
      <c r="H3446" s="127" t="str">
        <f>IF(A3446&lt;&gt;"",IF(MID(C3446,1,1)="c",$AS$26,IF(MID(C3446,1,1)="r",$AS$41,IF(MID(C3446,1,1)="p",#REF!,#REF!))),"")</f>
        <v/>
      </c>
      <c r="I3446" s="92" t="str">
        <f t="shared" si="541"/>
        <v/>
      </c>
      <c r="J3446" s="92" t="str">
        <f t="shared" si="542"/>
        <v/>
      </c>
      <c r="K3446" s="92" t="str">
        <f t="shared" si="543"/>
        <v/>
      </c>
      <c r="L3446" s="92" t="str">
        <f t="shared" si="544"/>
        <v/>
      </c>
      <c r="M3446" s="95" t="str">
        <f>IF(A3446&lt;&gt;"",IF(MID(C3446,1,1)="c",SigmaEpsConcrete(I3446,$AN$30:$AN$33,$AR$30:$AR$33,$AS$26,$AS$27,$AS$28,$AQ$20,$AU$19),""),"")</f>
        <v/>
      </c>
      <c r="N3446" s="95" t="str">
        <f>IF(A3446&lt;&gt;"",IF(MID(C3446,1,1)="r",SigmaEpsReinf(J3446,$AS$42:$AS$43,$AS$41,$AS$39,$AS$40,$AQ$38),""),"")</f>
        <v/>
      </c>
      <c r="Q3446" s="92" t="str">
        <f t="shared" si="546"/>
        <v/>
      </c>
      <c r="R3446" s="92" t="str">
        <f t="shared" si="547"/>
        <v/>
      </c>
      <c r="U3446" s="5"/>
      <c r="V3446" s="5"/>
      <c r="W3446" s="94" t="str">
        <f t="shared" si="545"/>
        <v/>
      </c>
      <c r="X3446" s="94" t="str">
        <f t="shared" si="548"/>
        <v/>
      </c>
      <c r="Y3446" s="5"/>
      <c r="BK3446" s="8"/>
      <c r="BL3446" s="5"/>
      <c r="BM3446" s="5"/>
      <c r="BN3446" s="5"/>
      <c r="BO3446" s="5"/>
      <c r="BP3446" s="1"/>
      <c r="BQ3446" s="1"/>
      <c r="BR3446" s="1"/>
      <c r="BS3446" s="1"/>
      <c r="BT3446" s="1"/>
      <c r="BU3446" s="4"/>
      <c r="BV3446" s="1"/>
      <c r="BW3446" s="3"/>
      <c r="BX3446" s="4"/>
      <c r="BY3446" s="5"/>
      <c r="BZ3446" s="5"/>
      <c r="CA3446" s="5"/>
      <c r="CB3446" s="5"/>
      <c r="CC3446" s="5"/>
      <c r="CD3446" s="43"/>
    </row>
    <row r="3447" spans="1:82" x14ac:dyDescent="0.25">
      <c r="A3447" s="8"/>
      <c r="B3447" s="5"/>
      <c r="C3447" s="5"/>
      <c r="D3447" s="5"/>
      <c r="E3447" s="5"/>
      <c r="F3447" s="94" t="str">
        <f t="shared" si="539"/>
        <v/>
      </c>
      <c r="G3447" s="94" t="str">
        <f t="shared" si="540"/>
        <v/>
      </c>
      <c r="H3447" s="127" t="str">
        <f>IF(A3447&lt;&gt;"",IF(MID(C3447,1,1)="c",$AS$26,IF(MID(C3447,1,1)="r",$AS$41,IF(MID(C3447,1,1)="p",#REF!,#REF!))),"")</f>
        <v/>
      </c>
      <c r="I3447" s="92" t="str">
        <f t="shared" si="541"/>
        <v/>
      </c>
      <c r="J3447" s="92" t="str">
        <f t="shared" si="542"/>
        <v/>
      </c>
      <c r="K3447" s="92" t="str">
        <f t="shared" si="543"/>
        <v/>
      </c>
      <c r="L3447" s="92" t="str">
        <f t="shared" si="544"/>
        <v/>
      </c>
      <c r="M3447" s="95" t="str">
        <f>IF(A3447&lt;&gt;"",IF(MID(C3447,1,1)="c",SigmaEpsConcrete(I3447,$AN$30:$AN$33,$AR$30:$AR$33,$AS$26,$AS$27,$AS$28,$AQ$20,$AU$19),""),"")</f>
        <v/>
      </c>
      <c r="N3447" s="95" t="str">
        <f>IF(A3447&lt;&gt;"",IF(MID(C3447,1,1)="r",SigmaEpsReinf(J3447,$AS$42:$AS$43,$AS$41,$AS$39,$AS$40,$AQ$38),""),"")</f>
        <v/>
      </c>
      <c r="Q3447" s="92" t="str">
        <f t="shared" si="546"/>
        <v/>
      </c>
      <c r="R3447" s="92" t="str">
        <f t="shared" si="547"/>
        <v/>
      </c>
      <c r="U3447" s="5"/>
      <c r="V3447" s="5"/>
      <c r="W3447" s="94" t="str">
        <f t="shared" si="545"/>
        <v/>
      </c>
      <c r="X3447" s="94" t="str">
        <f t="shared" si="548"/>
        <v/>
      </c>
      <c r="Y3447" s="5"/>
      <c r="BK3447" s="8"/>
      <c r="BL3447" s="5"/>
      <c r="BM3447" s="5"/>
      <c r="BN3447" s="5"/>
      <c r="BO3447" s="5"/>
      <c r="BP3447" s="1"/>
      <c r="BQ3447" s="1"/>
      <c r="BR3447" s="1"/>
      <c r="BS3447" s="1"/>
      <c r="BT3447" s="1"/>
      <c r="BU3447" s="4"/>
      <c r="BV3447" s="1"/>
      <c r="BW3447" s="3"/>
      <c r="BX3447" s="4"/>
      <c r="BY3447" s="5"/>
      <c r="BZ3447" s="5"/>
      <c r="CA3447" s="5"/>
      <c r="CB3447" s="5"/>
      <c r="CC3447" s="5"/>
      <c r="CD3447" s="43"/>
    </row>
    <row r="3448" spans="1:82" x14ac:dyDescent="0.25">
      <c r="A3448" s="8"/>
      <c r="B3448" s="5"/>
      <c r="C3448" s="5"/>
      <c r="D3448" s="5"/>
      <c r="E3448" s="5"/>
      <c r="F3448" s="94" t="str">
        <f t="shared" si="539"/>
        <v/>
      </c>
      <c r="G3448" s="94" t="str">
        <f t="shared" si="540"/>
        <v/>
      </c>
      <c r="H3448" s="127" t="str">
        <f>IF(A3448&lt;&gt;"",IF(MID(C3448,1,1)="c",$AS$26,IF(MID(C3448,1,1)="r",$AS$41,IF(MID(C3448,1,1)="p",#REF!,#REF!))),"")</f>
        <v/>
      </c>
      <c r="I3448" s="92" t="str">
        <f t="shared" si="541"/>
        <v/>
      </c>
      <c r="J3448" s="92" t="str">
        <f t="shared" si="542"/>
        <v/>
      </c>
      <c r="K3448" s="92" t="str">
        <f t="shared" si="543"/>
        <v/>
      </c>
      <c r="L3448" s="92" t="str">
        <f t="shared" si="544"/>
        <v/>
      </c>
      <c r="M3448" s="95" t="str">
        <f>IF(A3448&lt;&gt;"",IF(MID(C3448,1,1)="c",SigmaEpsConcrete(I3448,$AN$30:$AN$33,$AR$30:$AR$33,$AS$26,$AS$27,$AS$28,$AQ$20,$AU$19),""),"")</f>
        <v/>
      </c>
      <c r="N3448" s="95" t="str">
        <f>IF(A3448&lt;&gt;"",IF(MID(C3448,1,1)="r",SigmaEpsReinf(J3448,$AS$42:$AS$43,$AS$41,$AS$39,$AS$40,$AQ$38),""),"")</f>
        <v/>
      </c>
      <c r="Q3448" s="92" t="str">
        <f t="shared" si="546"/>
        <v/>
      </c>
      <c r="R3448" s="92" t="str">
        <f t="shared" si="547"/>
        <v/>
      </c>
      <c r="U3448" s="5"/>
      <c r="V3448" s="5"/>
      <c r="W3448" s="94" t="str">
        <f t="shared" si="545"/>
        <v/>
      </c>
      <c r="X3448" s="94" t="str">
        <f t="shared" si="548"/>
        <v/>
      </c>
      <c r="Y3448" s="5"/>
      <c r="BK3448" s="8"/>
      <c r="BL3448" s="5"/>
      <c r="BM3448" s="5"/>
      <c r="BN3448" s="5"/>
      <c r="BO3448" s="5"/>
      <c r="BP3448" s="1"/>
      <c r="BQ3448" s="1"/>
      <c r="BR3448" s="1"/>
      <c r="BS3448" s="1"/>
      <c r="BT3448" s="1"/>
      <c r="BU3448" s="4"/>
      <c r="BV3448" s="1"/>
      <c r="BW3448" s="3"/>
      <c r="BX3448" s="4"/>
      <c r="BY3448" s="5"/>
      <c r="BZ3448" s="5"/>
      <c r="CA3448" s="5"/>
      <c r="CB3448" s="5"/>
      <c r="CC3448" s="5"/>
      <c r="CD3448" s="43"/>
    </row>
    <row r="3449" spans="1:82" x14ac:dyDescent="0.25">
      <c r="A3449" s="8"/>
      <c r="B3449" s="5"/>
      <c r="C3449" s="5"/>
      <c r="D3449" s="5"/>
      <c r="E3449" s="5"/>
      <c r="F3449" s="94" t="str">
        <f t="shared" si="539"/>
        <v/>
      </c>
      <c r="G3449" s="94" t="str">
        <f t="shared" si="540"/>
        <v/>
      </c>
      <c r="H3449" s="127" t="str">
        <f>IF(A3449&lt;&gt;"",IF(MID(C3449,1,1)="c",$AS$26,IF(MID(C3449,1,1)="r",$AS$41,IF(MID(C3449,1,1)="p",#REF!,#REF!))),"")</f>
        <v/>
      </c>
      <c r="I3449" s="92" t="str">
        <f t="shared" si="541"/>
        <v/>
      </c>
      <c r="J3449" s="92" t="str">
        <f t="shared" si="542"/>
        <v/>
      </c>
      <c r="K3449" s="92" t="str">
        <f t="shared" si="543"/>
        <v/>
      </c>
      <c r="L3449" s="92" t="str">
        <f t="shared" si="544"/>
        <v/>
      </c>
      <c r="M3449" s="95" t="str">
        <f>IF(A3449&lt;&gt;"",IF(MID(C3449,1,1)="c",SigmaEpsConcrete(I3449,$AN$30:$AN$33,$AR$30:$AR$33,$AS$26,$AS$27,$AS$28,$AQ$20,$AU$19),""),"")</f>
        <v/>
      </c>
      <c r="N3449" s="95" t="str">
        <f>IF(A3449&lt;&gt;"",IF(MID(C3449,1,1)="r",SigmaEpsReinf(J3449,$AS$42:$AS$43,$AS$41,$AS$39,$AS$40,$AQ$38),""),"")</f>
        <v/>
      </c>
      <c r="Q3449" s="92" t="str">
        <f t="shared" si="546"/>
        <v/>
      </c>
      <c r="R3449" s="92" t="str">
        <f t="shared" si="547"/>
        <v/>
      </c>
      <c r="U3449" s="5"/>
      <c r="V3449" s="5"/>
      <c r="W3449" s="94" t="str">
        <f t="shared" si="545"/>
        <v/>
      </c>
      <c r="X3449" s="94" t="str">
        <f t="shared" si="548"/>
        <v/>
      </c>
      <c r="Y3449" s="5"/>
      <c r="BK3449" s="8"/>
      <c r="BL3449" s="5"/>
      <c r="BM3449" s="5"/>
      <c r="BN3449" s="5"/>
      <c r="BO3449" s="5"/>
      <c r="BP3449" s="1"/>
      <c r="BQ3449" s="1"/>
      <c r="BR3449" s="1"/>
      <c r="BS3449" s="1"/>
      <c r="BT3449" s="1"/>
      <c r="BU3449" s="4"/>
      <c r="BV3449" s="1"/>
      <c r="BW3449" s="3"/>
      <c r="BX3449" s="4"/>
      <c r="BY3449" s="5"/>
      <c r="BZ3449" s="5"/>
      <c r="CA3449" s="5"/>
      <c r="CB3449" s="5"/>
      <c r="CC3449" s="5"/>
      <c r="CD3449" s="43"/>
    </row>
    <row r="3450" spans="1:82" x14ac:dyDescent="0.25">
      <c r="A3450" s="8"/>
      <c r="B3450" s="5"/>
      <c r="C3450" s="5"/>
      <c r="D3450" s="5"/>
      <c r="E3450" s="5"/>
      <c r="F3450" s="94" t="str">
        <f t="shared" si="539"/>
        <v/>
      </c>
      <c r="G3450" s="94" t="str">
        <f t="shared" si="540"/>
        <v/>
      </c>
      <c r="H3450" s="127" t="str">
        <f>IF(A3450&lt;&gt;"",IF(MID(C3450,1,1)="c",$AS$26,IF(MID(C3450,1,1)="r",$AS$41,IF(MID(C3450,1,1)="p",#REF!,#REF!))),"")</f>
        <v/>
      </c>
      <c r="I3450" s="92" t="str">
        <f t="shared" si="541"/>
        <v/>
      </c>
      <c r="J3450" s="92" t="str">
        <f t="shared" si="542"/>
        <v/>
      </c>
      <c r="K3450" s="92" t="str">
        <f t="shared" si="543"/>
        <v/>
      </c>
      <c r="L3450" s="92" t="str">
        <f t="shared" si="544"/>
        <v/>
      </c>
      <c r="M3450" s="95" t="str">
        <f>IF(A3450&lt;&gt;"",IF(MID(C3450,1,1)="c",SigmaEpsConcrete(I3450,$AN$30:$AN$33,$AR$30:$AR$33,$AS$26,$AS$27,$AS$28,$AQ$20,$AU$19),""),"")</f>
        <v/>
      </c>
      <c r="N3450" s="95" t="str">
        <f>IF(A3450&lt;&gt;"",IF(MID(C3450,1,1)="r",SigmaEpsReinf(J3450,$AS$42:$AS$43,$AS$41,$AS$39,$AS$40,$AQ$38),""),"")</f>
        <v/>
      </c>
      <c r="Q3450" s="92" t="str">
        <f t="shared" si="546"/>
        <v/>
      </c>
      <c r="R3450" s="92" t="str">
        <f t="shared" si="547"/>
        <v/>
      </c>
      <c r="U3450" s="5"/>
      <c r="V3450" s="5"/>
      <c r="W3450" s="94" t="str">
        <f t="shared" si="545"/>
        <v/>
      </c>
      <c r="X3450" s="94" t="str">
        <f t="shared" si="548"/>
        <v/>
      </c>
      <c r="Y3450" s="5"/>
      <c r="BK3450" s="8"/>
      <c r="BL3450" s="5"/>
      <c r="BM3450" s="5"/>
      <c r="BN3450" s="5"/>
      <c r="BO3450" s="5"/>
      <c r="BP3450" s="1"/>
      <c r="BQ3450" s="1"/>
      <c r="BR3450" s="1"/>
      <c r="BS3450" s="1"/>
      <c r="BT3450" s="1"/>
      <c r="BU3450" s="4"/>
      <c r="BV3450" s="1"/>
      <c r="BW3450" s="3"/>
      <c r="BX3450" s="4"/>
      <c r="BY3450" s="5"/>
      <c r="BZ3450" s="5"/>
      <c r="CA3450" s="5"/>
      <c r="CB3450" s="5"/>
      <c r="CC3450" s="5"/>
      <c r="CD3450" s="43"/>
    </row>
    <row r="3451" spans="1:82" x14ac:dyDescent="0.25">
      <c r="A3451" s="8"/>
      <c r="B3451" s="5"/>
      <c r="C3451" s="5"/>
      <c r="D3451" s="5"/>
      <c r="E3451" s="5"/>
      <c r="F3451" s="94" t="str">
        <f t="shared" si="539"/>
        <v/>
      </c>
      <c r="G3451" s="94" t="str">
        <f t="shared" si="540"/>
        <v/>
      </c>
      <c r="H3451" s="127" t="str">
        <f>IF(A3451&lt;&gt;"",IF(MID(C3451,1,1)="c",$AS$26,IF(MID(C3451,1,1)="r",$AS$41,IF(MID(C3451,1,1)="p",#REF!,#REF!))),"")</f>
        <v/>
      </c>
      <c r="I3451" s="92" t="str">
        <f t="shared" si="541"/>
        <v/>
      </c>
      <c r="J3451" s="92" t="str">
        <f t="shared" si="542"/>
        <v/>
      </c>
      <c r="K3451" s="92" t="str">
        <f t="shared" si="543"/>
        <v/>
      </c>
      <c r="L3451" s="92" t="str">
        <f t="shared" si="544"/>
        <v/>
      </c>
      <c r="M3451" s="95" t="str">
        <f>IF(A3451&lt;&gt;"",IF(MID(C3451,1,1)="c",SigmaEpsConcrete(I3451,$AN$30:$AN$33,$AR$30:$AR$33,$AS$26,$AS$27,$AS$28,$AQ$20,$AU$19),""),"")</f>
        <v/>
      </c>
      <c r="N3451" s="95" t="str">
        <f>IF(A3451&lt;&gt;"",IF(MID(C3451,1,1)="r",SigmaEpsReinf(J3451,$AS$42:$AS$43,$AS$41,$AS$39,$AS$40,$AQ$38),""),"")</f>
        <v/>
      </c>
      <c r="Q3451" s="92" t="str">
        <f t="shared" si="546"/>
        <v/>
      </c>
      <c r="R3451" s="92" t="str">
        <f t="shared" si="547"/>
        <v/>
      </c>
      <c r="U3451" s="5"/>
      <c r="V3451" s="5"/>
      <c r="W3451" s="94" t="str">
        <f t="shared" si="545"/>
        <v/>
      </c>
      <c r="X3451" s="94" t="str">
        <f t="shared" si="548"/>
        <v/>
      </c>
      <c r="Y3451" s="5"/>
      <c r="BK3451" s="8"/>
      <c r="BL3451" s="5"/>
      <c r="BM3451" s="5"/>
      <c r="BN3451" s="5"/>
      <c r="BO3451" s="5"/>
      <c r="BP3451" s="1"/>
      <c r="BQ3451" s="1"/>
      <c r="BR3451" s="1"/>
      <c r="BS3451" s="1"/>
      <c r="BT3451" s="1"/>
      <c r="BU3451" s="4"/>
      <c r="BV3451" s="1"/>
      <c r="BW3451" s="3"/>
      <c r="BX3451" s="4"/>
      <c r="BY3451" s="5"/>
      <c r="BZ3451" s="5"/>
      <c r="CA3451" s="5"/>
      <c r="CB3451" s="5"/>
      <c r="CC3451" s="5"/>
      <c r="CD3451" s="43"/>
    </row>
    <row r="3452" spans="1:82" x14ac:dyDescent="0.25">
      <c r="A3452" s="8"/>
      <c r="B3452" s="5"/>
      <c r="C3452" s="5"/>
      <c r="D3452" s="5"/>
      <c r="E3452" s="5"/>
      <c r="F3452" s="94" t="str">
        <f t="shared" si="539"/>
        <v/>
      </c>
      <c r="G3452" s="94" t="str">
        <f t="shared" si="540"/>
        <v/>
      </c>
      <c r="H3452" s="127" t="str">
        <f>IF(A3452&lt;&gt;"",IF(MID(C3452,1,1)="c",$AS$26,IF(MID(C3452,1,1)="r",$AS$41,IF(MID(C3452,1,1)="p",#REF!,#REF!))),"")</f>
        <v/>
      </c>
      <c r="I3452" s="92" t="str">
        <f t="shared" si="541"/>
        <v/>
      </c>
      <c r="J3452" s="92" t="str">
        <f t="shared" si="542"/>
        <v/>
      </c>
      <c r="K3452" s="92" t="str">
        <f t="shared" si="543"/>
        <v/>
      </c>
      <c r="L3452" s="92" t="str">
        <f t="shared" si="544"/>
        <v/>
      </c>
      <c r="M3452" s="95" t="str">
        <f>IF(A3452&lt;&gt;"",IF(MID(C3452,1,1)="c",SigmaEpsConcrete(I3452,$AN$30:$AN$33,$AR$30:$AR$33,$AS$26,$AS$27,$AS$28,$AQ$20,$AU$19),""),"")</f>
        <v/>
      </c>
      <c r="N3452" s="95" t="str">
        <f>IF(A3452&lt;&gt;"",IF(MID(C3452,1,1)="r",SigmaEpsReinf(J3452,$AS$42:$AS$43,$AS$41,$AS$39,$AS$40,$AQ$38),""),"")</f>
        <v/>
      </c>
      <c r="Q3452" s="92" t="str">
        <f t="shared" si="546"/>
        <v/>
      </c>
      <c r="R3452" s="92" t="str">
        <f t="shared" si="547"/>
        <v/>
      </c>
      <c r="U3452" s="5"/>
      <c r="V3452" s="5"/>
      <c r="W3452" s="94" t="str">
        <f t="shared" si="545"/>
        <v/>
      </c>
      <c r="X3452" s="94" t="str">
        <f t="shared" si="548"/>
        <v/>
      </c>
      <c r="Y3452" s="5"/>
      <c r="BK3452" s="8"/>
      <c r="BL3452" s="5"/>
      <c r="BM3452" s="5"/>
      <c r="BN3452" s="5"/>
      <c r="BO3452" s="5"/>
      <c r="BP3452" s="1"/>
      <c r="BQ3452" s="1"/>
      <c r="BR3452" s="1"/>
      <c r="BS3452" s="1"/>
      <c r="BT3452" s="1"/>
      <c r="BU3452" s="4"/>
      <c r="BV3452" s="1"/>
      <c r="BW3452" s="3"/>
      <c r="BX3452" s="4"/>
      <c r="BY3452" s="5"/>
      <c r="BZ3452" s="5"/>
      <c r="CA3452" s="5"/>
      <c r="CB3452" s="5"/>
      <c r="CC3452" s="5"/>
      <c r="CD3452" s="43"/>
    </row>
    <row r="3453" spans="1:82" x14ac:dyDescent="0.25">
      <c r="A3453" s="8"/>
      <c r="B3453" s="5"/>
      <c r="C3453" s="5"/>
      <c r="D3453" s="5"/>
      <c r="E3453" s="5"/>
      <c r="F3453" s="94" t="str">
        <f t="shared" si="539"/>
        <v/>
      </c>
      <c r="G3453" s="94" t="str">
        <f t="shared" si="540"/>
        <v/>
      </c>
      <c r="H3453" s="127" t="str">
        <f>IF(A3453&lt;&gt;"",IF(MID(C3453,1,1)="c",$AS$26,IF(MID(C3453,1,1)="r",$AS$41,IF(MID(C3453,1,1)="p",#REF!,#REF!))),"")</f>
        <v/>
      </c>
      <c r="I3453" s="92" t="str">
        <f t="shared" si="541"/>
        <v/>
      </c>
      <c r="J3453" s="92" t="str">
        <f t="shared" si="542"/>
        <v/>
      </c>
      <c r="K3453" s="92" t="str">
        <f t="shared" si="543"/>
        <v/>
      </c>
      <c r="L3453" s="92" t="str">
        <f t="shared" si="544"/>
        <v/>
      </c>
      <c r="M3453" s="95" t="str">
        <f>IF(A3453&lt;&gt;"",IF(MID(C3453,1,1)="c",SigmaEpsConcrete(I3453,$AN$30:$AN$33,$AR$30:$AR$33,$AS$26,$AS$27,$AS$28,$AQ$20,$AU$19),""),"")</f>
        <v/>
      </c>
      <c r="N3453" s="95" t="str">
        <f>IF(A3453&lt;&gt;"",IF(MID(C3453,1,1)="r",SigmaEpsReinf(J3453,$AS$42:$AS$43,$AS$41,$AS$39,$AS$40,$AQ$38),""),"")</f>
        <v/>
      </c>
      <c r="Q3453" s="92" t="str">
        <f t="shared" si="546"/>
        <v/>
      </c>
      <c r="R3453" s="92" t="str">
        <f t="shared" si="547"/>
        <v/>
      </c>
      <c r="U3453" s="5"/>
      <c r="V3453" s="5"/>
      <c r="W3453" s="94" t="str">
        <f t="shared" si="545"/>
        <v/>
      </c>
      <c r="X3453" s="94" t="str">
        <f t="shared" si="548"/>
        <v/>
      </c>
      <c r="Y3453" s="5"/>
      <c r="BK3453" s="8"/>
      <c r="BL3453" s="5"/>
      <c r="BM3453" s="5"/>
      <c r="BN3453" s="5"/>
      <c r="BO3453" s="5"/>
      <c r="BP3453" s="1"/>
      <c r="BQ3453" s="1"/>
      <c r="BR3453" s="1"/>
      <c r="BS3453" s="1"/>
      <c r="BT3453" s="1"/>
      <c r="BU3453" s="4"/>
      <c r="BV3453" s="1"/>
      <c r="BW3453" s="3"/>
      <c r="BX3453" s="4"/>
      <c r="BY3453" s="5"/>
      <c r="BZ3453" s="5"/>
      <c r="CA3453" s="5"/>
      <c r="CB3453" s="5"/>
      <c r="CC3453" s="5"/>
      <c r="CD3453" s="43"/>
    </row>
    <row r="3454" spans="1:82" x14ac:dyDescent="0.25">
      <c r="A3454" s="8"/>
      <c r="B3454" s="5"/>
      <c r="C3454" s="5"/>
      <c r="D3454" s="5"/>
      <c r="E3454" s="5"/>
      <c r="F3454" s="94" t="str">
        <f t="shared" si="539"/>
        <v/>
      </c>
      <c r="G3454" s="94" t="str">
        <f t="shared" si="540"/>
        <v/>
      </c>
      <c r="H3454" s="127" t="str">
        <f>IF(A3454&lt;&gt;"",IF(MID(C3454,1,1)="c",$AS$26,IF(MID(C3454,1,1)="r",$AS$41,IF(MID(C3454,1,1)="p",#REF!,#REF!))),"")</f>
        <v/>
      </c>
      <c r="I3454" s="92" t="str">
        <f t="shared" si="541"/>
        <v/>
      </c>
      <c r="J3454" s="92" t="str">
        <f t="shared" si="542"/>
        <v/>
      </c>
      <c r="K3454" s="92" t="str">
        <f t="shared" si="543"/>
        <v/>
      </c>
      <c r="L3454" s="92" t="str">
        <f t="shared" si="544"/>
        <v/>
      </c>
      <c r="M3454" s="95" t="str">
        <f>IF(A3454&lt;&gt;"",IF(MID(C3454,1,1)="c",SigmaEpsConcrete(I3454,$AN$30:$AN$33,$AR$30:$AR$33,$AS$26,$AS$27,$AS$28,$AQ$20,$AU$19),""),"")</f>
        <v/>
      </c>
      <c r="N3454" s="95" t="str">
        <f>IF(A3454&lt;&gt;"",IF(MID(C3454,1,1)="r",SigmaEpsReinf(J3454,$AS$42:$AS$43,$AS$41,$AS$39,$AS$40,$AQ$38),""),"")</f>
        <v/>
      </c>
      <c r="Q3454" s="92" t="str">
        <f t="shared" si="546"/>
        <v/>
      </c>
      <c r="R3454" s="92" t="str">
        <f t="shared" si="547"/>
        <v/>
      </c>
      <c r="U3454" s="5"/>
      <c r="V3454" s="5"/>
      <c r="W3454" s="94" t="str">
        <f t="shared" si="545"/>
        <v/>
      </c>
      <c r="X3454" s="94" t="str">
        <f t="shared" si="548"/>
        <v/>
      </c>
      <c r="Y3454" s="5"/>
      <c r="BK3454" s="8"/>
      <c r="BL3454" s="5"/>
      <c r="BM3454" s="5"/>
      <c r="BN3454" s="5"/>
      <c r="BO3454" s="5"/>
      <c r="BP3454" s="1"/>
      <c r="BQ3454" s="1"/>
      <c r="BR3454" s="1"/>
      <c r="BS3454" s="1"/>
      <c r="BT3454" s="1"/>
      <c r="BU3454" s="4"/>
      <c r="BV3454" s="1"/>
      <c r="BW3454" s="3"/>
      <c r="BX3454" s="4"/>
      <c r="BY3454" s="5"/>
      <c r="BZ3454" s="5"/>
      <c r="CA3454" s="5"/>
      <c r="CB3454" s="5"/>
      <c r="CC3454" s="5"/>
      <c r="CD3454" s="43"/>
    </row>
    <row r="3455" spans="1:82" x14ac:dyDescent="0.25">
      <c r="A3455" s="8"/>
      <c r="B3455" s="5"/>
      <c r="C3455" s="5"/>
      <c r="D3455" s="5"/>
      <c r="E3455" s="5"/>
      <c r="F3455" s="94" t="str">
        <f t="shared" si="539"/>
        <v/>
      </c>
      <c r="G3455" s="94" t="str">
        <f t="shared" si="540"/>
        <v/>
      </c>
      <c r="H3455" s="127" t="str">
        <f>IF(A3455&lt;&gt;"",IF(MID(C3455,1,1)="c",$AS$26,IF(MID(C3455,1,1)="r",$AS$41,IF(MID(C3455,1,1)="p",#REF!,#REF!))),"")</f>
        <v/>
      </c>
      <c r="I3455" s="92" t="str">
        <f t="shared" si="541"/>
        <v/>
      </c>
      <c r="J3455" s="92" t="str">
        <f t="shared" si="542"/>
        <v/>
      </c>
      <c r="K3455" s="92" t="str">
        <f t="shared" si="543"/>
        <v/>
      </c>
      <c r="L3455" s="92" t="str">
        <f t="shared" si="544"/>
        <v/>
      </c>
      <c r="M3455" s="95" t="str">
        <f>IF(A3455&lt;&gt;"",IF(MID(C3455,1,1)="c",SigmaEpsConcrete(I3455,$AN$30:$AN$33,$AR$30:$AR$33,$AS$26,$AS$27,$AS$28,$AQ$20,$AU$19),""),"")</f>
        <v/>
      </c>
      <c r="N3455" s="95" t="str">
        <f>IF(A3455&lt;&gt;"",IF(MID(C3455,1,1)="r",SigmaEpsReinf(J3455,$AS$42:$AS$43,$AS$41,$AS$39,$AS$40,$AQ$38),""),"")</f>
        <v/>
      </c>
      <c r="Q3455" s="92" t="str">
        <f t="shared" si="546"/>
        <v/>
      </c>
      <c r="R3455" s="92" t="str">
        <f t="shared" si="547"/>
        <v/>
      </c>
      <c r="U3455" s="5"/>
      <c r="V3455" s="5"/>
      <c r="W3455" s="94" t="str">
        <f t="shared" si="545"/>
        <v/>
      </c>
      <c r="X3455" s="94" t="str">
        <f t="shared" si="548"/>
        <v/>
      </c>
      <c r="Y3455" s="5"/>
      <c r="BK3455" s="8"/>
      <c r="BL3455" s="5"/>
      <c r="BM3455" s="5"/>
      <c r="BN3455" s="5"/>
      <c r="BO3455" s="5"/>
      <c r="BP3455" s="1"/>
      <c r="BQ3455" s="1"/>
      <c r="BR3455" s="1"/>
      <c r="BS3455" s="1"/>
      <c r="BT3455" s="1"/>
      <c r="BU3455" s="4"/>
      <c r="BV3455" s="1"/>
      <c r="BW3455" s="3"/>
      <c r="BX3455" s="4"/>
      <c r="BY3455" s="5"/>
      <c r="BZ3455" s="5"/>
      <c r="CA3455" s="5"/>
      <c r="CB3455" s="5"/>
      <c r="CC3455" s="5"/>
      <c r="CD3455" s="43"/>
    </row>
    <row r="3456" spans="1:82" x14ac:dyDescent="0.25">
      <c r="A3456" s="8"/>
      <c r="B3456" s="5"/>
      <c r="C3456" s="5"/>
      <c r="D3456" s="5"/>
      <c r="E3456" s="5"/>
      <c r="F3456" s="94" t="str">
        <f t="shared" si="539"/>
        <v/>
      </c>
      <c r="G3456" s="94" t="str">
        <f t="shared" si="540"/>
        <v/>
      </c>
      <c r="H3456" s="127" t="str">
        <f>IF(A3456&lt;&gt;"",IF(MID(C3456,1,1)="c",$AS$26,IF(MID(C3456,1,1)="r",$AS$41,IF(MID(C3456,1,1)="p",#REF!,#REF!))),"")</f>
        <v/>
      </c>
      <c r="I3456" s="92" t="str">
        <f t="shared" si="541"/>
        <v/>
      </c>
      <c r="J3456" s="92" t="str">
        <f t="shared" si="542"/>
        <v/>
      </c>
      <c r="K3456" s="92" t="str">
        <f t="shared" si="543"/>
        <v/>
      </c>
      <c r="L3456" s="92" t="str">
        <f t="shared" si="544"/>
        <v/>
      </c>
      <c r="M3456" s="95" t="str">
        <f>IF(A3456&lt;&gt;"",IF(MID(C3456,1,1)="c",SigmaEpsConcrete(I3456,$AN$30:$AN$33,$AR$30:$AR$33,$AS$26,$AS$27,$AS$28,$AQ$20,$AU$19),""),"")</f>
        <v/>
      </c>
      <c r="N3456" s="95" t="str">
        <f>IF(A3456&lt;&gt;"",IF(MID(C3456,1,1)="r",SigmaEpsReinf(J3456,$AS$42:$AS$43,$AS$41,$AS$39,$AS$40,$AQ$38),""),"")</f>
        <v/>
      </c>
      <c r="Q3456" s="92" t="str">
        <f t="shared" si="546"/>
        <v/>
      </c>
      <c r="R3456" s="92" t="str">
        <f t="shared" si="547"/>
        <v/>
      </c>
      <c r="U3456" s="5"/>
      <c r="V3456" s="5"/>
      <c r="W3456" s="94" t="str">
        <f t="shared" si="545"/>
        <v/>
      </c>
      <c r="X3456" s="94" t="str">
        <f t="shared" si="548"/>
        <v/>
      </c>
      <c r="Y3456" s="5"/>
      <c r="BK3456" s="8"/>
      <c r="BL3456" s="5"/>
      <c r="BM3456" s="5"/>
      <c r="BN3456" s="5"/>
      <c r="BO3456" s="5"/>
      <c r="BP3456" s="1"/>
      <c r="BQ3456" s="1"/>
      <c r="BR3456" s="1"/>
      <c r="BS3456" s="1"/>
      <c r="BT3456" s="1"/>
      <c r="BU3456" s="4"/>
      <c r="BV3456" s="1"/>
      <c r="BW3456" s="3"/>
      <c r="BX3456" s="4"/>
      <c r="BY3456" s="5"/>
      <c r="BZ3456" s="5"/>
      <c r="CA3456" s="5"/>
      <c r="CB3456" s="5"/>
      <c r="CC3456" s="5"/>
      <c r="CD3456" s="43"/>
    </row>
    <row r="3457" spans="1:82" x14ac:dyDescent="0.25">
      <c r="A3457" s="8"/>
      <c r="B3457" s="5"/>
      <c r="C3457" s="5"/>
      <c r="D3457" s="5"/>
      <c r="E3457" s="5"/>
      <c r="F3457" s="94" t="str">
        <f t="shared" si="539"/>
        <v/>
      </c>
      <c r="G3457" s="94" t="str">
        <f t="shared" si="540"/>
        <v/>
      </c>
      <c r="H3457" s="127" t="str">
        <f>IF(A3457&lt;&gt;"",IF(MID(C3457,1,1)="c",$AS$26,IF(MID(C3457,1,1)="r",$AS$41,IF(MID(C3457,1,1)="p",#REF!,#REF!))),"")</f>
        <v/>
      </c>
      <c r="I3457" s="92" t="str">
        <f t="shared" si="541"/>
        <v/>
      </c>
      <c r="J3457" s="92" t="str">
        <f t="shared" si="542"/>
        <v/>
      </c>
      <c r="K3457" s="92" t="str">
        <f t="shared" si="543"/>
        <v/>
      </c>
      <c r="L3457" s="92" t="str">
        <f t="shared" si="544"/>
        <v/>
      </c>
      <c r="M3457" s="95" t="str">
        <f>IF(A3457&lt;&gt;"",IF(MID(C3457,1,1)="c",SigmaEpsConcrete(I3457,$AN$30:$AN$33,$AR$30:$AR$33,$AS$26,$AS$27,$AS$28,$AQ$20,$AU$19),""),"")</f>
        <v/>
      </c>
      <c r="N3457" s="95" t="str">
        <f>IF(A3457&lt;&gt;"",IF(MID(C3457,1,1)="r",SigmaEpsReinf(J3457,$AS$42:$AS$43,$AS$41,$AS$39,$AS$40,$AQ$38),""),"")</f>
        <v/>
      </c>
      <c r="Q3457" s="92" t="str">
        <f t="shared" si="546"/>
        <v/>
      </c>
      <c r="R3457" s="92" t="str">
        <f t="shared" si="547"/>
        <v/>
      </c>
      <c r="U3457" s="5"/>
      <c r="V3457" s="5"/>
      <c r="W3457" s="94" t="str">
        <f t="shared" si="545"/>
        <v/>
      </c>
      <c r="X3457" s="94" t="str">
        <f t="shared" si="548"/>
        <v/>
      </c>
      <c r="Y3457" s="5"/>
      <c r="BK3457" s="8"/>
      <c r="BL3457" s="5"/>
      <c r="BM3457" s="5"/>
      <c r="BN3457" s="5"/>
      <c r="BO3457" s="5"/>
      <c r="BP3457" s="1"/>
      <c r="BQ3457" s="1"/>
      <c r="BR3457" s="1"/>
      <c r="BS3457" s="1"/>
      <c r="BT3457" s="1"/>
      <c r="BU3457" s="4"/>
      <c r="BV3457" s="1"/>
      <c r="BW3457" s="3"/>
      <c r="BX3457" s="4"/>
      <c r="BY3457" s="5"/>
      <c r="BZ3457" s="5"/>
      <c r="CA3457" s="5"/>
      <c r="CB3457" s="5"/>
      <c r="CC3457" s="5"/>
      <c r="CD3457" s="43"/>
    </row>
    <row r="3458" spans="1:82" x14ac:dyDescent="0.25">
      <c r="A3458" s="8"/>
      <c r="B3458" s="5"/>
      <c r="C3458" s="5"/>
      <c r="D3458" s="5"/>
      <c r="E3458" s="5"/>
      <c r="F3458" s="94" t="str">
        <f t="shared" si="539"/>
        <v/>
      </c>
      <c r="G3458" s="94" t="str">
        <f t="shared" si="540"/>
        <v/>
      </c>
      <c r="H3458" s="127" t="str">
        <f>IF(A3458&lt;&gt;"",IF(MID(C3458,1,1)="c",$AS$26,IF(MID(C3458,1,1)="r",$AS$41,IF(MID(C3458,1,1)="p",#REF!,#REF!))),"")</f>
        <v/>
      </c>
      <c r="I3458" s="92" t="str">
        <f t="shared" si="541"/>
        <v/>
      </c>
      <c r="J3458" s="92" t="str">
        <f t="shared" si="542"/>
        <v/>
      </c>
      <c r="K3458" s="92" t="str">
        <f t="shared" si="543"/>
        <v/>
      </c>
      <c r="L3458" s="92" t="str">
        <f t="shared" si="544"/>
        <v/>
      </c>
      <c r="M3458" s="95" t="str">
        <f>IF(A3458&lt;&gt;"",IF(MID(C3458,1,1)="c",SigmaEpsConcrete(I3458,$AN$30:$AN$33,$AR$30:$AR$33,$AS$26,$AS$27,$AS$28,$AQ$20,$AU$19),""),"")</f>
        <v/>
      </c>
      <c r="N3458" s="95" t="str">
        <f>IF(A3458&lt;&gt;"",IF(MID(C3458,1,1)="r",SigmaEpsReinf(J3458,$AS$42:$AS$43,$AS$41,$AS$39,$AS$40,$AQ$38),""),"")</f>
        <v/>
      </c>
      <c r="Q3458" s="92" t="str">
        <f t="shared" si="546"/>
        <v/>
      </c>
      <c r="R3458" s="92" t="str">
        <f t="shared" si="547"/>
        <v/>
      </c>
      <c r="U3458" s="5"/>
      <c r="V3458" s="5"/>
      <c r="W3458" s="94" t="str">
        <f t="shared" si="545"/>
        <v/>
      </c>
      <c r="X3458" s="94" t="str">
        <f t="shared" si="548"/>
        <v/>
      </c>
      <c r="Y3458" s="5"/>
      <c r="BK3458" s="8"/>
      <c r="BL3458" s="5"/>
      <c r="BM3458" s="5"/>
      <c r="BN3458" s="5"/>
      <c r="BO3458" s="5"/>
      <c r="BP3458" s="1"/>
      <c r="BQ3458" s="1"/>
      <c r="BR3458" s="1"/>
      <c r="BS3458" s="1"/>
      <c r="BT3458" s="1"/>
      <c r="BU3458" s="4"/>
      <c r="BV3458" s="1"/>
      <c r="BW3458" s="3"/>
      <c r="BX3458" s="4"/>
      <c r="BY3458" s="5"/>
      <c r="BZ3458" s="5"/>
      <c r="CA3458" s="5"/>
      <c r="CB3458" s="5"/>
      <c r="CC3458" s="5"/>
      <c r="CD3458" s="43"/>
    </row>
    <row r="3459" spans="1:82" x14ac:dyDescent="0.25">
      <c r="A3459" s="8"/>
      <c r="B3459" s="5"/>
      <c r="C3459" s="5"/>
      <c r="D3459" s="5"/>
      <c r="E3459" s="5"/>
      <c r="F3459" s="94" t="str">
        <f t="shared" si="539"/>
        <v/>
      </c>
      <c r="G3459" s="94" t="str">
        <f t="shared" si="540"/>
        <v/>
      </c>
      <c r="H3459" s="127" t="str">
        <f>IF(A3459&lt;&gt;"",IF(MID(C3459,1,1)="c",$AS$26,IF(MID(C3459,1,1)="r",$AS$41,IF(MID(C3459,1,1)="p",#REF!,#REF!))),"")</f>
        <v/>
      </c>
      <c r="I3459" s="92" t="str">
        <f t="shared" si="541"/>
        <v/>
      </c>
      <c r="J3459" s="92" t="str">
        <f t="shared" si="542"/>
        <v/>
      </c>
      <c r="K3459" s="92" t="str">
        <f t="shared" si="543"/>
        <v/>
      </c>
      <c r="L3459" s="92" t="str">
        <f t="shared" si="544"/>
        <v/>
      </c>
      <c r="M3459" s="95" t="str">
        <f>IF(A3459&lt;&gt;"",IF(MID(C3459,1,1)="c",SigmaEpsConcrete(I3459,$AN$30:$AN$33,$AR$30:$AR$33,$AS$26,$AS$27,$AS$28,$AQ$20,$AU$19),""),"")</f>
        <v/>
      </c>
      <c r="N3459" s="95" t="str">
        <f>IF(A3459&lt;&gt;"",IF(MID(C3459,1,1)="r",SigmaEpsReinf(J3459,$AS$42:$AS$43,$AS$41,$AS$39,$AS$40,$AQ$38),""),"")</f>
        <v/>
      </c>
      <c r="Q3459" s="92" t="str">
        <f t="shared" si="546"/>
        <v/>
      </c>
      <c r="R3459" s="92" t="str">
        <f t="shared" si="547"/>
        <v/>
      </c>
      <c r="U3459" s="5"/>
      <c r="V3459" s="5"/>
      <c r="W3459" s="94" t="str">
        <f t="shared" si="545"/>
        <v/>
      </c>
      <c r="X3459" s="94" t="str">
        <f t="shared" si="548"/>
        <v/>
      </c>
      <c r="Y3459" s="5"/>
      <c r="BK3459" s="8"/>
      <c r="BL3459" s="5"/>
      <c r="BM3459" s="5"/>
      <c r="BN3459" s="5"/>
      <c r="BO3459" s="5"/>
      <c r="BP3459" s="1"/>
      <c r="BQ3459" s="1"/>
      <c r="BR3459" s="1"/>
      <c r="BS3459" s="1"/>
      <c r="BT3459" s="1"/>
      <c r="BU3459" s="4"/>
      <c r="BV3459" s="1"/>
      <c r="BW3459" s="3"/>
      <c r="BX3459" s="4"/>
      <c r="BY3459" s="5"/>
      <c r="BZ3459" s="5"/>
      <c r="CA3459" s="5"/>
      <c r="CB3459" s="5"/>
      <c r="CC3459" s="5"/>
      <c r="CD3459" s="43"/>
    </row>
    <row r="3460" spans="1:82" x14ac:dyDescent="0.25">
      <c r="A3460" s="8"/>
      <c r="B3460" s="5"/>
      <c r="C3460" s="5"/>
      <c r="D3460" s="5"/>
      <c r="E3460" s="5"/>
      <c r="F3460" s="94" t="str">
        <f t="shared" si="539"/>
        <v/>
      </c>
      <c r="G3460" s="94" t="str">
        <f t="shared" si="540"/>
        <v/>
      </c>
      <c r="H3460" s="127" t="str">
        <f>IF(A3460&lt;&gt;"",IF(MID(C3460,1,1)="c",$AS$26,IF(MID(C3460,1,1)="r",$AS$41,IF(MID(C3460,1,1)="p",#REF!,#REF!))),"")</f>
        <v/>
      </c>
      <c r="I3460" s="92" t="str">
        <f t="shared" si="541"/>
        <v/>
      </c>
      <c r="J3460" s="92" t="str">
        <f t="shared" si="542"/>
        <v/>
      </c>
      <c r="K3460" s="92" t="str">
        <f t="shared" si="543"/>
        <v/>
      </c>
      <c r="L3460" s="92" t="str">
        <f t="shared" si="544"/>
        <v/>
      </c>
      <c r="M3460" s="95" t="str">
        <f>IF(A3460&lt;&gt;"",IF(MID(C3460,1,1)="c",SigmaEpsConcrete(I3460,$AN$30:$AN$33,$AR$30:$AR$33,$AS$26,$AS$27,$AS$28,$AQ$20,$AU$19),""),"")</f>
        <v/>
      </c>
      <c r="N3460" s="95" t="str">
        <f>IF(A3460&lt;&gt;"",IF(MID(C3460,1,1)="r",SigmaEpsReinf(J3460,$AS$42:$AS$43,$AS$41,$AS$39,$AS$40,$AQ$38),""),"")</f>
        <v/>
      </c>
      <c r="Q3460" s="92" t="str">
        <f t="shared" si="546"/>
        <v/>
      </c>
      <c r="R3460" s="92" t="str">
        <f t="shared" si="547"/>
        <v/>
      </c>
      <c r="U3460" s="5"/>
      <c r="V3460" s="5"/>
      <c r="W3460" s="94" t="str">
        <f t="shared" si="545"/>
        <v/>
      </c>
      <c r="X3460" s="94" t="str">
        <f t="shared" si="548"/>
        <v/>
      </c>
      <c r="Y3460" s="5"/>
      <c r="BK3460" s="8"/>
      <c r="BL3460" s="5"/>
      <c r="BM3460" s="5"/>
      <c r="BN3460" s="5"/>
      <c r="BO3460" s="5"/>
      <c r="BP3460" s="1"/>
      <c r="BQ3460" s="1"/>
      <c r="BR3460" s="1"/>
      <c r="BS3460" s="1"/>
      <c r="BT3460" s="1"/>
      <c r="BU3460" s="4"/>
      <c r="BV3460" s="1"/>
      <c r="BW3460" s="3"/>
      <c r="BX3460" s="4"/>
      <c r="BY3460" s="5"/>
      <c r="BZ3460" s="5"/>
      <c r="CA3460" s="5"/>
      <c r="CB3460" s="5"/>
      <c r="CC3460" s="5"/>
      <c r="CD3460" s="43"/>
    </row>
    <row r="3461" spans="1:82" x14ac:dyDescent="0.25">
      <c r="A3461" s="8"/>
      <c r="B3461" s="5"/>
      <c r="C3461" s="5"/>
      <c r="D3461" s="5"/>
      <c r="E3461" s="5"/>
      <c r="F3461" s="94" t="str">
        <f t="shared" si="539"/>
        <v/>
      </c>
      <c r="G3461" s="94" t="str">
        <f t="shared" si="540"/>
        <v/>
      </c>
      <c r="H3461" s="127" t="str">
        <f>IF(A3461&lt;&gt;"",IF(MID(C3461,1,1)="c",$AS$26,IF(MID(C3461,1,1)="r",$AS$41,IF(MID(C3461,1,1)="p",#REF!,#REF!))),"")</f>
        <v/>
      </c>
      <c r="I3461" s="92" t="str">
        <f t="shared" si="541"/>
        <v/>
      </c>
      <c r="J3461" s="92" t="str">
        <f t="shared" si="542"/>
        <v/>
      </c>
      <c r="K3461" s="92" t="str">
        <f t="shared" si="543"/>
        <v/>
      </c>
      <c r="L3461" s="92" t="str">
        <f t="shared" si="544"/>
        <v/>
      </c>
      <c r="M3461" s="95" t="str">
        <f>IF(A3461&lt;&gt;"",IF(MID(C3461,1,1)="c",SigmaEpsConcrete(I3461,$AN$30:$AN$33,$AR$30:$AR$33,$AS$26,$AS$27,$AS$28,$AQ$20,$AU$19),""),"")</f>
        <v/>
      </c>
      <c r="N3461" s="95" t="str">
        <f>IF(A3461&lt;&gt;"",IF(MID(C3461,1,1)="r",SigmaEpsReinf(J3461,$AS$42:$AS$43,$AS$41,$AS$39,$AS$40,$AQ$38),""),"")</f>
        <v/>
      </c>
      <c r="Q3461" s="92" t="str">
        <f t="shared" si="546"/>
        <v/>
      </c>
      <c r="R3461" s="92" t="str">
        <f t="shared" si="547"/>
        <v/>
      </c>
      <c r="U3461" s="5"/>
      <c r="V3461" s="5"/>
      <c r="W3461" s="94" t="str">
        <f t="shared" si="545"/>
        <v/>
      </c>
      <c r="X3461" s="94" t="str">
        <f t="shared" si="548"/>
        <v/>
      </c>
      <c r="Y3461" s="5"/>
      <c r="BK3461" s="8"/>
      <c r="BL3461" s="5"/>
      <c r="BM3461" s="5"/>
      <c r="BN3461" s="5"/>
      <c r="BO3461" s="5"/>
      <c r="BP3461" s="1"/>
      <c r="BQ3461" s="1"/>
      <c r="BR3461" s="1"/>
      <c r="BS3461" s="1"/>
      <c r="BT3461" s="1"/>
      <c r="BU3461" s="4"/>
      <c r="BV3461" s="1"/>
      <c r="BW3461" s="3"/>
      <c r="BX3461" s="4"/>
      <c r="BY3461" s="5"/>
      <c r="BZ3461" s="5"/>
      <c r="CA3461" s="5"/>
      <c r="CB3461" s="5"/>
      <c r="CC3461" s="5"/>
      <c r="CD3461" s="43"/>
    </row>
    <row r="3462" spans="1:82" x14ac:dyDescent="0.25">
      <c r="A3462" s="8"/>
      <c r="B3462" s="5"/>
      <c r="C3462" s="5"/>
      <c r="D3462" s="5"/>
      <c r="E3462" s="5"/>
      <c r="F3462" s="94" t="str">
        <f t="shared" si="539"/>
        <v/>
      </c>
      <c r="G3462" s="94" t="str">
        <f t="shared" si="540"/>
        <v/>
      </c>
      <c r="H3462" s="127" t="str">
        <f>IF(A3462&lt;&gt;"",IF(MID(C3462,1,1)="c",$AS$26,IF(MID(C3462,1,1)="r",$AS$41,IF(MID(C3462,1,1)="p",#REF!,#REF!))),"")</f>
        <v/>
      </c>
      <c r="I3462" s="92" t="str">
        <f t="shared" si="541"/>
        <v/>
      </c>
      <c r="J3462" s="92" t="str">
        <f t="shared" si="542"/>
        <v/>
      </c>
      <c r="K3462" s="92" t="str">
        <f t="shared" si="543"/>
        <v/>
      </c>
      <c r="L3462" s="92" t="str">
        <f t="shared" si="544"/>
        <v/>
      </c>
      <c r="M3462" s="95" t="str">
        <f>IF(A3462&lt;&gt;"",IF(MID(C3462,1,1)="c",SigmaEpsConcrete(I3462,$AN$30:$AN$33,$AR$30:$AR$33,$AS$26,$AS$27,$AS$28,$AQ$20,$AU$19),""),"")</f>
        <v/>
      </c>
      <c r="N3462" s="95" t="str">
        <f>IF(A3462&lt;&gt;"",IF(MID(C3462,1,1)="r",SigmaEpsReinf(J3462,$AS$42:$AS$43,$AS$41,$AS$39,$AS$40,$AQ$38),""),"")</f>
        <v/>
      </c>
      <c r="Q3462" s="92" t="str">
        <f t="shared" si="546"/>
        <v/>
      </c>
      <c r="R3462" s="92" t="str">
        <f t="shared" si="547"/>
        <v/>
      </c>
      <c r="U3462" s="5"/>
      <c r="V3462" s="5"/>
      <c r="W3462" s="94" t="str">
        <f t="shared" si="545"/>
        <v/>
      </c>
      <c r="X3462" s="94" t="str">
        <f t="shared" si="548"/>
        <v/>
      </c>
      <c r="Y3462" s="5"/>
      <c r="BK3462" s="8"/>
      <c r="BL3462" s="5"/>
      <c r="BM3462" s="5"/>
      <c r="BN3462" s="5"/>
      <c r="BO3462" s="5"/>
      <c r="BP3462" s="1"/>
      <c r="BQ3462" s="1"/>
      <c r="BR3462" s="1"/>
      <c r="BS3462" s="1"/>
      <c r="BT3462" s="1"/>
      <c r="BU3462" s="4"/>
      <c r="BV3462" s="1"/>
      <c r="BW3462" s="3"/>
      <c r="BX3462" s="4"/>
      <c r="BY3462" s="5"/>
      <c r="BZ3462" s="5"/>
      <c r="CA3462" s="5"/>
      <c r="CB3462" s="5"/>
      <c r="CC3462" s="5"/>
      <c r="CD3462" s="43"/>
    </row>
    <row r="3463" spans="1:82" x14ac:dyDescent="0.25">
      <c r="A3463" s="8"/>
      <c r="B3463" s="5"/>
      <c r="C3463" s="5"/>
      <c r="D3463" s="5"/>
      <c r="E3463" s="5"/>
      <c r="F3463" s="94" t="str">
        <f t="shared" si="539"/>
        <v/>
      </c>
      <c r="G3463" s="94" t="str">
        <f t="shared" si="540"/>
        <v/>
      </c>
      <c r="H3463" s="127" t="str">
        <f>IF(A3463&lt;&gt;"",IF(MID(C3463,1,1)="c",$AS$26,IF(MID(C3463,1,1)="r",$AS$41,IF(MID(C3463,1,1)="p",#REF!,#REF!))),"")</f>
        <v/>
      </c>
      <c r="I3463" s="92" t="str">
        <f t="shared" si="541"/>
        <v/>
      </c>
      <c r="J3463" s="92" t="str">
        <f t="shared" si="542"/>
        <v/>
      </c>
      <c r="K3463" s="92" t="str">
        <f t="shared" si="543"/>
        <v/>
      </c>
      <c r="L3463" s="92" t="str">
        <f t="shared" si="544"/>
        <v/>
      </c>
      <c r="M3463" s="95" t="str">
        <f>IF(A3463&lt;&gt;"",IF(MID(C3463,1,1)="c",SigmaEpsConcrete(I3463,$AN$30:$AN$33,$AR$30:$AR$33,$AS$26,$AS$27,$AS$28,$AQ$20,$AU$19),""),"")</f>
        <v/>
      </c>
      <c r="N3463" s="95" t="str">
        <f>IF(A3463&lt;&gt;"",IF(MID(C3463,1,1)="r",SigmaEpsReinf(J3463,$AS$42:$AS$43,$AS$41,$AS$39,$AS$40,$AQ$38),""),"")</f>
        <v/>
      </c>
      <c r="Q3463" s="92" t="str">
        <f t="shared" si="546"/>
        <v/>
      </c>
      <c r="R3463" s="92" t="str">
        <f t="shared" si="547"/>
        <v/>
      </c>
      <c r="U3463" s="5"/>
      <c r="V3463" s="5"/>
      <c r="W3463" s="94" t="str">
        <f t="shared" si="545"/>
        <v/>
      </c>
      <c r="X3463" s="94" t="str">
        <f t="shared" si="548"/>
        <v/>
      </c>
      <c r="Y3463" s="5"/>
      <c r="BK3463" s="8"/>
      <c r="BL3463" s="5"/>
      <c r="BM3463" s="5"/>
      <c r="BN3463" s="5"/>
      <c r="BO3463" s="5"/>
      <c r="BP3463" s="1"/>
      <c r="BQ3463" s="1"/>
      <c r="BR3463" s="1"/>
      <c r="BS3463" s="1"/>
      <c r="BT3463" s="1"/>
      <c r="BU3463" s="4"/>
      <c r="BV3463" s="1"/>
      <c r="BW3463" s="3"/>
      <c r="BX3463" s="4"/>
      <c r="BY3463" s="5"/>
      <c r="BZ3463" s="5"/>
      <c r="CA3463" s="5"/>
      <c r="CB3463" s="5"/>
      <c r="CC3463" s="5"/>
      <c r="CD3463" s="43"/>
    </row>
    <row r="3464" spans="1:82" x14ac:dyDescent="0.25">
      <c r="A3464" s="8"/>
      <c r="B3464" s="5"/>
      <c r="C3464" s="5"/>
      <c r="D3464" s="5"/>
      <c r="E3464" s="5"/>
      <c r="F3464" s="94" t="str">
        <f t="shared" si="539"/>
        <v/>
      </c>
      <c r="G3464" s="94" t="str">
        <f t="shared" si="540"/>
        <v/>
      </c>
      <c r="H3464" s="127" t="str">
        <f>IF(A3464&lt;&gt;"",IF(MID(C3464,1,1)="c",$AS$26,IF(MID(C3464,1,1)="r",$AS$41,IF(MID(C3464,1,1)="p",#REF!,#REF!))),"")</f>
        <v/>
      </c>
      <c r="I3464" s="92" t="str">
        <f t="shared" si="541"/>
        <v/>
      </c>
      <c r="J3464" s="92" t="str">
        <f t="shared" si="542"/>
        <v/>
      </c>
      <c r="K3464" s="92" t="str">
        <f t="shared" si="543"/>
        <v/>
      </c>
      <c r="L3464" s="92" t="str">
        <f t="shared" si="544"/>
        <v/>
      </c>
      <c r="M3464" s="95" t="str">
        <f>IF(A3464&lt;&gt;"",IF(MID(C3464,1,1)="c",SigmaEpsConcrete(I3464,$AN$30:$AN$33,$AR$30:$AR$33,$AS$26,$AS$27,$AS$28,$AQ$20,$AU$19),""),"")</f>
        <v/>
      </c>
      <c r="N3464" s="95" t="str">
        <f>IF(A3464&lt;&gt;"",IF(MID(C3464,1,1)="r",SigmaEpsReinf(J3464,$AS$42:$AS$43,$AS$41,$AS$39,$AS$40,$AQ$38),""),"")</f>
        <v/>
      </c>
      <c r="Q3464" s="92" t="str">
        <f t="shared" si="546"/>
        <v/>
      </c>
      <c r="R3464" s="92" t="str">
        <f t="shared" si="547"/>
        <v/>
      </c>
      <c r="U3464" s="5"/>
      <c r="V3464" s="5"/>
      <c r="W3464" s="94" t="str">
        <f t="shared" si="545"/>
        <v/>
      </c>
      <c r="X3464" s="94" t="str">
        <f t="shared" si="548"/>
        <v/>
      </c>
      <c r="Y3464" s="5"/>
      <c r="BK3464" s="8"/>
      <c r="BL3464" s="5"/>
      <c r="BM3464" s="5"/>
      <c r="BN3464" s="5"/>
      <c r="BO3464" s="5"/>
      <c r="BP3464" s="1"/>
      <c r="BQ3464" s="1"/>
      <c r="BR3464" s="1"/>
      <c r="BS3464" s="1"/>
      <c r="BT3464" s="1"/>
      <c r="BU3464" s="4"/>
      <c r="BV3464" s="1"/>
      <c r="BW3464" s="3"/>
      <c r="BX3464" s="4"/>
      <c r="BY3464" s="5"/>
      <c r="BZ3464" s="5"/>
      <c r="CA3464" s="5"/>
      <c r="CB3464" s="5"/>
      <c r="CC3464" s="5"/>
      <c r="CD3464" s="43"/>
    </row>
    <row r="3465" spans="1:82" x14ac:dyDescent="0.25">
      <c r="A3465" s="8"/>
      <c r="B3465" s="5"/>
      <c r="C3465" s="5"/>
      <c r="D3465" s="5"/>
      <c r="E3465" s="5"/>
      <c r="F3465" s="94" t="str">
        <f t="shared" si="539"/>
        <v/>
      </c>
      <c r="G3465" s="94" t="str">
        <f t="shared" si="540"/>
        <v/>
      </c>
      <c r="H3465" s="127" t="str">
        <f>IF(A3465&lt;&gt;"",IF(MID(C3465,1,1)="c",$AS$26,IF(MID(C3465,1,1)="r",$AS$41,IF(MID(C3465,1,1)="p",#REF!,#REF!))),"")</f>
        <v/>
      </c>
      <c r="I3465" s="92" t="str">
        <f t="shared" si="541"/>
        <v/>
      </c>
      <c r="J3465" s="92" t="str">
        <f t="shared" si="542"/>
        <v/>
      </c>
      <c r="K3465" s="92" t="str">
        <f t="shared" si="543"/>
        <v/>
      </c>
      <c r="L3465" s="92" t="str">
        <f t="shared" si="544"/>
        <v/>
      </c>
      <c r="M3465" s="95" t="str">
        <f>IF(A3465&lt;&gt;"",IF(MID(C3465,1,1)="c",SigmaEpsConcrete(I3465,$AN$30:$AN$33,$AR$30:$AR$33,$AS$26,$AS$27,$AS$28,$AQ$20,$AU$19),""),"")</f>
        <v/>
      </c>
      <c r="N3465" s="95" t="str">
        <f>IF(A3465&lt;&gt;"",IF(MID(C3465,1,1)="r",SigmaEpsReinf(J3465,$AS$42:$AS$43,$AS$41,$AS$39,$AS$40,$AQ$38),""),"")</f>
        <v/>
      </c>
      <c r="Q3465" s="92" t="str">
        <f t="shared" si="546"/>
        <v/>
      </c>
      <c r="R3465" s="92" t="str">
        <f t="shared" si="547"/>
        <v/>
      </c>
      <c r="U3465" s="5"/>
      <c r="V3465" s="5"/>
      <c r="W3465" s="94" t="str">
        <f t="shared" si="545"/>
        <v/>
      </c>
      <c r="X3465" s="94" t="str">
        <f t="shared" si="548"/>
        <v/>
      </c>
      <c r="Y3465" s="5"/>
      <c r="BK3465" s="8"/>
      <c r="BL3465" s="5"/>
      <c r="BM3465" s="5"/>
      <c r="BN3465" s="5"/>
      <c r="BO3465" s="5"/>
      <c r="BP3465" s="1"/>
      <c r="BQ3465" s="1"/>
      <c r="BR3465" s="1"/>
      <c r="BS3465" s="1"/>
      <c r="BT3465" s="1"/>
      <c r="BU3465" s="4"/>
      <c r="BV3465" s="1"/>
      <c r="BW3465" s="3"/>
      <c r="BX3465" s="4"/>
      <c r="BY3465" s="5"/>
      <c r="BZ3465" s="5"/>
      <c r="CA3465" s="5"/>
      <c r="CB3465" s="5"/>
      <c r="CC3465" s="5"/>
      <c r="CD3465" s="43"/>
    </row>
    <row r="3466" spans="1:82" x14ac:dyDescent="0.25">
      <c r="A3466" s="8"/>
      <c r="B3466" s="5"/>
      <c r="C3466" s="5"/>
      <c r="D3466" s="5"/>
      <c r="E3466" s="5"/>
      <c r="F3466" s="94" t="str">
        <f t="shared" ref="F3466:F3529" si="549">IF(A3466&lt;&gt;"",(D3466-$AU$86)/10,"")</f>
        <v/>
      </c>
      <c r="G3466" s="94" t="str">
        <f t="shared" ref="G3466:G3529" si="550">IF(A3466&lt;&gt;"",(E3466-$AU$87)/10,"")</f>
        <v/>
      </c>
      <c r="H3466" s="127" t="str">
        <f>IF(A3466&lt;&gt;"",IF(MID(C3466,1,1)="c",$AS$26,IF(MID(C3466,1,1)="r",$AS$41,IF(MID(C3466,1,1)="p",#REF!,#REF!))),"")</f>
        <v/>
      </c>
      <c r="I3466" s="92" t="str">
        <f t="shared" ref="I3466:I3529" si="551">IF($A3466&lt;&gt;"",IF(MID($C3466,1,1)="c",$Y$3+$Y$4*$F3466+$Y$5*$G3466+$BR$43,""),"")</f>
        <v/>
      </c>
      <c r="J3466" s="92" t="str">
        <f t="shared" ref="J3466:J3529" si="552">IF($A3466&lt;&gt;"",IF(MID($C3466,1,1)="r",$Y$3+$Y$4*$F3466+$Y$5*$G3466+$BR$43,""),"")</f>
        <v/>
      </c>
      <c r="K3466" s="92" t="str">
        <f t="shared" ref="K3466:K3529" si="553">IF($A3466&lt;&gt;"",IF(MID($C3466,1,1)="u",$Y$3+$Y$4*$F3466+$Y$5*$G3466+$BR$43,""),"")</f>
        <v/>
      </c>
      <c r="L3466" s="92" t="str">
        <f t="shared" ref="L3466:L3529" si="554">IF($A3466&lt;&gt;"",IF(MID($C3466,1,1)="p",$Y$3+$Y$4*$F3466+$Y$5*$G3466+$BR$43,""),"")</f>
        <v/>
      </c>
      <c r="M3466" s="95" t="str">
        <f>IF(A3466&lt;&gt;"",IF(MID(C3466,1,1)="c",SigmaEpsConcrete(I3466,$AN$30:$AN$33,$AR$30:$AR$33,$AS$26,$AS$27,$AS$28,$AQ$20,$AU$19),""),"")</f>
        <v/>
      </c>
      <c r="N3466" s="95" t="str">
        <f>IF(A3466&lt;&gt;"",IF(MID(C3466,1,1)="r",SigmaEpsReinf(J3466,$AS$42:$AS$43,$AS$41,$AS$39,$AS$40,$AQ$38),""),"")</f>
        <v/>
      </c>
      <c r="Q3466" s="92" t="str">
        <f t="shared" si="546"/>
        <v/>
      </c>
      <c r="R3466" s="92" t="str">
        <f t="shared" si="547"/>
        <v/>
      </c>
      <c r="U3466" s="5"/>
      <c r="V3466" s="5"/>
      <c r="W3466" s="94" t="str">
        <f t="shared" ref="W3466:W3529" si="555">IF(A3466&lt;&gt;"",F3466-$AU$105,"")</f>
        <v/>
      </c>
      <c r="X3466" s="94" t="str">
        <f t="shared" si="548"/>
        <v/>
      </c>
      <c r="Y3466" s="5"/>
      <c r="BK3466" s="8"/>
      <c r="BL3466" s="5"/>
      <c r="BM3466" s="5"/>
      <c r="BN3466" s="5"/>
      <c r="BO3466" s="5"/>
      <c r="BP3466" s="1"/>
      <c r="BQ3466" s="1"/>
      <c r="BR3466" s="1"/>
      <c r="BS3466" s="1"/>
      <c r="BT3466" s="1"/>
      <c r="BU3466" s="4"/>
      <c r="BV3466" s="1"/>
      <c r="BW3466" s="3"/>
      <c r="BX3466" s="4"/>
      <c r="BY3466" s="5"/>
      <c r="BZ3466" s="5"/>
      <c r="CA3466" s="5"/>
      <c r="CB3466" s="5"/>
      <c r="CC3466" s="5"/>
      <c r="CD3466" s="43"/>
    </row>
    <row r="3467" spans="1:82" x14ac:dyDescent="0.25">
      <c r="A3467" s="8"/>
      <c r="B3467" s="5"/>
      <c r="C3467" s="5"/>
      <c r="D3467" s="5"/>
      <c r="E3467" s="5"/>
      <c r="F3467" s="94" t="str">
        <f t="shared" si="549"/>
        <v/>
      </c>
      <c r="G3467" s="94" t="str">
        <f t="shared" si="550"/>
        <v/>
      </c>
      <c r="H3467" s="127" t="str">
        <f>IF(A3467&lt;&gt;"",IF(MID(C3467,1,1)="c",$AS$26,IF(MID(C3467,1,1)="r",$AS$41,IF(MID(C3467,1,1)="p",#REF!,#REF!))),"")</f>
        <v/>
      </c>
      <c r="I3467" s="92" t="str">
        <f t="shared" si="551"/>
        <v/>
      </c>
      <c r="J3467" s="92" t="str">
        <f t="shared" si="552"/>
        <v/>
      </c>
      <c r="K3467" s="92" t="str">
        <f t="shared" si="553"/>
        <v/>
      </c>
      <c r="L3467" s="92" t="str">
        <f t="shared" si="554"/>
        <v/>
      </c>
      <c r="M3467" s="95" t="str">
        <f>IF(A3467&lt;&gt;"",IF(MID(C3467,1,1)="c",SigmaEpsConcrete(I3467,$AN$30:$AN$33,$AR$30:$AR$33,$AS$26,$AS$27,$AS$28,$AQ$20,$AU$19),""),"")</f>
        <v/>
      </c>
      <c r="N3467" s="95" t="str">
        <f>IF(A3467&lt;&gt;"",IF(MID(C3467,1,1)="r",SigmaEpsReinf(J3467,$AS$42:$AS$43,$AS$41,$AS$39,$AS$40,$AQ$38),""),"")</f>
        <v/>
      </c>
      <c r="Q3467" s="92" t="str">
        <f t="shared" ref="Q3467:Q3530" si="556">IF(A3467&lt;&gt;"",IF(MID(C3467,1,1)="c",IF(ISERROR(M3467/I3467),"",M3467/I3467),""),"")</f>
        <v/>
      </c>
      <c r="R3467" s="92" t="str">
        <f t="shared" ref="R3467:R3530" si="557">IF(A3467&lt;&gt;"",IF(MID(C3467,1,1)="r",IF(ISERROR(N3467/J3467),"",N3467/J3467),""),"")</f>
        <v/>
      </c>
      <c r="U3467" s="5"/>
      <c r="V3467" s="5"/>
      <c r="W3467" s="94" t="str">
        <f t="shared" si="555"/>
        <v/>
      </c>
      <c r="X3467" s="94" t="str">
        <f t="shared" ref="X3467:X3530" si="558">IF(B3467&lt;&gt;"",G3467-$AU$106,"")</f>
        <v/>
      </c>
      <c r="Y3467" s="5"/>
      <c r="BK3467" s="8"/>
      <c r="BL3467" s="5"/>
      <c r="BM3467" s="5"/>
      <c r="BN3467" s="5"/>
      <c r="BO3467" s="5"/>
      <c r="BP3467" s="1"/>
      <c r="BQ3467" s="1"/>
      <c r="BR3467" s="1"/>
      <c r="BS3467" s="1"/>
      <c r="BT3467" s="1"/>
      <c r="BU3467" s="4"/>
      <c r="BV3467" s="1"/>
      <c r="BW3467" s="3"/>
      <c r="BX3467" s="4"/>
      <c r="BY3467" s="5"/>
      <c r="BZ3467" s="5"/>
      <c r="CA3467" s="5"/>
      <c r="CB3467" s="5"/>
      <c r="CC3467" s="5"/>
      <c r="CD3467" s="43"/>
    </row>
    <row r="3468" spans="1:82" x14ac:dyDescent="0.25">
      <c r="A3468" s="8"/>
      <c r="B3468" s="5"/>
      <c r="C3468" s="5"/>
      <c r="D3468" s="5"/>
      <c r="E3468" s="5"/>
      <c r="F3468" s="94" t="str">
        <f t="shared" si="549"/>
        <v/>
      </c>
      <c r="G3468" s="94" t="str">
        <f t="shared" si="550"/>
        <v/>
      </c>
      <c r="H3468" s="127" t="str">
        <f>IF(A3468&lt;&gt;"",IF(MID(C3468,1,1)="c",$AS$26,IF(MID(C3468,1,1)="r",$AS$41,IF(MID(C3468,1,1)="p",#REF!,#REF!))),"")</f>
        <v/>
      </c>
      <c r="I3468" s="92" t="str">
        <f t="shared" si="551"/>
        <v/>
      </c>
      <c r="J3468" s="92" t="str">
        <f t="shared" si="552"/>
        <v/>
      </c>
      <c r="K3468" s="92" t="str">
        <f t="shared" si="553"/>
        <v/>
      </c>
      <c r="L3468" s="92" t="str">
        <f t="shared" si="554"/>
        <v/>
      </c>
      <c r="M3468" s="95" t="str">
        <f>IF(A3468&lt;&gt;"",IF(MID(C3468,1,1)="c",SigmaEpsConcrete(I3468,$AN$30:$AN$33,$AR$30:$AR$33,$AS$26,$AS$27,$AS$28,$AQ$20,$AU$19),""),"")</f>
        <v/>
      </c>
      <c r="N3468" s="95" t="str">
        <f>IF(A3468&lt;&gt;"",IF(MID(C3468,1,1)="r",SigmaEpsReinf(J3468,$AS$42:$AS$43,$AS$41,$AS$39,$AS$40,$AQ$38),""),"")</f>
        <v/>
      </c>
      <c r="Q3468" s="92" t="str">
        <f t="shared" si="556"/>
        <v/>
      </c>
      <c r="R3468" s="92" t="str">
        <f t="shared" si="557"/>
        <v/>
      </c>
      <c r="U3468" s="5"/>
      <c r="V3468" s="5"/>
      <c r="W3468" s="94" t="str">
        <f t="shared" si="555"/>
        <v/>
      </c>
      <c r="X3468" s="94" t="str">
        <f t="shared" si="558"/>
        <v/>
      </c>
      <c r="Y3468" s="5"/>
      <c r="BK3468" s="8"/>
      <c r="BL3468" s="5"/>
      <c r="BM3468" s="5"/>
      <c r="BN3468" s="5"/>
      <c r="BO3468" s="5"/>
      <c r="BP3468" s="1"/>
      <c r="BQ3468" s="1"/>
      <c r="BR3468" s="1"/>
      <c r="BS3468" s="1"/>
      <c r="BT3468" s="1"/>
      <c r="BU3468" s="4"/>
      <c r="BV3468" s="1"/>
      <c r="BW3468" s="3"/>
      <c r="BX3468" s="4"/>
      <c r="BY3468" s="5"/>
      <c r="BZ3468" s="5"/>
      <c r="CA3468" s="5"/>
      <c r="CB3468" s="5"/>
      <c r="CC3468" s="5"/>
      <c r="CD3468" s="43"/>
    </row>
    <row r="3469" spans="1:82" x14ac:dyDescent="0.25">
      <c r="A3469" s="8"/>
      <c r="B3469" s="5"/>
      <c r="C3469" s="5"/>
      <c r="D3469" s="5"/>
      <c r="E3469" s="5"/>
      <c r="F3469" s="94" t="str">
        <f t="shared" si="549"/>
        <v/>
      </c>
      <c r="G3469" s="94" t="str">
        <f t="shared" si="550"/>
        <v/>
      </c>
      <c r="H3469" s="127" t="str">
        <f>IF(A3469&lt;&gt;"",IF(MID(C3469,1,1)="c",$AS$26,IF(MID(C3469,1,1)="r",$AS$41,IF(MID(C3469,1,1)="p",#REF!,#REF!))),"")</f>
        <v/>
      </c>
      <c r="I3469" s="92" t="str">
        <f t="shared" si="551"/>
        <v/>
      </c>
      <c r="J3469" s="92" t="str">
        <f t="shared" si="552"/>
        <v/>
      </c>
      <c r="K3469" s="92" t="str">
        <f t="shared" si="553"/>
        <v/>
      </c>
      <c r="L3469" s="92" t="str">
        <f t="shared" si="554"/>
        <v/>
      </c>
      <c r="M3469" s="95" t="str">
        <f>IF(A3469&lt;&gt;"",IF(MID(C3469,1,1)="c",SigmaEpsConcrete(I3469,$AN$30:$AN$33,$AR$30:$AR$33,$AS$26,$AS$27,$AS$28,$AQ$20,$AU$19),""),"")</f>
        <v/>
      </c>
      <c r="N3469" s="95" t="str">
        <f>IF(A3469&lt;&gt;"",IF(MID(C3469,1,1)="r",SigmaEpsReinf(J3469,$AS$42:$AS$43,$AS$41,$AS$39,$AS$40,$AQ$38),""),"")</f>
        <v/>
      </c>
      <c r="Q3469" s="92" t="str">
        <f t="shared" si="556"/>
        <v/>
      </c>
      <c r="R3469" s="92" t="str">
        <f t="shared" si="557"/>
        <v/>
      </c>
      <c r="U3469" s="5"/>
      <c r="V3469" s="5"/>
      <c r="W3469" s="94" t="str">
        <f t="shared" si="555"/>
        <v/>
      </c>
      <c r="X3469" s="94" t="str">
        <f t="shared" si="558"/>
        <v/>
      </c>
      <c r="Y3469" s="5"/>
      <c r="BK3469" s="8"/>
      <c r="BL3469" s="5"/>
      <c r="BM3469" s="5"/>
      <c r="BN3469" s="5"/>
      <c r="BO3469" s="5"/>
      <c r="BP3469" s="1"/>
      <c r="BQ3469" s="1"/>
      <c r="BR3469" s="1"/>
      <c r="BS3469" s="1"/>
      <c r="BT3469" s="1"/>
      <c r="BU3469" s="4"/>
      <c r="BV3469" s="1"/>
      <c r="BW3469" s="3"/>
      <c r="BX3469" s="4"/>
      <c r="BY3469" s="5"/>
      <c r="BZ3469" s="5"/>
      <c r="CA3469" s="5"/>
      <c r="CB3469" s="5"/>
      <c r="CC3469" s="5"/>
      <c r="CD3469" s="43"/>
    </row>
    <row r="3470" spans="1:82" x14ac:dyDescent="0.25">
      <c r="A3470" s="8"/>
      <c r="B3470" s="5"/>
      <c r="C3470" s="5"/>
      <c r="D3470" s="5"/>
      <c r="E3470" s="5"/>
      <c r="F3470" s="94" t="str">
        <f t="shared" si="549"/>
        <v/>
      </c>
      <c r="G3470" s="94" t="str">
        <f t="shared" si="550"/>
        <v/>
      </c>
      <c r="H3470" s="127" t="str">
        <f>IF(A3470&lt;&gt;"",IF(MID(C3470,1,1)="c",$AS$26,IF(MID(C3470,1,1)="r",$AS$41,IF(MID(C3470,1,1)="p",#REF!,#REF!))),"")</f>
        <v/>
      </c>
      <c r="I3470" s="92" t="str">
        <f t="shared" si="551"/>
        <v/>
      </c>
      <c r="J3470" s="92" t="str">
        <f t="shared" si="552"/>
        <v/>
      </c>
      <c r="K3470" s="92" t="str">
        <f t="shared" si="553"/>
        <v/>
      </c>
      <c r="L3470" s="92" t="str">
        <f t="shared" si="554"/>
        <v/>
      </c>
      <c r="M3470" s="95" t="str">
        <f>IF(A3470&lt;&gt;"",IF(MID(C3470,1,1)="c",SigmaEpsConcrete(I3470,$AN$30:$AN$33,$AR$30:$AR$33,$AS$26,$AS$27,$AS$28,$AQ$20,$AU$19),""),"")</f>
        <v/>
      </c>
      <c r="N3470" s="95" t="str">
        <f>IF(A3470&lt;&gt;"",IF(MID(C3470,1,1)="r",SigmaEpsReinf(J3470,$AS$42:$AS$43,$AS$41,$AS$39,$AS$40,$AQ$38),""),"")</f>
        <v/>
      </c>
      <c r="Q3470" s="92" t="str">
        <f t="shared" si="556"/>
        <v/>
      </c>
      <c r="R3470" s="92" t="str">
        <f t="shared" si="557"/>
        <v/>
      </c>
      <c r="U3470" s="5"/>
      <c r="V3470" s="5"/>
      <c r="W3470" s="94" t="str">
        <f t="shared" si="555"/>
        <v/>
      </c>
      <c r="X3470" s="94" t="str">
        <f t="shared" si="558"/>
        <v/>
      </c>
      <c r="Y3470" s="5"/>
      <c r="BK3470" s="8"/>
      <c r="BL3470" s="5"/>
      <c r="BM3470" s="5"/>
      <c r="BN3470" s="5"/>
      <c r="BO3470" s="5"/>
      <c r="BP3470" s="1"/>
      <c r="BQ3470" s="1"/>
      <c r="BR3470" s="1"/>
      <c r="BS3470" s="1"/>
      <c r="BT3470" s="1"/>
      <c r="BU3470" s="4"/>
      <c r="BV3470" s="1"/>
      <c r="BW3470" s="3"/>
      <c r="BX3470" s="4"/>
      <c r="BY3470" s="5"/>
      <c r="BZ3470" s="5"/>
      <c r="CA3470" s="5"/>
      <c r="CB3470" s="5"/>
      <c r="CC3470" s="5"/>
      <c r="CD3470" s="43"/>
    </row>
    <row r="3471" spans="1:82" x14ac:dyDescent="0.25">
      <c r="A3471" s="8"/>
      <c r="B3471" s="5"/>
      <c r="C3471" s="5"/>
      <c r="D3471" s="5"/>
      <c r="E3471" s="5"/>
      <c r="F3471" s="94" t="str">
        <f t="shared" si="549"/>
        <v/>
      </c>
      <c r="G3471" s="94" t="str">
        <f t="shared" si="550"/>
        <v/>
      </c>
      <c r="H3471" s="127" t="str">
        <f>IF(A3471&lt;&gt;"",IF(MID(C3471,1,1)="c",$AS$26,IF(MID(C3471,1,1)="r",$AS$41,IF(MID(C3471,1,1)="p",#REF!,#REF!))),"")</f>
        <v/>
      </c>
      <c r="I3471" s="92" t="str">
        <f t="shared" si="551"/>
        <v/>
      </c>
      <c r="J3471" s="92" t="str">
        <f t="shared" si="552"/>
        <v/>
      </c>
      <c r="K3471" s="92" t="str">
        <f t="shared" si="553"/>
        <v/>
      </c>
      <c r="L3471" s="92" t="str">
        <f t="shared" si="554"/>
        <v/>
      </c>
      <c r="M3471" s="95" t="str">
        <f>IF(A3471&lt;&gt;"",IF(MID(C3471,1,1)="c",SigmaEpsConcrete(I3471,$AN$30:$AN$33,$AR$30:$AR$33,$AS$26,$AS$27,$AS$28,$AQ$20,$AU$19),""),"")</f>
        <v/>
      </c>
      <c r="N3471" s="95" t="str">
        <f>IF(A3471&lt;&gt;"",IF(MID(C3471,1,1)="r",SigmaEpsReinf(J3471,$AS$42:$AS$43,$AS$41,$AS$39,$AS$40,$AQ$38),""),"")</f>
        <v/>
      </c>
      <c r="Q3471" s="92" t="str">
        <f t="shared" si="556"/>
        <v/>
      </c>
      <c r="R3471" s="92" t="str">
        <f t="shared" si="557"/>
        <v/>
      </c>
      <c r="U3471" s="5"/>
      <c r="V3471" s="5"/>
      <c r="W3471" s="94" t="str">
        <f t="shared" si="555"/>
        <v/>
      </c>
      <c r="X3471" s="94" t="str">
        <f t="shared" si="558"/>
        <v/>
      </c>
      <c r="Y3471" s="5"/>
      <c r="BK3471" s="8"/>
      <c r="BL3471" s="5"/>
      <c r="BM3471" s="5"/>
      <c r="BN3471" s="5"/>
      <c r="BO3471" s="5"/>
      <c r="BP3471" s="1"/>
      <c r="BQ3471" s="1"/>
      <c r="BR3471" s="1"/>
      <c r="BS3471" s="1"/>
      <c r="BT3471" s="1"/>
      <c r="BU3471" s="4"/>
      <c r="BV3471" s="1"/>
      <c r="BW3471" s="3"/>
      <c r="BX3471" s="4"/>
      <c r="BY3471" s="5"/>
      <c r="BZ3471" s="5"/>
      <c r="CA3471" s="5"/>
      <c r="CB3471" s="5"/>
      <c r="CC3471" s="5"/>
      <c r="CD3471" s="43"/>
    </row>
    <row r="3472" spans="1:82" x14ac:dyDescent="0.25">
      <c r="A3472" s="8"/>
      <c r="B3472" s="5"/>
      <c r="C3472" s="5"/>
      <c r="D3472" s="5"/>
      <c r="E3472" s="5"/>
      <c r="F3472" s="94" t="str">
        <f t="shared" si="549"/>
        <v/>
      </c>
      <c r="G3472" s="94" t="str">
        <f t="shared" si="550"/>
        <v/>
      </c>
      <c r="H3472" s="127" t="str">
        <f>IF(A3472&lt;&gt;"",IF(MID(C3472,1,1)="c",$AS$26,IF(MID(C3472,1,1)="r",$AS$41,IF(MID(C3472,1,1)="p",#REF!,#REF!))),"")</f>
        <v/>
      </c>
      <c r="I3472" s="92" t="str">
        <f t="shared" si="551"/>
        <v/>
      </c>
      <c r="J3472" s="92" t="str">
        <f t="shared" si="552"/>
        <v/>
      </c>
      <c r="K3472" s="92" t="str">
        <f t="shared" si="553"/>
        <v/>
      </c>
      <c r="L3472" s="92" t="str">
        <f t="shared" si="554"/>
        <v/>
      </c>
      <c r="M3472" s="95" t="str">
        <f>IF(A3472&lt;&gt;"",IF(MID(C3472,1,1)="c",SigmaEpsConcrete(I3472,$AN$30:$AN$33,$AR$30:$AR$33,$AS$26,$AS$27,$AS$28,$AQ$20,$AU$19),""),"")</f>
        <v/>
      </c>
      <c r="N3472" s="95" t="str">
        <f>IF(A3472&lt;&gt;"",IF(MID(C3472,1,1)="r",SigmaEpsReinf(J3472,$AS$42:$AS$43,$AS$41,$AS$39,$AS$40,$AQ$38),""),"")</f>
        <v/>
      </c>
      <c r="Q3472" s="92" t="str">
        <f t="shared" si="556"/>
        <v/>
      </c>
      <c r="R3472" s="92" t="str">
        <f t="shared" si="557"/>
        <v/>
      </c>
      <c r="U3472" s="5"/>
      <c r="V3472" s="5"/>
      <c r="W3472" s="94" t="str">
        <f t="shared" si="555"/>
        <v/>
      </c>
      <c r="X3472" s="94" t="str">
        <f t="shared" si="558"/>
        <v/>
      </c>
      <c r="Y3472" s="5"/>
      <c r="BK3472" s="8"/>
      <c r="BL3472" s="5"/>
      <c r="BM3472" s="5"/>
      <c r="BN3472" s="5"/>
      <c r="BO3472" s="5"/>
      <c r="BP3472" s="1"/>
      <c r="BQ3472" s="1"/>
      <c r="BR3472" s="1"/>
      <c r="BS3472" s="1"/>
      <c r="BT3472" s="1"/>
      <c r="BU3472" s="4"/>
      <c r="BV3472" s="1"/>
      <c r="BW3472" s="3"/>
      <c r="BX3472" s="4"/>
      <c r="BY3472" s="5"/>
      <c r="BZ3472" s="5"/>
      <c r="CA3472" s="5"/>
      <c r="CB3472" s="5"/>
      <c r="CC3472" s="5"/>
      <c r="CD3472" s="43"/>
    </row>
    <row r="3473" spans="1:82" x14ac:dyDescent="0.25">
      <c r="A3473" s="8"/>
      <c r="B3473" s="5"/>
      <c r="C3473" s="5"/>
      <c r="D3473" s="5"/>
      <c r="E3473" s="5"/>
      <c r="F3473" s="94" t="str">
        <f t="shared" si="549"/>
        <v/>
      </c>
      <c r="G3473" s="94" t="str">
        <f t="shared" si="550"/>
        <v/>
      </c>
      <c r="H3473" s="127" t="str">
        <f>IF(A3473&lt;&gt;"",IF(MID(C3473,1,1)="c",$AS$26,IF(MID(C3473,1,1)="r",$AS$41,IF(MID(C3473,1,1)="p",#REF!,#REF!))),"")</f>
        <v/>
      </c>
      <c r="I3473" s="92" t="str">
        <f t="shared" si="551"/>
        <v/>
      </c>
      <c r="J3473" s="92" t="str">
        <f t="shared" si="552"/>
        <v/>
      </c>
      <c r="K3473" s="92" t="str">
        <f t="shared" si="553"/>
        <v/>
      </c>
      <c r="L3473" s="92" t="str">
        <f t="shared" si="554"/>
        <v/>
      </c>
      <c r="M3473" s="95" t="str">
        <f>IF(A3473&lt;&gt;"",IF(MID(C3473,1,1)="c",SigmaEpsConcrete(I3473,$AN$30:$AN$33,$AR$30:$AR$33,$AS$26,$AS$27,$AS$28,$AQ$20,$AU$19),""),"")</f>
        <v/>
      </c>
      <c r="N3473" s="95" t="str">
        <f>IF(A3473&lt;&gt;"",IF(MID(C3473,1,1)="r",SigmaEpsReinf(J3473,$AS$42:$AS$43,$AS$41,$AS$39,$AS$40,$AQ$38),""),"")</f>
        <v/>
      </c>
      <c r="Q3473" s="92" t="str">
        <f t="shared" si="556"/>
        <v/>
      </c>
      <c r="R3473" s="92" t="str">
        <f t="shared" si="557"/>
        <v/>
      </c>
      <c r="U3473" s="5"/>
      <c r="V3473" s="5"/>
      <c r="W3473" s="94" t="str">
        <f t="shared" si="555"/>
        <v/>
      </c>
      <c r="X3473" s="94" t="str">
        <f t="shared" si="558"/>
        <v/>
      </c>
      <c r="Y3473" s="5"/>
      <c r="BK3473" s="8"/>
      <c r="BL3473" s="5"/>
      <c r="BM3473" s="5"/>
      <c r="BN3473" s="5"/>
      <c r="BO3473" s="5"/>
      <c r="BP3473" s="1"/>
      <c r="BQ3473" s="1"/>
      <c r="BR3473" s="1"/>
      <c r="BS3473" s="1"/>
      <c r="BT3473" s="1"/>
      <c r="BU3473" s="4"/>
      <c r="BV3473" s="1"/>
      <c r="BW3473" s="3"/>
      <c r="BX3473" s="4"/>
      <c r="BY3473" s="5"/>
      <c r="BZ3473" s="5"/>
      <c r="CA3473" s="5"/>
      <c r="CB3473" s="5"/>
      <c r="CC3473" s="5"/>
      <c r="CD3473" s="43"/>
    </row>
    <row r="3474" spans="1:82" x14ac:dyDescent="0.25">
      <c r="A3474" s="8"/>
      <c r="B3474" s="5"/>
      <c r="C3474" s="5"/>
      <c r="D3474" s="5"/>
      <c r="E3474" s="5"/>
      <c r="F3474" s="94" t="str">
        <f t="shared" si="549"/>
        <v/>
      </c>
      <c r="G3474" s="94" t="str">
        <f t="shared" si="550"/>
        <v/>
      </c>
      <c r="H3474" s="127" t="str">
        <f>IF(A3474&lt;&gt;"",IF(MID(C3474,1,1)="c",$AS$26,IF(MID(C3474,1,1)="r",$AS$41,IF(MID(C3474,1,1)="p",#REF!,#REF!))),"")</f>
        <v/>
      </c>
      <c r="I3474" s="92" t="str">
        <f t="shared" si="551"/>
        <v/>
      </c>
      <c r="J3474" s="92" t="str">
        <f t="shared" si="552"/>
        <v/>
      </c>
      <c r="K3474" s="92" t="str">
        <f t="shared" si="553"/>
        <v/>
      </c>
      <c r="L3474" s="92" t="str">
        <f t="shared" si="554"/>
        <v/>
      </c>
      <c r="M3474" s="95" t="str">
        <f>IF(A3474&lt;&gt;"",IF(MID(C3474,1,1)="c",SigmaEpsConcrete(I3474,$AN$30:$AN$33,$AR$30:$AR$33,$AS$26,$AS$27,$AS$28,$AQ$20,$AU$19),""),"")</f>
        <v/>
      </c>
      <c r="N3474" s="95" t="str">
        <f>IF(A3474&lt;&gt;"",IF(MID(C3474,1,1)="r",SigmaEpsReinf(J3474,$AS$42:$AS$43,$AS$41,$AS$39,$AS$40,$AQ$38),""),"")</f>
        <v/>
      </c>
      <c r="Q3474" s="92" t="str">
        <f t="shared" si="556"/>
        <v/>
      </c>
      <c r="R3474" s="92" t="str">
        <f t="shared" si="557"/>
        <v/>
      </c>
      <c r="U3474" s="5"/>
      <c r="V3474" s="5"/>
      <c r="W3474" s="94" t="str">
        <f t="shared" si="555"/>
        <v/>
      </c>
      <c r="X3474" s="94" t="str">
        <f t="shared" si="558"/>
        <v/>
      </c>
      <c r="Y3474" s="5"/>
      <c r="BK3474" s="8"/>
      <c r="BL3474" s="5"/>
      <c r="BM3474" s="5"/>
      <c r="BN3474" s="5"/>
      <c r="BO3474" s="5"/>
      <c r="BP3474" s="1"/>
      <c r="BQ3474" s="1"/>
      <c r="BR3474" s="1"/>
      <c r="BS3474" s="1"/>
      <c r="BT3474" s="1"/>
      <c r="BU3474" s="4"/>
      <c r="BV3474" s="1"/>
      <c r="BW3474" s="3"/>
      <c r="BX3474" s="4"/>
      <c r="BY3474" s="5"/>
      <c r="BZ3474" s="5"/>
      <c r="CA3474" s="5"/>
      <c r="CB3474" s="5"/>
      <c r="CC3474" s="5"/>
      <c r="CD3474" s="43"/>
    </row>
    <row r="3475" spans="1:82" x14ac:dyDescent="0.25">
      <c r="A3475" s="8"/>
      <c r="B3475" s="5"/>
      <c r="C3475" s="5"/>
      <c r="D3475" s="5"/>
      <c r="E3475" s="5"/>
      <c r="F3475" s="94" t="str">
        <f t="shared" si="549"/>
        <v/>
      </c>
      <c r="G3475" s="94" t="str">
        <f t="shared" si="550"/>
        <v/>
      </c>
      <c r="H3475" s="127" t="str">
        <f>IF(A3475&lt;&gt;"",IF(MID(C3475,1,1)="c",$AS$26,IF(MID(C3475,1,1)="r",$AS$41,IF(MID(C3475,1,1)="p",#REF!,#REF!))),"")</f>
        <v/>
      </c>
      <c r="I3475" s="92" t="str">
        <f t="shared" si="551"/>
        <v/>
      </c>
      <c r="J3475" s="92" t="str">
        <f t="shared" si="552"/>
        <v/>
      </c>
      <c r="K3475" s="92" t="str">
        <f t="shared" si="553"/>
        <v/>
      </c>
      <c r="L3475" s="92" t="str">
        <f t="shared" si="554"/>
        <v/>
      </c>
      <c r="M3475" s="95" t="str">
        <f>IF(A3475&lt;&gt;"",IF(MID(C3475,1,1)="c",SigmaEpsConcrete(I3475,$AN$30:$AN$33,$AR$30:$AR$33,$AS$26,$AS$27,$AS$28,$AQ$20,$AU$19),""),"")</f>
        <v/>
      </c>
      <c r="N3475" s="95" t="str">
        <f>IF(A3475&lt;&gt;"",IF(MID(C3475,1,1)="r",SigmaEpsReinf(J3475,$AS$42:$AS$43,$AS$41,$AS$39,$AS$40,$AQ$38),""),"")</f>
        <v/>
      </c>
      <c r="Q3475" s="92" t="str">
        <f t="shared" si="556"/>
        <v/>
      </c>
      <c r="R3475" s="92" t="str">
        <f t="shared" si="557"/>
        <v/>
      </c>
      <c r="U3475" s="5"/>
      <c r="V3475" s="5"/>
      <c r="W3475" s="94" t="str">
        <f t="shared" si="555"/>
        <v/>
      </c>
      <c r="X3475" s="94" t="str">
        <f t="shared" si="558"/>
        <v/>
      </c>
      <c r="Y3475" s="5"/>
      <c r="BK3475" s="8"/>
      <c r="BL3475" s="5"/>
      <c r="BM3475" s="5"/>
      <c r="BN3475" s="5"/>
      <c r="BO3475" s="5"/>
      <c r="BP3475" s="1"/>
      <c r="BQ3475" s="1"/>
      <c r="BR3475" s="1"/>
      <c r="BS3475" s="1"/>
      <c r="BT3475" s="1"/>
      <c r="BU3475" s="4"/>
      <c r="BV3475" s="1"/>
      <c r="BW3475" s="3"/>
      <c r="BX3475" s="4"/>
      <c r="BY3475" s="5"/>
      <c r="BZ3475" s="5"/>
      <c r="CA3475" s="5"/>
      <c r="CB3475" s="5"/>
      <c r="CC3475" s="5"/>
      <c r="CD3475" s="43"/>
    </row>
    <row r="3476" spans="1:82" x14ac:dyDescent="0.25">
      <c r="A3476" s="8"/>
      <c r="B3476" s="5"/>
      <c r="C3476" s="5"/>
      <c r="D3476" s="5"/>
      <c r="E3476" s="5"/>
      <c r="F3476" s="94" t="str">
        <f t="shared" si="549"/>
        <v/>
      </c>
      <c r="G3476" s="94" t="str">
        <f t="shared" si="550"/>
        <v/>
      </c>
      <c r="H3476" s="127" t="str">
        <f>IF(A3476&lt;&gt;"",IF(MID(C3476,1,1)="c",$AS$26,IF(MID(C3476,1,1)="r",$AS$41,IF(MID(C3476,1,1)="p",#REF!,#REF!))),"")</f>
        <v/>
      </c>
      <c r="I3476" s="92" t="str">
        <f t="shared" si="551"/>
        <v/>
      </c>
      <c r="J3476" s="92" t="str">
        <f t="shared" si="552"/>
        <v/>
      </c>
      <c r="K3476" s="92" t="str">
        <f t="shared" si="553"/>
        <v/>
      </c>
      <c r="L3476" s="92" t="str">
        <f t="shared" si="554"/>
        <v/>
      </c>
      <c r="M3476" s="95" t="str">
        <f>IF(A3476&lt;&gt;"",IF(MID(C3476,1,1)="c",SigmaEpsConcrete(I3476,$AN$30:$AN$33,$AR$30:$AR$33,$AS$26,$AS$27,$AS$28,$AQ$20,$AU$19),""),"")</f>
        <v/>
      </c>
      <c r="N3476" s="95" t="str">
        <f>IF(A3476&lt;&gt;"",IF(MID(C3476,1,1)="r",SigmaEpsReinf(J3476,$AS$42:$AS$43,$AS$41,$AS$39,$AS$40,$AQ$38),""),"")</f>
        <v/>
      </c>
      <c r="Q3476" s="92" t="str">
        <f t="shared" si="556"/>
        <v/>
      </c>
      <c r="R3476" s="92" t="str">
        <f t="shared" si="557"/>
        <v/>
      </c>
      <c r="U3476" s="5"/>
      <c r="V3476" s="5"/>
      <c r="W3476" s="94" t="str">
        <f t="shared" si="555"/>
        <v/>
      </c>
      <c r="X3476" s="94" t="str">
        <f t="shared" si="558"/>
        <v/>
      </c>
      <c r="Y3476" s="5"/>
      <c r="BK3476" s="8"/>
      <c r="BL3476" s="5"/>
      <c r="BM3476" s="5"/>
      <c r="BN3476" s="5"/>
      <c r="BO3476" s="5"/>
      <c r="BP3476" s="1"/>
      <c r="BQ3476" s="1"/>
      <c r="BR3476" s="1"/>
      <c r="BS3476" s="1"/>
      <c r="BT3476" s="1"/>
      <c r="BU3476" s="4"/>
      <c r="BV3476" s="1"/>
      <c r="BW3476" s="3"/>
      <c r="BX3476" s="4"/>
      <c r="BY3476" s="5"/>
      <c r="BZ3476" s="5"/>
      <c r="CA3476" s="5"/>
      <c r="CB3476" s="5"/>
      <c r="CC3476" s="5"/>
      <c r="CD3476" s="43"/>
    </row>
    <row r="3477" spans="1:82" x14ac:dyDescent="0.25">
      <c r="A3477" s="8"/>
      <c r="B3477" s="5"/>
      <c r="C3477" s="5"/>
      <c r="D3477" s="5"/>
      <c r="E3477" s="5"/>
      <c r="F3477" s="94" t="str">
        <f t="shared" si="549"/>
        <v/>
      </c>
      <c r="G3477" s="94" t="str">
        <f t="shared" si="550"/>
        <v/>
      </c>
      <c r="H3477" s="127" t="str">
        <f>IF(A3477&lt;&gt;"",IF(MID(C3477,1,1)="c",$AS$26,IF(MID(C3477,1,1)="r",$AS$41,IF(MID(C3477,1,1)="p",#REF!,#REF!))),"")</f>
        <v/>
      </c>
      <c r="I3477" s="92" t="str">
        <f t="shared" si="551"/>
        <v/>
      </c>
      <c r="J3477" s="92" t="str">
        <f t="shared" si="552"/>
        <v/>
      </c>
      <c r="K3477" s="92" t="str">
        <f t="shared" si="553"/>
        <v/>
      </c>
      <c r="L3477" s="92" t="str">
        <f t="shared" si="554"/>
        <v/>
      </c>
      <c r="M3477" s="95" t="str">
        <f>IF(A3477&lt;&gt;"",IF(MID(C3477,1,1)="c",SigmaEpsConcrete(I3477,$AN$30:$AN$33,$AR$30:$AR$33,$AS$26,$AS$27,$AS$28,$AQ$20,$AU$19),""),"")</f>
        <v/>
      </c>
      <c r="N3477" s="95" t="str">
        <f>IF(A3477&lt;&gt;"",IF(MID(C3477,1,1)="r",SigmaEpsReinf(J3477,$AS$42:$AS$43,$AS$41,$AS$39,$AS$40,$AQ$38),""),"")</f>
        <v/>
      </c>
      <c r="Q3477" s="92" t="str">
        <f t="shared" si="556"/>
        <v/>
      </c>
      <c r="R3477" s="92" t="str">
        <f t="shared" si="557"/>
        <v/>
      </c>
      <c r="U3477" s="5"/>
      <c r="V3477" s="5"/>
      <c r="W3477" s="94" t="str">
        <f t="shared" si="555"/>
        <v/>
      </c>
      <c r="X3477" s="94" t="str">
        <f t="shared" si="558"/>
        <v/>
      </c>
      <c r="Y3477" s="5"/>
      <c r="BK3477" s="8"/>
      <c r="BL3477" s="5"/>
      <c r="BM3477" s="5"/>
      <c r="BN3477" s="5"/>
      <c r="BO3477" s="5"/>
      <c r="BP3477" s="1"/>
      <c r="BQ3477" s="1"/>
      <c r="BR3477" s="1"/>
      <c r="BS3477" s="1"/>
      <c r="BT3477" s="1"/>
      <c r="BU3477" s="4"/>
      <c r="BV3477" s="1"/>
      <c r="BW3477" s="3"/>
      <c r="BX3477" s="4"/>
      <c r="BY3477" s="5"/>
      <c r="BZ3477" s="5"/>
      <c r="CA3477" s="5"/>
      <c r="CB3477" s="5"/>
      <c r="CC3477" s="5"/>
      <c r="CD3477" s="43"/>
    </row>
    <row r="3478" spans="1:82" x14ac:dyDescent="0.25">
      <c r="A3478" s="8"/>
      <c r="B3478" s="5"/>
      <c r="C3478" s="5"/>
      <c r="D3478" s="5"/>
      <c r="E3478" s="5"/>
      <c r="F3478" s="94" t="str">
        <f t="shared" si="549"/>
        <v/>
      </c>
      <c r="G3478" s="94" t="str">
        <f t="shared" si="550"/>
        <v/>
      </c>
      <c r="H3478" s="127" t="str">
        <f>IF(A3478&lt;&gt;"",IF(MID(C3478,1,1)="c",$AS$26,IF(MID(C3478,1,1)="r",$AS$41,IF(MID(C3478,1,1)="p",#REF!,#REF!))),"")</f>
        <v/>
      </c>
      <c r="I3478" s="92" t="str">
        <f t="shared" si="551"/>
        <v/>
      </c>
      <c r="J3478" s="92" t="str">
        <f t="shared" si="552"/>
        <v/>
      </c>
      <c r="K3478" s="92" t="str">
        <f t="shared" si="553"/>
        <v/>
      </c>
      <c r="L3478" s="92" t="str">
        <f t="shared" si="554"/>
        <v/>
      </c>
      <c r="M3478" s="95" t="str">
        <f>IF(A3478&lt;&gt;"",IF(MID(C3478,1,1)="c",SigmaEpsConcrete(I3478,$AN$30:$AN$33,$AR$30:$AR$33,$AS$26,$AS$27,$AS$28,$AQ$20,$AU$19),""),"")</f>
        <v/>
      </c>
      <c r="N3478" s="95" t="str">
        <f>IF(A3478&lt;&gt;"",IF(MID(C3478,1,1)="r",SigmaEpsReinf(J3478,$AS$42:$AS$43,$AS$41,$AS$39,$AS$40,$AQ$38),""),"")</f>
        <v/>
      </c>
      <c r="Q3478" s="92" t="str">
        <f t="shared" si="556"/>
        <v/>
      </c>
      <c r="R3478" s="92" t="str">
        <f t="shared" si="557"/>
        <v/>
      </c>
      <c r="U3478" s="5"/>
      <c r="V3478" s="5"/>
      <c r="W3478" s="94" t="str">
        <f t="shared" si="555"/>
        <v/>
      </c>
      <c r="X3478" s="94" t="str">
        <f t="shared" si="558"/>
        <v/>
      </c>
      <c r="Y3478" s="5"/>
      <c r="BK3478" s="8"/>
      <c r="BL3478" s="5"/>
      <c r="BM3478" s="5"/>
      <c r="BN3478" s="5"/>
      <c r="BO3478" s="5"/>
      <c r="BP3478" s="1"/>
      <c r="BQ3478" s="1"/>
      <c r="BR3478" s="1"/>
      <c r="BS3478" s="1"/>
      <c r="BT3478" s="1"/>
      <c r="BU3478" s="4"/>
      <c r="BV3478" s="1"/>
      <c r="BW3478" s="3"/>
      <c r="BX3478" s="4"/>
      <c r="BY3478" s="5"/>
      <c r="BZ3478" s="5"/>
      <c r="CA3478" s="5"/>
      <c r="CB3478" s="5"/>
      <c r="CC3478" s="5"/>
      <c r="CD3478" s="43"/>
    </row>
    <row r="3479" spans="1:82" x14ac:dyDescent="0.25">
      <c r="A3479" s="8"/>
      <c r="B3479" s="5"/>
      <c r="C3479" s="5"/>
      <c r="D3479" s="5"/>
      <c r="E3479" s="5"/>
      <c r="F3479" s="94" t="str">
        <f t="shared" si="549"/>
        <v/>
      </c>
      <c r="G3479" s="94" t="str">
        <f t="shared" si="550"/>
        <v/>
      </c>
      <c r="H3479" s="127" t="str">
        <f>IF(A3479&lt;&gt;"",IF(MID(C3479,1,1)="c",$AS$26,IF(MID(C3479,1,1)="r",$AS$41,IF(MID(C3479,1,1)="p",#REF!,#REF!))),"")</f>
        <v/>
      </c>
      <c r="I3479" s="92" t="str">
        <f t="shared" si="551"/>
        <v/>
      </c>
      <c r="J3479" s="92" t="str">
        <f t="shared" si="552"/>
        <v/>
      </c>
      <c r="K3479" s="92" t="str">
        <f t="shared" si="553"/>
        <v/>
      </c>
      <c r="L3479" s="92" t="str">
        <f t="shared" si="554"/>
        <v/>
      </c>
      <c r="M3479" s="95" t="str">
        <f>IF(A3479&lt;&gt;"",IF(MID(C3479,1,1)="c",SigmaEpsConcrete(I3479,$AN$30:$AN$33,$AR$30:$AR$33,$AS$26,$AS$27,$AS$28,$AQ$20,$AU$19),""),"")</f>
        <v/>
      </c>
      <c r="N3479" s="95" t="str">
        <f>IF(A3479&lt;&gt;"",IF(MID(C3479,1,1)="r",SigmaEpsReinf(J3479,$AS$42:$AS$43,$AS$41,$AS$39,$AS$40,$AQ$38),""),"")</f>
        <v/>
      </c>
      <c r="Q3479" s="92" t="str">
        <f t="shared" si="556"/>
        <v/>
      </c>
      <c r="R3479" s="92" t="str">
        <f t="shared" si="557"/>
        <v/>
      </c>
      <c r="U3479" s="5"/>
      <c r="V3479" s="5"/>
      <c r="W3479" s="94" t="str">
        <f t="shared" si="555"/>
        <v/>
      </c>
      <c r="X3479" s="94" t="str">
        <f t="shared" si="558"/>
        <v/>
      </c>
      <c r="Y3479" s="5"/>
      <c r="BK3479" s="8"/>
      <c r="BL3479" s="5"/>
      <c r="BM3479" s="5"/>
      <c r="BN3479" s="5"/>
      <c r="BO3479" s="5"/>
      <c r="BP3479" s="1"/>
      <c r="BQ3479" s="1"/>
      <c r="BR3479" s="1"/>
      <c r="BS3479" s="1"/>
      <c r="BT3479" s="1"/>
      <c r="BU3479" s="4"/>
      <c r="BV3479" s="1"/>
      <c r="BW3479" s="3"/>
      <c r="BX3479" s="4"/>
      <c r="BY3479" s="5"/>
      <c r="BZ3479" s="5"/>
      <c r="CA3479" s="5"/>
      <c r="CB3479" s="5"/>
      <c r="CC3479" s="5"/>
      <c r="CD3479" s="43"/>
    </row>
    <row r="3480" spans="1:82" x14ac:dyDescent="0.25">
      <c r="A3480" s="8"/>
      <c r="B3480" s="5"/>
      <c r="C3480" s="5"/>
      <c r="D3480" s="5"/>
      <c r="E3480" s="5"/>
      <c r="F3480" s="94" t="str">
        <f t="shared" si="549"/>
        <v/>
      </c>
      <c r="G3480" s="94" t="str">
        <f t="shared" si="550"/>
        <v/>
      </c>
      <c r="H3480" s="127" t="str">
        <f>IF(A3480&lt;&gt;"",IF(MID(C3480,1,1)="c",$AS$26,IF(MID(C3480,1,1)="r",$AS$41,IF(MID(C3480,1,1)="p",#REF!,#REF!))),"")</f>
        <v/>
      </c>
      <c r="I3480" s="92" t="str">
        <f t="shared" si="551"/>
        <v/>
      </c>
      <c r="J3480" s="92" t="str">
        <f t="shared" si="552"/>
        <v/>
      </c>
      <c r="K3480" s="92" t="str">
        <f t="shared" si="553"/>
        <v/>
      </c>
      <c r="L3480" s="92" t="str">
        <f t="shared" si="554"/>
        <v/>
      </c>
      <c r="M3480" s="95" t="str">
        <f>IF(A3480&lt;&gt;"",IF(MID(C3480,1,1)="c",SigmaEpsConcrete(I3480,$AN$30:$AN$33,$AR$30:$AR$33,$AS$26,$AS$27,$AS$28,$AQ$20,$AU$19),""),"")</f>
        <v/>
      </c>
      <c r="N3480" s="95" t="str">
        <f>IF(A3480&lt;&gt;"",IF(MID(C3480,1,1)="r",SigmaEpsReinf(J3480,$AS$42:$AS$43,$AS$41,$AS$39,$AS$40,$AQ$38),""),"")</f>
        <v/>
      </c>
      <c r="Q3480" s="92" t="str">
        <f t="shared" si="556"/>
        <v/>
      </c>
      <c r="R3480" s="92" t="str">
        <f t="shared" si="557"/>
        <v/>
      </c>
      <c r="U3480" s="5"/>
      <c r="V3480" s="5"/>
      <c r="W3480" s="94" t="str">
        <f t="shared" si="555"/>
        <v/>
      </c>
      <c r="X3480" s="94" t="str">
        <f t="shared" si="558"/>
        <v/>
      </c>
      <c r="Y3480" s="5"/>
      <c r="BK3480" s="8"/>
      <c r="BL3480" s="5"/>
      <c r="BM3480" s="5"/>
      <c r="BN3480" s="5"/>
      <c r="BO3480" s="5"/>
      <c r="BP3480" s="1"/>
      <c r="BQ3480" s="1"/>
      <c r="BR3480" s="1"/>
      <c r="BS3480" s="1"/>
      <c r="BT3480" s="1"/>
      <c r="BU3480" s="4"/>
      <c r="BV3480" s="1"/>
      <c r="BW3480" s="3"/>
      <c r="BX3480" s="4"/>
      <c r="BY3480" s="5"/>
      <c r="BZ3480" s="5"/>
      <c r="CA3480" s="5"/>
      <c r="CB3480" s="5"/>
      <c r="CC3480" s="5"/>
      <c r="CD3480" s="43"/>
    </row>
    <row r="3481" spans="1:82" x14ac:dyDescent="0.25">
      <c r="A3481" s="8"/>
      <c r="B3481" s="5"/>
      <c r="C3481" s="5"/>
      <c r="D3481" s="5"/>
      <c r="E3481" s="5"/>
      <c r="F3481" s="94" t="str">
        <f t="shared" si="549"/>
        <v/>
      </c>
      <c r="G3481" s="94" t="str">
        <f t="shared" si="550"/>
        <v/>
      </c>
      <c r="H3481" s="127" t="str">
        <f>IF(A3481&lt;&gt;"",IF(MID(C3481,1,1)="c",$AS$26,IF(MID(C3481,1,1)="r",$AS$41,IF(MID(C3481,1,1)="p",#REF!,#REF!))),"")</f>
        <v/>
      </c>
      <c r="I3481" s="92" t="str">
        <f t="shared" si="551"/>
        <v/>
      </c>
      <c r="J3481" s="92" t="str">
        <f t="shared" si="552"/>
        <v/>
      </c>
      <c r="K3481" s="92" t="str">
        <f t="shared" si="553"/>
        <v/>
      </c>
      <c r="L3481" s="92" t="str">
        <f t="shared" si="554"/>
        <v/>
      </c>
      <c r="M3481" s="95" t="str">
        <f>IF(A3481&lt;&gt;"",IF(MID(C3481,1,1)="c",SigmaEpsConcrete(I3481,$AN$30:$AN$33,$AR$30:$AR$33,$AS$26,$AS$27,$AS$28,$AQ$20,$AU$19),""),"")</f>
        <v/>
      </c>
      <c r="N3481" s="95" t="str">
        <f>IF(A3481&lt;&gt;"",IF(MID(C3481,1,1)="r",SigmaEpsReinf(J3481,$AS$42:$AS$43,$AS$41,$AS$39,$AS$40,$AQ$38),""),"")</f>
        <v/>
      </c>
      <c r="Q3481" s="92" t="str">
        <f t="shared" si="556"/>
        <v/>
      </c>
      <c r="R3481" s="92" t="str">
        <f t="shared" si="557"/>
        <v/>
      </c>
      <c r="U3481" s="5"/>
      <c r="V3481" s="5"/>
      <c r="W3481" s="94" t="str">
        <f t="shared" si="555"/>
        <v/>
      </c>
      <c r="X3481" s="94" t="str">
        <f t="shared" si="558"/>
        <v/>
      </c>
      <c r="Y3481" s="5"/>
      <c r="BK3481" s="8"/>
      <c r="BL3481" s="5"/>
      <c r="BM3481" s="5"/>
      <c r="BN3481" s="5"/>
      <c r="BO3481" s="5"/>
      <c r="BP3481" s="1"/>
      <c r="BQ3481" s="1"/>
      <c r="BR3481" s="1"/>
      <c r="BS3481" s="1"/>
      <c r="BT3481" s="1"/>
      <c r="BU3481" s="4"/>
      <c r="BV3481" s="1"/>
      <c r="BW3481" s="3"/>
      <c r="BX3481" s="4"/>
      <c r="BY3481" s="5"/>
      <c r="BZ3481" s="5"/>
      <c r="CA3481" s="5"/>
      <c r="CB3481" s="5"/>
      <c r="CC3481" s="5"/>
      <c r="CD3481" s="43"/>
    </row>
    <row r="3482" spans="1:82" x14ac:dyDescent="0.25">
      <c r="A3482" s="8"/>
      <c r="B3482" s="5"/>
      <c r="C3482" s="5"/>
      <c r="D3482" s="5"/>
      <c r="E3482" s="5"/>
      <c r="F3482" s="94" t="str">
        <f t="shared" si="549"/>
        <v/>
      </c>
      <c r="G3482" s="94" t="str">
        <f t="shared" si="550"/>
        <v/>
      </c>
      <c r="H3482" s="127" t="str">
        <f>IF(A3482&lt;&gt;"",IF(MID(C3482,1,1)="c",$AS$26,IF(MID(C3482,1,1)="r",$AS$41,IF(MID(C3482,1,1)="p",#REF!,#REF!))),"")</f>
        <v/>
      </c>
      <c r="I3482" s="92" t="str">
        <f t="shared" si="551"/>
        <v/>
      </c>
      <c r="J3482" s="92" t="str">
        <f t="shared" si="552"/>
        <v/>
      </c>
      <c r="K3482" s="92" t="str">
        <f t="shared" si="553"/>
        <v/>
      </c>
      <c r="L3482" s="92" t="str">
        <f t="shared" si="554"/>
        <v/>
      </c>
      <c r="M3482" s="95" t="str">
        <f>IF(A3482&lt;&gt;"",IF(MID(C3482,1,1)="c",SigmaEpsConcrete(I3482,$AN$30:$AN$33,$AR$30:$AR$33,$AS$26,$AS$27,$AS$28,$AQ$20,$AU$19),""),"")</f>
        <v/>
      </c>
      <c r="N3482" s="95" t="str">
        <f>IF(A3482&lt;&gt;"",IF(MID(C3482,1,1)="r",SigmaEpsReinf(J3482,$AS$42:$AS$43,$AS$41,$AS$39,$AS$40,$AQ$38),""),"")</f>
        <v/>
      </c>
      <c r="Q3482" s="92" t="str">
        <f t="shared" si="556"/>
        <v/>
      </c>
      <c r="R3482" s="92" t="str">
        <f t="shared" si="557"/>
        <v/>
      </c>
      <c r="U3482" s="5"/>
      <c r="V3482" s="5"/>
      <c r="W3482" s="94" t="str">
        <f t="shared" si="555"/>
        <v/>
      </c>
      <c r="X3482" s="94" t="str">
        <f t="shared" si="558"/>
        <v/>
      </c>
      <c r="Y3482" s="5"/>
      <c r="BK3482" s="8"/>
      <c r="BL3482" s="5"/>
      <c r="BM3482" s="5"/>
      <c r="BN3482" s="5"/>
      <c r="BO3482" s="5"/>
      <c r="BP3482" s="1"/>
      <c r="BQ3482" s="1"/>
      <c r="BR3482" s="1"/>
      <c r="BS3482" s="1"/>
      <c r="BT3482" s="1"/>
      <c r="BU3482" s="4"/>
      <c r="BV3482" s="1"/>
      <c r="BW3482" s="3"/>
      <c r="BX3482" s="4"/>
      <c r="BY3482" s="5"/>
      <c r="BZ3482" s="5"/>
      <c r="CA3482" s="5"/>
      <c r="CB3482" s="5"/>
      <c r="CC3482" s="5"/>
      <c r="CD3482" s="43"/>
    </row>
    <row r="3483" spans="1:82" x14ac:dyDescent="0.25">
      <c r="A3483" s="8"/>
      <c r="B3483" s="5"/>
      <c r="C3483" s="5"/>
      <c r="D3483" s="5"/>
      <c r="E3483" s="5"/>
      <c r="F3483" s="94" t="str">
        <f t="shared" si="549"/>
        <v/>
      </c>
      <c r="G3483" s="94" t="str">
        <f t="shared" si="550"/>
        <v/>
      </c>
      <c r="H3483" s="127" t="str">
        <f>IF(A3483&lt;&gt;"",IF(MID(C3483,1,1)="c",$AS$26,IF(MID(C3483,1,1)="r",$AS$41,IF(MID(C3483,1,1)="p",#REF!,#REF!))),"")</f>
        <v/>
      </c>
      <c r="I3483" s="92" t="str">
        <f t="shared" si="551"/>
        <v/>
      </c>
      <c r="J3483" s="92" t="str">
        <f t="shared" si="552"/>
        <v/>
      </c>
      <c r="K3483" s="92" t="str">
        <f t="shared" si="553"/>
        <v/>
      </c>
      <c r="L3483" s="92" t="str">
        <f t="shared" si="554"/>
        <v/>
      </c>
      <c r="M3483" s="95" t="str">
        <f>IF(A3483&lt;&gt;"",IF(MID(C3483,1,1)="c",SigmaEpsConcrete(I3483,$AN$30:$AN$33,$AR$30:$AR$33,$AS$26,$AS$27,$AS$28,$AQ$20,$AU$19),""),"")</f>
        <v/>
      </c>
      <c r="N3483" s="95" t="str">
        <f>IF(A3483&lt;&gt;"",IF(MID(C3483,1,1)="r",SigmaEpsReinf(J3483,$AS$42:$AS$43,$AS$41,$AS$39,$AS$40,$AQ$38),""),"")</f>
        <v/>
      </c>
      <c r="Q3483" s="92" t="str">
        <f t="shared" si="556"/>
        <v/>
      </c>
      <c r="R3483" s="92" t="str">
        <f t="shared" si="557"/>
        <v/>
      </c>
      <c r="U3483" s="5"/>
      <c r="V3483" s="5"/>
      <c r="W3483" s="94" t="str">
        <f t="shared" si="555"/>
        <v/>
      </c>
      <c r="X3483" s="94" t="str">
        <f t="shared" si="558"/>
        <v/>
      </c>
      <c r="Y3483" s="5"/>
      <c r="BK3483" s="8"/>
      <c r="BL3483" s="5"/>
      <c r="BM3483" s="5"/>
      <c r="BN3483" s="5"/>
      <c r="BO3483" s="5"/>
      <c r="BP3483" s="1"/>
      <c r="BQ3483" s="1"/>
      <c r="BR3483" s="1"/>
      <c r="BS3483" s="1"/>
      <c r="BT3483" s="1"/>
      <c r="BU3483" s="4"/>
      <c r="BV3483" s="1"/>
      <c r="BW3483" s="3"/>
      <c r="BX3483" s="4"/>
      <c r="BY3483" s="5"/>
      <c r="BZ3483" s="5"/>
      <c r="CA3483" s="5"/>
      <c r="CB3483" s="5"/>
      <c r="CC3483" s="5"/>
      <c r="CD3483" s="43"/>
    </row>
    <row r="3484" spans="1:82" x14ac:dyDescent="0.25">
      <c r="A3484" s="8"/>
      <c r="B3484" s="5"/>
      <c r="C3484" s="5"/>
      <c r="D3484" s="5"/>
      <c r="E3484" s="5"/>
      <c r="F3484" s="94" t="str">
        <f t="shared" si="549"/>
        <v/>
      </c>
      <c r="G3484" s="94" t="str">
        <f t="shared" si="550"/>
        <v/>
      </c>
      <c r="H3484" s="127" t="str">
        <f>IF(A3484&lt;&gt;"",IF(MID(C3484,1,1)="c",$AS$26,IF(MID(C3484,1,1)="r",$AS$41,IF(MID(C3484,1,1)="p",#REF!,#REF!))),"")</f>
        <v/>
      </c>
      <c r="I3484" s="92" t="str">
        <f t="shared" si="551"/>
        <v/>
      </c>
      <c r="J3484" s="92" t="str">
        <f t="shared" si="552"/>
        <v/>
      </c>
      <c r="K3484" s="92" t="str">
        <f t="shared" si="553"/>
        <v/>
      </c>
      <c r="L3484" s="92" t="str">
        <f t="shared" si="554"/>
        <v/>
      </c>
      <c r="M3484" s="95" t="str">
        <f>IF(A3484&lt;&gt;"",IF(MID(C3484,1,1)="c",SigmaEpsConcrete(I3484,$AN$30:$AN$33,$AR$30:$AR$33,$AS$26,$AS$27,$AS$28,$AQ$20,$AU$19),""),"")</f>
        <v/>
      </c>
      <c r="N3484" s="95" t="str">
        <f>IF(A3484&lt;&gt;"",IF(MID(C3484,1,1)="r",SigmaEpsReinf(J3484,$AS$42:$AS$43,$AS$41,$AS$39,$AS$40,$AQ$38),""),"")</f>
        <v/>
      </c>
      <c r="Q3484" s="92" t="str">
        <f t="shared" si="556"/>
        <v/>
      </c>
      <c r="R3484" s="92" t="str">
        <f t="shared" si="557"/>
        <v/>
      </c>
      <c r="U3484" s="5"/>
      <c r="V3484" s="5"/>
      <c r="W3484" s="94" t="str">
        <f t="shared" si="555"/>
        <v/>
      </c>
      <c r="X3484" s="94" t="str">
        <f t="shared" si="558"/>
        <v/>
      </c>
      <c r="Y3484" s="5"/>
      <c r="BK3484" s="8"/>
      <c r="BL3484" s="5"/>
      <c r="BM3484" s="5"/>
      <c r="BN3484" s="5"/>
      <c r="BO3484" s="5"/>
      <c r="BP3484" s="1"/>
      <c r="BQ3484" s="1"/>
      <c r="BR3484" s="1"/>
      <c r="BS3484" s="1"/>
      <c r="BT3484" s="1"/>
      <c r="BU3484" s="4"/>
      <c r="BV3484" s="1"/>
      <c r="BW3484" s="3"/>
      <c r="BX3484" s="4"/>
      <c r="BY3484" s="5"/>
      <c r="BZ3484" s="5"/>
      <c r="CA3484" s="5"/>
      <c r="CB3484" s="5"/>
      <c r="CC3484" s="5"/>
      <c r="CD3484" s="43"/>
    </row>
    <row r="3485" spans="1:82" x14ac:dyDescent="0.25">
      <c r="A3485" s="8"/>
      <c r="B3485" s="5"/>
      <c r="C3485" s="5"/>
      <c r="D3485" s="5"/>
      <c r="E3485" s="5"/>
      <c r="F3485" s="94" t="str">
        <f t="shared" si="549"/>
        <v/>
      </c>
      <c r="G3485" s="94" t="str">
        <f t="shared" si="550"/>
        <v/>
      </c>
      <c r="H3485" s="127" t="str">
        <f>IF(A3485&lt;&gt;"",IF(MID(C3485,1,1)="c",$AS$26,IF(MID(C3485,1,1)="r",$AS$41,IF(MID(C3485,1,1)="p",#REF!,#REF!))),"")</f>
        <v/>
      </c>
      <c r="I3485" s="92" t="str">
        <f t="shared" si="551"/>
        <v/>
      </c>
      <c r="J3485" s="92" t="str">
        <f t="shared" si="552"/>
        <v/>
      </c>
      <c r="K3485" s="92" t="str">
        <f t="shared" si="553"/>
        <v/>
      </c>
      <c r="L3485" s="92" t="str">
        <f t="shared" si="554"/>
        <v/>
      </c>
      <c r="M3485" s="95" t="str">
        <f>IF(A3485&lt;&gt;"",IF(MID(C3485,1,1)="c",SigmaEpsConcrete(I3485,$AN$30:$AN$33,$AR$30:$AR$33,$AS$26,$AS$27,$AS$28,$AQ$20,$AU$19),""),"")</f>
        <v/>
      </c>
      <c r="N3485" s="95" t="str">
        <f>IF(A3485&lt;&gt;"",IF(MID(C3485,1,1)="r",SigmaEpsReinf(J3485,$AS$42:$AS$43,$AS$41,$AS$39,$AS$40,$AQ$38),""),"")</f>
        <v/>
      </c>
      <c r="Q3485" s="92" t="str">
        <f t="shared" si="556"/>
        <v/>
      </c>
      <c r="R3485" s="92" t="str">
        <f t="shared" si="557"/>
        <v/>
      </c>
      <c r="U3485" s="5"/>
      <c r="V3485" s="5"/>
      <c r="W3485" s="94" t="str">
        <f t="shared" si="555"/>
        <v/>
      </c>
      <c r="X3485" s="94" t="str">
        <f t="shared" si="558"/>
        <v/>
      </c>
      <c r="Y3485" s="5"/>
      <c r="BK3485" s="8"/>
      <c r="BL3485" s="5"/>
      <c r="BM3485" s="5"/>
      <c r="BN3485" s="5"/>
      <c r="BO3485" s="5"/>
      <c r="BP3485" s="1"/>
      <c r="BQ3485" s="1"/>
      <c r="BR3485" s="1"/>
      <c r="BS3485" s="1"/>
      <c r="BT3485" s="1"/>
      <c r="BU3485" s="4"/>
      <c r="BV3485" s="1"/>
      <c r="BW3485" s="3"/>
      <c r="BX3485" s="4"/>
      <c r="BY3485" s="5"/>
      <c r="BZ3485" s="5"/>
      <c r="CA3485" s="5"/>
      <c r="CB3485" s="5"/>
      <c r="CC3485" s="5"/>
      <c r="CD3485" s="43"/>
    </row>
    <row r="3486" spans="1:82" x14ac:dyDescent="0.25">
      <c r="A3486" s="8"/>
      <c r="B3486" s="5"/>
      <c r="C3486" s="5"/>
      <c r="D3486" s="5"/>
      <c r="E3486" s="5"/>
      <c r="F3486" s="94" t="str">
        <f t="shared" si="549"/>
        <v/>
      </c>
      <c r="G3486" s="94" t="str">
        <f t="shared" si="550"/>
        <v/>
      </c>
      <c r="H3486" s="127" t="str">
        <f>IF(A3486&lt;&gt;"",IF(MID(C3486,1,1)="c",$AS$26,IF(MID(C3486,1,1)="r",$AS$41,IF(MID(C3486,1,1)="p",#REF!,#REF!))),"")</f>
        <v/>
      </c>
      <c r="I3486" s="92" t="str">
        <f t="shared" si="551"/>
        <v/>
      </c>
      <c r="J3486" s="92" t="str">
        <f t="shared" si="552"/>
        <v/>
      </c>
      <c r="K3486" s="92" t="str">
        <f t="shared" si="553"/>
        <v/>
      </c>
      <c r="L3486" s="92" t="str">
        <f t="shared" si="554"/>
        <v/>
      </c>
      <c r="M3486" s="95" t="str">
        <f>IF(A3486&lt;&gt;"",IF(MID(C3486,1,1)="c",SigmaEpsConcrete(I3486,$AN$30:$AN$33,$AR$30:$AR$33,$AS$26,$AS$27,$AS$28,$AQ$20,$AU$19),""),"")</f>
        <v/>
      </c>
      <c r="N3486" s="95" t="str">
        <f>IF(A3486&lt;&gt;"",IF(MID(C3486,1,1)="r",SigmaEpsReinf(J3486,$AS$42:$AS$43,$AS$41,$AS$39,$AS$40,$AQ$38),""),"")</f>
        <v/>
      </c>
      <c r="Q3486" s="92" t="str">
        <f t="shared" si="556"/>
        <v/>
      </c>
      <c r="R3486" s="92" t="str">
        <f t="shared" si="557"/>
        <v/>
      </c>
      <c r="U3486" s="5"/>
      <c r="V3486" s="5"/>
      <c r="W3486" s="94" t="str">
        <f t="shared" si="555"/>
        <v/>
      </c>
      <c r="X3486" s="94" t="str">
        <f t="shared" si="558"/>
        <v/>
      </c>
      <c r="Y3486" s="5"/>
      <c r="BK3486" s="8"/>
      <c r="BL3486" s="5"/>
      <c r="BM3486" s="5"/>
      <c r="BN3486" s="5"/>
      <c r="BO3486" s="5"/>
      <c r="BP3486" s="1"/>
      <c r="BQ3486" s="1"/>
      <c r="BR3486" s="1"/>
      <c r="BS3486" s="1"/>
      <c r="BT3486" s="1"/>
      <c r="BU3486" s="4"/>
      <c r="BV3486" s="1"/>
      <c r="BW3486" s="3"/>
      <c r="BX3486" s="4"/>
      <c r="BY3486" s="5"/>
      <c r="BZ3486" s="5"/>
      <c r="CA3486" s="5"/>
      <c r="CB3486" s="5"/>
      <c r="CC3486" s="5"/>
      <c r="CD3486" s="43"/>
    </row>
    <row r="3487" spans="1:82" x14ac:dyDescent="0.25">
      <c r="A3487" s="8"/>
      <c r="B3487" s="5"/>
      <c r="C3487" s="5"/>
      <c r="D3487" s="5"/>
      <c r="E3487" s="5"/>
      <c r="F3487" s="94" t="str">
        <f t="shared" si="549"/>
        <v/>
      </c>
      <c r="G3487" s="94" t="str">
        <f t="shared" si="550"/>
        <v/>
      </c>
      <c r="H3487" s="127" t="str">
        <f>IF(A3487&lt;&gt;"",IF(MID(C3487,1,1)="c",$AS$26,IF(MID(C3487,1,1)="r",$AS$41,IF(MID(C3487,1,1)="p",#REF!,#REF!))),"")</f>
        <v/>
      </c>
      <c r="I3487" s="92" t="str">
        <f t="shared" si="551"/>
        <v/>
      </c>
      <c r="J3487" s="92" t="str">
        <f t="shared" si="552"/>
        <v/>
      </c>
      <c r="K3487" s="92" t="str">
        <f t="shared" si="553"/>
        <v/>
      </c>
      <c r="L3487" s="92" t="str">
        <f t="shared" si="554"/>
        <v/>
      </c>
      <c r="M3487" s="95" t="str">
        <f>IF(A3487&lt;&gt;"",IF(MID(C3487,1,1)="c",SigmaEpsConcrete(I3487,$AN$30:$AN$33,$AR$30:$AR$33,$AS$26,$AS$27,$AS$28,$AQ$20,$AU$19),""),"")</f>
        <v/>
      </c>
      <c r="N3487" s="95" t="str">
        <f>IF(A3487&lt;&gt;"",IF(MID(C3487,1,1)="r",SigmaEpsReinf(J3487,$AS$42:$AS$43,$AS$41,$AS$39,$AS$40,$AQ$38),""),"")</f>
        <v/>
      </c>
      <c r="Q3487" s="92" t="str">
        <f t="shared" si="556"/>
        <v/>
      </c>
      <c r="R3487" s="92" t="str">
        <f t="shared" si="557"/>
        <v/>
      </c>
      <c r="U3487" s="5"/>
      <c r="V3487" s="5"/>
      <c r="W3487" s="94" t="str">
        <f t="shared" si="555"/>
        <v/>
      </c>
      <c r="X3487" s="94" t="str">
        <f t="shared" si="558"/>
        <v/>
      </c>
      <c r="Y3487" s="5"/>
      <c r="BK3487" s="8"/>
      <c r="BL3487" s="5"/>
      <c r="BM3487" s="5"/>
      <c r="BN3487" s="5"/>
      <c r="BO3487" s="5"/>
      <c r="BP3487" s="1"/>
      <c r="BQ3487" s="1"/>
      <c r="BR3487" s="1"/>
      <c r="BS3487" s="1"/>
      <c r="BT3487" s="1"/>
      <c r="BU3487" s="4"/>
      <c r="BV3487" s="1"/>
      <c r="BW3487" s="3"/>
      <c r="BX3487" s="4"/>
      <c r="BY3487" s="5"/>
      <c r="BZ3487" s="5"/>
      <c r="CA3487" s="5"/>
      <c r="CB3487" s="5"/>
      <c r="CC3487" s="5"/>
      <c r="CD3487" s="43"/>
    </row>
    <row r="3488" spans="1:82" x14ac:dyDescent="0.25">
      <c r="A3488" s="8"/>
      <c r="B3488" s="5"/>
      <c r="C3488" s="5"/>
      <c r="D3488" s="5"/>
      <c r="E3488" s="5"/>
      <c r="F3488" s="94" t="str">
        <f t="shared" si="549"/>
        <v/>
      </c>
      <c r="G3488" s="94" t="str">
        <f t="shared" si="550"/>
        <v/>
      </c>
      <c r="H3488" s="127" t="str">
        <f>IF(A3488&lt;&gt;"",IF(MID(C3488,1,1)="c",$AS$26,IF(MID(C3488,1,1)="r",$AS$41,IF(MID(C3488,1,1)="p",#REF!,#REF!))),"")</f>
        <v/>
      </c>
      <c r="I3488" s="92" t="str">
        <f t="shared" si="551"/>
        <v/>
      </c>
      <c r="J3488" s="92" t="str">
        <f t="shared" si="552"/>
        <v/>
      </c>
      <c r="K3488" s="92" t="str">
        <f t="shared" si="553"/>
        <v/>
      </c>
      <c r="L3488" s="92" t="str">
        <f t="shared" si="554"/>
        <v/>
      </c>
      <c r="M3488" s="95" t="str">
        <f>IF(A3488&lt;&gt;"",IF(MID(C3488,1,1)="c",SigmaEpsConcrete(I3488,$AN$30:$AN$33,$AR$30:$AR$33,$AS$26,$AS$27,$AS$28,$AQ$20,$AU$19),""),"")</f>
        <v/>
      </c>
      <c r="N3488" s="95" t="str">
        <f>IF(A3488&lt;&gt;"",IF(MID(C3488,1,1)="r",SigmaEpsReinf(J3488,$AS$42:$AS$43,$AS$41,$AS$39,$AS$40,$AQ$38),""),"")</f>
        <v/>
      </c>
      <c r="Q3488" s="92" t="str">
        <f t="shared" si="556"/>
        <v/>
      </c>
      <c r="R3488" s="92" t="str">
        <f t="shared" si="557"/>
        <v/>
      </c>
      <c r="U3488" s="5"/>
      <c r="V3488" s="5"/>
      <c r="W3488" s="94" t="str">
        <f t="shared" si="555"/>
        <v/>
      </c>
      <c r="X3488" s="94" t="str">
        <f t="shared" si="558"/>
        <v/>
      </c>
      <c r="Y3488" s="5"/>
      <c r="BK3488" s="8"/>
      <c r="BL3488" s="5"/>
      <c r="BM3488" s="5"/>
      <c r="BN3488" s="5"/>
      <c r="BO3488" s="5"/>
      <c r="BP3488" s="1"/>
      <c r="BQ3488" s="1"/>
      <c r="BR3488" s="1"/>
      <c r="BS3488" s="1"/>
      <c r="BT3488" s="1"/>
      <c r="BU3488" s="4"/>
      <c r="BV3488" s="1"/>
      <c r="BW3488" s="3"/>
      <c r="BX3488" s="4"/>
      <c r="BY3488" s="5"/>
      <c r="BZ3488" s="5"/>
      <c r="CA3488" s="5"/>
      <c r="CB3488" s="5"/>
      <c r="CC3488" s="5"/>
      <c r="CD3488" s="43"/>
    </row>
    <row r="3489" spans="1:82" x14ac:dyDescent="0.25">
      <c r="A3489" s="8"/>
      <c r="B3489" s="5"/>
      <c r="C3489" s="5"/>
      <c r="D3489" s="5"/>
      <c r="E3489" s="5"/>
      <c r="F3489" s="94" t="str">
        <f t="shared" si="549"/>
        <v/>
      </c>
      <c r="G3489" s="94" t="str">
        <f t="shared" si="550"/>
        <v/>
      </c>
      <c r="H3489" s="127" t="str">
        <f>IF(A3489&lt;&gt;"",IF(MID(C3489,1,1)="c",$AS$26,IF(MID(C3489,1,1)="r",$AS$41,IF(MID(C3489,1,1)="p",#REF!,#REF!))),"")</f>
        <v/>
      </c>
      <c r="I3489" s="92" t="str">
        <f t="shared" si="551"/>
        <v/>
      </c>
      <c r="J3489" s="92" t="str">
        <f t="shared" si="552"/>
        <v/>
      </c>
      <c r="K3489" s="92" t="str">
        <f t="shared" si="553"/>
        <v/>
      </c>
      <c r="L3489" s="92" t="str">
        <f t="shared" si="554"/>
        <v/>
      </c>
      <c r="M3489" s="95" t="str">
        <f>IF(A3489&lt;&gt;"",IF(MID(C3489,1,1)="c",SigmaEpsConcrete(I3489,$AN$30:$AN$33,$AR$30:$AR$33,$AS$26,$AS$27,$AS$28,$AQ$20,$AU$19),""),"")</f>
        <v/>
      </c>
      <c r="N3489" s="95" t="str">
        <f>IF(A3489&lt;&gt;"",IF(MID(C3489,1,1)="r",SigmaEpsReinf(J3489,$AS$42:$AS$43,$AS$41,$AS$39,$AS$40,$AQ$38),""),"")</f>
        <v/>
      </c>
      <c r="Q3489" s="92" t="str">
        <f t="shared" si="556"/>
        <v/>
      </c>
      <c r="R3489" s="92" t="str">
        <f t="shared" si="557"/>
        <v/>
      </c>
      <c r="U3489" s="5"/>
      <c r="V3489" s="5"/>
      <c r="W3489" s="94" t="str">
        <f t="shared" si="555"/>
        <v/>
      </c>
      <c r="X3489" s="94" t="str">
        <f t="shared" si="558"/>
        <v/>
      </c>
      <c r="Y3489" s="5"/>
      <c r="BK3489" s="8"/>
      <c r="BL3489" s="5"/>
      <c r="BM3489" s="5"/>
      <c r="BN3489" s="5"/>
      <c r="BO3489" s="5"/>
      <c r="BP3489" s="1"/>
      <c r="BQ3489" s="1"/>
      <c r="BR3489" s="1"/>
      <c r="BS3489" s="1"/>
      <c r="BT3489" s="1"/>
      <c r="BU3489" s="4"/>
      <c r="BV3489" s="1"/>
      <c r="BW3489" s="3"/>
      <c r="BX3489" s="4"/>
      <c r="BY3489" s="5"/>
      <c r="BZ3489" s="5"/>
      <c r="CA3489" s="5"/>
      <c r="CB3489" s="5"/>
      <c r="CC3489" s="5"/>
      <c r="CD3489" s="43"/>
    </row>
    <row r="3490" spans="1:82" x14ac:dyDescent="0.25">
      <c r="A3490" s="8"/>
      <c r="B3490" s="5"/>
      <c r="C3490" s="5"/>
      <c r="D3490" s="5"/>
      <c r="E3490" s="5"/>
      <c r="F3490" s="94" t="str">
        <f t="shared" si="549"/>
        <v/>
      </c>
      <c r="G3490" s="94" t="str">
        <f t="shared" si="550"/>
        <v/>
      </c>
      <c r="H3490" s="127" t="str">
        <f>IF(A3490&lt;&gt;"",IF(MID(C3490,1,1)="c",$AS$26,IF(MID(C3490,1,1)="r",$AS$41,IF(MID(C3490,1,1)="p",#REF!,#REF!))),"")</f>
        <v/>
      </c>
      <c r="I3490" s="92" t="str">
        <f t="shared" si="551"/>
        <v/>
      </c>
      <c r="J3490" s="92" t="str">
        <f t="shared" si="552"/>
        <v/>
      </c>
      <c r="K3490" s="92" t="str">
        <f t="shared" si="553"/>
        <v/>
      </c>
      <c r="L3490" s="92" t="str">
        <f t="shared" si="554"/>
        <v/>
      </c>
      <c r="M3490" s="95" t="str">
        <f>IF(A3490&lt;&gt;"",IF(MID(C3490,1,1)="c",SigmaEpsConcrete(I3490,$AN$30:$AN$33,$AR$30:$AR$33,$AS$26,$AS$27,$AS$28,$AQ$20,$AU$19),""),"")</f>
        <v/>
      </c>
      <c r="N3490" s="95" t="str">
        <f>IF(A3490&lt;&gt;"",IF(MID(C3490,1,1)="r",SigmaEpsReinf(J3490,$AS$42:$AS$43,$AS$41,$AS$39,$AS$40,$AQ$38),""),"")</f>
        <v/>
      </c>
      <c r="Q3490" s="92" t="str">
        <f t="shared" si="556"/>
        <v/>
      </c>
      <c r="R3490" s="92" t="str">
        <f t="shared" si="557"/>
        <v/>
      </c>
      <c r="U3490" s="5"/>
      <c r="V3490" s="5"/>
      <c r="W3490" s="94" t="str">
        <f t="shared" si="555"/>
        <v/>
      </c>
      <c r="X3490" s="94" t="str">
        <f t="shared" si="558"/>
        <v/>
      </c>
      <c r="Y3490" s="5"/>
      <c r="BK3490" s="8"/>
      <c r="BL3490" s="5"/>
      <c r="BM3490" s="5"/>
      <c r="BN3490" s="5"/>
      <c r="BO3490" s="5"/>
      <c r="BP3490" s="1"/>
      <c r="BQ3490" s="1"/>
      <c r="BR3490" s="1"/>
      <c r="BS3490" s="1"/>
      <c r="BT3490" s="1"/>
      <c r="BU3490" s="4"/>
      <c r="BV3490" s="1"/>
      <c r="BW3490" s="3"/>
      <c r="BX3490" s="4"/>
      <c r="BY3490" s="5"/>
      <c r="BZ3490" s="5"/>
      <c r="CA3490" s="5"/>
      <c r="CB3490" s="5"/>
      <c r="CC3490" s="5"/>
      <c r="CD3490" s="43"/>
    </row>
    <row r="3491" spans="1:82" x14ac:dyDescent="0.25">
      <c r="A3491" s="8"/>
      <c r="B3491" s="5"/>
      <c r="C3491" s="5"/>
      <c r="D3491" s="5"/>
      <c r="E3491" s="5"/>
      <c r="F3491" s="94" t="str">
        <f t="shared" si="549"/>
        <v/>
      </c>
      <c r="G3491" s="94" t="str">
        <f t="shared" si="550"/>
        <v/>
      </c>
      <c r="H3491" s="127" t="str">
        <f>IF(A3491&lt;&gt;"",IF(MID(C3491,1,1)="c",$AS$26,IF(MID(C3491,1,1)="r",$AS$41,IF(MID(C3491,1,1)="p",#REF!,#REF!))),"")</f>
        <v/>
      </c>
      <c r="I3491" s="92" t="str">
        <f t="shared" si="551"/>
        <v/>
      </c>
      <c r="J3491" s="92" t="str">
        <f t="shared" si="552"/>
        <v/>
      </c>
      <c r="K3491" s="92" t="str">
        <f t="shared" si="553"/>
        <v/>
      </c>
      <c r="L3491" s="92" t="str">
        <f t="shared" si="554"/>
        <v/>
      </c>
      <c r="M3491" s="95" t="str">
        <f>IF(A3491&lt;&gt;"",IF(MID(C3491,1,1)="c",SigmaEpsConcrete(I3491,$AN$30:$AN$33,$AR$30:$AR$33,$AS$26,$AS$27,$AS$28,$AQ$20,$AU$19),""),"")</f>
        <v/>
      </c>
      <c r="N3491" s="95" t="str">
        <f>IF(A3491&lt;&gt;"",IF(MID(C3491,1,1)="r",SigmaEpsReinf(J3491,$AS$42:$AS$43,$AS$41,$AS$39,$AS$40,$AQ$38),""),"")</f>
        <v/>
      </c>
      <c r="Q3491" s="92" t="str">
        <f t="shared" si="556"/>
        <v/>
      </c>
      <c r="R3491" s="92" t="str">
        <f t="shared" si="557"/>
        <v/>
      </c>
      <c r="U3491" s="5"/>
      <c r="V3491" s="5"/>
      <c r="W3491" s="94" t="str">
        <f t="shared" si="555"/>
        <v/>
      </c>
      <c r="X3491" s="94" t="str">
        <f t="shared" si="558"/>
        <v/>
      </c>
      <c r="Y3491" s="5"/>
      <c r="BK3491" s="8"/>
      <c r="BL3491" s="5"/>
      <c r="BM3491" s="5"/>
      <c r="BN3491" s="5"/>
      <c r="BO3491" s="5"/>
      <c r="BP3491" s="1"/>
      <c r="BQ3491" s="1"/>
      <c r="BR3491" s="1"/>
      <c r="BS3491" s="1"/>
      <c r="BT3491" s="1"/>
      <c r="BU3491" s="4"/>
      <c r="BV3491" s="1"/>
      <c r="BW3491" s="3"/>
      <c r="BX3491" s="4"/>
      <c r="BY3491" s="5"/>
      <c r="BZ3491" s="5"/>
      <c r="CA3491" s="5"/>
      <c r="CB3491" s="5"/>
      <c r="CC3491" s="5"/>
      <c r="CD3491" s="43"/>
    </row>
    <row r="3492" spans="1:82" x14ac:dyDescent="0.25">
      <c r="A3492" s="8"/>
      <c r="B3492" s="5"/>
      <c r="C3492" s="5"/>
      <c r="D3492" s="5"/>
      <c r="E3492" s="5"/>
      <c r="F3492" s="94" t="str">
        <f t="shared" si="549"/>
        <v/>
      </c>
      <c r="G3492" s="94" t="str">
        <f t="shared" si="550"/>
        <v/>
      </c>
      <c r="H3492" s="127" t="str">
        <f>IF(A3492&lt;&gt;"",IF(MID(C3492,1,1)="c",$AS$26,IF(MID(C3492,1,1)="r",$AS$41,IF(MID(C3492,1,1)="p",#REF!,#REF!))),"")</f>
        <v/>
      </c>
      <c r="I3492" s="92" t="str">
        <f t="shared" si="551"/>
        <v/>
      </c>
      <c r="J3492" s="92" t="str">
        <f t="shared" si="552"/>
        <v/>
      </c>
      <c r="K3492" s="92" t="str">
        <f t="shared" si="553"/>
        <v/>
      </c>
      <c r="L3492" s="92" t="str">
        <f t="shared" si="554"/>
        <v/>
      </c>
      <c r="M3492" s="95" t="str">
        <f>IF(A3492&lt;&gt;"",IF(MID(C3492,1,1)="c",SigmaEpsConcrete(I3492,$AN$30:$AN$33,$AR$30:$AR$33,$AS$26,$AS$27,$AS$28,$AQ$20,$AU$19),""),"")</f>
        <v/>
      </c>
      <c r="N3492" s="95" t="str">
        <f>IF(A3492&lt;&gt;"",IF(MID(C3492,1,1)="r",SigmaEpsReinf(J3492,$AS$42:$AS$43,$AS$41,$AS$39,$AS$40,$AQ$38),""),"")</f>
        <v/>
      </c>
      <c r="Q3492" s="92" t="str">
        <f t="shared" si="556"/>
        <v/>
      </c>
      <c r="R3492" s="92" t="str">
        <f t="shared" si="557"/>
        <v/>
      </c>
      <c r="U3492" s="5"/>
      <c r="V3492" s="5"/>
      <c r="W3492" s="94" t="str">
        <f t="shared" si="555"/>
        <v/>
      </c>
      <c r="X3492" s="94" t="str">
        <f t="shared" si="558"/>
        <v/>
      </c>
      <c r="Y3492" s="5"/>
      <c r="BK3492" s="8"/>
      <c r="BL3492" s="5"/>
      <c r="BM3492" s="5"/>
      <c r="BN3492" s="5"/>
      <c r="BO3492" s="5"/>
      <c r="BP3492" s="1"/>
      <c r="BQ3492" s="1"/>
      <c r="BR3492" s="1"/>
      <c r="BS3492" s="1"/>
      <c r="BT3492" s="1"/>
      <c r="BU3492" s="4"/>
      <c r="BV3492" s="1"/>
      <c r="BW3492" s="3"/>
      <c r="BX3492" s="4"/>
      <c r="BY3492" s="5"/>
      <c r="BZ3492" s="5"/>
      <c r="CA3492" s="5"/>
      <c r="CB3492" s="5"/>
      <c r="CC3492" s="5"/>
      <c r="CD3492" s="43"/>
    </row>
    <row r="3493" spans="1:82" x14ac:dyDescent="0.25">
      <c r="A3493" s="8"/>
      <c r="B3493" s="5"/>
      <c r="C3493" s="5"/>
      <c r="D3493" s="5"/>
      <c r="E3493" s="5"/>
      <c r="F3493" s="94" t="str">
        <f t="shared" si="549"/>
        <v/>
      </c>
      <c r="G3493" s="94" t="str">
        <f t="shared" si="550"/>
        <v/>
      </c>
      <c r="H3493" s="127" t="str">
        <f>IF(A3493&lt;&gt;"",IF(MID(C3493,1,1)="c",$AS$26,IF(MID(C3493,1,1)="r",$AS$41,IF(MID(C3493,1,1)="p",#REF!,#REF!))),"")</f>
        <v/>
      </c>
      <c r="I3493" s="92" t="str">
        <f t="shared" si="551"/>
        <v/>
      </c>
      <c r="J3493" s="92" t="str">
        <f t="shared" si="552"/>
        <v/>
      </c>
      <c r="K3493" s="92" t="str">
        <f t="shared" si="553"/>
        <v/>
      </c>
      <c r="L3493" s="92" t="str">
        <f t="shared" si="554"/>
        <v/>
      </c>
      <c r="M3493" s="95" t="str">
        <f>IF(A3493&lt;&gt;"",IF(MID(C3493,1,1)="c",SigmaEpsConcrete(I3493,$AN$30:$AN$33,$AR$30:$AR$33,$AS$26,$AS$27,$AS$28,$AQ$20,$AU$19),""),"")</f>
        <v/>
      </c>
      <c r="N3493" s="95" t="str">
        <f>IF(A3493&lt;&gt;"",IF(MID(C3493,1,1)="r",SigmaEpsReinf(J3493,$AS$42:$AS$43,$AS$41,$AS$39,$AS$40,$AQ$38),""),"")</f>
        <v/>
      </c>
      <c r="Q3493" s="92" t="str">
        <f t="shared" si="556"/>
        <v/>
      </c>
      <c r="R3493" s="92" t="str">
        <f t="shared" si="557"/>
        <v/>
      </c>
      <c r="U3493" s="5"/>
      <c r="V3493" s="5"/>
      <c r="W3493" s="94" t="str">
        <f t="shared" si="555"/>
        <v/>
      </c>
      <c r="X3493" s="94" t="str">
        <f t="shared" si="558"/>
        <v/>
      </c>
      <c r="Y3493" s="5"/>
      <c r="BK3493" s="8"/>
      <c r="BL3493" s="5"/>
      <c r="BM3493" s="5"/>
      <c r="BN3493" s="5"/>
      <c r="BO3493" s="5"/>
      <c r="BP3493" s="1"/>
      <c r="BQ3493" s="1"/>
      <c r="BR3493" s="1"/>
      <c r="BS3493" s="1"/>
      <c r="BT3493" s="1"/>
      <c r="BU3493" s="4"/>
      <c r="BV3493" s="1"/>
      <c r="BW3493" s="3"/>
      <c r="BX3493" s="4"/>
      <c r="BY3493" s="5"/>
      <c r="BZ3493" s="5"/>
      <c r="CA3493" s="5"/>
      <c r="CB3493" s="5"/>
      <c r="CC3493" s="5"/>
      <c r="CD3493" s="43"/>
    </row>
    <row r="3494" spans="1:82" x14ac:dyDescent="0.25">
      <c r="A3494" s="8"/>
      <c r="B3494" s="5"/>
      <c r="C3494" s="5"/>
      <c r="D3494" s="5"/>
      <c r="E3494" s="5"/>
      <c r="F3494" s="94" t="str">
        <f t="shared" si="549"/>
        <v/>
      </c>
      <c r="G3494" s="94" t="str">
        <f t="shared" si="550"/>
        <v/>
      </c>
      <c r="H3494" s="127" t="str">
        <f>IF(A3494&lt;&gt;"",IF(MID(C3494,1,1)="c",$AS$26,IF(MID(C3494,1,1)="r",$AS$41,IF(MID(C3494,1,1)="p",#REF!,#REF!))),"")</f>
        <v/>
      </c>
      <c r="I3494" s="92" t="str">
        <f t="shared" si="551"/>
        <v/>
      </c>
      <c r="J3494" s="92" t="str">
        <f t="shared" si="552"/>
        <v/>
      </c>
      <c r="K3494" s="92" t="str">
        <f t="shared" si="553"/>
        <v/>
      </c>
      <c r="L3494" s="92" t="str">
        <f t="shared" si="554"/>
        <v/>
      </c>
      <c r="M3494" s="95" t="str">
        <f>IF(A3494&lt;&gt;"",IF(MID(C3494,1,1)="c",SigmaEpsConcrete(I3494,$AN$30:$AN$33,$AR$30:$AR$33,$AS$26,$AS$27,$AS$28,$AQ$20,$AU$19),""),"")</f>
        <v/>
      </c>
      <c r="N3494" s="95" t="str">
        <f>IF(A3494&lt;&gt;"",IF(MID(C3494,1,1)="r",SigmaEpsReinf(J3494,$AS$42:$AS$43,$AS$41,$AS$39,$AS$40,$AQ$38),""),"")</f>
        <v/>
      </c>
      <c r="Q3494" s="92" t="str">
        <f t="shared" si="556"/>
        <v/>
      </c>
      <c r="R3494" s="92" t="str">
        <f t="shared" si="557"/>
        <v/>
      </c>
      <c r="U3494" s="5"/>
      <c r="V3494" s="5"/>
      <c r="W3494" s="94" t="str">
        <f t="shared" si="555"/>
        <v/>
      </c>
      <c r="X3494" s="94" t="str">
        <f t="shared" si="558"/>
        <v/>
      </c>
      <c r="Y3494" s="5"/>
      <c r="BK3494" s="8"/>
      <c r="BL3494" s="5"/>
      <c r="BM3494" s="5"/>
      <c r="BN3494" s="5"/>
      <c r="BO3494" s="5"/>
      <c r="BP3494" s="1"/>
      <c r="BQ3494" s="1"/>
      <c r="BR3494" s="1"/>
      <c r="BS3494" s="1"/>
      <c r="BT3494" s="1"/>
      <c r="BU3494" s="4"/>
      <c r="BV3494" s="1"/>
      <c r="BW3494" s="3"/>
      <c r="BX3494" s="4"/>
      <c r="BY3494" s="5"/>
      <c r="BZ3494" s="5"/>
      <c r="CA3494" s="5"/>
      <c r="CB3494" s="5"/>
      <c r="CC3494" s="5"/>
      <c r="CD3494" s="43"/>
    </row>
    <row r="3495" spans="1:82" x14ac:dyDescent="0.25">
      <c r="A3495" s="8"/>
      <c r="B3495" s="5"/>
      <c r="C3495" s="5"/>
      <c r="D3495" s="5"/>
      <c r="E3495" s="5"/>
      <c r="F3495" s="94" t="str">
        <f t="shared" si="549"/>
        <v/>
      </c>
      <c r="G3495" s="94" t="str">
        <f t="shared" si="550"/>
        <v/>
      </c>
      <c r="H3495" s="127" t="str">
        <f>IF(A3495&lt;&gt;"",IF(MID(C3495,1,1)="c",$AS$26,IF(MID(C3495,1,1)="r",$AS$41,IF(MID(C3495,1,1)="p",#REF!,#REF!))),"")</f>
        <v/>
      </c>
      <c r="I3495" s="92" t="str">
        <f t="shared" si="551"/>
        <v/>
      </c>
      <c r="J3495" s="92" t="str">
        <f t="shared" si="552"/>
        <v/>
      </c>
      <c r="K3495" s="92" t="str">
        <f t="shared" si="553"/>
        <v/>
      </c>
      <c r="L3495" s="92" t="str">
        <f t="shared" si="554"/>
        <v/>
      </c>
      <c r="M3495" s="95" t="str">
        <f>IF(A3495&lt;&gt;"",IF(MID(C3495,1,1)="c",SigmaEpsConcrete(I3495,$AN$30:$AN$33,$AR$30:$AR$33,$AS$26,$AS$27,$AS$28,$AQ$20,$AU$19),""),"")</f>
        <v/>
      </c>
      <c r="N3495" s="95" t="str">
        <f>IF(A3495&lt;&gt;"",IF(MID(C3495,1,1)="r",SigmaEpsReinf(J3495,$AS$42:$AS$43,$AS$41,$AS$39,$AS$40,$AQ$38),""),"")</f>
        <v/>
      </c>
      <c r="Q3495" s="92" t="str">
        <f t="shared" si="556"/>
        <v/>
      </c>
      <c r="R3495" s="92" t="str">
        <f t="shared" si="557"/>
        <v/>
      </c>
      <c r="U3495" s="5"/>
      <c r="V3495" s="5"/>
      <c r="W3495" s="94" t="str">
        <f t="shared" si="555"/>
        <v/>
      </c>
      <c r="X3495" s="94" t="str">
        <f t="shared" si="558"/>
        <v/>
      </c>
      <c r="Y3495" s="5"/>
      <c r="BK3495" s="8"/>
      <c r="BL3495" s="5"/>
      <c r="BM3495" s="5"/>
      <c r="BN3495" s="5"/>
      <c r="BO3495" s="5"/>
      <c r="BP3495" s="1"/>
      <c r="BQ3495" s="1"/>
      <c r="BR3495" s="1"/>
      <c r="BS3495" s="1"/>
      <c r="BT3495" s="1"/>
      <c r="BU3495" s="4"/>
      <c r="BV3495" s="1"/>
      <c r="BW3495" s="3"/>
      <c r="BX3495" s="4"/>
      <c r="BY3495" s="5"/>
      <c r="BZ3495" s="5"/>
      <c r="CA3495" s="5"/>
      <c r="CB3495" s="5"/>
      <c r="CC3495" s="5"/>
      <c r="CD3495" s="43"/>
    </row>
    <row r="3496" spans="1:82" x14ac:dyDescent="0.25">
      <c r="A3496" s="8"/>
      <c r="B3496" s="5"/>
      <c r="C3496" s="5"/>
      <c r="D3496" s="5"/>
      <c r="E3496" s="5"/>
      <c r="F3496" s="94" t="str">
        <f t="shared" si="549"/>
        <v/>
      </c>
      <c r="G3496" s="94" t="str">
        <f t="shared" si="550"/>
        <v/>
      </c>
      <c r="H3496" s="127" t="str">
        <f>IF(A3496&lt;&gt;"",IF(MID(C3496,1,1)="c",$AS$26,IF(MID(C3496,1,1)="r",$AS$41,IF(MID(C3496,1,1)="p",#REF!,#REF!))),"")</f>
        <v/>
      </c>
      <c r="I3496" s="92" t="str">
        <f t="shared" si="551"/>
        <v/>
      </c>
      <c r="J3496" s="92" t="str">
        <f t="shared" si="552"/>
        <v/>
      </c>
      <c r="K3496" s="92" t="str">
        <f t="shared" si="553"/>
        <v/>
      </c>
      <c r="L3496" s="92" t="str">
        <f t="shared" si="554"/>
        <v/>
      </c>
      <c r="M3496" s="95" t="str">
        <f>IF(A3496&lt;&gt;"",IF(MID(C3496,1,1)="c",SigmaEpsConcrete(I3496,$AN$30:$AN$33,$AR$30:$AR$33,$AS$26,$AS$27,$AS$28,$AQ$20,$AU$19),""),"")</f>
        <v/>
      </c>
      <c r="N3496" s="95" t="str">
        <f>IF(A3496&lt;&gt;"",IF(MID(C3496,1,1)="r",SigmaEpsReinf(J3496,$AS$42:$AS$43,$AS$41,$AS$39,$AS$40,$AQ$38),""),"")</f>
        <v/>
      </c>
      <c r="Q3496" s="92" t="str">
        <f t="shared" si="556"/>
        <v/>
      </c>
      <c r="R3496" s="92" t="str">
        <f t="shared" si="557"/>
        <v/>
      </c>
      <c r="U3496" s="5"/>
      <c r="V3496" s="5"/>
      <c r="W3496" s="94" t="str">
        <f t="shared" si="555"/>
        <v/>
      </c>
      <c r="X3496" s="94" t="str">
        <f t="shared" si="558"/>
        <v/>
      </c>
      <c r="Y3496" s="5"/>
      <c r="BK3496" s="8"/>
      <c r="BL3496" s="5"/>
      <c r="BM3496" s="5"/>
      <c r="BN3496" s="5"/>
      <c r="BO3496" s="5"/>
      <c r="BP3496" s="1"/>
      <c r="BQ3496" s="1"/>
      <c r="BR3496" s="1"/>
      <c r="BS3496" s="1"/>
      <c r="BT3496" s="1"/>
      <c r="BU3496" s="4"/>
      <c r="BV3496" s="1"/>
      <c r="BW3496" s="3"/>
      <c r="BX3496" s="4"/>
      <c r="BY3496" s="5"/>
      <c r="BZ3496" s="5"/>
      <c r="CA3496" s="5"/>
      <c r="CB3496" s="5"/>
      <c r="CC3496" s="5"/>
      <c r="CD3496" s="43"/>
    </row>
    <row r="3497" spans="1:82" x14ac:dyDescent="0.25">
      <c r="A3497" s="8"/>
      <c r="B3497" s="5"/>
      <c r="C3497" s="5"/>
      <c r="D3497" s="5"/>
      <c r="E3497" s="5"/>
      <c r="F3497" s="94" t="str">
        <f t="shared" si="549"/>
        <v/>
      </c>
      <c r="G3497" s="94" t="str">
        <f t="shared" si="550"/>
        <v/>
      </c>
      <c r="H3497" s="127" t="str">
        <f>IF(A3497&lt;&gt;"",IF(MID(C3497,1,1)="c",$AS$26,IF(MID(C3497,1,1)="r",$AS$41,IF(MID(C3497,1,1)="p",#REF!,#REF!))),"")</f>
        <v/>
      </c>
      <c r="I3497" s="92" t="str">
        <f t="shared" si="551"/>
        <v/>
      </c>
      <c r="J3497" s="92" t="str">
        <f t="shared" si="552"/>
        <v/>
      </c>
      <c r="K3497" s="92" t="str">
        <f t="shared" si="553"/>
        <v/>
      </c>
      <c r="L3497" s="92" t="str">
        <f t="shared" si="554"/>
        <v/>
      </c>
      <c r="M3497" s="95" t="str">
        <f>IF(A3497&lt;&gt;"",IF(MID(C3497,1,1)="c",SigmaEpsConcrete(I3497,$AN$30:$AN$33,$AR$30:$AR$33,$AS$26,$AS$27,$AS$28,$AQ$20,$AU$19),""),"")</f>
        <v/>
      </c>
      <c r="N3497" s="95" t="str">
        <f>IF(A3497&lt;&gt;"",IF(MID(C3497,1,1)="r",SigmaEpsReinf(J3497,$AS$42:$AS$43,$AS$41,$AS$39,$AS$40,$AQ$38),""),"")</f>
        <v/>
      </c>
      <c r="Q3497" s="92" t="str">
        <f t="shared" si="556"/>
        <v/>
      </c>
      <c r="R3497" s="92" t="str">
        <f t="shared" si="557"/>
        <v/>
      </c>
      <c r="U3497" s="5"/>
      <c r="V3497" s="5"/>
      <c r="W3497" s="94" t="str">
        <f t="shared" si="555"/>
        <v/>
      </c>
      <c r="X3497" s="94" t="str">
        <f t="shared" si="558"/>
        <v/>
      </c>
      <c r="Y3497" s="5"/>
      <c r="BK3497" s="8"/>
      <c r="BL3497" s="5"/>
      <c r="BM3497" s="5"/>
      <c r="BN3497" s="5"/>
      <c r="BO3497" s="5"/>
      <c r="BP3497" s="1"/>
      <c r="BQ3497" s="1"/>
      <c r="BR3497" s="1"/>
      <c r="BS3497" s="1"/>
      <c r="BT3497" s="1"/>
      <c r="BU3497" s="4"/>
      <c r="BV3497" s="1"/>
      <c r="BW3497" s="3"/>
      <c r="BX3497" s="4"/>
      <c r="BY3497" s="5"/>
      <c r="BZ3497" s="5"/>
      <c r="CA3497" s="5"/>
      <c r="CB3497" s="5"/>
      <c r="CC3497" s="5"/>
      <c r="CD3497" s="43"/>
    </row>
    <row r="3498" spans="1:82" x14ac:dyDescent="0.25">
      <c r="A3498" s="8"/>
      <c r="B3498" s="5"/>
      <c r="C3498" s="5"/>
      <c r="D3498" s="5"/>
      <c r="E3498" s="5"/>
      <c r="F3498" s="94" t="str">
        <f t="shared" si="549"/>
        <v/>
      </c>
      <c r="G3498" s="94" t="str">
        <f t="shared" si="550"/>
        <v/>
      </c>
      <c r="H3498" s="127" t="str">
        <f>IF(A3498&lt;&gt;"",IF(MID(C3498,1,1)="c",$AS$26,IF(MID(C3498,1,1)="r",$AS$41,IF(MID(C3498,1,1)="p",#REF!,#REF!))),"")</f>
        <v/>
      </c>
      <c r="I3498" s="92" t="str">
        <f t="shared" si="551"/>
        <v/>
      </c>
      <c r="J3498" s="92" t="str">
        <f t="shared" si="552"/>
        <v/>
      </c>
      <c r="K3498" s="92" t="str">
        <f t="shared" si="553"/>
        <v/>
      </c>
      <c r="L3498" s="92" t="str">
        <f t="shared" si="554"/>
        <v/>
      </c>
      <c r="M3498" s="95" t="str">
        <f>IF(A3498&lt;&gt;"",IF(MID(C3498,1,1)="c",SigmaEpsConcrete(I3498,$AN$30:$AN$33,$AR$30:$AR$33,$AS$26,$AS$27,$AS$28,$AQ$20,$AU$19),""),"")</f>
        <v/>
      </c>
      <c r="N3498" s="95" t="str">
        <f>IF(A3498&lt;&gt;"",IF(MID(C3498,1,1)="r",SigmaEpsReinf(J3498,$AS$42:$AS$43,$AS$41,$AS$39,$AS$40,$AQ$38),""),"")</f>
        <v/>
      </c>
      <c r="Q3498" s="92" t="str">
        <f t="shared" si="556"/>
        <v/>
      </c>
      <c r="R3498" s="92" t="str">
        <f t="shared" si="557"/>
        <v/>
      </c>
      <c r="U3498" s="5"/>
      <c r="V3498" s="5"/>
      <c r="W3498" s="94" t="str">
        <f t="shared" si="555"/>
        <v/>
      </c>
      <c r="X3498" s="94" t="str">
        <f t="shared" si="558"/>
        <v/>
      </c>
      <c r="Y3498" s="5"/>
      <c r="BK3498" s="8"/>
      <c r="BL3498" s="5"/>
      <c r="BM3498" s="5"/>
      <c r="BN3498" s="5"/>
      <c r="BO3498" s="5"/>
      <c r="BP3498" s="1"/>
      <c r="BQ3498" s="1"/>
      <c r="BR3498" s="1"/>
      <c r="BS3498" s="1"/>
      <c r="BT3498" s="1"/>
      <c r="BU3498" s="4"/>
      <c r="BV3498" s="1"/>
      <c r="BW3498" s="3"/>
      <c r="BX3498" s="4"/>
      <c r="BY3498" s="5"/>
      <c r="BZ3498" s="5"/>
      <c r="CA3498" s="5"/>
      <c r="CB3498" s="5"/>
      <c r="CC3498" s="5"/>
      <c r="CD3498" s="43"/>
    </row>
    <row r="3499" spans="1:82" x14ac:dyDescent="0.25">
      <c r="A3499" s="8"/>
      <c r="B3499" s="5"/>
      <c r="C3499" s="5"/>
      <c r="D3499" s="5"/>
      <c r="E3499" s="5"/>
      <c r="F3499" s="94" t="str">
        <f t="shared" si="549"/>
        <v/>
      </c>
      <c r="G3499" s="94" t="str">
        <f t="shared" si="550"/>
        <v/>
      </c>
      <c r="H3499" s="127" t="str">
        <f>IF(A3499&lt;&gt;"",IF(MID(C3499,1,1)="c",$AS$26,IF(MID(C3499,1,1)="r",$AS$41,IF(MID(C3499,1,1)="p",#REF!,#REF!))),"")</f>
        <v/>
      </c>
      <c r="I3499" s="92" t="str">
        <f t="shared" si="551"/>
        <v/>
      </c>
      <c r="J3499" s="92" t="str">
        <f t="shared" si="552"/>
        <v/>
      </c>
      <c r="K3499" s="92" t="str">
        <f t="shared" si="553"/>
        <v/>
      </c>
      <c r="L3499" s="92" t="str">
        <f t="shared" si="554"/>
        <v/>
      </c>
      <c r="M3499" s="95" t="str">
        <f>IF(A3499&lt;&gt;"",IF(MID(C3499,1,1)="c",SigmaEpsConcrete(I3499,$AN$30:$AN$33,$AR$30:$AR$33,$AS$26,$AS$27,$AS$28,$AQ$20,$AU$19),""),"")</f>
        <v/>
      </c>
      <c r="N3499" s="95" t="str">
        <f>IF(A3499&lt;&gt;"",IF(MID(C3499,1,1)="r",SigmaEpsReinf(J3499,$AS$42:$AS$43,$AS$41,$AS$39,$AS$40,$AQ$38),""),"")</f>
        <v/>
      </c>
      <c r="Q3499" s="92" t="str">
        <f t="shared" si="556"/>
        <v/>
      </c>
      <c r="R3499" s="92" t="str">
        <f t="shared" si="557"/>
        <v/>
      </c>
      <c r="U3499" s="5"/>
      <c r="V3499" s="5"/>
      <c r="W3499" s="94" t="str">
        <f t="shared" si="555"/>
        <v/>
      </c>
      <c r="X3499" s="94" t="str">
        <f t="shared" si="558"/>
        <v/>
      </c>
      <c r="Y3499" s="5"/>
      <c r="BK3499" s="8"/>
      <c r="BL3499" s="5"/>
      <c r="BM3499" s="5"/>
      <c r="BN3499" s="5"/>
      <c r="BO3499" s="5"/>
      <c r="BP3499" s="1"/>
      <c r="BQ3499" s="1"/>
      <c r="BR3499" s="1"/>
      <c r="BS3499" s="1"/>
      <c r="BT3499" s="1"/>
      <c r="BU3499" s="4"/>
      <c r="BV3499" s="1"/>
      <c r="BW3499" s="3"/>
      <c r="BX3499" s="4"/>
      <c r="BY3499" s="5"/>
      <c r="BZ3499" s="5"/>
      <c r="CA3499" s="5"/>
      <c r="CB3499" s="5"/>
      <c r="CC3499" s="5"/>
      <c r="CD3499" s="43"/>
    </row>
    <row r="3500" spans="1:82" x14ac:dyDescent="0.25">
      <c r="A3500" s="8"/>
      <c r="B3500" s="5"/>
      <c r="C3500" s="5"/>
      <c r="D3500" s="5"/>
      <c r="E3500" s="5"/>
      <c r="F3500" s="94" t="str">
        <f t="shared" si="549"/>
        <v/>
      </c>
      <c r="G3500" s="94" t="str">
        <f t="shared" si="550"/>
        <v/>
      </c>
      <c r="H3500" s="127" t="str">
        <f>IF(A3500&lt;&gt;"",IF(MID(C3500,1,1)="c",$AS$26,IF(MID(C3500,1,1)="r",$AS$41,IF(MID(C3500,1,1)="p",#REF!,#REF!))),"")</f>
        <v/>
      </c>
      <c r="I3500" s="92" t="str">
        <f t="shared" si="551"/>
        <v/>
      </c>
      <c r="J3500" s="92" t="str">
        <f t="shared" si="552"/>
        <v/>
      </c>
      <c r="K3500" s="92" t="str">
        <f t="shared" si="553"/>
        <v/>
      </c>
      <c r="L3500" s="92" t="str">
        <f t="shared" si="554"/>
        <v/>
      </c>
      <c r="M3500" s="95" t="str">
        <f>IF(A3500&lt;&gt;"",IF(MID(C3500,1,1)="c",SigmaEpsConcrete(I3500,$AN$30:$AN$33,$AR$30:$AR$33,$AS$26,$AS$27,$AS$28,$AQ$20,$AU$19),""),"")</f>
        <v/>
      </c>
      <c r="N3500" s="95" t="str">
        <f>IF(A3500&lt;&gt;"",IF(MID(C3500,1,1)="r",SigmaEpsReinf(J3500,$AS$42:$AS$43,$AS$41,$AS$39,$AS$40,$AQ$38),""),"")</f>
        <v/>
      </c>
      <c r="Q3500" s="92" t="str">
        <f t="shared" si="556"/>
        <v/>
      </c>
      <c r="R3500" s="92" t="str">
        <f t="shared" si="557"/>
        <v/>
      </c>
      <c r="U3500" s="5"/>
      <c r="V3500" s="5"/>
      <c r="W3500" s="94" t="str">
        <f t="shared" si="555"/>
        <v/>
      </c>
      <c r="X3500" s="94" t="str">
        <f t="shared" si="558"/>
        <v/>
      </c>
      <c r="Y3500" s="5"/>
      <c r="BK3500" s="8"/>
      <c r="BL3500" s="5"/>
      <c r="BM3500" s="5"/>
      <c r="BN3500" s="5"/>
      <c r="BO3500" s="5"/>
      <c r="BP3500" s="1"/>
      <c r="BQ3500" s="1"/>
      <c r="BR3500" s="1"/>
      <c r="BS3500" s="1"/>
      <c r="BT3500" s="1"/>
      <c r="BU3500" s="4"/>
      <c r="BV3500" s="1"/>
      <c r="BW3500" s="3"/>
      <c r="BX3500" s="4"/>
      <c r="BY3500" s="5"/>
      <c r="BZ3500" s="5"/>
      <c r="CA3500" s="5"/>
      <c r="CB3500" s="5"/>
      <c r="CC3500" s="5"/>
      <c r="CD3500" s="43"/>
    </row>
    <row r="3501" spans="1:82" x14ac:dyDescent="0.25">
      <c r="A3501" s="8"/>
      <c r="B3501" s="5"/>
      <c r="C3501" s="5"/>
      <c r="D3501" s="5"/>
      <c r="E3501" s="5"/>
      <c r="F3501" s="94" t="str">
        <f t="shared" si="549"/>
        <v/>
      </c>
      <c r="G3501" s="94" t="str">
        <f t="shared" si="550"/>
        <v/>
      </c>
      <c r="H3501" s="127" t="str">
        <f>IF(A3501&lt;&gt;"",IF(MID(C3501,1,1)="c",$AS$26,IF(MID(C3501,1,1)="r",$AS$41,IF(MID(C3501,1,1)="p",#REF!,#REF!))),"")</f>
        <v/>
      </c>
      <c r="I3501" s="92" t="str">
        <f t="shared" si="551"/>
        <v/>
      </c>
      <c r="J3501" s="92" t="str">
        <f t="shared" si="552"/>
        <v/>
      </c>
      <c r="K3501" s="92" t="str">
        <f t="shared" si="553"/>
        <v/>
      </c>
      <c r="L3501" s="92" t="str">
        <f t="shared" si="554"/>
        <v/>
      </c>
      <c r="M3501" s="95" t="str">
        <f>IF(A3501&lt;&gt;"",IF(MID(C3501,1,1)="c",SigmaEpsConcrete(I3501,$AN$30:$AN$33,$AR$30:$AR$33,$AS$26,$AS$27,$AS$28,$AQ$20,$AU$19),""),"")</f>
        <v/>
      </c>
      <c r="N3501" s="95" t="str">
        <f>IF(A3501&lt;&gt;"",IF(MID(C3501,1,1)="r",SigmaEpsReinf(J3501,$AS$42:$AS$43,$AS$41,$AS$39,$AS$40,$AQ$38),""),"")</f>
        <v/>
      </c>
      <c r="Q3501" s="92" t="str">
        <f t="shared" si="556"/>
        <v/>
      </c>
      <c r="R3501" s="92" t="str">
        <f t="shared" si="557"/>
        <v/>
      </c>
      <c r="U3501" s="5"/>
      <c r="V3501" s="5"/>
      <c r="W3501" s="94" t="str">
        <f t="shared" si="555"/>
        <v/>
      </c>
      <c r="X3501" s="94" t="str">
        <f t="shared" si="558"/>
        <v/>
      </c>
      <c r="Y3501" s="5"/>
      <c r="BK3501" s="8"/>
      <c r="BL3501" s="5"/>
      <c r="BM3501" s="5"/>
      <c r="BN3501" s="5"/>
      <c r="BO3501" s="5"/>
      <c r="BP3501" s="1"/>
      <c r="BQ3501" s="1"/>
      <c r="BR3501" s="1"/>
      <c r="BS3501" s="1"/>
      <c r="BT3501" s="1"/>
      <c r="BU3501" s="4"/>
      <c r="BV3501" s="1"/>
      <c r="BW3501" s="3"/>
      <c r="BX3501" s="4"/>
      <c r="BY3501" s="5"/>
      <c r="BZ3501" s="5"/>
      <c r="CA3501" s="5"/>
      <c r="CB3501" s="5"/>
      <c r="CC3501" s="5"/>
      <c r="CD3501" s="43"/>
    </row>
    <row r="3502" spans="1:82" x14ac:dyDescent="0.25">
      <c r="A3502" s="8"/>
      <c r="B3502" s="5"/>
      <c r="C3502" s="5"/>
      <c r="D3502" s="5"/>
      <c r="E3502" s="5"/>
      <c r="F3502" s="94" t="str">
        <f t="shared" si="549"/>
        <v/>
      </c>
      <c r="G3502" s="94" t="str">
        <f t="shared" si="550"/>
        <v/>
      </c>
      <c r="H3502" s="127" t="str">
        <f>IF(A3502&lt;&gt;"",IF(MID(C3502,1,1)="c",$AS$26,IF(MID(C3502,1,1)="r",$AS$41,IF(MID(C3502,1,1)="p",#REF!,#REF!))),"")</f>
        <v/>
      </c>
      <c r="I3502" s="92" t="str">
        <f t="shared" si="551"/>
        <v/>
      </c>
      <c r="J3502" s="92" t="str">
        <f t="shared" si="552"/>
        <v/>
      </c>
      <c r="K3502" s="92" t="str">
        <f t="shared" si="553"/>
        <v/>
      </c>
      <c r="L3502" s="92" t="str">
        <f t="shared" si="554"/>
        <v/>
      </c>
      <c r="M3502" s="95" t="str">
        <f>IF(A3502&lt;&gt;"",IF(MID(C3502,1,1)="c",SigmaEpsConcrete(I3502,$AN$30:$AN$33,$AR$30:$AR$33,$AS$26,$AS$27,$AS$28,$AQ$20,$AU$19),""),"")</f>
        <v/>
      </c>
      <c r="N3502" s="95" t="str">
        <f>IF(A3502&lt;&gt;"",IF(MID(C3502,1,1)="r",SigmaEpsReinf(J3502,$AS$42:$AS$43,$AS$41,$AS$39,$AS$40,$AQ$38),""),"")</f>
        <v/>
      </c>
      <c r="Q3502" s="92" t="str">
        <f t="shared" si="556"/>
        <v/>
      </c>
      <c r="R3502" s="92" t="str">
        <f t="shared" si="557"/>
        <v/>
      </c>
      <c r="U3502" s="5"/>
      <c r="V3502" s="5"/>
      <c r="W3502" s="94" t="str">
        <f t="shared" si="555"/>
        <v/>
      </c>
      <c r="X3502" s="94" t="str">
        <f t="shared" si="558"/>
        <v/>
      </c>
      <c r="Y3502" s="5"/>
      <c r="BK3502" s="8"/>
      <c r="BL3502" s="5"/>
      <c r="BM3502" s="5"/>
      <c r="BN3502" s="5"/>
      <c r="BO3502" s="5"/>
      <c r="BP3502" s="1"/>
      <c r="BQ3502" s="1"/>
      <c r="BR3502" s="1"/>
      <c r="BS3502" s="1"/>
      <c r="BT3502" s="1"/>
      <c r="BU3502" s="4"/>
      <c r="BV3502" s="1"/>
      <c r="BW3502" s="3"/>
      <c r="BX3502" s="4"/>
      <c r="BY3502" s="5"/>
      <c r="BZ3502" s="5"/>
      <c r="CA3502" s="5"/>
      <c r="CB3502" s="5"/>
      <c r="CC3502" s="5"/>
      <c r="CD3502" s="43"/>
    </row>
    <row r="3503" spans="1:82" x14ac:dyDescent="0.25">
      <c r="A3503" s="8"/>
      <c r="B3503" s="5"/>
      <c r="C3503" s="5"/>
      <c r="D3503" s="5"/>
      <c r="E3503" s="5"/>
      <c r="F3503" s="94" t="str">
        <f t="shared" si="549"/>
        <v/>
      </c>
      <c r="G3503" s="94" t="str">
        <f t="shared" si="550"/>
        <v/>
      </c>
      <c r="H3503" s="127" t="str">
        <f>IF(A3503&lt;&gt;"",IF(MID(C3503,1,1)="c",$AS$26,IF(MID(C3503,1,1)="r",$AS$41,IF(MID(C3503,1,1)="p",#REF!,#REF!))),"")</f>
        <v/>
      </c>
      <c r="I3503" s="92" t="str">
        <f t="shared" si="551"/>
        <v/>
      </c>
      <c r="J3503" s="92" t="str">
        <f t="shared" si="552"/>
        <v/>
      </c>
      <c r="K3503" s="92" t="str">
        <f t="shared" si="553"/>
        <v/>
      </c>
      <c r="L3503" s="92" t="str">
        <f t="shared" si="554"/>
        <v/>
      </c>
      <c r="M3503" s="95" t="str">
        <f>IF(A3503&lt;&gt;"",IF(MID(C3503,1,1)="c",SigmaEpsConcrete(I3503,$AN$30:$AN$33,$AR$30:$AR$33,$AS$26,$AS$27,$AS$28,$AQ$20,$AU$19),""),"")</f>
        <v/>
      </c>
      <c r="N3503" s="95" t="str">
        <f>IF(A3503&lt;&gt;"",IF(MID(C3503,1,1)="r",SigmaEpsReinf(J3503,$AS$42:$AS$43,$AS$41,$AS$39,$AS$40,$AQ$38),""),"")</f>
        <v/>
      </c>
      <c r="Q3503" s="92" t="str">
        <f t="shared" si="556"/>
        <v/>
      </c>
      <c r="R3503" s="92" t="str">
        <f t="shared" si="557"/>
        <v/>
      </c>
      <c r="U3503" s="5"/>
      <c r="V3503" s="5"/>
      <c r="W3503" s="94" t="str">
        <f t="shared" si="555"/>
        <v/>
      </c>
      <c r="X3503" s="94" t="str">
        <f t="shared" si="558"/>
        <v/>
      </c>
      <c r="Y3503" s="5"/>
      <c r="BK3503" s="8"/>
      <c r="BL3503" s="5"/>
      <c r="BM3503" s="5"/>
      <c r="BN3503" s="5"/>
      <c r="BO3503" s="5"/>
      <c r="BP3503" s="1"/>
      <c r="BQ3503" s="1"/>
      <c r="BR3503" s="1"/>
      <c r="BS3503" s="1"/>
      <c r="BT3503" s="1"/>
      <c r="BU3503" s="4"/>
      <c r="BV3503" s="1"/>
      <c r="BW3503" s="3"/>
      <c r="BX3503" s="4"/>
      <c r="BY3503" s="5"/>
      <c r="BZ3503" s="5"/>
      <c r="CA3503" s="5"/>
      <c r="CB3503" s="5"/>
      <c r="CC3503" s="5"/>
      <c r="CD3503" s="43"/>
    </row>
    <row r="3504" spans="1:82" x14ac:dyDescent="0.25">
      <c r="A3504" s="8"/>
      <c r="B3504" s="5"/>
      <c r="C3504" s="5"/>
      <c r="D3504" s="5"/>
      <c r="E3504" s="5"/>
      <c r="F3504" s="94" t="str">
        <f t="shared" si="549"/>
        <v/>
      </c>
      <c r="G3504" s="94" t="str">
        <f t="shared" si="550"/>
        <v/>
      </c>
      <c r="H3504" s="127" t="str">
        <f>IF(A3504&lt;&gt;"",IF(MID(C3504,1,1)="c",$AS$26,IF(MID(C3504,1,1)="r",$AS$41,IF(MID(C3504,1,1)="p",#REF!,#REF!))),"")</f>
        <v/>
      </c>
      <c r="I3504" s="92" t="str">
        <f t="shared" si="551"/>
        <v/>
      </c>
      <c r="J3504" s="92" t="str">
        <f t="shared" si="552"/>
        <v/>
      </c>
      <c r="K3504" s="92" t="str">
        <f t="shared" si="553"/>
        <v/>
      </c>
      <c r="L3504" s="92" t="str">
        <f t="shared" si="554"/>
        <v/>
      </c>
      <c r="M3504" s="95" t="str">
        <f>IF(A3504&lt;&gt;"",IF(MID(C3504,1,1)="c",SigmaEpsConcrete(I3504,$AN$30:$AN$33,$AR$30:$AR$33,$AS$26,$AS$27,$AS$28,$AQ$20,$AU$19),""),"")</f>
        <v/>
      </c>
      <c r="N3504" s="95" t="str">
        <f>IF(A3504&lt;&gt;"",IF(MID(C3504,1,1)="r",SigmaEpsReinf(J3504,$AS$42:$AS$43,$AS$41,$AS$39,$AS$40,$AQ$38),""),"")</f>
        <v/>
      </c>
      <c r="Q3504" s="92" t="str">
        <f t="shared" si="556"/>
        <v/>
      </c>
      <c r="R3504" s="92" t="str">
        <f t="shared" si="557"/>
        <v/>
      </c>
      <c r="U3504" s="5"/>
      <c r="V3504" s="5"/>
      <c r="W3504" s="94" t="str">
        <f t="shared" si="555"/>
        <v/>
      </c>
      <c r="X3504" s="94" t="str">
        <f t="shared" si="558"/>
        <v/>
      </c>
      <c r="Y3504" s="5"/>
      <c r="BK3504" s="8"/>
      <c r="BL3504" s="5"/>
      <c r="BM3504" s="5"/>
      <c r="BN3504" s="5"/>
      <c r="BO3504" s="5"/>
      <c r="BP3504" s="1"/>
      <c r="BQ3504" s="1"/>
      <c r="BR3504" s="1"/>
      <c r="BS3504" s="1"/>
      <c r="BT3504" s="1"/>
      <c r="BU3504" s="4"/>
      <c r="BV3504" s="1"/>
      <c r="BW3504" s="3"/>
      <c r="BX3504" s="4"/>
      <c r="BY3504" s="5"/>
      <c r="BZ3504" s="5"/>
      <c r="CA3504" s="5"/>
      <c r="CB3504" s="5"/>
      <c r="CC3504" s="5"/>
      <c r="CD3504" s="43"/>
    </row>
    <row r="3505" spans="1:82" x14ac:dyDescent="0.25">
      <c r="A3505" s="8"/>
      <c r="B3505" s="5"/>
      <c r="C3505" s="5"/>
      <c r="D3505" s="5"/>
      <c r="E3505" s="5"/>
      <c r="F3505" s="94" t="str">
        <f t="shared" si="549"/>
        <v/>
      </c>
      <c r="G3505" s="94" t="str">
        <f t="shared" si="550"/>
        <v/>
      </c>
      <c r="H3505" s="127" t="str">
        <f>IF(A3505&lt;&gt;"",IF(MID(C3505,1,1)="c",$AS$26,IF(MID(C3505,1,1)="r",$AS$41,IF(MID(C3505,1,1)="p",#REF!,#REF!))),"")</f>
        <v/>
      </c>
      <c r="I3505" s="92" t="str">
        <f t="shared" si="551"/>
        <v/>
      </c>
      <c r="J3505" s="92" t="str">
        <f t="shared" si="552"/>
        <v/>
      </c>
      <c r="K3505" s="92" t="str">
        <f t="shared" si="553"/>
        <v/>
      </c>
      <c r="L3505" s="92" t="str">
        <f t="shared" si="554"/>
        <v/>
      </c>
      <c r="M3505" s="95" t="str">
        <f>IF(A3505&lt;&gt;"",IF(MID(C3505,1,1)="c",SigmaEpsConcrete(I3505,$AN$30:$AN$33,$AR$30:$AR$33,$AS$26,$AS$27,$AS$28,$AQ$20,$AU$19),""),"")</f>
        <v/>
      </c>
      <c r="N3505" s="95" t="str">
        <f>IF(A3505&lt;&gt;"",IF(MID(C3505,1,1)="r",SigmaEpsReinf(J3505,$AS$42:$AS$43,$AS$41,$AS$39,$AS$40,$AQ$38),""),"")</f>
        <v/>
      </c>
      <c r="Q3505" s="92" t="str">
        <f t="shared" si="556"/>
        <v/>
      </c>
      <c r="R3505" s="92" t="str">
        <f t="shared" si="557"/>
        <v/>
      </c>
      <c r="U3505" s="5"/>
      <c r="V3505" s="5"/>
      <c r="W3505" s="94" t="str">
        <f t="shared" si="555"/>
        <v/>
      </c>
      <c r="X3505" s="94" t="str">
        <f t="shared" si="558"/>
        <v/>
      </c>
      <c r="Y3505" s="5"/>
      <c r="BK3505" s="8"/>
      <c r="BL3505" s="5"/>
      <c r="BM3505" s="5"/>
      <c r="BN3505" s="5"/>
      <c r="BO3505" s="5"/>
      <c r="BP3505" s="1"/>
      <c r="BQ3505" s="1"/>
      <c r="BR3505" s="1"/>
      <c r="BS3505" s="1"/>
      <c r="BT3505" s="1"/>
      <c r="BU3505" s="4"/>
      <c r="BV3505" s="1"/>
      <c r="BW3505" s="3"/>
      <c r="BX3505" s="4"/>
      <c r="BY3505" s="5"/>
      <c r="BZ3505" s="5"/>
      <c r="CA3505" s="5"/>
      <c r="CB3505" s="5"/>
      <c r="CC3505" s="5"/>
      <c r="CD3505" s="43"/>
    </row>
    <row r="3506" spans="1:82" x14ac:dyDescent="0.25">
      <c r="A3506" s="8"/>
      <c r="B3506" s="5"/>
      <c r="C3506" s="5"/>
      <c r="D3506" s="5"/>
      <c r="E3506" s="5"/>
      <c r="F3506" s="94" t="str">
        <f t="shared" si="549"/>
        <v/>
      </c>
      <c r="G3506" s="94" t="str">
        <f t="shared" si="550"/>
        <v/>
      </c>
      <c r="H3506" s="127" t="str">
        <f>IF(A3506&lt;&gt;"",IF(MID(C3506,1,1)="c",$AS$26,IF(MID(C3506,1,1)="r",$AS$41,IF(MID(C3506,1,1)="p",#REF!,#REF!))),"")</f>
        <v/>
      </c>
      <c r="I3506" s="92" t="str">
        <f t="shared" si="551"/>
        <v/>
      </c>
      <c r="J3506" s="92" t="str">
        <f t="shared" si="552"/>
        <v/>
      </c>
      <c r="K3506" s="92" t="str">
        <f t="shared" si="553"/>
        <v/>
      </c>
      <c r="L3506" s="92" t="str">
        <f t="shared" si="554"/>
        <v/>
      </c>
      <c r="M3506" s="95" t="str">
        <f>IF(A3506&lt;&gt;"",IF(MID(C3506,1,1)="c",SigmaEpsConcrete(I3506,$AN$30:$AN$33,$AR$30:$AR$33,$AS$26,$AS$27,$AS$28,$AQ$20,$AU$19),""),"")</f>
        <v/>
      </c>
      <c r="N3506" s="95" t="str">
        <f>IF(A3506&lt;&gt;"",IF(MID(C3506,1,1)="r",SigmaEpsReinf(J3506,$AS$42:$AS$43,$AS$41,$AS$39,$AS$40,$AQ$38),""),"")</f>
        <v/>
      </c>
      <c r="Q3506" s="92" t="str">
        <f t="shared" si="556"/>
        <v/>
      </c>
      <c r="R3506" s="92" t="str">
        <f t="shared" si="557"/>
        <v/>
      </c>
      <c r="U3506" s="5"/>
      <c r="V3506" s="5"/>
      <c r="W3506" s="94" t="str">
        <f t="shared" si="555"/>
        <v/>
      </c>
      <c r="X3506" s="94" t="str">
        <f t="shared" si="558"/>
        <v/>
      </c>
      <c r="Y3506" s="5"/>
      <c r="BK3506" s="8"/>
      <c r="BL3506" s="5"/>
      <c r="BM3506" s="5"/>
      <c r="BN3506" s="5"/>
      <c r="BO3506" s="5"/>
      <c r="BP3506" s="1"/>
      <c r="BQ3506" s="1"/>
      <c r="BR3506" s="1"/>
      <c r="BS3506" s="1"/>
      <c r="BT3506" s="1"/>
      <c r="BU3506" s="4"/>
      <c r="BV3506" s="1"/>
      <c r="BW3506" s="3"/>
      <c r="BX3506" s="4"/>
      <c r="BY3506" s="5"/>
      <c r="BZ3506" s="5"/>
      <c r="CA3506" s="5"/>
      <c r="CB3506" s="5"/>
      <c r="CC3506" s="5"/>
      <c r="CD3506" s="43"/>
    </row>
    <row r="3507" spans="1:82" x14ac:dyDescent="0.25">
      <c r="A3507" s="8"/>
      <c r="B3507" s="5"/>
      <c r="C3507" s="5"/>
      <c r="D3507" s="5"/>
      <c r="E3507" s="5"/>
      <c r="F3507" s="94" t="str">
        <f t="shared" si="549"/>
        <v/>
      </c>
      <c r="G3507" s="94" t="str">
        <f t="shared" si="550"/>
        <v/>
      </c>
      <c r="H3507" s="127" t="str">
        <f>IF(A3507&lt;&gt;"",IF(MID(C3507,1,1)="c",$AS$26,IF(MID(C3507,1,1)="r",$AS$41,IF(MID(C3507,1,1)="p",#REF!,#REF!))),"")</f>
        <v/>
      </c>
      <c r="I3507" s="92" t="str">
        <f t="shared" si="551"/>
        <v/>
      </c>
      <c r="J3507" s="92" t="str">
        <f t="shared" si="552"/>
        <v/>
      </c>
      <c r="K3507" s="92" t="str">
        <f t="shared" si="553"/>
        <v/>
      </c>
      <c r="L3507" s="92" t="str">
        <f t="shared" si="554"/>
        <v/>
      </c>
      <c r="M3507" s="95" t="str">
        <f>IF(A3507&lt;&gt;"",IF(MID(C3507,1,1)="c",SigmaEpsConcrete(I3507,$AN$30:$AN$33,$AR$30:$AR$33,$AS$26,$AS$27,$AS$28,$AQ$20,$AU$19),""),"")</f>
        <v/>
      </c>
      <c r="N3507" s="95" t="str">
        <f>IF(A3507&lt;&gt;"",IF(MID(C3507,1,1)="r",SigmaEpsReinf(J3507,$AS$42:$AS$43,$AS$41,$AS$39,$AS$40,$AQ$38),""),"")</f>
        <v/>
      </c>
      <c r="Q3507" s="92" t="str">
        <f t="shared" si="556"/>
        <v/>
      </c>
      <c r="R3507" s="92" t="str">
        <f t="shared" si="557"/>
        <v/>
      </c>
      <c r="U3507" s="5"/>
      <c r="V3507" s="5"/>
      <c r="W3507" s="94" t="str">
        <f t="shared" si="555"/>
        <v/>
      </c>
      <c r="X3507" s="94" t="str">
        <f t="shared" si="558"/>
        <v/>
      </c>
      <c r="Y3507" s="5"/>
      <c r="BK3507" s="8"/>
      <c r="BL3507" s="5"/>
      <c r="BM3507" s="5"/>
      <c r="BN3507" s="5"/>
      <c r="BO3507" s="5"/>
      <c r="BP3507" s="1"/>
      <c r="BQ3507" s="1"/>
      <c r="BR3507" s="1"/>
      <c r="BS3507" s="1"/>
      <c r="BT3507" s="1"/>
      <c r="BU3507" s="4"/>
      <c r="BV3507" s="1"/>
      <c r="BW3507" s="3"/>
      <c r="BX3507" s="4"/>
      <c r="BY3507" s="5"/>
      <c r="BZ3507" s="5"/>
      <c r="CA3507" s="5"/>
      <c r="CB3507" s="5"/>
      <c r="CC3507" s="5"/>
      <c r="CD3507" s="43"/>
    </row>
    <row r="3508" spans="1:82" x14ac:dyDescent="0.25">
      <c r="A3508" s="8"/>
      <c r="B3508" s="5"/>
      <c r="C3508" s="5"/>
      <c r="D3508" s="5"/>
      <c r="E3508" s="5"/>
      <c r="F3508" s="94" t="str">
        <f t="shared" si="549"/>
        <v/>
      </c>
      <c r="G3508" s="94" t="str">
        <f t="shared" si="550"/>
        <v/>
      </c>
      <c r="H3508" s="127" t="str">
        <f>IF(A3508&lt;&gt;"",IF(MID(C3508,1,1)="c",$AS$26,IF(MID(C3508,1,1)="r",$AS$41,IF(MID(C3508,1,1)="p",#REF!,#REF!))),"")</f>
        <v/>
      </c>
      <c r="I3508" s="92" t="str">
        <f t="shared" si="551"/>
        <v/>
      </c>
      <c r="J3508" s="92" t="str">
        <f t="shared" si="552"/>
        <v/>
      </c>
      <c r="K3508" s="92" t="str">
        <f t="shared" si="553"/>
        <v/>
      </c>
      <c r="L3508" s="92" t="str">
        <f t="shared" si="554"/>
        <v/>
      </c>
      <c r="M3508" s="95" t="str">
        <f>IF(A3508&lt;&gt;"",IF(MID(C3508,1,1)="c",SigmaEpsConcrete(I3508,$AN$30:$AN$33,$AR$30:$AR$33,$AS$26,$AS$27,$AS$28,$AQ$20,$AU$19),""),"")</f>
        <v/>
      </c>
      <c r="N3508" s="95" t="str">
        <f>IF(A3508&lt;&gt;"",IF(MID(C3508,1,1)="r",SigmaEpsReinf(J3508,$AS$42:$AS$43,$AS$41,$AS$39,$AS$40,$AQ$38),""),"")</f>
        <v/>
      </c>
      <c r="Q3508" s="92" t="str">
        <f t="shared" si="556"/>
        <v/>
      </c>
      <c r="R3508" s="92" t="str">
        <f t="shared" si="557"/>
        <v/>
      </c>
      <c r="U3508" s="5"/>
      <c r="V3508" s="5"/>
      <c r="W3508" s="94" t="str">
        <f t="shared" si="555"/>
        <v/>
      </c>
      <c r="X3508" s="94" t="str">
        <f t="shared" si="558"/>
        <v/>
      </c>
      <c r="Y3508" s="5"/>
      <c r="BK3508" s="8"/>
      <c r="BL3508" s="5"/>
      <c r="BM3508" s="5"/>
      <c r="BN3508" s="5"/>
      <c r="BO3508" s="5"/>
      <c r="BP3508" s="1"/>
      <c r="BQ3508" s="1"/>
      <c r="BR3508" s="1"/>
      <c r="BS3508" s="1"/>
      <c r="BT3508" s="1"/>
      <c r="BU3508" s="4"/>
      <c r="BV3508" s="1"/>
      <c r="BW3508" s="3"/>
      <c r="BX3508" s="4"/>
      <c r="BY3508" s="5"/>
      <c r="BZ3508" s="5"/>
      <c r="CA3508" s="5"/>
      <c r="CB3508" s="5"/>
      <c r="CC3508" s="5"/>
      <c r="CD3508" s="43"/>
    </row>
    <row r="3509" spans="1:82" x14ac:dyDescent="0.25">
      <c r="A3509" s="8"/>
      <c r="B3509" s="5"/>
      <c r="C3509" s="5"/>
      <c r="D3509" s="5"/>
      <c r="E3509" s="5"/>
      <c r="F3509" s="94" t="str">
        <f t="shared" si="549"/>
        <v/>
      </c>
      <c r="G3509" s="94" t="str">
        <f t="shared" si="550"/>
        <v/>
      </c>
      <c r="H3509" s="127" t="str">
        <f>IF(A3509&lt;&gt;"",IF(MID(C3509,1,1)="c",$AS$26,IF(MID(C3509,1,1)="r",$AS$41,IF(MID(C3509,1,1)="p",#REF!,#REF!))),"")</f>
        <v/>
      </c>
      <c r="I3509" s="92" t="str">
        <f t="shared" si="551"/>
        <v/>
      </c>
      <c r="J3509" s="92" t="str">
        <f t="shared" si="552"/>
        <v/>
      </c>
      <c r="K3509" s="92" t="str">
        <f t="shared" si="553"/>
        <v/>
      </c>
      <c r="L3509" s="92" t="str">
        <f t="shared" si="554"/>
        <v/>
      </c>
      <c r="M3509" s="95" t="str">
        <f>IF(A3509&lt;&gt;"",IF(MID(C3509,1,1)="c",SigmaEpsConcrete(I3509,$AN$30:$AN$33,$AR$30:$AR$33,$AS$26,$AS$27,$AS$28,$AQ$20,$AU$19),""),"")</f>
        <v/>
      </c>
      <c r="N3509" s="95" t="str">
        <f>IF(A3509&lt;&gt;"",IF(MID(C3509,1,1)="r",SigmaEpsReinf(J3509,$AS$42:$AS$43,$AS$41,$AS$39,$AS$40,$AQ$38),""),"")</f>
        <v/>
      </c>
      <c r="Q3509" s="92" t="str">
        <f t="shared" si="556"/>
        <v/>
      </c>
      <c r="R3509" s="92" t="str">
        <f t="shared" si="557"/>
        <v/>
      </c>
      <c r="U3509" s="5"/>
      <c r="V3509" s="5"/>
      <c r="W3509" s="94" t="str">
        <f t="shared" si="555"/>
        <v/>
      </c>
      <c r="X3509" s="94" t="str">
        <f t="shared" si="558"/>
        <v/>
      </c>
      <c r="Y3509" s="5"/>
      <c r="BK3509" s="8"/>
      <c r="BL3509" s="5"/>
      <c r="BM3509" s="5"/>
      <c r="BN3509" s="5"/>
      <c r="BO3509" s="5"/>
      <c r="BP3509" s="1"/>
      <c r="BQ3509" s="1"/>
      <c r="BR3509" s="1"/>
      <c r="BS3509" s="1"/>
      <c r="BT3509" s="1"/>
      <c r="BU3509" s="4"/>
      <c r="BV3509" s="1"/>
      <c r="BW3509" s="3"/>
      <c r="BX3509" s="4"/>
      <c r="BY3509" s="5"/>
      <c r="BZ3509" s="5"/>
      <c r="CA3509" s="5"/>
      <c r="CB3509" s="5"/>
      <c r="CC3509" s="5"/>
      <c r="CD3509" s="43"/>
    </row>
    <row r="3510" spans="1:82" x14ac:dyDescent="0.25">
      <c r="A3510" s="8"/>
      <c r="B3510" s="5"/>
      <c r="C3510" s="5"/>
      <c r="D3510" s="5"/>
      <c r="E3510" s="5"/>
      <c r="F3510" s="94" t="str">
        <f t="shared" si="549"/>
        <v/>
      </c>
      <c r="G3510" s="94" t="str">
        <f t="shared" si="550"/>
        <v/>
      </c>
      <c r="H3510" s="127" t="str">
        <f>IF(A3510&lt;&gt;"",IF(MID(C3510,1,1)="c",$AS$26,IF(MID(C3510,1,1)="r",$AS$41,IF(MID(C3510,1,1)="p",#REF!,#REF!))),"")</f>
        <v/>
      </c>
      <c r="I3510" s="92" t="str">
        <f t="shared" si="551"/>
        <v/>
      </c>
      <c r="J3510" s="92" t="str">
        <f t="shared" si="552"/>
        <v/>
      </c>
      <c r="K3510" s="92" t="str">
        <f t="shared" si="553"/>
        <v/>
      </c>
      <c r="L3510" s="92" t="str">
        <f t="shared" si="554"/>
        <v/>
      </c>
      <c r="M3510" s="95" t="str">
        <f>IF(A3510&lt;&gt;"",IF(MID(C3510,1,1)="c",SigmaEpsConcrete(I3510,$AN$30:$AN$33,$AR$30:$AR$33,$AS$26,$AS$27,$AS$28,$AQ$20,$AU$19),""),"")</f>
        <v/>
      </c>
      <c r="N3510" s="95" t="str">
        <f>IF(A3510&lt;&gt;"",IF(MID(C3510,1,1)="r",SigmaEpsReinf(J3510,$AS$42:$AS$43,$AS$41,$AS$39,$AS$40,$AQ$38),""),"")</f>
        <v/>
      </c>
      <c r="Q3510" s="92" t="str">
        <f t="shared" si="556"/>
        <v/>
      </c>
      <c r="R3510" s="92" t="str">
        <f t="shared" si="557"/>
        <v/>
      </c>
      <c r="U3510" s="5"/>
      <c r="V3510" s="5"/>
      <c r="W3510" s="94" t="str">
        <f t="shared" si="555"/>
        <v/>
      </c>
      <c r="X3510" s="94" t="str">
        <f t="shared" si="558"/>
        <v/>
      </c>
      <c r="Y3510" s="5"/>
      <c r="BK3510" s="8"/>
      <c r="BL3510" s="5"/>
      <c r="BM3510" s="5"/>
      <c r="BN3510" s="5"/>
      <c r="BO3510" s="5"/>
      <c r="BP3510" s="1"/>
      <c r="BQ3510" s="1"/>
      <c r="BR3510" s="1"/>
      <c r="BS3510" s="1"/>
      <c r="BT3510" s="1"/>
      <c r="BU3510" s="4"/>
      <c r="BV3510" s="1"/>
      <c r="BW3510" s="3"/>
      <c r="BX3510" s="4"/>
      <c r="BY3510" s="5"/>
      <c r="BZ3510" s="5"/>
      <c r="CA3510" s="5"/>
      <c r="CB3510" s="5"/>
      <c r="CC3510" s="5"/>
      <c r="CD3510" s="43"/>
    </row>
    <row r="3511" spans="1:82" x14ac:dyDescent="0.25">
      <c r="A3511" s="8"/>
      <c r="B3511" s="5"/>
      <c r="C3511" s="5"/>
      <c r="D3511" s="5"/>
      <c r="E3511" s="5"/>
      <c r="F3511" s="94" t="str">
        <f t="shared" si="549"/>
        <v/>
      </c>
      <c r="G3511" s="94" t="str">
        <f t="shared" si="550"/>
        <v/>
      </c>
      <c r="H3511" s="127" t="str">
        <f>IF(A3511&lt;&gt;"",IF(MID(C3511,1,1)="c",$AS$26,IF(MID(C3511,1,1)="r",$AS$41,IF(MID(C3511,1,1)="p",#REF!,#REF!))),"")</f>
        <v/>
      </c>
      <c r="I3511" s="92" t="str">
        <f t="shared" si="551"/>
        <v/>
      </c>
      <c r="J3511" s="92" t="str">
        <f t="shared" si="552"/>
        <v/>
      </c>
      <c r="K3511" s="92" t="str">
        <f t="shared" si="553"/>
        <v/>
      </c>
      <c r="L3511" s="92" t="str">
        <f t="shared" si="554"/>
        <v/>
      </c>
      <c r="M3511" s="95" t="str">
        <f>IF(A3511&lt;&gt;"",IF(MID(C3511,1,1)="c",SigmaEpsConcrete(I3511,$AN$30:$AN$33,$AR$30:$AR$33,$AS$26,$AS$27,$AS$28,$AQ$20,$AU$19),""),"")</f>
        <v/>
      </c>
      <c r="N3511" s="95" t="str">
        <f>IF(A3511&lt;&gt;"",IF(MID(C3511,1,1)="r",SigmaEpsReinf(J3511,$AS$42:$AS$43,$AS$41,$AS$39,$AS$40,$AQ$38),""),"")</f>
        <v/>
      </c>
      <c r="Q3511" s="92" t="str">
        <f t="shared" si="556"/>
        <v/>
      </c>
      <c r="R3511" s="92" t="str">
        <f t="shared" si="557"/>
        <v/>
      </c>
      <c r="U3511" s="5"/>
      <c r="V3511" s="5"/>
      <c r="W3511" s="94" t="str">
        <f t="shared" si="555"/>
        <v/>
      </c>
      <c r="X3511" s="94" t="str">
        <f t="shared" si="558"/>
        <v/>
      </c>
      <c r="Y3511" s="5"/>
      <c r="BK3511" s="8"/>
      <c r="BL3511" s="5"/>
      <c r="BM3511" s="5"/>
      <c r="BN3511" s="5"/>
      <c r="BO3511" s="5"/>
      <c r="BP3511" s="1"/>
      <c r="BQ3511" s="1"/>
      <c r="BR3511" s="1"/>
      <c r="BS3511" s="1"/>
      <c r="BT3511" s="1"/>
      <c r="BU3511" s="4"/>
      <c r="BV3511" s="1"/>
      <c r="BW3511" s="3"/>
      <c r="BX3511" s="4"/>
      <c r="BY3511" s="5"/>
      <c r="BZ3511" s="5"/>
      <c r="CA3511" s="5"/>
      <c r="CB3511" s="5"/>
      <c r="CC3511" s="5"/>
      <c r="CD3511" s="43"/>
    </row>
    <row r="3512" spans="1:82" x14ac:dyDescent="0.25">
      <c r="A3512" s="8"/>
      <c r="B3512" s="5"/>
      <c r="C3512" s="5"/>
      <c r="D3512" s="5"/>
      <c r="E3512" s="5"/>
      <c r="F3512" s="94" t="str">
        <f t="shared" si="549"/>
        <v/>
      </c>
      <c r="G3512" s="94" t="str">
        <f t="shared" si="550"/>
        <v/>
      </c>
      <c r="H3512" s="127" t="str">
        <f>IF(A3512&lt;&gt;"",IF(MID(C3512,1,1)="c",$AS$26,IF(MID(C3512,1,1)="r",$AS$41,IF(MID(C3512,1,1)="p",#REF!,#REF!))),"")</f>
        <v/>
      </c>
      <c r="I3512" s="92" t="str">
        <f t="shared" si="551"/>
        <v/>
      </c>
      <c r="J3512" s="92" t="str">
        <f t="shared" si="552"/>
        <v/>
      </c>
      <c r="K3512" s="92" t="str">
        <f t="shared" si="553"/>
        <v/>
      </c>
      <c r="L3512" s="92" t="str">
        <f t="shared" si="554"/>
        <v/>
      </c>
      <c r="M3512" s="95" t="str">
        <f>IF(A3512&lt;&gt;"",IF(MID(C3512,1,1)="c",SigmaEpsConcrete(I3512,$AN$30:$AN$33,$AR$30:$AR$33,$AS$26,$AS$27,$AS$28,$AQ$20,$AU$19),""),"")</f>
        <v/>
      </c>
      <c r="N3512" s="95" t="str">
        <f>IF(A3512&lt;&gt;"",IF(MID(C3512,1,1)="r",SigmaEpsReinf(J3512,$AS$42:$AS$43,$AS$41,$AS$39,$AS$40,$AQ$38),""),"")</f>
        <v/>
      </c>
      <c r="Q3512" s="92" t="str">
        <f t="shared" si="556"/>
        <v/>
      </c>
      <c r="R3512" s="92" t="str">
        <f t="shared" si="557"/>
        <v/>
      </c>
      <c r="U3512" s="5"/>
      <c r="V3512" s="5"/>
      <c r="W3512" s="94" t="str">
        <f t="shared" si="555"/>
        <v/>
      </c>
      <c r="X3512" s="94" t="str">
        <f t="shared" si="558"/>
        <v/>
      </c>
      <c r="Y3512" s="5"/>
      <c r="BK3512" s="8"/>
      <c r="BL3512" s="5"/>
      <c r="BM3512" s="5"/>
      <c r="BN3512" s="5"/>
      <c r="BO3512" s="5"/>
      <c r="BP3512" s="1"/>
      <c r="BQ3512" s="1"/>
      <c r="BR3512" s="1"/>
      <c r="BS3512" s="1"/>
      <c r="BT3512" s="1"/>
      <c r="BU3512" s="4"/>
      <c r="BV3512" s="1"/>
      <c r="BW3512" s="3"/>
      <c r="BX3512" s="4"/>
      <c r="BY3512" s="5"/>
      <c r="BZ3512" s="5"/>
      <c r="CA3512" s="5"/>
      <c r="CB3512" s="5"/>
      <c r="CC3512" s="5"/>
      <c r="CD3512" s="43"/>
    </row>
    <row r="3513" spans="1:82" x14ac:dyDescent="0.25">
      <c r="A3513" s="8"/>
      <c r="B3513" s="5"/>
      <c r="C3513" s="5"/>
      <c r="D3513" s="5"/>
      <c r="E3513" s="5"/>
      <c r="F3513" s="94" t="str">
        <f t="shared" si="549"/>
        <v/>
      </c>
      <c r="G3513" s="94" t="str">
        <f t="shared" si="550"/>
        <v/>
      </c>
      <c r="H3513" s="127" t="str">
        <f>IF(A3513&lt;&gt;"",IF(MID(C3513,1,1)="c",$AS$26,IF(MID(C3513,1,1)="r",$AS$41,IF(MID(C3513,1,1)="p",#REF!,#REF!))),"")</f>
        <v/>
      </c>
      <c r="I3513" s="92" t="str">
        <f t="shared" si="551"/>
        <v/>
      </c>
      <c r="J3513" s="92" t="str">
        <f t="shared" si="552"/>
        <v/>
      </c>
      <c r="K3513" s="92" t="str">
        <f t="shared" si="553"/>
        <v/>
      </c>
      <c r="L3513" s="92" t="str">
        <f t="shared" si="554"/>
        <v/>
      </c>
      <c r="M3513" s="95" t="str">
        <f>IF(A3513&lt;&gt;"",IF(MID(C3513,1,1)="c",SigmaEpsConcrete(I3513,$AN$30:$AN$33,$AR$30:$AR$33,$AS$26,$AS$27,$AS$28,$AQ$20,$AU$19),""),"")</f>
        <v/>
      </c>
      <c r="N3513" s="95" t="str">
        <f>IF(A3513&lt;&gt;"",IF(MID(C3513,1,1)="r",SigmaEpsReinf(J3513,$AS$42:$AS$43,$AS$41,$AS$39,$AS$40,$AQ$38),""),"")</f>
        <v/>
      </c>
      <c r="Q3513" s="92" t="str">
        <f t="shared" si="556"/>
        <v/>
      </c>
      <c r="R3513" s="92" t="str">
        <f t="shared" si="557"/>
        <v/>
      </c>
      <c r="U3513" s="5"/>
      <c r="V3513" s="5"/>
      <c r="W3513" s="94" t="str">
        <f t="shared" si="555"/>
        <v/>
      </c>
      <c r="X3513" s="94" t="str">
        <f t="shared" si="558"/>
        <v/>
      </c>
      <c r="Y3513" s="5"/>
      <c r="BK3513" s="8"/>
      <c r="BL3513" s="5"/>
      <c r="BM3513" s="5"/>
      <c r="BN3513" s="5"/>
      <c r="BO3513" s="5"/>
      <c r="BP3513" s="1"/>
      <c r="BQ3513" s="1"/>
      <c r="BR3513" s="1"/>
      <c r="BS3513" s="1"/>
      <c r="BT3513" s="1"/>
      <c r="BU3513" s="4"/>
      <c r="BV3513" s="1"/>
      <c r="BW3513" s="3"/>
      <c r="BX3513" s="4"/>
      <c r="BY3513" s="5"/>
      <c r="BZ3513" s="5"/>
      <c r="CA3513" s="5"/>
      <c r="CB3513" s="5"/>
      <c r="CC3513" s="5"/>
      <c r="CD3513" s="43"/>
    </row>
    <row r="3514" spans="1:82" x14ac:dyDescent="0.25">
      <c r="A3514" s="8"/>
      <c r="B3514" s="5"/>
      <c r="C3514" s="5"/>
      <c r="D3514" s="5"/>
      <c r="E3514" s="5"/>
      <c r="F3514" s="94" t="str">
        <f t="shared" si="549"/>
        <v/>
      </c>
      <c r="G3514" s="94" t="str">
        <f t="shared" si="550"/>
        <v/>
      </c>
      <c r="H3514" s="127" t="str">
        <f>IF(A3514&lt;&gt;"",IF(MID(C3514,1,1)="c",$AS$26,IF(MID(C3514,1,1)="r",$AS$41,IF(MID(C3514,1,1)="p",#REF!,#REF!))),"")</f>
        <v/>
      </c>
      <c r="I3514" s="92" t="str">
        <f t="shared" si="551"/>
        <v/>
      </c>
      <c r="J3514" s="92" t="str">
        <f t="shared" si="552"/>
        <v/>
      </c>
      <c r="K3514" s="92" t="str">
        <f t="shared" si="553"/>
        <v/>
      </c>
      <c r="L3514" s="92" t="str">
        <f t="shared" si="554"/>
        <v/>
      </c>
      <c r="M3514" s="95" t="str">
        <f>IF(A3514&lt;&gt;"",IF(MID(C3514,1,1)="c",SigmaEpsConcrete(I3514,$AN$30:$AN$33,$AR$30:$AR$33,$AS$26,$AS$27,$AS$28,$AQ$20,$AU$19),""),"")</f>
        <v/>
      </c>
      <c r="N3514" s="95" t="str">
        <f>IF(A3514&lt;&gt;"",IF(MID(C3514,1,1)="r",SigmaEpsReinf(J3514,$AS$42:$AS$43,$AS$41,$AS$39,$AS$40,$AQ$38),""),"")</f>
        <v/>
      </c>
      <c r="Q3514" s="92" t="str">
        <f t="shared" si="556"/>
        <v/>
      </c>
      <c r="R3514" s="92" t="str">
        <f t="shared" si="557"/>
        <v/>
      </c>
      <c r="U3514" s="5"/>
      <c r="V3514" s="5"/>
      <c r="W3514" s="94" t="str">
        <f t="shared" si="555"/>
        <v/>
      </c>
      <c r="X3514" s="94" t="str">
        <f t="shared" si="558"/>
        <v/>
      </c>
      <c r="Y3514" s="5"/>
      <c r="BK3514" s="8"/>
      <c r="BL3514" s="5"/>
      <c r="BM3514" s="5"/>
      <c r="BN3514" s="5"/>
      <c r="BO3514" s="5"/>
      <c r="BP3514" s="1"/>
      <c r="BQ3514" s="1"/>
      <c r="BR3514" s="1"/>
      <c r="BS3514" s="1"/>
      <c r="BT3514" s="1"/>
      <c r="BU3514" s="4"/>
      <c r="BV3514" s="1"/>
      <c r="BW3514" s="3"/>
      <c r="BX3514" s="4"/>
      <c r="BY3514" s="5"/>
      <c r="BZ3514" s="5"/>
      <c r="CA3514" s="5"/>
      <c r="CB3514" s="5"/>
      <c r="CC3514" s="5"/>
      <c r="CD3514" s="43"/>
    </row>
    <row r="3515" spans="1:82" x14ac:dyDescent="0.25">
      <c r="A3515" s="8"/>
      <c r="B3515" s="5"/>
      <c r="C3515" s="5"/>
      <c r="D3515" s="5"/>
      <c r="E3515" s="5"/>
      <c r="F3515" s="94" t="str">
        <f t="shared" si="549"/>
        <v/>
      </c>
      <c r="G3515" s="94" t="str">
        <f t="shared" si="550"/>
        <v/>
      </c>
      <c r="H3515" s="127" t="str">
        <f>IF(A3515&lt;&gt;"",IF(MID(C3515,1,1)="c",$AS$26,IF(MID(C3515,1,1)="r",$AS$41,IF(MID(C3515,1,1)="p",#REF!,#REF!))),"")</f>
        <v/>
      </c>
      <c r="I3515" s="92" t="str">
        <f t="shared" si="551"/>
        <v/>
      </c>
      <c r="J3515" s="92" t="str">
        <f t="shared" si="552"/>
        <v/>
      </c>
      <c r="K3515" s="92" t="str">
        <f t="shared" si="553"/>
        <v/>
      </c>
      <c r="L3515" s="92" t="str">
        <f t="shared" si="554"/>
        <v/>
      </c>
      <c r="M3515" s="95" t="str">
        <f>IF(A3515&lt;&gt;"",IF(MID(C3515,1,1)="c",SigmaEpsConcrete(I3515,$AN$30:$AN$33,$AR$30:$AR$33,$AS$26,$AS$27,$AS$28,$AQ$20,$AU$19),""),"")</f>
        <v/>
      </c>
      <c r="N3515" s="95" t="str">
        <f>IF(A3515&lt;&gt;"",IF(MID(C3515,1,1)="r",SigmaEpsReinf(J3515,$AS$42:$AS$43,$AS$41,$AS$39,$AS$40,$AQ$38),""),"")</f>
        <v/>
      </c>
      <c r="Q3515" s="92" t="str">
        <f t="shared" si="556"/>
        <v/>
      </c>
      <c r="R3515" s="92" t="str">
        <f t="shared" si="557"/>
        <v/>
      </c>
      <c r="U3515" s="5"/>
      <c r="V3515" s="5"/>
      <c r="W3515" s="94" t="str">
        <f t="shared" si="555"/>
        <v/>
      </c>
      <c r="X3515" s="94" t="str">
        <f t="shared" si="558"/>
        <v/>
      </c>
      <c r="Y3515" s="5"/>
      <c r="BK3515" s="8"/>
      <c r="BL3515" s="5"/>
      <c r="BM3515" s="5"/>
      <c r="BN3515" s="5"/>
      <c r="BO3515" s="5"/>
      <c r="BP3515" s="1"/>
      <c r="BQ3515" s="1"/>
      <c r="BR3515" s="1"/>
      <c r="BS3515" s="1"/>
      <c r="BT3515" s="1"/>
      <c r="BU3515" s="4"/>
      <c r="BV3515" s="1"/>
      <c r="BW3515" s="3"/>
      <c r="BX3515" s="4"/>
      <c r="BY3515" s="5"/>
      <c r="BZ3515" s="5"/>
      <c r="CA3515" s="5"/>
      <c r="CB3515" s="5"/>
      <c r="CC3515" s="5"/>
      <c r="CD3515" s="43"/>
    </row>
    <row r="3516" spans="1:82" x14ac:dyDescent="0.25">
      <c r="A3516" s="8"/>
      <c r="B3516" s="5"/>
      <c r="C3516" s="5"/>
      <c r="D3516" s="5"/>
      <c r="E3516" s="5"/>
      <c r="F3516" s="94" t="str">
        <f t="shared" si="549"/>
        <v/>
      </c>
      <c r="G3516" s="94" t="str">
        <f t="shared" si="550"/>
        <v/>
      </c>
      <c r="H3516" s="127" t="str">
        <f>IF(A3516&lt;&gt;"",IF(MID(C3516,1,1)="c",$AS$26,IF(MID(C3516,1,1)="r",$AS$41,IF(MID(C3516,1,1)="p",#REF!,#REF!))),"")</f>
        <v/>
      </c>
      <c r="I3516" s="92" t="str">
        <f t="shared" si="551"/>
        <v/>
      </c>
      <c r="J3516" s="92" t="str">
        <f t="shared" si="552"/>
        <v/>
      </c>
      <c r="K3516" s="92" t="str">
        <f t="shared" si="553"/>
        <v/>
      </c>
      <c r="L3516" s="92" t="str">
        <f t="shared" si="554"/>
        <v/>
      </c>
      <c r="M3516" s="95" t="str">
        <f>IF(A3516&lt;&gt;"",IF(MID(C3516,1,1)="c",SigmaEpsConcrete(I3516,$AN$30:$AN$33,$AR$30:$AR$33,$AS$26,$AS$27,$AS$28,$AQ$20,$AU$19),""),"")</f>
        <v/>
      </c>
      <c r="N3516" s="95" t="str">
        <f>IF(A3516&lt;&gt;"",IF(MID(C3516,1,1)="r",SigmaEpsReinf(J3516,$AS$42:$AS$43,$AS$41,$AS$39,$AS$40,$AQ$38),""),"")</f>
        <v/>
      </c>
      <c r="Q3516" s="92" t="str">
        <f t="shared" si="556"/>
        <v/>
      </c>
      <c r="R3516" s="92" t="str">
        <f t="shared" si="557"/>
        <v/>
      </c>
      <c r="U3516" s="5"/>
      <c r="V3516" s="5"/>
      <c r="W3516" s="94" t="str">
        <f t="shared" si="555"/>
        <v/>
      </c>
      <c r="X3516" s="94" t="str">
        <f t="shared" si="558"/>
        <v/>
      </c>
      <c r="Y3516" s="5"/>
      <c r="BK3516" s="8"/>
      <c r="BL3516" s="5"/>
      <c r="BM3516" s="5"/>
      <c r="BN3516" s="5"/>
      <c r="BO3516" s="5"/>
      <c r="BP3516" s="1"/>
      <c r="BQ3516" s="1"/>
      <c r="BR3516" s="1"/>
      <c r="BS3516" s="1"/>
      <c r="BT3516" s="1"/>
      <c r="BU3516" s="4"/>
      <c r="BV3516" s="1"/>
      <c r="BW3516" s="3"/>
      <c r="BX3516" s="4"/>
      <c r="BY3516" s="5"/>
      <c r="BZ3516" s="5"/>
      <c r="CA3516" s="5"/>
      <c r="CB3516" s="5"/>
      <c r="CC3516" s="5"/>
      <c r="CD3516" s="43"/>
    </row>
    <row r="3517" spans="1:82" x14ac:dyDescent="0.25">
      <c r="A3517" s="8"/>
      <c r="B3517" s="5"/>
      <c r="C3517" s="5"/>
      <c r="D3517" s="5"/>
      <c r="E3517" s="5"/>
      <c r="F3517" s="94" t="str">
        <f t="shared" si="549"/>
        <v/>
      </c>
      <c r="G3517" s="94" t="str">
        <f t="shared" si="550"/>
        <v/>
      </c>
      <c r="H3517" s="127" t="str">
        <f>IF(A3517&lt;&gt;"",IF(MID(C3517,1,1)="c",$AS$26,IF(MID(C3517,1,1)="r",$AS$41,IF(MID(C3517,1,1)="p",#REF!,#REF!))),"")</f>
        <v/>
      </c>
      <c r="I3517" s="92" t="str">
        <f t="shared" si="551"/>
        <v/>
      </c>
      <c r="J3517" s="92" t="str">
        <f t="shared" si="552"/>
        <v/>
      </c>
      <c r="K3517" s="92" t="str">
        <f t="shared" si="553"/>
        <v/>
      </c>
      <c r="L3517" s="92" t="str">
        <f t="shared" si="554"/>
        <v/>
      </c>
      <c r="M3517" s="95" t="str">
        <f>IF(A3517&lt;&gt;"",IF(MID(C3517,1,1)="c",SigmaEpsConcrete(I3517,$AN$30:$AN$33,$AR$30:$AR$33,$AS$26,$AS$27,$AS$28,$AQ$20,$AU$19),""),"")</f>
        <v/>
      </c>
      <c r="N3517" s="95" t="str">
        <f>IF(A3517&lt;&gt;"",IF(MID(C3517,1,1)="r",SigmaEpsReinf(J3517,$AS$42:$AS$43,$AS$41,$AS$39,$AS$40,$AQ$38),""),"")</f>
        <v/>
      </c>
      <c r="Q3517" s="92" t="str">
        <f t="shared" si="556"/>
        <v/>
      </c>
      <c r="R3517" s="92" t="str">
        <f t="shared" si="557"/>
        <v/>
      </c>
      <c r="U3517" s="5"/>
      <c r="V3517" s="5"/>
      <c r="W3517" s="94" t="str">
        <f t="shared" si="555"/>
        <v/>
      </c>
      <c r="X3517" s="94" t="str">
        <f t="shared" si="558"/>
        <v/>
      </c>
      <c r="Y3517" s="5"/>
      <c r="BK3517" s="8"/>
      <c r="BL3517" s="5"/>
      <c r="BM3517" s="5"/>
      <c r="BN3517" s="5"/>
      <c r="BO3517" s="5"/>
      <c r="BP3517" s="1"/>
      <c r="BQ3517" s="1"/>
      <c r="BR3517" s="1"/>
      <c r="BS3517" s="1"/>
      <c r="BT3517" s="1"/>
      <c r="BU3517" s="4"/>
      <c r="BV3517" s="1"/>
      <c r="BW3517" s="3"/>
      <c r="BX3517" s="4"/>
      <c r="BY3517" s="5"/>
      <c r="BZ3517" s="5"/>
      <c r="CA3517" s="5"/>
      <c r="CB3517" s="5"/>
      <c r="CC3517" s="5"/>
      <c r="CD3517" s="43"/>
    </row>
    <row r="3518" spans="1:82" x14ac:dyDescent="0.25">
      <c r="A3518" s="8"/>
      <c r="B3518" s="5"/>
      <c r="C3518" s="5"/>
      <c r="D3518" s="5"/>
      <c r="E3518" s="5"/>
      <c r="F3518" s="94" t="str">
        <f t="shared" si="549"/>
        <v/>
      </c>
      <c r="G3518" s="94" t="str">
        <f t="shared" si="550"/>
        <v/>
      </c>
      <c r="H3518" s="127" t="str">
        <f>IF(A3518&lt;&gt;"",IF(MID(C3518,1,1)="c",$AS$26,IF(MID(C3518,1,1)="r",$AS$41,IF(MID(C3518,1,1)="p",#REF!,#REF!))),"")</f>
        <v/>
      </c>
      <c r="I3518" s="92" t="str">
        <f t="shared" si="551"/>
        <v/>
      </c>
      <c r="J3518" s="92" t="str">
        <f t="shared" si="552"/>
        <v/>
      </c>
      <c r="K3518" s="92" t="str">
        <f t="shared" si="553"/>
        <v/>
      </c>
      <c r="L3518" s="92" t="str">
        <f t="shared" si="554"/>
        <v/>
      </c>
      <c r="M3518" s="95" t="str">
        <f>IF(A3518&lt;&gt;"",IF(MID(C3518,1,1)="c",SigmaEpsConcrete(I3518,$AN$30:$AN$33,$AR$30:$AR$33,$AS$26,$AS$27,$AS$28,$AQ$20,$AU$19),""),"")</f>
        <v/>
      </c>
      <c r="N3518" s="95" t="str">
        <f>IF(A3518&lt;&gt;"",IF(MID(C3518,1,1)="r",SigmaEpsReinf(J3518,$AS$42:$AS$43,$AS$41,$AS$39,$AS$40,$AQ$38),""),"")</f>
        <v/>
      </c>
      <c r="Q3518" s="92" t="str">
        <f t="shared" si="556"/>
        <v/>
      </c>
      <c r="R3518" s="92" t="str">
        <f t="shared" si="557"/>
        <v/>
      </c>
      <c r="U3518" s="5"/>
      <c r="V3518" s="5"/>
      <c r="W3518" s="94" t="str">
        <f t="shared" si="555"/>
        <v/>
      </c>
      <c r="X3518" s="94" t="str">
        <f t="shared" si="558"/>
        <v/>
      </c>
      <c r="Y3518" s="5"/>
      <c r="BK3518" s="8"/>
      <c r="BL3518" s="5"/>
      <c r="BM3518" s="5"/>
      <c r="BN3518" s="5"/>
      <c r="BO3518" s="5"/>
      <c r="BP3518" s="1"/>
      <c r="BQ3518" s="1"/>
      <c r="BR3518" s="1"/>
      <c r="BS3518" s="1"/>
      <c r="BT3518" s="1"/>
      <c r="BU3518" s="4"/>
      <c r="BV3518" s="1"/>
      <c r="BW3518" s="3"/>
      <c r="BX3518" s="4"/>
      <c r="BY3518" s="5"/>
      <c r="BZ3518" s="5"/>
      <c r="CA3518" s="5"/>
      <c r="CB3518" s="5"/>
      <c r="CC3518" s="5"/>
      <c r="CD3518" s="43"/>
    </row>
    <row r="3519" spans="1:82" x14ac:dyDescent="0.25">
      <c r="A3519" s="8"/>
      <c r="B3519" s="5"/>
      <c r="C3519" s="5"/>
      <c r="D3519" s="5"/>
      <c r="E3519" s="5"/>
      <c r="F3519" s="94" t="str">
        <f t="shared" si="549"/>
        <v/>
      </c>
      <c r="G3519" s="94" t="str">
        <f t="shared" si="550"/>
        <v/>
      </c>
      <c r="H3519" s="127" t="str">
        <f>IF(A3519&lt;&gt;"",IF(MID(C3519,1,1)="c",$AS$26,IF(MID(C3519,1,1)="r",$AS$41,IF(MID(C3519,1,1)="p",#REF!,#REF!))),"")</f>
        <v/>
      </c>
      <c r="I3519" s="92" t="str">
        <f t="shared" si="551"/>
        <v/>
      </c>
      <c r="J3519" s="92" t="str">
        <f t="shared" si="552"/>
        <v/>
      </c>
      <c r="K3519" s="92" t="str">
        <f t="shared" si="553"/>
        <v/>
      </c>
      <c r="L3519" s="92" t="str">
        <f t="shared" si="554"/>
        <v/>
      </c>
      <c r="M3519" s="95" t="str">
        <f>IF(A3519&lt;&gt;"",IF(MID(C3519,1,1)="c",SigmaEpsConcrete(I3519,$AN$30:$AN$33,$AR$30:$AR$33,$AS$26,$AS$27,$AS$28,$AQ$20,$AU$19),""),"")</f>
        <v/>
      </c>
      <c r="N3519" s="95" t="str">
        <f>IF(A3519&lt;&gt;"",IF(MID(C3519,1,1)="r",SigmaEpsReinf(J3519,$AS$42:$AS$43,$AS$41,$AS$39,$AS$40,$AQ$38),""),"")</f>
        <v/>
      </c>
      <c r="Q3519" s="92" t="str">
        <f t="shared" si="556"/>
        <v/>
      </c>
      <c r="R3519" s="92" t="str">
        <f t="shared" si="557"/>
        <v/>
      </c>
      <c r="U3519" s="5"/>
      <c r="V3519" s="5"/>
      <c r="W3519" s="94" t="str">
        <f t="shared" si="555"/>
        <v/>
      </c>
      <c r="X3519" s="94" t="str">
        <f t="shared" si="558"/>
        <v/>
      </c>
      <c r="Y3519" s="5"/>
      <c r="BK3519" s="8"/>
      <c r="BL3519" s="5"/>
      <c r="BM3519" s="5"/>
      <c r="BN3519" s="5"/>
      <c r="BO3519" s="5"/>
      <c r="BP3519" s="1"/>
      <c r="BQ3519" s="1"/>
      <c r="BR3519" s="1"/>
      <c r="BS3519" s="1"/>
      <c r="BT3519" s="1"/>
      <c r="BU3519" s="4"/>
      <c r="BV3519" s="1"/>
      <c r="BW3519" s="3"/>
      <c r="BX3519" s="4"/>
      <c r="BY3519" s="5"/>
      <c r="BZ3519" s="5"/>
      <c r="CA3519" s="5"/>
      <c r="CB3519" s="5"/>
      <c r="CC3519" s="5"/>
      <c r="CD3519" s="43"/>
    </row>
    <row r="3520" spans="1:82" x14ac:dyDescent="0.25">
      <c r="A3520" s="8"/>
      <c r="B3520" s="5"/>
      <c r="C3520" s="5"/>
      <c r="D3520" s="5"/>
      <c r="E3520" s="5"/>
      <c r="F3520" s="94" t="str">
        <f t="shared" si="549"/>
        <v/>
      </c>
      <c r="G3520" s="94" t="str">
        <f t="shared" si="550"/>
        <v/>
      </c>
      <c r="H3520" s="127" t="str">
        <f>IF(A3520&lt;&gt;"",IF(MID(C3520,1,1)="c",$AS$26,IF(MID(C3520,1,1)="r",$AS$41,IF(MID(C3520,1,1)="p",#REF!,#REF!))),"")</f>
        <v/>
      </c>
      <c r="I3520" s="92" t="str">
        <f t="shared" si="551"/>
        <v/>
      </c>
      <c r="J3520" s="92" t="str">
        <f t="shared" si="552"/>
        <v/>
      </c>
      <c r="K3520" s="92" t="str">
        <f t="shared" si="553"/>
        <v/>
      </c>
      <c r="L3520" s="92" t="str">
        <f t="shared" si="554"/>
        <v/>
      </c>
      <c r="M3520" s="95" t="str">
        <f>IF(A3520&lt;&gt;"",IF(MID(C3520,1,1)="c",SigmaEpsConcrete(I3520,$AN$30:$AN$33,$AR$30:$AR$33,$AS$26,$AS$27,$AS$28,$AQ$20,$AU$19),""),"")</f>
        <v/>
      </c>
      <c r="N3520" s="95" t="str">
        <f>IF(A3520&lt;&gt;"",IF(MID(C3520,1,1)="r",SigmaEpsReinf(J3520,$AS$42:$AS$43,$AS$41,$AS$39,$AS$40,$AQ$38),""),"")</f>
        <v/>
      </c>
      <c r="Q3520" s="92" t="str">
        <f t="shared" si="556"/>
        <v/>
      </c>
      <c r="R3520" s="92" t="str">
        <f t="shared" si="557"/>
        <v/>
      </c>
      <c r="U3520" s="5"/>
      <c r="V3520" s="5"/>
      <c r="W3520" s="94" t="str">
        <f t="shared" si="555"/>
        <v/>
      </c>
      <c r="X3520" s="94" t="str">
        <f t="shared" si="558"/>
        <v/>
      </c>
      <c r="Y3520" s="5"/>
      <c r="BK3520" s="8"/>
      <c r="BL3520" s="5"/>
      <c r="BM3520" s="5"/>
      <c r="BN3520" s="5"/>
      <c r="BO3520" s="5"/>
      <c r="BP3520" s="1"/>
      <c r="BQ3520" s="1"/>
      <c r="BR3520" s="1"/>
      <c r="BS3520" s="1"/>
      <c r="BT3520" s="1"/>
      <c r="BU3520" s="4"/>
      <c r="BV3520" s="1"/>
      <c r="BW3520" s="3"/>
      <c r="BX3520" s="4"/>
      <c r="BY3520" s="5"/>
      <c r="BZ3520" s="5"/>
      <c r="CA3520" s="5"/>
      <c r="CB3520" s="5"/>
      <c r="CC3520" s="5"/>
      <c r="CD3520" s="43"/>
    </row>
    <row r="3521" spans="1:82" x14ac:dyDescent="0.25">
      <c r="A3521" s="8"/>
      <c r="B3521" s="5"/>
      <c r="C3521" s="5"/>
      <c r="D3521" s="5"/>
      <c r="E3521" s="5"/>
      <c r="F3521" s="94" t="str">
        <f t="shared" si="549"/>
        <v/>
      </c>
      <c r="G3521" s="94" t="str">
        <f t="shared" si="550"/>
        <v/>
      </c>
      <c r="H3521" s="127" t="str">
        <f>IF(A3521&lt;&gt;"",IF(MID(C3521,1,1)="c",$AS$26,IF(MID(C3521,1,1)="r",$AS$41,IF(MID(C3521,1,1)="p",#REF!,#REF!))),"")</f>
        <v/>
      </c>
      <c r="I3521" s="92" t="str">
        <f t="shared" si="551"/>
        <v/>
      </c>
      <c r="J3521" s="92" t="str">
        <f t="shared" si="552"/>
        <v/>
      </c>
      <c r="K3521" s="92" t="str">
        <f t="shared" si="553"/>
        <v/>
      </c>
      <c r="L3521" s="92" t="str">
        <f t="shared" si="554"/>
        <v/>
      </c>
      <c r="M3521" s="95" t="str">
        <f>IF(A3521&lt;&gt;"",IF(MID(C3521,1,1)="c",SigmaEpsConcrete(I3521,$AN$30:$AN$33,$AR$30:$AR$33,$AS$26,$AS$27,$AS$28,$AQ$20,$AU$19),""),"")</f>
        <v/>
      </c>
      <c r="N3521" s="95" t="str">
        <f>IF(A3521&lt;&gt;"",IF(MID(C3521,1,1)="r",SigmaEpsReinf(J3521,$AS$42:$AS$43,$AS$41,$AS$39,$AS$40,$AQ$38),""),"")</f>
        <v/>
      </c>
      <c r="Q3521" s="92" t="str">
        <f t="shared" si="556"/>
        <v/>
      </c>
      <c r="R3521" s="92" t="str">
        <f t="shared" si="557"/>
        <v/>
      </c>
      <c r="U3521" s="5"/>
      <c r="V3521" s="5"/>
      <c r="W3521" s="94" t="str">
        <f t="shared" si="555"/>
        <v/>
      </c>
      <c r="X3521" s="94" t="str">
        <f t="shared" si="558"/>
        <v/>
      </c>
      <c r="Y3521" s="5"/>
      <c r="BK3521" s="8"/>
      <c r="BL3521" s="5"/>
      <c r="BM3521" s="5"/>
      <c r="BN3521" s="5"/>
      <c r="BO3521" s="5"/>
      <c r="BP3521" s="1"/>
      <c r="BQ3521" s="1"/>
      <c r="BR3521" s="1"/>
      <c r="BS3521" s="1"/>
      <c r="BT3521" s="1"/>
      <c r="BU3521" s="4"/>
      <c r="BV3521" s="1"/>
      <c r="BW3521" s="3"/>
      <c r="BX3521" s="4"/>
      <c r="BY3521" s="5"/>
      <c r="BZ3521" s="5"/>
      <c r="CA3521" s="5"/>
      <c r="CB3521" s="5"/>
      <c r="CC3521" s="5"/>
      <c r="CD3521" s="43"/>
    </row>
    <row r="3522" spans="1:82" x14ac:dyDescent="0.25">
      <c r="A3522" s="8"/>
      <c r="B3522" s="5"/>
      <c r="C3522" s="5"/>
      <c r="D3522" s="5"/>
      <c r="E3522" s="5"/>
      <c r="F3522" s="94" t="str">
        <f t="shared" si="549"/>
        <v/>
      </c>
      <c r="G3522" s="94" t="str">
        <f t="shared" si="550"/>
        <v/>
      </c>
      <c r="H3522" s="127" t="str">
        <f>IF(A3522&lt;&gt;"",IF(MID(C3522,1,1)="c",$AS$26,IF(MID(C3522,1,1)="r",$AS$41,IF(MID(C3522,1,1)="p",#REF!,#REF!))),"")</f>
        <v/>
      </c>
      <c r="I3522" s="92" t="str">
        <f t="shared" si="551"/>
        <v/>
      </c>
      <c r="J3522" s="92" t="str">
        <f t="shared" si="552"/>
        <v/>
      </c>
      <c r="K3522" s="92" t="str">
        <f t="shared" si="553"/>
        <v/>
      </c>
      <c r="L3522" s="92" t="str">
        <f t="shared" si="554"/>
        <v/>
      </c>
      <c r="M3522" s="95" t="str">
        <f>IF(A3522&lt;&gt;"",IF(MID(C3522,1,1)="c",SigmaEpsConcrete(I3522,$AN$30:$AN$33,$AR$30:$AR$33,$AS$26,$AS$27,$AS$28,$AQ$20,$AU$19),""),"")</f>
        <v/>
      </c>
      <c r="N3522" s="95" t="str">
        <f>IF(A3522&lt;&gt;"",IF(MID(C3522,1,1)="r",SigmaEpsReinf(J3522,$AS$42:$AS$43,$AS$41,$AS$39,$AS$40,$AQ$38),""),"")</f>
        <v/>
      </c>
      <c r="Q3522" s="92" t="str">
        <f t="shared" si="556"/>
        <v/>
      </c>
      <c r="R3522" s="92" t="str">
        <f t="shared" si="557"/>
        <v/>
      </c>
      <c r="U3522" s="5"/>
      <c r="V3522" s="5"/>
      <c r="W3522" s="94" t="str">
        <f t="shared" si="555"/>
        <v/>
      </c>
      <c r="X3522" s="94" t="str">
        <f t="shared" si="558"/>
        <v/>
      </c>
      <c r="Y3522" s="5"/>
      <c r="BK3522" s="8"/>
      <c r="BL3522" s="5"/>
      <c r="BM3522" s="5"/>
      <c r="BN3522" s="5"/>
      <c r="BO3522" s="5"/>
      <c r="BP3522" s="1"/>
      <c r="BQ3522" s="1"/>
      <c r="BR3522" s="1"/>
      <c r="BS3522" s="1"/>
      <c r="BT3522" s="1"/>
      <c r="BU3522" s="4"/>
      <c r="BV3522" s="1"/>
      <c r="BW3522" s="3"/>
      <c r="BX3522" s="4"/>
      <c r="BY3522" s="5"/>
      <c r="BZ3522" s="5"/>
      <c r="CA3522" s="5"/>
      <c r="CB3522" s="5"/>
      <c r="CC3522" s="5"/>
      <c r="CD3522" s="43"/>
    </row>
    <row r="3523" spans="1:82" x14ac:dyDescent="0.25">
      <c r="A3523" s="8"/>
      <c r="B3523" s="5"/>
      <c r="C3523" s="5"/>
      <c r="D3523" s="5"/>
      <c r="E3523" s="5"/>
      <c r="F3523" s="94" t="str">
        <f t="shared" si="549"/>
        <v/>
      </c>
      <c r="G3523" s="94" t="str">
        <f t="shared" si="550"/>
        <v/>
      </c>
      <c r="H3523" s="127" t="str">
        <f>IF(A3523&lt;&gt;"",IF(MID(C3523,1,1)="c",$AS$26,IF(MID(C3523,1,1)="r",$AS$41,IF(MID(C3523,1,1)="p",#REF!,#REF!))),"")</f>
        <v/>
      </c>
      <c r="I3523" s="92" t="str">
        <f t="shared" si="551"/>
        <v/>
      </c>
      <c r="J3523" s="92" t="str">
        <f t="shared" si="552"/>
        <v/>
      </c>
      <c r="K3523" s="92" t="str">
        <f t="shared" si="553"/>
        <v/>
      </c>
      <c r="L3523" s="92" t="str">
        <f t="shared" si="554"/>
        <v/>
      </c>
      <c r="M3523" s="95" t="str">
        <f>IF(A3523&lt;&gt;"",IF(MID(C3523,1,1)="c",SigmaEpsConcrete(I3523,$AN$30:$AN$33,$AR$30:$AR$33,$AS$26,$AS$27,$AS$28,$AQ$20,$AU$19),""),"")</f>
        <v/>
      </c>
      <c r="N3523" s="95" t="str">
        <f>IF(A3523&lt;&gt;"",IF(MID(C3523,1,1)="r",SigmaEpsReinf(J3523,$AS$42:$AS$43,$AS$41,$AS$39,$AS$40,$AQ$38),""),"")</f>
        <v/>
      </c>
      <c r="Q3523" s="92" t="str">
        <f t="shared" si="556"/>
        <v/>
      </c>
      <c r="R3523" s="92" t="str">
        <f t="shared" si="557"/>
        <v/>
      </c>
      <c r="U3523" s="5"/>
      <c r="V3523" s="5"/>
      <c r="W3523" s="94" t="str">
        <f t="shared" si="555"/>
        <v/>
      </c>
      <c r="X3523" s="94" t="str">
        <f t="shared" si="558"/>
        <v/>
      </c>
      <c r="Y3523" s="5"/>
      <c r="BK3523" s="8"/>
      <c r="BL3523" s="5"/>
      <c r="BM3523" s="5"/>
      <c r="BN3523" s="5"/>
      <c r="BO3523" s="5"/>
      <c r="BP3523" s="1"/>
      <c r="BQ3523" s="1"/>
      <c r="BR3523" s="1"/>
      <c r="BS3523" s="1"/>
      <c r="BT3523" s="1"/>
      <c r="BU3523" s="4"/>
      <c r="BV3523" s="1"/>
      <c r="BW3523" s="3"/>
      <c r="BX3523" s="4"/>
      <c r="BY3523" s="5"/>
      <c r="BZ3523" s="5"/>
      <c r="CA3523" s="5"/>
      <c r="CB3523" s="5"/>
      <c r="CC3523" s="5"/>
      <c r="CD3523" s="43"/>
    </row>
    <row r="3524" spans="1:82" x14ac:dyDescent="0.25">
      <c r="A3524" s="8"/>
      <c r="B3524" s="5"/>
      <c r="C3524" s="5"/>
      <c r="D3524" s="5"/>
      <c r="E3524" s="5"/>
      <c r="F3524" s="94" t="str">
        <f t="shared" si="549"/>
        <v/>
      </c>
      <c r="G3524" s="94" t="str">
        <f t="shared" si="550"/>
        <v/>
      </c>
      <c r="H3524" s="127" t="str">
        <f>IF(A3524&lt;&gt;"",IF(MID(C3524,1,1)="c",$AS$26,IF(MID(C3524,1,1)="r",$AS$41,IF(MID(C3524,1,1)="p",#REF!,#REF!))),"")</f>
        <v/>
      </c>
      <c r="I3524" s="92" t="str">
        <f t="shared" si="551"/>
        <v/>
      </c>
      <c r="J3524" s="92" t="str">
        <f t="shared" si="552"/>
        <v/>
      </c>
      <c r="K3524" s="92" t="str">
        <f t="shared" si="553"/>
        <v/>
      </c>
      <c r="L3524" s="92" t="str">
        <f t="shared" si="554"/>
        <v/>
      </c>
      <c r="M3524" s="95" t="str">
        <f>IF(A3524&lt;&gt;"",IF(MID(C3524,1,1)="c",SigmaEpsConcrete(I3524,$AN$30:$AN$33,$AR$30:$AR$33,$AS$26,$AS$27,$AS$28,$AQ$20,$AU$19),""),"")</f>
        <v/>
      </c>
      <c r="N3524" s="95" t="str">
        <f>IF(A3524&lt;&gt;"",IF(MID(C3524,1,1)="r",SigmaEpsReinf(J3524,$AS$42:$AS$43,$AS$41,$AS$39,$AS$40,$AQ$38),""),"")</f>
        <v/>
      </c>
      <c r="Q3524" s="92" t="str">
        <f t="shared" si="556"/>
        <v/>
      </c>
      <c r="R3524" s="92" t="str">
        <f t="shared" si="557"/>
        <v/>
      </c>
      <c r="U3524" s="5"/>
      <c r="V3524" s="5"/>
      <c r="W3524" s="94" t="str">
        <f t="shared" si="555"/>
        <v/>
      </c>
      <c r="X3524" s="94" t="str">
        <f t="shared" si="558"/>
        <v/>
      </c>
      <c r="Y3524" s="5"/>
      <c r="BK3524" s="8"/>
      <c r="BL3524" s="5"/>
      <c r="BM3524" s="5"/>
      <c r="BN3524" s="5"/>
      <c r="BO3524" s="5"/>
      <c r="BP3524" s="1"/>
      <c r="BQ3524" s="1"/>
      <c r="BR3524" s="1"/>
      <c r="BS3524" s="1"/>
      <c r="BT3524" s="1"/>
      <c r="BU3524" s="4"/>
      <c r="BV3524" s="1"/>
      <c r="BW3524" s="3"/>
      <c r="BX3524" s="4"/>
      <c r="BY3524" s="5"/>
      <c r="BZ3524" s="5"/>
      <c r="CA3524" s="5"/>
      <c r="CB3524" s="5"/>
      <c r="CC3524" s="5"/>
      <c r="CD3524" s="43"/>
    </row>
    <row r="3525" spans="1:82" x14ac:dyDescent="0.25">
      <c r="A3525" s="8"/>
      <c r="B3525" s="5"/>
      <c r="C3525" s="5"/>
      <c r="D3525" s="5"/>
      <c r="E3525" s="5"/>
      <c r="F3525" s="94" t="str">
        <f t="shared" si="549"/>
        <v/>
      </c>
      <c r="G3525" s="94" t="str">
        <f t="shared" si="550"/>
        <v/>
      </c>
      <c r="H3525" s="127" t="str">
        <f>IF(A3525&lt;&gt;"",IF(MID(C3525,1,1)="c",$AS$26,IF(MID(C3525,1,1)="r",$AS$41,IF(MID(C3525,1,1)="p",#REF!,#REF!))),"")</f>
        <v/>
      </c>
      <c r="I3525" s="92" t="str">
        <f t="shared" si="551"/>
        <v/>
      </c>
      <c r="J3525" s="92" t="str">
        <f t="shared" si="552"/>
        <v/>
      </c>
      <c r="K3525" s="92" t="str">
        <f t="shared" si="553"/>
        <v/>
      </c>
      <c r="L3525" s="92" t="str">
        <f t="shared" si="554"/>
        <v/>
      </c>
      <c r="M3525" s="95" t="str">
        <f>IF(A3525&lt;&gt;"",IF(MID(C3525,1,1)="c",SigmaEpsConcrete(I3525,$AN$30:$AN$33,$AR$30:$AR$33,$AS$26,$AS$27,$AS$28,$AQ$20,$AU$19),""),"")</f>
        <v/>
      </c>
      <c r="N3525" s="95" t="str">
        <f>IF(A3525&lt;&gt;"",IF(MID(C3525,1,1)="r",SigmaEpsReinf(J3525,$AS$42:$AS$43,$AS$41,$AS$39,$AS$40,$AQ$38),""),"")</f>
        <v/>
      </c>
      <c r="Q3525" s="92" t="str">
        <f t="shared" si="556"/>
        <v/>
      </c>
      <c r="R3525" s="92" t="str">
        <f t="shared" si="557"/>
        <v/>
      </c>
      <c r="U3525" s="5"/>
      <c r="V3525" s="5"/>
      <c r="W3525" s="94" t="str">
        <f t="shared" si="555"/>
        <v/>
      </c>
      <c r="X3525" s="94" t="str">
        <f t="shared" si="558"/>
        <v/>
      </c>
      <c r="Y3525" s="5"/>
      <c r="BK3525" s="8"/>
      <c r="BL3525" s="5"/>
      <c r="BM3525" s="5"/>
      <c r="BN3525" s="5"/>
      <c r="BO3525" s="5"/>
      <c r="BP3525" s="1"/>
      <c r="BQ3525" s="1"/>
      <c r="BR3525" s="1"/>
      <c r="BS3525" s="1"/>
      <c r="BT3525" s="1"/>
      <c r="BU3525" s="4"/>
      <c r="BV3525" s="1"/>
      <c r="BW3525" s="3"/>
      <c r="BX3525" s="4"/>
      <c r="BY3525" s="5"/>
      <c r="BZ3525" s="5"/>
      <c r="CA3525" s="5"/>
      <c r="CB3525" s="5"/>
      <c r="CC3525" s="5"/>
      <c r="CD3525" s="43"/>
    </row>
    <row r="3526" spans="1:82" x14ac:dyDescent="0.25">
      <c r="A3526" s="8"/>
      <c r="B3526" s="5"/>
      <c r="C3526" s="5"/>
      <c r="D3526" s="5"/>
      <c r="E3526" s="5"/>
      <c r="F3526" s="94" t="str">
        <f t="shared" si="549"/>
        <v/>
      </c>
      <c r="G3526" s="94" t="str">
        <f t="shared" si="550"/>
        <v/>
      </c>
      <c r="H3526" s="127" t="str">
        <f>IF(A3526&lt;&gt;"",IF(MID(C3526,1,1)="c",$AS$26,IF(MID(C3526,1,1)="r",$AS$41,IF(MID(C3526,1,1)="p",#REF!,#REF!))),"")</f>
        <v/>
      </c>
      <c r="I3526" s="92" t="str">
        <f t="shared" si="551"/>
        <v/>
      </c>
      <c r="J3526" s="92" t="str">
        <f t="shared" si="552"/>
        <v/>
      </c>
      <c r="K3526" s="92" t="str">
        <f t="shared" si="553"/>
        <v/>
      </c>
      <c r="L3526" s="92" t="str">
        <f t="shared" si="554"/>
        <v/>
      </c>
      <c r="M3526" s="95" t="str">
        <f>IF(A3526&lt;&gt;"",IF(MID(C3526,1,1)="c",SigmaEpsConcrete(I3526,$AN$30:$AN$33,$AR$30:$AR$33,$AS$26,$AS$27,$AS$28,$AQ$20,$AU$19),""),"")</f>
        <v/>
      </c>
      <c r="N3526" s="95" t="str">
        <f>IF(A3526&lt;&gt;"",IF(MID(C3526,1,1)="r",SigmaEpsReinf(J3526,$AS$42:$AS$43,$AS$41,$AS$39,$AS$40,$AQ$38),""),"")</f>
        <v/>
      </c>
      <c r="Q3526" s="92" t="str">
        <f t="shared" si="556"/>
        <v/>
      </c>
      <c r="R3526" s="92" t="str">
        <f t="shared" si="557"/>
        <v/>
      </c>
      <c r="U3526" s="5"/>
      <c r="V3526" s="5"/>
      <c r="W3526" s="94" t="str">
        <f t="shared" si="555"/>
        <v/>
      </c>
      <c r="X3526" s="94" t="str">
        <f t="shared" si="558"/>
        <v/>
      </c>
      <c r="Y3526" s="5"/>
      <c r="BK3526" s="8"/>
      <c r="BL3526" s="5"/>
      <c r="BM3526" s="5"/>
      <c r="BN3526" s="5"/>
      <c r="BO3526" s="5"/>
      <c r="BP3526" s="1"/>
      <c r="BQ3526" s="1"/>
      <c r="BR3526" s="1"/>
      <c r="BS3526" s="1"/>
      <c r="BT3526" s="1"/>
      <c r="BU3526" s="4"/>
      <c r="BV3526" s="1"/>
      <c r="BW3526" s="3"/>
      <c r="BX3526" s="4"/>
      <c r="BY3526" s="5"/>
      <c r="BZ3526" s="5"/>
      <c r="CA3526" s="5"/>
      <c r="CB3526" s="5"/>
      <c r="CC3526" s="5"/>
      <c r="CD3526" s="43"/>
    </row>
    <row r="3527" spans="1:82" x14ac:dyDescent="0.25">
      <c r="A3527" s="8"/>
      <c r="B3527" s="5"/>
      <c r="C3527" s="5"/>
      <c r="D3527" s="5"/>
      <c r="E3527" s="5"/>
      <c r="F3527" s="94" t="str">
        <f t="shared" si="549"/>
        <v/>
      </c>
      <c r="G3527" s="94" t="str">
        <f t="shared" si="550"/>
        <v/>
      </c>
      <c r="H3527" s="127" t="str">
        <f>IF(A3527&lt;&gt;"",IF(MID(C3527,1,1)="c",$AS$26,IF(MID(C3527,1,1)="r",$AS$41,IF(MID(C3527,1,1)="p",#REF!,#REF!))),"")</f>
        <v/>
      </c>
      <c r="I3527" s="92" t="str">
        <f t="shared" si="551"/>
        <v/>
      </c>
      <c r="J3527" s="92" t="str">
        <f t="shared" si="552"/>
        <v/>
      </c>
      <c r="K3527" s="92" t="str">
        <f t="shared" si="553"/>
        <v/>
      </c>
      <c r="L3527" s="92" t="str">
        <f t="shared" si="554"/>
        <v/>
      </c>
      <c r="M3527" s="95" t="str">
        <f>IF(A3527&lt;&gt;"",IF(MID(C3527,1,1)="c",SigmaEpsConcrete(I3527,$AN$30:$AN$33,$AR$30:$AR$33,$AS$26,$AS$27,$AS$28,$AQ$20,$AU$19),""),"")</f>
        <v/>
      </c>
      <c r="N3527" s="95" t="str">
        <f>IF(A3527&lt;&gt;"",IF(MID(C3527,1,1)="r",SigmaEpsReinf(J3527,$AS$42:$AS$43,$AS$41,$AS$39,$AS$40,$AQ$38),""),"")</f>
        <v/>
      </c>
      <c r="Q3527" s="92" t="str">
        <f t="shared" si="556"/>
        <v/>
      </c>
      <c r="R3527" s="92" t="str">
        <f t="shared" si="557"/>
        <v/>
      </c>
      <c r="U3527" s="5"/>
      <c r="V3527" s="5"/>
      <c r="W3527" s="94" t="str">
        <f t="shared" si="555"/>
        <v/>
      </c>
      <c r="X3527" s="94" t="str">
        <f t="shared" si="558"/>
        <v/>
      </c>
      <c r="Y3527" s="5"/>
      <c r="BK3527" s="8"/>
      <c r="BL3527" s="5"/>
      <c r="BM3527" s="5"/>
      <c r="BN3527" s="5"/>
      <c r="BO3527" s="5"/>
      <c r="BP3527" s="1"/>
      <c r="BQ3527" s="1"/>
      <c r="BR3527" s="1"/>
      <c r="BS3527" s="1"/>
      <c r="BT3527" s="1"/>
      <c r="BU3527" s="4"/>
      <c r="BV3527" s="1"/>
      <c r="BW3527" s="3"/>
      <c r="BX3527" s="4"/>
      <c r="BY3527" s="5"/>
      <c r="BZ3527" s="5"/>
      <c r="CA3527" s="5"/>
      <c r="CB3527" s="5"/>
      <c r="CC3527" s="5"/>
      <c r="CD3527" s="43"/>
    </row>
    <row r="3528" spans="1:82" x14ac:dyDescent="0.25">
      <c r="A3528" s="8"/>
      <c r="B3528" s="5"/>
      <c r="C3528" s="5"/>
      <c r="D3528" s="5"/>
      <c r="E3528" s="5"/>
      <c r="F3528" s="94" t="str">
        <f t="shared" si="549"/>
        <v/>
      </c>
      <c r="G3528" s="94" t="str">
        <f t="shared" si="550"/>
        <v/>
      </c>
      <c r="H3528" s="127" t="str">
        <f>IF(A3528&lt;&gt;"",IF(MID(C3528,1,1)="c",$AS$26,IF(MID(C3528,1,1)="r",$AS$41,IF(MID(C3528,1,1)="p",#REF!,#REF!))),"")</f>
        <v/>
      </c>
      <c r="I3528" s="92" t="str">
        <f t="shared" si="551"/>
        <v/>
      </c>
      <c r="J3528" s="92" t="str">
        <f t="shared" si="552"/>
        <v/>
      </c>
      <c r="K3528" s="92" t="str">
        <f t="shared" si="553"/>
        <v/>
      </c>
      <c r="L3528" s="92" t="str">
        <f t="shared" si="554"/>
        <v/>
      </c>
      <c r="M3528" s="95" t="str">
        <f>IF(A3528&lt;&gt;"",IF(MID(C3528,1,1)="c",SigmaEpsConcrete(I3528,$AN$30:$AN$33,$AR$30:$AR$33,$AS$26,$AS$27,$AS$28,$AQ$20,$AU$19),""),"")</f>
        <v/>
      </c>
      <c r="N3528" s="95" t="str">
        <f>IF(A3528&lt;&gt;"",IF(MID(C3528,1,1)="r",SigmaEpsReinf(J3528,$AS$42:$AS$43,$AS$41,$AS$39,$AS$40,$AQ$38),""),"")</f>
        <v/>
      </c>
      <c r="Q3528" s="92" t="str">
        <f t="shared" si="556"/>
        <v/>
      </c>
      <c r="R3528" s="92" t="str">
        <f t="shared" si="557"/>
        <v/>
      </c>
      <c r="U3528" s="5"/>
      <c r="V3528" s="5"/>
      <c r="W3528" s="94" t="str">
        <f t="shared" si="555"/>
        <v/>
      </c>
      <c r="X3528" s="94" t="str">
        <f t="shared" si="558"/>
        <v/>
      </c>
      <c r="Y3528" s="5"/>
      <c r="BK3528" s="8"/>
      <c r="BL3528" s="5"/>
      <c r="BM3528" s="5"/>
      <c r="BN3528" s="5"/>
      <c r="BO3528" s="5"/>
      <c r="BP3528" s="1"/>
      <c r="BQ3528" s="1"/>
      <c r="BR3528" s="1"/>
      <c r="BS3528" s="1"/>
      <c r="BT3528" s="1"/>
      <c r="BU3528" s="4"/>
      <c r="BV3528" s="1"/>
      <c r="BW3528" s="3"/>
      <c r="BX3528" s="4"/>
      <c r="BY3528" s="5"/>
      <c r="BZ3528" s="5"/>
      <c r="CA3528" s="5"/>
      <c r="CB3528" s="5"/>
      <c r="CC3528" s="5"/>
      <c r="CD3528" s="43"/>
    </row>
    <row r="3529" spans="1:82" x14ac:dyDescent="0.25">
      <c r="A3529" s="8"/>
      <c r="B3529" s="5"/>
      <c r="C3529" s="5"/>
      <c r="D3529" s="5"/>
      <c r="E3529" s="5"/>
      <c r="F3529" s="94" t="str">
        <f t="shared" si="549"/>
        <v/>
      </c>
      <c r="G3529" s="94" t="str">
        <f t="shared" si="550"/>
        <v/>
      </c>
      <c r="H3529" s="127" t="str">
        <f>IF(A3529&lt;&gt;"",IF(MID(C3529,1,1)="c",$AS$26,IF(MID(C3529,1,1)="r",$AS$41,IF(MID(C3529,1,1)="p",#REF!,#REF!))),"")</f>
        <v/>
      </c>
      <c r="I3529" s="92" t="str">
        <f t="shared" si="551"/>
        <v/>
      </c>
      <c r="J3529" s="92" t="str">
        <f t="shared" si="552"/>
        <v/>
      </c>
      <c r="K3529" s="92" t="str">
        <f t="shared" si="553"/>
        <v/>
      </c>
      <c r="L3529" s="92" t="str">
        <f t="shared" si="554"/>
        <v/>
      </c>
      <c r="M3529" s="95" t="str">
        <f>IF(A3529&lt;&gt;"",IF(MID(C3529,1,1)="c",SigmaEpsConcrete(I3529,$AN$30:$AN$33,$AR$30:$AR$33,$AS$26,$AS$27,$AS$28,$AQ$20,$AU$19),""),"")</f>
        <v/>
      </c>
      <c r="N3529" s="95" t="str">
        <f>IF(A3529&lt;&gt;"",IF(MID(C3529,1,1)="r",SigmaEpsReinf(J3529,$AS$42:$AS$43,$AS$41,$AS$39,$AS$40,$AQ$38),""),"")</f>
        <v/>
      </c>
      <c r="Q3529" s="92" t="str">
        <f t="shared" si="556"/>
        <v/>
      </c>
      <c r="R3529" s="92" t="str">
        <f t="shared" si="557"/>
        <v/>
      </c>
      <c r="U3529" s="5"/>
      <c r="V3529" s="5"/>
      <c r="W3529" s="94" t="str">
        <f t="shared" si="555"/>
        <v/>
      </c>
      <c r="X3529" s="94" t="str">
        <f t="shared" si="558"/>
        <v/>
      </c>
      <c r="Y3529" s="5"/>
      <c r="BK3529" s="8"/>
      <c r="BL3529" s="5"/>
      <c r="BM3529" s="5"/>
      <c r="BN3529" s="5"/>
      <c r="BO3529" s="5"/>
      <c r="BP3529" s="1"/>
      <c r="BQ3529" s="1"/>
      <c r="BR3529" s="1"/>
      <c r="BS3529" s="1"/>
      <c r="BT3529" s="1"/>
      <c r="BU3529" s="4"/>
      <c r="BV3529" s="1"/>
      <c r="BW3529" s="3"/>
      <c r="BX3529" s="4"/>
      <c r="BY3529" s="5"/>
      <c r="BZ3529" s="5"/>
      <c r="CA3529" s="5"/>
      <c r="CB3529" s="5"/>
      <c r="CC3529" s="5"/>
      <c r="CD3529" s="43"/>
    </row>
    <row r="3530" spans="1:82" x14ac:dyDescent="0.25">
      <c r="A3530" s="8"/>
      <c r="B3530" s="5"/>
      <c r="C3530" s="5"/>
      <c r="D3530" s="5"/>
      <c r="E3530" s="5"/>
      <c r="F3530" s="94" t="str">
        <f t="shared" ref="F3530:F3593" si="559">IF(A3530&lt;&gt;"",(D3530-$AU$86)/10,"")</f>
        <v/>
      </c>
      <c r="G3530" s="94" t="str">
        <f t="shared" ref="G3530:G3593" si="560">IF(A3530&lt;&gt;"",(E3530-$AU$87)/10,"")</f>
        <v/>
      </c>
      <c r="H3530" s="127" t="str">
        <f>IF(A3530&lt;&gt;"",IF(MID(C3530,1,1)="c",$AS$26,IF(MID(C3530,1,1)="r",$AS$41,IF(MID(C3530,1,1)="p",#REF!,#REF!))),"")</f>
        <v/>
      </c>
      <c r="I3530" s="92" t="str">
        <f t="shared" ref="I3530:I3593" si="561">IF($A3530&lt;&gt;"",IF(MID($C3530,1,1)="c",$Y$3+$Y$4*$F3530+$Y$5*$G3530+$BR$43,""),"")</f>
        <v/>
      </c>
      <c r="J3530" s="92" t="str">
        <f t="shared" ref="J3530:J3593" si="562">IF($A3530&lt;&gt;"",IF(MID($C3530,1,1)="r",$Y$3+$Y$4*$F3530+$Y$5*$G3530+$BR$43,""),"")</f>
        <v/>
      </c>
      <c r="K3530" s="92" t="str">
        <f t="shared" ref="K3530:K3593" si="563">IF($A3530&lt;&gt;"",IF(MID($C3530,1,1)="u",$Y$3+$Y$4*$F3530+$Y$5*$G3530+$BR$43,""),"")</f>
        <v/>
      </c>
      <c r="L3530" s="92" t="str">
        <f t="shared" ref="L3530:L3593" si="564">IF($A3530&lt;&gt;"",IF(MID($C3530,1,1)="p",$Y$3+$Y$4*$F3530+$Y$5*$G3530+$BR$43,""),"")</f>
        <v/>
      </c>
      <c r="M3530" s="95" t="str">
        <f>IF(A3530&lt;&gt;"",IF(MID(C3530,1,1)="c",SigmaEpsConcrete(I3530,$AN$30:$AN$33,$AR$30:$AR$33,$AS$26,$AS$27,$AS$28,$AQ$20,$AU$19),""),"")</f>
        <v/>
      </c>
      <c r="N3530" s="95" t="str">
        <f>IF(A3530&lt;&gt;"",IF(MID(C3530,1,1)="r",SigmaEpsReinf(J3530,$AS$42:$AS$43,$AS$41,$AS$39,$AS$40,$AQ$38),""),"")</f>
        <v/>
      </c>
      <c r="Q3530" s="92" t="str">
        <f t="shared" si="556"/>
        <v/>
      </c>
      <c r="R3530" s="92" t="str">
        <f t="shared" si="557"/>
        <v/>
      </c>
      <c r="U3530" s="5"/>
      <c r="V3530" s="5"/>
      <c r="W3530" s="94" t="str">
        <f t="shared" ref="W3530:W3593" si="565">IF(A3530&lt;&gt;"",F3530-$AU$105,"")</f>
        <v/>
      </c>
      <c r="X3530" s="94" t="str">
        <f t="shared" si="558"/>
        <v/>
      </c>
      <c r="Y3530" s="5"/>
      <c r="BK3530" s="8"/>
      <c r="BL3530" s="5"/>
      <c r="BM3530" s="5"/>
      <c r="BN3530" s="5"/>
      <c r="BO3530" s="5"/>
      <c r="BP3530" s="1"/>
      <c r="BQ3530" s="1"/>
      <c r="BR3530" s="1"/>
      <c r="BS3530" s="1"/>
      <c r="BT3530" s="1"/>
      <c r="BU3530" s="4"/>
      <c r="BV3530" s="1"/>
      <c r="BW3530" s="3"/>
      <c r="BX3530" s="4"/>
      <c r="BY3530" s="5"/>
      <c r="BZ3530" s="5"/>
      <c r="CA3530" s="5"/>
      <c r="CB3530" s="5"/>
      <c r="CC3530" s="5"/>
      <c r="CD3530" s="43"/>
    </row>
    <row r="3531" spans="1:82" x14ac:dyDescent="0.25">
      <c r="A3531" s="8"/>
      <c r="B3531" s="5"/>
      <c r="C3531" s="5"/>
      <c r="D3531" s="5"/>
      <c r="E3531" s="5"/>
      <c r="F3531" s="94" t="str">
        <f t="shared" si="559"/>
        <v/>
      </c>
      <c r="G3531" s="94" t="str">
        <f t="shared" si="560"/>
        <v/>
      </c>
      <c r="H3531" s="127" t="str">
        <f>IF(A3531&lt;&gt;"",IF(MID(C3531,1,1)="c",$AS$26,IF(MID(C3531,1,1)="r",$AS$41,IF(MID(C3531,1,1)="p",#REF!,#REF!))),"")</f>
        <v/>
      </c>
      <c r="I3531" s="92" t="str">
        <f t="shared" si="561"/>
        <v/>
      </c>
      <c r="J3531" s="92" t="str">
        <f t="shared" si="562"/>
        <v/>
      </c>
      <c r="K3531" s="92" t="str">
        <f t="shared" si="563"/>
        <v/>
      </c>
      <c r="L3531" s="92" t="str">
        <f t="shared" si="564"/>
        <v/>
      </c>
      <c r="M3531" s="95" t="str">
        <f>IF(A3531&lt;&gt;"",IF(MID(C3531,1,1)="c",SigmaEpsConcrete(I3531,$AN$30:$AN$33,$AR$30:$AR$33,$AS$26,$AS$27,$AS$28,$AQ$20,$AU$19),""),"")</f>
        <v/>
      </c>
      <c r="N3531" s="95" t="str">
        <f>IF(A3531&lt;&gt;"",IF(MID(C3531,1,1)="r",SigmaEpsReinf(J3531,$AS$42:$AS$43,$AS$41,$AS$39,$AS$40,$AQ$38),""),"")</f>
        <v/>
      </c>
      <c r="Q3531" s="92" t="str">
        <f t="shared" ref="Q3531:Q3594" si="566">IF(A3531&lt;&gt;"",IF(MID(C3531,1,1)="c",IF(ISERROR(M3531/I3531),"",M3531/I3531),""),"")</f>
        <v/>
      </c>
      <c r="R3531" s="92" t="str">
        <f t="shared" ref="R3531:R3594" si="567">IF(A3531&lt;&gt;"",IF(MID(C3531,1,1)="r",IF(ISERROR(N3531/J3531),"",N3531/J3531),""),"")</f>
        <v/>
      </c>
      <c r="U3531" s="5"/>
      <c r="V3531" s="5"/>
      <c r="W3531" s="94" t="str">
        <f t="shared" si="565"/>
        <v/>
      </c>
      <c r="X3531" s="94" t="str">
        <f t="shared" ref="X3531:X3594" si="568">IF(B3531&lt;&gt;"",G3531-$AU$106,"")</f>
        <v/>
      </c>
      <c r="Y3531" s="5"/>
      <c r="BK3531" s="8"/>
      <c r="BL3531" s="5"/>
      <c r="BM3531" s="5"/>
      <c r="BN3531" s="5"/>
      <c r="BO3531" s="5"/>
      <c r="BP3531" s="1"/>
      <c r="BQ3531" s="1"/>
      <c r="BR3531" s="1"/>
      <c r="BS3531" s="1"/>
      <c r="BT3531" s="1"/>
      <c r="BU3531" s="4"/>
      <c r="BV3531" s="1"/>
      <c r="BW3531" s="3"/>
      <c r="BX3531" s="4"/>
      <c r="BY3531" s="5"/>
      <c r="BZ3531" s="5"/>
      <c r="CA3531" s="5"/>
      <c r="CB3531" s="5"/>
      <c r="CC3531" s="5"/>
      <c r="CD3531" s="43"/>
    </row>
    <row r="3532" spans="1:82" x14ac:dyDescent="0.25">
      <c r="A3532" s="8"/>
      <c r="B3532" s="5"/>
      <c r="C3532" s="5"/>
      <c r="D3532" s="5"/>
      <c r="E3532" s="5"/>
      <c r="F3532" s="94" t="str">
        <f t="shared" si="559"/>
        <v/>
      </c>
      <c r="G3532" s="94" t="str">
        <f t="shared" si="560"/>
        <v/>
      </c>
      <c r="H3532" s="127" t="str">
        <f>IF(A3532&lt;&gt;"",IF(MID(C3532,1,1)="c",$AS$26,IF(MID(C3532,1,1)="r",$AS$41,IF(MID(C3532,1,1)="p",#REF!,#REF!))),"")</f>
        <v/>
      </c>
      <c r="I3532" s="92" t="str">
        <f t="shared" si="561"/>
        <v/>
      </c>
      <c r="J3532" s="92" t="str">
        <f t="shared" si="562"/>
        <v/>
      </c>
      <c r="K3532" s="92" t="str">
        <f t="shared" si="563"/>
        <v/>
      </c>
      <c r="L3532" s="92" t="str">
        <f t="shared" si="564"/>
        <v/>
      </c>
      <c r="M3532" s="95" t="str">
        <f>IF(A3532&lt;&gt;"",IF(MID(C3532,1,1)="c",SigmaEpsConcrete(I3532,$AN$30:$AN$33,$AR$30:$AR$33,$AS$26,$AS$27,$AS$28,$AQ$20,$AU$19),""),"")</f>
        <v/>
      </c>
      <c r="N3532" s="95" t="str">
        <f>IF(A3532&lt;&gt;"",IF(MID(C3532,1,1)="r",SigmaEpsReinf(J3532,$AS$42:$AS$43,$AS$41,$AS$39,$AS$40,$AQ$38),""),"")</f>
        <v/>
      </c>
      <c r="Q3532" s="92" t="str">
        <f t="shared" si="566"/>
        <v/>
      </c>
      <c r="R3532" s="92" t="str">
        <f t="shared" si="567"/>
        <v/>
      </c>
      <c r="U3532" s="5"/>
      <c r="V3532" s="5"/>
      <c r="W3532" s="94" t="str">
        <f t="shared" si="565"/>
        <v/>
      </c>
      <c r="X3532" s="94" t="str">
        <f t="shared" si="568"/>
        <v/>
      </c>
      <c r="Y3532" s="5"/>
      <c r="BK3532" s="8"/>
      <c r="BL3532" s="5"/>
      <c r="BM3532" s="5"/>
      <c r="BN3532" s="5"/>
      <c r="BO3532" s="5"/>
      <c r="BP3532" s="1"/>
      <c r="BQ3532" s="1"/>
      <c r="BR3532" s="1"/>
      <c r="BS3532" s="1"/>
      <c r="BT3532" s="1"/>
      <c r="BU3532" s="4"/>
      <c r="BV3532" s="1"/>
      <c r="BW3532" s="3"/>
      <c r="BX3532" s="4"/>
      <c r="BY3532" s="5"/>
      <c r="BZ3532" s="5"/>
      <c r="CA3532" s="5"/>
      <c r="CB3532" s="5"/>
      <c r="CC3532" s="5"/>
      <c r="CD3532" s="43"/>
    </row>
    <row r="3533" spans="1:82" x14ac:dyDescent="0.25">
      <c r="A3533" s="8"/>
      <c r="B3533" s="5"/>
      <c r="C3533" s="5"/>
      <c r="D3533" s="5"/>
      <c r="E3533" s="5"/>
      <c r="F3533" s="94" t="str">
        <f t="shared" si="559"/>
        <v/>
      </c>
      <c r="G3533" s="94" t="str">
        <f t="shared" si="560"/>
        <v/>
      </c>
      <c r="H3533" s="127" t="str">
        <f>IF(A3533&lt;&gt;"",IF(MID(C3533,1,1)="c",$AS$26,IF(MID(C3533,1,1)="r",$AS$41,IF(MID(C3533,1,1)="p",#REF!,#REF!))),"")</f>
        <v/>
      </c>
      <c r="I3533" s="92" t="str">
        <f t="shared" si="561"/>
        <v/>
      </c>
      <c r="J3533" s="92" t="str">
        <f t="shared" si="562"/>
        <v/>
      </c>
      <c r="K3533" s="92" t="str">
        <f t="shared" si="563"/>
        <v/>
      </c>
      <c r="L3533" s="92" t="str">
        <f t="shared" si="564"/>
        <v/>
      </c>
      <c r="M3533" s="95" t="str">
        <f>IF(A3533&lt;&gt;"",IF(MID(C3533,1,1)="c",SigmaEpsConcrete(I3533,$AN$30:$AN$33,$AR$30:$AR$33,$AS$26,$AS$27,$AS$28,$AQ$20,$AU$19),""),"")</f>
        <v/>
      </c>
      <c r="N3533" s="95" t="str">
        <f>IF(A3533&lt;&gt;"",IF(MID(C3533,1,1)="r",SigmaEpsReinf(J3533,$AS$42:$AS$43,$AS$41,$AS$39,$AS$40,$AQ$38),""),"")</f>
        <v/>
      </c>
      <c r="Q3533" s="92" t="str">
        <f t="shared" si="566"/>
        <v/>
      </c>
      <c r="R3533" s="92" t="str">
        <f t="shared" si="567"/>
        <v/>
      </c>
      <c r="U3533" s="5"/>
      <c r="V3533" s="5"/>
      <c r="W3533" s="94" t="str">
        <f t="shared" si="565"/>
        <v/>
      </c>
      <c r="X3533" s="94" t="str">
        <f t="shared" si="568"/>
        <v/>
      </c>
      <c r="Y3533" s="5"/>
      <c r="BK3533" s="8"/>
      <c r="BL3533" s="5"/>
      <c r="BM3533" s="5"/>
      <c r="BN3533" s="5"/>
      <c r="BO3533" s="5"/>
      <c r="BP3533" s="1"/>
      <c r="BQ3533" s="1"/>
      <c r="BR3533" s="1"/>
      <c r="BS3533" s="1"/>
      <c r="BT3533" s="1"/>
      <c r="BU3533" s="4"/>
      <c r="BV3533" s="1"/>
      <c r="BW3533" s="3"/>
      <c r="BX3533" s="4"/>
      <c r="BY3533" s="5"/>
      <c r="BZ3533" s="5"/>
      <c r="CA3533" s="5"/>
      <c r="CB3533" s="5"/>
      <c r="CC3533" s="5"/>
      <c r="CD3533" s="43"/>
    </row>
    <row r="3534" spans="1:82" x14ac:dyDescent="0.25">
      <c r="A3534" s="8"/>
      <c r="B3534" s="5"/>
      <c r="C3534" s="5"/>
      <c r="D3534" s="5"/>
      <c r="E3534" s="5"/>
      <c r="F3534" s="94" t="str">
        <f t="shared" si="559"/>
        <v/>
      </c>
      <c r="G3534" s="94" t="str">
        <f t="shared" si="560"/>
        <v/>
      </c>
      <c r="H3534" s="127" t="str">
        <f>IF(A3534&lt;&gt;"",IF(MID(C3534,1,1)="c",$AS$26,IF(MID(C3534,1,1)="r",$AS$41,IF(MID(C3534,1,1)="p",#REF!,#REF!))),"")</f>
        <v/>
      </c>
      <c r="I3534" s="92" t="str">
        <f t="shared" si="561"/>
        <v/>
      </c>
      <c r="J3534" s="92" t="str">
        <f t="shared" si="562"/>
        <v/>
      </c>
      <c r="K3534" s="92" t="str">
        <f t="shared" si="563"/>
        <v/>
      </c>
      <c r="L3534" s="92" t="str">
        <f t="shared" si="564"/>
        <v/>
      </c>
      <c r="M3534" s="95" t="str">
        <f>IF(A3534&lt;&gt;"",IF(MID(C3534,1,1)="c",SigmaEpsConcrete(I3534,$AN$30:$AN$33,$AR$30:$AR$33,$AS$26,$AS$27,$AS$28,$AQ$20,$AU$19),""),"")</f>
        <v/>
      </c>
      <c r="N3534" s="95" t="str">
        <f>IF(A3534&lt;&gt;"",IF(MID(C3534,1,1)="r",SigmaEpsReinf(J3534,$AS$42:$AS$43,$AS$41,$AS$39,$AS$40,$AQ$38),""),"")</f>
        <v/>
      </c>
      <c r="Q3534" s="92" t="str">
        <f t="shared" si="566"/>
        <v/>
      </c>
      <c r="R3534" s="92" t="str">
        <f t="shared" si="567"/>
        <v/>
      </c>
      <c r="U3534" s="5"/>
      <c r="V3534" s="5"/>
      <c r="W3534" s="94" t="str">
        <f t="shared" si="565"/>
        <v/>
      </c>
      <c r="X3534" s="94" t="str">
        <f t="shared" si="568"/>
        <v/>
      </c>
      <c r="Y3534" s="5"/>
      <c r="BK3534" s="8"/>
      <c r="BL3534" s="5"/>
      <c r="BM3534" s="5"/>
      <c r="BN3534" s="5"/>
      <c r="BO3534" s="5"/>
      <c r="BP3534" s="1"/>
      <c r="BQ3534" s="1"/>
      <c r="BR3534" s="1"/>
      <c r="BS3534" s="1"/>
      <c r="BT3534" s="1"/>
      <c r="BU3534" s="4"/>
      <c r="BV3534" s="1"/>
      <c r="BW3534" s="3"/>
      <c r="BX3534" s="4"/>
      <c r="BY3534" s="5"/>
      <c r="BZ3534" s="5"/>
      <c r="CA3534" s="5"/>
      <c r="CB3534" s="5"/>
      <c r="CC3534" s="5"/>
      <c r="CD3534" s="43"/>
    </row>
    <row r="3535" spans="1:82" x14ac:dyDescent="0.25">
      <c r="A3535" s="8"/>
      <c r="B3535" s="5"/>
      <c r="C3535" s="5"/>
      <c r="D3535" s="5"/>
      <c r="E3535" s="5"/>
      <c r="F3535" s="94" t="str">
        <f t="shared" si="559"/>
        <v/>
      </c>
      <c r="G3535" s="94" t="str">
        <f t="shared" si="560"/>
        <v/>
      </c>
      <c r="H3535" s="127" t="str">
        <f>IF(A3535&lt;&gt;"",IF(MID(C3535,1,1)="c",$AS$26,IF(MID(C3535,1,1)="r",$AS$41,IF(MID(C3535,1,1)="p",#REF!,#REF!))),"")</f>
        <v/>
      </c>
      <c r="I3535" s="92" t="str">
        <f t="shared" si="561"/>
        <v/>
      </c>
      <c r="J3535" s="92" t="str">
        <f t="shared" si="562"/>
        <v/>
      </c>
      <c r="K3535" s="92" t="str">
        <f t="shared" si="563"/>
        <v/>
      </c>
      <c r="L3535" s="92" t="str">
        <f t="shared" si="564"/>
        <v/>
      </c>
      <c r="M3535" s="95" t="str">
        <f>IF(A3535&lt;&gt;"",IF(MID(C3535,1,1)="c",SigmaEpsConcrete(I3535,$AN$30:$AN$33,$AR$30:$AR$33,$AS$26,$AS$27,$AS$28,$AQ$20,$AU$19),""),"")</f>
        <v/>
      </c>
      <c r="N3535" s="95" t="str">
        <f>IF(A3535&lt;&gt;"",IF(MID(C3535,1,1)="r",SigmaEpsReinf(J3535,$AS$42:$AS$43,$AS$41,$AS$39,$AS$40,$AQ$38),""),"")</f>
        <v/>
      </c>
      <c r="Q3535" s="92" t="str">
        <f t="shared" si="566"/>
        <v/>
      </c>
      <c r="R3535" s="92" t="str">
        <f t="shared" si="567"/>
        <v/>
      </c>
      <c r="U3535" s="5"/>
      <c r="V3535" s="5"/>
      <c r="W3535" s="94" t="str">
        <f t="shared" si="565"/>
        <v/>
      </c>
      <c r="X3535" s="94" t="str">
        <f t="shared" si="568"/>
        <v/>
      </c>
      <c r="Y3535" s="5"/>
      <c r="BK3535" s="8"/>
      <c r="BL3535" s="5"/>
      <c r="BM3535" s="5"/>
      <c r="BN3535" s="5"/>
      <c r="BO3535" s="5"/>
      <c r="BP3535" s="1"/>
      <c r="BQ3535" s="1"/>
      <c r="BR3535" s="1"/>
      <c r="BS3535" s="1"/>
      <c r="BT3535" s="1"/>
      <c r="BU3535" s="4"/>
      <c r="BV3535" s="1"/>
      <c r="BW3535" s="3"/>
      <c r="BX3535" s="4"/>
      <c r="BY3535" s="5"/>
      <c r="BZ3535" s="5"/>
      <c r="CA3535" s="5"/>
      <c r="CB3535" s="5"/>
      <c r="CC3535" s="5"/>
      <c r="CD3535" s="43"/>
    </row>
    <row r="3536" spans="1:82" x14ac:dyDescent="0.25">
      <c r="A3536" s="8"/>
      <c r="B3536" s="5"/>
      <c r="C3536" s="5"/>
      <c r="D3536" s="5"/>
      <c r="E3536" s="5"/>
      <c r="F3536" s="94" t="str">
        <f t="shared" si="559"/>
        <v/>
      </c>
      <c r="G3536" s="94" t="str">
        <f t="shared" si="560"/>
        <v/>
      </c>
      <c r="H3536" s="127" t="str">
        <f>IF(A3536&lt;&gt;"",IF(MID(C3536,1,1)="c",$AS$26,IF(MID(C3536,1,1)="r",$AS$41,IF(MID(C3536,1,1)="p",#REF!,#REF!))),"")</f>
        <v/>
      </c>
      <c r="I3536" s="92" t="str">
        <f t="shared" si="561"/>
        <v/>
      </c>
      <c r="J3536" s="92" t="str">
        <f t="shared" si="562"/>
        <v/>
      </c>
      <c r="K3536" s="92" t="str">
        <f t="shared" si="563"/>
        <v/>
      </c>
      <c r="L3536" s="92" t="str">
        <f t="shared" si="564"/>
        <v/>
      </c>
      <c r="M3536" s="95" t="str">
        <f>IF(A3536&lt;&gt;"",IF(MID(C3536,1,1)="c",SigmaEpsConcrete(I3536,$AN$30:$AN$33,$AR$30:$AR$33,$AS$26,$AS$27,$AS$28,$AQ$20,$AU$19),""),"")</f>
        <v/>
      </c>
      <c r="N3536" s="95" t="str">
        <f>IF(A3536&lt;&gt;"",IF(MID(C3536,1,1)="r",SigmaEpsReinf(J3536,$AS$42:$AS$43,$AS$41,$AS$39,$AS$40,$AQ$38),""),"")</f>
        <v/>
      </c>
      <c r="Q3536" s="92" t="str">
        <f t="shared" si="566"/>
        <v/>
      </c>
      <c r="R3536" s="92" t="str">
        <f t="shared" si="567"/>
        <v/>
      </c>
      <c r="U3536" s="5"/>
      <c r="V3536" s="5"/>
      <c r="W3536" s="94" t="str">
        <f t="shared" si="565"/>
        <v/>
      </c>
      <c r="X3536" s="94" t="str">
        <f t="shared" si="568"/>
        <v/>
      </c>
      <c r="Y3536" s="5"/>
      <c r="BK3536" s="8"/>
      <c r="BL3536" s="5"/>
      <c r="BM3536" s="5"/>
      <c r="BN3536" s="5"/>
      <c r="BO3536" s="5"/>
      <c r="BP3536" s="1"/>
      <c r="BQ3536" s="1"/>
      <c r="BR3536" s="1"/>
      <c r="BS3536" s="1"/>
      <c r="BT3536" s="1"/>
      <c r="BU3536" s="4"/>
      <c r="BV3536" s="1"/>
      <c r="BW3536" s="3"/>
      <c r="BX3536" s="4"/>
      <c r="BY3536" s="5"/>
      <c r="BZ3536" s="5"/>
      <c r="CA3536" s="5"/>
      <c r="CB3536" s="5"/>
      <c r="CC3536" s="5"/>
      <c r="CD3536" s="43"/>
    </row>
    <row r="3537" spans="1:82" x14ac:dyDescent="0.25">
      <c r="A3537" s="8"/>
      <c r="B3537" s="5"/>
      <c r="C3537" s="5"/>
      <c r="D3537" s="5"/>
      <c r="E3537" s="5"/>
      <c r="F3537" s="94" t="str">
        <f t="shared" si="559"/>
        <v/>
      </c>
      <c r="G3537" s="94" t="str">
        <f t="shared" si="560"/>
        <v/>
      </c>
      <c r="H3537" s="127" t="str">
        <f>IF(A3537&lt;&gt;"",IF(MID(C3537,1,1)="c",$AS$26,IF(MID(C3537,1,1)="r",$AS$41,IF(MID(C3537,1,1)="p",#REF!,#REF!))),"")</f>
        <v/>
      </c>
      <c r="I3537" s="92" t="str">
        <f t="shared" si="561"/>
        <v/>
      </c>
      <c r="J3537" s="92" t="str">
        <f t="shared" si="562"/>
        <v/>
      </c>
      <c r="K3537" s="92" t="str">
        <f t="shared" si="563"/>
        <v/>
      </c>
      <c r="L3537" s="92" t="str">
        <f t="shared" si="564"/>
        <v/>
      </c>
      <c r="M3537" s="95" t="str">
        <f>IF(A3537&lt;&gt;"",IF(MID(C3537,1,1)="c",SigmaEpsConcrete(I3537,$AN$30:$AN$33,$AR$30:$AR$33,$AS$26,$AS$27,$AS$28,$AQ$20,$AU$19),""),"")</f>
        <v/>
      </c>
      <c r="N3537" s="95" t="str">
        <f>IF(A3537&lt;&gt;"",IF(MID(C3537,1,1)="r",SigmaEpsReinf(J3537,$AS$42:$AS$43,$AS$41,$AS$39,$AS$40,$AQ$38),""),"")</f>
        <v/>
      </c>
      <c r="Q3537" s="92" t="str">
        <f t="shared" si="566"/>
        <v/>
      </c>
      <c r="R3537" s="92" t="str">
        <f t="shared" si="567"/>
        <v/>
      </c>
      <c r="U3537" s="5"/>
      <c r="V3537" s="5"/>
      <c r="W3537" s="94" t="str">
        <f t="shared" si="565"/>
        <v/>
      </c>
      <c r="X3537" s="94" t="str">
        <f t="shared" si="568"/>
        <v/>
      </c>
      <c r="Y3537" s="5"/>
      <c r="BK3537" s="8"/>
      <c r="BL3537" s="5"/>
      <c r="BM3537" s="5"/>
      <c r="BN3537" s="5"/>
      <c r="BO3537" s="5"/>
      <c r="BP3537" s="1"/>
      <c r="BQ3537" s="1"/>
      <c r="BR3537" s="1"/>
      <c r="BS3537" s="1"/>
      <c r="BT3537" s="1"/>
      <c r="BU3537" s="4"/>
      <c r="BV3537" s="1"/>
      <c r="BW3537" s="3"/>
      <c r="BX3537" s="4"/>
      <c r="BY3537" s="5"/>
      <c r="BZ3537" s="5"/>
      <c r="CA3537" s="5"/>
      <c r="CB3537" s="5"/>
      <c r="CC3537" s="5"/>
      <c r="CD3537" s="43"/>
    </row>
    <row r="3538" spans="1:82" x14ac:dyDescent="0.25">
      <c r="A3538" s="8"/>
      <c r="B3538" s="5"/>
      <c r="C3538" s="5"/>
      <c r="D3538" s="5"/>
      <c r="E3538" s="5"/>
      <c r="F3538" s="94" t="str">
        <f t="shared" si="559"/>
        <v/>
      </c>
      <c r="G3538" s="94" t="str">
        <f t="shared" si="560"/>
        <v/>
      </c>
      <c r="H3538" s="127" t="str">
        <f>IF(A3538&lt;&gt;"",IF(MID(C3538,1,1)="c",$AS$26,IF(MID(C3538,1,1)="r",$AS$41,IF(MID(C3538,1,1)="p",#REF!,#REF!))),"")</f>
        <v/>
      </c>
      <c r="I3538" s="92" t="str">
        <f t="shared" si="561"/>
        <v/>
      </c>
      <c r="J3538" s="92" t="str">
        <f t="shared" si="562"/>
        <v/>
      </c>
      <c r="K3538" s="92" t="str">
        <f t="shared" si="563"/>
        <v/>
      </c>
      <c r="L3538" s="92" t="str">
        <f t="shared" si="564"/>
        <v/>
      </c>
      <c r="M3538" s="95" t="str">
        <f>IF(A3538&lt;&gt;"",IF(MID(C3538,1,1)="c",SigmaEpsConcrete(I3538,$AN$30:$AN$33,$AR$30:$AR$33,$AS$26,$AS$27,$AS$28,$AQ$20,$AU$19),""),"")</f>
        <v/>
      </c>
      <c r="N3538" s="95" t="str">
        <f>IF(A3538&lt;&gt;"",IF(MID(C3538,1,1)="r",SigmaEpsReinf(J3538,$AS$42:$AS$43,$AS$41,$AS$39,$AS$40,$AQ$38),""),"")</f>
        <v/>
      </c>
      <c r="Q3538" s="92" t="str">
        <f t="shared" si="566"/>
        <v/>
      </c>
      <c r="R3538" s="92" t="str">
        <f t="shared" si="567"/>
        <v/>
      </c>
      <c r="U3538" s="5"/>
      <c r="V3538" s="5"/>
      <c r="W3538" s="94" t="str">
        <f t="shared" si="565"/>
        <v/>
      </c>
      <c r="X3538" s="94" t="str">
        <f t="shared" si="568"/>
        <v/>
      </c>
      <c r="Y3538" s="5"/>
      <c r="BK3538" s="8"/>
      <c r="BL3538" s="5"/>
      <c r="BM3538" s="5"/>
      <c r="BN3538" s="5"/>
      <c r="BO3538" s="5"/>
      <c r="BP3538" s="1"/>
      <c r="BQ3538" s="1"/>
      <c r="BR3538" s="1"/>
      <c r="BS3538" s="1"/>
      <c r="BT3538" s="1"/>
      <c r="BU3538" s="4"/>
      <c r="BV3538" s="1"/>
      <c r="BW3538" s="3"/>
      <c r="BX3538" s="4"/>
      <c r="BY3538" s="5"/>
      <c r="BZ3538" s="5"/>
      <c r="CA3538" s="5"/>
      <c r="CB3538" s="5"/>
      <c r="CC3538" s="5"/>
      <c r="CD3538" s="43"/>
    </row>
    <row r="3539" spans="1:82" x14ac:dyDescent="0.25">
      <c r="A3539" s="8"/>
      <c r="B3539" s="5"/>
      <c r="C3539" s="5"/>
      <c r="D3539" s="5"/>
      <c r="E3539" s="5"/>
      <c r="F3539" s="94" t="str">
        <f t="shared" si="559"/>
        <v/>
      </c>
      <c r="G3539" s="94" t="str">
        <f t="shared" si="560"/>
        <v/>
      </c>
      <c r="H3539" s="127" t="str">
        <f>IF(A3539&lt;&gt;"",IF(MID(C3539,1,1)="c",$AS$26,IF(MID(C3539,1,1)="r",$AS$41,IF(MID(C3539,1,1)="p",#REF!,#REF!))),"")</f>
        <v/>
      </c>
      <c r="I3539" s="92" t="str">
        <f t="shared" si="561"/>
        <v/>
      </c>
      <c r="J3539" s="92" t="str">
        <f t="shared" si="562"/>
        <v/>
      </c>
      <c r="K3539" s="92" t="str">
        <f t="shared" si="563"/>
        <v/>
      </c>
      <c r="L3539" s="92" t="str">
        <f t="shared" si="564"/>
        <v/>
      </c>
      <c r="M3539" s="95" t="str">
        <f>IF(A3539&lt;&gt;"",IF(MID(C3539,1,1)="c",SigmaEpsConcrete(I3539,$AN$30:$AN$33,$AR$30:$AR$33,$AS$26,$AS$27,$AS$28,$AQ$20,$AU$19),""),"")</f>
        <v/>
      </c>
      <c r="N3539" s="95" t="str">
        <f>IF(A3539&lt;&gt;"",IF(MID(C3539,1,1)="r",SigmaEpsReinf(J3539,$AS$42:$AS$43,$AS$41,$AS$39,$AS$40,$AQ$38),""),"")</f>
        <v/>
      </c>
      <c r="Q3539" s="92" t="str">
        <f t="shared" si="566"/>
        <v/>
      </c>
      <c r="R3539" s="92" t="str">
        <f t="shared" si="567"/>
        <v/>
      </c>
      <c r="U3539" s="5"/>
      <c r="V3539" s="5"/>
      <c r="W3539" s="94" t="str">
        <f t="shared" si="565"/>
        <v/>
      </c>
      <c r="X3539" s="94" t="str">
        <f t="shared" si="568"/>
        <v/>
      </c>
      <c r="Y3539" s="5"/>
      <c r="BK3539" s="8"/>
      <c r="BL3539" s="5"/>
      <c r="BM3539" s="5"/>
      <c r="BN3539" s="5"/>
      <c r="BO3539" s="5"/>
      <c r="BP3539" s="1"/>
      <c r="BQ3539" s="1"/>
      <c r="BR3539" s="1"/>
      <c r="BS3539" s="1"/>
      <c r="BT3539" s="1"/>
      <c r="BU3539" s="4"/>
      <c r="BV3539" s="1"/>
      <c r="BW3539" s="3"/>
      <c r="BX3539" s="4"/>
      <c r="BY3539" s="5"/>
      <c r="BZ3539" s="5"/>
      <c r="CA3539" s="5"/>
      <c r="CB3539" s="5"/>
      <c r="CC3539" s="5"/>
      <c r="CD3539" s="43"/>
    </row>
    <row r="3540" spans="1:82" x14ac:dyDescent="0.25">
      <c r="A3540" s="8"/>
      <c r="B3540" s="5"/>
      <c r="C3540" s="5"/>
      <c r="D3540" s="5"/>
      <c r="E3540" s="5"/>
      <c r="F3540" s="94" t="str">
        <f t="shared" si="559"/>
        <v/>
      </c>
      <c r="G3540" s="94" t="str">
        <f t="shared" si="560"/>
        <v/>
      </c>
      <c r="H3540" s="127" t="str">
        <f>IF(A3540&lt;&gt;"",IF(MID(C3540,1,1)="c",$AS$26,IF(MID(C3540,1,1)="r",$AS$41,IF(MID(C3540,1,1)="p",#REF!,#REF!))),"")</f>
        <v/>
      </c>
      <c r="I3540" s="92" t="str">
        <f t="shared" si="561"/>
        <v/>
      </c>
      <c r="J3540" s="92" t="str">
        <f t="shared" si="562"/>
        <v/>
      </c>
      <c r="K3540" s="92" t="str">
        <f t="shared" si="563"/>
        <v/>
      </c>
      <c r="L3540" s="92" t="str">
        <f t="shared" si="564"/>
        <v/>
      </c>
      <c r="M3540" s="95" t="str">
        <f>IF(A3540&lt;&gt;"",IF(MID(C3540,1,1)="c",SigmaEpsConcrete(I3540,$AN$30:$AN$33,$AR$30:$AR$33,$AS$26,$AS$27,$AS$28,$AQ$20,$AU$19),""),"")</f>
        <v/>
      </c>
      <c r="N3540" s="95" t="str">
        <f>IF(A3540&lt;&gt;"",IF(MID(C3540,1,1)="r",SigmaEpsReinf(J3540,$AS$42:$AS$43,$AS$41,$AS$39,$AS$40,$AQ$38),""),"")</f>
        <v/>
      </c>
      <c r="Q3540" s="92" t="str">
        <f t="shared" si="566"/>
        <v/>
      </c>
      <c r="R3540" s="92" t="str">
        <f t="shared" si="567"/>
        <v/>
      </c>
      <c r="U3540" s="5"/>
      <c r="V3540" s="5"/>
      <c r="W3540" s="94" t="str">
        <f t="shared" si="565"/>
        <v/>
      </c>
      <c r="X3540" s="94" t="str">
        <f t="shared" si="568"/>
        <v/>
      </c>
      <c r="Y3540" s="5"/>
      <c r="BK3540" s="8"/>
      <c r="BL3540" s="5"/>
      <c r="BM3540" s="5"/>
      <c r="BN3540" s="5"/>
      <c r="BO3540" s="5"/>
      <c r="BP3540" s="1"/>
      <c r="BQ3540" s="1"/>
      <c r="BR3540" s="1"/>
      <c r="BS3540" s="1"/>
      <c r="BT3540" s="1"/>
      <c r="BU3540" s="4"/>
      <c r="BV3540" s="1"/>
      <c r="BW3540" s="3"/>
      <c r="BX3540" s="4"/>
      <c r="BY3540" s="5"/>
      <c r="BZ3540" s="5"/>
      <c r="CA3540" s="5"/>
      <c r="CB3540" s="5"/>
      <c r="CC3540" s="5"/>
      <c r="CD3540" s="43"/>
    </row>
    <row r="3541" spans="1:82" x14ac:dyDescent="0.25">
      <c r="A3541" s="8"/>
      <c r="B3541" s="5"/>
      <c r="C3541" s="5"/>
      <c r="D3541" s="5"/>
      <c r="E3541" s="5"/>
      <c r="F3541" s="94" t="str">
        <f t="shared" si="559"/>
        <v/>
      </c>
      <c r="G3541" s="94" t="str">
        <f t="shared" si="560"/>
        <v/>
      </c>
      <c r="H3541" s="127" t="str">
        <f>IF(A3541&lt;&gt;"",IF(MID(C3541,1,1)="c",$AS$26,IF(MID(C3541,1,1)="r",$AS$41,IF(MID(C3541,1,1)="p",#REF!,#REF!))),"")</f>
        <v/>
      </c>
      <c r="I3541" s="92" t="str">
        <f t="shared" si="561"/>
        <v/>
      </c>
      <c r="J3541" s="92" t="str">
        <f t="shared" si="562"/>
        <v/>
      </c>
      <c r="K3541" s="92" t="str">
        <f t="shared" si="563"/>
        <v/>
      </c>
      <c r="L3541" s="92" t="str">
        <f t="shared" si="564"/>
        <v/>
      </c>
      <c r="M3541" s="95" t="str">
        <f>IF(A3541&lt;&gt;"",IF(MID(C3541,1,1)="c",SigmaEpsConcrete(I3541,$AN$30:$AN$33,$AR$30:$AR$33,$AS$26,$AS$27,$AS$28,$AQ$20,$AU$19),""),"")</f>
        <v/>
      </c>
      <c r="N3541" s="95" t="str">
        <f>IF(A3541&lt;&gt;"",IF(MID(C3541,1,1)="r",SigmaEpsReinf(J3541,$AS$42:$AS$43,$AS$41,$AS$39,$AS$40,$AQ$38),""),"")</f>
        <v/>
      </c>
      <c r="Q3541" s="92" t="str">
        <f t="shared" si="566"/>
        <v/>
      </c>
      <c r="R3541" s="92" t="str">
        <f t="shared" si="567"/>
        <v/>
      </c>
      <c r="U3541" s="5"/>
      <c r="V3541" s="5"/>
      <c r="W3541" s="94" t="str">
        <f t="shared" si="565"/>
        <v/>
      </c>
      <c r="X3541" s="94" t="str">
        <f t="shared" si="568"/>
        <v/>
      </c>
      <c r="Y3541" s="5"/>
      <c r="BK3541" s="8"/>
      <c r="BL3541" s="5"/>
      <c r="BM3541" s="5"/>
      <c r="BN3541" s="5"/>
      <c r="BO3541" s="5"/>
      <c r="BP3541" s="1"/>
      <c r="BQ3541" s="1"/>
      <c r="BR3541" s="1"/>
      <c r="BS3541" s="1"/>
      <c r="BT3541" s="1"/>
      <c r="BU3541" s="4"/>
      <c r="BV3541" s="1"/>
      <c r="BW3541" s="3"/>
      <c r="BX3541" s="4"/>
      <c r="BY3541" s="5"/>
      <c r="BZ3541" s="5"/>
      <c r="CA3541" s="5"/>
      <c r="CB3541" s="5"/>
      <c r="CC3541" s="5"/>
      <c r="CD3541" s="43"/>
    </row>
    <row r="3542" spans="1:82" x14ac:dyDescent="0.25">
      <c r="A3542" s="8"/>
      <c r="B3542" s="5"/>
      <c r="C3542" s="5"/>
      <c r="D3542" s="5"/>
      <c r="E3542" s="5"/>
      <c r="F3542" s="94" t="str">
        <f t="shared" si="559"/>
        <v/>
      </c>
      <c r="G3542" s="94" t="str">
        <f t="shared" si="560"/>
        <v/>
      </c>
      <c r="H3542" s="127" t="str">
        <f>IF(A3542&lt;&gt;"",IF(MID(C3542,1,1)="c",$AS$26,IF(MID(C3542,1,1)="r",$AS$41,IF(MID(C3542,1,1)="p",#REF!,#REF!))),"")</f>
        <v/>
      </c>
      <c r="I3542" s="92" t="str">
        <f t="shared" si="561"/>
        <v/>
      </c>
      <c r="J3542" s="92" t="str">
        <f t="shared" si="562"/>
        <v/>
      </c>
      <c r="K3542" s="92" t="str">
        <f t="shared" si="563"/>
        <v/>
      </c>
      <c r="L3542" s="92" t="str">
        <f t="shared" si="564"/>
        <v/>
      </c>
      <c r="M3542" s="95" t="str">
        <f>IF(A3542&lt;&gt;"",IF(MID(C3542,1,1)="c",SigmaEpsConcrete(I3542,$AN$30:$AN$33,$AR$30:$AR$33,$AS$26,$AS$27,$AS$28,$AQ$20,$AU$19),""),"")</f>
        <v/>
      </c>
      <c r="N3542" s="95" t="str">
        <f>IF(A3542&lt;&gt;"",IF(MID(C3542,1,1)="r",SigmaEpsReinf(J3542,$AS$42:$AS$43,$AS$41,$AS$39,$AS$40,$AQ$38),""),"")</f>
        <v/>
      </c>
      <c r="Q3542" s="92" t="str">
        <f t="shared" si="566"/>
        <v/>
      </c>
      <c r="R3542" s="92" t="str">
        <f t="shared" si="567"/>
        <v/>
      </c>
      <c r="U3542" s="5"/>
      <c r="V3542" s="5"/>
      <c r="W3542" s="94" t="str">
        <f t="shared" si="565"/>
        <v/>
      </c>
      <c r="X3542" s="94" t="str">
        <f t="shared" si="568"/>
        <v/>
      </c>
      <c r="Y3542" s="5"/>
      <c r="BK3542" s="8"/>
      <c r="BL3542" s="5"/>
      <c r="BM3542" s="5"/>
      <c r="BN3542" s="5"/>
      <c r="BO3542" s="5"/>
      <c r="BP3542" s="1"/>
      <c r="BQ3542" s="1"/>
      <c r="BR3542" s="1"/>
      <c r="BS3542" s="1"/>
      <c r="BT3542" s="1"/>
      <c r="BU3542" s="4"/>
      <c r="BV3542" s="1"/>
      <c r="BW3542" s="3"/>
      <c r="BX3542" s="4"/>
      <c r="BY3542" s="5"/>
      <c r="BZ3542" s="5"/>
      <c r="CA3542" s="5"/>
      <c r="CB3542" s="5"/>
      <c r="CC3542" s="5"/>
      <c r="CD3542" s="43"/>
    </row>
    <row r="3543" spans="1:82" x14ac:dyDescent="0.25">
      <c r="A3543" s="8"/>
      <c r="B3543" s="5"/>
      <c r="C3543" s="5"/>
      <c r="D3543" s="5"/>
      <c r="E3543" s="5"/>
      <c r="F3543" s="94" t="str">
        <f t="shared" si="559"/>
        <v/>
      </c>
      <c r="G3543" s="94" t="str">
        <f t="shared" si="560"/>
        <v/>
      </c>
      <c r="H3543" s="127" t="str">
        <f>IF(A3543&lt;&gt;"",IF(MID(C3543,1,1)="c",$AS$26,IF(MID(C3543,1,1)="r",$AS$41,IF(MID(C3543,1,1)="p",#REF!,#REF!))),"")</f>
        <v/>
      </c>
      <c r="I3543" s="92" t="str">
        <f t="shared" si="561"/>
        <v/>
      </c>
      <c r="J3543" s="92" t="str">
        <f t="shared" si="562"/>
        <v/>
      </c>
      <c r="K3543" s="92" t="str">
        <f t="shared" si="563"/>
        <v/>
      </c>
      <c r="L3543" s="92" t="str">
        <f t="shared" si="564"/>
        <v/>
      </c>
      <c r="M3543" s="95" t="str">
        <f>IF(A3543&lt;&gt;"",IF(MID(C3543,1,1)="c",SigmaEpsConcrete(I3543,$AN$30:$AN$33,$AR$30:$AR$33,$AS$26,$AS$27,$AS$28,$AQ$20,$AU$19),""),"")</f>
        <v/>
      </c>
      <c r="N3543" s="95" t="str">
        <f>IF(A3543&lt;&gt;"",IF(MID(C3543,1,1)="r",SigmaEpsReinf(J3543,$AS$42:$AS$43,$AS$41,$AS$39,$AS$40,$AQ$38),""),"")</f>
        <v/>
      </c>
      <c r="Q3543" s="92" t="str">
        <f t="shared" si="566"/>
        <v/>
      </c>
      <c r="R3543" s="92" t="str">
        <f t="shared" si="567"/>
        <v/>
      </c>
      <c r="U3543" s="5"/>
      <c r="V3543" s="5"/>
      <c r="W3543" s="94" t="str">
        <f t="shared" si="565"/>
        <v/>
      </c>
      <c r="X3543" s="94" t="str">
        <f t="shared" si="568"/>
        <v/>
      </c>
      <c r="Y3543" s="5"/>
      <c r="BK3543" s="8"/>
      <c r="BL3543" s="5"/>
      <c r="BM3543" s="5"/>
      <c r="BN3543" s="5"/>
      <c r="BO3543" s="5"/>
      <c r="BP3543" s="1"/>
      <c r="BQ3543" s="1"/>
      <c r="BR3543" s="1"/>
      <c r="BS3543" s="1"/>
      <c r="BT3543" s="1"/>
      <c r="BU3543" s="4"/>
      <c r="BV3543" s="1"/>
      <c r="BW3543" s="3"/>
      <c r="BX3543" s="4"/>
      <c r="BY3543" s="5"/>
      <c r="BZ3543" s="5"/>
      <c r="CA3543" s="5"/>
      <c r="CB3543" s="5"/>
      <c r="CC3543" s="5"/>
      <c r="CD3543" s="43"/>
    </row>
    <row r="3544" spans="1:82" x14ac:dyDescent="0.25">
      <c r="A3544" s="8"/>
      <c r="B3544" s="5"/>
      <c r="C3544" s="5"/>
      <c r="D3544" s="5"/>
      <c r="E3544" s="5"/>
      <c r="F3544" s="94" t="str">
        <f t="shared" si="559"/>
        <v/>
      </c>
      <c r="G3544" s="94" t="str">
        <f t="shared" si="560"/>
        <v/>
      </c>
      <c r="H3544" s="127" t="str">
        <f>IF(A3544&lt;&gt;"",IF(MID(C3544,1,1)="c",$AS$26,IF(MID(C3544,1,1)="r",$AS$41,IF(MID(C3544,1,1)="p",#REF!,#REF!))),"")</f>
        <v/>
      </c>
      <c r="I3544" s="92" t="str">
        <f t="shared" si="561"/>
        <v/>
      </c>
      <c r="J3544" s="92" t="str">
        <f t="shared" si="562"/>
        <v/>
      </c>
      <c r="K3544" s="92" t="str">
        <f t="shared" si="563"/>
        <v/>
      </c>
      <c r="L3544" s="92" t="str">
        <f t="shared" si="564"/>
        <v/>
      </c>
      <c r="M3544" s="95" t="str">
        <f>IF(A3544&lt;&gt;"",IF(MID(C3544,1,1)="c",SigmaEpsConcrete(I3544,$AN$30:$AN$33,$AR$30:$AR$33,$AS$26,$AS$27,$AS$28,$AQ$20,$AU$19),""),"")</f>
        <v/>
      </c>
      <c r="N3544" s="95" t="str">
        <f>IF(A3544&lt;&gt;"",IF(MID(C3544,1,1)="r",SigmaEpsReinf(J3544,$AS$42:$AS$43,$AS$41,$AS$39,$AS$40,$AQ$38),""),"")</f>
        <v/>
      </c>
      <c r="Q3544" s="92" t="str">
        <f t="shared" si="566"/>
        <v/>
      </c>
      <c r="R3544" s="92" t="str">
        <f t="shared" si="567"/>
        <v/>
      </c>
      <c r="U3544" s="5"/>
      <c r="V3544" s="5"/>
      <c r="W3544" s="94" t="str">
        <f t="shared" si="565"/>
        <v/>
      </c>
      <c r="X3544" s="94" t="str">
        <f t="shared" si="568"/>
        <v/>
      </c>
      <c r="Y3544" s="5"/>
      <c r="BK3544" s="8"/>
      <c r="BL3544" s="5"/>
      <c r="BM3544" s="5"/>
      <c r="BN3544" s="5"/>
      <c r="BO3544" s="5"/>
      <c r="BP3544" s="1"/>
      <c r="BQ3544" s="1"/>
      <c r="BR3544" s="1"/>
      <c r="BS3544" s="1"/>
      <c r="BT3544" s="1"/>
      <c r="BU3544" s="4"/>
      <c r="BV3544" s="1"/>
      <c r="BW3544" s="3"/>
      <c r="BX3544" s="4"/>
      <c r="BY3544" s="5"/>
      <c r="BZ3544" s="5"/>
      <c r="CA3544" s="5"/>
      <c r="CB3544" s="5"/>
      <c r="CC3544" s="5"/>
      <c r="CD3544" s="43"/>
    </row>
    <row r="3545" spans="1:82" x14ac:dyDescent="0.25">
      <c r="A3545" s="8"/>
      <c r="B3545" s="5"/>
      <c r="C3545" s="5"/>
      <c r="D3545" s="5"/>
      <c r="E3545" s="5"/>
      <c r="F3545" s="94" t="str">
        <f t="shared" si="559"/>
        <v/>
      </c>
      <c r="G3545" s="94" t="str">
        <f t="shared" si="560"/>
        <v/>
      </c>
      <c r="H3545" s="127" t="str">
        <f>IF(A3545&lt;&gt;"",IF(MID(C3545,1,1)="c",$AS$26,IF(MID(C3545,1,1)="r",$AS$41,IF(MID(C3545,1,1)="p",#REF!,#REF!))),"")</f>
        <v/>
      </c>
      <c r="I3545" s="92" t="str">
        <f t="shared" si="561"/>
        <v/>
      </c>
      <c r="J3545" s="92" t="str">
        <f t="shared" si="562"/>
        <v/>
      </c>
      <c r="K3545" s="92" t="str">
        <f t="shared" si="563"/>
        <v/>
      </c>
      <c r="L3545" s="92" t="str">
        <f t="shared" si="564"/>
        <v/>
      </c>
      <c r="M3545" s="95" t="str">
        <f>IF(A3545&lt;&gt;"",IF(MID(C3545,1,1)="c",SigmaEpsConcrete(I3545,$AN$30:$AN$33,$AR$30:$AR$33,$AS$26,$AS$27,$AS$28,$AQ$20,$AU$19),""),"")</f>
        <v/>
      </c>
      <c r="N3545" s="95" t="str">
        <f>IF(A3545&lt;&gt;"",IF(MID(C3545,1,1)="r",SigmaEpsReinf(J3545,$AS$42:$AS$43,$AS$41,$AS$39,$AS$40,$AQ$38),""),"")</f>
        <v/>
      </c>
      <c r="Q3545" s="92" t="str">
        <f t="shared" si="566"/>
        <v/>
      </c>
      <c r="R3545" s="92" t="str">
        <f t="shared" si="567"/>
        <v/>
      </c>
      <c r="U3545" s="5"/>
      <c r="V3545" s="5"/>
      <c r="W3545" s="94" t="str">
        <f t="shared" si="565"/>
        <v/>
      </c>
      <c r="X3545" s="94" t="str">
        <f t="shared" si="568"/>
        <v/>
      </c>
      <c r="Y3545" s="5"/>
      <c r="BK3545" s="8"/>
      <c r="BL3545" s="5"/>
      <c r="BM3545" s="5"/>
      <c r="BN3545" s="5"/>
      <c r="BO3545" s="5"/>
      <c r="BP3545" s="1"/>
      <c r="BQ3545" s="1"/>
      <c r="BR3545" s="1"/>
      <c r="BS3545" s="1"/>
      <c r="BT3545" s="1"/>
      <c r="BU3545" s="4"/>
      <c r="BV3545" s="1"/>
      <c r="BW3545" s="3"/>
      <c r="BX3545" s="4"/>
      <c r="BY3545" s="5"/>
      <c r="BZ3545" s="5"/>
      <c r="CA3545" s="5"/>
      <c r="CB3545" s="5"/>
      <c r="CC3545" s="5"/>
      <c r="CD3545" s="43"/>
    </row>
    <row r="3546" spans="1:82" x14ac:dyDescent="0.25">
      <c r="A3546" s="8"/>
      <c r="B3546" s="5"/>
      <c r="C3546" s="5"/>
      <c r="D3546" s="5"/>
      <c r="E3546" s="5"/>
      <c r="F3546" s="94" t="str">
        <f t="shared" si="559"/>
        <v/>
      </c>
      <c r="G3546" s="94" t="str">
        <f t="shared" si="560"/>
        <v/>
      </c>
      <c r="H3546" s="127" t="str">
        <f>IF(A3546&lt;&gt;"",IF(MID(C3546,1,1)="c",$AS$26,IF(MID(C3546,1,1)="r",$AS$41,IF(MID(C3546,1,1)="p",#REF!,#REF!))),"")</f>
        <v/>
      </c>
      <c r="I3546" s="92" t="str">
        <f t="shared" si="561"/>
        <v/>
      </c>
      <c r="J3546" s="92" t="str">
        <f t="shared" si="562"/>
        <v/>
      </c>
      <c r="K3546" s="92" t="str">
        <f t="shared" si="563"/>
        <v/>
      </c>
      <c r="L3546" s="92" t="str">
        <f t="shared" si="564"/>
        <v/>
      </c>
      <c r="M3546" s="95" t="str">
        <f>IF(A3546&lt;&gt;"",IF(MID(C3546,1,1)="c",SigmaEpsConcrete(I3546,$AN$30:$AN$33,$AR$30:$AR$33,$AS$26,$AS$27,$AS$28,$AQ$20,$AU$19),""),"")</f>
        <v/>
      </c>
      <c r="N3546" s="95" t="str">
        <f>IF(A3546&lt;&gt;"",IF(MID(C3546,1,1)="r",SigmaEpsReinf(J3546,$AS$42:$AS$43,$AS$41,$AS$39,$AS$40,$AQ$38),""),"")</f>
        <v/>
      </c>
      <c r="Q3546" s="92" t="str">
        <f t="shared" si="566"/>
        <v/>
      </c>
      <c r="R3546" s="92" t="str">
        <f t="shared" si="567"/>
        <v/>
      </c>
      <c r="U3546" s="5"/>
      <c r="V3546" s="5"/>
      <c r="W3546" s="94" t="str">
        <f t="shared" si="565"/>
        <v/>
      </c>
      <c r="X3546" s="94" t="str">
        <f t="shared" si="568"/>
        <v/>
      </c>
      <c r="Y3546" s="5"/>
      <c r="BK3546" s="8"/>
      <c r="BL3546" s="5"/>
      <c r="BM3546" s="5"/>
      <c r="BN3546" s="5"/>
      <c r="BO3546" s="5"/>
      <c r="BP3546" s="1"/>
      <c r="BQ3546" s="1"/>
      <c r="BR3546" s="1"/>
      <c r="BS3546" s="1"/>
      <c r="BT3546" s="1"/>
      <c r="BU3546" s="4"/>
      <c r="BV3546" s="1"/>
      <c r="BW3546" s="3"/>
      <c r="BX3546" s="4"/>
      <c r="BY3546" s="5"/>
      <c r="BZ3546" s="5"/>
      <c r="CA3546" s="5"/>
      <c r="CB3546" s="5"/>
      <c r="CC3546" s="5"/>
      <c r="CD3546" s="43"/>
    </row>
    <row r="3547" spans="1:82" x14ac:dyDescent="0.25">
      <c r="A3547" s="8"/>
      <c r="B3547" s="5"/>
      <c r="C3547" s="5"/>
      <c r="D3547" s="5"/>
      <c r="E3547" s="5"/>
      <c r="F3547" s="94" t="str">
        <f t="shared" si="559"/>
        <v/>
      </c>
      <c r="G3547" s="94" t="str">
        <f t="shared" si="560"/>
        <v/>
      </c>
      <c r="H3547" s="127" t="str">
        <f>IF(A3547&lt;&gt;"",IF(MID(C3547,1,1)="c",$AS$26,IF(MID(C3547,1,1)="r",$AS$41,IF(MID(C3547,1,1)="p",#REF!,#REF!))),"")</f>
        <v/>
      </c>
      <c r="I3547" s="92" t="str">
        <f t="shared" si="561"/>
        <v/>
      </c>
      <c r="J3547" s="92" t="str">
        <f t="shared" si="562"/>
        <v/>
      </c>
      <c r="K3547" s="92" t="str">
        <f t="shared" si="563"/>
        <v/>
      </c>
      <c r="L3547" s="92" t="str">
        <f t="shared" si="564"/>
        <v/>
      </c>
      <c r="M3547" s="95" t="str">
        <f>IF(A3547&lt;&gt;"",IF(MID(C3547,1,1)="c",SigmaEpsConcrete(I3547,$AN$30:$AN$33,$AR$30:$AR$33,$AS$26,$AS$27,$AS$28,$AQ$20,$AU$19),""),"")</f>
        <v/>
      </c>
      <c r="N3547" s="95" t="str">
        <f>IF(A3547&lt;&gt;"",IF(MID(C3547,1,1)="r",SigmaEpsReinf(J3547,$AS$42:$AS$43,$AS$41,$AS$39,$AS$40,$AQ$38),""),"")</f>
        <v/>
      </c>
      <c r="Q3547" s="92" t="str">
        <f t="shared" si="566"/>
        <v/>
      </c>
      <c r="R3547" s="92" t="str">
        <f t="shared" si="567"/>
        <v/>
      </c>
      <c r="U3547" s="5"/>
      <c r="V3547" s="5"/>
      <c r="W3547" s="94" t="str">
        <f t="shared" si="565"/>
        <v/>
      </c>
      <c r="X3547" s="94" t="str">
        <f t="shared" si="568"/>
        <v/>
      </c>
      <c r="Y3547" s="5"/>
      <c r="BK3547" s="8"/>
      <c r="BL3547" s="5"/>
      <c r="BM3547" s="5"/>
      <c r="BN3547" s="5"/>
      <c r="BO3547" s="5"/>
      <c r="BP3547" s="1"/>
      <c r="BQ3547" s="1"/>
      <c r="BR3547" s="1"/>
      <c r="BS3547" s="1"/>
      <c r="BT3547" s="1"/>
      <c r="BU3547" s="4"/>
      <c r="BV3547" s="1"/>
      <c r="BW3547" s="3"/>
      <c r="BX3547" s="4"/>
      <c r="BY3547" s="5"/>
      <c r="BZ3547" s="5"/>
      <c r="CA3547" s="5"/>
      <c r="CB3547" s="5"/>
      <c r="CC3547" s="5"/>
      <c r="CD3547" s="43"/>
    </row>
    <row r="3548" spans="1:82" x14ac:dyDescent="0.25">
      <c r="A3548" s="8"/>
      <c r="B3548" s="5"/>
      <c r="C3548" s="5"/>
      <c r="D3548" s="5"/>
      <c r="E3548" s="5"/>
      <c r="F3548" s="94" t="str">
        <f t="shared" si="559"/>
        <v/>
      </c>
      <c r="G3548" s="94" t="str">
        <f t="shared" si="560"/>
        <v/>
      </c>
      <c r="H3548" s="127" t="str">
        <f>IF(A3548&lt;&gt;"",IF(MID(C3548,1,1)="c",$AS$26,IF(MID(C3548,1,1)="r",$AS$41,IF(MID(C3548,1,1)="p",#REF!,#REF!))),"")</f>
        <v/>
      </c>
      <c r="I3548" s="92" t="str">
        <f t="shared" si="561"/>
        <v/>
      </c>
      <c r="J3548" s="92" t="str">
        <f t="shared" si="562"/>
        <v/>
      </c>
      <c r="K3548" s="92" t="str">
        <f t="shared" si="563"/>
        <v/>
      </c>
      <c r="L3548" s="92" t="str">
        <f t="shared" si="564"/>
        <v/>
      </c>
      <c r="M3548" s="95" t="str">
        <f>IF(A3548&lt;&gt;"",IF(MID(C3548,1,1)="c",SigmaEpsConcrete(I3548,$AN$30:$AN$33,$AR$30:$AR$33,$AS$26,$AS$27,$AS$28,$AQ$20,$AU$19),""),"")</f>
        <v/>
      </c>
      <c r="N3548" s="95" t="str">
        <f>IF(A3548&lt;&gt;"",IF(MID(C3548,1,1)="r",SigmaEpsReinf(J3548,$AS$42:$AS$43,$AS$41,$AS$39,$AS$40,$AQ$38),""),"")</f>
        <v/>
      </c>
      <c r="Q3548" s="92" t="str">
        <f t="shared" si="566"/>
        <v/>
      </c>
      <c r="R3548" s="92" t="str">
        <f t="shared" si="567"/>
        <v/>
      </c>
      <c r="U3548" s="5"/>
      <c r="V3548" s="5"/>
      <c r="W3548" s="94" t="str">
        <f t="shared" si="565"/>
        <v/>
      </c>
      <c r="X3548" s="94" t="str">
        <f t="shared" si="568"/>
        <v/>
      </c>
      <c r="Y3548" s="5"/>
      <c r="BK3548" s="8"/>
      <c r="BL3548" s="5"/>
      <c r="BM3548" s="5"/>
      <c r="BN3548" s="5"/>
      <c r="BO3548" s="5"/>
      <c r="BP3548" s="1"/>
      <c r="BQ3548" s="1"/>
      <c r="BR3548" s="1"/>
      <c r="BS3548" s="1"/>
      <c r="BT3548" s="1"/>
      <c r="BU3548" s="4"/>
      <c r="BV3548" s="1"/>
      <c r="BW3548" s="3"/>
      <c r="BX3548" s="4"/>
      <c r="BY3548" s="5"/>
      <c r="BZ3548" s="5"/>
      <c r="CA3548" s="5"/>
      <c r="CB3548" s="5"/>
      <c r="CC3548" s="5"/>
      <c r="CD3548" s="43"/>
    </row>
    <row r="3549" spans="1:82" x14ac:dyDescent="0.25">
      <c r="A3549" s="8"/>
      <c r="B3549" s="5"/>
      <c r="C3549" s="5"/>
      <c r="D3549" s="5"/>
      <c r="E3549" s="5"/>
      <c r="F3549" s="94" t="str">
        <f t="shared" si="559"/>
        <v/>
      </c>
      <c r="G3549" s="94" t="str">
        <f t="shared" si="560"/>
        <v/>
      </c>
      <c r="H3549" s="127" t="str">
        <f>IF(A3549&lt;&gt;"",IF(MID(C3549,1,1)="c",$AS$26,IF(MID(C3549,1,1)="r",$AS$41,IF(MID(C3549,1,1)="p",#REF!,#REF!))),"")</f>
        <v/>
      </c>
      <c r="I3549" s="92" t="str">
        <f t="shared" si="561"/>
        <v/>
      </c>
      <c r="J3549" s="92" t="str">
        <f t="shared" si="562"/>
        <v/>
      </c>
      <c r="K3549" s="92" t="str">
        <f t="shared" si="563"/>
        <v/>
      </c>
      <c r="L3549" s="92" t="str">
        <f t="shared" si="564"/>
        <v/>
      </c>
      <c r="M3549" s="95" t="str">
        <f>IF(A3549&lt;&gt;"",IF(MID(C3549,1,1)="c",SigmaEpsConcrete(I3549,$AN$30:$AN$33,$AR$30:$AR$33,$AS$26,$AS$27,$AS$28,$AQ$20,$AU$19),""),"")</f>
        <v/>
      </c>
      <c r="N3549" s="95" t="str">
        <f>IF(A3549&lt;&gt;"",IF(MID(C3549,1,1)="r",SigmaEpsReinf(J3549,$AS$42:$AS$43,$AS$41,$AS$39,$AS$40,$AQ$38),""),"")</f>
        <v/>
      </c>
      <c r="Q3549" s="92" t="str">
        <f t="shared" si="566"/>
        <v/>
      </c>
      <c r="R3549" s="92" t="str">
        <f t="shared" si="567"/>
        <v/>
      </c>
      <c r="U3549" s="5"/>
      <c r="V3549" s="5"/>
      <c r="W3549" s="94" t="str">
        <f t="shared" si="565"/>
        <v/>
      </c>
      <c r="X3549" s="94" t="str">
        <f t="shared" si="568"/>
        <v/>
      </c>
      <c r="Y3549" s="5"/>
      <c r="BK3549" s="8"/>
      <c r="BL3549" s="5"/>
      <c r="BM3549" s="5"/>
      <c r="BN3549" s="5"/>
      <c r="BO3549" s="5"/>
      <c r="BP3549" s="1"/>
      <c r="BQ3549" s="1"/>
      <c r="BR3549" s="1"/>
      <c r="BS3549" s="1"/>
      <c r="BT3549" s="1"/>
      <c r="BU3549" s="4"/>
      <c r="BV3549" s="1"/>
      <c r="BW3549" s="3"/>
      <c r="BX3549" s="4"/>
      <c r="BY3549" s="5"/>
      <c r="BZ3549" s="5"/>
      <c r="CA3549" s="5"/>
      <c r="CB3549" s="5"/>
      <c r="CC3549" s="5"/>
      <c r="CD3549" s="43"/>
    </row>
    <row r="3550" spans="1:82" x14ac:dyDescent="0.25">
      <c r="A3550" s="8"/>
      <c r="B3550" s="5"/>
      <c r="C3550" s="5"/>
      <c r="D3550" s="5"/>
      <c r="E3550" s="5"/>
      <c r="F3550" s="94" t="str">
        <f t="shared" si="559"/>
        <v/>
      </c>
      <c r="G3550" s="94" t="str">
        <f t="shared" si="560"/>
        <v/>
      </c>
      <c r="H3550" s="127" t="str">
        <f>IF(A3550&lt;&gt;"",IF(MID(C3550,1,1)="c",$AS$26,IF(MID(C3550,1,1)="r",$AS$41,IF(MID(C3550,1,1)="p",#REF!,#REF!))),"")</f>
        <v/>
      </c>
      <c r="I3550" s="92" t="str">
        <f t="shared" si="561"/>
        <v/>
      </c>
      <c r="J3550" s="92" t="str">
        <f t="shared" si="562"/>
        <v/>
      </c>
      <c r="K3550" s="92" t="str">
        <f t="shared" si="563"/>
        <v/>
      </c>
      <c r="L3550" s="92" t="str">
        <f t="shared" si="564"/>
        <v/>
      </c>
      <c r="M3550" s="95" t="str">
        <f>IF(A3550&lt;&gt;"",IF(MID(C3550,1,1)="c",SigmaEpsConcrete(I3550,$AN$30:$AN$33,$AR$30:$AR$33,$AS$26,$AS$27,$AS$28,$AQ$20,$AU$19),""),"")</f>
        <v/>
      </c>
      <c r="N3550" s="95" t="str">
        <f>IF(A3550&lt;&gt;"",IF(MID(C3550,1,1)="r",SigmaEpsReinf(J3550,$AS$42:$AS$43,$AS$41,$AS$39,$AS$40,$AQ$38),""),"")</f>
        <v/>
      </c>
      <c r="Q3550" s="92" t="str">
        <f t="shared" si="566"/>
        <v/>
      </c>
      <c r="R3550" s="92" t="str">
        <f t="shared" si="567"/>
        <v/>
      </c>
      <c r="U3550" s="5"/>
      <c r="V3550" s="5"/>
      <c r="W3550" s="94" t="str">
        <f t="shared" si="565"/>
        <v/>
      </c>
      <c r="X3550" s="94" t="str">
        <f t="shared" si="568"/>
        <v/>
      </c>
      <c r="Y3550" s="5"/>
      <c r="BK3550" s="8"/>
      <c r="BL3550" s="5"/>
      <c r="BM3550" s="5"/>
      <c r="BN3550" s="5"/>
      <c r="BO3550" s="5"/>
      <c r="BP3550" s="1"/>
      <c r="BQ3550" s="1"/>
      <c r="BR3550" s="1"/>
      <c r="BS3550" s="1"/>
      <c r="BT3550" s="1"/>
      <c r="BU3550" s="4"/>
      <c r="BV3550" s="1"/>
      <c r="BW3550" s="3"/>
      <c r="BX3550" s="4"/>
      <c r="BY3550" s="5"/>
      <c r="BZ3550" s="5"/>
      <c r="CA3550" s="5"/>
      <c r="CB3550" s="5"/>
      <c r="CC3550" s="5"/>
      <c r="CD3550" s="43"/>
    </row>
    <row r="3551" spans="1:82" x14ac:dyDescent="0.25">
      <c r="A3551" s="8"/>
      <c r="B3551" s="5"/>
      <c r="C3551" s="5"/>
      <c r="D3551" s="5"/>
      <c r="E3551" s="5"/>
      <c r="F3551" s="94" t="str">
        <f t="shared" si="559"/>
        <v/>
      </c>
      <c r="G3551" s="94" t="str">
        <f t="shared" si="560"/>
        <v/>
      </c>
      <c r="H3551" s="127" t="str">
        <f>IF(A3551&lt;&gt;"",IF(MID(C3551,1,1)="c",$AS$26,IF(MID(C3551,1,1)="r",$AS$41,IF(MID(C3551,1,1)="p",#REF!,#REF!))),"")</f>
        <v/>
      </c>
      <c r="I3551" s="92" t="str">
        <f t="shared" si="561"/>
        <v/>
      </c>
      <c r="J3551" s="92" t="str">
        <f t="shared" si="562"/>
        <v/>
      </c>
      <c r="K3551" s="92" t="str">
        <f t="shared" si="563"/>
        <v/>
      </c>
      <c r="L3551" s="92" t="str">
        <f t="shared" si="564"/>
        <v/>
      </c>
      <c r="M3551" s="95" t="str">
        <f>IF(A3551&lt;&gt;"",IF(MID(C3551,1,1)="c",SigmaEpsConcrete(I3551,$AN$30:$AN$33,$AR$30:$AR$33,$AS$26,$AS$27,$AS$28,$AQ$20,$AU$19),""),"")</f>
        <v/>
      </c>
      <c r="N3551" s="95" t="str">
        <f>IF(A3551&lt;&gt;"",IF(MID(C3551,1,1)="r",SigmaEpsReinf(J3551,$AS$42:$AS$43,$AS$41,$AS$39,$AS$40,$AQ$38),""),"")</f>
        <v/>
      </c>
      <c r="Q3551" s="92" t="str">
        <f t="shared" si="566"/>
        <v/>
      </c>
      <c r="R3551" s="92" t="str">
        <f t="shared" si="567"/>
        <v/>
      </c>
      <c r="U3551" s="5"/>
      <c r="V3551" s="5"/>
      <c r="W3551" s="94" t="str">
        <f t="shared" si="565"/>
        <v/>
      </c>
      <c r="X3551" s="94" t="str">
        <f t="shared" si="568"/>
        <v/>
      </c>
      <c r="Y3551" s="5"/>
      <c r="BK3551" s="8"/>
      <c r="BL3551" s="5"/>
      <c r="BM3551" s="5"/>
      <c r="BN3551" s="5"/>
      <c r="BO3551" s="5"/>
      <c r="BP3551" s="1"/>
      <c r="BQ3551" s="1"/>
      <c r="BR3551" s="1"/>
      <c r="BS3551" s="1"/>
      <c r="BT3551" s="1"/>
      <c r="BU3551" s="4"/>
      <c r="BV3551" s="1"/>
      <c r="BW3551" s="3"/>
      <c r="BX3551" s="4"/>
      <c r="BY3551" s="5"/>
      <c r="BZ3551" s="5"/>
      <c r="CA3551" s="5"/>
      <c r="CB3551" s="5"/>
      <c r="CC3551" s="5"/>
      <c r="CD3551" s="43"/>
    </row>
    <row r="3552" spans="1:82" x14ac:dyDescent="0.25">
      <c r="A3552" s="8"/>
      <c r="B3552" s="5"/>
      <c r="C3552" s="5"/>
      <c r="D3552" s="5"/>
      <c r="E3552" s="5"/>
      <c r="F3552" s="94" t="str">
        <f t="shared" si="559"/>
        <v/>
      </c>
      <c r="G3552" s="94" t="str">
        <f t="shared" si="560"/>
        <v/>
      </c>
      <c r="H3552" s="127" t="str">
        <f>IF(A3552&lt;&gt;"",IF(MID(C3552,1,1)="c",$AS$26,IF(MID(C3552,1,1)="r",$AS$41,IF(MID(C3552,1,1)="p",#REF!,#REF!))),"")</f>
        <v/>
      </c>
      <c r="I3552" s="92" t="str">
        <f t="shared" si="561"/>
        <v/>
      </c>
      <c r="J3552" s="92" t="str">
        <f t="shared" si="562"/>
        <v/>
      </c>
      <c r="K3552" s="92" t="str">
        <f t="shared" si="563"/>
        <v/>
      </c>
      <c r="L3552" s="92" t="str">
        <f t="shared" si="564"/>
        <v/>
      </c>
      <c r="M3552" s="95" t="str">
        <f>IF(A3552&lt;&gt;"",IF(MID(C3552,1,1)="c",SigmaEpsConcrete(I3552,$AN$30:$AN$33,$AR$30:$AR$33,$AS$26,$AS$27,$AS$28,$AQ$20,$AU$19),""),"")</f>
        <v/>
      </c>
      <c r="N3552" s="95" t="str">
        <f>IF(A3552&lt;&gt;"",IF(MID(C3552,1,1)="r",SigmaEpsReinf(J3552,$AS$42:$AS$43,$AS$41,$AS$39,$AS$40,$AQ$38),""),"")</f>
        <v/>
      </c>
      <c r="Q3552" s="92" t="str">
        <f t="shared" si="566"/>
        <v/>
      </c>
      <c r="R3552" s="92" t="str">
        <f t="shared" si="567"/>
        <v/>
      </c>
      <c r="U3552" s="5"/>
      <c r="V3552" s="5"/>
      <c r="W3552" s="94" t="str">
        <f t="shared" si="565"/>
        <v/>
      </c>
      <c r="X3552" s="94" t="str">
        <f t="shared" si="568"/>
        <v/>
      </c>
      <c r="Y3552" s="5"/>
      <c r="BK3552" s="8"/>
      <c r="BL3552" s="5"/>
      <c r="BM3552" s="5"/>
      <c r="BN3552" s="5"/>
      <c r="BO3552" s="5"/>
      <c r="BP3552" s="1"/>
      <c r="BQ3552" s="1"/>
      <c r="BR3552" s="1"/>
      <c r="BS3552" s="1"/>
      <c r="BT3552" s="1"/>
      <c r="BU3552" s="4"/>
      <c r="BV3552" s="1"/>
      <c r="BW3552" s="3"/>
      <c r="BX3552" s="4"/>
      <c r="BY3552" s="5"/>
      <c r="BZ3552" s="5"/>
      <c r="CA3552" s="5"/>
      <c r="CB3552" s="5"/>
      <c r="CC3552" s="5"/>
      <c r="CD3552" s="43"/>
    </row>
    <row r="3553" spans="1:82" x14ac:dyDescent="0.25">
      <c r="A3553" s="8"/>
      <c r="B3553" s="5"/>
      <c r="C3553" s="5"/>
      <c r="D3553" s="5"/>
      <c r="E3553" s="5"/>
      <c r="F3553" s="94" t="str">
        <f t="shared" si="559"/>
        <v/>
      </c>
      <c r="G3553" s="94" t="str">
        <f t="shared" si="560"/>
        <v/>
      </c>
      <c r="H3553" s="127" t="str">
        <f>IF(A3553&lt;&gt;"",IF(MID(C3553,1,1)="c",$AS$26,IF(MID(C3553,1,1)="r",$AS$41,IF(MID(C3553,1,1)="p",#REF!,#REF!))),"")</f>
        <v/>
      </c>
      <c r="I3553" s="92" t="str">
        <f t="shared" si="561"/>
        <v/>
      </c>
      <c r="J3553" s="92" t="str">
        <f t="shared" si="562"/>
        <v/>
      </c>
      <c r="K3553" s="92" t="str">
        <f t="shared" si="563"/>
        <v/>
      </c>
      <c r="L3553" s="92" t="str">
        <f t="shared" si="564"/>
        <v/>
      </c>
      <c r="M3553" s="95" t="str">
        <f>IF(A3553&lt;&gt;"",IF(MID(C3553,1,1)="c",SigmaEpsConcrete(I3553,$AN$30:$AN$33,$AR$30:$AR$33,$AS$26,$AS$27,$AS$28,$AQ$20,$AU$19),""),"")</f>
        <v/>
      </c>
      <c r="N3553" s="95" t="str">
        <f>IF(A3553&lt;&gt;"",IF(MID(C3553,1,1)="r",SigmaEpsReinf(J3553,$AS$42:$AS$43,$AS$41,$AS$39,$AS$40,$AQ$38),""),"")</f>
        <v/>
      </c>
      <c r="Q3553" s="92" t="str">
        <f t="shared" si="566"/>
        <v/>
      </c>
      <c r="R3553" s="92" t="str">
        <f t="shared" si="567"/>
        <v/>
      </c>
      <c r="U3553" s="5"/>
      <c r="V3553" s="5"/>
      <c r="W3553" s="94" t="str">
        <f t="shared" si="565"/>
        <v/>
      </c>
      <c r="X3553" s="94" t="str">
        <f t="shared" si="568"/>
        <v/>
      </c>
      <c r="Y3553" s="5"/>
      <c r="BK3553" s="8"/>
      <c r="BL3553" s="5"/>
      <c r="BM3553" s="5"/>
      <c r="BN3553" s="5"/>
      <c r="BO3553" s="5"/>
      <c r="BP3553" s="1"/>
      <c r="BQ3553" s="1"/>
      <c r="BR3553" s="1"/>
      <c r="BS3553" s="1"/>
      <c r="BT3553" s="1"/>
      <c r="BU3553" s="4"/>
      <c r="BV3553" s="1"/>
      <c r="BW3553" s="3"/>
      <c r="BX3553" s="4"/>
      <c r="BY3553" s="5"/>
      <c r="BZ3553" s="5"/>
      <c r="CA3553" s="5"/>
      <c r="CB3553" s="5"/>
      <c r="CC3553" s="5"/>
      <c r="CD3553" s="43"/>
    </row>
    <row r="3554" spans="1:82" x14ac:dyDescent="0.25">
      <c r="A3554" s="8"/>
      <c r="B3554" s="5"/>
      <c r="C3554" s="5"/>
      <c r="D3554" s="5"/>
      <c r="E3554" s="5"/>
      <c r="F3554" s="94" t="str">
        <f t="shared" si="559"/>
        <v/>
      </c>
      <c r="G3554" s="94" t="str">
        <f t="shared" si="560"/>
        <v/>
      </c>
      <c r="H3554" s="127" t="str">
        <f>IF(A3554&lt;&gt;"",IF(MID(C3554,1,1)="c",$AS$26,IF(MID(C3554,1,1)="r",$AS$41,IF(MID(C3554,1,1)="p",#REF!,#REF!))),"")</f>
        <v/>
      </c>
      <c r="I3554" s="92" t="str">
        <f t="shared" si="561"/>
        <v/>
      </c>
      <c r="J3554" s="92" t="str">
        <f t="shared" si="562"/>
        <v/>
      </c>
      <c r="K3554" s="92" t="str">
        <f t="shared" si="563"/>
        <v/>
      </c>
      <c r="L3554" s="92" t="str">
        <f t="shared" si="564"/>
        <v/>
      </c>
      <c r="M3554" s="95" t="str">
        <f>IF(A3554&lt;&gt;"",IF(MID(C3554,1,1)="c",SigmaEpsConcrete(I3554,$AN$30:$AN$33,$AR$30:$AR$33,$AS$26,$AS$27,$AS$28,$AQ$20,$AU$19),""),"")</f>
        <v/>
      </c>
      <c r="N3554" s="95" t="str">
        <f>IF(A3554&lt;&gt;"",IF(MID(C3554,1,1)="r",SigmaEpsReinf(J3554,$AS$42:$AS$43,$AS$41,$AS$39,$AS$40,$AQ$38),""),"")</f>
        <v/>
      </c>
      <c r="Q3554" s="92" t="str">
        <f t="shared" si="566"/>
        <v/>
      </c>
      <c r="R3554" s="92" t="str">
        <f t="shared" si="567"/>
        <v/>
      </c>
      <c r="U3554" s="5"/>
      <c r="V3554" s="5"/>
      <c r="W3554" s="94" t="str">
        <f t="shared" si="565"/>
        <v/>
      </c>
      <c r="X3554" s="94" t="str">
        <f t="shared" si="568"/>
        <v/>
      </c>
      <c r="Y3554" s="5"/>
      <c r="BK3554" s="8"/>
      <c r="BL3554" s="5"/>
      <c r="BM3554" s="5"/>
      <c r="BN3554" s="5"/>
      <c r="BO3554" s="5"/>
      <c r="BP3554" s="1"/>
      <c r="BQ3554" s="1"/>
      <c r="BR3554" s="1"/>
      <c r="BS3554" s="1"/>
      <c r="BT3554" s="1"/>
      <c r="BU3554" s="4"/>
      <c r="BV3554" s="1"/>
      <c r="BW3554" s="3"/>
      <c r="BX3554" s="4"/>
      <c r="BY3554" s="5"/>
      <c r="BZ3554" s="5"/>
      <c r="CA3554" s="5"/>
      <c r="CB3554" s="5"/>
      <c r="CC3554" s="5"/>
      <c r="CD3554" s="43"/>
    </row>
    <row r="3555" spans="1:82" x14ac:dyDescent="0.25">
      <c r="A3555" s="8"/>
      <c r="B3555" s="5"/>
      <c r="C3555" s="5"/>
      <c r="D3555" s="5"/>
      <c r="E3555" s="5"/>
      <c r="F3555" s="94" t="str">
        <f t="shared" si="559"/>
        <v/>
      </c>
      <c r="G3555" s="94" t="str">
        <f t="shared" si="560"/>
        <v/>
      </c>
      <c r="H3555" s="127" t="str">
        <f>IF(A3555&lt;&gt;"",IF(MID(C3555,1,1)="c",$AS$26,IF(MID(C3555,1,1)="r",$AS$41,IF(MID(C3555,1,1)="p",#REF!,#REF!))),"")</f>
        <v/>
      </c>
      <c r="I3555" s="92" t="str">
        <f t="shared" si="561"/>
        <v/>
      </c>
      <c r="J3555" s="92" t="str">
        <f t="shared" si="562"/>
        <v/>
      </c>
      <c r="K3555" s="92" t="str">
        <f t="shared" si="563"/>
        <v/>
      </c>
      <c r="L3555" s="92" t="str">
        <f t="shared" si="564"/>
        <v/>
      </c>
      <c r="M3555" s="95" t="str">
        <f>IF(A3555&lt;&gt;"",IF(MID(C3555,1,1)="c",SigmaEpsConcrete(I3555,$AN$30:$AN$33,$AR$30:$AR$33,$AS$26,$AS$27,$AS$28,$AQ$20,$AU$19),""),"")</f>
        <v/>
      </c>
      <c r="N3555" s="95" t="str">
        <f>IF(A3555&lt;&gt;"",IF(MID(C3555,1,1)="r",SigmaEpsReinf(J3555,$AS$42:$AS$43,$AS$41,$AS$39,$AS$40,$AQ$38),""),"")</f>
        <v/>
      </c>
      <c r="Q3555" s="92" t="str">
        <f t="shared" si="566"/>
        <v/>
      </c>
      <c r="R3555" s="92" t="str">
        <f t="shared" si="567"/>
        <v/>
      </c>
      <c r="U3555" s="5"/>
      <c r="V3555" s="5"/>
      <c r="W3555" s="94" t="str">
        <f t="shared" si="565"/>
        <v/>
      </c>
      <c r="X3555" s="94" t="str">
        <f t="shared" si="568"/>
        <v/>
      </c>
      <c r="Y3555" s="5"/>
      <c r="BK3555" s="8"/>
      <c r="BL3555" s="5"/>
      <c r="BM3555" s="5"/>
      <c r="BN3555" s="5"/>
      <c r="BO3555" s="5"/>
      <c r="BP3555" s="1"/>
      <c r="BQ3555" s="1"/>
      <c r="BR3555" s="1"/>
      <c r="BS3555" s="1"/>
      <c r="BT3555" s="1"/>
      <c r="BU3555" s="4"/>
      <c r="BV3555" s="1"/>
      <c r="BW3555" s="3"/>
      <c r="BX3555" s="4"/>
      <c r="BY3555" s="5"/>
      <c r="BZ3555" s="5"/>
      <c r="CA3555" s="5"/>
      <c r="CB3555" s="5"/>
      <c r="CC3555" s="5"/>
      <c r="CD3555" s="43"/>
    </row>
    <row r="3556" spans="1:82" x14ac:dyDescent="0.25">
      <c r="A3556" s="8"/>
      <c r="B3556" s="5"/>
      <c r="C3556" s="5"/>
      <c r="D3556" s="5"/>
      <c r="E3556" s="5"/>
      <c r="F3556" s="94" t="str">
        <f t="shared" si="559"/>
        <v/>
      </c>
      <c r="G3556" s="94" t="str">
        <f t="shared" si="560"/>
        <v/>
      </c>
      <c r="H3556" s="127" t="str">
        <f>IF(A3556&lt;&gt;"",IF(MID(C3556,1,1)="c",$AS$26,IF(MID(C3556,1,1)="r",$AS$41,IF(MID(C3556,1,1)="p",#REF!,#REF!))),"")</f>
        <v/>
      </c>
      <c r="I3556" s="92" t="str">
        <f t="shared" si="561"/>
        <v/>
      </c>
      <c r="J3556" s="92" t="str">
        <f t="shared" si="562"/>
        <v/>
      </c>
      <c r="K3556" s="92" t="str">
        <f t="shared" si="563"/>
        <v/>
      </c>
      <c r="L3556" s="92" t="str">
        <f t="shared" si="564"/>
        <v/>
      </c>
      <c r="M3556" s="95" t="str">
        <f>IF(A3556&lt;&gt;"",IF(MID(C3556,1,1)="c",SigmaEpsConcrete(I3556,$AN$30:$AN$33,$AR$30:$AR$33,$AS$26,$AS$27,$AS$28,$AQ$20,$AU$19),""),"")</f>
        <v/>
      </c>
      <c r="N3556" s="95" t="str">
        <f>IF(A3556&lt;&gt;"",IF(MID(C3556,1,1)="r",SigmaEpsReinf(J3556,$AS$42:$AS$43,$AS$41,$AS$39,$AS$40,$AQ$38),""),"")</f>
        <v/>
      </c>
      <c r="Q3556" s="92" t="str">
        <f t="shared" si="566"/>
        <v/>
      </c>
      <c r="R3556" s="92" t="str">
        <f t="shared" si="567"/>
        <v/>
      </c>
      <c r="U3556" s="5"/>
      <c r="V3556" s="5"/>
      <c r="W3556" s="94" t="str">
        <f t="shared" si="565"/>
        <v/>
      </c>
      <c r="X3556" s="94" t="str">
        <f t="shared" si="568"/>
        <v/>
      </c>
      <c r="Y3556" s="5"/>
      <c r="BK3556" s="8"/>
      <c r="BL3556" s="5"/>
      <c r="BM3556" s="5"/>
      <c r="BN3556" s="5"/>
      <c r="BO3556" s="5"/>
      <c r="BP3556" s="1"/>
      <c r="BQ3556" s="1"/>
      <c r="BR3556" s="1"/>
      <c r="BS3556" s="1"/>
      <c r="BT3556" s="1"/>
      <c r="BU3556" s="4"/>
      <c r="BV3556" s="1"/>
      <c r="BW3556" s="3"/>
      <c r="BX3556" s="4"/>
      <c r="BY3556" s="5"/>
      <c r="BZ3556" s="5"/>
      <c r="CA3556" s="5"/>
      <c r="CB3556" s="5"/>
      <c r="CC3556" s="5"/>
      <c r="CD3556" s="43"/>
    </row>
    <row r="3557" spans="1:82" x14ac:dyDescent="0.25">
      <c r="A3557" s="8"/>
      <c r="B3557" s="5"/>
      <c r="C3557" s="5"/>
      <c r="D3557" s="5"/>
      <c r="E3557" s="5"/>
      <c r="F3557" s="94" t="str">
        <f t="shared" si="559"/>
        <v/>
      </c>
      <c r="G3557" s="94" t="str">
        <f t="shared" si="560"/>
        <v/>
      </c>
      <c r="H3557" s="127" t="str">
        <f>IF(A3557&lt;&gt;"",IF(MID(C3557,1,1)="c",$AS$26,IF(MID(C3557,1,1)="r",$AS$41,IF(MID(C3557,1,1)="p",#REF!,#REF!))),"")</f>
        <v/>
      </c>
      <c r="I3557" s="92" t="str">
        <f t="shared" si="561"/>
        <v/>
      </c>
      <c r="J3557" s="92" t="str">
        <f t="shared" si="562"/>
        <v/>
      </c>
      <c r="K3557" s="92" t="str">
        <f t="shared" si="563"/>
        <v/>
      </c>
      <c r="L3557" s="92" t="str">
        <f t="shared" si="564"/>
        <v/>
      </c>
      <c r="M3557" s="95" t="str">
        <f>IF(A3557&lt;&gt;"",IF(MID(C3557,1,1)="c",SigmaEpsConcrete(I3557,$AN$30:$AN$33,$AR$30:$AR$33,$AS$26,$AS$27,$AS$28,$AQ$20,$AU$19),""),"")</f>
        <v/>
      </c>
      <c r="N3557" s="95" t="str">
        <f>IF(A3557&lt;&gt;"",IF(MID(C3557,1,1)="r",SigmaEpsReinf(J3557,$AS$42:$AS$43,$AS$41,$AS$39,$AS$40,$AQ$38),""),"")</f>
        <v/>
      </c>
      <c r="Q3557" s="92" t="str">
        <f t="shared" si="566"/>
        <v/>
      </c>
      <c r="R3557" s="92" t="str">
        <f t="shared" si="567"/>
        <v/>
      </c>
      <c r="U3557" s="5"/>
      <c r="V3557" s="5"/>
      <c r="W3557" s="94" t="str">
        <f t="shared" si="565"/>
        <v/>
      </c>
      <c r="X3557" s="94" t="str">
        <f t="shared" si="568"/>
        <v/>
      </c>
      <c r="Y3557" s="5"/>
      <c r="BK3557" s="8"/>
      <c r="BL3557" s="5"/>
      <c r="BM3557" s="5"/>
      <c r="BN3557" s="5"/>
      <c r="BO3557" s="5"/>
      <c r="BP3557" s="1"/>
      <c r="BQ3557" s="1"/>
      <c r="BR3557" s="1"/>
      <c r="BS3557" s="1"/>
      <c r="BT3557" s="1"/>
      <c r="BU3557" s="4"/>
      <c r="BV3557" s="1"/>
      <c r="BW3557" s="3"/>
      <c r="BX3557" s="4"/>
      <c r="BY3557" s="5"/>
      <c r="BZ3557" s="5"/>
      <c r="CA3557" s="5"/>
      <c r="CB3557" s="5"/>
      <c r="CC3557" s="5"/>
      <c r="CD3557" s="43"/>
    </row>
    <row r="3558" spans="1:82" x14ac:dyDescent="0.25">
      <c r="A3558" s="8"/>
      <c r="B3558" s="5"/>
      <c r="C3558" s="5"/>
      <c r="D3558" s="5"/>
      <c r="E3558" s="5"/>
      <c r="F3558" s="94" t="str">
        <f t="shared" si="559"/>
        <v/>
      </c>
      <c r="G3558" s="94" t="str">
        <f t="shared" si="560"/>
        <v/>
      </c>
      <c r="H3558" s="127" t="str">
        <f>IF(A3558&lt;&gt;"",IF(MID(C3558,1,1)="c",$AS$26,IF(MID(C3558,1,1)="r",$AS$41,IF(MID(C3558,1,1)="p",#REF!,#REF!))),"")</f>
        <v/>
      </c>
      <c r="I3558" s="92" t="str">
        <f t="shared" si="561"/>
        <v/>
      </c>
      <c r="J3558" s="92" t="str">
        <f t="shared" si="562"/>
        <v/>
      </c>
      <c r="K3558" s="92" t="str">
        <f t="shared" si="563"/>
        <v/>
      </c>
      <c r="L3558" s="92" t="str">
        <f t="shared" si="564"/>
        <v/>
      </c>
      <c r="M3558" s="95" t="str">
        <f>IF(A3558&lt;&gt;"",IF(MID(C3558,1,1)="c",SigmaEpsConcrete(I3558,$AN$30:$AN$33,$AR$30:$AR$33,$AS$26,$AS$27,$AS$28,$AQ$20,$AU$19),""),"")</f>
        <v/>
      </c>
      <c r="N3558" s="95" t="str">
        <f>IF(A3558&lt;&gt;"",IF(MID(C3558,1,1)="r",SigmaEpsReinf(J3558,$AS$42:$AS$43,$AS$41,$AS$39,$AS$40,$AQ$38),""),"")</f>
        <v/>
      </c>
      <c r="Q3558" s="92" t="str">
        <f t="shared" si="566"/>
        <v/>
      </c>
      <c r="R3558" s="92" t="str">
        <f t="shared" si="567"/>
        <v/>
      </c>
      <c r="U3558" s="5"/>
      <c r="V3558" s="5"/>
      <c r="W3558" s="94" t="str">
        <f t="shared" si="565"/>
        <v/>
      </c>
      <c r="X3558" s="94" t="str">
        <f t="shared" si="568"/>
        <v/>
      </c>
      <c r="Y3558" s="5"/>
      <c r="BK3558" s="8"/>
      <c r="BL3558" s="5"/>
      <c r="BM3558" s="5"/>
      <c r="BN3558" s="5"/>
      <c r="BO3558" s="5"/>
      <c r="BP3558" s="1"/>
      <c r="BQ3558" s="1"/>
      <c r="BR3558" s="1"/>
      <c r="BS3558" s="1"/>
      <c r="BT3558" s="1"/>
      <c r="BU3558" s="4"/>
      <c r="BV3558" s="1"/>
      <c r="BW3558" s="3"/>
      <c r="BX3558" s="4"/>
      <c r="BY3558" s="5"/>
      <c r="BZ3558" s="5"/>
      <c r="CA3558" s="5"/>
      <c r="CB3558" s="5"/>
      <c r="CC3558" s="5"/>
      <c r="CD3558" s="43"/>
    </row>
    <row r="3559" spans="1:82" x14ac:dyDescent="0.25">
      <c r="A3559" s="8"/>
      <c r="B3559" s="5"/>
      <c r="C3559" s="5"/>
      <c r="D3559" s="5"/>
      <c r="E3559" s="5"/>
      <c r="F3559" s="94" t="str">
        <f t="shared" si="559"/>
        <v/>
      </c>
      <c r="G3559" s="94" t="str">
        <f t="shared" si="560"/>
        <v/>
      </c>
      <c r="H3559" s="127" t="str">
        <f>IF(A3559&lt;&gt;"",IF(MID(C3559,1,1)="c",$AS$26,IF(MID(C3559,1,1)="r",$AS$41,IF(MID(C3559,1,1)="p",#REF!,#REF!))),"")</f>
        <v/>
      </c>
      <c r="I3559" s="92" t="str">
        <f t="shared" si="561"/>
        <v/>
      </c>
      <c r="J3559" s="92" t="str">
        <f t="shared" si="562"/>
        <v/>
      </c>
      <c r="K3559" s="92" t="str">
        <f t="shared" si="563"/>
        <v/>
      </c>
      <c r="L3559" s="92" t="str">
        <f t="shared" si="564"/>
        <v/>
      </c>
      <c r="M3559" s="95" t="str">
        <f>IF(A3559&lt;&gt;"",IF(MID(C3559,1,1)="c",SigmaEpsConcrete(I3559,$AN$30:$AN$33,$AR$30:$AR$33,$AS$26,$AS$27,$AS$28,$AQ$20,$AU$19),""),"")</f>
        <v/>
      </c>
      <c r="N3559" s="95" t="str">
        <f>IF(A3559&lt;&gt;"",IF(MID(C3559,1,1)="r",SigmaEpsReinf(J3559,$AS$42:$AS$43,$AS$41,$AS$39,$AS$40,$AQ$38),""),"")</f>
        <v/>
      </c>
      <c r="Q3559" s="92" t="str">
        <f t="shared" si="566"/>
        <v/>
      </c>
      <c r="R3559" s="92" t="str">
        <f t="shared" si="567"/>
        <v/>
      </c>
      <c r="U3559" s="5"/>
      <c r="V3559" s="5"/>
      <c r="W3559" s="94" t="str">
        <f t="shared" si="565"/>
        <v/>
      </c>
      <c r="X3559" s="94" t="str">
        <f t="shared" si="568"/>
        <v/>
      </c>
      <c r="Y3559" s="5"/>
      <c r="BK3559" s="8"/>
      <c r="BL3559" s="5"/>
      <c r="BM3559" s="5"/>
      <c r="BN3559" s="5"/>
      <c r="BO3559" s="5"/>
      <c r="BP3559" s="1"/>
      <c r="BQ3559" s="1"/>
      <c r="BR3559" s="1"/>
      <c r="BS3559" s="1"/>
      <c r="BT3559" s="1"/>
      <c r="BU3559" s="4"/>
      <c r="BV3559" s="1"/>
      <c r="BW3559" s="3"/>
      <c r="BX3559" s="4"/>
      <c r="BY3559" s="5"/>
      <c r="BZ3559" s="5"/>
      <c r="CA3559" s="5"/>
      <c r="CB3559" s="5"/>
      <c r="CC3559" s="5"/>
      <c r="CD3559" s="43"/>
    </row>
    <row r="3560" spans="1:82" x14ac:dyDescent="0.25">
      <c r="A3560" s="8"/>
      <c r="B3560" s="5"/>
      <c r="C3560" s="5"/>
      <c r="D3560" s="5"/>
      <c r="E3560" s="5"/>
      <c r="F3560" s="94" t="str">
        <f t="shared" si="559"/>
        <v/>
      </c>
      <c r="G3560" s="94" t="str">
        <f t="shared" si="560"/>
        <v/>
      </c>
      <c r="H3560" s="127" t="str">
        <f>IF(A3560&lt;&gt;"",IF(MID(C3560,1,1)="c",$AS$26,IF(MID(C3560,1,1)="r",$AS$41,IF(MID(C3560,1,1)="p",#REF!,#REF!))),"")</f>
        <v/>
      </c>
      <c r="I3560" s="92" t="str">
        <f t="shared" si="561"/>
        <v/>
      </c>
      <c r="J3560" s="92" t="str">
        <f t="shared" si="562"/>
        <v/>
      </c>
      <c r="K3560" s="92" t="str">
        <f t="shared" si="563"/>
        <v/>
      </c>
      <c r="L3560" s="92" t="str">
        <f t="shared" si="564"/>
        <v/>
      </c>
      <c r="M3560" s="95" t="str">
        <f>IF(A3560&lt;&gt;"",IF(MID(C3560,1,1)="c",SigmaEpsConcrete(I3560,$AN$30:$AN$33,$AR$30:$AR$33,$AS$26,$AS$27,$AS$28,$AQ$20,$AU$19),""),"")</f>
        <v/>
      </c>
      <c r="N3560" s="95" t="str">
        <f>IF(A3560&lt;&gt;"",IF(MID(C3560,1,1)="r",SigmaEpsReinf(J3560,$AS$42:$AS$43,$AS$41,$AS$39,$AS$40,$AQ$38),""),"")</f>
        <v/>
      </c>
      <c r="Q3560" s="92" t="str">
        <f t="shared" si="566"/>
        <v/>
      </c>
      <c r="R3560" s="92" t="str">
        <f t="shared" si="567"/>
        <v/>
      </c>
      <c r="U3560" s="5"/>
      <c r="V3560" s="5"/>
      <c r="W3560" s="94" t="str">
        <f t="shared" si="565"/>
        <v/>
      </c>
      <c r="X3560" s="94" t="str">
        <f t="shared" si="568"/>
        <v/>
      </c>
      <c r="Y3560" s="5"/>
      <c r="BK3560" s="8"/>
      <c r="BL3560" s="5"/>
      <c r="BM3560" s="5"/>
      <c r="BN3560" s="5"/>
      <c r="BO3560" s="5"/>
      <c r="BP3560" s="1"/>
      <c r="BQ3560" s="1"/>
      <c r="BR3560" s="1"/>
      <c r="BS3560" s="1"/>
      <c r="BT3560" s="1"/>
      <c r="BU3560" s="4"/>
      <c r="BV3560" s="1"/>
      <c r="BW3560" s="3"/>
      <c r="BX3560" s="4"/>
      <c r="BY3560" s="5"/>
      <c r="BZ3560" s="5"/>
      <c r="CA3560" s="5"/>
      <c r="CB3560" s="5"/>
      <c r="CC3560" s="5"/>
      <c r="CD3560" s="43"/>
    </row>
    <row r="3561" spans="1:82" x14ac:dyDescent="0.25">
      <c r="A3561" s="8"/>
      <c r="B3561" s="5"/>
      <c r="C3561" s="5"/>
      <c r="D3561" s="5"/>
      <c r="E3561" s="5"/>
      <c r="F3561" s="94" t="str">
        <f t="shared" si="559"/>
        <v/>
      </c>
      <c r="G3561" s="94" t="str">
        <f t="shared" si="560"/>
        <v/>
      </c>
      <c r="H3561" s="127" t="str">
        <f>IF(A3561&lt;&gt;"",IF(MID(C3561,1,1)="c",$AS$26,IF(MID(C3561,1,1)="r",$AS$41,IF(MID(C3561,1,1)="p",#REF!,#REF!))),"")</f>
        <v/>
      </c>
      <c r="I3561" s="92" t="str">
        <f t="shared" si="561"/>
        <v/>
      </c>
      <c r="J3561" s="92" t="str">
        <f t="shared" si="562"/>
        <v/>
      </c>
      <c r="K3561" s="92" t="str">
        <f t="shared" si="563"/>
        <v/>
      </c>
      <c r="L3561" s="92" t="str">
        <f t="shared" si="564"/>
        <v/>
      </c>
      <c r="M3561" s="95" t="str">
        <f>IF(A3561&lt;&gt;"",IF(MID(C3561,1,1)="c",SigmaEpsConcrete(I3561,$AN$30:$AN$33,$AR$30:$AR$33,$AS$26,$AS$27,$AS$28,$AQ$20,$AU$19),""),"")</f>
        <v/>
      </c>
      <c r="N3561" s="95" t="str">
        <f>IF(A3561&lt;&gt;"",IF(MID(C3561,1,1)="r",SigmaEpsReinf(J3561,$AS$42:$AS$43,$AS$41,$AS$39,$AS$40,$AQ$38),""),"")</f>
        <v/>
      </c>
      <c r="Q3561" s="92" t="str">
        <f t="shared" si="566"/>
        <v/>
      </c>
      <c r="R3561" s="92" t="str">
        <f t="shared" si="567"/>
        <v/>
      </c>
      <c r="U3561" s="5"/>
      <c r="V3561" s="5"/>
      <c r="W3561" s="94" t="str">
        <f t="shared" si="565"/>
        <v/>
      </c>
      <c r="X3561" s="94" t="str">
        <f t="shared" si="568"/>
        <v/>
      </c>
      <c r="Y3561" s="5"/>
      <c r="BK3561" s="8"/>
      <c r="BL3561" s="5"/>
      <c r="BM3561" s="5"/>
      <c r="BN3561" s="5"/>
      <c r="BO3561" s="5"/>
      <c r="BP3561" s="1"/>
      <c r="BQ3561" s="1"/>
      <c r="BR3561" s="1"/>
      <c r="BS3561" s="1"/>
      <c r="BT3561" s="1"/>
      <c r="BU3561" s="4"/>
      <c r="BV3561" s="1"/>
      <c r="BW3561" s="3"/>
      <c r="BX3561" s="4"/>
      <c r="BY3561" s="5"/>
      <c r="BZ3561" s="5"/>
      <c r="CA3561" s="5"/>
      <c r="CB3561" s="5"/>
      <c r="CC3561" s="5"/>
      <c r="CD3561" s="43"/>
    </row>
    <row r="3562" spans="1:82" x14ac:dyDescent="0.25">
      <c r="A3562" s="8"/>
      <c r="B3562" s="5"/>
      <c r="C3562" s="5"/>
      <c r="D3562" s="5"/>
      <c r="E3562" s="5"/>
      <c r="F3562" s="94" t="str">
        <f t="shared" si="559"/>
        <v/>
      </c>
      <c r="G3562" s="94" t="str">
        <f t="shared" si="560"/>
        <v/>
      </c>
      <c r="H3562" s="127" t="str">
        <f>IF(A3562&lt;&gt;"",IF(MID(C3562,1,1)="c",$AS$26,IF(MID(C3562,1,1)="r",$AS$41,IF(MID(C3562,1,1)="p",#REF!,#REF!))),"")</f>
        <v/>
      </c>
      <c r="I3562" s="92" t="str">
        <f t="shared" si="561"/>
        <v/>
      </c>
      <c r="J3562" s="92" t="str">
        <f t="shared" si="562"/>
        <v/>
      </c>
      <c r="K3562" s="92" t="str">
        <f t="shared" si="563"/>
        <v/>
      </c>
      <c r="L3562" s="92" t="str">
        <f t="shared" si="564"/>
        <v/>
      </c>
      <c r="M3562" s="95" t="str">
        <f>IF(A3562&lt;&gt;"",IF(MID(C3562,1,1)="c",SigmaEpsConcrete(I3562,$AN$30:$AN$33,$AR$30:$AR$33,$AS$26,$AS$27,$AS$28,$AQ$20,$AU$19),""),"")</f>
        <v/>
      </c>
      <c r="N3562" s="95" t="str">
        <f>IF(A3562&lt;&gt;"",IF(MID(C3562,1,1)="r",SigmaEpsReinf(J3562,$AS$42:$AS$43,$AS$41,$AS$39,$AS$40,$AQ$38),""),"")</f>
        <v/>
      </c>
      <c r="Q3562" s="92" t="str">
        <f t="shared" si="566"/>
        <v/>
      </c>
      <c r="R3562" s="92" t="str">
        <f t="shared" si="567"/>
        <v/>
      </c>
      <c r="U3562" s="5"/>
      <c r="V3562" s="5"/>
      <c r="W3562" s="94" t="str">
        <f t="shared" si="565"/>
        <v/>
      </c>
      <c r="X3562" s="94" t="str">
        <f t="shared" si="568"/>
        <v/>
      </c>
      <c r="Y3562" s="5"/>
      <c r="BK3562" s="8"/>
      <c r="BL3562" s="5"/>
      <c r="BM3562" s="5"/>
      <c r="BN3562" s="5"/>
      <c r="BO3562" s="5"/>
      <c r="BP3562" s="1"/>
      <c r="BQ3562" s="1"/>
      <c r="BR3562" s="1"/>
      <c r="BS3562" s="1"/>
      <c r="BT3562" s="1"/>
      <c r="BU3562" s="4"/>
      <c r="BV3562" s="1"/>
      <c r="BW3562" s="3"/>
      <c r="BX3562" s="4"/>
      <c r="BY3562" s="5"/>
      <c r="BZ3562" s="5"/>
      <c r="CA3562" s="5"/>
      <c r="CB3562" s="5"/>
      <c r="CC3562" s="5"/>
      <c r="CD3562" s="43"/>
    </row>
    <row r="3563" spans="1:82" x14ac:dyDescent="0.25">
      <c r="A3563" s="8"/>
      <c r="B3563" s="5"/>
      <c r="C3563" s="5"/>
      <c r="D3563" s="5"/>
      <c r="E3563" s="5"/>
      <c r="F3563" s="94" t="str">
        <f t="shared" si="559"/>
        <v/>
      </c>
      <c r="G3563" s="94" t="str">
        <f t="shared" si="560"/>
        <v/>
      </c>
      <c r="H3563" s="127" t="str">
        <f>IF(A3563&lt;&gt;"",IF(MID(C3563,1,1)="c",$AS$26,IF(MID(C3563,1,1)="r",$AS$41,IF(MID(C3563,1,1)="p",#REF!,#REF!))),"")</f>
        <v/>
      </c>
      <c r="I3563" s="92" t="str">
        <f t="shared" si="561"/>
        <v/>
      </c>
      <c r="J3563" s="92" t="str">
        <f t="shared" si="562"/>
        <v/>
      </c>
      <c r="K3563" s="92" t="str">
        <f t="shared" si="563"/>
        <v/>
      </c>
      <c r="L3563" s="92" t="str">
        <f t="shared" si="564"/>
        <v/>
      </c>
      <c r="M3563" s="95" t="str">
        <f>IF(A3563&lt;&gt;"",IF(MID(C3563,1,1)="c",SigmaEpsConcrete(I3563,$AN$30:$AN$33,$AR$30:$AR$33,$AS$26,$AS$27,$AS$28,$AQ$20,$AU$19),""),"")</f>
        <v/>
      </c>
      <c r="N3563" s="95" t="str">
        <f>IF(A3563&lt;&gt;"",IF(MID(C3563,1,1)="r",SigmaEpsReinf(J3563,$AS$42:$AS$43,$AS$41,$AS$39,$AS$40,$AQ$38),""),"")</f>
        <v/>
      </c>
      <c r="Q3563" s="92" t="str">
        <f t="shared" si="566"/>
        <v/>
      </c>
      <c r="R3563" s="92" t="str">
        <f t="shared" si="567"/>
        <v/>
      </c>
      <c r="U3563" s="5"/>
      <c r="V3563" s="5"/>
      <c r="W3563" s="94" t="str">
        <f t="shared" si="565"/>
        <v/>
      </c>
      <c r="X3563" s="94" t="str">
        <f t="shared" si="568"/>
        <v/>
      </c>
      <c r="Y3563" s="5"/>
      <c r="BK3563" s="8"/>
      <c r="BL3563" s="5"/>
      <c r="BM3563" s="5"/>
      <c r="BN3563" s="5"/>
      <c r="BO3563" s="5"/>
      <c r="BP3563" s="1"/>
      <c r="BQ3563" s="1"/>
      <c r="BR3563" s="1"/>
      <c r="BS3563" s="1"/>
      <c r="BT3563" s="1"/>
      <c r="BU3563" s="4"/>
      <c r="BV3563" s="1"/>
      <c r="BW3563" s="3"/>
      <c r="BX3563" s="4"/>
      <c r="BY3563" s="5"/>
      <c r="BZ3563" s="5"/>
      <c r="CA3563" s="5"/>
      <c r="CB3563" s="5"/>
      <c r="CC3563" s="5"/>
      <c r="CD3563" s="43"/>
    </row>
    <row r="3564" spans="1:82" x14ac:dyDescent="0.25">
      <c r="A3564" s="8"/>
      <c r="B3564" s="5"/>
      <c r="C3564" s="5"/>
      <c r="D3564" s="5"/>
      <c r="E3564" s="5"/>
      <c r="F3564" s="94" t="str">
        <f t="shared" si="559"/>
        <v/>
      </c>
      <c r="G3564" s="94" t="str">
        <f t="shared" si="560"/>
        <v/>
      </c>
      <c r="H3564" s="127" t="str">
        <f>IF(A3564&lt;&gt;"",IF(MID(C3564,1,1)="c",$AS$26,IF(MID(C3564,1,1)="r",$AS$41,IF(MID(C3564,1,1)="p",#REF!,#REF!))),"")</f>
        <v/>
      </c>
      <c r="I3564" s="92" t="str">
        <f t="shared" si="561"/>
        <v/>
      </c>
      <c r="J3564" s="92" t="str">
        <f t="shared" si="562"/>
        <v/>
      </c>
      <c r="K3564" s="92" t="str">
        <f t="shared" si="563"/>
        <v/>
      </c>
      <c r="L3564" s="92" t="str">
        <f t="shared" si="564"/>
        <v/>
      </c>
      <c r="M3564" s="95" t="str">
        <f>IF(A3564&lt;&gt;"",IF(MID(C3564,1,1)="c",SigmaEpsConcrete(I3564,$AN$30:$AN$33,$AR$30:$AR$33,$AS$26,$AS$27,$AS$28,$AQ$20,$AU$19),""),"")</f>
        <v/>
      </c>
      <c r="N3564" s="95" t="str">
        <f>IF(A3564&lt;&gt;"",IF(MID(C3564,1,1)="r",SigmaEpsReinf(J3564,$AS$42:$AS$43,$AS$41,$AS$39,$AS$40,$AQ$38),""),"")</f>
        <v/>
      </c>
      <c r="Q3564" s="92" t="str">
        <f t="shared" si="566"/>
        <v/>
      </c>
      <c r="R3564" s="92" t="str">
        <f t="shared" si="567"/>
        <v/>
      </c>
      <c r="U3564" s="5"/>
      <c r="V3564" s="5"/>
      <c r="W3564" s="94" t="str">
        <f t="shared" si="565"/>
        <v/>
      </c>
      <c r="X3564" s="94" t="str">
        <f t="shared" si="568"/>
        <v/>
      </c>
      <c r="Y3564" s="5"/>
      <c r="BK3564" s="8"/>
      <c r="BL3564" s="5"/>
      <c r="BM3564" s="5"/>
      <c r="BN3564" s="5"/>
      <c r="BO3564" s="5"/>
      <c r="BP3564" s="1"/>
      <c r="BQ3564" s="1"/>
      <c r="BR3564" s="1"/>
      <c r="BS3564" s="1"/>
      <c r="BT3564" s="1"/>
      <c r="BU3564" s="4"/>
      <c r="BV3564" s="1"/>
      <c r="BW3564" s="3"/>
      <c r="BX3564" s="4"/>
      <c r="BY3564" s="5"/>
      <c r="BZ3564" s="5"/>
      <c r="CA3564" s="5"/>
      <c r="CB3564" s="5"/>
      <c r="CC3564" s="5"/>
      <c r="CD3564" s="43"/>
    </row>
    <row r="3565" spans="1:82" x14ac:dyDescent="0.25">
      <c r="A3565" s="8"/>
      <c r="B3565" s="5"/>
      <c r="C3565" s="5"/>
      <c r="D3565" s="5"/>
      <c r="E3565" s="5"/>
      <c r="F3565" s="94" t="str">
        <f t="shared" si="559"/>
        <v/>
      </c>
      <c r="G3565" s="94" t="str">
        <f t="shared" si="560"/>
        <v/>
      </c>
      <c r="H3565" s="127" t="str">
        <f>IF(A3565&lt;&gt;"",IF(MID(C3565,1,1)="c",$AS$26,IF(MID(C3565,1,1)="r",$AS$41,IF(MID(C3565,1,1)="p",#REF!,#REF!))),"")</f>
        <v/>
      </c>
      <c r="I3565" s="92" t="str">
        <f t="shared" si="561"/>
        <v/>
      </c>
      <c r="J3565" s="92" t="str">
        <f t="shared" si="562"/>
        <v/>
      </c>
      <c r="K3565" s="92" t="str">
        <f t="shared" si="563"/>
        <v/>
      </c>
      <c r="L3565" s="92" t="str">
        <f t="shared" si="564"/>
        <v/>
      </c>
      <c r="M3565" s="95" t="str">
        <f>IF(A3565&lt;&gt;"",IF(MID(C3565,1,1)="c",SigmaEpsConcrete(I3565,$AN$30:$AN$33,$AR$30:$AR$33,$AS$26,$AS$27,$AS$28,$AQ$20,$AU$19),""),"")</f>
        <v/>
      </c>
      <c r="N3565" s="95" t="str">
        <f>IF(A3565&lt;&gt;"",IF(MID(C3565,1,1)="r",SigmaEpsReinf(J3565,$AS$42:$AS$43,$AS$41,$AS$39,$AS$40,$AQ$38),""),"")</f>
        <v/>
      </c>
      <c r="Q3565" s="92" t="str">
        <f t="shared" si="566"/>
        <v/>
      </c>
      <c r="R3565" s="92" t="str">
        <f t="shared" si="567"/>
        <v/>
      </c>
      <c r="U3565" s="5"/>
      <c r="V3565" s="5"/>
      <c r="W3565" s="94" t="str">
        <f t="shared" si="565"/>
        <v/>
      </c>
      <c r="X3565" s="94" t="str">
        <f t="shared" si="568"/>
        <v/>
      </c>
      <c r="Y3565" s="5"/>
      <c r="BK3565" s="8"/>
      <c r="BL3565" s="5"/>
      <c r="BM3565" s="5"/>
      <c r="BN3565" s="5"/>
      <c r="BO3565" s="5"/>
      <c r="BP3565" s="1"/>
      <c r="BQ3565" s="1"/>
      <c r="BR3565" s="1"/>
      <c r="BS3565" s="1"/>
      <c r="BT3565" s="1"/>
      <c r="BU3565" s="4"/>
      <c r="BV3565" s="1"/>
      <c r="BW3565" s="3"/>
      <c r="BX3565" s="4"/>
      <c r="BY3565" s="5"/>
      <c r="BZ3565" s="5"/>
      <c r="CA3565" s="5"/>
      <c r="CB3565" s="5"/>
      <c r="CC3565" s="5"/>
      <c r="CD3565" s="43"/>
    </row>
    <row r="3566" spans="1:82" x14ac:dyDescent="0.25">
      <c r="A3566" s="8"/>
      <c r="B3566" s="5"/>
      <c r="C3566" s="5"/>
      <c r="D3566" s="5"/>
      <c r="E3566" s="5"/>
      <c r="F3566" s="94" t="str">
        <f t="shared" si="559"/>
        <v/>
      </c>
      <c r="G3566" s="94" t="str">
        <f t="shared" si="560"/>
        <v/>
      </c>
      <c r="H3566" s="127" t="str">
        <f>IF(A3566&lt;&gt;"",IF(MID(C3566,1,1)="c",$AS$26,IF(MID(C3566,1,1)="r",$AS$41,IF(MID(C3566,1,1)="p",#REF!,#REF!))),"")</f>
        <v/>
      </c>
      <c r="I3566" s="92" t="str">
        <f t="shared" si="561"/>
        <v/>
      </c>
      <c r="J3566" s="92" t="str">
        <f t="shared" si="562"/>
        <v/>
      </c>
      <c r="K3566" s="92" t="str">
        <f t="shared" si="563"/>
        <v/>
      </c>
      <c r="L3566" s="92" t="str">
        <f t="shared" si="564"/>
        <v/>
      </c>
      <c r="M3566" s="95" t="str">
        <f>IF(A3566&lt;&gt;"",IF(MID(C3566,1,1)="c",SigmaEpsConcrete(I3566,$AN$30:$AN$33,$AR$30:$AR$33,$AS$26,$AS$27,$AS$28,$AQ$20,$AU$19),""),"")</f>
        <v/>
      </c>
      <c r="N3566" s="95" t="str">
        <f>IF(A3566&lt;&gt;"",IF(MID(C3566,1,1)="r",SigmaEpsReinf(J3566,$AS$42:$AS$43,$AS$41,$AS$39,$AS$40,$AQ$38),""),"")</f>
        <v/>
      </c>
      <c r="Q3566" s="92" t="str">
        <f t="shared" si="566"/>
        <v/>
      </c>
      <c r="R3566" s="92" t="str">
        <f t="shared" si="567"/>
        <v/>
      </c>
      <c r="U3566" s="5"/>
      <c r="V3566" s="5"/>
      <c r="W3566" s="94" t="str">
        <f t="shared" si="565"/>
        <v/>
      </c>
      <c r="X3566" s="94" t="str">
        <f t="shared" si="568"/>
        <v/>
      </c>
      <c r="Y3566" s="5"/>
      <c r="BK3566" s="8"/>
      <c r="BL3566" s="5"/>
      <c r="BM3566" s="5"/>
      <c r="BN3566" s="5"/>
      <c r="BO3566" s="5"/>
      <c r="BP3566" s="1"/>
      <c r="BQ3566" s="1"/>
      <c r="BR3566" s="1"/>
      <c r="BS3566" s="1"/>
      <c r="BT3566" s="1"/>
      <c r="BU3566" s="4"/>
      <c r="BV3566" s="1"/>
      <c r="BW3566" s="3"/>
      <c r="BX3566" s="4"/>
      <c r="BY3566" s="5"/>
      <c r="BZ3566" s="5"/>
      <c r="CA3566" s="5"/>
      <c r="CB3566" s="5"/>
      <c r="CC3566" s="5"/>
      <c r="CD3566" s="43"/>
    </row>
    <row r="3567" spans="1:82" x14ac:dyDescent="0.25">
      <c r="A3567" s="8"/>
      <c r="B3567" s="5"/>
      <c r="C3567" s="5"/>
      <c r="D3567" s="5"/>
      <c r="E3567" s="5"/>
      <c r="F3567" s="94" t="str">
        <f t="shared" si="559"/>
        <v/>
      </c>
      <c r="G3567" s="94" t="str">
        <f t="shared" si="560"/>
        <v/>
      </c>
      <c r="H3567" s="127" t="str">
        <f>IF(A3567&lt;&gt;"",IF(MID(C3567,1,1)="c",$AS$26,IF(MID(C3567,1,1)="r",$AS$41,IF(MID(C3567,1,1)="p",#REF!,#REF!))),"")</f>
        <v/>
      </c>
      <c r="I3567" s="92" t="str">
        <f t="shared" si="561"/>
        <v/>
      </c>
      <c r="J3567" s="92" t="str">
        <f t="shared" si="562"/>
        <v/>
      </c>
      <c r="K3567" s="92" t="str">
        <f t="shared" si="563"/>
        <v/>
      </c>
      <c r="L3567" s="92" t="str">
        <f t="shared" si="564"/>
        <v/>
      </c>
      <c r="M3567" s="95" t="str">
        <f>IF(A3567&lt;&gt;"",IF(MID(C3567,1,1)="c",SigmaEpsConcrete(I3567,$AN$30:$AN$33,$AR$30:$AR$33,$AS$26,$AS$27,$AS$28,$AQ$20,$AU$19),""),"")</f>
        <v/>
      </c>
      <c r="N3567" s="95" t="str">
        <f>IF(A3567&lt;&gt;"",IF(MID(C3567,1,1)="r",SigmaEpsReinf(J3567,$AS$42:$AS$43,$AS$41,$AS$39,$AS$40,$AQ$38),""),"")</f>
        <v/>
      </c>
      <c r="Q3567" s="92" t="str">
        <f t="shared" si="566"/>
        <v/>
      </c>
      <c r="R3567" s="92" t="str">
        <f t="shared" si="567"/>
        <v/>
      </c>
      <c r="U3567" s="5"/>
      <c r="V3567" s="5"/>
      <c r="W3567" s="94" t="str">
        <f t="shared" si="565"/>
        <v/>
      </c>
      <c r="X3567" s="94" t="str">
        <f t="shared" si="568"/>
        <v/>
      </c>
      <c r="Y3567" s="5"/>
      <c r="BK3567" s="8"/>
      <c r="BL3567" s="5"/>
      <c r="BM3567" s="5"/>
      <c r="BN3567" s="5"/>
      <c r="BO3567" s="5"/>
      <c r="BP3567" s="1"/>
      <c r="BQ3567" s="1"/>
      <c r="BR3567" s="1"/>
      <c r="BS3567" s="1"/>
      <c r="BT3567" s="1"/>
      <c r="BU3567" s="4"/>
      <c r="BV3567" s="1"/>
      <c r="BW3567" s="3"/>
      <c r="BX3567" s="4"/>
      <c r="BY3567" s="5"/>
      <c r="BZ3567" s="5"/>
      <c r="CA3567" s="5"/>
      <c r="CB3567" s="5"/>
      <c r="CC3567" s="5"/>
      <c r="CD3567" s="43"/>
    </row>
    <row r="3568" spans="1:82" x14ac:dyDescent="0.25">
      <c r="A3568" s="8"/>
      <c r="B3568" s="5"/>
      <c r="C3568" s="5"/>
      <c r="D3568" s="5"/>
      <c r="E3568" s="5"/>
      <c r="F3568" s="94" t="str">
        <f t="shared" si="559"/>
        <v/>
      </c>
      <c r="G3568" s="94" t="str">
        <f t="shared" si="560"/>
        <v/>
      </c>
      <c r="H3568" s="127" t="str">
        <f>IF(A3568&lt;&gt;"",IF(MID(C3568,1,1)="c",$AS$26,IF(MID(C3568,1,1)="r",$AS$41,IF(MID(C3568,1,1)="p",#REF!,#REF!))),"")</f>
        <v/>
      </c>
      <c r="I3568" s="92" t="str">
        <f t="shared" si="561"/>
        <v/>
      </c>
      <c r="J3568" s="92" t="str">
        <f t="shared" si="562"/>
        <v/>
      </c>
      <c r="K3568" s="92" t="str">
        <f t="shared" si="563"/>
        <v/>
      </c>
      <c r="L3568" s="92" t="str">
        <f t="shared" si="564"/>
        <v/>
      </c>
      <c r="M3568" s="95" t="str">
        <f>IF(A3568&lt;&gt;"",IF(MID(C3568,1,1)="c",SigmaEpsConcrete(I3568,$AN$30:$AN$33,$AR$30:$AR$33,$AS$26,$AS$27,$AS$28,$AQ$20,$AU$19),""),"")</f>
        <v/>
      </c>
      <c r="N3568" s="95" t="str">
        <f>IF(A3568&lt;&gt;"",IF(MID(C3568,1,1)="r",SigmaEpsReinf(J3568,$AS$42:$AS$43,$AS$41,$AS$39,$AS$40,$AQ$38),""),"")</f>
        <v/>
      </c>
      <c r="Q3568" s="92" t="str">
        <f t="shared" si="566"/>
        <v/>
      </c>
      <c r="R3568" s="92" t="str">
        <f t="shared" si="567"/>
        <v/>
      </c>
      <c r="U3568" s="5"/>
      <c r="V3568" s="5"/>
      <c r="W3568" s="94" t="str">
        <f t="shared" si="565"/>
        <v/>
      </c>
      <c r="X3568" s="94" t="str">
        <f t="shared" si="568"/>
        <v/>
      </c>
      <c r="Y3568" s="5"/>
      <c r="BK3568" s="8"/>
      <c r="BL3568" s="5"/>
      <c r="BM3568" s="5"/>
      <c r="BN3568" s="5"/>
      <c r="BO3568" s="5"/>
      <c r="BP3568" s="1"/>
      <c r="BQ3568" s="1"/>
      <c r="BR3568" s="1"/>
      <c r="BS3568" s="1"/>
      <c r="BT3568" s="1"/>
      <c r="BU3568" s="4"/>
      <c r="BV3568" s="1"/>
      <c r="BW3568" s="3"/>
      <c r="BX3568" s="4"/>
      <c r="BY3568" s="5"/>
      <c r="BZ3568" s="5"/>
      <c r="CA3568" s="5"/>
      <c r="CB3568" s="5"/>
      <c r="CC3568" s="5"/>
      <c r="CD3568" s="43"/>
    </row>
    <row r="3569" spans="1:82" x14ac:dyDescent="0.25">
      <c r="A3569" s="8"/>
      <c r="B3569" s="5"/>
      <c r="C3569" s="5"/>
      <c r="D3569" s="5"/>
      <c r="E3569" s="5"/>
      <c r="F3569" s="94" t="str">
        <f t="shared" si="559"/>
        <v/>
      </c>
      <c r="G3569" s="94" t="str">
        <f t="shared" si="560"/>
        <v/>
      </c>
      <c r="H3569" s="127" t="str">
        <f>IF(A3569&lt;&gt;"",IF(MID(C3569,1,1)="c",$AS$26,IF(MID(C3569,1,1)="r",$AS$41,IF(MID(C3569,1,1)="p",#REF!,#REF!))),"")</f>
        <v/>
      </c>
      <c r="I3569" s="92" t="str">
        <f t="shared" si="561"/>
        <v/>
      </c>
      <c r="J3569" s="92" t="str">
        <f t="shared" si="562"/>
        <v/>
      </c>
      <c r="K3569" s="92" t="str">
        <f t="shared" si="563"/>
        <v/>
      </c>
      <c r="L3569" s="92" t="str">
        <f t="shared" si="564"/>
        <v/>
      </c>
      <c r="M3569" s="95" t="str">
        <f>IF(A3569&lt;&gt;"",IF(MID(C3569,1,1)="c",SigmaEpsConcrete(I3569,$AN$30:$AN$33,$AR$30:$AR$33,$AS$26,$AS$27,$AS$28,$AQ$20,$AU$19),""),"")</f>
        <v/>
      </c>
      <c r="N3569" s="95" t="str">
        <f>IF(A3569&lt;&gt;"",IF(MID(C3569,1,1)="r",SigmaEpsReinf(J3569,$AS$42:$AS$43,$AS$41,$AS$39,$AS$40,$AQ$38),""),"")</f>
        <v/>
      </c>
      <c r="Q3569" s="92" t="str">
        <f t="shared" si="566"/>
        <v/>
      </c>
      <c r="R3569" s="92" t="str">
        <f t="shared" si="567"/>
        <v/>
      </c>
      <c r="U3569" s="5"/>
      <c r="V3569" s="5"/>
      <c r="W3569" s="94" t="str">
        <f t="shared" si="565"/>
        <v/>
      </c>
      <c r="X3569" s="94" t="str">
        <f t="shared" si="568"/>
        <v/>
      </c>
      <c r="Y3569" s="5"/>
      <c r="BK3569" s="8"/>
      <c r="BL3569" s="5"/>
      <c r="BM3569" s="5"/>
      <c r="BN3569" s="5"/>
      <c r="BO3569" s="5"/>
      <c r="BP3569" s="1"/>
      <c r="BQ3569" s="1"/>
      <c r="BR3569" s="1"/>
      <c r="BS3569" s="1"/>
      <c r="BT3569" s="1"/>
      <c r="BU3569" s="4"/>
      <c r="BV3569" s="1"/>
      <c r="BW3569" s="3"/>
      <c r="BX3569" s="4"/>
      <c r="BY3569" s="5"/>
      <c r="BZ3569" s="5"/>
      <c r="CA3569" s="5"/>
      <c r="CB3569" s="5"/>
      <c r="CC3569" s="5"/>
      <c r="CD3569" s="43"/>
    </row>
    <row r="3570" spans="1:82" x14ac:dyDescent="0.25">
      <c r="A3570" s="8"/>
      <c r="B3570" s="5"/>
      <c r="C3570" s="5"/>
      <c r="D3570" s="5"/>
      <c r="E3570" s="5"/>
      <c r="F3570" s="94" t="str">
        <f t="shared" si="559"/>
        <v/>
      </c>
      <c r="G3570" s="94" t="str">
        <f t="shared" si="560"/>
        <v/>
      </c>
      <c r="H3570" s="127" t="str">
        <f>IF(A3570&lt;&gt;"",IF(MID(C3570,1,1)="c",$AS$26,IF(MID(C3570,1,1)="r",$AS$41,IF(MID(C3570,1,1)="p",#REF!,#REF!))),"")</f>
        <v/>
      </c>
      <c r="I3570" s="92" t="str">
        <f t="shared" si="561"/>
        <v/>
      </c>
      <c r="J3570" s="92" t="str">
        <f t="shared" si="562"/>
        <v/>
      </c>
      <c r="K3570" s="92" t="str">
        <f t="shared" si="563"/>
        <v/>
      </c>
      <c r="L3570" s="92" t="str">
        <f t="shared" si="564"/>
        <v/>
      </c>
      <c r="M3570" s="95" t="str">
        <f>IF(A3570&lt;&gt;"",IF(MID(C3570,1,1)="c",SigmaEpsConcrete(I3570,$AN$30:$AN$33,$AR$30:$AR$33,$AS$26,$AS$27,$AS$28,$AQ$20,$AU$19),""),"")</f>
        <v/>
      </c>
      <c r="N3570" s="95" t="str">
        <f>IF(A3570&lt;&gt;"",IF(MID(C3570,1,1)="r",SigmaEpsReinf(J3570,$AS$42:$AS$43,$AS$41,$AS$39,$AS$40,$AQ$38),""),"")</f>
        <v/>
      </c>
      <c r="Q3570" s="92" t="str">
        <f t="shared" si="566"/>
        <v/>
      </c>
      <c r="R3570" s="92" t="str">
        <f t="shared" si="567"/>
        <v/>
      </c>
      <c r="U3570" s="5"/>
      <c r="V3570" s="5"/>
      <c r="W3570" s="94" t="str">
        <f t="shared" si="565"/>
        <v/>
      </c>
      <c r="X3570" s="94" t="str">
        <f t="shared" si="568"/>
        <v/>
      </c>
      <c r="Y3570" s="5"/>
      <c r="BK3570" s="8"/>
      <c r="BL3570" s="5"/>
      <c r="BM3570" s="5"/>
      <c r="BN3570" s="5"/>
      <c r="BO3570" s="5"/>
      <c r="BP3570" s="1"/>
      <c r="BQ3570" s="1"/>
      <c r="BR3570" s="1"/>
      <c r="BS3570" s="1"/>
      <c r="BT3570" s="1"/>
      <c r="BU3570" s="4"/>
      <c r="BV3570" s="1"/>
      <c r="BW3570" s="3"/>
      <c r="BX3570" s="4"/>
      <c r="BY3570" s="5"/>
      <c r="BZ3570" s="5"/>
      <c r="CA3570" s="5"/>
      <c r="CB3570" s="5"/>
      <c r="CC3570" s="5"/>
      <c r="CD3570" s="43"/>
    </row>
    <row r="3571" spans="1:82" x14ac:dyDescent="0.25">
      <c r="A3571" s="8"/>
      <c r="B3571" s="5"/>
      <c r="C3571" s="5"/>
      <c r="D3571" s="5"/>
      <c r="E3571" s="5"/>
      <c r="F3571" s="94" t="str">
        <f t="shared" si="559"/>
        <v/>
      </c>
      <c r="G3571" s="94" t="str">
        <f t="shared" si="560"/>
        <v/>
      </c>
      <c r="H3571" s="127" t="str">
        <f>IF(A3571&lt;&gt;"",IF(MID(C3571,1,1)="c",$AS$26,IF(MID(C3571,1,1)="r",$AS$41,IF(MID(C3571,1,1)="p",#REF!,#REF!))),"")</f>
        <v/>
      </c>
      <c r="I3571" s="92" t="str">
        <f t="shared" si="561"/>
        <v/>
      </c>
      <c r="J3571" s="92" t="str">
        <f t="shared" si="562"/>
        <v/>
      </c>
      <c r="K3571" s="92" t="str">
        <f t="shared" si="563"/>
        <v/>
      </c>
      <c r="L3571" s="92" t="str">
        <f t="shared" si="564"/>
        <v/>
      </c>
      <c r="M3571" s="95" t="str">
        <f>IF(A3571&lt;&gt;"",IF(MID(C3571,1,1)="c",SigmaEpsConcrete(I3571,$AN$30:$AN$33,$AR$30:$AR$33,$AS$26,$AS$27,$AS$28,$AQ$20,$AU$19),""),"")</f>
        <v/>
      </c>
      <c r="N3571" s="95" t="str">
        <f>IF(A3571&lt;&gt;"",IF(MID(C3571,1,1)="r",SigmaEpsReinf(J3571,$AS$42:$AS$43,$AS$41,$AS$39,$AS$40,$AQ$38),""),"")</f>
        <v/>
      </c>
      <c r="Q3571" s="92" t="str">
        <f t="shared" si="566"/>
        <v/>
      </c>
      <c r="R3571" s="92" t="str">
        <f t="shared" si="567"/>
        <v/>
      </c>
      <c r="U3571" s="5"/>
      <c r="V3571" s="5"/>
      <c r="W3571" s="94" t="str">
        <f t="shared" si="565"/>
        <v/>
      </c>
      <c r="X3571" s="94" t="str">
        <f t="shared" si="568"/>
        <v/>
      </c>
      <c r="Y3571" s="5"/>
      <c r="BK3571" s="8"/>
      <c r="BL3571" s="5"/>
      <c r="BM3571" s="5"/>
      <c r="BN3571" s="5"/>
      <c r="BO3571" s="5"/>
      <c r="BP3571" s="1"/>
      <c r="BQ3571" s="1"/>
      <c r="BR3571" s="1"/>
      <c r="BS3571" s="1"/>
      <c r="BT3571" s="1"/>
      <c r="BU3571" s="4"/>
      <c r="BV3571" s="1"/>
      <c r="BW3571" s="3"/>
      <c r="BX3571" s="4"/>
      <c r="BY3571" s="5"/>
      <c r="BZ3571" s="5"/>
      <c r="CA3571" s="5"/>
      <c r="CB3571" s="5"/>
      <c r="CC3571" s="5"/>
      <c r="CD3571" s="43"/>
    </row>
    <row r="3572" spans="1:82" x14ac:dyDescent="0.25">
      <c r="A3572" s="8"/>
      <c r="B3572" s="5"/>
      <c r="C3572" s="5"/>
      <c r="D3572" s="5"/>
      <c r="E3572" s="5"/>
      <c r="F3572" s="94" t="str">
        <f t="shared" si="559"/>
        <v/>
      </c>
      <c r="G3572" s="94" t="str">
        <f t="shared" si="560"/>
        <v/>
      </c>
      <c r="H3572" s="127" t="str">
        <f>IF(A3572&lt;&gt;"",IF(MID(C3572,1,1)="c",$AS$26,IF(MID(C3572,1,1)="r",$AS$41,IF(MID(C3572,1,1)="p",#REF!,#REF!))),"")</f>
        <v/>
      </c>
      <c r="I3572" s="92" t="str">
        <f t="shared" si="561"/>
        <v/>
      </c>
      <c r="J3572" s="92" t="str">
        <f t="shared" si="562"/>
        <v/>
      </c>
      <c r="K3572" s="92" t="str">
        <f t="shared" si="563"/>
        <v/>
      </c>
      <c r="L3572" s="92" t="str">
        <f t="shared" si="564"/>
        <v/>
      </c>
      <c r="M3572" s="95" t="str">
        <f>IF(A3572&lt;&gt;"",IF(MID(C3572,1,1)="c",SigmaEpsConcrete(I3572,$AN$30:$AN$33,$AR$30:$AR$33,$AS$26,$AS$27,$AS$28,$AQ$20,$AU$19),""),"")</f>
        <v/>
      </c>
      <c r="N3572" s="95" t="str">
        <f>IF(A3572&lt;&gt;"",IF(MID(C3572,1,1)="r",SigmaEpsReinf(J3572,$AS$42:$AS$43,$AS$41,$AS$39,$AS$40,$AQ$38),""),"")</f>
        <v/>
      </c>
      <c r="Q3572" s="92" t="str">
        <f t="shared" si="566"/>
        <v/>
      </c>
      <c r="R3572" s="92" t="str">
        <f t="shared" si="567"/>
        <v/>
      </c>
      <c r="U3572" s="5"/>
      <c r="V3572" s="5"/>
      <c r="W3572" s="94" t="str">
        <f t="shared" si="565"/>
        <v/>
      </c>
      <c r="X3572" s="94" t="str">
        <f t="shared" si="568"/>
        <v/>
      </c>
      <c r="Y3572" s="5"/>
      <c r="BK3572" s="8"/>
      <c r="BL3572" s="5"/>
      <c r="BM3572" s="5"/>
      <c r="BN3572" s="5"/>
      <c r="BO3572" s="5"/>
      <c r="BP3572" s="1"/>
      <c r="BQ3572" s="1"/>
      <c r="BR3572" s="1"/>
      <c r="BS3572" s="1"/>
      <c r="BT3572" s="1"/>
      <c r="BU3572" s="4"/>
      <c r="BV3572" s="1"/>
      <c r="BW3572" s="3"/>
      <c r="BX3572" s="4"/>
      <c r="BY3572" s="5"/>
      <c r="BZ3572" s="5"/>
      <c r="CA3572" s="5"/>
      <c r="CB3572" s="5"/>
      <c r="CC3572" s="5"/>
      <c r="CD3572" s="43"/>
    </row>
    <row r="3573" spans="1:82" x14ac:dyDescent="0.25">
      <c r="A3573" s="8"/>
      <c r="B3573" s="5"/>
      <c r="C3573" s="5"/>
      <c r="D3573" s="5"/>
      <c r="E3573" s="5"/>
      <c r="F3573" s="94" t="str">
        <f t="shared" si="559"/>
        <v/>
      </c>
      <c r="G3573" s="94" t="str">
        <f t="shared" si="560"/>
        <v/>
      </c>
      <c r="H3573" s="127" t="str">
        <f>IF(A3573&lt;&gt;"",IF(MID(C3573,1,1)="c",$AS$26,IF(MID(C3573,1,1)="r",$AS$41,IF(MID(C3573,1,1)="p",#REF!,#REF!))),"")</f>
        <v/>
      </c>
      <c r="I3573" s="92" t="str">
        <f t="shared" si="561"/>
        <v/>
      </c>
      <c r="J3573" s="92" t="str">
        <f t="shared" si="562"/>
        <v/>
      </c>
      <c r="K3573" s="92" t="str">
        <f t="shared" si="563"/>
        <v/>
      </c>
      <c r="L3573" s="92" t="str">
        <f t="shared" si="564"/>
        <v/>
      </c>
      <c r="M3573" s="95" t="str">
        <f>IF(A3573&lt;&gt;"",IF(MID(C3573,1,1)="c",SigmaEpsConcrete(I3573,$AN$30:$AN$33,$AR$30:$AR$33,$AS$26,$AS$27,$AS$28,$AQ$20,$AU$19),""),"")</f>
        <v/>
      </c>
      <c r="N3573" s="95" t="str">
        <f>IF(A3573&lt;&gt;"",IF(MID(C3573,1,1)="r",SigmaEpsReinf(J3573,$AS$42:$AS$43,$AS$41,$AS$39,$AS$40,$AQ$38),""),"")</f>
        <v/>
      </c>
      <c r="Q3573" s="92" t="str">
        <f t="shared" si="566"/>
        <v/>
      </c>
      <c r="R3573" s="92" t="str">
        <f t="shared" si="567"/>
        <v/>
      </c>
      <c r="U3573" s="5"/>
      <c r="V3573" s="5"/>
      <c r="W3573" s="94" t="str">
        <f t="shared" si="565"/>
        <v/>
      </c>
      <c r="X3573" s="94" t="str">
        <f t="shared" si="568"/>
        <v/>
      </c>
      <c r="Y3573" s="5"/>
      <c r="BK3573" s="8"/>
      <c r="BL3573" s="5"/>
      <c r="BM3573" s="5"/>
      <c r="BN3573" s="5"/>
      <c r="BO3573" s="5"/>
      <c r="BP3573" s="1"/>
      <c r="BQ3573" s="1"/>
      <c r="BR3573" s="1"/>
      <c r="BS3573" s="1"/>
      <c r="BT3573" s="1"/>
      <c r="BU3573" s="4"/>
      <c r="BV3573" s="1"/>
      <c r="BW3573" s="3"/>
      <c r="BX3573" s="4"/>
      <c r="BY3573" s="5"/>
      <c r="BZ3573" s="5"/>
      <c r="CA3573" s="5"/>
      <c r="CB3573" s="5"/>
      <c r="CC3573" s="5"/>
      <c r="CD3573" s="43"/>
    </row>
    <row r="3574" spans="1:82" x14ac:dyDescent="0.25">
      <c r="A3574" s="8"/>
      <c r="B3574" s="5"/>
      <c r="C3574" s="5"/>
      <c r="D3574" s="5"/>
      <c r="E3574" s="5"/>
      <c r="F3574" s="94" t="str">
        <f t="shared" si="559"/>
        <v/>
      </c>
      <c r="G3574" s="94" t="str">
        <f t="shared" si="560"/>
        <v/>
      </c>
      <c r="H3574" s="127" t="str">
        <f>IF(A3574&lt;&gt;"",IF(MID(C3574,1,1)="c",$AS$26,IF(MID(C3574,1,1)="r",$AS$41,IF(MID(C3574,1,1)="p",#REF!,#REF!))),"")</f>
        <v/>
      </c>
      <c r="I3574" s="92" t="str">
        <f t="shared" si="561"/>
        <v/>
      </c>
      <c r="J3574" s="92" t="str">
        <f t="shared" si="562"/>
        <v/>
      </c>
      <c r="K3574" s="92" t="str">
        <f t="shared" si="563"/>
        <v/>
      </c>
      <c r="L3574" s="92" t="str">
        <f t="shared" si="564"/>
        <v/>
      </c>
      <c r="M3574" s="95" t="str">
        <f>IF(A3574&lt;&gt;"",IF(MID(C3574,1,1)="c",SigmaEpsConcrete(I3574,$AN$30:$AN$33,$AR$30:$AR$33,$AS$26,$AS$27,$AS$28,$AQ$20,$AU$19),""),"")</f>
        <v/>
      </c>
      <c r="N3574" s="95" t="str">
        <f>IF(A3574&lt;&gt;"",IF(MID(C3574,1,1)="r",SigmaEpsReinf(J3574,$AS$42:$AS$43,$AS$41,$AS$39,$AS$40,$AQ$38),""),"")</f>
        <v/>
      </c>
      <c r="Q3574" s="92" t="str">
        <f t="shared" si="566"/>
        <v/>
      </c>
      <c r="R3574" s="92" t="str">
        <f t="shared" si="567"/>
        <v/>
      </c>
      <c r="U3574" s="5"/>
      <c r="V3574" s="5"/>
      <c r="W3574" s="94" t="str">
        <f t="shared" si="565"/>
        <v/>
      </c>
      <c r="X3574" s="94" t="str">
        <f t="shared" si="568"/>
        <v/>
      </c>
      <c r="Y3574" s="5"/>
      <c r="BK3574" s="8"/>
      <c r="BL3574" s="5"/>
      <c r="BM3574" s="5"/>
      <c r="BN3574" s="5"/>
      <c r="BO3574" s="5"/>
      <c r="BP3574" s="1"/>
      <c r="BQ3574" s="1"/>
      <c r="BR3574" s="1"/>
      <c r="BS3574" s="1"/>
      <c r="BT3574" s="1"/>
      <c r="BU3574" s="4"/>
      <c r="BV3574" s="1"/>
      <c r="BW3574" s="3"/>
      <c r="BX3574" s="4"/>
      <c r="BY3574" s="5"/>
      <c r="BZ3574" s="5"/>
      <c r="CA3574" s="5"/>
      <c r="CB3574" s="5"/>
      <c r="CC3574" s="5"/>
      <c r="CD3574" s="43"/>
    </row>
    <row r="3575" spans="1:82" x14ac:dyDescent="0.25">
      <c r="A3575" s="8"/>
      <c r="B3575" s="5"/>
      <c r="C3575" s="5"/>
      <c r="D3575" s="5"/>
      <c r="E3575" s="5"/>
      <c r="F3575" s="94" t="str">
        <f t="shared" si="559"/>
        <v/>
      </c>
      <c r="G3575" s="94" t="str">
        <f t="shared" si="560"/>
        <v/>
      </c>
      <c r="H3575" s="127" t="str">
        <f>IF(A3575&lt;&gt;"",IF(MID(C3575,1,1)="c",$AS$26,IF(MID(C3575,1,1)="r",$AS$41,IF(MID(C3575,1,1)="p",#REF!,#REF!))),"")</f>
        <v/>
      </c>
      <c r="I3575" s="92" t="str">
        <f t="shared" si="561"/>
        <v/>
      </c>
      <c r="J3575" s="92" t="str">
        <f t="shared" si="562"/>
        <v/>
      </c>
      <c r="K3575" s="92" t="str">
        <f t="shared" si="563"/>
        <v/>
      </c>
      <c r="L3575" s="92" t="str">
        <f t="shared" si="564"/>
        <v/>
      </c>
      <c r="M3575" s="95" t="str">
        <f>IF(A3575&lt;&gt;"",IF(MID(C3575,1,1)="c",SigmaEpsConcrete(I3575,$AN$30:$AN$33,$AR$30:$AR$33,$AS$26,$AS$27,$AS$28,$AQ$20,$AU$19),""),"")</f>
        <v/>
      </c>
      <c r="N3575" s="95" t="str">
        <f>IF(A3575&lt;&gt;"",IF(MID(C3575,1,1)="r",SigmaEpsReinf(J3575,$AS$42:$AS$43,$AS$41,$AS$39,$AS$40,$AQ$38),""),"")</f>
        <v/>
      </c>
      <c r="Q3575" s="92" t="str">
        <f t="shared" si="566"/>
        <v/>
      </c>
      <c r="R3575" s="92" t="str">
        <f t="shared" si="567"/>
        <v/>
      </c>
      <c r="U3575" s="5"/>
      <c r="V3575" s="5"/>
      <c r="W3575" s="94" t="str">
        <f t="shared" si="565"/>
        <v/>
      </c>
      <c r="X3575" s="94" t="str">
        <f t="shared" si="568"/>
        <v/>
      </c>
      <c r="Y3575" s="5"/>
      <c r="BK3575" s="8"/>
      <c r="BL3575" s="5"/>
      <c r="BM3575" s="5"/>
      <c r="BN3575" s="5"/>
      <c r="BO3575" s="5"/>
      <c r="BP3575" s="1"/>
      <c r="BQ3575" s="1"/>
      <c r="BR3575" s="1"/>
      <c r="BS3575" s="1"/>
      <c r="BT3575" s="1"/>
      <c r="BU3575" s="4"/>
      <c r="BV3575" s="1"/>
      <c r="BW3575" s="3"/>
      <c r="BX3575" s="4"/>
      <c r="BY3575" s="5"/>
      <c r="BZ3575" s="5"/>
      <c r="CA3575" s="5"/>
      <c r="CB3575" s="5"/>
      <c r="CC3575" s="5"/>
      <c r="CD3575" s="43"/>
    </row>
    <row r="3576" spans="1:82" x14ac:dyDescent="0.25">
      <c r="A3576" s="8"/>
      <c r="B3576" s="5"/>
      <c r="C3576" s="5"/>
      <c r="D3576" s="5"/>
      <c r="E3576" s="5"/>
      <c r="F3576" s="94" t="str">
        <f t="shared" si="559"/>
        <v/>
      </c>
      <c r="G3576" s="94" t="str">
        <f t="shared" si="560"/>
        <v/>
      </c>
      <c r="H3576" s="127" t="str">
        <f>IF(A3576&lt;&gt;"",IF(MID(C3576,1,1)="c",$AS$26,IF(MID(C3576,1,1)="r",$AS$41,IF(MID(C3576,1,1)="p",#REF!,#REF!))),"")</f>
        <v/>
      </c>
      <c r="I3576" s="92" t="str">
        <f t="shared" si="561"/>
        <v/>
      </c>
      <c r="J3576" s="92" t="str">
        <f t="shared" si="562"/>
        <v/>
      </c>
      <c r="K3576" s="92" t="str">
        <f t="shared" si="563"/>
        <v/>
      </c>
      <c r="L3576" s="92" t="str">
        <f t="shared" si="564"/>
        <v/>
      </c>
      <c r="M3576" s="95" t="str">
        <f>IF(A3576&lt;&gt;"",IF(MID(C3576,1,1)="c",SigmaEpsConcrete(I3576,$AN$30:$AN$33,$AR$30:$AR$33,$AS$26,$AS$27,$AS$28,$AQ$20,$AU$19),""),"")</f>
        <v/>
      </c>
      <c r="N3576" s="95" t="str">
        <f>IF(A3576&lt;&gt;"",IF(MID(C3576,1,1)="r",SigmaEpsReinf(J3576,$AS$42:$AS$43,$AS$41,$AS$39,$AS$40,$AQ$38),""),"")</f>
        <v/>
      </c>
      <c r="Q3576" s="92" t="str">
        <f t="shared" si="566"/>
        <v/>
      </c>
      <c r="R3576" s="92" t="str">
        <f t="shared" si="567"/>
        <v/>
      </c>
      <c r="U3576" s="5"/>
      <c r="V3576" s="5"/>
      <c r="W3576" s="94" t="str">
        <f t="shared" si="565"/>
        <v/>
      </c>
      <c r="X3576" s="94" t="str">
        <f t="shared" si="568"/>
        <v/>
      </c>
      <c r="Y3576" s="5"/>
      <c r="BK3576" s="8"/>
      <c r="BL3576" s="5"/>
      <c r="BM3576" s="5"/>
      <c r="BN3576" s="5"/>
      <c r="BO3576" s="5"/>
      <c r="BP3576" s="1"/>
      <c r="BQ3576" s="1"/>
      <c r="BR3576" s="1"/>
      <c r="BS3576" s="1"/>
      <c r="BT3576" s="1"/>
      <c r="BU3576" s="4"/>
      <c r="BV3576" s="1"/>
      <c r="BW3576" s="3"/>
      <c r="BX3576" s="4"/>
      <c r="BY3576" s="5"/>
      <c r="BZ3576" s="5"/>
      <c r="CA3576" s="5"/>
      <c r="CB3576" s="5"/>
      <c r="CC3576" s="5"/>
      <c r="CD3576" s="43"/>
    </row>
    <row r="3577" spans="1:82" x14ac:dyDescent="0.25">
      <c r="A3577" s="8"/>
      <c r="B3577" s="5"/>
      <c r="C3577" s="5"/>
      <c r="D3577" s="5"/>
      <c r="E3577" s="5"/>
      <c r="F3577" s="94" t="str">
        <f t="shared" si="559"/>
        <v/>
      </c>
      <c r="G3577" s="94" t="str">
        <f t="shared" si="560"/>
        <v/>
      </c>
      <c r="H3577" s="127" t="str">
        <f>IF(A3577&lt;&gt;"",IF(MID(C3577,1,1)="c",$AS$26,IF(MID(C3577,1,1)="r",$AS$41,IF(MID(C3577,1,1)="p",#REF!,#REF!))),"")</f>
        <v/>
      </c>
      <c r="I3577" s="92" t="str">
        <f t="shared" si="561"/>
        <v/>
      </c>
      <c r="J3577" s="92" t="str">
        <f t="shared" si="562"/>
        <v/>
      </c>
      <c r="K3577" s="92" t="str">
        <f t="shared" si="563"/>
        <v/>
      </c>
      <c r="L3577" s="92" t="str">
        <f t="shared" si="564"/>
        <v/>
      </c>
      <c r="M3577" s="95" t="str">
        <f>IF(A3577&lt;&gt;"",IF(MID(C3577,1,1)="c",SigmaEpsConcrete(I3577,$AN$30:$AN$33,$AR$30:$AR$33,$AS$26,$AS$27,$AS$28,$AQ$20,$AU$19),""),"")</f>
        <v/>
      </c>
      <c r="N3577" s="95" t="str">
        <f>IF(A3577&lt;&gt;"",IF(MID(C3577,1,1)="r",SigmaEpsReinf(J3577,$AS$42:$AS$43,$AS$41,$AS$39,$AS$40,$AQ$38),""),"")</f>
        <v/>
      </c>
      <c r="Q3577" s="92" t="str">
        <f t="shared" si="566"/>
        <v/>
      </c>
      <c r="R3577" s="92" t="str">
        <f t="shared" si="567"/>
        <v/>
      </c>
      <c r="U3577" s="5"/>
      <c r="V3577" s="5"/>
      <c r="W3577" s="94" t="str">
        <f t="shared" si="565"/>
        <v/>
      </c>
      <c r="X3577" s="94" t="str">
        <f t="shared" si="568"/>
        <v/>
      </c>
      <c r="Y3577" s="5"/>
      <c r="BK3577" s="8"/>
      <c r="BL3577" s="5"/>
      <c r="BM3577" s="5"/>
      <c r="BN3577" s="5"/>
      <c r="BO3577" s="5"/>
      <c r="BP3577" s="1"/>
      <c r="BQ3577" s="1"/>
      <c r="BR3577" s="1"/>
      <c r="BS3577" s="1"/>
      <c r="BT3577" s="1"/>
      <c r="BU3577" s="4"/>
      <c r="BV3577" s="1"/>
      <c r="BW3577" s="3"/>
      <c r="BX3577" s="4"/>
      <c r="BY3577" s="5"/>
      <c r="BZ3577" s="5"/>
      <c r="CA3577" s="5"/>
      <c r="CB3577" s="5"/>
      <c r="CC3577" s="5"/>
      <c r="CD3577" s="43"/>
    </row>
    <row r="3578" spans="1:82" x14ac:dyDescent="0.25">
      <c r="A3578" s="8"/>
      <c r="B3578" s="5"/>
      <c r="C3578" s="5"/>
      <c r="D3578" s="5"/>
      <c r="E3578" s="5"/>
      <c r="F3578" s="94" t="str">
        <f t="shared" si="559"/>
        <v/>
      </c>
      <c r="G3578" s="94" t="str">
        <f t="shared" si="560"/>
        <v/>
      </c>
      <c r="H3578" s="127" t="str">
        <f>IF(A3578&lt;&gt;"",IF(MID(C3578,1,1)="c",$AS$26,IF(MID(C3578,1,1)="r",$AS$41,IF(MID(C3578,1,1)="p",#REF!,#REF!))),"")</f>
        <v/>
      </c>
      <c r="I3578" s="92" t="str">
        <f t="shared" si="561"/>
        <v/>
      </c>
      <c r="J3578" s="92" t="str">
        <f t="shared" si="562"/>
        <v/>
      </c>
      <c r="K3578" s="92" t="str">
        <f t="shared" si="563"/>
        <v/>
      </c>
      <c r="L3578" s="92" t="str">
        <f t="shared" si="564"/>
        <v/>
      </c>
      <c r="M3578" s="95" t="str">
        <f>IF(A3578&lt;&gt;"",IF(MID(C3578,1,1)="c",SigmaEpsConcrete(I3578,$AN$30:$AN$33,$AR$30:$AR$33,$AS$26,$AS$27,$AS$28,$AQ$20,$AU$19),""),"")</f>
        <v/>
      </c>
      <c r="N3578" s="95" t="str">
        <f>IF(A3578&lt;&gt;"",IF(MID(C3578,1,1)="r",SigmaEpsReinf(J3578,$AS$42:$AS$43,$AS$41,$AS$39,$AS$40,$AQ$38),""),"")</f>
        <v/>
      </c>
      <c r="Q3578" s="92" t="str">
        <f t="shared" si="566"/>
        <v/>
      </c>
      <c r="R3578" s="92" t="str">
        <f t="shared" si="567"/>
        <v/>
      </c>
      <c r="U3578" s="5"/>
      <c r="V3578" s="5"/>
      <c r="W3578" s="94" t="str">
        <f t="shared" si="565"/>
        <v/>
      </c>
      <c r="X3578" s="94" t="str">
        <f t="shared" si="568"/>
        <v/>
      </c>
      <c r="Y3578" s="5"/>
      <c r="BK3578" s="8"/>
      <c r="BL3578" s="5"/>
      <c r="BM3578" s="5"/>
      <c r="BN3578" s="5"/>
      <c r="BO3578" s="5"/>
      <c r="BP3578" s="1"/>
      <c r="BQ3578" s="1"/>
      <c r="BR3578" s="1"/>
      <c r="BS3578" s="1"/>
      <c r="BT3578" s="1"/>
      <c r="BU3578" s="4"/>
      <c r="BV3578" s="1"/>
      <c r="BW3578" s="3"/>
      <c r="BX3578" s="4"/>
      <c r="BY3578" s="5"/>
      <c r="BZ3578" s="5"/>
      <c r="CA3578" s="5"/>
      <c r="CB3578" s="5"/>
      <c r="CC3578" s="5"/>
      <c r="CD3578" s="43"/>
    </row>
    <row r="3579" spans="1:82" x14ac:dyDescent="0.25">
      <c r="A3579" s="8"/>
      <c r="B3579" s="5"/>
      <c r="C3579" s="5"/>
      <c r="D3579" s="5"/>
      <c r="E3579" s="5"/>
      <c r="F3579" s="94" t="str">
        <f t="shared" si="559"/>
        <v/>
      </c>
      <c r="G3579" s="94" t="str">
        <f t="shared" si="560"/>
        <v/>
      </c>
      <c r="H3579" s="127" t="str">
        <f>IF(A3579&lt;&gt;"",IF(MID(C3579,1,1)="c",$AS$26,IF(MID(C3579,1,1)="r",$AS$41,IF(MID(C3579,1,1)="p",#REF!,#REF!))),"")</f>
        <v/>
      </c>
      <c r="I3579" s="92" t="str">
        <f t="shared" si="561"/>
        <v/>
      </c>
      <c r="J3579" s="92" t="str">
        <f t="shared" si="562"/>
        <v/>
      </c>
      <c r="K3579" s="92" t="str">
        <f t="shared" si="563"/>
        <v/>
      </c>
      <c r="L3579" s="92" t="str">
        <f t="shared" si="564"/>
        <v/>
      </c>
      <c r="M3579" s="95" t="str">
        <f>IF(A3579&lt;&gt;"",IF(MID(C3579,1,1)="c",SigmaEpsConcrete(I3579,$AN$30:$AN$33,$AR$30:$AR$33,$AS$26,$AS$27,$AS$28,$AQ$20,$AU$19),""),"")</f>
        <v/>
      </c>
      <c r="N3579" s="95" t="str">
        <f>IF(A3579&lt;&gt;"",IF(MID(C3579,1,1)="r",SigmaEpsReinf(J3579,$AS$42:$AS$43,$AS$41,$AS$39,$AS$40,$AQ$38),""),"")</f>
        <v/>
      </c>
      <c r="Q3579" s="92" t="str">
        <f t="shared" si="566"/>
        <v/>
      </c>
      <c r="R3579" s="92" t="str">
        <f t="shared" si="567"/>
        <v/>
      </c>
      <c r="U3579" s="5"/>
      <c r="V3579" s="5"/>
      <c r="W3579" s="94" t="str">
        <f t="shared" si="565"/>
        <v/>
      </c>
      <c r="X3579" s="94" t="str">
        <f t="shared" si="568"/>
        <v/>
      </c>
      <c r="Y3579" s="5"/>
      <c r="BK3579" s="8"/>
      <c r="BL3579" s="5"/>
      <c r="BM3579" s="5"/>
      <c r="BN3579" s="5"/>
      <c r="BO3579" s="5"/>
      <c r="BP3579" s="1"/>
      <c r="BQ3579" s="1"/>
      <c r="BR3579" s="1"/>
      <c r="BS3579" s="1"/>
      <c r="BT3579" s="1"/>
      <c r="BU3579" s="4"/>
      <c r="BV3579" s="1"/>
      <c r="BW3579" s="3"/>
      <c r="BX3579" s="4"/>
      <c r="BY3579" s="5"/>
      <c r="BZ3579" s="5"/>
      <c r="CA3579" s="5"/>
      <c r="CB3579" s="5"/>
      <c r="CC3579" s="5"/>
      <c r="CD3579" s="43"/>
    </row>
    <row r="3580" spans="1:82" x14ac:dyDescent="0.25">
      <c r="A3580" s="8"/>
      <c r="B3580" s="5"/>
      <c r="C3580" s="5"/>
      <c r="D3580" s="5"/>
      <c r="E3580" s="5"/>
      <c r="F3580" s="94" t="str">
        <f t="shared" si="559"/>
        <v/>
      </c>
      <c r="G3580" s="94" t="str">
        <f t="shared" si="560"/>
        <v/>
      </c>
      <c r="H3580" s="127" t="str">
        <f>IF(A3580&lt;&gt;"",IF(MID(C3580,1,1)="c",$AS$26,IF(MID(C3580,1,1)="r",$AS$41,IF(MID(C3580,1,1)="p",#REF!,#REF!))),"")</f>
        <v/>
      </c>
      <c r="I3580" s="92" t="str">
        <f t="shared" si="561"/>
        <v/>
      </c>
      <c r="J3580" s="92" t="str">
        <f t="shared" si="562"/>
        <v/>
      </c>
      <c r="K3580" s="92" t="str">
        <f t="shared" si="563"/>
        <v/>
      </c>
      <c r="L3580" s="92" t="str">
        <f t="shared" si="564"/>
        <v/>
      </c>
      <c r="M3580" s="95" t="str">
        <f>IF(A3580&lt;&gt;"",IF(MID(C3580,1,1)="c",SigmaEpsConcrete(I3580,$AN$30:$AN$33,$AR$30:$AR$33,$AS$26,$AS$27,$AS$28,$AQ$20,$AU$19),""),"")</f>
        <v/>
      </c>
      <c r="N3580" s="95" t="str">
        <f>IF(A3580&lt;&gt;"",IF(MID(C3580,1,1)="r",SigmaEpsReinf(J3580,$AS$42:$AS$43,$AS$41,$AS$39,$AS$40,$AQ$38),""),"")</f>
        <v/>
      </c>
      <c r="Q3580" s="92" t="str">
        <f t="shared" si="566"/>
        <v/>
      </c>
      <c r="R3580" s="92" t="str">
        <f t="shared" si="567"/>
        <v/>
      </c>
      <c r="U3580" s="5"/>
      <c r="V3580" s="5"/>
      <c r="W3580" s="94" t="str">
        <f t="shared" si="565"/>
        <v/>
      </c>
      <c r="X3580" s="94" t="str">
        <f t="shared" si="568"/>
        <v/>
      </c>
      <c r="Y3580" s="5"/>
      <c r="BK3580" s="8"/>
      <c r="BL3580" s="5"/>
      <c r="BM3580" s="5"/>
      <c r="BN3580" s="5"/>
      <c r="BO3580" s="5"/>
      <c r="BP3580" s="1"/>
      <c r="BQ3580" s="1"/>
      <c r="BR3580" s="1"/>
      <c r="BS3580" s="1"/>
      <c r="BT3580" s="1"/>
      <c r="BU3580" s="4"/>
      <c r="BV3580" s="1"/>
      <c r="BW3580" s="3"/>
      <c r="BX3580" s="4"/>
      <c r="BY3580" s="5"/>
      <c r="BZ3580" s="5"/>
      <c r="CA3580" s="5"/>
      <c r="CB3580" s="5"/>
      <c r="CC3580" s="5"/>
      <c r="CD3580" s="43"/>
    </row>
    <row r="3581" spans="1:82" x14ac:dyDescent="0.25">
      <c r="A3581" s="8"/>
      <c r="B3581" s="5"/>
      <c r="C3581" s="5"/>
      <c r="D3581" s="5"/>
      <c r="E3581" s="5"/>
      <c r="F3581" s="94" t="str">
        <f t="shared" si="559"/>
        <v/>
      </c>
      <c r="G3581" s="94" t="str">
        <f t="shared" si="560"/>
        <v/>
      </c>
      <c r="H3581" s="127" t="str">
        <f>IF(A3581&lt;&gt;"",IF(MID(C3581,1,1)="c",$AS$26,IF(MID(C3581,1,1)="r",$AS$41,IF(MID(C3581,1,1)="p",#REF!,#REF!))),"")</f>
        <v/>
      </c>
      <c r="I3581" s="92" t="str">
        <f t="shared" si="561"/>
        <v/>
      </c>
      <c r="J3581" s="92" t="str">
        <f t="shared" si="562"/>
        <v/>
      </c>
      <c r="K3581" s="92" t="str">
        <f t="shared" si="563"/>
        <v/>
      </c>
      <c r="L3581" s="92" t="str">
        <f t="shared" si="564"/>
        <v/>
      </c>
      <c r="M3581" s="95" t="str">
        <f>IF(A3581&lt;&gt;"",IF(MID(C3581,1,1)="c",SigmaEpsConcrete(I3581,$AN$30:$AN$33,$AR$30:$AR$33,$AS$26,$AS$27,$AS$28,$AQ$20,$AU$19),""),"")</f>
        <v/>
      </c>
      <c r="N3581" s="95" t="str">
        <f>IF(A3581&lt;&gt;"",IF(MID(C3581,1,1)="r",SigmaEpsReinf(J3581,$AS$42:$AS$43,$AS$41,$AS$39,$AS$40,$AQ$38),""),"")</f>
        <v/>
      </c>
      <c r="Q3581" s="92" t="str">
        <f t="shared" si="566"/>
        <v/>
      </c>
      <c r="R3581" s="92" t="str">
        <f t="shared" si="567"/>
        <v/>
      </c>
      <c r="U3581" s="5"/>
      <c r="V3581" s="5"/>
      <c r="W3581" s="94" t="str">
        <f t="shared" si="565"/>
        <v/>
      </c>
      <c r="X3581" s="94" t="str">
        <f t="shared" si="568"/>
        <v/>
      </c>
      <c r="Y3581" s="5"/>
      <c r="BK3581" s="8"/>
      <c r="BL3581" s="5"/>
      <c r="BM3581" s="5"/>
      <c r="BN3581" s="5"/>
      <c r="BO3581" s="5"/>
      <c r="BP3581" s="1"/>
      <c r="BQ3581" s="1"/>
      <c r="BR3581" s="1"/>
      <c r="BS3581" s="1"/>
      <c r="BT3581" s="1"/>
      <c r="BU3581" s="4"/>
      <c r="BV3581" s="1"/>
      <c r="BW3581" s="3"/>
      <c r="BX3581" s="4"/>
      <c r="BY3581" s="5"/>
      <c r="BZ3581" s="5"/>
      <c r="CA3581" s="5"/>
      <c r="CB3581" s="5"/>
      <c r="CC3581" s="5"/>
      <c r="CD3581" s="43"/>
    </row>
    <row r="3582" spans="1:82" x14ac:dyDescent="0.25">
      <c r="A3582" s="8"/>
      <c r="B3582" s="5"/>
      <c r="C3582" s="5"/>
      <c r="D3582" s="5"/>
      <c r="E3582" s="5"/>
      <c r="F3582" s="94" t="str">
        <f t="shared" si="559"/>
        <v/>
      </c>
      <c r="G3582" s="94" t="str">
        <f t="shared" si="560"/>
        <v/>
      </c>
      <c r="H3582" s="127" t="str">
        <f>IF(A3582&lt;&gt;"",IF(MID(C3582,1,1)="c",$AS$26,IF(MID(C3582,1,1)="r",$AS$41,IF(MID(C3582,1,1)="p",#REF!,#REF!))),"")</f>
        <v/>
      </c>
      <c r="I3582" s="92" t="str">
        <f t="shared" si="561"/>
        <v/>
      </c>
      <c r="J3582" s="92" t="str">
        <f t="shared" si="562"/>
        <v/>
      </c>
      <c r="K3582" s="92" t="str">
        <f t="shared" si="563"/>
        <v/>
      </c>
      <c r="L3582" s="92" t="str">
        <f t="shared" si="564"/>
        <v/>
      </c>
      <c r="M3582" s="95" t="str">
        <f>IF(A3582&lt;&gt;"",IF(MID(C3582,1,1)="c",SigmaEpsConcrete(I3582,$AN$30:$AN$33,$AR$30:$AR$33,$AS$26,$AS$27,$AS$28,$AQ$20,$AU$19),""),"")</f>
        <v/>
      </c>
      <c r="N3582" s="95" t="str">
        <f>IF(A3582&lt;&gt;"",IF(MID(C3582,1,1)="r",SigmaEpsReinf(J3582,$AS$42:$AS$43,$AS$41,$AS$39,$AS$40,$AQ$38),""),"")</f>
        <v/>
      </c>
      <c r="Q3582" s="92" t="str">
        <f t="shared" si="566"/>
        <v/>
      </c>
      <c r="R3582" s="92" t="str">
        <f t="shared" si="567"/>
        <v/>
      </c>
      <c r="U3582" s="5"/>
      <c r="V3582" s="5"/>
      <c r="W3582" s="94" t="str">
        <f t="shared" si="565"/>
        <v/>
      </c>
      <c r="X3582" s="94" t="str">
        <f t="shared" si="568"/>
        <v/>
      </c>
      <c r="Y3582" s="5"/>
      <c r="BK3582" s="8"/>
      <c r="BL3582" s="5"/>
      <c r="BM3582" s="5"/>
      <c r="BN3582" s="5"/>
      <c r="BO3582" s="5"/>
      <c r="BP3582" s="1"/>
      <c r="BQ3582" s="1"/>
      <c r="BR3582" s="1"/>
      <c r="BS3582" s="1"/>
      <c r="BT3582" s="1"/>
      <c r="BU3582" s="4"/>
      <c r="BV3582" s="1"/>
      <c r="BW3582" s="3"/>
      <c r="BX3582" s="4"/>
      <c r="BY3582" s="5"/>
      <c r="BZ3582" s="5"/>
      <c r="CA3582" s="5"/>
      <c r="CB3582" s="5"/>
      <c r="CC3582" s="5"/>
      <c r="CD3582" s="43"/>
    </row>
    <row r="3583" spans="1:82" x14ac:dyDescent="0.25">
      <c r="A3583" s="8"/>
      <c r="B3583" s="5"/>
      <c r="C3583" s="5"/>
      <c r="D3583" s="5"/>
      <c r="E3583" s="5"/>
      <c r="F3583" s="94" t="str">
        <f t="shared" si="559"/>
        <v/>
      </c>
      <c r="G3583" s="94" t="str">
        <f t="shared" si="560"/>
        <v/>
      </c>
      <c r="H3583" s="127" t="str">
        <f>IF(A3583&lt;&gt;"",IF(MID(C3583,1,1)="c",$AS$26,IF(MID(C3583,1,1)="r",$AS$41,IF(MID(C3583,1,1)="p",#REF!,#REF!))),"")</f>
        <v/>
      </c>
      <c r="I3583" s="92" t="str">
        <f t="shared" si="561"/>
        <v/>
      </c>
      <c r="J3583" s="92" t="str">
        <f t="shared" si="562"/>
        <v/>
      </c>
      <c r="K3583" s="92" t="str">
        <f t="shared" si="563"/>
        <v/>
      </c>
      <c r="L3583" s="92" t="str">
        <f t="shared" si="564"/>
        <v/>
      </c>
      <c r="M3583" s="95" t="str">
        <f>IF(A3583&lt;&gt;"",IF(MID(C3583,1,1)="c",SigmaEpsConcrete(I3583,$AN$30:$AN$33,$AR$30:$AR$33,$AS$26,$AS$27,$AS$28,$AQ$20,$AU$19),""),"")</f>
        <v/>
      </c>
      <c r="N3583" s="95" t="str">
        <f>IF(A3583&lt;&gt;"",IF(MID(C3583,1,1)="r",SigmaEpsReinf(J3583,$AS$42:$AS$43,$AS$41,$AS$39,$AS$40,$AQ$38),""),"")</f>
        <v/>
      </c>
      <c r="Q3583" s="92" t="str">
        <f t="shared" si="566"/>
        <v/>
      </c>
      <c r="R3583" s="92" t="str">
        <f t="shared" si="567"/>
        <v/>
      </c>
      <c r="U3583" s="5"/>
      <c r="V3583" s="5"/>
      <c r="W3583" s="94" t="str">
        <f t="shared" si="565"/>
        <v/>
      </c>
      <c r="X3583" s="94" t="str">
        <f t="shared" si="568"/>
        <v/>
      </c>
      <c r="Y3583" s="5"/>
      <c r="BK3583" s="8"/>
      <c r="BL3583" s="5"/>
      <c r="BM3583" s="5"/>
      <c r="BN3583" s="5"/>
      <c r="BO3583" s="5"/>
      <c r="BP3583" s="1"/>
      <c r="BQ3583" s="1"/>
      <c r="BR3583" s="1"/>
      <c r="BS3583" s="1"/>
      <c r="BT3583" s="1"/>
      <c r="BU3583" s="4"/>
      <c r="BV3583" s="1"/>
      <c r="BW3583" s="3"/>
      <c r="BX3583" s="4"/>
      <c r="BY3583" s="5"/>
      <c r="BZ3583" s="5"/>
      <c r="CA3583" s="5"/>
      <c r="CB3583" s="5"/>
      <c r="CC3583" s="5"/>
      <c r="CD3583" s="43"/>
    </row>
    <row r="3584" spans="1:82" x14ac:dyDescent="0.25">
      <c r="A3584" s="8"/>
      <c r="B3584" s="5"/>
      <c r="C3584" s="5"/>
      <c r="D3584" s="5"/>
      <c r="E3584" s="5"/>
      <c r="F3584" s="94" t="str">
        <f t="shared" si="559"/>
        <v/>
      </c>
      <c r="G3584" s="94" t="str">
        <f t="shared" si="560"/>
        <v/>
      </c>
      <c r="H3584" s="127" t="str">
        <f>IF(A3584&lt;&gt;"",IF(MID(C3584,1,1)="c",$AS$26,IF(MID(C3584,1,1)="r",$AS$41,IF(MID(C3584,1,1)="p",#REF!,#REF!))),"")</f>
        <v/>
      </c>
      <c r="I3584" s="92" t="str">
        <f t="shared" si="561"/>
        <v/>
      </c>
      <c r="J3584" s="92" t="str">
        <f t="shared" si="562"/>
        <v/>
      </c>
      <c r="K3584" s="92" t="str">
        <f t="shared" si="563"/>
        <v/>
      </c>
      <c r="L3584" s="92" t="str">
        <f t="shared" si="564"/>
        <v/>
      </c>
      <c r="M3584" s="95" t="str">
        <f>IF(A3584&lt;&gt;"",IF(MID(C3584,1,1)="c",SigmaEpsConcrete(I3584,$AN$30:$AN$33,$AR$30:$AR$33,$AS$26,$AS$27,$AS$28,$AQ$20,$AU$19),""),"")</f>
        <v/>
      </c>
      <c r="N3584" s="95" t="str">
        <f>IF(A3584&lt;&gt;"",IF(MID(C3584,1,1)="r",SigmaEpsReinf(J3584,$AS$42:$AS$43,$AS$41,$AS$39,$AS$40,$AQ$38),""),"")</f>
        <v/>
      </c>
      <c r="Q3584" s="92" t="str">
        <f t="shared" si="566"/>
        <v/>
      </c>
      <c r="R3584" s="92" t="str">
        <f t="shared" si="567"/>
        <v/>
      </c>
      <c r="U3584" s="5"/>
      <c r="V3584" s="5"/>
      <c r="W3584" s="94" t="str">
        <f t="shared" si="565"/>
        <v/>
      </c>
      <c r="X3584" s="94" t="str">
        <f t="shared" si="568"/>
        <v/>
      </c>
      <c r="Y3584" s="5"/>
      <c r="BK3584" s="8"/>
      <c r="BL3584" s="5"/>
      <c r="BM3584" s="5"/>
      <c r="BN3584" s="5"/>
      <c r="BO3584" s="5"/>
      <c r="BP3584" s="1"/>
      <c r="BQ3584" s="1"/>
      <c r="BR3584" s="1"/>
      <c r="BS3584" s="1"/>
      <c r="BT3584" s="1"/>
      <c r="BU3584" s="4"/>
      <c r="BV3584" s="1"/>
      <c r="BW3584" s="3"/>
      <c r="BX3584" s="4"/>
      <c r="BY3584" s="5"/>
      <c r="BZ3584" s="5"/>
      <c r="CA3584" s="5"/>
      <c r="CB3584" s="5"/>
      <c r="CC3584" s="5"/>
      <c r="CD3584" s="43"/>
    </row>
    <row r="3585" spans="1:82" x14ac:dyDescent="0.25">
      <c r="A3585" s="8"/>
      <c r="B3585" s="5"/>
      <c r="C3585" s="5"/>
      <c r="D3585" s="5"/>
      <c r="E3585" s="5"/>
      <c r="F3585" s="94" t="str">
        <f t="shared" si="559"/>
        <v/>
      </c>
      <c r="G3585" s="94" t="str">
        <f t="shared" si="560"/>
        <v/>
      </c>
      <c r="H3585" s="127" t="str">
        <f>IF(A3585&lt;&gt;"",IF(MID(C3585,1,1)="c",$AS$26,IF(MID(C3585,1,1)="r",$AS$41,IF(MID(C3585,1,1)="p",#REF!,#REF!))),"")</f>
        <v/>
      </c>
      <c r="I3585" s="92" t="str">
        <f t="shared" si="561"/>
        <v/>
      </c>
      <c r="J3585" s="92" t="str">
        <f t="shared" si="562"/>
        <v/>
      </c>
      <c r="K3585" s="92" t="str">
        <f t="shared" si="563"/>
        <v/>
      </c>
      <c r="L3585" s="92" t="str">
        <f t="shared" si="564"/>
        <v/>
      </c>
      <c r="M3585" s="95" t="str">
        <f>IF(A3585&lt;&gt;"",IF(MID(C3585,1,1)="c",SigmaEpsConcrete(I3585,$AN$30:$AN$33,$AR$30:$AR$33,$AS$26,$AS$27,$AS$28,$AQ$20,$AU$19),""),"")</f>
        <v/>
      </c>
      <c r="N3585" s="95" t="str">
        <f>IF(A3585&lt;&gt;"",IF(MID(C3585,1,1)="r",SigmaEpsReinf(J3585,$AS$42:$AS$43,$AS$41,$AS$39,$AS$40,$AQ$38),""),"")</f>
        <v/>
      </c>
      <c r="Q3585" s="92" t="str">
        <f t="shared" si="566"/>
        <v/>
      </c>
      <c r="R3585" s="92" t="str">
        <f t="shared" si="567"/>
        <v/>
      </c>
      <c r="U3585" s="5"/>
      <c r="V3585" s="5"/>
      <c r="W3585" s="94" t="str">
        <f t="shared" si="565"/>
        <v/>
      </c>
      <c r="X3585" s="94" t="str">
        <f t="shared" si="568"/>
        <v/>
      </c>
      <c r="Y3585" s="5"/>
      <c r="BK3585" s="8"/>
      <c r="BL3585" s="5"/>
      <c r="BM3585" s="5"/>
      <c r="BN3585" s="5"/>
      <c r="BO3585" s="5"/>
      <c r="BP3585" s="1"/>
      <c r="BQ3585" s="1"/>
      <c r="BR3585" s="1"/>
      <c r="BS3585" s="1"/>
      <c r="BT3585" s="1"/>
      <c r="BU3585" s="4"/>
      <c r="BV3585" s="1"/>
      <c r="BW3585" s="3"/>
      <c r="BX3585" s="4"/>
      <c r="BY3585" s="5"/>
      <c r="BZ3585" s="5"/>
      <c r="CA3585" s="5"/>
      <c r="CB3585" s="5"/>
      <c r="CC3585" s="5"/>
      <c r="CD3585" s="43"/>
    </row>
    <row r="3586" spans="1:82" x14ac:dyDescent="0.25">
      <c r="A3586" s="8"/>
      <c r="B3586" s="5"/>
      <c r="C3586" s="5"/>
      <c r="D3586" s="5"/>
      <c r="E3586" s="5"/>
      <c r="F3586" s="94" t="str">
        <f t="shared" si="559"/>
        <v/>
      </c>
      <c r="G3586" s="94" t="str">
        <f t="shared" si="560"/>
        <v/>
      </c>
      <c r="H3586" s="127" t="str">
        <f>IF(A3586&lt;&gt;"",IF(MID(C3586,1,1)="c",$AS$26,IF(MID(C3586,1,1)="r",$AS$41,IF(MID(C3586,1,1)="p",#REF!,#REF!))),"")</f>
        <v/>
      </c>
      <c r="I3586" s="92" t="str">
        <f t="shared" si="561"/>
        <v/>
      </c>
      <c r="J3586" s="92" t="str">
        <f t="shared" si="562"/>
        <v/>
      </c>
      <c r="K3586" s="92" t="str">
        <f t="shared" si="563"/>
        <v/>
      </c>
      <c r="L3586" s="92" t="str">
        <f t="shared" si="564"/>
        <v/>
      </c>
      <c r="M3586" s="95" t="str">
        <f>IF(A3586&lt;&gt;"",IF(MID(C3586,1,1)="c",SigmaEpsConcrete(I3586,$AN$30:$AN$33,$AR$30:$AR$33,$AS$26,$AS$27,$AS$28,$AQ$20,$AU$19),""),"")</f>
        <v/>
      </c>
      <c r="N3586" s="95" t="str">
        <f>IF(A3586&lt;&gt;"",IF(MID(C3586,1,1)="r",SigmaEpsReinf(J3586,$AS$42:$AS$43,$AS$41,$AS$39,$AS$40,$AQ$38),""),"")</f>
        <v/>
      </c>
      <c r="Q3586" s="92" t="str">
        <f t="shared" si="566"/>
        <v/>
      </c>
      <c r="R3586" s="92" t="str">
        <f t="shared" si="567"/>
        <v/>
      </c>
      <c r="U3586" s="5"/>
      <c r="V3586" s="5"/>
      <c r="W3586" s="94" t="str">
        <f t="shared" si="565"/>
        <v/>
      </c>
      <c r="X3586" s="94" t="str">
        <f t="shared" si="568"/>
        <v/>
      </c>
      <c r="Y3586" s="5"/>
      <c r="BK3586" s="8"/>
      <c r="BL3586" s="5"/>
      <c r="BM3586" s="5"/>
      <c r="BN3586" s="5"/>
      <c r="BO3586" s="5"/>
      <c r="BP3586" s="1"/>
      <c r="BQ3586" s="1"/>
      <c r="BR3586" s="1"/>
      <c r="BS3586" s="1"/>
      <c r="BT3586" s="1"/>
      <c r="BU3586" s="4"/>
      <c r="BV3586" s="1"/>
      <c r="BW3586" s="3"/>
      <c r="BX3586" s="4"/>
      <c r="BY3586" s="5"/>
      <c r="BZ3586" s="5"/>
      <c r="CA3586" s="5"/>
      <c r="CB3586" s="5"/>
      <c r="CC3586" s="5"/>
      <c r="CD3586" s="43"/>
    </row>
    <row r="3587" spans="1:82" x14ac:dyDescent="0.25">
      <c r="A3587" s="8"/>
      <c r="B3587" s="5"/>
      <c r="C3587" s="5"/>
      <c r="D3587" s="5"/>
      <c r="E3587" s="5"/>
      <c r="F3587" s="94" t="str">
        <f t="shared" si="559"/>
        <v/>
      </c>
      <c r="G3587" s="94" t="str">
        <f t="shared" si="560"/>
        <v/>
      </c>
      <c r="H3587" s="127" t="str">
        <f>IF(A3587&lt;&gt;"",IF(MID(C3587,1,1)="c",$AS$26,IF(MID(C3587,1,1)="r",$AS$41,IF(MID(C3587,1,1)="p",#REF!,#REF!))),"")</f>
        <v/>
      </c>
      <c r="I3587" s="92" t="str">
        <f t="shared" si="561"/>
        <v/>
      </c>
      <c r="J3587" s="92" t="str">
        <f t="shared" si="562"/>
        <v/>
      </c>
      <c r="K3587" s="92" t="str">
        <f t="shared" si="563"/>
        <v/>
      </c>
      <c r="L3587" s="92" t="str">
        <f t="shared" si="564"/>
        <v/>
      </c>
      <c r="M3587" s="95" t="str">
        <f>IF(A3587&lt;&gt;"",IF(MID(C3587,1,1)="c",SigmaEpsConcrete(I3587,$AN$30:$AN$33,$AR$30:$AR$33,$AS$26,$AS$27,$AS$28,$AQ$20,$AU$19),""),"")</f>
        <v/>
      </c>
      <c r="N3587" s="95" t="str">
        <f>IF(A3587&lt;&gt;"",IF(MID(C3587,1,1)="r",SigmaEpsReinf(J3587,$AS$42:$AS$43,$AS$41,$AS$39,$AS$40,$AQ$38),""),"")</f>
        <v/>
      </c>
      <c r="Q3587" s="92" t="str">
        <f t="shared" si="566"/>
        <v/>
      </c>
      <c r="R3587" s="92" t="str">
        <f t="shared" si="567"/>
        <v/>
      </c>
      <c r="U3587" s="5"/>
      <c r="V3587" s="5"/>
      <c r="W3587" s="94" t="str">
        <f t="shared" si="565"/>
        <v/>
      </c>
      <c r="X3587" s="94" t="str">
        <f t="shared" si="568"/>
        <v/>
      </c>
      <c r="Y3587" s="5"/>
      <c r="BK3587" s="8"/>
      <c r="BL3587" s="5"/>
      <c r="BM3587" s="5"/>
      <c r="BN3587" s="5"/>
      <c r="BO3587" s="5"/>
      <c r="BP3587" s="1"/>
      <c r="BQ3587" s="1"/>
      <c r="BR3587" s="1"/>
      <c r="BS3587" s="1"/>
      <c r="BT3587" s="1"/>
      <c r="BU3587" s="4"/>
      <c r="BV3587" s="1"/>
      <c r="BW3587" s="3"/>
      <c r="BX3587" s="4"/>
      <c r="BY3587" s="5"/>
      <c r="BZ3587" s="5"/>
      <c r="CA3587" s="5"/>
      <c r="CB3587" s="5"/>
      <c r="CC3587" s="5"/>
      <c r="CD3587" s="43"/>
    </row>
    <row r="3588" spans="1:82" x14ac:dyDescent="0.25">
      <c r="A3588" s="8"/>
      <c r="B3588" s="5"/>
      <c r="C3588" s="5"/>
      <c r="D3588" s="5"/>
      <c r="E3588" s="5"/>
      <c r="F3588" s="94" t="str">
        <f t="shared" si="559"/>
        <v/>
      </c>
      <c r="G3588" s="94" t="str">
        <f t="shared" si="560"/>
        <v/>
      </c>
      <c r="H3588" s="127" t="str">
        <f>IF(A3588&lt;&gt;"",IF(MID(C3588,1,1)="c",$AS$26,IF(MID(C3588,1,1)="r",$AS$41,IF(MID(C3588,1,1)="p",#REF!,#REF!))),"")</f>
        <v/>
      </c>
      <c r="I3588" s="92" t="str">
        <f t="shared" si="561"/>
        <v/>
      </c>
      <c r="J3588" s="92" t="str">
        <f t="shared" si="562"/>
        <v/>
      </c>
      <c r="K3588" s="92" t="str">
        <f t="shared" si="563"/>
        <v/>
      </c>
      <c r="L3588" s="92" t="str">
        <f t="shared" si="564"/>
        <v/>
      </c>
      <c r="M3588" s="95" t="str">
        <f>IF(A3588&lt;&gt;"",IF(MID(C3588,1,1)="c",SigmaEpsConcrete(I3588,$AN$30:$AN$33,$AR$30:$AR$33,$AS$26,$AS$27,$AS$28,$AQ$20,$AU$19),""),"")</f>
        <v/>
      </c>
      <c r="N3588" s="95" t="str">
        <f>IF(A3588&lt;&gt;"",IF(MID(C3588,1,1)="r",SigmaEpsReinf(J3588,$AS$42:$AS$43,$AS$41,$AS$39,$AS$40,$AQ$38),""),"")</f>
        <v/>
      </c>
      <c r="Q3588" s="92" t="str">
        <f t="shared" si="566"/>
        <v/>
      </c>
      <c r="R3588" s="92" t="str">
        <f t="shared" si="567"/>
        <v/>
      </c>
      <c r="U3588" s="5"/>
      <c r="V3588" s="5"/>
      <c r="W3588" s="94" t="str">
        <f t="shared" si="565"/>
        <v/>
      </c>
      <c r="X3588" s="94" t="str">
        <f t="shared" si="568"/>
        <v/>
      </c>
      <c r="Y3588" s="5"/>
      <c r="BK3588" s="8"/>
      <c r="BL3588" s="5"/>
      <c r="BM3588" s="5"/>
      <c r="BN3588" s="5"/>
      <c r="BO3588" s="5"/>
      <c r="BP3588" s="1"/>
      <c r="BQ3588" s="1"/>
      <c r="BR3588" s="1"/>
      <c r="BS3588" s="1"/>
      <c r="BT3588" s="1"/>
      <c r="BU3588" s="4"/>
      <c r="BV3588" s="1"/>
      <c r="BW3588" s="3"/>
      <c r="BX3588" s="4"/>
      <c r="BY3588" s="5"/>
      <c r="BZ3588" s="5"/>
      <c r="CA3588" s="5"/>
      <c r="CB3588" s="5"/>
      <c r="CC3588" s="5"/>
      <c r="CD3588" s="43"/>
    </row>
    <row r="3589" spans="1:82" x14ac:dyDescent="0.25">
      <c r="A3589" s="8"/>
      <c r="B3589" s="5"/>
      <c r="C3589" s="5"/>
      <c r="D3589" s="5"/>
      <c r="E3589" s="5"/>
      <c r="F3589" s="94" t="str">
        <f t="shared" si="559"/>
        <v/>
      </c>
      <c r="G3589" s="94" t="str">
        <f t="shared" si="560"/>
        <v/>
      </c>
      <c r="H3589" s="127" t="str">
        <f>IF(A3589&lt;&gt;"",IF(MID(C3589,1,1)="c",$AS$26,IF(MID(C3589,1,1)="r",$AS$41,IF(MID(C3589,1,1)="p",#REF!,#REF!))),"")</f>
        <v/>
      </c>
      <c r="I3589" s="92" t="str">
        <f t="shared" si="561"/>
        <v/>
      </c>
      <c r="J3589" s="92" t="str">
        <f t="shared" si="562"/>
        <v/>
      </c>
      <c r="K3589" s="92" t="str">
        <f t="shared" si="563"/>
        <v/>
      </c>
      <c r="L3589" s="92" t="str">
        <f t="shared" si="564"/>
        <v/>
      </c>
      <c r="M3589" s="95" t="str">
        <f>IF(A3589&lt;&gt;"",IF(MID(C3589,1,1)="c",SigmaEpsConcrete(I3589,$AN$30:$AN$33,$AR$30:$AR$33,$AS$26,$AS$27,$AS$28,$AQ$20,$AU$19),""),"")</f>
        <v/>
      </c>
      <c r="N3589" s="95" t="str">
        <f>IF(A3589&lt;&gt;"",IF(MID(C3589,1,1)="r",SigmaEpsReinf(J3589,$AS$42:$AS$43,$AS$41,$AS$39,$AS$40,$AQ$38),""),"")</f>
        <v/>
      </c>
      <c r="Q3589" s="92" t="str">
        <f t="shared" si="566"/>
        <v/>
      </c>
      <c r="R3589" s="92" t="str">
        <f t="shared" si="567"/>
        <v/>
      </c>
      <c r="U3589" s="5"/>
      <c r="V3589" s="5"/>
      <c r="W3589" s="94" t="str">
        <f t="shared" si="565"/>
        <v/>
      </c>
      <c r="X3589" s="94" t="str">
        <f t="shared" si="568"/>
        <v/>
      </c>
      <c r="Y3589" s="5"/>
      <c r="BK3589" s="8"/>
      <c r="BL3589" s="5"/>
      <c r="BM3589" s="5"/>
      <c r="BN3589" s="5"/>
      <c r="BO3589" s="5"/>
      <c r="BP3589" s="1"/>
      <c r="BQ3589" s="1"/>
      <c r="BR3589" s="1"/>
      <c r="BS3589" s="1"/>
      <c r="BT3589" s="1"/>
      <c r="BU3589" s="4"/>
      <c r="BV3589" s="1"/>
      <c r="BW3589" s="3"/>
      <c r="BX3589" s="4"/>
      <c r="BY3589" s="5"/>
      <c r="BZ3589" s="5"/>
      <c r="CA3589" s="5"/>
      <c r="CB3589" s="5"/>
      <c r="CC3589" s="5"/>
      <c r="CD3589" s="43"/>
    </row>
    <row r="3590" spans="1:82" x14ac:dyDescent="0.25">
      <c r="A3590" s="8"/>
      <c r="B3590" s="5"/>
      <c r="C3590" s="5"/>
      <c r="D3590" s="5"/>
      <c r="E3590" s="5"/>
      <c r="F3590" s="94" t="str">
        <f t="shared" si="559"/>
        <v/>
      </c>
      <c r="G3590" s="94" t="str">
        <f t="shared" si="560"/>
        <v/>
      </c>
      <c r="H3590" s="127" t="str">
        <f>IF(A3590&lt;&gt;"",IF(MID(C3590,1,1)="c",$AS$26,IF(MID(C3590,1,1)="r",$AS$41,IF(MID(C3590,1,1)="p",#REF!,#REF!))),"")</f>
        <v/>
      </c>
      <c r="I3590" s="92" t="str">
        <f t="shared" si="561"/>
        <v/>
      </c>
      <c r="J3590" s="92" t="str">
        <f t="shared" si="562"/>
        <v/>
      </c>
      <c r="K3590" s="92" t="str">
        <f t="shared" si="563"/>
        <v/>
      </c>
      <c r="L3590" s="92" t="str">
        <f t="shared" si="564"/>
        <v/>
      </c>
      <c r="M3590" s="95" t="str">
        <f>IF(A3590&lt;&gt;"",IF(MID(C3590,1,1)="c",SigmaEpsConcrete(I3590,$AN$30:$AN$33,$AR$30:$AR$33,$AS$26,$AS$27,$AS$28,$AQ$20,$AU$19),""),"")</f>
        <v/>
      </c>
      <c r="N3590" s="95" t="str">
        <f>IF(A3590&lt;&gt;"",IF(MID(C3590,1,1)="r",SigmaEpsReinf(J3590,$AS$42:$AS$43,$AS$41,$AS$39,$AS$40,$AQ$38),""),"")</f>
        <v/>
      </c>
      <c r="Q3590" s="92" t="str">
        <f t="shared" si="566"/>
        <v/>
      </c>
      <c r="R3590" s="92" t="str">
        <f t="shared" si="567"/>
        <v/>
      </c>
      <c r="U3590" s="5"/>
      <c r="V3590" s="5"/>
      <c r="W3590" s="94" t="str">
        <f t="shared" si="565"/>
        <v/>
      </c>
      <c r="X3590" s="94" t="str">
        <f t="shared" si="568"/>
        <v/>
      </c>
      <c r="Y3590" s="5"/>
      <c r="BK3590" s="8"/>
      <c r="BL3590" s="5"/>
      <c r="BM3590" s="5"/>
      <c r="BN3590" s="5"/>
      <c r="BO3590" s="5"/>
      <c r="BP3590" s="1"/>
      <c r="BQ3590" s="1"/>
      <c r="BR3590" s="1"/>
      <c r="BS3590" s="1"/>
      <c r="BT3590" s="1"/>
      <c r="BU3590" s="4"/>
      <c r="BV3590" s="1"/>
      <c r="BW3590" s="3"/>
      <c r="BX3590" s="4"/>
      <c r="BY3590" s="5"/>
      <c r="BZ3590" s="5"/>
      <c r="CA3590" s="5"/>
      <c r="CB3590" s="5"/>
      <c r="CC3590" s="5"/>
      <c r="CD3590" s="43"/>
    </row>
    <row r="3591" spans="1:82" x14ac:dyDescent="0.25">
      <c r="A3591" s="8"/>
      <c r="B3591" s="5"/>
      <c r="C3591" s="5"/>
      <c r="D3591" s="5"/>
      <c r="E3591" s="5"/>
      <c r="F3591" s="94" t="str">
        <f t="shared" si="559"/>
        <v/>
      </c>
      <c r="G3591" s="94" t="str">
        <f t="shared" si="560"/>
        <v/>
      </c>
      <c r="H3591" s="127" t="str">
        <f>IF(A3591&lt;&gt;"",IF(MID(C3591,1,1)="c",$AS$26,IF(MID(C3591,1,1)="r",$AS$41,IF(MID(C3591,1,1)="p",#REF!,#REF!))),"")</f>
        <v/>
      </c>
      <c r="I3591" s="92" t="str">
        <f t="shared" si="561"/>
        <v/>
      </c>
      <c r="J3591" s="92" t="str">
        <f t="shared" si="562"/>
        <v/>
      </c>
      <c r="K3591" s="92" t="str">
        <f t="shared" si="563"/>
        <v/>
      </c>
      <c r="L3591" s="92" t="str">
        <f t="shared" si="564"/>
        <v/>
      </c>
      <c r="M3591" s="95" t="str">
        <f>IF(A3591&lt;&gt;"",IF(MID(C3591,1,1)="c",SigmaEpsConcrete(I3591,$AN$30:$AN$33,$AR$30:$AR$33,$AS$26,$AS$27,$AS$28,$AQ$20,$AU$19),""),"")</f>
        <v/>
      </c>
      <c r="N3591" s="95" t="str">
        <f>IF(A3591&lt;&gt;"",IF(MID(C3591,1,1)="r",SigmaEpsReinf(J3591,$AS$42:$AS$43,$AS$41,$AS$39,$AS$40,$AQ$38),""),"")</f>
        <v/>
      </c>
      <c r="Q3591" s="92" t="str">
        <f t="shared" si="566"/>
        <v/>
      </c>
      <c r="R3591" s="92" t="str">
        <f t="shared" si="567"/>
        <v/>
      </c>
      <c r="U3591" s="5"/>
      <c r="V3591" s="5"/>
      <c r="W3591" s="94" t="str">
        <f t="shared" si="565"/>
        <v/>
      </c>
      <c r="X3591" s="94" t="str">
        <f t="shared" si="568"/>
        <v/>
      </c>
      <c r="Y3591" s="5"/>
      <c r="BK3591" s="8"/>
      <c r="BL3591" s="5"/>
      <c r="BM3591" s="5"/>
      <c r="BN3591" s="5"/>
      <c r="BO3591" s="5"/>
      <c r="BP3591" s="1"/>
      <c r="BQ3591" s="1"/>
      <c r="BR3591" s="1"/>
      <c r="BS3591" s="1"/>
      <c r="BT3591" s="1"/>
      <c r="BU3591" s="4"/>
      <c r="BV3591" s="1"/>
      <c r="BW3591" s="3"/>
      <c r="BX3591" s="4"/>
      <c r="BY3591" s="5"/>
      <c r="BZ3591" s="5"/>
      <c r="CA3591" s="5"/>
      <c r="CB3591" s="5"/>
      <c r="CC3591" s="5"/>
      <c r="CD3591" s="43"/>
    </row>
    <row r="3592" spans="1:82" x14ac:dyDescent="0.25">
      <c r="A3592" s="8"/>
      <c r="B3592" s="5"/>
      <c r="C3592" s="5"/>
      <c r="D3592" s="5"/>
      <c r="E3592" s="5"/>
      <c r="F3592" s="94" t="str">
        <f t="shared" si="559"/>
        <v/>
      </c>
      <c r="G3592" s="94" t="str">
        <f t="shared" si="560"/>
        <v/>
      </c>
      <c r="H3592" s="127" t="str">
        <f>IF(A3592&lt;&gt;"",IF(MID(C3592,1,1)="c",$AS$26,IF(MID(C3592,1,1)="r",$AS$41,IF(MID(C3592,1,1)="p",#REF!,#REF!))),"")</f>
        <v/>
      </c>
      <c r="I3592" s="92" t="str">
        <f t="shared" si="561"/>
        <v/>
      </c>
      <c r="J3592" s="92" t="str">
        <f t="shared" si="562"/>
        <v/>
      </c>
      <c r="K3592" s="92" t="str">
        <f t="shared" si="563"/>
        <v/>
      </c>
      <c r="L3592" s="92" t="str">
        <f t="shared" si="564"/>
        <v/>
      </c>
      <c r="M3592" s="95" t="str">
        <f>IF(A3592&lt;&gt;"",IF(MID(C3592,1,1)="c",SigmaEpsConcrete(I3592,$AN$30:$AN$33,$AR$30:$AR$33,$AS$26,$AS$27,$AS$28,$AQ$20,$AU$19),""),"")</f>
        <v/>
      </c>
      <c r="N3592" s="95" t="str">
        <f>IF(A3592&lt;&gt;"",IF(MID(C3592,1,1)="r",SigmaEpsReinf(J3592,$AS$42:$AS$43,$AS$41,$AS$39,$AS$40,$AQ$38),""),"")</f>
        <v/>
      </c>
      <c r="Q3592" s="92" t="str">
        <f t="shared" si="566"/>
        <v/>
      </c>
      <c r="R3592" s="92" t="str">
        <f t="shared" si="567"/>
        <v/>
      </c>
      <c r="U3592" s="5"/>
      <c r="V3592" s="5"/>
      <c r="W3592" s="94" t="str">
        <f t="shared" si="565"/>
        <v/>
      </c>
      <c r="X3592" s="94" t="str">
        <f t="shared" si="568"/>
        <v/>
      </c>
      <c r="Y3592" s="5"/>
      <c r="BK3592" s="8"/>
      <c r="BL3592" s="5"/>
      <c r="BM3592" s="5"/>
      <c r="BN3592" s="5"/>
      <c r="BO3592" s="5"/>
      <c r="BP3592" s="1"/>
      <c r="BQ3592" s="1"/>
      <c r="BR3592" s="1"/>
      <c r="BS3592" s="1"/>
      <c r="BT3592" s="1"/>
      <c r="BU3592" s="4"/>
      <c r="BV3592" s="1"/>
      <c r="BW3592" s="3"/>
      <c r="BX3592" s="4"/>
      <c r="BY3592" s="5"/>
      <c r="BZ3592" s="5"/>
      <c r="CA3592" s="5"/>
      <c r="CB3592" s="5"/>
      <c r="CC3592" s="5"/>
      <c r="CD3592" s="43"/>
    </row>
    <row r="3593" spans="1:82" x14ac:dyDescent="0.25">
      <c r="A3593" s="8"/>
      <c r="B3593" s="5"/>
      <c r="C3593" s="5"/>
      <c r="D3593" s="5"/>
      <c r="E3593" s="5"/>
      <c r="F3593" s="94" t="str">
        <f t="shared" si="559"/>
        <v/>
      </c>
      <c r="G3593" s="94" t="str">
        <f t="shared" si="560"/>
        <v/>
      </c>
      <c r="H3593" s="127" t="str">
        <f>IF(A3593&lt;&gt;"",IF(MID(C3593,1,1)="c",$AS$26,IF(MID(C3593,1,1)="r",$AS$41,IF(MID(C3593,1,1)="p",#REF!,#REF!))),"")</f>
        <v/>
      </c>
      <c r="I3593" s="92" t="str">
        <f t="shared" si="561"/>
        <v/>
      </c>
      <c r="J3593" s="92" t="str">
        <f t="shared" si="562"/>
        <v/>
      </c>
      <c r="K3593" s="92" t="str">
        <f t="shared" si="563"/>
        <v/>
      </c>
      <c r="L3593" s="92" t="str">
        <f t="shared" si="564"/>
        <v/>
      </c>
      <c r="M3593" s="95" t="str">
        <f>IF(A3593&lt;&gt;"",IF(MID(C3593,1,1)="c",SigmaEpsConcrete(I3593,$AN$30:$AN$33,$AR$30:$AR$33,$AS$26,$AS$27,$AS$28,$AQ$20,$AU$19),""),"")</f>
        <v/>
      </c>
      <c r="N3593" s="95" t="str">
        <f>IF(A3593&lt;&gt;"",IF(MID(C3593,1,1)="r",SigmaEpsReinf(J3593,$AS$42:$AS$43,$AS$41,$AS$39,$AS$40,$AQ$38),""),"")</f>
        <v/>
      </c>
      <c r="Q3593" s="92" t="str">
        <f t="shared" si="566"/>
        <v/>
      </c>
      <c r="R3593" s="92" t="str">
        <f t="shared" si="567"/>
        <v/>
      </c>
      <c r="U3593" s="5"/>
      <c r="V3593" s="5"/>
      <c r="W3593" s="94" t="str">
        <f t="shared" si="565"/>
        <v/>
      </c>
      <c r="X3593" s="94" t="str">
        <f t="shared" si="568"/>
        <v/>
      </c>
      <c r="Y3593" s="5"/>
      <c r="BK3593" s="8"/>
      <c r="BL3593" s="5"/>
      <c r="BM3593" s="5"/>
      <c r="BN3593" s="5"/>
      <c r="BO3593" s="5"/>
      <c r="BP3593" s="1"/>
      <c r="BQ3593" s="1"/>
      <c r="BR3593" s="1"/>
      <c r="BS3593" s="1"/>
      <c r="BT3593" s="1"/>
      <c r="BU3593" s="4"/>
      <c r="BV3593" s="1"/>
      <c r="BW3593" s="3"/>
      <c r="BX3593" s="4"/>
      <c r="BY3593" s="5"/>
      <c r="BZ3593" s="5"/>
      <c r="CA3593" s="5"/>
      <c r="CB3593" s="5"/>
      <c r="CC3593" s="5"/>
      <c r="CD3593" s="43"/>
    </row>
    <row r="3594" spans="1:82" x14ac:dyDescent="0.25">
      <c r="A3594" s="8"/>
      <c r="B3594" s="5"/>
      <c r="C3594" s="5"/>
      <c r="D3594" s="5"/>
      <c r="E3594" s="5"/>
      <c r="F3594" s="94" t="str">
        <f t="shared" ref="F3594:F3657" si="569">IF(A3594&lt;&gt;"",(D3594-$AU$86)/10,"")</f>
        <v/>
      </c>
      <c r="G3594" s="94" t="str">
        <f t="shared" ref="G3594:G3657" si="570">IF(A3594&lt;&gt;"",(E3594-$AU$87)/10,"")</f>
        <v/>
      </c>
      <c r="H3594" s="127" t="str">
        <f>IF(A3594&lt;&gt;"",IF(MID(C3594,1,1)="c",$AS$26,IF(MID(C3594,1,1)="r",$AS$41,IF(MID(C3594,1,1)="p",#REF!,#REF!))),"")</f>
        <v/>
      </c>
      <c r="I3594" s="92" t="str">
        <f t="shared" ref="I3594:I3657" si="571">IF($A3594&lt;&gt;"",IF(MID($C3594,1,1)="c",$Y$3+$Y$4*$F3594+$Y$5*$G3594+$BR$43,""),"")</f>
        <v/>
      </c>
      <c r="J3594" s="92" t="str">
        <f t="shared" ref="J3594:J3657" si="572">IF($A3594&lt;&gt;"",IF(MID($C3594,1,1)="r",$Y$3+$Y$4*$F3594+$Y$5*$G3594+$BR$43,""),"")</f>
        <v/>
      </c>
      <c r="K3594" s="92" t="str">
        <f t="shared" ref="K3594:K3657" si="573">IF($A3594&lt;&gt;"",IF(MID($C3594,1,1)="u",$Y$3+$Y$4*$F3594+$Y$5*$G3594+$BR$43,""),"")</f>
        <v/>
      </c>
      <c r="L3594" s="92" t="str">
        <f t="shared" ref="L3594:L3657" si="574">IF($A3594&lt;&gt;"",IF(MID($C3594,1,1)="p",$Y$3+$Y$4*$F3594+$Y$5*$G3594+$BR$43,""),"")</f>
        <v/>
      </c>
      <c r="M3594" s="95" t="str">
        <f>IF(A3594&lt;&gt;"",IF(MID(C3594,1,1)="c",SigmaEpsConcrete(I3594,$AN$30:$AN$33,$AR$30:$AR$33,$AS$26,$AS$27,$AS$28,$AQ$20,$AU$19),""),"")</f>
        <v/>
      </c>
      <c r="N3594" s="95" t="str">
        <f>IF(A3594&lt;&gt;"",IF(MID(C3594,1,1)="r",SigmaEpsReinf(J3594,$AS$42:$AS$43,$AS$41,$AS$39,$AS$40,$AQ$38),""),"")</f>
        <v/>
      </c>
      <c r="Q3594" s="92" t="str">
        <f t="shared" si="566"/>
        <v/>
      </c>
      <c r="R3594" s="92" t="str">
        <f t="shared" si="567"/>
        <v/>
      </c>
      <c r="U3594" s="5"/>
      <c r="V3594" s="5"/>
      <c r="W3594" s="94" t="str">
        <f t="shared" ref="W3594:W3657" si="575">IF(A3594&lt;&gt;"",F3594-$AU$105,"")</f>
        <v/>
      </c>
      <c r="X3594" s="94" t="str">
        <f t="shared" si="568"/>
        <v/>
      </c>
      <c r="Y3594" s="5"/>
      <c r="BK3594" s="8"/>
      <c r="BL3594" s="5"/>
      <c r="BM3594" s="5"/>
      <c r="BN3594" s="5"/>
      <c r="BO3594" s="5"/>
      <c r="BP3594" s="1"/>
      <c r="BQ3594" s="1"/>
      <c r="BR3594" s="1"/>
      <c r="BS3594" s="1"/>
      <c r="BT3594" s="1"/>
      <c r="BU3594" s="4"/>
      <c r="BV3594" s="1"/>
      <c r="BW3594" s="3"/>
      <c r="BX3594" s="4"/>
      <c r="BY3594" s="5"/>
      <c r="BZ3594" s="5"/>
      <c r="CA3594" s="5"/>
      <c r="CB3594" s="5"/>
      <c r="CC3594" s="5"/>
      <c r="CD3594" s="43"/>
    </row>
    <row r="3595" spans="1:82" x14ac:dyDescent="0.25">
      <c r="A3595" s="8"/>
      <c r="B3595" s="5"/>
      <c r="C3595" s="5"/>
      <c r="D3595" s="5"/>
      <c r="E3595" s="5"/>
      <c r="F3595" s="94" t="str">
        <f t="shared" si="569"/>
        <v/>
      </c>
      <c r="G3595" s="94" t="str">
        <f t="shared" si="570"/>
        <v/>
      </c>
      <c r="H3595" s="127" t="str">
        <f>IF(A3595&lt;&gt;"",IF(MID(C3595,1,1)="c",$AS$26,IF(MID(C3595,1,1)="r",$AS$41,IF(MID(C3595,1,1)="p",#REF!,#REF!))),"")</f>
        <v/>
      </c>
      <c r="I3595" s="92" t="str">
        <f t="shared" si="571"/>
        <v/>
      </c>
      <c r="J3595" s="92" t="str">
        <f t="shared" si="572"/>
        <v/>
      </c>
      <c r="K3595" s="92" t="str">
        <f t="shared" si="573"/>
        <v/>
      </c>
      <c r="L3595" s="92" t="str">
        <f t="shared" si="574"/>
        <v/>
      </c>
      <c r="M3595" s="95" t="str">
        <f>IF(A3595&lt;&gt;"",IF(MID(C3595,1,1)="c",SigmaEpsConcrete(I3595,$AN$30:$AN$33,$AR$30:$AR$33,$AS$26,$AS$27,$AS$28,$AQ$20,$AU$19),""),"")</f>
        <v/>
      </c>
      <c r="N3595" s="95" t="str">
        <f>IF(A3595&lt;&gt;"",IF(MID(C3595,1,1)="r",SigmaEpsReinf(J3595,$AS$42:$AS$43,$AS$41,$AS$39,$AS$40,$AQ$38),""),"")</f>
        <v/>
      </c>
      <c r="Q3595" s="92" t="str">
        <f t="shared" ref="Q3595:Q3658" si="576">IF(A3595&lt;&gt;"",IF(MID(C3595,1,1)="c",IF(ISERROR(M3595/I3595),"",M3595/I3595),""),"")</f>
        <v/>
      </c>
      <c r="R3595" s="92" t="str">
        <f t="shared" ref="R3595:R3658" si="577">IF(A3595&lt;&gt;"",IF(MID(C3595,1,1)="r",IF(ISERROR(N3595/J3595),"",N3595/J3595),""),"")</f>
        <v/>
      </c>
      <c r="U3595" s="5"/>
      <c r="V3595" s="5"/>
      <c r="W3595" s="94" t="str">
        <f t="shared" si="575"/>
        <v/>
      </c>
      <c r="X3595" s="94" t="str">
        <f t="shared" ref="X3595:X3658" si="578">IF(B3595&lt;&gt;"",G3595-$AU$106,"")</f>
        <v/>
      </c>
      <c r="Y3595" s="5"/>
      <c r="BK3595" s="8"/>
      <c r="BL3595" s="5"/>
      <c r="BM3595" s="5"/>
      <c r="BN3595" s="5"/>
      <c r="BO3595" s="5"/>
      <c r="BP3595" s="1"/>
      <c r="BQ3595" s="1"/>
      <c r="BR3595" s="1"/>
      <c r="BS3595" s="1"/>
      <c r="BT3595" s="1"/>
      <c r="BU3595" s="4"/>
      <c r="BV3595" s="1"/>
      <c r="BW3595" s="3"/>
      <c r="BX3595" s="4"/>
      <c r="BY3595" s="5"/>
      <c r="BZ3595" s="5"/>
      <c r="CA3595" s="5"/>
      <c r="CB3595" s="5"/>
      <c r="CC3595" s="5"/>
      <c r="CD3595" s="43"/>
    </row>
    <row r="3596" spans="1:82" x14ac:dyDescent="0.25">
      <c r="A3596" s="8"/>
      <c r="B3596" s="5"/>
      <c r="C3596" s="5"/>
      <c r="D3596" s="5"/>
      <c r="E3596" s="5"/>
      <c r="F3596" s="94" t="str">
        <f t="shared" si="569"/>
        <v/>
      </c>
      <c r="G3596" s="94" t="str">
        <f t="shared" si="570"/>
        <v/>
      </c>
      <c r="H3596" s="127" t="str">
        <f>IF(A3596&lt;&gt;"",IF(MID(C3596,1,1)="c",$AS$26,IF(MID(C3596,1,1)="r",$AS$41,IF(MID(C3596,1,1)="p",#REF!,#REF!))),"")</f>
        <v/>
      </c>
      <c r="I3596" s="92" t="str">
        <f t="shared" si="571"/>
        <v/>
      </c>
      <c r="J3596" s="92" t="str">
        <f t="shared" si="572"/>
        <v/>
      </c>
      <c r="K3596" s="92" t="str">
        <f t="shared" si="573"/>
        <v/>
      </c>
      <c r="L3596" s="92" t="str">
        <f t="shared" si="574"/>
        <v/>
      </c>
      <c r="M3596" s="95" t="str">
        <f>IF(A3596&lt;&gt;"",IF(MID(C3596,1,1)="c",SigmaEpsConcrete(I3596,$AN$30:$AN$33,$AR$30:$AR$33,$AS$26,$AS$27,$AS$28,$AQ$20,$AU$19),""),"")</f>
        <v/>
      </c>
      <c r="N3596" s="95" t="str">
        <f>IF(A3596&lt;&gt;"",IF(MID(C3596,1,1)="r",SigmaEpsReinf(J3596,$AS$42:$AS$43,$AS$41,$AS$39,$AS$40,$AQ$38),""),"")</f>
        <v/>
      </c>
      <c r="Q3596" s="92" t="str">
        <f t="shared" si="576"/>
        <v/>
      </c>
      <c r="R3596" s="92" t="str">
        <f t="shared" si="577"/>
        <v/>
      </c>
      <c r="U3596" s="5"/>
      <c r="V3596" s="5"/>
      <c r="W3596" s="94" t="str">
        <f t="shared" si="575"/>
        <v/>
      </c>
      <c r="X3596" s="94" t="str">
        <f t="shared" si="578"/>
        <v/>
      </c>
      <c r="Y3596" s="5"/>
      <c r="BK3596" s="8"/>
      <c r="BL3596" s="5"/>
      <c r="BM3596" s="5"/>
      <c r="BN3596" s="5"/>
      <c r="BO3596" s="5"/>
      <c r="BP3596" s="1"/>
      <c r="BQ3596" s="1"/>
      <c r="BR3596" s="1"/>
      <c r="BS3596" s="1"/>
      <c r="BT3596" s="1"/>
      <c r="BU3596" s="4"/>
      <c r="BV3596" s="1"/>
      <c r="BW3596" s="3"/>
      <c r="BX3596" s="4"/>
      <c r="BY3596" s="5"/>
      <c r="BZ3596" s="5"/>
      <c r="CA3596" s="5"/>
      <c r="CB3596" s="5"/>
      <c r="CC3596" s="5"/>
      <c r="CD3596" s="43"/>
    </row>
    <row r="3597" spans="1:82" x14ac:dyDescent="0.25">
      <c r="A3597" s="8"/>
      <c r="B3597" s="5"/>
      <c r="C3597" s="5"/>
      <c r="D3597" s="5"/>
      <c r="E3597" s="5"/>
      <c r="F3597" s="94" t="str">
        <f t="shared" si="569"/>
        <v/>
      </c>
      <c r="G3597" s="94" t="str">
        <f t="shared" si="570"/>
        <v/>
      </c>
      <c r="H3597" s="127" t="str">
        <f>IF(A3597&lt;&gt;"",IF(MID(C3597,1,1)="c",$AS$26,IF(MID(C3597,1,1)="r",$AS$41,IF(MID(C3597,1,1)="p",#REF!,#REF!))),"")</f>
        <v/>
      </c>
      <c r="I3597" s="92" t="str">
        <f t="shared" si="571"/>
        <v/>
      </c>
      <c r="J3597" s="92" t="str">
        <f t="shared" si="572"/>
        <v/>
      </c>
      <c r="K3597" s="92" t="str">
        <f t="shared" si="573"/>
        <v/>
      </c>
      <c r="L3597" s="92" t="str">
        <f t="shared" si="574"/>
        <v/>
      </c>
      <c r="M3597" s="95" t="str">
        <f>IF(A3597&lt;&gt;"",IF(MID(C3597,1,1)="c",SigmaEpsConcrete(I3597,$AN$30:$AN$33,$AR$30:$AR$33,$AS$26,$AS$27,$AS$28,$AQ$20,$AU$19),""),"")</f>
        <v/>
      </c>
      <c r="N3597" s="95" t="str">
        <f>IF(A3597&lt;&gt;"",IF(MID(C3597,1,1)="r",SigmaEpsReinf(J3597,$AS$42:$AS$43,$AS$41,$AS$39,$AS$40,$AQ$38),""),"")</f>
        <v/>
      </c>
      <c r="Q3597" s="92" t="str">
        <f t="shared" si="576"/>
        <v/>
      </c>
      <c r="R3597" s="92" t="str">
        <f t="shared" si="577"/>
        <v/>
      </c>
      <c r="U3597" s="5"/>
      <c r="V3597" s="5"/>
      <c r="W3597" s="94" t="str">
        <f t="shared" si="575"/>
        <v/>
      </c>
      <c r="X3597" s="94" t="str">
        <f t="shared" si="578"/>
        <v/>
      </c>
      <c r="Y3597" s="5"/>
      <c r="BK3597" s="8"/>
      <c r="BL3597" s="5"/>
      <c r="BM3597" s="5"/>
      <c r="BN3597" s="5"/>
      <c r="BO3597" s="5"/>
      <c r="BP3597" s="1"/>
      <c r="BQ3597" s="1"/>
      <c r="BR3597" s="1"/>
      <c r="BS3597" s="1"/>
      <c r="BT3597" s="1"/>
      <c r="BU3597" s="4"/>
      <c r="BV3597" s="1"/>
      <c r="BW3597" s="3"/>
      <c r="BX3597" s="4"/>
      <c r="BY3597" s="5"/>
      <c r="BZ3597" s="5"/>
      <c r="CA3597" s="5"/>
      <c r="CB3597" s="5"/>
      <c r="CC3597" s="5"/>
      <c r="CD3597" s="43"/>
    </row>
    <row r="3598" spans="1:82" x14ac:dyDescent="0.25">
      <c r="A3598" s="8"/>
      <c r="B3598" s="5"/>
      <c r="C3598" s="5"/>
      <c r="D3598" s="5"/>
      <c r="E3598" s="5"/>
      <c r="F3598" s="94" t="str">
        <f t="shared" si="569"/>
        <v/>
      </c>
      <c r="G3598" s="94" t="str">
        <f t="shared" si="570"/>
        <v/>
      </c>
      <c r="H3598" s="127" t="str">
        <f>IF(A3598&lt;&gt;"",IF(MID(C3598,1,1)="c",$AS$26,IF(MID(C3598,1,1)="r",$AS$41,IF(MID(C3598,1,1)="p",#REF!,#REF!))),"")</f>
        <v/>
      </c>
      <c r="I3598" s="92" t="str">
        <f t="shared" si="571"/>
        <v/>
      </c>
      <c r="J3598" s="92" t="str">
        <f t="shared" si="572"/>
        <v/>
      </c>
      <c r="K3598" s="92" t="str">
        <f t="shared" si="573"/>
        <v/>
      </c>
      <c r="L3598" s="92" t="str">
        <f t="shared" si="574"/>
        <v/>
      </c>
      <c r="M3598" s="95" t="str">
        <f>IF(A3598&lt;&gt;"",IF(MID(C3598,1,1)="c",SigmaEpsConcrete(I3598,$AN$30:$AN$33,$AR$30:$AR$33,$AS$26,$AS$27,$AS$28,$AQ$20,$AU$19),""),"")</f>
        <v/>
      </c>
      <c r="N3598" s="95" t="str">
        <f>IF(A3598&lt;&gt;"",IF(MID(C3598,1,1)="r",SigmaEpsReinf(J3598,$AS$42:$AS$43,$AS$41,$AS$39,$AS$40,$AQ$38),""),"")</f>
        <v/>
      </c>
      <c r="Q3598" s="92" t="str">
        <f t="shared" si="576"/>
        <v/>
      </c>
      <c r="R3598" s="92" t="str">
        <f t="shared" si="577"/>
        <v/>
      </c>
      <c r="U3598" s="5"/>
      <c r="V3598" s="5"/>
      <c r="W3598" s="94" t="str">
        <f t="shared" si="575"/>
        <v/>
      </c>
      <c r="X3598" s="94" t="str">
        <f t="shared" si="578"/>
        <v/>
      </c>
      <c r="Y3598" s="5"/>
      <c r="BK3598" s="8"/>
      <c r="BL3598" s="5"/>
      <c r="BM3598" s="5"/>
      <c r="BN3598" s="5"/>
      <c r="BO3598" s="5"/>
      <c r="BP3598" s="1"/>
      <c r="BQ3598" s="1"/>
      <c r="BR3598" s="1"/>
      <c r="BS3598" s="1"/>
      <c r="BT3598" s="1"/>
      <c r="BU3598" s="4"/>
      <c r="BV3598" s="1"/>
      <c r="BW3598" s="3"/>
      <c r="BX3598" s="4"/>
      <c r="BY3598" s="5"/>
      <c r="BZ3598" s="5"/>
      <c r="CA3598" s="5"/>
      <c r="CB3598" s="5"/>
      <c r="CC3598" s="5"/>
      <c r="CD3598" s="43"/>
    </row>
    <row r="3599" spans="1:82" x14ac:dyDescent="0.25">
      <c r="A3599" s="8"/>
      <c r="B3599" s="5"/>
      <c r="C3599" s="5"/>
      <c r="D3599" s="5"/>
      <c r="E3599" s="5"/>
      <c r="F3599" s="94" t="str">
        <f t="shared" si="569"/>
        <v/>
      </c>
      <c r="G3599" s="94" t="str">
        <f t="shared" si="570"/>
        <v/>
      </c>
      <c r="H3599" s="127" t="str">
        <f>IF(A3599&lt;&gt;"",IF(MID(C3599,1,1)="c",$AS$26,IF(MID(C3599,1,1)="r",$AS$41,IF(MID(C3599,1,1)="p",#REF!,#REF!))),"")</f>
        <v/>
      </c>
      <c r="I3599" s="92" t="str">
        <f t="shared" si="571"/>
        <v/>
      </c>
      <c r="J3599" s="92" t="str">
        <f t="shared" si="572"/>
        <v/>
      </c>
      <c r="K3599" s="92" t="str">
        <f t="shared" si="573"/>
        <v/>
      </c>
      <c r="L3599" s="92" t="str">
        <f t="shared" si="574"/>
        <v/>
      </c>
      <c r="M3599" s="95" t="str">
        <f>IF(A3599&lt;&gt;"",IF(MID(C3599,1,1)="c",SigmaEpsConcrete(I3599,$AN$30:$AN$33,$AR$30:$AR$33,$AS$26,$AS$27,$AS$28,$AQ$20,$AU$19),""),"")</f>
        <v/>
      </c>
      <c r="N3599" s="95" t="str">
        <f>IF(A3599&lt;&gt;"",IF(MID(C3599,1,1)="r",SigmaEpsReinf(J3599,$AS$42:$AS$43,$AS$41,$AS$39,$AS$40,$AQ$38),""),"")</f>
        <v/>
      </c>
      <c r="Q3599" s="92" t="str">
        <f t="shared" si="576"/>
        <v/>
      </c>
      <c r="R3599" s="92" t="str">
        <f t="shared" si="577"/>
        <v/>
      </c>
      <c r="U3599" s="5"/>
      <c r="V3599" s="5"/>
      <c r="W3599" s="94" t="str">
        <f t="shared" si="575"/>
        <v/>
      </c>
      <c r="X3599" s="94" t="str">
        <f t="shared" si="578"/>
        <v/>
      </c>
      <c r="Y3599" s="5"/>
      <c r="BK3599" s="8"/>
      <c r="BL3599" s="5"/>
      <c r="BM3599" s="5"/>
      <c r="BN3599" s="5"/>
      <c r="BO3599" s="5"/>
      <c r="BP3599" s="1"/>
      <c r="BQ3599" s="1"/>
      <c r="BR3599" s="1"/>
      <c r="BS3599" s="1"/>
      <c r="BT3599" s="1"/>
      <c r="BU3599" s="4"/>
      <c r="BV3599" s="1"/>
      <c r="BW3599" s="3"/>
      <c r="BX3599" s="4"/>
      <c r="BY3599" s="5"/>
      <c r="BZ3599" s="5"/>
      <c r="CA3599" s="5"/>
      <c r="CB3599" s="5"/>
      <c r="CC3599" s="5"/>
      <c r="CD3599" s="43"/>
    </row>
    <row r="3600" spans="1:82" x14ac:dyDescent="0.25">
      <c r="A3600" s="8"/>
      <c r="B3600" s="5"/>
      <c r="C3600" s="5"/>
      <c r="D3600" s="5"/>
      <c r="E3600" s="5"/>
      <c r="F3600" s="94" t="str">
        <f t="shared" si="569"/>
        <v/>
      </c>
      <c r="G3600" s="94" t="str">
        <f t="shared" si="570"/>
        <v/>
      </c>
      <c r="H3600" s="127" t="str">
        <f>IF(A3600&lt;&gt;"",IF(MID(C3600,1,1)="c",$AS$26,IF(MID(C3600,1,1)="r",$AS$41,IF(MID(C3600,1,1)="p",#REF!,#REF!))),"")</f>
        <v/>
      </c>
      <c r="I3600" s="92" t="str">
        <f t="shared" si="571"/>
        <v/>
      </c>
      <c r="J3600" s="92" t="str">
        <f t="shared" si="572"/>
        <v/>
      </c>
      <c r="K3600" s="92" t="str">
        <f t="shared" si="573"/>
        <v/>
      </c>
      <c r="L3600" s="92" t="str">
        <f t="shared" si="574"/>
        <v/>
      </c>
      <c r="M3600" s="95" t="str">
        <f>IF(A3600&lt;&gt;"",IF(MID(C3600,1,1)="c",SigmaEpsConcrete(I3600,$AN$30:$AN$33,$AR$30:$AR$33,$AS$26,$AS$27,$AS$28,$AQ$20,$AU$19),""),"")</f>
        <v/>
      </c>
      <c r="N3600" s="95" t="str">
        <f>IF(A3600&lt;&gt;"",IF(MID(C3600,1,1)="r",SigmaEpsReinf(J3600,$AS$42:$AS$43,$AS$41,$AS$39,$AS$40,$AQ$38),""),"")</f>
        <v/>
      </c>
      <c r="Q3600" s="92" t="str">
        <f t="shared" si="576"/>
        <v/>
      </c>
      <c r="R3600" s="92" t="str">
        <f t="shared" si="577"/>
        <v/>
      </c>
      <c r="U3600" s="5"/>
      <c r="V3600" s="5"/>
      <c r="W3600" s="94" t="str">
        <f t="shared" si="575"/>
        <v/>
      </c>
      <c r="X3600" s="94" t="str">
        <f t="shared" si="578"/>
        <v/>
      </c>
      <c r="Y3600" s="5"/>
      <c r="BK3600" s="8"/>
      <c r="BL3600" s="5"/>
      <c r="BM3600" s="5"/>
      <c r="BN3600" s="5"/>
      <c r="BO3600" s="5"/>
      <c r="BP3600" s="1"/>
      <c r="BQ3600" s="1"/>
      <c r="BR3600" s="1"/>
      <c r="BS3600" s="1"/>
      <c r="BT3600" s="1"/>
      <c r="BU3600" s="4"/>
      <c r="BV3600" s="1"/>
      <c r="BW3600" s="3"/>
      <c r="BX3600" s="4"/>
      <c r="BY3600" s="5"/>
      <c r="BZ3600" s="5"/>
      <c r="CA3600" s="5"/>
      <c r="CB3600" s="5"/>
      <c r="CC3600" s="5"/>
      <c r="CD3600" s="43"/>
    </row>
    <row r="3601" spans="1:82" x14ac:dyDescent="0.25">
      <c r="A3601" s="8"/>
      <c r="B3601" s="5"/>
      <c r="C3601" s="5"/>
      <c r="D3601" s="5"/>
      <c r="E3601" s="5"/>
      <c r="F3601" s="94" t="str">
        <f t="shared" si="569"/>
        <v/>
      </c>
      <c r="G3601" s="94" t="str">
        <f t="shared" si="570"/>
        <v/>
      </c>
      <c r="H3601" s="127" t="str">
        <f>IF(A3601&lt;&gt;"",IF(MID(C3601,1,1)="c",$AS$26,IF(MID(C3601,1,1)="r",$AS$41,IF(MID(C3601,1,1)="p",#REF!,#REF!))),"")</f>
        <v/>
      </c>
      <c r="I3601" s="92" t="str">
        <f t="shared" si="571"/>
        <v/>
      </c>
      <c r="J3601" s="92" t="str">
        <f t="shared" si="572"/>
        <v/>
      </c>
      <c r="K3601" s="92" t="str">
        <f t="shared" si="573"/>
        <v/>
      </c>
      <c r="L3601" s="92" t="str">
        <f t="shared" si="574"/>
        <v/>
      </c>
      <c r="M3601" s="95" t="str">
        <f>IF(A3601&lt;&gt;"",IF(MID(C3601,1,1)="c",SigmaEpsConcrete(I3601,$AN$30:$AN$33,$AR$30:$AR$33,$AS$26,$AS$27,$AS$28,$AQ$20,$AU$19),""),"")</f>
        <v/>
      </c>
      <c r="N3601" s="95" t="str">
        <f>IF(A3601&lt;&gt;"",IF(MID(C3601,1,1)="r",SigmaEpsReinf(J3601,$AS$42:$AS$43,$AS$41,$AS$39,$AS$40,$AQ$38),""),"")</f>
        <v/>
      </c>
      <c r="Q3601" s="92" t="str">
        <f t="shared" si="576"/>
        <v/>
      </c>
      <c r="R3601" s="92" t="str">
        <f t="shared" si="577"/>
        <v/>
      </c>
      <c r="U3601" s="5"/>
      <c r="V3601" s="5"/>
      <c r="W3601" s="94" t="str">
        <f t="shared" si="575"/>
        <v/>
      </c>
      <c r="X3601" s="94" t="str">
        <f t="shared" si="578"/>
        <v/>
      </c>
      <c r="Y3601" s="5"/>
      <c r="BK3601" s="8"/>
      <c r="BL3601" s="5"/>
      <c r="BM3601" s="5"/>
      <c r="BN3601" s="5"/>
      <c r="BO3601" s="5"/>
      <c r="BP3601" s="1"/>
      <c r="BQ3601" s="1"/>
      <c r="BR3601" s="1"/>
      <c r="BS3601" s="1"/>
      <c r="BT3601" s="1"/>
      <c r="BU3601" s="4"/>
      <c r="BV3601" s="1"/>
      <c r="BW3601" s="3"/>
      <c r="BX3601" s="4"/>
      <c r="BY3601" s="5"/>
      <c r="BZ3601" s="5"/>
      <c r="CA3601" s="5"/>
      <c r="CB3601" s="5"/>
      <c r="CC3601" s="5"/>
      <c r="CD3601" s="43"/>
    </row>
    <row r="3602" spans="1:82" x14ac:dyDescent="0.25">
      <c r="A3602" s="8"/>
      <c r="B3602" s="5"/>
      <c r="C3602" s="5"/>
      <c r="D3602" s="5"/>
      <c r="E3602" s="5"/>
      <c r="F3602" s="94" t="str">
        <f t="shared" si="569"/>
        <v/>
      </c>
      <c r="G3602" s="94" t="str">
        <f t="shared" si="570"/>
        <v/>
      </c>
      <c r="H3602" s="127" t="str">
        <f>IF(A3602&lt;&gt;"",IF(MID(C3602,1,1)="c",$AS$26,IF(MID(C3602,1,1)="r",$AS$41,IF(MID(C3602,1,1)="p",#REF!,#REF!))),"")</f>
        <v/>
      </c>
      <c r="I3602" s="92" t="str">
        <f t="shared" si="571"/>
        <v/>
      </c>
      <c r="J3602" s="92" t="str">
        <f t="shared" si="572"/>
        <v/>
      </c>
      <c r="K3602" s="92" t="str">
        <f t="shared" si="573"/>
        <v/>
      </c>
      <c r="L3602" s="92" t="str">
        <f t="shared" si="574"/>
        <v/>
      </c>
      <c r="M3602" s="95" t="str">
        <f>IF(A3602&lt;&gt;"",IF(MID(C3602,1,1)="c",SigmaEpsConcrete(I3602,$AN$30:$AN$33,$AR$30:$AR$33,$AS$26,$AS$27,$AS$28,$AQ$20,$AU$19),""),"")</f>
        <v/>
      </c>
      <c r="N3602" s="95" t="str">
        <f>IF(A3602&lt;&gt;"",IF(MID(C3602,1,1)="r",SigmaEpsReinf(J3602,$AS$42:$AS$43,$AS$41,$AS$39,$AS$40,$AQ$38),""),"")</f>
        <v/>
      </c>
      <c r="Q3602" s="92" t="str">
        <f t="shared" si="576"/>
        <v/>
      </c>
      <c r="R3602" s="92" t="str">
        <f t="shared" si="577"/>
        <v/>
      </c>
      <c r="U3602" s="5"/>
      <c r="V3602" s="5"/>
      <c r="W3602" s="94" t="str">
        <f t="shared" si="575"/>
        <v/>
      </c>
      <c r="X3602" s="94" t="str">
        <f t="shared" si="578"/>
        <v/>
      </c>
      <c r="Y3602" s="5"/>
      <c r="BK3602" s="8"/>
      <c r="BL3602" s="5"/>
      <c r="BM3602" s="5"/>
      <c r="BN3602" s="5"/>
      <c r="BO3602" s="5"/>
      <c r="BP3602" s="1"/>
      <c r="BQ3602" s="1"/>
      <c r="BR3602" s="1"/>
      <c r="BS3602" s="1"/>
      <c r="BT3602" s="1"/>
      <c r="BU3602" s="4"/>
      <c r="BV3602" s="1"/>
      <c r="BW3602" s="3"/>
      <c r="BX3602" s="4"/>
      <c r="BY3602" s="5"/>
      <c r="BZ3602" s="5"/>
      <c r="CA3602" s="5"/>
      <c r="CB3602" s="5"/>
      <c r="CC3602" s="5"/>
      <c r="CD3602" s="43"/>
    </row>
    <row r="3603" spans="1:82" x14ac:dyDescent="0.25">
      <c r="A3603" s="8"/>
      <c r="B3603" s="5"/>
      <c r="C3603" s="5"/>
      <c r="D3603" s="5"/>
      <c r="E3603" s="5"/>
      <c r="F3603" s="94" t="str">
        <f t="shared" si="569"/>
        <v/>
      </c>
      <c r="G3603" s="94" t="str">
        <f t="shared" si="570"/>
        <v/>
      </c>
      <c r="H3603" s="127" t="str">
        <f>IF(A3603&lt;&gt;"",IF(MID(C3603,1,1)="c",$AS$26,IF(MID(C3603,1,1)="r",$AS$41,IF(MID(C3603,1,1)="p",#REF!,#REF!))),"")</f>
        <v/>
      </c>
      <c r="I3603" s="92" t="str">
        <f t="shared" si="571"/>
        <v/>
      </c>
      <c r="J3603" s="92" t="str">
        <f t="shared" si="572"/>
        <v/>
      </c>
      <c r="K3603" s="92" t="str">
        <f t="shared" si="573"/>
        <v/>
      </c>
      <c r="L3603" s="92" t="str">
        <f t="shared" si="574"/>
        <v/>
      </c>
      <c r="M3603" s="95" t="str">
        <f>IF(A3603&lt;&gt;"",IF(MID(C3603,1,1)="c",SigmaEpsConcrete(I3603,$AN$30:$AN$33,$AR$30:$AR$33,$AS$26,$AS$27,$AS$28,$AQ$20,$AU$19),""),"")</f>
        <v/>
      </c>
      <c r="N3603" s="95" t="str">
        <f>IF(A3603&lt;&gt;"",IF(MID(C3603,1,1)="r",SigmaEpsReinf(J3603,$AS$42:$AS$43,$AS$41,$AS$39,$AS$40,$AQ$38),""),"")</f>
        <v/>
      </c>
      <c r="Q3603" s="92" t="str">
        <f t="shared" si="576"/>
        <v/>
      </c>
      <c r="R3603" s="92" t="str">
        <f t="shared" si="577"/>
        <v/>
      </c>
      <c r="U3603" s="5"/>
      <c r="V3603" s="5"/>
      <c r="W3603" s="94" t="str">
        <f t="shared" si="575"/>
        <v/>
      </c>
      <c r="X3603" s="94" t="str">
        <f t="shared" si="578"/>
        <v/>
      </c>
      <c r="Y3603" s="5"/>
      <c r="BK3603" s="8"/>
      <c r="BL3603" s="5"/>
      <c r="BM3603" s="5"/>
      <c r="BN3603" s="5"/>
      <c r="BO3603" s="5"/>
      <c r="BP3603" s="1"/>
      <c r="BQ3603" s="1"/>
      <c r="BR3603" s="1"/>
      <c r="BS3603" s="1"/>
      <c r="BT3603" s="1"/>
      <c r="BU3603" s="4"/>
      <c r="BV3603" s="1"/>
      <c r="BW3603" s="3"/>
      <c r="BX3603" s="4"/>
      <c r="BY3603" s="5"/>
      <c r="BZ3603" s="5"/>
      <c r="CA3603" s="5"/>
      <c r="CB3603" s="5"/>
      <c r="CC3603" s="5"/>
      <c r="CD3603" s="43"/>
    </row>
    <row r="3604" spans="1:82" x14ac:dyDescent="0.25">
      <c r="A3604" s="8"/>
      <c r="B3604" s="5"/>
      <c r="C3604" s="5"/>
      <c r="D3604" s="5"/>
      <c r="E3604" s="5"/>
      <c r="F3604" s="94" t="str">
        <f t="shared" si="569"/>
        <v/>
      </c>
      <c r="G3604" s="94" t="str">
        <f t="shared" si="570"/>
        <v/>
      </c>
      <c r="H3604" s="127" t="str">
        <f>IF(A3604&lt;&gt;"",IF(MID(C3604,1,1)="c",$AS$26,IF(MID(C3604,1,1)="r",$AS$41,IF(MID(C3604,1,1)="p",#REF!,#REF!))),"")</f>
        <v/>
      </c>
      <c r="I3604" s="92" t="str">
        <f t="shared" si="571"/>
        <v/>
      </c>
      <c r="J3604" s="92" t="str">
        <f t="shared" si="572"/>
        <v/>
      </c>
      <c r="K3604" s="92" t="str">
        <f t="shared" si="573"/>
        <v/>
      </c>
      <c r="L3604" s="92" t="str">
        <f t="shared" si="574"/>
        <v/>
      </c>
      <c r="M3604" s="95" t="str">
        <f>IF(A3604&lt;&gt;"",IF(MID(C3604,1,1)="c",SigmaEpsConcrete(I3604,$AN$30:$AN$33,$AR$30:$AR$33,$AS$26,$AS$27,$AS$28,$AQ$20,$AU$19),""),"")</f>
        <v/>
      </c>
      <c r="N3604" s="95" t="str">
        <f>IF(A3604&lt;&gt;"",IF(MID(C3604,1,1)="r",SigmaEpsReinf(J3604,$AS$42:$AS$43,$AS$41,$AS$39,$AS$40,$AQ$38),""),"")</f>
        <v/>
      </c>
      <c r="Q3604" s="92" t="str">
        <f t="shared" si="576"/>
        <v/>
      </c>
      <c r="R3604" s="92" t="str">
        <f t="shared" si="577"/>
        <v/>
      </c>
      <c r="U3604" s="5"/>
      <c r="V3604" s="5"/>
      <c r="W3604" s="94" t="str">
        <f t="shared" si="575"/>
        <v/>
      </c>
      <c r="X3604" s="94" t="str">
        <f t="shared" si="578"/>
        <v/>
      </c>
      <c r="Y3604" s="5"/>
      <c r="BK3604" s="8"/>
      <c r="BL3604" s="5"/>
      <c r="BM3604" s="5"/>
      <c r="BN3604" s="5"/>
      <c r="BO3604" s="5"/>
      <c r="BP3604" s="1"/>
      <c r="BQ3604" s="1"/>
      <c r="BR3604" s="1"/>
      <c r="BS3604" s="1"/>
      <c r="BT3604" s="1"/>
      <c r="BU3604" s="4"/>
      <c r="BV3604" s="1"/>
      <c r="BW3604" s="3"/>
      <c r="BX3604" s="4"/>
      <c r="BY3604" s="5"/>
      <c r="BZ3604" s="5"/>
      <c r="CA3604" s="5"/>
      <c r="CB3604" s="5"/>
      <c r="CC3604" s="5"/>
      <c r="CD3604" s="43"/>
    </row>
    <row r="3605" spans="1:82" x14ac:dyDescent="0.25">
      <c r="A3605" s="8"/>
      <c r="B3605" s="5"/>
      <c r="C3605" s="5"/>
      <c r="D3605" s="5"/>
      <c r="E3605" s="5"/>
      <c r="F3605" s="94" t="str">
        <f t="shared" si="569"/>
        <v/>
      </c>
      <c r="G3605" s="94" t="str">
        <f t="shared" si="570"/>
        <v/>
      </c>
      <c r="H3605" s="127" t="str">
        <f>IF(A3605&lt;&gt;"",IF(MID(C3605,1,1)="c",$AS$26,IF(MID(C3605,1,1)="r",$AS$41,IF(MID(C3605,1,1)="p",#REF!,#REF!))),"")</f>
        <v/>
      </c>
      <c r="I3605" s="92" t="str">
        <f t="shared" si="571"/>
        <v/>
      </c>
      <c r="J3605" s="92" t="str">
        <f t="shared" si="572"/>
        <v/>
      </c>
      <c r="K3605" s="92" t="str">
        <f t="shared" si="573"/>
        <v/>
      </c>
      <c r="L3605" s="92" t="str">
        <f t="shared" si="574"/>
        <v/>
      </c>
      <c r="M3605" s="95" t="str">
        <f>IF(A3605&lt;&gt;"",IF(MID(C3605,1,1)="c",SigmaEpsConcrete(I3605,$AN$30:$AN$33,$AR$30:$AR$33,$AS$26,$AS$27,$AS$28,$AQ$20,$AU$19),""),"")</f>
        <v/>
      </c>
      <c r="N3605" s="95" t="str">
        <f>IF(A3605&lt;&gt;"",IF(MID(C3605,1,1)="r",SigmaEpsReinf(J3605,$AS$42:$AS$43,$AS$41,$AS$39,$AS$40,$AQ$38),""),"")</f>
        <v/>
      </c>
      <c r="Q3605" s="92" t="str">
        <f t="shared" si="576"/>
        <v/>
      </c>
      <c r="R3605" s="92" t="str">
        <f t="shared" si="577"/>
        <v/>
      </c>
      <c r="U3605" s="5"/>
      <c r="V3605" s="5"/>
      <c r="W3605" s="94" t="str">
        <f t="shared" si="575"/>
        <v/>
      </c>
      <c r="X3605" s="94" t="str">
        <f t="shared" si="578"/>
        <v/>
      </c>
      <c r="Y3605" s="5"/>
      <c r="BK3605" s="8"/>
      <c r="BL3605" s="5"/>
      <c r="BM3605" s="5"/>
      <c r="BN3605" s="5"/>
      <c r="BO3605" s="5"/>
      <c r="BP3605" s="1"/>
      <c r="BQ3605" s="1"/>
      <c r="BR3605" s="1"/>
      <c r="BS3605" s="1"/>
      <c r="BT3605" s="1"/>
      <c r="BU3605" s="4"/>
      <c r="BV3605" s="1"/>
      <c r="BW3605" s="3"/>
      <c r="BX3605" s="4"/>
      <c r="BY3605" s="5"/>
      <c r="BZ3605" s="5"/>
      <c r="CA3605" s="5"/>
      <c r="CB3605" s="5"/>
      <c r="CC3605" s="5"/>
      <c r="CD3605" s="43"/>
    </row>
    <row r="3606" spans="1:82" x14ac:dyDescent="0.25">
      <c r="A3606" s="8"/>
      <c r="B3606" s="5"/>
      <c r="C3606" s="5"/>
      <c r="D3606" s="5"/>
      <c r="E3606" s="5"/>
      <c r="F3606" s="94" t="str">
        <f t="shared" si="569"/>
        <v/>
      </c>
      <c r="G3606" s="94" t="str">
        <f t="shared" si="570"/>
        <v/>
      </c>
      <c r="H3606" s="127" t="str">
        <f>IF(A3606&lt;&gt;"",IF(MID(C3606,1,1)="c",$AS$26,IF(MID(C3606,1,1)="r",$AS$41,IF(MID(C3606,1,1)="p",#REF!,#REF!))),"")</f>
        <v/>
      </c>
      <c r="I3606" s="92" t="str">
        <f t="shared" si="571"/>
        <v/>
      </c>
      <c r="J3606" s="92" t="str">
        <f t="shared" si="572"/>
        <v/>
      </c>
      <c r="K3606" s="92" t="str">
        <f t="shared" si="573"/>
        <v/>
      </c>
      <c r="L3606" s="92" t="str">
        <f t="shared" si="574"/>
        <v/>
      </c>
      <c r="M3606" s="95" t="str">
        <f>IF(A3606&lt;&gt;"",IF(MID(C3606,1,1)="c",SigmaEpsConcrete(I3606,$AN$30:$AN$33,$AR$30:$AR$33,$AS$26,$AS$27,$AS$28,$AQ$20,$AU$19),""),"")</f>
        <v/>
      </c>
      <c r="N3606" s="95" t="str">
        <f>IF(A3606&lt;&gt;"",IF(MID(C3606,1,1)="r",SigmaEpsReinf(J3606,$AS$42:$AS$43,$AS$41,$AS$39,$AS$40,$AQ$38),""),"")</f>
        <v/>
      </c>
      <c r="Q3606" s="92" t="str">
        <f t="shared" si="576"/>
        <v/>
      </c>
      <c r="R3606" s="92" t="str">
        <f t="shared" si="577"/>
        <v/>
      </c>
      <c r="U3606" s="5"/>
      <c r="V3606" s="5"/>
      <c r="W3606" s="94" t="str">
        <f t="shared" si="575"/>
        <v/>
      </c>
      <c r="X3606" s="94" t="str">
        <f t="shared" si="578"/>
        <v/>
      </c>
      <c r="Y3606" s="5"/>
      <c r="BK3606" s="8"/>
      <c r="BL3606" s="5"/>
      <c r="BM3606" s="5"/>
      <c r="BN3606" s="5"/>
      <c r="BO3606" s="5"/>
      <c r="BP3606" s="1"/>
      <c r="BQ3606" s="1"/>
      <c r="BR3606" s="1"/>
      <c r="BS3606" s="1"/>
      <c r="BT3606" s="1"/>
      <c r="BU3606" s="4"/>
      <c r="BV3606" s="1"/>
      <c r="BW3606" s="3"/>
      <c r="BX3606" s="4"/>
      <c r="BY3606" s="5"/>
      <c r="BZ3606" s="5"/>
      <c r="CA3606" s="5"/>
      <c r="CB3606" s="5"/>
      <c r="CC3606" s="5"/>
      <c r="CD3606" s="43"/>
    </row>
    <row r="3607" spans="1:82" x14ac:dyDescent="0.25">
      <c r="A3607" s="8"/>
      <c r="B3607" s="5"/>
      <c r="C3607" s="5"/>
      <c r="D3607" s="5"/>
      <c r="E3607" s="5"/>
      <c r="F3607" s="94" t="str">
        <f t="shared" si="569"/>
        <v/>
      </c>
      <c r="G3607" s="94" t="str">
        <f t="shared" si="570"/>
        <v/>
      </c>
      <c r="H3607" s="127" t="str">
        <f>IF(A3607&lt;&gt;"",IF(MID(C3607,1,1)="c",$AS$26,IF(MID(C3607,1,1)="r",$AS$41,IF(MID(C3607,1,1)="p",#REF!,#REF!))),"")</f>
        <v/>
      </c>
      <c r="I3607" s="92" t="str">
        <f t="shared" si="571"/>
        <v/>
      </c>
      <c r="J3607" s="92" t="str">
        <f t="shared" si="572"/>
        <v/>
      </c>
      <c r="K3607" s="92" t="str">
        <f t="shared" si="573"/>
        <v/>
      </c>
      <c r="L3607" s="92" t="str">
        <f t="shared" si="574"/>
        <v/>
      </c>
      <c r="M3607" s="95" t="str">
        <f>IF(A3607&lt;&gt;"",IF(MID(C3607,1,1)="c",SigmaEpsConcrete(I3607,$AN$30:$AN$33,$AR$30:$AR$33,$AS$26,$AS$27,$AS$28,$AQ$20,$AU$19),""),"")</f>
        <v/>
      </c>
      <c r="N3607" s="95" t="str">
        <f>IF(A3607&lt;&gt;"",IF(MID(C3607,1,1)="r",SigmaEpsReinf(J3607,$AS$42:$AS$43,$AS$41,$AS$39,$AS$40,$AQ$38),""),"")</f>
        <v/>
      </c>
      <c r="Q3607" s="92" t="str">
        <f t="shared" si="576"/>
        <v/>
      </c>
      <c r="R3607" s="92" t="str">
        <f t="shared" si="577"/>
        <v/>
      </c>
      <c r="U3607" s="5"/>
      <c r="V3607" s="5"/>
      <c r="W3607" s="94" t="str">
        <f t="shared" si="575"/>
        <v/>
      </c>
      <c r="X3607" s="94" t="str">
        <f t="shared" si="578"/>
        <v/>
      </c>
      <c r="Y3607" s="5"/>
      <c r="BK3607" s="8"/>
      <c r="BL3607" s="5"/>
      <c r="BM3607" s="5"/>
      <c r="BN3607" s="5"/>
      <c r="BO3607" s="5"/>
      <c r="BP3607" s="1"/>
      <c r="BQ3607" s="1"/>
      <c r="BR3607" s="1"/>
      <c r="BS3607" s="1"/>
      <c r="BT3607" s="1"/>
      <c r="BU3607" s="4"/>
      <c r="BV3607" s="1"/>
      <c r="BW3607" s="3"/>
      <c r="BX3607" s="4"/>
      <c r="BY3607" s="5"/>
      <c r="BZ3607" s="5"/>
      <c r="CA3607" s="5"/>
      <c r="CB3607" s="5"/>
      <c r="CC3607" s="5"/>
      <c r="CD3607" s="43"/>
    </row>
    <row r="3608" spans="1:82" x14ac:dyDescent="0.25">
      <c r="A3608" s="8"/>
      <c r="B3608" s="5"/>
      <c r="C3608" s="5"/>
      <c r="D3608" s="5"/>
      <c r="E3608" s="5"/>
      <c r="F3608" s="94" t="str">
        <f t="shared" si="569"/>
        <v/>
      </c>
      <c r="G3608" s="94" t="str">
        <f t="shared" si="570"/>
        <v/>
      </c>
      <c r="H3608" s="127" t="str">
        <f>IF(A3608&lt;&gt;"",IF(MID(C3608,1,1)="c",$AS$26,IF(MID(C3608,1,1)="r",$AS$41,IF(MID(C3608,1,1)="p",#REF!,#REF!))),"")</f>
        <v/>
      </c>
      <c r="I3608" s="92" t="str">
        <f t="shared" si="571"/>
        <v/>
      </c>
      <c r="J3608" s="92" t="str">
        <f t="shared" si="572"/>
        <v/>
      </c>
      <c r="K3608" s="92" t="str">
        <f t="shared" si="573"/>
        <v/>
      </c>
      <c r="L3608" s="92" t="str">
        <f t="shared" si="574"/>
        <v/>
      </c>
      <c r="M3608" s="95" t="str">
        <f>IF(A3608&lt;&gt;"",IF(MID(C3608,1,1)="c",SigmaEpsConcrete(I3608,$AN$30:$AN$33,$AR$30:$AR$33,$AS$26,$AS$27,$AS$28,$AQ$20,$AU$19),""),"")</f>
        <v/>
      </c>
      <c r="N3608" s="95" t="str">
        <f>IF(A3608&lt;&gt;"",IF(MID(C3608,1,1)="r",SigmaEpsReinf(J3608,$AS$42:$AS$43,$AS$41,$AS$39,$AS$40,$AQ$38),""),"")</f>
        <v/>
      </c>
      <c r="Q3608" s="92" t="str">
        <f t="shared" si="576"/>
        <v/>
      </c>
      <c r="R3608" s="92" t="str">
        <f t="shared" si="577"/>
        <v/>
      </c>
      <c r="U3608" s="5"/>
      <c r="V3608" s="5"/>
      <c r="W3608" s="94" t="str">
        <f t="shared" si="575"/>
        <v/>
      </c>
      <c r="X3608" s="94" t="str">
        <f t="shared" si="578"/>
        <v/>
      </c>
      <c r="Y3608" s="5"/>
      <c r="BK3608" s="8"/>
      <c r="BL3608" s="5"/>
      <c r="BM3608" s="5"/>
      <c r="BN3608" s="5"/>
      <c r="BO3608" s="5"/>
      <c r="BP3608" s="1"/>
      <c r="BQ3608" s="1"/>
      <c r="BR3608" s="1"/>
      <c r="BS3608" s="1"/>
      <c r="BT3608" s="1"/>
      <c r="BU3608" s="4"/>
      <c r="BV3608" s="1"/>
      <c r="BW3608" s="3"/>
      <c r="BX3608" s="4"/>
      <c r="BY3608" s="5"/>
      <c r="BZ3608" s="5"/>
      <c r="CA3608" s="5"/>
      <c r="CB3608" s="5"/>
      <c r="CC3608" s="5"/>
      <c r="CD3608" s="43"/>
    </row>
    <row r="3609" spans="1:82" x14ac:dyDescent="0.25">
      <c r="A3609" s="8"/>
      <c r="B3609" s="5"/>
      <c r="C3609" s="5"/>
      <c r="D3609" s="5"/>
      <c r="E3609" s="5"/>
      <c r="F3609" s="94" t="str">
        <f t="shared" si="569"/>
        <v/>
      </c>
      <c r="G3609" s="94" t="str">
        <f t="shared" si="570"/>
        <v/>
      </c>
      <c r="H3609" s="127" t="str">
        <f>IF(A3609&lt;&gt;"",IF(MID(C3609,1,1)="c",$AS$26,IF(MID(C3609,1,1)="r",$AS$41,IF(MID(C3609,1,1)="p",#REF!,#REF!))),"")</f>
        <v/>
      </c>
      <c r="I3609" s="92" t="str">
        <f t="shared" si="571"/>
        <v/>
      </c>
      <c r="J3609" s="92" t="str">
        <f t="shared" si="572"/>
        <v/>
      </c>
      <c r="K3609" s="92" t="str">
        <f t="shared" si="573"/>
        <v/>
      </c>
      <c r="L3609" s="92" t="str">
        <f t="shared" si="574"/>
        <v/>
      </c>
      <c r="M3609" s="95" t="str">
        <f>IF(A3609&lt;&gt;"",IF(MID(C3609,1,1)="c",SigmaEpsConcrete(I3609,$AN$30:$AN$33,$AR$30:$AR$33,$AS$26,$AS$27,$AS$28,$AQ$20,$AU$19),""),"")</f>
        <v/>
      </c>
      <c r="N3609" s="95" t="str">
        <f>IF(A3609&lt;&gt;"",IF(MID(C3609,1,1)="r",SigmaEpsReinf(J3609,$AS$42:$AS$43,$AS$41,$AS$39,$AS$40,$AQ$38),""),"")</f>
        <v/>
      </c>
      <c r="Q3609" s="92" t="str">
        <f t="shared" si="576"/>
        <v/>
      </c>
      <c r="R3609" s="92" t="str">
        <f t="shared" si="577"/>
        <v/>
      </c>
      <c r="U3609" s="5"/>
      <c r="V3609" s="5"/>
      <c r="W3609" s="94" t="str">
        <f t="shared" si="575"/>
        <v/>
      </c>
      <c r="X3609" s="94" t="str">
        <f t="shared" si="578"/>
        <v/>
      </c>
      <c r="Y3609" s="5"/>
      <c r="BK3609" s="8"/>
      <c r="BL3609" s="5"/>
      <c r="BM3609" s="5"/>
      <c r="BN3609" s="5"/>
      <c r="BO3609" s="5"/>
      <c r="BP3609" s="1"/>
      <c r="BQ3609" s="1"/>
      <c r="BR3609" s="1"/>
      <c r="BS3609" s="1"/>
      <c r="BT3609" s="1"/>
      <c r="BU3609" s="4"/>
      <c r="BV3609" s="1"/>
      <c r="BW3609" s="3"/>
      <c r="BX3609" s="4"/>
      <c r="BY3609" s="5"/>
      <c r="BZ3609" s="5"/>
      <c r="CA3609" s="5"/>
      <c r="CB3609" s="5"/>
      <c r="CC3609" s="5"/>
      <c r="CD3609" s="43"/>
    </row>
    <row r="3610" spans="1:82" x14ac:dyDescent="0.25">
      <c r="A3610" s="8"/>
      <c r="B3610" s="5"/>
      <c r="C3610" s="5"/>
      <c r="D3610" s="5"/>
      <c r="E3610" s="5"/>
      <c r="F3610" s="94" t="str">
        <f t="shared" si="569"/>
        <v/>
      </c>
      <c r="G3610" s="94" t="str">
        <f t="shared" si="570"/>
        <v/>
      </c>
      <c r="H3610" s="127" t="str">
        <f>IF(A3610&lt;&gt;"",IF(MID(C3610,1,1)="c",$AS$26,IF(MID(C3610,1,1)="r",$AS$41,IF(MID(C3610,1,1)="p",#REF!,#REF!))),"")</f>
        <v/>
      </c>
      <c r="I3610" s="92" t="str">
        <f t="shared" si="571"/>
        <v/>
      </c>
      <c r="J3610" s="92" t="str">
        <f t="shared" si="572"/>
        <v/>
      </c>
      <c r="K3610" s="92" t="str">
        <f t="shared" si="573"/>
        <v/>
      </c>
      <c r="L3610" s="92" t="str">
        <f t="shared" si="574"/>
        <v/>
      </c>
      <c r="M3610" s="95" t="str">
        <f>IF(A3610&lt;&gt;"",IF(MID(C3610,1,1)="c",SigmaEpsConcrete(I3610,$AN$30:$AN$33,$AR$30:$AR$33,$AS$26,$AS$27,$AS$28,$AQ$20,$AU$19),""),"")</f>
        <v/>
      </c>
      <c r="N3610" s="95" t="str">
        <f>IF(A3610&lt;&gt;"",IF(MID(C3610,1,1)="r",SigmaEpsReinf(J3610,$AS$42:$AS$43,$AS$41,$AS$39,$AS$40,$AQ$38),""),"")</f>
        <v/>
      </c>
      <c r="Q3610" s="92" t="str">
        <f t="shared" si="576"/>
        <v/>
      </c>
      <c r="R3610" s="92" t="str">
        <f t="shared" si="577"/>
        <v/>
      </c>
      <c r="U3610" s="5"/>
      <c r="V3610" s="5"/>
      <c r="W3610" s="94" t="str">
        <f t="shared" si="575"/>
        <v/>
      </c>
      <c r="X3610" s="94" t="str">
        <f t="shared" si="578"/>
        <v/>
      </c>
      <c r="Y3610" s="5"/>
      <c r="BK3610" s="8"/>
      <c r="BL3610" s="5"/>
      <c r="BM3610" s="5"/>
      <c r="BN3610" s="5"/>
      <c r="BO3610" s="5"/>
      <c r="BP3610" s="1"/>
      <c r="BQ3610" s="1"/>
      <c r="BR3610" s="1"/>
      <c r="BS3610" s="1"/>
      <c r="BT3610" s="1"/>
      <c r="BU3610" s="4"/>
      <c r="BV3610" s="1"/>
      <c r="BW3610" s="3"/>
      <c r="BX3610" s="4"/>
      <c r="BY3610" s="5"/>
      <c r="BZ3610" s="5"/>
      <c r="CA3610" s="5"/>
      <c r="CB3610" s="5"/>
      <c r="CC3610" s="5"/>
      <c r="CD3610" s="43"/>
    </row>
    <row r="3611" spans="1:82" x14ac:dyDescent="0.25">
      <c r="A3611" s="8"/>
      <c r="B3611" s="5"/>
      <c r="C3611" s="5"/>
      <c r="D3611" s="5"/>
      <c r="E3611" s="5"/>
      <c r="F3611" s="94" t="str">
        <f t="shared" si="569"/>
        <v/>
      </c>
      <c r="G3611" s="94" t="str">
        <f t="shared" si="570"/>
        <v/>
      </c>
      <c r="H3611" s="127" t="str">
        <f>IF(A3611&lt;&gt;"",IF(MID(C3611,1,1)="c",$AS$26,IF(MID(C3611,1,1)="r",$AS$41,IF(MID(C3611,1,1)="p",#REF!,#REF!))),"")</f>
        <v/>
      </c>
      <c r="I3611" s="92" t="str">
        <f t="shared" si="571"/>
        <v/>
      </c>
      <c r="J3611" s="92" t="str">
        <f t="shared" si="572"/>
        <v/>
      </c>
      <c r="K3611" s="92" t="str">
        <f t="shared" si="573"/>
        <v/>
      </c>
      <c r="L3611" s="92" t="str">
        <f t="shared" si="574"/>
        <v/>
      </c>
      <c r="M3611" s="95" t="str">
        <f>IF(A3611&lt;&gt;"",IF(MID(C3611,1,1)="c",SigmaEpsConcrete(I3611,$AN$30:$AN$33,$AR$30:$AR$33,$AS$26,$AS$27,$AS$28,$AQ$20,$AU$19),""),"")</f>
        <v/>
      </c>
      <c r="N3611" s="95" t="str">
        <f>IF(A3611&lt;&gt;"",IF(MID(C3611,1,1)="r",SigmaEpsReinf(J3611,$AS$42:$AS$43,$AS$41,$AS$39,$AS$40,$AQ$38),""),"")</f>
        <v/>
      </c>
      <c r="Q3611" s="92" t="str">
        <f t="shared" si="576"/>
        <v/>
      </c>
      <c r="R3611" s="92" t="str">
        <f t="shared" si="577"/>
        <v/>
      </c>
      <c r="U3611" s="5"/>
      <c r="V3611" s="5"/>
      <c r="W3611" s="94" t="str">
        <f t="shared" si="575"/>
        <v/>
      </c>
      <c r="X3611" s="94" t="str">
        <f t="shared" si="578"/>
        <v/>
      </c>
      <c r="Y3611" s="5"/>
      <c r="BK3611" s="8"/>
      <c r="BL3611" s="5"/>
      <c r="BM3611" s="5"/>
      <c r="BN3611" s="5"/>
      <c r="BO3611" s="5"/>
      <c r="BP3611" s="1"/>
      <c r="BQ3611" s="1"/>
      <c r="BR3611" s="1"/>
      <c r="BS3611" s="1"/>
      <c r="BT3611" s="1"/>
      <c r="BU3611" s="4"/>
      <c r="BV3611" s="1"/>
      <c r="BW3611" s="3"/>
      <c r="BX3611" s="4"/>
      <c r="BY3611" s="5"/>
      <c r="BZ3611" s="5"/>
      <c r="CA3611" s="5"/>
      <c r="CB3611" s="5"/>
      <c r="CC3611" s="5"/>
      <c r="CD3611" s="43"/>
    </row>
    <row r="3612" spans="1:82" x14ac:dyDescent="0.25">
      <c r="A3612" s="8"/>
      <c r="B3612" s="5"/>
      <c r="C3612" s="5"/>
      <c r="D3612" s="5"/>
      <c r="E3612" s="5"/>
      <c r="F3612" s="94" t="str">
        <f t="shared" si="569"/>
        <v/>
      </c>
      <c r="G3612" s="94" t="str">
        <f t="shared" si="570"/>
        <v/>
      </c>
      <c r="H3612" s="127" t="str">
        <f>IF(A3612&lt;&gt;"",IF(MID(C3612,1,1)="c",$AS$26,IF(MID(C3612,1,1)="r",$AS$41,IF(MID(C3612,1,1)="p",#REF!,#REF!))),"")</f>
        <v/>
      </c>
      <c r="I3612" s="92" t="str">
        <f t="shared" si="571"/>
        <v/>
      </c>
      <c r="J3612" s="92" t="str">
        <f t="shared" si="572"/>
        <v/>
      </c>
      <c r="K3612" s="92" t="str">
        <f t="shared" si="573"/>
        <v/>
      </c>
      <c r="L3612" s="92" t="str">
        <f t="shared" si="574"/>
        <v/>
      </c>
      <c r="M3612" s="95" t="str">
        <f>IF(A3612&lt;&gt;"",IF(MID(C3612,1,1)="c",SigmaEpsConcrete(I3612,$AN$30:$AN$33,$AR$30:$AR$33,$AS$26,$AS$27,$AS$28,$AQ$20,$AU$19),""),"")</f>
        <v/>
      </c>
      <c r="N3612" s="95" t="str">
        <f>IF(A3612&lt;&gt;"",IF(MID(C3612,1,1)="r",SigmaEpsReinf(J3612,$AS$42:$AS$43,$AS$41,$AS$39,$AS$40,$AQ$38),""),"")</f>
        <v/>
      </c>
      <c r="Q3612" s="92" t="str">
        <f t="shared" si="576"/>
        <v/>
      </c>
      <c r="R3612" s="92" t="str">
        <f t="shared" si="577"/>
        <v/>
      </c>
      <c r="U3612" s="5"/>
      <c r="V3612" s="5"/>
      <c r="W3612" s="94" t="str">
        <f t="shared" si="575"/>
        <v/>
      </c>
      <c r="X3612" s="94" t="str">
        <f t="shared" si="578"/>
        <v/>
      </c>
      <c r="Y3612" s="5"/>
      <c r="BK3612" s="8"/>
      <c r="BL3612" s="5"/>
      <c r="BM3612" s="5"/>
      <c r="BN3612" s="5"/>
      <c r="BO3612" s="5"/>
      <c r="BP3612" s="1"/>
      <c r="BQ3612" s="1"/>
      <c r="BR3612" s="1"/>
      <c r="BS3612" s="1"/>
      <c r="BT3612" s="1"/>
      <c r="BU3612" s="4"/>
      <c r="BV3612" s="1"/>
      <c r="BW3612" s="3"/>
      <c r="BX3612" s="4"/>
      <c r="BY3612" s="5"/>
      <c r="BZ3612" s="5"/>
      <c r="CA3612" s="5"/>
      <c r="CB3612" s="5"/>
      <c r="CC3612" s="5"/>
      <c r="CD3612" s="43"/>
    </row>
    <row r="3613" spans="1:82" x14ac:dyDescent="0.25">
      <c r="A3613" s="8"/>
      <c r="B3613" s="5"/>
      <c r="C3613" s="5"/>
      <c r="D3613" s="5"/>
      <c r="E3613" s="5"/>
      <c r="F3613" s="94" t="str">
        <f t="shared" si="569"/>
        <v/>
      </c>
      <c r="G3613" s="94" t="str">
        <f t="shared" si="570"/>
        <v/>
      </c>
      <c r="H3613" s="127" t="str">
        <f>IF(A3613&lt;&gt;"",IF(MID(C3613,1,1)="c",$AS$26,IF(MID(C3613,1,1)="r",$AS$41,IF(MID(C3613,1,1)="p",#REF!,#REF!))),"")</f>
        <v/>
      </c>
      <c r="I3613" s="92" t="str">
        <f t="shared" si="571"/>
        <v/>
      </c>
      <c r="J3613" s="92" t="str">
        <f t="shared" si="572"/>
        <v/>
      </c>
      <c r="K3613" s="92" t="str">
        <f t="shared" si="573"/>
        <v/>
      </c>
      <c r="L3613" s="92" t="str">
        <f t="shared" si="574"/>
        <v/>
      </c>
      <c r="M3613" s="95" t="str">
        <f>IF(A3613&lt;&gt;"",IF(MID(C3613,1,1)="c",SigmaEpsConcrete(I3613,$AN$30:$AN$33,$AR$30:$AR$33,$AS$26,$AS$27,$AS$28,$AQ$20,$AU$19),""),"")</f>
        <v/>
      </c>
      <c r="N3613" s="95" t="str">
        <f>IF(A3613&lt;&gt;"",IF(MID(C3613,1,1)="r",SigmaEpsReinf(J3613,$AS$42:$AS$43,$AS$41,$AS$39,$AS$40,$AQ$38),""),"")</f>
        <v/>
      </c>
      <c r="Q3613" s="92" t="str">
        <f t="shared" si="576"/>
        <v/>
      </c>
      <c r="R3613" s="92" t="str">
        <f t="shared" si="577"/>
        <v/>
      </c>
      <c r="U3613" s="5"/>
      <c r="V3613" s="5"/>
      <c r="W3613" s="94" t="str">
        <f t="shared" si="575"/>
        <v/>
      </c>
      <c r="X3613" s="94" t="str">
        <f t="shared" si="578"/>
        <v/>
      </c>
      <c r="Y3613" s="5"/>
      <c r="BK3613" s="8"/>
      <c r="BL3613" s="5"/>
      <c r="BM3613" s="5"/>
      <c r="BN3613" s="5"/>
      <c r="BO3613" s="5"/>
      <c r="BP3613" s="1"/>
      <c r="BQ3613" s="1"/>
      <c r="BR3613" s="1"/>
      <c r="BS3613" s="1"/>
      <c r="BT3613" s="1"/>
      <c r="BU3613" s="4"/>
      <c r="BV3613" s="1"/>
      <c r="BW3613" s="3"/>
      <c r="BX3613" s="4"/>
      <c r="BY3613" s="5"/>
      <c r="BZ3613" s="5"/>
      <c r="CA3613" s="5"/>
      <c r="CB3613" s="5"/>
      <c r="CC3613" s="5"/>
      <c r="CD3613" s="43"/>
    </row>
    <row r="3614" spans="1:82" x14ac:dyDescent="0.25">
      <c r="A3614" s="8"/>
      <c r="B3614" s="5"/>
      <c r="C3614" s="5"/>
      <c r="D3614" s="5"/>
      <c r="E3614" s="5"/>
      <c r="F3614" s="94" t="str">
        <f t="shared" si="569"/>
        <v/>
      </c>
      <c r="G3614" s="94" t="str">
        <f t="shared" si="570"/>
        <v/>
      </c>
      <c r="H3614" s="127" t="str">
        <f>IF(A3614&lt;&gt;"",IF(MID(C3614,1,1)="c",$AS$26,IF(MID(C3614,1,1)="r",$AS$41,IF(MID(C3614,1,1)="p",#REF!,#REF!))),"")</f>
        <v/>
      </c>
      <c r="I3614" s="92" t="str">
        <f t="shared" si="571"/>
        <v/>
      </c>
      <c r="J3614" s="92" t="str">
        <f t="shared" si="572"/>
        <v/>
      </c>
      <c r="K3614" s="92" t="str">
        <f t="shared" si="573"/>
        <v/>
      </c>
      <c r="L3614" s="92" t="str">
        <f t="shared" si="574"/>
        <v/>
      </c>
      <c r="M3614" s="95" t="str">
        <f>IF(A3614&lt;&gt;"",IF(MID(C3614,1,1)="c",SigmaEpsConcrete(I3614,$AN$30:$AN$33,$AR$30:$AR$33,$AS$26,$AS$27,$AS$28,$AQ$20,$AU$19),""),"")</f>
        <v/>
      </c>
      <c r="N3614" s="95" t="str">
        <f>IF(A3614&lt;&gt;"",IF(MID(C3614,1,1)="r",SigmaEpsReinf(J3614,$AS$42:$AS$43,$AS$41,$AS$39,$AS$40,$AQ$38),""),"")</f>
        <v/>
      </c>
      <c r="Q3614" s="92" t="str">
        <f t="shared" si="576"/>
        <v/>
      </c>
      <c r="R3614" s="92" t="str">
        <f t="shared" si="577"/>
        <v/>
      </c>
      <c r="U3614" s="5"/>
      <c r="V3614" s="5"/>
      <c r="W3614" s="94" t="str">
        <f t="shared" si="575"/>
        <v/>
      </c>
      <c r="X3614" s="94" t="str">
        <f t="shared" si="578"/>
        <v/>
      </c>
      <c r="Y3614" s="5"/>
      <c r="BK3614" s="8"/>
      <c r="BL3614" s="5"/>
      <c r="BM3614" s="5"/>
      <c r="BN3614" s="5"/>
      <c r="BO3614" s="5"/>
      <c r="BP3614" s="1"/>
      <c r="BQ3614" s="1"/>
      <c r="BR3614" s="1"/>
      <c r="BS3614" s="1"/>
      <c r="BT3614" s="1"/>
      <c r="BU3614" s="4"/>
      <c r="BV3614" s="1"/>
      <c r="BW3614" s="3"/>
      <c r="BX3614" s="4"/>
      <c r="BY3614" s="5"/>
      <c r="BZ3614" s="5"/>
      <c r="CA3614" s="5"/>
      <c r="CB3614" s="5"/>
      <c r="CC3614" s="5"/>
      <c r="CD3614" s="43"/>
    </row>
    <row r="3615" spans="1:82" x14ac:dyDescent="0.25">
      <c r="A3615" s="8"/>
      <c r="B3615" s="5"/>
      <c r="C3615" s="5"/>
      <c r="D3615" s="5"/>
      <c r="E3615" s="5"/>
      <c r="F3615" s="94" t="str">
        <f t="shared" si="569"/>
        <v/>
      </c>
      <c r="G3615" s="94" t="str">
        <f t="shared" si="570"/>
        <v/>
      </c>
      <c r="H3615" s="127" t="str">
        <f>IF(A3615&lt;&gt;"",IF(MID(C3615,1,1)="c",$AS$26,IF(MID(C3615,1,1)="r",$AS$41,IF(MID(C3615,1,1)="p",#REF!,#REF!))),"")</f>
        <v/>
      </c>
      <c r="I3615" s="92" t="str">
        <f t="shared" si="571"/>
        <v/>
      </c>
      <c r="J3615" s="92" t="str">
        <f t="shared" si="572"/>
        <v/>
      </c>
      <c r="K3615" s="92" t="str">
        <f t="shared" si="573"/>
        <v/>
      </c>
      <c r="L3615" s="92" t="str">
        <f t="shared" si="574"/>
        <v/>
      </c>
      <c r="M3615" s="95" t="str">
        <f>IF(A3615&lt;&gt;"",IF(MID(C3615,1,1)="c",SigmaEpsConcrete(I3615,$AN$30:$AN$33,$AR$30:$AR$33,$AS$26,$AS$27,$AS$28,$AQ$20,$AU$19),""),"")</f>
        <v/>
      </c>
      <c r="N3615" s="95" t="str">
        <f>IF(A3615&lt;&gt;"",IF(MID(C3615,1,1)="r",SigmaEpsReinf(J3615,$AS$42:$AS$43,$AS$41,$AS$39,$AS$40,$AQ$38),""),"")</f>
        <v/>
      </c>
      <c r="Q3615" s="92" t="str">
        <f t="shared" si="576"/>
        <v/>
      </c>
      <c r="R3615" s="92" t="str">
        <f t="shared" si="577"/>
        <v/>
      </c>
      <c r="U3615" s="5"/>
      <c r="V3615" s="5"/>
      <c r="W3615" s="94" t="str">
        <f t="shared" si="575"/>
        <v/>
      </c>
      <c r="X3615" s="94" t="str">
        <f t="shared" si="578"/>
        <v/>
      </c>
      <c r="Y3615" s="5"/>
      <c r="BK3615" s="8"/>
      <c r="BL3615" s="5"/>
      <c r="BM3615" s="5"/>
      <c r="BN3615" s="5"/>
      <c r="BO3615" s="5"/>
      <c r="BP3615" s="1"/>
      <c r="BQ3615" s="1"/>
      <c r="BR3615" s="1"/>
      <c r="BS3615" s="1"/>
      <c r="BT3615" s="1"/>
      <c r="BU3615" s="4"/>
      <c r="BV3615" s="1"/>
      <c r="BW3615" s="3"/>
      <c r="BX3615" s="4"/>
      <c r="BY3615" s="5"/>
      <c r="BZ3615" s="5"/>
      <c r="CA3615" s="5"/>
      <c r="CB3615" s="5"/>
      <c r="CC3615" s="5"/>
      <c r="CD3615" s="43"/>
    </row>
    <row r="3616" spans="1:82" x14ac:dyDescent="0.25">
      <c r="A3616" s="8"/>
      <c r="B3616" s="5"/>
      <c r="C3616" s="5"/>
      <c r="D3616" s="5"/>
      <c r="E3616" s="5"/>
      <c r="F3616" s="94" t="str">
        <f t="shared" si="569"/>
        <v/>
      </c>
      <c r="G3616" s="94" t="str">
        <f t="shared" si="570"/>
        <v/>
      </c>
      <c r="H3616" s="127" t="str">
        <f>IF(A3616&lt;&gt;"",IF(MID(C3616,1,1)="c",$AS$26,IF(MID(C3616,1,1)="r",$AS$41,IF(MID(C3616,1,1)="p",#REF!,#REF!))),"")</f>
        <v/>
      </c>
      <c r="I3616" s="92" t="str">
        <f t="shared" si="571"/>
        <v/>
      </c>
      <c r="J3616" s="92" t="str">
        <f t="shared" si="572"/>
        <v/>
      </c>
      <c r="K3616" s="92" t="str">
        <f t="shared" si="573"/>
        <v/>
      </c>
      <c r="L3616" s="92" t="str">
        <f t="shared" si="574"/>
        <v/>
      </c>
      <c r="M3616" s="95" t="str">
        <f>IF(A3616&lt;&gt;"",IF(MID(C3616,1,1)="c",SigmaEpsConcrete(I3616,$AN$30:$AN$33,$AR$30:$AR$33,$AS$26,$AS$27,$AS$28,$AQ$20,$AU$19),""),"")</f>
        <v/>
      </c>
      <c r="N3616" s="95" t="str">
        <f>IF(A3616&lt;&gt;"",IF(MID(C3616,1,1)="r",SigmaEpsReinf(J3616,$AS$42:$AS$43,$AS$41,$AS$39,$AS$40,$AQ$38),""),"")</f>
        <v/>
      </c>
      <c r="Q3616" s="92" t="str">
        <f t="shared" si="576"/>
        <v/>
      </c>
      <c r="R3616" s="92" t="str">
        <f t="shared" si="577"/>
        <v/>
      </c>
      <c r="U3616" s="5"/>
      <c r="V3616" s="5"/>
      <c r="W3616" s="94" t="str">
        <f t="shared" si="575"/>
        <v/>
      </c>
      <c r="X3616" s="94" t="str">
        <f t="shared" si="578"/>
        <v/>
      </c>
      <c r="Y3616" s="5"/>
      <c r="BK3616" s="8"/>
      <c r="BL3616" s="5"/>
      <c r="BM3616" s="5"/>
      <c r="BN3616" s="5"/>
      <c r="BO3616" s="5"/>
      <c r="BP3616" s="1"/>
      <c r="BQ3616" s="1"/>
      <c r="BR3616" s="1"/>
      <c r="BS3616" s="1"/>
      <c r="BT3616" s="1"/>
      <c r="BU3616" s="4"/>
      <c r="BV3616" s="1"/>
      <c r="BW3616" s="3"/>
      <c r="BX3616" s="4"/>
      <c r="BY3616" s="5"/>
      <c r="BZ3616" s="5"/>
      <c r="CA3616" s="5"/>
      <c r="CB3616" s="5"/>
      <c r="CC3616" s="5"/>
      <c r="CD3616" s="43"/>
    </row>
    <row r="3617" spans="1:82" x14ac:dyDescent="0.25">
      <c r="A3617" s="8"/>
      <c r="B3617" s="5"/>
      <c r="C3617" s="5"/>
      <c r="D3617" s="5"/>
      <c r="E3617" s="5"/>
      <c r="F3617" s="94" t="str">
        <f t="shared" si="569"/>
        <v/>
      </c>
      <c r="G3617" s="94" t="str">
        <f t="shared" si="570"/>
        <v/>
      </c>
      <c r="H3617" s="127" t="str">
        <f>IF(A3617&lt;&gt;"",IF(MID(C3617,1,1)="c",$AS$26,IF(MID(C3617,1,1)="r",$AS$41,IF(MID(C3617,1,1)="p",#REF!,#REF!))),"")</f>
        <v/>
      </c>
      <c r="I3617" s="92" t="str">
        <f t="shared" si="571"/>
        <v/>
      </c>
      <c r="J3617" s="92" t="str">
        <f t="shared" si="572"/>
        <v/>
      </c>
      <c r="K3617" s="92" t="str">
        <f t="shared" si="573"/>
        <v/>
      </c>
      <c r="L3617" s="92" t="str">
        <f t="shared" si="574"/>
        <v/>
      </c>
      <c r="M3617" s="95" t="str">
        <f>IF(A3617&lt;&gt;"",IF(MID(C3617,1,1)="c",SigmaEpsConcrete(I3617,$AN$30:$AN$33,$AR$30:$AR$33,$AS$26,$AS$27,$AS$28,$AQ$20,$AU$19),""),"")</f>
        <v/>
      </c>
      <c r="N3617" s="95" t="str">
        <f>IF(A3617&lt;&gt;"",IF(MID(C3617,1,1)="r",SigmaEpsReinf(J3617,$AS$42:$AS$43,$AS$41,$AS$39,$AS$40,$AQ$38),""),"")</f>
        <v/>
      </c>
      <c r="Q3617" s="92" t="str">
        <f t="shared" si="576"/>
        <v/>
      </c>
      <c r="R3617" s="92" t="str">
        <f t="shared" si="577"/>
        <v/>
      </c>
      <c r="U3617" s="5"/>
      <c r="V3617" s="5"/>
      <c r="W3617" s="94" t="str">
        <f t="shared" si="575"/>
        <v/>
      </c>
      <c r="X3617" s="94" t="str">
        <f t="shared" si="578"/>
        <v/>
      </c>
      <c r="Y3617" s="5"/>
      <c r="BK3617" s="8"/>
      <c r="BL3617" s="5"/>
      <c r="BM3617" s="5"/>
      <c r="BN3617" s="5"/>
      <c r="BO3617" s="5"/>
      <c r="BP3617" s="1"/>
      <c r="BQ3617" s="1"/>
      <c r="BR3617" s="1"/>
      <c r="BS3617" s="1"/>
      <c r="BT3617" s="1"/>
      <c r="BU3617" s="4"/>
      <c r="BV3617" s="1"/>
      <c r="BW3617" s="3"/>
      <c r="BX3617" s="4"/>
      <c r="BY3617" s="5"/>
      <c r="BZ3617" s="5"/>
      <c r="CA3617" s="5"/>
      <c r="CB3617" s="5"/>
      <c r="CC3617" s="5"/>
      <c r="CD3617" s="43"/>
    </row>
    <row r="3618" spans="1:82" x14ac:dyDescent="0.25">
      <c r="A3618" s="8"/>
      <c r="B3618" s="5"/>
      <c r="C3618" s="5"/>
      <c r="D3618" s="5"/>
      <c r="E3618" s="5"/>
      <c r="F3618" s="94" t="str">
        <f t="shared" si="569"/>
        <v/>
      </c>
      <c r="G3618" s="94" t="str">
        <f t="shared" si="570"/>
        <v/>
      </c>
      <c r="H3618" s="127" t="str">
        <f>IF(A3618&lt;&gt;"",IF(MID(C3618,1,1)="c",$AS$26,IF(MID(C3618,1,1)="r",$AS$41,IF(MID(C3618,1,1)="p",#REF!,#REF!))),"")</f>
        <v/>
      </c>
      <c r="I3618" s="92" t="str">
        <f t="shared" si="571"/>
        <v/>
      </c>
      <c r="J3618" s="92" t="str">
        <f t="shared" si="572"/>
        <v/>
      </c>
      <c r="K3618" s="92" t="str">
        <f t="shared" si="573"/>
        <v/>
      </c>
      <c r="L3618" s="92" t="str">
        <f t="shared" si="574"/>
        <v/>
      </c>
      <c r="M3618" s="95" t="str">
        <f>IF(A3618&lt;&gt;"",IF(MID(C3618,1,1)="c",SigmaEpsConcrete(I3618,$AN$30:$AN$33,$AR$30:$AR$33,$AS$26,$AS$27,$AS$28,$AQ$20,$AU$19),""),"")</f>
        <v/>
      </c>
      <c r="N3618" s="95" t="str">
        <f>IF(A3618&lt;&gt;"",IF(MID(C3618,1,1)="r",SigmaEpsReinf(J3618,$AS$42:$AS$43,$AS$41,$AS$39,$AS$40,$AQ$38),""),"")</f>
        <v/>
      </c>
      <c r="Q3618" s="92" t="str">
        <f t="shared" si="576"/>
        <v/>
      </c>
      <c r="R3618" s="92" t="str">
        <f t="shared" si="577"/>
        <v/>
      </c>
      <c r="U3618" s="5"/>
      <c r="V3618" s="5"/>
      <c r="W3618" s="94" t="str">
        <f t="shared" si="575"/>
        <v/>
      </c>
      <c r="X3618" s="94" t="str">
        <f t="shared" si="578"/>
        <v/>
      </c>
      <c r="Y3618" s="5"/>
      <c r="BK3618" s="8"/>
      <c r="BL3618" s="5"/>
      <c r="BM3618" s="5"/>
      <c r="BN3618" s="5"/>
      <c r="BO3618" s="5"/>
      <c r="BP3618" s="1"/>
      <c r="BQ3618" s="1"/>
      <c r="BR3618" s="1"/>
      <c r="BS3618" s="1"/>
      <c r="BT3618" s="1"/>
      <c r="BU3618" s="4"/>
      <c r="BV3618" s="1"/>
      <c r="BW3618" s="3"/>
      <c r="BX3618" s="4"/>
      <c r="BY3618" s="5"/>
      <c r="BZ3618" s="5"/>
      <c r="CA3618" s="5"/>
      <c r="CB3618" s="5"/>
      <c r="CC3618" s="5"/>
      <c r="CD3618" s="43"/>
    </row>
    <row r="3619" spans="1:82" x14ac:dyDescent="0.25">
      <c r="A3619" s="8"/>
      <c r="B3619" s="5"/>
      <c r="C3619" s="5"/>
      <c r="D3619" s="5"/>
      <c r="E3619" s="5"/>
      <c r="F3619" s="94" t="str">
        <f t="shared" si="569"/>
        <v/>
      </c>
      <c r="G3619" s="94" t="str">
        <f t="shared" si="570"/>
        <v/>
      </c>
      <c r="H3619" s="127" t="str">
        <f>IF(A3619&lt;&gt;"",IF(MID(C3619,1,1)="c",$AS$26,IF(MID(C3619,1,1)="r",$AS$41,IF(MID(C3619,1,1)="p",#REF!,#REF!))),"")</f>
        <v/>
      </c>
      <c r="I3619" s="92" t="str">
        <f t="shared" si="571"/>
        <v/>
      </c>
      <c r="J3619" s="92" t="str">
        <f t="shared" si="572"/>
        <v/>
      </c>
      <c r="K3619" s="92" t="str">
        <f t="shared" si="573"/>
        <v/>
      </c>
      <c r="L3619" s="92" t="str">
        <f t="shared" si="574"/>
        <v/>
      </c>
      <c r="M3619" s="95" t="str">
        <f>IF(A3619&lt;&gt;"",IF(MID(C3619,1,1)="c",SigmaEpsConcrete(I3619,$AN$30:$AN$33,$AR$30:$AR$33,$AS$26,$AS$27,$AS$28,$AQ$20,$AU$19),""),"")</f>
        <v/>
      </c>
      <c r="N3619" s="95" t="str">
        <f>IF(A3619&lt;&gt;"",IF(MID(C3619,1,1)="r",SigmaEpsReinf(J3619,$AS$42:$AS$43,$AS$41,$AS$39,$AS$40,$AQ$38),""),"")</f>
        <v/>
      </c>
      <c r="Q3619" s="92" t="str">
        <f t="shared" si="576"/>
        <v/>
      </c>
      <c r="R3619" s="92" t="str">
        <f t="shared" si="577"/>
        <v/>
      </c>
      <c r="U3619" s="5"/>
      <c r="V3619" s="5"/>
      <c r="W3619" s="94" t="str">
        <f t="shared" si="575"/>
        <v/>
      </c>
      <c r="X3619" s="94" t="str">
        <f t="shared" si="578"/>
        <v/>
      </c>
      <c r="Y3619" s="5"/>
      <c r="BK3619" s="8"/>
      <c r="BL3619" s="5"/>
      <c r="BM3619" s="5"/>
      <c r="BN3619" s="5"/>
      <c r="BO3619" s="5"/>
      <c r="BP3619" s="1"/>
      <c r="BQ3619" s="1"/>
      <c r="BR3619" s="1"/>
      <c r="BS3619" s="1"/>
      <c r="BT3619" s="1"/>
      <c r="BU3619" s="4"/>
      <c r="BV3619" s="1"/>
      <c r="BW3619" s="3"/>
      <c r="BX3619" s="4"/>
      <c r="BY3619" s="5"/>
      <c r="BZ3619" s="5"/>
      <c r="CA3619" s="5"/>
      <c r="CB3619" s="5"/>
      <c r="CC3619" s="5"/>
      <c r="CD3619" s="43"/>
    </row>
    <row r="3620" spans="1:82" x14ac:dyDescent="0.25">
      <c r="A3620" s="8"/>
      <c r="B3620" s="5"/>
      <c r="C3620" s="5"/>
      <c r="D3620" s="5"/>
      <c r="E3620" s="5"/>
      <c r="F3620" s="94" t="str">
        <f t="shared" si="569"/>
        <v/>
      </c>
      <c r="G3620" s="94" t="str">
        <f t="shared" si="570"/>
        <v/>
      </c>
      <c r="H3620" s="127" t="str">
        <f>IF(A3620&lt;&gt;"",IF(MID(C3620,1,1)="c",$AS$26,IF(MID(C3620,1,1)="r",$AS$41,IF(MID(C3620,1,1)="p",#REF!,#REF!))),"")</f>
        <v/>
      </c>
      <c r="I3620" s="92" t="str">
        <f t="shared" si="571"/>
        <v/>
      </c>
      <c r="J3620" s="92" t="str">
        <f t="shared" si="572"/>
        <v/>
      </c>
      <c r="K3620" s="92" t="str">
        <f t="shared" si="573"/>
        <v/>
      </c>
      <c r="L3620" s="92" t="str">
        <f t="shared" si="574"/>
        <v/>
      </c>
      <c r="M3620" s="95" t="str">
        <f>IF(A3620&lt;&gt;"",IF(MID(C3620,1,1)="c",SigmaEpsConcrete(I3620,$AN$30:$AN$33,$AR$30:$AR$33,$AS$26,$AS$27,$AS$28,$AQ$20,$AU$19),""),"")</f>
        <v/>
      </c>
      <c r="N3620" s="95" t="str">
        <f>IF(A3620&lt;&gt;"",IF(MID(C3620,1,1)="r",SigmaEpsReinf(J3620,$AS$42:$AS$43,$AS$41,$AS$39,$AS$40,$AQ$38),""),"")</f>
        <v/>
      </c>
      <c r="Q3620" s="92" t="str">
        <f t="shared" si="576"/>
        <v/>
      </c>
      <c r="R3620" s="92" t="str">
        <f t="shared" si="577"/>
        <v/>
      </c>
      <c r="U3620" s="5"/>
      <c r="V3620" s="5"/>
      <c r="W3620" s="94" t="str">
        <f t="shared" si="575"/>
        <v/>
      </c>
      <c r="X3620" s="94" t="str">
        <f t="shared" si="578"/>
        <v/>
      </c>
      <c r="Y3620" s="5"/>
      <c r="BK3620" s="8"/>
      <c r="BL3620" s="5"/>
      <c r="BM3620" s="5"/>
      <c r="BN3620" s="5"/>
      <c r="BO3620" s="5"/>
      <c r="BP3620" s="1"/>
      <c r="BQ3620" s="1"/>
      <c r="BR3620" s="1"/>
      <c r="BS3620" s="1"/>
      <c r="BT3620" s="1"/>
      <c r="BU3620" s="4"/>
      <c r="BV3620" s="1"/>
      <c r="BW3620" s="3"/>
      <c r="BX3620" s="4"/>
      <c r="BY3620" s="5"/>
      <c r="BZ3620" s="5"/>
      <c r="CA3620" s="5"/>
      <c r="CB3620" s="5"/>
      <c r="CC3620" s="5"/>
      <c r="CD3620" s="43"/>
    </row>
    <row r="3621" spans="1:82" x14ac:dyDescent="0.25">
      <c r="A3621" s="8"/>
      <c r="B3621" s="5"/>
      <c r="C3621" s="5"/>
      <c r="D3621" s="5"/>
      <c r="E3621" s="5"/>
      <c r="F3621" s="94" t="str">
        <f t="shared" si="569"/>
        <v/>
      </c>
      <c r="G3621" s="94" t="str">
        <f t="shared" si="570"/>
        <v/>
      </c>
      <c r="H3621" s="127" t="str">
        <f>IF(A3621&lt;&gt;"",IF(MID(C3621,1,1)="c",$AS$26,IF(MID(C3621,1,1)="r",$AS$41,IF(MID(C3621,1,1)="p",#REF!,#REF!))),"")</f>
        <v/>
      </c>
      <c r="I3621" s="92" t="str">
        <f t="shared" si="571"/>
        <v/>
      </c>
      <c r="J3621" s="92" t="str">
        <f t="shared" si="572"/>
        <v/>
      </c>
      <c r="K3621" s="92" t="str">
        <f t="shared" si="573"/>
        <v/>
      </c>
      <c r="L3621" s="92" t="str">
        <f t="shared" si="574"/>
        <v/>
      </c>
      <c r="M3621" s="95" t="str">
        <f>IF(A3621&lt;&gt;"",IF(MID(C3621,1,1)="c",SigmaEpsConcrete(I3621,$AN$30:$AN$33,$AR$30:$AR$33,$AS$26,$AS$27,$AS$28,$AQ$20,$AU$19),""),"")</f>
        <v/>
      </c>
      <c r="N3621" s="95" t="str">
        <f>IF(A3621&lt;&gt;"",IF(MID(C3621,1,1)="r",SigmaEpsReinf(J3621,$AS$42:$AS$43,$AS$41,$AS$39,$AS$40,$AQ$38),""),"")</f>
        <v/>
      </c>
      <c r="Q3621" s="92" t="str">
        <f t="shared" si="576"/>
        <v/>
      </c>
      <c r="R3621" s="92" t="str">
        <f t="shared" si="577"/>
        <v/>
      </c>
      <c r="U3621" s="5"/>
      <c r="V3621" s="5"/>
      <c r="W3621" s="94" t="str">
        <f t="shared" si="575"/>
        <v/>
      </c>
      <c r="X3621" s="94" t="str">
        <f t="shared" si="578"/>
        <v/>
      </c>
      <c r="Y3621" s="5"/>
      <c r="BK3621" s="8"/>
      <c r="BL3621" s="5"/>
      <c r="BM3621" s="5"/>
      <c r="BN3621" s="5"/>
      <c r="BO3621" s="5"/>
      <c r="BP3621" s="1"/>
      <c r="BQ3621" s="1"/>
      <c r="BR3621" s="1"/>
      <c r="BS3621" s="1"/>
      <c r="BT3621" s="1"/>
      <c r="BU3621" s="4"/>
      <c r="BV3621" s="1"/>
      <c r="BW3621" s="3"/>
      <c r="BX3621" s="4"/>
      <c r="BY3621" s="5"/>
      <c r="BZ3621" s="5"/>
      <c r="CA3621" s="5"/>
      <c r="CB3621" s="5"/>
      <c r="CC3621" s="5"/>
      <c r="CD3621" s="43"/>
    </row>
    <row r="3622" spans="1:82" x14ac:dyDescent="0.25">
      <c r="A3622" s="8"/>
      <c r="B3622" s="5"/>
      <c r="C3622" s="5"/>
      <c r="D3622" s="5"/>
      <c r="E3622" s="5"/>
      <c r="F3622" s="94" t="str">
        <f t="shared" si="569"/>
        <v/>
      </c>
      <c r="G3622" s="94" t="str">
        <f t="shared" si="570"/>
        <v/>
      </c>
      <c r="H3622" s="127" t="str">
        <f>IF(A3622&lt;&gt;"",IF(MID(C3622,1,1)="c",$AS$26,IF(MID(C3622,1,1)="r",$AS$41,IF(MID(C3622,1,1)="p",#REF!,#REF!))),"")</f>
        <v/>
      </c>
      <c r="I3622" s="92" t="str">
        <f t="shared" si="571"/>
        <v/>
      </c>
      <c r="J3622" s="92" t="str">
        <f t="shared" si="572"/>
        <v/>
      </c>
      <c r="K3622" s="92" t="str">
        <f t="shared" si="573"/>
        <v/>
      </c>
      <c r="L3622" s="92" t="str">
        <f t="shared" si="574"/>
        <v/>
      </c>
      <c r="M3622" s="95" t="str">
        <f>IF(A3622&lt;&gt;"",IF(MID(C3622,1,1)="c",SigmaEpsConcrete(I3622,$AN$30:$AN$33,$AR$30:$AR$33,$AS$26,$AS$27,$AS$28,$AQ$20,$AU$19),""),"")</f>
        <v/>
      </c>
      <c r="N3622" s="95" t="str">
        <f>IF(A3622&lt;&gt;"",IF(MID(C3622,1,1)="r",SigmaEpsReinf(J3622,$AS$42:$AS$43,$AS$41,$AS$39,$AS$40,$AQ$38),""),"")</f>
        <v/>
      </c>
      <c r="Q3622" s="92" t="str">
        <f t="shared" si="576"/>
        <v/>
      </c>
      <c r="R3622" s="92" t="str">
        <f t="shared" si="577"/>
        <v/>
      </c>
      <c r="U3622" s="5"/>
      <c r="V3622" s="5"/>
      <c r="W3622" s="94" t="str">
        <f t="shared" si="575"/>
        <v/>
      </c>
      <c r="X3622" s="94" t="str">
        <f t="shared" si="578"/>
        <v/>
      </c>
      <c r="Y3622" s="5"/>
      <c r="BK3622" s="8"/>
      <c r="BL3622" s="5"/>
      <c r="BM3622" s="5"/>
      <c r="BN3622" s="5"/>
      <c r="BO3622" s="5"/>
      <c r="BP3622" s="1"/>
      <c r="BQ3622" s="1"/>
      <c r="BR3622" s="1"/>
      <c r="BS3622" s="1"/>
      <c r="BT3622" s="1"/>
      <c r="BU3622" s="4"/>
      <c r="BV3622" s="1"/>
      <c r="BW3622" s="3"/>
      <c r="BX3622" s="4"/>
      <c r="BY3622" s="5"/>
      <c r="BZ3622" s="5"/>
      <c r="CA3622" s="5"/>
      <c r="CB3622" s="5"/>
      <c r="CC3622" s="5"/>
      <c r="CD3622" s="43"/>
    </row>
    <row r="3623" spans="1:82" x14ac:dyDescent="0.25">
      <c r="A3623" s="8"/>
      <c r="B3623" s="5"/>
      <c r="C3623" s="5"/>
      <c r="D3623" s="5"/>
      <c r="E3623" s="5"/>
      <c r="F3623" s="94" t="str">
        <f t="shared" si="569"/>
        <v/>
      </c>
      <c r="G3623" s="94" t="str">
        <f t="shared" si="570"/>
        <v/>
      </c>
      <c r="H3623" s="127" t="str">
        <f>IF(A3623&lt;&gt;"",IF(MID(C3623,1,1)="c",$AS$26,IF(MID(C3623,1,1)="r",$AS$41,IF(MID(C3623,1,1)="p",#REF!,#REF!))),"")</f>
        <v/>
      </c>
      <c r="I3623" s="92" t="str">
        <f t="shared" si="571"/>
        <v/>
      </c>
      <c r="J3623" s="92" t="str">
        <f t="shared" si="572"/>
        <v/>
      </c>
      <c r="K3623" s="92" t="str">
        <f t="shared" si="573"/>
        <v/>
      </c>
      <c r="L3623" s="92" t="str">
        <f t="shared" si="574"/>
        <v/>
      </c>
      <c r="M3623" s="95" t="str">
        <f>IF(A3623&lt;&gt;"",IF(MID(C3623,1,1)="c",SigmaEpsConcrete(I3623,$AN$30:$AN$33,$AR$30:$AR$33,$AS$26,$AS$27,$AS$28,$AQ$20,$AU$19),""),"")</f>
        <v/>
      </c>
      <c r="N3623" s="95" t="str">
        <f>IF(A3623&lt;&gt;"",IF(MID(C3623,1,1)="r",SigmaEpsReinf(J3623,$AS$42:$AS$43,$AS$41,$AS$39,$AS$40,$AQ$38),""),"")</f>
        <v/>
      </c>
      <c r="Q3623" s="92" t="str">
        <f t="shared" si="576"/>
        <v/>
      </c>
      <c r="R3623" s="92" t="str">
        <f t="shared" si="577"/>
        <v/>
      </c>
      <c r="U3623" s="5"/>
      <c r="V3623" s="5"/>
      <c r="W3623" s="94" t="str">
        <f t="shared" si="575"/>
        <v/>
      </c>
      <c r="X3623" s="94" t="str">
        <f t="shared" si="578"/>
        <v/>
      </c>
      <c r="Y3623" s="5"/>
      <c r="BK3623" s="8"/>
      <c r="BL3623" s="5"/>
      <c r="BM3623" s="5"/>
      <c r="BN3623" s="5"/>
      <c r="BO3623" s="5"/>
      <c r="BP3623" s="1"/>
      <c r="BQ3623" s="1"/>
      <c r="BR3623" s="1"/>
      <c r="BS3623" s="1"/>
      <c r="BT3623" s="1"/>
      <c r="BU3623" s="4"/>
      <c r="BV3623" s="1"/>
      <c r="BW3623" s="3"/>
      <c r="BX3623" s="4"/>
      <c r="BY3623" s="5"/>
      <c r="BZ3623" s="5"/>
      <c r="CA3623" s="5"/>
      <c r="CB3623" s="5"/>
      <c r="CC3623" s="5"/>
      <c r="CD3623" s="43"/>
    </row>
    <row r="3624" spans="1:82" x14ac:dyDescent="0.25">
      <c r="A3624" s="8"/>
      <c r="B3624" s="5"/>
      <c r="C3624" s="5"/>
      <c r="D3624" s="5"/>
      <c r="E3624" s="5"/>
      <c r="F3624" s="94" t="str">
        <f t="shared" si="569"/>
        <v/>
      </c>
      <c r="G3624" s="94" t="str">
        <f t="shared" si="570"/>
        <v/>
      </c>
      <c r="H3624" s="127" t="str">
        <f>IF(A3624&lt;&gt;"",IF(MID(C3624,1,1)="c",$AS$26,IF(MID(C3624,1,1)="r",$AS$41,IF(MID(C3624,1,1)="p",#REF!,#REF!))),"")</f>
        <v/>
      </c>
      <c r="I3624" s="92" t="str">
        <f t="shared" si="571"/>
        <v/>
      </c>
      <c r="J3624" s="92" t="str">
        <f t="shared" si="572"/>
        <v/>
      </c>
      <c r="K3624" s="92" t="str">
        <f t="shared" si="573"/>
        <v/>
      </c>
      <c r="L3624" s="92" t="str">
        <f t="shared" si="574"/>
        <v/>
      </c>
      <c r="M3624" s="95" t="str">
        <f>IF(A3624&lt;&gt;"",IF(MID(C3624,1,1)="c",SigmaEpsConcrete(I3624,$AN$30:$AN$33,$AR$30:$AR$33,$AS$26,$AS$27,$AS$28,$AQ$20,$AU$19),""),"")</f>
        <v/>
      </c>
      <c r="N3624" s="95" t="str">
        <f>IF(A3624&lt;&gt;"",IF(MID(C3624,1,1)="r",SigmaEpsReinf(J3624,$AS$42:$AS$43,$AS$41,$AS$39,$AS$40,$AQ$38),""),"")</f>
        <v/>
      </c>
      <c r="Q3624" s="92" t="str">
        <f t="shared" si="576"/>
        <v/>
      </c>
      <c r="R3624" s="92" t="str">
        <f t="shared" si="577"/>
        <v/>
      </c>
      <c r="U3624" s="5"/>
      <c r="V3624" s="5"/>
      <c r="W3624" s="94" t="str">
        <f t="shared" si="575"/>
        <v/>
      </c>
      <c r="X3624" s="94" t="str">
        <f t="shared" si="578"/>
        <v/>
      </c>
      <c r="Y3624" s="5"/>
      <c r="BK3624" s="8"/>
      <c r="BL3624" s="5"/>
      <c r="BM3624" s="5"/>
      <c r="BN3624" s="5"/>
      <c r="BO3624" s="5"/>
      <c r="BP3624" s="1"/>
      <c r="BQ3624" s="1"/>
      <c r="BR3624" s="1"/>
      <c r="BS3624" s="1"/>
      <c r="BT3624" s="1"/>
      <c r="BU3624" s="4"/>
      <c r="BV3624" s="1"/>
      <c r="BW3624" s="3"/>
      <c r="BX3624" s="4"/>
      <c r="BY3624" s="5"/>
      <c r="BZ3624" s="5"/>
      <c r="CA3624" s="5"/>
      <c r="CB3624" s="5"/>
      <c r="CC3624" s="5"/>
      <c r="CD3624" s="43"/>
    </row>
    <row r="3625" spans="1:82" x14ac:dyDescent="0.25">
      <c r="A3625" s="8"/>
      <c r="B3625" s="5"/>
      <c r="C3625" s="5"/>
      <c r="D3625" s="5"/>
      <c r="E3625" s="5"/>
      <c r="F3625" s="94" t="str">
        <f t="shared" si="569"/>
        <v/>
      </c>
      <c r="G3625" s="94" t="str">
        <f t="shared" si="570"/>
        <v/>
      </c>
      <c r="H3625" s="127" t="str">
        <f>IF(A3625&lt;&gt;"",IF(MID(C3625,1,1)="c",$AS$26,IF(MID(C3625,1,1)="r",$AS$41,IF(MID(C3625,1,1)="p",#REF!,#REF!))),"")</f>
        <v/>
      </c>
      <c r="I3625" s="92" t="str">
        <f t="shared" si="571"/>
        <v/>
      </c>
      <c r="J3625" s="92" t="str">
        <f t="shared" si="572"/>
        <v/>
      </c>
      <c r="K3625" s="92" t="str">
        <f t="shared" si="573"/>
        <v/>
      </c>
      <c r="L3625" s="92" t="str">
        <f t="shared" si="574"/>
        <v/>
      </c>
      <c r="M3625" s="95" t="str">
        <f>IF(A3625&lt;&gt;"",IF(MID(C3625,1,1)="c",SigmaEpsConcrete(I3625,$AN$30:$AN$33,$AR$30:$AR$33,$AS$26,$AS$27,$AS$28,$AQ$20,$AU$19),""),"")</f>
        <v/>
      </c>
      <c r="N3625" s="95" t="str">
        <f>IF(A3625&lt;&gt;"",IF(MID(C3625,1,1)="r",SigmaEpsReinf(J3625,$AS$42:$AS$43,$AS$41,$AS$39,$AS$40,$AQ$38),""),"")</f>
        <v/>
      </c>
      <c r="Q3625" s="92" t="str">
        <f t="shared" si="576"/>
        <v/>
      </c>
      <c r="R3625" s="92" t="str">
        <f t="shared" si="577"/>
        <v/>
      </c>
      <c r="U3625" s="5"/>
      <c r="V3625" s="5"/>
      <c r="W3625" s="94" t="str">
        <f t="shared" si="575"/>
        <v/>
      </c>
      <c r="X3625" s="94" t="str">
        <f t="shared" si="578"/>
        <v/>
      </c>
      <c r="Y3625" s="5"/>
      <c r="BK3625" s="8"/>
      <c r="BL3625" s="5"/>
      <c r="BM3625" s="5"/>
      <c r="BN3625" s="5"/>
      <c r="BO3625" s="5"/>
      <c r="BP3625" s="1"/>
      <c r="BQ3625" s="1"/>
      <c r="BR3625" s="1"/>
      <c r="BS3625" s="1"/>
      <c r="BT3625" s="1"/>
      <c r="BU3625" s="4"/>
      <c r="BV3625" s="1"/>
      <c r="BW3625" s="3"/>
      <c r="BX3625" s="4"/>
      <c r="BY3625" s="5"/>
      <c r="BZ3625" s="5"/>
      <c r="CA3625" s="5"/>
      <c r="CB3625" s="5"/>
      <c r="CC3625" s="5"/>
      <c r="CD3625" s="43"/>
    </row>
    <row r="3626" spans="1:82" x14ac:dyDescent="0.25">
      <c r="A3626" s="8"/>
      <c r="B3626" s="5"/>
      <c r="C3626" s="5"/>
      <c r="D3626" s="5"/>
      <c r="E3626" s="5"/>
      <c r="F3626" s="94" t="str">
        <f t="shared" si="569"/>
        <v/>
      </c>
      <c r="G3626" s="94" t="str">
        <f t="shared" si="570"/>
        <v/>
      </c>
      <c r="H3626" s="127" t="str">
        <f>IF(A3626&lt;&gt;"",IF(MID(C3626,1,1)="c",$AS$26,IF(MID(C3626,1,1)="r",$AS$41,IF(MID(C3626,1,1)="p",#REF!,#REF!))),"")</f>
        <v/>
      </c>
      <c r="I3626" s="92" t="str">
        <f t="shared" si="571"/>
        <v/>
      </c>
      <c r="J3626" s="92" t="str">
        <f t="shared" si="572"/>
        <v/>
      </c>
      <c r="K3626" s="92" t="str">
        <f t="shared" si="573"/>
        <v/>
      </c>
      <c r="L3626" s="92" t="str">
        <f t="shared" si="574"/>
        <v/>
      </c>
      <c r="M3626" s="95" t="str">
        <f>IF(A3626&lt;&gt;"",IF(MID(C3626,1,1)="c",SigmaEpsConcrete(I3626,$AN$30:$AN$33,$AR$30:$AR$33,$AS$26,$AS$27,$AS$28,$AQ$20,$AU$19),""),"")</f>
        <v/>
      </c>
      <c r="N3626" s="95" t="str">
        <f>IF(A3626&lt;&gt;"",IF(MID(C3626,1,1)="r",SigmaEpsReinf(J3626,$AS$42:$AS$43,$AS$41,$AS$39,$AS$40,$AQ$38),""),"")</f>
        <v/>
      </c>
      <c r="Q3626" s="92" t="str">
        <f t="shared" si="576"/>
        <v/>
      </c>
      <c r="R3626" s="92" t="str">
        <f t="shared" si="577"/>
        <v/>
      </c>
      <c r="U3626" s="5"/>
      <c r="V3626" s="5"/>
      <c r="W3626" s="94" t="str">
        <f t="shared" si="575"/>
        <v/>
      </c>
      <c r="X3626" s="94" t="str">
        <f t="shared" si="578"/>
        <v/>
      </c>
      <c r="Y3626" s="5"/>
      <c r="BK3626" s="8"/>
      <c r="BL3626" s="5"/>
      <c r="BM3626" s="5"/>
      <c r="BN3626" s="5"/>
      <c r="BO3626" s="5"/>
      <c r="BP3626" s="1"/>
      <c r="BQ3626" s="1"/>
      <c r="BR3626" s="1"/>
      <c r="BS3626" s="1"/>
      <c r="BT3626" s="1"/>
      <c r="BU3626" s="4"/>
      <c r="BV3626" s="1"/>
      <c r="BW3626" s="3"/>
      <c r="BX3626" s="4"/>
      <c r="BY3626" s="5"/>
      <c r="BZ3626" s="5"/>
      <c r="CA3626" s="5"/>
      <c r="CB3626" s="5"/>
      <c r="CC3626" s="5"/>
      <c r="CD3626" s="43"/>
    </row>
    <row r="3627" spans="1:82" x14ac:dyDescent="0.25">
      <c r="A3627" s="8"/>
      <c r="B3627" s="5"/>
      <c r="C3627" s="5"/>
      <c r="D3627" s="5"/>
      <c r="E3627" s="5"/>
      <c r="F3627" s="94" t="str">
        <f t="shared" si="569"/>
        <v/>
      </c>
      <c r="G3627" s="94" t="str">
        <f t="shared" si="570"/>
        <v/>
      </c>
      <c r="H3627" s="127" t="str">
        <f>IF(A3627&lt;&gt;"",IF(MID(C3627,1,1)="c",$AS$26,IF(MID(C3627,1,1)="r",$AS$41,IF(MID(C3627,1,1)="p",#REF!,#REF!))),"")</f>
        <v/>
      </c>
      <c r="I3627" s="92" t="str">
        <f t="shared" si="571"/>
        <v/>
      </c>
      <c r="J3627" s="92" t="str">
        <f t="shared" si="572"/>
        <v/>
      </c>
      <c r="K3627" s="92" t="str">
        <f t="shared" si="573"/>
        <v/>
      </c>
      <c r="L3627" s="92" t="str">
        <f t="shared" si="574"/>
        <v/>
      </c>
      <c r="M3627" s="95" t="str">
        <f>IF(A3627&lt;&gt;"",IF(MID(C3627,1,1)="c",SigmaEpsConcrete(I3627,$AN$30:$AN$33,$AR$30:$AR$33,$AS$26,$AS$27,$AS$28,$AQ$20,$AU$19),""),"")</f>
        <v/>
      </c>
      <c r="N3627" s="95" t="str">
        <f>IF(A3627&lt;&gt;"",IF(MID(C3627,1,1)="r",SigmaEpsReinf(J3627,$AS$42:$AS$43,$AS$41,$AS$39,$AS$40,$AQ$38),""),"")</f>
        <v/>
      </c>
      <c r="Q3627" s="92" t="str">
        <f t="shared" si="576"/>
        <v/>
      </c>
      <c r="R3627" s="92" t="str">
        <f t="shared" si="577"/>
        <v/>
      </c>
      <c r="U3627" s="5"/>
      <c r="V3627" s="5"/>
      <c r="W3627" s="94" t="str">
        <f t="shared" si="575"/>
        <v/>
      </c>
      <c r="X3627" s="94" t="str">
        <f t="shared" si="578"/>
        <v/>
      </c>
      <c r="Y3627" s="5"/>
      <c r="BK3627" s="8"/>
      <c r="BL3627" s="5"/>
      <c r="BM3627" s="5"/>
      <c r="BN3627" s="5"/>
      <c r="BO3627" s="5"/>
      <c r="BP3627" s="1"/>
      <c r="BQ3627" s="1"/>
      <c r="BR3627" s="1"/>
      <c r="BS3627" s="1"/>
      <c r="BT3627" s="1"/>
      <c r="BU3627" s="4"/>
      <c r="BV3627" s="1"/>
      <c r="BW3627" s="3"/>
      <c r="BX3627" s="4"/>
      <c r="BY3627" s="5"/>
      <c r="BZ3627" s="5"/>
      <c r="CA3627" s="5"/>
      <c r="CB3627" s="5"/>
      <c r="CC3627" s="5"/>
      <c r="CD3627" s="43"/>
    </row>
    <row r="3628" spans="1:82" x14ac:dyDescent="0.25">
      <c r="A3628" s="8"/>
      <c r="B3628" s="5"/>
      <c r="C3628" s="5"/>
      <c r="D3628" s="5"/>
      <c r="E3628" s="5"/>
      <c r="F3628" s="94" t="str">
        <f t="shared" si="569"/>
        <v/>
      </c>
      <c r="G3628" s="94" t="str">
        <f t="shared" si="570"/>
        <v/>
      </c>
      <c r="H3628" s="127" t="str">
        <f>IF(A3628&lt;&gt;"",IF(MID(C3628,1,1)="c",$AS$26,IF(MID(C3628,1,1)="r",$AS$41,IF(MID(C3628,1,1)="p",#REF!,#REF!))),"")</f>
        <v/>
      </c>
      <c r="I3628" s="92" t="str">
        <f t="shared" si="571"/>
        <v/>
      </c>
      <c r="J3628" s="92" t="str">
        <f t="shared" si="572"/>
        <v/>
      </c>
      <c r="K3628" s="92" t="str">
        <f t="shared" si="573"/>
        <v/>
      </c>
      <c r="L3628" s="92" t="str">
        <f t="shared" si="574"/>
        <v/>
      </c>
      <c r="M3628" s="95" t="str">
        <f>IF(A3628&lt;&gt;"",IF(MID(C3628,1,1)="c",SigmaEpsConcrete(I3628,$AN$30:$AN$33,$AR$30:$AR$33,$AS$26,$AS$27,$AS$28,$AQ$20,$AU$19),""),"")</f>
        <v/>
      </c>
      <c r="N3628" s="95" t="str">
        <f>IF(A3628&lt;&gt;"",IF(MID(C3628,1,1)="r",SigmaEpsReinf(J3628,$AS$42:$AS$43,$AS$41,$AS$39,$AS$40,$AQ$38),""),"")</f>
        <v/>
      </c>
      <c r="Q3628" s="92" t="str">
        <f t="shared" si="576"/>
        <v/>
      </c>
      <c r="R3628" s="92" t="str">
        <f t="shared" si="577"/>
        <v/>
      </c>
      <c r="U3628" s="5"/>
      <c r="V3628" s="5"/>
      <c r="W3628" s="94" t="str">
        <f t="shared" si="575"/>
        <v/>
      </c>
      <c r="X3628" s="94" t="str">
        <f t="shared" si="578"/>
        <v/>
      </c>
      <c r="Y3628" s="5"/>
      <c r="BK3628" s="8"/>
      <c r="BL3628" s="5"/>
      <c r="BM3628" s="5"/>
      <c r="BN3628" s="5"/>
      <c r="BO3628" s="5"/>
      <c r="BP3628" s="1"/>
      <c r="BQ3628" s="1"/>
      <c r="BR3628" s="1"/>
      <c r="BS3628" s="1"/>
      <c r="BT3628" s="1"/>
      <c r="BU3628" s="4"/>
      <c r="BV3628" s="1"/>
      <c r="BW3628" s="3"/>
      <c r="BX3628" s="4"/>
      <c r="BY3628" s="5"/>
      <c r="BZ3628" s="5"/>
      <c r="CA3628" s="5"/>
      <c r="CB3628" s="5"/>
      <c r="CC3628" s="5"/>
      <c r="CD3628" s="43"/>
    </row>
    <row r="3629" spans="1:82" x14ac:dyDescent="0.25">
      <c r="A3629" s="8"/>
      <c r="B3629" s="5"/>
      <c r="C3629" s="5"/>
      <c r="D3629" s="5"/>
      <c r="E3629" s="5"/>
      <c r="F3629" s="94" t="str">
        <f t="shared" si="569"/>
        <v/>
      </c>
      <c r="G3629" s="94" t="str">
        <f t="shared" si="570"/>
        <v/>
      </c>
      <c r="H3629" s="127" t="str">
        <f>IF(A3629&lt;&gt;"",IF(MID(C3629,1,1)="c",$AS$26,IF(MID(C3629,1,1)="r",$AS$41,IF(MID(C3629,1,1)="p",#REF!,#REF!))),"")</f>
        <v/>
      </c>
      <c r="I3629" s="92" t="str">
        <f t="shared" si="571"/>
        <v/>
      </c>
      <c r="J3629" s="92" t="str">
        <f t="shared" si="572"/>
        <v/>
      </c>
      <c r="K3629" s="92" t="str">
        <f t="shared" si="573"/>
        <v/>
      </c>
      <c r="L3629" s="92" t="str">
        <f t="shared" si="574"/>
        <v/>
      </c>
      <c r="M3629" s="95" t="str">
        <f>IF(A3629&lt;&gt;"",IF(MID(C3629,1,1)="c",SigmaEpsConcrete(I3629,$AN$30:$AN$33,$AR$30:$AR$33,$AS$26,$AS$27,$AS$28,$AQ$20,$AU$19),""),"")</f>
        <v/>
      </c>
      <c r="N3629" s="95" t="str">
        <f>IF(A3629&lt;&gt;"",IF(MID(C3629,1,1)="r",SigmaEpsReinf(J3629,$AS$42:$AS$43,$AS$41,$AS$39,$AS$40,$AQ$38),""),"")</f>
        <v/>
      </c>
      <c r="Q3629" s="92" t="str">
        <f t="shared" si="576"/>
        <v/>
      </c>
      <c r="R3629" s="92" t="str">
        <f t="shared" si="577"/>
        <v/>
      </c>
      <c r="U3629" s="5"/>
      <c r="V3629" s="5"/>
      <c r="W3629" s="94" t="str">
        <f t="shared" si="575"/>
        <v/>
      </c>
      <c r="X3629" s="94" t="str">
        <f t="shared" si="578"/>
        <v/>
      </c>
      <c r="Y3629" s="5"/>
      <c r="BK3629" s="8"/>
      <c r="BL3629" s="5"/>
      <c r="BM3629" s="5"/>
      <c r="BN3629" s="5"/>
      <c r="BO3629" s="5"/>
      <c r="BP3629" s="1"/>
      <c r="BQ3629" s="1"/>
      <c r="BR3629" s="1"/>
      <c r="BS3629" s="1"/>
      <c r="BT3629" s="1"/>
      <c r="BU3629" s="4"/>
      <c r="BV3629" s="1"/>
      <c r="BW3629" s="3"/>
      <c r="BX3629" s="4"/>
      <c r="BY3629" s="5"/>
      <c r="BZ3629" s="5"/>
      <c r="CA3629" s="5"/>
      <c r="CB3629" s="5"/>
      <c r="CC3629" s="5"/>
      <c r="CD3629" s="43"/>
    </row>
    <row r="3630" spans="1:82" x14ac:dyDescent="0.25">
      <c r="A3630" s="8"/>
      <c r="B3630" s="5"/>
      <c r="C3630" s="5"/>
      <c r="D3630" s="5"/>
      <c r="E3630" s="5"/>
      <c r="F3630" s="94" t="str">
        <f t="shared" si="569"/>
        <v/>
      </c>
      <c r="G3630" s="94" t="str">
        <f t="shared" si="570"/>
        <v/>
      </c>
      <c r="H3630" s="127" t="str">
        <f>IF(A3630&lt;&gt;"",IF(MID(C3630,1,1)="c",$AS$26,IF(MID(C3630,1,1)="r",$AS$41,IF(MID(C3630,1,1)="p",#REF!,#REF!))),"")</f>
        <v/>
      </c>
      <c r="I3630" s="92" t="str">
        <f t="shared" si="571"/>
        <v/>
      </c>
      <c r="J3630" s="92" t="str">
        <f t="shared" si="572"/>
        <v/>
      </c>
      <c r="K3630" s="92" t="str">
        <f t="shared" si="573"/>
        <v/>
      </c>
      <c r="L3630" s="92" t="str">
        <f t="shared" si="574"/>
        <v/>
      </c>
      <c r="M3630" s="95" t="str">
        <f>IF(A3630&lt;&gt;"",IF(MID(C3630,1,1)="c",SigmaEpsConcrete(I3630,$AN$30:$AN$33,$AR$30:$AR$33,$AS$26,$AS$27,$AS$28,$AQ$20,$AU$19),""),"")</f>
        <v/>
      </c>
      <c r="N3630" s="95" t="str">
        <f>IF(A3630&lt;&gt;"",IF(MID(C3630,1,1)="r",SigmaEpsReinf(J3630,$AS$42:$AS$43,$AS$41,$AS$39,$AS$40,$AQ$38),""),"")</f>
        <v/>
      </c>
      <c r="Q3630" s="92" t="str">
        <f t="shared" si="576"/>
        <v/>
      </c>
      <c r="R3630" s="92" t="str">
        <f t="shared" si="577"/>
        <v/>
      </c>
      <c r="U3630" s="5"/>
      <c r="V3630" s="5"/>
      <c r="W3630" s="94" t="str">
        <f t="shared" si="575"/>
        <v/>
      </c>
      <c r="X3630" s="94" t="str">
        <f t="shared" si="578"/>
        <v/>
      </c>
      <c r="Y3630" s="5"/>
      <c r="BK3630" s="8"/>
      <c r="BL3630" s="5"/>
      <c r="BM3630" s="5"/>
      <c r="BN3630" s="5"/>
      <c r="BO3630" s="5"/>
      <c r="BP3630" s="1"/>
      <c r="BQ3630" s="1"/>
      <c r="BR3630" s="1"/>
      <c r="BS3630" s="1"/>
      <c r="BT3630" s="1"/>
      <c r="BU3630" s="4"/>
      <c r="BV3630" s="1"/>
      <c r="BW3630" s="3"/>
      <c r="BX3630" s="4"/>
      <c r="BY3630" s="5"/>
      <c r="BZ3630" s="5"/>
      <c r="CA3630" s="5"/>
      <c r="CB3630" s="5"/>
      <c r="CC3630" s="5"/>
      <c r="CD3630" s="43"/>
    </row>
    <row r="3631" spans="1:82" x14ac:dyDescent="0.25">
      <c r="A3631" s="8"/>
      <c r="B3631" s="5"/>
      <c r="C3631" s="5"/>
      <c r="D3631" s="5"/>
      <c r="E3631" s="5"/>
      <c r="F3631" s="94" t="str">
        <f t="shared" si="569"/>
        <v/>
      </c>
      <c r="G3631" s="94" t="str">
        <f t="shared" si="570"/>
        <v/>
      </c>
      <c r="H3631" s="127" t="str">
        <f>IF(A3631&lt;&gt;"",IF(MID(C3631,1,1)="c",$AS$26,IF(MID(C3631,1,1)="r",$AS$41,IF(MID(C3631,1,1)="p",#REF!,#REF!))),"")</f>
        <v/>
      </c>
      <c r="I3631" s="92" t="str">
        <f t="shared" si="571"/>
        <v/>
      </c>
      <c r="J3631" s="92" t="str">
        <f t="shared" si="572"/>
        <v/>
      </c>
      <c r="K3631" s="92" t="str">
        <f t="shared" si="573"/>
        <v/>
      </c>
      <c r="L3631" s="92" t="str">
        <f t="shared" si="574"/>
        <v/>
      </c>
      <c r="M3631" s="95" t="str">
        <f>IF(A3631&lt;&gt;"",IF(MID(C3631,1,1)="c",SigmaEpsConcrete(I3631,$AN$30:$AN$33,$AR$30:$AR$33,$AS$26,$AS$27,$AS$28,$AQ$20,$AU$19),""),"")</f>
        <v/>
      </c>
      <c r="N3631" s="95" t="str">
        <f>IF(A3631&lt;&gt;"",IF(MID(C3631,1,1)="r",SigmaEpsReinf(J3631,$AS$42:$AS$43,$AS$41,$AS$39,$AS$40,$AQ$38),""),"")</f>
        <v/>
      </c>
      <c r="Q3631" s="92" t="str">
        <f t="shared" si="576"/>
        <v/>
      </c>
      <c r="R3631" s="92" t="str">
        <f t="shared" si="577"/>
        <v/>
      </c>
      <c r="U3631" s="5"/>
      <c r="V3631" s="5"/>
      <c r="W3631" s="94" t="str">
        <f t="shared" si="575"/>
        <v/>
      </c>
      <c r="X3631" s="94" t="str">
        <f t="shared" si="578"/>
        <v/>
      </c>
      <c r="Y3631" s="5"/>
      <c r="BK3631" s="8"/>
      <c r="BL3631" s="5"/>
      <c r="BM3631" s="5"/>
      <c r="BN3631" s="5"/>
      <c r="BO3631" s="5"/>
      <c r="BP3631" s="1"/>
      <c r="BQ3631" s="1"/>
      <c r="BR3631" s="1"/>
      <c r="BS3631" s="1"/>
      <c r="BT3631" s="1"/>
      <c r="BU3631" s="4"/>
      <c r="BV3631" s="1"/>
      <c r="BW3631" s="3"/>
      <c r="BX3631" s="4"/>
      <c r="BY3631" s="5"/>
      <c r="BZ3631" s="5"/>
      <c r="CA3631" s="5"/>
      <c r="CB3631" s="5"/>
      <c r="CC3631" s="5"/>
      <c r="CD3631" s="43"/>
    </row>
    <row r="3632" spans="1:82" x14ac:dyDescent="0.25">
      <c r="A3632" s="8"/>
      <c r="B3632" s="5"/>
      <c r="C3632" s="5"/>
      <c r="D3632" s="5"/>
      <c r="E3632" s="5"/>
      <c r="F3632" s="94" t="str">
        <f t="shared" si="569"/>
        <v/>
      </c>
      <c r="G3632" s="94" t="str">
        <f t="shared" si="570"/>
        <v/>
      </c>
      <c r="H3632" s="127" t="str">
        <f>IF(A3632&lt;&gt;"",IF(MID(C3632,1,1)="c",$AS$26,IF(MID(C3632,1,1)="r",$AS$41,IF(MID(C3632,1,1)="p",#REF!,#REF!))),"")</f>
        <v/>
      </c>
      <c r="I3632" s="92" t="str">
        <f t="shared" si="571"/>
        <v/>
      </c>
      <c r="J3632" s="92" t="str">
        <f t="shared" si="572"/>
        <v/>
      </c>
      <c r="K3632" s="92" t="str">
        <f t="shared" si="573"/>
        <v/>
      </c>
      <c r="L3632" s="92" t="str">
        <f t="shared" si="574"/>
        <v/>
      </c>
      <c r="M3632" s="95" t="str">
        <f>IF(A3632&lt;&gt;"",IF(MID(C3632,1,1)="c",SigmaEpsConcrete(I3632,$AN$30:$AN$33,$AR$30:$AR$33,$AS$26,$AS$27,$AS$28,$AQ$20,$AU$19),""),"")</f>
        <v/>
      </c>
      <c r="N3632" s="95" t="str">
        <f>IF(A3632&lt;&gt;"",IF(MID(C3632,1,1)="r",SigmaEpsReinf(J3632,$AS$42:$AS$43,$AS$41,$AS$39,$AS$40,$AQ$38),""),"")</f>
        <v/>
      </c>
      <c r="Q3632" s="92" t="str">
        <f t="shared" si="576"/>
        <v/>
      </c>
      <c r="R3632" s="92" t="str">
        <f t="shared" si="577"/>
        <v/>
      </c>
      <c r="U3632" s="5"/>
      <c r="V3632" s="5"/>
      <c r="W3632" s="94" t="str">
        <f t="shared" si="575"/>
        <v/>
      </c>
      <c r="X3632" s="94" t="str">
        <f t="shared" si="578"/>
        <v/>
      </c>
      <c r="Y3632" s="5"/>
      <c r="BK3632" s="8"/>
      <c r="BL3632" s="5"/>
      <c r="BM3632" s="5"/>
      <c r="BN3632" s="5"/>
      <c r="BO3632" s="5"/>
      <c r="BP3632" s="1"/>
      <c r="BQ3632" s="1"/>
      <c r="BR3632" s="1"/>
      <c r="BS3632" s="1"/>
      <c r="BT3632" s="1"/>
      <c r="BU3632" s="4"/>
      <c r="BV3632" s="1"/>
      <c r="BW3632" s="3"/>
      <c r="BX3632" s="4"/>
      <c r="BY3632" s="5"/>
      <c r="BZ3632" s="5"/>
      <c r="CA3632" s="5"/>
      <c r="CB3632" s="5"/>
      <c r="CC3632" s="5"/>
      <c r="CD3632" s="43"/>
    </row>
    <row r="3633" spans="1:82" x14ac:dyDescent="0.25">
      <c r="A3633" s="8"/>
      <c r="B3633" s="5"/>
      <c r="C3633" s="5"/>
      <c r="D3633" s="5"/>
      <c r="E3633" s="5"/>
      <c r="F3633" s="94" t="str">
        <f t="shared" si="569"/>
        <v/>
      </c>
      <c r="G3633" s="94" t="str">
        <f t="shared" si="570"/>
        <v/>
      </c>
      <c r="H3633" s="127" t="str">
        <f>IF(A3633&lt;&gt;"",IF(MID(C3633,1,1)="c",$AS$26,IF(MID(C3633,1,1)="r",$AS$41,IF(MID(C3633,1,1)="p",#REF!,#REF!))),"")</f>
        <v/>
      </c>
      <c r="I3633" s="92" t="str">
        <f t="shared" si="571"/>
        <v/>
      </c>
      <c r="J3633" s="92" t="str">
        <f t="shared" si="572"/>
        <v/>
      </c>
      <c r="K3633" s="92" t="str">
        <f t="shared" si="573"/>
        <v/>
      </c>
      <c r="L3633" s="92" t="str">
        <f t="shared" si="574"/>
        <v/>
      </c>
      <c r="M3633" s="95" t="str">
        <f>IF(A3633&lt;&gt;"",IF(MID(C3633,1,1)="c",SigmaEpsConcrete(I3633,$AN$30:$AN$33,$AR$30:$AR$33,$AS$26,$AS$27,$AS$28,$AQ$20,$AU$19),""),"")</f>
        <v/>
      </c>
      <c r="N3633" s="95" t="str">
        <f>IF(A3633&lt;&gt;"",IF(MID(C3633,1,1)="r",SigmaEpsReinf(J3633,$AS$42:$AS$43,$AS$41,$AS$39,$AS$40,$AQ$38),""),"")</f>
        <v/>
      </c>
      <c r="Q3633" s="92" t="str">
        <f t="shared" si="576"/>
        <v/>
      </c>
      <c r="R3633" s="92" t="str">
        <f t="shared" si="577"/>
        <v/>
      </c>
      <c r="U3633" s="5"/>
      <c r="V3633" s="5"/>
      <c r="W3633" s="94" t="str">
        <f t="shared" si="575"/>
        <v/>
      </c>
      <c r="X3633" s="94" t="str">
        <f t="shared" si="578"/>
        <v/>
      </c>
      <c r="Y3633" s="5"/>
      <c r="BK3633" s="8"/>
      <c r="BL3633" s="5"/>
      <c r="BM3633" s="5"/>
      <c r="BN3633" s="5"/>
      <c r="BO3633" s="5"/>
      <c r="BP3633" s="1"/>
      <c r="BQ3633" s="1"/>
      <c r="BR3633" s="1"/>
      <c r="BS3633" s="1"/>
      <c r="BT3633" s="1"/>
      <c r="BU3633" s="4"/>
      <c r="BV3633" s="1"/>
      <c r="BW3633" s="3"/>
      <c r="BX3633" s="4"/>
      <c r="BY3633" s="5"/>
      <c r="BZ3633" s="5"/>
      <c r="CA3633" s="5"/>
      <c r="CB3633" s="5"/>
      <c r="CC3633" s="5"/>
      <c r="CD3633" s="43"/>
    </row>
    <row r="3634" spans="1:82" x14ac:dyDescent="0.25">
      <c r="A3634" s="8"/>
      <c r="B3634" s="5"/>
      <c r="C3634" s="5"/>
      <c r="D3634" s="5"/>
      <c r="E3634" s="5"/>
      <c r="F3634" s="94" t="str">
        <f t="shared" si="569"/>
        <v/>
      </c>
      <c r="G3634" s="94" t="str">
        <f t="shared" si="570"/>
        <v/>
      </c>
      <c r="H3634" s="127" t="str">
        <f>IF(A3634&lt;&gt;"",IF(MID(C3634,1,1)="c",$AS$26,IF(MID(C3634,1,1)="r",$AS$41,IF(MID(C3634,1,1)="p",#REF!,#REF!))),"")</f>
        <v/>
      </c>
      <c r="I3634" s="92" t="str">
        <f t="shared" si="571"/>
        <v/>
      </c>
      <c r="J3634" s="92" t="str">
        <f t="shared" si="572"/>
        <v/>
      </c>
      <c r="K3634" s="92" t="str">
        <f t="shared" si="573"/>
        <v/>
      </c>
      <c r="L3634" s="92" t="str">
        <f t="shared" si="574"/>
        <v/>
      </c>
      <c r="M3634" s="95" t="str">
        <f>IF(A3634&lt;&gt;"",IF(MID(C3634,1,1)="c",SigmaEpsConcrete(I3634,$AN$30:$AN$33,$AR$30:$AR$33,$AS$26,$AS$27,$AS$28,$AQ$20,$AU$19),""),"")</f>
        <v/>
      </c>
      <c r="N3634" s="95" t="str">
        <f>IF(A3634&lt;&gt;"",IF(MID(C3634,1,1)="r",SigmaEpsReinf(J3634,$AS$42:$AS$43,$AS$41,$AS$39,$AS$40,$AQ$38),""),"")</f>
        <v/>
      </c>
      <c r="Q3634" s="92" t="str">
        <f t="shared" si="576"/>
        <v/>
      </c>
      <c r="R3634" s="92" t="str">
        <f t="shared" si="577"/>
        <v/>
      </c>
      <c r="U3634" s="5"/>
      <c r="V3634" s="5"/>
      <c r="W3634" s="94" t="str">
        <f t="shared" si="575"/>
        <v/>
      </c>
      <c r="X3634" s="94" t="str">
        <f t="shared" si="578"/>
        <v/>
      </c>
      <c r="Y3634" s="5"/>
      <c r="BK3634" s="8"/>
      <c r="BL3634" s="5"/>
      <c r="BM3634" s="5"/>
      <c r="BN3634" s="5"/>
      <c r="BO3634" s="5"/>
      <c r="BP3634" s="1"/>
      <c r="BQ3634" s="1"/>
      <c r="BR3634" s="1"/>
      <c r="BS3634" s="1"/>
      <c r="BT3634" s="1"/>
      <c r="BU3634" s="4"/>
      <c r="BV3634" s="1"/>
      <c r="BW3634" s="3"/>
      <c r="BX3634" s="4"/>
      <c r="BY3634" s="5"/>
      <c r="BZ3634" s="5"/>
      <c r="CA3634" s="5"/>
      <c r="CB3634" s="5"/>
      <c r="CC3634" s="5"/>
      <c r="CD3634" s="43"/>
    </row>
    <row r="3635" spans="1:82" x14ac:dyDescent="0.25">
      <c r="A3635" s="8"/>
      <c r="B3635" s="5"/>
      <c r="C3635" s="5"/>
      <c r="D3635" s="5"/>
      <c r="E3635" s="5"/>
      <c r="F3635" s="94" t="str">
        <f t="shared" si="569"/>
        <v/>
      </c>
      <c r="G3635" s="94" t="str">
        <f t="shared" si="570"/>
        <v/>
      </c>
      <c r="H3635" s="127" t="str">
        <f>IF(A3635&lt;&gt;"",IF(MID(C3635,1,1)="c",$AS$26,IF(MID(C3635,1,1)="r",$AS$41,IF(MID(C3635,1,1)="p",#REF!,#REF!))),"")</f>
        <v/>
      </c>
      <c r="I3635" s="92" t="str">
        <f t="shared" si="571"/>
        <v/>
      </c>
      <c r="J3635" s="92" t="str">
        <f t="shared" si="572"/>
        <v/>
      </c>
      <c r="K3635" s="92" t="str">
        <f t="shared" si="573"/>
        <v/>
      </c>
      <c r="L3635" s="92" t="str">
        <f t="shared" si="574"/>
        <v/>
      </c>
      <c r="M3635" s="95" t="str">
        <f>IF(A3635&lt;&gt;"",IF(MID(C3635,1,1)="c",SigmaEpsConcrete(I3635,$AN$30:$AN$33,$AR$30:$AR$33,$AS$26,$AS$27,$AS$28,$AQ$20,$AU$19),""),"")</f>
        <v/>
      </c>
      <c r="N3635" s="95" t="str">
        <f>IF(A3635&lt;&gt;"",IF(MID(C3635,1,1)="r",SigmaEpsReinf(J3635,$AS$42:$AS$43,$AS$41,$AS$39,$AS$40,$AQ$38),""),"")</f>
        <v/>
      </c>
      <c r="Q3635" s="92" t="str">
        <f t="shared" si="576"/>
        <v/>
      </c>
      <c r="R3635" s="92" t="str">
        <f t="shared" si="577"/>
        <v/>
      </c>
      <c r="U3635" s="5"/>
      <c r="V3635" s="5"/>
      <c r="W3635" s="94" t="str">
        <f t="shared" si="575"/>
        <v/>
      </c>
      <c r="X3635" s="94" t="str">
        <f t="shared" si="578"/>
        <v/>
      </c>
      <c r="Y3635" s="5"/>
      <c r="BK3635" s="8"/>
      <c r="BL3635" s="5"/>
      <c r="BM3635" s="5"/>
      <c r="BN3635" s="5"/>
      <c r="BO3635" s="5"/>
      <c r="BP3635" s="1"/>
      <c r="BQ3635" s="1"/>
      <c r="BR3635" s="1"/>
      <c r="BS3635" s="1"/>
      <c r="BT3635" s="1"/>
      <c r="BU3635" s="4"/>
      <c r="BV3635" s="1"/>
      <c r="BW3635" s="3"/>
      <c r="BX3635" s="4"/>
      <c r="BY3635" s="5"/>
      <c r="BZ3635" s="5"/>
      <c r="CA3635" s="5"/>
      <c r="CB3635" s="5"/>
      <c r="CC3635" s="5"/>
      <c r="CD3635" s="43"/>
    </row>
    <row r="3636" spans="1:82" x14ac:dyDescent="0.25">
      <c r="A3636" s="8"/>
      <c r="B3636" s="5"/>
      <c r="C3636" s="5"/>
      <c r="D3636" s="5"/>
      <c r="E3636" s="5"/>
      <c r="F3636" s="94" t="str">
        <f t="shared" si="569"/>
        <v/>
      </c>
      <c r="G3636" s="94" t="str">
        <f t="shared" si="570"/>
        <v/>
      </c>
      <c r="H3636" s="127" t="str">
        <f>IF(A3636&lt;&gt;"",IF(MID(C3636,1,1)="c",$AS$26,IF(MID(C3636,1,1)="r",$AS$41,IF(MID(C3636,1,1)="p",#REF!,#REF!))),"")</f>
        <v/>
      </c>
      <c r="I3636" s="92" t="str">
        <f t="shared" si="571"/>
        <v/>
      </c>
      <c r="J3636" s="92" t="str">
        <f t="shared" si="572"/>
        <v/>
      </c>
      <c r="K3636" s="92" t="str">
        <f t="shared" si="573"/>
        <v/>
      </c>
      <c r="L3636" s="92" t="str">
        <f t="shared" si="574"/>
        <v/>
      </c>
      <c r="M3636" s="95" t="str">
        <f>IF(A3636&lt;&gt;"",IF(MID(C3636,1,1)="c",SigmaEpsConcrete(I3636,$AN$30:$AN$33,$AR$30:$AR$33,$AS$26,$AS$27,$AS$28,$AQ$20,$AU$19),""),"")</f>
        <v/>
      </c>
      <c r="N3636" s="95" t="str">
        <f>IF(A3636&lt;&gt;"",IF(MID(C3636,1,1)="r",SigmaEpsReinf(J3636,$AS$42:$AS$43,$AS$41,$AS$39,$AS$40,$AQ$38),""),"")</f>
        <v/>
      </c>
      <c r="Q3636" s="92" t="str">
        <f t="shared" si="576"/>
        <v/>
      </c>
      <c r="R3636" s="92" t="str">
        <f t="shared" si="577"/>
        <v/>
      </c>
      <c r="U3636" s="5"/>
      <c r="V3636" s="5"/>
      <c r="W3636" s="94" t="str">
        <f t="shared" si="575"/>
        <v/>
      </c>
      <c r="X3636" s="94" t="str">
        <f t="shared" si="578"/>
        <v/>
      </c>
      <c r="Y3636" s="5"/>
      <c r="BK3636" s="8"/>
      <c r="BL3636" s="5"/>
      <c r="BM3636" s="5"/>
      <c r="BN3636" s="5"/>
      <c r="BO3636" s="5"/>
      <c r="BP3636" s="1"/>
      <c r="BQ3636" s="1"/>
      <c r="BR3636" s="1"/>
      <c r="BS3636" s="1"/>
      <c r="BT3636" s="1"/>
      <c r="BU3636" s="4"/>
      <c r="BV3636" s="1"/>
      <c r="BW3636" s="3"/>
      <c r="BX3636" s="4"/>
      <c r="BY3636" s="5"/>
      <c r="BZ3636" s="5"/>
      <c r="CA3636" s="5"/>
      <c r="CB3636" s="5"/>
      <c r="CC3636" s="5"/>
      <c r="CD3636" s="43"/>
    </row>
    <row r="3637" spans="1:82" x14ac:dyDescent="0.25">
      <c r="A3637" s="8"/>
      <c r="B3637" s="5"/>
      <c r="C3637" s="5"/>
      <c r="D3637" s="5"/>
      <c r="E3637" s="5"/>
      <c r="F3637" s="94" t="str">
        <f t="shared" si="569"/>
        <v/>
      </c>
      <c r="G3637" s="94" t="str">
        <f t="shared" si="570"/>
        <v/>
      </c>
      <c r="H3637" s="127" t="str">
        <f>IF(A3637&lt;&gt;"",IF(MID(C3637,1,1)="c",$AS$26,IF(MID(C3637,1,1)="r",$AS$41,IF(MID(C3637,1,1)="p",#REF!,#REF!))),"")</f>
        <v/>
      </c>
      <c r="I3637" s="92" t="str">
        <f t="shared" si="571"/>
        <v/>
      </c>
      <c r="J3637" s="92" t="str">
        <f t="shared" si="572"/>
        <v/>
      </c>
      <c r="K3637" s="92" t="str">
        <f t="shared" si="573"/>
        <v/>
      </c>
      <c r="L3637" s="92" t="str">
        <f t="shared" si="574"/>
        <v/>
      </c>
      <c r="M3637" s="95" t="str">
        <f>IF(A3637&lt;&gt;"",IF(MID(C3637,1,1)="c",SigmaEpsConcrete(I3637,$AN$30:$AN$33,$AR$30:$AR$33,$AS$26,$AS$27,$AS$28,$AQ$20,$AU$19),""),"")</f>
        <v/>
      </c>
      <c r="N3637" s="95" t="str">
        <f>IF(A3637&lt;&gt;"",IF(MID(C3637,1,1)="r",SigmaEpsReinf(J3637,$AS$42:$AS$43,$AS$41,$AS$39,$AS$40,$AQ$38),""),"")</f>
        <v/>
      </c>
      <c r="Q3637" s="92" t="str">
        <f t="shared" si="576"/>
        <v/>
      </c>
      <c r="R3637" s="92" t="str">
        <f t="shared" si="577"/>
        <v/>
      </c>
      <c r="U3637" s="5"/>
      <c r="V3637" s="5"/>
      <c r="W3637" s="94" t="str">
        <f t="shared" si="575"/>
        <v/>
      </c>
      <c r="X3637" s="94" t="str">
        <f t="shared" si="578"/>
        <v/>
      </c>
      <c r="Y3637" s="5"/>
      <c r="BK3637" s="8"/>
      <c r="BL3637" s="5"/>
      <c r="BM3637" s="5"/>
      <c r="BN3637" s="5"/>
      <c r="BO3637" s="5"/>
      <c r="BP3637" s="1"/>
      <c r="BQ3637" s="1"/>
      <c r="BR3637" s="1"/>
      <c r="BS3637" s="1"/>
      <c r="BT3637" s="1"/>
      <c r="BU3637" s="4"/>
      <c r="BV3637" s="1"/>
      <c r="BW3637" s="3"/>
      <c r="BX3637" s="4"/>
      <c r="BY3637" s="5"/>
      <c r="BZ3637" s="5"/>
      <c r="CA3637" s="5"/>
      <c r="CB3637" s="5"/>
      <c r="CC3637" s="5"/>
      <c r="CD3637" s="43"/>
    </row>
    <row r="3638" spans="1:82" x14ac:dyDescent="0.25">
      <c r="A3638" s="8"/>
      <c r="B3638" s="5"/>
      <c r="C3638" s="5"/>
      <c r="D3638" s="5"/>
      <c r="E3638" s="5"/>
      <c r="F3638" s="94" t="str">
        <f t="shared" si="569"/>
        <v/>
      </c>
      <c r="G3638" s="94" t="str">
        <f t="shared" si="570"/>
        <v/>
      </c>
      <c r="H3638" s="127" t="str">
        <f>IF(A3638&lt;&gt;"",IF(MID(C3638,1,1)="c",$AS$26,IF(MID(C3638,1,1)="r",$AS$41,IF(MID(C3638,1,1)="p",#REF!,#REF!))),"")</f>
        <v/>
      </c>
      <c r="I3638" s="92" t="str">
        <f t="shared" si="571"/>
        <v/>
      </c>
      <c r="J3638" s="92" t="str">
        <f t="shared" si="572"/>
        <v/>
      </c>
      <c r="K3638" s="92" t="str">
        <f t="shared" si="573"/>
        <v/>
      </c>
      <c r="L3638" s="92" t="str">
        <f t="shared" si="574"/>
        <v/>
      </c>
      <c r="M3638" s="95" t="str">
        <f>IF(A3638&lt;&gt;"",IF(MID(C3638,1,1)="c",SigmaEpsConcrete(I3638,$AN$30:$AN$33,$AR$30:$AR$33,$AS$26,$AS$27,$AS$28,$AQ$20,$AU$19),""),"")</f>
        <v/>
      </c>
      <c r="N3638" s="95" t="str">
        <f>IF(A3638&lt;&gt;"",IF(MID(C3638,1,1)="r",SigmaEpsReinf(J3638,$AS$42:$AS$43,$AS$41,$AS$39,$AS$40,$AQ$38),""),"")</f>
        <v/>
      </c>
      <c r="Q3638" s="92" t="str">
        <f t="shared" si="576"/>
        <v/>
      </c>
      <c r="R3638" s="92" t="str">
        <f t="shared" si="577"/>
        <v/>
      </c>
      <c r="U3638" s="5"/>
      <c r="V3638" s="5"/>
      <c r="W3638" s="94" t="str">
        <f t="shared" si="575"/>
        <v/>
      </c>
      <c r="X3638" s="94" t="str">
        <f t="shared" si="578"/>
        <v/>
      </c>
      <c r="Y3638" s="5"/>
      <c r="BK3638" s="8"/>
      <c r="BL3638" s="5"/>
      <c r="BM3638" s="5"/>
      <c r="BN3638" s="5"/>
      <c r="BO3638" s="5"/>
      <c r="BP3638" s="1"/>
      <c r="BQ3638" s="1"/>
      <c r="BR3638" s="1"/>
      <c r="BS3638" s="1"/>
      <c r="BT3638" s="1"/>
      <c r="BU3638" s="4"/>
      <c r="BV3638" s="1"/>
      <c r="BW3638" s="3"/>
      <c r="BX3638" s="4"/>
      <c r="BY3638" s="5"/>
      <c r="BZ3638" s="5"/>
      <c r="CA3638" s="5"/>
      <c r="CB3638" s="5"/>
      <c r="CC3638" s="5"/>
      <c r="CD3638" s="43"/>
    </row>
    <row r="3639" spans="1:82" x14ac:dyDescent="0.25">
      <c r="A3639" s="8"/>
      <c r="B3639" s="5"/>
      <c r="C3639" s="5"/>
      <c r="D3639" s="5"/>
      <c r="E3639" s="5"/>
      <c r="F3639" s="94" t="str">
        <f t="shared" si="569"/>
        <v/>
      </c>
      <c r="G3639" s="94" t="str">
        <f t="shared" si="570"/>
        <v/>
      </c>
      <c r="H3639" s="127" t="str">
        <f>IF(A3639&lt;&gt;"",IF(MID(C3639,1,1)="c",$AS$26,IF(MID(C3639,1,1)="r",$AS$41,IF(MID(C3639,1,1)="p",#REF!,#REF!))),"")</f>
        <v/>
      </c>
      <c r="I3639" s="92" t="str">
        <f t="shared" si="571"/>
        <v/>
      </c>
      <c r="J3639" s="92" t="str">
        <f t="shared" si="572"/>
        <v/>
      </c>
      <c r="K3639" s="92" t="str">
        <f t="shared" si="573"/>
        <v/>
      </c>
      <c r="L3639" s="92" t="str">
        <f t="shared" si="574"/>
        <v/>
      </c>
      <c r="M3639" s="95" t="str">
        <f>IF(A3639&lt;&gt;"",IF(MID(C3639,1,1)="c",SigmaEpsConcrete(I3639,$AN$30:$AN$33,$AR$30:$AR$33,$AS$26,$AS$27,$AS$28,$AQ$20,$AU$19),""),"")</f>
        <v/>
      </c>
      <c r="N3639" s="95" t="str">
        <f>IF(A3639&lt;&gt;"",IF(MID(C3639,1,1)="r",SigmaEpsReinf(J3639,$AS$42:$AS$43,$AS$41,$AS$39,$AS$40,$AQ$38),""),"")</f>
        <v/>
      </c>
      <c r="Q3639" s="92" t="str">
        <f t="shared" si="576"/>
        <v/>
      </c>
      <c r="R3639" s="92" t="str">
        <f t="shared" si="577"/>
        <v/>
      </c>
      <c r="U3639" s="5"/>
      <c r="V3639" s="5"/>
      <c r="W3639" s="94" t="str">
        <f t="shared" si="575"/>
        <v/>
      </c>
      <c r="X3639" s="94" t="str">
        <f t="shared" si="578"/>
        <v/>
      </c>
      <c r="Y3639" s="5"/>
      <c r="BK3639" s="8"/>
      <c r="BL3639" s="5"/>
      <c r="BM3639" s="5"/>
      <c r="BN3639" s="5"/>
      <c r="BO3639" s="5"/>
      <c r="BP3639" s="1"/>
      <c r="BQ3639" s="1"/>
      <c r="BR3639" s="1"/>
      <c r="BS3639" s="1"/>
      <c r="BT3639" s="1"/>
      <c r="BU3639" s="4"/>
      <c r="BV3639" s="1"/>
      <c r="BW3639" s="3"/>
      <c r="BX3639" s="4"/>
      <c r="BY3639" s="5"/>
      <c r="BZ3639" s="5"/>
      <c r="CA3639" s="5"/>
      <c r="CB3639" s="5"/>
      <c r="CC3639" s="5"/>
      <c r="CD3639" s="43"/>
    </row>
    <row r="3640" spans="1:82" x14ac:dyDescent="0.25">
      <c r="A3640" s="8"/>
      <c r="B3640" s="5"/>
      <c r="C3640" s="5"/>
      <c r="D3640" s="5"/>
      <c r="E3640" s="5"/>
      <c r="F3640" s="94" t="str">
        <f t="shared" si="569"/>
        <v/>
      </c>
      <c r="G3640" s="94" t="str">
        <f t="shared" si="570"/>
        <v/>
      </c>
      <c r="H3640" s="127" t="str">
        <f>IF(A3640&lt;&gt;"",IF(MID(C3640,1,1)="c",$AS$26,IF(MID(C3640,1,1)="r",$AS$41,IF(MID(C3640,1,1)="p",#REF!,#REF!))),"")</f>
        <v/>
      </c>
      <c r="I3640" s="92" t="str">
        <f t="shared" si="571"/>
        <v/>
      </c>
      <c r="J3640" s="92" t="str">
        <f t="shared" si="572"/>
        <v/>
      </c>
      <c r="K3640" s="92" t="str">
        <f t="shared" si="573"/>
        <v/>
      </c>
      <c r="L3640" s="92" t="str">
        <f t="shared" si="574"/>
        <v/>
      </c>
      <c r="M3640" s="95" t="str">
        <f>IF(A3640&lt;&gt;"",IF(MID(C3640,1,1)="c",SigmaEpsConcrete(I3640,$AN$30:$AN$33,$AR$30:$AR$33,$AS$26,$AS$27,$AS$28,$AQ$20,$AU$19),""),"")</f>
        <v/>
      </c>
      <c r="N3640" s="95" t="str">
        <f>IF(A3640&lt;&gt;"",IF(MID(C3640,1,1)="r",SigmaEpsReinf(J3640,$AS$42:$AS$43,$AS$41,$AS$39,$AS$40,$AQ$38),""),"")</f>
        <v/>
      </c>
      <c r="Q3640" s="92" t="str">
        <f t="shared" si="576"/>
        <v/>
      </c>
      <c r="R3640" s="92" t="str">
        <f t="shared" si="577"/>
        <v/>
      </c>
      <c r="U3640" s="5"/>
      <c r="V3640" s="5"/>
      <c r="W3640" s="94" t="str">
        <f t="shared" si="575"/>
        <v/>
      </c>
      <c r="X3640" s="94" t="str">
        <f t="shared" si="578"/>
        <v/>
      </c>
      <c r="Y3640" s="5"/>
      <c r="BK3640" s="8"/>
      <c r="BL3640" s="5"/>
      <c r="BM3640" s="5"/>
      <c r="BN3640" s="5"/>
      <c r="BO3640" s="5"/>
      <c r="BP3640" s="1"/>
      <c r="BQ3640" s="1"/>
      <c r="BR3640" s="1"/>
      <c r="BS3640" s="1"/>
      <c r="BT3640" s="1"/>
      <c r="BU3640" s="4"/>
      <c r="BV3640" s="1"/>
      <c r="BW3640" s="3"/>
      <c r="BX3640" s="4"/>
      <c r="BY3640" s="5"/>
      <c r="BZ3640" s="5"/>
      <c r="CA3640" s="5"/>
      <c r="CB3640" s="5"/>
      <c r="CC3640" s="5"/>
      <c r="CD3640" s="43"/>
    </row>
    <row r="3641" spans="1:82" x14ac:dyDescent="0.25">
      <c r="A3641" s="8"/>
      <c r="B3641" s="5"/>
      <c r="C3641" s="5"/>
      <c r="D3641" s="5"/>
      <c r="E3641" s="5"/>
      <c r="F3641" s="94" t="str">
        <f t="shared" si="569"/>
        <v/>
      </c>
      <c r="G3641" s="94" t="str">
        <f t="shared" si="570"/>
        <v/>
      </c>
      <c r="H3641" s="127" t="str">
        <f>IF(A3641&lt;&gt;"",IF(MID(C3641,1,1)="c",$AS$26,IF(MID(C3641,1,1)="r",$AS$41,IF(MID(C3641,1,1)="p",#REF!,#REF!))),"")</f>
        <v/>
      </c>
      <c r="I3641" s="92" t="str">
        <f t="shared" si="571"/>
        <v/>
      </c>
      <c r="J3641" s="92" t="str">
        <f t="shared" si="572"/>
        <v/>
      </c>
      <c r="K3641" s="92" t="str">
        <f t="shared" si="573"/>
        <v/>
      </c>
      <c r="L3641" s="92" t="str">
        <f t="shared" si="574"/>
        <v/>
      </c>
      <c r="M3641" s="95" t="str">
        <f>IF(A3641&lt;&gt;"",IF(MID(C3641,1,1)="c",SigmaEpsConcrete(I3641,$AN$30:$AN$33,$AR$30:$AR$33,$AS$26,$AS$27,$AS$28,$AQ$20,$AU$19),""),"")</f>
        <v/>
      </c>
      <c r="N3641" s="95" t="str">
        <f>IF(A3641&lt;&gt;"",IF(MID(C3641,1,1)="r",SigmaEpsReinf(J3641,$AS$42:$AS$43,$AS$41,$AS$39,$AS$40,$AQ$38),""),"")</f>
        <v/>
      </c>
      <c r="Q3641" s="92" t="str">
        <f t="shared" si="576"/>
        <v/>
      </c>
      <c r="R3641" s="92" t="str">
        <f t="shared" si="577"/>
        <v/>
      </c>
      <c r="U3641" s="5"/>
      <c r="V3641" s="5"/>
      <c r="W3641" s="94" t="str">
        <f t="shared" si="575"/>
        <v/>
      </c>
      <c r="X3641" s="94" t="str">
        <f t="shared" si="578"/>
        <v/>
      </c>
      <c r="Y3641" s="5"/>
      <c r="BK3641" s="8"/>
      <c r="BL3641" s="5"/>
      <c r="BM3641" s="5"/>
      <c r="BN3641" s="5"/>
      <c r="BO3641" s="5"/>
      <c r="BP3641" s="1"/>
      <c r="BQ3641" s="1"/>
      <c r="BR3641" s="1"/>
      <c r="BS3641" s="1"/>
      <c r="BT3641" s="1"/>
      <c r="BU3641" s="4"/>
      <c r="BV3641" s="1"/>
      <c r="BW3641" s="3"/>
      <c r="BX3641" s="4"/>
      <c r="BY3641" s="5"/>
      <c r="BZ3641" s="5"/>
      <c r="CA3641" s="5"/>
      <c r="CB3641" s="5"/>
      <c r="CC3641" s="5"/>
      <c r="CD3641" s="43"/>
    </row>
    <row r="3642" spans="1:82" x14ac:dyDescent="0.25">
      <c r="A3642" s="8"/>
      <c r="B3642" s="5"/>
      <c r="C3642" s="5"/>
      <c r="D3642" s="5"/>
      <c r="E3642" s="5"/>
      <c r="F3642" s="94" t="str">
        <f t="shared" si="569"/>
        <v/>
      </c>
      <c r="G3642" s="94" t="str">
        <f t="shared" si="570"/>
        <v/>
      </c>
      <c r="H3642" s="127" t="str">
        <f>IF(A3642&lt;&gt;"",IF(MID(C3642,1,1)="c",$AS$26,IF(MID(C3642,1,1)="r",$AS$41,IF(MID(C3642,1,1)="p",#REF!,#REF!))),"")</f>
        <v/>
      </c>
      <c r="I3642" s="92" t="str">
        <f t="shared" si="571"/>
        <v/>
      </c>
      <c r="J3642" s="92" t="str">
        <f t="shared" si="572"/>
        <v/>
      </c>
      <c r="K3642" s="92" t="str">
        <f t="shared" si="573"/>
        <v/>
      </c>
      <c r="L3642" s="92" t="str">
        <f t="shared" si="574"/>
        <v/>
      </c>
      <c r="M3642" s="95" t="str">
        <f>IF(A3642&lt;&gt;"",IF(MID(C3642,1,1)="c",SigmaEpsConcrete(I3642,$AN$30:$AN$33,$AR$30:$AR$33,$AS$26,$AS$27,$AS$28,$AQ$20,$AU$19),""),"")</f>
        <v/>
      </c>
      <c r="N3642" s="95" t="str">
        <f>IF(A3642&lt;&gt;"",IF(MID(C3642,1,1)="r",SigmaEpsReinf(J3642,$AS$42:$AS$43,$AS$41,$AS$39,$AS$40,$AQ$38),""),"")</f>
        <v/>
      </c>
      <c r="Q3642" s="92" t="str">
        <f t="shared" si="576"/>
        <v/>
      </c>
      <c r="R3642" s="92" t="str">
        <f t="shared" si="577"/>
        <v/>
      </c>
      <c r="U3642" s="5"/>
      <c r="V3642" s="5"/>
      <c r="W3642" s="94" t="str">
        <f t="shared" si="575"/>
        <v/>
      </c>
      <c r="X3642" s="94" t="str">
        <f t="shared" si="578"/>
        <v/>
      </c>
      <c r="Y3642" s="5"/>
      <c r="BK3642" s="8"/>
      <c r="BL3642" s="5"/>
      <c r="BM3642" s="5"/>
      <c r="BN3642" s="5"/>
      <c r="BO3642" s="5"/>
      <c r="BP3642" s="1"/>
      <c r="BQ3642" s="1"/>
      <c r="BR3642" s="1"/>
      <c r="BS3642" s="1"/>
      <c r="BT3642" s="1"/>
      <c r="BU3642" s="4"/>
      <c r="BV3642" s="1"/>
      <c r="BW3642" s="3"/>
      <c r="BX3642" s="4"/>
      <c r="BY3642" s="5"/>
      <c r="BZ3642" s="5"/>
      <c r="CA3642" s="5"/>
      <c r="CB3642" s="5"/>
      <c r="CC3642" s="5"/>
      <c r="CD3642" s="43"/>
    </row>
    <row r="3643" spans="1:82" x14ac:dyDescent="0.25">
      <c r="A3643" s="8"/>
      <c r="B3643" s="5"/>
      <c r="C3643" s="5"/>
      <c r="D3643" s="5"/>
      <c r="E3643" s="5"/>
      <c r="F3643" s="94" t="str">
        <f t="shared" si="569"/>
        <v/>
      </c>
      <c r="G3643" s="94" t="str">
        <f t="shared" si="570"/>
        <v/>
      </c>
      <c r="H3643" s="127" t="str">
        <f>IF(A3643&lt;&gt;"",IF(MID(C3643,1,1)="c",$AS$26,IF(MID(C3643,1,1)="r",$AS$41,IF(MID(C3643,1,1)="p",#REF!,#REF!))),"")</f>
        <v/>
      </c>
      <c r="I3643" s="92" t="str">
        <f t="shared" si="571"/>
        <v/>
      </c>
      <c r="J3643" s="92" t="str">
        <f t="shared" si="572"/>
        <v/>
      </c>
      <c r="K3643" s="92" t="str">
        <f t="shared" si="573"/>
        <v/>
      </c>
      <c r="L3643" s="92" t="str">
        <f t="shared" si="574"/>
        <v/>
      </c>
      <c r="M3643" s="95" t="str">
        <f>IF(A3643&lt;&gt;"",IF(MID(C3643,1,1)="c",SigmaEpsConcrete(I3643,$AN$30:$AN$33,$AR$30:$AR$33,$AS$26,$AS$27,$AS$28,$AQ$20,$AU$19),""),"")</f>
        <v/>
      </c>
      <c r="N3643" s="95" t="str">
        <f>IF(A3643&lt;&gt;"",IF(MID(C3643,1,1)="r",SigmaEpsReinf(J3643,$AS$42:$AS$43,$AS$41,$AS$39,$AS$40,$AQ$38),""),"")</f>
        <v/>
      </c>
      <c r="Q3643" s="92" t="str">
        <f t="shared" si="576"/>
        <v/>
      </c>
      <c r="R3643" s="92" t="str">
        <f t="shared" si="577"/>
        <v/>
      </c>
      <c r="U3643" s="5"/>
      <c r="V3643" s="5"/>
      <c r="W3643" s="94" t="str">
        <f t="shared" si="575"/>
        <v/>
      </c>
      <c r="X3643" s="94" t="str">
        <f t="shared" si="578"/>
        <v/>
      </c>
      <c r="Y3643" s="5"/>
      <c r="BK3643" s="8"/>
      <c r="BL3643" s="5"/>
      <c r="BM3643" s="5"/>
      <c r="BN3643" s="5"/>
      <c r="BO3643" s="5"/>
      <c r="BP3643" s="1"/>
      <c r="BQ3643" s="1"/>
      <c r="BR3643" s="1"/>
      <c r="BS3643" s="1"/>
      <c r="BT3643" s="1"/>
      <c r="BU3643" s="4"/>
      <c r="BV3643" s="1"/>
      <c r="BW3643" s="3"/>
      <c r="BX3643" s="4"/>
      <c r="BY3643" s="5"/>
      <c r="BZ3643" s="5"/>
      <c r="CA3643" s="5"/>
      <c r="CB3643" s="5"/>
      <c r="CC3643" s="5"/>
      <c r="CD3643" s="43"/>
    </row>
    <row r="3644" spans="1:82" x14ac:dyDescent="0.25">
      <c r="A3644" s="8"/>
      <c r="B3644" s="5"/>
      <c r="C3644" s="5"/>
      <c r="D3644" s="5"/>
      <c r="E3644" s="5"/>
      <c r="F3644" s="94" t="str">
        <f t="shared" si="569"/>
        <v/>
      </c>
      <c r="G3644" s="94" t="str">
        <f t="shared" si="570"/>
        <v/>
      </c>
      <c r="H3644" s="127" t="str">
        <f>IF(A3644&lt;&gt;"",IF(MID(C3644,1,1)="c",$AS$26,IF(MID(C3644,1,1)="r",$AS$41,IF(MID(C3644,1,1)="p",#REF!,#REF!))),"")</f>
        <v/>
      </c>
      <c r="I3644" s="92" t="str">
        <f t="shared" si="571"/>
        <v/>
      </c>
      <c r="J3644" s="92" t="str">
        <f t="shared" si="572"/>
        <v/>
      </c>
      <c r="K3644" s="92" t="str">
        <f t="shared" si="573"/>
        <v/>
      </c>
      <c r="L3644" s="92" t="str">
        <f t="shared" si="574"/>
        <v/>
      </c>
      <c r="M3644" s="95" t="str">
        <f>IF(A3644&lt;&gt;"",IF(MID(C3644,1,1)="c",SigmaEpsConcrete(I3644,$AN$30:$AN$33,$AR$30:$AR$33,$AS$26,$AS$27,$AS$28,$AQ$20,$AU$19),""),"")</f>
        <v/>
      </c>
      <c r="N3644" s="95" t="str">
        <f>IF(A3644&lt;&gt;"",IF(MID(C3644,1,1)="r",SigmaEpsReinf(J3644,$AS$42:$AS$43,$AS$41,$AS$39,$AS$40,$AQ$38),""),"")</f>
        <v/>
      </c>
      <c r="Q3644" s="92" t="str">
        <f t="shared" si="576"/>
        <v/>
      </c>
      <c r="R3644" s="92" t="str">
        <f t="shared" si="577"/>
        <v/>
      </c>
      <c r="U3644" s="5"/>
      <c r="V3644" s="5"/>
      <c r="W3644" s="94" t="str">
        <f t="shared" si="575"/>
        <v/>
      </c>
      <c r="X3644" s="94" t="str">
        <f t="shared" si="578"/>
        <v/>
      </c>
      <c r="Y3644" s="5"/>
      <c r="BK3644" s="8"/>
      <c r="BL3644" s="5"/>
      <c r="BM3644" s="5"/>
      <c r="BN3644" s="5"/>
      <c r="BO3644" s="5"/>
      <c r="BP3644" s="1"/>
      <c r="BQ3644" s="1"/>
      <c r="BR3644" s="1"/>
      <c r="BS3644" s="1"/>
      <c r="BT3644" s="1"/>
      <c r="BU3644" s="4"/>
      <c r="BV3644" s="1"/>
      <c r="BW3644" s="3"/>
      <c r="BX3644" s="4"/>
      <c r="BY3644" s="5"/>
      <c r="BZ3644" s="5"/>
      <c r="CA3644" s="5"/>
      <c r="CB3644" s="5"/>
      <c r="CC3644" s="5"/>
      <c r="CD3644" s="43"/>
    </row>
    <row r="3645" spans="1:82" x14ac:dyDescent="0.25">
      <c r="A3645" s="8"/>
      <c r="B3645" s="5"/>
      <c r="C3645" s="5"/>
      <c r="D3645" s="5"/>
      <c r="E3645" s="5"/>
      <c r="F3645" s="94" t="str">
        <f t="shared" si="569"/>
        <v/>
      </c>
      <c r="G3645" s="94" t="str">
        <f t="shared" si="570"/>
        <v/>
      </c>
      <c r="H3645" s="127" t="str">
        <f>IF(A3645&lt;&gt;"",IF(MID(C3645,1,1)="c",$AS$26,IF(MID(C3645,1,1)="r",$AS$41,IF(MID(C3645,1,1)="p",#REF!,#REF!))),"")</f>
        <v/>
      </c>
      <c r="I3645" s="92" t="str">
        <f t="shared" si="571"/>
        <v/>
      </c>
      <c r="J3645" s="92" t="str">
        <f t="shared" si="572"/>
        <v/>
      </c>
      <c r="K3645" s="92" t="str">
        <f t="shared" si="573"/>
        <v/>
      </c>
      <c r="L3645" s="92" t="str">
        <f t="shared" si="574"/>
        <v/>
      </c>
      <c r="M3645" s="95" t="str">
        <f>IF(A3645&lt;&gt;"",IF(MID(C3645,1,1)="c",SigmaEpsConcrete(I3645,$AN$30:$AN$33,$AR$30:$AR$33,$AS$26,$AS$27,$AS$28,$AQ$20,$AU$19),""),"")</f>
        <v/>
      </c>
      <c r="N3645" s="95" t="str">
        <f>IF(A3645&lt;&gt;"",IF(MID(C3645,1,1)="r",SigmaEpsReinf(J3645,$AS$42:$AS$43,$AS$41,$AS$39,$AS$40,$AQ$38),""),"")</f>
        <v/>
      </c>
      <c r="Q3645" s="92" t="str">
        <f t="shared" si="576"/>
        <v/>
      </c>
      <c r="R3645" s="92" t="str">
        <f t="shared" si="577"/>
        <v/>
      </c>
      <c r="U3645" s="5"/>
      <c r="V3645" s="5"/>
      <c r="W3645" s="94" t="str">
        <f t="shared" si="575"/>
        <v/>
      </c>
      <c r="X3645" s="94" t="str">
        <f t="shared" si="578"/>
        <v/>
      </c>
      <c r="Y3645" s="5"/>
      <c r="BK3645" s="8"/>
      <c r="BL3645" s="5"/>
      <c r="BM3645" s="5"/>
      <c r="BN3645" s="5"/>
      <c r="BO3645" s="5"/>
      <c r="BP3645" s="1"/>
      <c r="BQ3645" s="1"/>
      <c r="BR3645" s="1"/>
      <c r="BS3645" s="1"/>
      <c r="BT3645" s="1"/>
      <c r="BU3645" s="4"/>
      <c r="BV3645" s="1"/>
      <c r="BW3645" s="3"/>
      <c r="BX3645" s="4"/>
      <c r="BY3645" s="5"/>
      <c r="BZ3645" s="5"/>
      <c r="CA3645" s="5"/>
      <c r="CB3645" s="5"/>
      <c r="CC3645" s="5"/>
      <c r="CD3645" s="43"/>
    </row>
    <row r="3646" spans="1:82" x14ac:dyDescent="0.25">
      <c r="A3646" s="8"/>
      <c r="B3646" s="5"/>
      <c r="C3646" s="5"/>
      <c r="D3646" s="5"/>
      <c r="E3646" s="5"/>
      <c r="F3646" s="94" t="str">
        <f t="shared" si="569"/>
        <v/>
      </c>
      <c r="G3646" s="94" t="str">
        <f t="shared" si="570"/>
        <v/>
      </c>
      <c r="H3646" s="127" t="str">
        <f>IF(A3646&lt;&gt;"",IF(MID(C3646,1,1)="c",$AS$26,IF(MID(C3646,1,1)="r",$AS$41,IF(MID(C3646,1,1)="p",#REF!,#REF!))),"")</f>
        <v/>
      </c>
      <c r="I3646" s="92" t="str">
        <f t="shared" si="571"/>
        <v/>
      </c>
      <c r="J3646" s="92" t="str">
        <f t="shared" si="572"/>
        <v/>
      </c>
      <c r="K3646" s="92" t="str">
        <f t="shared" si="573"/>
        <v/>
      </c>
      <c r="L3646" s="92" t="str">
        <f t="shared" si="574"/>
        <v/>
      </c>
      <c r="M3646" s="95" t="str">
        <f>IF(A3646&lt;&gt;"",IF(MID(C3646,1,1)="c",SigmaEpsConcrete(I3646,$AN$30:$AN$33,$AR$30:$AR$33,$AS$26,$AS$27,$AS$28,$AQ$20,$AU$19),""),"")</f>
        <v/>
      </c>
      <c r="N3646" s="95" t="str">
        <f>IF(A3646&lt;&gt;"",IF(MID(C3646,1,1)="r",SigmaEpsReinf(J3646,$AS$42:$AS$43,$AS$41,$AS$39,$AS$40,$AQ$38),""),"")</f>
        <v/>
      </c>
      <c r="Q3646" s="92" t="str">
        <f t="shared" si="576"/>
        <v/>
      </c>
      <c r="R3646" s="92" t="str">
        <f t="shared" si="577"/>
        <v/>
      </c>
      <c r="U3646" s="5"/>
      <c r="V3646" s="5"/>
      <c r="W3646" s="94" t="str">
        <f t="shared" si="575"/>
        <v/>
      </c>
      <c r="X3646" s="94" t="str">
        <f t="shared" si="578"/>
        <v/>
      </c>
      <c r="Y3646" s="5"/>
      <c r="BK3646" s="8"/>
      <c r="BL3646" s="5"/>
      <c r="BM3646" s="5"/>
      <c r="BN3646" s="5"/>
      <c r="BO3646" s="5"/>
      <c r="BP3646" s="1"/>
      <c r="BQ3646" s="1"/>
      <c r="BR3646" s="1"/>
      <c r="BS3646" s="1"/>
      <c r="BT3646" s="1"/>
      <c r="BU3646" s="4"/>
      <c r="BV3646" s="1"/>
      <c r="BW3646" s="3"/>
      <c r="BX3646" s="4"/>
      <c r="BY3646" s="5"/>
      <c r="BZ3646" s="5"/>
      <c r="CA3646" s="5"/>
      <c r="CB3646" s="5"/>
      <c r="CC3646" s="5"/>
      <c r="CD3646" s="43"/>
    </row>
    <row r="3647" spans="1:82" x14ac:dyDescent="0.25">
      <c r="A3647" s="8"/>
      <c r="B3647" s="5"/>
      <c r="C3647" s="5"/>
      <c r="D3647" s="5"/>
      <c r="E3647" s="5"/>
      <c r="F3647" s="94" t="str">
        <f t="shared" si="569"/>
        <v/>
      </c>
      <c r="G3647" s="94" t="str">
        <f t="shared" si="570"/>
        <v/>
      </c>
      <c r="H3647" s="127" t="str">
        <f>IF(A3647&lt;&gt;"",IF(MID(C3647,1,1)="c",$AS$26,IF(MID(C3647,1,1)="r",$AS$41,IF(MID(C3647,1,1)="p",#REF!,#REF!))),"")</f>
        <v/>
      </c>
      <c r="I3647" s="92" t="str">
        <f t="shared" si="571"/>
        <v/>
      </c>
      <c r="J3647" s="92" t="str">
        <f t="shared" si="572"/>
        <v/>
      </c>
      <c r="K3647" s="92" t="str">
        <f t="shared" si="573"/>
        <v/>
      </c>
      <c r="L3647" s="92" t="str">
        <f t="shared" si="574"/>
        <v/>
      </c>
      <c r="M3647" s="95" t="str">
        <f>IF(A3647&lt;&gt;"",IF(MID(C3647,1,1)="c",SigmaEpsConcrete(I3647,$AN$30:$AN$33,$AR$30:$AR$33,$AS$26,$AS$27,$AS$28,$AQ$20,$AU$19),""),"")</f>
        <v/>
      </c>
      <c r="N3647" s="95" t="str">
        <f>IF(A3647&lt;&gt;"",IF(MID(C3647,1,1)="r",SigmaEpsReinf(J3647,$AS$42:$AS$43,$AS$41,$AS$39,$AS$40,$AQ$38),""),"")</f>
        <v/>
      </c>
      <c r="Q3647" s="92" t="str">
        <f t="shared" si="576"/>
        <v/>
      </c>
      <c r="R3647" s="92" t="str">
        <f t="shared" si="577"/>
        <v/>
      </c>
      <c r="U3647" s="5"/>
      <c r="V3647" s="5"/>
      <c r="W3647" s="94" t="str">
        <f t="shared" si="575"/>
        <v/>
      </c>
      <c r="X3647" s="94" t="str">
        <f t="shared" si="578"/>
        <v/>
      </c>
      <c r="Y3647" s="5"/>
      <c r="BK3647" s="8"/>
      <c r="BL3647" s="5"/>
      <c r="BM3647" s="5"/>
      <c r="BN3647" s="5"/>
      <c r="BO3647" s="5"/>
      <c r="BP3647" s="1"/>
      <c r="BQ3647" s="1"/>
      <c r="BR3647" s="1"/>
      <c r="BS3647" s="1"/>
      <c r="BT3647" s="1"/>
      <c r="BU3647" s="4"/>
      <c r="BV3647" s="1"/>
      <c r="BW3647" s="3"/>
      <c r="BX3647" s="4"/>
      <c r="BY3647" s="5"/>
      <c r="BZ3647" s="5"/>
      <c r="CA3647" s="5"/>
      <c r="CB3647" s="5"/>
      <c r="CC3647" s="5"/>
      <c r="CD3647" s="43"/>
    </row>
    <row r="3648" spans="1:82" x14ac:dyDescent="0.25">
      <c r="A3648" s="8"/>
      <c r="B3648" s="5"/>
      <c r="C3648" s="5"/>
      <c r="D3648" s="5"/>
      <c r="E3648" s="5"/>
      <c r="F3648" s="94" t="str">
        <f t="shared" si="569"/>
        <v/>
      </c>
      <c r="G3648" s="94" t="str">
        <f t="shared" si="570"/>
        <v/>
      </c>
      <c r="H3648" s="127" t="str">
        <f>IF(A3648&lt;&gt;"",IF(MID(C3648,1,1)="c",$AS$26,IF(MID(C3648,1,1)="r",$AS$41,IF(MID(C3648,1,1)="p",#REF!,#REF!))),"")</f>
        <v/>
      </c>
      <c r="I3648" s="92" t="str">
        <f t="shared" si="571"/>
        <v/>
      </c>
      <c r="J3648" s="92" t="str">
        <f t="shared" si="572"/>
        <v/>
      </c>
      <c r="K3648" s="92" t="str">
        <f t="shared" si="573"/>
        <v/>
      </c>
      <c r="L3648" s="92" t="str">
        <f t="shared" si="574"/>
        <v/>
      </c>
      <c r="M3648" s="95" t="str">
        <f>IF(A3648&lt;&gt;"",IF(MID(C3648,1,1)="c",SigmaEpsConcrete(I3648,$AN$30:$AN$33,$AR$30:$AR$33,$AS$26,$AS$27,$AS$28,$AQ$20,$AU$19),""),"")</f>
        <v/>
      </c>
      <c r="N3648" s="95" t="str">
        <f>IF(A3648&lt;&gt;"",IF(MID(C3648,1,1)="r",SigmaEpsReinf(J3648,$AS$42:$AS$43,$AS$41,$AS$39,$AS$40,$AQ$38),""),"")</f>
        <v/>
      </c>
      <c r="Q3648" s="92" t="str">
        <f t="shared" si="576"/>
        <v/>
      </c>
      <c r="R3648" s="92" t="str">
        <f t="shared" si="577"/>
        <v/>
      </c>
      <c r="U3648" s="5"/>
      <c r="V3648" s="5"/>
      <c r="W3648" s="94" t="str">
        <f t="shared" si="575"/>
        <v/>
      </c>
      <c r="X3648" s="94" t="str">
        <f t="shared" si="578"/>
        <v/>
      </c>
      <c r="Y3648" s="5"/>
      <c r="BK3648" s="8"/>
      <c r="BL3648" s="5"/>
      <c r="BM3648" s="5"/>
      <c r="BN3648" s="5"/>
      <c r="BO3648" s="5"/>
      <c r="BP3648" s="1"/>
      <c r="BQ3648" s="1"/>
      <c r="BR3648" s="1"/>
      <c r="BS3648" s="1"/>
      <c r="BT3648" s="1"/>
      <c r="BU3648" s="4"/>
      <c r="BV3648" s="1"/>
      <c r="BW3648" s="3"/>
      <c r="BX3648" s="4"/>
      <c r="BY3648" s="5"/>
      <c r="BZ3648" s="5"/>
      <c r="CA3648" s="5"/>
      <c r="CB3648" s="5"/>
      <c r="CC3648" s="5"/>
      <c r="CD3648" s="43"/>
    </row>
    <row r="3649" spans="1:82" x14ac:dyDescent="0.25">
      <c r="A3649" s="8"/>
      <c r="B3649" s="5"/>
      <c r="C3649" s="5"/>
      <c r="D3649" s="5"/>
      <c r="E3649" s="5"/>
      <c r="F3649" s="94" t="str">
        <f t="shared" si="569"/>
        <v/>
      </c>
      <c r="G3649" s="94" t="str">
        <f t="shared" si="570"/>
        <v/>
      </c>
      <c r="H3649" s="127" t="str">
        <f>IF(A3649&lt;&gt;"",IF(MID(C3649,1,1)="c",$AS$26,IF(MID(C3649,1,1)="r",$AS$41,IF(MID(C3649,1,1)="p",#REF!,#REF!))),"")</f>
        <v/>
      </c>
      <c r="I3649" s="92" t="str">
        <f t="shared" si="571"/>
        <v/>
      </c>
      <c r="J3649" s="92" t="str">
        <f t="shared" si="572"/>
        <v/>
      </c>
      <c r="K3649" s="92" t="str">
        <f t="shared" si="573"/>
        <v/>
      </c>
      <c r="L3649" s="92" t="str">
        <f t="shared" si="574"/>
        <v/>
      </c>
      <c r="M3649" s="95" t="str">
        <f>IF(A3649&lt;&gt;"",IF(MID(C3649,1,1)="c",SigmaEpsConcrete(I3649,$AN$30:$AN$33,$AR$30:$AR$33,$AS$26,$AS$27,$AS$28,$AQ$20,$AU$19),""),"")</f>
        <v/>
      </c>
      <c r="N3649" s="95" t="str">
        <f>IF(A3649&lt;&gt;"",IF(MID(C3649,1,1)="r",SigmaEpsReinf(J3649,$AS$42:$AS$43,$AS$41,$AS$39,$AS$40,$AQ$38),""),"")</f>
        <v/>
      </c>
      <c r="Q3649" s="92" t="str">
        <f t="shared" si="576"/>
        <v/>
      </c>
      <c r="R3649" s="92" t="str">
        <f t="shared" si="577"/>
        <v/>
      </c>
      <c r="U3649" s="5"/>
      <c r="V3649" s="5"/>
      <c r="W3649" s="94" t="str">
        <f t="shared" si="575"/>
        <v/>
      </c>
      <c r="X3649" s="94" t="str">
        <f t="shared" si="578"/>
        <v/>
      </c>
      <c r="Y3649" s="5"/>
      <c r="BK3649" s="8"/>
      <c r="BL3649" s="5"/>
      <c r="BM3649" s="5"/>
      <c r="BN3649" s="5"/>
      <c r="BO3649" s="5"/>
      <c r="BP3649" s="1"/>
      <c r="BQ3649" s="1"/>
      <c r="BR3649" s="1"/>
      <c r="BS3649" s="1"/>
      <c r="BT3649" s="1"/>
      <c r="BU3649" s="4"/>
      <c r="BV3649" s="1"/>
      <c r="BW3649" s="3"/>
      <c r="BX3649" s="4"/>
      <c r="BY3649" s="5"/>
      <c r="BZ3649" s="5"/>
      <c r="CA3649" s="5"/>
      <c r="CB3649" s="5"/>
      <c r="CC3649" s="5"/>
      <c r="CD3649" s="43"/>
    </row>
    <row r="3650" spans="1:82" x14ac:dyDescent="0.25">
      <c r="A3650" s="8"/>
      <c r="B3650" s="5"/>
      <c r="C3650" s="5"/>
      <c r="D3650" s="5"/>
      <c r="E3650" s="5"/>
      <c r="F3650" s="94" t="str">
        <f t="shared" si="569"/>
        <v/>
      </c>
      <c r="G3650" s="94" t="str">
        <f t="shared" si="570"/>
        <v/>
      </c>
      <c r="H3650" s="127" t="str">
        <f>IF(A3650&lt;&gt;"",IF(MID(C3650,1,1)="c",$AS$26,IF(MID(C3650,1,1)="r",$AS$41,IF(MID(C3650,1,1)="p",#REF!,#REF!))),"")</f>
        <v/>
      </c>
      <c r="I3650" s="92" t="str">
        <f t="shared" si="571"/>
        <v/>
      </c>
      <c r="J3650" s="92" t="str">
        <f t="shared" si="572"/>
        <v/>
      </c>
      <c r="K3650" s="92" t="str">
        <f t="shared" si="573"/>
        <v/>
      </c>
      <c r="L3650" s="92" t="str">
        <f t="shared" si="574"/>
        <v/>
      </c>
      <c r="M3650" s="95" t="str">
        <f>IF(A3650&lt;&gt;"",IF(MID(C3650,1,1)="c",SigmaEpsConcrete(I3650,$AN$30:$AN$33,$AR$30:$AR$33,$AS$26,$AS$27,$AS$28,$AQ$20,$AU$19),""),"")</f>
        <v/>
      </c>
      <c r="N3650" s="95" t="str">
        <f>IF(A3650&lt;&gt;"",IF(MID(C3650,1,1)="r",SigmaEpsReinf(J3650,$AS$42:$AS$43,$AS$41,$AS$39,$AS$40,$AQ$38),""),"")</f>
        <v/>
      </c>
      <c r="Q3650" s="92" t="str">
        <f t="shared" si="576"/>
        <v/>
      </c>
      <c r="R3650" s="92" t="str">
        <f t="shared" si="577"/>
        <v/>
      </c>
      <c r="U3650" s="5"/>
      <c r="V3650" s="5"/>
      <c r="W3650" s="94" t="str">
        <f t="shared" si="575"/>
        <v/>
      </c>
      <c r="X3650" s="94" t="str">
        <f t="shared" si="578"/>
        <v/>
      </c>
      <c r="Y3650" s="5"/>
      <c r="BK3650" s="8"/>
      <c r="BL3650" s="5"/>
      <c r="BM3650" s="5"/>
      <c r="BN3650" s="5"/>
      <c r="BO3650" s="5"/>
      <c r="BP3650" s="1"/>
      <c r="BQ3650" s="1"/>
      <c r="BR3650" s="1"/>
      <c r="BS3650" s="1"/>
      <c r="BT3650" s="1"/>
      <c r="BU3650" s="4"/>
      <c r="BV3650" s="1"/>
      <c r="BW3650" s="3"/>
      <c r="BX3650" s="4"/>
      <c r="BY3650" s="5"/>
      <c r="BZ3650" s="5"/>
      <c r="CA3650" s="5"/>
      <c r="CB3650" s="5"/>
      <c r="CC3650" s="5"/>
      <c r="CD3650" s="43"/>
    </row>
    <row r="3651" spans="1:82" x14ac:dyDescent="0.25">
      <c r="A3651" s="8"/>
      <c r="B3651" s="5"/>
      <c r="C3651" s="5"/>
      <c r="D3651" s="5"/>
      <c r="E3651" s="5"/>
      <c r="F3651" s="94" t="str">
        <f t="shared" si="569"/>
        <v/>
      </c>
      <c r="G3651" s="94" t="str">
        <f t="shared" si="570"/>
        <v/>
      </c>
      <c r="H3651" s="127" t="str">
        <f>IF(A3651&lt;&gt;"",IF(MID(C3651,1,1)="c",$AS$26,IF(MID(C3651,1,1)="r",$AS$41,IF(MID(C3651,1,1)="p",#REF!,#REF!))),"")</f>
        <v/>
      </c>
      <c r="I3651" s="92" t="str">
        <f t="shared" si="571"/>
        <v/>
      </c>
      <c r="J3651" s="92" t="str">
        <f t="shared" si="572"/>
        <v/>
      </c>
      <c r="K3651" s="92" t="str">
        <f t="shared" si="573"/>
        <v/>
      </c>
      <c r="L3651" s="92" t="str">
        <f t="shared" si="574"/>
        <v/>
      </c>
      <c r="M3651" s="95" t="str">
        <f>IF(A3651&lt;&gt;"",IF(MID(C3651,1,1)="c",SigmaEpsConcrete(I3651,$AN$30:$AN$33,$AR$30:$AR$33,$AS$26,$AS$27,$AS$28,$AQ$20,$AU$19),""),"")</f>
        <v/>
      </c>
      <c r="N3651" s="95" t="str">
        <f>IF(A3651&lt;&gt;"",IF(MID(C3651,1,1)="r",SigmaEpsReinf(J3651,$AS$42:$AS$43,$AS$41,$AS$39,$AS$40,$AQ$38),""),"")</f>
        <v/>
      </c>
      <c r="Q3651" s="92" t="str">
        <f t="shared" si="576"/>
        <v/>
      </c>
      <c r="R3651" s="92" t="str">
        <f t="shared" si="577"/>
        <v/>
      </c>
      <c r="U3651" s="5"/>
      <c r="V3651" s="5"/>
      <c r="W3651" s="94" t="str">
        <f t="shared" si="575"/>
        <v/>
      </c>
      <c r="X3651" s="94" t="str">
        <f t="shared" si="578"/>
        <v/>
      </c>
      <c r="Y3651" s="5"/>
      <c r="BK3651" s="8"/>
      <c r="BL3651" s="5"/>
      <c r="BM3651" s="5"/>
      <c r="BN3651" s="5"/>
      <c r="BO3651" s="5"/>
      <c r="BP3651" s="1"/>
      <c r="BQ3651" s="1"/>
      <c r="BR3651" s="1"/>
      <c r="BS3651" s="1"/>
      <c r="BT3651" s="1"/>
      <c r="BU3651" s="4"/>
      <c r="BV3651" s="1"/>
      <c r="BW3651" s="3"/>
      <c r="BX3651" s="4"/>
      <c r="BY3651" s="5"/>
      <c r="BZ3651" s="5"/>
      <c r="CA3651" s="5"/>
      <c r="CB3651" s="5"/>
      <c r="CC3651" s="5"/>
      <c r="CD3651" s="43"/>
    </row>
    <row r="3652" spans="1:82" x14ac:dyDescent="0.25">
      <c r="A3652" s="8"/>
      <c r="B3652" s="5"/>
      <c r="C3652" s="5"/>
      <c r="D3652" s="5"/>
      <c r="E3652" s="5"/>
      <c r="F3652" s="94" t="str">
        <f t="shared" si="569"/>
        <v/>
      </c>
      <c r="G3652" s="94" t="str">
        <f t="shared" si="570"/>
        <v/>
      </c>
      <c r="H3652" s="127" t="str">
        <f>IF(A3652&lt;&gt;"",IF(MID(C3652,1,1)="c",$AS$26,IF(MID(C3652,1,1)="r",$AS$41,IF(MID(C3652,1,1)="p",#REF!,#REF!))),"")</f>
        <v/>
      </c>
      <c r="I3652" s="92" t="str">
        <f t="shared" si="571"/>
        <v/>
      </c>
      <c r="J3652" s="92" t="str">
        <f t="shared" si="572"/>
        <v/>
      </c>
      <c r="K3652" s="92" t="str">
        <f t="shared" si="573"/>
        <v/>
      </c>
      <c r="L3652" s="92" t="str">
        <f t="shared" si="574"/>
        <v/>
      </c>
      <c r="M3652" s="95" t="str">
        <f>IF(A3652&lt;&gt;"",IF(MID(C3652,1,1)="c",SigmaEpsConcrete(I3652,$AN$30:$AN$33,$AR$30:$AR$33,$AS$26,$AS$27,$AS$28,$AQ$20,$AU$19),""),"")</f>
        <v/>
      </c>
      <c r="N3652" s="95" t="str">
        <f>IF(A3652&lt;&gt;"",IF(MID(C3652,1,1)="r",SigmaEpsReinf(J3652,$AS$42:$AS$43,$AS$41,$AS$39,$AS$40,$AQ$38),""),"")</f>
        <v/>
      </c>
      <c r="Q3652" s="92" t="str">
        <f t="shared" si="576"/>
        <v/>
      </c>
      <c r="R3652" s="92" t="str">
        <f t="shared" si="577"/>
        <v/>
      </c>
      <c r="U3652" s="5"/>
      <c r="V3652" s="5"/>
      <c r="W3652" s="94" t="str">
        <f t="shared" si="575"/>
        <v/>
      </c>
      <c r="X3652" s="94" t="str">
        <f t="shared" si="578"/>
        <v/>
      </c>
      <c r="Y3652" s="5"/>
      <c r="BK3652" s="8"/>
      <c r="BL3652" s="5"/>
      <c r="BM3652" s="5"/>
      <c r="BN3652" s="5"/>
      <c r="BO3652" s="5"/>
      <c r="BP3652" s="1"/>
      <c r="BQ3652" s="1"/>
      <c r="BR3652" s="1"/>
      <c r="BS3652" s="1"/>
      <c r="BT3652" s="1"/>
      <c r="BU3652" s="4"/>
      <c r="BV3652" s="1"/>
      <c r="BW3652" s="3"/>
      <c r="BX3652" s="4"/>
      <c r="BY3652" s="5"/>
      <c r="BZ3652" s="5"/>
      <c r="CA3652" s="5"/>
      <c r="CB3652" s="5"/>
      <c r="CC3652" s="5"/>
      <c r="CD3652" s="43"/>
    </row>
    <row r="3653" spans="1:82" x14ac:dyDescent="0.25">
      <c r="A3653" s="8"/>
      <c r="B3653" s="5"/>
      <c r="C3653" s="5"/>
      <c r="D3653" s="5"/>
      <c r="E3653" s="5"/>
      <c r="F3653" s="94" t="str">
        <f t="shared" si="569"/>
        <v/>
      </c>
      <c r="G3653" s="94" t="str">
        <f t="shared" si="570"/>
        <v/>
      </c>
      <c r="H3653" s="127" t="str">
        <f>IF(A3653&lt;&gt;"",IF(MID(C3653,1,1)="c",$AS$26,IF(MID(C3653,1,1)="r",$AS$41,IF(MID(C3653,1,1)="p",#REF!,#REF!))),"")</f>
        <v/>
      </c>
      <c r="I3653" s="92" t="str">
        <f t="shared" si="571"/>
        <v/>
      </c>
      <c r="J3653" s="92" t="str">
        <f t="shared" si="572"/>
        <v/>
      </c>
      <c r="K3653" s="92" t="str">
        <f t="shared" si="573"/>
        <v/>
      </c>
      <c r="L3653" s="92" t="str">
        <f t="shared" si="574"/>
        <v/>
      </c>
      <c r="M3653" s="95" t="str">
        <f>IF(A3653&lt;&gt;"",IF(MID(C3653,1,1)="c",SigmaEpsConcrete(I3653,$AN$30:$AN$33,$AR$30:$AR$33,$AS$26,$AS$27,$AS$28,$AQ$20,$AU$19),""),"")</f>
        <v/>
      </c>
      <c r="N3653" s="95" t="str">
        <f>IF(A3653&lt;&gt;"",IF(MID(C3653,1,1)="r",SigmaEpsReinf(J3653,$AS$42:$AS$43,$AS$41,$AS$39,$AS$40,$AQ$38),""),"")</f>
        <v/>
      </c>
      <c r="Q3653" s="92" t="str">
        <f t="shared" si="576"/>
        <v/>
      </c>
      <c r="R3653" s="92" t="str">
        <f t="shared" si="577"/>
        <v/>
      </c>
      <c r="U3653" s="5"/>
      <c r="V3653" s="5"/>
      <c r="W3653" s="94" t="str">
        <f t="shared" si="575"/>
        <v/>
      </c>
      <c r="X3653" s="94" t="str">
        <f t="shared" si="578"/>
        <v/>
      </c>
      <c r="Y3653" s="5"/>
      <c r="BK3653" s="8"/>
      <c r="BL3653" s="5"/>
      <c r="BM3653" s="5"/>
      <c r="BN3653" s="5"/>
      <c r="BO3653" s="5"/>
      <c r="BP3653" s="1"/>
      <c r="BQ3653" s="1"/>
      <c r="BR3653" s="1"/>
      <c r="BS3653" s="1"/>
      <c r="BT3653" s="1"/>
      <c r="BU3653" s="4"/>
      <c r="BV3653" s="1"/>
      <c r="BW3653" s="3"/>
      <c r="BX3653" s="4"/>
      <c r="BY3653" s="5"/>
      <c r="BZ3653" s="5"/>
      <c r="CA3653" s="5"/>
      <c r="CB3653" s="5"/>
      <c r="CC3653" s="5"/>
      <c r="CD3653" s="43"/>
    </row>
    <row r="3654" spans="1:82" x14ac:dyDescent="0.25">
      <c r="A3654" s="8"/>
      <c r="B3654" s="5"/>
      <c r="C3654" s="5"/>
      <c r="D3654" s="5"/>
      <c r="E3654" s="5"/>
      <c r="F3654" s="94" t="str">
        <f t="shared" si="569"/>
        <v/>
      </c>
      <c r="G3654" s="94" t="str">
        <f t="shared" si="570"/>
        <v/>
      </c>
      <c r="H3654" s="127" t="str">
        <f>IF(A3654&lt;&gt;"",IF(MID(C3654,1,1)="c",$AS$26,IF(MID(C3654,1,1)="r",$AS$41,IF(MID(C3654,1,1)="p",#REF!,#REF!))),"")</f>
        <v/>
      </c>
      <c r="I3654" s="92" t="str">
        <f t="shared" si="571"/>
        <v/>
      </c>
      <c r="J3654" s="92" t="str">
        <f t="shared" si="572"/>
        <v/>
      </c>
      <c r="K3654" s="92" t="str">
        <f t="shared" si="573"/>
        <v/>
      </c>
      <c r="L3654" s="92" t="str">
        <f t="shared" si="574"/>
        <v/>
      </c>
      <c r="M3654" s="95" t="str">
        <f>IF(A3654&lt;&gt;"",IF(MID(C3654,1,1)="c",SigmaEpsConcrete(I3654,$AN$30:$AN$33,$AR$30:$AR$33,$AS$26,$AS$27,$AS$28,$AQ$20,$AU$19),""),"")</f>
        <v/>
      </c>
      <c r="N3654" s="95" t="str">
        <f>IF(A3654&lt;&gt;"",IF(MID(C3654,1,1)="r",SigmaEpsReinf(J3654,$AS$42:$AS$43,$AS$41,$AS$39,$AS$40,$AQ$38),""),"")</f>
        <v/>
      </c>
      <c r="Q3654" s="92" t="str">
        <f t="shared" si="576"/>
        <v/>
      </c>
      <c r="R3654" s="92" t="str">
        <f t="shared" si="577"/>
        <v/>
      </c>
      <c r="U3654" s="5"/>
      <c r="V3654" s="5"/>
      <c r="W3654" s="94" t="str">
        <f t="shared" si="575"/>
        <v/>
      </c>
      <c r="X3654" s="94" t="str">
        <f t="shared" si="578"/>
        <v/>
      </c>
      <c r="Y3654" s="5"/>
      <c r="BK3654" s="8"/>
      <c r="BL3654" s="5"/>
      <c r="BM3654" s="5"/>
      <c r="BN3654" s="5"/>
      <c r="BO3654" s="5"/>
      <c r="BP3654" s="1"/>
      <c r="BQ3654" s="1"/>
      <c r="BR3654" s="1"/>
      <c r="BS3654" s="1"/>
      <c r="BT3654" s="1"/>
      <c r="BU3654" s="4"/>
      <c r="BV3654" s="1"/>
      <c r="BW3654" s="3"/>
      <c r="BX3654" s="4"/>
      <c r="BY3654" s="5"/>
      <c r="BZ3654" s="5"/>
      <c r="CA3654" s="5"/>
      <c r="CB3654" s="5"/>
      <c r="CC3654" s="5"/>
      <c r="CD3654" s="43"/>
    </row>
    <row r="3655" spans="1:82" x14ac:dyDescent="0.25">
      <c r="A3655" s="8"/>
      <c r="B3655" s="5"/>
      <c r="C3655" s="5"/>
      <c r="D3655" s="5"/>
      <c r="E3655" s="5"/>
      <c r="F3655" s="94" t="str">
        <f t="shared" si="569"/>
        <v/>
      </c>
      <c r="G3655" s="94" t="str">
        <f t="shared" si="570"/>
        <v/>
      </c>
      <c r="H3655" s="127" t="str">
        <f>IF(A3655&lt;&gt;"",IF(MID(C3655,1,1)="c",$AS$26,IF(MID(C3655,1,1)="r",$AS$41,IF(MID(C3655,1,1)="p",#REF!,#REF!))),"")</f>
        <v/>
      </c>
      <c r="I3655" s="92" t="str">
        <f t="shared" si="571"/>
        <v/>
      </c>
      <c r="J3655" s="92" t="str">
        <f t="shared" si="572"/>
        <v/>
      </c>
      <c r="K3655" s="92" t="str">
        <f t="shared" si="573"/>
        <v/>
      </c>
      <c r="L3655" s="92" t="str">
        <f t="shared" si="574"/>
        <v/>
      </c>
      <c r="M3655" s="95" t="str">
        <f>IF(A3655&lt;&gt;"",IF(MID(C3655,1,1)="c",SigmaEpsConcrete(I3655,$AN$30:$AN$33,$AR$30:$AR$33,$AS$26,$AS$27,$AS$28,$AQ$20,$AU$19),""),"")</f>
        <v/>
      </c>
      <c r="N3655" s="95" t="str">
        <f>IF(A3655&lt;&gt;"",IF(MID(C3655,1,1)="r",SigmaEpsReinf(J3655,$AS$42:$AS$43,$AS$41,$AS$39,$AS$40,$AQ$38),""),"")</f>
        <v/>
      </c>
      <c r="Q3655" s="92" t="str">
        <f t="shared" si="576"/>
        <v/>
      </c>
      <c r="R3655" s="92" t="str">
        <f t="shared" si="577"/>
        <v/>
      </c>
      <c r="U3655" s="5"/>
      <c r="V3655" s="5"/>
      <c r="W3655" s="94" t="str">
        <f t="shared" si="575"/>
        <v/>
      </c>
      <c r="X3655" s="94" t="str">
        <f t="shared" si="578"/>
        <v/>
      </c>
      <c r="Y3655" s="5"/>
      <c r="BK3655" s="8"/>
      <c r="BL3655" s="5"/>
      <c r="BM3655" s="5"/>
      <c r="BN3655" s="5"/>
      <c r="BO3655" s="5"/>
      <c r="BP3655" s="1"/>
      <c r="BQ3655" s="1"/>
      <c r="BR3655" s="1"/>
      <c r="BS3655" s="1"/>
      <c r="BT3655" s="1"/>
      <c r="BU3655" s="4"/>
      <c r="BV3655" s="1"/>
      <c r="BW3655" s="3"/>
      <c r="BX3655" s="4"/>
      <c r="BY3655" s="5"/>
      <c r="BZ3655" s="5"/>
      <c r="CA3655" s="5"/>
      <c r="CB3655" s="5"/>
      <c r="CC3655" s="5"/>
      <c r="CD3655" s="43"/>
    </row>
    <row r="3656" spans="1:82" x14ac:dyDescent="0.25">
      <c r="A3656" s="8"/>
      <c r="B3656" s="5"/>
      <c r="C3656" s="5"/>
      <c r="D3656" s="5"/>
      <c r="E3656" s="5"/>
      <c r="F3656" s="94" t="str">
        <f t="shared" si="569"/>
        <v/>
      </c>
      <c r="G3656" s="94" t="str">
        <f t="shared" si="570"/>
        <v/>
      </c>
      <c r="H3656" s="127" t="str">
        <f>IF(A3656&lt;&gt;"",IF(MID(C3656,1,1)="c",$AS$26,IF(MID(C3656,1,1)="r",$AS$41,IF(MID(C3656,1,1)="p",#REF!,#REF!))),"")</f>
        <v/>
      </c>
      <c r="I3656" s="92" t="str">
        <f t="shared" si="571"/>
        <v/>
      </c>
      <c r="J3656" s="92" t="str">
        <f t="shared" si="572"/>
        <v/>
      </c>
      <c r="K3656" s="92" t="str">
        <f t="shared" si="573"/>
        <v/>
      </c>
      <c r="L3656" s="92" t="str">
        <f t="shared" si="574"/>
        <v/>
      </c>
      <c r="M3656" s="95" t="str">
        <f>IF(A3656&lt;&gt;"",IF(MID(C3656,1,1)="c",SigmaEpsConcrete(I3656,$AN$30:$AN$33,$AR$30:$AR$33,$AS$26,$AS$27,$AS$28,$AQ$20,$AU$19),""),"")</f>
        <v/>
      </c>
      <c r="N3656" s="95" t="str">
        <f>IF(A3656&lt;&gt;"",IF(MID(C3656,1,1)="r",SigmaEpsReinf(J3656,$AS$42:$AS$43,$AS$41,$AS$39,$AS$40,$AQ$38),""),"")</f>
        <v/>
      </c>
      <c r="Q3656" s="92" t="str">
        <f t="shared" si="576"/>
        <v/>
      </c>
      <c r="R3656" s="92" t="str">
        <f t="shared" si="577"/>
        <v/>
      </c>
      <c r="U3656" s="5"/>
      <c r="V3656" s="5"/>
      <c r="W3656" s="94" t="str">
        <f t="shared" si="575"/>
        <v/>
      </c>
      <c r="X3656" s="94" t="str">
        <f t="shared" si="578"/>
        <v/>
      </c>
      <c r="Y3656" s="5"/>
      <c r="BK3656" s="8"/>
      <c r="BL3656" s="5"/>
      <c r="BM3656" s="5"/>
      <c r="BN3656" s="5"/>
      <c r="BO3656" s="5"/>
      <c r="BP3656" s="1"/>
      <c r="BQ3656" s="1"/>
      <c r="BR3656" s="1"/>
      <c r="BS3656" s="1"/>
      <c r="BT3656" s="1"/>
      <c r="BU3656" s="4"/>
      <c r="BV3656" s="1"/>
      <c r="BW3656" s="3"/>
      <c r="BX3656" s="4"/>
      <c r="BY3656" s="5"/>
      <c r="BZ3656" s="5"/>
      <c r="CA3656" s="5"/>
      <c r="CB3656" s="5"/>
      <c r="CC3656" s="5"/>
      <c r="CD3656" s="43"/>
    </row>
    <row r="3657" spans="1:82" x14ac:dyDescent="0.25">
      <c r="A3657" s="8"/>
      <c r="B3657" s="5"/>
      <c r="C3657" s="5"/>
      <c r="D3657" s="5"/>
      <c r="E3657" s="5"/>
      <c r="F3657" s="94" t="str">
        <f t="shared" si="569"/>
        <v/>
      </c>
      <c r="G3657" s="94" t="str">
        <f t="shared" si="570"/>
        <v/>
      </c>
      <c r="H3657" s="127" t="str">
        <f>IF(A3657&lt;&gt;"",IF(MID(C3657,1,1)="c",$AS$26,IF(MID(C3657,1,1)="r",$AS$41,IF(MID(C3657,1,1)="p",#REF!,#REF!))),"")</f>
        <v/>
      </c>
      <c r="I3657" s="92" t="str">
        <f t="shared" si="571"/>
        <v/>
      </c>
      <c r="J3657" s="92" t="str">
        <f t="shared" si="572"/>
        <v/>
      </c>
      <c r="K3657" s="92" t="str">
        <f t="shared" si="573"/>
        <v/>
      </c>
      <c r="L3657" s="92" t="str">
        <f t="shared" si="574"/>
        <v/>
      </c>
      <c r="M3657" s="95" t="str">
        <f>IF(A3657&lt;&gt;"",IF(MID(C3657,1,1)="c",SigmaEpsConcrete(I3657,$AN$30:$AN$33,$AR$30:$AR$33,$AS$26,$AS$27,$AS$28,$AQ$20,$AU$19),""),"")</f>
        <v/>
      </c>
      <c r="N3657" s="95" t="str">
        <f>IF(A3657&lt;&gt;"",IF(MID(C3657,1,1)="r",SigmaEpsReinf(J3657,$AS$42:$AS$43,$AS$41,$AS$39,$AS$40,$AQ$38),""),"")</f>
        <v/>
      </c>
      <c r="Q3657" s="92" t="str">
        <f t="shared" si="576"/>
        <v/>
      </c>
      <c r="R3657" s="92" t="str">
        <f t="shared" si="577"/>
        <v/>
      </c>
      <c r="U3657" s="5"/>
      <c r="V3657" s="5"/>
      <c r="W3657" s="94" t="str">
        <f t="shared" si="575"/>
        <v/>
      </c>
      <c r="X3657" s="94" t="str">
        <f t="shared" si="578"/>
        <v/>
      </c>
      <c r="Y3657" s="5"/>
      <c r="BK3657" s="8"/>
      <c r="BL3657" s="5"/>
      <c r="BM3657" s="5"/>
      <c r="BN3657" s="5"/>
      <c r="BO3657" s="5"/>
      <c r="BP3657" s="1"/>
      <c r="BQ3657" s="1"/>
      <c r="BR3657" s="1"/>
      <c r="BS3657" s="1"/>
      <c r="BT3657" s="1"/>
      <c r="BU3657" s="4"/>
      <c r="BV3657" s="1"/>
      <c r="BW3657" s="3"/>
      <c r="BX3657" s="4"/>
      <c r="BY3657" s="5"/>
      <c r="BZ3657" s="5"/>
      <c r="CA3657" s="5"/>
      <c r="CB3657" s="5"/>
      <c r="CC3657" s="5"/>
      <c r="CD3657" s="43"/>
    </row>
    <row r="3658" spans="1:82" x14ac:dyDescent="0.25">
      <c r="A3658" s="8"/>
      <c r="B3658" s="5"/>
      <c r="C3658" s="5"/>
      <c r="D3658" s="5"/>
      <c r="E3658" s="5"/>
      <c r="F3658" s="94" t="str">
        <f t="shared" ref="F3658:F3721" si="579">IF(A3658&lt;&gt;"",(D3658-$AU$86)/10,"")</f>
        <v/>
      </c>
      <c r="G3658" s="94" t="str">
        <f t="shared" ref="G3658:G3721" si="580">IF(A3658&lt;&gt;"",(E3658-$AU$87)/10,"")</f>
        <v/>
      </c>
      <c r="H3658" s="127" t="str">
        <f>IF(A3658&lt;&gt;"",IF(MID(C3658,1,1)="c",$AS$26,IF(MID(C3658,1,1)="r",$AS$41,IF(MID(C3658,1,1)="p",#REF!,#REF!))),"")</f>
        <v/>
      </c>
      <c r="I3658" s="92" t="str">
        <f t="shared" ref="I3658:I3721" si="581">IF($A3658&lt;&gt;"",IF(MID($C3658,1,1)="c",$Y$3+$Y$4*$F3658+$Y$5*$G3658+$BR$43,""),"")</f>
        <v/>
      </c>
      <c r="J3658" s="92" t="str">
        <f t="shared" ref="J3658:J3721" si="582">IF($A3658&lt;&gt;"",IF(MID($C3658,1,1)="r",$Y$3+$Y$4*$F3658+$Y$5*$G3658+$BR$43,""),"")</f>
        <v/>
      </c>
      <c r="K3658" s="92" t="str">
        <f t="shared" ref="K3658:K3721" si="583">IF($A3658&lt;&gt;"",IF(MID($C3658,1,1)="u",$Y$3+$Y$4*$F3658+$Y$5*$G3658+$BR$43,""),"")</f>
        <v/>
      </c>
      <c r="L3658" s="92" t="str">
        <f t="shared" ref="L3658:L3721" si="584">IF($A3658&lt;&gt;"",IF(MID($C3658,1,1)="p",$Y$3+$Y$4*$F3658+$Y$5*$G3658+$BR$43,""),"")</f>
        <v/>
      </c>
      <c r="M3658" s="95" t="str">
        <f>IF(A3658&lt;&gt;"",IF(MID(C3658,1,1)="c",SigmaEpsConcrete(I3658,$AN$30:$AN$33,$AR$30:$AR$33,$AS$26,$AS$27,$AS$28,$AQ$20,$AU$19),""),"")</f>
        <v/>
      </c>
      <c r="N3658" s="95" t="str">
        <f>IF(A3658&lt;&gt;"",IF(MID(C3658,1,1)="r",SigmaEpsReinf(J3658,$AS$42:$AS$43,$AS$41,$AS$39,$AS$40,$AQ$38),""),"")</f>
        <v/>
      </c>
      <c r="Q3658" s="92" t="str">
        <f t="shared" si="576"/>
        <v/>
      </c>
      <c r="R3658" s="92" t="str">
        <f t="shared" si="577"/>
        <v/>
      </c>
      <c r="U3658" s="5"/>
      <c r="V3658" s="5"/>
      <c r="W3658" s="94" t="str">
        <f t="shared" ref="W3658:W3721" si="585">IF(A3658&lt;&gt;"",F3658-$AU$105,"")</f>
        <v/>
      </c>
      <c r="X3658" s="94" t="str">
        <f t="shared" si="578"/>
        <v/>
      </c>
      <c r="Y3658" s="5"/>
      <c r="BK3658" s="8"/>
      <c r="BL3658" s="5"/>
      <c r="BM3658" s="5"/>
      <c r="BN3658" s="5"/>
      <c r="BO3658" s="5"/>
      <c r="BP3658" s="1"/>
      <c r="BQ3658" s="1"/>
      <c r="BR3658" s="1"/>
      <c r="BS3658" s="1"/>
      <c r="BT3658" s="1"/>
      <c r="BU3658" s="4"/>
      <c r="BV3658" s="1"/>
      <c r="BW3658" s="3"/>
      <c r="BX3658" s="4"/>
      <c r="BY3658" s="5"/>
      <c r="BZ3658" s="5"/>
      <c r="CA3658" s="5"/>
      <c r="CB3658" s="5"/>
      <c r="CC3658" s="5"/>
      <c r="CD3658" s="43"/>
    </row>
    <row r="3659" spans="1:82" x14ac:dyDescent="0.25">
      <c r="A3659" s="8"/>
      <c r="B3659" s="5"/>
      <c r="C3659" s="5"/>
      <c r="D3659" s="5"/>
      <c r="E3659" s="5"/>
      <c r="F3659" s="94" t="str">
        <f t="shared" si="579"/>
        <v/>
      </c>
      <c r="G3659" s="94" t="str">
        <f t="shared" si="580"/>
        <v/>
      </c>
      <c r="H3659" s="127" t="str">
        <f>IF(A3659&lt;&gt;"",IF(MID(C3659,1,1)="c",$AS$26,IF(MID(C3659,1,1)="r",$AS$41,IF(MID(C3659,1,1)="p",#REF!,#REF!))),"")</f>
        <v/>
      </c>
      <c r="I3659" s="92" t="str">
        <f t="shared" si="581"/>
        <v/>
      </c>
      <c r="J3659" s="92" t="str">
        <f t="shared" si="582"/>
        <v/>
      </c>
      <c r="K3659" s="92" t="str">
        <f t="shared" si="583"/>
        <v/>
      </c>
      <c r="L3659" s="92" t="str">
        <f t="shared" si="584"/>
        <v/>
      </c>
      <c r="M3659" s="95" t="str">
        <f>IF(A3659&lt;&gt;"",IF(MID(C3659,1,1)="c",SigmaEpsConcrete(I3659,$AN$30:$AN$33,$AR$30:$AR$33,$AS$26,$AS$27,$AS$28,$AQ$20,$AU$19),""),"")</f>
        <v/>
      </c>
      <c r="N3659" s="95" t="str">
        <f>IF(A3659&lt;&gt;"",IF(MID(C3659,1,1)="r",SigmaEpsReinf(J3659,$AS$42:$AS$43,$AS$41,$AS$39,$AS$40,$AQ$38),""),"")</f>
        <v/>
      </c>
      <c r="Q3659" s="92" t="str">
        <f t="shared" ref="Q3659:Q3722" si="586">IF(A3659&lt;&gt;"",IF(MID(C3659,1,1)="c",IF(ISERROR(M3659/I3659),"",M3659/I3659),""),"")</f>
        <v/>
      </c>
      <c r="R3659" s="92" t="str">
        <f t="shared" ref="R3659:R3722" si="587">IF(A3659&lt;&gt;"",IF(MID(C3659,1,1)="r",IF(ISERROR(N3659/J3659),"",N3659/J3659),""),"")</f>
        <v/>
      </c>
      <c r="U3659" s="5"/>
      <c r="V3659" s="5"/>
      <c r="W3659" s="94" t="str">
        <f t="shared" si="585"/>
        <v/>
      </c>
      <c r="X3659" s="94" t="str">
        <f t="shared" ref="X3659:X3722" si="588">IF(B3659&lt;&gt;"",G3659-$AU$106,"")</f>
        <v/>
      </c>
      <c r="Y3659" s="5"/>
      <c r="BK3659" s="8"/>
      <c r="BL3659" s="5"/>
      <c r="BM3659" s="5"/>
      <c r="BN3659" s="5"/>
      <c r="BO3659" s="5"/>
      <c r="BP3659" s="1"/>
      <c r="BQ3659" s="1"/>
      <c r="BR3659" s="1"/>
      <c r="BS3659" s="1"/>
      <c r="BT3659" s="1"/>
      <c r="BU3659" s="4"/>
      <c r="BV3659" s="1"/>
      <c r="BW3659" s="3"/>
      <c r="BX3659" s="4"/>
      <c r="BY3659" s="5"/>
      <c r="BZ3659" s="5"/>
      <c r="CA3659" s="5"/>
      <c r="CB3659" s="5"/>
      <c r="CC3659" s="5"/>
      <c r="CD3659" s="43"/>
    </row>
    <row r="3660" spans="1:82" x14ac:dyDescent="0.25">
      <c r="A3660" s="8"/>
      <c r="B3660" s="5"/>
      <c r="C3660" s="5"/>
      <c r="D3660" s="5"/>
      <c r="E3660" s="5"/>
      <c r="F3660" s="94" t="str">
        <f t="shared" si="579"/>
        <v/>
      </c>
      <c r="G3660" s="94" t="str">
        <f t="shared" si="580"/>
        <v/>
      </c>
      <c r="H3660" s="127" t="str">
        <f>IF(A3660&lt;&gt;"",IF(MID(C3660,1,1)="c",$AS$26,IF(MID(C3660,1,1)="r",$AS$41,IF(MID(C3660,1,1)="p",#REF!,#REF!))),"")</f>
        <v/>
      </c>
      <c r="I3660" s="92" t="str">
        <f t="shared" si="581"/>
        <v/>
      </c>
      <c r="J3660" s="92" t="str">
        <f t="shared" si="582"/>
        <v/>
      </c>
      <c r="K3660" s="92" t="str">
        <f t="shared" si="583"/>
        <v/>
      </c>
      <c r="L3660" s="92" t="str">
        <f t="shared" si="584"/>
        <v/>
      </c>
      <c r="M3660" s="95" t="str">
        <f>IF(A3660&lt;&gt;"",IF(MID(C3660,1,1)="c",SigmaEpsConcrete(I3660,$AN$30:$AN$33,$AR$30:$AR$33,$AS$26,$AS$27,$AS$28,$AQ$20,$AU$19),""),"")</f>
        <v/>
      </c>
      <c r="N3660" s="95" t="str">
        <f>IF(A3660&lt;&gt;"",IF(MID(C3660,1,1)="r",SigmaEpsReinf(J3660,$AS$42:$AS$43,$AS$41,$AS$39,$AS$40,$AQ$38),""),"")</f>
        <v/>
      </c>
      <c r="Q3660" s="92" t="str">
        <f t="shared" si="586"/>
        <v/>
      </c>
      <c r="R3660" s="92" t="str">
        <f t="shared" si="587"/>
        <v/>
      </c>
      <c r="U3660" s="5"/>
      <c r="V3660" s="5"/>
      <c r="W3660" s="94" t="str">
        <f t="shared" si="585"/>
        <v/>
      </c>
      <c r="X3660" s="94" t="str">
        <f t="shared" si="588"/>
        <v/>
      </c>
      <c r="Y3660" s="5"/>
      <c r="BK3660" s="8"/>
      <c r="BL3660" s="5"/>
      <c r="BM3660" s="5"/>
      <c r="BN3660" s="5"/>
      <c r="BO3660" s="5"/>
      <c r="BP3660" s="1"/>
      <c r="BQ3660" s="1"/>
      <c r="BR3660" s="1"/>
      <c r="BS3660" s="1"/>
      <c r="BT3660" s="1"/>
      <c r="BU3660" s="4"/>
      <c r="BV3660" s="1"/>
      <c r="BW3660" s="3"/>
      <c r="BX3660" s="4"/>
      <c r="BY3660" s="5"/>
      <c r="BZ3660" s="5"/>
      <c r="CA3660" s="5"/>
      <c r="CB3660" s="5"/>
      <c r="CC3660" s="5"/>
      <c r="CD3660" s="43"/>
    </row>
    <row r="3661" spans="1:82" x14ac:dyDescent="0.25">
      <c r="A3661" s="8"/>
      <c r="B3661" s="5"/>
      <c r="C3661" s="5"/>
      <c r="D3661" s="5"/>
      <c r="E3661" s="5"/>
      <c r="F3661" s="94" t="str">
        <f t="shared" si="579"/>
        <v/>
      </c>
      <c r="G3661" s="94" t="str">
        <f t="shared" si="580"/>
        <v/>
      </c>
      <c r="H3661" s="127" t="str">
        <f>IF(A3661&lt;&gt;"",IF(MID(C3661,1,1)="c",$AS$26,IF(MID(C3661,1,1)="r",$AS$41,IF(MID(C3661,1,1)="p",#REF!,#REF!))),"")</f>
        <v/>
      </c>
      <c r="I3661" s="92" t="str">
        <f t="shared" si="581"/>
        <v/>
      </c>
      <c r="J3661" s="92" t="str">
        <f t="shared" si="582"/>
        <v/>
      </c>
      <c r="K3661" s="92" t="str">
        <f t="shared" si="583"/>
        <v/>
      </c>
      <c r="L3661" s="92" t="str">
        <f t="shared" si="584"/>
        <v/>
      </c>
      <c r="M3661" s="95" t="str">
        <f>IF(A3661&lt;&gt;"",IF(MID(C3661,1,1)="c",SigmaEpsConcrete(I3661,$AN$30:$AN$33,$AR$30:$AR$33,$AS$26,$AS$27,$AS$28,$AQ$20,$AU$19),""),"")</f>
        <v/>
      </c>
      <c r="N3661" s="95" t="str">
        <f>IF(A3661&lt;&gt;"",IF(MID(C3661,1,1)="r",SigmaEpsReinf(J3661,$AS$42:$AS$43,$AS$41,$AS$39,$AS$40,$AQ$38),""),"")</f>
        <v/>
      </c>
      <c r="Q3661" s="92" t="str">
        <f t="shared" si="586"/>
        <v/>
      </c>
      <c r="R3661" s="92" t="str">
        <f t="shared" si="587"/>
        <v/>
      </c>
      <c r="U3661" s="5"/>
      <c r="V3661" s="5"/>
      <c r="W3661" s="94" t="str">
        <f t="shared" si="585"/>
        <v/>
      </c>
      <c r="X3661" s="94" t="str">
        <f t="shared" si="588"/>
        <v/>
      </c>
      <c r="Y3661" s="5"/>
      <c r="BK3661" s="8"/>
      <c r="BL3661" s="5"/>
      <c r="BM3661" s="5"/>
      <c r="BN3661" s="5"/>
      <c r="BO3661" s="5"/>
      <c r="BP3661" s="1"/>
      <c r="BQ3661" s="1"/>
      <c r="BR3661" s="1"/>
      <c r="BS3661" s="1"/>
      <c r="BT3661" s="1"/>
      <c r="BU3661" s="4"/>
      <c r="BV3661" s="1"/>
      <c r="BW3661" s="3"/>
      <c r="BX3661" s="4"/>
      <c r="BY3661" s="5"/>
      <c r="BZ3661" s="5"/>
      <c r="CA3661" s="5"/>
      <c r="CB3661" s="5"/>
      <c r="CC3661" s="5"/>
      <c r="CD3661" s="43"/>
    </row>
    <row r="3662" spans="1:82" x14ac:dyDescent="0.25">
      <c r="A3662" s="8"/>
      <c r="B3662" s="5"/>
      <c r="C3662" s="5"/>
      <c r="D3662" s="5"/>
      <c r="E3662" s="5"/>
      <c r="F3662" s="94" t="str">
        <f t="shared" si="579"/>
        <v/>
      </c>
      <c r="G3662" s="94" t="str">
        <f t="shared" si="580"/>
        <v/>
      </c>
      <c r="H3662" s="127" t="str">
        <f>IF(A3662&lt;&gt;"",IF(MID(C3662,1,1)="c",$AS$26,IF(MID(C3662,1,1)="r",$AS$41,IF(MID(C3662,1,1)="p",#REF!,#REF!))),"")</f>
        <v/>
      </c>
      <c r="I3662" s="92" t="str">
        <f t="shared" si="581"/>
        <v/>
      </c>
      <c r="J3662" s="92" t="str">
        <f t="shared" si="582"/>
        <v/>
      </c>
      <c r="K3662" s="92" t="str">
        <f t="shared" si="583"/>
        <v/>
      </c>
      <c r="L3662" s="92" t="str">
        <f t="shared" si="584"/>
        <v/>
      </c>
      <c r="M3662" s="95" t="str">
        <f>IF(A3662&lt;&gt;"",IF(MID(C3662,1,1)="c",SigmaEpsConcrete(I3662,$AN$30:$AN$33,$AR$30:$AR$33,$AS$26,$AS$27,$AS$28,$AQ$20,$AU$19),""),"")</f>
        <v/>
      </c>
      <c r="N3662" s="95" t="str">
        <f>IF(A3662&lt;&gt;"",IF(MID(C3662,1,1)="r",SigmaEpsReinf(J3662,$AS$42:$AS$43,$AS$41,$AS$39,$AS$40,$AQ$38),""),"")</f>
        <v/>
      </c>
      <c r="Q3662" s="92" t="str">
        <f t="shared" si="586"/>
        <v/>
      </c>
      <c r="R3662" s="92" t="str">
        <f t="shared" si="587"/>
        <v/>
      </c>
      <c r="U3662" s="5"/>
      <c r="V3662" s="5"/>
      <c r="W3662" s="94" t="str">
        <f t="shared" si="585"/>
        <v/>
      </c>
      <c r="X3662" s="94" t="str">
        <f t="shared" si="588"/>
        <v/>
      </c>
      <c r="Y3662" s="5"/>
      <c r="BK3662" s="8"/>
      <c r="BL3662" s="5"/>
      <c r="BM3662" s="5"/>
      <c r="BN3662" s="5"/>
      <c r="BO3662" s="5"/>
      <c r="BP3662" s="1"/>
      <c r="BQ3662" s="1"/>
      <c r="BR3662" s="1"/>
      <c r="BS3662" s="1"/>
      <c r="BT3662" s="1"/>
      <c r="BU3662" s="4"/>
      <c r="BV3662" s="1"/>
      <c r="BW3662" s="3"/>
      <c r="BX3662" s="4"/>
      <c r="BY3662" s="5"/>
      <c r="BZ3662" s="5"/>
      <c r="CA3662" s="5"/>
      <c r="CB3662" s="5"/>
      <c r="CC3662" s="5"/>
      <c r="CD3662" s="43"/>
    </row>
    <row r="3663" spans="1:82" x14ac:dyDescent="0.25">
      <c r="A3663" s="8"/>
      <c r="B3663" s="5"/>
      <c r="C3663" s="5"/>
      <c r="D3663" s="5"/>
      <c r="E3663" s="5"/>
      <c r="F3663" s="94" t="str">
        <f t="shared" si="579"/>
        <v/>
      </c>
      <c r="G3663" s="94" t="str">
        <f t="shared" si="580"/>
        <v/>
      </c>
      <c r="H3663" s="127" t="str">
        <f>IF(A3663&lt;&gt;"",IF(MID(C3663,1,1)="c",$AS$26,IF(MID(C3663,1,1)="r",$AS$41,IF(MID(C3663,1,1)="p",#REF!,#REF!))),"")</f>
        <v/>
      </c>
      <c r="I3663" s="92" t="str">
        <f t="shared" si="581"/>
        <v/>
      </c>
      <c r="J3663" s="92" t="str">
        <f t="shared" si="582"/>
        <v/>
      </c>
      <c r="K3663" s="92" t="str">
        <f t="shared" si="583"/>
        <v/>
      </c>
      <c r="L3663" s="92" t="str">
        <f t="shared" si="584"/>
        <v/>
      </c>
      <c r="M3663" s="95" t="str">
        <f>IF(A3663&lt;&gt;"",IF(MID(C3663,1,1)="c",SigmaEpsConcrete(I3663,$AN$30:$AN$33,$AR$30:$AR$33,$AS$26,$AS$27,$AS$28,$AQ$20,$AU$19),""),"")</f>
        <v/>
      </c>
      <c r="N3663" s="95" t="str">
        <f>IF(A3663&lt;&gt;"",IF(MID(C3663,1,1)="r",SigmaEpsReinf(J3663,$AS$42:$AS$43,$AS$41,$AS$39,$AS$40,$AQ$38),""),"")</f>
        <v/>
      </c>
      <c r="Q3663" s="92" t="str">
        <f t="shared" si="586"/>
        <v/>
      </c>
      <c r="R3663" s="92" t="str">
        <f t="shared" si="587"/>
        <v/>
      </c>
      <c r="U3663" s="5"/>
      <c r="V3663" s="5"/>
      <c r="W3663" s="94" t="str">
        <f t="shared" si="585"/>
        <v/>
      </c>
      <c r="X3663" s="94" t="str">
        <f t="shared" si="588"/>
        <v/>
      </c>
      <c r="Y3663" s="5"/>
      <c r="BK3663" s="8"/>
      <c r="BL3663" s="5"/>
      <c r="BM3663" s="5"/>
      <c r="BN3663" s="5"/>
      <c r="BO3663" s="5"/>
      <c r="BP3663" s="1"/>
      <c r="BQ3663" s="1"/>
      <c r="BR3663" s="1"/>
      <c r="BS3663" s="1"/>
      <c r="BT3663" s="1"/>
      <c r="BU3663" s="4"/>
      <c r="BV3663" s="1"/>
      <c r="BW3663" s="3"/>
      <c r="BX3663" s="4"/>
      <c r="BY3663" s="5"/>
      <c r="BZ3663" s="5"/>
      <c r="CA3663" s="5"/>
      <c r="CB3663" s="5"/>
      <c r="CC3663" s="5"/>
      <c r="CD3663" s="43"/>
    </row>
    <row r="3664" spans="1:82" x14ac:dyDescent="0.25">
      <c r="A3664" s="8"/>
      <c r="B3664" s="5"/>
      <c r="C3664" s="5"/>
      <c r="D3664" s="5"/>
      <c r="E3664" s="5"/>
      <c r="F3664" s="94" t="str">
        <f t="shared" si="579"/>
        <v/>
      </c>
      <c r="G3664" s="94" t="str">
        <f t="shared" si="580"/>
        <v/>
      </c>
      <c r="H3664" s="127" t="str">
        <f>IF(A3664&lt;&gt;"",IF(MID(C3664,1,1)="c",$AS$26,IF(MID(C3664,1,1)="r",$AS$41,IF(MID(C3664,1,1)="p",#REF!,#REF!))),"")</f>
        <v/>
      </c>
      <c r="I3664" s="92" t="str">
        <f t="shared" si="581"/>
        <v/>
      </c>
      <c r="J3664" s="92" t="str">
        <f t="shared" si="582"/>
        <v/>
      </c>
      <c r="K3664" s="92" t="str">
        <f t="shared" si="583"/>
        <v/>
      </c>
      <c r="L3664" s="92" t="str">
        <f t="shared" si="584"/>
        <v/>
      </c>
      <c r="M3664" s="95" t="str">
        <f>IF(A3664&lt;&gt;"",IF(MID(C3664,1,1)="c",SigmaEpsConcrete(I3664,$AN$30:$AN$33,$AR$30:$AR$33,$AS$26,$AS$27,$AS$28,$AQ$20,$AU$19),""),"")</f>
        <v/>
      </c>
      <c r="N3664" s="95" t="str">
        <f>IF(A3664&lt;&gt;"",IF(MID(C3664,1,1)="r",SigmaEpsReinf(J3664,$AS$42:$AS$43,$AS$41,$AS$39,$AS$40,$AQ$38),""),"")</f>
        <v/>
      </c>
      <c r="Q3664" s="92" t="str">
        <f t="shared" si="586"/>
        <v/>
      </c>
      <c r="R3664" s="92" t="str">
        <f t="shared" si="587"/>
        <v/>
      </c>
      <c r="U3664" s="5"/>
      <c r="V3664" s="5"/>
      <c r="W3664" s="94" t="str">
        <f t="shared" si="585"/>
        <v/>
      </c>
      <c r="X3664" s="94" t="str">
        <f t="shared" si="588"/>
        <v/>
      </c>
      <c r="Y3664" s="5"/>
      <c r="BK3664" s="8"/>
      <c r="BL3664" s="5"/>
      <c r="BM3664" s="5"/>
      <c r="BN3664" s="5"/>
      <c r="BO3664" s="5"/>
      <c r="BP3664" s="1"/>
      <c r="BQ3664" s="1"/>
      <c r="BR3664" s="1"/>
      <c r="BS3664" s="1"/>
      <c r="BT3664" s="1"/>
      <c r="BU3664" s="4"/>
      <c r="BV3664" s="1"/>
      <c r="BW3664" s="3"/>
      <c r="BX3664" s="4"/>
      <c r="BY3664" s="5"/>
      <c r="BZ3664" s="5"/>
      <c r="CA3664" s="5"/>
      <c r="CB3664" s="5"/>
      <c r="CC3664" s="5"/>
      <c r="CD3664" s="43"/>
    </row>
    <row r="3665" spans="1:82" x14ac:dyDescent="0.25">
      <c r="A3665" s="8"/>
      <c r="B3665" s="5"/>
      <c r="C3665" s="5"/>
      <c r="D3665" s="5"/>
      <c r="E3665" s="5"/>
      <c r="F3665" s="94" t="str">
        <f t="shared" si="579"/>
        <v/>
      </c>
      <c r="G3665" s="94" t="str">
        <f t="shared" si="580"/>
        <v/>
      </c>
      <c r="H3665" s="127" t="str">
        <f>IF(A3665&lt;&gt;"",IF(MID(C3665,1,1)="c",$AS$26,IF(MID(C3665,1,1)="r",$AS$41,IF(MID(C3665,1,1)="p",#REF!,#REF!))),"")</f>
        <v/>
      </c>
      <c r="I3665" s="92" t="str">
        <f t="shared" si="581"/>
        <v/>
      </c>
      <c r="J3665" s="92" t="str">
        <f t="shared" si="582"/>
        <v/>
      </c>
      <c r="K3665" s="92" t="str">
        <f t="shared" si="583"/>
        <v/>
      </c>
      <c r="L3665" s="92" t="str">
        <f t="shared" si="584"/>
        <v/>
      </c>
      <c r="M3665" s="95" t="str">
        <f>IF(A3665&lt;&gt;"",IF(MID(C3665,1,1)="c",SigmaEpsConcrete(I3665,$AN$30:$AN$33,$AR$30:$AR$33,$AS$26,$AS$27,$AS$28,$AQ$20,$AU$19),""),"")</f>
        <v/>
      </c>
      <c r="N3665" s="95" t="str">
        <f>IF(A3665&lt;&gt;"",IF(MID(C3665,1,1)="r",SigmaEpsReinf(J3665,$AS$42:$AS$43,$AS$41,$AS$39,$AS$40,$AQ$38),""),"")</f>
        <v/>
      </c>
      <c r="Q3665" s="92" t="str">
        <f t="shared" si="586"/>
        <v/>
      </c>
      <c r="R3665" s="92" t="str">
        <f t="shared" si="587"/>
        <v/>
      </c>
      <c r="U3665" s="5"/>
      <c r="V3665" s="5"/>
      <c r="W3665" s="94" t="str">
        <f t="shared" si="585"/>
        <v/>
      </c>
      <c r="X3665" s="94" t="str">
        <f t="shared" si="588"/>
        <v/>
      </c>
      <c r="Y3665" s="5"/>
      <c r="BK3665" s="8"/>
      <c r="BL3665" s="5"/>
      <c r="BM3665" s="5"/>
      <c r="BN3665" s="5"/>
      <c r="BO3665" s="5"/>
      <c r="BP3665" s="1"/>
      <c r="BQ3665" s="1"/>
      <c r="BR3665" s="1"/>
      <c r="BS3665" s="1"/>
      <c r="BT3665" s="1"/>
      <c r="BU3665" s="4"/>
      <c r="BV3665" s="1"/>
      <c r="BW3665" s="3"/>
      <c r="BX3665" s="4"/>
      <c r="BY3665" s="5"/>
      <c r="BZ3665" s="5"/>
      <c r="CA3665" s="5"/>
      <c r="CB3665" s="5"/>
      <c r="CC3665" s="5"/>
      <c r="CD3665" s="43"/>
    </row>
    <row r="3666" spans="1:82" x14ac:dyDescent="0.25">
      <c r="A3666" s="8"/>
      <c r="B3666" s="5"/>
      <c r="C3666" s="5"/>
      <c r="D3666" s="5"/>
      <c r="E3666" s="5"/>
      <c r="F3666" s="94" t="str">
        <f t="shared" si="579"/>
        <v/>
      </c>
      <c r="G3666" s="94" t="str">
        <f t="shared" si="580"/>
        <v/>
      </c>
      <c r="H3666" s="127" t="str">
        <f>IF(A3666&lt;&gt;"",IF(MID(C3666,1,1)="c",$AS$26,IF(MID(C3666,1,1)="r",$AS$41,IF(MID(C3666,1,1)="p",#REF!,#REF!))),"")</f>
        <v/>
      </c>
      <c r="I3666" s="92" t="str">
        <f t="shared" si="581"/>
        <v/>
      </c>
      <c r="J3666" s="92" t="str">
        <f t="shared" si="582"/>
        <v/>
      </c>
      <c r="K3666" s="92" t="str">
        <f t="shared" si="583"/>
        <v/>
      </c>
      <c r="L3666" s="92" t="str">
        <f t="shared" si="584"/>
        <v/>
      </c>
      <c r="M3666" s="95" t="str">
        <f>IF(A3666&lt;&gt;"",IF(MID(C3666,1,1)="c",SigmaEpsConcrete(I3666,$AN$30:$AN$33,$AR$30:$AR$33,$AS$26,$AS$27,$AS$28,$AQ$20,$AU$19),""),"")</f>
        <v/>
      </c>
      <c r="N3666" s="95" t="str">
        <f>IF(A3666&lt;&gt;"",IF(MID(C3666,1,1)="r",SigmaEpsReinf(J3666,$AS$42:$AS$43,$AS$41,$AS$39,$AS$40,$AQ$38),""),"")</f>
        <v/>
      </c>
      <c r="Q3666" s="92" t="str">
        <f t="shared" si="586"/>
        <v/>
      </c>
      <c r="R3666" s="92" t="str">
        <f t="shared" si="587"/>
        <v/>
      </c>
      <c r="U3666" s="5"/>
      <c r="V3666" s="5"/>
      <c r="W3666" s="94" t="str">
        <f t="shared" si="585"/>
        <v/>
      </c>
      <c r="X3666" s="94" t="str">
        <f t="shared" si="588"/>
        <v/>
      </c>
      <c r="Y3666" s="5"/>
      <c r="BK3666" s="8"/>
      <c r="BL3666" s="5"/>
      <c r="BM3666" s="5"/>
      <c r="BN3666" s="5"/>
      <c r="BO3666" s="5"/>
      <c r="BP3666" s="1"/>
      <c r="BQ3666" s="1"/>
      <c r="BR3666" s="1"/>
      <c r="BS3666" s="1"/>
      <c r="BT3666" s="1"/>
      <c r="BU3666" s="4"/>
      <c r="BV3666" s="1"/>
      <c r="BW3666" s="3"/>
      <c r="BX3666" s="4"/>
      <c r="BY3666" s="5"/>
      <c r="BZ3666" s="5"/>
      <c r="CA3666" s="5"/>
      <c r="CB3666" s="5"/>
      <c r="CC3666" s="5"/>
      <c r="CD3666" s="43"/>
    </row>
    <row r="3667" spans="1:82" x14ac:dyDescent="0.25">
      <c r="A3667" s="8"/>
      <c r="B3667" s="5"/>
      <c r="C3667" s="5"/>
      <c r="D3667" s="5"/>
      <c r="E3667" s="5"/>
      <c r="F3667" s="94" t="str">
        <f t="shared" si="579"/>
        <v/>
      </c>
      <c r="G3667" s="94" t="str">
        <f t="shared" si="580"/>
        <v/>
      </c>
      <c r="H3667" s="127" t="str">
        <f>IF(A3667&lt;&gt;"",IF(MID(C3667,1,1)="c",$AS$26,IF(MID(C3667,1,1)="r",$AS$41,IF(MID(C3667,1,1)="p",#REF!,#REF!))),"")</f>
        <v/>
      </c>
      <c r="I3667" s="92" t="str">
        <f t="shared" si="581"/>
        <v/>
      </c>
      <c r="J3667" s="92" t="str">
        <f t="shared" si="582"/>
        <v/>
      </c>
      <c r="K3667" s="92" t="str">
        <f t="shared" si="583"/>
        <v/>
      </c>
      <c r="L3667" s="92" t="str">
        <f t="shared" si="584"/>
        <v/>
      </c>
      <c r="M3667" s="95" t="str">
        <f>IF(A3667&lt;&gt;"",IF(MID(C3667,1,1)="c",SigmaEpsConcrete(I3667,$AN$30:$AN$33,$AR$30:$AR$33,$AS$26,$AS$27,$AS$28,$AQ$20,$AU$19),""),"")</f>
        <v/>
      </c>
      <c r="N3667" s="95" t="str">
        <f>IF(A3667&lt;&gt;"",IF(MID(C3667,1,1)="r",SigmaEpsReinf(J3667,$AS$42:$AS$43,$AS$41,$AS$39,$AS$40,$AQ$38),""),"")</f>
        <v/>
      </c>
      <c r="Q3667" s="92" t="str">
        <f t="shared" si="586"/>
        <v/>
      </c>
      <c r="R3667" s="92" t="str">
        <f t="shared" si="587"/>
        <v/>
      </c>
      <c r="U3667" s="5"/>
      <c r="V3667" s="5"/>
      <c r="W3667" s="94" t="str">
        <f t="shared" si="585"/>
        <v/>
      </c>
      <c r="X3667" s="94" t="str">
        <f t="shared" si="588"/>
        <v/>
      </c>
      <c r="Y3667" s="5"/>
      <c r="BK3667" s="8"/>
      <c r="BL3667" s="5"/>
      <c r="BM3667" s="5"/>
      <c r="BN3667" s="5"/>
      <c r="BO3667" s="5"/>
      <c r="BP3667" s="1"/>
      <c r="BQ3667" s="1"/>
      <c r="BR3667" s="1"/>
      <c r="BS3667" s="1"/>
      <c r="BT3667" s="1"/>
      <c r="BU3667" s="4"/>
      <c r="BV3667" s="1"/>
      <c r="BW3667" s="3"/>
      <c r="BX3667" s="4"/>
      <c r="BY3667" s="5"/>
      <c r="BZ3667" s="5"/>
      <c r="CA3667" s="5"/>
      <c r="CB3667" s="5"/>
      <c r="CC3667" s="5"/>
      <c r="CD3667" s="43"/>
    </row>
    <row r="3668" spans="1:82" x14ac:dyDescent="0.25">
      <c r="A3668" s="8"/>
      <c r="B3668" s="5"/>
      <c r="C3668" s="5"/>
      <c r="D3668" s="5"/>
      <c r="E3668" s="5"/>
      <c r="F3668" s="94" t="str">
        <f t="shared" si="579"/>
        <v/>
      </c>
      <c r="G3668" s="94" t="str">
        <f t="shared" si="580"/>
        <v/>
      </c>
      <c r="H3668" s="127" t="str">
        <f>IF(A3668&lt;&gt;"",IF(MID(C3668,1,1)="c",$AS$26,IF(MID(C3668,1,1)="r",$AS$41,IF(MID(C3668,1,1)="p",#REF!,#REF!))),"")</f>
        <v/>
      </c>
      <c r="I3668" s="92" t="str">
        <f t="shared" si="581"/>
        <v/>
      </c>
      <c r="J3668" s="92" t="str">
        <f t="shared" si="582"/>
        <v/>
      </c>
      <c r="K3668" s="92" t="str">
        <f t="shared" si="583"/>
        <v/>
      </c>
      <c r="L3668" s="92" t="str">
        <f t="shared" si="584"/>
        <v/>
      </c>
      <c r="M3668" s="95" t="str">
        <f>IF(A3668&lt;&gt;"",IF(MID(C3668,1,1)="c",SigmaEpsConcrete(I3668,$AN$30:$AN$33,$AR$30:$AR$33,$AS$26,$AS$27,$AS$28,$AQ$20,$AU$19),""),"")</f>
        <v/>
      </c>
      <c r="N3668" s="95" t="str">
        <f>IF(A3668&lt;&gt;"",IF(MID(C3668,1,1)="r",SigmaEpsReinf(J3668,$AS$42:$AS$43,$AS$41,$AS$39,$AS$40,$AQ$38),""),"")</f>
        <v/>
      </c>
      <c r="Q3668" s="92" t="str">
        <f t="shared" si="586"/>
        <v/>
      </c>
      <c r="R3668" s="92" t="str">
        <f t="shared" si="587"/>
        <v/>
      </c>
      <c r="U3668" s="5"/>
      <c r="V3668" s="5"/>
      <c r="W3668" s="94" t="str">
        <f t="shared" si="585"/>
        <v/>
      </c>
      <c r="X3668" s="94" t="str">
        <f t="shared" si="588"/>
        <v/>
      </c>
      <c r="Y3668" s="5"/>
      <c r="BK3668" s="8"/>
      <c r="BL3668" s="5"/>
      <c r="BM3668" s="5"/>
      <c r="BN3668" s="5"/>
      <c r="BO3668" s="5"/>
      <c r="BP3668" s="1"/>
      <c r="BQ3668" s="1"/>
      <c r="BR3668" s="1"/>
      <c r="BS3668" s="1"/>
      <c r="BT3668" s="1"/>
      <c r="BU3668" s="4"/>
      <c r="BV3668" s="1"/>
      <c r="BW3668" s="3"/>
      <c r="BX3668" s="4"/>
      <c r="BY3668" s="5"/>
      <c r="BZ3668" s="5"/>
      <c r="CA3668" s="5"/>
      <c r="CB3668" s="5"/>
      <c r="CC3668" s="5"/>
      <c r="CD3668" s="43"/>
    </row>
    <row r="3669" spans="1:82" x14ac:dyDescent="0.25">
      <c r="A3669" s="8"/>
      <c r="B3669" s="5"/>
      <c r="C3669" s="5"/>
      <c r="D3669" s="5"/>
      <c r="E3669" s="5"/>
      <c r="F3669" s="94" t="str">
        <f t="shared" si="579"/>
        <v/>
      </c>
      <c r="G3669" s="94" t="str">
        <f t="shared" si="580"/>
        <v/>
      </c>
      <c r="H3669" s="127" t="str">
        <f>IF(A3669&lt;&gt;"",IF(MID(C3669,1,1)="c",$AS$26,IF(MID(C3669,1,1)="r",$AS$41,IF(MID(C3669,1,1)="p",#REF!,#REF!))),"")</f>
        <v/>
      </c>
      <c r="I3669" s="92" t="str">
        <f t="shared" si="581"/>
        <v/>
      </c>
      <c r="J3669" s="92" t="str">
        <f t="shared" si="582"/>
        <v/>
      </c>
      <c r="K3669" s="92" t="str">
        <f t="shared" si="583"/>
        <v/>
      </c>
      <c r="L3669" s="92" t="str">
        <f t="shared" si="584"/>
        <v/>
      </c>
      <c r="M3669" s="95" t="str">
        <f>IF(A3669&lt;&gt;"",IF(MID(C3669,1,1)="c",SigmaEpsConcrete(I3669,$AN$30:$AN$33,$AR$30:$AR$33,$AS$26,$AS$27,$AS$28,$AQ$20,$AU$19),""),"")</f>
        <v/>
      </c>
      <c r="N3669" s="95" t="str">
        <f>IF(A3669&lt;&gt;"",IF(MID(C3669,1,1)="r",SigmaEpsReinf(J3669,$AS$42:$AS$43,$AS$41,$AS$39,$AS$40,$AQ$38),""),"")</f>
        <v/>
      </c>
      <c r="Q3669" s="92" t="str">
        <f t="shared" si="586"/>
        <v/>
      </c>
      <c r="R3669" s="92" t="str">
        <f t="shared" si="587"/>
        <v/>
      </c>
      <c r="U3669" s="5"/>
      <c r="V3669" s="5"/>
      <c r="W3669" s="94" t="str">
        <f t="shared" si="585"/>
        <v/>
      </c>
      <c r="X3669" s="94" t="str">
        <f t="shared" si="588"/>
        <v/>
      </c>
      <c r="Y3669" s="5"/>
      <c r="BK3669" s="8"/>
      <c r="BL3669" s="5"/>
      <c r="BM3669" s="5"/>
      <c r="BN3669" s="5"/>
      <c r="BO3669" s="5"/>
      <c r="BP3669" s="1"/>
      <c r="BQ3669" s="1"/>
      <c r="BR3669" s="1"/>
      <c r="BS3669" s="1"/>
      <c r="BT3669" s="1"/>
      <c r="BU3669" s="4"/>
      <c r="BV3669" s="1"/>
      <c r="BW3669" s="3"/>
      <c r="BX3669" s="4"/>
      <c r="BY3669" s="5"/>
      <c r="BZ3669" s="5"/>
      <c r="CA3669" s="5"/>
      <c r="CB3669" s="5"/>
      <c r="CC3669" s="5"/>
      <c r="CD3669" s="43"/>
    </row>
    <row r="3670" spans="1:82" x14ac:dyDescent="0.25">
      <c r="A3670" s="8"/>
      <c r="B3670" s="5"/>
      <c r="C3670" s="5"/>
      <c r="D3670" s="5"/>
      <c r="E3670" s="5"/>
      <c r="F3670" s="94" t="str">
        <f t="shared" si="579"/>
        <v/>
      </c>
      <c r="G3670" s="94" t="str">
        <f t="shared" si="580"/>
        <v/>
      </c>
      <c r="H3670" s="127" t="str">
        <f>IF(A3670&lt;&gt;"",IF(MID(C3670,1,1)="c",$AS$26,IF(MID(C3670,1,1)="r",$AS$41,IF(MID(C3670,1,1)="p",#REF!,#REF!))),"")</f>
        <v/>
      </c>
      <c r="I3670" s="92" t="str">
        <f t="shared" si="581"/>
        <v/>
      </c>
      <c r="J3670" s="92" t="str">
        <f t="shared" si="582"/>
        <v/>
      </c>
      <c r="K3670" s="92" t="str">
        <f t="shared" si="583"/>
        <v/>
      </c>
      <c r="L3670" s="92" t="str">
        <f t="shared" si="584"/>
        <v/>
      </c>
      <c r="M3670" s="95" t="str">
        <f>IF(A3670&lt;&gt;"",IF(MID(C3670,1,1)="c",SigmaEpsConcrete(I3670,$AN$30:$AN$33,$AR$30:$AR$33,$AS$26,$AS$27,$AS$28,$AQ$20,$AU$19),""),"")</f>
        <v/>
      </c>
      <c r="N3670" s="95" t="str">
        <f>IF(A3670&lt;&gt;"",IF(MID(C3670,1,1)="r",SigmaEpsReinf(J3670,$AS$42:$AS$43,$AS$41,$AS$39,$AS$40,$AQ$38),""),"")</f>
        <v/>
      </c>
      <c r="Q3670" s="92" t="str">
        <f t="shared" si="586"/>
        <v/>
      </c>
      <c r="R3670" s="92" t="str">
        <f t="shared" si="587"/>
        <v/>
      </c>
      <c r="U3670" s="5"/>
      <c r="V3670" s="5"/>
      <c r="W3670" s="94" t="str">
        <f t="shared" si="585"/>
        <v/>
      </c>
      <c r="X3670" s="94" t="str">
        <f t="shared" si="588"/>
        <v/>
      </c>
      <c r="Y3670" s="5"/>
      <c r="BK3670" s="8"/>
      <c r="BL3670" s="5"/>
      <c r="BM3670" s="5"/>
      <c r="BN3670" s="5"/>
      <c r="BO3670" s="5"/>
      <c r="BP3670" s="1"/>
      <c r="BQ3670" s="1"/>
      <c r="BR3670" s="1"/>
      <c r="BS3670" s="1"/>
      <c r="BT3670" s="1"/>
      <c r="BU3670" s="4"/>
      <c r="BV3670" s="1"/>
      <c r="BW3670" s="3"/>
      <c r="BX3670" s="4"/>
      <c r="BY3670" s="5"/>
      <c r="BZ3670" s="5"/>
      <c r="CA3670" s="5"/>
      <c r="CB3670" s="5"/>
      <c r="CC3670" s="5"/>
      <c r="CD3670" s="43"/>
    </row>
    <row r="3671" spans="1:82" x14ac:dyDescent="0.25">
      <c r="A3671" s="8"/>
      <c r="B3671" s="5"/>
      <c r="C3671" s="5"/>
      <c r="D3671" s="5"/>
      <c r="E3671" s="5"/>
      <c r="F3671" s="94" t="str">
        <f t="shared" si="579"/>
        <v/>
      </c>
      <c r="G3671" s="94" t="str">
        <f t="shared" si="580"/>
        <v/>
      </c>
      <c r="H3671" s="127" t="str">
        <f>IF(A3671&lt;&gt;"",IF(MID(C3671,1,1)="c",$AS$26,IF(MID(C3671,1,1)="r",$AS$41,IF(MID(C3671,1,1)="p",#REF!,#REF!))),"")</f>
        <v/>
      </c>
      <c r="I3671" s="92" t="str">
        <f t="shared" si="581"/>
        <v/>
      </c>
      <c r="J3671" s="92" t="str">
        <f t="shared" si="582"/>
        <v/>
      </c>
      <c r="K3671" s="92" t="str">
        <f t="shared" si="583"/>
        <v/>
      </c>
      <c r="L3671" s="92" t="str">
        <f t="shared" si="584"/>
        <v/>
      </c>
      <c r="M3671" s="95" t="str">
        <f>IF(A3671&lt;&gt;"",IF(MID(C3671,1,1)="c",SigmaEpsConcrete(I3671,$AN$30:$AN$33,$AR$30:$AR$33,$AS$26,$AS$27,$AS$28,$AQ$20,$AU$19),""),"")</f>
        <v/>
      </c>
      <c r="N3671" s="95" t="str">
        <f>IF(A3671&lt;&gt;"",IF(MID(C3671,1,1)="r",SigmaEpsReinf(J3671,$AS$42:$AS$43,$AS$41,$AS$39,$AS$40,$AQ$38),""),"")</f>
        <v/>
      </c>
      <c r="Q3671" s="92" t="str">
        <f t="shared" si="586"/>
        <v/>
      </c>
      <c r="R3671" s="92" t="str">
        <f t="shared" si="587"/>
        <v/>
      </c>
      <c r="U3671" s="5"/>
      <c r="V3671" s="5"/>
      <c r="W3671" s="94" t="str">
        <f t="shared" si="585"/>
        <v/>
      </c>
      <c r="X3671" s="94" t="str">
        <f t="shared" si="588"/>
        <v/>
      </c>
      <c r="Y3671" s="5"/>
      <c r="BK3671" s="8"/>
      <c r="BL3671" s="5"/>
      <c r="BM3671" s="5"/>
      <c r="BN3671" s="5"/>
      <c r="BO3671" s="5"/>
      <c r="BP3671" s="1"/>
      <c r="BQ3671" s="1"/>
      <c r="BR3671" s="1"/>
      <c r="BS3671" s="1"/>
      <c r="BT3671" s="1"/>
      <c r="BU3671" s="4"/>
      <c r="BV3671" s="1"/>
      <c r="BW3671" s="3"/>
      <c r="BX3671" s="4"/>
      <c r="BY3671" s="5"/>
      <c r="BZ3671" s="5"/>
      <c r="CA3671" s="5"/>
      <c r="CB3671" s="5"/>
      <c r="CC3671" s="5"/>
      <c r="CD3671" s="43"/>
    </row>
    <row r="3672" spans="1:82" x14ac:dyDescent="0.25">
      <c r="A3672" s="8"/>
      <c r="B3672" s="5"/>
      <c r="C3672" s="5"/>
      <c r="D3672" s="5"/>
      <c r="E3672" s="5"/>
      <c r="F3672" s="94" t="str">
        <f t="shared" si="579"/>
        <v/>
      </c>
      <c r="G3672" s="94" t="str">
        <f t="shared" si="580"/>
        <v/>
      </c>
      <c r="H3672" s="127" t="str">
        <f>IF(A3672&lt;&gt;"",IF(MID(C3672,1,1)="c",$AS$26,IF(MID(C3672,1,1)="r",$AS$41,IF(MID(C3672,1,1)="p",#REF!,#REF!))),"")</f>
        <v/>
      </c>
      <c r="I3672" s="92" t="str">
        <f t="shared" si="581"/>
        <v/>
      </c>
      <c r="J3672" s="92" t="str">
        <f t="shared" si="582"/>
        <v/>
      </c>
      <c r="K3672" s="92" t="str">
        <f t="shared" si="583"/>
        <v/>
      </c>
      <c r="L3672" s="92" t="str">
        <f t="shared" si="584"/>
        <v/>
      </c>
      <c r="M3672" s="95" t="str">
        <f>IF(A3672&lt;&gt;"",IF(MID(C3672,1,1)="c",SigmaEpsConcrete(I3672,$AN$30:$AN$33,$AR$30:$AR$33,$AS$26,$AS$27,$AS$28,$AQ$20,$AU$19),""),"")</f>
        <v/>
      </c>
      <c r="N3672" s="95" t="str">
        <f>IF(A3672&lt;&gt;"",IF(MID(C3672,1,1)="r",SigmaEpsReinf(J3672,$AS$42:$AS$43,$AS$41,$AS$39,$AS$40,$AQ$38),""),"")</f>
        <v/>
      </c>
      <c r="Q3672" s="92" t="str">
        <f t="shared" si="586"/>
        <v/>
      </c>
      <c r="R3672" s="92" t="str">
        <f t="shared" si="587"/>
        <v/>
      </c>
      <c r="U3672" s="5"/>
      <c r="V3672" s="5"/>
      <c r="W3672" s="94" t="str">
        <f t="shared" si="585"/>
        <v/>
      </c>
      <c r="X3672" s="94" t="str">
        <f t="shared" si="588"/>
        <v/>
      </c>
      <c r="Y3672" s="5"/>
      <c r="BK3672" s="8"/>
      <c r="BL3672" s="5"/>
      <c r="BM3672" s="5"/>
      <c r="BN3672" s="5"/>
      <c r="BO3672" s="5"/>
      <c r="BP3672" s="1"/>
      <c r="BQ3672" s="1"/>
      <c r="BR3672" s="1"/>
      <c r="BS3672" s="1"/>
      <c r="BT3672" s="1"/>
      <c r="BU3672" s="4"/>
      <c r="BV3672" s="1"/>
      <c r="BW3672" s="3"/>
      <c r="BX3672" s="4"/>
      <c r="BY3672" s="5"/>
      <c r="BZ3672" s="5"/>
      <c r="CA3672" s="5"/>
      <c r="CB3672" s="5"/>
      <c r="CC3672" s="5"/>
      <c r="CD3672" s="43"/>
    </row>
    <row r="3673" spans="1:82" x14ac:dyDescent="0.25">
      <c r="A3673" s="8"/>
      <c r="B3673" s="5"/>
      <c r="C3673" s="5"/>
      <c r="D3673" s="5"/>
      <c r="E3673" s="5"/>
      <c r="F3673" s="94" t="str">
        <f t="shared" si="579"/>
        <v/>
      </c>
      <c r="G3673" s="94" t="str">
        <f t="shared" si="580"/>
        <v/>
      </c>
      <c r="H3673" s="127" t="str">
        <f>IF(A3673&lt;&gt;"",IF(MID(C3673,1,1)="c",$AS$26,IF(MID(C3673,1,1)="r",$AS$41,IF(MID(C3673,1,1)="p",#REF!,#REF!))),"")</f>
        <v/>
      </c>
      <c r="I3673" s="92" t="str">
        <f t="shared" si="581"/>
        <v/>
      </c>
      <c r="J3673" s="92" t="str">
        <f t="shared" si="582"/>
        <v/>
      </c>
      <c r="K3673" s="92" t="str">
        <f t="shared" si="583"/>
        <v/>
      </c>
      <c r="L3673" s="92" t="str">
        <f t="shared" si="584"/>
        <v/>
      </c>
      <c r="M3673" s="95" t="str">
        <f>IF(A3673&lt;&gt;"",IF(MID(C3673,1,1)="c",SigmaEpsConcrete(I3673,$AN$30:$AN$33,$AR$30:$AR$33,$AS$26,$AS$27,$AS$28,$AQ$20,$AU$19),""),"")</f>
        <v/>
      </c>
      <c r="N3673" s="95" t="str">
        <f>IF(A3673&lt;&gt;"",IF(MID(C3673,1,1)="r",SigmaEpsReinf(J3673,$AS$42:$AS$43,$AS$41,$AS$39,$AS$40,$AQ$38),""),"")</f>
        <v/>
      </c>
      <c r="Q3673" s="92" t="str">
        <f t="shared" si="586"/>
        <v/>
      </c>
      <c r="R3673" s="92" t="str">
        <f t="shared" si="587"/>
        <v/>
      </c>
      <c r="U3673" s="5"/>
      <c r="V3673" s="5"/>
      <c r="W3673" s="94" t="str">
        <f t="shared" si="585"/>
        <v/>
      </c>
      <c r="X3673" s="94" t="str">
        <f t="shared" si="588"/>
        <v/>
      </c>
      <c r="Y3673" s="5"/>
      <c r="BK3673" s="8"/>
      <c r="BL3673" s="5"/>
      <c r="BM3673" s="5"/>
      <c r="BN3673" s="5"/>
      <c r="BO3673" s="5"/>
      <c r="BP3673" s="1"/>
      <c r="BQ3673" s="1"/>
      <c r="BR3673" s="1"/>
      <c r="BS3673" s="1"/>
      <c r="BT3673" s="1"/>
      <c r="BU3673" s="4"/>
      <c r="BV3673" s="1"/>
      <c r="BW3673" s="3"/>
      <c r="BX3673" s="4"/>
      <c r="BY3673" s="5"/>
      <c r="BZ3673" s="5"/>
      <c r="CA3673" s="5"/>
      <c r="CB3673" s="5"/>
      <c r="CC3673" s="5"/>
      <c r="CD3673" s="43"/>
    </row>
    <row r="3674" spans="1:82" x14ac:dyDescent="0.25">
      <c r="A3674" s="8"/>
      <c r="B3674" s="5"/>
      <c r="C3674" s="5"/>
      <c r="D3674" s="5"/>
      <c r="E3674" s="5"/>
      <c r="F3674" s="94" t="str">
        <f t="shared" si="579"/>
        <v/>
      </c>
      <c r="G3674" s="94" t="str">
        <f t="shared" si="580"/>
        <v/>
      </c>
      <c r="H3674" s="127" t="str">
        <f>IF(A3674&lt;&gt;"",IF(MID(C3674,1,1)="c",$AS$26,IF(MID(C3674,1,1)="r",$AS$41,IF(MID(C3674,1,1)="p",#REF!,#REF!))),"")</f>
        <v/>
      </c>
      <c r="I3674" s="92" t="str">
        <f t="shared" si="581"/>
        <v/>
      </c>
      <c r="J3674" s="92" t="str">
        <f t="shared" si="582"/>
        <v/>
      </c>
      <c r="K3674" s="92" t="str">
        <f t="shared" si="583"/>
        <v/>
      </c>
      <c r="L3674" s="92" t="str">
        <f t="shared" si="584"/>
        <v/>
      </c>
      <c r="M3674" s="95" t="str">
        <f>IF(A3674&lt;&gt;"",IF(MID(C3674,1,1)="c",SigmaEpsConcrete(I3674,$AN$30:$AN$33,$AR$30:$AR$33,$AS$26,$AS$27,$AS$28,$AQ$20,$AU$19),""),"")</f>
        <v/>
      </c>
      <c r="N3674" s="95" t="str">
        <f>IF(A3674&lt;&gt;"",IF(MID(C3674,1,1)="r",SigmaEpsReinf(J3674,$AS$42:$AS$43,$AS$41,$AS$39,$AS$40,$AQ$38),""),"")</f>
        <v/>
      </c>
      <c r="Q3674" s="92" t="str">
        <f t="shared" si="586"/>
        <v/>
      </c>
      <c r="R3674" s="92" t="str">
        <f t="shared" si="587"/>
        <v/>
      </c>
      <c r="U3674" s="5"/>
      <c r="V3674" s="5"/>
      <c r="W3674" s="94" t="str">
        <f t="shared" si="585"/>
        <v/>
      </c>
      <c r="X3674" s="94" t="str">
        <f t="shared" si="588"/>
        <v/>
      </c>
      <c r="Y3674" s="5"/>
      <c r="BK3674" s="8"/>
      <c r="BL3674" s="5"/>
      <c r="BM3674" s="5"/>
      <c r="BN3674" s="5"/>
      <c r="BO3674" s="5"/>
      <c r="BP3674" s="1"/>
      <c r="BQ3674" s="1"/>
      <c r="BR3674" s="1"/>
      <c r="BS3674" s="1"/>
      <c r="BT3674" s="1"/>
      <c r="BU3674" s="4"/>
      <c r="BV3674" s="1"/>
      <c r="BW3674" s="3"/>
      <c r="BX3674" s="4"/>
      <c r="BY3674" s="5"/>
      <c r="BZ3674" s="5"/>
      <c r="CA3674" s="5"/>
      <c r="CB3674" s="5"/>
      <c r="CC3674" s="5"/>
      <c r="CD3674" s="43"/>
    </row>
    <row r="3675" spans="1:82" x14ac:dyDescent="0.25">
      <c r="A3675" s="8"/>
      <c r="B3675" s="5"/>
      <c r="C3675" s="5"/>
      <c r="D3675" s="5"/>
      <c r="E3675" s="5"/>
      <c r="F3675" s="94" t="str">
        <f t="shared" si="579"/>
        <v/>
      </c>
      <c r="G3675" s="94" t="str">
        <f t="shared" si="580"/>
        <v/>
      </c>
      <c r="H3675" s="127" t="str">
        <f>IF(A3675&lt;&gt;"",IF(MID(C3675,1,1)="c",$AS$26,IF(MID(C3675,1,1)="r",$AS$41,IF(MID(C3675,1,1)="p",#REF!,#REF!))),"")</f>
        <v/>
      </c>
      <c r="I3675" s="92" t="str">
        <f t="shared" si="581"/>
        <v/>
      </c>
      <c r="J3675" s="92" t="str">
        <f t="shared" si="582"/>
        <v/>
      </c>
      <c r="K3675" s="92" t="str">
        <f t="shared" si="583"/>
        <v/>
      </c>
      <c r="L3675" s="92" t="str">
        <f t="shared" si="584"/>
        <v/>
      </c>
      <c r="M3675" s="95" t="str">
        <f>IF(A3675&lt;&gt;"",IF(MID(C3675,1,1)="c",SigmaEpsConcrete(I3675,$AN$30:$AN$33,$AR$30:$AR$33,$AS$26,$AS$27,$AS$28,$AQ$20,$AU$19),""),"")</f>
        <v/>
      </c>
      <c r="N3675" s="95" t="str">
        <f>IF(A3675&lt;&gt;"",IF(MID(C3675,1,1)="r",SigmaEpsReinf(J3675,$AS$42:$AS$43,$AS$41,$AS$39,$AS$40,$AQ$38),""),"")</f>
        <v/>
      </c>
      <c r="Q3675" s="92" t="str">
        <f t="shared" si="586"/>
        <v/>
      </c>
      <c r="R3675" s="92" t="str">
        <f t="shared" si="587"/>
        <v/>
      </c>
      <c r="U3675" s="5"/>
      <c r="V3675" s="5"/>
      <c r="W3675" s="94" t="str">
        <f t="shared" si="585"/>
        <v/>
      </c>
      <c r="X3675" s="94" t="str">
        <f t="shared" si="588"/>
        <v/>
      </c>
      <c r="Y3675" s="5"/>
      <c r="BK3675" s="8"/>
      <c r="BL3675" s="5"/>
      <c r="BM3675" s="5"/>
      <c r="BN3675" s="5"/>
      <c r="BO3675" s="5"/>
      <c r="BP3675" s="1"/>
      <c r="BQ3675" s="1"/>
      <c r="BR3675" s="1"/>
      <c r="BS3675" s="1"/>
      <c r="BT3675" s="1"/>
      <c r="BU3675" s="4"/>
      <c r="BV3675" s="1"/>
      <c r="BW3675" s="3"/>
      <c r="BX3675" s="4"/>
      <c r="BY3675" s="5"/>
      <c r="BZ3675" s="5"/>
      <c r="CA3675" s="5"/>
      <c r="CB3675" s="5"/>
      <c r="CC3675" s="5"/>
      <c r="CD3675" s="43"/>
    </row>
    <row r="3676" spans="1:82" x14ac:dyDescent="0.25">
      <c r="A3676" s="8"/>
      <c r="B3676" s="5"/>
      <c r="C3676" s="5"/>
      <c r="D3676" s="5"/>
      <c r="E3676" s="5"/>
      <c r="F3676" s="94" t="str">
        <f t="shared" si="579"/>
        <v/>
      </c>
      <c r="G3676" s="94" t="str">
        <f t="shared" si="580"/>
        <v/>
      </c>
      <c r="H3676" s="127" t="str">
        <f>IF(A3676&lt;&gt;"",IF(MID(C3676,1,1)="c",$AS$26,IF(MID(C3676,1,1)="r",$AS$41,IF(MID(C3676,1,1)="p",#REF!,#REF!))),"")</f>
        <v/>
      </c>
      <c r="I3676" s="92" t="str">
        <f t="shared" si="581"/>
        <v/>
      </c>
      <c r="J3676" s="92" t="str">
        <f t="shared" si="582"/>
        <v/>
      </c>
      <c r="K3676" s="92" t="str">
        <f t="shared" si="583"/>
        <v/>
      </c>
      <c r="L3676" s="92" t="str">
        <f t="shared" si="584"/>
        <v/>
      </c>
      <c r="M3676" s="95" t="str">
        <f>IF(A3676&lt;&gt;"",IF(MID(C3676,1,1)="c",SigmaEpsConcrete(I3676,$AN$30:$AN$33,$AR$30:$AR$33,$AS$26,$AS$27,$AS$28,$AQ$20,$AU$19),""),"")</f>
        <v/>
      </c>
      <c r="N3676" s="95" t="str">
        <f>IF(A3676&lt;&gt;"",IF(MID(C3676,1,1)="r",SigmaEpsReinf(J3676,$AS$42:$AS$43,$AS$41,$AS$39,$AS$40,$AQ$38),""),"")</f>
        <v/>
      </c>
      <c r="Q3676" s="92" t="str">
        <f t="shared" si="586"/>
        <v/>
      </c>
      <c r="R3676" s="92" t="str">
        <f t="shared" si="587"/>
        <v/>
      </c>
      <c r="U3676" s="5"/>
      <c r="V3676" s="5"/>
      <c r="W3676" s="94" t="str">
        <f t="shared" si="585"/>
        <v/>
      </c>
      <c r="X3676" s="94" t="str">
        <f t="shared" si="588"/>
        <v/>
      </c>
      <c r="Y3676" s="5"/>
      <c r="BK3676" s="8"/>
      <c r="BL3676" s="5"/>
      <c r="BM3676" s="5"/>
      <c r="BN3676" s="5"/>
      <c r="BO3676" s="5"/>
      <c r="BP3676" s="1"/>
      <c r="BQ3676" s="1"/>
      <c r="BR3676" s="1"/>
      <c r="BS3676" s="1"/>
      <c r="BT3676" s="1"/>
      <c r="BU3676" s="4"/>
      <c r="BV3676" s="1"/>
      <c r="BW3676" s="3"/>
      <c r="BX3676" s="4"/>
      <c r="BY3676" s="5"/>
      <c r="BZ3676" s="5"/>
      <c r="CA3676" s="5"/>
      <c r="CB3676" s="5"/>
      <c r="CC3676" s="5"/>
      <c r="CD3676" s="43"/>
    </row>
    <row r="3677" spans="1:82" x14ac:dyDescent="0.25">
      <c r="A3677" s="8"/>
      <c r="B3677" s="5"/>
      <c r="C3677" s="5"/>
      <c r="D3677" s="5"/>
      <c r="E3677" s="5"/>
      <c r="F3677" s="94" t="str">
        <f t="shared" si="579"/>
        <v/>
      </c>
      <c r="G3677" s="94" t="str">
        <f t="shared" si="580"/>
        <v/>
      </c>
      <c r="H3677" s="127" t="str">
        <f>IF(A3677&lt;&gt;"",IF(MID(C3677,1,1)="c",$AS$26,IF(MID(C3677,1,1)="r",$AS$41,IF(MID(C3677,1,1)="p",#REF!,#REF!))),"")</f>
        <v/>
      </c>
      <c r="I3677" s="92" t="str">
        <f t="shared" si="581"/>
        <v/>
      </c>
      <c r="J3677" s="92" t="str">
        <f t="shared" si="582"/>
        <v/>
      </c>
      <c r="K3677" s="92" t="str">
        <f t="shared" si="583"/>
        <v/>
      </c>
      <c r="L3677" s="92" t="str">
        <f t="shared" si="584"/>
        <v/>
      </c>
      <c r="M3677" s="95" t="str">
        <f>IF(A3677&lt;&gt;"",IF(MID(C3677,1,1)="c",SigmaEpsConcrete(I3677,$AN$30:$AN$33,$AR$30:$AR$33,$AS$26,$AS$27,$AS$28,$AQ$20,$AU$19),""),"")</f>
        <v/>
      </c>
      <c r="N3677" s="95" t="str">
        <f>IF(A3677&lt;&gt;"",IF(MID(C3677,1,1)="r",SigmaEpsReinf(J3677,$AS$42:$AS$43,$AS$41,$AS$39,$AS$40,$AQ$38),""),"")</f>
        <v/>
      </c>
      <c r="Q3677" s="92" t="str">
        <f t="shared" si="586"/>
        <v/>
      </c>
      <c r="R3677" s="92" t="str">
        <f t="shared" si="587"/>
        <v/>
      </c>
      <c r="U3677" s="5"/>
      <c r="V3677" s="5"/>
      <c r="W3677" s="94" t="str">
        <f t="shared" si="585"/>
        <v/>
      </c>
      <c r="X3677" s="94" t="str">
        <f t="shared" si="588"/>
        <v/>
      </c>
      <c r="Y3677" s="5"/>
      <c r="BK3677" s="8"/>
      <c r="BL3677" s="5"/>
      <c r="BM3677" s="5"/>
      <c r="BN3677" s="5"/>
      <c r="BO3677" s="5"/>
      <c r="BP3677" s="1"/>
      <c r="BQ3677" s="1"/>
      <c r="BR3677" s="1"/>
      <c r="BS3677" s="1"/>
      <c r="BT3677" s="1"/>
      <c r="BU3677" s="4"/>
      <c r="BV3677" s="1"/>
      <c r="BW3677" s="3"/>
      <c r="BX3677" s="4"/>
      <c r="BY3677" s="5"/>
      <c r="BZ3677" s="5"/>
      <c r="CA3677" s="5"/>
      <c r="CB3677" s="5"/>
      <c r="CC3677" s="5"/>
      <c r="CD3677" s="43"/>
    </row>
    <row r="3678" spans="1:82" x14ac:dyDescent="0.25">
      <c r="A3678" s="8"/>
      <c r="B3678" s="5"/>
      <c r="C3678" s="5"/>
      <c r="D3678" s="5"/>
      <c r="E3678" s="5"/>
      <c r="F3678" s="94" t="str">
        <f t="shared" si="579"/>
        <v/>
      </c>
      <c r="G3678" s="94" t="str">
        <f t="shared" si="580"/>
        <v/>
      </c>
      <c r="H3678" s="127" t="str">
        <f>IF(A3678&lt;&gt;"",IF(MID(C3678,1,1)="c",$AS$26,IF(MID(C3678,1,1)="r",$AS$41,IF(MID(C3678,1,1)="p",#REF!,#REF!))),"")</f>
        <v/>
      </c>
      <c r="I3678" s="92" t="str">
        <f t="shared" si="581"/>
        <v/>
      </c>
      <c r="J3678" s="92" t="str">
        <f t="shared" si="582"/>
        <v/>
      </c>
      <c r="K3678" s="92" t="str">
        <f t="shared" si="583"/>
        <v/>
      </c>
      <c r="L3678" s="92" t="str">
        <f t="shared" si="584"/>
        <v/>
      </c>
      <c r="M3678" s="95" t="str">
        <f>IF(A3678&lt;&gt;"",IF(MID(C3678,1,1)="c",SigmaEpsConcrete(I3678,$AN$30:$AN$33,$AR$30:$AR$33,$AS$26,$AS$27,$AS$28,$AQ$20,$AU$19),""),"")</f>
        <v/>
      </c>
      <c r="N3678" s="95" t="str">
        <f>IF(A3678&lt;&gt;"",IF(MID(C3678,1,1)="r",SigmaEpsReinf(J3678,$AS$42:$AS$43,$AS$41,$AS$39,$AS$40,$AQ$38),""),"")</f>
        <v/>
      </c>
      <c r="Q3678" s="92" t="str">
        <f t="shared" si="586"/>
        <v/>
      </c>
      <c r="R3678" s="92" t="str">
        <f t="shared" si="587"/>
        <v/>
      </c>
      <c r="U3678" s="5"/>
      <c r="V3678" s="5"/>
      <c r="W3678" s="94" t="str">
        <f t="shared" si="585"/>
        <v/>
      </c>
      <c r="X3678" s="94" t="str">
        <f t="shared" si="588"/>
        <v/>
      </c>
      <c r="Y3678" s="5"/>
      <c r="BK3678" s="8"/>
      <c r="BL3678" s="5"/>
      <c r="BM3678" s="5"/>
      <c r="BN3678" s="5"/>
      <c r="BO3678" s="5"/>
      <c r="BP3678" s="1"/>
      <c r="BQ3678" s="1"/>
      <c r="BR3678" s="1"/>
      <c r="BS3678" s="1"/>
      <c r="BT3678" s="1"/>
      <c r="BU3678" s="4"/>
      <c r="BV3678" s="1"/>
      <c r="BW3678" s="3"/>
      <c r="BX3678" s="4"/>
      <c r="BY3678" s="5"/>
      <c r="BZ3678" s="5"/>
      <c r="CA3678" s="5"/>
      <c r="CB3678" s="5"/>
      <c r="CC3678" s="5"/>
      <c r="CD3678" s="43"/>
    </row>
    <row r="3679" spans="1:82" x14ac:dyDescent="0.25">
      <c r="A3679" s="8"/>
      <c r="B3679" s="5"/>
      <c r="C3679" s="5"/>
      <c r="D3679" s="5"/>
      <c r="E3679" s="5"/>
      <c r="F3679" s="94" t="str">
        <f t="shared" si="579"/>
        <v/>
      </c>
      <c r="G3679" s="94" t="str">
        <f t="shared" si="580"/>
        <v/>
      </c>
      <c r="H3679" s="127" t="str">
        <f>IF(A3679&lt;&gt;"",IF(MID(C3679,1,1)="c",$AS$26,IF(MID(C3679,1,1)="r",$AS$41,IF(MID(C3679,1,1)="p",#REF!,#REF!))),"")</f>
        <v/>
      </c>
      <c r="I3679" s="92" t="str">
        <f t="shared" si="581"/>
        <v/>
      </c>
      <c r="J3679" s="92" t="str">
        <f t="shared" si="582"/>
        <v/>
      </c>
      <c r="K3679" s="92" t="str">
        <f t="shared" si="583"/>
        <v/>
      </c>
      <c r="L3679" s="92" t="str">
        <f t="shared" si="584"/>
        <v/>
      </c>
      <c r="M3679" s="95" t="str">
        <f>IF(A3679&lt;&gt;"",IF(MID(C3679,1,1)="c",SigmaEpsConcrete(I3679,$AN$30:$AN$33,$AR$30:$AR$33,$AS$26,$AS$27,$AS$28,$AQ$20,$AU$19),""),"")</f>
        <v/>
      </c>
      <c r="N3679" s="95" t="str">
        <f>IF(A3679&lt;&gt;"",IF(MID(C3679,1,1)="r",SigmaEpsReinf(J3679,$AS$42:$AS$43,$AS$41,$AS$39,$AS$40,$AQ$38),""),"")</f>
        <v/>
      </c>
      <c r="Q3679" s="92" t="str">
        <f t="shared" si="586"/>
        <v/>
      </c>
      <c r="R3679" s="92" t="str">
        <f t="shared" si="587"/>
        <v/>
      </c>
      <c r="U3679" s="5"/>
      <c r="V3679" s="5"/>
      <c r="W3679" s="94" t="str">
        <f t="shared" si="585"/>
        <v/>
      </c>
      <c r="X3679" s="94" t="str">
        <f t="shared" si="588"/>
        <v/>
      </c>
      <c r="Y3679" s="5"/>
      <c r="BK3679" s="8"/>
      <c r="BL3679" s="5"/>
      <c r="BM3679" s="5"/>
      <c r="BN3679" s="5"/>
      <c r="BO3679" s="5"/>
      <c r="BP3679" s="1"/>
      <c r="BQ3679" s="1"/>
      <c r="BR3679" s="1"/>
      <c r="BS3679" s="1"/>
      <c r="BT3679" s="1"/>
      <c r="BU3679" s="4"/>
      <c r="BV3679" s="1"/>
      <c r="BW3679" s="3"/>
      <c r="BX3679" s="4"/>
      <c r="BY3679" s="5"/>
      <c r="BZ3679" s="5"/>
      <c r="CA3679" s="5"/>
      <c r="CB3679" s="5"/>
      <c r="CC3679" s="5"/>
      <c r="CD3679" s="43"/>
    </row>
    <row r="3680" spans="1:82" x14ac:dyDescent="0.25">
      <c r="A3680" s="8"/>
      <c r="B3680" s="5"/>
      <c r="C3680" s="5"/>
      <c r="D3680" s="5"/>
      <c r="E3680" s="5"/>
      <c r="F3680" s="94" t="str">
        <f t="shared" si="579"/>
        <v/>
      </c>
      <c r="G3680" s="94" t="str">
        <f t="shared" si="580"/>
        <v/>
      </c>
      <c r="H3680" s="127" t="str">
        <f>IF(A3680&lt;&gt;"",IF(MID(C3680,1,1)="c",$AS$26,IF(MID(C3680,1,1)="r",$AS$41,IF(MID(C3680,1,1)="p",#REF!,#REF!))),"")</f>
        <v/>
      </c>
      <c r="I3680" s="92" t="str">
        <f t="shared" si="581"/>
        <v/>
      </c>
      <c r="J3680" s="92" t="str">
        <f t="shared" si="582"/>
        <v/>
      </c>
      <c r="K3680" s="92" t="str">
        <f t="shared" si="583"/>
        <v/>
      </c>
      <c r="L3680" s="92" t="str">
        <f t="shared" si="584"/>
        <v/>
      </c>
      <c r="M3680" s="95" t="str">
        <f>IF(A3680&lt;&gt;"",IF(MID(C3680,1,1)="c",SigmaEpsConcrete(I3680,$AN$30:$AN$33,$AR$30:$AR$33,$AS$26,$AS$27,$AS$28,$AQ$20,$AU$19),""),"")</f>
        <v/>
      </c>
      <c r="N3680" s="95" t="str">
        <f>IF(A3680&lt;&gt;"",IF(MID(C3680,1,1)="r",SigmaEpsReinf(J3680,$AS$42:$AS$43,$AS$41,$AS$39,$AS$40,$AQ$38),""),"")</f>
        <v/>
      </c>
      <c r="Q3680" s="92" t="str">
        <f t="shared" si="586"/>
        <v/>
      </c>
      <c r="R3680" s="92" t="str">
        <f t="shared" si="587"/>
        <v/>
      </c>
      <c r="U3680" s="5"/>
      <c r="V3680" s="5"/>
      <c r="W3680" s="94" t="str">
        <f t="shared" si="585"/>
        <v/>
      </c>
      <c r="X3680" s="94" t="str">
        <f t="shared" si="588"/>
        <v/>
      </c>
      <c r="Y3680" s="5"/>
      <c r="BK3680" s="8"/>
      <c r="BL3680" s="5"/>
      <c r="BM3680" s="5"/>
      <c r="BN3680" s="5"/>
      <c r="BO3680" s="5"/>
      <c r="BP3680" s="1"/>
      <c r="BQ3680" s="1"/>
      <c r="BR3680" s="1"/>
      <c r="BS3680" s="1"/>
      <c r="BT3680" s="1"/>
      <c r="BU3680" s="4"/>
      <c r="BV3680" s="1"/>
      <c r="BW3680" s="3"/>
      <c r="BX3680" s="4"/>
      <c r="BY3680" s="5"/>
      <c r="BZ3680" s="5"/>
      <c r="CA3680" s="5"/>
      <c r="CB3680" s="5"/>
      <c r="CC3680" s="5"/>
      <c r="CD3680" s="43"/>
    </row>
    <row r="3681" spans="1:82" x14ac:dyDescent="0.25">
      <c r="A3681" s="8"/>
      <c r="B3681" s="5"/>
      <c r="C3681" s="5"/>
      <c r="D3681" s="5"/>
      <c r="E3681" s="5"/>
      <c r="F3681" s="94" t="str">
        <f t="shared" si="579"/>
        <v/>
      </c>
      <c r="G3681" s="94" t="str">
        <f t="shared" si="580"/>
        <v/>
      </c>
      <c r="H3681" s="127" t="str">
        <f>IF(A3681&lt;&gt;"",IF(MID(C3681,1,1)="c",$AS$26,IF(MID(C3681,1,1)="r",$AS$41,IF(MID(C3681,1,1)="p",#REF!,#REF!))),"")</f>
        <v/>
      </c>
      <c r="I3681" s="92" t="str">
        <f t="shared" si="581"/>
        <v/>
      </c>
      <c r="J3681" s="92" t="str">
        <f t="shared" si="582"/>
        <v/>
      </c>
      <c r="K3681" s="92" t="str">
        <f t="shared" si="583"/>
        <v/>
      </c>
      <c r="L3681" s="92" t="str">
        <f t="shared" si="584"/>
        <v/>
      </c>
      <c r="M3681" s="95" t="str">
        <f>IF(A3681&lt;&gt;"",IF(MID(C3681,1,1)="c",SigmaEpsConcrete(I3681,$AN$30:$AN$33,$AR$30:$AR$33,$AS$26,$AS$27,$AS$28,$AQ$20,$AU$19),""),"")</f>
        <v/>
      </c>
      <c r="N3681" s="95" t="str">
        <f>IF(A3681&lt;&gt;"",IF(MID(C3681,1,1)="r",SigmaEpsReinf(J3681,$AS$42:$AS$43,$AS$41,$AS$39,$AS$40,$AQ$38),""),"")</f>
        <v/>
      </c>
      <c r="Q3681" s="92" t="str">
        <f t="shared" si="586"/>
        <v/>
      </c>
      <c r="R3681" s="92" t="str">
        <f t="shared" si="587"/>
        <v/>
      </c>
      <c r="U3681" s="5"/>
      <c r="V3681" s="5"/>
      <c r="W3681" s="94" t="str">
        <f t="shared" si="585"/>
        <v/>
      </c>
      <c r="X3681" s="94" t="str">
        <f t="shared" si="588"/>
        <v/>
      </c>
      <c r="Y3681" s="5"/>
      <c r="BK3681" s="8"/>
      <c r="BL3681" s="5"/>
      <c r="BM3681" s="5"/>
      <c r="BN3681" s="5"/>
      <c r="BO3681" s="5"/>
      <c r="BP3681" s="1"/>
      <c r="BQ3681" s="1"/>
      <c r="BR3681" s="1"/>
      <c r="BS3681" s="1"/>
      <c r="BT3681" s="1"/>
      <c r="BU3681" s="4"/>
      <c r="BV3681" s="1"/>
      <c r="BW3681" s="3"/>
      <c r="BX3681" s="4"/>
      <c r="BY3681" s="5"/>
      <c r="BZ3681" s="5"/>
      <c r="CA3681" s="5"/>
      <c r="CB3681" s="5"/>
      <c r="CC3681" s="5"/>
      <c r="CD3681" s="43"/>
    </row>
    <row r="3682" spans="1:82" x14ac:dyDescent="0.25">
      <c r="A3682" s="8"/>
      <c r="B3682" s="5"/>
      <c r="C3682" s="5"/>
      <c r="D3682" s="5"/>
      <c r="E3682" s="5"/>
      <c r="F3682" s="94" t="str">
        <f t="shared" si="579"/>
        <v/>
      </c>
      <c r="G3682" s="94" t="str">
        <f t="shared" si="580"/>
        <v/>
      </c>
      <c r="H3682" s="127" t="str">
        <f>IF(A3682&lt;&gt;"",IF(MID(C3682,1,1)="c",$AS$26,IF(MID(C3682,1,1)="r",$AS$41,IF(MID(C3682,1,1)="p",#REF!,#REF!))),"")</f>
        <v/>
      </c>
      <c r="I3682" s="92" t="str">
        <f t="shared" si="581"/>
        <v/>
      </c>
      <c r="J3682" s="92" t="str">
        <f t="shared" si="582"/>
        <v/>
      </c>
      <c r="K3682" s="92" t="str">
        <f t="shared" si="583"/>
        <v/>
      </c>
      <c r="L3682" s="92" t="str">
        <f t="shared" si="584"/>
        <v/>
      </c>
      <c r="M3682" s="95" t="str">
        <f>IF(A3682&lt;&gt;"",IF(MID(C3682,1,1)="c",SigmaEpsConcrete(I3682,$AN$30:$AN$33,$AR$30:$AR$33,$AS$26,$AS$27,$AS$28,$AQ$20,$AU$19),""),"")</f>
        <v/>
      </c>
      <c r="N3682" s="95" t="str">
        <f>IF(A3682&lt;&gt;"",IF(MID(C3682,1,1)="r",SigmaEpsReinf(J3682,$AS$42:$AS$43,$AS$41,$AS$39,$AS$40,$AQ$38),""),"")</f>
        <v/>
      </c>
      <c r="Q3682" s="92" t="str">
        <f t="shared" si="586"/>
        <v/>
      </c>
      <c r="R3682" s="92" t="str">
        <f t="shared" si="587"/>
        <v/>
      </c>
      <c r="U3682" s="5"/>
      <c r="V3682" s="5"/>
      <c r="W3682" s="94" t="str">
        <f t="shared" si="585"/>
        <v/>
      </c>
      <c r="X3682" s="94" t="str">
        <f t="shared" si="588"/>
        <v/>
      </c>
      <c r="Y3682" s="5"/>
      <c r="BK3682" s="8"/>
      <c r="BL3682" s="5"/>
      <c r="BM3682" s="5"/>
      <c r="BN3682" s="5"/>
      <c r="BO3682" s="5"/>
      <c r="BP3682" s="1"/>
      <c r="BQ3682" s="1"/>
      <c r="BR3682" s="1"/>
      <c r="BS3682" s="1"/>
      <c r="BT3682" s="1"/>
      <c r="BU3682" s="4"/>
      <c r="BV3682" s="1"/>
      <c r="BW3682" s="3"/>
      <c r="BX3682" s="4"/>
      <c r="BY3682" s="5"/>
      <c r="BZ3682" s="5"/>
      <c r="CA3682" s="5"/>
      <c r="CB3682" s="5"/>
      <c r="CC3682" s="5"/>
      <c r="CD3682" s="43"/>
    </row>
    <row r="3683" spans="1:82" x14ac:dyDescent="0.25">
      <c r="A3683" s="8"/>
      <c r="B3683" s="5"/>
      <c r="C3683" s="5"/>
      <c r="D3683" s="5"/>
      <c r="E3683" s="5"/>
      <c r="F3683" s="94" t="str">
        <f t="shared" si="579"/>
        <v/>
      </c>
      <c r="G3683" s="94" t="str">
        <f t="shared" si="580"/>
        <v/>
      </c>
      <c r="H3683" s="127" t="str">
        <f>IF(A3683&lt;&gt;"",IF(MID(C3683,1,1)="c",$AS$26,IF(MID(C3683,1,1)="r",$AS$41,IF(MID(C3683,1,1)="p",#REF!,#REF!))),"")</f>
        <v/>
      </c>
      <c r="I3683" s="92" t="str">
        <f t="shared" si="581"/>
        <v/>
      </c>
      <c r="J3683" s="92" t="str">
        <f t="shared" si="582"/>
        <v/>
      </c>
      <c r="K3683" s="92" t="str">
        <f t="shared" si="583"/>
        <v/>
      </c>
      <c r="L3683" s="92" t="str">
        <f t="shared" si="584"/>
        <v/>
      </c>
      <c r="M3683" s="95" t="str">
        <f>IF(A3683&lt;&gt;"",IF(MID(C3683,1,1)="c",SigmaEpsConcrete(I3683,$AN$30:$AN$33,$AR$30:$AR$33,$AS$26,$AS$27,$AS$28,$AQ$20,$AU$19),""),"")</f>
        <v/>
      </c>
      <c r="N3683" s="95" t="str">
        <f>IF(A3683&lt;&gt;"",IF(MID(C3683,1,1)="r",SigmaEpsReinf(J3683,$AS$42:$AS$43,$AS$41,$AS$39,$AS$40,$AQ$38),""),"")</f>
        <v/>
      </c>
      <c r="Q3683" s="92" t="str">
        <f t="shared" si="586"/>
        <v/>
      </c>
      <c r="R3683" s="92" t="str">
        <f t="shared" si="587"/>
        <v/>
      </c>
      <c r="U3683" s="5"/>
      <c r="V3683" s="5"/>
      <c r="W3683" s="94" t="str">
        <f t="shared" si="585"/>
        <v/>
      </c>
      <c r="X3683" s="94" t="str">
        <f t="shared" si="588"/>
        <v/>
      </c>
      <c r="Y3683" s="5"/>
      <c r="BK3683" s="8"/>
      <c r="BL3683" s="5"/>
      <c r="BM3683" s="5"/>
      <c r="BN3683" s="5"/>
      <c r="BO3683" s="5"/>
      <c r="BP3683" s="1"/>
      <c r="BQ3683" s="1"/>
      <c r="BR3683" s="1"/>
      <c r="BS3683" s="1"/>
      <c r="BT3683" s="1"/>
      <c r="BU3683" s="4"/>
      <c r="BV3683" s="1"/>
      <c r="BW3683" s="3"/>
      <c r="BX3683" s="4"/>
      <c r="BY3683" s="5"/>
      <c r="BZ3683" s="5"/>
      <c r="CA3683" s="5"/>
      <c r="CB3683" s="5"/>
      <c r="CC3683" s="5"/>
      <c r="CD3683" s="43"/>
    </row>
    <row r="3684" spans="1:82" x14ac:dyDescent="0.25">
      <c r="A3684" s="8"/>
      <c r="B3684" s="5"/>
      <c r="C3684" s="5"/>
      <c r="D3684" s="5"/>
      <c r="E3684" s="5"/>
      <c r="F3684" s="94" t="str">
        <f t="shared" si="579"/>
        <v/>
      </c>
      <c r="G3684" s="94" t="str">
        <f t="shared" si="580"/>
        <v/>
      </c>
      <c r="H3684" s="127" t="str">
        <f>IF(A3684&lt;&gt;"",IF(MID(C3684,1,1)="c",$AS$26,IF(MID(C3684,1,1)="r",$AS$41,IF(MID(C3684,1,1)="p",#REF!,#REF!))),"")</f>
        <v/>
      </c>
      <c r="I3684" s="92" t="str">
        <f t="shared" si="581"/>
        <v/>
      </c>
      <c r="J3684" s="92" t="str">
        <f t="shared" si="582"/>
        <v/>
      </c>
      <c r="K3684" s="92" t="str">
        <f t="shared" si="583"/>
        <v/>
      </c>
      <c r="L3684" s="92" t="str">
        <f t="shared" si="584"/>
        <v/>
      </c>
      <c r="M3684" s="95" t="str">
        <f>IF(A3684&lt;&gt;"",IF(MID(C3684,1,1)="c",SigmaEpsConcrete(I3684,$AN$30:$AN$33,$AR$30:$AR$33,$AS$26,$AS$27,$AS$28,$AQ$20,$AU$19),""),"")</f>
        <v/>
      </c>
      <c r="N3684" s="95" t="str">
        <f>IF(A3684&lt;&gt;"",IF(MID(C3684,1,1)="r",SigmaEpsReinf(J3684,$AS$42:$AS$43,$AS$41,$AS$39,$AS$40,$AQ$38),""),"")</f>
        <v/>
      </c>
      <c r="Q3684" s="92" t="str">
        <f t="shared" si="586"/>
        <v/>
      </c>
      <c r="R3684" s="92" t="str">
        <f t="shared" si="587"/>
        <v/>
      </c>
      <c r="U3684" s="5"/>
      <c r="V3684" s="5"/>
      <c r="W3684" s="94" t="str">
        <f t="shared" si="585"/>
        <v/>
      </c>
      <c r="X3684" s="94" t="str">
        <f t="shared" si="588"/>
        <v/>
      </c>
      <c r="Y3684" s="5"/>
      <c r="BK3684" s="8"/>
      <c r="BL3684" s="5"/>
      <c r="BM3684" s="5"/>
      <c r="BN3684" s="5"/>
      <c r="BO3684" s="5"/>
      <c r="BP3684" s="1"/>
      <c r="BQ3684" s="1"/>
      <c r="BR3684" s="1"/>
      <c r="BS3684" s="1"/>
      <c r="BT3684" s="1"/>
      <c r="BU3684" s="4"/>
      <c r="BV3684" s="1"/>
      <c r="BW3684" s="3"/>
      <c r="BX3684" s="4"/>
      <c r="BY3684" s="5"/>
      <c r="BZ3684" s="5"/>
      <c r="CA3684" s="5"/>
      <c r="CB3684" s="5"/>
      <c r="CC3684" s="5"/>
      <c r="CD3684" s="43"/>
    </row>
    <row r="3685" spans="1:82" x14ac:dyDescent="0.25">
      <c r="A3685" s="8"/>
      <c r="B3685" s="5"/>
      <c r="C3685" s="5"/>
      <c r="D3685" s="5"/>
      <c r="E3685" s="5"/>
      <c r="F3685" s="94" t="str">
        <f t="shared" si="579"/>
        <v/>
      </c>
      <c r="G3685" s="94" t="str">
        <f t="shared" si="580"/>
        <v/>
      </c>
      <c r="H3685" s="127" t="str">
        <f>IF(A3685&lt;&gt;"",IF(MID(C3685,1,1)="c",$AS$26,IF(MID(C3685,1,1)="r",$AS$41,IF(MID(C3685,1,1)="p",#REF!,#REF!))),"")</f>
        <v/>
      </c>
      <c r="I3685" s="92" t="str">
        <f t="shared" si="581"/>
        <v/>
      </c>
      <c r="J3685" s="92" t="str">
        <f t="shared" si="582"/>
        <v/>
      </c>
      <c r="K3685" s="92" t="str">
        <f t="shared" si="583"/>
        <v/>
      </c>
      <c r="L3685" s="92" t="str">
        <f t="shared" si="584"/>
        <v/>
      </c>
      <c r="M3685" s="95" t="str">
        <f>IF(A3685&lt;&gt;"",IF(MID(C3685,1,1)="c",SigmaEpsConcrete(I3685,$AN$30:$AN$33,$AR$30:$AR$33,$AS$26,$AS$27,$AS$28,$AQ$20,$AU$19),""),"")</f>
        <v/>
      </c>
      <c r="N3685" s="95" t="str">
        <f>IF(A3685&lt;&gt;"",IF(MID(C3685,1,1)="r",SigmaEpsReinf(J3685,$AS$42:$AS$43,$AS$41,$AS$39,$AS$40,$AQ$38),""),"")</f>
        <v/>
      </c>
      <c r="Q3685" s="92" t="str">
        <f t="shared" si="586"/>
        <v/>
      </c>
      <c r="R3685" s="92" t="str">
        <f t="shared" si="587"/>
        <v/>
      </c>
      <c r="U3685" s="5"/>
      <c r="V3685" s="5"/>
      <c r="W3685" s="94" t="str">
        <f t="shared" si="585"/>
        <v/>
      </c>
      <c r="X3685" s="94" t="str">
        <f t="shared" si="588"/>
        <v/>
      </c>
      <c r="Y3685" s="5"/>
      <c r="BK3685" s="8"/>
      <c r="BL3685" s="5"/>
      <c r="BM3685" s="5"/>
      <c r="BN3685" s="5"/>
      <c r="BO3685" s="5"/>
      <c r="BP3685" s="1"/>
      <c r="BQ3685" s="1"/>
      <c r="BR3685" s="1"/>
      <c r="BS3685" s="1"/>
      <c r="BT3685" s="1"/>
      <c r="BU3685" s="4"/>
      <c r="BV3685" s="1"/>
      <c r="BW3685" s="3"/>
      <c r="BX3685" s="4"/>
      <c r="BY3685" s="5"/>
      <c r="BZ3685" s="5"/>
      <c r="CA3685" s="5"/>
      <c r="CB3685" s="5"/>
      <c r="CC3685" s="5"/>
      <c r="CD3685" s="43"/>
    </row>
    <row r="3686" spans="1:82" x14ac:dyDescent="0.25">
      <c r="A3686" s="8"/>
      <c r="B3686" s="5"/>
      <c r="C3686" s="5"/>
      <c r="D3686" s="5"/>
      <c r="E3686" s="5"/>
      <c r="F3686" s="94" t="str">
        <f t="shared" si="579"/>
        <v/>
      </c>
      <c r="G3686" s="94" t="str">
        <f t="shared" si="580"/>
        <v/>
      </c>
      <c r="H3686" s="127" t="str">
        <f>IF(A3686&lt;&gt;"",IF(MID(C3686,1,1)="c",$AS$26,IF(MID(C3686,1,1)="r",$AS$41,IF(MID(C3686,1,1)="p",#REF!,#REF!))),"")</f>
        <v/>
      </c>
      <c r="I3686" s="92" t="str">
        <f t="shared" si="581"/>
        <v/>
      </c>
      <c r="J3686" s="92" t="str">
        <f t="shared" si="582"/>
        <v/>
      </c>
      <c r="K3686" s="92" t="str">
        <f t="shared" si="583"/>
        <v/>
      </c>
      <c r="L3686" s="92" t="str">
        <f t="shared" si="584"/>
        <v/>
      </c>
      <c r="M3686" s="95" t="str">
        <f>IF(A3686&lt;&gt;"",IF(MID(C3686,1,1)="c",SigmaEpsConcrete(I3686,$AN$30:$AN$33,$AR$30:$AR$33,$AS$26,$AS$27,$AS$28,$AQ$20,$AU$19),""),"")</f>
        <v/>
      </c>
      <c r="N3686" s="95" t="str">
        <f>IF(A3686&lt;&gt;"",IF(MID(C3686,1,1)="r",SigmaEpsReinf(J3686,$AS$42:$AS$43,$AS$41,$AS$39,$AS$40,$AQ$38),""),"")</f>
        <v/>
      </c>
      <c r="Q3686" s="92" t="str">
        <f t="shared" si="586"/>
        <v/>
      </c>
      <c r="R3686" s="92" t="str">
        <f t="shared" si="587"/>
        <v/>
      </c>
      <c r="U3686" s="5"/>
      <c r="V3686" s="5"/>
      <c r="W3686" s="94" t="str">
        <f t="shared" si="585"/>
        <v/>
      </c>
      <c r="X3686" s="94" t="str">
        <f t="shared" si="588"/>
        <v/>
      </c>
      <c r="Y3686" s="5"/>
      <c r="BK3686" s="8"/>
      <c r="BL3686" s="5"/>
      <c r="BM3686" s="5"/>
      <c r="BN3686" s="5"/>
      <c r="BO3686" s="5"/>
      <c r="BP3686" s="1"/>
      <c r="BQ3686" s="1"/>
      <c r="BR3686" s="1"/>
      <c r="BS3686" s="1"/>
      <c r="BT3686" s="1"/>
      <c r="BU3686" s="4"/>
      <c r="BV3686" s="1"/>
      <c r="BW3686" s="3"/>
      <c r="BX3686" s="4"/>
      <c r="BY3686" s="5"/>
      <c r="BZ3686" s="5"/>
      <c r="CA3686" s="5"/>
      <c r="CB3686" s="5"/>
      <c r="CC3686" s="5"/>
      <c r="CD3686" s="43"/>
    </row>
    <row r="3687" spans="1:82" x14ac:dyDescent="0.25">
      <c r="A3687" s="8"/>
      <c r="B3687" s="5"/>
      <c r="C3687" s="5"/>
      <c r="D3687" s="5"/>
      <c r="E3687" s="5"/>
      <c r="F3687" s="94" t="str">
        <f t="shared" si="579"/>
        <v/>
      </c>
      <c r="G3687" s="94" t="str">
        <f t="shared" si="580"/>
        <v/>
      </c>
      <c r="H3687" s="127" t="str">
        <f>IF(A3687&lt;&gt;"",IF(MID(C3687,1,1)="c",$AS$26,IF(MID(C3687,1,1)="r",$AS$41,IF(MID(C3687,1,1)="p",#REF!,#REF!))),"")</f>
        <v/>
      </c>
      <c r="I3687" s="92" t="str">
        <f t="shared" si="581"/>
        <v/>
      </c>
      <c r="J3687" s="92" t="str">
        <f t="shared" si="582"/>
        <v/>
      </c>
      <c r="K3687" s="92" t="str">
        <f t="shared" si="583"/>
        <v/>
      </c>
      <c r="L3687" s="92" t="str">
        <f t="shared" si="584"/>
        <v/>
      </c>
      <c r="M3687" s="95" t="str">
        <f>IF(A3687&lt;&gt;"",IF(MID(C3687,1,1)="c",SigmaEpsConcrete(I3687,$AN$30:$AN$33,$AR$30:$AR$33,$AS$26,$AS$27,$AS$28,$AQ$20,$AU$19),""),"")</f>
        <v/>
      </c>
      <c r="N3687" s="95" t="str">
        <f>IF(A3687&lt;&gt;"",IF(MID(C3687,1,1)="r",SigmaEpsReinf(J3687,$AS$42:$AS$43,$AS$41,$AS$39,$AS$40,$AQ$38),""),"")</f>
        <v/>
      </c>
      <c r="Q3687" s="92" t="str">
        <f t="shared" si="586"/>
        <v/>
      </c>
      <c r="R3687" s="92" t="str">
        <f t="shared" si="587"/>
        <v/>
      </c>
      <c r="U3687" s="5"/>
      <c r="V3687" s="5"/>
      <c r="W3687" s="94" t="str">
        <f t="shared" si="585"/>
        <v/>
      </c>
      <c r="X3687" s="94" t="str">
        <f t="shared" si="588"/>
        <v/>
      </c>
      <c r="Y3687" s="5"/>
      <c r="BK3687" s="8"/>
      <c r="BL3687" s="5"/>
      <c r="BM3687" s="5"/>
      <c r="BN3687" s="5"/>
      <c r="BO3687" s="5"/>
      <c r="BP3687" s="1"/>
      <c r="BQ3687" s="1"/>
      <c r="BR3687" s="1"/>
      <c r="BS3687" s="1"/>
      <c r="BT3687" s="1"/>
      <c r="BU3687" s="4"/>
      <c r="BV3687" s="1"/>
      <c r="BW3687" s="3"/>
      <c r="BX3687" s="4"/>
      <c r="BY3687" s="5"/>
      <c r="BZ3687" s="5"/>
      <c r="CA3687" s="5"/>
      <c r="CB3687" s="5"/>
      <c r="CC3687" s="5"/>
      <c r="CD3687" s="43"/>
    </row>
    <row r="3688" spans="1:82" x14ac:dyDescent="0.25">
      <c r="A3688" s="8"/>
      <c r="B3688" s="5"/>
      <c r="C3688" s="5"/>
      <c r="D3688" s="5"/>
      <c r="E3688" s="5"/>
      <c r="F3688" s="94" t="str">
        <f t="shared" si="579"/>
        <v/>
      </c>
      <c r="G3688" s="94" t="str">
        <f t="shared" si="580"/>
        <v/>
      </c>
      <c r="H3688" s="127" t="str">
        <f>IF(A3688&lt;&gt;"",IF(MID(C3688,1,1)="c",$AS$26,IF(MID(C3688,1,1)="r",$AS$41,IF(MID(C3688,1,1)="p",#REF!,#REF!))),"")</f>
        <v/>
      </c>
      <c r="I3688" s="92" t="str">
        <f t="shared" si="581"/>
        <v/>
      </c>
      <c r="J3688" s="92" t="str">
        <f t="shared" si="582"/>
        <v/>
      </c>
      <c r="K3688" s="92" t="str">
        <f t="shared" si="583"/>
        <v/>
      </c>
      <c r="L3688" s="92" t="str">
        <f t="shared" si="584"/>
        <v/>
      </c>
      <c r="M3688" s="95" t="str">
        <f>IF(A3688&lt;&gt;"",IF(MID(C3688,1,1)="c",SigmaEpsConcrete(I3688,$AN$30:$AN$33,$AR$30:$AR$33,$AS$26,$AS$27,$AS$28,$AQ$20,$AU$19),""),"")</f>
        <v/>
      </c>
      <c r="N3688" s="95" t="str">
        <f>IF(A3688&lt;&gt;"",IF(MID(C3688,1,1)="r",SigmaEpsReinf(J3688,$AS$42:$AS$43,$AS$41,$AS$39,$AS$40,$AQ$38),""),"")</f>
        <v/>
      </c>
      <c r="Q3688" s="92" t="str">
        <f t="shared" si="586"/>
        <v/>
      </c>
      <c r="R3688" s="92" t="str">
        <f t="shared" si="587"/>
        <v/>
      </c>
      <c r="U3688" s="5"/>
      <c r="V3688" s="5"/>
      <c r="W3688" s="94" t="str">
        <f t="shared" si="585"/>
        <v/>
      </c>
      <c r="X3688" s="94" t="str">
        <f t="shared" si="588"/>
        <v/>
      </c>
      <c r="Y3688" s="5"/>
      <c r="BK3688" s="8"/>
      <c r="BL3688" s="5"/>
      <c r="BM3688" s="5"/>
      <c r="BN3688" s="5"/>
      <c r="BO3688" s="5"/>
      <c r="BP3688" s="1"/>
      <c r="BQ3688" s="1"/>
      <c r="BR3688" s="1"/>
      <c r="BS3688" s="1"/>
      <c r="BT3688" s="1"/>
      <c r="BU3688" s="4"/>
      <c r="BV3688" s="1"/>
      <c r="BW3688" s="3"/>
      <c r="BX3688" s="4"/>
      <c r="BY3688" s="5"/>
      <c r="BZ3688" s="5"/>
      <c r="CA3688" s="5"/>
      <c r="CB3688" s="5"/>
      <c r="CC3688" s="5"/>
      <c r="CD3688" s="43"/>
    </row>
    <row r="3689" spans="1:82" x14ac:dyDescent="0.25">
      <c r="A3689" s="8"/>
      <c r="B3689" s="5"/>
      <c r="C3689" s="5"/>
      <c r="D3689" s="5"/>
      <c r="E3689" s="5"/>
      <c r="F3689" s="94" t="str">
        <f t="shared" si="579"/>
        <v/>
      </c>
      <c r="G3689" s="94" t="str">
        <f t="shared" si="580"/>
        <v/>
      </c>
      <c r="H3689" s="127" t="str">
        <f>IF(A3689&lt;&gt;"",IF(MID(C3689,1,1)="c",$AS$26,IF(MID(C3689,1,1)="r",$AS$41,IF(MID(C3689,1,1)="p",#REF!,#REF!))),"")</f>
        <v/>
      </c>
      <c r="I3689" s="92" t="str">
        <f t="shared" si="581"/>
        <v/>
      </c>
      <c r="J3689" s="92" t="str">
        <f t="shared" si="582"/>
        <v/>
      </c>
      <c r="K3689" s="92" t="str">
        <f t="shared" si="583"/>
        <v/>
      </c>
      <c r="L3689" s="92" t="str">
        <f t="shared" si="584"/>
        <v/>
      </c>
      <c r="M3689" s="95" t="str">
        <f>IF(A3689&lt;&gt;"",IF(MID(C3689,1,1)="c",SigmaEpsConcrete(I3689,$AN$30:$AN$33,$AR$30:$AR$33,$AS$26,$AS$27,$AS$28,$AQ$20,$AU$19),""),"")</f>
        <v/>
      </c>
      <c r="N3689" s="95" t="str">
        <f>IF(A3689&lt;&gt;"",IF(MID(C3689,1,1)="r",SigmaEpsReinf(J3689,$AS$42:$AS$43,$AS$41,$AS$39,$AS$40,$AQ$38),""),"")</f>
        <v/>
      </c>
      <c r="Q3689" s="92" t="str">
        <f t="shared" si="586"/>
        <v/>
      </c>
      <c r="R3689" s="92" t="str">
        <f t="shared" si="587"/>
        <v/>
      </c>
      <c r="U3689" s="5"/>
      <c r="V3689" s="5"/>
      <c r="W3689" s="94" t="str">
        <f t="shared" si="585"/>
        <v/>
      </c>
      <c r="X3689" s="94" t="str">
        <f t="shared" si="588"/>
        <v/>
      </c>
      <c r="Y3689" s="5"/>
      <c r="BK3689" s="8"/>
      <c r="BL3689" s="5"/>
      <c r="BM3689" s="5"/>
      <c r="BN3689" s="5"/>
      <c r="BO3689" s="5"/>
      <c r="BP3689" s="1"/>
      <c r="BQ3689" s="1"/>
      <c r="BR3689" s="1"/>
      <c r="BS3689" s="1"/>
      <c r="BT3689" s="1"/>
      <c r="BU3689" s="4"/>
      <c r="BV3689" s="1"/>
      <c r="BW3689" s="3"/>
      <c r="BX3689" s="4"/>
      <c r="BY3689" s="5"/>
      <c r="BZ3689" s="5"/>
      <c r="CA3689" s="5"/>
      <c r="CB3689" s="5"/>
      <c r="CC3689" s="5"/>
      <c r="CD3689" s="43"/>
    </row>
    <row r="3690" spans="1:82" x14ac:dyDescent="0.25">
      <c r="A3690" s="8"/>
      <c r="B3690" s="5"/>
      <c r="C3690" s="5"/>
      <c r="D3690" s="5"/>
      <c r="E3690" s="5"/>
      <c r="F3690" s="94" t="str">
        <f t="shared" si="579"/>
        <v/>
      </c>
      <c r="G3690" s="94" t="str">
        <f t="shared" si="580"/>
        <v/>
      </c>
      <c r="H3690" s="127" t="str">
        <f>IF(A3690&lt;&gt;"",IF(MID(C3690,1,1)="c",$AS$26,IF(MID(C3690,1,1)="r",$AS$41,IF(MID(C3690,1,1)="p",#REF!,#REF!))),"")</f>
        <v/>
      </c>
      <c r="I3690" s="92" t="str">
        <f t="shared" si="581"/>
        <v/>
      </c>
      <c r="J3690" s="92" t="str">
        <f t="shared" si="582"/>
        <v/>
      </c>
      <c r="K3690" s="92" t="str">
        <f t="shared" si="583"/>
        <v/>
      </c>
      <c r="L3690" s="92" t="str">
        <f t="shared" si="584"/>
        <v/>
      </c>
      <c r="M3690" s="95" t="str">
        <f>IF(A3690&lt;&gt;"",IF(MID(C3690,1,1)="c",SigmaEpsConcrete(I3690,$AN$30:$AN$33,$AR$30:$AR$33,$AS$26,$AS$27,$AS$28,$AQ$20,$AU$19),""),"")</f>
        <v/>
      </c>
      <c r="N3690" s="95" t="str">
        <f>IF(A3690&lt;&gt;"",IF(MID(C3690,1,1)="r",SigmaEpsReinf(J3690,$AS$42:$AS$43,$AS$41,$AS$39,$AS$40,$AQ$38),""),"")</f>
        <v/>
      </c>
      <c r="Q3690" s="92" t="str">
        <f t="shared" si="586"/>
        <v/>
      </c>
      <c r="R3690" s="92" t="str">
        <f t="shared" si="587"/>
        <v/>
      </c>
      <c r="U3690" s="5"/>
      <c r="V3690" s="5"/>
      <c r="W3690" s="94" t="str">
        <f t="shared" si="585"/>
        <v/>
      </c>
      <c r="X3690" s="94" t="str">
        <f t="shared" si="588"/>
        <v/>
      </c>
      <c r="Y3690" s="5"/>
      <c r="BK3690" s="8"/>
      <c r="BL3690" s="5"/>
      <c r="BM3690" s="5"/>
      <c r="BN3690" s="5"/>
      <c r="BO3690" s="5"/>
      <c r="BP3690" s="1"/>
      <c r="BQ3690" s="1"/>
      <c r="BR3690" s="1"/>
      <c r="BS3690" s="1"/>
      <c r="BT3690" s="1"/>
      <c r="BU3690" s="4"/>
      <c r="BV3690" s="1"/>
      <c r="BW3690" s="3"/>
      <c r="BX3690" s="4"/>
      <c r="BY3690" s="5"/>
      <c r="BZ3690" s="5"/>
      <c r="CA3690" s="5"/>
      <c r="CB3690" s="5"/>
      <c r="CC3690" s="5"/>
      <c r="CD3690" s="43"/>
    </row>
    <row r="3691" spans="1:82" x14ac:dyDescent="0.25">
      <c r="A3691" s="8"/>
      <c r="B3691" s="5"/>
      <c r="C3691" s="5"/>
      <c r="D3691" s="5"/>
      <c r="E3691" s="5"/>
      <c r="F3691" s="94" t="str">
        <f t="shared" si="579"/>
        <v/>
      </c>
      <c r="G3691" s="94" t="str">
        <f t="shared" si="580"/>
        <v/>
      </c>
      <c r="H3691" s="127" t="str">
        <f>IF(A3691&lt;&gt;"",IF(MID(C3691,1,1)="c",$AS$26,IF(MID(C3691,1,1)="r",$AS$41,IF(MID(C3691,1,1)="p",#REF!,#REF!))),"")</f>
        <v/>
      </c>
      <c r="I3691" s="92" t="str">
        <f t="shared" si="581"/>
        <v/>
      </c>
      <c r="J3691" s="92" t="str">
        <f t="shared" si="582"/>
        <v/>
      </c>
      <c r="K3691" s="92" t="str">
        <f t="shared" si="583"/>
        <v/>
      </c>
      <c r="L3691" s="92" t="str">
        <f t="shared" si="584"/>
        <v/>
      </c>
      <c r="M3691" s="95" t="str">
        <f>IF(A3691&lt;&gt;"",IF(MID(C3691,1,1)="c",SigmaEpsConcrete(I3691,$AN$30:$AN$33,$AR$30:$AR$33,$AS$26,$AS$27,$AS$28,$AQ$20,$AU$19),""),"")</f>
        <v/>
      </c>
      <c r="N3691" s="95" t="str">
        <f>IF(A3691&lt;&gt;"",IF(MID(C3691,1,1)="r",SigmaEpsReinf(J3691,$AS$42:$AS$43,$AS$41,$AS$39,$AS$40,$AQ$38),""),"")</f>
        <v/>
      </c>
      <c r="Q3691" s="92" t="str">
        <f t="shared" si="586"/>
        <v/>
      </c>
      <c r="R3691" s="92" t="str">
        <f t="shared" si="587"/>
        <v/>
      </c>
      <c r="U3691" s="5"/>
      <c r="V3691" s="5"/>
      <c r="W3691" s="94" t="str">
        <f t="shared" si="585"/>
        <v/>
      </c>
      <c r="X3691" s="94" t="str">
        <f t="shared" si="588"/>
        <v/>
      </c>
      <c r="Y3691" s="5"/>
      <c r="BK3691" s="8"/>
      <c r="BL3691" s="5"/>
      <c r="BM3691" s="5"/>
      <c r="BN3691" s="5"/>
      <c r="BO3691" s="5"/>
      <c r="BP3691" s="1"/>
      <c r="BQ3691" s="1"/>
      <c r="BR3691" s="1"/>
      <c r="BS3691" s="1"/>
      <c r="BT3691" s="1"/>
      <c r="BU3691" s="4"/>
      <c r="BV3691" s="1"/>
      <c r="BW3691" s="3"/>
      <c r="BX3691" s="4"/>
      <c r="BY3691" s="5"/>
      <c r="BZ3691" s="5"/>
      <c r="CA3691" s="5"/>
      <c r="CB3691" s="5"/>
      <c r="CC3691" s="5"/>
      <c r="CD3691" s="43"/>
    </row>
    <row r="3692" spans="1:82" x14ac:dyDescent="0.25">
      <c r="A3692" s="8"/>
      <c r="B3692" s="5"/>
      <c r="C3692" s="5"/>
      <c r="D3692" s="5"/>
      <c r="E3692" s="5"/>
      <c r="F3692" s="94" t="str">
        <f t="shared" si="579"/>
        <v/>
      </c>
      <c r="G3692" s="94" t="str">
        <f t="shared" si="580"/>
        <v/>
      </c>
      <c r="H3692" s="127" t="str">
        <f>IF(A3692&lt;&gt;"",IF(MID(C3692,1,1)="c",$AS$26,IF(MID(C3692,1,1)="r",$AS$41,IF(MID(C3692,1,1)="p",#REF!,#REF!))),"")</f>
        <v/>
      </c>
      <c r="I3692" s="92" t="str">
        <f t="shared" si="581"/>
        <v/>
      </c>
      <c r="J3692" s="92" t="str">
        <f t="shared" si="582"/>
        <v/>
      </c>
      <c r="K3692" s="92" t="str">
        <f t="shared" si="583"/>
        <v/>
      </c>
      <c r="L3692" s="92" t="str">
        <f t="shared" si="584"/>
        <v/>
      </c>
      <c r="M3692" s="95" t="str">
        <f>IF(A3692&lt;&gt;"",IF(MID(C3692,1,1)="c",SigmaEpsConcrete(I3692,$AN$30:$AN$33,$AR$30:$AR$33,$AS$26,$AS$27,$AS$28,$AQ$20,$AU$19),""),"")</f>
        <v/>
      </c>
      <c r="N3692" s="95" t="str">
        <f>IF(A3692&lt;&gt;"",IF(MID(C3692,1,1)="r",SigmaEpsReinf(J3692,$AS$42:$AS$43,$AS$41,$AS$39,$AS$40,$AQ$38),""),"")</f>
        <v/>
      </c>
      <c r="Q3692" s="92" t="str">
        <f t="shared" si="586"/>
        <v/>
      </c>
      <c r="R3692" s="92" t="str">
        <f t="shared" si="587"/>
        <v/>
      </c>
      <c r="U3692" s="5"/>
      <c r="V3692" s="5"/>
      <c r="W3692" s="94" t="str">
        <f t="shared" si="585"/>
        <v/>
      </c>
      <c r="X3692" s="94" t="str">
        <f t="shared" si="588"/>
        <v/>
      </c>
      <c r="Y3692" s="5"/>
      <c r="BK3692" s="8"/>
      <c r="BL3692" s="5"/>
      <c r="BM3692" s="5"/>
      <c r="BN3692" s="5"/>
      <c r="BO3692" s="5"/>
      <c r="BP3692" s="1"/>
      <c r="BQ3692" s="1"/>
      <c r="BR3692" s="1"/>
      <c r="BS3692" s="1"/>
      <c r="BT3692" s="1"/>
      <c r="BU3692" s="4"/>
      <c r="BV3692" s="1"/>
      <c r="BW3692" s="3"/>
      <c r="BX3692" s="4"/>
      <c r="BY3692" s="5"/>
      <c r="BZ3692" s="5"/>
      <c r="CA3692" s="5"/>
      <c r="CB3692" s="5"/>
      <c r="CC3692" s="5"/>
      <c r="CD3692" s="43"/>
    </row>
    <row r="3693" spans="1:82" x14ac:dyDescent="0.25">
      <c r="A3693" s="8"/>
      <c r="B3693" s="5"/>
      <c r="C3693" s="5"/>
      <c r="D3693" s="5"/>
      <c r="E3693" s="5"/>
      <c r="F3693" s="94" t="str">
        <f t="shared" si="579"/>
        <v/>
      </c>
      <c r="G3693" s="94" t="str">
        <f t="shared" si="580"/>
        <v/>
      </c>
      <c r="H3693" s="127" t="str">
        <f>IF(A3693&lt;&gt;"",IF(MID(C3693,1,1)="c",$AS$26,IF(MID(C3693,1,1)="r",$AS$41,IF(MID(C3693,1,1)="p",#REF!,#REF!))),"")</f>
        <v/>
      </c>
      <c r="I3693" s="92" t="str">
        <f t="shared" si="581"/>
        <v/>
      </c>
      <c r="J3693" s="92" t="str">
        <f t="shared" si="582"/>
        <v/>
      </c>
      <c r="K3693" s="92" t="str">
        <f t="shared" si="583"/>
        <v/>
      </c>
      <c r="L3693" s="92" t="str">
        <f t="shared" si="584"/>
        <v/>
      </c>
      <c r="M3693" s="95" t="str">
        <f>IF(A3693&lt;&gt;"",IF(MID(C3693,1,1)="c",SigmaEpsConcrete(I3693,$AN$30:$AN$33,$AR$30:$AR$33,$AS$26,$AS$27,$AS$28,$AQ$20,$AU$19),""),"")</f>
        <v/>
      </c>
      <c r="N3693" s="95" t="str">
        <f>IF(A3693&lt;&gt;"",IF(MID(C3693,1,1)="r",SigmaEpsReinf(J3693,$AS$42:$AS$43,$AS$41,$AS$39,$AS$40,$AQ$38),""),"")</f>
        <v/>
      </c>
      <c r="Q3693" s="92" t="str">
        <f t="shared" si="586"/>
        <v/>
      </c>
      <c r="R3693" s="92" t="str">
        <f t="shared" si="587"/>
        <v/>
      </c>
      <c r="U3693" s="5"/>
      <c r="V3693" s="5"/>
      <c r="W3693" s="94" t="str">
        <f t="shared" si="585"/>
        <v/>
      </c>
      <c r="X3693" s="94" t="str">
        <f t="shared" si="588"/>
        <v/>
      </c>
      <c r="Y3693" s="5"/>
      <c r="BK3693" s="8"/>
      <c r="BL3693" s="5"/>
      <c r="BM3693" s="5"/>
      <c r="BN3693" s="5"/>
      <c r="BO3693" s="5"/>
      <c r="BP3693" s="1"/>
      <c r="BQ3693" s="1"/>
      <c r="BR3693" s="1"/>
      <c r="BS3693" s="1"/>
      <c r="BT3693" s="1"/>
      <c r="BU3693" s="4"/>
      <c r="BV3693" s="1"/>
      <c r="BW3693" s="3"/>
      <c r="BX3693" s="4"/>
      <c r="BY3693" s="5"/>
      <c r="BZ3693" s="5"/>
      <c r="CA3693" s="5"/>
      <c r="CB3693" s="5"/>
      <c r="CC3693" s="5"/>
      <c r="CD3693" s="43"/>
    </row>
    <row r="3694" spans="1:82" x14ac:dyDescent="0.25">
      <c r="A3694" s="8"/>
      <c r="B3694" s="5"/>
      <c r="C3694" s="5"/>
      <c r="D3694" s="5"/>
      <c r="E3694" s="5"/>
      <c r="F3694" s="94" t="str">
        <f t="shared" si="579"/>
        <v/>
      </c>
      <c r="G3694" s="94" t="str">
        <f t="shared" si="580"/>
        <v/>
      </c>
      <c r="H3694" s="127" t="str">
        <f>IF(A3694&lt;&gt;"",IF(MID(C3694,1,1)="c",$AS$26,IF(MID(C3694,1,1)="r",$AS$41,IF(MID(C3694,1,1)="p",#REF!,#REF!))),"")</f>
        <v/>
      </c>
      <c r="I3694" s="92" t="str">
        <f t="shared" si="581"/>
        <v/>
      </c>
      <c r="J3694" s="92" t="str">
        <f t="shared" si="582"/>
        <v/>
      </c>
      <c r="K3694" s="92" t="str">
        <f t="shared" si="583"/>
        <v/>
      </c>
      <c r="L3694" s="92" t="str">
        <f t="shared" si="584"/>
        <v/>
      </c>
      <c r="M3694" s="95" t="str">
        <f>IF(A3694&lt;&gt;"",IF(MID(C3694,1,1)="c",SigmaEpsConcrete(I3694,$AN$30:$AN$33,$AR$30:$AR$33,$AS$26,$AS$27,$AS$28,$AQ$20,$AU$19),""),"")</f>
        <v/>
      </c>
      <c r="N3694" s="95" t="str">
        <f>IF(A3694&lt;&gt;"",IF(MID(C3694,1,1)="r",SigmaEpsReinf(J3694,$AS$42:$AS$43,$AS$41,$AS$39,$AS$40,$AQ$38),""),"")</f>
        <v/>
      </c>
      <c r="Q3694" s="92" t="str">
        <f t="shared" si="586"/>
        <v/>
      </c>
      <c r="R3694" s="92" t="str">
        <f t="shared" si="587"/>
        <v/>
      </c>
      <c r="U3694" s="5"/>
      <c r="V3694" s="5"/>
      <c r="W3694" s="94" t="str">
        <f t="shared" si="585"/>
        <v/>
      </c>
      <c r="X3694" s="94" t="str">
        <f t="shared" si="588"/>
        <v/>
      </c>
      <c r="Y3694" s="5"/>
      <c r="BK3694" s="8"/>
      <c r="BL3694" s="5"/>
      <c r="BM3694" s="5"/>
      <c r="BN3694" s="5"/>
      <c r="BO3694" s="5"/>
      <c r="BP3694" s="1"/>
      <c r="BQ3694" s="1"/>
      <c r="BR3694" s="1"/>
      <c r="BS3694" s="1"/>
      <c r="BT3694" s="1"/>
      <c r="BU3694" s="4"/>
      <c r="BV3694" s="1"/>
      <c r="BW3694" s="3"/>
      <c r="BX3694" s="4"/>
      <c r="BY3694" s="5"/>
      <c r="BZ3694" s="5"/>
      <c r="CA3694" s="5"/>
      <c r="CB3694" s="5"/>
      <c r="CC3694" s="5"/>
      <c r="CD3694" s="43"/>
    </row>
    <row r="3695" spans="1:82" x14ac:dyDescent="0.25">
      <c r="A3695" s="8"/>
      <c r="B3695" s="5"/>
      <c r="C3695" s="5"/>
      <c r="D3695" s="5"/>
      <c r="E3695" s="5"/>
      <c r="F3695" s="94" t="str">
        <f t="shared" si="579"/>
        <v/>
      </c>
      <c r="G3695" s="94" t="str">
        <f t="shared" si="580"/>
        <v/>
      </c>
      <c r="H3695" s="127" t="str">
        <f>IF(A3695&lt;&gt;"",IF(MID(C3695,1,1)="c",$AS$26,IF(MID(C3695,1,1)="r",$AS$41,IF(MID(C3695,1,1)="p",#REF!,#REF!))),"")</f>
        <v/>
      </c>
      <c r="I3695" s="92" t="str">
        <f t="shared" si="581"/>
        <v/>
      </c>
      <c r="J3695" s="92" t="str">
        <f t="shared" si="582"/>
        <v/>
      </c>
      <c r="K3695" s="92" t="str">
        <f t="shared" si="583"/>
        <v/>
      </c>
      <c r="L3695" s="92" t="str">
        <f t="shared" si="584"/>
        <v/>
      </c>
      <c r="M3695" s="95" t="str">
        <f>IF(A3695&lt;&gt;"",IF(MID(C3695,1,1)="c",SigmaEpsConcrete(I3695,$AN$30:$AN$33,$AR$30:$AR$33,$AS$26,$AS$27,$AS$28,$AQ$20,$AU$19),""),"")</f>
        <v/>
      </c>
      <c r="N3695" s="95" t="str">
        <f>IF(A3695&lt;&gt;"",IF(MID(C3695,1,1)="r",SigmaEpsReinf(J3695,$AS$42:$AS$43,$AS$41,$AS$39,$AS$40,$AQ$38),""),"")</f>
        <v/>
      </c>
      <c r="Q3695" s="92" t="str">
        <f t="shared" si="586"/>
        <v/>
      </c>
      <c r="R3695" s="92" t="str">
        <f t="shared" si="587"/>
        <v/>
      </c>
      <c r="U3695" s="5"/>
      <c r="V3695" s="5"/>
      <c r="W3695" s="94" t="str">
        <f t="shared" si="585"/>
        <v/>
      </c>
      <c r="X3695" s="94" t="str">
        <f t="shared" si="588"/>
        <v/>
      </c>
      <c r="Y3695" s="5"/>
      <c r="BK3695" s="8"/>
      <c r="BL3695" s="5"/>
      <c r="BM3695" s="5"/>
      <c r="BN3695" s="5"/>
      <c r="BO3695" s="5"/>
      <c r="BP3695" s="1"/>
      <c r="BQ3695" s="1"/>
      <c r="BR3695" s="1"/>
      <c r="BS3695" s="1"/>
      <c r="BT3695" s="1"/>
      <c r="BU3695" s="4"/>
      <c r="BV3695" s="1"/>
      <c r="BW3695" s="3"/>
      <c r="BX3695" s="4"/>
      <c r="BY3695" s="5"/>
      <c r="BZ3695" s="5"/>
      <c r="CA3695" s="5"/>
      <c r="CB3695" s="5"/>
      <c r="CC3695" s="5"/>
      <c r="CD3695" s="43"/>
    </row>
    <row r="3696" spans="1:82" x14ac:dyDescent="0.25">
      <c r="A3696" s="8"/>
      <c r="B3696" s="5"/>
      <c r="C3696" s="5"/>
      <c r="D3696" s="5"/>
      <c r="E3696" s="5"/>
      <c r="F3696" s="94" t="str">
        <f t="shared" si="579"/>
        <v/>
      </c>
      <c r="G3696" s="94" t="str">
        <f t="shared" si="580"/>
        <v/>
      </c>
      <c r="H3696" s="127" t="str">
        <f>IF(A3696&lt;&gt;"",IF(MID(C3696,1,1)="c",$AS$26,IF(MID(C3696,1,1)="r",$AS$41,IF(MID(C3696,1,1)="p",#REF!,#REF!))),"")</f>
        <v/>
      </c>
      <c r="I3696" s="92" t="str">
        <f t="shared" si="581"/>
        <v/>
      </c>
      <c r="J3696" s="92" t="str">
        <f t="shared" si="582"/>
        <v/>
      </c>
      <c r="K3696" s="92" t="str">
        <f t="shared" si="583"/>
        <v/>
      </c>
      <c r="L3696" s="92" t="str">
        <f t="shared" si="584"/>
        <v/>
      </c>
      <c r="M3696" s="95" t="str">
        <f>IF(A3696&lt;&gt;"",IF(MID(C3696,1,1)="c",SigmaEpsConcrete(I3696,$AN$30:$AN$33,$AR$30:$AR$33,$AS$26,$AS$27,$AS$28,$AQ$20,$AU$19),""),"")</f>
        <v/>
      </c>
      <c r="N3696" s="95" t="str">
        <f>IF(A3696&lt;&gt;"",IF(MID(C3696,1,1)="r",SigmaEpsReinf(J3696,$AS$42:$AS$43,$AS$41,$AS$39,$AS$40,$AQ$38),""),"")</f>
        <v/>
      </c>
      <c r="Q3696" s="92" t="str">
        <f t="shared" si="586"/>
        <v/>
      </c>
      <c r="R3696" s="92" t="str">
        <f t="shared" si="587"/>
        <v/>
      </c>
      <c r="U3696" s="5"/>
      <c r="V3696" s="5"/>
      <c r="W3696" s="94" t="str">
        <f t="shared" si="585"/>
        <v/>
      </c>
      <c r="X3696" s="94" t="str">
        <f t="shared" si="588"/>
        <v/>
      </c>
      <c r="Y3696" s="5"/>
      <c r="BK3696" s="8"/>
      <c r="BL3696" s="5"/>
      <c r="BM3696" s="5"/>
      <c r="BN3696" s="5"/>
      <c r="BO3696" s="5"/>
      <c r="BP3696" s="1"/>
      <c r="BQ3696" s="1"/>
      <c r="BR3696" s="1"/>
      <c r="BS3696" s="1"/>
      <c r="BT3696" s="1"/>
      <c r="BU3696" s="4"/>
      <c r="BV3696" s="1"/>
      <c r="BW3696" s="3"/>
      <c r="BX3696" s="4"/>
      <c r="BY3696" s="5"/>
      <c r="BZ3696" s="5"/>
      <c r="CA3696" s="5"/>
      <c r="CB3696" s="5"/>
      <c r="CC3696" s="5"/>
      <c r="CD3696" s="43"/>
    </row>
    <row r="3697" spans="1:82" x14ac:dyDescent="0.25">
      <c r="A3697" s="8"/>
      <c r="B3697" s="5"/>
      <c r="C3697" s="5"/>
      <c r="D3697" s="5"/>
      <c r="E3697" s="5"/>
      <c r="F3697" s="94" t="str">
        <f t="shared" si="579"/>
        <v/>
      </c>
      <c r="G3697" s="94" t="str">
        <f t="shared" si="580"/>
        <v/>
      </c>
      <c r="H3697" s="127" t="str">
        <f>IF(A3697&lt;&gt;"",IF(MID(C3697,1,1)="c",$AS$26,IF(MID(C3697,1,1)="r",$AS$41,IF(MID(C3697,1,1)="p",#REF!,#REF!))),"")</f>
        <v/>
      </c>
      <c r="I3697" s="92" t="str">
        <f t="shared" si="581"/>
        <v/>
      </c>
      <c r="J3697" s="92" t="str">
        <f t="shared" si="582"/>
        <v/>
      </c>
      <c r="K3697" s="92" t="str">
        <f t="shared" si="583"/>
        <v/>
      </c>
      <c r="L3697" s="92" t="str">
        <f t="shared" si="584"/>
        <v/>
      </c>
      <c r="M3697" s="95" t="str">
        <f>IF(A3697&lt;&gt;"",IF(MID(C3697,1,1)="c",SigmaEpsConcrete(I3697,$AN$30:$AN$33,$AR$30:$AR$33,$AS$26,$AS$27,$AS$28,$AQ$20,$AU$19),""),"")</f>
        <v/>
      </c>
      <c r="N3697" s="95" t="str">
        <f>IF(A3697&lt;&gt;"",IF(MID(C3697,1,1)="r",SigmaEpsReinf(J3697,$AS$42:$AS$43,$AS$41,$AS$39,$AS$40,$AQ$38),""),"")</f>
        <v/>
      </c>
      <c r="Q3697" s="92" t="str">
        <f t="shared" si="586"/>
        <v/>
      </c>
      <c r="R3697" s="92" t="str">
        <f t="shared" si="587"/>
        <v/>
      </c>
      <c r="U3697" s="5"/>
      <c r="V3697" s="5"/>
      <c r="W3697" s="94" t="str">
        <f t="shared" si="585"/>
        <v/>
      </c>
      <c r="X3697" s="94" t="str">
        <f t="shared" si="588"/>
        <v/>
      </c>
      <c r="Y3697" s="5"/>
      <c r="BK3697" s="8"/>
      <c r="BL3697" s="5"/>
      <c r="BM3697" s="5"/>
      <c r="BN3697" s="5"/>
      <c r="BO3697" s="5"/>
      <c r="BP3697" s="1"/>
      <c r="BQ3697" s="1"/>
      <c r="BR3697" s="1"/>
      <c r="BS3697" s="1"/>
      <c r="BT3697" s="1"/>
      <c r="BU3697" s="4"/>
      <c r="BV3697" s="1"/>
      <c r="BW3697" s="3"/>
      <c r="BX3697" s="4"/>
      <c r="BY3697" s="5"/>
      <c r="BZ3697" s="5"/>
      <c r="CA3697" s="5"/>
      <c r="CB3697" s="5"/>
      <c r="CC3697" s="5"/>
      <c r="CD3697" s="43"/>
    </row>
    <row r="3698" spans="1:82" x14ac:dyDescent="0.25">
      <c r="A3698" s="8"/>
      <c r="B3698" s="5"/>
      <c r="C3698" s="5"/>
      <c r="D3698" s="5"/>
      <c r="E3698" s="5"/>
      <c r="F3698" s="94" t="str">
        <f t="shared" si="579"/>
        <v/>
      </c>
      <c r="G3698" s="94" t="str">
        <f t="shared" si="580"/>
        <v/>
      </c>
      <c r="H3698" s="127" t="str">
        <f>IF(A3698&lt;&gt;"",IF(MID(C3698,1,1)="c",$AS$26,IF(MID(C3698,1,1)="r",$AS$41,IF(MID(C3698,1,1)="p",#REF!,#REF!))),"")</f>
        <v/>
      </c>
      <c r="I3698" s="92" t="str">
        <f t="shared" si="581"/>
        <v/>
      </c>
      <c r="J3698" s="92" t="str">
        <f t="shared" si="582"/>
        <v/>
      </c>
      <c r="K3698" s="92" t="str">
        <f t="shared" si="583"/>
        <v/>
      </c>
      <c r="L3698" s="92" t="str">
        <f t="shared" si="584"/>
        <v/>
      </c>
      <c r="M3698" s="95" t="str">
        <f>IF(A3698&lt;&gt;"",IF(MID(C3698,1,1)="c",SigmaEpsConcrete(I3698,$AN$30:$AN$33,$AR$30:$AR$33,$AS$26,$AS$27,$AS$28,$AQ$20,$AU$19),""),"")</f>
        <v/>
      </c>
      <c r="N3698" s="95" t="str">
        <f>IF(A3698&lt;&gt;"",IF(MID(C3698,1,1)="r",SigmaEpsReinf(J3698,$AS$42:$AS$43,$AS$41,$AS$39,$AS$40,$AQ$38),""),"")</f>
        <v/>
      </c>
      <c r="Q3698" s="92" t="str">
        <f t="shared" si="586"/>
        <v/>
      </c>
      <c r="R3698" s="92" t="str">
        <f t="shared" si="587"/>
        <v/>
      </c>
      <c r="U3698" s="5"/>
      <c r="V3698" s="5"/>
      <c r="W3698" s="94" t="str">
        <f t="shared" si="585"/>
        <v/>
      </c>
      <c r="X3698" s="94" t="str">
        <f t="shared" si="588"/>
        <v/>
      </c>
      <c r="Y3698" s="5"/>
      <c r="BK3698" s="8"/>
      <c r="BL3698" s="5"/>
      <c r="BM3698" s="5"/>
      <c r="BN3698" s="5"/>
      <c r="BO3698" s="5"/>
      <c r="BP3698" s="1"/>
      <c r="BQ3698" s="1"/>
      <c r="BR3698" s="1"/>
      <c r="BS3698" s="1"/>
      <c r="BT3698" s="1"/>
      <c r="BU3698" s="4"/>
      <c r="BV3698" s="1"/>
      <c r="BW3698" s="3"/>
      <c r="BX3698" s="4"/>
      <c r="BY3698" s="5"/>
      <c r="BZ3698" s="5"/>
      <c r="CA3698" s="5"/>
      <c r="CB3698" s="5"/>
      <c r="CC3698" s="5"/>
      <c r="CD3698" s="43"/>
    </row>
    <row r="3699" spans="1:82" x14ac:dyDescent="0.25">
      <c r="A3699" s="8"/>
      <c r="B3699" s="5"/>
      <c r="C3699" s="5"/>
      <c r="D3699" s="5"/>
      <c r="E3699" s="5"/>
      <c r="F3699" s="94" t="str">
        <f t="shared" si="579"/>
        <v/>
      </c>
      <c r="G3699" s="94" t="str">
        <f t="shared" si="580"/>
        <v/>
      </c>
      <c r="H3699" s="127" t="str">
        <f>IF(A3699&lt;&gt;"",IF(MID(C3699,1,1)="c",$AS$26,IF(MID(C3699,1,1)="r",$AS$41,IF(MID(C3699,1,1)="p",#REF!,#REF!))),"")</f>
        <v/>
      </c>
      <c r="I3699" s="92" t="str">
        <f t="shared" si="581"/>
        <v/>
      </c>
      <c r="J3699" s="92" t="str">
        <f t="shared" si="582"/>
        <v/>
      </c>
      <c r="K3699" s="92" t="str">
        <f t="shared" si="583"/>
        <v/>
      </c>
      <c r="L3699" s="92" t="str">
        <f t="shared" si="584"/>
        <v/>
      </c>
      <c r="M3699" s="95" t="str">
        <f>IF(A3699&lt;&gt;"",IF(MID(C3699,1,1)="c",SigmaEpsConcrete(I3699,$AN$30:$AN$33,$AR$30:$AR$33,$AS$26,$AS$27,$AS$28,$AQ$20,$AU$19),""),"")</f>
        <v/>
      </c>
      <c r="N3699" s="95" t="str">
        <f>IF(A3699&lt;&gt;"",IF(MID(C3699,1,1)="r",SigmaEpsReinf(J3699,$AS$42:$AS$43,$AS$41,$AS$39,$AS$40,$AQ$38),""),"")</f>
        <v/>
      </c>
      <c r="Q3699" s="92" t="str">
        <f t="shared" si="586"/>
        <v/>
      </c>
      <c r="R3699" s="92" t="str">
        <f t="shared" si="587"/>
        <v/>
      </c>
      <c r="U3699" s="5"/>
      <c r="V3699" s="5"/>
      <c r="W3699" s="94" t="str">
        <f t="shared" si="585"/>
        <v/>
      </c>
      <c r="X3699" s="94" t="str">
        <f t="shared" si="588"/>
        <v/>
      </c>
      <c r="Y3699" s="5"/>
      <c r="BK3699" s="8"/>
      <c r="BL3699" s="5"/>
      <c r="BM3699" s="5"/>
      <c r="BN3699" s="5"/>
      <c r="BO3699" s="5"/>
      <c r="BP3699" s="1"/>
      <c r="BQ3699" s="1"/>
      <c r="BR3699" s="1"/>
      <c r="BS3699" s="1"/>
      <c r="BT3699" s="1"/>
      <c r="BU3699" s="4"/>
      <c r="BV3699" s="1"/>
      <c r="BW3699" s="3"/>
      <c r="BX3699" s="4"/>
      <c r="BY3699" s="5"/>
      <c r="BZ3699" s="5"/>
      <c r="CA3699" s="5"/>
      <c r="CB3699" s="5"/>
      <c r="CC3699" s="5"/>
      <c r="CD3699" s="43"/>
    </row>
    <row r="3700" spans="1:82" x14ac:dyDescent="0.25">
      <c r="A3700" s="8"/>
      <c r="B3700" s="5"/>
      <c r="C3700" s="5"/>
      <c r="D3700" s="5"/>
      <c r="E3700" s="5"/>
      <c r="F3700" s="94" t="str">
        <f t="shared" si="579"/>
        <v/>
      </c>
      <c r="G3700" s="94" t="str">
        <f t="shared" si="580"/>
        <v/>
      </c>
      <c r="H3700" s="127" t="str">
        <f>IF(A3700&lt;&gt;"",IF(MID(C3700,1,1)="c",$AS$26,IF(MID(C3700,1,1)="r",$AS$41,IF(MID(C3700,1,1)="p",#REF!,#REF!))),"")</f>
        <v/>
      </c>
      <c r="I3700" s="92" t="str">
        <f t="shared" si="581"/>
        <v/>
      </c>
      <c r="J3700" s="92" t="str">
        <f t="shared" si="582"/>
        <v/>
      </c>
      <c r="K3700" s="92" t="str">
        <f t="shared" si="583"/>
        <v/>
      </c>
      <c r="L3700" s="92" t="str">
        <f t="shared" si="584"/>
        <v/>
      </c>
      <c r="M3700" s="95" t="str">
        <f>IF(A3700&lt;&gt;"",IF(MID(C3700,1,1)="c",SigmaEpsConcrete(I3700,$AN$30:$AN$33,$AR$30:$AR$33,$AS$26,$AS$27,$AS$28,$AQ$20,$AU$19),""),"")</f>
        <v/>
      </c>
      <c r="N3700" s="95" t="str">
        <f>IF(A3700&lt;&gt;"",IF(MID(C3700,1,1)="r",SigmaEpsReinf(J3700,$AS$42:$AS$43,$AS$41,$AS$39,$AS$40,$AQ$38),""),"")</f>
        <v/>
      </c>
      <c r="Q3700" s="92" t="str">
        <f t="shared" si="586"/>
        <v/>
      </c>
      <c r="R3700" s="92" t="str">
        <f t="shared" si="587"/>
        <v/>
      </c>
      <c r="U3700" s="5"/>
      <c r="V3700" s="5"/>
      <c r="W3700" s="94" t="str">
        <f t="shared" si="585"/>
        <v/>
      </c>
      <c r="X3700" s="94" t="str">
        <f t="shared" si="588"/>
        <v/>
      </c>
      <c r="Y3700" s="5"/>
      <c r="BK3700" s="8"/>
      <c r="BL3700" s="5"/>
      <c r="BM3700" s="5"/>
      <c r="BN3700" s="5"/>
      <c r="BO3700" s="5"/>
      <c r="BP3700" s="1"/>
      <c r="BQ3700" s="1"/>
      <c r="BR3700" s="1"/>
      <c r="BS3700" s="1"/>
      <c r="BT3700" s="1"/>
      <c r="BU3700" s="4"/>
      <c r="BV3700" s="1"/>
      <c r="BW3700" s="3"/>
      <c r="BX3700" s="4"/>
      <c r="BY3700" s="5"/>
      <c r="BZ3700" s="5"/>
      <c r="CA3700" s="5"/>
      <c r="CB3700" s="5"/>
      <c r="CC3700" s="5"/>
      <c r="CD3700" s="43"/>
    </row>
    <row r="3701" spans="1:82" x14ac:dyDescent="0.25">
      <c r="A3701" s="8"/>
      <c r="B3701" s="5"/>
      <c r="C3701" s="5"/>
      <c r="D3701" s="5"/>
      <c r="E3701" s="5"/>
      <c r="F3701" s="94" t="str">
        <f t="shared" si="579"/>
        <v/>
      </c>
      <c r="G3701" s="94" t="str">
        <f t="shared" si="580"/>
        <v/>
      </c>
      <c r="H3701" s="127" t="str">
        <f>IF(A3701&lt;&gt;"",IF(MID(C3701,1,1)="c",$AS$26,IF(MID(C3701,1,1)="r",$AS$41,IF(MID(C3701,1,1)="p",#REF!,#REF!))),"")</f>
        <v/>
      </c>
      <c r="I3701" s="92" t="str">
        <f t="shared" si="581"/>
        <v/>
      </c>
      <c r="J3701" s="92" t="str">
        <f t="shared" si="582"/>
        <v/>
      </c>
      <c r="K3701" s="92" t="str">
        <f t="shared" si="583"/>
        <v/>
      </c>
      <c r="L3701" s="92" t="str">
        <f t="shared" si="584"/>
        <v/>
      </c>
      <c r="M3701" s="95" t="str">
        <f>IF(A3701&lt;&gt;"",IF(MID(C3701,1,1)="c",SigmaEpsConcrete(I3701,$AN$30:$AN$33,$AR$30:$AR$33,$AS$26,$AS$27,$AS$28,$AQ$20,$AU$19),""),"")</f>
        <v/>
      </c>
      <c r="N3701" s="95" t="str">
        <f>IF(A3701&lt;&gt;"",IF(MID(C3701,1,1)="r",SigmaEpsReinf(J3701,$AS$42:$AS$43,$AS$41,$AS$39,$AS$40,$AQ$38),""),"")</f>
        <v/>
      </c>
      <c r="Q3701" s="92" t="str">
        <f t="shared" si="586"/>
        <v/>
      </c>
      <c r="R3701" s="92" t="str">
        <f t="shared" si="587"/>
        <v/>
      </c>
      <c r="U3701" s="5"/>
      <c r="V3701" s="5"/>
      <c r="W3701" s="94" t="str">
        <f t="shared" si="585"/>
        <v/>
      </c>
      <c r="X3701" s="94" t="str">
        <f t="shared" si="588"/>
        <v/>
      </c>
      <c r="Y3701" s="5"/>
      <c r="BK3701" s="8"/>
      <c r="BL3701" s="5"/>
      <c r="BM3701" s="5"/>
      <c r="BN3701" s="5"/>
      <c r="BO3701" s="5"/>
      <c r="BP3701" s="1"/>
      <c r="BQ3701" s="1"/>
      <c r="BR3701" s="1"/>
      <c r="BS3701" s="1"/>
      <c r="BT3701" s="1"/>
      <c r="BU3701" s="4"/>
      <c r="BV3701" s="1"/>
      <c r="BW3701" s="3"/>
      <c r="BX3701" s="4"/>
      <c r="BY3701" s="5"/>
      <c r="BZ3701" s="5"/>
      <c r="CA3701" s="5"/>
      <c r="CB3701" s="5"/>
      <c r="CC3701" s="5"/>
      <c r="CD3701" s="43"/>
    </row>
    <row r="3702" spans="1:82" x14ac:dyDescent="0.25">
      <c r="A3702" s="8"/>
      <c r="B3702" s="5"/>
      <c r="C3702" s="5"/>
      <c r="D3702" s="5"/>
      <c r="E3702" s="5"/>
      <c r="F3702" s="94" t="str">
        <f t="shared" si="579"/>
        <v/>
      </c>
      <c r="G3702" s="94" t="str">
        <f t="shared" si="580"/>
        <v/>
      </c>
      <c r="H3702" s="127" t="str">
        <f>IF(A3702&lt;&gt;"",IF(MID(C3702,1,1)="c",$AS$26,IF(MID(C3702,1,1)="r",$AS$41,IF(MID(C3702,1,1)="p",#REF!,#REF!))),"")</f>
        <v/>
      </c>
      <c r="I3702" s="92" t="str">
        <f t="shared" si="581"/>
        <v/>
      </c>
      <c r="J3702" s="92" t="str">
        <f t="shared" si="582"/>
        <v/>
      </c>
      <c r="K3702" s="92" t="str">
        <f t="shared" si="583"/>
        <v/>
      </c>
      <c r="L3702" s="92" t="str">
        <f t="shared" si="584"/>
        <v/>
      </c>
      <c r="M3702" s="95" t="str">
        <f>IF(A3702&lt;&gt;"",IF(MID(C3702,1,1)="c",SigmaEpsConcrete(I3702,$AN$30:$AN$33,$AR$30:$AR$33,$AS$26,$AS$27,$AS$28,$AQ$20,$AU$19),""),"")</f>
        <v/>
      </c>
      <c r="N3702" s="95" t="str">
        <f>IF(A3702&lt;&gt;"",IF(MID(C3702,1,1)="r",SigmaEpsReinf(J3702,$AS$42:$AS$43,$AS$41,$AS$39,$AS$40,$AQ$38),""),"")</f>
        <v/>
      </c>
      <c r="Q3702" s="92" t="str">
        <f t="shared" si="586"/>
        <v/>
      </c>
      <c r="R3702" s="92" t="str">
        <f t="shared" si="587"/>
        <v/>
      </c>
      <c r="U3702" s="5"/>
      <c r="V3702" s="5"/>
      <c r="W3702" s="94" t="str">
        <f t="shared" si="585"/>
        <v/>
      </c>
      <c r="X3702" s="94" t="str">
        <f t="shared" si="588"/>
        <v/>
      </c>
      <c r="Y3702" s="5"/>
      <c r="BK3702" s="8"/>
      <c r="BL3702" s="5"/>
      <c r="BM3702" s="5"/>
      <c r="BN3702" s="5"/>
      <c r="BO3702" s="5"/>
      <c r="BP3702" s="1"/>
      <c r="BQ3702" s="1"/>
      <c r="BR3702" s="1"/>
      <c r="BS3702" s="1"/>
      <c r="BT3702" s="1"/>
      <c r="BU3702" s="4"/>
      <c r="BV3702" s="1"/>
      <c r="BW3702" s="3"/>
      <c r="BX3702" s="4"/>
      <c r="BY3702" s="5"/>
      <c r="BZ3702" s="5"/>
      <c r="CA3702" s="5"/>
      <c r="CB3702" s="5"/>
      <c r="CC3702" s="5"/>
      <c r="CD3702" s="43"/>
    </row>
    <row r="3703" spans="1:82" x14ac:dyDescent="0.25">
      <c r="A3703" s="8"/>
      <c r="B3703" s="5"/>
      <c r="C3703" s="5"/>
      <c r="D3703" s="5"/>
      <c r="E3703" s="5"/>
      <c r="F3703" s="94" t="str">
        <f t="shared" si="579"/>
        <v/>
      </c>
      <c r="G3703" s="94" t="str">
        <f t="shared" si="580"/>
        <v/>
      </c>
      <c r="H3703" s="127" t="str">
        <f>IF(A3703&lt;&gt;"",IF(MID(C3703,1,1)="c",$AS$26,IF(MID(C3703,1,1)="r",$AS$41,IF(MID(C3703,1,1)="p",#REF!,#REF!))),"")</f>
        <v/>
      </c>
      <c r="I3703" s="92" t="str">
        <f t="shared" si="581"/>
        <v/>
      </c>
      <c r="J3703" s="92" t="str">
        <f t="shared" si="582"/>
        <v/>
      </c>
      <c r="K3703" s="92" t="str">
        <f t="shared" si="583"/>
        <v/>
      </c>
      <c r="L3703" s="92" t="str">
        <f t="shared" si="584"/>
        <v/>
      </c>
      <c r="M3703" s="95" t="str">
        <f>IF(A3703&lt;&gt;"",IF(MID(C3703,1,1)="c",SigmaEpsConcrete(I3703,$AN$30:$AN$33,$AR$30:$AR$33,$AS$26,$AS$27,$AS$28,$AQ$20,$AU$19),""),"")</f>
        <v/>
      </c>
      <c r="N3703" s="95" t="str">
        <f>IF(A3703&lt;&gt;"",IF(MID(C3703,1,1)="r",SigmaEpsReinf(J3703,$AS$42:$AS$43,$AS$41,$AS$39,$AS$40,$AQ$38),""),"")</f>
        <v/>
      </c>
      <c r="Q3703" s="92" t="str">
        <f t="shared" si="586"/>
        <v/>
      </c>
      <c r="R3703" s="92" t="str">
        <f t="shared" si="587"/>
        <v/>
      </c>
      <c r="U3703" s="5"/>
      <c r="V3703" s="5"/>
      <c r="W3703" s="94" t="str">
        <f t="shared" si="585"/>
        <v/>
      </c>
      <c r="X3703" s="94" t="str">
        <f t="shared" si="588"/>
        <v/>
      </c>
      <c r="Y3703" s="5"/>
      <c r="BK3703" s="8"/>
      <c r="BL3703" s="5"/>
      <c r="BM3703" s="5"/>
      <c r="BN3703" s="5"/>
      <c r="BO3703" s="5"/>
      <c r="BP3703" s="1"/>
      <c r="BQ3703" s="1"/>
      <c r="BR3703" s="1"/>
      <c r="BS3703" s="1"/>
      <c r="BT3703" s="1"/>
      <c r="BU3703" s="4"/>
      <c r="BV3703" s="1"/>
      <c r="BW3703" s="3"/>
      <c r="BX3703" s="4"/>
      <c r="BY3703" s="5"/>
      <c r="BZ3703" s="5"/>
      <c r="CA3703" s="5"/>
      <c r="CB3703" s="5"/>
      <c r="CC3703" s="5"/>
      <c r="CD3703" s="43"/>
    </row>
    <row r="3704" spans="1:82" x14ac:dyDescent="0.25">
      <c r="A3704" s="8"/>
      <c r="B3704" s="5"/>
      <c r="C3704" s="5"/>
      <c r="D3704" s="5"/>
      <c r="E3704" s="5"/>
      <c r="F3704" s="94" t="str">
        <f t="shared" si="579"/>
        <v/>
      </c>
      <c r="G3704" s="94" t="str">
        <f t="shared" si="580"/>
        <v/>
      </c>
      <c r="H3704" s="127" t="str">
        <f>IF(A3704&lt;&gt;"",IF(MID(C3704,1,1)="c",$AS$26,IF(MID(C3704,1,1)="r",$AS$41,IF(MID(C3704,1,1)="p",#REF!,#REF!))),"")</f>
        <v/>
      </c>
      <c r="I3704" s="92" t="str">
        <f t="shared" si="581"/>
        <v/>
      </c>
      <c r="J3704" s="92" t="str">
        <f t="shared" si="582"/>
        <v/>
      </c>
      <c r="K3704" s="92" t="str">
        <f t="shared" si="583"/>
        <v/>
      </c>
      <c r="L3704" s="92" t="str">
        <f t="shared" si="584"/>
        <v/>
      </c>
      <c r="M3704" s="95" t="str">
        <f>IF(A3704&lt;&gt;"",IF(MID(C3704,1,1)="c",SigmaEpsConcrete(I3704,$AN$30:$AN$33,$AR$30:$AR$33,$AS$26,$AS$27,$AS$28,$AQ$20,$AU$19),""),"")</f>
        <v/>
      </c>
      <c r="N3704" s="95" t="str">
        <f>IF(A3704&lt;&gt;"",IF(MID(C3704,1,1)="r",SigmaEpsReinf(J3704,$AS$42:$AS$43,$AS$41,$AS$39,$AS$40,$AQ$38),""),"")</f>
        <v/>
      </c>
      <c r="Q3704" s="92" t="str">
        <f t="shared" si="586"/>
        <v/>
      </c>
      <c r="R3704" s="92" t="str">
        <f t="shared" si="587"/>
        <v/>
      </c>
      <c r="U3704" s="5"/>
      <c r="V3704" s="5"/>
      <c r="W3704" s="94" t="str">
        <f t="shared" si="585"/>
        <v/>
      </c>
      <c r="X3704" s="94" t="str">
        <f t="shared" si="588"/>
        <v/>
      </c>
      <c r="Y3704" s="5"/>
      <c r="BK3704" s="8"/>
      <c r="BL3704" s="5"/>
      <c r="BM3704" s="5"/>
      <c r="BN3704" s="5"/>
      <c r="BO3704" s="5"/>
      <c r="BP3704" s="1"/>
      <c r="BQ3704" s="1"/>
      <c r="BR3704" s="1"/>
      <c r="BS3704" s="1"/>
      <c r="BT3704" s="1"/>
      <c r="BU3704" s="4"/>
      <c r="BV3704" s="1"/>
      <c r="BW3704" s="3"/>
      <c r="BX3704" s="4"/>
      <c r="BY3704" s="5"/>
      <c r="BZ3704" s="5"/>
      <c r="CA3704" s="5"/>
      <c r="CB3704" s="5"/>
      <c r="CC3704" s="5"/>
      <c r="CD3704" s="43"/>
    </row>
    <row r="3705" spans="1:82" x14ac:dyDescent="0.25">
      <c r="A3705" s="8"/>
      <c r="B3705" s="5"/>
      <c r="C3705" s="5"/>
      <c r="D3705" s="5"/>
      <c r="E3705" s="5"/>
      <c r="F3705" s="94" t="str">
        <f t="shared" si="579"/>
        <v/>
      </c>
      <c r="G3705" s="94" t="str">
        <f t="shared" si="580"/>
        <v/>
      </c>
      <c r="H3705" s="127" t="str">
        <f>IF(A3705&lt;&gt;"",IF(MID(C3705,1,1)="c",$AS$26,IF(MID(C3705,1,1)="r",$AS$41,IF(MID(C3705,1,1)="p",#REF!,#REF!))),"")</f>
        <v/>
      </c>
      <c r="I3705" s="92" t="str">
        <f t="shared" si="581"/>
        <v/>
      </c>
      <c r="J3705" s="92" t="str">
        <f t="shared" si="582"/>
        <v/>
      </c>
      <c r="K3705" s="92" t="str">
        <f t="shared" si="583"/>
        <v/>
      </c>
      <c r="L3705" s="92" t="str">
        <f t="shared" si="584"/>
        <v/>
      </c>
      <c r="M3705" s="95" t="str">
        <f>IF(A3705&lt;&gt;"",IF(MID(C3705,1,1)="c",SigmaEpsConcrete(I3705,$AN$30:$AN$33,$AR$30:$AR$33,$AS$26,$AS$27,$AS$28,$AQ$20,$AU$19),""),"")</f>
        <v/>
      </c>
      <c r="N3705" s="95" t="str">
        <f>IF(A3705&lt;&gt;"",IF(MID(C3705,1,1)="r",SigmaEpsReinf(J3705,$AS$42:$AS$43,$AS$41,$AS$39,$AS$40,$AQ$38),""),"")</f>
        <v/>
      </c>
      <c r="Q3705" s="92" t="str">
        <f t="shared" si="586"/>
        <v/>
      </c>
      <c r="R3705" s="92" t="str">
        <f t="shared" si="587"/>
        <v/>
      </c>
      <c r="U3705" s="5"/>
      <c r="V3705" s="5"/>
      <c r="W3705" s="94" t="str">
        <f t="shared" si="585"/>
        <v/>
      </c>
      <c r="X3705" s="94" t="str">
        <f t="shared" si="588"/>
        <v/>
      </c>
      <c r="Y3705" s="5"/>
      <c r="BK3705" s="8"/>
      <c r="BL3705" s="5"/>
      <c r="BM3705" s="5"/>
      <c r="BN3705" s="5"/>
      <c r="BO3705" s="5"/>
      <c r="BP3705" s="1"/>
      <c r="BQ3705" s="1"/>
      <c r="BR3705" s="1"/>
      <c r="BS3705" s="1"/>
      <c r="BT3705" s="1"/>
      <c r="BU3705" s="4"/>
      <c r="BV3705" s="1"/>
      <c r="BW3705" s="3"/>
      <c r="BX3705" s="4"/>
      <c r="BY3705" s="5"/>
      <c r="BZ3705" s="5"/>
      <c r="CA3705" s="5"/>
      <c r="CB3705" s="5"/>
      <c r="CC3705" s="5"/>
      <c r="CD3705" s="43"/>
    </row>
    <row r="3706" spans="1:82" x14ac:dyDescent="0.25">
      <c r="A3706" s="8"/>
      <c r="B3706" s="5"/>
      <c r="C3706" s="5"/>
      <c r="D3706" s="5"/>
      <c r="E3706" s="5"/>
      <c r="F3706" s="94" t="str">
        <f t="shared" si="579"/>
        <v/>
      </c>
      <c r="G3706" s="94" t="str">
        <f t="shared" si="580"/>
        <v/>
      </c>
      <c r="H3706" s="127" t="str">
        <f>IF(A3706&lt;&gt;"",IF(MID(C3706,1,1)="c",$AS$26,IF(MID(C3706,1,1)="r",$AS$41,IF(MID(C3706,1,1)="p",#REF!,#REF!))),"")</f>
        <v/>
      </c>
      <c r="I3706" s="92" t="str">
        <f t="shared" si="581"/>
        <v/>
      </c>
      <c r="J3706" s="92" t="str">
        <f t="shared" si="582"/>
        <v/>
      </c>
      <c r="K3706" s="92" t="str">
        <f t="shared" si="583"/>
        <v/>
      </c>
      <c r="L3706" s="92" t="str">
        <f t="shared" si="584"/>
        <v/>
      </c>
      <c r="M3706" s="95" t="str">
        <f>IF(A3706&lt;&gt;"",IF(MID(C3706,1,1)="c",SigmaEpsConcrete(I3706,$AN$30:$AN$33,$AR$30:$AR$33,$AS$26,$AS$27,$AS$28,$AQ$20,$AU$19),""),"")</f>
        <v/>
      </c>
      <c r="N3706" s="95" t="str">
        <f>IF(A3706&lt;&gt;"",IF(MID(C3706,1,1)="r",SigmaEpsReinf(J3706,$AS$42:$AS$43,$AS$41,$AS$39,$AS$40,$AQ$38),""),"")</f>
        <v/>
      </c>
      <c r="Q3706" s="92" t="str">
        <f t="shared" si="586"/>
        <v/>
      </c>
      <c r="R3706" s="92" t="str">
        <f t="shared" si="587"/>
        <v/>
      </c>
      <c r="U3706" s="5"/>
      <c r="V3706" s="5"/>
      <c r="W3706" s="94" t="str">
        <f t="shared" si="585"/>
        <v/>
      </c>
      <c r="X3706" s="94" t="str">
        <f t="shared" si="588"/>
        <v/>
      </c>
      <c r="Y3706" s="5"/>
      <c r="BK3706" s="8"/>
      <c r="BL3706" s="5"/>
      <c r="BM3706" s="5"/>
      <c r="BN3706" s="5"/>
      <c r="BO3706" s="5"/>
      <c r="BP3706" s="1"/>
      <c r="BQ3706" s="1"/>
      <c r="BR3706" s="1"/>
      <c r="BS3706" s="1"/>
      <c r="BT3706" s="1"/>
      <c r="BU3706" s="4"/>
      <c r="BV3706" s="1"/>
      <c r="BW3706" s="3"/>
      <c r="BX3706" s="4"/>
      <c r="BY3706" s="5"/>
      <c r="BZ3706" s="5"/>
      <c r="CA3706" s="5"/>
      <c r="CB3706" s="5"/>
      <c r="CC3706" s="5"/>
      <c r="CD3706" s="43"/>
    </row>
    <row r="3707" spans="1:82" x14ac:dyDescent="0.25">
      <c r="A3707" s="8"/>
      <c r="B3707" s="5"/>
      <c r="C3707" s="5"/>
      <c r="D3707" s="5"/>
      <c r="E3707" s="5"/>
      <c r="F3707" s="94" t="str">
        <f t="shared" si="579"/>
        <v/>
      </c>
      <c r="G3707" s="94" t="str">
        <f t="shared" si="580"/>
        <v/>
      </c>
      <c r="H3707" s="127" t="str">
        <f>IF(A3707&lt;&gt;"",IF(MID(C3707,1,1)="c",$AS$26,IF(MID(C3707,1,1)="r",$AS$41,IF(MID(C3707,1,1)="p",#REF!,#REF!))),"")</f>
        <v/>
      </c>
      <c r="I3707" s="92" t="str">
        <f t="shared" si="581"/>
        <v/>
      </c>
      <c r="J3707" s="92" t="str">
        <f t="shared" si="582"/>
        <v/>
      </c>
      <c r="K3707" s="92" t="str">
        <f t="shared" si="583"/>
        <v/>
      </c>
      <c r="L3707" s="92" t="str">
        <f t="shared" si="584"/>
        <v/>
      </c>
      <c r="M3707" s="95" t="str">
        <f>IF(A3707&lt;&gt;"",IF(MID(C3707,1,1)="c",SigmaEpsConcrete(I3707,$AN$30:$AN$33,$AR$30:$AR$33,$AS$26,$AS$27,$AS$28,$AQ$20,$AU$19),""),"")</f>
        <v/>
      </c>
      <c r="N3707" s="95" t="str">
        <f>IF(A3707&lt;&gt;"",IF(MID(C3707,1,1)="r",SigmaEpsReinf(J3707,$AS$42:$AS$43,$AS$41,$AS$39,$AS$40,$AQ$38),""),"")</f>
        <v/>
      </c>
      <c r="Q3707" s="92" t="str">
        <f t="shared" si="586"/>
        <v/>
      </c>
      <c r="R3707" s="92" t="str">
        <f t="shared" si="587"/>
        <v/>
      </c>
      <c r="U3707" s="5"/>
      <c r="V3707" s="5"/>
      <c r="W3707" s="94" t="str">
        <f t="shared" si="585"/>
        <v/>
      </c>
      <c r="X3707" s="94" t="str">
        <f t="shared" si="588"/>
        <v/>
      </c>
      <c r="Y3707" s="5"/>
      <c r="BK3707" s="8"/>
      <c r="BL3707" s="5"/>
      <c r="BM3707" s="5"/>
      <c r="BN3707" s="5"/>
      <c r="BO3707" s="5"/>
      <c r="BP3707" s="1"/>
      <c r="BQ3707" s="1"/>
      <c r="BR3707" s="1"/>
      <c r="BS3707" s="1"/>
      <c r="BT3707" s="1"/>
      <c r="BU3707" s="4"/>
      <c r="BV3707" s="1"/>
      <c r="BW3707" s="3"/>
      <c r="BX3707" s="4"/>
      <c r="BY3707" s="5"/>
      <c r="BZ3707" s="5"/>
      <c r="CA3707" s="5"/>
      <c r="CB3707" s="5"/>
      <c r="CC3707" s="5"/>
      <c r="CD3707" s="43"/>
    </row>
    <row r="3708" spans="1:82" x14ac:dyDescent="0.25">
      <c r="A3708" s="8"/>
      <c r="B3708" s="5"/>
      <c r="C3708" s="5"/>
      <c r="D3708" s="5"/>
      <c r="E3708" s="5"/>
      <c r="F3708" s="94" t="str">
        <f t="shared" si="579"/>
        <v/>
      </c>
      <c r="G3708" s="94" t="str">
        <f t="shared" si="580"/>
        <v/>
      </c>
      <c r="H3708" s="127" t="str">
        <f>IF(A3708&lt;&gt;"",IF(MID(C3708,1,1)="c",$AS$26,IF(MID(C3708,1,1)="r",$AS$41,IF(MID(C3708,1,1)="p",#REF!,#REF!))),"")</f>
        <v/>
      </c>
      <c r="I3708" s="92" t="str">
        <f t="shared" si="581"/>
        <v/>
      </c>
      <c r="J3708" s="92" t="str">
        <f t="shared" si="582"/>
        <v/>
      </c>
      <c r="K3708" s="92" t="str">
        <f t="shared" si="583"/>
        <v/>
      </c>
      <c r="L3708" s="92" t="str">
        <f t="shared" si="584"/>
        <v/>
      </c>
      <c r="M3708" s="95" t="str">
        <f>IF(A3708&lt;&gt;"",IF(MID(C3708,1,1)="c",SigmaEpsConcrete(I3708,$AN$30:$AN$33,$AR$30:$AR$33,$AS$26,$AS$27,$AS$28,$AQ$20,$AU$19),""),"")</f>
        <v/>
      </c>
      <c r="N3708" s="95" t="str">
        <f>IF(A3708&lt;&gt;"",IF(MID(C3708,1,1)="r",SigmaEpsReinf(J3708,$AS$42:$AS$43,$AS$41,$AS$39,$AS$40,$AQ$38),""),"")</f>
        <v/>
      </c>
      <c r="Q3708" s="92" t="str">
        <f t="shared" si="586"/>
        <v/>
      </c>
      <c r="R3708" s="92" t="str">
        <f t="shared" si="587"/>
        <v/>
      </c>
      <c r="U3708" s="5"/>
      <c r="V3708" s="5"/>
      <c r="W3708" s="94" t="str">
        <f t="shared" si="585"/>
        <v/>
      </c>
      <c r="X3708" s="94" t="str">
        <f t="shared" si="588"/>
        <v/>
      </c>
      <c r="Y3708" s="5"/>
      <c r="BK3708" s="8"/>
      <c r="BL3708" s="5"/>
      <c r="BM3708" s="5"/>
      <c r="BN3708" s="5"/>
      <c r="BO3708" s="5"/>
      <c r="BP3708" s="1"/>
      <c r="BQ3708" s="1"/>
      <c r="BR3708" s="1"/>
      <c r="BS3708" s="1"/>
      <c r="BT3708" s="1"/>
      <c r="BU3708" s="4"/>
      <c r="BV3708" s="1"/>
      <c r="BW3708" s="3"/>
      <c r="BX3708" s="4"/>
      <c r="BY3708" s="5"/>
      <c r="BZ3708" s="5"/>
      <c r="CA3708" s="5"/>
      <c r="CB3708" s="5"/>
      <c r="CC3708" s="5"/>
      <c r="CD3708" s="43"/>
    </row>
    <row r="3709" spans="1:82" x14ac:dyDescent="0.25">
      <c r="A3709" s="8"/>
      <c r="B3709" s="5"/>
      <c r="C3709" s="5"/>
      <c r="D3709" s="5"/>
      <c r="E3709" s="5"/>
      <c r="F3709" s="94" t="str">
        <f t="shared" si="579"/>
        <v/>
      </c>
      <c r="G3709" s="94" t="str">
        <f t="shared" si="580"/>
        <v/>
      </c>
      <c r="H3709" s="127" t="str">
        <f>IF(A3709&lt;&gt;"",IF(MID(C3709,1,1)="c",$AS$26,IF(MID(C3709,1,1)="r",$AS$41,IF(MID(C3709,1,1)="p",#REF!,#REF!))),"")</f>
        <v/>
      </c>
      <c r="I3709" s="92" t="str">
        <f t="shared" si="581"/>
        <v/>
      </c>
      <c r="J3709" s="92" t="str">
        <f t="shared" si="582"/>
        <v/>
      </c>
      <c r="K3709" s="92" t="str">
        <f t="shared" si="583"/>
        <v/>
      </c>
      <c r="L3709" s="92" t="str">
        <f t="shared" si="584"/>
        <v/>
      </c>
      <c r="M3709" s="95" t="str">
        <f>IF(A3709&lt;&gt;"",IF(MID(C3709,1,1)="c",SigmaEpsConcrete(I3709,$AN$30:$AN$33,$AR$30:$AR$33,$AS$26,$AS$27,$AS$28,$AQ$20,$AU$19),""),"")</f>
        <v/>
      </c>
      <c r="N3709" s="95" t="str">
        <f>IF(A3709&lt;&gt;"",IF(MID(C3709,1,1)="r",SigmaEpsReinf(J3709,$AS$42:$AS$43,$AS$41,$AS$39,$AS$40,$AQ$38),""),"")</f>
        <v/>
      </c>
      <c r="Q3709" s="92" t="str">
        <f t="shared" si="586"/>
        <v/>
      </c>
      <c r="R3709" s="92" t="str">
        <f t="shared" si="587"/>
        <v/>
      </c>
      <c r="U3709" s="5"/>
      <c r="V3709" s="5"/>
      <c r="W3709" s="94" t="str">
        <f t="shared" si="585"/>
        <v/>
      </c>
      <c r="X3709" s="94" t="str">
        <f t="shared" si="588"/>
        <v/>
      </c>
      <c r="Y3709" s="5"/>
      <c r="BK3709" s="8"/>
      <c r="BL3709" s="5"/>
      <c r="BM3709" s="5"/>
      <c r="BN3709" s="5"/>
      <c r="BO3709" s="5"/>
      <c r="BP3709" s="1"/>
      <c r="BQ3709" s="1"/>
      <c r="BR3709" s="1"/>
      <c r="BS3709" s="1"/>
      <c r="BT3709" s="1"/>
      <c r="BU3709" s="4"/>
      <c r="BV3709" s="1"/>
      <c r="BW3709" s="3"/>
      <c r="BX3709" s="4"/>
      <c r="BY3709" s="5"/>
      <c r="BZ3709" s="5"/>
      <c r="CA3709" s="5"/>
      <c r="CB3709" s="5"/>
      <c r="CC3709" s="5"/>
      <c r="CD3709" s="43"/>
    </row>
    <row r="3710" spans="1:82" x14ac:dyDescent="0.25">
      <c r="A3710" s="8"/>
      <c r="B3710" s="5"/>
      <c r="C3710" s="5"/>
      <c r="D3710" s="5"/>
      <c r="E3710" s="5"/>
      <c r="F3710" s="94" t="str">
        <f t="shared" si="579"/>
        <v/>
      </c>
      <c r="G3710" s="94" t="str">
        <f t="shared" si="580"/>
        <v/>
      </c>
      <c r="H3710" s="127" t="str">
        <f>IF(A3710&lt;&gt;"",IF(MID(C3710,1,1)="c",$AS$26,IF(MID(C3710,1,1)="r",$AS$41,IF(MID(C3710,1,1)="p",#REF!,#REF!))),"")</f>
        <v/>
      </c>
      <c r="I3710" s="92" t="str">
        <f t="shared" si="581"/>
        <v/>
      </c>
      <c r="J3710" s="92" t="str">
        <f t="shared" si="582"/>
        <v/>
      </c>
      <c r="K3710" s="92" t="str">
        <f t="shared" si="583"/>
        <v/>
      </c>
      <c r="L3710" s="92" t="str">
        <f t="shared" si="584"/>
        <v/>
      </c>
      <c r="M3710" s="95" t="str">
        <f>IF(A3710&lt;&gt;"",IF(MID(C3710,1,1)="c",SigmaEpsConcrete(I3710,$AN$30:$AN$33,$AR$30:$AR$33,$AS$26,$AS$27,$AS$28,$AQ$20,$AU$19),""),"")</f>
        <v/>
      </c>
      <c r="N3710" s="95" t="str">
        <f>IF(A3710&lt;&gt;"",IF(MID(C3710,1,1)="r",SigmaEpsReinf(J3710,$AS$42:$AS$43,$AS$41,$AS$39,$AS$40,$AQ$38),""),"")</f>
        <v/>
      </c>
      <c r="Q3710" s="92" t="str">
        <f t="shared" si="586"/>
        <v/>
      </c>
      <c r="R3710" s="92" t="str">
        <f t="shared" si="587"/>
        <v/>
      </c>
      <c r="U3710" s="5"/>
      <c r="V3710" s="5"/>
      <c r="W3710" s="94" t="str">
        <f t="shared" si="585"/>
        <v/>
      </c>
      <c r="X3710" s="94" t="str">
        <f t="shared" si="588"/>
        <v/>
      </c>
      <c r="Y3710" s="5"/>
      <c r="BK3710" s="8"/>
      <c r="BL3710" s="5"/>
      <c r="BM3710" s="5"/>
      <c r="BN3710" s="5"/>
      <c r="BO3710" s="5"/>
      <c r="BP3710" s="1"/>
      <c r="BQ3710" s="1"/>
      <c r="BR3710" s="1"/>
      <c r="BS3710" s="1"/>
      <c r="BT3710" s="1"/>
      <c r="BU3710" s="4"/>
      <c r="BV3710" s="1"/>
      <c r="BW3710" s="3"/>
      <c r="BX3710" s="4"/>
      <c r="BY3710" s="5"/>
      <c r="BZ3710" s="5"/>
      <c r="CA3710" s="5"/>
      <c r="CB3710" s="5"/>
      <c r="CC3710" s="5"/>
      <c r="CD3710" s="43"/>
    </row>
    <row r="3711" spans="1:82" x14ac:dyDescent="0.25">
      <c r="A3711" s="8"/>
      <c r="B3711" s="5"/>
      <c r="C3711" s="5"/>
      <c r="D3711" s="5"/>
      <c r="E3711" s="5"/>
      <c r="F3711" s="94" t="str">
        <f t="shared" si="579"/>
        <v/>
      </c>
      <c r="G3711" s="94" t="str">
        <f t="shared" si="580"/>
        <v/>
      </c>
      <c r="H3711" s="127" t="str">
        <f>IF(A3711&lt;&gt;"",IF(MID(C3711,1,1)="c",$AS$26,IF(MID(C3711,1,1)="r",$AS$41,IF(MID(C3711,1,1)="p",#REF!,#REF!))),"")</f>
        <v/>
      </c>
      <c r="I3711" s="92" t="str">
        <f t="shared" si="581"/>
        <v/>
      </c>
      <c r="J3711" s="92" t="str">
        <f t="shared" si="582"/>
        <v/>
      </c>
      <c r="K3711" s="92" t="str">
        <f t="shared" si="583"/>
        <v/>
      </c>
      <c r="L3711" s="92" t="str">
        <f t="shared" si="584"/>
        <v/>
      </c>
      <c r="M3711" s="95" t="str">
        <f>IF(A3711&lt;&gt;"",IF(MID(C3711,1,1)="c",SigmaEpsConcrete(I3711,$AN$30:$AN$33,$AR$30:$AR$33,$AS$26,$AS$27,$AS$28,$AQ$20,$AU$19),""),"")</f>
        <v/>
      </c>
      <c r="N3711" s="95" t="str">
        <f>IF(A3711&lt;&gt;"",IF(MID(C3711,1,1)="r",SigmaEpsReinf(J3711,$AS$42:$AS$43,$AS$41,$AS$39,$AS$40,$AQ$38),""),"")</f>
        <v/>
      </c>
      <c r="Q3711" s="92" t="str">
        <f t="shared" si="586"/>
        <v/>
      </c>
      <c r="R3711" s="92" t="str">
        <f t="shared" si="587"/>
        <v/>
      </c>
      <c r="U3711" s="5"/>
      <c r="V3711" s="5"/>
      <c r="W3711" s="94" t="str">
        <f t="shared" si="585"/>
        <v/>
      </c>
      <c r="X3711" s="94" t="str">
        <f t="shared" si="588"/>
        <v/>
      </c>
      <c r="Y3711" s="5"/>
      <c r="BK3711" s="8"/>
      <c r="BL3711" s="5"/>
      <c r="BM3711" s="5"/>
      <c r="BN3711" s="5"/>
      <c r="BO3711" s="5"/>
      <c r="BP3711" s="1"/>
      <c r="BQ3711" s="1"/>
      <c r="BR3711" s="1"/>
      <c r="BS3711" s="1"/>
      <c r="BT3711" s="1"/>
      <c r="BU3711" s="4"/>
      <c r="BV3711" s="1"/>
      <c r="BW3711" s="3"/>
      <c r="BX3711" s="4"/>
      <c r="BY3711" s="5"/>
      <c r="BZ3711" s="5"/>
      <c r="CA3711" s="5"/>
      <c r="CB3711" s="5"/>
      <c r="CC3711" s="5"/>
      <c r="CD3711" s="43"/>
    </row>
    <row r="3712" spans="1:82" x14ac:dyDescent="0.25">
      <c r="A3712" s="8"/>
      <c r="B3712" s="5"/>
      <c r="C3712" s="5"/>
      <c r="D3712" s="5"/>
      <c r="E3712" s="5"/>
      <c r="F3712" s="94" t="str">
        <f t="shared" si="579"/>
        <v/>
      </c>
      <c r="G3712" s="94" t="str">
        <f t="shared" si="580"/>
        <v/>
      </c>
      <c r="H3712" s="127" t="str">
        <f>IF(A3712&lt;&gt;"",IF(MID(C3712,1,1)="c",$AS$26,IF(MID(C3712,1,1)="r",$AS$41,IF(MID(C3712,1,1)="p",#REF!,#REF!))),"")</f>
        <v/>
      </c>
      <c r="I3712" s="92" t="str">
        <f t="shared" si="581"/>
        <v/>
      </c>
      <c r="J3712" s="92" t="str">
        <f t="shared" si="582"/>
        <v/>
      </c>
      <c r="K3712" s="92" t="str">
        <f t="shared" si="583"/>
        <v/>
      </c>
      <c r="L3712" s="92" t="str">
        <f t="shared" si="584"/>
        <v/>
      </c>
      <c r="M3712" s="95" t="str">
        <f>IF(A3712&lt;&gt;"",IF(MID(C3712,1,1)="c",SigmaEpsConcrete(I3712,$AN$30:$AN$33,$AR$30:$AR$33,$AS$26,$AS$27,$AS$28,$AQ$20,$AU$19),""),"")</f>
        <v/>
      </c>
      <c r="N3712" s="95" t="str">
        <f>IF(A3712&lt;&gt;"",IF(MID(C3712,1,1)="r",SigmaEpsReinf(J3712,$AS$42:$AS$43,$AS$41,$AS$39,$AS$40,$AQ$38),""),"")</f>
        <v/>
      </c>
      <c r="Q3712" s="92" t="str">
        <f t="shared" si="586"/>
        <v/>
      </c>
      <c r="R3712" s="92" t="str">
        <f t="shared" si="587"/>
        <v/>
      </c>
      <c r="U3712" s="5"/>
      <c r="V3712" s="5"/>
      <c r="W3712" s="94" t="str">
        <f t="shared" si="585"/>
        <v/>
      </c>
      <c r="X3712" s="94" t="str">
        <f t="shared" si="588"/>
        <v/>
      </c>
      <c r="Y3712" s="5"/>
      <c r="BK3712" s="8"/>
      <c r="BL3712" s="5"/>
      <c r="BM3712" s="5"/>
      <c r="BN3712" s="5"/>
      <c r="BO3712" s="5"/>
      <c r="BP3712" s="1"/>
      <c r="BQ3712" s="1"/>
      <c r="BR3712" s="1"/>
      <c r="BS3712" s="1"/>
      <c r="BT3712" s="1"/>
      <c r="BU3712" s="4"/>
      <c r="BV3712" s="1"/>
      <c r="BW3712" s="3"/>
      <c r="BX3712" s="4"/>
      <c r="BY3712" s="5"/>
      <c r="BZ3712" s="5"/>
      <c r="CA3712" s="5"/>
      <c r="CB3712" s="5"/>
      <c r="CC3712" s="5"/>
      <c r="CD3712" s="43"/>
    </row>
    <row r="3713" spans="1:82" x14ac:dyDescent="0.25">
      <c r="A3713" s="8"/>
      <c r="B3713" s="5"/>
      <c r="C3713" s="5"/>
      <c r="D3713" s="5"/>
      <c r="E3713" s="5"/>
      <c r="F3713" s="94" t="str">
        <f t="shared" si="579"/>
        <v/>
      </c>
      <c r="G3713" s="94" t="str">
        <f t="shared" si="580"/>
        <v/>
      </c>
      <c r="H3713" s="127" t="str">
        <f>IF(A3713&lt;&gt;"",IF(MID(C3713,1,1)="c",$AS$26,IF(MID(C3713,1,1)="r",$AS$41,IF(MID(C3713,1,1)="p",#REF!,#REF!))),"")</f>
        <v/>
      </c>
      <c r="I3713" s="92" t="str">
        <f t="shared" si="581"/>
        <v/>
      </c>
      <c r="J3713" s="92" t="str">
        <f t="shared" si="582"/>
        <v/>
      </c>
      <c r="K3713" s="92" t="str">
        <f t="shared" si="583"/>
        <v/>
      </c>
      <c r="L3713" s="92" t="str">
        <f t="shared" si="584"/>
        <v/>
      </c>
      <c r="M3713" s="95" t="str">
        <f>IF(A3713&lt;&gt;"",IF(MID(C3713,1,1)="c",SigmaEpsConcrete(I3713,$AN$30:$AN$33,$AR$30:$AR$33,$AS$26,$AS$27,$AS$28,$AQ$20,$AU$19),""),"")</f>
        <v/>
      </c>
      <c r="N3713" s="95" t="str">
        <f>IF(A3713&lt;&gt;"",IF(MID(C3713,1,1)="r",SigmaEpsReinf(J3713,$AS$42:$AS$43,$AS$41,$AS$39,$AS$40,$AQ$38),""),"")</f>
        <v/>
      </c>
      <c r="Q3713" s="92" t="str">
        <f t="shared" si="586"/>
        <v/>
      </c>
      <c r="R3713" s="92" t="str">
        <f t="shared" si="587"/>
        <v/>
      </c>
      <c r="U3713" s="5"/>
      <c r="V3713" s="5"/>
      <c r="W3713" s="94" t="str">
        <f t="shared" si="585"/>
        <v/>
      </c>
      <c r="X3713" s="94" t="str">
        <f t="shared" si="588"/>
        <v/>
      </c>
      <c r="Y3713" s="5"/>
      <c r="BK3713" s="8"/>
      <c r="BL3713" s="5"/>
      <c r="BM3713" s="5"/>
      <c r="BN3713" s="5"/>
      <c r="BO3713" s="5"/>
      <c r="BP3713" s="1"/>
      <c r="BQ3713" s="1"/>
      <c r="BR3713" s="1"/>
      <c r="BS3713" s="1"/>
      <c r="BT3713" s="1"/>
      <c r="BU3713" s="4"/>
      <c r="BV3713" s="1"/>
      <c r="BW3713" s="3"/>
      <c r="BX3713" s="4"/>
      <c r="BY3713" s="5"/>
      <c r="BZ3713" s="5"/>
      <c r="CA3713" s="5"/>
      <c r="CB3713" s="5"/>
      <c r="CC3713" s="5"/>
      <c r="CD3713" s="43"/>
    </row>
    <row r="3714" spans="1:82" x14ac:dyDescent="0.25">
      <c r="A3714" s="8"/>
      <c r="B3714" s="5"/>
      <c r="C3714" s="5"/>
      <c r="D3714" s="5"/>
      <c r="E3714" s="5"/>
      <c r="F3714" s="94" t="str">
        <f t="shared" si="579"/>
        <v/>
      </c>
      <c r="G3714" s="94" t="str">
        <f t="shared" si="580"/>
        <v/>
      </c>
      <c r="H3714" s="127" t="str">
        <f>IF(A3714&lt;&gt;"",IF(MID(C3714,1,1)="c",$AS$26,IF(MID(C3714,1,1)="r",$AS$41,IF(MID(C3714,1,1)="p",#REF!,#REF!))),"")</f>
        <v/>
      </c>
      <c r="I3714" s="92" t="str">
        <f t="shared" si="581"/>
        <v/>
      </c>
      <c r="J3714" s="92" t="str">
        <f t="shared" si="582"/>
        <v/>
      </c>
      <c r="K3714" s="92" t="str">
        <f t="shared" si="583"/>
        <v/>
      </c>
      <c r="L3714" s="92" t="str">
        <f t="shared" si="584"/>
        <v/>
      </c>
      <c r="M3714" s="95" t="str">
        <f>IF(A3714&lt;&gt;"",IF(MID(C3714,1,1)="c",SigmaEpsConcrete(I3714,$AN$30:$AN$33,$AR$30:$AR$33,$AS$26,$AS$27,$AS$28,$AQ$20,$AU$19),""),"")</f>
        <v/>
      </c>
      <c r="N3714" s="95" t="str">
        <f>IF(A3714&lt;&gt;"",IF(MID(C3714,1,1)="r",SigmaEpsReinf(J3714,$AS$42:$AS$43,$AS$41,$AS$39,$AS$40,$AQ$38),""),"")</f>
        <v/>
      </c>
      <c r="Q3714" s="92" t="str">
        <f t="shared" si="586"/>
        <v/>
      </c>
      <c r="R3714" s="92" t="str">
        <f t="shared" si="587"/>
        <v/>
      </c>
      <c r="U3714" s="5"/>
      <c r="V3714" s="5"/>
      <c r="W3714" s="94" t="str">
        <f t="shared" si="585"/>
        <v/>
      </c>
      <c r="X3714" s="94" t="str">
        <f t="shared" si="588"/>
        <v/>
      </c>
      <c r="Y3714" s="5"/>
      <c r="BK3714" s="8"/>
      <c r="BL3714" s="5"/>
      <c r="BM3714" s="5"/>
      <c r="BN3714" s="5"/>
      <c r="BO3714" s="5"/>
      <c r="BP3714" s="1"/>
      <c r="BQ3714" s="1"/>
      <c r="BR3714" s="1"/>
      <c r="BS3714" s="1"/>
      <c r="BT3714" s="1"/>
      <c r="BU3714" s="4"/>
      <c r="BV3714" s="1"/>
      <c r="BW3714" s="3"/>
      <c r="BX3714" s="4"/>
      <c r="BY3714" s="5"/>
      <c r="BZ3714" s="5"/>
      <c r="CA3714" s="5"/>
      <c r="CB3714" s="5"/>
      <c r="CC3714" s="5"/>
      <c r="CD3714" s="43"/>
    </row>
    <row r="3715" spans="1:82" x14ac:dyDescent="0.25">
      <c r="A3715" s="8"/>
      <c r="B3715" s="5"/>
      <c r="C3715" s="5"/>
      <c r="D3715" s="5"/>
      <c r="E3715" s="5"/>
      <c r="F3715" s="94" t="str">
        <f t="shared" si="579"/>
        <v/>
      </c>
      <c r="G3715" s="94" t="str">
        <f t="shared" si="580"/>
        <v/>
      </c>
      <c r="H3715" s="127" t="str">
        <f>IF(A3715&lt;&gt;"",IF(MID(C3715,1,1)="c",$AS$26,IF(MID(C3715,1,1)="r",$AS$41,IF(MID(C3715,1,1)="p",#REF!,#REF!))),"")</f>
        <v/>
      </c>
      <c r="I3715" s="92" t="str">
        <f t="shared" si="581"/>
        <v/>
      </c>
      <c r="J3715" s="92" t="str">
        <f t="shared" si="582"/>
        <v/>
      </c>
      <c r="K3715" s="92" t="str">
        <f t="shared" si="583"/>
        <v/>
      </c>
      <c r="L3715" s="92" t="str">
        <f t="shared" si="584"/>
        <v/>
      </c>
      <c r="M3715" s="95" t="str">
        <f>IF(A3715&lt;&gt;"",IF(MID(C3715,1,1)="c",SigmaEpsConcrete(I3715,$AN$30:$AN$33,$AR$30:$AR$33,$AS$26,$AS$27,$AS$28,$AQ$20,$AU$19),""),"")</f>
        <v/>
      </c>
      <c r="N3715" s="95" t="str">
        <f>IF(A3715&lt;&gt;"",IF(MID(C3715,1,1)="r",SigmaEpsReinf(J3715,$AS$42:$AS$43,$AS$41,$AS$39,$AS$40,$AQ$38),""),"")</f>
        <v/>
      </c>
      <c r="Q3715" s="92" t="str">
        <f t="shared" si="586"/>
        <v/>
      </c>
      <c r="R3715" s="92" t="str">
        <f t="shared" si="587"/>
        <v/>
      </c>
      <c r="U3715" s="5"/>
      <c r="V3715" s="5"/>
      <c r="W3715" s="94" t="str">
        <f t="shared" si="585"/>
        <v/>
      </c>
      <c r="X3715" s="94" t="str">
        <f t="shared" si="588"/>
        <v/>
      </c>
      <c r="Y3715" s="5"/>
      <c r="BK3715" s="8"/>
      <c r="BL3715" s="5"/>
      <c r="BM3715" s="5"/>
      <c r="BN3715" s="5"/>
      <c r="BO3715" s="5"/>
      <c r="BP3715" s="1"/>
      <c r="BQ3715" s="1"/>
      <c r="BR3715" s="1"/>
      <c r="BS3715" s="1"/>
      <c r="BT3715" s="1"/>
      <c r="BU3715" s="4"/>
      <c r="BV3715" s="1"/>
      <c r="BW3715" s="3"/>
      <c r="BX3715" s="4"/>
      <c r="BY3715" s="5"/>
      <c r="BZ3715" s="5"/>
      <c r="CA3715" s="5"/>
      <c r="CB3715" s="5"/>
      <c r="CC3715" s="5"/>
      <c r="CD3715" s="43"/>
    </row>
    <row r="3716" spans="1:82" x14ac:dyDescent="0.25">
      <c r="A3716" s="8"/>
      <c r="B3716" s="5"/>
      <c r="C3716" s="5"/>
      <c r="D3716" s="5"/>
      <c r="E3716" s="5"/>
      <c r="F3716" s="94" t="str">
        <f t="shared" si="579"/>
        <v/>
      </c>
      <c r="G3716" s="94" t="str">
        <f t="shared" si="580"/>
        <v/>
      </c>
      <c r="H3716" s="127" t="str">
        <f>IF(A3716&lt;&gt;"",IF(MID(C3716,1,1)="c",$AS$26,IF(MID(C3716,1,1)="r",$AS$41,IF(MID(C3716,1,1)="p",#REF!,#REF!))),"")</f>
        <v/>
      </c>
      <c r="I3716" s="92" t="str">
        <f t="shared" si="581"/>
        <v/>
      </c>
      <c r="J3716" s="92" t="str">
        <f t="shared" si="582"/>
        <v/>
      </c>
      <c r="K3716" s="92" t="str">
        <f t="shared" si="583"/>
        <v/>
      </c>
      <c r="L3716" s="92" t="str">
        <f t="shared" si="584"/>
        <v/>
      </c>
      <c r="M3716" s="95" t="str">
        <f>IF(A3716&lt;&gt;"",IF(MID(C3716,1,1)="c",SigmaEpsConcrete(I3716,$AN$30:$AN$33,$AR$30:$AR$33,$AS$26,$AS$27,$AS$28,$AQ$20,$AU$19),""),"")</f>
        <v/>
      </c>
      <c r="N3716" s="95" t="str">
        <f>IF(A3716&lt;&gt;"",IF(MID(C3716,1,1)="r",SigmaEpsReinf(J3716,$AS$42:$AS$43,$AS$41,$AS$39,$AS$40,$AQ$38),""),"")</f>
        <v/>
      </c>
      <c r="Q3716" s="92" t="str">
        <f t="shared" si="586"/>
        <v/>
      </c>
      <c r="R3716" s="92" t="str">
        <f t="shared" si="587"/>
        <v/>
      </c>
      <c r="U3716" s="5"/>
      <c r="V3716" s="5"/>
      <c r="W3716" s="94" t="str">
        <f t="shared" si="585"/>
        <v/>
      </c>
      <c r="X3716" s="94" t="str">
        <f t="shared" si="588"/>
        <v/>
      </c>
      <c r="Y3716" s="5"/>
      <c r="BK3716" s="8"/>
      <c r="BL3716" s="5"/>
      <c r="BM3716" s="5"/>
      <c r="BN3716" s="5"/>
      <c r="BO3716" s="5"/>
      <c r="BP3716" s="1"/>
      <c r="BQ3716" s="1"/>
      <c r="BR3716" s="1"/>
      <c r="BS3716" s="1"/>
      <c r="BT3716" s="1"/>
      <c r="BU3716" s="4"/>
      <c r="BV3716" s="1"/>
      <c r="BW3716" s="3"/>
      <c r="BX3716" s="4"/>
      <c r="BY3716" s="5"/>
      <c r="BZ3716" s="5"/>
      <c r="CA3716" s="5"/>
      <c r="CB3716" s="5"/>
      <c r="CC3716" s="5"/>
      <c r="CD3716" s="43"/>
    </row>
    <row r="3717" spans="1:82" x14ac:dyDescent="0.25">
      <c r="A3717" s="8"/>
      <c r="B3717" s="5"/>
      <c r="C3717" s="5"/>
      <c r="D3717" s="5"/>
      <c r="E3717" s="5"/>
      <c r="F3717" s="94" t="str">
        <f t="shared" si="579"/>
        <v/>
      </c>
      <c r="G3717" s="94" t="str">
        <f t="shared" si="580"/>
        <v/>
      </c>
      <c r="H3717" s="127" t="str">
        <f>IF(A3717&lt;&gt;"",IF(MID(C3717,1,1)="c",$AS$26,IF(MID(C3717,1,1)="r",$AS$41,IF(MID(C3717,1,1)="p",#REF!,#REF!))),"")</f>
        <v/>
      </c>
      <c r="I3717" s="92" t="str">
        <f t="shared" si="581"/>
        <v/>
      </c>
      <c r="J3717" s="92" t="str">
        <f t="shared" si="582"/>
        <v/>
      </c>
      <c r="K3717" s="92" t="str">
        <f t="shared" si="583"/>
        <v/>
      </c>
      <c r="L3717" s="92" t="str">
        <f t="shared" si="584"/>
        <v/>
      </c>
      <c r="M3717" s="95" t="str">
        <f>IF(A3717&lt;&gt;"",IF(MID(C3717,1,1)="c",SigmaEpsConcrete(I3717,$AN$30:$AN$33,$AR$30:$AR$33,$AS$26,$AS$27,$AS$28,$AQ$20,$AU$19),""),"")</f>
        <v/>
      </c>
      <c r="N3717" s="95" t="str">
        <f>IF(A3717&lt;&gt;"",IF(MID(C3717,1,1)="r",SigmaEpsReinf(J3717,$AS$42:$AS$43,$AS$41,$AS$39,$AS$40,$AQ$38),""),"")</f>
        <v/>
      </c>
      <c r="Q3717" s="92" t="str">
        <f t="shared" si="586"/>
        <v/>
      </c>
      <c r="R3717" s="92" t="str">
        <f t="shared" si="587"/>
        <v/>
      </c>
      <c r="U3717" s="5"/>
      <c r="V3717" s="5"/>
      <c r="W3717" s="94" t="str">
        <f t="shared" si="585"/>
        <v/>
      </c>
      <c r="X3717" s="94" t="str">
        <f t="shared" si="588"/>
        <v/>
      </c>
      <c r="Y3717" s="5"/>
      <c r="BK3717" s="8"/>
      <c r="BL3717" s="5"/>
      <c r="BM3717" s="5"/>
      <c r="BN3717" s="5"/>
      <c r="BO3717" s="5"/>
      <c r="BP3717" s="1"/>
      <c r="BQ3717" s="1"/>
      <c r="BR3717" s="1"/>
      <c r="BS3717" s="1"/>
      <c r="BT3717" s="1"/>
      <c r="BU3717" s="4"/>
      <c r="BV3717" s="1"/>
      <c r="BW3717" s="3"/>
      <c r="BX3717" s="4"/>
      <c r="BY3717" s="5"/>
      <c r="BZ3717" s="5"/>
      <c r="CA3717" s="5"/>
      <c r="CB3717" s="5"/>
      <c r="CC3717" s="5"/>
      <c r="CD3717" s="43"/>
    </row>
    <row r="3718" spans="1:82" x14ac:dyDescent="0.25">
      <c r="A3718" s="8"/>
      <c r="B3718" s="5"/>
      <c r="C3718" s="5"/>
      <c r="D3718" s="5"/>
      <c r="E3718" s="5"/>
      <c r="F3718" s="94" t="str">
        <f t="shared" si="579"/>
        <v/>
      </c>
      <c r="G3718" s="94" t="str">
        <f t="shared" si="580"/>
        <v/>
      </c>
      <c r="H3718" s="127" t="str">
        <f>IF(A3718&lt;&gt;"",IF(MID(C3718,1,1)="c",$AS$26,IF(MID(C3718,1,1)="r",$AS$41,IF(MID(C3718,1,1)="p",#REF!,#REF!))),"")</f>
        <v/>
      </c>
      <c r="I3718" s="92" t="str">
        <f t="shared" si="581"/>
        <v/>
      </c>
      <c r="J3718" s="92" t="str">
        <f t="shared" si="582"/>
        <v/>
      </c>
      <c r="K3718" s="92" t="str">
        <f t="shared" si="583"/>
        <v/>
      </c>
      <c r="L3718" s="92" t="str">
        <f t="shared" si="584"/>
        <v/>
      </c>
      <c r="M3718" s="95" t="str">
        <f>IF(A3718&lt;&gt;"",IF(MID(C3718,1,1)="c",SigmaEpsConcrete(I3718,$AN$30:$AN$33,$AR$30:$AR$33,$AS$26,$AS$27,$AS$28,$AQ$20,$AU$19),""),"")</f>
        <v/>
      </c>
      <c r="N3718" s="95" t="str">
        <f>IF(A3718&lt;&gt;"",IF(MID(C3718,1,1)="r",SigmaEpsReinf(J3718,$AS$42:$AS$43,$AS$41,$AS$39,$AS$40,$AQ$38),""),"")</f>
        <v/>
      </c>
      <c r="Q3718" s="92" t="str">
        <f t="shared" si="586"/>
        <v/>
      </c>
      <c r="R3718" s="92" t="str">
        <f t="shared" si="587"/>
        <v/>
      </c>
      <c r="U3718" s="5"/>
      <c r="V3718" s="5"/>
      <c r="W3718" s="94" t="str">
        <f t="shared" si="585"/>
        <v/>
      </c>
      <c r="X3718" s="94" t="str">
        <f t="shared" si="588"/>
        <v/>
      </c>
      <c r="Y3718" s="5"/>
      <c r="BK3718" s="8"/>
      <c r="BL3718" s="5"/>
      <c r="BM3718" s="5"/>
      <c r="BN3718" s="5"/>
      <c r="BO3718" s="5"/>
      <c r="BP3718" s="1"/>
      <c r="BQ3718" s="1"/>
      <c r="BR3718" s="1"/>
      <c r="BS3718" s="1"/>
      <c r="BT3718" s="1"/>
      <c r="BU3718" s="4"/>
      <c r="BV3718" s="1"/>
      <c r="BW3718" s="3"/>
      <c r="BX3718" s="4"/>
      <c r="BY3718" s="5"/>
      <c r="BZ3718" s="5"/>
      <c r="CA3718" s="5"/>
      <c r="CB3718" s="5"/>
      <c r="CC3718" s="5"/>
      <c r="CD3718" s="43"/>
    </row>
    <row r="3719" spans="1:82" x14ac:dyDescent="0.25">
      <c r="A3719" s="8"/>
      <c r="B3719" s="5"/>
      <c r="C3719" s="5"/>
      <c r="D3719" s="5"/>
      <c r="E3719" s="5"/>
      <c r="F3719" s="94" t="str">
        <f t="shared" si="579"/>
        <v/>
      </c>
      <c r="G3719" s="94" t="str">
        <f t="shared" si="580"/>
        <v/>
      </c>
      <c r="H3719" s="127" t="str">
        <f>IF(A3719&lt;&gt;"",IF(MID(C3719,1,1)="c",$AS$26,IF(MID(C3719,1,1)="r",$AS$41,IF(MID(C3719,1,1)="p",#REF!,#REF!))),"")</f>
        <v/>
      </c>
      <c r="I3719" s="92" t="str">
        <f t="shared" si="581"/>
        <v/>
      </c>
      <c r="J3719" s="92" t="str">
        <f t="shared" si="582"/>
        <v/>
      </c>
      <c r="K3719" s="92" t="str">
        <f t="shared" si="583"/>
        <v/>
      </c>
      <c r="L3719" s="92" t="str">
        <f t="shared" si="584"/>
        <v/>
      </c>
      <c r="M3719" s="95" t="str">
        <f>IF(A3719&lt;&gt;"",IF(MID(C3719,1,1)="c",SigmaEpsConcrete(I3719,$AN$30:$AN$33,$AR$30:$AR$33,$AS$26,$AS$27,$AS$28,$AQ$20,$AU$19),""),"")</f>
        <v/>
      </c>
      <c r="N3719" s="95" t="str">
        <f>IF(A3719&lt;&gt;"",IF(MID(C3719,1,1)="r",SigmaEpsReinf(J3719,$AS$42:$AS$43,$AS$41,$AS$39,$AS$40,$AQ$38),""),"")</f>
        <v/>
      </c>
      <c r="Q3719" s="92" t="str">
        <f t="shared" si="586"/>
        <v/>
      </c>
      <c r="R3719" s="92" t="str">
        <f t="shared" si="587"/>
        <v/>
      </c>
      <c r="U3719" s="5"/>
      <c r="V3719" s="5"/>
      <c r="W3719" s="94" t="str">
        <f t="shared" si="585"/>
        <v/>
      </c>
      <c r="X3719" s="94" t="str">
        <f t="shared" si="588"/>
        <v/>
      </c>
      <c r="Y3719" s="5"/>
      <c r="BK3719" s="8"/>
      <c r="BL3719" s="5"/>
      <c r="BM3719" s="5"/>
      <c r="BN3719" s="5"/>
      <c r="BO3719" s="5"/>
      <c r="BP3719" s="1"/>
      <c r="BQ3719" s="1"/>
      <c r="BR3719" s="1"/>
      <c r="BS3719" s="1"/>
      <c r="BT3719" s="1"/>
      <c r="BU3719" s="4"/>
      <c r="BV3719" s="1"/>
      <c r="BW3719" s="3"/>
      <c r="BX3719" s="4"/>
      <c r="BY3719" s="5"/>
      <c r="BZ3719" s="5"/>
      <c r="CA3719" s="5"/>
      <c r="CB3719" s="5"/>
      <c r="CC3719" s="5"/>
      <c r="CD3719" s="43"/>
    </row>
    <row r="3720" spans="1:82" x14ac:dyDescent="0.25">
      <c r="A3720" s="8"/>
      <c r="B3720" s="5"/>
      <c r="C3720" s="5"/>
      <c r="D3720" s="5"/>
      <c r="E3720" s="5"/>
      <c r="F3720" s="94" t="str">
        <f t="shared" si="579"/>
        <v/>
      </c>
      <c r="G3720" s="94" t="str">
        <f t="shared" si="580"/>
        <v/>
      </c>
      <c r="H3720" s="127" t="str">
        <f>IF(A3720&lt;&gt;"",IF(MID(C3720,1,1)="c",$AS$26,IF(MID(C3720,1,1)="r",$AS$41,IF(MID(C3720,1,1)="p",#REF!,#REF!))),"")</f>
        <v/>
      </c>
      <c r="I3720" s="92" t="str">
        <f t="shared" si="581"/>
        <v/>
      </c>
      <c r="J3720" s="92" t="str">
        <f t="shared" si="582"/>
        <v/>
      </c>
      <c r="K3720" s="92" t="str">
        <f t="shared" si="583"/>
        <v/>
      </c>
      <c r="L3720" s="92" t="str">
        <f t="shared" si="584"/>
        <v/>
      </c>
      <c r="M3720" s="95" t="str">
        <f>IF(A3720&lt;&gt;"",IF(MID(C3720,1,1)="c",SigmaEpsConcrete(I3720,$AN$30:$AN$33,$AR$30:$AR$33,$AS$26,$AS$27,$AS$28,$AQ$20,$AU$19),""),"")</f>
        <v/>
      </c>
      <c r="N3720" s="95" t="str">
        <f>IF(A3720&lt;&gt;"",IF(MID(C3720,1,1)="r",SigmaEpsReinf(J3720,$AS$42:$AS$43,$AS$41,$AS$39,$AS$40,$AQ$38),""),"")</f>
        <v/>
      </c>
      <c r="Q3720" s="92" t="str">
        <f t="shared" si="586"/>
        <v/>
      </c>
      <c r="R3720" s="92" t="str">
        <f t="shared" si="587"/>
        <v/>
      </c>
      <c r="U3720" s="5"/>
      <c r="V3720" s="5"/>
      <c r="W3720" s="94" t="str">
        <f t="shared" si="585"/>
        <v/>
      </c>
      <c r="X3720" s="94" t="str">
        <f t="shared" si="588"/>
        <v/>
      </c>
      <c r="Y3720" s="5"/>
      <c r="BK3720" s="8"/>
      <c r="BL3720" s="5"/>
      <c r="BM3720" s="5"/>
      <c r="BN3720" s="5"/>
      <c r="BO3720" s="5"/>
      <c r="BP3720" s="1"/>
      <c r="BQ3720" s="1"/>
      <c r="BR3720" s="1"/>
      <c r="BS3720" s="1"/>
      <c r="BT3720" s="1"/>
      <c r="BU3720" s="4"/>
      <c r="BV3720" s="1"/>
      <c r="BW3720" s="3"/>
      <c r="BX3720" s="4"/>
      <c r="BY3720" s="5"/>
      <c r="BZ3720" s="5"/>
      <c r="CA3720" s="5"/>
      <c r="CB3720" s="5"/>
      <c r="CC3720" s="5"/>
      <c r="CD3720" s="43"/>
    </row>
    <row r="3721" spans="1:82" x14ac:dyDescent="0.25">
      <c r="A3721" s="8"/>
      <c r="B3721" s="5"/>
      <c r="C3721" s="5"/>
      <c r="D3721" s="5"/>
      <c r="E3721" s="5"/>
      <c r="F3721" s="94" t="str">
        <f t="shared" si="579"/>
        <v/>
      </c>
      <c r="G3721" s="94" t="str">
        <f t="shared" si="580"/>
        <v/>
      </c>
      <c r="H3721" s="127" t="str">
        <f>IF(A3721&lt;&gt;"",IF(MID(C3721,1,1)="c",$AS$26,IF(MID(C3721,1,1)="r",$AS$41,IF(MID(C3721,1,1)="p",#REF!,#REF!))),"")</f>
        <v/>
      </c>
      <c r="I3721" s="92" t="str">
        <f t="shared" si="581"/>
        <v/>
      </c>
      <c r="J3721" s="92" t="str">
        <f t="shared" si="582"/>
        <v/>
      </c>
      <c r="K3721" s="92" t="str">
        <f t="shared" si="583"/>
        <v/>
      </c>
      <c r="L3721" s="92" t="str">
        <f t="shared" si="584"/>
        <v/>
      </c>
      <c r="M3721" s="95" t="str">
        <f>IF(A3721&lt;&gt;"",IF(MID(C3721,1,1)="c",SigmaEpsConcrete(I3721,$AN$30:$AN$33,$AR$30:$AR$33,$AS$26,$AS$27,$AS$28,$AQ$20,$AU$19),""),"")</f>
        <v/>
      </c>
      <c r="N3721" s="95" t="str">
        <f>IF(A3721&lt;&gt;"",IF(MID(C3721,1,1)="r",SigmaEpsReinf(J3721,$AS$42:$AS$43,$AS$41,$AS$39,$AS$40,$AQ$38),""),"")</f>
        <v/>
      </c>
      <c r="Q3721" s="92" t="str">
        <f t="shared" si="586"/>
        <v/>
      </c>
      <c r="R3721" s="92" t="str">
        <f t="shared" si="587"/>
        <v/>
      </c>
      <c r="U3721" s="5"/>
      <c r="V3721" s="5"/>
      <c r="W3721" s="94" t="str">
        <f t="shared" si="585"/>
        <v/>
      </c>
      <c r="X3721" s="94" t="str">
        <f t="shared" si="588"/>
        <v/>
      </c>
      <c r="Y3721" s="5"/>
      <c r="BK3721" s="8"/>
      <c r="BL3721" s="5"/>
      <c r="BM3721" s="5"/>
      <c r="BN3721" s="5"/>
      <c r="BO3721" s="5"/>
      <c r="BP3721" s="1"/>
      <c r="BQ3721" s="1"/>
      <c r="BR3721" s="1"/>
      <c r="BS3721" s="1"/>
      <c r="BT3721" s="1"/>
      <c r="BU3721" s="4"/>
      <c r="BV3721" s="1"/>
      <c r="BW3721" s="3"/>
      <c r="BX3721" s="4"/>
      <c r="BY3721" s="5"/>
      <c r="BZ3721" s="5"/>
      <c r="CA3721" s="5"/>
      <c r="CB3721" s="5"/>
      <c r="CC3721" s="5"/>
      <c r="CD3721" s="43"/>
    </row>
    <row r="3722" spans="1:82" x14ac:dyDescent="0.25">
      <c r="A3722" s="8"/>
      <c r="B3722" s="5"/>
      <c r="C3722" s="5"/>
      <c r="D3722" s="5"/>
      <c r="E3722" s="5"/>
      <c r="F3722" s="94" t="str">
        <f t="shared" ref="F3722:F3785" si="589">IF(A3722&lt;&gt;"",(D3722-$AU$86)/10,"")</f>
        <v/>
      </c>
      <c r="G3722" s="94" t="str">
        <f t="shared" ref="G3722:G3785" si="590">IF(A3722&lt;&gt;"",(E3722-$AU$87)/10,"")</f>
        <v/>
      </c>
      <c r="H3722" s="127" t="str">
        <f>IF(A3722&lt;&gt;"",IF(MID(C3722,1,1)="c",$AS$26,IF(MID(C3722,1,1)="r",$AS$41,IF(MID(C3722,1,1)="p",#REF!,#REF!))),"")</f>
        <v/>
      </c>
      <c r="I3722" s="92" t="str">
        <f t="shared" ref="I3722:I3785" si="591">IF($A3722&lt;&gt;"",IF(MID($C3722,1,1)="c",$Y$3+$Y$4*$F3722+$Y$5*$G3722+$BR$43,""),"")</f>
        <v/>
      </c>
      <c r="J3722" s="92" t="str">
        <f t="shared" ref="J3722:J3785" si="592">IF($A3722&lt;&gt;"",IF(MID($C3722,1,1)="r",$Y$3+$Y$4*$F3722+$Y$5*$G3722+$BR$43,""),"")</f>
        <v/>
      </c>
      <c r="K3722" s="92" t="str">
        <f t="shared" ref="K3722:K3785" si="593">IF($A3722&lt;&gt;"",IF(MID($C3722,1,1)="u",$Y$3+$Y$4*$F3722+$Y$5*$G3722+$BR$43,""),"")</f>
        <v/>
      </c>
      <c r="L3722" s="92" t="str">
        <f t="shared" ref="L3722:L3785" si="594">IF($A3722&lt;&gt;"",IF(MID($C3722,1,1)="p",$Y$3+$Y$4*$F3722+$Y$5*$G3722+$BR$43,""),"")</f>
        <v/>
      </c>
      <c r="M3722" s="95" t="str">
        <f>IF(A3722&lt;&gt;"",IF(MID(C3722,1,1)="c",SigmaEpsConcrete(I3722,$AN$30:$AN$33,$AR$30:$AR$33,$AS$26,$AS$27,$AS$28,$AQ$20,$AU$19),""),"")</f>
        <v/>
      </c>
      <c r="N3722" s="95" t="str">
        <f>IF(A3722&lt;&gt;"",IF(MID(C3722,1,1)="r",SigmaEpsReinf(J3722,$AS$42:$AS$43,$AS$41,$AS$39,$AS$40,$AQ$38),""),"")</f>
        <v/>
      </c>
      <c r="Q3722" s="92" t="str">
        <f t="shared" si="586"/>
        <v/>
      </c>
      <c r="R3722" s="92" t="str">
        <f t="shared" si="587"/>
        <v/>
      </c>
      <c r="U3722" s="5"/>
      <c r="V3722" s="5"/>
      <c r="W3722" s="94" t="str">
        <f t="shared" ref="W3722:W3785" si="595">IF(A3722&lt;&gt;"",F3722-$AU$105,"")</f>
        <v/>
      </c>
      <c r="X3722" s="94" t="str">
        <f t="shared" si="588"/>
        <v/>
      </c>
      <c r="Y3722" s="5"/>
      <c r="BK3722" s="8"/>
      <c r="BL3722" s="5"/>
      <c r="BM3722" s="5"/>
      <c r="BN3722" s="5"/>
      <c r="BO3722" s="5"/>
      <c r="BP3722" s="1"/>
      <c r="BQ3722" s="1"/>
      <c r="BR3722" s="1"/>
      <c r="BS3722" s="1"/>
      <c r="BT3722" s="1"/>
      <c r="BU3722" s="4"/>
      <c r="BV3722" s="1"/>
      <c r="BW3722" s="3"/>
      <c r="BX3722" s="4"/>
      <c r="BY3722" s="5"/>
      <c r="BZ3722" s="5"/>
      <c r="CA3722" s="5"/>
      <c r="CB3722" s="5"/>
      <c r="CC3722" s="5"/>
      <c r="CD3722" s="43"/>
    </row>
    <row r="3723" spans="1:82" x14ac:dyDescent="0.25">
      <c r="A3723" s="8"/>
      <c r="B3723" s="5"/>
      <c r="C3723" s="5"/>
      <c r="D3723" s="5"/>
      <c r="E3723" s="5"/>
      <c r="F3723" s="94" t="str">
        <f t="shared" si="589"/>
        <v/>
      </c>
      <c r="G3723" s="94" t="str">
        <f t="shared" si="590"/>
        <v/>
      </c>
      <c r="H3723" s="127" t="str">
        <f>IF(A3723&lt;&gt;"",IF(MID(C3723,1,1)="c",$AS$26,IF(MID(C3723,1,1)="r",$AS$41,IF(MID(C3723,1,1)="p",#REF!,#REF!))),"")</f>
        <v/>
      </c>
      <c r="I3723" s="92" t="str">
        <f t="shared" si="591"/>
        <v/>
      </c>
      <c r="J3723" s="92" t="str">
        <f t="shared" si="592"/>
        <v/>
      </c>
      <c r="K3723" s="92" t="str">
        <f t="shared" si="593"/>
        <v/>
      </c>
      <c r="L3723" s="92" t="str">
        <f t="shared" si="594"/>
        <v/>
      </c>
      <c r="M3723" s="95" t="str">
        <f>IF(A3723&lt;&gt;"",IF(MID(C3723,1,1)="c",SigmaEpsConcrete(I3723,$AN$30:$AN$33,$AR$30:$AR$33,$AS$26,$AS$27,$AS$28,$AQ$20,$AU$19),""),"")</f>
        <v/>
      </c>
      <c r="N3723" s="95" t="str">
        <f>IF(A3723&lt;&gt;"",IF(MID(C3723,1,1)="r",SigmaEpsReinf(J3723,$AS$42:$AS$43,$AS$41,$AS$39,$AS$40,$AQ$38),""),"")</f>
        <v/>
      </c>
      <c r="Q3723" s="92" t="str">
        <f t="shared" ref="Q3723:Q3786" si="596">IF(A3723&lt;&gt;"",IF(MID(C3723,1,1)="c",IF(ISERROR(M3723/I3723),"",M3723/I3723),""),"")</f>
        <v/>
      </c>
      <c r="R3723" s="92" t="str">
        <f t="shared" ref="R3723:R3786" si="597">IF(A3723&lt;&gt;"",IF(MID(C3723,1,1)="r",IF(ISERROR(N3723/J3723),"",N3723/J3723),""),"")</f>
        <v/>
      </c>
      <c r="U3723" s="5"/>
      <c r="V3723" s="5"/>
      <c r="W3723" s="94" t="str">
        <f t="shared" si="595"/>
        <v/>
      </c>
      <c r="X3723" s="94" t="str">
        <f t="shared" ref="X3723:X3786" si="598">IF(B3723&lt;&gt;"",G3723-$AU$106,"")</f>
        <v/>
      </c>
      <c r="Y3723" s="5"/>
      <c r="BK3723" s="8"/>
      <c r="BL3723" s="5"/>
      <c r="BM3723" s="5"/>
      <c r="BN3723" s="5"/>
      <c r="BO3723" s="5"/>
      <c r="BP3723" s="1"/>
      <c r="BQ3723" s="1"/>
      <c r="BR3723" s="1"/>
      <c r="BS3723" s="1"/>
      <c r="BT3723" s="1"/>
      <c r="BU3723" s="4"/>
      <c r="BV3723" s="1"/>
      <c r="BW3723" s="3"/>
      <c r="BX3723" s="4"/>
      <c r="BY3723" s="5"/>
      <c r="BZ3723" s="5"/>
      <c r="CA3723" s="5"/>
      <c r="CB3723" s="5"/>
      <c r="CC3723" s="5"/>
      <c r="CD3723" s="43"/>
    </row>
    <row r="3724" spans="1:82" x14ac:dyDescent="0.25">
      <c r="A3724" s="8"/>
      <c r="B3724" s="5"/>
      <c r="C3724" s="5"/>
      <c r="D3724" s="5"/>
      <c r="E3724" s="5"/>
      <c r="F3724" s="94" t="str">
        <f t="shared" si="589"/>
        <v/>
      </c>
      <c r="G3724" s="94" t="str">
        <f t="shared" si="590"/>
        <v/>
      </c>
      <c r="H3724" s="127" t="str">
        <f>IF(A3724&lt;&gt;"",IF(MID(C3724,1,1)="c",$AS$26,IF(MID(C3724,1,1)="r",$AS$41,IF(MID(C3724,1,1)="p",#REF!,#REF!))),"")</f>
        <v/>
      </c>
      <c r="I3724" s="92" t="str">
        <f t="shared" si="591"/>
        <v/>
      </c>
      <c r="J3724" s="92" t="str">
        <f t="shared" si="592"/>
        <v/>
      </c>
      <c r="K3724" s="92" t="str">
        <f t="shared" si="593"/>
        <v/>
      </c>
      <c r="L3724" s="92" t="str">
        <f t="shared" si="594"/>
        <v/>
      </c>
      <c r="M3724" s="95" t="str">
        <f>IF(A3724&lt;&gt;"",IF(MID(C3724,1,1)="c",SigmaEpsConcrete(I3724,$AN$30:$AN$33,$AR$30:$AR$33,$AS$26,$AS$27,$AS$28,$AQ$20,$AU$19),""),"")</f>
        <v/>
      </c>
      <c r="N3724" s="95" t="str">
        <f>IF(A3724&lt;&gt;"",IF(MID(C3724,1,1)="r",SigmaEpsReinf(J3724,$AS$42:$AS$43,$AS$41,$AS$39,$AS$40,$AQ$38),""),"")</f>
        <v/>
      </c>
      <c r="Q3724" s="92" t="str">
        <f t="shared" si="596"/>
        <v/>
      </c>
      <c r="R3724" s="92" t="str">
        <f t="shared" si="597"/>
        <v/>
      </c>
      <c r="U3724" s="5"/>
      <c r="V3724" s="5"/>
      <c r="W3724" s="94" t="str">
        <f t="shared" si="595"/>
        <v/>
      </c>
      <c r="X3724" s="94" t="str">
        <f t="shared" si="598"/>
        <v/>
      </c>
      <c r="Y3724" s="5"/>
      <c r="BK3724" s="8"/>
      <c r="BL3724" s="5"/>
      <c r="BM3724" s="5"/>
      <c r="BN3724" s="5"/>
      <c r="BO3724" s="5"/>
      <c r="BP3724" s="1"/>
      <c r="BQ3724" s="1"/>
      <c r="BR3724" s="1"/>
      <c r="BS3724" s="1"/>
      <c r="BT3724" s="1"/>
      <c r="BU3724" s="4"/>
      <c r="BV3724" s="1"/>
      <c r="BW3724" s="3"/>
      <c r="BX3724" s="4"/>
      <c r="BY3724" s="5"/>
      <c r="BZ3724" s="5"/>
      <c r="CA3724" s="5"/>
      <c r="CB3724" s="5"/>
      <c r="CC3724" s="5"/>
      <c r="CD3724" s="43"/>
    </row>
    <row r="3725" spans="1:82" x14ac:dyDescent="0.25">
      <c r="A3725" s="8"/>
      <c r="B3725" s="5"/>
      <c r="C3725" s="5"/>
      <c r="D3725" s="5"/>
      <c r="E3725" s="5"/>
      <c r="F3725" s="94" t="str">
        <f t="shared" si="589"/>
        <v/>
      </c>
      <c r="G3725" s="94" t="str">
        <f t="shared" si="590"/>
        <v/>
      </c>
      <c r="H3725" s="127" t="str">
        <f>IF(A3725&lt;&gt;"",IF(MID(C3725,1,1)="c",$AS$26,IF(MID(C3725,1,1)="r",$AS$41,IF(MID(C3725,1,1)="p",#REF!,#REF!))),"")</f>
        <v/>
      </c>
      <c r="I3725" s="92" t="str">
        <f t="shared" si="591"/>
        <v/>
      </c>
      <c r="J3725" s="92" t="str">
        <f t="shared" si="592"/>
        <v/>
      </c>
      <c r="K3725" s="92" t="str">
        <f t="shared" si="593"/>
        <v/>
      </c>
      <c r="L3725" s="92" t="str">
        <f t="shared" si="594"/>
        <v/>
      </c>
      <c r="M3725" s="95" t="str">
        <f>IF(A3725&lt;&gt;"",IF(MID(C3725,1,1)="c",SigmaEpsConcrete(I3725,$AN$30:$AN$33,$AR$30:$AR$33,$AS$26,$AS$27,$AS$28,$AQ$20,$AU$19),""),"")</f>
        <v/>
      </c>
      <c r="N3725" s="95" t="str">
        <f>IF(A3725&lt;&gt;"",IF(MID(C3725,1,1)="r",SigmaEpsReinf(J3725,$AS$42:$AS$43,$AS$41,$AS$39,$AS$40,$AQ$38),""),"")</f>
        <v/>
      </c>
      <c r="Q3725" s="92" t="str">
        <f t="shared" si="596"/>
        <v/>
      </c>
      <c r="R3725" s="92" t="str">
        <f t="shared" si="597"/>
        <v/>
      </c>
      <c r="U3725" s="5"/>
      <c r="V3725" s="5"/>
      <c r="W3725" s="94" t="str">
        <f t="shared" si="595"/>
        <v/>
      </c>
      <c r="X3725" s="94" t="str">
        <f t="shared" si="598"/>
        <v/>
      </c>
      <c r="Y3725" s="5"/>
      <c r="BK3725" s="8"/>
      <c r="BL3725" s="5"/>
      <c r="BM3725" s="5"/>
      <c r="BN3725" s="5"/>
      <c r="BO3725" s="5"/>
      <c r="BP3725" s="1"/>
      <c r="BQ3725" s="1"/>
      <c r="BR3725" s="1"/>
      <c r="BS3725" s="1"/>
      <c r="BT3725" s="1"/>
      <c r="BU3725" s="4"/>
      <c r="BV3725" s="1"/>
      <c r="BW3725" s="3"/>
      <c r="BX3725" s="4"/>
      <c r="BY3725" s="5"/>
      <c r="BZ3725" s="5"/>
      <c r="CA3725" s="5"/>
      <c r="CB3725" s="5"/>
      <c r="CC3725" s="5"/>
      <c r="CD3725" s="43"/>
    </row>
    <row r="3726" spans="1:82" x14ac:dyDescent="0.25">
      <c r="A3726" s="8"/>
      <c r="B3726" s="5"/>
      <c r="C3726" s="5"/>
      <c r="D3726" s="5"/>
      <c r="E3726" s="5"/>
      <c r="F3726" s="94" t="str">
        <f t="shared" si="589"/>
        <v/>
      </c>
      <c r="G3726" s="94" t="str">
        <f t="shared" si="590"/>
        <v/>
      </c>
      <c r="H3726" s="127" t="str">
        <f>IF(A3726&lt;&gt;"",IF(MID(C3726,1,1)="c",$AS$26,IF(MID(C3726,1,1)="r",$AS$41,IF(MID(C3726,1,1)="p",#REF!,#REF!))),"")</f>
        <v/>
      </c>
      <c r="I3726" s="92" t="str">
        <f t="shared" si="591"/>
        <v/>
      </c>
      <c r="J3726" s="92" t="str">
        <f t="shared" si="592"/>
        <v/>
      </c>
      <c r="K3726" s="92" t="str">
        <f t="shared" si="593"/>
        <v/>
      </c>
      <c r="L3726" s="92" t="str">
        <f t="shared" si="594"/>
        <v/>
      </c>
      <c r="M3726" s="95" t="str">
        <f>IF(A3726&lt;&gt;"",IF(MID(C3726,1,1)="c",SigmaEpsConcrete(I3726,$AN$30:$AN$33,$AR$30:$AR$33,$AS$26,$AS$27,$AS$28,$AQ$20,$AU$19),""),"")</f>
        <v/>
      </c>
      <c r="N3726" s="95" t="str">
        <f>IF(A3726&lt;&gt;"",IF(MID(C3726,1,1)="r",SigmaEpsReinf(J3726,$AS$42:$AS$43,$AS$41,$AS$39,$AS$40,$AQ$38),""),"")</f>
        <v/>
      </c>
      <c r="Q3726" s="92" t="str">
        <f t="shared" si="596"/>
        <v/>
      </c>
      <c r="R3726" s="92" t="str">
        <f t="shared" si="597"/>
        <v/>
      </c>
      <c r="U3726" s="5"/>
      <c r="V3726" s="5"/>
      <c r="W3726" s="94" t="str">
        <f t="shared" si="595"/>
        <v/>
      </c>
      <c r="X3726" s="94" t="str">
        <f t="shared" si="598"/>
        <v/>
      </c>
      <c r="Y3726" s="5"/>
      <c r="BK3726" s="8"/>
      <c r="BL3726" s="5"/>
      <c r="BM3726" s="5"/>
      <c r="BN3726" s="5"/>
      <c r="BO3726" s="5"/>
      <c r="BP3726" s="1"/>
      <c r="BQ3726" s="1"/>
      <c r="BR3726" s="1"/>
      <c r="BS3726" s="1"/>
      <c r="BT3726" s="1"/>
      <c r="BU3726" s="4"/>
      <c r="BV3726" s="1"/>
      <c r="BW3726" s="3"/>
      <c r="BX3726" s="4"/>
      <c r="BY3726" s="5"/>
      <c r="BZ3726" s="5"/>
      <c r="CA3726" s="5"/>
      <c r="CB3726" s="5"/>
      <c r="CC3726" s="5"/>
      <c r="CD3726" s="43"/>
    </row>
    <row r="3727" spans="1:82" x14ac:dyDescent="0.25">
      <c r="A3727" s="8"/>
      <c r="B3727" s="5"/>
      <c r="C3727" s="5"/>
      <c r="D3727" s="5"/>
      <c r="E3727" s="5"/>
      <c r="F3727" s="94" t="str">
        <f t="shared" si="589"/>
        <v/>
      </c>
      <c r="G3727" s="94" t="str">
        <f t="shared" si="590"/>
        <v/>
      </c>
      <c r="H3727" s="127" t="str">
        <f>IF(A3727&lt;&gt;"",IF(MID(C3727,1,1)="c",$AS$26,IF(MID(C3727,1,1)="r",$AS$41,IF(MID(C3727,1,1)="p",#REF!,#REF!))),"")</f>
        <v/>
      </c>
      <c r="I3727" s="92" t="str">
        <f t="shared" si="591"/>
        <v/>
      </c>
      <c r="J3727" s="92" t="str">
        <f t="shared" si="592"/>
        <v/>
      </c>
      <c r="K3727" s="92" t="str">
        <f t="shared" si="593"/>
        <v/>
      </c>
      <c r="L3727" s="92" t="str">
        <f t="shared" si="594"/>
        <v/>
      </c>
      <c r="M3727" s="95" t="str">
        <f>IF(A3727&lt;&gt;"",IF(MID(C3727,1,1)="c",SigmaEpsConcrete(I3727,$AN$30:$AN$33,$AR$30:$AR$33,$AS$26,$AS$27,$AS$28,$AQ$20,$AU$19),""),"")</f>
        <v/>
      </c>
      <c r="N3727" s="95" t="str">
        <f>IF(A3727&lt;&gt;"",IF(MID(C3727,1,1)="r",SigmaEpsReinf(J3727,$AS$42:$AS$43,$AS$41,$AS$39,$AS$40,$AQ$38),""),"")</f>
        <v/>
      </c>
      <c r="Q3727" s="92" t="str">
        <f t="shared" si="596"/>
        <v/>
      </c>
      <c r="R3727" s="92" t="str">
        <f t="shared" si="597"/>
        <v/>
      </c>
      <c r="U3727" s="5"/>
      <c r="V3727" s="5"/>
      <c r="W3727" s="94" t="str">
        <f t="shared" si="595"/>
        <v/>
      </c>
      <c r="X3727" s="94" t="str">
        <f t="shared" si="598"/>
        <v/>
      </c>
      <c r="Y3727" s="5"/>
      <c r="BK3727" s="8"/>
      <c r="BL3727" s="5"/>
      <c r="BM3727" s="5"/>
      <c r="BN3727" s="5"/>
      <c r="BO3727" s="5"/>
      <c r="BP3727" s="1"/>
      <c r="BQ3727" s="1"/>
      <c r="BR3727" s="1"/>
      <c r="BS3727" s="1"/>
      <c r="BT3727" s="1"/>
      <c r="BU3727" s="4"/>
      <c r="BV3727" s="1"/>
      <c r="BW3727" s="3"/>
      <c r="BX3727" s="4"/>
      <c r="BY3727" s="5"/>
      <c r="BZ3727" s="5"/>
      <c r="CA3727" s="5"/>
      <c r="CB3727" s="5"/>
      <c r="CC3727" s="5"/>
      <c r="CD3727" s="43"/>
    </row>
    <row r="3728" spans="1:82" x14ac:dyDescent="0.25">
      <c r="A3728" s="8"/>
      <c r="B3728" s="5"/>
      <c r="C3728" s="5"/>
      <c r="D3728" s="5"/>
      <c r="E3728" s="5"/>
      <c r="F3728" s="94" t="str">
        <f t="shared" si="589"/>
        <v/>
      </c>
      <c r="G3728" s="94" t="str">
        <f t="shared" si="590"/>
        <v/>
      </c>
      <c r="H3728" s="127" t="str">
        <f>IF(A3728&lt;&gt;"",IF(MID(C3728,1,1)="c",$AS$26,IF(MID(C3728,1,1)="r",$AS$41,IF(MID(C3728,1,1)="p",#REF!,#REF!))),"")</f>
        <v/>
      </c>
      <c r="I3728" s="92" t="str">
        <f t="shared" si="591"/>
        <v/>
      </c>
      <c r="J3728" s="92" t="str">
        <f t="shared" si="592"/>
        <v/>
      </c>
      <c r="K3728" s="92" t="str">
        <f t="shared" si="593"/>
        <v/>
      </c>
      <c r="L3728" s="92" t="str">
        <f t="shared" si="594"/>
        <v/>
      </c>
      <c r="M3728" s="95" t="str">
        <f>IF(A3728&lt;&gt;"",IF(MID(C3728,1,1)="c",SigmaEpsConcrete(I3728,$AN$30:$AN$33,$AR$30:$AR$33,$AS$26,$AS$27,$AS$28,$AQ$20,$AU$19),""),"")</f>
        <v/>
      </c>
      <c r="N3728" s="95" t="str">
        <f>IF(A3728&lt;&gt;"",IF(MID(C3728,1,1)="r",SigmaEpsReinf(J3728,$AS$42:$AS$43,$AS$41,$AS$39,$AS$40,$AQ$38),""),"")</f>
        <v/>
      </c>
      <c r="Q3728" s="92" t="str">
        <f t="shared" si="596"/>
        <v/>
      </c>
      <c r="R3728" s="92" t="str">
        <f t="shared" si="597"/>
        <v/>
      </c>
      <c r="U3728" s="5"/>
      <c r="V3728" s="5"/>
      <c r="W3728" s="94" t="str">
        <f t="shared" si="595"/>
        <v/>
      </c>
      <c r="X3728" s="94" t="str">
        <f t="shared" si="598"/>
        <v/>
      </c>
      <c r="Y3728" s="5"/>
      <c r="BK3728" s="8"/>
      <c r="BL3728" s="5"/>
      <c r="BM3728" s="5"/>
      <c r="BN3728" s="5"/>
      <c r="BO3728" s="5"/>
      <c r="BP3728" s="1"/>
      <c r="BQ3728" s="1"/>
      <c r="BR3728" s="1"/>
      <c r="BS3728" s="1"/>
      <c r="BT3728" s="1"/>
      <c r="BU3728" s="4"/>
      <c r="BV3728" s="1"/>
      <c r="BW3728" s="3"/>
      <c r="BX3728" s="4"/>
      <c r="BY3728" s="5"/>
      <c r="BZ3728" s="5"/>
      <c r="CA3728" s="5"/>
      <c r="CB3728" s="5"/>
      <c r="CC3728" s="5"/>
      <c r="CD3728" s="43"/>
    </row>
    <row r="3729" spans="1:82" x14ac:dyDescent="0.25">
      <c r="A3729" s="8"/>
      <c r="B3729" s="5"/>
      <c r="C3729" s="5"/>
      <c r="D3729" s="5"/>
      <c r="E3729" s="5"/>
      <c r="F3729" s="94" t="str">
        <f t="shared" si="589"/>
        <v/>
      </c>
      <c r="G3729" s="94" t="str">
        <f t="shared" si="590"/>
        <v/>
      </c>
      <c r="H3729" s="127" t="str">
        <f>IF(A3729&lt;&gt;"",IF(MID(C3729,1,1)="c",$AS$26,IF(MID(C3729,1,1)="r",$AS$41,IF(MID(C3729,1,1)="p",#REF!,#REF!))),"")</f>
        <v/>
      </c>
      <c r="I3729" s="92" t="str">
        <f t="shared" si="591"/>
        <v/>
      </c>
      <c r="J3729" s="92" t="str">
        <f t="shared" si="592"/>
        <v/>
      </c>
      <c r="K3729" s="92" t="str">
        <f t="shared" si="593"/>
        <v/>
      </c>
      <c r="L3729" s="92" t="str">
        <f t="shared" si="594"/>
        <v/>
      </c>
      <c r="M3729" s="95" t="str">
        <f>IF(A3729&lt;&gt;"",IF(MID(C3729,1,1)="c",SigmaEpsConcrete(I3729,$AN$30:$AN$33,$AR$30:$AR$33,$AS$26,$AS$27,$AS$28,$AQ$20,$AU$19),""),"")</f>
        <v/>
      </c>
      <c r="N3729" s="95" t="str">
        <f>IF(A3729&lt;&gt;"",IF(MID(C3729,1,1)="r",SigmaEpsReinf(J3729,$AS$42:$AS$43,$AS$41,$AS$39,$AS$40,$AQ$38),""),"")</f>
        <v/>
      </c>
      <c r="Q3729" s="92" t="str">
        <f t="shared" si="596"/>
        <v/>
      </c>
      <c r="R3729" s="92" t="str">
        <f t="shared" si="597"/>
        <v/>
      </c>
      <c r="U3729" s="5"/>
      <c r="V3729" s="5"/>
      <c r="W3729" s="94" t="str">
        <f t="shared" si="595"/>
        <v/>
      </c>
      <c r="X3729" s="94" t="str">
        <f t="shared" si="598"/>
        <v/>
      </c>
      <c r="Y3729" s="5"/>
      <c r="BK3729" s="8"/>
      <c r="BL3729" s="5"/>
      <c r="BM3729" s="5"/>
      <c r="BN3729" s="5"/>
      <c r="BO3729" s="5"/>
      <c r="BP3729" s="1"/>
      <c r="BQ3729" s="1"/>
      <c r="BR3729" s="1"/>
      <c r="BS3729" s="1"/>
      <c r="BT3729" s="1"/>
      <c r="BU3729" s="4"/>
      <c r="BV3729" s="1"/>
      <c r="BW3729" s="3"/>
      <c r="BX3729" s="4"/>
      <c r="BY3729" s="5"/>
      <c r="BZ3729" s="5"/>
      <c r="CA3729" s="5"/>
      <c r="CB3729" s="5"/>
      <c r="CC3729" s="5"/>
      <c r="CD3729" s="43"/>
    </row>
    <row r="3730" spans="1:82" x14ac:dyDescent="0.25">
      <c r="A3730" s="8"/>
      <c r="B3730" s="5"/>
      <c r="C3730" s="5"/>
      <c r="D3730" s="5"/>
      <c r="E3730" s="5"/>
      <c r="F3730" s="94" t="str">
        <f t="shared" si="589"/>
        <v/>
      </c>
      <c r="G3730" s="94" t="str">
        <f t="shared" si="590"/>
        <v/>
      </c>
      <c r="H3730" s="127" t="str">
        <f>IF(A3730&lt;&gt;"",IF(MID(C3730,1,1)="c",$AS$26,IF(MID(C3730,1,1)="r",$AS$41,IF(MID(C3730,1,1)="p",#REF!,#REF!))),"")</f>
        <v/>
      </c>
      <c r="I3730" s="92" t="str">
        <f t="shared" si="591"/>
        <v/>
      </c>
      <c r="J3730" s="92" t="str">
        <f t="shared" si="592"/>
        <v/>
      </c>
      <c r="K3730" s="92" t="str">
        <f t="shared" si="593"/>
        <v/>
      </c>
      <c r="L3730" s="92" t="str">
        <f t="shared" si="594"/>
        <v/>
      </c>
      <c r="M3730" s="95" t="str">
        <f>IF(A3730&lt;&gt;"",IF(MID(C3730,1,1)="c",SigmaEpsConcrete(I3730,$AN$30:$AN$33,$AR$30:$AR$33,$AS$26,$AS$27,$AS$28,$AQ$20,$AU$19),""),"")</f>
        <v/>
      </c>
      <c r="N3730" s="95" t="str">
        <f>IF(A3730&lt;&gt;"",IF(MID(C3730,1,1)="r",SigmaEpsReinf(J3730,$AS$42:$AS$43,$AS$41,$AS$39,$AS$40,$AQ$38),""),"")</f>
        <v/>
      </c>
      <c r="Q3730" s="92" t="str">
        <f t="shared" si="596"/>
        <v/>
      </c>
      <c r="R3730" s="92" t="str">
        <f t="shared" si="597"/>
        <v/>
      </c>
      <c r="U3730" s="5"/>
      <c r="V3730" s="5"/>
      <c r="W3730" s="94" t="str">
        <f t="shared" si="595"/>
        <v/>
      </c>
      <c r="X3730" s="94" t="str">
        <f t="shared" si="598"/>
        <v/>
      </c>
      <c r="Y3730" s="5"/>
      <c r="BK3730" s="8"/>
      <c r="BL3730" s="5"/>
      <c r="BM3730" s="5"/>
      <c r="BN3730" s="5"/>
      <c r="BO3730" s="5"/>
      <c r="BP3730" s="1"/>
      <c r="BQ3730" s="1"/>
      <c r="BR3730" s="1"/>
      <c r="BS3730" s="1"/>
      <c r="BT3730" s="1"/>
      <c r="BU3730" s="4"/>
      <c r="BV3730" s="1"/>
      <c r="BW3730" s="3"/>
      <c r="BX3730" s="4"/>
      <c r="BY3730" s="5"/>
      <c r="BZ3730" s="5"/>
      <c r="CA3730" s="5"/>
      <c r="CB3730" s="5"/>
      <c r="CC3730" s="5"/>
      <c r="CD3730" s="43"/>
    </row>
    <row r="3731" spans="1:82" x14ac:dyDescent="0.25">
      <c r="A3731" s="8"/>
      <c r="B3731" s="5"/>
      <c r="C3731" s="5"/>
      <c r="D3731" s="5"/>
      <c r="E3731" s="5"/>
      <c r="F3731" s="94" t="str">
        <f t="shared" si="589"/>
        <v/>
      </c>
      <c r="G3731" s="94" t="str">
        <f t="shared" si="590"/>
        <v/>
      </c>
      <c r="H3731" s="127" t="str">
        <f>IF(A3731&lt;&gt;"",IF(MID(C3731,1,1)="c",$AS$26,IF(MID(C3731,1,1)="r",$AS$41,IF(MID(C3731,1,1)="p",#REF!,#REF!))),"")</f>
        <v/>
      </c>
      <c r="I3731" s="92" t="str">
        <f t="shared" si="591"/>
        <v/>
      </c>
      <c r="J3731" s="92" t="str">
        <f t="shared" si="592"/>
        <v/>
      </c>
      <c r="K3731" s="92" t="str">
        <f t="shared" si="593"/>
        <v/>
      </c>
      <c r="L3731" s="92" t="str">
        <f t="shared" si="594"/>
        <v/>
      </c>
      <c r="M3731" s="95" t="str">
        <f>IF(A3731&lt;&gt;"",IF(MID(C3731,1,1)="c",SigmaEpsConcrete(I3731,$AN$30:$AN$33,$AR$30:$AR$33,$AS$26,$AS$27,$AS$28,$AQ$20,$AU$19),""),"")</f>
        <v/>
      </c>
      <c r="N3731" s="95" t="str">
        <f>IF(A3731&lt;&gt;"",IF(MID(C3731,1,1)="r",SigmaEpsReinf(J3731,$AS$42:$AS$43,$AS$41,$AS$39,$AS$40,$AQ$38),""),"")</f>
        <v/>
      </c>
      <c r="Q3731" s="92" t="str">
        <f t="shared" si="596"/>
        <v/>
      </c>
      <c r="R3731" s="92" t="str">
        <f t="shared" si="597"/>
        <v/>
      </c>
      <c r="U3731" s="5"/>
      <c r="V3731" s="5"/>
      <c r="W3731" s="94" t="str">
        <f t="shared" si="595"/>
        <v/>
      </c>
      <c r="X3731" s="94" t="str">
        <f t="shared" si="598"/>
        <v/>
      </c>
      <c r="Y3731" s="5"/>
      <c r="BK3731" s="8"/>
      <c r="BL3731" s="5"/>
      <c r="BM3731" s="5"/>
      <c r="BN3731" s="5"/>
      <c r="BO3731" s="5"/>
      <c r="BP3731" s="1"/>
      <c r="BQ3731" s="1"/>
      <c r="BR3731" s="1"/>
      <c r="BS3731" s="1"/>
      <c r="BT3731" s="1"/>
      <c r="BU3731" s="4"/>
      <c r="BV3731" s="1"/>
      <c r="BW3731" s="3"/>
      <c r="BX3731" s="4"/>
      <c r="BY3731" s="5"/>
      <c r="BZ3731" s="5"/>
      <c r="CA3731" s="5"/>
      <c r="CB3731" s="5"/>
      <c r="CC3731" s="5"/>
      <c r="CD3731" s="43"/>
    </row>
    <row r="3732" spans="1:82" x14ac:dyDescent="0.25">
      <c r="A3732" s="8"/>
      <c r="B3732" s="5"/>
      <c r="C3732" s="5"/>
      <c r="D3732" s="5"/>
      <c r="E3732" s="5"/>
      <c r="F3732" s="94" t="str">
        <f t="shared" si="589"/>
        <v/>
      </c>
      <c r="G3732" s="94" t="str">
        <f t="shared" si="590"/>
        <v/>
      </c>
      <c r="H3732" s="127" t="str">
        <f>IF(A3732&lt;&gt;"",IF(MID(C3732,1,1)="c",$AS$26,IF(MID(C3732,1,1)="r",$AS$41,IF(MID(C3732,1,1)="p",#REF!,#REF!))),"")</f>
        <v/>
      </c>
      <c r="I3732" s="92" t="str">
        <f t="shared" si="591"/>
        <v/>
      </c>
      <c r="J3732" s="92" t="str">
        <f t="shared" si="592"/>
        <v/>
      </c>
      <c r="K3732" s="92" t="str">
        <f t="shared" si="593"/>
        <v/>
      </c>
      <c r="L3732" s="92" t="str">
        <f t="shared" si="594"/>
        <v/>
      </c>
      <c r="M3732" s="95" t="str">
        <f>IF(A3732&lt;&gt;"",IF(MID(C3732,1,1)="c",SigmaEpsConcrete(I3732,$AN$30:$AN$33,$AR$30:$AR$33,$AS$26,$AS$27,$AS$28,$AQ$20,$AU$19),""),"")</f>
        <v/>
      </c>
      <c r="N3732" s="95" t="str">
        <f>IF(A3732&lt;&gt;"",IF(MID(C3732,1,1)="r",SigmaEpsReinf(J3732,$AS$42:$AS$43,$AS$41,$AS$39,$AS$40,$AQ$38),""),"")</f>
        <v/>
      </c>
      <c r="Q3732" s="92" t="str">
        <f t="shared" si="596"/>
        <v/>
      </c>
      <c r="R3732" s="92" t="str">
        <f t="shared" si="597"/>
        <v/>
      </c>
      <c r="U3732" s="5"/>
      <c r="V3732" s="5"/>
      <c r="W3732" s="94" t="str">
        <f t="shared" si="595"/>
        <v/>
      </c>
      <c r="X3732" s="94" t="str">
        <f t="shared" si="598"/>
        <v/>
      </c>
      <c r="Y3732" s="5"/>
      <c r="BK3732" s="8"/>
      <c r="BL3732" s="5"/>
      <c r="BM3732" s="5"/>
      <c r="BN3732" s="5"/>
      <c r="BO3732" s="5"/>
      <c r="BP3732" s="1"/>
      <c r="BQ3732" s="1"/>
      <c r="BR3732" s="1"/>
      <c r="BS3732" s="1"/>
      <c r="BT3732" s="1"/>
      <c r="BU3732" s="4"/>
      <c r="BV3732" s="1"/>
      <c r="BW3732" s="3"/>
      <c r="BX3732" s="4"/>
      <c r="BY3732" s="5"/>
      <c r="BZ3732" s="5"/>
      <c r="CA3732" s="5"/>
      <c r="CB3732" s="5"/>
      <c r="CC3732" s="5"/>
      <c r="CD3732" s="43"/>
    </row>
    <row r="3733" spans="1:82" x14ac:dyDescent="0.25">
      <c r="A3733" s="8"/>
      <c r="B3733" s="5"/>
      <c r="C3733" s="5"/>
      <c r="D3733" s="5"/>
      <c r="E3733" s="5"/>
      <c r="F3733" s="94" t="str">
        <f t="shared" si="589"/>
        <v/>
      </c>
      <c r="G3733" s="94" t="str">
        <f t="shared" si="590"/>
        <v/>
      </c>
      <c r="H3733" s="127" t="str">
        <f>IF(A3733&lt;&gt;"",IF(MID(C3733,1,1)="c",$AS$26,IF(MID(C3733,1,1)="r",$AS$41,IF(MID(C3733,1,1)="p",#REF!,#REF!))),"")</f>
        <v/>
      </c>
      <c r="I3733" s="92" t="str">
        <f t="shared" si="591"/>
        <v/>
      </c>
      <c r="J3733" s="92" t="str">
        <f t="shared" si="592"/>
        <v/>
      </c>
      <c r="K3733" s="92" t="str">
        <f t="shared" si="593"/>
        <v/>
      </c>
      <c r="L3733" s="92" t="str">
        <f t="shared" si="594"/>
        <v/>
      </c>
      <c r="M3733" s="95" t="str">
        <f>IF(A3733&lt;&gt;"",IF(MID(C3733,1,1)="c",SigmaEpsConcrete(I3733,$AN$30:$AN$33,$AR$30:$AR$33,$AS$26,$AS$27,$AS$28,$AQ$20,$AU$19),""),"")</f>
        <v/>
      </c>
      <c r="N3733" s="95" t="str">
        <f>IF(A3733&lt;&gt;"",IF(MID(C3733,1,1)="r",SigmaEpsReinf(J3733,$AS$42:$AS$43,$AS$41,$AS$39,$AS$40,$AQ$38),""),"")</f>
        <v/>
      </c>
      <c r="Q3733" s="92" t="str">
        <f t="shared" si="596"/>
        <v/>
      </c>
      <c r="R3733" s="92" t="str">
        <f t="shared" si="597"/>
        <v/>
      </c>
      <c r="U3733" s="5"/>
      <c r="V3733" s="5"/>
      <c r="W3733" s="94" t="str">
        <f t="shared" si="595"/>
        <v/>
      </c>
      <c r="X3733" s="94" t="str">
        <f t="shared" si="598"/>
        <v/>
      </c>
      <c r="Y3733" s="5"/>
      <c r="BK3733" s="8"/>
      <c r="BL3733" s="5"/>
      <c r="BM3733" s="5"/>
      <c r="BN3733" s="5"/>
      <c r="BO3733" s="5"/>
      <c r="BP3733" s="1"/>
      <c r="BQ3733" s="1"/>
      <c r="BR3733" s="1"/>
      <c r="BS3733" s="1"/>
      <c r="BT3733" s="1"/>
      <c r="BU3733" s="4"/>
      <c r="BV3733" s="1"/>
      <c r="BW3733" s="3"/>
      <c r="BX3733" s="4"/>
      <c r="BY3733" s="5"/>
      <c r="BZ3733" s="5"/>
      <c r="CA3733" s="5"/>
      <c r="CB3733" s="5"/>
      <c r="CC3733" s="5"/>
      <c r="CD3733" s="43"/>
    </row>
    <row r="3734" spans="1:82" x14ac:dyDescent="0.25">
      <c r="A3734" s="8"/>
      <c r="B3734" s="5"/>
      <c r="C3734" s="5"/>
      <c r="D3734" s="5"/>
      <c r="E3734" s="5"/>
      <c r="F3734" s="94" t="str">
        <f t="shared" si="589"/>
        <v/>
      </c>
      <c r="G3734" s="94" t="str">
        <f t="shared" si="590"/>
        <v/>
      </c>
      <c r="H3734" s="127" t="str">
        <f>IF(A3734&lt;&gt;"",IF(MID(C3734,1,1)="c",$AS$26,IF(MID(C3734,1,1)="r",$AS$41,IF(MID(C3734,1,1)="p",#REF!,#REF!))),"")</f>
        <v/>
      </c>
      <c r="I3734" s="92" t="str">
        <f t="shared" si="591"/>
        <v/>
      </c>
      <c r="J3734" s="92" t="str">
        <f t="shared" si="592"/>
        <v/>
      </c>
      <c r="K3734" s="92" t="str">
        <f t="shared" si="593"/>
        <v/>
      </c>
      <c r="L3734" s="92" t="str">
        <f t="shared" si="594"/>
        <v/>
      </c>
      <c r="M3734" s="95" t="str">
        <f>IF(A3734&lt;&gt;"",IF(MID(C3734,1,1)="c",SigmaEpsConcrete(I3734,$AN$30:$AN$33,$AR$30:$AR$33,$AS$26,$AS$27,$AS$28,$AQ$20,$AU$19),""),"")</f>
        <v/>
      </c>
      <c r="N3734" s="95" t="str">
        <f>IF(A3734&lt;&gt;"",IF(MID(C3734,1,1)="r",SigmaEpsReinf(J3734,$AS$42:$AS$43,$AS$41,$AS$39,$AS$40,$AQ$38),""),"")</f>
        <v/>
      </c>
      <c r="Q3734" s="92" t="str">
        <f t="shared" si="596"/>
        <v/>
      </c>
      <c r="R3734" s="92" t="str">
        <f t="shared" si="597"/>
        <v/>
      </c>
      <c r="U3734" s="5"/>
      <c r="V3734" s="5"/>
      <c r="W3734" s="94" t="str">
        <f t="shared" si="595"/>
        <v/>
      </c>
      <c r="X3734" s="94" t="str">
        <f t="shared" si="598"/>
        <v/>
      </c>
      <c r="Y3734" s="5"/>
      <c r="BK3734" s="8"/>
      <c r="BL3734" s="5"/>
      <c r="BM3734" s="5"/>
      <c r="BN3734" s="5"/>
      <c r="BO3734" s="5"/>
      <c r="BP3734" s="1"/>
      <c r="BQ3734" s="1"/>
      <c r="BR3734" s="1"/>
      <c r="BS3734" s="1"/>
      <c r="BT3734" s="1"/>
      <c r="BU3734" s="4"/>
      <c r="BV3734" s="1"/>
      <c r="BW3734" s="3"/>
      <c r="BX3734" s="4"/>
      <c r="BY3734" s="5"/>
      <c r="BZ3734" s="5"/>
      <c r="CA3734" s="5"/>
      <c r="CB3734" s="5"/>
      <c r="CC3734" s="5"/>
      <c r="CD3734" s="43"/>
    </row>
    <row r="3735" spans="1:82" x14ac:dyDescent="0.25">
      <c r="A3735" s="8"/>
      <c r="B3735" s="5"/>
      <c r="C3735" s="5"/>
      <c r="D3735" s="5"/>
      <c r="E3735" s="5"/>
      <c r="F3735" s="94" t="str">
        <f t="shared" si="589"/>
        <v/>
      </c>
      <c r="G3735" s="94" t="str">
        <f t="shared" si="590"/>
        <v/>
      </c>
      <c r="H3735" s="127" t="str">
        <f>IF(A3735&lt;&gt;"",IF(MID(C3735,1,1)="c",$AS$26,IF(MID(C3735,1,1)="r",$AS$41,IF(MID(C3735,1,1)="p",#REF!,#REF!))),"")</f>
        <v/>
      </c>
      <c r="I3735" s="92" t="str">
        <f t="shared" si="591"/>
        <v/>
      </c>
      <c r="J3735" s="92" t="str">
        <f t="shared" si="592"/>
        <v/>
      </c>
      <c r="K3735" s="92" t="str">
        <f t="shared" si="593"/>
        <v/>
      </c>
      <c r="L3735" s="92" t="str">
        <f t="shared" si="594"/>
        <v/>
      </c>
      <c r="M3735" s="95" t="str">
        <f>IF(A3735&lt;&gt;"",IF(MID(C3735,1,1)="c",SigmaEpsConcrete(I3735,$AN$30:$AN$33,$AR$30:$AR$33,$AS$26,$AS$27,$AS$28,$AQ$20,$AU$19),""),"")</f>
        <v/>
      </c>
      <c r="N3735" s="95" t="str">
        <f>IF(A3735&lt;&gt;"",IF(MID(C3735,1,1)="r",SigmaEpsReinf(J3735,$AS$42:$AS$43,$AS$41,$AS$39,$AS$40,$AQ$38),""),"")</f>
        <v/>
      </c>
      <c r="Q3735" s="92" t="str">
        <f t="shared" si="596"/>
        <v/>
      </c>
      <c r="R3735" s="92" t="str">
        <f t="shared" si="597"/>
        <v/>
      </c>
      <c r="U3735" s="5"/>
      <c r="V3735" s="5"/>
      <c r="W3735" s="94" t="str">
        <f t="shared" si="595"/>
        <v/>
      </c>
      <c r="X3735" s="94" t="str">
        <f t="shared" si="598"/>
        <v/>
      </c>
      <c r="Y3735" s="5"/>
      <c r="BK3735" s="8"/>
      <c r="BL3735" s="5"/>
      <c r="BM3735" s="5"/>
      <c r="BN3735" s="5"/>
      <c r="BO3735" s="5"/>
      <c r="BP3735" s="1"/>
      <c r="BQ3735" s="1"/>
      <c r="BR3735" s="1"/>
      <c r="BS3735" s="1"/>
      <c r="BT3735" s="1"/>
      <c r="BU3735" s="4"/>
      <c r="BV3735" s="1"/>
      <c r="BW3735" s="3"/>
      <c r="BX3735" s="4"/>
      <c r="BY3735" s="5"/>
      <c r="BZ3735" s="5"/>
      <c r="CA3735" s="5"/>
      <c r="CB3735" s="5"/>
      <c r="CC3735" s="5"/>
      <c r="CD3735" s="43"/>
    </row>
    <row r="3736" spans="1:82" x14ac:dyDescent="0.25">
      <c r="A3736" s="8"/>
      <c r="B3736" s="5"/>
      <c r="C3736" s="5"/>
      <c r="D3736" s="5"/>
      <c r="E3736" s="5"/>
      <c r="F3736" s="94" t="str">
        <f t="shared" si="589"/>
        <v/>
      </c>
      <c r="G3736" s="94" t="str">
        <f t="shared" si="590"/>
        <v/>
      </c>
      <c r="H3736" s="127" t="str">
        <f>IF(A3736&lt;&gt;"",IF(MID(C3736,1,1)="c",$AS$26,IF(MID(C3736,1,1)="r",$AS$41,IF(MID(C3736,1,1)="p",#REF!,#REF!))),"")</f>
        <v/>
      </c>
      <c r="I3736" s="92" t="str">
        <f t="shared" si="591"/>
        <v/>
      </c>
      <c r="J3736" s="92" t="str">
        <f t="shared" si="592"/>
        <v/>
      </c>
      <c r="K3736" s="92" t="str">
        <f t="shared" si="593"/>
        <v/>
      </c>
      <c r="L3736" s="92" t="str">
        <f t="shared" si="594"/>
        <v/>
      </c>
      <c r="M3736" s="95" t="str">
        <f>IF(A3736&lt;&gt;"",IF(MID(C3736,1,1)="c",SigmaEpsConcrete(I3736,$AN$30:$AN$33,$AR$30:$AR$33,$AS$26,$AS$27,$AS$28,$AQ$20,$AU$19),""),"")</f>
        <v/>
      </c>
      <c r="N3736" s="95" t="str">
        <f>IF(A3736&lt;&gt;"",IF(MID(C3736,1,1)="r",SigmaEpsReinf(J3736,$AS$42:$AS$43,$AS$41,$AS$39,$AS$40,$AQ$38),""),"")</f>
        <v/>
      </c>
      <c r="Q3736" s="92" t="str">
        <f t="shared" si="596"/>
        <v/>
      </c>
      <c r="R3736" s="92" t="str">
        <f t="shared" si="597"/>
        <v/>
      </c>
      <c r="U3736" s="5"/>
      <c r="V3736" s="5"/>
      <c r="W3736" s="94" t="str">
        <f t="shared" si="595"/>
        <v/>
      </c>
      <c r="X3736" s="94" t="str">
        <f t="shared" si="598"/>
        <v/>
      </c>
      <c r="Y3736" s="5"/>
      <c r="BK3736" s="8"/>
      <c r="BL3736" s="5"/>
      <c r="BM3736" s="5"/>
      <c r="BN3736" s="5"/>
      <c r="BO3736" s="5"/>
      <c r="BP3736" s="1"/>
      <c r="BQ3736" s="1"/>
      <c r="BR3736" s="1"/>
      <c r="BS3736" s="1"/>
      <c r="BT3736" s="1"/>
      <c r="BU3736" s="4"/>
      <c r="BV3736" s="1"/>
      <c r="BW3736" s="3"/>
      <c r="BX3736" s="4"/>
      <c r="BY3736" s="5"/>
      <c r="BZ3736" s="5"/>
      <c r="CA3736" s="5"/>
      <c r="CB3736" s="5"/>
      <c r="CC3736" s="5"/>
      <c r="CD3736" s="43"/>
    </row>
    <row r="3737" spans="1:82" x14ac:dyDescent="0.25">
      <c r="A3737" s="8"/>
      <c r="B3737" s="5"/>
      <c r="C3737" s="5"/>
      <c r="D3737" s="5"/>
      <c r="E3737" s="5"/>
      <c r="F3737" s="94" t="str">
        <f t="shared" si="589"/>
        <v/>
      </c>
      <c r="G3737" s="94" t="str">
        <f t="shared" si="590"/>
        <v/>
      </c>
      <c r="H3737" s="127" t="str">
        <f>IF(A3737&lt;&gt;"",IF(MID(C3737,1,1)="c",$AS$26,IF(MID(C3737,1,1)="r",$AS$41,IF(MID(C3737,1,1)="p",#REF!,#REF!))),"")</f>
        <v/>
      </c>
      <c r="I3737" s="92" t="str">
        <f t="shared" si="591"/>
        <v/>
      </c>
      <c r="J3737" s="92" t="str">
        <f t="shared" si="592"/>
        <v/>
      </c>
      <c r="K3737" s="92" t="str">
        <f t="shared" si="593"/>
        <v/>
      </c>
      <c r="L3737" s="92" t="str">
        <f t="shared" si="594"/>
        <v/>
      </c>
      <c r="M3737" s="95" t="str">
        <f>IF(A3737&lt;&gt;"",IF(MID(C3737,1,1)="c",SigmaEpsConcrete(I3737,$AN$30:$AN$33,$AR$30:$AR$33,$AS$26,$AS$27,$AS$28,$AQ$20,$AU$19),""),"")</f>
        <v/>
      </c>
      <c r="N3737" s="95" t="str">
        <f>IF(A3737&lt;&gt;"",IF(MID(C3737,1,1)="r",SigmaEpsReinf(J3737,$AS$42:$AS$43,$AS$41,$AS$39,$AS$40,$AQ$38),""),"")</f>
        <v/>
      </c>
      <c r="Q3737" s="92" t="str">
        <f t="shared" si="596"/>
        <v/>
      </c>
      <c r="R3737" s="92" t="str">
        <f t="shared" si="597"/>
        <v/>
      </c>
      <c r="U3737" s="5"/>
      <c r="V3737" s="5"/>
      <c r="W3737" s="94" t="str">
        <f t="shared" si="595"/>
        <v/>
      </c>
      <c r="X3737" s="94" t="str">
        <f t="shared" si="598"/>
        <v/>
      </c>
      <c r="Y3737" s="5"/>
      <c r="BK3737" s="8"/>
      <c r="BL3737" s="5"/>
      <c r="BM3737" s="5"/>
      <c r="BN3737" s="5"/>
      <c r="BO3737" s="5"/>
      <c r="BP3737" s="1"/>
      <c r="BQ3737" s="1"/>
      <c r="BR3737" s="1"/>
      <c r="BS3737" s="1"/>
      <c r="BT3737" s="1"/>
      <c r="BU3737" s="4"/>
      <c r="BV3737" s="1"/>
      <c r="BW3737" s="3"/>
      <c r="BX3737" s="4"/>
      <c r="BY3737" s="5"/>
      <c r="BZ3737" s="5"/>
      <c r="CA3737" s="5"/>
      <c r="CB3737" s="5"/>
      <c r="CC3737" s="5"/>
      <c r="CD3737" s="43"/>
    </row>
    <row r="3738" spans="1:82" x14ac:dyDescent="0.25">
      <c r="A3738" s="8"/>
      <c r="B3738" s="5"/>
      <c r="C3738" s="5"/>
      <c r="D3738" s="5"/>
      <c r="E3738" s="5"/>
      <c r="F3738" s="94" t="str">
        <f t="shared" si="589"/>
        <v/>
      </c>
      <c r="G3738" s="94" t="str">
        <f t="shared" si="590"/>
        <v/>
      </c>
      <c r="H3738" s="127" t="str">
        <f>IF(A3738&lt;&gt;"",IF(MID(C3738,1,1)="c",$AS$26,IF(MID(C3738,1,1)="r",$AS$41,IF(MID(C3738,1,1)="p",#REF!,#REF!))),"")</f>
        <v/>
      </c>
      <c r="I3738" s="92" t="str">
        <f t="shared" si="591"/>
        <v/>
      </c>
      <c r="J3738" s="92" t="str">
        <f t="shared" si="592"/>
        <v/>
      </c>
      <c r="K3738" s="92" t="str">
        <f t="shared" si="593"/>
        <v/>
      </c>
      <c r="L3738" s="92" t="str">
        <f t="shared" si="594"/>
        <v/>
      </c>
      <c r="M3738" s="95" t="str">
        <f>IF(A3738&lt;&gt;"",IF(MID(C3738,1,1)="c",SigmaEpsConcrete(I3738,$AN$30:$AN$33,$AR$30:$AR$33,$AS$26,$AS$27,$AS$28,$AQ$20,$AU$19),""),"")</f>
        <v/>
      </c>
      <c r="N3738" s="95" t="str">
        <f>IF(A3738&lt;&gt;"",IF(MID(C3738,1,1)="r",SigmaEpsReinf(J3738,$AS$42:$AS$43,$AS$41,$AS$39,$AS$40,$AQ$38),""),"")</f>
        <v/>
      </c>
      <c r="Q3738" s="92" t="str">
        <f t="shared" si="596"/>
        <v/>
      </c>
      <c r="R3738" s="92" t="str">
        <f t="shared" si="597"/>
        <v/>
      </c>
      <c r="U3738" s="5"/>
      <c r="V3738" s="5"/>
      <c r="W3738" s="94" t="str">
        <f t="shared" si="595"/>
        <v/>
      </c>
      <c r="X3738" s="94" t="str">
        <f t="shared" si="598"/>
        <v/>
      </c>
      <c r="Y3738" s="5"/>
      <c r="BK3738" s="8"/>
      <c r="BL3738" s="5"/>
      <c r="BM3738" s="5"/>
      <c r="BN3738" s="5"/>
      <c r="BO3738" s="5"/>
      <c r="BP3738" s="1"/>
      <c r="BQ3738" s="1"/>
      <c r="BR3738" s="1"/>
      <c r="BS3738" s="1"/>
      <c r="BT3738" s="1"/>
      <c r="BU3738" s="4"/>
      <c r="BV3738" s="1"/>
      <c r="BW3738" s="3"/>
      <c r="BX3738" s="4"/>
      <c r="BY3738" s="5"/>
      <c r="BZ3738" s="5"/>
      <c r="CA3738" s="5"/>
      <c r="CB3738" s="5"/>
      <c r="CC3738" s="5"/>
      <c r="CD3738" s="43"/>
    </row>
    <row r="3739" spans="1:82" x14ac:dyDescent="0.25">
      <c r="A3739" s="8"/>
      <c r="B3739" s="5"/>
      <c r="C3739" s="5"/>
      <c r="D3739" s="5"/>
      <c r="E3739" s="5"/>
      <c r="F3739" s="94" t="str">
        <f t="shared" si="589"/>
        <v/>
      </c>
      <c r="G3739" s="94" t="str">
        <f t="shared" si="590"/>
        <v/>
      </c>
      <c r="H3739" s="127" t="str">
        <f>IF(A3739&lt;&gt;"",IF(MID(C3739,1,1)="c",$AS$26,IF(MID(C3739,1,1)="r",$AS$41,IF(MID(C3739,1,1)="p",#REF!,#REF!))),"")</f>
        <v/>
      </c>
      <c r="I3739" s="92" t="str">
        <f t="shared" si="591"/>
        <v/>
      </c>
      <c r="J3739" s="92" t="str">
        <f t="shared" si="592"/>
        <v/>
      </c>
      <c r="K3739" s="92" t="str">
        <f t="shared" si="593"/>
        <v/>
      </c>
      <c r="L3739" s="92" t="str">
        <f t="shared" si="594"/>
        <v/>
      </c>
      <c r="M3739" s="95" t="str">
        <f>IF(A3739&lt;&gt;"",IF(MID(C3739,1,1)="c",SigmaEpsConcrete(I3739,$AN$30:$AN$33,$AR$30:$AR$33,$AS$26,$AS$27,$AS$28,$AQ$20,$AU$19),""),"")</f>
        <v/>
      </c>
      <c r="N3739" s="95" t="str">
        <f>IF(A3739&lt;&gt;"",IF(MID(C3739,1,1)="r",SigmaEpsReinf(J3739,$AS$42:$AS$43,$AS$41,$AS$39,$AS$40,$AQ$38),""),"")</f>
        <v/>
      </c>
      <c r="Q3739" s="92" t="str">
        <f t="shared" si="596"/>
        <v/>
      </c>
      <c r="R3739" s="92" t="str">
        <f t="shared" si="597"/>
        <v/>
      </c>
      <c r="U3739" s="5"/>
      <c r="V3739" s="5"/>
      <c r="W3739" s="94" t="str">
        <f t="shared" si="595"/>
        <v/>
      </c>
      <c r="X3739" s="94" t="str">
        <f t="shared" si="598"/>
        <v/>
      </c>
      <c r="Y3739" s="5"/>
      <c r="BK3739" s="8"/>
      <c r="BL3739" s="5"/>
      <c r="BM3739" s="5"/>
      <c r="BN3739" s="5"/>
      <c r="BO3739" s="5"/>
      <c r="BP3739" s="1"/>
      <c r="BQ3739" s="1"/>
      <c r="BR3739" s="1"/>
      <c r="BS3739" s="1"/>
      <c r="BT3739" s="1"/>
      <c r="BU3739" s="4"/>
      <c r="BV3739" s="1"/>
      <c r="BW3739" s="3"/>
      <c r="BX3739" s="4"/>
      <c r="BY3739" s="5"/>
      <c r="BZ3739" s="5"/>
      <c r="CA3739" s="5"/>
      <c r="CB3739" s="5"/>
      <c r="CC3739" s="5"/>
      <c r="CD3739" s="43"/>
    </row>
    <row r="3740" spans="1:82" x14ac:dyDescent="0.25">
      <c r="A3740" s="8"/>
      <c r="B3740" s="5"/>
      <c r="C3740" s="5"/>
      <c r="D3740" s="5"/>
      <c r="E3740" s="5"/>
      <c r="F3740" s="94" t="str">
        <f t="shared" si="589"/>
        <v/>
      </c>
      <c r="G3740" s="94" t="str">
        <f t="shared" si="590"/>
        <v/>
      </c>
      <c r="H3740" s="127" t="str">
        <f>IF(A3740&lt;&gt;"",IF(MID(C3740,1,1)="c",$AS$26,IF(MID(C3740,1,1)="r",$AS$41,IF(MID(C3740,1,1)="p",#REF!,#REF!))),"")</f>
        <v/>
      </c>
      <c r="I3740" s="92" t="str">
        <f t="shared" si="591"/>
        <v/>
      </c>
      <c r="J3740" s="92" t="str">
        <f t="shared" si="592"/>
        <v/>
      </c>
      <c r="K3740" s="92" t="str">
        <f t="shared" si="593"/>
        <v/>
      </c>
      <c r="L3740" s="92" t="str">
        <f t="shared" si="594"/>
        <v/>
      </c>
      <c r="M3740" s="95" t="str">
        <f>IF(A3740&lt;&gt;"",IF(MID(C3740,1,1)="c",SigmaEpsConcrete(I3740,$AN$30:$AN$33,$AR$30:$AR$33,$AS$26,$AS$27,$AS$28,$AQ$20,$AU$19),""),"")</f>
        <v/>
      </c>
      <c r="N3740" s="95" t="str">
        <f>IF(A3740&lt;&gt;"",IF(MID(C3740,1,1)="r",SigmaEpsReinf(J3740,$AS$42:$AS$43,$AS$41,$AS$39,$AS$40,$AQ$38),""),"")</f>
        <v/>
      </c>
      <c r="Q3740" s="92" t="str">
        <f t="shared" si="596"/>
        <v/>
      </c>
      <c r="R3740" s="92" t="str">
        <f t="shared" si="597"/>
        <v/>
      </c>
      <c r="U3740" s="5"/>
      <c r="V3740" s="5"/>
      <c r="W3740" s="94" t="str">
        <f t="shared" si="595"/>
        <v/>
      </c>
      <c r="X3740" s="94" t="str">
        <f t="shared" si="598"/>
        <v/>
      </c>
      <c r="Y3740" s="5"/>
      <c r="BK3740" s="8"/>
      <c r="BL3740" s="5"/>
      <c r="BM3740" s="5"/>
      <c r="BN3740" s="5"/>
      <c r="BO3740" s="5"/>
      <c r="BP3740" s="1"/>
      <c r="BQ3740" s="1"/>
      <c r="BR3740" s="1"/>
      <c r="BS3740" s="1"/>
      <c r="BT3740" s="1"/>
      <c r="BU3740" s="4"/>
      <c r="BV3740" s="1"/>
      <c r="BW3740" s="3"/>
      <c r="BX3740" s="4"/>
      <c r="BY3740" s="5"/>
      <c r="BZ3740" s="5"/>
      <c r="CA3740" s="5"/>
      <c r="CB3740" s="5"/>
      <c r="CC3740" s="5"/>
      <c r="CD3740" s="43"/>
    </row>
    <row r="3741" spans="1:82" x14ac:dyDescent="0.25">
      <c r="A3741" s="8"/>
      <c r="B3741" s="5"/>
      <c r="C3741" s="5"/>
      <c r="D3741" s="5"/>
      <c r="E3741" s="5"/>
      <c r="F3741" s="94" t="str">
        <f t="shared" si="589"/>
        <v/>
      </c>
      <c r="G3741" s="94" t="str">
        <f t="shared" si="590"/>
        <v/>
      </c>
      <c r="H3741" s="127" t="str">
        <f>IF(A3741&lt;&gt;"",IF(MID(C3741,1,1)="c",$AS$26,IF(MID(C3741,1,1)="r",$AS$41,IF(MID(C3741,1,1)="p",#REF!,#REF!))),"")</f>
        <v/>
      </c>
      <c r="I3741" s="92" t="str">
        <f t="shared" si="591"/>
        <v/>
      </c>
      <c r="J3741" s="92" t="str">
        <f t="shared" si="592"/>
        <v/>
      </c>
      <c r="K3741" s="92" t="str">
        <f t="shared" si="593"/>
        <v/>
      </c>
      <c r="L3741" s="92" t="str">
        <f t="shared" si="594"/>
        <v/>
      </c>
      <c r="M3741" s="95" t="str">
        <f>IF(A3741&lt;&gt;"",IF(MID(C3741,1,1)="c",SigmaEpsConcrete(I3741,$AN$30:$AN$33,$AR$30:$AR$33,$AS$26,$AS$27,$AS$28,$AQ$20,$AU$19),""),"")</f>
        <v/>
      </c>
      <c r="N3741" s="95" t="str">
        <f>IF(A3741&lt;&gt;"",IF(MID(C3741,1,1)="r",SigmaEpsReinf(J3741,$AS$42:$AS$43,$AS$41,$AS$39,$AS$40,$AQ$38),""),"")</f>
        <v/>
      </c>
      <c r="Q3741" s="92" t="str">
        <f t="shared" si="596"/>
        <v/>
      </c>
      <c r="R3741" s="92" t="str">
        <f t="shared" si="597"/>
        <v/>
      </c>
      <c r="U3741" s="5"/>
      <c r="V3741" s="5"/>
      <c r="W3741" s="94" t="str">
        <f t="shared" si="595"/>
        <v/>
      </c>
      <c r="X3741" s="94" t="str">
        <f t="shared" si="598"/>
        <v/>
      </c>
      <c r="Y3741" s="5"/>
      <c r="BK3741" s="8"/>
      <c r="BL3741" s="5"/>
      <c r="BM3741" s="5"/>
      <c r="BN3741" s="5"/>
      <c r="BO3741" s="5"/>
      <c r="BP3741" s="1"/>
      <c r="BQ3741" s="1"/>
      <c r="BR3741" s="1"/>
      <c r="BS3741" s="1"/>
      <c r="BT3741" s="1"/>
      <c r="BU3741" s="4"/>
      <c r="BV3741" s="1"/>
      <c r="BW3741" s="3"/>
      <c r="BX3741" s="4"/>
      <c r="BY3741" s="5"/>
      <c r="BZ3741" s="5"/>
      <c r="CA3741" s="5"/>
      <c r="CB3741" s="5"/>
      <c r="CC3741" s="5"/>
      <c r="CD3741" s="43"/>
    </row>
    <row r="3742" spans="1:82" x14ac:dyDescent="0.25">
      <c r="A3742" s="8"/>
      <c r="B3742" s="5"/>
      <c r="C3742" s="5"/>
      <c r="D3742" s="5"/>
      <c r="E3742" s="5"/>
      <c r="F3742" s="94" t="str">
        <f t="shared" si="589"/>
        <v/>
      </c>
      <c r="G3742" s="94" t="str">
        <f t="shared" si="590"/>
        <v/>
      </c>
      <c r="H3742" s="127" t="str">
        <f>IF(A3742&lt;&gt;"",IF(MID(C3742,1,1)="c",$AS$26,IF(MID(C3742,1,1)="r",$AS$41,IF(MID(C3742,1,1)="p",#REF!,#REF!))),"")</f>
        <v/>
      </c>
      <c r="I3742" s="92" t="str">
        <f t="shared" si="591"/>
        <v/>
      </c>
      <c r="J3742" s="92" t="str">
        <f t="shared" si="592"/>
        <v/>
      </c>
      <c r="K3742" s="92" t="str">
        <f t="shared" si="593"/>
        <v/>
      </c>
      <c r="L3742" s="92" t="str">
        <f t="shared" si="594"/>
        <v/>
      </c>
      <c r="M3742" s="95" t="str">
        <f>IF(A3742&lt;&gt;"",IF(MID(C3742,1,1)="c",SigmaEpsConcrete(I3742,$AN$30:$AN$33,$AR$30:$AR$33,$AS$26,$AS$27,$AS$28,$AQ$20,$AU$19),""),"")</f>
        <v/>
      </c>
      <c r="N3742" s="95" t="str">
        <f>IF(A3742&lt;&gt;"",IF(MID(C3742,1,1)="r",SigmaEpsReinf(J3742,$AS$42:$AS$43,$AS$41,$AS$39,$AS$40,$AQ$38),""),"")</f>
        <v/>
      </c>
      <c r="Q3742" s="92" t="str">
        <f t="shared" si="596"/>
        <v/>
      </c>
      <c r="R3742" s="92" t="str">
        <f t="shared" si="597"/>
        <v/>
      </c>
      <c r="U3742" s="5"/>
      <c r="V3742" s="5"/>
      <c r="W3742" s="94" t="str">
        <f t="shared" si="595"/>
        <v/>
      </c>
      <c r="X3742" s="94" t="str">
        <f t="shared" si="598"/>
        <v/>
      </c>
      <c r="Y3742" s="5"/>
      <c r="BK3742" s="8"/>
      <c r="BL3742" s="5"/>
      <c r="BM3742" s="5"/>
      <c r="BN3742" s="5"/>
      <c r="BO3742" s="5"/>
      <c r="BP3742" s="1"/>
      <c r="BQ3742" s="1"/>
      <c r="BR3742" s="1"/>
      <c r="BS3742" s="1"/>
      <c r="BT3742" s="1"/>
      <c r="BU3742" s="4"/>
      <c r="BV3742" s="1"/>
      <c r="BW3742" s="3"/>
      <c r="BX3742" s="4"/>
      <c r="BY3742" s="5"/>
      <c r="BZ3742" s="5"/>
      <c r="CA3742" s="5"/>
      <c r="CB3742" s="5"/>
      <c r="CC3742" s="5"/>
      <c r="CD3742" s="43"/>
    </row>
    <row r="3743" spans="1:82" x14ac:dyDescent="0.25">
      <c r="A3743" s="8"/>
      <c r="B3743" s="5"/>
      <c r="C3743" s="5"/>
      <c r="D3743" s="5"/>
      <c r="E3743" s="5"/>
      <c r="F3743" s="94" t="str">
        <f t="shared" si="589"/>
        <v/>
      </c>
      <c r="G3743" s="94" t="str">
        <f t="shared" si="590"/>
        <v/>
      </c>
      <c r="H3743" s="127" t="str">
        <f>IF(A3743&lt;&gt;"",IF(MID(C3743,1,1)="c",$AS$26,IF(MID(C3743,1,1)="r",$AS$41,IF(MID(C3743,1,1)="p",#REF!,#REF!))),"")</f>
        <v/>
      </c>
      <c r="I3743" s="92" t="str">
        <f t="shared" si="591"/>
        <v/>
      </c>
      <c r="J3743" s="92" t="str">
        <f t="shared" si="592"/>
        <v/>
      </c>
      <c r="K3743" s="92" t="str">
        <f t="shared" si="593"/>
        <v/>
      </c>
      <c r="L3743" s="92" t="str">
        <f t="shared" si="594"/>
        <v/>
      </c>
      <c r="M3743" s="95" t="str">
        <f>IF(A3743&lt;&gt;"",IF(MID(C3743,1,1)="c",SigmaEpsConcrete(I3743,$AN$30:$AN$33,$AR$30:$AR$33,$AS$26,$AS$27,$AS$28,$AQ$20,$AU$19),""),"")</f>
        <v/>
      </c>
      <c r="N3743" s="95" t="str">
        <f>IF(A3743&lt;&gt;"",IF(MID(C3743,1,1)="r",SigmaEpsReinf(J3743,$AS$42:$AS$43,$AS$41,$AS$39,$AS$40,$AQ$38),""),"")</f>
        <v/>
      </c>
      <c r="Q3743" s="92" t="str">
        <f t="shared" si="596"/>
        <v/>
      </c>
      <c r="R3743" s="92" t="str">
        <f t="shared" si="597"/>
        <v/>
      </c>
      <c r="U3743" s="5"/>
      <c r="V3743" s="5"/>
      <c r="W3743" s="94" t="str">
        <f t="shared" si="595"/>
        <v/>
      </c>
      <c r="X3743" s="94" t="str">
        <f t="shared" si="598"/>
        <v/>
      </c>
      <c r="Y3743" s="5"/>
      <c r="BK3743" s="8"/>
      <c r="BL3743" s="5"/>
      <c r="BM3743" s="5"/>
      <c r="BN3743" s="5"/>
      <c r="BO3743" s="5"/>
      <c r="BP3743" s="1"/>
      <c r="BQ3743" s="1"/>
      <c r="BR3743" s="1"/>
      <c r="BS3743" s="1"/>
      <c r="BT3743" s="1"/>
      <c r="BU3743" s="4"/>
      <c r="BV3743" s="1"/>
      <c r="BW3743" s="3"/>
      <c r="BX3743" s="4"/>
      <c r="BY3743" s="5"/>
      <c r="BZ3743" s="5"/>
      <c r="CA3743" s="5"/>
      <c r="CB3743" s="5"/>
      <c r="CC3743" s="5"/>
      <c r="CD3743" s="43"/>
    </row>
    <row r="3744" spans="1:82" x14ac:dyDescent="0.25">
      <c r="A3744" s="8"/>
      <c r="B3744" s="5"/>
      <c r="C3744" s="5"/>
      <c r="D3744" s="5"/>
      <c r="E3744" s="5"/>
      <c r="F3744" s="94" t="str">
        <f t="shared" si="589"/>
        <v/>
      </c>
      <c r="G3744" s="94" t="str">
        <f t="shared" si="590"/>
        <v/>
      </c>
      <c r="H3744" s="127" t="str">
        <f>IF(A3744&lt;&gt;"",IF(MID(C3744,1,1)="c",$AS$26,IF(MID(C3744,1,1)="r",$AS$41,IF(MID(C3744,1,1)="p",#REF!,#REF!))),"")</f>
        <v/>
      </c>
      <c r="I3744" s="92" t="str">
        <f t="shared" si="591"/>
        <v/>
      </c>
      <c r="J3744" s="92" t="str">
        <f t="shared" si="592"/>
        <v/>
      </c>
      <c r="K3744" s="92" t="str">
        <f t="shared" si="593"/>
        <v/>
      </c>
      <c r="L3744" s="92" t="str">
        <f t="shared" si="594"/>
        <v/>
      </c>
      <c r="M3744" s="95" t="str">
        <f>IF(A3744&lt;&gt;"",IF(MID(C3744,1,1)="c",SigmaEpsConcrete(I3744,$AN$30:$AN$33,$AR$30:$AR$33,$AS$26,$AS$27,$AS$28,$AQ$20,$AU$19),""),"")</f>
        <v/>
      </c>
      <c r="N3744" s="95" t="str">
        <f>IF(A3744&lt;&gt;"",IF(MID(C3744,1,1)="r",SigmaEpsReinf(J3744,$AS$42:$AS$43,$AS$41,$AS$39,$AS$40,$AQ$38),""),"")</f>
        <v/>
      </c>
      <c r="Q3744" s="92" t="str">
        <f t="shared" si="596"/>
        <v/>
      </c>
      <c r="R3744" s="92" t="str">
        <f t="shared" si="597"/>
        <v/>
      </c>
      <c r="U3744" s="5"/>
      <c r="V3744" s="5"/>
      <c r="W3744" s="94" t="str">
        <f t="shared" si="595"/>
        <v/>
      </c>
      <c r="X3744" s="94" t="str">
        <f t="shared" si="598"/>
        <v/>
      </c>
      <c r="Y3744" s="5"/>
      <c r="BK3744" s="8"/>
      <c r="BL3744" s="5"/>
      <c r="BM3744" s="5"/>
      <c r="BN3744" s="5"/>
      <c r="BO3744" s="5"/>
      <c r="BP3744" s="1"/>
      <c r="BQ3744" s="1"/>
      <c r="BR3744" s="1"/>
      <c r="BS3744" s="1"/>
      <c r="BT3744" s="1"/>
      <c r="BU3744" s="4"/>
      <c r="BV3744" s="1"/>
      <c r="BW3744" s="3"/>
      <c r="BX3744" s="4"/>
      <c r="BY3744" s="5"/>
      <c r="BZ3744" s="5"/>
      <c r="CA3744" s="5"/>
      <c r="CB3744" s="5"/>
      <c r="CC3744" s="5"/>
      <c r="CD3744" s="43"/>
    </row>
    <row r="3745" spans="1:82" x14ac:dyDescent="0.25">
      <c r="A3745" s="8"/>
      <c r="B3745" s="5"/>
      <c r="C3745" s="5"/>
      <c r="D3745" s="5"/>
      <c r="E3745" s="5"/>
      <c r="F3745" s="94" t="str">
        <f t="shared" si="589"/>
        <v/>
      </c>
      <c r="G3745" s="94" t="str">
        <f t="shared" si="590"/>
        <v/>
      </c>
      <c r="H3745" s="127" t="str">
        <f>IF(A3745&lt;&gt;"",IF(MID(C3745,1,1)="c",$AS$26,IF(MID(C3745,1,1)="r",$AS$41,IF(MID(C3745,1,1)="p",#REF!,#REF!))),"")</f>
        <v/>
      </c>
      <c r="I3745" s="92" t="str">
        <f t="shared" si="591"/>
        <v/>
      </c>
      <c r="J3745" s="92" t="str">
        <f t="shared" si="592"/>
        <v/>
      </c>
      <c r="K3745" s="92" t="str">
        <f t="shared" si="593"/>
        <v/>
      </c>
      <c r="L3745" s="92" t="str">
        <f t="shared" si="594"/>
        <v/>
      </c>
      <c r="M3745" s="95" t="str">
        <f>IF(A3745&lt;&gt;"",IF(MID(C3745,1,1)="c",SigmaEpsConcrete(I3745,$AN$30:$AN$33,$AR$30:$AR$33,$AS$26,$AS$27,$AS$28,$AQ$20,$AU$19),""),"")</f>
        <v/>
      </c>
      <c r="N3745" s="95" t="str">
        <f>IF(A3745&lt;&gt;"",IF(MID(C3745,1,1)="r",SigmaEpsReinf(J3745,$AS$42:$AS$43,$AS$41,$AS$39,$AS$40,$AQ$38),""),"")</f>
        <v/>
      </c>
      <c r="Q3745" s="92" t="str">
        <f t="shared" si="596"/>
        <v/>
      </c>
      <c r="R3745" s="92" t="str">
        <f t="shared" si="597"/>
        <v/>
      </c>
      <c r="U3745" s="5"/>
      <c r="V3745" s="5"/>
      <c r="W3745" s="94" t="str">
        <f t="shared" si="595"/>
        <v/>
      </c>
      <c r="X3745" s="94" t="str">
        <f t="shared" si="598"/>
        <v/>
      </c>
      <c r="Y3745" s="5"/>
      <c r="BK3745" s="8"/>
      <c r="BL3745" s="5"/>
      <c r="BM3745" s="5"/>
      <c r="BN3745" s="5"/>
      <c r="BO3745" s="5"/>
      <c r="BP3745" s="1"/>
      <c r="BQ3745" s="1"/>
      <c r="BR3745" s="1"/>
      <c r="BS3745" s="1"/>
      <c r="BT3745" s="1"/>
      <c r="BU3745" s="4"/>
      <c r="BV3745" s="1"/>
      <c r="BW3745" s="3"/>
      <c r="BX3745" s="4"/>
      <c r="BY3745" s="5"/>
      <c r="BZ3745" s="5"/>
      <c r="CA3745" s="5"/>
      <c r="CB3745" s="5"/>
      <c r="CC3745" s="5"/>
      <c r="CD3745" s="43"/>
    </row>
    <row r="3746" spans="1:82" x14ac:dyDescent="0.25">
      <c r="A3746" s="8"/>
      <c r="B3746" s="5"/>
      <c r="C3746" s="5"/>
      <c r="D3746" s="5"/>
      <c r="E3746" s="5"/>
      <c r="F3746" s="94" t="str">
        <f t="shared" si="589"/>
        <v/>
      </c>
      <c r="G3746" s="94" t="str">
        <f t="shared" si="590"/>
        <v/>
      </c>
      <c r="H3746" s="127" t="str">
        <f>IF(A3746&lt;&gt;"",IF(MID(C3746,1,1)="c",$AS$26,IF(MID(C3746,1,1)="r",$AS$41,IF(MID(C3746,1,1)="p",#REF!,#REF!))),"")</f>
        <v/>
      </c>
      <c r="I3746" s="92" t="str">
        <f t="shared" si="591"/>
        <v/>
      </c>
      <c r="J3746" s="92" t="str">
        <f t="shared" si="592"/>
        <v/>
      </c>
      <c r="K3746" s="92" t="str">
        <f t="shared" si="593"/>
        <v/>
      </c>
      <c r="L3746" s="92" t="str">
        <f t="shared" si="594"/>
        <v/>
      </c>
      <c r="M3746" s="95" t="str">
        <f>IF(A3746&lt;&gt;"",IF(MID(C3746,1,1)="c",SigmaEpsConcrete(I3746,$AN$30:$AN$33,$AR$30:$AR$33,$AS$26,$AS$27,$AS$28,$AQ$20,$AU$19),""),"")</f>
        <v/>
      </c>
      <c r="N3746" s="95" t="str">
        <f>IF(A3746&lt;&gt;"",IF(MID(C3746,1,1)="r",SigmaEpsReinf(J3746,$AS$42:$AS$43,$AS$41,$AS$39,$AS$40,$AQ$38),""),"")</f>
        <v/>
      </c>
      <c r="Q3746" s="92" t="str">
        <f t="shared" si="596"/>
        <v/>
      </c>
      <c r="R3746" s="92" t="str">
        <f t="shared" si="597"/>
        <v/>
      </c>
      <c r="U3746" s="5"/>
      <c r="V3746" s="5"/>
      <c r="W3746" s="94" t="str">
        <f t="shared" si="595"/>
        <v/>
      </c>
      <c r="X3746" s="94" t="str">
        <f t="shared" si="598"/>
        <v/>
      </c>
      <c r="Y3746" s="5"/>
      <c r="BK3746" s="8"/>
      <c r="BL3746" s="5"/>
      <c r="BM3746" s="5"/>
      <c r="BN3746" s="5"/>
      <c r="BO3746" s="5"/>
      <c r="BP3746" s="1"/>
      <c r="BQ3746" s="1"/>
      <c r="BR3746" s="1"/>
      <c r="BS3746" s="1"/>
      <c r="BT3746" s="1"/>
      <c r="BU3746" s="4"/>
      <c r="BV3746" s="1"/>
      <c r="BW3746" s="3"/>
      <c r="BX3746" s="4"/>
      <c r="BY3746" s="5"/>
      <c r="BZ3746" s="5"/>
      <c r="CA3746" s="5"/>
      <c r="CB3746" s="5"/>
      <c r="CC3746" s="5"/>
      <c r="CD3746" s="43"/>
    </row>
    <row r="3747" spans="1:82" x14ac:dyDescent="0.25">
      <c r="A3747" s="8"/>
      <c r="B3747" s="5"/>
      <c r="C3747" s="5"/>
      <c r="D3747" s="5"/>
      <c r="E3747" s="5"/>
      <c r="F3747" s="94" t="str">
        <f t="shared" si="589"/>
        <v/>
      </c>
      <c r="G3747" s="94" t="str">
        <f t="shared" si="590"/>
        <v/>
      </c>
      <c r="H3747" s="127" t="str">
        <f>IF(A3747&lt;&gt;"",IF(MID(C3747,1,1)="c",$AS$26,IF(MID(C3747,1,1)="r",$AS$41,IF(MID(C3747,1,1)="p",#REF!,#REF!))),"")</f>
        <v/>
      </c>
      <c r="I3747" s="92" t="str">
        <f t="shared" si="591"/>
        <v/>
      </c>
      <c r="J3747" s="92" t="str">
        <f t="shared" si="592"/>
        <v/>
      </c>
      <c r="K3747" s="92" t="str">
        <f t="shared" si="593"/>
        <v/>
      </c>
      <c r="L3747" s="92" t="str">
        <f t="shared" si="594"/>
        <v/>
      </c>
      <c r="M3747" s="95" t="str">
        <f>IF(A3747&lt;&gt;"",IF(MID(C3747,1,1)="c",SigmaEpsConcrete(I3747,$AN$30:$AN$33,$AR$30:$AR$33,$AS$26,$AS$27,$AS$28,$AQ$20,$AU$19),""),"")</f>
        <v/>
      </c>
      <c r="N3747" s="95" t="str">
        <f>IF(A3747&lt;&gt;"",IF(MID(C3747,1,1)="r",SigmaEpsReinf(J3747,$AS$42:$AS$43,$AS$41,$AS$39,$AS$40,$AQ$38),""),"")</f>
        <v/>
      </c>
      <c r="Q3747" s="92" t="str">
        <f t="shared" si="596"/>
        <v/>
      </c>
      <c r="R3747" s="92" t="str">
        <f t="shared" si="597"/>
        <v/>
      </c>
      <c r="U3747" s="5"/>
      <c r="V3747" s="5"/>
      <c r="W3747" s="94" t="str">
        <f t="shared" si="595"/>
        <v/>
      </c>
      <c r="X3747" s="94" t="str">
        <f t="shared" si="598"/>
        <v/>
      </c>
      <c r="Y3747" s="5"/>
      <c r="BK3747" s="8"/>
      <c r="BL3747" s="5"/>
      <c r="BM3747" s="5"/>
      <c r="BN3747" s="5"/>
      <c r="BO3747" s="5"/>
      <c r="BP3747" s="1"/>
      <c r="BQ3747" s="1"/>
      <c r="BR3747" s="1"/>
      <c r="BS3747" s="1"/>
      <c r="BT3747" s="1"/>
      <c r="BU3747" s="4"/>
      <c r="BV3747" s="1"/>
      <c r="BW3747" s="3"/>
      <c r="BX3747" s="4"/>
      <c r="BY3747" s="5"/>
      <c r="BZ3747" s="5"/>
      <c r="CA3747" s="5"/>
      <c r="CB3747" s="5"/>
      <c r="CC3747" s="5"/>
      <c r="CD3747" s="43"/>
    </row>
    <row r="3748" spans="1:82" x14ac:dyDescent="0.25">
      <c r="A3748" s="8"/>
      <c r="B3748" s="5"/>
      <c r="C3748" s="5"/>
      <c r="D3748" s="5"/>
      <c r="E3748" s="5"/>
      <c r="F3748" s="94" t="str">
        <f t="shared" si="589"/>
        <v/>
      </c>
      <c r="G3748" s="94" t="str">
        <f t="shared" si="590"/>
        <v/>
      </c>
      <c r="H3748" s="127" t="str">
        <f>IF(A3748&lt;&gt;"",IF(MID(C3748,1,1)="c",$AS$26,IF(MID(C3748,1,1)="r",$AS$41,IF(MID(C3748,1,1)="p",#REF!,#REF!))),"")</f>
        <v/>
      </c>
      <c r="I3748" s="92" t="str">
        <f t="shared" si="591"/>
        <v/>
      </c>
      <c r="J3748" s="92" t="str">
        <f t="shared" si="592"/>
        <v/>
      </c>
      <c r="K3748" s="92" t="str">
        <f t="shared" si="593"/>
        <v/>
      </c>
      <c r="L3748" s="92" t="str">
        <f t="shared" si="594"/>
        <v/>
      </c>
      <c r="M3748" s="95" t="str">
        <f>IF(A3748&lt;&gt;"",IF(MID(C3748,1,1)="c",SigmaEpsConcrete(I3748,$AN$30:$AN$33,$AR$30:$AR$33,$AS$26,$AS$27,$AS$28,$AQ$20,$AU$19),""),"")</f>
        <v/>
      </c>
      <c r="N3748" s="95" t="str">
        <f>IF(A3748&lt;&gt;"",IF(MID(C3748,1,1)="r",SigmaEpsReinf(J3748,$AS$42:$AS$43,$AS$41,$AS$39,$AS$40,$AQ$38),""),"")</f>
        <v/>
      </c>
      <c r="Q3748" s="92" t="str">
        <f t="shared" si="596"/>
        <v/>
      </c>
      <c r="R3748" s="92" t="str">
        <f t="shared" si="597"/>
        <v/>
      </c>
      <c r="U3748" s="5"/>
      <c r="V3748" s="5"/>
      <c r="W3748" s="94" t="str">
        <f t="shared" si="595"/>
        <v/>
      </c>
      <c r="X3748" s="94" t="str">
        <f t="shared" si="598"/>
        <v/>
      </c>
      <c r="Y3748" s="5"/>
      <c r="BK3748" s="8"/>
      <c r="BL3748" s="5"/>
      <c r="BM3748" s="5"/>
      <c r="BN3748" s="5"/>
      <c r="BO3748" s="5"/>
      <c r="BP3748" s="1"/>
      <c r="BQ3748" s="1"/>
      <c r="BR3748" s="1"/>
      <c r="BS3748" s="1"/>
      <c r="BT3748" s="1"/>
      <c r="BU3748" s="4"/>
      <c r="BV3748" s="1"/>
      <c r="BW3748" s="3"/>
      <c r="BX3748" s="4"/>
      <c r="BY3748" s="5"/>
      <c r="BZ3748" s="5"/>
      <c r="CA3748" s="5"/>
      <c r="CB3748" s="5"/>
      <c r="CC3748" s="5"/>
      <c r="CD3748" s="43"/>
    </row>
    <row r="3749" spans="1:82" x14ac:dyDescent="0.25">
      <c r="A3749" s="8"/>
      <c r="B3749" s="5"/>
      <c r="C3749" s="5"/>
      <c r="D3749" s="5"/>
      <c r="E3749" s="5"/>
      <c r="F3749" s="94" t="str">
        <f t="shared" si="589"/>
        <v/>
      </c>
      <c r="G3749" s="94" t="str">
        <f t="shared" si="590"/>
        <v/>
      </c>
      <c r="H3749" s="127" t="str">
        <f>IF(A3749&lt;&gt;"",IF(MID(C3749,1,1)="c",$AS$26,IF(MID(C3749,1,1)="r",$AS$41,IF(MID(C3749,1,1)="p",#REF!,#REF!))),"")</f>
        <v/>
      </c>
      <c r="I3749" s="92" t="str">
        <f t="shared" si="591"/>
        <v/>
      </c>
      <c r="J3749" s="92" t="str">
        <f t="shared" si="592"/>
        <v/>
      </c>
      <c r="K3749" s="92" t="str">
        <f t="shared" si="593"/>
        <v/>
      </c>
      <c r="L3749" s="92" t="str">
        <f t="shared" si="594"/>
        <v/>
      </c>
      <c r="M3749" s="95" t="str">
        <f>IF(A3749&lt;&gt;"",IF(MID(C3749,1,1)="c",SigmaEpsConcrete(I3749,$AN$30:$AN$33,$AR$30:$AR$33,$AS$26,$AS$27,$AS$28,$AQ$20,$AU$19),""),"")</f>
        <v/>
      </c>
      <c r="N3749" s="95" t="str">
        <f>IF(A3749&lt;&gt;"",IF(MID(C3749,1,1)="r",SigmaEpsReinf(J3749,$AS$42:$AS$43,$AS$41,$AS$39,$AS$40,$AQ$38),""),"")</f>
        <v/>
      </c>
      <c r="Q3749" s="92" t="str">
        <f t="shared" si="596"/>
        <v/>
      </c>
      <c r="R3749" s="92" t="str">
        <f t="shared" si="597"/>
        <v/>
      </c>
      <c r="U3749" s="5"/>
      <c r="V3749" s="5"/>
      <c r="W3749" s="94" t="str">
        <f t="shared" si="595"/>
        <v/>
      </c>
      <c r="X3749" s="94" t="str">
        <f t="shared" si="598"/>
        <v/>
      </c>
      <c r="Y3749" s="5"/>
      <c r="BK3749" s="8"/>
      <c r="BL3749" s="5"/>
      <c r="BM3749" s="5"/>
      <c r="BN3749" s="5"/>
      <c r="BO3749" s="5"/>
      <c r="BP3749" s="1"/>
      <c r="BQ3749" s="1"/>
      <c r="BR3749" s="1"/>
      <c r="BS3749" s="1"/>
      <c r="BT3749" s="1"/>
      <c r="BU3749" s="4"/>
      <c r="BV3749" s="1"/>
      <c r="BW3749" s="3"/>
      <c r="BX3749" s="4"/>
      <c r="BY3749" s="5"/>
      <c r="BZ3749" s="5"/>
      <c r="CA3749" s="5"/>
      <c r="CB3749" s="5"/>
      <c r="CC3749" s="5"/>
      <c r="CD3749" s="43"/>
    </row>
    <row r="3750" spans="1:82" x14ac:dyDescent="0.25">
      <c r="A3750" s="8"/>
      <c r="B3750" s="5"/>
      <c r="C3750" s="5"/>
      <c r="D3750" s="5"/>
      <c r="E3750" s="5"/>
      <c r="F3750" s="94" t="str">
        <f t="shared" si="589"/>
        <v/>
      </c>
      <c r="G3750" s="94" t="str">
        <f t="shared" si="590"/>
        <v/>
      </c>
      <c r="H3750" s="127" t="str">
        <f>IF(A3750&lt;&gt;"",IF(MID(C3750,1,1)="c",$AS$26,IF(MID(C3750,1,1)="r",$AS$41,IF(MID(C3750,1,1)="p",#REF!,#REF!))),"")</f>
        <v/>
      </c>
      <c r="I3750" s="92" t="str">
        <f t="shared" si="591"/>
        <v/>
      </c>
      <c r="J3750" s="92" t="str">
        <f t="shared" si="592"/>
        <v/>
      </c>
      <c r="K3750" s="92" t="str">
        <f t="shared" si="593"/>
        <v/>
      </c>
      <c r="L3750" s="92" t="str">
        <f t="shared" si="594"/>
        <v/>
      </c>
      <c r="M3750" s="95" t="str">
        <f>IF(A3750&lt;&gt;"",IF(MID(C3750,1,1)="c",SigmaEpsConcrete(I3750,$AN$30:$AN$33,$AR$30:$AR$33,$AS$26,$AS$27,$AS$28,$AQ$20,$AU$19),""),"")</f>
        <v/>
      </c>
      <c r="N3750" s="95" t="str">
        <f>IF(A3750&lt;&gt;"",IF(MID(C3750,1,1)="r",SigmaEpsReinf(J3750,$AS$42:$AS$43,$AS$41,$AS$39,$AS$40,$AQ$38),""),"")</f>
        <v/>
      </c>
      <c r="Q3750" s="92" t="str">
        <f t="shared" si="596"/>
        <v/>
      </c>
      <c r="R3750" s="92" t="str">
        <f t="shared" si="597"/>
        <v/>
      </c>
      <c r="U3750" s="5"/>
      <c r="V3750" s="5"/>
      <c r="W3750" s="94" t="str">
        <f t="shared" si="595"/>
        <v/>
      </c>
      <c r="X3750" s="94" t="str">
        <f t="shared" si="598"/>
        <v/>
      </c>
      <c r="Y3750" s="5"/>
      <c r="BK3750" s="8"/>
      <c r="BL3750" s="5"/>
      <c r="BM3750" s="5"/>
      <c r="BN3750" s="5"/>
      <c r="BO3750" s="5"/>
      <c r="BP3750" s="1"/>
      <c r="BQ3750" s="1"/>
      <c r="BR3750" s="1"/>
      <c r="BS3750" s="1"/>
      <c r="BT3750" s="1"/>
      <c r="BU3750" s="4"/>
      <c r="BV3750" s="1"/>
      <c r="BW3750" s="3"/>
      <c r="BX3750" s="4"/>
      <c r="BY3750" s="5"/>
      <c r="BZ3750" s="5"/>
      <c r="CA3750" s="5"/>
      <c r="CB3750" s="5"/>
      <c r="CC3750" s="5"/>
      <c r="CD3750" s="43"/>
    </row>
    <row r="3751" spans="1:82" x14ac:dyDescent="0.25">
      <c r="A3751" s="8"/>
      <c r="B3751" s="5"/>
      <c r="C3751" s="5"/>
      <c r="D3751" s="5"/>
      <c r="E3751" s="5"/>
      <c r="F3751" s="94" t="str">
        <f t="shared" si="589"/>
        <v/>
      </c>
      <c r="G3751" s="94" t="str">
        <f t="shared" si="590"/>
        <v/>
      </c>
      <c r="H3751" s="127" t="str">
        <f>IF(A3751&lt;&gt;"",IF(MID(C3751,1,1)="c",$AS$26,IF(MID(C3751,1,1)="r",$AS$41,IF(MID(C3751,1,1)="p",#REF!,#REF!))),"")</f>
        <v/>
      </c>
      <c r="I3751" s="92" t="str">
        <f t="shared" si="591"/>
        <v/>
      </c>
      <c r="J3751" s="92" t="str">
        <f t="shared" si="592"/>
        <v/>
      </c>
      <c r="K3751" s="92" t="str">
        <f t="shared" si="593"/>
        <v/>
      </c>
      <c r="L3751" s="92" t="str">
        <f t="shared" si="594"/>
        <v/>
      </c>
      <c r="M3751" s="95" t="str">
        <f>IF(A3751&lt;&gt;"",IF(MID(C3751,1,1)="c",SigmaEpsConcrete(I3751,$AN$30:$AN$33,$AR$30:$AR$33,$AS$26,$AS$27,$AS$28,$AQ$20,$AU$19),""),"")</f>
        <v/>
      </c>
      <c r="N3751" s="95" t="str">
        <f>IF(A3751&lt;&gt;"",IF(MID(C3751,1,1)="r",SigmaEpsReinf(J3751,$AS$42:$AS$43,$AS$41,$AS$39,$AS$40,$AQ$38),""),"")</f>
        <v/>
      </c>
      <c r="Q3751" s="92" t="str">
        <f t="shared" si="596"/>
        <v/>
      </c>
      <c r="R3751" s="92" t="str">
        <f t="shared" si="597"/>
        <v/>
      </c>
      <c r="U3751" s="5"/>
      <c r="V3751" s="5"/>
      <c r="W3751" s="94" t="str">
        <f t="shared" si="595"/>
        <v/>
      </c>
      <c r="X3751" s="94" t="str">
        <f t="shared" si="598"/>
        <v/>
      </c>
      <c r="Y3751" s="5"/>
      <c r="BK3751" s="8"/>
      <c r="BL3751" s="5"/>
      <c r="BM3751" s="5"/>
      <c r="BN3751" s="5"/>
      <c r="BO3751" s="5"/>
      <c r="BP3751" s="1"/>
      <c r="BQ3751" s="1"/>
      <c r="BR3751" s="1"/>
      <c r="BS3751" s="1"/>
      <c r="BT3751" s="1"/>
      <c r="BU3751" s="4"/>
      <c r="BV3751" s="1"/>
      <c r="BW3751" s="3"/>
      <c r="BX3751" s="4"/>
      <c r="BY3751" s="5"/>
      <c r="BZ3751" s="5"/>
      <c r="CA3751" s="5"/>
      <c r="CB3751" s="5"/>
      <c r="CC3751" s="5"/>
      <c r="CD3751" s="43"/>
    </row>
    <row r="3752" spans="1:82" x14ac:dyDescent="0.25">
      <c r="A3752" s="8"/>
      <c r="B3752" s="5"/>
      <c r="C3752" s="5"/>
      <c r="D3752" s="5"/>
      <c r="E3752" s="5"/>
      <c r="F3752" s="94" t="str">
        <f t="shared" si="589"/>
        <v/>
      </c>
      <c r="G3752" s="94" t="str">
        <f t="shared" si="590"/>
        <v/>
      </c>
      <c r="H3752" s="127" t="str">
        <f>IF(A3752&lt;&gt;"",IF(MID(C3752,1,1)="c",$AS$26,IF(MID(C3752,1,1)="r",$AS$41,IF(MID(C3752,1,1)="p",#REF!,#REF!))),"")</f>
        <v/>
      </c>
      <c r="I3752" s="92" t="str">
        <f t="shared" si="591"/>
        <v/>
      </c>
      <c r="J3752" s="92" t="str">
        <f t="shared" si="592"/>
        <v/>
      </c>
      <c r="K3752" s="92" t="str">
        <f t="shared" si="593"/>
        <v/>
      </c>
      <c r="L3752" s="92" t="str">
        <f t="shared" si="594"/>
        <v/>
      </c>
      <c r="M3752" s="95" t="str">
        <f>IF(A3752&lt;&gt;"",IF(MID(C3752,1,1)="c",SigmaEpsConcrete(I3752,$AN$30:$AN$33,$AR$30:$AR$33,$AS$26,$AS$27,$AS$28,$AQ$20,$AU$19),""),"")</f>
        <v/>
      </c>
      <c r="N3752" s="95" t="str">
        <f>IF(A3752&lt;&gt;"",IF(MID(C3752,1,1)="r",SigmaEpsReinf(J3752,$AS$42:$AS$43,$AS$41,$AS$39,$AS$40,$AQ$38),""),"")</f>
        <v/>
      </c>
      <c r="Q3752" s="92" t="str">
        <f t="shared" si="596"/>
        <v/>
      </c>
      <c r="R3752" s="92" t="str">
        <f t="shared" si="597"/>
        <v/>
      </c>
      <c r="U3752" s="5"/>
      <c r="V3752" s="5"/>
      <c r="W3752" s="94" t="str">
        <f t="shared" si="595"/>
        <v/>
      </c>
      <c r="X3752" s="94" t="str">
        <f t="shared" si="598"/>
        <v/>
      </c>
      <c r="Y3752" s="5"/>
      <c r="BK3752" s="8"/>
      <c r="BL3752" s="5"/>
      <c r="BM3752" s="5"/>
      <c r="BN3752" s="5"/>
      <c r="BO3752" s="5"/>
      <c r="BP3752" s="1"/>
      <c r="BQ3752" s="1"/>
      <c r="BR3752" s="1"/>
      <c r="BS3752" s="1"/>
      <c r="BT3752" s="1"/>
      <c r="BU3752" s="4"/>
      <c r="BV3752" s="1"/>
      <c r="BW3752" s="3"/>
      <c r="BX3752" s="4"/>
      <c r="BY3752" s="5"/>
      <c r="BZ3752" s="5"/>
      <c r="CA3752" s="5"/>
      <c r="CB3752" s="5"/>
      <c r="CC3752" s="5"/>
      <c r="CD3752" s="43"/>
    </row>
    <row r="3753" spans="1:82" x14ac:dyDescent="0.25">
      <c r="A3753" s="8"/>
      <c r="B3753" s="5"/>
      <c r="C3753" s="5"/>
      <c r="D3753" s="5"/>
      <c r="E3753" s="5"/>
      <c r="F3753" s="94" t="str">
        <f t="shared" si="589"/>
        <v/>
      </c>
      <c r="G3753" s="94" t="str">
        <f t="shared" si="590"/>
        <v/>
      </c>
      <c r="H3753" s="127" t="str">
        <f>IF(A3753&lt;&gt;"",IF(MID(C3753,1,1)="c",$AS$26,IF(MID(C3753,1,1)="r",$AS$41,IF(MID(C3753,1,1)="p",#REF!,#REF!))),"")</f>
        <v/>
      </c>
      <c r="I3753" s="92" t="str">
        <f t="shared" si="591"/>
        <v/>
      </c>
      <c r="J3753" s="92" t="str">
        <f t="shared" si="592"/>
        <v/>
      </c>
      <c r="K3753" s="92" t="str">
        <f t="shared" si="593"/>
        <v/>
      </c>
      <c r="L3753" s="92" t="str">
        <f t="shared" si="594"/>
        <v/>
      </c>
      <c r="M3753" s="95" t="str">
        <f>IF(A3753&lt;&gt;"",IF(MID(C3753,1,1)="c",SigmaEpsConcrete(I3753,$AN$30:$AN$33,$AR$30:$AR$33,$AS$26,$AS$27,$AS$28,$AQ$20,$AU$19),""),"")</f>
        <v/>
      </c>
      <c r="N3753" s="95" t="str">
        <f>IF(A3753&lt;&gt;"",IF(MID(C3753,1,1)="r",SigmaEpsReinf(J3753,$AS$42:$AS$43,$AS$41,$AS$39,$AS$40,$AQ$38),""),"")</f>
        <v/>
      </c>
      <c r="Q3753" s="92" t="str">
        <f t="shared" si="596"/>
        <v/>
      </c>
      <c r="R3753" s="92" t="str">
        <f t="shared" si="597"/>
        <v/>
      </c>
      <c r="U3753" s="5"/>
      <c r="V3753" s="5"/>
      <c r="W3753" s="94" t="str">
        <f t="shared" si="595"/>
        <v/>
      </c>
      <c r="X3753" s="94" t="str">
        <f t="shared" si="598"/>
        <v/>
      </c>
      <c r="Y3753" s="5"/>
      <c r="BK3753" s="8"/>
      <c r="BL3753" s="5"/>
      <c r="BM3753" s="5"/>
      <c r="BN3753" s="5"/>
      <c r="BO3753" s="5"/>
      <c r="BP3753" s="1"/>
      <c r="BQ3753" s="1"/>
      <c r="BR3753" s="1"/>
      <c r="BS3753" s="1"/>
      <c r="BT3753" s="1"/>
      <c r="BU3753" s="4"/>
      <c r="BV3753" s="1"/>
      <c r="BW3753" s="3"/>
      <c r="BX3753" s="4"/>
      <c r="BY3753" s="5"/>
      <c r="BZ3753" s="5"/>
      <c r="CA3753" s="5"/>
      <c r="CB3753" s="5"/>
      <c r="CC3753" s="5"/>
      <c r="CD3753" s="43"/>
    </row>
    <row r="3754" spans="1:82" x14ac:dyDescent="0.25">
      <c r="A3754" s="8"/>
      <c r="B3754" s="5"/>
      <c r="C3754" s="5"/>
      <c r="D3754" s="5"/>
      <c r="E3754" s="5"/>
      <c r="F3754" s="94" t="str">
        <f t="shared" si="589"/>
        <v/>
      </c>
      <c r="G3754" s="94" t="str">
        <f t="shared" si="590"/>
        <v/>
      </c>
      <c r="H3754" s="127" t="str">
        <f>IF(A3754&lt;&gt;"",IF(MID(C3754,1,1)="c",$AS$26,IF(MID(C3754,1,1)="r",$AS$41,IF(MID(C3754,1,1)="p",#REF!,#REF!))),"")</f>
        <v/>
      </c>
      <c r="I3754" s="92" t="str">
        <f t="shared" si="591"/>
        <v/>
      </c>
      <c r="J3754" s="92" t="str">
        <f t="shared" si="592"/>
        <v/>
      </c>
      <c r="K3754" s="92" t="str">
        <f t="shared" si="593"/>
        <v/>
      </c>
      <c r="L3754" s="92" t="str">
        <f t="shared" si="594"/>
        <v/>
      </c>
      <c r="M3754" s="95" t="str">
        <f>IF(A3754&lt;&gt;"",IF(MID(C3754,1,1)="c",SigmaEpsConcrete(I3754,$AN$30:$AN$33,$AR$30:$AR$33,$AS$26,$AS$27,$AS$28,$AQ$20,$AU$19),""),"")</f>
        <v/>
      </c>
      <c r="N3754" s="95" t="str">
        <f>IF(A3754&lt;&gt;"",IF(MID(C3754,1,1)="r",SigmaEpsReinf(J3754,$AS$42:$AS$43,$AS$41,$AS$39,$AS$40,$AQ$38),""),"")</f>
        <v/>
      </c>
      <c r="Q3754" s="92" t="str">
        <f t="shared" si="596"/>
        <v/>
      </c>
      <c r="R3754" s="92" t="str">
        <f t="shared" si="597"/>
        <v/>
      </c>
      <c r="U3754" s="5"/>
      <c r="V3754" s="5"/>
      <c r="W3754" s="94" t="str">
        <f t="shared" si="595"/>
        <v/>
      </c>
      <c r="X3754" s="94" t="str">
        <f t="shared" si="598"/>
        <v/>
      </c>
      <c r="Y3754" s="5"/>
      <c r="BK3754" s="8"/>
      <c r="BL3754" s="5"/>
      <c r="BM3754" s="5"/>
      <c r="BN3754" s="5"/>
      <c r="BO3754" s="5"/>
      <c r="BP3754" s="1"/>
      <c r="BQ3754" s="1"/>
      <c r="BR3754" s="1"/>
      <c r="BS3754" s="1"/>
      <c r="BT3754" s="1"/>
      <c r="BU3754" s="4"/>
      <c r="BV3754" s="1"/>
      <c r="BW3754" s="3"/>
      <c r="BX3754" s="4"/>
      <c r="BY3754" s="5"/>
      <c r="BZ3754" s="5"/>
      <c r="CA3754" s="5"/>
      <c r="CB3754" s="5"/>
      <c r="CC3754" s="5"/>
      <c r="CD3754" s="43"/>
    </row>
    <row r="3755" spans="1:82" x14ac:dyDescent="0.25">
      <c r="A3755" s="8"/>
      <c r="B3755" s="5"/>
      <c r="C3755" s="5"/>
      <c r="D3755" s="5"/>
      <c r="E3755" s="5"/>
      <c r="F3755" s="94" t="str">
        <f t="shared" si="589"/>
        <v/>
      </c>
      <c r="G3755" s="94" t="str">
        <f t="shared" si="590"/>
        <v/>
      </c>
      <c r="H3755" s="127" t="str">
        <f>IF(A3755&lt;&gt;"",IF(MID(C3755,1,1)="c",$AS$26,IF(MID(C3755,1,1)="r",$AS$41,IF(MID(C3755,1,1)="p",#REF!,#REF!))),"")</f>
        <v/>
      </c>
      <c r="I3755" s="92" t="str">
        <f t="shared" si="591"/>
        <v/>
      </c>
      <c r="J3755" s="92" t="str">
        <f t="shared" si="592"/>
        <v/>
      </c>
      <c r="K3755" s="92" t="str">
        <f t="shared" si="593"/>
        <v/>
      </c>
      <c r="L3755" s="92" t="str">
        <f t="shared" si="594"/>
        <v/>
      </c>
      <c r="M3755" s="95" t="str">
        <f>IF(A3755&lt;&gt;"",IF(MID(C3755,1,1)="c",SigmaEpsConcrete(I3755,$AN$30:$AN$33,$AR$30:$AR$33,$AS$26,$AS$27,$AS$28,$AQ$20,$AU$19),""),"")</f>
        <v/>
      </c>
      <c r="N3755" s="95" t="str">
        <f>IF(A3755&lt;&gt;"",IF(MID(C3755,1,1)="r",SigmaEpsReinf(J3755,$AS$42:$AS$43,$AS$41,$AS$39,$AS$40,$AQ$38),""),"")</f>
        <v/>
      </c>
      <c r="Q3755" s="92" t="str">
        <f t="shared" si="596"/>
        <v/>
      </c>
      <c r="R3755" s="92" t="str">
        <f t="shared" si="597"/>
        <v/>
      </c>
      <c r="U3755" s="5"/>
      <c r="V3755" s="5"/>
      <c r="W3755" s="94" t="str">
        <f t="shared" si="595"/>
        <v/>
      </c>
      <c r="X3755" s="94" t="str">
        <f t="shared" si="598"/>
        <v/>
      </c>
      <c r="Y3755" s="5"/>
      <c r="BK3755" s="8"/>
      <c r="BL3755" s="5"/>
      <c r="BM3755" s="5"/>
      <c r="BN3755" s="5"/>
      <c r="BO3755" s="5"/>
      <c r="BP3755" s="1"/>
      <c r="BQ3755" s="1"/>
      <c r="BR3755" s="1"/>
      <c r="BS3755" s="1"/>
      <c r="BT3755" s="1"/>
      <c r="BU3755" s="4"/>
      <c r="BV3755" s="1"/>
      <c r="BW3755" s="3"/>
      <c r="BX3755" s="4"/>
      <c r="BY3755" s="5"/>
      <c r="BZ3755" s="5"/>
      <c r="CA3755" s="5"/>
      <c r="CB3755" s="5"/>
      <c r="CC3755" s="5"/>
      <c r="CD3755" s="43"/>
    </row>
    <row r="3756" spans="1:82" x14ac:dyDescent="0.25">
      <c r="A3756" s="8"/>
      <c r="B3756" s="5"/>
      <c r="C3756" s="5"/>
      <c r="D3756" s="5"/>
      <c r="E3756" s="5"/>
      <c r="F3756" s="94" t="str">
        <f t="shared" si="589"/>
        <v/>
      </c>
      <c r="G3756" s="94" t="str">
        <f t="shared" si="590"/>
        <v/>
      </c>
      <c r="H3756" s="127" t="str">
        <f>IF(A3756&lt;&gt;"",IF(MID(C3756,1,1)="c",$AS$26,IF(MID(C3756,1,1)="r",$AS$41,IF(MID(C3756,1,1)="p",#REF!,#REF!))),"")</f>
        <v/>
      </c>
      <c r="I3756" s="92" t="str">
        <f t="shared" si="591"/>
        <v/>
      </c>
      <c r="J3756" s="92" t="str">
        <f t="shared" si="592"/>
        <v/>
      </c>
      <c r="K3756" s="92" t="str">
        <f t="shared" si="593"/>
        <v/>
      </c>
      <c r="L3756" s="92" t="str">
        <f t="shared" si="594"/>
        <v/>
      </c>
      <c r="M3756" s="95" t="str">
        <f>IF(A3756&lt;&gt;"",IF(MID(C3756,1,1)="c",SigmaEpsConcrete(I3756,$AN$30:$AN$33,$AR$30:$AR$33,$AS$26,$AS$27,$AS$28,$AQ$20,$AU$19),""),"")</f>
        <v/>
      </c>
      <c r="N3756" s="95" t="str">
        <f>IF(A3756&lt;&gt;"",IF(MID(C3756,1,1)="r",SigmaEpsReinf(J3756,$AS$42:$AS$43,$AS$41,$AS$39,$AS$40,$AQ$38),""),"")</f>
        <v/>
      </c>
      <c r="Q3756" s="92" t="str">
        <f t="shared" si="596"/>
        <v/>
      </c>
      <c r="R3756" s="92" t="str">
        <f t="shared" si="597"/>
        <v/>
      </c>
      <c r="U3756" s="5"/>
      <c r="V3756" s="5"/>
      <c r="W3756" s="94" t="str">
        <f t="shared" si="595"/>
        <v/>
      </c>
      <c r="X3756" s="94" t="str">
        <f t="shared" si="598"/>
        <v/>
      </c>
      <c r="Y3756" s="5"/>
      <c r="BK3756" s="8"/>
      <c r="BL3756" s="5"/>
      <c r="BM3756" s="5"/>
      <c r="BN3756" s="5"/>
      <c r="BO3756" s="5"/>
      <c r="BP3756" s="1"/>
      <c r="BQ3756" s="1"/>
      <c r="BR3756" s="1"/>
      <c r="BS3756" s="1"/>
      <c r="BT3756" s="1"/>
      <c r="BU3756" s="4"/>
      <c r="BV3756" s="1"/>
      <c r="BW3756" s="3"/>
      <c r="BX3756" s="4"/>
      <c r="BY3756" s="5"/>
      <c r="BZ3756" s="5"/>
      <c r="CA3756" s="5"/>
      <c r="CB3756" s="5"/>
      <c r="CC3756" s="5"/>
      <c r="CD3756" s="43"/>
    </row>
    <row r="3757" spans="1:82" x14ac:dyDescent="0.25">
      <c r="A3757" s="8"/>
      <c r="B3757" s="5"/>
      <c r="C3757" s="5"/>
      <c r="D3757" s="5"/>
      <c r="E3757" s="5"/>
      <c r="F3757" s="94" t="str">
        <f t="shared" si="589"/>
        <v/>
      </c>
      <c r="G3757" s="94" t="str">
        <f t="shared" si="590"/>
        <v/>
      </c>
      <c r="H3757" s="127" t="str">
        <f>IF(A3757&lt;&gt;"",IF(MID(C3757,1,1)="c",$AS$26,IF(MID(C3757,1,1)="r",$AS$41,IF(MID(C3757,1,1)="p",#REF!,#REF!))),"")</f>
        <v/>
      </c>
      <c r="I3757" s="92" t="str">
        <f t="shared" si="591"/>
        <v/>
      </c>
      <c r="J3757" s="92" t="str">
        <f t="shared" si="592"/>
        <v/>
      </c>
      <c r="K3757" s="92" t="str">
        <f t="shared" si="593"/>
        <v/>
      </c>
      <c r="L3757" s="92" t="str">
        <f t="shared" si="594"/>
        <v/>
      </c>
      <c r="M3757" s="95" t="str">
        <f>IF(A3757&lt;&gt;"",IF(MID(C3757,1,1)="c",SigmaEpsConcrete(I3757,$AN$30:$AN$33,$AR$30:$AR$33,$AS$26,$AS$27,$AS$28,$AQ$20,$AU$19),""),"")</f>
        <v/>
      </c>
      <c r="N3757" s="95" t="str">
        <f>IF(A3757&lt;&gt;"",IF(MID(C3757,1,1)="r",SigmaEpsReinf(J3757,$AS$42:$AS$43,$AS$41,$AS$39,$AS$40,$AQ$38),""),"")</f>
        <v/>
      </c>
      <c r="Q3757" s="92" t="str">
        <f t="shared" si="596"/>
        <v/>
      </c>
      <c r="R3757" s="92" t="str">
        <f t="shared" si="597"/>
        <v/>
      </c>
      <c r="U3757" s="5"/>
      <c r="V3757" s="5"/>
      <c r="W3757" s="94" t="str">
        <f t="shared" si="595"/>
        <v/>
      </c>
      <c r="X3757" s="94" t="str">
        <f t="shared" si="598"/>
        <v/>
      </c>
      <c r="Y3757" s="5"/>
      <c r="BK3757" s="8"/>
      <c r="BL3757" s="5"/>
      <c r="BM3757" s="5"/>
      <c r="BN3757" s="5"/>
      <c r="BO3757" s="5"/>
      <c r="BP3757" s="1"/>
      <c r="BQ3757" s="1"/>
      <c r="BR3757" s="1"/>
      <c r="BS3757" s="1"/>
      <c r="BT3757" s="1"/>
      <c r="BU3757" s="4"/>
      <c r="BV3757" s="1"/>
      <c r="BW3757" s="3"/>
      <c r="BX3757" s="4"/>
      <c r="BY3757" s="5"/>
      <c r="BZ3757" s="5"/>
      <c r="CA3757" s="5"/>
      <c r="CB3757" s="5"/>
      <c r="CC3757" s="5"/>
      <c r="CD3757" s="43"/>
    </row>
    <row r="3758" spans="1:82" x14ac:dyDescent="0.25">
      <c r="A3758" s="8"/>
      <c r="B3758" s="5"/>
      <c r="C3758" s="5"/>
      <c r="D3758" s="5"/>
      <c r="E3758" s="5"/>
      <c r="F3758" s="94" t="str">
        <f t="shared" si="589"/>
        <v/>
      </c>
      <c r="G3758" s="94" t="str">
        <f t="shared" si="590"/>
        <v/>
      </c>
      <c r="H3758" s="127" t="str">
        <f>IF(A3758&lt;&gt;"",IF(MID(C3758,1,1)="c",$AS$26,IF(MID(C3758,1,1)="r",$AS$41,IF(MID(C3758,1,1)="p",#REF!,#REF!))),"")</f>
        <v/>
      </c>
      <c r="I3758" s="92" t="str">
        <f t="shared" si="591"/>
        <v/>
      </c>
      <c r="J3758" s="92" t="str">
        <f t="shared" si="592"/>
        <v/>
      </c>
      <c r="K3758" s="92" t="str">
        <f t="shared" si="593"/>
        <v/>
      </c>
      <c r="L3758" s="92" t="str">
        <f t="shared" si="594"/>
        <v/>
      </c>
      <c r="M3758" s="95" t="str">
        <f>IF(A3758&lt;&gt;"",IF(MID(C3758,1,1)="c",SigmaEpsConcrete(I3758,$AN$30:$AN$33,$AR$30:$AR$33,$AS$26,$AS$27,$AS$28,$AQ$20,$AU$19),""),"")</f>
        <v/>
      </c>
      <c r="N3758" s="95" t="str">
        <f>IF(A3758&lt;&gt;"",IF(MID(C3758,1,1)="r",SigmaEpsReinf(J3758,$AS$42:$AS$43,$AS$41,$AS$39,$AS$40,$AQ$38),""),"")</f>
        <v/>
      </c>
      <c r="Q3758" s="92" t="str">
        <f t="shared" si="596"/>
        <v/>
      </c>
      <c r="R3758" s="92" t="str">
        <f t="shared" si="597"/>
        <v/>
      </c>
      <c r="U3758" s="5"/>
      <c r="V3758" s="5"/>
      <c r="W3758" s="94" t="str">
        <f t="shared" si="595"/>
        <v/>
      </c>
      <c r="X3758" s="94" t="str">
        <f t="shared" si="598"/>
        <v/>
      </c>
      <c r="Y3758" s="5"/>
      <c r="BK3758" s="8"/>
      <c r="BL3758" s="5"/>
      <c r="BM3758" s="5"/>
      <c r="BN3758" s="5"/>
      <c r="BO3758" s="5"/>
      <c r="BP3758" s="1"/>
      <c r="BQ3758" s="1"/>
      <c r="BR3758" s="1"/>
      <c r="BS3758" s="1"/>
      <c r="BT3758" s="1"/>
      <c r="BU3758" s="4"/>
      <c r="BV3758" s="1"/>
      <c r="BW3758" s="3"/>
      <c r="BX3758" s="4"/>
      <c r="BY3758" s="5"/>
      <c r="BZ3758" s="5"/>
      <c r="CA3758" s="5"/>
      <c r="CB3758" s="5"/>
      <c r="CC3758" s="5"/>
      <c r="CD3758" s="43"/>
    </row>
    <row r="3759" spans="1:82" x14ac:dyDescent="0.25">
      <c r="A3759" s="8"/>
      <c r="B3759" s="5"/>
      <c r="C3759" s="5"/>
      <c r="D3759" s="5"/>
      <c r="E3759" s="5"/>
      <c r="F3759" s="94" t="str">
        <f t="shared" si="589"/>
        <v/>
      </c>
      <c r="G3759" s="94" t="str">
        <f t="shared" si="590"/>
        <v/>
      </c>
      <c r="H3759" s="127" t="str">
        <f>IF(A3759&lt;&gt;"",IF(MID(C3759,1,1)="c",$AS$26,IF(MID(C3759,1,1)="r",$AS$41,IF(MID(C3759,1,1)="p",#REF!,#REF!))),"")</f>
        <v/>
      </c>
      <c r="I3759" s="92" t="str">
        <f t="shared" si="591"/>
        <v/>
      </c>
      <c r="J3759" s="92" t="str">
        <f t="shared" si="592"/>
        <v/>
      </c>
      <c r="K3759" s="92" t="str">
        <f t="shared" si="593"/>
        <v/>
      </c>
      <c r="L3759" s="92" t="str">
        <f t="shared" si="594"/>
        <v/>
      </c>
      <c r="M3759" s="95" t="str">
        <f>IF(A3759&lt;&gt;"",IF(MID(C3759,1,1)="c",SigmaEpsConcrete(I3759,$AN$30:$AN$33,$AR$30:$AR$33,$AS$26,$AS$27,$AS$28,$AQ$20,$AU$19),""),"")</f>
        <v/>
      </c>
      <c r="N3759" s="95" t="str">
        <f>IF(A3759&lt;&gt;"",IF(MID(C3759,1,1)="r",SigmaEpsReinf(J3759,$AS$42:$AS$43,$AS$41,$AS$39,$AS$40,$AQ$38),""),"")</f>
        <v/>
      </c>
      <c r="Q3759" s="92" t="str">
        <f t="shared" si="596"/>
        <v/>
      </c>
      <c r="R3759" s="92" t="str">
        <f t="shared" si="597"/>
        <v/>
      </c>
      <c r="U3759" s="5"/>
      <c r="V3759" s="5"/>
      <c r="W3759" s="94" t="str">
        <f t="shared" si="595"/>
        <v/>
      </c>
      <c r="X3759" s="94" t="str">
        <f t="shared" si="598"/>
        <v/>
      </c>
      <c r="Y3759" s="5"/>
      <c r="BK3759" s="8"/>
      <c r="BL3759" s="5"/>
      <c r="BM3759" s="5"/>
      <c r="BN3759" s="5"/>
      <c r="BO3759" s="5"/>
      <c r="BP3759" s="1"/>
      <c r="BQ3759" s="1"/>
      <c r="BR3759" s="1"/>
      <c r="BS3759" s="1"/>
      <c r="BT3759" s="1"/>
      <c r="BU3759" s="4"/>
      <c r="BV3759" s="1"/>
      <c r="BW3759" s="3"/>
      <c r="BX3759" s="4"/>
      <c r="BY3759" s="5"/>
      <c r="BZ3759" s="5"/>
      <c r="CA3759" s="5"/>
      <c r="CB3759" s="5"/>
      <c r="CC3759" s="5"/>
      <c r="CD3759" s="43"/>
    </row>
    <row r="3760" spans="1:82" x14ac:dyDescent="0.25">
      <c r="A3760" s="8"/>
      <c r="B3760" s="5"/>
      <c r="C3760" s="5"/>
      <c r="D3760" s="5"/>
      <c r="E3760" s="5"/>
      <c r="F3760" s="94" t="str">
        <f t="shared" si="589"/>
        <v/>
      </c>
      <c r="G3760" s="94" t="str">
        <f t="shared" si="590"/>
        <v/>
      </c>
      <c r="H3760" s="127" t="str">
        <f>IF(A3760&lt;&gt;"",IF(MID(C3760,1,1)="c",$AS$26,IF(MID(C3760,1,1)="r",$AS$41,IF(MID(C3760,1,1)="p",#REF!,#REF!))),"")</f>
        <v/>
      </c>
      <c r="I3760" s="92" t="str">
        <f t="shared" si="591"/>
        <v/>
      </c>
      <c r="J3760" s="92" t="str">
        <f t="shared" si="592"/>
        <v/>
      </c>
      <c r="K3760" s="92" t="str">
        <f t="shared" si="593"/>
        <v/>
      </c>
      <c r="L3760" s="92" t="str">
        <f t="shared" si="594"/>
        <v/>
      </c>
      <c r="M3760" s="95" t="str">
        <f>IF(A3760&lt;&gt;"",IF(MID(C3760,1,1)="c",SigmaEpsConcrete(I3760,$AN$30:$AN$33,$AR$30:$AR$33,$AS$26,$AS$27,$AS$28,$AQ$20,$AU$19),""),"")</f>
        <v/>
      </c>
      <c r="N3760" s="95" t="str">
        <f>IF(A3760&lt;&gt;"",IF(MID(C3760,1,1)="r",SigmaEpsReinf(J3760,$AS$42:$AS$43,$AS$41,$AS$39,$AS$40,$AQ$38),""),"")</f>
        <v/>
      </c>
      <c r="Q3760" s="92" t="str">
        <f t="shared" si="596"/>
        <v/>
      </c>
      <c r="R3760" s="92" t="str">
        <f t="shared" si="597"/>
        <v/>
      </c>
      <c r="U3760" s="5"/>
      <c r="V3760" s="5"/>
      <c r="W3760" s="94" t="str">
        <f t="shared" si="595"/>
        <v/>
      </c>
      <c r="X3760" s="94" t="str">
        <f t="shared" si="598"/>
        <v/>
      </c>
      <c r="Y3760" s="5"/>
      <c r="BK3760" s="8"/>
      <c r="BL3760" s="5"/>
      <c r="BM3760" s="5"/>
      <c r="BN3760" s="5"/>
      <c r="BO3760" s="5"/>
      <c r="BP3760" s="1"/>
      <c r="BQ3760" s="1"/>
      <c r="BR3760" s="1"/>
      <c r="BS3760" s="1"/>
      <c r="BT3760" s="1"/>
      <c r="BU3760" s="4"/>
      <c r="BV3760" s="1"/>
      <c r="BW3760" s="3"/>
      <c r="BX3760" s="4"/>
      <c r="BY3760" s="5"/>
      <c r="BZ3760" s="5"/>
      <c r="CA3760" s="5"/>
      <c r="CB3760" s="5"/>
      <c r="CC3760" s="5"/>
      <c r="CD3760" s="43"/>
    </row>
    <row r="3761" spans="1:82" x14ac:dyDescent="0.25">
      <c r="A3761" s="8"/>
      <c r="B3761" s="5"/>
      <c r="C3761" s="5"/>
      <c r="D3761" s="5"/>
      <c r="E3761" s="5"/>
      <c r="F3761" s="94" t="str">
        <f t="shared" si="589"/>
        <v/>
      </c>
      <c r="G3761" s="94" t="str">
        <f t="shared" si="590"/>
        <v/>
      </c>
      <c r="H3761" s="127" t="str">
        <f>IF(A3761&lt;&gt;"",IF(MID(C3761,1,1)="c",$AS$26,IF(MID(C3761,1,1)="r",$AS$41,IF(MID(C3761,1,1)="p",#REF!,#REF!))),"")</f>
        <v/>
      </c>
      <c r="I3761" s="92" t="str">
        <f t="shared" si="591"/>
        <v/>
      </c>
      <c r="J3761" s="92" t="str">
        <f t="shared" si="592"/>
        <v/>
      </c>
      <c r="K3761" s="92" t="str">
        <f t="shared" si="593"/>
        <v/>
      </c>
      <c r="L3761" s="92" t="str">
        <f t="shared" si="594"/>
        <v/>
      </c>
      <c r="M3761" s="95" t="str">
        <f>IF(A3761&lt;&gt;"",IF(MID(C3761,1,1)="c",SigmaEpsConcrete(I3761,$AN$30:$AN$33,$AR$30:$AR$33,$AS$26,$AS$27,$AS$28,$AQ$20,$AU$19),""),"")</f>
        <v/>
      </c>
      <c r="N3761" s="95" t="str">
        <f>IF(A3761&lt;&gt;"",IF(MID(C3761,1,1)="r",SigmaEpsReinf(J3761,$AS$42:$AS$43,$AS$41,$AS$39,$AS$40,$AQ$38),""),"")</f>
        <v/>
      </c>
      <c r="Q3761" s="92" t="str">
        <f t="shared" si="596"/>
        <v/>
      </c>
      <c r="R3761" s="92" t="str">
        <f t="shared" si="597"/>
        <v/>
      </c>
      <c r="U3761" s="5"/>
      <c r="V3761" s="5"/>
      <c r="W3761" s="94" t="str">
        <f t="shared" si="595"/>
        <v/>
      </c>
      <c r="X3761" s="94" t="str">
        <f t="shared" si="598"/>
        <v/>
      </c>
      <c r="Y3761" s="5"/>
      <c r="BK3761" s="8"/>
      <c r="BL3761" s="5"/>
      <c r="BM3761" s="5"/>
      <c r="BN3761" s="5"/>
      <c r="BO3761" s="5"/>
      <c r="BP3761" s="1"/>
      <c r="BQ3761" s="1"/>
      <c r="BR3761" s="1"/>
      <c r="BS3761" s="1"/>
      <c r="BT3761" s="1"/>
      <c r="BU3761" s="4"/>
      <c r="BV3761" s="1"/>
      <c r="BW3761" s="3"/>
      <c r="BX3761" s="4"/>
      <c r="BY3761" s="5"/>
      <c r="BZ3761" s="5"/>
      <c r="CA3761" s="5"/>
      <c r="CB3761" s="5"/>
      <c r="CC3761" s="5"/>
      <c r="CD3761" s="43"/>
    </row>
    <row r="3762" spans="1:82" x14ac:dyDescent="0.25">
      <c r="A3762" s="8"/>
      <c r="B3762" s="5"/>
      <c r="C3762" s="5"/>
      <c r="D3762" s="5"/>
      <c r="E3762" s="5"/>
      <c r="F3762" s="94" t="str">
        <f t="shared" si="589"/>
        <v/>
      </c>
      <c r="G3762" s="94" t="str">
        <f t="shared" si="590"/>
        <v/>
      </c>
      <c r="H3762" s="127" t="str">
        <f>IF(A3762&lt;&gt;"",IF(MID(C3762,1,1)="c",$AS$26,IF(MID(C3762,1,1)="r",$AS$41,IF(MID(C3762,1,1)="p",#REF!,#REF!))),"")</f>
        <v/>
      </c>
      <c r="I3762" s="92" t="str">
        <f t="shared" si="591"/>
        <v/>
      </c>
      <c r="J3762" s="92" t="str">
        <f t="shared" si="592"/>
        <v/>
      </c>
      <c r="K3762" s="92" t="str">
        <f t="shared" si="593"/>
        <v/>
      </c>
      <c r="L3762" s="92" t="str">
        <f t="shared" si="594"/>
        <v/>
      </c>
      <c r="M3762" s="95" t="str">
        <f>IF(A3762&lt;&gt;"",IF(MID(C3762,1,1)="c",SigmaEpsConcrete(I3762,$AN$30:$AN$33,$AR$30:$AR$33,$AS$26,$AS$27,$AS$28,$AQ$20,$AU$19),""),"")</f>
        <v/>
      </c>
      <c r="N3762" s="95" t="str">
        <f>IF(A3762&lt;&gt;"",IF(MID(C3762,1,1)="r",SigmaEpsReinf(J3762,$AS$42:$AS$43,$AS$41,$AS$39,$AS$40,$AQ$38),""),"")</f>
        <v/>
      </c>
      <c r="Q3762" s="92" t="str">
        <f t="shared" si="596"/>
        <v/>
      </c>
      <c r="R3762" s="92" t="str">
        <f t="shared" si="597"/>
        <v/>
      </c>
      <c r="U3762" s="5"/>
      <c r="V3762" s="5"/>
      <c r="W3762" s="94" t="str">
        <f t="shared" si="595"/>
        <v/>
      </c>
      <c r="X3762" s="94" t="str">
        <f t="shared" si="598"/>
        <v/>
      </c>
      <c r="Y3762" s="5"/>
      <c r="BK3762" s="8"/>
      <c r="BL3762" s="5"/>
      <c r="BM3762" s="5"/>
      <c r="BN3762" s="5"/>
      <c r="BO3762" s="5"/>
      <c r="BP3762" s="1"/>
      <c r="BQ3762" s="1"/>
      <c r="BR3762" s="1"/>
      <c r="BS3762" s="1"/>
      <c r="BT3762" s="1"/>
      <c r="BU3762" s="4"/>
      <c r="BV3762" s="1"/>
      <c r="BW3762" s="3"/>
      <c r="BX3762" s="4"/>
      <c r="BY3762" s="5"/>
      <c r="BZ3762" s="5"/>
      <c r="CA3762" s="5"/>
      <c r="CB3762" s="5"/>
      <c r="CC3762" s="5"/>
      <c r="CD3762" s="43"/>
    </row>
    <row r="3763" spans="1:82" x14ac:dyDescent="0.25">
      <c r="A3763" s="8"/>
      <c r="B3763" s="5"/>
      <c r="C3763" s="5"/>
      <c r="D3763" s="5"/>
      <c r="E3763" s="5"/>
      <c r="F3763" s="94" t="str">
        <f t="shared" si="589"/>
        <v/>
      </c>
      <c r="G3763" s="94" t="str">
        <f t="shared" si="590"/>
        <v/>
      </c>
      <c r="H3763" s="127" t="str">
        <f>IF(A3763&lt;&gt;"",IF(MID(C3763,1,1)="c",$AS$26,IF(MID(C3763,1,1)="r",$AS$41,IF(MID(C3763,1,1)="p",#REF!,#REF!))),"")</f>
        <v/>
      </c>
      <c r="I3763" s="92" t="str">
        <f t="shared" si="591"/>
        <v/>
      </c>
      <c r="J3763" s="92" t="str">
        <f t="shared" si="592"/>
        <v/>
      </c>
      <c r="K3763" s="92" t="str">
        <f t="shared" si="593"/>
        <v/>
      </c>
      <c r="L3763" s="92" t="str">
        <f t="shared" si="594"/>
        <v/>
      </c>
      <c r="M3763" s="95" t="str">
        <f>IF(A3763&lt;&gt;"",IF(MID(C3763,1,1)="c",SigmaEpsConcrete(I3763,$AN$30:$AN$33,$AR$30:$AR$33,$AS$26,$AS$27,$AS$28,$AQ$20,$AU$19),""),"")</f>
        <v/>
      </c>
      <c r="N3763" s="95" t="str">
        <f>IF(A3763&lt;&gt;"",IF(MID(C3763,1,1)="r",SigmaEpsReinf(J3763,$AS$42:$AS$43,$AS$41,$AS$39,$AS$40,$AQ$38),""),"")</f>
        <v/>
      </c>
      <c r="Q3763" s="92" t="str">
        <f t="shared" si="596"/>
        <v/>
      </c>
      <c r="R3763" s="92" t="str">
        <f t="shared" si="597"/>
        <v/>
      </c>
      <c r="U3763" s="5"/>
      <c r="V3763" s="5"/>
      <c r="W3763" s="94" t="str">
        <f t="shared" si="595"/>
        <v/>
      </c>
      <c r="X3763" s="94" t="str">
        <f t="shared" si="598"/>
        <v/>
      </c>
      <c r="Y3763" s="5"/>
      <c r="BK3763" s="8"/>
      <c r="BL3763" s="5"/>
      <c r="BM3763" s="5"/>
      <c r="BN3763" s="5"/>
      <c r="BO3763" s="5"/>
      <c r="BP3763" s="1"/>
      <c r="BQ3763" s="1"/>
      <c r="BR3763" s="1"/>
      <c r="BS3763" s="1"/>
      <c r="BT3763" s="1"/>
      <c r="BU3763" s="4"/>
      <c r="BV3763" s="1"/>
      <c r="BW3763" s="3"/>
      <c r="BX3763" s="4"/>
      <c r="BY3763" s="5"/>
      <c r="BZ3763" s="5"/>
      <c r="CA3763" s="5"/>
      <c r="CB3763" s="5"/>
      <c r="CC3763" s="5"/>
      <c r="CD3763" s="43"/>
    </row>
    <row r="3764" spans="1:82" x14ac:dyDescent="0.25">
      <c r="A3764" s="8"/>
      <c r="B3764" s="5"/>
      <c r="C3764" s="5"/>
      <c r="D3764" s="5"/>
      <c r="E3764" s="5"/>
      <c r="F3764" s="94" t="str">
        <f t="shared" si="589"/>
        <v/>
      </c>
      <c r="G3764" s="94" t="str">
        <f t="shared" si="590"/>
        <v/>
      </c>
      <c r="H3764" s="127" t="str">
        <f>IF(A3764&lt;&gt;"",IF(MID(C3764,1,1)="c",$AS$26,IF(MID(C3764,1,1)="r",$AS$41,IF(MID(C3764,1,1)="p",#REF!,#REF!))),"")</f>
        <v/>
      </c>
      <c r="I3764" s="92" t="str">
        <f t="shared" si="591"/>
        <v/>
      </c>
      <c r="J3764" s="92" t="str">
        <f t="shared" si="592"/>
        <v/>
      </c>
      <c r="K3764" s="92" t="str">
        <f t="shared" si="593"/>
        <v/>
      </c>
      <c r="L3764" s="92" t="str">
        <f t="shared" si="594"/>
        <v/>
      </c>
      <c r="M3764" s="95" t="str">
        <f>IF(A3764&lt;&gt;"",IF(MID(C3764,1,1)="c",SigmaEpsConcrete(I3764,$AN$30:$AN$33,$AR$30:$AR$33,$AS$26,$AS$27,$AS$28,$AQ$20,$AU$19),""),"")</f>
        <v/>
      </c>
      <c r="N3764" s="95" t="str">
        <f>IF(A3764&lt;&gt;"",IF(MID(C3764,1,1)="r",SigmaEpsReinf(J3764,$AS$42:$AS$43,$AS$41,$AS$39,$AS$40,$AQ$38),""),"")</f>
        <v/>
      </c>
      <c r="Q3764" s="92" t="str">
        <f t="shared" si="596"/>
        <v/>
      </c>
      <c r="R3764" s="92" t="str">
        <f t="shared" si="597"/>
        <v/>
      </c>
      <c r="U3764" s="5"/>
      <c r="V3764" s="5"/>
      <c r="W3764" s="94" t="str">
        <f t="shared" si="595"/>
        <v/>
      </c>
      <c r="X3764" s="94" t="str">
        <f t="shared" si="598"/>
        <v/>
      </c>
      <c r="Y3764" s="5"/>
      <c r="BK3764" s="8"/>
      <c r="BL3764" s="5"/>
      <c r="BM3764" s="5"/>
      <c r="BN3764" s="5"/>
      <c r="BO3764" s="5"/>
      <c r="BP3764" s="1"/>
      <c r="BQ3764" s="1"/>
      <c r="BR3764" s="1"/>
      <c r="BS3764" s="1"/>
      <c r="BT3764" s="1"/>
      <c r="BU3764" s="4"/>
      <c r="BV3764" s="1"/>
      <c r="BW3764" s="3"/>
      <c r="BX3764" s="4"/>
      <c r="BY3764" s="5"/>
      <c r="BZ3764" s="5"/>
      <c r="CA3764" s="5"/>
      <c r="CB3764" s="5"/>
      <c r="CC3764" s="5"/>
      <c r="CD3764" s="43"/>
    </row>
    <row r="3765" spans="1:82" x14ac:dyDescent="0.25">
      <c r="A3765" s="8"/>
      <c r="B3765" s="5"/>
      <c r="C3765" s="5"/>
      <c r="D3765" s="5"/>
      <c r="E3765" s="5"/>
      <c r="F3765" s="94" t="str">
        <f t="shared" si="589"/>
        <v/>
      </c>
      <c r="G3765" s="94" t="str">
        <f t="shared" si="590"/>
        <v/>
      </c>
      <c r="H3765" s="127" t="str">
        <f>IF(A3765&lt;&gt;"",IF(MID(C3765,1,1)="c",$AS$26,IF(MID(C3765,1,1)="r",$AS$41,IF(MID(C3765,1,1)="p",#REF!,#REF!))),"")</f>
        <v/>
      </c>
      <c r="I3765" s="92" t="str">
        <f t="shared" si="591"/>
        <v/>
      </c>
      <c r="J3765" s="92" t="str">
        <f t="shared" si="592"/>
        <v/>
      </c>
      <c r="K3765" s="92" t="str">
        <f t="shared" si="593"/>
        <v/>
      </c>
      <c r="L3765" s="92" t="str">
        <f t="shared" si="594"/>
        <v/>
      </c>
      <c r="M3765" s="95" t="str">
        <f>IF(A3765&lt;&gt;"",IF(MID(C3765,1,1)="c",SigmaEpsConcrete(I3765,$AN$30:$AN$33,$AR$30:$AR$33,$AS$26,$AS$27,$AS$28,$AQ$20,$AU$19),""),"")</f>
        <v/>
      </c>
      <c r="N3765" s="95" t="str">
        <f>IF(A3765&lt;&gt;"",IF(MID(C3765,1,1)="r",SigmaEpsReinf(J3765,$AS$42:$AS$43,$AS$41,$AS$39,$AS$40,$AQ$38),""),"")</f>
        <v/>
      </c>
      <c r="Q3765" s="92" t="str">
        <f t="shared" si="596"/>
        <v/>
      </c>
      <c r="R3765" s="92" t="str">
        <f t="shared" si="597"/>
        <v/>
      </c>
      <c r="U3765" s="5"/>
      <c r="V3765" s="5"/>
      <c r="W3765" s="94" t="str">
        <f t="shared" si="595"/>
        <v/>
      </c>
      <c r="X3765" s="94" t="str">
        <f t="shared" si="598"/>
        <v/>
      </c>
      <c r="Y3765" s="5"/>
      <c r="BK3765" s="8"/>
      <c r="BL3765" s="5"/>
      <c r="BM3765" s="5"/>
      <c r="BN3765" s="5"/>
      <c r="BO3765" s="5"/>
      <c r="BP3765" s="1"/>
      <c r="BQ3765" s="1"/>
      <c r="BR3765" s="1"/>
      <c r="BS3765" s="1"/>
      <c r="BT3765" s="1"/>
      <c r="BU3765" s="4"/>
      <c r="BV3765" s="1"/>
      <c r="BW3765" s="3"/>
      <c r="BX3765" s="4"/>
      <c r="BY3765" s="5"/>
      <c r="BZ3765" s="5"/>
      <c r="CA3765" s="5"/>
      <c r="CB3765" s="5"/>
      <c r="CC3765" s="5"/>
      <c r="CD3765" s="43"/>
    </row>
    <row r="3766" spans="1:82" x14ac:dyDescent="0.25">
      <c r="A3766" s="8"/>
      <c r="B3766" s="5"/>
      <c r="C3766" s="5"/>
      <c r="D3766" s="5"/>
      <c r="E3766" s="5"/>
      <c r="F3766" s="94" t="str">
        <f t="shared" si="589"/>
        <v/>
      </c>
      <c r="G3766" s="94" t="str">
        <f t="shared" si="590"/>
        <v/>
      </c>
      <c r="H3766" s="127" t="str">
        <f>IF(A3766&lt;&gt;"",IF(MID(C3766,1,1)="c",$AS$26,IF(MID(C3766,1,1)="r",$AS$41,IF(MID(C3766,1,1)="p",#REF!,#REF!))),"")</f>
        <v/>
      </c>
      <c r="I3766" s="92" t="str">
        <f t="shared" si="591"/>
        <v/>
      </c>
      <c r="J3766" s="92" t="str">
        <f t="shared" si="592"/>
        <v/>
      </c>
      <c r="K3766" s="92" t="str">
        <f t="shared" si="593"/>
        <v/>
      </c>
      <c r="L3766" s="92" t="str">
        <f t="shared" si="594"/>
        <v/>
      </c>
      <c r="M3766" s="95" t="str">
        <f>IF(A3766&lt;&gt;"",IF(MID(C3766,1,1)="c",SigmaEpsConcrete(I3766,$AN$30:$AN$33,$AR$30:$AR$33,$AS$26,$AS$27,$AS$28,$AQ$20,$AU$19),""),"")</f>
        <v/>
      </c>
      <c r="N3766" s="95" t="str">
        <f>IF(A3766&lt;&gt;"",IF(MID(C3766,1,1)="r",SigmaEpsReinf(J3766,$AS$42:$AS$43,$AS$41,$AS$39,$AS$40,$AQ$38),""),"")</f>
        <v/>
      </c>
      <c r="Q3766" s="92" t="str">
        <f t="shared" si="596"/>
        <v/>
      </c>
      <c r="R3766" s="92" t="str">
        <f t="shared" si="597"/>
        <v/>
      </c>
      <c r="U3766" s="5"/>
      <c r="V3766" s="5"/>
      <c r="W3766" s="94" t="str">
        <f t="shared" si="595"/>
        <v/>
      </c>
      <c r="X3766" s="94" t="str">
        <f t="shared" si="598"/>
        <v/>
      </c>
      <c r="Y3766" s="5"/>
      <c r="BK3766" s="8"/>
      <c r="BL3766" s="5"/>
      <c r="BM3766" s="5"/>
      <c r="BN3766" s="5"/>
      <c r="BO3766" s="5"/>
      <c r="BP3766" s="1"/>
      <c r="BQ3766" s="1"/>
      <c r="BR3766" s="1"/>
      <c r="BS3766" s="1"/>
      <c r="BT3766" s="1"/>
      <c r="BU3766" s="4"/>
      <c r="BV3766" s="1"/>
      <c r="BW3766" s="3"/>
      <c r="BX3766" s="4"/>
      <c r="BY3766" s="5"/>
      <c r="BZ3766" s="5"/>
      <c r="CA3766" s="5"/>
      <c r="CB3766" s="5"/>
      <c r="CC3766" s="5"/>
      <c r="CD3766" s="43"/>
    </row>
    <row r="3767" spans="1:82" x14ac:dyDescent="0.25">
      <c r="A3767" s="8"/>
      <c r="B3767" s="5"/>
      <c r="C3767" s="5"/>
      <c r="D3767" s="5"/>
      <c r="E3767" s="5"/>
      <c r="F3767" s="94" t="str">
        <f t="shared" si="589"/>
        <v/>
      </c>
      <c r="G3767" s="94" t="str">
        <f t="shared" si="590"/>
        <v/>
      </c>
      <c r="H3767" s="127" t="str">
        <f>IF(A3767&lt;&gt;"",IF(MID(C3767,1,1)="c",$AS$26,IF(MID(C3767,1,1)="r",$AS$41,IF(MID(C3767,1,1)="p",#REF!,#REF!))),"")</f>
        <v/>
      </c>
      <c r="I3767" s="92" t="str">
        <f t="shared" si="591"/>
        <v/>
      </c>
      <c r="J3767" s="92" t="str">
        <f t="shared" si="592"/>
        <v/>
      </c>
      <c r="K3767" s="92" t="str">
        <f t="shared" si="593"/>
        <v/>
      </c>
      <c r="L3767" s="92" t="str">
        <f t="shared" si="594"/>
        <v/>
      </c>
      <c r="M3767" s="95" t="str">
        <f>IF(A3767&lt;&gt;"",IF(MID(C3767,1,1)="c",SigmaEpsConcrete(I3767,$AN$30:$AN$33,$AR$30:$AR$33,$AS$26,$AS$27,$AS$28,$AQ$20,$AU$19),""),"")</f>
        <v/>
      </c>
      <c r="N3767" s="95" t="str">
        <f>IF(A3767&lt;&gt;"",IF(MID(C3767,1,1)="r",SigmaEpsReinf(J3767,$AS$42:$AS$43,$AS$41,$AS$39,$AS$40,$AQ$38),""),"")</f>
        <v/>
      </c>
      <c r="Q3767" s="92" t="str">
        <f t="shared" si="596"/>
        <v/>
      </c>
      <c r="R3767" s="92" t="str">
        <f t="shared" si="597"/>
        <v/>
      </c>
      <c r="U3767" s="5"/>
      <c r="V3767" s="5"/>
      <c r="W3767" s="94" t="str">
        <f t="shared" si="595"/>
        <v/>
      </c>
      <c r="X3767" s="94" t="str">
        <f t="shared" si="598"/>
        <v/>
      </c>
      <c r="Y3767" s="5"/>
      <c r="BK3767" s="8"/>
      <c r="BL3767" s="5"/>
      <c r="BM3767" s="5"/>
      <c r="BN3767" s="5"/>
      <c r="BO3767" s="5"/>
      <c r="BP3767" s="1"/>
      <c r="BQ3767" s="1"/>
      <c r="BR3767" s="1"/>
      <c r="BS3767" s="1"/>
      <c r="BT3767" s="1"/>
      <c r="BU3767" s="4"/>
      <c r="BV3767" s="1"/>
      <c r="BW3767" s="3"/>
      <c r="BX3767" s="4"/>
      <c r="BY3767" s="5"/>
      <c r="BZ3767" s="5"/>
      <c r="CA3767" s="5"/>
      <c r="CB3767" s="5"/>
      <c r="CC3767" s="5"/>
      <c r="CD3767" s="43"/>
    </row>
    <row r="3768" spans="1:82" x14ac:dyDescent="0.25">
      <c r="A3768" s="8"/>
      <c r="B3768" s="5"/>
      <c r="C3768" s="5"/>
      <c r="D3768" s="5"/>
      <c r="E3768" s="5"/>
      <c r="F3768" s="94" t="str">
        <f t="shared" si="589"/>
        <v/>
      </c>
      <c r="G3768" s="94" t="str">
        <f t="shared" si="590"/>
        <v/>
      </c>
      <c r="H3768" s="127" t="str">
        <f>IF(A3768&lt;&gt;"",IF(MID(C3768,1,1)="c",$AS$26,IF(MID(C3768,1,1)="r",$AS$41,IF(MID(C3768,1,1)="p",#REF!,#REF!))),"")</f>
        <v/>
      </c>
      <c r="I3768" s="92" t="str">
        <f t="shared" si="591"/>
        <v/>
      </c>
      <c r="J3768" s="92" t="str">
        <f t="shared" si="592"/>
        <v/>
      </c>
      <c r="K3768" s="92" t="str">
        <f t="shared" si="593"/>
        <v/>
      </c>
      <c r="L3768" s="92" t="str">
        <f t="shared" si="594"/>
        <v/>
      </c>
      <c r="M3768" s="95" t="str">
        <f>IF(A3768&lt;&gt;"",IF(MID(C3768,1,1)="c",SigmaEpsConcrete(I3768,$AN$30:$AN$33,$AR$30:$AR$33,$AS$26,$AS$27,$AS$28,$AQ$20,$AU$19),""),"")</f>
        <v/>
      </c>
      <c r="N3768" s="95" t="str">
        <f>IF(A3768&lt;&gt;"",IF(MID(C3768,1,1)="r",SigmaEpsReinf(J3768,$AS$42:$AS$43,$AS$41,$AS$39,$AS$40,$AQ$38),""),"")</f>
        <v/>
      </c>
      <c r="Q3768" s="92" t="str">
        <f t="shared" si="596"/>
        <v/>
      </c>
      <c r="R3768" s="92" t="str">
        <f t="shared" si="597"/>
        <v/>
      </c>
      <c r="U3768" s="5"/>
      <c r="V3768" s="5"/>
      <c r="W3768" s="94" t="str">
        <f t="shared" si="595"/>
        <v/>
      </c>
      <c r="X3768" s="94" t="str">
        <f t="shared" si="598"/>
        <v/>
      </c>
      <c r="Y3768" s="5"/>
      <c r="BK3768" s="8"/>
      <c r="BL3768" s="5"/>
      <c r="BM3768" s="5"/>
      <c r="BN3768" s="5"/>
      <c r="BO3768" s="5"/>
      <c r="BP3768" s="1"/>
      <c r="BQ3768" s="1"/>
      <c r="BR3768" s="1"/>
      <c r="BS3768" s="1"/>
      <c r="BT3768" s="1"/>
      <c r="BU3768" s="4"/>
      <c r="BV3768" s="1"/>
      <c r="BW3768" s="3"/>
      <c r="BX3768" s="4"/>
      <c r="BY3768" s="5"/>
      <c r="BZ3768" s="5"/>
      <c r="CA3768" s="5"/>
      <c r="CB3768" s="5"/>
      <c r="CC3768" s="5"/>
      <c r="CD3768" s="43"/>
    </row>
    <row r="3769" spans="1:82" x14ac:dyDescent="0.25">
      <c r="A3769" s="8"/>
      <c r="B3769" s="5"/>
      <c r="C3769" s="5"/>
      <c r="D3769" s="5"/>
      <c r="E3769" s="5"/>
      <c r="F3769" s="94" t="str">
        <f t="shared" si="589"/>
        <v/>
      </c>
      <c r="G3769" s="94" t="str">
        <f t="shared" si="590"/>
        <v/>
      </c>
      <c r="H3769" s="127" t="str">
        <f>IF(A3769&lt;&gt;"",IF(MID(C3769,1,1)="c",$AS$26,IF(MID(C3769,1,1)="r",$AS$41,IF(MID(C3769,1,1)="p",#REF!,#REF!))),"")</f>
        <v/>
      </c>
      <c r="I3769" s="92" t="str">
        <f t="shared" si="591"/>
        <v/>
      </c>
      <c r="J3769" s="92" t="str">
        <f t="shared" si="592"/>
        <v/>
      </c>
      <c r="K3769" s="92" t="str">
        <f t="shared" si="593"/>
        <v/>
      </c>
      <c r="L3769" s="92" t="str">
        <f t="shared" si="594"/>
        <v/>
      </c>
      <c r="M3769" s="95" t="str">
        <f>IF(A3769&lt;&gt;"",IF(MID(C3769,1,1)="c",SigmaEpsConcrete(I3769,$AN$30:$AN$33,$AR$30:$AR$33,$AS$26,$AS$27,$AS$28,$AQ$20,$AU$19),""),"")</f>
        <v/>
      </c>
      <c r="N3769" s="95" t="str">
        <f>IF(A3769&lt;&gt;"",IF(MID(C3769,1,1)="r",SigmaEpsReinf(J3769,$AS$42:$AS$43,$AS$41,$AS$39,$AS$40,$AQ$38),""),"")</f>
        <v/>
      </c>
      <c r="Q3769" s="92" t="str">
        <f t="shared" si="596"/>
        <v/>
      </c>
      <c r="R3769" s="92" t="str">
        <f t="shared" si="597"/>
        <v/>
      </c>
      <c r="U3769" s="5"/>
      <c r="V3769" s="5"/>
      <c r="W3769" s="94" t="str">
        <f t="shared" si="595"/>
        <v/>
      </c>
      <c r="X3769" s="94" t="str">
        <f t="shared" si="598"/>
        <v/>
      </c>
      <c r="Y3769" s="5"/>
      <c r="BK3769" s="8"/>
      <c r="BL3769" s="5"/>
      <c r="BM3769" s="5"/>
      <c r="BN3769" s="5"/>
      <c r="BO3769" s="5"/>
      <c r="BP3769" s="1"/>
      <c r="BQ3769" s="1"/>
      <c r="BR3769" s="1"/>
      <c r="BS3769" s="1"/>
      <c r="BT3769" s="1"/>
      <c r="BU3769" s="4"/>
      <c r="BV3769" s="1"/>
      <c r="BW3769" s="3"/>
      <c r="BX3769" s="4"/>
      <c r="BY3769" s="5"/>
      <c r="BZ3769" s="5"/>
      <c r="CA3769" s="5"/>
      <c r="CB3769" s="5"/>
      <c r="CC3769" s="5"/>
      <c r="CD3769" s="43"/>
    </row>
    <row r="3770" spans="1:82" x14ac:dyDescent="0.25">
      <c r="A3770" s="8"/>
      <c r="B3770" s="5"/>
      <c r="C3770" s="5"/>
      <c r="D3770" s="5"/>
      <c r="E3770" s="5"/>
      <c r="F3770" s="94" t="str">
        <f t="shared" si="589"/>
        <v/>
      </c>
      <c r="G3770" s="94" t="str">
        <f t="shared" si="590"/>
        <v/>
      </c>
      <c r="H3770" s="127" t="str">
        <f>IF(A3770&lt;&gt;"",IF(MID(C3770,1,1)="c",$AS$26,IF(MID(C3770,1,1)="r",$AS$41,IF(MID(C3770,1,1)="p",#REF!,#REF!))),"")</f>
        <v/>
      </c>
      <c r="I3770" s="92" t="str">
        <f t="shared" si="591"/>
        <v/>
      </c>
      <c r="J3770" s="92" t="str">
        <f t="shared" si="592"/>
        <v/>
      </c>
      <c r="K3770" s="92" t="str">
        <f t="shared" si="593"/>
        <v/>
      </c>
      <c r="L3770" s="92" t="str">
        <f t="shared" si="594"/>
        <v/>
      </c>
      <c r="M3770" s="95" t="str">
        <f>IF(A3770&lt;&gt;"",IF(MID(C3770,1,1)="c",SigmaEpsConcrete(I3770,$AN$30:$AN$33,$AR$30:$AR$33,$AS$26,$AS$27,$AS$28,$AQ$20,$AU$19),""),"")</f>
        <v/>
      </c>
      <c r="N3770" s="95" t="str">
        <f>IF(A3770&lt;&gt;"",IF(MID(C3770,1,1)="r",SigmaEpsReinf(J3770,$AS$42:$AS$43,$AS$41,$AS$39,$AS$40,$AQ$38),""),"")</f>
        <v/>
      </c>
      <c r="Q3770" s="92" t="str">
        <f t="shared" si="596"/>
        <v/>
      </c>
      <c r="R3770" s="92" t="str">
        <f t="shared" si="597"/>
        <v/>
      </c>
      <c r="U3770" s="5"/>
      <c r="V3770" s="5"/>
      <c r="W3770" s="94" t="str">
        <f t="shared" si="595"/>
        <v/>
      </c>
      <c r="X3770" s="94" t="str">
        <f t="shared" si="598"/>
        <v/>
      </c>
      <c r="Y3770" s="5"/>
      <c r="BK3770" s="8"/>
      <c r="BL3770" s="5"/>
      <c r="BM3770" s="5"/>
      <c r="BN3770" s="5"/>
      <c r="BO3770" s="5"/>
      <c r="BP3770" s="1"/>
      <c r="BQ3770" s="1"/>
      <c r="BR3770" s="1"/>
      <c r="BS3770" s="1"/>
      <c r="BT3770" s="1"/>
      <c r="BU3770" s="4"/>
      <c r="BV3770" s="1"/>
      <c r="BW3770" s="3"/>
      <c r="BX3770" s="4"/>
      <c r="BY3770" s="5"/>
      <c r="BZ3770" s="5"/>
      <c r="CA3770" s="5"/>
      <c r="CB3770" s="5"/>
      <c r="CC3770" s="5"/>
      <c r="CD3770" s="43"/>
    </row>
    <row r="3771" spans="1:82" x14ac:dyDescent="0.25">
      <c r="A3771" s="8"/>
      <c r="B3771" s="5"/>
      <c r="C3771" s="5"/>
      <c r="D3771" s="5"/>
      <c r="E3771" s="5"/>
      <c r="F3771" s="94" t="str">
        <f t="shared" si="589"/>
        <v/>
      </c>
      <c r="G3771" s="94" t="str">
        <f t="shared" si="590"/>
        <v/>
      </c>
      <c r="H3771" s="127" t="str">
        <f>IF(A3771&lt;&gt;"",IF(MID(C3771,1,1)="c",$AS$26,IF(MID(C3771,1,1)="r",$AS$41,IF(MID(C3771,1,1)="p",#REF!,#REF!))),"")</f>
        <v/>
      </c>
      <c r="I3771" s="92" t="str">
        <f t="shared" si="591"/>
        <v/>
      </c>
      <c r="J3771" s="92" t="str">
        <f t="shared" si="592"/>
        <v/>
      </c>
      <c r="K3771" s="92" t="str">
        <f t="shared" si="593"/>
        <v/>
      </c>
      <c r="L3771" s="92" t="str">
        <f t="shared" si="594"/>
        <v/>
      </c>
      <c r="M3771" s="95" t="str">
        <f>IF(A3771&lt;&gt;"",IF(MID(C3771,1,1)="c",SigmaEpsConcrete(I3771,$AN$30:$AN$33,$AR$30:$AR$33,$AS$26,$AS$27,$AS$28,$AQ$20,$AU$19),""),"")</f>
        <v/>
      </c>
      <c r="N3771" s="95" t="str">
        <f>IF(A3771&lt;&gt;"",IF(MID(C3771,1,1)="r",SigmaEpsReinf(J3771,$AS$42:$AS$43,$AS$41,$AS$39,$AS$40,$AQ$38),""),"")</f>
        <v/>
      </c>
      <c r="Q3771" s="92" t="str">
        <f t="shared" si="596"/>
        <v/>
      </c>
      <c r="R3771" s="92" t="str">
        <f t="shared" si="597"/>
        <v/>
      </c>
      <c r="U3771" s="5"/>
      <c r="V3771" s="5"/>
      <c r="W3771" s="94" t="str">
        <f t="shared" si="595"/>
        <v/>
      </c>
      <c r="X3771" s="94" t="str">
        <f t="shared" si="598"/>
        <v/>
      </c>
      <c r="Y3771" s="5"/>
      <c r="BK3771" s="8"/>
      <c r="BL3771" s="5"/>
      <c r="BM3771" s="5"/>
      <c r="BN3771" s="5"/>
      <c r="BO3771" s="5"/>
      <c r="BP3771" s="1"/>
      <c r="BQ3771" s="1"/>
      <c r="BR3771" s="1"/>
      <c r="BS3771" s="1"/>
      <c r="BT3771" s="1"/>
      <c r="BU3771" s="4"/>
      <c r="BV3771" s="1"/>
      <c r="BW3771" s="3"/>
      <c r="BX3771" s="4"/>
      <c r="BY3771" s="5"/>
      <c r="BZ3771" s="5"/>
      <c r="CA3771" s="5"/>
      <c r="CB3771" s="5"/>
      <c r="CC3771" s="5"/>
      <c r="CD3771" s="43"/>
    </row>
    <row r="3772" spans="1:82" x14ac:dyDescent="0.25">
      <c r="A3772" s="8"/>
      <c r="B3772" s="5"/>
      <c r="C3772" s="5"/>
      <c r="D3772" s="5"/>
      <c r="E3772" s="5"/>
      <c r="F3772" s="94" t="str">
        <f t="shared" si="589"/>
        <v/>
      </c>
      <c r="G3772" s="94" t="str">
        <f t="shared" si="590"/>
        <v/>
      </c>
      <c r="H3772" s="127" t="str">
        <f>IF(A3772&lt;&gt;"",IF(MID(C3772,1,1)="c",$AS$26,IF(MID(C3772,1,1)="r",$AS$41,IF(MID(C3772,1,1)="p",#REF!,#REF!))),"")</f>
        <v/>
      </c>
      <c r="I3772" s="92" t="str">
        <f t="shared" si="591"/>
        <v/>
      </c>
      <c r="J3772" s="92" t="str">
        <f t="shared" si="592"/>
        <v/>
      </c>
      <c r="K3772" s="92" t="str">
        <f t="shared" si="593"/>
        <v/>
      </c>
      <c r="L3772" s="92" t="str">
        <f t="shared" si="594"/>
        <v/>
      </c>
      <c r="M3772" s="95" t="str">
        <f>IF(A3772&lt;&gt;"",IF(MID(C3772,1,1)="c",SigmaEpsConcrete(I3772,$AN$30:$AN$33,$AR$30:$AR$33,$AS$26,$AS$27,$AS$28,$AQ$20,$AU$19),""),"")</f>
        <v/>
      </c>
      <c r="N3772" s="95" t="str">
        <f>IF(A3772&lt;&gt;"",IF(MID(C3772,1,1)="r",SigmaEpsReinf(J3772,$AS$42:$AS$43,$AS$41,$AS$39,$AS$40,$AQ$38),""),"")</f>
        <v/>
      </c>
      <c r="Q3772" s="92" t="str">
        <f t="shared" si="596"/>
        <v/>
      </c>
      <c r="R3772" s="92" t="str">
        <f t="shared" si="597"/>
        <v/>
      </c>
      <c r="U3772" s="5"/>
      <c r="V3772" s="5"/>
      <c r="W3772" s="94" t="str">
        <f t="shared" si="595"/>
        <v/>
      </c>
      <c r="X3772" s="94" t="str">
        <f t="shared" si="598"/>
        <v/>
      </c>
      <c r="Y3772" s="5"/>
      <c r="BK3772" s="8"/>
      <c r="BL3772" s="5"/>
      <c r="BM3772" s="5"/>
      <c r="BN3772" s="5"/>
      <c r="BO3772" s="5"/>
      <c r="BP3772" s="1"/>
      <c r="BQ3772" s="1"/>
      <c r="BR3772" s="1"/>
      <c r="BS3772" s="1"/>
      <c r="BT3772" s="1"/>
      <c r="BU3772" s="4"/>
      <c r="BV3772" s="1"/>
      <c r="BW3772" s="3"/>
      <c r="BX3772" s="4"/>
      <c r="BY3772" s="5"/>
      <c r="BZ3772" s="5"/>
      <c r="CA3772" s="5"/>
      <c r="CB3772" s="5"/>
      <c r="CC3772" s="5"/>
      <c r="CD3772" s="43"/>
    </row>
    <row r="3773" spans="1:82" x14ac:dyDescent="0.25">
      <c r="A3773" s="8"/>
      <c r="B3773" s="5"/>
      <c r="C3773" s="5"/>
      <c r="D3773" s="5"/>
      <c r="E3773" s="5"/>
      <c r="F3773" s="94" t="str">
        <f t="shared" si="589"/>
        <v/>
      </c>
      <c r="G3773" s="94" t="str">
        <f t="shared" si="590"/>
        <v/>
      </c>
      <c r="H3773" s="127" t="str">
        <f>IF(A3773&lt;&gt;"",IF(MID(C3773,1,1)="c",$AS$26,IF(MID(C3773,1,1)="r",$AS$41,IF(MID(C3773,1,1)="p",#REF!,#REF!))),"")</f>
        <v/>
      </c>
      <c r="I3773" s="92" t="str">
        <f t="shared" si="591"/>
        <v/>
      </c>
      <c r="J3773" s="92" t="str">
        <f t="shared" si="592"/>
        <v/>
      </c>
      <c r="K3773" s="92" t="str">
        <f t="shared" si="593"/>
        <v/>
      </c>
      <c r="L3773" s="92" t="str">
        <f t="shared" si="594"/>
        <v/>
      </c>
      <c r="M3773" s="95" t="str">
        <f>IF(A3773&lt;&gt;"",IF(MID(C3773,1,1)="c",SigmaEpsConcrete(I3773,$AN$30:$AN$33,$AR$30:$AR$33,$AS$26,$AS$27,$AS$28,$AQ$20,$AU$19),""),"")</f>
        <v/>
      </c>
      <c r="N3773" s="95" t="str">
        <f>IF(A3773&lt;&gt;"",IF(MID(C3773,1,1)="r",SigmaEpsReinf(J3773,$AS$42:$AS$43,$AS$41,$AS$39,$AS$40,$AQ$38),""),"")</f>
        <v/>
      </c>
      <c r="Q3773" s="92" t="str">
        <f t="shared" si="596"/>
        <v/>
      </c>
      <c r="R3773" s="92" t="str">
        <f t="shared" si="597"/>
        <v/>
      </c>
      <c r="U3773" s="5"/>
      <c r="V3773" s="5"/>
      <c r="W3773" s="94" t="str">
        <f t="shared" si="595"/>
        <v/>
      </c>
      <c r="X3773" s="94" t="str">
        <f t="shared" si="598"/>
        <v/>
      </c>
      <c r="Y3773" s="5"/>
      <c r="BK3773" s="8"/>
      <c r="BL3773" s="5"/>
      <c r="BM3773" s="5"/>
      <c r="BN3773" s="5"/>
      <c r="BO3773" s="5"/>
      <c r="BP3773" s="1"/>
      <c r="BQ3773" s="1"/>
      <c r="BR3773" s="1"/>
      <c r="BS3773" s="1"/>
      <c r="BT3773" s="1"/>
      <c r="BU3773" s="4"/>
      <c r="BV3773" s="1"/>
      <c r="BW3773" s="3"/>
      <c r="BX3773" s="4"/>
      <c r="BY3773" s="5"/>
      <c r="BZ3773" s="5"/>
      <c r="CA3773" s="5"/>
      <c r="CB3773" s="5"/>
      <c r="CC3773" s="5"/>
      <c r="CD3773" s="43"/>
    </row>
    <row r="3774" spans="1:82" x14ac:dyDescent="0.25">
      <c r="A3774" s="8"/>
      <c r="B3774" s="5"/>
      <c r="C3774" s="5"/>
      <c r="D3774" s="5"/>
      <c r="E3774" s="5"/>
      <c r="F3774" s="94" t="str">
        <f t="shared" si="589"/>
        <v/>
      </c>
      <c r="G3774" s="94" t="str">
        <f t="shared" si="590"/>
        <v/>
      </c>
      <c r="H3774" s="127" t="str">
        <f>IF(A3774&lt;&gt;"",IF(MID(C3774,1,1)="c",$AS$26,IF(MID(C3774,1,1)="r",$AS$41,IF(MID(C3774,1,1)="p",#REF!,#REF!))),"")</f>
        <v/>
      </c>
      <c r="I3774" s="92" t="str">
        <f t="shared" si="591"/>
        <v/>
      </c>
      <c r="J3774" s="92" t="str">
        <f t="shared" si="592"/>
        <v/>
      </c>
      <c r="K3774" s="92" t="str">
        <f t="shared" si="593"/>
        <v/>
      </c>
      <c r="L3774" s="92" t="str">
        <f t="shared" si="594"/>
        <v/>
      </c>
      <c r="M3774" s="95" t="str">
        <f>IF(A3774&lt;&gt;"",IF(MID(C3774,1,1)="c",SigmaEpsConcrete(I3774,$AN$30:$AN$33,$AR$30:$AR$33,$AS$26,$AS$27,$AS$28,$AQ$20,$AU$19),""),"")</f>
        <v/>
      </c>
      <c r="N3774" s="95" t="str">
        <f>IF(A3774&lt;&gt;"",IF(MID(C3774,1,1)="r",SigmaEpsReinf(J3774,$AS$42:$AS$43,$AS$41,$AS$39,$AS$40,$AQ$38),""),"")</f>
        <v/>
      </c>
      <c r="Q3774" s="92" t="str">
        <f t="shared" si="596"/>
        <v/>
      </c>
      <c r="R3774" s="92" t="str">
        <f t="shared" si="597"/>
        <v/>
      </c>
      <c r="U3774" s="5"/>
      <c r="V3774" s="5"/>
      <c r="W3774" s="94" t="str">
        <f t="shared" si="595"/>
        <v/>
      </c>
      <c r="X3774" s="94" t="str">
        <f t="shared" si="598"/>
        <v/>
      </c>
      <c r="Y3774" s="5"/>
      <c r="BK3774" s="8"/>
      <c r="BL3774" s="5"/>
      <c r="BM3774" s="5"/>
      <c r="BN3774" s="5"/>
      <c r="BO3774" s="5"/>
      <c r="BP3774" s="1"/>
      <c r="BQ3774" s="1"/>
      <c r="BR3774" s="1"/>
      <c r="BS3774" s="1"/>
      <c r="BT3774" s="1"/>
      <c r="BU3774" s="4"/>
      <c r="BV3774" s="1"/>
      <c r="BW3774" s="3"/>
      <c r="BX3774" s="4"/>
      <c r="BY3774" s="5"/>
      <c r="BZ3774" s="5"/>
      <c r="CA3774" s="5"/>
      <c r="CB3774" s="5"/>
      <c r="CC3774" s="5"/>
      <c r="CD3774" s="43"/>
    </row>
    <row r="3775" spans="1:82" x14ac:dyDescent="0.25">
      <c r="A3775" s="8"/>
      <c r="B3775" s="5"/>
      <c r="C3775" s="5"/>
      <c r="D3775" s="5"/>
      <c r="E3775" s="5"/>
      <c r="F3775" s="94" t="str">
        <f t="shared" si="589"/>
        <v/>
      </c>
      <c r="G3775" s="94" t="str">
        <f t="shared" si="590"/>
        <v/>
      </c>
      <c r="H3775" s="127" t="str">
        <f>IF(A3775&lt;&gt;"",IF(MID(C3775,1,1)="c",$AS$26,IF(MID(C3775,1,1)="r",$AS$41,IF(MID(C3775,1,1)="p",#REF!,#REF!))),"")</f>
        <v/>
      </c>
      <c r="I3775" s="92" t="str">
        <f t="shared" si="591"/>
        <v/>
      </c>
      <c r="J3775" s="92" t="str">
        <f t="shared" si="592"/>
        <v/>
      </c>
      <c r="K3775" s="92" t="str">
        <f t="shared" si="593"/>
        <v/>
      </c>
      <c r="L3775" s="92" t="str">
        <f t="shared" si="594"/>
        <v/>
      </c>
      <c r="M3775" s="95" t="str">
        <f>IF(A3775&lt;&gt;"",IF(MID(C3775,1,1)="c",SigmaEpsConcrete(I3775,$AN$30:$AN$33,$AR$30:$AR$33,$AS$26,$AS$27,$AS$28,$AQ$20,$AU$19),""),"")</f>
        <v/>
      </c>
      <c r="N3775" s="95" t="str">
        <f>IF(A3775&lt;&gt;"",IF(MID(C3775,1,1)="r",SigmaEpsReinf(J3775,$AS$42:$AS$43,$AS$41,$AS$39,$AS$40,$AQ$38),""),"")</f>
        <v/>
      </c>
      <c r="Q3775" s="92" t="str">
        <f t="shared" si="596"/>
        <v/>
      </c>
      <c r="R3775" s="92" t="str">
        <f t="shared" si="597"/>
        <v/>
      </c>
      <c r="U3775" s="5"/>
      <c r="V3775" s="5"/>
      <c r="W3775" s="94" t="str">
        <f t="shared" si="595"/>
        <v/>
      </c>
      <c r="X3775" s="94" t="str">
        <f t="shared" si="598"/>
        <v/>
      </c>
      <c r="Y3775" s="5"/>
      <c r="BK3775" s="8"/>
      <c r="BL3775" s="5"/>
      <c r="BM3775" s="5"/>
      <c r="BN3775" s="5"/>
      <c r="BO3775" s="5"/>
      <c r="BP3775" s="1"/>
      <c r="BQ3775" s="1"/>
      <c r="BR3775" s="1"/>
      <c r="BS3775" s="1"/>
      <c r="BT3775" s="1"/>
      <c r="BU3775" s="4"/>
      <c r="BV3775" s="1"/>
      <c r="BW3775" s="3"/>
      <c r="BX3775" s="4"/>
      <c r="BY3775" s="5"/>
      <c r="BZ3775" s="5"/>
      <c r="CA3775" s="5"/>
      <c r="CB3775" s="5"/>
      <c r="CC3775" s="5"/>
      <c r="CD3775" s="43"/>
    </row>
    <row r="3776" spans="1:82" x14ac:dyDescent="0.25">
      <c r="A3776" s="8"/>
      <c r="B3776" s="5"/>
      <c r="C3776" s="5"/>
      <c r="D3776" s="5"/>
      <c r="E3776" s="5"/>
      <c r="F3776" s="94" t="str">
        <f t="shared" si="589"/>
        <v/>
      </c>
      <c r="G3776" s="94" t="str">
        <f t="shared" si="590"/>
        <v/>
      </c>
      <c r="H3776" s="127" t="str">
        <f>IF(A3776&lt;&gt;"",IF(MID(C3776,1,1)="c",$AS$26,IF(MID(C3776,1,1)="r",$AS$41,IF(MID(C3776,1,1)="p",#REF!,#REF!))),"")</f>
        <v/>
      </c>
      <c r="I3776" s="92" t="str">
        <f t="shared" si="591"/>
        <v/>
      </c>
      <c r="J3776" s="92" t="str">
        <f t="shared" si="592"/>
        <v/>
      </c>
      <c r="K3776" s="92" t="str">
        <f t="shared" si="593"/>
        <v/>
      </c>
      <c r="L3776" s="92" t="str">
        <f t="shared" si="594"/>
        <v/>
      </c>
      <c r="M3776" s="95" t="str">
        <f>IF(A3776&lt;&gt;"",IF(MID(C3776,1,1)="c",SigmaEpsConcrete(I3776,$AN$30:$AN$33,$AR$30:$AR$33,$AS$26,$AS$27,$AS$28,$AQ$20,$AU$19),""),"")</f>
        <v/>
      </c>
      <c r="N3776" s="95" t="str">
        <f>IF(A3776&lt;&gt;"",IF(MID(C3776,1,1)="r",SigmaEpsReinf(J3776,$AS$42:$AS$43,$AS$41,$AS$39,$AS$40,$AQ$38),""),"")</f>
        <v/>
      </c>
      <c r="Q3776" s="92" t="str">
        <f t="shared" si="596"/>
        <v/>
      </c>
      <c r="R3776" s="92" t="str">
        <f t="shared" si="597"/>
        <v/>
      </c>
      <c r="U3776" s="5"/>
      <c r="V3776" s="5"/>
      <c r="W3776" s="94" t="str">
        <f t="shared" si="595"/>
        <v/>
      </c>
      <c r="X3776" s="94" t="str">
        <f t="shared" si="598"/>
        <v/>
      </c>
      <c r="Y3776" s="5"/>
      <c r="BK3776" s="8"/>
      <c r="BL3776" s="5"/>
      <c r="BM3776" s="5"/>
      <c r="BN3776" s="5"/>
      <c r="BO3776" s="5"/>
      <c r="BP3776" s="1"/>
      <c r="BQ3776" s="1"/>
      <c r="BR3776" s="1"/>
      <c r="BS3776" s="1"/>
      <c r="BT3776" s="1"/>
      <c r="BU3776" s="4"/>
      <c r="BV3776" s="1"/>
      <c r="BW3776" s="3"/>
      <c r="BX3776" s="4"/>
      <c r="BY3776" s="5"/>
      <c r="BZ3776" s="5"/>
      <c r="CA3776" s="5"/>
      <c r="CB3776" s="5"/>
      <c r="CC3776" s="5"/>
      <c r="CD3776" s="43"/>
    </row>
    <row r="3777" spans="1:82" x14ac:dyDescent="0.25">
      <c r="A3777" s="8"/>
      <c r="B3777" s="5"/>
      <c r="C3777" s="5"/>
      <c r="D3777" s="5"/>
      <c r="E3777" s="5"/>
      <c r="F3777" s="94" t="str">
        <f t="shared" si="589"/>
        <v/>
      </c>
      <c r="G3777" s="94" t="str">
        <f t="shared" si="590"/>
        <v/>
      </c>
      <c r="H3777" s="127" t="str">
        <f>IF(A3777&lt;&gt;"",IF(MID(C3777,1,1)="c",$AS$26,IF(MID(C3777,1,1)="r",$AS$41,IF(MID(C3777,1,1)="p",#REF!,#REF!))),"")</f>
        <v/>
      </c>
      <c r="I3777" s="92" t="str">
        <f t="shared" si="591"/>
        <v/>
      </c>
      <c r="J3777" s="92" t="str">
        <f t="shared" si="592"/>
        <v/>
      </c>
      <c r="K3777" s="92" t="str">
        <f t="shared" si="593"/>
        <v/>
      </c>
      <c r="L3777" s="92" t="str">
        <f t="shared" si="594"/>
        <v/>
      </c>
      <c r="M3777" s="95" t="str">
        <f>IF(A3777&lt;&gt;"",IF(MID(C3777,1,1)="c",SigmaEpsConcrete(I3777,$AN$30:$AN$33,$AR$30:$AR$33,$AS$26,$AS$27,$AS$28,$AQ$20,$AU$19),""),"")</f>
        <v/>
      </c>
      <c r="N3777" s="95" t="str">
        <f>IF(A3777&lt;&gt;"",IF(MID(C3777,1,1)="r",SigmaEpsReinf(J3777,$AS$42:$AS$43,$AS$41,$AS$39,$AS$40,$AQ$38),""),"")</f>
        <v/>
      </c>
      <c r="Q3777" s="92" t="str">
        <f t="shared" si="596"/>
        <v/>
      </c>
      <c r="R3777" s="92" t="str">
        <f t="shared" si="597"/>
        <v/>
      </c>
      <c r="U3777" s="5"/>
      <c r="V3777" s="5"/>
      <c r="W3777" s="94" t="str">
        <f t="shared" si="595"/>
        <v/>
      </c>
      <c r="X3777" s="94" t="str">
        <f t="shared" si="598"/>
        <v/>
      </c>
      <c r="Y3777" s="5"/>
      <c r="BK3777" s="8"/>
      <c r="BL3777" s="5"/>
      <c r="BM3777" s="5"/>
      <c r="BN3777" s="5"/>
      <c r="BO3777" s="5"/>
      <c r="BP3777" s="1"/>
      <c r="BQ3777" s="1"/>
      <c r="BR3777" s="1"/>
      <c r="BS3777" s="1"/>
      <c r="BT3777" s="1"/>
      <c r="BU3777" s="4"/>
      <c r="BV3777" s="1"/>
      <c r="BW3777" s="3"/>
      <c r="BX3777" s="4"/>
      <c r="BY3777" s="5"/>
      <c r="BZ3777" s="5"/>
      <c r="CA3777" s="5"/>
      <c r="CB3777" s="5"/>
      <c r="CC3777" s="5"/>
      <c r="CD3777" s="43"/>
    </row>
    <row r="3778" spans="1:82" x14ac:dyDescent="0.25">
      <c r="A3778" s="8"/>
      <c r="B3778" s="5"/>
      <c r="C3778" s="5"/>
      <c r="D3778" s="5"/>
      <c r="E3778" s="5"/>
      <c r="F3778" s="94" t="str">
        <f t="shared" si="589"/>
        <v/>
      </c>
      <c r="G3778" s="94" t="str">
        <f t="shared" si="590"/>
        <v/>
      </c>
      <c r="H3778" s="127" t="str">
        <f>IF(A3778&lt;&gt;"",IF(MID(C3778,1,1)="c",$AS$26,IF(MID(C3778,1,1)="r",$AS$41,IF(MID(C3778,1,1)="p",#REF!,#REF!))),"")</f>
        <v/>
      </c>
      <c r="I3778" s="92" t="str">
        <f t="shared" si="591"/>
        <v/>
      </c>
      <c r="J3778" s="92" t="str">
        <f t="shared" si="592"/>
        <v/>
      </c>
      <c r="K3778" s="92" t="str">
        <f t="shared" si="593"/>
        <v/>
      </c>
      <c r="L3778" s="92" t="str">
        <f t="shared" si="594"/>
        <v/>
      </c>
      <c r="M3778" s="95" t="str">
        <f>IF(A3778&lt;&gt;"",IF(MID(C3778,1,1)="c",SigmaEpsConcrete(I3778,$AN$30:$AN$33,$AR$30:$AR$33,$AS$26,$AS$27,$AS$28,$AQ$20,$AU$19),""),"")</f>
        <v/>
      </c>
      <c r="N3778" s="95" t="str">
        <f>IF(A3778&lt;&gt;"",IF(MID(C3778,1,1)="r",SigmaEpsReinf(J3778,$AS$42:$AS$43,$AS$41,$AS$39,$AS$40,$AQ$38),""),"")</f>
        <v/>
      </c>
      <c r="Q3778" s="92" t="str">
        <f t="shared" si="596"/>
        <v/>
      </c>
      <c r="R3778" s="92" t="str">
        <f t="shared" si="597"/>
        <v/>
      </c>
      <c r="U3778" s="5"/>
      <c r="V3778" s="5"/>
      <c r="W3778" s="94" t="str">
        <f t="shared" si="595"/>
        <v/>
      </c>
      <c r="X3778" s="94" t="str">
        <f t="shared" si="598"/>
        <v/>
      </c>
      <c r="Y3778" s="5"/>
      <c r="BK3778" s="8"/>
      <c r="BL3778" s="5"/>
      <c r="BM3778" s="5"/>
      <c r="BN3778" s="5"/>
      <c r="BO3778" s="5"/>
      <c r="BP3778" s="1"/>
      <c r="BQ3778" s="1"/>
      <c r="BR3778" s="1"/>
      <c r="BS3778" s="1"/>
      <c r="BT3778" s="1"/>
      <c r="BU3778" s="4"/>
      <c r="BV3778" s="1"/>
      <c r="BW3778" s="3"/>
      <c r="BX3778" s="4"/>
      <c r="BY3778" s="5"/>
      <c r="BZ3778" s="5"/>
      <c r="CA3778" s="5"/>
      <c r="CB3778" s="5"/>
      <c r="CC3778" s="5"/>
      <c r="CD3778" s="43"/>
    </row>
    <row r="3779" spans="1:82" x14ac:dyDescent="0.25">
      <c r="A3779" s="8"/>
      <c r="B3779" s="5"/>
      <c r="C3779" s="5"/>
      <c r="D3779" s="5"/>
      <c r="E3779" s="5"/>
      <c r="F3779" s="94" t="str">
        <f t="shared" si="589"/>
        <v/>
      </c>
      <c r="G3779" s="94" t="str">
        <f t="shared" si="590"/>
        <v/>
      </c>
      <c r="H3779" s="127" t="str">
        <f>IF(A3779&lt;&gt;"",IF(MID(C3779,1,1)="c",$AS$26,IF(MID(C3779,1,1)="r",$AS$41,IF(MID(C3779,1,1)="p",#REF!,#REF!))),"")</f>
        <v/>
      </c>
      <c r="I3779" s="92" t="str">
        <f t="shared" si="591"/>
        <v/>
      </c>
      <c r="J3779" s="92" t="str">
        <f t="shared" si="592"/>
        <v/>
      </c>
      <c r="K3779" s="92" t="str">
        <f t="shared" si="593"/>
        <v/>
      </c>
      <c r="L3779" s="92" t="str">
        <f t="shared" si="594"/>
        <v/>
      </c>
      <c r="M3779" s="95" t="str">
        <f>IF(A3779&lt;&gt;"",IF(MID(C3779,1,1)="c",SigmaEpsConcrete(I3779,$AN$30:$AN$33,$AR$30:$AR$33,$AS$26,$AS$27,$AS$28,$AQ$20,$AU$19),""),"")</f>
        <v/>
      </c>
      <c r="N3779" s="95" t="str">
        <f>IF(A3779&lt;&gt;"",IF(MID(C3779,1,1)="r",SigmaEpsReinf(J3779,$AS$42:$AS$43,$AS$41,$AS$39,$AS$40,$AQ$38),""),"")</f>
        <v/>
      </c>
      <c r="Q3779" s="92" t="str">
        <f t="shared" si="596"/>
        <v/>
      </c>
      <c r="R3779" s="92" t="str">
        <f t="shared" si="597"/>
        <v/>
      </c>
      <c r="U3779" s="5"/>
      <c r="V3779" s="5"/>
      <c r="W3779" s="94" t="str">
        <f t="shared" si="595"/>
        <v/>
      </c>
      <c r="X3779" s="94" t="str">
        <f t="shared" si="598"/>
        <v/>
      </c>
      <c r="Y3779" s="5"/>
      <c r="BK3779" s="8"/>
      <c r="BL3779" s="5"/>
      <c r="BM3779" s="5"/>
      <c r="BN3779" s="5"/>
      <c r="BO3779" s="5"/>
      <c r="BP3779" s="1"/>
      <c r="BQ3779" s="1"/>
      <c r="BR3779" s="1"/>
      <c r="BS3779" s="1"/>
      <c r="BT3779" s="1"/>
      <c r="BU3779" s="4"/>
      <c r="BV3779" s="1"/>
      <c r="BW3779" s="3"/>
      <c r="BX3779" s="4"/>
      <c r="BY3779" s="5"/>
      <c r="BZ3779" s="5"/>
      <c r="CA3779" s="5"/>
      <c r="CB3779" s="5"/>
      <c r="CC3779" s="5"/>
      <c r="CD3779" s="43"/>
    </row>
    <row r="3780" spans="1:82" x14ac:dyDescent="0.25">
      <c r="A3780" s="8"/>
      <c r="B3780" s="5"/>
      <c r="C3780" s="5"/>
      <c r="D3780" s="5"/>
      <c r="E3780" s="5"/>
      <c r="F3780" s="94" t="str">
        <f t="shared" si="589"/>
        <v/>
      </c>
      <c r="G3780" s="94" t="str">
        <f t="shared" si="590"/>
        <v/>
      </c>
      <c r="H3780" s="127" t="str">
        <f>IF(A3780&lt;&gt;"",IF(MID(C3780,1,1)="c",$AS$26,IF(MID(C3780,1,1)="r",$AS$41,IF(MID(C3780,1,1)="p",#REF!,#REF!))),"")</f>
        <v/>
      </c>
      <c r="I3780" s="92" t="str">
        <f t="shared" si="591"/>
        <v/>
      </c>
      <c r="J3780" s="92" t="str">
        <f t="shared" si="592"/>
        <v/>
      </c>
      <c r="K3780" s="92" t="str">
        <f t="shared" si="593"/>
        <v/>
      </c>
      <c r="L3780" s="92" t="str">
        <f t="shared" si="594"/>
        <v/>
      </c>
      <c r="M3780" s="95" t="str">
        <f>IF(A3780&lt;&gt;"",IF(MID(C3780,1,1)="c",SigmaEpsConcrete(I3780,$AN$30:$AN$33,$AR$30:$AR$33,$AS$26,$AS$27,$AS$28,$AQ$20,$AU$19),""),"")</f>
        <v/>
      </c>
      <c r="N3780" s="95" t="str">
        <f>IF(A3780&lt;&gt;"",IF(MID(C3780,1,1)="r",SigmaEpsReinf(J3780,$AS$42:$AS$43,$AS$41,$AS$39,$AS$40,$AQ$38),""),"")</f>
        <v/>
      </c>
      <c r="Q3780" s="92" t="str">
        <f t="shared" si="596"/>
        <v/>
      </c>
      <c r="R3780" s="92" t="str">
        <f t="shared" si="597"/>
        <v/>
      </c>
      <c r="U3780" s="5"/>
      <c r="V3780" s="5"/>
      <c r="W3780" s="94" t="str">
        <f t="shared" si="595"/>
        <v/>
      </c>
      <c r="X3780" s="94" t="str">
        <f t="shared" si="598"/>
        <v/>
      </c>
      <c r="Y3780" s="5"/>
      <c r="BK3780" s="8"/>
      <c r="BL3780" s="5"/>
      <c r="BM3780" s="5"/>
      <c r="BN3780" s="5"/>
      <c r="BO3780" s="5"/>
      <c r="BP3780" s="1"/>
      <c r="BQ3780" s="1"/>
      <c r="BR3780" s="1"/>
      <c r="BS3780" s="1"/>
      <c r="BT3780" s="1"/>
      <c r="BU3780" s="4"/>
      <c r="BV3780" s="1"/>
      <c r="BW3780" s="3"/>
      <c r="BX3780" s="4"/>
      <c r="BY3780" s="5"/>
      <c r="BZ3780" s="5"/>
      <c r="CA3780" s="5"/>
      <c r="CB3780" s="5"/>
      <c r="CC3780" s="5"/>
      <c r="CD3780" s="43"/>
    </row>
    <row r="3781" spans="1:82" x14ac:dyDescent="0.25">
      <c r="A3781" s="8"/>
      <c r="B3781" s="5"/>
      <c r="C3781" s="5"/>
      <c r="D3781" s="5"/>
      <c r="E3781" s="5"/>
      <c r="F3781" s="94" t="str">
        <f t="shared" si="589"/>
        <v/>
      </c>
      <c r="G3781" s="94" t="str">
        <f t="shared" si="590"/>
        <v/>
      </c>
      <c r="H3781" s="127" t="str">
        <f>IF(A3781&lt;&gt;"",IF(MID(C3781,1,1)="c",$AS$26,IF(MID(C3781,1,1)="r",$AS$41,IF(MID(C3781,1,1)="p",#REF!,#REF!))),"")</f>
        <v/>
      </c>
      <c r="I3781" s="92" t="str">
        <f t="shared" si="591"/>
        <v/>
      </c>
      <c r="J3781" s="92" t="str">
        <f t="shared" si="592"/>
        <v/>
      </c>
      <c r="K3781" s="92" t="str">
        <f t="shared" si="593"/>
        <v/>
      </c>
      <c r="L3781" s="92" t="str">
        <f t="shared" si="594"/>
        <v/>
      </c>
      <c r="M3781" s="95" t="str">
        <f>IF(A3781&lt;&gt;"",IF(MID(C3781,1,1)="c",SigmaEpsConcrete(I3781,$AN$30:$AN$33,$AR$30:$AR$33,$AS$26,$AS$27,$AS$28,$AQ$20,$AU$19),""),"")</f>
        <v/>
      </c>
      <c r="N3781" s="95" t="str">
        <f>IF(A3781&lt;&gt;"",IF(MID(C3781,1,1)="r",SigmaEpsReinf(J3781,$AS$42:$AS$43,$AS$41,$AS$39,$AS$40,$AQ$38),""),"")</f>
        <v/>
      </c>
      <c r="Q3781" s="92" t="str">
        <f t="shared" si="596"/>
        <v/>
      </c>
      <c r="R3781" s="92" t="str">
        <f t="shared" si="597"/>
        <v/>
      </c>
      <c r="U3781" s="5"/>
      <c r="V3781" s="5"/>
      <c r="W3781" s="94" t="str">
        <f t="shared" si="595"/>
        <v/>
      </c>
      <c r="X3781" s="94" t="str">
        <f t="shared" si="598"/>
        <v/>
      </c>
      <c r="Y3781" s="5"/>
      <c r="BK3781" s="8"/>
      <c r="BL3781" s="5"/>
      <c r="BM3781" s="5"/>
      <c r="BN3781" s="5"/>
      <c r="BO3781" s="5"/>
      <c r="BP3781" s="1"/>
      <c r="BQ3781" s="1"/>
      <c r="BR3781" s="1"/>
      <c r="BS3781" s="1"/>
      <c r="BT3781" s="1"/>
      <c r="BU3781" s="4"/>
      <c r="BV3781" s="1"/>
      <c r="BW3781" s="3"/>
      <c r="BX3781" s="4"/>
      <c r="BY3781" s="5"/>
      <c r="BZ3781" s="5"/>
      <c r="CA3781" s="5"/>
      <c r="CB3781" s="5"/>
      <c r="CC3781" s="5"/>
      <c r="CD3781" s="43"/>
    </row>
    <row r="3782" spans="1:82" x14ac:dyDescent="0.25">
      <c r="A3782" s="8"/>
      <c r="B3782" s="5"/>
      <c r="C3782" s="5"/>
      <c r="D3782" s="5"/>
      <c r="E3782" s="5"/>
      <c r="F3782" s="94" t="str">
        <f t="shared" si="589"/>
        <v/>
      </c>
      <c r="G3782" s="94" t="str">
        <f t="shared" si="590"/>
        <v/>
      </c>
      <c r="H3782" s="127" t="str">
        <f>IF(A3782&lt;&gt;"",IF(MID(C3782,1,1)="c",$AS$26,IF(MID(C3782,1,1)="r",$AS$41,IF(MID(C3782,1,1)="p",#REF!,#REF!))),"")</f>
        <v/>
      </c>
      <c r="I3782" s="92" t="str">
        <f t="shared" si="591"/>
        <v/>
      </c>
      <c r="J3782" s="92" t="str">
        <f t="shared" si="592"/>
        <v/>
      </c>
      <c r="K3782" s="92" t="str">
        <f t="shared" si="593"/>
        <v/>
      </c>
      <c r="L3782" s="92" t="str">
        <f t="shared" si="594"/>
        <v/>
      </c>
      <c r="M3782" s="95" t="str">
        <f>IF(A3782&lt;&gt;"",IF(MID(C3782,1,1)="c",SigmaEpsConcrete(I3782,$AN$30:$AN$33,$AR$30:$AR$33,$AS$26,$AS$27,$AS$28,$AQ$20,$AU$19),""),"")</f>
        <v/>
      </c>
      <c r="N3782" s="95" t="str">
        <f>IF(A3782&lt;&gt;"",IF(MID(C3782,1,1)="r",SigmaEpsReinf(J3782,$AS$42:$AS$43,$AS$41,$AS$39,$AS$40,$AQ$38),""),"")</f>
        <v/>
      </c>
      <c r="Q3782" s="92" t="str">
        <f t="shared" si="596"/>
        <v/>
      </c>
      <c r="R3782" s="92" t="str">
        <f t="shared" si="597"/>
        <v/>
      </c>
      <c r="U3782" s="5"/>
      <c r="V3782" s="5"/>
      <c r="W3782" s="94" t="str">
        <f t="shared" si="595"/>
        <v/>
      </c>
      <c r="X3782" s="94" t="str">
        <f t="shared" si="598"/>
        <v/>
      </c>
      <c r="Y3782" s="5"/>
      <c r="BK3782" s="8"/>
      <c r="BL3782" s="5"/>
      <c r="BM3782" s="5"/>
      <c r="BN3782" s="5"/>
      <c r="BO3782" s="5"/>
      <c r="BP3782" s="1"/>
      <c r="BQ3782" s="1"/>
      <c r="BR3782" s="1"/>
      <c r="BS3782" s="1"/>
      <c r="BT3782" s="1"/>
      <c r="BU3782" s="4"/>
      <c r="BV3782" s="1"/>
      <c r="BW3782" s="3"/>
      <c r="BX3782" s="4"/>
      <c r="BY3782" s="5"/>
      <c r="BZ3782" s="5"/>
      <c r="CA3782" s="5"/>
      <c r="CB3782" s="5"/>
      <c r="CC3782" s="5"/>
      <c r="CD3782" s="43"/>
    </row>
    <row r="3783" spans="1:82" x14ac:dyDescent="0.25">
      <c r="A3783" s="8"/>
      <c r="B3783" s="5"/>
      <c r="C3783" s="5"/>
      <c r="D3783" s="5"/>
      <c r="E3783" s="5"/>
      <c r="F3783" s="94" t="str">
        <f t="shared" si="589"/>
        <v/>
      </c>
      <c r="G3783" s="94" t="str">
        <f t="shared" si="590"/>
        <v/>
      </c>
      <c r="H3783" s="127" t="str">
        <f>IF(A3783&lt;&gt;"",IF(MID(C3783,1,1)="c",$AS$26,IF(MID(C3783,1,1)="r",$AS$41,IF(MID(C3783,1,1)="p",#REF!,#REF!))),"")</f>
        <v/>
      </c>
      <c r="I3783" s="92" t="str">
        <f t="shared" si="591"/>
        <v/>
      </c>
      <c r="J3783" s="92" t="str">
        <f t="shared" si="592"/>
        <v/>
      </c>
      <c r="K3783" s="92" t="str">
        <f t="shared" si="593"/>
        <v/>
      </c>
      <c r="L3783" s="92" t="str">
        <f t="shared" si="594"/>
        <v/>
      </c>
      <c r="M3783" s="95" t="str">
        <f>IF(A3783&lt;&gt;"",IF(MID(C3783,1,1)="c",SigmaEpsConcrete(I3783,$AN$30:$AN$33,$AR$30:$AR$33,$AS$26,$AS$27,$AS$28,$AQ$20,$AU$19),""),"")</f>
        <v/>
      </c>
      <c r="N3783" s="95" t="str">
        <f>IF(A3783&lt;&gt;"",IF(MID(C3783,1,1)="r",SigmaEpsReinf(J3783,$AS$42:$AS$43,$AS$41,$AS$39,$AS$40,$AQ$38),""),"")</f>
        <v/>
      </c>
      <c r="Q3783" s="92" t="str">
        <f t="shared" si="596"/>
        <v/>
      </c>
      <c r="R3783" s="92" t="str">
        <f t="shared" si="597"/>
        <v/>
      </c>
      <c r="U3783" s="5"/>
      <c r="V3783" s="5"/>
      <c r="W3783" s="94" t="str">
        <f t="shared" si="595"/>
        <v/>
      </c>
      <c r="X3783" s="94" t="str">
        <f t="shared" si="598"/>
        <v/>
      </c>
      <c r="Y3783" s="5"/>
      <c r="BK3783" s="8"/>
      <c r="BL3783" s="5"/>
      <c r="BM3783" s="5"/>
      <c r="BN3783" s="5"/>
      <c r="BO3783" s="5"/>
      <c r="BP3783" s="1"/>
      <c r="BQ3783" s="1"/>
      <c r="BR3783" s="1"/>
      <c r="BS3783" s="1"/>
      <c r="BT3783" s="1"/>
      <c r="BU3783" s="4"/>
      <c r="BV3783" s="1"/>
      <c r="BW3783" s="3"/>
      <c r="BX3783" s="4"/>
      <c r="BY3783" s="5"/>
      <c r="BZ3783" s="5"/>
      <c r="CA3783" s="5"/>
      <c r="CB3783" s="5"/>
      <c r="CC3783" s="5"/>
      <c r="CD3783" s="43"/>
    </row>
    <row r="3784" spans="1:82" x14ac:dyDescent="0.25">
      <c r="A3784" s="8"/>
      <c r="B3784" s="5"/>
      <c r="C3784" s="5"/>
      <c r="D3784" s="5"/>
      <c r="E3784" s="5"/>
      <c r="F3784" s="94" t="str">
        <f t="shared" si="589"/>
        <v/>
      </c>
      <c r="G3784" s="94" t="str">
        <f t="shared" si="590"/>
        <v/>
      </c>
      <c r="H3784" s="127" t="str">
        <f>IF(A3784&lt;&gt;"",IF(MID(C3784,1,1)="c",$AS$26,IF(MID(C3784,1,1)="r",$AS$41,IF(MID(C3784,1,1)="p",#REF!,#REF!))),"")</f>
        <v/>
      </c>
      <c r="I3784" s="92" t="str">
        <f t="shared" si="591"/>
        <v/>
      </c>
      <c r="J3784" s="92" t="str">
        <f t="shared" si="592"/>
        <v/>
      </c>
      <c r="K3784" s="92" t="str">
        <f t="shared" si="593"/>
        <v/>
      </c>
      <c r="L3784" s="92" t="str">
        <f t="shared" si="594"/>
        <v/>
      </c>
      <c r="M3784" s="95" t="str">
        <f>IF(A3784&lt;&gt;"",IF(MID(C3784,1,1)="c",SigmaEpsConcrete(I3784,$AN$30:$AN$33,$AR$30:$AR$33,$AS$26,$AS$27,$AS$28,$AQ$20,$AU$19),""),"")</f>
        <v/>
      </c>
      <c r="N3784" s="95" t="str">
        <f>IF(A3784&lt;&gt;"",IF(MID(C3784,1,1)="r",SigmaEpsReinf(J3784,$AS$42:$AS$43,$AS$41,$AS$39,$AS$40,$AQ$38),""),"")</f>
        <v/>
      </c>
      <c r="Q3784" s="92" t="str">
        <f t="shared" si="596"/>
        <v/>
      </c>
      <c r="R3784" s="92" t="str">
        <f t="shared" si="597"/>
        <v/>
      </c>
      <c r="U3784" s="5"/>
      <c r="V3784" s="5"/>
      <c r="W3784" s="94" t="str">
        <f t="shared" si="595"/>
        <v/>
      </c>
      <c r="X3784" s="94" t="str">
        <f t="shared" si="598"/>
        <v/>
      </c>
      <c r="Y3784" s="5"/>
      <c r="BK3784" s="8"/>
      <c r="BL3784" s="5"/>
      <c r="BM3784" s="5"/>
      <c r="BN3784" s="5"/>
      <c r="BO3784" s="5"/>
      <c r="BP3784" s="1"/>
      <c r="BQ3784" s="1"/>
      <c r="BR3784" s="1"/>
      <c r="BS3784" s="1"/>
      <c r="BT3784" s="1"/>
      <c r="BU3784" s="4"/>
      <c r="BV3784" s="1"/>
      <c r="BW3784" s="3"/>
      <c r="BX3784" s="4"/>
      <c r="BY3784" s="5"/>
      <c r="BZ3784" s="5"/>
      <c r="CA3784" s="5"/>
      <c r="CB3784" s="5"/>
      <c r="CC3784" s="5"/>
      <c r="CD3784" s="43"/>
    </row>
    <row r="3785" spans="1:82" x14ac:dyDescent="0.25">
      <c r="A3785" s="8"/>
      <c r="B3785" s="5"/>
      <c r="C3785" s="5"/>
      <c r="D3785" s="5"/>
      <c r="E3785" s="5"/>
      <c r="F3785" s="94" t="str">
        <f t="shared" si="589"/>
        <v/>
      </c>
      <c r="G3785" s="94" t="str">
        <f t="shared" si="590"/>
        <v/>
      </c>
      <c r="H3785" s="127" t="str">
        <f>IF(A3785&lt;&gt;"",IF(MID(C3785,1,1)="c",$AS$26,IF(MID(C3785,1,1)="r",$AS$41,IF(MID(C3785,1,1)="p",#REF!,#REF!))),"")</f>
        <v/>
      </c>
      <c r="I3785" s="92" t="str">
        <f t="shared" si="591"/>
        <v/>
      </c>
      <c r="J3785" s="92" t="str">
        <f t="shared" si="592"/>
        <v/>
      </c>
      <c r="K3785" s="92" t="str">
        <f t="shared" si="593"/>
        <v/>
      </c>
      <c r="L3785" s="92" t="str">
        <f t="shared" si="594"/>
        <v/>
      </c>
      <c r="M3785" s="95" t="str">
        <f>IF(A3785&lt;&gt;"",IF(MID(C3785,1,1)="c",SigmaEpsConcrete(I3785,$AN$30:$AN$33,$AR$30:$AR$33,$AS$26,$AS$27,$AS$28,$AQ$20,$AU$19),""),"")</f>
        <v/>
      </c>
      <c r="N3785" s="95" t="str">
        <f>IF(A3785&lt;&gt;"",IF(MID(C3785,1,1)="r",SigmaEpsReinf(J3785,$AS$42:$AS$43,$AS$41,$AS$39,$AS$40,$AQ$38),""),"")</f>
        <v/>
      </c>
      <c r="Q3785" s="92" t="str">
        <f t="shared" si="596"/>
        <v/>
      </c>
      <c r="R3785" s="92" t="str">
        <f t="shared" si="597"/>
        <v/>
      </c>
      <c r="U3785" s="5"/>
      <c r="V3785" s="5"/>
      <c r="W3785" s="94" t="str">
        <f t="shared" si="595"/>
        <v/>
      </c>
      <c r="X3785" s="94" t="str">
        <f t="shared" si="598"/>
        <v/>
      </c>
      <c r="Y3785" s="5"/>
      <c r="BK3785" s="8"/>
      <c r="BL3785" s="5"/>
      <c r="BM3785" s="5"/>
      <c r="BN3785" s="5"/>
      <c r="BO3785" s="5"/>
      <c r="BP3785" s="1"/>
      <c r="BQ3785" s="1"/>
      <c r="BR3785" s="1"/>
      <c r="BS3785" s="1"/>
      <c r="BT3785" s="1"/>
      <c r="BU3785" s="4"/>
      <c r="BV3785" s="1"/>
      <c r="BW3785" s="3"/>
      <c r="BX3785" s="4"/>
      <c r="BY3785" s="5"/>
      <c r="BZ3785" s="5"/>
      <c r="CA3785" s="5"/>
      <c r="CB3785" s="5"/>
      <c r="CC3785" s="5"/>
      <c r="CD3785" s="43"/>
    </row>
    <row r="3786" spans="1:82" x14ac:dyDescent="0.25">
      <c r="A3786" s="8"/>
      <c r="B3786" s="5"/>
      <c r="C3786" s="5"/>
      <c r="D3786" s="5"/>
      <c r="E3786" s="5"/>
      <c r="F3786" s="94" t="str">
        <f t="shared" ref="F3786:F3849" si="599">IF(A3786&lt;&gt;"",(D3786-$AU$86)/10,"")</f>
        <v/>
      </c>
      <c r="G3786" s="94" t="str">
        <f t="shared" ref="G3786:G3849" si="600">IF(A3786&lt;&gt;"",(E3786-$AU$87)/10,"")</f>
        <v/>
      </c>
      <c r="H3786" s="127" t="str">
        <f>IF(A3786&lt;&gt;"",IF(MID(C3786,1,1)="c",$AS$26,IF(MID(C3786,1,1)="r",$AS$41,IF(MID(C3786,1,1)="p",#REF!,#REF!))),"")</f>
        <v/>
      </c>
      <c r="I3786" s="92" t="str">
        <f t="shared" ref="I3786:I3849" si="601">IF($A3786&lt;&gt;"",IF(MID($C3786,1,1)="c",$Y$3+$Y$4*$F3786+$Y$5*$G3786+$BR$43,""),"")</f>
        <v/>
      </c>
      <c r="J3786" s="92" t="str">
        <f t="shared" ref="J3786:J3849" si="602">IF($A3786&lt;&gt;"",IF(MID($C3786,1,1)="r",$Y$3+$Y$4*$F3786+$Y$5*$G3786+$BR$43,""),"")</f>
        <v/>
      </c>
      <c r="K3786" s="92" t="str">
        <f t="shared" ref="K3786:K3849" si="603">IF($A3786&lt;&gt;"",IF(MID($C3786,1,1)="u",$Y$3+$Y$4*$F3786+$Y$5*$G3786+$BR$43,""),"")</f>
        <v/>
      </c>
      <c r="L3786" s="92" t="str">
        <f t="shared" ref="L3786:L3849" si="604">IF($A3786&lt;&gt;"",IF(MID($C3786,1,1)="p",$Y$3+$Y$4*$F3786+$Y$5*$G3786+$BR$43,""),"")</f>
        <v/>
      </c>
      <c r="M3786" s="95" t="str">
        <f>IF(A3786&lt;&gt;"",IF(MID(C3786,1,1)="c",SigmaEpsConcrete(I3786,$AN$30:$AN$33,$AR$30:$AR$33,$AS$26,$AS$27,$AS$28,$AQ$20,$AU$19),""),"")</f>
        <v/>
      </c>
      <c r="N3786" s="95" t="str">
        <f>IF(A3786&lt;&gt;"",IF(MID(C3786,1,1)="r",SigmaEpsReinf(J3786,$AS$42:$AS$43,$AS$41,$AS$39,$AS$40,$AQ$38),""),"")</f>
        <v/>
      </c>
      <c r="Q3786" s="92" t="str">
        <f t="shared" si="596"/>
        <v/>
      </c>
      <c r="R3786" s="92" t="str">
        <f t="shared" si="597"/>
        <v/>
      </c>
      <c r="U3786" s="5"/>
      <c r="V3786" s="5"/>
      <c r="W3786" s="94" t="str">
        <f t="shared" ref="W3786:W3849" si="605">IF(A3786&lt;&gt;"",F3786-$AU$105,"")</f>
        <v/>
      </c>
      <c r="X3786" s="94" t="str">
        <f t="shared" si="598"/>
        <v/>
      </c>
      <c r="Y3786" s="5"/>
      <c r="BK3786" s="8"/>
      <c r="BL3786" s="5"/>
      <c r="BM3786" s="5"/>
      <c r="BN3786" s="5"/>
      <c r="BO3786" s="5"/>
      <c r="BP3786" s="1"/>
      <c r="BQ3786" s="1"/>
      <c r="BR3786" s="1"/>
      <c r="BS3786" s="1"/>
      <c r="BT3786" s="1"/>
      <c r="BU3786" s="4"/>
      <c r="BV3786" s="1"/>
      <c r="BW3786" s="3"/>
      <c r="BX3786" s="4"/>
      <c r="BY3786" s="5"/>
      <c r="BZ3786" s="5"/>
      <c r="CA3786" s="5"/>
      <c r="CB3786" s="5"/>
      <c r="CC3786" s="5"/>
      <c r="CD3786" s="43"/>
    </row>
    <row r="3787" spans="1:82" x14ac:dyDescent="0.25">
      <c r="A3787" s="8"/>
      <c r="B3787" s="5"/>
      <c r="C3787" s="5"/>
      <c r="D3787" s="5"/>
      <c r="E3787" s="5"/>
      <c r="F3787" s="94" t="str">
        <f t="shared" si="599"/>
        <v/>
      </c>
      <c r="G3787" s="94" t="str">
        <f t="shared" si="600"/>
        <v/>
      </c>
      <c r="H3787" s="127" t="str">
        <f>IF(A3787&lt;&gt;"",IF(MID(C3787,1,1)="c",$AS$26,IF(MID(C3787,1,1)="r",$AS$41,IF(MID(C3787,1,1)="p",#REF!,#REF!))),"")</f>
        <v/>
      </c>
      <c r="I3787" s="92" t="str">
        <f t="shared" si="601"/>
        <v/>
      </c>
      <c r="J3787" s="92" t="str">
        <f t="shared" si="602"/>
        <v/>
      </c>
      <c r="K3787" s="92" t="str">
        <f t="shared" si="603"/>
        <v/>
      </c>
      <c r="L3787" s="92" t="str">
        <f t="shared" si="604"/>
        <v/>
      </c>
      <c r="M3787" s="95" t="str">
        <f>IF(A3787&lt;&gt;"",IF(MID(C3787,1,1)="c",SigmaEpsConcrete(I3787,$AN$30:$AN$33,$AR$30:$AR$33,$AS$26,$AS$27,$AS$28,$AQ$20,$AU$19),""),"")</f>
        <v/>
      </c>
      <c r="N3787" s="95" t="str">
        <f>IF(A3787&lt;&gt;"",IF(MID(C3787,1,1)="r",SigmaEpsReinf(J3787,$AS$42:$AS$43,$AS$41,$AS$39,$AS$40,$AQ$38),""),"")</f>
        <v/>
      </c>
      <c r="Q3787" s="92" t="str">
        <f t="shared" ref="Q3787:Q3850" si="606">IF(A3787&lt;&gt;"",IF(MID(C3787,1,1)="c",IF(ISERROR(M3787/I3787),"",M3787/I3787),""),"")</f>
        <v/>
      </c>
      <c r="R3787" s="92" t="str">
        <f t="shared" ref="R3787:R3850" si="607">IF(A3787&lt;&gt;"",IF(MID(C3787,1,1)="r",IF(ISERROR(N3787/J3787),"",N3787/J3787),""),"")</f>
        <v/>
      </c>
      <c r="U3787" s="5"/>
      <c r="V3787" s="5"/>
      <c r="W3787" s="94" t="str">
        <f t="shared" si="605"/>
        <v/>
      </c>
      <c r="X3787" s="94" t="str">
        <f t="shared" ref="X3787:X3850" si="608">IF(B3787&lt;&gt;"",G3787-$AU$106,"")</f>
        <v/>
      </c>
      <c r="Y3787" s="5"/>
      <c r="BK3787" s="8"/>
      <c r="BL3787" s="5"/>
      <c r="BM3787" s="5"/>
      <c r="BN3787" s="5"/>
      <c r="BO3787" s="5"/>
      <c r="BP3787" s="1"/>
      <c r="BQ3787" s="1"/>
      <c r="BR3787" s="1"/>
      <c r="BS3787" s="1"/>
      <c r="BT3787" s="1"/>
      <c r="BU3787" s="4"/>
      <c r="BV3787" s="1"/>
      <c r="BW3787" s="3"/>
      <c r="BX3787" s="4"/>
      <c r="BY3787" s="5"/>
      <c r="BZ3787" s="5"/>
      <c r="CA3787" s="5"/>
      <c r="CB3787" s="5"/>
      <c r="CC3787" s="5"/>
      <c r="CD3787" s="43"/>
    </row>
    <row r="3788" spans="1:82" x14ac:dyDescent="0.25">
      <c r="A3788" s="8"/>
      <c r="B3788" s="5"/>
      <c r="C3788" s="5"/>
      <c r="D3788" s="5"/>
      <c r="E3788" s="5"/>
      <c r="F3788" s="94" t="str">
        <f t="shared" si="599"/>
        <v/>
      </c>
      <c r="G3788" s="94" t="str">
        <f t="shared" si="600"/>
        <v/>
      </c>
      <c r="H3788" s="127" t="str">
        <f>IF(A3788&lt;&gt;"",IF(MID(C3788,1,1)="c",$AS$26,IF(MID(C3788,1,1)="r",$AS$41,IF(MID(C3788,1,1)="p",#REF!,#REF!))),"")</f>
        <v/>
      </c>
      <c r="I3788" s="92" t="str">
        <f t="shared" si="601"/>
        <v/>
      </c>
      <c r="J3788" s="92" t="str">
        <f t="shared" si="602"/>
        <v/>
      </c>
      <c r="K3788" s="92" t="str">
        <f t="shared" si="603"/>
        <v/>
      </c>
      <c r="L3788" s="92" t="str">
        <f t="shared" si="604"/>
        <v/>
      </c>
      <c r="M3788" s="95" t="str">
        <f>IF(A3788&lt;&gt;"",IF(MID(C3788,1,1)="c",SigmaEpsConcrete(I3788,$AN$30:$AN$33,$AR$30:$AR$33,$AS$26,$AS$27,$AS$28,$AQ$20,$AU$19),""),"")</f>
        <v/>
      </c>
      <c r="N3788" s="95" t="str">
        <f>IF(A3788&lt;&gt;"",IF(MID(C3788,1,1)="r",SigmaEpsReinf(J3788,$AS$42:$AS$43,$AS$41,$AS$39,$AS$40,$AQ$38),""),"")</f>
        <v/>
      </c>
      <c r="Q3788" s="92" t="str">
        <f t="shared" si="606"/>
        <v/>
      </c>
      <c r="R3788" s="92" t="str">
        <f t="shared" si="607"/>
        <v/>
      </c>
      <c r="U3788" s="5"/>
      <c r="V3788" s="5"/>
      <c r="W3788" s="94" t="str">
        <f t="shared" si="605"/>
        <v/>
      </c>
      <c r="X3788" s="94" t="str">
        <f t="shared" si="608"/>
        <v/>
      </c>
      <c r="Y3788" s="5"/>
      <c r="BK3788" s="8"/>
      <c r="BL3788" s="5"/>
      <c r="BM3788" s="5"/>
      <c r="BN3788" s="5"/>
      <c r="BO3788" s="5"/>
      <c r="BP3788" s="1"/>
      <c r="BQ3788" s="1"/>
      <c r="BR3788" s="1"/>
      <c r="BS3788" s="1"/>
      <c r="BT3788" s="1"/>
      <c r="BU3788" s="4"/>
      <c r="BV3788" s="1"/>
      <c r="BW3788" s="3"/>
      <c r="BX3788" s="4"/>
      <c r="BY3788" s="5"/>
      <c r="BZ3788" s="5"/>
      <c r="CA3788" s="5"/>
      <c r="CB3788" s="5"/>
      <c r="CC3788" s="5"/>
      <c r="CD3788" s="43"/>
    </row>
    <row r="3789" spans="1:82" x14ac:dyDescent="0.25">
      <c r="A3789" s="8"/>
      <c r="B3789" s="5"/>
      <c r="C3789" s="5"/>
      <c r="D3789" s="5"/>
      <c r="E3789" s="5"/>
      <c r="F3789" s="94" t="str">
        <f t="shared" si="599"/>
        <v/>
      </c>
      <c r="G3789" s="94" t="str">
        <f t="shared" si="600"/>
        <v/>
      </c>
      <c r="H3789" s="127" t="str">
        <f>IF(A3789&lt;&gt;"",IF(MID(C3789,1,1)="c",$AS$26,IF(MID(C3789,1,1)="r",$AS$41,IF(MID(C3789,1,1)="p",#REF!,#REF!))),"")</f>
        <v/>
      </c>
      <c r="I3789" s="92" t="str">
        <f t="shared" si="601"/>
        <v/>
      </c>
      <c r="J3789" s="92" t="str">
        <f t="shared" si="602"/>
        <v/>
      </c>
      <c r="K3789" s="92" t="str">
        <f t="shared" si="603"/>
        <v/>
      </c>
      <c r="L3789" s="92" t="str">
        <f t="shared" si="604"/>
        <v/>
      </c>
      <c r="M3789" s="95" t="str">
        <f>IF(A3789&lt;&gt;"",IF(MID(C3789,1,1)="c",SigmaEpsConcrete(I3789,$AN$30:$AN$33,$AR$30:$AR$33,$AS$26,$AS$27,$AS$28,$AQ$20,$AU$19),""),"")</f>
        <v/>
      </c>
      <c r="N3789" s="95" t="str">
        <f>IF(A3789&lt;&gt;"",IF(MID(C3789,1,1)="r",SigmaEpsReinf(J3789,$AS$42:$AS$43,$AS$41,$AS$39,$AS$40,$AQ$38),""),"")</f>
        <v/>
      </c>
      <c r="Q3789" s="92" t="str">
        <f t="shared" si="606"/>
        <v/>
      </c>
      <c r="R3789" s="92" t="str">
        <f t="shared" si="607"/>
        <v/>
      </c>
      <c r="U3789" s="5"/>
      <c r="V3789" s="5"/>
      <c r="W3789" s="94" t="str">
        <f t="shared" si="605"/>
        <v/>
      </c>
      <c r="X3789" s="94" t="str">
        <f t="shared" si="608"/>
        <v/>
      </c>
      <c r="Y3789" s="5"/>
      <c r="BK3789" s="8"/>
      <c r="BL3789" s="5"/>
      <c r="BM3789" s="5"/>
      <c r="BN3789" s="5"/>
      <c r="BO3789" s="5"/>
      <c r="BP3789" s="1"/>
      <c r="BQ3789" s="1"/>
      <c r="BR3789" s="1"/>
      <c r="BS3789" s="1"/>
      <c r="BT3789" s="1"/>
      <c r="BU3789" s="4"/>
      <c r="BV3789" s="1"/>
      <c r="BW3789" s="3"/>
      <c r="BX3789" s="4"/>
      <c r="BY3789" s="5"/>
      <c r="BZ3789" s="5"/>
      <c r="CA3789" s="5"/>
      <c r="CB3789" s="5"/>
      <c r="CC3789" s="5"/>
      <c r="CD3789" s="43"/>
    </row>
    <row r="3790" spans="1:82" x14ac:dyDescent="0.25">
      <c r="A3790" s="8"/>
      <c r="B3790" s="5"/>
      <c r="C3790" s="5"/>
      <c r="D3790" s="5"/>
      <c r="E3790" s="5"/>
      <c r="F3790" s="94" t="str">
        <f t="shared" si="599"/>
        <v/>
      </c>
      <c r="G3790" s="94" t="str">
        <f t="shared" si="600"/>
        <v/>
      </c>
      <c r="H3790" s="127" t="str">
        <f>IF(A3790&lt;&gt;"",IF(MID(C3790,1,1)="c",$AS$26,IF(MID(C3790,1,1)="r",$AS$41,IF(MID(C3790,1,1)="p",#REF!,#REF!))),"")</f>
        <v/>
      </c>
      <c r="I3790" s="92" t="str">
        <f t="shared" si="601"/>
        <v/>
      </c>
      <c r="J3790" s="92" t="str">
        <f t="shared" si="602"/>
        <v/>
      </c>
      <c r="K3790" s="92" t="str">
        <f t="shared" si="603"/>
        <v/>
      </c>
      <c r="L3790" s="92" t="str">
        <f t="shared" si="604"/>
        <v/>
      </c>
      <c r="M3790" s="95" t="str">
        <f>IF(A3790&lt;&gt;"",IF(MID(C3790,1,1)="c",SigmaEpsConcrete(I3790,$AN$30:$AN$33,$AR$30:$AR$33,$AS$26,$AS$27,$AS$28,$AQ$20,$AU$19),""),"")</f>
        <v/>
      </c>
      <c r="N3790" s="95" t="str">
        <f>IF(A3790&lt;&gt;"",IF(MID(C3790,1,1)="r",SigmaEpsReinf(J3790,$AS$42:$AS$43,$AS$41,$AS$39,$AS$40,$AQ$38),""),"")</f>
        <v/>
      </c>
      <c r="Q3790" s="92" t="str">
        <f t="shared" si="606"/>
        <v/>
      </c>
      <c r="R3790" s="92" t="str">
        <f t="shared" si="607"/>
        <v/>
      </c>
      <c r="U3790" s="5"/>
      <c r="V3790" s="5"/>
      <c r="W3790" s="94" t="str">
        <f t="shared" si="605"/>
        <v/>
      </c>
      <c r="X3790" s="94" t="str">
        <f t="shared" si="608"/>
        <v/>
      </c>
      <c r="Y3790" s="5"/>
      <c r="BK3790" s="8"/>
      <c r="BL3790" s="5"/>
      <c r="BM3790" s="5"/>
      <c r="BN3790" s="5"/>
      <c r="BO3790" s="5"/>
      <c r="BP3790" s="1"/>
      <c r="BQ3790" s="1"/>
      <c r="BR3790" s="1"/>
      <c r="BS3790" s="1"/>
      <c r="BT3790" s="1"/>
      <c r="BU3790" s="4"/>
      <c r="BV3790" s="1"/>
      <c r="BW3790" s="3"/>
      <c r="BX3790" s="4"/>
      <c r="BY3790" s="5"/>
      <c r="BZ3790" s="5"/>
      <c r="CA3790" s="5"/>
      <c r="CB3790" s="5"/>
      <c r="CC3790" s="5"/>
      <c r="CD3790" s="43"/>
    </row>
    <row r="3791" spans="1:82" x14ac:dyDescent="0.25">
      <c r="A3791" s="8"/>
      <c r="B3791" s="5"/>
      <c r="C3791" s="5"/>
      <c r="D3791" s="5"/>
      <c r="E3791" s="5"/>
      <c r="F3791" s="94" t="str">
        <f t="shared" si="599"/>
        <v/>
      </c>
      <c r="G3791" s="94" t="str">
        <f t="shared" si="600"/>
        <v/>
      </c>
      <c r="H3791" s="127" t="str">
        <f>IF(A3791&lt;&gt;"",IF(MID(C3791,1,1)="c",$AS$26,IF(MID(C3791,1,1)="r",$AS$41,IF(MID(C3791,1,1)="p",#REF!,#REF!))),"")</f>
        <v/>
      </c>
      <c r="I3791" s="92" t="str">
        <f t="shared" si="601"/>
        <v/>
      </c>
      <c r="J3791" s="92" t="str">
        <f t="shared" si="602"/>
        <v/>
      </c>
      <c r="K3791" s="92" t="str">
        <f t="shared" si="603"/>
        <v/>
      </c>
      <c r="L3791" s="92" t="str">
        <f t="shared" si="604"/>
        <v/>
      </c>
      <c r="M3791" s="95" t="str">
        <f>IF(A3791&lt;&gt;"",IF(MID(C3791,1,1)="c",SigmaEpsConcrete(I3791,$AN$30:$AN$33,$AR$30:$AR$33,$AS$26,$AS$27,$AS$28,$AQ$20,$AU$19),""),"")</f>
        <v/>
      </c>
      <c r="N3791" s="95" t="str">
        <f>IF(A3791&lt;&gt;"",IF(MID(C3791,1,1)="r",SigmaEpsReinf(J3791,$AS$42:$AS$43,$AS$41,$AS$39,$AS$40,$AQ$38),""),"")</f>
        <v/>
      </c>
      <c r="Q3791" s="92" t="str">
        <f t="shared" si="606"/>
        <v/>
      </c>
      <c r="R3791" s="92" t="str">
        <f t="shared" si="607"/>
        <v/>
      </c>
      <c r="U3791" s="5"/>
      <c r="V3791" s="5"/>
      <c r="W3791" s="94" t="str">
        <f t="shared" si="605"/>
        <v/>
      </c>
      <c r="X3791" s="94" t="str">
        <f t="shared" si="608"/>
        <v/>
      </c>
      <c r="Y3791" s="5"/>
      <c r="BK3791" s="8"/>
      <c r="BL3791" s="5"/>
      <c r="BM3791" s="5"/>
      <c r="BN3791" s="5"/>
      <c r="BO3791" s="5"/>
      <c r="BP3791" s="1"/>
      <c r="BQ3791" s="1"/>
      <c r="BR3791" s="1"/>
      <c r="BS3791" s="1"/>
      <c r="BT3791" s="1"/>
      <c r="BU3791" s="4"/>
      <c r="BV3791" s="1"/>
      <c r="BW3791" s="3"/>
      <c r="BX3791" s="4"/>
      <c r="BY3791" s="5"/>
      <c r="BZ3791" s="5"/>
      <c r="CA3791" s="5"/>
      <c r="CB3791" s="5"/>
      <c r="CC3791" s="5"/>
      <c r="CD3791" s="43"/>
    </row>
    <row r="3792" spans="1:82" x14ac:dyDescent="0.25">
      <c r="A3792" s="8"/>
      <c r="B3792" s="5"/>
      <c r="C3792" s="5"/>
      <c r="D3792" s="5"/>
      <c r="E3792" s="5"/>
      <c r="F3792" s="94" t="str">
        <f t="shared" si="599"/>
        <v/>
      </c>
      <c r="G3792" s="94" t="str">
        <f t="shared" si="600"/>
        <v/>
      </c>
      <c r="H3792" s="127" t="str">
        <f>IF(A3792&lt;&gt;"",IF(MID(C3792,1,1)="c",$AS$26,IF(MID(C3792,1,1)="r",$AS$41,IF(MID(C3792,1,1)="p",#REF!,#REF!))),"")</f>
        <v/>
      </c>
      <c r="I3792" s="92" t="str">
        <f t="shared" si="601"/>
        <v/>
      </c>
      <c r="J3792" s="92" t="str">
        <f t="shared" si="602"/>
        <v/>
      </c>
      <c r="K3792" s="92" t="str">
        <f t="shared" si="603"/>
        <v/>
      </c>
      <c r="L3792" s="92" t="str">
        <f t="shared" si="604"/>
        <v/>
      </c>
      <c r="M3792" s="95" t="str">
        <f>IF(A3792&lt;&gt;"",IF(MID(C3792,1,1)="c",SigmaEpsConcrete(I3792,$AN$30:$AN$33,$AR$30:$AR$33,$AS$26,$AS$27,$AS$28,$AQ$20,$AU$19),""),"")</f>
        <v/>
      </c>
      <c r="N3792" s="95" t="str">
        <f>IF(A3792&lt;&gt;"",IF(MID(C3792,1,1)="r",SigmaEpsReinf(J3792,$AS$42:$AS$43,$AS$41,$AS$39,$AS$40,$AQ$38),""),"")</f>
        <v/>
      </c>
      <c r="Q3792" s="92" t="str">
        <f t="shared" si="606"/>
        <v/>
      </c>
      <c r="R3792" s="92" t="str">
        <f t="shared" si="607"/>
        <v/>
      </c>
      <c r="U3792" s="5"/>
      <c r="V3792" s="5"/>
      <c r="W3792" s="94" t="str">
        <f t="shared" si="605"/>
        <v/>
      </c>
      <c r="X3792" s="94" t="str">
        <f t="shared" si="608"/>
        <v/>
      </c>
      <c r="Y3792" s="5"/>
      <c r="BK3792" s="8"/>
      <c r="BL3792" s="5"/>
      <c r="BM3792" s="5"/>
      <c r="BN3792" s="5"/>
      <c r="BO3792" s="5"/>
      <c r="BP3792" s="1"/>
      <c r="BQ3792" s="1"/>
      <c r="BR3792" s="1"/>
      <c r="BS3792" s="1"/>
      <c r="BT3792" s="1"/>
      <c r="BU3792" s="4"/>
      <c r="BV3792" s="1"/>
      <c r="BW3792" s="3"/>
      <c r="BX3792" s="4"/>
      <c r="BY3792" s="5"/>
      <c r="BZ3792" s="5"/>
      <c r="CA3792" s="5"/>
      <c r="CB3792" s="5"/>
      <c r="CC3792" s="5"/>
      <c r="CD3792" s="43"/>
    </row>
    <row r="3793" spans="1:82" x14ac:dyDescent="0.25">
      <c r="A3793" s="8"/>
      <c r="B3793" s="5"/>
      <c r="C3793" s="5"/>
      <c r="D3793" s="5"/>
      <c r="E3793" s="5"/>
      <c r="F3793" s="94" t="str">
        <f t="shared" si="599"/>
        <v/>
      </c>
      <c r="G3793" s="94" t="str">
        <f t="shared" si="600"/>
        <v/>
      </c>
      <c r="H3793" s="127" t="str">
        <f>IF(A3793&lt;&gt;"",IF(MID(C3793,1,1)="c",$AS$26,IF(MID(C3793,1,1)="r",$AS$41,IF(MID(C3793,1,1)="p",#REF!,#REF!))),"")</f>
        <v/>
      </c>
      <c r="I3793" s="92" t="str">
        <f t="shared" si="601"/>
        <v/>
      </c>
      <c r="J3793" s="92" t="str">
        <f t="shared" si="602"/>
        <v/>
      </c>
      <c r="K3793" s="92" t="str">
        <f t="shared" si="603"/>
        <v/>
      </c>
      <c r="L3793" s="92" t="str">
        <f t="shared" si="604"/>
        <v/>
      </c>
      <c r="M3793" s="95" t="str">
        <f>IF(A3793&lt;&gt;"",IF(MID(C3793,1,1)="c",SigmaEpsConcrete(I3793,$AN$30:$AN$33,$AR$30:$AR$33,$AS$26,$AS$27,$AS$28,$AQ$20,$AU$19),""),"")</f>
        <v/>
      </c>
      <c r="N3793" s="95" t="str">
        <f>IF(A3793&lt;&gt;"",IF(MID(C3793,1,1)="r",SigmaEpsReinf(J3793,$AS$42:$AS$43,$AS$41,$AS$39,$AS$40,$AQ$38),""),"")</f>
        <v/>
      </c>
      <c r="Q3793" s="92" t="str">
        <f t="shared" si="606"/>
        <v/>
      </c>
      <c r="R3793" s="92" t="str">
        <f t="shared" si="607"/>
        <v/>
      </c>
      <c r="U3793" s="5"/>
      <c r="V3793" s="5"/>
      <c r="W3793" s="94" t="str">
        <f t="shared" si="605"/>
        <v/>
      </c>
      <c r="X3793" s="94" t="str">
        <f t="shared" si="608"/>
        <v/>
      </c>
      <c r="Y3793" s="5"/>
      <c r="BK3793" s="8"/>
      <c r="BL3793" s="5"/>
      <c r="BM3793" s="5"/>
      <c r="BN3793" s="5"/>
      <c r="BO3793" s="5"/>
      <c r="BP3793" s="1"/>
      <c r="BQ3793" s="1"/>
      <c r="BR3793" s="1"/>
      <c r="BS3793" s="1"/>
      <c r="BT3793" s="1"/>
      <c r="BU3793" s="4"/>
      <c r="BV3793" s="1"/>
      <c r="BW3793" s="3"/>
      <c r="BX3793" s="4"/>
      <c r="BY3793" s="5"/>
      <c r="BZ3793" s="5"/>
      <c r="CA3793" s="5"/>
      <c r="CB3793" s="5"/>
      <c r="CC3793" s="5"/>
      <c r="CD3793" s="43"/>
    </row>
    <row r="3794" spans="1:82" x14ac:dyDescent="0.25">
      <c r="A3794" s="8"/>
      <c r="B3794" s="5"/>
      <c r="C3794" s="5"/>
      <c r="D3794" s="5"/>
      <c r="E3794" s="5"/>
      <c r="F3794" s="94" t="str">
        <f t="shared" si="599"/>
        <v/>
      </c>
      <c r="G3794" s="94" t="str">
        <f t="shared" si="600"/>
        <v/>
      </c>
      <c r="H3794" s="127" t="str">
        <f>IF(A3794&lt;&gt;"",IF(MID(C3794,1,1)="c",$AS$26,IF(MID(C3794,1,1)="r",$AS$41,IF(MID(C3794,1,1)="p",#REF!,#REF!))),"")</f>
        <v/>
      </c>
      <c r="I3794" s="92" t="str">
        <f t="shared" si="601"/>
        <v/>
      </c>
      <c r="J3794" s="92" t="str">
        <f t="shared" si="602"/>
        <v/>
      </c>
      <c r="K3794" s="92" t="str">
        <f t="shared" si="603"/>
        <v/>
      </c>
      <c r="L3794" s="92" t="str">
        <f t="shared" si="604"/>
        <v/>
      </c>
      <c r="M3794" s="95" t="str">
        <f>IF(A3794&lt;&gt;"",IF(MID(C3794,1,1)="c",SigmaEpsConcrete(I3794,$AN$30:$AN$33,$AR$30:$AR$33,$AS$26,$AS$27,$AS$28,$AQ$20,$AU$19),""),"")</f>
        <v/>
      </c>
      <c r="N3794" s="95" t="str">
        <f>IF(A3794&lt;&gt;"",IF(MID(C3794,1,1)="r",SigmaEpsReinf(J3794,$AS$42:$AS$43,$AS$41,$AS$39,$AS$40,$AQ$38),""),"")</f>
        <v/>
      </c>
      <c r="Q3794" s="92" t="str">
        <f t="shared" si="606"/>
        <v/>
      </c>
      <c r="R3794" s="92" t="str">
        <f t="shared" si="607"/>
        <v/>
      </c>
      <c r="U3794" s="5"/>
      <c r="V3794" s="5"/>
      <c r="W3794" s="94" t="str">
        <f t="shared" si="605"/>
        <v/>
      </c>
      <c r="X3794" s="94" t="str">
        <f t="shared" si="608"/>
        <v/>
      </c>
      <c r="Y3794" s="5"/>
      <c r="BK3794" s="8"/>
      <c r="BL3794" s="5"/>
      <c r="BM3794" s="5"/>
      <c r="BN3794" s="5"/>
      <c r="BO3794" s="5"/>
      <c r="BP3794" s="1"/>
      <c r="BQ3794" s="1"/>
      <c r="BR3794" s="1"/>
      <c r="BS3794" s="1"/>
      <c r="BT3794" s="1"/>
      <c r="BU3794" s="4"/>
      <c r="BV3794" s="1"/>
      <c r="BW3794" s="3"/>
      <c r="BX3794" s="4"/>
      <c r="BY3794" s="5"/>
      <c r="BZ3794" s="5"/>
      <c r="CA3794" s="5"/>
      <c r="CB3794" s="5"/>
      <c r="CC3794" s="5"/>
      <c r="CD3794" s="43"/>
    </row>
    <row r="3795" spans="1:82" x14ac:dyDescent="0.25">
      <c r="A3795" s="8"/>
      <c r="B3795" s="5"/>
      <c r="C3795" s="5"/>
      <c r="D3795" s="5"/>
      <c r="E3795" s="5"/>
      <c r="F3795" s="94" t="str">
        <f t="shared" si="599"/>
        <v/>
      </c>
      <c r="G3795" s="94" t="str">
        <f t="shared" si="600"/>
        <v/>
      </c>
      <c r="H3795" s="127" t="str">
        <f>IF(A3795&lt;&gt;"",IF(MID(C3795,1,1)="c",$AS$26,IF(MID(C3795,1,1)="r",$AS$41,IF(MID(C3795,1,1)="p",#REF!,#REF!))),"")</f>
        <v/>
      </c>
      <c r="I3795" s="92" t="str">
        <f t="shared" si="601"/>
        <v/>
      </c>
      <c r="J3795" s="92" t="str">
        <f t="shared" si="602"/>
        <v/>
      </c>
      <c r="K3795" s="92" t="str">
        <f t="shared" si="603"/>
        <v/>
      </c>
      <c r="L3795" s="92" t="str">
        <f t="shared" si="604"/>
        <v/>
      </c>
      <c r="M3795" s="95" t="str">
        <f>IF(A3795&lt;&gt;"",IF(MID(C3795,1,1)="c",SigmaEpsConcrete(I3795,$AN$30:$AN$33,$AR$30:$AR$33,$AS$26,$AS$27,$AS$28,$AQ$20,$AU$19),""),"")</f>
        <v/>
      </c>
      <c r="N3795" s="95" t="str">
        <f>IF(A3795&lt;&gt;"",IF(MID(C3795,1,1)="r",SigmaEpsReinf(J3795,$AS$42:$AS$43,$AS$41,$AS$39,$AS$40,$AQ$38),""),"")</f>
        <v/>
      </c>
      <c r="Q3795" s="92" t="str">
        <f t="shared" si="606"/>
        <v/>
      </c>
      <c r="R3795" s="92" t="str">
        <f t="shared" si="607"/>
        <v/>
      </c>
      <c r="U3795" s="5"/>
      <c r="V3795" s="5"/>
      <c r="W3795" s="94" t="str">
        <f t="shared" si="605"/>
        <v/>
      </c>
      <c r="X3795" s="94" t="str">
        <f t="shared" si="608"/>
        <v/>
      </c>
      <c r="Y3795" s="5"/>
      <c r="BK3795" s="8"/>
      <c r="BL3795" s="5"/>
      <c r="BM3795" s="5"/>
      <c r="BN3795" s="5"/>
      <c r="BO3795" s="5"/>
      <c r="BP3795" s="1"/>
      <c r="BQ3795" s="1"/>
      <c r="BR3795" s="1"/>
      <c r="BS3795" s="1"/>
      <c r="BT3795" s="1"/>
      <c r="BU3795" s="4"/>
      <c r="BV3795" s="1"/>
      <c r="BW3795" s="3"/>
      <c r="BX3795" s="4"/>
      <c r="BY3795" s="5"/>
      <c r="BZ3795" s="5"/>
      <c r="CA3795" s="5"/>
      <c r="CB3795" s="5"/>
      <c r="CC3795" s="5"/>
      <c r="CD3795" s="43"/>
    </row>
    <row r="3796" spans="1:82" x14ac:dyDescent="0.25">
      <c r="A3796" s="8"/>
      <c r="B3796" s="5"/>
      <c r="C3796" s="5"/>
      <c r="D3796" s="5"/>
      <c r="E3796" s="5"/>
      <c r="F3796" s="94" t="str">
        <f t="shared" si="599"/>
        <v/>
      </c>
      <c r="G3796" s="94" t="str">
        <f t="shared" si="600"/>
        <v/>
      </c>
      <c r="H3796" s="127" t="str">
        <f>IF(A3796&lt;&gt;"",IF(MID(C3796,1,1)="c",$AS$26,IF(MID(C3796,1,1)="r",$AS$41,IF(MID(C3796,1,1)="p",#REF!,#REF!))),"")</f>
        <v/>
      </c>
      <c r="I3796" s="92" t="str">
        <f t="shared" si="601"/>
        <v/>
      </c>
      <c r="J3796" s="92" t="str">
        <f t="shared" si="602"/>
        <v/>
      </c>
      <c r="K3796" s="92" t="str">
        <f t="shared" si="603"/>
        <v/>
      </c>
      <c r="L3796" s="92" t="str">
        <f t="shared" si="604"/>
        <v/>
      </c>
      <c r="M3796" s="95" t="str">
        <f>IF(A3796&lt;&gt;"",IF(MID(C3796,1,1)="c",SigmaEpsConcrete(I3796,$AN$30:$AN$33,$AR$30:$AR$33,$AS$26,$AS$27,$AS$28,$AQ$20,$AU$19),""),"")</f>
        <v/>
      </c>
      <c r="N3796" s="95" t="str">
        <f>IF(A3796&lt;&gt;"",IF(MID(C3796,1,1)="r",SigmaEpsReinf(J3796,$AS$42:$AS$43,$AS$41,$AS$39,$AS$40,$AQ$38),""),"")</f>
        <v/>
      </c>
      <c r="Q3796" s="92" t="str">
        <f t="shared" si="606"/>
        <v/>
      </c>
      <c r="R3796" s="92" t="str">
        <f t="shared" si="607"/>
        <v/>
      </c>
      <c r="U3796" s="5"/>
      <c r="V3796" s="5"/>
      <c r="W3796" s="94" t="str">
        <f t="shared" si="605"/>
        <v/>
      </c>
      <c r="X3796" s="94" t="str">
        <f t="shared" si="608"/>
        <v/>
      </c>
      <c r="Y3796" s="5"/>
      <c r="BK3796" s="8"/>
      <c r="BL3796" s="5"/>
      <c r="BM3796" s="5"/>
      <c r="BN3796" s="5"/>
      <c r="BO3796" s="5"/>
      <c r="BP3796" s="1"/>
      <c r="BQ3796" s="1"/>
      <c r="BR3796" s="1"/>
      <c r="BS3796" s="1"/>
      <c r="BT3796" s="1"/>
      <c r="BU3796" s="4"/>
      <c r="BV3796" s="1"/>
      <c r="BW3796" s="3"/>
      <c r="BX3796" s="4"/>
      <c r="BY3796" s="5"/>
      <c r="BZ3796" s="5"/>
      <c r="CA3796" s="5"/>
      <c r="CB3796" s="5"/>
      <c r="CC3796" s="5"/>
      <c r="CD3796" s="43"/>
    </row>
    <row r="3797" spans="1:82" x14ac:dyDescent="0.25">
      <c r="A3797" s="8"/>
      <c r="B3797" s="5"/>
      <c r="C3797" s="5"/>
      <c r="D3797" s="5"/>
      <c r="E3797" s="5"/>
      <c r="F3797" s="94" t="str">
        <f t="shared" si="599"/>
        <v/>
      </c>
      <c r="G3797" s="94" t="str">
        <f t="shared" si="600"/>
        <v/>
      </c>
      <c r="H3797" s="127" t="str">
        <f>IF(A3797&lt;&gt;"",IF(MID(C3797,1,1)="c",$AS$26,IF(MID(C3797,1,1)="r",$AS$41,IF(MID(C3797,1,1)="p",#REF!,#REF!))),"")</f>
        <v/>
      </c>
      <c r="I3797" s="92" t="str">
        <f t="shared" si="601"/>
        <v/>
      </c>
      <c r="J3797" s="92" t="str">
        <f t="shared" si="602"/>
        <v/>
      </c>
      <c r="K3797" s="92" t="str">
        <f t="shared" si="603"/>
        <v/>
      </c>
      <c r="L3797" s="92" t="str">
        <f t="shared" si="604"/>
        <v/>
      </c>
      <c r="M3797" s="95" t="str">
        <f>IF(A3797&lt;&gt;"",IF(MID(C3797,1,1)="c",SigmaEpsConcrete(I3797,$AN$30:$AN$33,$AR$30:$AR$33,$AS$26,$AS$27,$AS$28,$AQ$20,$AU$19),""),"")</f>
        <v/>
      </c>
      <c r="N3797" s="95" t="str">
        <f>IF(A3797&lt;&gt;"",IF(MID(C3797,1,1)="r",SigmaEpsReinf(J3797,$AS$42:$AS$43,$AS$41,$AS$39,$AS$40,$AQ$38),""),"")</f>
        <v/>
      </c>
      <c r="Q3797" s="92" t="str">
        <f t="shared" si="606"/>
        <v/>
      </c>
      <c r="R3797" s="92" t="str">
        <f t="shared" si="607"/>
        <v/>
      </c>
      <c r="U3797" s="5"/>
      <c r="V3797" s="5"/>
      <c r="W3797" s="94" t="str">
        <f t="shared" si="605"/>
        <v/>
      </c>
      <c r="X3797" s="94" t="str">
        <f t="shared" si="608"/>
        <v/>
      </c>
      <c r="Y3797" s="5"/>
      <c r="BK3797" s="8"/>
      <c r="BL3797" s="5"/>
      <c r="BM3797" s="5"/>
      <c r="BN3797" s="5"/>
      <c r="BO3797" s="5"/>
      <c r="BP3797" s="1"/>
      <c r="BQ3797" s="1"/>
      <c r="BR3797" s="1"/>
      <c r="BS3797" s="1"/>
      <c r="BT3797" s="1"/>
      <c r="BU3797" s="4"/>
      <c r="BV3797" s="1"/>
      <c r="BW3797" s="3"/>
      <c r="BX3797" s="4"/>
      <c r="BY3797" s="5"/>
      <c r="BZ3797" s="5"/>
      <c r="CA3797" s="5"/>
      <c r="CB3797" s="5"/>
      <c r="CC3797" s="5"/>
      <c r="CD3797" s="43"/>
    </row>
    <row r="3798" spans="1:82" x14ac:dyDescent="0.25">
      <c r="A3798" s="8"/>
      <c r="B3798" s="5"/>
      <c r="C3798" s="5"/>
      <c r="D3798" s="5"/>
      <c r="E3798" s="5"/>
      <c r="F3798" s="94" t="str">
        <f t="shared" si="599"/>
        <v/>
      </c>
      <c r="G3798" s="94" t="str">
        <f t="shared" si="600"/>
        <v/>
      </c>
      <c r="H3798" s="127" t="str">
        <f>IF(A3798&lt;&gt;"",IF(MID(C3798,1,1)="c",$AS$26,IF(MID(C3798,1,1)="r",$AS$41,IF(MID(C3798,1,1)="p",#REF!,#REF!))),"")</f>
        <v/>
      </c>
      <c r="I3798" s="92" t="str">
        <f t="shared" si="601"/>
        <v/>
      </c>
      <c r="J3798" s="92" t="str">
        <f t="shared" si="602"/>
        <v/>
      </c>
      <c r="K3798" s="92" t="str">
        <f t="shared" si="603"/>
        <v/>
      </c>
      <c r="L3798" s="92" t="str">
        <f t="shared" si="604"/>
        <v/>
      </c>
      <c r="M3798" s="95" t="str">
        <f>IF(A3798&lt;&gt;"",IF(MID(C3798,1,1)="c",SigmaEpsConcrete(I3798,$AN$30:$AN$33,$AR$30:$AR$33,$AS$26,$AS$27,$AS$28,$AQ$20,$AU$19),""),"")</f>
        <v/>
      </c>
      <c r="N3798" s="95" t="str">
        <f>IF(A3798&lt;&gt;"",IF(MID(C3798,1,1)="r",SigmaEpsReinf(J3798,$AS$42:$AS$43,$AS$41,$AS$39,$AS$40,$AQ$38),""),"")</f>
        <v/>
      </c>
      <c r="Q3798" s="92" t="str">
        <f t="shared" si="606"/>
        <v/>
      </c>
      <c r="R3798" s="92" t="str">
        <f t="shared" si="607"/>
        <v/>
      </c>
      <c r="U3798" s="5"/>
      <c r="V3798" s="5"/>
      <c r="W3798" s="94" t="str">
        <f t="shared" si="605"/>
        <v/>
      </c>
      <c r="X3798" s="94" t="str">
        <f t="shared" si="608"/>
        <v/>
      </c>
      <c r="Y3798" s="5"/>
      <c r="BK3798" s="8"/>
      <c r="BL3798" s="5"/>
      <c r="BM3798" s="5"/>
      <c r="BN3798" s="5"/>
      <c r="BO3798" s="5"/>
      <c r="BP3798" s="1"/>
      <c r="BQ3798" s="1"/>
      <c r="BR3798" s="1"/>
      <c r="BS3798" s="1"/>
      <c r="BT3798" s="1"/>
      <c r="BU3798" s="4"/>
      <c r="BV3798" s="1"/>
      <c r="BW3798" s="3"/>
      <c r="BX3798" s="4"/>
      <c r="BY3798" s="5"/>
      <c r="BZ3798" s="5"/>
      <c r="CA3798" s="5"/>
      <c r="CB3798" s="5"/>
      <c r="CC3798" s="5"/>
      <c r="CD3798" s="43"/>
    </row>
    <row r="3799" spans="1:82" x14ac:dyDescent="0.25">
      <c r="A3799" s="8"/>
      <c r="B3799" s="5"/>
      <c r="C3799" s="5"/>
      <c r="D3799" s="5"/>
      <c r="E3799" s="5"/>
      <c r="F3799" s="94" t="str">
        <f t="shared" si="599"/>
        <v/>
      </c>
      <c r="G3799" s="94" t="str">
        <f t="shared" si="600"/>
        <v/>
      </c>
      <c r="H3799" s="127" t="str">
        <f>IF(A3799&lt;&gt;"",IF(MID(C3799,1,1)="c",$AS$26,IF(MID(C3799,1,1)="r",$AS$41,IF(MID(C3799,1,1)="p",#REF!,#REF!))),"")</f>
        <v/>
      </c>
      <c r="I3799" s="92" t="str">
        <f t="shared" si="601"/>
        <v/>
      </c>
      <c r="J3799" s="92" t="str">
        <f t="shared" si="602"/>
        <v/>
      </c>
      <c r="K3799" s="92" t="str">
        <f t="shared" si="603"/>
        <v/>
      </c>
      <c r="L3799" s="92" t="str">
        <f t="shared" si="604"/>
        <v/>
      </c>
      <c r="M3799" s="95" t="str">
        <f>IF(A3799&lt;&gt;"",IF(MID(C3799,1,1)="c",SigmaEpsConcrete(I3799,$AN$30:$AN$33,$AR$30:$AR$33,$AS$26,$AS$27,$AS$28,$AQ$20,$AU$19),""),"")</f>
        <v/>
      </c>
      <c r="N3799" s="95" t="str">
        <f>IF(A3799&lt;&gt;"",IF(MID(C3799,1,1)="r",SigmaEpsReinf(J3799,$AS$42:$AS$43,$AS$41,$AS$39,$AS$40,$AQ$38),""),"")</f>
        <v/>
      </c>
      <c r="Q3799" s="92" t="str">
        <f t="shared" si="606"/>
        <v/>
      </c>
      <c r="R3799" s="92" t="str">
        <f t="shared" si="607"/>
        <v/>
      </c>
      <c r="U3799" s="5"/>
      <c r="V3799" s="5"/>
      <c r="W3799" s="94" t="str">
        <f t="shared" si="605"/>
        <v/>
      </c>
      <c r="X3799" s="94" t="str">
        <f t="shared" si="608"/>
        <v/>
      </c>
      <c r="Y3799" s="5"/>
      <c r="BK3799" s="8"/>
      <c r="BL3799" s="5"/>
      <c r="BM3799" s="5"/>
      <c r="BN3799" s="5"/>
      <c r="BO3799" s="5"/>
      <c r="BP3799" s="1"/>
      <c r="BQ3799" s="1"/>
      <c r="BR3799" s="1"/>
      <c r="BS3799" s="1"/>
      <c r="BT3799" s="1"/>
      <c r="BU3799" s="4"/>
      <c r="BV3799" s="1"/>
      <c r="BW3799" s="3"/>
      <c r="BX3799" s="4"/>
      <c r="BY3799" s="5"/>
      <c r="BZ3799" s="5"/>
      <c r="CA3799" s="5"/>
      <c r="CB3799" s="5"/>
      <c r="CC3799" s="5"/>
      <c r="CD3799" s="43"/>
    </row>
    <row r="3800" spans="1:82" x14ac:dyDescent="0.25">
      <c r="A3800" s="8"/>
      <c r="B3800" s="5"/>
      <c r="C3800" s="5"/>
      <c r="D3800" s="5"/>
      <c r="E3800" s="5"/>
      <c r="F3800" s="94" t="str">
        <f t="shared" si="599"/>
        <v/>
      </c>
      <c r="G3800" s="94" t="str">
        <f t="shared" si="600"/>
        <v/>
      </c>
      <c r="H3800" s="127" t="str">
        <f>IF(A3800&lt;&gt;"",IF(MID(C3800,1,1)="c",$AS$26,IF(MID(C3800,1,1)="r",$AS$41,IF(MID(C3800,1,1)="p",#REF!,#REF!))),"")</f>
        <v/>
      </c>
      <c r="I3800" s="92" t="str">
        <f t="shared" si="601"/>
        <v/>
      </c>
      <c r="J3800" s="92" t="str">
        <f t="shared" si="602"/>
        <v/>
      </c>
      <c r="K3800" s="92" t="str">
        <f t="shared" si="603"/>
        <v/>
      </c>
      <c r="L3800" s="92" t="str">
        <f t="shared" si="604"/>
        <v/>
      </c>
      <c r="M3800" s="95" t="str">
        <f>IF(A3800&lt;&gt;"",IF(MID(C3800,1,1)="c",SigmaEpsConcrete(I3800,$AN$30:$AN$33,$AR$30:$AR$33,$AS$26,$AS$27,$AS$28,$AQ$20,$AU$19),""),"")</f>
        <v/>
      </c>
      <c r="N3800" s="95" t="str">
        <f>IF(A3800&lt;&gt;"",IF(MID(C3800,1,1)="r",SigmaEpsReinf(J3800,$AS$42:$AS$43,$AS$41,$AS$39,$AS$40,$AQ$38),""),"")</f>
        <v/>
      </c>
      <c r="Q3800" s="92" t="str">
        <f t="shared" si="606"/>
        <v/>
      </c>
      <c r="R3800" s="92" t="str">
        <f t="shared" si="607"/>
        <v/>
      </c>
      <c r="U3800" s="5"/>
      <c r="V3800" s="5"/>
      <c r="W3800" s="94" t="str">
        <f t="shared" si="605"/>
        <v/>
      </c>
      <c r="X3800" s="94" t="str">
        <f t="shared" si="608"/>
        <v/>
      </c>
      <c r="Y3800" s="5"/>
      <c r="BK3800" s="8"/>
      <c r="BL3800" s="5"/>
      <c r="BM3800" s="5"/>
      <c r="BN3800" s="5"/>
      <c r="BO3800" s="5"/>
      <c r="BP3800" s="1"/>
      <c r="BQ3800" s="1"/>
      <c r="BR3800" s="1"/>
      <c r="BS3800" s="1"/>
      <c r="BT3800" s="1"/>
      <c r="BU3800" s="4"/>
      <c r="BV3800" s="1"/>
      <c r="BW3800" s="3"/>
      <c r="BX3800" s="4"/>
      <c r="BY3800" s="5"/>
      <c r="BZ3800" s="5"/>
      <c r="CA3800" s="5"/>
      <c r="CB3800" s="5"/>
      <c r="CC3800" s="5"/>
      <c r="CD3800" s="43"/>
    </row>
    <row r="3801" spans="1:82" x14ac:dyDescent="0.25">
      <c r="A3801" s="8"/>
      <c r="B3801" s="5"/>
      <c r="C3801" s="5"/>
      <c r="D3801" s="5"/>
      <c r="E3801" s="5"/>
      <c r="F3801" s="94" t="str">
        <f t="shared" si="599"/>
        <v/>
      </c>
      <c r="G3801" s="94" t="str">
        <f t="shared" si="600"/>
        <v/>
      </c>
      <c r="H3801" s="127" t="str">
        <f>IF(A3801&lt;&gt;"",IF(MID(C3801,1,1)="c",$AS$26,IF(MID(C3801,1,1)="r",$AS$41,IF(MID(C3801,1,1)="p",#REF!,#REF!))),"")</f>
        <v/>
      </c>
      <c r="I3801" s="92" t="str">
        <f t="shared" si="601"/>
        <v/>
      </c>
      <c r="J3801" s="92" t="str">
        <f t="shared" si="602"/>
        <v/>
      </c>
      <c r="K3801" s="92" t="str">
        <f t="shared" si="603"/>
        <v/>
      </c>
      <c r="L3801" s="92" t="str">
        <f t="shared" si="604"/>
        <v/>
      </c>
      <c r="M3801" s="95" t="str">
        <f>IF(A3801&lt;&gt;"",IF(MID(C3801,1,1)="c",SigmaEpsConcrete(I3801,$AN$30:$AN$33,$AR$30:$AR$33,$AS$26,$AS$27,$AS$28,$AQ$20,$AU$19),""),"")</f>
        <v/>
      </c>
      <c r="N3801" s="95" t="str">
        <f>IF(A3801&lt;&gt;"",IF(MID(C3801,1,1)="r",SigmaEpsReinf(J3801,$AS$42:$AS$43,$AS$41,$AS$39,$AS$40,$AQ$38),""),"")</f>
        <v/>
      </c>
      <c r="Q3801" s="92" t="str">
        <f t="shared" si="606"/>
        <v/>
      </c>
      <c r="R3801" s="92" t="str">
        <f t="shared" si="607"/>
        <v/>
      </c>
      <c r="U3801" s="5"/>
      <c r="V3801" s="5"/>
      <c r="W3801" s="94" t="str">
        <f t="shared" si="605"/>
        <v/>
      </c>
      <c r="X3801" s="94" t="str">
        <f t="shared" si="608"/>
        <v/>
      </c>
      <c r="Y3801" s="5"/>
      <c r="BK3801" s="8"/>
      <c r="BL3801" s="5"/>
      <c r="BM3801" s="5"/>
      <c r="BN3801" s="5"/>
      <c r="BO3801" s="5"/>
      <c r="BP3801" s="1"/>
      <c r="BQ3801" s="1"/>
      <c r="BR3801" s="1"/>
      <c r="BS3801" s="1"/>
      <c r="BT3801" s="1"/>
      <c r="BU3801" s="4"/>
      <c r="BV3801" s="1"/>
      <c r="BW3801" s="3"/>
      <c r="BX3801" s="4"/>
      <c r="BY3801" s="5"/>
      <c r="BZ3801" s="5"/>
      <c r="CA3801" s="5"/>
      <c r="CB3801" s="5"/>
      <c r="CC3801" s="5"/>
      <c r="CD3801" s="43"/>
    </row>
    <row r="3802" spans="1:82" x14ac:dyDescent="0.25">
      <c r="A3802" s="8"/>
      <c r="B3802" s="5"/>
      <c r="C3802" s="5"/>
      <c r="D3802" s="5"/>
      <c r="E3802" s="5"/>
      <c r="F3802" s="94" t="str">
        <f t="shared" si="599"/>
        <v/>
      </c>
      <c r="G3802" s="94" t="str">
        <f t="shared" si="600"/>
        <v/>
      </c>
      <c r="H3802" s="127" t="str">
        <f>IF(A3802&lt;&gt;"",IF(MID(C3802,1,1)="c",$AS$26,IF(MID(C3802,1,1)="r",$AS$41,IF(MID(C3802,1,1)="p",#REF!,#REF!))),"")</f>
        <v/>
      </c>
      <c r="I3802" s="92" t="str">
        <f t="shared" si="601"/>
        <v/>
      </c>
      <c r="J3802" s="92" t="str">
        <f t="shared" si="602"/>
        <v/>
      </c>
      <c r="K3802" s="92" t="str">
        <f t="shared" si="603"/>
        <v/>
      </c>
      <c r="L3802" s="92" t="str">
        <f t="shared" si="604"/>
        <v/>
      </c>
      <c r="M3802" s="95" t="str">
        <f>IF(A3802&lt;&gt;"",IF(MID(C3802,1,1)="c",SigmaEpsConcrete(I3802,$AN$30:$AN$33,$AR$30:$AR$33,$AS$26,$AS$27,$AS$28,$AQ$20,$AU$19),""),"")</f>
        <v/>
      </c>
      <c r="N3802" s="95" t="str">
        <f>IF(A3802&lt;&gt;"",IF(MID(C3802,1,1)="r",SigmaEpsReinf(J3802,$AS$42:$AS$43,$AS$41,$AS$39,$AS$40,$AQ$38),""),"")</f>
        <v/>
      </c>
      <c r="Q3802" s="92" t="str">
        <f t="shared" si="606"/>
        <v/>
      </c>
      <c r="R3802" s="92" t="str">
        <f t="shared" si="607"/>
        <v/>
      </c>
      <c r="U3802" s="5"/>
      <c r="V3802" s="5"/>
      <c r="W3802" s="94" t="str">
        <f t="shared" si="605"/>
        <v/>
      </c>
      <c r="X3802" s="94" t="str">
        <f t="shared" si="608"/>
        <v/>
      </c>
      <c r="Y3802" s="5"/>
      <c r="BK3802" s="8"/>
      <c r="BL3802" s="5"/>
      <c r="BM3802" s="5"/>
      <c r="BN3802" s="5"/>
      <c r="BO3802" s="5"/>
      <c r="BP3802" s="1"/>
      <c r="BQ3802" s="1"/>
      <c r="BR3802" s="1"/>
      <c r="BS3802" s="1"/>
      <c r="BT3802" s="1"/>
      <c r="BU3802" s="4"/>
      <c r="BV3802" s="1"/>
      <c r="BW3802" s="3"/>
      <c r="BX3802" s="4"/>
      <c r="BY3802" s="5"/>
      <c r="BZ3802" s="5"/>
      <c r="CA3802" s="5"/>
      <c r="CB3802" s="5"/>
      <c r="CC3802" s="5"/>
      <c r="CD3802" s="43"/>
    </row>
    <row r="3803" spans="1:82" x14ac:dyDescent="0.25">
      <c r="A3803" s="8"/>
      <c r="B3803" s="5"/>
      <c r="C3803" s="5"/>
      <c r="D3803" s="5"/>
      <c r="E3803" s="5"/>
      <c r="F3803" s="94" t="str">
        <f t="shared" si="599"/>
        <v/>
      </c>
      <c r="G3803" s="94" t="str">
        <f t="shared" si="600"/>
        <v/>
      </c>
      <c r="H3803" s="127" t="str">
        <f>IF(A3803&lt;&gt;"",IF(MID(C3803,1,1)="c",$AS$26,IF(MID(C3803,1,1)="r",$AS$41,IF(MID(C3803,1,1)="p",#REF!,#REF!))),"")</f>
        <v/>
      </c>
      <c r="I3803" s="92" t="str">
        <f t="shared" si="601"/>
        <v/>
      </c>
      <c r="J3803" s="92" t="str">
        <f t="shared" si="602"/>
        <v/>
      </c>
      <c r="K3803" s="92" t="str">
        <f t="shared" si="603"/>
        <v/>
      </c>
      <c r="L3803" s="92" t="str">
        <f t="shared" si="604"/>
        <v/>
      </c>
      <c r="M3803" s="95" t="str">
        <f>IF(A3803&lt;&gt;"",IF(MID(C3803,1,1)="c",SigmaEpsConcrete(I3803,$AN$30:$AN$33,$AR$30:$AR$33,$AS$26,$AS$27,$AS$28,$AQ$20,$AU$19),""),"")</f>
        <v/>
      </c>
      <c r="N3803" s="95" t="str">
        <f>IF(A3803&lt;&gt;"",IF(MID(C3803,1,1)="r",SigmaEpsReinf(J3803,$AS$42:$AS$43,$AS$41,$AS$39,$AS$40,$AQ$38),""),"")</f>
        <v/>
      </c>
      <c r="Q3803" s="92" t="str">
        <f t="shared" si="606"/>
        <v/>
      </c>
      <c r="R3803" s="92" t="str">
        <f t="shared" si="607"/>
        <v/>
      </c>
      <c r="U3803" s="5"/>
      <c r="V3803" s="5"/>
      <c r="W3803" s="94" t="str">
        <f t="shared" si="605"/>
        <v/>
      </c>
      <c r="X3803" s="94" t="str">
        <f t="shared" si="608"/>
        <v/>
      </c>
      <c r="Y3803" s="5"/>
      <c r="BK3803" s="8"/>
      <c r="BL3803" s="5"/>
      <c r="BM3803" s="5"/>
      <c r="BN3803" s="5"/>
      <c r="BO3803" s="5"/>
      <c r="BP3803" s="1"/>
      <c r="BQ3803" s="1"/>
      <c r="BR3803" s="1"/>
      <c r="BS3803" s="1"/>
      <c r="BT3803" s="1"/>
      <c r="BU3803" s="4"/>
      <c r="BV3803" s="1"/>
      <c r="BW3803" s="3"/>
      <c r="BX3803" s="4"/>
      <c r="BY3803" s="5"/>
      <c r="BZ3803" s="5"/>
      <c r="CA3803" s="5"/>
      <c r="CB3803" s="5"/>
      <c r="CC3803" s="5"/>
      <c r="CD3803" s="43"/>
    </row>
    <row r="3804" spans="1:82" x14ac:dyDescent="0.25">
      <c r="A3804" s="8"/>
      <c r="B3804" s="5"/>
      <c r="C3804" s="5"/>
      <c r="D3804" s="5"/>
      <c r="E3804" s="5"/>
      <c r="F3804" s="94" t="str">
        <f t="shared" si="599"/>
        <v/>
      </c>
      <c r="G3804" s="94" t="str">
        <f t="shared" si="600"/>
        <v/>
      </c>
      <c r="H3804" s="127" t="str">
        <f>IF(A3804&lt;&gt;"",IF(MID(C3804,1,1)="c",$AS$26,IF(MID(C3804,1,1)="r",$AS$41,IF(MID(C3804,1,1)="p",#REF!,#REF!))),"")</f>
        <v/>
      </c>
      <c r="I3804" s="92" t="str">
        <f t="shared" si="601"/>
        <v/>
      </c>
      <c r="J3804" s="92" t="str">
        <f t="shared" si="602"/>
        <v/>
      </c>
      <c r="K3804" s="92" t="str">
        <f t="shared" si="603"/>
        <v/>
      </c>
      <c r="L3804" s="92" t="str">
        <f t="shared" si="604"/>
        <v/>
      </c>
      <c r="M3804" s="95" t="str">
        <f>IF(A3804&lt;&gt;"",IF(MID(C3804,1,1)="c",SigmaEpsConcrete(I3804,$AN$30:$AN$33,$AR$30:$AR$33,$AS$26,$AS$27,$AS$28,$AQ$20,$AU$19),""),"")</f>
        <v/>
      </c>
      <c r="N3804" s="95" t="str">
        <f>IF(A3804&lt;&gt;"",IF(MID(C3804,1,1)="r",SigmaEpsReinf(J3804,$AS$42:$AS$43,$AS$41,$AS$39,$AS$40,$AQ$38),""),"")</f>
        <v/>
      </c>
      <c r="Q3804" s="92" t="str">
        <f t="shared" si="606"/>
        <v/>
      </c>
      <c r="R3804" s="92" t="str">
        <f t="shared" si="607"/>
        <v/>
      </c>
      <c r="U3804" s="5"/>
      <c r="V3804" s="5"/>
      <c r="W3804" s="94" t="str">
        <f t="shared" si="605"/>
        <v/>
      </c>
      <c r="X3804" s="94" t="str">
        <f t="shared" si="608"/>
        <v/>
      </c>
      <c r="Y3804" s="5"/>
      <c r="BK3804" s="8"/>
      <c r="BL3804" s="5"/>
      <c r="BM3804" s="5"/>
      <c r="BN3804" s="5"/>
      <c r="BO3804" s="5"/>
      <c r="BP3804" s="1"/>
      <c r="BQ3804" s="1"/>
      <c r="BR3804" s="1"/>
      <c r="BS3804" s="1"/>
      <c r="BT3804" s="1"/>
      <c r="BU3804" s="4"/>
      <c r="BV3804" s="1"/>
      <c r="BW3804" s="3"/>
      <c r="BX3804" s="4"/>
      <c r="BY3804" s="5"/>
      <c r="BZ3804" s="5"/>
      <c r="CA3804" s="5"/>
      <c r="CB3804" s="5"/>
      <c r="CC3804" s="5"/>
      <c r="CD3804" s="43"/>
    </row>
    <row r="3805" spans="1:82" x14ac:dyDescent="0.25">
      <c r="A3805" s="8"/>
      <c r="B3805" s="5"/>
      <c r="C3805" s="5"/>
      <c r="D3805" s="5"/>
      <c r="E3805" s="5"/>
      <c r="F3805" s="94" t="str">
        <f t="shared" si="599"/>
        <v/>
      </c>
      <c r="G3805" s="94" t="str">
        <f t="shared" si="600"/>
        <v/>
      </c>
      <c r="H3805" s="127" t="str">
        <f>IF(A3805&lt;&gt;"",IF(MID(C3805,1,1)="c",$AS$26,IF(MID(C3805,1,1)="r",$AS$41,IF(MID(C3805,1,1)="p",#REF!,#REF!))),"")</f>
        <v/>
      </c>
      <c r="I3805" s="92" t="str">
        <f t="shared" si="601"/>
        <v/>
      </c>
      <c r="J3805" s="92" t="str">
        <f t="shared" si="602"/>
        <v/>
      </c>
      <c r="K3805" s="92" t="str">
        <f t="shared" si="603"/>
        <v/>
      </c>
      <c r="L3805" s="92" t="str">
        <f t="shared" si="604"/>
        <v/>
      </c>
      <c r="M3805" s="95" t="str">
        <f>IF(A3805&lt;&gt;"",IF(MID(C3805,1,1)="c",SigmaEpsConcrete(I3805,$AN$30:$AN$33,$AR$30:$AR$33,$AS$26,$AS$27,$AS$28,$AQ$20,$AU$19),""),"")</f>
        <v/>
      </c>
      <c r="N3805" s="95" t="str">
        <f>IF(A3805&lt;&gt;"",IF(MID(C3805,1,1)="r",SigmaEpsReinf(J3805,$AS$42:$AS$43,$AS$41,$AS$39,$AS$40,$AQ$38),""),"")</f>
        <v/>
      </c>
      <c r="Q3805" s="92" t="str">
        <f t="shared" si="606"/>
        <v/>
      </c>
      <c r="R3805" s="92" t="str">
        <f t="shared" si="607"/>
        <v/>
      </c>
      <c r="U3805" s="5"/>
      <c r="V3805" s="5"/>
      <c r="W3805" s="94" t="str">
        <f t="shared" si="605"/>
        <v/>
      </c>
      <c r="X3805" s="94" t="str">
        <f t="shared" si="608"/>
        <v/>
      </c>
      <c r="Y3805" s="5"/>
      <c r="BK3805" s="8"/>
      <c r="BL3805" s="5"/>
      <c r="BM3805" s="5"/>
      <c r="BN3805" s="5"/>
      <c r="BO3805" s="5"/>
      <c r="BP3805" s="1"/>
      <c r="BQ3805" s="1"/>
      <c r="BR3805" s="1"/>
      <c r="BS3805" s="1"/>
      <c r="BT3805" s="1"/>
      <c r="BU3805" s="4"/>
      <c r="BV3805" s="1"/>
      <c r="BW3805" s="3"/>
      <c r="BX3805" s="4"/>
      <c r="BY3805" s="5"/>
      <c r="BZ3805" s="5"/>
      <c r="CA3805" s="5"/>
      <c r="CB3805" s="5"/>
      <c r="CC3805" s="5"/>
      <c r="CD3805" s="43"/>
    </row>
    <row r="3806" spans="1:82" x14ac:dyDescent="0.25">
      <c r="A3806" s="8"/>
      <c r="B3806" s="5"/>
      <c r="C3806" s="5"/>
      <c r="D3806" s="5"/>
      <c r="E3806" s="5"/>
      <c r="F3806" s="94" t="str">
        <f t="shared" si="599"/>
        <v/>
      </c>
      <c r="G3806" s="94" t="str">
        <f t="shared" si="600"/>
        <v/>
      </c>
      <c r="H3806" s="127" t="str">
        <f>IF(A3806&lt;&gt;"",IF(MID(C3806,1,1)="c",$AS$26,IF(MID(C3806,1,1)="r",$AS$41,IF(MID(C3806,1,1)="p",#REF!,#REF!))),"")</f>
        <v/>
      </c>
      <c r="I3806" s="92" t="str">
        <f t="shared" si="601"/>
        <v/>
      </c>
      <c r="J3806" s="92" t="str">
        <f t="shared" si="602"/>
        <v/>
      </c>
      <c r="K3806" s="92" t="str">
        <f t="shared" si="603"/>
        <v/>
      </c>
      <c r="L3806" s="92" t="str">
        <f t="shared" si="604"/>
        <v/>
      </c>
      <c r="M3806" s="95" t="str">
        <f>IF(A3806&lt;&gt;"",IF(MID(C3806,1,1)="c",SigmaEpsConcrete(I3806,$AN$30:$AN$33,$AR$30:$AR$33,$AS$26,$AS$27,$AS$28,$AQ$20,$AU$19),""),"")</f>
        <v/>
      </c>
      <c r="N3806" s="95" t="str">
        <f>IF(A3806&lt;&gt;"",IF(MID(C3806,1,1)="r",SigmaEpsReinf(J3806,$AS$42:$AS$43,$AS$41,$AS$39,$AS$40,$AQ$38),""),"")</f>
        <v/>
      </c>
      <c r="Q3806" s="92" t="str">
        <f t="shared" si="606"/>
        <v/>
      </c>
      <c r="R3806" s="92" t="str">
        <f t="shared" si="607"/>
        <v/>
      </c>
      <c r="U3806" s="5"/>
      <c r="V3806" s="5"/>
      <c r="W3806" s="94" t="str">
        <f t="shared" si="605"/>
        <v/>
      </c>
      <c r="X3806" s="94" t="str">
        <f t="shared" si="608"/>
        <v/>
      </c>
      <c r="Y3806" s="5"/>
      <c r="BK3806" s="8"/>
      <c r="BL3806" s="5"/>
      <c r="BM3806" s="5"/>
      <c r="BN3806" s="5"/>
      <c r="BO3806" s="5"/>
      <c r="BP3806" s="1"/>
      <c r="BQ3806" s="1"/>
      <c r="BR3806" s="1"/>
      <c r="BS3806" s="1"/>
      <c r="BT3806" s="1"/>
      <c r="BU3806" s="4"/>
      <c r="BV3806" s="1"/>
      <c r="BW3806" s="3"/>
      <c r="BX3806" s="4"/>
      <c r="BY3806" s="5"/>
      <c r="BZ3806" s="5"/>
      <c r="CA3806" s="5"/>
      <c r="CB3806" s="5"/>
      <c r="CC3806" s="5"/>
      <c r="CD3806" s="43"/>
    </row>
    <row r="3807" spans="1:82" x14ac:dyDescent="0.25">
      <c r="A3807" s="8"/>
      <c r="B3807" s="5"/>
      <c r="C3807" s="5"/>
      <c r="D3807" s="5"/>
      <c r="E3807" s="5"/>
      <c r="F3807" s="94" t="str">
        <f t="shared" si="599"/>
        <v/>
      </c>
      <c r="G3807" s="94" t="str">
        <f t="shared" si="600"/>
        <v/>
      </c>
      <c r="H3807" s="127" t="str">
        <f>IF(A3807&lt;&gt;"",IF(MID(C3807,1,1)="c",$AS$26,IF(MID(C3807,1,1)="r",$AS$41,IF(MID(C3807,1,1)="p",#REF!,#REF!))),"")</f>
        <v/>
      </c>
      <c r="I3807" s="92" t="str">
        <f t="shared" si="601"/>
        <v/>
      </c>
      <c r="J3807" s="92" t="str">
        <f t="shared" si="602"/>
        <v/>
      </c>
      <c r="K3807" s="92" t="str">
        <f t="shared" si="603"/>
        <v/>
      </c>
      <c r="L3807" s="92" t="str">
        <f t="shared" si="604"/>
        <v/>
      </c>
      <c r="M3807" s="95" t="str">
        <f>IF(A3807&lt;&gt;"",IF(MID(C3807,1,1)="c",SigmaEpsConcrete(I3807,$AN$30:$AN$33,$AR$30:$AR$33,$AS$26,$AS$27,$AS$28,$AQ$20,$AU$19),""),"")</f>
        <v/>
      </c>
      <c r="N3807" s="95" t="str">
        <f>IF(A3807&lt;&gt;"",IF(MID(C3807,1,1)="r",SigmaEpsReinf(J3807,$AS$42:$AS$43,$AS$41,$AS$39,$AS$40,$AQ$38),""),"")</f>
        <v/>
      </c>
      <c r="Q3807" s="92" t="str">
        <f t="shared" si="606"/>
        <v/>
      </c>
      <c r="R3807" s="92" t="str">
        <f t="shared" si="607"/>
        <v/>
      </c>
      <c r="U3807" s="5"/>
      <c r="V3807" s="5"/>
      <c r="W3807" s="94" t="str">
        <f t="shared" si="605"/>
        <v/>
      </c>
      <c r="X3807" s="94" t="str">
        <f t="shared" si="608"/>
        <v/>
      </c>
      <c r="Y3807" s="5"/>
      <c r="BK3807" s="8"/>
      <c r="BL3807" s="5"/>
      <c r="BM3807" s="5"/>
      <c r="BN3807" s="5"/>
      <c r="BO3807" s="5"/>
      <c r="BP3807" s="1"/>
      <c r="BQ3807" s="1"/>
      <c r="BR3807" s="1"/>
      <c r="BS3807" s="1"/>
      <c r="BT3807" s="1"/>
      <c r="BU3807" s="4"/>
      <c r="BV3807" s="1"/>
      <c r="BW3807" s="3"/>
      <c r="BX3807" s="4"/>
      <c r="BY3807" s="5"/>
      <c r="BZ3807" s="5"/>
      <c r="CA3807" s="5"/>
      <c r="CB3807" s="5"/>
      <c r="CC3807" s="5"/>
      <c r="CD3807" s="43"/>
    </row>
    <row r="3808" spans="1:82" x14ac:dyDescent="0.25">
      <c r="A3808" s="8"/>
      <c r="B3808" s="5"/>
      <c r="C3808" s="5"/>
      <c r="D3808" s="5"/>
      <c r="E3808" s="5"/>
      <c r="F3808" s="94" t="str">
        <f t="shared" si="599"/>
        <v/>
      </c>
      <c r="G3808" s="94" t="str">
        <f t="shared" si="600"/>
        <v/>
      </c>
      <c r="H3808" s="127" t="str">
        <f>IF(A3808&lt;&gt;"",IF(MID(C3808,1,1)="c",$AS$26,IF(MID(C3808,1,1)="r",$AS$41,IF(MID(C3808,1,1)="p",#REF!,#REF!))),"")</f>
        <v/>
      </c>
      <c r="I3808" s="92" t="str">
        <f t="shared" si="601"/>
        <v/>
      </c>
      <c r="J3808" s="92" t="str">
        <f t="shared" si="602"/>
        <v/>
      </c>
      <c r="K3808" s="92" t="str">
        <f t="shared" si="603"/>
        <v/>
      </c>
      <c r="L3808" s="92" t="str">
        <f t="shared" si="604"/>
        <v/>
      </c>
      <c r="M3808" s="95" t="str">
        <f>IF(A3808&lt;&gt;"",IF(MID(C3808,1,1)="c",SigmaEpsConcrete(I3808,$AN$30:$AN$33,$AR$30:$AR$33,$AS$26,$AS$27,$AS$28,$AQ$20,$AU$19),""),"")</f>
        <v/>
      </c>
      <c r="N3808" s="95" t="str">
        <f>IF(A3808&lt;&gt;"",IF(MID(C3808,1,1)="r",SigmaEpsReinf(J3808,$AS$42:$AS$43,$AS$41,$AS$39,$AS$40,$AQ$38),""),"")</f>
        <v/>
      </c>
      <c r="Q3808" s="92" t="str">
        <f t="shared" si="606"/>
        <v/>
      </c>
      <c r="R3808" s="92" t="str">
        <f t="shared" si="607"/>
        <v/>
      </c>
      <c r="U3808" s="5"/>
      <c r="V3808" s="5"/>
      <c r="W3808" s="94" t="str">
        <f t="shared" si="605"/>
        <v/>
      </c>
      <c r="X3808" s="94" t="str">
        <f t="shared" si="608"/>
        <v/>
      </c>
      <c r="Y3808" s="5"/>
      <c r="BK3808" s="8"/>
      <c r="BL3808" s="5"/>
      <c r="BM3808" s="5"/>
      <c r="BN3808" s="5"/>
      <c r="BO3808" s="5"/>
      <c r="BP3808" s="1"/>
      <c r="BQ3808" s="1"/>
      <c r="BR3808" s="1"/>
      <c r="BS3808" s="1"/>
      <c r="BT3808" s="1"/>
      <c r="BU3808" s="4"/>
      <c r="BV3808" s="1"/>
      <c r="BW3808" s="3"/>
      <c r="BX3808" s="4"/>
      <c r="BY3808" s="5"/>
      <c r="BZ3808" s="5"/>
      <c r="CA3808" s="5"/>
      <c r="CB3808" s="5"/>
      <c r="CC3808" s="5"/>
      <c r="CD3808" s="43"/>
    </row>
    <row r="3809" spans="1:82" x14ac:dyDescent="0.25">
      <c r="A3809" s="8"/>
      <c r="B3809" s="5"/>
      <c r="C3809" s="5"/>
      <c r="D3809" s="5"/>
      <c r="E3809" s="5"/>
      <c r="F3809" s="94" t="str">
        <f t="shared" si="599"/>
        <v/>
      </c>
      <c r="G3809" s="94" t="str">
        <f t="shared" si="600"/>
        <v/>
      </c>
      <c r="H3809" s="127" t="str">
        <f>IF(A3809&lt;&gt;"",IF(MID(C3809,1,1)="c",$AS$26,IF(MID(C3809,1,1)="r",$AS$41,IF(MID(C3809,1,1)="p",#REF!,#REF!))),"")</f>
        <v/>
      </c>
      <c r="I3809" s="92" t="str">
        <f t="shared" si="601"/>
        <v/>
      </c>
      <c r="J3809" s="92" t="str">
        <f t="shared" si="602"/>
        <v/>
      </c>
      <c r="K3809" s="92" t="str">
        <f t="shared" si="603"/>
        <v/>
      </c>
      <c r="L3809" s="92" t="str">
        <f t="shared" si="604"/>
        <v/>
      </c>
      <c r="M3809" s="95" t="str">
        <f>IF(A3809&lt;&gt;"",IF(MID(C3809,1,1)="c",SigmaEpsConcrete(I3809,$AN$30:$AN$33,$AR$30:$AR$33,$AS$26,$AS$27,$AS$28,$AQ$20,$AU$19),""),"")</f>
        <v/>
      </c>
      <c r="N3809" s="95" t="str">
        <f>IF(A3809&lt;&gt;"",IF(MID(C3809,1,1)="r",SigmaEpsReinf(J3809,$AS$42:$AS$43,$AS$41,$AS$39,$AS$40,$AQ$38),""),"")</f>
        <v/>
      </c>
      <c r="Q3809" s="92" t="str">
        <f t="shared" si="606"/>
        <v/>
      </c>
      <c r="R3809" s="92" t="str">
        <f t="shared" si="607"/>
        <v/>
      </c>
      <c r="U3809" s="5"/>
      <c r="V3809" s="5"/>
      <c r="W3809" s="94" t="str">
        <f t="shared" si="605"/>
        <v/>
      </c>
      <c r="X3809" s="94" t="str">
        <f t="shared" si="608"/>
        <v/>
      </c>
      <c r="Y3809" s="5"/>
      <c r="BK3809" s="8"/>
      <c r="BL3809" s="5"/>
      <c r="BM3809" s="5"/>
      <c r="BN3809" s="5"/>
      <c r="BO3809" s="5"/>
      <c r="BP3809" s="1"/>
      <c r="BQ3809" s="1"/>
      <c r="BR3809" s="1"/>
      <c r="BS3809" s="1"/>
      <c r="BT3809" s="1"/>
      <c r="BU3809" s="4"/>
      <c r="BV3809" s="1"/>
      <c r="BW3809" s="3"/>
      <c r="BX3809" s="4"/>
      <c r="BY3809" s="5"/>
      <c r="BZ3809" s="5"/>
      <c r="CA3809" s="5"/>
      <c r="CB3809" s="5"/>
      <c r="CC3809" s="5"/>
      <c r="CD3809" s="43"/>
    </row>
    <row r="3810" spans="1:82" x14ac:dyDescent="0.25">
      <c r="A3810" s="8"/>
      <c r="B3810" s="5"/>
      <c r="C3810" s="5"/>
      <c r="D3810" s="5"/>
      <c r="E3810" s="5"/>
      <c r="F3810" s="94" t="str">
        <f t="shared" si="599"/>
        <v/>
      </c>
      <c r="G3810" s="94" t="str">
        <f t="shared" si="600"/>
        <v/>
      </c>
      <c r="H3810" s="127" t="str">
        <f>IF(A3810&lt;&gt;"",IF(MID(C3810,1,1)="c",$AS$26,IF(MID(C3810,1,1)="r",$AS$41,IF(MID(C3810,1,1)="p",#REF!,#REF!))),"")</f>
        <v/>
      </c>
      <c r="I3810" s="92" t="str">
        <f t="shared" si="601"/>
        <v/>
      </c>
      <c r="J3810" s="92" t="str">
        <f t="shared" si="602"/>
        <v/>
      </c>
      <c r="K3810" s="92" t="str">
        <f t="shared" si="603"/>
        <v/>
      </c>
      <c r="L3810" s="92" t="str">
        <f t="shared" si="604"/>
        <v/>
      </c>
      <c r="M3810" s="95" t="str">
        <f>IF(A3810&lt;&gt;"",IF(MID(C3810,1,1)="c",SigmaEpsConcrete(I3810,$AN$30:$AN$33,$AR$30:$AR$33,$AS$26,$AS$27,$AS$28,$AQ$20,$AU$19),""),"")</f>
        <v/>
      </c>
      <c r="N3810" s="95" t="str">
        <f>IF(A3810&lt;&gt;"",IF(MID(C3810,1,1)="r",SigmaEpsReinf(J3810,$AS$42:$AS$43,$AS$41,$AS$39,$AS$40,$AQ$38),""),"")</f>
        <v/>
      </c>
      <c r="Q3810" s="92" t="str">
        <f t="shared" si="606"/>
        <v/>
      </c>
      <c r="R3810" s="92" t="str">
        <f t="shared" si="607"/>
        <v/>
      </c>
      <c r="U3810" s="5"/>
      <c r="V3810" s="5"/>
      <c r="W3810" s="94" t="str">
        <f t="shared" si="605"/>
        <v/>
      </c>
      <c r="X3810" s="94" t="str">
        <f t="shared" si="608"/>
        <v/>
      </c>
      <c r="Y3810" s="5"/>
      <c r="BK3810" s="8"/>
      <c r="BL3810" s="5"/>
      <c r="BM3810" s="5"/>
      <c r="BN3810" s="5"/>
      <c r="BO3810" s="5"/>
      <c r="BP3810" s="1"/>
      <c r="BQ3810" s="1"/>
      <c r="BR3810" s="1"/>
      <c r="BS3810" s="1"/>
      <c r="BT3810" s="1"/>
      <c r="BU3810" s="4"/>
      <c r="BV3810" s="1"/>
      <c r="BW3810" s="3"/>
      <c r="BX3810" s="4"/>
      <c r="BY3810" s="5"/>
      <c r="BZ3810" s="5"/>
      <c r="CA3810" s="5"/>
      <c r="CB3810" s="5"/>
      <c r="CC3810" s="5"/>
      <c r="CD3810" s="43"/>
    </row>
    <row r="3811" spans="1:82" x14ac:dyDescent="0.25">
      <c r="A3811" s="8"/>
      <c r="B3811" s="5"/>
      <c r="C3811" s="5"/>
      <c r="D3811" s="5"/>
      <c r="E3811" s="5"/>
      <c r="F3811" s="94" t="str">
        <f t="shared" si="599"/>
        <v/>
      </c>
      <c r="G3811" s="94" t="str">
        <f t="shared" si="600"/>
        <v/>
      </c>
      <c r="H3811" s="127" t="str">
        <f>IF(A3811&lt;&gt;"",IF(MID(C3811,1,1)="c",$AS$26,IF(MID(C3811,1,1)="r",$AS$41,IF(MID(C3811,1,1)="p",#REF!,#REF!))),"")</f>
        <v/>
      </c>
      <c r="I3811" s="92" t="str">
        <f t="shared" si="601"/>
        <v/>
      </c>
      <c r="J3811" s="92" t="str">
        <f t="shared" si="602"/>
        <v/>
      </c>
      <c r="K3811" s="92" t="str">
        <f t="shared" si="603"/>
        <v/>
      </c>
      <c r="L3811" s="92" t="str">
        <f t="shared" si="604"/>
        <v/>
      </c>
      <c r="M3811" s="95" t="str">
        <f>IF(A3811&lt;&gt;"",IF(MID(C3811,1,1)="c",SigmaEpsConcrete(I3811,$AN$30:$AN$33,$AR$30:$AR$33,$AS$26,$AS$27,$AS$28,$AQ$20,$AU$19),""),"")</f>
        <v/>
      </c>
      <c r="N3811" s="95" t="str">
        <f>IF(A3811&lt;&gt;"",IF(MID(C3811,1,1)="r",SigmaEpsReinf(J3811,$AS$42:$AS$43,$AS$41,$AS$39,$AS$40,$AQ$38),""),"")</f>
        <v/>
      </c>
      <c r="Q3811" s="92" t="str">
        <f t="shared" si="606"/>
        <v/>
      </c>
      <c r="R3811" s="92" t="str">
        <f t="shared" si="607"/>
        <v/>
      </c>
      <c r="U3811" s="5"/>
      <c r="V3811" s="5"/>
      <c r="W3811" s="94" t="str">
        <f t="shared" si="605"/>
        <v/>
      </c>
      <c r="X3811" s="94" t="str">
        <f t="shared" si="608"/>
        <v/>
      </c>
      <c r="Y3811" s="5"/>
      <c r="BK3811" s="8"/>
      <c r="BL3811" s="5"/>
      <c r="BM3811" s="5"/>
      <c r="BN3811" s="5"/>
      <c r="BO3811" s="5"/>
      <c r="BP3811" s="1"/>
      <c r="BQ3811" s="1"/>
      <c r="BR3811" s="1"/>
      <c r="BS3811" s="1"/>
      <c r="BT3811" s="1"/>
      <c r="BU3811" s="4"/>
      <c r="BV3811" s="1"/>
      <c r="BW3811" s="3"/>
      <c r="BX3811" s="4"/>
      <c r="BY3811" s="5"/>
      <c r="BZ3811" s="5"/>
      <c r="CA3811" s="5"/>
      <c r="CB3811" s="5"/>
      <c r="CC3811" s="5"/>
      <c r="CD3811" s="43"/>
    </row>
    <row r="3812" spans="1:82" x14ac:dyDescent="0.25">
      <c r="A3812" s="8"/>
      <c r="B3812" s="5"/>
      <c r="C3812" s="5"/>
      <c r="D3812" s="5"/>
      <c r="E3812" s="5"/>
      <c r="F3812" s="94" t="str">
        <f t="shared" si="599"/>
        <v/>
      </c>
      <c r="G3812" s="94" t="str">
        <f t="shared" si="600"/>
        <v/>
      </c>
      <c r="H3812" s="127" t="str">
        <f>IF(A3812&lt;&gt;"",IF(MID(C3812,1,1)="c",$AS$26,IF(MID(C3812,1,1)="r",$AS$41,IF(MID(C3812,1,1)="p",#REF!,#REF!))),"")</f>
        <v/>
      </c>
      <c r="I3812" s="92" t="str">
        <f t="shared" si="601"/>
        <v/>
      </c>
      <c r="J3812" s="92" t="str">
        <f t="shared" si="602"/>
        <v/>
      </c>
      <c r="K3812" s="92" t="str">
        <f t="shared" si="603"/>
        <v/>
      </c>
      <c r="L3812" s="92" t="str">
        <f t="shared" si="604"/>
        <v/>
      </c>
      <c r="M3812" s="95" t="str">
        <f>IF(A3812&lt;&gt;"",IF(MID(C3812,1,1)="c",SigmaEpsConcrete(I3812,$AN$30:$AN$33,$AR$30:$AR$33,$AS$26,$AS$27,$AS$28,$AQ$20,$AU$19),""),"")</f>
        <v/>
      </c>
      <c r="N3812" s="95" t="str">
        <f>IF(A3812&lt;&gt;"",IF(MID(C3812,1,1)="r",SigmaEpsReinf(J3812,$AS$42:$AS$43,$AS$41,$AS$39,$AS$40,$AQ$38),""),"")</f>
        <v/>
      </c>
      <c r="Q3812" s="92" t="str">
        <f t="shared" si="606"/>
        <v/>
      </c>
      <c r="R3812" s="92" t="str">
        <f t="shared" si="607"/>
        <v/>
      </c>
      <c r="U3812" s="5"/>
      <c r="V3812" s="5"/>
      <c r="W3812" s="94" t="str">
        <f t="shared" si="605"/>
        <v/>
      </c>
      <c r="X3812" s="94" t="str">
        <f t="shared" si="608"/>
        <v/>
      </c>
      <c r="Y3812" s="5"/>
      <c r="BK3812" s="8"/>
      <c r="BL3812" s="5"/>
      <c r="BM3812" s="5"/>
      <c r="BN3812" s="5"/>
      <c r="BO3812" s="5"/>
      <c r="BP3812" s="1"/>
      <c r="BQ3812" s="1"/>
      <c r="BR3812" s="1"/>
      <c r="BS3812" s="1"/>
      <c r="BT3812" s="1"/>
      <c r="BU3812" s="4"/>
      <c r="BV3812" s="1"/>
      <c r="BW3812" s="3"/>
      <c r="BX3812" s="4"/>
      <c r="BY3812" s="5"/>
      <c r="BZ3812" s="5"/>
      <c r="CA3812" s="5"/>
      <c r="CB3812" s="5"/>
      <c r="CC3812" s="5"/>
      <c r="CD3812" s="43"/>
    </row>
    <row r="3813" spans="1:82" x14ac:dyDescent="0.25">
      <c r="A3813" s="8"/>
      <c r="B3813" s="5"/>
      <c r="C3813" s="5"/>
      <c r="D3813" s="5"/>
      <c r="E3813" s="5"/>
      <c r="F3813" s="94" t="str">
        <f t="shared" si="599"/>
        <v/>
      </c>
      <c r="G3813" s="94" t="str">
        <f t="shared" si="600"/>
        <v/>
      </c>
      <c r="H3813" s="127" t="str">
        <f>IF(A3813&lt;&gt;"",IF(MID(C3813,1,1)="c",$AS$26,IF(MID(C3813,1,1)="r",$AS$41,IF(MID(C3813,1,1)="p",#REF!,#REF!))),"")</f>
        <v/>
      </c>
      <c r="I3813" s="92" t="str">
        <f t="shared" si="601"/>
        <v/>
      </c>
      <c r="J3813" s="92" t="str">
        <f t="shared" si="602"/>
        <v/>
      </c>
      <c r="K3813" s="92" t="str">
        <f t="shared" si="603"/>
        <v/>
      </c>
      <c r="L3813" s="92" t="str">
        <f t="shared" si="604"/>
        <v/>
      </c>
      <c r="M3813" s="95" t="str">
        <f>IF(A3813&lt;&gt;"",IF(MID(C3813,1,1)="c",SigmaEpsConcrete(I3813,$AN$30:$AN$33,$AR$30:$AR$33,$AS$26,$AS$27,$AS$28,$AQ$20,$AU$19),""),"")</f>
        <v/>
      </c>
      <c r="N3813" s="95" t="str">
        <f>IF(A3813&lt;&gt;"",IF(MID(C3813,1,1)="r",SigmaEpsReinf(J3813,$AS$42:$AS$43,$AS$41,$AS$39,$AS$40,$AQ$38),""),"")</f>
        <v/>
      </c>
      <c r="Q3813" s="92" t="str">
        <f t="shared" si="606"/>
        <v/>
      </c>
      <c r="R3813" s="92" t="str">
        <f t="shared" si="607"/>
        <v/>
      </c>
      <c r="U3813" s="5"/>
      <c r="V3813" s="5"/>
      <c r="W3813" s="94" t="str">
        <f t="shared" si="605"/>
        <v/>
      </c>
      <c r="X3813" s="94" t="str">
        <f t="shared" si="608"/>
        <v/>
      </c>
      <c r="Y3813" s="5"/>
      <c r="BK3813" s="8"/>
      <c r="BL3813" s="5"/>
      <c r="BM3813" s="5"/>
      <c r="BN3813" s="5"/>
      <c r="BO3813" s="5"/>
      <c r="BP3813" s="1"/>
      <c r="BQ3813" s="1"/>
      <c r="BR3813" s="1"/>
      <c r="BS3813" s="1"/>
      <c r="BT3813" s="1"/>
      <c r="BU3813" s="4"/>
      <c r="BV3813" s="1"/>
      <c r="BW3813" s="3"/>
      <c r="BX3813" s="4"/>
      <c r="BY3813" s="5"/>
      <c r="BZ3813" s="5"/>
      <c r="CA3813" s="5"/>
      <c r="CB3813" s="5"/>
      <c r="CC3813" s="5"/>
      <c r="CD3813" s="43"/>
    </row>
    <row r="3814" spans="1:82" x14ac:dyDescent="0.25">
      <c r="A3814" s="8"/>
      <c r="B3814" s="5"/>
      <c r="C3814" s="5"/>
      <c r="D3814" s="5"/>
      <c r="E3814" s="5"/>
      <c r="F3814" s="94" t="str">
        <f t="shared" si="599"/>
        <v/>
      </c>
      <c r="G3814" s="94" t="str">
        <f t="shared" si="600"/>
        <v/>
      </c>
      <c r="H3814" s="127" t="str">
        <f>IF(A3814&lt;&gt;"",IF(MID(C3814,1,1)="c",$AS$26,IF(MID(C3814,1,1)="r",$AS$41,IF(MID(C3814,1,1)="p",#REF!,#REF!))),"")</f>
        <v/>
      </c>
      <c r="I3814" s="92" t="str">
        <f t="shared" si="601"/>
        <v/>
      </c>
      <c r="J3814" s="92" t="str">
        <f t="shared" si="602"/>
        <v/>
      </c>
      <c r="K3814" s="92" t="str">
        <f t="shared" si="603"/>
        <v/>
      </c>
      <c r="L3814" s="92" t="str">
        <f t="shared" si="604"/>
        <v/>
      </c>
      <c r="M3814" s="95" t="str">
        <f>IF(A3814&lt;&gt;"",IF(MID(C3814,1,1)="c",SigmaEpsConcrete(I3814,$AN$30:$AN$33,$AR$30:$AR$33,$AS$26,$AS$27,$AS$28,$AQ$20,$AU$19),""),"")</f>
        <v/>
      </c>
      <c r="N3814" s="95" t="str">
        <f>IF(A3814&lt;&gt;"",IF(MID(C3814,1,1)="r",SigmaEpsReinf(J3814,$AS$42:$AS$43,$AS$41,$AS$39,$AS$40,$AQ$38),""),"")</f>
        <v/>
      </c>
      <c r="Q3814" s="92" t="str">
        <f t="shared" si="606"/>
        <v/>
      </c>
      <c r="R3814" s="92" t="str">
        <f t="shared" si="607"/>
        <v/>
      </c>
      <c r="U3814" s="5"/>
      <c r="V3814" s="5"/>
      <c r="W3814" s="94" t="str">
        <f t="shared" si="605"/>
        <v/>
      </c>
      <c r="X3814" s="94" t="str">
        <f t="shared" si="608"/>
        <v/>
      </c>
      <c r="Y3814" s="5"/>
      <c r="BK3814" s="8"/>
      <c r="BL3814" s="5"/>
      <c r="BM3814" s="5"/>
      <c r="BN3814" s="5"/>
      <c r="BO3814" s="5"/>
      <c r="BP3814" s="1"/>
      <c r="BQ3814" s="1"/>
      <c r="BR3814" s="1"/>
      <c r="BS3814" s="1"/>
      <c r="BT3814" s="1"/>
      <c r="BU3814" s="4"/>
      <c r="BV3814" s="1"/>
      <c r="BW3814" s="3"/>
      <c r="BX3814" s="4"/>
      <c r="BY3814" s="5"/>
      <c r="BZ3814" s="5"/>
      <c r="CA3814" s="5"/>
      <c r="CB3814" s="5"/>
      <c r="CC3814" s="5"/>
      <c r="CD3814" s="43"/>
    </row>
    <row r="3815" spans="1:82" x14ac:dyDescent="0.25">
      <c r="A3815" s="8"/>
      <c r="B3815" s="5"/>
      <c r="C3815" s="5"/>
      <c r="D3815" s="5"/>
      <c r="E3815" s="5"/>
      <c r="F3815" s="94" t="str">
        <f t="shared" si="599"/>
        <v/>
      </c>
      <c r="G3815" s="94" t="str">
        <f t="shared" si="600"/>
        <v/>
      </c>
      <c r="H3815" s="127" t="str">
        <f>IF(A3815&lt;&gt;"",IF(MID(C3815,1,1)="c",$AS$26,IF(MID(C3815,1,1)="r",$AS$41,IF(MID(C3815,1,1)="p",#REF!,#REF!))),"")</f>
        <v/>
      </c>
      <c r="I3815" s="92" t="str">
        <f t="shared" si="601"/>
        <v/>
      </c>
      <c r="J3815" s="92" t="str">
        <f t="shared" si="602"/>
        <v/>
      </c>
      <c r="K3815" s="92" t="str">
        <f t="shared" si="603"/>
        <v/>
      </c>
      <c r="L3815" s="92" t="str">
        <f t="shared" si="604"/>
        <v/>
      </c>
      <c r="M3815" s="95" t="str">
        <f>IF(A3815&lt;&gt;"",IF(MID(C3815,1,1)="c",SigmaEpsConcrete(I3815,$AN$30:$AN$33,$AR$30:$AR$33,$AS$26,$AS$27,$AS$28,$AQ$20,$AU$19),""),"")</f>
        <v/>
      </c>
      <c r="N3815" s="95" t="str">
        <f>IF(A3815&lt;&gt;"",IF(MID(C3815,1,1)="r",SigmaEpsReinf(J3815,$AS$42:$AS$43,$AS$41,$AS$39,$AS$40,$AQ$38),""),"")</f>
        <v/>
      </c>
      <c r="Q3815" s="92" t="str">
        <f t="shared" si="606"/>
        <v/>
      </c>
      <c r="R3815" s="92" t="str">
        <f t="shared" si="607"/>
        <v/>
      </c>
      <c r="U3815" s="5"/>
      <c r="V3815" s="5"/>
      <c r="W3815" s="94" t="str">
        <f t="shared" si="605"/>
        <v/>
      </c>
      <c r="X3815" s="94" t="str">
        <f t="shared" si="608"/>
        <v/>
      </c>
      <c r="Y3815" s="5"/>
      <c r="BK3815" s="8"/>
      <c r="BL3815" s="5"/>
      <c r="BM3815" s="5"/>
      <c r="BN3815" s="5"/>
      <c r="BO3815" s="5"/>
      <c r="BP3815" s="1"/>
      <c r="BQ3815" s="1"/>
      <c r="BR3815" s="1"/>
      <c r="BS3815" s="1"/>
      <c r="BT3815" s="1"/>
      <c r="BU3815" s="4"/>
      <c r="BV3815" s="1"/>
      <c r="BW3815" s="3"/>
      <c r="BX3815" s="4"/>
      <c r="BY3815" s="5"/>
      <c r="BZ3815" s="5"/>
      <c r="CA3815" s="5"/>
      <c r="CB3815" s="5"/>
      <c r="CC3815" s="5"/>
      <c r="CD3815" s="43"/>
    </row>
    <row r="3816" spans="1:82" x14ac:dyDescent="0.25">
      <c r="A3816" s="8"/>
      <c r="B3816" s="5"/>
      <c r="C3816" s="5"/>
      <c r="D3816" s="5"/>
      <c r="E3816" s="5"/>
      <c r="F3816" s="94" t="str">
        <f t="shared" si="599"/>
        <v/>
      </c>
      <c r="G3816" s="94" t="str">
        <f t="shared" si="600"/>
        <v/>
      </c>
      <c r="H3816" s="127" t="str">
        <f>IF(A3816&lt;&gt;"",IF(MID(C3816,1,1)="c",$AS$26,IF(MID(C3816,1,1)="r",$AS$41,IF(MID(C3816,1,1)="p",#REF!,#REF!))),"")</f>
        <v/>
      </c>
      <c r="I3816" s="92" t="str">
        <f t="shared" si="601"/>
        <v/>
      </c>
      <c r="J3816" s="92" t="str">
        <f t="shared" si="602"/>
        <v/>
      </c>
      <c r="K3816" s="92" t="str">
        <f t="shared" si="603"/>
        <v/>
      </c>
      <c r="L3816" s="92" t="str">
        <f t="shared" si="604"/>
        <v/>
      </c>
      <c r="M3816" s="95" t="str">
        <f>IF(A3816&lt;&gt;"",IF(MID(C3816,1,1)="c",SigmaEpsConcrete(I3816,$AN$30:$AN$33,$AR$30:$AR$33,$AS$26,$AS$27,$AS$28,$AQ$20,$AU$19),""),"")</f>
        <v/>
      </c>
      <c r="N3816" s="95" t="str">
        <f>IF(A3816&lt;&gt;"",IF(MID(C3816,1,1)="r",SigmaEpsReinf(J3816,$AS$42:$AS$43,$AS$41,$AS$39,$AS$40,$AQ$38),""),"")</f>
        <v/>
      </c>
      <c r="Q3816" s="92" t="str">
        <f t="shared" si="606"/>
        <v/>
      </c>
      <c r="R3816" s="92" t="str">
        <f t="shared" si="607"/>
        <v/>
      </c>
      <c r="U3816" s="5"/>
      <c r="V3816" s="5"/>
      <c r="W3816" s="94" t="str">
        <f t="shared" si="605"/>
        <v/>
      </c>
      <c r="X3816" s="94" t="str">
        <f t="shared" si="608"/>
        <v/>
      </c>
      <c r="Y3816" s="5"/>
      <c r="BK3816" s="8"/>
      <c r="BL3816" s="5"/>
      <c r="BM3816" s="5"/>
      <c r="BN3816" s="5"/>
      <c r="BO3816" s="5"/>
      <c r="BP3816" s="1"/>
      <c r="BQ3816" s="1"/>
      <c r="BR3816" s="1"/>
      <c r="BS3816" s="1"/>
      <c r="BT3816" s="1"/>
      <c r="BU3816" s="4"/>
      <c r="BV3816" s="1"/>
      <c r="BW3816" s="3"/>
      <c r="BX3816" s="4"/>
      <c r="BY3816" s="5"/>
      <c r="BZ3816" s="5"/>
      <c r="CA3816" s="5"/>
      <c r="CB3816" s="5"/>
      <c r="CC3816" s="5"/>
      <c r="CD3816" s="43"/>
    </row>
    <row r="3817" spans="1:82" x14ac:dyDescent="0.25">
      <c r="A3817" s="8"/>
      <c r="B3817" s="5"/>
      <c r="C3817" s="5"/>
      <c r="D3817" s="5"/>
      <c r="E3817" s="5"/>
      <c r="F3817" s="94" t="str">
        <f t="shared" si="599"/>
        <v/>
      </c>
      <c r="G3817" s="94" t="str">
        <f t="shared" si="600"/>
        <v/>
      </c>
      <c r="H3817" s="127" t="str">
        <f>IF(A3817&lt;&gt;"",IF(MID(C3817,1,1)="c",$AS$26,IF(MID(C3817,1,1)="r",$AS$41,IF(MID(C3817,1,1)="p",#REF!,#REF!))),"")</f>
        <v/>
      </c>
      <c r="I3817" s="92" t="str">
        <f t="shared" si="601"/>
        <v/>
      </c>
      <c r="J3817" s="92" t="str">
        <f t="shared" si="602"/>
        <v/>
      </c>
      <c r="K3817" s="92" t="str">
        <f t="shared" si="603"/>
        <v/>
      </c>
      <c r="L3817" s="92" t="str">
        <f t="shared" si="604"/>
        <v/>
      </c>
      <c r="M3817" s="95" t="str">
        <f>IF(A3817&lt;&gt;"",IF(MID(C3817,1,1)="c",SigmaEpsConcrete(I3817,$AN$30:$AN$33,$AR$30:$AR$33,$AS$26,$AS$27,$AS$28,$AQ$20,$AU$19),""),"")</f>
        <v/>
      </c>
      <c r="N3817" s="95" t="str">
        <f>IF(A3817&lt;&gt;"",IF(MID(C3817,1,1)="r",SigmaEpsReinf(J3817,$AS$42:$AS$43,$AS$41,$AS$39,$AS$40,$AQ$38),""),"")</f>
        <v/>
      </c>
      <c r="Q3817" s="92" t="str">
        <f t="shared" si="606"/>
        <v/>
      </c>
      <c r="R3817" s="92" t="str">
        <f t="shared" si="607"/>
        <v/>
      </c>
      <c r="U3817" s="5"/>
      <c r="V3817" s="5"/>
      <c r="W3817" s="94" t="str">
        <f t="shared" si="605"/>
        <v/>
      </c>
      <c r="X3817" s="94" t="str">
        <f t="shared" si="608"/>
        <v/>
      </c>
      <c r="Y3817" s="5"/>
      <c r="BK3817" s="8"/>
      <c r="BL3817" s="5"/>
      <c r="BM3817" s="5"/>
      <c r="BN3817" s="5"/>
      <c r="BO3817" s="5"/>
      <c r="BP3817" s="1"/>
      <c r="BQ3817" s="1"/>
      <c r="BR3817" s="1"/>
      <c r="BS3817" s="1"/>
      <c r="BT3817" s="1"/>
      <c r="BU3817" s="4"/>
      <c r="BV3817" s="1"/>
      <c r="BW3817" s="3"/>
      <c r="BX3817" s="4"/>
      <c r="BY3817" s="5"/>
      <c r="BZ3817" s="5"/>
      <c r="CA3817" s="5"/>
      <c r="CB3817" s="5"/>
      <c r="CC3817" s="5"/>
      <c r="CD3817" s="43"/>
    </row>
    <row r="3818" spans="1:82" x14ac:dyDescent="0.25">
      <c r="A3818" s="8"/>
      <c r="B3818" s="5"/>
      <c r="C3818" s="5"/>
      <c r="D3818" s="5"/>
      <c r="E3818" s="5"/>
      <c r="F3818" s="94" t="str">
        <f t="shared" si="599"/>
        <v/>
      </c>
      <c r="G3818" s="94" t="str">
        <f t="shared" si="600"/>
        <v/>
      </c>
      <c r="H3818" s="127" t="str">
        <f>IF(A3818&lt;&gt;"",IF(MID(C3818,1,1)="c",$AS$26,IF(MID(C3818,1,1)="r",$AS$41,IF(MID(C3818,1,1)="p",#REF!,#REF!))),"")</f>
        <v/>
      </c>
      <c r="I3818" s="92" t="str">
        <f t="shared" si="601"/>
        <v/>
      </c>
      <c r="J3818" s="92" t="str">
        <f t="shared" si="602"/>
        <v/>
      </c>
      <c r="K3818" s="92" t="str">
        <f t="shared" si="603"/>
        <v/>
      </c>
      <c r="L3818" s="92" t="str">
        <f t="shared" si="604"/>
        <v/>
      </c>
      <c r="M3818" s="95" t="str">
        <f>IF(A3818&lt;&gt;"",IF(MID(C3818,1,1)="c",SigmaEpsConcrete(I3818,$AN$30:$AN$33,$AR$30:$AR$33,$AS$26,$AS$27,$AS$28,$AQ$20,$AU$19),""),"")</f>
        <v/>
      </c>
      <c r="N3818" s="95" t="str">
        <f>IF(A3818&lt;&gt;"",IF(MID(C3818,1,1)="r",SigmaEpsReinf(J3818,$AS$42:$AS$43,$AS$41,$AS$39,$AS$40,$AQ$38),""),"")</f>
        <v/>
      </c>
      <c r="Q3818" s="92" t="str">
        <f t="shared" si="606"/>
        <v/>
      </c>
      <c r="R3818" s="92" t="str">
        <f t="shared" si="607"/>
        <v/>
      </c>
      <c r="U3818" s="5"/>
      <c r="V3818" s="5"/>
      <c r="W3818" s="94" t="str">
        <f t="shared" si="605"/>
        <v/>
      </c>
      <c r="X3818" s="94" t="str">
        <f t="shared" si="608"/>
        <v/>
      </c>
      <c r="Y3818" s="5"/>
      <c r="BK3818" s="8"/>
      <c r="BL3818" s="5"/>
      <c r="BM3818" s="5"/>
      <c r="BN3818" s="5"/>
      <c r="BO3818" s="5"/>
      <c r="BP3818" s="1"/>
      <c r="BQ3818" s="1"/>
      <c r="BR3818" s="1"/>
      <c r="BS3818" s="1"/>
      <c r="BT3818" s="1"/>
      <c r="BU3818" s="4"/>
      <c r="BV3818" s="1"/>
      <c r="BW3818" s="3"/>
      <c r="BX3818" s="4"/>
      <c r="BY3818" s="5"/>
      <c r="BZ3818" s="5"/>
      <c r="CA3818" s="5"/>
      <c r="CB3818" s="5"/>
      <c r="CC3818" s="5"/>
      <c r="CD3818" s="43"/>
    </row>
    <row r="3819" spans="1:82" x14ac:dyDescent="0.25">
      <c r="A3819" s="8"/>
      <c r="B3819" s="5"/>
      <c r="C3819" s="5"/>
      <c r="D3819" s="5"/>
      <c r="E3819" s="5"/>
      <c r="F3819" s="94" t="str">
        <f t="shared" si="599"/>
        <v/>
      </c>
      <c r="G3819" s="94" t="str">
        <f t="shared" si="600"/>
        <v/>
      </c>
      <c r="H3819" s="127" t="str">
        <f>IF(A3819&lt;&gt;"",IF(MID(C3819,1,1)="c",$AS$26,IF(MID(C3819,1,1)="r",$AS$41,IF(MID(C3819,1,1)="p",#REF!,#REF!))),"")</f>
        <v/>
      </c>
      <c r="I3819" s="92" t="str">
        <f t="shared" si="601"/>
        <v/>
      </c>
      <c r="J3819" s="92" t="str">
        <f t="shared" si="602"/>
        <v/>
      </c>
      <c r="K3819" s="92" t="str">
        <f t="shared" si="603"/>
        <v/>
      </c>
      <c r="L3819" s="92" t="str">
        <f t="shared" si="604"/>
        <v/>
      </c>
      <c r="M3819" s="95" t="str">
        <f>IF(A3819&lt;&gt;"",IF(MID(C3819,1,1)="c",SigmaEpsConcrete(I3819,$AN$30:$AN$33,$AR$30:$AR$33,$AS$26,$AS$27,$AS$28,$AQ$20,$AU$19),""),"")</f>
        <v/>
      </c>
      <c r="N3819" s="95" t="str">
        <f>IF(A3819&lt;&gt;"",IF(MID(C3819,1,1)="r",SigmaEpsReinf(J3819,$AS$42:$AS$43,$AS$41,$AS$39,$AS$40,$AQ$38),""),"")</f>
        <v/>
      </c>
      <c r="Q3819" s="92" t="str">
        <f t="shared" si="606"/>
        <v/>
      </c>
      <c r="R3819" s="92" t="str">
        <f t="shared" si="607"/>
        <v/>
      </c>
      <c r="U3819" s="5"/>
      <c r="V3819" s="5"/>
      <c r="W3819" s="94" t="str">
        <f t="shared" si="605"/>
        <v/>
      </c>
      <c r="X3819" s="94" t="str">
        <f t="shared" si="608"/>
        <v/>
      </c>
      <c r="Y3819" s="5"/>
      <c r="BK3819" s="8"/>
      <c r="BL3819" s="5"/>
      <c r="BM3819" s="5"/>
      <c r="BN3819" s="5"/>
      <c r="BO3819" s="5"/>
      <c r="BP3819" s="1"/>
      <c r="BQ3819" s="1"/>
      <c r="BR3819" s="1"/>
      <c r="BS3819" s="1"/>
      <c r="BT3819" s="1"/>
      <c r="BU3819" s="4"/>
      <c r="BV3819" s="1"/>
      <c r="BW3819" s="3"/>
      <c r="BX3819" s="4"/>
      <c r="BY3819" s="5"/>
      <c r="BZ3819" s="5"/>
      <c r="CA3819" s="5"/>
      <c r="CB3819" s="5"/>
      <c r="CC3819" s="5"/>
      <c r="CD3819" s="43"/>
    </row>
    <row r="3820" spans="1:82" x14ac:dyDescent="0.25">
      <c r="A3820" s="8"/>
      <c r="B3820" s="5"/>
      <c r="C3820" s="5"/>
      <c r="D3820" s="5"/>
      <c r="E3820" s="5"/>
      <c r="F3820" s="94" t="str">
        <f t="shared" si="599"/>
        <v/>
      </c>
      <c r="G3820" s="94" t="str">
        <f t="shared" si="600"/>
        <v/>
      </c>
      <c r="H3820" s="127" t="str">
        <f>IF(A3820&lt;&gt;"",IF(MID(C3820,1,1)="c",$AS$26,IF(MID(C3820,1,1)="r",$AS$41,IF(MID(C3820,1,1)="p",#REF!,#REF!))),"")</f>
        <v/>
      </c>
      <c r="I3820" s="92" t="str">
        <f t="shared" si="601"/>
        <v/>
      </c>
      <c r="J3820" s="92" t="str">
        <f t="shared" si="602"/>
        <v/>
      </c>
      <c r="K3820" s="92" t="str">
        <f t="shared" si="603"/>
        <v/>
      </c>
      <c r="L3820" s="92" t="str">
        <f t="shared" si="604"/>
        <v/>
      </c>
      <c r="M3820" s="95" t="str">
        <f>IF(A3820&lt;&gt;"",IF(MID(C3820,1,1)="c",SigmaEpsConcrete(I3820,$AN$30:$AN$33,$AR$30:$AR$33,$AS$26,$AS$27,$AS$28,$AQ$20,$AU$19),""),"")</f>
        <v/>
      </c>
      <c r="N3820" s="95" t="str">
        <f>IF(A3820&lt;&gt;"",IF(MID(C3820,1,1)="r",SigmaEpsReinf(J3820,$AS$42:$AS$43,$AS$41,$AS$39,$AS$40,$AQ$38),""),"")</f>
        <v/>
      </c>
      <c r="Q3820" s="92" t="str">
        <f t="shared" si="606"/>
        <v/>
      </c>
      <c r="R3820" s="92" t="str">
        <f t="shared" si="607"/>
        <v/>
      </c>
      <c r="U3820" s="5"/>
      <c r="V3820" s="5"/>
      <c r="W3820" s="94" t="str">
        <f t="shared" si="605"/>
        <v/>
      </c>
      <c r="X3820" s="94" t="str">
        <f t="shared" si="608"/>
        <v/>
      </c>
      <c r="Y3820" s="5"/>
      <c r="BK3820" s="8"/>
      <c r="BL3820" s="5"/>
      <c r="BM3820" s="5"/>
      <c r="BN3820" s="5"/>
      <c r="BO3820" s="5"/>
      <c r="BP3820" s="1"/>
      <c r="BQ3820" s="1"/>
      <c r="BR3820" s="1"/>
      <c r="BS3820" s="1"/>
      <c r="BT3820" s="1"/>
      <c r="BU3820" s="4"/>
      <c r="BV3820" s="1"/>
      <c r="BW3820" s="3"/>
      <c r="BX3820" s="4"/>
      <c r="BY3820" s="5"/>
      <c r="BZ3820" s="5"/>
      <c r="CA3820" s="5"/>
      <c r="CB3820" s="5"/>
      <c r="CC3820" s="5"/>
      <c r="CD3820" s="43"/>
    </row>
    <row r="3821" spans="1:82" x14ac:dyDescent="0.25">
      <c r="A3821" s="8"/>
      <c r="B3821" s="5"/>
      <c r="C3821" s="5"/>
      <c r="D3821" s="5"/>
      <c r="E3821" s="5"/>
      <c r="F3821" s="94" t="str">
        <f t="shared" si="599"/>
        <v/>
      </c>
      <c r="G3821" s="94" t="str">
        <f t="shared" si="600"/>
        <v/>
      </c>
      <c r="H3821" s="127" t="str">
        <f>IF(A3821&lt;&gt;"",IF(MID(C3821,1,1)="c",$AS$26,IF(MID(C3821,1,1)="r",$AS$41,IF(MID(C3821,1,1)="p",#REF!,#REF!))),"")</f>
        <v/>
      </c>
      <c r="I3821" s="92" t="str">
        <f t="shared" si="601"/>
        <v/>
      </c>
      <c r="J3821" s="92" t="str">
        <f t="shared" si="602"/>
        <v/>
      </c>
      <c r="K3821" s="92" t="str">
        <f t="shared" si="603"/>
        <v/>
      </c>
      <c r="L3821" s="92" t="str">
        <f t="shared" si="604"/>
        <v/>
      </c>
      <c r="M3821" s="95" t="str">
        <f>IF(A3821&lt;&gt;"",IF(MID(C3821,1,1)="c",SigmaEpsConcrete(I3821,$AN$30:$AN$33,$AR$30:$AR$33,$AS$26,$AS$27,$AS$28,$AQ$20,$AU$19),""),"")</f>
        <v/>
      </c>
      <c r="N3821" s="95" t="str">
        <f>IF(A3821&lt;&gt;"",IF(MID(C3821,1,1)="r",SigmaEpsReinf(J3821,$AS$42:$AS$43,$AS$41,$AS$39,$AS$40,$AQ$38),""),"")</f>
        <v/>
      </c>
      <c r="Q3821" s="92" t="str">
        <f t="shared" si="606"/>
        <v/>
      </c>
      <c r="R3821" s="92" t="str">
        <f t="shared" si="607"/>
        <v/>
      </c>
      <c r="U3821" s="5"/>
      <c r="V3821" s="5"/>
      <c r="W3821" s="94" t="str">
        <f t="shared" si="605"/>
        <v/>
      </c>
      <c r="X3821" s="94" t="str">
        <f t="shared" si="608"/>
        <v/>
      </c>
      <c r="Y3821" s="5"/>
      <c r="BK3821" s="8"/>
      <c r="BL3821" s="5"/>
      <c r="BM3821" s="5"/>
      <c r="BN3821" s="5"/>
      <c r="BO3821" s="5"/>
      <c r="BP3821" s="1"/>
      <c r="BQ3821" s="1"/>
      <c r="BR3821" s="1"/>
      <c r="BS3821" s="1"/>
      <c r="BT3821" s="1"/>
      <c r="BU3821" s="4"/>
      <c r="BV3821" s="1"/>
      <c r="BW3821" s="3"/>
      <c r="BX3821" s="4"/>
      <c r="BY3821" s="5"/>
      <c r="BZ3821" s="5"/>
      <c r="CA3821" s="5"/>
      <c r="CB3821" s="5"/>
      <c r="CC3821" s="5"/>
      <c r="CD3821" s="43"/>
    </row>
    <row r="3822" spans="1:82" x14ac:dyDescent="0.25">
      <c r="A3822" s="8"/>
      <c r="B3822" s="5"/>
      <c r="C3822" s="5"/>
      <c r="D3822" s="5"/>
      <c r="E3822" s="5"/>
      <c r="F3822" s="94" t="str">
        <f t="shared" si="599"/>
        <v/>
      </c>
      <c r="G3822" s="94" t="str">
        <f t="shared" si="600"/>
        <v/>
      </c>
      <c r="H3822" s="127" t="str">
        <f>IF(A3822&lt;&gt;"",IF(MID(C3822,1,1)="c",$AS$26,IF(MID(C3822,1,1)="r",$AS$41,IF(MID(C3822,1,1)="p",#REF!,#REF!))),"")</f>
        <v/>
      </c>
      <c r="I3822" s="92" t="str">
        <f t="shared" si="601"/>
        <v/>
      </c>
      <c r="J3822" s="92" t="str">
        <f t="shared" si="602"/>
        <v/>
      </c>
      <c r="K3822" s="92" t="str">
        <f t="shared" si="603"/>
        <v/>
      </c>
      <c r="L3822" s="92" t="str">
        <f t="shared" si="604"/>
        <v/>
      </c>
      <c r="M3822" s="95" t="str">
        <f>IF(A3822&lt;&gt;"",IF(MID(C3822,1,1)="c",SigmaEpsConcrete(I3822,$AN$30:$AN$33,$AR$30:$AR$33,$AS$26,$AS$27,$AS$28,$AQ$20,$AU$19),""),"")</f>
        <v/>
      </c>
      <c r="N3822" s="95" t="str">
        <f>IF(A3822&lt;&gt;"",IF(MID(C3822,1,1)="r",SigmaEpsReinf(J3822,$AS$42:$AS$43,$AS$41,$AS$39,$AS$40,$AQ$38),""),"")</f>
        <v/>
      </c>
      <c r="Q3822" s="92" t="str">
        <f t="shared" si="606"/>
        <v/>
      </c>
      <c r="R3822" s="92" t="str">
        <f t="shared" si="607"/>
        <v/>
      </c>
      <c r="U3822" s="5"/>
      <c r="V3822" s="5"/>
      <c r="W3822" s="94" t="str">
        <f t="shared" si="605"/>
        <v/>
      </c>
      <c r="X3822" s="94" t="str">
        <f t="shared" si="608"/>
        <v/>
      </c>
      <c r="Y3822" s="5"/>
      <c r="BK3822" s="8"/>
      <c r="BL3822" s="5"/>
      <c r="BM3822" s="5"/>
      <c r="BN3822" s="5"/>
      <c r="BO3822" s="5"/>
      <c r="BP3822" s="1"/>
      <c r="BQ3822" s="1"/>
      <c r="BR3822" s="1"/>
      <c r="BS3822" s="1"/>
      <c r="BT3822" s="1"/>
      <c r="BU3822" s="4"/>
      <c r="BV3822" s="1"/>
      <c r="BW3822" s="3"/>
      <c r="BX3822" s="4"/>
      <c r="BY3822" s="5"/>
      <c r="BZ3822" s="5"/>
      <c r="CA3822" s="5"/>
      <c r="CB3822" s="5"/>
      <c r="CC3822" s="5"/>
      <c r="CD3822" s="43"/>
    </row>
    <row r="3823" spans="1:82" x14ac:dyDescent="0.25">
      <c r="A3823" s="8"/>
      <c r="B3823" s="5"/>
      <c r="C3823" s="5"/>
      <c r="D3823" s="5"/>
      <c r="E3823" s="5"/>
      <c r="F3823" s="94" t="str">
        <f t="shared" si="599"/>
        <v/>
      </c>
      <c r="G3823" s="94" t="str">
        <f t="shared" si="600"/>
        <v/>
      </c>
      <c r="H3823" s="127" t="str">
        <f>IF(A3823&lt;&gt;"",IF(MID(C3823,1,1)="c",$AS$26,IF(MID(C3823,1,1)="r",$AS$41,IF(MID(C3823,1,1)="p",#REF!,#REF!))),"")</f>
        <v/>
      </c>
      <c r="I3823" s="92" t="str">
        <f t="shared" si="601"/>
        <v/>
      </c>
      <c r="J3823" s="92" t="str">
        <f t="shared" si="602"/>
        <v/>
      </c>
      <c r="K3823" s="92" t="str">
        <f t="shared" si="603"/>
        <v/>
      </c>
      <c r="L3823" s="92" t="str">
        <f t="shared" si="604"/>
        <v/>
      </c>
      <c r="M3823" s="95" t="str">
        <f>IF(A3823&lt;&gt;"",IF(MID(C3823,1,1)="c",SigmaEpsConcrete(I3823,$AN$30:$AN$33,$AR$30:$AR$33,$AS$26,$AS$27,$AS$28,$AQ$20,$AU$19),""),"")</f>
        <v/>
      </c>
      <c r="N3823" s="95" t="str">
        <f>IF(A3823&lt;&gt;"",IF(MID(C3823,1,1)="r",SigmaEpsReinf(J3823,$AS$42:$AS$43,$AS$41,$AS$39,$AS$40,$AQ$38),""),"")</f>
        <v/>
      </c>
      <c r="Q3823" s="92" t="str">
        <f t="shared" si="606"/>
        <v/>
      </c>
      <c r="R3823" s="92" t="str">
        <f t="shared" si="607"/>
        <v/>
      </c>
      <c r="U3823" s="5"/>
      <c r="V3823" s="5"/>
      <c r="W3823" s="94" t="str">
        <f t="shared" si="605"/>
        <v/>
      </c>
      <c r="X3823" s="94" t="str">
        <f t="shared" si="608"/>
        <v/>
      </c>
      <c r="Y3823" s="5"/>
      <c r="BK3823" s="8"/>
      <c r="BL3823" s="5"/>
      <c r="BM3823" s="5"/>
      <c r="BN3823" s="5"/>
      <c r="BO3823" s="5"/>
      <c r="BP3823" s="1"/>
      <c r="BQ3823" s="1"/>
      <c r="BR3823" s="1"/>
      <c r="BS3823" s="1"/>
      <c r="BT3823" s="1"/>
      <c r="BU3823" s="4"/>
      <c r="BV3823" s="1"/>
      <c r="BW3823" s="3"/>
      <c r="BX3823" s="4"/>
      <c r="BY3823" s="5"/>
      <c r="BZ3823" s="5"/>
      <c r="CA3823" s="5"/>
      <c r="CB3823" s="5"/>
      <c r="CC3823" s="5"/>
      <c r="CD3823" s="43"/>
    </row>
    <row r="3824" spans="1:82" x14ac:dyDescent="0.25">
      <c r="A3824" s="8"/>
      <c r="B3824" s="5"/>
      <c r="C3824" s="5"/>
      <c r="D3824" s="5"/>
      <c r="E3824" s="5"/>
      <c r="F3824" s="94" t="str">
        <f t="shared" si="599"/>
        <v/>
      </c>
      <c r="G3824" s="94" t="str">
        <f t="shared" si="600"/>
        <v/>
      </c>
      <c r="H3824" s="127" t="str">
        <f>IF(A3824&lt;&gt;"",IF(MID(C3824,1,1)="c",$AS$26,IF(MID(C3824,1,1)="r",$AS$41,IF(MID(C3824,1,1)="p",#REF!,#REF!))),"")</f>
        <v/>
      </c>
      <c r="I3824" s="92" t="str">
        <f t="shared" si="601"/>
        <v/>
      </c>
      <c r="J3824" s="92" t="str">
        <f t="shared" si="602"/>
        <v/>
      </c>
      <c r="K3824" s="92" t="str">
        <f t="shared" si="603"/>
        <v/>
      </c>
      <c r="L3824" s="92" t="str">
        <f t="shared" si="604"/>
        <v/>
      </c>
      <c r="M3824" s="95" t="str">
        <f>IF(A3824&lt;&gt;"",IF(MID(C3824,1,1)="c",SigmaEpsConcrete(I3824,$AN$30:$AN$33,$AR$30:$AR$33,$AS$26,$AS$27,$AS$28,$AQ$20,$AU$19),""),"")</f>
        <v/>
      </c>
      <c r="N3824" s="95" t="str">
        <f>IF(A3824&lt;&gt;"",IF(MID(C3824,1,1)="r",SigmaEpsReinf(J3824,$AS$42:$AS$43,$AS$41,$AS$39,$AS$40,$AQ$38),""),"")</f>
        <v/>
      </c>
      <c r="Q3824" s="92" t="str">
        <f t="shared" si="606"/>
        <v/>
      </c>
      <c r="R3824" s="92" t="str">
        <f t="shared" si="607"/>
        <v/>
      </c>
      <c r="U3824" s="5"/>
      <c r="V3824" s="5"/>
      <c r="W3824" s="94" t="str">
        <f t="shared" si="605"/>
        <v/>
      </c>
      <c r="X3824" s="94" t="str">
        <f t="shared" si="608"/>
        <v/>
      </c>
      <c r="Y3824" s="5"/>
      <c r="BK3824" s="8"/>
      <c r="BL3824" s="5"/>
      <c r="BM3824" s="5"/>
      <c r="BN3824" s="5"/>
      <c r="BO3824" s="5"/>
      <c r="BP3824" s="1"/>
      <c r="BQ3824" s="1"/>
      <c r="BR3824" s="1"/>
      <c r="BS3824" s="1"/>
      <c r="BT3824" s="1"/>
      <c r="BU3824" s="4"/>
      <c r="BV3824" s="1"/>
      <c r="BW3824" s="3"/>
      <c r="BX3824" s="4"/>
      <c r="BY3824" s="5"/>
      <c r="BZ3824" s="5"/>
      <c r="CA3824" s="5"/>
      <c r="CB3824" s="5"/>
      <c r="CC3824" s="5"/>
      <c r="CD3824" s="43"/>
    </row>
    <row r="3825" spans="1:82" x14ac:dyDescent="0.25">
      <c r="A3825" s="8"/>
      <c r="B3825" s="5"/>
      <c r="C3825" s="5"/>
      <c r="D3825" s="5"/>
      <c r="E3825" s="5"/>
      <c r="F3825" s="94" t="str">
        <f t="shared" si="599"/>
        <v/>
      </c>
      <c r="G3825" s="94" t="str">
        <f t="shared" si="600"/>
        <v/>
      </c>
      <c r="H3825" s="127" t="str">
        <f>IF(A3825&lt;&gt;"",IF(MID(C3825,1,1)="c",$AS$26,IF(MID(C3825,1,1)="r",$AS$41,IF(MID(C3825,1,1)="p",#REF!,#REF!))),"")</f>
        <v/>
      </c>
      <c r="I3825" s="92" t="str">
        <f t="shared" si="601"/>
        <v/>
      </c>
      <c r="J3825" s="92" t="str">
        <f t="shared" si="602"/>
        <v/>
      </c>
      <c r="K3825" s="92" t="str">
        <f t="shared" si="603"/>
        <v/>
      </c>
      <c r="L3825" s="92" t="str">
        <f t="shared" si="604"/>
        <v/>
      </c>
      <c r="M3825" s="95" t="str">
        <f>IF(A3825&lt;&gt;"",IF(MID(C3825,1,1)="c",SigmaEpsConcrete(I3825,$AN$30:$AN$33,$AR$30:$AR$33,$AS$26,$AS$27,$AS$28,$AQ$20,$AU$19),""),"")</f>
        <v/>
      </c>
      <c r="N3825" s="95" t="str">
        <f>IF(A3825&lt;&gt;"",IF(MID(C3825,1,1)="r",SigmaEpsReinf(J3825,$AS$42:$AS$43,$AS$41,$AS$39,$AS$40,$AQ$38),""),"")</f>
        <v/>
      </c>
      <c r="Q3825" s="92" t="str">
        <f t="shared" si="606"/>
        <v/>
      </c>
      <c r="R3825" s="92" t="str">
        <f t="shared" si="607"/>
        <v/>
      </c>
      <c r="U3825" s="5"/>
      <c r="V3825" s="5"/>
      <c r="W3825" s="94" t="str">
        <f t="shared" si="605"/>
        <v/>
      </c>
      <c r="X3825" s="94" t="str">
        <f t="shared" si="608"/>
        <v/>
      </c>
      <c r="Y3825" s="5"/>
      <c r="BK3825" s="8"/>
      <c r="BL3825" s="5"/>
      <c r="BM3825" s="5"/>
      <c r="BN3825" s="5"/>
      <c r="BO3825" s="5"/>
      <c r="BP3825" s="1"/>
      <c r="BQ3825" s="1"/>
      <c r="BR3825" s="1"/>
      <c r="BS3825" s="1"/>
      <c r="BT3825" s="1"/>
      <c r="BU3825" s="4"/>
      <c r="BV3825" s="1"/>
      <c r="BW3825" s="3"/>
      <c r="BX3825" s="4"/>
      <c r="BY3825" s="5"/>
      <c r="BZ3825" s="5"/>
      <c r="CA3825" s="5"/>
      <c r="CB3825" s="5"/>
      <c r="CC3825" s="5"/>
      <c r="CD3825" s="43"/>
    </row>
    <row r="3826" spans="1:82" x14ac:dyDescent="0.25">
      <c r="A3826" s="8"/>
      <c r="B3826" s="5"/>
      <c r="C3826" s="5"/>
      <c r="D3826" s="5"/>
      <c r="E3826" s="5"/>
      <c r="F3826" s="94" t="str">
        <f t="shared" si="599"/>
        <v/>
      </c>
      <c r="G3826" s="94" t="str">
        <f t="shared" si="600"/>
        <v/>
      </c>
      <c r="H3826" s="127" t="str">
        <f>IF(A3826&lt;&gt;"",IF(MID(C3826,1,1)="c",$AS$26,IF(MID(C3826,1,1)="r",$AS$41,IF(MID(C3826,1,1)="p",#REF!,#REF!))),"")</f>
        <v/>
      </c>
      <c r="I3826" s="92" t="str">
        <f t="shared" si="601"/>
        <v/>
      </c>
      <c r="J3826" s="92" t="str">
        <f t="shared" si="602"/>
        <v/>
      </c>
      <c r="K3826" s="92" t="str">
        <f t="shared" si="603"/>
        <v/>
      </c>
      <c r="L3826" s="92" t="str">
        <f t="shared" si="604"/>
        <v/>
      </c>
      <c r="M3826" s="95" t="str">
        <f>IF(A3826&lt;&gt;"",IF(MID(C3826,1,1)="c",SigmaEpsConcrete(I3826,$AN$30:$AN$33,$AR$30:$AR$33,$AS$26,$AS$27,$AS$28,$AQ$20,$AU$19),""),"")</f>
        <v/>
      </c>
      <c r="N3826" s="95" t="str">
        <f>IF(A3826&lt;&gt;"",IF(MID(C3826,1,1)="r",SigmaEpsReinf(J3826,$AS$42:$AS$43,$AS$41,$AS$39,$AS$40,$AQ$38),""),"")</f>
        <v/>
      </c>
      <c r="Q3826" s="92" t="str">
        <f t="shared" si="606"/>
        <v/>
      </c>
      <c r="R3826" s="92" t="str">
        <f t="shared" si="607"/>
        <v/>
      </c>
      <c r="U3826" s="5"/>
      <c r="V3826" s="5"/>
      <c r="W3826" s="94" t="str">
        <f t="shared" si="605"/>
        <v/>
      </c>
      <c r="X3826" s="94" t="str">
        <f t="shared" si="608"/>
        <v/>
      </c>
      <c r="Y3826" s="5"/>
      <c r="BK3826" s="8"/>
      <c r="BL3826" s="5"/>
      <c r="BM3826" s="5"/>
      <c r="BN3826" s="5"/>
      <c r="BO3826" s="5"/>
      <c r="BP3826" s="1"/>
      <c r="BQ3826" s="1"/>
      <c r="BR3826" s="1"/>
      <c r="BS3826" s="1"/>
      <c r="BT3826" s="1"/>
      <c r="BU3826" s="4"/>
      <c r="BV3826" s="1"/>
      <c r="BW3826" s="3"/>
      <c r="BX3826" s="4"/>
      <c r="BY3826" s="5"/>
      <c r="BZ3826" s="5"/>
      <c r="CA3826" s="5"/>
      <c r="CB3826" s="5"/>
      <c r="CC3826" s="5"/>
      <c r="CD3826" s="43"/>
    </row>
    <row r="3827" spans="1:82" x14ac:dyDescent="0.25">
      <c r="A3827" s="8"/>
      <c r="B3827" s="5"/>
      <c r="C3827" s="5"/>
      <c r="D3827" s="5"/>
      <c r="E3827" s="5"/>
      <c r="F3827" s="94" t="str">
        <f t="shared" si="599"/>
        <v/>
      </c>
      <c r="G3827" s="94" t="str">
        <f t="shared" si="600"/>
        <v/>
      </c>
      <c r="H3827" s="127" t="str">
        <f>IF(A3827&lt;&gt;"",IF(MID(C3827,1,1)="c",$AS$26,IF(MID(C3827,1,1)="r",$AS$41,IF(MID(C3827,1,1)="p",#REF!,#REF!))),"")</f>
        <v/>
      </c>
      <c r="I3827" s="92" t="str">
        <f t="shared" si="601"/>
        <v/>
      </c>
      <c r="J3827" s="92" t="str">
        <f t="shared" si="602"/>
        <v/>
      </c>
      <c r="K3827" s="92" t="str">
        <f t="shared" si="603"/>
        <v/>
      </c>
      <c r="L3827" s="92" t="str">
        <f t="shared" si="604"/>
        <v/>
      </c>
      <c r="M3827" s="95" t="str">
        <f>IF(A3827&lt;&gt;"",IF(MID(C3827,1,1)="c",SigmaEpsConcrete(I3827,$AN$30:$AN$33,$AR$30:$AR$33,$AS$26,$AS$27,$AS$28,$AQ$20,$AU$19),""),"")</f>
        <v/>
      </c>
      <c r="N3827" s="95" t="str">
        <f>IF(A3827&lt;&gt;"",IF(MID(C3827,1,1)="r",SigmaEpsReinf(J3827,$AS$42:$AS$43,$AS$41,$AS$39,$AS$40,$AQ$38),""),"")</f>
        <v/>
      </c>
      <c r="Q3827" s="92" t="str">
        <f t="shared" si="606"/>
        <v/>
      </c>
      <c r="R3827" s="92" t="str">
        <f t="shared" si="607"/>
        <v/>
      </c>
      <c r="U3827" s="5"/>
      <c r="V3827" s="5"/>
      <c r="W3827" s="94" t="str">
        <f t="shared" si="605"/>
        <v/>
      </c>
      <c r="X3827" s="94" t="str">
        <f t="shared" si="608"/>
        <v/>
      </c>
      <c r="Y3827" s="5"/>
      <c r="BK3827" s="8"/>
      <c r="BL3827" s="5"/>
      <c r="BM3827" s="5"/>
      <c r="BN3827" s="5"/>
      <c r="BO3827" s="5"/>
      <c r="BP3827" s="1"/>
      <c r="BQ3827" s="1"/>
      <c r="BR3827" s="1"/>
      <c r="BS3827" s="1"/>
      <c r="BT3827" s="1"/>
      <c r="BU3827" s="4"/>
      <c r="BV3827" s="1"/>
      <c r="BW3827" s="3"/>
      <c r="BX3827" s="4"/>
      <c r="BY3827" s="5"/>
      <c r="BZ3827" s="5"/>
      <c r="CA3827" s="5"/>
      <c r="CB3827" s="5"/>
      <c r="CC3827" s="5"/>
      <c r="CD3827" s="43"/>
    </row>
    <row r="3828" spans="1:82" x14ac:dyDescent="0.25">
      <c r="A3828" s="8"/>
      <c r="B3828" s="5"/>
      <c r="C3828" s="5"/>
      <c r="D3828" s="5"/>
      <c r="E3828" s="5"/>
      <c r="F3828" s="94" t="str">
        <f t="shared" si="599"/>
        <v/>
      </c>
      <c r="G3828" s="94" t="str">
        <f t="shared" si="600"/>
        <v/>
      </c>
      <c r="H3828" s="127" t="str">
        <f>IF(A3828&lt;&gt;"",IF(MID(C3828,1,1)="c",$AS$26,IF(MID(C3828,1,1)="r",$AS$41,IF(MID(C3828,1,1)="p",#REF!,#REF!))),"")</f>
        <v/>
      </c>
      <c r="I3828" s="92" t="str">
        <f t="shared" si="601"/>
        <v/>
      </c>
      <c r="J3828" s="92" t="str">
        <f t="shared" si="602"/>
        <v/>
      </c>
      <c r="K3828" s="92" t="str">
        <f t="shared" si="603"/>
        <v/>
      </c>
      <c r="L3828" s="92" t="str">
        <f t="shared" si="604"/>
        <v/>
      </c>
      <c r="M3828" s="95" t="str">
        <f>IF(A3828&lt;&gt;"",IF(MID(C3828,1,1)="c",SigmaEpsConcrete(I3828,$AN$30:$AN$33,$AR$30:$AR$33,$AS$26,$AS$27,$AS$28,$AQ$20,$AU$19),""),"")</f>
        <v/>
      </c>
      <c r="N3828" s="95" t="str">
        <f>IF(A3828&lt;&gt;"",IF(MID(C3828,1,1)="r",SigmaEpsReinf(J3828,$AS$42:$AS$43,$AS$41,$AS$39,$AS$40,$AQ$38),""),"")</f>
        <v/>
      </c>
      <c r="Q3828" s="92" t="str">
        <f t="shared" si="606"/>
        <v/>
      </c>
      <c r="R3828" s="92" t="str">
        <f t="shared" si="607"/>
        <v/>
      </c>
      <c r="U3828" s="5"/>
      <c r="V3828" s="5"/>
      <c r="W3828" s="94" t="str">
        <f t="shared" si="605"/>
        <v/>
      </c>
      <c r="X3828" s="94" t="str">
        <f t="shared" si="608"/>
        <v/>
      </c>
      <c r="Y3828" s="5"/>
      <c r="BK3828" s="8"/>
      <c r="BL3828" s="5"/>
      <c r="BM3828" s="5"/>
      <c r="BN3828" s="5"/>
      <c r="BO3828" s="5"/>
      <c r="BP3828" s="1"/>
      <c r="BQ3828" s="1"/>
      <c r="BR3828" s="1"/>
      <c r="BS3828" s="1"/>
      <c r="BT3828" s="1"/>
      <c r="BU3828" s="4"/>
      <c r="BV3828" s="1"/>
      <c r="BW3828" s="3"/>
      <c r="BX3828" s="4"/>
      <c r="BY3828" s="5"/>
      <c r="BZ3828" s="5"/>
      <c r="CA3828" s="5"/>
      <c r="CB3828" s="5"/>
      <c r="CC3828" s="5"/>
      <c r="CD3828" s="43"/>
    </row>
    <row r="3829" spans="1:82" x14ac:dyDescent="0.25">
      <c r="A3829" s="8"/>
      <c r="B3829" s="5"/>
      <c r="C3829" s="5"/>
      <c r="D3829" s="5"/>
      <c r="E3829" s="5"/>
      <c r="F3829" s="94" t="str">
        <f t="shared" si="599"/>
        <v/>
      </c>
      <c r="G3829" s="94" t="str">
        <f t="shared" si="600"/>
        <v/>
      </c>
      <c r="H3829" s="127" t="str">
        <f>IF(A3829&lt;&gt;"",IF(MID(C3829,1,1)="c",$AS$26,IF(MID(C3829,1,1)="r",$AS$41,IF(MID(C3829,1,1)="p",#REF!,#REF!))),"")</f>
        <v/>
      </c>
      <c r="I3829" s="92" t="str">
        <f t="shared" si="601"/>
        <v/>
      </c>
      <c r="J3829" s="92" t="str">
        <f t="shared" si="602"/>
        <v/>
      </c>
      <c r="K3829" s="92" t="str">
        <f t="shared" si="603"/>
        <v/>
      </c>
      <c r="L3829" s="92" t="str">
        <f t="shared" si="604"/>
        <v/>
      </c>
      <c r="M3829" s="95" t="str">
        <f>IF(A3829&lt;&gt;"",IF(MID(C3829,1,1)="c",SigmaEpsConcrete(I3829,$AN$30:$AN$33,$AR$30:$AR$33,$AS$26,$AS$27,$AS$28,$AQ$20,$AU$19),""),"")</f>
        <v/>
      </c>
      <c r="N3829" s="95" t="str">
        <f>IF(A3829&lt;&gt;"",IF(MID(C3829,1,1)="r",SigmaEpsReinf(J3829,$AS$42:$AS$43,$AS$41,$AS$39,$AS$40,$AQ$38),""),"")</f>
        <v/>
      </c>
      <c r="Q3829" s="92" t="str">
        <f t="shared" si="606"/>
        <v/>
      </c>
      <c r="R3829" s="92" t="str">
        <f t="shared" si="607"/>
        <v/>
      </c>
      <c r="U3829" s="5"/>
      <c r="V3829" s="5"/>
      <c r="W3829" s="94" t="str">
        <f t="shared" si="605"/>
        <v/>
      </c>
      <c r="X3829" s="94" t="str">
        <f t="shared" si="608"/>
        <v/>
      </c>
      <c r="Y3829" s="5"/>
      <c r="BK3829" s="8"/>
      <c r="BL3829" s="5"/>
      <c r="BM3829" s="5"/>
      <c r="BN3829" s="5"/>
      <c r="BO3829" s="5"/>
      <c r="BP3829" s="1"/>
      <c r="BQ3829" s="1"/>
      <c r="BR3829" s="1"/>
      <c r="BS3829" s="1"/>
      <c r="BT3829" s="1"/>
      <c r="BU3829" s="4"/>
      <c r="BV3829" s="1"/>
      <c r="BW3829" s="3"/>
      <c r="BX3829" s="4"/>
      <c r="BY3829" s="5"/>
      <c r="BZ3829" s="5"/>
      <c r="CA3829" s="5"/>
      <c r="CB3829" s="5"/>
      <c r="CC3829" s="5"/>
      <c r="CD3829" s="43"/>
    </row>
    <row r="3830" spans="1:82" x14ac:dyDescent="0.25">
      <c r="A3830" s="8"/>
      <c r="B3830" s="5"/>
      <c r="C3830" s="5"/>
      <c r="D3830" s="5"/>
      <c r="E3830" s="5"/>
      <c r="F3830" s="94" t="str">
        <f t="shared" si="599"/>
        <v/>
      </c>
      <c r="G3830" s="94" t="str">
        <f t="shared" si="600"/>
        <v/>
      </c>
      <c r="H3830" s="127" t="str">
        <f>IF(A3830&lt;&gt;"",IF(MID(C3830,1,1)="c",$AS$26,IF(MID(C3830,1,1)="r",$AS$41,IF(MID(C3830,1,1)="p",#REF!,#REF!))),"")</f>
        <v/>
      </c>
      <c r="I3830" s="92" t="str">
        <f t="shared" si="601"/>
        <v/>
      </c>
      <c r="J3830" s="92" t="str">
        <f t="shared" si="602"/>
        <v/>
      </c>
      <c r="K3830" s="92" t="str">
        <f t="shared" si="603"/>
        <v/>
      </c>
      <c r="L3830" s="92" t="str">
        <f t="shared" si="604"/>
        <v/>
      </c>
      <c r="M3830" s="95" t="str">
        <f>IF(A3830&lt;&gt;"",IF(MID(C3830,1,1)="c",SigmaEpsConcrete(I3830,$AN$30:$AN$33,$AR$30:$AR$33,$AS$26,$AS$27,$AS$28,$AQ$20,$AU$19),""),"")</f>
        <v/>
      </c>
      <c r="N3830" s="95" t="str">
        <f>IF(A3830&lt;&gt;"",IF(MID(C3830,1,1)="r",SigmaEpsReinf(J3830,$AS$42:$AS$43,$AS$41,$AS$39,$AS$40,$AQ$38),""),"")</f>
        <v/>
      </c>
      <c r="Q3830" s="92" t="str">
        <f t="shared" si="606"/>
        <v/>
      </c>
      <c r="R3830" s="92" t="str">
        <f t="shared" si="607"/>
        <v/>
      </c>
      <c r="U3830" s="5"/>
      <c r="V3830" s="5"/>
      <c r="W3830" s="94" t="str">
        <f t="shared" si="605"/>
        <v/>
      </c>
      <c r="X3830" s="94" t="str">
        <f t="shared" si="608"/>
        <v/>
      </c>
      <c r="Y3830" s="5"/>
      <c r="BK3830" s="8"/>
      <c r="BL3830" s="5"/>
      <c r="BM3830" s="5"/>
      <c r="BN3830" s="5"/>
      <c r="BO3830" s="5"/>
      <c r="BP3830" s="1"/>
      <c r="BQ3830" s="1"/>
      <c r="BR3830" s="1"/>
      <c r="BS3830" s="1"/>
      <c r="BT3830" s="1"/>
      <c r="BU3830" s="4"/>
      <c r="BV3830" s="1"/>
      <c r="BW3830" s="3"/>
      <c r="BX3830" s="4"/>
      <c r="BY3830" s="5"/>
      <c r="BZ3830" s="5"/>
      <c r="CA3830" s="5"/>
      <c r="CB3830" s="5"/>
      <c r="CC3830" s="5"/>
      <c r="CD3830" s="43"/>
    </row>
    <row r="3831" spans="1:82" x14ac:dyDescent="0.25">
      <c r="A3831" s="8"/>
      <c r="B3831" s="5"/>
      <c r="C3831" s="5"/>
      <c r="D3831" s="5"/>
      <c r="E3831" s="5"/>
      <c r="F3831" s="94" t="str">
        <f t="shared" si="599"/>
        <v/>
      </c>
      <c r="G3831" s="94" t="str">
        <f t="shared" si="600"/>
        <v/>
      </c>
      <c r="H3831" s="127" t="str">
        <f>IF(A3831&lt;&gt;"",IF(MID(C3831,1,1)="c",$AS$26,IF(MID(C3831,1,1)="r",$AS$41,IF(MID(C3831,1,1)="p",#REF!,#REF!))),"")</f>
        <v/>
      </c>
      <c r="I3831" s="92" t="str">
        <f t="shared" si="601"/>
        <v/>
      </c>
      <c r="J3831" s="92" t="str">
        <f t="shared" si="602"/>
        <v/>
      </c>
      <c r="K3831" s="92" t="str">
        <f t="shared" si="603"/>
        <v/>
      </c>
      <c r="L3831" s="92" t="str">
        <f t="shared" si="604"/>
        <v/>
      </c>
      <c r="M3831" s="95" t="str">
        <f>IF(A3831&lt;&gt;"",IF(MID(C3831,1,1)="c",SigmaEpsConcrete(I3831,$AN$30:$AN$33,$AR$30:$AR$33,$AS$26,$AS$27,$AS$28,$AQ$20,$AU$19),""),"")</f>
        <v/>
      </c>
      <c r="N3831" s="95" t="str">
        <f>IF(A3831&lt;&gt;"",IF(MID(C3831,1,1)="r",SigmaEpsReinf(J3831,$AS$42:$AS$43,$AS$41,$AS$39,$AS$40,$AQ$38),""),"")</f>
        <v/>
      </c>
      <c r="Q3831" s="92" t="str">
        <f t="shared" si="606"/>
        <v/>
      </c>
      <c r="R3831" s="92" t="str">
        <f t="shared" si="607"/>
        <v/>
      </c>
      <c r="U3831" s="5"/>
      <c r="V3831" s="5"/>
      <c r="W3831" s="94" t="str">
        <f t="shared" si="605"/>
        <v/>
      </c>
      <c r="X3831" s="94" t="str">
        <f t="shared" si="608"/>
        <v/>
      </c>
      <c r="Y3831" s="5"/>
      <c r="BK3831" s="8"/>
      <c r="BL3831" s="5"/>
      <c r="BM3831" s="5"/>
      <c r="BN3831" s="5"/>
      <c r="BO3831" s="5"/>
      <c r="BP3831" s="1"/>
      <c r="BQ3831" s="1"/>
      <c r="BR3831" s="1"/>
      <c r="BS3831" s="1"/>
      <c r="BT3831" s="1"/>
      <c r="BU3831" s="4"/>
      <c r="BV3831" s="1"/>
      <c r="BW3831" s="3"/>
      <c r="BX3831" s="4"/>
      <c r="BY3831" s="5"/>
      <c r="BZ3831" s="5"/>
      <c r="CA3831" s="5"/>
      <c r="CB3831" s="5"/>
      <c r="CC3831" s="5"/>
      <c r="CD3831" s="43"/>
    </row>
    <row r="3832" spans="1:82" x14ac:dyDescent="0.25">
      <c r="A3832" s="8"/>
      <c r="B3832" s="5"/>
      <c r="C3832" s="5"/>
      <c r="D3832" s="5"/>
      <c r="E3832" s="5"/>
      <c r="F3832" s="94" t="str">
        <f t="shared" si="599"/>
        <v/>
      </c>
      <c r="G3832" s="94" t="str">
        <f t="shared" si="600"/>
        <v/>
      </c>
      <c r="H3832" s="127" t="str">
        <f>IF(A3832&lt;&gt;"",IF(MID(C3832,1,1)="c",$AS$26,IF(MID(C3832,1,1)="r",$AS$41,IF(MID(C3832,1,1)="p",#REF!,#REF!))),"")</f>
        <v/>
      </c>
      <c r="I3832" s="92" t="str">
        <f t="shared" si="601"/>
        <v/>
      </c>
      <c r="J3832" s="92" t="str">
        <f t="shared" si="602"/>
        <v/>
      </c>
      <c r="K3832" s="92" t="str">
        <f t="shared" si="603"/>
        <v/>
      </c>
      <c r="L3832" s="92" t="str">
        <f t="shared" si="604"/>
        <v/>
      </c>
      <c r="M3832" s="95" t="str">
        <f>IF(A3832&lt;&gt;"",IF(MID(C3832,1,1)="c",SigmaEpsConcrete(I3832,$AN$30:$AN$33,$AR$30:$AR$33,$AS$26,$AS$27,$AS$28,$AQ$20,$AU$19),""),"")</f>
        <v/>
      </c>
      <c r="N3832" s="95" t="str">
        <f>IF(A3832&lt;&gt;"",IF(MID(C3832,1,1)="r",SigmaEpsReinf(J3832,$AS$42:$AS$43,$AS$41,$AS$39,$AS$40,$AQ$38),""),"")</f>
        <v/>
      </c>
      <c r="Q3832" s="92" t="str">
        <f t="shared" si="606"/>
        <v/>
      </c>
      <c r="R3832" s="92" t="str">
        <f t="shared" si="607"/>
        <v/>
      </c>
      <c r="U3832" s="5"/>
      <c r="V3832" s="5"/>
      <c r="W3832" s="94" t="str">
        <f t="shared" si="605"/>
        <v/>
      </c>
      <c r="X3832" s="94" t="str">
        <f t="shared" si="608"/>
        <v/>
      </c>
      <c r="Y3832" s="5"/>
      <c r="BK3832" s="8"/>
      <c r="BL3832" s="5"/>
      <c r="BM3832" s="5"/>
      <c r="BN3832" s="5"/>
      <c r="BO3832" s="5"/>
      <c r="BP3832" s="1"/>
      <c r="BQ3832" s="1"/>
      <c r="BR3832" s="1"/>
      <c r="BS3832" s="1"/>
      <c r="BT3832" s="1"/>
      <c r="BU3832" s="4"/>
      <c r="BV3832" s="1"/>
      <c r="BW3832" s="3"/>
      <c r="BX3832" s="4"/>
      <c r="BY3832" s="5"/>
      <c r="BZ3832" s="5"/>
      <c r="CA3832" s="5"/>
      <c r="CB3832" s="5"/>
      <c r="CC3832" s="5"/>
      <c r="CD3832" s="43"/>
    </row>
    <row r="3833" spans="1:82" x14ac:dyDescent="0.25">
      <c r="A3833" s="8"/>
      <c r="B3833" s="5"/>
      <c r="C3833" s="5"/>
      <c r="D3833" s="5"/>
      <c r="E3833" s="5"/>
      <c r="F3833" s="94" t="str">
        <f t="shared" si="599"/>
        <v/>
      </c>
      <c r="G3833" s="94" t="str">
        <f t="shared" si="600"/>
        <v/>
      </c>
      <c r="H3833" s="127" t="str">
        <f>IF(A3833&lt;&gt;"",IF(MID(C3833,1,1)="c",$AS$26,IF(MID(C3833,1,1)="r",$AS$41,IF(MID(C3833,1,1)="p",#REF!,#REF!))),"")</f>
        <v/>
      </c>
      <c r="I3833" s="92" t="str">
        <f t="shared" si="601"/>
        <v/>
      </c>
      <c r="J3833" s="92" t="str">
        <f t="shared" si="602"/>
        <v/>
      </c>
      <c r="K3833" s="92" t="str">
        <f t="shared" si="603"/>
        <v/>
      </c>
      <c r="L3833" s="92" t="str">
        <f t="shared" si="604"/>
        <v/>
      </c>
      <c r="M3833" s="95" t="str">
        <f>IF(A3833&lt;&gt;"",IF(MID(C3833,1,1)="c",SigmaEpsConcrete(I3833,$AN$30:$AN$33,$AR$30:$AR$33,$AS$26,$AS$27,$AS$28,$AQ$20,$AU$19),""),"")</f>
        <v/>
      </c>
      <c r="N3833" s="95" t="str">
        <f>IF(A3833&lt;&gt;"",IF(MID(C3833,1,1)="r",SigmaEpsReinf(J3833,$AS$42:$AS$43,$AS$41,$AS$39,$AS$40,$AQ$38),""),"")</f>
        <v/>
      </c>
      <c r="Q3833" s="92" t="str">
        <f t="shared" si="606"/>
        <v/>
      </c>
      <c r="R3833" s="92" t="str">
        <f t="shared" si="607"/>
        <v/>
      </c>
      <c r="U3833" s="5"/>
      <c r="V3833" s="5"/>
      <c r="W3833" s="94" t="str">
        <f t="shared" si="605"/>
        <v/>
      </c>
      <c r="X3833" s="94" t="str">
        <f t="shared" si="608"/>
        <v/>
      </c>
      <c r="Y3833" s="5"/>
      <c r="BK3833" s="8"/>
      <c r="BL3833" s="5"/>
      <c r="BM3833" s="5"/>
      <c r="BN3833" s="5"/>
      <c r="BO3833" s="5"/>
      <c r="BP3833" s="1"/>
      <c r="BQ3833" s="1"/>
      <c r="BR3833" s="1"/>
      <c r="BS3833" s="1"/>
      <c r="BT3833" s="1"/>
      <c r="BU3833" s="4"/>
      <c r="BV3833" s="1"/>
      <c r="BW3833" s="3"/>
      <c r="BX3833" s="4"/>
      <c r="BY3833" s="5"/>
      <c r="BZ3833" s="5"/>
      <c r="CA3833" s="5"/>
      <c r="CB3833" s="5"/>
      <c r="CC3833" s="5"/>
      <c r="CD3833" s="43"/>
    </row>
    <row r="3834" spans="1:82" x14ac:dyDescent="0.25">
      <c r="A3834" s="8"/>
      <c r="B3834" s="5"/>
      <c r="C3834" s="5"/>
      <c r="D3834" s="5"/>
      <c r="E3834" s="5"/>
      <c r="F3834" s="94" t="str">
        <f t="shared" si="599"/>
        <v/>
      </c>
      <c r="G3834" s="94" t="str">
        <f t="shared" si="600"/>
        <v/>
      </c>
      <c r="H3834" s="127" t="str">
        <f>IF(A3834&lt;&gt;"",IF(MID(C3834,1,1)="c",$AS$26,IF(MID(C3834,1,1)="r",$AS$41,IF(MID(C3834,1,1)="p",#REF!,#REF!))),"")</f>
        <v/>
      </c>
      <c r="I3834" s="92" t="str">
        <f t="shared" si="601"/>
        <v/>
      </c>
      <c r="J3834" s="92" t="str">
        <f t="shared" si="602"/>
        <v/>
      </c>
      <c r="K3834" s="92" t="str">
        <f t="shared" si="603"/>
        <v/>
      </c>
      <c r="L3834" s="92" t="str">
        <f t="shared" si="604"/>
        <v/>
      </c>
      <c r="M3834" s="95" t="str">
        <f>IF(A3834&lt;&gt;"",IF(MID(C3834,1,1)="c",SigmaEpsConcrete(I3834,$AN$30:$AN$33,$AR$30:$AR$33,$AS$26,$AS$27,$AS$28,$AQ$20,$AU$19),""),"")</f>
        <v/>
      </c>
      <c r="N3834" s="95" t="str">
        <f>IF(A3834&lt;&gt;"",IF(MID(C3834,1,1)="r",SigmaEpsReinf(J3834,$AS$42:$AS$43,$AS$41,$AS$39,$AS$40,$AQ$38),""),"")</f>
        <v/>
      </c>
      <c r="Q3834" s="92" t="str">
        <f t="shared" si="606"/>
        <v/>
      </c>
      <c r="R3834" s="92" t="str">
        <f t="shared" si="607"/>
        <v/>
      </c>
      <c r="U3834" s="5"/>
      <c r="V3834" s="5"/>
      <c r="W3834" s="94" t="str">
        <f t="shared" si="605"/>
        <v/>
      </c>
      <c r="X3834" s="94" t="str">
        <f t="shared" si="608"/>
        <v/>
      </c>
      <c r="Y3834" s="5"/>
      <c r="BK3834" s="8"/>
      <c r="BL3834" s="5"/>
      <c r="BM3834" s="5"/>
      <c r="BN3834" s="5"/>
      <c r="BO3834" s="5"/>
      <c r="BP3834" s="1"/>
      <c r="BQ3834" s="1"/>
      <c r="BR3834" s="1"/>
      <c r="BS3834" s="1"/>
      <c r="BT3834" s="1"/>
      <c r="BU3834" s="4"/>
      <c r="BV3834" s="1"/>
      <c r="BW3834" s="3"/>
      <c r="BX3834" s="4"/>
      <c r="BY3834" s="5"/>
      <c r="BZ3834" s="5"/>
      <c r="CA3834" s="5"/>
      <c r="CB3834" s="5"/>
      <c r="CC3834" s="5"/>
      <c r="CD3834" s="43"/>
    </row>
    <row r="3835" spans="1:82" x14ac:dyDescent="0.25">
      <c r="A3835" s="8"/>
      <c r="B3835" s="5"/>
      <c r="C3835" s="5"/>
      <c r="D3835" s="5"/>
      <c r="E3835" s="5"/>
      <c r="F3835" s="94" t="str">
        <f t="shared" si="599"/>
        <v/>
      </c>
      <c r="G3835" s="94" t="str">
        <f t="shared" si="600"/>
        <v/>
      </c>
      <c r="H3835" s="127" t="str">
        <f>IF(A3835&lt;&gt;"",IF(MID(C3835,1,1)="c",$AS$26,IF(MID(C3835,1,1)="r",$AS$41,IF(MID(C3835,1,1)="p",#REF!,#REF!))),"")</f>
        <v/>
      </c>
      <c r="I3835" s="92" t="str">
        <f t="shared" si="601"/>
        <v/>
      </c>
      <c r="J3835" s="92" t="str">
        <f t="shared" si="602"/>
        <v/>
      </c>
      <c r="K3835" s="92" t="str">
        <f t="shared" si="603"/>
        <v/>
      </c>
      <c r="L3835" s="92" t="str">
        <f t="shared" si="604"/>
        <v/>
      </c>
      <c r="M3835" s="95" t="str">
        <f>IF(A3835&lt;&gt;"",IF(MID(C3835,1,1)="c",SigmaEpsConcrete(I3835,$AN$30:$AN$33,$AR$30:$AR$33,$AS$26,$AS$27,$AS$28,$AQ$20,$AU$19),""),"")</f>
        <v/>
      </c>
      <c r="N3835" s="95" t="str">
        <f>IF(A3835&lt;&gt;"",IF(MID(C3835,1,1)="r",SigmaEpsReinf(J3835,$AS$42:$AS$43,$AS$41,$AS$39,$AS$40,$AQ$38),""),"")</f>
        <v/>
      </c>
      <c r="Q3835" s="92" t="str">
        <f t="shared" si="606"/>
        <v/>
      </c>
      <c r="R3835" s="92" t="str">
        <f t="shared" si="607"/>
        <v/>
      </c>
      <c r="U3835" s="5"/>
      <c r="V3835" s="5"/>
      <c r="W3835" s="94" t="str">
        <f t="shared" si="605"/>
        <v/>
      </c>
      <c r="X3835" s="94" t="str">
        <f t="shared" si="608"/>
        <v/>
      </c>
      <c r="Y3835" s="5"/>
      <c r="BK3835" s="8"/>
      <c r="BL3835" s="5"/>
      <c r="BM3835" s="5"/>
      <c r="BN3835" s="5"/>
      <c r="BO3835" s="5"/>
      <c r="BP3835" s="1"/>
      <c r="BQ3835" s="1"/>
      <c r="BR3835" s="1"/>
      <c r="BS3835" s="1"/>
      <c r="BT3835" s="1"/>
      <c r="BU3835" s="4"/>
      <c r="BV3835" s="1"/>
      <c r="BW3835" s="3"/>
      <c r="BX3835" s="4"/>
      <c r="BY3835" s="5"/>
      <c r="BZ3835" s="5"/>
      <c r="CA3835" s="5"/>
      <c r="CB3835" s="5"/>
      <c r="CC3835" s="5"/>
      <c r="CD3835" s="43"/>
    </row>
    <row r="3836" spans="1:82" x14ac:dyDescent="0.25">
      <c r="A3836" s="8"/>
      <c r="B3836" s="5"/>
      <c r="C3836" s="5"/>
      <c r="D3836" s="5"/>
      <c r="E3836" s="5"/>
      <c r="F3836" s="94" t="str">
        <f t="shared" si="599"/>
        <v/>
      </c>
      <c r="G3836" s="94" t="str">
        <f t="shared" si="600"/>
        <v/>
      </c>
      <c r="H3836" s="127" t="str">
        <f>IF(A3836&lt;&gt;"",IF(MID(C3836,1,1)="c",$AS$26,IF(MID(C3836,1,1)="r",$AS$41,IF(MID(C3836,1,1)="p",#REF!,#REF!))),"")</f>
        <v/>
      </c>
      <c r="I3836" s="92" t="str">
        <f t="shared" si="601"/>
        <v/>
      </c>
      <c r="J3836" s="92" t="str">
        <f t="shared" si="602"/>
        <v/>
      </c>
      <c r="K3836" s="92" t="str">
        <f t="shared" si="603"/>
        <v/>
      </c>
      <c r="L3836" s="92" t="str">
        <f t="shared" si="604"/>
        <v/>
      </c>
      <c r="M3836" s="95" t="str">
        <f>IF(A3836&lt;&gt;"",IF(MID(C3836,1,1)="c",SigmaEpsConcrete(I3836,$AN$30:$AN$33,$AR$30:$AR$33,$AS$26,$AS$27,$AS$28,$AQ$20,$AU$19),""),"")</f>
        <v/>
      </c>
      <c r="N3836" s="95" t="str">
        <f>IF(A3836&lt;&gt;"",IF(MID(C3836,1,1)="r",SigmaEpsReinf(J3836,$AS$42:$AS$43,$AS$41,$AS$39,$AS$40,$AQ$38),""),"")</f>
        <v/>
      </c>
      <c r="Q3836" s="92" t="str">
        <f t="shared" si="606"/>
        <v/>
      </c>
      <c r="R3836" s="92" t="str">
        <f t="shared" si="607"/>
        <v/>
      </c>
      <c r="U3836" s="5"/>
      <c r="V3836" s="5"/>
      <c r="W3836" s="94" t="str">
        <f t="shared" si="605"/>
        <v/>
      </c>
      <c r="X3836" s="94" t="str">
        <f t="shared" si="608"/>
        <v/>
      </c>
      <c r="Y3836" s="5"/>
      <c r="BK3836" s="8"/>
      <c r="BL3836" s="5"/>
      <c r="BM3836" s="5"/>
      <c r="BN3836" s="5"/>
      <c r="BO3836" s="5"/>
      <c r="BP3836" s="1"/>
      <c r="BQ3836" s="1"/>
      <c r="BR3836" s="1"/>
      <c r="BS3836" s="1"/>
      <c r="BT3836" s="1"/>
      <c r="BU3836" s="4"/>
      <c r="BV3836" s="1"/>
      <c r="BW3836" s="3"/>
      <c r="BX3836" s="4"/>
      <c r="BY3836" s="5"/>
      <c r="BZ3836" s="5"/>
      <c r="CA3836" s="5"/>
      <c r="CB3836" s="5"/>
      <c r="CC3836" s="5"/>
      <c r="CD3836" s="43"/>
    </row>
    <row r="3837" spans="1:82" x14ac:dyDescent="0.25">
      <c r="A3837" s="8"/>
      <c r="B3837" s="5"/>
      <c r="C3837" s="5"/>
      <c r="D3837" s="5"/>
      <c r="E3837" s="5"/>
      <c r="F3837" s="94" t="str">
        <f t="shared" si="599"/>
        <v/>
      </c>
      <c r="G3837" s="94" t="str">
        <f t="shared" si="600"/>
        <v/>
      </c>
      <c r="H3837" s="127" t="str">
        <f>IF(A3837&lt;&gt;"",IF(MID(C3837,1,1)="c",$AS$26,IF(MID(C3837,1,1)="r",$AS$41,IF(MID(C3837,1,1)="p",#REF!,#REF!))),"")</f>
        <v/>
      </c>
      <c r="I3837" s="92" t="str">
        <f t="shared" si="601"/>
        <v/>
      </c>
      <c r="J3837" s="92" t="str">
        <f t="shared" si="602"/>
        <v/>
      </c>
      <c r="K3837" s="92" t="str">
        <f t="shared" si="603"/>
        <v/>
      </c>
      <c r="L3837" s="92" t="str">
        <f t="shared" si="604"/>
        <v/>
      </c>
      <c r="M3837" s="95" t="str">
        <f>IF(A3837&lt;&gt;"",IF(MID(C3837,1,1)="c",SigmaEpsConcrete(I3837,$AN$30:$AN$33,$AR$30:$AR$33,$AS$26,$AS$27,$AS$28,$AQ$20,$AU$19),""),"")</f>
        <v/>
      </c>
      <c r="N3837" s="95" t="str">
        <f>IF(A3837&lt;&gt;"",IF(MID(C3837,1,1)="r",SigmaEpsReinf(J3837,$AS$42:$AS$43,$AS$41,$AS$39,$AS$40,$AQ$38),""),"")</f>
        <v/>
      </c>
      <c r="Q3837" s="92" t="str">
        <f t="shared" si="606"/>
        <v/>
      </c>
      <c r="R3837" s="92" t="str">
        <f t="shared" si="607"/>
        <v/>
      </c>
      <c r="U3837" s="5"/>
      <c r="V3837" s="5"/>
      <c r="W3837" s="94" t="str">
        <f t="shared" si="605"/>
        <v/>
      </c>
      <c r="X3837" s="94" t="str">
        <f t="shared" si="608"/>
        <v/>
      </c>
      <c r="Y3837" s="5"/>
      <c r="BK3837" s="8"/>
      <c r="BL3837" s="5"/>
      <c r="BM3837" s="5"/>
      <c r="BN3837" s="5"/>
      <c r="BO3837" s="5"/>
      <c r="BP3837" s="1"/>
      <c r="BQ3837" s="1"/>
      <c r="BR3837" s="1"/>
      <c r="BS3837" s="1"/>
      <c r="BT3837" s="1"/>
      <c r="BU3837" s="4"/>
      <c r="BV3837" s="1"/>
      <c r="BW3837" s="3"/>
      <c r="BX3837" s="4"/>
      <c r="BY3837" s="5"/>
      <c r="BZ3837" s="5"/>
      <c r="CA3837" s="5"/>
      <c r="CB3837" s="5"/>
      <c r="CC3837" s="5"/>
      <c r="CD3837" s="43"/>
    </row>
    <row r="3838" spans="1:82" x14ac:dyDescent="0.25">
      <c r="A3838" s="8"/>
      <c r="B3838" s="5"/>
      <c r="C3838" s="5"/>
      <c r="D3838" s="5"/>
      <c r="E3838" s="5"/>
      <c r="F3838" s="94" t="str">
        <f t="shared" si="599"/>
        <v/>
      </c>
      <c r="G3838" s="94" t="str">
        <f t="shared" si="600"/>
        <v/>
      </c>
      <c r="H3838" s="127" t="str">
        <f>IF(A3838&lt;&gt;"",IF(MID(C3838,1,1)="c",$AS$26,IF(MID(C3838,1,1)="r",$AS$41,IF(MID(C3838,1,1)="p",#REF!,#REF!))),"")</f>
        <v/>
      </c>
      <c r="I3838" s="92" t="str">
        <f t="shared" si="601"/>
        <v/>
      </c>
      <c r="J3838" s="92" t="str">
        <f t="shared" si="602"/>
        <v/>
      </c>
      <c r="K3838" s="92" t="str">
        <f t="shared" si="603"/>
        <v/>
      </c>
      <c r="L3838" s="92" t="str">
        <f t="shared" si="604"/>
        <v/>
      </c>
      <c r="M3838" s="95" t="str">
        <f>IF(A3838&lt;&gt;"",IF(MID(C3838,1,1)="c",SigmaEpsConcrete(I3838,$AN$30:$AN$33,$AR$30:$AR$33,$AS$26,$AS$27,$AS$28,$AQ$20,$AU$19),""),"")</f>
        <v/>
      </c>
      <c r="N3838" s="95" t="str">
        <f>IF(A3838&lt;&gt;"",IF(MID(C3838,1,1)="r",SigmaEpsReinf(J3838,$AS$42:$AS$43,$AS$41,$AS$39,$AS$40,$AQ$38),""),"")</f>
        <v/>
      </c>
      <c r="Q3838" s="92" t="str">
        <f t="shared" si="606"/>
        <v/>
      </c>
      <c r="R3838" s="92" t="str">
        <f t="shared" si="607"/>
        <v/>
      </c>
      <c r="U3838" s="5"/>
      <c r="V3838" s="5"/>
      <c r="W3838" s="94" t="str">
        <f t="shared" si="605"/>
        <v/>
      </c>
      <c r="X3838" s="94" t="str">
        <f t="shared" si="608"/>
        <v/>
      </c>
      <c r="Y3838" s="5"/>
      <c r="BK3838" s="8"/>
      <c r="BL3838" s="5"/>
      <c r="BM3838" s="5"/>
      <c r="BN3838" s="5"/>
      <c r="BO3838" s="5"/>
      <c r="BP3838" s="1"/>
      <c r="BQ3838" s="1"/>
      <c r="BR3838" s="1"/>
      <c r="BS3838" s="1"/>
      <c r="BT3838" s="1"/>
      <c r="BU3838" s="4"/>
      <c r="BV3838" s="1"/>
      <c r="BW3838" s="3"/>
      <c r="BX3838" s="4"/>
      <c r="BY3838" s="5"/>
      <c r="BZ3838" s="5"/>
      <c r="CA3838" s="5"/>
      <c r="CB3838" s="5"/>
      <c r="CC3838" s="5"/>
      <c r="CD3838" s="43"/>
    </row>
    <row r="3839" spans="1:82" x14ac:dyDescent="0.25">
      <c r="A3839" s="8"/>
      <c r="B3839" s="5"/>
      <c r="C3839" s="5"/>
      <c r="D3839" s="5"/>
      <c r="E3839" s="5"/>
      <c r="F3839" s="94" t="str">
        <f t="shared" si="599"/>
        <v/>
      </c>
      <c r="G3839" s="94" t="str">
        <f t="shared" si="600"/>
        <v/>
      </c>
      <c r="H3839" s="127" t="str">
        <f>IF(A3839&lt;&gt;"",IF(MID(C3839,1,1)="c",$AS$26,IF(MID(C3839,1,1)="r",$AS$41,IF(MID(C3839,1,1)="p",#REF!,#REF!))),"")</f>
        <v/>
      </c>
      <c r="I3839" s="92" t="str">
        <f t="shared" si="601"/>
        <v/>
      </c>
      <c r="J3839" s="92" t="str">
        <f t="shared" si="602"/>
        <v/>
      </c>
      <c r="K3839" s="92" t="str">
        <f t="shared" si="603"/>
        <v/>
      </c>
      <c r="L3839" s="92" t="str">
        <f t="shared" si="604"/>
        <v/>
      </c>
      <c r="M3839" s="95" t="str">
        <f>IF(A3839&lt;&gt;"",IF(MID(C3839,1,1)="c",SigmaEpsConcrete(I3839,$AN$30:$AN$33,$AR$30:$AR$33,$AS$26,$AS$27,$AS$28,$AQ$20,$AU$19),""),"")</f>
        <v/>
      </c>
      <c r="N3839" s="95" t="str">
        <f>IF(A3839&lt;&gt;"",IF(MID(C3839,1,1)="r",SigmaEpsReinf(J3839,$AS$42:$AS$43,$AS$41,$AS$39,$AS$40,$AQ$38),""),"")</f>
        <v/>
      </c>
      <c r="Q3839" s="92" t="str">
        <f t="shared" si="606"/>
        <v/>
      </c>
      <c r="R3839" s="92" t="str">
        <f t="shared" si="607"/>
        <v/>
      </c>
      <c r="U3839" s="5"/>
      <c r="V3839" s="5"/>
      <c r="W3839" s="94" t="str">
        <f t="shared" si="605"/>
        <v/>
      </c>
      <c r="X3839" s="94" t="str">
        <f t="shared" si="608"/>
        <v/>
      </c>
      <c r="Y3839" s="5"/>
      <c r="BK3839" s="8"/>
      <c r="BL3839" s="5"/>
      <c r="BM3839" s="5"/>
      <c r="BN3839" s="5"/>
      <c r="BO3839" s="5"/>
      <c r="BP3839" s="1"/>
      <c r="BQ3839" s="1"/>
      <c r="BR3839" s="1"/>
      <c r="BS3839" s="1"/>
      <c r="BT3839" s="1"/>
      <c r="BU3839" s="4"/>
      <c r="BV3839" s="1"/>
      <c r="BW3839" s="3"/>
      <c r="BX3839" s="4"/>
      <c r="BY3839" s="5"/>
      <c r="BZ3839" s="5"/>
      <c r="CA3839" s="5"/>
      <c r="CB3839" s="5"/>
      <c r="CC3839" s="5"/>
      <c r="CD3839" s="43"/>
    </row>
    <row r="3840" spans="1:82" x14ac:dyDescent="0.25">
      <c r="A3840" s="8"/>
      <c r="B3840" s="5"/>
      <c r="C3840" s="5"/>
      <c r="D3840" s="5"/>
      <c r="E3840" s="5"/>
      <c r="F3840" s="94" t="str">
        <f t="shared" si="599"/>
        <v/>
      </c>
      <c r="G3840" s="94" t="str">
        <f t="shared" si="600"/>
        <v/>
      </c>
      <c r="H3840" s="127" t="str">
        <f>IF(A3840&lt;&gt;"",IF(MID(C3840,1,1)="c",$AS$26,IF(MID(C3840,1,1)="r",$AS$41,IF(MID(C3840,1,1)="p",#REF!,#REF!))),"")</f>
        <v/>
      </c>
      <c r="I3840" s="92" t="str">
        <f t="shared" si="601"/>
        <v/>
      </c>
      <c r="J3840" s="92" t="str">
        <f t="shared" si="602"/>
        <v/>
      </c>
      <c r="K3840" s="92" t="str">
        <f t="shared" si="603"/>
        <v/>
      </c>
      <c r="L3840" s="92" t="str">
        <f t="shared" si="604"/>
        <v/>
      </c>
      <c r="M3840" s="95" t="str">
        <f>IF(A3840&lt;&gt;"",IF(MID(C3840,1,1)="c",SigmaEpsConcrete(I3840,$AN$30:$AN$33,$AR$30:$AR$33,$AS$26,$AS$27,$AS$28,$AQ$20,$AU$19),""),"")</f>
        <v/>
      </c>
      <c r="N3840" s="95" t="str">
        <f>IF(A3840&lt;&gt;"",IF(MID(C3840,1,1)="r",SigmaEpsReinf(J3840,$AS$42:$AS$43,$AS$41,$AS$39,$AS$40,$AQ$38),""),"")</f>
        <v/>
      </c>
      <c r="Q3840" s="92" t="str">
        <f t="shared" si="606"/>
        <v/>
      </c>
      <c r="R3840" s="92" t="str">
        <f t="shared" si="607"/>
        <v/>
      </c>
      <c r="U3840" s="5"/>
      <c r="V3840" s="5"/>
      <c r="W3840" s="94" t="str">
        <f t="shared" si="605"/>
        <v/>
      </c>
      <c r="X3840" s="94" t="str">
        <f t="shared" si="608"/>
        <v/>
      </c>
      <c r="Y3840" s="5"/>
      <c r="BK3840" s="8"/>
      <c r="BL3840" s="5"/>
      <c r="BM3840" s="5"/>
      <c r="BN3840" s="5"/>
      <c r="BO3840" s="5"/>
      <c r="BP3840" s="1"/>
      <c r="BQ3840" s="1"/>
      <c r="BR3840" s="1"/>
      <c r="BS3840" s="1"/>
      <c r="BT3840" s="1"/>
      <c r="BU3840" s="4"/>
      <c r="BV3840" s="1"/>
      <c r="BW3840" s="3"/>
      <c r="BX3840" s="4"/>
      <c r="BY3840" s="5"/>
      <c r="BZ3840" s="5"/>
      <c r="CA3840" s="5"/>
      <c r="CB3840" s="5"/>
      <c r="CC3840" s="5"/>
      <c r="CD3840" s="43"/>
    </row>
    <row r="3841" spans="1:82" x14ac:dyDescent="0.25">
      <c r="A3841" s="8"/>
      <c r="B3841" s="5"/>
      <c r="C3841" s="5"/>
      <c r="D3841" s="5"/>
      <c r="E3841" s="5"/>
      <c r="F3841" s="94" t="str">
        <f t="shared" si="599"/>
        <v/>
      </c>
      <c r="G3841" s="94" t="str">
        <f t="shared" si="600"/>
        <v/>
      </c>
      <c r="H3841" s="127" t="str">
        <f>IF(A3841&lt;&gt;"",IF(MID(C3841,1,1)="c",$AS$26,IF(MID(C3841,1,1)="r",$AS$41,IF(MID(C3841,1,1)="p",#REF!,#REF!))),"")</f>
        <v/>
      </c>
      <c r="I3841" s="92" t="str">
        <f t="shared" si="601"/>
        <v/>
      </c>
      <c r="J3841" s="92" t="str">
        <f t="shared" si="602"/>
        <v/>
      </c>
      <c r="K3841" s="92" t="str">
        <f t="shared" si="603"/>
        <v/>
      </c>
      <c r="L3841" s="92" t="str">
        <f t="shared" si="604"/>
        <v/>
      </c>
      <c r="M3841" s="95" t="str">
        <f>IF(A3841&lt;&gt;"",IF(MID(C3841,1,1)="c",SigmaEpsConcrete(I3841,$AN$30:$AN$33,$AR$30:$AR$33,$AS$26,$AS$27,$AS$28,$AQ$20,$AU$19),""),"")</f>
        <v/>
      </c>
      <c r="N3841" s="95" t="str">
        <f>IF(A3841&lt;&gt;"",IF(MID(C3841,1,1)="r",SigmaEpsReinf(J3841,$AS$42:$AS$43,$AS$41,$AS$39,$AS$40,$AQ$38),""),"")</f>
        <v/>
      </c>
      <c r="Q3841" s="92" t="str">
        <f t="shared" si="606"/>
        <v/>
      </c>
      <c r="R3841" s="92" t="str">
        <f t="shared" si="607"/>
        <v/>
      </c>
      <c r="U3841" s="5"/>
      <c r="V3841" s="5"/>
      <c r="W3841" s="94" t="str">
        <f t="shared" si="605"/>
        <v/>
      </c>
      <c r="X3841" s="94" t="str">
        <f t="shared" si="608"/>
        <v/>
      </c>
      <c r="Y3841" s="5"/>
      <c r="BK3841" s="8"/>
      <c r="BL3841" s="5"/>
      <c r="BM3841" s="5"/>
      <c r="BN3841" s="5"/>
      <c r="BO3841" s="5"/>
      <c r="BP3841" s="1"/>
      <c r="BQ3841" s="1"/>
      <c r="BR3841" s="1"/>
      <c r="BS3841" s="1"/>
      <c r="BT3841" s="1"/>
      <c r="BU3841" s="4"/>
      <c r="BV3841" s="1"/>
      <c r="BW3841" s="3"/>
      <c r="BX3841" s="4"/>
      <c r="BY3841" s="5"/>
      <c r="BZ3841" s="5"/>
      <c r="CA3841" s="5"/>
      <c r="CB3841" s="5"/>
      <c r="CC3841" s="5"/>
      <c r="CD3841" s="43"/>
    </row>
    <row r="3842" spans="1:82" x14ac:dyDescent="0.25">
      <c r="A3842" s="8"/>
      <c r="B3842" s="5"/>
      <c r="C3842" s="5"/>
      <c r="D3842" s="5"/>
      <c r="E3842" s="5"/>
      <c r="F3842" s="94" t="str">
        <f t="shared" si="599"/>
        <v/>
      </c>
      <c r="G3842" s="94" t="str">
        <f t="shared" si="600"/>
        <v/>
      </c>
      <c r="H3842" s="127" t="str">
        <f>IF(A3842&lt;&gt;"",IF(MID(C3842,1,1)="c",$AS$26,IF(MID(C3842,1,1)="r",$AS$41,IF(MID(C3842,1,1)="p",#REF!,#REF!))),"")</f>
        <v/>
      </c>
      <c r="I3842" s="92" t="str">
        <f t="shared" si="601"/>
        <v/>
      </c>
      <c r="J3842" s="92" t="str">
        <f t="shared" si="602"/>
        <v/>
      </c>
      <c r="K3842" s="92" t="str">
        <f t="shared" si="603"/>
        <v/>
      </c>
      <c r="L3842" s="92" t="str">
        <f t="shared" si="604"/>
        <v/>
      </c>
      <c r="M3842" s="95" t="str">
        <f>IF(A3842&lt;&gt;"",IF(MID(C3842,1,1)="c",SigmaEpsConcrete(I3842,$AN$30:$AN$33,$AR$30:$AR$33,$AS$26,$AS$27,$AS$28,$AQ$20,$AU$19),""),"")</f>
        <v/>
      </c>
      <c r="N3842" s="95" t="str">
        <f>IF(A3842&lt;&gt;"",IF(MID(C3842,1,1)="r",SigmaEpsReinf(J3842,$AS$42:$AS$43,$AS$41,$AS$39,$AS$40,$AQ$38),""),"")</f>
        <v/>
      </c>
      <c r="Q3842" s="92" t="str">
        <f t="shared" si="606"/>
        <v/>
      </c>
      <c r="R3842" s="92" t="str">
        <f t="shared" si="607"/>
        <v/>
      </c>
      <c r="U3842" s="5"/>
      <c r="V3842" s="5"/>
      <c r="W3842" s="94" t="str">
        <f t="shared" si="605"/>
        <v/>
      </c>
      <c r="X3842" s="94" t="str">
        <f t="shared" si="608"/>
        <v/>
      </c>
      <c r="Y3842" s="5"/>
      <c r="BK3842" s="8"/>
      <c r="BL3842" s="5"/>
      <c r="BM3842" s="5"/>
      <c r="BN3842" s="5"/>
      <c r="BO3842" s="5"/>
      <c r="BP3842" s="1"/>
      <c r="BQ3842" s="1"/>
      <c r="BR3842" s="1"/>
      <c r="BS3842" s="1"/>
      <c r="BT3842" s="1"/>
      <c r="BU3842" s="4"/>
      <c r="BV3842" s="1"/>
      <c r="BW3842" s="3"/>
      <c r="BX3842" s="4"/>
      <c r="BY3842" s="5"/>
      <c r="BZ3842" s="5"/>
      <c r="CA3842" s="5"/>
      <c r="CB3842" s="5"/>
      <c r="CC3842" s="5"/>
      <c r="CD3842" s="43"/>
    </row>
    <row r="3843" spans="1:82" x14ac:dyDescent="0.25">
      <c r="A3843" s="8"/>
      <c r="B3843" s="5"/>
      <c r="C3843" s="5"/>
      <c r="D3843" s="5"/>
      <c r="E3843" s="5"/>
      <c r="F3843" s="94" t="str">
        <f t="shared" si="599"/>
        <v/>
      </c>
      <c r="G3843" s="94" t="str">
        <f t="shared" si="600"/>
        <v/>
      </c>
      <c r="H3843" s="127" t="str">
        <f>IF(A3843&lt;&gt;"",IF(MID(C3843,1,1)="c",$AS$26,IF(MID(C3843,1,1)="r",$AS$41,IF(MID(C3843,1,1)="p",#REF!,#REF!))),"")</f>
        <v/>
      </c>
      <c r="I3843" s="92" t="str">
        <f t="shared" si="601"/>
        <v/>
      </c>
      <c r="J3843" s="92" t="str">
        <f t="shared" si="602"/>
        <v/>
      </c>
      <c r="K3843" s="92" t="str">
        <f t="shared" si="603"/>
        <v/>
      </c>
      <c r="L3843" s="92" t="str">
        <f t="shared" si="604"/>
        <v/>
      </c>
      <c r="M3843" s="95" t="str">
        <f>IF(A3843&lt;&gt;"",IF(MID(C3843,1,1)="c",SigmaEpsConcrete(I3843,$AN$30:$AN$33,$AR$30:$AR$33,$AS$26,$AS$27,$AS$28,$AQ$20,$AU$19),""),"")</f>
        <v/>
      </c>
      <c r="N3843" s="95" t="str">
        <f>IF(A3843&lt;&gt;"",IF(MID(C3843,1,1)="r",SigmaEpsReinf(J3843,$AS$42:$AS$43,$AS$41,$AS$39,$AS$40,$AQ$38),""),"")</f>
        <v/>
      </c>
      <c r="Q3843" s="92" t="str">
        <f t="shared" si="606"/>
        <v/>
      </c>
      <c r="R3843" s="92" t="str">
        <f t="shared" si="607"/>
        <v/>
      </c>
      <c r="U3843" s="5"/>
      <c r="V3843" s="5"/>
      <c r="W3843" s="94" t="str">
        <f t="shared" si="605"/>
        <v/>
      </c>
      <c r="X3843" s="94" t="str">
        <f t="shared" si="608"/>
        <v/>
      </c>
      <c r="Y3843" s="5"/>
      <c r="BK3843" s="8"/>
      <c r="BL3843" s="5"/>
      <c r="BM3843" s="5"/>
      <c r="BN3843" s="5"/>
      <c r="BO3843" s="5"/>
      <c r="BP3843" s="1"/>
      <c r="BQ3843" s="1"/>
      <c r="BR3843" s="1"/>
      <c r="BS3843" s="1"/>
      <c r="BT3843" s="1"/>
      <c r="BU3843" s="4"/>
      <c r="BV3843" s="1"/>
      <c r="BW3843" s="3"/>
      <c r="BX3843" s="4"/>
      <c r="BY3843" s="5"/>
      <c r="BZ3843" s="5"/>
      <c r="CA3843" s="5"/>
      <c r="CB3843" s="5"/>
      <c r="CC3843" s="5"/>
      <c r="CD3843" s="43"/>
    </row>
    <row r="3844" spans="1:82" x14ac:dyDescent="0.25">
      <c r="A3844" s="8"/>
      <c r="B3844" s="5"/>
      <c r="C3844" s="5"/>
      <c r="D3844" s="5"/>
      <c r="E3844" s="5"/>
      <c r="F3844" s="94" t="str">
        <f t="shared" si="599"/>
        <v/>
      </c>
      <c r="G3844" s="94" t="str">
        <f t="shared" si="600"/>
        <v/>
      </c>
      <c r="H3844" s="127" t="str">
        <f>IF(A3844&lt;&gt;"",IF(MID(C3844,1,1)="c",$AS$26,IF(MID(C3844,1,1)="r",$AS$41,IF(MID(C3844,1,1)="p",#REF!,#REF!))),"")</f>
        <v/>
      </c>
      <c r="I3844" s="92" t="str">
        <f t="shared" si="601"/>
        <v/>
      </c>
      <c r="J3844" s="92" t="str">
        <f t="shared" si="602"/>
        <v/>
      </c>
      <c r="K3844" s="92" t="str">
        <f t="shared" si="603"/>
        <v/>
      </c>
      <c r="L3844" s="92" t="str">
        <f t="shared" si="604"/>
        <v/>
      </c>
      <c r="M3844" s="95" t="str">
        <f>IF(A3844&lt;&gt;"",IF(MID(C3844,1,1)="c",SigmaEpsConcrete(I3844,$AN$30:$AN$33,$AR$30:$AR$33,$AS$26,$AS$27,$AS$28,$AQ$20,$AU$19),""),"")</f>
        <v/>
      </c>
      <c r="N3844" s="95" t="str">
        <f>IF(A3844&lt;&gt;"",IF(MID(C3844,1,1)="r",SigmaEpsReinf(J3844,$AS$42:$AS$43,$AS$41,$AS$39,$AS$40,$AQ$38),""),"")</f>
        <v/>
      </c>
      <c r="Q3844" s="92" t="str">
        <f t="shared" si="606"/>
        <v/>
      </c>
      <c r="R3844" s="92" t="str">
        <f t="shared" si="607"/>
        <v/>
      </c>
      <c r="U3844" s="5"/>
      <c r="V3844" s="5"/>
      <c r="W3844" s="94" t="str">
        <f t="shared" si="605"/>
        <v/>
      </c>
      <c r="X3844" s="94" t="str">
        <f t="shared" si="608"/>
        <v/>
      </c>
      <c r="Y3844" s="5"/>
      <c r="BK3844" s="8"/>
      <c r="BL3844" s="5"/>
      <c r="BM3844" s="5"/>
      <c r="BN3844" s="5"/>
      <c r="BO3844" s="5"/>
      <c r="BP3844" s="1"/>
      <c r="BQ3844" s="1"/>
      <c r="BR3844" s="1"/>
      <c r="BS3844" s="1"/>
      <c r="BT3844" s="1"/>
      <c r="BU3844" s="4"/>
      <c r="BV3844" s="1"/>
      <c r="BW3844" s="3"/>
      <c r="BX3844" s="4"/>
      <c r="BY3844" s="5"/>
      <c r="BZ3844" s="5"/>
      <c r="CA3844" s="5"/>
      <c r="CB3844" s="5"/>
      <c r="CC3844" s="5"/>
      <c r="CD3844" s="43"/>
    </row>
    <row r="3845" spans="1:82" x14ac:dyDescent="0.25">
      <c r="A3845" s="8"/>
      <c r="B3845" s="5"/>
      <c r="C3845" s="5"/>
      <c r="D3845" s="5"/>
      <c r="E3845" s="5"/>
      <c r="F3845" s="94" t="str">
        <f t="shared" si="599"/>
        <v/>
      </c>
      <c r="G3845" s="94" t="str">
        <f t="shared" si="600"/>
        <v/>
      </c>
      <c r="H3845" s="127" t="str">
        <f>IF(A3845&lt;&gt;"",IF(MID(C3845,1,1)="c",$AS$26,IF(MID(C3845,1,1)="r",$AS$41,IF(MID(C3845,1,1)="p",#REF!,#REF!))),"")</f>
        <v/>
      </c>
      <c r="I3845" s="92" t="str">
        <f t="shared" si="601"/>
        <v/>
      </c>
      <c r="J3845" s="92" t="str">
        <f t="shared" si="602"/>
        <v/>
      </c>
      <c r="K3845" s="92" t="str">
        <f t="shared" si="603"/>
        <v/>
      </c>
      <c r="L3845" s="92" t="str">
        <f t="shared" si="604"/>
        <v/>
      </c>
      <c r="M3845" s="95" t="str">
        <f>IF(A3845&lt;&gt;"",IF(MID(C3845,1,1)="c",SigmaEpsConcrete(I3845,$AN$30:$AN$33,$AR$30:$AR$33,$AS$26,$AS$27,$AS$28,$AQ$20,$AU$19),""),"")</f>
        <v/>
      </c>
      <c r="N3845" s="95" t="str">
        <f>IF(A3845&lt;&gt;"",IF(MID(C3845,1,1)="r",SigmaEpsReinf(J3845,$AS$42:$AS$43,$AS$41,$AS$39,$AS$40,$AQ$38),""),"")</f>
        <v/>
      </c>
      <c r="Q3845" s="92" t="str">
        <f t="shared" si="606"/>
        <v/>
      </c>
      <c r="R3845" s="92" t="str">
        <f t="shared" si="607"/>
        <v/>
      </c>
      <c r="U3845" s="5"/>
      <c r="V3845" s="5"/>
      <c r="W3845" s="94" t="str">
        <f t="shared" si="605"/>
        <v/>
      </c>
      <c r="X3845" s="94" t="str">
        <f t="shared" si="608"/>
        <v/>
      </c>
      <c r="Y3845" s="5"/>
      <c r="BK3845" s="8"/>
      <c r="BL3845" s="5"/>
      <c r="BM3845" s="5"/>
      <c r="BN3845" s="5"/>
      <c r="BO3845" s="5"/>
      <c r="BP3845" s="1"/>
      <c r="BQ3845" s="1"/>
      <c r="BR3845" s="1"/>
      <c r="BS3845" s="1"/>
      <c r="BT3845" s="1"/>
      <c r="BU3845" s="4"/>
      <c r="BV3845" s="1"/>
      <c r="BW3845" s="3"/>
      <c r="BX3845" s="4"/>
      <c r="BY3845" s="5"/>
      <c r="BZ3845" s="5"/>
      <c r="CA3845" s="5"/>
      <c r="CB3845" s="5"/>
      <c r="CC3845" s="5"/>
      <c r="CD3845" s="43"/>
    </row>
    <row r="3846" spans="1:82" x14ac:dyDescent="0.25">
      <c r="A3846" s="8"/>
      <c r="B3846" s="5"/>
      <c r="C3846" s="5"/>
      <c r="D3846" s="5"/>
      <c r="E3846" s="5"/>
      <c r="F3846" s="94" t="str">
        <f t="shared" si="599"/>
        <v/>
      </c>
      <c r="G3846" s="94" t="str">
        <f t="shared" si="600"/>
        <v/>
      </c>
      <c r="H3846" s="127" t="str">
        <f>IF(A3846&lt;&gt;"",IF(MID(C3846,1,1)="c",$AS$26,IF(MID(C3846,1,1)="r",$AS$41,IF(MID(C3846,1,1)="p",#REF!,#REF!))),"")</f>
        <v/>
      </c>
      <c r="I3846" s="92" t="str">
        <f t="shared" si="601"/>
        <v/>
      </c>
      <c r="J3846" s="92" t="str">
        <f t="shared" si="602"/>
        <v/>
      </c>
      <c r="K3846" s="92" t="str">
        <f t="shared" si="603"/>
        <v/>
      </c>
      <c r="L3846" s="92" t="str">
        <f t="shared" si="604"/>
        <v/>
      </c>
      <c r="M3846" s="95" t="str">
        <f>IF(A3846&lt;&gt;"",IF(MID(C3846,1,1)="c",SigmaEpsConcrete(I3846,$AN$30:$AN$33,$AR$30:$AR$33,$AS$26,$AS$27,$AS$28,$AQ$20,$AU$19),""),"")</f>
        <v/>
      </c>
      <c r="N3846" s="95" t="str">
        <f>IF(A3846&lt;&gt;"",IF(MID(C3846,1,1)="r",SigmaEpsReinf(J3846,$AS$42:$AS$43,$AS$41,$AS$39,$AS$40,$AQ$38),""),"")</f>
        <v/>
      </c>
      <c r="Q3846" s="92" t="str">
        <f t="shared" si="606"/>
        <v/>
      </c>
      <c r="R3846" s="92" t="str">
        <f t="shared" si="607"/>
        <v/>
      </c>
      <c r="U3846" s="5"/>
      <c r="V3846" s="5"/>
      <c r="W3846" s="94" t="str">
        <f t="shared" si="605"/>
        <v/>
      </c>
      <c r="X3846" s="94" t="str">
        <f t="shared" si="608"/>
        <v/>
      </c>
      <c r="Y3846" s="5"/>
      <c r="BK3846" s="8"/>
      <c r="BL3846" s="5"/>
      <c r="BM3846" s="5"/>
      <c r="BN3846" s="5"/>
      <c r="BO3846" s="5"/>
      <c r="BP3846" s="1"/>
      <c r="BQ3846" s="1"/>
      <c r="BR3846" s="1"/>
      <c r="BS3846" s="1"/>
      <c r="BT3846" s="1"/>
      <c r="BU3846" s="4"/>
      <c r="BV3846" s="1"/>
      <c r="BW3846" s="3"/>
      <c r="BX3846" s="4"/>
      <c r="BY3846" s="5"/>
      <c r="BZ3846" s="5"/>
      <c r="CA3846" s="5"/>
      <c r="CB3846" s="5"/>
      <c r="CC3846" s="5"/>
      <c r="CD3846" s="43"/>
    </row>
    <row r="3847" spans="1:82" x14ac:dyDescent="0.25">
      <c r="A3847" s="8"/>
      <c r="B3847" s="5"/>
      <c r="C3847" s="5"/>
      <c r="D3847" s="5"/>
      <c r="E3847" s="5"/>
      <c r="F3847" s="94" t="str">
        <f t="shared" si="599"/>
        <v/>
      </c>
      <c r="G3847" s="94" t="str">
        <f t="shared" si="600"/>
        <v/>
      </c>
      <c r="H3847" s="127" t="str">
        <f>IF(A3847&lt;&gt;"",IF(MID(C3847,1,1)="c",$AS$26,IF(MID(C3847,1,1)="r",$AS$41,IF(MID(C3847,1,1)="p",#REF!,#REF!))),"")</f>
        <v/>
      </c>
      <c r="I3847" s="92" t="str">
        <f t="shared" si="601"/>
        <v/>
      </c>
      <c r="J3847" s="92" t="str">
        <f t="shared" si="602"/>
        <v/>
      </c>
      <c r="K3847" s="92" t="str">
        <f t="shared" si="603"/>
        <v/>
      </c>
      <c r="L3847" s="92" t="str">
        <f t="shared" si="604"/>
        <v/>
      </c>
      <c r="M3847" s="95" t="str">
        <f>IF(A3847&lt;&gt;"",IF(MID(C3847,1,1)="c",SigmaEpsConcrete(I3847,$AN$30:$AN$33,$AR$30:$AR$33,$AS$26,$AS$27,$AS$28,$AQ$20,$AU$19),""),"")</f>
        <v/>
      </c>
      <c r="N3847" s="95" t="str">
        <f>IF(A3847&lt;&gt;"",IF(MID(C3847,1,1)="r",SigmaEpsReinf(J3847,$AS$42:$AS$43,$AS$41,$AS$39,$AS$40,$AQ$38),""),"")</f>
        <v/>
      </c>
      <c r="Q3847" s="92" t="str">
        <f t="shared" si="606"/>
        <v/>
      </c>
      <c r="R3847" s="92" t="str">
        <f t="shared" si="607"/>
        <v/>
      </c>
      <c r="U3847" s="5"/>
      <c r="V3847" s="5"/>
      <c r="W3847" s="94" t="str">
        <f t="shared" si="605"/>
        <v/>
      </c>
      <c r="X3847" s="94" t="str">
        <f t="shared" si="608"/>
        <v/>
      </c>
      <c r="Y3847" s="5"/>
      <c r="BK3847" s="8"/>
      <c r="BL3847" s="5"/>
      <c r="BM3847" s="5"/>
      <c r="BN3847" s="5"/>
      <c r="BO3847" s="5"/>
      <c r="BP3847" s="1"/>
      <c r="BQ3847" s="1"/>
      <c r="BR3847" s="1"/>
      <c r="BS3847" s="1"/>
      <c r="BT3847" s="1"/>
      <c r="BU3847" s="4"/>
      <c r="BV3847" s="1"/>
      <c r="BW3847" s="3"/>
      <c r="BX3847" s="4"/>
      <c r="BY3847" s="5"/>
      <c r="BZ3847" s="5"/>
      <c r="CA3847" s="5"/>
      <c r="CB3847" s="5"/>
      <c r="CC3847" s="5"/>
      <c r="CD3847" s="43"/>
    </row>
    <row r="3848" spans="1:82" x14ac:dyDescent="0.25">
      <c r="A3848" s="8"/>
      <c r="B3848" s="5"/>
      <c r="C3848" s="5"/>
      <c r="D3848" s="5"/>
      <c r="E3848" s="5"/>
      <c r="F3848" s="94" t="str">
        <f t="shared" si="599"/>
        <v/>
      </c>
      <c r="G3848" s="94" t="str">
        <f t="shared" si="600"/>
        <v/>
      </c>
      <c r="H3848" s="127" t="str">
        <f>IF(A3848&lt;&gt;"",IF(MID(C3848,1,1)="c",$AS$26,IF(MID(C3848,1,1)="r",$AS$41,IF(MID(C3848,1,1)="p",#REF!,#REF!))),"")</f>
        <v/>
      </c>
      <c r="I3848" s="92" t="str">
        <f t="shared" si="601"/>
        <v/>
      </c>
      <c r="J3848" s="92" t="str">
        <f t="shared" si="602"/>
        <v/>
      </c>
      <c r="K3848" s="92" t="str">
        <f t="shared" si="603"/>
        <v/>
      </c>
      <c r="L3848" s="92" t="str">
        <f t="shared" si="604"/>
        <v/>
      </c>
      <c r="M3848" s="95" t="str">
        <f>IF(A3848&lt;&gt;"",IF(MID(C3848,1,1)="c",SigmaEpsConcrete(I3848,$AN$30:$AN$33,$AR$30:$AR$33,$AS$26,$AS$27,$AS$28,$AQ$20,$AU$19),""),"")</f>
        <v/>
      </c>
      <c r="N3848" s="95" t="str">
        <f>IF(A3848&lt;&gt;"",IF(MID(C3848,1,1)="r",SigmaEpsReinf(J3848,$AS$42:$AS$43,$AS$41,$AS$39,$AS$40,$AQ$38),""),"")</f>
        <v/>
      </c>
      <c r="Q3848" s="92" t="str">
        <f t="shared" si="606"/>
        <v/>
      </c>
      <c r="R3848" s="92" t="str">
        <f t="shared" si="607"/>
        <v/>
      </c>
      <c r="U3848" s="5"/>
      <c r="V3848" s="5"/>
      <c r="W3848" s="94" t="str">
        <f t="shared" si="605"/>
        <v/>
      </c>
      <c r="X3848" s="94" t="str">
        <f t="shared" si="608"/>
        <v/>
      </c>
      <c r="Y3848" s="5"/>
      <c r="BK3848" s="8"/>
      <c r="BL3848" s="5"/>
      <c r="BM3848" s="5"/>
      <c r="BN3848" s="5"/>
      <c r="BO3848" s="5"/>
      <c r="BP3848" s="1"/>
      <c r="BQ3848" s="1"/>
      <c r="BR3848" s="1"/>
      <c r="BS3848" s="1"/>
      <c r="BT3848" s="1"/>
      <c r="BU3848" s="4"/>
      <c r="BV3848" s="1"/>
      <c r="BW3848" s="3"/>
      <c r="BX3848" s="4"/>
      <c r="BY3848" s="5"/>
      <c r="BZ3848" s="5"/>
      <c r="CA3848" s="5"/>
      <c r="CB3848" s="5"/>
      <c r="CC3848" s="5"/>
      <c r="CD3848" s="43"/>
    </row>
    <row r="3849" spans="1:82" x14ac:dyDescent="0.25">
      <c r="A3849" s="8"/>
      <c r="B3849" s="5"/>
      <c r="C3849" s="5"/>
      <c r="D3849" s="5"/>
      <c r="E3849" s="5"/>
      <c r="F3849" s="94" t="str">
        <f t="shared" si="599"/>
        <v/>
      </c>
      <c r="G3849" s="94" t="str">
        <f t="shared" si="600"/>
        <v/>
      </c>
      <c r="H3849" s="127" t="str">
        <f>IF(A3849&lt;&gt;"",IF(MID(C3849,1,1)="c",$AS$26,IF(MID(C3849,1,1)="r",$AS$41,IF(MID(C3849,1,1)="p",#REF!,#REF!))),"")</f>
        <v/>
      </c>
      <c r="I3849" s="92" t="str">
        <f t="shared" si="601"/>
        <v/>
      </c>
      <c r="J3849" s="92" t="str">
        <f t="shared" si="602"/>
        <v/>
      </c>
      <c r="K3849" s="92" t="str">
        <f t="shared" si="603"/>
        <v/>
      </c>
      <c r="L3849" s="92" t="str">
        <f t="shared" si="604"/>
        <v/>
      </c>
      <c r="M3849" s="95" t="str">
        <f>IF(A3849&lt;&gt;"",IF(MID(C3849,1,1)="c",SigmaEpsConcrete(I3849,$AN$30:$AN$33,$AR$30:$AR$33,$AS$26,$AS$27,$AS$28,$AQ$20,$AU$19),""),"")</f>
        <v/>
      </c>
      <c r="N3849" s="95" t="str">
        <f>IF(A3849&lt;&gt;"",IF(MID(C3849,1,1)="r",SigmaEpsReinf(J3849,$AS$42:$AS$43,$AS$41,$AS$39,$AS$40,$AQ$38),""),"")</f>
        <v/>
      </c>
      <c r="Q3849" s="92" t="str">
        <f t="shared" si="606"/>
        <v/>
      </c>
      <c r="R3849" s="92" t="str">
        <f t="shared" si="607"/>
        <v/>
      </c>
      <c r="U3849" s="5"/>
      <c r="V3849" s="5"/>
      <c r="W3849" s="94" t="str">
        <f t="shared" si="605"/>
        <v/>
      </c>
      <c r="X3849" s="94" t="str">
        <f t="shared" si="608"/>
        <v/>
      </c>
      <c r="Y3849" s="5"/>
      <c r="BK3849" s="8"/>
      <c r="BL3849" s="5"/>
      <c r="BM3849" s="5"/>
      <c r="BN3849" s="5"/>
      <c r="BO3849" s="5"/>
      <c r="BP3849" s="1"/>
      <c r="BQ3849" s="1"/>
      <c r="BR3849" s="1"/>
      <c r="BS3849" s="1"/>
      <c r="BT3849" s="1"/>
      <c r="BU3849" s="4"/>
      <c r="BV3849" s="1"/>
      <c r="BW3849" s="3"/>
      <c r="BX3849" s="4"/>
      <c r="BY3849" s="5"/>
      <c r="BZ3849" s="5"/>
      <c r="CA3849" s="5"/>
      <c r="CB3849" s="5"/>
      <c r="CC3849" s="5"/>
      <c r="CD3849" s="43"/>
    </row>
    <row r="3850" spans="1:82" x14ac:dyDescent="0.25">
      <c r="A3850" s="8"/>
      <c r="B3850" s="5"/>
      <c r="C3850" s="5"/>
      <c r="D3850" s="5"/>
      <c r="E3850" s="5"/>
      <c r="F3850" s="94" t="str">
        <f t="shared" ref="F3850:F3913" si="609">IF(A3850&lt;&gt;"",(D3850-$AU$86)/10,"")</f>
        <v/>
      </c>
      <c r="G3850" s="94" t="str">
        <f t="shared" ref="G3850:G3913" si="610">IF(A3850&lt;&gt;"",(E3850-$AU$87)/10,"")</f>
        <v/>
      </c>
      <c r="H3850" s="127" t="str">
        <f>IF(A3850&lt;&gt;"",IF(MID(C3850,1,1)="c",$AS$26,IF(MID(C3850,1,1)="r",$AS$41,IF(MID(C3850,1,1)="p",#REF!,#REF!))),"")</f>
        <v/>
      </c>
      <c r="I3850" s="92" t="str">
        <f t="shared" ref="I3850:I3913" si="611">IF($A3850&lt;&gt;"",IF(MID($C3850,1,1)="c",$Y$3+$Y$4*$F3850+$Y$5*$G3850+$BR$43,""),"")</f>
        <v/>
      </c>
      <c r="J3850" s="92" t="str">
        <f t="shared" ref="J3850:J3913" si="612">IF($A3850&lt;&gt;"",IF(MID($C3850,1,1)="r",$Y$3+$Y$4*$F3850+$Y$5*$G3850+$BR$43,""),"")</f>
        <v/>
      </c>
      <c r="K3850" s="92" t="str">
        <f t="shared" ref="K3850:K3913" si="613">IF($A3850&lt;&gt;"",IF(MID($C3850,1,1)="u",$Y$3+$Y$4*$F3850+$Y$5*$G3850+$BR$43,""),"")</f>
        <v/>
      </c>
      <c r="L3850" s="92" t="str">
        <f t="shared" ref="L3850:L3913" si="614">IF($A3850&lt;&gt;"",IF(MID($C3850,1,1)="p",$Y$3+$Y$4*$F3850+$Y$5*$G3850+$BR$43,""),"")</f>
        <v/>
      </c>
      <c r="M3850" s="95" t="str">
        <f>IF(A3850&lt;&gt;"",IF(MID(C3850,1,1)="c",SigmaEpsConcrete(I3850,$AN$30:$AN$33,$AR$30:$AR$33,$AS$26,$AS$27,$AS$28,$AQ$20,$AU$19),""),"")</f>
        <v/>
      </c>
      <c r="N3850" s="95" t="str">
        <f>IF(A3850&lt;&gt;"",IF(MID(C3850,1,1)="r",SigmaEpsReinf(J3850,$AS$42:$AS$43,$AS$41,$AS$39,$AS$40,$AQ$38),""),"")</f>
        <v/>
      </c>
      <c r="Q3850" s="92" t="str">
        <f t="shared" si="606"/>
        <v/>
      </c>
      <c r="R3850" s="92" t="str">
        <f t="shared" si="607"/>
        <v/>
      </c>
      <c r="U3850" s="5"/>
      <c r="V3850" s="5"/>
      <c r="W3850" s="94" t="str">
        <f t="shared" ref="W3850:W3913" si="615">IF(A3850&lt;&gt;"",F3850-$AU$105,"")</f>
        <v/>
      </c>
      <c r="X3850" s="94" t="str">
        <f t="shared" si="608"/>
        <v/>
      </c>
      <c r="Y3850" s="5"/>
      <c r="BK3850" s="8"/>
      <c r="BL3850" s="5"/>
      <c r="BM3850" s="5"/>
      <c r="BN3850" s="5"/>
      <c r="BO3850" s="5"/>
      <c r="BP3850" s="1"/>
      <c r="BQ3850" s="1"/>
      <c r="BR3850" s="1"/>
      <c r="BS3850" s="1"/>
      <c r="BT3850" s="1"/>
      <c r="BU3850" s="4"/>
      <c r="BV3850" s="1"/>
      <c r="BW3850" s="3"/>
      <c r="BX3850" s="4"/>
      <c r="BY3850" s="5"/>
      <c r="BZ3850" s="5"/>
      <c r="CA3850" s="5"/>
      <c r="CB3850" s="5"/>
      <c r="CC3850" s="5"/>
      <c r="CD3850" s="43"/>
    </row>
    <row r="3851" spans="1:82" x14ac:dyDescent="0.25">
      <c r="A3851" s="8"/>
      <c r="B3851" s="5"/>
      <c r="C3851" s="5"/>
      <c r="D3851" s="5"/>
      <c r="E3851" s="5"/>
      <c r="F3851" s="94" t="str">
        <f t="shared" si="609"/>
        <v/>
      </c>
      <c r="G3851" s="94" t="str">
        <f t="shared" si="610"/>
        <v/>
      </c>
      <c r="H3851" s="127" t="str">
        <f>IF(A3851&lt;&gt;"",IF(MID(C3851,1,1)="c",$AS$26,IF(MID(C3851,1,1)="r",$AS$41,IF(MID(C3851,1,1)="p",#REF!,#REF!))),"")</f>
        <v/>
      </c>
      <c r="I3851" s="92" t="str">
        <f t="shared" si="611"/>
        <v/>
      </c>
      <c r="J3851" s="92" t="str">
        <f t="shared" si="612"/>
        <v/>
      </c>
      <c r="K3851" s="92" t="str">
        <f t="shared" si="613"/>
        <v/>
      </c>
      <c r="L3851" s="92" t="str">
        <f t="shared" si="614"/>
        <v/>
      </c>
      <c r="M3851" s="95" t="str">
        <f>IF(A3851&lt;&gt;"",IF(MID(C3851,1,1)="c",SigmaEpsConcrete(I3851,$AN$30:$AN$33,$AR$30:$AR$33,$AS$26,$AS$27,$AS$28,$AQ$20,$AU$19),""),"")</f>
        <v/>
      </c>
      <c r="N3851" s="95" t="str">
        <f>IF(A3851&lt;&gt;"",IF(MID(C3851,1,1)="r",SigmaEpsReinf(J3851,$AS$42:$AS$43,$AS$41,$AS$39,$AS$40,$AQ$38),""),"")</f>
        <v/>
      </c>
      <c r="Q3851" s="92" t="str">
        <f t="shared" ref="Q3851:Q3914" si="616">IF(A3851&lt;&gt;"",IF(MID(C3851,1,1)="c",IF(ISERROR(M3851/I3851),"",M3851/I3851),""),"")</f>
        <v/>
      </c>
      <c r="R3851" s="92" t="str">
        <f t="shared" ref="R3851:R3914" si="617">IF(A3851&lt;&gt;"",IF(MID(C3851,1,1)="r",IF(ISERROR(N3851/J3851),"",N3851/J3851),""),"")</f>
        <v/>
      </c>
      <c r="U3851" s="5"/>
      <c r="V3851" s="5"/>
      <c r="W3851" s="94" t="str">
        <f t="shared" si="615"/>
        <v/>
      </c>
      <c r="X3851" s="94" t="str">
        <f t="shared" ref="X3851:X3914" si="618">IF(B3851&lt;&gt;"",G3851-$AU$106,"")</f>
        <v/>
      </c>
      <c r="Y3851" s="5"/>
      <c r="BK3851" s="8"/>
      <c r="BL3851" s="5"/>
      <c r="BM3851" s="5"/>
      <c r="BN3851" s="5"/>
      <c r="BO3851" s="5"/>
      <c r="BP3851" s="1"/>
      <c r="BQ3851" s="1"/>
      <c r="BR3851" s="1"/>
      <c r="BS3851" s="1"/>
      <c r="BT3851" s="1"/>
      <c r="BU3851" s="4"/>
      <c r="BV3851" s="1"/>
      <c r="BW3851" s="3"/>
      <c r="BX3851" s="4"/>
      <c r="BY3851" s="5"/>
      <c r="BZ3851" s="5"/>
      <c r="CA3851" s="5"/>
      <c r="CB3851" s="5"/>
      <c r="CC3851" s="5"/>
      <c r="CD3851" s="43"/>
    </row>
    <row r="3852" spans="1:82" x14ac:dyDescent="0.25">
      <c r="A3852" s="8"/>
      <c r="B3852" s="5"/>
      <c r="C3852" s="5"/>
      <c r="D3852" s="5"/>
      <c r="E3852" s="5"/>
      <c r="F3852" s="94" t="str">
        <f t="shared" si="609"/>
        <v/>
      </c>
      <c r="G3852" s="94" t="str">
        <f t="shared" si="610"/>
        <v/>
      </c>
      <c r="H3852" s="127" t="str">
        <f>IF(A3852&lt;&gt;"",IF(MID(C3852,1,1)="c",$AS$26,IF(MID(C3852,1,1)="r",$AS$41,IF(MID(C3852,1,1)="p",#REF!,#REF!))),"")</f>
        <v/>
      </c>
      <c r="I3852" s="92" t="str">
        <f t="shared" si="611"/>
        <v/>
      </c>
      <c r="J3852" s="92" t="str">
        <f t="shared" si="612"/>
        <v/>
      </c>
      <c r="K3852" s="92" t="str">
        <f t="shared" si="613"/>
        <v/>
      </c>
      <c r="L3852" s="92" t="str">
        <f t="shared" si="614"/>
        <v/>
      </c>
      <c r="M3852" s="95" t="str">
        <f>IF(A3852&lt;&gt;"",IF(MID(C3852,1,1)="c",SigmaEpsConcrete(I3852,$AN$30:$AN$33,$AR$30:$AR$33,$AS$26,$AS$27,$AS$28,$AQ$20,$AU$19),""),"")</f>
        <v/>
      </c>
      <c r="N3852" s="95" t="str">
        <f>IF(A3852&lt;&gt;"",IF(MID(C3852,1,1)="r",SigmaEpsReinf(J3852,$AS$42:$AS$43,$AS$41,$AS$39,$AS$40,$AQ$38),""),"")</f>
        <v/>
      </c>
      <c r="Q3852" s="92" t="str">
        <f t="shared" si="616"/>
        <v/>
      </c>
      <c r="R3852" s="92" t="str">
        <f t="shared" si="617"/>
        <v/>
      </c>
      <c r="U3852" s="5"/>
      <c r="V3852" s="5"/>
      <c r="W3852" s="94" t="str">
        <f t="shared" si="615"/>
        <v/>
      </c>
      <c r="X3852" s="94" t="str">
        <f t="shared" si="618"/>
        <v/>
      </c>
      <c r="Y3852" s="5"/>
      <c r="BK3852" s="8"/>
      <c r="BL3852" s="5"/>
      <c r="BM3852" s="5"/>
      <c r="BN3852" s="5"/>
      <c r="BO3852" s="5"/>
      <c r="BP3852" s="1"/>
      <c r="BQ3852" s="1"/>
      <c r="BR3852" s="1"/>
      <c r="BS3852" s="1"/>
      <c r="BT3852" s="1"/>
      <c r="BU3852" s="4"/>
      <c r="BV3852" s="1"/>
      <c r="BW3852" s="3"/>
      <c r="BX3852" s="4"/>
      <c r="BY3852" s="5"/>
      <c r="BZ3852" s="5"/>
      <c r="CA3852" s="5"/>
      <c r="CB3852" s="5"/>
      <c r="CC3852" s="5"/>
      <c r="CD3852" s="43"/>
    </row>
    <row r="3853" spans="1:82" x14ac:dyDescent="0.25">
      <c r="A3853" s="8"/>
      <c r="B3853" s="5"/>
      <c r="C3853" s="5"/>
      <c r="D3853" s="5"/>
      <c r="E3853" s="5"/>
      <c r="F3853" s="94" t="str">
        <f t="shared" si="609"/>
        <v/>
      </c>
      <c r="G3853" s="94" t="str">
        <f t="shared" si="610"/>
        <v/>
      </c>
      <c r="H3853" s="127" t="str">
        <f>IF(A3853&lt;&gt;"",IF(MID(C3853,1,1)="c",$AS$26,IF(MID(C3853,1,1)="r",$AS$41,IF(MID(C3853,1,1)="p",#REF!,#REF!))),"")</f>
        <v/>
      </c>
      <c r="I3853" s="92" t="str">
        <f t="shared" si="611"/>
        <v/>
      </c>
      <c r="J3853" s="92" t="str">
        <f t="shared" si="612"/>
        <v/>
      </c>
      <c r="K3853" s="92" t="str">
        <f t="shared" si="613"/>
        <v/>
      </c>
      <c r="L3853" s="92" t="str">
        <f t="shared" si="614"/>
        <v/>
      </c>
      <c r="M3853" s="95" t="str">
        <f>IF(A3853&lt;&gt;"",IF(MID(C3853,1,1)="c",SigmaEpsConcrete(I3853,$AN$30:$AN$33,$AR$30:$AR$33,$AS$26,$AS$27,$AS$28,$AQ$20,$AU$19),""),"")</f>
        <v/>
      </c>
      <c r="N3853" s="95" t="str">
        <f>IF(A3853&lt;&gt;"",IF(MID(C3853,1,1)="r",SigmaEpsReinf(J3853,$AS$42:$AS$43,$AS$41,$AS$39,$AS$40,$AQ$38),""),"")</f>
        <v/>
      </c>
      <c r="Q3853" s="92" t="str">
        <f t="shared" si="616"/>
        <v/>
      </c>
      <c r="R3853" s="92" t="str">
        <f t="shared" si="617"/>
        <v/>
      </c>
      <c r="U3853" s="5"/>
      <c r="V3853" s="5"/>
      <c r="W3853" s="94" t="str">
        <f t="shared" si="615"/>
        <v/>
      </c>
      <c r="X3853" s="94" t="str">
        <f t="shared" si="618"/>
        <v/>
      </c>
      <c r="Y3853" s="5"/>
      <c r="BK3853" s="8"/>
      <c r="BL3853" s="5"/>
      <c r="BM3853" s="5"/>
      <c r="BN3853" s="5"/>
      <c r="BO3853" s="5"/>
      <c r="BP3853" s="1"/>
      <c r="BQ3853" s="1"/>
      <c r="BR3853" s="1"/>
      <c r="BS3853" s="1"/>
      <c r="BT3853" s="1"/>
      <c r="BU3853" s="4"/>
      <c r="BV3853" s="1"/>
      <c r="BW3853" s="3"/>
      <c r="BX3853" s="4"/>
      <c r="BY3853" s="5"/>
      <c r="BZ3853" s="5"/>
      <c r="CA3853" s="5"/>
      <c r="CB3853" s="5"/>
      <c r="CC3853" s="5"/>
      <c r="CD3853" s="43"/>
    </row>
    <row r="3854" spans="1:82" x14ac:dyDescent="0.25">
      <c r="A3854" s="8"/>
      <c r="B3854" s="5"/>
      <c r="C3854" s="5"/>
      <c r="D3854" s="5"/>
      <c r="E3854" s="5"/>
      <c r="F3854" s="94" t="str">
        <f t="shared" si="609"/>
        <v/>
      </c>
      <c r="G3854" s="94" t="str">
        <f t="shared" si="610"/>
        <v/>
      </c>
      <c r="H3854" s="127" t="str">
        <f>IF(A3854&lt;&gt;"",IF(MID(C3854,1,1)="c",$AS$26,IF(MID(C3854,1,1)="r",$AS$41,IF(MID(C3854,1,1)="p",#REF!,#REF!))),"")</f>
        <v/>
      </c>
      <c r="I3854" s="92" t="str">
        <f t="shared" si="611"/>
        <v/>
      </c>
      <c r="J3854" s="92" t="str">
        <f t="shared" si="612"/>
        <v/>
      </c>
      <c r="K3854" s="92" t="str">
        <f t="shared" si="613"/>
        <v/>
      </c>
      <c r="L3854" s="92" t="str">
        <f t="shared" si="614"/>
        <v/>
      </c>
      <c r="M3854" s="95" t="str">
        <f>IF(A3854&lt;&gt;"",IF(MID(C3854,1,1)="c",SigmaEpsConcrete(I3854,$AN$30:$AN$33,$AR$30:$AR$33,$AS$26,$AS$27,$AS$28,$AQ$20,$AU$19),""),"")</f>
        <v/>
      </c>
      <c r="N3854" s="95" t="str">
        <f>IF(A3854&lt;&gt;"",IF(MID(C3854,1,1)="r",SigmaEpsReinf(J3854,$AS$42:$AS$43,$AS$41,$AS$39,$AS$40,$AQ$38),""),"")</f>
        <v/>
      </c>
      <c r="Q3854" s="92" t="str">
        <f t="shared" si="616"/>
        <v/>
      </c>
      <c r="R3854" s="92" t="str">
        <f t="shared" si="617"/>
        <v/>
      </c>
      <c r="U3854" s="5"/>
      <c r="V3854" s="5"/>
      <c r="W3854" s="94" t="str">
        <f t="shared" si="615"/>
        <v/>
      </c>
      <c r="X3854" s="94" t="str">
        <f t="shared" si="618"/>
        <v/>
      </c>
      <c r="Y3854" s="5"/>
      <c r="BK3854" s="8"/>
      <c r="BL3854" s="5"/>
      <c r="BM3854" s="5"/>
      <c r="BN3854" s="5"/>
      <c r="BO3854" s="5"/>
      <c r="BP3854" s="1"/>
      <c r="BQ3854" s="1"/>
      <c r="BR3854" s="1"/>
      <c r="BS3854" s="1"/>
      <c r="BT3854" s="1"/>
      <c r="BU3854" s="4"/>
      <c r="BV3854" s="1"/>
      <c r="BW3854" s="3"/>
      <c r="BX3854" s="4"/>
      <c r="BY3854" s="5"/>
      <c r="BZ3854" s="5"/>
      <c r="CA3854" s="5"/>
      <c r="CB3854" s="5"/>
      <c r="CC3854" s="5"/>
      <c r="CD3854" s="43"/>
    </row>
    <row r="3855" spans="1:82" x14ac:dyDescent="0.25">
      <c r="A3855" s="8"/>
      <c r="B3855" s="5"/>
      <c r="C3855" s="5"/>
      <c r="D3855" s="5"/>
      <c r="E3855" s="5"/>
      <c r="F3855" s="94" t="str">
        <f t="shared" si="609"/>
        <v/>
      </c>
      <c r="G3855" s="94" t="str">
        <f t="shared" si="610"/>
        <v/>
      </c>
      <c r="H3855" s="127" t="str">
        <f>IF(A3855&lt;&gt;"",IF(MID(C3855,1,1)="c",$AS$26,IF(MID(C3855,1,1)="r",$AS$41,IF(MID(C3855,1,1)="p",#REF!,#REF!))),"")</f>
        <v/>
      </c>
      <c r="I3855" s="92" t="str">
        <f t="shared" si="611"/>
        <v/>
      </c>
      <c r="J3855" s="92" t="str">
        <f t="shared" si="612"/>
        <v/>
      </c>
      <c r="K3855" s="92" t="str">
        <f t="shared" si="613"/>
        <v/>
      </c>
      <c r="L3855" s="92" t="str">
        <f t="shared" si="614"/>
        <v/>
      </c>
      <c r="M3855" s="95" t="str">
        <f>IF(A3855&lt;&gt;"",IF(MID(C3855,1,1)="c",SigmaEpsConcrete(I3855,$AN$30:$AN$33,$AR$30:$AR$33,$AS$26,$AS$27,$AS$28,$AQ$20,$AU$19),""),"")</f>
        <v/>
      </c>
      <c r="N3855" s="95" t="str">
        <f>IF(A3855&lt;&gt;"",IF(MID(C3855,1,1)="r",SigmaEpsReinf(J3855,$AS$42:$AS$43,$AS$41,$AS$39,$AS$40,$AQ$38),""),"")</f>
        <v/>
      </c>
      <c r="Q3855" s="92" t="str">
        <f t="shared" si="616"/>
        <v/>
      </c>
      <c r="R3855" s="92" t="str">
        <f t="shared" si="617"/>
        <v/>
      </c>
      <c r="U3855" s="5"/>
      <c r="V3855" s="5"/>
      <c r="W3855" s="94" t="str">
        <f t="shared" si="615"/>
        <v/>
      </c>
      <c r="X3855" s="94" t="str">
        <f t="shared" si="618"/>
        <v/>
      </c>
      <c r="Y3855" s="5"/>
      <c r="BK3855" s="8"/>
      <c r="BL3855" s="5"/>
      <c r="BM3855" s="5"/>
      <c r="BN3855" s="5"/>
      <c r="BO3855" s="5"/>
      <c r="BP3855" s="1"/>
      <c r="BQ3855" s="1"/>
      <c r="BR3855" s="1"/>
      <c r="BS3855" s="1"/>
      <c r="BT3855" s="1"/>
      <c r="BU3855" s="4"/>
      <c r="BV3855" s="1"/>
      <c r="BW3855" s="3"/>
      <c r="BX3855" s="4"/>
      <c r="BY3855" s="5"/>
      <c r="BZ3855" s="5"/>
      <c r="CA3855" s="5"/>
      <c r="CB3855" s="5"/>
      <c r="CC3855" s="5"/>
      <c r="CD3855" s="43"/>
    </row>
    <row r="3856" spans="1:82" x14ac:dyDescent="0.25">
      <c r="A3856" s="8"/>
      <c r="B3856" s="5"/>
      <c r="C3856" s="5"/>
      <c r="D3856" s="5"/>
      <c r="E3856" s="5"/>
      <c r="F3856" s="94" t="str">
        <f t="shared" si="609"/>
        <v/>
      </c>
      <c r="G3856" s="94" t="str">
        <f t="shared" si="610"/>
        <v/>
      </c>
      <c r="H3856" s="127" t="str">
        <f>IF(A3856&lt;&gt;"",IF(MID(C3856,1,1)="c",$AS$26,IF(MID(C3856,1,1)="r",$AS$41,IF(MID(C3856,1,1)="p",#REF!,#REF!))),"")</f>
        <v/>
      </c>
      <c r="I3856" s="92" t="str">
        <f t="shared" si="611"/>
        <v/>
      </c>
      <c r="J3856" s="92" t="str">
        <f t="shared" si="612"/>
        <v/>
      </c>
      <c r="K3856" s="92" t="str">
        <f t="shared" si="613"/>
        <v/>
      </c>
      <c r="L3856" s="92" t="str">
        <f t="shared" si="614"/>
        <v/>
      </c>
      <c r="M3856" s="95" t="str">
        <f>IF(A3856&lt;&gt;"",IF(MID(C3856,1,1)="c",SigmaEpsConcrete(I3856,$AN$30:$AN$33,$AR$30:$AR$33,$AS$26,$AS$27,$AS$28,$AQ$20,$AU$19),""),"")</f>
        <v/>
      </c>
      <c r="N3856" s="95" t="str">
        <f>IF(A3856&lt;&gt;"",IF(MID(C3856,1,1)="r",SigmaEpsReinf(J3856,$AS$42:$AS$43,$AS$41,$AS$39,$AS$40,$AQ$38),""),"")</f>
        <v/>
      </c>
      <c r="Q3856" s="92" t="str">
        <f t="shared" si="616"/>
        <v/>
      </c>
      <c r="R3856" s="92" t="str">
        <f t="shared" si="617"/>
        <v/>
      </c>
      <c r="U3856" s="5"/>
      <c r="V3856" s="5"/>
      <c r="W3856" s="94" t="str">
        <f t="shared" si="615"/>
        <v/>
      </c>
      <c r="X3856" s="94" t="str">
        <f t="shared" si="618"/>
        <v/>
      </c>
      <c r="Y3856" s="5"/>
      <c r="BK3856" s="8"/>
      <c r="BL3856" s="5"/>
      <c r="BM3856" s="5"/>
      <c r="BN3856" s="5"/>
      <c r="BO3856" s="5"/>
      <c r="BP3856" s="1"/>
      <c r="BQ3856" s="1"/>
      <c r="BR3856" s="1"/>
      <c r="BS3856" s="1"/>
      <c r="BT3856" s="1"/>
      <c r="BU3856" s="4"/>
      <c r="BV3856" s="1"/>
      <c r="BW3856" s="3"/>
      <c r="BX3856" s="4"/>
      <c r="BY3856" s="5"/>
      <c r="BZ3856" s="5"/>
      <c r="CA3856" s="5"/>
      <c r="CB3856" s="5"/>
      <c r="CC3856" s="5"/>
      <c r="CD3856" s="43"/>
    </row>
    <row r="3857" spans="1:82" x14ac:dyDescent="0.25">
      <c r="A3857" s="8"/>
      <c r="B3857" s="5"/>
      <c r="C3857" s="5"/>
      <c r="D3857" s="5"/>
      <c r="E3857" s="5"/>
      <c r="F3857" s="94" t="str">
        <f t="shared" si="609"/>
        <v/>
      </c>
      <c r="G3857" s="94" t="str">
        <f t="shared" si="610"/>
        <v/>
      </c>
      <c r="H3857" s="127" t="str">
        <f>IF(A3857&lt;&gt;"",IF(MID(C3857,1,1)="c",$AS$26,IF(MID(C3857,1,1)="r",$AS$41,IF(MID(C3857,1,1)="p",#REF!,#REF!))),"")</f>
        <v/>
      </c>
      <c r="I3857" s="92" t="str">
        <f t="shared" si="611"/>
        <v/>
      </c>
      <c r="J3857" s="92" t="str">
        <f t="shared" si="612"/>
        <v/>
      </c>
      <c r="K3857" s="92" t="str">
        <f t="shared" si="613"/>
        <v/>
      </c>
      <c r="L3857" s="92" t="str">
        <f t="shared" si="614"/>
        <v/>
      </c>
      <c r="M3857" s="95" t="str">
        <f>IF(A3857&lt;&gt;"",IF(MID(C3857,1,1)="c",SigmaEpsConcrete(I3857,$AN$30:$AN$33,$AR$30:$AR$33,$AS$26,$AS$27,$AS$28,$AQ$20,$AU$19),""),"")</f>
        <v/>
      </c>
      <c r="N3857" s="95" t="str">
        <f>IF(A3857&lt;&gt;"",IF(MID(C3857,1,1)="r",SigmaEpsReinf(J3857,$AS$42:$AS$43,$AS$41,$AS$39,$AS$40,$AQ$38),""),"")</f>
        <v/>
      </c>
      <c r="Q3857" s="92" t="str">
        <f t="shared" si="616"/>
        <v/>
      </c>
      <c r="R3857" s="92" t="str">
        <f t="shared" si="617"/>
        <v/>
      </c>
      <c r="U3857" s="5"/>
      <c r="V3857" s="5"/>
      <c r="W3857" s="94" t="str">
        <f t="shared" si="615"/>
        <v/>
      </c>
      <c r="X3857" s="94" t="str">
        <f t="shared" si="618"/>
        <v/>
      </c>
      <c r="Y3857" s="5"/>
      <c r="BK3857" s="8"/>
      <c r="BL3857" s="5"/>
      <c r="BM3857" s="5"/>
      <c r="BN3857" s="5"/>
      <c r="BO3857" s="5"/>
      <c r="BP3857" s="1"/>
      <c r="BQ3857" s="1"/>
      <c r="BR3857" s="1"/>
      <c r="BS3857" s="1"/>
      <c r="BT3857" s="1"/>
      <c r="BU3857" s="4"/>
      <c r="BV3857" s="1"/>
      <c r="BW3857" s="3"/>
      <c r="BX3857" s="4"/>
      <c r="BY3857" s="5"/>
      <c r="BZ3857" s="5"/>
      <c r="CA3857" s="5"/>
      <c r="CB3857" s="5"/>
      <c r="CC3857" s="5"/>
      <c r="CD3857" s="43"/>
    </row>
    <row r="3858" spans="1:82" x14ac:dyDescent="0.25">
      <c r="A3858" s="8"/>
      <c r="B3858" s="5"/>
      <c r="C3858" s="5"/>
      <c r="D3858" s="5"/>
      <c r="E3858" s="5"/>
      <c r="F3858" s="94" t="str">
        <f t="shared" si="609"/>
        <v/>
      </c>
      <c r="G3858" s="94" t="str">
        <f t="shared" si="610"/>
        <v/>
      </c>
      <c r="H3858" s="127" t="str">
        <f>IF(A3858&lt;&gt;"",IF(MID(C3858,1,1)="c",$AS$26,IF(MID(C3858,1,1)="r",$AS$41,IF(MID(C3858,1,1)="p",#REF!,#REF!))),"")</f>
        <v/>
      </c>
      <c r="I3858" s="92" t="str">
        <f t="shared" si="611"/>
        <v/>
      </c>
      <c r="J3858" s="92" t="str">
        <f t="shared" si="612"/>
        <v/>
      </c>
      <c r="K3858" s="92" t="str">
        <f t="shared" si="613"/>
        <v/>
      </c>
      <c r="L3858" s="92" t="str">
        <f t="shared" si="614"/>
        <v/>
      </c>
      <c r="M3858" s="95" t="str">
        <f>IF(A3858&lt;&gt;"",IF(MID(C3858,1,1)="c",SigmaEpsConcrete(I3858,$AN$30:$AN$33,$AR$30:$AR$33,$AS$26,$AS$27,$AS$28,$AQ$20,$AU$19),""),"")</f>
        <v/>
      </c>
      <c r="N3858" s="95" t="str">
        <f>IF(A3858&lt;&gt;"",IF(MID(C3858,1,1)="r",SigmaEpsReinf(J3858,$AS$42:$AS$43,$AS$41,$AS$39,$AS$40,$AQ$38),""),"")</f>
        <v/>
      </c>
      <c r="Q3858" s="92" t="str">
        <f t="shared" si="616"/>
        <v/>
      </c>
      <c r="R3858" s="92" t="str">
        <f t="shared" si="617"/>
        <v/>
      </c>
      <c r="U3858" s="5"/>
      <c r="V3858" s="5"/>
      <c r="W3858" s="94" t="str">
        <f t="shared" si="615"/>
        <v/>
      </c>
      <c r="X3858" s="94" t="str">
        <f t="shared" si="618"/>
        <v/>
      </c>
      <c r="Y3858" s="5"/>
      <c r="BK3858" s="8"/>
      <c r="BL3858" s="5"/>
      <c r="BM3858" s="5"/>
      <c r="BN3858" s="5"/>
      <c r="BO3858" s="5"/>
      <c r="BP3858" s="1"/>
      <c r="BQ3858" s="1"/>
      <c r="BR3858" s="1"/>
      <c r="BS3858" s="1"/>
      <c r="BT3858" s="1"/>
      <c r="BU3858" s="4"/>
      <c r="BV3858" s="1"/>
      <c r="BW3858" s="3"/>
      <c r="BX3858" s="4"/>
      <c r="BY3858" s="5"/>
      <c r="BZ3858" s="5"/>
      <c r="CA3858" s="5"/>
      <c r="CB3858" s="5"/>
      <c r="CC3858" s="5"/>
      <c r="CD3858" s="43"/>
    </row>
    <row r="3859" spans="1:82" x14ac:dyDescent="0.25">
      <c r="A3859" s="8"/>
      <c r="B3859" s="5"/>
      <c r="C3859" s="5"/>
      <c r="D3859" s="5"/>
      <c r="E3859" s="5"/>
      <c r="F3859" s="94" t="str">
        <f t="shared" si="609"/>
        <v/>
      </c>
      <c r="G3859" s="94" t="str">
        <f t="shared" si="610"/>
        <v/>
      </c>
      <c r="H3859" s="127" t="str">
        <f>IF(A3859&lt;&gt;"",IF(MID(C3859,1,1)="c",$AS$26,IF(MID(C3859,1,1)="r",$AS$41,IF(MID(C3859,1,1)="p",#REF!,#REF!))),"")</f>
        <v/>
      </c>
      <c r="I3859" s="92" t="str">
        <f t="shared" si="611"/>
        <v/>
      </c>
      <c r="J3859" s="92" t="str">
        <f t="shared" si="612"/>
        <v/>
      </c>
      <c r="K3859" s="92" t="str">
        <f t="shared" si="613"/>
        <v/>
      </c>
      <c r="L3859" s="92" t="str">
        <f t="shared" si="614"/>
        <v/>
      </c>
      <c r="M3859" s="95" t="str">
        <f>IF(A3859&lt;&gt;"",IF(MID(C3859,1,1)="c",SigmaEpsConcrete(I3859,$AN$30:$AN$33,$AR$30:$AR$33,$AS$26,$AS$27,$AS$28,$AQ$20,$AU$19),""),"")</f>
        <v/>
      </c>
      <c r="N3859" s="95" t="str">
        <f>IF(A3859&lt;&gt;"",IF(MID(C3859,1,1)="r",SigmaEpsReinf(J3859,$AS$42:$AS$43,$AS$41,$AS$39,$AS$40,$AQ$38),""),"")</f>
        <v/>
      </c>
      <c r="Q3859" s="92" t="str">
        <f t="shared" si="616"/>
        <v/>
      </c>
      <c r="R3859" s="92" t="str">
        <f t="shared" si="617"/>
        <v/>
      </c>
      <c r="U3859" s="5"/>
      <c r="V3859" s="5"/>
      <c r="W3859" s="94" t="str">
        <f t="shared" si="615"/>
        <v/>
      </c>
      <c r="X3859" s="94" t="str">
        <f t="shared" si="618"/>
        <v/>
      </c>
      <c r="Y3859" s="5"/>
      <c r="BK3859" s="8"/>
      <c r="BL3859" s="5"/>
      <c r="BM3859" s="5"/>
      <c r="BN3859" s="5"/>
      <c r="BO3859" s="5"/>
      <c r="BP3859" s="1"/>
      <c r="BQ3859" s="1"/>
      <c r="BR3859" s="1"/>
      <c r="BS3859" s="1"/>
      <c r="BT3859" s="1"/>
      <c r="BU3859" s="4"/>
      <c r="BV3859" s="1"/>
      <c r="BW3859" s="3"/>
      <c r="BX3859" s="4"/>
      <c r="BY3859" s="5"/>
      <c r="BZ3859" s="5"/>
      <c r="CA3859" s="5"/>
      <c r="CB3859" s="5"/>
      <c r="CC3859" s="5"/>
      <c r="CD3859" s="43"/>
    </row>
    <row r="3860" spans="1:82" x14ac:dyDescent="0.25">
      <c r="A3860" s="8"/>
      <c r="B3860" s="5"/>
      <c r="C3860" s="5"/>
      <c r="D3860" s="5"/>
      <c r="E3860" s="5"/>
      <c r="F3860" s="94" t="str">
        <f t="shared" si="609"/>
        <v/>
      </c>
      <c r="G3860" s="94" t="str">
        <f t="shared" si="610"/>
        <v/>
      </c>
      <c r="H3860" s="127" t="str">
        <f>IF(A3860&lt;&gt;"",IF(MID(C3860,1,1)="c",$AS$26,IF(MID(C3860,1,1)="r",$AS$41,IF(MID(C3860,1,1)="p",#REF!,#REF!))),"")</f>
        <v/>
      </c>
      <c r="I3860" s="92" t="str">
        <f t="shared" si="611"/>
        <v/>
      </c>
      <c r="J3860" s="92" t="str">
        <f t="shared" si="612"/>
        <v/>
      </c>
      <c r="K3860" s="92" t="str">
        <f t="shared" si="613"/>
        <v/>
      </c>
      <c r="L3860" s="92" t="str">
        <f t="shared" si="614"/>
        <v/>
      </c>
      <c r="M3860" s="95" t="str">
        <f>IF(A3860&lt;&gt;"",IF(MID(C3860,1,1)="c",SigmaEpsConcrete(I3860,$AN$30:$AN$33,$AR$30:$AR$33,$AS$26,$AS$27,$AS$28,$AQ$20,$AU$19),""),"")</f>
        <v/>
      </c>
      <c r="N3860" s="95" t="str">
        <f>IF(A3860&lt;&gt;"",IF(MID(C3860,1,1)="r",SigmaEpsReinf(J3860,$AS$42:$AS$43,$AS$41,$AS$39,$AS$40,$AQ$38),""),"")</f>
        <v/>
      </c>
      <c r="Q3860" s="92" t="str">
        <f t="shared" si="616"/>
        <v/>
      </c>
      <c r="R3860" s="92" t="str">
        <f t="shared" si="617"/>
        <v/>
      </c>
      <c r="U3860" s="5"/>
      <c r="V3860" s="5"/>
      <c r="W3860" s="94" t="str">
        <f t="shared" si="615"/>
        <v/>
      </c>
      <c r="X3860" s="94" t="str">
        <f t="shared" si="618"/>
        <v/>
      </c>
      <c r="Y3860" s="5"/>
      <c r="BK3860" s="8"/>
      <c r="BL3860" s="5"/>
      <c r="BM3860" s="5"/>
      <c r="BN3860" s="5"/>
      <c r="BO3860" s="5"/>
      <c r="BP3860" s="1"/>
      <c r="BQ3860" s="1"/>
      <c r="BR3860" s="1"/>
      <c r="BS3860" s="1"/>
      <c r="BT3860" s="1"/>
      <c r="BU3860" s="4"/>
      <c r="BV3860" s="1"/>
      <c r="BW3860" s="3"/>
      <c r="BX3860" s="4"/>
      <c r="BY3860" s="5"/>
      <c r="BZ3860" s="5"/>
      <c r="CA3860" s="5"/>
      <c r="CB3860" s="5"/>
      <c r="CC3860" s="5"/>
      <c r="CD3860" s="43"/>
    </row>
    <row r="3861" spans="1:82" x14ac:dyDescent="0.25">
      <c r="A3861" s="8"/>
      <c r="B3861" s="5"/>
      <c r="C3861" s="5"/>
      <c r="D3861" s="5"/>
      <c r="E3861" s="5"/>
      <c r="F3861" s="94" t="str">
        <f t="shared" si="609"/>
        <v/>
      </c>
      <c r="G3861" s="94" t="str">
        <f t="shared" si="610"/>
        <v/>
      </c>
      <c r="H3861" s="127" t="str">
        <f>IF(A3861&lt;&gt;"",IF(MID(C3861,1,1)="c",$AS$26,IF(MID(C3861,1,1)="r",$AS$41,IF(MID(C3861,1,1)="p",#REF!,#REF!))),"")</f>
        <v/>
      </c>
      <c r="I3861" s="92" t="str">
        <f t="shared" si="611"/>
        <v/>
      </c>
      <c r="J3861" s="92" t="str">
        <f t="shared" si="612"/>
        <v/>
      </c>
      <c r="K3861" s="92" t="str">
        <f t="shared" si="613"/>
        <v/>
      </c>
      <c r="L3861" s="92" t="str">
        <f t="shared" si="614"/>
        <v/>
      </c>
      <c r="M3861" s="95" t="str">
        <f>IF(A3861&lt;&gt;"",IF(MID(C3861,1,1)="c",SigmaEpsConcrete(I3861,$AN$30:$AN$33,$AR$30:$AR$33,$AS$26,$AS$27,$AS$28,$AQ$20,$AU$19),""),"")</f>
        <v/>
      </c>
      <c r="N3861" s="95" t="str">
        <f>IF(A3861&lt;&gt;"",IF(MID(C3861,1,1)="r",SigmaEpsReinf(J3861,$AS$42:$AS$43,$AS$41,$AS$39,$AS$40,$AQ$38),""),"")</f>
        <v/>
      </c>
      <c r="Q3861" s="92" t="str">
        <f t="shared" si="616"/>
        <v/>
      </c>
      <c r="R3861" s="92" t="str">
        <f t="shared" si="617"/>
        <v/>
      </c>
      <c r="U3861" s="5"/>
      <c r="V3861" s="5"/>
      <c r="W3861" s="94" t="str">
        <f t="shared" si="615"/>
        <v/>
      </c>
      <c r="X3861" s="94" t="str">
        <f t="shared" si="618"/>
        <v/>
      </c>
      <c r="Y3861" s="5"/>
      <c r="BK3861" s="8"/>
      <c r="BL3861" s="5"/>
      <c r="BM3861" s="5"/>
      <c r="BN3861" s="5"/>
      <c r="BO3861" s="5"/>
      <c r="BP3861" s="1"/>
      <c r="BQ3861" s="1"/>
      <c r="BR3861" s="1"/>
      <c r="BS3861" s="1"/>
      <c r="BT3861" s="1"/>
      <c r="BU3861" s="4"/>
      <c r="BV3861" s="1"/>
      <c r="BW3861" s="3"/>
      <c r="BX3861" s="4"/>
      <c r="BY3861" s="5"/>
      <c r="BZ3861" s="5"/>
      <c r="CA3861" s="5"/>
      <c r="CB3861" s="5"/>
      <c r="CC3861" s="5"/>
      <c r="CD3861" s="43"/>
    </row>
    <row r="3862" spans="1:82" x14ac:dyDescent="0.25">
      <c r="A3862" s="8"/>
      <c r="B3862" s="5"/>
      <c r="C3862" s="5"/>
      <c r="D3862" s="5"/>
      <c r="E3862" s="5"/>
      <c r="F3862" s="94" t="str">
        <f t="shared" si="609"/>
        <v/>
      </c>
      <c r="G3862" s="94" t="str">
        <f t="shared" si="610"/>
        <v/>
      </c>
      <c r="H3862" s="127" t="str">
        <f>IF(A3862&lt;&gt;"",IF(MID(C3862,1,1)="c",$AS$26,IF(MID(C3862,1,1)="r",$AS$41,IF(MID(C3862,1,1)="p",#REF!,#REF!))),"")</f>
        <v/>
      </c>
      <c r="I3862" s="92" t="str">
        <f t="shared" si="611"/>
        <v/>
      </c>
      <c r="J3862" s="92" t="str">
        <f t="shared" si="612"/>
        <v/>
      </c>
      <c r="K3862" s="92" t="str">
        <f t="shared" si="613"/>
        <v/>
      </c>
      <c r="L3862" s="92" t="str">
        <f t="shared" si="614"/>
        <v/>
      </c>
      <c r="M3862" s="95" t="str">
        <f>IF(A3862&lt;&gt;"",IF(MID(C3862,1,1)="c",SigmaEpsConcrete(I3862,$AN$30:$AN$33,$AR$30:$AR$33,$AS$26,$AS$27,$AS$28,$AQ$20,$AU$19),""),"")</f>
        <v/>
      </c>
      <c r="N3862" s="95" t="str">
        <f>IF(A3862&lt;&gt;"",IF(MID(C3862,1,1)="r",SigmaEpsReinf(J3862,$AS$42:$AS$43,$AS$41,$AS$39,$AS$40,$AQ$38),""),"")</f>
        <v/>
      </c>
      <c r="Q3862" s="92" t="str">
        <f t="shared" si="616"/>
        <v/>
      </c>
      <c r="R3862" s="92" t="str">
        <f t="shared" si="617"/>
        <v/>
      </c>
      <c r="U3862" s="5"/>
      <c r="V3862" s="5"/>
      <c r="W3862" s="94" t="str">
        <f t="shared" si="615"/>
        <v/>
      </c>
      <c r="X3862" s="94" t="str">
        <f t="shared" si="618"/>
        <v/>
      </c>
      <c r="Y3862" s="5"/>
      <c r="BK3862" s="8"/>
      <c r="BL3862" s="5"/>
      <c r="BM3862" s="5"/>
      <c r="BN3862" s="5"/>
      <c r="BO3862" s="5"/>
      <c r="BP3862" s="1"/>
      <c r="BQ3862" s="1"/>
      <c r="BR3862" s="1"/>
      <c r="BS3862" s="1"/>
      <c r="BT3862" s="1"/>
      <c r="BU3862" s="4"/>
      <c r="BV3862" s="1"/>
      <c r="BW3862" s="3"/>
      <c r="BX3862" s="4"/>
      <c r="BY3862" s="5"/>
      <c r="BZ3862" s="5"/>
      <c r="CA3862" s="5"/>
      <c r="CB3862" s="5"/>
      <c r="CC3862" s="5"/>
      <c r="CD3862" s="43"/>
    </row>
    <row r="3863" spans="1:82" x14ac:dyDescent="0.25">
      <c r="A3863" s="8"/>
      <c r="B3863" s="5"/>
      <c r="C3863" s="5"/>
      <c r="D3863" s="5"/>
      <c r="E3863" s="5"/>
      <c r="F3863" s="94" t="str">
        <f t="shared" si="609"/>
        <v/>
      </c>
      <c r="G3863" s="94" t="str">
        <f t="shared" si="610"/>
        <v/>
      </c>
      <c r="H3863" s="127" t="str">
        <f>IF(A3863&lt;&gt;"",IF(MID(C3863,1,1)="c",$AS$26,IF(MID(C3863,1,1)="r",$AS$41,IF(MID(C3863,1,1)="p",#REF!,#REF!))),"")</f>
        <v/>
      </c>
      <c r="I3863" s="92" t="str">
        <f t="shared" si="611"/>
        <v/>
      </c>
      <c r="J3863" s="92" t="str">
        <f t="shared" si="612"/>
        <v/>
      </c>
      <c r="K3863" s="92" t="str">
        <f t="shared" si="613"/>
        <v/>
      </c>
      <c r="L3863" s="92" t="str">
        <f t="shared" si="614"/>
        <v/>
      </c>
      <c r="M3863" s="95" t="str">
        <f>IF(A3863&lt;&gt;"",IF(MID(C3863,1,1)="c",SigmaEpsConcrete(I3863,$AN$30:$AN$33,$AR$30:$AR$33,$AS$26,$AS$27,$AS$28,$AQ$20,$AU$19),""),"")</f>
        <v/>
      </c>
      <c r="N3863" s="95" t="str">
        <f>IF(A3863&lt;&gt;"",IF(MID(C3863,1,1)="r",SigmaEpsReinf(J3863,$AS$42:$AS$43,$AS$41,$AS$39,$AS$40,$AQ$38),""),"")</f>
        <v/>
      </c>
      <c r="Q3863" s="92" t="str">
        <f t="shared" si="616"/>
        <v/>
      </c>
      <c r="R3863" s="92" t="str">
        <f t="shared" si="617"/>
        <v/>
      </c>
      <c r="U3863" s="5"/>
      <c r="V3863" s="5"/>
      <c r="W3863" s="94" t="str">
        <f t="shared" si="615"/>
        <v/>
      </c>
      <c r="X3863" s="94" t="str">
        <f t="shared" si="618"/>
        <v/>
      </c>
      <c r="Y3863" s="5"/>
      <c r="BK3863" s="8"/>
      <c r="BL3863" s="5"/>
      <c r="BM3863" s="5"/>
      <c r="BN3863" s="5"/>
      <c r="BO3863" s="5"/>
      <c r="BP3863" s="1"/>
      <c r="BQ3863" s="1"/>
      <c r="BR3863" s="1"/>
      <c r="BS3863" s="1"/>
      <c r="BT3863" s="1"/>
      <c r="BU3863" s="4"/>
      <c r="BV3863" s="1"/>
      <c r="BW3863" s="3"/>
      <c r="BX3863" s="4"/>
      <c r="BY3863" s="5"/>
      <c r="BZ3863" s="5"/>
      <c r="CA3863" s="5"/>
      <c r="CB3863" s="5"/>
      <c r="CC3863" s="5"/>
      <c r="CD3863" s="43"/>
    </row>
    <row r="3864" spans="1:82" x14ac:dyDescent="0.25">
      <c r="A3864" s="8"/>
      <c r="B3864" s="5"/>
      <c r="C3864" s="5"/>
      <c r="D3864" s="5"/>
      <c r="E3864" s="5"/>
      <c r="F3864" s="94" t="str">
        <f t="shared" si="609"/>
        <v/>
      </c>
      <c r="G3864" s="94" t="str">
        <f t="shared" si="610"/>
        <v/>
      </c>
      <c r="H3864" s="127" t="str">
        <f>IF(A3864&lt;&gt;"",IF(MID(C3864,1,1)="c",$AS$26,IF(MID(C3864,1,1)="r",$AS$41,IF(MID(C3864,1,1)="p",#REF!,#REF!))),"")</f>
        <v/>
      </c>
      <c r="I3864" s="92" t="str">
        <f t="shared" si="611"/>
        <v/>
      </c>
      <c r="J3864" s="92" t="str">
        <f t="shared" si="612"/>
        <v/>
      </c>
      <c r="K3864" s="92" t="str">
        <f t="shared" si="613"/>
        <v/>
      </c>
      <c r="L3864" s="92" t="str">
        <f t="shared" si="614"/>
        <v/>
      </c>
      <c r="M3864" s="95" t="str">
        <f>IF(A3864&lt;&gt;"",IF(MID(C3864,1,1)="c",SigmaEpsConcrete(I3864,$AN$30:$AN$33,$AR$30:$AR$33,$AS$26,$AS$27,$AS$28,$AQ$20,$AU$19),""),"")</f>
        <v/>
      </c>
      <c r="N3864" s="95" t="str">
        <f>IF(A3864&lt;&gt;"",IF(MID(C3864,1,1)="r",SigmaEpsReinf(J3864,$AS$42:$AS$43,$AS$41,$AS$39,$AS$40,$AQ$38),""),"")</f>
        <v/>
      </c>
      <c r="Q3864" s="92" t="str">
        <f t="shared" si="616"/>
        <v/>
      </c>
      <c r="R3864" s="92" t="str">
        <f t="shared" si="617"/>
        <v/>
      </c>
      <c r="U3864" s="5"/>
      <c r="V3864" s="5"/>
      <c r="W3864" s="94" t="str">
        <f t="shared" si="615"/>
        <v/>
      </c>
      <c r="X3864" s="94" t="str">
        <f t="shared" si="618"/>
        <v/>
      </c>
      <c r="Y3864" s="5"/>
      <c r="BK3864" s="8"/>
      <c r="BL3864" s="5"/>
      <c r="BM3864" s="5"/>
      <c r="BN3864" s="5"/>
      <c r="BO3864" s="5"/>
      <c r="BP3864" s="1"/>
      <c r="BQ3864" s="1"/>
      <c r="BR3864" s="1"/>
      <c r="BS3864" s="1"/>
      <c r="BT3864" s="1"/>
      <c r="BU3864" s="4"/>
      <c r="BV3864" s="1"/>
      <c r="BW3864" s="3"/>
      <c r="BX3864" s="4"/>
      <c r="BY3864" s="5"/>
      <c r="BZ3864" s="5"/>
      <c r="CA3864" s="5"/>
      <c r="CB3864" s="5"/>
      <c r="CC3864" s="5"/>
      <c r="CD3864" s="43"/>
    </row>
    <row r="3865" spans="1:82" x14ac:dyDescent="0.25">
      <c r="A3865" s="8"/>
      <c r="B3865" s="5"/>
      <c r="C3865" s="5"/>
      <c r="D3865" s="5"/>
      <c r="E3865" s="5"/>
      <c r="F3865" s="94" t="str">
        <f t="shared" si="609"/>
        <v/>
      </c>
      <c r="G3865" s="94" t="str">
        <f t="shared" si="610"/>
        <v/>
      </c>
      <c r="H3865" s="127" t="str">
        <f>IF(A3865&lt;&gt;"",IF(MID(C3865,1,1)="c",$AS$26,IF(MID(C3865,1,1)="r",$AS$41,IF(MID(C3865,1,1)="p",#REF!,#REF!))),"")</f>
        <v/>
      </c>
      <c r="I3865" s="92" t="str">
        <f t="shared" si="611"/>
        <v/>
      </c>
      <c r="J3865" s="92" t="str">
        <f t="shared" si="612"/>
        <v/>
      </c>
      <c r="K3865" s="92" t="str">
        <f t="shared" si="613"/>
        <v/>
      </c>
      <c r="L3865" s="92" t="str">
        <f t="shared" si="614"/>
        <v/>
      </c>
      <c r="M3865" s="95" t="str">
        <f>IF(A3865&lt;&gt;"",IF(MID(C3865,1,1)="c",SigmaEpsConcrete(I3865,$AN$30:$AN$33,$AR$30:$AR$33,$AS$26,$AS$27,$AS$28,$AQ$20,$AU$19),""),"")</f>
        <v/>
      </c>
      <c r="N3865" s="95" t="str">
        <f>IF(A3865&lt;&gt;"",IF(MID(C3865,1,1)="r",SigmaEpsReinf(J3865,$AS$42:$AS$43,$AS$41,$AS$39,$AS$40,$AQ$38),""),"")</f>
        <v/>
      </c>
      <c r="Q3865" s="92" t="str">
        <f t="shared" si="616"/>
        <v/>
      </c>
      <c r="R3865" s="92" t="str">
        <f t="shared" si="617"/>
        <v/>
      </c>
      <c r="U3865" s="5"/>
      <c r="V3865" s="5"/>
      <c r="W3865" s="94" t="str">
        <f t="shared" si="615"/>
        <v/>
      </c>
      <c r="X3865" s="94" t="str">
        <f t="shared" si="618"/>
        <v/>
      </c>
      <c r="Y3865" s="5"/>
      <c r="BK3865" s="8"/>
      <c r="BL3865" s="5"/>
      <c r="BM3865" s="5"/>
      <c r="BN3865" s="5"/>
      <c r="BO3865" s="5"/>
      <c r="BP3865" s="1"/>
      <c r="BQ3865" s="1"/>
      <c r="BR3865" s="1"/>
      <c r="BS3865" s="1"/>
      <c r="BT3865" s="1"/>
      <c r="BU3865" s="4"/>
      <c r="BV3865" s="1"/>
      <c r="BW3865" s="3"/>
      <c r="BX3865" s="4"/>
      <c r="BY3865" s="5"/>
      <c r="BZ3865" s="5"/>
      <c r="CA3865" s="5"/>
      <c r="CB3865" s="5"/>
      <c r="CC3865" s="5"/>
      <c r="CD3865" s="43"/>
    </row>
    <row r="3866" spans="1:82" x14ac:dyDescent="0.25">
      <c r="A3866" s="8"/>
      <c r="B3866" s="5"/>
      <c r="C3866" s="5"/>
      <c r="D3866" s="5"/>
      <c r="E3866" s="5"/>
      <c r="F3866" s="94" t="str">
        <f t="shared" si="609"/>
        <v/>
      </c>
      <c r="G3866" s="94" t="str">
        <f t="shared" si="610"/>
        <v/>
      </c>
      <c r="H3866" s="127" t="str">
        <f>IF(A3866&lt;&gt;"",IF(MID(C3866,1,1)="c",$AS$26,IF(MID(C3866,1,1)="r",$AS$41,IF(MID(C3866,1,1)="p",#REF!,#REF!))),"")</f>
        <v/>
      </c>
      <c r="I3866" s="92" t="str">
        <f t="shared" si="611"/>
        <v/>
      </c>
      <c r="J3866" s="92" t="str">
        <f t="shared" si="612"/>
        <v/>
      </c>
      <c r="K3866" s="92" t="str">
        <f t="shared" si="613"/>
        <v/>
      </c>
      <c r="L3866" s="92" t="str">
        <f t="shared" si="614"/>
        <v/>
      </c>
      <c r="M3866" s="95" t="str">
        <f>IF(A3866&lt;&gt;"",IF(MID(C3866,1,1)="c",SigmaEpsConcrete(I3866,$AN$30:$AN$33,$AR$30:$AR$33,$AS$26,$AS$27,$AS$28,$AQ$20,$AU$19),""),"")</f>
        <v/>
      </c>
      <c r="N3866" s="95" t="str">
        <f>IF(A3866&lt;&gt;"",IF(MID(C3866,1,1)="r",SigmaEpsReinf(J3866,$AS$42:$AS$43,$AS$41,$AS$39,$AS$40,$AQ$38),""),"")</f>
        <v/>
      </c>
      <c r="Q3866" s="92" t="str">
        <f t="shared" si="616"/>
        <v/>
      </c>
      <c r="R3866" s="92" t="str">
        <f t="shared" si="617"/>
        <v/>
      </c>
      <c r="U3866" s="5"/>
      <c r="V3866" s="5"/>
      <c r="W3866" s="94" t="str">
        <f t="shared" si="615"/>
        <v/>
      </c>
      <c r="X3866" s="94" t="str">
        <f t="shared" si="618"/>
        <v/>
      </c>
      <c r="Y3866" s="5"/>
      <c r="BK3866" s="8"/>
      <c r="BL3866" s="5"/>
      <c r="BM3866" s="5"/>
      <c r="BN3866" s="5"/>
      <c r="BO3866" s="5"/>
      <c r="BP3866" s="1"/>
      <c r="BQ3866" s="1"/>
      <c r="BR3866" s="1"/>
      <c r="BS3866" s="1"/>
      <c r="BT3866" s="1"/>
      <c r="BU3866" s="4"/>
      <c r="BV3866" s="1"/>
      <c r="BW3866" s="3"/>
      <c r="BX3866" s="4"/>
      <c r="BY3866" s="5"/>
      <c r="BZ3866" s="5"/>
      <c r="CA3866" s="5"/>
      <c r="CB3866" s="5"/>
      <c r="CC3866" s="5"/>
      <c r="CD3866" s="43"/>
    </row>
    <row r="3867" spans="1:82" x14ac:dyDescent="0.25">
      <c r="A3867" s="8"/>
      <c r="B3867" s="5"/>
      <c r="C3867" s="5"/>
      <c r="D3867" s="5"/>
      <c r="E3867" s="5"/>
      <c r="F3867" s="94" t="str">
        <f t="shared" si="609"/>
        <v/>
      </c>
      <c r="G3867" s="94" t="str">
        <f t="shared" si="610"/>
        <v/>
      </c>
      <c r="H3867" s="127" t="str">
        <f>IF(A3867&lt;&gt;"",IF(MID(C3867,1,1)="c",$AS$26,IF(MID(C3867,1,1)="r",$AS$41,IF(MID(C3867,1,1)="p",#REF!,#REF!))),"")</f>
        <v/>
      </c>
      <c r="I3867" s="92" t="str">
        <f t="shared" si="611"/>
        <v/>
      </c>
      <c r="J3867" s="92" t="str">
        <f t="shared" si="612"/>
        <v/>
      </c>
      <c r="K3867" s="92" t="str">
        <f t="shared" si="613"/>
        <v/>
      </c>
      <c r="L3867" s="92" t="str">
        <f t="shared" si="614"/>
        <v/>
      </c>
      <c r="M3867" s="95" t="str">
        <f>IF(A3867&lt;&gt;"",IF(MID(C3867,1,1)="c",SigmaEpsConcrete(I3867,$AN$30:$AN$33,$AR$30:$AR$33,$AS$26,$AS$27,$AS$28,$AQ$20,$AU$19),""),"")</f>
        <v/>
      </c>
      <c r="N3867" s="95" t="str">
        <f>IF(A3867&lt;&gt;"",IF(MID(C3867,1,1)="r",SigmaEpsReinf(J3867,$AS$42:$AS$43,$AS$41,$AS$39,$AS$40,$AQ$38),""),"")</f>
        <v/>
      </c>
      <c r="Q3867" s="92" t="str">
        <f t="shared" si="616"/>
        <v/>
      </c>
      <c r="R3867" s="92" t="str">
        <f t="shared" si="617"/>
        <v/>
      </c>
      <c r="U3867" s="5"/>
      <c r="V3867" s="5"/>
      <c r="W3867" s="94" t="str">
        <f t="shared" si="615"/>
        <v/>
      </c>
      <c r="X3867" s="94" t="str">
        <f t="shared" si="618"/>
        <v/>
      </c>
      <c r="Y3867" s="5"/>
      <c r="BK3867" s="8"/>
      <c r="BL3867" s="5"/>
      <c r="BM3867" s="5"/>
      <c r="BN3867" s="5"/>
      <c r="BO3867" s="5"/>
      <c r="BP3867" s="1"/>
      <c r="BQ3867" s="1"/>
      <c r="BR3867" s="1"/>
      <c r="BS3867" s="1"/>
      <c r="BT3867" s="1"/>
      <c r="BU3867" s="4"/>
      <c r="BV3867" s="1"/>
      <c r="BW3867" s="3"/>
      <c r="BX3867" s="4"/>
      <c r="BY3867" s="5"/>
      <c r="BZ3867" s="5"/>
      <c r="CA3867" s="5"/>
      <c r="CB3867" s="5"/>
      <c r="CC3867" s="5"/>
      <c r="CD3867" s="43"/>
    </row>
    <row r="3868" spans="1:82" x14ac:dyDescent="0.25">
      <c r="A3868" s="8"/>
      <c r="B3868" s="5"/>
      <c r="C3868" s="5"/>
      <c r="D3868" s="5"/>
      <c r="E3868" s="5"/>
      <c r="F3868" s="94" t="str">
        <f t="shared" si="609"/>
        <v/>
      </c>
      <c r="G3868" s="94" t="str">
        <f t="shared" si="610"/>
        <v/>
      </c>
      <c r="H3868" s="127" t="str">
        <f>IF(A3868&lt;&gt;"",IF(MID(C3868,1,1)="c",$AS$26,IF(MID(C3868,1,1)="r",$AS$41,IF(MID(C3868,1,1)="p",#REF!,#REF!))),"")</f>
        <v/>
      </c>
      <c r="I3868" s="92" t="str">
        <f t="shared" si="611"/>
        <v/>
      </c>
      <c r="J3868" s="92" t="str">
        <f t="shared" si="612"/>
        <v/>
      </c>
      <c r="K3868" s="92" t="str">
        <f t="shared" si="613"/>
        <v/>
      </c>
      <c r="L3868" s="92" t="str">
        <f t="shared" si="614"/>
        <v/>
      </c>
      <c r="M3868" s="95" t="str">
        <f>IF(A3868&lt;&gt;"",IF(MID(C3868,1,1)="c",SigmaEpsConcrete(I3868,$AN$30:$AN$33,$AR$30:$AR$33,$AS$26,$AS$27,$AS$28,$AQ$20,$AU$19),""),"")</f>
        <v/>
      </c>
      <c r="N3868" s="95" t="str">
        <f>IF(A3868&lt;&gt;"",IF(MID(C3868,1,1)="r",SigmaEpsReinf(J3868,$AS$42:$AS$43,$AS$41,$AS$39,$AS$40,$AQ$38),""),"")</f>
        <v/>
      </c>
      <c r="Q3868" s="92" t="str">
        <f t="shared" si="616"/>
        <v/>
      </c>
      <c r="R3868" s="92" t="str">
        <f t="shared" si="617"/>
        <v/>
      </c>
      <c r="U3868" s="5"/>
      <c r="V3868" s="5"/>
      <c r="W3868" s="94" t="str">
        <f t="shared" si="615"/>
        <v/>
      </c>
      <c r="X3868" s="94" t="str">
        <f t="shared" si="618"/>
        <v/>
      </c>
      <c r="Y3868" s="5"/>
      <c r="BK3868" s="8"/>
      <c r="BL3868" s="5"/>
      <c r="BM3868" s="5"/>
      <c r="BN3868" s="5"/>
      <c r="BO3868" s="5"/>
      <c r="BP3868" s="1"/>
      <c r="BQ3868" s="1"/>
      <c r="BR3868" s="1"/>
      <c r="BS3868" s="1"/>
      <c r="BT3868" s="1"/>
      <c r="BU3868" s="4"/>
      <c r="BV3868" s="1"/>
      <c r="BW3868" s="3"/>
      <c r="BX3868" s="4"/>
      <c r="BY3868" s="5"/>
      <c r="BZ3868" s="5"/>
      <c r="CA3868" s="5"/>
      <c r="CB3868" s="5"/>
      <c r="CC3868" s="5"/>
      <c r="CD3868" s="43"/>
    </row>
    <row r="3869" spans="1:82" x14ac:dyDescent="0.25">
      <c r="A3869" s="8"/>
      <c r="B3869" s="5"/>
      <c r="C3869" s="5"/>
      <c r="D3869" s="5"/>
      <c r="E3869" s="5"/>
      <c r="F3869" s="94" t="str">
        <f t="shared" si="609"/>
        <v/>
      </c>
      <c r="G3869" s="94" t="str">
        <f t="shared" si="610"/>
        <v/>
      </c>
      <c r="H3869" s="127" t="str">
        <f>IF(A3869&lt;&gt;"",IF(MID(C3869,1,1)="c",$AS$26,IF(MID(C3869,1,1)="r",$AS$41,IF(MID(C3869,1,1)="p",#REF!,#REF!))),"")</f>
        <v/>
      </c>
      <c r="I3869" s="92" t="str">
        <f t="shared" si="611"/>
        <v/>
      </c>
      <c r="J3869" s="92" t="str">
        <f t="shared" si="612"/>
        <v/>
      </c>
      <c r="K3869" s="92" t="str">
        <f t="shared" si="613"/>
        <v/>
      </c>
      <c r="L3869" s="92" t="str">
        <f t="shared" si="614"/>
        <v/>
      </c>
      <c r="M3869" s="95" t="str">
        <f>IF(A3869&lt;&gt;"",IF(MID(C3869,1,1)="c",SigmaEpsConcrete(I3869,$AN$30:$AN$33,$AR$30:$AR$33,$AS$26,$AS$27,$AS$28,$AQ$20,$AU$19),""),"")</f>
        <v/>
      </c>
      <c r="N3869" s="95" t="str">
        <f>IF(A3869&lt;&gt;"",IF(MID(C3869,1,1)="r",SigmaEpsReinf(J3869,$AS$42:$AS$43,$AS$41,$AS$39,$AS$40,$AQ$38),""),"")</f>
        <v/>
      </c>
      <c r="Q3869" s="92" t="str">
        <f t="shared" si="616"/>
        <v/>
      </c>
      <c r="R3869" s="92" t="str">
        <f t="shared" si="617"/>
        <v/>
      </c>
      <c r="U3869" s="5"/>
      <c r="V3869" s="5"/>
      <c r="W3869" s="94" t="str">
        <f t="shared" si="615"/>
        <v/>
      </c>
      <c r="X3869" s="94" t="str">
        <f t="shared" si="618"/>
        <v/>
      </c>
      <c r="Y3869" s="5"/>
      <c r="BK3869" s="8"/>
      <c r="BL3869" s="5"/>
      <c r="BM3869" s="5"/>
      <c r="BN3869" s="5"/>
      <c r="BO3869" s="5"/>
      <c r="BP3869" s="1"/>
      <c r="BQ3869" s="1"/>
      <c r="BR3869" s="1"/>
      <c r="BS3869" s="1"/>
      <c r="BT3869" s="1"/>
      <c r="BU3869" s="4"/>
      <c r="BV3869" s="1"/>
      <c r="BW3869" s="3"/>
      <c r="BX3869" s="4"/>
      <c r="BY3869" s="5"/>
      <c r="BZ3869" s="5"/>
      <c r="CA3869" s="5"/>
      <c r="CB3869" s="5"/>
      <c r="CC3869" s="5"/>
      <c r="CD3869" s="43"/>
    </row>
    <row r="3870" spans="1:82" x14ac:dyDescent="0.25">
      <c r="A3870" s="8"/>
      <c r="B3870" s="5"/>
      <c r="C3870" s="5"/>
      <c r="D3870" s="5"/>
      <c r="E3870" s="5"/>
      <c r="F3870" s="94" t="str">
        <f t="shared" si="609"/>
        <v/>
      </c>
      <c r="G3870" s="94" t="str">
        <f t="shared" si="610"/>
        <v/>
      </c>
      <c r="H3870" s="127" t="str">
        <f>IF(A3870&lt;&gt;"",IF(MID(C3870,1,1)="c",$AS$26,IF(MID(C3870,1,1)="r",$AS$41,IF(MID(C3870,1,1)="p",#REF!,#REF!))),"")</f>
        <v/>
      </c>
      <c r="I3870" s="92" t="str">
        <f t="shared" si="611"/>
        <v/>
      </c>
      <c r="J3870" s="92" t="str">
        <f t="shared" si="612"/>
        <v/>
      </c>
      <c r="K3870" s="92" t="str">
        <f t="shared" si="613"/>
        <v/>
      </c>
      <c r="L3870" s="92" t="str">
        <f t="shared" si="614"/>
        <v/>
      </c>
      <c r="M3870" s="95" t="str">
        <f>IF(A3870&lt;&gt;"",IF(MID(C3870,1,1)="c",SigmaEpsConcrete(I3870,$AN$30:$AN$33,$AR$30:$AR$33,$AS$26,$AS$27,$AS$28,$AQ$20,$AU$19),""),"")</f>
        <v/>
      </c>
      <c r="N3870" s="95" t="str">
        <f>IF(A3870&lt;&gt;"",IF(MID(C3870,1,1)="r",SigmaEpsReinf(J3870,$AS$42:$AS$43,$AS$41,$AS$39,$AS$40,$AQ$38),""),"")</f>
        <v/>
      </c>
      <c r="Q3870" s="92" t="str">
        <f t="shared" si="616"/>
        <v/>
      </c>
      <c r="R3870" s="92" t="str">
        <f t="shared" si="617"/>
        <v/>
      </c>
      <c r="U3870" s="5"/>
      <c r="V3870" s="5"/>
      <c r="W3870" s="94" t="str">
        <f t="shared" si="615"/>
        <v/>
      </c>
      <c r="X3870" s="94" t="str">
        <f t="shared" si="618"/>
        <v/>
      </c>
      <c r="Y3870" s="5"/>
      <c r="BK3870" s="8"/>
      <c r="BL3870" s="5"/>
      <c r="BM3870" s="5"/>
      <c r="BN3870" s="5"/>
      <c r="BO3870" s="5"/>
      <c r="BP3870" s="1"/>
      <c r="BQ3870" s="1"/>
      <c r="BR3870" s="1"/>
      <c r="BS3870" s="1"/>
      <c r="BT3870" s="1"/>
      <c r="BU3870" s="4"/>
      <c r="BV3870" s="1"/>
      <c r="BW3870" s="3"/>
      <c r="BX3870" s="4"/>
      <c r="BY3870" s="5"/>
      <c r="BZ3870" s="5"/>
      <c r="CA3870" s="5"/>
      <c r="CB3870" s="5"/>
      <c r="CC3870" s="5"/>
      <c r="CD3870" s="43"/>
    </row>
    <row r="3871" spans="1:82" x14ac:dyDescent="0.25">
      <c r="A3871" s="8"/>
      <c r="B3871" s="5"/>
      <c r="C3871" s="5"/>
      <c r="D3871" s="5"/>
      <c r="E3871" s="5"/>
      <c r="F3871" s="94" t="str">
        <f t="shared" si="609"/>
        <v/>
      </c>
      <c r="G3871" s="94" t="str">
        <f t="shared" si="610"/>
        <v/>
      </c>
      <c r="H3871" s="127" t="str">
        <f>IF(A3871&lt;&gt;"",IF(MID(C3871,1,1)="c",$AS$26,IF(MID(C3871,1,1)="r",$AS$41,IF(MID(C3871,1,1)="p",#REF!,#REF!))),"")</f>
        <v/>
      </c>
      <c r="I3871" s="92" t="str">
        <f t="shared" si="611"/>
        <v/>
      </c>
      <c r="J3871" s="92" t="str">
        <f t="shared" si="612"/>
        <v/>
      </c>
      <c r="K3871" s="92" t="str">
        <f t="shared" si="613"/>
        <v/>
      </c>
      <c r="L3871" s="92" t="str">
        <f t="shared" si="614"/>
        <v/>
      </c>
      <c r="M3871" s="95" t="str">
        <f>IF(A3871&lt;&gt;"",IF(MID(C3871,1,1)="c",SigmaEpsConcrete(I3871,$AN$30:$AN$33,$AR$30:$AR$33,$AS$26,$AS$27,$AS$28,$AQ$20,$AU$19),""),"")</f>
        <v/>
      </c>
      <c r="N3871" s="95" t="str">
        <f>IF(A3871&lt;&gt;"",IF(MID(C3871,1,1)="r",SigmaEpsReinf(J3871,$AS$42:$AS$43,$AS$41,$AS$39,$AS$40,$AQ$38),""),"")</f>
        <v/>
      </c>
      <c r="Q3871" s="92" t="str">
        <f t="shared" si="616"/>
        <v/>
      </c>
      <c r="R3871" s="92" t="str">
        <f t="shared" si="617"/>
        <v/>
      </c>
      <c r="U3871" s="5"/>
      <c r="V3871" s="5"/>
      <c r="W3871" s="94" t="str">
        <f t="shared" si="615"/>
        <v/>
      </c>
      <c r="X3871" s="94" t="str">
        <f t="shared" si="618"/>
        <v/>
      </c>
      <c r="Y3871" s="5"/>
      <c r="BK3871" s="8"/>
      <c r="BL3871" s="5"/>
      <c r="BM3871" s="5"/>
      <c r="BN3871" s="5"/>
      <c r="BO3871" s="5"/>
      <c r="BP3871" s="1"/>
      <c r="BQ3871" s="1"/>
      <c r="BR3871" s="1"/>
      <c r="BS3871" s="1"/>
      <c r="BT3871" s="1"/>
      <c r="BU3871" s="4"/>
      <c r="BV3871" s="1"/>
      <c r="BW3871" s="3"/>
      <c r="BX3871" s="4"/>
      <c r="BY3871" s="5"/>
      <c r="BZ3871" s="5"/>
      <c r="CA3871" s="5"/>
      <c r="CB3871" s="5"/>
      <c r="CC3871" s="5"/>
      <c r="CD3871" s="43"/>
    </row>
    <row r="3872" spans="1:82" x14ac:dyDescent="0.25">
      <c r="A3872" s="8"/>
      <c r="B3872" s="5"/>
      <c r="C3872" s="5"/>
      <c r="D3872" s="5"/>
      <c r="E3872" s="5"/>
      <c r="F3872" s="94" t="str">
        <f t="shared" si="609"/>
        <v/>
      </c>
      <c r="G3872" s="94" t="str">
        <f t="shared" si="610"/>
        <v/>
      </c>
      <c r="H3872" s="127" t="str">
        <f>IF(A3872&lt;&gt;"",IF(MID(C3872,1,1)="c",$AS$26,IF(MID(C3872,1,1)="r",$AS$41,IF(MID(C3872,1,1)="p",#REF!,#REF!))),"")</f>
        <v/>
      </c>
      <c r="I3872" s="92" t="str">
        <f t="shared" si="611"/>
        <v/>
      </c>
      <c r="J3872" s="92" t="str">
        <f t="shared" si="612"/>
        <v/>
      </c>
      <c r="K3872" s="92" t="str">
        <f t="shared" si="613"/>
        <v/>
      </c>
      <c r="L3872" s="92" t="str">
        <f t="shared" si="614"/>
        <v/>
      </c>
      <c r="M3872" s="95" t="str">
        <f>IF(A3872&lt;&gt;"",IF(MID(C3872,1,1)="c",SigmaEpsConcrete(I3872,$AN$30:$AN$33,$AR$30:$AR$33,$AS$26,$AS$27,$AS$28,$AQ$20,$AU$19),""),"")</f>
        <v/>
      </c>
      <c r="N3872" s="95" t="str">
        <f>IF(A3872&lt;&gt;"",IF(MID(C3872,1,1)="r",SigmaEpsReinf(J3872,$AS$42:$AS$43,$AS$41,$AS$39,$AS$40,$AQ$38),""),"")</f>
        <v/>
      </c>
      <c r="Q3872" s="92" t="str">
        <f t="shared" si="616"/>
        <v/>
      </c>
      <c r="R3872" s="92" t="str">
        <f t="shared" si="617"/>
        <v/>
      </c>
      <c r="U3872" s="5"/>
      <c r="V3872" s="5"/>
      <c r="W3872" s="94" t="str">
        <f t="shared" si="615"/>
        <v/>
      </c>
      <c r="X3872" s="94" t="str">
        <f t="shared" si="618"/>
        <v/>
      </c>
      <c r="Y3872" s="5"/>
      <c r="BK3872" s="8"/>
      <c r="BL3872" s="5"/>
      <c r="BM3872" s="5"/>
      <c r="BN3872" s="5"/>
      <c r="BO3872" s="5"/>
      <c r="BP3872" s="1"/>
      <c r="BQ3872" s="1"/>
      <c r="BR3872" s="1"/>
      <c r="BS3872" s="1"/>
      <c r="BT3872" s="1"/>
      <c r="BU3872" s="4"/>
      <c r="BV3872" s="1"/>
      <c r="BW3872" s="3"/>
      <c r="BX3872" s="4"/>
      <c r="BY3872" s="5"/>
      <c r="BZ3872" s="5"/>
      <c r="CA3872" s="5"/>
      <c r="CB3872" s="5"/>
      <c r="CC3872" s="5"/>
      <c r="CD3872" s="43"/>
    </row>
    <row r="3873" spans="1:82" x14ac:dyDescent="0.25">
      <c r="A3873" s="8"/>
      <c r="B3873" s="5"/>
      <c r="C3873" s="5"/>
      <c r="D3873" s="5"/>
      <c r="E3873" s="5"/>
      <c r="F3873" s="94" t="str">
        <f t="shared" si="609"/>
        <v/>
      </c>
      <c r="G3873" s="94" t="str">
        <f t="shared" si="610"/>
        <v/>
      </c>
      <c r="H3873" s="127" t="str">
        <f>IF(A3873&lt;&gt;"",IF(MID(C3873,1,1)="c",$AS$26,IF(MID(C3873,1,1)="r",$AS$41,IF(MID(C3873,1,1)="p",#REF!,#REF!))),"")</f>
        <v/>
      </c>
      <c r="I3873" s="92" t="str">
        <f t="shared" si="611"/>
        <v/>
      </c>
      <c r="J3873" s="92" t="str">
        <f t="shared" si="612"/>
        <v/>
      </c>
      <c r="K3873" s="92" t="str">
        <f t="shared" si="613"/>
        <v/>
      </c>
      <c r="L3873" s="92" t="str">
        <f t="shared" si="614"/>
        <v/>
      </c>
      <c r="M3873" s="95" t="str">
        <f>IF(A3873&lt;&gt;"",IF(MID(C3873,1,1)="c",SigmaEpsConcrete(I3873,$AN$30:$AN$33,$AR$30:$AR$33,$AS$26,$AS$27,$AS$28,$AQ$20,$AU$19),""),"")</f>
        <v/>
      </c>
      <c r="N3873" s="95" t="str">
        <f>IF(A3873&lt;&gt;"",IF(MID(C3873,1,1)="r",SigmaEpsReinf(J3873,$AS$42:$AS$43,$AS$41,$AS$39,$AS$40,$AQ$38),""),"")</f>
        <v/>
      </c>
      <c r="Q3873" s="92" t="str">
        <f t="shared" si="616"/>
        <v/>
      </c>
      <c r="R3873" s="92" t="str">
        <f t="shared" si="617"/>
        <v/>
      </c>
      <c r="U3873" s="5"/>
      <c r="V3873" s="5"/>
      <c r="W3873" s="94" t="str">
        <f t="shared" si="615"/>
        <v/>
      </c>
      <c r="X3873" s="94" t="str">
        <f t="shared" si="618"/>
        <v/>
      </c>
      <c r="Y3873" s="5"/>
      <c r="BK3873" s="8"/>
      <c r="BL3873" s="5"/>
      <c r="BM3873" s="5"/>
      <c r="BN3873" s="5"/>
      <c r="BO3873" s="5"/>
      <c r="BP3873" s="1"/>
      <c r="BQ3873" s="1"/>
      <c r="BR3873" s="1"/>
      <c r="BS3873" s="1"/>
      <c r="BT3873" s="1"/>
      <c r="BU3873" s="4"/>
      <c r="BV3873" s="1"/>
      <c r="BW3873" s="3"/>
      <c r="BX3873" s="4"/>
      <c r="BY3873" s="5"/>
      <c r="BZ3873" s="5"/>
      <c r="CA3873" s="5"/>
      <c r="CB3873" s="5"/>
      <c r="CC3873" s="5"/>
      <c r="CD3873" s="43"/>
    </row>
    <row r="3874" spans="1:82" x14ac:dyDescent="0.25">
      <c r="A3874" s="8"/>
      <c r="B3874" s="5"/>
      <c r="C3874" s="5"/>
      <c r="D3874" s="5"/>
      <c r="E3874" s="5"/>
      <c r="F3874" s="94" t="str">
        <f t="shared" si="609"/>
        <v/>
      </c>
      <c r="G3874" s="94" t="str">
        <f t="shared" si="610"/>
        <v/>
      </c>
      <c r="H3874" s="127" t="str">
        <f>IF(A3874&lt;&gt;"",IF(MID(C3874,1,1)="c",$AS$26,IF(MID(C3874,1,1)="r",$AS$41,IF(MID(C3874,1,1)="p",#REF!,#REF!))),"")</f>
        <v/>
      </c>
      <c r="I3874" s="92" t="str">
        <f t="shared" si="611"/>
        <v/>
      </c>
      <c r="J3874" s="92" t="str">
        <f t="shared" si="612"/>
        <v/>
      </c>
      <c r="K3874" s="92" t="str">
        <f t="shared" si="613"/>
        <v/>
      </c>
      <c r="L3874" s="92" t="str">
        <f t="shared" si="614"/>
        <v/>
      </c>
      <c r="M3874" s="95" t="str">
        <f>IF(A3874&lt;&gt;"",IF(MID(C3874,1,1)="c",SigmaEpsConcrete(I3874,$AN$30:$AN$33,$AR$30:$AR$33,$AS$26,$AS$27,$AS$28,$AQ$20,$AU$19),""),"")</f>
        <v/>
      </c>
      <c r="N3874" s="95" t="str">
        <f>IF(A3874&lt;&gt;"",IF(MID(C3874,1,1)="r",SigmaEpsReinf(J3874,$AS$42:$AS$43,$AS$41,$AS$39,$AS$40,$AQ$38),""),"")</f>
        <v/>
      </c>
      <c r="Q3874" s="92" t="str">
        <f t="shared" si="616"/>
        <v/>
      </c>
      <c r="R3874" s="92" t="str">
        <f t="shared" si="617"/>
        <v/>
      </c>
      <c r="U3874" s="5"/>
      <c r="V3874" s="5"/>
      <c r="W3874" s="94" t="str">
        <f t="shared" si="615"/>
        <v/>
      </c>
      <c r="X3874" s="94" t="str">
        <f t="shared" si="618"/>
        <v/>
      </c>
      <c r="Y3874" s="5"/>
      <c r="BK3874" s="8"/>
      <c r="BL3874" s="5"/>
      <c r="BM3874" s="5"/>
      <c r="BN3874" s="5"/>
      <c r="BO3874" s="5"/>
      <c r="BP3874" s="1"/>
      <c r="BQ3874" s="1"/>
      <c r="BR3874" s="1"/>
      <c r="BS3874" s="1"/>
      <c r="BT3874" s="1"/>
      <c r="BU3874" s="4"/>
      <c r="BV3874" s="1"/>
      <c r="BW3874" s="3"/>
      <c r="BX3874" s="4"/>
      <c r="BY3874" s="5"/>
      <c r="BZ3874" s="5"/>
      <c r="CA3874" s="5"/>
      <c r="CB3874" s="5"/>
      <c r="CC3874" s="5"/>
      <c r="CD3874" s="43"/>
    </row>
    <row r="3875" spans="1:82" x14ac:dyDescent="0.25">
      <c r="A3875" s="8"/>
      <c r="B3875" s="5"/>
      <c r="C3875" s="5"/>
      <c r="D3875" s="5"/>
      <c r="E3875" s="5"/>
      <c r="F3875" s="94" t="str">
        <f t="shared" si="609"/>
        <v/>
      </c>
      <c r="G3875" s="94" t="str">
        <f t="shared" si="610"/>
        <v/>
      </c>
      <c r="H3875" s="127" t="str">
        <f>IF(A3875&lt;&gt;"",IF(MID(C3875,1,1)="c",$AS$26,IF(MID(C3875,1,1)="r",$AS$41,IF(MID(C3875,1,1)="p",#REF!,#REF!))),"")</f>
        <v/>
      </c>
      <c r="I3875" s="92" t="str">
        <f t="shared" si="611"/>
        <v/>
      </c>
      <c r="J3875" s="92" t="str">
        <f t="shared" si="612"/>
        <v/>
      </c>
      <c r="K3875" s="92" t="str">
        <f t="shared" si="613"/>
        <v/>
      </c>
      <c r="L3875" s="92" t="str">
        <f t="shared" si="614"/>
        <v/>
      </c>
      <c r="M3875" s="95" t="str">
        <f>IF(A3875&lt;&gt;"",IF(MID(C3875,1,1)="c",SigmaEpsConcrete(I3875,$AN$30:$AN$33,$AR$30:$AR$33,$AS$26,$AS$27,$AS$28,$AQ$20,$AU$19),""),"")</f>
        <v/>
      </c>
      <c r="N3875" s="95" t="str">
        <f>IF(A3875&lt;&gt;"",IF(MID(C3875,1,1)="r",SigmaEpsReinf(J3875,$AS$42:$AS$43,$AS$41,$AS$39,$AS$40,$AQ$38),""),"")</f>
        <v/>
      </c>
      <c r="Q3875" s="92" t="str">
        <f t="shared" si="616"/>
        <v/>
      </c>
      <c r="R3875" s="92" t="str">
        <f t="shared" si="617"/>
        <v/>
      </c>
      <c r="U3875" s="5"/>
      <c r="V3875" s="5"/>
      <c r="W3875" s="94" t="str">
        <f t="shared" si="615"/>
        <v/>
      </c>
      <c r="X3875" s="94" t="str">
        <f t="shared" si="618"/>
        <v/>
      </c>
      <c r="Y3875" s="5"/>
      <c r="BK3875" s="8"/>
      <c r="BL3875" s="5"/>
      <c r="BM3875" s="5"/>
      <c r="BN3875" s="5"/>
      <c r="BO3875" s="5"/>
      <c r="BP3875" s="1"/>
      <c r="BQ3875" s="1"/>
      <c r="BR3875" s="1"/>
      <c r="BS3875" s="1"/>
      <c r="BT3875" s="1"/>
      <c r="BU3875" s="4"/>
      <c r="BV3875" s="1"/>
      <c r="BW3875" s="3"/>
      <c r="BX3875" s="4"/>
      <c r="BY3875" s="5"/>
      <c r="BZ3875" s="5"/>
      <c r="CA3875" s="5"/>
      <c r="CB3875" s="5"/>
      <c r="CC3875" s="5"/>
      <c r="CD3875" s="43"/>
    </row>
    <row r="3876" spans="1:82" x14ac:dyDescent="0.25">
      <c r="A3876" s="8"/>
      <c r="B3876" s="5"/>
      <c r="C3876" s="5"/>
      <c r="D3876" s="5"/>
      <c r="E3876" s="5"/>
      <c r="F3876" s="94" t="str">
        <f t="shared" si="609"/>
        <v/>
      </c>
      <c r="G3876" s="94" t="str">
        <f t="shared" si="610"/>
        <v/>
      </c>
      <c r="H3876" s="127" t="str">
        <f>IF(A3876&lt;&gt;"",IF(MID(C3876,1,1)="c",$AS$26,IF(MID(C3876,1,1)="r",$AS$41,IF(MID(C3876,1,1)="p",#REF!,#REF!))),"")</f>
        <v/>
      </c>
      <c r="I3876" s="92" t="str">
        <f t="shared" si="611"/>
        <v/>
      </c>
      <c r="J3876" s="92" t="str">
        <f t="shared" si="612"/>
        <v/>
      </c>
      <c r="K3876" s="92" t="str">
        <f t="shared" si="613"/>
        <v/>
      </c>
      <c r="L3876" s="92" t="str">
        <f t="shared" si="614"/>
        <v/>
      </c>
      <c r="M3876" s="95" t="str">
        <f>IF(A3876&lt;&gt;"",IF(MID(C3876,1,1)="c",SigmaEpsConcrete(I3876,$AN$30:$AN$33,$AR$30:$AR$33,$AS$26,$AS$27,$AS$28,$AQ$20,$AU$19),""),"")</f>
        <v/>
      </c>
      <c r="N3876" s="95" t="str">
        <f>IF(A3876&lt;&gt;"",IF(MID(C3876,1,1)="r",SigmaEpsReinf(J3876,$AS$42:$AS$43,$AS$41,$AS$39,$AS$40,$AQ$38),""),"")</f>
        <v/>
      </c>
      <c r="Q3876" s="92" t="str">
        <f t="shared" si="616"/>
        <v/>
      </c>
      <c r="R3876" s="92" t="str">
        <f t="shared" si="617"/>
        <v/>
      </c>
      <c r="U3876" s="5"/>
      <c r="V3876" s="5"/>
      <c r="W3876" s="94" t="str">
        <f t="shared" si="615"/>
        <v/>
      </c>
      <c r="X3876" s="94" t="str">
        <f t="shared" si="618"/>
        <v/>
      </c>
      <c r="Y3876" s="5"/>
      <c r="BK3876" s="8"/>
      <c r="BL3876" s="5"/>
      <c r="BM3876" s="5"/>
      <c r="BN3876" s="5"/>
      <c r="BO3876" s="5"/>
      <c r="BP3876" s="1"/>
      <c r="BQ3876" s="1"/>
      <c r="BR3876" s="1"/>
      <c r="BS3876" s="1"/>
      <c r="BT3876" s="1"/>
      <c r="BU3876" s="4"/>
      <c r="BV3876" s="1"/>
      <c r="BW3876" s="3"/>
      <c r="BX3876" s="4"/>
      <c r="BY3876" s="5"/>
      <c r="BZ3876" s="5"/>
      <c r="CA3876" s="5"/>
      <c r="CB3876" s="5"/>
      <c r="CC3876" s="5"/>
      <c r="CD3876" s="43"/>
    </row>
    <row r="3877" spans="1:82" x14ac:dyDescent="0.25">
      <c r="A3877" s="8"/>
      <c r="B3877" s="5"/>
      <c r="C3877" s="5"/>
      <c r="D3877" s="5"/>
      <c r="E3877" s="5"/>
      <c r="F3877" s="94" t="str">
        <f t="shared" si="609"/>
        <v/>
      </c>
      <c r="G3877" s="94" t="str">
        <f t="shared" si="610"/>
        <v/>
      </c>
      <c r="H3877" s="127" t="str">
        <f>IF(A3877&lt;&gt;"",IF(MID(C3877,1,1)="c",$AS$26,IF(MID(C3877,1,1)="r",$AS$41,IF(MID(C3877,1,1)="p",#REF!,#REF!))),"")</f>
        <v/>
      </c>
      <c r="I3877" s="92" t="str">
        <f t="shared" si="611"/>
        <v/>
      </c>
      <c r="J3877" s="92" t="str">
        <f t="shared" si="612"/>
        <v/>
      </c>
      <c r="K3877" s="92" t="str">
        <f t="shared" si="613"/>
        <v/>
      </c>
      <c r="L3877" s="92" t="str">
        <f t="shared" si="614"/>
        <v/>
      </c>
      <c r="M3877" s="95" t="str">
        <f>IF(A3877&lt;&gt;"",IF(MID(C3877,1,1)="c",SigmaEpsConcrete(I3877,$AN$30:$AN$33,$AR$30:$AR$33,$AS$26,$AS$27,$AS$28,$AQ$20,$AU$19),""),"")</f>
        <v/>
      </c>
      <c r="N3877" s="95" t="str">
        <f>IF(A3877&lt;&gt;"",IF(MID(C3877,1,1)="r",SigmaEpsReinf(J3877,$AS$42:$AS$43,$AS$41,$AS$39,$AS$40,$AQ$38),""),"")</f>
        <v/>
      </c>
      <c r="Q3877" s="92" t="str">
        <f t="shared" si="616"/>
        <v/>
      </c>
      <c r="R3877" s="92" t="str">
        <f t="shared" si="617"/>
        <v/>
      </c>
      <c r="U3877" s="5"/>
      <c r="V3877" s="5"/>
      <c r="W3877" s="94" t="str">
        <f t="shared" si="615"/>
        <v/>
      </c>
      <c r="X3877" s="94" t="str">
        <f t="shared" si="618"/>
        <v/>
      </c>
      <c r="Y3877" s="5"/>
      <c r="BK3877" s="8"/>
      <c r="BL3877" s="5"/>
      <c r="BM3877" s="5"/>
      <c r="BN3877" s="5"/>
      <c r="BO3877" s="5"/>
      <c r="BP3877" s="1"/>
      <c r="BQ3877" s="1"/>
      <c r="BR3877" s="1"/>
      <c r="BS3877" s="1"/>
      <c r="BT3877" s="1"/>
      <c r="BU3877" s="4"/>
      <c r="BV3877" s="1"/>
      <c r="BW3877" s="3"/>
      <c r="BX3877" s="4"/>
      <c r="BY3877" s="5"/>
      <c r="BZ3877" s="5"/>
      <c r="CA3877" s="5"/>
      <c r="CB3877" s="5"/>
      <c r="CC3877" s="5"/>
      <c r="CD3877" s="43"/>
    </row>
    <row r="3878" spans="1:82" x14ac:dyDescent="0.25">
      <c r="A3878" s="8"/>
      <c r="B3878" s="5"/>
      <c r="C3878" s="5"/>
      <c r="D3878" s="5"/>
      <c r="E3878" s="5"/>
      <c r="F3878" s="94" t="str">
        <f t="shared" si="609"/>
        <v/>
      </c>
      <c r="G3878" s="94" t="str">
        <f t="shared" si="610"/>
        <v/>
      </c>
      <c r="H3878" s="127" t="str">
        <f>IF(A3878&lt;&gt;"",IF(MID(C3878,1,1)="c",$AS$26,IF(MID(C3878,1,1)="r",$AS$41,IF(MID(C3878,1,1)="p",#REF!,#REF!))),"")</f>
        <v/>
      </c>
      <c r="I3878" s="92" t="str">
        <f t="shared" si="611"/>
        <v/>
      </c>
      <c r="J3878" s="92" t="str">
        <f t="shared" si="612"/>
        <v/>
      </c>
      <c r="K3878" s="92" t="str">
        <f t="shared" si="613"/>
        <v/>
      </c>
      <c r="L3878" s="92" t="str">
        <f t="shared" si="614"/>
        <v/>
      </c>
      <c r="M3878" s="95" t="str">
        <f>IF(A3878&lt;&gt;"",IF(MID(C3878,1,1)="c",SigmaEpsConcrete(I3878,$AN$30:$AN$33,$AR$30:$AR$33,$AS$26,$AS$27,$AS$28,$AQ$20,$AU$19),""),"")</f>
        <v/>
      </c>
      <c r="N3878" s="95" t="str">
        <f>IF(A3878&lt;&gt;"",IF(MID(C3878,1,1)="r",SigmaEpsReinf(J3878,$AS$42:$AS$43,$AS$41,$AS$39,$AS$40,$AQ$38),""),"")</f>
        <v/>
      </c>
      <c r="Q3878" s="92" t="str">
        <f t="shared" si="616"/>
        <v/>
      </c>
      <c r="R3878" s="92" t="str">
        <f t="shared" si="617"/>
        <v/>
      </c>
      <c r="U3878" s="5"/>
      <c r="V3878" s="5"/>
      <c r="W3878" s="94" t="str">
        <f t="shared" si="615"/>
        <v/>
      </c>
      <c r="X3878" s="94" t="str">
        <f t="shared" si="618"/>
        <v/>
      </c>
      <c r="Y3878" s="5"/>
      <c r="BK3878" s="8"/>
      <c r="BL3878" s="5"/>
      <c r="BM3878" s="5"/>
      <c r="BN3878" s="5"/>
      <c r="BO3878" s="5"/>
      <c r="BP3878" s="1"/>
      <c r="BQ3878" s="1"/>
      <c r="BR3878" s="1"/>
      <c r="BS3878" s="1"/>
      <c r="BT3878" s="1"/>
      <c r="BU3878" s="4"/>
      <c r="BV3878" s="1"/>
      <c r="BW3878" s="3"/>
      <c r="BX3878" s="4"/>
      <c r="BY3878" s="5"/>
      <c r="BZ3878" s="5"/>
      <c r="CA3878" s="5"/>
      <c r="CB3878" s="5"/>
      <c r="CC3878" s="5"/>
      <c r="CD3878" s="43"/>
    </row>
    <row r="3879" spans="1:82" x14ac:dyDescent="0.25">
      <c r="A3879" s="8"/>
      <c r="B3879" s="5"/>
      <c r="C3879" s="5"/>
      <c r="D3879" s="5"/>
      <c r="E3879" s="5"/>
      <c r="F3879" s="94" t="str">
        <f t="shared" si="609"/>
        <v/>
      </c>
      <c r="G3879" s="94" t="str">
        <f t="shared" si="610"/>
        <v/>
      </c>
      <c r="H3879" s="127" t="str">
        <f>IF(A3879&lt;&gt;"",IF(MID(C3879,1,1)="c",$AS$26,IF(MID(C3879,1,1)="r",$AS$41,IF(MID(C3879,1,1)="p",#REF!,#REF!))),"")</f>
        <v/>
      </c>
      <c r="I3879" s="92" t="str">
        <f t="shared" si="611"/>
        <v/>
      </c>
      <c r="J3879" s="92" t="str">
        <f t="shared" si="612"/>
        <v/>
      </c>
      <c r="K3879" s="92" t="str">
        <f t="shared" si="613"/>
        <v/>
      </c>
      <c r="L3879" s="92" t="str">
        <f t="shared" si="614"/>
        <v/>
      </c>
      <c r="M3879" s="95" t="str">
        <f>IF(A3879&lt;&gt;"",IF(MID(C3879,1,1)="c",SigmaEpsConcrete(I3879,$AN$30:$AN$33,$AR$30:$AR$33,$AS$26,$AS$27,$AS$28,$AQ$20,$AU$19),""),"")</f>
        <v/>
      </c>
      <c r="N3879" s="95" t="str">
        <f>IF(A3879&lt;&gt;"",IF(MID(C3879,1,1)="r",SigmaEpsReinf(J3879,$AS$42:$AS$43,$AS$41,$AS$39,$AS$40,$AQ$38),""),"")</f>
        <v/>
      </c>
      <c r="Q3879" s="92" t="str">
        <f t="shared" si="616"/>
        <v/>
      </c>
      <c r="R3879" s="92" t="str">
        <f t="shared" si="617"/>
        <v/>
      </c>
      <c r="U3879" s="5"/>
      <c r="V3879" s="5"/>
      <c r="W3879" s="94" t="str">
        <f t="shared" si="615"/>
        <v/>
      </c>
      <c r="X3879" s="94" t="str">
        <f t="shared" si="618"/>
        <v/>
      </c>
      <c r="Y3879" s="5"/>
      <c r="BK3879" s="8"/>
      <c r="BL3879" s="5"/>
      <c r="BM3879" s="5"/>
      <c r="BN3879" s="5"/>
      <c r="BO3879" s="5"/>
      <c r="BP3879" s="1"/>
      <c r="BQ3879" s="1"/>
      <c r="BR3879" s="1"/>
      <c r="BS3879" s="1"/>
      <c r="BT3879" s="1"/>
      <c r="BU3879" s="4"/>
      <c r="BV3879" s="1"/>
      <c r="BW3879" s="3"/>
      <c r="BX3879" s="4"/>
      <c r="BY3879" s="5"/>
      <c r="BZ3879" s="5"/>
      <c r="CA3879" s="5"/>
      <c r="CB3879" s="5"/>
      <c r="CC3879" s="5"/>
      <c r="CD3879" s="43"/>
    </row>
    <row r="3880" spans="1:82" x14ac:dyDescent="0.25">
      <c r="A3880" s="8"/>
      <c r="B3880" s="5"/>
      <c r="C3880" s="5"/>
      <c r="D3880" s="5"/>
      <c r="E3880" s="5"/>
      <c r="F3880" s="94" t="str">
        <f t="shared" si="609"/>
        <v/>
      </c>
      <c r="G3880" s="94" t="str">
        <f t="shared" si="610"/>
        <v/>
      </c>
      <c r="H3880" s="127" t="str">
        <f>IF(A3880&lt;&gt;"",IF(MID(C3880,1,1)="c",$AS$26,IF(MID(C3880,1,1)="r",$AS$41,IF(MID(C3880,1,1)="p",#REF!,#REF!))),"")</f>
        <v/>
      </c>
      <c r="I3880" s="92" t="str">
        <f t="shared" si="611"/>
        <v/>
      </c>
      <c r="J3880" s="92" t="str">
        <f t="shared" si="612"/>
        <v/>
      </c>
      <c r="K3880" s="92" t="str">
        <f t="shared" si="613"/>
        <v/>
      </c>
      <c r="L3880" s="92" t="str">
        <f t="shared" si="614"/>
        <v/>
      </c>
      <c r="M3880" s="95" t="str">
        <f>IF(A3880&lt;&gt;"",IF(MID(C3880,1,1)="c",SigmaEpsConcrete(I3880,$AN$30:$AN$33,$AR$30:$AR$33,$AS$26,$AS$27,$AS$28,$AQ$20,$AU$19),""),"")</f>
        <v/>
      </c>
      <c r="N3880" s="95" t="str">
        <f>IF(A3880&lt;&gt;"",IF(MID(C3880,1,1)="r",SigmaEpsReinf(J3880,$AS$42:$AS$43,$AS$41,$AS$39,$AS$40,$AQ$38),""),"")</f>
        <v/>
      </c>
      <c r="Q3880" s="92" t="str">
        <f t="shared" si="616"/>
        <v/>
      </c>
      <c r="R3880" s="92" t="str">
        <f t="shared" si="617"/>
        <v/>
      </c>
      <c r="U3880" s="5"/>
      <c r="V3880" s="5"/>
      <c r="W3880" s="94" t="str">
        <f t="shared" si="615"/>
        <v/>
      </c>
      <c r="X3880" s="94" t="str">
        <f t="shared" si="618"/>
        <v/>
      </c>
      <c r="Y3880" s="5"/>
      <c r="BK3880" s="8"/>
      <c r="BL3880" s="5"/>
      <c r="BM3880" s="5"/>
      <c r="BN3880" s="5"/>
      <c r="BO3880" s="5"/>
      <c r="BP3880" s="1"/>
      <c r="BQ3880" s="1"/>
      <c r="BR3880" s="1"/>
      <c r="BS3880" s="1"/>
      <c r="BT3880" s="1"/>
      <c r="BU3880" s="4"/>
      <c r="BV3880" s="1"/>
      <c r="BW3880" s="3"/>
      <c r="BX3880" s="4"/>
      <c r="BY3880" s="5"/>
      <c r="BZ3880" s="5"/>
      <c r="CA3880" s="5"/>
      <c r="CB3880" s="5"/>
      <c r="CC3880" s="5"/>
      <c r="CD3880" s="43"/>
    </row>
    <row r="3881" spans="1:82" x14ac:dyDescent="0.25">
      <c r="A3881" s="8"/>
      <c r="B3881" s="5"/>
      <c r="C3881" s="5"/>
      <c r="D3881" s="5"/>
      <c r="E3881" s="5"/>
      <c r="F3881" s="94" t="str">
        <f t="shared" si="609"/>
        <v/>
      </c>
      <c r="G3881" s="94" t="str">
        <f t="shared" si="610"/>
        <v/>
      </c>
      <c r="H3881" s="127" t="str">
        <f>IF(A3881&lt;&gt;"",IF(MID(C3881,1,1)="c",$AS$26,IF(MID(C3881,1,1)="r",$AS$41,IF(MID(C3881,1,1)="p",#REF!,#REF!))),"")</f>
        <v/>
      </c>
      <c r="I3881" s="92" t="str">
        <f t="shared" si="611"/>
        <v/>
      </c>
      <c r="J3881" s="92" t="str">
        <f t="shared" si="612"/>
        <v/>
      </c>
      <c r="K3881" s="92" t="str">
        <f t="shared" si="613"/>
        <v/>
      </c>
      <c r="L3881" s="92" t="str">
        <f t="shared" si="614"/>
        <v/>
      </c>
      <c r="M3881" s="95" t="str">
        <f>IF(A3881&lt;&gt;"",IF(MID(C3881,1,1)="c",SigmaEpsConcrete(I3881,$AN$30:$AN$33,$AR$30:$AR$33,$AS$26,$AS$27,$AS$28,$AQ$20,$AU$19),""),"")</f>
        <v/>
      </c>
      <c r="N3881" s="95" t="str">
        <f>IF(A3881&lt;&gt;"",IF(MID(C3881,1,1)="r",SigmaEpsReinf(J3881,$AS$42:$AS$43,$AS$41,$AS$39,$AS$40,$AQ$38),""),"")</f>
        <v/>
      </c>
      <c r="Q3881" s="92" t="str">
        <f t="shared" si="616"/>
        <v/>
      </c>
      <c r="R3881" s="92" t="str">
        <f t="shared" si="617"/>
        <v/>
      </c>
      <c r="U3881" s="5"/>
      <c r="V3881" s="5"/>
      <c r="W3881" s="94" t="str">
        <f t="shared" si="615"/>
        <v/>
      </c>
      <c r="X3881" s="94" t="str">
        <f t="shared" si="618"/>
        <v/>
      </c>
      <c r="Y3881" s="5"/>
      <c r="BK3881" s="8"/>
      <c r="BL3881" s="5"/>
      <c r="BM3881" s="5"/>
      <c r="BN3881" s="5"/>
      <c r="BO3881" s="5"/>
      <c r="BP3881" s="1"/>
      <c r="BQ3881" s="1"/>
      <c r="BR3881" s="1"/>
      <c r="BS3881" s="1"/>
      <c r="BT3881" s="1"/>
      <c r="BU3881" s="4"/>
      <c r="BV3881" s="1"/>
      <c r="BW3881" s="3"/>
      <c r="BX3881" s="4"/>
      <c r="BY3881" s="5"/>
      <c r="BZ3881" s="5"/>
      <c r="CA3881" s="5"/>
      <c r="CB3881" s="5"/>
      <c r="CC3881" s="5"/>
      <c r="CD3881" s="43"/>
    </row>
    <row r="3882" spans="1:82" x14ac:dyDescent="0.25">
      <c r="A3882" s="8"/>
      <c r="B3882" s="5"/>
      <c r="C3882" s="5"/>
      <c r="D3882" s="5"/>
      <c r="E3882" s="5"/>
      <c r="F3882" s="94" t="str">
        <f t="shared" si="609"/>
        <v/>
      </c>
      <c r="G3882" s="94" t="str">
        <f t="shared" si="610"/>
        <v/>
      </c>
      <c r="H3882" s="127" t="str">
        <f>IF(A3882&lt;&gt;"",IF(MID(C3882,1,1)="c",$AS$26,IF(MID(C3882,1,1)="r",$AS$41,IF(MID(C3882,1,1)="p",#REF!,#REF!))),"")</f>
        <v/>
      </c>
      <c r="I3882" s="92" t="str">
        <f t="shared" si="611"/>
        <v/>
      </c>
      <c r="J3882" s="92" t="str">
        <f t="shared" si="612"/>
        <v/>
      </c>
      <c r="K3882" s="92" t="str">
        <f t="shared" si="613"/>
        <v/>
      </c>
      <c r="L3882" s="92" t="str">
        <f t="shared" si="614"/>
        <v/>
      </c>
      <c r="M3882" s="95" t="str">
        <f>IF(A3882&lt;&gt;"",IF(MID(C3882,1,1)="c",SigmaEpsConcrete(I3882,$AN$30:$AN$33,$AR$30:$AR$33,$AS$26,$AS$27,$AS$28,$AQ$20,$AU$19),""),"")</f>
        <v/>
      </c>
      <c r="N3882" s="95" t="str">
        <f>IF(A3882&lt;&gt;"",IF(MID(C3882,1,1)="r",SigmaEpsReinf(J3882,$AS$42:$AS$43,$AS$41,$AS$39,$AS$40,$AQ$38),""),"")</f>
        <v/>
      </c>
      <c r="Q3882" s="92" t="str">
        <f t="shared" si="616"/>
        <v/>
      </c>
      <c r="R3882" s="92" t="str">
        <f t="shared" si="617"/>
        <v/>
      </c>
      <c r="U3882" s="5"/>
      <c r="V3882" s="5"/>
      <c r="W3882" s="94" t="str">
        <f t="shared" si="615"/>
        <v/>
      </c>
      <c r="X3882" s="94" t="str">
        <f t="shared" si="618"/>
        <v/>
      </c>
      <c r="Y3882" s="5"/>
      <c r="BK3882" s="8"/>
      <c r="BL3882" s="5"/>
      <c r="BM3882" s="5"/>
      <c r="BN3882" s="5"/>
      <c r="BO3882" s="5"/>
      <c r="BP3882" s="1"/>
      <c r="BQ3882" s="1"/>
      <c r="BR3882" s="1"/>
      <c r="BS3882" s="1"/>
      <c r="BT3882" s="1"/>
      <c r="BU3882" s="4"/>
      <c r="BV3882" s="1"/>
      <c r="BW3882" s="3"/>
      <c r="BX3882" s="4"/>
      <c r="BY3882" s="5"/>
      <c r="BZ3882" s="5"/>
      <c r="CA3882" s="5"/>
      <c r="CB3882" s="5"/>
      <c r="CC3882" s="5"/>
      <c r="CD3882" s="43"/>
    </row>
    <row r="3883" spans="1:82" x14ac:dyDescent="0.25">
      <c r="A3883" s="8"/>
      <c r="B3883" s="5"/>
      <c r="C3883" s="5"/>
      <c r="D3883" s="5"/>
      <c r="E3883" s="5"/>
      <c r="F3883" s="94" t="str">
        <f t="shared" si="609"/>
        <v/>
      </c>
      <c r="G3883" s="94" t="str">
        <f t="shared" si="610"/>
        <v/>
      </c>
      <c r="H3883" s="127" t="str">
        <f>IF(A3883&lt;&gt;"",IF(MID(C3883,1,1)="c",$AS$26,IF(MID(C3883,1,1)="r",$AS$41,IF(MID(C3883,1,1)="p",#REF!,#REF!))),"")</f>
        <v/>
      </c>
      <c r="I3883" s="92" t="str">
        <f t="shared" si="611"/>
        <v/>
      </c>
      <c r="J3883" s="92" t="str">
        <f t="shared" si="612"/>
        <v/>
      </c>
      <c r="K3883" s="92" t="str">
        <f t="shared" si="613"/>
        <v/>
      </c>
      <c r="L3883" s="92" t="str">
        <f t="shared" si="614"/>
        <v/>
      </c>
      <c r="M3883" s="95" t="str">
        <f>IF(A3883&lt;&gt;"",IF(MID(C3883,1,1)="c",SigmaEpsConcrete(I3883,$AN$30:$AN$33,$AR$30:$AR$33,$AS$26,$AS$27,$AS$28,$AQ$20,$AU$19),""),"")</f>
        <v/>
      </c>
      <c r="N3883" s="95" t="str">
        <f>IF(A3883&lt;&gt;"",IF(MID(C3883,1,1)="r",SigmaEpsReinf(J3883,$AS$42:$AS$43,$AS$41,$AS$39,$AS$40,$AQ$38),""),"")</f>
        <v/>
      </c>
      <c r="Q3883" s="92" t="str">
        <f t="shared" si="616"/>
        <v/>
      </c>
      <c r="R3883" s="92" t="str">
        <f t="shared" si="617"/>
        <v/>
      </c>
      <c r="U3883" s="5"/>
      <c r="V3883" s="5"/>
      <c r="W3883" s="94" t="str">
        <f t="shared" si="615"/>
        <v/>
      </c>
      <c r="X3883" s="94" t="str">
        <f t="shared" si="618"/>
        <v/>
      </c>
      <c r="Y3883" s="5"/>
      <c r="BK3883" s="8"/>
      <c r="BL3883" s="5"/>
      <c r="BM3883" s="5"/>
      <c r="BN3883" s="5"/>
      <c r="BO3883" s="5"/>
      <c r="BP3883" s="1"/>
      <c r="BQ3883" s="1"/>
      <c r="BR3883" s="1"/>
      <c r="BS3883" s="1"/>
      <c r="BT3883" s="1"/>
      <c r="BU3883" s="4"/>
      <c r="BV3883" s="1"/>
      <c r="BW3883" s="3"/>
      <c r="BX3883" s="4"/>
      <c r="BY3883" s="5"/>
      <c r="BZ3883" s="5"/>
      <c r="CA3883" s="5"/>
      <c r="CB3883" s="5"/>
      <c r="CC3883" s="5"/>
      <c r="CD3883" s="43"/>
    </row>
    <row r="3884" spans="1:82" x14ac:dyDescent="0.25">
      <c r="A3884" s="8"/>
      <c r="B3884" s="5"/>
      <c r="C3884" s="5"/>
      <c r="D3884" s="5"/>
      <c r="E3884" s="5"/>
      <c r="F3884" s="94" t="str">
        <f t="shared" si="609"/>
        <v/>
      </c>
      <c r="G3884" s="94" t="str">
        <f t="shared" si="610"/>
        <v/>
      </c>
      <c r="H3884" s="127" t="str">
        <f>IF(A3884&lt;&gt;"",IF(MID(C3884,1,1)="c",$AS$26,IF(MID(C3884,1,1)="r",$AS$41,IF(MID(C3884,1,1)="p",#REF!,#REF!))),"")</f>
        <v/>
      </c>
      <c r="I3884" s="92" t="str">
        <f t="shared" si="611"/>
        <v/>
      </c>
      <c r="J3884" s="92" t="str">
        <f t="shared" si="612"/>
        <v/>
      </c>
      <c r="K3884" s="92" t="str">
        <f t="shared" si="613"/>
        <v/>
      </c>
      <c r="L3884" s="92" t="str">
        <f t="shared" si="614"/>
        <v/>
      </c>
      <c r="M3884" s="95" t="str">
        <f>IF(A3884&lt;&gt;"",IF(MID(C3884,1,1)="c",SigmaEpsConcrete(I3884,$AN$30:$AN$33,$AR$30:$AR$33,$AS$26,$AS$27,$AS$28,$AQ$20,$AU$19),""),"")</f>
        <v/>
      </c>
      <c r="N3884" s="95" t="str">
        <f>IF(A3884&lt;&gt;"",IF(MID(C3884,1,1)="r",SigmaEpsReinf(J3884,$AS$42:$AS$43,$AS$41,$AS$39,$AS$40,$AQ$38),""),"")</f>
        <v/>
      </c>
      <c r="Q3884" s="92" t="str">
        <f t="shared" si="616"/>
        <v/>
      </c>
      <c r="R3884" s="92" t="str">
        <f t="shared" si="617"/>
        <v/>
      </c>
      <c r="U3884" s="5"/>
      <c r="V3884" s="5"/>
      <c r="W3884" s="94" t="str">
        <f t="shared" si="615"/>
        <v/>
      </c>
      <c r="X3884" s="94" t="str">
        <f t="shared" si="618"/>
        <v/>
      </c>
      <c r="Y3884" s="5"/>
      <c r="BK3884" s="8"/>
      <c r="BL3884" s="5"/>
      <c r="BM3884" s="5"/>
      <c r="BN3884" s="5"/>
      <c r="BO3884" s="5"/>
      <c r="BP3884" s="1"/>
      <c r="BQ3884" s="1"/>
      <c r="BR3884" s="1"/>
      <c r="BS3884" s="1"/>
      <c r="BT3884" s="1"/>
      <c r="BU3884" s="4"/>
      <c r="BV3884" s="1"/>
      <c r="BW3884" s="3"/>
      <c r="BX3884" s="4"/>
      <c r="BY3884" s="5"/>
      <c r="BZ3884" s="5"/>
      <c r="CA3884" s="5"/>
      <c r="CB3884" s="5"/>
      <c r="CC3884" s="5"/>
      <c r="CD3884" s="43"/>
    </row>
    <row r="3885" spans="1:82" x14ac:dyDescent="0.25">
      <c r="A3885" s="8"/>
      <c r="B3885" s="5"/>
      <c r="C3885" s="5"/>
      <c r="D3885" s="5"/>
      <c r="E3885" s="5"/>
      <c r="F3885" s="94" t="str">
        <f t="shared" si="609"/>
        <v/>
      </c>
      <c r="G3885" s="94" t="str">
        <f t="shared" si="610"/>
        <v/>
      </c>
      <c r="H3885" s="127" t="str">
        <f>IF(A3885&lt;&gt;"",IF(MID(C3885,1,1)="c",$AS$26,IF(MID(C3885,1,1)="r",$AS$41,IF(MID(C3885,1,1)="p",#REF!,#REF!))),"")</f>
        <v/>
      </c>
      <c r="I3885" s="92" t="str">
        <f t="shared" si="611"/>
        <v/>
      </c>
      <c r="J3885" s="92" t="str">
        <f t="shared" si="612"/>
        <v/>
      </c>
      <c r="K3885" s="92" t="str">
        <f t="shared" si="613"/>
        <v/>
      </c>
      <c r="L3885" s="92" t="str">
        <f t="shared" si="614"/>
        <v/>
      </c>
      <c r="M3885" s="95" t="str">
        <f>IF(A3885&lt;&gt;"",IF(MID(C3885,1,1)="c",SigmaEpsConcrete(I3885,$AN$30:$AN$33,$AR$30:$AR$33,$AS$26,$AS$27,$AS$28,$AQ$20,$AU$19),""),"")</f>
        <v/>
      </c>
      <c r="N3885" s="95" t="str">
        <f>IF(A3885&lt;&gt;"",IF(MID(C3885,1,1)="r",SigmaEpsReinf(J3885,$AS$42:$AS$43,$AS$41,$AS$39,$AS$40,$AQ$38),""),"")</f>
        <v/>
      </c>
      <c r="Q3885" s="92" t="str">
        <f t="shared" si="616"/>
        <v/>
      </c>
      <c r="R3885" s="92" t="str">
        <f t="shared" si="617"/>
        <v/>
      </c>
      <c r="U3885" s="5"/>
      <c r="V3885" s="5"/>
      <c r="W3885" s="94" t="str">
        <f t="shared" si="615"/>
        <v/>
      </c>
      <c r="X3885" s="94" t="str">
        <f t="shared" si="618"/>
        <v/>
      </c>
      <c r="Y3885" s="5"/>
      <c r="BK3885" s="8"/>
      <c r="BL3885" s="5"/>
      <c r="BM3885" s="5"/>
      <c r="BN3885" s="5"/>
      <c r="BO3885" s="5"/>
      <c r="BP3885" s="1"/>
      <c r="BQ3885" s="1"/>
      <c r="BR3885" s="1"/>
      <c r="BS3885" s="1"/>
      <c r="BT3885" s="1"/>
      <c r="BU3885" s="4"/>
      <c r="BV3885" s="1"/>
      <c r="BW3885" s="3"/>
      <c r="BX3885" s="4"/>
      <c r="BY3885" s="5"/>
      <c r="BZ3885" s="5"/>
      <c r="CA3885" s="5"/>
      <c r="CB3885" s="5"/>
      <c r="CC3885" s="5"/>
      <c r="CD3885" s="43"/>
    </row>
    <row r="3886" spans="1:82" x14ac:dyDescent="0.25">
      <c r="A3886" s="8"/>
      <c r="B3886" s="5"/>
      <c r="C3886" s="5"/>
      <c r="D3886" s="5"/>
      <c r="E3886" s="5"/>
      <c r="F3886" s="94" t="str">
        <f t="shared" si="609"/>
        <v/>
      </c>
      <c r="G3886" s="94" t="str">
        <f t="shared" si="610"/>
        <v/>
      </c>
      <c r="H3886" s="127" t="str">
        <f>IF(A3886&lt;&gt;"",IF(MID(C3886,1,1)="c",$AS$26,IF(MID(C3886,1,1)="r",$AS$41,IF(MID(C3886,1,1)="p",#REF!,#REF!))),"")</f>
        <v/>
      </c>
      <c r="I3886" s="92" t="str">
        <f t="shared" si="611"/>
        <v/>
      </c>
      <c r="J3886" s="92" t="str">
        <f t="shared" si="612"/>
        <v/>
      </c>
      <c r="K3886" s="92" t="str">
        <f t="shared" si="613"/>
        <v/>
      </c>
      <c r="L3886" s="92" t="str">
        <f t="shared" si="614"/>
        <v/>
      </c>
      <c r="M3886" s="95" t="str">
        <f>IF(A3886&lt;&gt;"",IF(MID(C3886,1,1)="c",SigmaEpsConcrete(I3886,$AN$30:$AN$33,$AR$30:$AR$33,$AS$26,$AS$27,$AS$28,$AQ$20,$AU$19),""),"")</f>
        <v/>
      </c>
      <c r="N3886" s="95" t="str">
        <f>IF(A3886&lt;&gt;"",IF(MID(C3886,1,1)="r",SigmaEpsReinf(J3886,$AS$42:$AS$43,$AS$41,$AS$39,$AS$40,$AQ$38),""),"")</f>
        <v/>
      </c>
      <c r="Q3886" s="92" t="str">
        <f t="shared" si="616"/>
        <v/>
      </c>
      <c r="R3886" s="92" t="str">
        <f t="shared" si="617"/>
        <v/>
      </c>
      <c r="U3886" s="5"/>
      <c r="V3886" s="5"/>
      <c r="W3886" s="94" t="str">
        <f t="shared" si="615"/>
        <v/>
      </c>
      <c r="X3886" s="94" t="str">
        <f t="shared" si="618"/>
        <v/>
      </c>
      <c r="Y3886" s="5"/>
      <c r="BK3886" s="8"/>
      <c r="BL3886" s="5"/>
      <c r="BM3886" s="5"/>
      <c r="BN3886" s="5"/>
      <c r="BO3886" s="5"/>
      <c r="BP3886" s="1"/>
      <c r="BQ3886" s="1"/>
      <c r="BR3886" s="1"/>
      <c r="BS3886" s="1"/>
      <c r="BT3886" s="1"/>
      <c r="BU3886" s="4"/>
      <c r="BV3886" s="1"/>
      <c r="BW3886" s="3"/>
      <c r="BX3886" s="4"/>
      <c r="BY3886" s="5"/>
      <c r="BZ3886" s="5"/>
      <c r="CA3886" s="5"/>
      <c r="CB3886" s="5"/>
      <c r="CC3886" s="5"/>
      <c r="CD3886" s="43"/>
    </row>
    <row r="3887" spans="1:82" x14ac:dyDescent="0.25">
      <c r="A3887" s="8"/>
      <c r="B3887" s="5"/>
      <c r="C3887" s="5"/>
      <c r="D3887" s="5"/>
      <c r="E3887" s="5"/>
      <c r="F3887" s="94" t="str">
        <f t="shared" si="609"/>
        <v/>
      </c>
      <c r="G3887" s="94" t="str">
        <f t="shared" si="610"/>
        <v/>
      </c>
      <c r="H3887" s="127" t="str">
        <f>IF(A3887&lt;&gt;"",IF(MID(C3887,1,1)="c",$AS$26,IF(MID(C3887,1,1)="r",$AS$41,IF(MID(C3887,1,1)="p",#REF!,#REF!))),"")</f>
        <v/>
      </c>
      <c r="I3887" s="92" t="str">
        <f t="shared" si="611"/>
        <v/>
      </c>
      <c r="J3887" s="92" t="str">
        <f t="shared" si="612"/>
        <v/>
      </c>
      <c r="K3887" s="92" t="str">
        <f t="shared" si="613"/>
        <v/>
      </c>
      <c r="L3887" s="92" t="str">
        <f t="shared" si="614"/>
        <v/>
      </c>
      <c r="M3887" s="95" t="str">
        <f>IF(A3887&lt;&gt;"",IF(MID(C3887,1,1)="c",SigmaEpsConcrete(I3887,$AN$30:$AN$33,$AR$30:$AR$33,$AS$26,$AS$27,$AS$28,$AQ$20,$AU$19),""),"")</f>
        <v/>
      </c>
      <c r="N3887" s="95" t="str">
        <f>IF(A3887&lt;&gt;"",IF(MID(C3887,1,1)="r",SigmaEpsReinf(J3887,$AS$42:$AS$43,$AS$41,$AS$39,$AS$40,$AQ$38),""),"")</f>
        <v/>
      </c>
      <c r="Q3887" s="92" t="str">
        <f t="shared" si="616"/>
        <v/>
      </c>
      <c r="R3887" s="92" t="str">
        <f t="shared" si="617"/>
        <v/>
      </c>
      <c r="U3887" s="5"/>
      <c r="V3887" s="5"/>
      <c r="W3887" s="94" t="str">
        <f t="shared" si="615"/>
        <v/>
      </c>
      <c r="X3887" s="94" t="str">
        <f t="shared" si="618"/>
        <v/>
      </c>
      <c r="Y3887" s="5"/>
      <c r="BK3887" s="8"/>
      <c r="BL3887" s="5"/>
      <c r="BM3887" s="5"/>
      <c r="BN3887" s="5"/>
      <c r="BO3887" s="5"/>
      <c r="BP3887" s="1"/>
      <c r="BQ3887" s="1"/>
      <c r="BR3887" s="1"/>
      <c r="BS3887" s="1"/>
      <c r="BT3887" s="1"/>
      <c r="BU3887" s="4"/>
      <c r="BV3887" s="1"/>
      <c r="BW3887" s="3"/>
      <c r="BX3887" s="4"/>
      <c r="BY3887" s="5"/>
      <c r="BZ3887" s="5"/>
      <c r="CA3887" s="5"/>
      <c r="CB3887" s="5"/>
      <c r="CC3887" s="5"/>
      <c r="CD3887" s="43"/>
    </row>
    <row r="3888" spans="1:82" x14ac:dyDescent="0.25">
      <c r="A3888" s="8"/>
      <c r="B3888" s="5"/>
      <c r="C3888" s="5"/>
      <c r="D3888" s="5"/>
      <c r="E3888" s="5"/>
      <c r="F3888" s="94" t="str">
        <f t="shared" si="609"/>
        <v/>
      </c>
      <c r="G3888" s="94" t="str">
        <f t="shared" si="610"/>
        <v/>
      </c>
      <c r="H3888" s="127" t="str">
        <f>IF(A3888&lt;&gt;"",IF(MID(C3888,1,1)="c",$AS$26,IF(MID(C3888,1,1)="r",$AS$41,IF(MID(C3888,1,1)="p",#REF!,#REF!))),"")</f>
        <v/>
      </c>
      <c r="I3888" s="92" t="str">
        <f t="shared" si="611"/>
        <v/>
      </c>
      <c r="J3888" s="92" t="str">
        <f t="shared" si="612"/>
        <v/>
      </c>
      <c r="K3888" s="92" t="str">
        <f t="shared" si="613"/>
        <v/>
      </c>
      <c r="L3888" s="92" t="str">
        <f t="shared" si="614"/>
        <v/>
      </c>
      <c r="M3888" s="95" t="str">
        <f>IF(A3888&lt;&gt;"",IF(MID(C3888,1,1)="c",SigmaEpsConcrete(I3888,$AN$30:$AN$33,$AR$30:$AR$33,$AS$26,$AS$27,$AS$28,$AQ$20,$AU$19),""),"")</f>
        <v/>
      </c>
      <c r="N3888" s="95" t="str">
        <f>IF(A3888&lt;&gt;"",IF(MID(C3888,1,1)="r",SigmaEpsReinf(J3888,$AS$42:$AS$43,$AS$41,$AS$39,$AS$40,$AQ$38),""),"")</f>
        <v/>
      </c>
      <c r="Q3888" s="92" t="str">
        <f t="shared" si="616"/>
        <v/>
      </c>
      <c r="R3888" s="92" t="str">
        <f t="shared" si="617"/>
        <v/>
      </c>
      <c r="U3888" s="5"/>
      <c r="V3888" s="5"/>
      <c r="W3888" s="94" t="str">
        <f t="shared" si="615"/>
        <v/>
      </c>
      <c r="X3888" s="94" t="str">
        <f t="shared" si="618"/>
        <v/>
      </c>
      <c r="Y3888" s="5"/>
      <c r="BK3888" s="8"/>
      <c r="BL3888" s="5"/>
      <c r="BM3888" s="5"/>
      <c r="BN3888" s="5"/>
      <c r="BO3888" s="5"/>
      <c r="BP3888" s="1"/>
      <c r="BQ3888" s="1"/>
      <c r="BR3888" s="1"/>
      <c r="BS3888" s="1"/>
      <c r="BT3888" s="1"/>
      <c r="BU3888" s="4"/>
      <c r="BV3888" s="1"/>
      <c r="BW3888" s="3"/>
      <c r="BX3888" s="4"/>
      <c r="BY3888" s="5"/>
      <c r="BZ3888" s="5"/>
      <c r="CA3888" s="5"/>
      <c r="CB3888" s="5"/>
      <c r="CC3888" s="5"/>
      <c r="CD3888" s="43"/>
    </row>
    <row r="3889" spans="1:82" x14ac:dyDescent="0.25">
      <c r="A3889" s="8"/>
      <c r="B3889" s="5"/>
      <c r="C3889" s="5"/>
      <c r="D3889" s="5"/>
      <c r="E3889" s="5"/>
      <c r="F3889" s="94" t="str">
        <f t="shared" si="609"/>
        <v/>
      </c>
      <c r="G3889" s="94" t="str">
        <f t="shared" si="610"/>
        <v/>
      </c>
      <c r="H3889" s="127" t="str">
        <f>IF(A3889&lt;&gt;"",IF(MID(C3889,1,1)="c",$AS$26,IF(MID(C3889,1,1)="r",$AS$41,IF(MID(C3889,1,1)="p",#REF!,#REF!))),"")</f>
        <v/>
      </c>
      <c r="I3889" s="92" t="str">
        <f t="shared" si="611"/>
        <v/>
      </c>
      <c r="J3889" s="92" t="str">
        <f t="shared" si="612"/>
        <v/>
      </c>
      <c r="K3889" s="92" t="str">
        <f t="shared" si="613"/>
        <v/>
      </c>
      <c r="L3889" s="92" t="str">
        <f t="shared" si="614"/>
        <v/>
      </c>
      <c r="M3889" s="95" t="str">
        <f>IF(A3889&lt;&gt;"",IF(MID(C3889,1,1)="c",SigmaEpsConcrete(I3889,$AN$30:$AN$33,$AR$30:$AR$33,$AS$26,$AS$27,$AS$28,$AQ$20,$AU$19),""),"")</f>
        <v/>
      </c>
      <c r="N3889" s="95" t="str">
        <f>IF(A3889&lt;&gt;"",IF(MID(C3889,1,1)="r",SigmaEpsReinf(J3889,$AS$42:$AS$43,$AS$41,$AS$39,$AS$40,$AQ$38),""),"")</f>
        <v/>
      </c>
      <c r="Q3889" s="92" t="str">
        <f t="shared" si="616"/>
        <v/>
      </c>
      <c r="R3889" s="92" t="str">
        <f t="shared" si="617"/>
        <v/>
      </c>
      <c r="U3889" s="5"/>
      <c r="V3889" s="5"/>
      <c r="W3889" s="94" t="str">
        <f t="shared" si="615"/>
        <v/>
      </c>
      <c r="X3889" s="94" t="str">
        <f t="shared" si="618"/>
        <v/>
      </c>
      <c r="Y3889" s="5"/>
      <c r="BK3889" s="8"/>
      <c r="BL3889" s="5"/>
      <c r="BM3889" s="5"/>
      <c r="BN3889" s="5"/>
      <c r="BO3889" s="5"/>
      <c r="BP3889" s="1"/>
      <c r="BQ3889" s="1"/>
      <c r="BR3889" s="1"/>
      <c r="BS3889" s="1"/>
      <c r="BT3889" s="1"/>
      <c r="BU3889" s="4"/>
      <c r="BV3889" s="1"/>
      <c r="BW3889" s="3"/>
      <c r="BX3889" s="4"/>
      <c r="BY3889" s="5"/>
      <c r="BZ3889" s="5"/>
      <c r="CA3889" s="5"/>
      <c r="CB3889" s="5"/>
      <c r="CC3889" s="5"/>
      <c r="CD3889" s="43"/>
    </row>
    <row r="3890" spans="1:82" x14ac:dyDescent="0.25">
      <c r="A3890" s="8"/>
      <c r="B3890" s="5"/>
      <c r="C3890" s="5"/>
      <c r="D3890" s="5"/>
      <c r="E3890" s="5"/>
      <c r="F3890" s="94" t="str">
        <f t="shared" si="609"/>
        <v/>
      </c>
      <c r="G3890" s="94" t="str">
        <f t="shared" si="610"/>
        <v/>
      </c>
      <c r="H3890" s="127" t="str">
        <f>IF(A3890&lt;&gt;"",IF(MID(C3890,1,1)="c",$AS$26,IF(MID(C3890,1,1)="r",$AS$41,IF(MID(C3890,1,1)="p",#REF!,#REF!))),"")</f>
        <v/>
      </c>
      <c r="I3890" s="92" t="str">
        <f t="shared" si="611"/>
        <v/>
      </c>
      <c r="J3890" s="92" t="str">
        <f t="shared" si="612"/>
        <v/>
      </c>
      <c r="K3890" s="92" t="str">
        <f t="shared" si="613"/>
        <v/>
      </c>
      <c r="L3890" s="92" t="str">
        <f t="shared" si="614"/>
        <v/>
      </c>
      <c r="M3890" s="95" t="str">
        <f>IF(A3890&lt;&gt;"",IF(MID(C3890,1,1)="c",SigmaEpsConcrete(I3890,$AN$30:$AN$33,$AR$30:$AR$33,$AS$26,$AS$27,$AS$28,$AQ$20,$AU$19),""),"")</f>
        <v/>
      </c>
      <c r="N3890" s="95" t="str">
        <f>IF(A3890&lt;&gt;"",IF(MID(C3890,1,1)="r",SigmaEpsReinf(J3890,$AS$42:$AS$43,$AS$41,$AS$39,$AS$40,$AQ$38),""),"")</f>
        <v/>
      </c>
      <c r="Q3890" s="92" t="str">
        <f t="shared" si="616"/>
        <v/>
      </c>
      <c r="R3890" s="92" t="str">
        <f t="shared" si="617"/>
        <v/>
      </c>
      <c r="U3890" s="5"/>
      <c r="V3890" s="5"/>
      <c r="W3890" s="94" t="str">
        <f t="shared" si="615"/>
        <v/>
      </c>
      <c r="X3890" s="94" t="str">
        <f t="shared" si="618"/>
        <v/>
      </c>
      <c r="Y3890" s="5"/>
      <c r="BK3890" s="8"/>
      <c r="BL3890" s="5"/>
      <c r="BM3890" s="5"/>
      <c r="BN3890" s="5"/>
      <c r="BO3890" s="5"/>
      <c r="BP3890" s="1"/>
      <c r="BQ3890" s="1"/>
      <c r="BR3890" s="1"/>
      <c r="BS3890" s="1"/>
      <c r="BT3890" s="1"/>
      <c r="BU3890" s="4"/>
      <c r="BV3890" s="1"/>
      <c r="BW3890" s="3"/>
      <c r="BX3890" s="4"/>
      <c r="BY3890" s="5"/>
      <c r="BZ3890" s="5"/>
      <c r="CA3890" s="5"/>
      <c r="CB3890" s="5"/>
      <c r="CC3890" s="5"/>
      <c r="CD3890" s="43"/>
    </row>
    <row r="3891" spans="1:82" x14ac:dyDescent="0.25">
      <c r="A3891" s="8"/>
      <c r="B3891" s="5"/>
      <c r="C3891" s="5"/>
      <c r="D3891" s="5"/>
      <c r="E3891" s="5"/>
      <c r="F3891" s="94" t="str">
        <f t="shared" si="609"/>
        <v/>
      </c>
      <c r="G3891" s="94" t="str">
        <f t="shared" si="610"/>
        <v/>
      </c>
      <c r="H3891" s="127" t="str">
        <f>IF(A3891&lt;&gt;"",IF(MID(C3891,1,1)="c",$AS$26,IF(MID(C3891,1,1)="r",$AS$41,IF(MID(C3891,1,1)="p",#REF!,#REF!))),"")</f>
        <v/>
      </c>
      <c r="I3891" s="92" t="str">
        <f t="shared" si="611"/>
        <v/>
      </c>
      <c r="J3891" s="92" t="str">
        <f t="shared" si="612"/>
        <v/>
      </c>
      <c r="K3891" s="92" t="str">
        <f t="shared" si="613"/>
        <v/>
      </c>
      <c r="L3891" s="92" t="str">
        <f t="shared" si="614"/>
        <v/>
      </c>
      <c r="M3891" s="95" t="str">
        <f>IF(A3891&lt;&gt;"",IF(MID(C3891,1,1)="c",SigmaEpsConcrete(I3891,$AN$30:$AN$33,$AR$30:$AR$33,$AS$26,$AS$27,$AS$28,$AQ$20,$AU$19),""),"")</f>
        <v/>
      </c>
      <c r="N3891" s="95" t="str">
        <f>IF(A3891&lt;&gt;"",IF(MID(C3891,1,1)="r",SigmaEpsReinf(J3891,$AS$42:$AS$43,$AS$41,$AS$39,$AS$40,$AQ$38),""),"")</f>
        <v/>
      </c>
      <c r="Q3891" s="92" t="str">
        <f t="shared" si="616"/>
        <v/>
      </c>
      <c r="R3891" s="92" t="str">
        <f t="shared" si="617"/>
        <v/>
      </c>
      <c r="U3891" s="5"/>
      <c r="V3891" s="5"/>
      <c r="W3891" s="94" t="str">
        <f t="shared" si="615"/>
        <v/>
      </c>
      <c r="X3891" s="94" t="str">
        <f t="shared" si="618"/>
        <v/>
      </c>
      <c r="Y3891" s="5"/>
      <c r="BK3891" s="8"/>
      <c r="BL3891" s="5"/>
      <c r="BM3891" s="5"/>
      <c r="BN3891" s="5"/>
      <c r="BO3891" s="5"/>
      <c r="BP3891" s="1"/>
      <c r="BQ3891" s="1"/>
      <c r="BR3891" s="1"/>
      <c r="BS3891" s="1"/>
      <c r="BT3891" s="1"/>
      <c r="BU3891" s="4"/>
      <c r="BV3891" s="1"/>
      <c r="BW3891" s="3"/>
      <c r="BX3891" s="4"/>
      <c r="BY3891" s="5"/>
      <c r="BZ3891" s="5"/>
      <c r="CA3891" s="5"/>
      <c r="CB3891" s="5"/>
      <c r="CC3891" s="5"/>
      <c r="CD3891" s="43"/>
    </row>
    <row r="3892" spans="1:82" x14ac:dyDescent="0.25">
      <c r="A3892" s="8"/>
      <c r="B3892" s="5"/>
      <c r="C3892" s="5"/>
      <c r="D3892" s="5"/>
      <c r="E3892" s="5"/>
      <c r="F3892" s="94" t="str">
        <f t="shared" si="609"/>
        <v/>
      </c>
      <c r="G3892" s="94" t="str">
        <f t="shared" si="610"/>
        <v/>
      </c>
      <c r="H3892" s="127" t="str">
        <f>IF(A3892&lt;&gt;"",IF(MID(C3892,1,1)="c",$AS$26,IF(MID(C3892,1,1)="r",$AS$41,IF(MID(C3892,1,1)="p",#REF!,#REF!))),"")</f>
        <v/>
      </c>
      <c r="I3892" s="92" t="str">
        <f t="shared" si="611"/>
        <v/>
      </c>
      <c r="J3892" s="92" t="str">
        <f t="shared" si="612"/>
        <v/>
      </c>
      <c r="K3892" s="92" t="str">
        <f t="shared" si="613"/>
        <v/>
      </c>
      <c r="L3892" s="92" t="str">
        <f t="shared" si="614"/>
        <v/>
      </c>
      <c r="M3892" s="95" t="str">
        <f>IF(A3892&lt;&gt;"",IF(MID(C3892,1,1)="c",SigmaEpsConcrete(I3892,$AN$30:$AN$33,$AR$30:$AR$33,$AS$26,$AS$27,$AS$28,$AQ$20,$AU$19),""),"")</f>
        <v/>
      </c>
      <c r="N3892" s="95" t="str">
        <f>IF(A3892&lt;&gt;"",IF(MID(C3892,1,1)="r",SigmaEpsReinf(J3892,$AS$42:$AS$43,$AS$41,$AS$39,$AS$40,$AQ$38),""),"")</f>
        <v/>
      </c>
      <c r="Q3892" s="92" t="str">
        <f t="shared" si="616"/>
        <v/>
      </c>
      <c r="R3892" s="92" t="str">
        <f t="shared" si="617"/>
        <v/>
      </c>
      <c r="U3892" s="5"/>
      <c r="V3892" s="5"/>
      <c r="W3892" s="94" t="str">
        <f t="shared" si="615"/>
        <v/>
      </c>
      <c r="X3892" s="94" t="str">
        <f t="shared" si="618"/>
        <v/>
      </c>
      <c r="Y3892" s="5"/>
      <c r="BK3892" s="8"/>
      <c r="BL3892" s="5"/>
      <c r="BM3892" s="5"/>
      <c r="BN3892" s="5"/>
      <c r="BO3892" s="5"/>
      <c r="BP3892" s="1"/>
      <c r="BQ3892" s="1"/>
      <c r="BR3892" s="1"/>
      <c r="BS3892" s="1"/>
      <c r="BT3892" s="1"/>
      <c r="BU3892" s="4"/>
      <c r="BV3892" s="1"/>
      <c r="BW3892" s="3"/>
      <c r="BX3892" s="4"/>
      <c r="BY3892" s="5"/>
      <c r="BZ3892" s="5"/>
      <c r="CA3892" s="5"/>
      <c r="CB3892" s="5"/>
      <c r="CC3892" s="5"/>
      <c r="CD3892" s="43"/>
    </row>
    <row r="3893" spans="1:82" x14ac:dyDescent="0.25">
      <c r="A3893" s="8"/>
      <c r="B3893" s="5"/>
      <c r="C3893" s="5"/>
      <c r="D3893" s="5"/>
      <c r="E3893" s="5"/>
      <c r="F3893" s="94" t="str">
        <f t="shared" si="609"/>
        <v/>
      </c>
      <c r="G3893" s="94" t="str">
        <f t="shared" si="610"/>
        <v/>
      </c>
      <c r="H3893" s="127" t="str">
        <f>IF(A3893&lt;&gt;"",IF(MID(C3893,1,1)="c",$AS$26,IF(MID(C3893,1,1)="r",$AS$41,IF(MID(C3893,1,1)="p",#REF!,#REF!))),"")</f>
        <v/>
      </c>
      <c r="I3893" s="92" t="str">
        <f t="shared" si="611"/>
        <v/>
      </c>
      <c r="J3893" s="92" t="str">
        <f t="shared" si="612"/>
        <v/>
      </c>
      <c r="K3893" s="92" t="str">
        <f t="shared" si="613"/>
        <v/>
      </c>
      <c r="L3893" s="92" t="str">
        <f t="shared" si="614"/>
        <v/>
      </c>
      <c r="M3893" s="95" t="str">
        <f>IF(A3893&lt;&gt;"",IF(MID(C3893,1,1)="c",SigmaEpsConcrete(I3893,$AN$30:$AN$33,$AR$30:$AR$33,$AS$26,$AS$27,$AS$28,$AQ$20,$AU$19),""),"")</f>
        <v/>
      </c>
      <c r="N3893" s="95" t="str">
        <f>IF(A3893&lt;&gt;"",IF(MID(C3893,1,1)="r",SigmaEpsReinf(J3893,$AS$42:$AS$43,$AS$41,$AS$39,$AS$40,$AQ$38),""),"")</f>
        <v/>
      </c>
      <c r="Q3893" s="92" t="str">
        <f t="shared" si="616"/>
        <v/>
      </c>
      <c r="R3893" s="92" t="str">
        <f t="shared" si="617"/>
        <v/>
      </c>
      <c r="U3893" s="5"/>
      <c r="V3893" s="5"/>
      <c r="W3893" s="94" t="str">
        <f t="shared" si="615"/>
        <v/>
      </c>
      <c r="X3893" s="94" t="str">
        <f t="shared" si="618"/>
        <v/>
      </c>
      <c r="Y3893" s="5"/>
      <c r="BK3893" s="8"/>
      <c r="BL3893" s="5"/>
      <c r="BM3893" s="5"/>
      <c r="BN3893" s="5"/>
      <c r="BO3893" s="5"/>
      <c r="BP3893" s="1"/>
      <c r="BQ3893" s="1"/>
      <c r="BR3893" s="1"/>
      <c r="BS3893" s="1"/>
      <c r="BT3893" s="1"/>
      <c r="BU3893" s="4"/>
      <c r="BV3893" s="1"/>
      <c r="BW3893" s="3"/>
      <c r="BX3893" s="4"/>
      <c r="BY3893" s="5"/>
      <c r="BZ3893" s="5"/>
      <c r="CA3893" s="5"/>
      <c r="CB3893" s="5"/>
      <c r="CC3893" s="5"/>
      <c r="CD3893" s="43"/>
    </row>
    <row r="3894" spans="1:82" x14ac:dyDescent="0.25">
      <c r="A3894" s="8"/>
      <c r="B3894" s="5"/>
      <c r="C3894" s="5"/>
      <c r="D3894" s="5"/>
      <c r="E3894" s="5"/>
      <c r="F3894" s="94" t="str">
        <f t="shared" si="609"/>
        <v/>
      </c>
      <c r="G3894" s="94" t="str">
        <f t="shared" si="610"/>
        <v/>
      </c>
      <c r="H3894" s="127" t="str">
        <f>IF(A3894&lt;&gt;"",IF(MID(C3894,1,1)="c",$AS$26,IF(MID(C3894,1,1)="r",$AS$41,IF(MID(C3894,1,1)="p",#REF!,#REF!))),"")</f>
        <v/>
      </c>
      <c r="I3894" s="92" t="str">
        <f t="shared" si="611"/>
        <v/>
      </c>
      <c r="J3894" s="92" t="str">
        <f t="shared" si="612"/>
        <v/>
      </c>
      <c r="K3894" s="92" t="str">
        <f t="shared" si="613"/>
        <v/>
      </c>
      <c r="L3894" s="92" t="str">
        <f t="shared" si="614"/>
        <v/>
      </c>
      <c r="M3894" s="95" t="str">
        <f>IF(A3894&lt;&gt;"",IF(MID(C3894,1,1)="c",SigmaEpsConcrete(I3894,$AN$30:$AN$33,$AR$30:$AR$33,$AS$26,$AS$27,$AS$28,$AQ$20,$AU$19),""),"")</f>
        <v/>
      </c>
      <c r="N3894" s="95" t="str">
        <f>IF(A3894&lt;&gt;"",IF(MID(C3894,1,1)="r",SigmaEpsReinf(J3894,$AS$42:$AS$43,$AS$41,$AS$39,$AS$40,$AQ$38),""),"")</f>
        <v/>
      </c>
      <c r="Q3894" s="92" t="str">
        <f t="shared" si="616"/>
        <v/>
      </c>
      <c r="R3894" s="92" t="str">
        <f t="shared" si="617"/>
        <v/>
      </c>
      <c r="U3894" s="5"/>
      <c r="V3894" s="5"/>
      <c r="W3894" s="94" t="str">
        <f t="shared" si="615"/>
        <v/>
      </c>
      <c r="X3894" s="94" t="str">
        <f t="shared" si="618"/>
        <v/>
      </c>
      <c r="Y3894" s="5"/>
      <c r="BK3894" s="8"/>
      <c r="BL3894" s="5"/>
      <c r="BM3894" s="5"/>
      <c r="BN3894" s="5"/>
      <c r="BO3894" s="5"/>
      <c r="BP3894" s="1"/>
      <c r="BQ3894" s="1"/>
      <c r="BR3894" s="1"/>
      <c r="BS3894" s="1"/>
      <c r="BT3894" s="1"/>
      <c r="BU3894" s="4"/>
      <c r="BV3894" s="1"/>
      <c r="BW3894" s="3"/>
      <c r="BX3894" s="4"/>
      <c r="BY3894" s="5"/>
      <c r="BZ3894" s="5"/>
      <c r="CA3894" s="5"/>
      <c r="CB3894" s="5"/>
      <c r="CC3894" s="5"/>
      <c r="CD3894" s="43"/>
    </row>
    <row r="3895" spans="1:82" x14ac:dyDescent="0.25">
      <c r="A3895" s="8"/>
      <c r="B3895" s="5"/>
      <c r="C3895" s="5"/>
      <c r="D3895" s="5"/>
      <c r="E3895" s="5"/>
      <c r="F3895" s="94" t="str">
        <f t="shared" si="609"/>
        <v/>
      </c>
      <c r="G3895" s="94" t="str">
        <f t="shared" si="610"/>
        <v/>
      </c>
      <c r="H3895" s="127" t="str">
        <f>IF(A3895&lt;&gt;"",IF(MID(C3895,1,1)="c",$AS$26,IF(MID(C3895,1,1)="r",$AS$41,IF(MID(C3895,1,1)="p",#REF!,#REF!))),"")</f>
        <v/>
      </c>
      <c r="I3895" s="92" t="str">
        <f t="shared" si="611"/>
        <v/>
      </c>
      <c r="J3895" s="92" t="str">
        <f t="shared" si="612"/>
        <v/>
      </c>
      <c r="K3895" s="92" t="str">
        <f t="shared" si="613"/>
        <v/>
      </c>
      <c r="L3895" s="92" t="str">
        <f t="shared" si="614"/>
        <v/>
      </c>
      <c r="M3895" s="95" t="str">
        <f>IF(A3895&lt;&gt;"",IF(MID(C3895,1,1)="c",SigmaEpsConcrete(I3895,$AN$30:$AN$33,$AR$30:$AR$33,$AS$26,$AS$27,$AS$28,$AQ$20,$AU$19),""),"")</f>
        <v/>
      </c>
      <c r="N3895" s="95" t="str">
        <f>IF(A3895&lt;&gt;"",IF(MID(C3895,1,1)="r",SigmaEpsReinf(J3895,$AS$42:$AS$43,$AS$41,$AS$39,$AS$40,$AQ$38),""),"")</f>
        <v/>
      </c>
      <c r="Q3895" s="92" t="str">
        <f t="shared" si="616"/>
        <v/>
      </c>
      <c r="R3895" s="92" t="str">
        <f t="shared" si="617"/>
        <v/>
      </c>
      <c r="U3895" s="5"/>
      <c r="V3895" s="5"/>
      <c r="W3895" s="94" t="str">
        <f t="shared" si="615"/>
        <v/>
      </c>
      <c r="X3895" s="94" t="str">
        <f t="shared" si="618"/>
        <v/>
      </c>
      <c r="Y3895" s="5"/>
      <c r="BK3895" s="8"/>
      <c r="BL3895" s="5"/>
      <c r="BM3895" s="5"/>
      <c r="BN3895" s="5"/>
      <c r="BO3895" s="5"/>
      <c r="BP3895" s="1"/>
      <c r="BQ3895" s="1"/>
      <c r="BR3895" s="1"/>
      <c r="BS3895" s="1"/>
      <c r="BT3895" s="1"/>
      <c r="BU3895" s="4"/>
      <c r="BV3895" s="1"/>
      <c r="BW3895" s="3"/>
      <c r="BX3895" s="4"/>
      <c r="BY3895" s="5"/>
      <c r="BZ3895" s="5"/>
      <c r="CA3895" s="5"/>
      <c r="CB3895" s="5"/>
      <c r="CC3895" s="5"/>
      <c r="CD3895" s="43"/>
    </row>
    <row r="3896" spans="1:82" x14ac:dyDescent="0.25">
      <c r="A3896" s="8"/>
      <c r="B3896" s="5"/>
      <c r="C3896" s="5"/>
      <c r="D3896" s="5"/>
      <c r="E3896" s="5"/>
      <c r="F3896" s="94" t="str">
        <f t="shared" si="609"/>
        <v/>
      </c>
      <c r="G3896" s="94" t="str">
        <f t="shared" si="610"/>
        <v/>
      </c>
      <c r="H3896" s="127" t="str">
        <f>IF(A3896&lt;&gt;"",IF(MID(C3896,1,1)="c",$AS$26,IF(MID(C3896,1,1)="r",$AS$41,IF(MID(C3896,1,1)="p",#REF!,#REF!))),"")</f>
        <v/>
      </c>
      <c r="I3896" s="92" t="str">
        <f t="shared" si="611"/>
        <v/>
      </c>
      <c r="J3896" s="92" t="str">
        <f t="shared" si="612"/>
        <v/>
      </c>
      <c r="K3896" s="92" t="str">
        <f t="shared" si="613"/>
        <v/>
      </c>
      <c r="L3896" s="92" t="str">
        <f t="shared" si="614"/>
        <v/>
      </c>
      <c r="M3896" s="95" t="str">
        <f>IF(A3896&lt;&gt;"",IF(MID(C3896,1,1)="c",SigmaEpsConcrete(I3896,$AN$30:$AN$33,$AR$30:$AR$33,$AS$26,$AS$27,$AS$28,$AQ$20,$AU$19),""),"")</f>
        <v/>
      </c>
      <c r="N3896" s="95" t="str">
        <f>IF(A3896&lt;&gt;"",IF(MID(C3896,1,1)="r",SigmaEpsReinf(J3896,$AS$42:$AS$43,$AS$41,$AS$39,$AS$40,$AQ$38),""),"")</f>
        <v/>
      </c>
      <c r="Q3896" s="92" t="str">
        <f t="shared" si="616"/>
        <v/>
      </c>
      <c r="R3896" s="92" t="str">
        <f t="shared" si="617"/>
        <v/>
      </c>
      <c r="U3896" s="5"/>
      <c r="V3896" s="5"/>
      <c r="W3896" s="94" t="str">
        <f t="shared" si="615"/>
        <v/>
      </c>
      <c r="X3896" s="94" t="str">
        <f t="shared" si="618"/>
        <v/>
      </c>
      <c r="Y3896" s="5"/>
      <c r="BK3896" s="8"/>
      <c r="BL3896" s="5"/>
      <c r="BM3896" s="5"/>
      <c r="BN3896" s="5"/>
      <c r="BO3896" s="5"/>
      <c r="BP3896" s="1"/>
      <c r="BQ3896" s="1"/>
      <c r="BR3896" s="1"/>
      <c r="BS3896" s="1"/>
      <c r="BT3896" s="1"/>
      <c r="BU3896" s="4"/>
      <c r="BV3896" s="1"/>
      <c r="BW3896" s="3"/>
      <c r="BX3896" s="4"/>
      <c r="BY3896" s="5"/>
      <c r="BZ3896" s="5"/>
      <c r="CA3896" s="5"/>
      <c r="CB3896" s="5"/>
      <c r="CC3896" s="5"/>
      <c r="CD3896" s="43"/>
    </row>
    <row r="3897" spans="1:82" x14ac:dyDescent="0.25">
      <c r="A3897" s="8"/>
      <c r="B3897" s="5"/>
      <c r="C3897" s="5"/>
      <c r="D3897" s="5"/>
      <c r="E3897" s="5"/>
      <c r="F3897" s="94" t="str">
        <f t="shared" si="609"/>
        <v/>
      </c>
      <c r="G3897" s="94" t="str">
        <f t="shared" si="610"/>
        <v/>
      </c>
      <c r="H3897" s="127" t="str">
        <f>IF(A3897&lt;&gt;"",IF(MID(C3897,1,1)="c",$AS$26,IF(MID(C3897,1,1)="r",$AS$41,IF(MID(C3897,1,1)="p",#REF!,#REF!))),"")</f>
        <v/>
      </c>
      <c r="I3897" s="92" t="str">
        <f t="shared" si="611"/>
        <v/>
      </c>
      <c r="J3897" s="92" t="str">
        <f t="shared" si="612"/>
        <v/>
      </c>
      <c r="K3897" s="92" t="str">
        <f t="shared" si="613"/>
        <v/>
      </c>
      <c r="L3897" s="92" t="str">
        <f t="shared" si="614"/>
        <v/>
      </c>
      <c r="M3897" s="95" t="str">
        <f>IF(A3897&lt;&gt;"",IF(MID(C3897,1,1)="c",SigmaEpsConcrete(I3897,$AN$30:$AN$33,$AR$30:$AR$33,$AS$26,$AS$27,$AS$28,$AQ$20,$AU$19),""),"")</f>
        <v/>
      </c>
      <c r="N3897" s="95" t="str">
        <f>IF(A3897&lt;&gt;"",IF(MID(C3897,1,1)="r",SigmaEpsReinf(J3897,$AS$42:$AS$43,$AS$41,$AS$39,$AS$40,$AQ$38),""),"")</f>
        <v/>
      </c>
      <c r="Q3897" s="92" t="str">
        <f t="shared" si="616"/>
        <v/>
      </c>
      <c r="R3897" s="92" t="str">
        <f t="shared" si="617"/>
        <v/>
      </c>
      <c r="U3897" s="5"/>
      <c r="V3897" s="5"/>
      <c r="W3897" s="94" t="str">
        <f t="shared" si="615"/>
        <v/>
      </c>
      <c r="X3897" s="94" t="str">
        <f t="shared" si="618"/>
        <v/>
      </c>
      <c r="Y3897" s="5"/>
      <c r="BK3897" s="8"/>
      <c r="BL3897" s="5"/>
      <c r="BM3897" s="5"/>
      <c r="BN3897" s="5"/>
      <c r="BO3897" s="5"/>
      <c r="BP3897" s="1"/>
      <c r="BQ3897" s="1"/>
      <c r="BR3897" s="1"/>
      <c r="BS3897" s="1"/>
      <c r="BT3897" s="1"/>
      <c r="BU3897" s="4"/>
      <c r="BV3897" s="1"/>
      <c r="BW3897" s="3"/>
      <c r="BX3897" s="4"/>
      <c r="BY3897" s="5"/>
      <c r="BZ3897" s="5"/>
      <c r="CA3897" s="5"/>
      <c r="CB3897" s="5"/>
      <c r="CC3897" s="5"/>
      <c r="CD3897" s="43"/>
    </row>
    <row r="3898" spans="1:82" x14ac:dyDescent="0.25">
      <c r="A3898" s="8"/>
      <c r="B3898" s="5"/>
      <c r="C3898" s="5"/>
      <c r="D3898" s="5"/>
      <c r="E3898" s="5"/>
      <c r="F3898" s="94" t="str">
        <f t="shared" si="609"/>
        <v/>
      </c>
      <c r="G3898" s="94" t="str">
        <f t="shared" si="610"/>
        <v/>
      </c>
      <c r="H3898" s="127" t="str">
        <f>IF(A3898&lt;&gt;"",IF(MID(C3898,1,1)="c",$AS$26,IF(MID(C3898,1,1)="r",$AS$41,IF(MID(C3898,1,1)="p",#REF!,#REF!))),"")</f>
        <v/>
      </c>
      <c r="I3898" s="92" t="str">
        <f t="shared" si="611"/>
        <v/>
      </c>
      <c r="J3898" s="92" t="str">
        <f t="shared" si="612"/>
        <v/>
      </c>
      <c r="K3898" s="92" t="str">
        <f t="shared" si="613"/>
        <v/>
      </c>
      <c r="L3898" s="92" t="str">
        <f t="shared" si="614"/>
        <v/>
      </c>
      <c r="M3898" s="95" t="str">
        <f>IF(A3898&lt;&gt;"",IF(MID(C3898,1,1)="c",SigmaEpsConcrete(I3898,$AN$30:$AN$33,$AR$30:$AR$33,$AS$26,$AS$27,$AS$28,$AQ$20,$AU$19),""),"")</f>
        <v/>
      </c>
      <c r="N3898" s="95" t="str">
        <f>IF(A3898&lt;&gt;"",IF(MID(C3898,1,1)="r",SigmaEpsReinf(J3898,$AS$42:$AS$43,$AS$41,$AS$39,$AS$40,$AQ$38),""),"")</f>
        <v/>
      </c>
      <c r="Q3898" s="92" t="str">
        <f t="shared" si="616"/>
        <v/>
      </c>
      <c r="R3898" s="92" t="str">
        <f t="shared" si="617"/>
        <v/>
      </c>
      <c r="U3898" s="5"/>
      <c r="V3898" s="5"/>
      <c r="W3898" s="94" t="str">
        <f t="shared" si="615"/>
        <v/>
      </c>
      <c r="X3898" s="94" t="str">
        <f t="shared" si="618"/>
        <v/>
      </c>
      <c r="Y3898" s="5"/>
      <c r="BK3898" s="8"/>
      <c r="BL3898" s="5"/>
      <c r="BM3898" s="5"/>
      <c r="BN3898" s="5"/>
      <c r="BO3898" s="5"/>
      <c r="BP3898" s="1"/>
      <c r="BQ3898" s="1"/>
      <c r="BR3898" s="1"/>
      <c r="BS3898" s="1"/>
      <c r="BT3898" s="1"/>
      <c r="BU3898" s="4"/>
      <c r="BV3898" s="1"/>
      <c r="BW3898" s="3"/>
      <c r="BX3898" s="4"/>
      <c r="BY3898" s="5"/>
      <c r="BZ3898" s="5"/>
      <c r="CA3898" s="5"/>
      <c r="CB3898" s="5"/>
      <c r="CC3898" s="5"/>
      <c r="CD3898" s="43"/>
    </row>
    <row r="3899" spans="1:82" x14ac:dyDescent="0.25">
      <c r="A3899" s="8"/>
      <c r="B3899" s="5"/>
      <c r="C3899" s="5"/>
      <c r="D3899" s="5"/>
      <c r="E3899" s="5"/>
      <c r="F3899" s="94" t="str">
        <f t="shared" si="609"/>
        <v/>
      </c>
      <c r="G3899" s="94" t="str">
        <f t="shared" si="610"/>
        <v/>
      </c>
      <c r="H3899" s="127" t="str">
        <f>IF(A3899&lt;&gt;"",IF(MID(C3899,1,1)="c",$AS$26,IF(MID(C3899,1,1)="r",$AS$41,IF(MID(C3899,1,1)="p",#REF!,#REF!))),"")</f>
        <v/>
      </c>
      <c r="I3899" s="92" t="str">
        <f t="shared" si="611"/>
        <v/>
      </c>
      <c r="J3899" s="92" t="str">
        <f t="shared" si="612"/>
        <v/>
      </c>
      <c r="K3899" s="92" t="str">
        <f t="shared" si="613"/>
        <v/>
      </c>
      <c r="L3899" s="92" t="str">
        <f t="shared" si="614"/>
        <v/>
      </c>
      <c r="M3899" s="95" t="str">
        <f>IF(A3899&lt;&gt;"",IF(MID(C3899,1,1)="c",SigmaEpsConcrete(I3899,$AN$30:$AN$33,$AR$30:$AR$33,$AS$26,$AS$27,$AS$28,$AQ$20,$AU$19),""),"")</f>
        <v/>
      </c>
      <c r="N3899" s="95" t="str">
        <f>IF(A3899&lt;&gt;"",IF(MID(C3899,1,1)="r",SigmaEpsReinf(J3899,$AS$42:$AS$43,$AS$41,$AS$39,$AS$40,$AQ$38),""),"")</f>
        <v/>
      </c>
      <c r="Q3899" s="92" t="str">
        <f t="shared" si="616"/>
        <v/>
      </c>
      <c r="R3899" s="92" t="str">
        <f t="shared" si="617"/>
        <v/>
      </c>
      <c r="U3899" s="5"/>
      <c r="V3899" s="5"/>
      <c r="W3899" s="94" t="str">
        <f t="shared" si="615"/>
        <v/>
      </c>
      <c r="X3899" s="94" t="str">
        <f t="shared" si="618"/>
        <v/>
      </c>
      <c r="Y3899" s="5"/>
      <c r="BK3899" s="8"/>
      <c r="BL3899" s="5"/>
      <c r="BM3899" s="5"/>
      <c r="BN3899" s="5"/>
      <c r="BO3899" s="5"/>
      <c r="BP3899" s="1"/>
      <c r="BQ3899" s="1"/>
      <c r="BR3899" s="1"/>
      <c r="BS3899" s="1"/>
      <c r="BT3899" s="1"/>
      <c r="BU3899" s="4"/>
      <c r="BV3899" s="1"/>
      <c r="BW3899" s="3"/>
      <c r="BX3899" s="4"/>
      <c r="BY3899" s="5"/>
      <c r="BZ3899" s="5"/>
      <c r="CA3899" s="5"/>
      <c r="CB3899" s="5"/>
      <c r="CC3899" s="5"/>
      <c r="CD3899" s="43"/>
    </row>
    <row r="3900" spans="1:82" x14ac:dyDescent="0.25">
      <c r="A3900" s="8"/>
      <c r="B3900" s="5"/>
      <c r="C3900" s="5"/>
      <c r="D3900" s="5"/>
      <c r="E3900" s="5"/>
      <c r="F3900" s="94" t="str">
        <f t="shared" si="609"/>
        <v/>
      </c>
      <c r="G3900" s="94" t="str">
        <f t="shared" si="610"/>
        <v/>
      </c>
      <c r="H3900" s="127" t="str">
        <f>IF(A3900&lt;&gt;"",IF(MID(C3900,1,1)="c",$AS$26,IF(MID(C3900,1,1)="r",$AS$41,IF(MID(C3900,1,1)="p",#REF!,#REF!))),"")</f>
        <v/>
      </c>
      <c r="I3900" s="92" t="str">
        <f t="shared" si="611"/>
        <v/>
      </c>
      <c r="J3900" s="92" t="str">
        <f t="shared" si="612"/>
        <v/>
      </c>
      <c r="K3900" s="92" t="str">
        <f t="shared" si="613"/>
        <v/>
      </c>
      <c r="L3900" s="92" t="str">
        <f t="shared" si="614"/>
        <v/>
      </c>
      <c r="M3900" s="95" t="str">
        <f>IF(A3900&lt;&gt;"",IF(MID(C3900,1,1)="c",SigmaEpsConcrete(I3900,$AN$30:$AN$33,$AR$30:$AR$33,$AS$26,$AS$27,$AS$28,$AQ$20,$AU$19),""),"")</f>
        <v/>
      </c>
      <c r="N3900" s="95" t="str">
        <f>IF(A3900&lt;&gt;"",IF(MID(C3900,1,1)="r",SigmaEpsReinf(J3900,$AS$42:$AS$43,$AS$41,$AS$39,$AS$40,$AQ$38),""),"")</f>
        <v/>
      </c>
      <c r="Q3900" s="92" t="str">
        <f t="shared" si="616"/>
        <v/>
      </c>
      <c r="R3900" s="92" t="str">
        <f t="shared" si="617"/>
        <v/>
      </c>
      <c r="U3900" s="5"/>
      <c r="V3900" s="5"/>
      <c r="W3900" s="94" t="str">
        <f t="shared" si="615"/>
        <v/>
      </c>
      <c r="X3900" s="94" t="str">
        <f t="shared" si="618"/>
        <v/>
      </c>
      <c r="Y3900" s="5"/>
      <c r="BK3900" s="8"/>
      <c r="BL3900" s="5"/>
      <c r="BM3900" s="5"/>
      <c r="BN3900" s="5"/>
      <c r="BO3900" s="5"/>
      <c r="BP3900" s="1"/>
      <c r="BQ3900" s="1"/>
      <c r="BR3900" s="1"/>
      <c r="BS3900" s="1"/>
      <c r="BT3900" s="1"/>
      <c r="BU3900" s="4"/>
      <c r="BV3900" s="1"/>
      <c r="BW3900" s="3"/>
      <c r="BX3900" s="4"/>
      <c r="BY3900" s="5"/>
      <c r="BZ3900" s="5"/>
      <c r="CA3900" s="5"/>
      <c r="CB3900" s="5"/>
      <c r="CC3900" s="5"/>
      <c r="CD3900" s="43"/>
    </row>
    <row r="3901" spans="1:82" x14ac:dyDescent="0.25">
      <c r="A3901" s="8"/>
      <c r="B3901" s="5"/>
      <c r="C3901" s="5"/>
      <c r="D3901" s="5"/>
      <c r="E3901" s="5"/>
      <c r="F3901" s="94" t="str">
        <f t="shared" si="609"/>
        <v/>
      </c>
      <c r="G3901" s="94" t="str">
        <f t="shared" si="610"/>
        <v/>
      </c>
      <c r="H3901" s="127" t="str">
        <f>IF(A3901&lt;&gt;"",IF(MID(C3901,1,1)="c",$AS$26,IF(MID(C3901,1,1)="r",$AS$41,IF(MID(C3901,1,1)="p",#REF!,#REF!))),"")</f>
        <v/>
      </c>
      <c r="I3901" s="92" t="str">
        <f t="shared" si="611"/>
        <v/>
      </c>
      <c r="J3901" s="92" t="str">
        <f t="shared" si="612"/>
        <v/>
      </c>
      <c r="K3901" s="92" t="str">
        <f t="shared" si="613"/>
        <v/>
      </c>
      <c r="L3901" s="92" t="str">
        <f t="shared" si="614"/>
        <v/>
      </c>
      <c r="M3901" s="95" t="str">
        <f>IF(A3901&lt;&gt;"",IF(MID(C3901,1,1)="c",SigmaEpsConcrete(I3901,$AN$30:$AN$33,$AR$30:$AR$33,$AS$26,$AS$27,$AS$28,$AQ$20,$AU$19),""),"")</f>
        <v/>
      </c>
      <c r="N3901" s="95" t="str">
        <f>IF(A3901&lt;&gt;"",IF(MID(C3901,1,1)="r",SigmaEpsReinf(J3901,$AS$42:$AS$43,$AS$41,$AS$39,$AS$40,$AQ$38),""),"")</f>
        <v/>
      </c>
      <c r="Q3901" s="92" t="str">
        <f t="shared" si="616"/>
        <v/>
      </c>
      <c r="R3901" s="92" t="str">
        <f t="shared" si="617"/>
        <v/>
      </c>
      <c r="U3901" s="5"/>
      <c r="V3901" s="5"/>
      <c r="W3901" s="94" t="str">
        <f t="shared" si="615"/>
        <v/>
      </c>
      <c r="X3901" s="94" t="str">
        <f t="shared" si="618"/>
        <v/>
      </c>
      <c r="Y3901" s="5"/>
      <c r="BK3901" s="8"/>
      <c r="BL3901" s="5"/>
      <c r="BM3901" s="5"/>
      <c r="BN3901" s="5"/>
      <c r="BO3901" s="5"/>
      <c r="BP3901" s="1"/>
      <c r="BQ3901" s="1"/>
      <c r="BR3901" s="1"/>
      <c r="BS3901" s="1"/>
      <c r="BT3901" s="1"/>
      <c r="BU3901" s="4"/>
      <c r="BV3901" s="1"/>
      <c r="BW3901" s="3"/>
      <c r="BX3901" s="4"/>
      <c r="BY3901" s="5"/>
      <c r="BZ3901" s="5"/>
      <c r="CA3901" s="5"/>
      <c r="CB3901" s="5"/>
      <c r="CC3901" s="5"/>
      <c r="CD3901" s="43"/>
    </row>
    <row r="3902" spans="1:82" x14ac:dyDescent="0.25">
      <c r="A3902" s="8"/>
      <c r="B3902" s="5"/>
      <c r="C3902" s="5"/>
      <c r="D3902" s="5"/>
      <c r="E3902" s="5"/>
      <c r="F3902" s="94" t="str">
        <f t="shared" si="609"/>
        <v/>
      </c>
      <c r="G3902" s="94" t="str">
        <f t="shared" si="610"/>
        <v/>
      </c>
      <c r="H3902" s="127" t="str">
        <f>IF(A3902&lt;&gt;"",IF(MID(C3902,1,1)="c",$AS$26,IF(MID(C3902,1,1)="r",$AS$41,IF(MID(C3902,1,1)="p",#REF!,#REF!))),"")</f>
        <v/>
      </c>
      <c r="I3902" s="92" t="str">
        <f t="shared" si="611"/>
        <v/>
      </c>
      <c r="J3902" s="92" t="str">
        <f t="shared" si="612"/>
        <v/>
      </c>
      <c r="K3902" s="92" t="str">
        <f t="shared" si="613"/>
        <v/>
      </c>
      <c r="L3902" s="92" t="str">
        <f t="shared" si="614"/>
        <v/>
      </c>
      <c r="M3902" s="95" t="str">
        <f>IF(A3902&lt;&gt;"",IF(MID(C3902,1,1)="c",SigmaEpsConcrete(I3902,$AN$30:$AN$33,$AR$30:$AR$33,$AS$26,$AS$27,$AS$28,$AQ$20,$AU$19),""),"")</f>
        <v/>
      </c>
      <c r="N3902" s="95" t="str">
        <f>IF(A3902&lt;&gt;"",IF(MID(C3902,1,1)="r",SigmaEpsReinf(J3902,$AS$42:$AS$43,$AS$41,$AS$39,$AS$40,$AQ$38),""),"")</f>
        <v/>
      </c>
      <c r="Q3902" s="92" t="str">
        <f t="shared" si="616"/>
        <v/>
      </c>
      <c r="R3902" s="92" t="str">
        <f t="shared" si="617"/>
        <v/>
      </c>
      <c r="U3902" s="5"/>
      <c r="V3902" s="5"/>
      <c r="W3902" s="94" t="str">
        <f t="shared" si="615"/>
        <v/>
      </c>
      <c r="X3902" s="94" t="str">
        <f t="shared" si="618"/>
        <v/>
      </c>
      <c r="Y3902" s="5"/>
      <c r="BK3902" s="8"/>
      <c r="BL3902" s="5"/>
      <c r="BM3902" s="5"/>
      <c r="BN3902" s="5"/>
      <c r="BO3902" s="5"/>
      <c r="BP3902" s="1"/>
      <c r="BQ3902" s="1"/>
      <c r="BR3902" s="1"/>
      <c r="BS3902" s="1"/>
      <c r="BT3902" s="1"/>
      <c r="BU3902" s="4"/>
      <c r="BV3902" s="1"/>
      <c r="BW3902" s="3"/>
      <c r="BX3902" s="4"/>
      <c r="BY3902" s="5"/>
      <c r="BZ3902" s="5"/>
      <c r="CA3902" s="5"/>
      <c r="CB3902" s="5"/>
      <c r="CC3902" s="5"/>
      <c r="CD3902" s="43"/>
    </row>
    <row r="3903" spans="1:82" x14ac:dyDescent="0.25">
      <c r="A3903" s="8"/>
      <c r="B3903" s="5"/>
      <c r="C3903" s="5"/>
      <c r="D3903" s="5"/>
      <c r="E3903" s="5"/>
      <c r="F3903" s="94" t="str">
        <f t="shared" si="609"/>
        <v/>
      </c>
      <c r="G3903" s="94" t="str">
        <f t="shared" si="610"/>
        <v/>
      </c>
      <c r="H3903" s="127" t="str">
        <f>IF(A3903&lt;&gt;"",IF(MID(C3903,1,1)="c",$AS$26,IF(MID(C3903,1,1)="r",$AS$41,IF(MID(C3903,1,1)="p",#REF!,#REF!))),"")</f>
        <v/>
      </c>
      <c r="I3903" s="92" t="str">
        <f t="shared" si="611"/>
        <v/>
      </c>
      <c r="J3903" s="92" t="str">
        <f t="shared" si="612"/>
        <v/>
      </c>
      <c r="K3903" s="92" t="str">
        <f t="shared" si="613"/>
        <v/>
      </c>
      <c r="L3903" s="92" t="str">
        <f t="shared" si="614"/>
        <v/>
      </c>
      <c r="M3903" s="95" t="str">
        <f>IF(A3903&lt;&gt;"",IF(MID(C3903,1,1)="c",SigmaEpsConcrete(I3903,$AN$30:$AN$33,$AR$30:$AR$33,$AS$26,$AS$27,$AS$28,$AQ$20,$AU$19),""),"")</f>
        <v/>
      </c>
      <c r="N3903" s="95" t="str">
        <f>IF(A3903&lt;&gt;"",IF(MID(C3903,1,1)="r",SigmaEpsReinf(J3903,$AS$42:$AS$43,$AS$41,$AS$39,$AS$40,$AQ$38),""),"")</f>
        <v/>
      </c>
      <c r="Q3903" s="92" t="str">
        <f t="shared" si="616"/>
        <v/>
      </c>
      <c r="R3903" s="92" t="str">
        <f t="shared" si="617"/>
        <v/>
      </c>
      <c r="U3903" s="5"/>
      <c r="V3903" s="5"/>
      <c r="W3903" s="94" t="str">
        <f t="shared" si="615"/>
        <v/>
      </c>
      <c r="X3903" s="94" t="str">
        <f t="shared" si="618"/>
        <v/>
      </c>
      <c r="Y3903" s="5"/>
      <c r="BK3903" s="8"/>
      <c r="BL3903" s="5"/>
      <c r="BM3903" s="5"/>
      <c r="BN3903" s="5"/>
      <c r="BO3903" s="5"/>
      <c r="BP3903" s="1"/>
      <c r="BQ3903" s="1"/>
      <c r="BR3903" s="1"/>
      <c r="BS3903" s="1"/>
      <c r="BT3903" s="1"/>
      <c r="BU3903" s="4"/>
      <c r="BV3903" s="1"/>
      <c r="BW3903" s="3"/>
      <c r="BX3903" s="4"/>
      <c r="BY3903" s="5"/>
      <c r="BZ3903" s="5"/>
      <c r="CA3903" s="5"/>
      <c r="CB3903" s="5"/>
      <c r="CC3903" s="5"/>
      <c r="CD3903" s="43"/>
    </row>
    <row r="3904" spans="1:82" x14ac:dyDescent="0.25">
      <c r="A3904" s="8"/>
      <c r="B3904" s="5"/>
      <c r="C3904" s="5"/>
      <c r="D3904" s="5"/>
      <c r="E3904" s="5"/>
      <c r="F3904" s="94" t="str">
        <f t="shared" si="609"/>
        <v/>
      </c>
      <c r="G3904" s="94" t="str">
        <f t="shared" si="610"/>
        <v/>
      </c>
      <c r="H3904" s="127" t="str">
        <f>IF(A3904&lt;&gt;"",IF(MID(C3904,1,1)="c",$AS$26,IF(MID(C3904,1,1)="r",$AS$41,IF(MID(C3904,1,1)="p",#REF!,#REF!))),"")</f>
        <v/>
      </c>
      <c r="I3904" s="92" t="str">
        <f t="shared" si="611"/>
        <v/>
      </c>
      <c r="J3904" s="92" t="str">
        <f t="shared" si="612"/>
        <v/>
      </c>
      <c r="K3904" s="92" t="str">
        <f t="shared" si="613"/>
        <v/>
      </c>
      <c r="L3904" s="92" t="str">
        <f t="shared" si="614"/>
        <v/>
      </c>
      <c r="M3904" s="95" t="str">
        <f>IF(A3904&lt;&gt;"",IF(MID(C3904,1,1)="c",SigmaEpsConcrete(I3904,$AN$30:$AN$33,$AR$30:$AR$33,$AS$26,$AS$27,$AS$28,$AQ$20,$AU$19),""),"")</f>
        <v/>
      </c>
      <c r="N3904" s="95" t="str">
        <f>IF(A3904&lt;&gt;"",IF(MID(C3904,1,1)="r",SigmaEpsReinf(J3904,$AS$42:$AS$43,$AS$41,$AS$39,$AS$40,$AQ$38),""),"")</f>
        <v/>
      </c>
      <c r="Q3904" s="92" t="str">
        <f t="shared" si="616"/>
        <v/>
      </c>
      <c r="R3904" s="92" t="str">
        <f t="shared" si="617"/>
        <v/>
      </c>
      <c r="U3904" s="5"/>
      <c r="V3904" s="5"/>
      <c r="W3904" s="94" t="str">
        <f t="shared" si="615"/>
        <v/>
      </c>
      <c r="X3904" s="94" t="str">
        <f t="shared" si="618"/>
        <v/>
      </c>
      <c r="Y3904" s="5"/>
      <c r="BK3904" s="8"/>
      <c r="BL3904" s="5"/>
      <c r="BM3904" s="5"/>
      <c r="BN3904" s="5"/>
      <c r="BO3904" s="5"/>
      <c r="BP3904" s="1"/>
      <c r="BQ3904" s="1"/>
      <c r="BR3904" s="1"/>
      <c r="BS3904" s="1"/>
      <c r="BT3904" s="1"/>
      <c r="BU3904" s="4"/>
      <c r="BV3904" s="1"/>
      <c r="BW3904" s="3"/>
      <c r="BX3904" s="4"/>
      <c r="BY3904" s="5"/>
      <c r="BZ3904" s="5"/>
      <c r="CA3904" s="5"/>
      <c r="CB3904" s="5"/>
      <c r="CC3904" s="5"/>
      <c r="CD3904" s="43"/>
    </row>
    <row r="3905" spans="1:82" x14ac:dyDescent="0.25">
      <c r="A3905" s="8"/>
      <c r="B3905" s="5"/>
      <c r="C3905" s="5"/>
      <c r="D3905" s="5"/>
      <c r="E3905" s="5"/>
      <c r="F3905" s="94" t="str">
        <f t="shared" si="609"/>
        <v/>
      </c>
      <c r="G3905" s="94" t="str">
        <f t="shared" si="610"/>
        <v/>
      </c>
      <c r="H3905" s="127" t="str">
        <f>IF(A3905&lt;&gt;"",IF(MID(C3905,1,1)="c",$AS$26,IF(MID(C3905,1,1)="r",$AS$41,IF(MID(C3905,1,1)="p",#REF!,#REF!))),"")</f>
        <v/>
      </c>
      <c r="I3905" s="92" t="str">
        <f t="shared" si="611"/>
        <v/>
      </c>
      <c r="J3905" s="92" t="str">
        <f t="shared" si="612"/>
        <v/>
      </c>
      <c r="K3905" s="92" t="str">
        <f t="shared" si="613"/>
        <v/>
      </c>
      <c r="L3905" s="92" t="str">
        <f t="shared" si="614"/>
        <v/>
      </c>
      <c r="M3905" s="95" t="str">
        <f>IF(A3905&lt;&gt;"",IF(MID(C3905,1,1)="c",SigmaEpsConcrete(I3905,$AN$30:$AN$33,$AR$30:$AR$33,$AS$26,$AS$27,$AS$28,$AQ$20,$AU$19),""),"")</f>
        <v/>
      </c>
      <c r="N3905" s="95" t="str">
        <f>IF(A3905&lt;&gt;"",IF(MID(C3905,1,1)="r",SigmaEpsReinf(J3905,$AS$42:$AS$43,$AS$41,$AS$39,$AS$40,$AQ$38),""),"")</f>
        <v/>
      </c>
      <c r="Q3905" s="92" t="str">
        <f t="shared" si="616"/>
        <v/>
      </c>
      <c r="R3905" s="92" t="str">
        <f t="shared" si="617"/>
        <v/>
      </c>
      <c r="U3905" s="5"/>
      <c r="V3905" s="5"/>
      <c r="W3905" s="94" t="str">
        <f t="shared" si="615"/>
        <v/>
      </c>
      <c r="X3905" s="94" t="str">
        <f t="shared" si="618"/>
        <v/>
      </c>
      <c r="Y3905" s="5"/>
      <c r="BK3905" s="8"/>
      <c r="BL3905" s="5"/>
      <c r="BM3905" s="5"/>
      <c r="BN3905" s="5"/>
      <c r="BO3905" s="5"/>
      <c r="BP3905" s="1"/>
      <c r="BQ3905" s="1"/>
      <c r="BR3905" s="1"/>
      <c r="BS3905" s="1"/>
      <c r="BT3905" s="1"/>
      <c r="BU3905" s="4"/>
      <c r="BV3905" s="1"/>
      <c r="BW3905" s="3"/>
      <c r="BX3905" s="4"/>
      <c r="BY3905" s="5"/>
      <c r="BZ3905" s="5"/>
      <c r="CA3905" s="5"/>
      <c r="CB3905" s="5"/>
      <c r="CC3905" s="5"/>
      <c r="CD3905" s="43"/>
    </row>
    <row r="3906" spans="1:82" x14ac:dyDescent="0.25">
      <c r="A3906" s="8"/>
      <c r="B3906" s="5"/>
      <c r="C3906" s="5"/>
      <c r="D3906" s="5"/>
      <c r="E3906" s="5"/>
      <c r="F3906" s="94" t="str">
        <f t="shared" si="609"/>
        <v/>
      </c>
      <c r="G3906" s="94" t="str">
        <f t="shared" si="610"/>
        <v/>
      </c>
      <c r="H3906" s="127" t="str">
        <f>IF(A3906&lt;&gt;"",IF(MID(C3906,1,1)="c",$AS$26,IF(MID(C3906,1,1)="r",$AS$41,IF(MID(C3906,1,1)="p",#REF!,#REF!))),"")</f>
        <v/>
      </c>
      <c r="I3906" s="92" t="str">
        <f t="shared" si="611"/>
        <v/>
      </c>
      <c r="J3906" s="92" t="str">
        <f t="shared" si="612"/>
        <v/>
      </c>
      <c r="K3906" s="92" t="str">
        <f t="shared" si="613"/>
        <v/>
      </c>
      <c r="L3906" s="92" t="str">
        <f t="shared" si="614"/>
        <v/>
      </c>
      <c r="M3906" s="95" t="str">
        <f>IF(A3906&lt;&gt;"",IF(MID(C3906,1,1)="c",SigmaEpsConcrete(I3906,$AN$30:$AN$33,$AR$30:$AR$33,$AS$26,$AS$27,$AS$28,$AQ$20,$AU$19),""),"")</f>
        <v/>
      </c>
      <c r="N3906" s="95" t="str">
        <f>IF(A3906&lt;&gt;"",IF(MID(C3906,1,1)="r",SigmaEpsReinf(J3906,$AS$42:$AS$43,$AS$41,$AS$39,$AS$40,$AQ$38),""),"")</f>
        <v/>
      </c>
      <c r="Q3906" s="92" t="str">
        <f t="shared" si="616"/>
        <v/>
      </c>
      <c r="R3906" s="92" t="str">
        <f t="shared" si="617"/>
        <v/>
      </c>
      <c r="U3906" s="5"/>
      <c r="V3906" s="5"/>
      <c r="W3906" s="94" t="str">
        <f t="shared" si="615"/>
        <v/>
      </c>
      <c r="X3906" s="94" t="str">
        <f t="shared" si="618"/>
        <v/>
      </c>
      <c r="Y3906" s="5"/>
      <c r="BK3906" s="8"/>
      <c r="BL3906" s="5"/>
      <c r="BM3906" s="5"/>
      <c r="BN3906" s="5"/>
      <c r="BO3906" s="5"/>
      <c r="BP3906" s="1"/>
      <c r="BQ3906" s="1"/>
      <c r="BR3906" s="1"/>
      <c r="BS3906" s="1"/>
      <c r="BT3906" s="1"/>
      <c r="BU3906" s="4"/>
      <c r="BV3906" s="1"/>
      <c r="BW3906" s="3"/>
      <c r="BX3906" s="4"/>
      <c r="BY3906" s="5"/>
      <c r="BZ3906" s="5"/>
      <c r="CA3906" s="5"/>
      <c r="CB3906" s="5"/>
      <c r="CC3906" s="5"/>
      <c r="CD3906" s="43"/>
    </row>
    <row r="3907" spans="1:82" x14ac:dyDescent="0.25">
      <c r="A3907" s="8"/>
      <c r="B3907" s="5"/>
      <c r="C3907" s="5"/>
      <c r="D3907" s="5"/>
      <c r="E3907" s="5"/>
      <c r="F3907" s="94" t="str">
        <f t="shared" si="609"/>
        <v/>
      </c>
      <c r="G3907" s="94" t="str">
        <f t="shared" si="610"/>
        <v/>
      </c>
      <c r="H3907" s="127" t="str">
        <f>IF(A3907&lt;&gt;"",IF(MID(C3907,1,1)="c",$AS$26,IF(MID(C3907,1,1)="r",$AS$41,IF(MID(C3907,1,1)="p",#REF!,#REF!))),"")</f>
        <v/>
      </c>
      <c r="I3907" s="92" t="str">
        <f t="shared" si="611"/>
        <v/>
      </c>
      <c r="J3907" s="92" t="str">
        <f t="shared" si="612"/>
        <v/>
      </c>
      <c r="K3907" s="92" t="str">
        <f t="shared" si="613"/>
        <v/>
      </c>
      <c r="L3907" s="92" t="str">
        <f t="shared" si="614"/>
        <v/>
      </c>
      <c r="M3907" s="95" t="str">
        <f>IF(A3907&lt;&gt;"",IF(MID(C3907,1,1)="c",SigmaEpsConcrete(I3907,$AN$30:$AN$33,$AR$30:$AR$33,$AS$26,$AS$27,$AS$28,$AQ$20,$AU$19),""),"")</f>
        <v/>
      </c>
      <c r="N3907" s="95" t="str">
        <f>IF(A3907&lt;&gt;"",IF(MID(C3907,1,1)="r",SigmaEpsReinf(J3907,$AS$42:$AS$43,$AS$41,$AS$39,$AS$40,$AQ$38),""),"")</f>
        <v/>
      </c>
      <c r="Q3907" s="92" t="str">
        <f t="shared" si="616"/>
        <v/>
      </c>
      <c r="R3907" s="92" t="str">
        <f t="shared" si="617"/>
        <v/>
      </c>
      <c r="U3907" s="5"/>
      <c r="V3907" s="5"/>
      <c r="W3907" s="94" t="str">
        <f t="shared" si="615"/>
        <v/>
      </c>
      <c r="X3907" s="94" t="str">
        <f t="shared" si="618"/>
        <v/>
      </c>
      <c r="Y3907" s="5"/>
      <c r="BK3907" s="8"/>
      <c r="BL3907" s="5"/>
      <c r="BM3907" s="5"/>
      <c r="BN3907" s="5"/>
      <c r="BO3907" s="5"/>
      <c r="BP3907" s="1"/>
      <c r="BQ3907" s="1"/>
      <c r="BR3907" s="1"/>
      <c r="BS3907" s="1"/>
      <c r="BT3907" s="1"/>
      <c r="BU3907" s="4"/>
      <c r="BV3907" s="1"/>
      <c r="BW3907" s="3"/>
      <c r="BX3907" s="4"/>
      <c r="BY3907" s="5"/>
      <c r="BZ3907" s="5"/>
      <c r="CA3907" s="5"/>
      <c r="CB3907" s="5"/>
      <c r="CC3907" s="5"/>
      <c r="CD3907" s="43"/>
    </row>
    <row r="3908" spans="1:82" x14ac:dyDescent="0.25">
      <c r="A3908" s="8"/>
      <c r="B3908" s="5"/>
      <c r="C3908" s="5"/>
      <c r="D3908" s="5"/>
      <c r="E3908" s="5"/>
      <c r="F3908" s="94" t="str">
        <f t="shared" si="609"/>
        <v/>
      </c>
      <c r="G3908" s="94" t="str">
        <f t="shared" si="610"/>
        <v/>
      </c>
      <c r="H3908" s="127" t="str">
        <f>IF(A3908&lt;&gt;"",IF(MID(C3908,1,1)="c",$AS$26,IF(MID(C3908,1,1)="r",$AS$41,IF(MID(C3908,1,1)="p",#REF!,#REF!))),"")</f>
        <v/>
      </c>
      <c r="I3908" s="92" t="str">
        <f t="shared" si="611"/>
        <v/>
      </c>
      <c r="J3908" s="92" t="str">
        <f t="shared" si="612"/>
        <v/>
      </c>
      <c r="K3908" s="92" t="str">
        <f t="shared" si="613"/>
        <v/>
      </c>
      <c r="L3908" s="92" t="str">
        <f t="shared" si="614"/>
        <v/>
      </c>
      <c r="M3908" s="95" t="str">
        <f>IF(A3908&lt;&gt;"",IF(MID(C3908,1,1)="c",SigmaEpsConcrete(I3908,$AN$30:$AN$33,$AR$30:$AR$33,$AS$26,$AS$27,$AS$28,$AQ$20,$AU$19),""),"")</f>
        <v/>
      </c>
      <c r="N3908" s="95" t="str">
        <f>IF(A3908&lt;&gt;"",IF(MID(C3908,1,1)="r",SigmaEpsReinf(J3908,$AS$42:$AS$43,$AS$41,$AS$39,$AS$40,$AQ$38),""),"")</f>
        <v/>
      </c>
      <c r="Q3908" s="92" t="str">
        <f t="shared" si="616"/>
        <v/>
      </c>
      <c r="R3908" s="92" t="str">
        <f t="shared" si="617"/>
        <v/>
      </c>
      <c r="U3908" s="5"/>
      <c r="V3908" s="5"/>
      <c r="W3908" s="94" t="str">
        <f t="shared" si="615"/>
        <v/>
      </c>
      <c r="X3908" s="94" t="str">
        <f t="shared" si="618"/>
        <v/>
      </c>
      <c r="Y3908" s="5"/>
      <c r="BK3908" s="8"/>
      <c r="BL3908" s="5"/>
      <c r="BM3908" s="5"/>
      <c r="BN3908" s="5"/>
      <c r="BO3908" s="5"/>
      <c r="BP3908" s="1"/>
      <c r="BQ3908" s="1"/>
      <c r="BR3908" s="1"/>
      <c r="BS3908" s="1"/>
      <c r="BT3908" s="1"/>
      <c r="BU3908" s="4"/>
      <c r="BV3908" s="1"/>
      <c r="BW3908" s="3"/>
      <c r="BX3908" s="4"/>
      <c r="BY3908" s="5"/>
      <c r="BZ3908" s="5"/>
      <c r="CA3908" s="5"/>
      <c r="CB3908" s="5"/>
      <c r="CC3908" s="5"/>
      <c r="CD3908" s="43"/>
    </row>
    <row r="3909" spans="1:82" x14ac:dyDescent="0.25">
      <c r="A3909" s="8"/>
      <c r="B3909" s="5"/>
      <c r="C3909" s="5"/>
      <c r="D3909" s="5"/>
      <c r="E3909" s="5"/>
      <c r="F3909" s="94" t="str">
        <f t="shared" si="609"/>
        <v/>
      </c>
      <c r="G3909" s="94" t="str">
        <f t="shared" si="610"/>
        <v/>
      </c>
      <c r="H3909" s="127" t="str">
        <f>IF(A3909&lt;&gt;"",IF(MID(C3909,1,1)="c",$AS$26,IF(MID(C3909,1,1)="r",$AS$41,IF(MID(C3909,1,1)="p",#REF!,#REF!))),"")</f>
        <v/>
      </c>
      <c r="I3909" s="92" t="str">
        <f t="shared" si="611"/>
        <v/>
      </c>
      <c r="J3909" s="92" t="str">
        <f t="shared" si="612"/>
        <v/>
      </c>
      <c r="K3909" s="92" t="str">
        <f t="shared" si="613"/>
        <v/>
      </c>
      <c r="L3909" s="92" t="str">
        <f t="shared" si="614"/>
        <v/>
      </c>
      <c r="M3909" s="95" t="str">
        <f>IF(A3909&lt;&gt;"",IF(MID(C3909,1,1)="c",SigmaEpsConcrete(I3909,$AN$30:$AN$33,$AR$30:$AR$33,$AS$26,$AS$27,$AS$28,$AQ$20,$AU$19),""),"")</f>
        <v/>
      </c>
      <c r="N3909" s="95" t="str">
        <f>IF(A3909&lt;&gt;"",IF(MID(C3909,1,1)="r",SigmaEpsReinf(J3909,$AS$42:$AS$43,$AS$41,$AS$39,$AS$40,$AQ$38),""),"")</f>
        <v/>
      </c>
      <c r="Q3909" s="92" t="str">
        <f t="shared" si="616"/>
        <v/>
      </c>
      <c r="R3909" s="92" t="str">
        <f t="shared" si="617"/>
        <v/>
      </c>
      <c r="U3909" s="5"/>
      <c r="V3909" s="5"/>
      <c r="W3909" s="94" t="str">
        <f t="shared" si="615"/>
        <v/>
      </c>
      <c r="X3909" s="94" t="str">
        <f t="shared" si="618"/>
        <v/>
      </c>
      <c r="Y3909" s="5"/>
      <c r="BK3909" s="8"/>
      <c r="BL3909" s="5"/>
      <c r="BM3909" s="5"/>
      <c r="BN3909" s="5"/>
      <c r="BO3909" s="5"/>
      <c r="BP3909" s="1"/>
      <c r="BQ3909" s="1"/>
      <c r="BR3909" s="1"/>
      <c r="BS3909" s="1"/>
      <c r="BT3909" s="1"/>
      <c r="BU3909" s="4"/>
      <c r="BV3909" s="1"/>
      <c r="BW3909" s="3"/>
      <c r="BX3909" s="4"/>
      <c r="BY3909" s="5"/>
      <c r="BZ3909" s="5"/>
      <c r="CA3909" s="5"/>
      <c r="CB3909" s="5"/>
      <c r="CC3909" s="5"/>
      <c r="CD3909" s="43"/>
    </row>
    <row r="3910" spans="1:82" x14ac:dyDescent="0.25">
      <c r="A3910" s="8"/>
      <c r="B3910" s="5"/>
      <c r="C3910" s="5"/>
      <c r="D3910" s="5"/>
      <c r="E3910" s="5"/>
      <c r="F3910" s="94" t="str">
        <f t="shared" si="609"/>
        <v/>
      </c>
      <c r="G3910" s="94" t="str">
        <f t="shared" si="610"/>
        <v/>
      </c>
      <c r="H3910" s="127" t="str">
        <f>IF(A3910&lt;&gt;"",IF(MID(C3910,1,1)="c",$AS$26,IF(MID(C3910,1,1)="r",$AS$41,IF(MID(C3910,1,1)="p",#REF!,#REF!))),"")</f>
        <v/>
      </c>
      <c r="I3910" s="92" t="str">
        <f t="shared" si="611"/>
        <v/>
      </c>
      <c r="J3910" s="92" t="str">
        <f t="shared" si="612"/>
        <v/>
      </c>
      <c r="K3910" s="92" t="str">
        <f t="shared" si="613"/>
        <v/>
      </c>
      <c r="L3910" s="92" t="str">
        <f t="shared" si="614"/>
        <v/>
      </c>
      <c r="M3910" s="95" t="str">
        <f>IF(A3910&lt;&gt;"",IF(MID(C3910,1,1)="c",SigmaEpsConcrete(I3910,$AN$30:$AN$33,$AR$30:$AR$33,$AS$26,$AS$27,$AS$28,$AQ$20,$AU$19),""),"")</f>
        <v/>
      </c>
      <c r="N3910" s="95" t="str">
        <f>IF(A3910&lt;&gt;"",IF(MID(C3910,1,1)="r",SigmaEpsReinf(J3910,$AS$42:$AS$43,$AS$41,$AS$39,$AS$40,$AQ$38),""),"")</f>
        <v/>
      </c>
      <c r="Q3910" s="92" t="str">
        <f t="shared" si="616"/>
        <v/>
      </c>
      <c r="R3910" s="92" t="str">
        <f t="shared" si="617"/>
        <v/>
      </c>
      <c r="U3910" s="5"/>
      <c r="V3910" s="5"/>
      <c r="W3910" s="94" t="str">
        <f t="shared" si="615"/>
        <v/>
      </c>
      <c r="X3910" s="94" t="str">
        <f t="shared" si="618"/>
        <v/>
      </c>
      <c r="Y3910" s="5"/>
      <c r="BK3910" s="8"/>
      <c r="BL3910" s="5"/>
      <c r="BM3910" s="5"/>
      <c r="BN3910" s="5"/>
      <c r="BO3910" s="5"/>
      <c r="BP3910" s="1"/>
      <c r="BQ3910" s="1"/>
      <c r="BR3910" s="1"/>
      <c r="BS3910" s="1"/>
      <c r="BT3910" s="1"/>
      <c r="BU3910" s="4"/>
      <c r="BV3910" s="1"/>
      <c r="BW3910" s="3"/>
      <c r="BX3910" s="4"/>
      <c r="BY3910" s="5"/>
      <c r="BZ3910" s="5"/>
      <c r="CA3910" s="5"/>
      <c r="CB3910" s="5"/>
      <c r="CC3910" s="5"/>
      <c r="CD3910" s="43"/>
    </row>
    <row r="3911" spans="1:82" x14ac:dyDescent="0.25">
      <c r="A3911" s="8"/>
      <c r="B3911" s="5"/>
      <c r="C3911" s="5"/>
      <c r="D3911" s="5"/>
      <c r="E3911" s="5"/>
      <c r="F3911" s="94" t="str">
        <f t="shared" si="609"/>
        <v/>
      </c>
      <c r="G3911" s="94" t="str">
        <f t="shared" si="610"/>
        <v/>
      </c>
      <c r="H3911" s="127" t="str">
        <f>IF(A3911&lt;&gt;"",IF(MID(C3911,1,1)="c",$AS$26,IF(MID(C3911,1,1)="r",$AS$41,IF(MID(C3911,1,1)="p",#REF!,#REF!))),"")</f>
        <v/>
      </c>
      <c r="I3911" s="92" t="str">
        <f t="shared" si="611"/>
        <v/>
      </c>
      <c r="J3911" s="92" t="str">
        <f t="shared" si="612"/>
        <v/>
      </c>
      <c r="K3911" s="92" t="str">
        <f t="shared" si="613"/>
        <v/>
      </c>
      <c r="L3911" s="92" t="str">
        <f t="shared" si="614"/>
        <v/>
      </c>
      <c r="M3911" s="95" t="str">
        <f>IF(A3911&lt;&gt;"",IF(MID(C3911,1,1)="c",SigmaEpsConcrete(I3911,$AN$30:$AN$33,$AR$30:$AR$33,$AS$26,$AS$27,$AS$28,$AQ$20,$AU$19),""),"")</f>
        <v/>
      </c>
      <c r="N3911" s="95" t="str">
        <f>IF(A3911&lt;&gt;"",IF(MID(C3911,1,1)="r",SigmaEpsReinf(J3911,$AS$42:$AS$43,$AS$41,$AS$39,$AS$40,$AQ$38),""),"")</f>
        <v/>
      </c>
      <c r="Q3911" s="92" t="str">
        <f t="shared" si="616"/>
        <v/>
      </c>
      <c r="R3911" s="92" t="str">
        <f t="shared" si="617"/>
        <v/>
      </c>
      <c r="U3911" s="5"/>
      <c r="V3911" s="5"/>
      <c r="W3911" s="94" t="str">
        <f t="shared" si="615"/>
        <v/>
      </c>
      <c r="X3911" s="94" t="str">
        <f t="shared" si="618"/>
        <v/>
      </c>
      <c r="Y3911" s="5"/>
      <c r="BK3911" s="8"/>
      <c r="BL3911" s="5"/>
      <c r="BM3911" s="5"/>
      <c r="BN3911" s="5"/>
      <c r="BO3911" s="5"/>
      <c r="BP3911" s="1"/>
      <c r="BQ3911" s="1"/>
      <c r="BR3911" s="1"/>
      <c r="BS3911" s="1"/>
      <c r="BT3911" s="1"/>
      <c r="BU3911" s="4"/>
      <c r="BV3911" s="1"/>
      <c r="BW3911" s="3"/>
      <c r="BX3911" s="4"/>
      <c r="BY3911" s="5"/>
      <c r="BZ3911" s="5"/>
      <c r="CA3911" s="5"/>
      <c r="CB3911" s="5"/>
      <c r="CC3911" s="5"/>
      <c r="CD3911" s="43"/>
    </row>
    <row r="3912" spans="1:82" x14ac:dyDescent="0.25">
      <c r="A3912" s="8"/>
      <c r="B3912" s="5"/>
      <c r="C3912" s="5"/>
      <c r="D3912" s="5"/>
      <c r="E3912" s="5"/>
      <c r="F3912" s="94" t="str">
        <f t="shared" si="609"/>
        <v/>
      </c>
      <c r="G3912" s="94" t="str">
        <f t="shared" si="610"/>
        <v/>
      </c>
      <c r="H3912" s="127" t="str">
        <f>IF(A3912&lt;&gt;"",IF(MID(C3912,1,1)="c",$AS$26,IF(MID(C3912,1,1)="r",$AS$41,IF(MID(C3912,1,1)="p",#REF!,#REF!))),"")</f>
        <v/>
      </c>
      <c r="I3912" s="92" t="str">
        <f t="shared" si="611"/>
        <v/>
      </c>
      <c r="J3912" s="92" t="str">
        <f t="shared" si="612"/>
        <v/>
      </c>
      <c r="K3912" s="92" t="str">
        <f t="shared" si="613"/>
        <v/>
      </c>
      <c r="L3912" s="92" t="str">
        <f t="shared" si="614"/>
        <v/>
      </c>
      <c r="M3912" s="95" t="str">
        <f>IF(A3912&lt;&gt;"",IF(MID(C3912,1,1)="c",SigmaEpsConcrete(I3912,$AN$30:$AN$33,$AR$30:$AR$33,$AS$26,$AS$27,$AS$28,$AQ$20,$AU$19),""),"")</f>
        <v/>
      </c>
      <c r="N3912" s="95" t="str">
        <f>IF(A3912&lt;&gt;"",IF(MID(C3912,1,1)="r",SigmaEpsReinf(J3912,$AS$42:$AS$43,$AS$41,$AS$39,$AS$40,$AQ$38),""),"")</f>
        <v/>
      </c>
      <c r="Q3912" s="92" t="str">
        <f t="shared" si="616"/>
        <v/>
      </c>
      <c r="R3912" s="92" t="str">
        <f t="shared" si="617"/>
        <v/>
      </c>
      <c r="U3912" s="5"/>
      <c r="V3912" s="5"/>
      <c r="W3912" s="94" t="str">
        <f t="shared" si="615"/>
        <v/>
      </c>
      <c r="X3912" s="94" t="str">
        <f t="shared" si="618"/>
        <v/>
      </c>
      <c r="Y3912" s="5"/>
      <c r="BK3912" s="8"/>
      <c r="BL3912" s="5"/>
      <c r="BM3912" s="5"/>
      <c r="BN3912" s="5"/>
      <c r="BO3912" s="5"/>
      <c r="BP3912" s="1"/>
      <c r="BQ3912" s="1"/>
      <c r="BR3912" s="1"/>
      <c r="BS3912" s="1"/>
      <c r="BT3912" s="1"/>
      <c r="BU3912" s="4"/>
      <c r="BV3912" s="1"/>
      <c r="BW3912" s="3"/>
      <c r="BX3912" s="4"/>
      <c r="BY3912" s="5"/>
      <c r="BZ3912" s="5"/>
      <c r="CA3912" s="5"/>
      <c r="CB3912" s="5"/>
      <c r="CC3912" s="5"/>
      <c r="CD3912" s="43"/>
    </row>
    <row r="3913" spans="1:82" x14ac:dyDescent="0.25">
      <c r="A3913" s="8"/>
      <c r="B3913" s="5"/>
      <c r="C3913" s="5"/>
      <c r="D3913" s="5"/>
      <c r="E3913" s="5"/>
      <c r="F3913" s="94" t="str">
        <f t="shared" si="609"/>
        <v/>
      </c>
      <c r="G3913" s="94" t="str">
        <f t="shared" si="610"/>
        <v/>
      </c>
      <c r="H3913" s="127" t="str">
        <f>IF(A3913&lt;&gt;"",IF(MID(C3913,1,1)="c",$AS$26,IF(MID(C3913,1,1)="r",$AS$41,IF(MID(C3913,1,1)="p",#REF!,#REF!))),"")</f>
        <v/>
      </c>
      <c r="I3913" s="92" t="str">
        <f t="shared" si="611"/>
        <v/>
      </c>
      <c r="J3913" s="92" t="str">
        <f t="shared" si="612"/>
        <v/>
      </c>
      <c r="K3913" s="92" t="str">
        <f t="shared" si="613"/>
        <v/>
      </c>
      <c r="L3913" s="92" t="str">
        <f t="shared" si="614"/>
        <v/>
      </c>
      <c r="M3913" s="95" t="str">
        <f>IF(A3913&lt;&gt;"",IF(MID(C3913,1,1)="c",SigmaEpsConcrete(I3913,$AN$30:$AN$33,$AR$30:$AR$33,$AS$26,$AS$27,$AS$28,$AQ$20,$AU$19),""),"")</f>
        <v/>
      </c>
      <c r="N3913" s="95" t="str">
        <f>IF(A3913&lt;&gt;"",IF(MID(C3913,1,1)="r",SigmaEpsReinf(J3913,$AS$42:$AS$43,$AS$41,$AS$39,$AS$40,$AQ$38),""),"")</f>
        <v/>
      </c>
      <c r="Q3913" s="92" t="str">
        <f t="shared" si="616"/>
        <v/>
      </c>
      <c r="R3913" s="92" t="str">
        <f t="shared" si="617"/>
        <v/>
      </c>
      <c r="U3913" s="5"/>
      <c r="V3913" s="5"/>
      <c r="W3913" s="94" t="str">
        <f t="shared" si="615"/>
        <v/>
      </c>
      <c r="X3913" s="94" t="str">
        <f t="shared" si="618"/>
        <v/>
      </c>
      <c r="Y3913" s="5"/>
      <c r="BK3913" s="8"/>
      <c r="BL3913" s="5"/>
      <c r="BM3913" s="5"/>
      <c r="BN3913" s="5"/>
      <c r="BO3913" s="5"/>
      <c r="BP3913" s="1"/>
      <c r="BQ3913" s="1"/>
      <c r="BR3913" s="1"/>
      <c r="BS3913" s="1"/>
      <c r="BT3913" s="1"/>
      <c r="BU3913" s="4"/>
      <c r="BV3913" s="1"/>
      <c r="BW3913" s="3"/>
      <c r="BX3913" s="4"/>
      <c r="BY3913" s="5"/>
      <c r="BZ3913" s="5"/>
      <c r="CA3913" s="5"/>
      <c r="CB3913" s="5"/>
      <c r="CC3913" s="5"/>
      <c r="CD3913" s="43"/>
    </row>
    <row r="3914" spans="1:82" x14ac:dyDescent="0.25">
      <c r="A3914" s="8"/>
      <c r="B3914" s="5"/>
      <c r="C3914" s="5"/>
      <c r="D3914" s="5"/>
      <c r="E3914" s="5"/>
      <c r="F3914" s="94" t="str">
        <f t="shared" ref="F3914:F3977" si="619">IF(A3914&lt;&gt;"",(D3914-$AU$86)/10,"")</f>
        <v/>
      </c>
      <c r="G3914" s="94" t="str">
        <f t="shared" ref="G3914:G3977" si="620">IF(A3914&lt;&gt;"",(E3914-$AU$87)/10,"")</f>
        <v/>
      </c>
      <c r="H3914" s="127" t="str">
        <f>IF(A3914&lt;&gt;"",IF(MID(C3914,1,1)="c",$AS$26,IF(MID(C3914,1,1)="r",$AS$41,IF(MID(C3914,1,1)="p",#REF!,#REF!))),"")</f>
        <v/>
      </c>
      <c r="I3914" s="92" t="str">
        <f t="shared" ref="I3914:I3977" si="621">IF($A3914&lt;&gt;"",IF(MID($C3914,1,1)="c",$Y$3+$Y$4*$F3914+$Y$5*$G3914+$BR$43,""),"")</f>
        <v/>
      </c>
      <c r="J3914" s="92" t="str">
        <f t="shared" ref="J3914:J3977" si="622">IF($A3914&lt;&gt;"",IF(MID($C3914,1,1)="r",$Y$3+$Y$4*$F3914+$Y$5*$G3914+$BR$43,""),"")</f>
        <v/>
      </c>
      <c r="K3914" s="92" t="str">
        <f t="shared" ref="K3914:K3977" si="623">IF($A3914&lt;&gt;"",IF(MID($C3914,1,1)="u",$Y$3+$Y$4*$F3914+$Y$5*$G3914+$BR$43,""),"")</f>
        <v/>
      </c>
      <c r="L3914" s="92" t="str">
        <f t="shared" ref="L3914:L3977" si="624">IF($A3914&lt;&gt;"",IF(MID($C3914,1,1)="p",$Y$3+$Y$4*$F3914+$Y$5*$G3914+$BR$43,""),"")</f>
        <v/>
      </c>
      <c r="M3914" s="95" t="str">
        <f>IF(A3914&lt;&gt;"",IF(MID(C3914,1,1)="c",SigmaEpsConcrete(I3914,$AN$30:$AN$33,$AR$30:$AR$33,$AS$26,$AS$27,$AS$28,$AQ$20,$AU$19),""),"")</f>
        <v/>
      </c>
      <c r="N3914" s="95" t="str">
        <f>IF(A3914&lt;&gt;"",IF(MID(C3914,1,1)="r",SigmaEpsReinf(J3914,$AS$42:$AS$43,$AS$41,$AS$39,$AS$40,$AQ$38),""),"")</f>
        <v/>
      </c>
      <c r="Q3914" s="92" t="str">
        <f t="shared" si="616"/>
        <v/>
      </c>
      <c r="R3914" s="92" t="str">
        <f t="shared" si="617"/>
        <v/>
      </c>
      <c r="U3914" s="5"/>
      <c r="V3914" s="5"/>
      <c r="W3914" s="94" t="str">
        <f t="shared" ref="W3914:W3977" si="625">IF(A3914&lt;&gt;"",F3914-$AU$105,"")</f>
        <v/>
      </c>
      <c r="X3914" s="94" t="str">
        <f t="shared" si="618"/>
        <v/>
      </c>
      <c r="Y3914" s="5"/>
      <c r="BK3914" s="8"/>
      <c r="BL3914" s="5"/>
      <c r="BM3914" s="5"/>
      <c r="BN3914" s="5"/>
      <c r="BO3914" s="5"/>
      <c r="BP3914" s="1"/>
      <c r="BQ3914" s="1"/>
      <c r="BR3914" s="1"/>
      <c r="BS3914" s="1"/>
      <c r="BT3914" s="1"/>
      <c r="BU3914" s="4"/>
      <c r="BV3914" s="1"/>
      <c r="BW3914" s="3"/>
      <c r="BX3914" s="4"/>
      <c r="BY3914" s="5"/>
      <c r="BZ3914" s="5"/>
      <c r="CA3914" s="5"/>
      <c r="CB3914" s="5"/>
      <c r="CC3914" s="5"/>
      <c r="CD3914" s="43"/>
    </row>
    <row r="3915" spans="1:82" x14ac:dyDescent="0.25">
      <c r="A3915" s="8"/>
      <c r="B3915" s="5"/>
      <c r="C3915" s="5"/>
      <c r="D3915" s="5"/>
      <c r="E3915" s="5"/>
      <c r="F3915" s="94" t="str">
        <f t="shared" si="619"/>
        <v/>
      </c>
      <c r="G3915" s="94" t="str">
        <f t="shared" si="620"/>
        <v/>
      </c>
      <c r="H3915" s="127" t="str">
        <f>IF(A3915&lt;&gt;"",IF(MID(C3915,1,1)="c",$AS$26,IF(MID(C3915,1,1)="r",$AS$41,IF(MID(C3915,1,1)="p",#REF!,#REF!))),"")</f>
        <v/>
      </c>
      <c r="I3915" s="92" t="str">
        <f t="shared" si="621"/>
        <v/>
      </c>
      <c r="J3915" s="92" t="str">
        <f t="shared" si="622"/>
        <v/>
      </c>
      <c r="K3915" s="92" t="str">
        <f t="shared" si="623"/>
        <v/>
      </c>
      <c r="L3915" s="92" t="str">
        <f t="shared" si="624"/>
        <v/>
      </c>
      <c r="M3915" s="95" t="str">
        <f>IF(A3915&lt;&gt;"",IF(MID(C3915,1,1)="c",SigmaEpsConcrete(I3915,$AN$30:$AN$33,$AR$30:$AR$33,$AS$26,$AS$27,$AS$28,$AQ$20,$AU$19),""),"")</f>
        <v/>
      </c>
      <c r="N3915" s="95" t="str">
        <f>IF(A3915&lt;&gt;"",IF(MID(C3915,1,1)="r",SigmaEpsReinf(J3915,$AS$42:$AS$43,$AS$41,$AS$39,$AS$40,$AQ$38),""),"")</f>
        <v/>
      </c>
      <c r="Q3915" s="92" t="str">
        <f t="shared" ref="Q3915:Q3978" si="626">IF(A3915&lt;&gt;"",IF(MID(C3915,1,1)="c",IF(ISERROR(M3915/I3915),"",M3915/I3915),""),"")</f>
        <v/>
      </c>
      <c r="R3915" s="92" t="str">
        <f t="shared" ref="R3915:R3978" si="627">IF(A3915&lt;&gt;"",IF(MID(C3915,1,1)="r",IF(ISERROR(N3915/J3915),"",N3915/J3915),""),"")</f>
        <v/>
      </c>
      <c r="U3915" s="5"/>
      <c r="V3915" s="5"/>
      <c r="W3915" s="94" t="str">
        <f t="shared" si="625"/>
        <v/>
      </c>
      <c r="X3915" s="94" t="str">
        <f t="shared" ref="X3915:X3978" si="628">IF(B3915&lt;&gt;"",G3915-$AU$106,"")</f>
        <v/>
      </c>
      <c r="Y3915" s="5"/>
      <c r="BK3915" s="8"/>
      <c r="BL3915" s="5"/>
      <c r="BM3915" s="5"/>
      <c r="BN3915" s="5"/>
      <c r="BO3915" s="5"/>
      <c r="BP3915" s="1"/>
      <c r="BQ3915" s="1"/>
      <c r="BR3915" s="1"/>
      <c r="BS3915" s="1"/>
      <c r="BT3915" s="1"/>
      <c r="BU3915" s="4"/>
      <c r="BV3915" s="1"/>
      <c r="BW3915" s="3"/>
      <c r="BX3915" s="4"/>
      <c r="BY3915" s="5"/>
      <c r="BZ3915" s="5"/>
      <c r="CA3915" s="5"/>
      <c r="CB3915" s="5"/>
      <c r="CC3915" s="5"/>
      <c r="CD3915" s="43"/>
    </row>
    <row r="3916" spans="1:82" x14ac:dyDescent="0.25">
      <c r="A3916" s="8"/>
      <c r="B3916" s="5"/>
      <c r="C3916" s="5"/>
      <c r="D3916" s="5"/>
      <c r="E3916" s="5"/>
      <c r="F3916" s="94" t="str">
        <f t="shared" si="619"/>
        <v/>
      </c>
      <c r="G3916" s="94" t="str">
        <f t="shared" si="620"/>
        <v/>
      </c>
      <c r="H3916" s="127" t="str">
        <f>IF(A3916&lt;&gt;"",IF(MID(C3916,1,1)="c",$AS$26,IF(MID(C3916,1,1)="r",$AS$41,IF(MID(C3916,1,1)="p",#REF!,#REF!))),"")</f>
        <v/>
      </c>
      <c r="I3916" s="92" t="str">
        <f t="shared" si="621"/>
        <v/>
      </c>
      <c r="J3916" s="92" t="str">
        <f t="shared" si="622"/>
        <v/>
      </c>
      <c r="K3916" s="92" t="str">
        <f t="shared" si="623"/>
        <v/>
      </c>
      <c r="L3916" s="92" t="str">
        <f t="shared" si="624"/>
        <v/>
      </c>
      <c r="M3916" s="95" t="str">
        <f>IF(A3916&lt;&gt;"",IF(MID(C3916,1,1)="c",SigmaEpsConcrete(I3916,$AN$30:$AN$33,$AR$30:$AR$33,$AS$26,$AS$27,$AS$28,$AQ$20,$AU$19),""),"")</f>
        <v/>
      </c>
      <c r="N3916" s="95" t="str">
        <f>IF(A3916&lt;&gt;"",IF(MID(C3916,1,1)="r",SigmaEpsReinf(J3916,$AS$42:$AS$43,$AS$41,$AS$39,$AS$40,$AQ$38),""),"")</f>
        <v/>
      </c>
      <c r="Q3916" s="92" t="str">
        <f t="shared" si="626"/>
        <v/>
      </c>
      <c r="R3916" s="92" t="str">
        <f t="shared" si="627"/>
        <v/>
      </c>
      <c r="U3916" s="5"/>
      <c r="V3916" s="5"/>
      <c r="W3916" s="94" t="str">
        <f t="shared" si="625"/>
        <v/>
      </c>
      <c r="X3916" s="94" t="str">
        <f t="shared" si="628"/>
        <v/>
      </c>
      <c r="Y3916" s="5"/>
      <c r="BK3916" s="8"/>
      <c r="BL3916" s="5"/>
      <c r="BM3916" s="5"/>
      <c r="BN3916" s="5"/>
      <c r="BO3916" s="5"/>
      <c r="BP3916" s="1"/>
      <c r="BQ3916" s="1"/>
      <c r="BR3916" s="1"/>
      <c r="BS3916" s="1"/>
      <c r="BT3916" s="1"/>
      <c r="BU3916" s="4"/>
      <c r="BV3916" s="1"/>
      <c r="BW3916" s="3"/>
      <c r="BX3916" s="4"/>
      <c r="BY3916" s="5"/>
      <c r="BZ3916" s="5"/>
      <c r="CA3916" s="5"/>
      <c r="CB3916" s="5"/>
      <c r="CC3916" s="5"/>
      <c r="CD3916" s="43"/>
    </row>
    <row r="3917" spans="1:82" x14ac:dyDescent="0.25">
      <c r="A3917" s="8"/>
      <c r="B3917" s="5"/>
      <c r="C3917" s="5"/>
      <c r="D3917" s="5"/>
      <c r="E3917" s="5"/>
      <c r="F3917" s="94" t="str">
        <f t="shared" si="619"/>
        <v/>
      </c>
      <c r="G3917" s="94" t="str">
        <f t="shared" si="620"/>
        <v/>
      </c>
      <c r="H3917" s="127" t="str">
        <f>IF(A3917&lt;&gt;"",IF(MID(C3917,1,1)="c",$AS$26,IF(MID(C3917,1,1)="r",$AS$41,IF(MID(C3917,1,1)="p",#REF!,#REF!))),"")</f>
        <v/>
      </c>
      <c r="I3917" s="92" t="str">
        <f t="shared" si="621"/>
        <v/>
      </c>
      <c r="J3917" s="92" t="str">
        <f t="shared" si="622"/>
        <v/>
      </c>
      <c r="K3917" s="92" t="str">
        <f t="shared" si="623"/>
        <v/>
      </c>
      <c r="L3917" s="92" t="str">
        <f t="shared" si="624"/>
        <v/>
      </c>
      <c r="M3917" s="95" t="str">
        <f>IF(A3917&lt;&gt;"",IF(MID(C3917,1,1)="c",SigmaEpsConcrete(I3917,$AN$30:$AN$33,$AR$30:$AR$33,$AS$26,$AS$27,$AS$28,$AQ$20,$AU$19),""),"")</f>
        <v/>
      </c>
      <c r="N3917" s="95" t="str">
        <f>IF(A3917&lt;&gt;"",IF(MID(C3917,1,1)="r",SigmaEpsReinf(J3917,$AS$42:$AS$43,$AS$41,$AS$39,$AS$40,$AQ$38),""),"")</f>
        <v/>
      </c>
      <c r="Q3917" s="92" t="str">
        <f t="shared" si="626"/>
        <v/>
      </c>
      <c r="R3917" s="92" t="str">
        <f t="shared" si="627"/>
        <v/>
      </c>
      <c r="U3917" s="5"/>
      <c r="V3917" s="5"/>
      <c r="W3917" s="94" t="str">
        <f t="shared" si="625"/>
        <v/>
      </c>
      <c r="X3917" s="94" t="str">
        <f t="shared" si="628"/>
        <v/>
      </c>
      <c r="Y3917" s="5"/>
      <c r="BK3917" s="8"/>
      <c r="BL3917" s="5"/>
      <c r="BM3917" s="5"/>
      <c r="BN3917" s="5"/>
      <c r="BO3917" s="5"/>
      <c r="BP3917" s="1"/>
      <c r="BQ3917" s="1"/>
      <c r="BR3917" s="1"/>
      <c r="BS3917" s="1"/>
      <c r="BT3917" s="1"/>
      <c r="BU3917" s="4"/>
      <c r="BV3917" s="1"/>
      <c r="BW3917" s="3"/>
      <c r="BX3917" s="4"/>
      <c r="BY3917" s="5"/>
      <c r="BZ3917" s="5"/>
      <c r="CA3917" s="5"/>
      <c r="CB3917" s="5"/>
      <c r="CC3917" s="5"/>
      <c r="CD3917" s="43"/>
    </row>
    <row r="3918" spans="1:82" x14ac:dyDescent="0.25">
      <c r="A3918" s="8"/>
      <c r="B3918" s="5"/>
      <c r="C3918" s="5"/>
      <c r="D3918" s="5"/>
      <c r="E3918" s="5"/>
      <c r="F3918" s="94" t="str">
        <f t="shared" si="619"/>
        <v/>
      </c>
      <c r="G3918" s="94" t="str">
        <f t="shared" si="620"/>
        <v/>
      </c>
      <c r="H3918" s="127" t="str">
        <f>IF(A3918&lt;&gt;"",IF(MID(C3918,1,1)="c",$AS$26,IF(MID(C3918,1,1)="r",$AS$41,IF(MID(C3918,1,1)="p",#REF!,#REF!))),"")</f>
        <v/>
      </c>
      <c r="I3918" s="92" t="str">
        <f t="shared" si="621"/>
        <v/>
      </c>
      <c r="J3918" s="92" t="str">
        <f t="shared" si="622"/>
        <v/>
      </c>
      <c r="K3918" s="92" t="str">
        <f t="shared" si="623"/>
        <v/>
      </c>
      <c r="L3918" s="92" t="str">
        <f t="shared" si="624"/>
        <v/>
      </c>
      <c r="M3918" s="95" t="str">
        <f>IF(A3918&lt;&gt;"",IF(MID(C3918,1,1)="c",SigmaEpsConcrete(I3918,$AN$30:$AN$33,$AR$30:$AR$33,$AS$26,$AS$27,$AS$28,$AQ$20,$AU$19),""),"")</f>
        <v/>
      </c>
      <c r="N3918" s="95" t="str">
        <f>IF(A3918&lt;&gt;"",IF(MID(C3918,1,1)="r",SigmaEpsReinf(J3918,$AS$42:$AS$43,$AS$41,$AS$39,$AS$40,$AQ$38),""),"")</f>
        <v/>
      </c>
      <c r="Q3918" s="92" t="str">
        <f t="shared" si="626"/>
        <v/>
      </c>
      <c r="R3918" s="92" t="str">
        <f t="shared" si="627"/>
        <v/>
      </c>
      <c r="U3918" s="5"/>
      <c r="V3918" s="5"/>
      <c r="W3918" s="94" t="str">
        <f t="shared" si="625"/>
        <v/>
      </c>
      <c r="X3918" s="94" t="str">
        <f t="shared" si="628"/>
        <v/>
      </c>
      <c r="Y3918" s="5"/>
      <c r="BK3918" s="8"/>
      <c r="BL3918" s="5"/>
      <c r="BM3918" s="5"/>
      <c r="BN3918" s="5"/>
      <c r="BO3918" s="5"/>
      <c r="BP3918" s="1"/>
      <c r="BQ3918" s="1"/>
      <c r="BR3918" s="1"/>
      <c r="BS3918" s="1"/>
      <c r="BT3918" s="1"/>
      <c r="BU3918" s="4"/>
      <c r="BV3918" s="1"/>
      <c r="BW3918" s="3"/>
      <c r="BX3918" s="4"/>
      <c r="BY3918" s="5"/>
      <c r="BZ3918" s="5"/>
      <c r="CA3918" s="5"/>
      <c r="CB3918" s="5"/>
      <c r="CC3918" s="5"/>
      <c r="CD3918" s="43"/>
    </row>
    <row r="3919" spans="1:82" x14ac:dyDescent="0.25">
      <c r="A3919" s="8"/>
      <c r="B3919" s="5"/>
      <c r="C3919" s="5"/>
      <c r="D3919" s="5"/>
      <c r="E3919" s="5"/>
      <c r="F3919" s="94" t="str">
        <f t="shared" si="619"/>
        <v/>
      </c>
      <c r="G3919" s="94" t="str">
        <f t="shared" si="620"/>
        <v/>
      </c>
      <c r="H3919" s="127" t="str">
        <f>IF(A3919&lt;&gt;"",IF(MID(C3919,1,1)="c",$AS$26,IF(MID(C3919,1,1)="r",$AS$41,IF(MID(C3919,1,1)="p",#REF!,#REF!))),"")</f>
        <v/>
      </c>
      <c r="I3919" s="92" t="str">
        <f t="shared" si="621"/>
        <v/>
      </c>
      <c r="J3919" s="92" t="str">
        <f t="shared" si="622"/>
        <v/>
      </c>
      <c r="K3919" s="92" t="str">
        <f t="shared" si="623"/>
        <v/>
      </c>
      <c r="L3919" s="92" t="str">
        <f t="shared" si="624"/>
        <v/>
      </c>
      <c r="M3919" s="95" t="str">
        <f>IF(A3919&lt;&gt;"",IF(MID(C3919,1,1)="c",SigmaEpsConcrete(I3919,$AN$30:$AN$33,$AR$30:$AR$33,$AS$26,$AS$27,$AS$28,$AQ$20,$AU$19),""),"")</f>
        <v/>
      </c>
      <c r="N3919" s="95" t="str">
        <f>IF(A3919&lt;&gt;"",IF(MID(C3919,1,1)="r",SigmaEpsReinf(J3919,$AS$42:$AS$43,$AS$41,$AS$39,$AS$40,$AQ$38),""),"")</f>
        <v/>
      </c>
      <c r="Q3919" s="92" t="str">
        <f t="shared" si="626"/>
        <v/>
      </c>
      <c r="R3919" s="92" t="str">
        <f t="shared" si="627"/>
        <v/>
      </c>
      <c r="U3919" s="5"/>
      <c r="V3919" s="5"/>
      <c r="W3919" s="94" t="str">
        <f t="shared" si="625"/>
        <v/>
      </c>
      <c r="X3919" s="94" t="str">
        <f t="shared" si="628"/>
        <v/>
      </c>
      <c r="Y3919" s="5"/>
      <c r="BK3919" s="8"/>
      <c r="BL3919" s="5"/>
      <c r="BM3919" s="5"/>
      <c r="BN3919" s="5"/>
      <c r="BO3919" s="5"/>
      <c r="BP3919" s="1"/>
      <c r="BQ3919" s="1"/>
      <c r="BR3919" s="1"/>
      <c r="BS3919" s="1"/>
      <c r="BT3919" s="1"/>
      <c r="BU3919" s="4"/>
      <c r="BV3919" s="1"/>
      <c r="BW3919" s="3"/>
      <c r="BX3919" s="4"/>
      <c r="BY3919" s="5"/>
      <c r="BZ3919" s="5"/>
      <c r="CA3919" s="5"/>
      <c r="CB3919" s="5"/>
      <c r="CC3919" s="5"/>
      <c r="CD3919" s="43"/>
    </row>
    <row r="3920" spans="1:82" x14ac:dyDescent="0.25">
      <c r="A3920" s="8"/>
      <c r="B3920" s="5"/>
      <c r="C3920" s="5"/>
      <c r="D3920" s="5"/>
      <c r="E3920" s="5"/>
      <c r="F3920" s="94" t="str">
        <f t="shared" si="619"/>
        <v/>
      </c>
      <c r="G3920" s="94" t="str">
        <f t="shared" si="620"/>
        <v/>
      </c>
      <c r="H3920" s="127" t="str">
        <f>IF(A3920&lt;&gt;"",IF(MID(C3920,1,1)="c",$AS$26,IF(MID(C3920,1,1)="r",$AS$41,IF(MID(C3920,1,1)="p",#REF!,#REF!))),"")</f>
        <v/>
      </c>
      <c r="I3920" s="92" t="str">
        <f t="shared" si="621"/>
        <v/>
      </c>
      <c r="J3920" s="92" t="str">
        <f t="shared" si="622"/>
        <v/>
      </c>
      <c r="K3920" s="92" t="str">
        <f t="shared" si="623"/>
        <v/>
      </c>
      <c r="L3920" s="92" t="str">
        <f t="shared" si="624"/>
        <v/>
      </c>
      <c r="M3920" s="95" t="str">
        <f>IF(A3920&lt;&gt;"",IF(MID(C3920,1,1)="c",SigmaEpsConcrete(I3920,$AN$30:$AN$33,$AR$30:$AR$33,$AS$26,$AS$27,$AS$28,$AQ$20,$AU$19),""),"")</f>
        <v/>
      </c>
      <c r="N3920" s="95" t="str">
        <f>IF(A3920&lt;&gt;"",IF(MID(C3920,1,1)="r",SigmaEpsReinf(J3920,$AS$42:$AS$43,$AS$41,$AS$39,$AS$40,$AQ$38),""),"")</f>
        <v/>
      </c>
      <c r="Q3920" s="92" t="str">
        <f t="shared" si="626"/>
        <v/>
      </c>
      <c r="R3920" s="92" t="str">
        <f t="shared" si="627"/>
        <v/>
      </c>
      <c r="U3920" s="5"/>
      <c r="V3920" s="5"/>
      <c r="W3920" s="94" t="str">
        <f t="shared" si="625"/>
        <v/>
      </c>
      <c r="X3920" s="94" t="str">
        <f t="shared" si="628"/>
        <v/>
      </c>
      <c r="Y3920" s="5"/>
      <c r="BK3920" s="8"/>
      <c r="BL3920" s="5"/>
      <c r="BM3920" s="5"/>
      <c r="BN3920" s="5"/>
      <c r="BO3920" s="5"/>
      <c r="BP3920" s="1"/>
      <c r="BQ3920" s="1"/>
      <c r="BR3920" s="1"/>
      <c r="BS3920" s="1"/>
      <c r="BT3920" s="1"/>
      <c r="BU3920" s="4"/>
      <c r="BV3920" s="1"/>
      <c r="BW3920" s="3"/>
      <c r="BX3920" s="4"/>
      <c r="BY3920" s="5"/>
      <c r="BZ3920" s="5"/>
      <c r="CA3920" s="5"/>
      <c r="CB3920" s="5"/>
      <c r="CC3920" s="5"/>
      <c r="CD3920" s="43"/>
    </row>
    <row r="3921" spans="1:82" x14ac:dyDescent="0.25">
      <c r="A3921" s="8"/>
      <c r="B3921" s="5"/>
      <c r="C3921" s="5"/>
      <c r="D3921" s="5"/>
      <c r="E3921" s="5"/>
      <c r="F3921" s="94" t="str">
        <f t="shared" si="619"/>
        <v/>
      </c>
      <c r="G3921" s="94" t="str">
        <f t="shared" si="620"/>
        <v/>
      </c>
      <c r="H3921" s="127" t="str">
        <f>IF(A3921&lt;&gt;"",IF(MID(C3921,1,1)="c",$AS$26,IF(MID(C3921,1,1)="r",$AS$41,IF(MID(C3921,1,1)="p",#REF!,#REF!))),"")</f>
        <v/>
      </c>
      <c r="I3921" s="92" t="str">
        <f t="shared" si="621"/>
        <v/>
      </c>
      <c r="J3921" s="92" t="str">
        <f t="shared" si="622"/>
        <v/>
      </c>
      <c r="K3921" s="92" t="str">
        <f t="shared" si="623"/>
        <v/>
      </c>
      <c r="L3921" s="92" t="str">
        <f t="shared" si="624"/>
        <v/>
      </c>
      <c r="M3921" s="95" t="str">
        <f>IF(A3921&lt;&gt;"",IF(MID(C3921,1,1)="c",SigmaEpsConcrete(I3921,$AN$30:$AN$33,$AR$30:$AR$33,$AS$26,$AS$27,$AS$28,$AQ$20,$AU$19),""),"")</f>
        <v/>
      </c>
      <c r="N3921" s="95" t="str">
        <f>IF(A3921&lt;&gt;"",IF(MID(C3921,1,1)="r",SigmaEpsReinf(J3921,$AS$42:$AS$43,$AS$41,$AS$39,$AS$40,$AQ$38),""),"")</f>
        <v/>
      </c>
      <c r="Q3921" s="92" t="str">
        <f t="shared" si="626"/>
        <v/>
      </c>
      <c r="R3921" s="92" t="str">
        <f t="shared" si="627"/>
        <v/>
      </c>
      <c r="U3921" s="5"/>
      <c r="V3921" s="5"/>
      <c r="W3921" s="94" t="str">
        <f t="shared" si="625"/>
        <v/>
      </c>
      <c r="X3921" s="94" t="str">
        <f t="shared" si="628"/>
        <v/>
      </c>
      <c r="Y3921" s="5"/>
      <c r="BK3921" s="8"/>
      <c r="BL3921" s="5"/>
      <c r="BM3921" s="5"/>
      <c r="BN3921" s="5"/>
      <c r="BO3921" s="5"/>
      <c r="BP3921" s="1"/>
      <c r="BQ3921" s="1"/>
      <c r="BR3921" s="1"/>
      <c r="BS3921" s="1"/>
      <c r="BT3921" s="1"/>
      <c r="BU3921" s="4"/>
      <c r="BV3921" s="1"/>
      <c r="BW3921" s="3"/>
      <c r="BX3921" s="4"/>
      <c r="BY3921" s="5"/>
      <c r="BZ3921" s="5"/>
      <c r="CA3921" s="5"/>
      <c r="CB3921" s="5"/>
      <c r="CC3921" s="5"/>
      <c r="CD3921" s="43"/>
    </row>
    <row r="3922" spans="1:82" x14ac:dyDescent="0.25">
      <c r="A3922" s="8"/>
      <c r="B3922" s="5"/>
      <c r="C3922" s="5"/>
      <c r="D3922" s="5"/>
      <c r="E3922" s="5"/>
      <c r="F3922" s="94" t="str">
        <f t="shared" si="619"/>
        <v/>
      </c>
      <c r="G3922" s="94" t="str">
        <f t="shared" si="620"/>
        <v/>
      </c>
      <c r="H3922" s="127" t="str">
        <f>IF(A3922&lt;&gt;"",IF(MID(C3922,1,1)="c",$AS$26,IF(MID(C3922,1,1)="r",$AS$41,IF(MID(C3922,1,1)="p",#REF!,#REF!))),"")</f>
        <v/>
      </c>
      <c r="I3922" s="92" t="str">
        <f t="shared" si="621"/>
        <v/>
      </c>
      <c r="J3922" s="92" t="str">
        <f t="shared" si="622"/>
        <v/>
      </c>
      <c r="K3922" s="92" t="str">
        <f t="shared" si="623"/>
        <v/>
      </c>
      <c r="L3922" s="92" t="str">
        <f t="shared" si="624"/>
        <v/>
      </c>
      <c r="M3922" s="95" t="str">
        <f>IF(A3922&lt;&gt;"",IF(MID(C3922,1,1)="c",SigmaEpsConcrete(I3922,$AN$30:$AN$33,$AR$30:$AR$33,$AS$26,$AS$27,$AS$28,$AQ$20,$AU$19),""),"")</f>
        <v/>
      </c>
      <c r="N3922" s="95" t="str">
        <f>IF(A3922&lt;&gt;"",IF(MID(C3922,1,1)="r",SigmaEpsReinf(J3922,$AS$42:$AS$43,$AS$41,$AS$39,$AS$40,$AQ$38),""),"")</f>
        <v/>
      </c>
      <c r="Q3922" s="92" t="str">
        <f t="shared" si="626"/>
        <v/>
      </c>
      <c r="R3922" s="92" t="str">
        <f t="shared" si="627"/>
        <v/>
      </c>
      <c r="U3922" s="5"/>
      <c r="V3922" s="5"/>
      <c r="W3922" s="94" t="str">
        <f t="shared" si="625"/>
        <v/>
      </c>
      <c r="X3922" s="94" t="str">
        <f t="shared" si="628"/>
        <v/>
      </c>
      <c r="Y3922" s="5"/>
      <c r="BK3922" s="8"/>
      <c r="BL3922" s="5"/>
      <c r="BM3922" s="5"/>
      <c r="BN3922" s="5"/>
      <c r="BO3922" s="5"/>
      <c r="BP3922" s="1"/>
      <c r="BQ3922" s="1"/>
      <c r="BR3922" s="1"/>
      <c r="BS3922" s="1"/>
      <c r="BT3922" s="1"/>
      <c r="BU3922" s="4"/>
      <c r="BV3922" s="1"/>
      <c r="BW3922" s="3"/>
      <c r="BX3922" s="4"/>
      <c r="BY3922" s="5"/>
      <c r="BZ3922" s="5"/>
      <c r="CA3922" s="5"/>
      <c r="CB3922" s="5"/>
      <c r="CC3922" s="5"/>
      <c r="CD3922" s="43"/>
    </row>
    <row r="3923" spans="1:82" x14ac:dyDescent="0.25">
      <c r="A3923" s="8"/>
      <c r="B3923" s="5"/>
      <c r="C3923" s="5"/>
      <c r="D3923" s="5"/>
      <c r="E3923" s="5"/>
      <c r="F3923" s="94" t="str">
        <f t="shared" si="619"/>
        <v/>
      </c>
      <c r="G3923" s="94" t="str">
        <f t="shared" si="620"/>
        <v/>
      </c>
      <c r="H3923" s="127" t="str">
        <f>IF(A3923&lt;&gt;"",IF(MID(C3923,1,1)="c",$AS$26,IF(MID(C3923,1,1)="r",$AS$41,IF(MID(C3923,1,1)="p",#REF!,#REF!))),"")</f>
        <v/>
      </c>
      <c r="I3923" s="92" t="str">
        <f t="shared" si="621"/>
        <v/>
      </c>
      <c r="J3923" s="92" t="str">
        <f t="shared" si="622"/>
        <v/>
      </c>
      <c r="K3923" s="92" t="str">
        <f t="shared" si="623"/>
        <v/>
      </c>
      <c r="L3923" s="92" t="str">
        <f t="shared" si="624"/>
        <v/>
      </c>
      <c r="M3923" s="95" t="str">
        <f>IF(A3923&lt;&gt;"",IF(MID(C3923,1,1)="c",SigmaEpsConcrete(I3923,$AN$30:$AN$33,$AR$30:$AR$33,$AS$26,$AS$27,$AS$28,$AQ$20,$AU$19),""),"")</f>
        <v/>
      </c>
      <c r="N3923" s="95" t="str">
        <f>IF(A3923&lt;&gt;"",IF(MID(C3923,1,1)="r",SigmaEpsReinf(J3923,$AS$42:$AS$43,$AS$41,$AS$39,$AS$40,$AQ$38),""),"")</f>
        <v/>
      </c>
      <c r="Q3923" s="92" t="str">
        <f t="shared" si="626"/>
        <v/>
      </c>
      <c r="R3923" s="92" t="str">
        <f t="shared" si="627"/>
        <v/>
      </c>
      <c r="U3923" s="5"/>
      <c r="V3923" s="5"/>
      <c r="W3923" s="94" t="str">
        <f t="shared" si="625"/>
        <v/>
      </c>
      <c r="X3923" s="94" t="str">
        <f t="shared" si="628"/>
        <v/>
      </c>
      <c r="Y3923" s="5"/>
      <c r="BK3923" s="8"/>
      <c r="BL3923" s="5"/>
      <c r="BM3923" s="5"/>
      <c r="BN3923" s="5"/>
      <c r="BO3923" s="5"/>
      <c r="BP3923" s="1"/>
      <c r="BQ3923" s="1"/>
      <c r="BR3923" s="1"/>
      <c r="BS3923" s="1"/>
      <c r="BT3923" s="1"/>
      <c r="BU3923" s="4"/>
      <c r="BV3923" s="1"/>
      <c r="BW3923" s="3"/>
      <c r="BX3923" s="4"/>
      <c r="BY3923" s="5"/>
      <c r="BZ3923" s="5"/>
      <c r="CA3923" s="5"/>
      <c r="CB3923" s="5"/>
      <c r="CC3923" s="5"/>
      <c r="CD3923" s="43"/>
    </row>
    <row r="3924" spans="1:82" x14ac:dyDescent="0.25">
      <c r="A3924" s="8"/>
      <c r="B3924" s="5"/>
      <c r="C3924" s="5"/>
      <c r="D3924" s="5"/>
      <c r="E3924" s="5"/>
      <c r="F3924" s="94" t="str">
        <f t="shared" si="619"/>
        <v/>
      </c>
      <c r="G3924" s="94" t="str">
        <f t="shared" si="620"/>
        <v/>
      </c>
      <c r="H3924" s="127" t="str">
        <f>IF(A3924&lt;&gt;"",IF(MID(C3924,1,1)="c",$AS$26,IF(MID(C3924,1,1)="r",$AS$41,IF(MID(C3924,1,1)="p",#REF!,#REF!))),"")</f>
        <v/>
      </c>
      <c r="I3924" s="92" t="str">
        <f t="shared" si="621"/>
        <v/>
      </c>
      <c r="J3924" s="92" t="str">
        <f t="shared" si="622"/>
        <v/>
      </c>
      <c r="K3924" s="92" t="str">
        <f t="shared" si="623"/>
        <v/>
      </c>
      <c r="L3924" s="92" t="str">
        <f t="shared" si="624"/>
        <v/>
      </c>
      <c r="M3924" s="95" t="str">
        <f>IF(A3924&lt;&gt;"",IF(MID(C3924,1,1)="c",SigmaEpsConcrete(I3924,$AN$30:$AN$33,$AR$30:$AR$33,$AS$26,$AS$27,$AS$28,$AQ$20,$AU$19),""),"")</f>
        <v/>
      </c>
      <c r="N3924" s="95" t="str">
        <f>IF(A3924&lt;&gt;"",IF(MID(C3924,1,1)="r",SigmaEpsReinf(J3924,$AS$42:$AS$43,$AS$41,$AS$39,$AS$40,$AQ$38),""),"")</f>
        <v/>
      </c>
      <c r="Q3924" s="92" t="str">
        <f t="shared" si="626"/>
        <v/>
      </c>
      <c r="R3924" s="92" t="str">
        <f t="shared" si="627"/>
        <v/>
      </c>
      <c r="U3924" s="5"/>
      <c r="V3924" s="5"/>
      <c r="W3924" s="94" t="str">
        <f t="shared" si="625"/>
        <v/>
      </c>
      <c r="X3924" s="94" t="str">
        <f t="shared" si="628"/>
        <v/>
      </c>
      <c r="Y3924" s="5"/>
      <c r="BK3924" s="8"/>
      <c r="BL3924" s="5"/>
      <c r="BM3924" s="5"/>
      <c r="BN3924" s="5"/>
      <c r="BO3924" s="5"/>
      <c r="BP3924" s="1"/>
      <c r="BQ3924" s="1"/>
      <c r="BR3924" s="1"/>
      <c r="BS3924" s="1"/>
      <c r="BT3924" s="1"/>
      <c r="BU3924" s="4"/>
      <c r="BV3924" s="1"/>
      <c r="BW3924" s="3"/>
      <c r="BX3924" s="4"/>
      <c r="BY3924" s="5"/>
      <c r="BZ3924" s="5"/>
      <c r="CA3924" s="5"/>
      <c r="CB3924" s="5"/>
      <c r="CC3924" s="5"/>
      <c r="CD3924" s="43"/>
    </row>
    <row r="3925" spans="1:82" x14ac:dyDescent="0.25">
      <c r="A3925" s="8"/>
      <c r="B3925" s="5"/>
      <c r="C3925" s="5"/>
      <c r="D3925" s="5"/>
      <c r="E3925" s="5"/>
      <c r="F3925" s="94" t="str">
        <f t="shared" si="619"/>
        <v/>
      </c>
      <c r="G3925" s="94" t="str">
        <f t="shared" si="620"/>
        <v/>
      </c>
      <c r="H3925" s="127" t="str">
        <f>IF(A3925&lt;&gt;"",IF(MID(C3925,1,1)="c",$AS$26,IF(MID(C3925,1,1)="r",$AS$41,IF(MID(C3925,1,1)="p",#REF!,#REF!))),"")</f>
        <v/>
      </c>
      <c r="I3925" s="92" t="str">
        <f t="shared" si="621"/>
        <v/>
      </c>
      <c r="J3925" s="92" t="str">
        <f t="shared" si="622"/>
        <v/>
      </c>
      <c r="K3925" s="92" t="str">
        <f t="shared" si="623"/>
        <v/>
      </c>
      <c r="L3925" s="92" t="str">
        <f t="shared" si="624"/>
        <v/>
      </c>
      <c r="M3925" s="95" t="str">
        <f>IF(A3925&lt;&gt;"",IF(MID(C3925,1,1)="c",SigmaEpsConcrete(I3925,$AN$30:$AN$33,$AR$30:$AR$33,$AS$26,$AS$27,$AS$28,$AQ$20,$AU$19),""),"")</f>
        <v/>
      </c>
      <c r="N3925" s="95" t="str">
        <f>IF(A3925&lt;&gt;"",IF(MID(C3925,1,1)="r",SigmaEpsReinf(J3925,$AS$42:$AS$43,$AS$41,$AS$39,$AS$40,$AQ$38),""),"")</f>
        <v/>
      </c>
      <c r="Q3925" s="92" t="str">
        <f t="shared" si="626"/>
        <v/>
      </c>
      <c r="R3925" s="92" t="str">
        <f t="shared" si="627"/>
        <v/>
      </c>
      <c r="U3925" s="5"/>
      <c r="V3925" s="5"/>
      <c r="W3925" s="94" t="str">
        <f t="shared" si="625"/>
        <v/>
      </c>
      <c r="X3925" s="94" t="str">
        <f t="shared" si="628"/>
        <v/>
      </c>
      <c r="Y3925" s="5"/>
      <c r="BK3925" s="8"/>
      <c r="BL3925" s="5"/>
      <c r="BM3925" s="5"/>
      <c r="BN3925" s="5"/>
      <c r="BO3925" s="5"/>
      <c r="BP3925" s="1"/>
      <c r="BQ3925" s="1"/>
      <c r="BR3925" s="1"/>
      <c r="BS3925" s="1"/>
      <c r="BT3925" s="1"/>
      <c r="BU3925" s="4"/>
      <c r="BV3925" s="1"/>
      <c r="BW3925" s="3"/>
      <c r="BX3925" s="4"/>
      <c r="BY3925" s="5"/>
      <c r="BZ3925" s="5"/>
      <c r="CA3925" s="5"/>
      <c r="CB3925" s="5"/>
      <c r="CC3925" s="5"/>
      <c r="CD3925" s="43"/>
    </row>
    <row r="3926" spans="1:82" x14ac:dyDescent="0.25">
      <c r="A3926" s="8"/>
      <c r="B3926" s="5"/>
      <c r="C3926" s="5"/>
      <c r="D3926" s="5"/>
      <c r="E3926" s="5"/>
      <c r="F3926" s="94" t="str">
        <f t="shared" si="619"/>
        <v/>
      </c>
      <c r="G3926" s="94" t="str">
        <f t="shared" si="620"/>
        <v/>
      </c>
      <c r="H3926" s="127" t="str">
        <f>IF(A3926&lt;&gt;"",IF(MID(C3926,1,1)="c",$AS$26,IF(MID(C3926,1,1)="r",$AS$41,IF(MID(C3926,1,1)="p",#REF!,#REF!))),"")</f>
        <v/>
      </c>
      <c r="I3926" s="92" t="str">
        <f t="shared" si="621"/>
        <v/>
      </c>
      <c r="J3926" s="92" t="str">
        <f t="shared" si="622"/>
        <v/>
      </c>
      <c r="K3926" s="92" t="str">
        <f t="shared" si="623"/>
        <v/>
      </c>
      <c r="L3926" s="92" t="str">
        <f t="shared" si="624"/>
        <v/>
      </c>
      <c r="M3926" s="95" t="str">
        <f>IF(A3926&lt;&gt;"",IF(MID(C3926,1,1)="c",SigmaEpsConcrete(I3926,$AN$30:$AN$33,$AR$30:$AR$33,$AS$26,$AS$27,$AS$28,$AQ$20,$AU$19),""),"")</f>
        <v/>
      </c>
      <c r="N3926" s="95" t="str">
        <f>IF(A3926&lt;&gt;"",IF(MID(C3926,1,1)="r",SigmaEpsReinf(J3926,$AS$42:$AS$43,$AS$41,$AS$39,$AS$40,$AQ$38),""),"")</f>
        <v/>
      </c>
      <c r="Q3926" s="92" t="str">
        <f t="shared" si="626"/>
        <v/>
      </c>
      <c r="R3926" s="92" t="str">
        <f t="shared" si="627"/>
        <v/>
      </c>
      <c r="U3926" s="5"/>
      <c r="V3926" s="5"/>
      <c r="W3926" s="94" t="str">
        <f t="shared" si="625"/>
        <v/>
      </c>
      <c r="X3926" s="94" t="str">
        <f t="shared" si="628"/>
        <v/>
      </c>
      <c r="Y3926" s="5"/>
      <c r="BK3926" s="8"/>
      <c r="BL3926" s="5"/>
      <c r="BM3926" s="5"/>
      <c r="BN3926" s="5"/>
      <c r="BO3926" s="5"/>
      <c r="BP3926" s="1"/>
      <c r="BQ3926" s="1"/>
      <c r="BR3926" s="1"/>
      <c r="BS3926" s="1"/>
      <c r="BT3926" s="1"/>
      <c r="BU3926" s="4"/>
      <c r="BV3926" s="1"/>
      <c r="BW3926" s="3"/>
      <c r="BX3926" s="4"/>
      <c r="BY3926" s="5"/>
      <c r="BZ3926" s="5"/>
      <c r="CA3926" s="5"/>
      <c r="CB3926" s="5"/>
      <c r="CC3926" s="5"/>
      <c r="CD3926" s="43"/>
    </row>
    <row r="3927" spans="1:82" x14ac:dyDescent="0.25">
      <c r="A3927" s="8"/>
      <c r="B3927" s="5"/>
      <c r="C3927" s="5"/>
      <c r="D3927" s="5"/>
      <c r="E3927" s="5"/>
      <c r="F3927" s="94" t="str">
        <f t="shared" si="619"/>
        <v/>
      </c>
      <c r="G3927" s="94" t="str">
        <f t="shared" si="620"/>
        <v/>
      </c>
      <c r="H3927" s="127" t="str">
        <f>IF(A3927&lt;&gt;"",IF(MID(C3927,1,1)="c",$AS$26,IF(MID(C3927,1,1)="r",$AS$41,IF(MID(C3927,1,1)="p",#REF!,#REF!))),"")</f>
        <v/>
      </c>
      <c r="I3927" s="92" t="str">
        <f t="shared" si="621"/>
        <v/>
      </c>
      <c r="J3927" s="92" t="str">
        <f t="shared" si="622"/>
        <v/>
      </c>
      <c r="K3927" s="92" t="str">
        <f t="shared" si="623"/>
        <v/>
      </c>
      <c r="L3927" s="92" t="str">
        <f t="shared" si="624"/>
        <v/>
      </c>
      <c r="M3927" s="95" t="str">
        <f>IF(A3927&lt;&gt;"",IF(MID(C3927,1,1)="c",SigmaEpsConcrete(I3927,$AN$30:$AN$33,$AR$30:$AR$33,$AS$26,$AS$27,$AS$28,$AQ$20,$AU$19),""),"")</f>
        <v/>
      </c>
      <c r="N3927" s="95" t="str">
        <f>IF(A3927&lt;&gt;"",IF(MID(C3927,1,1)="r",SigmaEpsReinf(J3927,$AS$42:$AS$43,$AS$41,$AS$39,$AS$40,$AQ$38),""),"")</f>
        <v/>
      </c>
      <c r="Q3927" s="92" t="str">
        <f t="shared" si="626"/>
        <v/>
      </c>
      <c r="R3927" s="92" t="str">
        <f t="shared" si="627"/>
        <v/>
      </c>
      <c r="U3927" s="5"/>
      <c r="V3927" s="5"/>
      <c r="W3927" s="94" t="str">
        <f t="shared" si="625"/>
        <v/>
      </c>
      <c r="X3927" s="94" t="str">
        <f t="shared" si="628"/>
        <v/>
      </c>
      <c r="Y3927" s="5"/>
      <c r="BK3927" s="8"/>
      <c r="BL3927" s="5"/>
      <c r="BM3927" s="5"/>
      <c r="BN3927" s="5"/>
      <c r="BO3927" s="5"/>
      <c r="BP3927" s="1"/>
      <c r="BQ3927" s="1"/>
      <c r="BR3927" s="1"/>
      <c r="BS3927" s="1"/>
      <c r="BT3927" s="1"/>
      <c r="BU3927" s="4"/>
      <c r="BV3927" s="1"/>
      <c r="BW3927" s="3"/>
      <c r="BX3927" s="4"/>
      <c r="BY3927" s="5"/>
      <c r="BZ3927" s="5"/>
      <c r="CA3927" s="5"/>
      <c r="CB3927" s="5"/>
      <c r="CC3927" s="5"/>
      <c r="CD3927" s="43"/>
    </row>
    <row r="3928" spans="1:82" x14ac:dyDescent="0.25">
      <c r="A3928" s="8"/>
      <c r="B3928" s="5"/>
      <c r="C3928" s="5"/>
      <c r="D3928" s="5"/>
      <c r="E3928" s="5"/>
      <c r="F3928" s="94" t="str">
        <f t="shared" si="619"/>
        <v/>
      </c>
      <c r="G3928" s="94" t="str">
        <f t="shared" si="620"/>
        <v/>
      </c>
      <c r="H3928" s="127" t="str">
        <f>IF(A3928&lt;&gt;"",IF(MID(C3928,1,1)="c",$AS$26,IF(MID(C3928,1,1)="r",$AS$41,IF(MID(C3928,1,1)="p",#REF!,#REF!))),"")</f>
        <v/>
      </c>
      <c r="I3928" s="92" t="str">
        <f t="shared" si="621"/>
        <v/>
      </c>
      <c r="J3928" s="92" t="str">
        <f t="shared" si="622"/>
        <v/>
      </c>
      <c r="K3928" s="92" t="str">
        <f t="shared" si="623"/>
        <v/>
      </c>
      <c r="L3928" s="92" t="str">
        <f t="shared" si="624"/>
        <v/>
      </c>
      <c r="M3928" s="95" t="str">
        <f>IF(A3928&lt;&gt;"",IF(MID(C3928,1,1)="c",SigmaEpsConcrete(I3928,$AN$30:$AN$33,$AR$30:$AR$33,$AS$26,$AS$27,$AS$28,$AQ$20,$AU$19),""),"")</f>
        <v/>
      </c>
      <c r="N3928" s="95" t="str">
        <f>IF(A3928&lt;&gt;"",IF(MID(C3928,1,1)="r",SigmaEpsReinf(J3928,$AS$42:$AS$43,$AS$41,$AS$39,$AS$40,$AQ$38),""),"")</f>
        <v/>
      </c>
      <c r="Q3928" s="92" t="str">
        <f t="shared" si="626"/>
        <v/>
      </c>
      <c r="R3928" s="92" t="str">
        <f t="shared" si="627"/>
        <v/>
      </c>
      <c r="U3928" s="5"/>
      <c r="V3928" s="5"/>
      <c r="W3928" s="94" t="str">
        <f t="shared" si="625"/>
        <v/>
      </c>
      <c r="X3928" s="94" t="str">
        <f t="shared" si="628"/>
        <v/>
      </c>
      <c r="Y3928" s="5"/>
      <c r="BK3928" s="8"/>
      <c r="BL3928" s="5"/>
      <c r="BM3928" s="5"/>
      <c r="BN3928" s="5"/>
      <c r="BO3928" s="5"/>
      <c r="BP3928" s="1"/>
      <c r="BQ3928" s="1"/>
      <c r="BR3928" s="1"/>
      <c r="BS3928" s="1"/>
      <c r="BT3928" s="1"/>
      <c r="BU3928" s="4"/>
      <c r="BV3928" s="1"/>
      <c r="BW3928" s="3"/>
      <c r="BX3928" s="4"/>
      <c r="BY3928" s="5"/>
      <c r="BZ3928" s="5"/>
      <c r="CA3928" s="5"/>
      <c r="CB3928" s="5"/>
      <c r="CC3928" s="5"/>
      <c r="CD3928" s="43"/>
    </row>
    <row r="3929" spans="1:82" x14ac:dyDescent="0.25">
      <c r="A3929" s="8"/>
      <c r="B3929" s="5"/>
      <c r="C3929" s="5"/>
      <c r="D3929" s="5"/>
      <c r="E3929" s="5"/>
      <c r="F3929" s="94" t="str">
        <f t="shared" si="619"/>
        <v/>
      </c>
      <c r="G3929" s="94" t="str">
        <f t="shared" si="620"/>
        <v/>
      </c>
      <c r="H3929" s="127" t="str">
        <f>IF(A3929&lt;&gt;"",IF(MID(C3929,1,1)="c",$AS$26,IF(MID(C3929,1,1)="r",$AS$41,IF(MID(C3929,1,1)="p",#REF!,#REF!))),"")</f>
        <v/>
      </c>
      <c r="I3929" s="92" t="str">
        <f t="shared" si="621"/>
        <v/>
      </c>
      <c r="J3929" s="92" t="str">
        <f t="shared" si="622"/>
        <v/>
      </c>
      <c r="K3929" s="92" t="str">
        <f t="shared" si="623"/>
        <v/>
      </c>
      <c r="L3929" s="92" t="str">
        <f t="shared" si="624"/>
        <v/>
      </c>
      <c r="M3929" s="95" t="str">
        <f>IF(A3929&lt;&gt;"",IF(MID(C3929,1,1)="c",SigmaEpsConcrete(I3929,$AN$30:$AN$33,$AR$30:$AR$33,$AS$26,$AS$27,$AS$28,$AQ$20,$AU$19),""),"")</f>
        <v/>
      </c>
      <c r="N3929" s="95" t="str">
        <f>IF(A3929&lt;&gt;"",IF(MID(C3929,1,1)="r",SigmaEpsReinf(J3929,$AS$42:$AS$43,$AS$41,$AS$39,$AS$40,$AQ$38),""),"")</f>
        <v/>
      </c>
      <c r="Q3929" s="92" t="str">
        <f t="shared" si="626"/>
        <v/>
      </c>
      <c r="R3929" s="92" t="str">
        <f t="shared" si="627"/>
        <v/>
      </c>
      <c r="U3929" s="5"/>
      <c r="V3929" s="5"/>
      <c r="W3929" s="94" t="str">
        <f t="shared" si="625"/>
        <v/>
      </c>
      <c r="X3929" s="94" t="str">
        <f t="shared" si="628"/>
        <v/>
      </c>
      <c r="Y3929" s="5"/>
      <c r="BK3929" s="8"/>
      <c r="BL3929" s="5"/>
      <c r="BM3929" s="5"/>
      <c r="BN3929" s="5"/>
      <c r="BO3929" s="5"/>
      <c r="BP3929" s="1"/>
      <c r="BQ3929" s="1"/>
      <c r="BR3929" s="1"/>
      <c r="BS3929" s="1"/>
      <c r="BT3929" s="1"/>
      <c r="BU3929" s="4"/>
      <c r="BV3929" s="1"/>
      <c r="BW3929" s="3"/>
      <c r="BX3929" s="4"/>
      <c r="BY3929" s="5"/>
      <c r="BZ3929" s="5"/>
      <c r="CA3929" s="5"/>
      <c r="CB3929" s="5"/>
      <c r="CC3929" s="5"/>
      <c r="CD3929" s="43"/>
    </row>
    <row r="3930" spans="1:82" x14ac:dyDescent="0.25">
      <c r="A3930" s="8"/>
      <c r="B3930" s="5"/>
      <c r="C3930" s="5"/>
      <c r="D3930" s="5"/>
      <c r="E3930" s="5"/>
      <c r="F3930" s="94" t="str">
        <f t="shared" si="619"/>
        <v/>
      </c>
      <c r="G3930" s="94" t="str">
        <f t="shared" si="620"/>
        <v/>
      </c>
      <c r="H3930" s="127" t="str">
        <f>IF(A3930&lt;&gt;"",IF(MID(C3930,1,1)="c",$AS$26,IF(MID(C3930,1,1)="r",$AS$41,IF(MID(C3930,1,1)="p",#REF!,#REF!))),"")</f>
        <v/>
      </c>
      <c r="I3930" s="92" t="str">
        <f t="shared" si="621"/>
        <v/>
      </c>
      <c r="J3930" s="92" t="str">
        <f t="shared" si="622"/>
        <v/>
      </c>
      <c r="K3930" s="92" t="str">
        <f t="shared" si="623"/>
        <v/>
      </c>
      <c r="L3930" s="92" t="str">
        <f t="shared" si="624"/>
        <v/>
      </c>
      <c r="M3930" s="95" t="str">
        <f>IF(A3930&lt;&gt;"",IF(MID(C3930,1,1)="c",SigmaEpsConcrete(I3930,$AN$30:$AN$33,$AR$30:$AR$33,$AS$26,$AS$27,$AS$28,$AQ$20,$AU$19),""),"")</f>
        <v/>
      </c>
      <c r="N3930" s="95" t="str">
        <f>IF(A3930&lt;&gt;"",IF(MID(C3930,1,1)="r",SigmaEpsReinf(J3930,$AS$42:$AS$43,$AS$41,$AS$39,$AS$40,$AQ$38),""),"")</f>
        <v/>
      </c>
      <c r="Q3930" s="92" t="str">
        <f t="shared" si="626"/>
        <v/>
      </c>
      <c r="R3930" s="92" t="str">
        <f t="shared" si="627"/>
        <v/>
      </c>
      <c r="U3930" s="5"/>
      <c r="V3930" s="5"/>
      <c r="W3930" s="94" t="str">
        <f t="shared" si="625"/>
        <v/>
      </c>
      <c r="X3930" s="94" t="str">
        <f t="shared" si="628"/>
        <v/>
      </c>
      <c r="Y3930" s="5"/>
      <c r="BK3930" s="8"/>
      <c r="BL3930" s="5"/>
      <c r="BM3930" s="5"/>
      <c r="BN3930" s="5"/>
      <c r="BO3930" s="5"/>
      <c r="BP3930" s="1"/>
      <c r="BQ3930" s="1"/>
      <c r="BR3930" s="1"/>
      <c r="BS3930" s="1"/>
      <c r="BT3930" s="1"/>
      <c r="BU3930" s="4"/>
      <c r="BV3930" s="1"/>
      <c r="BW3930" s="3"/>
      <c r="BX3930" s="4"/>
      <c r="BY3930" s="5"/>
      <c r="BZ3930" s="5"/>
      <c r="CA3930" s="5"/>
      <c r="CB3930" s="5"/>
      <c r="CC3930" s="5"/>
      <c r="CD3930" s="43"/>
    </row>
    <row r="3931" spans="1:82" x14ac:dyDescent="0.25">
      <c r="A3931" s="8"/>
      <c r="B3931" s="5"/>
      <c r="C3931" s="5"/>
      <c r="D3931" s="5"/>
      <c r="E3931" s="5"/>
      <c r="F3931" s="94" t="str">
        <f t="shared" si="619"/>
        <v/>
      </c>
      <c r="G3931" s="94" t="str">
        <f t="shared" si="620"/>
        <v/>
      </c>
      <c r="H3931" s="127" t="str">
        <f>IF(A3931&lt;&gt;"",IF(MID(C3931,1,1)="c",$AS$26,IF(MID(C3931,1,1)="r",$AS$41,IF(MID(C3931,1,1)="p",#REF!,#REF!))),"")</f>
        <v/>
      </c>
      <c r="I3931" s="92" t="str">
        <f t="shared" si="621"/>
        <v/>
      </c>
      <c r="J3931" s="92" t="str">
        <f t="shared" si="622"/>
        <v/>
      </c>
      <c r="K3931" s="92" t="str">
        <f t="shared" si="623"/>
        <v/>
      </c>
      <c r="L3931" s="92" t="str">
        <f t="shared" si="624"/>
        <v/>
      </c>
      <c r="M3931" s="95" t="str">
        <f>IF(A3931&lt;&gt;"",IF(MID(C3931,1,1)="c",SigmaEpsConcrete(I3931,$AN$30:$AN$33,$AR$30:$AR$33,$AS$26,$AS$27,$AS$28,$AQ$20,$AU$19),""),"")</f>
        <v/>
      </c>
      <c r="N3931" s="95" t="str">
        <f>IF(A3931&lt;&gt;"",IF(MID(C3931,1,1)="r",SigmaEpsReinf(J3931,$AS$42:$AS$43,$AS$41,$AS$39,$AS$40,$AQ$38),""),"")</f>
        <v/>
      </c>
      <c r="Q3931" s="92" t="str">
        <f t="shared" si="626"/>
        <v/>
      </c>
      <c r="R3931" s="92" t="str">
        <f t="shared" si="627"/>
        <v/>
      </c>
      <c r="U3931" s="5"/>
      <c r="V3931" s="5"/>
      <c r="W3931" s="94" t="str">
        <f t="shared" si="625"/>
        <v/>
      </c>
      <c r="X3931" s="94" t="str">
        <f t="shared" si="628"/>
        <v/>
      </c>
      <c r="Y3931" s="5"/>
      <c r="BK3931" s="8"/>
      <c r="BL3931" s="5"/>
      <c r="BM3931" s="5"/>
      <c r="BN3931" s="5"/>
      <c r="BO3931" s="5"/>
      <c r="BP3931" s="1"/>
      <c r="BQ3931" s="1"/>
      <c r="BR3931" s="1"/>
      <c r="BS3931" s="1"/>
      <c r="BT3931" s="1"/>
      <c r="BU3931" s="4"/>
      <c r="BV3931" s="1"/>
      <c r="BW3931" s="3"/>
      <c r="BX3931" s="4"/>
      <c r="BY3931" s="5"/>
      <c r="BZ3931" s="5"/>
      <c r="CA3931" s="5"/>
      <c r="CB3931" s="5"/>
      <c r="CC3931" s="5"/>
      <c r="CD3931" s="43"/>
    </row>
    <row r="3932" spans="1:82" x14ac:dyDescent="0.25">
      <c r="A3932" s="8"/>
      <c r="B3932" s="5"/>
      <c r="C3932" s="5"/>
      <c r="D3932" s="5"/>
      <c r="E3932" s="5"/>
      <c r="F3932" s="94" t="str">
        <f t="shared" si="619"/>
        <v/>
      </c>
      <c r="G3932" s="94" t="str">
        <f t="shared" si="620"/>
        <v/>
      </c>
      <c r="H3932" s="127" t="str">
        <f>IF(A3932&lt;&gt;"",IF(MID(C3932,1,1)="c",$AS$26,IF(MID(C3932,1,1)="r",$AS$41,IF(MID(C3932,1,1)="p",#REF!,#REF!))),"")</f>
        <v/>
      </c>
      <c r="I3932" s="92" t="str">
        <f t="shared" si="621"/>
        <v/>
      </c>
      <c r="J3932" s="92" t="str">
        <f t="shared" si="622"/>
        <v/>
      </c>
      <c r="K3932" s="92" t="str">
        <f t="shared" si="623"/>
        <v/>
      </c>
      <c r="L3932" s="92" t="str">
        <f t="shared" si="624"/>
        <v/>
      </c>
      <c r="M3932" s="95" t="str">
        <f>IF(A3932&lt;&gt;"",IF(MID(C3932,1,1)="c",SigmaEpsConcrete(I3932,$AN$30:$AN$33,$AR$30:$AR$33,$AS$26,$AS$27,$AS$28,$AQ$20,$AU$19),""),"")</f>
        <v/>
      </c>
      <c r="N3932" s="95" t="str">
        <f>IF(A3932&lt;&gt;"",IF(MID(C3932,1,1)="r",SigmaEpsReinf(J3932,$AS$42:$AS$43,$AS$41,$AS$39,$AS$40,$AQ$38),""),"")</f>
        <v/>
      </c>
      <c r="Q3932" s="92" t="str">
        <f t="shared" si="626"/>
        <v/>
      </c>
      <c r="R3932" s="92" t="str">
        <f t="shared" si="627"/>
        <v/>
      </c>
      <c r="U3932" s="5"/>
      <c r="V3932" s="5"/>
      <c r="W3932" s="94" t="str">
        <f t="shared" si="625"/>
        <v/>
      </c>
      <c r="X3932" s="94" t="str">
        <f t="shared" si="628"/>
        <v/>
      </c>
      <c r="Y3932" s="5"/>
      <c r="BK3932" s="8"/>
      <c r="BL3932" s="5"/>
      <c r="BM3932" s="5"/>
      <c r="BN3932" s="5"/>
      <c r="BO3932" s="5"/>
      <c r="BP3932" s="1"/>
      <c r="BQ3932" s="1"/>
      <c r="BR3932" s="1"/>
      <c r="BS3932" s="1"/>
      <c r="BT3932" s="1"/>
      <c r="BU3932" s="4"/>
      <c r="BV3932" s="1"/>
      <c r="BW3932" s="3"/>
      <c r="BX3932" s="4"/>
      <c r="BY3932" s="5"/>
      <c r="BZ3932" s="5"/>
      <c r="CA3932" s="5"/>
      <c r="CB3932" s="5"/>
      <c r="CC3932" s="5"/>
      <c r="CD3932" s="43"/>
    </row>
    <row r="3933" spans="1:82" x14ac:dyDescent="0.25">
      <c r="A3933" s="8"/>
      <c r="B3933" s="5"/>
      <c r="C3933" s="5"/>
      <c r="D3933" s="5"/>
      <c r="E3933" s="5"/>
      <c r="F3933" s="94" t="str">
        <f t="shared" si="619"/>
        <v/>
      </c>
      <c r="G3933" s="94" t="str">
        <f t="shared" si="620"/>
        <v/>
      </c>
      <c r="H3933" s="127" t="str">
        <f>IF(A3933&lt;&gt;"",IF(MID(C3933,1,1)="c",$AS$26,IF(MID(C3933,1,1)="r",$AS$41,IF(MID(C3933,1,1)="p",#REF!,#REF!))),"")</f>
        <v/>
      </c>
      <c r="I3933" s="92" t="str">
        <f t="shared" si="621"/>
        <v/>
      </c>
      <c r="J3933" s="92" t="str">
        <f t="shared" si="622"/>
        <v/>
      </c>
      <c r="K3933" s="92" t="str">
        <f t="shared" si="623"/>
        <v/>
      </c>
      <c r="L3933" s="92" t="str">
        <f t="shared" si="624"/>
        <v/>
      </c>
      <c r="M3933" s="95" t="str">
        <f>IF(A3933&lt;&gt;"",IF(MID(C3933,1,1)="c",SigmaEpsConcrete(I3933,$AN$30:$AN$33,$AR$30:$AR$33,$AS$26,$AS$27,$AS$28,$AQ$20,$AU$19),""),"")</f>
        <v/>
      </c>
      <c r="N3933" s="95" t="str">
        <f>IF(A3933&lt;&gt;"",IF(MID(C3933,1,1)="r",SigmaEpsReinf(J3933,$AS$42:$AS$43,$AS$41,$AS$39,$AS$40,$AQ$38),""),"")</f>
        <v/>
      </c>
      <c r="Q3933" s="92" t="str">
        <f t="shared" si="626"/>
        <v/>
      </c>
      <c r="R3933" s="92" t="str">
        <f t="shared" si="627"/>
        <v/>
      </c>
      <c r="U3933" s="5"/>
      <c r="V3933" s="5"/>
      <c r="W3933" s="94" t="str">
        <f t="shared" si="625"/>
        <v/>
      </c>
      <c r="X3933" s="94" t="str">
        <f t="shared" si="628"/>
        <v/>
      </c>
      <c r="Y3933" s="5"/>
      <c r="BK3933" s="8"/>
      <c r="BL3933" s="5"/>
      <c r="BM3933" s="5"/>
      <c r="BN3933" s="5"/>
      <c r="BO3933" s="5"/>
      <c r="BP3933" s="1"/>
      <c r="BQ3933" s="1"/>
      <c r="BR3933" s="1"/>
      <c r="BS3933" s="1"/>
      <c r="BT3933" s="1"/>
      <c r="BU3933" s="4"/>
      <c r="BV3933" s="1"/>
      <c r="BW3933" s="3"/>
      <c r="BX3933" s="4"/>
      <c r="BY3933" s="5"/>
      <c r="BZ3933" s="5"/>
      <c r="CA3933" s="5"/>
      <c r="CB3933" s="5"/>
      <c r="CC3933" s="5"/>
      <c r="CD3933" s="43"/>
    </row>
    <row r="3934" spans="1:82" x14ac:dyDescent="0.25">
      <c r="A3934" s="8"/>
      <c r="B3934" s="5"/>
      <c r="C3934" s="5"/>
      <c r="D3934" s="5"/>
      <c r="E3934" s="5"/>
      <c r="F3934" s="94" t="str">
        <f t="shared" si="619"/>
        <v/>
      </c>
      <c r="G3934" s="94" t="str">
        <f t="shared" si="620"/>
        <v/>
      </c>
      <c r="H3934" s="127" t="str">
        <f>IF(A3934&lt;&gt;"",IF(MID(C3934,1,1)="c",$AS$26,IF(MID(C3934,1,1)="r",$AS$41,IF(MID(C3934,1,1)="p",#REF!,#REF!))),"")</f>
        <v/>
      </c>
      <c r="I3934" s="92" t="str">
        <f t="shared" si="621"/>
        <v/>
      </c>
      <c r="J3934" s="92" t="str">
        <f t="shared" si="622"/>
        <v/>
      </c>
      <c r="K3934" s="92" t="str">
        <f t="shared" si="623"/>
        <v/>
      </c>
      <c r="L3934" s="92" t="str">
        <f t="shared" si="624"/>
        <v/>
      </c>
      <c r="M3934" s="95" t="str">
        <f>IF(A3934&lt;&gt;"",IF(MID(C3934,1,1)="c",SigmaEpsConcrete(I3934,$AN$30:$AN$33,$AR$30:$AR$33,$AS$26,$AS$27,$AS$28,$AQ$20,$AU$19),""),"")</f>
        <v/>
      </c>
      <c r="N3934" s="95" t="str">
        <f>IF(A3934&lt;&gt;"",IF(MID(C3934,1,1)="r",SigmaEpsReinf(J3934,$AS$42:$AS$43,$AS$41,$AS$39,$AS$40,$AQ$38),""),"")</f>
        <v/>
      </c>
      <c r="Q3934" s="92" t="str">
        <f t="shared" si="626"/>
        <v/>
      </c>
      <c r="R3934" s="92" t="str">
        <f t="shared" si="627"/>
        <v/>
      </c>
      <c r="U3934" s="5"/>
      <c r="V3934" s="5"/>
      <c r="W3934" s="94" t="str">
        <f t="shared" si="625"/>
        <v/>
      </c>
      <c r="X3934" s="94" t="str">
        <f t="shared" si="628"/>
        <v/>
      </c>
      <c r="Y3934" s="5"/>
      <c r="BK3934" s="8"/>
      <c r="BL3934" s="5"/>
      <c r="BM3934" s="5"/>
      <c r="BN3934" s="5"/>
      <c r="BO3934" s="5"/>
      <c r="BP3934" s="1"/>
      <c r="BQ3934" s="1"/>
      <c r="BR3934" s="1"/>
      <c r="BS3934" s="1"/>
      <c r="BT3934" s="1"/>
      <c r="BU3934" s="4"/>
      <c r="BV3934" s="1"/>
      <c r="BW3934" s="3"/>
      <c r="BX3934" s="4"/>
      <c r="BY3934" s="5"/>
      <c r="BZ3934" s="5"/>
      <c r="CA3934" s="5"/>
      <c r="CB3934" s="5"/>
      <c r="CC3934" s="5"/>
      <c r="CD3934" s="43"/>
    </row>
    <row r="3935" spans="1:82" x14ac:dyDescent="0.25">
      <c r="A3935" s="8"/>
      <c r="B3935" s="5"/>
      <c r="C3935" s="5"/>
      <c r="D3935" s="5"/>
      <c r="E3935" s="5"/>
      <c r="F3935" s="94" t="str">
        <f t="shared" si="619"/>
        <v/>
      </c>
      <c r="G3935" s="94" t="str">
        <f t="shared" si="620"/>
        <v/>
      </c>
      <c r="H3935" s="127" t="str">
        <f>IF(A3935&lt;&gt;"",IF(MID(C3935,1,1)="c",$AS$26,IF(MID(C3935,1,1)="r",$AS$41,IF(MID(C3935,1,1)="p",#REF!,#REF!))),"")</f>
        <v/>
      </c>
      <c r="I3935" s="92" t="str">
        <f t="shared" si="621"/>
        <v/>
      </c>
      <c r="J3935" s="92" t="str">
        <f t="shared" si="622"/>
        <v/>
      </c>
      <c r="K3935" s="92" t="str">
        <f t="shared" si="623"/>
        <v/>
      </c>
      <c r="L3935" s="92" t="str">
        <f t="shared" si="624"/>
        <v/>
      </c>
      <c r="M3935" s="95" t="str">
        <f>IF(A3935&lt;&gt;"",IF(MID(C3935,1,1)="c",SigmaEpsConcrete(I3935,$AN$30:$AN$33,$AR$30:$AR$33,$AS$26,$AS$27,$AS$28,$AQ$20,$AU$19),""),"")</f>
        <v/>
      </c>
      <c r="N3935" s="95" t="str">
        <f>IF(A3935&lt;&gt;"",IF(MID(C3935,1,1)="r",SigmaEpsReinf(J3935,$AS$42:$AS$43,$AS$41,$AS$39,$AS$40,$AQ$38),""),"")</f>
        <v/>
      </c>
      <c r="Q3935" s="92" t="str">
        <f t="shared" si="626"/>
        <v/>
      </c>
      <c r="R3935" s="92" t="str">
        <f t="shared" si="627"/>
        <v/>
      </c>
      <c r="U3935" s="5"/>
      <c r="V3935" s="5"/>
      <c r="W3935" s="94" t="str">
        <f t="shared" si="625"/>
        <v/>
      </c>
      <c r="X3935" s="94" t="str">
        <f t="shared" si="628"/>
        <v/>
      </c>
      <c r="Y3935" s="5"/>
      <c r="BK3935" s="8"/>
      <c r="BL3935" s="5"/>
      <c r="BM3935" s="5"/>
      <c r="BN3935" s="5"/>
      <c r="BO3935" s="5"/>
      <c r="BP3935" s="1"/>
      <c r="BQ3935" s="1"/>
      <c r="BR3935" s="1"/>
      <c r="BS3935" s="1"/>
      <c r="BT3935" s="1"/>
      <c r="BU3935" s="4"/>
      <c r="BV3935" s="1"/>
      <c r="BW3935" s="3"/>
      <c r="BX3935" s="4"/>
      <c r="BY3935" s="5"/>
      <c r="BZ3935" s="5"/>
      <c r="CA3935" s="5"/>
      <c r="CB3935" s="5"/>
      <c r="CC3935" s="5"/>
      <c r="CD3935" s="43"/>
    </row>
    <row r="3936" spans="1:82" x14ac:dyDescent="0.25">
      <c r="A3936" s="8"/>
      <c r="B3936" s="5"/>
      <c r="C3936" s="5"/>
      <c r="D3936" s="5"/>
      <c r="E3936" s="5"/>
      <c r="F3936" s="94" t="str">
        <f t="shared" si="619"/>
        <v/>
      </c>
      <c r="G3936" s="94" t="str">
        <f t="shared" si="620"/>
        <v/>
      </c>
      <c r="H3936" s="127" t="str">
        <f>IF(A3936&lt;&gt;"",IF(MID(C3936,1,1)="c",$AS$26,IF(MID(C3936,1,1)="r",$AS$41,IF(MID(C3936,1,1)="p",#REF!,#REF!))),"")</f>
        <v/>
      </c>
      <c r="I3936" s="92" t="str">
        <f t="shared" si="621"/>
        <v/>
      </c>
      <c r="J3936" s="92" t="str">
        <f t="shared" si="622"/>
        <v/>
      </c>
      <c r="K3936" s="92" t="str">
        <f t="shared" si="623"/>
        <v/>
      </c>
      <c r="L3936" s="92" t="str">
        <f t="shared" si="624"/>
        <v/>
      </c>
      <c r="M3936" s="95" t="str">
        <f>IF(A3936&lt;&gt;"",IF(MID(C3936,1,1)="c",SigmaEpsConcrete(I3936,$AN$30:$AN$33,$AR$30:$AR$33,$AS$26,$AS$27,$AS$28,$AQ$20,$AU$19),""),"")</f>
        <v/>
      </c>
      <c r="N3936" s="95" t="str">
        <f>IF(A3936&lt;&gt;"",IF(MID(C3936,1,1)="r",SigmaEpsReinf(J3936,$AS$42:$AS$43,$AS$41,$AS$39,$AS$40,$AQ$38),""),"")</f>
        <v/>
      </c>
      <c r="Q3936" s="92" t="str">
        <f t="shared" si="626"/>
        <v/>
      </c>
      <c r="R3936" s="92" t="str">
        <f t="shared" si="627"/>
        <v/>
      </c>
      <c r="U3936" s="5"/>
      <c r="V3936" s="5"/>
      <c r="W3936" s="94" t="str">
        <f t="shared" si="625"/>
        <v/>
      </c>
      <c r="X3936" s="94" t="str">
        <f t="shared" si="628"/>
        <v/>
      </c>
      <c r="Y3936" s="5"/>
      <c r="BK3936" s="8"/>
      <c r="BL3936" s="5"/>
      <c r="BM3936" s="5"/>
      <c r="BN3936" s="5"/>
      <c r="BO3936" s="5"/>
      <c r="BP3936" s="1"/>
      <c r="BQ3936" s="1"/>
      <c r="BR3936" s="1"/>
      <c r="BS3936" s="1"/>
      <c r="BT3936" s="1"/>
      <c r="BU3936" s="4"/>
      <c r="BV3936" s="1"/>
      <c r="BW3936" s="3"/>
      <c r="BX3936" s="4"/>
      <c r="BY3936" s="5"/>
      <c r="BZ3936" s="5"/>
      <c r="CA3936" s="5"/>
      <c r="CB3936" s="5"/>
      <c r="CC3936" s="5"/>
      <c r="CD3936" s="43"/>
    </row>
    <row r="3937" spans="1:82" x14ac:dyDescent="0.25">
      <c r="A3937" s="8"/>
      <c r="B3937" s="5"/>
      <c r="C3937" s="5"/>
      <c r="D3937" s="5"/>
      <c r="E3937" s="5"/>
      <c r="F3937" s="94" t="str">
        <f t="shared" si="619"/>
        <v/>
      </c>
      <c r="G3937" s="94" t="str">
        <f t="shared" si="620"/>
        <v/>
      </c>
      <c r="H3937" s="127" t="str">
        <f>IF(A3937&lt;&gt;"",IF(MID(C3937,1,1)="c",$AS$26,IF(MID(C3937,1,1)="r",$AS$41,IF(MID(C3937,1,1)="p",#REF!,#REF!))),"")</f>
        <v/>
      </c>
      <c r="I3937" s="92" t="str">
        <f t="shared" si="621"/>
        <v/>
      </c>
      <c r="J3937" s="92" t="str">
        <f t="shared" si="622"/>
        <v/>
      </c>
      <c r="K3937" s="92" t="str">
        <f t="shared" si="623"/>
        <v/>
      </c>
      <c r="L3937" s="92" t="str">
        <f t="shared" si="624"/>
        <v/>
      </c>
      <c r="M3937" s="95" t="str">
        <f>IF(A3937&lt;&gt;"",IF(MID(C3937,1,1)="c",SigmaEpsConcrete(I3937,$AN$30:$AN$33,$AR$30:$AR$33,$AS$26,$AS$27,$AS$28,$AQ$20,$AU$19),""),"")</f>
        <v/>
      </c>
      <c r="N3937" s="95" t="str">
        <f>IF(A3937&lt;&gt;"",IF(MID(C3937,1,1)="r",SigmaEpsReinf(J3937,$AS$42:$AS$43,$AS$41,$AS$39,$AS$40,$AQ$38),""),"")</f>
        <v/>
      </c>
      <c r="Q3937" s="92" t="str">
        <f t="shared" si="626"/>
        <v/>
      </c>
      <c r="R3937" s="92" t="str">
        <f t="shared" si="627"/>
        <v/>
      </c>
      <c r="U3937" s="5"/>
      <c r="V3937" s="5"/>
      <c r="W3937" s="94" t="str">
        <f t="shared" si="625"/>
        <v/>
      </c>
      <c r="X3937" s="94" t="str">
        <f t="shared" si="628"/>
        <v/>
      </c>
      <c r="Y3937" s="5"/>
      <c r="BK3937" s="8"/>
      <c r="BL3937" s="5"/>
      <c r="BM3937" s="5"/>
      <c r="BN3937" s="5"/>
      <c r="BO3937" s="5"/>
      <c r="BP3937" s="1"/>
      <c r="BQ3937" s="1"/>
      <c r="BR3937" s="1"/>
      <c r="BS3937" s="1"/>
      <c r="BT3937" s="1"/>
      <c r="BU3937" s="4"/>
      <c r="BV3937" s="1"/>
      <c r="BW3937" s="3"/>
      <c r="BX3937" s="4"/>
      <c r="BY3937" s="5"/>
      <c r="BZ3937" s="5"/>
      <c r="CA3937" s="5"/>
      <c r="CB3937" s="5"/>
      <c r="CC3937" s="5"/>
      <c r="CD3937" s="43"/>
    </row>
    <row r="3938" spans="1:82" x14ac:dyDescent="0.25">
      <c r="A3938" s="8"/>
      <c r="B3938" s="5"/>
      <c r="C3938" s="5"/>
      <c r="D3938" s="5"/>
      <c r="E3938" s="5"/>
      <c r="F3938" s="94" t="str">
        <f t="shared" si="619"/>
        <v/>
      </c>
      <c r="G3938" s="94" t="str">
        <f t="shared" si="620"/>
        <v/>
      </c>
      <c r="H3938" s="127" t="str">
        <f>IF(A3938&lt;&gt;"",IF(MID(C3938,1,1)="c",$AS$26,IF(MID(C3938,1,1)="r",$AS$41,IF(MID(C3938,1,1)="p",#REF!,#REF!))),"")</f>
        <v/>
      </c>
      <c r="I3938" s="92" t="str">
        <f t="shared" si="621"/>
        <v/>
      </c>
      <c r="J3938" s="92" t="str">
        <f t="shared" si="622"/>
        <v/>
      </c>
      <c r="K3938" s="92" t="str">
        <f t="shared" si="623"/>
        <v/>
      </c>
      <c r="L3938" s="92" t="str">
        <f t="shared" si="624"/>
        <v/>
      </c>
      <c r="M3938" s="95" t="str">
        <f>IF(A3938&lt;&gt;"",IF(MID(C3938,1,1)="c",SigmaEpsConcrete(I3938,$AN$30:$AN$33,$AR$30:$AR$33,$AS$26,$AS$27,$AS$28,$AQ$20,$AU$19),""),"")</f>
        <v/>
      </c>
      <c r="N3938" s="95" t="str">
        <f>IF(A3938&lt;&gt;"",IF(MID(C3938,1,1)="r",SigmaEpsReinf(J3938,$AS$42:$AS$43,$AS$41,$AS$39,$AS$40,$AQ$38),""),"")</f>
        <v/>
      </c>
      <c r="Q3938" s="92" t="str">
        <f t="shared" si="626"/>
        <v/>
      </c>
      <c r="R3938" s="92" t="str">
        <f t="shared" si="627"/>
        <v/>
      </c>
      <c r="U3938" s="5"/>
      <c r="V3938" s="5"/>
      <c r="W3938" s="94" t="str">
        <f t="shared" si="625"/>
        <v/>
      </c>
      <c r="X3938" s="94" t="str">
        <f t="shared" si="628"/>
        <v/>
      </c>
      <c r="Y3938" s="5"/>
      <c r="BK3938" s="8"/>
      <c r="BL3938" s="5"/>
      <c r="BM3938" s="5"/>
      <c r="BN3938" s="5"/>
      <c r="BO3938" s="5"/>
      <c r="BP3938" s="1"/>
      <c r="BQ3938" s="1"/>
      <c r="BR3938" s="1"/>
      <c r="BS3938" s="1"/>
      <c r="BT3938" s="1"/>
      <c r="BU3938" s="4"/>
      <c r="BV3938" s="1"/>
      <c r="BW3938" s="3"/>
      <c r="BX3938" s="4"/>
      <c r="BY3938" s="5"/>
      <c r="BZ3938" s="5"/>
      <c r="CA3938" s="5"/>
      <c r="CB3938" s="5"/>
      <c r="CC3938" s="5"/>
      <c r="CD3938" s="43"/>
    </row>
    <row r="3939" spans="1:82" x14ac:dyDescent="0.25">
      <c r="A3939" s="8"/>
      <c r="B3939" s="5"/>
      <c r="C3939" s="5"/>
      <c r="D3939" s="5"/>
      <c r="E3939" s="5"/>
      <c r="F3939" s="94" t="str">
        <f t="shared" si="619"/>
        <v/>
      </c>
      <c r="G3939" s="94" t="str">
        <f t="shared" si="620"/>
        <v/>
      </c>
      <c r="H3939" s="127" t="str">
        <f>IF(A3939&lt;&gt;"",IF(MID(C3939,1,1)="c",$AS$26,IF(MID(C3939,1,1)="r",$AS$41,IF(MID(C3939,1,1)="p",#REF!,#REF!))),"")</f>
        <v/>
      </c>
      <c r="I3939" s="92" t="str">
        <f t="shared" si="621"/>
        <v/>
      </c>
      <c r="J3939" s="92" t="str">
        <f t="shared" si="622"/>
        <v/>
      </c>
      <c r="K3939" s="92" t="str">
        <f t="shared" si="623"/>
        <v/>
      </c>
      <c r="L3939" s="92" t="str">
        <f t="shared" si="624"/>
        <v/>
      </c>
      <c r="M3939" s="95" t="str">
        <f>IF(A3939&lt;&gt;"",IF(MID(C3939,1,1)="c",SigmaEpsConcrete(I3939,$AN$30:$AN$33,$AR$30:$AR$33,$AS$26,$AS$27,$AS$28,$AQ$20,$AU$19),""),"")</f>
        <v/>
      </c>
      <c r="N3939" s="95" t="str">
        <f>IF(A3939&lt;&gt;"",IF(MID(C3939,1,1)="r",SigmaEpsReinf(J3939,$AS$42:$AS$43,$AS$41,$AS$39,$AS$40,$AQ$38),""),"")</f>
        <v/>
      </c>
      <c r="Q3939" s="92" t="str">
        <f t="shared" si="626"/>
        <v/>
      </c>
      <c r="R3939" s="92" t="str">
        <f t="shared" si="627"/>
        <v/>
      </c>
      <c r="U3939" s="5"/>
      <c r="V3939" s="5"/>
      <c r="W3939" s="94" t="str">
        <f t="shared" si="625"/>
        <v/>
      </c>
      <c r="X3939" s="94" t="str">
        <f t="shared" si="628"/>
        <v/>
      </c>
      <c r="Y3939" s="5"/>
      <c r="BK3939" s="8"/>
      <c r="BL3939" s="5"/>
      <c r="BM3939" s="5"/>
      <c r="BN3939" s="5"/>
      <c r="BO3939" s="5"/>
      <c r="BP3939" s="1"/>
      <c r="BQ3939" s="1"/>
      <c r="BR3939" s="1"/>
      <c r="BS3939" s="1"/>
      <c r="BT3939" s="1"/>
      <c r="BU3939" s="4"/>
      <c r="BV3939" s="1"/>
      <c r="BW3939" s="3"/>
      <c r="BX3939" s="4"/>
      <c r="BY3939" s="5"/>
      <c r="BZ3939" s="5"/>
      <c r="CA3939" s="5"/>
      <c r="CB3939" s="5"/>
      <c r="CC3939" s="5"/>
      <c r="CD3939" s="43"/>
    </row>
    <row r="3940" spans="1:82" x14ac:dyDescent="0.25">
      <c r="A3940" s="8"/>
      <c r="B3940" s="5"/>
      <c r="C3940" s="5"/>
      <c r="D3940" s="5"/>
      <c r="E3940" s="5"/>
      <c r="F3940" s="94" t="str">
        <f t="shared" si="619"/>
        <v/>
      </c>
      <c r="G3940" s="94" t="str">
        <f t="shared" si="620"/>
        <v/>
      </c>
      <c r="H3940" s="127" t="str">
        <f>IF(A3940&lt;&gt;"",IF(MID(C3940,1,1)="c",$AS$26,IF(MID(C3940,1,1)="r",$AS$41,IF(MID(C3940,1,1)="p",#REF!,#REF!))),"")</f>
        <v/>
      </c>
      <c r="I3940" s="92" t="str">
        <f t="shared" si="621"/>
        <v/>
      </c>
      <c r="J3940" s="92" t="str">
        <f t="shared" si="622"/>
        <v/>
      </c>
      <c r="K3940" s="92" t="str">
        <f t="shared" si="623"/>
        <v/>
      </c>
      <c r="L3940" s="92" t="str">
        <f t="shared" si="624"/>
        <v/>
      </c>
      <c r="M3940" s="95" t="str">
        <f>IF(A3940&lt;&gt;"",IF(MID(C3940,1,1)="c",SigmaEpsConcrete(I3940,$AN$30:$AN$33,$AR$30:$AR$33,$AS$26,$AS$27,$AS$28,$AQ$20,$AU$19),""),"")</f>
        <v/>
      </c>
      <c r="N3940" s="95" t="str">
        <f>IF(A3940&lt;&gt;"",IF(MID(C3940,1,1)="r",SigmaEpsReinf(J3940,$AS$42:$AS$43,$AS$41,$AS$39,$AS$40,$AQ$38),""),"")</f>
        <v/>
      </c>
      <c r="Q3940" s="92" t="str">
        <f t="shared" si="626"/>
        <v/>
      </c>
      <c r="R3940" s="92" t="str">
        <f t="shared" si="627"/>
        <v/>
      </c>
      <c r="U3940" s="5"/>
      <c r="V3940" s="5"/>
      <c r="W3940" s="94" t="str">
        <f t="shared" si="625"/>
        <v/>
      </c>
      <c r="X3940" s="94" t="str">
        <f t="shared" si="628"/>
        <v/>
      </c>
      <c r="Y3940" s="5"/>
      <c r="BK3940" s="8"/>
      <c r="BL3940" s="5"/>
      <c r="BM3940" s="5"/>
      <c r="BN3940" s="5"/>
      <c r="BO3940" s="5"/>
      <c r="BP3940" s="1"/>
      <c r="BQ3940" s="1"/>
      <c r="BR3940" s="1"/>
      <c r="BS3940" s="1"/>
      <c r="BT3940" s="1"/>
      <c r="BU3940" s="4"/>
      <c r="BV3940" s="1"/>
      <c r="BW3940" s="3"/>
      <c r="BX3940" s="4"/>
      <c r="BY3940" s="5"/>
      <c r="BZ3940" s="5"/>
      <c r="CA3940" s="5"/>
      <c r="CB3940" s="5"/>
      <c r="CC3940" s="5"/>
      <c r="CD3940" s="43"/>
    </row>
    <row r="3941" spans="1:82" x14ac:dyDescent="0.25">
      <c r="A3941" s="8"/>
      <c r="B3941" s="5"/>
      <c r="C3941" s="5"/>
      <c r="D3941" s="5"/>
      <c r="E3941" s="5"/>
      <c r="F3941" s="94" t="str">
        <f t="shared" si="619"/>
        <v/>
      </c>
      <c r="G3941" s="94" t="str">
        <f t="shared" si="620"/>
        <v/>
      </c>
      <c r="H3941" s="127" t="str">
        <f>IF(A3941&lt;&gt;"",IF(MID(C3941,1,1)="c",$AS$26,IF(MID(C3941,1,1)="r",$AS$41,IF(MID(C3941,1,1)="p",#REF!,#REF!))),"")</f>
        <v/>
      </c>
      <c r="I3941" s="92" t="str">
        <f t="shared" si="621"/>
        <v/>
      </c>
      <c r="J3941" s="92" t="str">
        <f t="shared" si="622"/>
        <v/>
      </c>
      <c r="K3941" s="92" t="str">
        <f t="shared" si="623"/>
        <v/>
      </c>
      <c r="L3941" s="92" t="str">
        <f t="shared" si="624"/>
        <v/>
      </c>
      <c r="M3941" s="95" t="str">
        <f>IF(A3941&lt;&gt;"",IF(MID(C3941,1,1)="c",SigmaEpsConcrete(I3941,$AN$30:$AN$33,$AR$30:$AR$33,$AS$26,$AS$27,$AS$28,$AQ$20,$AU$19),""),"")</f>
        <v/>
      </c>
      <c r="N3941" s="95" t="str">
        <f>IF(A3941&lt;&gt;"",IF(MID(C3941,1,1)="r",SigmaEpsReinf(J3941,$AS$42:$AS$43,$AS$41,$AS$39,$AS$40,$AQ$38),""),"")</f>
        <v/>
      </c>
      <c r="Q3941" s="92" t="str">
        <f t="shared" si="626"/>
        <v/>
      </c>
      <c r="R3941" s="92" t="str">
        <f t="shared" si="627"/>
        <v/>
      </c>
      <c r="U3941" s="5"/>
      <c r="V3941" s="5"/>
      <c r="W3941" s="94" t="str">
        <f t="shared" si="625"/>
        <v/>
      </c>
      <c r="X3941" s="94" t="str">
        <f t="shared" si="628"/>
        <v/>
      </c>
      <c r="Y3941" s="5"/>
      <c r="BK3941" s="8"/>
      <c r="BL3941" s="5"/>
      <c r="BM3941" s="5"/>
      <c r="BN3941" s="5"/>
      <c r="BO3941" s="5"/>
      <c r="BP3941" s="1"/>
      <c r="BQ3941" s="1"/>
      <c r="BR3941" s="1"/>
      <c r="BS3941" s="1"/>
      <c r="BT3941" s="1"/>
      <c r="BU3941" s="4"/>
      <c r="BV3941" s="1"/>
      <c r="BW3941" s="3"/>
      <c r="BX3941" s="4"/>
      <c r="BY3941" s="5"/>
      <c r="BZ3941" s="5"/>
      <c r="CA3941" s="5"/>
      <c r="CB3941" s="5"/>
      <c r="CC3941" s="5"/>
      <c r="CD3941" s="43"/>
    </row>
    <row r="3942" spans="1:82" x14ac:dyDescent="0.25">
      <c r="A3942" s="8"/>
      <c r="B3942" s="5"/>
      <c r="C3942" s="5"/>
      <c r="D3942" s="5"/>
      <c r="E3942" s="5"/>
      <c r="F3942" s="94" t="str">
        <f t="shared" si="619"/>
        <v/>
      </c>
      <c r="G3942" s="94" t="str">
        <f t="shared" si="620"/>
        <v/>
      </c>
      <c r="H3942" s="127" t="str">
        <f>IF(A3942&lt;&gt;"",IF(MID(C3942,1,1)="c",$AS$26,IF(MID(C3942,1,1)="r",$AS$41,IF(MID(C3942,1,1)="p",#REF!,#REF!))),"")</f>
        <v/>
      </c>
      <c r="I3942" s="92" t="str">
        <f t="shared" si="621"/>
        <v/>
      </c>
      <c r="J3942" s="92" t="str">
        <f t="shared" si="622"/>
        <v/>
      </c>
      <c r="K3942" s="92" t="str">
        <f t="shared" si="623"/>
        <v/>
      </c>
      <c r="L3942" s="92" t="str">
        <f t="shared" si="624"/>
        <v/>
      </c>
      <c r="M3942" s="95" t="str">
        <f>IF(A3942&lt;&gt;"",IF(MID(C3942,1,1)="c",SigmaEpsConcrete(I3942,$AN$30:$AN$33,$AR$30:$AR$33,$AS$26,$AS$27,$AS$28,$AQ$20,$AU$19),""),"")</f>
        <v/>
      </c>
      <c r="N3942" s="95" t="str">
        <f>IF(A3942&lt;&gt;"",IF(MID(C3942,1,1)="r",SigmaEpsReinf(J3942,$AS$42:$AS$43,$AS$41,$AS$39,$AS$40,$AQ$38),""),"")</f>
        <v/>
      </c>
      <c r="Q3942" s="92" t="str">
        <f t="shared" si="626"/>
        <v/>
      </c>
      <c r="R3942" s="92" t="str">
        <f t="shared" si="627"/>
        <v/>
      </c>
      <c r="U3942" s="5"/>
      <c r="V3942" s="5"/>
      <c r="W3942" s="94" t="str">
        <f t="shared" si="625"/>
        <v/>
      </c>
      <c r="X3942" s="94" t="str">
        <f t="shared" si="628"/>
        <v/>
      </c>
      <c r="Y3942" s="5"/>
      <c r="BK3942" s="8"/>
      <c r="BL3942" s="5"/>
      <c r="BM3942" s="5"/>
      <c r="BN3942" s="5"/>
      <c r="BO3942" s="5"/>
      <c r="BP3942" s="1"/>
      <c r="BQ3942" s="1"/>
      <c r="BR3942" s="1"/>
      <c r="BS3942" s="1"/>
      <c r="BT3942" s="1"/>
      <c r="BU3942" s="4"/>
      <c r="BV3942" s="1"/>
      <c r="BW3942" s="3"/>
      <c r="BX3942" s="4"/>
      <c r="BY3942" s="5"/>
      <c r="BZ3942" s="5"/>
      <c r="CA3942" s="5"/>
      <c r="CB3942" s="5"/>
      <c r="CC3942" s="5"/>
      <c r="CD3942" s="43"/>
    </row>
    <row r="3943" spans="1:82" x14ac:dyDescent="0.25">
      <c r="A3943" s="8"/>
      <c r="B3943" s="5"/>
      <c r="C3943" s="5"/>
      <c r="D3943" s="5"/>
      <c r="E3943" s="5"/>
      <c r="F3943" s="94" t="str">
        <f t="shared" si="619"/>
        <v/>
      </c>
      <c r="G3943" s="94" t="str">
        <f t="shared" si="620"/>
        <v/>
      </c>
      <c r="H3943" s="127" t="str">
        <f>IF(A3943&lt;&gt;"",IF(MID(C3943,1,1)="c",$AS$26,IF(MID(C3943,1,1)="r",$AS$41,IF(MID(C3943,1,1)="p",#REF!,#REF!))),"")</f>
        <v/>
      </c>
      <c r="I3943" s="92" t="str">
        <f t="shared" si="621"/>
        <v/>
      </c>
      <c r="J3943" s="92" t="str">
        <f t="shared" si="622"/>
        <v/>
      </c>
      <c r="K3943" s="92" t="str">
        <f t="shared" si="623"/>
        <v/>
      </c>
      <c r="L3943" s="92" t="str">
        <f t="shared" si="624"/>
        <v/>
      </c>
      <c r="M3943" s="95" t="str">
        <f>IF(A3943&lt;&gt;"",IF(MID(C3943,1,1)="c",SigmaEpsConcrete(I3943,$AN$30:$AN$33,$AR$30:$AR$33,$AS$26,$AS$27,$AS$28,$AQ$20,$AU$19),""),"")</f>
        <v/>
      </c>
      <c r="N3943" s="95" t="str">
        <f>IF(A3943&lt;&gt;"",IF(MID(C3943,1,1)="r",SigmaEpsReinf(J3943,$AS$42:$AS$43,$AS$41,$AS$39,$AS$40,$AQ$38),""),"")</f>
        <v/>
      </c>
      <c r="Q3943" s="92" t="str">
        <f t="shared" si="626"/>
        <v/>
      </c>
      <c r="R3943" s="92" t="str">
        <f t="shared" si="627"/>
        <v/>
      </c>
      <c r="U3943" s="5"/>
      <c r="V3943" s="5"/>
      <c r="W3943" s="94" t="str">
        <f t="shared" si="625"/>
        <v/>
      </c>
      <c r="X3943" s="94" t="str">
        <f t="shared" si="628"/>
        <v/>
      </c>
      <c r="Y3943" s="5"/>
      <c r="BK3943" s="8"/>
      <c r="BL3943" s="5"/>
      <c r="BM3943" s="5"/>
      <c r="BN3943" s="5"/>
      <c r="BO3943" s="5"/>
      <c r="BP3943" s="1"/>
      <c r="BQ3943" s="1"/>
      <c r="BR3943" s="1"/>
      <c r="BS3943" s="1"/>
      <c r="BT3943" s="1"/>
      <c r="BU3943" s="4"/>
      <c r="BV3943" s="1"/>
      <c r="BW3943" s="3"/>
      <c r="BX3943" s="4"/>
      <c r="BY3943" s="5"/>
      <c r="BZ3943" s="5"/>
      <c r="CA3943" s="5"/>
      <c r="CB3943" s="5"/>
      <c r="CC3943" s="5"/>
      <c r="CD3943" s="43"/>
    </row>
    <row r="3944" spans="1:82" x14ac:dyDescent="0.25">
      <c r="A3944" s="8"/>
      <c r="B3944" s="5"/>
      <c r="C3944" s="5"/>
      <c r="D3944" s="5"/>
      <c r="E3944" s="5"/>
      <c r="F3944" s="94" t="str">
        <f t="shared" si="619"/>
        <v/>
      </c>
      <c r="G3944" s="94" t="str">
        <f t="shared" si="620"/>
        <v/>
      </c>
      <c r="H3944" s="127" t="str">
        <f>IF(A3944&lt;&gt;"",IF(MID(C3944,1,1)="c",$AS$26,IF(MID(C3944,1,1)="r",$AS$41,IF(MID(C3944,1,1)="p",#REF!,#REF!))),"")</f>
        <v/>
      </c>
      <c r="I3944" s="92" t="str">
        <f t="shared" si="621"/>
        <v/>
      </c>
      <c r="J3944" s="92" t="str">
        <f t="shared" si="622"/>
        <v/>
      </c>
      <c r="K3944" s="92" t="str">
        <f t="shared" si="623"/>
        <v/>
      </c>
      <c r="L3944" s="92" t="str">
        <f t="shared" si="624"/>
        <v/>
      </c>
      <c r="M3944" s="95" t="str">
        <f>IF(A3944&lt;&gt;"",IF(MID(C3944,1,1)="c",SigmaEpsConcrete(I3944,$AN$30:$AN$33,$AR$30:$AR$33,$AS$26,$AS$27,$AS$28,$AQ$20,$AU$19),""),"")</f>
        <v/>
      </c>
      <c r="N3944" s="95" t="str">
        <f>IF(A3944&lt;&gt;"",IF(MID(C3944,1,1)="r",SigmaEpsReinf(J3944,$AS$42:$AS$43,$AS$41,$AS$39,$AS$40,$AQ$38),""),"")</f>
        <v/>
      </c>
      <c r="Q3944" s="92" t="str">
        <f t="shared" si="626"/>
        <v/>
      </c>
      <c r="R3944" s="92" t="str">
        <f t="shared" si="627"/>
        <v/>
      </c>
      <c r="U3944" s="5"/>
      <c r="V3944" s="5"/>
      <c r="W3944" s="94" t="str">
        <f t="shared" si="625"/>
        <v/>
      </c>
      <c r="X3944" s="94" t="str">
        <f t="shared" si="628"/>
        <v/>
      </c>
      <c r="Y3944" s="5"/>
      <c r="BK3944" s="8"/>
      <c r="BL3944" s="5"/>
      <c r="BM3944" s="5"/>
      <c r="BN3944" s="5"/>
      <c r="BO3944" s="5"/>
      <c r="BP3944" s="1"/>
      <c r="BQ3944" s="1"/>
      <c r="BR3944" s="1"/>
      <c r="BS3944" s="1"/>
      <c r="BT3944" s="1"/>
      <c r="BU3944" s="4"/>
      <c r="BV3944" s="1"/>
      <c r="BW3944" s="3"/>
      <c r="BX3944" s="4"/>
      <c r="BY3944" s="5"/>
      <c r="BZ3944" s="5"/>
      <c r="CA3944" s="5"/>
      <c r="CB3944" s="5"/>
      <c r="CC3944" s="5"/>
      <c r="CD3944" s="43"/>
    </row>
    <row r="3945" spans="1:82" x14ac:dyDescent="0.25">
      <c r="A3945" s="8"/>
      <c r="B3945" s="5"/>
      <c r="C3945" s="5"/>
      <c r="D3945" s="5"/>
      <c r="E3945" s="5"/>
      <c r="F3945" s="94" t="str">
        <f t="shared" si="619"/>
        <v/>
      </c>
      <c r="G3945" s="94" t="str">
        <f t="shared" si="620"/>
        <v/>
      </c>
      <c r="H3945" s="127" t="str">
        <f>IF(A3945&lt;&gt;"",IF(MID(C3945,1,1)="c",$AS$26,IF(MID(C3945,1,1)="r",$AS$41,IF(MID(C3945,1,1)="p",#REF!,#REF!))),"")</f>
        <v/>
      </c>
      <c r="I3945" s="92" t="str">
        <f t="shared" si="621"/>
        <v/>
      </c>
      <c r="J3945" s="92" t="str">
        <f t="shared" si="622"/>
        <v/>
      </c>
      <c r="K3945" s="92" t="str">
        <f t="shared" si="623"/>
        <v/>
      </c>
      <c r="L3945" s="92" t="str">
        <f t="shared" si="624"/>
        <v/>
      </c>
      <c r="M3945" s="95" t="str">
        <f>IF(A3945&lt;&gt;"",IF(MID(C3945,1,1)="c",SigmaEpsConcrete(I3945,$AN$30:$AN$33,$AR$30:$AR$33,$AS$26,$AS$27,$AS$28,$AQ$20,$AU$19),""),"")</f>
        <v/>
      </c>
      <c r="N3945" s="95" t="str">
        <f>IF(A3945&lt;&gt;"",IF(MID(C3945,1,1)="r",SigmaEpsReinf(J3945,$AS$42:$AS$43,$AS$41,$AS$39,$AS$40,$AQ$38),""),"")</f>
        <v/>
      </c>
      <c r="Q3945" s="92" t="str">
        <f t="shared" si="626"/>
        <v/>
      </c>
      <c r="R3945" s="92" t="str">
        <f t="shared" si="627"/>
        <v/>
      </c>
      <c r="U3945" s="5"/>
      <c r="V3945" s="5"/>
      <c r="W3945" s="94" t="str">
        <f t="shared" si="625"/>
        <v/>
      </c>
      <c r="X3945" s="94" t="str">
        <f t="shared" si="628"/>
        <v/>
      </c>
      <c r="Y3945" s="5"/>
      <c r="BK3945" s="8"/>
      <c r="BL3945" s="5"/>
      <c r="BM3945" s="5"/>
      <c r="BN3945" s="5"/>
      <c r="BO3945" s="5"/>
      <c r="BP3945" s="1"/>
      <c r="BQ3945" s="1"/>
      <c r="BR3945" s="1"/>
      <c r="BS3945" s="1"/>
      <c r="BT3945" s="1"/>
      <c r="BU3945" s="4"/>
      <c r="BV3945" s="1"/>
      <c r="BW3945" s="3"/>
      <c r="BX3945" s="4"/>
      <c r="BY3945" s="5"/>
      <c r="BZ3945" s="5"/>
      <c r="CA3945" s="5"/>
      <c r="CB3945" s="5"/>
      <c r="CC3945" s="5"/>
      <c r="CD3945" s="43"/>
    </row>
    <row r="3946" spans="1:82" x14ac:dyDescent="0.25">
      <c r="A3946" s="8"/>
      <c r="B3946" s="5"/>
      <c r="C3946" s="5"/>
      <c r="D3946" s="5"/>
      <c r="E3946" s="5"/>
      <c r="F3946" s="94" t="str">
        <f t="shared" si="619"/>
        <v/>
      </c>
      <c r="G3946" s="94" t="str">
        <f t="shared" si="620"/>
        <v/>
      </c>
      <c r="H3946" s="127" t="str">
        <f>IF(A3946&lt;&gt;"",IF(MID(C3946,1,1)="c",$AS$26,IF(MID(C3946,1,1)="r",$AS$41,IF(MID(C3946,1,1)="p",#REF!,#REF!))),"")</f>
        <v/>
      </c>
      <c r="I3946" s="92" t="str">
        <f t="shared" si="621"/>
        <v/>
      </c>
      <c r="J3946" s="92" t="str">
        <f t="shared" si="622"/>
        <v/>
      </c>
      <c r="K3946" s="92" t="str">
        <f t="shared" si="623"/>
        <v/>
      </c>
      <c r="L3946" s="92" t="str">
        <f t="shared" si="624"/>
        <v/>
      </c>
      <c r="M3946" s="95" t="str">
        <f>IF(A3946&lt;&gt;"",IF(MID(C3946,1,1)="c",SigmaEpsConcrete(I3946,$AN$30:$AN$33,$AR$30:$AR$33,$AS$26,$AS$27,$AS$28,$AQ$20,$AU$19),""),"")</f>
        <v/>
      </c>
      <c r="N3946" s="95" t="str">
        <f>IF(A3946&lt;&gt;"",IF(MID(C3946,1,1)="r",SigmaEpsReinf(J3946,$AS$42:$AS$43,$AS$41,$AS$39,$AS$40,$AQ$38),""),"")</f>
        <v/>
      </c>
      <c r="Q3946" s="92" t="str">
        <f t="shared" si="626"/>
        <v/>
      </c>
      <c r="R3946" s="92" t="str">
        <f t="shared" si="627"/>
        <v/>
      </c>
      <c r="U3946" s="5"/>
      <c r="V3946" s="5"/>
      <c r="W3946" s="94" t="str">
        <f t="shared" si="625"/>
        <v/>
      </c>
      <c r="X3946" s="94" t="str">
        <f t="shared" si="628"/>
        <v/>
      </c>
      <c r="Y3946" s="5"/>
      <c r="BK3946" s="8"/>
      <c r="BL3946" s="5"/>
      <c r="BM3946" s="5"/>
      <c r="BN3946" s="5"/>
      <c r="BO3946" s="5"/>
      <c r="BP3946" s="1"/>
      <c r="BQ3946" s="1"/>
      <c r="BR3946" s="1"/>
      <c r="BS3946" s="1"/>
      <c r="BT3946" s="1"/>
      <c r="BU3946" s="4"/>
      <c r="BV3946" s="1"/>
      <c r="BW3946" s="3"/>
      <c r="BX3946" s="4"/>
      <c r="BY3946" s="5"/>
      <c r="BZ3946" s="5"/>
      <c r="CA3946" s="5"/>
      <c r="CB3946" s="5"/>
      <c r="CC3946" s="5"/>
      <c r="CD3946" s="43"/>
    </row>
    <row r="3947" spans="1:82" x14ac:dyDescent="0.25">
      <c r="A3947" s="8"/>
      <c r="B3947" s="5"/>
      <c r="C3947" s="5"/>
      <c r="D3947" s="5"/>
      <c r="E3947" s="5"/>
      <c r="F3947" s="94" t="str">
        <f t="shared" si="619"/>
        <v/>
      </c>
      <c r="G3947" s="94" t="str">
        <f t="shared" si="620"/>
        <v/>
      </c>
      <c r="H3947" s="127" t="str">
        <f>IF(A3947&lt;&gt;"",IF(MID(C3947,1,1)="c",$AS$26,IF(MID(C3947,1,1)="r",$AS$41,IF(MID(C3947,1,1)="p",#REF!,#REF!))),"")</f>
        <v/>
      </c>
      <c r="I3947" s="92" t="str">
        <f t="shared" si="621"/>
        <v/>
      </c>
      <c r="J3947" s="92" t="str">
        <f t="shared" si="622"/>
        <v/>
      </c>
      <c r="K3947" s="92" t="str">
        <f t="shared" si="623"/>
        <v/>
      </c>
      <c r="L3947" s="92" t="str">
        <f t="shared" si="624"/>
        <v/>
      </c>
      <c r="M3947" s="95" t="str">
        <f>IF(A3947&lt;&gt;"",IF(MID(C3947,1,1)="c",SigmaEpsConcrete(I3947,$AN$30:$AN$33,$AR$30:$AR$33,$AS$26,$AS$27,$AS$28,$AQ$20,$AU$19),""),"")</f>
        <v/>
      </c>
      <c r="N3947" s="95" t="str">
        <f>IF(A3947&lt;&gt;"",IF(MID(C3947,1,1)="r",SigmaEpsReinf(J3947,$AS$42:$AS$43,$AS$41,$AS$39,$AS$40,$AQ$38),""),"")</f>
        <v/>
      </c>
      <c r="Q3947" s="92" t="str">
        <f t="shared" si="626"/>
        <v/>
      </c>
      <c r="R3947" s="92" t="str">
        <f t="shared" si="627"/>
        <v/>
      </c>
      <c r="U3947" s="5"/>
      <c r="V3947" s="5"/>
      <c r="W3947" s="94" t="str">
        <f t="shared" si="625"/>
        <v/>
      </c>
      <c r="X3947" s="94" t="str">
        <f t="shared" si="628"/>
        <v/>
      </c>
      <c r="Y3947" s="5"/>
      <c r="BK3947" s="8"/>
      <c r="BL3947" s="5"/>
      <c r="BM3947" s="5"/>
      <c r="BN3947" s="5"/>
      <c r="BO3947" s="5"/>
      <c r="BP3947" s="1"/>
      <c r="BQ3947" s="1"/>
      <c r="BR3947" s="1"/>
      <c r="BS3947" s="1"/>
      <c r="BT3947" s="1"/>
      <c r="BU3947" s="4"/>
      <c r="BV3947" s="1"/>
      <c r="BW3947" s="3"/>
      <c r="BX3947" s="4"/>
      <c r="BY3947" s="5"/>
      <c r="BZ3947" s="5"/>
      <c r="CA3947" s="5"/>
      <c r="CB3947" s="5"/>
      <c r="CC3947" s="5"/>
      <c r="CD3947" s="43"/>
    </row>
    <row r="3948" spans="1:82" x14ac:dyDescent="0.25">
      <c r="A3948" s="8"/>
      <c r="B3948" s="5"/>
      <c r="C3948" s="5"/>
      <c r="D3948" s="5"/>
      <c r="E3948" s="5"/>
      <c r="F3948" s="94" t="str">
        <f t="shared" si="619"/>
        <v/>
      </c>
      <c r="G3948" s="94" t="str">
        <f t="shared" si="620"/>
        <v/>
      </c>
      <c r="H3948" s="127" t="str">
        <f>IF(A3948&lt;&gt;"",IF(MID(C3948,1,1)="c",$AS$26,IF(MID(C3948,1,1)="r",$AS$41,IF(MID(C3948,1,1)="p",#REF!,#REF!))),"")</f>
        <v/>
      </c>
      <c r="I3948" s="92" t="str">
        <f t="shared" si="621"/>
        <v/>
      </c>
      <c r="J3948" s="92" t="str">
        <f t="shared" si="622"/>
        <v/>
      </c>
      <c r="K3948" s="92" t="str">
        <f t="shared" si="623"/>
        <v/>
      </c>
      <c r="L3948" s="92" t="str">
        <f t="shared" si="624"/>
        <v/>
      </c>
      <c r="M3948" s="95" t="str">
        <f>IF(A3948&lt;&gt;"",IF(MID(C3948,1,1)="c",SigmaEpsConcrete(I3948,$AN$30:$AN$33,$AR$30:$AR$33,$AS$26,$AS$27,$AS$28,$AQ$20,$AU$19),""),"")</f>
        <v/>
      </c>
      <c r="N3948" s="95" t="str">
        <f>IF(A3948&lt;&gt;"",IF(MID(C3948,1,1)="r",SigmaEpsReinf(J3948,$AS$42:$AS$43,$AS$41,$AS$39,$AS$40,$AQ$38),""),"")</f>
        <v/>
      </c>
      <c r="Q3948" s="92" t="str">
        <f t="shared" si="626"/>
        <v/>
      </c>
      <c r="R3948" s="92" t="str">
        <f t="shared" si="627"/>
        <v/>
      </c>
      <c r="U3948" s="5"/>
      <c r="V3948" s="5"/>
      <c r="W3948" s="94" t="str">
        <f t="shared" si="625"/>
        <v/>
      </c>
      <c r="X3948" s="94" t="str">
        <f t="shared" si="628"/>
        <v/>
      </c>
      <c r="Y3948" s="5"/>
      <c r="BK3948" s="8"/>
      <c r="BL3948" s="5"/>
      <c r="BM3948" s="5"/>
      <c r="BN3948" s="5"/>
      <c r="BO3948" s="5"/>
      <c r="BP3948" s="1"/>
      <c r="BQ3948" s="1"/>
      <c r="BR3948" s="1"/>
      <c r="BS3948" s="1"/>
      <c r="BT3948" s="1"/>
      <c r="BU3948" s="4"/>
      <c r="BV3948" s="1"/>
      <c r="BW3948" s="3"/>
      <c r="BX3948" s="4"/>
      <c r="BY3948" s="5"/>
      <c r="BZ3948" s="5"/>
      <c r="CA3948" s="5"/>
      <c r="CB3948" s="5"/>
      <c r="CC3948" s="5"/>
      <c r="CD3948" s="43"/>
    </row>
    <row r="3949" spans="1:82" x14ac:dyDescent="0.25">
      <c r="A3949" s="8"/>
      <c r="B3949" s="5"/>
      <c r="C3949" s="5"/>
      <c r="D3949" s="5"/>
      <c r="E3949" s="5"/>
      <c r="F3949" s="94" t="str">
        <f t="shared" si="619"/>
        <v/>
      </c>
      <c r="G3949" s="94" t="str">
        <f t="shared" si="620"/>
        <v/>
      </c>
      <c r="H3949" s="127" t="str">
        <f>IF(A3949&lt;&gt;"",IF(MID(C3949,1,1)="c",$AS$26,IF(MID(C3949,1,1)="r",$AS$41,IF(MID(C3949,1,1)="p",#REF!,#REF!))),"")</f>
        <v/>
      </c>
      <c r="I3949" s="92" t="str">
        <f t="shared" si="621"/>
        <v/>
      </c>
      <c r="J3949" s="92" t="str">
        <f t="shared" si="622"/>
        <v/>
      </c>
      <c r="K3949" s="92" t="str">
        <f t="shared" si="623"/>
        <v/>
      </c>
      <c r="L3949" s="92" t="str">
        <f t="shared" si="624"/>
        <v/>
      </c>
      <c r="M3949" s="95" t="str">
        <f>IF(A3949&lt;&gt;"",IF(MID(C3949,1,1)="c",SigmaEpsConcrete(I3949,$AN$30:$AN$33,$AR$30:$AR$33,$AS$26,$AS$27,$AS$28,$AQ$20,$AU$19),""),"")</f>
        <v/>
      </c>
      <c r="N3949" s="95" t="str">
        <f>IF(A3949&lt;&gt;"",IF(MID(C3949,1,1)="r",SigmaEpsReinf(J3949,$AS$42:$AS$43,$AS$41,$AS$39,$AS$40,$AQ$38),""),"")</f>
        <v/>
      </c>
      <c r="Q3949" s="92" t="str">
        <f t="shared" si="626"/>
        <v/>
      </c>
      <c r="R3949" s="92" t="str">
        <f t="shared" si="627"/>
        <v/>
      </c>
      <c r="U3949" s="5"/>
      <c r="V3949" s="5"/>
      <c r="W3949" s="94" t="str">
        <f t="shared" si="625"/>
        <v/>
      </c>
      <c r="X3949" s="94" t="str">
        <f t="shared" si="628"/>
        <v/>
      </c>
      <c r="Y3949" s="5"/>
      <c r="BK3949" s="8"/>
      <c r="BL3949" s="5"/>
      <c r="BM3949" s="5"/>
      <c r="BN3949" s="5"/>
      <c r="BO3949" s="5"/>
      <c r="BP3949" s="1"/>
      <c r="BQ3949" s="1"/>
      <c r="BR3949" s="1"/>
      <c r="BS3949" s="1"/>
      <c r="BT3949" s="1"/>
      <c r="BU3949" s="4"/>
      <c r="BV3949" s="1"/>
      <c r="BW3949" s="3"/>
      <c r="BX3949" s="4"/>
      <c r="BY3949" s="5"/>
      <c r="BZ3949" s="5"/>
      <c r="CA3949" s="5"/>
      <c r="CB3949" s="5"/>
      <c r="CC3949" s="5"/>
      <c r="CD3949" s="43"/>
    </row>
    <row r="3950" spans="1:82" x14ac:dyDescent="0.25">
      <c r="A3950" s="8"/>
      <c r="B3950" s="5"/>
      <c r="C3950" s="5"/>
      <c r="D3950" s="5"/>
      <c r="E3950" s="5"/>
      <c r="F3950" s="94" t="str">
        <f t="shared" si="619"/>
        <v/>
      </c>
      <c r="G3950" s="94" t="str">
        <f t="shared" si="620"/>
        <v/>
      </c>
      <c r="H3950" s="127" t="str">
        <f>IF(A3950&lt;&gt;"",IF(MID(C3950,1,1)="c",$AS$26,IF(MID(C3950,1,1)="r",$AS$41,IF(MID(C3950,1,1)="p",#REF!,#REF!))),"")</f>
        <v/>
      </c>
      <c r="I3950" s="92" t="str">
        <f t="shared" si="621"/>
        <v/>
      </c>
      <c r="J3950" s="92" t="str">
        <f t="shared" si="622"/>
        <v/>
      </c>
      <c r="K3950" s="92" t="str">
        <f t="shared" si="623"/>
        <v/>
      </c>
      <c r="L3950" s="92" t="str">
        <f t="shared" si="624"/>
        <v/>
      </c>
      <c r="M3950" s="95" t="str">
        <f>IF(A3950&lt;&gt;"",IF(MID(C3950,1,1)="c",SigmaEpsConcrete(I3950,$AN$30:$AN$33,$AR$30:$AR$33,$AS$26,$AS$27,$AS$28,$AQ$20,$AU$19),""),"")</f>
        <v/>
      </c>
      <c r="N3950" s="95" t="str">
        <f>IF(A3950&lt;&gt;"",IF(MID(C3950,1,1)="r",SigmaEpsReinf(J3950,$AS$42:$AS$43,$AS$41,$AS$39,$AS$40,$AQ$38),""),"")</f>
        <v/>
      </c>
      <c r="Q3950" s="92" t="str">
        <f t="shared" si="626"/>
        <v/>
      </c>
      <c r="R3950" s="92" t="str">
        <f t="shared" si="627"/>
        <v/>
      </c>
      <c r="U3950" s="5"/>
      <c r="V3950" s="5"/>
      <c r="W3950" s="94" t="str">
        <f t="shared" si="625"/>
        <v/>
      </c>
      <c r="X3950" s="94" t="str">
        <f t="shared" si="628"/>
        <v/>
      </c>
      <c r="Y3950" s="5"/>
      <c r="BK3950" s="8"/>
      <c r="BL3950" s="5"/>
      <c r="BM3950" s="5"/>
      <c r="BN3950" s="5"/>
      <c r="BO3950" s="5"/>
      <c r="BP3950" s="1"/>
      <c r="BQ3950" s="1"/>
      <c r="BR3950" s="1"/>
      <c r="BS3950" s="1"/>
      <c r="BT3950" s="1"/>
      <c r="BU3950" s="4"/>
      <c r="BV3950" s="1"/>
      <c r="BW3950" s="3"/>
      <c r="BX3950" s="4"/>
      <c r="BY3950" s="5"/>
      <c r="BZ3950" s="5"/>
      <c r="CA3950" s="5"/>
      <c r="CB3950" s="5"/>
      <c r="CC3950" s="5"/>
      <c r="CD3950" s="43"/>
    </row>
    <row r="3951" spans="1:82" x14ac:dyDescent="0.25">
      <c r="A3951" s="8"/>
      <c r="B3951" s="5"/>
      <c r="C3951" s="5"/>
      <c r="D3951" s="5"/>
      <c r="E3951" s="5"/>
      <c r="F3951" s="94" t="str">
        <f t="shared" si="619"/>
        <v/>
      </c>
      <c r="G3951" s="94" t="str">
        <f t="shared" si="620"/>
        <v/>
      </c>
      <c r="H3951" s="127" t="str">
        <f>IF(A3951&lt;&gt;"",IF(MID(C3951,1,1)="c",$AS$26,IF(MID(C3951,1,1)="r",$AS$41,IF(MID(C3951,1,1)="p",#REF!,#REF!))),"")</f>
        <v/>
      </c>
      <c r="I3951" s="92" t="str">
        <f t="shared" si="621"/>
        <v/>
      </c>
      <c r="J3951" s="92" t="str">
        <f t="shared" si="622"/>
        <v/>
      </c>
      <c r="K3951" s="92" t="str">
        <f t="shared" si="623"/>
        <v/>
      </c>
      <c r="L3951" s="92" t="str">
        <f t="shared" si="624"/>
        <v/>
      </c>
      <c r="M3951" s="95" t="str">
        <f>IF(A3951&lt;&gt;"",IF(MID(C3951,1,1)="c",SigmaEpsConcrete(I3951,$AN$30:$AN$33,$AR$30:$AR$33,$AS$26,$AS$27,$AS$28,$AQ$20,$AU$19),""),"")</f>
        <v/>
      </c>
      <c r="N3951" s="95" t="str">
        <f>IF(A3951&lt;&gt;"",IF(MID(C3951,1,1)="r",SigmaEpsReinf(J3951,$AS$42:$AS$43,$AS$41,$AS$39,$AS$40,$AQ$38),""),"")</f>
        <v/>
      </c>
      <c r="Q3951" s="92" t="str">
        <f t="shared" si="626"/>
        <v/>
      </c>
      <c r="R3951" s="92" t="str">
        <f t="shared" si="627"/>
        <v/>
      </c>
      <c r="U3951" s="5"/>
      <c r="V3951" s="5"/>
      <c r="W3951" s="94" t="str">
        <f t="shared" si="625"/>
        <v/>
      </c>
      <c r="X3951" s="94" t="str">
        <f t="shared" si="628"/>
        <v/>
      </c>
      <c r="Y3951" s="5"/>
      <c r="BK3951" s="8"/>
      <c r="BL3951" s="5"/>
      <c r="BM3951" s="5"/>
      <c r="BN3951" s="5"/>
      <c r="BO3951" s="5"/>
      <c r="BP3951" s="1"/>
      <c r="BQ3951" s="1"/>
      <c r="BR3951" s="1"/>
      <c r="BS3951" s="1"/>
      <c r="BT3951" s="1"/>
      <c r="BU3951" s="4"/>
      <c r="BV3951" s="1"/>
      <c r="BW3951" s="3"/>
      <c r="BX3951" s="4"/>
      <c r="BY3951" s="5"/>
      <c r="BZ3951" s="5"/>
      <c r="CA3951" s="5"/>
      <c r="CB3951" s="5"/>
      <c r="CC3951" s="5"/>
      <c r="CD3951" s="43"/>
    </row>
    <row r="3952" spans="1:82" x14ac:dyDescent="0.25">
      <c r="A3952" s="8"/>
      <c r="B3952" s="5"/>
      <c r="C3952" s="5"/>
      <c r="D3952" s="5"/>
      <c r="E3952" s="5"/>
      <c r="F3952" s="94" t="str">
        <f t="shared" si="619"/>
        <v/>
      </c>
      <c r="G3952" s="94" t="str">
        <f t="shared" si="620"/>
        <v/>
      </c>
      <c r="H3952" s="127" t="str">
        <f>IF(A3952&lt;&gt;"",IF(MID(C3952,1,1)="c",$AS$26,IF(MID(C3952,1,1)="r",$AS$41,IF(MID(C3952,1,1)="p",#REF!,#REF!))),"")</f>
        <v/>
      </c>
      <c r="I3952" s="92" t="str">
        <f t="shared" si="621"/>
        <v/>
      </c>
      <c r="J3952" s="92" t="str">
        <f t="shared" si="622"/>
        <v/>
      </c>
      <c r="K3952" s="92" t="str">
        <f t="shared" si="623"/>
        <v/>
      </c>
      <c r="L3952" s="92" t="str">
        <f t="shared" si="624"/>
        <v/>
      </c>
      <c r="M3952" s="95" t="str">
        <f>IF(A3952&lt;&gt;"",IF(MID(C3952,1,1)="c",SigmaEpsConcrete(I3952,$AN$30:$AN$33,$AR$30:$AR$33,$AS$26,$AS$27,$AS$28,$AQ$20,$AU$19),""),"")</f>
        <v/>
      </c>
      <c r="N3952" s="95" t="str">
        <f>IF(A3952&lt;&gt;"",IF(MID(C3952,1,1)="r",SigmaEpsReinf(J3952,$AS$42:$AS$43,$AS$41,$AS$39,$AS$40,$AQ$38),""),"")</f>
        <v/>
      </c>
      <c r="Q3952" s="92" t="str">
        <f t="shared" si="626"/>
        <v/>
      </c>
      <c r="R3952" s="92" t="str">
        <f t="shared" si="627"/>
        <v/>
      </c>
      <c r="U3952" s="5"/>
      <c r="V3952" s="5"/>
      <c r="W3952" s="94" t="str">
        <f t="shared" si="625"/>
        <v/>
      </c>
      <c r="X3952" s="94" t="str">
        <f t="shared" si="628"/>
        <v/>
      </c>
      <c r="Y3952" s="5"/>
      <c r="BK3952" s="8"/>
      <c r="BL3952" s="5"/>
      <c r="BM3952" s="5"/>
      <c r="BN3952" s="5"/>
      <c r="BO3952" s="5"/>
      <c r="BP3952" s="1"/>
      <c r="BQ3952" s="1"/>
      <c r="BR3952" s="1"/>
      <c r="BS3952" s="1"/>
      <c r="BT3952" s="1"/>
      <c r="BU3952" s="4"/>
      <c r="BV3952" s="1"/>
      <c r="BW3952" s="3"/>
      <c r="BX3952" s="4"/>
      <c r="BY3952" s="5"/>
      <c r="BZ3952" s="5"/>
      <c r="CA3952" s="5"/>
      <c r="CB3952" s="5"/>
      <c r="CC3952" s="5"/>
      <c r="CD3952" s="43"/>
    </row>
    <row r="3953" spans="1:82" x14ac:dyDescent="0.25">
      <c r="A3953" s="8"/>
      <c r="B3953" s="5"/>
      <c r="C3953" s="5"/>
      <c r="D3953" s="5"/>
      <c r="E3953" s="5"/>
      <c r="F3953" s="94" t="str">
        <f t="shared" si="619"/>
        <v/>
      </c>
      <c r="G3953" s="94" t="str">
        <f t="shared" si="620"/>
        <v/>
      </c>
      <c r="H3953" s="127" t="str">
        <f>IF(A3953&lt;&gt;"",IF(MID(C3953,1,1)="c",$AS$26,IF(MID(C3953,1,1)="r",$AS$41,IF(MID(C3953,1,1)="p",#REF!,#REF!))),"")</f>
        <v/>
      </c>
      <c r="I3953" s="92" t="str">
        <f t="shared" si="621"/>
        <v/>
      </c>
      <c r="J3953" s="92" t="str">
        <f t="shared" si="622"/>
        <v/>
      </c>
      <c r="K3953" s="92" t="str">
        <f t="shared" si="623"/>
        <v/>
      </c>
      <c r="L3953" s="92" t="str">
        <f t="shared" si="624"/>
        <v/>
      </c>
      <c r="M3953" s="95" t="str">
        <f>IF(A3953&lt;&gt;"",IF(MID(C3953,1,1)="c",SigmaEpsConcrete(I3953,$AN$30:$AN$33,$AR$30:$AR$33,$AS$26,$AS$27,$AS$28,$AQ$20,$AU$19),""),"")</f>
        <v/>
      </c>
      <c r="N3953" s="95" t="str">
        <f>IF(A3953&lt;&gt;"",IF(MID(C3953,1,1)="r",SigmaEpsReinf(J3953,$AS$42:$AS$43,$AS$41,$AS$39,$AS$40,$AQ$38),""),"")</f>
        <v/>
      </c>
      <c r="Q3953" s="92" t="str">
        <f t="shared" si="626"/>
        <v/>
      </c>
      <c r="R3953" s="92" t="str">
        <f t="shared" si="627"/>
        <v/>
      </c>
      <c r="U3953" s="5"/>
      <c r="V3953" s="5"/>
      <c r="W3953" s="94" t="str">
        <f t="shared" si="625"/>
        <v/>
      </c>
      <c r="X3953" s="94" t="str">
        <f t="shared" si="628"/>
        <v/>
      </c>
      <c r="Y3953" s="5"/>
      <c r="BK3953" s="8"/>
      <c r="BL3953" s="5"/>
      <c r="BM3953" s="5"/>
      <c r="BN3953" s="5"/>
      <c r="BO3953" s="5"/>
      <c r="BP3953" s="1"/>
      <c r="BQ3953" s="1"/>
      <c r="BR3953" s="1"/>
      <c r="BS3953" s="1"/>
      <c r="BT3953" s="1"/>
      <c r="BU3953" s="4"/>
      <c r="BV3953" s="1"/>
      <c r="BW3953" s="3"/>
      <c r="BX3953" s="4"/>
      <c r="BY3953" s="5"/>
      <c r="BZ3953" s="5"/>
      <c r="CA3953" s="5"/>
      <c r="CB3953" s="5"/>
      <c r="CC3953" s="5"/>
      <c r="CD3953" s="43"/>
    </row>
    <row r="3954" spans="1:82" x14ac:dyDescent="0.25">
      <c r="A3954" s="8"/>
      <c r="B3954" s="5"/>
      <c r="C3954" s="5"/>
      <c r="D3954" s="5"/>
      <c r="E3954" s="5"/>
      <c r="F3954" s="94" t="str">
        <f t="shared" si="619"/>
        <v/>
      </c>
      <c r="G3954" s="94" t="str">
        <f t="shared" si="620"/>
        <v/>
      </c>
      <c r="H3954" s="127" t="str">
        <f>IF(A3954&lt;&gt;"",IF(MID(C3954,1,1)="c",$AS$26,IF(MID(C3954,1,1)="r",$AS$41,IF(MID(C3954,1,1)="p",#REF!,#REF!))),"")</f>
        <v/>
      </c>
      <c r="I3954" s="92" t="str">
        <f t="shared" si="621"/>
        <v/>
      </c>
      <c r="J3954" s="92" t="str">
        <f t="shared" si="622"/>
        <v/>
      </c>
      <c r="K3954" s="92" t="str">
        <f t="shared" si="623"/>
        <v/>
      </c>
      <c r="L3954" s="92" t="str">
        <f t="shared" si="624"/>
        <v/>
      </c>
      <c r="M3954" s="95" t="str">
        <f>IF(A3954&lt;&gt;"",IF(MID(C3954,1,1)="c",SigmaEpsConcrete(I3954,$AN$30:$AN$33,$AR$30:$AR$33,$AS$26,$AS$27,$AS$28,$AQ$20,$AU$19),""),"")</f>
        <v/>
      </c>
      <c r="N3954" s="95" t="str">
        <f>IF(A3954&lt;&gt;"",IF(MID(C3954,1,1)="r",SigmaEpsReinf(J3954,$AS$42:$AS$43,$AS$41,$AS$39,$AS$40,$AQ$38),""),"")</f>
        <v/>
      </c>
      <c r="Q3954" s="92" t="str">
        <f t="shared" si="626"/>
        <v/>
      </c>
      <c r="R3954" s="92" t="str">
        <f t="shared" si="627"/>
        <v/>
      </c>
      <c r="U3954" s="5"/>
      <c r="V3954" s="5"/>
      <c r="W3954" s="94" t="str">
        <f t="shared" si="625"/>
        <v/>
      </c>
      <c r="X3954" s="94" t="str">
        <f t="shared" si="628"/>
        <v/>
      </c>
      <c r="Y3954" s="5"/>
      <c r="BK3954" s="8"/>
      <c r="BL3954" s="5"/>
      <c r="BM3954" s="5"/>
      <c r="BN3954" s="5"/>
      <c r="BO3954" s="5"/>
      <c r="BP3954" s="1"/>
      <c r="BQ3954" s="1"/>
      <c r="BR3954" s="1"/>
      <c r="BS3954" s="1"/>
      <c r="BT3954" s="1"/>
      <c r="BU3954" s="4"/>
      <c r="BV3954" s="1"/>
      <c r="BW3954" s="3"/>
      <c r="BX3954" s="4"/>
      <c r="BY3954" s="5"/>
      <c r="BZ3954" s="5"/>
      <c r="CA3954" s="5"/>
      <c r="CB3954" s="5"/>
      <c r="CC3954" s="5"/>
      <c r="CD3954" s="43"/>
    </row>
    <row r="3955" spans="1:82" x14ac:dyDescent="0.25">
      <c r="A3955" s="8"/>
      <c r="B3955" s="5"/>
      <c r="C3955" s="5"/>
      <c r="D3955" s="5"/>
      <c r="E3955" s="5"/>
      <c r="F3955" s="94" t="str">
        <f t="shared" si="619"/>
        <v/>
      </c>
      <c r="G3955" s="94" t="str">
        <f t="shared" si="620"/>
        <v/>
      </c>
      <c r="H3955" s="127" t="str">
        <f>IF(A3955&lt;&gt;"",IF(MID(C3955,1,1)="c",$AS$26,IF(MID(C3955,1,1)="r",$AS$41,IF(MID(C3955,1,1)="p",#REF!,#REF!))),"")</f>
        <v/>
      </c>
      <c r="I3955" s="92" t="str">
        <f t="shared" si="621"/>
        <v/>
      </c>
      <c r="J3955" s="92" t="str">
        <f t="shared" si="622"/>
        <v/>
      </c>
      <c r="K3955" s="92" t="str">
        <f t="shared" si="623"/>
        <v/>
      </c>
      <c r="L3955" s="92" t="str">
        <f t="shared" si="624"/>
        <v/>
      </c>
      <c r="M3955" s="95" t="str">
        <f>IF(A3955&lt;&gt;"",IF(MID(C3955,1,1)="c",SigmaEpsConcrete(I3955,$AN$30:$AN$33,$AR$30:$AR$33,$AS$26,$AS$27,$AS$28,$AQ$20,$AU$19),""),"")</f>
        <v/>
      </c>
      <c r="N3955" s="95" t="str">
        <f>IF(A3955&lt;&gt;"",IF(MID(C3955,1,1)="r",SigmaEpsReinf(J3955,$AS$42:$AS$43,$AS$41,$AS$39,$AS$40,$AQ$38),""),"")</f>
        <v/>
      </c>
      <c r="Q3955" s="92" t="str">
        <f t="shared" si="626"/>
        <v/>
      </c>
      <c r="R3955" s="92" t="str">
        <f t="shared" si="627"/>
        <v/>
      </c>
      <c r="U3955" s="5"/>
      <c r="V3955" s="5"/>
      <c r="W3955" s="94" t="str">
        <f t="shared" si="625"/>
        <v/>
      </c>
      <c r="X3955" s="94" t="str">
        <f t="shared" si="628"/>
        <v/>
      </c>
      <c r="Y3955" s="5"/>
      <c r="BK3955" s="8"/>
      <c r="BL3955" s="5"/>
      <c r="BM3955" s="5"/>
      <c r="BN3955" s="5"/>
      <c r="BO3955" s="5"/>
      <c r="BP3955" s="1"/>
      <c r="BQ3955" s="1"/>
      <c r="BR3955" s="1"/>
      <c r="BS3955" s="1"/>
      <c r="BT3955" s="1"/>
      <c r="BU3955" s="4"/>
      <c r="BV3955" s="1"/>
      <c r="BW3955" s="3"/>
      <c r="BX3955" s="4"/>
      <c r="BY3955" s="5"/>
      <c r="BZ3955" s="5"/>
      <c r="CA3955" s="5"/>
      <c r="CB3955" s="5"/>
      <c r="CC3955" s="5"/>
      <c r="CD3955" s="43"/>
    </row>
    <row r="3956" spans="1:82" x14ac:dyDescent="0.25">
      <c r="A3956" s="8"/>
      <c r="B3956" s="5"/>
      <c r="C3956" s="5"/>
      <c r="D3956" s="5"/>
      <c r="E3956" s="5"/>
      <c r="F3956" s="94" t="str">
        <f t="shared" si="619"/>
        <v/>
      </c>
      <c r="G3956" s="94" t="str">
        <f t="shared" si="620"/>
        <v/>
      </c>
      <c r="H3956" s="127" t="str">
        <f>IF(A3956&lt;&gt;"",IF(MID(C3956,1,1)="c",$AS$26,IF(MID(C3956,1,1)="r",$AS$41,IF(MID(C3956,1,1)="p",#REF!,#REF!))),"")</f>
        <v/>
      </c>
      <c r="I3956" s="92" t="str">
        <f t="shared" si="621"/>
        <v/>
      </c>
      <c r="J3956" s="92" t="str">
        <f t="shared" si="622"/>
        <v/>
      </c>
      <c r="K3956" s="92" t="str">
        <f t="shared" si="623"/>
        <v/>
      </c>
      <c r="L3956" s="92" t="str">
        <f t="shared" si="624"/>
        <v/>
      </c>
      <c r="M3956" s="95" t="str">
        <f>IF(A3956&lt;&gt;"",IF(MID(C3956,1,1)="c",SigmaEpsConcrete(I3956,$AN$30:$AN$33,$AR$30:$AR$33,$AS$26,$AS$27,$AS$28,$AQ$20,$AU$19),""),"")</f>
        <v/>
      </c>
      <c r="N3956" s="95" t="str">
        <f>IF(A3956&lt;&gt;"",IF(MID(C3956,1,1)="r",SigmaEpsReinf(J3956,$AS$42:$AS$43,$AS$41,$AS$39,$AS$40,$AQ$38),""),"")</f>
        <v/>
      </c>
      <c r="Q3956" s="92" t="str">
        <f t="shared" si="626"/>
        <v/>
      </c>
      <c r="R3956" s="92" t="str">
        <f t="shared" si="627"/>
        <v/>
      </c>
      <c r="U3956" s="5"/>
      <c r="V3956" s="5"/>
      <c r="W3956" s="94" t="str">
        <f t="shared" si="625"/>
        <v/>
      </c>
      <c r="X3956" s="94" t="str">
        <f t="shared" si="628"/>
        <v/>
      </c>
      <c r="Y3956" s="5"/>
      <c r="BK3956" s="8"/>
      <c r="BL3956" s="5"/>
      <c r="BM3956" s="5"/>
      <c r="BN3956" s="5"/>
      <c r="BO3956" s="5"/>
      <c r="BP3956" s="1"/>
      <c r="BQ3956" s="1"/>
      <c r="BR3956" s="1"/>
      <c r="BS3956" s="1"/>
      <c r="BT3956" s="1"/>
      <c r="BU3956" s="4"/>
      <c r="BV3956" s="1"/>
      <c r="BW3956" s="3"/>
      <c r="BX3956" s="4"/>
      <c r="BY3956" s="5"/>
      <c r="BZ3956" s="5"/>
      <c r="CA3956" s="5"/>
      <c r="CB3956" s="5"/>
      <c r="CC3956" s="5"/>
      <c r="CD3956" s="43"/>
    </row>
    <row r="3957" spans="1:82" x14ac:dyDescent="0.25">
      <c r="A3957" s="8"/>
      <c r="B3957" s="5"/>
      <c r="C3957" s="5"/>
      <c r="D3957" s="5"/>
      <c r="E3957" s="5"/>
      <c r="F3957" s="94" t="str">
        <f t="shared" si="619"/>
        <v/>
      </c>
      <c r="G3957" s="94" t="str">
        <f t="shared" si="620"/>
        <v/>
      </c>
      <c r="H3957" s="127" t="str">
        <f>IF(A3957&lt;&gt;"",IF(MID(C3957,1,1)="c",$AS$26,IF(MID(C3957,1,1)="r",$AS$41,IF(MID(C3957,1,1)="p",#REF!,#REF!))),"")</f>
        <v/>
      </c>
      <c r="I3957" s="92" t="str">
        <f t="shared" si="621"/>
        <v/>
      </c>
      <c r="J3957" s="92" t="str">
        <f t="shared" si="622"/>
        <v/>
      </c>
      <c r="K3957" s="92" t="str">
        <f t="shared" si="623"/>
        <v/>
      </c>
      <c r="L3957" s="92" t="str">
        <f t="shared" si="624"/>
        <v/>
      </c>
      <c r="M3957" s="95" t="str">
        <f>IF(A3957&lt;&gt;"",IF(MID(C3957,1,1)="c",SigmaEpsConcrete(I3957,$AN$30:$AN$33,$AR$30:$AR$33,$AS$26,$AS$27,$AS$28,$AQ$20,$AU$19),""),"")</f>
        <v/>
      </c>
      <c r="N3957" s="95" t="str">
        <f>IF(A3957&lt;&gt;"",IF(MID(C3957,1,1)="r",SigmaEpsReinf(J3957,$AS$42:$AS$43,$AS$41,$AS$39,$AS$40,$AQ$38),""),"")</f>
        <v/>
      </c>
      <c r="Q3957" s="92" t="str">
        <f t="shared" si="626"/>
        <v/>
      </c>
      <c r="R3957" s="92" t="str">
        <f t="shared" si="627"/>
        <v/>
      </c>
      <c r="U3957" s="5"/>
      <c r="V3957" s="5"/>
      <c r="W3957" s="94" t="str">
        <f t="shared" si="625"/>
        <v/>
      </c>
      <c r="X3957" s="94" t="str">
        <f t="shared" si="628"/>
        <v/>
      </c>
      <c r="Y3957" s="5"/>
      <c r="BK3957" s="8"/>
      <c r="BL3957" s="5"/>
      <c r="BM3957" s="5"/>
      <c r="BN3957" s="5"/>
      <c r="BO3957" s="5"/>
      <c r="BP3957" s="1"/>
      <c r="BQ3957" s="1"/>
      <c r="BR3957" s="1"/>
      <c r="BS3957" s="1"/>
      <c r="BT3957" s="1"/>
      <c r="BU3957" s="4"/>
      <c r="BV3957" s="1"/>
      <c r="BW3957" s="3"/>
      <c r="BX3957" s="4"/>
      <c r="BY3957" s="5"/>
      <c r="BZ3957" s="5"/>
      <c r="CA3957" s="5"/>
      <c r="CB3957" s="5"/>
      <c r="CC3957" s="5"/>
      <c r="CD3957" s="43"/>
    </row>
    <row r="3958" spans="1:82" x14ac:dyDescent="0.25">
      <c r="A3958" s="8"/>
      <c r="B3958" s="5"/>
      <c r="C3958" s="5"/>
      <c r="D3958" s="5"/>
      <c r="E3958" s="5"/>
      <c r="F3958" s="94" t="str">
        <f t="shared" si="619"/>
        <v/>
      </c>
      <c r="G3958" s="94" t="str">
        <f t="shared" si="620"/>
        <v/>
      </c>
      <c r="H3958" s="127" t="str">
        <f>IF(A3958&lt;&gt;"",IF(MID(C3958,1,1)="c",$AS$26,IF(MID(C3958,1,1)="r",$AS$41,IF(MID(C3958,1,1)="p",#REF!,#REF!))),"")</f>
        <v/>
      </c>
      <c r="I3958" s="92" t="str">
        <f t="shared" si="621"/>
        <v/>
      </c>
      <c r="J3958" s="92" t="str">
        <f t="shared" si="622"/>
        <v/>
      </c>
      <c r="K3958" s="92" t="str">
        <f t="shared" si="623"/>
        <v/>
      </c>
      <c r="L3958" s="92" t="str">
        <f t="shared" si="624"/>
        <v/>
      </c>
      <c r="M3958" s="95" t="str">
        <f>IF(A3958&lt;&gt;"",IF(MID(C3958,1,1)="c",SigmaEpsConcrete(I3958,$AN$30:$AN$33,$AR$30:$AR$33,$AS$26,$AS$27,$AS$28,$AQ$20,$AU$19),""),"")</f>
        <v/>
      </c>
      <c r="N3958" s="95" t="str">
        <f>IF(A3958&lt;&gt;"",IF(MID(C3958,1,1)="r",SigmaEpsReinf(J3958,$AS$42:$AS$43,$AS$41,$AS$39,$AS$40,$AQ$38),""),"")</f>
        <v/>
      </c>
      <c r="Q3958" s="92" t="str">
        <f t="shared" si="626"/>
        <v/>
      </c>
      <c r="R3958" s="92" t="str">
        <f t="shared" si="627"/>
        <v/>
      </c>
      <c r="U3958" s="5"/>
      <c r="V3958" s="5"/>
      <c r="W3958" s="94" t="str">
        <f t="shared" si="625"/>
        <v/>
      </c>
      <c r="X3958" s="94" t="str">
        <f t="shared" si="628"/>
        <v/>
      </c>
      <c r="Y3958" s="5"/>
      <c r="BK3958" s="8"/>
      <c r="BL3958" s="5"/>
      <c r="BM3958" s="5"/>
      <c r="BN3958" s="5"/>
      <c r="BO3958" s="5"/>
      <c r="BP3958" s="1"/>
      <c r="BQ3958" s="1"/>
      <c r="BR3958" s="1"/>
      <c r="BS3958" s="1"/>
      <c r="BT3958" s="1"/>
      <c r="BU3958" s="4"/>
      <c r="BV3958" s="1"/>
      <c r="BW3958" s="3"/>
      <c r="BX3958" s="4"/>
      <c r="BY3958" s="5"/>
      <c r="BZ3958" s="5"/>
      <c r="CA3958" s="5"/>
      <c r="CB3958" s="5"/>
      <c r="CC3958" s="5"/>
      <c r="CD3958" s="43"/>
    </row>
    <row r="3959" spans="1:82" x14ac:dyDescent="0.25">
      <c r="A3959" s="8"/>
      <c r="B3959" s="5"/>
      <c r="C3959" s="5"/>
      <c r="D3959" s="5"/>
      <c r="E3959" s="5"/>
      <c r="F3959" s="94" t="str">
        <f t="shared" si="619"/>
        <v/>
      </c>
      <c r="G3959" s="94" t="str">
        <f t="shared" si="620"/>
        <v/>
      </c>
      <c r="H3959" s="127" t="str">
        <f>IF(A3959&lt;&gt;"",IF(MID(C3959,1,1)="c",$AS$26,IF(MID(C3959,1,1)="r",$AS$41,IF(MID(C3959,1,1)="p",#REF!,#REF!))),"")</f>
        <v/>
      </c>
      <c r="I3959" s="92" t="str">
        <f t="shared" si="621"/>
        <v/>
      </c>
      <c r="J3959" s="92" t="str">
        <f t="shared" si="622"/>
        <v/>
      </c>
      <c r="K3959" s="92" t="str">
        <f t="shared" si="623"/>
        <v/>
      </c>
      <c r="L3959" s="92" t="str">
        <f t="shared" si="624"/>
        <v/>
      </c>
      <c r="M3959" s="95" t="str">
        <f>IF(A3959&lt;&gt;"",IF(MID(C3959,1,1)="c",SigmaEpsConcrete(I3959,$AN$30:$AN$33,$AR$30:$AR$33,$AS$26,$AS$27,$AS$28,$AQ$20,$AU$19),""),"")</f>
        <v/>
      </c>
      <c r="N3959" s="95" t="str">
        <f>IF(A3959&lt;&gt;"",IF(MID(C3959,1,1)="r",SigmaEpsReinf(J3959,$AS$42:$AS$43,$AS$41,$AS$39,$AS$40,$AQ$38),""),"")</f>
        <v/>
      </c>
      <c r="Q3959" s="92" t="str">
        <f t="shared" si="626"/>
        <v/>
      </c>
      <c r="R3959" s="92" t="str">
        <f t="shared" si="627"/>
        <v/>
      </c>
      <c r="U3959" s="5"/>
      <c r="V3959" s="5"/>
      <c r="W3959" s="94" t="str">
        <f t="shared" si="625"/>
        <v/>
      </c>
      <c r="X3959" s="94" t="str">
        <f t="shared" si="628"/>
        <v/>
      </c>
      <c r="Y3959" s="5"/>
      <c r="BK3959" s="8"/>
      <c r="BL3959" s="5"/>
      <c r="BM3959" s="5"/>
      <c r="BN3959" s="5"/>
      <c r="BO3959" s="5"/>
      <c r="BP3959" s="1"/>
      <c r="BQ3959" s="1"/>
      <c r="BR3959" s="1"/>
      <c r="BS3959" s="1"/>
      <c r="BT3959" s="1"/>
      <c r="BU3959" s="4"/>
      <c r="BV3959" s="1"/>
      <c r="BW3959" s="3"/>
      <c r="BX3959" s="4"/>
      <c r="BY3959" s="5"/>
      <c r="BZ3959" s="5"/>
      <c r="CA3959" s="5"/>
      <c r="CB3959" s="5"/>
      <c r="CC3959" s="5"/>
      <c r="CD3959" s="43"/>
    </row>
    <row r="3960" spans="1:82" x14ac:dyDescent="0.25">
      <c r="A3960" s="8"/>
      <c r="B3960" s="5"/>
      <c r="C3960" s="5"/>
      <c r="D3960" s="5"/>
      <c r="E3960" s="5"/>
      <c r="F3960" s="94" t="str">
        <f t="shared" si="619"/>
        <v/>
      </c>
      <c r="G3960" s="94" t="str">
        <f t="shared" si="620"/>
        <v/>
      </c>
      <c r="H3960" s="127" t="str">
        <f>IF(A3960&lt;&gt;"",IF(MID(C3960,1,1)="c",$AS$26,IF(MID(C3960,1,1)="r",$AS$41,IF(MID(C3960,1,1)="p",#REF!,#REF!))),"")</f>
        <v/>
      </c>
      <c r="I3960" s="92" t="str">
        <f t="shared" si="621"/>
        <v/>
      </c>
      <c r="J3960" s="92" t="str">
        <f t="shared" si="622"/>
        <v/>
      </c>
      <c r="K3960" s="92" t="str">
        <f t="shared" si="623"/>
        <v/>
      </c>
      <c r="L3960" s="92" t="str">
        <f t="shared" si="624"/>
        <v/>
      </c>
      <c r="M3960" s="95" t="str">
        <f>IF(A3960&lt;&gt;"",IF(MID(C3960,1,1)="c",SigmaEpsConcrete(I3960,$AN$30:$AN$33,$AR$30:$AR$33,$AS$26,$AS$27,$AS$28,$AQ$20,$AU$19),""),"")</f>
        <v/>
      </c>
      <c r="N3960" s="95" t="str">
        <f>IF(A3960&lt;&gt;"",IF(MID(C3960,1,1)="r",SigmaEpsReinf(J3960,$AS$42:$AS$43,$AS$41,$AS$39,$AS$40,$AQ$38),""),"")</f>
        <v/>
      </c>
      <c r="Q3960" s="92" t="str">
        <f t="shared" si="626"/>
        <v/>
      </c>
      <c r="R3960" s="92" t="str">
        <f t="shared" si="627"/>
        <v/>
      </c>
      <c r="U3960" s="5"/>
      <c r="V3960" s="5"/>
      <c r="W3960" s="94" t="str">
        <f t="shared" si="625"/>
        <v/>
      </c>
      <c r="X3960" s="94" t="str">
        <f t="shared" si="628"/>
        <v/>
      </c>
      <c r="Y3960" s="5"/>
      <c r="BK3960" s="8"/>
      <c r="BL3960" s="5"/>
      <c r="BM3960" s="5"/>
      <c r="BN3960" s="5"/>
      <c r="BO3960" s="5"/>
      <c r="BP3960" s="1"/>
      <c r="BQ3960" s="1"/>
      <c r="BR3960" s="1"/>
      <c r="BS3960" s="1"/>
      <c r="BT3960" s="1"/>
      <c r="BU3960" s="4"/>
      <c r="BV3960" s="1"/>
      <c r="BW3960" s="3"/>
      <c r="BX3960" s="4"/>
      <c r="BY3960" s="5"/>
      <c r="BZ3960" s="5"/>
      <c r="CA3960" s="5"/>
      <c r="CB3960" s="5"/>
      <c r="CC3960" s="5"/>
      <c r="CD3960" s="43"/>
    </row>
    <row r="3961" spans="1:82" x14ac:dyDescent="0.25">
      <c r="A3961" s="8"/>
      <c r="B3961" s="5"/>
      <c r="C3961" s="5"/>
      <c r="D3961" s="5"/>
      <c r="E3961" s="5"/>
      <c r="F3961" s="94" t="str">
        <f t="shared" si="619"/>
        <v/>
      </c>
      <c r="G3961" s="94" t="str">
        <f t="shared" si="620"/>
        <v/>
      </c>
      <c r="H3961" s="127" t="str">
        <f>IF(A3961&lt;&gt;"",IF(MID(C3961,1,1)="c",$AS$26,IF(MID(C3961,1,1)="r",$AS$41,IF(MID(C3961,1,1)="p",#REF!,#REF!))),"")</f>
        <v/>
      </c>
      <c r="I3961" s="92" t="str">
        <f t="shared" si="621"/>
        <v/>
      </c>
      <c r="J3961" s="92" t="str">
        <f t="shared" si="622"/>
        <v/>
      </c>
      <c r="K3961" s="92" t="str">
        <f t="shared" si="623"/>
        <v/>
      </c>
      <c r="L3961" s="92" t="str">
        <f t="shared" si="624"/>
        <v/>
      </c>
      <c r="M3961" s="95" t="str">
        <f>IF(A3961&lt;&gt;"",IF(MID(C3961,1,1)="c",SigmaEpsConcrete(I3961,$AN$30:$AN$33,$AR$30:$AR$33,$AS$26,$AS$27,$AS$28,$AQ$20,$AU$19),""),"")</f>
        <v/>
      </c>
      <c r="N3961" s="95" t="str">
        <f>IF(A3961&lt;&gt;"",IF(MID(C3961,1,1)="r",SigmaEpsReinf(J3961,$AS$42:$AS$43,$AS$41,$AS$39,$AS$40,$AQ$38),""),"")</f>
        <v/>
      </c>
      <c r="Q3961" s="92" t="str">
        <f t="shared" si="626"/>
        <v/>
      </c>
      <c r="R3961" s="92" t="str">
        <f t="shared" si="627"/>
        <v/>
      </c>
      <c r="U3961" s="5"/>
      <c r="V3961" s="5"/>
      <c r="W3961" s="94" t="str">
        <f t="shared" si="625"/>
        <v/>
      </c>
      <c r="X3961" s="94" t="str">
        <f t="shared" si="628"/>
        <v/>
      </c>
      <c r="Y3961" s="5"/>
      <c r="BK3961" s="8"/>
      <c r="BL3961" s="5"/>
      <c r="BM3961" s="5"/>
      <c r="BN3961" s="5"/>
      <c r="BO3961" s="5"/>
      <c r="BP3961" s="1"/>
      <c r="BQ3961" s="1"/>
      <c r="BR3961" s="1"/>
      <c r="BS3961" s="1"/>
      <c r="BT3961" s="1"/>
      <c r="BU3961" s="4"/>
      <c r="BV3961" s="1"/>
      <c r="BW3961" s="3"/>
      <c r="BX3961" s="4"/>
      <c r="BY3961" s="5"/>
      <c r="BZ3961" s="5"/>
      <c r="CA3961" s="5"/>
      <c r="CB3961" s="5"/>
      <c r="CC3961" s="5"/>
      <c r="CD3961" s="43"/>
    </row>
    <row r="3962" spans="1:82" x14ac:dyDescent="0.25">
      <c r="A3962" s="8"/>
      <c r="B3962" s="5"/>
      <c r="C3962" s="5"/>
      <c r="D3962" s="5"/>
      <c r="E3962" s="5"/>
      <c r="F3962" s="94" t="str">
        <f t="shared" si="619"/>
        <v/>
      </c>
      <c r="G3962" s="94" t="str">
        <f t="shared" si="620"/>
        <v/>
      </c>
      <c r="H3962" s="127" t="str">
        <f>IF(A3962&lt;&gt;"",IF(MID(C3962,1,1)="c",$AS$26,IF(MID(C3962,1,1)="r",$AS$41,IF(MID(C3962,1,1)="p",#REF!,#REF!))),"")</f>
        <v/>
      </c>
      <c r="I3962" s="92" t="str">
        <f t="shared" si="621"/>
        <v/>
      </c>
      <c r="J3962" s="92" t="str">
        <f t="shared" si="622"/>
        <v/>
      </c>
      <c r="K3962" s="92" t="str">
        <f t="shared" si="623"/>
        <v/>
      </c>
      <c r="L3962" s="92" t="str">
        <f t="shared" si="624"/>
        <v/>
      </c>
      <c r="M3962" s="95" t="str">
        <f>IF(A3962&lt;&gt;"",IF(MID(C3962,1,1)="c",SigmaEpsConcrete(I3962,$AN$30:$AN$33,$AR$30:$AR$33,$AS$26,$AS$27,$AS$28,$AQ$20,$AU$19),""),"")</f>
        <v/>
      </c>
      <c r="N3962" s="95" t="str">
        <f>IF(A3962&lt;&gt;"",IF(MID(C3962,1,1)="r",SigmaEpsReinf(J3962,$AS$42:$AS$43,$AS$41,$AS$39,$AS$40,$AQ$38),""),"")</f>
        <v/>
      </c>
      <c r="Q3962" s="92" t="str">
        <f t="shared" si="626"/>
        <v/>
      </c>
      <c r="R3962" s="92" t="str">
        <f t="shared" si="627"/>
        <v/>
      </c>
      <c r="U3962" s="5"/>
      <c r="V3962" s="5"/>
      <c r="W3962" s="94" t="str">
        <f t="shared" si="625"/>
        <v/>
      </c>
      <c r="X3962" s="94" t="str">
        <f t="shared" si="628"/>
        <v/>
      </c>
      <c r="Y3962" s="5"/>
      <c r="BK3962" s="8"/>
      <c r="BL3962" s="5"/>
      <c r="BM3962" s="5"/>
      <c r="BN3962" s="5"/>
      <c r="BO3962" s="5"/>
      <c r="BP3962" s="1"/>
      <c r="BQ3962" s="1"/>
      <c r="BR3962" s="1"/>
      <c r="BS3962" s="1"/>
      <c r="BT3962" s="1"/>
      <c r="BU3962" s="4"/>
      <c r="BV3962" s="1"/>
      <c r="BW3962" s="3"/>
      <c r="BX3962" s="4"/>
      <c r="BY3962" s="5"/>
      <c r="BZ3962" s="5"/>
      <c r="CA3962" s="5"/>
      <c r="CB3962" s="5"/>
      <c r="CC3962" s="5"/>
      <c r="CD3962" s="43"/>
    </row>
    <row r="3963" spans="1:82" x14ac:dyDescent="0.25">
      <c r="A3963" s="8"/>
      <c r="B3963" s="5"/>
      <c r="C3963" s="5"/>
      <c r="D3963" s="5"/>
      <c r="E3963" s="5"/>
      <c r="F3963" s="94" t="str">
        <f t="shared" si="619"/>
        <v/>
      </c>
      <c r="G3963" s="94" t="str">
        <f t="shared" si="620"/>
        <v/>
      </c>
      <c r="H3963" s="127" t="str">
        <f>IF(A3963&lt;&gt;"",IF(MID(C3963,1,1)="c",$AS$26,IF(MID(C3963,1,1)="r",$AS$41,IF(MID(C3963,1,1)="p",#REF!,#REF!))),"")</f>
        <v/>
      </c>
      <c r="I3963" s="92" t="str">
        <f t="shared" si="621"/>
        <v/>
      </c>
      <c r="J3963" s="92" t="str">
        <f t="shared" si="622"/>
        <v/>
      </c>
      <c r="K3963" s="92" t="str">
        <f t="shared" si="623"/>
        <v/>
      </c>
      <c r="L3963" s="92" t="str">
        <f t="shared" si="624"/>
        <v/>
      </c>
      <c r="M3963" s="95" t="str">
        <f>IF(A3963&lt;&gt;"",IF(MID(C3963,1,1)="c",SigmaEpsConcrete(I3963,$AN$30:$AN$33,$AR$30:$AR$33,$AS$26,$AS$27,$AS$28,$AQ$20,$AU$19),""),"")</f>
        <v/>
      </c>
      <c r="N3963" s="95" t="str">
        <f>IF(A3963&lt;&gt;"",IF(MID(C3963,1,1)="r",SigmaEpsReinf(J3963,$AS$42:$AS$43,$AS$41,$AS$39,$AS$40,$AQ$38),""),"")</f>
        <v/>
      </c>
      <c r="Q3963" s="92" t="str">
        <f t="shared" si="626"/>
        <v/>
      </c>
      <c r="R3963" s="92" t="str">
        <f t="shared" si="627"/>
        <v/>
      </c>
      <c r="U3963" s="5"/>
      <c r="V3963" s="5"/>
      <c r="W3963" s="94" t="str">
        <f t="shared" si="625"/>
        <v/>
      </c>
      <c r="X3963" s="94" t="str">
        <f t="shared" si="628"/>
        <v/>
      </c>
      <c r="Y3963" s="5"/>
      <c r="BK3963" s="8"/>
      <c r="BL3963" s="5"/>
      <c r="BM3963" s="5"/>
      <c r="BN3963" s="5"/>
      <c r="BO3963" s="5"/>
      <c r="BP3963" s="1"/>
      <c r="BQ3963" s="1"/>
      <c r="BR3963" s="1"/>
      <c r="BS3963" s="1"/>
      <c r="BT3963" s="1"/>
      <c r="BU3963" s="4"/>
      <c r="BV3963" s="1"/>
      <c r="BW3963" s="3"/>
      <c r="BX3963" s="4"/>
      <c r="BY3963" s="5"/>
      <c r="BZ3963" s="5"/>
      <c r="CA3963" s="5"/>
      <c r="CB3963" s="5"/>
      <c r="CC3963" s="5"/>
      <c r="CD3963" s="43"/>
    </row>
    <row r="3964" spans="1:82" x14ac:dyDescent="0.25">
      <c r="A3964" s="8"/>
      <c r="B3964" s="5"/>
      <c r="C3964" s="5"/>
      <c r="D3964" s="5"/>
      <c r="E3964" s="5"/>
      <c r="F3964" s="94" t="str">
        <f t="shared" si="619"/>
        <v/>
      </c>
      <c r="G3964" s="94" t="str">
        <f t="shared" si="620"/>
        <v/>
      </c>
      <c r="H3964" s="127" t="str">
        <f>IF(A3964&lt;&gt;"",IF(MID(C3964,1,1)="c",$AS$26,IF(MID(C3964,1,1)="r",$AS$41,IF(MID(C3964,1,1)="p",#REF!,#REF!))),"")</f>
        <v/>
      </c>
      <c r="I3964" s="92" t="str">
        <f t="shared" si="621"/>
        <v/>
      </c>
      <c r="J3964" s="92" t="str">
        <f t="shared" si="622"/>
        <v/>
      </c>
      <c r="K3964" s="92" t="str">
        <f t="shared" si="623"/>
        <v/>
      </c>
      <c r="L3964" s="92" t="str">
        <f t="shared" si="624"/>
        <v/>
      </c>
      <c r="M3964" s="95" t="str">
        <f>IF(A3964&lt;&gt;"",IF(MID(C3964,1,1)="c",SigmaEpsConcrete(I3964,$AN$30:$AN$33,$AR$30:$AR$33,$AS$26,$AS$27,$AS$28,$AQ$20,$AU$19),""),"")</f>
        <v/>
      </c>
      <c r="N3964" s="95" t="str">
        <f>IF(A3964&lt;&gt;"",IF(MID(C3964,1,1)="r",SigmaEpsReinf(J3964,$AS$42:$AS$43,$AS$41,$AS$39,$AS$40,$AQ$38),""),"")</f>
        <v/>
      </c>
      <c r="Q3964" s="92" t="str">
        <f t="shared" si="626"/>
        <v/>
      </c>
      <c r="R3964" s="92" t="str">
        <f t="shared" si="627"/>
        <v/>
      </c>
      <c r="U3964" s="5"/>
      <c r="V3964" s="5"/>
      <c r="W3964" s="94" t="str">
        <f t="shared" si="625"/>
        <v/>
      </c>
      <c r="X3964" s="94" t="str">
        <f t="shared" si="628"/>
        <v/>
      </c>
      <c r="Y3964" s="5"/>
      <c r="BK3964" s="8"/>
      <c r="BL3964" s="5"/>
      <c r="BM3964" s="5"/>
      <c r="BN3964" s="5"/>
      <c r="BO3964" s="5"/>
      <c r="BP3964" s="1"/>
      <c r="BQ3964" s="1"/>
      <c r="BR3964" s="1"/>
      <c r="BS3964" s="1"/>
      <c r="BT3964" s="1"/>
      <c r="BU3964" s="4"/>
      <c r="BV3964" s="1"/>
      <c r="BW3964" s="3"/>
      <c r="BX3964" s="4"/>
      <c r="BY3964" s="5"/>
      <c r="BZ3964" s="5"/>
      <c r="CA3964" s="5"/>
      <c r="CB3964" s="5"/>
      <c r="CC3964" s="5"/>
      <c r="CD3964" s="43"/>
    </row>
    <row r="3965" spans="1:82" x14ac:dyDescent="0.25">
      <c r="A3965" s="8"/>
      <c r="B3965" s="5"/>
      <c r="C3965" s="5"/>
      <c r="D3965" s="5"/>
      <c r="E3965" s="5"/>
      <c r="F3965" s="94" t="str">
        <f t="shared" si="619"/>
        <v/>
      </c>
      <c r="G3965" s="94" t="str">
        <f t="shared" si="620"/>
        <v/>
      </c>
      <c r="H3965" s="127" t="str">
        <f>IF(A3965&lt;&gt;"",IF(MID(C3965,1,1)="c",$AS$26,IF(MID(C3965,1,1)="r",$AS$41,IF(MID(C3965,1,1)="p",#REF!,#REF!))),"")</f>
        <v/>
      </c>
      <c r="I3965" s="92" t="str">
        <f t="shared" si="621"/>
        <v/>
      </c>
      <c r="J3965" s="92" t="str">
        <f t="shared" si="622"/>
        <v/>
      </c>
      <c r="K3965" s="92" t="str">
        <f t="shared" si="623"/>
        <v/>
      </c>
      <c r="L3965" s="92" t="str">
        <f t="shared" si="624"/>
        <v/>
      </c>
      <c r="M3965" s="95" t="str">
        <f>IF(A3965&lt;&gt;"",IF(MID(C3965,1,1)="c",SigmaEpsConcrete(I3965,$AN$30:$AN$33,$AR$30:$AR$33,$AS$26,$AS$27,$AS$28,$AQ$20,$AU$19),""),"")</f>
        <v/>
      </c>
      <c r="N3965" s="95" t="str">
        <f>IF(A3965&lt;&gt;"",IF(MID(C3965,1,1)="r",SigmaEpsReinf(J3965,$AS$42:$AS$43,$AS$41,$AS$39,$AS$40,$AQ$38),""),"")</f>
        <v/>
      </c>
      <c r="Q3965" s="92" t="str">
        <f t="shared" si="626"/>
        <v/>
      </c>
      <c r="R3965" s="92" t="str">
        <f t="shared" si="627"/>
        <v/>
      </c>
      <c r="U3965" s="5"/>
      <c r="V3965" s="5"/>
      <c r="W3965" s="94" t="str">
        <f t="shared" si="625"/>
        <v/>
      </c>
      <c r="X3965" s="94" t="str">
        <f t="shared" si="628"/>
        <v/>
      </c>
      <c r="Y3965" s="5"/>
      <c r="BK3965" s="8"/>
      <c r="BL3965" s="5"/>
      <c r="BM3965" s="5"/>
      <c r="BN3965" s="5"/>
      <c r="BO3965" s="5"/>
      <c r="BP3965" s="1"/>
      <c r="BQ3965" s="1"/>
      <c r="BR3965" s="1"/>
      <c r="BS3965" s="1"/>
      <c r="BT3965" s="1"/>
      <c r="BU3965" s="4"/>
      <c r="BV3965" s="1"/>
      <c r="BW3965" s="3"/>
      <c r="BX3965" s="4"/>
      <c r="BY3965" s="5"/>
      <c r="BZ3965" s="5"/>
      <c r="CA3965" s="5"/>
      <c r="CB3965" s="5"/>
      <c r="CC3965" s="5"/>
      <c r="CD3965" s="43"/>
    </row>
    <row r="3966" spans="1:82" x14ac:dyDescent="0.25">
      <c r="A3966" s="8"/>
      <c r="B3966" s="5"/>
      <c r="C3966" s="5"/>
      <c r="D3966" s="5"/>
      <c r="E3966" s="5"/>
      <c r="F3966" s="94" t="str">
        <f t="shared" si="619"/>
        <v/>
      </c>
      <c r="G3966" s="94" t="str">
        <f t="shared" si="620"/>
        <v/>
      </c>
      <c r="H3966" s="127" t="str">
        <f>IF(A3966&lt;&gt;"",IF(MID(C3966,1,1)="c",$AS$26,IF(MID(C3966,1,1)="r",$AS$41,IF(MID(C3966,1,1)="p",#REF!,#REF!))),"")</f>
        <v/>
      </c>
      <c r="I3966" s="92" t="str">
        <f t="shared" si="621"/>
        <v/>
      </c>
      <c r="J3966" s="92" t="str">
        <f t="shared" si="622"/>
        <v/>
      </c>
      <c r="K3966" s="92" t="str">
        <f t="shared" si="623"/>
        <v/>
      </c>
      <c r="L3966" s="92" t="str">
        <f t="shared" si="624"/>
        <v/>
      </c>
      <c r="M3966" s="95" t="str">
        <f>IF(A3966&lt;&gt;"",IF(MID(C3966,1,1)="c",SigmaEpsConcrete(I3966,$AN$30:$AN$33,$AR$30:$AR$33,$AS$26,$AS$27,$AS$28,$AQ$20,$AU$19),""),"")</f>
        <v/>
      </c>
      <c r="N3966" s="95" t="str">
        <f>IF(A3966&lt;&gt;"",IF(MID(C3966,1,1)="r",SigmaEpsReinf(J3966,$AS$42:$AS$43,$AS$41,$AS$39,$AS$40,$AQ$38),""),"")</f>
        <v/>
      </c>
      <c r="Q3966" s="92" t="str">
        <f t="shared" si="626"/>
        <v/>
      </c>
      <c r="R3966" s="92" t="str">
        <f t="shared" si="627"/>
        <v/>
      </c>
      <c r="U3966" s="5"/>
      <c r="V3966" s="5"/>
      <c r="W3966" s="94" t="str">
        <f t="shared" si="625"/>
        <v/>
      </c>
      <c r="X3966" s="94" t="str">
        <f t="shared" si="628"/>
        <v/>
      </c>
      <c r="Y3966" s="5"/>
      <c r="BK3966" s="8"/>
      <c r="BL3966" s="5"/>
      <c r="BM3966" s="5"/>
      <c r="BN3966" s="5"/>
      <c r="BO3966" s="5"/>
      <c r="BP3966" s="1"/>
      <c r="BQ3966" s="1"/>
      <c r="BR3966" s="1"/>
      <c r="BS3966" s="1"/>
      <c r="BT3966" s="1"/>
      <c r="BU3966" s="4"/>
      <c r="BV3966" s="1"/>
      <c r="BW3966" s="3"/>
      <c r="BX3966" s="4"/>
      <c r="BY3966" s="5"/>
      <c r="BZ3966" s="5"/>
      <c r="CA3966" s="5"/>
      <c r="CB3966" s="5"/>
      <c r="CC3966" s="5"/>
      <c r="CD3966" s="43"/>
    </row>
    <row r="3967" spans="1:82" x14ac:dyDescent="0.25">
      <c r="A3967" s="8"/>
      <c r="B3967" s="5"/>
      <c r="C3967" s="5"/>
      <c r="D3967" s="5"/>
      <c r="E3967" s="5"/>
      <c r="F3967" s="94" t="str">
        <f t="shared" si="619"/>
        <v/>
      </c>
      <c r="G3967" s="94" t="str">
        <f t="shared" si="620"/>
        <v/>
      </c>
      <c r="H3967" s="127" t="str">
        <f>IF(A3967&lt;&gt;"",IF(MID(C3967,1,1)="c",$AS$26,IF(MID(C3967,1,1)="r",$AS$41,IF(MID(C3967,1,1)="p",#REF!,#REF!))),"")</f>
        <v/>
      </c>
      <c r="I3967" s="92" t="str">
        <f t="shared" si="621"/>
        <v/>
      </c>
      <c r="J3967" s="92" t="str">
        <f t="shared" si="622"/>
        <v/>
      </c>
      <c r="K3967" s="92" t="str">
        <f t="shared" si="623"/>
        <v/>
      </c>
      <c r="L3967" s="92" t="str">
        <f t="shared" si="624"/>
        <v/>
      </c>
      <c r="M3967" s="95" t="str">
        <f>IF(A3967&lt;&gt;"",IF(MID(C3967,1,1)="c",SigmaEpsConcrete(I3967,$AN$30:$AN$33,$AR$30:$AR$33,$AS$26,$AS$27,$AS$28,$AQ$20,$AU$19),""),"")</f>
        <v/>
      </c>
      <c r="N3967" s="95" t="str">
        <f>IF(A3967&lt;&gt;"",IF(MID(C3967,1,1)="r",SigmaEpsReinf(J3967,$AS$42:$AS$43,$AS$41,$AS$39,$AS$40,$AQ$38),""),"")</f>
        <v/>
      </c>
      <c r="Q3967" s="92" t="str">
        <f t="shared" si="626"/>
        <v/>
      </c>
      <c r="R3967" s="92" t="str">
        <f t="shared" si="627"/>
        <v/>
      </c>
      <c r="U3967" s="5"/>
      <c r="V3967" s="5"/>
      <c r="W3967" s="94" t="str">
        <f t="shared" si="625"/>
        <v/>
      </c>
      <c r="X3967" s="94" t="str">
        <f t="shared" si="628"/>
        <v/>
      </c>
      <c r="Y3967" s="5"/>
      <c r="BK3967" s="8"/>
      <c r="BL3967" s="5"/>
      <c r="BM3967" s="5"/>
      <c r="BN3967" s="5"/>
      <c r="BO3967" s="5"/>
      <c r="BP3967" s="1"/>
      <c r="BQ3967" s="1"/>
      <c r="BR3967" s="1"/>
      <c r="BS3967" s="1"/>
      <c r="BT3967" s="1"/>
      <c r="BU3967" s="4"/>
      <c r="BV3967" s="1"/>
      <c r="BW3967" s="3"/>
      <c r="BX3967" s="4"/>
      <c r="BY3967" s="5"/>
      <c r="BZ3967" s="5"/>
      <c r="CA3967" s="5"/>
      <c r="CB3967" s="5"/>
      <c r="CC3967" s="5"/>
      <c r="CD3967" s="43"/>
    </row>
    <row r="3968" spans="1:82" x14ac:dyDescent="0.25">
      <c r="A3968" s="8"/>
      <c r="B3968" s="5"/>
      <c r="C3968" s="5"/>
      <c r="D3968" s="5"/>
      <c r="E3968" s="5"/>
      <c r="F3968" s="94" t="str">
        <f t="shared" si="619"/>
        <v/>
      </c>
      <c r="G3968" s="94" t="str">
        <f t="shared" si="620"/>
        <v/>
      </c>
      <c r="H3968" s="127" t="str">
        <f>IF(A3968&lt;&gt;"",IF(MID(C3968,1,1)="c",$AS$26,IF(MID(C3968,1,1)="r",$AS$41,IF(MID(C3968,1,1)="p",#REF!,#REF!))),"")</f>
        <v/>
      </c>
      <c r="I3968" s="92" t="str">
        <f t="shared" si="621"/>
        <v/>
      </c>
      <c r="J3968" s="92" t="str">
        <f t="shared" si="622"/>
        <v/>
      </c>
      <c r="K3968" s="92" t="str">
        <f t="shared" si="623"/>
        <v/>
      </c>
      <c r="L3968" s="92" t="str">
        <f t="shared" si="624"/>
        <v/>
      </c>
      <c r="M3968" s="95" t="str">
        <f>IF(A3968&lt;&gt;"",IF(MID(C3968,1,1)="c",SigmaEpsConcrete(I3968,$AN$30:$AN$33,$AR$30:$AR$33,$AS$26,$AS$27,$AS$28,$AQ$20,$AU$19),""),"")</f>
        <v/>
      </c>
      <c r="N3968" s="95" t="str">
        <f>IF(A3968&lt;&gt;"",IF(MID(C3968,1,1)="r",SigmaEpsReinf(J3968,$AS$42:$AS$43,$AS$41,$AS$39,$AS$40,$AQ$38),""),"")</f>
        <v/>
      </c>
      <c r="Q3968" s="92" t="str">
        <f t="shared" si="626"/>
        <v/>
      </c>
      <c r="R3968" s="92" t="str">
        <f t="shared" si="627"/>
        <v/>
      </c>
      <c r="U3968" s="5"/>
      <c r="V3968" s="5"/>
      <c r="W3968" s="94" t="str">
        <f t="shared" si="625"/>
        <v/>
      </c>
      <c r="X3968" s="94" t="str">
        <f t="shared" si="628"/>
        <v/>
      </c>
      <c r="Y3968" s="5"/>
      <c r="BK3968" s="8"/>
      <c r="BL3968" s="5"/>
      <c r="BM3968" s="5"/>
      <c r="BN3968" s="5"/>
      <c r="BO3968" s="5"/>
      <c r="BP3968" s="1"/>
      <c r="BQ3968" s="1"/>
      <c r="BR3968" s="1"/>
      <c r="BS3968" s="1"/>
      <c r="BT3968" s="1"/>
      <c r="BU3968" s="4"/>
      <c r="BV3968" s="1"/>
      <c r="BW3968" s="3"/>
      <c r="BX3968" s="4"/>
      <c r="BY3968" s="5"/>
      <c r="BZ3968" s="5"/>
      <c r="CA3968" s="5"/>
      <c r="CB3968" s="5"/>
      <c r="CC3968" s="5"/>
      <c r="CD3968" s="43"/>
    </row>
    <row r="3969" spans="1:82" x14ac:dyDescent="0.25">
      <c r="A3969" s="8"/>
      <c r="B3969" s="5"/>
      <c r="C3969" s="5"/>
      <c r="D3969" s="5"/>
      <c r="E3969" s="5"/>
      <c r="F3969" s="94" t="str">
        <f t="shared" si="619"/>
        <v/>
      </c>
      <c r="G3969" s="94" t="str">
        <f t="shared" si="620"/>
        <v/>
      </c>
      <c r="H3969" s="127" t="str">
        <f>IF(A3969&lt;&gt;"",IF(MID(C3969,1,1)="c",$AS$26,IF(MID(C3969,1,1)="r",$AS$41,IF(MID(C3969,1,1)="p",#REF!,#REF!))),"")</f>
        <v/>
      </c>
      <c r="I3969" s="92" t="str">
        <f t="shared" si="621"/>
        <v/>
      </c>
      <c r="J3969" s="92" t="str">
        <f t="shared" si="622"/>
        <v/>
      </c>
      <c r="K3969" s="92" t="str">
        <f t="shared" si="623"/>
        <v/>
      </c>
      <c r="L3969" s="92" t="str">
        <f t="shared" si="624"/>
        <v/>
      </c>
      <c r="M3969" s="95" t="str">
        <f>IF(A3969&lt;&gt;"",IF(MID(C3969,1,1)="c",SigmaEpsConcrete(I3969,$AN$30:$AN$33,$AR$30:$AR$33,$AS$26,$AS$27,$AS$28,$AQ$20,$AU$19),""),"")</f>
        <v/>
      </c>
      <c r="N3969" s="95" t="str">
        <f>IF(A3969&lt;&gt;"",IF(MID(C3969,1,1)="r",SigmaEpsReinf(J3969,$AS$42:$AS$43,$AS$41,$AS$39,$AS$40,$AQ$38),""),"")</f>
        <v/>
      </c>
      <c r="Q3969" s="92" t="str">
        <f t="shared" si="626"/>
        <v/>
      </c>
      <c r="R3969" s="92" t="str">
        <f t="shared" si="627"/>
        <v/>
      </c>
      <c r="U3969" s="5"/>
      <c r="V3969" s="5"/>
      <c r="W3969" s="94" t="str">
        <f t="shared" si="625"/>
        <v/>
      </c>
      <c r="X3969" s="94" t="str">
        <f t="shared" si="628"/>
        <v/>
      </c>
      <c r="Y3969" s="5"/>
      <c r="BK3969" s="8"/>
      <c r="BL3969" s="5"/>
      <c r="BM3969" s="5"/>
      <c r="BN3969" s="5"/>
      <c r="BO3969" s="5"/>
      <c r="BP3969" s="1"/>
      <c r="BQ3969" s="1"/>
      <c r="BR3969" s="1"/>
      <c r="BS3969" s="1"/>
      <c r="BT3969" s="1"/>
      <c r="BU3969" s="4"/>
      <c r="BV3969" s="1"/>
      <c r="BW3969" s="3"/>
      <c r="BX3969" s="4"/>
      <c r="BY3969" s="5"/>
      <c r="BZ3969" s="5"/>
      <c r="CA3969" s="5"/>
      <c r="CB3969" s="5"/>
      <c r="CC3969" s="5"/>
      <c r="CD3969" s="43"/>
    </row>
    <row r="3970" spans="1:82" x14ac:dyDescent="0.25">
      <c r="A3970" s="8"/>
      <c r="B3970" s="5"/>
      <c r="C3970" s="5"/>
      <c r="D3970" s="5"/>
      <c r="E3970" s="5"/>
      <c r="F3970" s="94" t="str">
        <f t="shared" si="619"/>
        <v/>
      </c>
      <c r="G3970" s="94" t="str">
        <f t="shared" si="620"/>
        <v/>
      </c>
      <c r="H3970" s="127" t="str">
        <f>IF(A3970&lt;&gt;"",IF(MID(C3970,1,1)="c",$AS$26,IF(MID(C3970,1,1)="r",$AS$41,IF(MID(C3970,1,1)="p",#REF!,#REF!))),"")</f>
        <v/>
      </c>
      <c r="I3970" s="92" t="str">
        <f t="shared" si="621"/>
        <v/>
      </c>
      <c r="J3970" s="92" t="str">
        <f t="shared" si="622"/>
        <v/>
      </c>
      <c r="K3970" s="92" t="str">
        <f t="shared" si="623"/>
        <v/>
      </c>
      <c r="L3970" s="92" t="str">
        <f t="shared" si="624"/>
        <v/>
      </c>
      <c r="M3970" s="95" t="str">
        <f>IF(A3970&lt;&gt;"",IF(MID(C3970,1,1)="c",SigmaEpsConcrete(I3970,$AN$30:$AN$33,$AR$30:$AR$33,$AS$26,$AS$27,$AS$28,$AQ$20,$AU$19),""),"")</f>
        <v/>
      </c>
      <c r="N3970" s="95" t="str">
        <f>IF(A3970&lt;&gt;"",IF(MID(C3970,1,1)="r",SigmaEpsReinf(J3970,$AS$42:$AS$43,$AS$41,$AS$39,$AS$40,$AQ$38),""),"")</f>
        <v/>
      </c>
      <c r="Q3970" s="92" t="str">
        <f t="shared" si="626"/>
        <v/>
      </c>
      <c r="R3970" s="92" t="str">
        <f t="shared" si="627"/>
        <v/>
      </c>
      <c r="U3970" s="5"/>
      <c r="V3970" s="5"/>
      <c r="W3970" s="94" t="str">
        <f t="shared" si="625"/>
        <v/>
      </c>
      <c r="X3970" s="94" t="str">
        <f t="shared" si="628"/>
        <v/>
      </c>
      <c r="Y3970" s="5"/>
      <c r="BK3970" s="8"/>
      <c r="BL3970" s="5"/>
      <c r="BM3970" s="5"/>
      <c r="BN3970" s="5"/>
      <c r="BO3970" s="5"/>
      <c r="BP3970" s="1"/>
      <c r="BQ3970" s="1"/>
      <c r="BR3970" s="1"/>
      <c r="BS3970" s="1"/>
      <c r="BT3970" s="1"/>
      <c r="BU3970" s="4"/>
      <c r="BV3970" s="1"/>
      <c r="BW3970" s="3"/>
      <c r="BX3970" s="4"/>
      <c r="BY3970" s="5"/>
      <c r="BZ3970" s="5"/>
      <c r="CA3970" s="5"/>
      <c r="CB3970" s="5"/>
      <c r="CC3970" s="5"/>
      <c r="CD3970" s="43"/>
    </row>
    <row r="3971" spans="1:82" x14ac:dyDescent="0.25">
      <c r="A3971" s="8"/>
      <c r="B3971" s="5"/>
      <c r="C3971" s="5"/>
      <c r="D3971" s="5"/>
      <c r="E3971" s="5"/>
      <c r="F3971" s="94" t="str">
        <f t="shared" si="619"/>
        <v/>
      </c>
      <c r="G3971" s="94" t="str">
        <f t="shared" si="620"/>
        <v/>
      </c>
      <c r="H3971" s="127" t="str">
        <f>IF(A3971&lt;&gt;"",IF(MID(C3971,1,1)="c",$AS$26,IF(MID(C3971,1,1)="r",$AS$41,IF(MID(C3971,1,1)="p",#REF!,#REF!))),"")</f>
        <v/>
      </c>
      <c r="I3971" s="92" t="str">
        <f t="shared" si="621"/>
        <v/>
      </c>
      <c r="J3971" s="92" t="str">
        <f t="shared" si="622"/>
        <v/>
      </c>
      <c r="K3971" s="92" t="str">
        <f t="shared" si="623"/>
        <v/>
      </c>
      <c r="L3971" s="92" t="str">
        <f t="shared" si="624"/>
        <v/>
      </c>
      <c r="M3971" s="95" t="str">
        <f>IF(A3971&lt;&gt;"",IF(MID(C3971,1,1)="c",SigmaEpsConcrete(I3971,$AN$30:$AN$33,$AR$30:$AR$33,$AS$26,$AS$27,$AS$28,$AQ$20,$AU$19),""),"")</f>
        <v/>
      </c>
      <c r="N3971" s="95" t="str">
        <f>IF(A3971&lt;&gt;"",IF(MID(C3971,1,1)="r",SigmaEpsReinf(J3971,$AS$42:$AS$43,$AS$41,$AS$39,$AS$40,$AQ$38),""),"")</f>
        <v/>
      </c>
      <c r="Q3971" s="92" t="str">
        <f t="shared" si="626"/>
        <v/>
      </c>
      <c r="R3971" s="92" t="str">
        <f t="shared" si="627"/>
        <v/>
      </c>
      <c r="U3971" s="5"/>
      <c r="V3971" s="5"/>
      <c r="W3971" s="94" t="str">
        <f t="shared" si="625"/>
        <v/>
      </c>
      <c r="X3971" s="94" t="str">
        <f t="shared" si="628"/>
        <v/>
      </c>
      <c r="Y3971" s="5"/>
      <c r="BK3971" s="8"/>
      <c r="BL3971" s="5"/>
      <c r="BM3971" s="5"/>
      <c r="BN3971" s="5"/>
      <c r="BO3971" s="5"/>
      <c r="BP3971" s="1"/>
      <c r="BQ3971" s="1"/>
      <c r="BR3971" s="1"/>
      <c r="BS3971" s="1"/>
      <c r="BT3971" s="1"/>
      <c r="BU3971" s="4"/>
      <c r="BV3971" s="1"/>
      <c r="BW3971" s="3"/>
      <c r="BX3971" s="4"/>
      <c r="BY3971" s="5"/>
      <c r="BZ3971" s="5"/>
      <c r="CA3971" s="5"/>
      <c r="CB3971" s="5"/>
      <c r="CC3971" s="5"/>
      <c r="CD3971" s="43"/>
    </row>
    <row r="3972" spans="1:82" x14ac:dyDescent="0.25">
      <c r="A3972" s="8"/>
      <c r="B3972" s="5"/>
      <c r="C3972" s="5"/>
      <c r="D3972" s="5"/>
      <c r="E3972" s="5"/>
      <c r="F3972" s="94" t="str">
        <f t="shared" si="619"/>
        <v/>
      </c>
      <c r="G3972" s="94" t="str">
        <f t="shared" si="620"/>
        <v/>
      </c>
      <c r="H3972" s="127" t="str">
        <f>IF(A3972&lt;&gt;"",IF(MID(C3972,1,1)="c",$AS$26,IF(MID(C3972,1,1)="r",$AS$41,IF(MID(C3972,1,1)="p",#REF!,#REF!))),"")</f>
        <v/>
      </c>
      <c r="I3972" s="92" t="str">
        <f t="shared" si="621"/>
        <v/>
      </c>
      <c r="J3972" s="92" t="str">
        <f t="shared" si="622"/>
        <v/>
      </c>
      <c r="K3972" s="92" t="str">
        <f t="shared" si="623"/>
        <v/>
      </c>
      <c r="L3972" s="92" t="str">
        <f t="shared" si="624"/>
        <v/>
      </c>
      <c r="M3972" s="95" t="str">
        <f>IF(A3972&lt;&gt;"",IF(MID(C3972,1,1)="c",SigmaEpsConcrete(I3972,$AN$30:$AN$33,$AR$30:$AR$33,$AS$26,$AS$27,$AS$28,$AQ$20,$AU$19),""),"")</f>
        <v/>
      </c>
      <c r="N3972" s="95" t="str">
        <f>IF(A3972&lt;&gt;"",IF(MID(C3972,1,1)="r",SigmaEpsReinf(J3972,$AS$42:$AS$43,$AS$41,$AS$39,$AS$40,$AQ$38),""),"")</f>
        <v/>
      </c>
      <c r="Q3972" s="92" t="str">
        <f t="shared" si="626"/>
        <v/>
      </c>
      <c r="R3972" s="92" t="str">
        <f t="shared" si="627"/>
        <v/>
      </c>
      <c r="U3972" s="5"/>
      <c r="V3972" s="5"/>
      <c r="W3972" s="94" t="str">
        <f t="shared" si="625"/>
        <v/>
      </c>
      <c r="X3972" s="94" t="str">
        <f t="shared" si="628"/>
        <v/>
      </c>
      <c r="Y3972" s="5"/>
      <c r="BK3972" s="8"/>
      <c r="BL3972" s="5"/>
      <c r="BM3972" s="5"/>
      <c r="BN3972" s="5"/>
      <c r="BO3972" s="5"/>
      <c r="BP3972" s="1"/>
      <c r="BQ3972" s="1"/>
      <c r="BR3972" s="1"/>
      <c r="BS3972" s="1"/>
      <c r="BT3972" s="1"/>
      <c r="BU3972" s="4"/>
      <c r="BV3972" s="1"/>
      <c r="BW3972" s="3"/>
      <c r="BX3972" s="4"/>
      <c r="BY3972" s="5"/>
      <c r="BZ3972" s="5"/>
      <c r="CA3972" s="5"/>
      <c r="CB3972" s="5"/>
      <c r="CC3972" s="5"/>
      <c r="CD3972" s="43"/>
    </row>
    <row r="3973" spans="1:82" x14ac:dyDescent="0.25">
      <c r="A3973" s="8"/>
      <c r="B3973" s="5"/>
      <c r="C3973" s="5"/>
      <c r="D3973" s="5"/>
      <c r="E3973" s="5"/>
      <c r="F3973" s="94" t="str">
        <f t="shared" si="619"/>
        <v/>
      </c>
      <c r="G3973" s="94" t="str">
        <f t="shared" si="620"/>
        <v/>
      </c>
      <c r="H3973" s="127" t="str">
        <f>IF(A3973&lt;&gt;"",IF(MID(C3973,1,1)="c",$AS$26,IF(MID(C3973,1,1)="r",$AS$41,IF(MID(C3973,1,1)="p",#REF!,#REF!))),"")</f>
        <v/>
      </c>
      <c r="I3973" s="92" t="str">
        <f t="shared" si="621"/>
        <v/>
      </c>
      <c r="J3973" s="92" t="str">
        <f t="shared" si="622"/>
        <v/>
      </c>
      <c r="K3973" s="92" t="str">
        <f t="shared" si="623"/>
        <v/>
      </c>
      <c r="L3973" s="92" t="str">
        <f t="shared" si="624"/>
        <v/>
      </c>
      <c r="M3973" s="95" t="str">
        <f>IF(A3973&lt;&gt;"",IF(MID(C3973,1,1)="c",SigmaEpsConcrete(I3973,$AN$30:$AN$33,$AR$30:$AR$33,$AS$26,$AS$27,$AS$28,$AQ$20,$AU$19),""),"")</f>
        <v/>
      </c>
      <c r="N3973" s="95" t="str">
        <f>IF(A3973&lt;&gt;"",IF(MID(C3973,1,1)="r",SigmaEpsReinf(J3973,$AS$42:$AS$43,$AS$41,$AS$39,$AS$40,$AQ$38),""),"")</f>
        <v/>
      </c>
      <c r="Q3973" s="92" t="str">
        <f t="shared" si="626"/>
        <v/>
      </c>
      <c r="R3973" s="92" t="str">
        <f t="shared" si="627"/>
        <v/>
      </c>
      <c r="U3973" s="5"/>
      <c r="V3973" s="5"/>
      <c r="W3973" s="94" t="str">
        <f t="shared" si="625"/>
        <v/>
      </c>
      <c r="X3973" s="94" t="str">
        <f t="shared" si="628"/>
        <v/>
      </c>
      <c r="Y3973" s="5"/>
      <c r="BK3973" s="8"/>
      <c r="BL3973" s="5"/>
      <c r="BM3973" s="5"/>
      <c r="BN3973" s="5"/>
      <c r="BO3973" s="5"/>
      <c r="BP3973" s="1"/>
      <c r="BQ3973" s="1"/>
      <c r="BR3973" s="1"/>
      <c r="BS3973" s="1"/>
      <c r="BT3973" s="1"/>
      <c r="BU3973" s="4"/>
      <c r="BV3973" s="1"/>
      <c r="BW3973" s="3"/>
      <c r="BX3973" s="4"/>
      <c r="BY3973" s="5"/>
      <c r="BZ3973" s="5"/>
      <c r="CA3973" s="5"/>
      <c r="CB3973" s="5"/>
      <c r="CC3973" s="5"/>
      <c r="CD3973" s="43"/>
    </row>
    <row r="3974" spans="1:82" x14ac:dyDescent="0.25">
      <c r="A3974" s="8"/>
      <c r="B3974" s="5"/>
      <c r="C3974" s="5"/>
      <c r="D3974" s="5"/>
      <c r="E3974" s="5"/>
      <c r="F3974" s="94" t="str">
        <f t="shared" si="619"/>
        <v/>
      </c>
      <c r="G3974" s="94" t="str">
        <f t="shared" si="620"/>
        <v/>
      </c>
      <c r="H3974" s="127" t="str">
        <f>IF(A3974&lt;&gt;"",IF(MID(C3974,1,1)="c",$AS$26,IF(MID(C3974,1,1)="r",$AS$41,IF(MID(C3974,1,1)="p",#REF!,#REF!))),"")</f>
        <v/>
      </c>
      <c r="I3974" s="92" t="str">
        <f t="shared" si="621"/>
        <v/>
      </c>
      <c r="J3974" s="92" t="str">
        <f t="shared" si="622"/>
        <v/>
      </c>
      <c r="K3974" s="92" t="str">
        <f t="shared" si="623"/>
        <v/>
      </c>
      <c r="L3974" s="92" t="str">
        <f t="shared" si="624"/>
        <v/>
      </c>
      <c r="M3974" s="95" t="str">
        <f>IF(A3974&lt;&gt;"",IF(MID(C3974,1,1)="c",SigmaEpsConcrete(I3974,$AN$30:$AN$33,$AR$30:$AR$33,$AS$26,$AS$27,$AS$28,$AQ$20,$AU$19),""),"")</f>
        <v/>
      </c>
      <c r="N3974" s="95" t="str">
        <f>IF(A3974&lt;&gt;"",IF(MID(C3974,1,1)="r",SigmaEpsReinf(J3974,$AS$42:$AS$43,$AS$41,$AS$39,$AS$40,$AQ$38),""),"")</f>
        <v/>
      </c>
      <c r="Q3974" s="92" t="str">
        <f t="shared" si="626"/>
        <v/>
      </c>
      <c r="R3974" s="92" t="str">
        <f t="shared" si="627"/>
        <v/>
      </c>
      <c r="U3974" s="5"/>
      <c r="V3974" s="5"/>
      <c r="W3974" s="94" t="str">
        <f t="shared" si="625"/>
        <v/>
      </c>
      <c r="X3974" s="94" t="str">
        <f t="shared" si="628"/>
        <v/>
      </c>
      <c r="Y3974" s="5"/>
      <c r="BK3974" s="8"/>
      <c r="BL3974" s="5"/>
      <c r="BM3974" s="5"/>
      <c r="BN3974" s="5"/>
      <c r="BO3974" s="5"/>
      <c r="BP3974" s="1"/>
      <c r="BQ3974" s="1"/>
      <c r="BR3974" s="1"/>
      <c r="BS3974" s="1"/>
      <c r="BT3974" s="1"/>
      <c r="BU3974" s="4"/>
      <c r="BV3974" s="1"/>
      <c r="BW3974" s="3"/>
      <c r="BX3974" s="4"/>
      <c r="BY3974" s="5"/>
      <c r="BZ3974" s="5"/>
      <c r="CA3974" s="5"/>
      <c r="CB3974" s="5"/>
      <c r="CC3974" s="5"/>
      <c r="CD3974" s="43"/>
    </row>
    <row r="3975" spans="1:82" x14ac:dyDescent="0.25">
      <c r="A3975" s="8"/>
      <c r="B3975" s="5"/>
      <c r="C3975" s="5"/>
      <c r="D3975" s="5"/>
      <c r="E3975" s="5"/>
      <c r="F3975" s="94" t="str">
        <f t="shared" si="619"/>
        <v/>
      </c>
      <c r="G3975" s="94" t="str">
        <f t="shared" si="620"/>
        <v/>
      </c>
      <c r="H3975" s="127" t="str">
        <f>IF(A3975&lt;&gt;"",IF(MID(C3975,1,1)="c",$AS$26,IF(MID(C3975,1,1)="r",$AS$41,IF(MID(C3975,1,1)="p",#REF!,#REF!))),"")</f>
        <v/>
      </c>
      <c r="I3975" s="92" t="str">
        <f t="shared" si="621"/>
        <v/>
      </c>
      <c r="J3975" s="92" t="str">
        <f t="shared" si="622"/>
        <v/>
      </c>
      <c r="K3975" s="92" t="str">
        <f t="shared" si="623"/>
        <v/>
      </c>
      <c r="L3975" s="92" t="str">
        <f t="shared" si="624"/>
        <v/>
      </c>
      <c r="M3975" s="95" t="str">
        <f>IF(A3975&lt;&gt;"",IF(MID(C3975,1,1)="c",SigmaEpsConcrete(I3975,$AN$30:$AN$33,$AR$30:$AR$33,$AS$26,$AS$27,$AS$28,$AQ$20,$AU$19),""),"")</f>
        <v/>
      </c>
      <c r="N3975" s="95" t="str">
        <f>IF(A3975&lt;&gt;"",IF(MID(C3975,1,1)="r",SigmaEpsReinf(J3975,$AS$42:$AS$43,$AS$41,$AS$39,$AS$40,$AQ$38),""),"")</f>
        <v/>
      </c>
      <c r="Q3975" s="92" t="str">
        <f t="shared" si="626"/>
        <v/>
      </c>
      <c r="R3975" s="92" t="str">
        <f t="shared" si="627"/>
        <v/>
      </c>
      <c r="U3975" s="5"/>
      <c r="V3975" s="5"/>
      <c r="W3975" s="94" t="str">
        <f t="shared" si="625"/>
        <v/>
      </c>
      <c r="X3975" s="94" t="str">
        <f t="shared" si="628"/>
        <v/>
      </c>
      <c r="Y3975" s="5"/>
      <c r="BK3975" s="8"/>
      <c r="BL3975" s="5"/>
      <c r="BM3975" s="5"/>
      <c r="BN3975" s="5"/>
      <c r="BO3975" s="5"/>
      <c r="BP3975" s="1"/>
      <c r="BQ3975" s="1"/>
      <c r="BR3975" s="1"/>
      <c r="BS3975" s="1"/>
      <c r="BT3975" s="1"/>
      <c r="BU3975" s="4"/>
      <c r="BV3975" s="1"/>
      <c r="BW3975" s="3"/>
      <c r="BX3975" s="4"/>
      <c r="BY3975" s="5"/>
      <c r="BZ3975" s="5"/>
      <c r="CA3975" s="5"/>
      <c r="CB3975" s="5"/>
      <c r="CC3975" s="5"/>
      <c r="CD3975" s="43"/>
    </row>
    <row r="3976" spans="1:82" x14ac:dyDescent="0.25">
      <c r="A3976" s="8"/>
      <c r="B3976" s="5"/>
      <c r="C3976" s="5"/>
      <c r="D3976" s="5"/>
      <c r="E3976" s="5"/>
      <c r="F3976" s="94" t="str">
        <f t="shared" si="619"/>
        <v/>
      </c>
      <c r="G3976" s="94" t="str">
        <f t="shared" si="620"/>
        <v/>
      </c>
      <c r="H3976" s="127" t="str">
        <f>IF(A3976&lt;&gt;"",IF(MID(C3976,1,1)="c",$AS$26,IF(MID(C3976,1,1)="r",$AS$41,IF(MID(C3976,1,1)="p",#REF!,#REF!))),"")</f>
        <v/>
      </c>
      <c r="I3976" s="92" t="str">
        <f t="shared" si="621"/>
        <v/>
      </c>
      <c r="J3976" s="92" t="str">
        <f t="shared" si="622"/>
        <v/>
      </c>
      <c r="K3976" s="92" t="str">
        <f t="shared" si="623"/>
        <v/>
      </c>
      <c r="L3976" s="92" t="str">
        <f t="shared" si="624"/>
        <v/>
      </c>
      <c r="M3976" s="95" t="str">
        <f>IF(A3976&lt;&gt;"",IF(MID(C3976,1,1)="c",SigmaEpsConcrete(I3976,$AN$30:$AN$33,$AR$30:$AR$33,$AS$26,$AS$27,$AS$28,$AQ$20,$AU$19),""),"")</f>
        <v/>
      </c>
      <c r="N3976" s="95" t="str">
        <f>IF(A3976&lt;&gt;"",IF(MID(C3976,1,1)="r",SigmaEpsReinf(J3976,$AS$42:$AS$43,$AS$41,$AS$39,$AS$40,$AQ$38),""),"")</f>
        <v/>
      </c>
      <c r="Q3976" s="92" t="str">
        <f t="shared" si="626"/>
        <v/>
      </c>
      <c r="R3976" s="92" t="str">
        <f t="shared" si="627"/>
        <v/>
      </c>
      <c r="U3976" s="5"/>
      <c r="V3976" s="5"/>
      <c r="W3976" s="94" t="str">
        <f t="shared" si="625"/>
        <v/>
      </c>
      <c r="X3976" s="94" t="str">
        <f t="shared" si="628"/>
        <v/>
      </c>
      <c r="Y3976" s="5"/>
      <c r="BK3976" s="8"/>
      <c r="BL3976" s="5"/>
      <c r="BM3976" s="5"/>
      <c r="BN3976" s="5"/>
      <c r="BO3976" s="5"/>
      <c r="BP3976" s="1"/>
      <c r="BQ3976" s="1"/>
      <c r="BR3976" s="1"/>
      <c r="BS3976" s="1"/>
      <c r="BT3976" s="1"/>
      <c r="BU3976" s="4"/>
      <c r="BV3976" s="1"/>
      <c r="BW3976" s="3"/>
      <c r="BX3976" s="4"/>
      <c r="BY3976" s="5"/>
      <c r="BZ3976" s="5"/>
      <c r="CA3976" s="5"/>
      <c r="CB3976" s="5"/>
      <c r="CC3976" s="5"/>
      <c r="CD3976" s="43"/>
    </row>
    <row r="3977" spans="1:82" x14ac:dyDescent="0.25">
      <c r="A3977" s="8"/>
      <c r="B3977" s="5"/>
      <c r="C3977" s="5"/>
      <c r="D3977" s="5"/>
      <c r="E3977" s="5"/>
      <c r="F3977" s="94" t="str">
        <f t="shared" si="619"/>
        <v/>
      </c>
      <c r="G3977" s="94" t="str">
        <f t="shared" si="620"/>
        <v/>
      </c>
      <c r="H3977" s="127" t="str">
        <f>IF(A3977&lt;&gt;"",IF(MID(C3977,1,1)="c",$AS$26,IF(MID(C3977,1,1)="r",$AS$41,IF(MID(C3977,1,1)="p",#REF!,#REF!))),"")</f>
        <v/>
      </c>
      <c r="I3977" s="92" t="str">
        <f t="shared" si="621"/>
        <v/>
      </c>
      <c r="J3977" s="92" t="str">
        <f t="shared" si="622"/>
        <v/>
      </c>
      <c r="K3977" s="92" t="str">
        <f t="shared" si="623"/>
        <v/>
      </c>
      <c r="L3977" s="92" t="str">
        <f t="shared" si="624"/>
        <v/>
      </c>
      <c r="M3977" s="95" t="str">
        <f>IF(A3977&lt;&gt;"",IF(MID(C3977,1,1)="c",SigmaEpsConcrete(I3977,$AN$30:$AN$33,$AR$30:$AR$33,$AS$26,$AS$27,$AS$28,$AQ$20,$AU$19),""),"")</f>
        <v/>
      </c>
      <c r="N3977" s="95" t="str">
        <f>IF(A3977&lt;&gt;"",IF(MID(C3977,1,1)="r",SigmaEpsReinf(J3977,$AS$42:$AS$43,$AS$41,$AS$39,$AS$40,$AQ$38),""),"")</f>
        <v/>
      </c>
      <c r="Q3977" s="92" t="str">
        <f t="shared" si="626"/>
        <v/>
      </c>
      <c r="R3977" s="92" t="str">
        <f t="shared" si="627"/>
        <v/>
      </c>
      <c r="U3977" s="5"/>
      <c r="V3977" s="5"/>
      <c r="W3977" s="94" t="str">
        <f t="shared" si="625"/>
        <v/>
      </c>
      <c r="X3977" s="94" t="str">
        <f t="shared" si="628"/>
        <v/>
      </c>
      <c r="Y3977" s="5"/>
      <c r="BK3977" s="8"/>
      <c r="BL3977" s="5"/>
      <c r="BM3977" s="5"/>
      <c r="BN3977" s="5"/>
      <c r="BO3977" s="5"/>
      <c r="BP3977" s="1"/>
      <c r="BQ3977" s="1"/>
      <c r="BR3977" s="1"/>
      <c r="BS3977" s="1"/>
      <c r="BT3977" s="1"/>
      <c r="BU3977" s="4"/>
      <c r="BV3977" s="1"/>
      <c r="BW3977" s="3"/>
      <c r="BX3977" s="4"/>
      <c r="BY3977" s="5"/>
      <c r="BZ3977" s="5"/>
      <c r="CA3977" s="5"/>
      <c r="CB3977" s="5"/>
      <c r="CC3977" s="5"/>
      <c r="CD3977" s="43"/>
    </row>
    <row r="3978" spans="1:82" x14ac:dyDescent="0.25">
      <c r="A3978" s="8"/>
      <c r="B3978" s="5"/>
      <c r="C3978" s="5"/>
      <c r="D3978" s="5"/>
      <c r="E3978" s="5"/>
      <c r="F3978" s="94" t="str">
        <f t="shared" ref="F3978:F4041" si="629">IF(A3978&lt;&gt;"",(D3978-$AU$86)/10,"")</f>
        <v/>
      </c>
      <c r="G3978" s="94" t="str">
        <f t="shared" ref="G3978:G4041" si="630">IF(A3978&lt;&gt;"",(E3978-$AU$87)/10,"")</f>
        <v/>
      </c>
      <c r="H3978" s="127" t="str">
        <f>IF(A3978&lt;&gt;"",IF(MID(C3978,1,1)="c",$AS$26,IF(MID(C3978,1,1)="r",$AS$41,IF(MID(C3978,1,1)="p",#REF!,#REF!))),"")</f>
        <v/>
      </c>
      <c r="I3978" s="92" t="str">
        <f t="shared" ref="I3978:I4041" si="631">IF($A3978&lt;&gt;"",IF(MID($C3978,1,1)="c",$Y$3+$Y$4*$F3978+$Y$5*$G3978+$BR$43,""),"")</f>
        <v/>
      </c>
      <c r="J3978" s="92" t="str">
        <f t="shared" ref="J3978:J4041" si="632">IF($A3978&lt;&gt;"",IF(MID($C3978,1,1)="r",$Y$3+$Y$4*$F3978+$Y$5*$G3978+$BR$43,""),"")</f>
        <v/>
      </c>
      <c r="K3978" s="92" t="str">
        <f t="shared" ref="K3978:K4041" si="633">IF($A3978&lt;&gt;"",IF(MID($C3978,1,1)="u",$Y$3+$Y$4*$F3978+$Y$5*$G3978+$BR$43,""),"")</f>
        <v/>
      </c>
      <c r="L3978" s="92" t="str">
        <f t="shared" ref="L3978:L4041" si="634">IF($A3978&lt;&gt;"",IF(MID($C3978,1,1)="p",$Y$3+$Y$4*$F3978+$Y$5*$G3978+$BR$43,""),"")</f>
        <v/>
      </c>
      <c r="M3978" s="95" t="str">
        <f>IF(A3978&lt;&gt;"",IF(MID(C3978,1,1)="c",SigmaEpsConcrete(I3978,$AN$30:$AN$33,$AR$30:$AR$33,$AS$26,$AS$27,$AS$28,$AQ$20,$AU$19),""),"")</f>
        <v/>
      </c>
      <c r="N3978" s="95" t="str">
        <f>IF(A3978&lt;&gt;"",IF(MID(C3978,1,1)="r",SigmaEpsReinf(J3978,$AS$42:$AS$43,$AS$41,$AS$39,$AS$40,$AQ$38),""),"")</f>
        <v/>
      </c>
      <c r="Q3978" s="92" t="str">
        <f t="shared" si="626"/>
        <v/>
      </c>
      <c r="R3978" s="92" t="str">
        <f t="shared" si="627"/>
        <v/>
      </c>
      <c r="U3978" s="5"/>
      <c r="V3978" s="5"/>
      <c r="W3978" s="94" t="str">
        <f t="shared" ref="W3978:W4041" si="635">IF(A3978&lt;&gt;"",F3978-$AU$105,"")</f>
        <v/>
      </c>
      <c r="X3978" s="94" t="str">
        <f t="shared" si="628"/>
        <v/>
      </c>
      <c r="Y3978" s="5"/>
      <c r="BK3978" s="8"/>
      <c r="BL3978" s="5"/>
      <c r="BM3978" s="5"/>
      <c r="BN3978" s="5"/>
      <c r="BO3978" s="5"/>
      <c r="BP3978" s="1"/>
      <c r="BQ3978" s="1"/>
      <c r="BR3978" s="1"/>
      <c r="BS3978" s="1"/>
      <c r="BT3978" s="1"/>
      <c r="BU3978" s="4"/>
      <c r="BV3978" s="1"/>
      <c r="BW3978" s="3"/>
      <c r="BX3978" s="4"/>
      <c r="BY3978" s="5"/>
      <c r="BZ3978" s="5"/>
      <c r="CA3978" s="5"/>
      <c r="CB3978" s="5"/>
      <c r="CC3978" s="5"/>
      <c r="CD3978" s="43"/>
    </row>
    <row r="3979" spans="1:82" x14ac:dyDescent="0.25">
      <c r="A3979" s="8"/>
      <c r="B3979" s="5"/>
      <c r="C3979" s="5"/>
      <c r="D3979" s="5"/>
      <c r="E3979" s="5"/>
      <c r="F3979" s="94" t="str">
        <f t="shared" si="629"/>
        <v/>
      </c>
      <c r="G3979" s="94" t="str">
        <f t="shared" si="630"/>
        <v/>
      </c>
      <c r="H3979" s="127" t="str">
        <f>IF(A3979&lt;&gt;"",IF(MID(C3979,1,1)="c",$AS$26,IF(MID(C3979,1,1)="r",$AS$41,IF(MID(C3979,1,1)="p",#REF!,#REF!))),"")</f>
        <v/>
      </c>
      <c r="I3979" s="92" t="str">
        <f t="shared" si="631"/>
        <v/>
      </c>
      <c r="J3979" s="92" t="str">
        <f t="shared" si="632"/>
        <v/>
      </c>
      <c r="K3979" s="92" t="str">
        <f t="shared" si="633"/>
        <v/>
      </c>
      <c r="L3979" s="92" t="str">
        <f t="shared" si="634"/>
        <v/>
      </c>
      <c r="M3979" s="95" t="str">
        <f>IF(A3979&lt;&gt;"",IF(MID(C3979,1,1)="c",SigmaEpsConcrete(I3979,$AN$30:$AN$33,$AR$30:$AR$33,$AS$26,$AS$27,$AS$28,$AQ$20,$AU$19),""),"")</f>
        <v/>
      </c>
      <c r="N3979" s="95" t="str">
        <f>IF(A3979&lt;&gt;"",IF(MID(C3979,1,1)="r",SigmaEpsReinf(J3979,$AS$42:$AS$43,$AS$41,$AS$39,$AS$40,$AQ$38),""),"")</f>
        <v/>
      </c>
      <c r="Q3979" s="92" t="str">
        <f t="shared" ref="Q3979:Q4042" si="636">IF(A3979&lt;&gt;"",IF(MID(C3979,1,1)="c",IF(ISERROR(M3979/I3979),"",M3979/I3979),""),"")</f>
        <v/>
      </c>
      <c r="R3979" s="92" t="str">
        <f t="shared" ref="R3979:R4042" si="637">IF(A3979&lt;&gt;"",IF(MID(C3979,1,1)="r",IF(ISERROR(N3979/J3979),"",N3979/J3979),""),"")</f>
        <v/>
      </c>
      <c r="U3979" s="5"/>
      <c r="V3979" s="5"/>
      <c r="W3979" s="94" t="str">
        <f t="shared" si="635"/>
        <v/>
      </c>
      <c r="X3979" s="94" t="str">
        <f t="shared" ref="X3979:X4042" si="638">IF(B3979&lt;&gt;"",G3979-$AU$106,"")</f>
        <v/>
      </c>
      <c r="Y3979" s="5"/>
      <c r="BK3979" s="8"/>
      <c r="BL3979" s="5"/>
      <c r="BM3979" s="5"/>
      <c r="BN3979" s="5"/>
      <c r="BO3979" s="5"/>
      <c r="BP3979" s="1"/>
      <c r="BQ3979" s="1"/>
      <c r="BR3979" s="1"/>
      <c r="BS3979" s="1"/>
      <c r="BT3979" s="1"/>
      <c r="BU3979" s="4"/>
      <c r="BV3979" s="1"/>
      <c r="BW3979" s="3"/>
      <c r="BX3979" s="4"/>
      <c r="BY3979" s="5"/>
      <c r="BZ3979" s="5"/>
      <c r="CA3979" s="5"/>
      <c r="CB3979" s="5"/>
      <c r="CC3979" s="5"/>
      <c r="CD3979" s="43"/>
    </row>
    <row r="3980" spans="1:82" x14ac:dyDescent="0.25">
      <c r="A3980" s="8"/>
      <c r="B3980" s="5"/>
      <c r="C3980" s="5"/>
      <c r="D3980" s="5"/>
      <c r="E3980" s="5"/>
      <c r="F3980" s="94" t="str">
        <f t="shared" si="629"/>
        <v/>
      </c>
      <c r="G3980" s="94" t="str">
        <f t="shared" si="630"/>
        <v/>
      </c>
      <c r="H3980" s="127" t="str">
        <f>IF(A3980&lt;&gt;"",IF(MID(C3980,1,1)="c",$AS$26,IF(MID(C3980,1,1)="r",$AS$41,IF(MID(C3980,1,1)="p",#REF!,#REF!))),"")</f>
        <v/>
      </c>
      <c r="I3980" s="92" t="str">
        <f t="shared" si="631"/>
        <v/>
      </c>
      <c r="J3980" s="92" t="str">
        <f t="shared" si="632"/>
        <v/>
      </c>
      <c r="K3980" s="92" t="str">
        <f t="shared" si="633"/>
        <v/>
      </c>
      <c r="L3980" s="92" t="str">
        <f t="shared" si="634"/>
        <v/>
      </c>
      <c r="M3980" s="95" t="str">
        <f>IF(A3980&lt;&gt;"",IF(MID(C3980,1,1)="c",SigmaEpsConcrete(I3980,$AN$30:$AN$33,$AR$30:$AR$33,$AS$26,$AS$27,$AS$28,$AQ$20,$AU$19),""),"")</f>
        <v/>
      </c>
      <c r="N3980" s="95" t="str">
        <f>IF(A3980&lt;&gt;"",IF(MID(C3980,1,1)="r",SigmaEpsReinf(J3980,$AS$42:$AS$43,$AS$41,$AS$39,$AS$40,$AQ$38),""),"")</f>
        <v/>
      </c>
      <c r="Q3980" s="92" t="str">
        <f t="shared" si="636"/>
        <v/>
      </c>
      <c r="R3980" s="92" t="str">
        <f t="shared" si="637"/>
        <v/>
      </c>
      <c r="U3980" s="5"/>
      <c r="V3980" s="5"/>
      <c r="W3980" s="94" t="str">
        <f t="shared" si="635"/>
        <v/>
      </c>
      <c r="X3980" s="94" t="str">
        <f t="shared" si="638"/>
        <v/>
      </c>
      <c r="Y3980" s="5"/>
      <c r="BK3980" s="8"/>
      <c r="BL3980" s="5"/>
      <c r="BM3980" s="5"/>
      <c r="BN3980" s="5"/>
      <c r="BO3980" s="5"/>
      <c r="BP3980" s="1"/>
      <c r="BQ3980" s="1"/>
      <c r="BR3980" s="1"/>
      <c r="BS3980" s="1"/>
      <c r="BT3980" s="1"/>
      <c r="BU3980" s="4"/>
      <c r="BV3980" s="1"/>
      <c r="BW3980" s="3"/>
      <c r="BX3980" s="4"/>
      <c r="BY3980" s="5"/>
      <c r="BZ3980" s="5"/>
      <c r="CA3980" s="5"/>
      <c r="CB3980" s="5"/>
      <c r="CC3980" s="5"/>
      <c r="CD3980" s="43"/>
    </row>
    <row r="3981" spans="1:82" x14ac:dyDescent="0.25">
      <c r="A3981" s="8"/>
      <c r="B3981" s="5"/>
      <c r="C3981" s="5"/>
      <c r="D3981" s="5"/>
      <c r="E3981" s="5"/>
      <c r="F3981" s="94" t="str">
        <f t="shared" si="629"/>
        <v/>
      </c>
      <c r="G3981" s="94" t="str">
        <f t="shared" si="630"/>
        <v/>
      </c>
      <c r="H3981" s="127" t="str">
        <f>IF(A3981&lt;&gt;"",IF(MID(C3981,1,1)="c",$AS$26,IF(MID(C3981,1,1)="r",$AS$41,IF(MID(C3981,1,1)="p",#REF!,#REF!))),"")</f>
        <v/>
      </c>
      <c r="I3981" s="92" t="str">
        <f t="shared" si="631"/>
        <v/>
      </c>
      <c r="J3981" s="92" t="str">
        <f t="shared" si="632"/>
        <v/>
      </c>
      <c r="K3981" s="92" t="str">
        <f t="shared" si="633"/>
        <v/>
      </c>
      <c r="L3981" s="92" t="str">
        <f t="shared" si="634"/>
        <v/>
      </c>
      <c r="M3981" s="95" t="str">
        <f>IF(A3981&lt;&gt;"",IF(MID(C3981,1,1)="c",SigmaEpsConcrete(I3981,$AN$30:$AN$33,$AR$30:$AR$33,$AS$26,$AS$27,$AS$28,$AQ$20,$AU$19),""),"")</f>
        <v/>
      </c>
      <c r="N3981" s="95" t="str">
        <f>IF(A3981&lt;&gt;"",IF(MID(C3981,1,1)="r",SigmaEpsReinf(J3981,$AS$42:$AS$43,$AS$41,$AS$39,$AS$40,$AQ$38),""),"")</f>
        <v/>
      </c>
      <c r="Q3981" s="92" t="str">
        <f t="shared" si="636"/>
        <v/>
      </c>
      <c r="R3981" s="92" t="str">
        <f t="shared" si="637"/>
        <v/>
      </c>
      <c r="U3981" s="5"/>
      <c r="V3981" s="5"/>
      <c r="W3981" s="94" t="str">
        <f t="shared" si="635"/>
        <v/>
      </c>
      <c r="X3981" s="94" t="str">
        <f t="shared" si="638"/>
        <v/>
      </c>
      <c r="Y3981" s="5"/>
      <c r="BK3981" s="8"/>
      <c r="BL3981" s="5"/>
      <c r="BM3981" s="5"/>
      <c r="BN3981" s="5"/>
      <c r="BO3981" s="5"/>
      <c r="BP3981" s="1"/>
      <c r="BQ3981" s="1"/>
      <c r="BR3981" s="1"/>
      <c r="BS3981" s="1"/>
      <c r="BT3981" s="1"/>
      <c r="BU3981" s="4"/>
      <c r="BV3981" s="1"/>
      <c r="BW3981" s="3"/>
      <c r="BX3981" s="4"/>
      <c r="BY3981" s="5"/>
      <c r="BZ3981" s="5"/>
      <c r="CA3981" s="5"/>
      <c r="CB3981" s="5"/>
      <c r="CC3981" s="5"/>
      <c r="CD3981" s="43"/>
    </row>
    <row r="3982" spans="1:82" x14ac:dyDescent="0.25">
      <c r="A3982" s="8"/>
      <c r="B3982" s="5"/>
      <c r="C3982" s="5"/>
      <c r="D3982" s="5"/>
      <c r="E3982" s="5"/>
      <c r="F3982" s="94" t="str">
        <f t="shared" si="629"/>
        <v/>
      </c>
      <c r="G3982" s="94" t="str">
        <f t="shared" si="630"/>
        <v/>
      </c>
      <c r="H3982" s="127" t="str">
        <f>IF(A3982&lt;&gt;"",IF(MID(C3982,1,1)="c",$AS$26,IF(MID(C3982,1,1)="r",$AS$41,IF(MID(C3982,1,1)="p",#REF!,#REF!))),"")</f>
        <v/>
      </c>
      <c r="I3982" s="92" t="str">
        <f t="shared" si="631"/>
        <v/>
      </c>
      <c r="J3982" s="92" t="str">
        <f t="shared" si="632"/>
        <v/>
      </c>
      <c r="K3982" s="92" t="str">
        <f t="shared" si="633"/>
        <v/>
      </c>
      <c r="L3982" s="92" t="str">
        <f t="shared" si="634"/>
        <v/>
      </c>
      <c r="M3982" s="95" t="str">
        <f>IF(A3982&lt;&gt;"",IF(MID(C3982,1,1)="c",SigmaEpsConcrete(I3982,$AN$30:$AN$33,$AR$30:$AR$33,$AS$26,$AS$27,$AS$28,$AQ$20,$AU$19),""),"")</f>
        <v/>
      </c>
      <c r="N3982" s="95" t="str">
        <f>IF(A3982&lt;&gt;"",IF(MID(C3982,1,1)="r",SigmaEpsReinf(J3982,$AS$42:$AS$43,$AS$41,$AS$39,$AS$40,$AQ$38),""),"")</f>
        <v/>
      </c>
      <c r="Q3982" s="92" t="str">
        <f t="shared" si="636"/>
        <v/>
      </c>
      <c r="R3982" s="92" t="str">
        <f t="shared" si="637"/>
        <v/>
      </c>
      <c r="U3982" s="5"/>
      <c r="V3982" s="5"/>
      <c r="W3982" s="94" t="str">
        <f t="shared" si="635"/>
        <v/>
      </c>
      <c r="X3982" s="94" t="str">
        <f t="shared" si="638"/>
        <v/>
      </c>
      <c r="Y3982" s="5"/>
      <c r="BK3982" s="8"/>
      <c r="BL3982" s="5"/>
      <c r="BM3982" s="5"/>
      <c r="BN3982" s="5"/>
      <c r="BO3982" s="5"/>
      <c r="BP3982" s="1"/>
      <c r="BQ3982" s="1"/>
      <c r="BR3982" s="1"/>
      <c r="BS3982" s="1"/>
      <c r="BT3982" s="1"/>
      <c r="BU3982" s="4"/>
      <c r="BV3982" s="1"/>
      <c r="BW3982" s="3"/>
      <c r="BX3982" s="4"/>
      <c r="BY3982" s="5"/>
      <c r="BZ3982" s="5"/>
      <c r="CA3982" s="5"/>
      <c r="CB3982" s="5"/>
      <c r="CC3982" s="5"/>
      <c r="CD3982" s="43"/>
    </row>
    <row r="3983" spans="1:82" x14ac:dyDescent="0.25">
      <c r="A3983" s="8"/>
      <c r="B3983" s="5"/>
      <c r="C3983" s="5"/>
      <c r="D3983" s="5"/>
      <c r="E3983" s="5"/>
      <c r="F3983" s="94" t="str">
        <f t="shared" si="629"/>
        <v/>
      </c>
      <c r="G3983" s="94" t="str">
        <f t="shared" si="630"/>
        <v/>
      </c>
      <c r="H3983" s="127" t="str">
        <f>IF(A3983&lt;&gt;"",IF(MID(C3983,1,1)="c",$AS$26,IF(MID(C3983,1,1)="r",$AS$41,IF(MID(C3983,1,1)="p",#REF!,#REF!))),"")</f>
        <v/>
      </c>
      <c r="I3983" s="92" t="str">
        <f t="shared" si="631"/>
        <v/>
      </c>
      <c r="J3983" s="92" t="str">
        <f t="shared" si="632"/>
        <v/>
      </c>
      <c r="K3983" s="92" t="str">
        <f t="shared" si="633"/>
        <v/>
      </c>
      <c r="L3983" s="92" t="str">
        <f t="shared" si="634"/>
        <v/>
      </c>
      <c r="M3983" s="95" t="str">
        <f>IF(A3983&lt;&gt;"",IF(MID(C3983,1,1)="c",SigmaEpsConcrete(I3983,$AN$30:$AN$33,$AR$30:$AR$33,$AS$26,$AS$27,$AS$28,$AQ$20,$AU$19),""),"")</f>
        <v/>
      </c>
      <c r="N3983" s="95" t="str">
        <f>IF(A3983&lt;&gt;"",IF(MID(C3983,1,1)="r",SigmaEpsReinf(J3983,$AS$42:$AS$43,$AS$41,$AS$39,$AS$40,$AQ$38),""),"")</f>
        <v/>
      </c>
      <c r="Q3983" s="92" t="str">
        <f t="shared" si="636"/>
        <v/>
      </c>
      <c r="R3983" s="92" t="str">
        <f t="shared" si="637"/>
        <v/>
      </c>
      <c r="U3983" s="5"/>
      <c r="V3983" s="5"/>
      <c r="W3983" s="94" t="str">
        <f t="shared" si="635"/>
        <v/>
      </c>
      <c r="X3983" s="94" t="str">
        <f t="shared" si="638"/>
        <v/>
      </c>
      <c r="Y3983" s="5"/>
      <c r="BK3983" s="8"/>
      <c r="BL3983" s="5"/>
      <c r="BM3983" s="5"/>
      <c r="BN3983" s="5"/>
      <c r="BO3983" s="5"/>
      <c r="BP3983" s="1"/>
      <c r="BQ3983" s="1"/>
      <c r="BR3983" s="1"/>
      <c r="BS3983" s="1"/>
      <c r="BT3983" s="1"/>
      <c r="BU3983" s="4"/>
      <c r="BV3983" s="1"/>
      <c r="BW3983" s="3"/>
      <c r="BX3983" s="4"/>
      <c r="BY3983" s="5"/>
      <c r="BZ3983" s="5"/>
      <c r="CA3983" s="5"/>
      <c r="CB3983" s="5"/>
      <c r="CC3983" s="5"/>
      <c r="CD3983" s="43"/>
    </row>
    <row r="3984" spans="1:82" x14ac:dyDescent="0.25">
      <c r="A3984" s="8"/>
      <c r="B3984" s="5"/>
      <c r="C3984" s="5"/>
      <c r="D3984" s="5"/>
      <c r="E3984" s="5"/>
      <c r="F3984" s="94" t="str">
        <f t="shared" si="629"/>
        <v/>
      </c>
      <c r="G3984" s="94" t="str">
        <f t="shared" si="630"/>
        <v/>
      </c>
      <c r="H3984" s="127" t="str">
        <f>IF(A3984&lt;&gt;"",IF(MID(C3984,1,1)="c",$AS$26,IF(MID(C3984,1,1)="r",$AS$41,IF(MID(C3984,1,1)="p",#REF!,#REF!))),"")</f>
        <v/>
      </c>
      <c r="I3984" s="92" t="str">
        <f t="shared" si="631"/>
        <v/>
      </c>
      <c r="J3984" s="92" t="str">
        <f t="shared" si="632"/>
        <v/>
      </c>
      <c r="K3984" s="92" t="str">
        <f t="shared" si="633"/>
        <v/>
      </c>
      <c r="L3984" s="92" t="str">
        <f t="shared" si="634"/>
        <v/>
      </c>
      <c r="M3984" s="95" t="str">
        <f>IF(A3984&lt;&gt;"",IF(MID(C3984,1,1)="c",SigmaEpsConcrete(I3984,$AN$30:$AN$33,$AR$30:$AR$33,$AS$26,$AS$27,$AS$28,$AQ$20,$AU$19),""),"")</f>
        <v/>
      </c>
      <c r="N3984" s="95" t="str">
        <f>IF(A3984&lt;&gt;"",IF(MID(C3984,1,1)="r",SigmaEpsReinf(J3984,$AS$42:$AS$43,$AS$41,$AS$39,$AS$40,$AQ$38),""),"")</f>
        <v/>
      </c>
      <c r="Q3984" s="92" t="str">
        <f t="shared" si="636"/>
        <v/>
      </c>
      <c r="R3984" s="92" t="str">
        <f t="shared" si="637"/>
        <v/>
      </c>
      <c r="U3984" s="5"/>
      <c r="V3984" s="5"/>
      <c r="W3984" s="94" t="str">
        <f t="shared" si="635"/>
        <v/>
      </c>
      <c r="X3984" s="94" t="str">
        <f t="shared" si="638"/>
        <v/>
      </c>
      <c r="Y3984" s="5"/>
      <c r="BK3984" s="8"/>
      <c r="BL3984" s="5"/>
      <c r="BM3984" s="5"/>
      <c r="BN3984" s="5"/>
      <c r="BO3984" s="5"/>
      <c r="BP3984" s="1"/>
      <c r="BQ3984" s="1"/>
      <c r="BR3984" s="1"/>
      <c r="BS3984" s="1"/>
      <c r="BT3984" s="1"/>
      <c r="BU3984" s="4"/>
      <c r="BV3984" s="1"/>
      <c r="BW3984" s="3"/>
      <c r="BX3984" s="4"/>
      <c r="BY3984" s="5"/>
      <c r="BZ3984" s="5"/>
      <c r="CA3984" s="5"/>
      <c r="CB3984" s="5"/>
      <c r="CC3984" s="5"/>
      <c r="CD3984" s="43"/>
    </row>
    <row r="3985" spans="1:82" x14ac:dyDescent="0.25">
      <c r="A3985" s="8"/>
      <c r="B3985" s="5"/>
      <c r="C3985" s="5"/>
      <c r="D3985" s="5"/>
      <c r="E3985" s="5"/>
      <c r="F3985" s="94" t="str">
        <f t="shared" si="629"/>
        <v/>
      </c>
      <c r="G3985" s="94" t="str">
        <f t="shared" si="630"/>
        <v/>
      </c>
      <c r="H3985" s="127" t="str">
        <f>IF(A3985&lt;&gt;"",IF(MID(C3985,1,1)="c",$AS$26,IF(MID(C3985,1,1)="r",$AS$41,IF(MID(C3985,1,1)="p",#REF!,#REF!))),"")</f>
        <v/>
      </c>
      <c r="I3985" s="92" t="str">
        <f t="shared" si="631"/>
        <v/>
      </c>
      <c r="J3985" s="92" t="str">
        <f t="shared" si="632"/>
        <v/>
      </c>
      <c r="K3985" s="92" t="str">
        <f t="shared" si="633"/>
        <v/>
      </c>
      <c r="L3985" s="92" t="str">
        <f t="shared" si="634"/>
        <v/>
      </c>
      <c r="M3985" s="95" t="str">
        <f>IF(A3985&lt;&gt;"",IF(MID(C3985,1,1)="c",SigmaEpsConcrete(I3985,$AN$30:$AN$33,$AR$30:$AR$33,$AS$26,$AS$27,$AS$28,$AQ$20,$AU$19),""),"")</f>
        <v/>
      </c>
      <c r="N3985" s="95" t="str">
        <f>IF(A3985&lt;&gt;"",IF(MID(C3985,1,1)="r",SigmaEpsReinf(J3985,$AS$42:$AS$43,$AS$41,$AS$39,$AS$40,$AQ$38),""),"")</f>
        <v/>
      </c>
      <c r="Q3985" s="92" t="str">
        <f t="shared" si="636"/>
        <v/>
      </c>
      <c r="R3985" s="92" t="str">
        <f t="shared" si="637"/>
        <v/>
      </c>
      <c r="U3985" s="5"/>
      <c r="V3985" s="5"/>
      <c r="W3985" s="94" t="str">
        <f t="shared" si="635"/>
        <v/>
      </c>
      <c r="X3985" s="94" t="str">
        <f t="shared" si="638"/>
        <v/>
      </c>
      <c r="Y3985" s="5"/>
      <c r="BK3985" s="8"/>
      <c r="BL3985" s="5"/>
      <c r="BM3985" s="5"/>
      <c r="BN3985" s="5"/>
      <c r="BO3985" s="5"/>
      <c r="BP3985" s="1"/>
      <c r="BQ3985" s="1"/>
      <c r="BR3985" s="1"/>
      <c r="BS3985" s="1"/>
      <c r="BT3985" s="1"/>
      <c r="BU3985" s="4"/>
      <c r="BV3985" s="1"/>
      <c r="BW3985" s="3"/>
      <c r="BX3985" s="4"/>
      <c r="BY3985" s="5"/>
      <c r="BZ3985" s="5"/>
      <c r="CA3985" s="5"/>
      <c r="CB3985" s="5"/>
      <c r="CC3985" s="5"/>
      <c r="CD3985" s="43"/>
    </row>
    <row r="3986" spans="1:82" x14ac:dyDescent="0.25">
      <c r="A3986" s="8"/>
      <c r="B3986" s="5"/>
      <c r="C3986" s="5"/>
      <c r="D3986" s="5"/>
      <c r="E3986" s="5"/>
      <c r="F3986" s="94" t="str">
        <f t="shared" si="629"/>
        <v/>
      </c>
      <c r="G3986" s="94" t="str">
        <f t="shared" si="630"/>
        <v/>
      </c>
      <c r="H3986" s="127" t="str">
        <f>IF(A3986&lt;&gt;"",IF(MID(C3986,1,1)="c",$AS$26,IF(MID(C3986,1,1)="r",$AS$41,IF(MID(C3986,1,1)="p",#REF!,#REF!))),"")</f>
        <v/>
      </c>
      <c r="I3986" s="92" t="str">
        <f t="shared" si="631"/>
        <v/>
      </c>
      <c r="J3986" s="92" t="str">
        <f t="shared" si="632"/>
        <v/>
      </c>
      <c r="K3986" s="92" t="str">
        <f t="shared" si="633"/>
        <v/>
      </c>
      <c r="L3986" s="92" t="str">
        <f t="shared" si="634"/>
        <v/>
      </c>
      <c r="M3986" s="95" t="str">
        <f>IF(A3986&lt;&gt;"",IF(MID(C3986,1,1)="c",SigmaEpsConcrete(I3986,$AN$30:$AN$33,$AR$30:$AR$33,$AS$26,$AS$27,$AS$28,$AQ$20,$AU$19),""),"")</f>
        <v/>
      </c>
      <c r="N3986" s="95" t="str">
        <f>IF(A3986&lt;&gt;"",IF(MID(C3986,1,1)="r",SigmaEpsReinf(J3986,$AS$42:$AS$43,$AS$41,$AS$39,$AS$40,$AQ$38),""),"")</f>
        <v/>
      </c>
      <c r="Q3986" s="92" t="str">
        <f t="shared" si="636"/>
        <v/>
      </c>
      <c r="R3986" s="92" t="str">
        <f t="shared" si="637"/>
        <v/>
      </c>
      <c r="U3986" s="5"/>
      <c r="V3986" s="5"/>
      <c r="W3986" s="94" t="str">
        <f t="shared" si="635"/>
        <v/>
      </c>
      <c r="X3986" s="94" t="str">
        <f t="shared" si="638"/>
        <v/>
      </c>
      <c r="Y3986" s="5"/>
      <c r="BK3986" s="8"/>
      <c r="BL3986" s="5"/>
      <c r="BM3986" s="5"/>
      <c r="BN3986" s="5"/>
      <c r="BO3986" s="5"/>
      <c r="BP3986" s="1"/>
      <c r="BQ3986" s="1"/>
      <c r="BR3986" s="1"/>
      <c r="BS3986" s="1"/>
      <c r="BT3986" s="1"/>
      <c r="BU3986" s="4"/>
      <c r="BV3986" s="1"/>
      <c r="BW3986" s="3"/>
      <c r="BX3986" s="4"/>
      <c r="BY3986" s="5"/>
      <c r="BZ3986" s="5"/>
      <c r="CA3986" s="5"/>
      <c r="CB3986" s="5"/>
      <c r="CC3986" s="5"/>
      <c r="CD3986" s="43"/>
    </row>
    <row r="3987" spans="1:82" x14ac:dyDescent="0.25">
      <c r="A3987" s="8"/>
      <c r="B3987" s="5"/>
      <c r="C3987" s="5"/>
      <c r="D3987" s="5"/>
      <c r="E3987" s="5"/>
      <c r="F3987" s="94" t="str">
        <f t="shared" si="629"/>
        <v/>
      </c>
      <c r="G3987" s="94" t="str">
        <f t="shared" si="630"/>
        <v/>
      </c>
      <c r="H3987" s="127" t="str">
        <f>IF(A3987&lt;&gt;"",IF(MID(C3987,1,1)="c",$AS$26,IF(MID(C3987,1,1)="r",$AS$41,IF(MID(C3987,1,1)="p",#REF!,#REF!))),"")</f>
        <v/>
      </c>
      <c r="I3987" s="92" t="str">
        <f t="shared" si="631"/>
        <v/>
      </c>
      <c r="J3987" s="92" t="str">
        <f t="shared" si="632"/>
        <v/>
      </c>
      <c r="K3987" s="92" t="str">
        <f t="shared" si="633"/>
        <v/>
      </c>
      <c r="L3987" s="92" t="str">
        <f t="shared" si="634"/>
        <v/>
      </c>
      <c r="M3987" s="95" t="str">
        <f>IF(A3987&lt;&gt;"",IF(MID(C3987,1,1)="c",SigmaEpsConcrete(I3987,$AN$30:$AN$33,$AR$30:$AR$33,$AS$26,$AS$27,$AS$28,$AQ$20,$AU$19),""),"")</f>
        <v/>
      </c>
      <c r="N3987" s="95" t="str">
        <f>IF(A3987&lt;&gt;"",IF(MID(C3987,1,1)="r",SigmaEpsReinf(J3987,$AS$42:$AS$43,$AS$41,$AS$39,$AS$40,$AQ$38),""),"")</f>
        <v/>
      </c>
      <c r="Q3987" s="92" t="str">
        <f t="shared" si="636"/>
        <v/>
      </c>
      <c r="R3987" s="92" t="str">
        <f t="shared" si="637"/>
        <v/>
      </c>
      <c r="U3987" s="5"/>
      <c r="V3987" s="5"/>
      <c r="W3987" s="94" t="str">
        <f t="shared" si="635"/>
        <v/>
      </c>
      <c r="X3987" s="94" t="str">
        <f t="shared" si="638"/>
        <v/>
      </c>
      <c r="Y3987" s="5"/>
      <c r="BK3987" s="8"/>
      <c r="BL3987" s="5"/>
      <c r="BM3987" s="5"/>
      <c r="BN3987" s="5"/>
      <c r="BO3987" s="5"/>
      <c r="BP3987" s="1"/>
      <c r="BQ3987" s="1"/>
      <c r="BR3987" s="1"/>
      <c r="BS3987" s="1"/>
      <c r="BT3987" s="1"/>
      <c r="BU3987" s="4"/>
      <c r="BV3987" s="1"/>
      <c r="BW3987" s="3"/>
      <c r="BX3987" s="4"/>
      <c r="BY3987" s="5"/>
      <c r="BZ3987" s="5"/>
      <c r="CA3987" s="5"/>
      <c r="CB3987" s="5"/>
      <c r="CC3987" s="5"/>
      <c r="CD3987" s="43"/>
    </row>
    <row r="3988" spans="1:82" x14ac:dyDescent="0.25">
      <c r="A3988" s="8"/>
      <c r="B3988" s="5"/>
      <c r="C3988" s="5"/>
      <c r="D3988" s="5"/>
      <c r="E3988" s="5"/>
      <c r="F3988" s="94" t="str">
        <f t="shared" si="629"/>
        <v/>
      </c>
      <c r="G3988" s="94" t="str">
        <f t="shared" si="630"/>
        <v/>
      </c>
      <c r="H3988" s="127" t="str">
        <f>IF(A3988&lt;&gt;"",IF(MID(C3988,1,1)="c",$AS$26,IF(MID(C3988,1,1)="r",$AS$41,IF(MID(C3988,1,1)="p",#REF!,#REF!))),"")</f>
        <v/>
      </c>
      <c r="I3988" s="92" t="str">
        <f t="shared" si="631"/>
        <v/>
      </c>
      <c r="J3988" s="92" t="str">
        <f t="shared" si="632"/>
        <v/>
      </c>
      <c r="K3988" s="92" t="str">
        <f t="shared" si="633"/>
        <v/>
      </c>
      <c r="L3988" s="92" t="str">
        <f t="shared" si="634"/>
        <v/>
      </c>
      <c r="M3988" s="95" t="str">
        <f>IF(A3988&lt;&gt;"",IF(MID(C3988,1,1)="c",SigmaEpsConcrete(I3988,$AN$30:$AN$33,$AR$30:$AR$33,$AS$26,$AS$27,$AS$28,$AQ$20,$AU$19),""),"")</f>
        <v/>
      </c>
      <c r="N3988" s="95" t="str">
        <f>IF(A3988&lt;&gt;"",IF(MID(C3988,1,1)="r",SigmaEpsReinf(J3988,$AS$42:$AS$43,$AS$41,$AS$39,$AS$40,$AQ$38),""),"")</f>
        <v/>
      </c>
      <c r="Q3988" s="92" t="str">
        <f t="shared" si="636"/>
        <v/>
      </c>
      <c r="R3988" s="92" t="str">
        <f t="shared" si="637"/>
        <v/>
      </c>
      <c r="U3988" s="5"/>
      <c r="V3988" s="5"/>
      <c r="W3988" s="94" t="str">
        <f t="shared" si="635"/>
        <v/>
      </c>
      <c r="X3988" s="94" t="str">
        <f t="shared" si="638"/>
        <v/>
      </c>
      <c r="Y3988" s="5"/>
      <c r="BK3988" s="8"/>
      <c r="BL3988" s="5"/>
      <c r="BM3988" s="5"/>
      <c r="BN3988" s="5"/>
      <c r="BO3988" s="5"/>
      <c r="BP3988" s="1"/>
      <c r="BQ3988" s="1"/>
      <c r="BR3988" s="1"/>
      <c r="BS3988" s="1"/>
      <c r="BT3988" s="1"/>
      <c r="BU3988" s="4"/>
      <c r="BV3988" s="1"/>
      <c r="BW3988" s="3"/>
      <c r="BX3988" s="4"/>
      <c r="BY3988" s="5"/>
      <c r="BZ3988" s="5"/>
      <c r="CA3988" s="5"/>
      <c r="CB3988" s="5"/>
      <c r="CC3988" s="5"/>
      <c r="CD3988" s="43"/>
    </row>
    <row r="3989" spans="1:82" x14ac:dyDescent="0.25">
      <c r="A3989" s="8"/>
      <c r="B3989" s="5"/>
      <c r="C3989" s="5"/>
      <c r="D3989" s="5"/>
      <c r="E3989" s="5"/>
      <c r="F3989" s="94" t="str">
        <f t="shared" si="629"/>
        <v/>
      </c>
      <c r="G3989" s="94" t="str">
        <f t="shared" si="630"/>
        <v/>
      </c>
      <c r="H3989" s="127" t="str">
        <f>IF(A3989&lt;&gt;"",IF(MID(C3989,1,1)="c",$AS$26,IF(MID(C3989,1,1)="r",$AS$41,IF(MID(C3989,1,1)="p",#REF!,#REF!))),"")</f>
        <v/>
      </c>
      <c r="I3989" s="92" t="str">
        <f t="shared" si="631"/>
        <v/>
      </c>
      <c r="J3989" s="92" t="str">
        <f t="shared" si="632"/>
        <v/>
      </c>
      <c r="K3989" s="92" t="str">
        <f t="shared" si="633"/>
        <v/>
      </c>
      <c r="L3989" s="92" t="str">
        <f t="shared" si="634"/>
        <v/>
      </c>
      <c r="M3989" s="95" t="str">
        <f>IF(A3989&lt;&gt;"",IF(MID(C3989,1,1)="c",SigmaEpsConcrete(I3989,$AN$30:$AN$33,$AR$30:$AR$33,$AS$26,$AS$27,$AS$28,$AQ$20,$AU$19),""),"")</f>
        <v/>
      </c>
      <c r="N3989" s="95" t="str">
        <f>IF(A3989&lt;&gt;"",IF(MID(C3989,1,1)="r",SigmaEpsReinf(J3989,$AS$42:$AS$43,$AS$41,$AS$39,$AS$40,$AQ$38),""),"")</f>
        <v/>
      </c>
      <c r="Q3989" s="92" t="str">
        <f t="shared" si="636"/>
        <v/>
      </c>
      <c r="R3989" s="92" t="str">
        <f t="shared" si="637"/>
        <v/>
      </c>
      <c r="U3989" s="5"/>
      <c r="V3989" s="5"/>
      <c r="W3989" s="94" t="str">
        <f t="shared" si="635"/>
        <v/>
      </c>
      <c r="X3989" s="94" t="str">
        <f t="shared" si="638"/>
        <v/>
      </c>
      <c r="Y3989" s="5"/>
      <c r="BK3989" s="8"/>
      <c r="BL3989" s="5"/>
      <c r="BM3989" s="5"/>
      <c r="BN3989" s="5"/>
      <c r="BO3989" s="5"/>
      <c r="BP3989" s="1"/>
      <c r="BQ3989" s="1"/>
      <c r="BR3989" s="1"/>
      <c r="BS3989" s="1"/>
      <c r="BT3989" s="1"/>
      <c r="BU3989" s="4"/>
      <c r="BV3989" s="1"/>
      <c r="BW3989" s="3"/>
      <c r="BX3989" s="4"/>
      <c r="BY3989" s="5"/>
      <c r="BZ3989" s="5"/>
      <c r="CA3989" s="5"/>
      <c r="CB3989" s="5"/>
      <c r="CC3989" s="5"/>
      <c r="CD3989" s="43"/>
    </row>
    <row r="3990" spans="1:82" x14ac:dyDescent="0.25">
      <c r="A3990" s="8"/>
      <c r="B3990" s="5"/>
      <c r="C3990" s="5"/>
      <c r="D3990" s="5"/>
      <c r="E3990" s="5"/>
      <c r="F3990" s="94" t="str">
        <f t="shared" si="629"/>
        <v/>
      </c>
      <c r="G3990" s="94" t="str">
        <f t="shared" si="630"/>
        <v/>
      </c>
      <c r="H3990" s="127" t="str">
        <f>IF(A3990&lt;&gt;"",IF(MID(C3990,1,1)="c",$AS$26,IF(MID(C3990,1,1)="r",$AS$41,IF(MID(C3990,1,1)="p",#REF!,#REF!))),"")</f>
        <v/>
      </c>
      <c r="I3990" s="92" t="str">
        <f t="shared" si="631"/>
        <v/>
      </c>
      <c r="J3990" s="92" t="str">
        <f t="shared" si="632"/>
        <v/>
      </c>
      <c r="K3990" s="92" t="str">
        <f t="shared" si="633"/>
        <v/>
      </c>
      <c r="L3990" s="92" t="str">
        <f t="shared" si="634"/>
        <v/>
      </c>
      <c r="M3990" s="95" t="str">
        <f>IF(A3990&lt;&gt;"",IF(MID(C3990,1,1)="c",SigmaEpsConcrete(I3990,$AN$30:$AN$33,$AR$30:$AR$33,$AS$26,$AS$27,$AS$28,$AQ$20,$AU$19),""),"")</f>
        <v/>
      </c>
      <c r="N3990" s="95" t="str">
        <f>IF(A3990&lt;&gt;"",IF(MID(C3990,1,1)="r",SigmaEpsReinf(J3990,$AS$42:$AS$43,$AS$41,$AS$39,$AS$40,$AQ$38),""),"")</f>
        <v/>
      </c>
      <c r="Q3990" s="92" t="str">
        <f t="shared" si="636"/>
        <v/>
      </c>
      <c r="R3990" s="92" t="str">
        <f t="shared" si="637"/>
        <v/>
      </c>
      <c r="U3990" s="5"/>
      <c r="V3990" s="5"/>
      <c r="W3990" s="94" t="str">
        <f t="shared" si="635"/>
        <v/>
      </c>
      <c r="X3990" s="94" t="str">
        <f t="shared" si="638"/>
        <v/>
      </c>
      <c r="Y3990" s="5"/>
      <c r="BK3990" s="8"/>
      <c r="BL3990" s="5"/>
      <c r="BM3990" s="5"/>
      <c r="BN3990" s="5"/>
      <c r="BO3990" s="5"/>
      <c r="BP3990" s="1"/>
      <c r="BQ3990" s="1"/>
      <c r="BR3990" s="1"/>
      <c r="BS3990" s="1"/>
      <c r="BT3990" s="1"/>
      <c r="BU3990" s="4"/>
      <c r="BV3990" s="1"/>
      <c r="BW3990" s="3"/>
      <c r="BX3990" s="4"/>
      <c r="BY3990" s="5"/>
      <c r="BZ3990" s="5"/>
      <c r="CA3990" s="5"/>
      <c r="CB3990" s="5"/>
      <c r="CC3990" s="5"/>
      <c r="CD3990" s="43"/>
    </row>
    <row r="3991" spans="1:82" x14ac:dyDescent="0.25">
      <c r="A3991" s="8"/>
      <c r="B3991" s="5"/>
      <c r="C3991" s="5"/>
      <c r="D3991" s="5"/>
      <c r="E3991" s="5"/>
      <c r="F3991" s="94" t="str">
        <f t="shared" si="629"/>
        <v/>
      </c>
      <c r="G3991" s="94" t="str">
        <f t="shared" si="630"/>
        <v/>
      </c>
      <c r="H3991" s="127" t="str">
        <f>IF(A3991&lt;&gt;"",IF(MID(C3991,1,1)="c",$AS$26,IF(MID(C3991,1,1)="r",$AS$41,IF(MID(C3991,1,1)="p",#REF!,#REF!))),"")</f>
        <v/>
      </c>
      <c r="I3991" s="92" t="str">
        <f t="shared" si="631"/>
        <v/>
      </c>
      <c r="J3991" s="92" t="str">
        <f t="shared" si="632"/>
        <v/>
      </c>
      <c r="K3991" s="92" t="str">
        <f t="shared" si="633"/>
        <v/>
      </c>
      <c r="L3991" s="92" t="str">
        <f t="shared" si="634"/>
        <v/>
      </c>
      <c r="M3991" s="95" t="str">
        <f>IF(A3991&lt;&gt;"",IF(MID(C3991,1,1)="c",SigmaEpsConcrete(I3991,$AN$30:$AN$33,$AR$30:$AR$33,$AS$26,$AS$27,$AS$28,$AQ$20,$AU$19),""),"")</f>
        <v/>
      </c>
      <c r="N3991" s="95" t="str">
        <f>IF(A3991&lt;&gt;"",IF(MID(C3991,1,1)="r",SigmaEpsReinf(J3991,$AS$42:$AS$43,$AS$41,$AS$39,$AS$40,$AQ$38),""),"")</f>
        <v/>
      </c>
      <c r="Q3991" s="92" t="str">
        <f t="shared" si="636"/>
        <v/>
      </c>
      <c r="R3991" s="92" t="str">
        <f t="shared" si="637"/>
        <v/>
      </c>
      <c r="U3991" s="5"/>
      <c r="V3991" s="5"/>
      <c r="W3991" s="94" t="str">
        <f t="shared" si="635"/>
        <v/>
      </c>
      <c r="X3991" s="94" t="str">
        <f t="shared" si="638"/>
        <v/>
      </c>
      <c r="Y3991" s="5"/>
      <c r="BK3991" s="8"/>
      <c r="BL3991" s="5"/>
      <c r="BM3991" s="5"/>
      <c r="BN3991" s="5"/>
      <c r="BO3991" s="5"/>
      <c r="BP3991" s="1"/>
      <c r="BQ3991" s="1"/>
      <c r="BR3991" s="1"/>
      <c r="BS3991" s="1"/>
      <c r="BT3991" s="1"/>
      <c r="BU3991" s="4"/>
      <c r="BV3991" s="1"/>
      <c r="BW3991" s="3"/>
      <c r="BX3991" s="4"/>
      <c r="BY3991" s="5"/>
      <c r="BZ3991" s="5"/>
      <c r="CA3991" s="5"/>
      <c r="CB3991" s="5"/>
      <c r="CC3991" s="5"/>
      <c r="CD3991" s="43"/>
    </row>
    <row r="3992" spans="1:82" x14ac:dyDescent="0.25">
      <c r="A3992" s="8"/>
      <c r="B3992" s="5"/>
      <c r="C3992" s="5"/>
      <c r="D3992" s="5"/>
      <c r="E3992" s="5"/>
      <c r="F3992" s="94" t="str">
        <f t="shared" si="629"/>
        <v/>
      </c>
      <c r="G3992" s="94" t="str">
        <f t="shared" si="630"/>
        <v/>
      </c>
      <c r="H3992" s="127" t="str">
        <f>IF(A3992&lt;&gt;"",IF(MID(C3992,1,1)="c",$AS$26,IF(MID(C3992,1,1)="r",$AS$41,IF(MID(C3992,1,1)="p",#REF!,#REF!))),"")</f>
        <v/>
      </c>
      <c r="I3992" s="92" t="str">
        <f t="shared" si="631"/>
        <v/>
      </c>
      <c r="J3992" s="92" t="str">
        <f t="shared" si="632"/>
        <v/>
      </c>
      <c r="K3992" s="92" t="str">
        <f t="shared" si="633"/>
        <v/>
      </c>
      <c r="L3992" s="92" t="str">
        <f t="shared" si="634"/>
        <v/>
      </c>
      <c r="M3992" s="95" t="str">
        <f>IF(A3992&lt;&gt;"",IF(MID(C3992,1,1)="c",SigmaEpsConcrete(I3992,$AN$30:$AN$33,$AR$30:$AR$33,$AS$26,$AS$27,$AS$28,$AQ$20,$AU$19),""),"")</f>
        <v/>
      </c>
      <c r="N3992" s="95" t="str">
        <f>IF(A3992&lt;&gt;"",IF(MID(C3992,1,1)="r",SigmaEpsReinf(J3992,$AS$42:$AS$43,$AS$41,$AS$39,$AS$40,$AQ$38),""),"")</f>
        <v/>
      </c>
      <c r="Q3992" s="92" t="str">
        <f t="shared" si="636"/>
        <v/>
      </c>
      <c r="R3992" s="92" t="str">
        <f t="shared" si="637"/>
        <v/>
      </c>
      <c r="U3992" s="5"/>
      <c r="V3992" s="5"/>
      <c r="W3992" s="94" t="str">
        <f t="shared" si="635"/>
        <v/>
      </c>
      <c r="X3992" s="94" t="str">
        <f t="shared" si="638"/>
        <v/>
      </c>
      <c r="Y3992" s="5"/>
      <c r="BK3992" s="8"/>
      <c r="BL3992" s="5"/>
      <c r="BM3992" s="5"/>
      <c r="BN3992" s="5"/>
      <c r="BO3992" s="5"/>
      <c r="BP3992" s="1"/>
      <c r="BQ3992" s="1"/>
      <c r="BR3992" s="1"/>
      <c r="BS3992" s="1"/>
      <c r="BT3992" s="1"/>
      <c r="BU3992" s="4"/>
      <c r="BV3992" s="1"/>
      <c r="BW3992" s="3"/>
      <c r="BX3992" s="4"/>
      <c r="BY3992" s="5"/>
      <c r="BZ3992" s="5"/>
      <c r="CA3992" s="5"/>
      <c r="CB3992" s="5"/>
      <c r="CC3992" s="5"/>
      <c r="CD3992" s="43"/>
    </row>
    <row r="3993" spans="1:82" x14ac:dyDescent="0.25">
      <c r="A3993" s="8"/>
      <c r="B3993" s="5"/>
      <c r="C3993" s="5"/>
      <c r="D3993" s="5"/>
      <c r="E3993" s="5"/>
      <c r="F3993" s="94" t="str">
        <f t="shared" si="629"/>
        <v/>
      </c>
      <c r="G3993" s="94" t="str">
        <f t="shared" si="630"/>
        <v/>
      </c>
      <c r="H3993" s="127" t="str">
        <f>IF(A3993&lt;&gt;"",IF(MID(C3993,1,1)="c",$AS$26,IF(MID(C3993,1,1)="r",$AS$41,IF(MID(C3993,1,1)="p",#REF!,#REF!))),"")</f>
        <v/>
      </c>
      <c r="I3993" s="92" t="str">
        <f t="shared" si="631"/>
        <v/>
      </c>
      <c r="J3993" s="92" t="str">
        <f t="shared" si="632"/>
        <v/>
      </c>
      <c r="K3993" s="92" t="str">
        <f t="shared" si="633"/>
        <v/>
      </c>
      <c r="L3993" s="92" t="str">
        <f t="shared" si="634"/>
        <v/>
      </c>
      <c r="M3993" s="95" t="str">
        <f>IF(A3993&lt;&gt;"",IF(MID(C3993,1,1)="c",SigmaEpsConcrete(I3993,$AN$30:$AN$33,$AR$30:$AR$33,$AS$26,$AS$27,$AS$28,$AQ$20,$AU$19),""),"")</f>
        <v/>
      </c>
      <c r="N3993" s="95" t="str">
        <f>IF(A3993&lt;&gt;"",IF(MID(C3993,1,1)="r",SigmaEpsReinf(J3993,$AS$42:$AS$43,$AS$41,$AS$39,$AS$40,$AQ$38),""),"")</f>
        <v/>
      </c>
      <c r="Q3993" s="92" t="str">
        <f t="shared" si="636"/>
        <v/>
      </c>
      <c r="R3993" s="92" t="str">
        <f t="shared" si="637"/>
        <v/>
      </c>
      <c r="U3993" s="5"/>
      <c r="V3993" s="5"/>
      <c r="W3993" s="94" t="str">
        <f t="shared" si="635"/>
        <v/>
      </c>
      <c r="X3993" s="94" t="str">
        <f t="shared" si="638"/>
        <v/>
      </c>
      <c r="Y3993" s="5"/>
      <c r="BK3993" s="8"/>
      <c r="BL3993" s="5"/>
      <c r="BM3993" s="5"/>
      <c r="BN3993" s="5"/>
      <c r="BO3993" s="5"/>
      <c r="BP3993" s="1"/>
      <c r="BQ3993" s="1"/>
      <c r="BR3993" s="1"/>
      <c r="BS3993" s="1"/>
      <c r="BT3993" s="1"/>
      <c r="BU3993" s="4"/>
      <c r="BV3993" s="1"/>
      <c r="BW3993" s="3"/>
      <c r="BX3993" s="4"/>
      <c r="BY3993" s="5"/>
      <c r="BZ3993" s="5"/>
      <c r="CA3993" s="5"/>
      <c r="CB3993" s="5"/>
      <c r="CC3993" s="5"/>
      <c r="CD3993" s="43"/>
    </row>
    <row r="3994" spans="1:82" x14ac:dyDescent="0.25">
      <c r="A3994" s="8"/>
      <c r="B3994" s="5"/>
      <c r="C3994" s="5"/>
      <c r="D3994" s="5"/>
      <c r="E3994" s="5"/>
      <c r="F3994" s="94" t="str">
        <f t="shared" si="629"/>
        <v/>
      </c>
      <c r="G3994" s="94" t="str">
        <f t="shared" si="630"/>
        <v/>
      </c>
      <c r="H3994" s="127" t="str">
        <f>IF(A3994&lt;&gt;"",IF(MID(C3994,1,1)="c",$AS$26,IF(MID(C3994,1,1)="r",$AS$41,IF(MID(C3994,1,1)="p",#REF!,#REF!))),"")</f>
        <v/>
      </c>
      <c r="I3994" s="92" t="str">
        <f t="shared" si="631"/>
        <v/>
      </c>
      <c r="J3994" s="92" t="str">
        <f t="shared" si="632"/>
        <v/>
      </c>
      <c r="K3994" s="92" t="str">
        <f t="shared" si="633"/>
        <v/>
      </c>
      <c r="L3994" s="92" t="str">
        <f t="shared" si="634"/>
        <v/>
      </c>
      <c r="M3994" s="95" t="str">
        <f>IF(A3994&lt;&gt;"",IF(MID(C3994,1,1)="c",SigmaEpsConcrete(I3994,$AN$30:$AN$33,$AR$30:$AR$33,$AS$26,$AS$27,$AS$28,$AQ$20,$AU$19),""),"")</f>
        <v/>
      </c>
      <c r="N3994" s="95" t="str">
        <f>IF(A3994&lt;&gt;"",IF(MID(C3994,1,1)="r",SigmaEpsReinf(J3994,$AS$42:$AS$43,$AS$41,$AS$39,$AS$40,$AQ$38),""),"")</f>
        <v/>
      </c>
      <c r="Q3994" s="92" t="str">
        <f t="shared" si="636"/>
        <v/>
      </c>
      <c r="R3994" s="92" t="str">
        <f t="shared" si="637"/>
        <v/>
      </c>
      <c r="U3994" s="5"/>
      <c r="V3994" s="5"/>
      <c r="W3994" s="94" t="str">
        <f t="shared" si="635"/>
        <v/>
      </c>
      <c r="X3994" s="94" t="str">
        <f t="shared" si="638"/>
        <v/>
      </c>
      <c r="Y3994" s="5"/>
      <c r="BK3994" s="8"/>
      <c r="BL3994" s="5"/>
      <c r="BM3994" s="5"/>
      <c r="BN3994" s="5"/>
      <c r="BO3994" s="5"/>
      <c r="BP3994" s="1"/>
      <c r="BQ3994" s="1"/>
      <c r="BR3994" s="1"/>
      <c r="BS3994" s="1"/>
      <c r="BT3994" s="1"/>
      <c r="BU3994" s="4"/>
      <c r="BV3994" s="1"/>
      <c r="BW3994" s="3"/>
      <c r="BX3994" s="4"/>
      <c r="BY3994" s="5"/>
      <c r="BZ3994" s="5"/>
      <c r="CA3994" s="5"/>
      <c r="CB3994" s="5"/>
      <c r="CC3994" s="5"/>
      <c r="CD3994" s="43"/>
    </row>
    <row r="3995" spans="1:82" x14ac:dyDescent="0.25">
      <c r="A3995" s="8"/>
      <c r="B3995" s="5"/>
      <c r="C3995" s="5"/>
      <c r="D3995" s="5"/>
      <c r="E3995" s="5"/>
      <c r="F3995" s="94" t="str">
        <f t="shared" si="629"/>
        <v/>
      </c>
      <c r="G3995" s="94" t="str">
        <f t="shared" si="630"/>
        <v/>
      </c>
      <c r="H3995" s="127" t="str">
        <f>IF(A3995&lt;&gt;"",IF(MID(C3995,1,1)="c",$AS$26,IF(MID(C3995,1,1)="r",$AS$41,IF(MID(C3995,1,1)="p",#REF!,#REF!))),"")</f>
        <v/>
      </c>
      <c r="I3995" s="92" t="str">
        <f t="shared" si="631"/>
        <v/>
      </c>
      <c r="J3995" s="92" t="str">
        <f t="shared" si="632"/>
        <v/>
      </c>
      <c r="K3995" s="92" t="str">
        <f t="shared" si="633"/>
        <v/>
      </c>
      <c r="L3995" s="92" t="str">
        <f t="shared" si="634"/>
        <v/>
      </c>
      <c r="M3995" s="95" t="str">
        <f>IF(A3995&lt;&gt;"",IF(MID(C3995,1,1)="c",SigmaEpsConcrete(I3995,$AN$30:$AN$33,$AR$30:$AR$33,$AS$26,$AS$27,$AS$28,$AQ$20,$AU$19),""),"")</f>
        <v/>
      </c>
      <c r="N3995" s="95" t="str">
        <f>IF(A3995&lt;&gt;"",IF(MID(C3995,1,1)="r",SigmaEpsReinf(J3995,$AS$42:$AS$43,$AS$41,$AS$39,$AS$40,$AQ$38),""),"")</f>
        <v/>
      </c>
      <c r="Q3995" s="92" t="str">
        <f t="shared" si="636"/>
        <v/>
      </c>
      <c r="R3995" s="92" t="str">
        <f t="shared" si="637"/>
        <v/>
      </c>
      <c r="U3995" s="5"/>
      <c r="V3995" s="5"/>
      <c r="W3995" s="94" t="str">
        <f t="shared" si="635"/>
        <v/>
      </c>
      <c r="X3995" s="94" t="str">
        <f t="shared" si="638"/>
        <v/>
      </c>
      <c r="Y3995" s="5"/>
      <c r="BK3995" s="8"/>
      <c r="BL3995" s="5"/>
      <c r="BM3995" s="5"/>
      <c r="BN3995" s="5"/>
      <c r="BO3995" s="5"/>
      <c r="BP3995" s="1"/>
      <c r="BQ3995" s="1"/>
      <c r="BR3995" s="1"/>
      <c r="BS3995" s="1"/>
      <c r="BT3995" s="1"/>
      <c r="BU3995" s="4"/>
      <c r="BV3995" s="1"/>
      <c r="BW3995" s="3"/>
      <c r="BX3995" s="4"/>
      <c r="BY3995" s="5"/>
      <c r="BZ3995" s="5"/>
      <c r="CA3995" s="5"/>
      <c r="CB3995" s="5"/>
      <c r="CC3995" s="5"/>
      <c r="CD3995" s="43"/>
    </row>
    <row r="3996" spans="1:82" x14ac:dyDescent="0.25">
      <c r="A3996" s="8"/>
      <c r="B3996" s="5"/>
      <c r="C3996" s="5"/>
      <c r="D3996" s="5"/>
      <c r="E3996" s="5"/>
      <c r="F3996" s="94" t="str">
        <f t="shared" si="629"/>
        <v/>
      </c>
      <c r="G3996" s="94" t="str">
        <f t="shared" si="630"/>
        <v/>
      </c>
      <c r="H3996" s="127" t="str">
        <f>IF(A3996&lt;&gt;"",IF(MID(C3996,1,1)="c",$AS$26,IF(MID(C3996,1,1)="r",$AS$41,IF(MID(C3996,1,1)="p",#REF!,#REF!))),"")</f>
        <v/>
      </c>
      <c r="I3996" s="92" t="str">
        <f t="shared" si="631"/>
        <v/>
      </c>
      <c r="J3996" s="92" t="str">
        <f t="shared" si="632"/>
        <v/>
      </c>
      <c r="K3996" s="92" t="str">
        <f t="shared" si="633"/>
        <v/>
      </c>
      <c r="L3996" s="92" t="str">
        <f t="shared" si="634"/>
        <v/>
      </c>
      <c r="M3996" s="95" t="str">
        <f>IF(A3996&lt;&gt;"",IF(MID(C3996,1,1)="c",SigmaEpsConcrete(I3996,$AN$30:$AN$33,$AR$30:$AR$33,$AS$26,$AS$27,$AS$28,$AQ$20,$AU$19),""),"")</f>
        <v/>
      </c>
      <c r="N3996" s="95" t="str">
        <f>IF(A3996&lt;&gt;"",IF(MID(C3996,1,1)="r",SigmaEpsReinf(J3996,$AS$42:$AS$43,$AS$41,$AS$39,$AS$40,$AQ$38),""),"")</f>
        <v/>
      </c>
      <c r="Q3996" s="92" t="str">
        <f t="shared" si="636"/>
        <v/>
      </c>
      <c r="R3996" s="92" t="str">
        <f t="shared" si="637"/>
        <v/>
      </c>
      <c r="U3996" s="5"/>
      <c r="V3996" s="5"/>
      <c r="W3996" s="94" t="str">
        <f t="shared" si="635"/>
        <v/>
      </c>
      <c r="X3996" s="94" t="str">
        <f t="shared" si="638"/>
        <v/>
      </c>
      <c r="Y3996" s="5"/>
      <c r="BK3996" s="8"/>
      <c r="BL3996" s="5"/>
      <c r="BM3996" s="5"/>
      <c r="BN3996" s="5"/>
      <c r="BO3996" s="5"/>
      <c r="BP3996" s="1"/>
      <c r="BQ3996" s="1"/>
      <c r="BR3996" s="1"/>
      <c r="BS3996" s="1"/>
      <c r="BT3996" s="1"/>
      <c r="BU3996" s="4"/>
      <c r="BV3996" s="1"/>
      <c r="BW3996" s="3"/>
      <c r="BX3996" s="4"/>
      <c r="BY3996" s="5"/>
      <c r="BZ3996" s="5"/>
      <c r="CA3996" s="5"/>
      <c r="CB3996" s="5"/>
      <c r="CC3996" s="5"/>
      <c r="CD3996" s="43"/>
    </row>
    <row r="3997" spans="1:82" x14ac:dyDescent="0.25">
      <c r="A3997" s="8"/>
      <c r="B3997" s="5"/>
      <c r="C3997" s="5"/>
      <c r="D3997" s="5"/>
      <c r="E3997" s="5"/>
      <c r="F3997" s="94" t="str">
        <f t="shared" si="629"/>
        <v/>
      </c>
      <c r="G3997" s="94" t="str">
        <f t="shared" si="630"/>
        <v/>
      </c>
      <c r="H3997" s="127" t="str">
        <f>IF(A3997&lt;&gt;"",IF(MID(C3997,1,1)="c",$AS$26,IF(MID(C3997,1,1)="r",$AS$41,IF(MID(C3997,1,1)="p",#REF!,#REF!))),"")</f>
        <v/>
      </c>
      <c r="I3997" s="92" t="str">
        <f t="shared" si="631"/>
        <v/>
      </c>
      <c r="J3997" s="92" t="str">
        <f t="shared" si="632"/>
        <v/>
      </c>
      <c r="K3997" s="92" t="str">
        <f t="shared" si="633"/>
        <v/>
      </c>
      <c r="L3997" s="92" t="str">
        <f t="shared" si="634"/>
        <v/>
      </c>
      <c r="M3997" s="95" t="str">
        <f>IF(A3997&lt;&gt;"",IF(MID(C3997,1,1)="c",SigmaEpsConcrete(I3997,$AN$30:$AN$33,$AR$30:$AR$33,$AS$26,$AS$27,$AS$28,$AQ$20,$AU$19),""),"")</f>
        <v/>
      </c>
      <c r="N3997" s="95" t="str">
        <f>IF(A3997&lt;&gt;"",IF(MID(C3997,1,1)="r",SigmaEpsReinf(J3997,$AS$42:$AS$43,$AS$41,$AS$39,$AS$40,$AQ$38),""),"")</f>
        <v/>
      </c>
      <c r="Q3997" s="92" t="str">
        <f t="shared" si="636"/>
        <v/>
      </c>
      <c r="R3997" s="92" t="str">
        <f t="shared" si="637"/>
        <v/>
      </c>
      <c r="U3997" s="5"/>
      <c r="V3997" s="5"/>
      <c r="W3997" s="94" t="str">
        <f t="shared" si="635"/>
        <v/>
      </c>
      <c r="X3997" s="94" t="str">
        <f t="shared" si="638"/>
        <v/>
      </c>
      <c r="Y3997" s="5"/>
      <c r="BK3997" s="8"/>
      <c r="BL3997" s="5"/>
      <c r="BM3997" s="5"/>
      <c r="BN3997" s="5"/>
      <c r="BO3997" s="5"/>
      <c r="BP3997" s="1"/>
      <c r="BQ3997" s="1"/>
      <c r="BR3997" s="1"/>
      <c r="BS3997" s="1"/>
      <c r="BT3997" s="1"/>
      <c r="BU3997" s="4"/>
      <c r="BV3997" s="1"/>
      <c r="BW3997" s="3"/>
      <c r="BX3997" s="4"/>
      <c r="BY3997" s="5"/>
      <c r="BZ3997" s="5"/>
      <c r="CA3997" s="5"/>
      <c r="CB3997" s="5"/>
      <c r="CC3997" s="5"/>
      <c r="CD3997" s="43"/>
    </row>
    <row r="3998" spans="1:82" x14ac:dyDescent="0.25">
      <c r="A3998" s="8"/>
      <c r="B3998" s="5"/>
      <c r="C3998" s="5"/>
      <c r="D3998" s="5"/>
      <c r="E3998" s="5"/>
      <c r="F3998" s="94" t="str">
        <f t="shared" si="629"/>
        <v/>
      </c>
      <c r="G3998" s="94" t="str">
        <f t="shared" si="630"/>
        <v/>
      </c>
      <c r="H3998" s="127" t="str">
        <f>IF(A3998&lt;&gt;"",IF(MID(C3998,1,1)="c",$AS$26,IF(MID(C3998,1,1)="r",$AS$41,IF(MID(C3998,1,1)="p",#REF!,#REF!))),"")</f>
        <v/>
      </c>
      <c r="I3998" s="92" t="str">
        <f t="shared" si="631"/>
        <v/>
      </c>
      <c r="J3998" s="92" t="str">
        <f t="shared" si="632"/>
        <v/>
      </c>
      <c r="K3998" s="92" t="str">
        <f t="shared" si="633"/>
        <v/>
      </c>
      <c r="L3998" s="92" t="str">
        <f t="shared" si="634"/>
        <v/>
      </c>
      <c r="M3998" s="95" t="str">
        <f>IF(A3998&lt;&gt;"",IF(MID(C3998,1,1)="c",SigmaEpsConcrete(I3998,$AN$30:$AN$33,$AR$30:$AR$33,$AS$26,$AS$27,$AS$28,$AQ$20,$AU$19),""),"")</f>
        <v/>
      </c>
      <c r="N3998" s="95" t="str">
        <f>IF(A3998&lt;&gt;"",IF(MID(C3998,1,1)="r",SigmaEpsReinf(J3998,$AS$42:$AS$43,$AS$41,$AS$39,$AS$40,$AQ$38),""),"")</f>
        <v/>
      </c>
      <c r="Q3998" s="92" t="str">
        <f t="shared" si="636"/>
        <v/>
      </c>
      <c r="R3998" s="92" t="str">
        <f t="shared" si="637"/>
        <v/>
      </c>
      <c r="U3998" s="5"/>
      <c r="V3998" s="5"/>
      <c r="W3998" s="94" t="str">
        <f t="shared" si="635"/>
        <v/>
      </c>
      <c r="X3998" s="94" t="str">
        <f t="shared" si="638"/>
        <v/>
      </c>
      <c r="Y3998" s="5"/>
      <c r="BK3998" s="8"/>
      <c r="BL3998" s="5"/>
      <c r="BM3998" s="5"/>
      <c r="BN3998" s="5"/>
      <c r="BO3998" s="5"/>
      <c r="BP3998" s="1"/>
      <c r="BQ3998" s="1"/>
      <c r="BR3998" s="1"/>
      <c r="BS3998" s="1"/>
      <c r="BT3998" s="1"/>
      <c r="BU3998" s="4"/>
      <c r="BV3998" s="1"/>
      <c r="BW3998" s="3"/>
      <c r="BX3998" s="4"/>
      <c r="BY3998" s="5"/>
      <c r="BZ3998" s="5"/>
      <c r="CA3998" s="5"/>
      <c r="CB3998" s="5"/>
      <c r="CC3998" s="5"/>
      <c r="CD3998" s="43"/>
    </row>
    <row r="3999" spans="1:82" x14ac:dyDescent="0.25">
      <c r="A3999" s="8"/>
      <c r="B3999" s="5"/>
      <c r="C3999" s="5"/>
      <c r="D3999" s="5"/>
      <c r="E3999" s="5"/>
      <c r="F3999" s="94" t="str">
        <f t="shared" si="629"/>
        <v/>
      </c>
      <c r="G3999" s="94" t="str">
        <f t="shared" si="630"/>
        <v/>
      </c>
      <c r="H3999" s="127" t="str">
        <f>IF(A3999&lt;&gt;"",IF(MID(C3999,1,1)="c",$AS$26,IF(MID(C3999,1,1)="r",$AS$41,IF(MID(C3999,1,1)="p",#REF!,#REF!))),"")</f>
        <v/>
      </c>
      <c r="I3999" s="92" t="str">
        <f t="shared" si="631"/>
        <v/>
      </c>
      <c r="J3999" s="92" t="str">
        <f t="shared" si="632"/>
        <v/>
      </c>
      <c r="K3999" s="92" t="str">
        <f t="shared" si="633"/>
        <v/>
      </c>
      <c r="L3999" s="92" t="str">
        <f t="shared" si="634"/>
        <v/>
      </c>
      <c r="M3999" s="95" t="str">
        <f>IF(A3999&lt;&gt;"",IF(MID(C3999,1,1)="c",SigmaEpsConcrete(I3999,$AN$30:$AN$33,$AR$30:$AR$33,$AS$26,$AS$27,$AS$28,$AQ$20,$AU$19),""),"")</f>
        <v/>
      </c>
      <c r="N3999" s="95" t="str">
        <f>IF(A3999&lt;&gt;"",IF(MID(C3999,1,1)="r",SigmaEpsReinf(J3999,$AS$42:$AS$43,$AS$41,$AS$39,$AS$40,$AQ$38),""),"")</f>
        <v/>
      </c>
      <c r="Q3999" s="92" t="str">
        <f t="shared" si="636"/>
        <v/>
      </c>
      <c r="R3999" s="92" t="str">
        <f t="shared" si="637"/>
        <v/>
      </c>
      <c r="U3999" s="5"/>
      <c r="V3999" s="5"/>
      <c r="W3999" s="94" t="str">
        <f t="shared" si="635"/>
        <v/>
      </c>
      <c r="X3999" s="94" t="str">
        <f t="shared" si="638"/>
        <v/>
      </c>
      <c r="Y3999" s="5"/>
      <c r="BK3999" s="8"/>
      <c r="BL3999" s="5"/>
      <c r="BM3999" s="5"/>
      <c r="BN3999" s="5"/>
      <c r="BO3999" s="5"/>
      <c r="BP3999" s="1"/>
      <c r="BQ3999" s="1"/>
      <c r="BR3999" s="1"/>
      <c r="BS3999" s="1"/>
      <c r="BT3999" s="1"/>
      <c r="BU3999" s="4"/>
      <c r="BV3999" s="1"/>
      <c r="BW3999" s="3"/>
      <c r="BX3999" s="4"/>
      <c r="BY3999" s="5"/>
      <c r="BZ3999" s="5"/>
      <c r="CA3999" s="5"/>
      <c r="CB3999" s="5"/>
      <c r="CC3999" s="5"/>
      <c r="CD3999" s="43"/>
    </row>
    <row r="4000" spans="1:82" x14ac:dyDescent="0.25">
      <c r="A4000" s="8"/>
      <c r="B4000" s="5"/>
      <c r="C4000" s="5"/>
      <c r="D4000" s="5"/>
      <c r="E4000" s="5"/>
      <c r="F4000" s="94" t="str">
        <f t="shared" si="629"/>
        <v/>
      </c>
      <c r="G4000" s="94" t="str">
        <f t="shared" si="630"/>
        <v/>
      </c>
      <c r="H4000" s="127" t="str">
        <f>IF(A4000&lt;&gt;"",IF(MID(C4000,1,1)="c",$AS$26,IF(MID(C4000,1,1)="r",$AS$41,IF(MID(C4000,1,1)="p",#REF!,#REF!))),"")</f>
        <v/>
      </c>
      <c r="I4000" s="92" t="str">
        <f t="shared" si="631"/>
        <v/>
      </c>
      <c r="J4000" s="92" t="str">
        <f t="shared" si="632"/>
        <v/>
      </c>
      <c r="K4000" s="92" t="str">
        <f t="shared" si="633"/>
        <v/>
      </c>
      <c r="L4000" s="92" t="str">
        <f t="shared" si="634"/>
        <v/>
      </c>
      <c r="M4000" s="95" t="str">
        <f>IF(A4000&lt;&gt;"",IF(MID(C4000,1,1)="c",SigmaEpsConcrete(I4000,$AN$30:$AN$33,$AR$30:$AR$33,$AS$26,$AS$27,$AS$28,$AQ$20,$AU$19),""),"")</f>
        <v/>
      </c>
      <c r="N4000" s="95" t="str">
        <f>IF(A4000&lt;&gt;"",IF(MID(C4000,1,1)="r",SigmaEpsReinf(J4000,$AS$42:$AS$43,$AS$41,$AS$39,$AS$40,$AQ$38),""),"")</f>
        <v/>
      </c>
      <c r="Q4000" s="92" t="str">
        <f t="shared" si="636"/>
        <v/>
      </c>
      <c r="R4000" s="92" t="str">
        <f t="shared" si="637"/>
        <v/>
      </c>
      <c r="U4000" s="5"/>
      <c r="V4000" s="5"/>
      <c r="W4000" s="94" t="str">
        <f t="shared" si="635"/>
        <v/>
      </c>
      <c r="X4000" s="94" t="str">
        <f t="shared" si="638"/>
        <v/>
      </c>
      <c r="Y4000" s="5"/>
      <c r="BK4000" s="8"/>
      <c r="BL4000" s="5"/>
      <c r="BM4000" s="5"/>
      <c r="BN4000" s="5"/>
      <c r="BO4000" s="5"/>
      <c r="BP4000" s="1"/>
      <c r="BQ4000" s="1"/>
      <c r="BR4000" s="1"/>
      <c r="BS4000" s="1"/>
      <c r="BT4000" s="1"/>
      <c r="BU4000" s="4"/>
      <c r="BV4000" s="1"/>
      <c r="BW4000" s="3"/>
      <c r="BX4000" s="4"/>
      <c r="BY4000" s="5"/>
      <c r="BZ4000" s="5"/>
      <c r="CA4000" s="5"/>
      <c r="CB4000" s="5"/>
      <c r="CC4000" s="5"/>
      <c r="CD4000" s="43"/>
    </row>
    <row r="4001" spans="1:82" x14ac:dyDescent="0.25">
      <c r="A4001" s="8"/>
      <c r="B4001" s="5"/>
      <c r="C4001" s="5"/>
      <c r="D4001" s="5"/>
      <c r="E4001" s="5"/>
      <c r="F4001" s="94" t="str">
        <f t="shared" si="629"/>
        <v/>
      </c>
      <c r="G4001" s="94" t="str">
        <f t="shared" si="630"/>
        <v/>
      </c>
      <c r="H4001" s="127" t="str">
        <f>IF(A4001&lt;&gt;"",IF(MID(C4001,1,1)="c",$AS$26,IF(MID(C4001,1,1)="r",$AS$41,IF(MID(C4001,1,1)="p",#REF!,#REF!))),"")</f>
        <v/>
      </c>
      <c r="I4001" s="92" t="str">
        <f t="shared" si="631"/>
        <v/>
      </c>
      <c r="J4001" s="92" t="str">
        <f t="shared" si="632"/>
        <v/>
      </c>
      <c r="K4001" s="92" t="str">
        <f t="shared" si="633"/>
        <v/>
      </c>
      <c r="L4001" s="92" t="str">
        <f t="shared" si="634"/>
        <v/>
      </c>
      <c r="M4001" s="95" t="str">
        <f>IF(A4001&lt;&gt;"",IF(MID(C4001,1,1)="c",SigmaEpsConcrete(I4001,$AN$30:$AN$33,$AR$30:$AR$33,$AS$26,$AS$27,$AS$28,$AQ$20,$AU$19),""),"")</f>
        <v/>
      </c>
      <c r="N4001" s="95" t="str">
        <f>IF(A4001&lt;&gt;"",IF(MID(C4001,1,1)="r",SigmaEpsReinf(J4001,$AS$42:$AS$43,$AS$41,$AS$39,$AS$40,$AQ$38),""),"")</f>
        <v/>
      </c>
      <c r="Q4001" s="92" t="str">
        <f t="shared" si="636"/>
        <v/>
      </c>
      <c r="R4001" s="92" t="str">
        <f t="shared" si="637"/>
        <v/>
      </c>
      <c r="U4001" s="5"/>
      <c r="V4001" s="5"/>
      <c r="W4001" s="94" t="str">
        <f t="shared" si="635"/>
        <v/>
      </c>
      <c r="X4001" s="94" t="str">
        <f t="shared" si="638"/>
        <v/>
      </c>
      <c r="Y4001" s="5"/>
      <c r="BK4001" s="8"/>
      <c r="BL4001" s="5"/>
      <c r="BM4001" s="5"/>
      <c r="BN4001" s="5"/>
      <c r="BO4001" s="5"/>
      <c r="BP4001" s="1"/>
      <c r="BQ4001" s="1"/>
      <c r="BR4001" s="1"/>
      <c r="BS4001" s="1"/>
      <c r="BT4001" s="1"/>
      <c r="BU4001" s="4"/>
      <c r="BV4001" s="1"/>
      <c r="BW4001" s="3"/>
      <c r="BX4001" s="4"/>
      <c r="BY4001" s="5"/>
      <c r="BZ4001" s="5"/>
      <c r="CA4001" s="5"/>
      <c r="CB4001" s="5"/>
      <c r="CC4001" s="5"/>
      <c r="CD4001" s="43"/>
    </row>
    <row r="4002" spans="1:82" x14ac:dyDescent="0.25">
      <c r="A4002" s="8"/>
      <c r="B4002" s="5"/>
      <c r="C4002" s="5"/>
      <c r="D4002" s="5"/>
      <c r="E4002" s="5"/>
      <c r="F4002" s="94" t="str">
        <f t="shared" si="629"/>
        <v/>
      </c>
      <c r="G4002" s="94" t="str">
        <f t="shared" si="630"/>
        <v/>
      </c>
      <c r="H4002" s="127" t="str">
        <f>IF(A4002&lt;&gt;"",IF(MID(C4002,1,1)="c",$AS$26,IF(MID(C4002,1,1)="r",$AS$41,IF(MID(C4002,1,1)="p",#REF!,#REF!))),"")</f>
        <v/>
      </c>
      <c r="I4002" s="92" t="str">
        <f t="shared" si="631"/>
        <v/>
      </c>
      <c r="J4002" s="92" t="str">
        <f t="shared" si="632"/>
        <v/>
      </c>
      <c r="K4002" s="92" t="str">
        <f t="shared" si="633"/>
        <v/>
      </c>
      <c r="L4002" s="92" t="str">
        <f t="shared" si="634"/>
        <v/>
      </c>
      <c r="M4002" s="95" t="str">
        <f>IF(A4002&lt;&gt;"",IF(MID(C4002,1,1)="c",SigmaEpsConcrete(I4002,$AN$30:$AN$33,$AR$30:$AR$33,$AS$26,$AS$27,$AS$28,$AQ$20,$AU$19),""),"")</f>
        <v/>
      </c>
      <c r="N4002" s="95" t="str">
        <f>IF(A4002&lt;&gt;"",IF(MID(C4002,1,1)="r",SigmaEpsReinf(J4002,$AS$42:$AS$43,$AS$41,$AS$39,$AS$40,$AQ$38),""),"")</f>
        <v/>
      </c>
      <c r="Q4002" s="92" t="str">
        <f t="shared" si="636"/>
        <v/>
      </c>
      <c r="R4002" s="92" t="str">
        <f t="shared" si="637"/>
        <v/>
      </c>
      <c r="U4002" s="5"/>
      <c r="V4002" s="5"/>
      <c r="W4002" s="94" t="str">
        <f t="shared" si="635"/>
        <v/>
      </c>
      <c r="X4002" s="94" t="str">
        <f t="shared" si="638"/>
        <v/>
      </c>
      <c r="Y4002" s="5"/>
      <c r="BK4002" s="8"/>
      <c r="BL4002" s="5"/>
      <c r="BM4002" s="5"/>
      <c r="BN4002" s="5"/>
      <c r="BO4002" s="5"/>
      <c r="BP4002" s="1"/>
      <c r="BQ4002" s="1"/>
      <c r="BR4002" s="1"/>
      <c r="BS4002" s="1"/>
      <c r="BT4002" s="1"/>
      <c r="BU4002" s="4"/>
      <c r="BV4002" s="1"/>
      <c r="BW4002" s="3"/>
      <c r="BX4002" s="4"/>
      <c r="BY4002" s="5"/>
      <c r="BZ4002" s="5"/>
      <c r="CA4002" s="5"/>
      <c r="CB4002" s="5"/>
      <c r="CC4002" s="5"/>
      <c r="CD4002" s="43"/>
    </row>
    <row r="4003" spans="1:82" x14ac:dyDescent="0.25">
      <c r="A4003" s="8"/>
      <c r="B4003" s="5"/>
      <c r="C4003" s="5"/>
      <c r="D4003" s="5"/>
      <c r="E4003" s="5"/>
      <c r="F4003" s="94" t="str">
        <f t="shared" si="629"/>
        <v/>
      </c>
      <c r="G4003" s="94" t="str">
        <f t="shared" si="630"/>
        <v/>
      </c>
      <c r="H4003" s="127" t="str">
        <f>IF(A4003&lt;&gt;"",IF(MID(C4003,1,1)="c",$AS$26,IF(MID(C4003,1,1)="r",$AS$41,IF(MID(C4003,1,1)="p",#REF!,#REF!))),"")</f>
        <v/>
      </c>
      <c r="I4003" s="92" t="str">
        <f t="shared" si="631"/>
        <v/>
      </c>
      <c r="J4003" s="92" t="str">
        <f t="shared" si="632"/>
        <v/>
      </c>
      <c r="K4003" s="92" t="str">
        <f t="shared" si="633"/>
        <v/>
      </c>
      <c r="L4003" s="92" t="str">
        <f t="shared" si="634"/>
        <v/>
      </c>
      <c r="M4003" s="95" t="str">
        <f>IF(A4003&lt;&gt;"",IF(MID(C4003,1,1)="c",SigmaEpsConcrete(I4003,$AN$30:$AN$33,$AR$30:$AR$33,$AS$26,$AS$27,$AS$28,$AQ$20,$AU$19),""),"")</f>
        <v/>
      </c>
      <c r="N4003" s="95" t="str">
        <f>IF(A4003&lt;&gt;"",IF(MID(C4003,1,1)="r",SigmaEpsReinf(J4003,$AS$42:$AS$43,$AS$41,$AS$39,$AS$40,$AQ$38),""),"")</f>
        <v/>
      </c>
      <c r="Q4003" s="92" t="str">
        <f t="shared" si="636"/>
        <v/>
      </c>
      <c r="R4003" s="92" t="str">
        <f t="shared" si="637"/>
        <v/>
      </c>
      <c r="U4003" s="5"/>
      <c r="V4003" s="5"/>
      <c r="W4003" s="94" t="str">
        <f t="shared" si="635"/>
        <v/>
      </c>
      <c r="X4003" s="94" t="str">
        <f t="shared" si="638"/>
        <v/>
      </c>
      <c r="Y4003" s="5"/>
      <c r="BK4003" s="8"/>
      <c r="BL4003" s="5"/>
      <c r="BM4003" s="5"/>
      <c r="BN4003" s="5"/>
      <c r="BO4003" s="5"/>
      <c r="BP4003" s="1"/>
      <c r="BQ4003" s="1"/>
      <c r="BR4003" s="1"/>
      <c r="BS4003" s="1"/>
      <c r="BT4003" s="1"/>
      <c r="BU4003" s="4"/>
      <c r="BV4003" s="1"/>
      <c r="BW4003" s="3"/>
      <c r="BX4003" s="4"/>
      <c r="BY4003" s="5"/>
      <c r="BZ4003" s="5"/>
      <c r="CA4003" s="5"/>
      <c r="CB4003" s="5"/>
      <c r="CC4003" s="5"/>
      <c r="CD4003" s="43"/>
    </row>
    <row r="4004" spans="1:82" x14ac:dyDescent="0.25">
      <c r="A4004" s="8"/>
      <c r="B4004" s="5"/>
      <c r="C4004" s="5"/>
      <c r="D4004" s="5"/>
      <c r="E4004" s="5"/>
      <c r="F4004" s="94" t="str">
        <f t="shared" si="629"/>
        <v/>
      </c>
      <c r="G4004" s="94" t="str">
        <f t="shared" si="630"/>
        <v/>
      </c>
      <c r="H4004" s="127" t="str">
        <f>IF(A4004&lt;&gt;"",IF(MID(C4004,1,1)="c",$AS$26,IF(MID(C4004,1,1)="r",$AS$41,IF(MID(C4004,1,1)="p",#REF!,#REF!))),"")</f>
        <v/>
      </c>
      <c r="I4004" s="92" t="str">
        <f t="shared" si="631"/>
        <v/>
      </c>
      <c r="J4004" s="92" t="str">
        <f t="shared" si="632"/>
        <v/>
      </c>
      <c r="K4004" s="92" t="str">
        <f t="shared" si="633"/>
        <v/>
      </c>
      <c r="L4004" s="92" t="str">
        <f t="shared" si="634"/>
        <v/>
      </c>
      <c r="M4004" s="95" t="str">
        <f>IF(A4004&lt;&gt;"",IF(MID(C4004,1,1)="c",SigmaEpsConcrete(I4004,$AN$30:$AN$33,$AR$30:$AR$33,$AS$26,$AS$27,$AS$28,$AQ$20,$AU$19),""),"")</f>
        <v/>
      </c>
      <c r="N4004" s="95" t="str">
        <f>IF(A4004&lt;&gt;"",IF(MID(C4004,1,1)="r",SigmaEpsReinf(J4004,$AS$42:$AS$43,$AS$41,$AS$39,$AS$40,$AQ$38),""),"")</f>
        <v/>
      </c>
      <c r="Q4004" s="92" t="str">
        <f t="shared" si="636"/>
        <v/>
      </c>
      <c r="R4004" s="92" t="str">
        <f t="shared" si="637"/>
        <v/>
      </c>
      <c r="U4004" s="5"/>
      <c r="V4004" s="5"/>
      <c r="W4004" s="94" t="str">
        <f t="shared" si="635"/>
        <v/>
      </c>
      <c r="X4004" s="94" t="str">
        <f t="shared" si="638"/>
        <v/>
      </c>
      <c r="Y4004" s="5"/>
      <c r="BK4004" s="8"/>
      <c r="BL4004" s="5"/>
      <c r="BM4004" s="5"/>
      <c r="BN4004" s="5"/>
      <c r="BO4004" s="5"/>
      <c r="BP4004" s="1"/>
      <c r="BQ4004" s="1"/>
      <c r="BR4004" s="1"/>
      <c r="BS4004" s="1"/>
      <c r="BT4004" s="1"/>
      <c r="BU4004" s="4"/>
      <c r="BV4004" s="1"/>
      <c r="BW4004" s="3"/>
      <c r="BX4004" s="4"/>
      <c r="BY4004" s="5"/>
      <c r="BZ4004" s="5"/>
      <c r="CA4004" s="5"/>
      <c r="CB4004" s="5"/>
      <c r="CC4004" s="5"/>
      <c r="CD4004" s="43"/>
    </row>
    <row r="4005" spans="1:82" x14ac:dyDescent="0.25">
      <c r="A4005" s="8"/>
      <c r="B4005" s="5"/>
      <c r="C4005" s="5"/>
      <c r="D4005" s="5"/>
      <c r="E4005" s="5"/>
      <c r="F4005" s="94" t="str">
        <f t="shared" si="629"/>
        <v/>
      </c>
      <c r="G4005" s="94" t="str">
        <f t="shared" si="630"/>
        <v/>
      </c>
      <c r="H4005" s="127" t="str">
        <f>IF(A4005&lt;&gt;"",IF(MID(C4005,1,1)="c",$AS$26,IF(MID(C4005,1,1)="r",$AS$41,IF(MID(C4005,1,1)="p",#REF!,#REF!))),"")</f>
        <v/>
      </c>
      <c r="I4005" s="92" t="str">
        <f t="shared" si="631"/>
        <v/>
      </c>
      <c r="J4005" s="92" t="str">
        <f t="shared" si="632"/>
        <v/>
      </c>
      <c r="K4005" s="92" t="str">
        <f t="shared" si="633"/>
        <v/>
      </c>
      <c r="L4005" s="92" t="str">
        <f t="shared" si="634"/>
        <v/>
      </c>
      <c r="M4005" s="95" t="str">
        <f>IF(A4005&lt;&gt;"",IF(MID(C4005,1,1)="c",SigmaEpsConcrete(I4005,$AN$30:$AN$33,$AR$30:$AR$33,$AS$26,$AS$27,$AS$28,$AQ$20,$AU$19),""),"")</f>
        <v/>
      </c>
      <c r="N4005" s="95" t="str">
        <f>IF(A4005&lt;&gt;"",IF(MID(C4005,1,1)="r",SigmaEpsReinf(J4005,$AS$42:$AS$43,$AS$41,$AS$39,$AS$40,$AQ$38),""),"")</f>
        <v/>
      </c>
      <c r="Q4005" s="92" t="str">
        <f t="shared" si="636"/>
        <v/>
      </c>
      <c r="R4005" s="92" t="str">
        <f t="shared" si="637"/>
        <v/>
      </c>
      <c r="U4005" s="5"/>
      <c r="V4005" s="5"/>
      <c r="W4005" s="94" t="str">
        <f t="shared" si="635"/>
        <v/>
      </c>
      <c r="X4005" s="94" t="str">
        <f t="shared" si="638"/>
        <v/>
      </c>
      <c r="Y4005" s="5"/>
      <c r="BK4005" s="8"/>
      <c r="BL4005" s="5"/>
      <c r="BM4005" s="5"/>
      <c r="BN4005" s="5"/>
      <c r="BO4005" s="5"/>
      <c r="BP4005" s="1"/>
      <c r="BQ4005" s="1"/>
      <c r="BR4005" s="1"/>
      <c r="BS4005" s="1"/>
      <c r="BT4005" s="1"/>
      <c r="BU4005" s="4"/>
      <c r="BV4005" s="1"/>
      <c r="BW4005" s="3"/>
      <c r="BX4005" s="4"/>
      <c r="BY4005" s="5"/>
      <c r="BZ4005" s="5"/>
      <c r="CA4005" s="5"/>
      <c r="CB4005" s="5"/>
      <c r="CC4005" s="5"/>
      <c r="CD4005" s="43"/>
    </row>
    <row r="4006" spans="1:82" x14ac:dyDescent="0.25">
      <c r="A4006" s="8"/>
      <c r="B4006" s="5"/>
      <c r="C4006" s="5"/>
      <c r="D4006" s="5"/>
      <c r="E4006" s="5"/>
      <c r="F4006" s="94" t="str">
        <f t="shared" si="629"/>
        <v/>
      </c>
      <c r="G4006" s="94" t="str">
        <f t="shared" si="630"/>
        <v/>
      </c>
      <c r="H4006" s="127" t="str">
        <f>IF(A4006&lt;&gt;"",IF(MID(C4006,1,1)="c",$AS$26,IF(MID(C4006,1,1)="r",$AS$41,IF(MID(C4006,1,1)="p",#REF!,#REF!))),"")</f>
        <v/>
      </c>
      <c r="I4006" s="92" t="str">
        <f t="shared" si="631"/>
        <v/>
      </c>
      <c r="J4006" s="92" t="str">
        <f t="shared" si="632"/>
        <v/>
      </c>
      <c r="K4006" s="92" t="str">
        <f t="shared" si="633"/>
        <v/>
      </c>
      <c r="L4006" s="92" t="str">
        <f t="shared" si="634"/>
        <v/>
      </c>
      <c r="M4006" s="95" t="str">
        <f>IF(A4006&lt;&gt;"",IF(MID(C4006,1,1)="c",SigmaEpsConcrete(I4006,$AN$30:$AN$33,$AR$30:$AR$33,$AS$26,$AS$27,$AS$28,$AQ$20,$AU$19),""),"")</f>
        <v/>
      </c>
      <c r="N4006" s="95" t="str">
        <f>IF(A4006&lt;&gt;"",IF(MID(C4006,1,1)="r",SigmaEpsReinf(J4006,$AS$42:$AS$43,$AS$41,$AS$39,$AS$40,$AQ$38),""),"")</f>
        <v/>
      </c>
      <c r="Q4006" s="92" t="str">
        <f t="shared" si="636"/>
        <v/>
      </c>
      <c r="R4006" s="92" t="str">
        <f t="shared" si="637"/>
        <v/>
      </c>
      <c r="U4006" s="5"/>
      <c r="V4006" s="5"/>
      <c r="W4006" s="94" t="str">
        <f t="shared" si="635"/>
        <v/>
      </c>
      <c r="X4006" s="94" t="str">
        <f t="shared" si="638"/>
        <v/>
      </c>
      <c r="Y4006" s="5"/>
      <c r="BK4006" s="8"/>
      <c r="BL4006" s="5"/>
      <c r="BM4006" s="5"/>
      <c r="BN4006" s="5"/>
      <c r="BO4006" s="5"/>
      <c r="BP4006" s="1"/>
      <c r="BQ4006" s="1"/>
      <c r="BR4006" s="1"/>
      <c r="BS4006" s="1"/>
      <c r="BT4006" s="1"/>
      <c r="BU4006" s="4"/>
      <c r="BV4006" s="1"/>
      <c r="BW4006" s="3"/>
      <c r="BX4006" s="4"/>
      <c r="BY4006" s="5"/>
      <c r="BZ4006" s="5"/>
      <c r="CA4006" s="5"/>
      <c r="CB4006" s="5"/>
      <c r="CC4006" s="5"/>
      <c r="CD4006" s="43"/>
    </row>
    <row r="4007" spans="1:82" x14ac:dyDescent="0.25">
      <c r="A4007" s="8"/>
      <c r="B4007" s="5"/>
      <c r="C4007" s="5"/>
      <c r="D4007" s="5"/>
      <c r="E4007" s="5"/>
      <c r="F4007" s="94" t="str">
        <f t="shared" si="629"/>
        <v/>
      </c>
      <c r="G4007" s="94" t="str">
        <f t="shared" si="630"/>
        <v/>
      </c>
      <c r="H4007" s="127" t="str">
        <f>IF(A4007&lt;&gt;"",IF(MID(C4007,1,1)="c",$AS$26,IF(MID(C4007,1,1)="r",$AS$41,IF(MID(C4007,1,1)="p",#REF!,#REF!))),"")</f>
        <v/>
      </c>
      <c r="I4007" s="92" t="str">
        <f t="shared" si="631"/>
        <v/>
      </c>
      <c r="J4007" s="92" t="str">
        <f t="shared" si="632"/>
        <v/>
      </c>
      <c r="K4007" s="92" t="str">
        <f t="shared" si="633"/>
        <v/>
      </c>
      <c r="L4007" s="92" t="str">
        <f t="shared" si="634"/>
        <v/>
      </c>
      <c r="M4007" s="95" t="str">
        <f>IF(A4007&lt;&gt;"",IF(MID(C4007,1,1)="c",SigmaEpsConcrete(I4007,$AN$30:$AN$33,$AR$30:$AR$33,$AS$26,$AS$27,$AS$28,$AQ$20,$AU$19),""),"")</f>
        <v/>
      </c>
      <c r="N4007" s="95" t="str">
        <f>IF(A4007&lt;&gt;"",IF(MID(C4007,1,1)="r",SigmaEpsReinf(J4007,$AS$42:$AS$43,$AS$41,$AS$39,$AS$40,$AQ$38),""),"")</f>
        <v/>
      </c>
      <c r="Q4007" s="92" t="str">
        <f t="shared" si="636"/>
        <v/>
      </c>
      <c r="R4007" s="92" t="str">
        <f t="shared" si="637"/>
        <v/>
      </c>
      <c r="U4007" s="5"/>
      <c r="V4007" s="5"/>
      <c r="W4007" s="94" t="str">
        <f t="shared" si="635"/>
        <v/>
      </c>
      <c r="X4007" s="94" t="str">
        <f t="shared" si="638"/>
        <v/>
      </c>
      <c r="Y4007" s="5"/>
      <c r="BK4007" s="8"/>
      <c r="BL4007" s="5"/>
      <c r="BM4007" s="5"/>
      <c r="BN4007" s="5"/>
      <c r="BO4007" s="5"/>
      <c r="BP4007" s="1"/>
      <c r="BQ4007" s="1"/>
      <c r="BR4007" s="1"/>
      <c r="BS4007" s="1"/>
      <c r="BT4007" s="1"/>
      <c r="BU4007" s="4"/>
      <c r="BV4007" s="1"/>
      <c r="BW4007" s="3"/>
      <c r="BX4007" s="4"/>
      <c r="BY4007" s="5"/>
      <c r="BZ4007" s="5"/>
      <c r="CA4007" s="5"/>
      <c r="CB4007" s="5"/>
      <c r="CC4007" s="5"/>
      <c r="CD4007" s="43"/>
    </row>
    <row r="4008" spans="1:82" x14ac:dyDescent="0.25">
      <c r="A4008" s="8"/>
      <c r="B4008" s="5"/>
      <c r="C4008" s="5"/>
      <c r="D4008" s="5"/>
      <c r="E4008" s="5"/>
      <c r="F4008" s="94" t="str">
        <f t="shared" si="629"/>
        <v/>
      </c>
      <c r="G4008" s="94" t="str">
        <f t="shared" si="630"/>
        <v/>
      </c>
      <c r="H4008" s="127" t="str">
        <f>IF(A4008&lt;&gt;"",IF(MID(C4008,1,1)="c",$AS$26,IF(MID(C4008,1,1)="r",$AS$41,IF(MID(C4008,1,1)="p",#REF!,#REF!))),"")</f>
        <v/>
      </c>
      <c r="I4008" s="92" t="str">
        <f t="shared" si="631"/>
        <v/>
      </c>
      <c r="J4008" s="92" t="str">
        <f t="shared" si="632"/>
        <v/>
      </c>
      <c r="K4008" s="92" t="str">
        <f t="shared" si="633"/>
        <v/>
      </c>
      <c r="L4008" s="92" t="str">
        <f t="shared" si="634"/>
        <v/>
      </c>
      <c r="M4008" s="95" t="str">
        <f>IF(A4008&lt;&gt;"",IF(MID(C4008,1,1)="c",SigmaEpsConcrete(I4008,$AN$30:$AN$33,$AR$30:$AR$33,$AS$26,$AS$27,$AS$28,$AQ$20,$AU$19),""),"")</f>
        <v/>
      </c>
      <c r="N4008" s="95" t="str">
        <f>IF(A4008&lt;&gt;"",IF(MID(C4008,1,1)="r",SigmaEpsReinf(J4008,$AS$42:$AS$43,$AS$41,$AS$39,$AS$40,$AQ$38),""),"")</f>
        <v/>
      </c>
      <c r="Q4008" s="92" t="str">
        <f t="shared" si="636"/>
        <v/>
      </c>
      <c r="R4008" s="92" t="str">
        <f t="shared" si="637"/>
        <v/>
      </c>
      <c r="U4008" s="5"/>
      <c r="V4008" s="5"/>
      <c r="W4008" s="94" t="str">
        <f t="shared" si="635"/>
        <v/>
      </c>
      <c r="X4008" s="94" t="str">
        <f t="shared" si="638"/>
        <v/>
      </c>
      <c r="Y4008" s="5"/>
      <c r="BK4008" s="8"/>
      <c r="BL4008" s="5"/>
      <c r="BM4008" s="5"/>
      <c r="BN4008" s="5"/>
      <c r="BO4008" s="5"/>
      <c r="BP4008" s="1"/>
      <c r="BQ4008" s="1"/>
      <c r="BR4008" s="1"/>
      <c r="BS4008" s="1"/>
      <c r="BT4008" s="1"/>
      <c r="BU4008" s="4"/>
      <c r="BV4008" s="1"/>
      <c r="BW4008" s="3"/>
      <c r="BX4008" s="4"/>
      <c r="BY4008" s="5"/>
      <c r="BZ4008" s="5"/>
      <c r="CA4008" s="5"/>
      <c r="CB4008" s="5"/>
      <c r="CC4008" s="5"/>
      <c r="CD4008" s="43"/>
    </row>
    <row r="4009" spans="1:82" x14ac:dyDescent="0.25">
      <c r="A4009" s="8"/>
      <c r="B4009" s="5"/>
      <c r="C4009" s="5"/>
      <c r="D4009" s="5"/>
      <c r="E4009" s="5"/>
      <c r="F4009" s="94" t="str">
        <f t="shared" si="629"/>
        <v/>
      </c>
      <c r="G4009" s="94" t="str">
        <f t="shared" si="630"/>
        <v/>
      </c>
      <c r="H4009" s="127" t="str">
        <f>IF(A4009&lt;&gt;"",IF(MID(C4009,1,1)="c",$AS$26,IF(MID(C4009,1,1)="r",$AS$41,IF(MID(C4009,1,1)="p",#REF!,#REF!))),"")</f>
        <v/>
      </c>
      <c r="I4009" s="92" t="str">
        <f t="shared" si="631"/>
        <v/>
      </c>
      <c r="J4009" s="92" t="str">
        <f t="shared" si="632"/>
        <v/>
      </c>
      <c r="K4009" s="92" t="str">
        <f t="shared" si="633"/>
        <v/>
      </c>
      <c r="L4009" s="92" t="str">
        <f t="shared" si="634"/>
        <v/>
      </c>
      <c r="M4009" s="95" t="str">
        <f>IF(A4009&lt;&gt;"",IF(MID(C4009,1,1)="c",SigmaEpsConcrete(I4009,$AN$30:$AN$33,$AR$30:$AR$33,$AS$26,$AS$27,$AS$28,$AQ$20,$AU$19),""),"")</f>
        <v/>
      </c>
      <c r="N4009" s="95" t="str">
        <f>IF(A4009&lt;&gt;"",IF(MID(C4009,1,1)="r",SigmaEpsReinf(J4009,$AS$42:$AS$43,$AS$41,$AS$39,$AS$40,$AQ$38),""),"")</f>
        <v/>
      </c>
      <c r="Q4009" s="92" t="str">
        <f t="shared" si="636"/>
        <v/>
      </c>
      <c r="R4009" s="92" t="str">
        <f t="shared" si="637"/>
        <v/>
      </c>
      <c r="U4009" s="5"/>
      <c r="V4009" s="5"/>
      <c r="W4009" s="94" t="str">
        <f t="shared" si="635"/>
        <v/>
      </c>
      <c r="X4009" s="94" t="str">
        <f t="shared" si="638"/>
        <v/>
      </c>
      <c r="Y4009" s="5"/>
      <c r="BK4009" s="8"/>
      <c r="BL4009" s="5"/>
      <c r="BM4009" s="5"/>
      <c r="BN4009" s="5"/>
      <c r="BO4009" s="5"/>
      <c r="BP4009" s="1"/>
      <c r="BQ4009" s="1"/>
      <c r="BR4009" s="1"/>
      <c r="BS4009" s="1"/>
      <c r="BT4009" s="1"/>
      <c r="BU4009" s="4"/>
      <c r="BV4009" s="1"/>
      <c r="BW4009" s="3"/>
      <c r="BX4009" s="4"/>
      <c r="BY4009" s="5"/>
      <c r="BZ4009" s="5"/>
      <c r="CA4009" s="5"/>
      <c r="CB4009" s="5"/>
      <c r="CC4009" s="5"/>
      <c r="CD4009" s="43"/>
    </row>
    <row r="4010" spans="1:82" x14ac:dyDescent="0.25">
      <c r="A4010" s="8"/>
      <c r="B4010" s="5"/>
      <c r="C4010" s="5"/>
      <c r="D4010" s="5"/>
      <c r="E4010" s="5"/>
      <c r="F4010" s="94" t="str">
        <f t="shared" si="629"/>
        <v/>
      </c>
      <c r="G4010" s="94" t="str">
        <f t="shared" si="630"/>
        <v/>
      </c>
      <c r="H4010" s="127" t="str">
        <f>IF(A4010&lt;&gt;"",IF(MID(C4010,1,1)="c",$AS$26,IF(MID(C4010,1,1)="r",$AS$41,IF(MID(C4010,1,1)="p",#REF!,#REF!))),"")</f>
        <v/>
      </c>
      <c r="I4010" s="92" t="str">
        <f t="shared" si="631"/>
        <v/>
      </c>
      <c r="J4010" s="92" t="str">
        <f t="shared" si="632"/>
        <v/>
      </c>
      <c r="K4010" s="92" t="str">
        <f t="shared" si="633"/>
        <v/>
      </c>
      <c r="L4010" s="92" t="str">
        <f t="shared" si="634"/>
        <v/>
      </c>
      <c r="M4010" s="95" t="str">
        <f>IF(A4010&lt;&gt;"",IF(MID(C4010,1,1)="c",SigmaEpsConcrete(I4010,$AN$30:$AN$33,$AR$30:$AR$33,$AS$26,$AS$27,$AS$28,$AQ$20,$AU$19),""),"")</f>
        <v/>
      </c>
      <c r="N4010" s="95" t="str">
        <f>IF(A4010&lt;&gt;"",IF(MID(C4010,1,1)="r",SigmaEpsReinf(J4010,$AS$42:$AS$43,$AS$41,$AS$39,$AS$40,$AQ$38),""),"")</f>
        <v/>
      </c>
      <c r="Q4010" s="92" t="str">
        <f t="shared" si="636"/>
        <v/>
      </c>
      <c r="R4010" s="92" t="str">
        <f t="shared" si="637"/>
        <v/>
      </c>
      <c r="U4010" s="5"/>
      <c r="V4010" s="5"/>
      <c r="W4010" s="94" t="str">
        <f t="shared" si="635"/>
        <v/>
      </c>
      <c r="X4010" s="94" t="str">
        <f t="shared" si="638"/>
        <v/>
      </c>
      <c r="Y4010" s="5"/>
      <c r="BK4010" s="8"/>
      <c r="BL4010" s="5"/>
      <c r="BM4010" s="5"/>
      <c r="BN4010" s="5"/>
      <c r="BO4010" s="5"/>
      <c r="BP4010" s="1"/>
      <c r="BQ4010" s="1"/>
      <c r="BR4010" s="1"/>
      <c r="BS4010" s="1"/>
      <c r="BT4010" s="1"/>
      <c r="BU4010" s="4"/>
      <c r="BV4010" s="1"/>
      <c r="BW4010" s="3"/>
      <c r="BX4010" s="4"/>
      <c r="BY4010" s="5"/>
      <c r="BZ4010" s="5"/>
      <c r="CA4010" s="5"/>
      <c r="CB4010" s="5"/>
      <c r="CC4010" s="5"/>
      <c r="CD4010" s="43"/>
    </row>
    <row r="4011" spans="1:82" x14ac:dyDescent="0.25">
      <c r="A4011" s="8"/>
      <c r="B4011" s="5"/>
      <c r="C4011" s="5"/>
      <c r="D4011" s="5"/>
      <c r="E4011" s="5"/>
      <c r="F4011" s="94" t="str">
        <f t="shared" si="629"/>
        <v/>
      </c>
      <c r="G4011" s="94" t="str">
        <f t="shared" si="630"/>
        <v/>
      </c>
      <c r="H4011" s="127" t="str">
        <f>IF(A4011&lt;&gt;"",IF(MID(C4011,1,1)="c",$AS$26,IF(MID(C4011,1,1)="r",$AS$41,IF(MID(C4011,1,1)="p",#REF!,#REF!))),"")</f>
        <v/>
      </c>
      <c r="I4011" s="92" t="str">
        <f t="shared" si="631"/>
        <v/>
      </c>
      <c r="J4011" s="92" t="str">
        <f t="shared" si="632"/>
        <v/>
      </c>
      <c r="K4011" s="92" t="str">
        <f t="shared" si="633"/>
        <v/>
      </c>
      <c r="L4011" s="92" t="str">
        <f t="shared" si="634"/>
        <v/>
      </c>
      <c r="M4011" s="95" t="str">
        <f>IF(A4011&lt;&gt;"",IF(MID(C4011,1,1)="c",SigmaEpsConcrete(I4011,$AN$30:$AN$33,$AR$30:$AR$33,$AS$26,$AS$27,$AS$28,$AQ$20,$AU$19),""),"")</f>
        <v/>
      </c>
      <c r="N4011" s="95" t="str">
        <f>IF(A4011&lt;&gt;"",IF(MID(C4011,1,1)="r",SigmaEpsReinf(J4011,$AS$42:$AS$43,$AS$41,$AS$39,$AS$40,$AQ$38),""),"")</f>
        <v/>
      </c>
      <c r="Q4011" s="92" t="str">
        <f t="shared" si="636"/>
        <v/>
      </c>
      <c r="R4011" s="92" t="str">
        <f t="shared" si="637"/>
        <v/>
      </c>
      <c r="U4011" s="5"/>
      <c r="V4011" s="5"/>
      <c r="W4011" s="94" t="str">
        <f t="shared" si="635"/>
        <v/>
      </c>
      <c r="X4011" s="94" t="str">
        <f t="shared" si="638"/>
        <v/>
      </c>
      <c r="Y4011" s="5"/>
      <c r="BK4011" s="8"/>
      <c r="BL4011" s="5"/>
      <c r="BM4011" s="5"/>
      <c r="BN4011" s="5"/>
      <c r="BO4011" s="5"/>
      <c r="BP4011" s="1"/>
      <c r="BQ4011" s="1"/>
      <c r="BR4011" s="1"/>
      <c r="BS4011" s="1"/>
      <c r="BT4011" s="1"/>
      <c r="BU4011" s="4"/>
      <c r="BV4011" s="1"/>
      <c r="BW4011" s="3"/>
      <c r="BX4011" s="4"/>
      <c r="BY4011" s="5"/>
      <c r="BZ4011" s="5"/>
      <c r="CA4011" s="5"/>
      <c r="CB4011" s="5"/>
      <c r="CC4011" s="5"/>
      <c r="CD4011" s="43"/>
    </row>
    <row r="4012" spans="1:82" x14ac:dyDescent="0.25">
      <c r="A4012" s="8"/>
      <c r="B4012" s="5"/>
      <c r="C4012" s="5"/>
      <c r="D4012" s="5"/>
      <c r="E4012" s="5"/>
      <c r="F4012" s="94" t="str">
        <f t="shared" si="629"/>
        <v/>
      </c>
      <c r="G4012" s="94" t="str">
        <f t="shared" si="630"/>
        <v/>
      </c>
      <c r="H4012" s="127" t="str">
        <f>IF(A4012&lt;&gt;"",IF(MID(C4012,1,1)="c",$AS$26,IF(MID(C4012,1,1)="r",$AS$41,IF(MID(C4012,1,1)="p",#REF!,#REF!))),"")</f>
        <v/>
      </c>
      <c r="I4012" s="92" t="str">
        <f t="shared" si="631"/>
        <v/>
      </c>
      <c r="J4012" s="92" t="str">
        <f t="shared" si="632"/>
        <v/>
      </c>
      <c r="K4012" s="92" t="str">
        <f t="shared" si="633"/>
        <v/>
      </c>
      <c r="L4012" s="92" t="str">
        <f t="shared" si="634"/>
        <v/>
      </c>
      <c r="M4012" s="95" t="str">
        <f>IF(A4012&lt;&gt;"",IF(MID(C4012,1,1)="c",SigmaEpsConcrete(I4012,$AN$30:$AN$33,$AR$30:$AR$33,$AS$26,$AS$27,$AS$28,$AQ$20,$AU$19),""),"")</f>
        <v/>
      </c>
      <c r="N4012" s="95" t="str">
        <f>IF(A4012&lt;&gt;"",IF(MID(C4012,1,1)="r",SigmaEpsReinf(J4012,$AS$42:$AS$43,$AS$41,$AS$39,$AS$40,$AQ$38),""),"")</f>
        <v/>
      </c>
      <c r="Q4012" s="92" t="str">
        <f t="shared" si="636"/>
        <v/>
      </c>
      <c r="R4012" s="92" t="str">
        <f t="shared" si="637"/>
        <v/>
      </c>
      <c r="U4012" s="5"/>
      <c r="V4012" s="5"/>
      <c r="W4012" s="94" t="str">
        <f t="shared" si="635"/>
        <v/>
      </c>
      <c r="X4012" s="94" t="str">
        <f t="shared" si="638"/>
        <v/>
      </c>
      <c r="Y4012" s="5"/>
      <c r="BK4012" s="8"/>
      <c r="BL4012" s="5"/>
      <c r="BM4012" s="5"/>
      <c r="BN4012" s="5"/>
      <c r="BO4012" s="5"/>
      <c r="BP4012" s="1"/>
      <c r="BQ4012" s="1"/>
      <c r="BR4012" s="1"/>
      <c r="BS4012" s="1"/>
      <c r="BT4012" s="1"/>
      <c r="BU4012" s="4"/>
      <c r="BV4012" s="1"/>
      <c r="BW4012" s="3"/>
      <c r="BX4012" s="4"/>
      <c r="BY4012" s="5"/>
      <c r="BZ4012" s="5"/>
      <c r="CA4012" s="5"/>
      <c r="CB4012" s="5"/>
      <c r="CC4012" s="5"/>
      <c r="CD4012" s="43"/>
    </row>
    <row r="4013" spans="1:82" x14ac:dyDescent="0.25">
      <c r="A4013" s="8"/>
      <c r="B4013" s="5"/>
      <c r="C4013" s="5"/>
      <c r="D4013" s="5"/>
      <c r="E4013" s="5"/>
      <c r="F4013" s="94" t="str">
        <f t="shared" si="629"/>
        <v/>
      </c>
      <c r="G4013" s="94" t="str">
        <f t="shared" si="630"/>
        <v/>
      </c>
      <c r="H4013" s="127" t="str">
        <f>IF(A4013&lt;&gt;"",IF(MID(C4013,1,1)="c",$AS$26,IF(MID(C4013,1,1)="r",$AS$41,IF(MID(C4013,1,1)="p",#REF!,#REF!))),"")</f>
        <v/>
      </c>
      <c r="I4013" s="92" t="str">
        <f t="shared" si="631"/>
        <v/>
      </c>
      <c r="J4013" s="92" t="str">
        <f t="shared" si="632"/>
        <v/>
      </c>
      <c r="K4013" s="92" t="str">
        <f t="shared" si="633"/>
        <v/>
      </c>
      <c r="L4013" s="92" t="str">
        <f t="shared" si="634"/>
        <v/>
      </c>
      <c r="M4013" s="95" t="str">
        <f>IF(A4013&lt;&gt;"",IF(MID(C4013,1,1)="c",SigmaEpsConcrete(I4013,$AN$30:$AN$33,$AR$30:$AR$33,$AS$26,$AS$27,$AS$28,$AQ$20,$AU$19),""),"")</f>
        <v/>
      </c>
      <c r="N4013" s="95" t="str">
        <f>IF(A4013&lt;&gt;"",IF(MID(C4013,1,1)="r",SigmaEpsReinf(J4013,$AS$42:$AS$43,$AS$41,$AS$39,$AS$40,$AQ$38),""),"")</f>
        <v/>
      </c>
      <c r="Q4013" s="92" t="str">
        <f t="shared" si="636"/>
        <v/>
      </c>
      <c r="R4013" s="92" t="str">
        <f t="shared" si="637"/>
        <v/>
      </c>
      <c r="U4013" s="5"/>
      <c r="V4013" s="5"/>
      <c r="W4013" s="94" t="str">
        <f t="shared" si="635"/>
        <v/>
      </c>
      <c r="X4013" s="94" t="str">
        <f t="shared" si="638"/>
        <v/>
      </c>
      <c r="Y4013" s="5"/>
      <c r="BK4013" s="8"/>
      <c r="BL4013" s="5"/>
      <c r="BM4013" s="5"/>
      <c r="BN4013" s="5"/>
      <c r="BO4013" s="5"/>
      <c r="BP4013" s="1"/>
      <c r="BQ4013" s="1"/>
      <c r="BR4013" s="1"/>
      <c r="BS4013" s="1"/>
      <c r="BT4013" s="1"/>
      <c r="BU4013" s="4"/>
      <c r="BV4013" s="1"/>
      <c r="BW4013" s="3"/>
      <c r="BX4013" s="4"/>
      <c r="BY4013" s="5"/>
      <c r="BZ4013" s="5"/>
      <c r="CA4013" s="5"/>
      <c r="CB4013" s="5"/>
      <c r="CC4013" s="5"/>
      <c r="CD4013" s="43"/>
    </row>
    <row r="4014" spans="1:82" x14ac:dyDescent="0.25">
      <c r="A4014" s="8"/>
      <c r="B4014" s="5"/>
      <c r="C4014" s="5"/>
      <c r="D4014" s="5"/>
      <c r="E4014" s="5"/>
      <c r="F4014" s="94" t="str">
        <f t="shared" si="629"/>
        <v/>
      </c>
      <c r="G4014" s="94" t="str">
        <f t="shared" si="630"/>
        <v/>
      </c>
      <c r="H4014" s="127" t="str">
        <f>IF(A4014&lt;&gt;"",IF(MID(C4014,1,1)="c",$AS$26,IF(MID(C4014,1,1)="r",$AS$41,IF(MID(C4014,1,1)="p",#REF!,#REF!))),"")</f>
        <v/>
      </c>
      <c r="I4014" s="92" t="str">
        <f t="shared" si="631"/>
        <v/>
      </c>
      <c r="J4014" s="92" t="str">
        <f t="shared" si="632"/>
        <v/>
      </c>
      <c r="K4014" s="92" t="str">
        <f t="shared" si="633"/>
        <v/>
      </c>
      <c r="L4014" s="92" t="str">
        <f t="shared" si="634"/>
        <v/>
      </c>
      <c r="M4014" s="95" t="str">
        <f>IF(A4014&lt;&gt;"",IF(MID(C4014,1,1)="c",SigmaEpsConcrete(I4014,$AN$30:$AN$33,$AR$30:$AR$33,$AS$26,$AS$27,$AS$28,$AQ$20,$AU$19),""),"")</f>
        <v/>
      </c>
      <c r="N4014" s="95" t="str">
        <f>IF(A4014&lt;&gt;"",IF(MID(C4014,1,1)="r",SigmaEpsReinf(J4014,$AS$42:$AS$43,$AS$41,$AS$39,$AS$40,$AQ$38),""),"")</f>
        <v/>
      </c>
      <c r="Q4014" s="92" t="str">
        <f t="shared" si="636"/>
        <v/>
      </c>
      <c r="R4014" s="92" t="str">
        <f t="shared" si="637"/>
        <v/>
      </c>
      <c r="U4014" s="5"/>
      <c r="V4014" s="5"/>
      <c r="W4014" s="94" t="str">
        <f t="shared" si="635"/>
        <v/>
      </c>
      <c r="X4014" s="94" t="str">
        <f t="shared" si="638"/>
        <v/>
      </c>
      <c r="Y4014" s="5"/>
      <c r="BK4014" s="8"/>
      <c r="BL4014" s="5"/>
      <c r="BM4014" s="5"/>
      <c r="BN4014" s="5"/>
      <c r="BO4014" s="5"/>
      <c r="BP4014" s="1"/>
      <c r="BQ4014" s="1"/>
      <c r="BR4014" s="1"/>
      <c r="BS4014" s="1"/>
      <c r="BT4014" s="1"/>
      <c r="BU4014" s="4"/>
      <c r="BV4014" s="1"/>
      <c r="BW4014" s="3"/>
      <c r="BX4014" s="4"/>
      <c r="BY4014" s="5"/>
      <c r="BZ4014" s="5"/>
      <c r="CA4014" s="5"/>
      <c r="CB4014" s="5"/>
      <c r="CC4014" s="5"/>
      <c r="CD4014" s="43"/>
    </row>
    <row r="4015" spans="1:82" x14ac:dyDescent="0.25">
      <c r="A4015" s="8"/>
      <c r="B4015" s="5"/>
      <c r="C4015" s="5"/>
      <c r="D4015" s="5"/>
      <c r="E4015" s="5"/>
      <c r="F4015" s="94" t="str">
        <f t="shared" si="629"/>
        <v/>
      </c>
      <c r="G4015" s="94" t="str">
        <f t="shared" si="630"/>
        <v/>
      </c>
      <c r="H4015" s="127" t="str">
        <f>IF(A4015&lt;&gt;"",IF(MID(C4015,1,1)="c",$AS$26,IF(MID(C4015,1,1)="r",$AS$41,IF(MID(C4015,1,1)="p",#REF!,#REF!))),"")</f>
        <v/>
      </c>
      <c r="I4015" s="92" t="str">
        <f t="shared" si="631"/>
        <v/>
      </c>
      <c r="J4015" s="92" t="str">
        <f t="shared" si="632"/>
        <v/>
      </c>
      <c r="K4015" s="92" t="str">
        <f t="shared" si="633"/>
        <v/>
      </c>
      <c r="L4015" s="92" t="str">
        <f t="shared" si="634"/>
        <v/>
      </c>
      <c r="M4015" s="95" t="str">
        <f>IF(A4015&lt;&gt;"",IF(MID(C4015,1,1)="c",SigmaEpsConcrete(I4015,$AN$30:$AN$33,$AR$30:$AR$33,$AS$26,$AS$27,$AS$28,$AQ$20,$AU$19),""),"")</f>
        <v/>
      </c>
      <c r="N4015" s="95" t="str">
        <f>IF(A4015&lt;&gt;"",IF(MID(C4015,1,1)="r",SigmaEpsReinf(J4015,$AS$42:$AS$43,$AS$41,$AS$39,$AS$40,$AQ$38),""),"")</f>
        <v/>
      </c>
      <c r="Q4015" s="92" t="str">
        <f t="shared" si="636"/>
        <v/>
      </c>
      <c r="R4015" s="92" t="str">
        <f t="shared" si="637"/>
        <v/>
      </c>
      <c r="U4015" s="5"/>
      <c r="V4015" s="5"/>
      <c r="W4015" s="94" t="str">
        <f t="shared" si="635"/>
        <v/>
      </c>
      <c r="X4015" s="94" t="str">
        <f t="shared" si="638"/>
        <v/>
      </c>
      <c r="Y4015" s="5"/>
      <c r="BK4015" s="8"/>
      <c r="BL4015" s="5"/>
      <c r="BM4015" s="5"/>
      <c r="BN4015" s="5"/>
      <c r="BO4015" s="5"/>
      <c r="BP4015" s="1"/>
      <c r="BQ4015" s="1"/>
      <c r="BR4015" s="1"/>
      <c r="BS4015" s="1"/>
      <c r="BT4015" s="1"/>
      <c r="BU4015" s="4"/>
      <c r="BV4015" s="1"/>
      <c r="BW4015" s="3"/>
      <c r="BX4015" s="4"/>
      <c r="BY4015" s="5"/>
      <c r="BZ4015" s="5"/>
      <c r="CA4015" s="5"/>
      <c r="CB4015" s="5"/>
      <c r="CC4015" s="5"/>
      <c r="CD4015" s="43"/>
    </row>
    <row r="4016" spans="1:82" x14ac:dyDescent="0.25">
      <c r="A4016" s="8"/>
      <c r="B4016" s="5"/>
      <c r="C4016" s="5"/>
      <c r="D4016" s="5"/>
      <c r="E4016" s="5"/>
      <c r="F4016" s="94" t="str">
        <f t="shared" si="629"/>
        <v/>
      </c>
      <c r="G4016" s="94" t="str">
        <f t="shared" si="630"/>
        <v/>
      </c>
      <c r="H4016" s="127" t="str">
        <f>IF(A4016&lt;&gt;"",IF(MID(C4016,1,1)="c",$AS$26,IF(MID(C4016,1,1)="r",$AS$41,IF(MID(C4016,1,1)="p",#REF!,#REF!))),"")</f>
        <v/>
      </c>
      <c r="I4016" s="92" t="str">
        <f t="shared" si="631"/>
        <v/>
      </c>
      <c r="J4016" s="92" t="str">
        <f t="shared" si="632"/>
        <v/>
      </c>
      <c r="K4016" s="92" t="str">
        <f t="shared" si="633"/>
        <v/>
      </c>
      <c r="L4016" s="92" t="str">
        <f t="shared" si="634"/>
        <v/>
      </c>
      <c r="M4016" s="95" t="str">
        <f>IF(A4016&lt;&gt;"",IF(MID(C4016,1,1)="c",SigmaEpsConcrete(I4016,$AN$30:$AN$33,$AR$30:$AR$33,$AS$26,$AS$27,$AS$28,$AQ$20,$AU$19),""),"")</f>
        <v/>
      </c>
      <c r="N4016" s="95" t="str">
        <f>IF(A4016&lt;&gt;"",IF(MID(C4016,1,1)="r",SigmaEpsReinf(J4016,$AS$42:$AS$43,$AS$41,$AS$39,$AS$40,$AQ$38),""),"")</f>
        <v/>
      </c>
      <c r="Q4016" s="92" t="str">
        <f t="shared" si="636"/>
        <v/>
      </c>
      <c r="R4016" s="92" t="str">
        <f t="shared" si="637"/>
        <v/>
      </c>
      <c r="U4016" s="5"/>
      <c r="V4016" s="5"/>
      <c r="W4016" s="94" t="str">
        <f t="shared" si="635"/>
        <v/>
      </c>
      <c r="X4016" s="94" t="str">
        <f t="shared" si="638"/>
        <v/>
      </c>
      <c r="Y4016" s="5"/>
      <c r="BK4016" s="8"/>
      <c r="BL4016" s="5"/>
      <c r="BM4016" s="5"/>
      <c r="BN4016" s="5"/>
      <c r="BO4016" s="5"/>
      <c r="BP4016" s="1"/>
      <c r="BQ4016" s="1"/>
      <c r="BR4016" s="1"/>
      <c r="BS4016" s="1"/>
      <c r="BT4016" s="1"/>
      <c r="BU4016" s="4"/>
      <c r="BV4016" s="1"/>
      <c r="BW4016" s="3"/>
      <c r="BX4016" s="4"/>
      <c r="BY4016" s="5"/>
      <c r="BZ4016" s="5"/>
      <c r="CA4016" s="5"/>
      <c r="CB4016" s="5"/>
      <c r="CC4016" s="5"/>
      <c r="CD4016" s="43"/>
    </row>
    <row r="4017" spans="1:82" x14ac:dyDescent="0.25">
      <c r="A4017" s="8"/>
      <c r="B4017" s="5"/>
      <c r="C4017" s="5"/>
      <c r="D4017" s="5"/>
      <c r="E4017" s="5"/>
      <c r="F4017" s="94" t="str">
        <f t="shared" si="629"/>
        <v/>
      </c>
      <c r="G4017" s="94" t="str">
        <f t="shared" si="630"/>
        <v/>
      </c>
      <c r="H4017" s="127" t="str">
        <f>IF(A4017&lt;&gt;"",IF(MID(C4017,1,1)="c",$AS$26,IF(MID(C4017,1,1)="r",$AS$41,IF(MID(C4017,1,1)="p",#REF!,#REF!))),"")</f>
        <v/>
      </c>
      <c r="I4017" s="92" t="str">
        <f t="shared" si="631"/>
        <v/>
      </c>
      <c r="J4017" s="92" t="str">
        <f t="shared" si="632"/>
        <v/>
      </c>
      <c r="K4017" s="92" t="str">
        <f t="shared" si="633"/>
        <v/>
      </c>
      <c r="L4017" s="92" t="str">
        <f t="shared" si="634"/>
        <v/>
      </c>
      <c r="M4017" s="95" t="str">
        <f>IF(A4017&lt;&gt;"",IF(MID(C4017,1,1)="c",SigmaEpsConcrete(I4017,$AN$30:$AN$33,$AR$30:$AR$33,$AS$26,$AS$27,$AS$28,$AQ$20,$AU$19),""),"")</f>
        <v/>
      </c>
      <c r="N4017" s="95" t="str">
        <f>IF(A4017&lt;&gt;"",IF(MID(C4017,1,1)="r",SigmaEpsReinf(J4017,$AS$42:$AS$43,$AS$41,$AS$39,$AS$40,$AQ$38),""),"")</f>
        <v/>
      </c>
      <c r="Q4017" s="92" t="str">
        <f t="shared" si="636"/>
        <v/>
      </c>
      <c r="R4017" s="92" t="str">
        <f t="shared" si="637"/>
        <v/>
      </c>
      <c r="U4017" s="5"/>
      <c r="V4017" s="5"/>
      <c r="W4017" s="94" t="str">
        <f t="shared" si="635"/>
        <v/>
      </c>
      <c r="X4017" s="94" t="str">
        <f t="shared" si="638"/>
        <v/>
      </c>
      <c r="Y4017" s="5"/>
      <c r="BK4017" s="8"/>
      <c r="BL4017" s="5"/>
      <c r="BM4017" s="5"/>
      <c r="BN4017" s="5"/>
      <c r="BO4017" s="5"/>
      <c r="BP4017" s="1"/>
      <c r="BQ4017" s="1"/>
      <c r="BR4017" s="1"/>
      <c r="BS4017" s="1"/>
      <c r="BT4017" s="1"/>
      <c r="BU4017" s="4"/>
      <c r="BV4017" s="1"/>
      <c r="BW4017" s="3"/>
      <c r="BX4017" s="4"/>
      <c r="BY4017" s="5"/>
      <c r="BZ4017" s="5"/>
      <c r="CA4017" s="5"/>
      <c r="CB4017" s="5"/>
      <c r="CC4017" s="5"/>
      <c r="CD4017" s="43"/>
    </row>
    <row r="4018" spans="1:82" x14ac:dyDescent="0.25">
      <c r="A4018" s="8"/>
      <c r="B4018" s="5"/>
      <c r="C4018" s="5"/>
      <c r="D4018" s="5"/>
      <c r="E4018" s="5"/>
      <c r="F4018" s="94" t="str">
        <f t="shared" si="629"/>
        <v/>
      </c>
      <c r="G4018" s="94" t="str">
        <f t="shared" si="630"/>
        <v/>
      </c>
      <c r="H4018" s="127" t="str">
        <f>IF(A4018&lt;&gt;"",IF(MID(C4018,1,1)="c",$AS$26,IF(MID(C4018,1,1)="r",$AS$41,IF(MID(C4018,1,1)="p",#REF!,#REF!))),"")</f>
        <v/>
      </c>
      <c r="I4018" s="92" t="str">
        <f t="shared" si="631"/>
        <v/>
      </c>
      <c r="J4018" s="92" t="str">
        <f t="shared" si="632"/>
        <v/>
      </c>
      <c r="K4018" s="92" t="str">
        <f t="shared" si="633"/>
        <v/>
      </c>
      <c r="L4018" s="92" t="str">
        <f t="shared" si="634"/>
        <v/>
      </c>
      <c r="M4018" s="95" t="str">
        <f>IF(A4018&lt;&gt;"",IF(MID(C4018,1,1)="c",SigmaEpsConcrete(I4018,$AN$30:$AN$33,$AR$30:$AR$33,$AS$26,$AS$27,$AS$28,$AQ$20,$AU$19),""),"")</f>
        <v/>
      </c>
      <c r="N4018" s="95" t="str">
        <f>IF(A4018&lt;&gt;"",IF(MID(C4018,1,1)="r",SigmaEpsReinf(J4018,$AS$42:$AS$43,$AS$41,$AS$39,$AS$40,$AQ$38),""),"")</f>
        <v/>
      </c>
      <c r="Q4018" s="92" t="str">
        <f t="shared" si="636"/>
        <v/>
      </c>
      <c r="R4018" s="92" t="str">
        <f t="shared" si="637"/>
        <v/>
      </c>
      <c r="U4018" s="5"/>
      <c r="V4018" s="5"/>
      <c r="W4018" s="94" t="str">
        <f t="shared" si="635"/>
        <v/>
      </c>
      <c r="X4018" s="94" t="str">
        <f t="shared" si="638"/>
        <v/>
      </c>
      <c r="Y4018" s="5"/>
      <c r="BK4018" s="8"/>
      <c r="BL4018" s="5"/>
      <c r="BM4018" s="5"/>
      <c r="BN4018" s="5"/>
      <c r="BO4018" s="5"/>
      <c r="BP4018" s="1"/>
      <c r="BQ4018" s="1"/>
      <c r="BR4018" s="1"/>
      <c r="BS4018" s="1"/>
      <c r="BT4018" s="1"/>
      <c r="BU4018" s="4"/>
      <c r="BV4018" s="1"/>
      <c r="BW4018" s="3"/>
      <c r="BX4018" s="4"/>
      <c r="BY4018" s="5"/>
      <c r="BZ4018" s="5"/>
      <c r="CA4018" s="5"/>
      <c r="CB4018" s="5"/>
      <c r="CC4018" s="5"/>
      <c r="CD4018" s="43"/>
    </row>
    <row r="4019" spans="1:82" x14ac:dyDescent="0.25">
      <c r="A4019" s="8"/>
      <c r="B4019" s="5"/>
      <c r="C4019" s="5"/>
      <c r="D4019" s="5"/>
      <c r="E4019" s="5"/>
      <c r="F4019" s="94" t="str">
        <f t="shared" si="629"/>
        <v/>
      </c>
      <c r="G4019" s="94" t="str">
        <f t="shared" si="630"/>
        <v/>
      </c>
      <c r="H4019" s="127" t="str">
        <f>IF(A4019&lt;&gt;"",IF(MID(C4019,1,1)="c",$AS$26,IF(MID(C4019,1,1)="r",$AS$41,IF(MID(C4019,1,1)="p",#REF!,#REF!))),"")</f>
        <v/>
      </c>
      <c r="I4019" s="92" t="str">
        <f t="shared" si="631"/>
        <v/>
      </c>
      <c r="J4019" s="92" t="str">
        <f t="shared" si="632"/>
        <v/>
      </c>
      <c r="K4019" s="92" t="str">
        <f t="shared" si="633"/>
        <v/>
      </c>
      <c r="L4019" s="92" t="str">
        <f t="shared" si="634"/>
        <v/>
      </c>
      <c r="M4019" s="95" t="str">
        <f>IF(A4019&lt;&gt;"",IF(MID(C4019,1,1)="c",SigmaEpsConcrete(I4019,$AN$30:$AN$33,$AR$30:$AR$33,$AS$26,$AS$27,$AS$28,$AQ$20,$AU$19),""),"")</f>
        <v/>
      </c>
      <c r="N4019" s="95" t="str">
        <f>IF(A4019&lt;&gt;"",IF(MID(C4019,1,1)="r",SigmaEpsReinf(J4019,$AS$42:$AS$43,$AS$41,$AS$39,$AS$40,$AQ$38),""),"")</f>
        <v/>
      </c>
      <c r="Q4019" s="92" t="str">
        <f t="shared" si="636"/>
        <v/>
      </c>
      <c r="R4019" s="92" t="str">
        <f t="shared" si="637"/>
        <v/>
      </c>
      <c r="U4019" s="5"/>
      <c r="V4019" s="5"/>
      <c r="W4019" s="94" t="str">
        <f t="shared" si="635"/>
        <v/>
      </c>
      <c r="X4019" s="94" t="str">
        <f t="shared" si="638"/>
        <v/>
      </c>
      <c r="Y4019" s="5"/>
      <c r="BK4019" s="8"/>
      <c r="BL4019" s="5"/>
      <c r="BM4019" s="5"/>
      <c r="BN4019" s="5"/>
      <c r="BO4019" s="5"/>
      <c r="BP4019" s="1"/>
      <c r="BQ4019" s="1"/>
      <c r="BR4019" s="1"/>
      <c r="BS4019" s="1"/>
      <c r="BT4019" s="1"/>
      <c r="BU4019" s="4"/>
      <c r="BV4019" s="1"/>
      <c r="BW4019" s="3"/>
      <c r="BX4019" s="4"/>
      <c r="BY4019" s="5"/>
      <c r="BZ4019" s="5"/>
      <c r="CA4019" s="5"/>
      <c r="CB4019" s="5"/>
      <c r="CC4019" s="5"/>
      <c r="CD4019" s="43"/>
    </row>
    <row r="4020" spans="1:82" x14ac:dyDescent="0.25">
      <c r="A4020" s="8"/>
      <c r="B4020" s="5"/>
      <c r="C4020" s="5"/>
      <c r="D4020" s="5"/>
      <c r="E4020" s="5"/>
      <c r="F4020" s="94" t="str">
        <f t="shared" si="629"/>
        <v/>
      </c>
      <c r="G4020" s="94" t="str">
        <f t="shared" si="630"/>
        <v/>
      </c>
      <c r="H4020" s="127" t="str">
        <f>IF(A4020&lt;&gt;"",IF(MID(C4020,1,1)="c",$AS$26,IF(MID(C4020,1,1)="r",$AS$41,IF(MID(C4020,1,1)="p",#REF!,#REF!))),"")</f>
        <v/>
      </c>
      <c r="I4020" s="92" t="str">
        <f t="shared" si="631"/>
        <v/>
      </c>
      <c r="J4020" s="92" t="str">
        <f t="shared" si="632"/>
        <v/>
      </c>
      <c r="K4020" s="92" t="str">
        <f t="shared" si="633"/>
        <v/>
      </c>
      <c r="L4020" s="92" t="str">
        <f t="shared" si="634"/>
        <v/>
      </c>
      <c r="M4020" s="95" t="str">
        <f>IF(A4020&lt;&gt;"",IF(MID(C4020,1,1)="c",SigmaEpsConcrete(I4020,$AN$30:$AN$33,$AR$30:$AR$33,$AS$26,$AS$27,$AS$28,$AQ$20,$AU$19),""),"")</f>
        <v/>
      </c>
      <c r="N4020" s="95" t="str">
        <f>IF(A4020&lt;&gt;"",IF(MID(C4020,1,1)="r",SigmaEpsReinf(J4020,$AS$42:$AS$43,$AS$41,$AS$39,$AS$40,$AQ$38),""),"")</f>
        <v/>
      </c>
      <c r="Q4020" s="92" t="str">
        <f t="shared" si="636"/>
        <v/>
      </c>
      <c r="R4020" s="92" t="str">
        <f t="shared" si="637"/>
        <v/>
      </c>
      <c r="U4020" s="5"/>
      <c r="V4020" s="5"/>
      <c r="W4020" s="94" t="str">
        <f t="shared" si="635"/>
        <v/>
      </c>
      <c r="X4020" s="94" t="str">
        <f t="shared" si="638"/>
        <v/>
      </c>
      <c r="Y4020" s="5"/>
      <c r="BK4020" s="8"/>
      <c r="BL4020" s="5"/>
      <c r="BM4020" s="5"/>
      <c r="BN4020" s="5"/>
      <c r="BO4020" s="5"/>
      <c r="BP4020" s="1"/>
      <c r="BQ4020" s="1"/>
      <c r="BR4020" s="1"/>
      <c r="BS4020" s="1"/>
      <c r="BT4020" s="1"/>
      <c r="BU4020" s="4"/>
      <c r="BV4020" s="1"/>
      <c r="BW4020" s="3"/>
      <c r="BX4020" s="4"/>
      <c r="BY4020" s="5"/>
      <c r="BZ4020" s="5"/>
      <c r="CA4020" s="5"/>
      <c r="CB4020" s="5"/>
      <c r="CC4020" s="5"/>
      <c r="CD4020" s="43"/>
    </row>
    <row r="4021" spans="1:82" x14ac:dyDescent="0.25">
      <c r="A4021" s="8"/>
      <c r="B4021" s="5"/>
      <c r="C4021" s="5"/>
      <c r="D4021" s="5"/>
      <c r="E4021" s="5"/>
      <c r="F4021" s="94" t="str">
        <f t="shared" si="629"/>
        <v/>
      </c>
      <c r="G4021" s="94" t="str">
        <f t="shared" si="630"/>
        <v/>
      </c>
      <c r="H4021" s="127" t="str">
        <f>IF(A4021&lt;&gt;"",IF(MID(C4021,1,1)="c",$AS$26,IF(MID(C4021,1,1)="r",$AS$41,IF(MID(C4021,1,1)="p",#REF!,#REF!))),"")</f>
        <v/>
      </c>
      <c r="I4021" s="92" t="str">
        <f t="shared" si="631"/>
        <v/>
      </c>
      <c r="J4021" s="92" t="str">
        <f t="shared" si="632"/>
        <v/>
      </c>
      <c r="K4021" s="92" t="str">
        <f t="shared" si="633"/>
        <v/>
      </c>
      <c r="L4021" s="92" t="str">
        <f t="shared" si="634"/>
        <v/>
      </c>
      <c r="M4021" s="95" t="str">
        <f>IF(A4021&lt;&gt;"",IF(MID(C4021,1,1)="c",SigmaEpsConcrete(I4021,$AN$30:$AN$33,$AR$30:$AR$33,$AS$26,$AS$27,$AS$28,$AQ$20,$AU$19),""),"")</f>
        <v/>
      </c>
      <c r="N4021" s="95" t="str">
        <f>IF(A4021&lt;&gt;"",IF(MID(C4021,1,1)="r",SigmaEpsReinf(J4021,$AS$42:$AS$43,$AS$41,$AS$39,$AS$40,$AQ$38),""),"")</f>
        <v/>
      </c>
      <c r="Q4021" s="92" t="str">
        <f t="shared" si="636"/>
        <v/>
      </c>
      <c r="R4021" s="92" t="str">
        <f t="shared" si="637"/>
        <v/>
      </c>
      <c r="U4021" s="5"/>
      <c r="V4021" s="5"/>
      <c r="W4021" s="94" t="str">
        <f t="shared" si="635"/>
        <v/>
      </c>
      <c r="X4021" s="94" t="str">
        <f t="shared" si="638"/>
        <v/>
      </c>
      <c r="Y4021" s="5"/>
      <c r="BK4021" s="8"/>
      <c r="BL4021" s="5"/>
      <c r="BM4021" s="5"/>
      <c r="BN4021" s="5"/>
      <c r="BO4021" s="5"/>
      <c r="BP4021" s="1"/>
      <c r="BQ4021" s="1"/>
      <c r="BR4021" s="1"/>
      <c r="BS4021" s="1"/>
      <c r="BT4021" s="1"/>
      <c r="BU4021" s="4"/>
      <c r="BV4021" s="1"/>
      <c r="BW4021" s="3"/>
      <c r="BX4021" s="4"/>
      <c r="BY4021" s="5"/>
      <c r="BZ4021" s="5"/>
      <c r="CA4021" s="5"/>
      <c r="CB4021" s="5"/>
      <c r="CC4021" s="5"/>
      <c r="CD4021" s="43"/>
    </row>
    <row r="4022" spans="1:82" x14ac:dyDescent="0.25">
      <c r="A4022" s="8"/>
      <c r="B4022" s="5"/>
      <c r="C4022" s="5"/>
      <c r="D4022" s="5"/>
      <c r="E4022" s="5"/>
      <c r="F4022" s="94" t="str">
        <f t="shared" si="629"/>
        <v/>
      </c>
      <c r="G4022" s="94" t="str">
        <f t="shared" si="630"/>
        <v/>
      </c>
      <c r="H4022" s="127" t="str">
        <f>IF(A4022&lt;&gt;"",IF(MID(C4022,1,1)="c",$AS$26,IF(MID(C4022,1,1)="r",$AS$41,IF(MID(C4022,1,1)="p",#REF!,#REF!))),"")</f>
        <v/>
      </c>
      <c r="I4022" s="92" t="str">
        <f t="shared" si="631"/>
        <v/>
      </c>
      <c r="J4022" s="92" t="str">
        <f t="shared" si="632"/>
        <v/>
      </c>
      <c r="K4022" s="92" t="str">
        <f t="shared" si="633"/>
        <v/>
      </c>
      <c r="L4022" s="92" t="str">
        <f t="shared" si="634"/>
        <v/>
      </c>
      <c r="M4022" s="95" t="str">
        <f>IF(A4022&lt;&gt;"",IF(MID(C4022,1,1)="c",SigmaEpsConcrete(I4022,$AN$30:$AN$33,$AR$30:$AR$33,$AS$26,$AS$27,$AS$28,$AQ$20,$AU$19),""),"")</f>
        <v/>
      </c>
      <c r="N4022" s="95" t="str">
        <f>IF(A4022&lt;&gt;"",IF(MID(C4022,1,1)="r",SigmaEpsReinf(J4022,$AS$42:$AS$43,$AS$41,$AS$39,$AS$40,$AQ$38),""),"")</f>
        <v/>
      </c>
      <c r="Q4022" s="92" t="str">
        <f t="shared" si="636"/>
        <v/>
      </c>
      <c r="R4022" s="92" t="str">
        <f t="shared" si="637"/>
        <v/>
      </c>
      <c r="U4022" s="5"/>
      <c r="V4022" s="5"/>
      <c r="W4022" s="94" t="str">
        <f t="shared" si="635"/>
        <v/>
      </c>
      <c r="X4022" s="94" t="str">
        <f t="shared" si="638"/>
        <v/>
      </c>
      <c r="Y4022" s="5"/>
      <c r="BK4022" s="8"/>
      <c r="BL4022" s="5"/>
      <c r="BM4022" s="5"/>
      <c r="BN4022" s="5"/>
      <c r="BO4022" s="5"/>
      <c r="BP4022" s="1"/>
      <c r="BQ4022" s="1"/>
      <c r="BR4022" s="1"/>
      <c r="BS4022" s="1"/>
      <c r="BT4022" s="1"/>
      <c r="BU4022" s="4"/>
      <c r="BV4022" s="1"/>
      <c r="BW4022" s="3"/>
      <c r="BX4022" s="4"/>
      <c r="BY4022" s="5"/>
      <c r="BZ4022" s="5"/>
      <c r="CA4022" s="5"/>
      <c r="CB4022" s="5"/>
      <c r="CC4022" s="5"/>
      <c r="CD4022" s="43"/>
    </row>
    <row r="4023" spans="1:82" x14ac:dyDescent="0.25">
      <c r="A4023" s="8"/>
      <c r="B4023" s="5"/>
      <c r="C4023" s="5"/>
      <c r="D4023" s="5"/>
      <c r="E4023" s="5"/>
      <c r="F4023" s="94" t="str">
        <f t="shared" si="629"/>
        <v/>
      </c>
      <c r="G4023" s="94" t="str">
        <f t="shared" si="630"/>
        <v/>
      </c>
      <c r="H4023" s="127" t="str">
        <f>IF(A4023&lt;&gt;"",IF(MID(C4023,1,1)="c",$AS$26,IF(MID(C4023,1,1)="r",$AS$41,IF(MID(C4023,1,1)="p",#REF!,#REF!))),"")</f>
        <v/>
      </c>
      <c r="I4023" s="92" t="str">
        <f t="shared" si="631"/>
        <v/>
      </c>
      <c r="J4023" s="92" t="str">
        <f t="shared" si="632"/>
        <v/>
      </c>
      <c r="K4023" s="92" t="str">
        <f t="shared" si="633"/>
        <v/>
      </c>
      <c r="L4023" s="92" t="str">
        <f t="shared" si="634"/>
        <v/>
      </c>
      <c r="M4023" s="95" t="str">
        <f>IF(A4023&lt;&gt;"",IF(MID(C4023,1,1)="c",SigmaEpsConcrete(I4023,$AN$30:$AN$33,$AR$30:$AR$33,$AS$26,$AS$27,$AS$28,$AQ$20,$AU$19),""),"")</f>
        <v/>
      </c>
      <c r="N4023" s="95" t="str">
        <f>IF(A4023&lt;&gt;"",IF(MID(C4023,1,1)="r",SigmaEpsReinf(J4023,$AS$42:$AS$43,$AS$41,$AS$39,$AS$40,$AQ$38),""),"")</f>
        <v/>
      </c>
      <c r="Q4023" s="92" t="str">
        <f t="shared" si="636"/>
        <v/>
      </c>
      <c r="R4023" s="92" t="str">
        <f t="shared" si="637"/>
        <v/>
      </c>
      <c r="U4023" s="5"/>
      <c r="V4023" s="5"/>
      <c r="W4023" s="94" t="str">
        <f t="shared" si="635"/>
        <v/>
      </c>
      <c r="X4023" s="94" t="str">
        <f t="shared" si="638"/>
        <v/>
      </c>
      <c r="Y4023" s="5"/>
      <c r="BK4023" s="8"/>
      <c r="BL4023" s="5"/>
      <c r="BM4023" s="5"/>
      <c r="BN4023" s="5"/>
      <c r="BO4023" s="5"/>
      <c r="BP4023" s="1"/>
      <c r="BQ4023" s="1"/>
      <c r="BR4023" s="1"/>
      <c r="BS4023" s="1"/>
      <c r="BT4023" s="1"/>
      <c r="BU4023" s="4"/>
      <c r="BV4023" s="1"/>
      <c r="BW4023" s="3"/>
      <c r="BX4023" s="4"/>
      <c r="BY4023" s="5"/>
      <c r="BZ4023" s="5"/>
      <c r="CA4023" s="5"/>
      <c r="CB4023" s="5"/>
      <c r="CC4023" s="5"/>
      <c r="CD4023" s="43"/>
    </row>
    <row r="4024" spans="1:82" x14ac:dyDescent="0.25">
      <c r="A4024" s="8"/>
      <c r="B4024" s="5"/>
      <c r="C4024" s="5"/>
      <c r="D4024" s="5"/>
      <c r="E4024" s="5"/>
      <c r="F4024" s="94" t="str">
        <f t="shared" si="629"/>
        <v/>
      </c>
      <c r="G4024" s="94" t="str">
        <f t="shared" si="630"/>
        <v/>
      </c>
      <c r="H4024" s="127" t="str">
        <f>IF(A4024&lt;&gt;"",IF(MID(C4024,1,1)="c",$AS$26,IF(MID(C4024,1,1)="r",$AS$41,IF(MID(C4024,1,1)="p",#REF!,#REF!))),"")</f>
        <v/>
      </c>
      <c r="I4024" s="92" t="str">
        <f t="shared" si="631"/>
        <v/>
      </c>
      <c r="J4024" s="92" t="str">
        <f t="shared" si="632"/>
        <v/>
      </c>
      <c r="K4024" s="92" t="str">
        <f t="shared" si="633"/>
        <v/>
      </c>
      <c r="L4024" s="92" t="str">
        <f t="shared" si="634"/>
        <v/>
      </c>
      <c r="M4024" s="95" t="str">
        <f>IF(A4024&lt;&gt;"",IF(MID(C4024,1,1)="c",SigmaEpsConcrete(I4024,$AN$30:$AN$33,$AR$30:$AR$33,$AS$26,$AS$27,$AS$28,$AQ$20,$AU$19),""),"")</f>
        <v/>
      </c>
      <c r="N4024" s="95" t="str">
        <f>IF(A4024&lt;&gt;"",IF(MID(C4024,1,1)="r",SigmaEpsReinf(J4024,$AS$42:$AS$43,$AS$41,$AS$39,$AS$40,$AQ$38),""),"")</f>
        <v/>
      </c>
      <c r="Q4024" s="92" t="str">
        <f t="shared" si="636"/>
        <v/>
      </c>
      <c r="R4024" s="92" t="str">
        <f t="shared" si="637"/>
        <v/>
      </c>
      <c r="U4024" s="5"/>
      <c r="V4024" s="5"/>
      <c r="W4024" s="94" t="str">
        <f t="shared" si="635"/>
        <v/>
      </c>
      <c r="X4024" s="94" t="str">
        <f t="shared" si="638"/>
        <v/>
      </c>
      <c r="Y4024" s="5"/>
      <c r="BK4024" s="8"/>
      <c r="BL4024" s="5"/>
      <c r="BM4024" s="5"/>
      <c r="BN4024" s="5"/>
      <c r="BO4024" s="5"/>
      <c r="BP4024" s="1"/>
      <c r="BQ4024" s="1"/>
      <c r="BR4024" s="1"/>
      <c r="BS4024" s="1"/>
      <c r="BT4024" s="1"/>
      <c r="BU4024" s="4"/>
      <c r="BV4024" s="1"/>
      <c r="BW4024" s="3"/>
      <c r="BX4024" s="4"/>
      <c r="BY4024" s="5"/>
      <c r="BZ4024" s="5"/>
      <c r="CA4024" s="5"/>
      <c r="CB4024" s="5"/>
      <c r="CC4024" s="5"/>
      <c r="CD4024" s="43"/>
    </row>
    <row r="4025" spans="1:82" x14ac:dyDescent="0.25">
      <c r="A4025" s="8"/>
      <c r="B4025" s="5"/>
      <c r="C4025" s="5"/>
      <c r="D4025" s="5"/>
      <c r="E4025" s="5"/>
      <c r="F4025" s="94" t="str">
        <f t="shared" si="629"/>
        <v/>
      </c>
      <c r="G4025" s="94" t="str">
        <f t="shared" si="630"/>
        <v/>
      </c>
      <c r="H4025" s="127" t="str">
        <f>IF(A4025&lt;&gt;"",IF(MID(C4025,1,1)="c",$AS$26,IF(MID(C4025,1,1)="r",$AS$41,IF(MID(C4025,1,1)="p",#REF!,#REF!))),"")</f>
        <v/>
      </c>
      <c r="I4025" s="92" t="str">
        <f t="shared" si="631"/>
        <v/>
      </c>
      <c r="J4025" s="92" t="str">
        <f t="shared" si="632"/>
        <v/>
      </c>
      <c r="K4025" s="92" t="str">
        <f t="shared" si="633"/>
        <v/>
      </c>
      <c r="L4025" s="92" t="str">
        <f t="shared" si="634"/>
        <v/>
      </c>
      <c r="M4025" s="95" t="str">
        <f>IF(A4025&lt;&gt;"",IF(MID(C4025,1,1)="c",SigmaEpsConcrete(I4025,$AN$30:$AN$33,$AR$30:$AR$33,$AS$26,$AS$27,$AS$28,$AQ$20,$AU$19),""),"")</f>
        <v/>
      </c>
      <c r="N4025" s="95" t="str">
        <f>IF(A4025&lt;&gt;"",IF(MID(C4025,1,1)="r",SigmaEpsReinf(J4025,$AS$42:$AS$43,$AS$41,$AS$39,$AS$40,$AQ$38),""),"")</f>
        <v/>
      </c>
      <c r="Q4025" s="92" t="str">
        <f t="shared" si="636"/>
        <v/>
      </c>
      <c r="R4025" s="92" t="str">
        <f t="shared" si="637"/>
        <v/>
      </c>
      <c r="U4025" s="5"/>
      <c r="V4025" s="5"/>
      <c r="W4025" s="94" t="str">
        <f t="shared" si="635"/>
        <v/>
      </c>
      <c r="X4025" s="94" t="str">
        <f t="shared" si="638"/>
        <v/>
      </c>
      <c r="Y4025" s="5"/>
      <c r="BK4025" s="8"/>
      <c r="BL4025" s="5"/>
      <c r="BM4025" s="5"/>
      <c r="BN4025" s="5"/>
      <c r="BO4025" s="5"/>
      <c r="BP4025" s="1"/>
      <c r="BQ4025" s="1"/>
      <c r="BR4025" s="1"/>
      <c r="BS4025" s="1"/>
      <c r="BT4025" s="1"/>
      <c r="BU4025" s="4"/>
      <c r="BV4025" s="1"/>
      <c r="BW4025" s="3"/>
      <c r="BX4025" s="4"/>
      <c r="BY4025" s="5"/>
      <c r="BZ4025" s="5"/>
      <c r="CA4025" s="5"/>
      <c r="CB4025" s="5"/>
      <c r="CC4025" s="5"/>
      <c r="CD4025" s="43"/>
    </row>
    <row r="4026" spans="1:82" x14ac:dyDescent="0.25">
      <c r="A4026" s="8"/>
      <c r="B4026" s="5"/>
      <c r="C4026" s="5"/>
      <c r="D4026" s="5"/>
      <c r="E4026" s="5"/>
      <c r="F4026" s="94" t="str">
        <f t="shared" si="629"/>
        <v/>
      </c>
      <c r="G4026" s="94" t="str">
        <f t="shared" si="630"/>
        <v/>
      </c>
      <c r="H4026" s="127" t="str">
        <f>IF(A4026&lt;&gt;"",IF(MID(C4026,1,1)="c",$AS$26,IF(MID(C4026,1,1)="r",$AS$41,IF(MID(C4026,1,1)="p",#REF!,#REF!))),"")</f>
        <v/>
      </c>
      <c r="I4026" s="92" t="str">
        <f t="shared" si="631"/>
        <v/>
      </c>
      <c r="J4026" s="92" t="str">
        <f t="shared" si="632"/>
        <v/>
      </c>
      <c r="K4026" s="92" t="str">
        <f t="shared" si="633"/>
        <v/>
      </c>
      <c r="L4026" s="92" t="str">
        <f t="shared" si="634"/>
        <v/>
      </c>
      <c r="M4026" s="95" t="str">
        <f>IF(A4026&lt;&gt;"",IF(MID(C4026,1,1)="c",SigmaEpsConcrete(I4026,$AN$30:$AN$33,$AR$30:$AR$33,$AS$26,$AS$27,$AS$28,$AQ$20,$AU$19),""),"")</f>
        <v/>
      </c>
      <c r="N4026" s="95" t="str">
        <f>IF(A4026&lt;&gt;"",IF(MID(C4026,1,1)="r",SigmaEpsReinf(J4026,$AS$42:$AS$43,$AS$41,$AS$39,$AS$40,$AQ$38),""),"")</f>
        <v/>
      </c>
      <c r="Q4026" s="92" t="str">
        <f t="shared" si="636"/>
        <v/>
      </c>
      <c r="R4026" s="92" t="str">
        <f t="shared" si="637"/>
        <v/>
      </c>
      <c r="U4026" s="5"/>
      <c r="V4026" s="5"/>
      <c r="W4026" s="94" t="str">
        <f t="shared" si="635"/>
        <v/>
      </c>
      <c r="X4026" s="94" t="str">
        <f t="shared" si="638"/>
        <v/>
      </c>
      <c r="Y4026" s="5"/>
      <c r="BK4026" s="8"/>
      <c r="BL4026" s="5"/>
      <c r="BM4026" s="5"/>
      <c r="BN4026" s="5"/>
      <c r="BO4026" s="5"/>
      <c r="BP4026" s="1"/>
      <c r="BQ4026" s="1"/>
      <c r="BR4026" s="1"/>
      <c r="BS4026" s="1"/>
      <c r="BT4026" s="1"/>
      <c r="BU4026" s="4"/>
      <c r="BV4026" s="1"/>
      <c r="BW4026" s="3"/>
      <c r="BX4026" s="4"/>
      <c r="BY4026" s="5"/>
      <c r="BZ4026" s="5"/>
      <c r="CA4026" s="5"/>
      <c r="CB4026" s="5"/>
      <c r="CC4026" s="5"/>
      <c r="CD4026" s="43"/>
    </row>
    <row r="4027" spans="1:82" x14ac:dyDescent="0.25">
      <c r="A4027" s="8"/>
      <c r="B4027" s="5"/>
      <c r="C4027" s="5"/>
      <c r="D4027" s="5"/>
      <c r="E4027" s="5"/>
      <c r="F4027" s="94" t="str">
        <f t="shared" si="629"/>
        <v/>
      </c>
      <c r="G4027" s="94" t="str">
        <f t="shared" si="630"/>
        <v/>
      </c>
      <c r="H4027" s="127" t="str">
        <f>IF(A4027&lt;&gt;"",IF(MID(C4027,1,1)="c",$AS$26,IF(MID(C4027,1,1)="r",$AS$41,IF(MID(C4027,1,1)="p",#REF!,#REF!))),"")</f>
        <v/>
      </c>
      <c r="I4027" s="92" t="str">
        <f t="shared" si="631"/>
        <v/>
      </c>
      <c r="J4027" s="92" t="str">
        <f t="shared" si="632"/>
        <v/>
      </c>
      <c r="K4027" s="92" t="str">
        <f t="shared" si="633"/>
        <v/>
      </c>
      <c r="L4027" s="92" t="str">
        <f t="shared" si="634"/>
        <v/>
      </c>
      <c r="M4027" s="95" t="str">
        <f>IF(A4027&lt;&gt;"",IF(MID(C4027,1,1)="c",SigmaEpsConcrete(I4027,$AN$30:$AN$33,$AR$30:$AR$33,$AS$26,$AS$27,$AS$28,$AQ$20,$AU$19),""),"")</f>
        <v/>
      </c>
      <c r="N4027" s="95" t="str">
        <f>IF(A4027&lt;&gt;"",IF(MID(C4027,1,1)="r",SigmaEpsReinf(J4027,$AS$42:$AS$43,$AS$41,$AS$39,$AS$40,$AQ$38),""),"")</f>
        <v/>
      </c>
      <c r="Q4027" s="92" t="str">
        <f t="shared" si="636"/>
        <v/>
      </c>
      <c r="R4027" s="92" t="str">
        <f t="shared" si="637"/>
        <v/>
      </c>
      <c r="U4027" s="5"/>
      <c r="V4027" s="5"/>
      <c r="W4027" s="94" t="str">
        <f t="shared" si="635"/>
        <v/>
      </c>
      <c r="X4027" s="94" t="str">
        <f t="shared" si="638"/>
        <v/>
      </c>
      <c r="Y4027" s="5"/>
      <c r="BK4027" s="8"/>
      <c r="BL4027" s="5"/>
      <c r="BM4027" s="5"/>
      <c r="BN4027" s="5"/>
      <c r="BO4027" s="5"/>
      <c r="BP4027" s="1"/>
      <c r="BQ4027" s="1"/>
      <c r="BR4027" s="1"/>
      <c r="BS4027" s="1"/>
      <c r="BT4027" s="1"/>
      <c r="BU4027" s="4"/>
      <c r="BV4027" s="1"/>
      <c r="BW4027" s="3"/>
      <c r="BX4027" s="4"/>
      <c r="BY4027" s="5"/>
      <c r="BZ4027" s="5"/>
      <c r="CA4027" s="5"/>
      <c r="CB4027" s="5"/>
      <c r="CC4027" s="5"/>
      <c r="CD4027" s="43"/>
    </row>
    <row r="4028" spans="1:82" x14ac:dyDescent="0.25">
      <c r="A4028" s="8"/>
      <c r="B4028" s="5"/>
      <c r="C4028" s="5"/>
      <c r="D4028" s="5"/>
      <c r="E4028" s="5"/>
      <c r="F4028" s="94" t="str">
        <f t="shared" si="629"/>
        <v/>
      </c>
      <c r="G4028" s="94" t="str">
        <f t="shared" si="630"/>
        <v/>
      </c>
      <c r="H4028" s="127" t="str">
        <f>IF(A4028&lt;&gt;"",IF(MID(C4028,1,1)="c",$AS$26,IF(MID(C4028,1,1)="r",$AS$41,IF(MID(C4028,1,1)="p",#REF!,#REF!))),"")</f>
        <v/>
      </c>
      <c r="I4028" s="92" t="str">
        <f t="shared" si="631"/>
        <v/>
      </c>
      <c r="J4028" s="92" t="str">
        <f t="shared" si="632"/>
        <v/>
      </c>
      <c r="K4028" s="92" t="str">
        <f t="shared" si="633"/>
        <v/>
      </c>
      <c r="L4028" s="92" t="str">
        <f t="shared" si="634"/>
        <v/>
      </c>
      <c r="M4028" s="95" t="str">
        <f>IF(A4028&lt;&gt;"",IF(MID(C4028,1,1)="c",SigmaEpsConcrete(I4028,$AN$30:$AN$33,$AR$30:$AR$33,$AS$26,$AS$27,$AS$28,$AQ$20,$AU$19),""),"")</f>
        <v/>
      </c>
      <c r="N4028" s="95" t="str">
        <f>IF(A4028&lt;&gt;"",IF(MID(C4028,1,1)="r",SigmaEpsReinf(J4028,$AS$42:$AS$43,$AS$41,$AS$39,$AS$40,$AQ$38),""),"")</f>
        <v/>
      </c>
      <c r="Q4028" s="92" t="str">
        <f t="shared" si="636"/>
        <v/>
      </c>
      <c r="R4028" s="92" t="str">
        <f t="shared" si="637"/>
        <v/>
      </c>
      <c r="U4028" s="5"/>
      <c r="V4028" s="5"/>
      <c r="W4028" s="94" t="str">
        <f t="shared" si="635"/>
        <v/>
      </c>
      <c r="X4028" s="94" t="str">
        <f t="shared" si="638"/>
        <v/>
      </c>
      <c r="Y4028" s="5"/>
      <c r="BK4028" s="8"/>
      <c r="BL4028" s="5"/>
      <c r="BM4028" s="5"/>
      <c r="BN4028" s="5"/>
      <c r="BO4028" s="5"/>
      <c r="BP4028" s="1"/>
      <c r="BQ4028" s="1"/>
      <c r="BR4028" s="1"/>
      <c r="BS4028" s="1"/>
      <c r="BT4028" s="1"/>
      <c r="BU4028" s="4"/>
      <c r="BV4028" s="1"/>
      <c r="BW4028" s="3"/>
      <c r="BX4028" s="4"/>
      <c r="BY4028" s="5"/>
      <c r="BZ4028" s="5"/>
      <c r="CA4028" s="5"/>
      <c r="CB4028" s="5"/>
      <c r="CC4028" s="5"/>
      <c r="CD4028" s="43"/>
    </row>
    <row r="4029" spans="1:82" x14ac:dyDescent="0.25">
      <c r="A4029" s="8"/>
      <c r="B4029" s="5"/>
      <c r="C4029" s="5"/>
      <c r="D4029" s="5"/>
      <c r="E4029" s="5"/>
      <c r="F4029" s="94" t="str">
        <f t="shared" si="629"/>
        <v/>
      </c>
      <c r="G4029" s="94" t="str">
        <f t="shared" si="630"/>
        <v/>
      </c>
      <c r="H4029" s="127" t="str">
        <f>IF(A4029&lt;&gt;"",IF(MID(C4029,1,1)="c",$AS$26,IF(MID(C4029,1,1)="r",$AS$41,IF(MID(C4029,1,1)="p",#REF!,#REF!))),"")</f>
        <v/>
      </c>
      <c r="I4029" s="92" t="str">
        <f t="shared" si="631"/>
        <v/>
      </c>
      <c r="J4029" s="92" t="str">
        <f t="shared" si="632"/>
        <v/>
      </c>
      <c r="K4029" s="92" t="str">
        <f t="shared" si="633"/>
        <v/>
      </c>
      <c r="L4029" s="92" t="str">
        <f t="shared" si="634"/>
        <v/>
      </c>
      <c r="M4029" s="95" t="str">
        <f>IF(A4029&lt;&gt;"",IF(MID(C4029,1,1)="c",SigmaEpsConcrete(I4029,$AN$30:$AN$33,$AR$30:$AR$33,$AS$26,$AS$27,$AS$28,$AQ$20,$AU$19),""),"")</f>
        <v/>
      </c>
      <c r="N4029" s="95" t="str">
        <f>IF(A4029&lt;&gt;"",IF(MID(C4029,1,1)="r",SigmaEpsReinf(J4029,$AS$42:$AS$43,$AS$41,$AS$39,$AS$40,$AQ$38),""),"")</f>
        <v/>
      </c>
      <c r="Q4029" s="92" t="str">
        <f t="shared" si="636"/>
        <v/>
      </c>
      <c r="R4029" s="92" t="str">
        <f t="shared" si="637"/>
        <v/>
      </c>
      <c r="U4029" s="5"/>
      <c r="V4029" s="5"/>
      <c r="W4029" s="94" t="str">
        <f t="shared" si="635"/>
        <v/>
      </c>
      <c r="X4029" s="94" t="str">
        <f t="shared" si="638"/>
        <v/>
      </c>
      <c r="Y4029" s="5"/>
      <c r="BK4029" s="8"/>
      <c r="BL4029" s="5"/>
      <c r="BM4029" s="5"/>
      <c r="BN4029" s="5"/>
      <c r="BO4029" s="5"/>
      <c r="BP4029" s="1"/>
      <c r="BQ4029" s="1"/>
      <c r="BR4029" s="1"/>
      <c r="BS4029" s="1"/>
      <c r="BT4029" s="1"/>
      <c r="BU4029" s="4"/>
      <c r="BV4029" s="1"/>
      <c r="BW4029" s="3"/>
      <c r="BX4029" s="4"/>
      <c r="BY4029" s="5"/>
      <c r="BZ4029" s="5"/>
      <c r="CA4029" s="5"/>
      <c r="CB4029" s="5"/>
      <c r="CC4029" s="5"/>
      <c r="CD4029" s="43"/>
    </row>
    <row r="4030" spans="1:82" x14ac:dyDescent="0.25">
      <c r="A4030" s="8"/>
      <c r="B4030" s="5"/>
      <c r="C4030" s="5"/>
      <c r="D4030" s="5"/>
      <c r="E4030" s="5"/>
      <c r="F4030" s="94" t="str">
        <f t="shared" si="629"/>
        <v/>
      </c>
      <c r="G4030" s="94" t="str">
        <f t="shared" si="630"/>
        <v/>
      </c>
      <c r="H4030" s="127" t="str">
        <f>IF(A4030&lt;&gt;"",IF(MID(C4030,1,1)="c",$AS$26,IF(MID(C4030,1,1)="r",$AS$41,IF(MID(C4030,1,1)="p",#REF!,#REF!))),"")</f>
        <v/>
      </c>
      <c r="I4030" s="92" t="str">
        <f t="shared" si="631"/>
        <v/>
      </c>
      <c r="J4030" s="92" t="str">
        <f t="shared" si="632"/>
        <v/>
      </c>
      <c r="K4030" s="92" t="str">
        <f t="shared" si="633"/>
        <v/>
      </c>
      <c r="L4030" s="92" t="str">
        <f t="shared" si="634"/>
        <v/>
      </c>
      <c r="M4030" s="95" t="str">
        <f>IF(A4030&lt;&gt;"",IF(MID(C4030,1,1)="c",SigmaEpsConcrete(I4030,$AN$30:$AN$33,$AR$30:$AR$33,$AS$26,$AS$27,$AS$28,$AQ$20,$AU$19),""),"")</f>
        <v/>
      </c>
      <c r="N4030" s="95" t="str">
        <f>IF(A4030&lt;&gt;"",IF(MID(C4030,1,1)="r",SigmaEpsReinf(J4030,$AS$42:$AS$43,$AS$41,$AS$39,$AS$40,$AQ$38),""),"")</f>
        <v/>
      </c>
      <c r="Q4030" s="92" t="str">
        <f t="shared" si="636"/>
        <v/>
      </c>
      <c r="R4030" s="92" t="str">
        <f t="shared" si="637"/>
        <v/>
      </c>
      <c r="U4030" s="5"/>
      <c r="V4030" s="5"/>
      <c r="W4030" s="94" t="str">
        <f t="shared" si="635"/>
        <v/>
      </c>
      <c r="X4030" s="94" t="str">
        <f t="shared" si="638"/>
        <v/>
      </c>
      <c r="Y4030" s="5"/>
      <c r="BK4030" s="8"/>
      <c r="BL4030" s="5"/>
      <c r="BM4030" s="5"/>
      <c r="BN4030" s="5"/>
      <c r="BO4030" s="5"/>
      <c r="BP4030" s="1"/>
      <c r="BQ4030" s="1"/>
      <c r="BR4030" s="1"/>
      <c r="BS4030" s="1"/>
      <c r="BT4030" s="1"/>
      <c r="BU4030" s="4"/>
      <c r="BV4030" s="1"/>
      <c r="BW4030" s="3"/>
      <c r="BX4030" s="4"/>
      <c r="BY4030" s="5"/>
      <c r="BZ4030" s="5"/>
      <c r="CA4030" s="5"/>
      <c r="CB4030" s="5"/>
      <c r="CC4030" s="5"/>
      <c r="CD4030" s="43"/>
    </row>
    <row r="4031" spans="1:82" x14ac:dyDescent="0.25">
      <c r="A4031" s="8"/>
      <c r="B4031" s="5"/>
      <c r="C4031" s="5"/>
      <c r="D4031" s="5"/>
      <c r="E4031" s="5"/>
      <c r="F4031" s="94" t="str">
        <f t="shared" si="629"/>
        <v/>
      </c>
      <c r="G4031" s="94" t="str">
        <f t="shared" si="630"/>
        <v/>
      </c>
      <c r="H4031" s="127" t="str">
        <f>IF(A4031&lt;&gt;"",IF(MID(C4031,1,1)="c",$AS$26,IF(MID(C4031,1,1)="r",$AS$41,IF(MID(C4031,1,1)="p",#REF!,#REF!))),"")</f>
        <v/>
      </c>
      <c r="I4031" s="92" t="str">
        <f t="shared" si="631"/>
        <v/>
      </c>
      <c r="J4031" s="92" t="str">
        <f t="shared" si="632"/>
        <v/>
      </c>
      <c r="K4031" s="92" t="str">
        <f t="shared" si="633"/>
        <v/>
      </c>
      <c r="L4031" s="92" t="str">
        <f t="shared" si="634"/>
        <v/>
      </c>
      <c r="M4031" s="95" t="str">
        <f>IF(A4031&lt;&gt;"",IF(MID(C4031,1,1)="c",SigmaEpsConcrete(I4031,$AN$30:$AN$33,$AR$30:$AR$33,$AS$26,$AS$27,$AS$28,$AQ$20,$AU$19),""),"")</f>
        <v/>
      </c>
      <c r="N4031" s="95" t="str">
        <f>IF(A4031&lt;&gt;"",IF(MID(C4031,1,1)="r",SigmaEpsReinf(J4031,$AS$42:$AS$43,$AS$41,$AS$39,$AS$40,$AQ$38),""),"")</f>
        <v/>
      </c>
      <c r="Q4031" s="92" t="str">
        <f t="shared" si="636"/>
        <v/>
      </c>
      <c r="R4031" s="92" t="str">
        <f t="shared" si="637"/>
        <v/>
      </c>
      <c r="U4031" s="5"/>
      <c r="V4031" s="5"/>
      <c r="W4031" s="94" t="str">
        <f t="shared" si="635"/>
        <v/>
      </c>
      <c r="X4031" s="94" t="str">
        <f t="shared" si="638"/>
        <v/>
      </c>
      <c r="Y4031" s="5"/>
      <c r="BK4031" s="8"/>
      <c r="BL4031" s="5"/>
      <c r="BM4031" s="5"/>
      <c r="BN4031" s="5"/>
      <c r="BO4031" s="5"/>
      <c r="BP4031" s="1"/>
      <c r="BQ4031" s="1"/>
      <c r="BR4031" s="1"/>
      <c r="BS4031" s="1"/>
      <c r="BT4031" s="1"/>
      <c r="BU4031" s="4"/>
      <c r="BV4031" s="1"/>
      <c r="BW4031" s="3"/>
      <c r="BX4031" s="4"/>
      <c r="BY4031" s="5"/>
      <c r="BZ4031" s="5"/>
      <c r="CA4031" s="5"/>
      <c r="CB4031" s="5"/>
      <c r="CC4031" s="5"/>
      <c r="CD4031" s="43"/>
    </row>
    <row r="4032" spans="1:82" x14ac:dyDescent="0.25">
      <c r="A4032" s="8"/>
      <c r="B4032" s="5"/>
      <c r="C4032" s="5"/>
      <c r="D4032" s="5"/>
      <c r="E4032" s="5"/>
      <c r="F4032" s="94" t="str">
        <f t="shared" si="629"/>
        <v/>
      </c>
      <c r="G4032" s="94" t="str">
        <f t="shared" si="630"/>
        <v/>
      </c>
      <c r="H4032" s="127" t="str">
        <f>IF(A4032&lt;&gt;"",IF(MID(C4032,1,1)="c",$AS$26,IF(MID(C4032,1,1)="r",$AS$41,IF(MID(C4032,1,1)="p",#REF!,#REF!))),"")</f>
        <v/>
      </c>
      <c r="I4032" s="92" t="str">
        <f t="shared" si="631"/>
        <v/>
      </c>
      <c r="J4032" s="92" t="str">
        <f t="shared" si="632"/>
        <v/>
      </c>
      <c r="K4032" s="92" t="str">
        <f t="shared" si="633"/>
        <v/>
      </c>
      <c r="L4032" s="92" t="str">
        <f t="shared" si="634"/>
        <v/>
      </c>
      <c r="M4032" s="95" t="str">
        <f>IF(A4032&lt;&gt;"",IF(MID(C4032,1,1)="c",SigmaEpsConcrete(I4032,$AN$30:$AN$33,$AR$30:$AR$33,$AS$26,$AS$27,$AS$28,$AQ$20,$AU$19),""),"")</f>
        <v/>
      </c>
      <c r="N4032" s="95" t="str">
        <f>IF(A4032&lt;&gt;"",IF(MID(C4032,1,1)="r",SigmaEpsReinf(J4032,$AS$42:$AS$43,$AS$41,$AS$39,$AS$40,$AQ$38),""),"")</f>
        <v/>
      </c>
      <c r="Q4032" s="92" t="str">
        <f t="shared" si="636"/>
        <v/>
      </c>
      <c r="R4032" s="92" t="str">
        <f t="shared" si="637"/>
        <v/>
      </c>
      <c r="U4032" s="5"/>
      <c r="V4032" s="5"/>
      <c r="W4032" s="94" t="str">
        <f t="shared" si="635"/>
        <v/>
      </c>
      <c r="X4032" s="94" t="str">
        <f t="shared" si="638"/>
        <v/>
      </c>
      <c r="Y4032" s="5"/>
      <c r="BK4032" s="8"/>
      <c r="BL4032" s="5"/>
      <c r="BM4032" s="5"/>
      <c r="BN4032" s="5"/>
      <c r="BO4032" s="5"/>
      <c r="BP4032" s="1"/>
      <c r="BQ4032" s="1"/>
      <c r="BR4032" s="1"/>
      <c r="BS4032" s="1"/>
      <c r="BT4032" s="1"/>
      <c r="BU4032" s="4"/>
      <c r="BV4032" s="1"/>
      <c r="BW4032" s="3"/>
      <c r="BX4032" s="4"/>
      <c r="BY4032" s="5"/>
      <c r="BZ4032" s="5"/>
      <c r="CA4032" s="5"/>
      <c r="CB4032" s="5"/>
      <c r="CC4032" s="5"/>
      <c r="CD4032" s="43"/>
    </row>
    <row r="4033" spans="1:82" x14ac:dyDescent="0.25">
      <c r="A4033" s="8"/>
      <c r="B4033" s="5"/>
      <c r="C4033" s="5"/>
      <c r="D4033" s="5"/>
      <c r="E4033" s="5"/>
      <c r="F4033" s="94" t="str">
        <f t="shared" si="629"/>
        <v/>
      </c>
      <c r="G4033" s="94" t="str">
        <f t="shared" si="630"/>
        <v/>
      </c>
      <c r="H4033" s="127" t="str">
        <f>IF(A4033&lt;&gt;"",IF(MID(C4033,1,1)="c",$AS$26,IF(MID(C4033,1,1)="r",$AS$41,IF(MID(C4033,1,1)="p",#REF!,#REF!))),"")</f>
        <v/>
      </c>
      <c r="I4033" s="92" t="str">
        <f t="shared" si="631"/>
        <v/>
      </c>
      <c r="J4033" s="92" t="str">
        <f t="shared" si="632"/>
        <v/>
      </c>
      <c r="K4033" s="92" t="str">
        <f t="shared" si="633"/>
        <v/>
      </c>
      <c r="L4033" s="92" t="str">
        <f t="shared" si="634"/>
        <v/>
      </c>
      <c r="M4033" s="95" t="str">
        <f>IF(A4033&lt;&gt;"",IF(MID(C4033,1,1)="c",SigmaEpsConcrete(I4033,$AN$30:$AN$33,$AR$30:$AR$33,$AS$26,$AS$27,$AS$28,$AQ$20,$AU$19),""),"")</f>
        <v/>
      </c>
      <c r="N4033" s="95" t="str">
        <f>IF(A4033&lt;&gt;"",IF(MID(C4033,1,1)="r",SigmaEpsReinf(J4033,$AS$42:$AS$43,$AS$41,$AS$39,$AS$40,$AQ$38),""),"")</f>
        <v/>
      </c>
      <c r="Q4033" s="92" t="str">
        <f t="shared" si="636"/>
        <v/>
      </c>
      <c r="R4033" s="92" t="str">
        <f t="shared" si="637"/>
        <v/>
      </c>
      <c r="U4033" s="5"/>
      <c r="V4033" s="5"/>
      <c r="W4033" s="94" t="str">
        <f t="shared" si="635"/>
        <v/>
      </c>
      <c r="X4033" s="94" t="str">
        <f t="shared" si="638"/>
        <v/>
      </c>
      <c r="Y4033" s="5"/>
      <c r="BK4033" s="8"/>
      <c r="BL4033" s="5"/>
      <c r="BM4033" s="5"/>
      <c r="BN4033" s="5"/>
      <c r="BO4033" s="5"/>
      <c r="BP4033" s="1"/>
      <c r="BQ4033" s="1"/>
      <c r="BR4033" s="1"/>
      <c r="BS4033" s="1"/>
      <c r="BT4033" s="1"/>
      <c r="BU4033" s="4"/>
      <c r="BV4033" s="1"/>
      <c r="BW4033" s="3"/>
      <c r="BX4033" s="4"/>
      <c r="BY4033" s="5"/>
      <c r="BZ4033" s="5"/>
      <c r="CA4033" s="5"/>
      <c r="CB4033" s="5"/>
      <c r="CC4033" s="5"/>
      <c r="CD4033" s="43"/>
    </row>
    <row r="4034" spans="1:82" x14ac:dyDescent="0.25">
      <c r="A4034" s="8"/>
      <c r="B4034" s="5"/>
      <c r="C4034" s="5"/>
      <c r="D4034" s="5"/>
      <c r="E4034" s="5"/>
      <c r="F4034" s="94" t="str">
        <f t="shared" si="629"/>
        <v/>
      </c>
      <c r="G4034" s="94" t="str">
        <f t="shared" si="630"/>
        <v/>
      </c>
      <c r="H4034" s="127" t="str">
        <f>IF(A4034&lt;&gt;"",IF(MID(C4034,1,1)="c",$AS$26,IF(MID(C4034,1,1)="r",$AS$41,IF(MID(C4034,1,1)="p",#REF!,#REF!))),"")</f>
        <v/>
      </c>
      <c r="I4034" s="92" t="str">
        <f t="shared" si="631"/>
        <v/>
      </c>
      <c r="J4034" s="92" t="str">
        <f t="shared" si="632"/>
        <v/>
      </c>
      <c r="K4034" s="92" t="str">
        <f t="shared" si="633"/>
        <v/>
      </c>
      <c r="L4034" s="92" t="str">
        <f t="shared" si="634"/>
        <v/>
      </c>
      <c r="M4034" s="95" t="str">
        <f>IF(A4034&lt;&gt;"",IF(MID(C4034,1,1)="c",SigmaEpsConcrete(I4034,$AN$30:$AN$33,$AR$30:$AR$33,$AS$26,$AS$27,$AS$28,$AQ$20,$AU$19),""),"")</f>
        <v/>
      </c>
      <c r="N4034" s="95" t="str">
        <f>IF(A4034&lt;&gt;"",IF(MID(C4034,1,1)="r",SigmaEpsReinf(J4034,$AS$42:$AS$43,$AS$41,$AS$39,$AS$40,$AQ$38),""),"")</f>
        <v/>
      </c>
      <c r="Q4034" s="92" t="str">
        <f t="shared" si="636"/>
        <v/>
      </c>
      <c r="R4034" s="92" t="str">
        <f t="shared" si="637"/>
        <v/>
      </c>
      <c r="U4034" s="5"/>
      <c r="V4034" s="5"/>
      <c r="W4034" s="94" t="str">
        <f t="shared" si="635"/>
        <v/>
      </c>
      <c r="X4034" s="94" t="str">
        <f t="shared" si="638"/>
        <v/>
      </c>
      <c r="Y4034" s="5"/>
      <c r="BK4034" s="8"/>
      <c r="BL4034" s="5"/>
      <c r="BM4034" s="5"/>
      <c r="BN4034" s="5"/>
      <c r="BO4034" s="5"/>
      <c r="BP4034" s="1"/>
      <c r="BQ4034" s="1"/>
      <c r="BR4034" s="1"/>
      <c r="BS4034" s="1"/>
      <c r="BT4034" s="1"/>
      <c r="BU4034" s="4"/>
      <c r="BV4034" s="1"/>
      <c r="BW4034" s="3"/>
      <c r="BX4034" s="4"/>
      <c r="BY4034" s="5"/>
      <c r="BZ4034" s="5"/>
      <c r="CA4034" s="5"/>
      <c r="CB4034" s="5"/>
      <c r="CC4034" s="5"/>
      <c r="CD4034" s="43"/>
    </row>
    <row r="4035" spans="1:82" x14ac:dyDescent="0.25">
      <c r="A4035" s="8"/>
      <c r="B4035" s="5"/>
      <c r="C4035" s="5"/>
      <c r="D4035" s="5"/>
      <c r="E4035" s="5"/>
      <c r="F4035" s="94" t="str">
        <f t="shared" si="629"/>
        <v/>
      </c>
      <c r="G4035" s="94" t="str">
        <f t="shared" si="630"/>
        <v/>
      </c>
      <c r="H4035" s="127" t="str">
        <f>IF(A4035&lt;&gt;"",IF(MID(C4035,1,1)="c",$AS$26,IF(MID(C4035,1,1)="r",$AS$41,IF(MID(C4035,1,1)="p",#REF!,#REF!))),"")</f>
        <v/>
      </c>
      <c r="I4035" s="92" t="str">
        <f t="shared" si="631"/>
        <v/>
      </c>
      <c r="J4035" s="92" t="str">
        <f t="shared" si="632"/>
        <v/>
      </c>
      <c r="K4035" s="92" t="str">
        <f t="shared" si="633"/>
        <v/>
      </c>
      <c r="L4035" s="92" t="str">
        <f t="shared" si="634"/>
        <v/>
      </c>
      <c r="M4035" s="95" t="str">
        <f>IF(A4035&lt;&gt;"",IF(MID(C4035,1,1)="c",SigmaEpsConcrete(I4035,$AN$30:$AN$33,$AR$30:$AR$33,$AS$26,$AS$27,$AS$28,$AQ$20,$AU$19),""),"")</f>
        <v/>
      </c>
      <c r="N4035" s="95" t="str">
        <f>IF(A4035&lt;&gt;"",IF(MID(C4035,1,1)="r",SigmaEpsReinf(J4035,$AS$42:$AS$43,$AS$41,$AS$39,$AS$40,$AQ$38),""),"")</f>
        <v/>
      </c>
      <c r="Q4035" s="92" t="str">
        <f t="shared" si="636"/>
        <v/>
      </c>
      <c r="R4035" s="92" t="str">
        <f t="shared" si="637"/>
        <v/>
      </c>
      <c r="U4035" s="5"/>
      <c r="V4035" s="5"/>
      <c r="W4035" s="94" t="str">
        <f t="shared" si="635"/>
        <v/>
      </c>
      <c r="X4035" s="94" t="str">
        <f t="shared" si="638"/>
        <v/>
      </c>
      <c r="Y4035" s="5"/>
      <c r="BK4035" s="8"/>
      <c r="BL4035" s="5"/>
      <c r="BM4035" s="5"/>
      <c r="BN4035" s="5"/>
      <c r="BO4035" s="5"/>
      <c r="BP4035" s="1"/>
      <c r="BQ4035" s="1"/>
      <c r="BR4035" s="1"/>
      <c r="BS4035" s="1"/>
      <c r="BT4035" s="1"/>
      <c r="BU4035" s="4"/>
      <c r="BV4035" s="1"/>
      <c r="BW4035" s="3"/>
      <c r="BX4035" s="4"/>
      <c r="BY4035" s="5"/>
      <c r="BZ4035" s="5"/>
      <c r="CA4035" s="5"/>
      <c r="CB4035" s="5"/>
      <c r="CC4035" s="5"/>
      <c r="CD4035" s="43"/>
    </row>
    <row r="4036" spans="1:82" x14ac:dyDescent="0.25">
      <c r="A4036" s="8"/>
      <c r="B4036" s="5"/>
      <c r="C4036" s="5"/>
      <c r="D4036" s="5"/>
      <c r="E4036" s="5"/>
      <c r="F4036" s="94" t="str">
        <f t="shared" si="629"/>
        <v/>
      </c>
      <c r="G4036" s="94" t="str">
        <f t="shared" si="630"/>
        <v/>
      </c>
      <c r="H4036" s="127" t="str">
        <f>IF(A4036&lt;&gt;"",IF(MID(C4036,1,1)="c",$AS$26,IF(MID(C4036,1,1)="r",$AS$41,IF(MID(C4036,1,1)="p",#REF!,#REF!))),"")</f>
        <v/>
      </c>
      <c r="I4036" s="92" t="str">
        <f t="shared" si="631"/>
        <v/>
      </c>
      <c r="J4036" s="92" t="str">
        <f t="shared" si="632"/>
        <v/>
      </c>
      <c r="K4036" s="92" t="str">
        <f t="shared" si="633"/>
        <v/>
      </c>
      <c r="L4036" s="92" t="str">
        <f t="shared" si="634"/>
        <v/>
      </c>
      <c r="M4036" s="95" t="str">
        <f>IF(A4036&lt;&gt;"",IF(MID(C4036,1,1)="c",SigmaEpsConcrete(I4036,$AN$30:$AN$33,$AR$30:$AR$33,$AS$26,$AS$27,$AS$28,$AQ$20,$AU$19),""),"")</f>
        <v/>
      </c>
      <c r="N4036" s="95" t="str">
        <f>IF(A4036&lt;&gt;"",IF(MID(C4036,1,1)="r",SigmaEpsReinf(J4036,$AS$42:$AS$43,$AS$41,$AS$39,$AS$40,$AQ$38),""),"")</f>
        <v/>
      </c>
      <c r="Q4036" s="92" t="str">
        <f t="shared" si="636"/>
        <v/>
      </c>
      <c r="R4036" s="92" t="str">
        <f t="shared" si="637"/>
        <v/>
      </c>
      <c r="U4036" s="5"/>
      <c r="V4036" s="5"/>
      <c r="W4036" s="94" t="str">
        <f t="shared" si="635"/>
        <v/>
      </c>
      <c r="X4036" s="94" t="str">
        <f t="shared" si="638"/>
        <v/>
      </c>
      <c r="Y4036" s="5"/>
      <c r="BK4036" s="8"/>
      <c r="BL4036" s="5"/>
      <c r="BM4036" s="5"/>
      <c r="BN4036" s="5"/>
      <c r="BO4036" s="5"/>
      <c r="BP4036" s="1"/>
      <c r="BQ4036" s="1"/>
      <c r="BR4036" s="1"/>
      <c r="BS4036" s="1"/>
      <c r="BT4036" s="1"/>
      <c r="BU4036" s="4"/>
      <c r="BV4036" s="1"/>
      <c r="BW4036" s="3"/>
      <c r="BX4036" s="4"/>
      <c r="BY4036" s="5"/>
      <c r="BZ4036" s="5"/>
      <c r="CA4036" s="5"/>
      <c r="CB4036" s="5"/>
      <c r="CC4036" s="5"/>
      <c r="CD4036" s="43"/>
    </row>
    <row r="4037" spans="1:82" x14ac:dyDescent="0.25">
      <c r="A4037" s="8"/>
      <c r="B4037" s="5"/>
      <c r="C4037" s="5"/>
      <c r="D4037" s="5"/>
      <c r="E4037" s="5"/>
      <c r="F4037" s="94" t="str">
        <f t="shared" si="629"/>
        <v/>
      </c>
      <c r="G4037" s="94" t="str">
        <f t="shared" si="630"/>
        <v/>
      </c>
      <c r="H4037" s="127" t="str">
        <f>IF(A4037&lt;&gt;"",IF(MID(C4037,1,1)="c",$AS$26,IF(MID(C4037,1,1)="r",$AS$41,IF(MID(C4037,1,1)="p",#REF!,#REF!))),"")</f>
        <v/>
      </c>
      <c r="I4037" s="92" t="str">
        <f t="shared" si="631"/>
        <v/>
      </c>
      <c r="J4037" s="92" t="str">
        <f t="shared" si="632"/>
        <v/>
      </c>
      <c r="K4037" s="92" t="str">
        <f t="shared" si="633"/>
        <v/>
      </c>
      <c r="L4037" s="92" t="str">
        <f t="shared" si="634"/>
        <v/>
      </c>
      <c r="M4037" s="95" t="str">
        <f>IF(A4037&lt;&gt;"",IF(MID(C4037,1,1)="c",SigmaEpsConcrete(I4037,$AN$30:$AN$33,$AR$30:$AR$33,$AS$26,$AS$27,$AS$28,$AQ$20,$AU$19),""),"")</f>
        <v/>
      </c>
      <c r="N4037" s="95" t="str">
        <f>IF(A4037&lt;&gt;"",IF(MID(C4037,1,1)="r",SigmaEpsReinf(J4037,$AS$42:$AS$43,$AS$41,$AS$39,$AS$40,$AQ$38),""),"")</f>
        <v/>
      </c>
      <c r="Q4037" s="92" t="str">
        <f t="shared" si="636"/>
        <v/>
      </c>
      <c r="R4037" s="92" t="str">
        <f t="shared" si="637"/>
        <v/>
      </c>
      <c r="U4037" s="5"/>
      <c r="V4037" s="5"/>
      <c r="W4037" s="94" t="str">
        <f t="shared" si="635"/>
        <v/>
      </c>
      <c r="X4037" s="94" t="str">
        <f t="shared" si="638"/>
        <v/>
      </c>
      <c r="Y4037" s="5"/>
      <c r="BK4037" s="8"/>
      <c r="BL4037" s="5"/>
      <c r="BM4037" s="5"/>
      <c r="BN4037" s="5"/>
      <c r="BO4037" s="5"/>
      <c r="BP4037" s="1"/>
      <c r="BQ4037" s="1"/>
      <c r="BR4037" s="1"/>
      <c r="BS4037" s="1"/>
      <c r="BT4037" s="1"/>
      <c r="BU4037" s="4"/>
      <c r="BV4037" s="1"/>
      <c r="BW4037" s="3"/>
      <c r="BX4037" s="4"/>
      <c r="BY4037" s="5"/>
      <c r="BZ4037" s="5"/>
      <c r="CA4037" s="5"/>
      <c r="CB4037" s="5"/>
      <c r="CC4037" s="5"/>
      <c r="CD4037" s="43"/>
    </row>
    <row r="4038" spans="1:82" x14ac:dyDescent="0.25">
      <c r="A4038" s="8"/>
      <c r="B4038" s="5"/>
      <c r="C4038" s="5"/>
      <c r="D4038" s="5"/>
      <c r="E4038" s="5"/>
      <c r="F4038" s="94" t="str">
        <f t="shared" si="629"/>
        <v/>
      </c>
      <c r="G4038" s="94" t="str">
        <f t="shared" si="630"/>
        <v/>
      </c>
      <c r="H4038" s="127" t="str">
        <f>IF(A4038&lt;&gt;"",IF(MID(C4038,1,1)="c",$AS$26,IF(MID(C4038,1,1)="r",$AS$41,IF(MID(C4038,1,1)="p",#REF!,#REF!))),"")</f>
        <v/>
      </c>
      <c r="I4038" s="92" t="str">
        <f t="shared" si="631"/>
        <v/>
      </c>
      <c r="J4038" s="92" t="str">
        <f t="shared" si="632"/>
        <v/>
      </c>
      <c r="K4038" s="92" t="str">
        <f t="shared" si="633"/>
        <v/>
      </c>
      <c r="L4038" s="92" t="str">
        <f t="shared" si="634"/>
        <v/>
      </c>
      <c r="M4038" s="95" t="str">
        <f>IF(A4038&lt;&gt;"",IF(MID(C4038,1,1)="c",SigmaEpsConcrete(I4038,$AN$30:$AN$33,$AR$30:$AR$33,$AS$26,$AS$27,$AS$28,$AQ$20,$AU$19),""),"")</f>
        <v/>
      </c>
      <c r="N4038" s="95" t="str">
        <f>IF(A4038&lt;&gt;"",IF(MID(C4038,1,1)="r",SigmaEpsReinf(J4038,$AS$42:$AS$43,$AS$41,$AS$39,$AS$40,$AQ$38),""),"")</f>
        <v/>
      </c>
      <c r="Q4038" s="92" t="str">
        <f t="shared" si="636"/>
        <v/>
      </c>
      <c r="R4038" s="92" t="str">
        <f t="shared" si="637"/>
        <v/>
      </c>
      <c r="U4038" s="5"/>
      <c r="V4038" s="5"/>
      <c r="W4038" s="94" t="str">
        <f t="shared" si="635"/>
        <v/>
      </c>
      <c r="X4038" s="94" t="str">
        <f t="shared" si="638"/>
        <v/>
      </c>
      <c r="Y4038" s="5"/>
      <c r="BK4038" s="8"/>
      <c r="BL4038" s="5"/>
      <c r="BM4038" s="5"/>
      <c r="BN4038" s="5"/>
      <c r="BO4038" s="5"/>
      <c r="BP4038" s="1"/>
      <c r="BQ4038" s="1"/>
      <c r="BR4038" s="1"/>
      <c r="BS4038" s="1"/>
      <c r="BT4038" s="1"/>
      <c r="BU4038" s="4"/>
      <c r="BV4038" s="1"/>
      <c r="BW4038" s="3"/>
      <c r="BX4038" s="4"/>
      <c r="BY4038" s="5"/>
      <c r="BZ4038" s="5"/>
      <c r="CA4038" s="5"/>
      <c r="CB4038" s="5"/>
      <c r="CC4038" s="5"/>
      <c r="CD4038" s="43"/>
    </row>
    <row r="4039" spans="1:82" x14ac:dyDescent="0.25">
      <c r="A4039" s="8"/>
      <c r="B4039" s="5"/>
      <c r="C4039" s="5"/>
      <c r="D4039" s="5"/>
      <c r="E4039" s="5"/>
      <c r="F4039" s="94" t="str">
        <f t="shared" si="629"/>
        <v/>
      </c>
      <c r="G4039" s="94" t="str">
        <f t="shared" si="630"/>
        <v/>
      </c>
      <c r="H4039" s="127" t="str">
        <f>IF(A4039&lt;&gt;"",IF(MID(C4039,1,1)="c",$AS$26,IF(MID(C4039,1,1)="r",$AS$41,IF(MID(C4039,1,1)="p",#REF!,#REF!))),"")</f>
        <v/>
      </c>
      <c r="I4039" s="92" t="str">
        <f t="shared" si="631"/>
        <v/>
      </c>
      <c r="J4039" s="92" t="str">
        <f t="shared" si="632"/>
        <v/>
      </c>
      <c r="K4039" s="92" t="str">
        <f t="shared" si="633"/>
        <v/>
      </c>
      <c r="L4039" s="92" t="str">
        <f t="shared" si="634"/>
        <v/>
      </c>
      <c r="M4039" s="95" t="str">
        <f>IF(A4039&lt;&gt;"",IF(MID(C4039,1,1)="c",SigmaEpsConcrete(I4039,$AN$30:$AN$33,$AR$30:$AR$33,$AS$26,$AS$27,$AS$28,$AQ$20,$AU$19),""),"")</f>
        <v/>
      </c>
      <c r="N4039" s="95" t="str">
        <f>IF(A4039&lt;&gt;"",IF(MID(C4039,1,1)="r",SigmaEpsReinf(J4039,$AS$42:$AS$43,$AS$41,$AS$39,$AS$40,$AQ$38),""),"")</f>
        <v/>
      </c>
      <c r="Q4039" s="92" t="str">
        <f t="shared" si="636"/>
        <v/>
      </c>
      <c r="R4039" s="92" t="str">
        <f t="shared" si="637"/>
        <v/>
      </c>
      <c r="U4039" s="5"/>
      <c r="V4039" s="5"/>
      <c r="W4039" s="94" t="str">
        <f t="shared" si="635"/>
        <v/>
      </c>
      <c r="X4039" s="94" t="str">
        <f t="shared" si="638"/>
        <v/>
      </c>
      <c r="Y4039" s="5"/>
      <c r="BK4039" s="8"/>
      <c r="BL4039" s="5"/>
      <c r="BM4039" s="5"/>
      <c r="BN4039" s="5"/>
      <c r="BO4039" s="5"/>
      <c r="BP4039" s="1"/>
      <c r="BQ4039" s="1"/>
      <c r="BR4039" s="1"/>
      <c r="BS4039" s="1"/>
      <c r="BT4039" s="1"/>
      <c r="BU4039" s="4"/>
      <c r="BV4039" s="1"/>
      <c r="BW4039" s="3"/>
      <c r="BX4039" s="4"/>
      <c r="BY4039" s="5"/>
      <c r="BZ4039" s="5"/>
      <c r="CA4039" s="5"/>
      <c r="CB4039" s="5"/>
      <c r="CC4039" s="5"/>
      <c r="CD4039" s="43"/>
    </row>
    <row r="4040" spans="1:82" x14ac:dyDescent="0.25">
      <c r="A4040" s="8"/>
      <c r="B4040" s="5"/>
      <c r="C4040" s="5"/>
      <c r="D4040" s="5"/>
      <c r="E4040" s="5"/>
      <c r="F4040" s="94" t="str">
        <f t="shared" si="629"/>
        <v/>
      </c>
      <c r="G4040" s="94" t="str">
        <f t="shared" si="630"/>
        <v/>
      </c>
      <c r="H4040" s="127" t="str">
        <f>IF(A4040&lt;&gt;"",IF(MID(C4040,1,1)="c",$AS$26,IF(MID(C4040,1,1)="r",$AS$41,IF(MID(C4040,1,1)="p",#REF!,#REF!))),"")</f>
        <v/>
      </c>
      <c r="I4040" s="92" t="str">
        <f t="shared" si="631"/>
        <v/>
      </c>
      <c r="J4040" s="92" t="str">
        <f t="shared" si="632"/>
        <v/>
      </c>
      <c r="K4040" s="92" t="str">
        <f t="shared" si="633"/>
        <v/>
      </c>
      <c r="L4040" s="92" t="str">
        <f t="shared" si="634"/>
        <v/>
      </c>
      <c r="M4040" s="95" t="str">
        <f>IF(A4040&lt;&gt;"",IF(MID(C4040,1,1)="c",SigmaEpsConcrete(I4040,$AN$30:$AN$33,$AR$30:$AR$33,$AS$26,$AS$27,$AS$28,$AQ$20,$AU$19),""),"")</f>
        <v/>
      </c>
      <c r="N4040" s="95" t="str">
        <f>IF(A4040&lt;&gt;"",IF(MID(C4040,1,1)="r",SigmaEpsReinf(J4040,$AS$42:$AS$43,$AS$41,$AS$39,$AS$40,$AQ$38),""),"")</f>
        <v/>
      </c>
      <c r="Q4040" s="92" t="str">
        <f t="shared" si="636"/>
        <v/>
      </c>
      <c r="R4040" s="92" t="str">
        <f t="shared" si="637"/>
        <v/>
      </c>
      <c r="U4040" s="5"/>
      <c r="V4040" s="5"/>
      <c r="W4040" s="94" t="str">
        <f t="shared" si="635"/>
        <v/>
      </c>
      <c r="X4040" s="94" t="str">
        <f t="shared" si="638"/>
        <v/>
      </c>
      <c r="Y4040" s="5"/>
      <c r="BK4040" s="8"/>
      <c r="BL4040" s="5"/>
      <c r="BM4040" s="5"/>
      <c r="BN4040" s="5"/>
      <c r="BO4040" s="5"/>
      <c r="BP4040" s="1"/>
      <c r="BQ4040" s="1"/>
      <c r="BR4040" s="1"/>
      <c r="BS4040" s="1"/>
      <c r="BT4040" s="1"/>
      <c r="BU4040" s="4"/>
      <c r="BV4040" s="1"/>
      <c r="BW4040" s="3"/>
      <c r="BX4040" s="4"/>
      <c r="BY4040" s="5"/>
      <c r="BZ4040" s="5"/>
      <c r="CA4040" s="5"/>
      <c r="CB4040" s="5"/>
      <c r="CC4040" s="5"/>
      <c r="CD4040" s="43"/>
    </row>
    <row r="4041" spans="1:82" x14ac:dyDescent="0.25">
      <c r="A4041" s="8"/>
      <c r="B4041" s="5"/>
      <c r="C4041" s="5"/>
      <c r="D4041" s="5"/>
      <c r="E4041" s="5"/>
      <c r="F4041" s="94" t="str">
        <f t="shared" si="629"/>
        <v/>
      </c>
      <c r="G4041" s="94" t="str">
        <f t="shared" si="630"/>
        <v/>
      </c>
      <c r="H4041" s="127" t="str">
        <f>IF(A4041&lt;&gt;"",IF(MID(C4041,1,1)="c",$AS$26,IF(MID(C4041,1,1)="r",$AS$41,IF(MID(C4041,1,1)="p",#REF!,#REF!))),"")</f>
        <v/>
      </c>
      <c r="I4041" s="92" t="str">
        <f t="shared" si="631"/>
        <v/>
      </c>
      <c r="J4041" s="92" t="str">
        <f t="shared" si="632"/>
        <v/>
      </c>
      <c r="K4041" s="92" t="str">
        <f t="shared" si="633"/>
        <v/>
      </c>
      <c r="L4041" s="92" t="str">
        <f t="shared" si="634"/>
        <v/>
      </c>
      <c r="M4041" s="95" t="str">
        <f>IF(A4041&lt;&gt;"",IF(MID(C4041,1,1)="c",SigmaEpsConcrete(I4041,$AN$30:$AN$33,$AR$30:$AR$33,$AS$26,$AS$27,$AS$28,$AQ$20,$AU$19),""),"")</f>
        <v/>
      </c>
      <c r="N4041" s="95" t="str">
        <f>IF(A4041&lt;&gt;"",IF(MID(C4041,1,1)="r",SigmaEpsReinf(J4041,$AS$42:$AS$43,$AS$41,$AS$39,$AS$40,$AQ$38),""),"")</f>
        <v/>
      </c>
      <c r="Q4041" s="92" t="str">
        <f t="shared" si="636"/>
        <v/>
      </c>
      <c r="R4041" s="92" t="str">
        <f t="shared" si="637"/>
        <v/>
      </c>
      <c r="U4041" s="5"/>
      <c r="V4041" s="5"/>
      <c r="W4041" s="94" t="str">
        <f t="shared" si="635"/>
        <v/>
      </c>
      <c r="X4041" s="94" t="str">
        <f t="shared" si="638"/>
        <v/>
      </c>
      <c r="Y4041" s="5"/>
      <c r="BK4041" s="8"/>
      <c r="BL4041" s="5"/>
      <c r="BM4041" s="5"/>
      <c r="BN4041" s="5"/>
      <c r="BO4041" s="5"/>
      <c r="BP4041" s="1"/>
      <c r="BQ4041" s="1"/>
      <c r="BR4041" s="1"/>
      <c r="BS4041" s="1"/>
      <c r="BT4041" s="1"/>
      <c r="BU4041" s="4"/>
      <c r="BV4041" s="1"/>
      <c r="BW4041" s="3"/>
      <c r="BX4041" s="4"/>
      <c r="BY4041" s="5"/>
      <c r="BZ4041" s="5"/>
      <c r="CA4041" s="5"/>
      <c r="CB4041" s="5"/>
      <c r="CC4041" s="5"/>
      <c r="CD4041" s="43"/>
    </row>
    <row r="4042" spans="1:82" x14ac:dyDescent="0.25">
      <c r="A4042" s="8"/>
      <c r="B4042" s="5"/>
      <c r="C4042" s="5"/>
      <c r="D4042" s="5"/>
      <c r="E4042" s="5"/>
      <c r="F4042" s="94" t="str">
        <f t="shared" ref="F4042:F4105" si="639">IF(A4042&lt;&gt;"",(D4042-$AU$86)/10,"")</f>
        <v/>
      </c>
      <c r="G4042" s="94" t="str">
        <f t="shared" ref="G4042:G4105" si="640">IF(A4042&lt;&gt;"",(E4042-$AU$87)/10,"")</f>
        <v/>
      </c>
      <c r="H4042" s="127" t="str">
        <f>IF(A4042&lt;&gt;"",IF(MID(C4042,1,1)="c",$AS$26,IF(MID(C4042,1,1)="r",$AS$41,IF(MID(C4042,1,1)="p",#REF!,#REF!))),"")</f>
        <v/>
      </c>
      <c r="I4042" s="92" t="str">
        <f t="shared" ref="I4042:I4105" si="641">IF($A4042&lt;&gt;"",IF(MID($C4042,1,1)="c",$Y$3+$Y$4*$F4042+$Y$5*$G4042+$BR$43,""),"")</f>
        <v/>
      </c>
      <c r="J4042" s="92" t="str">
        <f t="shared" ref="J4042:J4105" si="642">IF($A4042&lt;&gt;"",IF(MID($C4042,1,1)="r",$Y$3+$Y$4*$F4042+$Y$5*$G4042+$BR$43,""),"")</f>
        <v/>
      </c>
      <c r="K4042" s="92" t="str">
        <f t="shared" ref="K4042:K4105" si="643">IF($A4042&lt;&gt;"",IF(MID($C4042,1,1)="u",$Y$3+$Y$4*$F4042+$Y$5*$G4042+$BR$43,""),"")</f>
        <v/>
      </c>
      <c r="L4042" s="92" t="str">
        <f t="shared" ref="L4042:L4105" si="644">IF($A4042&lt;&gt;"",IF(MID($C4042,1,1)="p",$Y$3+$Y$4*$F4042+$Y$5*$G4042+$BR$43,""),"")</f>
        <v/>
      </c>
      <c r="M4042" s="95" t="str">
        <f>IF(A4042&lt;&gt;"",IF(MID(C4042,1,1)="c",SigmaEpsConcrete(I4042,$AN$30:$AN$33,$AR$30:$AR$33,$AS$26,$AS$27,$AS$28,$AQ$20,$AU$19),""),"")</f>
        <v/>
      </c>
      <c r="N4042" s="95" t="str">
        <f>IF(A4042&lt;&gt;"",IF(MID(C4042,1,1)="r",SigmaEpsReinf(J4042,$AS$42:$AS$43,$AS$41,$AS$39,$AS$40,$AQ$38),""),"")</f>
        <v/>
      </c>
      <c r="Q4042" s="92" t="str">
        <f t="shared" si="636"/>
        <v/>
      </c>
      <c r="R4042" s="92" t="str">
        <f t="shared" si="637"/>
        <v/>
      </c>
      <c r="U4042" s="5"/>
      <c r="V4042" s="5"/>
      <c r="W4042" s="94" t="str">
        <f t="shared" ref="W4042:W4105" si="645">IF(A4042&lt;&gt;"",F4042-$AU$105,"")</f>
        <v/>
      </c>
      <c r="X4042" s="94" t="str">
        <f t="shared" si="638"/>
        <v/>
      </c>
      <c r="Y4042" s="5"/>
      <c r="BK4042" s="8"/>
      <c r="BL4042" s="5"/>
      <c r="BM4042" s="5"/>
      <c r="BN4042" s="5"/>
      <c r="BO4042" s="5"/>
      <c r="BP4042" s="1"/>
      <c r="BQ4042" s="1"/>
      <c r="BR4042" s="1"/>
      <c r="BS4042" s="1"/>
      <c r="BT4042" s="1"/>
      <c r="BU4042" s="4"/>
      <c r="BV4042" s="1"/>
      <c r="BW4042" s="3"/>
      <c r="BX4042" s="4"/>
      <c r="BY4042" s="5"/>
      <c r="BZ4042" s="5"/>
      <c r="CA4042" s="5"/>
      <c r="CB4042" s="5"/>
      <c r="CC4042" s="5"/>
      <c r="CD4042" s="43"/>
    </row>
    <row r="4043" spans="1:82" x14ac:dyDescent="0.25">
      <c r="A4043" s="8"/>
      <c r="B4043" s="5"/>
      <c r="C4043" s="5"/>
      <c r="D4043" s="5"/>
      <c r="E4043" s="5"/>
      <c r="F4043" s="94" t="str">
        <f t="shared" si="639"/>
        <v/>
      </c>
      <c r="G4043" s="94" t="str">
        <f t="shared" si="640"/>
        <v/>
      </c>
      <c r="H4043" s="127" t="str">
        <f>IF(A4043&lt;&gt;"",IF(MID(C4043,1,1)="c",$AS$26,IF(MID(C4043,1,1)="r",$AS$41,IF(MID(C4043,1,1)="p",#REF!,#REF!))),"")</f>
        <v/>
      </c>
      <c r="I4043" s="92" t="str">
        <f t="shared" si="641"/>
        <v/>
      </c>
      <c r="J4043" s="92" t="str">
        <f t="shared" si="642"/>
        <v/>
      </c>
      <c r="K4043" s="92" t="str">
        <f t="shared" si="643"/>
        <v/>
      </c>
      <c r="L4043" s="92" t="str">
        <f t="shared" si="644"/>
        <v/>
      </c>
      <c r="M4043" s="95" t="str">
        <f>IF(A4043&lt;&gt;"",IF(MID(C4043,1,1)="c",SigmaEpsConcrete(I4043,$AN$30:$AN$33,$AR$30:$AR$33,$AS$26,$AS$27,$AS$28,$AQ$20,$AU$19),""),"")</f>
        <v/>
      </c>
      <c r="N4043" s="95" t="str">
        <f>IF(A4043&lt;&gt;"",IF(MID(C4043,1,1)="r",SigmaEpsReinf(J4043,$AS$42:$AS$43,$AS$41,$AS$39,$AS$40,$AQ$38),""),"")</f>
        <v/>
      </c>
      <c r="Q4043" s="92" t="str">
        <f t="shared" ref="Q4043:Q4106" si="646">IF(A4043&lt;&gt;"",IF(MID(C4043,1,1)="c",IF(ISERROR(M4043/I4043),"",M4043/I4043),""),"")</f>
        <v/>
      </c>
      <c r="R4043" s="92" t="str">
        <f t="shared" ref="R4043:R4106" si="647">IF(A4043&lt;&gt;"",IF(MID(C4043,1,1)="r",IF(ISERROR(N4043/J4043),"",N4043/J4043),""),"")</f>
        <v/>
      </c>
      <c r="U4043" s="5"/>
      <c r="V4043" s="5"/>
      <c r="W4043" s="94" t="str">
        <f t="shared" si="645"/>
        <v/>
      </c>
      <c r="X4043" s="94" t="str">
        <f t="shared" ref="X4043:X4106" si="648">IF(B4043&lt;&gt;"",G4043-$AU$106,"")</f>
        <v/>
      </c>
      <c r="Y4043" s="5"/>
      <c r="BK4043" s="8"/>
      <c r="BL4043" s="5"/>
      <c r="BM4043" s="5"/>
      <c r="BN4043" s="5"/>
      <c r="BO4043" s="5"/>
      <c r="BP4043" s="1"/>
      <c r="BQ4043" s="1"/>
      <c r="BR4043" s="1"/>
      <c r="BS4043" s="1"/>
      <c r="BT4043" s="1"/>
      <c r="BU4043" s="4"/>
      <c r="BV4043" s="1"/>
      <c r="BW4043" s="3"/>
      <c r="BX4043" s="4"/>
      <c r="BY4043" s="5"/>
      <c r="BZ4043" s="5"/>
      <c r="CA4043" s="5"/>
      <c r="CB4043" s="5"/>
      <c r="CC4043" s="5"/>
      <c r="CD4043" s="43"/>
    </row>
    <row r="4044" spans="1:82" x14ac:dyDescent="0.25">
      <c r="A4044" s="8"/>
      <c r="B4044" s="5"/>
      <c r="C4044" s="5"/>
      <c r="D4044" s="5"/>
      <c r="E4044" s="5"/>
      <c r="F4044" s="94" t="str">
        <f t="shared" si="639"/>
        <v/>
      </c>
      <c r="G4044" s="94" t="str">
        <f t="shared" si="640"/>
        <v/>
      </c>
      <c r="H4044" s="127" t="str">
        <f>IF(A4044&lt;&gt;"",IF(MID(C4044,1,1)="c",$AS$26,IF(MID(C4044,1,1)="r",$AS$41,IF(MID(C4044,1,1)="p",#REF!,#REF!))),"")</f>
        <v/>
      </c>
      <c r="I4044" s="92" t="str">
        <f t="shared" si="641"/>
        <v/>
      </c>
      <c r="J4044" s="92" t="str">
        <f t="shared" si="642"/>
        <v/>
      </c>
      <c r="K4044" s="92" t="str">
        <f t="shared" si="643"/>
        <v/>
      </c>
      <c r="L4044" s="92" t="str">
        <f t="shared" si="644"/>
        <v/>
      </c>
      <c r="M4044" s="95" t="str">
        <f>IF(A4044&lt;&gt;"",IF(MID(C4044,1,1)="c",SigmaEpsConcrete(I4044,$AN$30:$AN$33,$AR$30:$AR$33,$AS$26,$AS$27,$AS$28,$AQ$20,$AU$19),""),"")</f>
        <v/>
      </c>
      <c r="N4044" s="95" t="str">
        <f>IF(A4044&lt;&gt;"",IF(MID(C4044,1,1)="r",SigmaEpsReinf(J4044,$AS$42:$AS$43,$AS$41,$AS$39,$AS$40,$AQ$38),""),"")</f>
        <v/>
      </c>
      <c r="Q4044" s="92" t="str">
        <f t="shared" si="646"/>
        <v/>
      </c>
      <c r="R4044" s="92" t="str">
        <f t="shared" si="647"/>
        <v/>
      </c>
      <c r="U4044" s="5"/>
      <c r="V4044" s="5"/>
      <c r="W4044" s="94" t="str">
        <f t="shared" si="645"/>
        <v/>
      </c>
      <c r="X4044" s="94" t="str">
        <f t="shared" si="648"/>
        <v/>
      </c>
      <c r="Y4044" s="5"/>
      <c r="BK4044" s="8"/>
      <c r="BL4044" s="5"/>
      <c r="BM4044" s="5"/>
      <c r="BN4044" s="5"/>
      <c r="BO4044" s="5"/>
      <c r="BP4044" s="1"/>
      <c r="BQ4044" s="1"/>
      <c r="BR4044" s="1"/>
      <c r="BS4044" s="1"/>
      <c r="BT4044" s="1"/>
      <c r="BU4044" s="4"/>
      <c r="BV4044" s="1"/>
      <c r="BW4044" s="3"/>
      <c r="BX4044" s="4"/>
      <c r="BY4044" s="5"/>
      <c r="BZ4044" s="5"/>
      <c r="CA4044" s="5"/>
      <c r="CB4044" s="5"/>
      <c r="CC4044" s="5"/>
      <c r="CD4044" s="43"/>
    </row>
    <row r="4045" spans="1:82" x14ac:dyDescent="0.25">
      <c r="A4045" s="8"/>
      <c r="B4045" s="5"/>
      <c r="C4045" s="5"/>
      <c r="D4045" s="5"/>
      <c r="E4045" s="5"/>
      <c r="F4045" s="94" t="str">
        <f t="shared" si="639"/>
        <v/>
      </c>
      <c r="G4045" s="94" t="str">
        <f t="shared" si="640"/>
        <v/>
      </c>
      <c r="H4045" s="127" t="str">
        <f>IF(A4045&lt;&gt;"",IF(MID(C4045,1,1)="c",$AS$26,IF(MID(C4045,1,1)="r",$AS$41,IF(MID(C4045,1,1)="p",#REF!,#REF!))),"")</f>
        <v/>
      </c>
      <c r="I4045" s="92" t="str">
        <f t="shared" si="641"/>
        <v/>
      </c>
      <c r="J4045" s="92" t="str">
        <f t="shared" si="642"/>
        <v/>
      </c>
      <c r="K4045" s="92" t="str">
        <f t="shared" si="643"/>
        <v/>
      </c>
      <c r="L4045" s="92" t="str">
        <f t="shared" si="644"/>
        <v/>
      </c>
      <c r="M4045" s="95" t="str">
        <f>IF(A4045&lt;&gt;"",IF(MID(C4045,1,1)="c",SigmaEpsConcrete(I4045,$AN$30:$AN$33,$AR$30:$AR$33,$AS$26,$AS$27,$AS$28,$AQ$20,$AU$19),""),"")</f>
        <v/>
      </c>
      <c r="N4045" s="95" t="str">
        <f>IF(A4045&lt;&gt;"",IF(MID(C4045,1,1)="r",SigmaEpsReinf(J4045,$AS$42:$AS$43,$AS$41,$AS$39,$AS$40,$AQ$38),""),"")</f>
        <v/>
      </c>
      <c r="Q4045" s="92" t="str">
        <f t="shared" si="646"/>
        <v/>
      </c>
      <c r="R4045" s="92" t="str">
        <f t="shared" si="647"/>
        <v/>
      </c>
      <c r="U4045" s="5"/>
      <c r="V4045" s="5"/>
      <c r="W4045" s="94" t="str">
        <f t="shared" si="645"/>
        <v/>
      </c>
      <c r="X4045" s="94" t="str">
        <f t="shared" si="648"/>
        <v/>
      </c>
      <c r="Y4045" s="5"/>
      <c r="BK4045" s="8"/>
      <c r="BL4045" s="5"/>
      <c r="BM4045" s="5"/>
      <c r="BN4045" s="5"/>
      <c r="BO4045" s="5"/>
      <c r="BP4045" s="1"/>
      <c r="BQ4045" s="1"/>
      <c r="BR4045" s="1"/>
      <c r="BS4045" s="1"/>
      <c r="BT4045" s="1"/>
      <c r="BU4045" s="4"/>
      <c r="BV4045" s="1"/>
      <c r="BW4045" s="3"/>
      <c r="BX4045" s="4"/>
      <c r="BY4045" s="5"/>
      <c r="BZ4045" s="5"/>
      <c r="CA4045" s="5"/>
      <c r="CB4045" s="5"/>
      <c r="CC4045" s="5"/>
      <c r="CD4045" s="43"/>
    </row>
    <row r="4046" spans="1:82" x14ac:dyDescent="0.25">
      <c r="A4046" s="8"/>
      <c r="B4046" s="5"/>
      <c r="C4046" s="5"/>
      <c r="D4046" s="5"/>
      <c r="E4046" s="5"/>
      <c r="F4046" s="94" t="str">
        <f t="shared" si="639"/>
        <v/>
      </c>
      <c r="G4046" s="94" t="str">
        <f t="shared" si="640"/>
        <v/>
      </c>
      <c r="H4046" s="127" t="str">
        <f>IF(A4046&lt;&gt;"",IF(MID(C4046,1,1)="c",$AS$26,IF(MID(C4046,1,1)="r",$AS$41,IF(MID(C4046,1,1)="p",#REF!,#REF!))),"")</f>
        <v/>
      </c>
      <c r="I4046" s="92" t="str">
        <f t="shared" si="641"/>
        <v/>
      </c>
      <c r="J4046" s="92" t="str">
        <f t="shared" si="642"/>
        <v/>
      </c>
      <c r="K4046" s="92" t="str">
        <f t="shared" si="643"/>
        <v/>
      </c>
      <c r="L4046" s="92" t="str">
        <f t="shared" si="644"/>
        <v/>
      </c>
      <c r="M4046" s="95" t="str">
        <f>IF(A4046&lt;&gt;"",IF(MID(C4046,1,1)="c",SigmaEpsConcrete(I4046,$AN$30:$AN$33,$AR$30:$AR$33,$AS$26,$AS$27,$AS$28,$AQ$20,$AU$19),""),"")</f>
        <v/>
      </c>
      <c r="N4046" s="95" t="str">
        <f>IF(A4046&lt;&gt;"",IF(MID(C4046,1,1)="r",SigmaEpsReinf(J4046,$AS$42:$AS$43,$AS$41,$AS$39,$AS$40,$AQ$38),""),"")</f>
        <v/>
      </c>
      <c r="Q4046" s="92" t="str">
        <f t="shared" si="646"/>
        <v/>
      </c>
      <c r="R4046" s="92" t="str">
        <f t="shared" si="647"/>
        <v/>
      </c>
      <c r="U4046" s="5"/>
      <c r="V4046" s="5"/>
      <c r="W4046" s="94" t="str">
        <f t="shared" si="645"/>
        <v/>
      </c>
      <c r="X4046" s="94" t="str">
        <f t="shared" si="648"/>
        <v/>
      </c>
      <c r="Y4046" s="5"/>
      <c r="BK4046" s="8"/>
      <c r="BL4046" s="5"/>
      <c r="BM4046" s="5"/>
      <c r="BN4046" s="5"/>
      <c r="BO4046" s="5"/>
      <c r="BP4046" s="1"/>
      <c r="BQ4046" s="1"/>
      <c r="BR4046" s="1"/>
      <c r="BS4046" s="1"/>
      <c r="BT4046" s="1"/>
      <c r="BU4046" s="4"/>
      <c r="BV4046" s="1"/>
      <c r="BW4046" s="3"/>
      <c r="BX4046" s="4"/>
      <c r="BY4046" s="5"/>
      <c r="BZ4046" s="5"/>
      <c r="CA4046" s="5"/>
      <c r="CB4046" s="5"/>
      <c r="CC4046" s="5"/>
      <c r="CD4046" s="43"/>
    </row>
    <row r="4047" spans="1:82" x14ac:dyDescent="0.25">
      <c r="A4047" s="8"/>
      <c r="B4047" s="5"/>
      <c r="C4047" s="5"/>
      <c r="D4047" s="5"/>
      <c r="E4047" s="5"/>
      <c r="F4047" s="94" t="str">
        <f t="shared" si="639"/>
        <v/>
      </c>
      <c r="G4047" s="94" t="str">
        <f t="shared" si="640"/>
        <v/>
      </c>
      <c r="H4047" s="127" t="str">
        <f>IF(A4047&lt;&gt;"",IF(MID(C4047,1,1)="c",$AS$26,IF(MID(C4047,1,1)="r",$AS$41,IF(MID(C4047,1,1)="p",#REF!,#REF!))),"")</f>
        <v/>
      </c>
      <c r="I4047" s="92" t="str">
        <f t="shared" si="641"/>
        <v/>
      </c>
      <c r="J4047" s="92" t="str">
        <f t="shared" si="642"/>
        <v/>
      </c>
      <c r="K4047" s="92" t="str">
        <f t="shared" si="643"/>
        <v/>
      </c>
      <c r="L4047" s="92" t="str">
        <f t="shared" si="644"/>
        <v/>
      </c>
      <c r="M4047" s="95" t="str">
        <f>IF(A4047&lt;&gt;"",IF(MID(C4047,1,1)="c",SigmaEpsConcrete(I4047,$AN$30:$AN$33,$AR$30:$AR$33,$AS$26,$AS$27,$AS$28,$AQ$20,$AU$19),""),"")</f>
        <v/>
      </c>
      <c r="N4047" s="95" t="str">
        <f>IF(A4047&lt;&gt;"",IF(MID(C4047,1,1)="r",SigmaEpsReinf(J4047,$AS$42:$AS$43,$AS$41,$AS$39,$AS$40,$AQ$38),""),"")</f>
        <v/>
      </c>
      <c r="Q4047" s="92" t="str">
        <f t="shared" si="646"/>
        <v/>
      </c>
      <c r="R4047" s="92" t="str">
        <f t="shared" si="647"/>
        <v/>
      </c>
      <c r="U4047" s="5"/>
      <c r="V4047" s="5"/>
      <c r="W4047" s="94" t="str">
        <f t="shared" si="645"/>
        <v/>
      </c>
      <c r="X4047" s="94" t="str">
        <f t="shared" si="648"/>
        <v/>
      </c>
      <c r="Y4047" s="5"/>
      <c r="BK4047" s="8"/>
      <c r="BL4047" s="5"/>
      <c r="BM4047" s="5"/>
      <c r="BN4047" s="5"/>
      <c r="BO4047" s="5"/>
      <c r="BP4047" s="1"/>
      <c r="BQ4047" s="1"/>
      <c r="BR4047" s="1"/>
      <c r="BS4047" s="1"/>
      <c r="BT4047" s="1"/>
      <c r="BU4047" s="4"/>
      <c r="BV4047" s="1"/>
      <c r="BW4047" s="3"/>
      <c r="BX4047" s="4"/>
      <c r="BY4047" s="5"/>
      <c r="BZ4047" s="5"/>
      <c r="CA4047" s="5"/>
      <c r="CB4047" s="5"/>
      <c r="CC4047" s="5"/>
      <c r="CD4047" s="43"/>
    </row>
    <row r="4048" spans="1:82" x14ac:dyDescent="0.25">
      <c r="A4048" s="8"/>
      <c r="B4048" s="5"/>
      <c r="C4048" s="5"/>
      <c r="D4048" s="5"/>
      <c r="E4048" s="5"/>
      <c r="F4048" s="94" t="str">
        <f t="shared" si="639"/>
        <v/>
      </c>
      <c r="G4048" s="94" t="str">
        <f t="shared" si="640"/>
        <v/>
      </c>
      <c r="H4048" s="127" t="str">
        <f>IF(A4048&lt;&gt;"",IF(MID(C4048,1,1)="c",$AS$26,IF(MID(C4048,1,1)="r",$AS$41,IF(MID(C4048,1,1)="p",#REF!,#REF!))),"")</f>
        <v/>
      </c>
      <c r="I4048" s="92" t="str">
        <f t="shared" si="641"/>
        <v/>
      </c>
      <c r="J4048" s="92" t="str">
        <f t="shared" si="642"/>
        <v/>
      </c>
      <c r="K4048" s="92" t="str">
        <f t="shared" si="643"/>
        <v/>
      </c>
      <c r="L4048" s="92" t="str">
        <f t="shared" si="644"/>
        <v/>
      </c>
      <c r="M4048" s="95" t="str">
        <f>IF(A4048&lt;&gt;"",IF(MID(C4048,1,1)="c",SigmaEpsConcrete(I4048,$AN$30:$AN$33,$AR$30:$AR$33,$AS$26,$AS$27,$AS$28,$AQ$20,$AU$19),""),"")</f>
        <v/>
      </c>
      <c r="N4048" s="95" t="str">
        <f>IF(A4048&lt;&gt;"",IF(MID(C4048,1,1)="r",SigmaEpsReinf(J4048,$AS$42:$AS$43,$AS$41,$AS$39,$AS$40,$AQ$38),""),"")</f>
        <v/>
      </c>
      <c r="Q4048" s="92" t="str">
        <f t="shared" si="646"/>
        <v/>
      </c>
      <c r="R4048" s="92" t="str">
        <f t="shared" si="647"/>
        <v/>
      </c>
      <c r="U4048" s="5"/>
      <c r="V4048" s="5"/>
      <c r="W4048" s="94" t="str">
        <f t="shared" si="645"/>
        <v/>
      </c>
      <c r="X4048" s="94" t="str">
        <f t="shared" si="648"/>
        <v/>
      </c>
      <c r="Y4048" s="5"/>
      <c r="BK4048" s="8"/>
      <c r="BL4048" s="5"/>
      <c r="BM4048" s="5"/>
      <c r="BN4048" s="5"/>
      <c r="BO4048" s="5"/>
      <c r="BP4048" s="1"/>
      <c r="BQ4048" s="1"/>
      <c r="BR4048" s="1"/>
      <c r="BS4048" s="1"/>
      <c r="BT4048" s="1"/>
      <c r="BU4048" s="4"/>
      <c r="BV4048" s="1"/>
      <c r="BW4048" s="3"/>
      <c r="BX4048" s="4"/>
      <c r="BY4048" s="5"/>
      <c r="BZ4048" s="5"/>
      <c r="CA4048" s="5"/>
      <c r="CB4048" s="5"/>
      <c r="CC4048" s="5"/>
      <c r="CD4048" s="43"/>
    </row>
    <row r="4049" spans="1:82" x14ac:dyDescent="0.25">
      <c r="A4049" s="8"/>
      <c r="B4049" s="5"/>
      <c r="C4049" s="5"/>
      <c r="D4049" s="5"/>
      <c r="E4049" s="5"/>
      <c r="F4049" s="94" t="str">
        <f t="shared" si="639"/>
        <v/>
      </c>
      <c r="G4049" s="94" t="str">
        <f t="shared" si="640"/>
        <v/>
      </c>
      <c r="H4049" s="127" t="str">
        <f>IF(A4049&lt;&gt;"",IF(MID(C4049,1,1)="c",$AS$26,IF(MID(C4049,1,1)="r",$AS$41,IF(MID(C4049,1,1)="p",#REF!,#REF!))),"")</f>
        <v/>
      </c>
      <c r="I4049" s="92" t="str">
        <f t="shared" si="641"/>
        <v/>
      </c>
      <c r="J4049" s="92" t="str">
        <f t="shared" si="642"/>
        <v/>
      </c>
      <c r="K4049" s="92" t="str">
        <f t="shared" si="643"/>
        <v/>
      </c>
      <c r="L4049" s="92" t="str">
        <f t="shared" si="644"/>
        <v/>
      </c>
      <c r="M4049" s="95" t="str">
        <f>IF(A4049&lt;&gt;"",IF(MID(C4049,1,1)="c",SigmaEpsConcrete(I4049,$AN$30:$AN$33,$AR$30:$AR$33,$AS$26,$AS$27,$AS$28,$AQ$20,$AU$19),""),"")</f>
        <v/>
      </c>
      <c r="N4049" s="95" t="str">
        <f>IF(A4049&lt;&gt;"",IF(MID(C4049,1,1)="r",SigmaEpsReinf(J4049,$AS$42:$AS$43,$AS$41,$AS$39,$AS$40,$AQ$38),""),"")</f>
        <v/>
      </c>
      <c r="Q4049" s="92" t="str">
        <f t="shared" si="646"/>
        <v/>
      </c>
      <c r="R4049" s="92" t="str">
        <f t="shared" si="647"/>
        <v/>
      </c>
      <c r="U4049" s="5"/>
      <c r="V4049" s="5"/>
      <c r="W4049" s="94" t="str">
        <f t="shared" si="645"/>
        <v/>
      </c>
      <c r="X4049" s="94" t="str">
        <f t="shared" si="648"/>
        <v/>
      </c>
      <c r="Y4049" s="5"/>
      <c r="BK4049" s="8"/>
      <c r="BL4049" s="5"/>
      <c r="BM4049" s="5"/>
      <c r="BN4049" s="5"/>
      <c r="BO4049" s="5"/>
      <c r="BP4049" s="1"/>
      <c r="BQ4049" s="1"/>
      <c r="BR4049" s="1"/>
      <c r="BS4049" s="1"/>
      <c r="BT4049" s="1"/>
      <c r="BU4049" s="4"/>
      <c r="BV4049" s="1"/>
      <c r="BW4049" s="3"/>
      <c r="BX4049" s="4"/>
      <c r="BY4049" s="5"/>
      <c r="BZ4049" s="5"/>
      <c r="CA4049" s="5"/>
      <c r="CB4049" s="5"/>
      <c r="CC4049" s="5"/>
      <c r="CD4049" s="43"/>
    </row>
    <row r="4050" spans="1:82" x14ac:dyDescent="0.25">
      <c r="A4050" s="8"/>
      <c r="B4050" s="5"/>
      <c r="C4050" s="5"/>
      <c r="D4050" s="5"/>
      <c r="E4050" s="5"/>
      <c r="F4050" s="94" t="str">
        <f t="shared" si="639"/>
        <v/>
      </c>
      <c r="G4050" s="94" t="str">
        <f t="shared" si="640"/>
        <v/>
      </c>
      <c r="H4050" s="127" t="str">
        <f>IF(A4050&lt;&gt;"",IF(MID(C4050,1,1)="c",$AS$26,IF(MID(C4050,1,1)="r",$AS$41,IF(MID(C4050,1,1)="p",#REF!,#REF!))),"")</f>
        <v/>
      </c>
      <c r="I4050" s="92" t="str">
        <f t="shared" si="641"/>
        <v/>
      </c>
      <c r="J4050" s="92" t="str">
        <f t="shared" si="642"/>
        <v/>
      </c>
      <c r="K4050" s="92" t="str">
        <f t="shared" si="643"/>
        <v/>
      </c>
      <c r="L4050" s="92" t="str">
        <f t="shared" si="644"/>
        <v/>
      </c>
      <c r="M4050" s="95" t="str">
        <f>IF(A4050&lt;&gt;"",IF(MID(C4050,1,1)="c",SigmaEpsConcrete(I4050,$AN$30:$AN$33,$AR$30:$AR$33,$AS$26,$AS$27,$AS$28,$AQ$20,$AU$19),""),"")</f>
        <v/>
      </c>
      <c r="N4050" s="95" t="str">
        <f>IF(A4050&lt;&gt;"",IF(MID(C4050,1,1)="r",SigmaEpsReinf(J4050,$AS$42:$AS$43,$AS$41,$AS$39,$AS$40,$AQ$38),""),"")</f>
        <v/>
      </c>
      <c r="Q4050" s="92" t="str">
        <f t="shared" si="646"/>
        <v/>
      </c>
      <c r="R4050" s="92" t="str">
        <f t="shared" si="647"/>
        <v/>
      </c>
      <c r="U4050" s="5"/>
      <c r="V4050" s="5"/>
      <c r="W4050" s="94" t="str">
        <f t="shared" si="645"/>
        <v/>
      </c>
      <c r="X4050" s="94" t="str">
        <f t="shared" si="648"/>
        <v/>
      </c>
      <c r="Y4050" s="5"/>
      <c r="BK4050" s="8"/>
      <c r="BL4050" s="5"/>
      <c r="BM4050" s="5"/>
      <c r="BN4050" s="5"/>
      <c r="BO4050" s="5"/>
      <c r="BP4050" s="1"/>
      <c r="BQ4050" s="1"/>
      <c r="BR4050" s="1"/>
      <c r="BS4050" s="1"/>
      <c r="BT4050" s="1"/>
      <c r="BU4050" s="4"/>
      <c r="BV4050" s="1"/>
      <c r="BW4050" s="3"/>
      <c r="BX4050" s="4"/>
      <c r="BY4050" s="5"/>
      <c r="BZ4050" s="5"/>
      <c r="CA4050" s="5"/>
      <c r="CB4050" s="5"/>
      <c r="CC4050" s="5"/>
      <c r="CD4050" s="43"/>
    </row>
    <row r="4051" spans="1:82" x14ac:dyDescent="0.25">
      <c r="A4051" s="8"/>
      <c r="B4051" s="5"/>
      <c r="C4051" s="5"/>
      <c r="D4051" s="5"/>
      <c r="E4051" s="5"/>
      <c r="F4051" s="94" t="str">
        <f t="shared" si="639"/>
        <v/>
      </c>
      <c r="G4051" s="94" t="str">
        <f t="shared" si="640"/>
        <v/>
      </c>
      <c r="H4051" s="127" t="str">
        <f>IF(A4051&lt;&gt;"",IF(MID(C4051,1,1)="c",$AS$26,IF(MID(C4051,1,1)="r",$AS$41,IF(MID(C4051,1,1)="p",#REF!,#REF!))),"")</f>
        <v/>
      </c>
      <c r="I4051" s="92" t="str">
        <f t="shared" si="641"/>
        <v/>
      </c>
      <c r="J4051" s="92" t="str">
        <f t="shared" si="642"/>
        <v/>
      </c>
      <c r="K4051" s="92" t="str">
        <f t="shared" si="643"/>
        <v/>
      </c>
      <c r="L4051" s="92" t="str">
        <f t="shared" si="644"/>
        <v/>
      </c>
      <c r="M4051" s="95" t="str">
        <f>IF(A4051&lt;&gt;"",IF(MID(C4051,1,1)="c",SigmaEpsConcrete(I4051,$AN$30:$AN$33,$AR$30:$AR$33,$AS$26,$AS$27,$AS$28,$AQ$20,$AU$19),""),"")</f>
        <v/>
      </c>
      <c r="N4051" s="95" t="str">
        <f>IF(A4051&lt;&gt;"",IF(MID(C4051,1,1)="r",SigmaEpsReinf(J4051,$AS$42:$AS$43,$AS$41,$AS$39,$AS$40,$AQ$38),""),"")</f>
        <v/>
      </c>
      <c r="Q4051" s="92" t="str">
        <f t="shared" si="646"/>
        <v/>
      </c>
      <c r="R4051" s="92" t="str">
        <f t="shared" si="647"/>
        <v/>
      </c>
      <c r="U4051" s="5"/>
      <c r="V4051" s="5"/>
      <c r="W4051" s="94" t="str">
        <f t="shared" si="645"/>
        <v/>
      </c>
      <c r="X4051" s="94" t="str">
        <f t="shared" si="648"/>
        <v/>
      </c>
      <c r="Y4051" s="5"/>
      <c r="BK4051" s="8"/>
      <c r="BL4051" s="5"/>
      <c r="BM4051" s="5"/>
      <c r="BN4051" s="5"/>
      <c r="BO4051" s="5"/>
      <c r="BP4051" s="1"/>
      <c r="BQ4051" s="1"/>
      <c r="BR4051" s="1"/>
      <c r="BS4051" s="1"/>
      <c r="BT4051" s="1"/>
      <c r="BU4051" s="4"/>
      <c r="BV4051" s="1"/>
      <c r="BW4051" s="3"/>
      <c r="BX4051" s="4"/>
      <c r="BY4051" s="5"/>
      <c r="BZ4051" s="5"/>
      <c r="CA4051" s="5"/>
      <c r="CB4051" s="5"/>
      <c r="CC4051" s="5"/>
      <c r="CD4051" s="43"/>
    </row>
    <row r="4052" spans="1:82" x14ac:dyDescent="0.25">
      <c r="A4052" s="8"/>
      <c r="B4052" s="5"/>
      <c r="C4052" s="5"/>
      <c r="D4052" s="5"/>
      <c r="E4052" s="5"/>
      <c r="F4052" s="94" t="str">
        <f t="shared" si="639"/>
        <v/>
      </c>
      <c r="G4052" s="94" t="str">
        <f t="shared" si="640"/>
        <v/>
      </c>
      <c r="H4052" s="127" t="str">
        <f>IF(A4052&lt;&gt;"",IF(MID(C4052,1,1)="c",$AS$26,IF(MID(C4052,1,1)="r",$AS$41,IF(MID(C4052,1,1)="p",#REF!,#REF!))),"")</f>
        <v/>
      </c>
      <c r="I4052" s="92" t="str">
        <f t="shared" si="641"/>
        <v/>
      </c>
      <c r="J4052" s="92" t="str">
        <f t="shared" si="642"/>
        <v/>
      </c>
      <c r="K4052" s="92" t="str">
        <f t="shared" si="643"/>
        <v/>
      </c>
      <c r="L4052" s="92" t="str">
        <f t="shared" si="644"/>
        <v/>
      </c>
      <c r="M4052" s="95" t="str">
        <f>IF(A4052&lt;&gt;"",IF(MID(C4052,1,1)="c",SigmaEpsConcrete(I4052,$AN$30:$AN$33,$AR$30:$AR$33,$AS$26,$AS$27,$AS$28,$AQ$20,$AU$19),""),"")</f>
        <v/>
      </c>
      <c r="N4052" s="95" t="str">
        <f>IF(A4052&lt;&gt;"",IF(MID(C4052,1,1)="r",SigmaEpsReinf(J4052,$AS$42:$AS$43,$AS$41,$AS$39,$AS$40,$AQ$38),""),"")</f>
        <v/>
      </c>
      <c r="Q4052" s="92" t="str">
        <f t="shared" si="646"/>
        <v/>
      </c>
      <c r="R4052" s="92" t="str">
        <f t="shared" si="647"/>
        <v/>
      </c>
      <c r="U4052" s="5"/>
      <c r="V4052" s="5"/>
      <c r="W4052" s="94" t="str">
        <f t="shared" si="645"/>
        <v/>
      </c>
      <c r="X4052" s="94" t="str">
        <f t="shared" si="648"/>
        <v/>
      </c>
      <c r="Y4052" s="5"/>
      <c r="BK4052" s="8"/>
      <c r="BL4052" s="5"/>
      <c r="BM4052" s="5"/>
      <c r="BN4052" s="5"/>
      <c r="BO4052" s="5"/>
      <c r="BP4052" s="1"/>
      <c r="BQ4052" s="1"/>
      <c r="BR4052" s="1"/>
      <c r="BS4052" s="1"/>
      <c r="BT4052" s="1"/>
      <c r="BU4052" s="4"/>
      <c r="BV4052" s="1"/>
      <c r="BW4052" s="3"/>
      <c r="BX4052" s="4"/>
      <c r="BY4052" s="5"/>
      <c r="BZ4052" s="5"/>
      <c r="CA4052" s="5"/>
      <c r="CB4052" s="5"/>
      <c r="CC4052" s="5"/>
      <c r="CD4052" s="43"/>
    </row>
    <row r="4053" spans="1:82" x14ac:dyDescent="0.25">
      <c r="A4053" s="8"/>
      <c r="B4053" s="5"/>
      <c r="C4053" s="5"/>
      <c r="D4053" s="5"/>
      <c r="E4053" s="5"/>
      <c r="F4053" s="94" t="str">
        <f t="shared" si="639"/>
        <v/>
      </c>
      <c r="G4053" s="94" t="str">
        <f t="shared" si="640"/>
        <v/>
      </c>
      <c r="H4053" s="127" t="str">
        <f>IF(A4053&lt;&gt;"",IF(MID(C4053,1,1)="c",$AS$26,IF(MID(C4053,1,1)="r",$AS$41,IF(MID(C4053,1,1)="p",#REF!,#REF!))),"")</f>
        <v/>
      </c>
      <c r="I4053" s="92" t="str">
        <f t="shared" si="641"/>
        <v/>
      </c>
      <c r="J4053" s="92" t="str">
        <f t="shared" si="642"/>
        <v/>
      </c>
      <c r="K4053" s="92" t="str">
        <f t="shared" si="643"/>
        <v/>
      </c>
      <c r="L4053" s="92" t="str">
        <f t="shared" si="644"/>
        <v/>
      </c>
      <c r="M4053" s="95" t="str">
        <f>IF(A4053&lt;&gt;"",IF(MID(C4053,1,1)="c",SigmaEpsConcrete(I4053,$AN$30:$AN$33,$AR$30:$AR$33,$AS$26,$AS$27,$AS$28,$AQ$20,$AU$19),""),"")</f>
        <v/>
      </c>
      <c r="N4053" s="95" t="str">
        <f>IF(A4053&lt;&gt;"",IF(MID(C4053,1,1)="r",SigmaEpsReinf(J4053,$AS$42:$AS$43,$AS$41,$AS$39,$AS$40,$AQ$38),""),"")</f>
        <v/>
      </c>
      <c r="Q4053" s="92" t="str">
        <f t="shared" si="646"/>
        <v/>
      </c>
      <c r="R4053" s="92" t="str">
        <f t="shared" si="647"/>
        <v/>
      </c>
      <c r="U4053" s="5"/>
      <c r="V4053" s="5"/>
      <c r="W4053" s="94" t="str">
        <f t="shared" si="645"/>
        <v/>
      </c>
      <c r="X4053" s="94" t="str">
        <f t="shared" si="648"/>
        <v/>
      </c>
      <c r="Y4053" s="5"/>
      <c r="BK4053" s="8"/>
      <c r="BL4053" s="5"/>
      <c r="BM4053" s="5"/>
      <c r="BN4053" s="5"/>
      <c r="BO4053" s="5"/>
      <c r="BP4053" s="1"/>
      <c r="BQ4053" s="1"/>
      <c r="BR4053" s="1"/>
      <c r="BS4053" s="1"/>
      <c r="BT4053" s="1"/>
      <c r="BU4053" s="4"/>
      <c r="BV4053" s="1"/>
      <c r="BW4053" s="3"/>
      <c r="BX4053" s="4"/>
      <c r="BY4053" s="5"/>
      <c r="BZ4053" s="5"/>
      <c r="CA4053" s="5"/>
      <c r="CB4053" s="5"/>
      <c r="CC4053" s="5"/>
      <c r="CD4053" s="43"/>
    </row>
    <row r="4054" spans="1:82" x14ac:dyDescent="0.25">
      <c r="A4054" s="8"/>
      <c r="B4054" s="5"/>
      <c r="C4054" s="5"/>
      <c r="D4054" s="5"/>
      <c r="E4054" s="5"/>
      <c r="F4054" s="94" t="str">
        <f t="shared" si="639"/>
        <v/>
      </c>
      <c r="G4054" s="94" t="str">
        <f t="shared" si="640"/>
        <v/>
      </c>
      <c r="H4054" s="127" t="str">
        <f>IF(A4054&lt;&gt;"",IF(MID(C4054,1,1)="c",$AS$26,IF(MID(C4054,1,1)="r",$AS$41,IF(MID(C4054,1,1)="p",#REF!,#REF!))),"")</f>
        <v/>
      </c>
      <c r="I4054" s="92" t="str">
        <f t="shared" si="641"/>
        <v/>
      </c>
      <c r="J4054" s="92" t="str">
        <f t="shared" si="642"/>
        <v/>
      </c>
      <c r="K4054" s="92" t="str">
        <f t="shared" si="643"/>
        <v/>
      </c>
      <c r="L4054" s="92" t="str">
        <f t="shared" si="644"/>
        <v/>
      </c>
      <c r="M4054" s="95" t="str">
        <f>IF(A4054&lt;&gt;"",IF(MID(C4054,1,1)="c",SigmaEpsConcrete(I4054,$AN$30:$AN$33,$AR$30:$AR$33,$AS$26,$AS$27,$AS$28,$AQ$20,$AU$19),""),"")</f>
        <v/>
      </c>
      <c r="N4054" s="95" t="str">
        <f>IF(A4054&lt;&gt;"",IF(MID(C4054,1,1)="r",SigmaEpsReinf(J4054,$AS$42:$AS$43,$AS$41,$AS$39,$AS$40,$AQ$38),""),"")</f>
        <v/>
      </c>
      <c r="Q4054" s="92" t="str">
        <f t="shared" si="646"/>
        <v/>
      </c>
      <c r="R4054" s="92" t="str">
        <f t="shared" si="647"/>
        <v/>
      </c>
      <c r="U4054" s="5"/>
      <c r="V4054" s="5"/>
      <c r="W4054" s="94" t="str">
        <f t="shared" si="645"/>
        <v/>
      </c>
      <c r="X4054" s="94" t="str">
        <f t="shared" si="648"/>
        <v/>
      </c>
      <c r="Y4054" s="5"/>
      <c r="BK4054" s="8"/>
      <c r="BL4054" s="5"/>
      <c r="BM4054" s="5"/>
      <c r="BN4054" s="5"/>
      <c r="BO4054" s="5"/>
      <c r="BP4054" s="1"/>
      <c r="BQ4054" s="1"/>
      <c r="BR4054" s="1"/>
      <c r="BS4054" s="1"/>
      <c r="BT4054" s="1"/>
      <c r="BU4054" s="4"/>
      <c r="BV4054" s="1"/>
      <c r="BW4054" s="3"/>
      <c r="BX4054" s="4"/>
      <c r="BY4054" s="5"/>
      <c r="BZ4054" s="5"/>
      <c r="CA4054" s="5"/>
      <c r="CB4054" s="5"/>
      <c r="CC4054" s="5"/>
      <c r="CD4054" s="43"/>
    </row>
    <row r="4055" spans="1:82" x14ac:dyDescent="0.25">
      <c r="A4055" s="8"/>
      <c r="B4055" s="5"/>
      <c r="C4055" s="5"/>
      <c r="D4055" s="5"/>
      <c r="E4055" s="5"/>
      <c r="F4055" s="94" t="str">
        <f t="shared" si="639"/>
        <v/>
      </c>
      <c r="G4055" s="94" t="str">
        <f t="shared" si="640"/>
        <v/>
      </c>
      <c r="H4055" s="127" t="str">
        <f>IF(A4055&lt;&gt;"",IF(MID(C4055,1,1)="c",$AS$26,IF(MID(C4055,1,1)="r",$AS$41,IF(MID(C4055,1,1)="p",#REF!,#REF!))),"")</f>
        <v/>
      </c>
      <c r="I4055" s="92" t="str">
        <f t="shared" si="641"/>
        <v/>
      </c>
      <c r="J4055" s="92" t="str">
        <f t="shared" si="642"/>
        <v/>
      </c>
      <c r="K4055" s="92" t="str">
        <f t="shared" si="643"/>
        <v/>
      </c>
      <c r="L4055" s="92" t="str">
        <f t="shared" si="644"/>
        <v/>
      </c>
      <c r="M4055" s="95" t="str">
        <f>IF(A4055&lt;&gt;"",IF(MID(C4055,1,1)="c",SigmaEpsConcrete(I4055,$AN$30:$AN$33,$AR$30:$AR$33,$AS$26,$AS$27,$AS$28,$AQ$20,$AU$19),""),"")</f>
        <v/>
      </c>
      <c r="N4055" s="95" t="str">
        <f>IF(A4055&lt;&gt;"",IF(MID(C4055,1,1)="r",SigmaEpsReinf(J4055,$AS$42:$AS$43,$AS$41,$AS$39,$AS$40,$AQ$38),""),"")</f>
        <v/>
      </c>
      <c r="Q4055" s="92" t="str">
        <f t="shared" si="646"/>
        <v/>
      </c>
      <c r="R4055" s="92" t="str">
        <f t="shared" si="647"/>
        <v/>
      </c>
      <c r="U4055" s="5"/>
      <c r="V4055" s="5"/>
      <c r="W4055" s="94" t="str">
        <f t="shared" si="645"/>
        <v/>
      </c>
      <c r="X4055" s="94" t="str">
        <f t="shared" si="648"/>
        <v/>
      </c>
      <c r="Y4055" s="5"/>
      <c r="BK4055" s="8"/>
      <c r="BL4055" s="5"/>
      <c r="BM4055" s="5"/>
      <c r="BN4055" s="5"/>
      <c r="BO4055" s="5"/>
      <c r="BP4055" s="1"/>
      <c r="BQ4055" s="1"/>
      <c r="BR4055" s="1"/>
      <c r="BS4055" s="1"/>
      <c r="BT4055" s="1"/>
      <c r="BU4055" s="4"/>
      <c r="BV4055" s="1"/>
      <c r="BW4055" s="3"/>
      <c r="BX4055" s="4"/>
      <c r="BY4055" s="5"/>
      <c r="BZ4055" s="5"/>
      <c r="CA4055" s="5"/>
      <c r="CB4055" s="5"/>
      <c r="CC4055" s="5"/>
      <c r="CD4055" s="43"/>
    </row>
    <row r="4056" spans="1:82" x14ac:dyDescent="0.25">
      <c r="A4056" s="8"/>
      <c r="B4056" s="5"/>
      <c r="C4056" s="5"/>
      <c r="D4056" s="5"/>
      <c r="E4056" s="5"/>
      <c r="F4056" s="94" t="str">
        <f t="shared" si="639"/>
        <v/>
      </c>
      <c r="G4056" s="94" t="str">
        <f t="shared" si="640"/>
        <v/>
      </c>
      <c r="H4056" s="127" t="str">
        <f>IF(A4056&lt;&gt;"",IF(MID(C4056,1,1)="c",$AS$26,IF(MID(C4056,1,1)="r",$AS$41,IF(MID(C4056,1,1)="p",#REF!,#REF!))),"")</f>
        <v/>
      </c>
      <c r="I4056" s="92" t="str">
        <f t="shared" si="641"/>
        <v/>
      </c>
      <c r="J4056" s="92" t="str">
        <f t="shared" si="642"/>
        <v/>
      </c>
      <c r="K4056" s="92" t="str">
        <f t="shared" si="643"/>
        <v/>
      </c>
      <c r="L4056" s="92" t="str">
        <f t="shared" si="644"/>
        <v/>
      </c>
      <c r="M4056" s="95" t="str">
        <f>IF(A4056&lt;&gt;"",IF(MID(C4056,1,1)="c",SigmaEpsConcrete(I4056,$AN$30:$AN$33,$AR$30:$AR$33,$AS$26,$AS$27,$AS$28,$AQ$20,$AU$19),""),"")</f>
        <v/>
      </c>
      <c r="N4056" s="95" t="str">
        <f>IF(A4056&lt;&gt;"",IF(MID(C4056,1,1)="r",SigmaEpsReinf(J4056,$AS$42:$AS$43,$AS$41,$AS$39,$AS$40,$AQ$38),""),"")</f>
        <v/>
      </c>
      <c r="Q4056" s="92" t="str">
        <f t="shared" si="646"/>
        <v/>
      </c>
      <c r="R4056" s="92" t="str">
        <f t="shared" si="647"/>
        <v/>
      </c>
      <c r="U4056" s="5"/>
      <c r="V4056" s="5"/>
      <c r="W4056" s="94" t="str">
        <f t="shared" si="645"/>
        <v/>
      </c>
      <c r="X4056" s="94" t="str">
        <f t="shared" si="648"/>
        <v/>
      </c>
      <c r="Y4056" s="5"/>
      <c r="BK4056" s="8"/>
      <c r="BL4056" s="5"/>
      <c r="BM4056" s="5"/>
      <c r="BN4056" s="5"/>
      <c r="BO4056" s="5"/>
      <c r="BP4056" s="1"/>
      <c r="BQ4056" s="1"/>
      <c r="BR4056" s="1"/>
      <c r="BS4056" s="1"/>
      <c r="BT4056" s="1"/>
      <c r="BU4056" s="4"/>
      <c r="BV4056" s="1"/>
      <c r="BW4056" s="3"/>
      <c r="BX4056" s="4"/>
      <c r="BY4056" s="5"/>
      <c r="BZ4056" s="5"/>
      <c r="CA4056" s="5"/>
      <c r="CB4056" s="5"/>
      <c r="CC4056" s="5"/>
      <c r="CD4056" s="43"/>
    </row>
    <row r="4057" spans="1:82" x14ac:dyDescent="0.25">
      <c r="A4057" s="8"/>
      <c r="B4057" s="5"/>
      <c r="C4057" s="5"/>
      <c r="D4057" s="5"/>
      <c r="E4057" s="5"/>
      <c r="F4057" s="94" t="str">
        <f t="shared" si="639"/>
        <v/>
      </c>
      <c r="G4057" s="94" t="str">
        <f t="shared" si="640"/>
        <v/>
      </c>
      <c r="H4057" s="127" t="str">
        <f>IF(A4057&lt;&gt;"",IF(MID(C4057,1,1)="c",$AS$26,IF(MID(C4057,1,1)="r",$AS$41,IF(MID(C4057,1,1)="p",#REF!,#REF!))),"")</f>
        <v/>
      </c>
      <c r="I4057" s="92" t="str">
        <f t="shared" si="641"/>
        <v/>
      </c>
      <c r="J4057" s="92" t="str">
        <f t="shared" si="642"/>
        <v/>
      </c>
      <c r="K4057" s="92" t="str">
        <f t="shared" si="643"/>
        <v/>
      </c>
      <c r="L4057" s="92" t="str">
        <f t="shared" si="644"/>
        <v/>
      </c>
      <c r="M4057" s="95" t="str">
        <f>IF(A4057&lt;&gt;"",IF(MID(C4057,1,1)="c",SigmaEpsConcrete(I4057,$AN$30:$AN$33,$AR$30:$AR$33,$AS$26,$AS$27,$AS$28,$AQ$20,$AU$19),""),"")</f>
        <v/>
      </c>
      <c r="N4057" s="95" t="str">
        <f>IF(A4057&lt;&gt;"",IF(MID(C4057,1,1)="r",SigmaEpsReinf(J4057,$AS$42:$AS$43,$AS$41,$AS$39,$AS$40,$AQ$38),""),"")</f>
        <v/>
      </c>
      <c r="Q4057" s="92" t="str">
        <f t="shared" si="646"/>
        <v/>
      </c>
      <c r="R4057" s="92" t="str">
        <f t="shared" si="647"/>
        <v/>
      </c>
      <c r="U4057" s="5"/>
      <c r="V4057" s="5"/>
      <c r="W4057" s="94" t="str">
        <f t="shared" si="645"/>
        <v/>
      </c>
      <c r="X4057" s="94" t="str">
        <f t="shared" si="648"/>
        <v/>
      </c>
      <c r="Y4057" s="5"/>
      <c r="BK4057" s="8"/>
      <c r="BL4057" s="5"/>
      <c r="BM4057" s="5"/>
      <c r="BN4057" s="5"/>
      <c r="BO4057" s="5"/>
      <c r="BP4057" s="1"/>
      <c r="BQ4057" s="1"/>
      <c r="BR4057" s="1"/>
      <c r="BS4057" s="1"/>
      <c r="BT4057" s="1"/>
      <c r="BU4057" s="4"/>
      <c r="BV4057" s="1"/>
      <c r="BW4057" s="3"/>
      <c r="BX4057" s="4"/>
      <c r="BY4057" s="5"/>
      <c r="BZ4057" s="5"/>
      <c r="CA4057" s="5"/>
      <c r="CB4057" s="5"/>
      <c r="CC4057" s="5"/>
      <c r="CD4057" s="43"/>
    </row>
    <row r="4058" spans="1:82" x14ac:dyDescent="0.25">
      <c r="A4058" s="8"/>
      <c r="B4058" s="5"/>
      <c r="C4058" s="5"/>
      <c r="D4058" s="5"/>
      <c r="E4058" s="5"/>
      <c r="F4058" s="94" t="str">
        <f t="shared" si="639"/>
        <v/>
      </c>
      <c r="G4058" s="94" t="str">
        <f t="shared" si="640"/>
        <v/>
      </c>
      <c r="H4058" s="127" t="str">
        <f>IF(A4058&lt;&gt;"",IF(MID(C4058,1,1)="c",$AS$26,IF(MID(C4058,1,1)="r",$AS$41,IF(MID(C4058,1,1)="p",#REF!,#REF!))),"")</f>
        <v/>
      </c>
      <c r="I4058" s="92" t="str">
        <f t="shared" si="641"/>
        <v/>
      </c>
      <c r="J4058" s="92" t="str">
        <f t="shared" si="642"/>
        <v/>
      </c>
      <c r="K4058" s="92" t="str">
        <f t="shared" si="643"/>
        <v/>
      </c>
      <c r="L4058" s="92" t="str">
        <f t="shared" si="644"/>
        <v/>
      </c>
      <c r="M4058" s="95" t="str">
        <f>IF(A4058&lt;&gt;"",IF(MID(C4058,1,1)="c",SigmaEpsConcrete(I4058,$AN$30:$AN$33,$AR$30:$AR$33,$AS$26,$AS$27,$AS$28,$AQ$20,$AU$19),""),"")</f>
        <v/>
      </c>
      <c r="N4058" s="95" t="str">
        <f>IF(A4058&lt;&gt;"",IF(MID(C4058,1,1)="r",SigmaEpsReinf(J4058,$AS$42:$AS$43,$AS$41,$AS$39,$AS$40,$AQ$38),""),"")</f>
        <v/>
      </c>
      <c r="Q4058" s="92" t="str">
        <f t="shared" si="646"/>
        <v/>
      </c>
      <c r="R4058" s="92" t="str">
        <f t="shared" si="647"/>
        <v/>
      </c>
      <c r="U4058" s="5"/>
      <c r="V4058" s="5"/>
      <c r="W4058" s="94" t="str">
        <f t="shared" si="645"/>
        <v/>
      </c>
      <c r="X4058" s="94" t="str">
        <f t="shared" si="648"/>
        <v/>
      </c>
      <c r="Y4058" s="5"/>
      <c r="BK4058" s="8"/>
      <c r="BL4058" s="5"/>
      <c r="BM4058" s="5"/>
      <c r="BN4058" s="5"/>
      <c r="BO4058" s="5"/>
      <c r="BP4058" s="1"/>
      <c r="BQ4058" s="1"/>
      <c r="BR4058" s="1"/>
      <c r="BS4058" s="1"/>
      <c r="BT4058" s="1"/>
      <c r="BU4058" s="4"/>
      <c r="BV4058" s="1"/>
      <c r="BW4058" s="3"/>
      <c r="BX4058" s="4"/>
      <c r="BY4058" s="5"/>
      <c r="BZ4058" s="5"/>
      <c r="CA4058" s="5"/>
      <c r="CB4058" s="5"/>
      <c r="CC4058" s="5"/>
      <c r="CD4058" s="43"/>
    </row>
    <row r="4059" spans="1:82" x14ac:dyDescent="0.25">
      <c r="A4059" s="8"/>
      <c r="B4059" s="5"/>
      <c r="C4059" s="5"/>
      <c r="D4059" s="5"/>
      <c r="E4059" s="5"/>
      <c r="F4059" s="94" t="str">
        <f t="shared" si="639"/>
        <v/>
      </c>
      <c r="G4059" s="94" t="str">
        <f t="shared" si="640"/>
        <v/>
      </c>
      <c r="H4059" s="127" t="str">
        <f>IF(A4059&lt;&gt;"",IF(MID(C4059,1,1)="c",$AS$26,IF(MID(C4059,1,1)="r",$AS$41,IF(MID(C4059,1,1)="p",#REF!,#REF!))),"")</f>
        <v/>
      </c>
      <c r="I4059" s="92" t="str">
        <f t="shared" si="641"/>
        <v/>
      </c>
      <c r="J4059" s="92" t="str">
        <f t="shared" si="642"/>
        <v/>
      </c>
      <c r="K4059" s="92" t="str">
        <f t="shared" si="643"/>
        <v/>
      </c>
      <c r="L4059" s="92" t="str">
        <f t="shared" si="644"/>
        <v/>
      </c>
      <c r="M4059" s="95" t="str">
        <f>IF(A4059&lt;&gt;"",IF(MID(C4059,1,1)="c",SigmaEpsConcrete(I4059,$AN$30:$AN$33,$AR$30:$AR$33,$AS$26,$AS$27,$AS$28,$AQ$20,$AU$19),""),"")</f>
        <v/>
      </c>
      <c r="N4059" s="95" t="str">
        <f>IF(A4059&lt;&gt;"",IF(MID(C4059,1,1)="r",SigmaEpsReinf(J4059,$AS$42:$AS$43,$AS$41,$AS$39,$AS$40,$AQ$38),""),"")</f>
        <v/>
      </c>
      <c r="Q4059" s="92" t="str">
        <f t="shared" si="646"/>
        <v/>
      </c>
      <c r="R4059" s="92" t="str">
        <f t="shared" si="647"/>
        <v/>
      </c>
      <c r="U4059" s="5"/>
      <c r="V4059" s="5"/>
      <c r="W4059" s="94" t="str">
        <f t="shared" si="645"/>
        <v/>
      </c>
      <c r="X4059" s="94" t="str">
        <f t="shared" si="648"/>
        <v/>
      </c>
      <c r="Y4059" s="5"/>
      <c r="BK4059" s="8"/>
      <c r="BL4059" s="5"/>
      <c r="BM4059" s="5"/>
      <c r="BN4059" s="5"/>
      <c r="BO4059" s="5"/>
      <c r="BP4059" s="1"/>
      <c r="BQ4059" s="1"/>
      <c r="BR4059" s="1"/>
      <c r="BS4059" s="1"/>
      <c r="BT4059" s="1"/>
      <c r="BU4059" s="4"/>
      <c r="BV4059" s="1"/>
      <c r="BW4059" s="3"/>
      <c r="BX4059" s="4"/>
      <c r="BY4059" s="5"/>
      <c r="BZ4059" s="5"/>
      <c r="CA4059" s="5"/>
      <c r="CB4059" s="5"/>
      <c r="CC4059" s="5"/>
      <c r="CD4059" s="43"/>
    </row>
    <row r="4060" spans="1:82" x14ac:dyDescent="0.25">
      <c r="A4060" s="8"/>
      <c r="B4060" s="5"/>
      <c r="C4060" s="5"/>
      <c r="D4060" s="5"/>
      <c r="E4060" s="5"/>
      <c r="F4060" s="94" t="str">
        <f t="shared" si="639"/>
        <v/>
      </c>
      <c r="G4060" s="94" t="str">
        <f t="shared" si="640"/>
        <v/>
      </c>
      <c r="H4060" s="127" t="str">
        <f>IF(A4060&lt;&gt;"",IF(MID(C4060,1,1)="c",$AS$26,IF(MID(C4060,1,1)="r",$AS$41,IF(MID(C4060,1,1)="p",#REF!,#REF!))),"")</f>
        <v/>
      </c>
      <c r="I4060" s="92" t="str">
        <f t="shared" si="641"/>
        <v/>
      </c>
      <c r="J4060" s="92" t="str">
        <f t="shared" si="642"/>
        <v/>
      </c>
      <c r="K4060" s="92" t="str">
        <f t="shared" si="643"/>
        <v/>
      </c>
      <c r="L4060" s="92" t="str">
        <f t="shared" si="644"/>
        <v/>
      </c>
      <c r="M4060" s="95" t="str">
        <f>IF(A4060&lt;&gt;"",IF(MID(C4060,1,1)="c",SigmaEpsConcrete(I4060,$AN$30:$AN$33,$AR$30:$AR$33,$AS$26,$AS$27,$AS$28,$AQ$20,$AU$19),""),"")</f>
        <v/>
      </c>
      <c r="N4060" s="95" t="str">
        <f>IF(A4060&lt;&gt;"",IF(MID(C4060,1,1)="r",SigmaEpsReinf(J4060,$AS$42:$AS$43,$AS$41,$AS$39,$AS$40,$AQ$38),""),"")</f>
        <v/>
      </c>
      <c r="Q4060" s="92" t="str">
        <f t="shared" si="646"/>
        <v/>
      </c>
      <c r="R4060" s="92" t="str">
        <f t="shared" si="647"/>
        <v/>
      </c>
      <c r="U4060" s="5"/>
      <c r="V4060" s="5"/>
      <c r="W4060" s="94" t="str">
        <f t="shared" si="645"/>
        <v/>
      </c>
      <c r="X4060" s="94" t="str">
        <f t="shared" si="648"/>
        <v/>
      </c>
      <c r="Y4060" s="5"/>
      <c r="BK4060" s="8"/>
      <c r="BL4060" s="5"/>
      <c r="BM4060" s="5"/>
      <c r="BN4060" s="5"/>
      <c r="BO4060" s="5"/>
      <c r="BP4060" s="1"/>
      <c r="BQ4060" s="1"/>
      <c r="BR4060" s="1"/>
      <c r="BS4060" s="1"/>
      <c r="BT4060" s="1"/>
      <c r="BU4060" s="4"/>
      <c r="BV4060" s="1"/>
      <c r="BW4060" s="3"/>
      <c r="BX4060" s="4"/>
      <c r="BY4060" s="5"/>
      <c r="BZ4060" s="5"/>
      <c r="CA4060" s="5"/>
      <c r="CB4060" s="5"/>
      <c r="CC4060" s="5"/>
      <c r="CD4060" s="43"/>
    </row>
    <row r="4061" spans="1:82" x14ac:dyDescent="0.25">
      <c r="A4061" s="8"/>
      <c r="B4061" s="5"/>
      <c r="C4061" s="5"/>
      <c r="D4061" s="5"/>
      <c r="E4061" s="5"/>
      <c r="F4061" s="94" t="str">
        <f t="shared" si="639"/>
        <v/>
      </c>
      <c r="G4061" s="94" t="str">
        <f t="shared" si="640"/>
        <v/>
      </c>
      <c r="H4061" s="127" t="str">
        <f>IF(A4061&lt;&gt;"",IF(MID(C4061,1,1)="c",$AS$26,IF(MID(C4061,1,1)="r",$AS$41,IF(MID(C4061,1,1)="p",#REF!,#REF!))),"")</f>
        <v/>
      </c>
      <c r="I4061" s="92" t="str">
        <f t="shared" si="641"/>
        <v/>
      </c>
      <c r="J4061" s="92" t="str">
        <f t="shared" si="642"/>
        <v/>
      </c>
      <c r="K4061" s="92" t="str">
        <f t="shared" si="643"/>
        <v/>
      </c>
      <c r="L4061" s="92" t="str">
        <f t="shared" si="644"/>
        <v/>
      </c>
      <c r="M4061" s="95" t="str">
        <f>IF(A4061&lt;&gt;"",IF(MID(C4061,1,1)="c",SigmaEpsConcrete(I4061,$AN$30:$AN$33,$AR$30:$AR$33,$AS$26,$AS$27,$AS$28,$AQ$20,$AU$19),""),"")</f>
        <v/>
      </c>
      <c r="N4061" s="95" t="str">
        <f>IF(A4061&lt;&gt;"",IF(MID(C4061,1,1)="r",SigmaEpsReinf(J4061,$AS$42:$AS$43,$AS$41,$AS$39,$AS$40,$AQ$38),""),"")</f>
        <v/>
      </c>
      <c r="Q4061" s="92" t="str">
        <f t="shared" si="646"/>
        <v/>
      </c>
      <c r="R4061" s="92" t="str">
        <f t="shared" si="647"/>
        <v/>
      </c>
      <c r="U4061" s="5"/>
      <c r="V4061" s="5"/>
      <c r="W4061" s="94" t="str">
        <f t="shared" si="645"/>
        <v/>
      </c>
      <c r="X4061" s="94" t="str">
        <f t="shared" si="648"/>
        <v/>
      </c>
      <c r="Y4061" s="5"/>
      <c r="BK4061" s="8"/>
      <c r="BL4061" s="5"/>
      <c r="BM4061" s="5"/>
      <c r="BN4061" s="5"/>
      <c r="BO4061" s="5"/>
      <c r="BP4061" s="1"/>
      <c r="BQ4061" s="1"/>
      <c r="BR4061" s="1"/>
      <c r="BS4061" s="1"/>
      <c r="BT4061" s="1"/>
      <c r="BU4061" s="4"/>
      <c r="BV4061" s="1"/>
      <c r="BW4061" s="3"/>
      <c r="BX4061" s="4"/>
      <c r="BY4061" s="5"/>
      <c r="BZ4061" s="5"/>
      <c r="CA4061" s="5"/>
      <c r="CB4061" s="5"/>
      <c r="CC4061" s="5"/>
      <c r="CD4061" s="43"/>
    </row>
    <row r="4062" spans="1:82" x14ac:dyDescent="0.25">
      <c r="A4062" s="8"/>
      <c r="B4062" s="5"/>
      <c r="C4062" s="5"/>
      <c r="D4062" s="5"/>
      <c r="E4062" s="5"/>
      <c r="F4062" s="94" t="str">
        <f t="shared" si="639"/>
        <v/>
      </c>
      <c r="G4062" s="94" t="str">
        <f t="shared" si="640"/>
        <v/>
      </c>
      <c r="H4062" s="127" t="str">
        <f>IF(A4062&lt;&gt;"",IF(MID(C4062,1,1)="c",$AS$26,IF(MID(C4062,1,1)="r",$AS$41,IF(MID(C4062,1,1)="p",#REF!,#REF!))),"")</f>
        <v/>
      </c>
      <c r="I4062" s="92" t="str">
        <f t="shared" si="641"/>
        <v/>
      </c>
      <c r="J4062" s="92" t="str">
        <f t="shared" si="642"/>
        <v/>
      </c>
      <c r="K4062" s="92" t="str">
        <f t="shared" si="643"/>
        <v/>
      </c>
      <c r="L4062" s="92" t="str">
        <f t="shared" si="644"/>
        <v/>
      </c>
      <c r="M4062" s="95" t="str">
        <f>IF(A4062&lt;&gt;"",IF(MID(C4062,1,1)="c",SigmaEpsConcrete(I4062,$AN$30:$AN$33,$AR$30:$AR$33,$AS$26,$AS$27,$AS$28,$AQ$20,$AU$19),""),"")</f>
        <v/>
      </c>
      <c r="N4062" s="95" t="str">
        <f>IF(A4062&lt;&gt;"",IF(MID(C4062,1,1)="r",SigmaEpsReinf(J4062,$AS$42:$AS$43,$AS$41,$AS$39,$AS$40,$AQ$38),""),"")</f>
        <v/>
      </c>
      <c r="Q4062" s="92" t="str">
        <f t="shared" si="646"/>
        <v/>
      </c>
      <c r="R4062" s="92" t="str">
        <f t="shared" si="647"/>
        <v/>
      </c>
      <c r="U4062" s="5"/>
      <c r="V4062" s="5"/>
      <c r="W4062" s="94" t="str">
        <f t="shared" si="645"/>
        <v/>
      </c>
      <c r="X4062" s="94" t="str">
        <f t="shared" si="648"/>
        <v/>
      </c>
      <c r="Y4062" s="5"/>
      <c r="BK4062" s="8"/>
      <c r="BL4062" s="5"/>
      <c r="BM4062" s="5"/>
      <c r="BN4062" s="5"/>
      <c r="BO4062" s="5"/>
      <c r="BP4062" s="1"/>
      <c r="BQ4062" s="1"/>
      <c r="BR4062" s="1"/>
      <c r="BS4062" s="1"/>
      <c r="BT4062" s="1"/>
      <c r="BU4062" s="4"/>
      <c r="BV4062" s="1"/>
      <c r="BW4062" s="3"/>
      <c r="BX4062" s="4"/>
      <c r="BY4062" s="5"/>
      <c r="BZ4062" s="5"/>
      <c r="CA4062" s="5"/>
      <c r="CB4062" s="5"/>
      <c r="CC4062" s="5"/>
      <c r="CD4062" s="43"/>
    </row>
    <row r="4063" spans="1:82" x14ac:dyDescent="0.25">
      <c r="A4063" s="8"/>
      <c r="B4063" s="5"/>
      <c r="C4063" s="5"/>
      <c r="D4063" s="5"/>
      <c r="E4063" s="5"/>
      <c r="F4063" s="94" t="str">
        <f t="shared" si="639"/>
        <v/>
      </c>
      <c r="G4063" s="94" t="str">
        <f t="shared" si="640"/>
        <v/>
      </c>
      <c r="H4063" s="127" t="str">
        <f>IF(A4063&lt;&gt;"",IF(MID(C4063,1,1)="c",$AS$26,IF(MID(C4063,1,1)="r",$AS$41,IF(MID(C4063,1,1)="p",#REF!,#REF!))),"")</f>
        <v/>
      </c>
      <c r="I4063" s="92" t="str">
        <f t="shared" si="641"/>
        <v/>
      </c>
      <c r="J4063" s="92" t="str">
        <f t="shared" si="642"/>
        <v/>
      </c>
      <c r="K4063" s="92" t="str">
        <f t="shared" si="643"/>
        <v/>
      </c>
      <c r="L4063" s="92" t="str">
        <f t="shared" si="644"/>
        <v/>
      </c>
      <c r="M4063" s="95" t="str">
        <f>IF(A4063&lt;&gt;"",IF(MID(C4063,1,1)="c",SigmaEpsConcrete(I4063,$AN$30:$AN$33,$AR$30:$AR$33,$AS$26,$AS$27,$AS$28,$AQ$20,$AU$19),""),"")</f>
        <v/>
      </c>
      <c r="N4063" s="95" t="str">
        <f>IF(A4063&lt;&gt;"",IF(MID(C4063,1,1)="r",SigmaEpsReinf(J4063,$AS$42:$AS$43,$AS$41,$AS$39,$AS$40,$AQ$38),""),"")</f>
        <v/>
      </c>
      <c r="Q4063" s="92" t="str">
        <f t="shared" si="646"/>
        <v/>
      </c>
      <c r="R4063" s="92" t="str">
        <f t="shared" si="647"/>
        <v/>
      </c>
      <c r="U4063" s="5"/>
      <c r="V4063" s="5"/>
      <c r="W4063" s="94" t="str">
        <f t="shared" si="645"/>
        <v/>
      </c>
      <c r="X4063" s="94" t="str">
        <f t="shared" si="648"/>
        <v/>
      </c>
      <c r="Y4063" s="5"/>
      <c r="BK4063" s="8"/>
      <c r="BL4063" s="5"/>
      <c r="BM4063" s="5"/>
      <c r="BN4063" s="5"/>
      <c r="BO4063" s="5"/>
      <c r="BP4063" s="1"/>
      <c r="BQ4063" s="1"/>
      <c r="BR4063" s="1"/>
      <c r="BS4063" s="1"/>
      <c r="BT4063" s="1"/>
      <c r="BU4063" s="4"/>
      <c r="BV4063" s="1"/>
      <c r="BW4063" s="3"/>
      <c r="BX4063" s="4"/>
      <c r="BY4063" s="5"/>
      <c r="BZ4063" s="5"/>
      <c r="CA4063" s="5"/>
      <c r="CB4063" s="5"/>
      <c r="CC4063" s="5"/>
      <c r="CD4063" s="43"/>
    </row>
    <row r="4064" spans="1:82" x14ac:dyDescent="0.25">
      <c r="A4064" s="8"/>
      <c r="B4064" s="5"/>
      <c r="C4064" s="5"/>
      <c r="D4064" s="5"/>
      <c r="E4064" s="5"/>
      <c r="F4064" s="94" t="str">
        <f t="shared" si="639"/>
        <v/>
      </c>
      <c r="G4064" s="94" t="str">
        <f t="shared" si="640"/>
        <v/>
      </c>
      <c r="H4064" s="127" t="str">
        <f>IF(A4064&lt;&gt;"",IF(MID(C4064,1,1)="c",$AS$26,IF(MID(C4064,1,1)="r",$AS$41,IF(MID(C4064,1,1)="p",#REF!,#REF!))),"")</f>
        <v/>
      </c>
      <c r="I4064" s="92" t="str">
        <f t="shared" si="641"/>
        <v/>
      </c>
      <c r="J4064" s="92" t="str">
        <f t="shared" si="642"/>
        <v/>
      </c>
      <c r="K4064" s="92" t="str">
        <f t="shared" si="643"/>
        <v/>
      </c>
      <c r="L4064" s="92" t="str">
        <f t="shared" si="644"/>
        <v/>
      </c>
      <c r="M4064" s="95" t="str">
        <f>IF(A4064&lt;&gt;"",IF(MID(C4064,1,1)="c",SigmaEpsConcrete(I4064,$AN$30:$AN$33,$AR$30:$AR$33,$AS$26,$AS$27,$AS$28,$AQ$20,$AU$19),""),"")</f>
        <v/>
      </c>
      <c r="N4064" s="95" t="str">
        <f>IF(A4064&lt;&gt;"",IF(MID(C4064,1,1)="r",SigmaEpsReinf(J4064,$AS$42:$AS$43,$AS$41,$AS$39,$AS$40,$AQ$38),""),"")</f>
        <v/>
      </c>
      <c r="Q4064" s="92" t="str">
        <f t="shared" si="646"/>
        <v/>
      </c>
      <c r="R4064" s="92" t="str">
        <f t="shared" si="647"/>
        <v/>
      </c>
      <c r="U4064" s="5"/>
      <c r="V4064" s="5"/>
      <c r="W4064" s="94" t="str">
        <f t="shared" si="645"/>
        <v/>
      </c>
      <c r="X4064" s="94" t="str">
        <f t="shared" si="648"/>
        <v/>
      </c>
      <c r="Y4064" s="5"/>
      <c r="BK4064" s="8"/>
      <c r="BL4064" s="5"/>
      <c r="BM4064" s="5"/>
      <c r="BN4064" s="5"/>
      <c r="BO4064" s="5"/>
      <c r="BP4064" s="1"/>
      <c r="BQ4064" s="1"/>
      <c r="BR4064" s="1"/>
      <c r="BS4064" s="1"/>
      <c r="BT4064" s="1"/>
      <c r="BU4064" s="4"/>
      <c r="BV4064" s="1"/>
      <c r="BW4064" s="3"/>
      <c r="BX4064" s="4"/>
      <c r="BY4064" s="5"/>
      <c r="BZ4064" s="5"/>
      <c r="CA4064" s="5"/>
      <c r="CB4064" s="5"/>
      <c r="CC4064" s="5"/>
      <c r="CD4064" s="43"/>
    </row>
    <row r="4065" spans="1:82" x14ac:dyDescent="0.25">
      <c r="A4065" s="8"/>
      <c r="B4065" s="5"/>
      <c r="C4065" s="5"/>
      <c r="D4065" s="5"/>
      <c r="E4065" s="5"/>
      <c r="F4065" s="94" t="str">
        <f t="shared" si="639"/>
        <v/>
      </c>
      <c r="G4065" s="94" t="str">
        <f t="shared" si="640"/>
        <v/>
      </c>
      <c r="H4065" s="127" t="str">
        <f>IF(A4065&lt;&gt;"",IF(MID(C4065,1,1)="c",$AS$26,IF(MID(C4065,1,1)="r",$AS$41,IF(MID(C4065,1,1)="p",#REF!,#REF!))),"")</f>
        <v/>
      </c>
      <c r="I4065" s="92" t="str">
        <f t="shared" si="641"/>
        <v/>
      </c>
      <c r="J4065" s="92" t="str">
        <f t="shared" si="642"/>
        <v/>
      </c>
      <c r="K4065" s="92" t="str">
        <f t="shared" si="643"/>
        <v/>
      </c>
      <c r="L4065" s="92" t="str">
        <f t="shared" si="644"/>
        <v/>
      </c>
      <c r="M4065" s="95" t="str">
        <f>IF(A4065&lt;&gt;"",IF(MID(C4065,1,1)="c",SigmaEpsConcrete(I4065,$AN$30:$AN$33,$AR$30:$AR$33,$AS$26,$AS$27,$AS$28,$AQ$20,$AU$19),""),"")</f>
        <v/>
      </c>
      <c r="N4065" s="95" t="str">
        <f>IF(A4065&lt;&gt;"",IF(MID(C4065,1,1)="r",SigmaEpsReinf(J4065,$AS$42:$AS$43,$AS$41,$AS$39,$AS$40,$AQ$38),""),"")</f>
        <v/>
      </c>
      <c r="Q4065" s="92" t="str">
        <f t="shared" si="646"/>
        <v/>
      </c>
      <c r="R4065" s="92" t="str">
        <f t="shared" si="647"/>
        <v/>
      </c>
      <c r="U4065" s="5"/>
      <c r="V4065" s="5"/>
      <c r="W4065" s="94" t="str">
        <f t="shared" si="645"/>
        <v/>
      </c>
      <c r="X4065" s="94" t="str">
        <f t="shared" si="648"/>
        <v/>
      </c>
      <c r="Y4065" s="5"/>
      <c r="BK4065" s="8"/>
      <c r="BL4065" s="5"/>
      <c r="BM4065" s="5"/>
      <c r="BN4065" s="5"/>
      <c r="BO4065" s="5"/>
      <c r="BP4065" s="1"/>
      <c r="BQ4065" s="1"/>
      <c r="BR4065" s="1"/>
      <c r="BS4065" s="1"/>
      <c r="BT4065" s="1"/>
      <c r="BU4065" s="4"/>
      <c r="BV4065" s="1"/>
      <c r="BW4065" s="3"/>
      <c r="BX4065" s="4"/>
      <c r="BY4065" s="5"/>
      <c r="BZ4065" s="5"/>
      <c r="CA4065" s="5"/>
      <c r="CB4065" s="5"/>
      <c r="CC4065" s="5"/>
      <c r="CD4065" s="43"/>
    </row>
    <row r="4066" spans="1:82" x14ac:dyDescent="0.25">
      <c r="A4066" s="8"/>
      <c r="B4066" s="5"/>
      <c r="C4066" s="5"/>
      <c r="D4066" s="5"/>
      <c r="E4066" s="5"/>
      <c r="F4066" s="94" t="str">
        <f t="shared" si="639"/>
        <v/>
      </c>
      <c r="G4066" s="94" t="str">
        <f t="shared" si="640"/>
        <v/>
      </c>
      <c r="H4066" s="127" t="str">
        <f>IF(A4066&lt;&gt;"",IF(MID(C4066,1,1)="c",$AS$26,IF(MID(C4066,1,1)="r",$AS$41,IF(MID(C4066,1,1)="p",#REF!,#REF!))),"")</f>
        <v/>
      </c>
      <c r="I4066" s="92" t="str">
        <f t="shared" si="641"/>
        <v/>
      </c>
      <c r="J4066" s="92" t="str">
        <f t="shared" si="642"/>
        <v/>
      </c>
      <c r="K4066" s="92" t="str">
        <f t="shared" si="643"/>
        <v/>
      </c>
      <c r="L4066" s="92" t="str">
        <f t="shared" si="644"/>
        <v/>
      </c>
      <c r="M4066" s="95" t="str">
        <f>IF(A4066&lt;&gt;"",IF(MID(C4066,1,1)="c",SigmaEpsConcrete(I4066,$AN$30:$AN$33,$AR$30:$AR$33,$AS$26,$AS$27,$AS$28,$AQ$20,$AU$19),""),"")</f>
        <v/>
      </c>
      <c r="N4066" s="95" t="str">
        <f>IF(A4066&lt;&gt;"",IF(MID(C4066,1,1)="r",SigmaEpsReinf(J4066,$AS$42:$AS$43,$AS$41,$AS$39,$AS$40,$AQ$38),""),"")</f>
        <v/>
      </c>
      <c r="Q4066" s="92" t="str">
        <f t="shared" si="646"/>
        <v/>
      </c>
      <c r="R4066" s="92" t="str">
        <f t="shared" si="647"/>
        <v/>
      </c>
      <c r="U4066" s="5"/>
      <c r="V4066" s="5"/>
      <c r="W4066" s="94" t="str">
        <f t="shared" si="645"/>
        <v/>
      </c>
      <c r="X4066" s="94" t="str">
        <f t="shared" si="648"/>
        <v/>
      </c>
      <c r="Y4066" s="5"/>
      <c r="BK4066" s="8"/>
      <c r="BL4066" s="5"/>
      <c r="BM4066" s="5"/>
      <c r="BN4066" s="5"/>
      <c r="BO4066" s="5"/>
      <c r="BP4066" s="1"/>
      <c r="BQ4066" s="1"/>
      <c r="BR4066" s="1"/>
      <c r="BS4066" s="1"/>
      <c r="BT4066" s="1"/>
      <c r="BU4066" s="4"/>
      <c r="BV4066" s="1"/>
      <c r="BW4066" s="3"/>
      <c r="BX4066" s="4"/>
      <c r="BY4066" s="5"/>
      <c r="BZ4066" s="5"/>
      <c r="CA4066" s="5"/>
      <c r="CB4066" s="5"/>
      <c r="CC4066" s="5"/>
      <c r="CD4066" s="43"/>
    </row>
    <row r="4067" spans="1:82" x14ac:dyDescent="0.25">
      <c r="A4067" s="8"/>
      <c r="B4067" s="5"/>
      <c r="C4067" s="5"/>
      <c r="D4067" s="5"/>
      <c r="E4067" s="5"/>
      <c r="F4067" s="94" t="str">
        <f t="shared" si="639"/>
        <v/>
      </c>
      <c r="G4067" s="94" t="str">
        <f t="shared" si="640"/>
        <v/>
      </c>
      <c r="H4067" s="127" t="str">
        <f>IF(A4067&lt;&gt;"",IF(MID(C4067,1,1)="c",$AS$26,IF(MID(C4067,1,1)="r",$AS$41,IF(MID(C4067,1,1)="p",#REF!,#REF!))),"")</f>
        <v/>
      </c>
      <c r="I4067" s="92" t="str">
        <f t="shared" si="641"/>
        <v/>
      </c>
      <c r="J4067" s="92" t="str">
        <f t="shared" si="642"/>
        <v/>
      </c>
      <c r="K4067" s="92" t="str">
        <f t="shared" si="643"/>
        <v/>
      </c>
      <c r="L4067" s="92" t="str">
        <f t="shared" si="644"/>
        <v/>
      </c>
      <c r="M4067" s="95" t="str">
        <f>IF(A4067&lt;&gt;"",IF(MID(C4067,1,1)="c",SigmaEpsConcrete(I4067,$AN$30:$AN$33,$AR$30:$AR$33,$AS$26,$AS$27,$AS$28,$AQ$20,$AU$19),""),"")</f>
        <v/>
      </c>
      <c r="N4067" s="95" t="str">
        <f>IF(A4067&lt;&gt;"",IF(MID(C4067,1,1)="r",SigmaEpsReinf(J4067,$AS$42:$AS$43,$AS$41,$AS$39,$AS$40,$AQ$38),""),"")</f>
        <v/>
      </c>
      <c r="Q4067" s="92" t="str">
        <f t="shared" si="646"/>
        <v/>
      </c>
      <c r="R4067" s="92" t="str">
        <f t="shared" si="647"/>
        <v/>
      </c>
      <c r="U4067" s="5"/>
      <c r="V4067" s="5"/>
      <c r="W4067" s="94" t="str">
        <f t="shared" si="645"/>
        <v/>
      </c>
      <c r="X4067" s="94" t="str">
        <f t="shared" si="648"/>
        <v/>
      </c>
      <c r="Y4067" s="5"/>
      <c r="BK4067" s="8"/>
      <c r="BL4067" s="5"/>
      <c r="BM4067" s="5"/>
      <c r="BN4067" s="5"/>
      <c r="BO4067" s="5"/>
      <c r="BP4067" s="1"/>
      <c r="BQ4067" s="1"/>
      <c r="BR4067" s="1"/>
      <c r="BS4067" s="1"/>
      <c r="BT4067" s="1"/>
      <c r="BU4067" s="4"/>
      <c r="BV4067" s="1"/>
      <c r="BW4067" s="3"/>
      <c r="BX4067" s="4"/>
      <c r="BY4067" s="5"/>
      <c r="BZ4067" s="5"/>
      <c r="CA4067" s="5"/>
      <c r="CB4067" s="5"/>
      <c r="CC4067" s="5"/>
      <c r="CD4067" s="43"/>
    </row>
    <row r="4068" spans="1:82" x14ac:dyDescent="0.25">
      <c r="A4068" s="8"/>
      <c r="B4068" s="5"/>
      <c r="C4068" s="5"/>
      <c r="D4068" s="5"/>
      <c r="E4068" s="5"/>
      <c r="F4068" s="94" t="str">
        <f t="shared" si="639"/>
        <v/>
      </c>
      <c r="G4068" s="94" t="str">
        <f t="shared" si="640"/>
        <v/>
      </c>
      <c r="H4068" s="127" t="str">
        <f>IF(A4068&lt;&gt;"",IF(MID(C4068,1,1)="c",$AS$26,IF(MID(C4068,1,1)="r",$AS$41,IF(MID(C4068,1,1)="p",#REF!,#REF!))),"")</f>
        <v/>
      </c>
      <c r="I4068" s="92" t="str">
        <f t="shared" si="641"/>
        <v/>
      </c>
      <c r="J4068" s="92" t="str">
        <f t="shared" si="642"/>
        <v/>
      </c>
      <c r="K4068" s="92" t="str">
        <f t="shared" si="643"/>
        <v/>
      </c>
      <c r="L4068" s="92" t="str">
        <f t="shared" si="644"/>
        <v/>
      </c>
      <c r="M4068" s="95" t="str">
        <f>IF(A4068&lt;&gt;"",IF(MID(C4068,1,1)="c",SigmaEpsConcrete(I4068,$AN$30:$AN$33,$AR$30:$AR$33,$AS$26,$AS$27,$AS$28,$AQ$20,$AU$19),""),"")</f>
        <v/>
      </c>
      <c r="N4068" s="95" t="str">
        <f>IF(A4068&lt;&gt;"",IF(MID(C4068,1,1)="r",SigmaEpsReinf(J4068,$AS$42:$AS$43,$AS$41,$AS$39,$AS$40,$AQ$38),""),"")</f>
        <v/>
      </c>
      <c r="Q4068" s="92" t="str">
        <f t="shared" si="646"/>
        <v/>
      </c>
      <c r="R4068" s="92" t="str">
        <f t="shared" si="647"/>
        <v/>
      </c>
      <c r="U4068" s="5"/>
      <c r="V4068" s="5"/>
      <c r="W4068" s="94" t="str">
        <f t="shared" si="645"/>
        <v/>
      </c>
      <c r="X4068" s="94" t="str">
        <f t="shared" si="648"/>
        <v/>
      </c>
      <c r="Y4068" s="5"/>
      <c r="BK4068" s="8"/>
      <c r="BL4068" s="5"/>
      <c r="BM4068" s="5"/>
      <c r="BN4068" s="5"/>
      <c r="BO4068" s="5"/>
      <c r="BP4068" s="1"/>
      <c r="BQ4068" s="1"/>
      <c r="BR4068" s="1"/>
      <c r="BS4068" s="1"/>
      <c r="BT4068" s="1"/>
      <c r="BU4068" s="4"/>
      <c r="BV4068" s="1"/>
      <c r="BW4068" s="3"/>
      <c r="BX4068" s="4"/>
      <c r="BY4068" s="5"/>
      <c r="BZ4068" s="5"/>
      <c r="CA4068" s="5"/>
      <c r="CB4068" s="5"/>
      <c r="CC4068" s="5"/>
      <c r="CD4068" s="43"/>
    </row>
    <row r="4069" spans="1:82" x14ac:dyDescent="0.25">
      <c r="A4069" s="8"/>
      <c r="B4069" s="5"/>
      <c r="C4069" s="5"/>
      <c r="D4069" s="5"/>
      <c r="E4069" s="5"/>
      <c r="F4069" s="94" t="str">
        <f t="shared" si="639"/>
        <v/>
      </c>
      <c r="G4069" s="94" t="str">
        <f t="shared" si="640"/>
        <v/>
      </c>
      <c r="H4069" s="127" t="str">
        <f>IF(A4069&lt;&gt;"",IF(MID(C4069,1,1)="c",$AS$26,IF(MID(C4069,1,1)="r",$AS$41,IF(MID(C4069,1,1)="p",#REF!,#REF!))),"")</f>
        <v/>
      </c>
      <c r="I4069" s="92" t="str">
        <f t="shared" si="641"/>
        <v/>
      </c>
      <c r="J4069" s="92" t="str">
        <f t="shared" si="642"/>
        <v/>
      </c>
      <c r="K4069" s="92" t="str">
        <f t="shared" si="643"/>
        <v/>
      </c>
      <c r="L4069" s="92" t="str">
        <f t="shared" si="644"/>
        <v/>
      </c>
      <c r="M4069" s="95" t="str">
        <f>IF(A4069&lt;&gt;"",IF(MID(C4069,1,1)="c",SigmaEpsConcrete(I4069,$AN$30:$AN$33,$AR$30:$AR$33,$AS$26,$AS$27,$AS$28,$AQ$20,$AU$19),""),"")</f>
        <v/>
      </c>
      <c r="N4069" s="95" t="str">
        <f>IF(A4069&lt;&gt;"",IF(MID(C4069,1,1)="r",SigmaEpsReinf(J4069,$AS$42:$AS$43,$AS$41,$AS$39,$AS$40,$AQ$38),""),"")</f>
        <v/>
      </c>
      <c r="Q4069" s="92" t="str">
        <f t="shared" si="646"/>
        <v/>
      </c>
      <c r="R4069" s="92" t="str">
        <f t="shared" si="647"/>
        <v/>
      </c>
      <c r="U4069" s="5"/>
      <c r="V4069" s="5"/>
      <c r="W4069" s="94" t="str">
        <f t="shared" si="645"/>
        <v/>
      </c>
      <c r="X4069" s="94" t="str">
        <f t="shared" si="648"/>
        <v/>
      </c>
      <c r="Y4069" s="5"/>
      <c r="BK4069" s="8"/>
      <c r="BL4069" s="5"/>
      <c r="BM4069" s="5"/>
      <c r="BN4069" s="5"/>
      <c r="BO4069" s="5"/>
      <c r="BP4069" s="1"/>
      <c r="BQ4069" s="1"/>
      <c r="BR4069" s="1"/>
      <c r="BS4069" s="1"/>
      <c r="BT4069" s="1"/>
      <c r="BU4069" s="4"/>
      <c r="BV4069" s="1"/>
      <c r="BW4069" s="3"/>
      <c r="BX4069" s="4"/>
      <c r="BY4069" s="5"/>
      <c r="BZ4069" s="5"/>
      <c r="CA4069" s="5"/>
      <c r="CB4069" s="5"/>
      <c r="CC4069" s="5"/>
      <c r="CD4069" s="43"/>
    </row>
    <row r="4070" spans="1:82" x14ac:dyDescent="0.25">
      <c r="A4070" s="8"/>
      <c r="B4070" s="5"/>
      <c r="C4070" s="5"/>
      <c r="D4070" s="5"/>
      <c r="E4070" s="5"/>
      <c r="F4070" s="94" t="str">
        <f t="shared" si="639"/>
        <v/>
      </c>
      <c r="G4070" s="94" t="str">
        <f t="shared" si="640"/>
        <v/>
      </c>
      <c r="H4070" s="127" t="str">
        <f>IF(A4070&lt;&gt;"",IF(MID(C4070,1,1)="c",$AS$26,IF(MID(C4070,1,1)="r",$AS$41,IF(MID(C4070,1,1)="p",#REF!,#REF!))),"")</f>
        <v/>
      </c>
      <c r="I4070" s="92" t="str">
        <f t="shared" si="641"/>
        <v/>
      </c>
      <c r="J4070" s="92" t="str">
        <f t="shared" si="642"/>
        <v/>
      </c>
      <c r="K4070" s="92" t="str">
        <f t="shared" si="643"/>
        <v/>
      </c>
      <c r="L4070" s="92" t="str">
        <f t="shared" si="644"/>
        <v/>
      </c>
      <c r="M4070" s="95" t="str">
        <f>IF(A4070&lt;&gt;"",IF(MID(C4070,1,1)="c",SigmaEpsConcrete(I4070,$AN$30:$AN$33,$AR$30:$AR$33,$AS$26,$AS$27,$AS$28,$AQ$20,$AU$19),""),"")</f>
        <v/>
      </c>
      <c r="N4070" s="95" t="str">
        <f>IF(A4070&lt;&gt;"",IF(MID(C4070,1,1)="r",SigmaEpsReinf(J4070,$AS$42:$AS$43,$AS$41,$AS$39,$AS$40,$AQ$38),""),"")</f>
        <v/>
      </c>
      <c r="Q4070" s="92" t="str">
        <f t="shared" si="646"/>
        <v/>
      </c>
      <c r="R4070" s="92" t="str">
        <f t="shared" si="647"/>
        <v/>
      </c>
      <c r="U4070" s="5"/>
      <c r="V4070" s="5"/>
      <c r="W4070" s="94" t="str">
        <f t="shared" si="645"/>
        <v/>
      </c>
      <c r="X4070" s="94" t="str">
        <f t="shared" si="648"/>
        <v/>
      </c>
      <c r="Y4070" s="5"/>
      <c r="BK4070" s="8"/>
      <c r="BL4070" s="5"/>
      <c r="BM4070" s="5"/>
      <c r="BN4070" s="5"/>
      <c r="BO4070" s="5"/>
      <c r="BP4070" s="1"/>
      <c r="BQ4070" s="1"/>
      <c r="BR4070" s="1"/>
      <c r="BS4070" s="1"/>
      <c r="BT4070" s="1"/>
      <c r="BU4070" s="4"/>
      <c r="BV4070" s="1"/>
      <c r="BW4070" s="3"/>
      <c r="BX4070" s="4"/>
      <c r="BY4070" s="5"/>
      <c r="BZ4070" s="5"/>
      <c r="CA4070" s="5"/>
      <c r="CB4070" s="5"/>
      <c r="CC4070" s="5"/>
      <c r="CD4070" s="43"/>
    </row>
    <row r="4071" spans="1:82" x14ac:dyDescent="0.25">
      <c r="A4071" s="8"/>
      <c r="B4071" s="5"/>
      <c r="C4071" s="5"/>
      <c r="D4071" s="5"/>
      <c r="E4071" s="5"/>
      <c r="F4071" s="94" t="str">
        <f t="shared" si="639"/>
        <v/>
      </c>
      <c r="G4071" s="94" t="str">
        <f t="shared" si="640"/>
        <v/>
      </c>
      <c r="H4071" s="127" t="str">
        <f>IF(A4071&lt;&gt;"",IF(MID(C4071,1,1)="c",$AS$26,IF(MID(C4071,1,1)="r",$AS$41,IF(MID(C4071,1,1)="p",#REF!,#REF!))),"")</f>
        <v/>
      </c>
      <c r="I4071" s="92" t="str">
        <f t="shared" si="641"/>
        <v/>
      </c>
      <c r="J4071" s="92" t="str">
        <f t="shared" si="642"/>
        <v/>
      </c>
      <c r="K4071" s="92" t="str">
        <f t="shared" si="643"/>
        <v/>
      </c>
      <c r="L4071" s="92" t="str">
        <f t="shared" si="644"/>
        <v/>
      </c>
      <c r="M4071" s="95" t="str">
        <f>IF(A4071&lt;&gt;"",IF(MID(C4071,1,1)="c",SigmaEpsConcrete(I4071,$AN$30:$AN$33,$AR$30:$AR$33,$AS$26,$AS$27,$AS$28,$AQ$20,$AU$19),""),"")</f>
        <v/>
      </c>
      <c r="N4071" s="95" t="str">
        <f>IF(A4071&lt;&gt;"",IF(MID(C4071,1,1)="r",SigmaEpsReinf(J4071,$AS$42:$AS$43,$AS$41,$AS$39,$AS$40,$AQ$38),""),"")</f>
        <v/>
      </c>
      <c r="Q4071" s="92" t="str">
        <f t="shared" si="646"/>
        <v/>
      </c>
      <c r="R4071" s="92" t="str">
        <f t="shared" si="647"/>
        <v/>
      </c>
      <c r="U4071" s="5"/>
      <c r="V4071" s="5"/>
      <c r="W4071" s="94" t="str">
        <f t="shared" si="645"/>
        <v/>
      </c>
      <c r="X4071" s="94" t="str">
        <f t="shared" si="648"/>
        <v/>
      </c>
      <c r="Y4071" s="5"/>
      <c r="BK4071" s="8"/>
      <c r="BL4071" s="5"/>
      <c r="BM4071" s="5"/>
      <c r="BN4071" s="5"/>
      <c r="BO4071" s="5"/>
      <c r="BP4071" s="1"/>
      <c r="BQ4071" s="1"/>
      <c r="BR4071" s="1"/>
      <c r="BS4071" s="1"/>
      <c r="BT4071" s="1"/>
      <c r="BU4071" s="4"/>
      <c r="BV4071" s="1"/>
      <c r="BW4071" s="3"/>
      <c r="BX4071" s="4"/>
      <c r="BY4071" s="5"/>
      <c r="BZ4071" s="5"/>
      <c r="CA4071" s="5"/>
      <c r="CB4071" s="5"/>
      <c r="CC4071" s="5"/>
      <c r="CD4071" s="43"/>
    </row>
    <row r="4072" spans="1:82" x14ac:dyDescent="0.25">
      <c r="A4072" s="8"/>
      <c r="B4072" s="5"/>
      <c r="C4072" s="5"/>
      <c r="D4072" s="5"/>
      <c r="E4072" s="5"/>
      <c r="F4072" s="94" t="str">
        <f t="shared" si="639"/>
        <v/>
      </c>
      <c r="G4072" s="94" t="str">
        <f t="shared" si="640"/>
        <v/>
      </c>
      <c r="H4072" s="127" t="str">
        <f>IF(A4072&lt;&gt;"",IF(MID(C4072,1,1)="c",$AS$26,IF(MID(C4072,1,1)="r",$AS$41,IF(MID(C4072,1,1)="p",#REF!,#REF!))),"")</f>
        <v/>
      </c>
      <c r="I4072" s="92" t="str">
        <f t="shared" si="641"/>
        <v/>
      </c>
      <c r="J4072" s="92" t="str">
        <f t="shared" si="642"/>
        <v/>
      </c>
      <c r="K4072" s="92" t="str">
        <f t="shared" si="643"/>
        <v/>
      </c>
      <c r="L4072" s="92" t="str">
        <f t="shared" si="644"/>
        <v/>
      </c>
      <c r="M4072" s="95" t="str">
        <f>IF(A4072&lt;&gt;"",IF(MID(C4072,1,1)="c",SigmaEpsConcrete(I4072,$AN$30:$AN$33,$AR$30:$AR$33,$AS$26,$AS$27,$AS$28,$AQ$20,$AU$19),""),"")</f>
        <v/>
      </c>
      <c r="N4072" s="95" t="str">
        <f>IF(A4072&lt;&gt;"",IF(MID(C4072,1,1)="r",SigmaEpsReinf(J4072,$AS$42:$AS$43,$AS$41,$AS$39,$AS$40,$AQ$38),""),"")</f>
        <v/>
      </c>
      <c r="Q4072" s="92" t="str">
        <f t="shared" si="646"/>
        <v/>
      </c>
      <c r="R4072" s="92" t="str">
        <f t="shared" si="647"/>
        <v/>
      </c>
      <c r="U4072" s="5"/>
      <c r="V4072" s="5"/>
      <c r="W4072" s="94" t="str">
        <f t="shared" si="645"/>
        <v/>
      </c>
      <c r="X4072" s="94" t="str">
        <f t="shared" si="648"/>
        <v/>
      </c>
      <c r="Y4072" s="5"/>
      <c r="BK4072" s="8"/>
      <c r="BL4072" s="5"/>
      <c r="BM4072" s="5"/>
      <c r="BN4072" s="5"/>
      <c r="BO4072" s="5"/>
      <c r="BP4072" s="1"/>
      <c r="BQ4072" s="1"/>
      <c r="BR4072" s="1"/>
      <c r="BS4072" s="1"/>
      <c r="BT4072" s="1"/>
      <c r="BU4072" s="4"/>
      <c r="BV4072" s="1"/>
      <c r="BW4072" s="3"/>
      <c r="BX4072" s="4"/>
      <c r="BY4072" s="5"/>
      <c r="BZ4072" s="5"/>
      <c r="CA4072" s="5"/>
      <c r="CB4072" s="5"/>
      <c r="CC4072" s="5"/>
      <c r="CD4072" s="43"/>
    </row>
    <row r="4073" spans="1:82" x14ac:dyDescent="0.25">
      <c r="A4073" s="8"/>
      <c r="B4073" s="5"/>
      <c r="C4073" s="5"/>
      <c r="D4073" s="5"/>
      <c r="E4073" s="5"/>
      <c r="F4073" s="94" t="str">
        <f t="shared" si="639"/>
        <v/>
      </c>
      <c r="G4073" s="94" t="str">
        <f t="shared" si="640"/>
        <v/>
      </c>
      <c r="H4073" s="127" t="str">
        <f>IF(A4073&lt;&gt;"",IF(MID(C4073,1,1)="c",$AS$26,IF(MID(C4073,1,1)="r",$AS$41,IF(MID(C4073,1,1)="p",#REF!,#REF!))),"")</f>
        <v/>
      </c>
      <c r="I4073" s="92" t="str">
        <f t="shared" si="641"/>
        <v/>
      </c>
      <c r="J4073" s="92" t="str">
        <f t="shared" si="642"/>
        <v/>
      </c>
      <c r="K4073" s="92" t="str">
        <f t="shared" si="643"/>
        <v/>
      </c>
      <c r="L4073" s="92" t="str">
        <f t="shared" si="644"/>
        <v/>
      </c>
      <c r="M4073" s="95" t="str">
        <f>IF(A4073&lt;&gt;"",IF(MID(C4073,1,1)="c",SigmaEpsConcrete(I4073,$AN$30:$AN$33,$AR$30:$AR$33,$AS$26,$AS$27,$AS$28,$AQ$20,$AU$19),""),"")</f>
        <v/>
      </c>
      <c r="N4073" s="95" t="str">
        <f>IF(A4073&lt;&gt;"",IF(MID(C4073,1,1)="r",SigmaEpsReinf(J4073,$AS$42:$AS$43,$AS$41,$AS$39,$AS$40,$AQ$38),""),"")</f>
        <v/>
      </c>
      <c r="Q4073" s="92" t="str">
        <f t="shared" si="646"/>
        <v/>
      </c>
      <c r="R4073" s="92" t="str">
        <f t="shared" si="647"/>
        <v/>
      </c>
      <c r="U4073" s="5"/>
      <c r="V4073" s="5"/>
      <c r="W4073" s="94" t="str">
        <f t="shared" si="645"/>
        <v/>
      </c>
      <c r="X4073" s="94" t="str">
        <f t="shared" si="648"/>
        <v/>
      </c>
      <c r="Y4073" s="5"/>
      <c r="BK4073" s="8"/>
      <c r="BL4073" s="5"/>
      <c r="BM4073" s="5"/>
      <c r="BN4073" s="5"/>
      <c r="BO4073" s="5"/>
      <c r="BP4073" s="1"/>
      <c r="BQ4073" s="1"/>
      <c r="BR4073" s="1"/>
      <c r="BS4073" s="1"/>
      <c r="BT4073" s="1"/>
      <c r="BU4073" s="4"/>
      <c r="BV4073" s="1"/>
      <c r="BW4073" s="3"/>
      <c r="BX4073" s="4"/>
      <c r="BY4073" s="5"/>
      <c r="BZ4073" s="5"/>
      <c r="CA4073" s="5"/>
      <c r="CB4073" s="5"/>
      <c r="CC4073" s="5"/>
      <c r="CD4073" s="43"/>
    </row>
    <row r="4074" spans="1:82" x14ac:dyDescent="0.25">
      <c r="A4074" s="8"/>
      <c r="B4074" s="5"/>
      <c r="C4074" s="5"/>
      <c r="D4074" s="5"/>
      <c r="E4074" s="5"/>
      <c r="F4074" s="94" t="str">
        <f t="shared" si="639"/>
        <v/>
      </c>
      <c r="G4074" s="94" t="str">
        <f t="shared" si="640"/>
        <v/>
      </c>
      <c r="H4074" s="127" t="str">
        <f>IF(A4074&lt;&gt;"",IF(MID(C4074,1,1)="c",$AS$26,IF(MID(C4074,1,1)="r",$AS$41,IF(MID(C4074,1,1)="p",#REF!,#REF!))),"")</f>
        <v/>
      </c>
      <c r="I4074" s="92" t="str">
        <f t="shared" si="641"/>
        <v/>
      </c>
      <c r="J4074" s="92" t="str">
        <f t="shared" si="642"/>
        <v/>
      </c>
      <c r="K4074" s="92" t="str">
        <f t="shared" si="643"/>
        <v/>
      </c>
      <c r="L4074" s="92" t="str">
        <f t="shared" si="644"/>
        <v/>
      </c>
      <c r="M4074" s="95" t="str">
        <f>IF(A4074&lt;&gt;"",IF(MID(C4074,1,1)="c",SigmaEpsConcrete(I4074,$AN$30:$AN$33,$AR$30:$AR$33,$AS$26,$AS$27,$AS$28,$AQ$20,$AU$19),""),"")</f>
        <v/>
      </c>
      <c r="N4074" s="95" t="str">
        <f>IF(A4074&lt;&gt;"",IF(MID(C4074,1,1)="r",SigmaEpsReinf(J4074,$AS$42:$AS$43,$AS$41,$AS$39,$AS$40,$AQ$38),""),"")</f>
        <v/>
      </c>
      <c r="Q4074" s="92" t="str">
        <f t="shared" si="646"/>
        <v/>
      </c>
      <c r="R4074" s="92" t="str">
        <f t="shared" si="647"/>
        <v/>
      </c>
      <c r="U4074" s="5"/>
      <c r="V4074" s="5"/>
      <c r="W4074" s="94" t="str">
        <f t="shared" si="645"/>
        <v/>
      </c>
      <c r="X4074" s="94" t="str">
        <f t="shared" si="648"/>
        <v/>
      </c>
      <c r="Y4074" s="5"/>
      <c r="BK4074" s="8"/>
      <c r="BL4074" s="5"/>
      <c r="BM4074" s="5"/>
      <c r="BN4074" s="5"/>
      <c r="BO4074" s="5"/>
      <c r="BP4074" s="1"/>
      <c r="BQ4074" s="1"/>
      <c r="BR4074" s="1"/>
      <c r="BS4074" s="1"/>
      <c r="BT4074" s="1"/>
      <c r="BU4074" s="4"/>
      <c r="BV4074" s="1"/>
      <c r="BW4074" s="3"/>
      <c r="BX4074" s="4"/>
      <c r="BY4074" s="5"/>
      <c r="BZ4074" s="5"/>
      <c r="CA4074" s="5"/>
      <c r="CB4074" s="5"/>
      <c r="CC4074" s="5"/>
      <c r="CD4074" s="43"/>
    </row>
    <row r="4075" spans="1:82" x14ac:dyDescent="0.25">
      <c r="A4075" s="8"/>
      <c r="B4075" s="5"/>
      <c r="C4075" s="5"/>
      <c r="D4075" s="5"/>
      <c r="E4075" s="5"/>
      <c r="F4075" s="94" t="str">
        <f t="shared" si="639"/>
        <v/>
      </c>
      <c r="G4075" s="94" t="str">
        <f t="shared" si="640"/>
        <v/>
      </c>
      <c r="H4075" s="127" t="str">
        <f>IF(A4075&lt;&gt;"",IF(MID(C4075,1,1)="c",$AS$26,IF(MID(C4075,1,1)="r",$AS$41,IF(MID(C4075,1,1)="p",#REF!,#REF!))),"")</f>
        <v/>
      </c>
      <c r="I4075" s="92" t="str">
        <f t="shared" si="641"/>
        <v/>
      </c>
      <c r="J4075" s="92" t="str">
        <f t="shared" si="642"/>
        <v/>
      </c>
      <c r="K4075" s="92" t="str">
        <f t="shared" si="643"/>
        <v/>
      </c>
      <c r="L4075" s="92" t="str">
        <f t="shared" si="644"/>
        <v/>
      </c>
      <c r="M4075" s="95" t="str">
        <f>IF(A4075&lt;&gt;"",IF(MID(C4075,1,1)="c",SigmaEpsConcrete(I4075,$AN$30:$AN$33,$AR$30:$AR$33,$AS$26,$AS$27,$AS$28,$AQ$20,$AU$19),""),"")</f>
        <v/>
      </c>
      <c r="N4075" s="95" t="str">
        <f>IF(A4075&lt;&gt;"",IF(MID(C4075,1,1)="r",SigmaEpsReinf(J4075,$AS$42:$AS$43,$AS$41,$AS$39,$AS$40,$AQ$38),""),"")</f>
        <v/>
      </c>
      <c r="Q4075" s="92" t="str">
        <f t="shared" si="646"/>
        <v/>
      </c>
      <c r="R4075" s="92" t="str">
        <f t="shared" si="647"/>
        <v/>
      </c>
      <c r="U4075" s="5"/>
      <c r="V4075" s="5"/>
      <c r="W4075" s="94" t="str">
        <f t="shared" si="645"/>
        <v/>
      </c>
      <c r="X4075" s="94" t="str">
        <f t="shared" si="648"/>
        <v/>
      </c>
      <c r="Y4075" s="5"/>
      <c r="BK4075" s="8"/>
      <c r="BL4075" s="5"/>
      <c r="BM4075" s="5"/>
      <c r="BN4075" s="5"/>
      <c r="BO4075" s="5"/>
      <c r="BP4075" s="1"/>
      <c r="BQ4075" s="1"/>
      <c r="BR4075" s="1"/>
      <c r="BS4075" s="1"/>
      <c r="BT4075" s="1"/>
      <c r="BU4075" s="4"/>
      <c r="BV4075" s="1"/>
      <c r="BW4075" s="3"/>
      <c r="BX4075" s="4"/>
      <c r="BY4075" s="5"/>
      <c r="BZ4075" s="5"/>
      <c r="CA4075" s="5"/>
      <c r="CB4075" s="5"/>
      <c r="CC4075" s="5"/>
      <c r="CD4075" s="43"/>
    </row>
    <row r="4076" spans="1:82" x14ac:dyDescent="0.25">
      <c r="A4076" s="8"/>
      <c r="B4076" s="5"/>
      <c r="C4076" s="5"/>
      <c r="D4076" s="5"/>
      <c r="E4076" s="5"/>
      <c r="F4076" s="94" t="str">
        <f t="shared" si="639"/>
        <v/>
      </c>
      <c r="G4076" s="94" t="str">
        <f t="shared" si="640"/>
        <v/>
      </c>
      <c r="H4076" s="127" t="str">
        <f>IF(A4076&lt;&gt;"",IF(MID(C4076,1,1)="c",$AS$26,IF(MID(C4076,1,1)="r",$AS$41,IF(MID(C4076,1,1)="p",#REF!,#REF!))),"")</f>
        <v/>
      </c>
      <c r="I4076" s="92" t="str">
        <f t="shared" si="641"/>
        <v/>
      </c>
      <c r="J4076" s="92" t="str">
        <f t="shared" si="642"/>
        <v/>
      </c>
      <c r="K4076" s="92" t="str">
        <f t="shared" si="643"/>
        <v/>
      </c>
      <c r="L4076" s="92" t="str">
        <f t="shared" si="644"/>
        <v/>
      </c>
      <c r="M4076" s="95" t="str">
        <f>IF(A4076&lt;&gt;"",IF(MID(C4076,1,1)="c",SigmaEpsConcrete(I4076,$AN$30:$AN$33,$AR$30:$AR$33,$AS$26,$AS$27,$AS$28,$AQ$20,$AU$19),""),"")</f>
        <v/>
      </c>
      <c r="N4076" s="95" t="str">
        <f>IF(A4076&lt;&gt;"",IF(MID(C4076,1,1)="r",SigmaEpsReinf(J4076,$AS$42:$AS$43,$AS$41,$AS$39,$AS$40,$AQ$38),""),"")</f>
        <v/>
      </c>
      <c r="Q4076" s="92" t="str">
        <f t="shared" si="646"/>
        <v/>
      </c>
      <c r="R4076" s="92" t="str">
        <f t="shared" si="647"/>
        <v/>
      </c>
      <c r="U4076" s="5"/>
      <c r="V4076" s="5"/>
      <c r="W4076" s="94" t="str">
        <f t="shared" si="645"/>
        <v/>
      </c>
      <c r="X4076" s="94" t="str">
        <f t="shared" si="648"/>
        <v/>
      </c>
      <c r="Y4076" s="5"/>
      <c r="BK4076" s="8"/>
      <c r="BL4076" s="5"/>
      <c r="BM4076" s="5"/>
      <c r="BN4076" s="5"/>
      <c r="BO4076" s="5"/>
      <c r="BP4076" s="1"/>
      <c r="BQ4076" s="1"/>
      <c r="BR4076" s="1"/>
      <c r="BS4076" s="1"/>
      <c r="BT4076" s="1"/>
      <c r="BU4076" s="4"/>
      <c r="BV4076" s="1"/>
      <c r="BW4076" s="3"/>
      <c r="BX4076" s="4"/>
      <c r="BY4076" s="5"/>
      <c r="BZ4076" s="5"/>
      <c r="CA4076" s="5"/>
      <c r="CB4076" s="5"/>
      <c r="CC4076" s="5"/>
      <c r="CD4076" s="43"/>
    </row>
    <row r="4077" spans="1:82" x14ac:dyDescent="0.25">
      <c r="A4077" s="8"/>
      <c r="B4077" s="5"/>
      <c r="C4077" s="5"/>
      <c r="D4077" s="5"/>
      <c r="E4077" s="5"/>
      <c r="F4077" s="94" t="str">
        <f t="shared" si="639"/>
        <v/>
      </c>
      <c r="G4077" s="94" t="str">
        <f t="shared" si="640"/>
        <v/>
      </c>
      <c r="H4077" s="127" t="str">
        <f>IF(A4077&lt;&gt;"",IF(MID(C4077,1,1)="c",$AS$26,IF(MID(C4077,1,1)="r",$AS$41,IF(MID(C4077,1,1)="p",#REF!,#REF!))),"")</f>
        <v/>
      </c>
      <c r="I4077" s="92" t="str">
        <f t="shared" si="641"/>
        <v/>
      </c>
      <c r="J4077" s="92" t="str">
        <f t="shared" si="642"/>
        <v/>
      </c>
      <c r="K4077" s="92" t="str">
        <f t="shared" si="643"/>
        <v/>
      </c>
      <c r="L4077" s="92" t="str">
        <f t="shared" si="644"/>
        <v/>
      </c>
      <c r="M4077" s="95" t="str">
        <f>IF(A4077&lt;&gt;"",IF(MID(C4077,1,1)="c",SigmaEpsConcrete(I4077,$AN$30:$AN$33,$AR$30:$AR$33,$AS$26,$AS$27,$AS$28,$AQ$20,$AU$19),""),"")</f>
        <v/>
      </c>
      <c r="N4077" s="95" t="str">
        <f>IF(A4077&lt;&gt;"",IF(MID(C4077,1,1)="r",SigmaEpsReinf(J4077,$AS$42:$AS$43,$AS$41,$AS$39,$AS$40,$AQ$38),""),"")</f>
        <v/>
      </c>
      <c r="Q4077" s="92" t="str">
        <f t="shared" si="646"/>
        <v/>
      </c>
      <c r="R4077" s="92" t="str">
        <f t="shared" si="647"/>
        <v/>
      </c>
      <c r="U4077" s="5"/>
      <c r="V4077" s="5"/>
      <c r="W4077" s="94" t="str">
        <f t="shared" si="645"/>
        <v/>
      </c>
      <c r="X4077" s="94" t="str">
        <f t="shared" si="648"/>
        <v/>
      </c>
      <c r="Y4077" s="5"/>
      <c r="BK4077" s="8"/>
      <c r="BL4077" s="5"/>
      <c r="BM4077" s="5"/>
      <c r="BN4077" s="5"/>
      <c r="BO4077" s="5"/>
      <c r="BP4077" s="1"/>
      <c r="BQ4077" s="1"/>
      <c r="BR4077" s="1"/>
      <c r="BS4077" s="1"/>
      <c r="BT4077" s="1"/>
      <c r="BU4077" s="4"/>
      <c r="BV4077" s="1"/>
      <c r="BW4077" s="3"/>
      <c r="BX4077" s="4"/>
      <c r="BY4077" s="5"/>
      <c r="BZ4077" s="5"/>
      <c r="CA4077" s="5"/>
      <c r="CB4077" s="5"/>
      <c r="CC4077" s="5"/>
      <c r="CD4077" s="43"/>
    </row>
    <row r="4078" spans="1:82" x14ac:dyDescent="0.25">
      <c r="A4078" s="8"/>
      <c r="B4078" s="5"/>
      <c r="C4078" s="5"/>
      <c r="D4078" s="5"/>
      <c r="E4078" s="5"/>
      <c r="F4078" s="94" t="str">
        <f t="shared" si="639"/>
        <v/>
      </c>
      <c r="G4078" s="94" t="str">
        <f t="shared" si="640"/>
        <v/>
      </c>
      <c r="H4078" s="127" t="str">
        <f>IF(A4078&lt;&gt;"",IF(MID(C4078,1,1)="c",$AS$26,IF(MID(C4078,1,1)="r",$AS$41,IF(MID(C4078,1,1)="p",#REF!,#REF!))),"")</f>
        <v/>
      </c>
      <c r="I4078" s="92" t="str">
        <f t="shared" si="641"/>
        <v/>
      </c>
      <c r="J4078" s="92" t="str">
        <f t="shared" si="642"/>
        <v/>
      </c>
      <c r="K4078" s="92" t="str">
        <f t="shared" si="643"/>
        <v/>
      </c>
      <c r="L4078" s="92" t="str">
        <f t="shared" si="644"/>
        <v/>
      </c>
      <c r="M4078" s="95" t="str">
        <f>IF(A4078&lt;&gt;"",IF(MID(C4078,1,1)="c",SigmaEpsConcrete(I4078,$AN$30:$AN$33,$AR$30:$AR$33,$AS$26,$AS$27,$AS$28,$AQ$20,$AU$19),""),"")</f>
        <v/>
      </c>
      <c r="N4078" s="95" t="str">
        <f>IF(A4078&lt;&gt;"",IF(MID(C4078,1,1)="r",SigmaEpsReinf(J4078,$AS$42:$AS$43,$AS$41,$AS$39,$AS$40,$AQ$38),""),"")</f>
        <v/>
      </c>
      <c r="Q4078" s="92" t="str">
        <f t="shared" si="646"/>
        <v/>
      </c>
      <c r="R4078" s="92" t="str">
        <f t="shared" si="647"/>
        <v/>
      </c>
      <c r="U4078" s="5"/>
      <c r="V4078" s="5"/>
      <c r="W4078" s="94" t="str">
        <f t="shared" si="645"/>
        <v/>
      </c>
      <c r="X4078" s="94" t="str">
        <f t="shared" si="648"/>
        <v/>
      </c>
      <c r="Y4078" s="5"/>
      <c r="BK4078" s="8"/>
      <c r="BL4078" s="5"/>
      <c r="BM4078" s="5"/>
      <c r="BN4078" s="5"/>
      <c r="BO4078" s="5"/>
      <c r="BP4078" s="1"/>
      <c r="BQ4078" s="1"/>
      <c r="BR4078" s="1"/>
      <c r="BS4078" s="1"/>
      <c r="BT4078" s="1"/>
      <c r="BU4078" s="4"/>
      <c r="BV4078" s="1"/>
      <c r="BW4078" s="3"/>
      <c r="BX4078" s="4"/>
      <c r="BY4078" s="5"/>
      <c r="BZ4078" s="5"/>
      <c r="CA4078" s="5"/>
      <c r="CB4078" s="5"/>
      <c r="CC4078" s="5"/>
      <c r="CD4078" s="43"/>
    </row>
    <row r="4079" spans="1:82" x14ac:dyDescent="0.25">
      <c r="A4079" s="8"/>
      <c r="B4079" s="5"/>
      <c r="C4079" s="5"/>
      <c r="D4079" s="5"/>
      <c r="E4079" s="5"/>
      <c r="F4079" s="94" t="str">
        <f t="shared" si="639"/>
        <v/>
      </c>
      <c r="G4079" s="94" t="str">
        <f t="shared" si="640"/>
        <v/>
      </c>
      <c r="H4079" s="127" t="str">
        <f>IF(A4079&lt;&gt;"",IF(MID(C4079,1,1)="c",$AS$26,IF(MID(C4079,1,1)="r",$AS$41,IF(MID(C4079,1,1)="p",#REF!,#REF!))),"")</f>
        <v/>
      </c>
      <c r="I4079" s="92" t="str">
        <f t="shared" si="641"/>
        <v/>
      </c>
      <c r="J4079" s="92" t="str">
        <f t="shared" si="642"/>
        <v/>
      </c>
      <c r="K4079" s="92" t="str">
        <f t="shared" si="643"/>
        <v/>
      </c>
      <c r="L4079" s="92" t="str">
        <f t="shared" si="644"/>
        <v/>
      </c>
      <c r="M4079" s="95" t="str">
        <f>IF(A4079&lt;&gt;"",IF(MID(C4079,1,1)="c",SigmaEpsConcrete(I4079,$AN$30:$AN$33,$AR$30:$AR$33,$AS$26,$AS$27,$AS$28,$AQ$20,$AU$19),""),"")</f>
        <v/>
      </c>
      <c r="N4079" s="95" t="str">
        <f>IF(A4079&lt;&gt;"",IF(MID(C4079,1,1)="r",SigmaEpsReinf(J4079,$AS$42:$AS$43,$AS$41,$AS$39,$AS$40,$AQ$38),""),"")</f>
        <v/>
      </c>
      <c r="Q4079" s="92" t="str">
        <f t="shared" si="646"/>
        <v/>
      </c>
      <c r="R4079" s="92" t="str">
        <f t="shared" si="647"/>
        <v/>
      </c>
      <c r="U4079" s="5"/>
      <c r="V4079" s="5"/>
      <c r="W4079" s="94" t="str">
        <f t="shared" si="645"/>
        <v/>
      </c>
      <c r="X4079" s="94" t="str">
        <f t="shared" si="648"/>
        <v/>
      </c>
      <c r="Y4079" s="5"/>
      <c r="BK4079" s="8"/>
      <c r="BL4079" s="5"/>
      <c r="BM4079" s="5"/>
      <c r="BN4079" s="5"/>
      <c r="BO4079" s="5"/>
      <c r="BP4079" s="1"/>
      <c r="BQ4079" s="1"/>
      <c r="BR4079" s="1"/>
      <c r="BS4079" s="1"/>
      <c r="BT4079" s="1"/>
      <c r="BU4079" s="4"/>
      <c r="BV4079" s="1"/>
      <c r="BW4079" s="3"/>
      <c r="BX4079" s="4"/>
      <c r="BY4079" s="5"/>
      <c r="BZ4079" s="5"/>
      <c r="CA4079" s="5"/>
      <c r="CB4079" s="5"/>
      <c r="CC4079" s="5"/>
      <c r="CD4079" s="43"/>
    </row>
    <row r="4080" spans="1:82" x14ac:dyDescent="0.25">
      <c r="A4080" s="8"/>
      <c r="B4080" s="5"/>
      <c r="C4080" s="5"/>
      <c r="D4080" s="5"/>
      <c r="E4080" s="5"/>
      <c r="F4080" s="94" t="str">
        <f t="shared" si="639"/>
        <v/>
      </c>
      <c r="G4080" s="94" t="str">
        <f t="shared" si="640"/>
        <v/>
      </c>
      <c r="H4080" s="127" t="str">
        <f>IF(A4080&lt;&gt;"",IF(MID(C4080,1,1)="c",$AS$26,IF(MID(C4080,1,1)="r",$AS$41,IF(MID(C4080,1,1)="p",#REF!,#REF!))),"")</f>
        <v/>
      </c>
      <c r="I4080" s="92" t="str">
        <f t="shared" si="641"/>
        <v/>
      </c>
      <c r="J4080" s="92" t="str">
        <f t="shared" si="642"/>
        <v/>
      </c>
      <c r="K4080" s="92" t="str">
        <f t="shared" si="643"/>
        <v/>
      </c>
      <c r="L4080" s="92" t="str">
        <f t="shared" si="644"/>
        <v/>
      </c>
      <c r="M4080" s="95" t="str">
        <f>IF(A4080&lt;&gt;"",IF(MID(C4080,1,1)="c",SigmaEpsConcrete(I4080,$AN$30:$AN$33,$AR$30:$AR$33,$AS$26,$AS$27,$AS$28,$AQ$20,$AU$19),""),"")</f>
        <v/>
      </c>
      <c r="N4080" s="95" t="str">
        <f>IF(A4080&lt;&gt;"",IF(MID(C4080,1,1)="r",SigmaEpsReinf(J4080,$AS$42:$AS$43,$AS$41,$AS$39,$AS$40,$AQ$38),""),"")</f>
        <v/>
      </c>
      <c r="Q4080" s="92" t="str">
        <f t="shared" si="646"/>
        <v/>
      </c>
      <c r="R4080" s="92" t="str">
        <f t="shared" si="647"/>
        <v/>
      </c>
      <c r="U4080" s="5"/>
      <c r="V4080" s="5"/>
      <c r="W4080" s="94" t="str">
        <f t="shared" si="645"/>
        <v/>
      </c>
      <c r="X4080" s="94" t="str">
        <f t="shared" si="648"/>
        <v/>
      </c>
      <c r="Y4080" s="5"/>
      <c r="BK4080" s="8"/>
      <c r="BL4080" s="5"/>
      <c r="BM4080" s="5"/>
      <c r="BN4080" s="5"/>
      <c r="BO4080" s="5"/>
      <c r="BP4080" s="1"/>
      <c r="BQ4080" s="1"/>
      <c r="BR4080" s="1"/>
      <c r="BS4080" s="1"/>
      <c r="BT4080" s="1"/>
      <c r="BU4080" s="4"/>
      <c r="BV4080" s="1"/>
      <c r="BW4080" s="3"/>
      <c r="BX4080" s="4"/>
      <c r="BY4080" s="5"/>
      <c r="BZ4080" s="5"/>
      <c r="CA4080" s="5"/>
      <c r="CB4080" s="5"/>
      <c r="CC4080" s="5"/>
      <c r="CD4080" s="43"/>
    </row>
    <row r="4081" spans="1:82" x14ac:dyDescent="0.25">
      <c r="A4081" s="8"/>
      <c r="B4081" s="5"/>
      <c r="C4081" s="5"/>
      <c r="D4081" s="5"/>
      <c r="E4081" s="5"/>
      <c r="F4081" s="94" t="str">
        <f t="shared" si="639"/>
        <v/>
      </c>
      <c r="G4081" s="94" t="str">
        <f t="shared" si="640"/>
        <v/>
      </c>
      <c r="H4081" s="127" t="str">
        <f>IF(A4081&lt;&gt;"",IF(MID(C4081,1,1)="c",$AS$26,IF(MID(C4081,1,1)="r",$AS$41,IF(MID(C4081,1,1)="p",#REF!,#REF!))),"")</f>
        <v/>
      </c>
      <c r="I4081" s="92" t="str">
        <f t="shared" si="641"/>
        <v/>
      </c>
      <c r="J4081" s="92" t="str">
        <f t="shared" si="642"/>
        <v/>
      </c>
      <c r="K4081" s="92" t="str">
        <f t="shared" si="643"/>
        <v/>
      </c>
      <c r="L4081" s="92" t="str">
        <f t="shared" si="644"/>
        <v/>
      </c>
      <c r="M4081" s="95" t="str">
        <f>IF(A4081&lt;&gt;"",IF(MID(C4081,1,1)="c",SigmaEpsConcrete(I4081,$AN$30:$AN$33,$AR$30:$AR$33,$AS$26,$AS$27,$AS$28,$AQ$20,$AU$19),""),"")</f>
        <v/>
      </c>
      <c r="N4081" s="95" t="str">
        <f>IF(A4081&lt;&gt;"",IF(MID(C4081,1,1)="r",SigmaEpsReinf(J4081,$AS$42:$AS$43,$AS$41,$AS$39,$AS$40,$AQ$38),""),"")</f>
        <v/>
      </c>
      <c r="Q4081" s="92" t="str">
        <f t="shared" si="646"/>
        <v/>
      </c>
      <c r="R4081" s="92" t="str">
        <f t="shared" si="647"/>
        <v/>
      </c>
      <c r="U4081" s="5"/>
      <c r="V4081" s="5"/>
      <c r="W4081" s="94" t="str">
        <f t="shared" si="645"/>
        <v/>
      </c>
      <c r="X4081" s="94" t="str">
        <f t="shared" si="648"/>
        <v/>
      </c>
      <c r="Y4081" s="5"/>
      <c r="BK4081" s="8"/>
      <c r="BL4081" s="5"/>
      <c r="BM4081" s="5"/>
      <c r="BN4081" s="5"/>
      <c r="BO4081" s="5"/>
      <c r="BP4081" s="1"/>
      <c r="BQ4081" s="1"/>
      <c r="BR4081" s="1"/>
      <c r="BS4081" s="1"/>
      <c r="BT4081" s="1"/>
      <c r="BU4081" s="4"/>
      <c r="BV4081" s="1"/>
      <c r="BW4081" s="3"/>
      <c r="BX4081" s="4"/>
      <c r="BY4081" s="5"/>
      <c r="BZ4081" s="5"/>
      <c r="CA4081" s="5"/>
      <c r="CB4081" s="5"/>
      <c r="CC4081" s="5"/>
      <c r="CD4081" s="43"/>
    </row>
    <row r="4082" spans="1:82" x14ac:dyDescent="0.25">
      <c r="A4082" s="8"/>
      <c r="B4082" s="5"/>
      <c r="C4082" s="5"/>
      <c r="D4082" s="5"/>
      <c r="E4082" s="5"/>
      <c r="F4082" s="94" t="str">
        <f t="shared" si="639"/>
        <v/>
      </c>
      <c r="G4082" s="94" t="str">
        <f t="shared" si="640"/>
        <v/>
      </c>
      <c r="H4082" s="127" t="str">
        <f>IF(A4082&lt;&gt;"",IF(MID(C4082,1,1)="c",$AS$26,IF(MID(C4082,1,1)="r",$AS$41,IF(MID(C4082,1,1)="p",#REF!,#REF!))),"")</f>
        <v/>
      </c>
      <c r="I4082" s="92" t="str">
        <f t="shared" si="641"/>
        <v/>
      </c>
      <c r="J4082" s="92" t="str">
        <f t="shared" si="642"/>
        <v/>
      </c>
      <c r="K4082" s="92" t="str">
        <f t="shared" si="643"/>
        <v/>
      </c>
      <c r="L4082" s="92" t="str">
        <f t="shared" si="644"/>
        <v/>
      </c>
      <c r="M4082" s="95" t="str">
        <f>IF(A4082&lt;&gt;"",IF(MID(C4082,1,1)="c",SigmaEpsConcrete(I4082,$AN$30:$AN$33,$AR$30:$AR$33,$AS$26,$AS$27,$AS$28,$AQ$20,$AU$19),""),"")</f>
        <v/>
      </c>
      <c r="N4082" s="95" t="str">
        <f>IF(A4082&lt;&gt;"",IF(MID(C4082,1,1)="r",SigmaEpsReinf(J4082,$AS$42:$AS$43,$AS$41,$AS$39,$AS$40,$AQ$38),""),"")</f>
        <v/>
      </c>
      <c r="Q4082" s="92" t="str">
        <f t="shared" si="646"/>
        <v/>
      </c>
      <c r="R4082" s="92" t="str">
        <f t="shared" si="647"/>
        <v/>
      </c>
      <c r="U4082" s="5"/>
      <c r="V4082" s="5"/>
      <c r="W4082" s="94" t="str">
        <f t="shared" si="645"/>
        <v/>
      </c>
      <c r="X4082" s="94" t="str">
        <f t="shared" si="648"/>
        <v/>
      </c>
      <c r="Y4082" s="5"/>
      <c r="BK4082" s="8"/>
      <c r="BL4082" s="5"/>
      <c r="BM4082" s="5"/>
      <c r="BN4082" s="5"/>
      <c r="BO4082" s="5"/>
      <c r="BP4082" s="1"/>
      <c r="BQ4082" s="1"/>
      <c r="BR4082" s="1"/>
      <c r="BS4082" s="1"/>
      <c r="BT4082" s="1"/>
      <c r="BU4082" s="4"/>
      <c r="BV4082" s="1"/>
      <c r="BW4082" s="3"/>
      <c r="BX4082" s="4"/>
      <c r="BY4082" s="5"/>
      <c r="BZ4082" s="5"/>
      <c r="CA4082" s="5"/>
      <c r="CB4082" s="5"/>
      <c r="CC4082" s="5"/>
      <c r="CD4082" s="43"/>
    </row>
    <row r="4083" spans="1:82" x14ac:dyDescent="0.25">
      <c r="A4083" s="8"/>
      <c r="B4083" s="5"/>
      <c r="C4083" s="5"/>
      <c r="D4083" s="5"/>
      <c r="E4083" s="5"/>
      <c r="F4083" s="94" t="str">
        <f t="shared" si="639"/>
        <v/>
      </c>
      <c r="G4083" s="94" t="str">
        <f t="shared" si="640"/>
        <v/>
      </c>
      <c r="H4083" s="127" t="str">
        <f>IF(A4083&lt;&gt;"",IF(MID(C4083,1,1)="c",$AS$26,IF(MID(C4083,1,1)="r",$AS$41,IF(MID(C4083,1,1)="p",#REF!,#REF!))),"")</f>
        <v/>
      </c>
      <c r="I4083" s="92" t="str">
        <f t="shared" si="641"/>
        <v/>
      </c>
      <c r="J4083" s="92" t="str">
        <f t="shared" si="642"/>
        <v/>
      </c>
      <c r="K4083" s="92" t="str">
        <f t="shared" si="643"/>
        <v/>
      </c>
      <c r="L4083" s="92" t="str">
        <f t="shared" si="644"/>
        <v/>
      </c>
      <c r="M4083" s="95" t="str">
        <f>IF(A4083&lt;&gt;"",IF(MID(C4083,1,1)="c",SigmaEpsConcrete(I4083,$AN$30:$AN$33,$AR$30:$AR$33,$AS$26,$AS$27,$AS$28,$AQ$20,$AU$19),""),"")</f>
        <v/>
      </c>
      <c r="N4083" s="95" t="str">
        <f>IF(A4083&lt;&gt;"",IF(MID(C4083,1,1)="r",SigmaEpsReinf(J4083,$AS$42:$AS$43,$AS$41,$AS$39,$AS$40,$AQ$38),""),"")</f>
        <v/>
      </c>
      <c r="Q4083" s="92" t="str">
        <f t="shared" si="646"/>
        <v/>
      </c>
      <c r="R4083" s="92" t="str">
        <f t="shared" si="647"/>
        <v/>
      </c>
      <c r="U4083" s="5"/>
      <c r="V4083" s="5"/>
      <c r="W4083" s="94" t="str">
        <f t="shared" si="645"/>
        <v/>
      </c>
      <c r="X4083" s="94" t="str">
        <f t="shared" si="648"/>
        <v/>
      </c>
      <c r="Y4083" s="5"/>
      <c r="BK4083" s="8"/>
      <c r="BL4083" s="5"/>
      <c r="BM4083" s="5"/>
      <c r="BN4083" s="5"/>
      <c r="BO4083" s="5"/>
      <c r="BP4083" s="1"/>
      <c r="BQ4083" s="1"/>
      <c r="BR4083" s="1"/>
      <c r="BS4083" s="1"/>
      <c r="BT4083" s="1"/>
      <c r="BU4083" s="4"/>
      <c r="BV4083" s="1"/>
      <c r="BW4083" s="3"/>
      <c r="BX4083" s="4"/>
      <c r="BY4083" s="5"/>
      <c r="BZ4083" s="5"/>
      <c r="CA4083" s="5"/>
      <c r="CB4083" s="5"/>
      <c r="CC4083" s="5"/>
      <c r="CD4083" s="43"/>
    </row>
    <row r="4084" spans="1:82" x14ac:dyDescent="0.25">
      <c r="A4084" s="8"/>
      <c r="B4084" s="5"/>
      <c r="C4084" s="5"/>
      <c r="D4084" s="5"/>
      <c r="E4084" s="5"/>
      <c r="F4084" s="94" t="str">
        <f t="shared" si="639"/>
        <v/>
      </c>
      <c r="G4084" s="94" t="str">
        <f t="shared" si="640"/>
        <v/>
      </c>
      <c r="H4084" s="127" t="str">
        <f>IF(A4084&lt;&gt;"",IF(MID(C4084,1,1)="c",$AS$26,IF(MID(C4084,1,1)="r",$AS$41,IF(MID(C4084,1,1)="p",#REF!,#REF!))),"")</f>
        <v/>
      </c>
      <c r="I4084" s="92" t="str">
        <f t="shared" si="641"/>
        <v/>
      </c>
      <c r="J4084" s="92" t="str">
        <f t="shared" si="642"/>
        <v/>
      </c>
      <c r="K4084" s="92" t="str">
        <f t="shared" si="643"/>
        <v/>
      </c>
      <c r="L4084" s="92" t="str">
        <f t="shared" si="644"/>
        <v/>
      </c>
      <c r="M4084" s="95" t="str">
        <f>IF(A4084&lt;&gt;"",IF(MID(C4084,1,1)="c",SigmaEpsConcrete(I4084,$AN$30:$AN$33,$AR$30:$AR$33,$AS$26,$AS$27,$AS$28,$AQ$20,$AU$19),""),"")</f>
        <v/>
      </c>
      <c r="N4084" s="95" t="str">
        <f>IF(A4084&lt;&gt;"",IF(MID(C4084,1,1)="r",SigmaEpsReinf(J4084,$AS$42:$AS$43,$AS$41,$AS$39,$AS$40,$AQ$38),""),"")</f>
        <v/>
      </c>
      <c r="Q4084" s="92" t="str">
        <f t="shared" si="646"/>
        <v/>
      </c>
      <c r="R4084" s="92" t="str">
        <f t="shared" si="647"/>
        <v/>
      </c>
      <c r="U4084" s="5"/>
      <c r="V4084" s="5"/>
      <c r="W4084" s="94" t="str">
        <f t="shared" si="645"/>
        <v/>
      </c>
      <c r="X4084" s="94" t="str">
        <f t="shared" si="648"/>
        <v/>
      </c>
      <c r="Y4084" s="5"/>
      <c r="BK4084" s="8"/>
      <c r="BL4084" s="5"/>
      <c r="BM4084" s="5"/>
      <c r="BN4084" s="5"/>
      <c r="BO4084" s="5"/>
      <c r="BP4084" s="1"/>
      <c r="BQ4084" s="1"/>
      <c r="BR4084" s="1"/>
      <c r="BS4084" s="1"/>
      <c r="BT4084" s="1"/>
      <c r="BU4084" s="4"/>
      <c r="BV4084" s="1"/>
      <c r="BW4084" s="3"/>
      <c r="BX4084" s="4"/>
      <c r="BY4084" s="5"/>
      <c r="BZ4084" s="5"/>
      <c r="CA4084" s="5"/>
      <c r="CB4084" s="5"/>
      <c r="CC4084" s="5"/>
      <c r="CD4084" s="43"/>
    </row>
    <row r="4085" spans="1:82" x14ac:dyDescent="0.25">
      <c r="A4085" s="8"/>
      <c r="B4085" s="5"/>
      <c r="C4085" s="5"/>
      <c r="D4085" s="5"/>
      <c r="E4085" s="5"/>
      <c r="F4085" s="94" t="str">
        <f t="shared" si="639"/>
        <v/>
      </c>
      <c r="G4085" s="94" t="str">
        <f t="shared" si="640"/>
        <v/>
      </c>
      <c r="H4085" s="127" t="str">
        <f>IF(A4085&lt;&gt;"",IF(MID(C4085,1,1)="c",$AS$26,IF(MID(C4085,1,1)="r",$AS$41,IF(MID(C4085,1,1)="p",#REF!,#REF!))),"")</f>
        <v/>
      </c>
      <c r="I4085" s="92" t="str">
        <f t="shared" si="641"/>
        <v/>
      </c>
      <c r="J4085" s="92" t="str">
        <f t="shared" si="642"/>
        <v/>
      </c>
      <c r="K4085" s="92" t="str">
        <f t="shared" si="643"/>
        <v/>
      </c>
      <c r="L4085" s="92" t="str">
        <f t="shared" si="644"/>
        <v/>
      </c>
      <c r="M4085" s="95" t="str">
        <f>IF(A4085&lt;&gt;"",IF(MID(C4085,1,1)="c",SigmaEpsConcrete(I4085,$AN$30:$AN$33,$AR$30:$AR$33,$AS$26,$AS$27,$AS$28,$AQ$20,$AU$19),""),"")</f>
        <v/>
      </c>
      <c r="N4085" s="95" t="str">
        <f>IF(A4085&lt;&gt;"",IF(MID(C4085,1,1)="r",SigmaEpsReinf(J4085,$AS$42:$AS$43,$AS$41,$AS$39,$AS$40,$AQ$38),""),"")</f>
        <v/>
      </c>
      <c r="Q4085" s="92" t="str">
        <f t="shared" si="646"/>
        <v/>
      </c>
      <c r="R4085" s="92" t="str">
        <f t="shared" si="647"/>
        <v/>
      </c>
      <c r="U4085" s="5"/>
      <c r="V4085" s="5"/>
      <c r="W4085" s="94" t="str">
        <f t="shared" si="645"/>
        <v/>
      </c>
      <c r="X4085" s="94" t="str">
        <f t="shared" si="648"/>
        <v/>
      </c>
      <c r="Y4085" s="5"/>
      <c r="BK4085" s="8"/>
      <c r="BL4085" s="5"/>
      <c r="BM4085" s="5"/>
      <c r="BN4085" s="5"/>
      <c r="BO4085" s="5"/>
      <c r="BP4085" s="1"/>
      <c r="BQ4085" s="1"/>
      <c r="BR4085" s="1"/>
      <c r="BS4085" s="1"/>
      <c r="BT4085" s="1"/>
      <c r="BU4085" s="4"/>
      <c r="BV4085" s="1"/>
      <c r="BW4085" s="3"/>
      <c r="BX4085" s="4"/>
      <c r="BY4085" s="5"/>
      <c r="BZ4085" s="5"/>
      <c r="CA4085" s="5"/>
      <c r="CB4085" s="5"/>
      <c r="CC4085" s="5"/>
      <c r="CD4085" s="43"/>
    </row>
    <row r="4086" spans="1:82" x14ac:dyDescent="0.25">
      <c r="A4086" s="8"/>
      <c r="B4086" s="5"/>
      <c r="C4086" s="5"/>
      <c r="D4086" s="5"/>
      <c r="E4086" s="5"/>
      <c r="F4086" s="94" t="str">
        <f t="shared" si="639"/>
        <v/>
      </c>
      <c r="G4086" s="94" t="str">
        <f t="shared" si="640"/>
        <v/>
      </c>
      <c r="H4086" s="127" t="str">
        <f>IF(A4086&lt;&gt;"",IF(MID(C4086,1,1)="c",$AS$26,IF(MID(C4086,1,1)="r",$AS$41,IF(MID(C4086,1,1)="p",#REF!,#REF!))),"")</f>
        <v/>
      </c>
      <c r="I4086" s="92" t="str">
        <f t="shared" si="641"/>
        <v/>
      </c>
      <c r="J4086" s="92" t="str">
        <f t="shared" si="642"/>
        <v/>
      </c>
      <c r="K4086" s="92" t="str">
        <f t="shared" si="643"/>
        <v/>
      </c>
      <c r="L4086" s="92" t="str">
        <f t="shared" si="644"/>
        <v/>
      </c>
      <c r="M4086" s="95" t="str">
        <f>IF(A4086&lt;&gt;"",IF(MID(C4086,1,1)="c",SigmaEpsConcrete(I4086,$AN$30:$AN$33,$AR$30:$AR$33,$AS$26,$AS$27,$AS$28,$AQ$20,$AU$19),""),"")</f>
        <v/>
      </c>
      <c r="N4086" s="95" t="str">
        <f>IF(A4086&lt;&gt;"",IF(MID(C4086,1,1)="r",SigmaEpsReinf(J4086,$AS$42:$AS$43,$AS$41,$AS$39,$AS$40,$AQ$38),""),"")</f>
        <v/>
      </c>
      <c r="Q4086" s="92" t="str">
        <f t="shared" si="646"/>
        <v/>
      </c>
      <c r="R4086" s="92" t="str">
        <f t="shared" si="647"/>
        <v/>
      </c>
      <c r="U4086" s="5"/>
      <c r="V4086" s="5"/>
      <c r="W4086" s="94" t="str">
        <f t="shared" si="645"/>
        <v/>
      </c>
      <c r="X4086" s="94" t="str">
        <f t="shared" si="648"/>
        <v/>
      </c>
      <c r="Y4086" s="5"/>
      <c r="BK4086" s="8"/>
      <c r="BL4086" s="5"/>
      <c r="BM4086" s="5"/>
      <c r="BN4086" s="5"/>
      <c r="BO4086" s="5"/>
      <c r="BP4086" s="1"/>
      <c r="BQ4086" s="1"/>
      <c r="BR4086" s="1"/>
      <c r="BS4086" s="1"/>
      <c r="BT4086" s="1"/>
      <c r="BU4086" s="4"/>
      <c r="BV4086" s="1"/>
      <c r="BW4086" s="3"/>
      <c r="BX4086" s="4"/>
      <c r="BY4086" s="5"/>
      <c r="BZ4086" s="5"/>
      <c r="CA4086" s="5"/>
      <c r="CB4086" s="5"/>
      <c r="CC4086" s="5"/>
      <c r="CD4086" s="43"/>
    </row>
    <row r="4087" spans="1:82" x14ac:dyDescent="0.25">
      <c r="A4087" s="8"/>
      <c r="B4087" s="5"/>
      <c r="C4087" s="5"/>
      <c r="D4087" s="5"/>
      <c r="E4087" s="5"/>
      <c r="F4087" s="94" t="str">
        <f t="shared" si="639"/>
        <v/>
      </c>
      <c r="G4087" s="94" t="str">
        <f t="shared" si="640"/>
        <v/>
      </c>
      <c r="H4087" s="127" t="str">
        <f>IF(A4087&lt;&gt;"",IF(MID(C4087,1,1)="c",$AS$26,IF(MID(C4087,1,1)="r",$AS$41,IF(MID(C4087,1,1)="p",#REF!,#REF!))),"")</f>
        <v/>
      </c>
      <c r="I4087" s="92" t="str">
        <f t="shared" si="641"/>
        <v/>
      </c>
      <c r="J4087" s="92" t="str">
        <f t="shared" si="642"/>
        <v/>
      </c>
      <c r="K4087" s="92" t="str">
        <f t="shared" si="643"/>
        <v/>
      </c>
      <c r="L4087" s="92" t="str">
        <f t="shared" si="644"/>
        <v/>
      </c>
      <c r="M4087" s="95" t="str">
        <f>IF(A4087&lt;&gt;"",IF(MID(C4087,1,1)="c",SigmaEpsConcrete(I4087,$AN$30:$AN$33,$AR$30:$AR$33,$AS$26,$AS$27,$AS$28,$AQ$20,$AU$19),""),"")</f>
        <v/>
      </c>
      <c r="N4087" s="95" t="str">
        <f>IF(A4087&lt;&gt;"",IF(MID(C4087,1,1)="r",SigmaEpsReinf(J4087,$AS$42:$AS$43,$AS$41,$AS$39,$AS$40,$AQ$38),""),"")</f>
        <v/>
      </c>
      <c r="Q4087" s="92" t="str">
        <f t="shared" si="646"/>
        <v/>
      </c>
      <c r="R4087" s="92" t="str">
        <f t="shared" si="647"/>
        <v/>
      </c>
      <c r="U4087" s="5"/>
      <c r="V4087" s="5"/>
      <c r="W4087" s="94" t="str">
        <f t="shared" si="645"/>
        <v/>
      </c>
      <c r="X4087" s="94" t="str">
        <f t="shared" si="648"/>
        <v/>
      </c>
      <c r="Y4087" s="5"/>
      <c r="BK4087" s="8"/>
      <c r="BL4087" s="5"/>
      <c r="BM4087" s="5"/>
      <c r="BN4087" s="5"/>
      <c r="BO4087" s="5"/>
      <c r="BP4087" s="1"/>
      <c r="BQ4087" s="1"/>
      <c r="BR4087" s="1"/>
      <c r="BS4087" s="1"/>
      <c r="BT4087" s="1"/>
      <c r="BU4087" s="4"/>
      <c r="BV4087" s="1"/>
      <c r="BW4087" s="3"/>
      <c r="BX4087" s="4"/>
      <c r="BY4087" s="5"/>
      <c r="BZ4087" s="5"/>
      <c r="CA4087" s="5"/>
      <c r="CB4087" s="5"/>
      <c r="CC4087" s="5"/>
      <c r="CD4087" s="43"/>
    </row>
    <row r="4088" spans="1:82" x14ac:dyDescent="0.25">
      <c r="A4088" s="8"/>
      <c r="B4088" s="5"/>
      <c r="C4088" s="5"/>
      <c r="D4088" s="5"/>
      <c r="E4088" s="5"/>
      <c r="F4088" s="94" t="str">
        <f t="shared" si="639"/>
        <v/>
      </c>
      <c r="G4088" s="94" t="str">
        <f t="shared" si="640"/>
        <v/>
      </c>
      <c r="H4088" s="127" t="str">
        <f>IF(A4088&lt;&gt;"",IF(MID(C4088,1,1)="c",$AS$26,IF(MID(C4088,1,1)="r",$AS$41,IF(MID(C4088,1,1)="p",#REF!,#REF!))),"")</f>
        <v/>
      </c>
      <c r="I4088" s="92" t="str">
        <f t="shared" si="641"/>
        <v/>
      </c>
      <c r="J4088" s="92" t="str">
        <f t="shared" si="642"/>
        <v/>
      </c>
      <c r="K4088" s="92" t="str">
        <f t="shared" si="643"/>
        <v/>
      </c>
      <c r="L4088" s="92" t="str">
        <f t="shared" si="644"/>
        <v/>
      </c>
      <c r="M4088" s="95" t="str">
        <f>IF(A4088&lt;&gt;"",IF(MID(C4088,1,1)="c",SigmaEpsConcrete(I4088,$AN$30:$AN$33,$AR$30:$AR$33,$AS$26,$AS$27,$AS$28,$AQ$20,$AU$19),""),"")</f>
        <v/>
      </c>
      <c r="N4088" s="95" t="str">
        <f>IF(A4088&lt;&gt;"",IF(MID(C4088,1,1)="r",SigmaEpsReinf(J4088,$AS$42:$AS$43,$AS$41,$AS$39,$AS$40,$AQ$38),""),"")</f>
        <v/>
      </c>
      <c r="Q4088" s="92" t="str">
        <f t="shared" si="646"/>
        <v/>
      </c>
      <c r="R4088" s="92" t="str">
        <f t="shared" si="647"/>
        <v/>
      </c>
      <c r="U4088" s="5"/>
      <c r="V4088" s="5"/>
      <c r="W4088" s="94" t="str">
        <f t="shared" si="645"/>
        <v/>
      </c>
      <c r="X4088" s="94" t="str">
        <f t="shared" si="648"/>
        <v/>
      </c>
      <c r="Y4088" s="5"/>
      <c r="BK4088" s="8"/>
      <c r="BL4088" s="5"/>
      <c r="BM4088" s="5"/>
      <c r="BN4088" s="5"/>
      <c r="BO4088" s="5"/>
      <c r="BP4088" s="1"/>
      <c r="BQ4088" s="1"/>
      <c r="BR4088" s="1"/>
      <c r="BS4088" s="1"/>
      <c r="BT4088" s="1"/>
      <c r="BU4088" s="4"/>
      <c r="BV4088" s="1"/>
      <c r="BW4088" s="3"/>
      <c r="BX4088" s="4"/>
      <c r="BY4088" s="5"/>
      <c r="BZ4088" s="5"/>
      <c r="CA4088" s="5"/>
      <c r="CB4088" s="5"/>
      <c r="CC4088" s="5"/>
      <c r="CD4088" s="43"/>
    </row>
    <row r="4089" spans="1:82" x14ac:dyDescent="0.25">
      <c r="A4089" s="8"/>
      <c r="B4089" s="5"/>
      <c r="C4089" s="5"/>
      <c r="D4089" s="5"/>
      <c r="E4089" s="5"/>
      <c r="F4089" s="94" t="str">
        <f t="shared" si="639"/>
        <v/>
      </c>
      <c r="G4089" s="94" t="str">
        <f t="shared" si="640"/>
        <v/>
      </c>
      <c r="H4089" s="127" t="str">
        <f>IF(A4089&lt;&gt;"",IF(MID(C4089,1,1)="c",$AS$26,IF(MID(C4089,1,1)="r",$AS$41,IF(MID(C4089,1,1)="p",#REF!,#REF!))),"")</f>
        <v/>
      </c>
      <c r="I4089" s="92" t="str">
        <f t="shared" si="641"/>
        <v/>
      </c>
      <c r="J4089" s="92" t="str">
        <f t="shared" si="642"/>
        <v/>
      </c>
      <c r="K4089" s="92" t="str">
        <f t="shared" si="643"/>
        <v/>
      </c>
      <c r="L4089" s="92" t="str">
        <f t="shared" si="644"/>
        <v/>
      </c>
      <c r="M4089" s="95" t="str">
        <f>IF(A4089&lt;&gt;"",IF(MID(C4089,1,1)="c",SigmaEpsConcrete(I4089,$AN$30:$AN$33,$AR$30:$AR$33,$AS$26,$AS$27,$AS$28,$AQ$20,$AU$19),""),"")</f>
        <v/>
      </c>
      <c r="N4089" s="95" t="str">
        <f>IF(A4089&lt;&gt;"",IF(MID(C4089,1,1)="r",SigmaEpsReinf(J4089,$AS$42:$AS$43,$AS$41,$AS$39,$AS$40,$AQ$38),""),"")</f>
        <v/>
      </c>
      <c r="Q4089" s="92" t="str">
        <f t="shared" si="646"/>
        <v/>
      </c>
      <c r="R4089" s="92" t="str">
        <f t="shared" si="647"/>
        <v/>
      </c>
      <c r="U4089" s="5"/>
      <c r="V4089" s="5"/>
      <c r="W4089" s="94" t="str">
        <f t="shared" si="645"/>
        <v/>
      </c>
      <c r="X4089" s="94" t="str">
        <f t="shared" si="648"/>
        <v/>
      </c>
      <c r="Y4089" s="5"/>
      <c r="BK4089" s="8"/>
      <c r="BL4089" s="5"/>
      <c r="BM4089" s="5"/>
      <c r="BN4089" s="5"/>
      <c r="BO4089" s="5"/>
      <c r="BP4089" s="1"/>
      <c r="BQ4089" s="1"/>
      <c r="BR4089" s="1"/>
      <c r="BS4089" s="1"/>
      <c r="BT4089" s="1"/>
      <c r="BU4089" s="4"/>
      <c r="BV4089" s="1"/>
      <c r="BW4089" s="3"/>
      <c r="BX4089" s="4"/>
      <c r="BY4089" s="5"/>
      <c r="BZ4089" s="5"/>
      <c r="CA4089" s="5"/>
      <c r="CB4089" s="5"/>
      <c r="CC4089" s="5"/>
      <c r="CD4089" s="43"/>
    </row>
    <row r="4090" spans="1:82" x14ac:dyDescent="0.25">
      <c r="A4090" s="8"/>
      <c r="B4090" s="5"/>
      <c r="C4090" s="5"/>
      <c r="D4090" s="5"/>
      <c r="E4090" s="5"/>
      <c r="F4090" s="94" t="str">
        <f t="shared" si="639"/>
        <v/>
      </c>
      <c r="G4090" s="94" t="str">
        <f t="shared" si="640"/>
        <v/>
      </c>
      <c r="H4090" s="127" t="str">
        <f>IF(A4090&lt;&gt;"",IF(MID(C4090,1,1)="c",$AS$26,IF(MID(C4090,1,1)="r",$AS$41,IF(MID(C4090,1,1)="p",#REF!,#REF!))),"")</f>
        <v/>
      </c>
      <c r="I4090" s="92" t="str">
        <f t="shared" si="641"/>
        <v/>
      </c>
      <c r="J4090" s="92" t="str">
        <f t="shared" si="642"/>
        <v/>
      </c>
      <c r="K4090" s="92" t="str">
        <f t="shared" si="643"/>
        <v/>
      </c>
      <c r="L4090" s="92" t="str">
        <f t="shared" si="644"/>
        <v/>
      </c>
      <c r="M4090" s="95" t="str">
        <f>IF(A4090&lt;&gt;"",IF(MID(C4090,1,1)="c",SigmaEpsConcrete(I4090,$AN$30:$AN$33,$AR$30:$AR$33,$AS$26,$AS$27,$AS$28,$AQ$20,$AU$19),""),"")</f>
        <v/>
      </c>
      <c r="N4090" s="95" t="str">
        <f>IF(A4090&lt;&gt;"",IF(MID(C4090,1,1)="r",SigmaEpsReinf(J4090,$AS$42:$AS$43,$AS$41,$AS$39,$AS$40,$AQ$38),""),"")</f>
        <v/>
      </c>
      <c r="Q4090" s="92" t="str">
        <f t="shared" si="646"/>
        <v/>
      </c>
      <c r="R4090" s="92" t="str">
        <f t="shared" si="647"/>
        <v/>
      </c>
      <c r="U4090" s="5"/>
      <c r="V4090" s="5"/>
      <c r="W4090" s="94" t="str">
        <f t="shared" si="645"/>
        <v/>
      </c>
      <c r="X4090" s="94" t="str">
        <f t="shared" si="648"/>
        <v/>
      </c>
      <c r="Y4090" s="5"/>
      <c r="BK4090" s="8"/>
      <c r="BL4090" s="5"/>
      <c r="BM4090" s="5"/>
      <c r="BN4090" s="5"/>
      <c r="BO4090" s="5"/>
      <c r="BP4090" s="1"/>
      <c r="BQ4090" s="1"/>
      <c r="BR4090" s="1"/>
      <c r="BS4090" s="1"/>
      <c r="BT4090" s="1"/>
      <c r="BU4090" s="4"/>
      <c r="BV4090" s="1"/>
      <c r="BW4090" s="3"/>
      <c r="BX4090" s="4"/>
      <c r="BY4090" s="5"/>
      <c r="BZ4090" s="5"/>
      <c r="CA4090" s="5"/>
      <c r="CB4090" s="5"/>
      <c r="CC4090" s="5"/>
      <c r="CD4090" s="43"/>
    </row>
    <row r="4091" spans="1:82" x14ac:dyDescent="0.25">
      <c r="A4091" s="8"/>
      <c r="B4091" s="5"/>
      <c r="C4091" s="5"/>
      <c r="D4091" s="5"/>
      <c r="E4091" s="5"/>
      <c r="F4091" s="94" t="str">
        <f t="shared" si="639"/>
        <v/>
      </c>
      <c r="G4091" s="94" t="str">
        <f t="shared" si="640"/>
        <v/>
      </c>
      <c r="H4091" s="127" t="str">
        <f>IF(A4091&lt;&gt;"",IF(MID(C4091,1,1)="c",$AS$26,IF(MID(C4091,1,1)="r",$AS$41,IF(MID(C4091,1,1)="p",#REF!,#REF!))),"")</f>
        <v/>
      </c>
      <c r="I4091" s="92" t="str">
        <f t="shared" si="641"/>
        <v/>
      </c>
      <c r="J4091" s="92" t="str">
        <f t="shared" si="642"/>
        <v/>
      </c>
      <c r="K4091" s="92" t="str">
        <f t="shared" si="643"/>
        <v/>
      </c>
      <c r="L4091" s="92" t="str">
        <f t="shared" si="644"/>
        <v/>
      </c>
      <c r="M4091" s="95" t="str">
        <f>IF(A4091&lt;&gt;"",IF(MID(C4091,1,1)="c",SigmaEpsConcrete(I4091,$AN$30:$AN$33,$AR$30:$AR$33,$AS$26,$AS$27,$AS$28,$AQ$20,$AU$19),""),"")</f>
        <v/>
      </c>
      <c r="N4091" s="95" t="str">
        <f>IF(A4091&lt;&gt;"",IF(MID(C4091,1,1)="r",SigmaEpsReinf(J4091,$AS$42:$AS$43,$AS$41,$AS$39,$AS$40,$AQ$38),""),"")</f>
        <v/>
      </c>
      <c r="Q4091" s="92" t="str">
        <f t="shared" si="646"/>
        <v/>
      </c>
      <c r="R4091" s="92" t="str">
        <f t="shared" si="647"/>
        <v/>
      </c>
      <c r="U4091" s="5"/>
      <c r="V4091" s="5"/>
      <c r="W4091" s="94" t="str">
        <f t="shared" si="645"/>
        <v/>
      </c>
      <c r="X4091" s="94" t="str">
        <f t="shared" si="648"/>
        <v/>
      </c>
      <c r="Y4091" s="5"/>
      <c r="BK4091" s="8"/>
      <c r="BL4091" s="5"/>
      <c r="BM4091" s="5"/>
      <c r="BN4091" s="5"/>
      <c r="BO4091" s="5"/>
      <c r="BP4091" s="1"/>
      <c r="BQ4091" s="1"/>
      <c r="BR4091" s="1"/>
      <c r="BS4091" s="1"/>
      <c r="BT4091" s="1"/>
      <c r="BU4091" s="4"/>
      <c r="BV4091" s="1"/>
      <c r="BW4091" s="3"/>
      <c r="BX4091" s="4"/>
      <c r="BY4091" s="5"/>
      <c r="BZ4091" s="5"/>
      <c r="CA4091" s="5"/>
      <c r="CB4091" s="5"/>
      <c r="CC4091" s="5"/>
      <c r="CD4091" s="43"/>
    </row>
    <row r="4092" spans="1:82" x14ac:dyDescent="0.25">
      <c r="A4092" s="8"/>
      <c r="B4092" s="5"/>
      <c r="C4092" s="5"/>
      <c r="D4092" s="5"/>
      <c r="E4092" s="5"/>
      <c r="F4092" s="94" t="str">
        <f t="shared" si="639"/>
        <v/>
      </c>
      <c r="G4092" s="94" t="str">
        <f t="shared" si="640"/>
        <v/>
      </c>
      <c r="H4092" s="127" t="str">
        <f>IF(A4092&lt;&gt;"",IF(MID(C4092,1,1)="c",$AS$26,IF(MID(C4092,1,1)="r",$AS$41,IF(MID(C4092,1,1)="p",#REF!,#REF!))),"")</f>
        <v/>
      </c>
      <c r="I4092" s="92" t="str">
        <f t="shared" si="641"/>
        <v/>
      </c>
      <c r="J4092" s="92" t="str">
        <f t="shared" si="642"/>
        <v/>
      </c>
      <c r="K4092" s="92" t="str">
        <f t="shared" si="643"/>
        <v/>
      </c>
      <c r="L4092" s="92" t="str">
        <f t="shared" si="644"/>
        <v/>
      </c>
      <c r="M4092" s="95" t="str">
        <f>IF(A4092&lt;&gt;"",IF(MID(C4092,1,1)="c",SigmaEpsConcrete(I4092,$AN$30:$AN$33,$AR$30:$AR$33,$AS$26,$AS$27,$AS$28,$AQ$20,$AU$19),""),"")</f>
        <v/>
      </c>
      <c r="N4092" s="95" t="str">
        <f>IF(A4092&lt;&gt;"",IF(MID(C4092,1,1)="r",SigmaEpsReinf(J4092,$AS$42:$AS$43,$AS$41,$AS$39,$AS$40,$AQ$38),""),"")</f>
        <v/>
      </c>
      <c r="Q4092" s="92" t="str">
        <f t="shared" si="646"/>
        <v/>
      </c>
      <c r="R4092" s="92" t="str">
        <f t="shared" si="647"/>
        <v/>
      </c>
      <c r="U4092" s="5"/>
      <c r="V4092" s="5"/>
      <c r="W4092" s="94" t="str">
        <f t="shared" si="645"/>
        <v/>
      </c>
      <c r="X4092" s="94" t="str">
        <f t="shared" si="648"/>
        <v/>
      </c>
      <c r="Y4092" s="5"/>
      <c r="BK4092" s="8"/>
      <c r="BL4092" s="5"/>
      <c r="BM4092" s="5"/>
      <c r="BN4092" s="5"/>
      <c r="BO4092" s="5"/>
      <c r="BP4092" s="1"/>
      <c r="BQ4092" s="1"/>
      <c r="BR4092" s="1"/>
      <c r="BS4092" s="1"/>
      <c r="BT4092" s="1"/>
      <c r="BU4092" s="4"/>
      <c r="BV4092" s="1"/>
      <c r="BW4092" s="3"/>
      <c r="BX4092" s="4"/>
      <c r="BY4092" s="5"/>
      <c r="BZ4092" s="5"/>
      <c r="CA4092" s="5"/>
      <c r="CB4092" s="5"/>
      <c r="CC4092" s="5"/>
      <c r="CD4092" s="43"/>
    </row>
    <row r="4093" spans="1:82" x14ac:dyDescent="0.25">
      <c r="A4093" s="8"/>
      <c r="B4093" s="5"/>
      <c r="C4093" s="5"/>
      <c r="D4093" s="5"/>
      <c r="E4093" s="5"/>
      <c r="F4093" s="94" t="str">
        <f t="shared" si="639"/>
        <v/>
      </c>
      <c r="G4093" s="94" t="str">
        <f t="shared" si="640"/>
        <v/>
      </c>
      <c r="H4093" s="127" t="str">
        <f>IF(A4093&lt;&gt;"",IF(MID(C4093,1,1)="c",$AS$26,IF(MID(C4093,1,1)="r",$AS$41,IF(MID(C4093,1,1)="p",#REF!,#REF!))),"")</f>
        <v/>
      </c>
      <c r="I4093" s="92" t="str">
        <f t="shared" si="641"/>
        <v/>
      </c>
      <c r="J4093" s="92" t="str">
        <f t="shared" si="642"/>
        <v/>
      </c>
      <c r="K4093" s="92" t="str">
        <f t="shared" si="643"/>
        <v/>
      </c>
      <c r="L4093" s="92" t="str">
        <f t="shared" si="644"/>
        <v/>
      </c>
      <c r="M4093" s="95" t="str">
        <f>IF(A4093&lt;&gt;"",IF(MID(C4093,1,1)="c",SigmaEpsConcrete(I4093,$AN$30:$AN$33,$AR$30:$AR$33,$AS$26,$AS$27,$AS$28,$AQ$20,$AU$19),""),"")</f>
        <v/>
      </c>
      <c r="N4093" s="95" t="str">
        <f>IF(A4093&lt;&gt;"",IF(MID(C4093,1,1)="r",SigmaEpsReinf(J4093,$AS$42:$AS$43,$AS$41,$AS$39,$AS$40,$AQ$38),""),"")</f>
        <v/>
      </c>
      <c r="Q4093" s="92" t="str">
        <f t="shared" si="646"/>
        <v/>
      </c>
      <c r="R4093" s="92" t="str">
        <f t="shared" si="647"/>
        <v/>
      </c>
      <c r="U4093" s="5"/>
      <c r="V4093" s="5"/>
      <c r="W4093" s="94" t="str">
        <f t="shared" si="645"/>
        <v/>
      </c>
      <c r="X4093" s="94" t="str">
        <f t="shared" si="648"/>
        <v/>
      </c>
      <c r="Y4093" s="5"/>
      <c r="BK4093" s="8"/>
      <c r="BL4093" s="5"/>
      <c r="BM4093" s="5"/>
      <c r="BN4093" s="5"/>
      <c r="BO4093" s="5"/>
      <c r="BP4093" s="1"/>
      <c r="BQ4093" s="1"/>
      <c r="BR4093" s="1"/>
      <c r="BS4093" s="1"/>
      <c r="BT4093" s="1"/>
      <c r="BU4093" s="4"/>
      <c r="BV4093" s="1"/>
      <c r="BW4093" s="3"/>
      <c r="BX4093" s="4"/>
      <c r="BY4093" s="5"/>
      <c r="BZ4093" s="5"/>
      <c r="CA4093" s="5"/>
      <c r="CB4093" s="5"/>
      <c r="CC4093" s="5"/>
      <c r="CD4093" s="43"/>
    </row>
    <row r="4094" spans="1:82" x14ac:dyDescent="0.25">
      <c r="A4094" s="8"/>
      <c r="B4094" s="5"/>
      <c r="C4094" s="5"/>
      <c r="D4094" s="5"/>
      <c r="E4094" s="5"/>
      <c r="F4094" s="94" t="str">
        <f t="shared" si="639"/>
        <v/>
      </c>
      <c r="G4094" s="94" t="str">
        <f t="shared" si="640"/>
        <v/>
      </c>
      <c r="H4094" s="127" t="str">
        <f>IF(A4094&lt;&gt;"",IF(MID(C4094,1,1)="c",$AS$26,IF(MID(C4094,1,1)="r",$AS$41,IF(MID(C4094,1,1)="p",#REF!,#REF!))),"")</f>
        <v/>
      </c>
      <c r="I4094" s="92" t="str">
        <f t="shared" si="641"/>
        <v/>
      </c>
      <c r="J4094" s="92" t="str">
        <f t="shared" si="642"/>
        <v/>
      </c>
      <c r="K4094" s="92" t="str">
        <f t="shared" si="643"/>
        <v/>
      </c>
      <c r="L4094" s="92" t="str">
        <f t="shared" si="644"/>
        <v/>
      </c>
      <c r="M4094" s="95" t="str">
        <f>IF(A4094&lt;&gt;"",IF(MID(C4094,1,1)="c",SigmaEpsConcrete(I4094,$AN$30:$AN$33,$AR$30:$AR$33,$AS$26,$AS$27,$AS$28,$AQ$20,$AU$19),""),"")</f>
        <v/>
      </c>
      <c r="N4094" s="95" t="str">
        <f>IF(A4094&lt;&gt;"",IF(MID(C4094,1,1)="r",SigmaEpsReinf(J4094,$AS$42:$AS$43,$AS$41,$AS$39,$AS$40,$AQ$38),""),"")</f>
        <v/>
      </c>
      <c r="Q4094" s="92" t="str">
        <f t="shared" si="646"/>
        <v/>
      </c>
      <c r="R4094" s="92" t="str">
        <f t="shared" si="647"/>
        <v/>
      </c>
      <c r="U4094" s="5"/>
      <c r="V4094" s="5"/>
      <c r="W4094" s="94" t="str">
        <f t="shared" si="645"/>
        <v/>
      </c>
      <c r="X4094" s="94" t="str">
        <f t="shared" si="648"/>
        <v/>
      </c>
      <c r="Y4094" s="5"/>
      <c r="BK4094" s="8"/>
      <c r="BL4094" s="5"/>
      <c r="BM4094" s="5"/>
      <c r="BN4094" s="5"/>
      <c r="BO4094" s="5"/>
      <c r="BP4094" s="1"/>
      <c r="BQ4094" s="1"/>
      <c r="BR4094" s="1"/>
      <c r="BS4094" s="1"/>
      <c r="BT4094" s="1"/>
      <c r="BU4094" s="4"/>
      <c r="BV4094" s="1"/>
      <c r="BW4094" s="3"/>
      <c r="BX4094" s="4"/>
      <c r="BY4094" s="5"/>
      <c r="BZ4094" s="5"/>
      <c r="CA4094" s="5"/>
      <c r="CB4094" s="5"/>
      <c r="CC4094" s="5"/>
      <c r="CD4094" s="43"/>
    </row>
    <row r="4095" spans="1:82" x14ac:dyDescent="0.25">
      <c r="A4095" s="8"/>
      <c r="B4095" s="5"/>
      <c r="C4095" s="5"/>
      <c r="D4095" s="5"/>
      <c r="E4095" s="5"/>
      <c r="F4095" s="94" t="str">
        <f t="shared" si="639"/>
        <v/>
      </c>
      <c r="G4095" s="94" t="str">
        <f t="shared" si="640"/>
        <v/>
      </c>
      <c r="H4095" s="127" t="str">
        <f>IF(A4095&lt;&gt;"",IF(MID(C4095,1,1)="c",$AS$26,IF(MID(C4095,1,1)="r",$AS$41,IF(MID(C4095,1,1)="p",#REF!,#REF!))),"")</f>
        <v/>
      </c>
      <c r="I4095" s="92" t="str">
        <f t="shared" si="641"/>
        <v/>
      </c>
      <c r="J4095" s="92" t="str">
        <f t="shared" si="642"/>
        <v/>
      </c>
      <c r="K4095" s="92" t="str">
        <f t="shared" si="643"/>
        <v/>
      </c>
      <c r="L4095" s="92" t="str">
        <f t="shared" si="644"/>
        <v/>
      </c>
      <c r="M4095" s="95" t="str">
        <f>IF(A4095&lt;&gt;"",IF(MID(C4095,1,1)="c",SigmaEpsConcrete(I4095,$AN$30:$AN$33,$AR$30:$AR$33,$AS$26,$AS$27,$AS$28,$AQ$20,$AU$19),""),"")</f>
        <v/>
      </c>
      <c r="N4095" s="95" t="str">
        <f>IF(A4095&lt;&gt;"",IF(MID(C4095,1,1)="r",SigmaEpsReinf(J4095,$AS$42:$AS$43,$AS$41,$AS$39,$AS$40,$AQ$38),""),"")</f>
        <v/>
      </c>
      <c r="Q4095" s="92" t="str">
        <f t="shared" si="646"/>
        <v/>
      </c>
      <c r="R4095" s="92" t="str">
        <f t="shared" si="647"/>
        <v/>
      </c>
      <c r="U4095" s="5"/>
      <c r="V4095" s="5"/>
      <c r="W4095" s="94" t="str">
        <f t="shared" si="645"/>
        <v/>
      </c>
      <c r="X4095" s="94" t="str">
        <f t="shared" si="648"/>
        <v/>
      </c>
      <c r="Y4095" s="5"/>
      <c r="BK4095" s="8"/>
      <c r="BL4095" s="5"/>
      <c r="BM4095" s="5"/>
      <c r="BN4095" s="5"/>
      <c r="BO4095" s="5"/>
      <c r="BP4095" s="1"/>
      <c r="BQ4095" s="1"/>
      <c r="BR4095" s="1"/>
      <c r="BS4095" s="1"/>
      <c r="BT4095" s="1"/>
      <c r="BU4095" s="4"/>
      <c r="BV4095" s="1"/>
      <c r="BW4095" s="3"/>
      <c r="BX4095" s="4"/>
      <c r="BY4095" s="5"/>
      <c r="BZ4095" s="5"/>
      <c r="CA4095" s="5"/>
      <c r="CB4095" s="5"/>
      <c r="CC4095" s="5"/>
      <c r="CD4095" s="43"/>
    </row>
    <row r="4096" spans="1:82" x14ac:dyDescent="0.25">
      <c r="A4096" s="8"/>
      <c r="B4096" s="5"/>
      <c r="C4096" s="5"/>
      <c r="D4096" s="5"/>
      <c r="E4096" s="5"/>
      <c r="F4096" s="94" t="str">
        <f t="shared" si="639"/>
        <v/>
      </c>
      <c r="G4096" s="94" t="str">
        <f t="shared" si="640"/>
        <v/>
      </c>
      <c r="H4096" s="127" t="str">
        <f>IF(A4096&lt;&gt;"",IF(MID(C4096,1,1)="c",$AS$26,IF(MID(C4096,1,1)="r",$AS$41,IF(MID(C4096,1,1)="p",#REF!,#REF!))),"")</f>
        <v/>
      </c>
      <c r="I4096" s="92" t="str">
        <f t="shared" si="641"/>
        <v/>
      </c>
      <c r="J4096" s="92" t="str">
        <f t="shared" si="642"/>
        <v/>
      </c>
      <c r="K4096" s="92" t="str">
        <f t="shared" si="643"/>
        <v/>
      </c>
      <c r="L4096" s="92" t="str">
        <f t="shared" si="644"/>
        <v/>
      </c>
      <c r="M4096" s="95" t="str">
        <f>IF(A4096&lt;&gt;"",IF(MID(C4096,1,1)="c",SigmaEpsConcrete(I4096,$AN$30:$AN$33,$AR$30:$AR$33,$AS$26,$AS$27,$AS$28,$AQ$20,$AU$19),""),"")</f>
        <v/>
      </c>
      <c r="N4096" s="95" t="str">
        <f>IF(A4096&lt;&gt;"",IF(MID(C4096,1,1)="r",SigmaEpsReinf(J4096,$AS$42:$AS$43,$AS$41,$AS$39,$AS$40,$AQ$38),""),"")</f>
        <v/>
      </c>
      <c r="Q4096" s="92" t="str">
        <f t="shared" si="646"/>
        <v/>
      </c>
      <c r="R4096" s="92" t="str">
        <f t="shared" si="647"/>
        <v/>
      </c>
      <c r="U4096" s="5"/>
      <c r="V4096" s="5"/>
      <c r="W4096" s="94" t="str">
        <f t="shared" si="645"/>
        <v/>
      </c>
      <c r="X4096" s="94" t="str">
        <f t="shared" si="648"/>
        <v/>
      </c>
      <c r="Y4096" s="5"/>
      <c r="BK4096" s="8"/>
      <c r="BL4096" s="5"/>
      <c r="BM4096" s="5"/>
      <c r="BN4096" s="5"/>
      <c r="BO4096" s="5"/>
      <c r="BP4096" s="1"/>
      <c r="BQ4096" s="1"/>
      <c r="BR4096" s="1"/>
      <c r="BS4096" s="1"/>
      <c r="BT4096" s="1"/>
      <c r="BU4096" s="4"/>
      <c r="BV4096" s="1"/>
      <c r="BW4096" s="3"/>
      <c r="BX4096" s="4"/>
      <c r="BY4096" s="5"/>
      <c r="BZ4096" s="5"/>
      <c r="CA4096" s="5"/>
      <c r="CB4096" s="5"/>
      <c r="CC4096" s="5"/>
      <c r="CD4096" s="43"/>
    </row>
    <row r="4097" spans="1:82" x14ac:dyDescent="0.25">
      <c r="A4097" s="8"/>
      <c r="B4097" s="5"/>
      <c r="C4097" s="5"/>
      <c r="D4097" s="5"/>
      <c r="E4097" s="5"/>
      <c r="F4097" s="94" t="str">
        <f t="shared" si="639"/>
        <v/>
      </c>
      <c r="G4097" s="94" t="str">
        <f t="shared" si="640"/>
        <v/>
      </c>
      <c r="H4097" s="127" t="str">
        <f>IF(A4097&lt;&gt;"",IF(MID(C4097,1,1)="c",$AS$26,IF(MID(C4097,1,1)="r",$AS$41,IF(MID(C4097,1,1)="p",#REF!,#REF!))),"")</f>
        <v/>
      </c>
      <c r="I4097" s="92" t="str">
        <f t="shared" si="641"/>
        <v/>
      </c>
      <c r="J4097" s="92" t="str">
        <f t="shared" si="642"/>
        <v/>
      </c>
      <c r="K4097" s="92" t="str">
        <f t="shared" si="643"/>
        <v/>
      </c>
      <c r="L4097" s="92" t="str">
        <f t="shared" si="644"/>
        <v/>
      </c>
      <c r="M4097" s="95" t="str">
        <f>IF(A4097&lt;&gt;"",IF(MID(C4097,1,1)="c",SigmaEpsConcrete(I4097,$AN$30:$AN$33,$AR$30:$AR$33,$AS$26,$AS$27,$AS$28,$AQ$20,$AU$19),""),"")</f>
        <v/>
      </c>
      <c r="N4097" s="95" t="str">
        <f>IF(A4097&lt;&gt;"",IF(MID(C4097,1,1)="r",SigmaEpsReinf(J4097,$AS$42:$AS$43,$AS$41,$AS$39,$AS$40,$AQ$38),""),"")</f>
        <v/>
      </c>
      <c r="Q4097" s="92" t="str">
        <f t="shared" si="646"/>
        <v/>
      </c>
      <c r="R4097" s="92" t="str">
        <f t="shared" si="647"/>
        <v/>
      </c>
      <c r="U4097" s="5"/>
      <c r="V4097" s="5"/>
      <c r="W4097" s="94" t="str">
        <f t="shared" si="645"/>
        <v/>
      </c>
      <c r="X4097" s="94" t="str">
        <f t="shared" si="648"/>
        <v/>
      </c>
      <c r="Y4097" s="5"/>
      <c r="BK4097" s="8"/>
      <c r="BL4097" s="5"/>
      <c r="BM4097" s="5"/>
      <c r="BN4097" s="5"/>
      <c r="BO4097" s="5"/>
      <c r="BP4097" s="1"/>
      <c r="BQ4097" s="1"/>
      <c r="BR4097" s="1"/>
      <c r="BS4097" s="1"/>
      <c r="BT4097" s="1"/>
      <c r="BU4097" s="4"/>
      <c r="BV4097" s="1"/>
      <c r="BW4097" s="3"/>
      <c r="BX4097" s="4"/>
      <c r="BY4097" s="5"/>
      <c r="BZ4097" s="5"/>
      <c r="CA4097" s="5"/>
      <c r="CB4097" s="5"/>
      <c r="CC4097" s="5"/>
      <c r="CD4097" s="43"/>
    </row>
    <row r="4098" spans="1:82" x14ac:dyDescent="0.25">
      <c r="A4098" s="8"/>
      <c r="B4098" s="5"/>
      <c r="C4098" s="5"/>
      <c r="D4098" s="5"/>
      <c r="E4098" s="5"/>
      <c r="F4098" s="94" t="str">
        <f t="shared" si="639"/>
        <v/>
      </c>
      <c r="G4098" s="94" t="str">
        <f t="shared" si="640"/>
        <v/>
      </c>
      <c r="H4098" s="127" t="str">
        <f>IF(A4098&lt;&gt;"",IF(MID(C4098,1,1)="c",$AS$26,IF(MID(C4098,1,1)="r",$AS$41,IF(MID(C4098,1,1)="p",#REF!,#REF!))),"")</f>
        <v/>
      </c>
      <c r="I4098" s="92" t="str">
        <f t="shared" si="641"/>
        <v/>
      </c>
      <c r="J4098" s="92" t="str">
        <f t="shared" si="642"/>
        <v/>
      </c>
      <c r="K4098" s="92" t="str">
        <f t="shared" si="643"/>
        <v/>
      </c>
      <c r="L4098" s="92" t="str">
        <f t="shared" si="644"/>
        <v/>
      </c>
      <c r="M4098" s="95" t="str">
        <f>IF(A4098&lt;&gt;"",IF(MID(C4098,1,1)="c",SigmaEpsConcrete(I4098,$AN$30:$AN$33,$AR$30:$AR$33,$AS$26,$AS$27,$AS$28,$AQ$20,$AU$19),""),"")</f>
        <v/>
      </c>
      <c r="N4098" s="95" t="str">
        <f>IF(A4098&lt;&gt;"",IF(MID(C4098,1,1)="r",SigmaEpsReinf(J4098,$AS$42:$AS$43,$AS$41,$AS$39,$AS$40,$AQ$38),""),"")</f>
        <v/>
      </c>
      <c r="Q4098" s="92" t="str">
        <f t="shared" si="646"/>
        <v/>
      </c>
      <c r="R4098" s="92" t="str">
        <f t="shared" si="647"/>
        <v/>
      </c>
      <c r="U4098" s="5"/>
      <c r="V4098" s="5"/>
      <c r="W4098" s="94" t="str">
        <f t="shared" si="645"/>
        <v/>
      </c>
      <c r="X4098" s="94" t="str">
        <f t="shared" si="648"/>
        <v/>
      </c>
      <c r="Y4098" s="5"/>
      <c r="BK4098" s="8"/>
      <c r="BL4098" s="5"/>
      <c r="BM4098" s="5"/>
      <c r="BN4098" s="5"/>
      <c r="BO4098" s="5"/>
      <c r="BP4098" s="1"/>
      <c r="BQ4098" s="1"/>
      <c r="BR4098" s="1"/>
      <c r="BS4098" s="1"/>
      <c r="BT4098" s="1"/>
      <c r="BU4098" s="4"/>
      <c r="BV4098" s="1"/>
      <c r="BW4098" s="3"/>
      <c r="BX4098" s="4"/>
      <c r="BY4098" s="5"/>
      <c r="BZ4098" s="5"/>
      <c r="CA4098" s="5"/>
      <c r="CB4098" s="5"/>
      <c r="CC4098" s="5"/>
      <c r="CD4098" s="43"/>
    </row>
    <row r="4099" spans="1:82" x14ac:dyDescent="0.25">
      <c r="A4099" s="8"/>
      <c r="B4099" s="5"/>
      <c r="C4099" s="5"/>
      <c r="D4099" s="5"/>
      <c r="E4099" s="5"/>
      <c r="F4099" s="94" t="str">
        <f t="shared" si="639"/>
        <v/>
      </c>
      <c r="G4099" s="94" t="str">
        <f t="shared" si="640"/>
        <v/>
      </c>
      <c r="H4099" s="127" t="str">
        <f>IF(A4099&lt;&gt;"",IF(MID(C4099,1,1)="c",$AS$26,IF(MID(C4099,1,1)="r",$AS$41,IF(MID(C4099,1,1)="p",#REF!,#REF!))),"")</f>
        <v/>
      </c>
      <c r="I4099" s="92" t="str">
        <f t="shared" si="641"/>
        <v/>
      </c>
      <c r="J4099" s="92" t="str">
        <f t="shared" si="642"/>
        <v/>
      </c>
      <c r="K4099" s="92" t="str">
        <f t="shared" si="643"/>
        <v/>
      </c>
      <c r="L4099" s="92" t="str">
        <f t="shared" si="644"/>
        <v/>
      </c>
      <c r="M4099" s="95" t="str">
        <f>IF(A4099&lt;&gt;"",IF(MID(C4099,1,1)="c",SigmaEpsConcrete(I4099,$AN$30:$AN$33,$AR$30:$AR$33,$AS$26,$AS$27,$AS$28,$AQ$20,$AU$19),""),"")</f>
        <v/>
      </c>
      <c r="N4099" s="95" t="str">
        <f>IF(A4099&lt;&gt;"",IF(MID(C4099,1,1)="r",SigmaEpsReinf(J4099,$AS$42:$AS$43,$AS$41,$AS$39,$AS$40,$AQ$38),""),"")</f>
        <v/>
      </c>
      <c r="Q4099" s="92" t="str">
        <f t="shared" si="646"/>
        <v/>
      </c>
      <c r="R4099" s="92" t="str">
        <f t="shared" si="647"/>
        <v/>
      </c>
      <c r="U4099" s="5"/>
      <c r="V4099" s="5"/>
      <c r="W4099" s="94" t="str">
        <f t="shared" si="645"/>
        <v/>
      </c>
      <c r="X4099" s="94" t="str">
        <f t="shared" si="648"/>
        <v/>
      </c>
      <c r="Y4099" s="5"/>
      <c r="BK4099" s="8"/>
      <c r="BL4099" s="5"/>
      <c r="BM4099" s="5"/>
      <c r="BN4099" s="5"/>
      <c r="BO4099" s="5"/>
      <c r="BP4099" s="1"/>
      <c r="BQ4099" s="1"/>
      <c r="BR4099" s="1"/>
      <c r="BS4099" s="1"/>
      <c r="BT4099" s="1"/>
      <c r="BU4099" s="4"/>
      <c r="BV4099" s="1"/>
      <c r="BW4099" s="3"/>
      <c r="BX4099" s="4"/>
      <c r="BY4099" s="5"/>
      <c r="BZ4099" s="5"/>
      <c r="CA4099" s="5"/>
      <c r="CB4099" s="5"/>
      <c r="CC4099" s="5"/>
      <c r="CD4099" s="43"/>
    </row>
    <row r="4100" spans="1:82" x14ac:dyDescent="0.25">
      <c r="A4100" s="8"/>
      <c r="B4100" s="5"/>
      <c r="C4100" s="5"/>
      <c r="D4100" s="5"/>
      <c r="E4100" s="5"/>
      <c r="F4100" s="94" t="str">
        <f t="shared" si="639"/>
        <v/>
      </c>
      <c r="G4100" s="94" t="str">
        <f t="shared" si="640"/>
        <v/>
      </c>
      <c r="H4100" s="127" t="str">
        <f>IF(A4100&lt;&gt;"",IF(MID(C4100,1,1)="c",$AS$26,IF(MID(C4100,1,1)="r",$AS$41,IF(MID(C4100,1,1)="p",#REF!,#REF!))),"")</f>
        <v/>
      </c>
      <c r="I4100" s="92" t="str">
        <f t="shared" si="641"/>
        <v/>
      </c>
      <c r="J4100" s="92" t="str">
        <f t="shared" si="642"/>
        <v/>
      </c>
      <c r="K4100" s="92" t="str">
        <f t="shared" si="643"/>
        <v/>
      </c>
      <c r="L4100" s="92" t="str">
        <f t="shared" si="644"/>
        <v/>
      </c>
      <c r="M4100" s="95" t="str">
        <f>IF(A4100&lt;&gt;"",IF(MID(C4100,1,1)="c",SigmaEpsConcrete(I4100,$AN$30:$AN$33,$AR$30:$AR$33,$AS$26,$AS$27,$AS$28,$AQ$20,$AU$19),""),"")</f>
        <v/>
      </c>
      <c r="N4100" s="95" t="str">
        <f>IF(A4100&lt;&gt;"",IF(MID(C4100,1,1)="r",SigmaEpsReinf(J4100,$AS$42:$AS$43,$AS$41,$AS$39,$AS$40,$AQ$38),""),"")</f>
        <v/>
      </c>
      <c r="Q4100" s="92" t="str">
        <f t="shared" si="646"/>
        <v/>
      </c>
      <c r="R4100" s="92" t="str">
        <f t="shared" si="647"/>
        <v/>
      </c>
      <c r="U4100" s="5"/>
      <c r="V4100" s="5"/>
      <c r="W4100" s="94" t="str">
        <f t="shared" si="645"/>
        <v/>
      </c>
      <c r="X4100" s="94" t="str">
        <f t="shared" si="648"/>
        <v/>
      </c>
      <c r="Y4100" s="5"/>
      <c r="BK4100" s="8"/>
      <c r="BL4100" s="5"/>
      <c r="BM4100" s="5"/>
      <c r="BN4100" s="5"/>
      <c r="BO4100" s="5"/>
      <c r="BP4100" s="1"/>
      <c r="BQ4100" s="1"/>
      <c r="BR4100" s="1"/>
      <c r="BS4100" s="1"/>
      <c r="BT4100" s="1"/>
      <c r="BU4100" s="4"/>
      <c r="BV4100" s="1"/>
      <c r="BW4100" s="3"/>
      <c r="BX4100" s="4"/>
      <c r="BY4100" s="5"/>
      <c r="BZ4100" s="5"/>
      <c r="CA4100" s="5"/>
      <c r="CB4100" s="5"/>
      <c r="CC4100" s="5"/>
      <c r="CD4100" s="43"/>
    </row>
    <row r="4101" spans="1:82" x14ac:dyDescent="0.25">
      <c r="A4101" s="8"/>
      <c r="B4101" s="5"/>
      <c r="C4101" s="5"/>
      <c r="D4101" s="5"/>
      <c r="E4101" s="5"/>
      <c r="F4101" s="94" t="str">
        <f t="shared" si="639"/>
        <v/>
      </c>
      <c r="G4101" s="94" t="str">
        <f t="shared" si="640"/>
        <v/>
      </c>
      <c r="H4101" s="127" t="str">
        <f>IF(A4101&lt;&gt;"",IF(MID(C4101,1,1)="c",$AS$26,IF(MID(C4101,1,1)="r",$AS$41,IF(MID(C4101,1,1)="p",#REF!,#REF!))),"")</f>
        <v/>
      </c>
      <c r="I4101" s="92" t="str">
        <f t="shared" si="641"/>
        <v/>
      </c>
      <c r="J4101" s="92" t="str">
        <f t="shared" si="642"/>
        <v/>
      </c>
      <c r="K4101" s="92" t="str">
        <f t="shared" si="643"/>
        <v/>
      </c>
      <c r="L4101" s="92" t="str">
        <f t="shared" si="644"/>
        <v/>
      </c>
      <c r="M4101" s="95" t="str">
        <f>IF(A4101&lt;&gt;"",IF(MID(C4101,1,1)="c",SigmaEpsConcrete(I4101,$AN$30:$AN$33,$AR$30:$AR$33,$AS$26,$AS$27,$AS$28,$AQ$20,$AU$19),""),"")</f>
        <v/>
      </c>
      <c r="N4101" s="95" t="str">
        <f>IF(A4101&lt;&gt;"",IF(MID(C4101,1,1)="r",SigmaEpsReinf(J4101,$AS$42:$AS$43,$AS$41,$AS$39,$AS$40,$AQ$38),""),"")</f>
        <v/>
      </c>
      <c r="Q4101" s="92" t="str">
        <f t="shared" si="646"/>
        <v/>
      </c>
      <c r="R4101" s="92" t="str">
        <f t="shared" si="647"/>
        <v/>
      </c>
      <c r="U4101" s="5"/>
      <c r="V4101" s="5"/>
      <c r="W4101" s="94" t="str">
        <f t="shared" si="645"/>
        <v/>
      </c>
      <c r="X4101" s="94" t="str">
        <f t="shared" si="648"/>
        <v/>
      </c>
      <c r="Y4101" s="5"/>
      <c r="BK4101" s="8"/>
      <c r="BL4101" s="5"/>
      <c r="BM4101" s="5"/>
      <c r="BN4101" s="5"/>
      <c r="BO4101" s="5"/>
      <c r="BP4101" s="1"/>
      <c r="BQ4101" s="1"/>
      <c r="BR4101" s="1"/>
      <c r="BS4101" s="1"/>
      <c r="BT4101" s="1"/>
      <c r="BU4101" s="4"/>
      <c r="BV4101" s="1"/>
      <c r="BW4101" s="3"/>
      <c r="BX4101" s="4"/>
      <c r="BY4101" s="5"/>
      <c r="BZ4101" s="5"/>
      <c r="CA4101" s="5"/>
      <c r="CB4101" s="5"/>
      <c r="CC4101" s="5"/>
      <c r="CD4101" s="43"/>
    </row>
    <row r="4102" spans="1:82" x14ac:dyDescent="0.25">
      <c r="A4102" s="8"/>
      <c r="B4102" s="5"/>
      <c r="C4102" s="5"/>
      <c r="D4102" s="5"/>
      <c r="E4102" s="5"/>
      <c r="F4102" s="94" t="str">
        <f t="shared" si="639"/>
        <v/>
      </c>
      <c r="G4102" s="94" t="str">
        <f t="shared" si="640"/>
        <v/>
      </c>
      <c r="H4102" s="127" t="str">
        <f>IF(A4102&lt;&gt;"",IF(MID(C4102,1,1)="c",$AS$26,IF(MID(C4102,1,1)="r",$AS$41,IF(MID(C4102,1,1)="p",#REF!,#REF!))),"")</f>
        <v/>
      </c>
      <c r="I4102" s="92" t="str">
        <f t="shared" si="641"/>
        <v/>
      </c>
      <c r="J4102" s="92" t="str">
        <f t="shared" si="642"/>
        <v/>
      </c>
      <c r="K4102" s="92" t="str">
        <f t="shared" si="643"/>
        <v/>
      </c>
      <c r="L4102" s="92" t="str">
        <f t="shared" si="644"/>
        <v/>
      </c>
      <c r="M4102" s="95" t="str">
        <f>IF(A4102&lt;&gt;"",IF(MID(C4102,1,1)="c",SigmaEpsConcrete(I4102,$AN$30:$AN$33,$AR$30:$AR$33,$AS$26,$AS$27,$AS$28,$AQ$20,$AU$19),""),"")</f>
        <v/>
      </c>
      <c r="N4102" s="95" t="str">
        <f>IF(A4102&lt;&gt;"",IF(MID(C4102,1,1)="r",SigmaEpsReinf(J4102,$AS$42:$AS$43,$AS$41,$AS$39,$AS$40,$AQ$38),""),"")</f>
        <v/>
      </c>
      <c r="Q4102" s="92" t="str">
        <f t="shared" si="646"/>
        <v/>
      </c>
      <c r="R4102" s="92" t="str">
        <f t="shared" si="647"/>
        <v/>
      </c>
      <c r="U4102" s="5"/>
      <c r="V4102" s="5"/>
      <c r="W4102" s="94" t="str">
        <f t="shared" si="645"/>
        <v/>
      </c>
      <c r="X4102" s="94" t="str">
        <f t="shared" si="648"/>
        <v/>
      </c>
      <c r="Y4102" s="5"/>
      <c r="BK4102" s="8"/>
      <c r="BL4102" s="5"/>
      <c r="BM4102" s="5"/>
      <c r="BN4102" s="5"/>
      <c r="BO4102" s="5"/>
      <c r="BP4102" s="1"/>
      <c r="BQ4102" s="1"/>
      <c r="BR4102" s="1"/>
      <c r="BS4102" s="1"/>
      <c r="BT4102" s="1"/>
      <c r="BU4102" s="4"/>
      <c r="BV4102" s="1"/>
      <c r="BW4102" s="3"/>
      <c r="BX4102" s="4"/>
      <c r="BY4102" s="5"/>
      <c r="BZ4102" s="5"/>
      <c r="CA4102" s="5"/>
      <c r="CB4102" s="5"/>
      <c r="CC4102" s="5"/>
      <c r="CD4102" s="43"/>
    </row>
    <row r="4103" spans="1:82" x14ac:dyDescent="0.25">
      <c r="A4103" s="8"/>
      <c r="B4103" s="5"/>
      <c r="C4103" s="5"/>
      <c r="D4103" s="5"/>
      <c r="E4103" s="5"/>
      <c r="F4103" s="94" t="str">
        <f t="shared" si="639"/>
        <v/>
      </c>
      <c r="G4103" s="94" t="str">
        <f t="shared" si="640"/>
        <v/>
      </c>
      <c r="H4103" s="127" t="str">
        <f>IF(A4103&lt;&gt;"",IF(MID(C4103,1,1)="c",$AS$26,IF(MID(C4103,1,1)="r",$AS$41,IF(MID(C4103,1,1)="p",#REF!,#REF!))),"")</f>
        <v/>
      </c>
      <c r="I4103" s="92" t="str">
        <f t="shared" si="641"/>
        <v/>
      </c>
      <c r="J4103" s="92" t="str">
        <f t="shared" si="642"/>
        <v/>
      </c>
      <c r="K4103" s="92" t="str">
        <f t="shared" si="643"/>
        <v/>
      </c>
      <c r="L4103" s="92" t="str">
        <f t="shared" si="644"/>
        <v/>
      </c>
      <c r="M4103" s="95" t="str">
        <f>IF(A4103&lt;&gt;"",IF(MID(C4103,1,1)="c",SigmaEpsConcrete(I4103,$AN$30:$AN$33,$AR$30:$AR$33,$AS$26,$AS$27,$AS$28,$AQ$20,$AU$19),""),"")</f>
        <v/>
      </c>
      <c r="N4103" s="95" t="str">
        <f>IF(A4103&lt;&gt;"",IF(MID(C4103,1,1)="r",SigmaEpsReinf(J4103,$AS$42:$AS$43,$AS$41,$AS$39,$AS$40,$AQ$38),""),"")</f>
        <v/>
      </c>
      <c r="Q4103" s="92" t="str">
        <f t="shared" si="646"/>
        <v/>
      </c>
      <c r="R4103" s="92" t="str">
        <f t="shared" si="647"/>
        <v/>
      </c>
      <c r="U4103" s="5"/>
      <c r="V4103" s="5"/>
      <c r="W4103" s="94" t="str">
        <f t="shared" si="645"/>
        <v/>
      </c>
      <c r="X4103" s="94" t="str">
        <f t="shared" si="648"/>
        <v/>
      </c>
      <c r="Y4103" s="5"/>
      <c r="BK4103" s="8"/>
      <c r="BL4103" s="5"/>
      <c r="BM4103" s="5"/>
      <c r="BN4103" s="5"/>
      <c r="BO4103" s="5"/>
      <c r="BP4103" s="1"/>
      <c r="BQ4103" s="1"/>
      <c r="BR4103" s="1"/>
      <c r="BS4103" s="1"/>
      <c r="BT4103" s="1"/>
      <c r="BU4103" s="4"/>
      <c r="BV4103" s="1"/>
      <c r="BW4103" s="3"/>
      <c r="BX4103" s="4"/>
      <c r="BY4103" s="5"/>
      <c r="BZ4103" s="5"/>
      <c r="CA4103" s="5"/>
      <c r="CB4103" s="5"/>
      <c r="CC4103" s="5"/>
      <c r="CD4103" s="43"/>
    </row>
    <row r="4104" spans="1:82" x14ac:dyDescent="0.25">
      <c r="A4104" s="8"/>
      <c r="B4104" s="5"/>
      <c r="C4104" s="5"/>
      <c r="D4104" s="5"/>
      <c r="E4104" s="5"/>
      <c r="F4104" s="94" t="str">
        <f t="shared" si="639"/>
        <v/>
      </c>
      <c r="G4104" s="94" t="str">
        <f t="shared" si="640"/>
        <v/>
      </c>
      <c r="H4104" s="127" t="str">
        <f>IF(A4104&lt;&gt;"",IF(MID(C4104,1,1)="c",$AS$26,IF(MID(C4104,1,1)="r",$AS$41,IF(MID(C4104,1,1)="p",#REF!,#REF!))),"")</f>
        <v/>
      </c>
      <c r="I4104" s="92" t="str">
        <f t="shared" si="641"/>
        <v/>
      </c>
      <c r="J4104" s="92" t="str">
        <f t="shared" si="642"/>
        <v/>
      </c>
      <c r="K4104" s="92" t="str">
        <f t="shared" si="643"/>
        <v/>
      </c>
      <c r="L4104" s="92" t="str">
        <f t="shared" si="644"/>
        <v/>
      </c>
      <c r="M4104" s="95" t="str">
        <f>IF(A4104&lt;&gt;"",IF(MID(C4104,1,1)="c",SigmaEpsConcrete(I4104,$AN$30:$AN$33,$AR$30:$AR$33,$AS$26,$AS$27,$AS$28,$AQ$20,$AU$19),""),"")</f>
        <v/>
      </c>
      <c r="N4104" s="95" t="str">
        <f>IF(A4104&lt;&gt;"",IF(MID(C4104,1,1)="r",SigmaEpsReinf(J4104,$AS$42:$AS$43,$AS$41,$AS$39,$AS$40,$AQ$38),""),"")</f>
        <v/>
      </c>
      <c r="Q4104" s="92" t="str">
        <f t="shared" si="646"/>
        <v/>
      </c>
      <c r="R4104" s="92" t="str">
        <f t="shared" si="647"/>
        <v/>
      </c>
      <c r="U4104" s="5"/>
      <c r="V4104" s="5"/>
      <c r="W4104" s="94" t="str">
        <f t="shared" si="645"/>
        <v/>
      </c>
      <c r="X4104" s="94" t="str">
        <f t="shared" si="648"/>
        <v/>
      </c>
      <c r="Y4104" s="5"/>
      <c r="BK4104" s="8"/>
      <c r="BL4104" s="5"/>
      <c r="BM4104" s="5"/>
      <c r="BN4104" s="5"/>
      <c r="BO4104" s="5"/>
      <c r="BP4104" s="1"/>
      <c r="BQ4104" s="1"/>
      <c r="BR4104" s="1"/>
      <c r="BS4104" s="1"/>
      <c r="BT4104" s="1"/>
      <c r="BU4104" s="4"/>
      <c r="BV4104" s="1"/>
      <c r="BW4104" s="3"/>
      <c r="BX4104" s="4"/>
      <c r="BY4104" s="5"/>
      <c r="BZ4104" s="5"/>
      <c r="CA4104" s="5"/>
      <c r="CB4104" s="5"/>
      <c r="CC4104" s="5"/>
      <c r="CD4104" s="43"/>
    </row>
    <row r="4105" spans="1:82" x14ac:dyDescent="0.25">
      <c r="A4105" s="8"/>
      <c r="B4105" s="5"/>
      <c r="C4105" s="5"/>
      <c r="D4105" s="5"/>
      <c r="E4105" s="5"/>
      <c r="F4105" s="94" t="str">
        <f t="shared" si="639"/>
        <v/>
      </c>
      <c r="G4105" s="94" t="str">
        <f t="shared" si="640"/>
        <v/>
      </c>
      <c r="H4105" s="127" t="str">
        <f>IF(A4105&lt;&gt;"",IF(MID(C4105,1,1)="c",$AS$26,IF(MID(C4105,1,1)="r",$AS$41,IF(MID(C4105,1,1)="p",#REF!,#REF!))),"")</f>
        <v/>
      </c>
      <c r="I4105" s="92" t="str">
        <f t="shared" si="641"/>
        <v/>
      </c>
      <c r="J4105" s="92" t="str">
        <f t="shared" si="642"/>
        <v/>
      </c>
      <c r="K4105" s="92" t="str">
        <f t="shared" si="643"/>
        <v/>
      </c>
      <c r="L4105" s="92" t="str">
        <f t="shared" si="644"/>
        <v/>
      </c>
      <c r="M4105" s="95" t="str">
        <f>IF(A4105&lt;&gt;"",IF(MID(C4105,1,1)="c",SigmaEpsConcrete(I4105,$AN$30:$AN$33,$AR$30:$AR$33,$AS$26,$AS$27,$AS$28,$AQ$20,$AU$19),""),"")</f>
        <v/>
      </c>
      <c r="N4105" s="95" t="str">
        <f>IF(A4105&lt;&gt;"",IF(MID(C4105,1,1)="r",SigmaEpsReinf(J4105,$AS$42:$AS$43,$AS$41,$AS$39,$AS$40,$AQ$38),""),"")</f>
        <v/>
      </c>
      <c r="Q4105" s="92" t="str">
        <f t="shared" si="646"/>
        <v/>
      </c>
      <c r="R4105" s="92" t="str">
        <f t="shared" si="647"/>
        <v/>
      </c>
      <c r="U4105" s="5"/>
      <c r="V4105" s="5"/>
      <c r="W4105" s="94" t="str">
        <f t="shared" si="645"/>
        <v/>
      </c>
      <c r="X4105" s="94" t="str">
        <f t="shared" si="648"/>
        <v/>
      </c>
      <c r="Y4105" s="5"/>
      <c r="BK4105" s="8"/>
      <c r="BL4105" s="5"/>
      <c r="BM4105" s="5"/>
      <c r="BN4105" s="5"/>
      <c r="BO4105" s="5"/>
      <c r="BP4105" s="1"/>
      <c r="BQ4105" s="1"/>
      <c r="BR4105" s="1"/>
      <c r="BS4105" s="1"/>
      <c r="BT4105" s="1"/>
      <c r="BU4105" s="4"/>
      <c r="BV4105" s="1"/>
      <c r="BW4105" s="3"/>
      <c r="BX4105" s="4"/>
      <c r="BY4105" s="5"/>
      <c r="BZ4105" s="5"/>
      <c r="CA4105" s="5"/>
      <c r="CB4105" s="5"/>
      <c r="CC4105" s="5"/>
      <c r="CD4105" s="43"/>
    </row>
    <row r="4106" spans="1:82" x14ac:dyDescent="0.25">
      <c r="A4106" s="8"/>
      <c r="B4106" s="5"/>
      <c r="C4106" s="5"/>
      <c r="D4106" s="5"/>
      <c r="E4106" s="5"/>
      <c r="F4106" s="94" t="str">
        <f t="shared" ref="F4106:F4169" si="649">IF(A4106&lt;&gt;"",(D4106-$AU$86)/10,"")</f>
        <v/>
      </c>
      <c r="G4106" s="94" t="str">
        <f t="shared" ref="G4106:G4169" si="650">IF(A4106&lt;&gt;"",(E4106-$AU$87)/10,"")</f>
        <v/>
      </c>
      <c r="H4106" s="127" t="str">
        <f>IF(A4106&lt;&gt;"",IF(MID(C4106,1,1)="c",$AS$26,IF(MID(C4106,1,1)="r",$AS$41,IF(MID(C4106,1,1)="p",#REF!,#REF!))),"")</f>
        <v/>
      </c>
      <c r="I4106" s="92" t="str">
        <f t="shared" ref="I4106:I4169" si="651">IF($A4106&lt;&gt;"",IF(MID($C4106,1,1)="c",$Y$3+$Y$4*$F4106+$Y$5*$G4106+$BR$43,""),"")</f>
        <v/>
      </c>
      <c r="J4106" s="92" t="str">
        <f t="shared" ref="J4106:J4169" si="652">IF($A4106&lt;&gt;"",IF(MID($C4106,1,1)="r",$Y$3+$Y$4*$F4106+$Y$5*$G4106+$BR$43,""),"")</f>
        <v/>
      </c>
      <c r="K4106" s="92" t="str">
        <f t="shared" ref="K4106:K4169" si="653">IF($A4106&lt;&gt;"",IF(MID($C4106,1,1)="u",$Y$3+$Y$4*$F4106+$Y$5*$G4106+$BR$43,""),"")</f>
        <v/>
      </c>
      <c r="L4106" s="92" t="str">
        <f t="shared" ref="L4106:L4169" si="654">IF($A4106&lt;&gt;"",IF(MID($C4106,1,1)="p",$Y$3+$Y$4*$F4106+$Y$5*$G4106+$BR$43,""),"")</f>
        <v/>
      </c>
      <c r="M4106" s="95" t="str">
        <f>IF(A4106&lt;&gt;"",IF(MID(C4106,1,1)="c",SigmaEpsConcrete(I4106,$AN$30:$AN$33,$AR$30:$AR$33,$AS$26,$AS$27,$AS$28,$AQ$20,$AU$19),""),"")</f>
        <v/>
      </c>
      <c r="N4106" s="95" t="str">
        <f>IF(A4106&lt;&gt;"",IF(MID(C4106,1,1)="r",SigmaEpsReinf(J4106,$AS$42:$AS$43,$AS$41,$AS$39,$AS$40,$AQ$38),""),"")</f>
        <v/>
      </c>
      <c r="Q4106" s="92" t="str">
        <f t="shared" si="646"/>
        <v/>
      </c>
      <c r="R4106" s="92" t="str">
        <f t="shared" si="647"/>
        <v/>
      </c>
      <c r="U4106" s="5"/>
      <c r="V4106" s="5"/>
      <c r="W4106" s="94" t="str">
        <f t="shared" ref="W4106:W4169" si="655">IF(A4106&lt;&gt;"",F4106-$AU$105,"")</f>
        <v/>
      </c>
      <c r="X4106" s="94" t="str">
        <f t="shared" si="648"/>
        <v/>
      </c>
      <c r="Y4106" s="5"/>
      <c r="BK4106" s="8"/>
      <c r="BL4106" s="5"/>
      <c r="BM4106" s="5"/>
      <c r="BN4106" s="5"/>
      <c r="BO4106" s="5"/>
      <c r="BP4106" s="1"/>
      <c r="BQ4106" s="1"/>
      <c r="BR4106" s="1"/>
      <c r="BS4106" s="1"/>
      <c r="BT4106" s="1"/>
      <c r="BU4106" s="4"/>
      <c r="BV4106" s="1"/>
      <c r="BW4106" s="3"/>
      <c r="BX4106" s="4"/>
      <c r="BY4106" s="5"/>
      <c r="BZ4106" s="5"/>
      <c r="CA4106" s="5"/>
      <c r="CB4106" s="5"/>
      <c r="CC4106" s="5"/>
      <c r="CD4106" s="43"/>
    </row>
    <row r="4107" spans="1:82" x14ac:dyDescent="0.25">
      <c r="A4107" s="8"/>
      <c r="B4107" s="5"/>
      <c r="C4107" s="5"/>
      <c r="D4107" s="5"/>
      <c r="E4107" s="5"/>
      <c r="F4107" s="94" t="str">
        <f t="shared" si="649"/>
        <v/>
      </c>
      <c r="G4107" s="94" t="str">
        <f t="shared" si="650"/>
        <v/>
      </c>
      <c r="H4107" s="127" t="str">
        <f>IF(A4107&lt;&gt;"",IF(MID(C4107,1,1)="c",$AS$26,IF(MID(C4107,1,1)="r",$AS$41,IF(MID(C4107,1,1)="p",#REF!,#REF!))),"")</f>
        <v/>
      </c>
      <c r="I4107" s="92" t="str">
        <f t="shared" si="651"/>
        <v/>
      </c>
      <c r="J4107" s="92" t="str">
        <f t="shared" si="652"/>
        <v/>
      </c>
      <c r="K4107" s="92" t="str">
        <f t="shared" si="653"/>
        <v/>
      </c>
      <c r="L4107" s="92" t="str">
        <f t="shared" si="654"/>
        <v/>
      </c>
      <c r="M4107" s="95" t="str">
        <f>IF(A4107&lt;&gt;"",IF(MID(C4107,1,1)="c",SigmaEpsConcrete(I4107,$AN$30:$AN$33,$AR$30:$AR$33,$AS$26,$AS$27,$AS$28,$AQ$20,$AU$19),""),"")</f>
        <v/>
      </c>
      <c r="N4107" s="95" t="str">
        <f>IF(A4107&lt;&gt;"",IF(MID(C4107,1,1)="r",SigmaEpsReinf(J4107,$AS$42:$AS$43,$AS$41,$AS$39,$AS$40,$AQ$38),""),"")</f>
        <v/>
      </c>
      <c r="Q4107" s="92" t="str">
        <f t="shared" ref="Q4107:Q4170" si="656">IF(A4107&lt;&gt;"",IF(MID(C4107,1,1)="c",IF(ISERROR(M4107/I4107),"",M4107/I4107),""),"")</f>
        <v/>
      </c>
      <c r="R4107" s="92" t="str">
        <f t="shared" ref="R4107:R4170" si="657">IF(A4107&lt;&gt;"",IF(MID(C4107,1,1)="r",IF(ISERROR(N4107/J4107),"",N4107/J4107),""),"")</f>
        <v/>
      </c>
      <c r="U4107" s="5"/>
      <c r="V4107" s="5"/>
      <c r="W4107" s="94" t="str">
        <f t="shared" si="655"/>
        <v/>
      </c>
      <c r="X4107" s="94" t="str">
        <f t="shared" ref="X4107:X4170" si="658">IF(B4107&lt;&gt;"",G4107-$AU$106,"")</f>
        <v/>
      </c>
      <c r="Y4107" s="5"/>
      <c r="BK4107" s="8"/>
      <c r="BL4107" s="5"/>
      <c r="BM4107" s="5"/>
      <c r="BN4107" s="5"/>
      <c r="BO4107" s="5"/>
      <c r="BP4107" s="1"/>
      <c r="BQ4107" s="1"/>
      <c r="BR4107" s="1"/>
      <c r="BS4107" s="1"/>
      <c r="BT4107" s="1"/>
      <c r="BU4107" s="4"/>
      <c r="BV4107" s="1"/>
      <c r="BW4107" s="3"/>
      <c r="BX4107" s="4"/>
      <c r="BY4107" s="5"/>
      <c r="BZ4107" s="5"/>
      <c r="CA4107" s="5"/>
      <c r="CB4107" s="5"/>
      <c r="CC4107" s="5"/>
      <c r="CD4107" s="43"/>
    </row>
    <row r="4108" spans="1:82" x14ac:dyDescent="0.25">
      <c r="A4108" s="8"/>
      <c r="B4108" s="5"/>
      <c r="C4108" s="5"/>
      <c r="D4108" s="5"/>
      <c r="E4108" s="5"/>
      <c r="F4108" s="94" t="str">
        <f t="shared" si="649"/>
        <v/>
      </c>
      <c r="G4108" s="94" t="str">
        <f t="shared" si="650"/>
        <v/>
      </c>
      <c r="H4108" s="127" t="str">
        <f>IF(A4108&lt;&gt;"",IF(MID(C4108,1,1)="c",$AS$26,IF(MID(C4108,1,1)="r",$AS$41,IF(MID(C4108,1,1)="p",#REF!,#REF!))),"")</f>
        <v/>
      </c>
      <c r="I4108" s="92" t="str">
        <f t="shared" si="651"/>
        <v/>
      </c>
      <c r="J4108" s="92" t="str">
        <f t="shared" si="652"/>
        <v/>
      </c>
      <c r="K4108" s="92" t="str">
        <f t="shared" si="653"/>
        <v/>
      </c>
      <c r="L4108" s="92" t="str">
        <f t="shared" si="654"/>
        <v/>
      </c>
      <c r="M4108" s="95" t="str">
        <f>IF(A4108&lt;&gt;"",IF(MID(C4108,1,1)="c",SigmaEpsConcrete(I4108,$AN$30:$AN$33,$AR$30:$AR$33,$AS$26,$AS$27,$AS$28,$AQ$20,$AU$19),""),"")</f>
        <v/>
      </c>
      <c r="N4108" s="95" t="str">
        <f>IF(A4108&lt;&gt;"",IF(MID(C4108,1,1)="r",SigmaEpsReinf(J4108,$AS$42:$AS$43,$AS$41,$AS$39,$AS$40,$AQ$38),""),"")</f>
        <v/>
      </c>
      <c r="Q4108" s="92" t="str">
        <f t="shared" si="656"/>
        <v/>
      </c>
      <c r="R4108" s="92" t="str">
        <f t="shared" si="657"/>
        <v/>
      </c>
      <c r="U4108" s="5"/>
      <c r="V4108" s="5"/>
      <c r="W4108" s="94" t="str">
        <f t="shared" si="655"/>
        <v/>
      </c>
      <c r="X4108" s="94" t="str">
        <f t="shared" si="658"/>
        <v/>
      </c>
      <c r="Y4108" s="5"/>
      <c r="BK4108" s="8"/>
      <c r="BL4108" s="5"/>
      <c r="BM4108" s="5"/>
      <c r="BN4108" s="5"/>
      <c r="BO4108" s="5"/>
      <c r="BP4108" s="1"/>
      <c r="BQ4108" s="1"/>
      <c r="BR4108" s="1"/>
      <c r="BS4108" s="1"/>
      <c r="BT4108" s="1"/>
      <c r="BU4108" s="4"/>
      <c r="BV4108" s="1"/>
      <c r="BW4108" s="3"/>
      <c r="BX4108" s="4"/>
      <c r="BY4108" s="5"/>
      <c r="BZ4108" s="5"/>
      <c r="CA4108" s="5"/>
      <c r="CB4108" s="5"/>
      <c r="CC4108" s="5"/>
      <c r="CD4108" s="43"/>
    </row>
    <row r="4109" spans="1:82" x14ac:dyDescent="0.25">
      <c r="A4109" s="8"/>
      <c r="B4109" s="5"/>
      <c r="C4109" s="5"/>
      <c r="D4109" s="5"/>
      <c r="E4109" s="5"/>
      <c r="F4109" s="94" t="str">
        <f t="shared" si="649"/>
        <v/>
      </c>
      <c r="G4109" s="94" t="str">
        <f t="shared" si="650"/>
        <v/>
      </c>
      <c r="H4109" s="127" t="str">
        <f>IF(A4109&lt;&gt;"",IF(MID(C4109,1,1)="c",$AS$26,IF(MID(C4109,1,1)="r",$AS$41,IF(MID(C4109,1,1)="p",#REF!,#REF!))),"")</f>
        <v/>
      </c>
      <c r="I4109" s="92" t="str">
        <f t="shared" si="651"/>
        <v/>
      </c>
      <c r="J4109" s="92" t="str">
        <f t="shared" si="652"/>
        <v/>
      </c>
      <c r="K4109" s="92" t="str">
        <f t="shared" si="653"/>
        <v/>
      </c>
      <c r="L4109" s="92" t="str">
        <f t="shared" si="654"/>
        <v/>
      </c>
      <c r="M4109" s="95" t="str">
        <f>IF(A4109&lt;&gt;"",IF(MID(C4109,1,1)="c",SigmaEpsConcrete(I4109,$AN$30:$AN$33,$AR$30:$AR$33,$AS$26,$AS$27,$AS$28,$AQ$20,$AU$19),""),"")</f>
        <v/>
      </c>
      <c r="N4109" s="95" t="str">
        <f>IF(A4109&lt;&gt;"",IF(MID(C4109,1,1)="r",SigmaEpsReinf(J4109,$AS$42:$AS$43,$AS$41,$AS$39,$AS$40,$AQ$38),""),"")</f>
        <v/>
      </c>
      <c r="Q4109" s="92" t="str">
        <f t="shared" si="656"/>
        <v/>
      </c>
      <c r="R4109" s="92" t="str">
        <f t="shared" si="657"/>
        <v/>
      </c>
      <c r="U4109" s="5"/>
      <c r="V4109" s="5"/>
      <c r="W4109" s="94" t="str">
        <f t="shared" si="655"/>
        <v/>
      </c>
      <c r="X4109" s="94" t="str">
        <f t="shared" si="658"/>
        <v/>
      </c>
      <c r="Y4109" s="5"/>
      <c r="BK4109" s="8"/>
      <c r="BL4109" s="5"/>
      <c r="BM4109" s="5"/>
      <c r="BN4109" s="5"/>
      <c r="BO4109" s="5"/>
      <c r="BP4109" s="1"/>
      <c r="BQ4109" s="1"/>
      <c r="BR4109" s="1"/>
      <c r="BS4109" s="1"/>
      <c r="BT4109" s="1"/>
      <c r="BU4109" s="4"/>
      <c r="BV4109" s="1"/>
      <c r="BW4109" s="3"/>
      <c r="BX4109" s="4"/>
      <c r="BY4109" s="5"/>
      <c r="BZ4109" s="5"/>
      <c r="CA4109" s="5"/>
      <c r="CB4109" s="5"/>
      <c r="CC4109" s="5"/>
      <c r="CD4109" s="43"/>
    </row>
    <row r="4110" spans="1:82" x14ac:dyDescent="0.25">
      <c r="A4110" s="8"/>
      <c r="B4110" s="5"/>
      <c r="C4110" s="5"/>
      <c r="D4110" s="5"/>
      <c r="E4110" s="5"/>
      <c r="F4110" s="94" t="str">
        <f t="shared" si="649"/>
        <v/>
      </c>
      <c r="G4110" s="94" t="str">
        <f t="shared" si="650"/>
        <v/>
      </c>
      <c r="H4110" s="127" t="str">
        <f>IF(A4110&lt;&gt;"",IF(MID(C4110,1,1)="c",$AS$26,IF(MID(C4110,1,1)="r",$AS$41,IF(MID(C4110,1,1)="p",#REF!,#REF!))),"")</f>
        <v/>
      </c>
      <c r="I4110" s="92" t="str">
        <f t="shared" si="651"/>
        <v/>
      </c>
      <c r="J4110" s="92" t="str">
        <f t="shared" si="652"/>
        <v/>
      </c>
      <c r="K4110" s="92" t="str">
        <f t="shared" si="653"/>
        <v/>
      </c>
      <c r="L4110" s="92" t="str">
        <f t="shared" si="654"/>
        <v/>
      </c>
      <c r="M4110" s="95" t="str">
        <f>IF(A4110&lt;&gt;"",IF(MID(C4110,1,1)="c",SigmaEpsConcrete(I4110,$AN$30:$AN$33,$AR$30:$AR$33,$AS$26,$AS$27,$AS$28,$AQ$20,$AU$19),""),"")</f>
        <v/>
      </c>
      <c r="N4110" s="95" t="str">
        <f>IF(A4110&lt;&gt;"",IF(MID(C4110,1,1)="r",SigmaEpsReinf(J4110,$AS$42:$AS$43,$AS$41,$AS$39,$AS$40,$AQ$38),""),"")</f>
        <v/>
      </c>
      <c r="Q4110" s="92" t="str">
        <f t="shared" si="656"/>
        <v/>
      </c>
      <c r="R4110" s="92" t="str">
        <f t="shared" si="657"/>
        <v/>
      </c>
      <c r="U4110" s="5"/>
      <c r="V4110" s="5"/>
      <c r="W4110" s="94" t="str">
        <f t="shared" si="655"/>
        <v/>
      </c>
      <c r="X4110" s="94" t="str">
        <f t="shared" si="658"/>
        <v/>
      </c>
      <c r="Y4110" s="5"/>
      <c r="BK4110" s="8"/>
      <c r="BL4110" s="5"/>
      <c r="BM4110" s="5"/>
      <c r="BN4110" s="5"/>
      <c r="BO4110" s="5"/>
      <c r="BP4110" s="1"/>
      <c r="BQ4110" s="1"/>
      <c r="BR4110" s="1"/>
      <c r="BS4110" s="1"/>
      <c r="BT4110" s="1"/>
      <c r="BU4110" s="4"/>
      <c r="BV4110" s="1"/>
      <c r="BW4110" s="3"/>
      <c r="BX4110" s="4"/>
      <c r="BY4110" s="5"/>
      <c r="BZ4110" s="5"/>
      <c r="CA4110" s="5"/>
      <c r="CB4110" s="5"/>
      <c r="CC4110" s="5"/>
      <c r="CD4110" s="43"/>
    </row>
    <row r="4111" spans="1:82" x14ac:dyDescent="0.25">
      <c r="A4111" s="8"/>
      <c r="B4111" s="5"/>
      <c r="C4111" s="5"/>
      <c r="D4111" s="5"/>
      <c r="E4111" s="5"/>
      <c r="F4111" s="94" t="str">
        <f t="shared" si="649"/>
        <v/>
      </c>
      <c r="G4111" s="94" t="str">
        <f t="shared" si="650"/>
        <v/>
      </c>
      <c r="H4111" s="127" t="str">
        <f>IF(A4111&lt;&gt;"",IF(MID(C4111,1,1)="c",$AS$26,IF(MID(C4111,1,1)="r",$AS$41,IF(MID(C4111,1,1)="p",#REF!,#REF!))),"")</f>
        <v/>
      </c>
      <c r="I4111" s="92" t="str">
        <f t="shared" si="651"/>
        <v/>
      </c>
      <c r="J4111" s="92" t="str">
        <f t="shared" si="652"/>
        <v/>
      </c>
      <c r="K4111" s="92" t="str">
        <f t="shared" si="653"/>
        <v/>
      </c>
      <c r="L4111" s="92" t="str">
        <f t="shared" si="654"/>
        <v/>
      </c>
      <c r="M4111" s="95" t="str">
        <f>IF(A4111&lt;&gt;"",IF(MID(C4111,1,1)="c",SigmaEpsConcrete(I4111,$AN$30:$AN$33,$AR$30:$AR$33,$AS$26,$AS$27,$AS$28,$AQ$20,$AU$19),""),"")</f>
        <v/>
      </c>
      <c r="N4111" s="95" t="str">
        <f>IF(A4111&lt;&gt;"",IF(MID(C4111,1,1)="r",SigmaEpsReinf(J4111,$AS$42:$AS$43,$AS$41,$AS$39,$AS$40,$AQ$38),""),"")</f>
        <v/>
      </c>
      <c r="Q4111" s="92" t="str">
        <f t="shared" si="656"/>
        <v/>
      </c>
      <c r="R4111" s="92" t="str">
        <f t="shared" si="657"/>
        <v/>
      </c>
      <c r="U4111" s="5"/>
      <c r="V4111" s="5"/>
      <c r="W4111" s="94" t="str">
        <f t="shared" si="655"/>
        <v/>
      </c>
      <c r="X4111" s="94" t="str">
        <f t="shared" si="658"/>
        <v/>
      </c>
      <c r="Y4111" s="5"/>
      <c r="BK4111" s="8"/>
      <c r="BL4111" s="5"/>
      <c r="BM4111" s="5"/>
      <c r="BN4111" s="5"/>
      <c r="BO4111" s="5"/>
      <c r="BP4111" s="1"/>
      <c r="BQ4111" s="1"/>
      <c r="BR4111" s="1"/>
      <c r="BS4111" s="1"/>
      <c r="BT4111" s="1"/>
      <c r="BU4111" s="4"/>
      <c r="BV4111" s="1"/>
      <c r="BW4111" s="3"/>
      <c r="BX4111" s="4"/>
      <c r="BY4111" s="5"/>
      <c r="BZ4111" s="5"/>
      <c r="CA4111" s="5"/>
      <c r="CB4111" s="5"/>
      <c r="CC4111" s="5"/>
      <c r="CD4111" s="43"/>
    </row>
    <row r="4112" spans="1:82" x14ac:dyDescent="0.25">
      <c r="A4112" s="8"/>
      <c r="B4112" s="5"/>
      <c r="C4112" s="5"/>
      <c r="D4112" s="5"/>
      <c r="E4112" s="5"/>
      <c r="F4112" s="94" t="str">
        <f t="shared" si="649"/>
        <v/>
      </c>
      <c r="G4112" s="94" t="str">
        <f t="shared" si="650"/>
        <v/>
      </c>
      <c r="H4112" s="127" t="str">
        <f>IF(A4112&lt;&gt;"",IF(MID(C4112,1,1)="c",$AS$26,IF(MID(C4112,1,1)="r",$AS$41,IF(MID(C4112,1,1)="p",#REF!,#REF!))),"")</f>
        <v/>
      </c>
      <c r="I4112" s="92" t="str">
        <f t="shared" si="651"/>
        <v/>
      </c>
      <c r="J4112" s="92" t="str">
        <f t="shared" si="652"/>
        <v/>
      </c>
      <c r="K4112" s="92" t="str">
        <f t="shared" si="653"/>
        <v/>
      </c>
      <c r="L4112" s="92" t="str">
        <f t="shared" si="654"/>
        <v/>
      </c>
      <c r="M4112" s="95" t="str">
        <f>IF(A4112&lt;&gt;"",IF(MID(C4112,1,1)="c",SigmaEpsConcrete(I4112,$AN$30:$AN$33,$AR$30:$AR$33,$AS$26,$AS$27,$AS$28,$AQ$20,$AU$19),""),"")</f>
        <v/>
      </c>
      <c r="N4112" s="95" t="str">
        <f>IF(A4112&lt;&gt;"",IF(MID(C4112,1,1)="r",SigmaEpsReinf(J4112,$AS$42:$AS$43,$AS$41,$AS$39,$AS$40,$AQ$38),""),"")</f>
        <v/>
      </c>
      <c r="Q4112" s="92" t="str">
        <f t="shared" si="656"/>
        <v/>
      </c>
      <c r="R4112" s="92" t="str">
        <f t="shared" si="657"/>
        <v/>
      </c>
      <c r="U4112" s="5"/>
      <c r="V4112" s="5"/>
      <c r="W4112" s="94" t="str">
        <f t="shared" si="655"/>
        <v/>
      </c>
      <c r="X4112" s="94" t="str">
        <f t="shared" si="658"/>
        <v/>
      </c>
      <c r="Y4112" s="5"/>
      <c r="BK4112" s="8"/>
      <c r="BL4112" s="5"/>
      <c r="BM4112" s="5"/>
      <c r="BN4112" s="5"/>
      <c r="BO4112" s="5"/>
      <c r="BP4112" s="1"/>
      <c r="BQ4112" s="1"/>
      <c r="BR4112" s="1"/>
      <c r="BS4112" s="1"/>
      <c r="BT4112" s="1"/>
      <c r="BU4112" s="4"/>
      <c r="BV4112" s="1"/>
      <c r="BW4112" s="3"/>
      <c r="BX4112" s="4"/>
      <c r="BY4112" s="5"/>
      <c r="BZ4112" s="5"/>
      <c r="CA4112" s="5"/>
      <c r="CB4112" s="5"/>
      <c r="CC4112" s="5"/>
      <c r="CD4112" s="43"/>
    </row>
    <row r="4113" spans="1:82" x14ac:dyDescent="0.25">
      <c r="A4113" s="8"/>
      <c r="B4113" s="5"/>
      <c r="C4113" s="5"/>
      <c r="D4113" s="5"/>
      <c r="E4113" s="5"/>
      <c r="F4113" s="94" t="str">
        <f t="shared" si="649"/>
        <v/>
      </c>
      <c r="G4113" s="94" t="str">
        <f t="shared" si="650"/>
        <v/>
      </c>
      <c r="H4113" s="127" t="str">
        <f>IF(A4113&lt;&gt;"",IF(MID(C4113,1,1)="c",$AS$26,IF(MID(C4113,1,1)="r",$AS$41,IF(MID(C4113,1,1)="p",#REF!,#REF!))),"")</f>
        <v/>
      </c>
      <c r="I4113" s="92" t="str">
        <f t="shared" si="651"/>
        <v/>
      </c>
      <c r="J4113" s="92" t="str">
        <f t="shared" si="652"/>
        <v/>
      </c>
      <c r="K4113" s="92" t="str">
        <f t="shared" si="653"/>
        <v/>
      </c>
      <c r="L4113" s="92" t="str">
        <f t="shared" si="654"/>
        <v/>
      </c>
      <c r="M4113" s="95" t="str">
        <f>IF(A4113&lt;&gt;"",IF(MID(C4113,1,1)="c",SigmaEpsConcrete(I4113,$AN$30:$AN$33,$AR$30:$AR$33,$AS$26,$AS$27,$AS$28,$AQ$20,$AU$19),""),"")</f>
        <v/>
      </c>
      <c r="N4113" s="95" t="str">
        <f>IF(A4113&lt;&gt;"",IF(MID(C4113,1,1)="r",SigmaEpsReinf(J4113,$AS$42:$AS$43,$AS$41,$AS$39,$AS$40,$AQ$38),""),"")</f>
        <v/>
      </c>
      <c r="Q4113" s="92" t="str">
        <f t="shared" si="656"/>
        <v/>
      </c>
      <c r="R4113" s="92" t="str">
        <f t="shared" si="657"/>
        <v/>
      </c>
      <c r="U4113" s="5"/>
      <c r="V4113" s="5"/>
      <c r="W4113" s="94" t="str">
        <f t="shared" si="655"/>
        <v/>
      </c>
      <c r="X4113" s="94" t="str">
        <f t="shared" si="658"/>
        <v/>
      </c>
      <c r="Y4113" s="5"/>
      <c r="BK4113" s="8"/>
      <c r="BL4113" s="5"/>
      <c r="BM4113" s="5"/>
      <c r="BN4113" s="5"/>
      <c r="BO4113" s="5"/>
      <c r="BP4113" s="1"/>
      <c r="BQ4113" s="1"/>
      <c r="BR4113" s="1"/>
      <c r="BS4113" s="1"/>
      <c r="BT4113" s="1"/>
      <c r="BU4113" s="4"/>
      <c r="BV4113" s="1"/>
      <c r="BW4113" s="3"/>
      <c r="BX4113" s="4"/>
      <c r="BY4113" s="5"/>
      <c r="BZ4113" s="5"/>
      <c r="CA4113" s="5"/>
      <c r="CB4113" s="5"/>
      <c r="CC4113" s="5"/>
      <c r="CD4113" s="43"/>
    </row>
    <row r="4114" spans="1:82" x14ac:dyDescent="0.25">
      <c r="A4114" s="8"/>
      <c r="B4114" s="5"/>
      <c r="C4114" s="5"/>
      <c r="D4114" s="5"/>
      <c r="E4114" s="5"/>
      <c r="F4114" s="94" t="str">
        <f t="shared" si="649"/>
        <v/>
      </c>
      <c r="G4114" s="94" t="str">
        <f t="shared" si="650"/>
        <v/>
      </c>
      <c r="H4114" s="127" t="str">
        <f>IF(A4114&lt;&gt;"",IF(MID(C4114,1,1)="c",$AS$26,IF(MID(C4114,1,1)="r",$AS$41,IF(MID(C4114,1,1)="p",#REF!,#REF!))),"")</f>
        <v/>
      </c>
      <c r="I4114" s="92" t="str">
        <f t="shared" si="651"/>
        <v/>
      </c>
      <c r="J4114" s="92" t="str">
        <f t="shared" si="652"/>
        <v/>
      </c>
      <c r="K4114" s="92" t="str">
        <f t="shared" si="653"/>
        <v/>
      </c>
      <c r="L4114" s="92" t="str">
        <f t="shared" si="654"/>
        <v/>
      </c>
      <c r="M4114" s="95" t="str">
        <f>IF(A4114&lt;&gt;"",IF(MID(C4114,1,1)="c",SigmaEpsConcrete(I4114,$AN$30:$AN$33,$AR$30:$AR$33,$AS$26,$AS$27,$AS$28,$AQ$20,$AU$19),""),"")</f>
        <v/>
      </c>
      <c r="N4114" s="95" t="str">
        <f>IF(A4114&lt;&gt;"",IF(MID(C4114,1,1)="r",SigmaEpsReinf(J4114,$AS$42:$AS$43,$AS$41,$AS$39,$AS$40,$AQ$38),""),"")</f>
        <v/>
      </c>
      <c r="Q4114" s="92" t="str">
        <f t="shared" si="656"/>
        <v/>
      </c>
      <c r="R4114" s="92" t="str">
        <f t="shared" si="657"/>
        <v/>
      </c>
      <c r="U4114" s="5"/>
      <c r="V4114" s="5"/>
      <c r="W4114" s="94" t="str">
        <f t="shared" si="655"/>
        <v/>
      </c>
      <c r="X4114" s="94" t="str">
        <f t="shared" si="658"/>
        <v/>
      </c>
      <c r="Y4114" s="5"/>
      <c r="BK4114" s="8"/>
      <c r="BL4114" s="5"/>
      <c r="BM4114" s="5"/>
      <c r="BN4114" s="5"/>
      <c r="BO4114" s="5"/>
      <c r="BP4114" s="1"/>
      <c r="BQ4114" s="1"/>
      <c r="BR4114" s="1"/>
      <c r="BS4114" s="1"/>
      <c r="BT4114" s="1"/>
      <c r="BU4114" s="4"/>
      <c r="BV4114" s="1"/>
      <c r="BW4114" s="3"/>
      <c r="BX4114" s="4"/>
      <c r="BY4114" s="5"/>
      <c r="BZ4114" s="5"/>
      <c r="CA4114" s="5"/>
      <c r="CB4114" s="5"/>
      <c r="CC4114" s="5"/>
      <c r="CD4114" s="43"/>
    </row>
    <row r="4115" spans="1:82" x14ac:dyDescent="0.25">
      <c r="A4115" s="8"/>
      <c r="B4115" s="5"/>
      <c r="C4115" s="5"/>
      <c r="D4115" s="5"/>
      <c r="E4115" s="5"/>
      <c r="F4115" s="94" t="str">
        <f t="shared" si="649"/>
        <v/>
      </c>
      <c r="G4115" s="94" t="str">
        <f t="shared" si="650"/>
        <v/>
      </c>
      <c r="H4115" s="127" t="str">
        <f>IF(A4115&lt;&gt;"",IF(MID(C4115,1,1)="c",$AS$26,IF(MID(C4115,1,1)="r",$AS$41,IF(MID(C4115,1,1)="p",#REF!,#REF!))),"")</f>
        <v/>
      </c>
      <c r="I4115" s="92" t="str">
        <f t="shared" si="651"/>
        <v/>
      </c>
      <c r="J4115" s="92" t="str">
        <f t="shared" si="652"/>
        <v/>
      </c>
      <c r="K4115" s="92" t="str">
        <f t="shared" si="653"/>
        <v/>
      </c>
      <c r="L4115" s="92" t="str">
        <f t="shared" si="654"/>
        <v/>
      </c>
      <c r="M4115" s="95" t="str">
        <f>IF(A4115&lt;&gt;"",IF(MID(C4115,1,1)="c",SigmaEpsConcrete(I4115,$AN$30:$AN$33,$AR$30:$AR$33,$AS$26,$AS$27,$AS$28,$AQ$20,$AU$19),""),"")</f>
        <v/>
      </c>
      <c r="N4115" s="95" t="str">
        <f>IF(A4115&lt;&gt;"",IF(MID(C4115,1,1)="r",SigmaEpsReinf(J4115,$AS$42:$AS$43,$AS$41,$AS$39,$AS$40,$AQ$38),""),"")</f>
        <v/>
      </c>
      <c r="Q4115" s="92" t="str">
        <f t="shared" si="656"/>
        <v/>
      </c>
      <c r="R4115" s="92" t="str">
        <f t="shared" si="657"/>
        <v/>
      </c>
      <c r="U4115" s="5"/>
      <c r="V4115" s="5"/>
      <c r="W4115" s="94" t="str">
        <f t="shared" si="655"/>
        <v/>
      </c>
      <c r="X4115" s="94" t="str">
        <f t="shared" si="658"/>
        <v/>
      </c>
      <c r="Y4115" s="5"/>
      <c r="BK4115" s="8"/>
      <c r="BL4115" s="5"/>
      <c r="BM4115" s="5"/>
      <c r="BN4115" s="5"/>
      <c r="BO4115" s="5"/>
      <c r="BP4115" s="1"/>
      <c r="BQ4115" s="1"/>
      <c r="BR4115" s="1"/>
      <c r="BS4115" s="1"/>
      <c r="BT4115" s="1"/>
      <c r="BU4115" s="4"/>
      <c r="BV4115" s="1"/>
      <c r="BW4115" s="3"/>
      <c r="BX4115" s="4"/>
      <c r="BY4115" s="5"/>
      <c r="BZ4115" s="5"/>
      <c r="CA4115" s="5"/>
      <c r="CB4115" s="5"/>
      <c r="CC4115" s="5"/>
      <c r="CD4115" s="43"/>
    </row>
    <row r="4116" spans="1:82" x14ac:dyDescent="0.25">
      <c r="A4116" s="8"/>
      <c r="B4116" s="5"/>
      <c r="C4116" s="5"/>
      <c r="D4116" s="5"/>
      <c r="E4116" s="5"/>
      <c r="F4116" s="94" t="str">
        <f t="shared" si="649"/>
        <v/>
      </c>
      <c r="G4116" s="94" t="str">
        <f t="shared" si="650"/>
        <v/>
      </c>
      <c r="H4116" s="127" t="str">
        <f>IF(A4116&lt;&gt;"",IF(MID(C4116,1,1)="c",$AS$26,IF(MID(C4116,1,1)="r",$AS$41,IF(MID(C4116,1,1)="p",#REF!,#REF!))),"")</f>
        <v/>
      </c>
      <c r="I4116" s="92" t="str">
        <f t="shared" si="651"/>
        <v/>
      </c>
      <c r="J4116" s="92" t="str">
        <f t="shared" si="652"/>
        <v/>
      </c>
      <c r="K4116" s="92" t="str">
        <f t="shared" si="653"/>
        <v/>
      </c>
      <c r="L4116" s="92" t="str">
        <f t="shared" si="654"/>
        <v/>
      </c>
      <c r="M4116" s="95" t="str">
        <f>IF(A4116&lt;&gt;"",IF(MID(C4116,1,1)="c",SigmaEpsConcrete(I4116,$AN$30:$AN$33,$AR$30:$AR$33,$AS$26,$AS$27,$AS$28,$AQ$20,$AU$19),""),"")</f>
        <v/>
      </c>
      <c r="N4116" s="95" t="str">
        <f>IF(A4116&lt;&gt;"",IF(MID(C4116,1,1)="r",SigmaEpsReinf(J4116,$AS$42:$AS$43,$AS$41,$AS$39,$AS$40,$AQ$38),""),"")</f>
        <v/>
      </c>
      <c r="Q4116" s="92" t="str">
        <f t="shared" si="656"/>
        <v/>
      </c>
      <c r="R4116" s="92" t="str">
        <f t="shared" si="657"/>
        <v/>
      </c>
      <c r="U4116" s="5"/>
      <c r="V4116" s="5"/>
      <c r="W4116" s="94" t="str">
        <f t="shared" si="655"/>
        <v/>
      </c>
      <c r="X4116" s="94" t="str">
        <f t="shared" si="658"/>
        <v/>
      </c>
      <c r="Y4116" s="5"/>
      <c r="BK4116" s="8"/>
      <c r="BL4116" s="5"/>
      <c r="BM4116" s="5"/>
      <c r="BN4116" s="5"/>
      <c r="BO4116" s="5"/>
      <c r="BP4116" s="1"/>
      <c r="BQ4116" s="1"/>
      <c r="BR4116" s="1"/>
      <c r="BS4116" s="1"/>
      <c r="BT4116" s="1"/>
      <c r="BU4116" s="4"/>
      <c r="BV4116" s="1"/>
      <c r="BW4116" s="3"/>
      <c r="BX4116" s="4"/>
      <c r="BY4116" s="5"/>
      <c r="BZ4116" s="5"/>
      <c r="CA4116" s="5"/>
      <c r="CB4116" s="5"/>
      <c r="CC4116" s="5"/>
      <c r="CD4116" s="43"/>
    </row>
    <row r="4117" spans="1:82" x14ac:dyDescent="0.25">
      <c r="A4117" s="8"/>
      <c r="B4117" s="5"/>
      <c r="C4117" s="5"/>
      <c r="D4117" s="5"/>
      <c r="E4117" s="5"/>
      <c r="F4117" s="94" t="str">
        <f t="shared" si="649"/>
        <v/>
      </c>
      <c r="G4117" s="94" t="str">
        <f t="shared" si="650"/>
        <v/>
      </c>
      <c r="H4117" s="127" t="str">
        <f>IF(A4117&lt;&gt;"",IF(MID(C4117,1,1)="c",$AS$26,IF(MID(C4117,1,1)="r",$AS$41,IF(MID(C4117,1,1)="p",#REF!,#REF!))),"")</f>
        <v/>
      </c>
      <c r="I4117" s="92" t="str">
        <f t="shared" si="651"/>
        <v/>
      </c>
      <c r="J4117" s="92" t="str">
        <f t="shared" si="652"/>
        <v/>
      </c>
      <c r="K4117" s="92" t="str">
        <f t="shared" si="653"/>
        <v/>
      </c>
      <c r="L4117" s="92" t="str">
        <f t="shared" si="654"/>
        <v/>
      </c>
      <c r="M4117" s="95" t="str">
        <f>IF(A4117&lt;&gt;"",IF(MID(C4117,1,1)="c",SigmaEpsConcrete(I4117,$AN$30:$AN$33,$AR$30:$AR$33,$AS$26,$AS$27,$AS$28,$AQ$20,$AU$19),""),"")</f>
        <v/>
      </c>
      <c r="N4117" s="95" t="str">
        <f>IF(A4117&lt;&gt;"",IF(MID(C4117,1,1)="r",SigmaEpsReinf(J4117,$AS$42:$AS$43,$AS$41,$AS$39,$AS$40,$AQ$38),""),"")</f>
        <v/>
      </c>
      <c r="Q4117" s="92" t="str">
        <f t="shared" si="656"/>
        <v/>
      </c>
      <c r="R4117" s="92" t="str">
        <f t="shared" si="657"/>
        <v/>
      </c>
      <c r="U4117" s="5"/>
      <c r="V4117" s="5"/>
      <c r="W4117" s="94" t="str">
        <f t="shared" si="655"/>
        <v/>
      </c>
      <c r="X4117" s="94" t="str">
        <f t="shared" si="658"/>
        <v/>
      </c>
      <c r="Y4117" s="5"/>
      <c r="BK4117" s="8"/>
      <c r="BL4117" s="5"/>
      <c r="BM4117" s="5"/>
      <c r="BN4117" s="5"/>
      <c r="BO4117" s="5"/>
      <c r="BP4117" s="1"/>
      <c r="BQ4117" s="1"/>
      <c r="BR4117" s="1"/>
      <c r="BS4117" s="1"/>
      <c r="BT4117" s="1"/>
      <c r="BU4117" s="4"/>
      <c r="BV4117" s="1"/>
      <c r="BW4117" s="3"/>
      <c r="BX4117" s="4"/>
      <c r="BY4117" s="5"/>
      <c r="BZ4117" s="5"/>
      <c r="CA4117" s="5"/>
      <c r="CB4117" s="5"/>
      <c r="CC4117" s="5"/>
      <c r="CD4117" s="43"/>
    </row>
    <row r="4118" spans="1:82" x14ac:dyDescent="0.25">
      <c r="A4118" s="8"/>
      <c r="B4118" s="5"/>
      <c r="C4118" s="5"/>
      <c r="D4118" s="5"/>
      <c r="E4118" s="5"/>
      <c r="F4118" s="94" t="str">
        <f t="shared" si="649"/>
        <v/>
      </c>
      <c r="G4118" s="94" t="str">
        <f t="shared" si="650"/>
        <v/>
      </c>
      <c r="H4118" s="127" t="str">
        <f>IF(A4118&lt;&gt;"",IF(MID(C4118,1,1)="c",$AS$26,IF(MID(C4118,1,1)="r",$AS$41,IF(MID(C4118,1,1)="p",#REF!,#REF!))),"")</f>
        <v/>
      </c>
      <c r="I4118" s="92" t="str">
        <f t="shared" si="651"/>
        <v/>
      </c>
      <c r="J4118" s="92" t="str">
        <f t="shared" si="652"/>
        <v/>
      </c>
      <c r="K4118" s="92" t="str">
        <f t="shared" si="653"/>
        <v/>
      </c>
      <c r="L4118" s="92" t="str">
        <f t="shared" si="654"/>
        <v/>
      </c>
      <c r="M4118" s="95" t="str">
        <f>IF(A4118&lt;&gt;"",IF(MID(C4118,1,1)="c",SigmaEpsConcrete(I4118,$AN$30:$AN$33,$AR$30:$AR$33,$AS$26,$AS$27,$AS$28,$AQ$20,$AU$19),""),"")</f>
        <v/>
      </c>
      <c r="N4118" s="95" t="str">
        <f>IF(A4118&lt;&gt;"",IF(MID(C4118,1,1)="r",SigmaEpsReinf(J4118,$AS$42:$AS$43,$AS$41,$AS$39,$AS$40,$AQ$38),""),"")</f>
        <v/>
      </c>
      <c r="Q4118" s="92" t="str">
        <f t="shared" si="656"/>
        <v/>
      </c>
      <c r="R4118" s="92" t="str">
        <f t="shared" si="657"/>
        <v/>
      </c>
      <c r="U4118" s="5"/>
      <c r="V4118" s="5"/>
      <c r="W4118" s="94" t="str">
        <f t="shared" si="655"/>
        <v/>
      </c>
      <c r="X4118" s="94" t="str">
        <f t="shared" si="658"/>
        <v/>
      </c>
      <c r="Y4118" s="5"/>
      <c r="BK4118" s="8"/>
      <c r="BL4118" s="5"/>
      <c r="BM4118" s="5"/>
      <c r="BN4118" s="5"/>
      <c r="BO4118" s="5"/>
      <c r="BP4118" s="1"/>
      <c r="BQ4118" s="1"/>
      <c r="BR4118" s="1"/>
      <c r="BS4118" s="1"/>
      <c r="BT4118" s="1"/>
      <c r="BU4118" s="4"/>
      <c r="BV4118" s="1"/>
      <c r="BW4118" s="3"/>
      <c r="BX4118" s="4"/>
      <c r="BY4118" s="5"/>
      <c r="BZ4118" s="5"/>
      <c r="CA4118" s="5"/>
      <c r="CB4118" s="5"/>
      <c r="CC4118" s="5"/>
      <c r="CD4118" s="43"/>
    </row>
    <row r="4119" spans="1:82" x14ac:dyDescent="0.25">
      <c r="A4119" s="8"/>
      <c r="B4119" s="5"/>
      <c r="C4119" s="5"/>
      <c r="D4119" s="5"/>
      <c r="E4119" s="5"/>
      <c r="F4119" s="94" t="str">
        <f t="shared" si="649"/>
        <v/>
      </c>
      <c r="G4119" s="94" t="str">
        <f t="shared" si="650"/>
        <v/>
      </c>
      <c r="H4119" s="127" t="str">
        <f>IF(A4119&lt;&gt;"",IF(MID(C4119,1,1)="c",$AS$26,IF(MID(C4119,1,1)="r",$AS$41,IF(MID(C4119,1,1)="p",#REF!,#REF!))),"")</f>
        <v/>
      </c>
      <c r="I4119" s="92" t="str">
        <f t="shared" si="651"/>
        <v/>
      </c>
      <c r="J4119" s="92" t="str">
        <f t="shared" si="652"/>
        <v/>
      </c>
      <c r="K4119" s="92" t="str">
        <f t="shared" si="653"/>
        <v/>
      </c>
      <c r="L4119" s="92" t="str">
        <f t="shared" si="654"/>
        <v/>
      </c>
      <c r="M4119" s="95" t="str">
        <f>IF(A4119&lt;&gt;"",IF(MID(C4119,1,1)="c",SigmaEpsConcrete(I4119,$AN$30:$AN$33,$AR$30:$AR$33,$AS$26,$AS$27,$AS$28,$AQ$20,$AU$19),""),"")</f>
        <v/>
      </c>
      <c r="N4119" s="95" t="str">
        <f>IF(A4119&lt;&gt;"",IF(MID(C4119,1,1)="r",SigmaEpsReinf(J4119,$AS$42:$AS$43,$AS$41,$AS$39,$AS$40,$AQ$38),""),"")</f>
        <v/>
      </c>
      <c r="Q4119" s="92" t="str">
        <f t="shared" si="656"/>
        <v/>
      </c>
      <c r="R4119" s="92" t="str">
        <f t="shared" si="657"/>
        <v/>
      </c>
      <c r="U4119" s="5"/>
      <c r="V4119" s="5"/>
      <c r="W4119" s="94" t="str">
        <f t="shared" si="655"/>
        <v/>
      </c>
      <c r="X4119" s="94" t="str">
        <f t="shared" si="658"/>
        <v/>
      </c>
      <c r="Y4119" s="5"/>
      <c r="BK4119" s="8"/>
      <c r="BL4119" s="5"/>
      <c r="BM4119" s="5"/>
      <c r="BN4119" s="5"/>
      <c r="BO4119" s="5"/>
      <c r="BP4119" s="1"/>
      <c r="BQ4119" s="1"/>
      <c r="BR4119" s="1"/>
      <c r="BS4119" s="1"/>
      <c r="BT4119" s="1"/>
      <c r="BU4119" s="4"/>
      <c r="BV4119" s="1"/>
      <c r="BW4119" s="3"/>
      <c r="BX4119" s="4"/>
      <c r="BY4119" s="5"/>
      <c r="BZ4119" s="5"/>
      <c r="CA4119" s="5"/>
      <c r="CB4119" s="5"/>
      <c r="CC4119" s="5"/>
      <c r="CD4119" s="43"/>
    </row>
    <row r="4120" spans="1:82" x14ac:dyDescent="0.25">
      <c r="A4120" s="8"/>
      <c r="B4120" s="5"/>
      <c r="C4120" s="5"/>
      <c r="D4120" s="5"/>
      <c r="E4120" s="5"/>
      <c r="F4120" s="94" t="str">
        <f t="shared" si="649"/>
        <v/>
      </c>
      <c r="G4120" s="94" t="str">
        <f t="shared" si="650"/>
        <v/>
      </c>
      <c r="H4120" s="127" t="str">
        <f>IF(A4120&lt;&gt;"",IF(MID(C4120,1,1)="c",$AS$26,IF(MID(C4120,1,1)="r",$AS$41,IF(MID(C4120,1,1)="p",#REF!,#REF!))),"")</f>
        <v/>
      </c>
      <c r="I4120" s="92" t="str">
        <f t="shared" si="651"/>
        <v/>
      </c>
      <c r="J4120" s="92" t="str">
        <f t="shared" si="652"/>
        <v/>
      </c>
      <c r="K4120" s="92" t="str">
        <f t="shared" si="653"/>
        <v/>
      </c>
      <c r="L4120" s="92" t="str">
        <f t="shared" si="654"/>
        <v/>
      </c>
      <c r="M4120" s="95" t="str">
        <f>IF(A4120&lt;&gt;"",IF(MID(C4120,1,1)="c",SigmaEpsConcrete(I4120,$AN$30:$AN$33,$AR$30:$AR$33,$AS$26,$AS$27,$AS$28,$AQ$20,$AU$19),""),"")</f>
        <v/>
      </c>
      <c r="N4120" s="95" t="str">
        <f>IF(A4120&lt;&gt;"",IF(MID(C4120,1,1)="r",SigmaEpsReinf(J4120,$AS$42:$AS$43,$AS$41,$AS$39,$AS$40,$AQ$38),""),"")</f>
        <v/>
      </c>
      <c r="Q4120" s="92" t="str">
        <f t="shared" si="656"/>
        <v/>
      </c>
      <c r="R4120" s="92" t="str">
        <f t="shared" si="657"/>
        <v/>
      </c>
      <c r="U4120" s="5"/>
      <c r="V4120" s="5"/>
      <c r="W4120" s="94" t="str">
        <f t="shared" si="655"/>
        <v/>
      </c>
      <c r="X4120" s="94" t="str">
        <f t="shared" si="658"/>
        <v/>
      </c>
      <c r="Y4120" s="5"/>
      <c r="BK4120" s="8"/>
      <c r="BL4120" s="5"/>
      <c r="BM4120" s="5"/>
      <c r="BN4120" s="5"/>
      <c r="BO4120" s="5"/>
      <c r="BP4120" s="1"/>
      <c r="BQ4120" s="1"/>
      <c r="BR4120" s="1"/>
      <c r="BS4120" s="1"/>
      <c r="BT4120" s="1"/>
      <c r="BU4120" s="4"/>
      <c r="BV4120" s="1"/>
      <c r="BW4120" s="3"/>
      <c r="BX4120" s="4"/>
      <c r="BY4120" s="5"/>
      <c r="BZ4120" s="5"/>
      <c r="CA4120" s="5"/>
      <c r="CB4120" s="5"/>
      <c r="CC4120" s="5"/>
      <c r="CD4120" s="43"/>
    </row>
    <row r="4121" spans="1:82" x14ac:dyDescent="0.25">
      <c r="A4121" s="8"/>
      <c r="B4121" s="5"/>
      <c r="C4121" s="5"/>
      <c r="D4121" s="5"/>
      <c r="E4121" s="5"/>
      <c r="F4121" s="94" t="str">
        <f t="shared" si="649"/>
        <v/>
      </c>
      <c r="G4121" s="94" t="str">
        <f t="shared" si="650"/>
        <v/>
      </c>
      <c r="H4121" s="127" t="str">
        <f>IF(A4121&lt;&gt;"",IF(MID(C4121,1,1)="c",$AS$26,IF(MID(C4121,1,1)="r",$AS$41,IF(MID(C4121,1,1)="p",#REF!,#REF!))),"")</f>
        <v/>
      </c>
      <c r="I4121" s="92" t="str">
        <f t="shared" si="651"/>
        <v/>
      </c>
      <c r="J4121" s="92" t="str">
        <f t="shared" si="652"/>
        <v/>
      </c>
      <c r="K4121" s="92" t="str">
        <f t="shared" si="653"/>
        <v/>
      </c>
      <c r="L4121" s="92" t="str">
        <f t="shared" si="654"/>
        <v/>
      </c>
      <c r="M4121" s="95" t="str">
        <f>IF(A4121&lt;&gt;"",IF(MID(C4121,1,1)="c",SigmaEpsConcrete(I4121,$AN$30:$AN$33,$AR$30:$AR$33,$AS$26,$AS$27,$AS$28,$AQ$20,$AU$19),""),"")</f>
        <v/>
      </c>
      <c r="N4121" s="95" t="str">
        <f>IF(A4121&lt;&gt;"",IF(MID(C4121,1,1)="r",SigmaEpsReinf(J4121,$AS$42:$AS$43,$AS$41,$AS$39,$AS$40,$AQ$38),""),"")</f>
        <v/>
      </c>
      <c r="Q4121" s="92" t="str">
        <f t="shared" si="656"/>
        <v/>
      </c>
      <c r="R4121" s="92" t="str">
        <f t="shared" si="657"/>
        <v/>
      </c>
      <c r="U4121" s="5"/>
      <c r="V4121" s="5"/>
      <c r="W4121" s="94" t="str">
        <f t="shared" si="655"/>
        <v/>
      </c>
      <c r="X4121" s="94" t="str">
        <f t="shared" si="658"/>
        <v/>
      </c>
      <c r="Y4121" s="5"/>
      <c r="BK4121" s="8"/>
      <c r="BL4121" s="5"/>
      <c r="BM4121" s="5"/>
      <c r="BN4121" s="5"/>
      <c r="BO4121" s="5"/>
      <c r="BP4121" s="1"/>
      <c r="BQ4121" s="1"/>
      <c r="BR4121" s="1"/>
      <c r="BS4121" s="1"/>
      <c r="BT4121" s="1"/>
      <c r="BU4121" s="4"/>
      <c r="BV4121" s="1"/>
      <c r="BW4121" s="3"/>
      <c r="BX4121" s="4"/>
      <c r="BY4121" s="5"/>
      <c r="BZ4121" s="5"/>
      <c r="CA4121" s="5"/>
      <c r="CB4121" s="5"/>
      <c r="CC4121" s="5"/>
      <c r="CD4121" s="43"/>
    </row>
    <row r="4122" spans="1:82" x14ac:dyDescent="0.25">
      <c r="A4122" s="8"/>
      <c r="B4122" s="5"/>
      <c r="C4122" s="5"/>
      <c r="D4122" s="5"/>
      <c r="E4122" s="5"/>
      <c r="F4122" s="94" t="str">
        <f t="shared" si="649"/>
        <v/>
      </c>
      <c r="G4122" s="94" t="str">
        <f t="shared" si="650"/>
        <v/>
      </c>
      <c r="H4122" s="127" t="str">
        <f>IF(A4122&lt;&gt;"",IF(MID(C4122,1,1)="c",$AS$26,IF(MID(C4122,1,1)="r",$AS$41,IF(MID(C4122,1,1)="p",#REF!,#REF!))),"")</f>
        <v/>
      </c>
      <c r="I4122" s="92" t="str">
        <f t="shared" si="651"/>
        <v/>
      </c>
      <c r="J4122" s="92" t="str">
        <f t="shared" si="652"/>
        <v/>
      </c>
      <c r="K4122" s="92" t="str">
        <f t="shared" si="653"/>
        <v/>
      </c>
      <c r="L4122" s="92" t="str">
        <f t="shared" si="654"/>
        <v/>
      </c>
      <c r="M4122" s="95" t="str">
        <f>IF(A4122&lt;&gt;"",IF(MID(C4122,1,1)="c",SigmaEpsConcrete(I4122,$AN$30:$AN$33,$AR$30:$AR$33,$AS$26,$AS$27,$AS$28,$AQ$20,$AU$19),""),"")</f>
        <v/>
      </c>
      <c r="N4122" s="95" t="str">
        <f>IF(A4122&lt;&gt;"",IF(MID(C4122,1,1)="r",SigmaEpsReinf(J4122,$AS$42:$AS$43,$AS$41,$AS$39,$AS$40,$AQ$38),""),"")</f>
        <v/>
      </c>
      <c r="Q4122" s="92" t="str">
        <f t="shared" si="656"/>
        <v/>
      </c>
      <c r="R4122" s="92" t="str">
        <f t="shared" si="657"/>
        <v/>
      </c>
      <c r="U4122" s="5"/>
      <c r="V4122" s="5"/>
      <c r="W4122" s="94" t="str">
        <f t="shared" si="655"/>
        <v/>
      </c>
      <c r="X4122" s="94" t="str">
        <f t="shared" si="658"/>
        <v/>
      </c>
      <c r="Y4122" s="5"/>
      <c r="BK4122" s="8"/>
      <c r="BL4122" s="5"/>
      <c r="BM4122" s="5"/>
      <c r="BN4122" s="5"/>
      <c r="BO4122" s="5"/>
      <c r="BP4122" s="1"/>
      <c r="BQ4122" s="1"/>
      <c r="BR4122" s="1"/>
      <c r="BS4122" s="1"/>
      <c r="BT4122" s="1"/>
      <c r="BU4122" s="4"/>
      <c r="BV4122" s="1"/>
      <c r="BW4122" s="3"/>
      <c r="BX4122" s="4"/>
      <c r="BY4122" s="5"/>
      <c r="BZ4122" s="5"/>
      <c r="CA4122" s="5"/>
      <c r="CB4122" s="5"/>
      <c r="CC4122" s="5"/>
      <c r="CD4122" s="43"/>
    </row>
    <row r="4123" spans="1:82" x14ac:dyDescent="0.25">
      <c r="A4123" s="8"/>
      <c r="B4123" s="5"/>
      <c r="C4123" s="5"/>
      <c r="D4123" s="5"/>
      <c r="E4123" s="5"/>
      <c r="F4123" s="94" t="str">
        <f t="shared" si="649"/>
        <v/>
      </c>
      <c r="G4123" s="94" t="str">
        <f t="shared" si="650"/>
        <v/>
      </c>
      <c r="H4123" s="127" t="str">
        <f>IF(A4123&lt;&gt;"",IF(MID(C4123,1,1)="c",$AS$26,IF(MID(C4123,1,1)="r",$AS$41,IF(MID(C4123,1,1)="p",#REF!,#REF!))),"")</f>
        <v/>
      </c>
      <c r="I4123" s="92" t="str">
        <f t="shared" si="651"/>
        <v/>
      </c>
      <c r="J4123" s="92" t="str">
        <f t="shared" si="652"/>
        <v/>
      </c>
      <c r="K4123" s="92" t="str">
        <f t="shared" si="653"/>
        <v/>
      </c>
      <c r="L4123" s="92" t="str">
        <f t="shared" si="654"/>
        <v/>
      </c>
      <c r="M4123" s="95" t="str">
        <f>IF(A4123&lt;&gt;"",IF(MID(C4123,1,1)="c",SigmaEpsConcrete(I4123,$AN$30:$AN$33,$AR$30:$AR$33,$AS$26,$AS$27,$AS$28,$AQ$20,$AU$19),""),"")</f>
        <v/>
      </c>
      <c r="N4123" s="95" t="str">
        <f>IF(A4123&lt;&gt;"",IF(MID(C4123,1,1)="r",SigmaEpsReinf(J4123,$AS$42:$AS$43,$AS$41,$AS$39,$AS$40,$AQ$38),""),"")</f>
        <v/>
      </c>
      <c r="Q4123" s="92" t="str">
        <f t="shared" si="656"/>
        <v/>
      </c>
      <c r="R4123" s="92" t="str">
        <f t="shared" si="657"/>
        <v/>
      </c>
      <c r="U4123" s="5"/>
      <c r="V4123" s="5"/>
      <c r="W4123" s="94" t="str">
        <f t="shared" si="655"/>
        <v/>
      </c>
      <c r="X4123" s="94" t="str">
        <f t="shared" si="658"/>
        <v/>
      </c>
      <c r="Y4123" s="5"/>
      <c r="BK4123" s="8"/>
      <c r="BL4123" s="5"/>
      <c r="BM4123" s="5"/>
      <c r="BN4123" s="5"/>
      <c r="BO4123" s="5"/>
      <c r="BP4123" s="1"/>
      <c r="BQ4123" s="1"/>
      <c r="BR4123" s="1"/>
      <c r="BS4123" s="1"/>
      <c r="BT4123" s="1"/>
      <c r="BU4123" s="4"/>
      <c r="BV4123" s="1"/>
      <c r="BW4123" s="3"/>
      <c r="BX4123" s="4"/>
      <c r="BY4123" s="5"/>
      <c r="BZ4123" s="5"/>
      <c r="CA4123" s="5"/>
      <c r="CB4123" s="5"/>
      <c r="CC4123" s="5"/>
      <c r="CD4123" s="43"/>
    </row>
    <row r="4124" spans="1:82" x14ac:dyDescent="0.25">
      <c r="A4124" s="8"/>
      <c r="B4124" s="5"/>
      <c r="C4124" s="5"/>
      <c r="D4124" s="5"/>
      <c r="E4124" s="5"/>
      <c r="F4124" s="94" t="str">
        <f t="shared" si="649"/>
        <v/>
      </c>
      <c r="G4124" s="94" t="str">
        <f t="shared" si="650"/>
        <v/>
      </c>
      <c r="H4124" s="127" t="str">
        <f>IF(A4124&lt;&gt;"",IF(MID(C4124,1,1)="c",$AS$26,IF(MID(C4124,1,1)="r",$AS$41,IF(MID(C4124,1,1)="p",#REF!,#REF!))),"")</f>
        <v/>
      </c>
      <c r="I4124" s="92" t="str">
        <f t="shared" si="651"/>
        <v/>
      </c>
      <c r="J4124" s="92" t="str">
        <f t="shared" si="652"/>
        <v/>
      </c>
      <c r="K4124" s="92" t="str">
        <f t="shared" si="653"/>
        <v/>
      </c>
      <c r="L4124" s="92" t="str">
        <f t="shared" si="654"/>
        <v/>
      </c>
      <c r="M4124" s="95" t="str">
        <f>IF(A4124&lt;&gt;"",IF(MID(C4124,1,1)="c",SigmaEpsConcrete(I4124,$AN$30:$AN$33,$AR$30:$AR$33,$AS$26,$AS$27,$AS$28,$AQ$20,$AU$19),""),"")</f>
        <v/>
      </c>
      <c r="N4124" s="95" t="str">
        <f>IF(A4124&lt;&gt;"",IF(MID(C4124,1,1)="r",SigmaEpsReinf(J4124,$AS$42:$AS$43,$AS$41,$AS$39,$AS$40,$AQ$38),""),"")</f>
        <v/>
      </c>
      <c r="Q4124" s="92" t="str">
        <f t="shared" si="656"/>
        <v/>
      </c>
      <c r="R4124" s="92" t="str">
        <f t="shared" si="657"/>
        <v/>
      </c>
      <c r="U4124" s="5"/>
      <c r="V4124" s="5"/>
      <c r="W4124" s="94" t="str">
        <f t="shared" si="655"/>
        <v/>
      </c>
      <c r="X4124" s="94" t="str">
        <f t="shared" si="658"/>
        <v/>
      </c>
      <c r="Y4124" s="5"/>
      <c r="BK4124" s="8"/>
      <c r="BL4124" s="5"/>
      <c r="BM4124" s="5"/>
      <c r="BN4124" s="5"/>
      <c r="BO4124" s="5"/>
      <c r="BP4124" s="1"/>
      <c r="BQ4124" s="1"/>
      <c r="BR4124" s="1"/>
      <c r="BS4124" s="1"/>
      <c r="BT4124" s="1"/>
      <c r="BU4124" s="4"/>
      <c r="BV4124" s="1"/>
      <c r="BW4124" s="3"/>
      <c r="BX4124" s="4"/>
      <c r="BY4124" s="5"/>
      <c r="BZ4124" s="5"/>
      <c r="CA4124" s="5"/>
      <c r="CB4124" s="5"/>
      <c r="CC4124" s="5"/>
      <c r="CD4124" s="43"/>
    </row>
    <row r="4125" spans="1:82" x14ac:dyDescent="0.25">
      <c r="A4125" s="8"/>
      <c r="B4125" s="5"/>
      <c r="C4125" s="5"/>
      <c r="D4125" s="5"/>
      <c r="E4125" s="5"/>
      <c r="F4125" s="94" t="str">
        <f t="shared" si="649"/>
        <v/>
      </c>
      <c r="G4125" s="94" t="str">
        <f t="shared" si="650"/>
        <v/>
      </c>
      <c r="H4125" s="127" t="str">
        <f>IF(A4125&lt;&gt;"",IF(MID(C4125,1,1)="c",$AS$26,IF(MID(C4125,1,1)="r",$AS$41,IF(MID(C4125,1,1)="p",#REF!,#REF!))),"")</f>
        <v/>
      </c>
      <c r="I4125" s="92" t="str">
        <f t="shared" si="651"/>
        <v/>
      </c>
      <c r="J4125" s="92" t="str">
        <f t="shared" si="652"/>
        <v/>
      </c>
      <c r="K4125" s="92" t="str">
        <f t="shared" si="653"/>
        <v/>
      </c>
      <c r="L4125" s="92" t="str">
        <f t="shared" si="654"/>
        <v/>
      </c>
      <c r="M4125" s="95" t="str">
        <f>IF(A4125&lt;&gt;"",IF(MID(C4125,1,1)="c",SigmaEpsConcrete(I4125,$AN$30:$AN$33,$AR$30:$AR$33,$AS$26,$AS$27,$AS$28,$AQ$20,$AU$19),""),"")</f>
        <v/>
      </c>
      <c r="N4125" s="95" t="str">
        <f>IF(A4125&lt;&gt;"",IF(MID(C4125,1,1)="r",SigmaEpsReinf(J4125,$AS$42:$AS$43,$AS$41,$AS$39,$AS$40,$AQ$38),""),"")</f>
        <v/>
      </c>
      <c r="Q4125" s="92" t="str">
        <f t="shared" si="656"/>
        <v/>
      </c>
      <c r="R4125" s="92" t="str">
        <f t="shared" si="657"/>
        <v/>
      </c>
      <c r="U4125" s="5"/>
      <c r="V4125" s="5"/>
      <c r="W4125" s="94" t="str">
        <f t="shared" si="655"/>
        <v/>
      </c>
      <c r="X4125" s="94" t="str">
        <f t="shared" si="658"/>
        <v/>
      </c>
      <c r="Y4125" s="5"/>
      <c r="BK4125" s="8"/>
      <c r="BL4125" s="5"/>
      <c r="BM4125" s="5"/>
      <c r="BN4125" s="5"/>
      <c r="BO4125" s="5"/>
      <c r="BP4125" s="1"/>
      <c r="BQ4125" s="1"/>
      <c r="BR4125" s="1"/>
      <c r="BS4125" s="1"/>
      <c r="BT4125" s="1"/>
      <c r="BU4125" s="4"/>
      <c r="BV4125" s="1"/>
      <c r="BW4125" s="3"/>
      <c r="BX4125" s="4"/>
      <c r="BY4125" s="5"/>
      <c r="BZ4125" s="5"/>
      <c r="CA4125" s="5"/>
      <c r="CB4125" s="5"/>
      <c r="CC4125" s="5"/>
      <c r="CD4125" s="43"/>
    </row>
    <row r="4126" spans="1:82" x14ac:dyDescent="0.25">
      <c r="A4126" s="8"/>
      <c r="B4126" s="5"/>
      <c r="C4126" s="5"/>
      <c r="D4126" s="5"/>
      <c r="E4126" s="5"/>
      <c r="F4126" s="94" t="str">
        <f t="shared" si="649"/>
        <v/>
      </c>
      <c r="G4126" s="94" t="str">
        <f t="shared" si="650"/>
        <v/>
      </c>
      <c r="H4126" s="127" t="str">
        <f>IF(A4126&lt;&gt;"",IF(MID(C4126,1,1)="c",$AS$26,IF(MID(C4126,1,1)="r",$AS$41,IF(MID(C4126,1,1)="p",#REF!,#REF!))),"")</f>
        <v/>
      </c>
      <c r="I4126" s="92" t="str">
        <f t="shared" si="651"/>
        <v/>
      </c>
      <c r="J4126" s="92" t="str">
        <f t="shared" si="652"/>
        <v/>
      </c>
      <c r="K4126" s="92" t="str">
        <f t="shared" si="653"/>
        <v/>
      </c>
      <c r="L4126" s="92" t="str">
        <f t="shared" si="654"/>
        <v/>
      </c>
      <c r="M4126" s="95" t="str">
        <f>IF(A4126&lt;&gt;"",IF(MID(C4126,1,1)="c",SigmaEpsConcrete(I4126,$AN$30:$AN$33,$AR$30:$AR$33,$AS$26,$AS$27,$AS$28,$AQ$20,$AU$19),""),"")</f>
        <v/>
      </c>
      <c r="N4126" s="95" t="str">
        <f>IF(A4126&lt;&gt;"",IF(MID(C4126,1,1)="r",SigmaEpsReinf(J4126,$AS$42:$AS$43,$AS$41,$AS$39,$AS$40,$AQ$38),""),"")</f>
        <v/>
      </c>
      <c r="Q4126" s="92" t="str">
        <f t="shared" si="656"/>
        <v/>
      </c>
      <c r="R4126" s="92" t="str">
        <f t="shared" si="657"/>
        <v/>
      </c>
      <c r="U4126" s="5"/>
      <c r="V4126" s="5"/>
      <c r="W4126" s="94" t="str">
        <f t="shared" si="655"/>
        <v/>
      </c>
      <c r="X4126" s="94" t="str">
        <f t="shared" si="658"/>
        <v/>
      </c>
      <c r="Y4126" s="5"/>
      <c r="BK4126" s="8"/>
      <c r="BL4126" s="5"/>
      <c r="BM4126" s="5"/>
      <c r="BN4126" s="5"/>
      <c r="BO4126" s="5"/>
      <c r="BP4126" s="1"/>
      <c r="BQ4126" s="1"/>
      <c r="BR4126" s="1"/>
      <c r="BS4126" s="1"/>
      <c r="BT4126" s="1"/>
      <c r="BU4126" s="4"/>
      <c r="BV4126" s="1"/>
      <c r="BW4126" s="3"/>
      <c r="BX4126" s="4"/>
      <c r="BY4126" s="5"/>
      <c r="BZ4126" s="5"/>
      <c r="CA4126" s="5"/>
      <c r="CB4126" s="5"/>
      <c r="CC4126" s="5"/>
      <c r="CD4126" s="43"/>
    </row>
    <row r="4127" spans="1:82" x14ac:dyDescent="0.25">
      <c r="A4127" s="8"/>
      <c r="B4127" s="5"/>
      <c r="C4127" s="5"/>
      <c r="D4127" s="5"/>
      <c r="E4127" s="5"/>
      <c r="F4127" s="94" t="str">
        <f t="shared" si="649"/>
        <v/>
      </c>
      <c r="G4127" s="94" t="str">
        <f t="shared" si="650"/>
        <v/>
      </c>
      <c r="H4127" s="127" t="str">
        <f>IF(A4127&lt;&gt;"",IF(MID(C4127,1,1)="c",$AS$26,IF(MID(C4127,1,1)="r",$AS$41,IF(MID(C4127,1,1)="p",#REF!,#REF!))),"")</f>
        <v/>
      </c>
      <c r="I4127" s="92" t="str">
        <f t="shared" si="651"/>
        <v/>
      </c>
      <c r="J4127" s="92" t="str">
        <f t="shared" si="652"/>
        <v/>
      </c>
      <c r="K4127" s="92" t="str">
        <f t="shared" si="653"/>
        <v/>
      </c>
      <c r="L4127" s="92" t="str">
        <f t="shared" si="654"/>
        <v/>
      </c>
      <c r="M4127" s="95" t="str">
        <f>IF(A4127&lt;&gt;"",IF(MID(C4127,1,1)="c",SigmaEpsConcrete(I4127,$AN$30:$AN$33,$AR$30:$AR$33,$AS$26,$AS$27,$AS$28,$AQ$20,$AU$19),""),"")</f>
        <v/>
      </c>
      <c r="N4127" s="95" t="str">
        <f>IF(A4127&lt;&gt;"",IF(MID(C4127,1,1)="r",SigmaEpsReinf(J4127,$AS$42:$AS$43,$AS$41,$AS$39,$AS$40,$AQ$38),""),"")</f>
        <v/>
      </c>
      <c r="Q4127" s="92" t="str">
        <f t="shared" si="656"/>
        <v/>
      </c>
      <c r="R4127" s="92" t="str">
        <f t="shared" si="657"/>
        <v/>
      </c>
      <c r="U4127" s="5"/>
      <c r="V4127" s="5"/>
      <c r="W4127" s="94" t="str">
        <f t="shared" si="655"/>
        <v/>
      </c>
      <c r="X4127" s="94" t="str">
        <f t="shared" si="658"/>
        <v/>
      </c>
      <c r="Y4127" s="5"/>
      <c r="BK4127" s="8"/>
      <c r="BL4127" s="5"/>
      <c r="BM4127" s="5"/>
      <c r="BN4127" s="5"/>
      <c r="BO4127" s="5"/>
      <c r="BP4127" s="1"/>
      <c r="BQ4127" s="1"/>
      <c r="BR4127" s="1"/>
      <c r="BS4127" s="1"/>
      <c r="BT4127" s="1"/>
      <c r="BU4127" s="4"/>
      <c r="BV4127" s="1"/>
      <c r="BW4127" s="3"/>
      <c r="BX4127" s="4"/>
      <c r="BY4127" s="5"/>
      <c r="BZ4127" s="5"/>
      <c r="CA4127" s="5"/>
      <c r="CB4127" s="5"/>
      <c r="CC4127" s="5"/>
      <c r="CD4127" s="43"/>
    </row>
    <row r="4128" spans="1:82" x14ac:dyDescent="0.25">
      <c r="A4128" s="8"/>
      <c r="B4128" s="5"/>
      <c r="C4128" s="5"/>
      <c r="D4128" s="5"/>
      <c r="E4128" s="5"/>
      <c r="F4128" s="94" t="str">
        <f t="shared" si="649"/>
        <v/>
      </c>
      <c r="G4128" s="94" t="str">
        <f t="shared" si="650"/>
        <v/>
      </c>
      <c r="H4128" s="127" t="str">
        <f>IF(A4128&lt;&gt;"",IF(MID(C4128,1,1)="c",$AS$26,IF(MID(C4128,1,1)="r",$AS$41,IF(MID(C4128,1,1)="p",#REF!,#REF!))),"")</f>
        <v/>
      </c>
      <c r="I4128" s="92" t="str">
        <f t="shared" si="651"/>
        <v/>
      </c>
      <c r="J4128" s="92" t="str">
        <f t="shared" si="652"/>
        <v/>
      </c>
      <c r="K4128" s="92" t="str">
        <f t="shared" si="653"/>
        <v/>
      </c>
      <c r="L4128" s="92" t="str">
        <f t="shared" si="654"/>
        <v/>
      </c>
      <c r="M4128" s="95" t="str">
        <f>IF(A4128&lt;&gt;"",IF(MID(C4128,1,1)="c",SigmaEpsConcrete(I4128,$AN$30:$AN$33,$AR$30:$AR$33,$AS$26,$AS$27,$AS$28,$AQ$20,$AU$19),""),"")</f>
        <v/>
      </c>
      <c r="N4128" s="95" t="str">
        <f>IF(A4128&lt;&gt;"",IF(MID(C4128,1,1)="r",SigmaEpsReinf(J4128,$AS$42:$AS$43,$AS$41,$AS$39,$AS$40,$AQ$38),""),"")</f>
        <v/>
      </c>
      <c r="Q4128" s="92" t="str">
        <f t="shared" si="656"/>
        <v/>
      </c>
      <c r="R4128" s="92" t="str">
        <f t="shared" si="657"/>
        <v/>
      </c>
      <c r="U4128" s="5"/>
      <c r="V4128" s="5"/>
      <c r="W4128" s="94" t="str">
        <f t="shared" si="655"/>
        <v/>
      </c>
      <c r="X4128" s="94" t="str">
        <f t="shared" si="658"/>
        <v/>
      </c>
      <c r="Y4128" s="5"/>
      <c r="BK4128" s="8"/>
      <c r="BL4128" s="5"/>
      <c r="BM4128" s="5"/>
      <c r="BN4128" s="5"/>
      <c r="BO4128" s="5"/>
      <c r="BP4128" s="1"/>
      <c r="BQ4128" s="1"/>
      <c r="BR4128" s="1"/>
      <c r="BS4128" s="1"/>
      <c r="BT4128" s="1"/>
      <c r="BU4128" s="4"/>
      <c r="BV4128" s="1"/>
      <c r="BW4128" s="3"/>
      <c r="BX4128" s="4"/>
      <c r="BY4128" s="5"/>
      <c r="BZ4128" s="5"/>
      <c r="CA4128" s="5"/>
      <c r="CB4128" s="5"/>
      <c r="CC4128" s="5"/>
      <c r="CD4128" s="43"/>
    </row>
    <row r="4129" spans="1:82" x14ac:dyDescent="0.25">
      <c r="A4129" s="8"/>
      <c r="B4129" s="5"/>
      <c r="C4129" s="5"/>
      <c r="D4129" s="5"/>
      <c r="E4129" s="5"/>
      <c r="F4129" s="94" t="str">
        <f t="shared" si="649"/>
        <v/>
      </c>
      <c r="G4129" s="94" t="str">
        <f t="shared" si="650"/>
        <v/>
      </c>
      <c r="H4129" s="127" t="str">
        <f>IF(A4129&lt;&gt;"",IF(MID(C4129,1,1)="c",$AS$26,IF(MID(C4129,1,1)="r",$AS$41,IF(MID(C4129,1,1)="p",#REF!,#REF!))),"")</f>
        <v/>
      </c>
      <c r="I4129" s="92" t="str">
        <f t="shared" si="651"/>
        <v/>
      </c>
      <c r="J4129" s="92" t="str">
        <f t="shared" si="652"/>
        <v/>
      </c>
      <c r="K4129" s="92" t="str">
        <f t="shared" si="653"/>
        <v/>
      </c>
      <c r="L4129" s="92" t="str">
        <f t="shared" si="654"/>
        <v/>
      </c>
      <c r="M4129" s="95" t="str">
        <f>IF(A4129&lt;&gt;"",IF(MID(C4129,1,1)="c",SigmaEpsConcrete(I4129,$AN$30:$AN$33,$AR$30:$AR$33,$AS$26,$AS$27,$AS$28,$AQ$20,$AU$19),""),"")</f>
        <v/>
      </c>
      <c r="N4129" s="95" t="str">
        <f>IF(A4129&lt;&gt;"",IF(MID(C4129,1,1)="r",SigmaEpsReinf(J4129,$AS$42:$AS$43,$AS$41,$AS$39,$AS$40,$AQ$38),""),"")</f>
        <v/>
      </c>
      <c r="Q4129" s="92" t="str">
        <f t="shared" si="656"/>
        <v/>
      </c>
      <c r="R4129" s="92" t="str">
        <f t="shared" si="657"/>
        <v/>
      </c>
      <c r="U4129" s="5"/>
      <c r="V4129" s="5"/>
      <c r="W4129" s="94" t="str">
        <f t="shared" si="655"/>
        <v/>
      </c>
      <c r="X4129" s="94" t="str">
        <f t="shared" si="658"/>
        <v/>
      </c>
      <c r="Y4129" s="5"/>
      <c r="BK4129" s="8"/>
      <c r="BL4129" s="5"/>
      <c r="BM4129" s="5"/>
      <c r="BN4129" s="5"/>
      <c r="BO4129" s="5"/>
      <c r="BP4129" s="1"/>
      <c r="BQ4129" s="1"/>
      <c r="BR4129" s="1"/>
      <c r="BS4129" s="1"/>
      <c r="BT4129" s="1"/>
      <c r="BU4129" s="4"/>
      <c r="BV4129" s="1"/>
      <c r="BW4129" s="3"/>
      <c r="BX4129" s="4"/>
      <c r="BY4129" s="5"/>
      <c r="BZ4129" s="5"/>
      <c r="CA4129" s="5"/>
      <c r="CB4129" s="5"/>
      <c r="CC4129" s="5"/>
      <c r="CD4129" s="43"/>
    </row>
    <row r="4130" spans="1:82" x14ac:dyDescent="0.25">
      <c r="A4130" s="8"/>
      <c r="B4130" s="5"/>
      <c r="C4130" s="5"/>
      <c r="D4130" s="5"/>
      <c r="E4130" s="5"/>
      <c r="F4130" s="94" t="str">
        <f t="shared" si="649"/>
        <v/>
      </c>
      <c r="G4130" s="94" t="str">
        <f t="shared" si="650"/>
        <v/>
      </c>
      <c r="H4130" s="127" t="str">
        <f>IF(A4130&lt;&gt;"",IF(MID(C4130,1,1)="c",$AS$26,IF(MID(C4130,1,1)="r",$AS$41,IF(MID(C4130,1,1)="p",#REF!,#REF!))),"")</f>
        <v/>
      </c>
      <c r="I4130" s="92" t="str">
        <f t="shared" si="651"/>
        <v/>
      </c>
      <c r="J4130" s="92" t="str">
        <f t="shared" si="652"/>
        <v/>
      </c>
      <c r="K4130" s="92" t="str">
        <f t="shared" si="653"/>
        <v/>
      </c>
      <c r="L4130" s="92" t="str">
        <f t="shared" si="654"/>
        <v/>
      </c>
      <c r="M4130" s="95" t="str">
        <f>IF(A4130&lt;&gt;"",IF(MID(C4130,1,1)="c",SigmaEpsConcrete(I4130,$AN$30:$AN$33,$AR$30:$AR$33,$AS$26,$AS$27,$AS$28,$AQ$20,$AU$19),""),"")</f>
        <v/>
      </c>
      <c r="N4130" s="95" t="str">
        <f>IF(A4130&lt;&gt;"",IF(MID(C4130,1,1)="r",SigmaEpsReinf(J4130,$AS$42:$AS$43,$AS$41,$AS$39,$AS$40,$AQ$38),""),"")</f>
        <v/>
      </c>
      <c r="Q4130" s="92" t="str">
        <f t="shared" si="656"/>
        <v/>
      </c>
      <c r="R4130" s="92" t="str">
        <f t="shared" si="657"/>
        <v/>
      </c>
      <c r="U4130" s="5"/>
      <c r="V4130" s="5"/>
      <c r="W4130" s="94" t="str">
        <f t="shared" si="655"/>
        <v/>
      </c>
      <c r="X4130" s="94" t="str">
        <f t="shared" si="658"/>
        <v/>
      </c>
      <c r="Y4130" s="5"/>
      <c r="BK4130" s="8"/>
      <c r="BL4130" s="5"/>
      <c r="BM4130" s="5"/>
      <c r="BN4130" s="5"/>
      <c r="BO4130" s="5"/>
      <c r="BP4130" s="1"/>
      <c r="BQ4130" s="1"/>
      <c r="BR4130" s="1"/>
      <c r="BS4130" s="1"/>
      <c r="BT4130" s="1"/>
      <c r="BU4130" s="4"/>
      <c r="BV4130" s="1"/>
      <c r="BW4130" s="3"/>
      <c r="BX4130" s="4"/>
      <c r="BY4130" s="5"/>
      <c r="BZ4130" s="5"/>
      <c r="CA4130" s="5"/>
      <c r="CB4130" s="5"/>
      <c r="CC4130" s="5"/>
      <c r="CD4130" s="43"/>
    </row>
    <row r="4131" spans="1:82" x14ac:dyDescent="0.25">
      <c r="A4131" s="8"/>
      <c r="B4131" s="5"/>
      <c r="C4131" s="5"/>
      <c r="D4131" s="5"/>
      <c r="E4131" s="5"/>
      <c r="F4131" s="94" t="str">
        <f t="shared" si="649"/>
        <v/>
      </c>
      <c r="G4131" s="94" t="str">
        <f t="shared" si="650"/>
        <v/>
      </c>
      <c r="H4131" s="127" t="str">
        <f>IF(A4131&lt;&gt;"",IF(MID(C4131,1,1)="c",$AS$26,IF(MID(C4131,1,1)="r",$AS$41,IF(MID(C4131,1,1)="p",#REF!,#REF!))),"")</f>
        <v/>
      </c>
      <c r="I4131" s="92" t="str">
        <f t="shared" si="651"/>
        <v/>
      </c>
      <c r="J4131" s="92" t="str">
        <f t="shared" si="652"/>
        <v/>
      </c>
      <c r="K4131" s="92" t="str">
        <f t="shared" si="653"/>
        <v/>
      </c>
      <c r="L4131" s="92" t="str">
        <f t="shared" si="654"/>
        <v/>
      </c>
      <c r="M4131" s="95" t="str">
        <f>IF(A4131&lt;&gt;"",IF(MID(C4131,1,1)="c",SigmaEpsConcrete(I4131,$AN$30:$AN$33,$AR$30:$AR$33,$AS$26,$AS$27,$AS$28,$AQ$20,$AU$19),""),"")</f>
        <v/>
      </c>
      <c r="N4131" s="95" t="str">
        <f>IF(A4131&lt;&gt;"",IF(MID(C4131,1,1)="r",SigmaEpsReinf(J4131,$AS$42:$AS$43,$AS$41,$AS$39,$AS$40,$AQ$38),""),"")</f>
        <v/>
      </c>
      <c r="Q4131" s="92" t="str">
        <f t="shared" si="656"/>
        <v/>
      </c>
      <c r="R4131" s="92" t="str">
        <f t="shared" si="657"/>
        <v/>
      </c>
      <c r="U4131" s="5"/>
      <c r="V4131" s="5"/>
      <c r="W4131" s="94" t="str">
        <f t="shared" si="655"/>
        <v/>
      </c>
      <c r="X4131" s="94" t="str">
        <f t="shared" si="658"/>
        <v/>
      </c>
      <c r="Y4131" s="5"/>
      <c r="BK4131" s="8"/>
      <c r="BL4131" s="5"/>
      <c r="BM4131" s="5"/>
      <c r="BN4131" s="5"/>
      <c r="BO4131" s="5"/>
      <c r="BP4131" s="1"/>
      <c r="BQ4131" s="1"/>
      <c r="BR4131" s="1"/>
      <c r="BS4131" s="1"/>
      <c r="BT4131" s="1"/>
      <c r="BU4131" s="4"/>
      <c r="BV4131" s="1"/>
      <c r="BW4131" s="3"/>
      <c r="BX4131" s="4"/>
      <c r="BY4131" s="5"/>
      <c r="BZ4131" s="5"/>
      <c r="CA4131" s="5"/>
      <c r="CB4131" s="5"/>
      <c r="CC4131" s="5"/>
      <c r="CD4131" s="43"/>
    </row>
    <row r="4132" spans="1:82" x14ac:dyDescent="0.25">
      <c r="A4132" s="8"/>
      <c r="B4132" s="5"/>
      <c r="C4132" s="5"/>
      <c r="D4132" s="5"/>
      <c r="E4132" s="5"/>
      <c r="F4132" s="94" t="str">
        <f t="shared" si="649"/>
        <v/>
      </c>
      <c r="G4132" s="94" t="str">
        <f t="shared" si="650"/>
        <v/>
      </c>
      <c r="H4132" s="127" t="str">
        <f>IF(A4132&lt;&gt;"",IF(MID(C4132,1,1)="c",$AS$26,IF(MID(C4132,1,1)="r",$AS$41,IF(MID(C4132,1,1)="p",#REF!,#REF!))),"")</f>
        <v/>
      </c>
      <c r="I4132" s="92" t="str">
        <f t="shared" si="651"/>
        <v/>
      </c>
      <c r="J4132" s="92" t="str">
        <f t="shared" si="652"/>
        <v/>
      </c>
      <c r="K4132" s="92" t="str">
        <f t="shared" si="653"/>
        <v/>
      </c>
      <c r="L4132" s="92" t="str">
        <f t="shared" si="654"/>
        <v/>
      </c>
      <c r="M4132" s="95" t="str">
        <f>IF(A4132&lt;&gt;"",IF(MID(C4132,1,1)="c",SigmaEpsConcrete(I4132,$AN$30:$AN$33,$AR$30:$AR$33,$AS$26,$AS$27,$AS$28,$AQ$20,$AU$19),""),"")</f>
        <v/>
      </c>
      <c r="N4132" s="95" t="str">
        <f>IF(A4132&lt;&gt;"",IF(MID(C4132,1,1)="r",SigmaEpsReinf(J4132,$AS$42:$AS$43,$AS$41,$AS$39,$AS$40,$AQ$38),""),"")</f>
        <v/>
      </c>
      <c r="Q4132" s="92" t="str">
        <f t="shared" si="656"/>
        <v/>
      </c>
      <c r="R4132" s="92" t="str">
        <f t="shared" si="657"/>
        <v/>
      </c>
      <c r="U4132" s="5"/>
      <c r="V4132" s="5"/>
      <c r="W4132" s="94" t="str">
        <f t="shared" si="655"/>
        <v/>
      </c>
      <c r="X4132" s="94" t="str">
        <f t="shared" si="658"/>
        <v/>
      </c>
      <c r="Y4132" s="5"/>
      <c r="BK4132" s="8"/>
      <c r="BL4132" s="5"/>
      <c r="BM4132" s="5"/>
      <c r="BN4132" s="5"/>
      <c r="BO4132" s="5"/>
      <c r="BP4132" s="1"/>
      <c r="BQ4132" s="1"/>
      <c r="BR4132" s="1"/>
      <c r="BS4132" s="1"/>
      <c r="BT4132" s="1"/>
      <c r="BU4132" s="4"/>
      <c r="BV4132" s="1"/>
      <c r="BW4132" s="3"/>
      <c r="BX4132" s="4"/>
      <c r="BY4132" s="5"/>
      <c r="BZ4132" s="5"/>
      <c r="CA4132" s="5"/>
      <c r="CB4132" s="5"/>
      <c r="CC4132" s="5"/>
      <c r="CD4132" s="43"/>
    </row>
    <row r="4133" spans="1:82" x14ac:dyDescent="0.25">
      <c r="A4133" s="8"/>
      <c r="B4133" s="5"/>
      <c r="C4133" s="5"/>
      <c r="D4133" s="5"/>
      <c r="E4133" s="5"/>
      <c r="F4133" s="94" t="str">
        <f t="shared" si="649"/>
        <v/>
      </c>
      <c r="G4133" s="94" t="str">
        <f t="shared" si="650"/>
        <v/>
      </c>
      <c r="H4133" s="127" t="str">
        <f>IF(A4133&lt;&gt;"",IF(MID(C4133,1,1)="c",$AS$26,IF(MID(C4133,1,1)="r",$AS$41,IF(MID(C4133,1,1)="p",#REF!,#REF!))),"")</f>
        <v/>
      </c>
      <c r="I4133" s="92" t="str">
        <f t="shared" si="651"/>
        <v/>
      </c>
      <c r="J4133" s="92" t="str">
        <f t="shared" si="652"/>
        <v/>
      </c>
      <c r="K4133" s="92" t="str">
        <f t="shared" si="653"/>
        <v/>
      </c>
      <c r="L4133" s="92" t="str">
        <f t="shared" si="654"/>
        <v/>
      </c>
      <c r="M4133" s="95" t="str">
        <f>IF(A4133&lt;&gt;"",IF(MID(C4133,1,1)="c",SigmaEpsConcrete(I4133,$AN$30:$AN$33,$AR$30:$AR$33,$AS$26,$AS$27,$AS$28,$AQ$20,$AU$19),""),"")</f>
        <v/>
      </c>
      <c r="N4133" s="95" t="str">
        <f>IF(A4133&lt;&gt;"",IF(MID(C4133,1,1)="r",SigmaEpsReinf(J4133,$AS$42:$AS$43,$AS$41,$AS$39,$AS$40,$AQ$38),""),"")</f>
        <v/>
      </c>
      <c r="Q4133" s="92" t="str">
        <f t="shared" si="656"/>
        <v/>
      </c>
      <c r="R4133" s="92" t="str">
        <f t="shared" si="657"/>
        <v/>
      </c>
      <c r="U4133" s="5"/>
      <c r="V4133" s="5"/>
      <c r="W4133" s="94" t="str">
        <f t="shared" si="655"/>
        <v/>
      </c>
      <c r="X4133" s="94" t="str">
        <f t="shared" si="658"/>
        <v/>
      </c>
      <c r="Y4133" s="5"/>
      <c r="BK4133" s="8"/>
      <c r="BL4133" s="5"/>
      <c r="BM4133" s="5"/>
      <c r="BN4133" s="5"/>
      <c r="BO4133" s="5"/>
      <c r="BP4133" s="1"/>
      <c r="BQ4133" s="1"/>
      <c r="BR4133" s="1"/>
      <c r="BS4133" s="1"/>
      <c r="BT4133" s="1"/>
      <c r="BU4133" s="4"/>
      <c r="BV4133" s="1"/>
      <c r="BW4133" s="3"/>
      <c r="BX4133" s="4"/>
      <c r="BY4133" s="5"/>
      <c r="BZ4133" s="5"/>
      <c r="CA4133" s="5"/>
      <c r="CB4133" s="5"/>
      <c r="CC4133" s="5"/>
      <c r="CD4133" s="43"/>
    </row>
    <row r="4134" spans="1:82" x14ac:dyDescent="0.25">
      <c r="A4134" s="8"/>
      <c r="B4134" s="5"/>
      <c r="C4134" s="5"/>
      <c r="D4134" s="5"/>
      <c r="E4134" s="5"/>
      <c r="F4134" s="94" t="str">
        <f t="shared" si="649"/>
        <v/>
      </c>
      <c r="G4134" s="94" t="str">
        <f t="shared" si="650"/>
        <v/>
      </c>
      <c r="H4134" s="127" t="str">
        <f>IF(A4134&lt;&gt;"",IF(MID(C4134,1,1)="c",$AS$26,IF(MID(C4134,1,1)="r",$AS$41,IF(MID(C4134,1,1)="p",#REF!,#REF!))),"")</f>
        <v/>
      </c>
      <c r="I4134" s="92" t="str">
        <f t="shared" si="651"/>
        <v/>
      </c>
      <c r="J4134" s="92" t="str">
        <f t="shared" si="652"/>
        <v/>
      </c>
      <c r="K4134" s="92" t="str">
        <f t="shared" si="653"/>
        <v/>
      </c>
      <c r="L4134" s="92" t="str">
        <f t="shared" si="654"/>
        <v/>
      </c>
      <c r="M4134" s="95" t="str">
        <f>IF(A4134&lt;&gt;"",IF(MID(C4134,1,1)="c",SigmaEpsConcrete(I4134,$AN$30:$AN$33,$AR$30:$AR$33,$AS$26,$AS$27,$AS$28,$AQ$20,$AU$19),""),"")</f>
        <v/>
      </c>
      <c r="N4134" s="95" t="str">
        <f>IF(A4134&lt;&gt;"",IF(MID(C4134,1,1)="r",SigmaEpsReinf(J4134,$AS$42:$AS$43,$AS$41,$AS$39,$AS$40,$AQ$38),""),"")</f>
        <v/>
      </c>
      <c r="Q4134" s="92" t="str">
        <f t="shared" si="656"/>
        <v/>
      </c>
      <c r="R4134" s="92" t="str">
        <f t="shared" si="657"/>
        <v/>
      </c>
      <c r="U4134" s="5"/>
      <c r="V4134" s="5"/>
      <c r="W4134" s="94" t="str">
        <f t="shared" si="655"/>
        <v/>
      </c>
      <c r="X4134" s="94" t="str">
        <f t="shared" si="658"/>
        <v/>
      </c>
      <c r="Y4134" s="5"/>
      <c r="BK4134" s="8"/>
      <c r="BL4134" s="5"/>
      <c r="BM4134" s="5"/>
      <c r="BN4134" s="5"/>
      <c r="BO4134" s="5"/>
      <c r="BP4134" s="1"/>
      <c r="BQ4134" s="1"/>
      <c r="BR4134" s="1"/>
      <c r="BS4134" s="1"/>
      <c r="BT4134" s="1"/>
      <c r="BU4134" s="4"/>
      <c r="BV4134" s="1"/>
      <c r="BW4134" s="3"/>
      <c r="BX4134" s="4"/>
      <c r="BY4134" s="5"/>
      <c r="BZ4134" s="5"/>
      <c r="CA4134" s="5"/>
      <c r="CB4134" s="5"/>
      <c r="CC4134" s="5"/>
      <c r="CD4134" s="43"/>
    </row>
    <row r="4135" spans="1:82" x14ac:dyDescent="0.25">
      <c r="A4135" s="8"/>
      <c r="B4135" s="5"/>
      <c r="C4135" s="5"/>
      <c r="D4135" s="5"/>
      <c r="E4135" s="5"/>
      <c r="F4135" s="94" t="str">
        <f t="shared" si="649"/>
        <v/>
      </c>
      <c r="G4135" s="94" t="str">
        <f t="shared" si="650"/>
        <v/>
      </c>
      <c r="H4135" s="127" t="str">
        <f>IF(A4135&lt;&gt;"",IF(MID(C4135,1,1)="c",$AS$26,IF(MID(C4135,1,1)="r",$AS$41,IF(MID(C4135,1,1)="p",#REF!,#REF!))),"")</f>
        <v/>
      </c>
      <c r="I4135" s="92" t="str">
        <f t="shared" si="651"/>
        <v/>
      </c>
      <c r="J4135" s="92" t="str">
        <f t="shared" si="652"/>
        <v/>
      </c>
      <c r="K4135" s="92" t="str">
        <f t="shared" si="653"/>
        <v/>
      </c>
      <c r="L4135" s="92" t="str">
        <f t="shared" si="654"/>
        <v/>
      </c>
      <c r="M4135" s="95" t="str">
        <f>IF(A4135&lt;&gt;"",IF(MID(C4135,1,1)="c",SigmaEpsConcrete(I4135,$AN$30:$AN$33,$AR$30:$AR$33,$AS$26,$AS$27,$AS$28,$AQ$20,$AU$19),""),"")</f>
        <v/>
      </c>
      <c r="N4135" s="95" t="str">
        <f>IF(A4135&lt;&gt;"",IF(MID(C4135,1,1)="r",SigmaEpsReinf(J4135,$AS$42:$AS$43,$AS$41,$AS$39,$AS$40,$AQ$38),""),"")</f>
        <v/>
      </c>
      <c r="Q4135" s="92" t="str">
        <f t="shared" si="656"/>
        <v/>
      </c>
      <c r="R4135" s="92" t="str">
        <f t="shared" si="657"/>
        <v/>
      </c>
      <c r="U4135" s="5"/>
      <c r="V4135" s="5"/>
      <c r="W4135" s="94" t="str">
        <f t="shared" si="655"/>
        <v/>
      </c>
      <c r="X4135" s="94" t="str">
        <f t="shared" si="658"/>
        <v/>
      </c>
      <c r="Y4135" s="5"/>
      <c r="BK4135" s="8"/>
      <c r="BL4135" s="5"/>
      <c r="BM4135" s="5"/>
      <c r="BN4135" s="5"/>
      <c r="BO4135" s="5"/>
      <c r="BP4135" s="1"/>
      <c r="BQ4135" s="1"/>
      <c r="BR4135" s="1"/>
      <c r="BS4135" s="1"/>
      <c r="BT4135" s="1"/>
      <c r="BU4135" s="4"/>
      <c r="BV4135" s="1"/>
      <c r="BW4135" s="3"/>
      <c r="BX4135" s="4"/>
      <c r="BY4135" s="5"/>
      <c r="BZ4135" s="5"/>
      <c r="CA4135" s="5"/>
      <c r="CB4135" s="5"/>
      <c r="CC4135" s="5"/>
      <c r="CD4135" s="43"/>
    </row>
    <row r="4136" spans="1:82" x14ac:dyDescent="0.25">
      <c r="A4136" s="8"/>
      <c r="B4136" s="5"/>
      <c r="C4136" s="5"/>
      <c r="D4136" s="5"/>
      <c r="E4136" s="5"/>
      <c r="F4136" s="94" t="str">
        <f t="shared" si="649"/>
        <v/>
      </c>
      <c r="G4136" s="94" t="str">
        <f t="shared" si="650"/>
        <v/>
      </c>
      <c r="H4136" s="127" t="str">
        <f>IF(A4136&lt;&gt;"",IF(MID(C4136,1,1)="c",$AS$26,IF(MID(C4136,1,1)="r",$AS$41,IF(MID(C4136,1,1)="p",#REF!,#REF!))),"")</f>
        <v/>
      </c>
      <c r="I4136" s="92" t="str">
        <f t="shared" si="651"/>
        <v/>
      </c>
      <c r="J4136" s="92" t="str">
        <f t="shared" si="652"/>
        <v/>
      </c>
      <c r="K4136" s="92" t="str">
        <f t="shared" si="653"/>
        <v/>
      </c>
      <c r="L4136" s="92" t="str">
        <f t="shared" si="654"/>
        <v/>
      </c>
      <c r="M4136" s="95" t="str">
        <f>IF(A4136&lt;&gt;"",IF(MID(C4136,1,1)="c",SigmaEpsConcrete(I4136,$AN$30:$AN$33,$AR$30:$AR$33,$AS$26,$AS$27,$AS$28,$AQ$20,$AU$19),""),"")</f>
        <v/>
      </c>
      <c r="N4136" s="95" t="str">
        <f>IF(A4136&lt;&gt;"",IF(MID(C4136,1,1)="r",SigmaEpsReinf(J4136,$AS$42:$AS$43,$AS$41,$AS$39,$AS$40,$AQ$38),""),"")</f>
        <v/>
      </c>
      <c r="Q4136" s="92" t="str">
        <f t="shared" si="656"/>
        <v/>
      </c>
      <c r="R4136" s="92" t="str">
        <f t="shared" si="657"/>
        <v/>
      </c>
      <c r="U4136" s="5"/>
      <c r="V4136" s="5"/>
      <c r="W4136" s="94" t="str">
        <f t="shared" si="655"/>
        <v/>
      </c>
      <c r="X4136" s="94" t="str">
        <f t="shared" si="658"/>
        <v/>
      </c>
      <c r="Y4136" s="5"/>
      <c r="BK4136" s="8"/>
      <c r="BL4136" s="5"/>
      <c r="BM4136" s="5"/>
      <c r="BN4136" s="5"/>
      <c r="BO4136" s="5"/>
      <c r="BP4136" s="1"/>
      <c r="BQ4136" s="1"/>
      <c r="BR4136" s="1"/>
      <c r="BS4136" s="1"/>
      <c r="BT4136" s="1"/>
      <c r="BU4136" s="4"/>
      <c r="BV4136" s="1"/>
      <c r="BW4136" s="3"/>
      <c r="BX4136" s="4"/>
      <c r="BY4136" s="5"/>
      <c r="BZ4136" s="5"/>
      <c r="CA4136" s="5"/>
      <c r="CB4136" s="5"/>
      <c r="CC4136" s="5"/>
      <c r="CD4136" s="43"/>
    </row>
    <row r="4137" spans="1:82" x14ac:dyDescent="0.25">
      <c r="A4137" s="8"/>
      <c r="B4137" s="5"/>
      <c r="C4137" s="5"/>
      <c r="D4137" s="5"/>
      <c r="E4137" s="5"/>
      <c r="F4137" s="94" t="str">
        <f t="shared" si="649"/>
        <v/>
      </c>
      <c r="G4137" s="94" t="str">
        <f t="shared" si="650"/>
        <v/>
      </c>
      <c r="H4137" s="127" t="str">
        <f>IF(A4137&lt;&gt;"",IF(MID(C4137,1,1)="c",$AS$26,IF(MID(C4137,1,1)="r",$AS$41,IF(MID(C4137,1,1)="p",#REF!,#REF!))),"")</f>
        <v/>
      </c>
      <c r="I4137" s="92" t="str">
        <f t="shared" si="651"/>
        <v/>
      </c>
      <c r="J4137" s="92" t="str">
        <f t="shared" si="652"/>
        <v/>
      </c>
      <c r="K4137" s="92" t="str">
        <f t="shared" si="653"/>
        <v/>
      </c>
      <c r="L4137" s="92" t="str">
        <f t="shared" si="654"/>
        <v/>
      </c>
      <c r="M4137" s="95" t="str">
        <f>IF(A4137&lt;&gt;"",IF(MID(C4137,1,1)="c",SigmaEpsConcrete(I4137,$AN$30:$AN$33,$AR$30:$AR$33,$AS$26,$AS$27,$AS$28,$AQ$20,$AU$19),""),"")</f>
        <v/>
      </c>
      <c r="N4137" s="95" t="str">
        <f>IF(A4137&lt;&gt;"",IF(MID(C4137,1,1)="r",SigmaEpsReinf(J4137,$AS$42:$AS$43,$AS$41,$AS$39,$AS$40,$AQ$38),""),"")</f>
        <v/>
      </c>
      <c r="Q4137" s="92" t="str">
        <f t="shared" si="656"/>
        <v/>
      </c>
      <c r="R4137" s="92" t="str">
        <f t="shared" si="657"/>
        <v/>
      </c>
      <c r="U4137" s="5"/>
      <c r="V4137" s="5"/>
      <c r="W4137" s="94" t="str">
        <f t="shared" si="655"/>
        <v/>
      </c>
      <c r="X4137" s="94" t="str">
        <f t="shared" si="658"/>
        <v/>
      </c>
      <c r="Y4137" s="5"/>
      <c r="BK4137" s="8"/>
      <c r="BL4137" s="5"/>
      <c r="BM4137" s="5"/>
      <c r="BN4137" s="5"/>
      <c r="BO4137" s="5"/>
      <c r="BP4137" s="1"/>
      <c r="BQ4137" s="1"/>
      <c r="BR4137" s="1"/>
      <c r="BS4137" s="1"/>
      <c r="BT4137" s="1"/>
      <c r="BU4137" s="4"/>
      <c r="BV4137" s="1"/>
      <c r="BW4137" s="3"/>
      <c r="BX4137" s="4"/>
      <c r="BY4137" s="5"/>
      <c r="BZ4137" s="5"/>
      <c r="CA4137" s="5"/>
      <c r="CB4137" s="5"/>
      <c r="CC4137" s="5"/>
      <c r="CD4137" s="43"/>
    </row>
    <row r="4138" spans="1:82" x14ac:dyDescent="0.25">
      <c r="A4138" s="8"/>
      <c r="B4138" s="5"/>
      <c r="C4138" s="5"/>
      <c r="D4138" s="5"/>
      <c r="E4138" s="5"/>
      <c r="F4138" s="94" t="str">
        <f t="shared" si="649"/>
        <v/>
      </c>
      <c r="G4138" s="94" t="str">
        <f t="shared" si="650"/>
        <v/>
      </c>
      <c r="H4138" s="127" t="str">
        <f>IF(A4138&lt;&gt;"",IF(MID(C4138,1,1)="c",$AS$26,IF(MID(C4138,1,1)="r",$AS$41,IF(MID(C4138,1,1)="p",#REF!,#REF!))),"")</f>
        <v/>
      </c>
      <c r="I4138" s="92" t="str">
        <f t="shared" si="651"/>
        <v/>
      </c>
      <c r="J4138" s="92" t="str">
        <f t="shared" si="652"/>
        <v/>
      </c>
      <c r="K4138" s="92" t="str">
        <f t="shared" si="653"/>
        <v/>
      </c>
      <c r="L4138" s="92" t="str">
        <f t="shared" si="654"/>
        <v/>
      </c>
      <c r="M4138" s="95" t="str">
        <f>IF(A4138&lt;&gt;"",IF(MID(C4138,1,1)="c",SigmaEpsConcrete(I4138,$AN$30:$AN$33,$AR$30:$AR$33,$AS$26,$AS$27,$AS$28,$AQ$20,$AU$19),""),"")</f>
        <v/>
      </c>
      <c r="N4138" s="95" t="str">
        <f>IF(A4138&lt;&gt;"",IF(MID(C4138,1,1)="r",SigmaEpsReinf(J4138,$AS$42:$AS$43,$AS$41,$AS$39,$AS$40,$AQ$38),""),"")</f>
        <v/>
      </c>
      <c r="Q4138" s="92" t="str">
        <f t="shared" si="656"/>
        <v/>
      </c>
      <c r="R4138" s="92" t="str">
        <f t="shared" si="657"/>
        <v/>
      </c>
      <c r="U4138" s="5"/>
      <c r="V4138" s="5"/>
      <c r="W4138" s="94" t="str">
        <f t="shared" si="655"/>
        <v/>
      </c>
      <c r="X4138" s="94" t="str">
        <f t="shared" si="658"/>
        <v/>
      </c>
      <c r="Y4138" s="5"/>
      <c r="BK4138" s="8"/>
      <c r="BL4138" s="5"/>
      <c r="BM4138" s="5"/>
      <c r="BN4138" s="5"/>
      <c r="BO4138" s="5"/>
      <c r="BP4138" s="1"/>
      <c r="BQ4138" s="1"/>
      <c r="BR4138" s="1"/>
      <c r="BS4138" s="1"/>
      <c r="BT4138" s="1"/>
      <c r="BU4138" s="4"/>
      <c r="BV4138" s="1"/>
      <c r="BW4138" s="3"/>
      <c r="BX4138" s="4"/>
      <c r="BY4138" s="5"/>
      <c r="BZ4138" s="5"/>
      <c r="CA4138" s="5"/>
      <c r="CB4138" s="5"/>
      <c r="CC4138" s="5"/>
      <c r="CD4138" s="43"/>
    </row>
    <row r="4139" spans="1:82" x14ac:dyDescent="0.25">
      <c r="A4139" s="8"/>
      <c r="B4139" s="5"/>
      <c r="C4139" s="5"/>
      <c r="D4139" s="5"/>
      <c r="E4139" s="5"/>
      <c r="F4139" s="94" t="str">
        <f t="shared" si="649"/>
        <v/>
      </c>
      <c r="G4139" s="94" t="str">
        <f t="shared" si="650"/>
        <v/>
      </c>
      <c r="H4139" s="127" t="str">
        <f>IF(A4139&lt;&gt;"",IF(MID(C4139,1,1)="c",$AS$26,IF(MID(C4139,1,1)="r",$AS$41,IF(MID(C4139,1,1)="p",#REF!,#REF!))),"")</f>
        <v/>
      </c>
      <c r="I4139" s="92" t="str">
        <f t="shared" si="651"/>
        <v/>
      </c>
      <c r="J4139" s="92" t="str">
        <f t="shared" si="652"/>
        <v/>
      </c>
      <c r="K4139" s="92" t="str">
        <f t="shared" si="653"/>
        <v/>
      </c>
      <c r="L4139" s="92" t="str">
        <f t="shared" si="654"/>
        <v/>
      </c>
      <c r="M4139" s="95" t="str">
        <f>IF(A4139&lt;&gt;"",IF(MID(C4139,1,1)="c",SigmaEpsConcrete(I4139,$AN$30:$AN$33,$AR$30:$AR$33,$AS$26,$AS$27,$AS$28,$AQ$20,$AU$19),""),"")</f>
        <v/>
      </c>
      <c r="N4139" s="95" t="str">
        <f>IF(A4139&lt;&gt;"",IF(MID(C4139,1,1)="r",SigmaEpsReinf(J4139,$AS$42:$AS$43,$AS$41,$AS$39,$AS$40,$AQ$38),""),"")</f>
        <v/>
      </c>
      <c r="Q4139" s="92" t="str">
        <f t="shared" si="656"/>
        <v/>
      </c>
      <c r="R4139" s="92" t="str">
        <f t="shared" si="657"/>
        <v/>
      </c>
      <c r="U4139" s="5"/>
      <c r="V4139" s="5"/>
      <c r="W4139" s="94" t="str">
        <f t="shared" si="655"/>
        <v/>
      </c>
      <c r="X4139" s="94" t="str">
        <f t="shared" si="658"/>
        <v/>
      </c>
      <c r="Y4139" s="5"/>
      <c r="BK4139" s="8"/>
      <c r="BL4139" s="5"/>
      <c r="BM4139" s="5"/>
      <c r="BN4139" s="5"/>
      <c r="BO4139" s="5"/>
      <c r="BP4139" s="1"/>
      <c r="BQ4139" s="1"/>
      <c r="BR4139" s="1"/>
      <c r="BS4139" s="1"/>
      <c r="BT4139" s="1"/>
      <c r="BU4139" s="4"/>
      <c r="BV4139" s="1"/>
      <c r="BW4139" s="3"/>
      <c r="BX4139" s="4"/>
      <c r="BY4139" s="5"/>
      <c r="BZ4139" s="5"/>
      <c r="CA4139" s="5"/>
      <c r="CB4139" s="5"/>
      <c r="CC4139" s="5"/>
      <c r="CD4139" s="43"/>
    </row>
    <row r="4140" spans="1:82" x14ac:dyDescent="0.25">
      <c r="A4140" s="8"/>
      <c r="B4140" s="5"/>
      <c r="C4140" s="5"/>
      <c r="D4140" s="5"/>
      <c r="E4140" s="5"/>
      <c r="F4140" s="94" t="str">
        <f t="shared" si="649"/>
        <v/>
      </c>
      <c r="G4140" s="94" t="str">
        <f t="shared" si="650"/>
        <v/>
      </c>
      <c r="H4140" s="127" t="str">
        <f>IF(A4140&lt;&gt;"",IF(MID(C4140,1,1)="c",$AS$26,IF(MID(C4140,1,1)="r",$AS$41,IF(MID(C4140,1,1)="p",#REF!,#REF!))),"")</f>
        <v/>
      </c>
      <c r="I4140" s="92" t="str">
        <f t="shared" si="651"/>
        <v/>
      </c>
      <c r="J4140" s="92" t="str">
        <f t="shared" si="652"/>
        <v/>
      </c>
      <c r="K4140" s="92" t="str">
        <f t="shared" si="653"/>
        <v/>
      </c>
      <c r="L4140" s="92" t="str">
        <f t="shared" si="654"/>
        <v/>
      </c>
      <c r="M4140" s="95" t="str">
        <f>IF(A4140&lt;&gt;"",IF(MID(C4140,1,1)="c",SigmaEpsConcrete(I4140,$AN$30:$AN$33,$AR$30:$AR$33,$AS$26,$AS$27,$AS$28,$AQ$20,$AU$19),""),"")</f>
        <v/>
      </c>
      <c r="N4140" s="95" t="str">
        <f>IF(A4140&lt;&gt;"",IF(MID(C4140,1,1)="r",SigmaEpsReinf(J4140,$AS$42:$AS$43,$AS$41,$AS$39,$AS$40,$AQ$38),""),"")</f>
        <v/>
      </c>
      <c r="Q4140" s="92" t="str">
        <f t="shared" si="656"/>
        <v/>
      </c>
      <c r="R4140" s="92" t="str">
        <f t="shared" si="657"/>
        <v/>
      </c>
      <c r="U4140" s="5"/>
      <c r="V4140" s="5"/>
      <c r="W4140" s="94" t="str">
        <f t="shared" si="655"/>
        <v/>
      </c>
      <c r="X4140" s="94" t="str">
        <f t="shared" si="658"/>
        <v/>
      </c>
      <c r="Y4140" s="5"/>
      <c r="BK4140" s="8"/>
      <c r="BL4140" s="5"/>
      <c r="BM4140" s="5"/>
      <c r="BN4140" s="5"/>
      <c r="BO4140" s="5"/>
      <c r="BP4140" s="1"/>
      <c r="BQ4140" s="1"/>
      <c r="BR4140" s="1"/>
      <c r="BS4140" s="1"/>
      <c r="BT4140" s="1"/>
      <c r="BU4140" s="4"/>
      <c r="BV4140" s="1"/>
      <c r="BW4140" s="3"/>
      <c r="BX4140" s="4"/>
      <c r="BY4140" s="5"/>
      <c r="BZ4140" s="5"/>
      <c r="CA4140" s="5"/>
      <c r="CB4140" s="5"/>
      <c r="CC4140" s="5"/>
      <c r="CD4140" s="43"/>
    </row>
    <row r="4141" spans="1:82" x14ac:dyDescent="0.25">
      <c r="A4141" s="8"/>
      <c r="B4141" s="5"/>
      <c r="C4141" s="5"/>
      <c r="D4141" s="5"/>
      <c r="E4141" s="5"/>
      <c r="F4141" s="94" t="str">
        <f t="shared" si="649"/>
        <v/>
      </c>
      <c r="G4141" s="94" t="str">
        <f t="shared" si="650"/>
        <v/>
      </c>
      <c r="H4141" s="127" t="str">
        <f>IF(A4141&lt;&gt;"",IF(MID(C4141,1,1)="c",$AS$26,IF(MID(C4141,1,1)="r",$AS$41,IF(MID(C4141,1,1)="p",#REF!,#REF!))),"")</f>
        <v/>
      </c>
      <c r="I4141" s="92" t="str">
        <f t="shared" si="651"/>
        <v/>
      </c>
      <c r="J4141" s="92" t="str">
        <f t="shared" si="652"/>
        <v/>
      </c>
      <c r="K4141" s="92" t="str">
        <f t="shared" si="653"/>
        <v/>
      </c>
      <c r="L4141" s="92" t="str">
        <f t="shared" si="654"/>
        <v/>
      </c>
      <c r="M4141" s="95" t="str">
        <f>IF(A4141&lt;&gt;"",IF(MID(C4141,1,1)="c",SigmaEpsConcrete(I4141,$AN$30:$AN$33,$AR$30:$AR$33,$AS$26,$AS$27,$AS$28,$AQ$20,$AU$19),""),"")</f>
        <v/>
      </c>
      <c r="N4141" s="95" t="str">
        <f>IF(A4141&lt;&gt;"",IF(MID(C4141,1,1)="r",SigmaEpsReinf(J4141,$AS$42:$AS$43,$AS$41,$AS$39,$AS$40,$AQ$38),""),"")</f>
        <v/>
      </c>
      <c r="Q4141" s="92" t="str">
        <f t="shared" si="656"/>
        <v/>
      </c>
      <c r="R4141" s="92" t="str">
        <f t="shared" si="657"/>
        <v/>
      </c>
      <c r="U4141" s="5"/>
      <c r="V4141" s="5"/>
      <c r="W4141" s="94" t="str">
        <f t="shared" si="655"/>
        <v/>
      </c>
      <c r="X4141" s="94" t="str">
        <f t="shared" si="658"/>
        <v/>
      </c>
      <c r="Y4141" s="5"/>
      <c r="BK4141" s="8"/>
      <c r="BL4141" s="5"/>
      <c r="BM4141" s="5"/>
      <c r="BN4141" s="5"/>
      <c r="BO4141" s="5"/>
      <c r="BP4141" s="1"/>
      <c r="BQ4141" s="1"/>
      <c r="BR4141" s="1"/>
      <c r="BS4141" s="1"/>
      <c r="BT4141" s="1"/>
      <c r="BU4141" s="4"/>
      <c r="BV4141" s="1"/>
      <c r="BW4141" s="3"/>
      <c r="BX4141" s="4"/>
      <c r="BY4141" s="5"/>
      <c r="BZ4141" s="5"/>
      <c r="CA4141" s="5"/>
      <c r="CB4141" s="5"/>
      <c r="CC4141" s="5"/>
      <c r="CD4141" s="43"/>
    </row>
    <row r="4142" spans="1:82" x14ac:dyDescent="0.25">
      <c r="A4142" s="8"/>
      <c r="B4142" s="5"/>
      <c r="C4142" s="5"/>
      <c r="D4142" s="5"/>
      <c r="E4142" s="5"/>
      <c r="F4142" s="94" t="str">
        <f t="shared" si="649"/>
        <v/>
      </c>
      <c r="G4142" s="94" t="str">
        <f t="shared" si="650"/>
        <v/>
      </c>
      <c r="H4142" s="127" t="str">
        <f>IF(A4142&lt;&gt;"",IF(MID(C4142,1,1)="c",$AS$26,IF(MID(C4142,1,1)="r",$AS$41,IF(MID(C4142,1,1)="p",#REF!,#REF!))),"")</f>
        <v/>
      </c>
      <c r="I4142" s="92" t="str">
        <f t="shared" si="651"/>
        <v/>
      </c>
      <c r="J4142" s="92" t="str">
        <f t="shared" si="652"/>
        <v/>
      </c>
      <c r="K4142" s="92" t="str">
        <f t="shared" si="653"/>
        <v/>
      </c>
      <c r="L4142" s="92" t="str">
        <f t="shared" si="654"/>
        <v/>
      </c>
      <c r="M4142" s="95" t="str">
        <f>IF(A4142&lt;&gt;"",IF(MID(C4142,1,1)="c",SigmaEpsConcrete(I4142,$AN$30:$AN$33,$AR$30:$AR$33,$AS$26,$AS$27,$AS$28,$AQ$20,$AU$19),""),"")</f>
        <v/>
      </c>
      <c r="N4142" s="95" t="str">
        <f>IF(A4142&lt;&gt;"",IF(MID(C4142,1,1)="r",SigmaEpsReinf(J4142,$AS$42:$AS$43,$AS$41,$AS$39,$AS$40,$AQ$38),""),"")</f>
        <v/>
      </c>
      <c r="Q4142" s="92" t="str">
        <f t="shared" si="656"/>
        <v/>
      </c>
      <c r="R4142" s="92" t="str">
        <f t="shared" si="657"/>
        <v/>
      </c>
      <c r="U4142" s="5"/>
      <c r="V4142" s="5"/>
      <c r="W4142" s="94" t="str">
        <f t="shared" si="655"/>
        <v/>
      </c>
      <c r="X4142" s="94" t="str">
        <f t="shared" si="658"/>
        <v/>
      </c>
      <c r="Y4142" s="5"/>
      <c r="BK4142" s="8"/>
      <c r="BL4142" s="5"/>
      <c r="BM4142" s="5"/>
      <c r="BN4142" s="5"/>
      <c r="BO4142" s="5"/>
      <c r="BP4142" s="1"/>
      <c r="BQ4142" s="1"/>
      <c r="BR4142" s="1"/>
      <c r="BS4142" s="1"/>
      <c r="BT4142" s="1"/>
      <c r="BU4142" s="4"/>
      <c r="BV4142" s="1"/>
      <c r="BW4142" s="3"/>
      <c r="BX4142" s="4"/>
      <c r="BY4142" s="5"/>
      <c r="BZ4142" s="5"/>
      <c r="CA4142" s="5"/>
      <c r="CB4142" s="5"/>
      <c r="CC4142" s="5"/>
      <c r="CD4142" s="43"/>
    </row>
    <row r="4143" spans="1:82" x14ac:dyDescent="0.25">
      <c r="A4143" s="8"/>
      <c r="B4143" s="5"/>
      <c r="C4143" s="5"/>
      <c r="D4143" s="5"/>
      <c r="E4143" s="5"/>
      <c r="F4143" s="94" t="str">
        <f t="shared" si="649"/>
        <v/>
      </c>
      <c r="G4143" s="94" t="str">
        <f t="shared" si="650"/>
        <v/>
      </c>
      <c r="H4143" s="127" t="str">
        <f>IF(A4143&lt;&gt;"",IF(MID(C4143,1,1)="c",$AS$26,IF(MID(C4143,1,1)="r",$AS$41,IF(MID(C4143,1,1)="p",#REF!,#REF!))),"")</f>
        <v/>
      </c>
      <c r="I4143" s="92" t="str">
        <f t="shared" si="651"/>
        <v/>
      </c>
      <c r="J4143" s="92" t="str">
        <f t="shared" si="652"/>
        <v/>
      </c>
      <c r="K4143" s="92" t="str">
        <f t="shared" si="653"/>
        <v/>
      </c>
      <c r="L4143" s="92" t="str">
        <f t="shared" si="654"/>
        <v/>
      </c>
      <c r="M4143" s="95" t="str">
        <f>IF(A4143&lt;&gt;"",IF(MID(C4143,1,1)="c",SigmaEpsConcrete(I4143,$AN$30:$AN$33,$AR$30:$AR$33,$AS$26,$AS$27,$AS$28,$AQ$20,$AU$19),""),"")</f>
        <v/>
      </c>
      <c r="N4143" s="95" t="str">
        <f>IF(A4143&lt;&gt;"",IF(MID(C4143,1,1)="r",SigmaEpsReinf(J4143,$AS$42:$AS$43,$AS$41,$AS$39,$AS$40,$AQ$38),""),"")</f>
        <v/>
      </c>
      <c r="Q4143" s="92" t="str">
        <f t="shared" si="656"/>
        <v/>
      </c>
      <c r="R4143" s="92" t="str">
        <f t="shared" si="657"/>
        <v/>
      </c>
      <c r="U4143" s="5"/>
      <c r="V4143" s="5"/>
      <c r="W4143" s="94" t="str">
        <f t="shared" si="655"/>
        <v/>
      </c>
      <c r="X4143" s="94" t="str">
        <f t="shared" si="658"/>
        <v/>
      </c>
      <c r="Y4143" s="5"/>
      <c r="BK4143" s="8"/>
      <c r="BL4143" s="5"/>
      <c r="BM4143" s="5"/>
      <c r="BN4143" s="5"/>
      <c r="BO4143" s="5"/>
      <c r="BP4143" s="1"/>
      <c r="BQ4143" s="1"/>
      <c r="BR4143" s="1"/>
      <c r="BS4143" s="1"/>
      <c r="BT4143" s="1"/>
      <c r="BU4143" s="4"/>
      <c r="BV4143" s="1"/>
      <c r="BW4143" s="3"/>
      <c r="BX4143" s="4"/>
      <c r="BY4143" s="5"/>
      <c r="BZ4143" s="5"/>
      <c r="CA4143" s="5"/>
      <c r="CB4143" s="5"/>
      <c r="CC4143" s="5"/>
      <c r="CD4143" s="43"/>
    </row>
    <row r="4144" spans="1:82" x14ac:dyDescent="0.25">
      <c r="A4144" s="8"/>
      <c r="B4144" s="5"/>
      <c r="C4144" s="5"/>
      <c r="D4144" s="5"/>
      <c r="E4144" s="5"/>
      <c r="F4144" s="94" t="str">
        <f t="shared" si="649"/>
        <v/>
      </c>
      <c r="G4144" s="94" t="str">
        <f t="shared" si="650"/>
        <v/>
      </c>
      <c r="H4144" s="127" t="str">
        <f>IF(A4144&lt;&gt;"",IF(MID(C4144,1,1)="c",$AS$26,IF(MID(C4144,1,1)="r",$AS$41,IF(MID(C4144,1,1)="p",#REF!,#REF!))),"")</f>
        <v/>
      </c>
      <c r="I4144" s="92" t="str">
        <f t="shared" si="651"/>
        <v/>
      </c>
      <c r="J4144" s="92" t="str">
        <f t="shared" si="652"/>
        <v/>
      </c>
      <c r="K4144" s="92" t="str">
        <f t="shared" si="653"/>
        <v/>
      </c>
      <c r="L4144" s="92" t="str">
        <f t="shared" si="654"/>
        <v/>
      </c>
      <c r="M4144" s="95" t="str">
        <f>IF(A4144&lt;&gt;"",IF(MID(C4144,1,1)="c",SigmaEpsConcrete(I4144,$AN$30:$AN$33,$AR$30:$AR$33,$AS$26,$AS$27,$AS$28,$AQ$20,$AU$19),""),"")</f>
        <v/>
      </c>
      <c r="N4144" s="95" t="str">
        <f>IF(A4144&lt;&gt;"",IF(MID(C4144,1,1)="r",SigmaEpsReinf(J4144,$AS$42:$AS$43,$AS$41,$AS$39,$AS$40,$AQ$38),""),"")</f>
        <v/>
      </c>
      <c r="Q4144" s="92" t="str">
        <f t="shared" si="656"/>
        <v/>
      </c>
      <c r="R4144" s="92" t="str">
        <f t="shared" si="657"/>
        <v/>
      </c>
      <c r="U4144" s="5"/>
      <c r="V4144" s="5"/>
      <c r="W4144" s="94" t="str">
        <f t="shared" si="655"/>
        <v/>
      </c>
      <c r="X4144" s="94" t="str">
        <f t="shared" si="658"/>
        <v/>
      </c>
      <c r="Y4144" s="5"/>
      <c r="BK4144" s="8"/>
      <c r="BL4144" s="5"/>
      <c r="BM4144" s="5"/>
      <c r="BN4144" s="5"/>
      <c r="BO4144" s="5"/>
      <c r="BP4144" s="1"/>
      <c r="BQ4144" s="1"/>
      <c r="BR4144" s="1"/>
      <c r="BS4144" s="1"/>
      <c r="BT4144" s="1"/>
      <c r="BU4144" s="4"/>
      <c r="BV4144" s="1"/>
      <c r="BW4144" s="3"/>
      <c r="BX4144" s="4"/>
      <c r="BY4144" s="5"/>
      <c r="BZ4144" s="5"/>
      <c r="CA4144" s="5"/>
      <c r="CB4144" s="5"/>
      <c r="CC4144" s="5"/>
      <c r="CD4144" s="43"/>
    </row>
    <row r="4145" spans="1:82" x14ac:dyDescent="0.25">
      <c r="A4145" s="8"/>
      <c r="B4145" s="5"/>
      <c r="C4145" s="5"/>
      <c r="D4145" s="5"/>
      <c r="E4145" s="5"/>
      <c r="F4145" s="94" t="str">
        <f t="shared" si="649"/>
        <v/>
      </c>
      <c r="G4145" s="94" t="str">
        <f t="shared" si="650"/>
        <v/>
      </c>
      <c r="H4145" s="127" t="str">
        <f>IF(A4145&lt;&gt;"",IF(MID(C4145,1,1)="c",$AS$26,IF(MID(C4145,1,1)="r",$AS$41,IF(MID(C4145,1,1)="p",#REF!,#REF!))),"")</f>
        <v/>
      </c>
      <c r="I4145" s="92" t="str">
        <f t="shared" si="651"/>
        <v/>
      </c>
      <c r="J4145" s="92" t="str">
        <f t="shared" si="652"/>
        <v/>
      </c>
      <c r="K4145" s="92" t="str">
        <f t="shared" si="653"/>
        <v/>
      </c>
      <c r="L4145" s="92" t="str">
        <f t="shared" si="654"/>
        <v/>
      </c>
      <c r="M4145" s="95" t="str">
        <f>IF(A4145&lt;&gt;"",IF(MID(C4145,1,1)="c",SigmaEpsConcrete(I4145,$AN$30:$AN$33,$AR$30:$AR$33,$AS$26,$AS$27,$AS$28,$AQ$20,$AU$19),""),"")</f>
        <v/>
      </c>
      <c r="N4145" s="95" t="str">
        <f>IF(A4145&lt;&gt;"",IF(MID(C4145,1,1)="r",SigmaEpsReinf(J4145,$AS$42:$AS$43,$AS$41,$AS$39,$AS$40,$AQ$38),""),"")</f>
        <v/>
      </c>
      <c r="Q4145" s="92" t="str">
        <f t="shared" si="656"/>
        <v/>
      </c>
      <c r="R4145" s="92" t="str">
        <f t="shared" si="657"/>
        <v/>
      </c>
      <c r="U4145" s="5"/>
      <c r="V4145" s="5"/>
      <c r="W4145" s="94" t="str">
        <f t="shared" si="655"/>
        <v/>
      </c>
      <c r="X4145" s="94" t="str">
        <f t="shared" si="658"/>
        <v/>
      </c>
      <c r="Y4145" s="5"/>
      <c r="BK4145" s="8"/>
      <c r="BL4145" s="5"/>
      <c r="BM4145" s="5"/>
      <c r="BN4145" s="5"/>
      <c r="BO4145" s="5"/>
      <c r="BP4145" s="1"/>
      <c r="BQ4145" s="1"/>
      <c r="BR4145" s="1"/>
      <c r="BS4145" s="1"/>
      <c r="BT4145" s="1"/>
      <c r="BU4145" s="4"/>
      <c r="BV4145" s="1"/>
      <c r="BW4145" s="3"/>
      <c r="BX4145" s="4"/>
      <c r="BY4145" s="5"/>
      <c r="BZ4145" s="5"/>
      <c r="CA4145" s="5"/>
      <c r="CB4145" s="5"/>
      <c r="CC4145" s="5"/>
      <c r="CD4145" s="43"/>
    </row>
    <row r="4146" spans="1:82" x14ac:dyDescent="0.25">
      <c r="A4146" s="8"/>
      <c r="B4146" s="5"/>
      <c r="C4146" s="5"/>
      <c r="D4146" s="5"/>
      <c r="E4146" s="5"/>
      <c r="F4146" s="94" t="str">
        <f t="shared" si="649"/>
        <v/>
      </c>
      <c r="G4146" s="94" t="str">
        <f t="shared" si="650"/>
        <v/>
      </c>
      <c r="H4146" s="127" t="str">
        <f>IF(A4146&lt;&gt;"",IF(MID(C4146,1,1)="c",$AS$26,IF(MID(C4146,1,1)="r",$AS$41,IF(MID(C4146,1,1)="p",#REF!,#REF!))),"")</f>
        <v/>
      </c>
      <c r="I4146" s="92" t="str">
        <f t="shared" si="651"/>
        <v/>
      </c>
      <c r="J4146" s="92" t="str">
        <f t="shared" si="652"/>
        <v/>
      </c>
      <c r="K4146" s="92" t="str">
        <f t="shared" si="653"/>
        <v/>
      </c>
      <c r="L4146" s="92" t="str">
        <f t="shared" si="654"/>
        <v/>
      </c>
      <c r="M4146" s="95" t="str">
        <f>IF(A4146&lt;&gt;"",IF(MID(C4146,1,1)="c",SigmaEpsConcrete(I4146,$AN$30:$AN$33,$AR$30:$AR$33,$AS$26,$AS$27,$AS$28,$AQ$20,$AU$19),""),"")</f>
        <v/>
      </c>
      <c r="N4146" s="95" t="str">
        <f>IF(A4146&lt;&gt;"",IF(MID(C4146,1,1)="r",SigmaEpsReinf(J4146,$AS$42:$AS$43,$AS$41,$AS$39,$AS$40,$AQ$38),""),"")</f>
        <v/>
      </c>
      <c r="Q4146" s="92" t="str">
        <f t="shared" si="656"/>
        <v/>
      </c>
      <c r="R4146" s="92" t="str">
        <f t="shared" si="657"/>
        <v/>
      </c>
      <c r="U4146" s="5"/>
      <c r="V4146" s="5"/>
      <c r="W4146" s="94" t="str">
        <f t="shared" si="655"/>
        <v/>
      </c>
      <c r="X4146" s="94" t="str">
        <f t="shared" si="658"/>
        <v/>
      </c>
      <c r="Y4146" s="5"/>
      <c r="BK4146" s="8"/>
      <c r="BL4146" s="5"/>
      <c r="BM4146" s="5"/>
      <c r="BN4146" s="5"/>
      <c r="BO4146" s="5"/>
      <c r="BP4146" s="1"/>
      <c r="BQ4146" s="1"/>
      <c r="BR4146" s="1"/>
      <c r="BS4146" s="1"/>
      <c r="BT4146" s="1"/>
      <c r="BU4146" s="4"/>
      <c r="BV4146" s="1"/>
      <c r="BW4146" s="3"/>
      <c r="BX4146" s="4"/>
      <c r="BY4146" s="5"/>
      <c r="BZ4146" s="5"/>
      <c r="CA4146" s="5"/>
      <c r="CB4146" s="5"/>
      <c r="CC4146" s="5"/>
      <c r="CD4146" s="43"/>
    </row>
    <row r="4147" spans="1:82" x14ac:dyDescent="0.25">
      <c r="A4147" s="8"/>
      <c r="B4147" s="5"/>
      <c r="C4147" s="5"/>
      <c r="D4147" s="5"/>
      <c r="E4147" s="5"/>
      <c r="F4147" s="94" t="str">
        <f t="shared" si="649"/>
        <v/>
      </c>
      <c r="G4147" s="94" t="str">
        <f t="shared" si="650"/>
        <v/>
      </c>
      <c r="H4147" s="127" t="str">
        <f>IF(A4147&lt;&gt;"",IF(MID(C4147,1,1)="c",$AS$26,IF(MID(C4147,1,1)="r",$AS$41,IF(MID(C4147,1,1)="p",#REF!,#REF!))),"")</f>
        <v/>
      </c>
      <c r="I4147" s="92" t="str">
        <f t="shared" si="651"/>
        <v/>
      </c>
      <c r="J4147" s="92" t="str">
        <f t="shared" si="652"/>
        <v/>
      </c>
      <c r="K4147" s="92" t="str">
        <f t="shared" si="653"/>
        <v/>
      </c>
      <c r="L4147" s="92" t="str">
        <f t="shared" si="654"/>
        <v/>
      </c>
      <c r="M4147" s="95" t="str">
        <f>IF(A4147&lt;&gt;"",IF(MID(C4147,1,1)="c",SigmaEpsConcrete(I4147,$AN$30:$AN$33,$AR$30:$AR$33,$AS$26,$AS$27,$AS$28,$AQ$20,$AU$19),""),"")</f>
        <v/>
      </c>
      <c r="N4147" s="95" t="str">
        <f>IF(A4147&lt;&gt;"",IF(MID(C4147,1,1)="r",SigmaEpsReinf(J4147,$AS$42:$AS$43,$AS$41,$AS$39,$AS$40,$AQ$38),""),"")</f>
        <v/>
      </c>
      <c r="Q4147" s="92" t="str">
        <f t="shared" si="656"/>
        <v/>
      </c>
      <c r="R4147" s="92" t="str">
        <f t="shared" si="657"/>
        <v/>
      </c>
      <c r="U4147" s="5"/>
      <c r="V4147" s="5"/>
      <c r="W4147" s="94" t="str">
        <f t="shared" si="655"/>
        <v/>
      </c>
      <c r="X4147" s="94" t="str">
        <f t="shared" si="658"/>
        <v/>
      </c>
      <c r="Y4147" s="5"/>
      <c r="BK4147" s="8"/>
      <c r="BL4147" s="5"/>
      <c r="BM4147" s="5"/>
      <c r="BN4147" s="5"/>
      <c r="BO4147" s="5"/>
      <c r="BP4147" s="1"/>
      <c r="BQ4147" s="1"/>
      <c r="BR4147" s="1"/>
      <c r="BS4147" s="1"/>
      <c r="BT4147" s="1"/>
      <c r="BU4147" s="4"/>
      <c r="BV4147" s="1"/>
      <c r="BW4147" s="3"/>
      <c r="BX4147" s="4"/>
      <c r="BY4147" s="5"/>
      <c r="BZ4147" s="5"/>
      <c r="CA4147" s="5"/>
      <c r="CB4147" s="5"/>
      <c r="CC4147" s="5"/>
      <c r="CD4147" s="43"/>
    </row>
    <row r="4148" spans="1:82" x14ac:dyDescent="0.25">
      <c r="A4148" s="8"/>
      <c r="B4148" s="5"/>
      <c r="C4148" s="5"/>
      <c r="D4148" s="5"/>
      <c r="E4148" s="5"/>
      <c r="F4148" s="94" t="str">
        <f t="shared" si="649"/>
        <v/>
      </c>
      <c r="G4148" s="94" t="str">
        <f t="shared" si="650"/>
        <v/>
      </c>
      <c r="H4148" s="127" t="str">
        <f>IF(A4148&lt;&gt;"",IF(MID(C4148,1,1)="c",$AS$26,IF(MID(C4148,1,1)="r",$AS$41,IF(MID(C4148,1,1)="p",#REF!,#REF!))),"")</f>
        <v/>
      </c>
      <c r="I4148" s="92" t="str">
        <f t="shared" si="651"/>
        <v/>
      </c>
      <c r="J4148" s="92" t="str">
        <f t="shared" si="652"/>
        <v/>
      </c>
      <c r="K4148" s="92" t="str">
        <f t="shared" si="653"/>
        <v/>
      </c>
      <c r="L4148" s="92" t="str">
        <f t="shared" si="654"/>
        <v/>
      </c>
      <c r="M4148" s="95" t="str">
        <f>IF(A4148&lt;&gt;"",IF(MID(C4148,1,1)="c",SigmaEpsConcrete(I4148,$AN$30:$AN$33,$AR$30:$AR$33,$AS$26,$AS$27,$AS$28,$AQ$20,$AU$19),""),"")</f>
        <v/>
      </c>
      <c r="N4148" s="95" t="str">
        <f>IF(A4148&lt;&gt;"",IF(MID(C4148,1,1)="r",SigmaEpsReinf(J4148,$AS$42:$AS$43,$AS$41,$AS$39,$AS$40,$AQ$38),""),"")</f>
        <v/>
      </c>
      <c r="Q4148" s="92" t="str">
        <f t="shared" si="656"/>
        <v/>
      </c>
      <c r="R4148" s="92" t="str">
        <f t="shared" si="657"/>
        <v/>
      </c>
      <c r="U4148" s="5"/>
      <c r="V4148" s="5"/>
      <c r="W4148" s="94" t="str">
        <f t="shared" si="655"/>
        <v/>
      </c>
      <c r="X4148" s="94" t="str">
        <f t="shared" si="658"/>
        <v/>
      </c>
      <c r="Y4148" s="5"/>
      <c r="BK4148" s="8"/>
      <c r="BL4148" s="5"/>
      <c r="BM4148" s="5"/>
      <c r="BN4148" s="5"/>
      <c r="BO4148" s="5"/>
      <c r="BP4148" s="1"/>
      <c r="BQ4148" s="1"/>
      <c r="BR4148" s="1"/>
      <c r="BS4148" s="1"/>
      <c r="BT4148" s="1"/>
      <c r="BU4148" s="4"/>
      <c r="BV4148" s="1"/>
      <c r="BW4148" s="3"/>
      <c r="BX4148" s="4"/>
      <c r="BY4148" s="5"/>
      <c r="BZ4148" s="5"/>
      <c r="CA4148" s="5"/>
      <c r="CB4148" s="5"/>
      <c r="CC4148" s="5"/>
      <c r="CD4148" s="43"/>
    </row>
    <row r="4149" spans="1:82" x14ac:dyDescent="0.25">
      <c r="A4149" s="8"/>
      <c r="B4149" s="5"/>
      <c r="C4149" s="5"/>
      <c r="D4149" s="5"/>
      <c r="E4149" s="5"/>
      <c r="F4149" s="94" t="str">
        <f t="shared" si="649"/>
        <v/>
      </c>
      <c r="G4149" s="94" t="str">
        <f t="shared" si="650"/>
        <v/>
      </c>
      <c r="H4149" s="127" t="str">
        <f>IF(A4149&lt;&gt;"",IF(MID(C4149,1,1)="c",$AS$26,IF(MID(C4149,1,1)="r",$AS$41,IF(MID(C4149,1,1)="p",#REF!,#REF!))),"")</f>
        <v/>
      </c>
      <c r="I4149" s="92" t="str">
        <f t="shared" si="651"/>
        <v/>
      </c>
      <c r="J4149" s="92" t="str">
        <f t="shared" si="652"/>
        <v/>
      </c>
      <c r="K4149" s="92" t="str">
        <f t="shared" si="653"/>
        <v/>
      </c>
      <c r="L4149" s="92" t="str">
        <f t="shared" si="654"/>
        <v/>
      </c>
      <c r="M4149" s="95" t="str">
        <f>IF(A4149&lt;&gt;"",IF(MID(C4149,1,1)="c",SigmaEpsConcrete(I4149,$AN$30:$AN$33,$AR$30:$AR$33,$AS$26,$AS$27,$AS$28,$AQ$20,$AU$19),""),"")</f>
        <v/>
      </c>
      <c r="N4149" s="95" t="str">
        <f>IF(A4149&lt;&gt;"",IF(MID(C4149,1,1)="r",SigmaEpsReinf(J4149,$AS$42:$AS$43,$AS$41,$AS$39,$AS$40,$AQ$38),""),"")</f>
        <v/>
      </c>
      <c r="Q4149" s="92" t="str">
        <f t="shared" si="656"/>
        <v/>
      </c>
      <c r="R4149" s="92" t="str">
        <f t="shared" si="657"/>
        <v/>
      </c>
      <c r="U4149" s="5"/>
      <c r="V4149" s="5"/>
      <c r="W4149" s="94" t="str">
        <f t="shared" si="655"/>
        <v/>
      </c>
      <c r="X4149" s="94" t="str">
        <f t="shared" si="658"/>
        <v/>
      </c>
      <c r="Y4149" s="5"/>
      <c r="BK4149" s="8"/>
      <c r="BL4149" s="5"/>
      <c r="BM4149" s="5"/>
      <c r="BN4149" s="5"/>
      <c r="BO4149" s="5"/>
      <c r="BP4149" s="1"/>
      <c r="BQ4149" s="1"/>
      <c r="BR4149" s="1"/>
      <c r="BS4149" s="1"/>
      <c r="BT4149" s="1"/>
      <c r="BU4149" s="4"/>
      <c r="BV4149" s="1"/>
      <c r="BW4149" s="3"/>
      <c r="BX4149" s="4"/>
      <c r="BY4149" s="5"/>
      <c r="BZ4149" s="5"/>
      <c r="CA4149" s="5"/>
      <c r="CB4149" s="5"/>
      <c r="CC4149" s="5"/>
      <c r="CD4149" s="43"/>
    </row>
    <row r="4150" spans="1:82" x14ac:dyDescent="0.25">
      <c r="A4150" s="8"/>
      <c r="B4150" s="5"/>
      <c r="C4150" s="5"/>
      <c r="D4150" s="5"/>
      <c r="E4150" s="5"/>
      <c r="F4150" s="94" t="str">
        <f t="shared" si="649"/>
        <v/>
      </c>
      <c r="G4150" s="94" t="str">
        <f t="shared" si="650"/>
        <v/>
      </c>
      <c r="H4150" s="127" t="str">
        <f>IF(A4150&lt;&gt;"",IF(MID(C4150,1,1)="c",$AS$26,IF(MID(C4150,1,1)="r",$AS$41,IF(MID(C4150,1,1)="p",#REF!,#REF!))),"")</f>
        <v/>
      </c>
      <c r="I4150" s="92" t="str">
        <f t="shared" si="651"/>
        <v/>
      </c>
      <c r="J4150" s="92" t="str">
        <f t="shared" si="652"/>
        <v/>
      </c>
      <c r="K4150" s="92" t="str">
        <f t="shared" si="653"/>
        <v/>
      </c>
      <c r="L4150" s="92" t="str">
        <f t="shared" si="654"/>
        <v/>
      </c>
      <c r="M4150" s="95" t="str">
        <f>IF(A4150&lt;&gt;"",IF(MID(C4150,1,1)="c",SigmaEpsConcrete(I4150,$AN$30:$AN$33,$AR$30:$AR$33,$AS$26,$AS$27,$AS$28,$AQ$20,$AU$19),""),"")</f>
        <v/>
      </c>
      <c r="N4150" s="95" t="str">
        <f>IF(A4150&lt;&gt;"",IF(MID(C4150,1,1)="r",SigmaEpsReinf(J4150,$AS$42:$AS$43,$AS$41,$AS$39,$AS$40,$AQ$38),""),"")</f>
        <v/>
      </c>
      <c r="Q4150" s="92" t="str">
        <f t="shared" si="656"/>
        <v/>
      </c>
      <c r="R4150" s="92" t="str">
        <f t="shared" si="657"/>
        <v/>
      </c>
      <c r="U4150" s="5"/>
      <c r="V4150" s="5"/>
      <c r="W4150" s="94" t="str">
        <f t="shared" si="655"/>
        <v/>
      </c>
      <c r="X4150" s="94" t="str">
        <f t="shared" si="658"/>
        <v/>
      </c>
      <c r="Y4150" s="5"/>
      <c r="BK4150" s="8"/>
      <c r="BL4150" s="5"/>
      <c r="BM4150" s="5"/>
      <c r="BN4150" s="5"/>
      <c r="BO4150" s="5"/>
      <c r="BP4150" s="1"/>
      <c r="BQ4150" s="1"/>
      <c r="BR4150" s="1"/>
      <c r="BS4150" s="1"/>
      <c r="BT4150" s="1"/>
      <c r="BU4150" s="4"/>
      <c r="BV4150" s="1"/>
      <c r="BW4150" s="3"/>
      <c r="BX4150" s="4"/>
      <c r="BY4150" s="5"/>
      <c r="BZ4150" s="5"/>
      <c r="CA4150" s="5"/>
      <c r="CB4150" s="5"/>
      <c r="CC4150" s="5"/>
      <c r="CD4150" s="43"/>
    </row>
    <row r="4151" spans="1:82" x14ac:dyDescent="0.25">
      <c r="A4151" s="8"/>
      <c r="B4151" s="5"/>
      <c r="C4151" s="5"/>
      <c r="D4151" s="5"/>
      <c r="E4151" s="5"/>
      <c r="F4151" s="94" t="str">
        <f t="shared" si="649"/>
        <v/>
      </c>
      <c r="G4151" s="94" t="str">
        <f t="shared" si="650"/>
        <v/>
      </c>
      <c r="H4151" s="127" t="str">
        <f>IF(A4151&lt;&gt;"",IF(MID(C4151,1,1)="c",$AS$26,IF(MID(C4151,1,1)="r",$AS$41,IF(MID(C4151,1,1)="p",#REF!,#REF!))),"")</f>
        <v/>
      </c>
      <c r="I4151" s="92" t="str">
        <f t="shared" si="651"/>
        <v/>
      </c>
      <c r="J4151" s="92" t="str">
        <f t="shared" si="652"/>
        <v/>
      </c>
      <c r="K4151" s="92" t="str">
        <f t="shared" si="653"/>
        <v/>
      </c>
      <c r="L4151" s="92" t="str">
        <f t="shared" si="654"/>
        <v/>
      </c>
      <c r="M4151" s="95" t="str">
        <f>IF(A4151&lt;&gt;"",IF(MID(C4151,1,1)="c",SigmaEpsConcrete(I4151,$AN$30:$AN$33,$AR$30:$AR$33,$AS$26,$AS$27,$AS$28,$AQ$20,$AU$19),""),"")</f>
        <v/>
      </c>
      <c r="N4151" s="95" t="str">
        <f>IF(A4151&lt;&gt;"",IF(MID(C4151,1,1)="r",SigmaEpsReinf(J4151,$AS$42:$AS$43,$AS$41,$AS$39,$AS$40,$AQ$38),""),"")</f>
        <v/>
      </c>
      <c r="Q4151" s="92" t="str">
        <f t="shared" si="656"/>
        <v/>
      </c>
      <c r="R4151" s="92" t="str">
        <f t="shared" si="657"/>
        <v/>
      </c>
      <c r="U4151" s="5"/>
      <c r="V4151" s="5"/>
      <c r="W4151" s="94" t="str">
        <f t="shared" si="655"/>
        <v/>
      </c>
      <c r="X4151" s="94" t="str">
        <f t="shared" si="658"/>
        <v/>
      </c>
      <c r="Y4151" s="5"/>
      <c r="BK4151" s="8"/>
      <c r="BL4151" s="5"/>
      <c r="BM4151" s="5"/>
      <c r="BN4151" s="5"/>
      <c r="BO4151" s="5"/>
      <c r="BP4151" s="1"/>
      <c r="BQ4151" s="1"/>
      <c r="BR4151" s="1"/>
      <c r="BS4151" s="1"/>
      <c r="BT4151" s="1"/>
      <c r="BU4151" s="4"/>
      <c r="BV4151" s="1"/>
      <c r="BW4151" s="3"/>
      <c r="BX4151" s="4"/>
      <c r="BY4151" s="5"/>
      <c r="BZ4151" s="5"/>
      <c r="CA4151" s="5"/>
      <c r="CB4151" s="5"/>
      <c r="CC4151" s="5"/>
      <c r="CD4151" s="43"/>
    </row>
    <row r="4152" spans="1:82" x14ac:dyDescent="0.25">
      <c r="A4152" s="8"/>
      <c r="B4152" s="5"/>
      <c r="C4152" s="5"/>
      <c r="D4152" s="5"/>
      <c r="E4152" s="5"/>
      <c r="F4152" s="94" t="str">
        <f t="shared" si="649"/>
        <v/>
      </c>
      <c r="G4152" s="94" t="str">
        <f t="shared" si="650"/>
        <v/>
      </c>
      <c r="H4152" s="127" t="str">
        <f>IF(A4152&lt;&gt;"",IF(MID(C4152,1,1)="c",$AS$26,IF(MID(C4152,1,1)="r",$AS$41,IF(MID(C4152,1,1)="p",#REF!,#REF!))),"")</f>
        <v/>
      </c>
      <c r="I4152" s="92" t="str">
        <f t="shared" si="651"/>
        <v/>
      </c>
      <c r="J4152" s="92" t="str">
        <f t="shared" si="652"/>
        <v/>
      </c>
      <c r="K4152" s="92" t="str">
        <f t="shared" si="653"/>
        <v/>
      </c>
      <c r="L4152" s="92" t="str">
        <f t="shared" si="654"/>
        <v/>
      </c>
      <c r="M4152" s="95" t="str">
        <f>IF(A4152&lt;&gt;"",IF(MID(C4152,1,1)="c",SigmaEpsConcrete(I4152,$AN$30:$AN$33,$AR$30:$AR$33,$AS$26,$AS$27,$AS$28,$AQ$20,$AU$19),""),"")</f>
        <v/>
      </c>
      <c r="N4152" s="95" t="str">
        <f>IF(A4152&lt;&gt;"",IF(MID(C4152,1,1)="r",SigmaEpsReinf(J4152,$AS$42:$AS$43,$AS$41,$AS$39,$AS$40,$AQ$38),""),"")</f>
        <v/>
      </c>
      <c r="Q4152" s="92" t="str">
        <f t="shared" si="656"/>
        <v/>
      </c>
      <c r="R4152" s="92" t="str">
        <f t="shared" si="657"/>
        <v/>
      </c>
      <c r="U4152" s="5"/>
      <c r="V4152" s="5"/>
      <c r="W4152" s="94" t="str">
        <f t="shared" si="655"/>
        <v/>
      </c>
      <c r="X4152" s="94" t="str">
        <f t="shared" si="658"/>
        <v/>
      </c>
      <c r="Y4152" s="5"/>
      <c r="BK4152" s="8"/>
      <c r="BL4152" s="5"/>
      <c r="BM4152" s="5"/>
      <c r="BN4152" s="5"/>
      <c r="BO4152" s="5"/>
      <c r="BP4152" s="1"/>
      <c r="BQ4152" s="1"/>
      <c r="BR4152" s="1"/>
      <c r="BS4152" s="1"/>
      <c r="BT4152" s="1"/>
      <c r="BU4152" s="4"/>
      <c r="BV4152" s="1"/>
      <c r="BW4152" s="3"/>
      <c r="BX4152" s="4"/>
      <c r="BY4152" s="5"/>
      <c r="BZ4152" s="5"/>
      <c r="CA4152" s="5"/>
      <c r="CB4152" s="5"/>
      <c r="CC4152" s="5"/>
      <c r="CD4152" s="43"/>
    </row>
    <row r="4153" spans="1:82" x14ac:dyDescent="0.25">
      <c r="A4153" s="8"/>
      <c r="B4153" s="5"/>
      <c r="C4153" s="5"/>
      <c r="D4153" s="5"/>
      <c r="E4153" s="5"/>
      <c r="F4153" s="94" t="str">
        <f t="shared" si="649"/>
        <v/>
      </c>
      <c r="G4153" s="94" t="str">
        <f t="shared" si="650"/>
        <v/>
      </c>
      <c r="H4153" s="127" t="str">
        <f>IF(A4153&lt;&gt;"",IF(MID(C4153,1,1)="c",$AS$26,IF(MID(C4153,1,1)="r",$AS$41,IF(MID(C4153,1,1)="p",#REF!,#REF!))),"")</f>
        <v/>
      </c>
      <c r="I4153" s="92" t="str">
        <f t="shared" si="651"/>
        <v/>
      </c>
      <c r="J4153" s="92" t="str">
        <f t="shared" si="652"/>
        <v/>
      </c>
      <c r="K4153" s="92" t="str">
        <f t="shared" si="653"/>
        <v/>
      </c>
      <c r="L4153" s="92" t="str">
        <f t="shared" si="654"/>
        <v/>
      </c>
      <c r="M4153" s="95" t="str">
        <f>IF(A4153&lt;&gt;"",IF(MID(C4153,1,1)="c",SigmaEpsConcrete(I4153,$AN$30:$AN$33,$AR$30:$AR$33,$AS$26,$AS$27,$AS$28,$AQ$20,$AU$19),""),"")</f>
        <v/>
      </c>
      <c r="N4153" s="95" t="str">
        <f>IF(A4153&lt;&gt;"",IF(MID(C4153,1,1)="r",SigmaEpsReinf(J4153,$AS$42:$AS$43,$AS$41,$AS$39,$AS$40,$AQ$38),""),"")</f>
        <v/>
      </c>
      <c r="Q4153" s="92" t="str">
        <f t="shared" si="656"/>
        <v/>
      </c>
      <c r="R4153" s="92" t="str">
        <f t="shared" si="657"/>
        <v/>
      </c>
      <c r="U4153" s="5"/>
      <c r="V4153" s="5"/>
      <c r="W4153" s="94" t="str">
        <f t="shared" si="655"/>
        <v/>
      </c>
      <c r="X4153" s="94" t="str">
        <f t="shared" si="658"/>
        <v/>
      </c>
      <c r="Y4153" s="5"/>
      <c r="BK4153" s="8"/>
      <c r="BL4153" s="5"/>
      <c r="BM4153" s="5"/>
      <c r="BN4153" s="5"/>
      <c r="BO4153" s="5"/>
      <c r="BP4153" s="1"/>
      <c r="BQ4153" s="1"/>
      <c r="BR4153" s="1"/>
      <c r="BS4153" s="1"/>
      <c r="BT4153" s="1"/>
      <c r="BU4153" s="4"/>
      <c r="BV4153" s="1"/>
      <c r="BW4153" s="3"/>
      <c r="BX4153" s="4"/>
      <c r="BY4153" s="5"/>
      <c r="BZ4153" s="5"/>
      <c r="CA4153" s="5"/>
      <c r="CB4153" s="5"/>
      <c r="CC4153" s="5"/>
      <c r="CD4153" s="43"/>
    </row>
    <row r="4154" spans="1:82" x14ac:dyDescent="0.25">
      <c r="A4154" s="8"/>
      <c r="B4154" s="5"/>
      <c r="C4154" s="5"/>
      <c r="D4154" s="5"/>
      <c r="E4154" s="5"/>
      <c r="F4154" s="94" t="str">
        <f t="shared" si="649"/>
        <v/>
      </c>
      <c r="G4154" s="94" t="str">
        <f t="shared" si="650"/>
        <v/>
      </c>
      <c r="H4154" s="127" t="str">
        <f>IF(A4154&lt;&gt;"",IF(MID(C4154,1,1)="c",$AS$26,IF(MID(C4154,1,1)="r",$AS$41,IF(MID(C4154,1,1)="p",#REF!,#REF!))),"")</f>
        <v/>
      </c>
      <c r="I4154" s="92" t="str">
        <f t="shared" si="651"/>
        <v/>
      </c>
      <c r="J4154" s="92" t="str">
        <f t="shared" si="652"/>
        <v/>
      </c>
      <c r="K4154" s="92" t="str">
        <f t="shared" si="653"/>
        <v/>
      </c>
      <c r="L4154" s="92" t="str">
        <f t="shared" si="654"/>
        <v/>
      </c>
      <c r="M4154" s="95" t="str">
        <f>IF(A4154&lt;&gt;"",IF(MID(C4154,1,1)="c",SigmaEpsConcrete(I4154,$AN$30:$AN$33,$AR$30:$AR$33,$AS$26,$AS$27,$AS$28,$AQ$20,$AU$19),""),"")</f>
        <v/>
      </c>
      <c r="N4154" s="95" t="str">
        <f>IF(A4154&lt;&gt;"",IF(MID(C4154,1,1)="r",SigmaEpsReinf(J4154,$AS$42:$AS$43,$AS$41,$AS$39,$AS$40,$AQ$38),""),"")</f>
        <v/>
      </c>
      <c r="Q4154" s="92" t="str">
        <f t="shared" si="656"/>
        <v/>
      </c>
      <c r="R4154" s="92" t="str">
        <f t="shared" si="657"/>
        <v/>
      </c>
      <c r="U4154" s="5"/>
      <c r="V4154" s="5"/>
      <c r="W4154" s="94" t="str">
        <f t="shared" si="655"/>
        <v/>
      </c>
      <c r="X4154" s="94" t="str">
        <f t="shared" si="658"/>
        <v/>
      </c>
      <c r="Y4154" s="5"/>
      <c r="BK4154" s="8"/>
      <c r="BL4154" s="5"/>
      <c r="BM4154" s="5"/>
      <c r="BN4154" s="5"/>
      <c r="BO4154" s="5"/>
      <c r="BP4154" s="1"/>
      <c r="BQ4154" s="1"/>
      <c r="BR4154" s="1"/>
      <c r="BS4154" s="1"/>
      <c r="BT4154" s="1"/>
      <c r="BU4154" s="4"/>
      <c r="BV4154" s="1"/>
      <c r="BW4154" s="3"/>
      <c r="BX4154" s="4"/>
      <c r="BY4154" s="5"/>
      <c r="BZ4154" s="5"/>
      <c r="CA4154" s="5"/>
      <c r="CB4154" s="5"/>
      <c r="CC4154" s="5"/>
      <c r="CD4154" s="43"/>
    </row>
    <row r="4155" spans="1:82" x14ac:dyDescent="0.25">
      <c r="A4155" s="8"/>
      <c r="B4155" s="5"/>
      <c r="C4155" s="5"/>
      <c r="D4155" s="5"/>
      <c r="E4155" s="5"/>
      <c r="F4155" s="94" t="str">
        <f t="shared" si="649"/>
        <v/>
      </c>
      <c r="G4155" s="94" t="str">
        <f t="shared" si="650"/>
        <v/>
      </c>
      <c r="H4155" s="127" t="str">
        <f>IF(A4155&lt;&gt;"",IF(MID(C4155,1,1)="c",$AS$26,IF(MID(C4155,1,1)="r",$AS$41,IF(MID(C4155,1,1)="p",#REF!,#REF!))),"")</f>
        <v/>
      </c>
      <c r="I4155" s="92" t="str">
        <f t="shared" si="651"/>
        <v/>
      </c>
      <c r="J4155" s="92" t="str">
        <f t="shared" si="652"/>
        <v/>
      </c>
      <c r="K4155" s="92" t="str">
        <f t="shared" si="653"/>
        <v/>
      </c>
      <c r="L4155" s="92" t="str">
        <f t="shared" si="654"/>
        <v/>
      </c>
      <c r="M4155" s="95" t="str">
        <f>IF(A4155&lt;&gt;"",IF(MID(C4155,1,1)="c",SigmaEpsConcrete(I4155,$AN$30:$AN$33,$AR$30:$AR$33,$AS$26,$AS$27,$AS$28,$AQ$20,$AU$19),""),"")</f>
        <v/>
      </c>
      <c r="N4155" s="95" t="str">
        <f>IF(A4155&lt;&gt;"",IF(MID(C4155,1,1)="r",SigmaEpsReinf(J4155,$AS$42:$AS$43,$AS$41,$AS$39,$AS$40,$AQ$38),""),"")</f>
        <v/>
      </c>
      <c r="Q4155" s="92" t="str">
        <f t="shared" si="656"/>
        <v/>
      </c>
      <c r="R4155" s="92" t="str">
        <f t="shared" si="657"/>
        <v/>
      </c>
      <c r="U4155" s="5"/>
      <c r="V4155" s="5"/>
      <c r="W4155" s="94" t="str">
        <f t="shared" si="655"/>
        <v/>
      </c>
      <c r="X4155" s="94" t="str">
        <f t="shared" si="658"/>
        <v/>
      </c>
      <c r="Y4155" s="5"/>
      <c r="BK4155" s="8"/>
      <c r="BL4155" s="5"/>
      <c r="BM4155" s="5"/>
      <c r="BN4155" s="5"/>
      <c r="BO4155" s="5"/>
      <c r="BP4155" s="1"/>
      <c r="BQ4155" s="1"/>
      <c r="BR4155" s="1"/>
      <c r="BS4155" s="1"/>
      <c r="BT4155" s="1"/>
      <c r="BU4155" s="4"/>
      <c r="BV4155" s="1"/>
      <c r="BW4155" s="3"/>
      <c r="BX4155" s="4"/>
      <c r="BY4155" s="5"/>
      <c r="BZ4155" s="5"/>
      <c r="CA4155" s="5"/>
      <c r="CB4155" s="5"/>
      <c r="CC4155" s="5"/>
      <c r="CD4155" s="43"/>
    </row>
    <row r="4156" spans="1:82" x14ac:dyDescent="0.25">
      <c r="A4156" s="8"/>
      <c r="B4156" s="5"/>
      <c r="C4156" s="5"/>
      <c r="D4156" s="5"/>
      <c r="E4156" s="5"/>
      <c r="F4156" s="94" t="str">
        <f t="shared" si="649"/>
        <v/>
      </c>
      <c r="G4156" s="94" t="str">
        <f t="shared" si="650"/>
        <v/>
      </c>
      <c r="H4156" s="127" t="str">
        <f>IF(A4156&lt;&gt;"",IF(MID(C4156,1,1)="c",$AS$26,IF(MID(C4156,1,1)="r",$AS$41,IF(MID(C4156,1,1)="p",#REF!,#REF!))),"")</f>
        <v/>
      </c>
      <c r="I4156" s="92" t="str">
        <f t="shared" si="651"/>
        <v/>
      </c>
      <c r="J4156" s="92" t="str">
        <f t="shared" si="652"/>
        <v/>
      </c>
      <c r="K4156" s="92" t="str">
        <f t="shared" si="653"/>
        <v/>
      </c>
      <c r="L4156" s="92" t="str">
        <f t="shared" si="654"/>
        <v/>
      </c>
      <c r="M4156" s="95" t="str">
        <f>IF(A4156&lt;&gt;"",IF(MID(C4156,1,1)="c",SigmaEpsConcrete(I4156,$AN$30:$AN$33,$AR$30:$AR$33,$AS$26,$AS$27,$AS$28,$AQ$20,$AU$19),""),"")</f>
        <v/>
      </c>
      <c r="N4156" s="95" t="str">
        <f>IF(A4156&lt;&gt;"",IF(MID(C4156,1,1)="r",SigmaEpsReinf(J4156,$AS$42:$AS$43,$AS$41,$AS$39,$AS$40,$AQ$38),""),"")</f>
        <v/>
      </c>
      <c r="Q4156" s="92" t="str">
        <f t="shared" si="656"/>
        <v/>
      </c>
      <c r="R4156" s="92" t="str">
        <f t="shared" si="657"/>
        <v/>
      </c>
      <c r="U4156" s="5"/>
      <c r="V4156" s="5"/>
      <c r="W4156" s="94" t="str">
        <f t="shared" si="655"/>
        <v/>
      </c>
      <c r="X4156" s="94" t="str">
        <f t="shared" si="658"/>
        <v/>
      </c>
      <c r="Y4156" s="5"/>
      <c r="BK4156" s="8"/>
      <c r="BL4156" s="5"/>
      <c r="BM4156" s="5"/>
      <c r="BN4156" s="5"/>
      <c r="BO4156" s="5"/>
      <c r="BP4156" s="1"/>
      <c r="BQ4156" s="1"/>
      <c r="BR4156" s="1"/>
      <c r="BS4156" s="1"/>
      <c r="BT4156" s="1"/>
      <c r="BU4156" s="4"/>
      <c r="BV4156" s="1"/>
      <c r="BW4156" s="3"/>
      <c r="BX4156" s="4"/>
      <c r="BY4156" s="5"/>
      <c r="BZ4156" s="5"/>
      <c r="CA4156" s="5"/>
      <c r="CB4156" s="5"/>
      <c r="CC4156" s="5"/>
      <c r="CD4156" s="43"/>
    </row>
    <row r="4157" spans="1:82" x14ac:dyDescent="0.25">
      <c r="A4157" s="8"/>
      <c r="B4157" s="5"/>
      <c r="C4157" s="5"/>
      <c r="D4157" s="5"/>
      <c r="E4157" s="5"/>
      <c r="F4157" s="94" t="str">
        <f t="shared" si="649"/>
        <v/>
      </c>
      <c r="G4157" s="94" t="str">
        <f t="shared" si="650"/>
        <v/>
      </c>
      <c r="H4157" s="127" t="str">
        <f>IF(A4157&lt;&gt;"",IF(MID(C4157,1,1)="c",$AS$26,IF(MID(C4157,1,1)="r",$AS$41,IF(MID(C4157,1,1)="p",#REF!,#REF!))),"")</f>
        <v/>
      </c>
      <c r="I4157" s="92" t="str">
        <f t="shared" si="651"/>
        <v/>
      </c>
      <c r="J4157" s="92" t="str">
        <f t="shared" si="652"/>
        <v/>
      </c>
      <c r="K4157" s="92" t="str">
        <f t="shared" si="653"/>
        <v/>
      </c>
      <c r="L4157" s="92" t="str">
        <f t="shared" si="654"/>
        <v/>
      </c>
      <c r="M4157" s="95" t="str">
        <f>IF(A4157&lt;&gt;"",IF(MID(C4157,1,1)="c",SigmaEpsConcrete(I4157,$AN$30:$AN$33,$AR$30:$AR$33,$AS$26,$AS$27,$AS$28,$AQ$20,$AU$19),""),"")</f>
        <v/>
      </c>
      <c r="N4157" s="95" t="str">
        <f>IF(A4157&lt;&gt;"",IF(MID(C4157,1,1)="r",SigmaEpsReinf(J4157,$AS$42:$AS$43,$AS$41,$AS$39,$AS$40,$AQ$38),""),"")</f>
        <v/>
      </c>
      <c r="Q4157" s="92" t="str">
        <f t="shared" si="656"/>
        <v/>
      </c>
      <c r="R4157" s="92" t="str">
        <f t="shared" si="657"/>
        <v/>
      </c>
      <c r="U4157" s="5"/>
      <c r="V4157" s="5"/>
      <c r="W4157" s="94" t="str">
        <f t="shared" si="655"/>
        <v/>
      </c>
      <c r="X4157" s="94" t="str">
        <f t="shared" si="658"/>
        <v/>
      </c>
      <c r="Y4157" s="5"/>
      <c r="BK4157" s="8"/>
      <c r="BL4157" s="5"/>
      <c r="BM4157" s="5"/>
      <c r="BN4157" s="5"/>
      <c r="BO4157" s="5"/>
      <c r="BP4157" s="1"/>
      <c r="BQ4157" s="1"/>
      <c r="BR4157" s="1"/>
      <c r="BS4157" s="1"/>
      <c r="BT4157" s="1"/>
      <c r="BU4157" s="4"/>
      <c r="BV4157" s="1"/>
      <c r="BW4157" s="3"/>
      <c r="BX4157" s="4"/>
      <c r="BY4157" s="5"/>
      <c r="BZ4157" s="5"/>
      <c r="CA4157" s="5"/>
      <c r="CB4157" s="5"/>
      <c r="CC4157" s="5"/>
      <c r="CD4157" s="43"/>
    </row>
    <row r="4158" spans="1:82" x14ac:dyDescent="0.25">
      <c r="A4158" s="8"/>
      <c r="B4158" s="5"/>
      <c r="C4158" s="5"/>
      <c r="D4158" s="5"/>
      <c r="E4158" s="5"/>
      <c r="F4158" s="94" t="str">
        <f t="shared" si="649"/>
        <v/>
      </c>
      <c r="G4158" s="94" t="str">
        <f t="shared" si="650"/>
        <v/>
      </c>
      <c r="H4158" s="127" t="str">
        <f>IF(A4158&lt;&gt;"",IF(MID(C4158,1,1)="c",$AS$26,IF(MID(C4158,1,1)="r",$AS$41,IF(MID(C4158,1,1)="p",#REF!,#REF!))),"")</f>
        <v/>
      </c>
      <c r="I4158" s="92" t="str">
        <f t="shared" si="651"/>
        <v/>
      </c>
      <c r="J4158" s="92" t="str">
        <f t="shared" si="652"/>
        <v/>
      </c>
      <c r="K4158" s="92" t="str">
        <f t="shared" si="653"/>
        <v/>
      </c>
      <c r="L4158" s="92" t="str">
        <f t="shared" si="654"/>
        <v/>
      </c>
      <c r="M4158" s="95" t="str">
        <f>IF(A4158&lt;&gt;"",IF(MID(C4158,1,1)="c",SigmaEpsConcrete(I4158,$AN$30:$AN$33,$AR$30:$AR$33,$AS$26,$AS$27,$AS$28,$AQ$20,$AU$19),""),"")</f>
        <v/>
      </c>
      <c r="N4158" s="95" t="str">
        <f>IF(A4158&lt;&gt;"",IF(MID(C4158,1,1)="r",SigmaEpsReinf(J4158,$AS$42:$AS$43,$AS$41,$AS$39,$AS$40,$AQ$38),""),"")</f>
        <v/>
      </c>
      <c r="Q4158" s="92" t="str">
        <f t="shared" si="656"/>
        <v/>
      </c>
      <c r="R4158" s="92" t="str">
        <f t="shared" si="657"/>
        <v/>
      </c>
      <c r="U4158" s="5"/>
      <c r="V4158" s="5"/>
      <c r="W4158" s="94" t="str">
        <f t="shared" si="655"/>
        <v/>
      </c>
      <c r="X4158" s="94" t="str">
        <f t="shared" si="658"/>
        <v/>
      </c>
      <c r="Y4158" s="5"/>
      <c r="BK4158" s="8"/>
      <c r="BL4158" s="5"/>
      <c r="BM4158" s="5"/>
      <c r="BN4158" s="5"/>
      <c r="BO4158" s="5"/>
      <c r="BP4158" s="1"/>
      <c r="BQ4158" s="1"/>
      <c r="BR4158" s="1"/>
      <c r="BS4158" s="1"/>
      <c r="BT4158" s="1"/>
      <c r="BU4158" s="4"/>
      <c r="BV4158" s="1"/>
      <c r="BW4158" s="3"/>
      <c r="BX4158" s="4"/>
      <c r="BY4158" s="5"/>
      <c r="BZ4158" s="5"/>
      <c r="CA4158" s="5"/>
      <c r="CB4158" s="5"/>
      <c r="CC4158" s="5"/>
      <c r="CD4158" s="43"/>
    </row>
    <row r="4159" spans="1:82" x14ac:dyDescent="0.25">
      <c r="A4159" s="8"/>
      <c r="B4159" s="5"/>
      <c r="C4159" s="5"/>
      <c r="D4159" s="5"/>
      <c r="E4159" s="5"/>
      <c r="F4159" s="94" t="str">
        <f t="shared" si="649"/>
        <v/>
      </c>
      <c r="G4159" s="94" t="str">
        <f t="shared" si="650"/>
        <v/>
      </c>
      <c r="H4159" s="127" t="str">
        <f>IF(A4159&lt;&gt;"",IF(MID(C4159,1,1)="c",$AS$26,IF(MID(C4159,1,1)="r",$AS$41,IF(MID(C4159,1,1)="p",#REF!,#REF!))),"")</f>
        <v/>
      </c>
      <c r="I4159" s="92" t="str">
        <f t="shared" si="651"/>
        <v/>
      </c>
      <c r="J4159" s="92" t="str">
        <f t="shared" si="652"/>
        <v/>
      </c>
      <c r="K4159" s="92" t="str">
        <f t="shared" si="653"/>
        <v/>
      </c>
      <c r="L4159" s="92" t="str">
        <f t="shared" si="654"/>
        <v/>
      </c>
      <c r="M4159" s="95" t="str">
        <f>IF(A4159&lt;&gt;"",IF(MID(C4159,1,1)="c",SigmaEpsConcrete(I4159,$AN$30:$AN$33,$AR$30:$AR$33,$AS$26,$AS$27,$AS$28,$AQ$20,$AU$19),""),"")</f>
        <v/>
      </c>
      <c r="N4159" s="95" t="str">
        <f>IF(A4159&lt;&gt;"",IF(MID(C4159,1,1)="r",SigmaEpsReinf(J4159,$AS$42:$AS$43,$AS$41,$AS$39,$AS$40,$AQ$38),""),"")</f>
        <v/>
      </c>
      <c r="Q4159" s="92" t="str">
        <f t="shared" si="656"/>
        <v/>
      </c>
      <c r="R4159" s="92" t="str">
        <f t="shared" si="657"/>
        <v/>
      </c>
      <c r="U4159" s="5"/>
      <c r="V4159" s="5"/>
      <c r="W4159" s="94" t="str">
        <f t="shared" si="655"/>
        <v/>
      </c>
      <c r="X4159" s="94" t="str">
        <f t="shared" si="658"/>
        <v/>
      </c>
      <c r="Y4159" s="5"/>
      <c r="BK4159" s="8"/>
      <c r="BL4159" s="5"/>
      <c r="BM4159" s="5"/>
      <c r="BN4159" s="5"/>
      <c r="BO4159" s="5"/>
      <c r="BP4159" s="1"/>
      <c r="BQ4159" s="1"/>
      <c r="BR4159" s="1"/>
      <c r="BS4159" s="1"/>
      <c r="BT4159" s="1"/>
      <c r="BU4159" s="4"/>
      <c r="BV4159" s="1"/>
      <c r="BW4159" s="3"/>
      <c r="BX4159" s="4"/>
      <c r="BY4159" s="5"/>
      <c r="BZ4159" s="5"/>
      <c r="CA4159" s="5"/>
      <c r="CB4159" s="5"/>
      <c r="CC4159" s="5"/>
      <c r="CD4159" s="43"/>
    </row>
    <row r="4160" spans="1:82" x14ac:dyDescent="0.25">
      <c r="A4160" s="8"/>
      <c r="B4160" s="5"/>
      <c r="C4160" s="5"/>
      <c r="D4160" s="5"/>
      <c r="E4160" s="5"/>
      <c r="F4160" s="94" t="str">
        <f t="shared" si="649"/>
        <v/>
      </c>
      <c r="G4160" s="94" t="str">
        <f t="shared" si="650"/>
        <v/>
      </c>
      <c r="H4160" s="127" t="str">
        <f>IF(A4160&lt;&gt;"",IF(MID(C4160,1,1)="c",$AS$26,IF(MID(C4160,1,1)="r",$AS$41,IF(MID(C4160,1,1)="p",#REF!,#REF!))),"")</f>
        <v/>
      </c>
      <c r="I4160" s="92" t="str">
        <f t="shared" si="651"/>
        <v/>
      </c>
      <c r="J4160" s="92" t="str">
        <f t="shared" si="652"/>
        <v/>
      </c>
      <c r="K4160" s="92" t="str">
        <f t="shared" si="653"/>
        <v/>
      </c>
      <c r="L4160" s="92" t="str">
        <f t="shared" si="654"/>
        <v/>
      </c>
      <c r="M4160" s="95" t="str">
        <f>IF(A4160&lt;&gt;"",IF(MID(C4160,1,1)="c",SigmaEpsConcrete(I4160,$AN$30:$AN$33,$AR$30:$AR$33,$AS$26,$AS$27,$AS$28,$AQ$20,$AU$19),""),"")</f>
        <v/>
      </c>
      <c r="N4160" s="95" t="str">
        <f>IF(A4160&lt;&gt;"",IF(MID(C4160,1,1)="r",SigmaEpsReinf(J4160,$AS$42:$AS$43,$AS$41,$AS$39,$AS$40,$AQ$38),""),"")</f>
        <v/>
      </c>
      <c r="Q4160" s="92" t="str">
        <f t="shared" si="656"/>
        <v/>
      </c>
      <c r="R4160" s="92" t="str">
        <f t="shared" si="657"/>
        <v/>
      </c>
      <c r="U4160" s="5"/>
      <c r="V4160" s="5"/>
      <c r="W4160" s="94" t="str">
        <f t="shared" si="655"/>
        <v/>
      </c>
      <c r="X4160" s="94" t="str">
        <f t="shared" si="658"/>
        <v/>
      </c>
      <c r="Y4160" s="5"/>
      <c r="BK4160" s="8"/>
      <c r="BL4160" s="5"/>
      <c r="BM4160" s="5"/>
      <c r="BN4160" s="5"/>
      <c r="BO4160" s="5"/>
      <c r="BP4160" s="1"/>
      <c r="BQ4160" s="1"/>
      <c r="BR4160" s="1"/>
      <c r="BS4160" s="1"/>
      <c r="BT4160" s="1"/>
      <c r="BU4160" s="4"/>
      <c r="BV4160" s="1"/>
      <c r="BW4160" s="3"/>
      <c r="BX4160" s="4"/>
      <c r="BY4160" s="5"/>
      <c r="BZ4160" s="5"/>
      <c r="CA4160" s="5"/>
      <c r="CB4160" s="5"/>
      <c r="CC4160" s="5"/>
      <c r="CD4160" s="43"/>
    </row>
    <row r="4161" spans="1:82" x14ac:dyDescent="0.25">
      <c r="A4161" s="8"/>
      <c r="B4161" s="5"/>
      <c r="C4161" s="5"/>
      <c r="D4161" s="5"/>
      <c r="E4161" s="5"/>
      <c r="F4161" s="94" t="str">
        <f t="shared" si="649"/>
        <v/>
      </c>
      <c r="G4161" s="94" t="str">
        <f t="shared" si="650"/>
        <v/>
      </c>
      <c r="H4161" s="127" t="str">
        <f>IF(A4161&lt;&gt;"",IF(MID(C4161,1,1)="c",$AS$26,IF(MID(C4161,1,1)="r",$AS$41,IF(MID(C4161,1,1)="p",#REF!,#REF!))),"")</f>
        <v/>
      </c>
      <c r="I4161" s="92" t="str">
        <f t="shared" si="651"/>
        <v/>
      </c>
      <c r="J4161" s="92" t="str">
        <f t="shared" si="652"/>
        <v/>
      </c>
      <c r="K4161" s="92" t="str">
        <f t="shared" si="653"/>
        <v/>
      </c>
      <c r="L4161" s="92" t="str">
        <f t="shared" si="654"/>
        <v/>
      </c>
      <c r="M4161" s="95" t="str">
        <f>IF(A4161&lt;&gt;"",IF(MID(C4161,1,1)="c",SigmaEpsConcrete(I4161,$AN$30:$AN$33,$AR$30:$AR$33,$AS$26,$AS$27,$AS$28,$AQ$20,$AU$19),""),"")</f>
        <v/>
      </c>
      <c r="N4161" s="95" t="str">
        <f>IF(A4161&lt;&gt;"",IF(MID(C4161,1,1)="r",SigmaEpsReinf(J4161,$AS$42:$AS$43,$AS$41,$AS$39,$AS$40,$AQ$38),""),"")</f>
        <v/>
      </c>
      <c r="Q4161" s="92" t="str">
        <f t="shared" si="656"/>
        <v/>
      </c>
      <c r="R4161" s="92" t="str">
        <f t="shared" si="657"/>
        <v/>
      </c>
      <c r="U4161" s="5"/>
      <c r="V4161" s="5"/>
      <c r="W4161" s="94" t="str">
        <f t="shared" si="655"/>
        <v/>
      </c>
      <c r="X4161" s="94" t="str">
        <f t="shared" si="658"/>
        <v/>
      </c>
      <c r="Y4161" s="5"/>
      <c r="BK4161" s="8"/>
      <c r="BL4161" s="5"/>
      <c r="BM4161" s="5"/>
      <c r="BN4161" s="5"/>
      <c r="BO4161" s="5"/>
      <c r="BP4161" s="1"/>
      <c r="BQ4161" s="1"/>
      <c r="BR4161" s="1"/>
      <c r="BS4161" s="1"/>
      <c r="BT4161" s="1"/>
      <c r="BU4161" s="4"/>
      <c r="BV4161" s="1"/>
      <c r="BW4161" s="3"/>
      <c r="BX4161" s="4"/>
      <c r="BY4161" s="5"/>
      <c r="BZ4161" s="5"/>
      <c r="CA4161" s="5"/>
      <c r="CB4161" s="5"/>
      <c r="CC4161" s="5"/>
      <c r="CD4161" s="43"/>
    </row>
    <row r="4162" spans="1:82" x14ac:dyDescent="0.25">
      <c r="A4162" s="8"/>
      <c r="B4162" s="5"/>
      <c r="C4162" s="5"/>
      <c r="D4162" s="5"/>
      <c r="E4162" s="5"/>
      <c r="F4162" s="94" t="str">
        <f t="shared" si="649"/>
        <v/>
      </c>
      <c r="G4162" s="94" t="str">
        <f t="shared" si="650"/>
        <v/>
      </c>
      <c r="H4162" s="127" t="str">
        <f>IF(A4162&lt;&gt;"",IF(MID(C4162,1,1)="c",$AS$26,IF(MID(C4162,1,1)="r",$AS$41,IF(MID(C4162,1,1)="p",#REF!,#REF!))),"")</f>
        <v/>
      </c>
      <c r="I4162" s="92" t="str">
        <f t="shared" si="651"/>
        <v/>
      </c>
      <c r="J4162" s="92" t="str">
        <f t="shared" si="652"/>
        <v/>
      </c>
      <c r="K4162" s="92" t="str">
        <f t="shared" si="653"/>
        <v/>
      </c>
      <c r="L4162" s="92" t="str">
        <f t="shared" si="654"/>
        <v/>
      </c>
      <c r="M4162" s="95" t="str">
        <f>IF(A4162&lt;&gt;"",IF(MID(C4162,1,1)="c",SigmaEpsConcrete(I4162,$AN$30:$AN$33,$AR$30:$AR$33,$AS$26,$AS$27,$AS$28,$AQ$20,$AU$19),""),"")</f>
        <v/>
      </c>
      <c r="N4162" s="95" t="str">
        <f>IF(A4162&lt;&gt;"",IF(MID(C4162,1,1)="r",SigmaEpsReinf(J4162,$AS$42:$AS$43,$AS$41,$AS$39,$AS$40,$AQ$38),""),"")</f>
        <v/>
      </c>
      <c r="Q4162" s="92" t="str">
        <f t="shared" si="656"/>
        <v/>
      </c>
      <c r="R4162" s="92" t="str">
        <f t="shared" si="657"/>
        <v/>
      </c>
      <c r="U4162" s="5"/>
      <c r="V4162" s="5"/>
      <c r="W4162" s="94" t="str">
        <f t="shared" si="655"/>
        <v/>
      </c>
      <c r="X4162" s="94" t="str">
        <f t="shared" si="658"/>
        <v/>
      </c>
      <c r="Y4162" s="5"/>
      <c r="BK4162" s="8"/>
      <c r="BL4162" s="5"/>
      <c r="BM4162" s="5"/>
      <c r="BN4162" s="5"/>
      <c r="BO4162" s="5"/>
      <c r="BP4162" s="1"/>
      <c r="BQ4162" s="1"/>
      <c r="BR4162" s="1"/>
      <c r="BS4162" s="1"/>
      <c r="BT4162" s="1"/>
      <c r="BU4162" s="4"/>
      <c r="BV4162" s="1"/>
      <c r="BW4162" s="3"/>
      <c r="BX4162" s="4"/>
      <c r="BY4162" s="5"/>
      <c r="BZ4162" s="5"/>
      <c r="CA4162" s="5"/>
      <c r="CB4162" s="5"/>
      <c r="CC4162" s="5"/>
      <c r="CD4162" s="43"/>
    </row>
    <row r="4163" spans="1:82" x14ac:dyDescent="0.25">
      <c r="A4163" s="8"/>
      <c r="B4163" s="5"/>
      <c r="C4163" s="5"/>
      <c r="D4163" s="5"/>
      <c r="E4163" s="5"/>
      <c r="F4163" s="94" t="str">
        <f t="shared" si="649"/>
        <v/>
      </c>
      <c r="G4163" s="94" t="str">
        <f t="shared" si="650"/>
        <v/>
      </c>
      <c r="H4163" s="127" t="str">
        <f>IF(A4163&lt;&gt;"",IF(MID(C4163,1,1)="c",$AS$26,IF(MID(C4163,1,1)="r",$AS$41,IF(MID(C4163,1,1)="p",#REF!,#REF!))),"")</f>
        <v/>
      </c>
      <c r="I4163" s="92" t="str">
        <f t="shared" si="651"/>
        <v/>
      </c>
      <c r="J4163" s="92" t="str">
        <f t="shared" si="652"/>
        <v/>
      </c>
      <c r="K4163" s="92" t="str">
        <f t="shared" si="653"/>
        <v/>
      </c>
      <c r="L4163" s="92" t="str">
        <f t="shared" si="654"/>
        <v/>
      </c>
      <c r="M4163" s="95" t="str">
        <f>IF(A4163&lt;&gt;"",IF(MID(C4163,1,1)="c",SigmaEpsConcrete(I4163,$AN$30:$AN$33,$AR$30:$AR$33,$AS$26,$AS$27,$AS$28,$AQ$20,$AU$19),""),"")</f>
        <v/>
      </c>
      <c r="N4163" s="95" t="str">
        <f>IF(A4163&lt;&gt;"",IF(MID(C4163,1,1)="r",SigmaEpsReinf(J4163,$AS$42:$AS$43,$AS$41,$AS$39,$AS$40,$AQ$38),""),"")</f>
        <v/>
      </c>
      <c r="Q4163" s="92" t="str">
        <f t="shared" si="656"/>
        <v/>
      </c>
      <c r="R4163" s="92" t="str">
        <f t="shared" si="657"/>
        <v/>
      </c>
      <c r="U4163" s="5"/>
      <c r="V4163" s="5"/>
      <c r="W4163" s="94" t="str">
        <f t="shared" si="655"/>
        <v/>
      </c>
      <c r="X4163" s="94" t="str">
        <f t="shared" si="658"/>
        <v/>
      </c>
      <c r="Y4163" s="5"/>
      <c r="BK4163" s="8"/>
      <c r="BL4163" s="5"/>
      <c r="BM4163" s="5"/>
      <c r="BN4163" s="5"/>
      <c r="BO4163" s="5"/>
      <c r="BP4163" s="1"/>
      <c r="BQ4163" s="1"/>
      <c r="BR4163" s="1"/>
      <c r="BS4163" s="1"/>
      <c r="BT4163" s="1"/>
      <c r="BU4163" s="4"/>
      <c r="BV4163" s="1"/>
      <c r="BW4163" s="3"/>
      <c r="BX4163" s="4"/>
      <c r="BY4163" s="5"/>
      <c r="BZ4163" s="5"/>
      <c r="CA4163" s="5"/>
      <c r="CB4163" s="5"/>
      <c r="CC4163" s="5"/>
      <c r="CD4163" s="43"/>
    </row>
    <row r="4164" spans="1:82" x14ac:dyDescent="0.25">
      <c r="A4164" s="8"/>
      <c r="B4164" s="5"/>
      <c r="C4164" s="5"/>
      <c r="D4164" s="5"/>
      <c r="E4164" s="5"/>
      <c r="F4164" s="94" t="str">
        <f t="shared" si="649"/>
        <v/>
      </c>
      <c r="G4164" s="94" t="str">
        <f t="shared" si="650"/>
        <v/>
      </c>
      <c r="H4164" s="127" t="str">
        <f>IF(A4164&lt;&gt;"",IF(MID(C4164,1,1)="c",$AS$26,IF(MID(C4164,1,1)="r",$AS$41,IF(MID(C4164,1,1)="p",#REF!,#REF!))),"")</f>
        <v/>
      </c>
      <c r="I4164" s="92" t="str">
        <f t="shared" si="651"/>
        <v/>
      </c>
      <c r="J4164" s="92" t="str">
        <f t="shared" si="652"/>
        <v/>
      </c>
      <c r="K4164" s="92" t="str">
        <f t="shared" si="653"/>
        <v/>
      </c>
      <c r="L4164" s="92" t="str">
        <f t="shared" si="654"/>
        <v/>
      </c>
      <c r="M4164" s="95" t="str">
        <f>IF(A4164&lt;&gt;"",IF(MID(C4164,1,1)="c",SigmaEpsConcrete(I4164,$AN$30:$AN$33,$AR$30:$AR$33,$AS$26,$AS$27,$AS$28,$AQ$20,$AU$19),""),"")</f>
        <v/>
      </c>
      <c r="N4164" s="95" t="str">
        <f>IF(A4164&lt;&gt;"",IF(MID(C4164,1,1)="r",SigmaEpsReinf(J4164,$AS$42:$AS$43,$AS$41,$AS$39,$AS$40,$AQ$38),""),"")</f>
        <v/>
      </c>
      <c r="Q4164" s="92" t="str">
        <f t="shared" si="656"/>
        <v/>
      </c>
      <c r="R4164" s="92" t="str">
        <f t="shared" si="657"/>
        <v/>
      </c>
      <c r="U4164" s="5"/>
      <c r="V4164" s="5"/>
      <c r="W4164" s="94" t="str">
        <f t="shared" si="655"/>
        <v/>
      </c>
      <c r="X4164" s="94" t="str">
        <f t="shared" si="658"/>
        <v/>
      </c>
      <c r="Y4164" s="5"/>
      <c r="BK4164" s="8"/>
      <c r="BL4164" s="5"/>
      <c r="BM4164" s="5"/>
      <c r="BN4164" s="5"/>
      <c r="BO4164" s="5"/>
      <c r="BP4164" s="1"/>
      <c r="BQ4164" s="1"/>
      <c r="BR4164" s="1"/>
      <c r="BS4164" s="1"/>
      <c r="BT4164" s="1"/>
      <c r="BU4164" s="4"/>
      <c r="BV4164" s="1"/>
      <c r="BW4164" s="3"/>
      <c r="BX4164" s="4"/>
      <c r="BY4164" s="5"/>
      <c r="BZ4164" s="5"/>
      <c r="CA4164" s="5"/>
      <c r="CB4164" s="5"/>
      <c r="CC4164" s="5"/>
      <c r="CD4164" s="43"/>
    </row>
    <row r="4165" spans="1:82" x14ac:dyDescent="0.25">
      <c r="A4165" s="8"/>
      <c r="B4165" s="5"/>
      <c r="C4165" s="5"/>
      <c r="D4165" s="5"/>
      <c r="E4165" s="5"/>
      <c r="F4165" s="94" t="str">
        <f t="shared" si="649"/>
        <v/>
      </c>
      <c r="G4165" s="94" t="str">
        <f t="shared" si="650"/>
        <v/>
      </c>
      <c r="H4165" s="127" t="str">
        <f>IF(A4165&lt;&gt;"",IF(MID(C4165,1,1)="c",$AS$26,IF(MID(C4165,1,1)="r",$AS$41,IF(MID(C4165,1,1)="p",#REF!,#REF!))),"")</f>
        <v/>
      </c>
      <c r="I4165" s="92" t="str">
        <f t="shared" si="651"/>
        <v/>
      </c>
      <c r="J4165" s="92" t="str">
        <f t="shared" si="652"/>
        <v/>
      </c>
      <c r="K4165" s="92" t="str">
        <f t="shared" si="653"/>
        <v/>
      </c>
      <c r="L4165" s="92" t="str">
        <f t="shared" si="654"/>
        <v/>
      </c>
      <c r="M4165" s="95" t="str">
        <f>IF(A4165&lt;&gt;"",IF(MID(C4165,1,1)="c",SigmaEpsConcrete(I4165,$AN$30:$AN$33,$AR$30:$AR$33,$AS$26,$AS$27,$AS$28,$AQ$20,$AU$19),""),"")</f>
        <v/>
      </c>
      <c r="N4165" s="95" t="str">
        <f>IF(A4165&lt;&gt;"",IF(MID(C4165,1,1)="r",SigmaEpsReinf(J4165,$AS$42:$AS$43,$AS$41,$AS$39,$AS$40,$AQ$38),""),"")</f>
        <v/>
      </c>
      <c r="Q4165" s="92" t="str">
        <f t="shared" si="656"/>
        <v/>
      </c>
      <c r="R4165" s="92" t="str">
        <f t="shared" si="657"/>
        <v/>
      </c>
      <c r="U4165" s="5"/>
      <c r="V4165" s="5"/>
      <c r="W4165" s="94" t="str">
        <f t="shared" si="655"/>
        <v/>
      </c>
      <c r="X4165" s="94" t="str">
        <f t="shared" si="658"/>
        <v/>
      </c>
      <c r="Y4165" s="5"/>
      <c r="BK4165" s="8"/>
      <c r="BL4165" s="5"/>
      <c r="BM4165" s="5"/>
      <c r="BN4165" s="5"/>
      <c r="BO4165" s="5"/>
      <c r="BP4165" s="1"/>
      <c r="BQ4165" s="1"/>
      <c r="BR4165" s="1"/>
      <c r="BS4165" s="1"/>
      <c r="BT4165" s="1"/>
      <c r="BU4165" s="4"/>
      <c r="BV4165" s="1"/>
      <c r="BW4165" s="3"/>
      <c r="BX4165" s="4"/>
      <c r="BY4165" s="5"/>
      <c r="BZ4165" s="5"/>
      <c r="CA4165" s="5"/>
      <c r="CB4165" s="5"/>
      <c r="CC4165" s="5"/>
      <c r="CD4165" s="43"/>
    </row>
    <row r="4166" spans="1:82" x14ac:dyDescent="0.25">
      <c r="A4166" s="8"/>
      <c r="B4166" s="5"/>
      <c r="C4166" s="5"/>
      <c r="D4166" s="5"/>
      <c r="E4166" s="5"/>
      <c r="F4166" s="94" t="str">
        <f t="shared" si="649"/>
        <v/>
      </c>
      <c r="G4166" s="94" t="str">
        <f t="shared" si="650"/>
        <v/>
      </c>
      <c r="H4166" s="127" t="str">
        <f>IF(A4166&lt;&gt;"",IF(MID(C4166,1,1)="c",$AS$26,IF(MID(C4166,1,1)="r",$AS$41,IF(MID(C4166,1,1)="p",#REF!,#REF!))),"")</f>
        <v/>
      </c>
      <c r="I4166" s="92" t="str">
        <f t="shared" si="651"/>
        <v/>
      </c>
      <c r="J4166" s="92" t="str">
        <f t="shared" si="652"/>
        <v/>
      </c>
      <c r="K4166" s="92" t="str">
        <f t="shared" si="653"/>
        <v/>
      </c>
      <c r="L4166" s="92" t="str">
        <f t="shared" si="654"/>
        <v/>
      </c>
      <c r="M4166" s="95" t="str">
        <f>IF(A4166&lt;&gt;"",IF(MID(C4166,1,1)="c",SigmaEpsConcrete(I4166,$AN$30:$AN$33,$AR$30:$AR$33,$AS$26,$AS$27,$AS$28,$AQ$20,$AU$19),""),"")</f>
        <v/>
      </c>
      <c r="N4166" s="95" t="str">
        <f>IF(A4166&lt;&gt;"",IF(MID(C4166,1,1)="r",SigmaEpsReinf(J4166,$AS$42:$AS$43,$AS$41,$AS$39,$AS$40,$AQ$38),""),"")</f>
        <v/>
      </c>
      <c r="Q4166" s="92" t="str">
        <f t="shared" si="656"/>
        <v/>
      </c>
      <c r="R4166" s="92" t="str">
        <f t="shared" si="657"/>
        <v/>
      </c>
      <c r="U4166" s="5"/>
      <c r="V4166" s="5"/>
      <c r="W4166" s="94" t="str">
        <f t="shared" si="655"/>
        <v/>
      </c>
      <c r="X4166" s="94" t="str">
        <f t="shared" si="658"/>
        <v/>
      </c>
      <c r="Y4166" s="5"/>
      <c r="BK4166" s="8"/>
      <c r="BL4166" s="5"/>
      <c r="BM4166" s="5"/>
      <c r="BN4166" s="5"/>
      <c r="BO4166" s="5"/>
      <c r="BP4166" s="1"/>
      <c r="BQ4166" s="1"/>
      <c r="BR4166" s="1"/>
      <c r="BS4166" s="1"/>
      <c r="BT4166" s="1"/>
      <c r="BU4166" s="4"/>
      <c r="BV4166" s="1"/>
      <c r="BW4166" s="3"/>
      <c r="BX4166" s="4"/>
      <c r="BY4166" s="5"/>
      <c r="BZ4166" s="5"/>
      <c r="CA4166" s="5"/>
      <c r="CB4166" s="5"/>
      <c r="CC4166" s="5"/>
      <c r="CD4166" s="43"/>
    </row>
    <row r="4167" spans="1:82" x14ac:dyDescent="0.25">
      <c r="A4167" s="8"/>
      <c r="B4167" s="5"/>
      <c r="C4167" s="5"/>
      <c r="D4167" s="5"/>
      <c r="E4167" s="5"/>
      <c r="F4167" s="94" t="str">
        <f t="shared" si="649"/>
        <v/>
      </c>
      <c r="G4167" s="94" t="str">
        <f t="shared" si="650"/>
        <v/>
      </c>
      <c r="H4167" s="127" t="str">
        <f>IF(A4167&lt;&gt;"",IF(MID(C4167,1,1)="c",$AS$26,IF(MID(C4167,1,1)="r",$AS$41,IF(MID(C4167,1,1)="p",#REF!,#REF!))),"")</f>
        <v/>
      </c>
      <c r="I4167" s="92" t="str">
        <f t="shared" si="651"/>
        <v/>
      </c>
      <c r="J4167" s="92" t="str">
        <f t="shared" si="652"/>
        <v/>
      </c>
      <c r="K4167" s="92" t="str">
        <f t="shared" si="653"/>
        <v/>
      </c>
      <c r="L4167" s="92" t="str">
        <f t="shared" si="654"/>
        <v/>
      </c>
      <c r="M4167" s="95" t="str">
        <f>IF(A4167&lt;&gt;"",IF(MID(C4167,1,1)="c",SigmaEpsConcrete(I4167,$AN$30:$AN$33,$AR$30:$AR$33,$AS$26,$AS$27,$AS$28,$AQ$20,$AU$19),""),"")</f>
        <v/>
      </c>
      <c r="N4167" s="95" t="str">
        <f>IF(A4167&lt;&gt;"",IF(MID(C4167,1,1)="r",SigmaEpsReinf(J4167,$AS$42:$AS$43,$AS$41,$AS$39,$AS$40,$AQ$38),""),"")</f>
        <v/>
      </c>
      <c r="Q4167" s="92" t="str">
        <f t="shared" si="656"/>
        <v/>
      </c>
      <c r="R4167" s="92" t="str">
        <f t="shared" si="657"/>
        <v/>
      </c>
      <c r="U4167" s="5"/>
      <c r="V4167" s="5"/>
      <c r="W4167" s="94" t="str">
        <f t="shared" si="655"/>
        <v/>
      </c>
      <c r="X4167" s="94" t="str">
        <f t="shared" si="658"/>
        <v/>
      </c>
      <c r="Y4167" s="5"/>
      <c r="BK4167" s="8"/>
      <c r="BL4167" s="5"/>
      <c r="BM4167" s="5"/>
      <c r="BN4167" s="5"/>
      <c r="BO4167" s="5"/>
      <c r="BP4167" s="1"/>
      <c r="BQ4167" s="1"/>
      <c r="BR4167" s="1"/>
      <c r="BS4167" s="1"/>
      <c r="BT4167" s="1"/>
      <c r="BU4167" s="4"/>
      <c r="BV4167" s="1"/>
      <c r="BW4167" s="3"/>
      <c r="BX4167" s="4"/>
      <c r="BY4167" s="5"/>
      <c r="BZ4167" s="5"/>
      <c r="CA4167" s="5"/>
      <c r="CB4167" s="5"/>
      <c r="CC4167" s="5"/>
      <c r="CD4167" s="43"/>
    </row>
    <row r="4168" spans="1:82" x14ac:dyDescent="0.25">
      <c r="A4168" s="8"/>
      <c r="B4168" s="5"/>
      <c r="C4168" s="5"/>
      <c r="D4168" s="5"/>
      <c r="E4168" s="5"/>
      <c r="F4168" s="94" t="str">
        <f t="shared" si="649"/>
        <v/>
      </c>
      <c r="G4168" s="94" t="str">
        <f t="shared" si="650"/>
        <v/>
      </c>
      <c r="H4168" s="127" t="str">
        <f>IF(A4168&lt;&gt;"",IF(MID(C4168,1,1)="c",$AS$26,IF(MID(C4168,1,1)="r",$AS$41,IF(MID(C4168,1,1)="p",#REF!,#REF!))),"")</f>
        <v/>
      </c>
      <c r="I4168" s="92" t="str">
        <f t="shared" si="651"/>
        <v/>
      </c>
      <c r="J4168" s="92" t="str">
        <f t="shared" si="652"/>
        <v/>
      </c>
      <c r="K4168" s="92" t="str">
        <f t="shared" si="653"/>
        <v/>
      </c>
      <c r="L4168" s="92" t="str">
        <f t="shared" si="654"/>
        <v/>
      </c>
      <c r="M4168" s="95" t="str">
        <f>IF(A4168&lt;&gt;"",IF(MID(C4168,1,1)="c",SigmaEpsConcrete(I4168,$AN$30:$AN$33,$AR$30:$AR$33,$AS$26,$AS$27,$AS$28,$AQ$20,$AU$19),""),"")</f>
        <v/>
      </c>
      <c r="N4168" s="95" t="str">
        <f>IF(A4168&lt;&gt;"",IF(MID(C4168,1,1)="r",SigmaEpsReinf(J4168,$AS$42:$AS$43,$AS$41,$AS$39,$AS$40,$AQ$38),""),"")</f>
        <v/>
      </c>
      <c r="Q4168" s="92" t="str">
        <f t="shared" si="656"/>
        <v/>
      </c>
      <c r="R4168" s="92" t="str">
        <f t="shared" si="657"/>
        <v/>
      </c>
      <c r="U4168" s="5"/>
      <c r="V4168" s="5"/>
      <c r="W4168" s="94" t="str">
        <f t="shared" si="655"/>
        <v/>
      </c>
      <c r="X4168" s="94" t="str">
        <f t="shared" si="658"/>
        <v/>
      </c>
      <c r="Y4168" s="5"/>
      <c r="BK4168" s="8"/>
      <c r="BL4168" s="5"/>
      <c r="BM4168" s="5"/>
      <c r="BN4168" s="5"/>
      <c r="BO4168" s="5"/>
      <c r="BP4168" s="1"/>
      <c r="BQ4168" s="1"/>
      <c r="BR4168" s="1"/>
      <c r="BS4168" s="1"/>
      <c r="BT4168" s="1"/>
      <c r="BU4168" s="4"/>
      <c r="BV4168" s="1"/>
      <c r="BW4168" s="3"/>
      <c r="BX4168" s="4"/>
      <c r="BY4168" s="5"/>
      <c r="BZ4168" s="5"/>
      <c r="CA4168" s="5"/>
      <c r="CB4168" s="5"/>
      <c r="CC4168" s="5"/>
      <c r="CD4168" s="43"/>
    </row>
    <row r="4169" spans="1:82" x14ac:dyDescent="0.25">
      <c r="A4169" s="8"/>
      <c r="B4169" s="5"/>
      <c r="C4169" s="5"/>
      <c r="D4169" s="5"/>
      <c r="E4169" s="5"/>
      <c r="F4169" s="94" t="str">
        <f t="shared" si="649"/>
        <v/>
      </c>
      <c r="G4169" s="94" t="str">
        <f t="shared" si="650"/>
        <v/>
      </c>
      <c r="H4169" s="127" t="str">
        <f>IF(A4169&lt;&gt;"",IF(MID(C4169,1,1)="c",$AS$26,IF(MID(C4169,1,1)="r",$AS$41,IF(MID(C4169,1,1)="p",#REF!,#REF!))),"")</f>
        <v/>
      </c>
      <c r="I4169" s="92" t="str">
        <f t="shared" si="651"/>
        <v/>
      </c>
      <c r="J4169" s="92" t="str">
        <f t="shared" si="652"/>
        <v/>
      </c>
      <c r="K4169" s="92" t="str">
        <f t="shared" si="653"/>
        <v/>
      </c>
      <c r="L4169" s="92" t="str">
        <f t="shared" si="654"/>
        <v/>
      </c>
      <c r="M4169" s="95" t="str">
        <f>IF(A4169&lt;&gt;"",IF(MID(C4169,1,1)="c",SigmaEpsConcrete(I4169,$AN$30:$AN$33,$AR$30:$AR$33,$AS$26,$AS$27,$AS$28,$AQ$20,$AU$19),""),"")</f>
        <v/>
      </c>
      <c r="N4169" s="95" t="str">
        <f>IF(A4169&lt;&gt;"",IF(MID(C4169,1,1)="r",SigmaEpsReinf(J4169,$AS$42:$AS$43,$AS$41,$AS$39,$AS$40,$AQ$38),""),"")</f>
        <v/>
      </c>
      <c r="Q4169" s="92" t="str">
        <f t="shared" si="656"/>
        <v/>
      </c>
      <c r="R4169" s="92" t="str">
        <f t="shared" si="657"/>
        <v/>
      </c>
      <c r="U4169" s="5"/>
      <c r="V4169" s="5"/>
      <c r="W4169" s="94" t="str">
        <f t="shared" si="655"/>
        <v/>
      </c>
      <c r="X4169" s="94" t="str">
        <f t="shared" si="658"/>
        <v/>
      </c>
      <c r="Y4169" s="5"/>
      <c r="BK4169" s="8"/>
      <c r="BL4169" s="5"/>
      <c r="BM4169" s="5"/>
      <c r="BN4169" s="5"/>
      <c r="BO4169" s="5"/>
      <c r="BP4169" s="1"/>
      <c r="BQ4169" s="1"/>
      <c r="BR4169" s="1"/>
      <c r="BS4169" s="1"/>
      <c r="BT4169" s="1"/>
      <c r="BU4169" s="4"/>
      <c r="BV4169" s="1"/>
      <c r="BW4169" s="3"/>
      <c r="BX4169" s="4"/>
      <c r="BY4169" s="5"/>
      <c r="BZ4169" s="5"/>
      <c r="CA4169" s="5"/>
      <c r="CB4169" s="5"/>
      <c r="CC4169" s="5"/>
      <c r="CD4169" s="43"/>
    </row>
    <row r="4170" spans="1:82" x14ac:dyDescent="0.25">
      <c r="A4170" s="8"/>
      <c r="B4170" s="5"/>
      <c r="C4170" s="5"/>
      <c r="D4170" s="5"/>
      <c r="E4170" s="5"/>
      <c r="F4170" s="94" t="str">
        <f t="shared" ref="F4170:F4233" si="659">IF(A4170&lt;&gt;"",(D4170-$AU$86)/10,"")</f>
        <v/>
      </c>
      <c r="G4170" s="94" t="str">
        <f t="shared" ref="G4170:G4233" si="660">IF(A4170&lt;&gt;"",(E4170-$AU$87)/10,"")</f>
        <v/>
      </c>
      <c r="H4170" s="127" t="str">
        <f>IF(A4170&lt;&gt;"",IF(MID(C4170,1,1)="c",$AS$26,IF(MID(C4170,1,1)="r",$AS$41,IF(MID(C4170,1,1)="p",#REF!,#REF!))),"")</f>
        <v/>
      </c>
      <c r="I4170" s="92" t="str">
        <f t="shared" ref="I4170:I4233" si="661">IF($A4170&lt;&gt;"",IF(MID($C4170,1,1)="c",$Y$3+$Y$4*$F4170+$Y$5*$G4170+$BR$43,""),"")</f>
        <v/>
      </c>
      <c r="J4170" s="92" t="str">
        <f t="shared" ref="J4170:J4233" si="662">IF($A4170&lt;&gt;"",IF(MID($C4170,1,1)="r",$Y$3+$Y$4*$F4170+$Y$5*$G4170+$BR$43,""),"")</f>
        <v/>
      </c>
      <c r="K4170" s="92" t="str">
        <f t="shared" ref="K4170:K4233" si="663">IF($A4170&lt;&gt;"",IF(MID($C4170,1,1)="u",$Y$3+$Y$4*$F4170+$Y$5*$G4170+$BR$43,""),"")</f>
        <v/>
      </c>
      <c r="L4170" s="92" t="str">
        <f t="shared" ref="L4170:L4233" si="664">IF($A4170&lt;&gt;"",IF(MID($C4170,1,1)="p",$Y$3+$Y$4*$F4170+$Y$5*$G4170+$BR$43,""),"")</f>
        <v/>
      </c>
      <c r="M4170" s="95" t="str">
        <f>IF(A4170&lt;&gt;"",IF(MID(C4170,1,1)="c",SigmaEpsConcrete(I4170,$AN$30:$AN$33,$AR$30:$AR$33,$AS$26,$AS$27,$AS$28,$AQ$20,$AU$19),""),"")</f>
        <v/>
      </c>
      <c r="N4170" s="95" t="str">
        <f>IF(A4170&lt;&gt;"",IF(MID(C4170,1,1)="r",SigmaEpsReinf(J4170,$AS$42:$AS$43,$AS$41,$AS$39,$AS$40,$AQ$38),""),"")</f>
        <v/>
      </c>
      <c r="Q4170" s="92" t="str">
        <f t="shared" si="656"/>
        <v/>
      </c>
      <c r="R4170" s="92" t="str">
        <f t="shared" si="657"/>
        <v/>
      </c>
      <c r="U4170" s="5"/>
      <c r="V4170" s="5"/>
      <c r="W4170" s="94" t="str">
        <f t="shared" ref="W4170:W4233" si="665">IF(A4170&lt;&gt;"",F4170-$AU$105,"")</f>
        <v/>
      </c>
      <c r="X4170" s="94" t="str">
        <f t="shared" si="658"/>
        <v/>
      </c>
      <c r="Y4170" s="5"/>
      <c r="BK4170" s="8"/>
      <c r="BL4170" s="5"/>
      <c r="BM4170" s="5"/>
      <c r="BN4170" s="5"/>
      <c r="BO4170" s="5"/>
      <c r="BP4170" s="1"/>
      <c r="BQ4170" s="1"/>
      <c r="BR4170" s="1"/>
      <c r="BS4170" s="1"/>
      <c r="BT4170" s="1"/>
      <c r="BU4170" s="4"/>
      <c r="BV4170" s="1"/>
      <c r="BW4170" s="3"/>
      <c r="BX4170" s="4"/>
      <c r="BY4170" s="5"/>
      <c r="BZ4170" s="5"/>
      <c r="CA4170" s="5"/>
      <c r="CB4170" s="5"/>
      <c r="CC4170" s="5"/>
      <c r="CD4170" s="43"/>
    </row>
    <row r="4171" spans="1:82" x14ac:dyDescent="0.25">
      <c r="A4171" s="8"/>
      <c r="B4171" s="5"/>
      <c r="C4171" s="5"/>
      <c r="D4171" s="5"/>
      <c r="E4171" s="5"/>
      <c r="F4171" s="94" t="str">
        <f t="shared" si="659"/>
        <v/>
      </c>
      <c r="G4171" s="94" t="str">
        <f t="shared" si="660"/>
        <v/>
      </c>
      <c r="H4171" s="127" t="str">
        <f>IF(A4171&lt;&gt;"",IF(MID(C4171,1,1)="c",$AS$26,IF(MID(C4171,1,1)="r",$AS$41,IF(MID(C4171,1,1)="p",#REF!,#REF!))),"")</f>
        <v/>
      </c>
      <c r="I4171" s="92" t="str">
        <f t="shared" si="661"/>
        <v/>
      </c>
      <c r="J4171" s="92" t="str">
        <f t="shared" si="662"/>
        <v/>
      </c>
      <c r="K4171" s="92" t="str">
        <f t="shared" si="663"/>
        <v/>
      </c>
      <c r="L4171" s="92" t="str">
        <f t="shared" si="664"/>
        <v/>
      </c>
      <c r="M4171" s="95" t="str">
        <f>IF(A4171&lt;&gt;"",IF(MID(C4171,1,1)="c",SigmaEpsConcrete(I4171,$AN$30:$AN$33,$AR$30:$AR$33,$AS$26,$AS$27,$AS$28,$AQ$20,$AU$19),""),"")</f>
        <v/>
      </c>
      <c r="N4171" s="95" t="str">
        <f>IF(A4171&lt;&gt;"",IF(MID(C4171,1,1)="r",SigmaEpsReinf(J4171,$AS$42:$AS$43,$AS$41,$AS$39,$AS$40,$AQ$38),""),"")</f>
        <v/>
      </c>
      <c r="Q4171" s="92" t="str">
        <f t="shared" ref="Q4171:Q4234" si="666">IF(A4171&lt;&gt;"",IF(MID(C4171,1,1)="c",IF(ISERROR(M4171/I4171),"",M4171/I4171),""),"")</f>
        <v/>
      </c>
      <c r="R4171" s="92" t="str">
        <f t="shared" ref="R4171:R4234" si="667">IF(A4171&lt;&gt;"",IF(MID(C4171,1,1)="r",IF(ISERROR(N4171/J4171),"",N4171/J4171),""),"")</f>
        <v/>
      </c>
      <c r="U4171" s="5"/>
      <c r="V4171" s="5"/>
      <c r="W4171" s="94" t="str">
        <f t="shared" si="665"/>
        <v/>
      </c>
      <c r="X4171" s="94" t="str">
        <f t="shared" ref="X4171:X4234" si="668">IF(B4171&lt;&gt;"",G4171-$AU$106,"")</f>
        <v/>
      </c>
      <c r="Y4171" s="5"/>
      <c r="BK4171" s="8"/>
      <c r="BL4171" s="5"/>
      <c r="BM4171" s="5"/>
      <c r="BN4171" s="5"/>
      <c r="BO4171" s="5"/>
      <c r="BP4171" s="1"/>
      <c r="BQ4171" s="1"/>
      <c r="BR4171" s="1"/>
      <c r="BS4171" s="1"/>
      <c r="BT4171" s="1"/>
      <c r="BU4171" s="4"/>
      <c r="BV4171" s="1"/>
      <c r="BW4171" s="3"/>
      <c r="BX4171" s="4"/>
      <c r="BY4171" s="5"/>
      <c r="BZ4171" s="5"/>
      <c r="CA4171" s="5"/>
      <c r="CB4171" s="5"/>
      <c r="CC4171" s="5"/>
      <c r="CD4171" s="43"/>
    </row>
    <row r="4172" spans="1:82" x14ac:dyDescent="0.25">
      <c r="A4172" s="8"/>
      <c r="B4172" s="5"/>
      <c r="C4172" s="5"/>
      <c r="D4172" s="5"/>
      <c r="E4172" s="5"/>
      <c r="F4172" s="94" t="str">
        <f t="shared" si="659"/>
        <v/>
      </c>
      <c r="G4172" s="94" t="str">
        <f t="shared" si="660"/>
        <v/>
      </c>
      <c r="H4172" s="127" t="str">
        <f>IF(A4172&lt;&gt;"",IF(MID(C4172,1,1)="c",$AS$26,IF(MID(C4172,1,1)="r",$AS$41,IF(MID(C4172,1,1)="p",#REF!,#REF!))),"")</f>
        <v/>
      </c>
      <c r="I4172" s="92" t="str">
        <f t="shared" si="661"/>
        <v/>
      </c>
      <c r="J4172" s="92" t="str">
        <f t="shared" si="662"/>
        <v/>
      </c>
      <c r="K4172" s="92" t="str">
        <f t="shared" si="663"/>
        <v/>
      </c>
      <c r="L4172" s="92" t="str">
        <f t="shared" si="664"/>
        <v/>
      </c>
      <c r="M4172" s="95" t="str">
        <f>IF(A4172&lt;&gt;"",IF(MID(C4172,1,1)="c",SigmaEpsConcrete(I4172,$AN$30:$AN$33,$AR$30:$AR$33,$AS$26,$AS$27,$AS$28,$AQ$20,$AU$19),""),"")</f>
        <v/>
      </c>
      <c r="N4172" s="95" t="str">
        <f>IF(A4172&lt;&gt;"",IF(MID(C4172,1,1)="r",SigmaEpsReinf(J4172,$AS$42:$AS$43,$AS$41,$AS$39,$AS$40,$AQ$38),""),"")</f>
        <v/>
      </c>
      <c r="Q4172" s="92" t="str">
        <f t="shared" si="666"/>
        <v/>
      </c>
      <c r="R4172" s="92" t="str">
        <f t="shared" si="667"/>
        <v/>
      </c>
      <c r="U4172" s="5"/>
      <c r="V4172" s="5"/>
      <c r="W4172" s="94" t="str">
        <f t="shared" si="665"/>
        <v/>
      </c>
      <c r="X4172" s="94" t="str">
        <f t="shared" si="668"/>
        <v/>
      </c>
      <c r="Y4172" s="5"/>
      <c r="BK4172" s="8"/>
      <c r="BL4172" s="5"/>
      <c r="BM4172" s="5"/>
      <c r="BN4172" s="5"/>
      <c r="BO4172" s="5"/>
      <c r="BP4172" s="1"/>
      <c r="BQ4172" s="1"/>
      <c r="BR4172" s="1"/>
      <c r="BS4172" s="1"/>
      <c r="BT4172" s="1"/>
      <c r="BU4172" s="4"/>
      <c r="BV4172" s="1"/>
      <c r="BW4172" s="3"/>
      <c r="BX4172" s="4"/>
      <c r="BY4172" s="5"/>
      <c r="BZ4172" s="5"/>
      <c r="CA4172" s="5"/>
      <c r="CB4172" s="5"/>
      <c r="CC4172" s="5"/>
      <c r="CD4172" s="43"/>
    </row>
    <row r="4173" spans="1:82" x14ac:dyDescent="0.25">
      <c r="A4173" s="8"/>
      <c r="B4173" s="5"/>
      <c r="C4173" s="5"/>
      <c r="D4173" s="5"/>
      <c r="E4173" s="5"/>
      <c r="F4173" s="94" t="str">
        <f t="shared" si="659"/>
        <v/>
      </c>
      <c r="G4173" s="94" t="str">
        <f t="shared" si="660"/>
        <v/>
      </c>
      <c r="H4173" s="127" t="str">
        <f>IF(A4173&lt;&gt;"",IF(MID(C4173,1,1)="c",$AS$26,IF(MID(C4173,1,1)="r",$AS$41,IF(MID(C4173,1,1)="p",#REF!,#REF!))),"")</f>
        <v/>
      </c>
      <c r="I4173" s="92" t="str">
        <f t="shared" si="661"/>
        <v/>
      </c>
      <c r="J4173" s="92" t="str">
        <f t="shared" si="662"/>
        <v/>
      </c>
      <c r="K4173" s="92" t="str">
        <f t="shared" si="663"/>
        <v/>
      </c>
      <c r="L4173" s="92" t="str">
        <f t="shared" si="664"/>
        <v/>
      </c>
      <c r="M4173" s="95" t="str">
        <f>IF(A4173&lt;&gt;"",IF(MID(C4173,1,1)="c",SigmaEpsConcrete(I4173,$AN$30:$AN$33,$AR$30:$AR$33,$AS$26,$AS$27,$AS$28,$AQ$20,$AU$19),""),"")</f>
        <v/>
      </c>
      <c r="N4173" s="95" t="str">
        <f>IF(A4173&lt;&gt;"",IF(MID(C4173,1,1)="r",SigmaEpsReinf(J4173,$AS$42:$AS$43,$AS$41,$AS$39,$AS$40,$AQ$38),""),"")</f>
        <v/>
      </c>
      <c r="Q4173" s="92" t="str">
        <f t="shared" si="666"/>
        <v/>
      </c>
      <c r="R4173" s="92" t="str">
        <f t="shared" si="667"/>
        <v/>
      </c>
      <c r="U4173" s="5"/>
      <c r="V4173" s="5"/>
      <c r="W4173" s="94" t="str">
        <f t="shared" si="665"/>
        <v/>
      </c>
      <c r="X4173" s="94" t="str">
        <f t="shared" si="668"/>
        <v/>
      </c>
      <c r="Y4173" s="5"/>
      <c r="BK4173" s="8"/>
      <c r="BL4173" s="5"/>
      <c r="BM4173" s="5"/>
      <c r="BN4173" s="5"/>
      <c r="BO4173" s="5"/>
      <c r="BP4173" s="1"/>
      <c r="BQ4173" s="1"/>
      <c r="BR4173" s="1"/>
      <c r="BS4173" s="1"/>
      <c r="BT4173" s="1"/>
      <c r="BU4173" s="4"/>
      <c r="BV4173" s="1"/>
      <c r="BW4173" s="3"/>
      <c r="BX4173" s="4"/>
      <c r="BY4173" s="5"/>
      <c r="BZ4173" s="5"/>
      <c r="CA4173" s="5"/>
      <c r="CB4173" s="5"/>
      <c r="CC4173" s="5"/>
      <c r="CD4173" s="43"/>
    </row>
    <row r="4174" spans="1:82" x14ac:dyDescent="0.25">
      <c r="A4174" s="8"/>
      <c r="B4174" s="5"/>
      <c r="C4174" s="5"/>
      <c r="D4174" s="5"/>
      <c r="E4174" s="5"/>
      <c r="F4174" s="94" t="str">
        <f t="shared" si="659"/>
        <v/>
      </c>
      <c r="G4174" s="94" t="str">
        <f t="shared" si="660"/>
        <v/>
      </c>
      <c r="H4174" s="127" t="str">
        <f>IF(A4174&lt;&gt;"",IF(MID(C4174,1,1)="c",$AS$26,IF(MID(C4174,1,1)="r",$AS$41,IF(MID(C4174,1,1)="p",#REF!,#REF!))),"")</f>
        <v/>
      </c>
      <c r="I4174" s="92" t="str">
        <f t="shared" si="661"/>
        <v/>
      </c>
      <c r="J4174" s="92" t="str">
        <f t="shared" si="662"/>
        <v/>
      </c>
      <c r="K4174" s="92" t="str">
        <f t="shared" si="663"/>
        <v/>
      </c>
      <c r="L4174" s="92" t="str">
        <f t="shared" si="664"/>
        <v/>
      </c>
      <c r="M4174" s="95" t="str">
        <f>IF(A4174&lt;&gt;"",IF(MID(C4174,1,1)="c",SigmaEpsConcrete(I4174,$AN$30:$AN$33,$AR$30:$AR$33,$AS$26,$AS$27,$AS$28,$AQ$20,$AU$19),""),"")</f>
        <v/>
      </c>
      <c r="N4174" s="95" t="str">
        <f>IF(A4174&lt;&gt;"",IF(MID(C4174,1,1)="r",SigmaEpsReinf(J4174,$AS$42:$AS$43,$AS$41,$AS$39,$AS$40,$AQ$38),""),"")</f>
        <v/>
      </c>
      <c r="Q4174" s="92" t="str">
        <f t="shared" si="666"/>
        <v/>
      </c>
      <c r="R4174" s="92" t="str">
        <f t="shared" si="667"/>
        <v/>
      </c>
      <c r="U4174" s="5"/>
      <c r="V4174" s="5"/>
      <c r="W4174" s="94" t="str">
        <f t="shared" si="665"/>
        <v/>
      </c>
      <c r="X4174" s="94" t="str">
        <f t="shared" si="668"/>
        <v/>
      </c>
      <c r="Y4174" s="5"/>
      <c r="BK4174" s="8"/>
      <c r="BL4174" s="5"/>
      <c r="BM4174" s="5"/>
      <c r="BN4174" s="5"/>
      <c r="BO4174" s="5"/>
      <c r="BP4174" s="1"/>
      <c r="BQ4174" s="1"/>
      <c r="BR4174" s="1"/>
      <c r="BS4174" s="1"/>
      <c r="BT4174" s="1"/>
      <c r="BU4174" s="4"/>
      <c r="BV4174" s="1"/>
      <c r="BW4174" s="3"/>
      <c r="BX4174" s="4"/>
      <c r="BY4174" s="5"/>
      <c r="BZ4174" s="5"/>
      <c r="CA4174" s="5"/>
      <c r="CB4174" s="5"/>
      <c r="CC4174" s="5"/>
      <c r="CD4174" s="43"/>
    </row>
    <row r="4175" spans="1:82" x14ac:dyDescent="0.25">
      <c r="A4175" s="8"/>
      <c r="B4175" s="5"/>
      <c r="C4175" s="5"/>
      <c r="D4175" s="5"/>
      <c r="E4175" s="5"/>
      <c r="F4175" s="94" t="str">
        <f t="shared" si="659"/>
        <v/>
      </c>
      <c r="G4175" s="94" t="str">
        <f t="shared" si="660"/>
        <v/>
      </c>
      <c r="H4175" s="127" t="str">
        <f>IF(A4175&lt;&gt;"",IF(MID(C4175,1,1)="c",$AS$26,IF(MID(C4175,1,1)="r",$AS$41,IF(MID(C4175,1,1)="p",#REF!,#REF!))),"")</f>
        <v/>
      </c>
      <c r="I4175" s="92" t="str">
        <f t="shared" si="661"/>
        <v/>
      </c>
      <c r="J4175" s="92" t="str">
        <f t="shared" si="662"/>
        <v/>
      </c>
      <c r="K4175" s="92" t="str">
        <f t="shared" si="663"/>
        <v/>
      </c>
      <c r="L4175" s="92" t="str">
        <f t="shared" si="664"/>
        <v/>
      </c>
      <c r="M4175" s="95" t="str">
        <f>IF(A4175&lt;&gt;"",IF(MID(C4175,1,1)="c",SigmaEpsConcrete(I4175,$AN$30:$AN$33,$AR$30:$AR$33,$AS$26,$AS$27,$AS$28,$AQ$20,$AU$19),""),"")</f>
        <v/>
      </c>
      <c r="N4175" s="95" t="str">
        <f>IF(A4175&lt;&gt;"",IF(MID(C4175,1,1)="r",SigmaEpsReinf(J4175,$AS$42:$AS$43,$AS$41,$AS$39,$AS$40,$AQ$38),""),"")</f>
        <v/>
      </c>
      <c r="Q4175" s="92" t="str">
        <f t="shared" si="666"/>
        <v/>
      </c>
      <c r="R4175" s="92" t="str">
        <f t="shared" si="667"/>
        <v/>
      </c>
      <c r="U4175" s="5"/>
      <c r="V4175" s="5"/>
      <c r="W4175" s="94" t="str">
        <f t="shared" si="665"/>
        <v/>
      </c>
      <c r="X4175" s="94" t="str">
        <f t="shared" si="668"/>
        <v/>
      </c>
      <c r="Y4175" s="5"/>
      <c r="BK4175" s="8"/>
      <c r="BL4175" s="5"/>
      <c r="BM4175" s="5"/>
      <c r="BN4175" s="5"/>
      <c r="BO4175" s="5"/>
      <c r="BP4175" s="1"/>
      <c r="BQ4175" s="1"/>
      <c r="BR4175" s="1"/>
      <c r="BS4175" s="1"/>
      <c r="BT4175" s="1"/>
      <c r="BU4175" s="4"/>
      <c r="BV4175" s="1"/>
      <c r="BW4175" s="3"/>
      <c r="BX4175" s="4"/>
      <c r="BY4175" s="5"/>
      <c r="BZ4175" s="5"/>
      <c r="CA4175" s="5"/>
      <c r="CB4175" s="5"/>
      <c r="CC4175" s="5"/>
      <c r="CD4175" s="43"/>
    </row>
    <row r="4176" spans="1:82" x14ac:dyDescent="0.25">
      <c r="A4176" s="8"/>
      <c r="B4176" s="5"/>
      <c r="C4176" s="5"/>
      <c r="D4176" s="5"/>
      <c r="E4176" s="5"/>
      <c r="F4176" s="94" t="str">
        <f t="shared" si="659"/>
        <v/>
      </c>
      <c r="G4176" s="94" t="str">
        <f t="shared" si="660"/>
        <v/>
      </c>
      <c r="H4176" s="127" t="str">
        <f>IF(A4176&lt;&gt;"",IF(MID(C4176,1,1)="c",$AS$26,IF(MID(C4176,1,1)="r",$AS$41,IF(MID(C4176,1,1)="p",#REF!,#REF!))),"")</f>
        <v/>
      </c>
      <c r="I4176" s="92" t="str">
        <f t="shared" si="661"/>
        <v/>
      </c>
      <c r="J4176" s="92" t="str">
        <f t="shared" si="662"/>
        <v/>
      </c>
      <c r="K4176" s="92" t="str">
        <f t="shared" si="663"/>
        <v/>
      </c>
      <c r="L4176" s="92" t="str">
        <f t="shared" si="664"/>
        <v/>
      </c>
      <c r="M4176" s="95" t="str">
        <f>IF(A4176&lt;&gt;"",IF(MID(C4176,1,1)="c",SigmaEpsConcrete(I4176,$AN$30:$AN$33,$AR$30:$AR$33,$AS$26,$AS$27,$AS$28,$AQ$20,$AU$19),""),"")</f>
        <v/>
      </c>
      <c r="N4176" s="95" t="str">
        <f>IF(A4176&lt;&gt;"",IF(MID(C4176,1,1)="r",SigmaEpsReinf(J4176,$AS$42:$AS$43,$AS$41,$AS$39,$AS$40,$AQ$38),""),"")</f>
        <v/>
      </c>
      <c r="Q4176" s="92" t="str">
        <f t="shared" si="666"/>
        <v/>
      </c>
      <c r="R4176" s="92" t="str">
        <f t="shared" si="667"/>
        <v/>
      </c>
      <c r="U4176" s="5"/>
      <c r="V4176" s="5"/>
      <c r="W4176" s="94" t="str">
        <f t="shared" si="665"/>
        <v/>
      </c>
      <c r="X4176" s="94" t="str">
        <f t="shared" si="668"/>
        <v/>
      </c>
      <c r="Y4176" s="5"/>
      <c r="BK4176" s="8"/>
      <c r="BL4176" s="5"/>
      <c r="BM4176" s="5"/>
      <c r="BN4176" s="5"/>
      <c r="BO4176" s="5"/>
      <c r="BP4176" s="1"/>
      <c r="BQ4176" s="1"/>
      <c r="BR4176" s="1"/>
      <c r="BS4176" s="1"/>
      <c r="BT4176" s="1"/>
      <c r="BU4176" s="4"/>
      <c r="BV4176" s="1"/>
      <c r="BW4176" s="3"/>
      <c r="BX4176" s="4"/>
      <c r="BY4176" s="5"/>
      <c r="BZ4176" s="5"/>
      <c r="CA4176" s="5"/>
      <c r="CB4176" s="5"/>
      <c r="CC4176" s="5"/>
      <c r="CD4176" s="43"/>
    </row>
    <row r="4177" spans="1:82" x14ac:dyDescent="0.25">
      <c r="A4177" s="8"/>
      <c r="B4177" s="5"/>
      <c r="C4177" s="5"/>
      <c r="D4177" s="5"/>
      <c r="E4177" s="5"/>
      <c r="F4177" s="94" t="str">
        <f t="shared" si="659"/>
        <v/>
      </c>
      <c r="G4177" s="94" t="str">
        <f t="shared" si="660"/>
        <v/>
      </c>
      <c r="H4177" s="127" t="str">
        <f>IF(A4177&lt;&gt;"",IF(MID(C4177,1,1)="c",$AS$26,IF(MID(C4177,1,1)="r",$AS$41,IF(MID(C4177,1,1)="p",#REF!,#REF!))),"")</f>
        <v/>
      </c>
      <c r="I4177" s="92" t="str">
        <f t="shared" si="661"/>
        <v/>
      </c>
      <c r="J4177" s="92" t="str">
        <f t="shared" si="662"/>
        <v/>
      </c>
      <c r="K4177" s="92" t="str">
        <f t="shared" si="663"/>
        <v/>
      </c>
      <c r="L4177" s="92" t="str">
        <f t="shared" si="664"/>
        <v/>
      </c>
      <c r="M4177" s="95" t="str">
        <f>IF(A4177&lt;&gt;"",IF(MID(C4177,1,1)="c",SigmaEpsConcrete(I4177,$AN$30:$AN$33,$AR$30:$AR$33,$AS$26,$AS$27,$AS$28,$AQ$20,$AU$19),""),"")</f>
        <v/>
      </c>
      <c r="N4177" s="95" t="str">
        <f>IF(A4177&lt;&gt;"",IF(MID(C4177,1,1)="r",SigmaEpsReinf(J4177,$AS$42:$AS$43,$AS$41,$AS$39,$AS$40,$AQ$38),""),"")</f>
        <v/>
      </c>
      <c r="Q4177" s="92" t="str">
        <f t="shared" si="666"/>
        <v/>
      </c>
      <c r="R4177" s="92" t="str">
        <f t="shared" si="667"/>
        <v/>
      </c>
      <c r="U4177" s="5"/>
      <c r="V4177" s="5"/>
      <c r="W4177" s="94" t="str">
        <f t="shared" si="665"/>
        <v/>
      </c>
      <c r="X4177" s="94" t="str">
        <f t="shared" si="668"/>
        <v/>
      </c>
      <c r="Y4177" s="5"/>
      <c r="BK4177" s="8"/>
      <c r="BL4177" s="5"/>
      <c r="BM4177" s="5"/>
      <c r="BN4177" s="5"/>
      <c r="BO4177" s="5"/>
      <c r="BP4177" s="1"/>
      <c r="BQ4177" s="1"/>
      <c r="BR4177" s="1"/>
      <c r="BS4177" s="1"/>
      <c r="BT4177" s="1"/>
      <c r="BU4177" s="4"/>
      <c r="BV4177" s="1"/>
      <c r="BW4177" s="3"/>
      <c r="BX4177" s="4"/>
      <c r="BY4177" s="5"/>
      <c r="BZ4177" s="5"/>
      <c r="CA4177" s="5"/>
      <c r="CB4177" s="5"/>
      <c r="CC4177" s="5"/>
      <c r="CD4177" s="43"/>
    </row>
    <row r="4178" spans="1:82" x14ac:dyDescent="0.25">
      <c r="A4178" s="8"/>
      <c r="B4178" s="5"/>
      <c r="C4178" s="5"/>
      <c r="D4178" s="5"/>
      <c r="E4178" s="5"/>
      <c r="F4178" s="94" t="str">
        <f t="shared" si="659"/>
        <v/>
      </c>
      <c r="G4178" s="94" t="str">
        <f t="shared" si="660"/>
        <v/>
      </c>
      <c r="H4178" s="127" t="str">
        <f>IF(A4178&lt;&gt;"",IF(MID(C4178,1,1)="c",$AS$26,IF(MID(C4178,1,1)="r",$AS$41,IF(MID(C4178,1,1)="p",#REF!,#REF!))),"")</f>
        <v/>
      </c>
      <c r="I4178" s="92" t="str">
        <f t="shared" si="661"/>
        <v/>
      </c>
      <c r="J4178" s="92" t="str">
        <f t="shared" si="662"/>
        <v/>
      </c>
      <c r="K4178" s="92" t="str">
        <f t="shared" si="663"/>
        <v/>
      </c>
      <c r="L4178" s="92" t="str">
        <f t="shared" si="664"/>
        <v/>
      </c>
      <c r="M4178" s="95" t="str">
        <f>IF(A4178&lt;&gt;"",IF(MID(C4178,1,1)="c",SigmaEpsConcrete(I4178,$AN$30:$AN$33,$AR$30:$AR$33,$AS$26,$AS$27,$AS$28,$AQ$20,$AU$19),""),"")</f>
        <v/>
      </c>
      <c r="N4178" s="95" t="str">
        <f>IF(A4178&lt;&gt;"",IF(MID(C4178,1,1)="r",SigmaEpsReinf(J4178,$AS$42:$AS$43,$AS$41,$AS$39,$AS$40,$AQ$38),""),"")</f>
        <v/>
      </c>
      <c r="Q4178" s="92" t="str">
        <f t="shared" si="666"/>
        <v/>
      </c>
      <c r="R4178" s="92" t="str">
        <f t="shared" si="667"/>
        <v/>
      </c>
      <c r="U4178" s="5"/>
      <c r="V4178" s="5"/>
      <c r="W4178" s="94" t="str">
        <f t="shared" si="665"/>
        <v/>
      </c>
      <c r="X4178" s="94" t="str">
        <f t="shared" si="668"/>
        <v/>
      </c>
      <c r="Y4178" s="5"/>
      <c r="BK4178" s="8"/>
      <c r="BL4178" s="5"/>
      <c r="BM4178" s="5"/>
      <c r="BN4178" s="5"/>
      <c r="BO4178" s="5"/>
      <c r="BP4178" s="1"/>
      <c r="BQ4178" s="1"/>
      <c r="BR4178" s="1"/>
      <c r="BS4178" s="1"/>
      <c r="BT4178" s="1"/>
      <c r="BU4178" s="4"/>
      <c r="BV4178" s="1"/>
      <c r="BW4178" s="3"/>
      <c r="BX4178" s="4"/>
      <c r="BY4178" s="5"/>
      <c r="BZ4178" s="5"/>
      <c r="CA4178" s="5"/>
      <c r="CB4178" s="5"/>
      <c r="CC4178" s="5"/>
      <c r="CD4178" s="43"/>
    </row>
    <row r="4179" spans="1:82" x14ac:dyDescent="0.25">
      <c r="A4179" s="8"/>
      <c r="B4179" s="5"/>
      <c r="C4179" s="5"/>
      <c r="D4179" s="5"/>
      <c r="E4179" s="5"/>
      <c r="F4179" s="94" t="str">
        <f t="shared" si="659"/>
        <v/>
      </c>
      <c r="G4179" s="94" t="str">
        <f t="shared" si="660"/>
        <v/>
      </c>
      <c r="H4179" s="127" t="str">
        <f>IF(A4179&lt;&gt;"",IF(MID(C4179,1,1)="c",$AS$26,IF(MID(C4179,1,1)="r",$AS$41,IF(MID(C4179,1,1)="p",#REF!,#REF!))),"")</f>
        <v/>
      </c>
      <c r="I4179" s="92" t="str">
        <f t="shared" si="661"/>
        <v/>
      </c>
      <c r="J4179" s="92" t="str">
        <f t="shared" si="662"/>
        <v/>
      </c>
      <c r="K4179" s="92" t="str">
        <f t="shared" si="663"/>
        <v/>
      </c>
      <c r="L4179" s="92" t="str">
        <f t="shared" si="664"/>
        <v/>
      </c>
      <c r="M4179" s="95" t="str">
        <f>IF(A4179&lt;&gt;"",IF(MID(C4179,1,1)="c",SigmaEpsConcrete(I4179,$AN$30:$AN$33,$AR$30:$AR$33,$AS$26,$AS$27,$AS$28,$AQ$20,$AU$19),""),"")</f>
        <v/>
      </c>
      <c r="N4179" s="95" t="str">
        <f>IF(A4179&lt;&gt;"",IF(MID(C4179,1,1)="r",SigmaEpsReinf(J4179,$AS$42:$AS$43,$AS$41,$AS$39,$AS$40,$AQ$38),""),"")</f>
        <v/>
      </c>
      <c r="Q4179" s="92" t="str">
        <f t="shared" si="666"/>
        <v/>
      </c>
      <c r="R4179" s="92" t="str">
        <f t="shared" si="667"/>
        <v/>
      </c>
      <c r="U4179" s="5"/>
      <c r="V4179" s="5"/>
      <c r="W4179" s="94" t="str">
        <f t="shared" si="665"/>
        <v/>
      </c>
      <c r="X4179" s="94" t="str">
        <f t="shared" si="668"/>
        <v/>
      </c>
      <c r="Y4179" s="5"/>
      <c r="BK4179" s="8"/>
      <c r="BL4179" s="5"/>
      <c r="BM4179" s="5"/>
      <c r="BN4179" s="5"/>
      <c r="BO4179" s="5"/>
      <c r="BP4179" s="1"/>
      <c r="BQ4179" s="1"/>
      <c r="BR4179" s="1"/>
      <c r="BS4179" s="1"/>
      <c r="BT4179" s="1"/>
      <c r="BU4179" s="4"/>
      <c r="BV4179" s="1"/>
      <c r="BW4179" s="3"/>
      <c r="BX4179" s="4"/>
      <c r="BY4179" s="5"/>
      <c r="BZ4179" s="5"/>
      <c r="CA4179" s="5"/>
      <c r="CB4179" s="5"/>
      <c r="CC4179" s="5"/>
      <c r="CD4179" s="43"/>
    </row>
    <row r="4180" spans="1:82" x14ac:dyDescent="0.25">
      <c r="A4180" s="8"/>
      <c r="B4180" s="5"/>
      <c r="C4180" s="5"/>
      <c r="D4180" s="5"/>
      <c r="E4180" s="5"/>
      <c r="F4180" s="94" t="str">
        <f t="shared" si="659"/>
        <v/>
      </c>
      <c r="G4180" s="94" t="str">
        <f t="shared" si="660"/>
        <v/>
      </c>
      <c r="H4180" s="127" t="str">
        <f>IF(A4180&lt;&gt;"",IF(MID(C4180,1,1)="c",$AS$26,IF(MID(C4180,1,1)="r",$AS$41,IF(MID(C4180,1,1)="p",#REF!,#REF!))),"")</f>
        <v/>
      </c>
      <c r="I4180" s="92" t="str">
        <f t="shared" si="661"/>
        <v/>
      </c>
      <c r="J4180" s="92" t="str">
        <f t="shared" si="662"/>
        <v/>
      </c>
      <c r="K4180" s="92" t="str">
        <f t="shared" si="663"/>
        <v/>
      </c>
      <c r="L4180" s="92" t="str">
        <f t="shared" si="664"/>
        <v/>
      </c>
      <c r="M4180" s="95" t="str">
        <f>IF(A4180&lt;&gt;"",IF(MID(C4180,1,1)="c",SigmaEpsConcrete(I4180,$AN$30:$AN$33,$AR$30:$AR$33,$AS$26,$AS$27,$AS$28,$AQ$20,$AU$19),""),"")</f>
        <v/>
      </c>
      <c r="N4180" s="95" t="str">
        <f>IF(A4180&lt;&gt;"",IF(MID(C4180,1,1)="r",SigmaEpsReinf(J4180,$AS$42:$AS$43,$AS$41,$AS$39,$AS$40,$AQ$38),""),"")</f>
        <v/>
      </c>
      <c r="Q4180" s="92" t="str">
        <f t="shared" si="666"/>
        <v/>
      </c>
      <c r="R4180" s="92" t="str">
        <f t="shared" si="667"/>
        <v/>
      </c>
      <c r="U4180" s="5"/>
      <c r="V4180" s="5"/>
      <c r="W4180" s="94" t="str">
        <f t="shared" si="665"/>
        <v/>
      </c>
      <c r="X4180" s="94" t="str">
        <f t="shared" si="668"/>
        <v/>
      </c>
      <c r="Y4180" s="5"/>
      <c r="BK4180" s="8"/>
      <c r="BL4180" s="5"/>
      <c r="BM4180" s="5"/>
      <c r="BN4180" s="5"/>
      <c r="BO4180" s="5"/>
      <c r="BP4180" s="1"/>
      <c r="BQ4180" s="1"/>
      <c r="BR4180" s="1"/>
      <c r="BS4180" s="1"/>
      <c r="BT4180" s="1"/>
      <c r="BU4180" s="4"/>
      <c r="BV4180" s="1"/>
      <c r="BW4180" s="3"/>
      <c r="BX4180" s="4"/>
      <c r="BY4180" s="5"/>
      <c r="BZ4180" s="5"/>
      <c r="CA4180" s="5"/>
      <c r="CB4180" s="5"/>
      <c r="CC4180" s="5"/>
      <c r="CD4180" s="43"/>
    </row>
    <row r="4181" spans="1:82" x14ac:dyDescent="0.25">
      <c r="A4181" s="8"/>
      <c r="B4181" s="5"/>
      <c r="C4181" s="5"/>
      <c r="D4181" s="5"/>
      <c r="E4181" s="5"/>
      <c r="F4181" s="94" t="str">
        <f t="shared" si="659"/>
        <v/>
      </c>
      <c r="G4181" s="94" t="str">
        <f t="shared" si="660"/>
        <v/>
      </c>
      <c r="H4181" s="127" t="str">
        <f>IF(A4181&lt;&gt;"",IF(MID(C4181,1,1)="c",$AS$26,IF(MID(C4181,1,1)="r",$AS$41,IF(MID(C4181,1,1)="p",#REF!,#REF!))),"")</f>
        <v/>
      </c>
      <c r="I4181" s="92" t="str">
        <f t="shared" si="661"/>
        <v/>
      </c>
      <c r="J4181" s="92" t="str">
        <f t="shared" si="662"/>
        <v/>
      </c>
      <c r="K4181" s="92" t="str">
        <f t="shared" si="663"/>
        <v/>
      </c>
      <c r="L4181" s="92" t="str">
        <f t="shared" si="664"/>
        <v/>
      </c>
      <c r="M4181" s="95" t="str">
        <f>IF(A4181&lt;&gt;"",IF(MID(C4181,1,1)="c",SigmaEpsConcrete(I4181,$AN$30:$AN$33,$AR$30:$AR$33,$AS$26,$AS$27,$AS$28,$AQ$20,$AU$19),""),"")</f>
        <v/>
      </c>
      <c r="N4181" s="95" t="str">
        <f>IF(A4181&lt;&gt;"",IF(MID(C4181,1,1)="r",SigmaEpsReinf(J4181,$AS$42:$AS$43,$AS$41,$AS$39,$AS$40,$AQ$38),""),"")</f>
        <v/>
      </c>
      <c r="Q4181" s="92" t="str">
        <f t="shared" si="666"/>
        <v/>
      </c>
      <c r="R4181" s="92" t="str">
        <f t="shared" si="667"/>
        <v/>
      </c>
      <c r="U4181" s="5"/>
      <c r="V4181" s="5"/>
      <c r="W4181" s="94" t="str">
        <f t="shared" si="665"/>
        <v/>
      </c>
      <c r="X4181" s="94" t="str">
        <f t="shared" si="668"/>
        <v/>
      </c>
      <c r="Y4181" s="5"/>
      <c r="BK4181" s="8"/>
      <c r="BL4181" s="5"/>
      <c r="BM4181" s="5"/>
      <c r="BN4181" s="5"/>
      <c r="BO4181" s="5"/>
      <c r="BP4181" s="1"/>
      <c r="BQ4181" s="1"/>
      <c r="BR4181" s="1"/>
      <c r="BS4181" s="1"/>
      <c r="BT4181" s="1"/>
      <c r="BU4181" s="4"/>
      <c r="BV4181" s="1"/>
      <c r="BW4181" s="3"/>
      <c r="BX4181" s="4"/>
      <c r="BY4181" s="5"/>
      <c r="BZ4181" s="5"/>
      <c r="CA4181" s="5"/>
      <c r="CB4181" s="5"/>
      <c r="CC4181" s="5"/>
      <c r="CD4181" s="43"/>
    </row>
    <row r="4182" spans="1:82" x14ac:dyDescent="0.25">
      <c r="A4182" s="8"/>
      <c r="B4182" s="5"/>
      <c r="C4182" s="5"/>
      <c r="D4182" s="5"/>
      <c r="E4182" s="5"/>
      <c r="F4182" s="94" t="str">
        <f t="shared" si="659"/>
        <v/>
      </c>
      <c r="G4182" s="94" t="str">
        <f t="shared" si="660"/>
        <v/>
      </c>
      <c r="H4182" s="127" t="str">
        <f>IF(A4182&lt;&gt;"",IF(MID(C4182,1,1)="c",$AS$26,IF(MID(C4182,1,1)="r",$AS$41,IF(MID(C4182,1,1)="p",#REF!,#REF!))),"")</f>
        <v/>
      </c>
      <c r="I4182" s="92" t="str">
        <f t="shared" si="661"/>
        <v/>
      </c>
      <c r="J4182" s="92" t="str">
        <f t="shared" si="662"/>
        <v/>
      </c>
      <c r="K4182" s="92" t="str">
        <f t="shared" si="663"/>
        <v/>
      </c>
      <c r="L4182" s="92" t="str">
        <f t="shared" si="664"/>
        <v/>
      </c>
      <c r="M4182" s="95" t="str">
        <f>IF(A4182&lt;&gt;"",IF(MID(C4182,1,1)="c",SigmaEpsConcrete(I4182,$AN$30:$AN$33,$AR$30:$AR$33,$AS$26,$AS$27,$AS$28,$AQ$20,$AU$19),""),"")</f>
        <v/>
      </c>
      <c r="N4182" s="95" t="str">
        <f>IF(A4182&lt;&gt;"",IF(MID(C4182,1,1)="r",SigmaEpsReinf(J4182,$AS$42:$AS$43,$AS$41,$AS$39,$AS$40,$AQ$38),""),"")</f>
        <v/>
      </c>
      <c r="Q4182" s="92" t="str">
        <f t="shared" si="666"/>
        <v/>
      </c>
      <c r="R4182" s="92" t="str">
        <f t="shared" si="667"/>
        <v/>
      </c>
      <c r="U4182" s="5"/>
      <c r="V4182" s="5"/>
      <c r="W4182" s="94" t="str">
        <f t="shared" si="665"/>
        <v/>
      </c>
      <c r="X4182" s="94" t="str">
        <f t="shared" si="668"/>
        <v/>
      </c>
      <c r="Y4182" s="5"/>
      <c r="BK4182" s="8"/>
      <c r="BL4182" s="5"/>
      <c r="BM4182" s="5"/>
      <c r="BN4182" s="5"/>
      <c r="BO4182" s="5"/>
      <c r="BP4182" s="1"/>
      <c r="BQ4182" s="1"/>
      <c r="BR4182" s="1"/>
      <c r="BS4182" s="1"/>
      <c r="BT4182" s="1"/>
      <c r="BU4182" s="4"/>
      <c r="BV4182" s="1"/>
      <c r="BW4182" s="3"/>
      <c r="BX4182" s="4"/>
      <c r="BY4182" s="5"/>
      <c r="BZ4182" s="5"/>
      <c r="CA4182" s="5"/>
      <c r="CB4182" s="5"/>
      <c r="CC4182" s="5"/>
      <c r="CD4182" s="43"/>
    </row>
    <row r="4183" spans="1:82" x14ac:dyDescent="0.25">
      <c r="A4183" s="8"/>
      <c r="B4183" s="5"/>
      <c r="C4183" s="5"/>
      <c r="D4183" s="5"/>
      <c r="E4183" s="5"/>
      <c r="F4183" s="94" t="str">
        <f t="shared" si="659"/>
        <v/>
      </c>
      <c r="G4183" s="94" t="str">
        <f t="shared" si="660"/>
        <v/>
      </c>
      <c r="H4183" s="127" t="str">
        <f>IF(A4183&lt;&gt;"",IF(MID(C4183,1,1)="c",$AS$26,IF(MID(C4183,1,1)="r",$AS$41,IF(MID(C4183,1,1)="p",#REF!,#REF!))),"")</f>
        <v/>
      </c>
      <c r="I4183" s="92" t="str">
        <f t="shared" si="661"/>
        <v/>
      </c>
      <c r="J4183" s="92" t="str">
        <f t="shared" si="662"/>
        <v/>
      </c>
      <c r="K4183" s="92" t="str">
        <f t="shared" si="663"/>
        <v/>
      </c>
      <c r="L4183" s="92" t="str">
        <f t="shared" si="664"/>
        <v/>
      </c>
      <c r="M4183" s="95" t="str">
        <f>IF(A4183&lt;&gt;"",IF(MID(C4183,1,1)="c",SigmaEpsConcrete(I4183,$AN$30:$AN$33,$AR$30:$AR$33,$AS$26,$AS$27,$AS$28,$AQ$20,$AU$19),""),"")</f>
        <v/>
      </c>
      <c r="N4183" s="95" t="str">
        <f>IF(A4183&lt;&gt;"",IF(MID(C4183,1,1)="r",SigmaEpsReinf(J4183,$AS$42:$AS$43,$AS$41,$AS$39,$AS$40,$AQ$38),""),"")</f>
        <v/>
      </c>
      <c r="Q4183" s="92" t="str">
        <f t="shared" si="666"/>
        <v/>
      </c>
      <c r="R4183" s="92" t="str">
        <f t="shared" si="667"/>
        <v/>
      </c>
      <c r="U4183" s="5"/>
      <c r="V4183" s="5"/>
      <c r="W4183" s="94" t="str">
        <f t="shared" si="665"/>
        <v/>
      </c>
      <c r="X4183" s="94" t="str">
        <f t="shared" si="668"/>
        <v/>
      </c>
      <c r="Y4183" s="5"/>
      <c r="BK4183" s="8"/>
      <c r="BL4183" s="5"/>
      <c r="BM4183" s="5"/>
      <c r="BN4183" s="5"/>
      <c r="BO4183" s="5"/>
      <c r="BP4183" s="1"/>
      <c r="BQ4183" s="1"/>
      <c r="BR4183" s="1"/>
      <c r="BS4183" s="1"/>
      <c r="BT4183" s="1"/>
      <c r="BU4183" s="4"/>
      <c r="BV4183" s="1"/>
      <c r="BW4183" s="3"/>
      <c r="BX4183" s="4"/>
      <c r="BY4183" s="5"/>
      <c r="BZ4183" s="5"/>
      <c r="CA4183" s="5"/>
      <c r="CB4183" s="5"/>
      <c r="CC4183" s="5"/>
      <c r="CD4183" s="43"/>
    </row>
    <row r="4184" spans="1:82" x14ac:dyDescent="0.25">
      <c r="A4184" s="8"/>
      <c r="B4184" s="5"/>
      <c r="C4184" s="5"/>
      <c r="D4184" s="5"/>
      <c r="E4184" s="5"/>
      <c r="F4184" s="94" t="str">
        <f t="shared" si="659"/>
        <v/>
      </c>
      <c r="G4184" s="94" t="str">
        <f t="shared" si="660"/>
        <v/>
      </c>
      <c r="H4184" s="127" t="str">
        <f>IF(A4184&lt;&gt;"",IF(MID(C4184,1,1)="c",$AS$26,IF(MID(C4184,1,1)="r",$AS$41,IF(MID(C4184,1,1)="p",#REF!,#REF!))),"")</f>
        <v/>
      </c>
      <c r="I4184" s="92" t="str">
        <f t="shared" si="661"/>
        <v/>
      </c>
      <c r="J4184" s="92" t="str">
        <f t="shared" si="662"/>
        <v/>
      </c>
      <c r="K4184" s="92" t="str">
        <f t="shared" si="663"/>
        <v/>
      </c>
      <c r="L4184" s="92" t="str">
        <f t="shared" si="664"/>
        <v/>
      </c>
      <c r="M4184" s="95" t="str">
        <f>IF(A4184&lt;&gt;"",IF(MID(C4184,1,1)="c",SigmaEpsConcrete(I4184,$AN$30:$AN$33,$AR$30:$AR$33,$AS$26,$AS$27,$AS$28,$AQ$20,$AU$19),""),"")</f>
        <v/>
      </c>
      <c r="N4184" s="95" t="str">
        <f>IF(A4184&lt;&gt;"",IF(MID(C4184,1,1)="r",SigmaEpsReinf(J4184,$AS$42:$AS$43,$AS$41,$AS$39,$AS$40,$AQ$38),""),"")</f>
        <v/>
      </c>
      <c r="Q4184" s="92" t="str">
        <f t="shared" si="666"/>
        <v/>
      </c>
      <c r="R4184" s="92" t="str">
        <f t="shared" si="667"/>
        <v/>
      </c>
      <c r="U4184" s="5"/>
      <c r="V4184" s="5"/>
      <c r="W4184" s="94" t="str">
        <f t="shared" si="665"/>
        <v/>
      </c>
      <c r="X4184" s="94" t="str">
        <f t="shared" si="668"/>
        <v/>
      </c>
      <c r="Y4184" s="5"/>
      <c r="BK4184" s="8"/>
      <c r="BL4184" s="5"/>
      <c r="BM4184" s="5"/>
      <c r="BN4184" s="5"/>
      <c r="BO4184" s="5"/>
      <c r="BP4184" s="1"/>
      <c r="BQ4184" s="1"/>
      <c r="BR4184" s="1"/>
      <c r="BS4184" s="1"/>
      <c r="BT4184" s="1"/>
      <c r="BU4184" s="4"/>
      <c r="BV4184" s="1"/>
      <c r="BW4184" s="3"/>
      <c r="BX4184" s="4"/>
      <c r="BY4184" s="5"/>
      <c r="BZ4184" s="5"/>
      <c r="CA4184" s="5"/>
      <c r="CB4184" s="5"/>
      <c r="CC4184" s="5"/>
      <c r="CD4184" s="43"/>
    </row>
    <row r="4185" spans="1:82" x14ac:dyDescent="0.25">
      <c r="A4185" s="8"/>
      <c r="B4185" s="5"/>
      <c r="C4185" s="5"/>
      <c r="D4185" s="5"/>
      <c r="E4185" s="5"/>
      <c r="F4185" s="94" t="str">
        <f t="shared" si="659"/>
        <v/>
      </c>
      <c r="G4185" s="94" t="str">
        <f t="shared" si="660"/>
        <v/>
      </c>
      <c r="H4185" s="127" t="str">
        <f>IF(A4185&lt;&gt;"",IF(MID(C4185,1,1)="c",$AS$26,IF(MID(C4185,1,1)="r",$AS$41,IF(MID(C4185,1,1)="p",#REF!,#REF!))),"")</f>
        <v/>
      </c>
      <c r="I4185" s="92" t="str">
        <f t="shared" si="661"/>
        <v/>
      </c>
      <c r="J4185" s="92" t="str">
        <f t="shared" si="662"/>
        <v/>
      </c>
      <c r="K4185" s="92" t="str">
        <f t="shared" si="663"/>
        <v/>
      </c>
      <c r="L4185" s="92" t="str">
        <f t="shared" si="664"/>
        <v/>
      </c>
      <c r="M4185" s="95" t="str">
        <f>IF(A4185&lt;&gt;"",IF(MID(C4185,1,1)="c",SigmaEpsConcrete(I4185,$AN$30:$AN$33,$AR$30:$AR$33,$AS$26,$AS$27,$AS$28,$AQ$20,$AU$19),""),"")</f>
        <v/>
      </c>
      <c r="N4185" s="95" t="str">
        <f>IF(A4185&lt;&gt;"",IF(MID(C4185,1,1)="r",SigmaEpsReinf(J4185,$AS$42:$AS$43,$AS$41,$AS$39,$AS$40,$AQ$38),""),"")</f>
        <v/>
      </c>
      <c r="Q4185" s="92" t="str">
        <f t="shared" si="666"/>
        <v/>
      </c>
      <c r="R4185" s="92" t="str">
        <f t="shared" si="667"/>
        <v/>
      </c>
      <c r="U4185" s="5"/>
      <c r="V4185" s="5"/>
      <c r="W4185" s="94" t="str">
        <f t="shared" si="665"/>
        <v/>
      </c>
      <c r="X4185" s="94" t="str">
        <f t="shared" si="668"/>
        <v/>
      </c>
      <c r="Y4185" s="5"/>
      <c r="BK4185" s="8"/>
      <c r="BL4185" s="5"/>
      <c r="BM4185" s="5"/>
      <c r="BN4185" s="5"/>
      <c r="BO4185" s="5"/>
      <c r="BP4185" s="1"/>
      <c r="BQ4185" s="1"/>
      <c r="BR4185" s="1"/>
      <c r="BS4185" s="1"/>
      <c r="BT4185" s="1"/>
      <c r="BU4185" s="4"/>
      <c r="BV4185" s="1"/>
      <c r="BW4185" s="3"/>
      <c r="BX4185" s="4"/>
      <c r="BY4185" s="5"/>
      <c r="BZ4185" s="5"/>
      <c r="CA4185" s="5"/>
      <c r="CB4185" s="5"/>
      <c r="CC4185" s="5"/>
      <c r="CD4185" s="43"/>
    </row>
    <row r="4186" spans="1:82" x14ac:dyDescent="0.25">
      <c r="A4186" s="8"/>
      <c r="B4186" s="5"/>
      <c r="C4186" s="5"/>
      <c r="D4186" s="5"/>
      <c r="E4186" s="5"/>
      <c r="F4186" s="94" t="str">
        <f t="shared" si="659"/>
        <v/>
      </c>
      <c r="G4186" s="94" t="str">
        <f t="shared" si="660"/>
        <v/>
      </c>
      <c r="H4186" s="127" t="str">
        <f>IF(A4186&lt;&gt;"",IF(MID(C4186,1,1)="c",$AS$26,IF(MID(C4186,1,1)="r",$AS$41,IF(MID(C4186,1,1)="p",#REF!,#REF!))),"")</f>
        <v/>
      </c>
      <c r="I4186" s="92" t="str">
        <f t="shared" si="661"/>
        <v/>
      </c>
      <c r="J4186" s="92" t="str">
        <f t="shared" si="662"/>
        <v/>
      </c>
      <c r="K4186" s="92" t="str">
        <f t="shared" si="663"/>
        <v/>
      </c>
      <c r="L4186" s="92" t="str">
        <f t="shared" si="664"/>
        <v/>
      </c>
      <c r="M4186" s="95" t="str">
        <f>IF(A4186&lt;&gt;"",IF(MID(C4186,1,1)="c",SigmaEpsConcrete(I4186,$AN$30:$AN$33,$AR$30:$AR$33,$AS$26,$AS$27,$AS$28,$AQ$20,$AU$19),""),"")</f>
        <v/>
      </c>
      <c r="N4186" s="95" t="str">
        <f>IF(A4186&lt;&gt;"",IF(MID(C4186,1,1)="r",SigmaEpsReinf(J4186,$AS$42:$AS$43,$AS$41,$AS$39,$AS$40,$AQ$38),""),"")</f>
        <v/>
      </c>
      <c r="Q4186" s="92" t="str">
        <f t="shared" si="666"/>
        <v/>
      </c>
      <c r="R4186" s="92" t="str">
        <f t="shared" si="667"/>
        <v/>
      </c>
      <c r="U4186" s="5"/>
      <c r="V4186" s="5"/>
      <c r="W4186" s="94" t="str">
        <f t="shared" si="665"/>
        <v/>
      </c>
      <c r="X4186" s="94" t="str">
        <f t="shared" si="668"/>
        <v/>
      </c>
      <c r="Y4186" s="5"/>
      <c r="BK4186" s="8"/>
      <c r="BL4186" s="5"/>
      <c r="BM4186" s="5"/>
      <c r="BN4186" s="5"/>
      <c r="BO4186" s="5"/>
      <c r="BP4186" s="1"/>
      <c r="BQ4186" s="1"/>
      <c r="BR4186" s="1"/>
      <c r="BS4186" s="1"/>
      <c r="BT4186" s="1"/>
      <c r="BU4186" s="4"/>
      <c r="BV4186" s="1"/>
      <c r="BW4186" s="3"/>
      <c r="BX4186" s="4"/>
      <c r="BY4186" s="5"/>
      <c r="BZ4186" s="5"/>
      <c r="CA4186" s="5"/>
      <c r="CB4186" s="5"/>
      <c r="CC4186" s="5"/>
      <c r="CD4186" s="43"/>
    </row>
    <row r="4187" spans="1:82" x14ac:dyDescent="0.25">
      <c r="A4187" s="8"/>
      <c r="B4187" s="5"/>
      <c r="C4187" s="5"/>
      <c r="D4187" s="5"/>
      <c r="E4187" s="5"/>
      <c r="F4187" s="94" t="str">
        <f t="shared" si="659"/>
        <v/>
      </c>
      <c r="G4187" s="94" t="str">
        <f t="shared" si="660"/>
        <v/>
      </c>
      <c r="H4187" s="127" t="str">
        <f>IF(A4187&lt;&gt;"",IF(MID(C4187,1,1)="c",$AS$26,IF(MID(C4187,1,1)="r",$AS$41,IF(MID(C4187,1,1)="p",#REF!,#REF!))),"")</f>
        <v/>
      </c>
      <c r="I4187" s="92" t="str">
        <f t="shared" si="661"/>
        <v/>
      </c>
      <c r="J4187" s="92" t="str">
        <f t="shared" si="662"/>
        <v/>
      </c>
      <c r="K4187" s="92" t="str">
        <f t="shared" si="663"/>
        <v/>
      </c>
      <c r="L4187" s="92" t="str">
        <f t="shared" si="664"/>
        <v/>
      </c>
      <c r="M4187" s="95" t="str">
        <f>IF(A4187&lt;&gt;"",IF(MID(C4187,1,1)="c",SigmaEpsConcrete(I4187,$AN$30:$AN$33,$AR$30:$AR$33,$AS$26,$AS$27,$AS$28,$AQ$20,$AU$19),""),"")</f>
        <v/>
      </c>
      <c r="N4187" s="95" t="str">
        <f>IF(A4187&lt;&gt;"",IF(MID(C4187,1,1)="r",SigmaEpsReinf(J4187,$AS$42:$AS$43,$AS$41,$AS$39,$AS$40,$AQ$38),""),"")</f>
        <v/>
      </c>
      <c r="Q4187" s="92" t="str">
        <f t="shared" si="666"/>
        <v/>
      </c>
      <c r="R4187" s="92" t="str">
        <f t="shared" si="667"/>
        <v/>
      </c>
      <c r="U4187" s="5"/>
      <c r="V4187" s="5"/>
      <c r="W4187" s="94" t="str">
        <f t="shared" si="665"/>
        <v/>
      </c>
      <c r="X4187" s="94" t="str">
        <f t="shared" si="668"/>
        <v/>
      </c>
      <c r="Y4187" s="5"/>
      <c r="BK4187" s="8"/>
      <c r="BL4187" s="5"/>
      <c r="BM4187" s="5"/>
      <c r="BN4187" s="5"/>
      <c r="BO4187" s="5"/>
      <c r="BP4187" s="1"/>
      <c r="BQ4187" s="1"/>
      <c r="BR4187" s="1"/>
      <c r="BS4187" s="1"/>
      <c r="BT4187" s="1"/>
      <c r="BU4187" s="4"/>
      <c r="BV4187" s="1"/>
      <c r="BW4187" s="3"/>
      <c r="BX4187" s="4"/>
      <c r="BY4187" s="5"/>
      <c r="BZ4187" s="5"/>
      <c r="CA4187" s="5"/>
      <c r="CB4187" s="5"/>
      <c r="CC4187" s="5"/>
      <c r="CD4187" s="43"/>
    </row>
    <row r="4188" spans="1:82" x14ac:dyDescent="0.25">
      <c r="A4188" s="8"/>
      <c r="B4188" s="5"/>
      <c r="C4188" s="5"/>
      <c r="D4188" s="5"/>
      <c r="E4188" s="5"/>
      <c r="F4188" s="94" t="str">
        <f t="shared" si="659"/>
        <v/>
      </c>
      <c r="G4188" s="94" t="str">
        <f t="shared" si="660"/>
        <v/>
      </c>
      <c r="H4188" s="127" t="str">
        <f>IF(A4188&lt;&gt;"",IF(MID(C4188,1,1)="c",$AS$26,IF(MID(C4188,1,1)="r",$AS$41,IF(MID(C4188,1,1)="p",#REF!,#REF!))),"")</f>
        <v/>
      </c>
      <c r="I4188" s="92" t="str">
        <f t="shared" si="661"/>
        <v/>
      </c>
      <c r="J4188" s="92" t="str">
        <f t="shared" si="662"/>
        <v/>
      </c>
      <c r="K4188" s="92" t="str">
        <f t="shared" si="663"/>
        <v/>
      </c>
      <c r="L4188" s="92" t="str">
        <f t="shared" si="664"/>
        <v/>
      </c>
      <c r="M4188" s="95" t="str">
        <f>IF(A4188&lt;&gt;"",IF(MID(C4188,1,1)="c",SigmaEpsConcrete(I4188,$AN$30:$AN$33,$AR$30:$AR$33,$AS$26,$AS$27,$AS$28,$AQ$20,$AU$19),""),"")</f>
        <v/>
      </c>
      <c r="N4188" s="95" t="str">
        <f>IF(A4188&lt;&gt;"",IF(MID(C4188,1,1)="r",SigmaEpsReinf(J4188,$AS$42:$AS$43,$AS$41,$AS$39,$AS$40,$AQ$38),""),"")</f>
        <v/>
      </c>
      <c r="Q4188" s="92" t="str">
        <f t="shared" si="666"/>
        <v/>
      </c>
      <c r="R4188" s="92" t="str">
        <f t="shared" si="667"/>
        <v/>
      </c>
      <c r="U4188" s="5"/>
      <c r="V4188" s="5"/>
      <c r="W4188" s="94" t="str">
        <f t="shared" si="665"/>
        <v/>
      </c>
      <c r="X4188" s="94" t="str">
        <f t="shared" si="668"/>
        <v/>
      </c>
      <c r="Y4188" s="5"/>
      <c r="BK4188" s="8"/>
      <c r="BL4188" s="5"/>
      <c r="BM4188" s="5"/>
      <c r="BN4188" s="5"/>
      <c r="BO4188" s="5"/>
      <c r="BP4188" s="1"/>
      <c r="BQ4188" s="1"/>
      <c r="BR4188" s="1"/>
      <c r="BS4188" s="1"/>
      <c r="BT4188" s="1"/>
      <c r="BU4188" s="4"/>
      <c r="BV4188" s="1"/>
      <c r="BW4188" s="3"/>
      <c r="BX4188" s="4"/>
      <c r="BY4188" s="5"/>
      <c r="BZ4188" s="5"/>
      <c r="CA4188" s="5"/>
      <c r="CB4188" s="5"/>
      <c r="CC4188" s="5"/>
      <c r="CD4188" s="43"/>
    </row>
    <row r="4189" spans="1:82" x14ac:dyDescent="0.25">
      <c r="A4189" s="8"/>
      <c r="B4189" s="5"/>
      <c r="C4189" s="5"/>
      <c r="D4189" s="5"/>
      <c r="E4189" s="5"/>
      <c r="F4189" s="94" t="str">
        <f t="shared" si="659"/>
        <v/>
      </c>
      <c r="G4189" s="94" t="str">
        <f t="shared" si="660"/>
        <v/>
      </c>
      <c r="H4189" s="127" t="str">
        <f>IF(A4189&lt;&gt;"",IF(MID(C4189,1,1)="c",$AS$26,IF(MID(C4189,1,1)="r",$AS$41,IF(MID(C4189,1,1)="p",#REF!,#REF!))),"")</f>
        <v/>
      </c>
      <c r="I4189" s="92" t="str">
        <f t="shared" si="661"/>
        <v/>
      </c>
      <c r="J4189" s="92" t="str">
        <f t="shared" si="662"/>
        <v/>
      </c>
      <c r="K4189" s="92" t="str">
        <f t="shared" si="663"/>
        <v/>
      </c>
      <c r="L4189" s="92" t="str">
        <f t="shared" si="664"/>
        <v/>
      </c>
      <c r="M4189" s="95" t="str">
        <f>IF(A4189&lt;&gt;"",IF(MID(C4189,1,1)="c",SigmaEpsConcrete(I4189,$AN$30:$AN$33,$AR$30:$AR$33,$AS$26,$AS$27,$AS$28,$AQ$20,$AU$19),""),"")</f>
        <v/>
      </c>
      <c r="N4189" s="95" t="str">
        <f>IF(A4189&lt;&gt;"",IF(MID(C4189,1,1)="r",SigmaEpsReinf(J4189,$AS$42:$AS$43,$AS$41,$AS$39,$AS$40,$AQ$38),""),"")</f>
        <v/>
      </c>
      <c r="Q4189" s="92" t="str">
        <f t="shared" si="666"/>
        <v/>
      </c>
      <c r="R4189" s="92" t="str">
        <f t="shared" si="667"/>
        <v/>
      </c>
      <c r="U4189" s="5"/>
      <c r="V4189" s="5"/>
      <c r="W4189" s="94" t="str">
        <f t="shared" si="665"/>
        <v/>
      </c>
      <c r="X4189" s="94" t="str">
        <f t="shared" si="668"/>
        <v/>
      </c>
      <c r="Y4189" s="5"/>
      <c r="BK4189" s="8"/>
      <c r="BL4189" s="5"/>
      <c r="BM4189" s="5"/>
      <c r="BN4189" s="5"/>
      <c r="BO4189" s="5"/>
      <c r="BP4189" s="1"/>
      <c r="BQ4189" s="1"/>
      <c r="BR4189" s="1"/>
      <c r="BS4189" s="1"/>
      <c r="BT4189" s="1"/>
      <c r="BU4189" s="4"/>
      <c r="BV4189" s="1"/>
      <c r="BW4189" s="3"/>
      <c r="BX4189" s="4"/>
      <c r="BY4189" s="5"/>
      <c r="BZ4189" s="5"/>
      <c r="CA4189" s="5"/>
      <c r="CB4189" s="5"/>
      <c r="CC4189" s="5"/>
      <c r="CD4189" s="43"/>
    </row>
    <row r="4190" spans="1:82" x14ac:dyDescent="0.25">
      <c r="A4190" s="8"/>
      <c r="B4190" s="5"/>
      <c r="C4190" s="5"/>
      <c r="D4190" s="5"/>
      <c r="E4190" s="5"/>
      <c r="F4190" s="94" t="str">
        <f t="shared" si="659"/>
        <v/>
      </c>
      <c r="G4190" s="94" t="str">
        <f t="shared" si="660"/>
        <v/>
      </c>
      <c r="H4190" s="127" t="str">
        <f>IF(A4190&lt;&gt;"",IF(MID(C4190,1,1)="c",$AS$26,IF(MID(C4190,1,1)="r",$AS$41,IF(MID(C4190,1,1)="p",#REF!,#REF!))),"")</f>
        <v/>
      </c>
      <c r="I4190" s="92" t="str">
        <f t="shared" si="661"/>
        <v/>
      </c>
      <c r="J4190" s="92" t="str">
        <f t="shared" si="662"/>
        <v/>
      </c>
      <c r="K4190" s="92" t="str">
        <f t="shared" si="663"/>
        <v/>
      </c>
      <c r="L4190" s="92" t="str">
        <f t="shared" si="664"/>
        <v/>
      </c>
      <c r="M4190" s="95" t="str">
        <f>IF(A4190&lt;&gt;"",IF(MID(C4190,1,1)="c",SigmaEpsConcrete(I4190,$AN$30:$AN$33,$AR$30:$AR$33,$AS$26,$AS$27,$AS$28,$AQ$20,$AU$19),""),"")</f>
        <v/>
      </c>
      <c r="N4190" s="95" t="str">
        <f>IF(A4190&lt;&gt;"",IF(MID(C4190,1,1)="r",SigmaEpsReinf(J4190,$AS$42:$AS$43,$AS$41,$AS$39,$AS$40,$AQ$38),""),"")</f>
        <v/>
      </c>
      <c r="Q4190" s="92" t="str">
        <f t="shared" si="666"/>
        <v/>
      </c>
      <c r="R4190" s="92" t="str">
        <f t="shared" si="667"/>
        <v/>
      </c>
      <c r="U4190" s="5"/>
      <c r="V4190" s="5"/>
      <c r="W4190" s="94" t="str">
        <f t="shared" si="665"/>
        <v/>
      </c>
      <c r="X4190" s="94" t="str">
        <f t="shared" si="668"/>
        <v/>
      </c>
      <c r="Y4190" s="5"/>
      <c r="BK4190" s="8"/>
      <c r="BL4190" s="5"/>
      <c r="BM4190" s="5"/>
      <c r="BN4190" s="5"/>
      <c r="BO4190" s="5"/>
      <c r="BP4190" s="1"/>
      <c r="BQ4190" s="1"/>
      <c r="BR4190" s="1"/>
      <c r="BS4190" s="1"/>
      <c r="BT4190" s="1"/>
      <c r="BU4190" s="4"/>
      <c r="BV4190" s="1"/>
      <c r="BW4190" s="3"/>
      <c r="BX4190" s="4"/>
      <c r="BY4190" s="5"/>
      <c r="BZ4190" s="5"/>
      <c r="CA4190" s="5"/>
      <c r="CB4190" s="5"/>
      <c r="CC4190" s="5"/>
      <c r="CD4190" s="43"/>
    </row>
    <row r="4191" spans="1:82" x14ac:dyDescent="0.25">
      <c r="A4191" s="8"/>
      <c r="B4191" s="5"/>
      <c r="C4191" s="5"/>
      <c r="D4191" s="5"/>
      <c r="E4191" s="5"/>
      <c r="F4191" s="94" t="str">
        <f t="shared" si="659"/>
        <v/>
      </c>
      <c r="G4191" s="94" t="str">
        <f t="shared" si="660"/>
        <v/>
      </c>
      <c r="H4191" s="127" t="str">
        <f>IF(A4191&lt;&gt;"",IF(MID(C4191,1,1)="c",$AS$26,IF(MID(C4191,1,1)="r",$AS$41,IF(MID(C4191,1,1)="p",#REF!,#REF!))),"")</f>
        <v/>
      </c>
      <c r="I4191" s="92" t="str">
        <f t="shared" si="661"/>
        <v/>
      </c>
      <c r="J4191" s="92" t="str">
        <f t="shared" si="662"/>
        <v/>
      </c>
      <c r="K4191" s="92" t="str">
        <f t="shared" si="663"/>
        <v/>
      </c>
      <c r="L4191" s="92" t="str">
        <f t="shared" si="664"/>
        <v/>
      </c>
      <c r="M4191" s="95" t="str">
        <f>IF(A4191&lt;&gt;"",IF(MID(C4191,1,1)="c",SigmaEpsConcrete(I4191,$AN$30:$AN$33,$AR$30:$AR$33,$AS$26,$AS$27,$AS$28,$AQ$20,$AU$19),""),"")</f>
        <v/>
      </c>
      <c r="N4191" s="95" t="str">
        <f>IF(A4191&lt;&gt;"",IF(MID(C4191,1,1)="r",SigmaEpsReinf(J4191,$AS$42:$AS$43,$AS$41,$AS$39,$AS$40,$AQ$38),""),"")</f>
        <v/>
      </c>
      <c r="Q4191" s="92" t="str">
        <f t="shared" si="666"/>
        <v/>
      </c>
      <c r="R4191" s="92" t="str">
        <f t="shared" si="667"/>
        <v/>
      </c>
      <c r="U4191" s="5"/>
      <c r="V4191" s="5"/>
      <c r="W4191" s="94" t="str">
        <f t="shared" si="665"/>
        <v/>
      </c>
      <c r="X4191" s="94" t="str">
        <f t="shared" si="668"/>
        <v/>
      </c>
      <c r="Y4191" s="5"/>
      <c r="BK4191" s="8"/>
      <c r="BL4191" s="5"/>
      <c r="BM4191" s="5"/>
      <c r="BN4191" s="5"/>
      <c r="BO4191" s="5"/>
      <c r="BP4191" s="1"/>
      <c r="BQ4191" s="1"/>
      <c r="BR4191" s="1"/>
      <c r="BS4191" s="1"/>
      <c r="BT4191" s="1"/>
      <c r="BU4191" s="4"/>
      <c r="BV4191" s="1"/>
      <c r="BW4191" s="3"/>
      <c r="BX4191" s="4"/>
      <c r="BY4191" s="5"/>
      <c r="BZ4191" s="5"/>
      <c r="CA4191" s="5"/>
      <c r="CB4191" s="5"/>
      <c r="CC4191" s="5"/>
      <c r="CD4191" s="43"/>
    </row>
    <row r="4192" spans="1:82" x14ac:dyDescent="0.25">
      <c r="A4192" s="8"/>
      <c r="B4192" s="5"/>
      <c r="C4192" s="5"/>
      <c r="D4192" s="5"/>
      <c r="E4192" s="5"/>
      <c r="F4192" s="94" t="str">
        <f t="shared" si="659"/>
        <v/>
      </c>
      <c r="G4192" s="94" t="str">
        <f t="shared" si="660"/>
        <v/>
      </c>
      <c r="H4192" s="127" t="str">
        <f>IF(A4192&lt;&gt;"",IF(MID(C4192,1,1)="c",$AS$26,IF(MID(C4192,1,1)="r",$AS$41,IF(MID(C4192,1,1)="p",#REF!,#REF!))),"")</f>
        <v/>
      </c>
      <c r="I4192" s="92" t="str">
        <f t="shared" si="661"/>
        <v/>
      </c>
      <c r="J4192" s="92" t="str">
        <f t="shared" si="662"/>
        <v/>
      </c>
      <c r="K4192" s="92" t="str">
        <f t="shared" si="663"/>
        <v/>
      </c>
      <c r="L4192" s="92" t="str">
        <f t="shared" si="664"/>
        <v/>
      </c>
      <c r="M4192" s="95" t="str">
        <f>IF(A4192&lt;&gt;"",IF(MID(C4192,1,1)="c",SigmaEpsConcrete(I4192,$AN$30:$AN$33,$AR$30:$AR$33,$AS$26,$AS$27,$AS$28,$AQ$20,$AU$19),""),"")</f>
        <v/>
      </c>
      <c r="N4192" s="95" t="str">
        <f>IF(A4192&lt;&gt;"",IF(MID(C4192,1,1)="r",SigmaEpsReinf(J4192,$AS$42:$AS$43,$AS$41,$AS$39,$AS$40,$AQ$38),""),"")</f>
        <v/>
      </c>
      <c r="Q4192" s="92" t="str">
        <f t="shared" si="666"/>
        <v/>
      </c>
      <c r="R4192" s="92" t="str">
        <f t="shared" si="667"/>
        <v/>
      </c>
      <c r="U4192" s="5"/>
      <c r="V4192" s="5"/>
      <c r="W4192" s="94" t="str">
        <f t="shared" si="665"/>
        <v/>
      </c>
      <c r="X4192" s="94" t="str">
        <f t="shared" si="668"/>
        <v/>
      </c>
      <c r="Y4192" s="5"/>
      <c r="BK4192" s="8"/>
      <c r="BL4192" s="5"/>
      <c r="BM4192" s="5"/>
      <c r="BN4192" s="5"/>
      <c r="BO4192" s="5"/>
      <c r="BP4192" s="1"/>
      <c r="BQ4192" s="1"/>
      <c r="BR4192" s="1"/>
      <c r="BS4192" s="1"/>
      <c r="BT4192" s="1"/>
      <c r="BU4192" s="4"/>
      <c r="BV4192" s="1"/>
      <c r="BW4192" s="3"/>
      <c r="BX4192" s="4"/>
      <c r="BY4192" s="5"/>
      <c r="BZ4192" s="5"/>
      <c r="CA4192" s="5"/>
      <c r="CB4192" s="5"/>
      <c r="CC4192" s="5"/>
      <c r="CD4192" s="43"/>
    </row>
    <row r="4193" spans="1:82" x14ac:dyDescent="0.25">
      <c r="A4193" s="8"/>
      <c r="B4193" s="5"/>
      <c r="C4193" s="5"/>
      <c r="D4193" s="5"/>
      <c r="E4193" s="5"/>
      <c r="F4193" s="94" t="str">
        <f t="shared" si="659"/>
        <v/>
      </c>
      <c r="G4193" s="94" t="str">
        <f t="shared" si="660"/>
        <v/>
      </c>
      <c r="H4193" s="127" t="str">
        <f>IF(A4193&lt;&gt;"",IF(MID(C4193,1,1)="c",$AS$26,IF(MID(C4193,1,1)="r",$AS$41,IF(MID(C4193,1,1)="p",#REF!,#REF!))),"")</f>
        <v/>
      </c>
      <c r="I4193" s="92" t="str">
        <f t="shared" si="661"/>
        <v/>
      </c>
      <c r="J4193" s="92" t="str">
        <f t="shared" si="662"/>
        <v/>
      </c>
      <c r="K4193" s="92" t="str">
        <f t="shared" si="663"/>
        <v/>
      </c>
      <c r="L4193" s="92" t="str">
        <f t="shared" si="664"/>
        <v/>
      </c>
      <c r="M4193" s="95" t="str">
        <f>IF(A4193&lt;&gt;"",IF(MID(C4193,1,1)="c",SigmaEpsConcrete(I4193,$AN$30:$AN$33,$AR$30:$AR$33,$AS$26,$AS$27,$AS$28,$AQ$20,$AU$19),""),"")</f>
        <v/>
      </c>
      <c r="N4193" s="95" t="str">
        <f>IF(A4193&lt;&gt;"",IF(MID(C4193,1,1)="r",SigmaEpsReinf(J4193,$AS$42:$AS$43,$AS$41,$AS$39,$AS$40,$AQ$38),""),"")</f>
        <v/>
      </c>
      <c r="Q4193" s="92" t="str">
        <f t="shared" si="666"/>
        <v/>
      </c>
      <c r="R4193" s="92" t="str">
        <f t="shared" si="667"/>
        <v/>
      </c>
      <c r="U4193" s="5"/>
      <c r="V4193" s="5"/>
      <c r="W4193" s="94" t="str">
        <f t="shared" si="665"/>
        <v/>
      </c>
      <c r="X4193" s="94" t="str">
        <f t="shared" si="668"/>
        <v/>
      </c>
      <c r="Y4193" s="5"/>
      <c r="BK4193" s="8"/>
      <c r="BL4193" s="5"/>
      <c r="BM4193" s="5"/>
      <c r="BN4193" s="5"/>
      <c r="BO4193" s="5"/>
      <c r="BP4193" s="1"/>
      <c r="BQ4193" s="1"/>
      <c r="BR4193" s="1"/>
      <c r="BS4193" s="1"/>
      <c r="BT4193" s="1"/>
      <c r="BU4193" s="4"/>
      <c r="BV4193" s="1"/>
      <c r="BW4193" s="3"/>
      <c r="BX4193" s="4"/>
      <c r="BY4193" s="5"/>
      <c r="BZ4193" s="5"/>
      <c r="CA4193" s="5"/>
      <c r="CB4193" s="5"/>
      <c r="CC4193" s="5"/>
      <c r="CD4193" s="43"/>
    </row>
    <row r="4194" spans="1:82" x14ac:dyDescent="0.25">
      <c r="A4194" s="8"/>
      <c r="B4194" s="5"/>
      <c r="C4194" s="5"/>
      <c r="D4194" s="5"/>
      <c r="E4194" s="5"/>
      <c r="F4194" s="94" t="str">
        <f t="shared" si="659"/>
        <v/>
      </c>
      <c r="G4194" s="94" t="str">
        <f t="shared" si="660"/>
        <v/>
      </c>
      <c r="H4194" s="127" t="str">
        <f>IF(A4194&lt;&gt;"",IF(MID(C4194,1,1)="c",$AS$26,IF(MID(C4194,1,1)="r",$AS$41,IF(MID(C4194,1,1)="p",#REF!,#REF!))),"")</f>
        <v/>
      </c>
      <c r="I4194" s="92" t="str">
        <f t="shared" si="661"/>
        <v/>
      </c>
      <c r="J4194" s="92" t="str">
        <f t="shared" si="662"/>
        <v/>
      </c>
      <c r="K4194" s="92" t="str">
        <f t="shared" si="663"/>
        <v/>
      </c>
      <c r="L4194" s="92" t="str">
        <f t="shared" si="664"/>
        <v/>
      </c>
      <c r="M4194" s="95" t="str">
        <f>IF(A4194&lt;&gt;"",IF(MID(C4194,1,1)="c",SigmaEpsConcrete(I4194,$AN$30:$AN$33,$AR$30:$AR$33,$AS$26,$AS$27,$AS$28,$AQ$20,$AU$19),""),"")</f>
        <v/>
      </c>
      <c r="N4194" s="95" t="str">
        <f>IF(A4194&lt;&gt;"",IF(MID(C4194,1,1)="r",SigmaEpsReinf(J4194,$AS$42:$AS$43,$AS$41,$AS$39,$AS$40,$AQ$38),""),"")</f>
        <v/>
      </c>
      <c r="Q4194" s="92" t="str">
        <f t="shared" si="666"/>
        <v/>
      </c>
      <c r="R4194" s="92" t="str">
        <f t="shared" si="667"/>
        <v/>
      </c>
      <c r="U4194" s="5"/>
      <c r="V4194" s="5"/>
      <c r="W4194" s="94" t="str">
        <f t="shared" si="665"/>
        <v/>
      </c>
      <c r="X4194" s="94" t="str">
        <f t="shared" si="668"/>
        <v/>
      </c>
      <c r="Y4194" s="5"/>
      <c r="BK4194" s="8"/>
      <c r="BL4194" s="5"/>
      <c r="BM4194" s="5"/>
      <c r="BN4194" s="5"/>
      <c r="BO4194" s="5"/>
      <c r="BP4194" s="1"/>
      <c r="BQ4194" s="1"/>
      <c r="BR4194" s="1"/>
      <c r="BS4194" s="1"/>
      <c r="BT4194" s="1"/>
      <c r="BU4194" s="4"/>
      <c r="BV4194" s="1"/>
      <c r="BW4194" s="3"/>
      <c r="BX4194" s="4"/>
      <c r="BY4194" s="5"/>
      <c r="BZ4194" s="5"/>
      <c r="CA4194" s="5"/>
      <c r="CB4194" s="5"/>
      <c r="CC4194" s="5"/>
      <c r="CD4194" s="43"/>
    </row>
    <row r="4195" spans="1:82" x14ac:dyDescent="0.25">
      <c r="A4195" s="8"/>
      <c r="B4195" s="5"/>
      <c r="C4195" s="5"/>
      <c r="D4195" s="5"/>
      <c r="E4195" s="5"/>
      <c r="F4195" s="94" t="str">
        <f t="shared" si="659"/>
        <v/>
      </c>
      <c r="G4195" s="94" t="str">
        <f t="shared" si="660"/>
        <v/>
      </c>
      <c r="H4195" s="127" t="str">
        <f>IF(A4195&lt;&gt;"",IF(MID(C4195,1,1)="c",$AS$26,IF(MID(C4195,1,1)="r",$AS$41,IF(MID(C4195,1,1)="p",#REF!,#REF!))),"")</f>
        <v/>
      </c>
      <c r="I4195" s="92" t="str">
        <f t="shared" si="661"/>
        <v/>
      </c>
      <c r="J4195" s="92" t="str">
        <f t="shared" si="662"/>
        <v/>
      </c>
      <c r="K4195" s="92" t="str">
        <f t="shared" si="663"/>
        <v/>
      </c>
      <c r="L4195" s="92" t="str">
        <f t="shared" si="664"/>
        <v/>
      </c>
      <c r="M4195" s="95" t="str">
        <f>IF(A4195&lt;&gt;"",IF(MID(C4195,1,1)="c",SigmaEpsConcrete(I4195,$AN$30:$AN$33,$AR$30:$AR$33,$AS$26,$AS$27,$AS$28,$AQ$20,$AU$19),""),"")</f>
        <v/>
      </c>
      <c r="N4195" s="95" t="str">
        <f>IF(A4195&lt;&gt;"",IF(MID(C4195,1,1)="r",SigmaEpsReinf(J4195,$AS$42:$AS$43,$AS$41,$AS$39,$AS$40,$AQ$38),""),"")</f>
        <v/>
      </c>
      <c r="Q4195" s="92" t="str">
        <f t="shared" si="666"/>
        <v/>
      </c>
      <c r="R4195" s="92" t="str">
        <f t="shared" si="667"/>
        <v/>
      </c>
      <c r="U4195" s="5"/>
      <c r="V4195" s="5"/>
      <c r="W4195" s="94" t="str">
        <f t="shared" si="665"/>
        <v/>
      </c>
      <c r="X4195" s="94" t="str">
        <f t="shared" si="668"/>
        <v/>
      </c>
      <c r="Y4195" s="5"/>
      <c r="BK4195" s="8"/>
      <c r="BL4195" s="5"/>
      <c r="BM4195" s="5"/>
      <c r="BN4195" s="5"/>
      <c r="BO4195" s="5"/>
      <c r="BP4195" s="1"/>
      <c r="BQ4195" s="1"/>
      <c r="BR4195" s="1"/>
      <c r="BS4195" s="1"/>
      <c r="BT4195" s="1"/>
      <c r="BU4195" s="4"/>
      <c r="BV4195" s="1"/>
      <c r="BW4195" s="3"/>
      <c r="BX4195" s="4"/>
      <c r="BY4195" s="5"/>
      <c r="BZ4195" s="5"/>
      <c r="CA4195" s="5"/>
      <c r="CB4195" s="5"/>
      <c r="CC4195" s="5"/>
      <c r="CD4195" s="43"/>
    </row>
    <row r="4196" spans="1:82" x14ac:dyDescent="0.25">
      <c r="A4196" s="8"/>
      <c r="B4196" s="5"/>
      <c r="C4196" s="5"/>
      <c r="D4196" s="5"/>
      <c r="E4196" s="5"/>
      <c r="F4196" s="94" t="str">
        <f t="shared" si="659"/>
        <v/>
      </c>
      <c r="G4196" s="94" t="str">
        <f t="shared" si="660"/>
        <v/>
      </c>
      <c r="H4196" s="127" t="str">
        <f>IF(A4196&lt;&gt;"",IF(MID(C4196,1,1)="c",$AS$26,IF(MID(C4196,1,1)="r",$AS$41,IF(MID(C4196,1,1)="p",#REF!,#REF!))),"")</f>
        <v/>
      </c>
      <c r="I4196" s="92" t="str">
        <f t="shared" si="661"/>
        <v/>
      </c>
      <c r="J4196" s="92" t="str">
        <f t="shared" si="662"/>
        <v/>
      </c>
      <c r="K4196" s="92" t="str">
        <f t="shared" si="663"/>
        <v/>
      </c>
      <c r="L4196" s="92" t="str">
        <f t="shared" si="664"/>
        <v/>
      </c>
      <c r="M4196" s="95" t="str">
        <f>IF(A4196&lt;&gt;"",IF(MID(C4196,1,1)="c",SigmaEpsConcrete(I4196,$AN$30:$AN$33,$AR$30:$AR$33,$AS$26,$AS$27,$AS$28,$AQ$20,$AU$19),""),"")</f>
        <v/>
      </c>
      <c r="N4196" s="95" t="str">
        <f>IF(A4196&lt;&gt;"",IF(MID(C4196,1,1)="r",SigmaEpsReinf(J4196,$AS$42:$AS$43,$AS$41,$AS$39,$AS$40,$AQ$38),""),"")</f>
        <v/>
      </c>
      <c r="Q4196" s="92" t="str">
        <f t="shared" si="666"/>
        <v/>
      </c>
      <c r="R4196" s="92" t="str">
        <f t="shared" si="667"/>
        <v/>
      </c>
      <c r="U4196" s="5"/>
      <c r="V4196" s="5"/>
      <c r="W4196" s="94" t="str">
        <f t="shared" si="665"/>
        <v/>
      </c>
      <c r="X4196" s="94" t="str">
        <f t="shared" si="668"/>
        <v/>
      </c>
      <c r="Y4196" s="5"/>
      <c r="BK4196" s="8"/>
      <c r="BL4196" s="5"/>
      <c r="BM4196" s="5"/>
      <c r="BN4196" s="5"/>
      <c r="BO4196" s="5"/>
      <c r="BP4196" s="1"/>
      <c r="BQ4196" s="1"/>
      <c r="BR4196" s="1"/>
      <c r="BS4196" s="1"/>
      <c r="BT4196" s="1"/>
      <c r="BU4196" s="4"/>
      <c r="BV4196" s="1"/>
      <c r="BW4196" s="3"/>
      <c r="BX4196" s="4"/>
      <c r="BY4196" s="5"/>
      <c r="BZ4196" s="5"/>
      <c r="CA4196" s="5"/>
      <c r="CB4196" s="5"/>
      <c r="CC4196" s="5"/>
      <c r="CD4196" s="43"/>
    </row>
    <row r="4197" spans="1:82" x14ac:dyDescent="0.25">
      <c r="A4197" s="8"/>
      <c r="B4197" s="5"/>
      <c r="C4197" s="5"/>
      <c r="D4197" s="5"/>
      <c r="E4197" s="5"/>
      <c r="F4197" s="94" t="str">
        <f t="shared" si="659"/>
        <v/>
      </c>
      <c r="G4197" s="94" t="str">
        <f t="shared" si="660"/>
        <v/>
      </c>
      <c r="H4197" s="127" t="str">
        <f>IF(A4197&lt;&gt;"",IF(MID(C4197,1,1)="c",$AS$26,IF(MID(C4197,1,1)="r",$AS$41,IF(MID(C4197,1,1)="p",#REF!,#REF!))),"")</f>
        <v/>
      </c>
      <c r="I4197" s="92" t="str">
        <f t="shared" si="661"/>
        <v/>
      </c>
      <c r="J4197" s="92" t="str">
        <f t="shared" si="662"/>
        <v/>
      </c>
      <c r="K4197" s="92" t="str">
        <f t="shared" si="663"/>
        <v/>
      </c>
      <c r="L4197" s="92" t="str">
        <f t="shared" si="664"/>
        <v/>
      </c>
      <c r="M4197" s="95" t="str">
        <f>IF(A4197&lt;&gt;"",IF(MID(C4197,1,1)="c",SigmaEpsConcrete(I4197,$AN$30:$AN$33,$AR$30:$AR$33,$AS$26,$AS$27,$AS$28,$AQ$20,$AU$19),""),"")</f>
        <v/>
      </c>
      <c r="N4197" s="95" t="str">
        <f>IF(A4197&lt;&gt;"",IF(MID(C4197,1,1)="r",SigmaEpsReinf(J4197,$AS$42:$AS$43,$AS$41,$AS$39,$AS$40,$AQ$38),""),"")</f>
        <v/>
      </c>
      <c r="Q4197" s="92" t="str">
        <f t="shared" si="666"/>
        <v/>
      </c>
      <c r="R4197" s="92" t="str">
        <f t="shared" si="667"/>
        <v/>
      </c>
      <c r="U4197" s="5"/>
      <c r="V4197" s="5"/>
      <c r="W4197" s="94" t="str">
        <f t="shared" si="665"/>
        <v/>
      </c>
      <c r="X4197" s="94" t="str">
        <f t="shared" si="668"/>
        <v/>
      </c>
      <c r="Y4197" s="5"/>
      <c r="BK4197" s="8"/>
      <c r="BL4197" s="5"/>
      <c r="BM4197" s="5"/>
      <c r="BN4197" s="5"/>
      <c r="BO4197" s="5"/>
      <c r="BP4197" s="1"/>
      <c r="BQ4197" s="1"/>
      <c r="BR4197" s="1"/>
      <c r="BS4197" s="1"/>
      <c r="BT4197" s="1"/>
      <c r="BU4197" s="4"/>
      <c r="BV4197" s="1"/>
      <c r="BW4197" s="3"/>
      <c r="BX4197" s="4"/>
      <c r="BY4197" s="5"/>
      <c r="BZ4197" s="5"/>
      <c r="CA4197" s="5"/>
      <c r="CB4197" s="5"/>
      <c r="CC4197" s="5"/>
      <c r="CD4197" s="43"/>
    </row>
    <row r="4198" spans="1:82" x14ac:dyDescent="0.25">
      <c r="A4198" s="8"/>
      <c r="B4198" s="5"/>
      <c r="C4198" s="5"/>
      <c r="D4198" s="5"/>
      <c r="E4198" s="5"/>
      <c r="F4198" s="94" t="str">
        <f t="shared" si="659"/>
        <v/>
      </c>
      <c r="G4198" s="94" t="str">
        <f t="shared" si="660"/>
        <v/>
      </c>
      <c r="H4198" s="127" t="str">
        <f>IF(A4198&lt;&gt;"",IF(MID(C4198,1,1)="c",$AS$26,IF(MID(C4198,1,1)="r",$AS$41,IF(MID(C4198,1,1)="p",#REF!,#REF!))),"")</f>
        <v/>
      </c>
      <c r="I4198" s="92" t="str">
        <f t="shared" si="661"/>
        <v/>
      </c>
      <c r="J4198" s="92" t="str">
        <f t="shared" si="662"/>
        <v/>
      </c>
      <c r="K4198" s="92" t="str">
        <f t="shared" si="663"/>
        <v/>
      </c>
      <c r="L4198" s="92" t="str">
        <f t="shared" si="664"/>
        <v/>
      </c>
      <c r="M4198" s="95" t="str">
        <f>IF(A4198&lt;&gt;"",IF(MID(C4198,1,1)="c",SigmaEpsConcrete(I4198,$AN$30:$AN$33,$AR$30:$AR$33,$AS$26,$AS$27,$AS$28,$AQ$20,$AU$19),""),"")</f>
        <v/>
      </c>
      <c r="N4198" s="95" t="str">
        <f>IF(A4198&lt;&gt;"",IF(MID(C4198,1,1)="r",SigmaEpsReinf(J4198,$AS$42:$AS$43,$AS$41,$AS$39,$AS$40,$AQ$38),""),"")</f>
        <v/>
      </c>
      <c r="Q4198" s="92" t="str">
        <f t="shared" si="666"/>
        <v/>
      </c>
      <c r="R4198" s="92" t="str">
        <f t="shared" si="667"/>
        <v/>
      </c>
      <c r="U4198" s="5"/>
      <c r="V4198" s="5"/>
      <c r="W4198" s="94" t="str">
        <f t="shared" si="665"/>
        <v/>
      </c>
      <c r="X4198" s="94" t="str">
        <f t="shared" si="668"/>
        <v/>
      </c>
      <c r="Y4198" s="5"/>
      <c r="BK4198" s="8"/>
      <c r="BL4198" s="5"/>
      <c r="BM4198" s="5"/>
      <c r="BN4198" s="5"/>
      <c r="BO4198" s="5"/>
      <c r="BP4198" s="1"/>
      <c r="BQ4198" s="1"/>
      <c r="BR4198" s="1"/>
      <c r="BS4198" s="1"/>
      <c r="BT4198" s="1"/>
      <c r="BU4198" s="4"/>
      <c r="BV4198" s="1"/>
      <c r="BW4198" s="3"/>
      <c r="BX4198" s="4"/>
      <c r="BY4198" s="5"/>
      <c r="BZ4198" s="5"/>
      <c r="CA4198" s="5"/>
      <c r="CB4198" s="5"/>
      <c r="CC4198" s="5"/>
      <c r="CD4198" s="43"/>
    </row>
    <row r="4199" spans="1:82" x14ac:dyDescent="0.25">
      <c r="A4199" s="8"/>
      <c r="B4199" s="5"/>
      <c r="C4199" s="5"/>
      <c r="D4199" s="5"/>
      <c r="E4199" s="5"/>
      <c r="F4199" s="94" t="str">
        <f t="shared" si="659"/>
        <v/>
      </c>
      <c r="G4199" s="94" t="str">
        <f t="shared" si="660"/>
        <v/>
      </c>
      <c r="H4199" s="127" t="str">
        <f>IF(A4199&lt;&gt;"",IF(MID(C4199,1,1)="c",$AS$26,IF(MID(C4199,1,1)="r",$AS$41,IF(MID(C4199,1,1)="p",#REF!,#REF!))),"")</f>
        <v/>
      </c>
      <c r="I4199" s="92" t="str">
        <f t="shared" si="661"/>
        <v/>
      </c>
      <c r="J4199" s="92" t="str">
        <f t="shared" si="662"/>
        <v/>
      </c>
      <c r="K4199" s="92" t="str">
        <f t="shared" si="663"/>
        <v/>
      </c>
      <c r="L4199" s="92" t="str">
        <f t="shared" si="664"/>
        <v/>
      </c>
      <c r="M4199" s="95" t="str">
        <f>IF(A4199&lt;&gt;"",IF(MID(C4199,1,1)="c",SigmaEpsConcrete(I4199,$AN$30:$AN$33,$AR$30:$AR$33,$AS$26,$AS$27,$AS$28,$AQ$20,$AU$19),""),"")</f>
        <v/>
      </c>
      <c r="N4199" s="95" t="str">
        <f>IF(A4199&lt;&gt;"",IF(MID(C4199,1,1)="r",SigmaEpsReinf(J4199,$AS$42:$AS$43,$AS$41,$AS$39,$AS$40,$AQ$38),""),"")</f>
        <v/>
      </c>
      <c r="Q4199" s="92" t="str">
        <f t="shared" si="666"/>
        <v/>
      </c>
      <c r="R4199" s="92" t="str">
        <f t="shared" si="667"/>
        <v/>
      </c>
      <c r="U4199" s="5"/>
      <c r="V4199" s="5"/>
      <c r="W4199" s="94" t="str">
        <f t="shared" si="665"/>
        <v/>
      </c>
      <c r="X4199" s="94" t="str">
        <f t="shared" si="668"/>
        <v/>
      </c>
      <c r="Y4199" s="5"/>
      <c r="BK4199" s="8"/>
      <c r="BL4199" s="5"/>
      <c r="BM4199" s="5"/>
      <c r="BN4199" s="5"/>
      <c r="BO4199" s="5"/>
      <c r="BP4199" s="1"/>
      <c r="BQ4199" s="1"/>
      <c r="BR4199" s="1"/>
      <c r="BS4199" s="1"/>
      <c r="BT4199" s="1"/>
      <c r="BU4199" s="4"/>
      <c r="BV4199" s="1"/>
      <c r="BW4199" s="3"/>
      <c r="BX4199" s="4"/>
      <c r="BY4199" s="5"/>
      <c r="BZ4199" s="5"/>
      <c r="CA4199" s="5"/>
      <c r="CB4199" s="5"/>
      <c r="CC4199" s="5"/>
      <c r="CD4199" s="43"/>
    </row>
    <row r="4200" spans="1:82" x14ac:dyDescent="0.25">
      <c r="A4200" s="8"/>
      <c r="B4200" s="5"/>
      <c r="C4200" s="5"/>
      <c r="D4200" s="5"/>
      <c r="E4200" s="5"/>
      <c r="F4200" s="94" t="str">
        <f t="shared" si="659"/>
        <v/>
      </c>
      <c r="G4200" s="94" t="str">
        <f t="shared" si="660"/>
        <v/>
      </c>
      <c r="H4200" s="127" t="str">
        <f>IF(A4200&lt;&gt;"",IF(MID(C4200,1,1)="c",$AS$26,IF(MID(C4200,1,1)="r",$AS$41,IF(MID(C4200,1,1)="p",#REF!,#REF!))),"")</f>
        <v/>
      </c>
      <c r="I4200" s="92" t="str">
        <f t="shared" si="661"/>
        <v/>
      </c>
      <c r="J4200" s="92" t="str">
        <f t="shared" si="662"/>
        <v/>
      </c>
      <c r="K4200" s="92" t="str">
        <f t="shared" si="663"/>
        <v/>
      </c>
      <c r="L4200" s="92" t="str">
        <f t="shared" si="664"/>
        <v/>
      </c>
      <c r="M4200" s="95" t="str">
        <f>IF(A4200&lt;&gt;"",IF(MID(C4200,1,1)="c",SigmaEpsConcrete(I4200,$AN$30:$AN$33,$AR$30:$AR$33,$AS$26,$AS$27,$AS$28,$AQ$20,$AU$19),""),"")</f>
        <v/>
      </c>
      <c r="N4200" s="95" t="str">
        <f>IF(A4200&lt;&gt;"",IF(MID(C4200,1,1)="r",SigmaEpsReinf(J4200,$AS$42:$AS$43,$AS$41,$AS$39,$AS$40,$AQ$38),""),"")</f>
        <v/>
      </c>
      <c r="Q4200" s="92" t="str">
        <f t="shared" si="666"/>
        <v/>
      </c>
      <c r="R4200" s="92" t="str">
        <f t="shared" si="667"/>
        <v/>
      </c>
      <c r="U4200" s="5"/>
      <c r="V4200" s="5"/>
      <c r="W4200" s="94" t="str">
        <f t="shared" si="665"/>
        <v/>
      </c>
      <c r="X4200" s="94" t="str">
        <f t="shared" si="668"/>
        <v/>
      </c>
      <c r="Y4200" s="5"/>
      <c r="BK4200" s="8"/>
      <c r="BL4200" s="5"/>
      <c r="BM4200" s="5"/>
      <c r="BN4200" s="5"/>
      <c r="BO4200" s="5"/>
      <c r="BP4200" s="1"/>
      <c r="BQ4200" s="1"/>
      <c r="BR4200" s="1"/>
      <c r="BS4200" s="1"/>
      <c r="BT4200" s="1"/>
      <c r="BU4200" s="4"/>
      <c r="BV4200" s="1"/>
      <c r="BW4200" s="3"/>
      <c r="BX4200" s="4"/>
      <c r="BY4200" s="5"/>
      <c r="BZ4200" s="5"/>
      <c r="CA4200" s="5"/>
      <c r="CB4200" s="5"/>
      <c r="CC4200" s="5"/>
      <c r="CD4200" s="43"/>
    </row>
    <row r="4201" spans="1:82" x14ac:dyDescent="0.25">
      <c r="A4201" s="8"/>
      <c r="B4201" s="5"/>
      <c r="C4201" s="5"/>
      <c r="D4201" s="5"/>
      <c r="E4201" s="5"/>
      <c r="F4201" s="94" t="str">
        <f t="shared" si="659"/>
        <v/>
      </c>
      <c r="G4201" s="94" t="str">
        <f t="shared" si="660"/>
        <v/>
      </c>
      <c r="H4201" s="127" t="str">
        <f>IF(A4201&lt;&gt;"",IF(MID(C4201,1,1)="c",$AS$26,IF(MID(C4201,1,1)="r",$AS$41,IF(MID(C4201,1,1)="p",#REF!,#REF!))),"")</f>
        <v/>
      </c>
      <c r="I4201" s="92" t="str">
        <f t="shared" si="661"/>
        <v/>
      </c>
      <c r="J4201" s="92" t="str">
        <f t="shared" si="662"/>
        <v/>
      </c>
      <c r="K4201" s="92" t="str">
        <f t="shared" si="663"/>
        <v/>
      </c>
      <c r="L4201" s="92" t="str">
        <f t="shared" si="664"/>
        <v/>
      </c>
      <c r="M4201" s="95" t="str">
        <f>IF(A4201&lt;&gt;"",IF(MID(C4201,1,1)="c",SigmaEpsConcrete(I4201,$AN$30:$AN$33,$AR$30:$AR$33,$AS$26,$AS$27,$AS$28,$AQ$20,$AU$19),""),"")</f>
        <v/>
      </c>
      <c r="N4201" s="95" t="str">
        <f>IF(A4201&lt;&gt;"",IF(MID(C4201,1,1)="r",SigmaEpsReinf(J4201,$AS$42:$AS$43,$AS$41,$AS$39,$AS$40,$AQ$38),""),"")</f>
        <v/>
      </c>
      <c r="Q4201" s="92" t="str">
        <f t="shared" si="666"/>
        <v/>
      </c>
      <c r="R4201" s="92" t="str">
        <f t="shared" si="667"/>
        <v/>
      </c>
      <c r="U4201" s="5"/>
      <c r="V4201" s="5"/>
      <c r="W4201" s="94" t="str">
        <f t="shared" si="665"/>
        <v/>
      </c>
      <c r="X4201" s="94" t="str">
        <f t="shared" si="668"/>
        <v/>
      </c>
      <c r="Y4201" s="5"/>
      <c r="BK4201" s="8"/>
      <c r="BL4201" s="5"/>
      <c r="BM4201" s="5"/>
      <c r="BN4201" s="5"/>
      <c r="BO4201" s="5"/>
      <c r="BP4201" s="1"/>
      <c r="BQ4201" s="1"/>
      <c r="BR4201" s="1"/>
      <c r="BS4201" s="1"/>
      <c r="BT4201" s="1"/>
      <c r="BU4201" s="4"/>
      <c r="BV4201" s="1"/>
      <c r="BW4201" s="3"/>
      <c r="BX4201" s="4"/>
      <c r="BY4201" s="5"/>
      <c r="BZ4201" s="5"/>
      <c r="CA4201" s="5"/>
      <c r="CB4201" s="5"/>
      <c r="CC4201" s="5"/>
      <c r="CD4201" s="43"/>
    </row>
    <row r="4202" spans="1:82" x14ac:dyDescent="0.25">
      <c r="A4202" s="8"/>
      <c r="B4202" s="5"/>
      <c r="C4202" s="5"/>
      <c r="D4202" s="5"/>
      <c r="E4202" s="5"/>
      <c r="F4202" s="94" t="str">
        <f t="shared" si="659"/>
        <v/>
      </c>
      <c r="G4202" s="94" t="str">
        <f t="shared" si="660"/>
        <v/>
      </c>
      <c r="H4202" s="127" t="str">
        <f>IF(A4202&lt;&gt;"",IF(MID(C4202,1,1)="c",$AS$26,IF(MID(C4202,1,1)="r",$AS$41,IF(MID(C4202,1,1)="p",#REF!,#REF!))),"")</f>
        <v/>
      </c>
      <c r="I4202" s="92" t="str">
        <f t="shared" si="661"/>
        <v/>
      </c>
      <c r="J4202" s="92" t="str">
        <f t="shared" si="662"/>
        <v/>
      </c>
      <c r="K4202" s="92" t="str">
        <f t="shared" si="663"/>
        <v/>
      </c>
      <c r="L4202" s="92" t="str">
        <f t="shared" si="664"/>
        <v/>
      </c>
      <c r="M4202" s="95" t="str">
        <f>IF(A4202&lt;&gt;"",IF(MID(C4202,1,1)="c",SigmaEpsConcrete(I4202,$AN$30:$AN$33,$AR$30:$AR$33,$AS$26,$AS$27,$AS$28,$AQ$20,$AU$19),""),"")</f>
        <v/>
      </c>
      <c r="N4202" s="95" t="str">
        <f>IF(A4202&lt;&gt;"",IF(MID(C4202,1,1)="r",SigmaEpsReinf(J4202,$AS$42:$AS$43,$AS$41,$AS$39,$AS$40,$AQ$38),""),"")</f>
        <v/>
      </c>
      <c r="Q4202" s="92" t="str">
        <f t="shared" si="666"/>
        <v/>
      </c>
      <c r="R4202" s="92" t="str">
        <f t="shared" si="667"/>
        <v/>
      </c>
      <c r="U4202" s="5"/>
      <c r="V4202" s="5"/>
      <c r="W4202" s="94" t="str">
        <f t="shared" si="665"/>
        <v/>
      </c>
      <c r="X4202" s="94" t="str">
        <f t="shared" si="668"/>
        <v/>
      </c>
      <c r="Y4202" s="5"/>
      <c r="BK4202" s="8"/>
      <c r="BL4202" s="5"/>
      <c r="BM4202" s="5"/>
      <c r="BN4202" s="5"/>
      <c r="BO4202" s="5"/>
      <c r="BP4202" s="1"/>
      <c r="BQ4202" s="1"/>
      <c r="BR4202" s="1"/>
      <c r="BS4202" s="1"/>
      <c r="BT4202" s="1"/>
      <c r="BU4202" s="4"/>
      <c r="BV4202" s="1"/>
      <c r="BW4202" s="3"/>
      <c r="BX4202" s="4"/>
      <c r="BY4202" s="5"/>
      <c r="BZ4202" s="5"/>
      <c r="CA4202" s="5"/>
      <c r="CB4202" s="5"/>
      <c r="CC4202" s="5"/>
      <c r="CD4202" s="43"/>
    </row>
    <row r="4203" spans="1:82" x14ac:dyDescent="0.25">
      <c r="A4203" s="8"/>
      <c r="B4203" s="5"/>
      <c r="C4203" s="5"/>
      <c r="D4203" s="5"/>
      <c r="E4203" s="5"/>
      <c r="F4203" s="94" t="str">
        <f t="shared" si="659"/>
        <v/>
      </c>
      <c r="G4203" s="94" t="str">
        <f t="shared" si="660"/>
        <v/>
      </c>
      <c r="H4203" s="127" t="str">
        <f>IF(A4203&lt;&gt;"",IF(MID(C4203,1,1)="c",$AS$26,IF(MID(C4203,1,1)="r",$AS$41,IF(MID(C4203,1,1)="p",#REF!,#REF!))),"")</f>
        <v/>
      </c>
      <c r="I4203" s="92" t="str">
        <f t="shared" si="661"/>
        <v/>
      </c>
      <c r="J4203" s="92" t="str">
        <f t="shared" si="662"/>
        <v/>
      </c>
      <c r="K4203" s="92" t="str">
        <f t="shared" si="663"/>
        <v/>
      </c>
      <c r="L4203" s="92" t="str">
        <f t="shared" si="664"/>
        <v/>
      </c>
      <c r="M4203" s="95" t="str">
        <f>IF(A4203&lt;&gt;"",IF(MID(C4203,1,1)="c",SigmaEpsConcrete(I4203,$AN$30:$AN$33,$AR$30:$AR$33,$AS$26,$AS$27,$AS$28,$AQ$20,$AU$19),""),"")</f>
        <v/>
      </c>
      <c r="N4203" s="95" t="str">
        <f>IF(A4203&lt;&gt;"",IF(MID(C4203,1,1)="r",SigmaEpsReinf(J4203,$AS$42:$AS$43,$AS$41,$AS$39,$AS$40,$AQ$38),""),"")</f>
        <v/>
      </c>
      <c r="Q4203" s="92" t="str">
        <f t="shared" si="666"/>
        <v/>
      </c>
      <c r="R4203" s="92" t="str">
        <f t="shared" si="667"/>
        <v/>
      </c>
      <c r="U4203" s="5"/>
      <c r="V4203" s="5"/>
      <c r="W4203" s="94" t="str">
        <f t="shared" si="665"/>
        <v/>
      </c>
      <c r="X4203" s="94" t="str">
        <f t="shared" si="668"/>
        <v/>
      </c>
      <c r="Y4203" s="5"/>
      <c r="BK4203" s="8"/>
      <c r="BL4203" s="5"/>
      <c r="BM4203" s="5"/>
      <c r="BN4203" s="5"/>
      <c r="BO4203" s="5"/>
      <c r="BP4203" s="1"/>
      <c r="BQ4203" s="1"/>
      <c r="BR4203" s="1"/>
      <c r="BS4203" s="1"/>
      <c r="BT4203" s="1"/>
      <c r="BU4203" s="4"/>
      <c r="BV4203" s="1"/>
      <c r="BW4203" s="3"/>
      <c r="BX4203" s="4"/>
      <c r="BY4203" s="5"/>
      <c r="BZ4203" s="5"/>
      <c r="CA4203" s="5"/>
      <c r="CB4203" s="5"/>
      <c r="CC4203" s="5"/>
      <c r="CD4203" s="43"/>
    </row>
    <row r="4204" spans="1:82" x14ac:dyDescent="0.25">
      <c r="A4204" s="8"/>
      <c r="B4204" s="5"/>
      <c r="C4204" s="5"/>
      <c r="D4204" s="5"/>
      <c r="E4204" s="5"/>
      <c r="F4204" s="94" t="str">
        <f t="shared" si="659"/>
        <v/>
      </c>
      <c r="G4204" s="94" t="str">
        <f t="shared" si="660"/>
        <v/>
      </c>
      <c r="H4204" s="127" t="str">
        <f>IF(A4204&lt;&gt;"",IF(MID(C4204,1,1)="c",$AS$26,IF(MID(C4204,1,1)="r",$AS$41,IF(MID(C4204,1,1)="p",#REF!,#REF!))),"")</f>
        <v/>
      </c>
      <c r="I4204" s="92" t="str">
        <f t="shared" si="661"/>
        <v/>
      </c>
      <c r="J4204" s="92" t="str">
        <f t="shared" si="662"/>
        <v/>
      </c>
      <c r="K4204" s="92" t="str">
        <f t="shared" si="663"/>
        <v/>
      </c>
      <c r="L4204" s="92" t="str">
        <f t="shared" si="664"/>
        <v/>
      </c>
      <c r="M4204" s="95" t="str">
        <f>IF(A4204&lt;&gt;"",IF(MID(C4204,1,1)="c",SigmaEpsConcrete(I4204,$AN$30:$AN$33,$AR$30:$AR$33,$AS$26,$AS$27,$AS$28,$AQ$20,$AU$19),""),"")</f>
        <v/>
      </c>
      <c r="N4204" s="95" t="str">
        <f>IF(A4204&lt;&gt;"",IF(MID(C4204,1,1)="r",SigmaEpsReinf(J4204,$AS$42:$AS$43,$AS$41,$AS$39,$AS$40,$AQ$38),""),"")</f>
        <v/>
      </c>
      <c r="Q4204" s="92" t="str">
        <f t="shared" si="666"/>
        <v/>
      </c>
      <c r="R4204" s="92" t="str">
        <f t="shared" si="667"/>
        <v/>
      </c>
      <c r="U4204" s="5"/>
      <c r="V4204" s="5"/>
      <c r="W4204" s="94" t="str">
        <f t="shared" si="665"/>
        <v/>
      </c>
      <c r="X4204" s="94" t="str">
        <f t="shared" si="668"/>
        <v/>
      </c>
      <c r="Y4204" s="5"/>
      <c r="BK4204" s="8"/>
      <c r="BL4204" s="5"/>
      <c r="BM4204" s="5"/>
      <c r="BN4204" s="5"/>
      <c r="BO4204" s="5"/>
      <c r="BP4204" s="1"/>
      <c r="BQ4204" s="1"/>
      <c r="BR4204" s="1"/>
      <c r="BS4204" s="1"/>
      <c r="BT4204" s="1"/>
      <c r="BU4204" s="4"/>
      <c r="BV4204" s="1"/>
      <c r="BW4204" s="3"/>
      <c r="BX4204" s="4"/>
      <c r="BY4204" s="5"/>
      <c r="BZ4204" s="5"/>
      <c r="CA4204" s="5"/>
      <c r="CB4204" s="5"/>
      <c r="CC4204" s="5"/>
      <c r="CD4204" s="43"/>
    </row>
    <row r="4205" spans="1:82" x14ac:dyDescent="0.25">
      <c r="A4205" s="8"/>
      <c r="B4205" s="5"/>
      <c r="C4205" s="5"/>
      <c r="D4205" s="5"/>
      <c r="E4205" s="5"/>
      <c r="F4205" s="94" t="str">
        <f t="shared" si="659"/>
        <v/>
      </c>
      <c r="G4205" s="94" t="str">
        <f t="shared" si="660"/>
        <v/>
      </c>
      <c r="H4205" s="127" t="str">
        <f>IF(A4205&lt;&gt;"",IF(MID(C4205,1,1)="c",$AS$26,IF(MID(C4205,1,1)="r",$AS$41,IF(MID(C4205,1,1)="p",#REF!,#REF!))),"")</f>
        <v/>
      </c>
      <c r="I4205" s="92" t="str">
        <f t="shared" si="661"/>
        <v/>
      </c>
      <c r="J4205" s="92" t="str">
        <f t="shared" si="662"/>
        <v/>
      </c>
      <c r="K4205" s="92" t="str">
        <f t="shared" si="663"/>
        <v/>
      </c>
      <c r="L4205" s="92" t="str">
        <f t="shared" si="664"/>
        <v/>
      </c>
      <c r="M4205" s="95" t="str">
        <f>IF(A4205&lt;&gt;"",IF(MID(C4205,1,1)="c",SigmaEpsConcrete(I4205,$AN$30:$AN$33,$AR$30:$AR$33,$AS$26,$AS$27,$AS$28,$AQ$20,$AU$19),""),"")</f>
        <v/>
      </c>
      <c r="N4205" s="95" t="str">
        <f>IF(A4205&lt;&gt;"",IF(MID(C4205,1,1)="r",SigmaEpsReinf(J4205,$AS$42:$AS$43,$AS$41,$AS$39,$AS$40,$AQ$38),""),"")</f>
        <v/>
      </c>
      <c r="Q4205" s="92" t="str">
        <f t="shared" si="666"/>
        <v/>
      </c>
      <c r="R4205" s="92" t="str">
        <f t="shared" si="667"/>
        <v/>
      </c>
      <c r="U4205" s="5"/>
      <c r="V4205" s="5"/>
      <c r="W4205" s="94" t="str">
        <f t="shared" si="665"/>
        <v/>
      </c>
      <c r="X4205" s="94" t="str">
        <f t="shared" si="668"/>
        <v/>
      </c>
      <c r="Y4205" s="5"/>
      <c r="BK4205" s="8"/>
      <c r="BL4205" s="5"/>
      <c r="BM4205" s="5"/>
      <c r="BN4205" s="5"/>
      <c r="BO4205" s="5"/>
      <c r="BP4205" s="1"/>
      <c r="BQ4205" s="1"/>
      <c r="BR4205" s="1"/>
      <c r="BS4205" s="1"/>
      <c r="BT4205" s="1"/>
      <c r="BU4205" s="4"/>
      <c r="BV4205" s="1"/>
      <c r="BW4205" s="3"/>
      <c r="BX4205" s="4"/>
      <c r="BY4205" s="5"/>
      <c r="BZ4205" s="5"/>
      <c r="CA4205" s="5"/>
      <c r="CB4205" s="5"/>
      <c r="CC4205" s="5"/>
      <c r="CD4205" s="43"/>
    </row>
    <row r="4206" spans="1:82" x14ac:dyDescent="0.25">
      <c r="A4206" s="8"/>
      <c r="B4206" s="5"/>
      <c r="C4206" s="5"/>
      <c r="D4206" s="5"/>
      <c r="E4206" s="5"/>
      <c r="F4206" s="94" t="str">
        <f t="shared" si="659"/>
        <v/>
      </c>
      <c r="G4206" s="94" t="str">
        <f t="shared" si="660"/>
        <v/>
      </c>
      <c r="H4206" s="127" t="str">
        <f>IF(A4206&lt;&gt;"",IF(MID(C4206,1,1)="c",$AS$26,IF(MID(C4206,1,1)="r",$AS$41,IF(MID(C4206,1,1)="p",#REF!,#REF!))),"")</f>
        <v/>
      </c>
      <c r="I4206" s="92" t="str">
        <f t="shared" si="661"/>
        <v/>
      </c>
      <c r="J4206" s="92" t="str">
        <f t="shared" si="662"/>
        <v/>
      </c>
      <c r="K4206" s="92" t="str">
        <f t="shared" si="663"/>
        <v/>
      </c>
      <c r="L4206" s="92" t="str">
        <f t="shared" si="664"/>
        <v/>
      </c>
      <c r="M4206" s="95" t="str">
        <f>IF(A4206&lt;&gt;"",IF(MID(C4206,1,1)="c",SigmaEpsConcrete(I4206,$AN$30:$AN$33,$AR$30:$AR$33,$AS$26,$AS$27,$AS$28,$AQ$20,$AU$19),""),"")</f>
        <v/>
      </c>
      <c r="N4206" s="95" t="str">
        <f>IF(A4206&lt;&gt;"",IF(MID(C4206,1,1)="r",SigmaEpsReinf(J4206,$AS$42:$AS$43,$AS$41,$AS$39,$AS$40,$AQ$38),""),"")</f>
        <v/>
      </c>
      <c r="Q4206" s="92" t="str">
        <f t="shared" si="666"/>
        <v/>
      </c>
      <c r="R4206" s="92" t="str">
        <f t="shared" si="667"/>
        <v/>
      </c>
      <c r="U4206" s="5"/>
      <c r="V4206" s="5"/>
      <c r="W4206" s="94" t="str">
        <f t="shared" si="665"/>
        <v/>
      </c>
      <c r="X4206" s="94" t="str">
        <f t="shared" si="668"/>
        <v/>
      </c>
      <c r="Y4206" s="5"/>
      <c r="BK4206" s="8"/>
      <c r="BL4206" s="5"/>
      <c r="BM4206" s="5"/>
      <c r="BN4206" s="5"/>
      <c r="BO4206" s="5"/>
      <c r="BP4206" s="1"/>
      <c r="BQ4206" s="1"/>
      <c r="BR4206" s="1"/>
      <c r="BS4206" s="1"/>
      <c r="BT4206" s="1"/>
      <c r="BU4206" s="4"/>
      <c r="BV4206" s="1"/>
      <c r="BW4206" s="3"/>
      <c r="BX4206" s="4"/>
      <c r="BY4206" s="5"/>
      <c r="BZ4206" s="5"/>
      <c r="CA4206" s="5"/>
      <c r="CB4206" s="5"/>
      <c r="CC4206" s="5"/>
      <c r="CD4206" s="43"/>
    </row>
    <row r="4207" spans="1:82" x14ac:dyDescent="0.25">
      <c r="A4207" s="8"/>
      <c r="B4207" s="5"/>
      <c r="C4207" s="5"/>
      <c r="D4207" s="5"/>
      <c r="E4207" s="5"/>
      <c r="F4207" s="94" t="str">
        <f t="shared" si="659"/>
        <v/>
      </c>
      <c r="G4207" s="94" t="str">
        <f t="shared" si="660"/>
        <v/>
      </c>
      <c r="H4207" s="127" t="str">
        <f>IF(A4207&lt;&gt;"",IF(MID(C4207,1,1)="c",$AS$26,IF(MID(C4207,1,1)="r",$AS$41,IF(MID(C4207,1,1)="p",#REF!,#REF!))),"")</f>
        <v/>
      </c>
      <c r="I4207" s="92" t="str">
        <f t="shared" si="661"/>
        <v/>
      </c>
      <c r="J4207" s="92" t="str">
        <f t="shared" si="662"/>
        <v/>
      </c>
      <c r="K4207" s="92" t="str">
        <f t="shared" si="663"/>
        <v/>
      </c>
      <c r="L4207" s="92" t="str">
        <f t="shared" si="664"/>
        <v/>
      </c>
      <c r="M4207" s="95" t="str">
        <f>IF(A4207&lt;&gt;"",IF(MID(C4207,1,1)="c",SigmaEpsConcrete(I4207,$AN$30:$AN$33,$AR$30:$AR$33,$AS$26,$AS$27,$AS$28,$AQ$20,$AU$19),""),"")</f>
        <v/>
      </c>
      <c r="N4207" s="95" t="str">
        <f>IF(A4207&lt;&gt;"",IF(MID(C4207,1,1)="r",SigmaEpsReinf(J4207,$AS$42:$AS$43,$AS$41,$AS$39,$AS$40,$AQ$38),""),"")</f>
        <v/>
      </c>
      <c r="Q4207" s="92" t="str">
        <f t="shared" si="666"/>
        <v/>
      </c>
      <c r="R4207" s="92" t="str">
        <f t="shared" si="667"/>
        <v/>
      </c>
      <c r="U4207" s="5"/>
      <c r="V4207" s="5"/>
      <c r="W4207" s="94" t="str">
        <f t="shared" si="665"/>
        <v/>
      </c>
      <c r="X4207" s="94" t="str">
        <f t="shared" si="668"/>
        <v/>
      </c>
      <c r="Y4207" s="5"/>
      <c r="BK4207" s="8"/>
      <c r="BL4207" s="5"/>
      <c r="BM4207" s="5"/>
      <c r="BN4207" s="5"/>
      <c r="BO4207" s="5"/>
      <c r="BP4207" s="1"/>
      <c r="BQ4207" s="1"/>
      <c r="BR4207" s="1"/>
      <c r="BS4207" s="1"/>
      <c r="BT4207" s="1"/>
      <c r="BU4207" s="4"/>
      <c r="BV4207" s="1"/>
      <c r="BW4207" s="3"/>
      <c r="BX4207" s="4"/>
      <c r="BY4207" s="5"/>
      <c r="BZ4207" s="5"/>
      <c r="CA4207" s="5"/>
      <c r="CB4207" s="5"/>
      <c r="CC4207" s="5"/>
      <c r="CD4207" s="43"/>
    </row>
    <row r="4208" spans="1:82" x14ac:dyDescent="0.25">
      <c r="A4208" s="8"/>
      <c r="B4208" s="5"/>
      <c r="C4208" s="5"/>
      <c r="D4208" s="5"/>
      <c r="E4208" s="5"/>
      <c r="F4208" s="94" t="str">
        <f t="shared" si="659"/>
        <v/>
      </c>
      <c r="G4208" s="94" t="str">
        <f t="shared" si="660"/>
        <v/>
      </c>
      <c r="H4208" s="127" t="str">
        <f>IF(A4208&lt;&gt;"",IF(MID(C4208,1,1)="c",$AS$26,IF(MID(C4208,1,1)="r",$AS$41,IF(MID(C4208,1,1)="p",#REF!,#REF!))),"")</f>
        <v/>
      </c>
      <c r="I4208" s="92" t="str">
        <f t="shared" si="661"/>
        <v/>
      </c>
      <c r="J4208" s="92" t="str">
        <f t="shared" si="662"/>
        <v/>
      </c>
      <c r="K4208" s="92" t="str">
        <f t="shared" si="663"/>
        <v/>
      </c>
      <c r="L4208" s="92" t="str">
        <f t="shared" si="664"/>
        <v/>
      </c>
      <c r="M4208" s="95" t="str">
        <f>IF(A4208&lt;&gt;"",IF(MID(C4208,1,1)="c",SigmaEpsConcrete(I4208,$AN$30:$AN$33,$AR$30:$AR$33,$AS$26,$AS$27,$AS$28,$AQ$20,$AU$19),""),"")</f>
        <v/>
      </c>
      <c r="N4208" s="95" t="str">
        <f>IF(A4208&lt;&gt;"",IF(MID(C4208,1,1)="r",SigmaEpsReinf(J4208,$AS$42:$AS$43,$AS$41,$AS$39,$AS$40,$AQ$38),""),"")</f>
        <v/>
      </c>
      <c r="Q4208" s="92" t="str">
        <f t="shared" si="666"/>
        <v/>
      </c>
      <c r="R4208" s="92" t="str">
        <f t="shared" si="667"/>
        <v/>
      </c>
      <c r="U4208" s="5"/>
      <c r="V4208" s="5"/>
      <c r="W4208" s="94" t="str">
        <f t="shared" si="665"/>
        <v/>
      </c>
      <c r="X4208" s="94" t="str">
        <f t="shared" si="668"/>
        <v/>
      </c>
      <c r="Y4208" s="5"/>
      <c r="BK4208" s="8"/>
      <c r="BL4208" s="5"/>
      <c r="BM4208" s="5"/>
      <c r="BN4208" s="5"/>
      <c r="BO4208" s="5"/>
      <c r="BP4208" s="1"/>
      <c r="BQ4208" s="1"/>
      <c r="BR4208" s="1"/>
      <c r="BS4208" s="1"/>
      <c r="BT4208" s="1"/>
      <c r="BU4208" s="4"/>
      <c r="BV4208" s="1"/>
      <c r="BW4208" s="3"/>
      <c r="BX4208" s="4"/>
      <c r="BY4208" s="5"/>
      <c r="BZ4208" s="5"/>
      <c r="CA4208" s="5"/>
      <c r="CB4208" s="5"/>
      <c r="CC4208" s="5"/>
      <c r="CD4208" s="43"/>
    </row>
    <row r="4209" spans="1:82" x14ac:dyDescent="0.25">
      <c r="A4209" s="8"/>
      <c r="B4209" s="5"/>
      <c r="C4209" s="5"/>
      <c r="D4209" s="5"/>
      <c r="E4209" s="5"/>
      <c r="F4209" s="94" t="str">
        <f t="shared" si="659"/>
        <v/>
      </c>
      <c r="G4209" s="94" t="str">
        <f t="shared" si="660"/>
        <v/>
      </c>
      <c r="H4209" s="127" t="str">
        <f>IF(A4209&lt;&gt;"",IF(MID(C4209,1,1)="c",$AS$26,IF(MID(C4209,1,1)="r",$AS$41,IF(MID(C4209,1,1)="p",#REF!,#REF!))),"")</f>
        <v/>
      </c>
      <c r="I4209" s="92" t="str">
        <f t="shared" si="661"/>
        <v/>
      </c>
      <c r="J4209" s="92" t="str">
        <f t="shared" si="662"/>
        <v/>
      </c>
      <c r="K4209" s="92" t="str">
        <f t="shared" si="663"/>
        <v/>
      </c>
      <c r="L4209" s="92" t="str">
        <f t="shared" si="664"/>
        <v/>
      </c>
      <c r="M4209" s="95" t="str">
        <f>IF(A4209&lt;&gt;"",IF(MID(C4209,1,1)="c",SigmaEpsConcrete(I4209,$AN$30:$AN$33,$AR$30:$AR$33,$AS$26,$AS$27,$AS$28,$AQ$20,$AU$19),""),"")</f>
        <v/>
      </c>
      <c r="N4209" s="95" t="str">
        <f>IF(A4209&lt;&gt;"",IF(MID(C4209,1,1)="r",SigmaEpsReinf(J4209,$AS$42:$AS$43,$AS$41,$AS$39,$AS$40,$AQ$38),""),"")</f>
        <v/>
      </c>
      <c r="Q4209" s="92" t="str">
        <f t="shared" si="666"/>
        <v/>
      </c>
      <c r="R4209" s="92" t="str">
        <f t="shared" si="667"/>
        <v/>
      </c>
      <c r="U4209" s="5"/>
      <c r="V4209" s="5"/>
      <c r="W4209" s="94" t="str">
        <f t="shared" si="665"/>
        <v/>
      </c>
      <c r="X4209" s="94" t="str">
        <f t="shared" si="668"/>
        <v/>
      </c>
      <c r="Y4209" s="5"/>
      <c r="BK4209" s="8"/>
      <c r="BL4209" s="5"/>
      <c r="BM4209" s="5"/>
      <c r="BN4209" s="5"/>
      <c r="BO4209" s="5"/>
      <c r="BP4209" s="1"/>
      <c r="BQ4209" s="1"/>
      <c r="BR4209" s="1"/>
      <c r="BS4209" s="1"/>
      <c r="BT4209" s="1"/>
      <c r="BU4209" s="4"/>
      <c r="BV4209" s="1"/>
      <c r="BW4209" s="3"/>
      <c r="BX4209" s="4"/>
      <c r="BY4209" s="5"/>
      <c r="BZ4209" s="5"/>
      <c r="CA4209" s="5"/>
      <c r="CB4209" s="5"/>
      <c r="CC4209" s="5"/>
      <c r="CD4209" s="43"/>
    </row>
    <row r="4210" spans="1:82" x14ac:dyDescent="0.25">
      <c r="A4210" s="8"/>
      <c r="B4210" s="5"/>
      <c r="C4210" s="5"/>
      <c r="D4210" s="5"/>
      <c r="E4210" s="5"/>
      <c r="F4210" s="94" t="str">
        <f t="shared" si="659"/>
        <v/>
      </c>
      <c r="G4210" s="94" t="str">
        <f t="shared" si="660"/>
        <v/>
      </c>
      <c r="H4210" s="127" t="str">
        <f>IF(A4210&lt;&gt;"",IF(MID(C4210,1,1)="c",$AS$26,IF(MID(C4210,1,1)="r",$AS$41,IF(MID(C4210,1,1)="p",#REF!,#REF!))),"")</f>
        <v/>
      </c>
      <c r="I4210" s="92" t="str">
        <f t="shared" si="661"/>
        <v/>
      </c>
      <c r="J4210" s="92" t="str">
        <f t="shared" si="662"/>
        <v/>
      </c>
      <c r="K4210" s="92" t="str">
        <f t="shared" si="663"/>
        <v/>
      </c>
      <c r="L4210" s="92" t="str">
        <f t="shared" si="664"/>
        <v/>
      </c>
      <c r="M4210" s="95" t="str">
        <f>IF(A4210&lt;&gt;"",IF(MID(C4210,1,1)="c",SigmaEpsConcrete(I4210,$AN$30:$AN$33,$AR$30:$AR$33,$AS$26,$AS$27,$AS$28,$AQ$20,$AU$19),""),"")</f>
        <v/>
      </c>
      <c r="N4210" s="95" t="str">
        <f>IF(A4210&lt;&gt;"",IF(MID(C4210,1,1)="r",SigmaEpsReinf(J4210,$AS$42:$AS$43,$AS$41,$AS$39,$AS$40,$AQ$38),""),"")</f>
        <v/>
      </c>
      <c r="Q4210" s="92" t="str">
        <f t="shared" si="666"/>
        <v/>
      </c>
      <c r="R4210" s="92" t="str">
        <f t="shared" si="667"/>
        <v/>
      </c>
      <c r="U4210" s="5"/>
      <c r="V4210" s="5"/>
      <c r="W4210" s="94" t="str">
        <f t="shared" si="665"/>
        <v/>
      </c>
      <c r="X4210" s="94" t="str">
        <f t="shared" si="668"/>
        <v/>
      </c>
      <c r="Y4210" s="5"/>
      <c r="BK4210" s="8"/>
      <c r="BL4210" s="5"/>
      <c r="BM4210" s="5"/>
      <c r="BN4210" s="5"/>
      <c r="BO4210" s="5"/>
      <c r="BP4210" s="1"/>
      <c r="BQ4210" s="1"/>
      <c r="BR4210" s="1"/>
      <c r="BS4210" s="1"/>
      <c r="BT4210" s="1"/>
      <c r="BU4210" s="4"/>
      <c r="BV4210" s="1"/>
      <c r="BW4210" s="3"/>
      <c r="BX4210" s="4"/>
      <c r="BY4210" s="5"/>
      <c r="BZ4210" s="5"/>
      <c r="CA4210" s="5"/>
      <c r="CB4210" s="5"/>
      <c r="CC4210" s="5"/>
      <c r="CD4210" s="43"/>
    </row>
    <row r="4211" spans="1:82" x14ac:dyDescent="0.25">
      <c r="A4211" s="8"/>
      <c r="B4211" s="5"/>
      <c r="C4211" s="5"/>
      <c r="D4211" s="5"/>
      <c r="E4211" s="5"/>
      <c r="F4211" s="94" t="str">
        <f t="shared" si="659"/>
        <v/>
      </c>
      <c r="G4211" s="94" t="str">
        <f t="shared" si="660"/>
        <v/>
      </c>
      <c r="H4211" s="127" t="str">
        <f>IF(A4211&lt;&gt;"",IF(MID(C4211,1,1)="c",$AS$26,IF(MID(C4211,1,1)="r",$AS$41,IF(MID(C4211,1,1)="p",#REF!,#REF!))),"")</f>
        <v/>
      </c>
      <c r="I4211" s="92" t="str">
        <f t="shared" si="661"/>
        <v/>
      </c>
      <c r="J4211" s="92" t="str">
        <f t="shared" si="662"/>
        <v/>
      </c>
      <c r="K4211" s="92" t="str">
        <f t="shared" si="663"/>
        <v/>
      </c>
      <c r="L4211" s="92" t="str">
        <f t="shared" si="664"/>
        <v/>
      </c>
      <c r="M4211" s="95" t="str">
        <f>IF(A4211&lt;&gt;"",IF(MID(C4211,1,1)="c",SigmaEpsConcrete(I4211,$AN$30:$AN$33,$AR$30:$AR$33,$AS$26,$AS$27,$AS$28,$AQ$20,$AU$19),""),"")</f>
        <v/>
      </c>
      <c r="N4211" s="95" t="str">
        <f>IF(A4211&lt;&gt;"",IF(MID(C4211,1,1)="r",SigmaEpsReinf(J4211,$AS$42:$AS$43,$AS$41,$AS$39,$AS$40,$AQ$38),""),"")</f>
        <v/>
      </c>
      <c r="Q4211" s="92" t="str">
        <f t="shared" si="666"/>
        <v/>
      </c>
      <c r="R4211" s="92" t="str">
        <f t="shared" si="667"/>
        <v/>
      </c>
      <c r="U4211" s="5"/>
      <c r="V4211" s="5"/>
      <c r="W4211" s="94" t="str">
        <f t="shared" si="665"/>
        <v/>
      </c>
      <c r="X4211" s="94" t="str">
        <f t="shared" si="668"/>
        <v/>
      </c>
      <c r="Y4211" s="5"/>
      <c r="BK4211" s="8"/>
      <c r="BL4211" s="5"/>
      <c r="BM4211" s="5"/>
      <c r="BN4211" s="5"/>
      <c r="BO4211" s="5"/>
      <c r="BP4211" s="1"/>
      <c r="BQ4211" s="1"/>
      <c r="BR4211" s="1"/>
      <c r="BS4211" s="1"/>
      <c r="BT4211" s="1"/>
      <c r="BU4211" s="4"/>
      <c r="BV4211" s="1"/>
      <c r="BW4211" s="3"/>
      <c r="BX4211" s="4"/>
      <c r="BY4211" s="5"/>
      <c r="BZ4211" s="5"/>
      <c r="CA4211" s="5"/>
      <c r="CB4211" s="5"/>
      <c r="CC4211" s="5"/>
      <c r="CD4211" s="43"/>
    </row>
    <row r="4212" spans="1:82" x14ac:dyDescent="0.25">
      <c r="A4212" s="8"/>
      <c r="B4212" s="5"/>
      <c r="C4212" s="5"/>
      <c r="D4212" s="5"/>
      <c r="E4212" s="5"/>
      <c r="F4212" s="94" t="str">
        <f t="shared" si="659"/>
        <v/>
      </c>
      <c r="G4212" s="94" t="str">
        <f t="shared" si="660"/>
        <v/>
      </c>
      <c r="H4212" s="127" t="str">
        <f>IF(A4212&lt;&gt;"",IF(MID(C4212,1,1)="c",$AS$26,IF(MID(C4212,1,1)="r",$AS$41,IF(MID(C4212,1,1)="p",#REF!,#REF!))),"")</f>
        <v/>
      </c>
      <c r="I4212" s="92" t="str">
        <f t="shared" si="661"/>
        <v/>
      </c>
      <c r="J4212" s="92" t="str">
        <f t="shared" si="662"/>
        <v/>
      </c>
      <c r="K4212" s="92" t="str">
        <f t="shared" si="663"/>
        <v/>
      </c>
      <c r="L4212" s="92" t="str">
        <f t="shared" si="664"/>
        <v/>
      </c>
      <c r="M4212" s="95" t="str">
        <f>IF(A4212&lt;&gt;"",IF(MID(C4212,1,1)="c",SigmaEpsConcrete(I4212,$AN$30:$AN$33,$AR$30:$AR$33,$AS$26,$AS$27,$AS$28,$AQ$20,$AU$19),""),"")</f>
        <v/>
      </c>
      <c r="N4212" s="95" t="str">
        <f>IF(A4212&lt;&gt;"",IF(MID(C4212,1,1)="r",SigmaEpsReinf(J4212,$AS$42:$AS$43,$AS$41,$AS$39,$AS$40,$AQ$38),""),"")</f>
        <v/>
      </c>
      <c r="Q4212" s="92" t="str">
        <f t="shared" si="666"/>
        <v/>
      </c>
      <c r="R4212" s="92" t="str">
        <f t="shared" si="667"/>
        <v/>
      </c>
      <c r="U4212" s="5"/>
      <c r="V4212" s="5"/>
      <c r="W4212" s="94" t="str">
        <f t="shared" si="665"/>
        <v/>
      </c>
      <c r="X4212" s="94" t="str">
        <f t="shared" si="668"/>
        <v/>
      </c>
      <c r="Y4212" s="5"/>
      <c r="BK4212" s="8"/>
      <c r="BL4212" s="5"/>
      <c r="BM4212" s="5"/>
      <c r="BN4212" s="5"/>
      <c r="BO4212" s="5"/>
      <c r="BP4212" s="1"/>
      <c r="BQ4212" s="1"/>
      <c r="BR4212" s="1"/>
      <c r="BS4212" s="1"/>
      <c r="BT4212" s="1"/>
      <c r="BU4212" s="4"/>
      <c r="BV4212" s="1"/>
      <c r="BW4212" s="3"/>
      <c r="BX4212" s="4"/>
      <c r="BY4212" s="5"/>
      <c r="BZ4212" s="5"/>
      <c r="CA4212" s="5"/>
      <c r="CB4212" s="5"/>
      <c r="CC4212" s="5"/>
      <c r="CD4212" s="43"/>
    </row>
    <row r="4213" spans="1:82" x14ac:dyDescent="0.25">
      <c r="A4213" s="8"/>
      <c r="B4213" s="5"/>
      <c r="C4213" s="5"/>
      <c r="D4213" s="5"/>
      <c r="E4213" s="5"/>
      <c r="F4213" s="94" t="str">
        <f t="shared" si="659"/>
        <v/>
      </c>
      <c r="G4213" s="94" t="str">
        <f t="shared" si="660"/>
        <v/>
      </c>
      <c r="H4213" s="127" t="str">
        <f>IF(A4213&lt;&gt;"",IF(MID(C4213,1,1)="c",$AS$26,IF(MID(C4213,1,1)="r",$AS$41,IF(MID(C4213,1,1)="p",#REF!,#REF!))),"")</f>
        <v/>
      </c>
      <c r="I4213" s="92" t="str">
        <f t="shared" si="661"/>
        <v/>
      </c>
      <c r="J4213" s="92" t="str">
        <f t="shared" si="662"/>
        <v/>
      </c>
      <c r="K4213" s="92" t="str">
        <f t="shared" si="663"/>
        <v/>
      </c>
      <c r="L4213" s="92" t="str">
        <f t="shared" si="664"/>
        <v/>
      </c>
      <c r="M4213" s="95" t="str">
        <f>IF(A4213&lt;&gt;"",IF(MID(C4213,1,1)="c",SigmaEpsConcrete(I4213,$AN$30:$AN$33,$AR$30:$AR$33,$AS$26,$AS$27,$AS$28,$AQ$20,$AU$19),""),"")</f>
        <v/>
      </c>
      <c r="N4213" s="95" t="str">
        <f>IF(A4213&lt;&gt;"",IF(MID(C4213,1,1)="r",SigmaEpsReinf(J4213,$AS$42:$AS$43,$AS$41,$AS$39,$AS$40,$AQ$38),""),"")</f>
        <v/>
      </c>
      <c r="Q4213" s="92" t="str">
        <f t="shared" si="666"/>
        <v/>
      </c>
      <c r="R4213" s="92" t="str">
        <f t="shared" si="667"/>
        <v/>
      </c>
      <c r="U4213" s="5"/>
      <c r="V4213" s="5"/>
      <c r="W4213" s="94" t="str">
        <f t="shared" si="665"/>
        <v/>
      </c>
      <c r="X4213" s="94" t="str">
        <f t="shared" si="668"/>
        <v/>
      </c>
      <c r="Y4213" s="5"/>
      <c r="BK4213" s="8"/>
      <c r="BL4213" s="5"/>
      <c r="BM4213" s="5"/>
      <c r="BN4213" s="5"/>
      <c r="BO4213" s="5"/>
      <c r="BP4213" s="1"/>
      <c r="BQ4213" s="1"/>
      <c r="BR4213" s="1"/>
      <c r="BS4213" s="1"/>
      <c r="BT4213" s="1"/>
      <c r="BU4213" s="4"/>
      <c r="BV4213" s="1"/>
      <c r="BW4213" s="3"/>
      <c r="BX4213" s="4"/>
      <c r="BY4213" s="5"/>
      <c r="BZ4213" s="5"/>
      <c r="CA4213" s="5"/>
      <c r="CB4213" s="5"/>
      <c r="CC4213" s="5"/>
      <c r="CD4213" s="43"/>
    </row>
    <row r="4214" spans="1:82" x14ac:dyDescent="0.25">
      <c r="A4214" s="8"/>
      <c r="B4214" s="5"/>
      <c r="C4214" s="5"/>
      <c r="D4214" s="5"/>
      <c r="E4214" s="5"/>
      <c r="F4214" s="94" t="str">
        <f t="shared" si="659"/>
        <v/>
      </c>
      <c r="G4214" s="94" t="str">
        <f t="shared" si="660"/>
        <v/>
      </c>
      <c r="H4214" s="127" t="str">
        <f>IF(A4214&lt;&gt;"",IF(MID(C4214,1,1)="c",$AS$26,IF(MID(C4214,1,1)="r",$AS$41,IF(MID(C4214,1,1)="p",#REF!,#REF!))),"")</f>
        <v/>
      </c>
      <c r="I4214" s="92" t="str">
        <f t="shared" si="661"/>
        <v/>
      </c>
      <c r="J4214" s="92" t="str">
        <f t="shared" si="662"/>
        <v/>
      </c>
      <c r="K4214" s="92" t="str">
        <f t="shared" si="663"/>
        <v/>
      </c>
      <c r="L4214" s="92" t="str">
        <f t="shared" si="664"/>
        <v/>
      </c>
      <c r="M4214" s="95" t="str">
        <f>IF(A4214&lt;&gt;"",IF(MID(C4214,1,1)="c",SigmaEpsConcrete(I4214,$AN$30:$AN$33,$AR$30:$AR$33,$AS$26,$AS$27,$AS$28,$AQ$20,$AU$19),""),"")</f>
        <v/>
      </c>
      <c r="N4214" s="95" t="str">
        <f>IF(A4214&lt;&gt;"",IF(MID(C4214,1,1)="r",SigmaEpsReinf(J4214,$AS$42:$AS$43,$AS$41,$AS$39,$AS$40,$AQ$38),""),"")</f>
        <v/>
      </c>
      <c r="Q4214" s="92" t="str">
        <f t="shared" si="666"/>
        <v/>
      </c>
      <c r="R4214" s="92" t="str">
        <f t="shared" si="667"/>
        <v/>
      </c>
      <c r="U4214" s="5"/>
      <c r="V4214" s="5"/>
      <c r="W4214" s="94" t="str">
        <f t="shared" si="665"/>
        <v/>
      </c>
      <c r="X4214" s="94" t="str">
        <f t="shared" si="668"/>
        <v/>
      </c>
      <c r="Y4214" s="5"/>
      <c r="BK4214" s="8"/>
      <c r="BL4214" s="5"/>
      <c r="BM4214" s="5"/>
      <c r="BN4214" s="5"/>
      <c r="BO4214" s="5"/>
      <c r="BP4214" s="1"/>
      <c r="BQ4214" s="1"/>
      <c r="BR4214" s="1"/>
      <c r="BS4214" s="1"/>
      <c r="BT4214" s="1"/>
      <c r="BU4214" s="4"/>
      <c r="BV4214" s="1"/>
      <c r="BW4214" s="3"/>
      <c r="BX4214" s="4"/>
      <c r="BY4214" s="5"/>
      <c r="BZ4214" s="5"/>
      <c r="CA4214" s="5"/>
      <c r="CB4214" s="5"/>
      <c r="CC4214" s="5"/>
      <c r="CD4214" s="43"/>
    </row>
    <row r="4215" spans="1:82" x14ac:dyDescent="0.25">
      <c r="A4215" s="8"/>
      <c r="B4215" s="5"/>
      <c r="C4215" s="5"/>
      <c r="D4215" s="5"/>
      <c r="E4215" s="5"/>
      <c r="F4215" s="94" t="str">
        <f t="shared" si="659"/>
        <v/>
      </c>
      <c r="G4215" s="94" t="str">
        <f t="shared" si="660"/>
        <v/>
      </c>
      <c r="H4215" s="127" t="str">
        <f>IF(A4215&lt;&gt;"",IF(MID(C4215,1,1)="c",$AS$26,IF(MID(C4215,1,1)="r",$AS$41,IF(MID(C4215,1,1)="p",#REF!,#REF!))),"")</f>
        <v/>
      </c>
      <c r="I4215" s="92" t="str">
        <f t="shared" si="661"/>
        <v/>
      </c>
      <c r="J4215" s="92" t="str">
        <f t="shared" si="662"/>
        <v/>
      </c>
      <c r="K4215" s="92" t="str">
        <f t="shared" si="663"/>
        <v/>
      </c>
      <c r="L4215" s="92" t="str">
        <f t="shared" si="664"/>
        <v/>
      </c>
      <c r="M4215" s="95" t="str">
        <f>IF(A4215&lt;&gt;"",IF(MID(C4215,1,1)="c",SigmaEpsConcrete(I4215,$AN$30:$AN$33,$AR$30:$AR$33,$AS$26,$AS$27,$AS$28,$AQ$20,$AU$19),""),"")</f>
        <v/>
      </c>
      <c r="N4215" s="95" t="str">
        <f>IF(A4215&lt;&gt;"",IF(MID(C4215,1,1)="r",SigmaEpsReinf(J4215,$AS$42:$AS$43,$AS$41,$AS$39,$AS$40,$AQ$38),""),"")</f>
        <v/>
      </c>
      <c r="Q4215" s="92" t="str">
        <f t="shared" si="666"/>
        <v/>
      </c>
      <c r="R4215" s="92" t="str">
        <f t="shared" si="667"/>
        <v/>
      </c>
      <c r="U4215" s="5"/>
      <c r="V4215" s="5"/>
      <c r="W4215" s="94" t="str">
        <f t="shared" si="665"/>
        <v/>
      </c>
      <c r="X4215" s="94" t="str">
        <f t="shared" si="668"/>
        <v/>
      </c>
      <c r="Y4215" s="5"/>
      <c r="BK4215" s="8"/>
      <c r="BL4215" s="5"/>
      <c r="BM4215" s="5"/>
      <c r="BN4215" s="5"/>
      <c r="BO4215" s="5"/>
      <c r="BP4215" s="1"/>
      <c r="BQ4215" s="1"/>
      <c r="BR4215" s="1"/>
      <c r="BS4215" s="1"/>
      <c r="BT4215" s="1"/>
      <c r="BU4215" s="4"/>
      <c r="BV4215" s="1"/>
      <c r="BW4215" s="3"/>
      <c r="BX4215" s="4"/>
      <c r="BY4215" s="5"/>
      <c r="BZ4215" s="5"/>
      <c r="CA4215" s="5"/>
      <c r="CB4215" s="5"/>
      <c r="CC4215" s="5"/>
      <c r="CD4215" s="43"/>
    </row>
    <row r="4216" spans="1:82" x14ac:dyDescent="0.25">
      <c r="A4216" s="8"/>
      <c r="B4216" s="5"/>
      <c r="C4216" s="5"/>
      <c r="D4216" s="5"/>
      <c r="E4216" s="5"/>
      <c r="F4216" s="94" t="str">
        <f t="shared" si="659"/>
        <v/>
      </c>
      <c r="G4216" s="94" t="str">
        <f t="shared" si="660"/>
        <v/>
      </c>
      <c r="H4216" s="127" t="str">
        <f>IF(A4216&lt;&gt;"",IF(MID(C4216,1,1)="c",$AS$26,IF(MID(C4216,1,1)="r",$AS$41,IF(MID(C4216,1,1)="p",#REF!,#REF!))),"")</f>
        <v/>
      </c>
      <c r="I4216" s="92" t="str">
        <f t="shared" si="661"/>
        <v/>
      </c>
      <c r="J4216" s="92" t="str">
        <f t="shared" si="662"/>
        <v/>
      </c>
      <c r="K4216" s="92" t="str">
        <f t="shared" si="663"/>
        <v/>
      </c>
      <c r="L4216" s="92" t="str">
        <f t="shared" si="664"/>
        <v/>
      </c>
      <c r="M4216" s="95" t="str">
        <f>IF(A4216&lt;&gt;"",IF(MID(C4216,1,1)="c",SigmaEpsConcrete(I4216,$AN$30:$AN$33,$AR$30:$AR$33,$AS$26,$AS$27,$AS$28,$AQ$20,$AU$19),""),"")</f>
        <v/>
      </c>
      <c r="N4216" s="95" t="str">
        <f>IF(A4216&lt;&gt;"",IF(MID(C4216,1,1)="r",SigmaEpsReinf(J4216,$AS$42:$AS$43,$AS$41,$AS$39,$AS$40,$AQ$38),""),"")</f>
        <v/>
      </c>
      <c r="Q4216" s="92" t="str">
        <f t="shared" si="666"/>
        <v/>
      </c>
      <c r="R4216" s="92" t="str">
        <f t="shared" si="667"/>
        <v/>
      </c>
      <c r="U4216" s="5"/>
      <c r="V4216" s="5"/>
      <c r="W4216" s="94" t="str">
        <f t="shared" si="665"/>
        <v/>
      </c>
      <c r="X4216" s="94" t="str">
        <f t="shared" si="668"/>
        <v/>
      </c>
      <c r="Y4216" s="5"/>
      <c r="BK4216" s="8"/>
      <c r="BL4216" s="5"/>
      <c r="BM4216" s="5"/>
      <c r="BN4216" s="5"/>
      <c r="BO4216" s="5"/>
      <c r="BP4216" s="1"/>
      <c r="BQ4216" s="1"/>
      <c r="BR4216" s="1"/>
      <c r="BS4216" s="1"/>
      <c r="BT4216" s="1"/>
      <c r="BU4216" s="4"/>
      <c r="BV4216" s="1"/>
      <c r="BW4216" s="3"/>
      <c r="BX4216" s="4"/>
      <c r="BY4216" s="5"/>
      <c r="BZ4216" s="5"/>
      <c r="CA4216" s="5"/>
      <c r="CB4216" s="5"/>
      <c r="CC4216" s="5"/>
      <c r="CD4216" s="43"/>
    </row>
    <row r="4217" spans="1:82" x14ac:dyDescent="0.25">
      <c r="A4217" s="8"/>
      <c r="B4217" s="5"/>
      <c r="C4217" s="5"/>
      <c r="D4217" s="5"/>
      <c r="E4217" s="5"/>
      <c r="F4217" s="94" t="str">
        <f t="shared" si="659"/>
        <v/>
      </c>
      <c r="G4217" s="94" t="str">
        <f t="shared" si="660"/>
        <v/>
      </c>
      <c r="H4217" s="127" t="str">
        <f>IF(A4217&lt;&gt;"",IF(MID(C4217,1,1)="c",$AS$26,IF(MID(C4217,1,1)="r",$AS$41,IF(MID(C4217,1,1)="p",#REF!,#REF!))),"")</f>
        <v/>
      </c>
      <c r="I4217" s="92" t="str">
        <f t="shared" si="661"/>
        <v/>
      </c>
      <c r="J4217" s="92" t="str">
        <f t="shared" si="662"/>
        <v/>
      </c>
      <c r="K4217" s="92" t="str">
        <f t="shared" si="663"/>
        <v/>
      </c>
      <c r="L4217" s="92" t="str">
        <f t="shared" si="664"/>
        <v/>
      </c>
      <c r="M4217" s="95" t="str">
        <f>IF(A4217&lt;&gt;"",IF(MID(C4217,1,1)="c",SigmaEpsConcrete(I4217,$AN$30:$AN$33,$AR$30:$AR$33,$AS$26,$AS$27,$AS$28,$AQ$20,$AU$19),""),"")</f>
        <v/>
      </c>
      <c r="N4217" s="95" t="str">
        <f>IF(A4217&lt;&gt;"",IF(MID(C4217,1,1)="r",SigmaEpsReinf(J4217,$AS$42:$AS$43,$AS$41,$AS$39,$AS$40,$AQ$38),""),"")</f>
        <v/>
      </c>
      <c r="Q4217" s="92" t="str">
        <f t="shared" si="666"/>
        <v/>
      </c>
      <c r="R4217" s="92" t="str">
        <f t="shared" si="667"/>
        <v/>
      </c>
      <c r="U4217" s="5"/>
      <c r="V4217" s="5"/>
      <c r="W4217" s="94" t="str">
        <f t="shared" si="665"/>
        <v/>
      </c>
      <c r="X4217" s="94" t="str">
        <f t="shared" si="668"/>
        <v/>
      </c>
      <c r="Y4217" s="5"/>
      <c r="BK4217" s="8"/>
      <c r="BL4217" s="5"/>
      <c r="BM4217" s="5"/>
      <c r="BN4217" s="5"/>
      <c r="BO4217" s="5"/>
      <c r="BP4217" s="1"/>
      <c r="BQ4217" s="1"/>
      <c r="BR4217" s="1"/>
      <c r="BS4217" s="1"/>
      <c r="BT4217" s="1"/>
      <c r="BU4217" s="4"/>
      <c r="BV4217" s="1"/>
      <c r="BW4217" s="3"/>
      <c r="BX4217" s="4"/>
      <c r="BY4217" s="5"/>
      <c r="BZ4217" s="5"/>
      <c r="CA4217" s="5"/>
      <c r="CB4217" s="5"/>
      <c r="CC4217" s="5"/>
      <c r="CD4217" s="43"/>
    </row>
    <row r="4218" spans="1:82" x14ac:dyDescent="0.25">
      <c r="A4218" s="8"/>
      <c r="B4218" s="5"/>
      <c r="C4218" s="5"/>
      <c r="D4218" s="5"/>
      <c r="E4218" s="5"/>
      <c r="F4218" s="94" t="str">
        <f t="shared" si="659"/>
        <v/>
      </c>
      <c r="G4218" s="94" t="str">
        <f t="shared" si="660"/>
        <v/>
      </c>
      <c r="H4218" s="127" t="str">
        <f>IF(A4218&lt;&gt;"",IF(MID(C4218,1,1)="c",$AS$26,IF(MID(C4218,1,1)="r",$AS$41,IF(MID(C4218,1,1)="p",#REF!,#REF!))),"")</f>
        <v/>
      </c>
      <c r="I4218" s="92" t="str">
        <f t="shared" si="661"/>
        <v/>
      </c>
      <c r="J4218" s="92" t="str">
        <f t="shared" si="662"/>
        <v/>
      </c>
      <c r="K4218" s="92" t="str">
        <f t="shared" si="663"/>
        <v/>
      </c>
      <c r="L4218" s="92" t="str">
        <f t="shared" si="664"/>
        <v/>
      </c>
      <c r="M4218" s="95" t="str">
        <f>IF(A4218&lt;&gt;"",IF(MID(C4218,1,1)="c",SigmaEpsConcrete(I4218,$AN$30:$AN$33,$AR$30:$AR$33,$AS$26,$AS$27,$AS$28,$AQ$20,$AU$19),""),"")</f>
        <v/>
      </c>
      <c r="N4218" s="95" t="str">
        <f>IF(A4218&lt;&gt;"",IF(MID(C4218,1,1)="r",SigmaEpsReinf(J4218,$AS$42:$AS$43,$AS$41,$AS$39,$AS$40,$AQ$38),""),"")</f>
        <v/>
      </c>
      <c r="Q4218" s="92" t="str">
        <f t="shared" si="666"/>
        <v/>
      </c>
      <c r="R4218" s="92" t="str">
        <f t="shared" si="667"/>
        <v/>
      </c>
      <c r="U4218" s="5"/>
      <c r="V4218" s="5"/>
      <c r="W4218" s="94" t="str">
        <f t="shared" si="665"/>
        <v/>
      </c>
      <c r="X4218" s="94" t="str">
        <f t="shared" si="668"/>
        <v/>
      </c>
      <c r="Y4218" s="5"/>
      <c r="BK4218" s="8"/>
      <c r="BL4218" s="5"/>
      <c r="BM4218" s="5"/>
      <c r="BN4218" s="5"/>
      <c r="BO4218" s="5"/>
      <c r="BP4218" s="1"/>
      <c r="BQ4218" s="1"/>
      <c r="BR4218" s="1"/>
      <c r="BS4218" s="1"/>
      <c r="BT4218" s="1"/>
      <c r="BU4218" s="4"/>
      <c r="BV4218" s="1"/>
      <c r="BW4218" s="3"/>
      <c r="BX4218" s="4"/>
      <c r="BY4218" s="5"/>
      <c r="BZ4218" s="5"/>
      <c r="CA4218" s="5"/>
      <c r="CB4218" s="5"/>
      <c r="CC4218" s="5"/>
      <c r="CD4218" s="43"/>
    </row>
    <row r="4219" spans="1:82" x14ac:dyDescent="0.25">
      <c r="A4219" s="8"/>
      <c r="B4219" s="5"/>
      <c r="C4219" s="5"/>
      <c r="D4219" s="5"/>
      <c r="E4219" s="5"/>
      <c r="F4219" s="94" t="str">
        <f t="shared" si="659"/>
        <v/>
      </c>
      <c r="G4219" s="94" t="str">
        <f t="shared" si="660"/>
        <v/>
      </c>
      <c r="H4219" s="127" t="str">
        <f>IF(A4219&lt;&gt;"",IF(MID(C4219,1,1)="c",$AS$26,IF(MID(C4219,1,1)="r",$AS$41,IF(MID(C4219,1,1)="p",#REF!,#REF!))),"")</f>
        <v/>
      </c>
      <c r="I4219" s="92" t="str">
        <f t="shared" si="661"/>
        <v/>
      </c>
      <c r="J4219" s="92" t="str">
        <f t="shared" si="662"/>
        <v/>
      </c>
      <c r="K4219" s="92" t="str">
        <f t="shared" si="663"/>
        <v/>
      </c>
      <c r="L4219" s="92" t="str">
        <f t="shared" si="664"/>
        <v/>
      </c>
      <c r="M4219" s="95" t="str">
        <f>IF(A4219&lt;&gt;"",IF(MID(C4219,1,1)="c",SigmaEpsConcrete(I4219,$AN$30:$AN$33,$AR$30:$AR$33,$AS$26,$AS$27,$AS$28,$AQ$20,$AU$19),""),"")</f>
        <v/>
      </c>
      <c r="N4219" s="95" t="str">
        <f>IF(A4219&lt;&gt;"",IF(MID(C4219,1,1)="r",SigmaEpsReinf(J4219,$AS$42:$AS$43,$AS$41,$AS$39,$AS$40,$AQ$38),""),"")</f>
        <v/>
      </c>
      <c r="Q4219" s="92" t="str">
        <f t="shared" si="666"/>
        <v/>
      </c>
      <c r="R4219" s="92" t="str">
        <f t="shared" si="667"/>
        <v/>
      </c>
      <c r="U4219" s="5"/>
      <c r="V4219" s="5"/>
      <c r="W4219" s="94" t="str">
        <f t="shared" si="665"/>
        <v/>
      </c>
      <c r="X4219" s="94" t="str">
        <f t="shared" si="668"/>
        <v/>
      </c>
      <c r="Y4219" s="5"/>
      <c r="BK4219" s="8"/>
      <c r="BL4219" s="5"/>
      <c r="BM4219" s="5"/>
      <c r="BN4219" s="5"/>
      <c r="BO4219" s="5"/>
      <c r="BP4219" s="1"/>
      <c r="BQ4219" s="1"/>
      <c r="BR4219" s="1"/>
      <c r="BS4219" s="1"/>
      <c r="BT4219" s="1"/>
      <c r="BU4219" s="4"/>
      <c r="BV4219" s="1"/>
      <c r="BW4219" s="3"/>
      <c r="BX4219" s="4"/>
      <c r="BY4219" s="5"/>
      <c r="BZ4219" s="5"/>
      <c r="CA4219" s="5"/>
      <c r="CB4219" s="5"/>
      <c r="CC4219" s="5"/>
      <c r="CD4219" s="43"/>
    </row>
    <row r="4220" spans="1:82" x14ac:dyDescent="0.25">
      <c r="A4220" s="8"/>
      <c r="B4220" s="5"/>
      <c r="C4220" s="5"/>
      <c r="D4220" s="5"/>
      <c r="E4220" s="5"/>
      <c r="F4220" s="94" t="str">
        <f t="shared" si="659"/>
        <v/>
      </c>
      <c r="G4220" s="94" t="str">
        <f t="shared" si="660"/>
        <v/>
      </c>
      <c r="H4220" s="127" t="str">
        <f>IF(A4220&lt;&gt;"",IF(MID(C4220,1,1)="c",$AS$26,IF(MID(C4220,1,1)="r",$AS$41,IF(MID(C4220,1,1)="p",#REF!,#REF!))),"")</f>
        <v/>
      </c>
      <c r="I4220" s="92" t="str">
        <f t="shared" si="661"/>
        <v/>
      </c>
      <c r="J4220" s="92" t="str">
        <f t="shared" si="662"/>
        <v/>
      </c>
      <c r="K4220" s="92" t="str">
        <f t="shared" si="663"/>
        <v/>
      </c>
      <c r="L4220" s="92" t="str">
        <f t="shared" si="664"/>
        <v/>
      </c>
      <c r="M4220" s="95" t="str">
        <f>IF(A4220&lt;&gt;"",IF(MID(C4220,1,1)="c",SigmaEpsConcrete(I4220,$AN$30:$AN$33,$AR$30:$AR$33,$AS$26,$AS$27,$AS$28,$AQ$20,$AU$19),""),"")</f>
        <v/>
      </c>
      <c r="N4220" s="95" t="str">
        <f>IF(A4220&lt;&gt;"",IF(MID(C4220,1,1)="r",SigmaEpsReinf(J4220,$AS$42:$AS$43,$AS$41,$AS$39,$AS$40,$AQ$38),""),"")</f>
        <v/>
      </c>
      <c r="Q4220" s="92" t="str">
        <f t="shared" si="666"/>
        <v/>
      </c>
      <c r="R4220" s="92" t="str">
        <f t="shared" si="667"/>
        <v/>
      </c>
      <c r="U4220" s="5"/>
      <c r="V4220" s="5"/>
      <c r="W4220" s="94" t="str">
        <f t="shared" si="665"/>
        <v/>
      </c>
      <c r="X4220" s="94" t="str">
        <f t="shared" si="668"/>
        <v/>
      </c>
      <c r="Y4220" s="5"/>
      <c r="BK4220" s="8"/>
      <c r="BL4220" s="5"/>
      <c r="BM4220" s="5"/>
      <c r="BN4220" s="5"/>
      <c r="BO4220" s="5"/>
      <c r="BP4220" s="1"/>
      <c r="BQ4220" s="1"/>
      <c r="BR4220" s="1"/>
      <c r="BS4220" s="1"/>
      <c r="BT4220" s="1"/>
      <c r="BU4220" s="4"/>
      <c r="BV4220" s="1"/>
      <c r="BW4220" s="3"/>
      <c r="BX4220" s="4"/>
      <c r="BY4220" s="5"/>
      <c r="BZ4220" s="5"/>
      <c r="CA4220" s="5"/>
      <c r="CB4220" s="5"/>
      <c r="CC4220" s="5"/>
      <c r="CD4220" s="43"/>
    </row>
    <row r="4221" spans="1:82" x14ac:dyDescent="0.25">
      <c r="A4221" s="8"/>
      <c r="B4221" s="5"/>
      <c r="C4221" s="5"/>
      <c r="D4221" s="5"/>
      <c r="E4221" s="5"/>
      <c r="F4221" s="94" t="str">
        <f t="shared" si="659"/>
        <v/>
      </c>
      <c r="G4221" s="94" t="str">
        <f t="shared" si="660"/>
        <v/>
      </c>
      <c r="H4221" s="127" t="str">
        <f>IF(A4221&lt;&gt;"",IF(MID(C4221,1,1)="c",$AS$26,IF(MID(C4221,1,1)="r",$AS$41,IF(MID(C4221,1,1)="p",#REF!,#REF!))),"")</f>
        <v/>
      </c>
      <c r="I4221" s="92" t="str">
        <f t="shared" si="661"/>
        <v/>
      </c>
      <c r="J4221" s="92" t="str">
        <f t="shared" si="662"/>
        <v/>
      </c>
      <c r="K4221" s="92" t="str">
        <f t="shared" si="663"/>
        <v/>
      </c>
      <c r="L4221" s="92" t="str">
        <f t="shared" si="664"/>
        <v/>
      </c>
      <c r="M4221" s="95" t="str">
        <f>IF(A4221&lt;&gt;"",IF(MID(C4221,1,1)="c",SigmaEpsConcrete(I4221,$AN$30:$AN$33,$AR$30:$AR$33,$AS$26,$AS$27,$AS$28,$AQ$20,$AU$19),""),"")</f>
        <v/>
      </c>
      <c r="N4221" s="95" t="str">
        <f>IF(A4221&lt;&gt;"",IF(MID(C4221,1,1)="r",SigmaEpsReinf(J4221,$AS$42:$AS$43,$AS$41,$AS$39,$AS$40,$AQ$38),""),"")</f>
        <v/>
      </c>
      <c r="Q4221" s="92" t="str">
        <f t="shared" si="666"/>
        <v/>
      </c>
      <c r="R4221" s="92" t="str">
        <f t="shared" si="667"/>
        <v/>
      </c>
      <c r="U4221" s="5"/>
      <c r="V4221" s="5"/>
      <c r="W4221" s="94" t="str">
        <f t="shared" si="665"/>
        <v/>
      </c>
      <c r="X4221" s="94" t="str">
        <f t="shared" si="668"/>
        <v/>
      </c>
      <c r="Y4221" s="5"/>
      <c r="BK4221" s="8"/>
      <c r="BL4221" s="5"/>
      <c r="BM4221" s="5"/>
      <c r="BN4221" s="5"/>
      <c r="BO4221" s="5"/>
      <c r="BP4221" s="1"/>
      <c r="BQ4221" s="1"/>
      <c r="BR4221" s="1"/>
      <c r="BS4221" s="1"/>
      <c r="BT4221" s="1"/>
      <c r="BU4221" s="4"/>
      <c r="BV4221" s="1"/>
      <c r="BW4221" s="3"/>
      <c r="BX4221" s="4"/>
      <c r="BY4221" s="5"/>
      <c r="BZ4221" s="5"/>
      <c r="CA4221" s="5"/>
      <c r="CB4221" s="5"/>
      <c r="CC4221" s="5"/>
      <c r="CD4221" s="43"/>
    </row>
    <row r="4222" spans="1:82" x14ac:dyDescent="0.25">
      <c r="A4222" s="8"/>
      <c r="B4222" s="5"/>
      <c r="C4222" s="5"/>
      <c r="D4222" s="5"/>
      <c r="E4222" s="5"/>
      <c r="F4222" s="94" t="str">
        <f t="shared" si="659"/>
        <v/>
      </c>
      <c r="G4222" s="94" t="str">
        <f t="shared" si="660"/>
        <v/>
      </c>
      <c r="H4222" s="127" t="str">
        <f>IF(A4222&lt;&gt;"",IF(MID(C4222,1,1)="c",$AS$26,IF(MID(C4222,1,1)="r",$AS$41,IF(MID(C4222,1,1)="p",#REF!,#REF!))),"")</f>
        <v/>
      </c>
      <c r="I4222" s="92" t="str">
        <f t="shared" si="661"/>
        <v/>
      </c>
      <c r="J4222" s="92" t="str">
        <f t="shared" si="662"/>
        <v/>
      </c>
      <c r="K4222" s="92" t="str">
        <f t="shared" si="663"/>
        <v/>
      </c>
      <c r="L4222" s="92" t="str">
        <f t="shared" si="664"/>
        <v/>
      </c>
      <c r="M4222" s="95" t="str">
        <f>IF(A4222&lt;&gt;"",IF(MID(C4222,1,1)="c",SigmaEpsConcrete(I4222,$AN$30:$AN$33,$AR$30:$AR$33,$AS$26,$AS$27,$AS$28,$AQ$20,$AU$19),""),"")</f>
        <v/>
      </c>
      <c r="N4222" s="95" t="str">
        <f>IF(A4222&lt;&gt;"",IF(MID(C4222,1,1)="r",SigmaEpsReinf(J4222,$AS$42:$AS$43,$AS$41,$AS$39,$AS$40,$AQ$38),""),"")</f>
        <v/>
      </c>
      <c r="Q4222" s="92" t="str">
        <f t="shared" si="666"/>
        <v/>
      </c>
      <c r="R4222" s="92" t="str">
        <f t="shared" si="667"/>
        <v/>
      </c>
      <c r="U4222" s="5"/>
      <c r="V4222" s="5"/>
      <c r="W4222" s="94" t="str">
        <f t="shared" si="665"/>
        <v/>
      </c>
      <c r="X4222" s="94" t="str">
        <f t="shared" si="668"/>
        <v/>
      </c>
      <c r="Y4222" s="5"/>
      <c r="BK4222" s="8"/>
      <c r="BL4222" s="5"/>
      <c r="BM4222" s="5"/>
      <c r="BN4222" s="5"/>
      <c r="BO4222" s="5"/>
      <c r="BP4222" s="1"/>
      <c r="BQ4222" s="1"/>
      <c r="BR4222" s="1"/>
      <c r="BS4222" s="1"/>
      <c r="BT4222" s="1"/>
      <c r="BU4222" s="4"/>
      <c r="BV4222" s="1"/>
      <c r="BW4222" s="3"/>
      <c r="BX4222" s="4"/>
      <c r="BY4222" s="5"/>
      <c r="BZ4222" s="5"/>
      <c r="CA4222" s="5"/>
      <c r="CB4222" s="5"/>
      <c r="CC4222" s="5"/>
      <c r="CD4222" s="43"/>
    </row>
    <row r="4223" spans="1:82" x14ac:dyDescent="0.25">
      <c r="A4223" s="8"/>
      <c r="B4223" s="5"/>
      <c r="C4223" s="5"/>
      <c r="D4223" s="5"/>
      <c r="E4223" s="5"/>
      <c r="F4223" s="94" t="str">
        <f t="shared" si="659"/>
        <v/>
      </c>
      <c r="G4223" s="94" t="str">
        <f t="shared" si="660"/>
        <v/>
      </c>
      <c r="H4223" s="127" t="str">
        <f>IF(A4223&lt;&gt;"",IF(MID(C4223,1,1)="c",$AS$26,IF(MID(C4223,1,1)="r",$AS$41,IF(MID(C4223,1,1)="p",#REF!,#REF!))),"")</f>
        <v/>
      </c>
      <c r="I4223" s="92" t="str">
        <f t="shared" si="661"/>
        <v/>
      </c>
      <c r="J4223" s="92" t="str">
        <f t="shared" si="662"/>
        <v/>
      </c>
      <c r="K4223" s="92" t="str">
        <f t="shared" si="663"/>
        <v/>
      </c>
      <c r="L4223" s="92" t="str">
        <f t="shared" si="664"/>
        <v/>
      </c>
      <c r="M4223" s="95" t="str">
        <f>IF(A4223&lt;&gt;"",IF(MID(C4223,1,1)="c",SigmaEpsConcrete(I4223,$AN$30:$AN$33,$AR$30:$AR$33,$AS$26,$AS$27,$AS$28,$AQ$20,$AU$19),""),"")</f>
        <v/>
      </c>
      <c r="N4223" s="95" t="str">
        <f>IF(A4223&lt;&gt;"",IF(MID(C4223,1,1)="r",SigmaEpsReinf(J4223,$AS$42:$AS$43,$AS$41,$AS$39,$AS$40,$AQ$38),""),"")</f>
        <v/>
      </c>
      <c r="Q4223" s="92" t="str">
        <f t="shared" si="666"/>
        <v/>
      </c>
      <c r="R4223" s="92" t="str">
        <f t="shared" si="667"/>
        <v/>
      </c>
      <c r="U4223" s="5"/>
      <c r="V4223" s="5"/>
      <c r="W4223" s="94" t="str">
        <f t="shared" si="665"/>
        <v/>
      </c>
      <c r="X4223" s="94" t="str">
        <f t="shared" si="668"/>
        <v/>
      </c>
      <c r="Y4223" s="5"/>
      <c r="BK4223" s="8"/>
      <c r="BL4223" s="5"/>
      <c r="BM4223" s="5"/>
      <c r="BN4223" s="5"/>
      <c r="BO4223" s="5"/>
      <c r="BP4223" s="1"/>
      <c r="BQ4223" s="1"/>
      <c r="BR4223" s="1"/>
      <c r="BS4223" s="1"/>
      <c r="BT4223" s="1"/>
      <c r="BU4223" s="4"/>
      <c r="BV4223" s="1"/>
      <c r="BW4223" s="3"/>
      <c r="BX4223" s="4"/>
      <c r="BY4223" s="5"/>
      <c r="BZ4223" s="5"/>
      <c r="CA4223" s="5"/>
      <c r="CB4223" s="5"/>
      <c r="CC4223" s="5"/>
      <c r="CD4223" s="43"/>
    </row>
    <row r="4224" spans="1:82" x14ac:dyDescent="0.25">
      <c r="A4224" s="8"/>
      <c r="B4224" s="5"/>
      <c r="C4224" s="5"/>
      <c r="D4224" s="5"/>
      <c r="E4224" s="5"/>
      <c r="F4224" s="94" t="str">
        <f t="shared" si="659"/>
        <v/>
      </c>
      <c r="G4224" s="94" t="str">
        <f t="shared" si="660"/>
        <v/>
      </c>
      <c r="H4224" s="127" t="str">
        <f>IF(A4224&lt;&gt;"",IF(MID(C4224,1,1)="c",$AS$26,IF(MID(C4224,1,1)="r",$AS$41,IF(MID(C4224,1,1)="p",#REF!,#REF!))),"")</f>
        <v/>
      </c>
      <c r="I4224" s="92" t="str">
        <f t="shared" si="661"/>
        <v/>
      </c>
      <c r="J4224" s="92" t="str">
        <f t="shared" si="662"/>
        <v/>
      </c>
      <c r="K4224" s="92" t="str">
        <f t="shared" si="663"/>
        <v/>
      </c>
      <c r="L4224" s="92" t="str">
        <f t="shared" si="664"/>
        <v/>
      </c>
      <c r="M4224" s="95" t="str">
        <f>IF(A4224&lt;&gt;"",IF(MID(C4224,1,1)="c",SigmaEpsConcrete(I4224,$AN$30:$AN$33,$AR$30:$AR$33,$AS$26,$AS$27,$AS$28,$AQ$20,$AU$19),""),"")</f>
        <v/>
      </c>
      <c r="N4224" s="95" t="str">
        <f>IF(A4224&lt;&gt;"",IF(MID(C4224,1,1)="r",SigmaEpsReinf(J4224,$AS$42:$AS$43,$AS$41,$AS$39,$AS$40,$AQ$38),""),"")</f>
        <v/>
      </c>
      <c r="Q4224" s="92" t="str">
        <f t="shared" si="666"/>
        <v/>
      </c>
      <c r="R4224" s="92" t="str">
        <f t="shared" si="667"/>
        <v/>
      </c>
      <c r="U4224" s="5"/>
      <c r="V4224" s="5"/>
      <c r="W4224" s="94" t="str">
        <f t="shared" si="665"/>
        <v/>
      </c>
      <c r="X4224" s="94" t="str">
        <f t="shared" si="668"/>
        <v/>
      </c>
      <c r="Y4224" s="5"/>
      <c r="BK4224" s="8"/>
      <c r="BL4224" s="5"/>
      <c r="BM4224" s="5"/>
      <c r="BN4224" s="5"/>
      <c r="BO4224" s="5"/>
      <c r="BP4224" s="1"/>
      <c r="BQ4224" s="1"/>
      <c r="BR4224" s="1"/>
      <c r="BS4224" s="1"/>
      <c r="BT4224" s="1"/>
      <c r="BU4224" s="4"/>
      <c r="BV4224" s="1"/>
      <c r="BW4224" s="3"/>
      <c r="BX4224" s="4"/>
      <c r="BY4224" s="5"/>
      <c r="BZ4224" s="5"/>
      <c r="CA4224" s="5"/>
      <c r="CB4224" s="5"/>
      <c r="CC4224" s="5"/>
      <c r="CD4224" s="43"/>
    </row>
    <row r="4225" spans="1:82" x14ac:dyDescent="0.25">
      <c r="A4225" s="8"/>
      <c r="B4225" s="5"/>
      <c r="C4225" s="5"/>
      <c r="D4225" s="5"/>
      <c r="E4225" s="5"/>
      <c r="F4225" s="94" t="str">
        <f t="shared" si="659"/>
        <v/>
      </c>
      <c r="G4225" s="94" t="str">
        <f t="shared" si="660"/>
        <v/>
      </c>
      <c r="H4225" s="127" t="str">
        <f>IF(A4225&lt;&gt;"",IF(MID(C4225,1,1)="c",$AS$26,IF(MID(C4225,1,1)="r",$AS$41,IF(MID(C4225,1,1)="p",#REF!,#REF!))),"")</f>
        <v/>
      </c>
      <c r="I4225" s="92" t="str">
        <f t="shared" si="661"/>
        <v/>
      </c>
      <c r="J4225" s="92" t="str">
        <f t="shared" si="662"/>
        <v/>
      </c>
      <c r="K4225" s="92" t="str">
        <f t="shared" si="663"/>
        <v/>
      </c>
      <c r="L4225" s="92" t="str">
        <f t="shared" si="664"/>
        <v/>
      </c>
      <c r="M4225" s="95" t="str">
        <f>IF(A4225&lt;&gt;"",IF(MID(C4225,1,1)="c",SigmaEpsConcrete(I4225,$AN$30:$AN$33,$AR$30:$AR$33,$AS$26,$AS$27,$AS$28,$AQ$20,$AU$19),""),"")</f>
        <v/>
      </c>
      <c r="N4225" s="95" t="str">
        <f>IF(A4225&lt;&gt;"",IF(MID(C4225,1,1)="r",SigmaEpsReinf(J4225,$AS$42:$AS$43,$AS$41,$AS$39,$AS$40,$AQ$38),""),"")</f>
        <v/>
      </c>
      <c r="Q4225" s="92" t="str">
        <f t="shared" si="666"/>
        <v/>
      </c>
      <c r="R4225" s="92" t="str">
        <f t="shared" si="667"/>
        <v/>
      </c>
      <c r="U4225" s="5"/>
      <c r="V4225" s="5"/>
      <c r="W4225" s="94" t="str">
        <f t="shared" si="665"/>
        <v/>
      </c>
      <c r="X4225" s="94" t="str">
        <f t="shared" si="668"/>
        <v/>
      </c>
      <c r="Y4225" s="5"/>
      <c r="BK4225" s="8"/>
      <c r="BL4225" s="5"/>
      <c r="BM4225" s="5"/>
      <c r="BN4225" s="5"/>
      <c r="BO4225" s="5"/>
      <c r="BP4225" s="1"/>
      <c r="BQ4225" s="1"/>
      <c r="BR4225" s="1"/>
      <c r="BS4225" s="1"/>
      <c r="BT4225" s="1"/>
      <c r="BU4225" s="4"/>
      <c r="BV4225" s="1"/>
      <c r="BW4225" s="3"/>
      <c r="BX4225" s="4"/>
      <c r="BY4225" s="5"/>
      <c r="BZ4225" s="5"/>
      <c r="CA4225" s="5"/>
      <c r="CB4225" s="5"/>
      <c r="CC4225" s="5"/>
      <c r="CD4225" s="43"/>
    </row>
    <row r="4226" spans="1:82" x14ac:dyDescent="0.25">
      <c r="A4226" s="8"/>
      <c r="B4226" s="5"/>
      <c r="C4226" s="5"/>
      <c r="D4226" s="5"/>
      <c r="E4226" s="5"/>
      <c r="F4226" s="94" t="str">
        <f t="shared" si="659"/>
        <v/>
      </c>
      <c r="G4226" s="94" t="str">
        <f t="shared" si="660"/>
        <v/>
      </c>
      <c r="H4226" s="127" t="str">
        <f>IF(A4226&lt;&gt;"",IF(MID(C4226,1,1)="c",$AS$26,IF(MID(C4226,1,1)="r",$AS$41,IF(MID(C4226,1,1)="p",#REF!,#REF!))),"")</f>
        <v/>
      </c>
      <c r="I4226" s="92" t="str">
        <f t="shared" si="661"/>
        <v/>
      </c>
      <c r="J4226" s="92" t="str">
        <f t="shared" si="662"/>
        <v/>
      </c>
      <c r="K4226" s="92" t="str">
        <f t="shared" si="663"/>
        <v/>
      </c>
      <c r="L4226" s="92" t="str">
        <f t="shared" si="664"/>
        <v/>
      </c>
      <c r="M4226" s="95" t="str">
        <f>IF(A4226&lt;&gt;"",IF(MID(C4226,1,1)="c",SigmaEpsConcrete(I4226,$AN$30:$AN$33,$AR$30:$AR$33,$AS$26,$AS$27,$AS$28,$AQ$20,$AU$19),""),"")</f>
        <v/>
      </c>
      <c r="N4226" s="95" t="str">
        <f>IF(A4226&lt;&gt;"",IF(MID(C4226,1,1)="r",SigmaEpsReinf(J4226,$AS$42:$AS$43,$AS$41,$AS$39,$AS$40,$AQ$38),""),"")</f>
        <v/>
      </c>
      <c r="Q4226" s="92" t="str">
        <f t="shared" si="666"/>
        <v/>
      </c>
      <c r="R4226" s="92" t="str">
        <f t="shared" si="667"/>
        <v/>
      </c>
      <c r="U4226" s="5"/>
      <c r="V4226" s="5"/>
      <c r="W4226" s="94" t="str">
        <f t="shared" si="665"/>
        <v/>
      </c>
      <c r="X4226" s="94" t="str">
        <f t="shared" si="668"/>
        <v/>
      </c>
      <c r="Y4226" s="5"/>
      <c r="BK4226" s="8"/>
      <c r="BL4226" s="5"/>
      <c r="BM4226" s="5"/>
      <c r="BN4226" s="5"/>
      <c r="BO4226" s="5"/>
      <c r="BP4226" s="1"/>
      <c r="BQ4226" s="1"/>
      <c r="BR4226" s="1"/>
      <c r="BS4226" s="1"/>
      <c r="BT4226" s="1"/>
      <c r="BU4226" s="4"/>
      <c r="BV4226" s="1"/>
      <c r="BW4226" s="3"/>
      <c r="BX4226" s="4"/>
      <c r="BY4226" s="5"/>
      <c r="BZ4226" s="5"/>
      <c r="CA4226" s="5"/>
      <c r="CB4226" s="5"/>
      <c r="CC4226" s="5"/>
      <c r="CD4226" s="43"/>
    </row>
    <row r="4227" spans="1:82" x14ac:dyDescent="0.25">
      <c r="A4227" s="8"/>
      <c r="B4227" s="5"/>
      <c r="C4227" s="5"/>
      <c r="D4227" s="5"/>
      <c r="E4227" s="5"/>
      <c r="F4227" s="94" t="str">
        <f t="shared" si="659"/>
        <v/>
      </c>
      <c r="G4227" s="94" t="str">
        <f t="shared" si="660"/>
        <v/>
      </c>
      <c r="H4227" s="127" t="str">
        <f>IF(A4227&lt;&gt;"",IF(MID(C4227,1,1)="c",$AS$26,IF(MID(C4227,1,1)="r",$AS$41,IF(MID(C4227,1,1)="p",#REF!,#REF!))),"")</f>
        <v/>
      </c>
      <c r="I4227" s="92" t="str">
        <f t="shared" si="661"/>
        <v/>
      </c>
      <c r="J4227" s="92" t="str">
        <f t="shared" si="662"/>
        <v/>
      </c>
      <c r="K4227" s="92" t="str">
        <f t="shared" si="663"/>
        <v/>
      </c>
      <c r="L4227" s="92" t="str">
        <f t="shared" si="664"/>
        <v/>
      </c>
      <c r="M4227" s="95" t="str">
        <f>IF(A4227&lt;&gt;"",IF(MID(C4227,1,1)="c",SigmaEpsConcrete(I4227,$AN$30:$AN$33,$AR$30:$AR$33,$AS$26,$AS$27,$AS$28,$AQ$20,$AU$19),""),"")</f>
        <v/>
      </c>
      <c r="N4227" s="95" t="str">
        <f>IF(A4227&lt;&gt;"",IF(MID(C4227,1,1)="r",SigmaEpsReinf(J4227,$AS$42:$AS$43,$AS$41,$AS$39,$AS$40,$AQ$38),""),"")</f>
        <v/>
      </c>
      <c r="Q4227" s="92" t="str">
        <f t="shared" si="666"/>
        <v/>
      </c>
      <c r="R4227" s="92" t="str">
        <f t="shared" si="667"/>
        <v/>
      </c>
      <c r="U4227" s="5"/>
      <c r="V4227" s="5"/>
      <c r="W4227" s="94" t="str">
        <f t="shared" si="665"/>
        <v/>
      </c>
      <c r="X4227" s="94" t="str">
        <f t="shared" si="668"/>
        <v/>
      </c>
      <c r="Y4227" s="5"/>
      <c r="BK4227" s="8"/>
      <c r="BL4227" s="5"/>
      <c r="BM4227" s="5"/>
      <c r="BN4227" s="5"/>
      <c r="BO4227" s="5"/>
      <c r="BP4227" s="1"/>
      <c r="BQ4227" s="1"/>
      <c r="BR4227" s="1"/>
      <c r="BS4227" s="1"/>
      <c r="BT4227" s="1"/>
      <c r="BU4227" s="4"/>
      <c r="BV4227" s="1"/>
      <c r="BW4227" s="3"/>
      <c r="BX4227" s="4"/>
      <c r="BY4227" s="5"/>
      <c r="BZ4227" s="5"/>
      <c r="CA4227" s="5"/>
      <c r="CB4227" s="5"/>
      <c r="CC4227" s="5"/>
      <c r="CD4227" s="43"/>
    </row>
    <row r="4228" spans="1:82" x14ac:dyDescent="0.25">
      <c r="A4228" s="8"/>
      <c r="B4228" s="5"/>
      <c r="C4228" s="5"/>
      <c r="D4228" s="5"/>
      <c r="E4228" s="5"/>
      <c r="F4228" s="94" t="str">
        <f t="shared" si="659"/>
        <v/>
      </c>
      <c r="G4228" s="94" t="str">
        <f t="shared" si="660"/>
        <v/>
      </c>
      <c r="H4228" s="127" t="str">
        <f>IF(A4228&lt;&gt;"",IF(MID(C4228,1,1)="c",$AS$26,IF(MID(C4228,1,1)="r",$AS$41,IF(MID(C4228,1,1)="p",#REF!,#REF!))),"")</f>
        <v/>
      </c>
      <c r="I4228" s="92" t="str">
        <f t="shared" si="661"/>
        <v/>
      </c>
      <c r="J4228" s="92" t="str">
        <f t="shared" si="662"/>
        <v/>
      </c>
      <c r="K4228" s="92" t="str">
        <f t="shared" si="663"/>
        <v/>
      </c>
      <c r="L4228" s="92" t="str">
        <f t="shared" si="664"/>
        <v/>
      </c>
      <c r="M4228" s="95" t="str">
        <f>IF(A4228&lt;&gt;"",IF(MID(C4228,1,1)="c",SigmaEpsConcrete(I4228,$AN$30:$AN$33,$AR$30:$AR$33,$AS$26,$AS$27,$AS$28,$AQ$20,$AU$19),""),"")</f>
        <v/>
      </c>
      <c r="N4228" s="95" t="str">
        <f>IF(A4228&lt;&gt;"",IF(MID(C4228,1,1)="r",SigmaEpsReinf(J4228,$AS$42:$AS$43,$AS$41,$AS$39,$AS$40,$AQ$38),""),"")</f>
        <v/>
      </c>
      <c r="Q4228" s="92" t="str">
        <f t="shared" si="666"/>
        <v/>
      </c>
      <c r="R4228" s="92" t="str">
        <f t="shared" si="667"/>
        <v/>
      </c>
      <c r="U4228" s="5"/>
      <c r="V4228" s="5"/>
      <c r="W4228" s="94" t="str">
        <f t="shared" si="665"/>
        <v/>
      </c>
      <c r="X4228" s="94" t="str">
        <f t="shared" si="668"/>
        <v/>
      </c>
      <c r="Y4228" s="5"/>
      <c r="BK4228" s="8"/>
      <c r="BL4228" s="5"/>
      <c r="BM4228" s="5"/>
      <c r="BN4228" s="5"/>
      <c r="BO4228" s="5"/>
      <c r="BP4228" s="1"/>
      <c r="BQ4228" s="1"/>
      <c r="BR4228" s="1"/>
      <c r="BS4228" s="1"/>
      <c r="BT4228" s="1"/>
      <c r="BU4228" s="4"/>
      <c r="BV4228" s="1"/>
      <c r="BW4228" s="3"/>
      <c r="BX4228" s="4"/>
      <c r="BY4228" s="5"/>
      <c r="BZ4228" s="5"/>
      <c r="CA4228" s="5"/>
      <c r="CB4228" s="5"/>
      <c r="CC4228" s="5"/>
      <c r="CD4228" s="43"/>
    </row>
    <row r="4229" spans="1:82" x14ac:dyDescent="0.25">
      <c r="A4229" s="8"/>
      <c r="B4229" s="5"/>
      <c r="C4229" s="5"/>
      <c r="D4229" s="5"/>
      <c r="E4229" s="5"/>
      <c r="F4229" s="94" t="str">
        <f t="shared" si="659"/>
        <v/>
      </c>
      <c r="G4229" s="94" t="str">
        <f t="shared" si="660"/>
        <v/>
      </c>
      <c r="H4229" s="127" t="str">
        <f>IF(A4229&lt;&gt;"",IF(MID(C4229,1,1)="c",$AS$26,IF(MID(C4229,1,1)="r",$AS$41,IF(MID(C4229,1,1)="p",#REF!,#REF!))),"")</f>
        <v/>
      </c>
      <c r="I4229" s="92" t="str">
        <f t="shared" si="661"/>
        <v/>
      </c>
      <c r="J4229" s="92" t="str">
        <f t="shared" si="662"/>
        <v/>
      </c>
      <c r="K4229" s="92" t="str">
        <f t="shared" si="663"/>
        <v/>
      </c>
      <c r="L4229" s="92" t="str">
        <f t="shared" si="664"/>
        <v/>
      </c>
      <c r="M4229" s="95" t="str">
        <f>IF(A4229&lt;&gt;"",IF(MID(C4229,1,1)="c",SigmaEpsConcrete(I4229,$AN$30:$AN$33,$AR$30:$AR$33,$AS$26,$AS$27,$AS$28,$AQ$20,$AU$19),""),"")</f>
        <v/>
      </c>
      <c r="N4229" s="95" t="str">
        <f>IF(A4229&lt;&gt;"",IF(MID(C4229,1,1)="r",SigmaEpsReinf(J4229,$AS$42:$AS$43,$AS$41,$AS$39,$AS$40,$AQ$38),""),"")</f>
        <v/>
      </c>
      <c r="Q4229" s="92" t="str">
        <f t="shared" si="666"/>
        <v/>
      </c>
      <c r="R4229" s="92" t="str">
        <f t="shared" si="667"/>
        <v/>
      </c>
      <c r="U4229" s="5"/>
      <c r="V4229" s="5"/>
      <c r="W4229" s="94" t="str">
        <f t="shared" si="665"/>
        <v/>
      </c>
      <c r="X4229" s="94" t="str">
        <f t="shared" si="668"/>
        <v/>
      </c>
      <c r="Y4229" s="5"/>
      <c r="BK4229" s="8"/>
      <c r="BL4229" s="5"/>
      <c r="BM4229" s="5"/>
      <c r="BN4229" s="5"/>
      <c r="BO4229" s="5"/>
      <c r="BP4229" s="1"/>
      <c r="BQ4229" s="1"/>
      <c r="BR4229" s="1"/>
      <c r="BS4229" s="1"/>
      <c r="BT4229" s="1"/>
      <c r="BU4229" s="4"/>
      <c r="BV4229" s="1"/>
      <c r="BW4229" s="3"/>
      <c r="BX4229" s="4"/>
      <c r="BY4229" s="5"/>
      <c r="BZ4229" s="5"/>
      <c r="CA4229" s="5"/>
      <c r="CB4229" s="5"/>
      <c r="CC4229" s="5"/>
      <c r="CD4229" s="43"/>
    </row>
    <row r="4230" spans="1:82" x14ac:dyDescent="0.25">
      <c r="A4230" s="8"/>
      <c r="B4230" s="5"/>
      <c r="C4230" s="5"/>
      <c r="D4230" s="5"/>
      <c r="E4230" s="5"/>
      <c r="F4230" s="94" t="str">
        <f t="shared" si="659"/>
        <v/>
      </c>
      <c r="G4230" s="94" t="str">
        <f t="shared" si="660"/>
        <v/>
      </c>
      <c r="H4230" s="127" t="str">
        <f>IF(A4230&lt;&gt;"",IF(MID(C4230,1,1)="c",$AS$26,IF(MID(C4230,1,1)="r",$AS$41,IF(MID(C4230,1,1)="p",#REF!,#REF!))),"")</f>
        <v/>
      </c>
      <c r="I4230" s="92" t="str">
        <f t="shared" si="661"/>
        <v/>
      </c>
      <c r="J4230" s="92" t="str">
        <f t="shared" si="662"/>
        <v/>
      </c>
      <c r="K4230" s="92" t="str">
        <f t="shared" si="663"/>
        <v/>
      </c>
      <c r="L4230" s="92" t="str">
        <f t="shared" si="664"/>
        <v/>
      </c>
      <c r="M4230" s="95" t="str">
        <f>IF(A4230&lt;&gt;"",IF(MID(C4230,1,1)="c",SigmaEpsConcrete(I4230,$AN$30:$AN$33,$AR$30:$AR$33,$AS$26,$AS$27,$AS$28,$AQ$20,$AU$19),""),"")</f>
        <v/>
      </c>
      <c r="N4230" s="95" t="str">
        <f>IF(A4230&lt;&gt;"",IF(MID(C4230,1,1)="r",SigmaEpsReinf(J4230,$AS$42:$AS$43,$AS$41,$AS$39,$AS$40,$AQ$38),""),"")</f>
        <v/>
      </c>
      <c r="Q4230" s="92" t="str">
        <f t="shared" si="666"/>
        <v/>
      </c>
      <c r="R4230" s="92" t="str">
        <f t="shared" si="667"/>
        <v/>
      </c>
      <c r="U4230" s="5"/>
      <c r="V4230" s="5"/>
      <c r="W4230" s="94" t="str">
        <f t="shared" si="665"/>
        <v/>
      </c>
      <c r="X4230" s="94" t="str">
        <f t="shared" si="668"/>
        <v/>
      </c>
      <c r="Y4230" s="5"/>
      <c r="BK4230" s="8"/>
      <c r="BL4230" s="5"/>
      <c r="BM4230" s="5"/>
      <c r="BN4230" s="5"/>
      <c r="BO4230" s="5"/>
      <c r="BP4230" s="1"/>
      <c r="BQ4230" s="1"/>
      <c r="BR4230" s="1"/>
      <c r="BS4230" s="1"/>
      <c r="BT4230" s="1"/>
      <c r="BU4230" s="4"/>
      <c r="BV4230" s="1"/>
      <c r="BW4230" s="3"/>
      <c r="BX4230" s="4"/>
      <c r="BY4230" s="5"/>
      <c r="BZ4230" s="5"/>
      <c r="CA4230" s="5"/>
      <c r="CB4230" s="5"/>
      <c r="CC4230" s="5"/>
      <c r="CD4230" s="43"/>
    </row>
    <row r="4231" spans="1:82" x14ac:dyDescent="0.25">
      <c r="A4231" s="8"/>
      <c r="B4231" s="5"/>
      <c r="C4231" s="5"/>
      <c r="D4231" s="5"/>
      <c r="E4231" s="5"/>
      <c r="F4231" s="94" t="str">
        <f t="shared" si="659"/>
        <v/>
      </c>
      <c r="G4231" s="94" t="str">
        <f t="shared" si="660"/>
        <v/>
      </c>
      <c r="H4231" s="127" t="str">
        <f>IF(A4231&lt;&gt;"",IF(MID(C4231,1,1)="c",$AS$26,IF(MID(C4231,1,1)="r",$AS$41,IF(MID(C4231,1,1)="p",#REF!,#REF!))),"")</f>
        <v/>
      </c>
      <c r="I4231" s="92" t="str">
        <f t="shared" si="661"/>
        <v/>
      </c>
      <c r="J4231" s="92" t="str">
        <f t="shared" si="662"/>
        <v/>
      </c>
      <c r="K4231" s="92" t="str">
        <f t="shared" si="663"/>
        <v/>
      </c>
      <c r="L4231" s="92" t="str">
        <f t="shared" si="664"/>
        <v/>
      </c>
      <c r="M4231" s="95" t="str">
        <f>IF(A4231&lt;&gt;"",IF(MID(C4231,1,1)="c",SigmaEpsConcrete(I4231,$AN$30:$AN$33,$AR$30:$AR$33,$AS$26,$AS$27,$AS$28,$AQ$20,$AU$19),""),"")</f>
        <v/>
      </c>
      <c r="N4231" s="95" t="str">
        <f>IF(A4231&lt;&gt;"",IF(MID(C4231,1,1)="r",SigmaEpsReinf(J4231,$AS$42:$AS$43,$AS$41,$AS$39,$AS$40,$AQ$38),""),"")</f>
        <v/>
      </c>
      <c r="Q4231" s="92" t="str">
        <f t="shared" si="666"/>
        <v/>
      </c>
      <c r="R4231" s="92" t="str">
        <f t="shared" si="667"/>
        <v/>
      </c>
      <c r="U4231" s="5"/>
      <c r="V4231" s="5"/>
      <c r="W4231" s="94" t="str">
        <f t="shared" si="665"/>
        <v/>
      </c>
      <c r="X4231" s="94" t="str">
        <f t="shared" si="668"/>
        <v/>
      </c>
      <c r="Y4231" s="5"/>
      <c r="BK4231" s="8"/>
      <c r="BL4231" s="5"/>
      <c r="BM4231" s="5"/>
      <c r="BN4231" s="5"/>
      <c r="BO4231" s="5"/>
      <c r="BP4231" s="1"/>
      <c r="BQ4231" s="1"/>
      <c r="BR4231" s="1"/>
      <c r="BS4231" s="1"/>
      <c r="BT4231" s="1"/>
      <c r="BU4231" s="4"/>
      <c r="BV4231" s="1"/>
      <c r="BW4231" s="3"/>
      <c r="BX4231" s="4"/>
      <c r="BY4231" s="5"/>
      <c r="BZ4231" s="5"/>
      <c r="CA4231" s="5"/>
      <c r="CB4231" s="5"/>
      <c r="CC4231" s="5"/>
      <c r="CD4231" s="43"/>
    </row>
    <row r="4232" spans="1:82" x14ac:dyDescent="0.25">
      <c r="A4232" s="8"/>
      <c r="B4232" s="5"/>
      <c r="C4232" s="5"/>
      <c r="D4232" s="5"/>
      <c r="E4232" s="5"/>
      <c r="F4232" s="94" t="str">
        <f t="shared" si="659"/>
        <v/>
      </c>
      <c r="G4232" s="94" t="str">
        <f t="shared" si="660"/>
        <v/>
      </c>
      <c r="H4232" s="127" t="str">
        <f>IF(A4232&lt;&gt;"",IF(MID(C4232,1,1)="c",$AS$26,IF(MID(C4232,1,1)="r",$AS$41,IF(MID(C4232,1,1)="p",#REF!,#REF!))),"")</f>
        <v/>
      </c>
      <c r="I4232" s="92" t="str">
        <f t="shared" si="661"/>
        <v/>
      </c>
      <c r="J4232" s="92" t="str">
        <f t="shared" si="662"/>
        <v/>
      </c>
      <c r="K4232" s="92" t="str">
        <f t="shared" si="663"/>
        <v/>
      </c>
      <c r="L4232" s="92" t="str">
        <f t="shared" si="664"/>
        <v/>
      </c>
      <c r="M4232" s="95" t="str">
        <f>IF(A4232&lt;&gt;"",IF(MID(C4232,1,1)="c",SigmaEpsConcrete(I4232,$AN$30:$AN$33,$AR$30:$AR$33,$AS$26,$AS$27,$AS$28,$AQ$20,$AU$19),""),"")</f>
        <v/>
      </c>
      <c r="N4232" s="95" t="str">
        <f>IF(A4232&lt;&gt;"",IF(MID(C4232,1,1)="r",SigmaEpsReinf(J4232,$AS$42:$AS$43,$AS$41,$AS$39,$AS$40,$AQ$38),""),"")</f>
        <v/>
      </c>
      <c r="Q4232" s="92" t="str">
        <f t="shared" si="666"/>
        <v/>
      </c>
      <c r="R4232" s="92" t="str">
        <f t="shared" si="667"/>
        <v/>
      </c>
      <c r="U4232" s="5"/>
      <c r="V4232" s="5"/>
      <c r="W4232" s="94" t="str">
        <f t="shared" si="665"/>
        <v/>
      </c>
      <c r="X4232" s="94" t="str">
        <f t="shared" si="668"/>
        <v/>
      </c>
      <c r="Y4232" s="5"/>
      <c r="BK4232" s="8"/>
      <c r="BL4232" s="5"/>
      <c r="BM4232" s="5"/>
      <c r="BN4232" s="5"/>
      <c r="BO4232" s="5"/>
      <c r="BP4232" s="1"/>
      <c r="BQ4232" s="1"/>
      <c r="BR4232" s="1"/>
      <c r="BS4232" s="1"/>
      <c r="BT4232" s="1"/>
      <c r="BU4232" s="4"/>
      <c r="BV4232" s="1"/>
      <c r="BW4232" s="3"/>
      <c r="BX4232" s="4"/>
      <c r="BY4232" s="5"/>
      <c r="BZ4232" s="5"/>
      <c r="CA4232" s="5"/>
      <c r="CB4232" s="5"/>
      <c r="CC4232" s="5"/>
      <c r="CD4232" s="43"/>
    </row>
    <row r="4233" spans="1:82" x14ac:dyDescent="0.25">
      <c r="A4233" s="8"/>
      <c r="B4233" s="5"/>
      <c r="C4233" s="5"/>
      <c r="D4233" s="5"/>
      <c r="E4233" s="5"/>
      <c r="F4233" s="94" t="str">
        <f t="shared" si="659"/>
        <v/>
      </c>
      <c r="G4233" s="94" t="str">
        <f t="shared" si="660"/>
        <v/>
      </c>
      <c r="H4233" s="127" t="str">
        <f>IF(A4233&lt;&gt;"",IF(MID(C4233,1,1)="c",$AS$26,IF(MID(C4233,1,1)="r",$AS$41,IF(MID(C4233,1,1)="p",#REF!,#REF!))),"")</f>
        <v/>
      </c>
      <c r="I4233" s="92" t="str">
        <f t="shared" si="661"/>
        <v/>
      </c>
      <c r="J4233" s="92" t="str">
        <f t="shared" si="662"/>
        <v/>
      </c>
      <c r="K4233" s="92" t="str">
        <f t="shared" si="663"/>
        <v/>
      </c>
      <c r="L4233" s="92" t="str">
        <f t="shared" si="664"/>
        <v/>
      </c>
      <c r="M4233" s="95" t="str">
        <f>IF(A4233&lt;&gt;"",IF(MID(C4233,1,1)="c",SigmaEpsConcrete(I4233,$AN$30:$AN$33,$AR$30:$AR$33,$AS$26,$AS$27,$AS$28,$AQ$20,$AU$19),""),"")</f>
        <v/>
      </c>
      <c r="N4233" s="95" t="str">
        <f>IF(A4233&lt;&gt;"",IF(MID(C4233,1,1)="r",SigmaEpsReinf(J4233,$AS$42:$AS$43,$AS$41,$AS$39,$AS$40,$AQ$38),""),"")</f>
        <v/>
      </c>
      <c r="Q4233" s="92" t="str">
        <f t="shared" si="666"/>
        <v/>
      </c>
      <c r="R4233" s="92" t="str">
        <f t="shared" si="667"/>
        <v/>
      </c>
      <c r="U4233" s="5"/>
      <c r="V4233" s="5"/>
      <c r="W4233" s="94" t="str">
        <f t="shared" si="665"/>
        <v/>
      </c>
      <c r="X4233" s="94" t="str">
        <f t="shared" si="668"/>
        <v/>
      </c>
      <c r="Y4233" s="5"/>
      <c r="BK4233" s="8"/>
      <c r="BL4233" s="5"/>
      <c r="BM4233" s="5"/>
      <c r="BN4233" s="5"/>
      <c r="BO4233" s="5"/>
      <c r="BP4233" s="1"/>
      <c r="BQ4233" s="1"/>
      <c r="BR4233" s="1"/>
      <c r="BS4233" s="1"/>
      <c r="BT4233" s="1"/>
      <c r="BU4233" s="4"/>
      <c r="BV4233" s="1"/>
      <c r="BW4233" s="3"/>
      <c r="BX4233" s="4"/>
      <c r="BY4233" s="5"/>
      <c r="BZ4233" s="5"/>
      <c r="CA4233" s="5"/>
      <c r="CB4233" s="5"/>
      <c r="CC4233" s="5"/>
      <c r="CD4233" s="43"/>
    </row>
    <row r="4234" spans="1:82" x14ac:dyDescent="0.25">
      <c r="A4234" s="8"/>
      <c r="B4234" s="5"/>
      <c r="C4234" s="5"/>
      <c r="D4234" s="5"/>
      <c r="E4234" s="5"/>
      <c r="F4234" s="94" t="str">
        <f t="shared" ref="F4234:F4297" si="669">IF(A4234&lt;&gt;"",(D4234-$AU$86)/10,"")</f>
        <v/>
      </c>
      <c r="G4234" s="94" t="str">
        <f t="shared" ref="G4234:G4297" si="670">IF(A4234&lt;&gt;"",(E4234-$AU$87)/10,"")</f>
        <v/>
      </c>
      <c r="H4234" s="127" t="str">
        <f>IF(A4234&lt;&gt;"",IF(MID(C4234,1,1)="c",$AS$26,IF(MID(C4234,1,1)="r",$AS$41,IF(MID(C4234,1,1)="p",#REF!,#REF!))),"")</f>
        <v/>
      </c>
      <c r="I4234" s="92" t="str">
        <f t="shared" ref="I4234:I4297" si="671">IF($A4234&lt;&gt;"",IF(MID($C4234,1,1)="c",$Y$3+$Y$4*$F4234+$Y$5*$G4234+$BR$43,""),"")</f>
        <v/>
      </c>
      <c r="J4234" s="92" t="str">
        <f t="shared" ref="J4234:J4297" si="672">IF($A4234&lt;&gt;"",IF(MID($C4234,1,1)="r",$Y$3+$Y$4*$F4234+$Y$5*$G4234+$BR$43,""),"")</f>
        <v/>
      </c>
      <c r="K4234" s="92" t="str">
        <f t="shared" ref="K4234:K4297" si="673">IF($A4234&lt;&gt;"",IF(MID($C4234,1,1)="u",$Y$3+$Y$4*$F4234+$Y$5*$G4234+$BR$43,""),"")</f>
        <v/>
      </c>
      <c r="L4234" s="92" t="str">
        <f t="shared" ref="L4234:L4297" si="674">IF($A4234&lt;&gt;"",IF(MID($C4234,1,1)="p",$Y$3+$Y$4*$F4234+$Y$5*$G4234+$BR$43,""),"")</f>
        <v/>
      </c>
      <c r="M4234" s="95" t="str">
        <f>IF(A4234&lt;&gt;"",IF(MID(C4234,1,1)="c",SigmaEpsConcrete(I4234,$AN$30:$AN$33,$AR$30:$AR$33,$AS$26,$AS$27,$AS$28,$AQ$20,$AU$19),""),"")</f>
        <v/>
      </c>
      <c r="N4234" s="95" t="str">
        <f>IF(A4234&lt;&gt;"",IF(MID(C4234,1,1)="r",SigmaEpsReinf(J4234,$AS$42:$AS$43,$AS$41,$AS$39,$AS$40,$AQ$38),""),"")</f>
        <v/>
      </c>
      <c r="Q4234" s="92" t="str">
        <f t="shared" si="666"/>
        <v/>
      </c>
      <c r="R4234" s="92" t="str">
        <f t="shared" si="667"/>
        <v/>
      </c>
      <c r="U4234" s="5"/>
      <c r="V4234" s="5"/>
      <c r="W4234" s="94" t="str">
        <f t="shared" ref="W4234:W4297" si="675">IF(A4234&lt;&gt;"",F4234-$AU$105,"")</f>
        <v/>
      </c>
      <c r="X4234" s="94" t="str">
        <f t="shared" si="668"/>
        <v/>
      </c>
      <c r="Y4234" s="5"/>
      <c r="BK4234" s="8"/>
      <c r="BL4234" s="5"/>
      <c r="BM4234" s="5"/>
      <c r="BN4234" s="5"/>
      <c r="BO4234" s="5"/>
      <c r="BP4234" s="1"/>
      <c r="BQ4234" s="1"/>
      <c r="BR4234" s="1"/>
      <c r="BS4234" s="1"/>
      <c r="BT4234" s="1"/>
      <c r="BU4234" s="4"/>
      <c r="BV4234" s="1"/>
      <c r="BW4234" s="3"/>
      <c r="BX4234" s="4"/>
      <c r="BY4234" s="5"/>
      <c r="BZ4234" s="5"/>
      <c r="CA4234" s="5"/>
      <c r="CB4234" s="5"/>
      <c r="CC4234" s="5"/>
      <c r="CD4234" s="43"/>
    </row>
    <row r="4235" spans="1:82" x14ac:dyDescent="0.25">
      <c r="A4235" s="8"/>
      <c r="B4235" s="5"/>
      <c r="C4235" s="5"/>
      <c r="D4235" s="5"/>
      <c r="E4235" s="5"/>
      <c r="F4235" s="94" t="str">
        <f t="shared" si="669"/>
        <v/>
      </c>
      <c r="G4235" s="94" t="str">
        <f t="shared" si="670"/>
        <v/>
      </c>
      <c r="H4235" s="127" t="str">
        <f>IF(A4235&lt;&gt;"",IF(MID(C4235,1,1)="c",$AS$26,IF(MID(C4235,1,1)="r",$AS$41,IF(MID(C4235,1,1)="p",#REF!,#REF!))),"")</f>
        <v/>
      </c>
      <c r="I4235" s="92" t="str">
        <f t="shared" si="671"/>
        <v/>
      </c>
      <c r="J4235" s="92" t="str">
        <f t="shared" si="672"/>
        <v/>
      </c>
      <c r="K4235" s="92" t="str">
        <f t="shared" si="673"/>
        <v/>
      </c>
      <c r="L4235" s="92" t="str">
        <f t="shared" si="674"/>
        <v/>
      </c>
      <c r="M4235" s="95" t="str">
        <f>IF(A4235&lt;&gt;"",IF(MID(C4235,1,1)="c",SigmaEpsConcrete(I4235,$AN$30:$AN$33,$AR$30:$AR$33,$AS$26,$AS$27,$AS$28,$AQ$20,$AU$19),""),"")</f>
        <v/>
      </c>
      <c r="N4235" s="95" t="str">
        <f>IF(A4235&lt;&gt;"",IF(MID(C4235,1,1)="r",SigmaEpsReinf(J4235,$AS$42:$AS$43,$AS$41,$AS$39,$AS$40,$AQ$38),""),"")</f>
        <v/>
      </c>
      <c r="Q4235" s="92" t="str">
        <f t="shared" ref="Q4235:Q4298" si="676">IF(A4235&lt;&gt;"",IF(MID(C4235,1,1)="c",IF(ISERROR(M4235/I4235),"",M4235/I4235),""),"")</f>
        <v/>
      </c>
      <c r="R4235" s="92" t="str">
        <f t="shared" ref="R4235:R4298" si="677">IF(A4235&lt;&gt;"",IF(MID(C4235,1,1)="r",IF(ISERROR(N4235/J4235),"",N4235/J4235),""),"")</f>
        <v/>
      </c>
      <c r="U4235" s="5"/>
      <c r="V4235" s="5"/>
      <c r="W4235" s="94" t="str">
        <f t="shared" si="675"/>
        <v/>
      </c>
      <c r="X4235" s="94" t="str">
        <f t="shared" ref="X4235:X4298" si="678">IF(B4235&lt;&gt;"",G4235-$AU$106,"")</f>
        <v/>
      </c>
      <c r="Y4235" s="5"/>
      <c r="BK4235" s="8"/>
      <c r="BL4235" s="5"/>
      <c r="BM4235" s="5"/>
      <c r="BN4235" s="5"/>
      <c r="BO4235" s="5"/>
      <c r="BP4235" s="1"/>
      <c r="BQ4235" s="1"/>
      <c r="BR4235" s="1"/>
      <c r="BS4235" s="1"/>
      <c r="BT4235" s="1"/>
      <c r="BU4235" s="4"/>
      <c r="BV4235" s="1"/>
      <c r="BW4235" s="3"/>
      <c r="BX4235" s="4"/>
      <c r="BY4235" s="5"/>
      <c r="BZ4235" s="5"/>
      <c r="CA4235" s="5"/>
      <c r="CB4235" s="5"/>
      <c r="CC4235" s="5"/>
      <c r="CD4235" s="43"/>
    </row>
    <row r="4236" spans="1:82" x14ac:dyDescent="0.25">
      <c r="A4236" s="8"/>
      <c r="B4236" s="5"/>
      <c r="C4236" s="5"/>
      <c r="D4236" s="5"/>
      <c r="E4236" s="5"/>
      <c r="F4236" s="94" t="str">
        <f t="shared" si="669"/>
        <v/>
      </c>
      <c r="G4236" s="94" t="str">
        <f t="shared" si="670"/>
        <v/>
      </c>
      <c r="H4236" s="127" t="str">
        <f>IF(A4236&lt;&gt;"",IF(MID(C4236,1,1)="c",$AS$26,IF(MID(C4236,1,1)="r",$AS$41,IF(MID(C4236,1,1)="p",#REF!,#REF!))),"")</f>
        <v/>
      </c>
      <c r="I4236" s="92" t="str">
        <f t="shared" si="671"/>
        <v/>
      </c>
      <c r="J4236" s="92" t="str">
        <f t="shared" si="672"/>
        <v/>
      </c>
      <c r="K4236" s="92" t="str">
        <f t="shared" si="673"/>
        <v/>
      </c>
      <c r="L4236" s="92" t="str">
        <f t="shared" si="674"/>
        <v/>
      </c>
      <c r="M4236" s="95" t="str">
        <f>IF(A4236&lt;&gt;"",IF(MID(C4236,1,1)="c",SigmaEpsConcrete(I4236,$AN$30:$AN$33,$AR$30:$AR$33,$AS$26,$AS$27,$AS$28,$AQ$20,$AU$19),""),"")</f>
        <v/>
      </c>
      <c r="N4236" s="95" t="str">
        <f>IF(A4236&lt;&gt;"",IF(MID(C4236,1,1)="r",SigmaEpsReinf(J4236,$AS$42:$AS$43,$AS$41,$AS$39,$AS$40,$AQ$38),""),"")</f>
        <v/>
      </c>
      <c r="Q4236" s="92" t="str">
        <f t="shared" si="676"/>
        <v/>
      </c>
      <c r="R4236" s="92" t="str">
        <f t="shared" si="677"/>
        <v/>
      </c>
      <c r="U4236" s="5"/>
      <c r="V4236" s="5"/>
      <c r="W4236" s="94" t="str">
        <f t="shared" si="675"/>
        <v/>
      </c>
      <c r="X4236" s="94" t="str">
        <f t="shared" si="678"/>
        <v/>
      </c>
      <c r="Y4236" s="5"/>
      <c r="BK4236" s="8"/>
      <c r="BL4236" s="5"/>
      <c r="BM4236" s="5"/>
      <c r="BN4236" s="5"/>
      <c r="BO4236" s="5"/>
      <c r="BP4236" s="1"/>
      <c r="BQ4236" s="1"/>
      <c r="BR4236" s="1"/>
      <c r="BS4236" s="1"/>
      <c r="BT4236" s="1"/>
      <c r="BU4236" s="4"/>
      <c r="BV4236" s="1"/>
      <c r="BW4236" s="3"/>
      <c r="BX4236" s="4"/>
      <c r="BY4236" s="5"/>
      <c r="BZ4236" s="5"/>
      <c r="CA4236" s="5"/>
      <c r="CB4236" s="5"/>
      <c r="CC4236" s="5"/>
      <c r="CD4236" s="43"/>
    </row>
    <row r="4237" spans="1:82" x14ac:dyDescent="0.25">
      <c r="A4237" s="8"/>
      <c r="B4237" s="5"/>
      <c r="C4237" s="5"/>
      <c r="D4237" s="5"/>
      <c r="E4237" s="5"/>
      <c r="F4237" s="94" t="str">
        <f t="shared" si="669"/>
        <v/>
      </c>
      <c r="G4237" s="94" t="str">
        <f t="shared" si="670"/>
        <v/>
      </c>
      <c r="H4237" s="127" t="str">
        <f>IF(A4237&lt;&gt;"",IF(MID(C4237,1,1)="c",$AS$26,IF(MID(C4237,1,1)="r",$AS$41,IF(MID(C4237,1,1)="p",#REF!,#REF!))),"")</f>
        <v/>
      </c>
      <c r="I4237" s="92" t="str">
        <f t="shared" si="671"/>
        <v/>
      </c>
      <c r="J4237" s="92" t="str">
        <f t="shared" si="672"/>
        <v/>
      </c>
      <c r="K4237" s="92" t="str">
        <f t="shared" si="673"/>
        <v/>
      </c>
      <c r="L4237" s="92" t="str">
        <f t="shared" si="674"/>
        <v/>
      </c>
      <c r="M4237" s="95" t="str">
        <f>IF(A4237&lt;&gt;"",IF(MID(C4237,1,1)="c",SigmaEpsConcrete(I4237,$AN$30:$AN$33,$AR$30:$AR$33,$AS$26,$AS$27,$AS$28,$AQ$20,$AU$19),""),"")</f>
        <v/>
      </c>
      <c r="N4237" s="95" t="str">
        <f>IF(A4237&lt;&gt;"",IF(MID(C4237,1,1)="r",SigmaEpsReinf(J4237,$AS$42:$AS$43,$AS$41,$AS$39,$AS$40,$AQ$38),""),"")</f>
        <v/>
      </c>
      <c r="Q4237" s="92" t="str">
        <f t="shared" si="676"/>
        <v/>
      </c>
      <c r="R4237" s="92" t="str">
        <f t="shared" si="677"/>
        <v/>
      </c>
      <c r="U4237" s="5"/>
      <c r="V4237" s="5"/>
      <c r="W4237" s="94" t="str">
        <f t="shared" si="675"/>
        <v/>
      </c>
      <c r="X4237" s="94" t="str">
        <f t="shared" si="678"/>
        <v/>
      </c>
      <c r="Y4237" s="5"/>
      <c r="BK4237" s="8"/>
      <c r="BL4237" s="5"/>
      <c r="BM4237" s="5"/>
      <c r="BN4237" s="5"/>
      <c r="BO4237" s="5"/>
      <c r="BP4237" s="1"/>
      <c r="BQ4237" s="1"/>
      <c r="BR4237" s="1"/>
      <c r="BS4237" s="1"/>
      <c r="BT4237" s="1"/>
      <c r="BU4237" s="4"/>
      <c r="BV4237" s="1"/>
      <c r="BW4237" s="3"/>
      <c r="BX4237" s="4"/>
      <c r="BY4237" s="5"/>
      <c r="BZ4237" s="5"/>
      <c r="CA4237" s="5"/>
      <c r="CB4237" s="5"/>
      <c r="CC4237" s="5"/>
      <c r="CD4237" s="43"/>
    </row>
    <row r="4238" spans="1:82" x14ac:dyDescent="0.25">
      <c r="A4238" s="8"/>
      <c r="B4238" s="5"/>
      <c r="C4238" s="5"/>
      <c r="D4238" s="5"/>
      <c r="E4238" s="5"/>
      <c r="F4238" s="94" t="str">
        <f t="shared" si="669"/>
        <v/>
      </c>
      <c r="G4238" s="94" t="str">
        <f t="shared" si="670"/>
        <v/>
      </c>
      <c r="H4238" s="127" t="str">
        <f>IF(A4238&lt;&gt;"",IF(MID(C4238,1,1)="c",$AS$26,IF(MID(C4238,1,1)="r",$AS$41,IF(MID(C4238,1,1)="p",#REF!,#REF!))),"")</f>
        <v/>
      </c>
      <c r="I4238" s="92" t="str">
        <f t="shared" si="671"/>
        <v/>
      </c>
      <c r="J4238" s="92" t="str">
        <f t="shared" si="672"/>
        <v/>
      </c>
      <c r="K4238" s="92" t="str">
        <f t="shared" si="673"/>
        <v/>
      </c>
      <c r="L4238" s="92" t="str">
        <f t="shared" si="674"/>
        <v/>
      </c>
      <c r="M4238" s="95" t="str">
        <f>IF(A4238&lt;&gt;"",IF(MID(C4238,1,1)="c",SigmaEpsConcrete(I4238,$AN$30:$AN$33,$AR$30:$AR$33,$AS$26,$AS$27,$AS$28,$AQ$20,$AU$19),""),"")</f>
        <v/>
      </c>
      <c r="N4238" s="95" t="str">
        <f>IF(A4238&lt;&gt;"",IF(MID(C4238,1,1)="r",SigmaEpsReinf(J4238,$AS$42:$AS$43,$AS$41,$AS$39,$AS$40,$AQ$38),""),"")</f>
        <v/>
      </c>
      <c r="Q4238" s="92" t="str">
        <f t="shared" si="676"/>
        <v/>
      </c>
      <c r="R4238" s="92" t="str">
        <f t="shared" si="677"/>
        <v/>
      </c>
      <c r="U4238" s="5"/>
      <c r="V4238" s="5"/>
      <c r="W4238" s="94" t="str">
        <f t="shared" si="675"/>
        <v/>
      </c>
      <c r="X4238" s="94" t="str">
        <f t="shared" si="678"/>
        <v/>
      </c>
      <c r="Y4238" s="5"/>
      <c r="BK4238" s="8"/>
      <c r="BL4238" s="5"/>
      <c r="BM4238" s="5"/>
      <c r="BN4238" s="5"/>
      <c r="BO4238" s="5"/>
      <c r="BP4238" s="1"/>
      <c r="BQ4238" s="1"/>
      <c r="BR4238" s="1"/>
      <c r="BS4238" s="1"/>
      <c r="BT4238" s="1"/>
      <c r="BU4238" s="4"/>
      <c r="BV4238" s="1"/>
      <c r="BW4238" s="3"/>
      <c r="BX4238" s="4"/>
      <c r="BY4238" s="5"/>
      <c r="BZ4238" s="5"/>
      <c r="CA4238" s="5"/>
      <c r="CB4238" s="5"/>
      <c r="CC4238" s="5"/>
      <c r="CD4238" s="43"/>
    </row>
    <row r="4239" spans="1:82" x14ac:dyDescent="0.25">
      <c r="A4239" s="8"/>
      <c r="B4239" s="5"/>
      <c r="C4239" s="5"/>
      <c r="D4239" s="5"/>
      <c r="E4239" s="5"/>
      <c r="F4239" s="94" t="str">
        <f t="shared" si="669"/>
        <v/>
      </c>
      <c r="G4239" s="94" t="str">
        <f t="shared" si="670"/>
        <v/>
      </c>
      <c r="H4239" s="127" t="str">
        <f>IF(A4239&lt;&gt;"",IF(MID(C4239,1,1)="c",$AS$26,IF(MID(C4239,1,1)="r",$AS$41,IF(MID(C4239,1,1)="p",#REF!,#REF!))),"")</f>
        <v/>
      </c>
      <c r="I4239" s="92" t="str">
        <f t="shared" si="671"/>
        <v/>
      </c>
      <c r="J4239" s="92" t="str">
        <f t="shared" si="672"/>
        <v/>
      </c>
      <c r="K4239" s="92" t="str">
        <f t="shared" si="673"/>
        <v/>
      </c>
      <c r="L4239" s="92" t="str">
        <f t="shared" si="674"/>
        <v/>
      </c>
      <c r="M4239" s="95" t="str">
        <f>IF(A4239&lt;&gt;"",IF(MID(C4239,1,1)="c",SigmaEpsConcrete(I4239,$AN$30:$AN$33,$AR$30:$AR$33,$AS$26,$AS$27,$AS$28,$AQ$20,$AU$19),""),"")</f>
        <v/>
      </c>
      <c r="N4239" s="95" t="str">
        <f>IF(A4239&lt;&gt;"",IF(MID(C4239,1,1)="r",SigmaEpsReinf(J4239,$AS$42:$AS$43,$AS$41,$AS$39,$AS$40,$AQ$38),""),"")</f>
        <v/>
      </c>
      <c r="Q4239" s="92" t="str">
        <f t="shared" si="676"/>
        <v/>
      </c>
      <c r="R4239" s="92" t="str">
        <f t="shared" si="677"/>
        <v/>
      </c>
      <c r="U4239" s="5"/>
      <c r="V4239" s="5"/>
      <c r="W4239" s="94" t="str">
        <f t="shared" si="675"/>
        <v/>
      </c>
      <c r="X4239" s="94" t="str">
        <f t="shared" si="678"/>
        <v/>
      </c>
      <c r="Y4239" s="5"/>
      <c r="BK4239" s="8"/>
      <c r="BL4239" s="5"/>
      <c r="BM4239" s="5"/>
      <c r="BN4239" s="5"/>
      <c r="BO4239" s="5"/>
      <c r="BP4239" s="1"/>
      <c r="BQ4239" s="1"/>
      <c r="BR4239" s="1"/>
      <c r="BS4239" s="1"/>
      <c r="BT4239" s="1"/>
      <c r="BU4239" s="4"/>
      <c r="BV4239" s="1"/>
      <c r="BW4239" s="3"/>
      <c r="BX4239" s="4"/>
      <c r="BY4239" s="5"/>
      <c r="BZ4239" s="5"/>
      <c r="CA4239" s="5"/>
      <c r="CB4239" s="5"/>
      <c r="CC4239" s="5"/>
      <c r="CD4239" s="43"/>
    </row>
    <row r="4240" spans="1:82" x14ac:dyDescent="0.25">
      <c r="A4240" s="8"/>
      <c r="B4240" s="5"/>
      <c r="C4240" s="5"/>
      <c r="D4240" s="5"/>
      <c r="E4240" s="5"/>
      <c r="F4240" s="94" t="str">
        <f t="shared" si="669"/>
        <v/>
      </c>
      <c r="G4240" s="94" t="str">
        <f t="shared" si="670"/>
        <v/>
      </c>
      <c r="H4240" s="127" t="str">
        <f>IF(A4240&lt;&gt;"",IF(MID(C4240,1,1)="c",$AS$26,IF(MID(C4240,1,1)="r",$AS$41,IF(MID(C4240,1,1)="p",#REF!,#REF!))),"")</f>
        <v/>
      </c>
      <c r="I4240" s="92" t="str">
        <f t="shared" si="671"/>
        <v/>
      </c>
      <c r="J4240" s="92" t="str">
        <f t="shared" si="672"/>
        <v/>
      </c>
      <c r="K4240" s="92" t="str">
        <f t="shared" si="673"/>
        <v/>
      </c>
      <c r="L4240" s="92" t="str">
        <f t="shared" si="674"/>
        <v/>
      </c>
      <c r="M4240" s="95" t="str">
        <f>IF(A4240&lt;&gt;"",IF(MID(C4240,1,1)="c",SigmaEpsConcrete(I4240,$AN$30:$AN$33,$AR$30:$AR$33,$AS$26,$AS$27,$AS$28,$AQ$20,$AU$19),""),"")</f>
        <v/>
      </c>
      <c r="N4240" s="95" t="str">
        <f>IF(A4240&lt;&gt;"",IF(MID(C4240,1,1)="r",SigmaEpsReinf(J4240,$AS$42:$AS$43,$AS$41,$AS$39,$AS$40,$AQ$38),""),"")</f>
        <v/>
      </c>
      <c r="Q4240" s="92" t="str">
        <f t="shared" si="676"/>
        <v/>
      </c>
      <c r="R4240" s="92" t="str">
        <f t="shared" si="677"/>
        <v/>
      </c>
      <c r="U4240" s="5"/>
      <c r="V4240" s="5"/>
      <c r="W4240" s="94" t="str">
        <f t="shared" si="675"/>
        <v/>
      </c>
      <c r="X4240" s="94" t="str">
        <f t="shared" si="678"/>
        <v/>
      </c>
      <c r="Y4240" s="5"/>
      <c r="BK4240" s="8"/>
      <c r="BL4240" s="5"/>
      <c r="BM4240" s="5"/>
      <c r="BN4240" s="5"/>
      <c r="BO4240" s="5"/>
      <c r="BP4240" s="1"/>
      <c r="BQ4240" s="1"/>
      <c r="BR4240" s="1"/>
      <c r="BS4240" s="1"/>
      <c r="BT4240" s="1"/>
      <c r="BU4240" s="4"/>
      <c r="BV4240" s="1"/>
      <c r="BW4240" s="3"/>
      <c r="BX4240" s="4"/>
      <c r="BY4240" s="5"/>
      <c r="BZ4240" s="5"/>
      <c r="CA4240" s="5"/>
      <c r="CB4240" s="5"/>
      <c r="CC4240" s="5"/>
      <c r="CD4240" s="43"/>
    </row>
    <row r="4241" spans="1:82" x14ac:dyDescent="0.25">
      <c r="A4241" s="8"/>
      <c r="B4241" s="5"/>
      <c r="C4241" s="5"/>
      <c r="D4241" s="5"/>
      <c r="E4241" s="5"/>
      <c r="F4241" s="94" t="str">
        <f t="shared" si="669"/>
        <v/>
      </c>
      <c r="G4241" s="94" t="str">
        <f t="shared" si="670"/>
        <v/>
      </c>
      <c r="H4241" s="127" t="str">
        <f>IF(A4241&lt;&gt;"",IF(MID(C4241,1,1)="c",$AS$26,IF(MID(C4241,1,1)="r",$AS$41,IF(MID(C4241,1,1)="p",#REF!,#REF!))),"")</f>
        <v/>
      </c>
      <c r="I4241" s="92" t="str">
        <f t="shared" si="671"/>
        <v/>
      </c>
      <c r="J4241" s="92" t="str">
        <f t="shared" si="672"/>
        <v/>
      </c>
      <c r="K4241" s="92" t="str">
        <f t="shared" si="673"/>
        <v/>
      </c>
      <c r="L4241" s="92" t="str">
        <f t="shared" si="674"/>
        <v/>
      </c>
      <c r="M4241" s="95" t="str">
        <f>IF(A4241&lt;&gt;"",IF(MID(C4241,1,1)="c",SigmaEpsConcrete(I4241,$AN$30:$AN$33,$AR$30:$AR$33,$AS$26,$AS$27,$AS$28,$AQ$20,$AU$19),""),"")</f>
        <v/>
      </c>
      <c r="N4241" s="95" t="str">
        <f>IF(A4241&lt;&gt;"",IF(MID(C4241,1,1)="r",SigmaEpsReinf(J4241,$AS$42:$AS$43,$AS$41,$AS$39,$AS$40,$AQ$38),""),"")</f>
        <v/>
      </c>
      <c r="Q4241" s="92" t="str">
        <f t="shared" si="676"/>
        <v/>
      </c>
      <c r="R4241" s="92" t="str">
        <f t="shared" si="677"/>
        <v/>
      </c>
      <c r="U4241" s="5"/>
      <c r="V4241" s="5"/>
      <c r="W4241" s="94" t="str">
        <f t="shared" si="675"/>
        <v/>
      </c>
      <c r="X4241" s="94" t="str">
        <f t="shared" si="678"/>
        <v/>
      </c>
      <c r="Y4241" s="5"/>
      <c r="BK4241" s="8"/>
      <c r="BL4241" s="5"/>
      <c r="BM4241" s="5"/>
      <c r="BN4241" s="5"/>
      <c r="BO4241" s="5"/>
      <c r="BP4241" s="1"/>
      <c r="BQ4241" s="1"/>
      <c r="BR4241" s="1"/>
      <c r="BS4241" s="1"/>
      <c r="BT4241" s="1"/>
      <c r="BU4241" s="4"/>
      <c r="BV4241" s="1"/>
      <c r="BW4241" s="3"/>
      <c r="BX4241" s="4"/>
      <c r="BY4241" s="5"/>
      <c r="BZ4241" s="5"/>
      <c r="CA4241" s="5"/>
      <c r="CB4241" s="5"/>
      <c r="CC4241" s="5"/>
      <c r="CD4241" s="43"/>
    </row>
    <row r="4242" spans="1:82" x14ac:dyDescent="0.25">
      <c r="A4242" s="8"/>
      <c r="B4242" s="5"/>
      <c r="C4242" s="5"/>
      <c r="D4242" s="5"/>
      <c r="E4242" s="5"/>
      <c r="F4242" s="94" t="str">
        <f t="shared" si="669"/>
        <v/>
      </c>
      <c r="G4242" s="94" t="str">
        <f t="shared" si="670"/>
        <v/>
      </c>
      <c r="H4242" s="127" t="str">
        <f>IF(A4242&lt;&gt;"",IF(MID(C4242,1,1)="c",$AS$26,IF(MID(C4242,1,1)="r",$AS$41,IF(MID(C4242,1,1)="p",#REF!,#REF!))),"")</f>
        <v/>
      </c>
      <c r="I4242" s="92" t="str">
        <f t="shared" si="671"/>
        <v/>
      </c>
      <c r="J4242" s="92" t="str">
        <f t="shared" si="672"/>
        <v/>
      </c>
      <c r="K4242" s="92" t="str">
        <f t="shared" si="673"/>
        <v/>
      </c>
      <c r="L4242" s="92" t="str">
        <f t="shared" si="674"/>
        <v/>
      </c>
      <c r="M4242" s="95" t="str">
        <f>IF(A4242&lt;&gt;"",IF(MID(C4242,1,1)="c",SigmaEpsConcrete(I4242,$AN$30:$AN$33,$AR$30:$AR$33,$AS$26,$AS$27,$AS$28,$AQ$20,$AU$19),""),"")</f>
        <v/>
      </c>
      <c r="N4242" s="95" t="str">
        <f>IF(A4242&lt;&gt;"",IF(MID(C4242,1,1)="r",SigmaEpsReinf(J4242,$AS$42:$AS$43,$AS$41,$AS$39,$AS$40,$AQ$38),""),"")</f>
        <v/>
      </c>
      <c r="Q4242" s="92" t="str">
        <f t="shared" si="676"/>
        <v/>
      </c>
      <c r="R4242" s="92" t="str">
        <f t="shared" si="677"/>
        <v/>
      </c>
      <c r="U4242" s="5"/>
      <c r="V4242" s="5"/>
      <c r="W4242" s="94" t="str">
        <f t="shared" si="675"/>
        <v/>
      </c>
      <c r="X4242" s="94" t="str">
        <f t="shared" si="678"/>
        <v/>
      </c>
      <c r="Y4242" s="5"/>
      <c r="BK4242" s="8"/>
      <c r="BL4242" s="5"/>
      <c r="BM4242" s="5"/>
      <c r="BN4242" s="5"/>
      <c r="BO4242" s="5"/>
      <c r="BP4242" s="1"/>
      <c r="BQ4242" s="1"/>
      <c r="BR4242" s="1"/>
      <c r="BS4242" s="1"/>
      <c r="BT4242" s="1"/>
      <c r="BU4242" s="4"/>
      <c r="BV4242" s="1"/>
      <c r="BW4242" s="3"/>
      <c r="BX4242" s="4"/>
      <c r="BY4242" s="5"/>
      <c r="BZ4242" s="5"/>
      <c r="CA4242" s="5"/>
      <c r="CB4242" s="5"/>
      <c r="CC4242" s="5"/>
      <c r="CD4242" s="43"/>
    </row>
    <row r="4243" spans="1:82" x14ac:dyDescent="0.25">
      <c r="A4243" s="8"/>
      <c r="B4243" s="5"/>
      <c r="C4243" s="5"/>
      <c r="D4243" s="5"/>
      <c r="E4243" s="5"/>
      <c r="F4243" s="94" t="str">
        <f t="shared" si="669"/>
        <v/>
      </c>
      <c r="G4243" s="94" t="str">
        <f t="shared" si="670"/>
        <v/>
      </c>
      <c r="H4243" s="127" t="str">
        <f>IF(A4243&lt;&gt;"",IF(MID(C4243,1,1)="c",$AS$26,IF(MID(C4243,1,1)="r",$AS$41,IF(MID(C4243,1,1)="p",#REF!,#REF!))),"")</f>
        <v/>
      </c>
      <c r="I4243" s="92" t="str">
        <f t="shared" si="671"/>
        <v/>
      </c>
      <c r="J4243" s="92" t="str">
        <f t="shared" si="672"/>
        <v/>
      </c>
      <c r="K4243" s="92" t="str">
        <f t="shared" si="673"/>
        <v/>
      </c>
      <c r="L4243" s="92" t="str">
        <f t="shared" si="674"/>
        <v/>
      </c>
      <c r="M4243" s="95" t="str">
        <f>IF(A4243&lt;&gt;"",IF(MID(C4243,1,1)="c",SigmaEpsConcrete(I4243,$AN$30:$AN$33,$AR$30:$AR$33,$AS$26,$AS$27,$AS$28,$AQ$20,$AU$19),""),"")</f>
        <v/>
      </c>
      <c r="N4243" s="95" t="str">
        <f>IF(A4243&lt;&gt;"",IF(MID(C4243,1,1)="r",SigmaEpsReinf(J4243,$AS$42:$AS$43,$AS$41,$AS$39,$AS$40,$AQ$38),""),"")</f>
        <v/>
      </c>
      <c r="Q4243" s="92" t="str">
        <f t="shared" si="676"/>
        <v/>
      </c>
      <c r="R4243" s="92" t="str">
        <f t="shared" si="677"/>
        <v/>
      </c>
      <c r="U4243" s="5"/>
      <c r="V4243" s="5"/>
      <c r="W4243" s="94" t="str">
        <f t="shared" si="675"/>
        <v/>
      </c>
      <c r="X4243" s="94" t="str">
        <f t="shared" si="678"/>
        <v/>
      </c>
      <c r="Y4243" s="5"/>
      <c r="BK4243" s="8"/>
      <c r="BL4243" s="5"/>
      <c r="BM4243" s="5"/>
      <c r="BN4243" s="5"/>
      <c r="BO4243" s="5"/>
      <c r="BP4243" s="1"/>
      <c r="BQ4243" s="1"/>
      <c r="BR4243" s="1"/>
      <c r="BS4243" s="1"/>
      <c r="BT4243" s="1"/>
      <c r="BU4243" s="4"/>
      <c r="BV4243" s="1"/>
      <c r="BW4243" s="3"/>
      <c r="BX4243" s="4"/>
      <c r="BY4243" s="5"/>
      <c r="BZ4243" s="5"/>
      <c r="CA4243" s="5"/>
      <c r="CB4243" s="5"/>
      <c r="CC4243" s="5"/>
      <c r="CD4243" s="43"/>
    </row>
    <row r="4244" spans="1:82" x14ac:dyDescent="0.25">
      <c r="A4244" s="8"/>
      <c r="B4244" s="5"/>
      <c r="C4244" s="5"/>
      <c r="D4244" s="5"/>
      <c r="E4244" s="5"/>
      <c r="F4244" s="94" t="str">
        <f t="shared" si="669"/>
        <v/>
      </c>
      <c r="G4244" s="94" t="str">
        <f t="shared" si="670"/>
        <v/>
      </c>
      <c r="H4244" s="127" t="str">
        <f>IF(A4244&lt;&gt;"",IF(MID(C4244,1,1)="c",$AS$26,IF(MID(C4244,1,1)="r",$AS$41,IF(MID(C4244,1,1)="p",#REF!,#REF!))),"")</f>
        <v/>
      </c>
      <c r="I4244" s="92" t="str">
        <f t="shared" si="671"/>
        <v/>
      </c>
      <c r="J4244" s="92" t="str">
        <f t="shared" si="672"/>
        <v/>
      </c>
      <c r="K4244" s="92" t="str">
        <f t="shared" si="673"/>
        <v/>
      </c>
      <c r="L4244" s="92" t="str">
        <f t="shared" si="674"/>
        <v/>
      </c>
      <c r="M4244" s="95" t="str">
        <f>IF(A4244&lt;&gt;"",IF(MID(C4244,1,1)="c",SigmaEpsConcrete(I4244,$AN$30:$AN$33,$AR$30:$AR$33,$AS$26,$AS$27,$AS$28,$AQ$20,$AU$19),""),"")</f>
        <v/>
      </c>
      <c r="N4244" s="95" t="str">
        <f>IF(A4244&lt;&gt;"",IF(MID(C4244,1,1)="r",SigmaEpsReinf(J4244,$AS$42:$AS$43,$AS$41,$AS$39,$AS$40,$AQ$38),""),"")</f>
        <v/>
      </c>
      <c r="Q4244" s="92" t="str">
        <f t="shared" si="676"/>
        <v/>
      </c>
      <c r="R4244" s="92" t="str">
        <f t="shared" si="677"/>
        <v/>
      </c>
      <c r="U4244" s="5"/>
      <c r="V4244" s="5"/>
      <c r="W4244" s="94" t="str">
        <f t="shared" si="675"/>
        <v/>
      </c>
      <c r="X4244" s="94" t="str">
        <f t="shared" si="678"/>
        <v/>
      </c>
      <c r="Y4244" s="5"/>
      <c r="BK4244" s="8"/>
      <c r="BL4244" s="5"/>
      <c r="BM4244" s="5"/>
      <c r="BN4244" s="5"/>
      <c r="BO4244" s="5"/>
      <c r="BP4244" s="1"/>
      <c r="BQ4244" s="1"/>
      <c r="BR4244" s="1"/>
      <c r="BS4244" s="1"/>
      <c r="BT4244" s="1"/>
      <c r="BU4244" s="4"/>
      <c r="BV4244" s="1"/>
      <c r="BW4244" s="3"/>
      <c r="BX4244" s="4"/>
      <c r="BY4244" s="5"/>
      <c r="BZ4244" s="5"/>
      <c r="CA4244" s="5"/>
      <c r="CB4244" s="5"/>
      <c r="CC4244" s="5"/>
      <c r="CD4244" s="43"/>
    </row>
    <row r="4245" spans="1:82" x14ac:dyDescent="0.25">
      <c r="A4245" s="8"/>
      <c r="B4245" s="5"/>
      <c r="C4245" s="5"/>
      <c r="D4245" s="5"/>
      <c r="E4245" s="5"/>
      <c r="F4245" s="94" t="str">
        <f t="shared" si="669"/>
        <v/>
      </c>
      <c r="G4245" s="94" t="str">
        <f t="shared" si="670"/>
        <v/>
      </c>
      <c r="H4245" s="127" t="str">
        <f>IF(A4245&lt;&gt;"",IF(MID(C4245,1,1)="c",$AS$26,IF(MID(C4245,1,1)="r",$AS$41,IF(MID(C4245,1,1)="p",#REF!,#REF!))),"")</f>
        <v/>
      </c>
      <c r="I4245" s="92" t="str">
        <f t="shared" si="671"/>
        <v/>
      </c>
      <c r="J4245" s="92" t="str">
        <f t="shared" si="672"/>
        <v/>
      </c>
      <c r="K4245" s="92" t="str">
        <f t="shared" si="673"/>
        <v/>
      </c>
      <c r="L4245" s="92" t="str">
        <f t="shared" si="674"/>
        <v/>
      </c>
      <c r="M4245" s="95" t="str">
        <f>IF(A4245&lt;&gt;"",IF(MID(C4245,1,1)="c",SigmaEpsConcrete(I4245,$AN$30:$AN$33,$AR$30:$AR$33,$AS$26,$AS$27,$AS$28,$AQ$20,$AU$19),""),"")</f>
        <v/>
      </c>
      <c r="N4245" s="95" t="str">
        <f>IF(A4245&lt;&gt;"",IF(MID(C4245,1,1)="r",SigmaEpsReinf(J4245,$AS$42:$AS$43,$AS$41,$AS$39,$AS$40,$AQ$38),""),"")</f>
        <v/>
      </c>
      <c r="Q4245" s="92" t="str">
        <f t="shared" si="676"/>
        <v/>
      </c>
      <c r="R4245" s="92" t="str">
        <f t="shared" si="677"/>
        <v/>
      </c>
      <c r="U4245" s="5"/>
      <c r="V4245" s="5"/>
      <c r="W4245" s="94" t="str">
        <f t="shared" si="675"/>
        <v/>
      </c>
      <c r="X4245" s="94" t="str">
        <f t="shared" si="678"/>
        <v/>
      </c>
      <c r="Y4245" s="5"/>
      <c r="BK4245" s="8"/>
      <c r="BL4245" s="5"/>
      <c r="BM4245" s="5"/>
      <c r="BN4245" s="5"/>
      <c r="BO4245" s="5"/>
      <c r="BP4245" s="1"/>
      <c r="BQ4245" s="1"/>
      <c r="BR4245" s="1"/>
      <c r="BS4245" s="1"/>
      <c r="BT4245" s="1"/>
      <c r="BU4245" s="4"/>
      <c r="BV4245" s="1"/>
      <c r="BW4245" s="3"/>
      <c r="BX4245" s="4"/>
      <c r="BY4245" s="5"/>
      <c r="BZ4245" s="5"/>
      <c r="CA4245" s="5"/>
      <c r="CB4245" s="5"/>
      <c r="CC4245" s="5"/>
      <c r="CD4245" s="43"/>
    </row>
    <row r="4246" spans="1:82" x14ac:dyDescent="0.25">
      <c r="A4246" s="8"/>
      <c r="B4246" s="5"/>
      <c r="C4246" s="5"/>
      <c r="D4246" s="5"/>
      <c r="E4246" s="5"/>
      <c r="F4246" s="94" t="str">
        <f t="shared" si="669"/>
        <v/>
      </c>
      <c r="G4246" s="94" t="str">
        <f t="shared" si="670"/>
        <v/>
      </c>
      <c r="H4246" s="127" t="str">
        <f>IF(A4246&lt;&gt;"",IF(MID(C4246,1,1)="c",$AS$26,IF(MID(C4246,1,1)="r",$AS$41,IF(MID(C4246,1,1)="p",#REF!,#REF!))),"")</f>
        <v/>
      </c>
      <c r="I4246" s="92" t="str">
        <f t="shared" si="671"/>
        <v/>
      </c>
      <c r="J4246" s="92" t="str">
        <f t="shared" si="672"/>
        <v/>
      </c>
      <c r="K4246" s="92" t="str">
        <f t="shared" si="673"/>
        <v/>
      </c>
      <c r="L4246" s="92" t="str">
        <f t="shared" si="674"/>
        <v/>
      </c>
      <c r="M4246" s="95" t="str">
        <f>IF(A4246&lt;&gt;"",IF(MID(C4246,1,1)="c",SigmaEpsConcrete(I4246,$AN$30:$AN$33,$AR$30:$AR$33,$AS$26,$AS$27,$AS$28,$AQ$20,$AU$19),""),"")</f>
        <v/>
      </c>
      <c r="N4246" s="95" t="str">
        <f>IF(A4246&lt;&gt;"",IF(MID(C4246,1,1)="r",SigmaEpsReinf(J4246,$AS$42:$AS$43,$AS$41,$AS$39,$AS$40,$AQ$38),""),"")</f>
        <v/>
      </c>
      <c r="Q4246" s="92" t="str">
        <f t="shared" si="676"/>
        <v/>
      </c>
      <c r="R4246" s="92" t="str">
        <f t="shared" si="677"/>
        <v/>
      </c>
      <c r="U4246" s="5"/>
      <c r="V4246" s="5"/>
      <c r="W4246" s="94" t="str">
        <f t="shared" si="675"/>
        <v/>
      </c>
      <c r="X4246" s="94" t="str">
        <f t="shared" si="678"/>
        <v/>
      </c>
      <c r="Y4246" s="5"/>
      <c r="BK4246" s="8"/>
      <c r="BL4246" s="5"/>
      <c r="BM4246" s="5"/>
      <c r="BN4246" s="5"/>
      <c r="BO4246" s="5"/>
      <c r="BP4246" s="1"/>
      <c r="BQ4246" s="1"/>
      <c r="BR4246" s="1"/>
      <c r="BS4246" s="1"/>
      <c r="BT4246" s="1"/>
      <c r="BU4246" s="4"/>
      <c r="BV4246" s="1"/>
      <c r="BW4246" s="3"/>
      <c r="BX4246" s="4"/>
      <c r="BY4246" s="5"/>
      <c r="BZ4246" s="5"/>
      <c r="CA4246" s="5"/>
      <c r="CB4246" s="5"/>
      <c r="CC4246" s="5"/>
      <c r="CD4246" s="43"/>
    </row>
    <row r="4247" spans="1:82" x14ac:dyDescent="0.25">
      <c r="A4247" s="8"/>
      <c r="B4247" s="5"/>
      <c r="C4247" s="5"/>
      <c r="D4247" s="5"/>
      <c r="E4247" s="5"/>
      <c r="F4247" s="94" t="str">
        <f t="shared" si="669"/>
        <v/>
      </c>
      <c r="G4247" s="94" t="str">
        <f t="shared" si="670"/>
        <v/>
      </c>
      <c r="H4247" s="127" t="str">
        <f>IF(A4247&lt;&gt;"",IF(MID(C4247,1,1)="c",$AS$26,IF(MID(C4247,1,1)="r",$AS$41,IF(MID(C4247,1,1)="p",#REF!,#REF!))),"")</f>
        <v/>
      </c>
      <c r="I4247" s="92" t="str">
        <f t="shared" si="671"/>
        <v/>
      </c>
      <c r="J4247" s="92" t="str">
        <f t="shared" si="672"/>
        <v/>
      </c>
      <c r="K4247" s="92" t="str">
        <f t="shared" si="673"/>
        <v/>
      </c>
      <c r="L4247" s="92" t="str">
        <f t="shared" si="674"/>
        <v/>
      </c>
      <c r="M4247" s="95" t="str">
        <f>IF(A4247&lt;&gt;"",IF(MID(C4247,1,1)="c",SigmaEpsConcrete(I4247,$AN$30:$AN$33,$AR$30:$AR$33,$AS$26,$AS$27,$AS$28,$AQ$20,$AU$19),""),"")</f>
        <v/>
      </c>
      <c r="N4247" s="95" t="str">
        <f>IF(A4247&lt;&gt;"",IF(MID(C4247,1,1)="r",SigmaEpsReinf(J4247,$AS$42:$AS$43,$AS$41,$AS$39,$AS$40,$AQ$38),""),"")</f>
        <v/>
      </c>
      <c r="Q4247" s="92" t="str">
        <f t="shared" si="676"/>
        <v/>
      </c>
      <c r="R4247" s="92" t="str">
        <f t="shared" si="677"/>
        <v/>
      </c>
      <c r="U4247" s="5"/>
      <c r="V4247" s="5"/>
      <c r="W4247" s="94" t="str">
        <f t="shared" si="675"/>
        <v/>
      </c>
      <c r="X4247" s="94" t="str">
        <f t="shared" si="678"/>
        <v/>
      </c>
      <c r="Y4247" s="5"/>
      <c r="BK4247" s="8"/>
      <c r="BL4247" s="5"/>
      <c r="BM4247" s="5"/>
      <c r="BN4247" s="5"/>
      <c r="BO4247" s="5"/>
      <c r="BP4247" s="1"/>
      <c r="BQ4247" s="1"/>
      <c r="BR4247" s="1"/>
      <c r="BS4247" s="1"/>
      <c r="BT4247" s="1"/>
      <c r="BU4247" s="4"/>
      <c r="BV4247" s="1"/>
      <c r="BW4247" s="3"/>
      <c r="BX4247" s="4"/>
      <c r="BY4247" s="5"/>
      <c r="BZ4247" s="5"/>
      <c r="CA4247" s="5"/>
      <c r="CB4247" s="5"/>
      <c r="CC4247" s="5"/>
      <c r="CD4247" s="43"/>
    </row>
    <row r="4248" spans="1:82" x14ac:dyDescent="0.25">
      <c r="A4248" s="8"/>
      <c r="B4248" s="5"/>
      <c r="C4248" s="5"/>
      <c r="D4248" s="5"/>
      <c r="E4248" s="5"/>
      <c r="F4248" s="94" t="str">
        <f t="shared" si="669"/>
        <v/>
      </c>
      <c r="G4248" s="94" t="str">
        <f t="shared" si="670"/>
        <v/>
      </c>
      <c r="H4248" s="127" t="str">
        <f>IF(A4248&lt;&gt;"",IF(MID(C4248,1,1)="c",$AS$26,IF(MID(C4248,1,1)="r",$AS$41,IF(MID(C4248,1,1)="p",#REF!,#REF!))),"")</f>
        <v/>
      </c>
      <c r="I4248" s="92" t="str">
        <f t="shared" si="671"/>
        <v/>
      </c>
      <c r="J4248" s="92" t="str">
        <f t="shared" si="672"/>
        <v/>
      </c>
      <c r="K4248" s="92" t="str">
        <f t="shared" si="673"/>
        <v/>
      </c>
      <c r="L4248" s="92" t="str">
        <f t="shared" si="674"/>
        <v/>
      </c>
      <c r="M4248" s="95" t="str">
        <f>IF(A4248&lt;&gt;"",IF(MID(C4248,1,1)="c",SigmaEpsConcrete(I4248,$AN$30:$AN$33,$AR$30:$AR$33,$AS$26,$AS$27,$AS$28,$AQ$20,$AU$19),""),"")</f>
        <v/>
      </c>
      <c r="N4248" s="95" t="str">
        <f>IF(A4248&lt;&gt;"",IF(MID(C4248,1,1)="r",SigmaEpsReinf(J4248,$AS$42:$AS$43,$AS$41,$AS$39,$AS$40,$AQ$38),""),"")</f>
        <v/>
      </c>
      <c r="Q4248" s="92" t="str">
        <f t="shared" si="676"/>
        <v/>
      </c>
      <c r="R4248" s="92" t="str">
        <f t="shared" si="677"/>
        <v/>
      </c>
      <c r="U4248" s="5"/>
      <c r="V4248" s="5"/>
      <c r="W4248" s="94" t="str">
        <f t="shared" si="675"/>
        <v/>
      </c>
      <c r="X4248" s="94" t="str">
        <f t="shared" si="678"/>
        <v/>
      </c>
      <c r="Y4248" s="5"/>
      <c r="BK4248" s="8"/>
      <c r="BL4248" s="5"/>
      <c r="BM4248" s="5"/>
      <c r="BN4248" s="5"/>
      <c r="BO4248" s="5"/>
      <c r="BP4248" s="1"/>
      <c r="BQ4248" s="1"/>
      <c r="BR4248" s="1"/>
      <c r="BS4248" s="1"/>
      <c r="BT4248" s="1"/>
      <c r="BU4248" s="4"/>
      <c r="BV4248" s="1"/>
      <c r="BW4248" s="3"/>
      <c r="BX4248" s="4"/>
      <c r="BY4248" s="5"/>
      <c r="BZ4248" s="5"/>
      <c r="CA4248" s="5"/>
      <c r="CB4248" s="5"/>
      <c r="CC4248" s="5"/>
      <c r="CD4248" s="43"/>
    </row>
    <row r="4249" spans="1:82" x14ac:dyDescent="0.25">
      <c r="A4249" s="8"/>
      <c r="B4249" s="5"/>
      <c r="C4249" s="5"/>
      <c r="D4249" s="5"/>
      <c r="E4249" s="5"/>
      <c r="F4249" s="94" t="str">
        <f t="shared" si="669"/>
        <v/>
      </c>
      <c r="G4249" s="94" t="str">
        <f t="shared" si="670"/>
        <v/>
      </c>
      <c r="H4249" s="127" t="str">
        <f>IF(A4249&lt;&gt;"",IF(MID(C4249,1,1)="c",$AS$26,IF(MID(C4249,1,1)="r",$AS$41,IF(MID(C4249,1,1)="p",#REF!,#REF!))),"")</f>
        <v/>
      </c>
      <c r="I4249" s="92" t="str">
        <f t="shared" si="671"/>
        <v/>
      </c>
      <c r="J4249" s="92" t="str">
        <f t="shared" si="672"/>
        <v/>
      </c>
      <c r="K4249" s="92" t="str">
        <f t="shared" si="673"/>
        <v/>
      </c>
      <c r="L4249" s="92" t="str">
        <f t="shared" si="674"/>
        <v/>
      </c>
      <c r="M4249" s="95" t="str">
        <f>IF(A4249&lt;&gt;"",IF(MID(C4249,1,1)="c",SigmaEpsConcrete(I4249,$AN$30:$AN$33,$AR$30:$AR$33,$AS$26,$AS$27,$AS$28,$AQ$20,$AU$19),""),"")</f>
        <v/>
      </c>
      <c r="N4249" s="95" t="str">
        <f>IF(A4249&lt;&gt;"",IF(MID(C4249,1,1)="r",SigmaEpsReinf(J4249,$AS$42:$AS$43,$AS$41,$AS$39,$AS$40,$AQ$38),""),"")</f>
        <v/>
      </c>
      <c r="Q4249" s="92" t="str">
        <f t="shared" si="676"/>
        <v/>
      </c>
      <c r="R4249" s="92" t="str">
        <f t="shared" si="677"/>
        <v/>
      </c>
      <c r="U4249" s="5"/>
      <c r="V4249" s="5"/>
      <c r="W4249" s="94" t="str">
        <f t="shared" si="675"/>
        <v/>
      </c>
      <c r="X4249" s="94" t="str">
        <f t="shared" si="678"/>
        <v/>
      </c>
      <c r="Y4249" s="5"/>
      <c r="BK4249" s="8"/>
      <c r="BL4249" s="5"/>
      <c r="BM4249" s="5"/>
      <c r="BN4249" s="5"/>
      <c r="BO4249" s="5"/>
      <c r="BP4249" s="1"/>
      <c r="BQ4249" s="1"/>
      <c r="BR4249" s="1"/>
      <c r="BS4249" s="1"/>
      <c r="BT4249" s="1"/>
      <c r="BU4249" s="4"/>
      <c r="BV4249" s="1"/>
      <c r="BW4249" s="3"/>
      <c r="BX4249" s="4"/>
      <c r="BY4249" s="5"/>
      <c r="BZ4249" s="5"/>
      <c r="CA4249" s="5"/>
      <c r="CB4249" s="5"/>
      <c r="CC4249" s="5"/>
      <c r="CD4249" s="43"/>
    </row>
    <row r="4250" spans="1:82" x14ac:dyDescent="0.25">
      <c r="A4250" s="8"/>
      <c r="B4250" s="5"/>
      <c r="C4250" s="5"/>
      <c r="D4250" s="5"/>
      <c r="E4250" s="5"/>
      <c r="F4250" s="94" t="str">
        <f t="shared" si="669"/>
        <v/>
      </c>
      <c r="G4250" s="94" t="str">
        <f t="shared" si="670"/>
        <v/>
      </c>
      <c r="H4250" s="127" t="str">
        <f>IF(A4250&lt;&gt;"",IF(MID(C4250,1,1)="c",$AS$26,IF(MID(C4250,1,1)="r",$AS$41,IF(MID(C4250,1,1)="p",#REF!,#REF!))),"")</f>
        <v/>
      </c>
      <c r="I4250" s="92" t="str">
        <f t="shared" si="671"/>
        <v/>
      </c>
      <c r="J4250" s="92" t="str">
        <f t="shared" si="672"/>
        <v/>
      </c>
      <c r="K4250" s="92" t="str">
        <f t="shared" si="673"/>
        <v/>
      </c>
      <c r="L4250" s="92" t="str">
        <f t="shared" si="674"/>
        <v/>
      </c>
      <c r="M4250" s="95" t="str">
        <f>IF(A4250&lt;&gt;"",IF(MID(C4250,1,1)="c",SigmaEpsConcrete(I4250,$AN$30:$AN$33,$AR$30:$AR$33,$AS$26,$AS$27,$AS$28,$AQ$20,$AU$19),""),"")</f>
        <v/>
      </c>
      <c r="N4250" s="95" t="str">
        <f>IF(A4250&lt;&gt;"",IF(MID(C4250,1,1)="r",SigmaEpsReinf(J4250,$AS$42:$AS$43,$AS$41,$AS$39,$AS$40,$AQ$38),""),"")</f>
        <v/>
      </c>
      <c r="Q4250" s="92" t="str">
        <f t="shared" si="676"/>
        <v/>
      </c>
      <c r="R4250" s="92" t="str">
        <f t="shared" si="677"/>
        <v/>
      </c>
      <c r="U4250" s="5"/>
      <c r="V4250" s="5"/>
      <c r="W4250" s="94" t="str">
        <f t="shared" si="675"/>
        <v/>
      </c>
      <c r="X4250" s="94" t="str">
        <f t="shared" si="678"/>
        <v/>
      </c>
      <c r="Y4250" s="5"/>
      <c r="BK4250" s="8"/>
      <c r="BL4250" s="5"/>
      <c r="BM4250" s="5"/>
      <c r="BN4250" s="5"/>
      <c r="BO4250" s="5"/>
      <c r="BP4250" s="1"/>
      <c r="BQ4250" s="1"/>
      <c r="BR4250" s="1"/>
      <c r="BS4250" s="1"/>
      <c r="BT4250" s="1"/>
      <c r="BU4250" s="4"/>
      <c r="BV4250" s="1"/>
      <c r="BW4250" s="3"/>
      <c r="BX4250" s="4"/>
      <c r="BY4250" s="5"/>
      <c r="BZ4250" s="5"/>
      <c r="CA4250" s="5"/>
      <c r="CB4250" s="5"/>
      <c r="CC4250" s="5"/>
      <c r="CD4250" s="43"/>
    </row>
    <row r="4251" spans="1:82" x14ac:dyDescent="0.25">
      <c r="A4251" s="8"/>
      <c r="B4251" s="5"/>
      <c r="C4251" s="5"/>
      <c r="D4251" s="5"/>
      <c r="E4251" s="5"/>
      <c r="F4251" s="94" t="str">
        <f t="shared" si="669"/>
        <v/>
      </c>
      <c r="G4251" s="94" t="str">
        <f t="shared" si="670"/>
        <v/>
      </c>
      <c r="H4251" s="127" t="str">
        <f>IF(A4251&lt;&gt;"",IF(MID(C4251,1,1)="c",$AS$26,IF(MID(C4251,1,1)="r",$AS$41,IF(MID(C4251,1,1)="p",#REF!,#REF!))),"")</f>
        <v/>
      </c>
      <c r="I4251" s="92" t="str">
        <f t="shared" si="671"/>
        <v/>
      </c>
      <c r="J4251" s="92" t="str">
        <f t="shared" si="672"/>
        <v/>
      </c>
      <c r="K4251" s="92" t="str">
        <f t="shared" si="673"/>
        <v/>
      </c>
      <c r="L4251" s="92" t="str">
        <f t="shared" si="674"/>
        <v/>
      </c>
      <c r="M4251" s="95" t="str">
        <f>IF(A4251&lt;&gt;"",IF(MID(C4251,1,1)="c",SigmaEpsConcrete(I4251,$AN$30:$AN$33,$AR$30:$AR$33,$AS$26,$AS$27,$AS$28,$AQ$20,$AU$19),""),"")</f>
        <v/>
      </c>
      <c r="N4251" s="95" t="str">
        <f>IF(A4251&lt;&gt;"",IF(MID(C4251,1,1)="r",SigmaEpsReinf(J4251,$AS$42:$AS$43,$AS$41,$AS$39,$AS$40,$AQ$38),""),"")</f>
        <v/>
      </c>
      <c r="Q4251" s="92" t="str">
        <f t="shared" si="676"/>
        <v/>
      </c>
      <c r="R4251" s="92" t="str">
        <f t="shared" si="677"/>
        <v/>
      </c>
      <c r="U4251" s="5"/>
      <c r="V4251" s="5"/>
      <c r="W4251" s="94" t="str">
        <f t="shared" si="675"/>
        <v/>
      </c>
      <c r="X4251" s="94" t="str">
        <f t="shared" si="678"/>
        <v/>
      </c>
      <c r="Y4251" s="5"/>
      <c r="BK4251" s="8"/>
      <c r="BL4251" s="5"/>
      <c r="BM4251" s="5"/>
      <c r="BN4251" s="5"/>
      <c r="BO4251" s="5"/>
      <c r="BP4251" s="1"/>
      <c r="BQ4251" s="1"/>
      <c r="BR4251" s="1"/>
      <c r="BS4251" s="1"/>
      <c r="BT4251" s="1"/>
      <c r="BU4251" s="4"/>
      <c r="BV4251" s="1"/>
      <c r="BW4251" s="3"/>
      <c r="BX4251" s="4"/>
      <c r="BY4251" s="5"/>
      <c r="BZ4251" s="5"/>
      <c r="CA4251" s="5"/>
      <c r="CB4251" s="5"/>
      <c r="CC4251" s="5"/>
      <c r="CD4251" s="43"/>
    </row>
    <row r="4252" spans="1:82" x14ac:dyDescent="0.25">
      <c r="A4252" s="8"/>
      <c r="B4252" s="5"/>
      <c r="C4252" s="5"/>
      <c r="D4252" s="5"/>
      <c r="E4252" s="5"/>
      <c r="F4252" s="94" t="str">
        <f t="shared" si="669"/>
        <v/>
      </c>
      <c r="G4252" s="94" t="str">
        <f t="shared" si="670"/>
        <v/>
      </c>
      <c r="H4252" s="127" t="str">
        <f>IF(A4252&lt;&gt;"",IF(MID(C4252,1,1)="c",$AS$26,IF(MID(C4252,1,1)="r",$AS$41,IF(MID(C4252,1,1)="p",#REF!,#REF!))),"")</f>
        <v/>
      </c>
      <c r="I4252" s="92" t="str">
        <f t="shared" si="671"/>
        <v/>
      </c>
      <c r="J4252" s="92" t="str">
        <f t="shared" si="672"/>
        <v/>
      </c>
      <c r="K4252" s="92" t="str">
        <f t="shared" si="673"/>
        <v/>
      </c>
      <c r="L4252" s="92" t="str">
        <f t="shared" si="674"/>
        <v/>
      </c>
      <c r="M4252" s="95" t="str">
        <f>IF(A4252&lt;&gt;"",IF(MID(C4252,1,1)="c",SigmaEpsConcrete(I4252,$AN$30:$AN$33,$AR$30:$AR$33,$AS$26,$AS$27,$AS$28,$AQ$20,$AU$19),""),"")</f>
        <v/>
      </c>
      <c r="N4252" s="95" t="str">
        <f>IF(A4252&lt;&gt;"",IF(MID(C4252,1,1)="r",SigmaEpsReinf(J4252,$AS$42:$AS$43,$AS$41,$AS$39,$AS$40,$AQ$38),""),"")</f>
        <v/>
      </c>
      <c r="Q4252" s="92" t="str">
        <f t="shared" si="676"/>
        <v/>
      </c>
      <c r="R4252" s="92" t="str">
        <f t="shared" si="677"/>
        <v/>
      </c>
      <c r="U4252" s="5"/>
      <c r="V4252" s="5"/>
      <c r="W4252" s="94" t="str">
        <f t="shared" si="675"/>
        <v/>
      </c>
      <c r="X4252" s="94" t="str">
        <f t="shared" si="678"/>
        <v/>
      </c>
      <c r="Y4252" s="5"/>
      <c r="BK4252" s="8"/>
      <c r="BL4252" s="5"/>
      <c r="BM4252" s="5"/>
      <c r="BN4252" s="5"/>
      <c r="BO4252" s="5"/>
      <c r="BP4252" s="1"/>
      <c r="BQ4252" s="1"/>
      <c r="BR4252" s="1"/>
      <c r="BS4252" s="1"/>
      <c r="BT4252" s="1"/>
      <c r="BU4252" s="4"/>
      <c r="BV4252" s="1"/>
      <c r="BW4252" s="3"/>
      <c r="BX4252" s="4"/>
      <c r="BY4252" s="5"/>
      <c r="BZ4252" s="5"/>
      <c r="CA4252" s="5"/>
      <c r="CB4252" s="5"/>
      <c r="CC4252" s="5"/>
      <c r="CD4252" s="43"/>
    </row>
    <row r="4253" spans="1:82" x14ac:dyDescent="0.25">
      <c r="A4253" s="8"/>
      <c r="B4253" s="5"/>
      <c r="C4253" s="5"/>
      <c r="D4253" s="5"/>
      <c r="E4253" s="5"/>
      <c r="F4253" s="94" t="str">
        <f t="shared" si="669"/>
        <v/>
      </c>
      <c r="G4253" s="94" t="str">
        <f t="shared" si="670"/>
        <v/>
      </c>
      <c r="H4253" s="127" t="str">
        <f>IF(A4253&lt;&gt;"",IF(MID(C4253,1,1)="c",$AS$26,IF(MID(C4253,1,1)="r",$AS$41,IF(MID(C4253,1,1)="p",#REF!,#REF!))),"")</f>
        <v/>
      </c>
      <c r="I4253" s="92" t="str">
        <f t="shared" si="671"/>
        <v/>
      </c>
      <c r="J4253" s="92" t="str">
        <f t="shared" si="672"/>
        <v/>
      </c>
      <c r="K4253" s="92" t="str">
        <f t="shared" si="673"/>
        <v/>
      </c>
      <c r="L4253" s="92" t="str">
        <f t="shared" si="674"/>
        <v/>
      </c>
      <c r="M4253" s="95" t="str">
        <f>IF(A4253&lt;&gt;"",IF(MID(C4253,1,1)="c",SigmaEpsConcrete(I4253,$AN$30:$AN$33,$AR$30:$AR$33,$AS$26,$AS$27,$AS$28,$AQ$20,$AU$19),""),"")</f>
        <v/>
      </c>
      <c r="N4253" s="95" t="str">
        <f>IF(A4253&lt;&gt;"",IF(MID(C4253,1,1)="r",SigmaEpsReinf(J4253,$AS$42:$AS$43,$AS$41,$AS$39,$AS$40,$AQ$38),""),"")</f>
        <v/>
      </c>
      <c r="Q4253" s="92" t="str">
        <f t="shared" si="676"/>
        <v/>
      </c>
      <c r="R4253" s="92" t="str">
        <f t="shared" si="677"/>
        <v/>
      </c>
      <c r="U4253" s="5"/>
      <c r="V4253" s="5"/>
      <c r="W4253" s="94" t="str">
        <f t="shared" si="675"/>
        <v/>
      </c>
      <c r="X4253" s="94" t="str">
        <f t="shared" si="678"/>
        <v/>
      </c>
      <c r="Y4253" s="5"/>
      <c r="BK4253" s="8"/>
      <c r="BL4253" s="5"/>
      <c r="BM4253" s="5"/>
      <c r="BN4253" s="5"/>
      <c r="BO4253" s="5"/>
      <c r="BP4253" s="1"/>
      <c r="BQ4253" s="1"/>
      <c r="BR4253" s="1"/>
      <c r="BS4253" s="1"/>
      <c r="BT4253" s="1"/>
      <c r="BU4253" s="4"/>
      <c r="BV4253" s="1"/>
      <c r="BW4253" s="3"/>
      <c r="BX4253" s="4"/>
      <c r="BY4253" s="5"/>
      <c r="BZ4253" s="5"/>
      <c r="CA4253" s="5"/>
      <c r="CB4253" s="5"/>
      <c r="CC4253" s="5"/>
      <c r="CD4253" s="43"/>
    </row>
    <row r="4254" spans="1:82" x14ac:dyDescent="0.25">
      <c r="A4254" s="8"/>
      <c r="B4254" s="5"/>
      <c r="C4254" s="5"/>
      <c r="D4254" s="5"/>
      <c r="E4254" s="5"/>
      <c r="F4254" s="94" t="str">
        <f t="shared" si="669"/>
        <v/>
      </c>
      <c r="G4254" s="94" t="str">
        <f t="shared" si="670"/>
        <v/>
      </c>
      <c r="H4254" s="127" t="str">
        <f>IF(A4254&lt;&gt;"",IF(MID(C4254,1,1)="c",$AS$26,IF(MID(C4254,1,1)="r",$AS$41,IF(MID(C4254,1,1)="p",#REF!,#REF!))),"")</f>
        <v/>
      </c>
      <c r="I4254" s="92" t="str">
        <f t="shared" si="671"/>
        <v/>
      </c>
      <c r="J4254" s="92" t="str">
        <f t="shared" si="672"/>
        <v/>
      </c>
      <c r="K4254" s="92" t="str">
        <f t="shared" si="673"/>
        <v/>
      </c>
      <c r="L4254" s="92" t="str">
        <f t="shared" si="674"/>
        <v/>
      </c>
      <c r="M4254" s="95" t="str">
        <f>IF(A4254&lt;&gt;"",IF(MID(C4254,1,1)="c",SigmaEpsConcrete(I4254,$AN$30:$AN$33,$AR$30:$AR$33,$AS$26,$AS$27,$AS$28,$AQ$20,$AU$19),""),"")</f>
        <v/>
      </c>
      <c r="N4254" s="95" t="str">
        <f>IF(A4254&lt;&gt;"",IF(MID(C4254,1,1)="r",SigmaEpsReinf(J4254,$AS$42:$AS$43,$AS$41,$AS$39,$AS$40,$AQ$38),""),"")</f>
        <v/>
      </c>
      <c r="Q4254" s="92" t="str">
        <f t="shared" si="676"/>
        <v/>
      </c>
      <c r="R4254" s="92" t="str">
        <f t="shared" si="677"/>
        <v/>
      </c>
      <c r="U4254" s="5"/>
      <c r="V4254" s="5"/>
      <c r="W4254" s="94" t="str">
        <f t="shared" si="675"/>
        <v/>
      </c>
      <c r="X4254" s="94" t="str">
        <f t="shared" si="678"/>
        <v/>
      </c>
      <c r="Y4254" s="5"/>
      <c r="BK4254" s="8"/>
      <c r="BL4254" s="5"/>
      <c r="BM4254" s="5"/>
      <c r="BN4254" s="5"/>
      <c r="BO4254" s="5"/>
      <c r="BP4254" s="1"/>
      <c r="BQ4254" s="1"/>
      <c r="BR4254" s="1"/>
      <c r="BS4254" s="1"/>
      <c r="BT4254" s="1"/>
      <c r="BU4254" s="4"/>
      <c r="BV4254" s="1"/>
      <c r="BW4254" s="3"/>
      <c r="BX4254" s="4"/>
      <c r="BY4254" s="5"/>
      <c r="BZ4254" s="5"/>
      <c r="CA4254" s="5"/>
      <c r="CB4254" s="5"/>
      <c r="CC4254" s="5"/>
      <c r="CD4254" s="43"/>
    </row>
    <row r="4255" spans="1:82" x14ac:dyDescent="0.25">
      <c r="A4255" s="8"/>
      <c r="B4255" s="5"/>
      <c r="C4255" s="5"/>
      <c r="D4255" s="5"/>
      <c r="E4255" s="5"/>
      <c r="F4255" s="94" t="str">
        <f t="shared" si="669"/>
        <v/>
      </c>
      <c r="G4255" s="94" t="str">
        <f t="shared" si="670"/>
        <v/>
      </c>
      <c r="H4255" s="127" t="str">
        <f>IF(A4255&lt;&gt;"",IF(MID(C4255,1,1)="c",$AS$26,IF(MID(C4255,1,1)="r",$AS$41,IF(MID(C4255,1,1)="p",#REF!,#REF!))),"")</f>
        <v/>
      </c>
      <c r="I4255" s="92" t="str">
        <f t="shared" si="671"/>
        <v/>
      </c>
      <c r="J4255" s="92" t="str">
        <f t="shared" si="672"/>
        <v/>
      </c>
      <c r="K4255" s="92" t="str">
        <f t="shared" si="673"/>
        <v/>
      </c>
      <c r="L4255" s="92" t="str">
        <f t="shared" si="674"/>
        <v/>
      </c>
      <c r="M4255" s="95" t="str">
        <f>IF(A4255&lt;&gt;"",IF(MID(C4255,1,1)="c",SigmaEpsConcrete(I4255,$AN$30:$AN$33,$AR$30:$AR$33,$AS$26,$AS$27,$AS$28,$AQ$20,$AU$19),""),"")</f>
        <v/>
      </c>
      <c r="N4255" s="95" t="str">
        <f>IF(A4255&lt;&gt;"",IF(MID(C4255,1,1)="r",SigmaEpsReinf(J4255,$AS$42:$AS$43,$AS$41,$AS$39,$AS$40,$AQ$38),""),"")</f>
        <v/>
      </c>
      <c r="Q4255" s="92" t="str">
        <f t="shared" si="676"/>
        <v/>
      </c>
      <c r="R4255" s="92" t="str">
        <f t="shared" si="677"/>
        <v/>
      </c>
      <c r="U4255" s="5"/>
      <c r="V4255" s="5"/>
      <c r="W4255" s="94" t="str">
        <f t="shared" si="675"/>
        <v/>
      </c>
      <c r="X4255" s="94" t="str">
        <f t="shared" si="678"/>
        <v/>
      </c>
      <c r="Y4255" s="5"/>
      <c r="BK4255" s="8"/>
      <c r="BL4255" s="5"/>
      <c r="BM4255" s="5"/>
      <c r="BN4255" s="5"/>
      <c r="BO4255" s="5"/>
      <c r="BP4255" s="1"/>
      <c r="BQ4255" s="1"/>
      <c r="BR4255" s="1"/>
      <c r="BS4255" s="1"/>
      <c r="BT4255" s="1"/>
      <c r="BU4255" s="4"/>
      <c r="BV4255" s="1"/>
      <c r="BW4255" s="3"/>
      <c r="BX4255" s="4"/>
      <c r="BY4255" s="5"/>
      <c r="BZ4255" s="5"/>
      <c r="CA4255" s="5"/>
      <c r="CB4255" s="5"/>
      <c r="CC4255" s="5"/>
      <c r="CD4255" s="43"/>
    </row>
    <row r="4256" spans="1:82" x14ac:dyDescent="0.25">
      <c r="A4256" s="8"/>
      <c r="B4256" s="5"/>
      <c r="C4256" s="5"/>
      <c r="D4256" s="5"/>
      <c r="E4256" s="5"/>
      <c r="F4256" s="94" t="str">
        <f t="shared" si="669"/>
        <v/>
      </c>
      <c r="G4256" s="94" t="str">
        <f t="shared" si="670"/>
        <v/>
      </c>
      <c r="H4256" s="127" t="str">
        <f>IF(A4256&lt;&gt;"",IF(MID(C4256,1,1)="c",$AS$26,IF(MID(C4256,1,1)="r",$AS$41,IF(MID(C4256,1,1)="p",#REF!,#REF!))),"")</f>
        <v/>
      </c>
      <c r="I4256" s="92" t="str">
        <f t="shared" si="671"/>
        <v/>
      </c>
      <c r="J4256" s="92" t="str">
        <f t="shared" si="672"/>
        <v/>
      </c>
      <c r="K4256" s="92" t="str">
        <f t="shared" si="673"/>
        <v/>
      </c>
      <c r="L4256" s="92" t="str">
        <f t="shared" si="674"/>
        <v/>
      </c>
      <c r="M4256" s="95" t="str">
        <f>IF(A4256&lt;&gt;"",IF(MID(C4256,1,1)="c",SigmaEpsConcrete(I4256,$AN$30:$AN$33,$AR$30:$AR$33,$AS$26,$AS$27,$AS$28,$AQ$20,$AU$19),""),"")</f>
        <v/>
      </c>
      <c r="N4256" s="95" t="str">
        <f>IF(A4256&lt;&gt;"",IF(MID(C4256,1,1)="r",SigmaEpsReinf(J4256,$AS$42:$AS$43,$AS$41,$AS$39,$AS$40,$AQ$38),""),"")</f>
        <v/>
      </c>
      <c r="Q4256" s="92" t="str">
        <f t="shared" si="676"/>
        <v/>
      </c>
      <c r="R4256" s="92" t="str">
        <f t="shared" si="677"/>
        <v/>
      </c>
      <c r="U4256" s="5"/>
      <c r="V4256" s="5"/>
      <c r="W4256" s="94" t="str">
        <f t="shared" si="675"/>
        <v/>
      </c>
      <c r="X4256" s="94" t="str">
        <f t="shared" si="678"/>
        <v/>
      </c>
      <c r="Y4256" s="5"/>
      <c r="BK4256" s="8"/>
      <c r="BL4256" s="5"/>
      <c r="BM4256" s="5"/>
      <c r="BN4256" s="5"/>
      <c r="BO4256" s="5"/>
      <c r="BP4256" s="1"/>
      <c r="BQ4256" s="1"/>
      <c r="BR4256" s="1"/>
      <c r="BS4256" s="1"/>
      <c r="BT4256" s="1"/>
      <c r="BU4256" s="4"/>
      <c r="BV4256" s="1"/>
      <c r="BW4256" s="3"/>
      <c r="BX4256" s="4"/>
      <c r="BY4256" s="5"/>
      <c r="BZ4256" s="5"/>
      <c r="CA4256" s="5"/>
      <c r="CB4256" s="5"/>
      <c r="CC4256" s="5"/>
      <c r="CD4256" s="43"/>
    </row>
    <row r="4257" spans="1:82" x14ac:dyDescent="0.25">
      <c r="A4257" s="8"/>
      <c r="B4257" s="5"/>
      <c r="C4257" s="5"/>
      <c r="D4257" s="5"/>
      <c r="E4257" s="5"/>
      <c r="F4257" s="94" t="str">
        <f t="shared" si="669"/>
        <v/>
      </c>
      <c r="G4257" s="94" t="str">
        <f t="shared" si="670"/>
        <v/>
      </c>
      <c r="H4257" s="127" t="str">
        <f>IF(A4257&lt;&gt;"",IF(MID(C4257,1,1)="c",$AS$26,IF(MID(C4257,1,1)="r",$AS$41,IF(MID(C4257,1,1)="p",#REF!,#REF!))),"")</f>
        <v/>
      </c>
      <c r="I4257" s="92" t="str">
        <f t="shared" si="671"/>
        <v/>
      </c>
      <c r="J4257" s="92" t="str">
        <f t="shared" si="672"/>
        <v/>
      </c>
      <c r="K4257" s="92" t="str">
        <f t="shared" si="673"/>
        <v/>
      </c>
      <c r="L4257" s="92" t="str">
        <f t="shared" si="674"/>
        <v/>
      </c>
      <c r="M4257" s="95" t="str">
        <f>IF(A4257&lt;&gt;"",IF(MID(C4257,1,1)="c",SigmaEpsConcrete(I4257,$AN$30:$AN$33,$AR$30:$AR$33,$AS$26,$AS$27,$AS$28,$AQ$20,$AU$19),""),"")</f>
        <v/>
      </c>
      <c r="N4257" s="95" t="str">
        <f>IF(A4257&lt;&gt;"",IF(MID(C4257,1,1)="r",SigmaEpsReinf(J4257,$AS$42:$AS$43,$AS$41,$AS$39,$AS$40,$AQ$38),""),"")</f>
        <v/>
      </c>
      <c r="Q4257" s="92" t="str">
        <f t="shared" si="676"/>
        <v/>
      </c>
      <c r="R4257" s="92" t="str">
        <f t="shared" si="677"/>
        <v/>
      </c>
      <c r="U4257" s="5"/>
      <c r="V4257" s="5"/>
      <c r="W4257" s="94" t="str">
        <f t="shared" si="675"/>
        <v/>
      </c>
      <c r="X4257" s="94" t="str">
        <f t="shared" si="678"/>
        <v/>
      </c>
      <c r="Y4257" s="5"/>
      <c r="BK4257" s="8"/>
      <c r="BL4257" s="5"/>
      <c r="BM4257" s="5"/>
      <c r="BN4257" s="5"/>
      <c r="BO4257" s="5"/>
      <c r="BP4257" s="1"/>
      <c r="BQ4257" s="1"/>
      <c r="BR4257" s="1"/>
      <c r="BS4257" s="1"/>
      <c r="BT4257" s="1"/>
      <c r="BU4257" s="4"/>
      <c r="BV4257" s="1"/>
      <c r="BW4257" s="3"/>
      <c r="BX4257" s="4"/>
      <c r="BY4257" s="5"/>
      <c r="BZ4257" s="5"/>
      <c r="CA4257" s="5"/>
      <c r="CB4257" s="5"/>
      <c r="CC4257" s="5"/>
      <c r="CD4257" s="43"/>
    </row>
    <row r="4258" spans="1:82" x14ac:dyDescent="0.25">
      <c r="A4258" s="8"/>
      <c r="B4258" s="5"/>
      <c r="C4258" s="5"/>
      <c r="D4258" s="5"/>
      <c r="E4258" s="5"/>
      <c r="F4258" s="94" t="str">
        <f t="shared" si="669"/>
        <v/>
      </c>
      <c r="G4258" s="94" t="str">
        <f t="shared" si="670"/>
        <v/>
      </c>
      <c r="H4258" s="127" t="str">
        <f>IF(A4258&lt;&gt;"",IF(MID(C4258,1,1)="c",$AS$26,IF(MID(C4258,1,1)="r",$AS$41,IF(MID(C4258,1,1)="p",#REF!,#REF!))),"")</f>
        <v/>
      </c>
      <c r="I4258" s="92" t="str">
        <f t="shared" si="671"/>
        <v/>
      </c>
      <c r="J4258" s="92" t="str">
        <f t="shared" si="672"/>
        <v/>
      </c>
      <c r="K4258" s="92" t="str">
        <f t="shared" si="673"/>
        <v/>
      </c>
      <c r="L4258" s="92" t="str">
        <f t="shared" si="674"/>
        <v/>
      </c>
      <c r="M4258" s="95" t="str">
        <f>IF(A4258&lt;&gt;"",IF(MID(C4258,1,1)="c",SigmaEpsConcrete(I4258,$AN$30:$AN$33,$AR$30:$AR$33,$AS$26,$AS$27,$AS$28,$AQ$20,$AU$19),""),"")</f>
        <v/>
      </c>
      <c r="N4258" s="95" t="str">
        <f>IF(A4258&lt;&gt;"",IF(MID(C4258,1,1)="r",SigmaEpsReinf(J4258,$AS$42:$AS$43,$AS$41,$AS$39,$AS$40,$AQ$38),""),"")</f>
        <v/>
      </c>
      <c r="Q4258" s="92" t="str">
        <f t="shared" si="676"/>
        <v/>
      </c>
      <c r="R4258" s="92" t="str">
        <f t="shared" si="677"/>
        <v/>
      </c>
      <c r="U4258" s="5"/>
      <c r="V4258" s="5"/>
      <c r="W4258" s="94" t="str">
        <f t="shared" si="675"/>
        <v/>
      </c>
      <c r="X4258" s="94" t="str">
        <f t="shared" si="678"/>
        <v/>
      </c>
      <c r="Y4258" s="5"/>
      <c r="BK4258" s="8"/>
      <c r="BL4258" s="5"/>
      <c r="BM4258" s="5"/>
      <c r="BN4258" s="5"/>
      <c r="BO4258" s="5"/>
      <c r="BP4258" s="1"/>
      <c r="BQ4258" s="1"/>
      <c r="BR4258" s="1"/>
      <c r="BS4258" s="1"/>
      <c r="BT4258" s="1"/>
      <c r="BU4258" s="4"/>
      <c r="BV4258" s="1"/>
      <c r="BW4258" s="3"/>
      <c r="BX4258" s="4"/>
      <c r="BY4258" s="5"/>
      <c r="BZ4258" s="5"/>
      <c r="CA4258" s="5"/>
      <c r="CB4258" s="5"/>
      <c r="CC4258" s="5"/>
      <c r="CD4258" s="43"/>
    </row>
    <row r="4259" spans="1:82" x14ac:dyDescent="0.25">
      <c r="A4259" s="8"/>
      <c r="B4259" s="5"/>
      <c r="C4259" s="5"/>
      <c r="D4259" s="5"/>
      <c r="E4259" s="5"/>
      <c r="F4259" s="94" t="str">
        <f t="shared" si="669"/>
        <v/>
      </c>
      <c r="G4259" s="94" t="str">
        <f t="shared" si="670"/>
        <v/>
      </c>
      <c r="H4259" s="127" t="str">
        <f>IF(A4259&lt;&gt;"",IF(MID(C4259,1,1)="c",$AS$26,IF(MID(C4259,1,1)="r",$AS$41,IF(MID(C4259,1,1)="p",#REF!,#REF!))),"")</f>
        <v/>
      </c>
      <c r="I4259" s="92" t="str">
        <f t="shared" si="671"/>
        <v/>
      </c>
      <c r="J4259" s="92" t="str">
        <f t="shared" si="672"/>
        <v/>
      </c>
      <c r="K4259" s="92" t="str">
        <f t="shared" si="673"/>
        <v/>
      </c>
      <c r="L4259" s="92" t="str">
        <f t="shared" si="674"/>
        <v/>
      </c>
      <c r="M4259" s="95" t="str">
        <f>IF(A4259&lt;&gt;"",IF(MID(C4259,1,1)="c",SigmaEpsConcrete(I4259,$AN$30:$AN$33,$AR$30:$AR$33,$AS$26,$AS$27,$AS$28,$AQ$20,$AU$19),""),"")</f>
        <v/>
      </c>
      <c r="N4259" s="95" t="str">
        <f>IF(A4259&lt;&gt;"",IF(MID(C4259,1,1)="r",SigmaEpsReinf(J4259,$AS$42:$AS$43,$AS$41,$AS$39,$AS$40,$AQ$38),""),"")</f>
        <v/>
      </c>
      <c r="Q4259" s="92" t="str">
        <f t="shared" si="676"/>
        <v/>
      </c>
      <c r="R4259" s="92" t="str">
        <f t="shared" si="677"/>
        <v/>
      </c>
      <c r="U4259" s="5"/>
      <c r="V4259" s="5"/>
      <c r="W4259" s="94" t="str">
        <f t="shared" si="675"/>
        <v/>
      </c>
      <c r="X4259" s="94" t="str">
        <f t="shared" si="678"/>
        <v/>
      </c>
      <c r="Y4259" s="5"/>
      <c r="BK4259" s="8"/>
      <c r="BL4259" s="5"/>
      <c r="BM4259" s="5"/>
      <c r="BN4259" s="5"/>
      <c r="BO4259" s="5"/>
      <c r="BP4259" s="1"/>
      <c r="BQ4259" s="1"/>
      <c r="BR4259" s="1"/>
      <c r="BS4259" s="1"/>
      <c r="BT4259" s="1"/>
      <c r="BU4259" s="4"/>
      <c r="BV4259" s="1"/>
      <c r="BW4259" s="3"/>
      <c r="BX4259" s="4"/>
      <c r="BY4259" s="5"/>
      <c r="BZ4259" s="5"/>
      <c r="CA4259" s="5"/>
      <c r="CB4259" s="5"/>
      <c r="CC4259" s="5"/>
      <c r="CD4259" s="43"/>
    </row>
    <row r="4260" spans="1:82" x14ac:dyDescent="0.25">
      <c r="A4260" s="8"/>
      <c r="B4260" s="5"/>
      <c r="C4260" s="5"/>
      <c r="D4260" s="5"/>
      <c r="E4260" s="5"/>
      <c r="F4260" s="94" t="str">
        <f t="shared" si="669"/>
        <v/>
      </c>
      <c r="G4260" s="94" t="str">
        <f t="shared" si="670"/>
        <v/>
      </c>
      <c r="H4260" s="127" t="str">
        <f>IF(A4260&lt;&gt;"",IF(MID(C4260,1,1)="c",$AS$26,IF(MID(C4260,1,1)="r",$AS$41,IF(MID(C4260,1,1)="p",#REF!,#REF!))),"")</f>
        <v/>
      </c>
      <c r="I4260" s="92" t="str">
        <f t="shared" si="671"/>
        <v/>
      </c>
      <c r="J4260" s="92" t="str">
        <f t="shared" si="672"/>
        <v/>
      </c>
      <c r="K4260" s="92" t="str">
        <f t="shared" si="673"/>
        <v/>
      </c>
      <c r="L4260" s="92" t="str">
        <f t="shared" si="674"/>
        <v/>
      </c>
      <c r="M4260" s="95" t="str">
        <f>IF(A4260&lt;&gt;"",IF(MID(C4260,1,1)="c",SigmaEpsConcrete(I4260,$AN$30:$AN$33,$AR$30:$AR$33,$AS$26,$AS$27,$AS$28,$AQ$20,$AU$19),""),"")</f>
        <v/>
      </c>
      <c r="N4260" s="95" t="str">
        <f>IF(A4260&lt;&gt;"",IF(MID(C4260,1,1)="r",SigmaEpsReinf(J4260,$AS$42:$AS$43,$AS$41,$AS$39,$AS$40,$AQ$38),""),"")</f>
        <v/>
      </c>
      <c r="Q4260" s="92" t="str">
        <f t="shared" si="676"/>
        <v/>
      </c>
      <c r="R4260" s="92" t="str">
        <f t="shared" si="677"/>
        <v/>
      </c>
      <c r="U4260" s="5"/>
      <c r="V4260" s="5"/>
      <c r="W4260" s="94" t="str">
        <f t="shared" si="675"/>
        <v/>
      </c>
      <c r="X4260" s="94" t="str">
        <f t="shared" si="678"/>
        <v/>
      </c>
      <c r="Y4260" s="5"/>
      <c r="BK4260" s="8"/>
      <c r="BL4260" s="5"/>
      <c r="BM4260" s="5"/>
      <c r="BN4260" s="5"/>
      <c r="BO4260" s="5"/>
      <c r="BP4260" s="1"/>
      <c r="BQ4260" s="1"/>
      <c r="BR4260" s="1"/>
      <c r="BS4260" s="1"/>
      <c r="BT4260" s="1"/>
      <c r="BU4260" s="4"/>
      <c r="BV4260" s="1"/>
      <c r="BW4260" s="3"/>
      <c r="BX4260" s="4"/>
      <c r="BY4260" s="5"/>
      <c r="BZ4260" s="5"/>
      <c r="CA4260" s="5"/>
      <c r="CB4260" s="5"/>
      <c r="CC4260" s="5"/>
      <c r="CD4260" s="43"/>
    </row>
    <row r="4261" spans="1:82" x14ac:dyDescent="0.25">
      <c r="A4261" s="8"/>
      <c r="B4261" s="5"/>
      <c r="C4261" s="5"/>
      <c r="D4261" s="5"/>
      <c r="E4261" s="5"/>
      <c r="F4261" s="94" t="str">
        <f t="shared" si="669"/>
        <v/>
      </c>
      <c r="G4261" s="94" t="str">
        <f t="shared" si="670"/>
        <v/>
      </c>
      <c r="H4261" s="127" t="str">
        <f>IF(A4261&lt;&gt;"",IF(MID(C4261,1,1)="c",$AS$26,IF(MID(C4261,1,1)="r",$AS$41,IF(MID(C4261,1,1)="p",#REF!,#REF!))),"")</f>
        <v/>
      </c>
      <c r="I4261" s="92" t="str">
        <f t="shared" si="671"/>
        <v/>
      </c>
      <c r="J4261" s="92" t="str">
        <f t="shared" si="672"/>
        <v/>
      </c>
      <c r="K4261" s="92" t="str">
        <f t="shared" si="673"/>
        <v/>
      </c>
      <c r="L4261" s="92" t="str">
        <f t="shared" si="674"/>
        <v/>
      </c>
      <c r="M4261" s="95" t="str">
        <f>IF(A4261&lt;&gt;"",IF(MID(C4261,1,1)="c",SigmaEpsConcrete(I4261,$AN$30:$AN$33,$AR$30:$AR$33,$AS$26,$AS$27,$AS$28,$AQ$20,$AU$19),""),"")</f>
        <v/>
      </c>
      <c r="N4261" s="95" t="str">
        <f>IF(A4261&lt;&gt;"",IF(MID(C4261,1,1)="r",SigmaEpsReinf(J4261,$AS$42:$AS$43,$AS$41,$AS$39,$AS$40,$AQ$38),""),"")</f>
        <v/>
      </c>
      <c r="Q4261" s="92" t="str">
        <f t="shared" si="676"/>
        <v/>
      </c>
      <c r="R4261" s="92" t="str">
        <f t="shared" si="677"/>
        <v/>
      </c>
      <c r="U4261" s="5"/>
      <c r="V4261" s="5"/>
      <c r="W4261" s="94" t="str">
        <f t="shared" si="675"/>
        <v/>
      </c>
      <c r="X4261" s="94" t="str">
        <f t="shared" si="678"/>
        <v/>
      </c>
      <c r="Y4261" s="5"/>
      <c r="BK4261" s="8"/>
      <c r="BL4261" s="5"/>
      <c r="BM4261" s="5"/>
      <c r="BN4261" s="5"/>
      <c r="BO4261" s="5"/>
      <c r="BP4261" s="1"/>
      <c r="BQ4261" s="1"/>
      <c r="BR4261" s="1"/>
      <c r="BS4261" s="1"/>
      <c r="BT4261" s="1"/>
      <c r="BU4261" s="4"/>
      <c r="BV4261" s="1"/>
      <c r="BW4261" s="3"/>
      <c r="BX4261" s="4"/>
      <c r="BY4261" s="5"/>
      <c r="BZ4261" s="5"/>
      <c r="CA4261" s="5"/>
      <c r="CB4261" s="5"/>
      <c r="CC4261" s="5"/>
      <c r="CD4261" s="43"/>
    </row>
    <row r="4262" spans="1:82" x14ac:dyDescent="0.25">
      <c r="A4262" s="8"/>
      <c r="B4262" s="5"/>
      <c r="C4262" s="5"/>
      <c r="D4262" s="5"/>
      <c r="E4262" s="5"/>
      <c r="F4262" s="94" t="str">
        <f t="shared" si="669"/>
        <v/>
      </c>
      <c r="G4262" s="94" t="str">
        <f t="shared" si="670"/>
        <v/>
      </c>
      <c r="H4262" s="127" t="str">
        <f>IF(A4262&lt;&gt;"",IF(MID(C4262,1,1)="c",$AS$26,IF(MID(C4262,1,1)="r",$AS$41,IF(MID(C4262,1,1)="p",#REF!,#REF!))),"")</f>
        <v/>
      </c>
      <c r="I4262" s="92" t="str">
        <f t="shared" si="671"/>
        <v/>
      </c>
      <c r="J4262" s="92" t="str">
        <f t="shared" si="672"/>
        <v/>
      </c>
      <c r="K4262" s="92" t="str">
        <f t="shared" si="673"/>
        <v/>
      </c>
      <c r="L4262" s="92" t="str">
        <f t="shared" si="674"/>
        <v/>
      </c>
      <c r="M4262" s="95" t="str">
        <f>IF(A4262&lt;&gt;"",IF(MID(C4262,1,1)="c",SigmaEpsConcrete(I4262,$AN$30:$AN$33,$AR$30:$AR$33,$AS$26,$AS$27,$AS$28,$AQ$20,$AU$19),""),"")</f>
        <v/>
      </c>
      <c r="N4262" s="95" t="str">
        <f>IF(A4262&lt;&gt;"",IF(MID(C4262,1,1)="r",SigmaEpsReinf(J4262,$AS$42:$AS$43,$AS$41,$AS$39,$AS$40,$AQ$38),""),"")</f>
        <v/>
      </c>
      <c r="Q4262" s="92" t="str">
        <f t="shared" si="676"/>
        <v/>
      </c>
      <c r="R4262" s="92" t="str">
        <f t="shared" si="677"/>
        <v/>
      </c>
      <c r="U4262" s="5"/>
      <c r="V4262" s="5"/>
      <c r="W4262" s="94" t="str">
        <f t="shared" si="675"/>
        <v/>
      </c>
      <c r="X4262" s="94" t="str">
        <f t="shared" si="678"/>
        <v/>
      </c>
      <c r="Y4262" s="5"/>
      <c r="BK4262" s="8"/>
      <c r="BL4262" s="5"/>
      <c r="BM4262" s="5"/>
      <c r="BN4262" s="5"/>
      <c r="BO4262" s="5"/>
      <c r="BP4262" s="1"/>
      <c r="BQ4262" s="1"/>
      <c r="BR4262" s="1"/>
      <c r="BS4262" s="1"/>
      <c r="BT4262" s="1"/>
      <c r="BU4262" s="4"/>
      <c r="BV4262" s="1"/>
      <c r="BW4262" s="3"/>
      <c r="BX4262" s="4"/>
      <c r="BY4262" s="5"/>
      <c r="BZ4262" s="5"/>
      <c r="CA4262" s="5"/>
      <c r="CB4262" s="5"/>
      <c r="CC4262" s="5"/>
      <c r="CD4262" s="43"/>
    </row>
    <row r="4263" spans="1:82" x14ac:dyDescent="0.25">
      <c r="A4263" s="8"/>
      <c r="B4263" s="5"/>
      <c r="C4263" s="5"/>
      <c r="D4263" s="5"/>
      <c r="E4263" s="5"/>
      <c r="F4263" s="94" t="str">
        <f t="shared" si="669"/>
        <v/>
      </c>
      <c r="G4263" s="94" t="str">
        <f t="shared" si="670"/>
        <v/>
      </c>
      <c r="H4263" s="127" t="str">
        <f>IF(A4263&lt;&gt;"",IF(MID(C4263,1,1)="c",$AS$26,IF(MID(C4263,1,1)="r",$AS$41,IF(MID(C4263,1,1)="p",#REF!,#REF!))),"")</f>
        <v/>
      </c>
      <c r="I4263" s="92" t="str">
        <f t="shared" si="671"/>
        <v/>
      </c>
      <c r="J4263" s="92" t="str">
        <f t="shared" si="672"/>
        <v/>
      </c>
      <c r="K4263" s="92" t="str">
        <f t="shared" si="673"/>
        <v/>
      </c>
      <c r="L4263" s="92" t="str">
        <f t="shared" si="674"/>
        <v/>
      </c>
      <c r="M4263" s="95" t="str">
        <f>IF(A4263&lt;&gt;"",IF(MID(C4263,1,1)="c",SigmaEpsConcrete(I4263,$AN$30:$AN$33,$AR$30:$AR$33,$AS$26,$AS$27,$AS$28,$AQ$20,$AU$19),""),"")</f>
        <v/>
      </c>
      <c r="N4263" s="95" t="str">
        <f>IF(A4263&lt;&gt;"",IF(MID(C4263,1,1)="r",SigmaEpsReinf(J4263,$AS$42:$AS$43,$AS$41,$AS$39,$AS$40,$AQ$38),""),"")</f>
        <v/>
      </c>
      <c r="Q4263" s="92" t="str">
        <f t="shared" si="676"/>
        <v/>
      </c>
      <c r="R4263" s="92" t="str">
        <f t="shared" si="677"/>
        <v/>
      </c>
      <c r="U4263" s="5"/>
      <c r="V4263" s="5"/>
      <c r="W4263" s="94" t="str">
        <f t="shared" si="675"/>
        <v/>
      </c>
      <c r="X4263" s="94" t="str">
        <f t="shared" si="678"/>
        <v/>
      </c>
      <c r="Y4263" s="5"/>
      <c r="BK4263" s="8"/>
      <c r="BL4263" s="5"/>
      <c r="BM4263" s="5"/>
      <c r="BN4263" s="5"/>
      <c r="BO4263" s="5"/>
      <c r="BP4263" s="1"/>
      <c r="BQ4263" s="1"/>
      <c r="BR4263" s="1"/>
      <c r="BS4263" s="1"/>
      <c r="BT4263" s="1"/>
      <c r="BU4263" s="4"/>
      <c r="BV4263" s="1"/>
      <c r="BW4263" s="3"/>
      <c r="BX4263" s="4"/>
      <c r="BY4263" s="5"/>
      <c r="BZ4263" s="5"/>
      <c r="CA4263" s="5"/>
      <c r="CB4263" s="5"/>
      <c r="CC4263" s="5"/>
      <c r="CD4263" s="43"/>
    </row>
    <row r="4264" spans="1:82" x14ac:dyDescent="0.25">
      <c r="A4264" s="8"/>
      <c r="B4264" s="5"/>
      <c r="C4264" s="5"/>
      <c r="D4264" s="5"/>
      <c r="E4264" s="5"/>
      <c r="F4264" s="94" t="str">
        <f t="shared" si="669"/>
        <v/>
      </c>
      <c r="G4264" s="94" t="str">
        <f t="shared" si="670"/>
        <v/>
      </c>
      <c r="H4264" s="127" t="str">
        <f>IF(A4264&lt;&gt;"",IF(MID(C4264,1,1)="c",$AS$26,IF(MID(C4264,1,1)="r",$AS$41,IF(MID(C4264,1,1)="p",#REF!,#REF!))),"")</f>
        <v/>
      </c>
      <c r="I4264" s="92" t="str">
        <f t="shared" si="671"/>
        <v/>
      </c>
      <c r="J4264" s="92" t="str">
        <f t="shared" si="672"/>
        <v/>
      </c>
      <c r="K4264" s="92" t="str">
        <f t="shared" si="673"/>
        <v/>
      </c>
      <c r="L4264" s="92" t="str">
        <f t="shared" si="674"/>
        <v/>
      </c>
      <c r="M4264" s="95" t="str">
        <f>IF(A4264&lt;&gt;"",IF(MID(C4264,1,1)="c",SigmaEpsConcrete(I4264,$AN$30:$AN$33,$AR$30:$AR$33,$AS$26,$AS$27,$AS$28,$AQ$20,$AU$19),""),"")</f>
        <v/>
      </c>
      <c r="N4264" s="95" t="str">
        <f>IF(A4264&lt;&gt;"",IF(MID(C4264,1,1)="r",SigmaEpsReinf(J4264,$AS$42:$AS$43,$AS$41,$AS$39,$AS$40,$AQ$38),""),"")</f>
        <v/>
      </c>
      <c r="Q4264" s="92" t="str">
        <f t="shared" si="676"/>
        <v/>
      </c>
      <c r="R4264" s="92" t="str">
        <f t="shared" si="677"/>
        <v/>
      </c>
      <c r="U4264" s="5"/>
      <c r="V4264" s="5"/>
      <c r="W4264" s="94" t="str">
        <f t="shared" si="675"/>
        <v/>
      </c>
      <c r="X4264" s="94" t="str">
        <f t="shared" si="678"/>
        <v/>
      </c>
      <c r="Y4264" s="5"/>
      <c r="BK4264" s="8"/>
      <c r="BL4264" s="5"/>
      <c r="BM4264" s="5"/>
      <c r="BN4264" s="5"/>
      <c r="BO4264" s="5"/>
      <c r="BP4264" s="1"/>
      <c r="BQ4264" s="1"/>
      <c r="BR4264" s="1"/>
      <c r="BS4264" s="1"/>
      <c r="BT4264" s="1"/>
      <c r="BU4264" s="4"/>
      <c r="BV4264" s="1"/>
      <c r="BW4264" s="3"/>
      <c r="BX4264" s="4"/>
      <c r="BY4264" s="5"/>
      <c r="BZ4264" s="5"/>
      <c r="CA4264" s="5"/>
      <c r="CB4264" s="5"/>
      <c r="CC4264" s="5"/>
      <c r="CD4264" s="43"/>
    </row>
    <row r="4265" spans="1:82" x14ac:dyDescent="0.25">
      <c r="A4265" s="8"/>
      <c r="B4265" s="5"/>
      <c r="C4265" s="5"/>
      <c r="D4265" s="5"/>
      <c r="E4265" s="5"/>
      <c r="F4265" s="94" t="str">
        <f t="shared" si="669"/>
        <v/>
      </c>
      <c r="G4265" s="94" t="str">
        <f t="shared" si="670"/>
        <v/>
      </c>
      <c r="H4265" s="127" t="str">
        <f>IF(A4265&lt;&gt;"",IF(MID(C4265,1,1)="c",$AS$26,IF(MID(C4265,1,1)="r",$AS$41,IF(MID(C4265,1,1)="p",#REF!,#REF!))),"")</f>
        <v/>
      </c>
      <c r="I4265" s="92" t="str">
        <f t="shared" si="671"/>
        <v/>
      </c>
      <c r="J4265" s="92" t="str">
        <f t="shared" si="672"/>
        <v/>
      </c>
      <c r="K4265" s="92" t="str">
        <f t="shared" si="673"/>
        <v/>
      </c>
      <c r="L4265" s="92" t="str">
        <f t="shared" si="674"/>
        <v/>
      </c>
      <c r="M4265" s="95" t="str">
        <f>IF(A4265&lt;&gt;"",IF(MID(C4265,1,1)="c",SigmaEpsConcrete(I4265,$AN$30:$AN$33,$AR$30:$AR$33,$AS$26,$AS$27,$AS$28,$AQ$20,$AU$19),""),"")</f>
        <v/>
      </c>
      <c r="N4265" s="95" t="str">
        <f>IF(A4265&lt;&gt;"",IF(MID(C4265,1,1)="r",SigmaEpsReinf(J4265,$AS$42:$AS$43,$AS$41,$AS$39,$AS$40,$AQ$38),""),"")</f>
        <v/>
      </c>
      <c r="Q4265" s="92" t="str">
        <f t="shared" si="676"/>
        <v/>
      </c>
      <c r="R4265" s="92" t="str">
        <f t="shared" si="677"/>
        <v/>
      </c>
      <c r="U4265" s="5"/>
      <c r="V4265" s="5"/>
      <c r="W4265" s="94" t="str">
        <f t="shared" si="675"/>
        <v/>
      </c>
      <c r="X4265" s="94" t="str">
        <f t="shared" si="678"/>
        <v/>
      </c>
      <c r="Y4265" s="5"/>
      <c r="BK4265" s="8"/>
      <c r="BL4265" s="5"/>
      <c r="BM4265" s="5"/>
      <c r="BN4265" s="5"/>
      <c r="BO4265" s="5"/>
      <c r="BP4265" s="1"/>
      <c r="BQ4265" s="1"/>
      <c r="BR4265" s="1"/>
      <c r="BS4265" s="1"/>
      <c r="BT4265" s="1"/>
      <c r="BU4265" s="4"/>
      <c r="BV4265" s="1"/>
      <c r="BW4265" s="3"/>
      <c r="BX4265" s="4"/>
      <c r="BY4265" s="5"/>
      <c r="BZ4265" s="5"/>
      <c r="CA4265" s="5"/>
      <c r="CB4265" s="5"/>
      <c r="CC4265" s="5"/>
      <c r="CD4265" s="43"/>
    </row>
    <row r="4266" spans="1:82" x14ac:dyDescent="0.25">
      <c r="A4266" s="8"/>
      <c r="B4266" s="5"/>
      <c r="C4266" s="5"/>
      <c r="D4266" s="5"/>
      <c r="E4266" s="5"/>
      <c r="F4266" s="94" t="str">
        <f t="shared" si="669"/>
        <v/>
      </c>
      <c r="G4266" s="94" t="str">
        <f t="shared" si="670"/>
        <v/>
      </c>
      <c r="H4266" s="127" t="str">
        <f>IF(A4266&lt;&gt;"",IF(MID(C4266,1,1)="c",$AS$26,IF(MID(C4266,1,1)="r",$AS$41,IF(MID(C4266,1,1)="p",#REF!,#REF!))),"")</f>
        <v/>
      </c>
      <c r="I4266" s="92" t="str">
        <f t="shared" si="671"/>
        <v/>
      </c>
      <c r="J4266" s="92" t="str">
        <f t="shared" si="672"/>
        <v/>
      </c>
      <c r="K4266" s="92" t="str">
        <f t="shared" si="673"/>
        <v/>
      </c>
      <c r="L4266" s="92" t="str">
        <f t="shared" si="674"/>
        <v/>
      </c>
      <c r="M4266" s="95" t="str">
        <f>IF(A4266&lt;&gt;"",IF(MID(C4266,1,1)="c",SigmaEpsConcrete(I4266,$AN$30:$AN$33,$AR$30:$AR$33,$AS$26,$AS$27,$AS$28,$AQ$20,$AU$19),""),"")</f>
        <v/>
      </c>
      <c r="N4266" s="95" t="str">
        <f>IF(A4266&lt;&gt;"",IF(MID(C4266,1,1)="r",SigmaEpsReinf(J4266,$AS$42:$AS$43,$AS$41,$AS$39,$AS$40,$AQ$38),""),"")</f>
        <v/>
      </c>
      <c r="Q4266" s="92" t="str">
        <f t="shared" si="676"/>
        <v/>
      </c>
      <c r="R4266" s="92" t="str">
        <f t="shared" si="677"/>
        <v/>
      </c>
      <c r="U4266" s="5"/>
      <c r="V4266" s="5"/>
      <c r="W4266" s="94" t="str">
        <f t="shared" si="675"/>
        <v/>
      </c>
      <c r="X4266" s="94" t="str">
        <f t="shared" si="678"/>
        <v/>
      </c>
      <c r="Y4266" s="5"/>
      <c r="BK4266" s="8"/>
      <c r="BL4266" s="5"/>
      <c r="BM4266" s="5"/>
      <c r="BN4266" s="5"/>
      <c r="BO4266" s="5"/>
      <c r="BP4266" s="1"/>
      <c r="BQ4266" s="1"/>
      <c r="BR4266" s="1"/>
      <c r="BS4266" s="1"/>
      <c r="BT4266" s="1"/>
      <c r="BU4266" s="4"/>
      <c r="BV4266" s="1"/>
      <c r="BW4266" s="3"/>
      <c r="BX4266" s="4"/>
      <c r="BY4266" s="5"/>
      <c r="BZ4266" s="5"/>
      <c r="CA4266" s="5"/>
      <c r="CB4266" s="5"/>
      <c r="CC4266" s="5"/>
      <c r="CD4266" s="43"/>
    </row>
    <row r="4267" spans="1:82" x14ac:dyDescent="0.25">
      <c r="A4267" s="8"/>
      <c r="B4267" s="5"/>
      <c r="C4267" s="5"/>
      <c r="D4267" s="5"/>
      <c r="E4267" s="5"/>
      <c r="F4267" s="94" t="str">
        <f t="shared" si="669"/>
        <v/>
      </c>
      <c r="G4267" s="94" t="str">
        <f t="shared" si="670"/>
        <v/>
      </c>
      <c r="H4267" s="127" t="str">
        <f>IF(A4267&lt;&gt;"",IF(MID(C4267,1,1)="c",$AS$26,IF(MID(C4267,1,1)="r",$AS$41,IF(MID(C4267,1,1)="p",#REF!,#REF!))),"")</f>
        <v/>
      </c>
      <c r="I4267" s="92" t="str">
        <f t="shared" si="671"/>
        <v/>
      </c>
      <c r="J4267" s="92" t="str">
        <f t="shared" si="672"/>
        <v/>
      </c>
      <c r="K4267" s="92" t="str">
        <f t="shared" si="673"/>
        <v/>
      </c>
      <c r="L4267" s="92" t="str">
        <f t="shared" si="674"/>
        <v/>
      </c>
      <c r="M4267" s="95" t="str">
        <f>IF(A4267&lt;&gt;"",IF(MID(C4267,1,1)="c",SigmaEpsConcrete(I4267,$AN$30:$AN$33,$AR$30:$AR$33,$AS$26,$AS$27,$AS$28,$AQ$20,$AU$19),""),"")</f>
        <v/>
      </c>
      <c r="N4267" s="95" t="str">
        <f>IF(A4267&lt;&gt;"",IF(MID(C4267,1,1)="r",SigmaEpsReinf(J4267,$AS$42:$AS$43,$AS$41,$AS$39,$AS$40,$AQ$38),""),"")</f>
        <v/>
      </c>
      <c r="Q4267" s="92" t="str">
        <f t="shared" si="676"/>
        <v/>
      </c>
      <c r="R4267" s="92" t="str">
        <f t="shared" si="677"/>
        <v/>
      </c>
      <c r="U4267" s="5"/>
      <c r="V4267" s="5"/>
      <c r="W4267" s="94" t="str">
        <f t="shared" si="675"/>
        <v/>
      </c>
      <c r="X4267" s="94" t="str">
        <f t="shared" si="678"/>
        <v/>
      </c>
      <c r="Y4267" s="5"/>
      <c r="BK4267" s="8"/>
      <c r="BL4267" s="5"/>
      <c r="BM4267" s="5"/>
      <c r="BN4267" s="5"/>
      <c r="BO4267" s="5"/>
      <c r="BP4267" s="1"/>
      <c r="BQ4267" s="1"/>
      <c r="BR4267" s="1"/>
      <c r="BS4267" s="1"/>
      <c r="BT4267" s="1"/>
      <c r="BU4267" s="4"/>
      <c r="BV4267" s="1"/>
      <c r="BW4267" s="3"/>
      <c r="BX4267" s="4"/>
      <c r="BY4267" s="5"/>
      <c r="BZ4267" s="5"/>
      <c r="CA4267" s="5"/>
      <c r="CB4267" s="5"/>
      <c r="CC4267" s="5"/>
      <c r="CD4267" s="43"/>
    </row>
    <row r="4268" spans="1:82" x14ac:dyDescent="0.25">
      <c r="A4268" s="8"/>
      <c r="B4268" s="5"/>
      <c r="C4268" s="5"/>
      <c r="D4268" s="5"/>
      <c r="E4268" s="5"/>
      <c r="F4268" s="94" t="str">
        <f t="shared" si="669"/>
        <v/>
      </c>
      <c r="G4268" s="94" t="str">
        <f t="shared" si="670"/>
        <v/>
      </c>
      <c r="H4268" s="127" t="str">
        <f>IF(A4268&lt;&gt;"",IF(MID(C4268,1,1)="c",$AS$26,IF(MID(C4268,1,1)="r",$AS$41,IF(MID(C4268,1,1)="p",#REF!,#REF!))),"")</f>
        <v/>
      </c>
      <c r="I4268" s="92" t="str">
        <f t="shared" si="671"/>
        <v/>
      </c>
      <c r="J4268" s="92" t="str">
        <f t="shared" si="672"/>
        <v/>
      </c>
      <c r="K4268" s="92" t="str">
        <f t="shared" si="673"/>
        <v/>
      </c>
      <c r="L4268" s="92" t="str">
        <f t="shared" si="674"/>
        <v/>
      </c>
      <c r="M4268" s="95" t="str">
        <f>IF(A4268&lt;&gt;"",IF(MID(C4268,1,1)="c",SigmaEpsConcrete(I4268,$AN$30:$AN$33,$AR$30:$AR$33,$AS$26,$AS$27,$AS$28,$AQ$20,$AU$19),""),"")</f>
        <v/>
      </c>
      <c r="N4268" s="95" t="str">
        <f>IF(A4268&lt;&gt;"",IF(MID(C4268,1,1)="r",SigmaEpsReinf(J4268,$AS$42:$AS$43,$AS$41,$AS$39,$AS$40,$AQ$38),""),"")</f>
        <v/>
      </c>
      <c r="Q4268" s="92" t="str">
        <f t="shared" si="676"/>
        <v/>
      </c>
      <c r="R4268" s="92" t="str">
        <f t="shared" si="677"/>
        <v/>
      </c>
      <c r="U4268" s="5"/>
      <c r="V4268" s="5"/>
      <c r="W4268" s="94" t="str">
        <f t="shared" si="675"/>
        <v/>
      </c>
      <c r="X4268" s="94" t="str">
        <f t="shared" si="678"/>
        <v/>
      </c>
      <c r="Y4268" s="5"/>
      <c r="BK4268" s="8"/>
      <c r="BL4268" s="5"/>
      <c r="BM4268" s="5"/>
      <c r="BN4268" s="5"/>
      <c r="BO4268" s="5"/>
      <c r="BP4268" s="1"/>
      <c r="BQ4268" s="1"/>
      <c r="BR4268" s="1"/>
      <c r="BS4268" s="1"/>
      <c r="BT4268" s="1"/>
      <c r="BU4268" s="4"/>
      <c r="BV4268" s="1"/>
      <c r="BW4268" s="3"/>
      <c r="BX4268" s="4"/>
      <c r="BY4268" s="5"/>
      <c r="BZ4268" s="5"/>
      <c r="CA4268" s="5"/>
      <c r="CB4268" s="5"/>
      <c r="CC4268" s="5"/>
      <c r="CD4268" s="43"/>
    </row>
    <row r="4269" spans="1:82" x14ac:dyDescent="0.25">
      <c r="A4269" s="8"/>
      <c r="B4269" s="5"/>
      <c r="C4269" s="5"/>
      <c r="D4269" s="5"/>
      <c r="E4269" s="5"/>
      <c r="F4269" s="94" t="str">
        <f t="shared" si="669"/>
        <v/>
      </c>
      <c r="G4269" s="94" t="str">
        <f t="shared" si="670"/>
        <v/>
      </c>
      <c r="H4269" s="127" t="str">
        <f>IF(A4269&lt;&gt;"",IF(MID(C4269,1,1)="c",$AS$26,IF(MID(C4269,1,1)="r",$AS$41,IF(MID(C4269,1,1)="p",#REF!,#REF!))),"")</f>
        <v/>
      </c>
      <c r="I4269" s="92" t="str">
        <f t="shared" si="671"/>
        <v/>
      </c>
      <c r="J4269" s="92" t="str">
        <f t="shared" si="672"/>
        <v/>
      </c>
      <c r="K4269" s="92" t="str">
        <f t="shared" si="673"/>
        <v/>
      </c>
      <c r="L4269" s="92" t="str">
        <f t="shared" si="674"/>
        <v/>
      </c>
      <c r="M4269" s="95" t="str">
        <f>IF(A4269&lt;&gt;"",IF(MID(C4269,1,1)="c",SigmaEpsConcrete(I4269,$AN$30:$AN$33,$AR$30:$AR$33,$AS$26,$AS$27,$AS$28,$AQ$20,$AU$19),""),"")</f>
        <v/>
      </c>
      <c r="N4269" s="95" t="str">
        <f>IF(A4269&lt;&gt;"",IF(MID(C4269,1,1)="r",SigmaEpsReinf(J4269,$AS$42:$AS$43,$AS$41,$AS$39,$AS$40,$AQ$38),""),"")</f>
        <v/>
      </c>
      <c r="Q4269" s="92" t="str">
        <f t="shared" si="676"/>
        <v/>
      </c>
      <c r="R4269" s="92" t="str">
        <f t="shared" si="677"/>
        <v/>
      </c>
      <c r="U4269" s="5"/>
      <c r="V4269" s="5"/>
      <c r="W4269" s="94" t="str">
        <f t="shared" si="675"/>
        <v/>
      </c>
      <c r="X4269" s="94" t="str">
        <f t="shared" si="678"/>
        <v/>
      </c>
      <c r="Y4269" s="5"/>
      <c r="BK4269" s="8"/>
      <c r="BL4269" s="5"/>
      <c r="BM4269" s="5"/>
      <c r="BN4269" s="5"/>
      <c r="BO4269" s="5"/>
      <c r="BP4269" s="1"/>
      <c r="BQ4269" s="1"/>
      <c r="BR4269" s="1"/>
      <c r="BS4269" s="1"/>
      <c r="BT4269" s="1"/>
      <c r="BU4269" s="4"/>
      <c r="BV4269" s="1"/>
      <c r="BW4269" s="3"/>
      <c r="BX4269" s="4"/>
      <c r="BY4269" s="5"/>
      <c r="BZ4269" s="5"/>
      <c r="CA4269" s="5"/>
      <c r="CB4269" s="5"/>
      <c r="CC4269" s="5"/>
      <c r="CD4269" s="43"/>
    </row>
    <row r="4270" spans="1:82" x14ac:dyDescent="0.25">
      <c r="A4270" s="8"/>
      <c r="B4270" s="5"/>
      <c r="C4270" s="5"/>
      <c r="D4270" s="5"/>
      <c r="E4270" s="5"/>
      <c r="F4270" s="94" t="str">
        <f t="shared" si="669"/>
        <v/>
      </c>
      <c r="G4270" s="94" t="str">
        <f t="shared" si="670"/>
        <v/>
      </c>
      <c r="H4270" s="127" t="str">
        <f>IF(A4270&lt;&gt;"",IF(MID(C4270,1,1)="c",$AS$26,IF(MID(C4270,1,1)="r",$AS$41,IF(MID(C4270,1,1)="p",#REF!,#REF!))),"")</f>
        <v/>
      </c>
      <c r="I4270" s="92" t="str">
        <f t="shared" si="671"/>
        <v/>
      </c>
      <c r="J4270" s="92" t="str">
        <f t="shared" si="672"/>
        <v/>
      </c>
      <c r="K4270" s="92" t="str">
        <f t="shared" si="673"/>
        <v/>
      </c>
      <c r="L4270" s="92" t="str">
        <f t="shared" si="674"/>
        <v/>
      </c>
      <c r="M4270" s="95" t="str">
        <f>IF(A4270&lt;&gt;"",IF(MID(C4270,1,1)="c",SigmaEpsConcrete(I4270,$AN$30:$AN$33,$AR$30:$AR$33,$AS$26,$AS$27,$AS$28,$AQ$20,$AU$19),""),"")</f>
        <v/>
      </c>
      <c r="N4270" s="95" t="str">
        <f>IF(A4270&lt;&gt;"",IF(MID(C4270,1,1)="r",SigmaEpsReinf(J4270,$AS$42:$AS$43,$AS$41,$AS$39,$AS$40,$AQ$38),""),"")</f>
        <v/>
      </c>
      <c r="Q4270" s="92" t="str">
        <f t="shared" si="676"/>
        <v/>
      </c>
      <c r="R4270" s="92" t="str">
        <f t="shared" si="677"/>
        <v/>
      </c>
      <c r="U4270" s="5"/>
      <c r="V4270" s="5"/>
      <c r="W4270" s="94" t="str">
        <f t="shared" si="675"/>
        <v/>
      </c>
      <c r="X4270" s="94" t="str">
        <f t="shared" si="678"/>
        <v/>
      </c>
      <c r="Y4270" s="5"/>
      <c r="BK4270" s="8"/>
      <c r="BL4270" s="5"/>
      <c r="BM4270" s="5"/>
      <c r="BN4270" s="5"/>
      <c r="BO4270" s="5"/>
      <c r="BP4270" s="1"/>
      <c r="BQ4270" s="1"/>
      <c r="BR4270" s="1"/>
      <c r="BS4270" s="1"/>
      <c r="BT4270" s="1"/>
      <c r="BU4270" s="4"/>
      <c r="BV4270" s="1"/>
      <c r="BW4270" s="3"/>
      <c r="BX4270" s="4"/>
      <c r="BY4270" s="5"/>
      <c r="BZ4270" s="5"/>
      <c r="CA4270" s="5"/>
      <c r="CB4270" s="5"/>
      <c r="CC4270" s="5"/>
      <c r="CD4270" s="43"/>
    </row>
    <row r="4271" spans="1:82" x14ac:dyDescent="0.25">
      <c r="A4271" s="8"/>
      <c r="B4271" s="5"/>
      <c r="C4271" s="5"/>
      <c r="D4271" s="5"/>
      <c r="E4271" s="5"/>
      <c r="F4271" s="94" t="str">
        <f t="shared" si="669"/>
        <v/>
      </c>
      <c r="G4271" s="94" t="str">
        <f t="shared" si="670"/>
        <v/>
      </c>
      <c r="H4271" s="127" t="str">
        <f>IF(A4271&lt;&gt;"",IF(MID(C4271,1,1)="c",$AS$26,IF(MID(C4271,1,1)="r",$AS$41,IF(MID(C4271,1,1)="p",#REF!,#REF!))),"")</f>
        <v/>
      </c>
      <c r="I4271" s="92" t="str">
        <f t="shared" si="671"/>
        <v/>
      </c>
      <c r="J4271" s="92" t="str">
        <f t="shared" si="672"/>
        <v/>
      </c>
      <c r="K4271" s="92" t="str">
        <f t="shared" si="673"/>
        <v/>
      </c>
      <c r="L4271" s="92" t="str">
        <f t="shared" si="674"/>
        <v/>
      </c>
      <c r="M4271" s="95" t="str">
        <f>IF(A4271&lt;&gt;"",IF(MID(C4271,1,1)="c",SigmaEpsConcrete(I4271,$AN$30:$AN$33,$AR$30:$AR$33,$AS$26,$AS$27,$AS$28,$AQ$20,$AU$19),""),"")</f>
        <v/>
      </c>
      <c r="N4271" s="95" t="str">
        <f>IF(A4271&lt;&gt;"",IF(MID(C4271,1,1)="r",SigmaEpsReinf(J4271,$AS$42:$AS$43,$AS$41,$AS$39,$AS$40,$AQ$38),""),"")</f>
        <v/>
      </c>
      <c r="Q4271" s="92" t="str">
        <f t="shared" si="676"/>
        <v/>
      </c>
      <c r="R4271" s="92" t="str">
        <f t="shared" si="677"/>
        <v/>
      </c>
      <c r="U4271" s="5"/>
      <c r="V4271" s="5"/>
      <c r="W4271" s="94" t="str">
        <f t="shared" si="675"/>
        <v/>
      </c>
      <c r="X4271" s="94" t="str">
        <f t="shared" si="678"/>
        <v/>
      </c>
      <c r="Y4271" s="5"/>
      <c r="BK4271" s="8"/>
      <c r="BL4271" s="5"/>
      <c r="BM4271" s="5"/>
      <c r="BN4271" s="5"/>
      <c r="BO4271" s="5"/>
      <c r="BP4271" s="1"/>
      <c r="BQ4271" s="1"/>
      <c r="BR4271" s="1"/>
      <c r="BS4271" s="1"/>
      <c r="BT4271" s="1"/>
      <c r="BU4271" s="4"/>
      <c r="BV4271" s="1"/>
      <c r="BW4271" s="3"/>
      <c r="BX4271" s="4"/>
      <c r="BY4271" s="5"/>
      <c r="BZ4271" s="5"/>
      <c r="CA4271" s="5"/>
      <c r="CB4271" s="5"/>
      <c r="CC4271" s="5"/>
      <c r="CD4271" s="43"/>
    </row>
    <row r="4272" spans="1:82" x14ac:dyDescent="0.25">
      <c r="A4272" s="8"/>
      <c r="B4272" s="5"/>
      <c r="C4272" s="5"/>
      <c r="D4272" s="5"/>
      <c r="E4272" s="5"/>
      <c r="F4272" s="94" t="str">
        <f t="shared" si="669"/>
        <v/>
      </c>
      <c r="G4272" s="94" t="str">
        <f t="shared" si="670"/>
        <v/>
      </c>
      <c r="H4272" s="127" t="str">
        <f>IF(A4272&lt;&gt;"",IF(MID(C4272,1,1)="c",$AS$26,IF(MID(C4272,1,1)="r",$AS$41,IF(MID(C4272,1,1)="p",#REF!,#REF!))),"")</f>
        <v/>
      </c>
      <c r="I4272" s="92" t="str">
        <f t="shared" si="671"/>
        <v/>
      </c>
      <c r="J4272" s="92" t="str">
        <f t="shared" si="672"/>
        <v/>
      </c>
      <c r="K4272" s="92" t="str">
        <f t="shared" si="673"/>
        <v/>
      </c>
      <c r="L4272" s="92" t="str">
        <f t="shared" si="674"/>
        <v/>
      </c>
      <c r="M4272" s="95" t="str">
        <f>IF(A4272&lt;&gt;"",IF(MID(C4272,1,1)="c",SigmaEpsConcrete(I4272,$AN$30:$AN$33,$AR$30:$AR$33,$AS$26,$AS$27,$AS$28,$AQ$20,$AU$19),""),"")</f>
        <v/>
      </c>
      <c r="N4272" s="95" t="str">
        <f>IF(A4272&lt;&gt;"",IF(MID(C4272,1,1)="r",SigmaEpsReinf(J4272,$AS$42:$AS$43,$AS$41,$AS$39,$AS$40,$AQ$38),""),"")</f>
        <v/>
      </c>
      <c r="Q4272" s="92" t="str">
        <f t="shared" si="676"/>
        <v/>
      </c>
      <c r="R4272" s="92" t="str">
        <f t="shared" si="677"/>
        <v/>
      </c>
      <c r="U4272" s="5"/>
      <c r="V4272" s="5"/>
      <c r="W4272" s="94" t="str">
        <f t="shared" si="675"/>
        <v/>
      </c>
      <c r="X4272" s="94" t="str">
        <f t="shared" si="678"/>
        <v/>
      </c>
      <c r="Y4272" s="5"/>
      <c r="BK4272" s="8"/>
      <c r="BL4272" s="5"/>
      <c r="BM4272" s="5"/>
      <c r="BN4272" s="5"/>
      <c r="BO4272" s="5"/>
      <c r="BP4272" s="1"/>
      <c r="BQ4272" s="1"/>
      <c r="BR4272" s="1"/>
      <c r="BS4272" s="1"/>
      <c r="BT4272" s="1"/>
      <c r="BU4272" s="4"/>
      <c r="BV4272" s="1"/>
      <c r="BW4272" s="3"/>
      <c r="BX4272" s="4"/>
      <c r="BY4272" s="5"/>
      <c r="BZ4272" s="5"/>
      <c r="CA4272" s="5"/>
      <c r="CB4272" s="5"/>
      <c r="CC4272" s="5"/>
      <c r="CD4272" s="43"/>
    </row>
    <row r="4273" spans="1:82" x14ac:dyDescent="0.25">
      <c r="A4273" s="8"/>
      <c r="B4273" s="5"/>
      <c r="C4273" s="5"/>
      <c r="D4273" s="5"/>
      <c r="E4273" s="5"/>
      <c r="F4273" s="94" t="str">
        <f t="shared" si="669"/>
        <v/>
      </c>
      <c r="G4273" s="94" t="str">
        <f t="shared" si="670"/>
        <v/>
      </c>
      <c r="H4273" s="127" t="str">
        <f>IF(A4273&lt;&gt;"",IF(MID(C4273,1,1)="c",$AS$26,IF(MID(C4273,1,1)="r",$AS$41,IF(MID(C4273,1,1)="p",#REF!,#REF!))),"")</f>
        <v/>
      </c>
      <c r="I4273" s="92" t="str">
        <f t="shared" si="671"/>
        <v/>
      </c>
      <c r="J4273" s="92" t="str">
        <f t="shared" si="672"/>
        <v/>
      </c>
      <c r="K4273" s="92" t="str">
        <f t="shared" si="673"/>
        <v/>
      </c>
      <c r="L4273" s="92" t="str">
        <f t="shared" si="674"/>
        <v/>
      </c>
      <c r="M4273" s="95" t="str">
        <f>IF(A4273&lt;&gt;"",IF(MID(C4273,1,1)="c",SigmaEpsConcrete(I4273,$AN$30:$AN$33,$AR$30:$AR$33,$AS$26,$AS$27,$AS$28,$AQ$20,$AU$19),""),"")</f>
        <v/>
      </c>
      <c r="N4273" s="95" t="str">
        <f>IF(A4273&lt;&gt;"",IF(MID(C4273,1,1)="r",SigmaEpsReinf(J4273,$AS$42:$AS$43,$AS$41,$AS$39,$AS$40,$AQ$38),""),"")</f>
        <v/>
      </c>
      <c r="Q4273" s="92" t="str">
        <f t="shared" si="676"/>
        <v/>
      </c>
      <c r="R4273" s="92" t="str">
        <f t="shared" si="677"/>
        <v/>
      </c>
      <c r="U4273" s="5"/>
      <c r="V4273" s="5"/>
      <c r="W4273" s="94" t="str">
        <f t="shared" si="675"/>
        <v/>
      </c>
      <c r="X4273" s="94" t="str">
        <f t="shared" si="678"/>
        <v/>
      </c>
      <c r="Y4273" s="5"/>
      <c r="BK4273" s="8"/>
      <c r="BL4273" s="5"/>
      <c r="BM4273" s="5"/>
      <c r="BN4273" s="5"/>
      <c r="BO4273" s="5"/>
      <c r="BP4273" s="1"/>
      <c r="BQ4273" s="1"/>
      <c r="BR4273" s="1"/>
      <c r="BS4273" s="1"/>
      <c r="BT4273" s="1"/>
      <c r="BU4273" s="4"/>
      <c r="BV4273" s="1"/>
      <c r="BW4273" s="3"/>
      <c r="BX4273" s="4"/>
      <c r="BY4273" s="5"/>
      <c r="BZ4273" s="5"/>
      <c r="CA4273" s="5"/>
      <c r="CB4273" s="5"/>
      <c r="CC4273" s="5"/>
      <c r="CD4273" s="43"/>
    </row>
    <row r="4274" spans="1:82" x14ac:dyDescent="0.25">
      <c r="A4274" s="8"/>
      <c r="B4274" s="5"/>
      <c r="C4274" s="5"/>
      <c r="D4274" s="5"/>
      <c r="E4274" s="5"/>
      <c r="F4274" s="94" t="str">
        <f t="shared" si="669"/>
        <v/>
      </c>
      <c r="G4274" s="94" t="str">
        <f t="shared" si="670"/>
        <v/>
      </c>
      <c r="H4274" s="127" t="str">
        <f>IF(A4274&lt;&gt;"",IF(MID(C4274,1,1)="c",$AS$26,IF(MID(C4274,1,1)="r",$AS$41,IF(MID(C4274,1,1)="p",#REF!,#REF!))),"")</f>
        <v/>
      </c>
      <c r="I4274" s="92" t="str">
        <f t="shared" si="671"/>
        <v/>
      </c>
      <c r="J4274" s="92" t="str">
        <f t="shared" si="672"/>
        <v/>
      </c>
      <c r="K4274" s="92" t="str">
        <f t="shared" si="673"/>
        <v/>
      </c>
      <c r="L4274" s="92" t="str">
        <f t="shared" si="674"/>
        <v/>
      </c>
      <c r="M4274" s="95" t="str">
        <f>IF(A4274&lt;&gt;"",IF(MID(C4274,1,1)="c",SigmaEpsConcrete(I4274,$AN$30:$AN$33,$AR$30:$AR$33,$AS$26,$AS$27,$AS$28,$AQ$20,$AU$19),""),"")</f>
        <v/>
      </c>
      <c r="N4274" s="95" t="str">
        <f>IF(A4274&lt;&gt;"",IF(MID(C4274,1,1)="r",SigmaEpsReinf(J4274,$AS$42:$AS$43,$AS$41,$AS$39,$AS$40,$AQ$38),""),"")</f>
        <v/>
      </c>
      <c r="Q4274" s="92" t="str">
        <f t="shared" si="676"/>
        <v/>
      </c>
      <c r="R4274" s="92" t="str">
        <f t="shared" si="677"/>
        <v/>
      </c>
      <c r="U4274" s="5"/>
      <c r="V4274" s="5"/>
      <c r="W4274" s="94" t="str">
        <f t="shared" si="675"/>
        <v/>
      </c>
      <c r="X4274" s="94" t="str">
        <f t="shared" si="678"/>
        <v/>
      </c>
      <c r="Y4274" s="5"/>
      <c r="BK4274" s="8"/>
      <c r="BL4274" s="5"/>
      <c r="BM4274" s="5"/>
      <c r="BN4274" s="5"/>
      <c r="BO4274" s="5"/>
      <c r="BP4274" s="1"/>
      <c r="BQ4274" s="1"/>
      <c r="BR4274" s="1"/>
      <c r="BS4274" s="1"/>
      <c r="BT4274" s="1"/>
      <c r="BU4274" s="4"/>
      <c r="BV4274" s="1"/>
      <c r="BW4274" s="3"/>
      <c r="BX4274" s="4"/>
      <c r="BY4274" s="5"/>
      <c r="BZ4274" s="5"/>
      <c r="CA4274" s="5"/>
      <c r="CB4274" s="5"/>
      <c r="CC4274" s="5"/>
      <c r="CD4274" s="43"/>
    </row>
    <row r="4275" spans="1:82" x14ac:dyDescent="0.25">
      <c r="A4275" s="8"/>
      <c r="B4275" s="5"/>
      <c r="C4275" s="5"/>
      <c r="D4275" s="5"/>
      <c r="E4275" s="5"/>
      <c r="F4275" s="94" t="str">
        <f t="shared" si="669"/>
        <v/>
      </c>
      <c r="G4275" s="94" t="str">
        <f t="shared" si="670"/>
        <v/>
      </c>
      <c r="H4275" s="127" t="str">
        <f>IF(A4275&lt;&gt;"",IF(MID(C4275,1,1)="c",$AS$26,IF(MID(C4275,1,1)="r",$AS$41,IF(MID(C4275,1,1)="p",#REF!,#REF!))),"")</f>
        <v/>
      </c>
      <c r="I4275" s="92" t="str">
        <f t="shared" si="671"/>
        <v/>
      </c>
      <c r="J4275" s="92" t="str">
        <f t="shared" si="672"/>
        <v/>
      </c>
      <c r="K4275" s="92" t="str">
        <f t="shared" si="673"/>
        <v/>
      </c>
      <c r="L4275" s="92" t="str">
        <f t="shared" si="674"/>
        <v/>
      </c>
      <c r="M4275" s="95" t="str">
        <f>IF(A4275&lt;&gt;"",IF(MID(C4275,1,1)="c",SigmaEpsConcrete(I4275,$AN$30:$AN$33,$AR$30:$AR$33,$AS$26,$AS$27,$AS$28,$AQ$20,$AU$19),""),"")</f>
        <v/>
      </c>
      <c r="N4275" s="95" t="str">
        <f>IF(A4275&lt;&gt;"",IF(MID(C4275,1,1)="r",SigmaEpsReinf(J4275,$AS$42:$AS$43,$AS$41,$AS$39,$AS$40,$AQ$38),""),"")</f>
        <v/>
      </c>
      <c r="Q4275" s="92" t="str">
        <f t="shared" si="676"/>
        <v/>
      </c>
      <c r="R4275" s="92" t="str">
        <f t="shared" si="677"/>
        <v/>
      </c>
      <c r="U4275" s="5"/>
      <c r="V4275" s="5"/>
      <c r="W4275" s="94" t="str">
        <f t="shared" si="675"/>
        <v/>
      </c>
      <c r="X4275" s="94" t="str">
        <f t="shared" si="678"/>
        <v/>
      </c>
      <c r="Y4275" s="5"/>
      <c r="BK4275" s="8"/>
      <c r="BL4275" s="5"/>
      <c r="BM4275" s="5"/>
      <c r="BN4275" s="5"/>
      <c r="BO4275" s="5"/>
      <c r="BP4275" s="1"/>
      <c r="BQ4275" s="1"/>
      <c r="BR4275" s="1"/>
      <c r="BS4275" s="1"/>
      <c r="BT4275" s="1"/>
      <c r="BU4275" s="4"/>
      <c r="BV4275" s="1"/>
      <c r="BW4275" s="3"/>
      <c r="BX4275" s="4"/>
      <c r="BY4275" s="5"/>
      <c r="BZ4275" s="5"/>
      <c r="CA4275" s="5"/>
      <c r="CB4275" s="5"/>
      <c r="CC4275" s="5"/>
      <c r="CD4275" s="43"/>
    </row>
    <row r="4276" spans="1:82" x14ac:dyDescent="0.25">
      <c r="A4276" s="8"/>
      <c r="B4276" s="5"/>
      <c r="C4276" s="5"/>
      <c r="D4276" s="5"/>
      <c r="E4276" s="5"/>
      <c r="F4276" s="94" t="str">
        <f t="shared" si="669"/>
        <v/>
      </c>
      <c r="G4276" s="94" t="str">
        <f t="shared" si="670"/>
        <v/>
      </c>
      <c r="H4276" s="127" t="str">
        <f>IF(A4276&lt;&gt;"",IF(MID(C4276,1,1)="c",$AS$26,IF(MID(C4276,1,1)="r",$AS$41,IF(MID(C4276,1,1)="p",#REF!,#REF!))),"")</f>
        <v/>
      </c>
      <c r="I4276" s="92" t="str">
        <f t="shared" si="671"/>
        <v/>
      </c>
      <c r="J4276" s="92" t="str">
        <f t="shared" si="672"/>
        <v/>
      </c>
      <c r="K4276" s="92" t="str">
        <f t="shared" si="673"/>
        <v/>
      </c>
      <c r="L4276" s="92" t="str">
        <f t="shared" si="674"/>
        <v/>
      </c>
      <c r="M4276" s="95" t="str">
        <f>IF(A4276&lt;&gt;"",IF(MID(C4276,1,1)="c",SigmaEpsConcrete(I4276,$AN$30:$AN$33,$AR$30:$AR$33,$AS$26,$AS$27,$AS$28,$AQ$20,$AU$19),""),"")</f>
        <v/>
      </c>
      <c r="N4276" s="95" t="str">
        <f>IF(A4276&lt;&gt;"",IF(MID(C4276,1,1)="r",SigmaEpsReinf(J4276,$AS$42:$AS$43,$AS$41,$AS$39,$AS$40,$AQ$38),""),"")</f>
        <v/>
      </c>
      <c r="Q4276" s="92" t="str">
        <f t="shared" si="676"/>
        <v/>
      </c>
      <c r="R4276" s="92" t="str">
        <f t="shared" si="677"/>
        <v/>
      </c>
      <c r="U4276" s="5"/>
      <c r="V4276" s="5"/>
      <c r="W4276" s="94" t="str">
        <f t="shared" si="675"/>
        <v/>
      </c>
      <c r="X4276" s="94" t="str">
        <f t="shared" si="678"/>
        <v/>
      </c>
      <c r="Y4276" s="5"/>
      <c r="BK4276" s="8"/>
      <c r="BL4276" s="5"/>
      <c r="BM4276" s="5"/>
      <c r="BN4276" s="5"/>
      <c r="BO4276" s="5"/>
      <c r="BP4276" s="1"/>
      <c r="BQ4276" s="1"/>
      <c r="BR4276" s="1"/>
      <c r="BS4276" s="1"/>
      <c r="BT4276" s="1"/>
      <c r="BU4276" s="4"/>
      <c r="BV4276" s="1"/>
      <c r="BW4276" s="3"/>
      <c r="BX4276" s="4"/>
      <c r="BY4276" s="5"/>
      <c r="BZ4276" s="5"/>
      <c r="CA4276" s="5"/>
      <c r="CB4276" s="5"/>
      <c r="CC4276" s="5"/>
      <c r="CD4276" s="43"/>
    </row>
    <row r="4277" spans="1:82" x14ac:dyDescent="0.25">
      <c r="A4277" s="8"/>
      <c r="B4277" s="5"/>
      <c r="C4277" s="5"/>
      <c r="D4277" s="5"/>
      <c r="E4277" s="5"/>
      <c r="F4277" s="94" t="str">
        <f t="shared" si="669"/>
        <v/>
      </c>
      <c r="G4277" s="94" t="str">
        <f t="shared" si="670"/>
        <v/>
      </c>
      <c r="H4277" s="127" t="str">
        <f>IF(A4277&lt;&gt;"",IF(MID(C4277,1,1)="c",$AS$26,IF(MID(C4277,1,1)="r",$AS$41,IF(MID(C4277,1,1)="p",#REF!,#REF!))),"")</f>
        <v/>
      </c>
      <c r="I4277" s="92" t="str">
        <f t="shared" si="671"/>
        <v/>
      </c>
      <c r="J4277" s="92" t="str">
        <f t="shared" si="672"/>
        <v/>
      </c>
      <c r="K4277" s="92" t="str">
        <f t="shared" si="673"/>
        <v/>
      </c>
      <c r="L4277" s="92" t="str">
        <f t="shared" si="674"/>
        <v/>
      </c>
      <c r="M4277" s="95" t="str">
        <f>IF(A4277&lt;&gt;"",IF(MID(C4277,1,1)="c",SigmaEpsConcrete(I4277,$AN$30:$AN$33,$AR$30:$AR$33,$AS$26,$AS$27,$AS$28,$AQ$20,$AU$19),""),"")</f>
        <v/>
      </c>
      <c r="N4277" s="95" t="str">
        <f>IF(A4277&lt;&gt;"",IF(MID(C4277,1,1)="r",SigmaEpsReinf(J4277,$AS$42:$AS$43,$AS$41,$AS$39,$AS$40,$AQ$38),""),"")</f>
        <v/>
      </c>
      <c r="Q4277" s="92" t="str">
        <f t="shared" si="676"/>
        <v/>
      </c>
      <c r="R4277" s="92" t="str">
        <f t="shared" si="677"/>
        <v/>
      </c>
      <c r="U4277" s="5"/>
      <c r="V4277" s="5"/>
      <c r="W4277" s="94" t="str">
        <f t="shared" si="675"/>
        <v/>
      </c>
      <c r="X4277" s="94" t="str">
        <f t="shared" si="678"/>
        <v/>
      </c>
      <c r="Y4277" s="5"/>
      <c r="BK4277" s="8"/>
      <c r="BL4277" s="5"/>
      <c r="BM4277" s="5"/>
      <c r="BN4277" s="5"/>
      <c r="BO4277" s="5"/>
      <c r="BP4277" s="1"/>
      <c r="BQ4277" s="1"/>
      <c r="BR4277" s="1"/>
      <c r="BS4277" s="1"/>
      <c r="BT4277" s="1"/>
      <c r="BU4277" s="4"/>
      <c r="BV4277" s="1"/>
      <c r="BW4277" s="3"/>
      <c r="BX4277" s="4"/>
      <c r="BY4277" s="5"/>
      <c r="BZ4277" s="5"/>
      <c r="CA4277" s="5"/>
      <c r="CB4277" s="5"/>
      <c r="CC4277" s="5"/>
      <c r="CD4277" s="43"/>
    </row>
    <row r="4278" spans="1:82" x14ac:dyDescent="0.25">
      <c r="A4278" s="8"/>
      <c r="B4278" s="5"/>
      <c r="C4278" s="5"/>
      <c r="D4278" s="5"/>
      <c r="E4278" s="5"/>
      <c r="F4278" s="94" t="str">
        <f t="shared" si="669"/>
        <v/>
      </c>
      <c r="G4278" s="94" t="str">
        <f t="shared" si="670"/>
        <v/>
      </c>
      <c r="H4278" s="127" t="str">
        <f>IF(A4278&lt;&gt;"",IF(MID(C4278,1,1)="c",$AS$26,IF(MID(C4278,1,1)="r",$AS$41,IF(MID(C4278,1,1)="p",#REF!,#REF!))),"")</f>
        <v/>
      </c>
      <c r="I4278" s="92" t="str">
        <f t="shared" si="671"/>
        <v/>
      </c>
      <c r="J4278" s="92" t="str">
        <f t="shared" si="672"/>
        <v/>
      </c>
      <c r="K4278" s="92" t="str">
        <f t="shared" si="673"/>
        <v/>
      </c>
      <c r="L4278" s="92" t="str">
        <f t="shared" si="674"/>
        <v/>
      </c>
      <c r="M4278" s="95" t="str">
        <f>IF(A4278&lt;&gt;"",IF(MID(C4278,1,1)="c",SigmaEpsConcrete(I4278,$AN$30:$AN$33,$AR$30:$AR$33,$AS$26,$AS$27,$AS$28,$AQ$20,$AU$19),""),"")</f>
        <v/>
      </c>
      <c r="N4278" s="95" t="str">
        <f>IF(A4278&lt;&gt;"",IF(MID(C4278,1,1)="r",SigmaEpsReinf(J4278,$AS$42:$AS$43,$AS$41,$AS$39,$AS$40,$AQ$38),""),"")</f>
        <v/>
      </c>
      <c r="Q4278" s="92" t="str">
        <f t="shared" si="676"/>
        <v/>
      </c>
      <c r="R4278" s="92" t="str">
        <f t="shared" si="677"/>
        <v/>
      </c>
      <c r="U4278" s="5"/>
      <c r="V4278" s="5"/>
      <c r="W4278" s="94" t="str">
        <f t="shared" si="675"/>
        <v/>
      </c>
      <c r="X4278" s="94" t="str">
        <f t="shared" si="678"/>
        <v/>
      </c>
      <c r="Y4278" s="5"/>
      <c r="BK4278" s="8"/>
      <c r="BL4278" s="5"/>
      <c r="BM4278" s="5"/>
      <c r="BN4278" s="5"/>
      <c r="BO4278" s="5"/>
      <c r="BP4278" s="1"/>
      <c r="BQ4278" s="1"/>
      <c r="BR4278" s="1"/>
      <c r="BS4278" s="1"/>
      <c r="BT4278" s="1"/>
      <c r="BU4278" s="4"/>
      <c r="BV4278" s="1"/>
      <c r="BW4278" s="3"/>
      <c r="BX4278" s="4"/>
      <c r="BY4278" s="5"/>
      <c r="BZ4278" s="5"/>
      <c r="CA4278" s="5"/>
      <c r="CB4278" s="5"/>
      <c r="CC4278" s="5"/>
      <c r="CD4278" s="43"/>
    </row>
    <row r="4279" spans="1:82" x14ac:dyDescent="0.25">
      <c r="A4279" s="8"/>
      <c r="B4279" s="5"/>
      <c r="C4279" s="5"/>
      <c r="D4279" s="5"/>
      <c r="E4279" s="5"/>
      <c r="F4279" s="94" t="str">
        <f t="shared" si="669"/>
        <v/>
      </c>
      <c r="G4279" s="94" t="str">
        <f t="shared" si="670"/>
        <v/>
      </c>
      <c r="H4279" s="127" t="str">
        <f>IF(A4279&lt;&gt;"",IF(MID(C4279,1,1)="c",$AS$26,IF(MID(C4279,1,1)="r",$AS$41,IF(MID(C4279,1,1)="p",#REF!,#REF!))),"")</f>
        <v/>
      </c>
      <c r="I4279" s="92" t="str">
        <f t="shared" si="671"/>
        <v/>
      </c>
      <c r="J4279" s="92" t="str">
        <f t="shared" si="672"/>
        <v/>
      </c>
      <c r="K4279" s="92" t="str">
        <f t="shared" si="673"/>
        <v/>
      </c>
      <c r="L4279" s="92" t="str">
        <f t="shared" si="674"/>
        <v/>
      </c>
      <c r="M4279" s="95" t="str">
        <f>IF(A4279&lt;&gt;"",IF(MID(C4279,1,1)="c",SigmaEpsConcrete(I4279,$AN$30:$AN$33,$AR$30:$AR$33,$AS$26,$AS$27,$AS$28,$AQ$20,$AU$19),""),"")</f>
        <v/>
      </c>
      <c r="N4279" s="95" t="str">
        <f>IF(A4279&lt;&gt;"",IF(MID(C4279,1,1)="r",SigmaEpsReinf(J4279,$AS$42:$AS$43,$AS$41,$AS$39,$AS$40,$AQ$38),""),"")</f>
        <v/>
      </c>
      <c r="Q4279" s="92" t="str">
        <f t="shared" si="676"/>
        <v/>
      </c>
      <c r="R4279" s="92" t="str">
        <f t="shared" si="677"/>
        <v/>
      </c>
      <c r="U4279" s="5"/>
      <c r="V4279" s="5"/>
      <c r="W4279" s="94" t="str">
        <f t="shared" si="675"/>
        <v/>
      </c>
      <c r="X4279" s="94" t="str">
        <f t="shared" si="678"/>
        <v/>
      </c>
      <c r="Y4279" s="5"/>
      <c r="BK4279" s="8"/>
      <c r="BL4279" s="5"/>
      <c r="BM4279" s="5"/>
      <c r="BN4279" s="5"/>
      <c r="BO4279" s="5"/>
      <c r="BP4279" s="1"/>
      <c r="BQ4279" s="1"/>
      <c r="BR4279" s="1"/>
      <c r="BS4279" s="1"/>
      <c r="BT4279" s="1"/>
      <c r="BU4279" s="4"/>
      <c r="BV4279" s="1"/>
      <c r="BW4279" s="3"/>
      <c r="BX4279" s="4"/>
      <c r="BY4279" s="5"/>
      <c r="BZ4279" s="5"/>
      <c r="CA4279" s="5"/>
      <c r="CB4279" s="5"/>
      <c r="CC4279" s="5"/>
      <c r="CD4279" s="43"/>
    </row>
    <row r="4280" spans="1:82" x14ac:dyDescent="0.25">
      <c r="A4280" s="8"/>
      <c r="B4280" s="5"/>
      <c r="C4280" s="5"/>
      <c r="D4280" s="5"/>
      <c r="E4280" s="5"/>
      <c r="F4280" s="94" t="str">
        <f t="shared" si="669"/>
        <v/>
      </c>
      <c r="G4280" s="94" t="str">
        <f t="shared" si="670"/>
        <v/>
      </c>
      <c r="H4280" s="127" t="str">
        <f>IF(A4280&lt;&gt;"",IF(MID(C4280,1,1)="c",$AS$26,IF(MID(C4280,1,1)="r",$AS$41,IF(MID(C4280,1,1)="p",#REF!,#REF!))),"")</f>
        <v/>
      </c>
      <c r="I4280" s="92" t="str">
        <f t="shared" si="671"/>
        <v/>
      </c>
      <c r="J4280" s="92" t="str">
        <f t="shared" si="672"/>
        <v/>
      </c>
      <c r="K4280" s="92" t="str">
        <f t="shared" si="673"/>
        <v/>
      </c>
      <c r="L4280" s="92" t="str">
        <f t="shared" si="674"/>
        <v/>
      </c>
      <c r="M4280" s="95" t="str">
        <f>IF(A4280&lt;&gt;"",IF(MID(C4280,1,1)="c",SigmaEpsConcrete(I4280,$AN$30:$AN$33,$AR$30:$AR$33,$AS$26,$AS$27,$AS$28,$AQ$20,$AU$19),""),"")</f>
        <v/>
      </c>
      <c r="N4280" s="95" t="str">
        <f>IF(A4280&lt;&gt;"",IF(MID(C4280,1,1)="r",SigmaEpsReinf(J4280,$AS$42:$AS$43,$AS$41,$AS$39,$AS$40,$AQ$38),""),"")</f>
        <v/>
      </c>
      <c r="Q4280" s="92" t="str">
        <f t="shared" si="676"/>
        <v/>
      </c>
      <c r="R4280" s="92" t="str">
        <f t="shared" si="677"/>
        <v/>
      </c>
      <c r="U4280" s="5"/>
      <c r="V4280" s="5"/>
      <c r="W4280" s="94" t="str">
        <f t="shared" si="675"/>
        <v/>
      </c>
      <c r="X4280" s="94" t="str">
        <f t="shared" si="678"/>
        <v/>
      </c>
      <c r="Y4280" s="5"/>
      <c r="BK4280" s="8"/>
      <c r="BL4280" s="5"/>
      <c r="BM4280" s="5"/>
      <c r="BN4280" s="5"/>
      <c r="BO4280" s="5"/>
      <c r="BP4280" s="1"/>
      <c r="BQ4280" s="1"/>
      <c r="BR4280" s="1"/>
      <c r="BS4280" s="1"/>
      <c r="BT4280" s="1"/>
      <c r="BU4280" s="4"/>
      <c r="BV4280" s="1"/>
      <c r="BW4280" s="3"/>
      <c r="BX4280" s="4"/>
      <c r="BY4280" s="5"/>
      <c r="BZ4280" s="5"/>
      <c r="CA4280" s="5"/>
      <c r="CB4280" s="5"/>
      <c r="CC4280" s="5"/>
      <c r="CD4280" s="43"/>
    </row>
    <row r="4281" spans="1:82" x14ac:dyDescent="0.25">
      <c r="A4281" s="8"/>
      <c r="B4281" s="5"/>
      <c r="C4281" s="5"/>
      <c r="D4281" s="5"/>
      <c r="E4281" s="5"/>
      <c r="F4281" s="94" t="str">
        <f t="shared" si="669"/>
        <v/>
      </c>
      <c r="G4281" s="94" t="str">
        <f t="shared" si="670"/>
        <v/>
      </c>
      <c r="H4281" s="127" t="str">
        <f>IF(A4281&lt;&gt;"",IF(MID(C4281,1,1)="c",$AS$26,IF(MID(C4281,1,1)="r",$AS$41,IF(MID(C4281,1,1)="p",#REF!,#REF!))),"")</f>
        <v/>
      </c>
      <c r="I4281" s="92" t="str">
        <f t="shared" si="671"/>
        <v/>
      </c>
      <c r="J4281" s="92" t="str">
        <f t="shared" si="672"/>
        <v/>
      </c>
      <c r="K4281" s="92" t="str">
        <f t="shared" si="673"/>
        <v/>
      </c>
      <c r="L4281" s="92" t="str">
        <f t="shared" si="674"/>
        <v/>
      </c>
      <c r="M4281" s="95" t="str">
        <f>IF(A4281&lt;&gt;"",IF(MID(C4281,1,1)="c",SigmaEpsConcrete(I4281,$AN$30:$AN$33,$AR$30:$AR$33,$AS$26,$AS$27,$AS$28,$AQ$20,$AU$19),""),"")</f>
        <v/>
      </c>
      <c r="N4281" s="95" t="str">
        <f>IF(A4281&lt;&gt;"",IF(MID(C4281,1,1)="r",SigmaEpsReinf(J4281,$AS$42:$AS$43,$AS$41,$AS$39,$AS$40,$AQ$38),""),"")</f>
        <v/>
      </c>
      <c r="Q4281" s="92" t="str">
        <f t="shared" si="676"/>
        <v/>
      </c>
      <c r="R4281" s="92" t="str">
        <f t="shared" si="677"/>
        <v/>
      </c>
      <c r="U4281" s="5"/>
      <c r="V4281" s="5"/>
      <c r="W4281" s="94" t="str">
        <f t="shared" si="675"/>
        <v/>
      </c>
      <c r="X4281" s="94" t="str">
        <f t="shared" si="678"/>
        <v/>
      </c>
      <c r="Y4281" s="5"/>
      <c r="BK4281" s="8"/>
      <c r="BL4281" s="5"/>
      <c r="BM4281" s="5"/>
      <c r="BN4281" s="5"/>
      <c r="BO4281" s="5"/>
      <c r="BP4281" s="1"/>
      <c r="BQ4281" s="1"/>
      <c r="BR4281" s="1"/>
      <c r="BS4281" s="1"/>
      <c r="BT4281" s="1"/>
      <c r="BU4281" s="4"/>
      <c r="BV4281" s="1"/>
      <c r="BW4281" s="3"/>
      <c r="BX4281" s="4"/>
      <c r="BY4281" s="5"/>
      <c r="BZ4281" s="5"/>
      <c r="CA4281" s="5"/>
      <c r="CB4281" s="5"/>
      <c r="CC4281" s="5"/>
      <c r="CD4281" s="43"/>
    </row>
    <row r="4282" spans="1:82" x14ac:dyDescent="0.25">
      <c r="A4282" s="8"/>
      <c r="B4282" s="5"/>
      <c r="C4282" s="5"/>
      <c r="D4282" s="5"/>
      <c r="E4282" s="5"/>
      <c r="F4282" s="94" t="str">
        <f t="shared" si="669"/>
        <v/>
      </c>
      <c r="G4282" s="94" t="str">
        <f t="shared" si="670"/>
        <v/>
      </c>
      <c r="H4282" s="127" t="str">
        <f>IF(A4282&lt;&gt;"",IF(MID(C4282,1,1)="c",$AS$26,IF(MID(C4282,1,1)="r",$AS$41,IF(MID(C4282,1,1)="p",#REF!,#REF!))),"")</f>
        <v/>
      </c>
      <c r="I4282" s="92" t="str">
        <f t="shared" si="671"/>
        <v/>
      </c>
      <c r="J4282" s="92" t="str">
        <f t="shared" si="672"/>
        <v/>
      </c>
      <c r="K4282" s="92" t="str">
        <f t="shared" si="673"/>
        <v/>
      </c>
      <c r="L4282" s="92" t="str">
        <f t="shared" si="674"/>
        <v/>
      </c>
      <c r="M4282" s="95" t="str">
        <f>IF(A4282&lt;&gt;"",IF(MID(C4282,1,1)="c",SigmaEpsConcrete(I4282,$AN$30:$AN$33,$AR$30:$AR$33,$AS$26,$AS$27,$AS$28,$AQ$20,$AU$19),""),"")</f>
        <v/>
      </c>
      <c r="N4282" s="95" t="str">
        <f>IF(A4282&lt;&gt;"",IF(MID(C4282,1,1)="r",SigmaEpsReinf(J4282,$AS$42:$AS$43,$AS$41,$AS$39,$AS$40,$AQ$38),""),"")</f>
        <v/>
      </c>
      <c r="Q4282" s="92" t="str">
        <f t="shared" si="676"/>
        <v/>
      </c>
      <c r="R4282" s="92" t="str">
        <f t="shared" si="677"/>
        <v/>
      </c>
      <c r="U4282" s="5"/>
      <c r="V4282" s="5"/>
      <c r="W4282" s="94" t="str">
        <f t="shared" si="675"/>
        <v/>
      </c>
      <c r="X4282" s="94" t="str">
        <f t="shared" si="678"/>
        <v/>
      </c>
      <c r="Y4282" s="5"/>
      <c r="BK4282" s="8"/>
      <c r="BL4282" s="5"/>
      <c r="BM4282" s="5"/>
      <c r="BN4282" s="5"/>
      <c r="BO4282" s="5"/>
      <c r="BP4282" s="1"/>
      <c r="BQ4282" s="1"/>
      <c r="BR4282" s="1"/>
      <c r="BS4282" s="1"/>
      <c r="BT4282" s="1"/>
      <c r="BU4282" s="4"/>
      <c r="BV4282" s="1"/>
      <c r="BW4282" s="3"/>
      <c r="BX4282" s="4"/>
      <c r="BY4282" s="5"/>
      <c r="BZ4282" s="5"/>
      <c r="CA4282" s="5"/>
      <c r="CB4282" s="5"/>
      <c r="CC4282" s="5"/>
      <c r="CD4282" s="43"/>
    </row>
    <row r="4283" spans="1:82" x14ac:dyDescent="0.25">
      <c r="A4283" s="8"/>
      <c r="B4283" s="5"/>
      <c r="C4283" s="5"/>
      <c r="D4283" s="5"/>
      <c r="E4283" s="5"/>
      <c r="F4283" s="94" t="str">
        <f t="shared" si="669"/>
        <v/>
      </c>
      <c r="G4283" s="94" t="str">
        <f t="shared" si="670"/>
        <v/>
      </c>
      <c r="H4283" s="127" t="str">
        <f>IF(A4283&lt;&gt;"",IF(MID(C4283,1,1)="c",$AS$26,IF(MID(C4283,1,1)="r",$AS$41,IF(MID(C4283,1,1)="p",#REF!,#REF!))),"")</f>
        <v/>
      </c>
      <c r="I4283" s="92" t="str">
        <f t="shared" si="671"/>
        <v/>
      </c>
      <c r="J4283" s="92" t="str">
        <f t="shared" si="672"/>
        <v/>
      </c>
      <c r="K4283" s="92" t="str">
        <f t="shared" si="673"/>
        <v/>
      </c>
      <c r="L4283" s="92" t="str">
        <f t="shared" si="674"/>
        <v/>
      </c>
      <c r="M4283" s="95" t="str">
        <f>IF(A4283&lt;&gt;"",IF(MID(C4283,1,1)="c",SigmaEpsConcrete(I4283,$AN$30:$AN$33,$AR$30:$AR$33,$AS$26,$AS$27,$AS$28,$AQ$20,$AU$19),""),"")</f>
        <v/>
      </c>
      <c r="N4283" s="95" t="str">
        <f>IF(A4283&lt;&gt;"",IF(MID(C4283,1,1)="r",SigmaEpsReinf(J4283,$AS$42:$AS$43,$AS$41,$AS$39,$AS$40,$AQ$38),""),"")</f>
        <v/>
      </c>
      <c r="Q4283" s="92" t="str">
        <f t="shared" si="676"/>
        <v/>
      </c>
      <c r="R4283" s="92" t="str">
        <f t="shared" si="677"/>
        <v/>
      </c>
      <c r="U4283" s="5"/>
      <c r="V4283" s="5"/>
      <c r="W4283" s="94" t="str">
        <f t="shared" si="675"/>
        <v/>
      </c>
      <c r="X4283" s="94" t="str">
        <f t="shared" si="678"/>
        <v/>
      </c>
      <c r="Y4283" s="5"/>
      <c r="BK4283" s="8"/>
      <c r="BL4283" s="5"/>
      <c r="BM4283" s="5"/>
      <c r="BN4283" s="5"/>
      <c r="BO4283" s="5"/>
      <c r="BP4283" s="1"/>
      <c r="BQ4283" s="1"/>
      <c r="BR4283" s="1"/>
      <c r="BS4283" s="1"/>
      <c r="BT4283" s="1"/>
      <c r="BU4283" s="4"/>
      <c r="BV4283" s="1"/>
      <c r="BW4283" s="3"/>
      <c r="BX4283" s="4"/>
      <c r="BY4283" s="5"/>
      <c r="BZ4283" s="5"/>
      <c r="CA4283" s="5"/>
      <c r="CB4283" s="5"/>
      <c r="CC4283" s="5"/>
      <c r="CD4283" s="43"/>
    </row>
    <row r="4284" spans="1:82" x14ac:dyDescent="0.25">
      <c r="A4284" s="8"/>
      <c r="B4284" s="5"/>
      <c r="C4284" s="5"/>
      <c r="D4284" s="5"/>
      <c r="E4284" s="5"/>
      <c r="F4284" s="94" t="str">
        <f t="shared" si="669"/>
        <v/>
      </c>
      <c r="G4284" s="94" t="str">
        <f t="shared" si="670"/>
        <v/>
      </c>
      <c r="H4284" s="127" t="str">
        <f>IF(A4284&lt;&gt;"",IF(MID(C4284,1,1)="c",$AS$26,IF(MID(C4284,1,1)="r",$AS$41,IF(MID(C4284,1,1)="p",#REF!,#REF!))),"")</f>
        <v/>
      </c>
      <c r="I4284" s="92" t="str">
        <f t="shared" si="671"/>
        <v/>
      </c>
      <c r="J4284" s="92" t="str">
        <f t="shared" si="672"/>
        <v/>
      </c>
      <c r="K4284" s="92" t="str">
        <f t="shared" si="673"/>
        <v/>
      </c>
      <c r="L4284" s="92" t="str">
        <f t="shared" si="674"/>
        <v/>
      </c>
      <c r="M4284" s="95" t="str">
        <f>IF(A4284&lt;&gt;"",IF(MID(C4284,1,1)="c",SigmaEpsConcrete(I4284,$AN$30:$AN$33,$AR$30:$AR$33,$AS$26,$AS$27,$AS$28,$AQ$20,$AU$19),""),"")</f>
        <v/>
      </c>
      <c r="N4284" s="95" t="str">
        <f>IF(A4284&lt;&gt;"",IF(MID(C4284,1,1)="r",SigmaEpsReinf(J4284,$AS$42:$AS$43,$AS$41,$AS$39,$AS$40,$AQ$38),""),"")</f>
        <v/>
      </c>
      <c r="Q4284" s="92" t="str">
        <f t="shared" si="676"/>
        <v/>
      </c>
      <c r="R4284" s="92" t="str">
        <f t="shared" si="677"/>
        <v/>
      </c>
      <c r="U4284" s="5"/>
      <c r="V4284" s="5"/>
      <c r="W4284" s="94" t="str">
        <f t="shared" si="675"/>
        <v/>
      </c>
      <c r="X4284" s="94" t="str">
        <f t="shared" si="678"/>
        <v/>
      </c>
      <c r="Y4284" s="5"/>
      <c r="BK4284" s="8"/>
      <c r="BL4284" s="5"/>
      <c r="BM4284" s="5"/>
      <c r="BN4284" s="5"/>
      <c r="BO4284" s="5"/>
      <c r="BP4284" s="1"/>
      <c r="BQ4284" s="1"/>
      <c r="BR4284" s="1"/>
      <c r="BS4284" s="1"/>
      <c r="BT4284" s="1"/>
      <c r="BU4284" s="4"/>
      <c r="BV4284" s="1"/>
      <c r="BW4284" s="3"/>
      <c r="BX4284" s="4"/>
      <c r="BY4284" s="5"/>
      <c r="BZ4284" s="5"/>
      <c r="CA4284" s="5"/>
      <c r="CB4284" s="5"/>
      <c r="CC4284" s="5"/>
      <c r="CD4284" s="43"/>
    </row>
    <row r="4285" spans="1:82" x14ac:dyDescent="0.25">
      <c r="A4285" s="8"/>
      <c r="B4285" s="5"/>
      <c r="C4285" s="5"/>
      <c r="D4285" s="5"/>
      <c r="E4285" s="5"/>
      <c r="F4285" s="94" t="str">
        <f t="shared" si="669"/>
        <v/>
      </c>
      <c r="G4285" s="94" t="str">
        <f t="shared" si="670"/>
        <v/>
      </c>
      <c r="H4285" s="127" t="str">
        <f>IF(A4285&lt;&gt;"",IF(MID(C4285,1,1)="c",$AS$26,IF(MID(C4285,1,1)="r",$AS$41,IF(MID(C4285,1,1)="p",#REF!,#REF!))),"")</f>
        <v/>
      </c>
      <c r="I4285" s="92" t="str">
        <f t="shared" si="671"/>
        <v/>
      </c>
      <c r="J4285" s="92" t="str">
        <f t="shared" si="672"/>
        <v/>
      </c>
      <c r="K4285" s="92" t="str">
        <f t="shared" si="673"/>
        <v/>
      </c>
      <c r="L4285" s="92" t="str">
        <f t="shared" si="674"/>
        <v/>
      </c>
      <c r="M4285" s="95" t="str">
        <f>IF(A4285&lt;&gt;"",IF(MID(C4285,1,1)="c",SigmaEpsConcrete(I4285,$AN$30:$AN$33,$AR$30:$AR$33,$AS$26,$AS$27,$AS$28,$AQ$20,$AU$19),""),"")</f>
        <v/>
      </c>
      <c r="N4285" s="95" t="str">
        <f>IF(A4285&lt;&gt;"",IF(MID(C4285,1,1)="r",SigmaEpsReinf(J4285,$AS$42:$AS$43,$AS$41,$AS$39,$AS$40,$AQ$38),""),"")</f>
        <v/>
      </c>
      <c r="Q4285" s="92" t="str">
        <f t="shared" si="676"/>
        <v/>
      </c>
      <c r="R4285" s="92" t="str">
        <f t="shared" si="677"/>
        <v/>
      </c>
      <c r="U4285" s="5"/>
      <c r="V4285" s="5"/>
      <c r="W4285" s="94" t="str">
        <f t="shared" si="675"/>
        <v/>
      </c>
      <c r="X4285" s="94" t="str">
        <f t="shared" si="678"/>
        <v/>
      </c>
      <c r="Y4285" s="5"/>
      <c r="BK4285" s="8"/>
      <c r="BL4285" s="5"/>
      <c r="BM4285" s="5"/>
      <c r="BN4285" s="5"/>
      <c r="BO4285" s="5"/>
      <c r="BP4285" s="1"/>
      <c r="BQ4285" s="1"/>
      <c r="BR4285" s="1"/>
      <c r="BS4285" s="1"/>
      <c r="BT4285" s="1"/>
      <c r="BU4285" s="4"/>
      <c r="BV4285" s="1"/>
      <c r="BW4285" s="3"/>
      <c r="BX4285" s="4"/>
      <c r="BY4285" s="5"/>
      <c r="BZ4285" s="5"/>
      <c r="CA4285" s="5"/>
      <c r="CB4285" s="5"/>
      <c r="CC4285" s="5"/>
      <c r="CD4285" s="43"/>
    </row>
    <row r="4286" spans="1:82" x14ac:dyDescent="0.25">
      <c r="A4286" s="8"/>
      <c r="B4286" s="5"/>
      <c r="C4286" s="5"/>
      <c r="D4286" s="5"/>
      <c r="E4286" s="5"/>
      <c r="F4286" s="94" t="str">
        <f t="shared" si="669"/>
        <v/>
      </c>
      <c r="G4286" s="94" t="str">
        <f t="shared" si="670"/>
        <v/>
      </c>
      <c r="H4286" s="127" t="str">
        <f>IF(A4286&lt;&gt;"",IF(MID(C4286,1,1)="c",$AS$26,IF(MID(C4286,1,1)="r",$AS$41,IF(MID(C4286,1,1)="p",#REF!,#REF!))),"")</f>
        <v/>
      </c>
      <c r="I4286" s="92" t="str">
        <f t="shared" si="671"/>
        <v/>
      </c>
      <c r="J4286" s="92" t="str">
        <f t="shared" si="672"/>
        <v/>
      </c>
      <c r="K4286" s="92" t="str">
        <f t="shared" si="673"/>
        <v/>
      </c>
      <c r="L4286" s="92" t="str">
        <f t="shared" si="674"/>
        <v/>
      </c>
      <c r="M4286" s="95" t="str">
        <f>IF(A4286&lt;&gt;"",IF(MID(C4286,1,1)="c",SigmaEpsConcrete(I4286,$AN$30:$AN$33,$AR$30:$AR$33,$AS$26,$AS$27,$AS$28,$AQ$20,$AU$19),""),"")</f>
        <v/>
      </c>
      <c r="N4286" s="95" t="str">
        <f>IF(A4286&lt;&gt;"",IF(MID(C4286,1,1)="r",SigmaEpsReinf(J4286,$AS$42:$AS$43,$AS$41,$AS$39,$AS$40,$AQ$38),""),"")</f>
        <v/>
      </c>
      <c r="Q4286" s="92" t="str">
        <f t="shared" si="676"/>
        <v/>
      </c>
      <c r="R4286" s="92" t="str">
        <f t="shared" si="677"/>
        <v/>
      </c>
      <c r="U4286" s="5"/>
      <c r="V4286" s="5"/>
      <c r="W4286" s="94" t="str">
        <f t="shared" si="675"/>
        <v/>
      </c>
      <c r="X4286" s="94" t="str">
        <f t="shared" si="678"/>
        <v/>
      </c>
      <c r="Y4286" s="5"/>
      <c r="BK4286" s="8"/>
      <c r="BL4286" s="5"/>
      <c r="BM4286" s="5"/>
      <c r="BN4286" s="5"/>
      <c r="BO4286" s="5"/>
      <c r="BP4286" s="1"/>
      <c r="BQ4286" s="1"/>
      <c r="BR4286" s="1"/>
      <c r="BS4286" s="1"/>
      <c r="BT4286" s="1"/>
      <c r="BU4286" s="4"/>
      <c r="BV4286" s="1"/>
      <c r="BW4286" s="3"/>
      <c r="BX4286" s="4"/>
      <c r="BY4286" s="5"/>
      <c r="BZ4286" s="5"/>
      <c r="CA4286" s="5"/>
      <c r="CB4286" s="5"/>
      <c r="CC4286" s="5"/>
      <c r="CD4286" s="43"/>
    </row>
    <row r="4287" spans="1:82" x14ac:dyDescent="0.25">
      <c r="A4287" s="8"/>
      <c r="B4287" s="5"/>
      <c r="C4287" s="5"/>
      <c r="D4287" s="5"/>
      <c r="E4287" s="5"/>
      <c r="F4287" s="94" t="str">
        <f t="shared" si="669"/>
        <v/>
      </c>
      <c r="G4287" s="94" t="str">
        <f t="shared" si="670"/>
        <v/>
      </c>
      <c r="H4287" s="127" t="str">
        <f>IF(A4287&lt;&gt;"",IF(MID(C4287,1,1)="c",$AS$26,IF(MID(C4287,1,1)="r",$AS$41,IF(MID(C4287,1,1)="p",#REF!,#REF!))),"")</f>
        <v/>
      </c>
      <c r="I4287" s="92" t="str">
        <f t="shared" si="671"/>
        <v/>
      </c>
      <c r="J4287" s="92" t="str">
        <f t="shared" si="672"/>
        <v/>
      </c>
      <c r="K4287" s="92" t="str">
        <f t="shared" si="673"/>
        <v/>
      </c>
      <c r="L4287" s="92" t="str">
        <f t="shared" si="674"/>
        <v/>
      </c>
      <c r="M4287" s="95" t="str">
        <f>IF(A4287&lt;&gt;"",IF(MID(C4287,1,1)="c",SigmaEpsConcrete(I4287,$AN$30:$AN$33,$AR$30:$AR$33,$AS$26,$AS$27,$AS$28,$AQ$20,$AU$19),""),"")</f>
        <v/>
      </c>
      <c r="N4287" s="95" t="str">
        <f>IF(A4287&lt;&gt;"",IF(MID(C4287,1,1)="r",SigmaEpsReinf(J4287,$AS$42:$AS$43,$AS$41,$AS$39,$AS$40,$AQ$38),""),"")</f>
        <v/>
      </c>
      <c r="Q4287" s="92" t="str">
        <f t="shared" si="676"/>
        <v/>
      </c>
      <c r="R4287" s="92" t="str">
        <f t="shared" si="677"/>
        <v/>
      </c>
      <c r="U4287" s="5"/>
      <c r="V4287" s="5"/>
      <c r="W4287" s="94" t="str">
        <f t="shared" si="675"/>
        <v/>
      </c>
      <c r="X4287" s="94" t="str">
        <f t="shared" si="678"/>
        <v/>
      </c>
      <c r="Y4287" s="5"/>
      <c r="BK4287" s="8"/>
      <c r="BL4287" s="5"/>
      <c r="BM4287" s="5"/>
      <c r="BN4287" s="5"/>
      <c r="BO4287" s="5"/>
      <c r="BP4287" s="1"/>
      <c r="BQ4287" s="1"/>
      <c r="BR4287" s="1"/>
      <c r="BS4287" s="1"/>
      <c r="BT4287" s="1"/>
      <c r="BU4287" s="4"/>
      <c r="BV4287" s="1"/>
      <c r="BW4287" s="3"/>
      <c r="BX4287" s="4"/>
      <c r="BY4287" s="5"/>
      <c r="BZ4287" s="5"/>
      <c r="CA4287" s="5"/>
      <c r="CB4287" s="5"/>
      <c r="CC4287" s="5"/>
      <c r="CD4287" s="43"/>
    </row>
    <row r="4288" spans="1:82" x14ac:dyDescent="0.25">
      <c r="A4288" s="8"/>
      <c r="B4288" s="5"/>
      <c r="C4288" s="5"/>
      <c r="D4288" s="5"/>
      <c r="E4288" s="5"/>
      <c r="F4288" s="94" t="str">
        <f t="shared" si="669"/>
        <v/>
      </c>
      <c r="G4288" s="94" t="str">
        <f t="shared" si="670"/>
        <v/>
      </c>
      <c r="H4288" s="127" t="str">
        <f>IF(A4288&lt;&gt;"",IF(MID(C4288,1,1)="c",$AS$26,IF(MID(C4288,1,1)="r",$AS$41,IF(MID(C4288,1,1)="p",#REF!,#REF!))),"")</f>
        <v/>
      </c>
      <c r="I4288" s="92" t="str">
        <f t="shared" si="671"/>
        <v/>
      </c>
      <c r="J4288" s="92" t="str">
        <f t="shared" si="672"/>
        <v/>
      </c>
      <c r="K4288" s="92" t="str">
        <f t="shared" si="673"/>
        <v/>
      </c>
      <c r="L4288" s="92" t="str">
        <f t="shared" si="674"/>
        <v/>
      </c>
      <c r="M4288" s="95" t="str">
        <f>IF(A4288&lt;&gt;"",IF(MID(C4288,1,1)="c",SigmaEpsConcrete(I4288,$AN$30:$AN$33,$AR$30:$AR$33,$AS$26,$AS$27,$AS$28,$AQ$20,$AU$19),""),"")</f>
        <v/>
      </c>
      <c r="N4288" s="95" t="str">
        <f>IF(A4288&lt;&gt;"",IF(MID(C4288,1,1)="r",SigmaEpsReinf(J4288,$AS$42:$AS$43,$AS$41,$AS$39,$AS$40,$AQ$38),""),"")</f>
        <v/>
      </c>
      <c r="Q4288" s="92" t="str">
        <f t="shared" si="676"/>
        <v/>
      </c>
      <c r="R4288" s="92" t="str">
        <f t="shared" si="677"/>
        <v/>
      </c>
      <c r="U4288" s="5"/>
      <c r="V4288" s="5"/>
      <c r="W4288" s="94" t="str">
        <f t="shared" si="675"/>
        <v/>
      </c>
      <c r="X4288" s="94" t="str">
        <f t="shared" si="678"/>
        <v/>
      </c>
      <c r="Y4288" s="5"/>
      <c r="BK4288" s="8"/>
      <c r="BL4288" s="5"/>
      <c r="BM4288" s="5"/>
      <c r="BN4288" s="5"/>
      <c r="BO4288" s="5"/>
      <c r="BP4288" s="1"/>
      <c r="BQ4288" s="1"/>
      <c r="BR4288" s="1"/>
      <c r="BS4288" s="1"/>
      <c r="BT4288" s="1"/>
      <c r="BU4288" s="4"/>
      <c r="BV4288" s="1"/>
      <c r="BW4288" s="3"/>
      <c r="BX4288" s="4"/>
      <c r="BY4288" s="5"/>
      <c r="BZ4288" s="5"/>
      <c r="CA4288" s="5"/>
      <c r="CB4288" s="5"/>
      <c r="CC4288" s="5"/>
      <c r="CD4288" s="43"/>
    </row>
    <row r="4289" spans="1:82" x14ac:dyDescent="0.25">
      <c r="A4289" s="8"/>
      <c r="B4289" s="5"/>
      <c r="C4289" s="5"/>
      <c r="D4289" s="5"/>
      <c r="E4289" s="5"/>
      <c r="F4289" s="94" t="str">
        <f t="shared" si="669"/>
        <v/>
      </c>
      <c r="G4289" s="94" t="str">
        <f t="shared" si="670"/>
        <v/>
      </c>
      <c r="H4289" s="127" t="str">
        <f>IF(A4289&lt;&gt;"",IF(MID(C4289,1,1)="c",$AS$26,IF(MID(C4289,1,1)="r",$AS$41,IF(MID(C4289,1,1)="p",#REF!,#REF!))),"")</f>
        <v/>
      </c>
      <c r="I4289" s="92" t="str">
        <f t="shared" si="671"/>
        <v/>
      </c>
      <c r="J4289" s="92" t="str">
        <f t="shared" si="672"/>
        <v/>
      </c>
      <c r="K4289" s="92" t="str">
        <f t="shared" si="673"/>
        <v/>
      </c>
      <c r="L4289" s="92" t="str">
        <f t="shared" si="674"/>
        <v/>
      </c>
      <c r="M4289" s="95" t="str">
        <f>IF(A4289&lt;&gt;"",IF(MID(C4289,1,1)="c",SigmaEpsConcrete(I4289,$AN$30:$AN$33,$AR$30:$AR$33,$AS$26,$AS$27,$AS$28,$AQ$20,$AU$19),""),"")</f>
        <v/>
      </c>
      <c r="N4289" s="95" t="str">
        <f>IF(A4289&lt;&gt;"",IF(MID(C4289,1,1)="r",SigmaEpsReinf(J4289,$AS$42:$AS$43,$AS$41,$AS$39,$AS$40,$AQ$38),""),"")</f>
        <v/>
      </c>
      <c r="Q4289" s="92" t="str">
        <f t="shared" si="676"/>
        <v/>
      </c>
      <c r="R4289" s="92" t="str">
        <f t="shared" si="677"/>
        <v/>
      </c>
      <c r="U4289" s="5"/>
      <c r="V4289" s="5"/>
      <c r="W4289" s="94" t="str">
        <f t="shared" si="675"/>
        <v/>
      </c>
      <c r="X4289" s="94" t="str">
        <f t="shared" si="678"/>
        <v/>
      </c>
      <c r="Y4289" s="5"/>
      <c r="BK4289" s="8"/>
      <c r="BL4289" s="5"/>
      <c r="BM4289" s="5"/>
      <c r="BN4289" s="5"/>
      <c r="BO4289" s="5"/>
      <c r="BP4289" s="1"/>
      <c r="BQ4289" s="1"/>
      <c r="BR4289" s="1"/>
      <c r="BS4289" s="1"/>
      <c r="BT4289" s="1"/>
      <c r="BU4289" s="4"/>
      <c r="BV4289" s="1"/>
      <c r="BW4289" s="3"/>
      <c r="BX4289" s="4"/>
      <c r="BY4289" s="5"/>
      <c r="BZ4289" s="5"/>
      <c r="CA4289" s="5"/>
      <c r="CB4289" s="5"/>
      <c r="CC4289" s="5"/>
      <c r="CD4289" s="43"/>
    </row>
    <row r="4290" spans="1:82" x14ac:dyDescent="0.25">
      <c r="A4290" s="8"/>
      <c r="B4290" s="5"/>
      <c r="C4290" s="5"/>
      <c r="D4290" s="5"/>
      <c r="E4290" s="5"/>
      <c r="F4290" s="94" t="str">
        <f t="shared" si="669"/>
        <v/>
      </c>
      <c r="G4290" s="94" t="str">
        <f t="shared" si="670"/>
        <v/>
      </c>
      <c r="H4290" s="127" t="str">
        <f>IF(A4290&lt;&gt;"",IF(MID(C4290,1,1)="c",$AS$26,IF(MID(C4290,1,1)="r",$AS$41,IF(MID(C4290,1,1)="p",#REF!,#REF!))),"")</f>
        <v/>
      </c>
      <c r="I4290" s="92" t="str">
        <f t="shared" si="671"/>
        <v/>
      </c>
      <c r="J4290" s="92" t="str">
        <f t="shared" si="672"/>
        <v/>
      </c>
      <c r="K4290" s="92" t="str">
        <f t="shared" si="673"/>
        <v/>
      </c>
      <c r="L4290" s="92" t="str">
        <f t="shared" si="674"/>
        <v/>
      </c>
      <c r="M4290" s="95" t="str">
        <f>IF(A4290&lt;&gt;"",IF(MID(C4290,1,1)="c",SigmaEpsConcrete(I4290,$AN$30:$AN$33,$AR$30:$AR$33,$AS$26,$AS$27,$AS$28,$AQ$20,$AU$19),""),"")</f>
        <v/>
      </c>
      <c r="N4290" s="95" t="str">
        <f>IF(A4290&lt;&gt;"",IF(MID(C4290,1,1)="r",SigmaEpsReinf(J4290,$AS$42:$AS$43,$AS$41,$AS$39,$AS$40,$AQ$38),""),"")</f>
        <v/>
      </c>
      <c r="Q4290" s="92" t="str">
        <f t="shared" si="676"/>
        <v/>
      </c>
      <c r="R4290" s="92" t="str">
        <f t="shared" si="677"/>
        <v/>
      </c>
      <c r="U4290" s="5"/>
      <c r="V4290" s="5"/>
      <c r="W4290" s="94" t="str">
        <f t="shared" si="675"/>
        <v/>
      </c>
      <c r="X4290" s="94" t="str">
        <f t="shared" si="678"/>
        <v/>
      </c>
      <c r="Y4290" s="5"/>
      <c r="BK4290" s="8"/>
      <c r="BL4290" s="5"/>
      <c r="BM4290" s="5"/>
      <c r="BN4290" s="5"/>
      <c r="BO4290" s="5"/>
      <c r="BP4290" s="1"/>
      <c r="BQ4290" s="1"/>
      <c r="BR4290" s="1"/>
      <c r="BS4290" s="1"/>
      <c r="BT4290" s="1"/>
      <c r="BU4290" s="4"/>
      <c r="BV4290" s="1"/>
      <c r="BW4290" s="3"/>
      <c r="BX4290" s="4"/>
      <c r="BY4290" s="5"/>
      <c r="BZ4290" s="5"/>
      <c r="CA4290" s="5"/>
      <c r="CB4290" s="5"/>
      <c r="CC4290" s="5"/>
      <c r="CD4290" s="43"/>
    </row>
    <row r="4291" spans="1:82" x14ac:dyDescent="0.25">
      <c r="A4291" s="8"/>
      <c r="B4291" s="5"/>
      <c r="C4291" s="5"/>
      <c r="D4291" s="5"/>
      <c r="E4291" s="5"/>
      <c r="F4291" s="94" t="str">
        <f t="shared" si="669"/>
        <v/>
      </c>
      <c r="G4291" s="94" t="str">
        <f t="shared" si="670"/>
        <v/>
      </c>
      <c r="H4291" s="127" t="str">
        <f>IF(A4291&lt;&gt;"",IF(MID(C4291,1,1)="c",$AS$26,IF(MID(C4291,1,1)="r",$AS$41,IF(MID(C4291,1,1)="p",#REF!,#REF!))),"")</f>
        <v/>
      </c>
      <c r="I4291" s="92" t="str">
        <f t="shared" si="671"/>
        <v/>
      </c>
      <c r="J4291" s="92" t="str">
        <f t="shared" si="672"/>
        <v/>
      </c>
      <c r="K4291" s="92" t="str">
        <f t="shared" si="673"/>
        <v/>
      </c>
      <c r="L4291" s="92" t="str">
        <f t="shared" si="674"/>
        <v/>
      </c>
      <c r="M4291" s="95" t="str">
        <f>IF(A4291&lt;&gt;"",IF(MID(C4291,1,1)="c",SigmaEpsConcrete(I4291,$AN$30:$AN$33,$AR$30:$AR$33,$AS$26,$AS$27,$AS$28,$AQ$20,$AU$19),""),"")</f>
        <v/>
      </c>
      <c r="N4291" s="95" t="str">
        <f>IF(A4291&lt;&gt;"",IF(MID(C4291,1,1)="r",SigmaEpsReinf(J4291,$AS$42:$AS$43,$AS$41,$AS$39,$AS$40,$AQ$38),""),"")</f>
        <v/>
      </c>
      <c r="Q4291" s="92" t="str">
        <f t="shared" si="676"/>
        <v/>
      </c>
      <c r="R4291" s="92" t="str">
        <f t="shared" si="677"/>
        <v/>
      </c>
      <c r="U4291" s="5"/>
      <c r="V4291" s="5"/>
      <c r="W4291" s="94" t="str">
        <f t="shared" si="675"/>
        <v/>
      </c>
      <c r="X4291" s="94" t="str">
        <f t="shared" si="678"/>
        <v/>
      </c>
      <c r="Y4291" s="5"/>
      <c r="BK4291" s="8"/>
      <c r="BL4291" s="5"/>
      <c r="BM4291" s="5"/>
      <c r="BN4291" s="5"/>
      <c r="BO4291" s="5"/>
      <c r="BP4291" s="1"/>
      <c r="BQ4291" s="1"/>
      <c r="BR4291" s="1"/>
      <c r="BS4291" s="1"/>
      <c r="BT4291" s="1"/>
      <c r="BU4291" s="4"/>
      <c r="BV4291" s="1"/>
      <c r="BW4291" s="3"/>
      <c r="BX4291" s="4"/>
      <c r="BY4291" s="5"/>
      <c r="BZ4291" s="5"/>
      <c r="CA4291" s="5"/>
      <c r="CB4291" s="5"/>
      <c r="CC4291" s="5"/>
      <c r="CD4291" s="43"/>
    </row>
    <row r="4292" spans="1:82" x14ac:dyDescent="0.25">
      <c r="A4292" s="8"/>
      <c r="B4292" s="5"/>
      <c r="C4292" s="5"/>
      <c r="D4292" s="5"/>
      <c r="E4292" s="5"/>
      <c r="F4292" s="94" t="str">
        <f t="shared" si="669"/>
        <v/>
      </c>
      <c r="G4292" s="94" t="str">
        <f t="shared" si="670"/>
        <v/>
      </c>
      <c r="H4292" s="127" t="str">
        <f>IF(A4292&lt;&gt;"",IF(MID(C4292,1,1)="c",$AS$26,IF(MID(C4292,1,1)="r",$AS$41,IF(MID(C4292,1,1)="p",#REF!,#REF!))),"")</f>
        <v/>
      </c>
      <c r="I4292" s="92" t="str">
        <f t="shared" si="671"/>
        <v/>
      </c>
      <c r="J4292" s="92" t="str">
        <f t="shared" si="672"/>
        <v/>
      </c>
      <c r="K4292" s="92" t="str">
        <f t="shared" si="673"/>
        <v/>
      </c>
      <c r="L4292" s="92" t="str">
        <f t="shared" si="674"/>
        <v/>
      </c>
      <c r="M4292" s="95" t="str">
        <f>IF(A4292&lt;&gt;"",IF(MID(C4292,1,1)="c",SigmaEpsConcrete(I4292,$AN$30:$AN$33,$AR$30:$AR$33,$AS$26,$AS$27,$AS$28,$AQ$20,$AU$19),""),"")</f>
        <v/>
      </c>
      <c r="N4292" s="95" t="str">
        <f>IF(A4292&lt;&gt;"",IF(MID(C4292,1,1)="r",SigmaEpsReinf(J4292,$AS$42:$AS$43,$AS$41,$AS$39,$AS$40,$AQ$38),""),"")</f>
        <v/>
      </c>
      <c r="Q4292" s="92" t="str">
        <f t="shared" si="676"/>
        <v/>
      </c>
      <c r="R4292" s="92" t="str">
        <f t="shared" si="677"/>
        <v/>
      </c>
      <c r="U4292" s="5"/>
      <c r="V4292" s="5"/>
      <c r="W4292" s="94" t="str">
        <f t="shared" si="675"/>
        <v/>
      </c>
      <c r="X4292" s="94" t="str">
        <f t="shared" si="678"/>
        <v/>
      </c>
      <c r="Y4292" s="5"/>
      <c r="BK4292" s="8"/>
      <c r="BL4292" s="5"/>
      <c r="BM4292" s="5"/>
      <c r="BN4292" s="5"/>
      <c r="BO4292" s="5"/>
      <c r="BP4292" s="1"/>
      <c r="BQ4292" s="1"/>
      <c r="BR4292" s="1"/>
      <c r="BS4292" s="1"/>
      <c r="BT4292" s="1"/>
      <c r="BU4292" s="4"/>
      <c r="BV4292" s="1"/>
      <c r="BW4292" s="3"/>
      <c r="BX4292" s="4"/>
      <c r="BY4292" s="5"/>
      <c r="BZ4292" s="5"/>
      <c r="CA4292" s="5"/>
      <c r="CB4292" s="5"/>
      <c r="CC4292" s="5"/>
      <c r="CD4292" s="43"/>
    </row>
    <row r="4293" spans="1:82" x14ac:dyDescent="0.25">
      <c r="A4293" s="8"/>
      <c r="B4293" s="5"/>
      <c r="C4293" s="5"/>
      <c r="D4293" s="5"/>
      <c r="E4293" s="5"/>
      <c r="F4293" s="94" t="str">
        <f t="shared" si="669"/>
        <v/>
      </c>
      <c r="G4293" s="94" t="str">
        <f t="shared" si="670"/>
        <v/>
      </c>
      <c r="H4293" s="127" t="str">
        <f>IF(A4293&lt;&gt;"",IF(MID(C4293,1,1)="c",$AS$26,IF(MID(C4293,1,1)="r",$AS$41,IF(MID(C4293,1,1)="p",#REF!,#REF!))),"")</f>
        <v/>
      </c>
      <c r="I4293" s="92" t="str">
        <f t="shared" si="671"/>
        <v/>
      </c>
      <c r="J4293" s="92" t="str">
        <f t="shared" si="672"/>
        <v/>
      </c>
      <c r="K4293" s="92" t="str">
        <f t="shared" si="673"/>
        <v/>
      </c>
      <c r="L4293" s="92" t="str">
        <f t="shared" si="674"/>
        <v/>
      </c>
      <c r="M4293" s="95" t="str">
        <f>IF(A4293&lt;&gt;"",IF(MID(C4293,1,1)="c",SigmaEpsConcrete(I4293,$AN$30:$AN$33,$AR$30:$AR$33,$AS$26,$AS$27,$AS$28,$AQ$20,$AU$19),""),"")</f>
        <v/>
      </c>
      <c r="N4293" s="95" t="str">
        <f>IF(A4293&lt;&gt;"",IF(MID(C4293,1,1)="r",SigmaEpsReinf(J4293,$AS$42:$AS$43,$AS$41,$AS$39,$AS$40,$AQ$38),""),"")</f>
        <v/>
      </c>
      <c r="Q4293" s="92" t="str">
        <f t="shared" si="676"/>
        <v/>
      </c>
      <c r="R4293" s="92" t="str">
        <f t="shared" si="677"/>
        <v/>
      </c>
      <c r="U4293" s="5"/>
      <c r="V4293" s="5"/>
      <c r="W4293" s="94" t="str">
        <f t="shared" si="675"/>
        <v/>
      </c>
      <c r="X4293" s="94" t="str">
        <f t="shared" si="678"/>
        <v/>
      </c>
      <c r="Y4293" s="5"/>
      <c r="BK4293" s="8"/>
      <c r="BL4293" s="5"/>
      <c r="BM4293" s="5"/>
      <c r="BN4293" s="5"/>
      <c r="BO4293" s="5"/>
      <c r="BP4293" s="1"/>
      <c r="BQ4293" s="1"/>
      <c r="BR4293" s="1"/>
      <c r="BS4293" s="1"/>
      <c r="BT4293" s="1"/>
      <c r="BU4293" s="4"/>
      <c r="BV4293" s="1"/>
      <c r="BW4293" s="3"/>
      <c r="BX4293" s="4"/>
      <c r="BY4293" s="5"/>
      <c r="BZ4293" s="5"/>
      <c r="CA4293" s="5"/>
      <c r="CB4293" s="5"/>
      <c r="CC4293" s="5"/>
      <c r="CD4293" s="43"/>
    </row>
    <row r="4294" spans="1:82" x14ac:dyDescent="0.25">
      <c r="A4294" s="8"/>
      <c r="B4294" s="5"/>
      <c r="C4294" s="5"/>
      <c r="D4294" s="5"/>
      <c r="E4294" s="5"/>
      <c r="F4294" s="94" t="str">
        <f t="shared" si="669"/>
        <v/>
      </c>
      <c r="G4294" s="94" t="str">
        <f t="shared" si="670"/>
        <v/>
      </c>
      <c r="H4294" s="127" t="str">
        <f>IF(A4294&lt;&gt;"",IF(MID(C4294,1,1)="c",$AS$26,IF(MID(C4294,1,1)="r",$AS$41,IF(MID(C4294,1,1)="p",#REF!,#REF!))),"")</f>
        <v/>
      </c>
      <c r="I4294" s="92" t="str">
        <f t="shared" si="671"/>
        <v/>
      </c>
      <c r="J4294" s="92" t="str">
        <f t="shared" si="672"/>
        <v/>
      </c>
      <c r="K4294" s="92" t="str">
        <f t="shared" si="673"/>
        <v/>
      </c>
      <c r="L4294" s="92" t="str">
        <f t="shared" si="674"/>
        <v/>
      </c>
      <c r="M4294" s="95" t="str">
        <f>IF(A4294&lt;&gt;"",IF(MID(C4294,1,1)="c",SigmaEpsConcrete(I4294,$AN$30:$AN$33,$AR$30:$AR$33,$AS$26,$AS$27,$AS$28,$AQ$20,$AU$19),""),"")</f>
        <v/>
      </c>
      <c r="N4294" s="95" t="str">
        <f>IF(A4294&lt;&gt;"",IF(MID(C4294,1,1)="r",SigmaEpsReinf(J4294,$AS$42:$AS$43,$AS$41,$AS$39,$AS$40,$AQ$38),""),"")</f>
        <v/>
      </c>
      <c r="Q4294" s="92" t="str">
        <f t="shared" si="676"/>
        <v/>
      </c>
      <c r="R4294" s="92" t="str">
        <f t="shared" si="677"/>
        <v/>
      </c>
      <c r="U4294" s="5"/>
      <c r="V4294" s="5"/>
      <c r="W4294" s="94" t="str">
        <f t="shared" si="675"/>
        <v/>
      </c>
      <c r="X4294" s="94" t="str">
        <f t="shared" si="678"/>
        <v/>
      </c>
      <c r="Y4294" s="5"/>
      <c r="BK4294" s="8"/>
      <c r="BL4294" s="5"/>
      <c r="BM4294" s="5"/>
      <c r="BN4294" s="5"/>
      <c r="BO4294" s="5"/>
      <c r="BP4294" s="1"/>
      <c r="BQ4294" s="1"/>
      <c r="BR4294" s="1"/>
      <c r="BS4294" s="1"/>
      <c r="BT4294" s="1"/>
      <c r="BU4294" s="4"/>
      <c r="BV4294" s="1"/>
      <c r="BW4294" s="3"/>
      <c r="BX4294" s="4"/>
      <c r="BY4294" s="5"/>
      <c r="BZ4294" s="5"/>
      <c r="CA4294" s="5"/>
      <c r="CB4294" s="5"/>
      <c r="CC4294" s="5"/>
      <c r="CD4294" s="43"/>
    </row>
    <row r="4295" spans="1:82" x14ac:dyDescent="0.25">
      <c r="A4295" s="8"/>
      <c r="B4295" s="5"/>
      <c r="C4295" s="5"/>
      <c r="D4295" s="5"/>
      <c r="E4295" s="5"/>
      <c r="F4295" s="94" t="str">
        <f t="shared" si="669"/>
        <v/>
      </c>
      <c r="G4295" s="94" t="str">
        <f t="shared" si="670"/>
        <v/>
      </c>
      <c r="H4295" s="127" t="str">
        <f>IF(A4295&lt;&gt;"",IF(MID(C4295,1,1)="c",$AS$26,IF(MID(C4295,1,1)="r",$AS$41,IF(MID(C4295,1,1)="p",#REF!,#REF!))),"")</f>
        <v/>
      </c>
      <c r="I4295" s="92" t="str">
        <f t="shared" si="671"/>
        <v/>
      </c>
      <c r="J4295" s="92" t="str">
        <f t="shared" si="672"/>
        <v/>
      </c>
      <c r="K4295" s="92" t="str">
        <f t="shared" si="673"/>
        <v/>
      </c>
      <c r="L4295" s="92" t="str">
        <f t="shared" si="674"/>
        <v/>
      </c>
      <c r="M4295" s="95" t="str">
        <f>IF(A4295&lt;&gt;"",IF(MID(C4295,1,1)="c",SigmaEpsConcrete(I4295,$AN$30:$AN$33,$AR$30:$AR$33,$AS$26,$AS$27,$AS$28,$AQ$20,$AU$19),""),"")</f>
        <v/>
      </c>
      <c r="N4295" s="95" t="str">
        <f>IF(A4295&lt;&gt;"",IF(MID(C4295,1,1)="r",SigmaEpsReinf(J4295,$AS$42:$AS$43,$AS$41,$AS$39,$AS$40,$AQ$38),""),"")</f>
        <v/>
      </c>
      <c r="Q4295" s="92" t="str">
        <f t="shared" si="676"/>
        <v/>
      </c>
      <c r="R4295" s="92" t="str">
        <f t="shared" si="677"/>
        <v/>
      </c>
      <c r="U4295" s="5"/>
      <c r="V4295" s="5"/>
      <c r="W4295" s="94" t="str">
        <f t="shared" si="675"/>
        <v/>
      </c>
      <c r="X4295" s="94" t="str">
        <f t="shared" si="678"/>
        <v/>
      </c>
      <c r="Y4295" s="5"/>
      <c r="BK4295" s="8"/>
      <c r="BL4295" s="5"/>
      <c r="BM4295" s="5"/>
      <c r="BN4295" s="5"/>
      <c r="BO4295" s="5"/>
      <c r="BP4295" s="1"/>
      <c r="BQ4295" s="1"/>
      <c r="BR4295" s="1"/>
      <c r="BS4295" s="1"/>
      <c r="BT4295" s="1"/>
      <c r="BU4295" s="4"/>
      <c r="BV4295" s="1"/>
      <c r="BW4295" s="3"/>
      <c r="BX4295" s="4"/>
      <c r="BY4295" s="5"/>
      <c r="BZ4295" s="5"/>
      <c r="CA4295" s="5"/>
      <c r="CB4295" s="5"/>
      <c r="CC4295" s="5"/>
      <c r="CD4295" s="43"/>
    </row>
    <row r="4296" spans="1:82" x14ac:dyDescent="0.25">
      <c r="A4296" s="8"/>
      <c r="B4296" s="5"/>
      <c r="C4296" s="5"/>
      <c r="D4296" s="5"/>
      <c r="E4296" s="5"/>
      <c r="F4296" s="94" t="str">
        <f t="shared" si="669"/>
        <v/>
      </c>
      <c r="G4296" s="94" t="str">
        <f t="shared" si="670"/>
        <v/>
      </c>
      <c r="H4296" s="127" t="str">
        <f>IF(A4296&lt;&gt;"",IF(MID(C4296,1,1)="c",$AS$26,IF(MID(C4296,1,1)="r",$AS$41,IF(MID(C4296,1,1)="p",#REF!,#REF!))),"")</f>
        <v/>
      </c>
      <c r="I4296" s="92" t="str">
        <f t="shared" si="671"/>
        <v/>
      </c>
      <c r="J4296" s="92" t="str">
        <f t="shared" si="672"/>
        <v/>
      </c>
      <c r="K4296" s="92" t="str">
        <f t="shared" si="673"/>
        <v/>
      </c>
      <c r="L4296" s="92" t="str">
        <f t="shared" si="674"/>
        <v/>
      </c>
      <c r="M4296" s="95" t="str">
        <f>IF(A4296&lt;&gt;"",IF(MID(C4296,1,1)="c",SigmaEpsConcrete(I4296,$AN$30:$AN$33,$AR$30:$AR$33,$AS$26,$AS$27,$AS$28,$AQ$20,$AU$19),""),"")</f>
        <v/>
      </c>
      <c r="N4296" s="95" t="str">
        <f>IF(A4296&lt;&gt;"",IF(MID(C4296,1,1)="r",SigmaEpsReinf(J4296,$AS$42:$AS$43,$AS$41,$AS$39,$AS$40,$AQ$38),""),"")</f>
        <v/>
      </c>
      <c r="Q4296" s="92" t="str">
        <f t="shared" si="676"/>
        <v/>
      </c>
      <c r="R4296" s="92" t="str">
        <f t="shared" si="677"/>
        <v/>
      </c>
      <c r="U4296" s="5"/>
      <c r="V4296" s="5"/>
      <c r="W4296" s="94" t="str">
        <f t="shared" si="675"/>
        <v/>
      </c>
      <c r="X4296" s="94" t="str">
        <f t="shared" si="678"/>
        <v/>
      </c>
      <c r="Y4296" s="5"/>
      <c r="BK4296" s="8"/>
      <c r="BL4296" s="5"/>
      <c r="BM4296" s="5"/>
      <c r="BN4296" s="5"/>
      <c r="BO4296" s="5"/>
      <c r="BP4296" s="1"/>
      <c r="BQ4296" s="1"/>
      <c r="BR4296" s="1"/>
      <c r="BS4296" s="1"/>
      <c r="BT4296" s="1"/>
      <c r="BU4296" s="4"/>
      <c r="BV4296" s="1"/>
      <c r="BW4296" s="3"/>
      <c r="BX4296" s="4"/>
      <c r="BY4296" s="5"/>
      <c r="BZ4296" s="5"/>
      <c r="CA4296" s="5"/>
      <c r="CB4296" s="5"/>
      <c r="CC4296" s="5"/>
      <c r="CD4296" s="43"/>
    </row>
    <row r="4297" spans="1:82" x14ac:dyDescent="0.25">
      <c r="A4297" s="8"/>
      <c r="B4297" s="5"/>
      <c r="C4297" s="5"/>
      <c r="D4297" s="5"/>
      <c r="E4297" s="5"/>
      <c r="F4297" s="94" t="str">
        <f t="shared" si="669"/>
        <v/>
      </c>
      <c r="G4297" s="94" t="str">
        <f t="shared" si="670"/>
        <v/>
      </c>
      <c r="H4297" s="127" t="str">
        <f>IF(A4297&lt;&gt;"",IF(MID(C4297,1,1)="c",$AS$26,IF(MID(C4297,1,1)="r",$AS$41,IF(MID(C4297,1,1)="p",#REF!,#REF!))),"")</f>
        <v/>
      </c>
      <c r="I4297" s="92" t="str">
        <f t="shared" si="671"/>
        <v/>
      </c>
      <c r="J4297" s="92" t="str">
        <f t="shared" si="672"/>
        <v/>
      </c>
      <c r="K4297" s="92" t="str">
        <f t="shared" si="673"/>
        <v/>
      </c>
      <c r="L4297" s="92" t="str">
        <f t="shared" si="674"/>
        <v/>
      </c>
      <c r="M4297" s="95" t="str">
        <f>IF(A4297&lt;&gt;"",IF(MID(C4297,1,1)="c",SigmaEpsConcrete(I4297,$AN$30:$AN$33,$AR$30:$AR$33,$AS$26,$AS$27,$AS$28,$AQ$20,$AU$19),""),"")</f>
        <v/>
      </c>
      <c r="N4297" s="95" t="str">
        <f>IF(A4297&lt;&gt;"",IF(MID(C4297,1,1)="r",SigmaEpsReinf(J4297,$AS$42:$AS$43,$AS$41,$AS$39,$AS$40,$AQ$38),""),"")</f>
        <v/>
      </c>
      <c r="Q4297" s="92" t="str">
        <f t="shared" si="676"/>
        <v/>
      </c>
      <c r="R4297" s="92" t="str">
        <f t="shared" si="677"/>
        <v/>
      </c>
      <c r="U4297" s="5"/>
      <c r="V4297" s="5"/>
      <c r="W4297" s="94" t="str">
        <f t="shared" si="675"/>
        <v/>
      </c>
      <c r="X4297" s="94" t="str">
        <f t="shared" si="678"/>
        <v/>
      </c>
      <c r="Y4297" s="5"/>
      <c r="BK4297" s="8"/>
      <c r="BL4297" s="5"/>
      <c r="BM4297" s="5"/>
      <c r="BN4297" s="5"/>
      <c r="BO4297" s="5"/>
      <c r="BP4297" s="1"/>
      <c r="BQ4297" s="1"/>
      <c r="BR4297" s="1"/>
      <c r="BS4297" s="1"/>
      <c r="BT4297" s="1"/>
      <c r="BU4297" s="4"/>
      <c r="BV4297" s="1"/>
      <c r="BW4297" s="3"/>
      <c r="BX4297" s="4"/>
      <c r="BY4297" s="5"/>
      <c r="BZ4297" s="5"/>
      <c r="CA4297" s="5"/>
      <c r="CB4297" s="5"/>
      <c r="CC4297" s="5"/>
      <c r="CD4297" s="43"/>
    </row>
    <row r="4298" spans="1:82" x14ac:dyDescent="0.25">
      <c r="A4298" s="8"/>
      <c r="B4298" s="5"/>
      <c r="C4298" s="5"/>
      <c r="D4298" s="5"/>
      <c r="E4298" s="5"/>
      <c r="F4298" s="94" t="str">
        <f t="shared" ref="F4298:F4361" si="679">IF(A4298&lt;&gt;"",(D4298-$AU$86)/10,"")</f>
        <v/>
      </c>
      <c r="G4298" s="94" t="str">
        <f t="shared" ref="G4298:G4361" si="680">IF(A4298&lt;&gt;"",(E4298-$AU$87)/10,"")</f>
        <v/>
      </c>
      <c r="H4298" s="127" t="str">
        <f>IF(A4298&lt;&gt;"",IF(MID(C4298,1,1)="c",$AS$26,IF(MID(C4298,1,1)="r",$AS$41,IF(MID(C4298,1,1)="p",#REF!,#REF!))),"")</f>
        <v/>
      </c>
      <c r="I4298" s="92" t="str">
        <f t="shared" ref="I4298:I4361" si="681">IF($A4298&lt;&gt;"",IF(MID($C4298,1,1)="c",$Y$3+$Y$4*$F4298+$Y$5*$G4298+$BR$43,""),"")</f>
        <v/>
      </c>
      <c r="J4298" s="92" t="str">
        <f t="shared" ref="J4298:J4361" si="682">IF($A4298&lt;&gt;"",IF(MID($C4298,1,1)="r",$Y$3+$Y$4*$F4298+$Y$5*$G4298+$BR$43,""),"")</f>
        <v/>
      </c>
      <c r="K4298" s="92" t="str">
        <f t="shared" ref="K4298:K4361" si="683">IF($A4298&lt;&gt;"",IF(MID($C4298,1,1)="u",$Y$3+$Y$4*$F4298+$Y$5*$G4298+$BR$43,""),"")</f>
        <v/>
      </c>
      <c r="L4298" s="92" t="str">
        <f t="shared" ref="L4298:L4361" si="684">IF($A4298&lt;&gt;"",IF(MID($C4298,1,1)="p",$Y$3+$Y$4*$F4298+$Y$5*$G4298+$BR$43,""),"")</f>
        <v/>
      </c>
      <c r="M4298" s="95" t="str">
        <f>IF(A4298&lt;&gt;"",IF(MID(C4298,1,1)="c",SigmaEpsConcrete(I4298,$AN$30:$AN$33,$AR$30:$AR$33,$AS$26,$AS$27,$AS$28,$AQ$20,$AU$19),""),"")</f>
        <v/>
      </c>
      <c r="N4298" s="95" t="str">
        <f>IF(A4298&lt;&gt;"",IF(MID(C4298,1,1)="r",SigmaEpsReinf(J4298,$AS$42:$AS$43,$AS$41,$AS$39,$AS$40,$AQ$38),""),"")</f>
        <v/>
      </c>
      <c r="Q4298" s="92" t="str">
        <f t="shared" si="676"/>
        <v/>
      </c>
      <c r="R4298" s="92" t="str">
        <f t="shared" si="677"/>
        <v/>
      </c>
      <c r="U4298" s="5"/>
      <c r="V4298" s="5"/>
      <c r="W4298" s="94" t="str">
        <f t="shared" ref="W4298:W4361" si="685">IF(A4298&lt;&gt;"",F4298-$AU$105,"")</f>
        <v/>
      </c>
      <c r="X4298" s="94" t="str">
        <f t="shared" si="678"/>
        <v/>
      </c>
      <c r="Y4298" s="5"/>
      <c r="BK4298" s="8"/>
      <c r="BL4298" s="5"/>
      <c r="BM4298" s="5"/>
      <c r="BN4298" s="5"/>
      <c r="BO4298" s="5"/>
      <c r="BP4298" s="1"/>
      <c r="BQ4298" s="1"/>
      <c r="BR4298" s="1"/>
      <c r="BS4298" s="1"/>
      <c r="BT4298" s="1"/>
      <c r="BU4298" s="4"/>
      <c r="BV4298" s="1"/>
      <c r="BW4298" s="3"/>
      <c r="BX4298" s="4"/>
      <c r="BY4298" s="5"/>
      <c r="BZ4298" s="5"/>
      <c r="CA4298" s="5"/>
      <c r="CB4298" s="5"/>
      <c r="CC4298" s="5"/>
      <c r="CD4298" s="43"/>
    </row>
    <row r="4299" spans="1:82" x14ac:dyDescent="0.25">
      <c r="A4299" s="8"/>
      <c r="B4299" s="5"/>
      <c r="C4299" s="5"/>
      <c r="D4299" s="5"/>
      <c r="E4299" s="5"/>
      <c r="F4299" s="94" t="str">
        <f t="shared" si="679"/>
        <v/>
      </c>
      <c r="G4299" s="94" t="str">
        <f t="shared" si="680"/>
        <v/>
      </c>
      <c r="H4299" s="127" t="str">
        <f>IF(A4299&lt;&gt;"",IF(MID(C4299,1,1)="c",$AS$26,IF(MID(C4299,1,1)="r",$AS$41,IF(MID(C4299,1,1)="p",#REF!,#REF!))),"")</f>
        <v/>
      </c>
      <c r="I4299" s="92" t="str">
        <f t="shared" si="681"/>
        <v/>
      </c>
      <c r="J4299" s="92" t="str">
        <f t="shared" si="682"/>
        <v/>
      </c>
      <c r="K4299" s="92" t="str">
        <f t="shared" si="683"/>
        <v/>
      </c>
      <c r="L4299" s="92" t="str">
        <f t="shared" si="684"/>
        <v/>
      </c>
      <c r="M4299" s="95" t="str">
        <f>IF(A4299&lt;&gt;"",IF(MID(C4299,1,1)="c",SigmaEpsConcrete(I4299,$AN$30:$AN$33,$AR$30:$AR$33,$AS$26,$AS$27,$AS$28,$AQ$20,$AU$19),""),"")</f>
        <v/>
      </c>
      <c r="N4299" s="95" t="str">
        <f>IF(A4299&lt;&gt;"",IF(MID(C4299,1,1)="r",SigmaEpsReinf(J4299,$AS$42:$AS$43,$AS$41,$AS$39,$AS$40,$AQ$38),""),"")</f>
        <v/>
      </c>
      <c r="Q4299" s="92" t="str">
        <f t="shared" ref="Q4299:Q4362" si="686">IF(A4299&lt;&gt;"",IF(MID(C4299,1,1)="c",IF(ISERROR(M4299/I4299),"",M4299/I4299),""),"")</f>
        <v/>
      </c>
      <c r="R4299" s="92" t="str">
        <f t="shared" ref="R4299:R4362" si="687">IF(A4299&lt;&gt;"",IF(MID(C4299,1,1)="r",IF(ISERROR(N4299/J4299),"",N4299/J4299),""),"")</f>
        <v/>
      </c>
      <c r="U4299" s="5"/>
      <c r="V4299" s="5"/>
      <c r="W4299" s="94" t="str">
        <f t="shared" si="685"/>
        <v/>
      </c>
      <c r="X4299" s="94" t="str">
        <f t="shared" ref="X4299:X4362" si="688">IF(B4299&lt;&gt;"",G4299-$AU$106,"")</f>
        <v/>
      </c>
      <c r="Y4299" s="5"/>
      <c r="BK4299" s="8"/>
      <c r="BL4299" s="5"/>
      <c r="BM4299" s="5"/>
      <c r="BN4299" s="5"/>
      <c r="BO4299" s="5"/>
      <c r="BP4299" s="1"/>
      <c r="BQ4299" s="1"/>
      <c r="BR4299" s="1"/>
      <c r="BS4299" s="1"/>
      <c r="BT4299" s="1"/>
      <c r="BU4299" s="4"/>
      <c r="BV4299" s="1"/>
      <c r="BW4299" s="3"/>
      <c r="BX4299" s="4"/>
      <c r="BY4299" s="5"/>
      <c r="BZ4299" s="5"/>
      <c r="CA4299" s="5"/>
      <c r="CB4299" s="5"/>
      <c r="CC4299" s="5"/>
      <c r="CD4299" s="43"/>
    </row>
    <row r="4300" spans="1:82" x14ac:dyDescent="0.25">
      <c r="A4300" s="8"/>
      <c r="B4300" s="5"/>
      <c r="C4300" s="5"/>
      <c r="D4300" s="5"/>
      <c r="E4300" s="5"/>
      <c r="F4300" s="94" t="str">
        <f t="shared" si="679"/>
        <v/>
      </c>
      <c r="G4300" s="94" t="str">
        <f t="shared" si="680"/>
        <v/>
      </c>
      <c r="H4300" s="127" t="str">
        <f>IF(A4300&lt;&gt;"",IF(MID(C4300,1,1)="c",$AS$26,IF(MID(C4300,1,1)="r",$AS$41,IF(MID(C4300,1,1)="p",#REF!,#REF!))),"")</f>
        <v/>
      </c>
      <c r="I4300" s="92" t="str">
        <f t="shared" si="681"/>
        <v/>
      </c>
      <c r="J4300" s="92" t="str">
        <f t="shared" si="682"/>
        <v/>
      </c>
      <c r="K4300" s="92" t="str">
        <f t="shared" si="683"/>
        <v/>
      </c>
      <c r="L4300" s="92" t="str">
        <f t="shared" si="684"/>
        <v/>
      </c>
      <c r="M4300" s="95" t="str">
        <f>IF(A4300&lt;&gt;"",IF(MID(C4300,1,1)="c",SigmaEpsConcrete(I4300,$AN$30:$AN$33,$AR$30:$AR$33,$AS$26,$AS$27,$AS$28,$AQ$20,$AU$19),""),"")</f>
        <v/>
      </c>
      <c r="N4300" s="95" t="str">
        <f>IF(A4300&lt;&gt;"",IF(MID(C4300,1,1)="r",SigmaEpsReinf(J4300,$AS$42:$AS$43,$AS$41,$AS$39,$AS$40,$AQ$38),""),"")</f>
        <v/>
      </c>
      <c r="Q4300" s="92" t="str">
        <f t="shared" si="686"/>
        <v/>
      </c>
      <c r="R4300" s="92" t="str">
        <f t="shared" si="687"/>
        <v/>
      </c>
      <c r="U4300" s="5"/>
      <c r="V4300" s="5"/>
      <c r="W4300" s="94" t="str">
        <f t="shared" si="685"/>
        <v/>
      </c>
      <c r="X4300" s="94" t="str">
        <f t="shared" si="688"/>
        <v/>
      </c>
      <c r="Y4300" s="5"/>
      <c r="BK4300" s="8"/>
      <c r="BL4300" s="5"/>
      <c r="BM4300" s="5"/>
      <c r="BN4300" s="5"/>
      <c r="BO4300" s="5"/>
      <c r="BP4300" s="1"/>
      <c r="BQ4300" s="1"/>
      <c r="BR4300" s="1"/>
      <c r="BS4300" s="1"/>
      <c r="BT4300" s="1"/>
      <c r="BU4300" s="4"/>
      <c r="BV4300" s="1"/>
      <c r="BW4300" s="3"/>
      <c r="BX4300" s="4"/>
      <c r="BY4300" s="5"/>
      <c r="BZ4300" s="5"/>
      <c r="CA4300" s="5"/>
      <c r="CB4300" s="5"/>
      <c r="CC4300" s="5"/>
      <c r="CD4300" s="43"/>
    </row>
    <row r="4301" spans="1:82" x14ac:dyDescent="0.25">
      <c r="A4301" s="8"/>
      <c r="B4301" s="5"/>
      <c r="C4301" s="5"/>
      <c r="D4301" s="5"/>
      <c r="E4301" s="5"/>
      <c r="F4301" s="94" t="str">
        <f t="shared" si="679"/>
        <v/>
      </c>
      <c r="G4301" s="94" t="str">
        <f t="shared" si="680"/>
        <v/>
      </c>
      <c r="H4301" s="127" t="str">
        <f>IF(A4301&lt;&gt;"",IF(MID(C4301,1,1)="c",$AS$26,IF(MID(C4301,1,1)="r",$AS$41,IF(MID(C4301,1,1)="p",#REF!,#REF!))),"")</f>
        <v/>
      </c>
      <c r="I4301" s="92" t="str">
        <f t="shared" si="681"/>
        <v/>
      </c>
      <c r="J4301" s="92" t="str">
        <f t="shared" si="682"/>
        <v/>
      </c>
      <c r="K4301" s="92" t="str">
        <f t="shared" si="683"/>
        <v/>
      </c>
      <c r="L4301" s="92" t="str">
        <f t="shared" si="684"/>
        <v/>
      </c>
      <c r="M4301" s="95" t="str">
        <f>IF(A4301&lt;&gt;"",IF(MID(C4301,1,1)="c",SigmaEpsConcrete(I4301,$AN$30:$AN$33,$AR$30:$AR$33,$AS$26,$AS$27,$AS$28,$AQ$20,$AU$19),""),"")</f>
        <v/>
      </c>
      <c r="N4301" s="95" t="str">
        <f>IF(A4301&lt;&gt;"",IF(MID(C4301,1,1)="r",SigmaEpsReinf(J4301,$AS$42:$AS$43,$AS$41,$AS$39,$AS$40,$AQ$38),""),"")</f>
        <v/>
      </c>
      <c r="Q4301" s="92" t="str">
        <f t="shared" si="686"/>
        <v/>
      </c>
      <c r="R4301" s="92" t="str">
        <f t="shared" si="687"/>
        <v/>
      </c>
      <c r="U4301" s="5"/>
      <c r="V4301" s="5"/>
      <c r="W4301" s="94" t="str">
        <f t="shared" si="685"/>
        <v/>
      </c>
      <c r="X4301" s="94" t="str">
        <f t="shared" si="688"/>
        <v/>
      </c>
      <c r="Y4301" s="5"/>
      <c r="BK4301" s="8"/>
      <c r="BL4301" s="5"/>
      <c r="BM4301" s="5"/>
      <c r="BN4301" s="5"/>
      <c r="BO4301" s="5"/>
      <c r="BP4301" s="1"/>
      <c r="BQ4301" s="1"/>
      <c r="BR4301" s="1"/>
      <c r="BS4301" s="1"/>
      <c r="BT4301" s="1"/>
      <c r="BU4301" s="4"/>
      <c r="BV4301" s="1"/>
      <c r="BW4301" s="3"/>
      <c r="BX4301" s="4"/>
      <c r="BY4301" s="5"/>
      <c r="BZ4301" s="5"/>
      <c r="CA4301" s="5"/>
      <c r="CB4301" s="5"/>
      <c r="CC4301" s="5"/>
      <c r="CD4301" s="43"/>
    </row>
    <row r="4302" spans="1:82" x14ac:dyDescent="0.25">
      <c r="A4302" s="8"/>
      <c r="B4302" s="5"/>
      <c r="C4302" s="5"/>
      <c r="D4302" s="5"/>
      <c r="E4302" s="5"/>
      <c r="F4302" s="94" t="str">
        <f t="shared" si="679"/>
        <v/>
      </c>
      <c r="G4302" s="94" t="str">
        <f t="shared" si="680"/>
        <v/>
      </c>
      <c r="H4302" s="127" t="str">
        <f>IF(A4302&lt;&gt;"",IF(MID(C4302,1,1)="c",$AS$26,IF(MID(C4302,1,1)="r",$AS$41,IF(MID(C4302,1,1)="p",#REF!,#REF!))),"")</f>
        <v/>
      </c>
      <c r="I4302" s="92" t="str">
        <f t="shared" si="681"/>
        <v/>
      </c>
      <c r="J4302" s="92" t="str">
        <f t="shared" si="682"/>
        <v/>
      </c>
      <c r="K4302" s="92" t="str">
        <f t="shared" si="683"/>
        <v/>
      </c>
      <c r="L4302" s="92" t="str">
        <f t="shared" si="684"/>
        <v/>
      </c>
      <c r="M4302" s="95" t="str">
        <f>IF(A4302&lt;&gt;"",IF(MID(C4302,1,1)="c",SigmaEpsConcrete(I4302,$AN$30:$AN$33,$AR$30:$AR$33,$AS$26,$AS$27,$AS$28,$AQ$20,$AU$19),""),"")</f>
        <v/>
      </c>
      <c r="N4302" s="95" t="str">
        <f>IF(A4302&lt;&gt;"",IF(MID(C4302,1,1)="r",SigmaEpsReinf(J4302,$AS$42:$AS$43,$AS$41,$AS$39,$AS$40,$AQ$38),""),"")</f>
        <v/>
      </c>
      <c r="Q4302" s="92" t="str">
        <f t="shared" si="686"/>
        <v/>
      </c>
      <c r="R4302" s="92" t="str">
        <f t="shared" si="687"/>
        <v/>
      </c>
      <c r="U4302" s="5"/>
      <c r="V4302" s="5"/>
      <c r="W4302" s="94" t="str">
        <f t="shared" si="685"/>
        <v/>
      </c>
      <c r="X4302" s="94" t="str">
        <f t="shared" si="688"/>
        <v/>
      </c>
      <c r="Y4302" s="5"/>
      <c r="BK4302" s="8"/>
      <c r="BL4302" s="5"/>
      <c r="BM4302" s="5"/>
      <c r="BN4302" s="5"/>
      <c r="BO4302" s="5"/>
      <c r="BP4302" s="1"/>
      <c r="BQ4302" s="1"/>
      <c r="BR4302" s="1"/>
      <c r="BS4302" s="1"/>
      <c r="BT4302" s="1"/>
      <c r="BU4302" s="4"/>
      <c r="BV4302" s="1"/>
      <c r="BW4302" s="3"/>
      <c r="BX4302" s="4"/>
      <c r="BY4302" s="5"/>
      <c r="BZ4302" s="5"/>
      <c r="CA4302" s="5"/>
      <c r="CB4302" s="5"/>
      <c r="CC4302" s="5"/>
      <c r="CD4302" s="43"/>
    </row>
    <row r="4303" spans="1:82" x14ac:dyDescent="0.25">
      <c r="A4303" s="8"/>
      <c r="B4303" s="5"/>
      <c r="C4303" s="5"/>
      <c r="D4303" s="5"/>
      <c r="E4303" s="5"/>
      <c r="F4303" s="94" t="str">
        <f t="shared" si="679"/>
        <v/>
      </c>
      <c r="G4303" s="94" t="str">
        <f t="shared" si="680"/>
        <v/>
      </c>
      <c r="H4303" s="127" t="str">
        <f>IF(A4303&lt;&gt;"",IF(MID(C4303,1,1)="c",$AS$26,IF(MID(C4303,1,1)="r",$AS$41,IF(MID(C4303,1,1)="p",#REF!,#REF!))),"")</f>
        <v/>
      </c>
      <c r="I4303" s="92" t="str">
        <f t="shared" si="681"/>
        <v/>
      </c>
      <c r="J4303" s="92" t="str">
        <f t="shared" si="682"/>
        <v/>
      </c>
      <c r="K4303" s="92" t="str">
        <f t="shared" si="683"/>
        <v/>
      </c>
      <c r="L4303" s="92" t="str">
        <f t="shared" si="684"/>
        <v/>
      </c>
      <c r="M4303" s="95" t="str">
        <f>IF(A4303&lt;&gt;"",IF(MID(C4303,1,1)="c",SigmaEpsConcrete(I4303,$AN$30:$AN$33,$AR$30:$AR$33,$AS$26,$AS$27,$AS$28,$AQ$20,$AU$19),""),"")</f>
        <v/>
      </c>
      <c r="N4303" s="95" t="str">
        <f>IF(A4303&lt;&gt;"",IF(MID(C4303,1,1)="r",SigmaEpsReinf(J4303,$AS$42:$AS$43,$AS$41,$AS$39,$AS$40,$AQ$38),""),"")</f>
        <v/>
      </c>
      <c r="Q4303" s="92" t="str">
        <f t="shared" si="686"/>
        <v/>
      </c>
      <c r="R4303" s="92" t="str">
        <f t="shared" si="687"/>
        <v/>
      </c>
      <c r="U4303" s="5"/>
      <c r="V4303" s="5"/>
      <c r="W4303" s="94" t="str">
        <f t="shared" si="685"/>
        <v/>
      </c>
      <c r="X4303" s="94" t="str">
        <f t="shared" si="688"/>
        <v/>
      </c>
      <c r="Y4303" s="5"/>
      <c r="BK4303" s="8"/>
      <c r="BL4303" s="5"/>
      <c r="BM4303" s="5"/>
      <c r="BN4303" s="5"/>
      <c r="BO4303" s="5"/>
      <c r="BP4303" s="1"/>
      <c r="BQ4303" s="1"/>
      <c r="BR4303" s="1"/>
      <c r="BS4303" s="1"/>
      <c r="BT4303" s="1"/>
      <c r="BU4303" s="4"/>
      <c r="BV4303" s="1"/>
      <c r="BW4303" s="3"/>
      <c r="BX4303" s="4"/>
      <c r="BY4303" s="5"/>
      <c r="BZ4303" s="5"/>
      <c r="CA4303" s="5"/>
      <c r="CB4303" s="5"/>
      <c r="CC4303" s="5"/>
      <c r="CD4303" s="43"/>
    </row>
    <row r="4304" spans="1:82" x14ac:dyDescent="0.25">
      <c r="A4304" s="8"/>
      <c r="B4304" s="5"/>
      <c r="C4304" s="5"/>
      <c r="D4304" s="5"/>
      <c r="E4304" s="5"/>
      <c r="F4304" s="94" t="str">
        <f t="shared" si="679"/>
        <v/>
      </c>
      <c r="G4304" s="94" t="str">
        <f t="shared" si="680"/>
        <v/>
      </c>
      <c r="H4304" s="127" t="str">
        <f>IF(A4304&lt;&gt;"",IF(MID(C4304,1,1)="c",$AS$26,IF(MID(C4304,1,1)="r",$AS$41,IF(MID(C4304,1,1)="p",#REF!,#REF!))),"")</f>
        <v/>
      </c>
      <c r="I4304" s="92" t="str">
        <f t="shared" si="681"/>
        <v/>
      </c>
      <c r="J4304" s="92" t="str">
        <f t="shared" si="682"/>
        <v/>
      </c>
      <c r="K4304" s="92" t="str">
        <f t="shared" si="683"/>
        <v/>
      </c>
      <c r="L4304" s="92" t="str">
        <f t="shared" si="684"/>
        <v/>
      </c>
      <c r="M4304" s="95" t="str">
        <f>IF(A4304&lt;&gt;"",IF(MID(C4304,1,1)="c",SigmaEpsConcrete(I4304,$AN$30:$AN$33,$AR$30:$AR$33,$AS$26,$AS$27,$AS$28,$AQ$20,$AU$19),""),"")</f>
        <v/>
      </c>
      <c r="N4304" s="95" t="str">
        <f>IF(A4304&lt;&gt;"",IF(MID(C4304,1,1)="r",SigmaEpsReinf(J4304,$AS$42:$AS$43,$AS$41,$AS$39,$AS$40,$AQ$38),""),"")</f>
        <v/>
      </c>
      <c r="Q4304" s="92" t="str">
        <f t="shared" si="686"/>
        <v/>
      </c>
      <c r="R4304" s="92" t="str">
        <f t="shared" si="687"/>
        <v/>
      </c>
      <c r="U4304" s="5"/>
      <c r="V4304" s="5"/>
      <c r="W4304" s="94" t="str">
        <f t="shared" si="685"/>
        <v/>
      </c>
      <c r="X4304" s="94" t="str">
        <f t="shared" si="688"/>
        <v/>
      </c>
      <c r="Y4304" s="5"/>
      <c r="BK4304" s="8"/>
      <c r="BL4304" s="5"/>
      <c r="BM4304" s="5"/>
      <c r="BN4304" s="5"/>
      <c r="BO4304" s="5"/>
      <c r="BP4304" s="1"/>
      <c r="BQ4304" s="1"/>
      <c r="BR4304" s="1"/>
      <c r="BS4304" s="1"/>
      <c r="BT4304" s="1"/>
      <c r="BU4304" s="4"/>
      <c r="BV4304" s="1"/>
      <c r="BW4304" s="3"/>
      <c r="BX4304" s="4"/>
      <c r="BY4304" s="5"/>
      <c r="BZ4304" s="5"/>
      <c r="CA4304" s="5"/>
      <c r="CB4304" s="5"/>
      <c r="CC4304" s="5"/>
      <c r="CD4304" s="43"/>
    </row>
    <row r="4305" spans="1:82" x14ac:dyDescent="0.25">
      <c r="A4305" s="8"/>
      <c r="B4305" s="5"/>
      <c r="C4305" s="5"/>
      <c r="D4305" s="5"/>
      <c r="E4305" s="5"/>
      <c r="F4305" s="94" t="str">
        <f t="shared" si="679"/>
        <v/>
      </c>
      <c r="G4305" s="94" t="str">
        <f t="shared" si="680"/>
        <v/>
      </c>
      <c r="H4305" s="127" t="str">
        <f>IF(A4305&lt;&gt;"",IF(MID(C4305,1,1)="c",$AS$26,IF(MID(C4305,1,1)="r",$AS$41,IF(MID(C4305,1,1)="p",#REF!,#REF!))),"")</f>
        <v/>
      </c>
      <c r="I4305" s="92" t="str">
        <f t="shared" si="681"/>
        <v/>
      </c>
      <c r="J4305" s="92" t="str">
        <f t="shared" si="682"/>
        <v/>
      </c>
      <c r="K4305" s="92" t="str">
        <f t="shared" si="683"/>
        <v/>
      </c>
      <c r="L4305" s="92" t="str">
        <f t="shared" si="684"/>
        <v/>
      </c>
      <c r="M4305" s="95" t="str">
        <f>IF(A4305&lt;&gt;"",IF(MID(C4305,1,1)="c",SigmaEpsConcrete(I4305,$AN$30:$AN$33,$AR$30:$AR$33,$AS$26,$AS$27,$AS$28,$AQ$20,$AU$19),""),"")</f>
        <v/>
      </c>
      <c r="N4305" s="95" t="str">
        <f>IF(A4305&lt;&gt;"",IF(MID(C4305,1,1)="r",SigmaEpsReinf(J4305,$AS$42:$AS$43,$AS$41,$AS$39,$AS$40,$AQ$38),""),"")</f>
        <v/>
      </c>
      <c r="Q4305" s="92" t="str">
        <f t="shared" si="686"/>
        <v/>
      </c>
      <c r="R4305" s="92" t="str">
        <f t="shared" si="687"/>
        <v/>
      </c>
      <c r="U4305" s="5"/>
      <c r="V4305" s="5"/>
      <c r="W4305" s="94" t="str">
        <f t="shared" si="685"/>
        <v/>
      </c>
      <c r="X4305" s="94" t="str">
        <f t="shared" si="688"/>
        <v/>
      </c>
      <c r="Y4305" s="5"/>
      <c r="BK4305" s="8"/>
      <c r="BL4305" s="5"/>
      <c r="BM4305" s="5"/>
      <c r="BN4305" s="5"/>
      <c r="BO4305" s="5"/>
      <c r="BP4305" s="1"/>
      <c r="BQ4305" s="1"/>
      <c r="BR4305" s="1"/>
      <c r="BS4305" s="1"/>
      <c r="BT4305" s="1"/>
      <c r="BU4305" s="4"/>
      <c r="BV4305" s="1"/>
      <c r="BW4305" s="3"/>
      <c r="BX4305" s="4"/>
      <c r="BY4305" s="5"/>
      <c r="BZ4305" s="5"/>
      <c r="CA4305" s="5"/>
      <c r="CB4305" s="5"/>
      <c r="CC4305" s="5"/>
      <c r="CD4305" s="43"/>
    </row>
    <row r="4306" spans="1:82" x14ac:dyDescent="0.25">
      <c r="A4306" s="8"/>
      <c r="B4306" s="5"/>
      <c r="C4306" s="5"/>
      <c r="D4306" s="5"/>
      <c r="E4306" s="5"/>
      <c r="F4306" s="94" t="str">
        <f t="shared" si="679"/>
        <v/>
      </c>
      <c r="G4306" s="94" t="str">
        <f t="shared" si="680"/>
        <v/>
      </c>
      <c r="H4306" s="127" t="str">
        <f>IF(A4306&lt;&gt;"",IF(MID(C4306,1,1)="c",$AS$26,IF(MID(C4306,1,1)="r",$AS$41,IF(MID(C4306,1,1)="p",#REF!,#REF!))),"")</f>
        <v/>
      </c>
      <c r="I4306" s="92" t="str">
        <f t="shared" si="681"/>
        <v/>
      </c>
      <c r="J4306" s="92" t="str">
        <f t="shared" si="682"/>
        <v/>
      </c>
      <c r="K4306" s="92" t="str">
        <f t="shared" si="683"/>
        <v/>
      </c>
      <c r="L4306" s="92" t="str">
        <f t="shared" si="684"/>
        <v/>
      </c>
      <c r="M4306" s="95" t="str">
        <f>IF(A4306&lt;&gt;"",IF(MID(C4306,1,1)="c",SigmaEpsConcrete(I4306,$AN$30:$AN$33,$AR$30:$AR$33,$AS$26,$AS$27,$AS$28,$AQ$20,$AU$19),""),"")</f>
        <v/>
      </c>
      <c r="N4306" s="95" t="str">
        <f>IF(A4306&lt;&gt;"",IF(MID(C4306,1,1)="r",SigmaEpsReinf(J4306,$AS$42:$AS$43,$AS$41,$AS$39,$AS$40,$AQ$38),""),"")</f>
        <v/>
      </c>
      <c r="Q4306" s="92" t="str">
        <f t="shared" si="686"/>
        <v/>
      </c>
      <c r="R4306" s="92" t="str">
        <f t="shared" si="687"/>
        <v/>
      </c>
      <c r="U4306" s="5"/>
      <c r="V4306" s="5"/>
      <c r="W4306" s="94" t="str">
        <f t="shared" si="685"/>
        <v/>
      </c>
      <c r="X4306" s="94" t="str">
        <f t="shared" si="688"/>
        <v/>
      </c>
      <c r="Y4306" s="5"/>
      <c r="BK4306" s="8"/>
      <c r="BL4306" s="5"/>
      <c r="BM4306" s="5"/>
      <c r="BN4306" s="5"/>
      <c r="BO4306" s="5"/>
      <c r="BP4306" s="1"/>
      <c r="BQ4306" s="1"/>
      <c r="BR4306" s="1"/>
      <c r="BS4306" s="1"/>
      <c r="BT4306" s="1"/>
      <c r="BU4306" s="4"/>
      <c r="BV4306" s="1"/>
      <c r="BW4306" s="3"/>
      <c r="BX4306" s="4"/>
      <c r="BY4306" s="5"/>
      <c r="BZ4306" s="5"/>
      <c r="CA4306" s="5"/>
      <c r="CB4306" s="5"/>
      <c r="CC4306" s="5"/>
      <c r="CD4306" s="43"/>
    </row>
    <row r="4307" spans="1:82" x14ac:dyDescent="0.25">
      <c r="A4307" s="8"/>
      <c r="B4307" s="5"/>
      <c r="C4307" s="5"/>
      <c r="D4307" s="5"/>
      <c r="E4307" s="5"/>
      <c r="F4307" s="94" t="str">
        <f t="shared" si="679"/>
        <v/>
      </c>
      <c r="G4307" s="94" t="str">
        <f t="shared" si="680"/>
        <v/>
      </c>
      <c r="H4307" s="127" t="str">
        <f>IF(A4307&lt;&gt;"",IF(MID(C4307,1,1)="c",$AS$26,IF(MID(C4307,1,1)="r",$AS$41,IF(MID(C4307,1,1)="p",#REF!,#REF!))),"")</f>
        <v/>
      </c>
      <c r="I4307" s="92" t="str">
        <f t="shared" si="681"/>
        <v/>
      </c>
      <c r="J4307" s="92" t="str">
        <f t="shared" si="682"/>
        <v/>
      </c>
      <c r="K4307" s="92" t="str">
        <f t="shared" si="683"/>
        <v/>
      </c>
      <c r="L4307" s="92" t="str">
        <f t="shared" si="684"/>
        <v/>
      </c>
      <c r="M4307" s="95" t="str">
        <f>IF(A4307&lt;&gt;"",IF(MID(C4307,1,1)="c",SigmaEpsConcrete(I4307,$AN$30:$AN$33,$AR$30:$AR$33,$AS$26,$AS$27,$AS$28,$AQ$20,$AU$19),""),"")</f>
        <v/>
      </c>
      <c r="N4307" s="95" t="str">
        <f>IF(A4307&lt;&gt;"",IF(MID(C4307,1,1)="r",SigmaEpsReinf(J4307,$AS$42:$AS$43,$AS$41,$AS$39,$AS$40,$AQ$38),""),"")</f>
        <v/>
      </c>
      <c r="Q4307" s="92" t="str">
        <f t="shared" si="686"/>
        <v/>
      </c>
      <c r="R4307" s="92" t="str">
        <f t="shared" si="687"/>
        <v/>
      </c>
      <c r="U4307" s="5"/>
      <c r="V4307" s="5"/>
      <c r="W4307" s="94" t="str">
        <f t="shared" si="685"/>
        <v/>
      </c>
      <c r="X4307" s="94" t="str">
        <f t="shared" si="688"/>
        <v/>
      </c>
      <c r="Y4307" s="5"/>
      <c r="BK4307" s="8"/>
      <c r="BL4307" s="5"/>
      <c r="BM4307" s="5"/>
      <c r="BN4307" s="5"/>
      <c r="BO4307" s="5"/>
      <c r="BP4307" s="1"/>
      <c r="BQ4307" s="1"/>
      <c r="BR4307" s="1"/>
      <c r="BS4307" s="1"/>
      <c r="BT4307" s="1"/>
      <c r="BU4307" s="4"/>
      <c r="BV4307" s="1"/>
      <c r="BW4307" s="3"/>
      <c r="BX4307" s="4"/>
      <c r="BY4307" s="5"/>
      <c r="BZ4307" s="5"/>
      <c r="CA4307" s="5"/>
      <c r="CB4307" s="5"/>
      <c r="CC4307" s="5"/>
      <c r="CD4307" s="43"/>
    </row>
    <row r="4308" spans="1:82" x14ac:dyDescent="0.25">
      <c r="A4308" s="8"/>
      <c r="B4308" s="5"/>
      <c r="C4308" s="5"/>
      <c r="D4308" s="5"/>
      <c r="E4308" s="5"/>
      <c r="F4308" s="94" t="str">
        <f t="shared" si="679"/>
        <v/>
      </c>
      <c r="G4308" s="94" t="str">
        <f t="shared" si="680"/>
        <v/>
      </c>
      <c r="H4308" s="127" t="str">
        <f>IF(A4308&lt;&gt;"",IF(MID(C4308,1,1)="c",$AS$26,IF(MID(C4308,1,1)="r",$AS$41,IF(MID(C4308,1,1)="p",#REF!,#REF!))),"")</f>
        <v/>
      </c>
      <c r="I4308" s="92" t="str">
        <f t="shared" si="681"/>
        <v/>
      </c>
      <c r="J4308" s="92" t="str">
        <f t="shared" si="682"/>
        <v/>
      </c>
      <c r="K4308" s="92" t="str">
        <f t="shared" si="683"/>
        <v/>
      </c>
      <c r="L4308" s="92" t="str">
        <f t="shared" si="684"/>
        <v/>
      </c>
      <c r="M4308" s="95" t="str">
        <f>IF(A4308&lt;&gt;"",IF(MID(C4308,1,1)="c",SigmaEpsConcrete(I4308,$AN$30:$AN$33,$AR$30:$AR$33,$AS$26,$AS$27,$AS$28,$AQ$20,$AU$19),""),"")</f>
        <v/>
      </c>
      <c r="N4308" s="95" t="str">
        <f>IF(A4308&lt;&gt;"",IF(MID(C4308,1,1)="r",SigmaEpsReinf(J4308,$AS$42:$AS$43,$AS$41,$AS$39,$AS$40,$AQ$38),""),"")</f>
        <v/>
      </c>
      <c r="Q4308" s="92" t="str">
        <f t="shared" si="686"/>
        <v/>
      </c>
      <c r="R4308" s="92" t="str">
        <f t="shared" si="687"/>
        <v/>
      </c>
      <c r="U4308" s="5"/>
      <c r="V4308" s="5"/>
      <c r="W4308" s="94" t="str">
        <f t="shared" si="685"/>
        <v/>
      </c>
      <c r="X4308" s="94" t="str">
        <f t="shared" si="688"/>
        <v/>
      </c>
      <c r="Y4308" s="5"/>
      <c r="BK4308" s="8"/>
      <c r="BL4308" s="5"/>
      <c r="BM4308" s="5"/>
      <c r="BN4308" s="5"/>
      <c r="BO4308" s="5"/>
      <c r="BP4308" s="1"/>
      <c r="BQ4308" s="1"/>
      <c r="BR4308" s="1"/>
      <c r="BS4308" s="1"/>
      <c r="BT4308" s="1"/>
      <c r="BU4308" s="4"/>
      <c r="BV4308" s="1"/>
      <c r="BW4308" s="3"/>
      <c r="BX4308" s="4"/>
      <c r="BY4308" s="5"/>
      <c r="BZ4308" s="5"/>
      <c r="CA4308" s="5"/>
      <c r="CB4308" s="5"/>
      <c r="CC4308" s="5"/>
      <c r="CD4308" s="43"/>
    </row>
    <row r="4309" spans="1:82" x14ac:dyDescent="0.25">
      <c r="A4309" s="8"/>
      <c r="B4309" s="5"/>
      <c r="C4309" s="5"/>
      <c r="D4309" s="5"/>
      <c r="E4309" s="5"/>
      <c r="F4309" s="94" t="str">
        <f t="shared" si="679"/>
        <v/>
      </c>
      <c r="G4309" s="94" t="str">
        <f t="shared" si="680"/>
        <v/>
      </c>
      <c r="H4309" s="127" t="str">
        <f>IF(A4309&lt;&gt;"",IF(MID(C4309,1,1)="c",$AS$26,IF(MID(C4309,1,1)="r",$AS$41,IF(MID(C4309,1,1)="p",#REF!,#REF!))),"")</f>
        <v/>
      </c>
      <c r="I4309" s="92" t="str">
        <f t="shared" si="681"/>
        <v/>
      </c>
      <c r="J4309" s="92" t="str">
        <f t="shared" si="682"/>
        <v/>
      </c>
      <c r="K4309" s="92" t="str">
        <f t="shared" si="683"/>
        <v/>
      </c>
      <c r="L4309" s="92" t="str">
        <f t="shared" si="684"/>
        <v/>
      </c>
      <c r="M4309" s="95" t="str">
        <f>IF(A4309&lt;&gt;"",IF(MID(C4309,1,1)="c",SigmaEpsConcrete(I4309,$AN$30:$AN$33,$AR$30:$AR$33,$AS$26,$AS$27,$AS$28,$AQ$20,$AU$19),""),"")</f>
        <v/>
      </c>
      <c r="N4309" s="95" t="str">
        <f>IF(A4309&lt;&gt;"",IF(MID(C4309,1,1)="r",SigmaEpsReinf(J4309,$AS$42:$AS$43,$AS$41,$AS$39,$AS$40,$AQ$38),""),"")</f>
        <v/>
      </c>
      <c r="Q4309" s="92" t="str">
        <f t="shared" si="686"/>
        <v/>
      </c>
      <c r="R4309" s="92" t="str">
        <f t="shared" si="687"/>
        <v/>
      </c>
      <c r="U4309" s="5"/>
      <c r="V4309" s="5"/>
      <c r="W4309" s="94" t="str">
        <f t="shared" si="685"/>
        <v/>
      </c>
      <c r="X4309" s="94" t="str">
        <f t="shared" si="688"/>
        <v/>
      </c>
      <c r="Y4309" s="5"/>
      <c r="BK4309" s="8"/>
      <c r="BL4309" s="5"/>
      <c r="BM4309" s="5"/>
      <c r="BN4309" s="5"/>
      <c r="BO4309" s="5"/>
      <c r="BP4309" s="1"/>
      <c r="BQ4309" s="1"/>
      <c r="BR4309" s="1"/>
      <c r="BS4309" s="1"/>
      <c r="BT4309" s="1"/>
      <c r="BU4309" s="4"/>
      <c r="BV4309" s="1"/>
      <c r="BW4309" s="3"/>
      <c r="BX4309" s="4"/>
      <c r="BY4309" s="5"/>
      <c r="BZ4309" s="5"/>
      <c r="CA4309" s="5"/>
      <c r="CB4309" s="5"/>
      <c r="CC4309" s="5"/>
      <c r="CD4309" s="43"/>
    </row>
    <row r="4310" spans="1:82" x14ac:dyDescent="0.25">
      <c r="A4310" s="8"/>
      <c r="B4310" s="5"/>
      <c r="C4310" s="5"/>
      <c r="D4310" s="5"/>
      <c r="E4310" s="5"/>
      <c r="F4310" s="94" t="str">
        <f t="shared" si="679"/>
        <v/>
      </c>
      <c r="G4310" s="94" t="str">
        <f t="shared" si="680"/>
        <v/>
      </c>
      <c r="H4310" s="127" t="str">
        <f>IF(A4310&lt;&gt;"",IF(MID(C4310,1,1)="c",$AS$26,IF(MID(C4310,1,1)="r",$AS$41,IF(MID(C4310,1,1)="p",#REF!,#REF!))),"")</f>
        <v/>
      </c>
      <c r="I4310" s="92" t="str">
        <f t="shared" si="681"/>
        <v/>
      </c>
      <c r="J4310" s="92" t="str">
        <f t="shared" si="682"/>
        <v/>
      </c>
      <c r="K4310" s="92" t="str">
        <f t="shared" si="683"/>
        <v/>
      </c>
      <c r="L4310" s="92" t="str">
        <f t="shared" si="684"/>
        <v/>
      </c>
      <c r="M4310" s="95" t="str">
        <f>IF(A4310&lt;&gt;"",IF(MID(C4310,1,1)="c",SigmaEpsConcrete(I4310,$AN$30:$AN$33,$AR$30:$AR$33,$AS$26,$AS$27,$AS$28,$AQ$20,$AU$19),""),"")</f>
        <v/>
      </c>
      <c r="N4310" s="95" t="str">
        <f>IF(A4310&lt;&gt;"",IF(MID(C4310,1,1)="r",SigmaEpsReinf(J4310,$AS$42:$AS$43,$AS$41,$AS$39,$AS$40,$AQ$38),""),"")</f>
        <v/>
      </c>
      <c r="Q4310" s="92" t="str">
        <f t="shared" si="686"/>
        <v/>
      </c>
      <c r="R4310" s="92" t="str">
        <f t="shared" si="687"/>
        <v/>
      </c>
      <c r="U4310" s="5"/>
      <c r="V4310" s="5"/>
      <c r="W4310" s="94" t="str">
        <f t="shared" si="685"/>
        <v/>
      </c>
      <c r="X4310" s="94" t="str">
        <f t="shared" si="688"/>
        <v/>
      </c>
      <c r="Y4310" s="5"/>
      <c r="BK4310" s="8"/>
      <c r="BL4310" s="5"/>
      <c r="BM4310" s="5"/>
      <c r="BN4310" s="5"/>
      <c r="BO4310" s="5"/>
      <c r="BP4310" s="1"/>
      <c r="BQ4310" s="1"/>
      <c r="BR4310" s="1"/>
      <c r="BS4310" s="1"/>
      <c r="BT4310" s="1"/>
      <c r="BU4310" s="4"/>
      <c r="BV4310" s="1"/>
      <c r="BW4310" s="3"/>
      <c r="BX4310" s="4"/>
      <c r="BY4310" s="5"/>
      <c r="BZ4310" s="5"/>
      <c r="CA4310" s="5"/>
      <c r="CB4310" s="5"/>
      <c r="CC4310" s="5"/>
      <c r="CD4310" s="43"/>
    </row>
    <row r="4311" spans="1:82" x14ac:dyDescent="0.25">
      <c r="A4311" s="8"/>
      <c r="B4311" s="5"/>
      <c r="C4311" s="5"/>
      <c r="D4311" s="5"/>
      <c r="E4311" s="5"/>
      <c r="F4311" s="94" t="str">
        <f t="shared" si="679"/>
        <v/>
      </c>
      <c r="G4311" s="94" t="str">
        <f t="shared" si="680"/>
        <v/>
      </c>
      <c r="H4311" s="127" t="str">
        <f>IF(A4311&lt;&gt;"",IF(MID(C4311,1,1)="c",$AS$26,IF(MID(C4311,1,1)="r",$AS$41,IF(MID(C4311,1,1)="p",#REF!,#REF!))),"")</f>
        <v/>
      </c>
      <c r="I4311" s="92" t="str">
        <f t="shared" si="681"/>
        <v/>
      </c>
      <c r="J4311" s="92" t="str">
        <f t="shared" si="682"/>
        <v/>
      </c>
      <c r="K4311" s="92" t="str">
        <f t="shared" si="683"/>
        <v/>
      </c>
      <c r="L4311" s="92" t="str">
        <f t="shared" si="684"/>
        <v/>
      </c>
      <c r="M4311" s="95" t="str">
        <f>IF(A4311&lt;&gt;"",IF(MID(C4311,1,1)="c",SigmaEpsConcrete(I4311,$AN$30:$AN$33,$AR$30:$AR$33,$AS$26,$AS$27,$AS$28,$AQ$20,$AU$19),""),"")</f>
        <v/>
      </c>
      <c r="N4311" s="95" t="str">
        <f>IF(A4311&lt;&gt;"",IF(MID(C4311,1,1)="r",SigmaEpsReinf(J4311,$AS$42:$AS$43,$AS$41,$AS$39,$AS$40,$AQ$38),""),"")</f>
        <v/>
      </c>
      <c r="Q4311" s="92" t="str">
        <f t="shared" si="686"/>
        <v/>
      </c>
      <c r="R4311" s="92" t="str">
        <f t="shared" si="687"/>
        <v/>
      </c>
      <c r="U4311" s="5"/>
      <c r="V4311" s="5"/>
      <c r="W4311" s="94" t="str">
        <f t="shared" si="685"/>
        <v/>
      </c>
      <c r="X4311" s="94" t="str">
        <f t="shared" si="688"/>
        <v/>
      </c>
      <c r="Y4311" s="5"/>
      <c r="BK4311" s="8"/>
      <c r="BL4311" s="5"/>
      <c r="BM4311" s="5"/>
      <c r="BN4311" s="5"/>
      <c r="BO4311" s="5"/>
      <c r="BP4311" s="1"/>
      <c r="BQ4311" s="1"/>
      <c r="BR4311" s="1"/>
      <c r="BS4311" s="1"/>
      <c r="BT4311" s="1"/>
      <c r="BU4311" s="4"/>
      <c r="BV4311" s="1"/>
      <c r="BW4311" s="3"/>
      <c r="BX4311" s="4"/>
      <c r="BY4311" s="5"/>
      <c r="BZ4311" s="5"/>
      <c r="CA4311" s="5"/>
      <c r="CB4311" s="5"/>
      <c r="CC4311" s="5"/>
      <c r="CD4311" s="43"/>
    </row>
    <row r="4312" spans="1:82" x14ac:dyDescent="0.25">
      <c r="A4312" s="8"/>
      <c r="B4312" s="5"/>
      <c r="C4312" s="5"/>
      <c r="D4312" s="5"/>
      <c r="E4312" s="5"/>
      <c r="F4312" s="94" t="str">
        <f t="shared" si="679"/>
        <v/>
      </c>
      <c r="G4312" s="94" t="str">
        <f t="shared" si="680"/>
        <v/>
      </c>
      <c r="H4312" s="127" t="str">
        <f>IF(A4312&lt;&gt;"",IF(MID(C4312,1,1)="c",$AS$26,IF(MID(C4312,1,1)="r",$AS$41,IF(MID(C4312,1,1)="p",#REF!,#REF!))),"")</f>
        <v/>
      </c>
      <c r="I4312" s="92" t="str">
        <f t="shared" si="681"/>
        <v/>
      </c>
      <c r="J4312" s="92" t="str">
        <f t="shared" si="682"/>
        <v/>
      </c>
      <c r="K4312" s="92" t="str">
        <f t="shared" si="683"/>
        <v/>
      </c>
      <c r="L4312" s="92" t="str">
        <f t="shared" si="684"/>
        <v/>
      </c>
      <c r="M4312" s="95" t="str">
        <f>IF(A4312&lt;&gt;"",IF(MID(C4312,1,1)="c",SigmaEpsConcrete(I4312,$AN$30:$AN$33,$AR$30:$AR$33,$AS$26,$AS$27,$AS$28,$AQ$20,$AU$19),""),"")</f>
        <v/>
      </c>
      <c r="N4312" s="95" t="str">
        <f>IF(A4312&lt;&gt;"",IF(MID(C4312,1,1)="r",SigmaEpsReinf(J4312,$AS$42:$AS$43,$AS$41,$AS$39,$AS$40,$AQ$38),""),"")</f>
        <v/>
      </c>
      <c r="Q4312" s="92" t="str">
        <f t="shared" si="686"/>
        <v/>
      </c>
      <c r="R4312" s="92" t="str">
        <f t="shared" si="687"/>
        <v/>
      </c>
      <c r="U4312" s="5"/>
      <c r="V4312" s="5"/>
      <c r="W4312" s="94" t="str">
        <f t="shared" si="685"/>
        <v/>
      </c>
      <c r="X4312" s="94" t="str">
        <f t="shared" si="688"/>
        <v/>
      </c>
      <c r="Y4312" s="5"/>
      <c r="BK4312" s="8"/>
      <c r="BL4312" s="5"/>
      <c r="BM4312" s="5"/>
      <c r="BN4312" s="5"/>
      <c r="BO4312" s="5"/>
      <c r="BP4312" s="1"/>
      <c r="BQ4312" s="1"/>
      <c r="BR4312" s="1"/>
      <c r="BS4312" s="1"/>
      <c r="BT4312" s="1"/>
      <c r="BU4312" s="4"/>
      <c r="BV4312" s="1"/>
      <c r="BW4312" s="3"/>
      <c r="BX4312" s="4"/>
      <c r="BY4312" s="5"/>
      <c r="BZ4312" s="5"/>
      <c r="CA4312" s="5"/>
      <c r="CB4312" s="5"/>
      <c r="CC4312" s="5"/>
      <c r="CD4312" s="43"/>
    </row>
    <row r="4313" spans="1:82" x14ac:dyDescent="0.25">
      <c r="A4313" s="8"/>
      <c r="B4313" s="5"/>
      <c r="C4313" s="5"/>
      <c r="D4313" s="5"/>
      <c r="E4313" s="5"/>
      <c r="F4313" s="94" t="str">
        <f t="shared" si="679"/>
        <v/>
      </c>
      <c r="G4313" s="94" t="str">
        <f t="shared" si="680"/>
        <v/>
      </c>
      <c r="H4313" s="127" t="str">
        <f>IF(A4313&lt;&gt;"",IF(MID(C4313,1,1)="c",$AS$26,IF(MID(C4313,1,1)="r",$AS$41,IF(MID(C4313,1,1)="p",#REF!,#REF!))),"")</f>
        <v/>
      </c>
      <c r="I4313" s="92" t="str">
        <f t="shared" si="681"/>
        <v/>
      </c>
      <c r="J4313" s="92" t="str">
        <f t="shared" si="682"/>
        <v/>
      </c>
      <c r="K4313" s="92" t="str">
        <f t="shared" si="683"/>
        <v/>
      </c>
      <c r="L4313" s="92" t="str">
        <f t="shared" si="684"/>
        <v/>
      </c>
      <c r="M4313" s="95" t="str">
        <f>IF(A4313&lt;&gt;"",IF(MID(C4313,1,1)="c",SigmaEpsConcrete(I4313,$AN$30:$AN$33,$AR$30:$AR$33,$AS$26,$AS$27,$AS$28,$AQ$20,$AU$19),""),"")</f>
        <v/>
      </c>
      <c r="N4313" s="95" t="str">
        <f>IF(A4313&lt;&gt;"",IF(MID(C4313,1,1)="r",SigmaEpsReinf(J4313,$AS$42:$AS$43,$AS$41,$AS$39,$AS$40,$AQ$38),""),"")</f>
        <v/>
      </c>
      <c r="Q4313" s="92" t="str">
        <f t="shared" si="686"/>
        <v/>
      </c>
      <c r="R4313" s="92" t="str">
        <f t="shared" si="687"/>
        <v/>
      </c>
      <c r="U4313" s="5"/>
      <c r="V4313" s="5"/>
      <c r="W4313" s="94" t="str">
        <f t="shared" si="685"/>
        <v/>
      </c>
      <c r="X4313" s="94" t="str">
        <f t="shared" si="688"/>
        <v/>
      </c>
      <c r="Y4313" s="5"/>
      <c r="BK4313" s="8"/>
      <c r="BL4313" s="5"/>
      <c r="BM4313" s="5"/>
      <c r="BN4313" s="5"/>
      <c r="BO4313" s="5"/>
      <c r="BP4313" s="1"/>
      <c r="BQ4313" s="1"/>
      <c r="BR4313" s="1"/>
      <c r="BS4313" s="1"/>
      <c r="BT4313" s="1"/>
      <c r="BU4313" s="4"/>
      <c r="BV4313" s="1"/>
      <c r="BW4313" s="3"/>
      <c r="BX4313" s="4"/>
      <c r="BY4313" s="5"/>
      <c r="BZ4313" s="5"/>
      <c r="CA4313" s="5"/>
      <c r="CB4313" s="5"/>
      <c r="CC4313" s="5"/>
      <c r="CD4313" s="43"/>
    </row>
    <row r="4314" spans="1:82" x14ac:dyDescent="0.25">
      <c r="A4314" s="8"/>
      <c r="B4314" s="5"/>
      <c r="C4314" s="5"/>
      <c r="D4314" s="5"/>
      <c r="E4314" s="5"/>
      <c r="F4314" s="94" t="str">
        <f t="shared" si="679"/>
        <v/>
      </c>
      <c r="G4314" s="94" t="str">
        <f t="shared" si="680"/>
        <v/>
      </c>
      <c r="H4314" s="127" t="str">
        <f>IF(A4314&lt;&gt;"",IF(MID(C4314,1,1)="c",$AS$26,IF(MID(C4314,1,1)="r",$AS$41,IF(MID(C4314,1,1)="p",#REF!,#REF!))),"")</f>
        <v/>
      </c>
      <c r="I4314" s="92" t="str">
        <f t="shared" si="681"/>
        <v/>
      </c>
      <c r="J4314" s="92" t="str">
        <f t="shared" si="682"/>
        <v/>
      </c>
      <c r="K4314" s="92" t="str">
        <f t="shared" si="683"/>
        <v/>
      </c>
      <c r="L4314" s="92" t="str">
        <f t="shared" si="684"/>
        <v/>
      </c>
      <c r="M4314" s="95" t="str">
        <f>IF(A4314&lt;&gt;"",IF(MID(C4314,1,1)="c",SigmaEpsConcrete(I4314,$AN$30:$AN$33,$AR$30:$AR$33,$AS$26,$AS$27,$AS$28,$AQ$20,$AU$19),""),"")</f>
        <v/>
      </c>
      <c r="N4314" s="95" t="str">
        <f>IF(A4314&lt;&gt;"",IF(MID(C4314,1,1)="r",SigmaEpsReinf(J4314,$AS$42:$AS$43,$AS$41,$AS$39,$AS$40,$AQ$38),""),"")</f>
        <v/>
      </c>
      <c r="Q4314" s="92" t="str">
        <f t="shared" si="686"/>
        <v/>
      </c>
      <c r="R4314" s="92" t="str">
        <f t="shared" si="687"/>
        <v/>
      </c>
      <c r="U4314" s="5"/>
      <c r="V4314" s="5"/>
      <c r="W4314" s="94" t="str">
        <f t="shared" si="685"/>
        <v/>
      </c>
      <c r="X4314" s="94" t="str">
        <f t="shared" si="688"/>
        <v/>
      </c>
      <c r="Y4314" s="5"/>
      <c r="BK4314" s="8"/>
      <c r="BL4314" s="5"/>
      <c r="BM4314" s="5"/>
      <c r="BN4314" s="5"/>
      <c r="BO4314" s="5"/>
      <c r="BP4314" s="1"/>
      <c r="BQ4314" s="1"/>
      <c r="BR4314" s="1"/>
      <c r="BS4314" s="1"/>
      <c r="BT4314" s="1"/>
      <c r="BU4314" s="4"/>
      <c r="BV4314" s="1"/>
      <c r="BW4314" s="3"/>
      <c r="BX4314" s="4"/>
      <c r="BY4314" s="5"/>
      <c r="BZ4314" s="5"/>
      <c r="CA4314" s="5"/>
      <c r="CB4314" s="5"/>
      <c r="CC4314" s="5"/>
      <c r="CD4314" s="43"/>
    </row>
    <row r="4315" spans="1:82" x14ac:dyDescent="0.25">
      <c r="A4315" s="8"/>
      <c r="B4315" s="5"/>
      <c r="C4315" s="5"/>
      <c r="D4315" s="5"/>
      <c r="E4315" s="5"/>
      <c r="F4315" s="94" t="str">
        <f t="shared" si="679"/>
        <v/>
      </c>
      <c r="G4315" s="94" t="str">
        <f t="shared" si="680"/>
        <v/>
      </c>
      <c r="H4315" s="127" t="str">
        <f>IF(A4315&lt;&gt;"",IF(MID(C4315,1,1)="c",$AS$26,IF(MID(C4315,1,1)="r",$AS$41,IF(MID(C4315,1,1)="p",#REF!,#REF!))),"")</f>
        <v/>
      </c>
      <c r="I4315" s="92" t="str">
        <f t="shared" si="681"/>
        <v/>
      </c>
      <c r="J4315" s="92" t="str">
        <f t="shared" si="682"/>
        <v/>
      </c>
      <c r="K4315" s="92" t="str">
        <f t="shared" si="683"/>
        <v/>
      </c>
      <c r="L4315" s="92" t="str">
        <f t="shared" si="684"/>
        <v/>
      </c>
      <c r="M4315" s="95" t="str">
        <f>IF(A4315&lt;&gt;"",IF(MID(C4315,1,1)="c",SigmaEpsConcrete(I4315,$AN$30:$AN$33,$AR$30:$AR$33,$AS$26,$AS$27,$AS$28,$AQ$20,$AU$19),""),"")</f>
        <v/>
      </c>
      <c r="N4315" s="95" t="str">
        <f>IF(A4315&lt;&gt;"",IF(MID(C4315,1,1)="r",SigmaEpsReinf(J4315,$AS$42:$AS$43,$AS$41,$AS$39,$AS$40,$AQ$38),""),"")</f>
        <v/>
      </c>
      <c r="Q4315" s="92" t="str">
        <f t="shared" si="686"/>
        <v/>
      </c>
      <c r="R4315" s="92" t="str">
        <f t="shared" si="687"/>
        <v/>
      </c>
      <c r="U4315" s="5"/>
      <c r="V4315" s="5"/>
      <c r="W4315" s="94" t="str">
        <f t="shared" si="685"/>
        <v/>
      </c>
      <c r="X4315" s="94" t="str">
        <f t="shared" si="688"/>
        <v/>
      </c>
      <c r="Y4315" s="5"/>
      <c r="BK4315" s="8"/>
      <c r="BL4315" s="5"/>
      <c r="BM4315" s="5"/>
      <c r="BN4315" s="5"/>
      <c r="BO4315" s="5"/>
      <c r="BP4315" s="1"/>
      <c r="BQ4315" s="1"/>
      <c r="BR4315" s="1"/>
      <c r="BS4315" s="1"/>
      <c r="BT4315" s="1"/>
      <c r="BU4315" s="4"/>
      <c r="BV4315" s="1"/>
      <c r="BW4315" s="3"/>
      <c r="BX4315" s="4"/>
      <c r="BY4315" s="5"/>
      <c r="BZ4315" s="5"/>
      <c r="CA4315" s="5"/>
      <c r="CB4315" s="5"/>
      <c r="CC4315" s="5"/>
      <c r="CD4315" s="43"/>
    </row>
    <row r="4316" spans="1:82" x14ac:dyDescent="0.25">
      <c r="A4316" s="8"/>
      <c r="B4316" s="5"/>
      <c r="C4316" s="5"/>
      <c r="D4316" s="5"/>
      <c r="E4316" s="5"/>
      <c r="F4316" s="94" t="str">
        <f t="shared" si="679"/>
        <v/>
      </c>
      <c r="G4316" s="94" t="str">
        <f t="shared" si="680"/>
        <v/>
      </c>
      <c r="H4316" s="127" t="str">
        <f>IF(A4316&lt;&gt;"",IF(MID(C4316,1,1)="c",$AS$26,IF(MID(C4316,1,1)="r",$AS$41,IF(MID(C4316,1,1)="p",#REF!,#REF!))),"")</f>
        <v/>
      </c>
      <c r="I4316" s="92" t="str">
        <f t="shared" si="681"/>
        <v/>
      </c>
      <c r="J4316" s="92" t="str">
        <f t="shared" si="682"/>
        <v/>
      </c>
      <c r="K4316" s="92" t="str">
        <f t="shared" si="683"/>
        <v/>
      </c>
      <c r="L4316" s="92" t="str">
        <f t="shared" si="684"/>
        <v/>
      </c>
      <c r="M4316" s="95" t="str">
        <f>IF(A4316&lt;&gt;"",IF(MID(C4316,1,1)="c",SigmaEpsConcrete(I4316,$AN$30:$AN$33,$AR$30:$AR$33,$AS$26,$AS$27,$AS$28,$AQ$20,$AU$19),""),"")</f>
        <v/>
      </c>
      <c r="N4316" s="95" t="str">
        <f>IF(A4316&lt;&gt;"",IF(MID(C4316,1,1)="r",SigmaEpsReinf(J4316,$AS$42:$AS$43,$AS$41,$AS$39,$AS$40,$AQ$38),""),"")</f>
        <v/>
      </c>
      <c r="Q4316" s="92" t="str">
        <f t="shared" si="686"/>
        <v/>
      </c>
      <c r="R4316" s="92" t="str">
        <f t="shared" si="687"/>
        <v/>
      </c>
      <c r="U4316" s="5"/>
      <c r="V4316" s="5"/>
      <c r="W4316" s="94" t="str">
        <f t="shared" si="685"/>
        <v/>
      </c>
      <c r="X4316" s="94" t="str">
        <f t="shared" si="688"/>
        <v/>
      </c>
      <c r="Y4316" s="5"/>
      <c r="BK4316" s="8"/>
      <c r="BL4316" s="5"/>
      <c r="BM4316" s="5"/>
      <c r="BN4316" s="5"/>
      <c r="BO4316" s="5"/>
      <c r="BP4316" s="1"/>
      <c r="BQ4316" s="1"/>
      <c r="BR4316" s="1"/>
      <c r="BS4316" s="1"/>
      <c r="BT4316" s="1"/>
      <c r="BU4316" s="4"/>
      <c r="BV4316" s="1"/>
      <c r="BW4316" s="3"/>
      <c r="BX4316" s="4"/>
      <c r="BY4316" s="5"/>
      <c r="BZ4316" s="5"/>
      <c r="CA4316" s="5"/>
      <c r="CB4316" s="5"/>
      <c r="CC4316" s="5"/>
      <c r="CD4316" s="43"/>
    </row>
    <row r="4317" spans="1:82" x14ac:dyDescent="0.25">
      <c r="A4317" s="8"/>
      <c r="B4317" s="5"/>
      <c r="C4317" s="5"/>
      <c r="D4317" s="5"/>
      <c r="E4317" s="5"/>
      <c r="F4317" s="94" t="str">
        <f t="shared" si="679"/>
        <v/>
      </c>
      <c r="G4317" s="94" t="str">
        <f t="shared" si="680"/>
        <v/>
      </c>
      <c r="H4317" s="127" t="str">
        <f>IF(A4317&lt;&gt;"",IF(MID(C4317,1,1)="c",$AS$26,IF(MID(C4317,1,1)="r",$AS$41,IF(MID(C4317,1,1)="p",#REF!,#REF!))),"")</f>
        <v/>
      </c>
      <c r="I4317" s="92" t="str">
        <f t="shared" si="681"/>
        <v/>
      </c>
      <c r="J4317" s="92" t="str">
        <f t="shared" si="682"/>
        <v/>
      </c>
      <c r="K4317" s="92" t="str">
        <f t="shared" si="683"/>
        <v/>
      </c>
      <c r="L4317" s="92" t="str">
        <f t="shared" si="684"/>
        <v/>
      </c>
      <c r="M4317" s="95" t="str">
        <f>IF(A4317&lt;&gt;"",IF(MID(C4317,1,1)="c",SigmaEpsConcrete(I4317,$AN$30:$AN$33,$AR$30:$AR$33,$AS$26,$AS$27,$AS$28,$AQ$20,$AU$19),""),"")</f>
        <v/>
      </c>
      <c r="N4317" s="95" t="str">
        <f>IF(A4317&lt;&gt;"",IF(MID(C4317,1,1)="r",SigmaEpsReinf(J4317,$AS$42:$AS$43,$AS$41,$AS$39,$AS$40,$AQ$38),""),"")</f>
        <v/>
      </c>
      <c r="Q4317" s="92" t="str">
        <f t="shared" si="686"/>
        <v/>
      </c>
      <c r="R4317" s="92" t="str">
        <f t="shared" si="687"/>
        <v/>
      </c>
      <c r="U4317" s="5"/>
      <c r="V4317" s="5"/>
      <c r="W4317" s="94" t="str">
        <f t="shared" si="685"/>
        <v/>
      </c>
      <c r="X4317" s="94" t="str">
        <f t="shared" si="688"/>
        <v/>
      </c>
      <c r="Y4317" s="5"/>
      <c r="BK4317" s="8"/>
      <c r="BL4317" s="5"/>
      <c r="BM4317" s="5"/>
      <c r="BN4317" s="5"/>
      <c r="BO4317" s="5"/>
      <c r="BP4317" s="1"/>
      <c r="BQ4317" s="1"/>
      <c r="BR4317" s="1"/>
      <c r="BS4317" s="1"/>
      <c r="BT4317" s="1"/>
      <c r="BU4317" s="4"/>
      <c r="BV4317" s="1"/>
      <c r="BW4317" s="3"/>
      <c r="BX4317" s="4"/>
      <c r="BY4317" s="5"/>
      <c r="BZ4317" s="5"/>
      <c r="CA4317" s="5"/>
      <c r="CB4317" s="5"/>
      <c r="CC4317" s="5"/>
      <c r="CD4317" s="43"/>
    </row>
    <row r="4318" spans="1:82" x14ac:dyDescent="0.25">
      <c r="A4318" s="8"/>
      <c r="B4318" s="5"/>
      <c r="C4318" s="5"/>
      <c r="D4318" s="5"/>
      <c r="E4318" s="5"/>
      <c r="F4318" s="94" t="str">
        <f t="shared" si="679"/>
        <v/>
      </c>
      <c r="G4318" s="94" t="str">
        <f t="shared" si="680"/>
        <v/>
      </c>
      <c r="H4318" s="127" t="str">
        <f>IF(A4318&lt;&gt;"",IF(MID(C4318,1,1)="c",$AS$26,IF(MID(C4318,1,1)="r",$AS$41,IF(MID(C4318,1,1)="p",#REF!,#REF!))),"")</f>
        <v/>
      </c>
      <c r="I4318" s="92" t="str">
        <f t="shared" si="681"/>
        <v/>
      </c>
      <c r="J4318" s="92" t="str">
        <f t="shared" si="682"/>
        <v/>
      </c>
      <c r="K4318" s="92" t="str">
        <f t="shared" si="683"/>
        <v/>
      </c>
      <c r="L4318" s="92" t="str">
        <f t="shared" si="684"/>
        <v/>
      </c>
      <c r="M4318" s="95" t="str">
        <f>IF(A4318&lt;&gt;"",IF(MID(C4318,1,1)="c",SigmaEpsConcrete(I4318,$AN$30:$AN$33,$AR$30:$AR$33,$AS$26,$AS$27,$AS$28,$AQ$20,$AU$19),""),"")</f>
        <v/>
      </c>
      <c r="N4318" s="95" t="str">
        <f>IF(A4318&lt;&gt;"",IF(MID(C4318,1,1)="r",SigmaEpsReinf(J4318,$AS$42:$AS$43,$AS$41,$AS$39,$AS$40,$AQ$38),""),"")</f>
        <v/>
      </c>
      <c r="Q4318" s="92" t="str">
        <f t="shared" si="686"/>
        <v/>
      </c>
      <c r="R4318" s="92" t="str">
        <f t="shared" si="687"/>
        <v/>
      </c>
      <c r="U4318" s="5"/>
      <c r="V4318" s="5"/>
      <c r="W4318" s="94" t="str">
        <f t="shared" si="685"/>
        <v/>
      </c>
      <c r="X4318" s="94" t="str">
        <f t="shared" si="688"/>
        <v/>
      </c>
      <c r="Y4318" s="5"/>
      <c r="BK4318" s="8"/>
      <c r="BL4318" s="5"/>
      <c r="BM4318" s="5"/>
      <c r="BN4318" s="5"/>
      <c r="BO4318" s="5"/>
      <c r="BP4318" s="1"/>
      <c r="BQ4318" s="1"/>
      <c r="BR4318" s="1"/>
      <c r="BS4318" s="1"/>
      <c r="BT4318" s="1"/>
      <c r="BU4318" s="4"/>
      <c r="BV4318" s="1"/>
      <c r="BW4318" s="3"/>
      <c r="BX4318" s="4"/>
      <c r="BY4318" s="5"/>
      <c r="BZ4318" s="5"/>
      <c r="CA4318" s="5"/>
      <c r="CB4318" s="5"/>
      <c r="CC4318" s="5"/>
      <c r="CD4318" s="43"/>
    </row>
    <row r="4319" spans="1:82" x14ac:dyDescent="0.25">
      <c r="A4319" s="8"/>
      <c r="B4319" s="5"/>
      <c r="C4319" s="5"/>
      <c r="D4319" s="5"/>
      <c r="E4319" s="5"/>
      <c r="F4319" s="94" t="str">
        <f t="shared" si="679"/>
        <v/>
      </c>
      <c r="G4319" s="94" t="str">
        <f t="shared" si="680"/>
        <v/>
      </c>
      <c r="H4319" s="127" t="str">
        <f>IF(A4319&lt;&gt;"",IF(MID(C4319,1,1)="c",$AS$26,IF(MID(C4319,1,1)="r",$AS$41,IF(MID(C4319,1,1)="p",#REF!,#REF!))),"")</f>
        <v/>
      </c>
      <c r="I4319" s="92" t="str">
        <f t="shared" si="681"/>
        <v/>
      </c>
      <c r="J4319" s="92" t="str">
        <f t="shared" si="682"/>
        <v/>
      </c>
      <c r="K4319" s="92" t="str">
        <f t="shared" si="683"/>
        <v/>
      </c>
      <c r="L4319" s="92" t="str">
        <f t="shared" si="684"/>
        <v/>
      </c>
      <c r="M4319" s="95" t="str">
        <f>IF(A4319&lt;&gt;"",IF(MID(C4319,1,1)="c",SigmaEpsConcrete(I4319,$AN$30:$AN$33,$AR$30:$AR$33,$AS$26,$AS$27,$AS$28,$AQ$20,$AU$19),""),"")</f>
        <v/>
      </c>
      <c r="N4319" s="95" t="str">
        <f>IF(A4319&lt;&gt;"",IF(MID(C4319,1,1)="r",SigmaEpsReinf(J4319,$AS$42:$AS$43,$AS$41,$AS$39,$AS$40,$AQ$38),""),"")</f>
        <v/>
      </c>
      <c r="Q4319" s="92" t="str">
        <f t="shared" si="686"/>
        <v/>
      </c>
      <c r="R4319" s="92" t="str">
        <f t="shared" si="687"/>
        <v/>
      </c>
      <c r="U4319" s="5"/>
      <c r="V4319" s="5"/>
      <c r="W4319" s="94" t="str">
        <f t="shared" si="685"/>
        <v/>
      </c>
      <c r="X4319" s="94" t="str">
        <f t="shared" si="688"/>
        <v/>
      </c>
      <c r="Y4319" s="5"/>
      <c r="BK4319" s="8"/>
      <c r="BL4319" s="5"/>
      <c r="BM4319" s="5"/>
      <c r="BN4319" s="5"/>
      <c r="BO4319" s="5"/>
      <c r="BP4319" s="1"/>
      <c r="BQ4319" s="1"/>
      <c r="BR4319" s="1"/>
      <c r="BS4319" s="1"/>
      <c r="BT4319" s="1"/>
      <c r="BU4319" s="4"/>
      <c r="BV4319" s="1"/>
      <c r="BW4319" s="3"/>
      <c r="BX4319" s="4"/>
      <c r="BY4319" s="5"/>
      <c r="BZ4319" s="5"/>
      <c r="CA4319" s="5"/>
      <c r="CB4319" s="5"/>
      <c r="CC4319" s="5"/>
      <c r="CD4319" s="43"/>
    </row>
    <row r="4320" spans="1:82" x14ac:dyDescent="0.25">
      <c r="A4320" s="8"/>
      <c r="B4320" s="5"/>
      <c r="C4320" s="5"/>
      <c r="D4320" s="5"/>
      <c r="E4320" s="5"/>
      <c r="F4320" s="94" t="str">
        <f t="shared" si="679"/>
        <v/>
      </c>
      <c r="G4320" s="94" t="str">
        <f t="shared" si="680"/>
        <v/>
      </c>
      <c r="H4320" s="127" t="str">
        <f>IF(A4320&lt;&gt;"",IF(MID(C4320,1,1)="c",$AS$26,IF(MID(C4320,1,1)="r",$AS$41,IF(MID(C4320,1,1)="p",#REF!,#REF!))),"")</f>
        <v/>
      </c>
      <c r="I4320" s="92" t="str">
        <f t="shared" si="681"/>
        <v/>
      </c>
      <c r="J4320" s="92" t="str">
        <f t="shared" si="682"/>
        <v/>
      </c>
      <c r="K4320" s="92" t="str">
        <f t="shared" si="683"/>
        <v/>
      </c>
      <c r="L4320" s="92" t="str">
        <f t="shared" si="684"/>
        <v/>
      </c>
      <c r="M4320" s="95" t="str">
        <f>IF(A4320&lt;&gt;"",IF(MID(C4320,1,1)="c",SigmaEpsConcrete(I4320,$AN$30:$AN$33,$AR$30:$AR$33,$AS$26,$AS$27,$AS$28,$AQ$20,$AU$19),""),"")</f>
        <v/>
      </c>
      <c r="N4320" s="95" t="str">
        <f>IF(A4320&lt;&gt;"",IF(MID(C4320,1,1)="r",SigmaEpsReinf(J4320,$AS$42:$AS$43,$AS$41,$AS$39,$AS$40,$AQ$38),""),"")</f>
        <v/>
      </c>
      <c r="Q4320" s="92" t="str">
        <f t="shared" si="686"/>
        <v/>
      </c>
      <c r="R4320" s="92" t="str">
        <f t="shared" si="687"/>
        <v/>
      </c>
      <c r="U4320" s="5"/>
      <c r="V4320" s="5"/>
      <c r="W4320" s="94" t="str">
        <f t="shared" si="685"/>
        <v/>
      </c>
      <c r="X4320" s="94" t="str">
        <f t="shared" si="688"/>
        <v/>
      </c>
      <c r="Y4320" s="5"/>
      <c r="BK4320" s="8"/>
      <c r="BL4320" s="5"/>
      <c r="BM4320" s="5"/>
      <c r="BN4320" s="5"/>
      <c r="BO4320" s="5"/>
      <c r="BP4320" s="1"/>
      <c r="BQ4320" s="1"/>
      <c r="BR4320" s="1"/>
      <c r="BS4320" s="1"/>
      <c r="BT4320" s="1"/>
      <c r="BU4320" s="4"/>
      <c r="BV4320" s="1"/>
      <c r="BW4320" s="3"/>
      <c r="BX4320" s="4"/>
      <c r="BY4320" s="5"/>
      <c r="BZ4320" s="5"/>
      <c r="CA4320" s="5"/>
      <c r="CB4320" s="5"/>
      <c r="CC4320" s="5"/>
      <c r="CD4320" s="43"/>
    </row>
    <row r="4321" spans="1:82" x14ac:dyDescent="0.25">
      <c r="A4321" s="8"/>
      <c r="B4321" s="5"/>
      <c r="C4321" s="5"/>
      <c r="D4321" s="5"/>
      <c r="E4321" s="5"/>
      <c r="F4321" s="94" t="str">
        <f t="shared" si="679"/>
        <v/>
      </c>
      <c r="G4321" s="94" t="str">
        <f t="shared" si="680"/>
        <v/>
      </c>
      <c r="H4321" s="127" t="str">
        <f>IF(A4321&lt;&gt;"",IF(MID(C4321,1,1)="c",$AS$26,IF(MID(C4321,1,1)="r",$AS$41,IF(MID(C4321,1,1)="p",#REF!,#REF!))),"")</f>
        <v/>
      </c>
      <c r="I4321" s="92" t="str">
        <f t="shared" si="681"/>
        <v/>
      </c>
      <c r="J4321" s="92" t="str">
        <f t="shared" si="682"/>
        <v/>
      </c>
      <c r="K4321" s="92" t="str">
        <f t="shared" si="683"/>
        <v/>
      </c>
      <c r="L4321" s="92" t="str">
        <f t="shared" si="684"/>
        <v/>
      </c>
      <c r="M4321" s="95" t="str">
        <f>IF(A4321&lt;&gt;"",IF(MID(C4321,1,1)="c",SigmaEpsConcrete(I4321,$AN$30:$AN$33,$AR$30:$AR$33,$AS$26,$AS$27,$AS$28,$AQ$20,$AU$19),""),"")</f>
        <v/>
      </c>
      <c r="N4321" s="95" t="str">
        <f>IF(A4321&lt;&gt;"",IF(MID(C4321,1,1)="r",SigmaEpsReinf(J4321,$AS$42:$AS$43,$AS$41,$AS$39,$AS$40,$AQ$38),""),"")</f>
        <v/>
      </c>
      <c r="Q4321" s="92" t="str">
        <f t="shared" si="686"/>
        <v/>
      </c>
      <c r="R4321" s="92" t="str">
        <f t="shared" si="687"/>
        <v/>
      </c>
      <c r="U4321" s="5"/>
      <c r="V4321" s="5"/>
      <c r="W4321" s="94" t="str">
        <f t="shared" si="685"/>
        <v/>
      </c>
      <c r="X4321" s="94" t="str">
        <f t="shared" si="688"/>
        <v/>
      </c>
      <c r="Y4321" s="5"/>
      <c r="BK4321" s="8"/>
      <c r="BL4321" s="5"/>
      <c r="BM4321" s="5"/>
      <c r="BN4321" s="5"/>
      <c r="BO4321" s="5"/>
      <c r="BP4321" s="1"/>
      <c r="BQ4321" s="1"/>
      <c r="BR4321" s="1"/>
      <c r="BS4321" s="1"/>
      <c r="BT4321" s="1"/>
      <c r="BU4321" s="4"/>
      <c r="BV4321" s="1"/>
      <c r="BW4321" s="3"/>
      <c r="BX4321" s="4"/>
      <c r="BY4321" s="5"/>
      <c r="BZ4321" s="5"/>
      <c r="CA4321" s="5"/>
      <c r="CB4321" s="5"/>
      <c r="CC4321" s="5"/>
      <c r="CD4321" s="43"/>
    </row>
    <row r="4322" spans="1:82" x14ac:dyDescent="0.25">
      <c r="A4322" s="8"/>
      <c r="B4322" s="5"/>
      <c r="C4322" s="5"/>
      <c r="D4322" s="5"/>
      <c r="E4322" s="5"/>
      <c r="F4322" s="94" t="str">
        <f t="shared" si="679"/>
        <v/>
      </c>
      <c r="G4322" s="94" t="str">
        <f t="shared" si="680"/>
        <v/>
      </c>
      <c r="H4322" s="127" t="str">
        <f>IF(A4322&lt;&gt;"",IF(MID(C4322,1,1)="c",$AS$26,IF(MID(C4322,1,1)="r",$AS$41,IF(MID(C4322,1,1)="p",#REF!,#REF!))),"")</f>
        <v/>
      </c>
      <c r="I4322" s="92" t="str">
        <f t="shared" si="681"/>
        <v/>
      </c>
      <c r="J4322" s="92" t="str">
        <f t="shared" si="682"/>
        <v/>
      </c>
      <c r="K4322" s="92" t="str">
        <f t="shared" si="683"/>
        <v/>
      </c>
      <c r="L4322" s="92" t="str">
        <f t="shared" si="684"/>
        <v/>
      </c>
      <c r="M4322" s="95" t="str">
        <f>IF(A4322&lt;&gt;"",IF(MID(C4322,1,1)="c",SigmaEpsConcrete(I4322,$AN$30:$AN$33,$AR$30:$AR$33,$AS$26,$AS$27,$AS$28,$AQ$20,$AU$19),""),"")</f>
        <v/>
      </c>
      <c r="N4322" s="95" t="str">
        <f>IF(A4322&lt;&gt;"",IF(MID(C4322,1,1)="r",SigmaEpsReinf(J4322,$AS$42:$AS$43,$AS$41,$AS$39,$AS$40,$AQ$38),""),"")</f>
        <v/>
      </c>
      <c r="Q4322" s="92" t="str">
        <f t="shared" si="686"/>
        <v/>
      </c>
      <c r="R4322" s="92" t="str">
        <f t="shared" si="687"/>
        <v/>
      </c>
      <c r="U4322" s="5"/>
      <c r="V4322" s="5"/>
      <c r="W4322" s="94" t="str">
        <f t="shared" si="685"/>
        <v/>
      </c>
      <c r="X4322" s="94" t="str">
        <f t="shared" si="688"/>
        <v/>
      </c>
      <c r="Y4322" s="5"/>
      <c r="BK4322" s="8"/>
      <c r="BL4322" s="5"/>
      <c r="BM4322" s="5"/>
      <c r="BN4322" s="5"/>
      <c r="BO4322" s="5"/>
      <c r="BP4322" s="1"/>
      <c r="BQ4322" s="1"/>
      <c r="BR4322" s="1"/>
      <c r="BS4322" s="1"/>
      <c r="BT4322" s="1"/>
      <c r="BU4322" s="4"/>
      <c r="BV4322" s="1"/>
      <c r="BW4322" s="3"/>
      <c r="BX4322" s="4"/>
      <c r="BY4322" s="5"/>
      <c r="BZ4322" s="5"/>
      <c r="CA4322" s="5"/>
      <c r="CB4322" s="5"/>
      <c r="CC4322" s="5"/>
      <c r="CD4322" s="43"/>
    </row>
    <row r="4323" spans="1:82" x14ac:dyDescent="0.25">
      <c r="A4323" s="8"/>
      <c r="B4323" s="5"/>
      <c r="C4323" s="5"/>
      <c r="D4323" s="5"/>
      <c r="E4323" s="5"/>
      <c r="F4323" s="94" t="str">
        <f t="shared" si="679"/>
        <v/>
      </c>
      <c r="G4323" s="94" t="str">
        <f t="shared" si="680"/>
        <v/>
      </c>
      <c r="H4323" s="127" t="str">
        <f>IF(A4323&lt;&gt;"",IF(MID(C4323,1,1)="c",$AS$26,IF(MID(C4323,1,1)="r",$AS$41,IF(MID(C4323,1,1)="p",#REF!,#REF!))),"")</f>
        <v/>
      </c>
      <c r="I4323" s="92" t="str">
        <f t="shared" si="681"/>
        <v/>
      </c>
      <c r="J4323" s="92" t="str">
        <f t="shared" si="682"/>
        <v/>
      </c>
      <c r="K4323" s="92" t="str">
        <f t="shared" si="683"/>
        <v/>
      </c>
      <c r="L4323" s="92" t="str">
        <f t="shared" si="684"/>
        <v/>
      </c>
      <c r="M4323" s="95" t="str">
        <f>IF(A4323&lt;&gt;"",IF(MID(C4323,1,1)="c",SigmaEpsConcrete(I4323,$AN$30:$AN$33,$AR$30:$AR$33,$AS$26,$AS$27,$AS$28,$AQ$20,$AU$19),""),"")</f>
        <v/>
      </c>
      <c r="N4323" s="95" t="str">
        <f>IF(A4323&lt;&gt;"",IF(MID(C4323,1,1)="r",SigmaEpsReinf(J4323,$AS$42:$AS$43,$AS$41,$AS$39,$AS$40,$AQ$38),""),"")</f>
        <v/>
      </c>
      <c r="Q4323" s="92" t="str">
        <f t="shared" si="686"/>
        <v/>
      </c>
      <c r="R4323" s="92" t="str">
        <f t="shared" si="687"/>
        <v/>
      </c>
      <c r="U4323" s="5"/>
      <c r="V4323" s="5"/>
      <c r="W4323" s="94" t="str">
        <f t="shared" si="685"/>
        <v/>
      </c>
      <c r="X4323" s="94" t="str">
        <f t="shared" si="688"/>
        <v/>
      </c>
      <c r="Y4323" s="5"/>
      <c r="BK4323" s="8"/>
      <c r="BL4323" s="5"/>
      <c r="BM4323" s="5"/>
      <c r="BN4323" s="5"/>
      <c r="BO4323" s="5"/>
      <c r="BP4323" s="1"/>
      <c r="BQ4323" s="1"/>
      <c r="BR4323" s="1"/>
      <c r="BS4323" s="1"/>
      <c r="BT4323" s="1"/>
      <c r="BU4323" s="4"/>
      <c r="BV4323" s="1"/>
      <c r="BW4323" s="3"/>
      <c r="BX4323" s="4"/>
      <c r="BY4323" s="5"/>
      <c r="BZ4323" s="5"/>
      <c r="CA4323" s="5"/>
      <c r="CB4323" s="5"/>
      <c r="CC4323" s="5"/>
      <c r="CD4323" s="43"/>
    </row>
    <row r="4324" spans="1:82" x14ac:dyDescent="0.25">
      <c r="A4324" s="8"/>
      <c r="B4324" s="5"/>
      <c r="C4324" s="5"/>
      <c r="D4324" s="5"/>
      <c r="E4324" s="5"/>
      <c r="F4324" s="94" t="str">
        <f t="shared" si="679"/>
        <v/>
      </c>
      <c r="G4324" s="94" t="str">
        <f t="shared" si="680"/>
        <v/>
      </c>
      <c r="H4324" s="127" t="str">
        <f>IF(A4324&lt;&gt;"",IF(MID(C4324,1,1)="c",$AS$26,IF(MID(C4324,1,1)="r",$AS$41,IF(MID(C4324,1,1)="p",#REF!,#REF!))),"")</f>
        <v/>
      </c>
      <c r="I4324" s="92" t="str">
        <f t="shared" si="681"/>
        <v/>
      </c>
      <c r="J4324" s="92" t="str">
        <f t="shared" si="682"/>
        <v/>
      </c>
      <c r="K4324" s="92" t="str">
        <f t="shared" si="683"/>
        <v/>
      </c>
      <c r="L4324" s="92" t="str">
        <f t="shared" si="684"/>
        <v/>
      </c>
      <c r="M4324" s="95" t="str">
        <f>IF(A4324&lt;&gt;"",IF(MID(C4324,1,1)="c",SigmaEpsConcrete(I4324,$AN$30:$AN$33,$AR$30:$AR$33,$AS$26,$AS$27,$AS$28,$AQ$20,$AU$19),""),"")</f>
        <v/>
      </c>
      <c r="N4324" s="95" t="str">
        <f>IF(A4324&lt;&gt;"",IF(MID(C4324,1,1)="r",SigmaEpsReinf(J4324,$AS$42:$AS$43,$AS$41,$AS$39,$AS$40,$AQ$38),""),"")</f>
        <v/>
      </c>
      <c r="Q4324" s="92" t="str">
        <f t="shared" si="686"/>
        <v/>
      </c>
      <c r="R4324" s="92" t="str">
        <f t="shared" si="687"/>
        <v/>
      </c>
      <c r="U4324" s="5"/>
      <c r="V4324" s="5"/>
      <c r="W4324" s="94" t="str">
        <f t="shared" si="685"/>
        <v/>
      </c>
      <c r="X4324" s="94" t="str">
        <f t="shared" si="688"/>
        <v/>
      </c>
      <c r="Y4324" s="5"/>
      <c r="BK4324" s="8"/>
      <c r="BL4324" s="5"/>
      <c r="BM4324" s="5"/>
      <c r="BN4324" s="5"/>
      <c r="BO4324" s="5"/>
      <c r="BP4324" s="1"/>
      <c r="BQ4324" s="1"/>
      <c r="BR4324" s="1"/>
      <c r="BS4324" s="1"/>
      <c r="BT4324" s="1"/>
      <c r="BU4324" s="4"/>
      <c r="BV4324" s="1"/>
      <c r="BW4324" s="3"/>
      <c r="BX4324" s="4"/>
      <c r="BY4324" s="5"/>
      <c r="BZ4324" s="5"/>
      <c r="CA4324" s="5"/>
      <c r="CB4324" s="5"/>
      <c r="CC4324" s="5"/>
      <c r="CD4324" s="43"/>
    </row>
    <row r="4325" spans="1:82" x14ac:dyDescent="0.25">
      <c r="A4325" s="8"/>
      <c r="B4325" s="5"/>
      <c r="C4325" s="5"/>
      <c r="D4325" s="5"/>
      <c r="E4325" s="5"/>
      <c r="F4325" s="94" t="str">
        <f t="shared" si="679"/>
        <v/>
      </c>
      <c r="G4325" s="94" t="str">
        <f t="shared" si="680"/>
        <v/>
      </c>
      <c r="H4325" s="127" t="str">
        <f>IF(A4325&lt;&gt;"",IF(MID(C4325,1,1)="c",$AS$26,IF(MID(C4325,1,1)="r",$AS$41,IF(MID(C4325,1,1)="p",#REF!,#REF!))),"")</f>
        <v/>
      </c>
      <c r="I4325" s="92" t="str">
        <f t="shared" si="681"/>
        <v/>
      </c>
      <c r="J4325" s="92" t="str">
        <f t="shared" si="682"/>
        <v/>
      </c>
      <c r="K4325" s="92" t="str">
        <f t="shared" si="683"/>
        <v/>
      </c>
      <c r="L4325" s="92" t="str">
        <f t="shared" si="684"/>
        <v/>
      </c>
      <c r="M4325" s="95" t="str">
        <f>IF(A4325&lt;&gt;"",IF(MID(C4325,1,1)="c",SigmaEpsConcrete(I4325,$AN$30:$AN$33,$AR$30:$AR$33,$AS$26,$AS$27,$AS$28,$AQ$20,$AU$19),""),"")</f>
        <v/>
      </c>
      <c r="N4325" s="95" t="str">
        <f>IF(A4325&lt;&gt;"",IF(MID(C4325,1,1)="r",SigmaEpsReinf(J4325,$AS$42:$AS$43,$AS$41,$AS$39,$AS$40,$AQ$38),""),"")</f>
        <v/>
      </c>
      <c r="Q4325" s="92" t="str">
        <f t="shared" si="686"/>
        <v/>
      </c>
      <c r="R4325" s="92" t="str">
        <f t="shared" si="687"/>
        <v/>
      </c>
      <c r="U4325" s="5"/>
      <c r="V4325" s="5"/>
      <c r="W4325" s="94" t="str">
        <f t="shared" si="685"/>
        <v/>
      </c>
      <c r="X4325" s="94" t="str">
        <f t="shared" si="688"/>
        <v/>
      </c>
      <c r="Y4325" s="5"/>
      <c r="BK4325" s="8"/>
      <c r="BL4325" s="5"/>
      <c r="BM4325" s="5"/>
      <c r="BN4325" s="5"/>
      <c r="BO4325" s="5"/>
      <c r="BP4325" s="1"/>
      <c r="BQ4325" s="1"/>
      <c r="BR4325" s="1"/>
      <c r="BS4325" s="1"/>
      <c r="BT4325" s="1"/>
      <c r="BU4325" s="4"/>
      <c r="BV4325" s="1"/>
      <c r="BW4325" s="3"/>
      <c r="BX4325" s="4"/>
      <c r="BY4325" s="5"/>
      <c r="BZ4325" s="5"/>
      <c r="CA4325" s="5"/>
      <c r="CB4325" s="5"/>
      <c r="CC4325" s="5"/>
      <c r="CD4325" s="43"/>
    </row>
    <row r="4326" spans="1:82" x14ac:dyDescent="0.25">
      <c r="A4326" s="8"/>
      <c r="B4326" s="5"/>
      <c r="C4326" s="5"/>
      <c r="D4326" s="5"/>
      <c r="E4326" s="5"/>
      <c r="F4326" s="94" t="str">
        <f t="shared" si="679"/>
        <v/>
      </c>
      <c r="G4326" s="94" t="str">
        <f t="shared" si="680"/>
        <v/>
      </c>
      <c r="H4326" s="127" t="str">
        <f>IF(A4326&lt;&gt;"",IF(MID(C4326,1,1)="c",$AS$26,IF(MID(C4326,1,1)="r",$AS$41,IF(MID(C4326,1,1)="p",#REF!,#REF!))),"")</f>
        <v/>
      </c>
      <c r="I4326" s="92" t="str">
        <f t="shared" si="681"/>
        <v/>
      </c>
      <c r="J4326" s="92" t="str">
        <f t="shared" si="682"/>
        <v/>
      </c>
      <c r="K4326" s="92" t="str">
        <f t="shared" si="683"/>
        <v/>
      </c>
      <c r="L4326" s="92" t="str">
        <f t="shared" si="684"/>
        <v/>
      </c>
      <c r="M4326" s="95" t="str">
        <f>IF(A4326&lt;&gt;"",IF(MID(C4326,1,1)="c",SigmaEpsConcrete(I4326,$AN$30:$AN$33,$AR$30:$AR$33,$AS$26,$AS$27,$AS$28,$AQ$20,$AU$19),""),"")</f>
        <v/>
      </c>
      <c r="N4326" s="95" t="str">
        <f>IF(A4326&lt;&gt;"",IF(MID(C4326,1,1)="r",SigmaEpsReinf(J4326,$AS$42:$AS$43,$AS$41,$AS$39,$AS$40,$AQ$38),""),"")</f>
        <v/>
      </c>
      <c r="Q4326" s="92" t="str">
        <f t="shared" si="686"/>
        <v/>
      </c>
      <c r="R4326" s="92" t="str">
        <f t="shared" si="687"/>
        <v/>
      </c>
      <c r="U4326" s="5"/>
      <c r="V4326" s="5"/>
      <c r="W4326" s="94" t="str">
        <f t="shared" si="685"/>
        <v/>
      </c>
      <c r="X4326" s="94" t="str">
        <f t="shared" si="688"/>
        <v/>
      </c>
      <c r="Y4326" s="5"/>
      <c r="BK4326" s="8"/>
      <c r="BL4326" s="5"/>
      <c r="BM4326" s="5"/>
      <c r="BN4326" s="5"/>
      <c r="BO4326" s="5"/>
      <c r="BP4326" s="1"/>
      <c r="BQ4326" s="1"/>
      <c r="BR4326" s="1"/>
      <c r="BS4326" s="1"/>
      <c r="BT4326" s="1"/>
      <c r="BU4326" s="4"/>
      <c r="BV4326" s="1"/>
      <c r="BW4326" s="3"/>
      <c r="BX4326" s="4"/>
      <c r="BY4326" s="5"/>
      <c r="BZ4326" s="5"/>
      <c r="CA4326" s="5"/>
      <c r="CB4326" s="5"/>
      <c r="CC4326" s="5"/>
      <c r="CD4326" s="43"/>
    </row>
    <row r="4327" spans="1:82" x14ac:dyDescent="0.25">
      <c r="A4327" s="8"/>
      <c r="B4327" s="5"/>
      <c r="C4327" s="5"/>
      <c r="D4327" s="5"/>
      <c r="E4327" s="5"/>
      <c r="F4327" s="94" t="str">
        <f t="shared" si="679"/>
        <v/>
      </c>
      <c r="G4327" s="94" t="str">
        <f t="shared" si="680"/>
        <v/>
      </c>
      <c r="H4327" s="127" t="str">
        <f>IF(A4327&lt;&gt;"",IF(MID(C4327,1,1)="c",$AS$26,IF(MID(C4327,1,1)="r",$AS$41,IF(MID(C4327,1,1)="p",#REF!,#REF!))),"")</f>
        <v/>
      </c>
      <c r="I4327" s="92" t="str">
        <f t="shared" si="681"/>
        <v/>
      </c>
      <c r="J4327" s="92" t="str">
        <f t="shared" si="682"/>
        <v/>
      </c>
      <c r="K4327" s="92" t="str">
        <f t="shared" si="683"/>
        <v/>
      </c>
      <c r="L4327" s="92" t="str">
        <f t="shared" si="684"/>
        <v/>
      </c>
      <c r="M4327" s="95" t="str">
        <f>IF(A4327&lt;&gt;"",IF(MID(C4327,1,1)="c",SigmaEpsConcrete(I4327,$AN$30:$AN$33,$AR$30:$AR$33,$AS$26,$AS$27,$AS$28,$AQ$20,$AU$19),""),"")</f>
        <v/>
      </c>
      <c r="N4327" s="95" t="str">
        <f>IF(A4327&lt;&gt;"",IF(MID(C4327,1,1)="r",SigmaEpsReinf(J4327,$AS$42:$AS$43,$AS$41,$AS$39,$AS$40,$AQ$38),""),"")</f>
        <v/>
      </c>
      <c r="Q4327" s="92" t="str">
        <f t="shared" si="686"/>
        <v/>
      </c>
      <c r="R4327" s="92" t="str">
        <f t="shared" si="687"/>
        <v/>
      </c>
      <c r="U4327" s="5"/>
      <c r="V4327" s="5"/>
      <c r="W4327" s="94" t="str">
        <f t="shared" si="685"/>
        <v/>
      </c>
      <c r="X4327" s="94" t="str">
        <f t="shared" si="688"/>
        <v/>
      </c>
      <c r="Y4327" s="5"/>
      <c r="BK4327" s="8"/>
      <c r="BL4327" s="5"/>
      <c r="BM4327" s="5"/>
      <c r="BN4327" s="5"/>
      <c r="BO4327" s="5"/>
      <c r="BP4327" s="1"/>
      <c r="BQ4327" s="1"/>
      <c r="BR4327" s="1"/>
      <c r="BS4327" s="1"/>
      <c r="BT4327" s="1"/>
      <c r="BU4327" s="4"/>
      <c r="BV4327" s="1"/>
      <c r="BW4327" s="3"/>
      <c r="BX4327" s="4"/>
      <c r="BY4327" s="5"/>
      <c r="BZ4327" s="5"/>
      <c r="CA4327" s="5"/>
      <c r="CB4327" s="5"/>
      <c r="CC4327" s="5"/>
      <c r="CD4327" s="43"/>
    </row>
    <row r="4328" spans="1:82" x14ac:dyDescent="0.25">
      <c r="A4328" s="8"/>
      <c r="B4328" s="5"/>
      <c r="C4328" s="5"/>
      <c r="D4328" s="5"/>
      <c r="E4328" s="5"/>
      <c r="F4328" s="94" t="str">
        <f t="shared" si="679"/>
        <v/>
      </c>
      <c r="G4328" s="94" t="str">
        <f t="shared" si="680"/>
        <v/>
      </c>
      <c r="H4328" s="127" t="str">
        <f>IF(A4328&lt;&gt;"",IF(MID(C4328,1,1)="c",$AS$26,IF(MID(C4328,1,1)="r",$AS$41,IF(MID(C4328,1,1)="p",#REF!,#REF!))),"")</f>
        <v/>
      </c>
      <c r="I4328" s="92" t="str">
        <f t="shared" si="681"/>
        <v/>
      </c>
      <c r="J4328" s="92" t="str">
        <f t="shared" si="682"/>
        <v/>
      </c>
      <c r="K4328" s="92" t="str">
        <f t="shared" si="683"/>
        <v/>
      </c>
      <c r="L4328" s="92" t="str">
        <f t="shared" si="684"/>
        <v/>
      </c>
      <c r="M4328" s="95" t="str">
        <f>IF(A4328&lt;&gt;"",IF(MID(C4328,1,1)="c",SigmaEpsConcrete(I4328,$AN$30:$AN$33,$AR$30:$AR$33,$AS$26,$AS$27,$AS$28,$AQ$20,$AU$19),""),"")</f>
        <v/>
      </c>
      <c r="N4328" s="95" t="str">
        <f>IF(A4328&lt;&gt;"",IF(MID(C4328,1,1)="r",SigmaEpsReinf(J4328,$AS$42:$AS$43,$AS$41,$AS$39,$AS$40,$AQ$38),""),"")</f>
        <v/>
      </c>
      <c r="Q4328" s="92" t="str">
        <f t="shared" si="686"/>
        <v/>
      </c>
      <c r="R4328" s="92" t="str">
        <f t="shared" si="687"/>
        <v/>
      </c>
      <c r="U4328" s="5"/>
      <c r="V4328" s="5"/>
      <c r="W4328" s="94" t="str">
        <f t="shared" si="685"/>
        <v/>
      </c>
      <c r="X4328" s="94" t="str">
        <f t="shared" si="688"/>
        <v/>
      </c>
      <c r="Y4328" s="5"/>
      <c r="BK4328" s="8"/>
      <c r="BL4328" s="5"/>
      <c r="BM4328" s="5"/>
      <c r="BN4328" s="5"/>
      <c r="BO4328" s="5"/>
      <c r="BP4328" s="1"/>
      <c r="BQ4328" s="1"/>
      <c r="BR4328" s="1"/>
      <c r="BS4328" s="1"/>
      <c r="BT4328" s="1"/>
      <c r="BU4328" s="4"/>
      <c r="BV4328" s="1"/>
      <c r="BW4328" s="3"/>
      <c r="BX4328" s="4"/>
      <c r="BY4328" s="5"/>
      <c r="BZ4328" s="5"/>
      <c r="CA4328" s="5"/>
      <c r="CB4328" s="5"/>
      <c r="CC4328" s="5"/>
      <c r="CD4328" s="43"/>
    </row>
    <row r="4329" spans="1:82" x14ac:dyDescent="0.25">
      <c r="A4329" s="8"/>
      <c r="B4329" s="5"/>
      <c r="C4329" s="5"/>
      <c r="D4329" s="5"/>
      <c r="E4329" s="5"/>
      <c r="F4329" s="94" t="str">
        <f t="shared" si="679"/>
        <v/>
      </c>
      <c r="G4329" s="94" t="str">
        <f t="shared" si="680"/>
        <v/>
      </c>
      <c r="H4329" s="127" t="str">
        <f>IF(A4329&lt;&gt;"",IF(MID(C4329,1,1)="c",$AS$26,IF(MID(C4329,1,1)="r",$AS$41,IF(MID(C4329,1,1)="p",#REF!,#REF!))),"")</f>
        <v/>
      </c>
      <c r="I4329" s="92" t="str">
        <f t="shared" si="681"/>
        <v/>
      </c>
      <c r="J4329" s="92" t="str">
        <f t="shared" si="682"/>
        <v/>
      </c>
      <c r="K4329" s="92" t="str">
        <f t="shared" si="683"/>
        <v/>
      </c>
      <c r="L4329" s="92" t="str">
        <f t="shared" si="684"/>
        <v/>
      </c>
      <c r="M4329" s="95" t="str">
        <f>IF(A4329&lt;&gt;"",IF(MID(C4329,1,1)="c",SigmaEpsConcrete(I4329,$AN$30:$AN$33,$AR$30:$AR$33,$AS$26,$AS$27,$AS$28,$AQ$20,$AU$19),""),"")</f>
        <v/>
      </c>
      <c r="N4329" s="95" t="str">
        <f>IF(A4329&lt;&gt;"",IF(MID(C4329,1,1)="r",SigmaEpsReinf(J4329,$AS$42:$AS$43,$AS$41,$AS$39,$AS$40,$AQ$38),""),"")</f>
        <v/>
      </c>
      <c r="Q4329" s="92" t="str">
        <f t="shared" si="686"/>
        <v/>
      </c>
      <c r="R4329" s="92" t="str">
        <f t="shared" si="687"/>
        <v/>
      </c>
      <c r="U4329" s="5"/>
      <c r="V4329" s="5"/>
      <c r="W4329" s="94" t="str">
        <f t="shared" si="685"/>
        <v/>
      </c>
      <c r="X4329" s="94" t="str">
        <f t="shared" si="688"/>
        <v/>
      </c>
      <c r="Y4329" s="5"/>
      <c r="BK4329" s="8"/>
      <c r="BL4329" s="5"/>
      <c r="BM4329" s="5"/>
      <c r="BN4329" s="5"/>
      <c r="BO4329" s="5"/>
      <c r="BP4329" s="1"/>
      <c r="BQ4329" s="1"/>
      <c r="BR4329" s="1"/>
      <c r="BS4329" s="1"/>
      <c r="BT4329" s="1"/>
      <c r="BU4329" s="4"/>
      <c r="BV4329" s="1"/>
      <c r="BW4329" s="3"/>
      <c r="BX4329" s="4"/>
      <c r="BY4329" s="5"/>
      <c r="BZ4329" s="5"/>
      <c r="CA4329" s="5"/>
      <c r="CB4329" s="5"/>
      <c r="CC4329" s="5"/>
      <c r="CD4329" s="43"/>
    </row>
    <row r="4330" spans="1:82" x14ac:dyDescent="0.25">
      <c r="A4330" s="8"/>
      <c r="B4330" s="5"/>
      <c r="C4330" s="5"/>
      <c r="D4330" s="5"/>
      <c r="E4330" s="5"/>
      <c r="F4330" s="94" t="str">
        <f t="shared" si="679"/>
        <v/>
      </c>
      <c r="G4330" s="94" t="str">
        <f t="shared" si="680"/>
        <v/>
      </c>
      <c r="H4330" s="127" t="str">
        <f>IF(A4330&lt;&gt;"",IF(MID(C4330,1,1)="c",$AS$26,IF(MID(C4330,1,1)="r",$AS$41,IF(MID(C4330,1,1)="p",#REF!,#REF!))),"")</f>
        <v/>
      </c>
      <c r="I4330" s="92" t="str">
        <f t="shared" si="681"/>
        <v/>
      </c>
      <c r="J4330" s="92" t="str">
        <f t="shared" si="682"/>
        <v/>
      </c>
      <c r="K4330" s="92" t="str">
        <f t="shared" si="683"/>
        <v/>
      </c>
      <c r="L4330" s="92" t="str">
        <f t="shared" si="684"/>
        <v/>
      </c>
      <c r="M4330" s="95" t="str">
        <f>IF(A4330&lt;&gt;"",IF(MID(C4330,1,1)="c",SigmaEpsConcrete(I4330,$AN$30:$AN$33,$AR$30:$AR$33,$AS$26,$AS$27,$AS$28,$AQ$20,$AU$19),""),"")</f>
        <v/>
      </c>
      <c r="N4330" s="95" t="str">
        <f>IF(A4330&lt;&gt;"",IF(MID(C4330,1,1)="r",SigmaEpsReinf(J4330,$AS$42:$AS$43,$AS$41,$AS$39,$AS$40,$AQ$38),""),"")</f>
        <v/>
      </c>
      <c r="Q4330" s="92" t="str">
        <f t="shared" si="686"/>
        <v/>
      </c>
      <c r="R4330" s="92" t="str">
        <f t="shared" si="687"/>
        <v/>
      </c>
      <c r="U4330" s="5"/>
      <c r="V4330" s="5"/>
      <c r="W4330" s="94" t="str">
        <f t="shared" si="685"/>
        <v/>
      </c>
      <c r="X4330" s="94" t="str">
        <f t="shared" si="688"/>
        <v/>
      </c>
      <c r="Y4330" s="5"/>
      <c r="BK4330" s="8"/>
      <c r="BL4330" s="5"/>
      <c r="BM4330" s="5"/>
      <c r="BN4330" s="5"/>
      <c r="BO4330" s="5"/>
      <c r="BP4330" s="1"/>
      <c r="BQ4330" s="1"/>
      <c r="BR4330" s="1"/>
      <c r="BS4330" s="1"/>
      <c r="BT4330" s="1"/>
      <c r="BU4330" s="4"/>
      <c r="BV4330" s="1"/>
      <c r="BW4330" s="3"/>
      <c r="BX4330" s="4"/>
      <c r="BY4330" s="5"/>
      <c r="BZ4330" s="5"/>
      <c r="CA4330" s="5"/>
      <c r="CB4330" s="5"/>
      <c r="CC4330" s="5"/>
      <c r="CD4330" s="43"/>
    </row>
    <row r="4331" spans="1:82" x14ac:dyDescent="0.25">
      <c r="A4331" s="8"/>
      <c r="B4331" s="5"/>
      <c r="C4331" s="5"/>
      <c r="D4331" s="5"/>
      <c r="E4331" s="5"/>
      <c r="F4331" s="94" t="str">
        <f t="shared" si="679"/>
        <v/>
      </c>
      <c r="G4331" s="94" t="str">
        <f t="shared" si="680"/>
        <v/>
      </c>
      <c r="H4331" s="127" t="str">
        <f>IF(A4331&lt;&gt;"",IF(MID(C4331,1,1)="c",$AS$26,IF(MID(C4331,1,1)="r",$AS$41,IF(MID(C4331,1,1)="p",#REF!,#REF!))),"")</f>
        <v/>
      </c>
      <c r="I4331" s="92" t="str">
        <f t="shared" si="681"/>
        <v/>
      </c>
      <c r="J4331" s="92" t="str">
        <f t="shared" si="682"/>
        <v/>
      </c>
      <c r="K4331" s="92" t="str">
        <f t="shared" si="683"/>
        <v/>
      </c>
      <c r="L4331" s="92" t="str">
        <f t="shared" si="684"/>
        <v/>
      </c>
      <c r="M4331" s="95" t="str">
        <f>IF(A4331&lt;&gt;"",IF(MID(C4331,1,1)="c",SigmaEpsConcrete(I4331,$AN$30:$AN$33,$AR$30:$AR$33,$AS$26,$AS$27,$AS$28,$AQ$20,$AU$19),""),"")</f>
        <v/>
      </c>
      <c r="N4331" s="95" t="str">
        <f>IF(A4331&lt;&gt;"",IF(MID(C4331,1,1)="r",SigmaEpsReinf(J4331,$AS$42:$AS$43,$AS$41,$AS$39,$AS$40,$AQ$38),""),"")</f>
        <v/>
      </c>
      <c r="Q4331" s="92" t="str">
        <f t="shared" si="686"/>
        <v/>
      </c>
      <c r="R4331" s="92" t="str">
        <f t="shared" si="687"/>
        <v/>
      </c>
      <c r="U4331" s="5"/>
      <c r="V4331" s="5"/>
      <c r="W4331" s="94" t="str">
        <f t="shared" si="685"/>
        <v/>
      </c>
      <c r="X4331" s="94" t="str">
        <f t="shared" si="688"/>
        <v/>
      </c>
      <c r="Y4331" s="5"/>
      <c r="BK4331" s="8"/>
      <c r="BL4331" s="5"/>
      <c r="BM4331" s="5"/>
      <c r="BN4331" s="5"/>
      <c r="BO4331" s="5"/>
      <c r="BP4331" s="1"/>
      <c r="BQ4331" s="1"/>
      <c r="BR4331" s="1"/>
      <c r="BS4331" s="1"/>
      <c r="BT4331" s="1"/>
      <c r="BU4331" s="4"/>
      <c r="BV4331" s="1"/>
      <c r="BW4331" s="3"/>
      <c r="BX4331" s="4"/>
      <c r="BY4331" s="5"/>
      <c r="BZ4331" s="5"/>
      <c r="CA4331" s="5"/>
      <c r="CB4331" s="5"/>
      <c r="CC4331" s="5"/>
      <c r="CD4331" s="43"/>
    </row>
    <row r="4332" spans="1:82" x14ac:dyDescent="0.25">
      <c r="A4332" s="8"/>
      <c r="B4332" s="5"/>
      <c r="C4332" s="5"/>
      <c r="D4332" s="5"/>
      <c r="E4332" s="5"/>
      <c r="F4332" s="94" t="str">
        <f t="shared" si="679"/>
        <v/>
      </c>
      <c r="G4332" s="94" t="str">
        <f t="shared" si="680"/>
        <v/>
      </c>
      <c r="H4332" s="127" t="str">
        <f>IF(A4332&lt;&gt;"",IF(MID(C4332,1,1)="c",$AS$26,IF(MID(C4332,1,1)="r",$AS$41,IF(MID(C4332,1,1)="p",#REF!,#REF!))),"")</f>
        <v/>
      </c>
      <c r="I4332" s="92" t="str">
        <f t="shared" si="681"/>
        <v/>
      </c>
      <c r="J4332" s="92" t="str">
        <f t="shared" si="682"/>
        <v/>
      </c>
      <c r="K4332" s="92" t="str">
        <f t="shared" si="683"/>
        <v/>
      </c>
      <c r="L4332" s="92" t="str">
        <f t="shared" si="684"/>
        <v/>
      </c>
      <c r="M4332" s="95" t="str">
        <f>IF(A4332&lt;&gt;"",IF(MID(C4332,1,1)="c",SigmaEpsConcrete(I4332,$AN$30:$AN$33,$AR$30:$AR$33,$AS$26,$AS$27,$AS$28,$AQ$20,$AU$19),""),"")</f>
        <v/>
      </c>
      <c r="N4332" s="95" t="str">
        <f>IF(A4332&lt;&gt;"",IF(MID(C4332,1,1)="r",SigmaEpsReinf(J4332,$AS$42:$AS$43,$AS$41,$AS$39,$AS$40,$AQ$38),""),"")</f>
        <v/>
      </c>
      <c r="Q4332" s="92" t="str">
        <f t="shared" si="686"/>
        <v/>
      </c>
      <c r="R4332" s="92" t="str">
        <f t="shared" si="687"/>
        <v/>
      </c>
      <c r="U4332" s="5"/>
      <c r="V4332" s="5"/>
      <c r="W4332" s="94" t="str">
        <f t="shared" si="685"/>
        <v/>
      </c>
      <c r="X4332" s="94" t="str">
        <f t="shared" si="688"/>
        <v/>
      </c>
      <c r="Y4332" s="5"/>
      <c r="BK4332" s="8"/>
      <c r="BL4332" s="5"/>
      <c r="BM4332" s="5"/>
      <c r="BN4332" s="5"/>
      <c r="BO4332" s="5"/>
      <c r="BP4332" s="1"/>
      <c r="BQ4332" s="1"/>
      <c r="BR4332" s="1"/>
      <c r="BS4332" s="1"/>
      <c r="BT4332" s="1"/>
      <c r="BU4332" s="4"/>
      <c r="BV4332" s="1"/>
      <c r="BW4332" s="3"/>
      <c r="BX4332" s="4"/>
      <c r="BY4332" s="5"/>
      <c r="BZ4332" s="5"/>
      <c r="CA4332" s="5"/>
      <c r="CB4332" s="5"/>
      <c r="CC4332" s="5"/>
      <c r="CD4332" s="43"/>
    </row>
    <row r="4333" spans="1:82" x14ac:dyDescent="0.25">
      <c r="A4333" s="8"/>
      <c r="B4333" s="5"/>
      <c r="C4333" s="5"/>
      <c r="D4333" s="5"/>
      <c r="E4333" s="5"/>
      <c r="F4333" s="94" t="str">
        <f t="shared" si="679"/>
        <v/>
      </c>
      <c r="G4333" s="94" t="str">
        <f t="shared" si="680"/>
        <v/>
      </c>
      <c r="H4333" s="127" t="str">
        <f>IF(A4333&lt;&gt;"",IF(MID(C4333,1,1)="c",$AS$26,IF(MID(C4333,1,1)="r",$AS$41,IF(MID(C4333,1,1)="p",#REF!,#REF!))),"")</f>
        <v/>
      </c>
      <c r="I4333" s="92" t="str">
        <f t="shared" si="681"/>
        <v/>
      </c>
      <c r="J4333" s="92" t="str">
        <f t="shared" si="682"/>
        <v/>
      </c>
      <c r="K4333" s="92" t="str">
        <f t="shared" si="683"/>
        <v/>
      </c>
      <c r="L4333" s="92" t="str">
        <f t="shared" si="684"/>
        <v/>
      </c>
      <c r="M4333" s="95" t="str">
        <f>IF(A4333&lt;&gt;"",IF(MID(C4333,1,1)="c",SigmaEpsConcrete(I4333,$AN$30:$AN$33,$AR$30:$AR$33,$AS$26,$AS$27,$AS$28,$AQ$20,$AU$19),""),"")</f>
        <v/>
      </c>
      <c r="N4333" s="95" t="str">
        <f>IF(A4333&lt;&gt;"",IF(MID(C4333,1,1)="r",SigmaEpsReinf(J4333,$AS$42:$AS$43,$AS$41,$AS$39,$AS$40,$AQ$38),""),"")</f>
        <v/>
      </c>
      <c r="Q4333" s="92" t="str">
        <f t="shared" si="686"/>
        <v/>
      </c>
      <c r="R4333" s="92" t="str">
        <f t="shared" si="687"/>
        <v/>
      </c>
      <c r="U4333" s="5"/>
      <c r="V4333" s="5"/>
      <c r="W4333" s="94" t="str">
        <f t="shared" si="685"/>
        <v/>
      </c>
      <c r="X4333" s="94" t="str">
        <f t="shared" si="688"/>
        <v/>
      </c>
      <c r="Y4333" s="5"/>
      <c r="BK4333" s="8"/>
      <c r="BL4333" s="5"/>
      <c r="BM4333" s="5"/>
      <c r="BN4333" s="5"/>
      <c r="BO4333" s="5"/>
      <c r="BP4333" s="1"/>
      <c r="BQ4333" s="1"/>
      <c r="BR4333" s="1"/>
      <c r="BS4333" s="1"/>
      <c r="BT4333" s="1"/>
      <c r="BU4333" s="4"/>
      <c r="BV4333" s="1"/>
      <c r="BW4333" s="3"/>
      <c r="BX4333" s="4"/>
      <c r="BY4333" s="5"/>
      <c r="BZ4333" s="5"/>
      <c r="CA4333" s="5"/>
      <c r="CB4333" s="5"/>
      <c r="CC4333" s="5"/>
      <c r="CD4333" s="43"/>
    </row>
    <row r="4334" spans="1:82" x14ac:dyDescent="0.25">
      <c r="A4334" s="8"/>
      <c r="B4334" s="5"/>
      <c r="C4334" s="5"/>
      <c r="D4334" s="5"/>
      <c r="E4334" s="5"/>
      <c r="F4334" s="94" t="str">
        <f t="shared" si="679"/>
        <v/>
      </c>
      <c r="G4334" s="94" t="str">
        <f t="shared" si="680"/>
        <v/>
      </c>
      <c r="H4334" s="127" t="str">
        <f>IF(A4334&lt;&gt;"",IF(MID(C4334,1,1)="c",$AS$26,IF(MID(C4334,1,1)="r",$AS$41,IF(MID(C4334,1,1)="p",#REF!,#REF!))),"")</f>
        <v/>
      </c>
      <c r="I4334" s="92" t="str">
        <f t="shared" si="681"/>
        <v/>
      </c>
      <c r="J4334" s="92" t="str">
        <f t="shared" si="682"/>
        <v/>
      </c>
      <c r="K4334" s="92" t="str">
        <f t="shared" si="683"/>
        <v/>
      </c>
      <c r="L4334" s="92" t="str">
        <f t="shared" si="684"/>
        <v/>
      </c>
      <c r="M4334" s="95" t="str">
        <f>IF(A4334&lt;&gt;"",IF(MID(C4334,1,1)="c",SigmaEpsConcrete(I4334,$AN$30:$AN$33,$AR$30:$AR$33,$AS$26,$AS$27,$AS$28,$AQ$20,$AU$19),""),"")</f>
        <v/>
      </c>
      <c r="N4334" s="95" t="str">
        <f>IF(A4334&lt;&gt;"",IF(MID(C4334,1,1)="r",SigmaEpsReinf(J4334,$AS$42:$AS$43,$AS$41,$AS$39,$AS$40,$AQ$38),""),"")</f>
        <v/>
      </c>
      <c r="Q4334" s="92" t="str">
        <f t="shared" si="686"/>
        <v/>
      </c>
      <c r="R4334" s="92" t="str">
        <f t="shared" si="687"/>
        <v/>
      </c>
      <c r="U4334" s="5"/>
      <c r="V4334" s="5"/>
      <c r="W4334" s="94" t="str">
        <f t="shared" si="685"/>
        <v/>
      </c>
      <c r="X4334" s="94" t="str">
        <f t="shared" si="688"/>
        <v/>
      </c>
      <c r="Y4334" s="5"/>
      <c r="BK4334" s="8"/>
      <c r="BL4334" s="5"/>
      <c r="BM4334" s="5"/>
      <c r="BN4334" s="5"/>
      <c r="BO4334" s="5"/>
      <c r="BP4334" s="1"/>
      <c r="BQ4334" s="1"/>
      <c r="BR4334" s="1"/>
      <c r="BS4334" s="1"/>
      <c r="BT4334" s="1"/>
      <c r="BU4334" s="4"/>
      <c r="BV4334" s="1"/>
      <c r="BW4334" s="3"/>
      <c r="BX4334" s="4"/>
      <c r="BY4334" s="5"/>
      <c r="BZ4334" s="5"/>
      <c r="CA4334" s="5"/>
      <c r="CB4334" s="5"/>
      <c r="CC4334" s="5"/>
      <c r="CD4334" s="43"/>
    </row>
    <row r="4335" spans="1:82" x14ac:dyDescent="0.25">
      <c r="A4335" s="8"/>
      <c r="B4335" s="5"/>
      <c r="C4335" s="5"/>
      <c r="D4335" s="5"/>
      <c r="E4335" s="5"/>
      <c r="F4335" s="94" t="str">
        <f t="shared" si="679"/>
        <v/>
      </c>
      <c r="G4335" s="94" t="str">
        <f t="shared" si="680"/>
        <v/>
      </c>
      <c r="H4335" s="127" t="str">
        <f>IF(A4335&lt;&gt;"",IF(MID(C4335,1,1)="c",$AS$26,IF(MID(C4335,1,1)="r",$AS$41,IF(MID(C4335,1,1)="p",#REF!,#REF!))),"")</f>
        <v/>
      </c>
      <c r="I4335" s="92" t="str">
        <f t="shared" si="681"/>
        <v/>
      </c>
      <c r="J4335" s="92" t="str">
        <f t="shared" si="682"/>
        <v/>
      </c>
      <c r="K4335" s="92" t="str">
        <f t="shared" si="683"/>
        <v/>
      </c>
      <c r="L4335" s="92" t="str">
        <f t="shared" si="684"/>
        <v/>
      </c>
      <c r="M4335" s="95" t="str">
        <f>IF(A4335&lt;&gt;"",IF(MID(C4335,1,1)="c",SigmaEpsConcrete(I4335,$AN$30:$AN$33,$AR$30:$AR$33,$AS$26,$AS$27,$AS$28,$AQ$20,$AU$19),""),"")</f>
        <v/>
      </c>
      <c r="N4335" s="95" t="str">
        <f>IF(A4335&lt;&gt;"",IF(MID(C4335,1,1)="r",SigmaEpsReinf(J4335,$AS$42:$AS$43,$AS$41,$AS$39,$AS$40,$AQ$38),""),"")</f>
        <v/>
      </c>
      <c r="Q4335" s="92" t="str">
        <f t="shared" si="686"/>
        <v/>
      </c>
      <c r="R4335" s="92" t="str">
        <f t="shared" si="687"/>
        <v/>
      </c>
      <c r="U4335" s="5"/>
      <c r="V4335" s="5"/>
      <c r="W4335" s="94" t="str">
        <f t="shared" si="685"/>
        <v/>
      </c>
      <c r="X4335" s="94" t="str">
        <f t="shared" si="688"/>
        <v/>
      </c>
      <c r="Y4335" s="5"/>
      <c r="BK4335" s="8"/>
      <c r="BL4335" s="5"/>
      <c r="BM4335" s="5"/>
      <c r="BN4335" s="5"/>
      <c r="BO4335" s="5"/>
      <c r="BP4335" s="1"/>
      <c r="BQ4335" s="1"/>
      <c r="BR4335" s="1"/>
      <c r="BS4335" s="1"/>
      <c r="BT4335" s="1"/>
      <c r="BU4335" s="4"/>
      <c r="BV4335" s="1"/>
      <c r="BW4335" s="3"/>
      <c r="BX4335" s="4"/>
      <c r="BY4335" s="5"/>
      <c r="BZ4335" s="5"/>
      <c r="CA4335" s="5"/>
      <c r="CB4335" s="5"/>
      <c r="CC4335" s="5"/>
      <c r="CD4335" s="43"/>
    </row>
    <row r="4336" spans="1:82" x14ac:dyDescent="0.25">
      <c r="A4336" s="8"/>
      <c r="B4336" s="5"/>
      <c r="C4336" s="5"/>
      <c r="D4336" s="5"/>
      <c r="E4336" s="5"/>
      <c r="F4336" s="94" t="str">
        <f t="shared" si="679"/>
        <v/>
      </c>
      <c r="G4336" s="94" t="str">
        <f t="shared" si="680"/>
        <v/>
      </c>
      <c r="H4336" s="127" t="str">
        <f>IF(A4336&lt;&gt;"",IF(MID(C4336,1,1)="c",$AS$26,IF(MID(C4336,1,1)="r",$AS$41,IF(MID(C4336,1,1)="p",#REF!,#REF!))),"")</f>
        <v/>
      </c>
      <c r="I4336" s="92" t="str">
        <f t="shared" si="681"/>
        <v/>
      </c>
      <c r="J4336" s="92" t="str">
        <f t="shared" si="682"/>
        <v/>
      </c>
      <c r="K4336" s="92" t="str">
        <f t="shared" si="683"/>
        <v/>
      </c>
      <c r="L4336" s="92" t="str">
        <f t="shared" si="684"/>
        <v/>
      </c>
      <c r="M4336" s="95" t="str">
        <f>IF(A4336&lt;&gt;"",IF(MID(C4336,1,1)="c",SigmaEpsConcrete(I4336,$AN$30:$AN$33,$AR$30:$AR$33,$AS$26,$AS$27,$AS$28,$AQ$20,$AU$19),""),"")</f>
        <v/>
      </c>
      <c r="N4336" s="95" t="str">
        <f>IF(A4336&lt;&gt;"",IF(MID(C4336,1,1)="r",SigmaEpsReinf(J4336,$AS$42:$AS$43,$AS$41,$AS$39,$AS$40,$AQ$38),""),"")</f>
        <v/>
      </c>
      <c r="Q4336" s="92" t="str">
        <f t="shared" si="686"/>
        <v/>
      </c>
      <c r="R4336" s="92" t="str">
        <f t="shared" si="687"/>
        <v/>
      </c>
      <c r="U4336" s="5"/>
      <c r="V4336" s="5"/>
      <c r="W4336" s="94" t="str">
        <f t="shared" si="685"/>
        <v/>
      </c>
      <c r="X4336" s="94" t="str">
        <f t="shared" si="688"/>
        <v/>
      </c>
      <c r="Y4336" s="5"/>
      <c r="BK4336" s="8"/>
      <c r="BL4336" s="5"/>
      <c r="BM4336" s="5"/>
      <c r="BN4336" s="5"/>
      <c r="BO4336" s="5"/>
      <c r="BP4336" s="1"/>
      <c r="BQ4336" s="1"/>
      <c r="BR4336" s="1"/>
      <c r="BS4336" s="1"/>
      <c r="BT4336" s="1"/>
      <c r="BU4336" s="4"/>
      <c r="BV4336" s="1"/>
      <c r="BW4336" s="3"/>
      <c r="BX4336" s="4"/>
      <c r="BY4336" s="5"/>
      <c r="BZ4336" s="5"/>
      <c r="CA4336" s="5"/>
      <c r="CB4336" s="5"/>
      <c r="CC4336" s="5"/>
      <c r="CD4336" s="43"/>
    </row>
    <row r="4337" spans="1:82" x14ac:dyDescent="0.25">
      <c r="A4337" s="8"/>
      <c r="B4337" s="5"/>
      <c r="C4337" s="5"/>
      <c r="D4337" s="5"/>
      <c r="E4337" s="5"/>
      <c r="F4337" s="94" t="str">
        <f t="shared" si="679"/>
        <v/>
      </c>
      <c r="G4337" s="94" t="str">
        <f t="shared" si="680"/>
        <v/>
      </c>
      <c r="H4337" s="127" t="str">
        <f>IF(A4337&lt;&gt;"",IF(MID(C4337,1,1)="c",$AS$26,IF(MID(C4337,1,1)="r",$AS$41,IF(MID(C4337,1,1)="p",#REF!,#REF!))),"")</f>
        <v/>
      </c>
      <c r="I4337" s="92" t="str">
        <f t="shared" si="681"/>
        <v/>
      </c>
      <c r="J4337" s="92" t="str">
        <f t="shared" si="682"/>
        <v/>
      </c>
      <c r="K4337" s="92" t="str">
        <f t="shared" si="683"/>
        <v/>
      </c>
      <c r="L4337" s="92" t="str">
        <f t="shared" si="684"/>
        <v/>
      </c>
      <c r="M4337" s="95" t="str">
        <f>IF(A4337&lt;&gt;"",IF(MID(C4337,1,1)="c",SigmaEpsConcrete(I4337,$AN$30:$AN$33,$AR$30:$AR$33,$AS$26,$AS$27,$AS$28,$AQ$20,$AU$19),""),"")</f>
        <v/>
      </c>
      <c r="N4337" s="95" t="str">
        <f>IF(A4337&lt;&gt;"",IF(MID(C4337,1,1)="r",SigmaEpsReinf(J4337,$AS$42:$AS$43,$AS$41,$AS$39,$AS$40,$AQ$38),""),"")</f>
        <v/>
      </c>
      <c r="Q4337" s="92" t="str">
        <f t="shared" si="686"/>
        <v/>
      </c>
      <c r="R4337" s="92" t="str">
        <f t="shared" si="687"/>
        <v/>
      </c>
      <c r="U4337" s="5"/>
      <c r="V4337" s="5"/>
      <c r="W4337" s="94" t="str">
        <f t="shared" si="685"/>
        <v/>
      </c>
      <c r="X4337" s="94" t="str">
        <f t="shared" si="688"/>
        <v/>
      </c>
      <c r="Y4337" s="5"/>
      <c r="BK4337" s="8"/>
      <c r="BL4337" s="5"/>
      <c r="BM4337" s="5"/>
      <c r="BN4337" s="5"/>
      <c r="BO4337" s="5"/>
      <c r="BP4337" s="1"/>
      <c r="BQ4337" s="1"/>
      <c r="BR4337" s="1"/>
      <c r="BS4337" s="1"/>
      <c r="BT4337" s="1"/>
      <c r="BU4337" s="4"/>
      <c r="BV4337" s="1"/>
      <c r="BW4337" s="3"/>
      <c r="BX4337" s="4"/>
      <c r="BY4337" s="5"/>
      <c r="BZ4337" s="5"/>
      <c r="CA4337" s="5"/>
      <c r="CB4337" s="5"/>
      <c r="CC4337" s="5"/>
      <c r="CD4337" s="43"/>
    </row>
    <row r="4338" spans="1:82" x14ac:dyDescent="0.25">
      <c r="A4338" s="8"/>
      <c r="B4338" s="5"/>
      <c r="C4338" s="5"/>
      <c r="D4338" s="5"/>
      <c r="E4338" s="5"/>
      <c r="F4338" s="94" t="str">
        <f t="shared" si="679"/>
        <v/>
      </c>
      <c r="G4338" s="94" t="str">
        <f t="shared" si="680"/>
        <v/>
      </c>
      <c r="H4338" s="127" t="str">
        <f>IF(A4338&lt;&gt;"",IF(MID(C4338,1,1)="c",$AS$26,IF(MID(C4338,1,1)="r",$AS$41,IF(MID(C4338,1,1)="p",#REF!,#REF!))),"")</f>
        <v/>
      </c>
      <c r="I4338" s="92" t="str">
        <f t="shared" si="681"/>
        <v/>
      </c>
      <c r="J4338" s="92" t="str">
        <f t="shared" si="682"/>
        <v/>
      </c>
      <c r="K4338" s="92" t="str">
        <f t="shared" si="683"/>
        <v/>
      </c>
      <c r="L4338" s="92" t="str">
        <f t="shared" si="684"/>
        <v/>
      </c>
      <c r="M4338" s="95" t="str">
        <f>IF(A4338&lt;&gt;"",IF(MID(C4338,1,1)="c",SigmaEpsConcrete(I4338,$AN$30:$AN$33,$AR$30:$AR$33,$AS$26,$AS$27,$AS$28,$AQ$20,$AU$19),""),"")</f>
        <v/>
      </c>
      <c r="N4338" s="95" t="str">
        <f>IF(A4338&lt;&gt;"",IF(MID(C4338,1,1)="r",SigmaEpsReinf(J4338,$AS$42:$AS$43,$AS$41,$AS$39,$AS$40,$AQ$38),""),"")</f>
        <v/>
      </c>
      <c r="Q4338" s="92" t="str">
        <f t="shared" si="686"/>
        <v/>
      </c>
      <c r="R4338" s="92" t="str">
        <f t="shared" si="687"/>
        <v/>
      </c>
      <c r="U4338" s="5"/>
      <c r="V4338" s="5"/>
      <c r="W4338" s="94" t="str">
        <f t="shared" si="685"/>
        <v/>
      </c>
      <c r="X4338" s="94" t="str">
        <f t="shared" si="688"/>
        <v/>
      </c>
      <c r="Y4338" s="5"/>
      <c r="BK4338" s="8"/>
      <c r="BL4338" s="5"/>
      <c r="BM4338" s="5"/>
      <c r="BN4338" s="5"/>
      <c r="BO4338" s="5"/>
      <c r="BP4338" s="1"/>
      <c r="BQ4338" s="1"/>
      <c r="BR4338" s="1"/>
      <c r="BS4338" s="1"/>
      <c r="BT4338" s="1"/>
      <c r="BU4338" s="4"/>
      <c r="BV4338" s="1"/>
      <c r="BW4338" s="3"/>
      <c r="BX4338" s="4"/>
      <c r="BY4338" s="5"/>
      <c r="BZ4338" s="5"/>
      <c r="CA4338" s="5"/>
      <c r="CB4338" s="5"/>
      <c r="CC4338" s="5"/>
      <c r="CD4338" s="43"/>
    </row>
    <row r="4339" spans="1:82" x14ac:dyDescent="0.25">
      <c r="A4339" s="8"/>
      <c r="B4339" s="5"/>
      <c r="C4339" s="5"/>
      <c r="D4339" s="5"/>
      <c r="E4339" s="5"/>
      <c r="F4339" s="94" t="str">
        <f t="shared" si="679"/>
        <v/>
      </c>
      <c r="G4339" s="94" t="str">
        <f t="shared" si="680"/>
        <v/>
      </c>
      <c r="H4339" s="127" t="str">
        <f>IF(A4339&lt;&gt;"",IF(MID(C4339,1,1)="c",$AS$26,IF(MID(C4339,1,1)="r",$AS$41,IF(MID(C4339,1,1)="p",#REF!,#REF!))),"")</f>
        <v/>
      </c>
      <c r="I4339" s="92" t="str">
        <f t="shared" si="681"/>
        <v/>
      </c>
      <c r="J4339" s="92" t="str">
        <f t="shared" si="682"/>
        <v/>
      </c>
      <c r="K4339" s="92" t="str">
        <f t="shared" si="683"/>
        <v/>
      </c>
      <c r="L4339" s="92" t="str">
        <f t="shared" si="684"/>
        <v/>
      </c>
      <c r="M4339" s="95" t="str">
        <f>IF(A4339&lt;&gt;"",IF(MID(C4339,1,1)="c",SigmaEpsConcrete(I4339,$AN$30:$AN$33,$AR$30:$AR$33,$AS$26,$AS$27,$AS$28,$AQ$20,$AU$19),""),"")</f>
        <v/>
      </c>
      <c r="N4339" s="95" t="str">
        <f>IF(A4339&lt;&gt;"",IF(MID(C4339,1,1)="r",SigmaEpsReinf(J4339,$AS$42:$AS$43,$AS$41,$AS$39,$AS$40,$AQ$38),""),"")</f>
        <v/>
      </c>
      <c r="Q4339" s="92" t="str">
        <f t="shared" si="686"/>
        <v/>
      </c>
      <c r="R4339" s="92" t="str">
        <f t="shared" si="687"/>
        <v/>
      </c>
      <c r="U4339" s="5"/>
      <c r="V4339" s="5"/>
      <c r="W4339" s="94" t="str">
        <f t="shared" si="685"/>
        <v/>
      </c>
      <c r="X4339" s="94" t="str">
        <f t="shared" si="688"/>
        <v/>
      </c>
      <c r="Y4339" s="5"/>
      <c r="BK4339" s="8"/>
      <c r="BL4339" s="5"/>
      <c r="BM4339" s="5"/>
      <c r="BN4339" s="5"/>
      <c r="BO4339" s="5"/>
      <c r="BP4339" s="1"/>
      <c r="BQ4339" s="1"/>
      <c r="BR4339" s="1"/>
      <c r="BS4339" s="1"/>
      <c r="BT4339" s="1"/>
      <c r="BU4339" s="4"/>
      <c r="BV4339" s="1"/>
      <c r="BW4339" s="3"/>
      <c r="BX4339" s="4"/>
      <c r="BY4339" s="5"/>
      <c r="BZ4339" s="5"/>
      <c r="CA4339" s="5"/>
      <c r="CB4339" s="5"/>
      <c r="CC4339" s="5"/>
      <c r="CD4339" s="43"/>
    </row>
    <row r="4340" spans="1:82" x14ac:dyDescent="0.25">
      <c r="A4340" s="8"/>
      <c r="B4340" s="5"/>
      <c r="C4340" s="5"/>
      <c r="D4340" s="5"/>
      <c r="E4340" s="5"/>
      <c r="F4340" s="94" t="str">
        <f t="shared" si="679"/>
        <v/>
      </c>
      <c r="G4340" s="94" t="str">
        <f t="shared" si="680"/>
        <v/>
      </c>
      <c r="H4340" s="127" t="str">
        <f>IF(A4340&lt;&gt;"",IF(MID(C4340,1,1)="c",$AS$26,IF(MID(C4340,1,1)="r",$AS$41,IF(MID(C4340,1,1)="p",#REF!,#REF!))),"")</f>
        <v/>
      </c>
      <c r="I4340" s="92" t="str">
        <f t="shared" si="681"/>
        <v/>
      </c>
      <c r="J4340" s="92" t="str">
        <f t="shared" si="682"/>
        <v/>
      </c>
      <c r="K4340" s="92" t="str">
        <f t="shared" si="683"/>
        <v/>
      </c>
      <c r="L4340" s="92" t="str">
        <f t="shared" si="684"/>
        <v/>
      </c>
      <c r="M4340" s="95" t="str">
        <f>IF(A4340&lt;&gt;"",IF(MID(C4340,1,1)="c",SigmaEpsConcrete(I4340,$AN$30:$AN$33,$AR$30:$AR$33,$AS$26,$AS$27,$AS$28,$AQ$20,$AU$19),""),"")</f>
        <v/>
      </c>
      <c r="N4340" s="95" t="str">
        <f>IF(A4340&lt;&gt;"",IF(MID(C4340,1,1)="r",SigmaEpsReinf(J4340,$AS$42:$AS$43,$AS$41,$AS$39,$AS$40,$AQ$38),""),"")</f>
        <v/>
      </c>
      <c r="Q4340" s="92" t="str">
        <f t="shared" si="686"/>
        <v/>
      </c>
      <c r="R4340" s="92" t="str">
        <f t="shared" si="687"/>
        <v/>
      </c>
      <c r="U4340" s="5"/>
      <c r="V4340" s="5"/>
      <c r="W4340" s="94" t="str">
        <f t="shared" si="685"/>
        <v/>
      </c>
      <c r="X4340" s="94" t="str">
        <f t="shared" si="688"/>
        <v/>
      </c>
      <c r="Y4340" s="5"/>
      <c r="BK4340" s="8"/>
      <c r="BL4340" s="5"/>
      <c r="BM4340" s="5"/>
      <c r="BN4340" s="5"/>
      <c r="BO4340" s="5"/>
      <c r="BP4340" s="1"/>
      <c r="BQ4340" s="1"/>
      <c r="BR4340" s="1"/>
      <c r="BS4340" s="1"/>
      <c r="BT4340" s="1"/>
      <c r="BU4340" s="4"/>
      <c r="BV4340" s="1"/>
      <c r="BW4340" s="3"/>
      <c r="BX4340" s="4"/>
      <c r="BY4340" s="5"/>
      <c r="BZ4340" s="5"/>
      <c r="CA4340" s="5"/>
      <c r="CB4340" s="5"/>
      <c r="CC4340" s="5"/>
      <c r="CD4340" s="43"/>
    </row>
    <row r="4341" spans="1:82" x14ac:dyDescent="0.25">
      <c r="A4341" s="8"/>
      <c r="B4341" s="5"/>
      <c r="C4341" s="5"/>
      <c r="D4341" s="5"/>
      <c r="E4341" s="5"/>
      <c r="F4341" s="94" t="str">
        <f t="shared" si="679"/>
        <v/>
      </c>
      <c r="G4341" s="94" t="str">
        <f t="shared" si="680"/>
        <v/>
      </c>
      <c r="H4341" s="127" t="str">
        <f>IF(A4341&lt;&gt;"",IF(MID(C4341,1,1)="c",$AS$26,IF(MID(C4341,1,1)="r",$AS$41,IF(MID(C4341,1,1)="p",#REF!,#REF!))),"")</f>
        <v/>
      </c>
      <c r="I4341" s="92" t="str">
        <f t="shared" si="681"/>
        <v/>
      </c>
      <c r="J4341" s="92" t="str">
        <f t="shared" si="682"/>
        <v/>
      </c>
      <c r="K4341" s="92" t="str">
        <f t="shared" si="683"/>
        <v/>
      </c>
      <c r="L4341" s="92" t="str">
        <f t="shared" si="684"/>
        <v/>
      </c>
      <c r="M4341" s="95" t="str">
        <f>IF(A4341&lt;&gt;"",IF(MID(C4341,1,1)="c",SigmaEpsConcrete(I4341,$AN$30:$AN$33,$AR$30:$AR$33,$AS$26,$AS$27,$AS$28,$AQ$20,$AU$19),""),"")</f>
        <v/>
      </c>
      <c r="N4341" s="95" t="str">
        <f>IF(A4341&lt;&gt;"",IF(MID(C4341,1,1)="r",SigmaEpsReinf(J4341,$AS$42:$AS$43,$AS$41,$AS$39,$AS$40,$AQ$38),""),"")</f>
        <v/>
      </c>
      <c r="Q4341" s="92" t="str">
        <f t="shared" si="686"/>
        <v/>
      </c>
      <c r="R4341" s="92" t="str">
        <f t="shared" si="687"/>
        <v/>
      </c>
      <c r="U4341" s="5"/>
      <c r="V4341" s="5"/>
      <c r="W4341" s="94" t="str">
        <f t="shared" si="685"/>
        <v/>
      </c>
      <c r="X4341" s="94" t="str">
        <f t="shared" si="688"/>
        <v/>
      </c>
      <c r="Y4341" s="5"/>
      <c r="BK4341" s="8"/>
      <c r="BL4341" s="5"/>
      <c r="BM4341" s="5"/>
      <c r="BN4341" s="5"/>
      <c r="BO4341" s="5"/>
      <c r="BP4341" s="1"/>
      <c r="BQ4341" s="1"/>
      <c r="BR4341" s="1"/>
      <c r="BS4341" s="1"/>
      <c r="BT4341" s="1"/>
      <c r="BU4341" s="4"/>
      <c r="BV4341" s="1"/>
      <c r="BW4341" s="3"/>
      <c r="BX4341" s="4"/>
      <c r="BY4341" s="5"/>
      <c r="BZ4341" s="5"/>
      <c r="CA4341" s="5"/>
      <c r="CB4341" s="5"/>
      <c r="CC4341" s="5"/>
      <c r="CD4341" s="43"/>
    </row>
    <row r="4342" spans="1:82" x14ac:dyDescent="0.25">
      <c r="A4342" s="8"/>
      <c r="B4342" s="5"/>
      <c r="C4342" s="5"/>
      <c r="D4342" s="5"/>
      <c r="E4342" s="5"/>
      <c r="F4342" s="94" t="str">
        <f t="shared" si="679"/>
        <v/>
      </c>
      <c r="G4342" s="94" t="str">
        <f t="shared" si="680"/>
        <v/>
      </c>
      <c r="H4342" s="127" t="str">
        <f>IF(A4342&lt;&gt;"",IF(MID(C4342,1,1)="c",$AS$26,IF(MID(C4342,1,1)="r",$AS$41,IF(MID(C4342,1,1)="p",#REF!,#REF!))),"")</f>
        <v/>
      </c>
      <c r="I4342" s="92" t="str">
        <f t="shared" si="681"/>
        <v/>
      </c>
      <c r="J4342" s="92" t="str">
        <f t="shared" si="682"/>
        <v/>
      </c>
      <c r="K4342" s="92" t="str">
        <f t="shared" si="683"/>
        <v/>
      </c>
      <c r="L4342" s="92" t="str">
        <f t="shared" si="684"/>
        <v/>
      </c>
      <c r="M4342" s="95" t="str">
        <f>IF(A4342&lt;&gt;"",IF(MID(C4342,1,1)="c",SigmaEpsConcrete(I4342,$AN$30:$AN$33,$AR$30:$AR$33,$AS$26,$AS$27,$AS$28,$AQ$20,$AU$19),""),"")</f>
        <v/>
      </c>
      <c r="N4342" s="95" t="str">
        <f>IF(A4342&lt;&gt;"",IF(MID(C4342,1,1)="r",SigmaEpsReinf(J4342,$AS$42:$AS$43,$AS$41,$AS$39,$AS$40,$AQ$38),""),"")</f>
        <v/>
      </c>
      <c r="Q4342" s="92" t="str">
        <f t="shared" si="686"/>
        <v/>
      </c>
      <c r="R4342" s="92" t="str">
        <f t="shared" si="687"/>
        <v/>
      </c>
      <c r="U4342" s="5"/>
      <c r="V4342" s="5"/>
      <c r="W4342" s="94" t="str">
        <f t="shared" si="685"/>
        <v/>
      </c>
      <c r="X4342" s="94" t="str">
        <f t="shared" si="688"/>
        <v/>
      </c>
      <c r="Y4342" s="5"/>
      <c r="BK4342" s="8"/>
      <c r="BL4342" s="5"/>
      <c r="BM4342" s="5"/>
      <c r="BN4342" s="5"/>
      <c r="BO4342" s="5"/>
      <c r="BP4342" s="1"/>
      <c r="BQ4342" s="1"/>
      <c r="BR4342" s="1"/>
      <c r="BS4342" s="1"/>
      <c r="BT4342" s="1"/>
      <c r="BU4342" s="4"/>
      <c r="BV4342" s="1"/>
      <c r="BW4342" s="3"/>
      <c r="BX4342" s="4"/>
      <c r="BY4342" s="5"/>
      <c r="BZ4342" s="5"/>
      <c r="CA4342" s="5"/>
      <c r="CB4342" s="5"/>
      <c r="CC4342" s="5"/>
      <c r="CD4342" s="43"/>
    </row>
    <row r="4343" spans="1:82" x14ac:dyDescent="0.25">
      <c r="A4343" s="8"/>
      <c r="B4343" s="5"/>
      <c r="C4343" s="5"/>
      <c r="D4343" s="5"/>
      <c r="E4343" s="5"/>
      <c r="F4343" s="94" t="str">
        <f t="shared" si="679"/>
        <v/>
      </c>
      <c r="G4343" s="94" t="str">
        <f t="shared" si="680"/>
        <v/>
      </c>
      <c r="H4343" s="127" t="str">
        <f>IF(A4343&lt;&gt;"",IF(MID(C4343,1,1)="c",$AS$26,IF(MID(C4343,1,1)="r",$AS$41,IF(MID(C4343,1,1)="p",#REF!,#REF!))),"")</f>
        <v/>
      </c>
      <c r="I4343" s="92" t="str">
        <f t="shared" si="681"/>
        <v/>
      </c>
      <c r="J4343" s="92" t="str">
        <f t="shared" si="682"/>
        <v/>
      </c>
      <c r="K4343" s="92" t="str">
        <f t="shared" si="683"/>
        <v/>
      </c>
      <c r="L4343" s="92" t="str">
        <f t="shared" si="684"/>
        <v/>
      </c>
      <c r="M4343" s="95" t="str">
        <f>IF(A4343&lt;&gt;"",IF(MID(C4343,1,1)="c",SigmaEpsConcrete(I4343,$AN$30:$AN$33,$AR$30:$AR$33,$AS$26,$AS$27,$AS$28,$AQ$20,$AU$19),""),"")</f>
        <v/>
      </c>
      <c r="N4343" s="95" t="str">
        <f>IF(A4343&lt;&gt;"",IF(MID(C4343,1,1)="r",SigmaEpsReinf(J4343,$AS$42:$AS$43,$AS$41,$AS$39,$AS$40,$AQ$38),""),"")</f>
        <v/>
      </c>
      <c r="Q4343" s="92" t="str">
        <f t="shared" si="686"/>
        <v/>
      </c>
      <c r="R4343" s="92" t="str">
        <f t="shared" si="687"/>
        <v/>
      </c>
      <c r="U4343" s="5"/>
      <c r="V4343" s="5"/>
      <c r="W4343" s="94" t="str">
        <f t="shared" si="685"/>
        <v/>
      </c>
      <c r="X4343" s="94" t="str">
        <f t="shared" si="688"/>
        <v/>
      </c>
      <c r="Y4343" s="5"/>
      <c r="BK4343" s="8"/>
      <c r="BL4343" s="5"/>
      <c r="BM4343" s="5"/>
      <c r="BN4343" s="5"/>
      <c r="BO4343" s="5"/>
      <c r="BP4343" s="1"/>
      <c r="BQ4343" s="1"/>
      <c r="BR4343" s="1"/>
      <c r="BS4343" s="1"/>
      <c r="BT4343" s="1"/>
      <c r="BU4343" s="4"/>
      <c r="BV4343" s="1"/>
      <c r="BW4343" s="3"/>
      <c r="BX4343" s="4"/>
      <c r="BY4343" s="5"/>
      <c r="BZ4343" s="5"/>
      <c r="CA4343" s="5"/>
      <c r="CB4343" s="5"/>
      <c r="CC4343" s="5"/>
      <c r="CD4343" s="43"/>
    </row>
    <row r="4344" spans="1:82" x14ac:dyDescent="0.25">
      <c r="A4344" s="8"/>
      <c r="B4344" s="5"/>
      <c r="C4344" s="5"/>
      <c r="D4344" s="5"/>
      <c r="E4344" s="5"/>
      <c r="F4344" s="94" t="str">
        <f t="shared" si="679"/>
        <v/>
      </c>
      <c r="G4344" s="94" t="str">
        <f t="shared" si="680"/>
        <v/>
      </c>
      <c r="H4344" s="127" t="str">
        <f>IF(A4344&lt;&gt;"",IF(MID(C4344,1,1)="c",$AS$26,IF(MID(C4344,1,1)="r",$AS$41,IF(MID(C4344,1,1)="p",#REF!,#REF!))),"")</f>
        <v/>
      </c>
      <c r="I4344" s="92" t="str">
        <f t="shared" si="681"/>
        <v/>
      </c>
      <c r="J4344" s="92" t="str">
        <f t="shared" si="682"/>
        <v/>
      </c>
      <c r="K4344" s="92" t="str">
        <f t="shared" si="683"/>
        <v/>
      </c>
      <c r="L4344" s="92" t="str">
        <f t="shared" si="684"/>
        <v/>
      </c>
      <c r="M4344" s="95" t="str">
        <f>IF(A4344&lt;&gt;"",IF(MID(C4344,1,1)="c",SigmaEpsConcrete(I4344,$AN$30:$AN$33,$AR$30:$AR$33,$AS$26,$AS$27,$AS$28,$AQ$20,$AU$19),""),"")</f>
        <v/>
      </c>
      <c r="N4344" s="95" t="str">
        <f>IF(A4344&lt;&gt;"",IF(MID(C4344,1,1)="r",SigmaEpsReinf(J4344,$AS$42:$AS$43,$AS$41,$AS$39,$AS$40,$AQ$38),""),"")</f>
        <v/>
      </c>
      <c r="Q4344" s="92" t="str">
        <f t="shared" si="686"/>
        <v/>
      </c>
      <c r="R4344" s="92" t="str">
        <f t="shared" si="687"/>
        <v/>
      </c>
      <c r="U4344" s="5"/>
      <c r="V4344" s="5"/>
      <c r="W4344" s="94" t="str">
        <f t="shared" si="685"/>
        <v/>
      </c>
      <c r="X4344" s="94" t="str">
        <f t="shared" si="688"/>
        <v/>
      </c>
      <c r="Y4344" s="5"/>
      <c r="BK4344" s="8"/>
      <c r="BL4344" s="5"/>
      <c r="BM4344" s="5"/>
      <c r="BN4344" s="5"/>
      <c r="BO4344" s="5"/>
      <c r="BP4344" s="1"/>
      <c r="BQ4344" s="1"/>
      <c r="BR4344" s="1"/>
      <c r="BS4344" s="1"/>
      <c r="BT4344" s="1"/>
      <c r="BU4344" s="4"/>
      <c r="BV4344" s="1"/>
      <c r="BW4344" s="3"/>
      <c r="BX4344" s="4"/>
      <c r="BY4344" s="5"/>
      <c r="BZ4344" s="5"/>
      <c r="CA4344" s="5"/>
      <c r="CB4344" s="5"/>
      <c r="CC4344" s="5"/>
      <c r="CD4344" s="43"/>
    </row>
    <row r="4345" spans="1:82" x14ac:dyDescent="0.25">
      <c r="A4345" s="8"/>
      <c r="B4345" s="5"/>
      <c r="C4345" s="5"/>
      <c r="D4345" s="5"/>
      <c r="E4345" s="5"/>
      <c r="F4345" s="94" t="str">
        <f t="shared" si="679"/>
        <v/>
      </c>
      <c r="G4345" s="94" t="str">
        <f t="shared" si="680"/>
        <v/>
      </c>
      <c r="H4345" s="127" t="str">
        <f>IF(A4345&lt;&gt;"",IF(MID(C4345,1,1)="c",$AS$26,IF(MID(C4345,1,1)="r",$AS$41,IF(MID(C4345,1,1)="p",#REF!,#REF!))),"")</f>
        <v/>
      </c>
      <c r="I4345" s="92" t="str">
        <f t="shared" si="681"/>
        <v/>
      </c>
      <c r="J4345" s="92" t="str">
        <f t="shared" si="682"/>
        <v/>
      </c>
      <c r="K4345" s="92" t="str">
        <f t="shared" si="683"/>
        <v/>
      </c>
      <c r="L4345" s="92" t="str">
        <f t="shared" si="684"/>
        <v/>
      </c>
      <c r="M4345" s="95" t="str">
        <f>IF(A4345&lt;&gt;"",IF(MID(C4345,1,1)="c",SigmaEpsConcrete(I4345,$AN$30:$AN$33,$AR$30:$AR$33,$AS$26,$AS$27,$AS$28,$AQ$20,$AU$19),""),"")</f>
        <v/>
      </c>
      <c r="N4345" s="95" t="str">
        <f>IF(A4345&lt;&gt;"",IF(MID(C4345,1,1)="r",SigmaEpsReinf(J4345,$AS$42:$AS$43,$AS$41,$AS$39,$AS$40,$AQ$38),""),"")</f>
        <v/>
      </c>
      <c r="Q4345" s="92" t="str">
        <f t="shared" si="686"/>
        <v/>
      </c>
      <c r="R4345" s="92" t="str">
        <f t="shared" si="687"/>
        <v/>
      </c>
      <c r="U4345" s="5"/>
      <c r="V4345" s="5"/>
      <c r="W4345" s="94" t="str">
        <f t="shared" si="685"/>
        <v/>
      </c>
      <c r="X4345" s="94" t="str">
        <f t="shared" si="688"/>
        <v/>
      </c>
      <c r="Y4345" s="5"/>
      <c r="BK4345" s="8"/>
      <c r="BL4345" s="5"/>
      <c r="BM4345" s="5"/>
      <c r="BN4345" s="5"/>
      <c r="BO4345" s="5"/>
      <c r="BP4345" s="1"/>
      <c r="BQ4345" s="1"/>
      <c r="BR4345" s="1"/>
      <c r="BS4345" s="1"/>
      <c r="BT4345" s="1"/>
      <c r="BU4345" s="4"/>
      <c r="BV4345" s="1"/>
      <c r="BW4345" s="3"/>
      <c r="BX4345" s="4"/>
      <c r="BY4345" s="5"/>
      <c r="BZ4345" s="5"/>
      <c r="CA4345" s="5"/>
      <c r="CB4345" s="5"/>
      <c r="CC4345" s="5"/>
      <c r="CD4345" s="43"/>
    </row>
    <row r="4346" spans="1:82" x14ac:dyDescent="0.25">
      <c r="A4346" s="8"/>
      <c r="B4346" s="5"/>
      <c r="C4346" s="5"/>
      <c r="D4346" s="5"/>
      <c r="E4346" s="5"/>
      <c r="F4346" s="94" t="str">
        <f t="shared" si="679"/>
        <v/>
      </c>
      <c r="G4346" s="94" t="str">
        <f t="shared" si="680"/>
        <v/>
      </c>
      <c r="H4346" s="127" t="str">
        <f>IF(A4346&lt;&gt;"",IF(MID(C4346,1,1)="c",$AS$26,IF(MID(C4346,1,1)="r",$AS$41,IF(MID(C4346,1,1)="p",#REF!,#REF!))),"")</f>
        <v/>
      </c>
      <c r="I4346" s="92" t="str">
        <f t="shared" si="681"/>
        <v/>
      </c>
      <c r="J4346" s="92" t="str">
        <f t="shared" si="682"/>
        <v/>
      </c>
      <c r="K4346" s="92" t="str">
        <f t="shared" si="683"/>
        <v/>
      </c>
      <c r="L4346" s="92" t="str">
        <f t="shared" si="684"/>
        <v/>
      </c>
      <c r="M4346" s="95" t="str">
        <f>IF(A4346&lt;&gt;"",IF(MID(C4346,1,1)="c",SigmaEpsConcrete(I4346,$AN$30:$AN$33,$AR$30:$AR$33,$AS$26,$AS$27,$AS$28,$AQ$20,$AU$19),""),"")</f>
        <v/>
      </c>
      <c r="N4346" s="95" t="str">
        <f>IF(A4346&lt;&gt;"",IF(MID(C4346,1,1)="r",SigmaEpsReinf(J4346,$AS$42:$AS$43,$AS$41,$AS$39,$AS$40,$AQ$38),""),"")</f>
        <v/>
      </c>
      <c r="Q4346" s="92" t="str">
        <f t="shared" si="686"/>
        <v/>
      </c>
      <c r="R4346" s="92" t="str">
        <f t="shared" si="687"/>
        <v/>
      </c>
      <c r="U4346" s="5"/>
      <c r="V4346" s="5"/>
      <c r="W4346" s="94" t="str">
        <f t="shared" si="685"/>
        <v/>
      </c>
      <c r="X4346" s="94" t="str">
        <f t="shared" si="688"/>
        <v/>
      </c>
      <c r="Y4346" s="5"/>
      <c r="BK4346" s="8"/>
      <c r="BL4346" s="5"/>
      <c r="BM4346" s="5"/>
      <c r="BN4346" s="5"/>
      <c r="BO4346" s="5"/>
      <c r="BP4346" s="1"/>
      <c r="BQ4346" s="1"/>
      <c r="BR4346" s="1"/>
      <c r="BS4346" s="1"/>
      <c r="BT4346" s="1"/>
      <c r="BU4346" s="4"/>
      <c r="BV4346" s="1"/>
      <c r="BW4346" s="3"/>
      <c r="BX4346" s="4"/>
      <c r="BY4346" s="5"/>
      <c r="BZ4346" s="5"/>
      <c r="CA4346" s="5"/>
      <c r="CB4346" s="5"/>
      <c r="CC4346" s="5"/>
      <c r="CD4346" s="43"/>
    </row>
    <row r="4347" spans="1:82" x14ac:dyDescent="0.25">
      <c r="A4347" s="8"/>
      <c r="B4347" s="5"/>
      <c r="C4347" s="5"/>
      <c r="D4347" s="5"/>
      <c r="E4347" s="5"/>
      <c r="F4347" s="94" t="str">
        <f t="shared" si="679"/>
        <v/>
      </c>
      <c r="G4347" s="94" t="str">
        <f t="shared" si="680"/>
        <v/>
      </c>
      <c r="H4347" s="127" t="str">
        <f>IF(A4347&lt;&gt;"",IF(MID(C4347,1,1)="c",$AS$26,IF(MID(C4347,1,1)="r",$AS$41,IF(MID(C4347,1,1)="p",#REF!,#REF!))),"")</f>
        <v/>
      </c>
      <c r="I4347" s="92" t="str">
        <f t="shared" si="681"/>
        <v/>
      </c>
      <c r="J4347" s="92" t="str">
        <f t="shared" si="682"/>
        <v/>
      </c>
      <c r="K4347" s="92" t="str">
        <f t="shared" si="683"/>
        <v/>
      </c>
      <c r="L4347" s="92" t="str">
        <f t="shared" si="684"/>
        <v/>
      </c>
      <c r="M4347" s="95" t="str">
        <f>IF(A4347&lt;&gt;"",IF(MID(C4347,1,1)="c",SigmaEpsConcrete(I4347,$AN$30:$AN$33,$AR$30:$AR$33,$AS$26,$AS$27,$AS$28,$AQ$20,$AU$19),""),"")</f>
        <v/>
      </c>
      <c r="N4347" s="95" t="str">
        <f>IF(A4347&lt;&gt;"",IF(MID(C4347,1,1)="r",SigmaEpsReinf(J4347,$AS$42:$AS$43,$AS$41,$AS$39,$AS$40,$AQ$38),""),"")</f>
        <v/>
      </c>
      <c r="Q4347" s="92" t="str">
        <f t="shared" si="686"/>
        <v/>
      </c>
      <c r="R4347" s="92" t="str">
        <f t="shared" si="687"/>
        <v/>
      </c>
      <c r="U4347" s="5"/>
      <c r="V4347" s="5"/>
      <c r="W4347" s="94" t="str">
        <f t="shared" si="685"/>
        <v/>
      </c>
      <c r="X4347" s="94" t="str">
        <f t="shared" si="688"/>
        <v/>
      </c>
      <c r="Y4347" s="5"/>
      <c r="BK4347" s="8"/>
      <c r="BL4347" s="5"/>
      <c r="BM4347" s="5"/>
      <c r="BN4347" s="5"/>
      <c r="BO4347" s="5"/>
      <c r="BP4347" s="1"/>
      <c r="BQ4347" s="1"/>
      <c r="BR4347" s="1"/>
      <c r="BS4347" s="1"/>
      <c r="BT4347" s="1"/>
      <c r="BU4347" s="4"/>
      <c r="BV4347" s="1"/>
      <c r="BW4347" s="3"/>
      <c r="BX4347" s="4"/>
      <c r="BY4347" s="5"/>
      <c r="BZ4347" s="5"/>
      <c r="CA4347" s="5"/>
      <c r="CB4347" s="5"/>
      <c r="CC4347" s="5"/>
      <c r="CD4347" s="43"/>
    </row>
    <row r="4348" spans="1:82" x14ac:dyDescent="0.25">
      <c r="A4348" s="8"/>
      <c r="B4348" s="5"/>
      <c r="C4348" s="5"/>
      <c r="D4348" s="5"/>
      <c r="E4348" s="5"/>
      <c r="F4348" s="94" t="str">
        <f t="shared" si="679"/>
        <v/>
      </c>
      <c r="G4348" s="94" t="str">
        <f t="shared" si="680"/>
        <v/>
      </c>
      <c r="H4348" s="127" t="str">
        <f>IF(A4348&lt;&gt;"",IF(MID(C4348,1,1)="c",$AS$26,IF(MID(C4348,1,1)="r",$AS$41,IF(MID(C4348,1,1)="p",#REF!,#REF!))),"")</f>
        <v/>
      </c>
      <c r="I4348" s="92" t="str">
        <f t="shared" si="681"/>
        <v/>
      </c>
      <c r="J4348" s="92" t="str">
        <f t="shared" si="682"/>
        <v/>
      </c>
      <c r="K4348" s="92" t="str">
        <f t="shared" si="683"/>
        <v/>
      </c>
      <c r="L4348" s="92" t="str">
        <f t="shared" si="684"/>
        <v/>
      </c>
      <c r="M4348" s="95" t="str">
        <f>IF(A4348&lt;&gt;"",IF(MID(C4348,1,1)="c",SigmaEpsConcrete(I4348,$AN$30:$AN$33,$AR$30:$AR$33,$AS$26,$AS$27,$AS$28,$AQ$20,$AU$19),""),"")</f>
        <v/>
      </c>
      <c r="N4348" s="95" t="str">
        <f>IF(A4348&lt;&gt;"",IF(MID(C4348,1,1)="r",SigmaEpsReinf(J4348,$AS$42:$AS$43,$AS$41,$AS$39,$AS$40,$AQ$38),""),"")</f>
        <v/>
      </c>
      <c r="Q4348" s="92" t="str">
        <f t="shared" si="686"/>
        <v/>
      </c>
      <c r="R4348" s="92" t="str">
        <f t="shared" si="687"/>
        <v/>
      </c>
      <c r="U4348" s="5"/>
      <c r="V4348" s="5"/>
      <c r="W4348" s="94" t="str">
        <f t="shared" si="685"/>
        <v/>
      </c>
      <c r="X4348" s="94" t="str">
        <f t="shared" si="688"/>
        <v/>
      </c>
      <c r="Y4348" s="5"/>
      <c r="BK4348" s="8"/>
      <c r="BL4348" s="5"/>
      <c r="BM4348" s="5"/>
      <c r="BN4348" s="5"/>
      <c r="BO4348" s="5"/>
      <c r="BP4348" s="1"/>
      <c r="BQ4348" s="1"/>
      <c r="BR4348" s="1"/>
      <c r="BS4348" s="1"/>
      <c r="BT4348" s="1"/>
      <c r="BU4348" s="4"/>
      <c r="BV4348" s="1"/>
      <c r="BW4348" s="3"/>
      <c r="BX4348" s="4"/>
      <c r="BY4348" s="5"/>
      <c r="BZ4348" s="5"/>
      <c r="CA4348" s="5"/>
      <c r="CB4348" s="5"/>
      <c r="CC4348" s="5"/>
      <c r="CD4348" s="43"/>
    </row>
    <row r="4349" spans="1:82" x14ac:dyDescent="0.25">
      <c r="A4349" s="8"/>
      <c r="B4349" s="5"/>
      <c r="C4349" s="5"/>
      <c r="D4349" s="5"/>
      <c r="E4349" s="5"/>
      <c r="F4349" s="94" t="str">
        <f t="shared" si="679"/>
        <v/>
      </c>
      <c r="G4349" s="94" t="str">
        <f t="shared" si="680"/>
        <v/>
      </c>
      <c r="H4349" s="127" t="str">
        <f>IF(A4349&lt;&gt;"",IF(MID(C4349,1,1)="c",$AS$26,IF(MID(C4349,1,1)="r",$AS$41,IF(MID(C4349,1,1)="p",#REF!,#REF!))),"")</f>
        <v/>
      </c>
      <c r="I4349" s="92" t="str">
        <f t="shared" si="681"/>
        <v/>
      </c>
      <c r="J4349" s="92" t="str">
        <f t="shared" si="682"/>
        <v/>
      </c>
      <c r="K4349" s="92" t="str">
        <f t="shared" si="683"/>
        <v/>
      </c>
      <c r="L4349" s="92" t="str">
        <f t="shared" si="684"/>
        <v/>
      </c>
      <c r="M4349" s="95" t="str">
        <f>IF(A4349&lt;&gt;"",IF(MID(C4349,1,1)="c",SigmaEpsConcrete(I4349,$AN$30:$AN$33,$AR$30:$AR$33,$AS$26,$AS$27,$AS$28,$AQ$20,$AU$19),""),"")</f>
        <v/>
      </c>
      <c r="N4349" s="95" t="str">
        <f>IF(A4349&lt;&gt;"",IF(MID(C4349,1,1)="r",SigmaEpsReinf(J4349,$AS$42:$AS$43,$AS$41,$AS$39,$AS$40,$AQ$38),""),"")</f>
        <v/>
      </c>
      <c r="Q4349" s="92" t="str">
        <f t="shared" si="686"/>
        <v/>
      </c>
      <c r="R4349" s="92" t="str">
        <f t="shared" si="687"/>
        <v/>
      </c>
      <c r="U4349" s="5"/>
      <c r="V4349" s="5"/>
      <c r="W4349" s="94" t="str">
        <f t="shared" si="685"/>
        <v/>
      </c>
      <c r="X4349" s="94" t="str">
        <f t="shared" si="688"/>
        <v/>
      </c>
      <c r="Y4349" s="5"/>
      <c r="BK4349" s="8"/>
      <c r="BL4349" s="5"/>
      <c r="BM4349" s="5"/>
      <c r="BN4349" s="5"/>
      <c r="BO4349" s="5"/>
      <c r="BP4349" s="1"/>
      <c r="BQ4349" s="1"/>
      <c r="BR4349" s="1"/>
      <c r="BS4349" s="1"/>
      <c r="BT4349" s="1"/>
      <c r="BU4349" s="4"/>
      <c r="BV4349" s="1"/>
      <c r="BW4349" s="3"/>
      <c r="BX4349" s="4"/>
      <c r="BY4349" s="5"/>
      <c r="BZ4349" s="5"/>
      <c r="CA4349" s="5"/>
      <c r="CB4349" s="5"/>
      <c r="CC4349" s="5"/>
      <c r="CD4349" s="43"/>
    </row>
    <row r="4350" spans="1:82" x14ac:dyDescent="0.25">
      <c r="A4350" s="8"/>
      <c r="B4350" s="5"/>
      <c r="C4350" s="5"/>
      <c r="D4350" s="5"/>
      <c r="E4350" s="5"/>
      <c r="F4350" s="94" t="str">
        <f t="shared" si="679"/>
        <v/>
      </c>
      <c r="G4350" s="94" t="str">
        <f t="shared" si="680"/>
        <v/>
      </c>
      <c r="H4350" s="127" t="str">
        <f>IF(A4350&lt;&gt;"",IF(MID(C4350,1,1)="c",$AS$26,IF(MID(C4350,1,1)="r",$AS$41,IF(MID(C4350,1,1)="p",#REF!,#REF!))),"")</f>
        <v/>
      </c>
      <c r="I4350" s="92" t="str">
        <f t="shared" si="681"/>
        <v/>
      </c>
      <c r="J4350" s="92" t="str">
        <f t="shared" si="682"/>
        <v/>
      </c>
      <c r="K4350" s="92" t="str">
        <f t="shared" si="683"/>
        <v/>
      </c>
      <c r="L4350" s="92" t="str">
        <f t="shared" si="684"/>
        <v/>
      </c>
      <c r="M4350" s="95" t="str">
        <f>IF(A4350&lt;&gt;"",IF(MID(C4350,1,1)="c",SigmaEpsConcrete(I4350,$AN$30:$AN$33,$AR$30:$AR$33,$AS$26,$AS$27,$AS$28,$AQ$20,$AU$19),""),"")</f>
        <v/>
      </c>
      <c r="N4350" s="95" t="str">
        <f>IF(A4350&lt;&gt;"",IF(MID(C4350,1,1)="r",SigmaEpsReinf(J4350,$AS$42:$AS$43,$AS$41,$AS$39,$AS$40,$AQ$38),""),"")</f>
        <v/>
      </c>
      <c r="Q4350" s="92" t="str">
        <f t="shared" si="686"/>
        <v/>
      </c>
      <c r="R4350" s="92" t="str">
        <f t="shared" si="687"/>
        <v/>
      </c>
      <c r="U4350" s="5"/>
      <c r="V4350" s="5"/>
      <c r="W4350" s="94" t="str">
        <f t="shared" si="685"/>
        <v/>
      </c>
      <c r="X4350" s="94" t="str">
        <f t="shared" si="688"/>
        <v/>
      </c>
      <c r="Y4350" s="5"/>
      <c r="BK4350" s="8"/>
      <c r="BL4350" s="5"/>
      <c r="BM4350" s="5"/>
      <c r="BN4350" s="5"/>
      <c r="BO4350" s="5"/>
      <c r="BP4350" s="1"/>
      <c r="BQ4350" s="1"/>
      <c r="BR4350" s="1"/>
      <c r="BS4350" s="1"/>
      <c r="BT4350" s="1"/>
      <c r="BU4350" s="4"/>
      <c r="BV4350" s="1"/>
      <c r="BW4350" s="3"/>
      <c r="BX4350" s="4"/>
      <c r="BY4350" s="5"/>
      <c r="BZ4350" s="5"/>
      <c r="CA4350" s="5"/>
      <c r="CB4350" s="5"/>
      <c r="CC4350" s="5"/>
      <c r="CD4350" s="43"/>
    </row>
    <row r="4351" spans="1:82" x14ac:dyDescent="0.25">
      <c r="A4351" s="8"/>
      <c r="B4351" s="5"/>
      <c r="C4351" s="5"/>
      <c r="D4351" s="5"/>
      <c r="E4351" s="5"/>
      <c r="F4351" s="94" t="str">
        <f t="shared" si="679"/>
        <v/>
      </c>
      <c r="G4351" s="94" t="str">
        <f t="shared" si="680"/>
        <v/>
      </c>
      <c r="H4351" s="127" t="str">
        <f>IF(A4351&lt;&gt;"",IF(MID(C4351,1,1)="c",$AS$26,IF(MID(C4351,1,1)="r",$AS$41,IF(MID(C4351,1,1)="p",#REF!,#REF!))),"")</f>
        <v/>
      </c>
      <c r="I4351" s="92" t="str">
        <f t="shared" si="681"/>
        <v/>
      </c>
      <c r="J4351" s="92" t="str">
        <f t="shared" si="682"/>
        <v/>
      </c>
      <c r="K4351" s="92" t="str">
        <f t="shared" si="683"/>
        <v/>
      </c>
      <c r="L4351" s="92" t="str">
        <f t="shared" si="684"/>
        <v/>
      </c>
      <c r="M4351" s="95" t="str">
        <f>IF(A4351&lt;&gt;"",IF(MID(C4351,1,1)="c",SigmaEpsConcrete(I4351,$AN$30:$AN$33,$AR$30:$AR$33,$AS$26,$AS$27,$AS$28,$AQ$20,$AU$19),""),"")</f>
        <v/>
      </c>
      <c r="N4351" s="95" t="str">
        <f>IF(A4351&lt;&gt;"",IF(MID(C4351,1,1)="r",SigmaEpsReinf(J4351,$AS$42:$AS$43,$AS$41,$AS$39,$AS$40,$AQ$38),""),"")</f>
        <v/>
      </c>
      <c r="Q4351" s="92" t="str">
        <f t="shared" si="686"/>
        <v/>
      </c>
      <c r="R4351" s="92" t="str">
        <f t="shared" si="687"/>
        <v/>
      </c>
      <c r="U4351" s="5"/>
      <c r="V4351" s="5"/>
      <c r="W4351" s="94" t="str">
        <f t="shared" si="685"/>
        <v/>
      </c>
      <c r="X4351" s="94" t="str">
        <f t="shared" si="688"/>
        <v/>
      </c>
      <c r="Y4351" s="5"/>
      <c r="BK4351" s="8"/>
      <c r="BL4351" s="5"/>
      <c r="BM4351" s="5"/>
      <c r="BN4351" s="5"/>
      <c r="BO4351" s="5"/>
      <c r="BP4351" s="1"/>
      <c r="BQ4351" s="1"/>
      <c r="BR4351" s="1"/>
      <c r="BS4351" s="1"/>
      <c r="BT4351" s="1"/>
      <c r="BU4351" s="4"/>
      <c r="BV4351" s="1"/>
      <c r="BW4351" s="3"/>
      <c r="BX4351" s="4"/>
      <c r="BY4351" s="5"/>
      <c r="BZ4351" s="5"/>
      <c r="CA4351" s="5"/>
      <c r="CB4351" s="5"/>
      <c r="CC4351" s="5"/>
      <c r="CD4351" s="43"/>
    </row>
    <row r="4352" spans="1:82" x14ac:dyDescent="0.25">
      <c r="A4352" s="8"/>
      <c r="B4352" s="5"/>
      <c r="C4352" s="5"/>
      <c r="D4352" s="5"/>
      <c r="E4352" s="5"/>
      <c r="F4352" s="94" t="str">
        <f t="shared" si="679"/>
        <v/>
      </c>
      <c r="G4352" s="94" t="str">
        <f t="shared" si="680"/>
        <v/>
      </c>
      <c r="H4352" s="127" t="str">
        <f>IF(A4352&lt;&gt;"",IF(MID(C4352,1,1)="c",$AS$26,IF(MID(C4352,1,1)="r",$AS$41,IF(MID(C4352,1,1)="p",#REF!,#REF!))),"")</f>
        <v/>
      </c>
      <c r="I4352" s="92" t="str">
        <f t="shared" si="681"/>
        <v/>
      </c>
      <c r="J4352" s="92" t="str">
        <f t="shared" si="682"/>
        <v/>
      </c>
      <c r="K4352" s="92" t="str">
        <f t="shared" si="683"/>
        <v/>
      </c>
      <c r="L4352" s="92" t="str">
        <f t="shared" si="684"/>
        <v/>
      </c>
      <c r="M4352" s="95" t="str">
        <f>IF(A4352&lt;&gt;"",IF(MID(C4352,1,1)="c",SigmaEpsConcrete(I4352,$AN$30:$AN$33,$AR$30:$AR$33,$AS$26,$AS$27,$AS$28,$AQ$20,$AU$19),""),"")</f>
        <v/>
      </c>
      <c r="N4352" s="95" t="str">
        <f>IF(A4352&lt;&gt;"",IF(MID(C4352,1,1)="r",SigmaEpsReinf(J4352,$AS$42:$AS$43,$AS$41,$AS$39,$AS$40,$AQ$38),""),"")</f>
        <v/>
      </c>
      <c r="Q4352" s="92" t="str">
        <f t="shared" si="686"/>
        <v/>
      </c>
      <c r="R4352" s="92" t="str">
        <f t="shared" si="687"/>
        <v/>
      </c>
      <c r="U4352" s="5"/>
      <c r="V4352" s="5"/>
      <c r="W4352" s="94" t="str">
        <f t="shared" si="685"/>
        <v/>
      </c>
      <c r="X4352" s="94" t="str">
        <f t="shared" si="688"/>
        <v/>
      </c>
      <c r="Y4352" s="5"/>
      <c r="BK4352" s="8"/>
      <c r="BL4352" s="5"/>
      <c r="BM4352" s="5"/>
      <c r="BN4352" s="5"/>
      <c r="BO4352" s="5"/>
      <c r="BP4352" s="1"/>
      <c r="BQ4352" s="1"/>
      <c r="BR4352" s="1"/>
      <c r="BS4352" s="1"/>
      <c r="BT4352" s="1"/>
      <c r="BU4352" s="4"/>
      <c r="BV4352" s="1"/>
      <c r="BW4352" s="3"/>
      <c r="BX4352" s="4"/>
      <c r="BY4352" s="5"/>
      <c r="BZ4352" s="5"/>
      <c r="CA4352" s="5"/>
      <c r="CB4352" s="5"/>
      <c r="CC4352" s="5"/>
      <c r="CD4352" s="43"/>
    </row>
    <row r="4353" spans="1:82" x14ac:dyDescent="0.25">
      <c r="A4353" s="8"/>
      <c r="B4353" s="5"/>
      <c r="C4353" s="5"/>
      <c r="D4353" s="5"/>
      <c r="E4353" s="5"/>
      <c r="F4353" s="94" t="str">
        <f t="shared" si="679"/>
        <v/>
      </c>
      <c r="G4353" s="94" t="str">
        <f t="shared" si="680"/>
        <v/>
      </c>
      <c r="H4353" s="127" t="str">
        <f>IF(A4353&lt;&gt;"",IF(MID(C4353,1,1)="c",$AS$26,IF(MID(C4353,1,1)="r",$AS$41,IF(MID(C4353,1,1)="p",#REF!,#REF!))),"")</f>
        <v/>
      </c>
      <c r="I4353" s="92" t="str">
        <f t="shared" si="681"/>
        <v/>
      </c>
      <c r="J4353" s="92" t="str">
        <f t="shared" si="682"/>
        <v/>
      </c>
      <c r="K4353" s="92" t="str">
        <f t="shared" si="683"/>
        <v/>
      </c>
      <c r="L4353" s="92" t="str">
        <f t="shared" si="684"/>
        <v/>
      </c>
      <c r="M4353" s="95" t="str">
        <f>IF(A4353&lt;&gt;"",IF(MID(C4353,1,1)="c",SigmaEpsConcrete(I4353,$AN$30:$AN$33,$AR$30:$AR$33,$AS$26,$AS$27,$AS$28,$AQ$20,$AU$19),""),"")</f>
        <v/>
      </c>
      <c r="N4353" s="95" t="str">
        <f>IF(A4353&lt;&gt;"",IF(MID(C4353,1,1)="r",SigmaEpsReinf(J4353,$AS$42:$AS$43,$AS$41,$AS$39,$AS$40,$AQ$38),""),"")</f>
        <v/>
      </c>
      <c r="Q4353" s="92" t="str">
        <f t="shared" si="686"/>
        <v/>
      </c>
      <c r="R4353" s="92" t="str">
        <f t="shared" si="687"/>
        <v/>
      </c>
      <c r="U4353" s="5"/>
      <c r="V4353" s="5"/>
      <c r="W4353" s="94" t="str">
        <f t="shared" si="685"/>
        <v/>
      </c>
      <c r="X4353" s="94" t="str">
        <f t="shared" si="688"/>
        <v/>
      </c>
      <c r="Y4353" s="5"/>
      <c r="BK4353" s="8"/>
      <c r="BL4353" s="5"/>
      <c r="BM4353" s="5"/>
      <c r="BN4353" s="5"/>
      <c r="BO4353" s="5"/>
      <c r="BP4353" s="1"/>
      <c r="BQ4353" s="1"/>
      <c r="BR4353" s="1"/>
      <c r="BS4353" s="1"/>
      <c r="BT4353" s="1"/>
      <c r="BU4353" s="4"/>
      <c r="BV4353" s="1"/>
      <c r="BW4353" s="3"/>
      <c r="BX4353" s="4"/>
      <c r="BY4353" s="5"/>
      <c r="BZ4353" s="5"/>
      <c r="CA4353" s="5"/>
      <c r="CB4353" s="5"/>
      <c r="CC4353" s="5"/>
      <c r="CD4353" s="43"/>
    </row>
    <row r="4354" spans="1:82" x14ac:dyDescent="0.25">
      <c r="A4354" s="8"/>
      <c r="B4354" s="5"/>
      <c r="C4354" s="5"/>
      <c r="D4354" s="5"/>
      <c r="E4354" s="5"/>
      <c r="F4354" s="94" t="str">
        <f t="shared" si="679"/>
        <v/>
      </c>
      <c r="G4354" s="94" t="str">
        <f t="shared" si="680"/>
        <v/>
      </c>
      <c r="H4354" s="127" t="str">
        <f>IF(A4354&lt;&gt;"",IF(MID(C4354,1,1)="c",$AS$26,IF(MID(C4354,1,1)="r",$AS$41,IF(MID(C4354,1,1)="p",#REF!,#REF!))),"")</f>
        <v/>
      </c>
      <c r="I4354" s="92" t="str">
        <f t="shared" si="681"/>
        <v/>
      </c>
      <c r="J4354" s="92" t="str">
        <f t="shared" si="682"/>
        <v/>
      </c>
      <c r="K4354" s="92" t="str">
        <f t="shared" si="683"/>
        <v/>
      </c>
      <c r="L4354" s="92" t="str">
        <f t="shared" si="684"/>
        <v/>
      </c>
      <c r="M4354" s="95" t="str">
        <f>IF(A4354&lt;&gt;"",IF(MID(C4354,1,1)="c",SigmaEpsConcrete(I4354,$AN$30:$AN$33,$AR$30:$AR$33,$AS$26,$AS$27,$AS$28,$AQ$20,$AU$19),""),"")</f>
        <v/>
      </c>
      <c r="N4354" s="95" t="str">
        <f>IF(A4354&lt;&gt;"",IF(MID(C4354,1,1)="r",SigmaEpsReinf(J4354,$AS$42:$AS$43,$AS$41,$AS$39,$AS$40,$AQ$38),""),"")</f>
        <v/>
      </c>
      <c r="Q4354" s="92" t="str">
        <f t="shared" si="686"/>
        <v/>
      </c>
      <c r="R4354" s="92" t="str">
        <f t="shared" si="687"/>
        <v/>
      </c>
      <c r="U4354" s="5"/>
      <c r="V4354" s="5"/>
      <c r="W4354" s="94" t="str">
        <f t="shared" si="685"/>
        <v/>
      </c>
      <c r="X4354" s="94" t="str">
        <f t="shared" si="688"/>
        <v/>
      </c>
      <c r="Y4354" s="5"/>
      <c r="BK4354" s="8"/>
      <c r="BL4354" s="5"/>
      <c r="BM4354" s="5"/>
      <c r="BN4354" s="5"/>
      <c r="BO4354" s="5"/>
      <c r="BP4354" s="1"/>
      <c r="BQ4354" s="1"/>
      <c r="BR4354" s="1"/>
      <c r="BS4354" s="1"/>
      <c r="BT4354" s="1"/>
      <c r="BU4354" s="4"/>
      <c r="BV4354" s="1"/>
      <c r="BW4354" s="3"/>
      <c r="BX4354" s="4"/>
      <c r="BY4354" s="5"/>
      <c r="BZ4354" s="5"/>
      <c r="CA4354" s="5"/>
      <c r="CB4354" s="5"/>
      <c r="CC4354" s="5"/>
      <c r="CD4354" s="43"/>
    </row>
    <row r="4355" spans="1:82" x14ac:dyDescent="0.25">
      <c r="A4355" s="8"/>
      <c r="B4355" s="5"/>
      <c r="C4355" s="5"/>
      <c r="D4355" s="5"/>
      <c r="E4355" s="5"/>
      <c r="F4355" s="94" t="str">
        <f t="shared" si="679"/>
        <v/>
      </c>
      <c r="G4355" s="94" t="str">
        <f t="shared" si="680"/>
        <v/>
      </c>
      <c r="H4355" s="127" t="str">
        <f>IF(A4355&lt;&gt;"",IF(MID(C4355,1,1)="c",$AS$26,IF(MID(C4355,1,1)="r",$AS$41,IF(MID(C4355,1,1)="p",#REF!,#REF!))),"")</f>
        <v/>
      </c>
      <c r="I4355" s="92" t="str">
        <f t="shared" si="681"/>
        <v/>
      </c>
      <c r="J4355" s="92" t="str">
        <f t="shared" si="682"/>
        <v/>
      </c>
      <c r="K4355" s="92" t="str">
        <f t="shared" si="683"/>
        <v/>
      </c>
      <c r="L4355" s="92" t="str">
        <f t="shared" si="684"/>
        <v/>
      </c>
      <c r="M4355" s="95" t="str">
        <f>IF(A4355&lt;&gt;"",IF(MID(C4355,1,1)="c",SigmaEpsConcrete(I4355,$AN$30:$AN$33,$AR$30:$AR$33,$AS$26,$AS$27,$AS$28,$AQ$20,$AU$19),""),"")</f>
        <v/>
      </c>
      <c r="N4355" s="95" t="str">
        <f>IF(A4355&lt;&gt;"",IF(MID(C4355,1,1)="r",SigmaEpsReinf(J4355,$AS$42:$AS$43,$AS$41,$AS$39,$AS$40,$AQ$38),""),"")</f>
        <v/>
      </c>
      <c r="Q4355" s="92" t="str">
        <f t="shared" si="686"/>
        <v/>
      </c>
      <c r="R4355" s="92" t="str">
        <f t="shared" si="687"/>
        <v/>
      </c>
      <c r="U4355" s="5"/>
      <c r="V4355" s="5"/>
      <c r="W4355" s="94" t="str">
        <f t="shared" si="685"/>
        <v/>
      </c>
      <c r="X4355" s="94" t="str">
        <f t="shared" si="688"/>
        <v/>
      </c>
      <c r="Y4355" s="5"/>
      <c r="BK4355" s="8"/>
      <c r="BL4355" s="5"/>
      <c r="BM4355" s="5"/>
      <c r="BN4355" s="5"/>
      <c r="BO4355" s="5"/>
      <c r="BP4355" s="1"/>
      <c r="BQ4355" s="1"/>
      <c r="BR4355" s="1"/>
      <c r="BS4355" s="1"/>
      <c r="BT4355" s="1"/>
      <c r="BU4355" s="4"/>
      <c r="BV4355" s="1"/>
      <c r="BW4355" s="3"/>
      <c r="BX4355" s="4"/>
      <c r="BY4355" s="5"/>
      <c r="BZ4355" s="5"/>
      <c r="CA4355" s="5"/>
      <c r="CB4355" s="5"/>
      <c r="CC4355" s="5"/>
      <c r="CD4355" s="43"/>
    </row>
    <row r="4356" spans="1:82" x14ac:dyDescent="0.25">
      <c r="A4356" s="8"/>
      <c r="B4356" s="5"/>
      <c r="C4356" s="5"/>
      <c r="D4356" s="5"/>
      <c r="E4356" s="5"/>
      <c r="F4356" s="94" t="str">
        <f t="shared" si="679"/>
        <v/>
      </c>
      <c r="G4356" s="94" t="str">
        <f t="shared" si="680"/>
        <v/>
      </c>
      <c r="H4356" s="127" t="str">
        <f>IF(A4356&lt;&gt;"",IF(MID(C4356,1,1)="c",$AS$26,IF(MID(C4356,1,1)="r",$AS$41,IF(MID(C4356,1,1)="p",#REF!,#REF!))),"")</f>
        <v/>
      </c>
      <c r="I4356" s="92" t="str">
        <f t="shared" si="681"/>
        <v/>
      </c>
      <c r="J4356" s="92" t="str">
        <f t="shared" si="682"/>
        <v/>
      </c>
      <c r="K4356" s="92" t="str">
        <f t="shared" si="683"/>
        <v/>
      </c>
      <c r="L4356" s="92" t="str">
        <f t="shared" si="684"/>
        <v/>
      </c>
      <c r="M4356" s="95" t="str">
        <f>IF(A4356&lt;&gt;"",IF(MID(C4356,1,1)="c",SigmaEpsConcrete(I4356,$AN$30:$AN$33,$AR$30:$AR$33,$AS$26,$AS$27,$AS$28,$AQ$20,$AU$19),""),"")</f>
        <v/>
      </c>
      <c r="N4356" s="95" t="str">
        <f>IF(A4356&lt;&gt;"",IF(MID(C4356,1,1)="r",SigmaEpsReinf(J4356,$AS$42:$AS$43,$AS$41,$AS$39,$AS$40,$AQ$38),""),"")</f>
        <v/>
      </c>
      <c r="Q4356" s="92" t="str">
        <f t="shared" si="686"/>
        <v/>
      </c>
      <c r="R4356" s="92" t="str">
        <f t="shared" si="687"/>
        <v/>
      </c>
      <c r="U4356" s="5"/>
      <c r="V4356" s="5"/>
      <c r="W4356" s="94" t="str">
        <f t="shared" si="685"/>
        <v/>
      </c>
      <c r="X4356" s="94" t="str">
        <f t="shared" si="688"/>
        <v/>
      </c>
      <c r="Y4356" s="5"/>
      <c r="BK4356" s="8"/>
      <c r="BL4356" s="5"/>
      <c r="BM4356" s="5"/>
      <c r="BN4356" s="5"/>
      <c r="BO4356" s="5"/>
      <c r="BP4356" s="1"/>
      <c r="BQ4356" s="1"/>
      <c r="BR4356" s="1"/>
      <c r="BS4356" s="1"/>
      <c r="BT4356" s="1"/>
      <c r="BU4356" s="4"/>
      <c r="BV4356" s="1"/>
      <c r="BW4356" s="3"/>
      <c r="BX4356" s="4"/>
      <c r="BY4356" s="5"/>
      <c r="BZ4356" s="5"/>
      <c r="CA4356" s="5"/>
      <c r="CB4356" s="5"/>
      <c r="CC4356" s="5"/>
      <c r="CD4356" s="43"/>
    </row>
    <row r="4357" spans="1:82" x14ac:dyDescent="0.25">
      <c r="A4357" s="8"/>
      <c r="B4357" s="5"/>
      <c r="C4357" s="5"/>
      <c r="D4357" s="5"/>
      <c r="E4357" s="5"/>
      <c r="F4357" s="94" t="str">
        <f t="shared" si="679"/>
        <v/>
      </c>
      <c r="G4357" s="94" t="str">
        <f t="shared" si="680"/>
        <v/>
      </c>
      <c r="H4357" s="127" t="str">
        <f>IF(A4357&lt;&gt;"",IF(MID(C4357,1,1)="c",$AS$26,IF(MID(C4357,1,1)="r",$AS$41,IF(MID(C4357,1,1)="p",#REF!,#REF!))),"")</f>
        <v/>
      </c>
      <c r="I4357" s="92" t="str">
        <f t="shared" si="681"/>
        <v/>
      </c>
      <c r="J4357" s="92" t="str">
        <f t="shared" si="682"/>
        <v/>
      </c>
      <c r="K4357" s="92" t="str">
        <f t="shared" si="683"/>
        <v/>
      </c>
      <c r="L4357" s="92" t="str">
        <f t="shared" si="684"/>
        <v/>
      </c>
      <c r="M4357" s="95" t="str">
        <f>IF(A4357&lt;&gt;"",IF(MID(C4357,1,1)="c",SigmaEpsConcrete(I4357,$AN$30:$AN$33,$AR$30:$AR$33,$AS$26,$AS$27,$AS$28,$AQ$20,$AU$19),""),"")</f>
        <v/>
      </c>
      <c r="N4357" s="95" t="str">
        <f>IF(A4357&lt;&gt;"",IF(MID(C4357,1,1)="r",SigmaEpsReinf(J4357,$AS$42:$AS$43,$AS$41,$AS$39,$AS$40,$AQ$38),""),"")</f>
        <v/>
      </c>
      <c r="Q4357" s="92" t="str">
        <f t="shared" si="686"/>
        <v/>
      </c>
      <c r="R4357" s="92" t="str">
        <f t="shared" si="687"/>
        <v/>
      </c>
      <c r="U4357" s="5"/>
      <c r="V4357" s="5"/>
      <c r="W4357" s="94" t="str">
        <f t="shared" si="685"/>
        <v/>
      </c>
      <c r="X4357" s="94" t="str">
        <f t="shared" si="688"/>
        <v/>
      </c>
      <c r="Y4357" s="5"/>
      <c r="BK4357" s="8"/>
      <c r="BL4357" s="5"/>
      <c r="BM4357" s="5"/>
      <c r="BN4357" s="5"/>
      <c r="BO4357" s="5"/>
      <c r="BP4357" s="1"/>
      <c r="BQ4357" s="1"/>
      <c r="BR4357" s="1"/>
      <c r="BS4357" s="1"/>
      <c r="BT4357" s="1"/>
      <c r="BU4357" s="4"/>
      <c r="BV4357" s="1"/>
      <c r="BW4357" s="3"/>
      <c r="BX4357" s="4"/>
      <c r="BY4357" s="5"/>
      <c r="BZ4357" s="5"/>
      <c r="CA4357" s="5"/>
      <c r="CB4357" s="5"/>
      <c r="CC4357" s="5"/>
      <c r="CD4357" s="43"/>
    </row>
    <row r="4358" spans="1:82" x14ac:dyDescent="0.25">
      <c r="A4358" s="8"/>
      <c r="B4358" s="5"/>
      <c r="C4358" s="5"/>
      <c r="D4358" s="5"/>
      <c r="E4358" s="5"/>
      <c r="F4358" s="94" t="str">
        <f t="shared" si="679"/>
        <v/>
      </c>
      <c r="G4358" s="94" t="str">
        <f t="shared" si="680"/>
        <v/>
      </c>
      <c r="H4358" s="127" t="str">
        <f>IF(A4358&lt;&gt;"",IF(MID(C4358,1,1)="c",$AS$26,IF(MID(C4358,1,1)="r",$AS$41,IF(MID(C4358,1,1)="p",#REF!,#REF!))),"")</f>
        <v/>
      </c>
      <c r="I4358" s="92" t="str">
        <f t="shared" si="681"/>
        <v/>
      </c>
      <c r="J4358" s="92" t="str">
        <f t="shared" si="682"/>
        <v/>
      </c>
      <c r="K4358" s="92" t="str">
        <f t="shared" si="683"/>
        <v/>
      </c>
      <c r="L4358" s="92" t="str">
        <f t="shared" si="684"/>
        <v/>
      </c>
      <c r="M4358" s="95" t="str">
        <f>IF(A4358&lt;&gt;"",IF(MID(C4358,1,1)="c",SigmaEpsConcrete(I4358,$AN$30:$AN$33,$AR$30:$AR$33,$AS$26,$AS$27,$AS$28,$AQ$20,$AU$19),""),"")</f>
        <v/>
      </c>
      <c r="N4358" s="95" t="str">
        <f>IF(A4358&lt;&gt;"",IF(MID(C4358,1,1)="r",SigmaEpsReinf(J4358,$AS$42:$AS$43,$AS$41,$AS$39,$AS$40,$AQ$38),""),"")</f>
        <v/>
      </c>
      <c r="Q4358" s="92" t="str">
        <f t="shared" si="686"/>
        <v/>
      </c>
      <c r="R4358" s="92" t="str">
        <f t="shared" si="687"/>
        <v/>
      </c>
      <c r="U4358" s="5"/>
      <c r="V4358" s="5"/>
      <c r="W4358" s="94" t="str">
        <f t="shared" si="685"/>
        <v/>
      </c>
      <c r="X4358" s="94" t="str">
        <f t="shared" si="688"/>
        <v/>
      </c>
      <c r="Y4358" s="5"/>
      <c r="BK4358" s="8"/>
      <c r="BL4358" s="5"/>
      <c r="BM4358" s="5"/>
      <c r="BN4358" s="5"/>
      <c r="BO4358" s="5"/>
      <c r="BP4358" s="1"/>
      <c r="BQ4358" s="1"/>
      <c r="BR4358" s="1"/>
      <c r="BS4358" s="1"/>
      <c r="BT4358" s="1"/>
      <c r="BU4358" s="4"/>
      <c r="BV4358" s="1"/>
      <c r="BW4358" s="3"/>
      <c r="BX4358" s="4"/>
      <c r="BY4358" s="5"/>
      <c r="BZ4358" s="5"/>
      <c r="CA4358" s="5"/>
      <c r="CB4358" s="5"/>
      <c r="CC4358" s="5"/>
      <c r="CD4358" s="43"/>
    </row>
    <row r="4359" spans="1:82" x14ac:dyDescent="0.25">
      <c r="A4359" s="8"/>
      <c r="B4359" s="5"/>
      <c r="C4359" s="5"/>
      <c r="D4359" s="5"/>
      <c r="E4359" s="5"/>
      <c r="F4359" s="94" t="str">
        <f t="shared" si="679"/>
        <v/>
      </c>
      <c r="G4359" s="94" t="str">
        <f t="shared" si="680"/>
        <v/>
      </c>
      <c r="H4359" s="127" t="str">
        <f>IF(A4359&lt;&gt;"",IF(MID(C4359,1,1)="c",$AS$26,IF(MID(C4359,1,1)="r",$AS$41,IF(MID(C4359,1,1)="p",#REF!,#REF!))),"")</f>
        <v/>
      </c>
      <c r="I4359" s="92" t="str">
        <f t="shared" si="681"/>
        <v/>
      </c>
      <c r="J4359" s="92" t="str">
        <f t="shared" si="682"/>
        <v/>
      </c>
      <c r="K4359" s="92" t="str">
        <f t="shared" si="683"/>
        <v/>
      </c>
      <c r="L4359" s="92" t="str">
        <f t="shared" si="684"/>
        <v/>
      </c>
      <c r="M4359" s="95" t="str">
        <f>IF(A4359&lt;&gt;"",IF(MID(C4359,1,1)="c",SigmaEpsConcrete(I4359,$AN$30:$AN$33,$AR$30:$AR$33,$AS$26,$AS$27,$AS$28,$AQ$20,$AU$19),""),"")</f>
        <v/>
      </c>
      <c r="N4359" s="95" t="str">
        <f>IF(A4359&lt;&gt;"",IF(MID(C4359,1,1)="r",SigmaEpsReinf(J4359,$AS$42:$AS$43,$AS$41,$AS$39,$AS$40,$AQ$38),""),"")</f>
        <v/>
      </c>
      <c r="Q4359" s="92" t="str">
        <f t="shared" si="686"/>
        <v/>
      </c>
      <c r="R4359" s="92" t="str">
        <f t="shared" si="687"/>
        <v/>
      </c>
      <c r="U4359" s="5"/>
      <c r="V4359" s="5"/>
      <c r="W4359" s="94" t="str">
        <f t="shared" si="685"/>
        <v/>
      </c>
      <c r="X4359" s="94" t="str">
        <f t="shared" si="688"/>
        <v/>
      </c>
      <c r="Y4359" s="5"/>
      <c r="BK4359" s="8"/>
      <c r="BL4359" s="5"/>
      <c r="BM4359" s="5"/>
      <c r="BN4359" s="5"/>
      <c r="BO4359" s="5"/>
      <c r="BP4359" s="1"/>
      <c r="BQ4359" s="1"/>
      <c r="BR4359" s="1"/>
      <c r="BS4359" s="1"/>
      <c r="BT4359" s="1"/>
      <c r="BU4359" s="4"/>
      <c r="BV4359" s="1"/>
      <c r="BW4359" s="3"/>
      <c r="BX4359" s="4"/>
      <c r="BY4359" s="5"/>
      <c r="BZ4359" s="5"/>
      <c r="CA4359" s="5"/>
      <c r="CB4359" s="5"/>
      <c r="CC4359" s="5"/>
      <c r="CD4359" s="43"/>
    </row>
    <row r="4360" spans="1:82" x14ac:dyDescent="0.25">
      <c r="A4360" s="8"/>
      <c r="B4360" s="5"/>
      <c r="C4360" s="5"/>
      <c r="D4360" s="5"/>
      <c r="E4360" s="5"/>
      <c r="F4360" s="94" t="str">
        <f t="shared" si="679"/>
        <v/>
      </c>
      <c r="G4360" s="94" t="str">
        <f t="shared" si="680"/>
        <v/>
      </c>
      <c r="H4360" s="127" t="str">
        <f>IF(A4360&lt;&gt;"",IF(MID(C4360,1,1)="c",$AS$26,IF(MID(C4360,1,1)="r",$AS$41,IF(MID(C4360,1,1)="p",#REF!,#REF!))),"")</f>
        <v/>
      </c>
      <c r="I4360" s="92" t="str">
        <f t="shared" si="681"/>
        <v/>
      </c>
      <c r="J4360" s="92" t="str">
        <f t="shared" si="682"/>
        <v/>
      </c>
      <c r="K4360" s="92" t="str">
        <f t="shared" si="683"/>
        <v/>
      </c>
      <c r="L4360" s="92" t="str">
        <f t="shared" si="684"/>
        <v/>
      </c>
      <c r="M4360" s="95" t="str">
        <f>IF(A4360&lt;&gt;"",IF(MID(C4360,1,1)="c",SigmaEpsConcrete(I4360,$AN$30:$AN$33,$AR$30:$AR$33,$AS$26,$AS$27,$AS$28,$AQ$20,$AU$19),""),"")</f>
        <v/>
      </c>
      <c r="N4360" s="95" t="str">
        <f>IF(A4360&lt;&gt;"",IF(MID(C4360,1,1)="r",SigmaEpsReinf(J4360,$AS$42:$AS$43,$AS$41,$AS$39,$AS$40,$AQ$38),""),"")</f>
        <v/>
      </c>
      <c r="Q4360" s="92" t="str">
        <f t="shared" si="686"/>
        <v/>
      </c>
      <c r="R4360" s="92" t="str">
        <f t="shared" si="687"/>
        <v/>
      </c>
      <c r="U4360" s="5"/>
      <c r="V4360" s="5"/>
      <c r="W4360" s="94" t="str">
        <f t="shared" si="685"/>
        <v/>
      </c>
      <c r="X4360" s="94" t="str">
        <f t="shared" si="688"/>
        <v/>
      </c>
      <c r="Y4360" s="5"/>
      <c r="BK4360" s="8"/>
      <c r="BL4360" s="5"/>
      <c r="BM4360" s="5"/>
      <c r="BN4360" s="5"/>
      <c r="BO4360" s="5"/>
      <c r="BP4360" s="1"/>
      <c r="BQ4360" s="1"/>
      <c r="BR4360" s="1"/>
      <c r="BS4360" s="1"/>
      <c r="BT4360" s="1"/>
      <c r="BU4360" s="4"/>
      <c r="BV4360" s="1"/>
      <c r="BW4360" s="3"/>
      <c r="BX4360" s="4"/>
      <c r="BY4360" s="5"/>
      <c r="BZ4360" s="5"/>
      <c r="CA4360" s="5"/>
      <c r="CB4360" s="5"/>
      <c r="CC4360" s="5"/>
      <c r="CD4360" s="43"/>
    </row>
    <row r="4361" spans="1:82" x14ac:dyDescent="0.25">
      <c r="A4361" s="8"/>
      <c r="B4361" s="5"/>
      <c r="C4361" s="5"/>
      <c r="D4361" s="5"/>
      <c r="E4361" s="5"/>
      <c r="F4361" s="94" t="str">
        <f t="shared" si="679"/>
        <v/>
      </c>
      <c r="G4361" s="94" t="str">
        <f t="shared" si="680"/>
        <v/>
      </c>
      <c r="H4361" s="127" t="str">
        <f>IF(A4361&lt;&gt;"",IF(MID(C4361,1,1)="c",$AS$26,IF(MID(C4361,1,1)="r",$AS$41,IF(MID(C4361,1,1)="p",#REF!,#REF!))),"")</f>
        <v/>
      </c>
      <c r="I4361" s="92" t="str">
        <f t="shared" si="681"/>
        <v/>
      </c>
      <c r="J4361" s="92" t="str">
        <f t="shared" si="682"/>
        <v/>
      </c>
      <c r="K4361" s="92" t="str">
        <f t="shared" si="683"/>
        <v/>
      </c>
      <c r="L4361" s="92" t="str">
        <f t="shared" si="684"/>
        <v/>
      </c>
      <c r="M4361" s="95" t="str">
        <f>IF(A4361&lt;&gt;"",IF(MID(C4361,1,1)="c",SigmaEpsConcrete(I4361,$AN$30:$AN$33,$AR$30:$AR$33,$AS$26,$AS$27,$AS$28,$AQ$20,$AU$19),""),"")</f>
        <v/>
      </c>
      <c r="N4361" s="95" t="str">
        <f>IF(A4361&lt;&gt;"",IF(MID(C4361,1,1)="r",SigmaEpsReinf(J4361,$AS$42:$AS$43,$AS$41,$AS$39,$AS$40,$AQ$38),""),"")</f>
        <v/>
      </c>
      <c r="Q4361" s="92" t="str">
        <f t="shared" si="686"/>
        <v/>
      </c>
      <c r="R4361" s="92" t="str">
        <f t="shared" si="687"/>
        <v/>
      </c>
      <c r="U4361" s="5"/>
      <c r="V4361" s="5"/>
      <c r="W4361" s="94" t="str">
        <f t="shared" si="685"/>
        <v/>
      </c>
      <c r="X4361" s="94" t="str">
        <f t="shared" si="688"/>
        <v/>
      </c>
      <c r="Y4361" s="5"/>
      <c r="BK4361" s="8"/>
      <c r="BL4361" s="5"/>
      <c r="BM4361" s="5"/>
      <c r="BN4361" s="5"/>
      <c r="BO4361" s="5"/>
      <c r="BP4361" s="1"/>
      <c r="BQ4361" s="1"/>
      <c r="BR4361" s="1"/>
      <c r="BS4361" s="1"/>
      <c r="BT4361" s="1"/>
      <c r="BU4361" s="4"/>
      <c r="BV4361" s="1"/>
      <c r="BW4361" s="3"/>
      <c r="BX4361" s="4"/>
      <c r="BY4361" s="5"/>
      <c r="BZ4361" s="5"/>
      <c r="CA4361" s="5"/>
      <c r="CB4361" s="5"/>
      <c r="CC4361" s="5"/>
      <c r="CD4361" s="43"/>
    </row>
    <row r="4362" spans="1:82" x14ac:dyDescent="0.25">
      <c r="A4362" s="8"/>
      <c r="B4362" s="5"/>
      <c r="C4362" s="5"/>
      <c r="D4362" s="5"/>
      <c r="E4362" s="5"/>
      <c r="F4362" s="94" t="str">
        <f t="shared" ref="F4362:F4425" si="689">IF(A4362&lt;&gt;"",(D4362-$AU$86)/10,"")</f>
        <v/>
      </c>
      <c r="G4362" s="94" t="str">
        <f t="shared" ref="G4362:G4425" si="690">IF(A4362&lt;&gt;"",(E4362-$AU$87)/10,"")</f>
        <v/>
      </c>
      <c r="H4362" s="127" t="str">
        <f>IF(A4362&lt;&gt;"",IF(MID(C4362,1,1)="c",$AS$26,IF(MID(C4362,1,1)="r",$AS$41,IF(MID(C4362,1,1)="p",#REF!,#REF!))),"")</f>
        <v/>
      </c>
      <c r="I4362" s="92" t="str">
        <f t="shared" ref="I4362:I4425" si="691">IF($A4362&lt;&gt;"",IF(MID($C4362,1,1)="c",$Y$3+$Y$4*$F4362+$Y$5*$G4362+$BR$43,""),"")</f>
        <v/>
      </c>
      <c r="J4362" s="92" t="str">
        <f t="shared" ref="J4362:J4425" si="692">IF($A4362&lt;&gt;"",IF(MID($C4362,1,1)="r",$Y$3+$Y$4*$F4362+$Y$5*$G4362+$BR$43,""),"")</f>
        <v/>
      </c>
      <c r="K4362" s="92" t="str">
        <f t="shared" ref="K4362:K4425" si="693">IF($A4362&lt;&gt;"",IF(MID($C4362,1,1)="u",$Y$3+$Y$4*$F4362+$Y$5*$G4362+$BR$43,""),"")</f>
        <v/>
      </c>
      <c r="L4362" s="92" t="str">
        <f t="shared" ref="L4362:L4425" si="694">IF($A4362&lt;&gt;"",IF(MID($C4362,1,1)="p",$Y$3+$Y$4*$F4362+$Y$5*$G4362+$BR$43,""),"")</f>
        <v/>
      </c>
      <c r="M4362" s="95" t="str">
        <f>IF(A4362&lt;&gt;"",IF(MID(C4362,1,1)="c",SigmaEpsConcrete(I4362,$AN$30:$AN$33,$AR$30:$AR$33,$AS$26,$AS$27,$AS$28,$AQ$20,$AU$19),""),"")</f>
        <v/>
      </c>
      <c r="N4362" s="95" t="str">
        <f>IF(A4362&lt;&gt;"",IF(MID(C4362,1,1)="r",SigmaEpsReinf(J4362,$AS$42:$AS$43,$AS$41,$AS$39,$AS$40,$AQ$38),""),"")</f>
        <v/>
      </c>
      <c r="Q4362" s="92" t="str">
        <f t="shared" si="686"/>
        <v/>
      </c>
      <c r="R4362" s="92" t="str">
        <f t="shared" si="687"/>
        <v/>
      </c>
      <c r="U4362" s="5"/>
      <c r="V4362" s="5"/>
      <c r="W4362" s="94" t="str">
        <f t="shared" ref="W4362:W4425" si="695">IF(A4362&lt;&gt;"",F4362-$AU$105,"")</f>
        <v/>
      </c>
      <c r="X4362" s="94" t="str">
        <f t="shared" si="688"/>
        <v/>
      </c>
      <c r="Y4362" s="5"/>
      <c r="BK4362" s="8"/>
      <c r="BL4362" s="5"/>
      <c r="BM4362" s="5"/>
      <c r="BN4362" s="5"/>
      <c r="BO4362" s="5"/>
      <c r="BP4362" s="1"/>
      <c r="BQ4362" s="1"/>
      <c r="BR4362" s="1"/>
      <c r="BS4362" s="1"/>
      <c r="BT4362" s="1"/>
      <c r="BU4362" s="4"/>
      <c r="BV4362" s="1"/>
      <c r="BW4362" s="3"/>
      <c r="BX4362" s="4"/>
      <c r="BY4362" s="5"/>
      <c r="BZ4362" s="5"/>
      <c r="CA4362" s="5"/>
      <c r="CB4362" s="5"/>
      <c r="CC4362" s="5"/>
      <c r="CD4362" s="43"/>
    </row>
    <row r="4363" spans="1:82" x14ac:dyDescent="0.25">
      <c r="A4363" s="8"/>
      <c r="B4363" s="5"/>
      <c r="C4363" s="5"/>
      <c r="D4363" s="5"/>
      <c r="E4363" s="5"/>
      <c r="F4363" s="94" t="str">
        <f t="shared" si="689"/>
        <v/>
      </c>
      <c r="G4363" s="94" t="str">
        <f t="shared" si="690"/>
        <v/>
      </c>
      <c r="H4363" s="127" t="str">
        <f>IF(A4363&lt;&gt;"",IF(MID(C4363,1,1)="c",$AS$26,IF(MID(C4363,1,1)="r",$AS$41,IF(MID(C4363,1,1)="p",#REF!,#REF!))),"")</f>
        <v/>
      </c>
      <c r="I4363" s="92" t="str">
        <f t="shared" si="691"/>
        <v/>
      </c>
      <c r="J4363" s="92" t="str">
        <f t="shared" si="692"/>
        <v/>
      </c>
      <c r="K4363" s="92" t="str">
        <f t="shared" si="693"/>
        <v/>
      </c>
      <c r="L4363" s="92" t="str">
        <f t="shared" si="694"/>
        <v/>
      </c>
      <c r="M4363" s="95" t="str">
        <f>IF(A4363&lt;&gt;"",IF(MID(C4363,1,1)="c",SigmaEpsConcrete(I4363,$AN$30:$AN$33,$AR$30:$AR$33,$AS$26,$AS$27,$AS$28,$AQ$20,$AU$19),""),"")</f>
        <v/>
      </c>
      <c r="N4363" s="95" t="str">
        <f>IF(A4363&lt;&gt;"",IF(MID(C4363,1,1)="r",SigmaEpsReinf(J4363,$AS$42:$AS$43,$AS$41,$AS$39,$AS$40,$AQ$38),""),"")</f>
        <v/>
      </c>
      <c r="Q4363" s="92" t="str">
        <f t="shared" ref="Q4363:Q4426" si="696">IF(A4363&lt;&gt;"",IF(MID(C4363,1,1)="c",IF(ISERROR(M4363/I4363),"",M4363/I4363),""),"")</f>
        <v/>
      </c>
      <c r="R4363" s="92" t="str">
        <f t="shared" ref="R4363:R4426" si="697">IF(A4363&lt;&gt;"",IF(MID(C4363,1,1)="r",IF(ISERROR(N4363/J4363),"",N4363/J4363),""),"")</f>
        <v/>
      </c>
      <c r="U4363" s="5"/>
      <c r="V4363" s="5"/>
      <c r="W4363" s="94" t="str">
        <f t="shared" si="695"/>
        <v/>
      </c>
      <c r="X4363" s="94" t="str">
        <f t="shared" ref="X4363:X4426" si="698">IF(B4363&lt;&gt;"",G4363-$AU$106,"")</f>
        <v/>
      </c>
      <c r="Y4363" s="5"/>
      <c r="BK4363" s="8"/>
      <c r="BL4363" s="5"/>
      <c r="BM4363" s="5"/>
      <c r="BN4363" s="5"/>
      <c r="BO4363" s="5"/>
      <c r="BP4363" s="1"/>
      <c r="BQ4363" s="1"/>
      <c r="BR4363" s="1"/>
      <c r="BS4363" s="1"/>
      <c r="BT4363" s="1"/>
      <c r="BU4363" s="4"/>
      <c r="BV4363" s="1"/>
      <c r="BW4363" s="3"/>
      <c r="BX4363" s="4"/>
      <c r="BY4363" s="5"/>
      <c r="BZ4363" s="5"/>
      <c r="CA4363" s="5"/>
      <c r="CB4363" s="5"/>
      <c r="CC4363" s="5"/>
      <c r="CD4363" s="43"/>
    </row>
    <row r="4364" spans="1:82" x14ac:dyDescent="0.25">
      <c r="A4364" s="8"/>
      <c r="B4364" s="5"/>
      <c r="C4364" s="5"/>
      <c r="D4364" s="5"/>
      <c r="E4364" s="5"/>
      <c r="F4364" s="94" t="str">
        <f t="shared" si="689"/>
        <v/>
      </c>
      <c r="G4364" s="94" t="str">
        <f t="shared" si="690"/>
        <v/>
      </c>
      <c r="H4364" s="127" t="str">
        <f>IF(A4364&lt;&gt;"",IF(MID(C4364,1,1)="c",$AS$26,IF(MID(C4364,1,1)="r",$AS$41,IF(MID(C4364,1,1)="p",#REF!,#REF!))),"")</f>
        <v/>
      </c>
      <c r="I4364" s="92" t="str">
        <f t="shared" si="691"/>
        <v/>
      </c>
      <c r="J4364" s="92" t="str">
        <f t="shared" si="692"/>
        <v/>
      </c>
      <c r="K4364" s="92" t="str">
        <f t="shared" si="693"/>
        <v/>
      </c>
      <c r="L4364" s="92" t="str">
        <f t="shared" si="694"/>
        <v/>
      </c>
      <c r="M4364" s="95" t="str">
        <f>IF(A4364&lt;&gt;"",IF(MID(C4364,1,1)="c",SigmaEpsConcrete(I4364,$AN$30:$AN$33,$AR$30:$AR$33,$AS$26,$AS$27,$AS$28,$AQ$20,$AU$19),""),"")</f>
        <v/>
      </c>
      <c r="N4364" s="95" t="str">
        <f>IF(A4364&lt;&gt;"",IF(MID(C4364,1,1)="r",SigmaEpsReinf(J4364,$AS$42:$AS$43,$AS$41,$AS$39,$AS$40,$AQ$38),""),"")</f>
        <v/>
      </c>
      <c r="Q4364" s="92" t="str">
        <f t="shared" si="696"/>
        <v/>
      </c>
      <c r="R4364" s="92" t="str">
        <f t="shared" si="697"/>
        <v/>
      </c>
      <c r="U4364" s="5"/>
      <c r="V4364" s="5"/>
      <c r="W4364" s="94" t="str">
        <f t="shared" si="695"/>
        <v/>
      </c>
      <c r="X4364" s="94" t="str">
        <f t="shared" si="698"/>
        <v/>
      </c>
      <c r="Y4364" s="5"/>
      <c r="BK4364" s="8"/>
      <c r="BL4364" s="5"/>
      <c r="BM4364" s="5"/>
      <c r="BN4364" s="5"/>
      <c r="BO4364" s="5"/>
      <c r="BP4364" s="1"/>
      <c r="BQ4364" s="1"/>
      <c r="BR4364" s="1"/>
      <c r="BS4364" s="1"/>
      <c r="BT4364" s="1"/>
      <c r="BU4364" s="4"/>
      <c r="BV4364" s="1"/>
      <c r="BW4364" s="3"/>
      <c r="BX4364" s="4"/>
      <c r="BY4364" s="5"/>
      <c r="BZ4364" s="5"/>
      <c r="CA4364" s="5"/>
      <c r="CB4364" s="5"/>
      <c r="CC4364" s="5"/>
      <c r="CD4364" s="43"/>
    </row>
    <row r="4365" spans="1:82" x14ac:dyDescent="0.25">
      <c r="A4365" s="8"/>
      <c r="B4365" s="5"/>
      <c r="C4365" s="5"/>
      <c r="D4365" s="5"/>
      <c r="E4365" s="5"/>
      <c r="F4365" s="94" t="str">
        <f t="shared" si="689"/>
        <v/>
      </c>
      <c r="G4365" s="94" t="str">
        <f t="shared" si="690"/>
        <v/>
      </c>
      <c r="H4365" s="127" t="str">
        <f>IF(A4365&lt;&gt;"",IF(MID(C4365,1,1)="c",$AS$26,IF(MID(C4365,1,1)="r",$AS$41,IF(MID(C4365,1,1)="p",#REF!,#REF!))),"")</f>
        <v/>
      </c>
      <c r="I4365" s="92" t="str">
        <f t="shared" si="691"/>
        <v/>
      </c>
      <c r="J4365" s="92" t="str">
        <f t="shared" si="692"/>
        <v/>
      </c>
      <c r="K4365" s="92" t="str">
        <f t="shared" si="693"/>
        <v/>
      </c>
      <c r="L4365" s="92" t="str">
        <f t="shared" si="694"/>
        <v/>
      </c>
      <c r="M4365" s="95" t="str">
        <f>IF(A4365&lt;&gt;"",IF(MID(C4365,1,1)="c",SigmaEpsConcrete(I4365,$AN$30:$AN$33,$AR$30:$AR$33,$AS$26,$AS$27,$AS$28,$AQ$20,$AU$19),""),"")</f>
        <v/>
      </c>
      <c r="N4365" s="95" t="str">
        <f>IF(A4365&lt;&gt;"",IF(MID(C4365,1,1)="r",SigmaEpsReinf(J4365,$AS$42:$AS$43,$AS$41,$AS$39,$AS$40,$AQ$38),""),"")</f>
        <v/>
      </c>
      <c r="Q4365" s="92" t="str">
        <f t="shared" si="696"/>
        <v/>
      </c>
      <c r="R4365" s="92" t="str">
        <f t="shared" si="697"/>
        <v/>
      </c>
      <c r="U4365" s="5"/>
      <c r="V4365" s="5"/>
      <c r="W4365" s="94" t="str">
        <f t="shared" si="695"/>
        <v/>
      </c>
      <c r="X4365" s="94" t="str">
        <f t="shared" si="698"/>
        <v/>
      </c>
      <c r="Y4365" s="5"/>
      <c r="BK4365" s="8"/>
      <c r="BL4365" s="5"/>
      <c r="BM4365" s="5"/>
      <c r="BN4365" s="5"/>
      <c r="BO4365" s="5"/>
      <c r="BP4365" s="1"/>
      <c r="BQ4365" s="1"/>
      <c r="BR4365" s="1"/>
      <c r="BS4365" s="1"/>
      <c r="BT4365" s="1"/>
      <c r="BU4365" s="4"/>
      <c r="BV4365" s="1"/>
      <c r="BW4365" s="3"/>
      <c r="BX4365" s="4"/>
      <c r="BY4365" s="5"/>
      <c r="BZ4365" s="5"/>
      <c r="CA4365" s="5"/>
      <c r="CB4365" s="5"/>
      <c r="CC4365" s="5"/>
      <c r="CD4365" s="43"/>
    </row>
    <row r="4366" spans="1:82" x14ac:dyDescent="0.25">
      <c r="A4366" s="8"/>
      <c r="B4366" s="5"/>
      <c r="C4366" s="5"/>
      <c r="D4366" s="5"/>
      <c r="E4366" s="5"/>
      <c r="F4366" s="94" t="str">
        <f t="shared" si="689"/>
        <v/>
      </c>
      <c r="G4366" s="94" t="str">
        <f t="shared" si="690"/>
        <v/>
      </c>
      <c r="H4366" s="127" t="str">
        <f>IF(A4366&lt;&gt;"",IF(MID(C4366,1,1)="c",$AS$26,IF(MID(C4366,1,1)="r",$AS$41,IF(MID(C4366,1,1)="p",#REF!,#REF!))),"")</f>
        <v/>
      </c>
      <c r="I4366" s="92" t="str">
        <f t="shared" si="691"/>
        <v/>
      </c>
      <c r="J4366" s="92" t="str">
        <f t="shared" si="692"/>
        <v/>
      </c>
      <c r="K4366" s="92" t="str">
        <f t="shared" si="693"/>
        <v/>
      </c>
      <c r="L4366" s="92" t="str">
        <f t="shared" si="694"/>
        <v/>
      </c>
      <c r="M4366" s="95" t="str">
        <f>IF(A4366&lt;&gt;"",IF(MID(C4366,1,1)="c",SigmaEpsConcrete(I4366,$AN$30:$AN$33,$AR$30:$AR$33,$AS$26,$AS$27,$AS$28,$AQ$20,$AU$19),""),"")</f>
        <v/>
      </c>
      <c r="N4366" s="95" t="str">
        <f>IF(A4366&lt;&gt;"",IF(MID(C4366,1,1)="r",SigmaEpsReinf(J4366,$AS$42:$AS$43,$AS$41,$AS$39,$AS$40,$AQ$38),""),"")</f>
        <v/>
      </c>
      <c r="Q4366" s="92" t="str">
        <f t="shared" si="696"/>
        <v/>
      </c>
      <c r="R4366" s="92" t="str">
        <f t="shared" si="697"/>
        <v/>
      </c>
      <c r="U4366" s="5"/>
      <c r="V4366" s="5"/>
      <c r="W4366" s="94" t="str">
        <f t="shared" si="695"/>
        <v/>
      </c>
      <c r="X4366" s="94" t="str">
        <f t="shared" si="698"/>
        <v/>
      </c>
      <c r="Y4366" s="5"/>
      <c r="BK4366" s="8"/>
      <c r="BL4366" s="5"/>
      <c r="BM4366" s="5"/>
      <c r="BN4366" s="5"/>
      <c r="BO4366" s="5"/>
      <c r="BP4366" s="1"/>
      <c r="BQ4366" s="1"/>
      <c r="BR4366" s="1"/>
      <c r="BS4366" s="1"/>
      <c r="BT4366" s="1"/>
      <c r="BU4366" s="4"/>
      <c r="BV4366" s="1"/>
      <c r="BW4366" s="3"/>
      <c r="BX4366" s="4"/>
      <c r="BY4366" s="5"/>
      <c r="BZ4366" s="5"/>
      <c r="CA4366" s="5"/>
      <c r="CB4366" s="5"/>
      <c r="CC4366" s="5"/>
      <c r="CD4366" s="43"/>
    </row>
    <row r="4367" spans="1:82" x14ac:dyDescent="0.25">
      <c r="A4367" s="8"/>
      <c r="B4367" s="5"/>
      <c r="C4367" s="5"/>
      <c r="D4367" s="5"/>
      <c r="E4367" s="5"/>
      <c r="F4367" s="94" t="str">
        <f t="shared" si="689"/>
        <v/>
      </c>
      <c r="G4367" s="94" t="str">
        <f t="shared" si="690"/>
        <v/>
      </c>
      <c r="H4367" s="127" t="str">
        <f>IF(A4367&lt;&gt;"",IF(MID(C4367,1,1)="c",$AS$26,IF(MID(C4367,1,1)="r",$AS$41,IF(MID(C4367,1,1)="p",#REF!,#REF!))),"")</f>
        <v/>
      </c>
      <c r="I4367" s="92" t="str">
        <f t="shared" si="691"/>
        <v/>
      </c>
      <c r="J4367" s="92" t="str">
        <f t="shared" si="692"/>
        <v/>
      </c>
      <c r="K4367" s="92" t="str">
        <f t="shared" si="693"/>
        <v/>
      </c>
      <c r="L4367" s="92" t="str">
        <f t="shared" si="694"/>
        <v/>
      </c>
      <c r="M4367" s="95" t="str">
        <f>IF(A4367&lt;&gt;"",IF(MID(C4367,1,1)="c",SigmaEpsConcrete(I4367,$AN$30:$AN$33,$AR$30:$AR$33,$AS$26,$AS$27,$AS$28,$AQ$20,$AU$19),""),"")</f>
        <v/>
      </c>
      <c r="N4367" s="95" t="str">
        <f>IF(A4367&lt;&gt;"",IF(MID(C4367,1,1)="r",SigmaEpsReinf(J4367,$AS$42:$AS$43,$AS$41,$AS$39,$AS$40,$AQ$38),""),"")</f>
        <v/>
      </c>
      <c r="Q4367" s="92" t="str">
        <f t="shared" si="696"/>
        <v/>
      </c>
      <c r="R4367" s="92" t="str">
        <f t="shared" si="697"/>
        <v/>
      </c>
      <c r="U4367" s="5"/>
      <c r="V4367" s="5"/>
      <c r="W4367" s="94" t="str">
        <f t="shared" si="695"/>
        <v/>
      </c>
      <c r="X4367" s="94" t="str">
        <f t="shared" si="698"/>
        <v/>
      </c>
      <c r="Y4367" s="5"/>
      <c r="BK4367" s="8"/>
      <c r="BL4367" s="5"/>
      <c r="BM4367" s="5"/>
      <c r="BN4367" s="5"/>
      <c r="BO4367" s="5"/>
      <c r="BP4367" s="1"/>
      <c r="BQ4367" s="1"/>
      <c r="BR4367" s="1"/>
      <c r="BS4367" s="1"/>
      <c r="BT4367" s="1"/>
      <c r="BU4367" s="4"/>
      <c r="BV4367" s="1"/>
      <c r="BW4367" s="3"/>
      <c r="BX4367" s="4"/>
      <c r="BY4367" s="5"/>
      <c r="BZ4367" s="5"/>
      <c r="CA4367" s="5"/>
      <c r="CB4367" s="5"/>
      <c r="CC4367" s="5"/>
      <c r="CD4367" s="43"/>
    </row>
    <row r="4368" spans="1:82" x14ac:dyDescent="0.25">
      <c r="A4368" s="8"/>
      <c r="B4368" s="5"/>
      <c r="C4368" s="5"/>
      <c r="D4368" s="5"/>
      <c r="E4368" s="5"/>
      <c r="F4368" s="94" t="str">
        <f t="shared" si="689"/>
        <v/>
      </c>
      <c r="G4368" s="94" t="str">
        <f t="shared" si="690"/>
        <v/>
      </c>
      <c r="H4368" s="127" t="str">
        <f>IF(A4368&lt;&gt;"",IF(MID(C4368,1,1)="c",$AS$26,IF(MID(C4368,1,1)="r",$AS$41,IF(MID(C4368,1,1)="p",#REF!,#REF!))),"")</f>
        <v/>
      </c>
      <c r="I4368" s="92" t="str">
        <f t="shared" si="691"/>
        <v/>
      </c>
      <c r="J4368" s="92" t="str">
        <f t="shared" si="692"/>
        <v/>
      </c>
      <c r="K4368" s="92" t="str">
        <f t="shared" si="693"/>
        <v/>
      </c>
      <c r="L4368" s="92" t="str">
        <f t="shared" si="694"/>
        <v/>
      </c>
      <c r="M4368" s="95" t="str">
        <f>IF(A4368&lt;&gt;"",IF(MID(C4368,1,1)="c",SigmaEpsConcrete(I4368,$AN$30:$AN$33,$AR$30:$AR$33,$AS$26,$AS$27,$AS$28,$AQ$20,$AU$19),""),"")</f>
        <v/>
      </c>
      <c r="N4368" s="95" t="str">
        <f>IF(A4368&lt;&gt;"",IF(MID(C4368,1,1)="r",SigmaEpsReinf(J4368,$AS$42:$AS$43,$AS$41,$AS$39,$AS$40,$AQ$38),""),"")</f>
        <v/>
      </c>
      <c r="Q4368" s="92" t="str">
        <f t="shared" si="696"/>
        <v/>
      </c>
      <c r="R4368" s="92" t="str">
        <f t="shared" si="697"/>
        <v/>
      </c>
      <c r="U4368" s="5"/>
      <c r="V4368" s="5"/>
      <c r="W4368" s="94" t="str">
        <f t="shared" si="695"/>
        <v/>
      </c>
      <c r="X4368" s="94" t="str">
        <f t="shared" si="698"/>
        <v/>
      </c>
      <c r="Y4368" s="5"/>
      <c r="BK4368" s="8"/>
      <c r="BL4368" s="5"/>
      <c r="BM4368" s="5"/>
      <c r="BN4368" s="5"/>
      <c r="BO4368" s="5"/>
      <c r="BP4368" s="1"/>
      <c r="BQ4368" s="1"/>
      <c r="BR4368" s="1"/>
      <c r="BS4368" s="1"/>
      <c r="BT4368" s="1"/>
      <c r="BU4368" s="4"/>
      <c r="BV4368" s="1"/>
      <c r="BW4368" s="3"/>
      <c r="BX4368" s="4"/>
      <c r="BY4368" s="5"/>
      <c r="BZ4368" s="5"/>
      <c r="CA4368" s="5"/>
      <c r="CB4368" s="5"/>
      <c r="CC4368" s="5"/>
      <c r="CD4368" s="43"/>
    </row>
    <row r="4369" spans="1:82" x14ac:dyDescent="0.25">
      <c r="A4369" s="8"/>
      <c r="B4369" s="5"/>
      <c r="C4369" s="5"/>
      <c r="D4369" s="5"/>
      <c r="E4369" s="5"/>
      <c r="F4369" s="94" t="str">
        <f t="shared" si="689"/>
        <v/>
      </c>
      <c r="G4369" s="94" t="str">
        <f t="shared" si="690"/>
        <v/>
      </c>
      <c r="H4369" s="127" t="str">
        <f>IF(A4369&lt;&gt;"",IF(MID(C4369,1,1)="c",$AS$26,IF(MID(C4369,1,1)="r",$AS$41,IF(MID(C4369,1,1)="p",#REF!,#REF!))),"")</f>
        <v/>
      </c>
      <c r="I4369" s="92" t="str">
        <f t="shared" si="691"/>
        <v/>
      </c>
      <c r="J4369" s="92" t="str">
        <f t="shared" si="692"/>
        <v/>
      </c>
      <c r="K4369" s="92" t="str">
        <f t="shared" si="693"/>
        <v/>
      </c>
      <c r="L4369" s="92" t="str">
        <f t="shared" si="694"/>
        <v/>
      </c>
      <c r="M4369" s="95" t="str">
        <f>IF(A4369&lt;&gt;"",IF(MID(C4369,1,1)="c",SigmaEpsConcrete(I4369,$AN$30:$AN$33,$AR$30:$AR$33,$AS$26,$AS$27,$AS$28,$AQ$20,$AU$19),""),"")</f>
        <v/>
      </c>
      <c r="N4369" s="95" t="str">
        <f>IF(A4369&lt;&gt;"",IF(MID(C4369,1,1)="r",SigmaEpsReinf(J4369,$AS$42:$AS$43,$AS$41,$AS$39,$AS$40,$AQ$38),""),"")</f>
        <v/>
      </c>
      <c r="Q4369" s="92" t="str">
        <f t="shared" si="696"/>
        <v/>
      </c>
      <c r="R4369" s="92" t="str">
        <f t="shared" si="697"/>
        <v/>
      </c>
      <c r="U4369" s="5"/>
      <c r="V4369" s="5"/>
      <c r="W4369" s="94" t="str">
        <f t="shared" si="695"/>
        <v/>
      </c>
      <c r="X4369" s="94" t="str">
        <f t="shared" si="698"/>
        <v/>
      </c>
      <c r="Y4369" s="5"/>
      <c r="BK4369" s="8"/>
      <c r="BL4369" s="5"/>
      <c r="BM4369" s="5"/>
      <c r="BN4369" s="5"/>
      <c r="BO4369" s="5"/>
      <c r="BP4369" s="1"/>
      <c r="BQ4369" s="1"/>
      <c r="BR4369" s="1"/>
      <c r="BS4369" s="1"/>
      <c r="BT4369" s="1"/>
      <c r="BU4369" s="4"/>
      <c r="BV4369" s="1"/>
      <c r="BW4369" s="3"/>
      <c r="BX4369" s="4"/>
      <c r="BY4369" s="5"/>
      <c r="BZ4369" s="5"/>
      <c r="CA4369" s="5"/>
      <c r="CB4369" s="5"/>
      <c r="CC4369" s="5"/>
      <c r="CD4369" s="43"/>
    </row>
    <row r="4370" spans="1:82" x14ac:dyDescent="0.25">
      <c r="A4370" s="8"/>
      <c r="B4370" s="5"/>
      <c r="C4370" s="5"/>
      <c r="D4370" s="5"/>
      <c r="E4370" s="5"/>
      <c r="F4370" s="94" t="str">
        <f t="shared" si="689"/>
        <v/>
      </c>
      <c r="G4370" s="94" t="str">
        <f t="shared" si="690"/>
        <v/>
      </c>
      <c r="H4370" s="127" t="str">
        <f>IF(A4370&lt;&gt;"",IF(MID(C4370,1,1)="c",$AS$26,IF(MID(C4370,1,1)="r",$AS$41,IF(MID(C4370,1,1)="p",#REF!,#REF!))),"")</f>
        <v/>
      </c>
      <c r="I4370" s="92" t="str">
        <f t="shared" si="691"/>
        <v/>
      </c>
      <c r="J4370" s="92" t="str">
        <f t="shared" si="692"/>
        <v/>
      </c>
      <c r="K4370" s="92" t="str">
        <f t="shared" si="693"/>
        <v/>
      </c>
      <c r="L4370" s="92" t="str">
        <f t="shared" si="694"/>
        <v/>
      </c>
      <c r="M4370" s="95" t="str">
        <f>IF(A4370&lt;&gt;"",IF(MID(C4370,1,1)="c",SigmaEpsConcrete(I4370,$AN$30:$AN$33,$AR$30:$AR$33,$AS$26,$AS$27,$AS$28,$AQ$20,$AU$19),""),"")</f>
        <v/>
      </c>
      <c r="N4370" s="95" t="str">
        <f>IF(A4370&lt;&gt;"",IF(MID(C4370,1,1)="r",SigmaEpsReinf(J4370,$AS$42:$AS$43,$AS$41,$AS$39,$AS$40,$AQ$38),""),"")</f>
        <v/>
      </c>
      <c r="Q4370" s="92" t="str">
        <f t="shared" si="696"/>
        <v/>
      </c>
      <c r="R4370" s="92" t="str">
        <f t="shared" si="697"/>
        <v/>
      </c>
      <c r="U4370" s="5"/>
      <c r="V4370" s="5"/>
      <c r="W4370" s="94" t="str">
        <f t="shared" si="695"/>
        <v/>
      </c>
      <c r="X4370" s="94" t="str">
        <f t="shared" si="698"/>
        <v/>
      </c>
      <c r="Y4370" s="5"/>
      <c r="BK4370" s="8"/>
      <c r="BL4370" s="5"/>
      <c r="BM4370" s="5"/>
      <c r="BN4370" s="5"/>
      <c r="BO4370" s="5"/>
      <c r="BP4370" s="1"/>
      <c r="BQ4370" s="1"/>
      <c r="BR4370" s="1"/>
      <c r="BS4370" s="1"/>
      <c r="BT4370" s="1"/>
      <c r="BU4370" s="4"/>
      <c r="BV4370" s="1"/>
      <c r="BW4370" s="3"/>
      <c r="BX4370" s="4"/>
      <c r="BY4370" s="5"/>
      <c r="BZ4370" s="5"/>
      <c r="CA4370" s="5"/>
      <c r="CB4370" s="5"/>
      <c r="CC4370" s="5"/>
      <c r="CD4370" s="43"/>
    </row>
    <row r="4371" spans="1:82" x14ac:dyDescent="0.25">
      <c r="A4371" s="8"/>
      <c r="B4371" s="5"/>
      <c r="C4371" s="5"/>
      <c r="D4371" s="5"/>
      <c r="E4371" s="5"/>
      <c r="F4371" s="94" t="str">
        <f t="shared" si="689"/>
        <v/>
      </c>
      <c r="G4371" s="94" t="str">
        <f t="shared" si="690"/>
        <v/>
      </c>
      <c r="H4371" s="127" t="str">
        <f>IF(A4371&lt;&gt;"",IF(MID(C4371,1,1)="c",$AS$26,IF(MID(C4371,1,1)="r",$AS$41,IF(MID(C4371,1,1)="p",#REF!,#REF!))),"")</f>
        <v/>
      </c>
      <c r="I4371" s="92" t="str">
        <f t="shared" si="691"/>
        <v/>
      </c>
      <c r="J4371" s="92" t="str">
        <f t="shared" si="692"/>
        <v/>
      </c>
      <c r="K4371" s="92" t="str">
        <f t="shared" si="693"/>
        <v/>
      </c>
      <c r="L4371" s="92" t="str">
        <f t="shared" si="694"/>
        <v/>
      </c>
      <c r="M4371" s="95" t="str">
        <f>IF(A4371&lt;&gt;"",IF(MID(C4371,1,1)="c",SigmaEpsConcrete(I4371,$AN$30:$AN$33,$AR$30:$AR$33,$AS$26,$AS$27,$AS$28,$AQ$20,$AU$19),""),"")</f>
        <v/>
      </c>
      <c r="N4371" s="95" t="str">
        <f>IF(A4371&lt;&gt;"",IF(MID(C4371,1,1)="r",SigmaEpsReinf(J4371,$AS$42:$AS$43,$AS$41,$AS$39,$AS$40,$AQ$38),""),"")</f>
        <v/>
      </c>
      <c r="Q4371" s="92" t="str">
        <f t="shared" si="696"/>
        <v/>
      </c>
      <c r="R4371" s="92" t="str">
        <f t="shared" si="697"/>
        <v/>
      </c>
      <c r="U4371" s="5"/>
      <c r="V4371" s="5"/>
      <c r="W4371" s="94" t="str">
        <f t="shared" si="695"/>
        <v/>
      </c>
      <c r="X4371" s="94" t="str">
        <f t="shared" si="698"/>
        <v/>
      </c>
      <c r="Y4371" s="5"/>
      <c r="BK4371" s="8"/>
      <c r="BL4371" s="5"/>
      <c r="BM4371" s="5"/>
      <c r="BN4371" s="5"/>
      <c r="BO4371" s="5"/>
      <c r="BP4371" s="1"/>
      <c r="BQ4371" s="1"/>
      <c r="BR4371" s="1"/>
      <c r="BS4371" s="1"/>
      <c r="BT4371" s="1"/>
      <c r="BU4371" s="4"/>
      <c r="BV4371" s="1"/>
      <c r="BW4371" s="3"/>
      <c r="BX4371" s="4"/>
      <c r="BY4371" s="5"/>
      <c r="BZ4371" s="5"/>
      <c r="CA4371" s="5"/>
      <c r="CB4371" s="5"/>
      <c r="CC4371" s="5"/>
      <c r="CD4371" s="43"/>
    </row>
    <row r="4372" spans="1:82" x14ac:dyDescent="0.25">
      <c r="A4372" s="8"/>
      <c r="B4372" s="5"/>
      <c r="C4372" s="5"/>
      <c r="D4372" s="5"/>
      <c r="E4372" s="5"/>
      <c r="F4372" s="94" t="str">
        <f t="shared" si="689"/>
        <v/>
      </c>
      <c r="G4372" s="94" t="str">
        <f t="shared" si="690"/>
        <v/>
      </c>
      <c r="H4372" s="127" t="str">
        <f>IF(A4372&lt;&gt;"",IF(MID(C4372,1,1)="c",$AS$26,IF(MID(C4372,1,1)="r",$AS$41,IF(MID(C4372,1,1)="p",#REF!,#REF!))),"")</f>
        <v/>
      </c>
      <c r="I4372" s="92" t="str">
        <f t="shared" si="691"/>
        <v/>
      </c>
      <c r="J4372" s="92" t="str">
        <f t="shared" si="692"/>
        <v/>
      </c>
      <c r="K4372" s="92" t="str">
        <f t="shared" si="693"/>
        <v/>
      </c>
      <c r="L4372" s="92" t="str">
        <f t="shared" si="694"/>
        <v/>
      </c>
      <c r="M4372" s="95" t="str">
        <f>IF(A4372&lt;&gt;"",IF(MID(C4372,1,1)="c",SigmaEpsConcrete(I4372,$AN$30:$AN$33,$AR$30:$AR$33,$AS$26,$AS$27,$AS$28,$AQ$20,$AU$19),""),"")</f>
        <v/>
      </c>
      <c r="N4372" s="95" t="str">
        <f>IF(A4372&lt;&gt;"",IF(MID(C4372,1,1)="r",SigmaEpsReinf(J4372,$AS$42:$AS$43,$AS$41,$AS$39,$AS$40,$AQ$38),""),"")</f>
        <v/>
      </c>
      <c r="Q4372" s="92" t="str">
        <f t="shared" si="696"/>
        <v/>
      </c>
      <c r="R4372" s="92" t="str">
        <f t="shared" si="697"/>
        <v/>
      </c>
      <c r="U4372" s="5"/>
      <c r="V4372" s="5"/>
      <c r="W4372" s="94" t="str">
        <f t="shared" si="695"/>
        <v/>
      </c>
      <c r="X4372" s="94" t="str">
        <f t="shared" si="698"/>
        <v/>
      </c>
      <c r="Y4372" s="5"/>
      <c r="BK4372" s="8"/>
      <c r="BL4372" s="5"/>
      <c r="BM4372" s="5"/>
      <c r="BN4372" s="5"/>
      <c r="BO4372" s="5"/>
      <c r="BP4372" s="1"/>
      <c r="BQ4372" s="1"/>
      <c r="BR4372" s="1"/>
      <c r="BS4372" s="1"/>
      <c r="BT4372" s="1"/>
      <c r="BU4372" s="4"/>
      <c r="BV4372" s="1"/>
      <c r="BW4372" s="3"/>
      <c r="BX4372" s="4"/>
      <c r="BY4372" s="5"/>
      <c r="BZ4372" s="5"/>
      <c r="CA4372" s="5"/>
      <c r="CB4372" s="5"/>
      <c r="CC4372" s="5"/>
      <c r="CD4372" s="43"/>
    </row>
    <row r="4373" spans="1:82" x14ac:dyDescent="0.25">
      <c r="A4373" s="8"/>
      <c r="B4373" s="5"/>
      <c r="C4373" s="5"/>
      <c r="D4373" s="5"/>
      <c r="E4373" s="5"/>
      <c r="F4373" s="94" t="str">
        <f t="shared" si="689"/>
        <v/>
      </c>
      <c r="G4373" s="94" t="str">
        <f t="shared" si="690"/>
        <v/>
      </c>
      <c r="H4373" s="127" t="str">
        <f>IF(A4373&lt;&gt;"",IF(MID(C4373,1,1)="c",$AS$26,IF(MID(C4373,1,1)="r",$AS$41,IF(MID(C4373,1,1)="p",#REF!,#REF!))),"")</f>
        <v/>
      </c>
      <c r="I4373" s="92" t="str">
        <f t="shared" si="691"/>
        <v/>
      </c>
      <c r="J4373" s="92" t="str">
        <f t="shared" si="692"/>
        <v/>
      </c>
      <c r="K4373" s="92" t="str">
        <f t="shared" si="693"/>
        <v/>
      </c>
      <c r="L4373" s="92" t="str">
        <f t="shared" si="694"/>
        <v/>
      </c>
      <c r="M4373" s="95" t="str">
        <f>IF(A4373&lt;&gt;"",IF(MID(C4373,1,1)="c",SigmaEpsConcrete(I4373,$AN$30:$AN$33,$AR$30:$AR$33,$AS$26,$AS$27,$AS$28,$AQ$20,$AU$19),""),"")</f>
        <v/>
      </c>
      <c r="N4373" s="95" t="str">
        <f>IF(A4373&lt;&gt;"",IF(MID(C4373,1,1)="r",SigmaEpsReinf(J4373,$AS$42:$AS$43,$AS$41,$AS$39,$AS$40,$AQ$38),""),"")</f>
        <v/>
      </c>
      <c r="Q4373" s="92" t="str">
        <f t="shared" si="696"/>
        <v/>
      </c>
      <c r="R4373" s="92" t="str">
        <f t="shared" si="697"/>
        <v/>
      </c>
      <c r="U4373" s="5"/>
      <c r="V4373" s="5"/>
      <c r="W4373" s="94" t="str">
        <f t="shared" si="695"/>
        <v/>
      </c>
      <c r="X4373" s="94" t="str">
        <f t="shared" si="698"/>
        <v/>
      </c>
      <c r="Y4373" s="5"/>
      <c r="BK4373" s="8"/>
      <c r="BL4373" s="5"/>
      <c r="BM4373" s="5"/>
      <c r="BN4373" s="5"/>
      <c r="BO4373" s="5"/>
      <c r="BP4373" s="1"/>
      <c r="BQ4373" s="1"/>
      <c r="BR4373" s="1"/>
      <c r="BS4373" s="1"/>
      <c r="BT4373" s="1"/>
      <c r="BU4373" s="4"/>
      <c r="BV4373" s="1"/>
      <c r="BW4373" s="3"/>
      <c r="BX4373" s="4"/>
      <c r="BY4373" s="5"/>
      <c r="BZ4373" s="5"/>
      <c r="CA4373" s="5"/>
      <c r="CB4373" s="5"/>
      <c r="CC4373" s="5"/>
      <c r="CD4373" s="43"/>
    </row>
    <row r="4374" spans="1:82" x14ac:dyDescent="0.25">
      <c r="A4374" s="8"/>
      <c r="B4374" s="5"/>
      <c r="C4374" s="5"/>
      <c r="D4374" s="5"/>
      <c r="E4374" s="5"/>
      <c r="F4374" s="94" t="str">
        <f t="shared" si="689"/>
        <v/>
      </c>
      <c r="G4374" s="94" t="str">
        <f t="shared" si="690"/>
        <v/>
      </c>
      <c r="H4374" s="127" t="str">
        <f>IF(A4374&lt;&gt;"",IF(MID(C4374,1,1)="c",$AS$26,IF(MID(C4374,1,1)="r",$AS$41,IF(MID(C4374,1,1)="p",#REF!,#REF!))),"")</f>
        <v/>
      </c>
      <c r="I4374" s="92" t="str">
        <f t="shared" si="691"/>
        <v/>
      </c>
      <c r="J4374" s="92" t="str">
        <f t="shared" si="692"/>
        <v/>
      </c>
      <c r="K4374" s="92" t="str">
        <f t="shared" si="693"/>
        <v/>
      </c>
      <c r="L4374" s="92" t="str">
        <f t="shared" si="694"/>
        <v/>
      </c>
      <c r="M4374" s="95" t="str">
        <f>IF(A4374&lt;&gt;"",IF(MID(C4374,1,1)="c",SigmaEpsConcrete(I4374,$AN$30:$AN$33,$AR$30:$AR$33,$AS$26,$AS$27,$AS$28,$AQ$20,$AU$19),""),"")</f>
        <v/>
      </c>
      <c r="N4374" s="95" t="str">
        <f>IF(A4374&lt;&gt;"",IF(MID(C4374,1,1)="r",SigmaEpsReinf(J4374,$AS$42:$AS$43,$AS$41,$AS$39,$AS$40,$AQ$38),""),"")</f>
        <v/>
      </c>
      <c r="Q4374" s="92" t="str">
        <f t="shared" si="696"/>
        <v/>
      </c>
      <c r="R4374" s="92" t="str">
        <f t="shared" si="697"/>
        <v/>
      </c>
      <c r="U4374" s="5"/>
      <c r="V4374" s="5"/>
      <c r="W4374" s="94" t="str">
        <f t="shared" si="695"/>
        <v/>
      </c>
      <c r="X4374" s="94" t="str">
        <f t="shared" si="698"/>
        <v/>
      </c>
      <c r="Y4374" s="5"/>
      <c r="BK4374" s="8"/>
      <c r="BL4374" s="5"/>
      <c r="BM4374" s="5"/>
      <c r="BN4374" s="5"/>
      <c r="BO4374" s="5"/>
      <c r="BP4374" s="1"/>
      <c r="BQ4374" s="1"/>
      <c r="BR4374" s="1"/>
      <c r="BS4374" s="1"/>
      <c r="BT4374" s="1"/>
      <c r="BU4374" s="4"/>
      <c r="BV4374" s="1"/>
      <c r="BW4374" s="3"/>
      <c r="BX4374" s="4"/>
      <c r="BY4374" s="5"/>
      <c r="BZ4374" s="5"/>
      <c r="CA4374" s="5"/>
      <c r="CB4374" s="5"/>
      <c r="CC4374" s="5"/>
      <c r="CD4374" s="43"/>
    </row>
    <row r="4375" spans="1:82" x14ac:dyDescent="0.25">
      <c r="A4375" s="8"/>
      <c r="B4375" s="5"/>
      <c r="C4375" s="5"/>
      <c r="D4375" s="5"/>
      <c r="E4375" s="5"/>
      <c r="F4375" s="94" t="str">
        <f t="shared" si="689"/>
        <v/>
      </c>
      <c r="G4375" s="94" t="str">
        <f t="shared" si="690"/>
        <v/>
      </c>
      <c r="H4375" s="127" t="str">
        <f>IF(A4375&lt;&gt;"",IF(MID(C4375,1,1)="c",$AS$26,IF(MID(C4375,1,1)="r",$AS$41,IF(MID(C4375,1,1)="p",#REF!,#REF!))),"")</f>
        <v/>
      </c>
      <c r="I4375" s="92" t="str">
        <f t="shared" si="691"/>
        <v/>
      </c>
      <c r="J4375" s="92" t="str">
        <f t="shared" si="692"/>
        <v/>
      </c>
      <c r="K4375" s="92" t="str">
        <f t="shared" si="693"/>
        <v/>
      </c>
      <c r="L4375" s="92" t="str">
        <f t="shared" si="694"/>
        <v/>
      </c>
      <c r="M4375" s="95" t="str">
        <f>IF(A4375&lt;&gt;"",IF(MID(C4375,1,1)="c",SigmaEpsConcrete(I4375,$AN$30:$AN$33,$AR$30:$AR$33,$AS$26,$AS$27,$AS$28,$AQ$20,$AU$19),""),"")</f>
        <v/>
      </c>
      <c r="N4375" s="95" t="str">
        <f>IF(A4375&lt;&gt;"",IF(MID(C4375,1,1)="r",SigmaEpsReinf(J4375,$AS$42:$AS$43,$AS$41,$AS$39,$AS$40,$AQ$38),""),"")</f>
        <v/>
      </c>
      <c r="Q4375" s="92" t="str">
        <f t="shared" si="696"/>
        <v/>
      </c>
      <c r="R4375" s="92" t="str">
        <f t="shared" si="697"/>
        <v/>
      </c>
      <c r="U4375" s="5"/>
      <c r="V4375" s="5"/>
      <c r="W4375" s="94" t="str">
        <f t="shared" si="695"/>
        <v/>
      </c>
      <c r="X4375" s="94" t="str">
        <f t="shared" si="698"/>
        <v/>
      </c>
      <c r="Y4375" s="5"/>
      <c r="BK4375" s="8"/>
      <c r="BL4375" s="5"/>
      <c r="BM4375" s="5"/>
      <c r="BN4375" s="5"/>
      <c r="BO4375" s="5"/>
      <c r="BP4375" s="1"/>
      <c r="BQ4375" s="1"/>
      <c r="BR4375" s="1"/>
      <c r="BS4375" s="1"/>
      <c r="BT4375" s="1"/>
      <c r="BU4375" s="4"/>
      <c r="BV4375" s="1"/>
      <c r="BW4375" s="3"/>
      <c r="BX4375" s="4"/>
      <c r="BY4375" s="5"/>
      <c r="BZ4375" s="5"/>
      <c r="CA4375" s="5"/>
      <c r="CB4375" s="5"/>
      <c r="CC4375" s="5"/>
      <c r="CD4375" s="43"/>
    </row>
    <row r="4376" spans="1:82" x14ac:dyDescent="0.25">
      <c r="A4376" s="8"/>
      <c r="B4376" s="5"/>
      <c r="C4376" s="5"/>
      <c r="D4376" s="5"/>
      <c r="E4376" s="5"/>
      <c r="F4376" s="94" t="str">
        <f t="shared" si="689"/>
        <v/>
      </c>
      <c r="G4376" s="94" t="str">
        <f t="shared" si="690"/>
        <v/>
      </c>
      <c r="H4376" s="127" t="str">
        <f>IF(A4376&lt;&gt;"",IF(MID(C4376,1,1)="c",$AS$26,IF(MID(C4376,1,1)="r",$AS$41,IF(MID(C4376,1,1)="p",#REF!,#REF!))),"")</f>
        <v/>
      </c>
      <c r="I4376" s="92" t="str">
        <f t="shared" si="691"/>
        <v/>
      </c>
      <c r="J4376" s="92" t="str">
        <f t="shared" si="692"/>
        <v/>
      </c>
      <c r="K4376" s="92" t="str">
        <f t="shared" si="693"/>
        <v/>
      </c>
      <c r="L4376" s="92" t="str">
        <f t="shared" si="694"/>
        <v/>
      </c>
      <c r="M4376" s="95" t="str">
        <f>IF(A4376&lt;&gt;"",IF(MID(C4376,1,1)="c",SigmaEpsConcrete(I4376,$AN$30:$AN$33,$AR$30:$AR$33,$AS$26,$AS$27,$AS$28,$AQ$20,$AU$19),""),"")</f>
        <v/>
      </c>
      <c r="N4376" s="95" t="str">
        <f>IF(A4376&lt;&gt;"",IF(MID(C4376,1,1)="r",SigmaEpsReinf(J4376,$AS$42:$AS$43,$AS$41,$AS$39,$AS$40,$AQ$38),""),"")</f>
        <v/>
      </c>
      <c r="Q4376" s="92" t="str">
        <f t="shared" si="696"/>
        <v/>
      </c>
      <c r="R4376" s="92" t="str">
        <f t="shared" si="697"/>
        <v/>
      </c>
      <c r="U4376" s="5"/>
      <c r="V4376" s="5"/>
      <c r="W4376" s="94" t="str">
        <f t="shared" si="695"/>
        <v/>
      </c>
      <c r="X4376" s="94" t="str">
        <f t="shared" si="698"/>
        <v/>
      </c>
      <c r="Y4376" s="5"/>
      <c r="BK4376" s="8"/>
      <c r="BL4376" s="5"/>
      <c r="BM4376" s="5"/>
      <c r="BN4376" s="5"/>
      <c r="BO4376" s="5"/>
      <c r="BP4376" s="1"/>
      <c r="BQ4376" s="1"/>
      <c r="BR4376" s="1"/>
      <c r="BS4376" s="1"/>
      <c r="BT4376" s="1"/>
      <c r="BU4376" s="4"/>
      <c r="BV4376" s="1"/>
      <c r="BW4376" s="3"/>
      <c r="BX4376" s="4"/>
      <c r="BY4376" s="5"/>
      <c r="BZ4376" s="5"/>
      <c r="CA4376" s="5"/>
      <c r="CB4376" s="5"/>
      <c r="CC4376" s="5"/>
      <c r="CD4376" s="43"/>
    </row>
    <row r="4377" spans="1:82" x14ac:dyDescent="0.25">
      <c r="A4377" s="8"/>
      <c r="B4377" s="5"/>
      <c r="C4377" s="5"/>
      <c r="D4377" s="5"/>
      <c r="E4377" s="5"/>
      <c r="F4377" s="94" t="str">
        <f t="shared" si="689"/>
        <v/>
      </c>
      <c r="G4377" s="94" t="str">
        <f t="shared" si="690"/>
        <v/>
      </c>
      <c r="H4377" s="127" t="str">
        <f>IF(A4377&lt;&gt;"",IF(MID(C4377,1,1)="c",$AS$26,IF(MID(C4377,1,1)="r",$AS$41,IF(MID(C4377,1,1)="p",#REF!,#REF!))),"")</f>
        <v/>
      </c>
      <c r="I4377" s="92" t="str">
        <f t="shared" si="691"/>
        <v/>
      </c>
      <c r="J4377" s="92" t="str">
        <f t="shared" si="692"/>
        <v/>
      </c>
      <c r="K4377" s="92" t="str">
        <f t="shared" si="693"/>
        <v/>
      </c>
      <c r="L4377" s="92" t="str">
        <f t="shared" si="694"/>
        <v/>
      </c>
      <c r="M4377" s="95" t="str">
        <f>IF(A4377&lt;&gt;"",IF(MID(C4377,1,1)="c",SigmaEpsConcrete(I4377,$AN$30:$AN$33,$AR$30:$AR$33,$AS$26,$AS$27,$AS$28,$AQ$20,$AU$19),""),"")</f>
        <v/>
      </c>
      <c r="N4377" s="95" t="str">
        <f>IF(A4377&lt;&gt;"",IF(MID(C4377,1,1)="r",SigmaEpsReinf(J4377,$AS$42:$AS$43,$AS$41,$AS$39,$AS$40,$AQ$38),""),"")</f>
        <v/>
      </c>
      <c r="Q4377" s="92" t="str">
        <f t="shared" si="696"/>
        <v/>
      </c>
      <c r="R4377" s="92" t="str">
        <f t="shared" si="697"/>
        <v/>
      </c>
      <c r="U4377" s="5"/>
      <c r="V4377" s="5"/>
      <c r="W4377" s="94" t="str">
        <f t="shared" si="695"/>
        <v/>
      </c>
      <c r="X4377" s="94" t="str">
        <f t="shared" si="698"/>
        <v/>
      </c>
      <c r="Y4377" s="5"/>
      <c r="BK4377" s="8"/>
      <c r="BL4377" s="5"/>
      <c r="BM4377" s="5"/>
      <c r="BN4377" s="5"/>
      <c r="BO4377" s="5"/>
      <c r="BP4377" s="1"/>
      <c r="BQ4377" s="1"/>
      <c r="BR4377" s="1"/>
      <c r="BS4377" s="1"/>
      <c r="BT4377" s="1"/>
      <c r="BU4377" s="4"/>
      <c r="BV4377" s="1"/>
      <c r="BW4377" s="3"/>
      <c r="BX4377" s="4"/>
      <c r="BY4377" s="5"/>
      <c r="BZ4377" s="5"/>
      <c r="CA4377" s="5"/>
      <c r="CB4377" s="5"/>
      <c r="CC4377" s="5"/>
      <c r="CD4377" s="43"/>
    </row>
    <row r="4378" spans="1:82" x14ac:dyDescent="0.25">
      <c r="A4378" s="8"/>
      <c r="B4378" s="5"/>
      <c r="C4378" s="5"/>
      <c r="D4378" s="5"/>
      <c r="E4378" s="5"/>
      <c r="F4378" s="94" t="str">
        <f t="shared" si="689"/>
        <v/>
      </c>
      <c r="G4378" s="94" t="str">
        <f t="shared" si="690"/>
        <v/>
      </c>
      <c r="H4378" s="127" t="str">
        <f>IF(A4378&lt;&gt;"",IF(MID(C4378,1,1)="c",$AS$26,IF(MID(C4378,1,1)="r",$AS$41,IF(MID(C4378,1,1)="p",#REF!,#REF!))),"")</f>
        <v/>
      </c>
      <c r="I4378" s="92" t="str">
        <f t="shared" si="691"/>
        <v/>
      </c>
      <c r="J4378" s="92" t="str">
        <f t="shared" si="692"/>
        <v/>
      </c>
      <c r="K4378" s="92" t="str">
        <f t="shared" si="693"/>
        <v/>
      </c>
      <c r="L4378" s="92" t="str">
        <f t="shared" si="694"/>
        <v/>
      </c>
      <c r="M4378" s="95" t="str">
        <f>IF(A4378&lt;&gt;"",IF(MID(C4378,1,1)="c",SigmaEpsConcrete(I4378,$AN$30:$AN$33,$AR$30:$AR$33,$AS$26,$AS$27,$AS$28,$AQ$20,$AU$19),""),"")</f>
        <v/>
      </c>
      <c r="N4378" s="95" t="str">
        <f>IF(A4378&lt;&gt;"",IF(MID(C4378,1,1)="r",SigmaEpsReinf(J4378,$AS$42:$AS$43,$AS$41,$AS$39,$AS$40,$AQ$38),""),"")</f>
        <v/>
      </c>
      <c r="Q4378" s="92" t="str">
        <f t="shared" si="696"/>
        <v/>
      </c>
      <c r="R4378" s="92" t="str">
        <f t="shared" si="697"/>
        <v/>
      </c>
      <c r="U4378" s="5"/>
      <c r="V4378" s="5"/>
      <c r="W4378" s="94" t="str">
        <f t="shared" si="695"/>
        <v/>
      </c>
      <c r="X4378" s="94" t="str">
        <f t="shared" si="698"/>
        <v/>
      </c>
      <c r="Y4378" s="5"/>
      <c r="BK4378" s="8"/>
      <c r="BL4378" s="5"/>
      <c r="BM4378" s="5"/>
      <c r="BN4378" s="5"/>
      <c r="BO4378" s="5"/>
      <c r="BP4378" s="1"/>
      <c r="BQ4378" s="1"/>
      <c r="BR4378" s="1"/>
      <c r="BS4378" s="1"/>
      <c r="BT4378" s="1"/>
      <c r="BU4378" s="4"/>
      <c r="BV4378" s="1"/>
      <c r="BW4378" s="3"/>
      <c r="BX4378" s="4"/>
      <c r="BY4378" s="5"/>
      <c r="BZ4378" s="5"/>
      <c r="CA4378" s="5"/>
      <c r="CB4378" s="5"/>
      <c r="CC4378" s="5"/>
      <c r="CD4378" s="43"/>
    </row>
    <row r="4379" spans="1:82" x14ac:dyDescent="0.25">
      <c r="A4379" s="8"/>
      <c r="B4379" s="5"/>
      <c r="C4379" s="5"/>
      <c r="D4379" s="5"/>
      <c r="E4379" s="5"/>
      <c r="F4379" s="94" t="str">
        <f t="shared" si="689"/>
        <v/>
      </c>
      <c r="G4379" s="94" t="str">
        <f t="shared" si="690"/>
        <v/>
      </c>
      <c r="H4379" s="127" t="str">
        <f>IF(A4379&lt;&gt;"",IF(MID(C4379,1,1)="c",$AS$26,IF(MID(C4379,1,1)="r",$AS$41,IF(MID(C4379,1,1)="p",#REF!,#REF!))),"")</f>
        <v/>
      </c>
      <c r="I4379" s="92" t="str">
        <f t="shared" si="691"/>
        <v/>
      </c>
      <c r="J4379" s="92" t="str">
        <f t="shared" si="692"/>
        <v/>
      </c>
      <c r="K4379" s="92" t="str">
        <f t="shared" si="693"/>
        <v/>
      </c>
      <c r="L4379" s="92" t="str">
        <f t="shared" si="694"/>
        <v/>
      </c>
      <c r="M4379" s="95" t="str">
        <f>IF(A4379&lt;&gt;"",IF(MID(C4379,1,1)="c",SigmaEpsConcrete(I4379,$AN$30:$AN$33,$AR$30:$AR$33,$AS$26,$AS$27,$AS$28,$AQ$20,$AU$19),""),"")</f>
        <v/>
      </c>
      <c r="N4379" s="95" t="str">
        <f>IF(A4379&lt;&gt;"",IF(MID(C4379,1,1)="r",SigmaEpsReinf(J4379,$AS$42:$AS$43,$AS$41,$AS$39,$AS$40,$AQ$38),""),"")</f>
        <v/>
      </c>
      <c r="Q4379" s="92" t="str">
        <f t="shared" si="696"/>
        <v/>
      </c>
      <c r="R4379" s="92" t="str">
        <f t="shared" si="697"/>
        <v/>
      </c>
      <c r="U4379" s="5"/>
      <c r="V4379" s="5"/>
      <c r="W4379" s="94" t="str">
        <f t="shared" si="695"/>
        <v/>
      </c>
      <c r="X4379" s="94" t="str">
        <f t="shared" si="698"/>
        <v/>
      </c>
      <c r="Y4379" s="5"/>
      <c r="BK4379" s="8"/>
      <c r="BL4379" s="5"/>
      <c r="BM4379" s="5"/>
      <c r="BN4379" s="5"/>
      <c r="BO4379" s="5"/>
      <c r="BP4379" s="1"/>
      <c r="BQ4379" s="1"/>
      <c r="BR4379" s="1"/>
      <c r="BS4379" s="1"/>
      <c r="BT4379" s="1"/>
      <c r="BU4379" s="4"/>
      <c r="BV4379" s="1"/>
      <c r="BW4379" s="3"/>
      <c r="BX4379" s="4"/>
      <c r="BY4379" s="5"/>
      <c r="BZ4379" s="5"/>
      <c r="CA4379" s="5"/>
      <c r="CB4379" s="5"/>
      <c r="CC4379" s="5"/>
      <c r="CD4379" s="43"/>
    </row>
    <row r="4380" spans="1:82" x14ac:dyDescent="0.25">
      <c r="A4380" s="8"/>
      <c r="B4380" s="5"/>
      <c r="C4380" s="5"/>
      <c r="D4380" s="5"/>
      <c r="E4380" s="5"/>
      <c r="F4380" s="94" t="str">
        <f t="shared" si="689"/>
        <v/>
      </c>
      <c r="G4380" s="94" t="str">
        <f t="shared" si="690"/>
        <v/>
      </c>
      <c r="H4380" s="127" t="str">
        <f>IF(A4380&lt;&gt;"",IF(MID(C4380,1,1)="c",$AS$26,IF(MID(C4380,1,1)="r",$AS$41,IF(MID(C4380,1,1)="p",#REF!,#REF!))),"")</f>
        <v/>
      </c>
      <c r="I4380" s="92" t="str">
        <f t="shared" si="691"/>
        <v/>
      </c>
      <c r="J4380" s="92" t="str">
        <f t="shared" si="692"/>
        <v/>
      </c>
      <c r="K4380" s="92" t="str">
        <f t="shared" si="693"/>
        <v/>
      </c>
      <c r="L4380" s="92" t="str">
        <f t="shared" si="694"/>
        <v/>
      </c>
      <c r="M4380" s="95" t="str">
        <f>IF(A4380&lt;&gt;"",IF(MID(C4380,1,1)="c",SigmaEpsConcrete(I4380,$AN$30:$AN$33,$AR$30:$AR$33,$AS$26,$AS$27,$AS$28,$AQ$20,$AU$19),""),"")</f>
        <v/>
      </c>
      <c r="N4380" s="95" t="str">
        <f>IF(A4380&lt;&gt;"",IF(MID(C4380,1,1)="r",SigmaEpsReinf(J4380,$AS$42:$AS$43,$AS$41,$AS$39,$AS$40,$AQ$38),""),"")</f>
        <v/>
      </c>
      <c r="Q4380" s="92" t="str">
        <f t="shared" si="696"/>
        <v/>
      </c>
      <c r="R4380" s="92" t="str">
        <f t="shared" si="697"/>
        <v/>
      </c>
      <c r="U4380" s="5"/>
      <c r="V4380" s="5"/>
      <c r="W4380" s="94" t="str">
        <f t="shared" si="695"/>
        <v/>
      </c>
      <c r="X4380" s="94" t="str">
        <f t="shared" si="698"/>
        <v/>
      </c>
      <c r="Y4380" s="5"/>
      <c r="BK4380" s="8"/>
      <c r="BL4380" s="5"/>
      <c r="BM4380" s="5"/>
      <c r="BN4380" s="5"/>
      <c r="BO4380" s="5"/>
      <c r="BP4380" s="1"/>
      <c r="BQ4380" s="1"/>
      <c r="BR4380" s="1"/>
      <c r="BS4380" s="1"/>
      <c r="BT4380" s="1"/>
      <c r="BU4380" s="4"/>
      <c r="BV4380" s="1"/>
      <c r="BW4380" s="3"/>
      <c r="BX4380" s="4"/>
      <c r="BY4380" s="5"/>
      <c r="BZ4380" s="5"/>
      <c r="CA4380" s="5"/>
      <c r="CB4380" s="5"/>
      <c r="CC4380" s="5"/>
      <c r="CD4380" s="43"/>
    </row>
    <row r="4381" spans="1:82" x14ac:dyDescent="0.25">
      <c r="A4381" s="8"/>
      <c r="B4381" s="5"/>
      <c r="C4381" s="5"/>
      <c r="D4381" s="5"/>
      <c r="E4381" s="5"/>
      <c r="F4381" s="94" t="str">
        <f t="shared" si="689"/>
        <v/>
      </c>
      <c r="G4381" s="94" t="str">
        <f t="shared" si="690"/>
        <v/>
      </c>
      <c r="H4381" s="127" t="str">
        <f>IF(A4381&lt;&gt;"",IF(MID(C4381,1,1)="c",$AS$26,IF(MID(C4381,1,1)="r",$AS$41,IF(MID(C4381,1,1)="p",#REF!,#REF!))),"")</f>
        <v/>
      </c>
      <c r="I4381" s="92" t="str">
        <f t="shared" si="691"/>
        <v/>
      </c>
      <c r="J4381" s="92" t="str">
        <f t="shared" si="692"/>
        <v/>
      </c>
      <c r="K4381" s="92" t="str">
        <f t="shared" si="693"/>
        <v/>
      </c>
      <c r="L4381" s="92" t="str">
        <f t="shared" si="694"/>
        <v/>
      </c>
      <c r="M4381" s="95" t="str">
        <f>IF(A4381&lt;&gt;"",IF(MID(C4381,1,1)="c",SigmaEpsConcrete(I4381,$AN$30:$AN$33,$AR$30:$AR$33,$AS$26,$AS$27,$AS$28,$AQ$20,$AU$19),""),"")</f>
        <v/>
      </c>
      <c r="N4381" s="95" t="str">
        <f>IF(A4381&lt;&gt;"",IF(MID(C4381,1,1)="r",SigmaEpsReinf(J4381,$AS$42:$AS$43,$AS$41,$AS$39,$AS$40,$AQ$38),""),"")</f>
        <v/>
      </c>
      <c r="Q4381" s="92" t="str">
        <f t="shared" si="696"/>
        <v/>
      </c>
      <c r="R4381" s="92" t="str">
        <f t="shared" si="697"/>
        <v/>
      </c>
      <c r="U4381" s="5"/>
      <c r="V4381" s="5"/>
      <c r="W4381" s="94" t="str">
        <f t="shared" si="695"/>
        <v/>
      </c>
      <c r="X4381" s="94" t="str">
        <f t="shared" si="698"/>
        <v/>
      </c>
      <c r="Y4381" s="5"/>
      <c r="BK4381" s="8"/>
      <c r="BL4381" s="5"/>
      <c r="BM4381" s="5"/>
      <c r="BN4381" s="5"/>
      <c r="BO4381" s="5"/>
      <c r="BP4381" s="1"/>
      <c r="BQ4381" s="1"/>
      <c r="BR4381" s="1"/>
      <c r="BS4381" s="1"/>
      <c r="BT4381" s="1"/>
      <c r="BU4381" s="4"/>
      <c r="BV4381" s="1"/>
      <c r="BW4381" s="3"/>
      <c r="BX4381" s="4"/>
      <c r="BY4381" s="5"/>
      <c r="BZ4381" s="5"/>
      <c r="CA4381" s="5"/>
      <c r="CB4381" s="5"/>
      <c r="CC4381" s="5"/>
      <c r="CD4381" s="43"/>
    </row>
    <row r="4382" spans="1:82" x14ac:dyDescent="0.25">
      <c r="A4382" s="8"/>
      <c r="B4382" s="5"/>
      <c r="C4382" s="5"/>
      <c r="D4382" s="5"/>
      <c r="E4382" s="5"/>
      <c r="F4382" s="94" t="str">
        <f t="shared" si="689"/>
        <v/>
      </c>
      <c r="G4382" s="94" t="str">
        <f t="shared" si="690"/>
        <v/>
      </c>
      <c r="H4382" s="127" t="str">
        <f>IF(A4382&lt;&gt;"",IF(MID(C4382,1,1)="c",$AS$26,IF(MID(C4382,1,1)="r",$AS$41,IF(MID(C4382,1,1)="p",#REF!,#REF!))),"")</f>
        <v/>
      </c>
      <c r="I4382" s="92" t="str">
        <f t="shared" si="691"/>
        <v/>
      </c>
      <c r="J4382" s="92" t="str">
        <f t="shared" si="692"/>
        <v/>
      </c>
      <c r="K4382" s="92" t="str">
        <f t="shared" si="693"/>
        <v/>
      </c>
      <c r="L4382" s="92" t="str">
        <f t="shared" si="694"/>
        <v/>
      </c>
      <c r="M4382" s="95" t="str">
        <f>IF(A4382&lt;&gt;"",IF(MID(C4382,1,1)="c",SigmaEpsConcrete(I4382,$AN$30:$AN$33,$AR$30:$AR$33,$AS$26,$AS$27,$AS$28,$AQ$20,$AU$19),""),"")</f>
        <v/>
      </c>
      <c r="N4382" s="95" t="str">
        <f>IF(A4382&lt;&gt;"",IF(MID(C4382,1,1)="r",SigmaEpsReinf(J4382,$AS$42:$AS$43,$AS$41,$AS$39,$AS$40,$AQ$38),""),"")</f>
        <v/>
      </c>
      <c r="Q4382" s="92" t="str">
        <f t="shared" si="696"/>
        <v/>
      </c>
      <c r="R4382" s="92" t="str">
        <f t="shared" si="697"/>
        <v/>
      </c>
      <c r="U4382" s="5"/>
      <c r="V4382" s="5"/>
      <c r="W4382" s="94" t="str">
        <f t="shared" si="695"/>
        <v/>
      </c>
      <c r="X4382" s="94" t="str">
        <f t="shared" si="698"/>
        <v/>
      </c>
      <c r="Y4382" s="5"/>
      <c r="BK4382" s="8"/>
      <c r="BL4382" s="5"/>
      <c r="BM4382" s="5"/>
      <c r="BN4382" s="5"/>
      <c r="BO4382" s="5"/>
      <c r="BP4382" s="1"/>
      <c r="BQ4382" s="1"/>
      <c r="BR4382" s="1"/>
      <c r="BS4382" s="1"/>
      <c r="BT4382" s="1"/>
      <c r="BU4382" s="4"/>
      <c r="BV4382" s="1"/>
      <c r="BW4382" s="3"/>
      <c r="BX4382" s="4"/>
      <c r="BY4382" s="5"/>
      <c r="BZ4382" s="5"/>
      <c r="CA4382" s="5"/>
      <c r="CB4382" s="5"/>
      <c r="CC4382" s="5"/>
      <c r="CD4382" s="43"/>
    </row>
    <row r="4383" spans="1:82" x14ac:dyDescent="0.25">
      <c r="A4383" s="8"/>
      <c r="B4383" s="5"/>
      <c r="C4383" s="5"/>
      <c r="D4383" s="5"/>
      <c r="E4383" s="5"/>
      <c r="F4383" s="94" t="str">
        <f t="shared" si="689"/>
        <v/>
      </c>
      <c r="G4383" s="94" t="str">
        <f t="shared" si="690"/>
        <v/>
      </c>
      <c r="H4383" s="127" t="str">
        <f>IF(A4383&lt;&gt;"",IF(MID(C4383,1,1)="c",$AS$26,IF(MID(C4383,1,1)="r",$AS$41,IF(MID(C4383,1,1)="p",#REF!,#REF!))),"")</f>
        <v/>
      </c>
      <c r="I4383" s="92" t="str">
        <f t="shared" si="691"/>
        <v/>
      </c>
      <c r="J4383" s="92" t="str">
        <f t="shared" si="692"/>
        <v/>
      </c>
      <c r="K4383" s="92" t="str">
        <f t="shared" si="693"/>
        <v/>
      </c>
      <c r="L4383" s="92" t="str">
        <f t="shared" si="694"/>
        <v/>
      </c>
      <c r="M4383" s="95" t="str">
        <f>IF(A4383&lt;&gt;"",IF(MID(C4383,1,1)="c",SigmaEpsConcrete(I4383,$AN$30:$AN$33,$AR$30:$AR$33,$AS$26,$AS$27,$AS$28,$AQ$20,$AU$19),""),"")</f>
        <v/>
      </c>
      <c r="N4383" s="95" t="str">
        <f>IF(A4383&lt;&gt;"",IF(MID(C4383,1,1)="r",SigmaEpsReinf(J4383,$AS$42:$AS$43,$AS$41,$AS$39,$AS$40,$AQ$38),""),"")</f>
        <v/>
      </c>
      <c r="Q4383" s="92" t="str">
        <f t="shared" si="696"/>
        <v/>
      </c>
      <c r="R4383" s="92" t="str">
        <f t="shared" si="697"/>
        <v/>
      </c>
      <c r="U4383" s="5"/>
      <c r="V4383" s="5"/>
      <c r="W4383" s="94" t="str">
        <f t="shared" si="695"/>
        <v/>
      </c>
      <c r="X4383" s="94" t="str">
        <f t="shared" si="698"/>
        <v/>
      </c>
      <c r="Y4383" s="5"/>
      <c r="BK4383" s="8"/>
      <c r="BL4383" s="5"/>
      <c r="BM4383" s="5"/>
      <c r="BN4383" s="5"/>
      <c r="BO4383" s="5"/>
      <c r="BP4383" s="1"/>
      <c r="BQ4383" s="1"/>
      <c r="BR4383" s="1"/>
      <c r="BS4383" s="1"/>
      <c r="BT4383" s="1"/>
      <c r="BU4383" s="4"/>
      <c r="BV4383" s="1"/>
      <c r="BW4383" s="3"/>
      <c r="BX4383" s="4"/>
      <c r="BY4383" s="5"/>
      <c r="BZ4383" s="5"/>
      <c r="CA4383" s="5"/>
      <c r="CB4383" s="5"/>
      <c r="CC4383" s="5"/>
      <c r="CD4383" s="43"/>
    </row>
    <row r="4384" spans="1:82" x14ac:dyDescent="0.25">
      <c r="A4384" s="8"/>
      <c r="B4384" s="5"/>
      <c r="C4384" s="5"/>
      <c r="D4384" s="5"/>
      <c r="E4384" s="5"/>
      <c r="F4384" s="94" t="str">
        <f t="shared" si="689"/>
        <v/>
      </c>
      <c r="G4384" s="94" t="str">
        <f t="shared" si="690"/>
        <v/>
      </c>
      <c r="H4384" s="127" t="str">
        <f>IF(A4384&lt;&gt;"",IF(MID(C4384,1,1)="c",$AS$26,IF(MID(C4384,1,1)="r",$AS$41,IF(MID(C4384,1,1)="p",#REF!,#REF!))),"")</f>
        <v/>
      </c>
      <c r="I4384" s="92" t="str">
        <f t="shared" si="691"/>
        <v/>
      </c>
      <c r="J4384" s="92" t="str">
        <f t="shared" si="692"/>
        <v/>
      </c>
      <c r="K4384" s="92" t="str">
        <f t="shared" si="693"/>
        <v/>
      </c>
      <c r="L4384" s="92" t="str">
        <f t="shared" si="694"/>
        <v/>
      </c>
      <c r="M4384" s="95" t="str">
        <f>IF(A4384&lt;&gt;"",IF(MID(C4384,1,1)="c",SigmaEpsConcrete(I4384,$AN$30:$AN$33,$AR$30:$AR$33,$AS$26,$AS$27,$AS$28,$AQ$20,$AU$19),""),"")</f>
        <v/>
      </c>
      <c r="N4384" s="95" t="str">
        <f>IF(A4384&lt;&gt;"",IF(MID(C4384,1,1)="r",SigmaEpsReinf(J4384,$AS$42:$AS$43,$AS$41,$AS$39,$AS$40,$AQ$38),""),"")</f>
        <v/>
      </c>
      <c r="Q4384" s="92" t="str">
        <f t="shared" si="696"/>
        <v/>
      </c>
      <c r="R4384" s="92" t="str">
        <f t="shared" si="697"/>
        <v/>
      </c>
      <c r="U4384" s="5"/>
      <c r="V4384" s="5"/>
      <c r="W4384" s="94" t="str">
        <f t="shared" si="695"/>
        <v/>
      </c>
      <c r="X4384" s="94" t="str">
        <f t="shared" si="698"/>
        <v/>
      </c>
      <c r="Y4384" s="5"/>
      <c r="BK4384" s="8"/>
      <c r="BL4384" s="5"/>
      <c r="BM4384" s="5"/>
      <c r="BN4384" s="5"/>
      <c r="BO4384" s="5"/>
      <c r="BP4384" s="1"/>
      <c r="BQ4384" s="1"/>
      <c r="BR4384" s="1"/>
      <c r="BS4384" s="1"/>
      <c r="BT4384" s="1"/>
      <c r="BU4384" s="4"/>
      <c r="BV4384" s="1"/>
      <c r="BW4384" s="3"/>
      <c r="BX4384" s="4"/>
      <c r="BY4384" s="5"/>
      <c r="BZ4384" s="5"/>
      <c r="CA4384" s="5"/>
      <c r="CB4384" s="5"/>
      <c r="CC4384" s="5"/>
      <c r="CD4384" s="43"/>
    </row>
    <row r="4385" spans="1:82" x14ac:dyDescent="0.25">
      <c r="A4385" s="8"/>
      <c r="B4385" s="5"/>
      <c r="C4385" s="5"/>
      <c r="D4385" s="5"/>
      <c r="E4385" s="5"/>
      <c r="F4385" s="94" t="str">
        <f t="shared" si="689"/>
        <v/>
      </c>
      <c r="G4385" s="94" t="str">
        <f t="shared" si="690"/>
        <v/>
      </c>
      <c r="H4385" s="127" t="str">
        <f>IF(A4385&lt;&gt;"",IF(MID(C4385,1,1)="c",$AS$26,IF(MID(C4385,1,1)="r",$AS$41,IF(MID(C4385,1,1)="p",#REF!,#REF!))),"")</f>
        <v/>
      </c>
      <c r="I4385" s="92" t="str">
        <f t="shared" si="691"/>
        <v/>
      </c>
      <c r="J4385" s="92" t="str">
        <f t="shared" si="692"/>
        <v/>
      </c>
      <c r="K4385" s="92" t="str">
        <f t="shared" si="693"/>
        <v/>
      </c>
      <c r="L4385" s="92" t="str">
        <f t="shared" si="694"/>
        <v/>
      </c>
      <c r="M4385" s="95" t="str">
        <f>IF(A4385&lt;&gt;"",IF(MID(C4385,1,1)="c",SigmaEpsConcrete(I4385,$AN$30:$AN$33,$AR$30:$AR$33,$AS$26,$AS$27,$AS$28,$AQ$20,$AU$19),""),"")</f>
        <v/>
      </c>
      <c r="N4385" s="95" t="str">
        <f>IF(A4385&lt;&gt;"",IF(MID(C4385,1,1)="r",SigmaEpsReinf(J4385,$AS$42:$AS$43,$AS$41,$AS$39,$AS$40,$AQ$38),""),"")</f>
        <v/>
      </c>
      <c r="Q4385" s="92" t="str">
        <f t="shared" si="696"/>
        <v/>
      </c>
      <c r="R4385" s="92" t="str">
        <f t="shared" si="697"/>
        <v/>
      </c>
      <c r="U4385" s="5"/>
      <c r="V4385" s="5"/>
      <c r="W4385" s="94" t="str">
        <f t="shared" si="695"/>
        <v/>
      </c>
      <c r="X4385" s="94" t="str">
        <f t="shared" si="698"/>
        <v/>
      </c>
      <c r="Y4385" s="5"/>
      <c r="BK4385" s="8"/>
      <c r="BL4385" s="5"/>
      <c r="BM4385" s="5"/>
      <c r="BN4385" s="5"/>
      <c r="BO4385" s="5"/>
      <c r="BP4385" s="1"/>
      <c r="BQ4385" s="1"/>
      <c r="BR4385" s="1"/>
      <c r="BS4385" s="1"/>
      <c r="BT4385" s="1"/>
      <c r="BU4385" s="4"/>
      <c r="BV4385" s="1"/>
      <c r="BW4385" s="3"/>
      <c r="BX4385" s="4"/>
      <c r="BY4385" s="5"/>
      <c r="BZ4385" s="5"/>
      <c r="CA4385" s="5"/>
      <c r="CB4385" s="5"/>
      <c r="CC4385" s="5"/>
      <c r="CD4385" s="43"/>
    </row>
    <row r="4386" spans="1:82" x14ac:dyDescent="0.25">
      <c r="A4386" s="8"/>
      <c r="B4386" s="5"/>
      <c r="C4386" s="5"/>
      <c r="D4386" s="5"/>
      <c r="E4386" s="5"/>
      <c r="F4386" s="94" t="str">
        <f t="shared" si="689"/>
        <v/>
      </c>
      <c r="G4386" s="94" t="str">
        <f t="shared" si="690"/>
        <v/>
      </c>
      <c r="H4386" s="127" t="str">
        <f>IF(A4386&lt;&gt;"",IF(MID(C4386,1,1)="c",$AS$26,IF(MID(C4386,1,1)="r",$AS$41,IF(MID(C4386,1,1)="p",#REF!,#REF!))),"")</f>
        <v/>
      </c>
      <c r="I4386" s="92" t="str">
        <f t="shared" si="691"/>
        <v/>
      </c>
      <c r="J4386" s="92" t="str">
        <f t="shared" si="692"/>
        <v/>
      </c>
      <c r="K4386" s="92" t="str">
        <f t="shared" si="693"/>
        <v/>
      </c>
      <c r="L4386" s="92" t="str">
        <f t="shared" si="694"/>
        <v/>
      </c>
      <c r="M4386" s="95" t="str">
        <f>IF(A4386&lt;&gt;"",IF(MID(C4386,1,1)="c",SigmaEpsConcrete(I4386,$AN$30:$AN$33,$AR$30:$AR$33,$AS$26,$AS$27,$AS$28,$AQ$20,$AU$19),""),"")</f>
        <v/>
      </c>
      <c r="N4386" s="95" t="str">
        <f>IF(A4386&lt;&gt;"",IF(MID(C4386,1,1)="r",SigmaEpsReinf(J4386,$AS$42:$AS$43,$AS$41,$AS$39,$AS$40,$AQ$38),""),"")</f>
        <v/>
      </c>
      <c r="Q4386" s="92" t="str">
        <f t="shared" si="696"/>
        <v/>
      </c>
      <c r="R4386" s="92" t="str">
        <f t="shared" si="697"/>
        <v/>
      </c>
      <c r="U4386" s="5"/>
      <c r="V4386" s="5"/>
      <c r="W4386" s="94" t="str">
        <f t="shared" si="695"/>
        <v/>
      </c>
      <c r="X4386" s="94" t="str">
        <f t="shared" si="698"/>
        <v/>
      </c>
      <c r="Y4386" s="5"/>
      <c r="BK4386" s="8"/>
      <c r="BL4386" s="5"/>
      <c r="BM4386" s="5"/>
      <c r="BN4386" s="5"/>
      <c r="BO4386" s="5"/>
      <c r="BP4386" s="1"/>
      <c r="BQ4386" s="1"/>
      <c r="BR4386" s="1"/>
      <c r="BS4386" s="1"/>
      <c r="BT4386" s="1"/>
      <c r="BU4386" s="4"/>
      <c r="BV4386" s="1"/>
      <c r="BW4386" s="3"/>
      <c r="BX4386" s="4"/>
      <c r="BY4386" s="5"/>
      <c r="BZ4386" s="5"/>
      <c r="CA4386" s="5"/>
      <c r="CB4386" s="5"/>
      <c r="CC4386" s="5"/>
      <c r="CD4386" s="43"/>
    </row>
    <row r="4387" spans="1:82" x14ac:dyDescent="0.25">
      <c r="A4387" s="8"/>
      <c r="B4387" s="5"/>
      <c r="C4387" s="5"/>
      <c r="D4387" s="5"/>
      <c r="E4387" s="5"/>
      <c r="F4387" s="94" t="str">
        <f t="shared" si="689"/>
        <v/>
      </c>
      <c r="G4387" s="94" t="str">
        <f t="shared" si="690"/>
        <v/>
      </c>
      <c r="H4387" s="127" t="str">
        <f>IF(A4387&lt;&gt;"",IF(MID(C4387,1,1)="c",$AS$26,IF(MID(C4387,1,1)="r",$AS$41,IF(MID(C4387,1,1)="p",#REF!,#REF!))),"")</f>
        <v/>
      </c>
      <c r="I4387" s="92" t="str">
        <f t="shared" si="691"/>
        <v/>
      </c>
      <c r="J4387" s="92" t="str">
        <f t="shared" si="692"/>
        <v/>
      </c>
      <c r="K4387" s="92" t="str">
        <f t="shared" si="693"/>
        <v/>
      </c>
      <c r="L4387" s="92" t="str">
        <f t="shared" si="694"/>
        <v/>
      </c>
      <c r="M4387" s="95" t="str">
        <f>IF(A4387&lt;&gt;"",IF(MID(C4387,1,1)="c",SigmaEpsConcrete(I4387,$AN$30:$AN$33,$AR$30:$AR$33,$AS$26,$AS$27,$AS$28,$AQ$20,$AU$19),""),"")</f>
        <v/>
      </c>
      <c r="N4387" s="95" t="str">
        <f>IF(A4387&lt;&gt;"",IF(MID(C4387,1,1)="r",SigmaEpsReinf(J4387,$AS$42:$AS$43,$AS$41,$AS$39,$AS$40,$AQ$38),""),"")</f>
        <v/>
      </c>
      <c r="Q4387" s="92" t="str">
        <f t="shared" si="696"/>
        <v/>
      </c>
      <c r="R4387" s="92" t="str">
        <f t="shared" si="697"/>
        <v/>
      </c>
      <c r="U4387" s="5"/>
      <c r="V4387" s="5"/>
      <c r="W4387" s="94" t="str">
        <f t="shared" si="695"/>
        <v/>
      </c>
      <c r="X4387" s="94" t="str">
        <f t="shared" si="698"/>
        <v/>
      </c>
      <c r="Y4387" s="5"/>
      <c r="BK4387" s="8"/>
      <c r="BL4387" s="5"/>
      <c r="BM4387" s="5"/>
      <c r="BN4387" s="5"/>
      <c r="BO4387" s="5"/>
      <c r="BP4387" s="1"/>
      <c r="BQ4387" s="1"/>
      <c r="BR4387" s="1"/>
      <c r="BS4387" s="1"/>
      <c r="BT4387" s="1"/>
      <c r="BU4387" s="4"/>
      <c r="BV4387" s="1"/>
      <c r="BW4387" s="3"/>
      <c r="BX4387" s="4"/>
      <c r="BY4387" s="5"/>
      <c r="BZ4387" s="5"/>
      <c r="CA4387" s="5"/>
      <c r="CB4387" s="5"/>
      <c r="CC4387" s="5"/>
      <c r="CD4387" s="43"/>
    </row>
    <row r="4388" spans="1:82" x14ac:dyDescent="0.25">
      <c r="A4388" s="8"/>
      <c r="B4388" s="5"/>
      <c r="C4388" s="5"/>
      <c r="D4388" s="5"/>
      <c r="E4388" s="5"/>
      <c r="F4388" s="94" t="str">
        <f t="shared" si="689"/>
        <v/>
      </c>
      <c r="G4388" s="94" t="str">
        <f t="shared" si="690"/>
        <v/>
      </c>
      <c r="H4388" s="127" t="str">
        <f>IF(A4388&lt;&gt;"",IF(MID(C4388,1,1)="c",$AS$26,IF(MID(C4388,1,1)="r",$AS$41,IF(MID(C4388,1,1)="p",#REF!,#REF!))),"")</f>
        <v/>
      </c>
      <c r="I4388" s="92" t="str">
        <f t="shared" si="691"/>
        <v/>
      </c>
      <c r="J4388" s="92" t="str">
        <f t="shared" si="692"/>
        <v/>
      </c>
      <c r="K4388" s="92" t="str">
        <f t="shared" si="693"/>
        <v/>
      </c>
      <c r="L4388" s="92" t="str">
        <f t="shared" si="694"/>
        <v/>
      </c>
      <c r="M4388" s="95" t="str">
        <f>IF(A4388&lt;&gt;"",IF(MID(C4388,1,1)="c",SigmaEpsConcrete(I4388,$AN$30:$AN$33,$AR$30:$AR$33,$AS$26,$AS$27,$AS$28,$AQ$20,$AU$19),""),"")</f>
        <v/>
      </c>
      <c r="N4388" s="95" t="str">
        <f>IF(A4388&lt;&gt;"",IF(MID(C4388,1,1)="r",SigmaEpsReinf(J4388,$AS$42:$AS$43,$AS$41,$AS$39,$AS$40,$AQ$38),""),"")</f>
        <v/>
      </c>
      <c r="Q4388" s="92" t="str">
        <f t="shared" si="696"/>
        <v/>
      </c>
      <c r="R4388" s="92" t="str">
        <f t="shared" si="697"/>
        <v/>
      </c>
      <c r="U4388" s="5"/>
      <c r="V4388" s="5"/>
      <c r="W4388" s="94" t="str">
        <f t="shared" si="695"/>
        <v/>
      </c>
      <c r="X4388" s="94" t="str">
        <f t="shared" si="698"/>
        <v/>
      </c>
      <c r="Y4388" s="5"/>
      <c r="BK4388" s="8"/>
      <c r="BL4388" s="5"/>
      <c r="BM4388" s="5"/>
      <c r="BN4388" s="5"/>
      <c r="BO4388" s="5"/>
      <c r="BP4388" s="1"/>
      <c r="BQ4388" s="1"/>
      <c r="BR4388" s="1"/>
      <c r="BS4388" s="1"/>
      <c r="BT4388" s="1"/>
      <c r="BU4388" s="4"/>
      <c r="BV4388" s="1"/>
      <c r="BW4388" s="3"/>
      <c r="BX4388" s="4"/>
      <c r="BY4388" s="5"/>
      <c r="BZ4388" s="5"/>
      <c r="CA4388" s="5"/>
      <c r="CB4388" s="5"/>
      <c r="CC4388" s="5"/>
      <c r="CD4388" s="43"/>
    </row>
    <row r="4389" spans="1:82" x14ac:dyDescent="0.25">
      <c r="A4389" s="8"/>
      <c r="B4389" s="5"/>
      <c r="C4389" s="5"/>
      <c r="D4389" s="5"/>
      <c r="E4389" s="5"/>
      <c r="F4389" s="94" t="str">
        <f t="shared" si="689"/>
        <v/>
      </c>
      <c r="G4389" s="94" t="str">
        <f t="shared" si="690"/>
        <v/>
      </c>
      <c r="H4389" s="127" t="str">
        <f>IF(A4389&lt;&gt;"",IF(MID(C4389,1,1)="c",$AS$26,IF(MID(C4389,1,1)="r",$AS$41,IF(MID(C4389,1,1)="p",#REF!,#REF!))),"")</f>
        <v/>
      </c>
      <c r="I4389" s="92" t="str">
        <f t="shared" si="691"/>
        <v/>
      </c>
      <c r="J4389" s="92" t="str">
        <f t="shared" si="692"/>
        <v/>
      </c>
      <c r="K4389" s="92" t="str">
        <f t="shared" si="693"/>
        <v/>
      </c>
      <c r="L4389" s="92" t="str">
        <f t="shared" si="694"/>
        <v/>
      </c>
      <c r="M4389" s="95" t="str">
        <f>IF(A4389&lt;&gt;"",IF(MID(C4389,1,1)="c",SigmaEpsConcrete(I4389,$AN$30:$AN$33,$AR$30:$AR$33,$AS$26,$AS$27,$AS$28,$AQ$20,$AU$19),""),"")</f>
        <v/>
      </c>
      <c r="N4389" s="95" t="str">
        <f>IF(A4389&lt;&gt;"",IF(MID(C4389,1,1)="r",SigmaEpsReinf(J4389,$AS$42:$AS$43,$AS$41,$AS$39,$AS$40,$AQ$38),""),"")</f>
        <v/>
      </c>
      <c r="Q4389" s="92" t="str">
        <f t="shared" si="696"/>
        <v/>
      </c>
      <c r="R4389" s="92" t="str">
        <f t="shared" si="697"/>
        <v/>
      </c>
      <c r="U4389" s="5"/>
      <c r="V4389" s="5"/>
      <c r="W4389" s="94" t="str">
        <f t="shared" si="695"/>
        <v/>
      </c>
      <c r="X4389" s="94" t="str">
        <f t="shared" si="698"/>
        <v/>
      </c>
      <c r="Y4389" s="5"/>
      <c r="BK4389" s="8"/>
      <c r="BL4389" s="5"/>
      <c r="BM4389" s="5"/>
      <c r="BN4389" s="5"/>
      <c r="BO4389" s="5"/>
      <c r="BP4389" s="1"/>
      <c r="BQ4389" s="1"/>
      <c r="BR4389" s="1"/>
      <c r="BS4389" s="1"/>
      <c r="BT4389" s="1"/>
      <c r="BU4389" s="4"/>
      <c r="BV4389" s="1"/>
      <c r="BW4389" s="3"/>
      <c r="BX4389" s="4"/>
      <c r="BY4389" s="5"/>
      <c r="BZ4389" s="5"/>
      <c r="CA4389" s="5"/>
      <c r="CB4389" s="5"/>
      <c r="CC4389" s="5"/>
      <c r="CD4389" s="43"/>
    </row>
    <row r="4390" spans="1:82" x14ac:dyDescent="0.25">
      <c r="A4390" s="8"/>
      <c r="B4390" s="5"/>
      <c r="C4390" s="5"/>
      <c r="D4390" s="5"/>
      <c r="E4390" s="5"/>
      <c r="F4390" s="94" t="str">
        <f t="shared" si="689"/>
        <v/>
      </c>
      <c r="G4390" s="94" t="str">
        <f t="shared" si="690"/>
        <v/>
      </c>
      <c r="H4390" s="127" t="str">
        <f>IF(A4390&lt;&gt;"",IF(MID(C4390,1,1)="c",$AS$26,IF(MID(C4390,1,1)="r",$AS$41,IF(MID(C4390,1,1)="p",#REF!,#REF!))),"")</f>
        <v/>
      </c>
      <c r="I4390" s="92" t="str">
        <f t="shared" si="691"/>
        <v/>
      </c>
      <c r="J4390" s="92" t="str">
        <f t="shared" si="692"/>
        <v/>
      </c>
      <c r="K4390" s="92" t="str">
        <f t="shared" si="693"/>
        <v/>
      </c>
      <c r="L4390" s="92" t="str">
        <f t="shared" si="694"/>
        <v/>
      </c>
      <c r="M4390" s="95" t="str">
        <f>IF(A4390&lt;&gt;"",IF(MID(C4390,1,1)="c",SigmaEpsConcrete(I4390,$AN$30:$AN$33,$AR$30:$AR$33,$AS$26,$AS$27,$AS$28,$AQ$20,$AU$19),""),"")</f>
        <v/>
      </c>
      <c r="N4390" s="95" t="str">
        <f>IF(A4390&lt;&gt;"",IF(MID(C4390,1,1)="r",SigmaEpsReinf(J4390,$AS$42:$AS$43,$AS$41,$AS$39,$AS$40,$AQ$38),""),"")</f>
        <v/>
      </c>
      <c r="Q4390" s="92" t="str">
        <f t="shared" si="696"/>
        <v/>
      </c>
      <c r="R4390" s="92" t="str">
        <f t="shared" si="697"/>
        <v/>
      </c>
      <c r="U4390" s="5"/>
      <c r="V4390" s="5"/>
      <c r="W4390" s="94" t="str">
        <f t="shared" si="695"/>
        <v/>
      </c>
      <c r="X4390" s="94" t="str">
        <f t="shared" si="698"/>
        <v/>
      </c>
      <c r="Y4390" s="5"/>
      <c r="BK4390" s="8"/>
      <c r="BL4390" s="5"/>
      <c r="BM4390" s="5"/>
      <c r="BN4390" s="5"/>
      <c r="BO4390" s="5"/>
      <c r="BP4390" s="1"/>
      <c r="BQ4390" s="1"/>
      <c r="BR4390" s="1"/>
      <c r="BS4390" s="1"/>
      <c r="BT4390" s="1"/>
      <c r="BU4390" s="4"/>
      <c r="BV4390" s="1"/>
      <c r="BW4390" s="3"/>
      <c r="BX4390" s="4"/>
      <c r="BY4390" s="5"/>
      <c r="BZ4390" s="5"/>
      <c r="CA4390" s="5"/>
      <c r="CB4390" s="5"/>
      <c r="CC4390" s="5"/>
      <c r="CD4390" s="43"/>
    </row>
    <row r="4391" spans="1:82" x14ac:dyDescent="0.25">
      <c r="A4391" s="8"/>
      <c r="B4391" s="5"/>
      <c r="C4391" s="5"/>
      <c r="D4391" s="5"/>
      <c r="E4391" s="5"/>
      <c r="F4391" s="94" t="str">
        <f t="shared" si="689"/>
        <v/>
      </c>
      <c r="G4391" s="94" t="str">
        <f t="shared" si="690"/>
        <v/>
      </c>
      <c r="H4391" s="127" t="str">
        <f>IF(A4391&lt;&gt;"",IF(MID(C4391,1,1)="c",$AS$26,IF(MID(C4391,1,1)="r",$AS$41,IF(MID(C4391,1,1)="p",#REF!,#REF!))),"")</f>
        <v/>
      </c>
      <c r="I4391" s="92" t="str">
        <f t="shared" si="691"/>
        <v/>
      </c>
      <c r="J4391" s="92" t="str">
        <f t="shared" si="692"/>
        <v/>
      </c>
      <c r="K4391" s="92" t="str">
        <f t="shared" si="693"/>
        <v/>
      </c>
      <c r="L4391" s="92" t="str">
        <f t="shared" si="694"/>
        <v/>
      </c>
      <c r="M4391" s="95" t="str">
        <f>IF(A4391&lt;&gt;"",IF(MID(C4391,1,1)="c",SigmaEpsConcrete(I4391,$AN$30:$AN$33,$AR$30:$AR$33,$AS$26,$AS$27,$AS$28,$AQ$20,$AU$19),""),"")</f>
        <v/>
      </c>
      <c r="N4391" s="95" t="str">
        <f>IF(A4391&lt;&gt;"",IF(MID(C4391,1,1)="r",SigmaEpsReinf(J4391,$AS$42:$AS$43,$AS$41,$AS$39,$AS$40,$AQ$38),""),"")</f>
        <v/>
      </c>
      <c r="Q4391" s="92" t="str">
        <f t="shared" si="696"/>
        <v/>
      </c>
      <c r="R4391" s="92" t="str">
        <f t="shared" si="697"/>
        <v/>
      </c>
      <c r="U4391" s="5"/>
      <c r="V4391" s="5"/>
      <c r="W4391" s="94" t="str">
        <f t="shared" si="695"/>
        <v/>
      </c>
      <c r="X4391" s="94" t="str">
        <f t="shared" si="698"/>
        <v/>
      </c>
      <c r="Y4391" s="5"/>
      <c r="BK4391" s="8"/>
      <c r="BL4391" s="5"/>
      <c r="BM4391" s="5"/>
      <c r="BN4391" s="5"/>
      <c r="BO4391" s="5"/>
      <c r="BP4391" s="1"/>
      <c r="BQ4391" s="1"/>
      <c r="BR4391" s="1"/>
      <c r="BS4391" s="1"/>
      <c r="BT4391" s="1"/>
      <c r="BU4391" s="4"/>
      <c r="BV4391" s="1"/>
      <c r="BW4391" s="3"/>
      <c r="BX4391" s="4"/>
      <c r="BY4391" s="5"/>
      <c r="BZ4391" s="5"/>
      <c r="CA4391" s="5"/>
      <c r="CB4391" s="5"/>
      <c r="CC4391" s="5"/>
      <c r="CD4391" s="43"/>
    </row>
    <row r="4392" spans="1:82" x14ac:dyDescent="0.25">
      <c r="A4392" s="8"/>
      <c r="B4392" s="5"/>
      <c r="C4392" s="5"/>
      <c r="D4392" s="5"/>
      <c r="E4392" s="5"/>
      <c r="F4392" s="94" t="str">
        <f t="shared" si="689"/>
        <v/>
      </c>
      <c r="G4392" s="94" t="str">
        <f t="shared" si="690"/>
        <v/>
      </c>
      <c r="H4392" s="127" t="str">
        <f>IF(A4392&lt;&gt;"",IF(MID(C4392,1,1)="c",$AS$26,IF(MID(C4392,1,1)="r",$AS$41,IF(MID(C4392,1,1)="p",#REF!,#REF!))),"")</f>
        <v/>
      </c>
      <c r="I4392" s="92" t="str">
        <f t="shared" si="691"/>
        <v/>
      </c>
      <c r="J4392" s="92" t="str">
        <f t="shared" si="692"/>
        <v/>
      </c>
      <c r="K4392" s="92" t="str">
        <f t="shared" si="693"/>
        <v/>
      </c>
      <c r="L4392" s="92" t="str">
        <f t="shared" si="694"/>
        <v/>
      </c>
      <c r="M4392" s="95" t="str">
        <f>IF(A4392&lt;&gt;"",IF(MID(C4392,1,1)="c",SigmaEpsConcrete(I4392,$AN$30:$AN$33,$AR$30:$AR$33,$AS$26,$AS$27,$AS$28,$AQ$20,$AU$19),""),"")</f>
        <v/>
      </c>
      <c r="N4392" s="95" t="str">
        <f>IF(A4392&lt;&gt;"",IF(MID(C4392,1,1)="r",SigmaEpsReinf(J4392,$AS$42:$AS$43,$AS$41,$AS$39,$AS$40,$AQ$38),""),"")</f>
        <v/>
      </c>
      <c r="Q4392" s="92" t="str">
        <f t="shared" si="696"/>
        <v/>
      </c>
      <c r="R4392" s="92" t="str">
        <f t="shared" si="697"/>
        <v/>
      </c>
      <c r="U4392" s="5"/>
      <c r="V4392" s="5"/>
      <c r="W4392" s="94" t="str">
        <f t="shared" si="695"/>
        <v/>
      </c>
      <c r="X4392" s="94" t="str">
        <f t="shared" si="698"/>
        <v/>
      </c>
      <c r="Y4392" s="5"/>
      <c r="BK4392" s="8"/>
      <c r="BL4392" s="5"/>
      <c r="BM4392" s="5"/>
      <c r="BN4392" s="5"/>
      <c r="BO4392" s="5"/>
      <c r="BP4392" s="1"/>
      <c r="BQ4392" s="1"/>
      <c r="BR4392" s="1"/>
      <c r="BS4392" s="1"/>
      <c r="BT4392" s="1"/>
      <c r="BU4392" s="4"/>
      <c r="BV4392" s="1"/>
      <c r="BW4392" s="3"/>
      <c r="BX4392" s="4"/>
      <c r="BY4392" s="5"/>
      <c r="BZ4392" s="5"/>
      <c r="CA4392" s="5"/>
      <c r="CB4392" s="5"/>
      <c r="CC4392" s="5"/>
      <c r="CD4392" s="43"/>
    </row>
    <row r="4393" spans="1:82" x14ac:dyDescent="0.25">
      <c r="A4393" s="8"/>
      <c r="B4393" s="5"/>
      <c r="C4393" s="5"/>
      <c r="D4393" s="5"/>
      <c r="E4393" s="5"/>
      <c r="F4393" s="94" t="str">
        <f t="shared" si="689"/>
        <v/>
      </c>
      <c r="G4393" s="94" t="str">
        <f t="shared" si="690"/>
        <v/>
      </c>
      <c r="H4393" s="127" t="str">
        <f>IF(A4393&lt;&gt;"",IF(MID(C4393,1,1)="c",$AS$26,IF(MID(C4393,1,1)="r",$AS$41,IF(MID(C4393,1,1)="p",#REF!,#REF!))),"")</f>
        <v/>
      </c>
      <c r="I4393" s="92" t="str">
        <f t="shared" si="691"/>
        <v/>
      </c>
      <c r="J4393" s="92" t="str">
        <f t="shared" si="692"/>
        <v/>
      </c>
      <c r="K4393" s="92" t="str">
        <f t="shared" si="693"/>
        <v/>
      </c>
      <c r="L4393" s="92" t="str">
        <f t="shared" si="694"/>
        <v/>
      </c>
      <c r="M4393" s="95" t="str">
        <f>IF(A4393&lt;&gt;"",IF(MID(C4393,1,1)="c",SigmaEpsConcrete(I4393,$AN$30:$AN$33,$AR$30:$AR$33,$AS$26,$AS$27,$AS$28,$AQ$20,$AU$19),""),"")</f>
        <v/>
      </c>
      <c r="N4393" s="95" t="str">
        <f>IF(A4393&lt;&gt;"",IF(MID(C4393,1,1)="r",SigmaEpsReinf(J4393,$AS$42:$AS$43,$AS$41,$AS$39,$AS$40,$AQ$38),""),"")</f>
        <v/>
      </c>
      <c r="Q4393" s="92" t="str">
        <f t="shared" si="696"/>
        <v/>
      </c>
      <c r="R4393" s="92" t="str">
        <f t="shared" si="697"/>
        <v/>
      </c>
      <c r="U4393" s="5"/>
      <c r="V4393" s="5"/>
      <c r="W4393" s="94" t="str">
        <f t="shared" si="695"/>
        <v/>
      </c>
      <c r="X4393" s="94" t="str">
        <f t="shared" si="698"/>
        <v/>
      </c>
      <c r="Y4393" s="5"/>
      <c r="BK4393" s="8"/>
      <c r="BL4393" s="5"/>
      <c r="BM4393" s="5"/>
      <c r="BN4393" s="5"/>
      <c r="BO4393" s="5"/>
      <c r="BP4393" s="1"/>
      <c r="BQ4393" s="1"/>
      <c r="BR4393" s="1"/>
      <c r="BS4393" s="1"/>
      <c r="BT4393" s="1"/>
      <c r="BU4393" s="4"/>
      <c r="BV4393" s="1"/>
      <c r="BW4393" s="3"/>
      <c r="BX4393" s="4"/>
      <c r="BY4393" s="5"/>
      <c r="BZ4393" s="5"/>
      <c r="CA4393" s="5"/>
      <c r="CB4393" s="5"/>
      <c r="CC4393" s="5"/>
      <c r="CD4393" s="43"/>
    </row>
    <row r="4394" spans="1:82" x14ac:dyDescent="0.25">
      <c r="A4394" s="8"/>
      <c r="B4394" s="5"/>
      <c r="C4394" s="5"/>
      <c r="D4394" s="5"/>
      <c r="E4394" s="5"/>
      <c r="F4394" s="94" t="str">
        <f t="shared" si="689"/>
        <v/>
      </c>
      <c r="G4394" s="94" t="str">
        <f t="shared" si="690"/>
        <v/>
      </c>
      <c r="H4394" s="127" t="str">
        <f>IF(A4394&lt;&gt;"",IF(MID(C4394,1,1)="c",$AS$26,IF(MID(C4394,1,1)="r",$AS$41,IF(MID(C4394,1,1)="p",#REF!,#REF!))),"")</f>
        <v/>
      </c>
      <c r="I4394" s="92" t="str">
        <f t="shared" si="691"/>
        <v/>
      </c>
      <c r="J4394" s="92" t="str">
        <f t="shared" si="692"/>
        <v/>
      </c>
      <c r="K4394" s="92" t="str">
        <f t="shared" si="693"/>
        <v/>
      </c>
      <c r="L4394" s="92" t="str">
        <f t="shared" si="694"/>
        <v/>
      </c>
      <c r="M4394" s="95" t="str">
        <f>IF(A4394&lt;&gt;"",IF(MID(C4394,1,1)="c",SigmaEpsConcrete(I4394,$AN$30:$AN$33,$AR$30:$AR$33,$AS$26,$AS$27,$AS$28,$AQ$20,$AU$19),""),"")</f>
        <v/>
      </c>
      <c r="N4394" s="95" t="str">
        <f>IF(A4394&lt;&gt;"",IF(MID(C4394,1,1)="r",SigmaEpsReinf(J4394,$AS$42:$AS$43,$AS$41,$AS$39,$AS$40,$AQ$38),""),"")</f>
        <v/>
      </c>
      <c r="Q4394" s="92" t="str">
        <f t="shared" si="696"/>
        <v/>
      </c>
      <c r="R4394" s="92" t="str">
        <f t="shared" si="697"/>
        <v/>
      </c>
      <c r="U4394" s="5"/>
      <c r="V4394" s="5"/>
      <c r="W4394" s="94" t="str">
        <f t="shared" si="695"/>
        <v/>
      </c>
      <c r="X4394" s="94" t="str">
        <f t="shared" si="698"/>
        <v/>
      </c>
      <c r="Y4394" s="5"/>
      <c r="BK4394" s="8"/>
      <c r="BL4394" s="5"/>
      <c r="BM4394" s="5"/>
      <c r="BN4394" s="5"/>
      <c r="BO4394" s="5"/>
      <c r="BP4394" s="1"/>
      <c r="BQ4394" s="1"/>
      <c r="BR4394" s="1"/>
      <c r="BS4394" s="1"/>
      <c r="BT4394" s="1"/>
      <c r="BU4394" s="4"/>
      <c r="BV4394" s="1"/>
      <c r="BW4394" s="3"/>
      <c r="BX4394" s="4"/>
      <c r="BY4394" s="5"/>
      <c r="BZ4394" s="5"/>
      <c r="CA4394" s="5"/>
      <c r="CB4394" s="5"/>
      <c r="CC4394" s="5"/>
      <c r="CD4394" s="43"/>
    </row>
    <row r="4395" spans="1:82" x14ac:dyDescent="0.25">
      <c r="A4395" s="8"/>
      <c r="B4395" s="5"/>
      <c r="C4395" s="5"/>
      <c r="D4395" s="5"/>
      <c r="E4395" s="5"/>
      <c r="F4395" s="94" t="str">
        <f t="shared" si="689"/>
        <v/>
      </c>
      <c r="G4395" s="94" t="str">
        <f t="shared" si="690"/>
        <v/>
      </c>
      <c r="H4395" s="127" t="str">
        <f>IF(A4395&lt;&gt;"",IF(MID(C4395,1,1)="c",$AS$26,IF(MID(C4395,1,1)="r",$AS$41,IF(MID(C4395,1,1)="p",#REF!,#REF!))),"")</f>
        <v/>
      </c>
      <c r="I4395" s="92" t="str">
        <f t="shared" si="691"/>
        <v/>
      </c>
      <c r="J4395" s="92" t="str">
        <f t="shared" si="692"/>
        <v/>
      </c>
      <c r="K4395" s="92" t="str">
        <f t="shared" si="693"/>
        <v/>
      </c>
      <c r="L4395" s="92" t="str">
        <f t="shared" si="694"/>
        <v/>
      </c>
      <c r="M4395" s="95" t="str">
        <f>IF(A4395&lt;&gt;"",IF(MID(C4395,1,1)="c",SigmaEpsConcrete(I4395,$AN$30:$AN$33,$AR$30:$AR$33,$AS$26,$AS$27,$AS$28,$AQ$20,$AU$19),""),"")</f>
        <v/>
      </c>
      <c r="N4395" s="95" t="str">
        <f>IF(A4395&lt;&gt;"",IF(MID(C4395,1,1)="r",SigmaEpsReinf(J4395,$AS$42:$AS$43,$AS$41,$AS$39,$AS$40,$AQ$38),""),"")</f>
        <v/>
      </c>
      <c r="Q4395" s="92" t="str">
        <f t="shared" si="696"/>
        <v/>
      </c>
      <c r="R4395" s="92" t="str">
        <f t="shared" si="697"/>
        <v/>
      </c>
      <c r="U4395" s="5"/>
      <c r="V4395" s="5"/>
      <c r="W4395" s="94" t="str">
        <f t="shared" si="695"/>
        <v/>
      </c>
      <c r="X4395" s="94" t="str">
        <f t="shared" si="698"/>
        <v/>
      </c>
      <c r="Y4395" s="5"/>
      <c r="BK4395" s="8"/>
      <c r="BL4395" s="5"/>
      <c r="BM4395" s="5"/>
      <c r="BN4395" s="5"/>
      <c r="BO4395" s="5"/>
      <c r="BP4395" s="1"/>
      <c r="BQ4395" s="1"/>
      <c r="BR4395" s="1"/>
      <c r="BS4395" s="1"/>
      <c r="BT4395" s="1"/>
      <c r="BU4395" s="4"/>
      <c r="BV4395" s="1"/>
      <c r="BW4395" s="3"/>
      <c r="BX4395" s="4"/>
      <c r="BY4395" s="5"/>
      <c r="BZ4395" s="5"/>
      <c r="CA4395" s="5"/>
      <c r="CB4395" s="5"/>
      <c r="CC4395" s="5"/>
      <c r="CD4395" s="43"/>
    </row>
    <row r="4396" spans="1:82" x14ac:dyDescent="0.25">
      <c r="A4396" s="8"/>
      <c r="B4396" s="5"/>
      <c r="C4396" s="5"/>
      <c r="D4396" s="5"/>
      <c r="E4396" s="5"/>
      <c r="F4396" s="94" t="str">
        <f t="shared" si="689"/>
        <v/>
      </c>
      <c r="G4396" s="94" t="str">
        <f t="shared" si="690"/>
        <v/>
      </c>
      <c r="H4396" s="127" t="str">
        <f>IF(A4396&lt;&gt;"",IF(MID(C4396,1,1)="c",$AS$26,IF(MID(C4396,1,1)="r",$AS$41,IF(MID(C4396,1,1)="p",#REF!,#REF!))),"")</f>
        <v/>
      </c>
      <c r="I4396" s="92" t="str">
        <f t="shared" si="691"/>
        <v/>
      </c>
      <c r="J4396" s="92" t="str">
        <f t="shared" si="692"/>
        <v/>
      </c>
      <c r="K4396" s="92" t="str">
        <f t="shared" si="693"/>
        <v/>
      </c>
      <c r="L4396" s="92" t="str">
        <f t="shared" si="694"/>
        <v/>
      </c>
      <c r="M4396" s="95" t="str">
        <f>IF(A4396&lt;&gt;"",IF(MID(C4396,1,1)="c",SigmaEpsConcrete(I4396,$AN$30:$AN$33,$AR$30:$AR$33,$AS$26,$AS$27,$AS$28,$AQ$20,$AU$19),""),"")</f>
        <v/>
      </c>
      <c r="N4396" s="95" t="str">
        <f>IF(A4396&lt;&gt;"",IF(MID(C4396,1,1)="r",SigmaEpsReinf(J4396,$AS$42:$AS$43,$AS$41,$AS$39,$AS$40,$AQ$38),""),"")</f>
        <v/>
      </c>
      <c r="Q4396" s="92" t="str">
        <f t="shared" si="696"/>
        <v/>
      </c>
      <c r="R4396" s="92" t="str">
        <f t="shared" si="697"/>
        <v/>
      </c>
      <c r="U4396" s="5"/>
      <c r="V4396" s="5"/>
      <c r="W4396" s="94" t="str">
        <f t="shared" si="695"/>
        <v/>
      </c>
      <c r="X4396" s="94" t="str">
        <f t="shared" si="698"/>
        <v/>
      </c>
      <c r="Y4396" s="5"/>
      <c r="BK4396" s="8"/>
      <c r="BL4396" s="5"/>
      <c r="BM4396" s="5"/>
      <c r="BN4396" s="5"/>
      <c r="BO4396" s="5"/>
      <c r="BP4396" s="1"/>
      <c r="BQ4396" s="1"/>
      <c r="BR4396" s="1"/>
      <c r="BS4396" s="1"/>
      <c r="BT4396" s="1"/>
      <c r="BU4396" s="4"/>
      <c r="BV4396" s="1"/>
      <c r="BW4396" s="3"/>
      <c r="BX4396" s="4"/>
      <c r="BY4396" s="5"/>
      <c r="BZ4396" s="5"/>
      <c r="CA4396" s="5"/>
      <c r="CB4396" s="5"/>
      <c r="CC4396" s="5"/>
      <c r="CD4396" s="43"/>
    </row>
    <row r="4397" spans="1:82" x14ac:dyDescent="0.25">
      <c r="A4397" s="8"/>
      <c r="B4397" s="5"/>
      <c r="C4397" s="5"/>
      <c r="D4397" s="5"/>
      <c r="E4397" s="5"/>
      <c r="F4397" s="94" t="str">
        <f t="shared" si="689"/>
        <v/>
      </c>
      <c r="G4397" s="94" t="str">
        <f t="shared" si="690"/>
        <v/>
      </c>
      <c r="H4397" s="127" t="str">
        <f>IF(A4397&lt;&gt;"",IF(MID(C4397,1,1)="c",$AS$26,IF(MID(C4397,1,1)="r",$AS$41,IF(MID(C4397,1,1)="p",#REF!,#REF!))),"")</f>
        <v/>
      </c>
      <c r="I4397" s="92" t="str">
        <f t="shared" si="691"/>
        <v/>
      </c>
      <c r="J4397" s="92" t="str">
        <f t="shared" si="692"/>
        <v/>
      </c>
      <c r="K4397" s="92" t="str">
        <f t="shared" si="693"/>
        <v/>
      </c>
      <c r="L4397" s="92" t="str">
        <f t="shared" si="694"/>
        <v/>
      </c>
      <c r="M4397" s="95" t="str">
        <f>IF(A4397&lt;&gt;"",IF(MID(C4397,1,1)="c",SigmaEpsConcrete(I4397,$AN$30:$AN$33,$AR$30:$AR$33,$AS$26,$AS$27,$AS$28,$AQ$20,$AU$19),""),"")</f>
        <v/>
      </c>
      <c r="N4397" s="95" t="str">
        <f>IF(A4397&lt;&gt;"",IF(MID(C4397,1,1)="r",SigmaEpsReinf(J4397,$AS$42:$AS$43,$AS$41,$AS$39,$AS$40,$AQ$38),""),"")</f>
        <v/>
      </c>
      <c r="Q4397" s="92" t="str">
        <f t="shared" si="696"/>
        <v/>
      </c>
      <c r="R4397" s="92" t="str">
        <f t="shared" si="697"/>
        <v/>
      </c>
      <c r="U4397" s="5"/>
      <c r="V4397" s="5"/>
      <c r="W4397" s="94" t="str">
        <f t="shared" si="695"/>
        <v/>
      </c>
      <c r="X4397" s="94" t="str">
        <f t="shared" si="698"/>
        <v/>
      </c>
      <c r="Y4397" s="5"/>
      <c r="BK4397" s="8"/>
      <c r="BL4397" s="5"/>
      <c r="BM4397" s="5"/>
      <c r="BN4397" s="5"/>
      <c r="BO4397" s="5"/>
      <c r="BP4397" s="1"/>
      <c r="BQ4397" s="1"/>
      <c r="BR4397" s="1"/>
      <c r="BS4397" s="1"/>
      <c r="BT4397" s="1"/>
      <c r="BU4397" s="4"/>
      <c r="BV4397" s="1"/>
      <c r="BW4397" s="3"/>
      <c r="BX4397" s="4"/>
      <c r="BY4397" s="5"/>
      <c r="BZ4397" s="5"/>
      <c r="CA4397" s="5"/>
      <c r="CB4397" s="5"/>
      <c r="CC4397" s="5"/>
      <c r="CD4397" s="43"/>
    </row>
    <row r="4398" spans="1:82" x14ac:dyDescent="0.25">
      <c r="A4398" s="8"/>
      <c r="B4398" s="5"/>
      <c r="C4398" s="5"/>
      <c r="D4398" s="5"/>
      <c r="E4398" s="5"/>
      <c r="F4398" s="94" t="str">
        <f t="shared" si="689"/>
        <v/>
      </c>
      <c r="G4398" s="94" t="str">
        <f t="shared" si="690"/>
        <v/>
      </c>
      <c r="H4398" s="127" t="str">
        <f>IF(A4398&lt;&gt;"",IF(MID(C4398,1,1)="c",$AS$26,IF(MID(C4398,1,1)="r",$AS$41,IF(MID(C4398,1,1)="p",#REF!,#REF!))),"")</f>
        <v/>
      </c>
      <c r="I4398" s="92" t="str">
        <f t="shared" si="691"/>
        <v/>
      </c>
      <c r="J4398" s="92" t="str">
        <f t="shared" si="692"/>
        <v/>
      </c>
      <c r="K4398" s="92" t="str">
        <f t="shared" si="693"/>
        <v/>
      </c>
      <c r="L4398" s="92" t="str">
        <f t="shared" si="694"/>
        <v/>
      </c>
      <c r="M4398" s="95" t="str">
        <f>IF(A4398&lt;&gt;"",IF(MID(C4398,1,1)="c",SigmaEpsConcrete(I4398,$AN$30:$AN$33,$AR$30:$AR$33,$AS$26,$AS$27,$AS$28,$AQ$20,$AU$19),""),"")</f>
        <v/>
      </c>
      <c r="N4398" s="95" t="str">
        <f>IF(A4398&lt;&gt;"",IF(MID(C4398,1,1)="r",SigmaEpsReinf(J4398,$AS$42:$AS$43,$AS$41,$AS$39,$AS$40,$AQ$38),""),"")</f>
        <v/>
      </c>
      <c r="Q4398" s="92" t="str">
        <f t="shared" si="696"/>
        <v/>
      </c>
      <c r="R4398" s="92" t="str">
        <f t="shared" si="697"/>
        <v/>
      </c>
      <c r="U4398" s="5"/>
      <c r="V4398" s="5"/>
      <c r="W4398" s="94" t="str">
        <f t="shared" si="695"/>
        <v/>
      </c>
      <c r="X4398" s="94" t="str">
        <f t="shared" si="698"/>
        <v/>
      </c>
      <c r="Y4398" s="5"/>
      <c r="BK4398" s="8"/>
      <c r="BL4398" s="5"/>
      <c r="BM4398" s="5"/>
      <c r="BN4398" s="5"/>
      <c r="BO4398" s="5"/>
      <c r="BP4398" s="1"/>
      <c r="BQ4398" s="1"/>
      <c r="BR4398" s="1"/>
      <c r="BS4398" s="1"/>
      <c r="BT4398" s="1"/>
      <c r="BU4398" s="4"/>
      <c r="BV4398" s="1"/>
      <c r="BW4398" s="3"/>
      <c r="BX4398" s="4"/>
      <c r="BY4398" s="5"/>
      <c r="BZ4398" s="5"/>
      <c r="CA4398" s="5"/>
      <c r="CB4398" s="5"/>
      <c r="CC4398" s="5"/>
      <c r="CD4398" s="43"/>
    </row>
    <row r="4399" spans="1:82" x14ac:dyDescent="0.25">
      <c r="A4399" s="8"/>
      <c r="B4399" s="5"/>
      <c r="C4399" s="5"/>
      <c r="D4399" s="5"/>
      <c r="E4399" s="5"/>
      <c r="F4399" s="94" t="str">
        <f t="shared" si="689"/>
        <v/>
      </c>
      <c r="G4399" s="94" t="str">
        <f t="shared" si="690"/>
        <v/>
      </c>
      <c r="H4399" s="127" t="str">
        <f>IF(A4399&lt;&gt;"",IF(MID(C4399,1,1)="c",$AS$26,IF(MID(C4399,1,1)="r",$AS$41,IF(MID(C4399,1,1)="p",#REF!,#REF!))),"")</f>
        <v/>
      </c>
      <c r="I4399" s="92" t="str">
        <f t="shared" si="691"/>
        <v/>
      </c>
      <c r="J4399" s="92" t="str">
        <f t="shared" si="692"/>
        <v/>
      </c>
      <c r="K4399" s="92" t="str">
        <f t="shared" si="693"/>
        <v/>
      </c>
      <c r="L4399" s="92" t="str">
        <f t="shared" si="694"/>
        <v/>
      </c>
      <c r="M4399" s="95" t="str">
        <f>IF(A4399&lt;&gt;"",IF(MID(C4399,1,1)="c",SigmaEpsConcrete(I4399,$AN$30:$AN$33,$AR$30:$AR$33,$AS$26,$AS$27,$AS$28,$AQ$20,$AU$19),""),"")</f>
        <v/>
      </c>
      <c r="N4399" s="95" t="str">
        <f>IF(A4399&lt;&gt;"",IF(MID(C4399,1,1)="r",SigmaEpsReinf(J4399,$AS$42:$AS$43,$AS$41,$AS$39,$AS$40,$AQ$38),""),"")</f>
        <v/>
      </c>
      <c r="Q4399" s="92" t="str">
        <f t="shared" si="696"/>
        <v/>
      </c>
      <c r="R4399" s="92" t="str">
        <f t="shared" si="697"/>
        <v/>
      </c>
      <c r="U4399" s="5"/>
      <c r="V4399" s="5"/>
      <c r="W4399" s="94" t="str">
        <f t="shared" si="695"/>
        <v/>
      </c>
      <c r="X4399" s="94" t="str">
        <f t="shared" si="698"/>
        <v/>
      </c>
      <c r="Y4399" s="5"/>
      <c r="BK4399" s="8"/>
      <c r="BL4399" s="5"/>
      <c r="BM4399" s="5"/>
      <c r="BN4399" s="5"/>
      <c r="BO4399" s="5"/>
      <c r="BP4399" s="1"/>
      <c r="BQ4399" s="1"/>
      <c r="BR4399" s="1"/>
      <c r="BS4399" s="1"/>
      <c r="BT4399" s="1"/>
      <c r="BU4399" s="4"/>
      <c r="BV4399" s="1"/>
      <c r="BW4399" s="3"/>
      <c r="BX4399" s="4"/>
      <c r="BY4399" s="5"/>
      <c r="BZ4399" s="5"/>
      <c r="CA4399" s="5"/>
      <c r="CB4399" s="5"/>
      <c r="CC4399" s="5"/>
      <c r="CD4399" s="43"/>
    </row>
    <row r="4400" spans="1:82" x14ac:dyDescent="0.25">
      <c r="A4400" s="8"/>
      <c r="B4400" s="5"/>
      <c r="C4400" s="5"/>
      <c r="D4400" s="5"/>
      <c r="E4400" s="5"/>
      <c r="F4400" s="94" t="str">
        <f t="shared" si="689"/>
        <v/>
      </c>
      <c r="G4400" s="94" t="str">
        <f t="shared" si="690"/>
        <v/>
      </c>
      <c r="H4400" s="127" t="str">
        <f>IF(A4400&lt;&gt;"",IF(MID(C4400,1,1)="c",$AS$26,IF(MID(C4400,1,1)="r",$AS$41,IF(MID(C4400,1,1)="p",#REF!,#REF!))),"")</f>
        <v/>
      </c>
      <c r="I4400" s="92" t="str">
        <f t="shared" si="691"/>
        <v/>
      </c>
      <c r="J4400" s="92" t="str">
        <f t="shared" si="692"/>
        <v/>
      </c>
      <c r="K4400" s="92" t="str">
        <f t="shared" si="693"/>
        <v/>
      </c>
      <c r="L4400" s="92" t="str">
        <f t="shared" si="694"/>
        <v/>
      </c>
      <c r="M4400" s="95" t="str">
        <f>IF(A4400&lt;&gt;"",IF(MID(C4400,1,1)="c",SigmaEpsConcrete(I4400,$AN$30:$AN$33,$AR$30:$AR$33,$AS$26,$AS$27,$AS$28,$AQ$20,$AU$19),""),"")</f>
        <v/>
      </c>
      <c r="N4400" s="95" t="str">
        <f>IF(A4400&lt;&gt;"",IF(MID(C4400,1,1)="r",SigmaEpsReinf(J4400,$AS$42:$AS$43,$AS$41,$AS$39,$AS$40,$AQ$38),""),"")</f>
        <v/>
      </c>
      <c r="Q4400" s="92" t="str">
        <f t="shared" si="696"/>
        <v/>
      </c>
      <c r="R4400" s="92" t="str">
        <f t="shared" si="697"/>
        <v/>
      </c>
      <c r="U4400" s="5"/>
      <c r="V4400" s="5"/>
      <c r="W4400" s="94" t="str">
        <f t="shared" si="695"/>
        <v/>
      </c>
      <c r="X4400" s="94" t="str">
        <f t="shared" si="698"/>
        <v/>
      </c>
      <c r="Y4400" s="5"/>
      <c r="BK4400" s="8"/>
      <c r="BL4400" s="5"/>
      <c r="BM4400" s="5"/>
      <c r="BN4400" s="5"/>
      <c r="BO4400" s="5"/>
      <c r="BP4400" s="1"/>
      <c r="BQ4400" s="1"/>
      <c r="BR4400" s="1"/>
      <c r="BS4400" s="1"/>
      <c r="BT4400" s="1"/>
      <c r="BU4400" s="4"/>
      <c r="BV4400" s="1"/>
      <c r="BW4400" s="3"/>
      <c r="BX4400" s="4"/>
      <c r="BY4400" s="5"/>
      <c r="BZ4400" s="5"/>
      <c r="CA4400" s="5"/>
      <c r="CB4400" s="5"/>
      <c r="CC4400" s="5"/>
      <c r="CD4400" s="43"/>
    </row>
    <row r="4401" spans="1:82" x14ac:dyDescent="0.25">
      <c r="A4401" s="8"/>
      <c r="B4401" s="5"/>
      <c r="C4401" s="5"/>
      <c r="D4401" s="5"/>
      <c r="E4401" s="5"/>
      <c r="F4401" s="94" t="str">
        <f t="shared" si="689"/>
        <v/>
      </c>
      <c r="G4401" s="94" t="str">
        <f t="shared" si="690"/>
        <v/>
      </c>
      <c r="H4401" s="127" t="str">
        <f>IF(A4401&lt;&gt;"",IF(MID(C4401,1,1)="c",$AS$26,IF(MID(C4401,1,1)="r",$AS$41,IF(MID(C4401,1,1)="p",#REF!,#REF!))),"")</f>
        <v/>
      </c>
      <c r="I4401" s="92" t="str">
        <f t="shared" si="691"/>
        <v/>
      </c>
      <c r="J4401" s="92" t="str">
        <f t="shared" si="692"/>
        <v/>
      </c>
      <c r="K4401" s="92" t="str">
        <f t="shared" si="693"/>
        <v/>
      </c>
      <c r="L4401" s="92" t="str">
        <f t="shared" si="694"/>
        <v/>
      </c>
      <c r="M4401" s="95" t="str">
        <f>IF(A4401&lt;&gt;"",IF(MID(C4401,1,1)="c",SigmaEpsConcrete(I4401,$AN$30:$AN$33,$AR$30:$AR$33,$AS$26,$AS$27,$AS$28,$AQ$20,$AU$19),""),"")</f>
        <v/>
      </c>
      <c r="N4401" s="95" t="str">
        <f>IF(A4401&lt;&gt;"",IF(MID(C4401,1,1)="r",SigmaEpsReinf(J4401,$AS$42:$AS$43,$AS$41,$AS$39,$AS$40,$AQ$38),""),"")</f>
        <v/>
      </c>
      <c r="Q4401" s="92" t="str">
        <f t="shared" si="696"/>
        <v/>
      </c>
      <c r="R4401" s="92" t="str">
        <f t="shared" si="697"/>
        <v/>
      </c>
      <c r="U4401" s="5"/>
      <c r="V4401" s="5"/>
      <c r="W4401" s="94" t="str">
        <f t="shared" si="695"/>
        <v/>
      </c>
      <c r="X4401" s="94" t="str">
        <f t="shared" si="698"/>
        <v/>
      </c>
      <c r="Y4401" s="5"/>
      <c r="BK4401" s="8"/>
      <c r="BL4401" s="5"/>
      <c r="BM4401" s="5"/>
      <c r="BN4401" s="5"/>
      <c r="BO4401" s="5"/>
      <c r="BP4401" s="1"/>
      <c r="BQ4401" s="1"/>
      <c r="BR4401" s="1"/>
      <c r="BS4401" s="1"/>
      <c r="BT4401" s="1"/>
      <c r="BU4401" s="4"/>
      <c r="BV4401" s="1"/>
      <c r="BW4401" s="3"/>
      <c r="BX4401" s="4"/>
      <c r="BY4401" s="5"/>
      <c r="BZ4401" s="5"/>
      <c r="CA4401" s="5"/>
      <c r="CB4401" s="5"/>
      <c r="CC4401" s="5"/>
      <c r="CD4401" s="43"/>
    </row>
    <row r="4402" spans="1:82" x14ac:dyDescent="0.25">
      <c r="A4402" s="8"/>
      <c r="B4402" s="5"/>
      <c r="C4402" s="5"/>
      <c r="D4402" s="5"/>
      <c r="E4402" s="5"/>
      <c r="F4402" s="94" t="str">
        <f t="shared" si="689"/>
        <v/>
      </c>
      <c r="G4402" s="94" t="str">
        <f t="shared" si="690"/>
        <v/>
      </c>
      <c r="H4402" s="127" t="str">
        <f>IF(A4402&lt;&gt;"",IF(MID(C4402,1,1)="c",$AS$26,IF(MID(C4402,1,1)="r",$AS$41,IF(MID(C4402,1,1)="p",#REF!,#REF!))),"")</f>
        <v/>
      </c>
      <c r="I4402" s="92" t="str">
        <f t="shared" si="691"/>
        <v/>
      </c>
      <c r="J4402" s="92" t="str">
        <f t="shared" si="692"/>
        <v/>
      </c>
      <c r="K4402" s="92" t="str">
        <f t="shared" si="693"/>
        <v/>
      </c>
      <c r="L4402" s="92" t="str">
        <f t="shared" si="694"/>
        <v/>
      </c>
      <c r="M4402" s="95" t="str">
        <f>IF(A4402&lt;&gt;"",IF(MID(C4402,1,1)="c",SigmaEpsConcrete(I4402,$AN$30:$AN$33,$AR$30:$AR$33,$AS$26,$AS$27,$AS$28,$AQ$20,$AU$19),""),"")</f>
        <v/>
      </c>
      <c r="N4402" s="95" t="str">
        <f>IF(A4402&lt;&gt;"",IF(MID(C4402,1,1)="r",SigmaEpsReinf(J4402,$AS$42:$AS$43,$AS$41,$AS$39,$AS$40,$AQ$38),""),"")</f>
        <v/>
      </c>
      <c r="Q4402" s="92" t="str">
        <f t="shared" si="696"/>
        <v/>
      </c>
      <c r="R4402" s="92" t="str">
        <f t="shared" si="697"/>
        <v/>
      </c>
      <c r="U4402" s="5"/>
      <c r="V4402" s="5"/>
      <c r="W4402" s="94" t="str">
        <f t="shared" si="695"/>
        <v/>
      </c>
      <c r="X4402" s="94" t="str">
        <f t="shared" si="698"/>
        <v/>
      </c>
      <c r="Y4402" s="5"/>
      <c r="BK4402" s="8"/>
      <c r="BL4402" s="5"/>
      <c r="BM4402" s="5"/>
      <c r="BN4402" s="5"/>
      <c r="BO4402" s="5"/>
      <c r="BP4402" s="1"/>
      <c r="BQ4402" s="1"/>
      <c r="BR4402" s="1"/>
      <c r="BS4402" s="1"/>
      <c r="BT4402" s="1"/>
      <c r="BU4402" s="4"/>
      <c r="BV4402" s="1"/>
      <c r="BW4402" s="3"/>
      <c r="BX4402" s="4"/>
      <c r="BY4402" s="5"/>
      <c r="BZ4402" s="5"/>
      <c r="CA4402" s="5"/>
      <c r="CB4402" s="5"/>
      <c r="CC4402" s="5"/>
      <c r="CD4402" s="43"/>
    </row>
    <row r="4403" spans="1:82" x14ac:dyDescent="0.25">
      <c r="A4403" s="8"/>
      <c r="B4403" s="5"/>
      <c r="C4403" s="5"/>
      <c r="D4403" s="5"/>
      <c r="E4403" s="5"/>
      <c r="F4403" s="94" t="str">
        <f t="shared" si="689"/>
        <v/>
      </c>
      <c r="G4403" s="94" t="str">
        <f t="shared" si="690"/>
        <v/>
      </c>
      <c r="H4403" s="127" t="str">
        <f>IF(A4403&lt;&gt;"",IF(MID(C4403,1,1)="c",$AS$26,IF(MID(C4403,1,1)="r",$AS$41,IF(MID(C4403,1,1)="p",#REF!,#REF!))),"")</f>
        <v/>
      </c>
      <c r="I4403" s="92" t="str">
        <f t="shared" si="691"/>
        <v/>
      </c>
      <c r="J4403" s="92" t="str">
        <f t="shared" si="692"/>
        <v/>
      </c>
      <c r="K4403" s="92" t="str">
        <f t="shared" si="693"/>
        <v/>
      </c>
      <c r="L4403" s="92" t="str">
        <f t="shared" si="694"/>
        <v/>
      </c>
      <c r="M4403" s="95" t="str">
        <f>IF(A4403&lt;&gt;"",IF(MID(C4403,1,1)="c",SigmaEpsConcrete(I4403,$AN$30:$AN$33,$AR$30:$AR$33,$AS$26,$AS$27,$AS$28,$AQ$20,$AU$19),""),"")</f>
        <v/>
      </c>
      <c r="N4403" s="95" t="str">
        <f>IF(A4403&lt;&gt;"",IF(MID(C4403,1,1)="r",SigmaEpsReinf(J4403,$AS$42:$AS$43,$AS$41,$AS$39,$AS$40,$AQ$38),""),"")</f>
        <v/>
      </c>
      <c r="Q4403" s="92" t="str">
        <f t="shared" si="696"/>
        <v/>
      </c>
      <c r="R4403" s="92" t="str">
        <f t="shared" si="697"/>
        <v/>
      </c>
      <c r="U4403" s="5"/>
      <c r="V4403" s="5"/>
      <c r="W4403" s="94" t="str">
        <f t="shared" si="695"/>
        <v/>
      </c>
      <c r="X4403" s="94" t="str">
        <f t="shared" si="698"/>
        <v/>
      </c>
      <c r="Y4403" s="5"/>
      <c r="BK4403" s="8"/>
      <c r="BL4403" s="5"/>
      <c r="BM4403" s="5"/>
      <c r="BN4403" s="5"/>
      <c r="BO4403" s="5"/>
      <c r="BP4403" s="1"/>
      <c r="BQ4403" s="1"/>
      <c r="BR4403" s="1"/>
      <c r="BS4403" s="1"/>
      <c r="BT4403" s="1"/>
      <c r="BU4403" s="4"/>
      <c r="BV4403" s="1"/>
      <c r="BW4403" s="3"/>
      <c r="BX4403" s="4"/>
      <c r="BY4403" s="5"/>
      <c r="BZ4403" s="5"/>
      <c r="CA4403" s="5"/>
      <c r="CB4403" s="5"/>
      <c r="CC4403" s="5"/>
      <c r="CD4403" s="43"/>
    </row>
    <row r="4404" spans="1:82" x14ac:dyDescent="0.25">
      <c r="A4404" s="8"/>
      <c r="B4404" s="5"/>
      <c r="C4404" s="5"/>
      <c r="D4404" s="5"/>
      <c r="E4404" s="5"/>
      <c r="F4404" s="94" t="str">
        <f t="shared" si="689"/>
        <v/>
      </c>
      <c r="G4404" s="94" t="str">
        <f t="shared" si="690"/>
        <v/>
      </c>
      <c r="H4404" s="127" t="str">
        <f>IF(A4404&lt;&gt;"",IF(MID(C4404,1,1)="c",$AS$26,IF(MID(C4404,1,1)="r",$AS$41,IF(MID(C4404,1,1)="p",#REF!,#REF!))),"")</f>
        <v/>
      </c>
      <c r="I4404" s="92" t="str">
        <f t="shared" si="691"/>
        <v/>
      </c>
      <c r="J4404" s="92" t="str">
        <f t="shared" si="692"/>
        <v/>
      </c>
      <c r="K4404" s="92" t="str">
        <f t="shared" si="693"/>
        <v/>
      </c>
      <c r="L4404" s="92" t="str">
        <f t="shared" si="694"/>
        <v/>
      </c>
      <c r="M4404" s="95" t="str">
        <f>IF(A4404&lt;&gt;"",IF(MID(C4404,1,1)="c",SigmaEpsConcrete(I4404,$AN$30:$AN$33,$AR$30:$AR$33,$AS$26,$AS$27,$AS$28,$AQ$20,$AU$19),""),"")</f>
        <v/>
      </c>
      <c r="N4404" s="95" t="str">
        <f>IF(A4404&lt;&gt;"",IF(MID(C4404,1,1)="r",SigmaEpsReinf(J4404,$AS$42:$AS$43,$AS$41,$AS$39,$AS$40,$AQ$38),""),"")</f>
        <v/>
      </c>
      <c r="Q4404" s="92" t="str">
        <f t="shared" si="696"/>
        <v/>
      </c>
      <c r="R4404" s="92" t="str">
        <f t="shared" si="697"/>
        <v/>
      </c>
      <c r="U4404" s="5"/>
      <c r="V4404" s="5"/>
      <c r="W4404" s="94" t="str">
        <f t="shared" si="695"/>
        <v/>
      </c>
      <c r="X4404" s="94" t="str">
        <f t="shared" si="698"/>
        <v/>
      </c>
      <c r="Y4404" s="5"/>
      <c r="BK4404" s="8"/>
      <c r="BL4404" s="5"/>
      <c r="BM4404" s="5"/>
      <c r="BN4404" s="5"/>
      <c r="BO4404" s="5"/>
      <c r="BP4404" s="1"/>
      <c r="BQ4404" s="1"/>
      <c r="BR4404" s="1"/>
      <c r="BS4404" s="1"/>
      <c r="BT4404" s="1"/>
      <c r="BU4404" s="4"/>
      <c r="BV4404" s="1"/>
      <c r="BW4404" s="3"/>
      <c r="BX4404" s="4"/>
      <c r="BY4404" s="5"/>
      <c r="BZ4404" s="5"/>
      <c r="CA4404" s="5"/>
      <c r="CB4404" s="5"/>
      <c r="CC4404" s="5"/>
      <c r="CD4404" s="43"/>
    </row>
    <row r="4405" spans="1:82" x14ac:dyDescent="0.25">
      <c r="A4405" s="8"/>
      <c r="B4405" s="5"/>
      <c r="C4405" s="5"/>
      <c r="D4405" s="5"/>
      <c r="E4405" s="5"/>
      <c r="F4405" s="94" t="str">
        <f t="shared" si="689"/>
        <v/>
      </c>
      <c r="G4405" s="94" t="str">
        <f t="shared" si="690"/>
        <v/>
      </c>
      <c r="H4405" s="127" t="str">
        <f>IF(A4405&lt;&gt;"",IF(MID(C4405,1,1)="c",$AS$26,IF(MID(C4405,1,1)="r",$AS$41,IF(MID(C4405,1,1)="p",#REF!,#REF!))),"")</f>
        <v/>
      </c>
      <c r="I4405" s="92" t="str">
        <f t="shared" si="691"/>
        <v/>
      </c>
      <c r="J4405" s="92" t="str">
        <f t="shared" si="692"/>
        <v/>
      </c>
      <c r="K4405" s="92" t="str">
        <f t="shared" si="693"/>
        <v/>
      </c>
      <c r="L4405" s="92" t="str">
        <f t="shared" si="694"/>
        <v/>
      </c>
      <c r="M4405" s="95" t="str">
        <f>IF(A4405&lt;&gt;"",IF(MID(C4405,1,1)="c",SigmaEpsConcrete(I4405,$AN$30:$AN$33,$AR$30:$AR$33,$AS$26,$AS$27,$AS$28,$AQ$20,$AU$19),""),"")</f>
        <v/>
      </c>
      <c r="N4405" s="95" t="str">
        <f>IF(A4405&lt;&gt;"",IF(MID(C4405,1,1)="r",SigmaEpsReinf(J4405,$AS$42:$AS$43,$AS$41,$AS$39,$AS$40,$AQ$38),""),"")</f>
        <v/>
      </c>
      <c r="Q4405" s="92" t="str">
        <f t="shared" si="696"/>
        <v/>
      </c>
      <c r="R4405" s="92" t="str">
        <f t="shared" si="697"/>
        <v/>
      </c>
      <c r="U4405" s="5"/>
      <c r="V4405" s="5"/>
      <c r="W4405" s="94" t="str">
        <f t="shared" si="695"/>
        <v/>
      </c>
      <c r="X4405" s="94" t="str">
        <f t="shared" si="698"/>
        <v/>
      </c>
      <c r="Y4405" s="5"/>
      <c r="BK4405" s="8"/>
      <c r="BL4405" s="5"/>
      <c r="BM4405" s="5"/>
      <c r="BN4405" s="5"/>
      <c r="BO4405" s="5"/>
      <c r="BP4405" s="1"/>
      <c r="BQ4405" s="1"/>
      <c r="BR4405" s="1"/>
      <c r="BS4405" s="1"/>
      <c r="BT4405" s="1"/>
      <c r="BU4405" s="4"/>
      <c r="BV4405" s="1"/>
      <c r="BW4405" s="3"/>
      <c r="BX4405" s="4"/>
      <c r="BY4405" s="5"/>
      <c r="BZ4405" s="5"/>
      <c r="CA4405" s="5"/>
      <c r="CB4405" s="5"/>
      <c r="CC4405" s="5"/>
      <c r="CD4405" s="43"/>
    </row>
    <row r="4406" spans="1:82" x14ac:dyDescent="0.25">
      <c r="A4406" s="8"/>
      <c r="B4406" s="5"/>
      <c r="C4406" s="5"/>
      <c r="D4406" s="5"/>
      <c r="E4406" s="5"/>
      <c r="F4406" s="94" t="str">
        <f t="shared" si="689"/>
        <v/>
      </c>
      <c r="G4406" s="94" t="str">
        <f t="shared" si="690"/>
        <v/>
      </c>
      <c r="H4406" s="127" t="str">
        <f>IF(A4406&lt;&gt;"",IF(MID(C4406,1,1)="c",$AS$26,IF(MID(C4406,1,1)="r",$AS$41,IF(MID(C4406,1,1)="p",#REF!,#REF!))),"")</f>
        <v/>
      </c>
      <c r="I4406" s="92" t="str">
        <f t="shared" si="691"/>
        <v/>
      </c>
      <c r="J4406" s="92" t="str">
        <f t="shared" si="692"/>
        <v/>
      </c>
      <c r="K4406" s="92" t="str">
        <f t="shared" si="693"/>
        <v/>
      </c>
      <c r="L4406" s="92" t="str">
        <f t="shared" si="694"/>
        <v/>
      </c>
      <c r="M4406" s="95" t="str">
        <f>IF(A4406&lt;&gt;"",IF(MID(C4406,1,1)="c",SigmaEpsConcrete(I4406,$AN$30:$AN$33,$AR$30:$AR$33,$AS$26,$AS$27,$AS$28,$AQ$20,$AU$19),""),"")</f>
        <v/>
      </c>
      <c r="N4406" s="95" t="str">
        <f>IF(A4406&lt;&gt;"",IF(MID(C4406,1,1)="r",SigmaEpsReinf(J4406,$AS$42:$AS$43,$AS$41,$AS$39,$AS$40,$AQ$38),""),"")</f>
        <v/>
      </c>
      <c r="Q4406" s="92" t="str">
        <f t="shared" si="696"/>
        <v/>
      </c>
      <c r="R4406" s="92" t="str">
        <f t="shared" si="697"/>
        <v/>
      </c>
      <c r="U4406" s="5"/>
      <c r="V4406" s="5"/>
      <c r="W4406" s="94" t="str">
        <f t="shared" si="695"/>
        <v/>
      </c>
      <c r="X4406" s="94" t="str">
        <f t="shared" si="698"/>
        <v/>
      </c>
      <c r="Y4406" s="5"/>
      <c r="BK4406" s="8"/>
      <c r="BL4406" s="5"/>
      <c r="BM4406" s="5"/>
      <c r="BN4406" s="5"/>
      <c r="BO4406" s="5"/>
      <c r="BP4406" s="1"/>
      <c r="BQ4406" s="1"/>
      <c r="BR4406" s="1"/>
      <c r="BS4406" s="1"/>
      <c r="BT4406" s="1"/>
      <c r="BU4406" s="4"/>
      <c r="BV4406" s="1"/>
      <c r="BW4406" s="3"/>
      <c r="BX4406" s="4"/>
      <c r="BY4406" s="5"/>
      <c r="BZ4406" s="5"/>
      <c r="CA4406" s="5"/>
      <c r="CB4406" s="5"/>
      <c r="CC4406" s="5"/>
      <c r="CD4406" s="43"/>
    </row>
    <row r="4407" spans="1:82" x14ac:dyDescent="0.25">
      <c r="A4407" s="8"/>
      <c r="B4407" s="5"/>
      <c r="C4407" s="5"/>
      <c r="D4407" s="5"/>
      <c r="E4407" s="5"/>
      <c r="F4407" s="94" t="str">
        <f t="shared" si="689"/>
        <v/>
      </c>
      <c r="G4407" s="94" t="str">
        <f t="shared" si="690"/>
        <v/>
      </c>
      <c r="H4407" s="127" t="str">
        <f>IF(A4407&lt;&gt;"",IF(MID(C4407,1,1)="c",$AS$26,IF(MID(C4407,1,1)="r",$AS$41,IF(MID(C4407,1,1)="p",#REF!,#REF!))),"")</f>
        <v/>
      </c>
      <c r="I4407" s="92" t="str">
        <f t="shared" si="691"/>
        <v/>
      </c>
      <c r="J4407" s="92" t="str">
        <f t="shared" si="692"/>
        <v/>
      </c>
      <c r="K4407" s="92" t="str">
        <f t="shared" si="693"/>
        <v/>
      </c>
      <c r="L4407" s="92" t="str">
        <f t="shared" si="694"/>
        <v/>
      </c>
      <c r="M4407" s="95" t="str">
        <f>IF(A4407&lt;&gt;"",IF(MID(C4407,1,1)="c",SigmaEpsConcrete(I4407,$AN$30:$AN$33,$AR$30:$AR$33,$AS$26,$AS$27,$AS$28,$AQ$20,$AU$19),""),"")</f>
        <v/>
      </c>
      <c r="N4407" s="95" t="str">
        <f>IF(A4407&lt;&gt;"",IF(MID(C4407,1,1)="r",SigmaEpsReinf(J4407,$AS$42:$AS$43,$AS$41,$AS$39,$AS$40,$AQ$38),""),"")</f>
        <v/>
      </c>
      <c r="Q4407" s="92" t="str">
        <f t="shared" si="696"/>
        <v/>
      </c>
      <c r="R4407" s="92" t="str">
        <f t="shared" si="697"/>
        <v/>
      </c>
      <c r="U4407" s="5"/>
      <c r="V4407" s="5"/>
      <c r="W4407" s="94" t="str">
        <f t="shared" si="695"/>
        <v/>
      </c>
      <c r="X4407" s="94" t="str">
        <f t="shared" si="698"/>
        <v/>
      </c>
      <c r="Y4407" s="5"/>
      <c r="BK4407" s="8"/>
      <c r="BL4407" s="5"/>
      <c r="BM4407" s="5"/>
      <c r="BN4407" s="5"/>
      <c r="BO4407" s="5"/>
      <c r="BP4407" s="1"/>
      <c r="BQ4407" s="1"/>
      <c r="BR4407" s="1"/>
      <c r="BS4407" s="1"/>
      <c r="BT4407" s="1"/>
      <c r="BU4407" s="4"/>
      <c r="BV4407" s="1"/>
      <c r="BW4407" s="3"/>
      <c r="BX4407" s="4"/>
      <c r="BY4407" s="5"/>
      <c r="BZ4407" s="5"/>
      <c r="CA4407" s="5"/>
      <c r="CB4407" s="5"/>
      <c r="CC4407" s="5"/>
      <c r="CD4407" s="43"/>
    </row>
    <row r="4408" spans="1:82" x14ac:dyDescent="0.25">
      <c r="A4408" s="8"/>
      <c r="B4408" s="5"/>
      <c r="C4408" s="5"/>
      <c r="D4408" s="5"/>
      <c r="E4408" s="5"/>
      <c r="F4408" s="94" t="str">
        <f t="shared" si="689"/>
        <v/>
      </c>
      <c r="G4408" s="94" t="str">
        <f t="shared" si="690"/>
        <v/>
      </c>
      <c r="H4408" s="127" t="str">
        <f>IF(A4408&lt;&gt;"",IF(MID(C4408,1,1)="c",$AS$26,IF(MID(C4408,1,1)="r",$AS$41,IF(MID(C4408,1,1)="p",#REF!,#REF!))),"")</f>
        <v/>
      </c>
      <c r="I4408" s="92" t="str">
        <f t="shared" si="691"/>
        <v/>
      </c>
      <c r="J4408" s="92" t="str">
        <f t="shared" si="692"/>
        <v/>
      </c>
      <c r="K4408" s="92" t="str">
        <f t="shared" si="693"/>
        <v/>
      </c>
      <c r="L4408" s="92" t="str">
        <f t="shared" si="694"/>
        <v/>
      </c>
      <c r="M4408" s="95" t="str">
        <f>IF(A4408&lt;&gt;"",IF(MID(C4408,1,1)="c",SigmaEpsConcrete(I4408,$AN$30:$AN$33,$AR$30:$AR$33,$AS$26,$AS$27,$AS$28,$AQ$20,$AU$19),""),"")</f>
        <v/>
      </c>
      <c r="N4408" s="95" t="str">
        <f>IF(A4408&lt;&gt;"",IF(MID(C4408,1,1)="r",SigmaEpsReinf(J4408,$AS$42:$AS$43,$AS$41,$AS$39,$AS$40,$AQ$38),""),"")</f>
        <v/>
      </c>
      <c r="Q4408" s="92" t="str">
        <f t="shared" si="696"/>
        <v/>
      </c>
      <c r="R4408" s="92" t="str">
        <f t="shared" si="697"/>
        <v/>
      </c>
      <c r="U4408" s="5"/>
      <c r="V4408" s="5"/>
      <c r="W4408" s="94" t="str">
        <f t="shared" si="695"/>
        <v/>
      </c>
      <c r="X4408" s="94" t="str">
        <f t="shared" si="698"/>
        <v/>
      </c>
      <c r="Y4408" s="5"/>
      <c r="BK4408" s="8"/>
      <c r="BL4408" s="5"/>
      <c r="BM4408" s="5"/>
      <c r="BN4408" s="5"/>
      <c r="BO4408" s="5"/>
      <c r="BP4408" s="1"/>
      <c r="BQ4408" s="1"/>
      <c r="BR4408" s="1"/>
      <c r="BS4408" s="1"/>
      <c r="BT4408" s="1"/>
      <c r="BU4408" s="4"/>
      <c r="BV4408" s="1"/>
      <c r="BW4408" s="3"/>
      <c r="BX4408" s="4"/>
      <c r="BY4408" s="5"/>
      <c r="BZ4408" s="5"/>
      <c r="CA4408" s="5"/>
      <c r="CB4408" s="5"/>
      <c r="CC4408" s="5"/>
      <c r="CD4408" s="43"/>
    </row>
    <row r="4409" spans="1:82" x14ac:dyDescent="0.25">
      <c r="A4409" s="8"/>
      <c r="B4409" s="5"/>
      <c r="C4409" s="5"/>
      <c r="D4409" s="5"/>
      <c r="E4409" s="5"/>
      <c r="F4409" s="94" t="str">
        <f t="shared" si="689"/>
        <v/>
      </c>
      <c r="G4409" s="94" t="str">
        <f t="shared" si="690"/>
        <v/>
      </c>
      <c r="H4409" s="127" t="str">
        <f>IF(A4409&lt;&gt;"",IF(MID(C4409,1,1)="c",$AS$26,IF(MID(C4409,1,1)="r",$AS$41,IF(MID(C4409,1,1)="p",#REF!,#REF!))),"")</f>
        <v/>
      </c>
      <c r="I4409" s="92" t="str">
        <f t="shared" si="691"/>
        <v/>
      </c>
      <c r="J4409" s="92" t="str">
        <f t="shared" si="692"/>
        <v/>
      </c>
      <c r="K4409" s="92" t="str">
        <f t="shared" si="693"/>
        <v/>
      </c>
      <c r="L4409" s="92" t="str">
        <f t="shared" si="694"/>
        <v/>
      </c>
      <c r="M4409" s="95" t="str">
        <f>IF(A4409&lt;&gt;"",IF(MID(C4409,1,1)="c",SigmaEpsConcrete(I4409,$AN$30:$AN$33,$AR$30:$AR$33,$AS$26,$AS$27,$AS$28,$AQ$20,$AU$19),""),"")</f>
        <v/>
      </c>
      <c r="N4409" s="95" t="str">
        <f>IF(A4409&lt;&gt;"",IF(MID(C4409,1,1)="r",SigmaEpsReinf(J4409,$AS$42:$AS$43,$AS$41,$AS$39,$AS$40,$AQ$38),""),"")</f>
        <v/>
      </c>
      <c r="Q4409" s="92" t="str">
        <f t="shared" si="696"/>
        <v/>
      </c>
      <c r="R4409" s="92" t="str">
        <f t="shared" si="697"/>
        <v/>
      </c>
      <c r="U4409" s="5"/>
      <c r="V4409" s="5"/>
      <c r="W4409" s="94" t="str">
        <f t="shared" si="695"/>
        <v/>
      </c>
      <c r="X4409" s="94" t="str">
        <f t="shared" si="698"/>
        <v/>
      </c>
      <c r="Y4409" s="5"/>
      <c r="BK4409" s="8"/>
      <c r="BL4409" s="5"/>
      <c r="BM4409" s="5"/>
      <c r="BN4409" s="5"/>
      <c r="BO4409" s="5"/>
      <c r="BP4409" s="1"/>
      <c r="BQ4409" s="1"/>
      <c r="BR4409" s="1"/>
      <c r="BS4409" s="1"/>
      <c r="BT4409" s="1"/>
      <c r="BU4409" s="4"/>
      <c r="BV4409" s="1"/>
      <c r="BW4409" s="3"/>
      <c r="BX4409" s="4"/>
      <c r="BY4409" s="5"/>
      <c r="BZ4409" s="5"/>
      <c r="CA4409" s="5"/>
      <c r="CB4409" s="5"/>
      <c r="CC4409" s="5"/>
      <c r="CD4409" s="43"/>
    </row>
    <row r="4410" spans="1:82" x14ac:dyDescent="0.25">
      <c r="A4410" s="8"/>
      <c r="B4410" s="5"/>
      <c r="C4410" s="5"/>
      <c r="D4410" s="5"/>
      <c r="E4410" s="5"/>
      <c r="F4410" s="94" t="str">
        <f t="shared" si="689"/>
        <v/>
      </c>
      <c r="G4410" s="94" t="str">
        <f t="shared" si="690"/>
        <v/>
      </c>
      <c r="H4410" s="127" t="str">
        <f>IF(A4410&lt;&gt;"",IF(MID(C4410,1,1)="c",$AS$26,IF(MID(C4410,1,1)="r",$AS$41,IF(MID(C4410,1,1)="p",#REF!,#REF!))),"")</f>
        <v/>
      </c>
      <c r="I4410" s="92" t="str">
        <f t="shared" si="691"/>
        <v/>
      </c>
      <c r="J4410" s="92" t="str">
        <f t="shared" si="692"/>
        <v/>
      </c>
      <c r="K4410" s="92" t="str">
        <f t="shared" si="693"/>
        <v/>
      </c>
      <c r="L4410" s="92" t="str">
        <f t="shared" si="694"/>
        <v/>
      </c>
      <c r="M4410" s="95" t="str">
        <f>IF(A4410&lt;&gt;"",IF(MID(C4410,1,1)="c",SigmaEpsConcrete(I4410,$AN$30:$AN$33,$AR$30:$AR$33,$AS$26,$AS$27,$AS$28,$AQ$20,$AU$19),""),"")</f>
        <v/>
      </c>
      <c r="N4410" s="95" t="str">
        <f>IF(A4410&lt;&gt;"",IF(MID(C4410,1,1)="r",SigmaEpsReinf(J4410,$AS$42:$AS$43,$AS$41,$AS$39,$AS$40,$AQ$38),""),"")</f>
        <v/>
      </c>
      <c r="Q4410" s="92" t="str">
        <f t="shared" si="696"/>
        <v/>
      </c>
      <c r="R4410" s="92" t="str">
        <f t="shared" si="697"/>
        <v/>
      </c>
      <c r="U4410" s="5"/>
      <c r="V4410" s="5"/>
      <c r="W4410" s="94" t="str">
        <f t="shared" si="695"/>
        <v/>
      </c>
      <c r="X4410" s="94" t="str">
        <f t="shared" si="698"/>
        <v/>
      </c>
      <c r="Y4410" s="5"/>
      <c r="BK4410" s="8"/>
      <c r="BL4410" s="5"/>
      <c r="BM4410" s="5"/>
      <c r="BN4410" s="5"/>
      <c r="BO4410" s="5"/>
      <c r="BP4410" s="1"/>
      <c r="BQ4410" s="1"/>
      <c r="BR4410" s="1"/>
      <c r="BS4410" s="1"/>
      <c r="BT4410" s="1"/>
      <c r="BU4410" s="4"/>
      <c r="BV4410" s="1"/>
      <c r="BW4410" s="3"/>
      <c r="BX4410" s="4"/>
      <c r="BY4410" s="5"/>
      <c r="BZ4410" s="5"/>
      <c r="CA4410" s="5"/>
      <c r="CB4410" s="5"/>
      <c r="CC4410" s="5"/>
      <c r="CD4410" s="43"/>
    </row>
    <row r="4411" spans="1:82" x14ac:dyDescent="0.25">
      <c r="A4411" s="8"/>
      <c r="B4411" s="5"/>
      <c r="C4411" s="5"/>
      <c r="D4411" s="5"/>
      <c r="E4411" s="5"/>
      <c r="F4411" s="94" t="str">
        <f t="shared" si="689"/>
        <v/>
      </c>
      <c r="G4411" s="94" t="str">
        <f t="shared" si="690"/>
        <v/>
      </c>
      <c r="H4411" s="127" t="str">
        <f>IF(A4411&lt;&gt;"",IF(MID(C4411,1,1)="c",$AS$26,IF(MID(C4411,1,1)="r",$AS$41,IF(MID(C4411,1,1)="p",#REF!,#REF!))),"")</f>
        <v/>
      </c>
      <c r="I4411" s="92" t="str">
        <f t="shared" si="691"/>
        <v/>
      </c>
      <c r="J4411" s="92" t="str">
        <f t="shared" si="692"/>
        <v/>
      </c>
      <c r="K4411" s="92" t="str">
        <f t="shared" si="693"/>
        <v/>
      </c>
      <c r="L4411" s="92" t="str">
        <f t="shared" si="694"/>
        <v/>
      </c>
      <c r="M4411" s="95" t="str">
        <f>IF(A4411&lt;&gt;"",IF(MID(C4411,1,1)="c",SigmaEpsConcrete(I4411,$AN$30:$AN$33,$AR$30:$AR$33,$AS$26,$AS$27,$AS$28,$AQ$20,$AU$19),""),"")</f>
        <v/>
      </c>
      <c r="N4411" s="95" t="str">
        <f>IF(A4411&lt;&gt;"",IF(MID(C4411,1,1)="r",SigmaEpsReinf(J4411,$AS$42:$AS$43,$AS$41,$AS$39,$AS$40,$AQ$38),""),"")</f>
        <v/>
      </c>
      <c r="Q4411" s="92" t="str">
        <f t="shared" si="696"/>
        <v/>
      </c>
      <c r="R4411" s="92" t="str">
        <f t="shared" si="697"/>
        <v/>
      </c>
      <c r="U4411" s="5"/>
      <c r="V4411" s="5"/>
      <c r="W4411" s="94" t="str">
        <f t="shared" si="695"/>
        <v/>
      </c>
      <c r="X4411" s="94" t="str">
        <f t="shared" si="698"/>
        <v/>
      </c>
      <c r="Y4411" s="5"/>
      <c r="BK4411" s="8"/>
      <c r="BL4411" s="5"/>
      <c r="BM4411" s="5"/>
      <c r="BN4411" s="5"/>
      <c r="BO4411" s="5"/>
      <c r="BP4411" s="1"/>
      <c r="BQ4411" s="1"/>
      <c r="BR4411" s="1"/>
      <c r="BS4411" s="1"/>
      <c r="BT4411" s="1"/>
      <c r="BU4411" s="4"/>
      <c r="BV4411" s="1"/>
      <c r="BW4411" s="3"/>
      <c r="BX4411" s="4"/>
      <c r="BY4411" s="5"/>
      <c r="BZ4411" s="5"/>
      <c r="CA4411" s="5"/>
      <c r="CB4411" s="5"/>
      <c r="CC4411" s="5"/>
      <c r="CD4411" s="43"/>
    </row>
    <row r="4412" spans="1:82" x14ac:dyDescent="0.25">
      <c r="A4412" s="8"/>
      <c r="B4412" s="5"/>
      <c r="C4412" s="5"/>
      <c r="D4412" s="5"/>
      <c r="E4412" s="5"/>
      <c r="F4412" s="94" t="str">
        <f t="shared" si="689"/>
        <v/>
      </c>
      <c r="G4412" s="94" t="str">
        <f t="shared" si="690"/>
        <v/>
      </c>
      <c r="H4412" s="127" t="str">
        <f>IF(A4412&lt;&gt;"",IF(MID(C4412,1,1)="c",$AS$26,IF(MID(C4412,1,1)="r",$AS$41,IF(MID(C4412,1,1)="p",#REF!,#REF!))),"")</f>
        <v/>
      </c>
      <c r="I4412" s="92" t="str">
        <f t="shared" si="691"/>
        <v/>
      </c>
      <c r="J4412" s="92" t="str">
        <f t="shared" si="692"/>
        <v/>
      </c>
      <c r="K4412" s="92" t="str">
        <f t="shared" si="693"/>
        <v/>
      </c>
      <c r="L4412" s="92" t="str">
        <f t="shared" si="694"/>
        <v/>
      </c>
      <c r="M4412" s="95" t="str">
        <f>IF(A4412&lt;&gt;"",IF(MID(C4412,1,1)="c",SigmaEpsConcrete(I4412,$AN$30:$AN$33,$AR$30:$AR$33,$AS$26,$AS$27,$AS$28,$AQ$20,$AU$19),""),"")</f>
        <v/>
      </c>
      <c r="N4412" s="95" t="str">
        <f>IF(A4412&lt;&gt;"",IF(MID(C4412,1,1)="r",SigmaEpsReinf(J4412,$AS$42:$AS$43,$AS$41,$AS$39,$AS$40,$AQ$38),""),"")</f>
        <v/>
      </c>
      <c r="Q4412" s="92" t="str">
        <f t="shared" si="696"/>
        <v/>
      </c>
      <c r="R4412" s="92" t="str">
        <f t="shared" si="697"/>
        <v/>
      </c>
      <c r="U4412" s="5"/>
      <c r="V4412" s="5"/>
      <c r="W4412" s="94" t="str">
        <f t="shared" si="695"/>
        <v/>
      </c>
      <c r="X4412" s="94" t="str">
        <f t="shared" si="698"/>
        <v/>
      </c>
      <c r="Y4412" s="5"/>
      <c r="BK4412" s="8"/>
      <c r="BL4412" s="5"/>
      <c r="BM4412" s="5"/>
      <c r="BN4412" s="5"/>
      <c r="BO4412" s="5"/>
      <c r="BP4412" s="1"/>
      <c r="BQ4412" s="1"/>
      <c r="BR4412" s="1"/>
      <c r="BS4412" s="1"/>
      <c r="BT4412" s="1"/>
      <c r="BU4412" s="4"/>
      <c r="BV4412" s="1"/>
      <c r="BW4412" s="3"/>
      <c r="BX4412" s="4"/>
      <c r="BY4412" s="5"/>
      <c r="BZ4412" s="5"/>
      <c r="CA4412" s="5"/>
      <c r="CB4412" s="5"/>
      <c r="CC4412" s="5"/>
      <c r="CD4412" s="43"/>
    </row>
    <row r="4413" spans="1:82" x14ac:dyDescent="0.25">
      <c r="A4413" s="8"/>
      <c r="B4413" s="5"/>
      <c r="C4413" s="5"/>
      <c r="D4413" s="5"/>
      <c r="E4413" s="5"/>
      <c r="F4413" s="94" t="str">
        <f t="shared" si="689"/>
        <v/>
      </c>
      <c r="G4413" s="94" t="str">
        <f t="shared" si="690"/>
        <v/>
      </c>
      <c r="H4413" s="127" t="str">
        <f>IF(A4413&lt;&gt;"",IF(MID(C4413,1,1)="c",$AS$26,IF(MID(C4413,1,1)="r",$AS$41,IF(MID(C4413,1,1)="p",#REF!,#REF!))),"")</f>
        <v/>
      </c>
      <c r="I4413" s="92" t="str">
        <f t="shared" si="691"/>
        <v/>
      </c>
      <c r="J4413" s="92" t="str">
        <f t="shared" si="692"/>
        <v/>
      </c>
      <c r="K4413" s="92" t="str">
        <f t="shared" si="693"/>
        <v/>
      </c>
      <c r="L4413" s="92" t="str">
        <f t="shared" si="694"/>
        <v/>
      </c>
      <c r="M4413" s="95" t="str">
        <f>IF(A4413&lt;&gt;"",IF(MID(C4413,1,1)="c",SigmaEpsConcrete(I4413,$AN$30:$AN$33,$AR$30:$AR$33,$AS$26,$AS$27,$AS$28,$AQ$20,$AU$19),""),"")</f>
        <v/>
      </c>
      <c r="N4413" s="95" t="str">
        <f>IF(A4413&lt;&gt;"",IF(MID(C4413,1,1)="r",SigmaEpsReinf(J4413,$AS$42:$AS$43,$AS$41,$AS$39,$AS$40,$AQ$38),""),"")</f>
        <v/>
      </c>
      <c r="Q4413" s="92" t="str">
        <f t="shared" si="696"/>
        <v/>
      </c>
      <c r="R4413" s="92" t="str">
        <f t="shared" si="697"/>
        <v/>
      </c>
      <c r="U4413" s="5"/>
      <c r="V4413" s="5"/>
      <c r="W4413" s="94" t="str">
        <f t="shared" si="695"/>
        <v/>
      </c>
      <c r="X4413" s="94" t="str">
        <f t="shared" si="698"/>
        <v/>
      </c>
      <c r="Y4413" s="5"/>
      <c r="BK4413" s="8"/>
      <c r="BL4413" s="5"/>
      <c r="BM4413" s="5"/>
      <c r="BN4413" s="5"/>
      <c r="BO4413" s="5"/>
      <c r="BP4413" s="1"/>
      <c r="BQ4413" s="1"/>
      <c r="BR4413" s="1"/>
      <c r="BS4413" s="1"/>
      <c r="BT4413" s="1"/>
      <c r="BU4413" s="4"/>
      <c r="BV4413" s="1"/>
      <c r="BW4413" s="3"/>
      <c r="BX4413" s="4"/>
      <c r="BY4413" s="5"/>
      <c r="BZ4413" s="5"/>
      <c r="CA4413" s="5"/>
      <c r="CB4413" s="5"/>
      <c r="CC4413" s="5"/>
      <c r="CD4413" s="43"/>
    </row>
    <row r="4414" spans="1:82" x14ac:dyDescent="0.25">
      <c r="A4414" s="8"/>
      <c r="B4414" s="5"/>
      <c r="C4414" s="5"/>
      <c r="D4414" s="5"/>
      <c r="E4414" s="5"/>
      <c r="F4414" s="94" t="str">
        <f t="shared" si="689"/>
        <v/>
      </c>
      <c r="G4414" s="94" t="str">
        <f t="shared" si="690"/>
        <v/>
      </c>
      <c r="H4414" s="127" t="str">
        <f>IF(A4414&lt;&gt;"",IF(MID(C4414,1,1)="c",$AS$26,IF(MID(C4414,1,1)="r",$AS$41,IF(MID(C4414,1,1)="p",#REF!,#REF!))),"")</f>
        <v/>
      </c>
      <c r="I4414" s="92" t="str">
        <f t="shared" si="691"/>
        <v/>
      </c>
      <c r="J4414" s="92" t="str">
        <f t="shared" si="692"/>
        <v/>
      </c>
      <c r="K4414" s="92" t="str">
        <f t="shared" si="693"/>
        <v/>
      </c>
      <c r="L4414" s="92" t="str">
        <f t="shared" si="694"/>
        <v/>
      </c>
      <c r="M4414" s="95" t="str">
        <f>IF(A4414&lt;&gt;"",IF(MID(C4414,1,1)="c",SigmaEpsConcrete(I4414,$AN$30:$AN$33,$AR$30:$AR$33,$AS$26,$AS$27,$AS$28,$AQ$20,$AU$19),""),"")</f>
        <v/>
      </c>
      <c r="N4414" s="95" t="str">
        <f>IF(A4414&lt;&gt;"",IF(MID(C4414,1,1)="r",SigmaEpsReinf(J4414,$AS$42:$AS$43,$AS$41,$AS$39,$AS$40,$AQ$38),""),"")</f>
        <v/>
      </c>
      <c r="Q4414" s="92" t="str">
        <f t="shared" si="696"/>
        <v/>
      </c>
      <c r="R4414" s="92" t="str">
        <f t="shared" si="697"/>
        <v/>
      </c>
      <c r="U4414" s="5"/>
      <c r="V4414" s="5"/>
      <c r="W4414" s="94" t="str">
        <f t="shared" si="695"/>
        <v/>
      </c>
      <c r="X4414" s="94" t="str">
        <f t="shared" si="698"/>
        <v/>
      </c>
      <c r="Y4414" s="5"/>
      <c r="BK4414" s="8"/>
      <c r="BL4414" s="5"/>
      <c r="BM4414" s="5"/>
      <c r="BN4414" s="5"/>
      <c r="BO4414" s="5"/>
      <c r="BP4414" s="1"/>
      <c r="BQ4414" s="1"/>
      <c r="BR4414" s="1"/>
      <c r="BS4414" s="1"/>
      <c r="BT4414" s="1"/>
      <c r="BU4414" s="4"/>
      <c r="BV4414" s="1"/>
      <c r="BW4414" s="3"/>
      <c r="BX4414" s="4"/>
      <c r="BY4414" s="5"/>
      <c r="BZ4414" s="5"/>
      <c r="CA4414" s="5"/>
      <c r="CB4414" s="5"/>
      <c r="CC4414" s="5"/>
      <c r="CD4414" s="43"/>
    </row>
    <row r="4415" spans="1:82" x14ac:dyDescent="0.25">
      <c r="A4415" s="8"/>
      <c r="B4415" s="5"/>
      <c r="C4415" s="5"/>
      <c r="D4415" s="5"/>
      <c r="E4415" s="5"/>
      <c r="F4415" s="94" t="str">
        <f t="shared" si="689"/>
        <v/>
      </c>
      <c r="G4415" s="94" t="str">
        <f t="shared" si="690"/>
        <v/>
      </c>
      <c r="H4415" s="127" t="str">
        <f>IF(A4415&lt;&gt;"",IF(MID(C4415,1,1)="c",$AS$26,IF(MID(C4415,1,1)="r",$AS$41,IF(MID(C4415,1,1)="p",#REF!,#REF!))),"")</f>
        <v/>
      </c>
      <c r="I4415" s="92" t="str">
        <f t="shared" si="691"/>
        <v/>
      </c>
      <c r="J4415" s="92" t="str">
        <f t="shared" si="692"/>
        <v/>
      </c>
      <c r="K4415" s="92" t="str">
        <f t="shared" si="693"/>
        <v/>
      </c>
      <c r="L4415" s="92" t="str">
        <f t="shared" si="694"/>
        <v/>
      </c>
      <c r="M4415" s="95" t="str">
        <f>IF(A4415&lt;&gt;"",IF(MID(C4415,1,1)="c",SigmaEpsConcrete(I4415,$AN$30:$AN$33,$AR$30:$AR$33,$AS$26,$AS$27,$AS$28,$AQ$20,$AU$19),""),"")</f>
        <v/>
      </c>
      <c r="N4415" s="95" t="str">
        <f>IF(A4415&lt;&gt;"",IF(MID(C4415,1,1)="r",SigmaEpsReinf(J4415,$AS$42:$AS$43,$AS$41,$AS$39,$AS$40,$AQ$38),""),"")</f>
        <v/>
      </c>
      <c r="Q4415" s="92" t="str">
        <f t="shared" si="696"/>
        <v/>
      </c>
      <c r="R4415" s="92" t="str">
        <f t="shared" si="697"/>
        <v/>
      </c>
      <c r="U4415" s="5"/>
      <c r="V4415" s="5"/>
      <c r="W4415" s="94" t="str">
        <f t="shared" si="695"/>
        <v/>
      </c>
      <c r="X4415" s="94" t="str">
        <f t="shared" si="698"/>
        <v/>
      </c>
      <c r="Y4415" s="5"/>
      <c r="BK4415" s="8"/>
      <c r="BL4415" s="5"/>
      <c r="BM4415" s="5"/>
      <c r="BN4415" s="5"/>
      <c r="BO4415" s="5"/>
      <c r="BP4415" s="1"/>
      <c r="BQ4415" s="1"/>
      <c r="BR4415" s="1"/>
      <c r="BS4415" s="1"/>
      <c r="BT4415" s="1"/>
      <c r="BU4415" s="4"/>
      <c r="BV4415" s="1"/>
      <c r="BW4415" s="3"/>
      <c r="BX4415" s="4"/>
      <c r="BY4415" s="5"/>
      <c r="BZ4415" s="5"/>
      <c r="CA4415" s="5"/>
      <c r="CB4415" s="5"/>
      <c r="CC4415" s="5"/>
      <c r="CD4415" s="43"/>
    </row>
    <row r="4416" spans="1:82" x14ac:dyDescent="0.25">
      <c r="A4416" s="8"/>
      <c r="B4416" s="5"/>
      <c r="C4416" s="5"/>
      <c r="D4416" s="5"/>
      <c r="E4416" s="5"/>
      <c r="F4416" s="94" t="str">
        <f t="shared" si="689"/>
        <v/>
      </c>
      <c r="G4416" s="94" t="str">
        <f t="shared" si="690"/>
        <v/>
      </c>
      <c r="H4416" s="127" t="str">
        <f>IF(A4416&lt;&gt;"",IF(MID(C4416,1,1)="c",$AS$26,IF(MID(C4416,1,1)="r",$AS$41,IF(MID(C4416,1,1)="p",#REF!,#REF!))),"")</f>
        <v/>
      </c>
      <c r="I4416" s="92" t="str">
        <f t="shared" si="691"/>
        <v/>
      </c>
      <c r="J4416" s="92" t="str">
        <f t="shared" si="692"/>
        <v/>
      </c>
      <c r="K4416" s="92" t="str">
        <f t="shared" si="693"/>
        <v/>
      </c>
      <c r="L4416" s="92" t="str">
        <f t="shared" si="694"/>
        <v/>
      </c>
      <c r="M4416" s="95" t="str">
        <f>IF(A4416&lt;&gt;"",IF(MID(C4416,1,1)="c",SigmaEpsConcrete(I4416,$AN$30:$AN$33,$AR$30:$AR$33,$AS$26,$AS$27,$AS$28,$AQ$20,$AU$19),""),"")</f>
        <v/>
      </c>
      <c r="N4416" s="95" t="str">
        <f>IF(A4416&lt;&gt;"",IF(MID(C4416,1,1)="r",SigmaEpsReinf(J4416,$AS$42:$AS$43,$AS$41,$AS$39,$AS$40,$AQ$38),""),"")</f>
        <v/>
      </c>
      <c r="Q4416" s="92" t="str">
        <f t="shared" si="696"/>
        <v/>
      </c>
      <c r="R4416" s="92" t="str">
        <f t="shared" si="697"/>
        <v/>
      </c>
      <c r="U4416" s="5"/>
      <c r="V4416" s="5"/>
      <c r="W4416" s="94" t="str">
        <f t="shared" si="695"/>
        <v/>
      </c>
      <c r="X4416" s="94" t="str">
        <f t="shared" si="698"/>
        <v/>
      </c>
      <c r="Y4416" s="5"/>
      <c r="BK4416" s="8"/>
      <c r="BL4416" s="5"/>
      <c r="BM4416" s="5"/>
      <c r="BN4416" s="5"/>
      <c r="BO4416" s="5"/>
      <c r="BP4416" s="1"/>
      <c r="BQ4416" s="1"/>
      <c r="BR4416" s="1"/>
      <c r="BS4416" s="1"/>
      <c r="BT4416" s="1"/>
      <c r="BU4416" s="4"/>
      <c r="BV4416" s="1"/>
      <c r="BW4416" s="3"/>
      <c r="BX4416" s="4"/>
      <c r="BY4416" s="5"/>
      <c r="BZ4416" s="5"/>
      <c r="CA4416" s="5"/>
      <c r="CB4416" s="5"/>
      <c r="CC4416" s="5"/>
      <c r="CD4416" s="43"/>
    </row>
    <row r="4417" spans="1:82" x14ac:dyDescent="0.25">
      <c r="A4417" s="8"/>
      <c r="B4417" s="5"/>
      <c r="C4417" s="5"/>
      <c r="D4417" s="5"/>
      <c r="E4417" s="5"/>
      <c r="F4417" s="94" t="str">
        <f t="shared" si="689"/>
        <v/>
      </c>
      <c r="G4417" s="94" t="str">
        <f t="shared" si="690"/>
        <v/>
      </c>
      <c r="H4417" s="127" t="str">
        <f>IF(A4417&lt;&gt;"",IF(MID(C4417,1,1)="c",$AS$26,IF(MID(C4417,1,1)="r",$AS$41,IF(MID(C4417,1,1)="p",#REF!,#REF!))),"")</f>
        <v/>
      </c>
      <c r="I4417" s="92" t="str">
        <f t="shared" si="691"/>
        <v/>
      </c>
      <c r="J4417" s="92" t="str">
        <f t="shared" si="692"/>
        <v/>
      </c>
      <c r="K4417" s="92" t="str">
        <f t="shared" si="693"/>
        <v/>
      </c>
      <c r="L4417" s="92" t="str">
        <f t="shared" si="694"/>
        <v/>
      </c>
      <c r="M4417" s="95" t="str">
        <f>IF(A4417&lt;&gt;"",IF(MID(C4417,1,1)="c",SigmaEpsConcrete(I4417,$AN$30:$AN$33,$AR$30:$AR$33,$AS$26,$AS$27,$AS$28,$AQ$20,$AU$19),""),"")</f>
        <v/>
      </c>
      <c r="N4417" s="95" t="str">
        <f>IF(A4417&lt;&gt;"",IF(MID(C4417,1,1)="r",SigmaEpsReinf(J4417,$AS$42:$AS$43,$AS$41,$AS$39,$AS$40,$AQ$38),""),"")</f>
        <v/>
      </c>
      <c r="Q4417" s="92" t="str">
        <f t="shared" si="696"/>
        <v/>
      </c>
      <c r="R4417" s="92" t="str">
        <f t="shared" si="697"/>
        <v/>
      </c>
      <c r="U4417" s="5"/>
      <c r="V4417" s="5"/>
      <c r="W4417" s="94" t="str">
        <f t="shared" si="695"/>
        <v/>
      </c>
      <c r="X4417" s="94" t="str">
        <f t="shared" si="698"/>
        <v/>
      </c>
      <c r="Y4417" s="5"/>
      <c r="BK4417" s="8"/>
      <c r="BL4417" s="5"/>
      <c r="BM4417" s="5"/>
      <c r="BN4417" s="5"/>
      <c r="BO4417" s="5"/>
      <c r="BP4417" s="1"/>
      <c r="BQ4417" s="1"/>
      <c r="BR4417" s="1"/>
      <c r="BS4417" s="1"/>
      <c r="BT4417" s="1"/>
      <c r="BU4417" s="4"/>
      <c r="BV4417" s="1"/>
      <c r="BW4417" s="3"/>
      <c r="BX4417" s="4"/>
      <c r="BY4417" s="5"/>
      <c r="BZ4417" s="5"/>
      <c r="CA4417" s="5"/>
      <c r="CB4417" s="5"/>
      <c r="CC4417" s="5"/>
      <c r="CD4417" s="43"/>
    </row>
    <row r="4418" spans="1:82" x14ac:dyDescent="0.25">
      <c r="A4418" s="8"/>
      <c r="B4418" s="5"/>
      <c r="C4418" s="5"/>
      <c r="D4418" s="5"/>
      <c r="E4418" s="5"/>
      <c r="F4418" s="94" t="str">
        <f t="shared" si="689"/>
        <v/>
      </c>
      <c r="G4418" s="94" t="str">
        <f t="shared" si="690"/>
        <v/>
      </c>
      <c r="H4418" s="127" t="str">
        <f>IF(A4418&lt;&gt;"",IF(MID(C4418,1,1)="c",$AS$26,IF(MID(C4418,1,1)="r",$AS$41,IF(MID(C4418,1,1)="p",#REF!,#REF!))),"")</f>
        <v/>
      </c>
      <c r="I4418" s="92" t="str">
        <f t="shared" si="691"/>
        <v/>
      </c>
      <c r="J4418" s="92" t="str">
        <f t="shared" si="692"/>
        <v/>
      </c>
      <c r="K4418" s="92" t="str">
        <f t="shared" si="693"/>
        <v/>
      </c>
      <c r="L4418" s="92" t="str">
        <f t="shared" si="694"/>
        <v/>
      </c>
      <c r="M4418" s="95" t="str">
        <f>IF(A4418&lt;&gt;"",IF(MID(C4418,1,1)="c",SigmaEpsConcrete(I4418,$AN$30:$AN$33,$AR$30:$AR$33,$AS$26,$AS$27,$AS$28,$AQ$20,$AU$19),""),"")</f>
        <v/>
      </c>
      <c r="N4418" s="95" t="str">
        <f>IF(A4418&lt;&gt;"",IF(MID(C4418,1,1)="r",SigmaEpsReinf(J4418,$AS$42:$AS$43,$AS$41,$AS$39,$AS$40,$AQ$38),""),"")</f>
        <v/>
      </c>
      <c r="Q4418" s="92" t="str">
        <f t="shared" si="696"/>
        <v/>
      </c>
      <c r="R4418" s="92" t="str">
        <f t="shared" si="697"/>
        <v/>
      </c>
      <c r="U4418" s="5"/>
      <c r="V4418" s="5"/>
      <c r="W4418" s="94" t="str">
        <f t="shared" si="695"/>
        <v/>
      </c>
      <c r="X4418" s="94" t="str">
        <f t="shared" si="698"/>
        <v/>
      </c>
      <c r="Y4418" s="5"/>
      <c r="BK4418" s="8"/>
      <c r="BL4418" s="5"/>
      <c r="BM4418" s="5"/>
      <c r="BN4418" s="5"/>
      <c r="BO4418" s="5"/>
      <c r="BP4418" s="1"/>
      <c r="BQ4418" s="1"/>
      <c r="BR4418" s="1"/>
      <c r="BS4418" s="1"/>
      <c r="BT4418" s="1"/>
      <c r="BU4418" s="4"/>
      <c r="BV4418" s="1"/>
      <c r="BW4418" s="3"/>
      <c r="BX4418" s="4"/>
      <c r="BY4418" s="5"/>
      <c r="BZ4418" s="5"/>
      <c r="CA4418" s="5"/>
      <c r="CB4418" s="5"/>
      <c r="CC4418" s="5"/>
      <c r="CD4418" s="43"/>
    </row>
    <row r="4419" spans="1:82" x14ac:dyDescent="0.25">
      <c r="A4419" s="8"/>
      <c r="B4419" s="5"/>
      <c r="C4419" s="5"/>
      <c r="D4419" s="5"/>
      <c r="E4419" s="5"/>
      <c r="F4419" s="94" t="str">
        <f t="shared" si="689"/>
        <v/>
      </c>
      <c r="G4419" s="94" t="str">
        <f t="shared" si="690"/>
        <v/>
      </c>
      <c r="H4419" s="127" t="str">
        <f>IF(A4419&lt;&gt;"",IF(MID(C4419,1,1)="c",$AS$26,IF(MID(C4419,1,1)="r",$AS$41,IF(MID(C4419,1,1)="p",#REF!,#REF!))),"")</f>
        <v/>
      </c>
      <c r="I4419" s="92" t="str">
        <f t="shared" si="691"/>
        <v/>
      </c>
      <c r="J4419" s="92" t="str">
        <f t="shared" si="692"/>
        <v/>
      </c>
      <c r="K4419" s="92" t="str">
        <f t="shared" si="693"/>
        <v/>
      </c>
      <c r="L4419" s="92" t="str">
        <f t="shared" si="694"/>
        <v/>
      </c>
      <c r="M4419" s="95" t="str">
        <f>IF(A4419&lt;&gt;"",IF(MID(C4419,1,1)="c",SigmaEpsConcrete(I4419,$AN$30:$AN$33,$AR$30:$AR$33,$AS$26,$AS$27,$AS$28,$AQ$20,$AU$19),""),"")</f>
        <v/>
      </c>
      <c r="N4419" s="95" t="str">
        <f>IF(A4419&lt;&gt;"",IF(MID(C4419,1,1)="r",SigmaEpsReinf(J4419,$AS$42:$AS$43,$AS$41,$AS$39,$AS$40,$AQ$38),""),"")</f>
        <v/>
      </c>
      <c r="Q4419" s="92" t="str">
        <f t="shared" si="696"/>
        <v/>
      </c>
      <c r="R4419" s="92" t="str">
        <f t="shared" si="697"/>
        <v/>
      </c>
      <c r="U4419" s="5"/>
      <c r="V4419" s="5"/>
      <c r="W4419" s="94" t="str">
        <f t="shared" si="695"/>
        <v/>
      </c>
      <c r="X4419" s="94" t="str">
        <f t="shared" si="698"/>
        <v/>
      </c>
      <c r="Y4419" s="5"/>
      <c r="BK4419" s="8"/>
      <c r="BL4419" s="5"/>
      <c r="BM4419" s="5"/>
      <c r="BN4419" s="5"/>
      <c r="BO4419" s="5"/>
      <c r="BP4419" s="1"/>
      <c r="BQ4419" s="1"/>
      <c r="BR4419" s="1"/>
      <c r="BS4419" s="1"/>
      <c r="BT4419" s="1"/>
      <c r="BU4419" s="4"/>
      <c r="BV4419" s="1"/>
      <c r="BW4419" s="3"/>
      <c r="BX4419" s="4"/>
      <c r="BY4419" s="5"/>
      <c r="BZ4419" s="5"/>
      <c r="CA4419" s="5"/>
      <c r="CB4419" s="5"/>
      <c r="CC4419" s="5"/>
      <c r="CD4419" s="43"/>
    </row>
    <row r="4420" spans="1:82" x14ac:dyDescent="0.25">
      <c r="A4420" s="8"/>
      <c r="B4420" s="5"/>
      <c r="C4420" s="5"/>
      <c r="D4420" s="5"/>
      <c r="E4420" s="5"/>
      <c r="F4420" s="94" t="str">
        <f t="shared" si="689"/>
        <v/>
      </c>
      <c r="G4420" s="94" t="str">
        <f t="shared" si="690"/>
        <v/>
      </c>
      <c r="H4420" s="127" t="str">
        <f>IF(A4420&lt;&gt;"",IF(MID(C4420,1,1)="c",$AS$26,IF(MID(C4420,1,1)="r",$AS$41,IF(MID(C4420,1,1)="p",#REF!,#REF!))),"")</f>
        <v/>
      </c>
      <c r="I4420" s="92" t="str">
        <f t="shared" si="691"/>
        <v/>
      </c>
      <c r="J4420" s="92" t="str">
        <f t="shared" si="692"/>
        <v/>
      </c>
      <c r="K4420" s="92" t="str">
        <f t="shared" si="693"/>
        <v/>
      </c>
      <c r="L4420" s="92" t="str">
        <f t="shared" si="694"/>
        <v/>
      </c>
      <c r="M4420" s="95" t="str">
        <f>IF(A4420&lt;&gt;"",IF(MID(C4420,1,1)="c",SigmaEpsConcrete(I4420,$AN$30:$AN$33,$AR$30:$AR$33,$AS$26,$AS$27,$AS$28,$AQ$20,$AU$19),""),"")</f>
        <v/>
      </c>
      <c r="N4420" s="95" t="str">
        <f>IF(A4420&lt;&gt;"",IF(MID(C4420,1,1)="r",SigmaEpsReinf(J4420,$AS$42:$AS$43,$AS$41,$AS$39,$AS$40,$AQ$38),""),"")</f>
        <v/>
      </c>
      <c r="Q4420" s="92" t="str">
        <f t="shared" si="696"/>
        <v/>
      </c>
      <c r="R4420" s="92" t="str">
        <f t="shared" si="697"/>
        <v/>
      </c>
      <c r="U4420" s="5"/>
      <c r="V4420" s="5"/>
      <c r="W4420" s="94" t="str">
        <f t="shared" si="695"/>
        <v/>
      </c>
      <c r="X4420" s="94" t="str">
        <f t="shared" si="698"/>
        <v/>
      </c>
      <c r="Y4420" s="5"/>
      <c r="BK4420" s="8"/>
      <c r="BL4420" s="5"/>
      <c r="BM4420" s="5"/>
      <c r="BN4420" s="5"/>
      <c r="BO4420" s="5"/>
      <c r="BP4420" s="1"/>
      <c r="BQ4420" s="1"/>
      <c r="BR4420" s="1"/>
      <c r="BS4420" s="1"/>
      <c r="BT4420" s="1"/>
      <c r="BU4420" s="4"/>
      <c r="BV4420" s="1"/>
      <c r="BW4420" s="3"/>
      <c r="BX4420" s="4"/>
      <c r="BY4420" s="5"/>
      <c r="BZ4420" s="5"/>
      <c r="CA4420" s="5"/>
      <c r="CB4420" s="5"/>
      <c r="CC4420" s="5"/>
      <c r="CD4420" s="43"/>
    </row>
    <row r="4421" spans="1:82" x14ac:dyDescent="0.25">
      <c r="A4421" s="8"/>
      <c r="B4421" s="5"/>
      <c r="C4421" s="5"/>
      <c r="D4421" s="5"/>
      <c r="E4421" s="5"/>
      <c r="F4421" s="94" t="str">
        <f t="shared" si="689"/>
        <v/>
      </c>
      <c r="G4421" s="94" t="str">
        <f t="shared" si="690"/>
        <v/>
      </c>
      <c r="H4421" s="127" t="str">
        <f>IF(A4421&lt;&gt;"",IF(MID(C4421,1,1)="c",$AS$26,IF(MID(C4421,1,1)="r",$AS$41,IF(MID(C4421,1,1)="p",#REF!,#REF!))),"")</f>
        <v/>
      </c>
      <c r="I4421" s="92" t="str">
        <f t="shared" si="691"/>
        <v/>
      </c>
      <c r="J4421" s="92" t="str">
        <f t="shared" si="692"/>
        <v/>
      </c>
      <c r="K4421" s="92" t="str">
        <f t="shared" si="693"/>
        <v/>
      </c>
      <c r="L4421" s="92" t="str">
        <f t="shared" si="694"/>
        <v/>
      </c>
      <c r="M4421" s="95" t="str">
        <f>IF(A4421&lt;&gt;"",IF(MID(C4421,1,1)="c",SigmaEpsConcrete(I4421,$AN$30:$AN$33,$AR$30:$AR$33,$AS$26,$AS$27,$AS$28,$AQ$20,$AU$19),""),"")</f>
        <v/>
      </c>
      <c r="N4421" s="95" t="str">
        <f>IF(A4421&lt;&gt;"",IF(MID(C4421,1,1)="r",SigmaEpsReinf(J4421,$AS$42:$AS$43,$AS$41,$AS$39,$AS$40,$AQ$38),""),"")</f>
        <v/>
      </c>
      <c r="Q4421" s="92" t="str">
        <f t="shared" si="696"/>
        <v/>
      </c>
      <c r="R4421" s="92" t="str">
        <f t="shared" si="697"/>
        <v/>
      </c>
      <c r="U4421" s="5"/>
      <c r="V4421" s="5"/>
      <c r="W4421" s="94" t="str">
        <f t="shared" si="695"/>
        <v/>
      </c>
      <c r="X4421" s="94" t="str">
        <f t="shared" si="698"/>
        <v/>
      </c>
      <c r="Y4421" s="5"/>
      <c r="BK4421" s="8"/>
      <c r="BL4421" s="5"/>
      <c r="BM4421" s="5"/>
      <c r="BN4421" s="5"/>
      <c r="BO4421" s="5"/>
      <c r="BP4421" s="1"/>
      <c r="BQ4421" s="1"/>
      <c r="BR4421" s="1"/>
      <c r="BS4421" s="1"/>
      <c r="BT4421" s="1"/>
      <c r="BU4421" s="4"/>
      <c r="BV4421" s="1"/>
      <c r="BW4421" s="3"/>
      <c r="BX4421" s="4"/>
      <c r="BY4421" s="5"/>
      <c r="BZ4421" s="5"/>
      <c r="CA4421" s="5"/>
      <c r="CB4421" s="5"/>
      <c r="CC4421" s="5"/>
      <c r="CD4421" s="43"/>
    </row>
    <row r="4422" spans="1:82" x14ac:dyDescent="0.25">
      <c r="A4422" s="8"/>
      <c r="B4422" s="5"/>
      <c r="C4422" s="5"/>
      <c r="D4422" s="5"/>
      <c r="E4422" s="5"/>
      <c r="F4422" s="94" t="str">
        <f t="shared" si="689"/>
        <v/>
      </c>
      <c r="G4422" s="94" t="str">
        <f t="shared" si="690"/>
        <v/>
      </c>
      <c r="H4422" s="127" t="str">
        <f>IF(A4422&lt;&gt;"",IF(MID(C4422,1,1)="c",$AS$26,IF(MID(C4422,1,1)="r",$AS$41,IF(MID(C4422,1,1)="p",#REF!,#REF!))),"")</f>
        <v/>
      </c>
      <c r="I4422" s="92" t="str">
        <f t="shared" si="691"/>
        <v/>
      </c>
      <c r="J4422" s="92" t="str">
        <f t="shared" si="692"/>
        <v/>
      </c>
      <c r="K4422" s="92" t="str">
        <f t="shared" si="693"/>
        <v/>
      </c>
      <c r="L4422" s="92" t="str">
        <f t="shared" si="694"/>
        <v/>
      </c>
      <c r="M4422" s="95" t="str">
        <f>IF(A4422&lt;&gt;"",IF(MID(C4422,1,1)="c",SigmaEpsConcrete(I4422,$AN$30:$AN$33,$AR$30:$AR$33,$AS$26,$AS$27,$AS$28,$AQ$20,$AU$19),""),"")</f>
        <v/>
      </c>
      <c r="N4422" s="95" t="str">
        <f>IF(A4422&lt;&gt;"",IF(MID(C4422,1,1)="r",SigmaEpsReinf(J4422,$AS$42:$AS$43,$AS$41,$AS$39,$AS$40,$AQ$38),""),"")</f>
        <v/>
      </c>
      <c r="Q4422" s="92" t="str">
        <f t="shared" si="696"/>
        <v/>
      </c>
      <c r="R4422" s="92" t="str">
        <f t="shared" si="697"/>
        <v/>
      </c>
      <c r="U4422" s="5"/>
      <c r="V4422" s="5"/>
      <c r="W4422" s="94" t="str">
        <f t="shared" si="695"/>
        <v/>
      </c>
      <c r="X4422" s="94" t="str">
        <f t="shared" si="698"/>
        <v/>
      </c>
      <c r="Y4422" s="5"/>
      <c r="BK4422" s="8"/>
      <c r="BL4422" s="5"/>
      <c r="BM4422" s="5"/>
      <c r="BN4422" s="5"/>
      <c r="BO4422" s="5"/>
      <c r="BP4422" s="1"/>
      <c r="BQ4422" s="1"/>
      <c r="BR4422" s="1"/>
      <c r="BS4422" s="1"/>
      <c r="BT4422" s="1"/>
      <c r="BU4422" s="4"/>
      <c r="BV4422" s="1"/>
      <c r="BW4422" s="3"/>
      <c r="BX4422" s="4"/>
      <c r="BY4422" s="5"/>
      <c r="BZ4422" s="5"/>
      <c r="CA4422" s="5"/>
      <c r="CB4422" s="5"/>
      <c r="CC4422" s="5"/>
      <c r="CD4422" s="43"/>
    </row>
    <row r="4423" spans="1:82" x14ac:dyDescent="0.25">
      <c r="A4423" s="8"/>
      <c r="B4423" s="5"/>
      <c r="C4423" s="5"/>
      <c r="D4423" s="5"/>
      <c r="E4423" s="5"/>
      <c r="F4423" s="94" t="str">
        <f t="shared" si="689"/>
        <v/>
      </c>
      <c r="G4423" s="94" t="str">
        <f t="shared" si="690"/>
        <v/>
      </c>
      <c r="H4423" s="127" t="str">
        <f>IF(A4423&lt;&gt;"",IF(MID(C4423,1,1)="c",$AS$26,IF(MID(C4423,1,1)="r",$AS$41,IF(MID(C4423,1,1)="p",#REF!,#REF!))),"")</f>
        <v/>
      </c>
      <c r="I4423" s="92" t="str">
        <f t="shared" si="691"/>
        <v/>
      </c>
      <c r="J4423" s="92" t="str">
        <f t="shared" si="692"/>
        <v/>
      </c>
      <c r="K4423" s="92" t="str">
        <f t="shared" si="693"/>
        <v/>
      </c>
      <c r="L4423" s="92" t="str">
        <f t="shared" si="694"/>
        <v/>
      </c>
      <c r="M4423" s="95" t="str">
        <f>IF(A4423&lt;&gt;"",IF(MID(C4423,1,1)="c",SigmaEpsConcrete(I4423,$AN$30:$AN$33,$AR$30:$AR$33,$AS$26,$AS$27,$AS$28,$AQ$20,$AU$19),""),"")</f>
        <v/>
      </c>
      <c r="N4423" s="95" t="str">
        <f>IF(A4423&lt;&gt;"",IF(MID(C4423,1,1)="r",SigmaEpsReinf(J4423,$AS$42:$AS$43,$AS$41,$AS$39,$AS$40,$AQ$38),""),"")</f>
        <v/>
      </c>
      <c r="Q4423" s="92" t="str">
        <f t="shared" si="696"/>
        <v/>
      </c>
      <c r="R4423" s="92" t="str">
        <f t="shared" si="697"/>
        <v/>
      </c>
      <c r="U4423" s="5"/>
      <c r="V4423" s="5"/>
      <c r="W4423" s="94" t="str">
        <f t="shared" si="695"/>
        <v/>
      </c>
      <c r="X4423" s="94" t="str">
        <f t="shared" si="698"/>
        <v/>
      </c>
      <c r="Y4423" s="5"/>
      <c r="BK4423" s="8"/>
      <c r="BL4423" s="5"/>
      <c r="BM4423" s="5"/>
      <c r="BN4423" s="5"/>
      <c r="BO4423" s="5"/>
      <c r="BP4423" s="1"/>
      <c r="BQ4423" s="1"/>
      <c r="BR4423" s="1"/>
      <c r="BS4423" s="1"/>
      <c r="BT4423" s="1"/>
      <c r="BU4423" s="4"/>
      <c r="BV4423" s="1"/>
      <c r="BW4423" s="3"/>
      <c r="BX4423" s="4"/>
      <c r="BY4423" s="5"/>
      <c r="BZ4423" s="5"/>
      <c r="CA4423" s="5"/>
      <c r="CB4423" s="5"/>
      <c r="CC4423" s="5"/>
      <c r="CD4423" s="43"/>
    </row>
    <row r="4424" spans="1:82" x14ac:dyDescent="0.25">
      <c r="A4424" s="8"/>
      <c r="B4424" s="5"/>
      <c r="C4424" s="5"/>
      <c r="D4424" s="5"/>
      <c r="E4424" s="5"/>
      <c r="F4424" s="94" t="str">
        <f t="shared" si="689"/>
        <v/>
      </c>
      <c r="G4424" s="94" t="str">
        <f t="shared" si="690"/>
        <v/>
      </c>
      <c r="H4424" s="127" t="str">
        <f>IF(A4424&lt;&gt;"",IF(MID(C4424,1,1)="c",$AS$26,IF(MID(C4424,1,1)="r",$AS$41,IF(MID(C4424,1,1)="p",#REF!,#REF!))),"")</f>
        <v/>
      </c>
      <c r="I4424" s="92" t="str">
        <f t="shared" si="691"/>
        <v/>
      </c>
      <c r="J4424" s="92" t="str">
        <f t="shared" si="692"/>
        <v/>
      </c>
      <c r="K4424" s="92" t="str">
        <f t="shared" si="693"/>
        <v/>
      </c>
      <c r="L4424" s="92" t="str">
        <f t="shared" si="694"/>
        <v/>
      </c>
      <c r="M4424" s="95" t="str">
        <f>IF(A4424&lt;&gt;"",IF(MID(C4424,1,1)="c",SigmaEpsConcrete(I4424,$AN$30:$AN$33,$AR$30:$AR$33,$AS$26,$AS$27,$AS$28,$AQ$20,$AU$19),""),"")</f>
        <v/>
      </c>
      <c r="N4424" s="95" t="str">
        <f>IF(A4424&lt;&gt;"",IF(MID(C4424,1,1)="r",SigmaEpsReinf(J4424,$AS$42:$AS$43,$AS$41,$AS$39,$AS$40,$AQ$38),""),"")</f>
        <v/>
      </c>
      <c r="Q4424" s="92" t="str">
        <f t="shared" si="696"/>
        <v/>
      </c>
      <c r="R4424" s="92" t="str">
        <f t="shared" si="697"/>
        <v/>
      </c>
      <c r="U4424" s="5"/>
      <c r="V4424" s="5"/>
      <c r="W4424" s="94" t="str">
        <f t="shared" si="695"/>
        <v/>
      </c>
      <c r="X4424" s="94" t="str">
        <f t="shared" si="698"/>
        <v/>
      </c>
      <c r="Y4424" s="5"/>
      <c r="BK4424" s="8"/>
      <c r="BL4424" s="5"/>
      <c r="BM4424" s="5"/>
      <c r="BN4424" s="5"/>
      <c r="BO4424" s="5"/>
      <c r="BP4424" s="1"/>
      <c r="BQ4424" s="1"/>
      <c r="BR4424" s="1"/>
      <c r="BS4424" s="1"/>
      <c r="BT4424" s="1"/>
      <c r="BU4424" s="4"/>
      <c r="BV4424" s="1"/>
      <c r="BW4424" s="3"/>
      <c r="BX4424" s="4"/>
      <c r="BY4424" s="5"/>
      <c r="BZ4424" s="5"/>
      <c r="CA4424" s="5"/>
      <c r="CB4424" s="5"/>
      <c r="CC4424" s="5"/>
      <c r="CD4424" s="43"/>
    </row>
    <row r="4425" spans="1:82" x14ac:dyDescent="0.25">
      <c r="A4425" s="8"/>
      <c r="B4425" s="5"/>
      <c r="C4425" s="5"/>
      <c r="D4425" s="5"/>
      <c r="E4425" s="5"/>
      <c r="F4425" s="94" t="str">
        <f t="shared" si="689"/>
        <v/>
      </c>
      <c r="G4425" s="94" t="str">
        <f t="shared" si="690"/>
        <v/>
      </c>
      <c r="H4425" s="127" t="str">
        <f>IF(A4425&lt;&gt;"",IF(MID(C4425,1,1)="c",$AS$26,IF(MID(C4425,1,1)="r",$AS$41,IF(MID(C4425,1,1)="p",#REF!,#REF!))),"")</f>
        <v/>
      </c>
      <c r="I4425" s="92" t="str">
        <f t="shared" si="691"/>
        <v/>
      </c>
      <c r="J4425" s="92" t="str">
        <f t="shared" si="692"/>
        <v/>
      </c>
      <c r="K4425" s="92" t="str">
        <f t="shared" si="693"/>
        <v/>
      </c>
      <c r="L4425" s="92" t="str">
        <f t="shared" si="694"/>
        <v/>
      </c>
      <c r="M4425" s="95" t="str">
        <f>IF(A4425&lt;&gt;"",IF(MID(C4425,1,1)="c",SigmaEpsConcrete(I4425,$AN$30:$AN$33,$AR$30:$AR$33,$AS$26,$AS$27,$AS$28,$AQ$20,$AU$19),""),"")</f>
        <v/>
      </c>
      <c r="N4425" s="95" t="str">
        <f>IF(A4425&lt;&gt;"",IF(MID(C4425,1,1)="r",SigmaEpsReinf(J4425,$AS$42:$AS$43,$AS$41,$AS$39,$AS$40,$AQ$38),""),"")</f>
        <v/>
      </c>
      <c r="Q4425" s="92" t="str">
        <f t="shared" si="696"/>
        <v/>
      </c>
      <c r="R4425" s="92" t="str">
        <f t="shared" si="697"/>
        <v/>
      </c>
      <c r="U4425" s="5"/>
      <c r="V4425" s="5"/>
      <c r="W4425" s="94" t="str">
        <f t="shared" si="695"/>
        <v/>
      </c>
      <c r="X4425" s="94" t="str">
        <f t="shared" si="698"/>
        <v/>
      </c>
      <c r="Y4425" s="5"/>
      <c r="BK4425" s="8"/>
      <c r="BL4425" s="5"/>
      <c r="BM4425" s="5"/>
      <c r="BN4425" s="5"/>
      <c r="BO4425" s="5"/>
      <c r="BP4425" s="1"/>
      <c r="BQ4425" s="1"/>
      <c r="BR4425" s="1"/>
      <c r="BS4425" s="1"/>
      <c r="BT4425" s="1"/>
      <c r="BU4425" s="4"/>
      <c r="BV4425" s="1"/>
      <c r="BW4425" s="3"/>
      <c r="BX4425" s="4"/>
      <c r="BY4425" s="5"/>
      <c r="BZ4425" s="5"/>
      <c r="CA4425" s="5"/>
      <c r="CB4425" s="5"/>
      <c r="CC4425" s="5"/>
      <c r="CD4425" s="43"/>
    </row>
    <row r="4426" spans="1:82" x14ac:dyDescent="0.25">
      <c r="A4426" s="8"/>
      <c r="B4426" s="5"/>
      <c r="C4426" s="5"/>
      <c r="D4426" s="5"/>
      <c r="E4426" s="5"/>
      <c r="F4426" s="94" t="str">
        <f t="shared" ref="F4426:F4489" si="699">IF(A4426&lt;&gt;"",(D4426-$AU$86)/10,"")</f>
        <v/>
      </c>
      <c r="G4426" s="94" t="str">
        <f t="shared" ref="G4426:G4489" si="700">IF(A4426&lt;&gt;"",(E4426-$AU$87)/10,"")</f>
        <v/>
      </c>
      <c r="H4426" s="127" t="str">
        <f>IF(A4426&lt;&gt;"",IF(MID(C4426,1,1)="c",$AS$26,IF(MID(C4426,1,1)="r",$AS$41,IF(MID(C4426,1,1)="p",#REF!,#REF!))),"")</f>
        <v/>
      </c>
      <c r="I4426" s="92" t="str">
        <f t="shared" ref="I4426:I4489" si="701">IF($A4426&lt;&gt;"",IF(MID($C4426,1,1)="c",$Y$3+$Y$4*$F4426+$Y$5*$G4426+$BR$43,""),"")</f>
        <v/>
      </c>
      <c r="J4426" s="92" t="str">
        <f t="shared" ref="J4426:J4489" si="702">IF($A4426&lt;&gt;"",IF(MID($C4426,1,1)="r",$Y$3+$Y$4*$F4426+$Y$5*$G4426+$BR$43,""),"")</f>
        <v/>
      </c>
      <c r="K4426" s="92" t="str">
        <f t="shared" ref="K4426:K4489" si="703">IF($A4426&lt;&gt;"",IF(MID($C4426,1,1)="u",$Y$3+$Y$4*$F4426+$Y$5*$G4426+$BR$43,""),"")</f>
        <v/>
      </c>
      <c r="L4426" s="92" t="str">
        <f t="shared" ref="L4426:L4489" si="704">IF($A4426&lt;&gt;"",IF(MID($C4426,1,1)="p",$Y$3+$Y$4*$F4426+$Y$5*$G4426+$BR$43,""),"")</f>
        <v/>
      </c>
      <c r="M4426" s="95" t="str">
        <f>IF(A4426&lt;&gt;"",IF(MID(C4426,1,1)="c",SigmaEpsConcrete(I4426,$AN$30:$AN$33,$AR$30:$AR$33,$AS$26,$AS$27,$AS$28,$AQ$20,$AU$19),""),"")</f>
        <v/>
      </c>
      <c r="N4426" s="95" t="str">
        <f>IF(A4426&lt;&gt;"",IF(MID(C4426,1,1)="r",SigmaEpsReinf(J4426,$AS$42:$AS$43,$AS$41,$AS$39,$AS$40,$AQ$38),""),"")</f>
        <v/>
      </c>
      <c r="Q4426" s="92" t="str">
        <f t="shared" si="696"/>
        <v/>
      </c>
      <c r="R4426" s="92" t="str">
        <f t="shared" si="697"/>
        <v/>
      </c>
      <c r="U4426" s="5"/>
      <c r="V4426" s="5"/>
      <c r="W4426" s="94" t="str">
        <f t="shared" ref="W4426:W4489" si="705">IF(A4426&lt;&gt;"",F4426-$AU$105,"")</f>
        <v/>
      </c>
      <c r="X4426" s="94" t="str">
        <f t="shared" si="698"/>
        <v/>
      </c>
      <c r="Y4426" s="5"/>
      <c r="BK4426" s="8"/>
      <c r="BL4426" s="5"/>
      <c r="BM4426" s="5"/>
      <c r="BN4426" s="5"/>
      <c r="BO4426" s="5"/>
      <c r="BP4426" s="1"/>
      <c r="BQ4426" s="1"/>
      <c r="BR4426" s="1"/>
      <c r="BS4426" s="1"/>
      <c r="BT4426" s="1"/>
      <c r="BU4426" s="4"/>
      <c r="BV4426" s="1"/>
      <c r="BW4426" s="3"/>
      <c r="BX4426" s="4"/>
      <c r="BY4426" s="5"/>
      <c r="BZ4426" s="5"/>
      <c r="CA4426" s="5"/>
      <c r="CB4426" s="5"/>
      <c r="CC4426" s="5"/>
      <c r="CD4426" s="43"/>
    </row>
    <row r="4427" spans="1:82" x14ac:dyDescent="0.25">
      <c r="A4427" s="8"/>
      <c r="B4427" s="5"/>
      <c r="C4427" s="5"/>
      <c r="D4427" s="5"/>
      <c r="E4427" s="5"/>
      <c r="F4427" s="94" t="str">
        <f t="shared" si="699"/>
        <v/>
      </c>
      <c r="G4427" s="94" t="str">
        <f t="shared" si="700"/>
        <v/>
      </c>
      <c r="H4427" s="127" t="str">
        <f>IF(A4427&lt;&gt;"",IF(MID(C4427,1,1)="c",$AS$26,IF(MID(C4427,1,1)="r",$AS$41,IF(MID(C4427,1,1)="p",#REF!,#REF!))),"")</f>
        <v/>
      </c>
      <c r="I4427" s="92" t="str">
        <f t="shared" si="701"/>
        <v/>
      </c>
      <c r="J4427" s="92" t="str">
        <f t="shared" si="702"/>
        <v/>
      </c>
      <c r="K4427" s="92" t="str">
        <f t="shared" si="703"/>
        <v/>
      </c>
      <c r="L4427" s="92" t="str">
        <f t="shared" si="704"/>
        <v/>
      </c>
      <c r="M4427" s="95" t="str">
        <f>IF(A4427&lt;&gt;"",IF(MID(C4427,1,1)="c",SigmaEpsConcrete(I4427,$AN$30:$AN$33,$AR$30:$AR$33,$AS$26,$AS$27,$AS$28,$AQ$20,$AU$19),""),"")</f>
        <v/>
      </c>
      <c r="N4427" s="95" t="str">
        <f>IF(A4427&lt;&gt;"",IF(MID(C4427,1,1)="r",SigmaEpsReinf(J4427,$AS$42:$AS$43,$AS$41,$AS$39,$AS$40,$AQ$38),""),"")</f>
        <v/>
      </c>
      <c r="Q4427" s="92" t="str">
        <f t="shared" ref="Q4427:Q4490" si="706">IF(A4427&lt;&gt;"",IF(MID(C4427,1,1)="c",IF(ISERROR(M4427/I4427),"",M4427/I4427),""),"")</f>
        <v/>
      </c>
      <c r="R4427" s="92" t="str">
        <f t="shared" ref="R4427:R4490" si="707">IF(A4427&lt;&gt;"",IF(MID(C4427,1,1)="r",IF(ISERROR(N4427/J4427),"",N4427/J4427),""),"")</f>
        <v/>
      </c>
      <c r="U4427" s="5"/>
      <c r="V4427" s="5"/>
      <c r="W4427" s="94" t="str">
        <f t="shared" si="705"/>
        <v/>
      </c>
      <c r="X4427" s="94" t="str">
        <f t="shared" ref="X4427:X4490" si="708">IF(B4427&lt;&gt;"",G4427-$AU$106,"")</f>
        <v/>
      </c>
      <c r="Y4427" s="5"/>
      <c r="BK4427" s="8"/>
      <c r="BL4427" s="5"/>
      <c r="BM4427" s="5"/>
      <c r="BN4427" s="5"/>
      <c r="BO4427" s="5"/>
      <c r="BP4427" s="1"/>
      <c r="BQ4427" s="1"/>
      <c r="BR4427" s="1"/>
      <c r="BS4427" s="1"/>
      <c r="BT4427" s="1"/>
      <c r="BU4427" s="4"/>
      <c r="BV4427" s="1"/>
      <c r="BW4427" s="3"/>
      <c r="BX4427" s="4"/>
      <c r="BY4427" s="5"/>
      <c r="BZ4427" s="5"/>
      <c r="CA4427" s="5"/>
      <c r="CB4427" s="5"/>
      <c r="CC4427" s="5"/>
      <c r="CD4427" s="43"/>
    </row>
    <row r="4428" spans="1:82" x14ac:dyDescent="0.25">
      <c r="A4428" s="8"/>
      <c r="B4428" s="5"/>
      <c r="C4428" s="5"/>
      <c r="D4428" s="5"/>
      <c r="E4428" s="5"/>
      <c r="F4428" s="94" t="str">
        <f t="shared" si="699"/>
        <v/>
      </c>
      <c r="G4428" s="94" t="str">
        <f t="shared" si="700"/>
        <v/>
      </c>
      <c r="H4428" s="127" t="str">
        <f>IF(A4428&lt;&gt;"",IF(MID(C4428,1,1)="c",$AS$26,IF(MID(C4428,1,1)="r",$AS$41,IF(MID(C4428,1,1)="p",#REF!,#REF!))),"")</f>
        <v/>
      </c>
      <c r="I4428" s="92" t="str">
        <f t="shared" si="701"/>
        <v/>
      </c>
      <c r="J4428" s="92" t="str">
        <f t="shared" si="702"/>
        <v/>
      </c>
      <c r="K4428" s="92" t="str">
        <f t="shared" si="703"/>
        <v/>
      </c>
      <c r="L4428" s="92" t="str">
        <f t="shared" si="704"/>
        <v/>
      </c>
      <c r="M4428" s="95" t="str">
        <f>IF(A4428&lt;&gt;"",IF(MID(C4428,1,1)="c",SigmaEpsConcrete(I4428,$AN$30:$AN$33,$AR$30:$AR$33,$AS$26,$AS$27,$AS$28,$AQ$20,$AU$19),""),"")</f>
        <v/>
      </c>
      <c r="N4428" s="95" t="str">
        <f>IF(A4428&lt;&gt;"",IF(MID(C4428,1,1)="r",SigmaEpsReinf(J4428,$AS$42:$AS$43,$AS$41,$AS$39,$AS$40,$AQ$38),""),"")</f>
        <v/>
      </c>
      <c r="Q4428" s="92" t="str">
        <f t="shared" si="706"/>
        <v/>
      </c>
      <c r="R4428" s="92" t="str">
        <f t="shared" si="707"/>
        <v/>
      </c>
      <c r="U4428" s="5"/>
      <c r="V4428" s="5"/>
      <c r="W4428" s="94" t="str">
        <f t="shared" si="705"/>
        <v/>
      </c>
      <c r="X4428" s="94" t="str">
        <f t="shared" si="708"/>
        <v/>
      </c>
      <c r="Y4428" s="5"/>
      <c r="BK4428" s="8"/>
      <c r="BL4428" s="5"/>
      <c r="BM4428" s="5"/>
      <c r="BN4428" s="5"/>
      <c r="BO4428" s="5"/>
      <c r="BP4428" s="1"/>
      <c r="BQ4428" s="1"/>
      <c r="BR4428" s="1"/>
      <c r="BS4428" s="1"/>
      <c r="BT4428" s="1"/>
      <c r="BU4428" s="4"/>
      <c r="BV4428" s="1"/>
      <c r="BW4428" s="3"/>
      <c r="BX4428" s="4"/>
      <c r="BY4428" s="5"/>
      <c r="BZ4428" s="5"/>
      <c r="CA4428" s="5"/>
      <c r="CB4428" s="5"/>
      <c r="CC4428" s="5"/>
      <c r="CD4428" s="43"/>
    </row>
    <row r="4429" spans="1:82" x14ac:dyDescent="0.25">
      <c r="A4429" s="8"/>
      <c r="B4429" s="5"/>
      <c r="C4429" s="5"/>
      <c r="D4429" s="5"/>
      <c r="E4429" s="5"/>
      <c r="F4429" s="94" t="str">
        <f t="shared" si="699"/>
        <v/>
      </c>
      <c r="G4429" s="94" t="str">
        <f t="shared" si="700"/>
        <v/>
      </c>
      <c r="H4429" s="127" t="str">
        <f>IF(A4429&lt;&gt;"",IF(MID(C4429,1,1)="c",$AS$26,IF(MID(C4429,1,1)="r",$AS$41,IF(MID(C4429,1,1)="p",#REF!,#REF!))),"")</f>
        <v/>
      </c>
      <c r="I4429" s="92" t="str">
        <f t="shared" si="701"/>
        <v/>
      </c>
      <c r="J4429" s="92" t="str">
        <f t="shared" si="702"/>
        <v/>
      </c>
      <c r="K4429" s="92" t="str">
        <f t="shared" si="703"/>
        <v/>
      </c>
      <c r="L4429" s="92" t="str">
        <f t="shared" si="704"/>
        <v/>
      </c>
      <c r="M4429" s="95" t="str">
        <f>IF(A4429&lt;&gt;"",IF(MID(C4429,1,1)="c",SigmaEpsConcrete(I4429,$AN$30:$AN$33,$AR$30:$AR$33,$AS$26,$AS$27,$AS$28,$AQ$20,$AU$19),""),"")</f>
        <v/>
      </c>
      <c r="N4429" s="95" t="str">
        <f>IF(A4429&lt;&gt;"",IF(MID(C4429,1,1)="r",SigmaEpsReinf(J4429,$AS$42:$AS$43,$AS$41,$AS$39,$AS$40,$AQ$38),""),"")</f>
        <v/>
      </c>
      <c r="Q4429" s="92" t="str">
        <f t="shared" si="706"/>
        <v/>
      </c>
      <c r="R4429" s="92" t="str">
        <f t="shared" si="707"/>
        <v/>
      </c>
      <c r="U4429" s="5"/>
      <c r="V4429" s="5"/>
      <c r="W4429" s="94" t="str">
        <f t="shared" si="705"/>
        <v/>
      </c>
      <c r="X4429" s="94" t="str">
        <f t="shared" si="708"/>
        <v/>
      </c>
      <c r="Y4429" s="5"/>
      <c r="BK4429" s="8"/>
      <c r="BL4429" s="5"/>
      <c r="BM4429" s="5"/>
      <c r="BN4429" s="5"/>
      <c r="BO4429" s="5"/>
      <c r="BP4429" s="1"/>
      <c r="BQ4429" s="1"/>
      <c r="BR4429" s="1"/>
      <c r="BS4429" s="1"/>
      <c r="BT4429" s="1"/>
      <c r="BU4429" s="4"/>
      <c r="BV4429" s="1"/>
      <c r="BW4429" s="3"/>
      <c r="BX4429" s="4"/>
      <c r="BY4429" s="5"/>
      <c r="BZ4429" s="5"/>
      <c r="CA4429" s="5"/>
      <c r="CB4429" s="5"/>
      <c r="CC4429" s="5"/>
      <c r="CD4429" s="43"/>
    </row>
    <row r="4430" spans="1:82" x14ac:dyDescent="0.25">
      <c r="A4430" s="8"/>
      <c r="B4430" s="5"/>
      <c r="C4430" s="5"/>
      <c r="D4430" s="5"/>
      <c r="E4430" s="5"/>
      <c r="F4430" s="94" t="str">
        <f t="shared" si="699"/>
        <v/>
      </c>
      <c r="G4430" s="94" t="str">
        <f t="shared" si="700"/>
        <v/>
      </c>
      <c r="H4430" s="127" t="str">
        <f>IF(A4430&lt;&gt;"",IF(MID(C4430,1,1)="c",$AS$26,IF(MID(C4430,1,1)="r",$AS$41,IF(MID(C4430,1,1)="p",#REF!,#REF!))),"")</f>
        <v/>
      </c>
      <c r="I4430" s="92" t="str">
        <f t="shared" si="701"/>
        <v/>
      </c>
      <c r="J4430" s="92" t="str">
        <f t="shared" si="702"/>
        <v/>
      </c>
      <c r="K4430" s="92" t="str">
        <f t="shared" si="703"/>
        <v/>
      </c>
      <c r="L4430" s="92" t="str">
        <f t="shared" si="704"/>
        <v/>
      </c>
      <c r="M4430" s="95" t="str">
        <f>IF(A4430&lt;&gt;"",IF(MID(C4430,1,1)="c",SigmaEpsConcrete(I4430,$AN$30:$AN$33,$AR$30:$AR$33,$AS$26,$AS$27,$AS$28,$AQ$20,$AU$19),""),"")</f>
        <v/>
      </c>
      <c r="N4430" s="95" t="str">
        <f>IF(A4430&lt;&gt;"",IF(MID(C4430,1,1)="r",SigmaEpsReinf(J4430,$AS$42:$AS$43,$AS$41,$AS$39,$AS$40,$AQ$38),""),"")</f>
        <v/>
      </c>
      <c r="Q4430" s="92" t="str">
        <f t="shared" si="706"/>
        <v/>
      </c>
      <c r="R4430" s="92" t="str">
        <f t="shared" si="707"/>
        <v/>
      </c>
      <c r="U4430" s="5"/>
      <c r="V4430" s="5"/>
      <c r="W4430" s="94" t="str">
        <f t="shared" si="705"/>
        <v/>
      </c>
      <c r="X4430" s="94" t="str">
        <f t="shared" si="708"/>
        <v/>
      </c>
      <c r="Y4430" s="5"/>
      <c r="BK4430" s="8"/>
      <c r="BL4430" s="5"/>
      <c r="BM4430" s="5"/>
      <c r="BN4430" s="5"/>
      <c r="BO4430" s="5"/>
      <c r="BP4430" s="1"/>
      <c r="BQ4430" s="1"/>
      <c r="BR4430" s="1"/>
      <c r="BS4430" s="1"/>
      <c r="BT4430" s="1"/>
      <c r="BU4430" s="4"/>
      <c r="BV4430" s="1"/>
      <c r="BW4430" s="3"/>
      <c r="BX4430" s="4"/>
      <c r="BY4430" s="5"/>
      <c r="BZ4430" s="5"/>
      <c r="CA4430" s="5"/>
      <c r="CB4430" s="5"/>
      <c r="CC4430" s="5"/>
      <c r="CD4430" s="43"/>
    </row>
    <row r="4431" spans="1:82" x14ac:dyDescent="0.25">
      <c r="A4431" s="8"/>
      <c r="B4431" s="5"/>
      <c r="C4431" s="5"/>
      <c r="D4431" s="5"/>
      <c r="E4431" s="5"/>
      <c r="F4431" s="94" t="str">
        <f t="shared" si="699"/>
        <v/>
      </c>
      <c r="G4431" s="94" t="str">
        <f t="shared" si="700"/>
        <v/>
      </c>
      <c r="H4431" s="127" t="str">
        <f>IF(A4431&lt;&gt;"",IF(MID(C4431,1,1)="c",$AS$26,IF(MID(C4431,1,1)="r",$AS$41,IF(MID(C4431,1,1)="p",#REF!,#REF!))),"")</f>
        <v/>
      </c>
      <c r="I4431" s="92" t="str">
        <f t="shared" si="701"/>
        <v/>
      </c>
      <c r="J4431" s="92" t="str">
        <f t="shared" si="702"/>
        <v/>
      </c>
      <c r="K4431" s="92" t="str">
        <f t="shared" si="703"/>
        <v/>
      </c>
      <c r="L4431" s="92" t="str">
        <f t="shared" si="704"/>
        <v/>
      </c>
      <c r="M4431" s="95" t="str">
        <f>IF(A4431&lt;&gt;"",IF(MID(C4431,1,1)="c",SigmaEpsConcrete(I4431,$AN$30:$AN$33,$AR$30:$AR$33,$AS$26,$AS$27,$AS$28,$AQ$20,$AU$19),""),"")</f>
        <v/>
      </c>
      <c r="N4431" s="95" t="str">
        <f>IF(A4431&lt;&gt;"",IF(MID(C4431,1,1)="r",SigmaEpsReinf(J4431,$AS$42:$AS$43,$AS$41,$AS$39,$AS$40,$AQ$38),""),"")</f>
        <v/>
      </c>
      <c r="Q4431" s="92" t="str">
        <f t="shared" si="706"/>
        <v/>
      </c>
      <c r="R4431" s="92" t="str">
        <f t="shared" si="707"/>
        <v/>
      </c>
      <c r="U4431" s="5"/>
      <c r="V4431" s="5"/>
      <c r="W4431" s="94" t="str">
        <f t="shared" si="705"/>
        <v/>
      </c>
      <c r="X4431" s="94" t="str">
        <f t="shared" si="708"/>
        <v/>
      </c>
      <c r="Y4431" s="5"/>
      <c r="BK4431" s="8"/>
      <c r="BL4431" s="5"/>
      <c r="BM4431" s="5"/>
      <c r="BN4431" s="5"/>
      <c r="BO4431" s="5"/>
      <c r="BP4431" s="1"/>
      <c r="BQ4431" s="1"/>
      <c r="BR4431" s="1"/>
      <c r="BS4431" s="1"/>
      <c r="BT4431" s="1"/>
      <c r="BU4431" s="4"/>
      <c r="BV4431" s="1"/>
      <c r="BW4431" s="3"/>
      <c r="BX4431" s="4"/>
      <c r="BY4431" s="5"/>
      <c r="BZ4431" s="5"/>
      <c r="CA4431" s="5"/>
      <c r="CB4431" s="5"/>
      <c r="CC4431" s="5"/>
      <c r="CD4431" s="43"/>
    </row>
    <row r="4432" spans="1:82" x14ac:dyDescent="0.25">
      <c r="A4432" s="8"/>
      <c r="B4432" s="5"/>
      <c r="C4432" s="5"/>
      <c r="D4432" s="5"/>
      <c r="E4432" s="5"/>
      <c r="F4432" s="94" t="str">
        <f t="shared" si="699"/>
        <v/>
      </c>
      <c r="G4432" s="94" t="str">
        <f t="shared" si="700"/>
        <v/>
      </c>
      <c r="H4432" s="127" t="str">
        <f>IF(A4432&lt;&gt;"",IF(MID(C4432,1,1)="c",$AS$26,IF(MID(C4432,1,1)="r",$AS$41,IF(MID(C4432,1,1)="p",#REF!,#REF!))),"")</f>
        <v/>
      </c>
      <c r="I4432" s="92" t="str">
        <f t="shared" si="701"/>
        <v/>
      </c>
      <c r="J4432" s="92" t="str">
        <f t="shared" si="702"/>
        <v/>
      </c>
      <c r="K4432" s="92" t="str">
        <f t="shared" si="703"/>
        <v/>
      </c>
      <c r="L4432" s="92" t="str">
        <f t="shared" si="704"/>
        <v/>
      </c>
      <c r="M4432" s="95" t="str">
        <f>IF(A4432&lt;&gt;"",IF(MID(C4432,1,1)="c",SigmaEpsConcrete(I4432,$AN$30:$AN$33,$AR$30:$AR$33,$AS$26,$AS$27,$AS$28,$AQ$20,$AU$19),""),"")</f>
        <v/>
      </c>
      <c r="N4432" s="95" t="str">
        <f>IF(A4432&lt;&gt;"",IF(MID(C4432,1,1)="r",SigmaEpsReinf(J4432,$AS$42:$AS$43,$AS$41,$AS$39,$AS$40,$AQ$38),""),"")</f>
        <v/>
      </c>
      <c r="Q4432" s="92" t="str">
        <f t="shared" si="706"/>
        <v/>
      </c>
      <c r="R4432" s="92" t="str">
        <f t="shared" si="707"/>
        <v/>
      </c>
      <c r="U4432" s="5"/>
      <c r="V4432" s="5"/>
      <c r="W4432" s="94" t="str">
        <f t="shared" si="705"/>
        <v/>
      </c>
      <c r="X4432" s="94" t="str">
        <f t="shared" si="708"/>
        <v/>
      </c>
      <c r="Y4432" s="5"/>
      <c r="BK4432" s="8"/>
      <c r="BL4432" s="5"/>
      <c r="BM4432" s="5"/>
      <c r="BN4432" s="5"/>
      <c r="BO4432" s="5"/>
      <c r="BP4432" s="1"/>
      <c r="BQ4432" s="1"/>
      <c r="BR4432" s="1"/>
      <c r="BS4432" s="1"/>
      <c r="BT4432" s="1"/>
      <c r="BU4432" s="4"/>
      <c r="BV4432" s="1"/>
      <c r="BW4432" s="3"/>
      <c r="BX4432" s="4"/>
      <c r="BY4432" s="5"/>
      <c r="BZ4432" s="5"/>
      <c r="CA4432" s="5"/>
      <c r="CB4432" s="5"/>
      <c r="CC4432" s="5"/>
      <c r="CD4432" s="43"/>
    </row>
    <row r="4433" spans="1:82" x14ac:dyDescent="0.25">
      <c r="A4433" s="8"/>
      <c r="B4433" s="5"/>
      <c r="C4433" s="5"/>
      <c r="D4433" s="5"/>
      <c r="E4433" s="5"/>
      <c r="F4433" s="94" t="str">
        <f t="shared" si="699"/>
        <v/>
      </c>
      <c r="G4433" s="94" t="str">
        <f t="shared" si="700"/>
        <v/>
      </c>
      <c r="H4433" s="127" t="str">
        <f>IF(A4433&lt;&gt;"",IF(MID(C4433,1,1)="c",$AS$26,IF(MID(C4433,1,1)="r",$AS$41,IF(MID(C4433,1,1)="p",#REF!,#REF!))),"")</f>
        <v/>
      </c>
      <c r="I4433" s="92" t="str">
        <f t="shared" si="701"/>
        <v/>
      </c>
      <c r="J4433" s="92" t="str">
        <f t="shared" si="702"/>
        <v/>
      </c>
      <c r="K4433" s="92" t="str">
        <f t="shared" si="703"/>
        <v/>
      </c>
      <c r="L4433" s="92" t="str">
        <f t="shared" si="704"/>
        <v/>
      </c>
      <c r="M4433" s="95" t="str">
        <f>IF(A4433&lt;&gt;"",IF(MID(C4433,1,1)="c",SigmaEpsConcrete(I4433,$AN$30:$AN$33,$AR$30:$AR$33,$AS$26,$AS$27,$AS$28,$AQ$20,$AU$19),""),"")</f>
        <v/>
      </c>
      <c r="N4433" s="95" t="str">
        <f>IF(A4433&lt;&gt;"",IF(MID(C4433,1,1)="r",SigmaEpsReinf(J4433,$AS$42:$AS$43,$AS$41,$AS$39,$AS$40,$AQ$38),""),"")</f>
        <v/>
      </c>
      <c r="Q4433" s="92" t="str">
        <f t="shared" si="706"/>
        <v/>
      </c>
      <c r="R4433" s="92" t="str">
        <f t="shared" si="707"/>
        <v/>
      </c>
      <c r="U4433" s="5"/>
      <c r="V4433" s="5"/>
      <c r="W4433" s="94" t="str">
        <f t="shared" si="705"/>
        <v/>
      </c>
      <c r="X4433" s="94" t="str">
        <f t="shared" si="708"/>
        <v/>
      </c>
      <c r="Y4433" s="5"/>
      <c r="BK4433" s="8"/>
      <c r="BL4433" s="5"/>
      <c r="BM4433" s="5"/>
      <c r="BN4433" s="5"/>
      <c r="BO4433" s="5"/>
      <c r="BP4433" s="1"/>
      <c r="BQ4433" s="1"/>
      <c r="BR4433" s="1"/>
      <c r="BS4433" s="1"/>
      <c r="BT4433" s="1"/>
      <c r="BU4433" s="4"/>
      <c r="BV4433" s="1"/>
      <c r="BW4433" s="3"/>
      <c r="BX4433" s="4"/>
      <c r="BY4433" s="5"/>
      <c r="BZ4433" s="5"/>
      <c r="CA4433" s="5"/>
      <c r="CB4433" s="5"/>
      <c r="CC4433" s="5"/>
      <c r="CD4433" s="43"/>
    </row>
    <row r="4434" spans="1:82" x14ac:dyDescent="0.25">
      <c r="A4434" s="8"/>
      <c r="B4434" s="5"/>
      <c r="C4434" s="5"/>
      <c r="D4434" s="5"/>
      <c r="E4434" s="5"/>
      <c r="F4434" s="94" t="str">
        <f t="shared" si="699"/>
        <v/>
      </c>
      <c r="G4434" s="94" t="str">
        <f t="shared" si="700"/>
        <v/>
      </c>
      <c r="H4434" s="127" t="str">
        <f>IF(A4434&lt;&gt;"",IF(MID(C4434,1,1)="c",$AS$26,IF(MID(C4434,1,1)="r",$AS$41,IF(MID(C4434,1,1)="p",#REF!,#REF!))),"")</f>
        <v/>
      </c>
      <c r="I4434" s="92" t="str">
        <f t="shared" si="701"/>
        <v/>
      </c>
      <c r="J4434" s="92" t="str">
        <f t="shared" si="702"/>
        <v/>
      </c>
      <c r="K4434" s="92" t="str">
        <f t="shared" si="703"/>
        <v/>
      </c>
      <c r="L4434" s="92" t="str">
        <f t="shared" si="704"/>
        <v/>
      </c>
      <c r="M4434" s="95" t="str">
        <f>IF(A4434&lt;&gt;"",IF(MID(C4434,1,1)="c",SigmaEpsConcrete(I4434,$AN$30:$AN$33,$AR$30:$AR$33,$AS$26,$AS$27,$AS$28,$AQ$20,$AU$19),""),"")</f>
        <v/>
      </c>
      <c r="N4434" s="95" t="str">
        <f>IF(A4434&lt;&gt;"",IF(MID(C4434,1,1)="r",SigmaEpsReinf(J4434,$AS$42:$AS$43,$AS$41,$AS$39,$AS$40,$AQ$38),""),"")</f>
        <v/>
      </c>
      <c r="Q4434" s="92" t="str">
        <f t="shared" si="706"/>
        <v/>
      </c>
      <c r="R4434" s="92" t="str">
        <f t="shared" si="707"/>
        <v/>
      </c>
      <c r="U4434" s="5"/>
      <c r="V4434" s="5"/>
      <c r="W4434" s="94" t="str">
        <f t="shared" si="705"/>
        <v/>
      </c>
      <c r="X4434" s="94" t="str">
        <f t="shared" si="708"/>
        <v/>
      </c>
      <c r="Y4434" s="5"/>
      <c r="BK4434" s="8"/>
      <c r="BL4434" s="5"/>
      <c r="BM4434" s="5"/>
      <c r="BN4434" s="5"/>
      <c r="BO4434" s="5"/>
      <c r="BP4434" s="1"/>
      <c r="BQ4434" s="1"/>
      <c r="BR4434" s="1"/>
      <c r="BS4434" s="1"/>
      <c r="BT4434" s="1"/>
      <c r="BU4434" s="4"/>
      <c r="BV4434" s="1"/>
      <c r="BW4434" s="3"/>
      <c r="BX4434" s="4"/>
      <c r="BY4434" s="5"/>
      <c r="BZ4434" s="5"/>
      <c r="CA4434" s="5"/>
      <c r="CB4434" s="5"/>
      <c r="CC4434" s="5"/>
      <c r="CD4434" s="43"/>
    </row>
    <row r="4435" spans="1:82" x14ac:dyDescent="0.25">
      <c r="A4435" s="8"/>
      <c r="B4435" s="5"/>
      <c r="C4435" s="5"/>
      <c r="D4435" s="5"/>
      <c r="E4435" s="5"/>
      <c r="F4435" s="94" t="str">
        <f t="shared" si="699"/>
        <v/>
      </c>
      <c r="G4435" s="94" t="str">
        <f t="shared" si="700"/>
        <v/>
      </c>
      <c r="H4435" s="127" t="str">
        <f>IF(A4435&lt;&gt;"",IF(MID(C4435,1,1)="c",$AS$26,IF(MID(C4435,1,1)="r",$AS$41,IF(MID(C4435,1,1)="p",#REF!,#REF!))),"")</f>
        <v/>
      </c>
      <c r="I4435" s="92" t="str">
        <f t="shared" si="701"/>
        <v/>
      </c>
      <c r="J4435" s="92" t="str">
        <f t="shared" si="702"/>
        <v/>
      </c>
      <c r="K4435" s="92" t="str">
        <f t="shared" si="703"/>
        <v/>
      </c>
      <c r="L4435" s="92" t="str">
        <f t="shared" si="704"/>
        <v/>
      </c>
      <c r="M4435" s="95" t="str">
        <f>IF(A4435&lt;&gt;"",IF(MID(C4435,1,1)="c",SigmaEpsConcrete(I4435,$AN$30:$AN$33,$AR$30:$AR$33,$AS$26,$AS$27,$AS$28,$AQ$20,$AU$19),""),"")</f>
        <v/>
      </c>
      <c r="N4435" s="95" t="str">
        <f>IF(A4435&lt;&gt;"",IF(MID(C4435,1,1)="r",SigmaEpsReinf(J4435,$AS$42:$AS$43,$AS$41,$AS$39,$AS$40,$AQ$38),""),"")</f>
        <v/>
      </c>
      <c r="Q4435" s="92" t="str">
        <f t="shared" si="706"/>
        <v/>
      </c>
      <c r="R4435" s="92" t="str">
        <f t="shared" si="707"/>
        <v/>
      </c>
      <c r="U4435" s="5"/>
      <c r="V4435" s="5"/>
      <c r="W4435" s="94" t="str">
        <f t="shared" si="705"/>
        <v/>
      </c>
      <c r="X4435" s="94" t="str">
        <f t="shared" si="708"/>
        <v/>
      </c>
      <c r="Y4435" s="5"/>
      <c r="BK4435" s="8"/>
      <c r="BL4435" s="5"/>
      <c r="BM4435" s="5"/>
      <c r="BN4435" s="5"/>
      <c r="BO4435" s="5"/>
      <c r="BP4435" s="1"/>
      <c r="BQ4435" s="1"/>
      <c r="BR4435" s="1"/>
      <c r="BS4435" s="1"/>
      <c r="BT4435" s="1"/>
      <c r="BU4435" s="4"/>
      <c r="BV4435" s="1"/>
      <c r="BW4435" s="3"/>
      <c r="BX4435" s="4"/>
      <c r="BY4435" s="5"/>
      <c r="BZ4435" s="5"/>
      <c r="CA4435" s="5"/>
      <c r="CB4435" s="5"/>
      <c r="CC4435" s="5"/>
      <c r="CD4435" s="43"/>
    </row>
    <row r="4436" spans="1:82" x14ac:dyDescent="0.25">
      <c r="A4436" s="8"/>
      <c r="B4436" s="5"/>
      <c r="C4436" s="5"/>
      <c r="D4436" s="5"/>
      <c r="E4436" s="5"/>
      <c r="F4436" s="94" t="str">
        <f t="shared" si="699"/>
        <v/>
      </c>
      <c r="G4436" s="94" t="str">
        <f t="shared" si="700"/>
        <v/>
      </c>
      <c r="H4436" s="127" t="str">
        <f>IF(A4436&lt;&gt;"",IF(MID(C4436,1,1)="c",$AS$26,IF(MID(C4436,1,1)="r",$AS$41,IF(MID(C4436,1,1)="p",#REF!,#REF!))),"")</f>
        <v/>
      </c>
      <c r="I4436" s="92" t="str">
        <f t="shared" si="701"/>
        <v/>
      </c>
      <c r="J4436" s="92" t="str">
        <f t="shared" si="702"/>
        <v/>
      </c>
      <c r="K4436" s="92" t="str">
        <f t="shared" si="703"/>
        <v/>
      </c>
      <c r="L4436" s="92" t="str">
        <f t="shared" si="704"/>
        <v/>
      </c>
      <c r="M4436" s="95" t="str">
        <f>IF(A4436&lt;&gt;"",IF(MID(C4436,1,1)="c",SigmaEpsConcrete(I4436,$AN$30:$AN$33,$AR$30:$AR$33,$AS$26,$AS$27,$AS$28,$AQ$20,$AU$19),""),"")</f>
        <v/>
      </c>
      <c r="N4436" s="95" t="str">
        <f>IF(A4436&lt;&gt;"",IF(MID(C4436,1,1)="r",SigmaEpsReinf(J4436,$AS$42:$AS$43,$AS$41,$AS$39,$AS$40,$AQ$38),""),"")</f>
        <v/>
      </c>
      <c r="Q4436" s="92" t="str">
        <f t="shared" si="706"/>
        <v/>
      </c>
      <c r="R4436" s="92" t="str">
        <f t="shared" si="707"/>
        <v/>
      </c>
      <c r="U4436" s="5"/>
      <c r="V4436" s="5"/>
      <c r="W4436" s="94" t="str">
        <f t="shared" si="705"/>
        <v/>
      </c>
      <c r="X4436" s="94" t="str">
        <f t="shared" si="708"/>
        <v/>
      </c>
      <c r="Y4436" s="5"/>
      <c r="BK4436" s="8"/>
      <c r="BL4436" s="5"/>
      <c r="BM4436" s="5"/>
      <c r="BN4436" s="5"/>
      <c r="BO4436" s="5"/>
      <c r="BP4436" s="1"/>
      <c r="BQ4436" s="1"/>
      <c r="BR4436" s="1"/>
      <c r="BS4436" s="1"/>
      <c r="BT4436" s="1"/>
      <c r="BU4436" s="4"/>
      <c r="BV4436" s="1"/>
      <c r="BW4436" s="3"/>
      <c r="BX4436" s="4"/>
      <c r="BY4436" s="5"/>
      <c r="BZ4436" s="5"/>
      <c r="CA4436" s="5"/>
      <c r="CB4436" s="5"/>
      <c r="CC4436" s="5"/>
      <c r="CD4436" s="43"/>
    </row>
    <row r="4437" spans="1:82" x14ac:dyDescent="0.25">
      <c r="A4437" s="8"/>
      <c r="B4437" s="5"/>
      <c r="C4437" s="5"/>
      <c r="D4437" s="5"/>
      <c r="E4437" s="5"/>
      <c r="F4437" s="94" t="str">
        <f t="shared" si="699"/>
        <v/>
      </c>
      <c r="G4437" s="94" t="str">
        <f t="shared" si="700"/>
        <v/>
      </c>
      <c r="H4437" s="127" t="str">
        <f>IF(A4437&lt;&gt;"",IF(MID(C4437,1,1)="c",$AS$26,IF(MID(C4437,1,1)="r",$AS$41,IF(MID(C4437,1,1)="p",#REF!,#REF!))),"")</f>
        <v/>
      </c>
      <c r="I4437" s="92" t="str">
        <f t="shared" si="701"/>
        <v/>
      </c>
      <c r="J4437" s="92" t="str">
        <f t="shared" si="702"/>
        <v/>
      </c>
      <c r="K4437" s="92" t="str">
        <f t="shared" si="703"/>
        <v/>
      </c>
      <c r="L4437" s="92" t="str">
        <f t="shared" si="704"/>
        <v/>
      </c>
      <c r="M4437" s="95" t="str">
        <f>IF(A4437&lt;&gt;"",IF(MID(C4437,1,1)="c",SigmaEpsConcrete(I4437,$AN$30:$AN$33,$AR$30:$AR$33,$AS$26,$AS$27,$AS$28,$AQ$20,$AU$19),""),"")</f>
        <v/>
      </c>
      <c r="N4437" s="95" t="str">
        <f>IF(A4437&lt;&gt;"",IF(MID(C4437,1,1)="r",SigmaEpsReinf(J4437,$AS$42:$AS$43,$AS$41,$AS$39,$AS$40,$AQ$38),""),"")</f>
        <v/>
      </c>
      <c r="Q4437" s="92" t="str">
        <f t="shared" si="706"/>
        <v/>
      </c>
      <c r="R4437" s="92" t="str">
        <f t="shared" si="707"/>
        <v/>
      </c>
      <c r="U4437" s="5"/>
      <c r="V4437" s="5"/>
      <c r="W4437" s="94" t="str">
        <f t="shared" si="705"/>
        <v/>
      </c>
      <c r="X4437" s="94" t="str">
        <f t="shared" si="708"/>
        <v/>
      </c>
      <c r="Y4437" s="5"/>
      <c r="BK4437" s="8"/>
      <c r="BL4437" s="5"/>
      <c r="BM4437" s="5"/>
      <c r="BN4437" s="5"/>
      <c r="BO4437" s="5"/>
      <c r="BP4437" s="1"/>
      <c r="BQ4437" s="1"/>
      <c r="BR4437" s="1"/>
      <c r="BS4437" s="1"/>
      <c r="BT4437" s="1"/>
      <c r="BU4437" s="4"/>
      <c r="BV4437" s="1"/>
      <c r="BW4437" s="3"/>
      <c r="BX4437" s="4"/>
      <c r="BY4437" s="5"/>
      <c r="BZ4437" s="5"/>
      <c r="CA4437" s="5"/>
      <c r="CB4437" s="5"/>
      <c r="CC4437" s="5"/>
      <c r="CD4437" s="43"/>
    </row>
    <row r="4438" spans="1:82" x14ac:dyDescent="0.25">
      <c r="A4438" s="8"/>
      <c r="B4438" s="5"/>
      <c r="C4438" s="5"/>
      <c r="D4438" s="5"/>
      <c r="E4438" s="5"/>
      <c r="F4438" s="94" t="str">
        <f t="shared" si="699"/>
        <v/>
      </c>
      <c r="G4438" s="94" t="str">
        <f t="shared" si="700"/>
        <v/>
      </c>
      <c r="H4438" s="127" t="str">
        <f>IF(A4438&lt;&gt;"",IF(MID(C4438,1,1)="c",$AS$26,IF(MID(C4438,1,1)="r",$AS$41,IF(MID(C4438,1,1)="p",#REF!,#REF!))),"")</f>
        <v/>
      </c>
      <c r="I4438" s="92" t="str">
        <f t="shared" si="701"/>
        <v/>
      </c>
      <c r="J4438" s="92" t="str">
        <f t="shared" si="702"/>
        <v/>
      </c>
      <c r="K4438" s="92" t="str">
        <f t="shared" si="703"/>
        <v/>
      </c>
      <c r="L4438" s="92" t="str">
        <f t="shared" si="704"/>
        <v/>
      </c>
      <c r="M4438" s="95" t="str">
        <f>IF(A4438&lt;&gt;"",IF(MID(C4438,1,1)="c",SigmaEpsConcrete(I4438,$AN$30:$AN$33,$AR$30:$AR$33,$AS$26,$AS$27,$AS$28,$AQ$20,$AU$19),""),"")</f>
        <v/>
      </c>
      <c r="N4438" s="95" t="str">
        <f>IF(A4438&lt;&gt;"",IF(MID(C4438,1,1)="r",SigmaEpsReinf(J4438,$AS$42:$AS$43,$AS$41,$AS$39,$AS$40,$AQ$38),""),"")</f>
        <v/>
      </c>
      <c r="Q4438" s="92" t="str">
        <f t="shared" si="706"/>
        <v/>
      </c>
      <c r="R4438" s="92" t="str">
        <f t="shared" si="707"/>
        <v/>
      </c>
      <c r="U4438" s="5"/>
      <c r="V4438" s="5"/>
      <c r="W4438" s="94" t="str">
        <f t="shared" si="705"/>
        <v/>
      </c>
      <c r="X4438" s="94" t="str">
        <f t="shared" si="708"/>
        <v/>
      </c>
      <c r="Y4438" s="5"/>
      <c r="BK4438" s="8"/>
      <c r="BL4438" s="5"/>
      <c r="BM4438" s="5"/>
      <c r="BN4438" s="5"/>
      <c r="BO4438" s="5"/>
      <c r="BP4438" s="1"/>
      <c r="BQ4438" s="1"/>
      <c r="BR4438" s="1"/>
      <c r="BS4438" s="1"/>
      <c r="BT4438" s="1"/>
      <c r="BU4438" s="4"/>
      <c r="BV4438" s="1"/>
      <c r="BW4438" s="3"/>
      <c r="BX4438" s="4"/>
      <c r="BY4438" s="5"/>
      <c r="BZ4438" s="5"/>
      <c r="CA4438" s="5"/>
      <c r="CB4438" s="5"/>
      <c r="CC4438" s="5"/>
      <c r="CD4438" s="43"/>
    </row>
    <row r="4439" spans="1:82" x14ac:dyDescent="0.25">
      <c r="A4439" s="8"/>
      <c r="B4439" s="5"/>
      <c r="C4439" s="5"/>
      <c r="D4439" s="5"/>
      <c r="E4439" s="5"/>
      <c r="F4439" s="94" t="str">
        <f t="shared" si="699"/>
        <v/>
      </c>
      <c r="G4439" s="94" t="str">
        <f t="shared" si="700"/>
        <v/>
      </c>
      <c r="H4439" s="127" t="str">
        <f>IF(A4439&lt;&gt;"",IF(MID(C4439,1,1)="c",$AS$26,IF(MID(C4439,1,1)="r",$AS$41,IF(MID(C4439,1,1)="p",#REF!,#REF!))),"")</f>
        <v/>
      </c>
      <c r="I4439" s="92" t="str">
        <f t="shared" si="701"/>
        <v/>
      </c>
      <c r="J4439" s="92" t="str">
        <f t="shared" si="702"/>
        <v/>
      </c>
      <c r="K4439" s="92" t="str">
        <f t="shared" si="703"/>
        <v/>
      </c>
      <c r="L4439" s="92" t="str">
        <f t="shared" si="704"/>
        <v/>
      </c>
      <c r="M4439" s="95" t="str">
        <f>IF(A4439&lt;&gt;"",IF(MID(C4439,1,1)="c",SigmaEpsConcrete(I4439,$AN$30:$AN$33,$AR$30:$AR$33,$AS$26,$AS$27,$AS$28,$AQ$20,$AU$19),""),"")</f>
        <v/>
      </c>
      <c r="N4439" s="95" t="str">
        <f>IF(A4439&lt;&gt;"",IF(MID(C4439,1,1)="r",SigmaEpsReinf(J4439,$AS$42:$AS$43,$AS$41,$AS$39,$AS$40,$AQ$38),""),"")</f>
        <v/>
      </c>
      <c r="Q4439" s="92" t="str">
        <f t="shared" si="706"/>
        <v/>
      </c>
      <c r="R4439" s="92" t="str">
        <f t="shared" si="707"/>
        <v/>
      </c>
      <c r="U4439" s="5"/>
      <c r="V4439" s="5"/>
      <c r="W4439" s="94" t="str">
        <f t="shared" si="705"/>
        <v/>
      </c>
      <c r="X4439" s="94" t="str">
        <f t="shared" si="708"/>
        <v/>
      </c>
      <c r="Y4439" s="5"/>
      <c r="BK4439" s="8"/>
      <c r="BL4439" s="5"/>
      <c r="BM4439" s="5"/>
      <c r="BN4439" s="5"/>
      <c r="BO4439" s="5"/>
      <c r="BP4439" s="1"/>
      <c r="BQ4439" s="1"/>
      <c r="BR4439" s="1"/>
      <c r="BS4439" s="1"/>
      <c r="BT4439" s="1"/>
      <c r="BU4439" s="4"/>
      <c r="BV4439" s="1"/>
      <c r="BW4439" s="3"/>
      <c r="BX4439" s="4"/>
      <c r="BY4439" s="5"/>
      <c r="BZ4439" s="5"/>
      <c r="CA4439" s="5"/>
      <c r="CB4439" s="5"/>
      <c r="CC4439" s="5"/>
      <c r="CD4439" s="43"/>
    </row>
    <row r="4440" spans="1:82" x14ac:dyDescent="0.25">
      <c r="A4440" s="8"/>
      <c r="B4440" s="5"/>
      <c r="C4440" s="5"/>
      <c r="D4440" s="5"/>
      <c r="E4440" s="5"/>
      <c r="F4440" s="94" t="str">
        <f t="shared" si="699"/>
        <v/>
      </c>
      <c r="G4440" s="94" t="str">
        <f t="shared" si="700"/>
        <v/>
      </c>
      <c r="H4440" s="127" t="str">
        <f>IF(A4440&lt;&gt;"",IF(MID(C4440,1,1)="c",$AS$26,IF(MID(C4440,1,1)="r",$AS$41,IF(MID(C4440,1,1)="p",#REF!,#REF!))),"")</f>
        <v/>
      </c>
      <c r="I4440" s="92" t="str">
        <f t="shared" si="701"/>
        <v/>
      </c>
      <c r="J4440" s="92" t="str">
        <f t="shared" si="702"/>
        <v/>
      </c>
      <c r="K4440" s="92" t="str">
        <f t="shared" si="703"/>
        <v/>
      </c>
      <c r="L4440" s="92" t="str">
        <f t="shared" si="704"/>
        <v/>
      </c>
      <c r="M4440" s="95" t="str">
        <f>IF(A4440&lt;&gt;"",IF(MID(C4440,1,1)="c",SigmaEpsConcrete(I4440,$AN$30:$AN$33,$AR$30:$AR$33,$AS$26,$AS$27,$AS$28,$AQ$20,$AU$19),""),"")</f>
        <v/>
      </c>
      <c r="N4440" s="95" t="str">
        <f>IF(A4440&lt;&gt;"",IF(MID(C4440,1,1)="r",SigmaEpsReinf(J4440,$AS$42:$AS$43,$AS$41,$AS$39,$AS$40,$AQ$38),""),"")</f>
        <v/>
      </c>
      <c r="Q4440" s="92" t="str">
        <f t="shared" si="706"/>
        <v/>
      </c>
      <c r="R4440" s="92" t="str">
        <f t="shared" si="707"/>
        <v/>
      </c>
      <c r="U4440" s="5"/>
      <c r="V4440" s="5"/>
      <c r="W4440" s="94" t="str">
        <f t="shared" si="705"/>
        <v/>
      </c>
      <c r="X4440" s="94" t="str">
        <f t="shared" si="708"/>
        <v/>
      </c>
      <c r="Y4440" s="5"/>
      <c r="BK4440" s="8"/>
      <c r="BL4440" s="5"/>
      <c r="BM4440" s="5"/>
      <c r="BN4440" s="5"/>
      <c r="BO4440" s="5"/>
      <c r="BP4440" s="1"/>
      <c r="BQ4440" s="1"/>
      <c r="BR4440" s="1"/>
      <c r="BS4440" s="1"/>
      <c r="BT4440" s="1"/>
      <c r="BU4440" s="4"/>
      <c r="BV4440" s="1"/>
      <c r="BW4440" s="3"/>
      <c r="BX4440" s="4"/>
      <c r="BY4440" s="5"/>
      <c r="BZ4440" s="5"/>
      <c r="CA4440" s="5"/>
      <c r="CB4440" s="5"/>
      <c r="CC4440" s="5"/>
      <c r="CD4440" s="43"/>
    </row>
    <row r="4441" spans="1:82" x14ac:dyDescent="0.25">
      <c r="A4441" s="8"/>
      <c r="B4441" s="5"/>
      <c r="C4441" s="5"/>
      <c r="D4441" s="5"/>
      <c r="E4441" s="5"/>
      <c r="F4441" s="94" t="str">
        <f t="shared" si="699"/>
        <v/>
      </c>
      <c r="G4441" s="94" t="str">
        <f t="shared" si="700"/>
        <v/>
      </c>
      <c r="H4441" s="127" t="str">
        <f>IF(A4441&lt;&gt;"",IF(MID(C4441,1,1)="c",$AS$26,IF(MID(C4441,1,1)="r",$AS$41,IF(MID(C4441,1,1)="p",#REF!,#REF!))),"")</f>
        <v/>
      </c>
      <c r="I4441" s="92" t="str">
        <f t="shared" si="701"/>
        <v/>
      </c>
      <c r="J4441" s="92" t="str">
        <f t="shared" si="702"/>
        <v/>
      </c>
      <c r="K4441" s="92" t="str">
        <f t="shared" si="703"/>
        <v/>
      </c>
      <c r="L4441" s="92" t="str">
        <f t="shared" si="704"/>
        <v/>
      </c>
      <c r="M4441" s="95" t="str">
        <f>IF(A4441&lt;&gt;"",IF(MID(C4441,1,1)="c",SigmaEpsConcrete(I4441,$AN$30:$AN$33,$AR$30:$AR$33,$AS$26,$AS$27,$AS$28,$AQ$20,$AU$19),""),"")</f>
        <v/>
      </c>
      <c r="N4441" s="95" t="str">
        <f>IF(A4441&lt;&gt;"",IF(MID(C4441,1,1)="r",SigmaEpsReinf(J4441,$AS$42:$AS$43,$AS$41,$AS$39,$AS$40,$AQ$38),""),"")</f>
        <v/>
      </c>
      <c r="Q4441" s="92" t="str">
        <f t="shared" si="706"/>
        <v/>
      </c>
      <c r="R4441" s="92" t="str">
        <f t="shared" si="707"/>
        <v/>
      </c>
      <c r="U4441" s="5"/>
      <c r="V4441" s="5"/>
      <c r="W4441" s="94" t="str">
        <f t="shared" si="705"/>
        <v/>
      </c>
      <c r="X4441" s="94" t="str">
        <f t="shared" si="708"/>
        <v/>
      </c>
      <c r="Y4441" s="5"/>
      <c r="BK4441" s="8"/>
      <c r="BL4441" s="5"/>
      <c r="BM4441" s="5"/>
      <c r="BN4441" s="5"/>
      <c r="BO4441" s="5"/>
      <c r="BP4441" s="1"/>
      <c r="BQ4441" s="1"/>
      <c r="BR4441" s="1"/>
      <c r="BS4441" s="1"/>
      <c r="BT4441" s="1"/>
      <c r="BU4441" s="4"/>
      <c r="BV4441" s="1"/>
      <c r="BW4441" s="3"/>
      <c r="BX4441" s="4"/>
      <c r="BY4441" s="5"/>
      <c r="BZ4441" s="5"/>
      <c r="CA4441" s="5"/>
      <c r="CB4441" s="5"/>
      <c r="CC4441" s="5"/>
      <c r="CD4441" s="43"/>
    </row>
    <row r="4442" spans="1:82" x14ac:dyDescent="0.25">
      <c r="A4442" s="8"/>
      <c r="B4442" s="5"/>
      <c r="C4442" s="5"/>
      <c r="D4442" s="5"/>
      <c r="E4442" s="5"/>
      <c r="F4442" s="94" t="str">
        <f t="shared" si="699"/>
        <v/>
      </c>
      <c r="G4442" s="94" t="str">
        <f t="shared" si="700"/>
        <v/>
      </c>
      <c r="H4442" s="127" t="str">
        <f>IF(A4442&lt;&gt;"",IF(MID(C4442,1,1)="c",$AS$26,IF(MID(C4442,1,1)="r",$AS$41,IF(MID(C4442,1,1)="p",#REF!,#REF!))),"")</f>
        <v/>
      </c>
      <c r="I4442" s="92" t="str">
        <f t="shared" si="701"/>
        <v/>
      </c>
      <c r="J4442" s="92" t="str">
        <f t="shared" si="702"/>
        <v/>
      </c>
      <c r="K4442" s="92" t="str">
        <f t="shared" si="703"/>
        <v/>
      </c>
      <c r="L4442" s="92" t="str">
        <f t="shared" si="704"/>
        <v/>
      </c>
      <c r="M4442" s="95" t="str">
        <f>IF(A4442&lt;&gt;"",IF(MID(C4442,1,1)="c",SigmaEpsConcrete(I4442,$AN$30:$AN$33,$AR$30:$AR$33,$AS$26,$AS$27,$AS$28,$AQ$20,$AU$19),""),"")</f>
        <v/>
      </c>
      <c r="N4442" s="95" t="str">
        <f>IF(A4442&lt;&gt;"",IF(MID(C4442,1,1)="r",SigmaEpsReinf(J4442,$AS$42:$AS$43,$AS$41,$AS$39,$AS$40,$AQ$38),""),"")</f>
        <v/>
      </c>
      <c r="Q4442" s="92" t="str">
        <f t="shared" si="706"/>
        <v/>
      </c>
      <c r="R4442" s="92" t="str">
        <f t="shared" si="707"/>
        <v/>
      </c>
      <c r="U4442" s="5"/>
      <c r="V4442" s="5"/>
      <c r="W4442" s="94" t="str">
        <f t="shared" si="705"/>
        <v/>
      </c>
      <c r="X4442" s="94" t="str">
        <f t="shared" si="708"/>
        <v/>
      </c>
      <c r="Y4442" s="5"/>
      <c r="BK4442" s="8"/>
      <c r="BL4442" s="5"/>
      <c r="BM4442" s="5"/>
      <c r="BN4442" s="5"/>
      <c r="BO4442" s="5"/>
      <c r="BP4442" s="1"/>
      <c r="BQ4442" s="1"/>
      <c r="BR4442" s="1"/>
      <c r="BS4442" s="1"/>
      <c r="BT4442" s="1"/>
      <c r="BU4442" s="4"/>
      <c r="BV4442" s="1"/>
      <c r="BW4442" s="3"/>
      <c r="BX4442" s="4"/>
      <c r="BY4442" s="5"/>
      <c r="BZ4442" s="5"/>
      <c r="CA4442" s="5"/>
      <c r="CB4442" s="5"/>
      <c r="CC4442" s="5"/>
      <c r="CD4442" s="43"/>
    </row>
    <row r="4443" spans="1:82" x14ac:dyDescent="0.25">
      <c r="A4443" s="8"/>
      <c r="B4443" s="5"/>
      <c r="C4443" s="5"/>
      <c r="D4443" s="5"/>
      <c r="E4443" s="5"/>
      <c r="F4443" s="94" t="str">
        <f t="shared" si="699"/>
        <v/>
      </c>
      <c r="G4443" s="94" t="str">
        <f t="shared" si="700"/>
        <v/>
      </c>
      <c r="H4443" s="127" t="str">
        <f>IF(A4443&lt;&gt;"",IF(MID(C4443,1,1)="c",$AS$26,IF(MID(C4443,1,1)="r",$AS$41,IF(MID(C4443,1,1)="p",#REF!,#REF!))),"")</f>
        <v/>
      </c>
      <c r="I4443" s="92" t="str">
        <f t="shared" si="701"/>
        <v/>
      </c>
      <c r="J4443" s="92" t="str">
        <f t="shared" si="702"/>
        <v/>
      </c>
      <c r="K4443" s="92" t="str">
        <f t="shared" si="703"/>
        <v/>
      </c>
      <c r="L4443" s="92" t="str">
        <f t="shared" si="704"/>
        <v/>
      </c>
      <c r="M4443" s="95" t="str">
        <f>IF(A4443&lt;&gt;"",IF(MID(C4443,1,1)="c",SigmaEpsConcrete(I4443,$AN$30:$AN$33,$AR$30:$AR$33,$AS$26,$AS$27,$AS$28,$AQ$20,$AU$19),""),"")</f>
        <v/>
      </c>
      <c r="N4443" s="95" t="str">
        <f>IF(A4443&lt;&gt;"",IF(MID(C4443,1,1)="r",SigmaEpsReinf(J4443,$AS$42:$AS$43,$AS$41,$AS$39,$AS$40,$AQ$38),""),"")</f>
        <v/>
      </c>
      <c r="Q4443" s="92" t="str">
        <f t="shared" si="706"/>
        <v/>
      </c>
      <c r="R4443" s="92" t="str">
        <f t="shared" si="707"/>
        <v/>
      </c>
      <c r="U4443" s="5"/>
      <c r="V4443" s="5"/>
      <c r="W4443" s="94" t="str">
        <f t="shared" si="705"/>
        <v/>
      </c>
      <c r="X4443" s="94" t="str">
        <f t="shared" si="708"/>
        <v/>
      </c>
      <c r="Y4443" s="5"/>
      <c r="BK4443" s="8"/>
      <c r="BL4443" s="5"/>
      <c r="BM4443" s="5"/>
      <c r="BN4443" s="5"/>
      <c r="BO4443" s="5"/>
      <c r="BP4443" s="1"/>
      <c r="BQ4443" s="1"/>
      <c r="BR4443" s="1"/>
      <c r="BS4443" s="1"/>
      <c r="BT4443" s="1"/>
      <c r="BU4443" s="4"/>
      <c r="BV4443" s="1"/>
      <c r="BW4443" s="3"/>
      <c r="BX4443" s="4"/>
      <c r="BY4443" s="5"/>
      <c r="BZ4443" s="5"/>
      <c r="CA4443" s="5"/>
      <c r="CB4443" s="5"/>
      <c r="CC4443" s="5"/>
      <c r="CD4443" s="43"/>
    </row>
    <row r="4444" spans="1:82" x14ac:dyDescent="0.25">
      <c r="A4444" s="8"/>
      <c r="B4444" s="5"/>
      <c r="C4444" s="5"/>
      <c r="D4444" s="5"/>
      <c r="E4444" s="5"/>
      <c r="F4444" s="94" t="str">
        <f t="shared" si="699"/>
        <v/>
      </c>
      <c r="G4444" s="94" t="str">
        <f t="shared" si="700"/>
        <v/>
      </c>
      <c r="H4444" s="127" t="str">
        <f>IF(A4444&lt;&gt;"",IF(MID(C4444,1,1)="c",$AS$26,IF(MID(C4444,1,1)="r",$AS$41,IF(MID(C4444,1,1)="p",#REF!,#REF!))),"")</f>
        <v/>
      </c>
      <c r="I4444" s="92" t="str">
        <f t="shared" si="701"/>
        <v/>
      </c>
      <c r="J4444" s="92" t="str">
        <f t="shared" si="702"/>
        <v/>
      </c>
      <c r="K4444" s="92" t="str">
        <f t="shared" si="703"/>
        <v/>
      </c>
      <c r="L4444" s="92" t="str">
        <f t="shared" si="704"/>
        <v/>
      </c>
      <c r="M4444" s="95" t="str">
        <f>IF(A4444&lt;&gt;"",IF(MID(C4444,1,1)="c",SigmaEpsConcrete(I4444,$AN$30:$AN$33,$AR$30:$AR$33,$AS$26,$AS$27,$AS$28,$AQ$20,$AU$19),""),"")</f>
        <v/>
      </c>
      <c r="N4444" s="95" t="str">
        <f>IF(A4444&lt;&gt;"",IF(MID(C4444,1,1)="r",SigmaEpsReinf(J4444,$AS$42:$AS$43,$AS$41,$AS$39,$AS$40,$AQ$38),""),"")</f>
        <v/>
      </c>
      <c r="Q4444" s="92" t="str">
        <f t="shared" si="706"/>
        <v/>
      </c>
      <c r="R4444" s="92" t="str">
        <f t="shared" si="707"/>
        <v/>
      </c>
      <c r="U4444" s="5"/>
      <c r="V4444" s="5"/>
      <c r="W4444" s="94" t="str">
        <f t="shared" si="705"/>
        <v/>
      </c>
      <c r="X4444" s="94" t="str">
        <f t="shared" si="708"/>
        <v/>
      </c>
      <c r="Y4444" s="5"/>
      <c r="BK4444" s="8"/>
      <c r="BL4444" s="5"/>
      <c r="BM4444" s="5"/>
      <c r="BN4444" s="5"/>
      <c r="BO4444" s="5"/>
      <c r="BP4444" s="1"/>
      <c r="BQ4444" s="1"/>
      <c r="BR4444" s="1"/>
      <c r="BS4444" s="1"/>
      <c r="BT4444" s="1"/>
      <c r="BU4444" s="4"/>
      <c r="BV4444" s="1"/>
      <c r="BW4444" s="3"/>
      <c r="BX4444" s="4"/>
      <c r="BY4444" s="5"/>
      <c r="BZ4444" s="5"/>
      <c r="CA4444" s="5"/>
      <c r="CB4444" s="5"/>
      <c r="CC4444" s="5"/>
      <c r="CD4444" s="43"/>
    </row>
    <row r="4445" spans="1:82" x14ac:dyDescent="0.25">
      <c r="A4445" s="8"/>
      <c r="B4445" s="5"/>
      <c r="C4445" s="5"/>
      <c r="D4445" s="5"/>
      <c r="E4445" s="5"/>
      <c r="F4445" s="94" t="str">
        <f t="shared" si="699"/>
        <v/>
      </c>
      <c r="G4445" s="94" t="str">
        <f t="shared" si="700"/>
        <v/>
      </c>
      <c r="H4445" s="127" t="str">
        <f>IF(A4445&lt;&gt;"",IF(MID(C4445,1,1)="c",$AS$26,IF(MID(C4445,1,1)="r",$AS$41,IF(MID(C4445,1,1)="p",#REF!,#REF!))),"")</f>
        <v/>
      </c>
      <c r="I4445" s="92" t="str">
        <f t="shared" si="701"/>
        <v/>
      </c>
      <c r="J4445" s="92" t="str">
        <f t="shared" si="702"/>
        <v/>
      </c>
      <c r="K4445" s="92" t="str">
        <f t="shared" si="703"/>
        <v/>
      </c>
      <c r="L4445" s="92" t="str">
        <f t="shared" si="704"/>
        <v/>
      </c>
      <c r="M4445" s="95" t="str">
        <f>IF(A4445&lt;&gt;"",IF(MID(C4445,1,1)="c",SigmaEpsConcrete(I4445,$AN$30:$AN$33,$AR$30:$AR$33,$AS$26,$AS$27,$AS$28,$AQ$20,$AU$19),""),"")</f>
        <v/>
      </c>
      <c r="N4445" s="95" t="str">
        <f>IF(A4445&lt;&gt;"",IF(MID(C4445,1,1)="r",SigmaEpsReinf(J4445,$AS$42:$AS$43,$AS$41,$AS$39,$AS$40,$AQ$38),""),"")</f>
        <v/>
      </c>
      <c r="Q4445" s="92" t="str">
        <f t="shared" si="706"/>
        <v/>
      </c>
      <c r="R4445" s="92" t="str">
        <f t="shared" si="707"/>
        <v/>
      </c>
      <c r="U4445" s="5"/>
      <c r="V4445" s="5"/>
      <c r="W4445" s="94" t="str">
        <f t="shared" si="705"/>
        <v/>
      </c>
      <c r="X4445" s="94" t="str">
        <f t="shared" si="708"/>
        <v/>
      </c>
      <c r="Y4445" s="5"/>
      <c r="BK4445" s="8"/>
      <c r="BL4445" s="5"/>
      <c r="BM4445" s="5"/>
      <c r="BN4445" s="5"/>
      <c r="BO4445" s="5"/>
      <c r="BP4445" s="1"/>
      <c r="BQ4445" s="1"/>
      <c r="BR4445" s="1"/>
      <c r="BS4445" s="1"/>
      <c r="BT4445" s="1"/>
      <c r="BU4445" s="4"/>
      <c r="BV4445" s="1"/>
      <c r="BW4445" s="3"/>
      <c r="BX4445" s="4"/>
      <c r="BY4445" s="5"/>
      <c r="BZ4445" s="5"/>
      <c r="CA4445" s="5"/>
      <c r="CB4445" s="5"/>
      <c r="CC4445" s="5"/>
      <c r="CD4445" s="43"/>
    </row>
    <row r="4446" spans="1:82" x14ac:dyDescent="0.25">
      <c r="A4446" s="8"/>
      <c r="B4446" s="5"/>
      <c r="C4446" s="5"/>
      <c r="D4446" s="5"/>
      <c r="E4446" s="5"/>
      <c r="F4446" s="94" t="str">
        <f t="shared" si="699"/>
        <v/>
      </c>
      <c r="G4446" s="94" t="str">
        <f t="shared" si="700"/>
        <v/>
      </c>
      <c r="H4446" s="127" t="str">
        <f>IF(A4446&lt;&gt;"",IF(MID(C4446,1,1)="c",$AS$26,IF(MID(C4446,1,1)="r",$AS$41,IF(MID(C4446,1,1)="p",#REF!,#REF!))),"")</f>
        <v/>
      </c>
      <c r="I4446" s="92" t="str">
        <f t="shared" si="701"/>
        <v/>
      </c>
      <c r="J4446" s="92" t="str">
        <f t="shared" si="702"/>
        <v/>
      </c>
      <c r="K4446" s="92" t="str">
        <f t="shared" si="703"/>
        <v/>
      </c>
      <c r="L4446" s="92" t="str">
        <f t="shared" si="704"/>
        <v/>
      </c>
      <c r="M4446" s="95" t="str">
        <f>IF(A4446&lt;&gt;"",IF(MID(C4446,1,1)="c",SigmaEpsConcrete(I4446,$AN$30:$AN$33,$AR$30:$AR$33,$AS$26,$AS$27,$AS$28,$AQ$20,$AU$19),""),"")</f>
        <v/>
      </c>
      <c r="N4446" s="95" t="str">
        <f>IF(A4446&lt;&gt;"",IF(MID(C4446,1,1)="r",SigmaEpsReinf(J4446,$AS$42:$AS$43,$AS$41,$AS$39,$AS$40,$AQ$38),""),"")</f>
        <v/>
      </c>
      <c r="Q4446" s="92" t="str">
        <f t="shared" si="706"/>
        <v/>
      </c>
      <c r="R4446" s="92" t="str">
        <f t="shared" si="707"/>
        <v/>
      </c>
      <c r="U4446" s="5"/>
      <c r="V4446" s="5"/>
      <c r="W4446" s="94" t="str">
        <f t="shared" si="705"/>
        <v/>
      </c>
      <c r="X4446" s="94" t="str">
        <f t="shared" si="708"/>
        <v/>
      </c>
      <c r="Y4446" s="5"/>
      <c r="BK4446" s="8"/>
      <c r="BL4446" s="5"/>
      <c r="BM4446" s="5"/>
      <c r="BN4446" s="5"/>
      <c r="BO4446" s="5"/>
      <c r="BP4446" s="1"/>
      <c r="BQ4446" s="1"/>
      <c r="BR4446" s="1"/>
      <c r="BS4446" s="1"/>
      <c r="BT4446" s="1"/>
      <c r="BU4446" s="4"/>
      <c r="BV4446" s="1"/>
      <c r="BW4446" s="3"/>
      <c r="BX4446" s="4"/>
      <c r="BY4446" s="5"/>
      <c r="BZ4446" s="5"/>
      <c r="CA4446" s="5"/>
      <c r="CB4446" s="5"/>
      <c r="CC4446" s="5"/>
      <c r="CD4446" s="43"/>
    </row>
    <row r="4447" spans="1:82" x14ac:dyDescent="0.25">
      <c r="A4447" s="8"/>
      <c r="B4447" s="5"/>
      <c r="C4447" s="5"/>
      <c r="D4447" s="5"/>
      <c r="E4447" s="5"/>
      <c r="F4447" s="94" t="str">
        <f t="shared" si="699"/>
        <v/>
      </c>
      <c r="G4447" s="94" t="str">
        <f t="shared" si="700"/>
        <v/>
      </c>
      <c r="H4447" s="127" t="str">
        <f>IF(A4447&lt;&gt;"",IF(MID(C4447,1,1)="c",$AS$26,IF(MID(C4447,1,1)="r",$AS$41,IF(MID(C4447,1,1)="p",#REF!,#REF!))),"")</f>
        <v/>
      </c>
      <c r="I4447" s="92" t="str">
        <f t="shared" si="701"/>
        <v/>
      </c>
      <c r="J4447" s="92" t="str">
        <f t="shared" si="702"/>
        <v/>
      </c>
      <c r="K4447" s="92" t="str">
        <f t="shared" si="703"/>
        <v/>
      </c>
      <c r="L4447" s="92" t="str">
        <f t="shared" si="704"/>
        <v/>
      </c>
      <c r="M4447" s="95" t="str">
        <f>IF(A4447&lt;&gt;"",IF(MID(C4447,1,1)="c",SigmaEpsConcrete(I4447,$AN$30:$AN$33,$AR$30:$AR$33,$AS$26,$AS$27,$AS$28,$AQ$20,$AU$19),""),"")</f>
        <v/>
      </c>
      <c r="N4447" s="95" t="str">
        <f>IF(A4447&lt;&gt;"",IF(MID(C4447,1,1)="r",SigmaEpsReinf(J4447,$AS$42:$AS$43,$AS$41,$AS$39,$AS$40,$AQ$38),""),"")</f>
        <v/>
      </c>
      <c r="Q4447" s="92" t="str">
        <f t="shared" si="706"/>
        <v/>
      </c>
      <c r="R4447" s="92" t="str">
        <f t="shared" si="707"/>
        <v/>
      </c>
      <c r="U4447" s="5"/>
      <c r="V4447" s="5"/>
      <c r="W4447" s="94" t="str">
        <f t="shared" si="705"/>
        <v/>
      </c>
      <c r="X4447" s="94" t="str">
        <f t="shared" si="708"/>
        <v/>
      </c>
      <c r="Y4447" s="5"/>
      <c r="BK4447" s="8"/>
      <c r="BL4447" s="5"/>
      <c r="BM4447" s="5"/>
      <c r="BN4447" s="5"/>
      <c r="BO4447" s="5"/>
      <c r="BP4447" s="1"/>
      <c r="BQ4447" s="1"/>
      <c r="BR4447" s="1"/>
      <c r="BS4447" s="1"/>
      <c r="BT4447" s="1"/>
      <c r="BU4447" s="4"/>
      <c r="BV4447" s="1"/>
      <c r="BW4447" s="3"/>
      <c r="BX4447" s="4"/>
      <c r="BY4447" s="5"/>
      <c r="BZ4447" s="5"/>
      <c r="CA4447" s="5"/>
      <c r="CB4447" s="5"/>
      <c r="CC4447" s="5"/>
      <c r="CD4447" s="43"/>
    </row>
    <row r="4448" spans="1:82" x14ac:dyDescent="0.25">
      <c r="A4448" s="8"/>
      <c r="B4448" s="5"/>
      <c r="C4448" s="5"/>
      <c r="D4448" s="5"/>
      <c r="E4448" s="5"/>
      <c r="F4448" s="94" t="str">
        <f t="shared" si="699"/>
        <v/>
      </c>
      <c r="G4448" s="94" t="str">
        <f t="shared" si="700"/>
        <v/>
      </c>
      <c r="H4448" s="127" t="str">
        <f>IF(A4448&lt;&gt;"",IF(MID(C4448,1,1)="c",$AS$26,IF(MID(C4448,1,1)="r",$AS$41,IF(MID(C4448,1,1)="p",#REF!,#REF!))),"")</f>
        <v/>
      </c>
      <c r="I4448" s="92" t="str">
        <f t="shared" si="701"/>
        <v/>
      </c>
      <c r="J4448" s="92" t="str">
        <f t="shared" si="702"/>
        <v/>
      </c>
      <c r="K4448" s="92" t="str">
        <f t="shared" si="703"/>
        <v/>
      </c>
      <c r="L4448" s="92" t="str">
        <f t="shared" si="704"/>
        <v/>
      </c>
      <c r="M4448" s="95" t="str">
        <f>IF(A4448&lt;&gt;"",IF(MID(C4448,1,1)="c",SigmaEpsConcrete(I4448,$AN$30:$AN$33,$AR$30:$AR$33,$AS$26,$AS$27,$AS$28,$AQ$20,$AU$19),""),"")</f>
        <v/>
      </c>
      <c r="N4448" s="95" t="str">
        <f>IF(A4448&lt;&gt;"",IF(MID(C4448,1,1)="r",SigmaEpsReinf(J4448,$AS$42:$AS$43,$AS$41,$AS$39,$AS$40,$AQ$38),""),"")</f>
        <v/>
      </c>
      <c r="Q4448" s="92" t="str">
        <f t="shared" si="706"/>
        <v/>
      </c>
      <c r="R4448" s="92" t="str">
        <f t="shared" si="707"/>
        <v/>
      </c>
      <c r="U4448" s="5"/>
      <c r="V4448" s="5"/>
      <c r="W4448" s="94" t="str">
        <f t="shared" si="705"/>
        <v/>
      </c>
      <c r="X4448" s="94" t="str">
        <f t="shared" si="708"/>
        <v/>
      </c>
      <c r="Y4448" s="5"/>
      <c r="BK4448" s="8"/>
      <c r="BL4448" s="5"/>
      <c r="BM4448" s="5"/>
      <c r="BN4448" s="5"/>
      <c r="BO4448" s="5"/>
      <c r="BP4448" s="1"/>
      <c r="BQ4448" s="1"/>
      <c r="BR4448" s="1"/>
      <c r="BS4448" s="1"/>
      <c r="BT4448" s="1"/>
      <c r="BU4448" s="4"/>
      <c r="BV4448" s="1"/>
      <c r="BW4448" s="3"/>
      <c r="BX4448" s="4"/>
      <c r="BY4448" s="5"/>
      <c r="BZ4448" s="5"/>
      <c r="CA4448" s="5"/>
      <c r="CB4448" s="5"/>
      <c r="CC4448" s="5"/>
      <c r="CD4448" s="43"/>
    </row>
    <row r="4449" spans="1:82" x14ac:dyDescent="0.25">
      <c r="A4449" s="8"/>
      <c r="B4449" s="5"/>
      <c r="C4449" s="5"/>
      <c r="D4449" s="5"/>
      <c r="E4449" s="5"/>
      <c r="F4449" s="94" t="str">
        <f t="shared" si="699"/>
        <v/>
      </c>
      <c r="G4449" s="94" t="str">
        <f t="shared" si="700"/>
        <v/>
      </c>
      <c r="H4449" s="127" t="str">
        <f>IF(A4449&lt;&gt;"",IF(MID(C4449,1,1)="c",$AS$26,IF(MID(C4449,1,1)="r",$AS$41,IF(MID(C4449,1,1)="p",#REF!,#REF!))),"")</f>
        <v/>
      </c>
      <c r="I4449" s="92" t="str">
        <f t="shared" si="701"/>
        <v/>
      </c>
      <c r="J4449" s="92" t="str">
        <f t="shared" si="702"/>
        <v/>
      </c>
      <c r="K4449" s="92" t="str">
        <f t="shared" si="703"/>
        <v/>
      </c>
      <c r="L4449" s="92" t="str">
        <f t="shared" si="704"/>
        <v/>
      </c>
      <c r="M4449" s="95" t="str">
        <f>IF(A4449&lt;&gt;"",IF(MID(C4449,1,1)="c",SigmaEpsConcrete(I4449,$AN$30:$AN$33,$AR$30:$AR$33,$AS$26,$AS$27,$AS$28,$AQ$20,$AU$19),""),"")</f>
        <v/>
      </c>
      <c r="N4449" s="95" t="str">
        <f>IF(A4449&lt;&gt;"",IF(MID(C4449,1,1)="r",SigmaEpsReinf(J4449,$AS$42:$AS$43,$AS$41,$AS$39,$AS$40,$AQ$38),""),"")</f>
        <v/>
      </c>
      <c r="Q4449" s="92" t="str">
        <f t="shared" si="706"/>
        <v/>
      </c>
      <c r="R4449" s="92" t="str">
        <f t="shared" si="707"/>
        <v/>
      </c>
      <c r="U4449" s="5"/>
      <c r="V4449" s="5"/>
      <c r="W4449" s="94" t="str">
        <f t="shared" si="705"/>
        <v/>
      </c>
      <c r="X4449" s="94" t="str">
        <f t="shared" si="708"/>
        <v/>
      </c>
      <c r="Y4449" s="5"/>
      <c r="BK4449" s="8"/>
      <c r="BL4449" s="5"/>
      <c r="BM4449" s="5"/>
      <c r="BN4449" s="5"/>
      <c r="BO4449" s="5"/>
      <c r="BP4449" s="1"/>
      <c r="BQ4449" s="1"/>
      <c r="BR4449" s="1"/>
      <c r="BS4449" s="1"/>
      <c r="BT4449" s="1"/>
      <c r="BU4449" s="4"/>
      <c r="BV4449" s="1"/>
      <c r="BW4449" s="3"/>
      <c r="BX4449" s="4"/>
      <c r="BY4449" s="5"/>
      <c r="BZ4449" s="5"/>
      <c r="CA4449" s="5"/>
      <c r="CB4449" s="5"/>
      <c r="CC4449" s="5"/>
      <c r="CD4449" s="43"/>
    </row>
    <row r="4450" spans="1:82" x14ac:dyDescent="0.25">
      <c r="A4450" s="8"/>
      <c r="B4450" s="5"/>
      <c r="C4450" s="5"/>
      <c r="D4450" s="5"/>
      <c r="E4450" s="5"/>
      <c r="F4450" s="94" t="str">
        <f t="shared" si="699"/>
        <v/>
      </c>
      <c r="G4450" s="94" t="str">
        <f t="shared" si="700"/>
        <v/>
      </c>
      <c r="H4450" s="127" t="str">
        <f>IF(A4450&lt;&gt;"",IF(MID(C4450,1,1)="c",$AS$26,IF(MID(C4450,1,1)="r",$AS$41,IF(MID(C4450,1,1)="p",#REF!,#REF!))),"")</f>
        <v/>
      </c>
      <c r="I4450" s="92" t="str">
        <f t="shared" si="701"/>
        <v/>
      </c>
      <c r="J4450" s="92" t="str">
        <f t="shared" si="702"/>
        <v/>
      </c>
      <c r="K4450" s="92" t="str">
        <f t="shared" si="703"/>
        <v/>
      </c>
      <c r="L4450" s="92" t="str">
        <f t="shared" si="704"/>
        <v/>
      </c>
      <c r="M4450" s="95" t="str">
        <f>IF(A4450&lt;&gt;"",IF(MID(C4450,1,1)="c",SigmaEpsConcrete(I4450,$AN$30:$AN$33,$AR$30:$AR$33,$AS$26,$AS$27,$AS$28,$AQ$20,$AU$19),""),"")</f>
        <v/>
      </c>
      <c r="N4450" s="95" t="str">
        <f>IF(A4450&lt;&gt;"",IF(MID(C4450,1,1)="r",SigmaEpsReinf(J4450,$AS$42:$AS$43,$AS$41,$AS$39,$AS$40,$AQ$38),""),"")</f>
        <v/>
      </c>
      <c r="Q4450" s="92" t="str">
        <f t="shared" si="706"/>
        <v/>
      </c>
      <c r="R4450" s="92" t="str">
        <f t="shared" si="707"/>
        <v/>
      </c>
      <c r="U4450" s="5"/>
      <c r="V4450" s="5"/>
      <c r="W4450" s="94" t="str">
        <f t="shared" si="705"/>
        <v/>
      </c>
      <c r="X4450" s="94" t="str">
        <f t="shared" si="708"/>
        <v/>
      </c>
      <c r="Y4450" s="5"/>
      <c r="BK4450" s="8"/>
      <c r="BL4450" s="5"/>
      <c r="BM4450" s="5"/>
      <c r="BN4450" s="5"/>
      <c r="BO4450" s="5"/>
      <c r="BP4450" s="1"/>
      <c r="BQ4450" s="1"/>
      <c r="BR4450" s="1"/>
      <c r="BS4450" s="1"/>
      <c r="BT4450" s="1"/>
      <c r="BU4450" s="4"/>
      <c r="BV4450" s="1"/>
      <c r="BW4450" s="3"/>
      <c r="BX4450" s="4"/>
      <c r="BY4450" s="5"/>
      <c r="BZ4450" s="5"/>
      <c r="CA4450" s="5"/>
      <c r="CB4450" s="5"/>
      <c r="CC4450" s="5"/>
      <c r="CD4450" s="43"/>
    </row>
    <row r="4451" spans="1:82" x14ac:dyDescent="0.25">
      <c r="A4451" s="8"/>
      <c r="B4451" s="5"/>
      <c r="C4451" s="5"/>
      <c r="D4451" s="5"/>
      <c r="E4451" s="5"/>
      <c r="F4451" s="94" t="str">
        <f t="shared" si="699"/>
        <v/>
      </c>
      <c r="G4451" s="94" t="str">
        <f t="shared" si="700"/>
        <v/>
      </c>
      <c r="H4451" s="127" t="str">
        <f>IF(A4451&lt;&gt;"",IF(MID(C4451,1,1)="c",$AS$26,IF(MID(C4451,1,1)="r",$AS$41,IF(MID(C4451,1,1)="p",#REF!,#REF!))),"")</f>
        <v/>
      </c>
      <c r="I4451" s="92" t="str">
        <f t="shared" si="701"/>
        <v/>
      </c>
      <c r="J4451" s="92" t="str">
        <f t="shared" si="702"/>
        <v/>
      </c>
      <c r="K4451" s="92" t="str">
        <f t="shared" si="703"/>
        <v/>
      </c>
      <c r="L4451" s="92" t="str">
        <f t="shared" si="704"/>
        <v/>
      </c>
      <c r="M4451" s="95" t="str">
        <f>IF(A4451&lt;&gt;"",IF(MID(C4451,1,1)="c",SigmaEpsConcrete(I4451,$AN$30:$AN$33,$AR$30:$AR$33,$AS$26,$AS$27,$AS$28,$AQ$20,$AU$19),""),"")</f>
        <v/>
      </c>
      <c r="N4451" s="95" t="str">
        <f>IF(A4451&lt;&gt;"",IF(MID(C4451,1,1)="r",SigmaEpsReinf(J4451,$AS$42:$AS$43,$AS$41,$AS$39,$AS$40,$AQ$38),""),"")</f>
        <v/>
      </c>
      <c r="Q4451" s="92" t="str">
        <f t="shared" si="706"/>
        <v/>
      </c>
      <c r="R4451" s="92" t="str">
        <f t="shared" si="707"/>
        <v/>
      </c>
      <c r="U4451" s="5"/>
      <c r="V4451" s="5"/>
      <c r="W4451" s="94" t="str">
        <f t="shared" si="705"/>
        <v/>
      </c>
      <c r="X4451" s="94" t="str">
        <f t="shared" si="708"/>
        <v/>
      </c>
      <c r="Y4451" s="5"/>
      <c r="BK4451" s="8"/>
      <c r="BL4451" s="5"/>
      <c r="BM4451" s="5"/>
      <c r="BN4451" s="5"/>
      <c r="BO4451" s="5"/>
      <c r="BP4451" s="1"/>
      <c r="BQ4451" s="1"/>
      <c r="BR4451" s="1"/>
      <c r="BS4451" s="1"/>
      <c r="BT4451" s="1"/>
      <c r="BU4451" s="4"/>
      <c r="BV4451" s="1"/>
      <c r="BW4451" s="3"/>
      <c r="BX4451" s="4"/>
      <c r="BY4451" s="5"/>
      <c r="BZ4451" s="5"/>
      <c r="CA4451" s="5"/>
      <c r="CB4451" s="5"/>
      <c r="CC4451" s="5"/>
      <c r="CD4451" s="43"/>
    </row>
    <row r="4452" spans="1:82" x14ac:dyDescent="0.25">
      <c r="A4452" s="8"/>
      <c r="B4452" s="5"/>
      <c r="C4452" s="5"/>
      <c r="D4452" s="5"/>
      <c r="E4452" s="5"/>
      <c r="F4452" s="94" t="str">
        <f t="shared" si="699"/>
        <v/>
      </c>
      <c r="G4452" s="94" t="str">
        <f t="shared" si="700"/>
        <v/>
      </c>
      <c r="H4452" s="127" t="str">
        <f>IF(A4452&lt;&gt;"",IF(MID(C4452,1,1)="c",$AS$26,IF(MID(C4452,1,1)="r",$AS$41,IF(MID(C4452,1,1)="p",#REF!,#REF!))),"")</f>
        <v/>
      </c>
      <c r="I4452" s="92" t="str">
        <f t="shared" si="701"/>
        <v/>
      </c>
      <c r="J4452" s="92" t="str">
        <f t="shared" si="702"/>
        <v/>
      </c>
      <c r="K4452" s="92" t="str">
        <f t="shared" si="703"/>
        <v/>
      </c>
      <c r="L4452" s="92" t="str">
        <f t="shared" si="704"/>
        <v/>
      </c>
      <c r="M4452" s="95" t="str">
        <f>IF(A4452&lt;&gt;"",IF(MID(C4452,1,1)="c",SigmaEpsConcrete(I4452,$AN$30:$AN$33,$AR$30:$AR$33,$AS$26,$AS$27,$AS$28,$AQ$20,$AU$19),""),"")</f>
        <v/>
      </c>
      <c r="N4452" s="95" t="str">
        <f>IF(A4452&lt;&gt;"",IF(MID(C4452,1,1)="r",SigmaEpsReinf(J4452,$AS$42:$AS$43,$AS$41,$AS$39,$AS$40,$AQ$38),""),"")</f>
        <v/>
      </c>
      <c r="Q4452" s="92" t="str">
        <f t="shared" si="706"/>
        <v/>
      </c>
      <c r="R4452" s="92" t="str">
        <f t="shared" si="707"/>
        <v/>
      </c>
      <c r="U4452" s="5"/>
      <c r="V4452" s="5"/>
      <c r="W4452" s="94" t="str">
        <f t="shared" si="705"/>
        <v/>
      </c>
      <c r="X4452" s="94" t="str">
        <f t="shared" si="708"/>
        <v/>
      </c>
      <c r="Y4452" s="5"/>
      <c r="BK4452" s="8"/>
      <c r="BL4452" s="5"/>
      <c r="BM4452" s="5"/>
      <c r="BN4452" s="5"/>
      <c r="BO4452" s="5"/>
      <c r="BP4452" s="1"/>
      <c r="BQ4452" s="1"/>
      <c r="BR4452" s="1"/>
      <c r="BS4452" s="1"/>
      <c r="BT4452" s="1"/>
      <c r="BU4452" s="4"/>
      <c r="BV4452" s="1"/>
      <c r="BW4452" s="3"/>
      <c r="BX4452" s="4"/>
      <c r="BY4452" s="5"/>
      <c r="BZ4452" s="5"/>
      <c r="CA4452" s="5"/>
      <c r="CB4452" s="5"/>
      <c r="CC4452" s="5"/>
      <c r="CD4452" s="43"/>
    </row>
    <row r="4453" spans="1:82" x14ac:dyDescent="0.25">
      <c r="A4453" s="8"/>
      <c r="B4453" s="5"/>
      <c r="C4453" s="5"/>
      <c r="D4453" s="5"/>
      <c r="E4453" s="5"/>
      <c r="F4453" s="94" t="str">
        <f t="shared" si="699"/>
        <v/>
      </c>
      <c r="G4453" s="94" t="str">
        <f t="shared" si="700"/>
        <v/>
      </c>
      <c r="H4453" s="127" t="str">
        <f>IF(A4453&lt;&gt;"",IF(MID(C4453,1,1)="c",$AS$26,IF(MID(C4453,1,1)="r",$AS$41,IF(MID(C4453,1,1)="p",#REF!,#REF!))),"")</f>
        <v/>
      </c>
      <c r="I4453" s="92" t="str">
        <f t="shared" si="701"/>
        <v/>
      </c>
      <c r="J4453" s="92" t="str">
        <f t="shared" si="702"/>
        <v/>
      </c>
      <c r="K4453" s="92" t="str">
        <f t="shared" si="703"/>
        <v/>
      </c>
      <c r="L4453" s="92" t="str">
        <f t="shared" si="704"/>
        <v/>
      </c>
      <c r="M4453" s="95" t="str">
        <f>IF(A4453&lt;&gt;"",IF(MID(C4453,1,1)="c",SigmaEpsConcrete(I4453,$AN$30:$AN$33,$AR$30:$AR$33,$AS$26,$AS$27,$AS$28,$AQ$20,$AU$19),""),"")</f>
        <v/>
      </c>
      <c r="N4453" s="95" t="str">
        <f>IF(A4453&lt;&gt;"",IF(MID(C4453,1,1)="r",SigmaEpsReinf(J4453,$AS$42:$AS$43,$AS$41,$AS$39,$AS$40,$AQ$38),""),"")</f>
        <v/>
      </c>
      <c r="Q4453" s="92" t="str">
        <f t="shared" si="706"/>
        <v/>
      </c>
      <c r="R4453" s="92" t="str">
        <f t="shared" si="707"/>
        <v/>
      </c>
      <c r="U4453" s="5"/>
      <c r="V4453" s="5"/>
      <c r="W4453" s="94" t="str">
        <f t="shared" si="705"/>
        <v/>
      </c>
      <c r="X4453" s="94" t="str">
        <f t="shared" si="708"/>
        <v/>
      </c>
      <c r="Y4453" s="5"/>
      <c r="BK4453" s="8"/>
      <c r="BL4453" s="5"/>
      <c r="BM4453" s="5"/>
      <c r="BN4453" s="5"/>
      <c r="BO4453" s="5"/>
      <c r="BP4453" s="1"/>
      <c r="BQ4453" s="1"/>
      <c r="BR4453" s="1"/>
      <c r="BS4453" s="1"/>
      <c r="BT4453" s="1"/>
      <c r="BU4453" s="4"/>
      <c r="BV4453" s="1"/>
      <c r="BW4453" s="3"/>
      <c r="BX4453" s="4"/>
      <c r="BY4453" s="5"/>
      <c r="BZ4453" s="5"/>
      <c r="CA4453" s="5"/>
      <c r="CB4453" s="5"/>
      <c r="CC4453" s="5"/>
      <c r="CD4453" s="43"/>
    </row>
    <row r="4454" spans="1:82" x14ac:dyDescent="0.25">
      <c r="A4454" s="8"/>
      <c r="B4454" s="5"/>
      <c r="C4454" s="5"/>
      <c r="D4454" s="5"/>
      <c r="E4454" s="5"/>
      <c r="F4454" s="94" t="str">
        <f t="shared" si="699"/>
        <v/>
      </c>
      <c r="G4454" s="94" t="str">
        <f t="shared" si="700"/>
        <v/>
      </c>
      <c r="H4454" s="127" t="str">
        <f>IF(A4454&lt;&gt;"",IF(MID(C4454,1,1)="c",$AS$26,IF(MID(C4454,1,1)="r",$AS$41,IF(MID(C4454,1,1)="p",#REF!,#REF!))),"")</f>
        <v/>
      </c>
      <c r="I4454" s="92" t="str">
        <f t="shared" si="701"/>
        <v/>
      </c>
      <c r="J4454" s="92" t="str">
        <f t="shared" si="702"/>
        <v/>
      </c>
      <c r="K4454" s="92" t="str">
        <f t="shared" si="703"/>
        <v/>
      </c>
      <c r="L4454" s="92" t="str">
        <f t="shared" si="704"/>
        <v/>
      </c>
      <c r="M4454" s="95" t="str">
        <f>IF(A4454&lt;&gt;"",IF(MID(C4454,1,1)="c",SigmaEpsConcrete(I4454,$AN$30:$AN$33,$AR$30:$AR$33,$AS$26,$AS$27,$AS$28,$AQ$20,$AU$19),""),"")</f>
        <v/>
      </c>
      <c r="N4454" s="95" t="str">
        <f>IF(A4454&lt;&gt;"",IF(MID(C4454,1,1)="r",SigmaEpsReinf(J4454,$AS$42:$AS$43,$AS$41,$AS$39,$AS$40,$AQ$38),""),"")</f>
        <v/>
      </c>
      <c r="Q4454" s="92" t="str">
        <f t="shared" si="706"/>
        <v/>
      </c>
      <c r="R4454" s="92" t="str">
        <f t="shared" si="707"/>
        <v/>
      </c>
      <c r="U4454" s="5"/>
      <c r="V4454" s="5"/>
      <c r="W4454" s="94" t="str">
        <f t="shared" si="705"/>
        <v/>
      </c>
      <c r="X4454" s="94" t="str">
        <f t="shared" si="708"/>
        <v/>
      </c>
      <c r="Y4454" s="5"/>
      <c r="BK4454" s="8"/>
      <c r="BL4454" s="5"/>
      <c r="BM4454" s="5"/>
      <c r="BN4454" s="5"/>
      <c r="BO4454" s="5"/>
      <c r="BP4454" s="1"/>
      <c r="BQ4454" s="1"/>
      <c r="BR4454" s="1"/>
      <c r="BS4454" s="1"/>
      <c r="BT4454" s="1"/>
      <c r="BU4454" s="4"/>
      <c r="BV4454" s="1"/>
      <c r="BW4454" s="3"/>
      <c r="BX4454" s="4"/>
      <c r="BY4454" s="5"/>
      <c r="BZ4454" s="5"/>
      <c r="CA4454" s="5"/>
      <c r="CB4454" s="5"/>
      <c r="CC4454" s="5"/>
      <c r="CD4454" s="43"/>
    </row>
    <row r="4455" spans="1:82" x14ac:dyDescent="0.25">
      <c r="A4455" s="8"/>
      <c r="B4455" s="5"/>
      <c r="C4455" s="5"/>
      <c r="D4455" s="5"/>
      <c r="E4455" s="5"/>
      <c r="F4455" s="94" t="str">
        <f t="shared" si="699"/>
        <v/>
      </c>
      <c r="G4455" s="94" t="str">
        <f t="shared" si="700"/>
        <v/>
      </c>
      <c r="H4455" s="127" t="str">
        <f>IF(A4455&lt;&gt;"",IF(MID(C4455,1,1)="c",$AS$26,IF(MID(C4455,1,1)="r",$AS$41,IF(MID(C4455,1,1)="p",#REF!,#REF!))),"")</f>
        <v/>
      </c>
      <c r="I4455" s="92" t="str">
        <f t="shared" si="701"/>
        <v/>
      </c>
      <c r="J4455" s="92" t="str">
        <f t="shared" si="702"/>
        <v/>
      </c>
      <c r="K4455" s="92" t="str">
        <f t="shared" si="703"/>
        <v/>
      </c>
      <c r="L4455" s="92" t="str">
        <f t="shared" si="704"/>
        <v/>
      </c>
      <c r="M4455" s="95" t="str">
        <f>IF(A4455&lt;&gt;"",IF(MID(C4455,1,1)="c",SigmaEpsConcrete(I4455,$AN$30:$AN$33,$AR$30:$AR$33,$AS$26,$AS$27,$AS$28,$AQ$20,$AU$19),""),"")</f>
        <v/>
      </c>
      <c r="N4455" s="95" t="str">
        <f>IF(A4455&lt;&gt;"",IF(MID(C4455,1,1)="r",SigmaEpsReinf(J4455,$AS$42:$AS$43,$AS$41,$AS$39,$AS$40,$AQ$38),""),"")</f>
        <v/>
      </c>
      <c r="Q4455" s="92" t="str">
        <f t="shared" si="706"/>
        <v/>
      </c>
      <c r="R4455" s="92" t="str">
        <f t="shared" si="707"/>
        <v/>
      </c>
      <c r="U4455" s="5"/>
      <c r="V4455" s="5"/>
      <c r="W4455" s="94" t="str">
        <f t="shared" si="705"/>
        <v/>
      </c>
      <c r="X4455" s="94" t="str">
        <f t="shared" si="708"/>
        <v/>
      </c>
      <c r="Y4455" s="5"/>
      <c r="BK4455" s="8"/>
      <c r="BL4455" s="5"/>
      <c r="BM4455" s="5"/>
      <c r="BN4455" s="5"/>
      <c r="BO4455" s="5"/>
      <c r="BP4455" s="1"/>
      <c r="BQ4455" s="1"/>
      <c r="BR4455" s="1"/>
      <c r="BS4455" s="1"/>
      <c r="BT4455" s="1"/>
      <c r="BU4455" s="4"/>
      <c r="BV4455" s="1"/>
      <c r="BW4455" s="3"/>
      <c r="BX4455" s="4"/>
      <c r="BY4455" s="5"/>
      <c r="BZ4455" s="5"/>
      <c r="CA4455" s="5"/>
      <c r="CB4455" s="5"/>
      <c r="CC4455" s="5"/>
      <c r="CD4455" s="43"/>
    </row>
    <row r="4456" spans="1:82" x14ac:dyDescent="0.25">
      <c r="A4456" s="8"/>
      <c r="B4456" s="5"/>
      <c r="C4456" s="5"/>
      <c r="D4456" s="5"/>
      <c r="E4456" s="5"/>
      <c r="F4456" s="94" t="str">
        <f t="shared" si="699"/>
        <v/>
      </c>
      <c r="G4456" s="94" t="str">
        <f t="shared" si="700"/>
        <v/>
      </c>
      <c r="H4456" s="127" t="str">
        <f>IF(A4456&lt;&gt;"",IF(MID(C4456,1,1)="c",$AS$26,IF(MID(C4456,1,1)="r",$AS$41,IF(MID(C4456,1,1)="p",#REF!,#REF!))),"")</f>
        <v/>
      </c>
      <c r="I4456" s="92" t="str">
        <f t="shared" si="701"/>
        <v/>
      </c>
      <c r="J4456" s="92" t="str">
        <f t="shared" si="702"/>
        <v/>
      </c>
      <c r="K4456" s="92" t="str">
        <f t="shared" si="703"/>
        <v/>
      </c>
      <c r="L4456" s="92" t="str">
        <f t="shared" si="704"/>
        <v/>
      </c>
      <c r="M4456" s="95" t="str">
        <f>IF(A4456&lt;&gt;"",IF(MID(C4456,1,1)="c",SigmaEpsConcrete(I4456,$AN$30:$AN$33,$AR$30:$AR$33,$AS$26,$AS$27,$AS$28,$AQ$20,$AU$19),""),"")</f>
        <v/>
      </c>
      <c r="N4456" s="95" t="str">
        <f>IF(A4456&lt;&gt;"",IF(MID(C4456,1,1)="r",SigmaEpsReinf(J4456,$AS$42:$AS$43,$AS$41,$AS$39,$AS$40,$AQ$38),""),"")</f>
        <v/>
      </c>
      <c r="Q4456" s="92" t="str">
        <f t="shared" si="706"/>
        <v/>
      </c>
      <c r="R4456" s="92" t="str">
        <f t="shared" si="707"/>
        <v/>
      </c>
      <c r="U4456" s="5"/>
      <c r="V4456" s="5"/>
      <c r="W4456" s="94" t="str">
        <f t="shared" si="705"/>
        <v/>
      </c>
      <c r="X4456" s="94" t="str">
        <f t="shared" si="708"/>
        <v/>
      </c>
      <c r="Y4456" s="5"/>
      <c r="BK4456" s="8"/>
      <c r="BL4456" s="5"/>
      <c r="BM4456" s="5"/>
      <c r="BN4456" s="5"/>
      <c r="BO4456" s="5"/>
      <c r="BP4456" s="1"/>
      <c r="BQ4456" s="1"/>
      <c r="BR4456" s="1"/>
      <c r="BS4456" s="1"/>
      <c r="BT4456" s="1"/>
      <c r="BU4456" s="4"/>
      <c r="BV4456" s="1"/>
      <c r="BW4456" s="3"/>
      <c r="BX4456" s="4"/>
      <c r="BY4456" s="5"/>
      <c r="BZ4456" s="5"/>
      <c r="CA4456" s="5"/>
      <c r="CB4456" s="5"/>
      <c r="CC4456" s="5"/>
      <c r="CD4456" s="43"/>
    </row>
    <row r="4457" spans="1:82" x14ac:dyDescent="0.25">
      <c r="A4457" s="8"/>
      <c r="B4457" s="5"/>
      <c r="C4457" s="5"/>
      <c r="D4457" s="5"/>
      <c r="E4457" s="5"/>
      <c r="F4457" s="94" t="str">
        <f t="shared" si="699"/>
        <v/>
      </c>
      <c r="G4457" s="94" t="str">
        <f t="shared" si="700"/>
        <v/>
      </c>
      <c r="H4457" s="127" t="str">
        <f>IF(A4457&lt;&gt;"",IF(MID(C4457,1,1)="c",$AS$26,IF(MID(C4457,1,1)="r",$AS$41,IF(MID(C4457,1,1)="p",#REF!,#REF!))),"")</f>
        <v/>
      </c>
      <c r="I4457" s="92" t="str">
        <f t="shared" si="701"/>
        <v/>
      </c>
      <c r="J4457" s="92" t="str">
        <f t="shared" si="702"/>
        <v/>
      </c>
      <c r="K4457" s="92" t="str">
        <f t="shared" si="703"/>
        <v/>
      </c>
      <c r="L4457" s="92" t="str">
        <f t="shared" si="704"/>
        <v/>
      </c>
      <c r="M4457" s="95" t="str">
        <f>IF(A4457&lt;&gt;"",IF(MID(C4457,1,1)="c",SigmaEpsConcrete(I4457,$AN$30:$AN$33,$AR$30:$AR$33,$AS$26,$AS$27,$AS$28,$AQ$20,$AU$19),""),"")</f>
        <v/>
      </c>
      <c r="N4457" s="95" t="str">
        <f>IF(A4457&lt;&gt;"",IF(MID(C4457,1,1)="r",SigmaEpsReinf(J4457,$AS$42:$AS$43,$AS$41,$AS$39,$AS$40,$AQ$38),""),"")</f>
        <v/>
      </c>
      <c r="Q4457" s="92" t="str">
        <f t="shared" si="706"/>
        <v/>
      </c>
      <c r="R4457" s="92" t="str">
        <f t="shared" si="707"/>
        <v/>
      </c>
      <c r="U4457" s="5"/>
      <c r="V4457" s="5"/>
      <c r="W4457" s="94" t="str">
        <f t="shared" si="705"/>
        <v/>
      </c>
      <c r="X4457" s="94" t="str">
        <f t="shared" si="708"/>
        <v/>
      </c>
      <c r="Y4457" s="5"/>
      <c r="BK4457" s="8"/>
      <c r="BL4457" s="5"/>
      <c r="BM4457" s="5"/>
      <c r="BN4457" s="5"/>
      <c r="BO4457" s="5"/>
      <c r="BP4457" s="1"/>
      <c r="BQ4457" s="1"/>
      <c r="BR4457" s="1"/>
      <c r="BS4457" s="1"/>
      <c r="BT4457" s="1"/>
      <c r="BU4457" s="4"/>
      <c r="BV4457" s="1"/>
      <c r="BW4457" s="3"/>
      <c r="BX4457" s="4"/>
      <c r="BY4457" s="5"/>
      <c r="BZ4457" s="5"/>
      <c r="CA4457" s="5"/>
      <c r="CB4457" s="5"/>
      <c r="CC4457" s="5"/>
      <c r="CD4457" s="43"/>
    </row>
    <row r="4458" spans="1:82" x14ac:dyDescent="0.25">
      <c r="A4458" s="8"/>
      <c r="B4458" s="5"/>
      <c r="C4458" s="5"/>
      <c r="D4458" s="5"/>
      <c r="E4458" s="5"/>
      <c r="F4458" s="94" t="str">
        <f t="shared" si="699"/>
        <v/>
      </c>
      <c r="G4458" s="94" t="str">
        <f t="shared" si="700"/>
        <v/>
      </c>
      <c r="H4458" s="127" t="str">
        <f>IF(A4458&lt;&gt;"",IF(MID(C4458,1,1)="c",$AS$26,IF(MID(C4458,1,1)="r",$AS$41,IF(MID(C4458,1,1)="p",#REF!,#REF!))),"")</f>
        <v/>
      </c>
      <c r="I4458" s="92" t="str">
        <f t="shared" si="701"/>
        <v/>
      </c>
      <c r="J4458" s="92" t="str">
        <f t="shared" si="702"/>
        <v/>
      </c>
      <c r="K4458" s="92" t="str">
        <f t="shared" si="703"/>
        <v/>
      </c>
      <c r="L4458" s="92" t="str">
        <f t="shared" si="704"/>
        <v/>
      </c>
      <c r="M4458" s="95" t="str">
        <f>IF(A4458&lt;&gt;"",IF(MID(C4458,1,1)="c",SigmaEpsConcrete(I4458,$AN$30:$AN$33,$AR$30:$AR$33,$AS$26,$AS$27,$AS$28,$AQ$20,$AU$19),""),"")</f>
        <v/>
      </c>
      <c r="N4458" s="95" t="str">
        <f>IF(A4458&lt;&gt;"",IF(MID(C4458,1,1)="r",SigmaEpsReinf(J4458,$AS$42:$AS$43,$AS$41,$AS$39,$AS$40,$AQ$38),""),"")</f>
        <v/>
      </c>
      <c r="Q4458" s="92" t="str">
        <f t="shared" si="706"/>
        <v/>
      </c>
      <c r="R4458" s="92" t="str">
        <f t="shared" si="707"/>
        <v/>
      </c>
      <c r="U4458" s="5"/>
      <c r="V4458" s="5"/>
      <c r="W4458" s="94" t="str">
        <f t="shared" si="705"/>
        <v/>
      </c>
      <c r="X4458" s="94" t="str">
        <f t="shared" si="708"/>
        <v/>
      </c>
      <c r="Y4458" s="5"/>
      <c r="BK4458" s="8"/>
      <c r="BL4458" s="5"/>
      <c r="BM4458" s="5"/>
      <c r="BN4458" s="5"/>
      <c r="BO4458" s="5"/>
      <c r="BP4458" s="1"/>
      <c r="BQ4458" s="1"/>
      <c r="BR4458" s="1"/>
      <c r="BS4458" s="1"/>
      <c r="BT4458" s="1"/>
      <c r="BU4458" s="4"/>
      <c r="BV4458" s="1"/>
      <c r="BW4458" s="3"/>
      <c r="BX4458" s="4"/>
      <c r="BY4458" s="5"/>
      <c r="BZ4458" s="5"/>
      <c r="CA4458" s="5"/>
      <c r="CB4458" s="5"/>
      <c r="CC4458" s="5"/>
      <c r="CD4458" s="43"/>
    </row>
    <row r="4459" spans="1:82" x14ac:dyDescent="0.25">
      <c r="A4459" s="8"/>
      <c r="B4459" s="5"/>
      <c r="C4459" s="5"/>
      <c r="D4459" s="5"/>
      <c r="E4459" s="5"/>
      <c r="F4459" s="94" t="str">
        <f t="shared" si="699"/>
        <v/>
      </c>
      <c r="G4459" s="94" t="str">
        <f t="shared" si="700"/>
        <v/>
      </c>
      <c r="H4459" s="127" t="str">
        <f>IF(A4459&lt;&gt;"",IF(MID(C4459,1,1)="c",$AS$26,IF(MID(C4459,1,1)="r",$AS$41,IF(MID(C4459,1,1)="p",#REF!,#REF!))),"")</f>
        <v/>
      </c>
      <c r="I4459" s="92" t="str">
        <f t="shared" si="701"/>
        <v/>
      </c>
      <c r="J4459" s="92" t="str">
        <f t="shared" si="702"/>
        <v/>
      </c>
      <c r="K4459" s="92" t="str">
        <f t="shared" si="703"/>
        <v/>
      </c>
      <c r="L4459" s="92" t="str">
        <f t="shared" si="704"/>
        <v/>
      </c>
      <c r="M4459" s="95" t="str">
        <f>IF(A4459&lt;&gt;"",IF(MID(C4459,1,1)="c",SigmaEpsConcrete(I4459,$AN$30:$AN$33,$AR$30:$AR$33,$AS$26,$AS$27,$AS$28,$AQ$20,$AU$19),""),"")</f>
        <v/>
      </c>
      <c r="N4459" s="95" t="str">
        <f>IF(A4459&lt;&gt;"",IF(MID(C4459,1,1)="r",SigmaEpsReinf(J4459,$AS$42:$AS$43,$AS$41,$AS$39,$AS$40,$AQ$38),""),"")</f>
        <v/>
      </c>
      <c r="Q4459" s="92" t="str">
        <f t="shared" si="706"/>
        <v/>
      </c>
      <c r="R4459" s="92" t="str">
        <f t="shared" si="707"/>
        <v/>
      </c>
      <c r="U4459" s="5"/>
      <c r="V4459" s="5"/>
      <c r="W4459" s="94" t="str">
        <f t="shared" si="705"/>
        <v/>
      </c>
      <c r="X4459" s="94" t="str">
        <f t="shared" si="708"/>
        <v/>
      </c>
      <c r="Y4459" s="5"/>
      <c r="BK4459" s="8"/>
      <c r="BL4459" s="5"/>
      <c r="BM4459" s="5"/>
      <c r="BN4459" s="5"/>
      <c r="BO4459" s="5"/>
      <c r="BP4459" s="1"/>
      <c r="BQ4459" s="1"/>
      <c r="BR4459" s="1"/>
      <c r="BS4459" s="1"/>
      <c r="BT4459" s="1"/>
      <c r="BU4459" s="4"/>
      <c r="BV4459" s="1"/>
      <c r="BW4459" s="3"/>
      <c r="BX4459" s="4"/>
      <c r="BY4459" s="5"/>
      <c r="BZ4459" s="5"/>
      <c r="CA4459" s="5"/>
      <c r="CB4459" s="5"/>
      <c r="CC4459" s="5"/>
      <c r="CD4459" s="43"/>
    </row>
    <row r="4460" spans="1:82" x14ac:dyDescent="0.25">
      <c r="A4460" s="8"/>
      <c r="B4460" s="5"/>
      <c r="C4460" s="5"/>
      <c r="D4460" s="5"/>
      <c r="E4460" s="5"/>
      <c r="F4460" s="94" t="str">
        <f t="shared" si="699"/>
        <v/>
      </c>
      <c r="G4460" s="94" t="str">
        <f t="shared" si="700"/>
        <v/>
      </c>
      <c r="H4460" s="127" t="str">
        <f>IF(A4460&lt;&gt;"",IF(MID(C4460,1,1)="c",$AS$26,IF(MID(C4460,1,1)="r",$AS$41,IF(MID(C4460,1,1)="p",#REF!,#REF!))),"")</f>
        <v/>
      </c>
      <c r="I4460" s="92" t="str">
        <f t="shared" si="701"/>
        <v/>
      </c>
      <c r="J4460" s="92" t="str">
        <f t="shared" si="702"/>
        <v/>
      </c>
      <c r="K4460" s="92" t="str">
        <f t="shared" si="703"/>
        <v/>
      </c>
      <c r="L4460" s="92" t="str">
        <f t="shared" si="704"/>
        <v/>
      </c>
      <c r="M4460" s="95" t="str">
        <f>IF(A4460&lt;&gt;"",IF(MID(C4460,1,1)="c",SigmaEpsConcrete(I4460,$AN$30:$AN$33,$AR$30:$AR$33,$AS$26,$AS$27,$AS$28,$AQ$20,$AU$19),""),"")</f>
        <v/>
      </c>
      <c r="N4460" s="95" t="str">
        <f>IF(A4460&lt;&gt;"",IF(MID(C4460,1,1)="r",SigmaEpsReinf(J4460,$AS$42:$AS$43,$AS$41,$AS$39,$AS$40,$AQ$38),""),"")</f>
        <v/>
      </c>
      <c r="Q4460" s="92" t="str">
        <f t="shared" si="706"/>
        <v/>
      </c>
      <c r="R4460" s="92" t="str">
        <f t="shared" si="707"/>
        <v/>
      </c>
      <c r="U4460" s="5"/>
      <c r="V4460" s="5"/>
      <c r="W4460" s="94" t="str">
        <f t="shared" si="705"/>
        <v/>
      </c>
      <c r="X4460" s="94" t="str">
        <f t="shared" si="708"/>
        <v/>
      </c>
      <c r="Y4460" s="5"/>
      <c r="BK4460" s="8"/>
      <c r="BL4460" s="5"/>
      <c r="BM4460" s="5"/>
      <c r="BN4460" s="5"/>
      <c r="BO4460" s="5"/>
      <c r="BP4460" s="1"/>
      <c r="BQ4460" s="1"/>
      <c r="BR4460" s="1"/>
      <c r="BS4460" s="1"/>
      <c r="BT4460" s="1"/>
      <c r="BU4460" s="4"/>
      <c r="BV4460" s="1"/>
      <c r="BW4460" s="3"/>
      <c r="BX4460" s="4"/>
      <c r="BY4460" s="5"/>
      <c r="BZ4460" s="5"/>
      <c r="CA4460" s="5"/>
      <c r="CB4460" s="5"/>
      <c r="CC4460" s="5"/>
      <c r="CD4460" s="43"/>
    </row>
    <row r="4461" spans="1:82" x14ac:dyDescent="0.25">
      <c r="A4461" s="8"/>
      <c r="B4461" s="5"/>
      <c r="C4461" s="5"/>
      <c r="D4461" s="5"/>
      <c r="E4461" s="5"/>
      <c r="F4461" s="94" t="str">
        <f t="shared" si="699"/>
        <v/>
      </c>
      <c r="G4461" s="94" t="str">
        <f t="shared" si="700"/>
        <v/>
      </c>
      <c r="H4461" s="127" t="str">
        <f>IF(A4461&lt;&gt;"",IF(MID(C4461,1,1)="c",$AS$26,IF(MID(C4461,1,1)="r",$AS$41,IF(MID(C4461,1,1)="p",#REF!,#REF!))),"")</f>
        <v/>
      </c>
      <c r="I4461" s="92" t="str">
        <f t="shared" si="701"/>
        <v/>
      </c>
      <c r="J4461" s="92" t="str">
        <f t="shared" si="702"/>
        <v/>
      </c>
      <c r="K4461" s="92" t="str">
        <f t="shared" si="703"/>
        <v/>
      </c>
      <c r="L4461" s="92" t="str">
        <f t="shared" si="704"/>
        <v/>
      </c>
      <c r="M4461" s="95" t="str">
        <f>IF(A4461&lt;&gt;"",IF(MID(C4461,1,1)="c",SigmaEpsConcrete(I4461,$AN$30:$AN$33,$AR$30:$AR$33,$AS$26,$AS$27,$AS$28,$AQ$20,$AU$19),""),"")</f>
        <v/>
      </c>
      <c r="N4461" s="95" t="str">
        <f>IF(A4461&lt;&gt;"",IF(MID(C4461,1,1)="r",SigmaEpsReinf(J4461,$AS$42:$AS$43,$AS$41,$AS$39,$AS$40,$AQ$38),""),"")</f>
        <v/>
      </c>
      <c r="Q4461" s="92" t="str">
        <f t="shared" si="706"/>
        <v/>
      </c>
      <c r="R4461" s="92" t="str">
        <f t="shared" si="707"/>
        <v/>
      </c>
      <c r="U4461" s="5"/>
      <c r="V4461" s="5"/>
      <c r="W4461" s="94" t="str">
        <f t="shared" si="705"/>
        <v/>
      </c>
      <c r="X4461" s="94" t="str">
        <f t="shared" si="708"/>
        <v/>
      </c>
      <c r="Y4461" s="5"/>
      <c r="BK4461" s="8"/>
      <c r="BL4461" s="5"/>
      <c r="BM4461" s="5"/>
      <c r="BN4461" s="5"/>
      <c r="BO4461" s="5"/>
      <c r="BP4461" s="1"/>
      <c r="BQ4461" s="1"/>
      <c r="BR4461" s="1"/>
      <c r="BS4461" s="1"/>
      <c r="BT4461" s="1"/>
      <c r="BU4461" s="4"/>
      <c r="BV4461" s="1"/>
      <c r="BW4461" s="3"/>
      <c r="BX4461" s="4"/>
      <c r="BY4461" s="5"/>
      <c r="BZ4461" s="5"/>
      <c r="CA4461" s="5"/>
      <c r="CB4461" s="5"/>
      <c r="CC4461" s="5"/>
      <c r="CD4461" s="43"/>
    </row>
    <row r="4462" spans="1:82" x14ac:dyDescent="0.25">
      <c r="A4462" s="8"/>
      <c r="B4462" s="5"/>
      <c r="C4462" s="5"/>
      <c r="D4462" s="5"/>
      <c r="E4462" s="5"/>
      <c r="F4462" s="94" t="str">
        <f t="shared" si="699"/>
        <v/>
      </c>
      <c r="G4462" s="94" t="str">
        <f t="shared" si="700"/>
        <v/>
      </c>
      <c r="H4462" s="127" t="str">
        <f>IF(A4462&lt;&gt;"",IF(MID(C4462,1,1)="c",$AS$26,IF(MID(C4462,1,1)="r",$AS$41,IF(MID(C4462,1,1)="p",#REF!,#REF!))),"")</f>
        <v/>
      </c>
      <c r="I4462" s="92" t="str">
        <f t="shared" si="701"/>
        <v/>
      </c>
      <c r="J4462" s="92" t="str">
        <f t="shared" si="702"/>
        <v/>
      </c>
      <c r="K4462" s="92" t="str">
        <f t="shared" si="703"/>
        <v/>
      </c>
      <c r="L4462" s="92" t="str">
        <f t="shared" si="704"/>
        <v/>
      </c>
      <c r="M4462" s="95" t="str">
        <f>IF(A4462&lt;&gt;"",IF(MID(C4462,1,1)="c",SigmaEpsConcrete(I4462,$AN$30:$AN$33,$AR$30:$AR$33,$AS$26,$AS$27,$AS$28,$AQ$20,$AU$19),""),"")</f>
        <v/>
      </c>
      <c r="N4462" s="95" t="str">
        <f>IF(A4462&lt;&gt;"",IF(MID(C4462,1,1)="r",SigmaEpsReinf(J4462,$AS$42:$AS$43,$AS$41,$AS$39,$AS$40,$AQ$38),""),"")</f>
        <v/>
      </c>
      <c r="Q4462" s="92" t="str">
        <f t="shared" si="706"/>
        <v/>
      </c>
      <c r="R4462" s="92" t="str">
        <f t="shared" si="707"/>
        <v/>
      </c>
      <c r="U4462" s="5"/>
      <c r="V4462" s="5"/>
      <c r="W4462" s="94" t="str">
        <f t="shared" si="705"/>
        <v/>
      </c>
      <c r="X4462" s="94" t="str">
        <f t="shared" si="708"/>
        <v/>
      </c>
      <c r="Y4462" s="5"/>
      <c r="BK4462" s="8"/>
      <c r="BL4462" s="5"/>
      <c r="BM4462" s="5"/>
      <c r="BN4462" s="5"/>
      <c r="BO4462" s="5"/>
      <c r="BP4462" s="1"/>
      <c r="BQ4462" s="1"/>
      <c r="BR4462" s="1"/>
      <c r="BS4462" s="1"/>
      <c r="BT4462" s="1"/>
      <c r="BU4462" s="4"/>
      <c r="BV4462" s="1"/>
      <c r="BW4462" s="3"/>
      <c r="BX4462" s="4"/>
      <c r="BY4462" s="5"/>
      <c r="BZ4462" s="5"/>
      <c r="CA4462" s="5"/>
      <c r="CB4462" s="5"/>
      <c r="CC4462" s="5"/>
      <c r="CD4462" s="43"/>
    </row>
    <row r="4463" spans="1:82" x14ac:dyDescent="0.25">
      <c r="A4463" s="8"/>
      <c r="B4463" s="5"/>
      <c r="C4463" s="5"/>
      <c r="D4463" s="5"/>
      <c r="E4463" s="5"/>
      <c r="F4463" s="94" t="str">
        <f t="shared" si="699"/>
        <v/>
      </c>
      <c r="G4463" s="94" t="str">
        <f t="shared" si="700"/>
        <v/>
      </c>
      <c r="H4463" s="127" t="str">
        <f>IF(A4463&lt;&gt;"",IF(MID(C4463,1,1)="c",$AS$26,IF(MID(C4463,1,1)="r",$AS$41,IF(MID(C4463,1,1)="p",#REF!,#REF!))),"")</f>
        <v/>
      </c>
      <c r="I4463" s="92" t="str">
        <f t="shared" si="701"/>
        <v/>
      </c>
      <c r="J4463" s="92" t="str">
        <f t="shared" si="702"/>
        <v/>
      </c>
      <c r="K4463" s="92" t="str">
        <f t="shared" si="703"/>
        <v/>
      </c>
      <c r="L4463" s="92" t="str">
        <f t="shared" si="704"/>
        <v/>
      </c>
      <c r="M4463" s="95" t="str">
        <f>IF(A4463&lt;&gt;"",IF(MID(C4463,1,1)="c",SigmaEpsConcrete(I4463,$AN$30:$AN$33,$AR$30:$AR$33,$AS$26,$AS$27,$AS$28,$AQ$20,$AU$19),""),"")</f>
        <v/>
      </c>
      <c r="N4463" s="95" t="str">
        <f>IF(A4463&lt;&gt;"",IF(MID(C4463,1,1)="r",SigmaEpsReinf(J4463,$AS$42:$AS$43,$AS$41,$AS$39,$AS$40,$AQ$38),""),"")</f>
        <v/>
      </c>
      <c r="Q4463" s="92" t="str">
        <f t="shared" si="706"/>
        <v/>
      </c>
      <c r="R4463" s="92" t="str">
        <f t="shared" si="707"/>
        <v/>
      </c>
      <c r="U4463" s="5"/>
      <c r="V4463" s="5"/>
      <c r="W4463" s="94" t="str">
        <f t="shared" si="705"/>
        <v/>
      </c>
      <c r="X4463" s="94" t="str">
        <f t="shared" si="708"/>
        <v/>
      </c>
      <c r="Y4463" s="5"/>
      <c r="BK4463" s="8"/>
      <c r="BL4463" s="5"/>
      <c r="BM4463" s="5"/>
      <c r="BN4463" s="5"/>
      <c r="BO4463" s="5"/>
      <c r="BP4463" s="1"/>
      <c r="BQ4463" s="1"/>
      <c r="BR4463" s="1"/>
      <c r="BS4463" s="1"/>
      <c r="BT4463" s="1"/>
      <c r="BU4463" s="4"/>
      <c r="BV4463" s="1"/>
      <c r="BW4463" s="3"/>
      <c r="BX4463" s="4"/>
      <c r="BY4463" s="5"/>
      <c r="BZ4463" s="5"/>
      <c r="CA4463" s="5"/>
      <c r="CB4463" s="5"/>
      <c r="CC4463" s="5"/>
      <c r="CD4463" s="43"/>
    </row>
    <row r="4464" spans="1:82" x14ac:dyDescent="0.25">
      <c r="A4464" s="8"/>
      <c r="B4464" s="5"/>
      <c r="C4464" s="5"/>
      <c r="D4464" s="5"/>
      <c r="E4464" s="5"/>
      <c r="F4464" s="94" t="str">
        <f t="shared" si="699"/>
        <v/>
      </c>
      <c r="G4464" s="94" t="str">
        <f t="shared" si="700"/>
        <v/>
      </c>
      <c r="H4464" s="127" t="str">
        <f>IF(A4464&lt;&gt;"",IF(MID(C4464,1,1)="c",$AS$26,IF(MID(C4464,1,1)="r",$AS$41,IF(MID(C4464,1,1)="p",#REF!,#REF!))),"")</f>
        <v/>
      </c>
      <c r="I4464" s="92" t="str">
        <f t="shared" si="701"/>
        <v/>
      </c>
      <c r="J4464" s="92" t="str">
        <f t="shared" si="702"/>
        <v/>
      </c>
      <c r="K4464" s="92" t="str">
        <f t="shared" si="703"/>
        <v/>
      </c>
      <c r="L4464" s="92" t="str">
        <f t="shared" si="704"/>
        <v/>
      </c>
      <c r="M4464" s="95" t="str">
        <f>IF(A4464&lt;&gt;"",IF(MID(C4464,1,1)="c",SigmaEpsConcrete(I4464,$AN$30:$AN$33,$AR$30:$AR$33,$AS$26,$AS$27,$AS$28,$AQ$20,$AU$19),""),"")</f>
        <v/>
      </c>
      <c r="N4464" s="95" t="str">
        <f>IF(A4464&lt;&gt;"",IF(MID(C4464,1,1)="r",SigmaEpsReinf(J4464,$AS$42:$AS$43,$AS$41,$AS$39,$AS$40,$AQ$38),""),"")</f>
        <v/>
      </c>
      <c r="Q4464" s="92" t="str">
        <f t="shared" si="706"/>
        <v/>
      </c>
      <c r="R4464" s="92" t="str">
        <f t="shared" si="707"/>
        <v/>
      </c>
      <c r="U4464" s="5"/>
      <c r="V4464" s="5"/>
      <c r="W4464" s="94" t="str">
        <f t="shared" si="705"/>
        <v/>
      </c>
      <c r="X4464" s="94" t="str">
        <f t="shared" si="708"/>
        <v/>
      </c>
      <c r="Y4464" s="5"/>
      <c r="BK4464" s="8"/>
      <c r="BL4464" s="5"/>
      <c r="BM4464" s="5"/>
      <c r="BN4464" s="5"/>
      <c r="BO4464" s="5"/>
      <c r="BP4464" s="1"/>
      <c r="BQ4464" s="1"/>
      <c r="BR4464" s="1"/>
      <c r="BS4464" s="1"/>
      <c r="BT4464" s="1"/>
      <c r="BU4464" s="4"/>
      <c r="BV4464" s="1"/>
      <c r="BW4464" s="3"/>
      <c r="BX4464" s="4"/>
      <c r="BY4464" s="5"/>
      <c r="BZ4464" s="5"/>
      <c r="CA4464" s="5"/>
      <c r="CB4464" s="5"/>
      <c r="CC4464" s="5"/>
      <c r="CD4464" s="43"/>
    </row>
    <row r="4465" spans="1:82" x14ac:dyDescent="0.25">
      <c r="A4465" s="8"/>
      <c r="B4465" s="5"/>
      <c r="C4465" s="5"/>
      <c r="D4465" s="5"/>
      <c r="E4465" s="5"/>
      <c r="F4465" s="94" t="str">
        <f t="shared" si="699"/>
        <v/>
      </c>
      <c r="G4465" s="94" t="str">
        <f t="shared" si="700"/>
        <v/>
      </c>
      <c r="H4465" s="127" t="str">
        <f>IF(A4465&lt;&gt;"",IF(MID(C4465,1,1)="c",$AS$26,IF(MID(C4465,1,1)="r",$AS$41,IF(MID(C4465,1,1)="p",#REF!,#REF!))),"")</f>
        <v/>
      </c>
      <c r="I4465" s="92" t="str">
        <f t="shared" si="701"/>
        <v/>
      </c>
      <c r="J4465" s="92" t="str">
        <f t="shared" si="702"/>
        <v/>
      </c>
      <c r="K4465" s="92" t="str">
        <f t="shared" si="703"/>
        <v/>
      </c>
      <c r="L4465" s="92" t="str">
        <f t="shared" si="704"/>
        <v/>
      </c>
      <c r="M4465" s="95" t="str">
        <f>IF(A4465&lt;&gt;"",IF(MID(C4465,1,1)="c",SigmaEpsConcrete(I4465,$AN$30:$AN$33,$AR$30:$AR$33,$AS$26,$AS$27,$AS$28,$AQ$20,$AU$19),""),"")</f>
        <v/>
      </c>
      <c r="N4465" s="95" t="str">
        <f>IF(A4465&lt;&gt;"",IF(MID(C4465,1,1)="r",SigmaEpsReinf(J4465,$AS$42:$AS$43,$AS$41,$AS$39,$AS$40,$AQ$38),""),"")</f>
        <v/>
      </c>
      <c r="Q4465" s="92" t="str">
        <f t="shared" si="706"/>
        <v/>
      </c>
      <c r="R4465" s="92" t="str">
        <f t="shared" si="707"/>
        <v/>
      </c>
      <c r="U4465" s="5"/>
      <c r="V4465" s="5"/>
      <c r="W4465" s="94" t="str">
        <f t="shared" si="705"/>
        <v/>
      </c>
      <c r="X4465" s="94" t="str">
        <f t="shared" si="708"/>
        <v/>
      </c>
      <c r="Y4465" s="5"/>
      <c r="BK4465" s="8"/>
      <c r="BL4465" s="5"/>
      <c r="BM4465" s="5"/>
      <c r="BN4465" s="5"/>
      <c r="BO4465" s="5"/>
      <c r="BP4465" s="1"/>
      <c r="BQ4465" s="1"/>
      <c r="BR4465" s="1"/>
      <c r="BS4465" s="1"/>
      <c r="BT4465" s="1"/>
      <c r="BU4465" s="4"/>
      <c r="BV4465" s="1"/>
      <c r="BW4465" s="3"/>
      <c r="BX4465" s="4"/>
      <c r="BY4465" s="5"/>
      <c r="BZ4465" s="5"/>
      <c r="CA4465" s="5"/>
      <c r="CB4465" s="5"/>
      <c r="CC4465" s="5"/>
      <c r="CD4465" s="43"/>
    </row>
    <row r="4466" spans="1:82" x14ac:dyDescent="0.25">
      <c r="A4466" s="8"/>
      <c r="B4466" s="5"/>
      <c r="C4466" s="5"/>
      <c r="D4466" s="5"/>
      <c r="E4466" s="5"/>
      <c r="F4466" s="94" t="str">
        <f t="shared" si="699"/>
        <v/>
      </c>
      <c r="G4466" s="94" t="str">
        <f t="shared" si="700"/>
        <v/>
      </c>
      <c r="H4466" s="127" t="str">
        <f>IF(A4466&lt;&gt;"",IF(MID(C4466,1,1)="c",$AS$26,IF(MID(C4466,1,1)="r",$AS$41,IF(MID(C4466,1,1)="p",#REF!,#REF!))),"")</f>
        <v/>
      </c>
      <c r="I4466" s="92" t="str">
        <f t="shared" si="701"/>
        <v/>
      </c>
      <c r="J4466" s="92" t="str">
        <f t="shared" si="702"/>
        <v/>
      </c>
      <c r="K4466" s="92" t="str">
        <f t="shared" si="703"/>
        <v/>
      </c>
      <c r="L4466" s="92" t="str">
        <f t="shared" si="704"/>
        <v/>
      </c>
      <c r="M4466" s="95" t="str">
        <f>IF(A4466&lt;&gt;"",IF(MID(C4466,1,1)="c",SigmaEpsConcrete(I4466,$AN$30:$AN$33,$AR$30:$AR$33,$AS$26,$AS$27,$AS$28,$AQ$20,$AU$19),""),"")</f>
        <v/>
      </c>
      <c r="N4466" s="95" t="str">
        <f>IF(A4466&lt;&gt;"",IF(MID(C4466,1,1)="r",SigmaEpsReinf(J4466,$AS$42:$AS$43,$AS$41,$AS$39,$AS$40,$AQ$38),""),"")</f>
        <v/>
      </c>
      <c r="Q4466" s="92" t="str">
        <f t="shared" si="706"/>
        <v/>
      </c>
      <c r="R4466" s="92" t="str">
        <f t="shared" si="707"/>
        <v/>
      </c>
      <c r="U4466" s="5"/>
      <c r="V4466" s="5"/>
      <c r="W4466" s="94" t="str">
        <f t="shared" si="705"/>
        <v/>
      </c>
      <c r="X4466" s="94" t="str">
        <f t="shared" si="708"/>
        <v/>
      </c>
      <c r="Y4466" s="5"/>
      <c r="BK4466" s="8"/>
      <c r="BL4466" s="5"/>
      <c r="BM4466" s="5"/>
      <c r="BN4466" s="5"/>
      <c r="BO4466" s="5"/>
      <c r="BP4466" s="1"/>
      <c r="BQ4466" s="1"/>
      <c r="BR4466" s="1"/>
      <c r="BS4466" s="1"/>
      <c r="BT4466" s="1"/>
      <c r="BU4466" s="4"/>
      <c r="BV4466" s="1"/>
      <c r="BW4466" s="3"/>
      <c r="BX4466" s="4"/>
      <c r="BY4466" s="5"/>
      <c r="BZ4466" s="5"/>
      <c r="CA4466" s="5"/>
      <c r="CB4466" s="5"/>
      <c r="CC4466" s="5"/>
      <c r="CD4466" s="43"/>
    </row>
    <row r="4467" spans="1:82" x14ac:dyDescent="0.25">
      <c r="A4467" s="8"/>
      <c r="B4467" s="5"/>
      <c r="C4467" s="5"/>
      <c r="D4467" s="5"/>
      <c r="E4467" s="5"/>
      <c r="F4467" s="94" t="str">
        <f t="shared" si="699"/>
        <v/>
      </c>
      <c r="G4467" s="94" t="str">
        <f t="shared" si="700"/>
        <v/>
      </c>
      <c r="H4467" s="127" t="str">
        <f>IF(A4467&lt;&gt;"",IF(MID(C4467,1,1)="c",$AS$26,IF(MID(C4467,1,1)="r",$AS$41,IF(MID(C4467,1,1)="p",#REF!,#REF!))),"")</f>
        <v/>
      </c>
      <c r="I4467" s="92" t="str">
        <f t="shared" si="701"/>
        <v/>
      </c>
      <c r="J4467" s="92" t="str">
        <f t="shared" si="702"/>
        <v/>
      </c>
      <c r="K4467" s="92" t="str">
        <f t="shared" si="703"/>
        <v/>
      </c>
      <c r="L4467" s="92" t="str">
        <f t="shared" si="704"/>
        <v/>
      </c>
      <c r="M4467" s="95" t="str">
        <f>IF(A4467&lt;&gt;"",IF(MID(C4467,1,1)="c",SigmaEpsConcrete(I4467,$AN$30:$AN$33,$AR$30:$AR$33,$AS$26,$AS$27,$AS$28,$AQ$20,$AU$19),""),"")</f>
        <v/>
      </c>
      <c r="N4467" s="95" t="str">
        <f>IF(A4467&lt;&gt;"",IF(MID(C4467,1,1)="r",SigmaEpsReinf(J4467,$AS$42:$AS$43,$AS$41,$AS$39,$AS$40,$AQ$38),""),"")</f>
        <v/>
      </c>
      <c r="Q4467" s="92" t="str">
        <f t="shared" si="706"/>
        <v/>
      </c>
      <c r="R4467" s="92" t="str">
        <f t="shared" si="707"/>
        <v/>
      </c>
      <c r="U4467" s="5"/>
      <c r="V4467" s="5"/>
      <c r="W4467" s="94" t="str">
        <f t="shared" si="705"/>
        <v/>
      </c>
      <c r="X4467" s="94" t="str">
        <f t="shared" si="708"/>
        <v/>
      </c>
      <c r="Y4467" s="5"/>
      <c r="BK4467" s="8"/>
      <c r="BL4467" s="5"/>
      <c r="BM4467" s="5"/>
      <c r="BN4467" s="5"/>
      <c r="BO4467" s="5"/>
      <c r="BP4467" s="1"/>
      <c r="BQ4467" s="1"/>
      <c r="BR4467" s="1"/>
      <c r="BS4467" s="1"/>
      <c r="BT4467" s="1"/>
      <c r="BU4467" s="4"/>
      <c r="BV4467" s="1"/>
      <c r="BW4467" s="3"/>
      <c r="BX4467" s="4"/>
      <c r="BY4467" s="5"/>
      <c r="BZ4467" s="5"/>
      <c r="CA4467" s="5"/>
      <c r="CB4467" s="5"/>
      <c r="CC4467" s="5"/>
      <c r="CD4467" s="43"/>
    </row>
    <row r="4468" spans="1:82" x14ac:dyDescent="0.25">
      <c r="A4468" s="8"/>
      <c r="B4468" s="5"/>
      <c r="C4468" s="5"/>
      <c r="D4468" s="5"/>
      <c r="E4468" s="5"/>
      <c r="F4468" s="94" t="str">
        <f t="shared" si="699"/>
        <v/>
      </c>
      <c r="G4468" s="94" t="str">
        <f t="shared" si="700"/>
        <v/>
      </c>
      <c r="H4468" s="127" t="str">
        <f>IF(A4468&lt;&gt;"",IF(MID(C4468,1,1)="c",$AS$26,IF(MID(C4468,1,1)="r",$AS$41,IF(MID(C4468,1,1)="p",#REF!,#REF!))),"")</f>
        <v/>
      </c>
      <c r="I4468" s="92" t="str">
        <f t="shared" si="701"/>
        <v/>
      </c>
      <c r="J4468" s="92" t="str">
        <f t="shared" si="702"/>
        <v/>
      </c>
      <c r="K4468" s="92" t="str">
        <f t="shared" si="703"/>
        <v/>
      </c>
      <c r="L4468" s="92" t="str">
        <f t="shared" si="704"/>
        <v/>
      </c>
      <c r="M4468" s="95" t="str">
        <f>IF(A4468&lt;&gt;"",IF(MID(C4468,1,1)="c",SigmaEpsConcrete(I4468,$AN$30:$AN$33,$AR$30:$AR$33,$AS$26,$AS$27,$AS$28,$AQ$20,$AU$19),""),"")</f>
        <v/>
      </c>
      <c r="N4468" s="95" t="str">
        <f>IF(A4468&lt;&gt;"",IF(MID(C4468,1,1)="r",SigmaEpsReinf(J4468,$AS$42:$AS$43,$AS$41,$AS$39,$AS$40,$AQ$38),""),"")</f>
        <v/>
      </c>
      <c r="Q4468" s="92" t="str">
        <f t="shared" si="706"/>
        <v/>
      </c>
      <c r="R4468" s="92" t="str">
        <f t="shared" si="707"/>
        <v/>
      </c>
      <c r="U4468" s="5"/>
      <c r="V4468" s="5"/>
      <c r="W4468" s="94" t="str">
        <f t="shared" si="705"/>
        <v/>
      </c>
      <c r="X4468" s="94" t="str">
        <f t="shared" si="708"/>
        <v/>
      </c>
      <c r="Y4468" s="5"/>
      <c r="BK4468" s="8"/>
      <c r="BL4468" s="5"/>
      <c r="BM4468" s="5"/>
      <c r="BN4468" s="5"/>
      <c r="BO4468" s="5"/>
      <c r="BP4468" s="1"/>
      <c r="BQ4468" s="1"/>
      <c r="BR4468" s="1"/>
      <c r="BS4468" s="1"/>
      <c r="BT4468" s="1"/>
      <c r="BU4468" s="4"/>
      <c r="BV4468" s="1"/>
      <c r="BW4468" s="3"/>
      <c r="BX4468" s="4"/>
      <c r="BY4468" s="5"/>
      <c r="BZ4468" s="5"/>
      <c r="CA4468" s="5"/>
      <c r="CB4468" s="5"/>
      <c r="CC4468" s="5"/>
      <c r="CD4468" s="43"/>
    </row>
    <row r="4469" spans="1:82" x14ac:dyDescent="0.25">
      <c r="A4469" s="8"/>
      <c r="B4469" s="5"/>
      <c r="C4469" s="5"/>
      <c r="D4469" s="5"/>
      <c r="E4469" s="5"/>
      <c r="F4469" s="94" t="str">
        <f t="shared" si="699"/>
        <v/>
      </c>
      <c r="G4469" s="94" t="str">
        <f t="shared" si="700"/>
        <v/>
      </c>
      <c r="H4469" s="127" t="str">
        <f>IF(A4469&lt;&gt;"",IF(MID(C4469,1,1)="c",$AS$26,IF(MID(C4469,1,1)="r",$AS$41,IF(MID(C4469,1,1)="p",#REF!,#REF!))),"")</f>
        <v/>
      </c>
      <c r="I4469" s="92" t="str">
        <f t="shared" si="701"/>
        <v/>
      </c>
      <c r="J4469" s="92" t="str">
        <f t="shared" si="702"/>
        <v/>
      </c>
      <c r="K4469" s="92" t="str">
        <f t="shared" si="703"/>
        <v/>
      </c>
      <c r="L4469" s="92" t="str">
        <f t="shared" si="704"/>
        <v/>
      </c>
      <c r="M4469" s="95" t="str">
        <f>IF(A4469&lt;&gt;"",IF(MID(C4469,1,1)="c",SigmaEpsConcrete(I4469,$AN$30:$AN$33,$AR$30:$AR$33,$AS$26,$AS$27,$AS$28,$AQ$20,$AU$19),""),"")</f>
        <v/>
      </c>
      <c r="N4469" s="95" t="str">
        <f>IF(A4469&lt;&gt;"",IF(MID(C4469,1,1)="r",SigmaEpsReinf(J4469,$AS$42:$AS$43,$AS$41,$AS$39,$AS$40,$AQ$38),""),"")</f>
        <v/>
      </c>
      <c r="Q4469" s="92" t="str">
        <f t="shared" si="706"/>
        <v/>
      </c>
      <c r="R4469" s="92" t="str">
        <f t="shared" si="707"/>
        <v/>
      </c>
      <c r="U4469" s="5"/>
      <c r="V4469" s="5"/>
      <c r="W4469" s="94" t="str">
        <f t="shared" si="705"/>
        <v/>
      </c>
      <c r="X4469" s="94" t="str">
        <f t="shared" si="708"/>
        <v/>
      </c>
      <c r="Y4469" s="5"/>
      <c r="BK4469" s="8"/>
      <c r="BL4469" s="5"/>
      <c r="BM4469" s="5"/>
      <c r="BN4469" s="5"/>
      <c r="BO4469" s="5"/>
      <c r="BP4469" s="1"/>
      <c r="BQ4469" s="1"/>
      <c r="BR4469" s="1"/>
      <c r="BS4469" s="1"/>
      <c r="BT4469" s="1"/>
      <c r="BU4469" s="4"/>
      <c r="BV4469" s="1"/>
      <c r="BW4469" s="3"/>
      <c r="BX4469" s="4"/>
      <c r="BY4469" s="5"/>
      <c r="BZ4469" s="5"/>
      <c r="CA4469" s="5"/>
      <c r="CB4469" s="5"/>
      <c r="CC4469" s="5"/>
      <c r="CD4469" s="43"/>
    </row>
    <row r="4470" spans="1:82" x14ac:dyDescent="0.25">
      <c r="A4470" s="8"/>
      <c r="B4470" s="5"/>
      <c r="C4470" s="5"/>
      <c r="D4470" s="5"/>
      <c r="E4470" s="5"/>
      <c r="F4470" s="94" t="str">
        <f t="shared" si="699"/>
        <v/>
      </c>
      <c r="G4470" s="94" t="str">
        <f t="shared" si="700"/>
        <v/>
      </c>
      <c r="H4470" s="127" t="str">
        <f>IF(A4470&lt;&gt;"",IF(MID(C4470,1,1)="c",$AS$26,IF(MID(C4470,1,1)="r",$AS$41,IF(MID(C4470,1,1)="p",#REF!,#REF!))),"")</f>
        <v/>
      </c>
      <c r="I4470" s="92" t="str">
        <f t="shared" si="701"/>
        <v/>
      </c>
      <c r="J4470" s="92" t="str">
        <f t="shared" si="702"/>
        <v/>
      </c>
      <c r="K4470" s="92" t="str">
        <f t="shared" si="703"/>
        <v/>
      </c>
      <c r="L4470" s="92" t="str">
        <f t="shared" si="704"/>
        <v/>
      </c>
      <c r="M4470" s="95" t="str">
        <f>IF(A4470&lt;&gt;"",IF(MID(C4470,1,1)="c",SigmaEpsConcrete(I4470,$AN$30:$AN$33,$AR$30:$AR$33,$AS$26,$AS$27,$AS$28,$AQ$20,$AU$19),""),"")</f>
        <v/>
      </c>
      <c r="N4470" s="95" t="str">
        <f>IF(A4470&lt;&gt;"",IF(MID(C4470,1,1)="r",SigmaEpsReinf(J4470,$AS$42:$AS$43,$AS$41,$AS$39,$AS$40,$AQ$38),""),"")</f>
        <v/>
      </c>
      <c r="Q4470" s="92" t="str">
        <f t="shared" si="706"/>
        <v/>
      </c>
      <c r="R4470" s="92" t="str">
        <f t="shared" si="707"/>
        <v/>
      </c>
      <c r="U4470" s="5"/>
      <c r="V4470" s="5"/>
      <c r="W4470" s="94" t="str">
        <f t="shared" si="705"/>
        <v/>
      </c>
      <c r="X4470" s="94" t="str">
        <f t="shared" si="708"/>
        <v/>
      </c>
      <c r="Y4470" s="5"/>
      <c r="BK4470" s="8"/>
      <c r="BL4470" s="5"/>
      <c r="BM4470" s="5"/>
      <c r="BN4470" s="5"/>
      <c r="BO4470" s="5"/>
      <c r="BP4470" s="1"/>
      <c r="BQ4470" s="1"/>
      <c r="BR4470" s="1"/>
      <c r="BS4470" s="1"/>
      <c r="BT4470" s="1"/>
      <c r="BU4470" s="4"/>
      <c r="BV4470" s="1"/>
      <c r="BW4470" s="3"/>
      <c r="BX4470" s="4"/>
      <c r="BY4470" s="5"/>
      <c r="BZ4470" s="5"/>
      <c r="CA4470" s="5"/>
      <c r="CB4470" s="5"/>
      <c r="CC4470" s="5"/>
      <c r="CD4470" s="43"/>
    </row>
    <row r="4471" spans="1:82" x14ac:dyDescent="0.25">
      <c r="A4471" s="8"/>
      <c r="B4471" s="5"/>
      <c r="C4471" s="5"/>
      <c r="D4471" s="5"/>
      <c r="E4471" s="5"/>
      <c r="F4471" s="94" t="str">
        <f t="shared" si="699"/>
        <v/>
      </c>
      <c r="G4471" s="94" t="str">
        <f t="shared" si="700"/>
        <v/>
      </c>
      <c r="H4471" s="127" t="str">
        <f>IF(A4471&lt;&gt;"",IF(MID(C4471,1,1)="c",$AS$26,IF(MID(C4471,1,1)="r",$AS$41,IF(MID(C4471,1,1)="p",#REF!,#REF!))),"")</f>
        <v/>
      </c>
      <c r="I4471" s="92" t="str">
        <f t="shared" si="701"/>
        <v/>
      </c>
      <c r="J4471" s="92" t="str">
        <f t="shared" si="702"/>
        <v/>
      </c>
      <c r="K4471" s="92" t="str">
        <f t="shared" si="703"/>
        <v/>
      </c>
      <c r="L4471" s="92" t="str">
        <f t="shared" si="704"/>
        <v/>
      </c>
      <c r="M4471" s="95" t="str">
        <f>IF(A4471&lt;&gt;"",IF(MID(C4471,1,1)="c",SigmaEpsConcrete(I4471,$AN$30:$AN$33,$AR$30:$AR$33,$AS$26,$AS$27,$AS$28,$AQ$20,$AU$19),""),"")</f>
        <v/>
      </c>
      <c r="N4471" s="95" t="str">
        <f>IF(A4471&lt;&gt;"",IF(MID(C4471,1,1)="r",SigmaEpsReinf(J4471,$AS$42:$AS$43,$AS$41,$AS$39,$AS$40,$AQ$38),""),"")</f>
        <v/>
      </c>
      <c r="Q4471" s="92" t="str">
        <f t="shared" si="706"/>
        <v/>
      </c>
      <c r="R4471" s="92" t="str">
        <f t="shared" si="707"/>
        <v/>
      </c>
      <c r="U4471" s="5"/>
      <c r="V4471" s="5"/>
      <c r="W4471" s="94" t="str">
        <f t="shared" si="705"/>
        <v/>
      </c>
      <c r="X4471" s="94" t="str">
        <f t="shared" si="708"/>
        <v/>
      </c>
      <c r="Y4471" s="5"/>
      <c r="BK4471" s="8"/>
      <c r="BL4471" s="5"/>
      <c r="BM4471" s="5"/>
      <c r="BN4471" s="5"/>
      <c r="BO4471" s="5"/>
      <c r="BP4471" s="1"/>
      <c r="BQ4471" s="1"/>
      <c r="BR4471" s="1"/>
      <c r="BS4471" s="1"/>
      <c r="BT4471" s="1"/>
      <c r="BU4471" s="4"/>
      <c r="BV4471" s="1"/>
      <c r="BW4471" s="3"/>
      <c r="BX4471" s="4"/>
      <c r="BY4471" s="5"/>
      <c r="BZ4471" s="5"/>
      <c r="CA4471" s="5"/>
      <c r="CB4471" s="5"/>
      <c r="CC4471" s="5"/>
      <c r="CD4471" s="43"/>
    </row>
    <row r="4472" spans="1:82" x14ac:dyDescent="0.25">
      <c r="A4472" s="8"/>
      <c r="B4472" s="5"/>
      <c r="C4472" s="5"/>
      <c r="D4472" s="5"/>
      <c r="E4472" s="5"/>
      <c r="F4472" s="94" t="str">
        <f t="shared" si="699"/>
        <v/>
      </c>
      <c r="G4472" s="94" t="str">
        <f t="shared" si="700"/>
        <v/>
      </c>
      <c r="H4472" s="127" t="str">
        <f>IF(A4472&lt;&gt;"",IF(MID(C4472,1,1)="c",$AS$26,IF(MID(C4472,1,1)="r",$AS$41,IF(MID(C4472,1,1)="p",#REF!,#REF!))),"")</f>
        <v/>
      </c>
      <c r="I4472" s="92" t="str">
        <f t="shared" si="701"/>
        <v/>
      </c>
      <c r="J4472" s="92" t="str">
        <f t="shared" si="702"/>
        <v/>
      </c>
      <c r="K4472" s="92" t="str">
        <f t="shared" si="703"/>
        <v/>
      </c>
      <c r="L4472" s="92" t="str">
        <f t="shared" si="704"/>
        <v/>
      </c>
      <c r="M4472" s="95" t="str">
        <f>IF(A4472&lt;&gt;"",IF(MID(C4472,1,1)="c",SigmaEpsConcrete(I4472,$AN$30:$AN$33,$AR$30:$AR$33,$AS$26,$AS$27,$AS$28,$AQ$20,$AU$19),""),"")</f>
        <v/>
      </c>
      <c r="N4472" s="95" t="str">
        <f>IF(A4472&lt;&gt;"",IF(MID(C4472,1,1)="r",SigmaEpsReinf(J4472,$AS$42:$AS$43,$AS$41,$AS$39,$AS$40,$AQ$38),""),"")</f>
        <v/>
      </c>
      <c r="Q4472" s="92" t="str">
        <f t="shared" si="706"/>
        <v/>
      </c>
      <c r="R4472" s="92" t="str">
        <f t="shared" si="707"/>
        <v/>
      </c>
      <c r="U4472" s="5"/>
      <c r="V4472" s="5"/>
      <c r="W4472" s="94" t="str">
        <f t="shared" si="705"/>
        <v/>
      </c>
      <c r="X4472" s="94" t="str">
        <f t="shared" si="708"/>
        <v/>
      </c>
      <c r="Y4472" s="5"/>
      <c r="BK4472" s="8"/>
      <c r="BL4472" s="5"/>
      <c r="BM4472" s="5"/>
      <c r="BN4472" s="5"/>
      <c r="BO4472" s="5"/>
      <c r="BP4472" s="1"/>
      <c r="BQ4472" s="1"/>
      <c r="BR4472" s="1"/>
      <c r="BS4472" s="1"/>
      <c r="BT4472" s="1"/>
      <c r="BU4472" s="4"/>
      <c r="BV4472" s="1"/>
      <c r="BW4472" s="3"/>
      <c r="BX4472" s="4"/>
      <c r="BY4472" s="5"/>
      <c r="BZ4472" s="5"/>
      <c r="CA4472" s="5"/>
      <c r="CB4472" s="5"/>
      <c r="CC4472" s="5"/>
      <c r="CD4472" s="43"/>
    </row>
    <row r="4473" spans="1:82" x14ac:dyDescent="0.25">
      <c r="A4473" s="8"/>
      <c r="B4473" s="5"/>
      <c r="C4473" s="5"/>
      <c r="D4473" s="5"/>
      <c r="E4473" s="5"/>
      <c r="F4473" s="94" t="str">
        <f t="shared" si="699"/>
        <v/>
      </c>
      <c r="G4473" s="94" t="str">
        <f t="shared" si="700"/>
        <v/>
      </c>
      <c r="H4473" s="127" t="str">
        <f>IF(A4473&lt;&gt;"",IF(MID(C4473,1,1)="c",$AS$26,IF(MID(C4473,1,1)="r",$AS$41,IF(MID(C4473,1,1)="p",#REF!,#REF!))),"")</f>
        <v/>
      </c>
      <c r="I4473" s="92" t="str">
        <f t="shared" si="701"/>
        <v/>
      </c>
      <c r="J4473" s="92" t="str">
        <f t="shared" si="702"/>
        <v/>
      </c>
      <c r="K4473" s="92" t="str">
        <f t="shared" si="703"/>
        <v/>
      </c>
      <c r="L4473" s="92" t="str">
        <f t="shared" si="704"/>
        <v/>
      </c>
      <c r="M4473" s="95" t="str">
        <f>IF(A4473&lt;&gt;"",IF(MID(C4473,1,1)="c",SigmaEpsConcrete(I4473,$AN$30:$AN$33,$AR$30:$AR$33,$AS$26,$AS$27,$AS$28,$AQ$20,$AU$19),""),"")</f>
        <v/>
      </c>
      <c r="N4473" s="95" t="str">
        <f>IF(A4473&lt;&gt;"",IF(MID(C4473,1,1)="r",SigmaEpsReinf(J4473,$AS$42:$AS$43,$AS$41,$AS$39,$AS$40,$AQ$38),""),"")</f>
        <v/>
      </c>
      <c r="Q4473" s="92" t="str">
        <f t="shared" si="706"/>
        <v/>
      </c>
      <c r="R4473" s="92" t="str">
        <f t="shared" si="707"/>
        <v/>
      </c>
      <c r="U4473" s="5"/>
      <c r="V4473" s="5"/>
      <c r="W4473" s="94" t="str">
        <f t="shared" si="705"/>
        <v/>
      </c>
      <c r="X4473" s="94" t="str">
        <f t="shared" si="708"/>
        <v/>
      </c>
      <c r="Y4473" s="5"/>
      <c r="BK4473" s="8"/>
      <c r="BL4473" s="5"/>
      <c r="BM4473" s="5"/>
      <c r="BN4473" s="5"/>
      <c r="BO4473" s="5"/>
      <c r="BP4473" s="1"/>
      <c r="BQ4473" s="1"/>
      <c r="BR4473" s="1"/>
      <c r="BS4473" s="1"/>
      <c r="BT4473" s="1"/>
      <c r="BU4473" s="4"/>
      <c r="BV4473" s="1"/>
      <c r="BW4473" s="3"/>
      <c r="BX4473" s="4"/>
      <c r="BY4473" s="5"/>
      <c r="BZ4473" s="5"/>
      <c r="CA4473" s="5"/>
      <c r="CB4473" s="5"/>
      <c r="CC4473" s="5"/>
      <c r="CD4473" s="43"/>
    </row>
    <row r="4474" spans="1:82" x14ac:dyDescent="0.25">
      <c r="A4474" s="8"/>
      <c r="B4474" s="5"/>
      <c r="C4474" s="5"/>
      <c r="D4474" s="5"/>
      <c r="E4474" s="5"/>
      <c r="F4474" s="94" t="str">
        <f t="shared" si="699"/>
        <v/>
      </c>
      <c r="G4474" s="94" t="str">
        <f t="shared" si="700"/>
        <v/>
      </c>
      <c r="H4474" s="127" t="str">
        <f>IF(A4474&lt;&gt;"",IF(MID(C4474,1,1)="c",$AS$26,IF(MID(C4474,1,1)="r",$AS$41,IF(MID(C4474,1,1)="p",#REF!,#REF!))),"")</f>
        <v/>
      </c>
      <c r="I4474" s="92" t="str">
        <f t="shared" si="701"/>
        <v/>
      </c>
      <c r="J4474" s="92" t="str">
        <f t="shared" si="702"/>
        <v/>
      </c>
      <c r="K4474" s="92" t="str">
        <f t="shared" si="703"/>
        <v/>
      </c>
      <c r="L4474" s="92" t="str">
        <f t="shared" si="704"/>
        <v/>
      </c>
      <c r="M4474" s="95" t="str">
        <f>IF(A4474&lt;&gt;"",IF(MID(C4474,1,1)="c",SigmaEpsConcrete(I4474,$AN$30:$AN$33,$AR$30:$AR$33,$AS$26,$AS$27,$AS$28,$AQ$20,$AU$19),""),"")</f>
        <v/>
      </c>
      <c r="N4474" s="95" t="str">
        <f>IF(A4474&lt;&gt;"",IF(MID(C4474,1,1)="r",SigmaEpsReinf(J4474,$AS$42:$AS$43,$AS$41,$AS$39,$AS$40,$AQ$38),""),"")</f>
        <v/>
      </c>
      <c r="Q4474" s="92" t="str">
        <f t="shared" si="706"/>
        <v/>
      </c>
      <c r="R4474" s="92" t="str">
        <f t="shared" si="707"/>
        <v/>
      </c>
      <c r="U4474" s="5"/>
      <c r="V4474" s="5"/>
      <c r="W4474" s="94" t="str">
        <f t="shared" si="705"/>
        <v/>
      </c>
      <c r="X4474" s="94" t="str">
        <f t="shared" si="708"/>
        <v/>
      </c>
      <c r="Y4474" s="5"/>
      <c r="BK4474" s="8"/>
      <c r="BL4474" s="5"/>
      <c r="BM4474" s="5"/>
      <c r="BN4474" s="5"/>
      <c r="BO4474" s="5"/>
      <c r="BP4474" s="1"/>
      <c r="BQ4474" s="1"/>
      <c r="BR4474" s="1"/>
      <c r="BS4474" s="1"/>
      <c r="BT4474" s="1"/>
      <c r="BU4474" s="4"/>
      <c r="BV4474" s="1"/>
      <c r="BW4474" s="3"/>
      <c r="BX4474" s="4"/>
      <c r="BY4474" s="5"/>
      <c r="BZ4474" s="5"/>
      <c r="CA4474" s="5"/>
      <c r="CB4474" s="5"/>
      <c r="CC4474" s="5"/>
      <c r="CD4474" s="43"/>
    </row>
    <row r="4475" spans="1:82" x14ac:dyDescent="0.25">
      <c r="A4475" s="8"/>
      <c r="B4475" s="5"/>
      <c r="C4475" s="5"/>
      <c r="D4475" s="5"/>
      <c r="E4475" s="5"/>
      <c r="F4475" s="94" t="str">
        <f t="shared" si="699"/>
        <v/>
      </c>
      <c r="G4475" s="94" t="str">
        <f t="shared" si="700"/>
        <v/>
      </c>
      <c r="H4475" s="127" t="str">
        <f>IF(A4475&lt;&gt;"",IF(MID(C4475,1,1)="c",$AS$26,IF(MID(C4475,1,1)="r",$AS$41,IF(MID(C4475,1,1)="p",#REF!,#REF!))),"")</f>
        <v/>
      </c>
      <c r="I4475" s="92" t="str">
        <f t="shared" si="701"/>
        <v/>
      </c>
      <c r="J4475" s="92" t="str">
        <f t="shared" si="702"/>
        <v/>
      </c>
      <c r="K4475" s="92" t="str">
        <f t="shared" si="703"/>
        <v/>
      </c>
      <c r="L4475" s="92" t="str">
        <f t="shared" si="704"/>
        <v/>
      </c>
      <c r="M4475" s="95" t="str">
        <f>IF(A4475&lt;&gt;"",IF(MID(C4475,1,1)="c",SigmaEpsConcrete(I4475,$AN$30:$AN$33,$AR$30:$AR$33,$AS$26,$AS$27,$AS$28,$AQ$20,$AU$19),""),"")</f>
        <v/>
      </c>
      <c r="N4475" s="95" t="str">
        <f>IF(A4475&lt;&gt;"",IF(MID(C4475,1,1)="r",SigmaEpsReinf(J4475,$AS$42:$AS$43,$AS$41,$AS$39,$AS$40,$AQ$38),""),"")</f>
        <v/>
      </c>
      <c r="Q4475" s="92" t="str">
        <f t="shared" si="706"/>
        <v/>
      </c>
      <c r="R4475" s="92" t="str">
        <f t="shared" si="707"/>
        <v/>
      </c>
      <c r="U4475" s="5"/>
      <c r="V4475" s="5"/>
      <c r="W4475" s="94" t="str">
        <f t="shared" si="705"/>
        <v/>
      </c>
      <c r="X4475" s="94" t="str">
        <f t="shared" si="708"/>
        <v/>
      </c>
      <c r="Y4475" s="5"/>
      <c r="BK4475" s="8"/>
      <c r="BL4475" s="5"/>
      <c r="BM4475" s="5"/>
      <c r="BN4475" s="5"/>
      <c r="BO4475" s="5"/>
      <c r="BP4475" s="1"/>
      <c r="BQ4475" s="1"/>
      <c r="BR4475" s="1"/>
      <c r="BS4475" s="1"/>
      <c r="BT4475" s="1"/>
      <c r="BU4475" s="4"/>
      <c r="BV4475" s="1"/>
      <c r="BW4475" s="3"/>
      <c r="BX4475" s="4"/>
      <c r="BY4475" s="5"/>
      <c r="BZ4475" s="5"/>
      <c r="CA4475" s="5"/>
      <c r="CB4475" s="5"/>
      <c r="CC4475" s="5"/>
      <c r="CD4475" s="43"/>
    </row>
    <row r="4476" spans="1:82" x14ac:dyDescent="0.25">
      <c r="A4476" s="8"/>
      <c r="B4476" s="5"/>
      <c r="C4476" s="5"/>
      <c r="D4476" s="5"/>
      <c r="E4476" s="5"/>
      <c r="F4476" s="94" t="str">
        <f t="shared" si="699"/>
        <v/>
      </c>
      <c r="G4476" s="94" t="str">
        <f t="shared" si="700"/>
        <v/>
      </c>
      <c r="H4476" s="127" t="str">
        <f>IF(A4476&lt;&gt;"",IF(MID(C4476,1,1)="c",$AS$26,IF(MID(C4476,1,1)="r",$AS$41,IF(MID(C4476,1,1)="p",#REF!,#REF!))),"")</f>
        <v/>
      </c>
      <c r="I4476" s="92" t="str">
        <f t="shared" si="701"/>
        <v/>
      </c>
      <c r="J4476" s="92" t="str">
        <f t="shared" si="702"/>
        <v/>
      </c>
      <c r="K4476" s="92" t="str">
        <f t="shared" si="703"/>
        <v/>
      </c>
      <c r="L4476" s="92" t="str">
        <f t="shared" si="704"/>
        <v/>
      </c>
      <c r="M4476" s="95" t="str">
        <f>IF(A4476&lt;&gt;"",IF(MID(C4476,1,1)="c",SigmaEpsConcrete(I4476,$AN$30:$AN$33,$AR$30:$AR$33,$AS$26,$AS$27,$AS$28,$AQ$20,$AU$19),""),"")</f>
        <v/>
      </c>
      <c r="N4476" s="95" t="str">
        <f>IF(A4476&lt;&gt;"",IF(MID(C4476,1,1)="r",SigmaEpsReinf(J4476,$AS$42:$AS$43,$AS$41,$AS$39,$AS$40,$AQ$38),""),"")</f>
        <v/>
      </c>
      <c r="Q4476" s="92" t="str">
        <f t="shared" si="706"/>
        <v/>
      </c>
      <c r="R4476" s="92" t="str">
        <f t="shared" si="707"/>
        <v/>
      </c>
      <c r="U4476" s="5"/>
      <c r="V4476" s="5"/>
      <c r="W4476" s="94" t="str">
        <f t="shared" si="705"/>
        <v/>
      </c>
      <c r="X4476" s="94" t="str">
        <f t="shared" si="708"/>
        <v/>
      </c>
      <c r="Y4476" s="5"/>
      <c r="BK4476" s="8"/>
      <c r="BL4476" s="5"/>
      <c r="BM4476" s="5"/>
      <c r="BN4476" s="5"/>
      <c r="BO4476" s="5"/>
      <c r="BP4476" s="1"/>
      <c r="BQ4476" s="1"/>
      <c r="BR4476" s="1"/>
      <c r="BS4476" s="1"/>
      <c r="BT4476" s="1"/>
      <c r="BU4476" s="4"/>
      <c r="BV4476" s="1"/>
      <c r="BW4476" s="3"/>
      <c r="BX4476" s="4"/>
      <c r="BY4476" s="5"/>
      <c r="BZ4476" s="5"/>
      <c r="CA4476" s="5"/>
      <c r="CB4476" s="5"/>
      <c r="CC4476" s="5"/>
      <c r="CD4476" s="43"/>
    </row>
    <row r="4477" spans="1:82" x14ac:dyDescent="0.25">
      <c r="A4477" s="8"/>
      <c r="B4477" s="5"/>
      <c r="C4477" s="5"/>
      <c r="D4477" s="5"/>
      <c r="E4477" s="5"/>
      <c r="F4477" s="94" t="str">
        <f t="shared" si="699"/>
        <v/>
      </c>
      <c r="G4477" s="94" t="str">
        <f t="shared" si="700"/>
        <v/>
      </c>
      <c r="H4477" s="127" t="str">
        <f>IF(A4477&lt;&gt;"",IF(MID(C4477,1,1)="c",$AS$26,IF(MID(C4477,1,1)="r",$AS$41,IF(MID(C4477,1,1)="p",#REF!,#REF!))),"")</f>
        <v/>
      </c>
      <c r="I4477" s="92" t="str">
        <f t="shared" si="701"/>
        <v/>
      </c>
      <c r="J4477" s="92" t="str">
        <f t="shared" si="702"/>
        <v/>
      </c>
      <c r="K4477" s="92" t="str">
        <f t="shared" si="703"/>
        <v/>
      </c>
      <c r="L4477" s="92" t="str">
        <f t="shared" si="704"/>
        <v/>
      </c>
      <c r="M4477" s="95" t="str">
        <f>IF(A4477&lt;&gt;"",IF(MID(C4477,1,1)="c",SigmaEpsConcrete(I4477,$AN$30:$AN$33,$AR$30:$AR$33,$AS$26,$AS$27,$AS$28,$AQ$20,$AU$19),""),"")</f>
        <v/>
      </c>
      <c r="N4477" s="95" t="str">
        <f>IF(A4477&lt;&gt;"",IF(MID(C4477,1,1)="r",SigmaEpsReinf(J4477,$AS$42:$AS$43,$AS$41,$AS$39,$AS$40,$AQ$38),""),"")</f>
        <v/>
      </c>
      <c r="Q4477" s="92" t="str">
        <f t="shared" si="706"/>
        <v/>
      </c>
      <c r="R4477" s="92" t="str">
        <f t="shared" si="707"/>
        <v/>
      </c>
      <c r="U4477" s="5"/>
      <c r="V4477" s="5"/>
      <c r="W4477" s="94" t="str">
        <f t="shared" si="705"/>
        <v/>
      </c>
      <c r="X4477" s="94" t="str">
        <f t="shared" si="708"/>
        <v/>
      </c>
      <c r="Y4477" s="5"/>
      <c r="BK4477" s="8"/>
      <c r="BL4477" s="5"/>
      <c r="BM4477" s="5"/>
      <c r="BN4477" s="5"/>
      <c r="BO4477" s="5"/>
      <c r="BP4477" s="1"/>
      <c r="BQ4477" s="1"/>
      <c r="BR4477" s="1"/>
      <c r="BS4477" s="1"/>
      <c r="BT4477" s="1"/>
      <c r="BU4477" s="4"/>
      <c r="BV4477" s="1"/>
      <c r="BW4477" s="3"/>
      <c r="BX4477" s="4"/>
      <c r="BY4477" s="5"/>
      <c r="BZ4477" s="5"/>
      <c r="CA4477" s="5"/>
      <c r="CB4477" s="5"/>
      <c r="CC4477" s="5"/>
      <c r="CD4477" s="43"/>
    </row>
    <row r="4478" spans="1:82" x14ac:dyDescent="0.25">
      <c r="A4478" s="8"/>
      <c r="B4478" s="5"/>
      <c r="C4478" s="5"/>
      <c r="D4478" s="5"/>
      <c r="E4478" s="5"/>
      <c r="F4478" s="94" t="str">
        <f t="shared" si="699"/>
        <v/>
      </c>
      <c r="G4478" s="94" t="str">
        <f t="shared" si="700"/>
        <v/>
      </c>
      <c r="H4478" s="127" t="str">
        <f>IF(A4478&lt;&gt;"",IF(MID(C4478,1,1)="c",$AS$26,IF(MID(C4478,1,1)="r",$AS$41,IF(MID(C4478,1,1)="p",#REF!,#REF!))),"")</f>
        <v/>
      </c>
      <c r="I4478" s="92" t="str">
        <f t="shared" si="701"/>
        <v/>
      </c>
      <c r="J4478" s="92" t="str">
        <f t="shared" si="702"/>
        <v/>
      </c>
      <c r="K4478" s="92" t="str">
        <f t="shared" si="703"/>
        <v/>
      </c>
      <c r="L4478" s="92" t="str">
        <f t="shared" si="704"/>
        <v/>
      </c>
      <c r="M4478" s="95" t="str">
        <f>IF(A4478&lt;&gt;"",IF(MID(C4478,1,1)="c",SigmaEpsConcrete(I4478,$AN$30:$AN$33,$AR$30:$AR$33,$AS$26,$AS$27,$AS$28,$AQ$20,$AU$19),""),"")</f>
        <v/>
      </c>
      <c r="N4478" s="95" t="str">
        <f>IF(A4478&lt;&gt;"",IF(MID(C4478,1,1)="r",SigmaEpsReinf(J4478,$AS$42:$AS$43,$AS$41,$AS$39,$AS$40,$AQ$38),""),"")</f>
        <v/>
      </c>
      <c r="Q4478" s="92" t="str">
        <f t="shared" si="706"/>
        <v/>
      </c>
      <c r="R4478" s="92" t="str">
        <f t="shared" si="707"/>
        <v/>
      </c>
      <c r="U4478" s="5"/>
      <c r="V4478" s="5"/>
      <c r="W4478" s="94" t="str">
        <f t="shared" si="705"/>
        <v/>
      </c>
      <c r="X4478" s="94" t="str">
        <f t="shared" si="708"/>
        <v/>
      </c>
      <c r="Y4478" s="5"/>
      <c r="BK4478" s="8"/>
      <c r="BL4478" s="5"/>
      <c r="BM4478" s="5"/>
      <c r="BN4478" s="5"/>
      <c r="BO4478" s="5"/>
      <c r="BP4478" s="1"/>
      <c r="BQ4478" s="1"/>
      <c r="BR4478" s="1"/>
      <c r="BS4478" s="1"/>
      <c r="BT4478" s="1"/>
      <c r="BU4478" s="4"/>
      <c r="BV4478" s="1"/>
      <c r="BW4478" s="3"/>
      <c r="BX4478" s="4"/>
      <c r="BY4478" s="5"/>
      <c r="BZ4478" s="5"/>
      <c r="CA4478" s="5"/>
      <c r="CB4478" s="5"/>
      <c r="CC4478" s="5"/>
      <c r="CD4478" s="43"/>
    </row>
    <row r="4479" spans="1:82" x14ac:dyDescent="0.25">
      <c r="A4479" s="8"/>
      <c r="B4479" s="5"/>
      <c r="C4479" s="5"/>
      <c r="D4479" s="5"/>
      <c r="E4479" s="5"/>
      <c r="F4479" s="94" t="str">
        <f t="shared" si="699"/>
        <v/>
      </c>
      <c r="G4479" s="94" t="str">
        <f t="shared" si="700"/>
        <v/>
      </c>
      <c r="H4479" s="127" t="str">
        <f>IF(A4479&lt;&gt;"",IF(MID(C4479,1,1)="c",$AS$26,IF(MID(C4479,1,1)="r",$AS$41,IF(MID(C4479,1,1)="p",#REF!,#REF!))),"")</f>
        <v/>
      </c>
      <c r="I4479" s="92" t="str">
        <f t="shared" si="701"/>
        <v/>
      </c>
      <c r="J4479" s="92" t="str">
        <f t="shared" si="702"/>
        <v/>
      </c>
      <c r="K4479" s="92" t="str">
        <f t="shared" si="703"/>
        <v/>
      </c>
      <c r="L4479" s="92" t="str">
        <f t="shared" si="704"/>
        <v/>
      </c>
      <c r="M4479" s="95" t="str">
        <f>IF(A4479&lt;&gt;"",IF(MID(C4479,1,1)="c",SigmaEpsConcrete(I4479,$AN$30:$AN$33,$AR$30:$AR$33,$AS$26,$AS$27,$AS$28,$AQ$20,$AU$19),""),"")</f>
        <v/>
      </c>
      <c r="N4479" s="95" t="str">
        <f>IF(A4479&lt;&gt;"",IF(MID(C4479,1,1)="r",SigmaEpsReinf(J4479,$AS$42:$AS$43,$AS$41,$AS$39,$AS$40,$AQ$38),""),"")</f>
        <v/>
      </c>
      <c r="Q4479" s="92" t="str">
        <f t="shared" si="706"/>
        <v/>
      </c>
      <c r="R4479" s="92" t="str">
        <f t="shared" si="707"/>
        <v/>
      </c>
      <c r="U4479" s="5"/>
      <c r="V4479" s="5"/>
      <c r="W4479" s="94" t="str">
        <f t="shared" si="705"/>
        <v/>
      </c>
      <c r="X4479" s="94" t="str">
        <f t="shared" si="708"/>
        <v/>
      </c>
      <c r="Y4479" s="5"/>
      <c r="BK4479" s="8"/>
      <c r="BL4479" s="5"/>
      <c r="BM4479" s="5"/>
      <c r="BN4479" s="5"/>
      <c r="BO4479" s="5"/>
      <c r="BP4479" s="1"/>
      <c r="BQ4479" s="1"/>
      <c r="BR4479" s="1"/>
      <c r="BS4479" s="1"/>
      <c r="BT4479" s="1"/>
      <c r="BU4479" s="4"/>
      <c r="BV4479" s="1"/>
      <c r="BW4479" s="3"/>
      <c r="BX4479" s="4"/>
      <c r="BY4479" s="5"/>
      <c r="BZ4479" s="5"/>
      <c r="CA4479" s="5"/>
      <c r="CB4479" s="5"/>
      <c r="CC4479" s="5"/>
      <c r="CD4479" s="43"/>
    </row>
    <row r="4480" spans="1:82" x14ac:dyDescent="0.25">
      <c r="A4480" s="8"/>
      <c r="B4480" s="5"/>
      <c r="C4480" s="5"/>
      <c r="D4480" s="5"/>
      <c r="E4480" s="5"/>
      <c r="F4480" s="94" t="str">
        <f t="shared" si="699"/>
        <v/>
      </c>
      <c r="G4480" s="94" t="str">
        <f t="shared" si="700"/>
        <v/>
      </c>
      <c r="H4480" s="127" t="str">
        <f>IF(A4480&lt;&gt;"",IF(MID(C4480,1,1)="c",$AS$26,IF(MID(C4480,1,1)="r",$AS$41,IF(MID(C4480,1,1)="p",#REF!,#REF!))),"")</f>
        <v/>
      </c>
      <c r="I4480" s="92" t="str">
        <f t="shared" si="701"/>
        <v/>
      </c>
      <c r="J4480" s="92" t="str">
        <f t="shared" si="702"/>
        <v/>
      </c>
      <c r="K4480" s="92" t="str">
        <f t="shared" si="703"/>
        <v/>
      </c>
      <c r="L4480" s="92" t="str">
        <f t="shared" si="704"/>
        <v/>
      </c>
      <c r="M4480" s="95" t="str">
        <f>IF(A4480&lt;&gt;"",IF(MID(C4480,1,1)="c",SigmaEpsConcrete(I4480,$AN$30:$AN$33,$AR$30:$AR$33,$AS$26,$AS$27,$AS$28,$AQ$20,$AU$19),""),"")</f>
        <v/>
      </c>
      <c r="N4480" s="95" t="str">
        <f>IF(A4480&lt;&gt;"",IF(MID(C4480,1,1)="r",SigmaEpsReinf(J4480,$AS$42:$AS$43,$AS$41,$AS$39,$AS$40,$AQ$38),""),"")</f>
        <v/>
      </c>
      <c r="Q4480" s="92" t="str">
        <f t="shared" si="706"/>
        <v/>
      </c>
      <c r="R4480" s="92" t="str">
        <f t="shared" si="707"/>
        <v/>
      </c>
      <c r="U4480" s="5"/>
      <c r="V4480" s="5"/>
      <c r="W4480" s="94" t="str">
        <f t="shared" si="705"/>
        <v/>
      </c>
      <c r="X4480" s="94" t="str">
        <f t="shared" si="708"/>
        <v/>
      </c>
      <c r="Y4480" s="5"/>
      <c r="BK4480" s="8"/>
      <c r="BL4480" s="5"/>
      <c r="BM4480" s="5"/>
      <c r="BN4480" s="5"/>
      <c r="BO4480" s="5"/>
      <c r="BP4480" s="1"/>
      <c r="BQ4480" s="1"/>
      <c r="BR4480" s="1"/>
      <c r="BS4480" s="1"/>
      <c r="BT4480" s="1"/>
      <c r="BU4480" s="4"/>
      <c r="BV4480" s="1"/>
      <c r="BW4480" s="3"/>
      <c r="BX4480" s="4"/>
      <c r="BY4480" s="5"/>
      <c r="BZ4480" s="5"/>
      <c r="CA4480" s="5"/>
      <c r="CB4480" s="5"/>
      <c r="CC4480" s="5"/>
      <c r="CD4480" s="43"/>
    </row>
    <row r="4481" spans="1:82" x14ac:dyDescent="0.25">
      <c r="A4481" s="8"/>
      <c r="B4481" s="5"/>
      <c r="C4481" s="5"/>
      <c r="D4481" s="5"/>
      <c r="E4481" s="5"/>
      <c r="F4481" s="94" t="str">
        <f t="shared" si="699"/>
        <v/>
      </c>
      <c r="G4481" s="94" t="str">
        <f t="shared" si="700"/>
        <v/>
      </c>
      <c r="H4481" s="127" t="str">
        <f>IF(A4481&lt;&gt;"",IF(MID(C4481,1,1)="c",$AS$26,IF(MID(C4481,1,1)="r",$AS$41,IF(MID(C4481,1,1)="p",#REF!,#REF!))),"")</f>
        <v/>
      </c>
      <c r="I4481" s="92" t="str">
        <f t="shared" si="701"/>
        <v/>
      </c>
      <c r="J4481" s="92" t="str">
        <f t="shared" si="702"/>
        <v/>
      </c>
      <c r="K4481" s="92" t="str">
        <f t="shared" si="703"/>
        <v/>
      </c>
      <c r="L4481" s="92" t="str">
        <f t="shared" si="704"/>
        <v/>
      </c>
      <c r="M4481" s="95" t="str">
        <f>IF(A4481&lt;&gt;"",IF(MID(C4481,1,1)="c",SigmaEpsConcrete(I4481,$AN$30:$AN$33,$AR$30:$AR$33,$AS$26,$AS$27,$AS$28,$AQ$20,$AU$19),""),"")</f>
        <v/>
      </c>
      <c r="N4481" s="95" t="str">
        <f>IF(A4481&lt;&gt;"",IF(MID(C4481,1,1)="r",SigmaEpsReinf(J4481,$AS$42:$AS$43,$AS$41,$AS$39,$AS$40,$AQ$38),""),"")</f>
        <v/>
      </c>
      <c r="Q4481" s="92" t="str">
        <f t="shared" si="706"/>
        <v/>
      </c>
      <c r="R4481" s="92" t="str">
        <f t="shared" si="707"/>
        <v/>
      </c>
      <c r="U4481" s="5"/>
      <c r="V4481" s="5"/>
      <c r="W4481" s="94" t="str">
        <f t="shared" si="705"/>
        <v/>
      </c>
      <c r="X4481" s="94" t="str">
        <f t="shared" si="708"/>
        <v/>
      </c>
      <c r="Y4481" s="5"/>
      <c r="BK4481" s="8"/>
      <c r="BL4481" s="5"/>
      <c r="BM4481" s="5"/>
      <c r="BN4481" s="5"/>
      <c r="BO4481" s="5"/>
      <c r="BP4481" s="1"/>
      <c r="BQ4481" s="1"/>
      <c r="BR4481" s="1"/>
      <c r="BS4481" s="1"/>
      <c r="BT4481" s="1"/>
      <c r="BU4481" s="4"/>
      <c r="BV4481" s="1"/>
      <c r="BW4481" s="3"/>
      <c r="BX4481" s="4"/>
      <c r="BY4481" s="5"/>
      <c r="BZ4481" s="5"/>
      <c r="CA4481" s="5"/>
      <c r="CB4481" s="5"/>
      <c r="CC4481" s="5"/>
      <c r="CD4481" s="43"/>
    </row>
    <row r="4482" spans="1:82" x14ac:dyDescent="0.25">
      <c r="A4482" s="8"/>
      <c r="B4482" s="5"/>
      <c r="C4482" s="5"/>
      <c r="D4482" s="5"/>
      <c r="E4482" s="5"/>
      <c r="F4482" s="94" t="str">
        <f t="shared" si="699"/>
        <v/>
      </c>
      <c r="G4482" s="94" t="str">
        <f t="shared" si="700"/>
        <v/>
      </c>
      <c r="H4482" s="127" t="str">
        <f>IF(A4482&lt;&gt;"",IF(MID(C4482,1,1)="c",$AS$26,IF(MID(C4482,1,1)="r",$AS$41,IF(MID(C4482,1,1)="p",#REF!,#REF!))),"")</f>
        <v/>
      </c>
      <c r="I4482" s="92" t="str">
        <f t="shared" si="701"/>
        <v/>
      </c>
      <c r="J4482" s="92" t="str">
        <f t="shared" si="702"/>
        <v/>
      </c>
      <c r="K4482" s="92" t="str">
        <f t="shared" si="703"/>
        <v/>
      </c>
      <c r="L4482" s="92" t="str">
        <f t="shared" si="704"/>
        <v/>
      </c>
      <c r="M4482" s="95" t="str">
        <f>IF(A4482&lt;&gt;"",IF(MID(C4482,1,1)="c",SigmaEpsConcrete(I4482,$AN$30:$AN$33,$AR$30:$AR$33,$AS$26,$AS$27,$AS$28,$AQ$20,$AU$19),""),"")</f>
        <v/>
      </c>
      <c r="N4482" s="95" t="str">
        <f>IF(A4482&lt;&gt;"",IF(MID(C4482,1,1)="r",SigmaEpsReinf(J4482,$AS$42:$AS$43,$AS$41,$AS$39,$AS$40,$AQ$38),""),"")</f>
        <v/>
      </c>
      <c r="Q4482" s="92" t="str">
        <f t="shared" si="706"/>
        <v/>
      </c>
      <c r="R4482" s="92" t="str">
        <f t="shared" si="707"/>
        <v/>
      </c>
      <c r="U4482" s="5"/>
      <c r="V4482" s="5"/>
      <c r="W4482" s="94" t="str">
        <f t="shared" si="705"/>
        <v/>
      </c>
      <c r="X4482" s="94" t="str">
        <f t="shared" si="708"/>
        <v/>
      </c>
      <c r="Y4482" s="5"/>
      <c r="BK4482" s="8"/>
      <c r="BL4482" s="5"/>
      <c r="BM4482" s="5"/>
      <c r="BN4482" s="5"/>
      <c r="BO4482" s="5"/>
      <c r="BP4482" s="1"/>
      <c r="BQ4482" s="1"/>
      <c r="BR4482" s="1"/>
      <c r="BS4482" s="1"/>
      <c r="BT4482" s="1"/>
      <c r="BU4482" s="4"/>
      <c r="BV4482" s="1"/>
      <c r="BW4482" s="3"/>
      <c r="BX4482" s="4"/>
      <c r="BY4482" s="5"/>
      <c r="BZ4482" s="5"/>
      <c r="CA4482" s="5"/>
      <c r="CB4482" s="5"/>
      <c r="CC4482" s="5"/>
      <c r="CD4482" s="43"/>
    </row>
    <row r="4483" spans="1:82" x14ac:dyDescent="0.25">
      <c r="A4483" s="8"/>
      <c r="B4483" s="5"/>
      <c r="C4483" s="5"/>
      <c r="D4483" s="5"/>
      <c r="E4483" s="5"/>
      <c r="F4483" s="94" t="str">
        <f t="shared" si="699"/>
        <v/>
      </c>
      <c r="G4483" s="94" t="str">
        <f t="shared" si="700"/>
        <v/>
      </c>
      <c r="H4483" s="127" t="str">
        <f>IF(A4483&lt;&gt;"",IF(MID(C4483,1,1)="c",$AS$26,IF(MID(C4483,1,1)="r",$AS$41,IF(MID(C4483,1,1)="p",#REF!,#REF!))),"")</f>
        <v/>
      </c>
      <c r="I4483" s="92" t="str">
        <f t="shared" si="701"/>
        <v/>
      </c>
      <c r="J4483" s="92" t="str">
        <f t="shared" si="702"/>
        <v/>
      </c>
      <c r="K4483" s="92" t="str">
        <f t="shared" si="703"/>
        <v/>
      </c>
      <c r="L4483" s="92" t="str">
        <f t="shared" si="704"/>
        <v/>
      </c>
      <c r="M4483" s="95" t="str">
        <f>IF(A4483&lt;&gt;"",IF(MID(C4483,1,1)="c",SigmaEpsConcrete(I4483,$AN$30:$AN$33,$AR$30:$AR$33,$AS$26,$AS$27,$AS$28,$AQ$20,$AU$19),""),"")</f>
        <v/>
      </c>
      <c r="N4483" s="95" t="str">
        <f>IF(A4483&lt;&gt;"",IF(MID(C4483,1,1)="r",SigmaEpsReinf(J4483,$AS$42:$AS$43,$AS$41,$AS$39,$AS$40,$AQ$38),""),"")</f>
        <v/>
      </c>
      <c r="Q4483" s="92" t="str">
        <f t="shared" si="706"/>
        <v/>
      </c>
      <c r="R4483" s="92" t="str">
        <f t="shared" si="707"/>
        <v/>
      </c>
      <c r="U4483" s="5"/>
      <c r="V4483" s="5"/>
      <c r="W4483" s="94" t="str">
        <f t="shared" si="705"/>
        <v/>
      </c>
      <c r="X4483" s="94" t="str">
        <f t="shared" si="708"/>
        <v/>
      </c>
      <c r="Y4483" s="5"/>
      <c r="BK4483" s="8"/>
      <c r="BL4483" s="5"/>
      <c r="BM4483" s="5"/>
      <c r="BN4483" s="5"/>
      <c r="BO4483" s="5"/>
      <c r="BP4483" s="1"/>
      <c r="BQ4483" s="1"/>
      <c r="BR4483" s="1"/>
      <c r="BS4483" s="1"/>
      <c r="BT4483" s="1"/>
      <c r="BU4483" s="4"/>
      <c r="BV4483" s="1"/>
      <c r="BW4483" s="3"/>
      <c r="BX4483" s="4"/>
      <c r="BY4483" s="5"/>
      <c r="BZ4483" s="5"/>
      <c r="CA4483" s="5"/>
      <c r="CB4483" s="5"/>
      <c r="CC4483" s="5"/>
      <c r="CD4483" s="43"/>
    </row>
    <row r="4484" spans="1:82" x14ac:dyDescent="0.25">
      <c r="A4484" s="8"/>
      <c r="B4484" s="5"/>
      <c r="C4484" s="5"/>
      <c r="D4484" s="5"/>
      <c r="E4484" s="5"/>
      <c r="F4484" s="94" t="str">
        <f t="shared" si="699"/>
        <v/>
      </c>
      <c r="G4484" s="94" t="str">
        <f t="shared" si="700"/>
        <v/>
      </c>
      <c r="H4484" s="127" t="str">
        <f>IF(A4484&lt;&gt;"",IF(MID(C4484,1,1)="c",$AS$26,IF(MID(C4484,1,1)="r",$AS$41,IF(MID(C4484,1,1)="p",#REF!,#REF!))),"")</f>
        <v/>
      </c>
      <c r="I4484" s="92" t="str">
        <f t="shared" si="701"/>
        <v/>
      </c>
      <c r="J4484" s="92" t="str">
        <f t="shared" si="702"/>
        <v/>
      </c>
      <c r="K4484" s="92" t="str">
        <f t="shared" si="703"/>
        <v/>
      </c>
      <c r="L4484" s="92" t="str">
        <f t="shared" si="704"/>
        <v/>
      </c>
      <c r="M4484" s="95" t="str">
        <f>IF(A4484&lt;&gt;"",IF(MID(C4484,1,1)="c",SigmaEpsConcrete(I4484,$AN$30:$AN$33,$AR$30:$AR$33,$AS$26,$AS$27,$AS$28,$AQ$20,$AU$19),""),"")</f>
        <v/>
      </c>
      <c r="N4484" s="95" t="str">
        <f>IF(A4484&lt;&gt;"",IF(MID(C4484,1,1)="r",SigmaEpsReinf(J4484,$AS$42:$AS$43,$AS$41,$AS$39,$AS$40,$AQ$38),""),"")</f>
        <v/>
      </c>
      <c r="Q4484" s="92" t="str">
        <f t="shared" si="706"/>
        <v/>
      </c>
      <c r="R4484" s="92" t="str">
        <f t="shared" si="707"/>
        <v/>
      </c>
      <c r="U4484" s="5"/>
      <c r="V4484" s="5"/>
      <c r="W4484" s="94" t="str">
        <f t="shared" si="705"/>
        <v/>
      </c>
      <c r="X4484" s="94" t="str">
        <f t="shared" si="708"/>
        <v/>
      </c>
      <c r="Y4484" s="5"/>
      <c r="BK4484" s="8"/>
      <c r="BL4484" s="5"/>
      <c r="BM4484" s="5"/>
      <c r="BN4484" s="5"/>
      <c r="BO4484" s="5"/>
      <c r="BP4484" s="1"/>
      <c r="BQ4484" s="1"/>
      <c r="BR4484" s="1"/>
      <c r="BS4484" s="1"/>
      <c r="BT4484" s="1"/>
      <c r="BU4484" s="4"/>
      <c r="BV4484" s="1"/>
      <c r="BW4484" s="3"/>
      <c r="BX4484" s="4"/>
      <c r="BY4484" s="5"/>
      <c r="BZ4484" s="5"/>
      <c r="CA4484" s="5"/>
      <c r="CB4484" s="5"/>
      <c r="CC4484" s="5"/>
      <c r="CD4484" s="43"/>
    </row>
    <row r="4485" spans="1:82" x14ac:dyDescent="0.25">
      <c r="A4485" s="8"/>
      <c r="B4485" s="5"/>
      <c r="C4485" s="5"/>
      <c r="D4485" s="5"/>
      <c r="E4485" s="5"/>
      <c r="F4485" s="94" t="str">
        <f t="shared" si="699"/>
        <v/>
      </c>
      <c r="G4485" s="94" t="str">
        <f t="shared" si="700"/>
        <v/>
      </c>
      <c r="H4485" s="127" t="str">
        <f>IF(A4485&lt;&gt;"",IF(MID(C4485,1,1)="c",$AS$26,IF(MID(C4485,1,1)="r",$AS$41,IF(MID(C4485,1,1)="p",#REF!,#REF!))),"")</f>
        <v/>
      </c>
      <c r="I4485" s="92" t="str">
        <f t="shared" si="701"/>
        <v/>
      </c>
      <c r="J4485" s="92" t="str">
        <f t="shared" si="702"/>
        <v/>
      </c>
      <c r="K4485" s="92" t="str">
        <f t="shared" si="703"/>
        <v/>
      </c>
      <c r="L4485" s="92" t="str">
        <f t="shared" si="704"/>
        <v/>
      </c>
      <c r="M4485" s="95" t="str">
        <f>IF(A4485&lt;&gt;"",IF(MID(C4485,1,1)="c",SigmaEpsConcrete(I4485,$AN$30:$AN$33,$AR$30:$AR$33,$AS$26,$AS$27,$AS$28,$AQ$20,$AU$19),""),"")</f>
        <v/>
      </c>
      <c r="N4485" s="95" t="str">
        <f>IF(A4485&lt;&gt;"",IF(MID(C4485,1,1)="r",SigmaEpsReinf(J4485,$AS$42:$AS$43,$AS$41,$AS$39,$AS$40,$AQ$38),""),"")</f>
        <v/>
      </c>
      <c r="Q4485" s="92" t="str">
        <f t="shared" si="706"/>
        <v/>
      </c>
      <c r="R4485" s="92" t="str">
        <f t="shared" si="707"/>
        <v/>
      </c>
      <c r="U4485" s="5"/>
      <c r="V4485" s="5"/>
      <c r="W4485" s="94" t="str">
        <f t="shared" si="705"/>
        <v/>
      </c>
      <c r="X4485" s="94" t="str">
        <f t="shared" si="708"/>
        <v/>
      </c>
      <c r="Y4485" s="5"/>
      <c r="BK4485" s="8"/>
      <c r="BL4485" s="5"/>
      <c r="BM4485" s="5"/>
      <c r="BN4485" s="5"/>
      <c r="BO4485" s="5"/>
      <c r="BP4485" s="1"/>
      <c r="BQ4485" s="1"/>
      <c r="BR4485" s="1"/>
      <c r="BS4485" s="1"/>
      <c r="BT4485" s="1"/>
      <c r="BU4485" s="4"/>
      <c r="BV4485" s="1"/>
      <c r="BW4485" s="3"/>
      <c r="BX4485" s="4"/>
      <c r="BY4485" s="5"/>
      <c r="BZ4485" s="5"/>
      <c r="CA4485" s="5"/>
      <c r="CB4485" s="5"/>
      <c r="CC4485" s="5"/>
      <c r="CD4485" s="43"/>
    </row>
    <row r="4486" spans="1:82" x14ac:dyDescent="0.25">
      <c r="A4486" s="8"/>
      <c r="B4486" s="5"/>
      <c r="C4486" s="5"/>
      <c r="D4486" s="5"/>
      <c r="E4486" s="5"/>
      <c r="F4486" s="94" t="str">
        <f t="shared" si="699"/>
        <v/>
      </c>
      <c r="G4486" s="94" t="str">
        <f t="shared" si="700"/>
        <v/>
      </c>
      <c r="H4486" s="127" t="str">
        <f>IF(A4486&lt;&gt;"",IF(MID(C4486,1,1)="c",$AS$26,IF(MID(C4486,1,1)="r",$AS$41,IF(MID(C4486,1,1)="p",#REF!,#REF!))),"")</f>
        <v/>
      </c>
      <c r="I4486" s="92" t="str">
        <f t="shared" si="701"/>
        <v/>
      </c>
      <c r="J4486" s="92" t="str">
        <f t="shared" si="702"/>
        <v/>
      </c>
      <c r="K4486" s="92" t="str">
        <f t="shared" si="703"/>
        <v/>
      </c>
      <c r="L4486" s="92" t="str">
        <f t="shared" si="704"/>
        <v/>
      </c>
      <c r="M4486" s="95" t="str">
        <f>IF(A4486&lt;&gt;"",IF(MID(C4486,1,1)="c",SigmaEpsConcrete(I4486,$AN$30:$AN$33,$AR$30:$AR$33,$AS$26,$AS$27,$AS$28,$AQ$20,$AU$19),""),"")</f>
        <v/>
      </c>
      <c r="N4486" s="95" t="str">
        <f>IF(A4486&lt;&gt;"",IF(MID(C4486,1,1)="r",SigmaEpsReinf(J4486,$AS$42:$AS$43,$AS$41,$AS$39,$AS$40,$AQ$38),""),"")</f>
        <v/>
      </c>
      <c r="Q4486" s="92" t="str">
        <f t="shared" si="706"/>
        <v/>
      </c>
      <c r="R4486" s="92" t="str">
        <f t="shared" si="707"/>
        <v/>
      </c>
      <c r="U4486" s="5"/>
      <c r="V4486" s="5"/>
      <c r="W4486" s="94" t="str">
        <f t="shared" si="705"/>
        <v/>
      </c>
      <c r="X4486" s="94" t="str">
        <f t="shared" si="708"/>
        <v/>
      </c>
      <c r="Y4486" s="5"/>
      <c r="BK4486" s="8"/>
      <c r="BL4486" s="5"/>
      <c r="BM4486" s="5"/>
      <c r="BN4486" s="5"/>
      <c r="BO4486" s="5"/>
      <c r="BP4486" s="1"/>
      <c r="BQ4486" s="1"/>
      <c r="BR4486" s="1"/>
      <c r="BS4486" s="1"/>
      <c r="BT4486" s="1"/>
      <c r="BU4486" s="4"/>
      <c r="BV4486" s="1"/>
      <c r="BW4486" s="3"/>
      <c r="BX4486" s="4"/>
      <c r="BY4486" s="5"/>
      <c r="BZ4486" s="5"/>
      <c r="CA4486" s="5"/>
      <c r="CB4486" s="5"/>
      <c r="CC4486" s="5"/>
      <c r="CD4486" s="43"/>
    </row>
    <row r="4487" spans="1:82" x14ac:dyDescent="0.25">
      <c r="A4487" s="8"/>
      <c r="B4487" s="5"/>
      <c r="C4487" s="5"/>
      <c r="D4487" s="5"/>
      <c r="E4487" s="5"/>
      <c r="F4487" s="94" t="str">
        <f t="shared" si="699"/>
        <v/>
      </c>
      <c r="G4487" s="94" t="str">
        <f t="shared" si="700"/>
        <v/>
      </c>
      <c r="H4487" s="127" t="str">
        <f>IF(A4487&lt;&gt;"",IF(MID(C4487,1,1)="c",$AS$26,IF(MID(C4487,1,1)="r",$AS$41,IF(MID(C4487,1,1)="p",#REF!,#REF!))),"")</f>
        <v/>
      </c>
      <c r="I4487" s="92" t="str">
        <f t="shared" si="701"/>
        <v/>
      </c>
      <c r="J4487" s="92" t="str">
        <f t="shared" si="702"/>
        <v/>
      </c>
      <c r="K4487" s="92" t="str">
        <f t="shared" si="703"/>
        <v/>
      </c>
      <c r="L4487" s="92" t="str">
        <f t="shared" si="704"/>
        <v/>
      </c>
      <c r="M4487" s="95" t="str">
        <f>IF(A4487&lt;&gt;"",IF(MID(C4487,1,1)="c",SigmaEpsConcrete(I4487,$AN$30:$AN$33,$AR$30:$AR$33,$AS$26,$AS$27,$AS$28,$AQ$20,$AU$19),""),"")</f>
        <v/>
      </c>
      <c r="N4487" s="95" t="str">
        <f>IF(A4487&lt;&gt;"",IF(MID(C4487,1,1)="r",SigmaEpsReinf(J4487,$AS$42:$AS$43,$AS$41,$AS$39,$AS$40,$AQ$38),""),"")</f>
        <v/>
      </c>
      <c r="Q4487" s="92" t="str">
        <f t="shared" si="706"/>
        <v/>
      </c>
      <c r="R4487" s="92" t="str">
        <f t="shared" si="707"/>
        <v/>
      </c>
      <c r="U4487" s="5"/>
      <c r="V4487" s="5"/>
      <c r="W4487" s="94" t="str">
        <f t="shared" si="705"/>
        <v/>
      </c>
      <c r="X4487" s="94" t="str">
        <f t="shared" si="708"/>
        <v/>
      </c>
      <c r="Y4487" s="5"/>
      <c r="BK4487" s="8"/>
      <c r="BL4487" s="5"/>
      <c r="BM4487" s="5"/>
      <c r="BN4487" s="5"/>
      <c r="BO4487" s="5"/>
      <c r="BP4487" s="1"/>
      <c r="BQ4487" s="1"/>
      <c r="BR4487" s="1"/>
      <c r="BS4487" s="1"/>
      <c r="BT4487" s="1"/>
      <c r="BU4487" s="4"/>
      <c r="BV4487" s="1"/>
      <c r="BW4487" s="3"/>
      <c r="BX4487" s="4"/>
      <c r="BY4487" s="5"/>
      <c r="BZ4487" s="5"/>
      <c r="CA4487" s="5"/>
      <c r="CB4487" s="5"/>
      <c r="CC4487" s="5"/>
      <c r="CD4487" s="43"/>
    </row>
    <row r="4488" spans="1:82" x14ac:dyDescent="0.25">
      <c r="A4488" s="8"/>
      <c r="B4488" s="5"/>
      <c r="C4488" s="5"/>
      <c r="D4488" s="5"/>
      <c r="E4488" s="5"/>
      <c r="F4488" s="94" t="str">
        <f t="shared" si="699"/>
        <v/>
      </c>
      <c r="G4488" s="94" t="str">
        <f t="shared" si="700"/>
        <v/>
      </c>
      <c r="H4488" s="127" t="str">
        <f>IF(A4488&lt;&gt;"",IF(MID(C4488,1,1)="c",$AS$26,IF(MID(C4488,1,1)="r",$AS$41,IF(MID(C4488,1,1)="p",#REF!,#REF!))),"")</f>
        <v/>
      </c>
      <c r="I4488" s="92" t="str">
        <f t="shared" si="701"/>
        <v/>
      </c>
      <c r="J4488" s="92" t="str">
        <f t="shared" si="702"/>
        <v/>
      </c>
      <c r="K4488" s="92" t="str">
        <f t="shared" si="703"/>
        <v/>
      </c>
      <c r="L4488" s="92" t="str">
        <f t="shared" si="704"/>
        <v/>
      </c>
      <c r="M4488" s="95" t="str">
        <f>IF(A4488&lt;&gt;"",IF(MID(C4488,1,1)="c",SigmaEpsConcrete(I4488,$AN$30:$AN$33,$AR$30:$AR$33,$AS$26,$AS$27,$AS$28,$AQ$20,$AU$19),""),"")</f>
        <v/>
      </c>
      <c r="N4488" s="95" t="str">
        <f>IF(A4488&lt;&gt;"",IF(MID(C4488,1,1)="r",SigmaEpsReinf(J4488,$AS$42:$AS$43,$AS$41,$AS$39,$AS$40,$AQ$38),""),"")</f>
        <v/>
      </c>
      <c r="Q4488" s="92" t="str">
        <f t="shared" si="706"/>
        <v/>
      </c>
      <c r="R4488" s="92" t="str">
        <f t="shared" si="707"/>
        <v/>
      </c>
      <c r="U4488" s="5"/>
      <c r="V4488" s="5"/>
      <c r="W4488" s="94" t="str">
        <f t="shared" si="705"/>
        <v/>
      </c>
      <c r="X4488" s="94" t="str">
        <f t="shared" si="708"/>
        <v/>
      </c>
      <c r="Y4488" s="5"/>
      <c r="BK4488" s="8"/>
      <c r="BL4488" s="5"/>
      <c r="BM4488" s="5"/>
      <c r="BN4488" s="5"/>
      <c r="BO4488" s="5"/>
      <c r="BP4488" s="1"/>
      <c r="BQ4488" s="1"/>
      <c r="BR4488" s="1"/>
      <c r="BS4488" s="1"/>
      <c r="BT4488" s="1"/>
      <c r="BU4488" s="4"/>
      <c r="BV4488" s="1"/>
      <c r="BW4488" s="3"/>
      <c r="BX4488" s="4"/>
      <c r="BY4488" s="5"/>
      <c r="BZ4488" s="5"/>
      <c r="CA4488" s="5"/>
      <c r="CB4488" s="5"/>
      <c r="CC4488" s="5"/>
      <c r="CD4488" s="43"/>
    </row>
    <row r="4489" spans="1:82" x14ac:dyDescent="0.25">
      <c r="A4489" s="8"/>
      <c r="B4489" s="5"/>
      <c r="C4489" s="5"/>
      <c r="D4489" s="5"/>
      <c r="E4489" s="5"/>
      <c r="F4489" s="94" t="str">
        <f t="shared" si="699"/>
        <v/>
      </c>
      <c r="G4489" s="94" t="str">
        <f t="shared" si="700"/>
        <v/>
      </c>
      <c r="H4489" s="127" t="str">
        <f>IF(A4489&lt;&gt;"",IF(MID(C4489,1,1)="c",$AS$26,IF(MID(C4489,1,1)="r",$AS$41,IF(MID(C4489,1,1)="p",#REF!,#REF!))),"")</f>
        <v/>
      </c>
      <c r="I4489" s="92" t="str">
        <f t="shared" si="701"/>
        <v/>
      </c>
      <c r="J4489" s="92" t="str">
        <f t="shared" si="702"/>
        <v/>
      </c>
      <c r="K4489" s="92" t="str">
        <f t="shared" si="703"/>
        <v/>
      </c>
      <c r="L4489" s="92" t="str">
        <f t="shared" si="704"/>
        <v/>
      </c>
      <c r="M4489" s="95" t="str">
        <f>IF(A4489&lt;&gt;"",IF(MID(C4489,1,1)="c",SigmaEpsConcrete(I4489,$AN$30:$AN$33,$AR$30:$AR$33,$AS$26,$AS$27,$AS$28,$AQ$20,$AU$19),""),"")</f>
        <v/>
      </c>
      <c r="N4489" s="95" t="str">
        <f>IF(A4489&lt;&gt;"",IF(MID(C4489,1,1)="r",SigmaEpsReinf(J4489,$AS$42:$AS$43,$AS$41,$AS$39,$AS$40,$AQ$38),""),"")</f>
        <v/>
      </c>
      <c r="Q4489" s="92" t="str">
        <f t="shared" si="706"/>
        <v/>
      </c>
      <c r="R4489" s="92" t="str">
        <f t="shared" si="707"/>
        <v/>
      </c>
      <c r="U4489" s="5"/>
      <c r="V4489" s="5"/>
      <c r="W4489" s="94" t="str">
        <f t="shared" si="705"/>
        <v/>
      </c>
      <c r="X4489" s="94" t="str">
        <f t="shared" si="708"/>
        <v/>
      </c>
      <c r="Y4489" s="5"/>
      <c r="BK4489" s="8"/>
      <c r="BL4489" s="5"/>
      <c r="BM4489" s="5"/>
      <c r="BN4489" s="5"/>
      <c r="BO4489" s="5"/>
      <c r="BP4489" s="1"/>
      <c r="BQ4489" s="1"/>
      <c r="BR4489" s="1"/>
      <c r="BS4489" s="1"/>
      <c r="BT4489" s="1"/>
      <c r="BU4489" s="4"/>
      <c r="BV4489" s="1"/>
      <c r="BW4489" s="3"/>
      <c r="BX4489" s="4"/>
      <c r="BY4489" s="5"/>
      <c r="BZ4489" s="5"/>
      <c r="CA4489" s="5"/>
      <c r="CB4489" s="5"/>
      <c r="CC4489" s="5"/>
      <c r="CD4489" s="43"/>
    </row>
    <row r="4490" spans="1:82" x14ac:dyDescent="0.25">
      <c r="A4490" s="8"/>
      <c r="B4490" s="5"/>
      <c r="C4490" s="5"/>
      <c r="D4490" s="5"/>
      <c r="E4490" s="5"/>
      <c r="F4490" s="94" t="str">
        <f t="shared" ref="F4490:F4553" si="709">IF(A4490&lt;&gt;"",(D4490-$AU$86)/10,"")</f>
        <v/>
      </c>
      <c r="G4490" s="94" t="str">
        <f t="shared" ref="G4490:G4553" si="710">IF(A4490&lt;&gt;"",(E4490-$AU$87)/10,"")</f>
        <v/>
      </c>
      <c r="H4490" s="127" t="str">
        <f>IF(A4490&lt;&gt;"",IF(MID(C4490,1,1)="c",$AS$26,IF(MID(C4490,1,1)="r",$AS$41,IF(MID(C4490,1,1)="p",#REF!,#REF!))),"")</f>
        <v/>
      </c>
      <c r="I4490" s="92" t="str">
        <f t="shared" ref="I4490:I4553" si="711">IF($A4490&lt;&gt;"",IF(MID($C4490,1,1)="c",$Y$3+$Y$4*$F4490+$Y$5*$G4490+$BR$43,""),"")</f>
        <v/>
      </c>
      <c r="J4490" s="92" t="str">
        <f t="shared" ref="J4490:J4553" si="712">IF($A4490&lt;&gt;"",IF(MID($C4490,1,1)="r",$Y$3+$Y$4*$F4490+$Y$5*$G4490+$BR$43,""),"")</f>
        <v/>
      </c>
      <c r="K4490" s="92" t="str">
        <f t="shared" ref="K4490:K4553" si="713">IF($A4490&lt;&gt;"",IF(MID($C4490,1,1)="u",$Y$3+$Y$4*$F4490+$Y$5*$G4490+$BR$43,""),"")</f>
        <v/>
      </c>
      <c r="L4490" s="92" t="str">
        <f t="shared" ref="L4490:L4553" si="714">IF($A4490&lt;&gt;"",IF(MID($C4490,1,1)="p",$Y$3+$Y$4*$F4490+$Y$5*$G4490+$BR$43,""),"")</f>
        <v/>
      </c>
      <c r="M4490" s="95" t="str">
        <f>IF(A4490&lt;&gt;"",IF(MID(C4490,1,1)="c",SigmaEpsConcrete(I4490,$AN$30:$AN$33,$AR$30:$AR$33,$AS$26,$AS$27,$AS$28,$AQ$20,$AU$19),""),"")</f>
        <v/>
      </c>
      <c r="N4490" s="95" t="str">
        <f>IF(A4490&lt;&gt;"",IF(MID(C4490,1,1)="r",SigmaEpsReinf(J4490,$AS$42:$AS$43,$AS$41,$AS$39,$AS$40,$AQ$38),""),"")</f>
        <v/>
      </c>
      <c r="Q4490" s="92" t="str">
        <f t="shared" si="706"/>
        <v/>
      </c>
      <c r="R4490" s="92" t="str">
        <f t="shared" si="707"/>
        <v/>
      </c>
      <c r="U4490" s="5"/>
      <c r="V4490" s="5"/>
      <c r="W4490" s="94" t="str">
        <f t="shared" ref="W4490:W4553" si="715">IF(A4490&lt;&gt;"",F4490-$AU$105,"")</f>
        <v/>
      </c>
      <c r="X4490" s="94" t="str">
        <f t="shared" si="708"/>
        <v/>
      </c>
      <c r="Y4490" s="5"/>
      <c r="BK4490" s="8"/>
      <c r="BL4490" s="5"/>
      <c r="BM4490" s="5"/>
      <c r="BN4490" s="5"/>
      <c r="BO4490" s="5"/>
      <c r="BP4490" s="1"/>
      <c r="BQ4490" s="1"/>
      <c r="BR4490" s="1"/>
      <c r="BS4490" s="1"/>
      <c r="BT4490" s="1"/>
      <c r="BU4490" s="4"/>
      <c r="BV4490" s="1"/>
      <c r="BW4490" s="3"/>
      <c r="BX4490" s="4"/>
      <c r="BY4490" s="5"/>
      <c r="BZ4490" s="5"/>
      <c r="CA4490" s="5"/>
      <c r="CB4490" s="5"/>
      <c r="CC4490" s="5"/>
      <c r="CD4490" s="43"/>
    </row>
    <row r="4491" spans="1:82" x14ac:dyDescent="0.25">
      <c r="A4491" s="8"/>
      <c r="B4491" s="5"/>
      <c r="C4491" s="5"/>
      <c r="D4491" s="5"/>
      <c r="E4491" s="5"/>
      <c r="F4491" s="94" t="str">
        <f t="shared" si="709"/>
        <v/>
      </c>
      <c r="G4491" s="94" t="str">
        <f t="shared" si="710"/>
        <v/>
      </c>
      <c r="H4491" s="127" t="str">
        <f>IF(A4491&lt;&gt;"",IF(MID(C4491,1,1)="c",$AS$26,IF(MID(C4491,1,1)="r",$AS$41,IF(MID(C4491,1,1)="p",#REF!,#REF!))),"")</f>
        <v/>
      </c>
      <c r="I4491" s="92" t="str">
        <f t="shared" si="711"/>
        <v/>
      </c>
      <c r="J4491" s="92" t="str">
        <f t="shared" si="712"/>
        <v/>
      </c>
      <c r="K4491" s="92" t="str">
        <f t="shared" si="713"/>
        <v/>
      </c>
      <c r="L4491" s="92" t="str">
        <f t="shared" si="714"/>
        <v/>
      </c>
      <c r="M4491" s="95" t="str">
        <f>IF(A4491&lt;&gt;"",IF(MID(C4491,1,1)="c",SigmaEpsConcrete(I4491,$AN$30:$AN$33,$AR$30:$AR$33,$AS$26,$AS$27,$AS$28,$AQ$20,$AU$19),""),"")</f>
        <v/>
      </c>
      <c r="N4491" s="95" t="str">
        <f>IF(A4491&lt;&gt;"",IF(MID(C4491,1,1)="r",SigmaEpsReinf(J4491,$AS$42:$AS$43,$AS$41,$AS$39,$AS$40,$AQ$38),""),"")</f>
        <v/>
      </c>
      <c r="Q4491" s="92" t="str">
        <f t="shared" ref="Q4491:Q4554" si="716">IF(A4491&lt;&gt;"",IF(MID(C4491,1,1)="c",IF(ISERROR(M4491/I4491),"",M4491/I4491),""),"")</f>
        <v/>
      </c>
      <c r="R4491" s="92" t="str">
        <f t="shared" ref="R4491:R4554" si="717">IF(A4491&lt;&gt;"",IF(MID(C4491,1,1)="r",IF(ISERROR(N4491/J4491),"",N4491/J4491),""),"")</f>
        <v/>
      </c>
      <c r="U4491" s="5"/>
      <c r="V4491" s="5"/>
      <c r="W4491" s="94" t="str">
        <f t="shared" si="715"/>
        <v/>
      </c>
      <c r="X4491" s="94" t="str">
        <f t="shared" ref="X4491:X4554" si="718">IF(B4491&lt;&gt;"",G4491-$AU$106,"")</f>
        <v/>
      </c>
      <c r="Y4491" s="5"/>
      <c r="BK4491" s="8"/>
      <c r="BL4491" s="5"/>
      <c r="BM4491" s="5"/>
      <c r="BN4491" s="5"/>
      <c r="BO4491" s="5"/>
      <c r="BP4491" s="1"/>
      <c r="BQ4491" s="1"/>
      <c r="BR4491" s="1"/>
      <c r="BS4491" s="1"/>
      <c r="BT4491" s="1"/>
      <c r="BU4491" s="4"/>
      <c r="BV4491" s="1"/>
      <c r="BW4491" s="3"/>
      <c r="BX4491" s="4"/>
      <c r="BY4491" s="5"/>
      <c r="BZ4491" s="5"/>
      <c r="CA4491" s="5"/>
      <c r="CB4491" s="5"/>
      <c r="CC4491" s="5"/>
      <c r="CD4491" s="43"/>
    </row>
    <row r="4492" spans="1:82" x14ac:dyDescent="0.25">
      <c r="A4492" s="8"/>
      <c r="B4492" s="5"/>
      <c r="C4492" s="5"/>
      <c r="D4492" s="5"/>
      <c r="E4492" s="5"/>
      <c r="F4492" s="94" t="str">
        <f t="shared" si="709"/>
        <v/>
      </c>
      <c r="G4492" s="94" t="str">
        <f t="shared" si="710"/>
        <v/>
      </c>
      <c r="H4492" s="127" t="str">
        <f>IF(A4492&lt;&gt;"",IF(MID(C4492,1,1)="c",$AS$26,IF(MID(C4492,1,1)="r",$AS$41,IF(MID(C4492,1,1)="p",#REF!,#REF!))),"")</f>
        <v/>
      </c>
      <c r="I4492" s="92" t="str">
        <f t="shared" si="711"/>
        <v/>
      </c>
      <c r="J4492" s="92" t="str">
        <f t="shared" si="712"/>
        <v/>
      </c>
      <c r="K4492" s="92" t="str">
        <f t="shared" si="713"/>
        <v/>
      </c>
      <c r="L4492" s="92" t="str">
        <f t="shared" si="714"/>
        <v/>
      </c>
      <c r="M4492" s="95" t="str">
        <f>IF(A4492&lt;&gt;"",IF(MID(C4492,1,1)="c",SigmaEpsConcrete(I4492,$AN$30:$AN$33,$AR$30:$AR$33,$AS$26,$AS$27,$AS$28,$AQ$20,$AU$19),""),"")</f>
        <v/>
      </c>
      <c r="N4492" s="95" t="str">
        <f>IF(A4492&lt;&gt;"",IF(MID(C4492,1,1)="r",SigmaEpsReinf(J4492,$AS$42:$AS$43,$AS$41,$AS$39,$AS$40,$AQ$38),""),"")</f>
        <v/>
      </c>
      <c r="Q4492" s="92" t="str">
        <f t="shared" si="716"/>
        <v/>
      </c>
      <c r="R4492" s="92" t="str">
        <f t="shared" si="717"/>
        <v/>
      </c>
      <c r="U4492" s="5"/>
      <c r="V4492" s="5"/>
      <c r="W4492" s="94" t="str">
        <f t="shared" si="715"/>
        <v/>
      </c>
      <c r="X4492" s="94" t="str">
        <f t="shared" si="718"/>
        <v/>
      </c>
      <c r="Y4492" s="5"/>
      <c r="BK4492" s="8"/>
      <c r="BL4492" s="5"/>
      <c r="BM4492" s="5"/>
      <c r="BN4492" s="5"/>
      <c r="BO4492" s="5"/>
      <c r="BP4492" s="1"/>
      <c r="BQ4492" s="1"/>
      <c r="BR4492" s="1"/>
      <c r="BS4492" s="1"/>
      <c r="BT4492" s="1"/>
      <c r="BU4492" s="4"/>
      <c r="BV4492" s="1"/>
      <c r="BW4492" s="3"/>
      <c r="BX4492" s="4"/>
      <c r="BY4492" s="5"/>
      <c r="BZ4492" s="5"/>
      <c r="CA4492" s="5"/>
      <c r="CB4492" s="5"/>
      <c r="CC4492" s="5"/>
      <c r="CD4492" s="43"/>
    </row>
    <row r="4493" spans="1:82" x14ac:dyDescent="0.25">
      <c r="A4493" s="8"/>
      <c r="B4493" s="5"/>
      <c r="C4493" s="5"/>
      <c r="D4493" s="5"/>
      <c r="E4493" s="5"/>
      <c r="F4493" s="94" t="str">
        <f t="shared" si="709"/>
        <v/>
      </c>
      <c r="G4493" s="94" t="str">
        <f t="shared" si="710"/>
        <v/>
      </c>
      <c r="H4493" s="127" t="str">
        <f>IF(A4493&lt;&gt;"",IF(MID(C4493,1,1)="c",$AS$26,IF(MID(C4493,1,1)="r",$AS$41,IF(MID(C4493,1,1)="p",#REF!,#REF!))),"")</f>
        <v/>
      </c>
      <c r="I4493" s="92" t="str">
        <f t="shared" si="711"/>
        <v/>
      </c>
      <c r="J4493" s="92" t="str">
        <f t="shared" si="712"/>
        <v/>
      </c>
      <c r="K4493" s="92" t="str">
        <f t="shared" si="713"/>
        <v/>
      </c>
      <c r="L4493" s="92" t="str">
        <f t="shared" si="714"/>
        <v/>
      </c>
      <c r="M4493" s="95" t="str">
        <f>IF(A4493&lt;&gt;"",IF(MID(C4493,1,1)="c",SigmaEpsConcrete(I4493,$AN$30:$AN$33,$AR$30:$AR$33,$AS$26,$AS$27,$AS$28,$AQ$20,$AU$19),""),"")</f>
        <v/>
      </c>
      <c r="N4493" s="95" t="str">
        <f>IF(A4493&lt;&gt;"",IF(MID(C4493,1,1)="r",SigmaEpsReinf(J4493,$AS$42:$AS$43,$AS$41,$AS$39,$AS$40,$AQ$38),""),"")</f>
        <v/>
      </c>
      <c r="Q4493" s="92" t="str">
        <f t="shared" si="716"/>
        <v/>
      </c>
      <c r="R4493" s="92" t="str">
        <f t="shared" si="717"/>
        <v/>
      </c>
      <c r="U4493" s="5"/>
      <c r="V4493" s="5"/>
      <c r="W4493" s="94" t="str">
        <f t="shared" si="715"/>
        <v/>
      </c>
      <c r="X4493" s="94" t="str">
        <f t="shared" si="718"/>
        <v/>
      </c>
      <c r="Y4493" s="5"/>
      <c r="BK4493" s="8"/>
      <c r="BL4493" s="5"/>
      <c r="BM4493" s="5"/>
      <c r="BN4493" s="5"/>
      <c r="BO4493" s="5"/>
      <c r="BP4493" s="1"/>
      <c r="BQ4493" s="1"/>
      <c r="BR4493" s="1"/>
      <c r="BS4493" s="1"/>
      <c r="BT4493" s="1"/>
      <c r="BU4493" s="4"/>
      <c r="BV4493" s="1"/>
      <c r="BW4493" s="3"/>
      <c r="BX4493" s="4"/>
      <c r="BY4493" s="5"/>
      <c r="BZ4493" s="5"/>
      <c r="CA4493" s="5"/>
      <c r="CB4493" s="5"/>
      <c r="CC4493" s="5"/>
      <c r="CD4493" s="43"/>
    </row>
    <row r="4494" spans="1:82" x14ac:dyDescent="0.25">
      <c r="A4494" s="8"/>
      <c r="B4494" s="5"/>
      <c r="C4494" s="5"/>
      <c r="D4494" s="5"/>
      <c r="E4494" s="5"/>
      <c r="F4494" s="94" t="str">
        <f t="shared" si="709"/>
        <v/>
      </c>
      <c r="G4494" s="94" t="str">
        <f t="shared" si="710"/>
        <v/>
      </c>
      <c r="H4494" s="127" t="str">
        <f>IF(A4494&lt;&gt;"",IF(MID(C4494,1,1)="c",$AS$26,IF(MID(C4494,1,1)="r",$AS$41,IF(MID(C4494,1,1)="p",#REF!,#REF!))),"")</f>
        <v/>
      </c>
      <c r="I4494" s="92" t="str">
        <f t="shared" si="711"/>
        <v/>
      </c>
      <c r="J4494" s="92" t="str">
        <f t="shared" si="712"/>
        <v/>
      </c>
      <c r="K4494" s="92" t="str">
        <f t="shared" si="713"/>
        <v/>
      </c>
      <c r="L4494" s="92" t="str">
        <f t="shared" si="714"/>
        <v/>
      </c>
      <c r="M4494" s="95" t="str">
        <f>IF(A4494&lt;&gt;"",IF(MID(C4494,1,1)="c",SigmaEpsConcrete(I4494,$AN$30:$AN$33,$AR$30:$AR$33,$AS$26,$AS$27,$AS$28,$AQ$20,$AU$19),""),"")</f>
        <v/>
      </c>
      <c r="N4494" s="95" t="str">
        <f>IF(A4494&lt;&gt;"",IF(MID(C4494,1,1)="r",SigmaEpsReinf(J4494,$AS$42:$AS$43,$AS$41,$AS$39,$AS$40,$AQ$38),""),"")</f>
        <v/>
      </c>
      <c r="Q4494" s="92" t="str">
        <f t="shared" si="716"/>
        <v/>
      </c>
      <c r="R4494" s="92" t="str">
        <f t="shared" si="717"/>
        <v/>
      </c>
      <c r="U4494" s="5"/>
      <c r="V4494" s="5"/>
      <c r="W4494" s="94" t="str">
        <f t="shared" si="715"/>
        <v/>
      </c>
      <c r="X4494" s="94" t="str">
        <f t="shared" si="718"/>
        <v/>
      </c>
      <c r="Y4494" s="5"/>
      <c r="BK4494" s="8"/>
      <c r="BL4494" s="5"/>
      <c r="BM4494" s="5"/>
      <c r="BN4494" s="5"/>
      <c r="BO4494" s="5"/>
      <c r="BP4494" s="1"/>
      <c r="BQ4494" s="1"/>
      <c r="BR4494" s="1"/>
      <c r="BS4494" s="1"/>
      <c r="BT4494" s="1"/>
      <c r="BU4494" s="4"/>
      <c r="BV4494" s="1"/>
      <c r="BW4494" s="3"/>
      <c r="BX4494" s="4"/>
      <c r="BY4494" s="5"/>
      <c r="BZ4494" s="5"/>
      <c r="CA4494" s="5"/>
      <c r="CB4494" s="5"/>
      <c r="CC4494" s="5"/>
      <c r="CD4494" s="43"/>
    </row>
    <row r="4495" spans="1:82" x14ac:dyDescent="0.25">
      <c r="A4495" s="8"/>
      <c r="B4495" s="5"/>
      <c r="C4495" s="5"/>
      <c r="D4495" s="5"/>
      <c r="E4495" s="5"/>
      <c r="F4495" s="94" t="str">
        <f t="shared" si="709"/>
        <v/>
      </c>
      <c r="G4495" s="94" t="str">
        <f t="shared" si="710"/>
        <v/>
      </c>
      <c r="H4495" s="127" t="str">
        <f>IF(A4495&lt;&gt;"",IF(MID(C4495,1,1)="c",$AS$26,IF(MID(C4495,1,1)="r",$AS$41,IF(MID(C4495,1,1)="p",#REF!,#REF!))),"")</f>
        <v/>
      </c>
      <c r="I4495" s="92" t="str">
        <f t="shared" si="711"/>
        <v/>
      </c>
      <c r="J4495" s="92" t="str">
        <f t="shared" si="712"/>
        <v/>
      </c>
      <c r="K4495" s="92" t="str">
        <f t="shared" si="713"/>
        <v/>
      </c>
      <c r="L4495" s="92" t="str">
        <f t="shared" si="714"/>
        <v/>
      </c>
      <c r="M4495" s="95" t="str">
        <f>IF(A4495&lt;&gt;"",IF(MID(C4495,1,1)="c",SigmaEpsConcrete(I4495,$AN$30:$AN$33,$AR$30:$AR$33,$AS$26,$AS$27,$AS$28,$AQ$20,$AU$19),""),"")</f>
        <v/>
      </c>
      <c r="N4495" s="95" t="str">
        <f>IF(A4495&lt;&gt;"",IF(MID(C4495,1,1)="r",SigmaEpsReinf(J4495,$AS$42:$AS$43,$AS$41,$AS$39,$AS$40,$AQ$38),""),"")</f>
        <v/>
      </c>
      <c r="Q4495" s="92" t="str">
        <f t="shared" si="716"/>
        <v/>
      </c>
      <c r="R4495" s="92" t="str">
        <f t="shared" si="717"/>
        <v/>
      </c>
      <c r="U4495" s="5"/>
      <c r="V4495" s="5"/>
      <c r="W4495" s="94" t="str">
        <f t="shared" si="715"/>
        <v/>
      </c>
      <c r="X4495" s="94" t="str">
        <f t="shared" si="718"/>
        <v/>
      </c>
      <c r="Y4495" s="5"/>
      <c r="BK4495" s="8"/>
      <c r="BL4495" s="5"/>
      <c r="BM4495" s="5"/>
      <c r="BN4495" s="5"/>
      <c r="BO4495" s="5"/>
      <c r="BP4495" s="1"/>
      <c r="BQ4495" s="1"/>
      <c r="BR4495" s="1"/>
      <c r="BS4495" s="1"/>
      <c r="BT4495" s="1"/>
      <c r="BU4495" s="4"/>
      <c r="BV4495" s="1"/>
      <c r="BW4495" s="3"/>
      <c r="BX4495" s="4"/>
      <c r="BY4495" s="5"/>
      <c r="BZ4495" s="5"/>
      <c r="CA4495" s="5"/>
      <c r="CB4495" s="5"/>
      <c r="CC4495" s="5"/>
      <c r="CD4495" s="43"/>
    </row>
    <row r="4496" spans="1:82" x14ac:dyDescent="0.25">
      <c r="A4496" s="8"/>
      <c r="B4496" s="5"/>
      <c r="C4496" s="5"/>
      <c r="D4496" s="5"/>
      <c r="E4496" s="5"/>
      <c r="F4496" s="94" t="str">
        <f t="shared" si="709"/>
        <v/>
      </c>
      <c r="G4496" s="94" t="str">
        <f t="shared" si="710"/>
        <v/>
      </c>
      <c r="H4496" s="127" t="str">
        <f>IF(A4496&lt;&gt;"",IF(MID(C4496,1,1)="c",$AS$26,IF(MID(C4496,1,1)="r",$AS$41,IF(MID(C4496,1,1)="p",#REF!,#REF!))),"")</f>
        <v/>
      </c>
      <c r="I4496" s="92" t="str">
        <f t="shared" si="711"/>
        <v/>
      </c>
      <c r="J4496" s="92" t="str">
        <f t="shared" si="712"/>
        <v/>
      </c>
      <c r="K4496" s="92" t="str">
        <f t="shared" si="713"/>
        <v/>
      </c>
      <c r="L4496" s="92" t="str">
        <f t="shared" si="714"/>
        <v/>
      </c>
      <c r="M4496" s="95" t="str">
        <f>IF(A4496&lt;&gt;"",IF(MID(C4496,1,1)="c",SigmaEpsConcrete(I4496,$AN$30:$AN$33,$AR$30:$AR$33,$AS$26,$AS$27,$AS$28,$AQ$20,$AU$19),""),"")</f>
        <v/>
      </c>
      <c r="N4496" s="95" t="str">
        <f>IF(A4496&lt;&gt;"",IF(MID(C4496,1,1)="r",SigmaEpsReinf(J4496,$AS$42:$AS$43,$AS$41,$AS$39,$AS$40,$AQ$38),""),"")</f>
        <v/>
      </c>
      <c r="Q4496" s="92" t="str">
        <f t="shared" si="716"/>
        <v/>
      </c>
      <c r="R4496" s="92" t="str">
        <f t="shared" si="717"/>
        <v/>
      </c>
      <c r="U4496" s="5"/>
      <c r="V4496" s="5"/>
      <c r="W4496" s="94" t="str">
        <f t="shared" si="715"/>
        <v/>
      </c>
      <c r="X4496" s="94" t="str">
        <f t="shared" si="718"/>
        <v/>
      </c>
      <c r="Y4496" s="5"/>
      <c r="BK4496" s="8"/>
      <c r="BL4496" s="5"/>
      <c r="BM4496" s="5"/>
      <c r="BN4496" s="5"/>
      <c r="BO4496" s="5"/>
      <c r="BP4496" s="1"/>
      <c r="BQ4496" s="1"/>
      <c r="BR4496" s="1"/>
      <c r="BS4496" s="1"/>
      <c r="BT4496" s="1"/>
      <c r="BU4496" s="4"/>
      <c r="BV4496" s="1"/>
      <c r="BW4496" s="3"/>
      <c r="BX4496" s="4"/>
      <c r="BY4496" s="5"/>
      <c r="BZ4496" s="5"/>
      <c r="CA4496" s="5"/>
      <c r="CB4496" s="5"/>
      <c r="CC4496" s="5"/>
      <c r="CD4496" s="43"/>
    </row>
    <row r="4497" spans="1:82" x14ac:dyDescent="0.25">
      <c r="A4497" s="8"/>
      <c r="B4497" s="5"/>
      <c r="C4497" s="5"/>
      <c r="D4497" s="5"/>
      <c r="E4497" s="5"/>
      <c r="F4497" s="94" t="str">
        <f t="shared" si="709"/>
        <v/>
      </c>
      <c r="G4497" s="94" t="str">
        <f t="shared" si="710"/>
        <v/>
      </c>
      <c r="H4497" s="127" t="str">
        <f>IF(A4497&lt;&gt;"",IF(MID(C4497,1,1)="c",$AS$26,IF(MID(C4497,1,1)="r",$AS$41,IF(MID(C4497,1,1)="p",#REF!,#REF!))),"")</f>
        <v/>
      </c>
      <c r="I4497" s="92" t="str">
        <f t="shared" si="711"/>
        <v/>
      </c>
      <c r="J4497" s="92" t="str">
        <f t="shared" si="712"/>
        <v/>
      </c>
      <c r="K4497" s="92" t="str">
        <f t="shared" si="713"/>
        <v/>
      </c>
      <c r="L4497" s="92" t="str">
        <f t="shared" si="714"/>
        <v/>
      </c>
      <c r="M4497" s="95" t="str">
        <f>IF(A4497&lt;&gt;"",IF(MID(C4497,1,1)="c",SigmaEpsConcrete(I4497,$AN$30:$AN$33,$AR$30:$AR$33,$AS$26,$AS$27,$AS$28,$AQ$20,$AU$19),""),"")</f>
        <v/>
      </c>
      <c r="N4497" s="95" t="str">
        <f>IF(A4497&lt;&gt;"",IF(MID(C4497,1,1)="r",SigmaEpsReinf(J4497,$AS$42:$AS$43,$AS$41,$AS$39,$AS$40,$AQ$38),""),"")</f>
        <v/>
      </c>
      <c r="Q4497" s="92" t="str">
        <f t="shared" si="716"/>
        <v/>
      </c>
      <c r="R4497" s="92" t="str">
        <f t="shared" si="717"/>
        <v/>
      </c>
      <c r="U4497" s="5"/>
      <c r="V4497" s="5"/>
      <c r="W4497" s="94" t="str">
        <f t="shared" si="715"/>
        <v/>
      </c>
      <c r="X4497" s="94" t="str">
        <f t="shared" si="718"/>
        <v/>
      </c>
      <c r="Y4497" s="5"/>
      <c r="BK4497" s="8"/>
      <c r="BL4497" s="5"/>
      <c r="BM4497" s="5"/>
      <c r="BN4497" s="5"/>
      <c r="BO4497" s="5"/>
      <c r="BP4497" s="1"/>
      <c r="BQ4497" s="1"/>
      <c r="BR4497" s="1"/>
      <c r="BS4497" s="1"/>
      <c r="BT4497" s="1"/>
      <c r="BU4497" s="4"/>
      <c r="BV4497" s="1"/>
      <c r="BW4497" s="3"/>
      <c r="BX4497" s="4"/>
      <c r="BY4497" s="5"/>
      <c r="BZ4497" s="5"/>
      <c r="CA4497" s="5"/>
      <c r="CB4497" s="5"/>
      <c r="CC4497" s="5"/>
      <c r="CD4497" s="43"/>
    </row>
    <row r="4498" spans="1:82" x14ac:dyDescent="0.25">
      <c r="A4498" s="8"/>
      <c r="B4498" s="5"/>
      <c r="C4498" s="5"/>
      <c r="D4498" s="5"/>
      <c r="E4498" s="5"/>
      <c r="F4498" s="94" t="str">
        <f t="shared" si="709"/>
        <v/>
      </c>
      <c r="G4498" s="94" t="str">
        <f t="shared" si="710"/>
        <v/>
      </c>
      <c r="H4498" s="127" t="str">
        <f>IF(A4498&lt;&gt;"",IF(MID(C4498,1,1)="c",$AS$26,IF(MID(C4498,1,1)="r",$AS$41,IF(MID(C4498,1,1)="p",#REF!,#REF!))),"")</f>
        <v/>
      </c>
      <c r="I4498" s="92" t="str">
        <f t="shared" si="711"/>
        <v/>
      </c>
      <c r="J4498" s="92" t="str">
        <f t="shared" si="712"/>
        <v/>
      </c>
      <c r="K4498" s="92" t="str">
        <f t="shared" si="713"/>
        <v/>
      </c>
      <c r="L4498" s="92" t="str">
        <f t="shared" si="714"/>
        <v/>
      </c>
      <c r="M4498" s="95" t="str">
        <f>IF(A4498&lt;&gt;"",IF(MID(C4498,1,1)="c",SigmaEpsConcrete(I4498,$AN$30:$AN$33,$AR$30:$AR$33,$AS$26,$AS$27,$AS$28,$AQ$20,$AU$19),""),"")</f>
        <v/>
      </c>
      <c r="N4498" s="95" t="str">
        <f>IF(A4498&lt;&gt;"",IF(MID(C4498,1,1)="r",SigmaEpsReinf(J4498,$AS$42:$AS$43,$AS$41,$AS$39,$AS$40,$AQ$38),""),"")</f>
        <v/>
      </c>
      <c r="Q4498" s="92" t="str">
        <f t="shared" si="716"/>
        <v/>
      </c>
      <c r="R4498" s="92" t="str">
        <f t="shared" si="717"/>
        <v/>
      </c>
      <c r="U4498" s="5"/>
      <c r="V4498" s="5"/>
      <c r="W4498" s="94" t="str">
        <f t="shared" si="715"/>
        <v/>
      </c>
      <c r="X4498" s="94" t="str">
        <f t="shared" si="718"/>
        <v/>
      </c>
      <c r="Y4498" s="5"/>
      <c r="BK4498" s="8"/>
      <c r="BL4498" s="5"/>
      <c r="BM4498" s="5"/>
      <c r="BN4498" s="5"/>
      <c r="BO4498" s="5"/>
      <c r="BP4498" s="1"/>
      <c r="BQ4498" s="1"/>
      <c r="BR4498" s="1"/>
      <c r="BS4498" s="1"/>
      <c r="BT4498" s="1"/>
      <c r="BU4498" s="4"/>
      <c r="BV4498" s="1"/>
      <c r="BW4498" s="3"/>
      <c r="BX4498" s="4"/>
      <c r="BY4498" s="5"/>
      <c r="BZ4498" s="5"/>
      <c r="CA4498" s="5"/>
      <c r="CB4498" s="5"/>
      <c r="CC4498" s="5"/>
      <c r="CD4498" s="43"/>
    </row>
    <row r="4499" spans="1:82" x14ac:dyDescent="0.25">
      <c r="A4499" s="8"/>
      <c r="B4499" s="5"/>
      <c r="C4499" s="5"/>
      <c r="D4499" s="5"/>
      <c r="E4499" s="5"/>
      <c r="F4499" s="94" t="str">
        <f t="shared" si="709"/>
        <v/>
      </c>
      <c r="G4499" s="94" t="str">
        <f t="shared" si="710"/>
        <v/>
      </c>
      <c r="H4499" s="127" t="str">
        <f>IF(A4499&lt;&gt;"",IF(MID(C4499,1,1)="c",$AS$26,IF(MID(C4499,1,1)="r",$AS$41,IF(MID(C4499,1,1)="p",#REF!,#REF!))),"")</f>
        <v/>
      </c>
      <c r="I4499" s="92" t="str">
        <f t="shared" si="711"/>
        <v/>
      </c>
      <c r="J4499" s="92" t="str">
        <f t="shared" si="712"/>
        <v/>
      </c>
      <c r="K4499" s="92" t="str">
        <f t="shared" si="713"/>
        <v/>
      </c>
      <c r="L4499" s="92" t="str">
        <f t="shared" si="714"/>
        <v/>
      </c>
      <c r="M4499" s="95" t="str">
        <f>IF(A4499&lt;&gt;"",IF(MID(C4499,1,1)="c",SigmaEpsConcrete(I4499,$AN$30:$AN$33,$AR$30:$AR$33,$AS$26,$AS$27,$AS$28,$AQ$20,$AU$19),""),"")</f>
        <v/>
      </c>
      <c r="N4499" s="95" t="str">
        <f>IF(A4499&lt;&gt;"",IF(MID(C4499,1,1)="r",SigmaEpsReinf(J4499,$AS$42:$AS$43,$AS$41,$AS$39,$AS$40,$AQ$38),""),"")</f>
        <v/>
      </c>
      <c r="Q4499" s="92" t="str">
        <f t="shared" si="716"/>
        <v/>
      </c>
      <c r="R4499" s="92" t="str">
        <f t="shared" si="717"/>
        <v/>
      </c>
      <c r="U4499" s="5"/>
      <c r="V4499" s="5"/>
      <c r="W4499" s="94" t="str">
        <f t="shared" si="715"/>
        <v/>
      </c>
      <c r="X4499" s="94" t="str">
        <f t="shared" si="718"/>
        <v/>
      </c>
      <c r="Y4499" s="5"/>
      <c r="BK4499" s="8"/>
      <c r="BL4499" s="5"/>
      <c r="BM4499" s="5"/>
      <c r="BN4499" s="5"/>
      <c r="BO4499" s="5"/>
      <c r="BP4499" s="1"/>
      <c r="BQ4499" s="1"/>
      <c r="BR4499" s="1"/>
      <c r="BS4499" s="1"/>
      <c r="BT4499" s="1"/>
      <c r="BU4499" s="4"/>
      <c r="BV4499" s="1"/>
      <c r="BW4499" s="3"/>
      <c r="BX4499" s="4"/>
      <c r="BY4499" s="5"/>
      <c r="BZ4499" s="5"/>
      <c r="CA4499" s="5"/>
      <c r="CB4499" s="5"/>
      <c r="CC4499" s="5"/>
      <c r="CD4499" s="43"/>
    </row>
    <row r="4500" spans="1:82" x14ac:dyDescent="0.25">
      <c r="A4500" s="8"/>
      <c r="B4500" s="5"/>
      <c r="C4500" s="5"/>
      <c r="D4500" s="5"/>
      <c r="E4500" s="5"/>
      <c r="F4500" s="94" t="str">
        <f t="shared" si="709"/>
        <v/>
      </c>
      <c r="G4500" s="94" t="str">
        <f t="shared" si="710"/>
        <v/>
      </c>
      <c r="H4500" s="127" t="str">
        <f>IF(A4500&lt;&gt;"",IF(MID(C4500,1,1)="c",$AS$26,IF(MID(C4500,1,1)="r",$AS$41,IF(MID(C4500,1,1)="p",#REF!,#REF!))),"")</f>
        <v/>
      </c>
      <c r="I4500" s="92" t="str">
        <f t="shared" si="711"/>
        <v/>
      </c>
      <c r="J4500" s="92" t="str">
        <f t="shared" si="712"/>
        <v/>
      </c>
      <c r="K4500" s="92" t="str">
        <f t="shared" si="713"/>
        <v/>
      </c>
      <c r="L4500" s="92" t="str">
        <f t="shared" si="714"/>
        <v/>
      </c>
      <c r="M4500" s="95" t="str">
        <f>IF(A4500&lt;&gt;"",IF(MID(C4500,1,1)="c",SigmaEpsConcrete(I4500,$AN$30:$AN$33,$AR$30:$AR$33,$AS$26,$AS$27,$AS$28,$AQ$20,$AU$19),""),"")</f>
        <v/>
      </c>
      <c r="N4500" s="95" t="str">
        <f>IF(A4500&lt;&gt;"",IF(MID(C4500,1,1)="r",SigmaEpsReinf(J4500,$AS$42:$AS$43,$AS$41,$AS$39,$AS$40,$AQ$38),""),"")</f>
        <v/>
      </c>
      <c r="Q4500" s="92" t="str">
        <f t="shared" si="716"/>
        <v/>
      </c>
      <c r="R4500" s="92" t="str">
        <f t="shared" si="717"/>
        <v/>
      </c>
      <c r="U4500" s="5"/>
      <c r="V4500" s="5"/>
      <c r="W4500" s="94" t="str">
        <f t="shared" si="715"/>
        <v/>
      </c>
      <c r="X4500" s="94" t="str">
        <f t="shared" si="718"/>
        <v/>
      </c>
      <c r="Y4500" s="5"/>
      <c r="BK4500" s="8"/>
      <c r="BL4500" s="5"/>
      <c r="BM4500" s="5"/>
      <c r="BN4500" s="5"/>
      <c r="BO4500" s="5"/>
      <c r="BP4500" s="1"/>
      <c r="BQ4500" s="1"/>
      <c r="BR4500" s="1"/>
      <c r="BS4500" s="1"/>
      <c r="BT4500" s="1"/>
      <c r="BU4500" s="4"/>
      <c r="BV4500" s="1"/>
      <c r="BW4500" s="3"/>
      <c r="BX4500" s="4"/>
      <c r="BY4500" s="5"/>
      <c r="BZ4500" s="5"/>
      <c r="CA4500" s="5"/>
      <c r="CB4500" s="5"/>
      <c r="CC4500" s="5"/>
      <c r="CD4500" s="43"/>
    </row>
    <row r="4501" spans="1:82" x14ac:dyDescent="0.25">
      <c r="A4501" s="8"/>
      <c r="B4501" s="5"/>
      <c r="C4501" s="5"/>
      <c r="D4501" s="5"/>
      <c r="E4501" s="5"/>
      <c r="F4501" s="94" t="str">
        <f t="shared" si="709"/>
        <v/>
      </c>
      <c r="G4501" s="94" t="str">
        <f t="shared" si="710"/>
        <v/>
      </c>
      <c r="H4501" s="127" t="str">
        <f>IF(A4501&lt;&gt;"",IF(MID(C4501,1,1)="c",$AS$26,IF(MID(C4501,1,1)="r",$AS$41,IF(MID(C4501,1,1)="p",#REF!,#REF!))),"")</f>
        <v/>
      </c>
      <c r="I4501" s="92" t="str">
        <f t="shared" si="711"/>
        <v/>
      </c>
      <c r="J4501" s="92" t="str">
        <f t="shared" si="712"/>
        <v/>
      </c>
      <c r="K4501" s="92" t="str">
        <f t="shared" si="713"/>
        <v/>
      </c>
      <c r="L4501" s="92" t="str">
        <f t="shared" si="714"/>
        <v/>
      </c>
      <c r="M4501" s="95" t="str">
        <f>IF(A4501&lt;&gt;"",IF(MID(C4501,1,1)="c",SigmaEpsConcrete(I4501,$AN$30:$AN$33,$AR$30:$AR$33,$AS$26,$AS$27,$AS$28,$AQ$20,$AU$19),""),"")</f>
        <v/>
      </c>
      <c r="N4501" s="95" t="str">
        <f>IF(A4501&lt;&gt;"",IF(MID(C4501,1,1)="r",SigmaEpsReinf(J4501,$AS$42:$AS$43,$AS$41,$AS$39,$AS$40,$AQ$38),""),"")</f>
        <v/>
      </c>
      <c r="Q4501" s="92" t="str">
        <f t="shared" si="716"/>
        <v/>
      </c>
      <c r="R4501" s="92" t="str">
        <f t="shared" si="717"/>
        <v/>
      </c>
      <c r="U4501" s="5"/>
      <c r="V4501" s="5"/>
      <c r="W4501" s="94" t="str">
        <f t="shared" si="715"/>
        <v/>
      </c>
      <c r="X4501" s="94" t="str">
        <f t="shared" si="718"/>
        <v/>
      </c>
      <c r="Y4501" s="5"/>
      <c r="BK4501" s="8"/>
      <c r="BL4501" s="5"/>
      <c r="BM4501" s="5"/>
      <c r="BN4501" s="5"/>
      <c r="BO4501" s="5"/>
      <c r="BP4501" s="1"/>
      <c r="BQ4501" s="1"/>
      <c r="BR4501" s="1"/>
      <c r="BS4501" s="1"/>
      <c r="BT4501" s="1"/>
      <c r="BU4501" s="4"/>
      <c r="BV4501" s="1"/>
      <c r="BW4501" s="3"/>
      <c r="BX4501" s="4"/>
      <c r="BY4501" s="5"/>
      <c r="BZ4501" s="5"/>
      <c r="CA4501" s="5"/>
      <c r="CB4501" s="5"/>
      <c r="CC4501" s="5"/>
      <c r="CD4501" s="43"/>
    </row>
    <row r="4502" spans="1:82" x14ac:dyDescent="0.25">
      <c r="A4502" s="8"/>
      <c r="B4502" s="5"/>
      <c r="C4502" s="5"/>
      <c r="D4502" s="5"/>
      <c r="E4502" s="5"/>
      <c r="F4502" s="94" t="str">
        <f t="shared" si="709"/>
        <v/>
      </c>
      <c r="G4502" s="94" t="str">
        <f t="shared" si="710"/>
        <v/>
      </c>
      <c r="H4502" s="127" t="str">
        <f>IF(A4502&lt;&gt;"",IF(MID(C4502,1,1)="c",$AS$26,IF(MID(C4502,1,1)="r",$AS$41,IF(MID(C4502,1,1)="p",#REF!,#REF!))),"")</f>
        <v/>
      </c>
      <c r="I4502" s="92" t="str">
        <f t="shared" si="711"/>
        <v/>
      </c>
      <c r="J4502" s="92" t="str">
        <f t="shared" si="712"/>
        <v/>
      </c>
      <c r="K4502" s="92" t="str">
        <f t="shared" si="713"/>
        <v/>
      </c>
      <c r="L4502" s="92" t="str">
        <f t="shared" si="714"/>
        <v/>
      </c>
      <c r="M4502" s="95" t="str">
        <f>IF(A4502&lt;&gt;"",IF(MID(C4502,1,1)="c",SigmaEpsConcrete(I4502,$AN$30:$AN$33,$AR$30:$AR$33,$AS$26,$AS$27,$AS$28,$AQ$20,$AU$19),""),"")</f>
        <v/>
      </c>
      <c r="N4502" s="95" t="str">
        <f>IF(A4502&lt;&gt;"",IF(MID(C4502,1,1)="r",SigmaEpsReinf(J4502,$AS$42:$AS$43,$AS$41,$AS$39,$AS$40,$AQ$38),""),"")</f>
        <v/>
      </c>
      <c r="Q4502" s="92" t="str">
        <f t="shared" si="716"/>
        <v/>
      </c>
      <c r="R4502" s="92" t="str">
        <f t="shared" si="717"/>
        <v/>
      </c>
      <c r="U4502" s="5"/>
      <c r="V4502" s="5"/>
      <c r="W4502" s="94" t="str">
        <f t="shared" si="715"/>
        <v/>
      </c>
      <c r="X4502" s="94" t="str">
        <f t="shared" si="718"/>
        <v/>
      </c>
      <c r="Y4502" s="5"/>
      <c r="BK4502" s="8"/>
      <c r="BL4502" s="5"/>
      <c r="BM4502" s="5"/>
      <c r="BN4502" s="5"/>
      <c r="BO4502" s="5"/>
      <c r="BP4502" s="1"/>
      <c r="BQ4502" s="1"/>
      <c r="BR4502" s="1"/>
      <c r="BS4502" s="1"/>
      <c r="BT4502" s="1"/>
      <c r="BU4502" s="4"/>
      <c r="BV4502" s="1"/>
      <c r="BW4502" s="3"/>
      <c r="BX4502" s="4"/>
      <c r="BY4502" s="5"/>
      <c r="BZ4502" s="5"/>
      <c r="CA4502" s="5"/>
      <c r="CB4502" s="5"/>
      <c r="CC4502" s="5"/>
      <c r="CD4502" s="43"/>
    </row>
    <row r="4503" spans="1:82" x14ac:dyDescent="0.25">
      <c r="A4503" s="8"/>
      <c r="B4503" s="5"/>
      <c r="C4503" s="5"/>
      <c r="D4503" s="5"/>
      <c r="E4503" s="5"/>
      <c r="F4503" s="94" t="str">
        <f t="shared" si="709"/>
        <v/>
      </c>
      <c r="G4503" s="94" t="str">
        <f t="shared" si="710"/>
        <v/>
      </c>
      <c r="H4503" s="127" t="str">
        <f>IF(A4503&lt;&gt;"",IF(MID(C4503,1,1)="c",$AS$26,IF(MID(C4503,1,1)="r",$AS$41,IF(MID(C4503,1,1)="p",#REF!,#REF!))),"")</f>
        <v/>
      </c>
      <c r="I4503" s="92" t="str">
        <f t="shared" si="711"/>
        <v/>
      </c>
      <c r="J4503" s="92" t="str">
        <f t="shared" si="712"/>
        <v/>
      </c>
      <c r="K4503" s="92" t="str">
        <f t="shared" si="713"/>
        <v/>
      </c>
      <c r="L4503" s="92" t="str">
        <f t="shared" si="714"/>
        <v/>
      </c>
      <c r="M4503" s="95" t="str">
        <f>IF(A4503&lt;&gt;"",IF(MID(C4503,1,1)="c",SigmaEpsConcrete(I4503,$AN$30:$AN$33,$AR$30:$AR$33,$AS$26,$AS$27,$AS$28,$AQ$20,$AU$19),""),"")</f>
        <v/>
      </c>
      <c r="N4503" s="95" t="str">
        <f>IF(A4503&lt;&gt;"",IF(MID(C4503,1,1)="r",SigmaEpsReinf(J4503,$AS$42:$AS$43,$AS$41,$AS$39,$AS$40,$AQ$38),""),"")</f>
        <v/>
      </c>
      <c r="Q4503" s="92" t="str">
        <f t="shared" si="716"/>
        <v/>
      </c>
      <c r="R4503" s="92" t="str">
        <f t="shared" si="717"/>
        <v/>
      </c>
      <c r="U4503" s="5"/>
      <c r="V4503" s="5"/>
      <c r="W4503" s="94" t="str">
        <f t="shared" si="715"/>
        <v/>
      </c>
      <c r="X4503" s="94" t="str">
        <f t="shared" si="718"/>
        <v/>
      </c>
      <c r="Y4503" s="5"/>
      <c r="BK4503" s="8"/>
      <c r="BL4503" s="5"/>
      <c r="BM4503" s="5"/>
      <c r="BN4503" s="5"/>
      <c r="BO4503" s="5"/>
      <c r="BP4503" s="1"/>
      <c r="BQ4503" s="1"/>
      <c r="BR4503" s="1"/>
      <c r="BS4503" s="1"/>
      <c r="BT4503" s="1"/>
      <c r="BU4503" s="4"/>
      <c r="BV4503" s="1"/>
      <c r="BW4503" s="3"/>
      <c r="BX4503" s="4"/>
      <c r="BY4503" s="5"/>
      <c r="BZ4503" s="5"/>
      <c r="CA4503" s="5"/>
      <c r="CB4503" s="5"/>
      <c r="CC4503" s="5"/>
      <c r="CD4503" s="43"/>
    </row>
    <row r="4504" spans="1:82" x14ac:dyDescent="0.25">
      <c r="A4504" s="8"/>
      <c r="B4504" s="5"/>
      <c r="C4504" s="5"/>
      <c r="D4504" s="5"/>
      <c r="E4504" s="5"/>
      <c r="F4504" s="94" t="str">
        <f t="shared" si="709"/>
        <v/>
      </c>
      <c r="G4504" s="94" t="str">
        <f t="shared" si="710"/>
        <v/>
      </c>
      <c r="H4504" s="127" t="str">
        <f>IF(A4504&lt;&gt;"",IF(MID(C4504,1,1)="c",$AS$26,IF(MID(C4504,1,1)="r",$AS$41,IF(MID(C4504,1,1)="p",#REF!,#REF!))),"")</f>
        <v/>
      </c>
      <c r="I4504" s="92" t="str">
        <f t="shared" si="711"/>
        <v/>
      </c>
      <c r="J4504" s="92" t="str">
        <f t="shared" si="712"/>
        <v/>
      </c>
      <c r="K4504" s="92" t="str">
        <f t="shared" si="713"/>
        <v/>
      </c>
      <c r="L4504" s="92" t="str">
        <f t="shared" si="714"/>
        <v/>
      </c>
      <c r="M4504" s="95" t="str">
        <f>IF(A4504&lt;&gt;"",IF(MID(C4504,1,1)="c",SigmaEpsConcrete(I4504,$AN$30:$AN$33,$AR$30:$AR$33,$AS$26,$AS$27,$AS$28,$AQ$20,$AU$19),""),"")</f>
        <v/>
      </c>
      <c r="N4504" s="95" t="str">
        <f>IF(A4504&lt;&gt;"",IF(MID(C4504,1,1)="r",SigmaEpsReinf(J4504,$AS$42:$AS$43,$AS$41,$AS$39,$AS$40,$AQ$38),""),"")</f>
        <v/>
      </c>
      <c r="Q4504" s="92" t="str">
        <f t="shared" si="716"/>
        <v/>
      </c>
      <c r="R4504" s="92" t="str">
        <f t="shared" si="717"/>
        <v/>
      </c>
      <c r="U4504" s="5"/>
      <c r="V4504" s="5"/>
      <c r="W4504" s="94" t="str">
        <f t="shared" si="715"/>
        <v/>
      </c>
      <c r="X4504" s="94" t="str">
        <f t="shared" si="718"/>
        <v/>
      </c>
      <c r="Y4504" s="5"/>
      <c r="BK4504" s="8"/>
      <c r="BL4504" s="5"/>
      <c r="BM4504" s="5"/>
      <c r="BN4504" s="5"/>
      <c r="BO4504" s="5"/>
      <c r="BP4504" s="1"/>
      <c r="BQ4504" s="1"/>
      <c r="BR4504" s="1"/>
      <c r="BS4504" s="1"/>
      <c r="BT4504" s="1"/>
      <c r="BU4504" s="4"/>
      <c r="BV4504" s="1"/>
      <c r="BW4504" s="3"/>
      <c r="BX4504" s="4"/>
      <c r="BY4504" s="5"/>
      <c r="BZ4504" s="5"/>
      <c r="CA4504" s="5"/>
      <c r="CB4504" s="5"/>
      <c r="CC4504" s="5"/>
      <c r="CD4504" s="43"/>
    </row>
    <row r="4505" spans="1:82" x14ac:dyDescent="0.25">
      <c r="A4505" s="8"/>
      <c r="B4505" s="5"/>
      <c r="C4505" s="5"/>
      <c r="D4505" s="5"/>
      <c r="E4505" s="5"/>
      <c r="F4505" s="94" t="str">
        <f t="shared" si="709"/>
        <v/>
      </c>
      <c r="G4505" s="94" t="str">
        <f t="shared" si="710"/>
        <v/>
      </c>
      <c r="H4505" s="127" t="str">
        <f>IF(A4505&lt;&gt;"",IF(MID(C4505,1,1)="c",$AS$26,IF(MID(C4505,1,1)="r",$AS$41,IF(MID(C4505,1,1)="p",#REF!,#REF!))),"")</f>
        <v/>
      </c>
      <c r="I4505" s="92" t="str">
        <f t="shared" si="711"/>
        <v/>
      </c>
      <c r="J4505" s="92" t="str">
        <f t="shared" si="712"/>
        <v/>
      </c>
      <c r="K4505" s="92" t="str">
        <f t="shared" si="713"/>
        <v/>
      </c>
      <c r="L4505" s="92" t="str">
        <f t="shared" si="714"/>
        <v/>
      </c>
      <c r="M4505" s="95" t="str">
        <f>IF(A4505&lt;&gt;"",IF(MID(C4505,1,1)="c",SigmaEpsConcrete(I4505,$AN$30:$AN$33,$AR$30:$AR$33,$AS$26,$AS$27,$AS$28,$AQ$20,$AU$19),""),"")</f>
        <v/>
      </c>
      <c r="N4505" s="95" t="str">
        <f>IF(A4505&lt;&gt;"",IF(MID(C4505,1,1)="r",SigmaEpsReinf(J4505,$AS$42:$AS$43,$AS$41,$AS$39,$AS$40,$AQ$38),""),"")</f>
        <v/>
      </c>
      <c r="Q4505" s="92" t="str">
        <f t="shared" si="716"/>
        <v/>
      </c>
      <c r="R4505" s="92" t="str">
        <f t="shared" si="717"/>
        <v/>
      </c>
      <c r="U4505" s="5"/>
      <c r="V4505" s="5"/>
      <c r="W4505" s="94" t="str">
        <f t="shared" si="715"/>
        <v/>
      </c>
      <c r="X4505" s="94" t="str">
        <f t="shared" si="718"/>
        <v/>
      </c>
      <c r="Y4505" s="5"/>
      <c r="BK4505" s="8"/>
      <c r="BL4505" s="5"/>
      <c r="BM4505" s="5"/>
      <c r="BN4505" s="5"/>
      <c r="BO4505" s="5"/>
      <c r="BP4505" s="1"/>
      <c r="BQ4505" s="1"/>
      <c r="BR4505" s="1"/>
      <c r="BS4505" s="1"/>
      <c r="BT4505" s="1"/>
      <c r="BU4505" s="4"/>
      <c r="BV4505" s="1"/>
      <c r="BW4505" s="3"/>
      <c r="BX4505" s="4"/>
      <c r="BY4505" s="5"/>
      <c r="BZ4505" s="5"/>
      <c r="CA4505" s="5"/>
      <c r="CB4505" s="5"/>
      <c r="CC4505" s="5"/>
      <c r="CD4505" s="43"/>
    </row>
    <row r="4506" spans="1:82" x14ac:dyDescent="0.25">
      <c r="A4506" s="8"/>
      <c r="B4506" s="5"/>
      <c r="C4506" s="5"/>
      <c r="D4506" s="5"/>
      <c r="E4506" s="5"/>
      <c r="F4506" s="94" t="str">
        <f t="shared" si="709"/>
        <v/>
      </c>
      <c r="G4506" s="94" t="str">
        <f t="shared" si="710"/>
        <v/>
      </c>
      <c r="H4506" s="127" t="str">
        <f>IF(A4506&lt;&gt;"",IF(MID(C4506,1,1)="c",$AS$26,IF(MID(C4506,1,1)="r",$AS$41,IF(MID(C4506,1,1)="p",#REF!,#REF!))),"")</f>
        <v/>
      </c>
      <c r="I4506" s="92" t="str">
        <f t="shared" si="711"/>
        <v/>
      </c>
      <c r="J4506" s="92" t="str">
        <f t="shared" si="712"/>
        <v/>
      </c>
      <c r="K4506" s="92" t="str">
        <f t="shared" si="713"/>
        <v/>
      </c>
      <c r="L4506" s="92" t="str">
        <f t="shared" si="714"/>
        <v/>
      </c>
      <c r="M4506" s="95" t="str">
        <f>IF(A4506&lt;&gt;"",IF(MID(C4506,1,1)="c",SigmaEpsConcrete(I4506,$AN$30:$AN$33,$AR$30:$AR$33,$AS$26,$AS$27,$AS$28,$AQ$20,$AU$19),""),"")</f>
        <v/>
      </c>
      <c r="N4506" s="95" t="str">
        <f>IF(A4506&lt;&gt;"",IF(MID(C4506,1,1)="r",SigmaEpsReinf(J4506,$AS$42:$AS$43,$AS$41,$AS$39,$AS$40,$AQ$38),""),"")</f>
        <v/>
      </c>
      <c r="Q4506" s="92" t="str">
        <f t="shared" si="716"/>
        <v/>
      </c>
      <c r="R4506" s="92" t="str">
        <f t="shared" si="717"/>
        <v/>
      </c>
      <c r="U4506" s="5"/>
      <c r="V4506" s="5"/>
      <c r="W4506" s="94" t="str">
        <f t="shared" si="715"/>
        <v/>
      </c>
      <c r="X4506" s="94" t="str">
        <f t="shared" si="718"/>
        <v/>
      </c>
      <c r="Y4506" s="5"/>
      <c r="BK4506" s="8"/>
      <c r="BL4506" s="5"/>
      <c r="BM4506" s="5"/>
      <c r="BN4506" s="5"/>
      <c r="BO4506" s="5"/>
      <c r="BP4506" s="1"/>
      <c r="BQ4506" s="1"/>
      <c r="BR4506" s="1"/>
      <c r="BS4506" s="1"/>
      <c r="BT4506" s="1"/>
      <c r="BU4506" s="4"/>
      <c r="BV4506" s="1"/>
      <c r="BW4506" s="3"/>
      <c r="BX4506" s="4"/>
      <c r="BY4506" s="5"/>
      <c r="BZ4506" s="5"/>
      <c r="CA4506" s="5"/>
      <c r="CB4506" s="5"/>
      <c r="CC4506" s="5"/>
      <c r="CD4506" s="43"/>
    </row>
    <row r="4507" spans="1:82" x14ac:dyDescent="0.25">
      <c r="A4507" s="8"/>
      <c r="B4507" s="5"/>
      <c r="C4507" s="5"/>
      <c r="D4507" s="5"/>
      <c r="E4507" s="5"/>
      <c r="F4507" s="94" t="str">
        <f t="shared" si="709"/>
        <v/>
      </c>
      <c r="G4507" s="94" t="str">
        <f t="shared" si="710"/>
        <v/>
      </c>
      <c r="H4507" s="127" t="str">
        <f>IF(A4507&lt;&gt;"",IF(MID(C4507,1,1)="c",$AS$26,IF(MID(C4507,1,1)="r",$AS$41,IF(MID(C4507,1,1)="p",#REF!,#REF!))),"")</f>
        <v/>
      </c>
      <c r="I4507" s="92" t="str">
        <f t="shared" si="711"/>
        <v/>
      </c>
      <c r="J4507" s="92" t="str">
        <f t="shared" si="712"/>
        <v/>
      </c>
      <c r="K4507" s="92" t="str">
        <f t="shared" si="713"/>
        <v/>
      </c>
      <c r="L4507" s="92" t="str">
        <f t="shared" si="714"/>
        <v/>
      </c>
      <c r="M4507" s="95" t="str">
        <f>IF(A4507&lt;&gt;"",IF(MID(C4507,1,1)="c",SigmaEpsConcrete(I4507,$AN$30:$AN$33,$AR$30:$AR$33,$AS$26,$AS$27,$AS$28,$AQ$20,$AU$19),""),"")</f>
        <v/>
      </c>
      <c r="N4507" s="95" t="str">
        <f>IF(A4507&lt;&gt;"",IF(MID(C4507,1,1)="r",SigmaEpsReinf(J4507,$AS$42:$AS$43,$AS$41,$AS$39,$AS$40,$AQ$38),""),"")</f>
        <v/>
      </c>
      <c r="Q4507" s="92" t="str">
        <f t="shared" si="716"/>
        <v/>
      </c>
      <c r="R4507" s="92" t="str">
        <f t="shared" si="717"/>
        <v/>
      </c>
      <c r="U4507" s="5"/>
      <c r="V4507" s="5"/>
      <c r="W4507" s="94" t="str">
        <f t="shared" si="715"/>
        <v/>
      </c>
      <c r="X4507" s="94" t="str">
        <f t="shared" si="718"/>
        <v/>
      </c>
      <c r="Y4507" s="5"/>
      <c r="BK4507" s="8"/>
      <c r="BL4507" s="5"/>
      <c r="BM4507" s="5"/>
      <c r="BN4507" s="5"/>
      <c r="BO4507" s="5"/>
      <c r="BP4507" s="1"/>
      <c r="BQ4507" s="1"/>
      <c r="BR4507" s="1"/>
      <c r="BS4507" s="1"/>
      <c r="BT4507" s="1"/>
      <c r="BU4507" s="4"/>
      <c r="BV4507" s="1"/>
      <c r="BW4507" s="3"/>
      <c r="BX4507" s="4"/>
      <c r="BY4507" s="5"/>
      <c r="BZ4507" s="5"/>
      <c r="CA4507" s="5"/>
      <c r="CB4507" s="5"/>
      <c r="CC4507" s="5"/>
      <c r="CD4507" s="43"/>
    </row>
    <row r="4508" spans="1:82" x14ac:dyDescent="0.25">
      <c r="A4508" s="8"/>
      <c r="B4508" s="5"/>
      <c r="C4508" s="5"/>
      <c r="D4508" s="5"/>
      <c r="E4508" s="5"/>
      <c r="F4508" s="94" t="str">
        <f t="shared" si="709"/>
        <v/>
      </c>
      <c r="G4508" s="94" t="str">
        <f t="shared" si="710"/>
        <v/>
      </c>
      <c r="H4508" s="127" t="str">
        <f>IF(A4508&lt;&gt;"",IF(MID(C4508,1,1)="c",$AS$26,IF(MID(C4508,1,1)="r",$AS$41,IF(MID(C4508,1,1)="p",#REF!,#REF!))),"")</f>
        <v/>
      </c>
      <c r="I4508" s="92" t="str">
        <f t="shared" si="711"/>
        <v/>
      </c>
      <c r="J4508" s="92" t="str">
        <f t="shared" si="712"/>
        <v/>
      </c>
      <c r="K4508" s="92" t="str">
        <f t="shared" si="713"/>
        <v/>
      </c>
      <c r="L4508" s="92" t="str">
        <f t="shared" si="714"/>
        <v/>
      </c>
      <c r="M4508" s="95" t="str">
        <f>IF(A4508&lt;&gt;"",IF(MID(C4508,1,1)="c",SigmaEpsConcrete(I4508,$AN$30:$AN$33,$AR$30:$AR$33,$AS$26,$AS$27,$AS$28,$AQ$20,$AU$19),""),"")</f>
        <v/>
      </c>
      <c r="N4508" s="95" t="str">
        <f>IF(A4508&lt;&gt;"",IF(MID(C4508,1,1)="r",SigmaEpsReinf(J4508,$AS$42:$AS$43,$AS$41,$AS$39,$AS$40,$AQ$38),""),"")</f>
        <v/>
      </c>
      <c r="Q4508" s="92" t="str">
        <f t="shared" si="716"/>
        <v/>
      </c>
      <c r="R4508" s="92" t="str">
        <f t="shared" si="717"/>
        <v/>
      </c>
      <c r="U4508" s="5"/>
      <c r="V4508" s="5"/>
      <c r="W4508" s="94" t="str">
        <f t="shared" si="715"/>
        <v/>
      </c>
      <c r="X4508" s="94" t="str">
        <f t="shared" si="718"/>
        <v/>
      </c>
      <c r="Y4508" s="5"/>
      <c r="BK4508" s="8"/>
      <c r="BL4508" s="5"/>
      <c r="BM4508" s="5"/>
      <c r="BN4508" s="5"/>
      <c r="BO4508" s="5"/>
      <c r="BP4508" s="1"/>
      <c r="BQ4508" s="1"/>
      <c r="BR4508" s="1"/>
      <c r="BS4508" s="1"/>
      <c r="BT4508" s="1"/>
      <c r="BU4508" s="4"/>
      <c r="BV4508" s="1"/>
      <c r="BW4508" s="3"/>
      <c r="BX4508" s="4"/>
      <c r="BY4508" s="5"/>
      <c r="BZ4508" s="5"/>
      <c r="CA4508" s="5"/>
      <c r="CB4508" s="5"/>
      <c r="CC4508" s="5"/>
      <c r="CD4508" s="43"/>
    </row>
    <row r="4509" spans="1:82" x14ac:dyDescent="0.25">
      <c r="A4509" s="8"/>
      <c r="B4509" s="5"/>
      <c r="C4509" s="5"/>
      <c r="D4509" s="5"/>
      <c r="E4509" s="5"/>
      <c r="F4509" s="94" t="str">
        <f t="shared" si="709"/>
        <v/>
      </c>
      <c r="G4509" s="94" t="str">
        <f t="shared" si="710"/>
        <v/>
      </c>
      <c r="H4509" s="127" t="str">
        <f>IF(A4509&lt;&gt;"",IF(MID(C4509,1,1)="c",$AS$26,IF(MID(C4509,1,1)="r",$AS$41,IF(MID(C4509,1,1)="p",#REF!,#REF!))),"")</f>
        <v/>
      </c>
      <c r="I4509" s="92" t="str">
        <f t="shared" si="711"/>
        <v/>
      </c>
      <c r="J4509" s="92" t="str">
        <f t="shared" si="712"/>
        <v/>
      </c>
      <c r="K4509" s="92" t="str">
        <f t="shared" si="713"/>
        <v/>
      </c>
      <c r="L4509" s="92" t="str">
        <f t="shared" si="714"/>
        <v/>
      </c>
      <c r="M4509" s="95" t="str">
        <f>IF(A4509&lt;&gt;"",IF(MID(C4509,1,1)="c",SigmaEpsConcrete(I4509,$AN$30:$AN$33,$AR$30:$AR$33,$AS$26,$AS$27,$AS$28,$AQ$20,$AU$19),""),"")</f>
        <v/>
      </c>
      <c r="N4509" s="95" t="str">
        <f>IF(A4509&lt;&gt;"",IF(MID(C4509,1,1)="r",SigmaEpsReinf(J4509,$AS$42:$AS$43,$AS$41,$AS$39,$AS$40,$AQ$38),""),"")</f>
        <v/>
      </c>
      <c r="Q4509" s="92" t="str">
        <f t="shared" si="716"/>
        <v/>
      </c>
      <c r="R4509" s="92" t="str">
        <f t="shared" si="717"/>
        <v/>
      </c>
      <c r="U4509" s="5"/>
      <c r="V4509" s="5"/>
      <c r="W4509" s="94" t="str">
        <f t="shared" si="715"/>
        <v/>
      </c>
      <c r="X4509" s="94" t="str">
        <f t="shared" si="718"/>
        <v/>
      </c>
      <c r="Y4509" s="5"/>
      <c r="BK4509" s="8"/>
      <c r="BL4509" s="5"/>
      <c r="BM4509" s="5"/>
      <c r="BN4509" s="5"/>
      <c r="BO4509" s="5"/>
      <c r="BP4509" s="1"/>
      <c r="BQ4509" s="1"/>
      <c r="BR4509" s="1"/>
      <c r="BS4509" s="1"/>
      <c r="BT4509" s="1"/>
      <c r="BU4509" s="4"/>
      <c r="BV4509" s="1"/>
      <c r="BW4509" s="3"/>
      <c r="BX4509" s="4"/>
      <c r="BY4509" s="5"/>
      <c r="BZ4509" s="5"/>
      <c r="CA4509" s="5"/>
      <c r="CB4509" s="5"/>
      <c r="CC4509" s="5"/>
      <c r="CD4509" s="43"/>
    </row>
    <row r="4510" spans="1:82" x14ac:dyDescent="0.25">
      <c r="A4510" s="8"/>
      <c r="B4510" s="5"/>
      <c r="C4510" s="5"/>
      <c r="D4510" s="5"/>
      <c r="E4510" s="5"/>
      <c r="F4510" s="94" t="str">
        <f t="shared" si="709"/>
        <v/>
      </c>
      <c r="G4510" s="94" t="str">
        <f t="shared" si="710"/>
        <v/>
      </c>
      <c r="H4510" s="127" t="str">
        <f>IF(A4510&lt;&gt;"",IF(MID(C4510,1,1)="c",$AS$26,IF(MID(C4510,1,1)="r",$AS$41,IF(MID(C4510,1,1)="p",#REF!,#REF!))),"")</f>
        <v/>
      </c>
      <c r="I4510" s="92" t="str">
        <f t="shared" si="711"/>
        <v/>
      </c>
      <c r="J4510" s="92" t="str">
        <f t="shared" si="712"/>
        <v/>
      </c>
      <c r="K4510" s="92" t="str">
        <f t="shared" si="713"/>
        <v/>
      </c>
      <c r="L4510" s="92" t="str">
        <f t="shared" si="714"/>
        <v/>
      </c>
      <c r="M4510" s="95" t="str">
        <f>IF(A4510&lt;&gt;"",IF(MID(C4510,1,1)="c",SigmaEpsConcrete(I4510,$AN$30:$AN$33,$AR$30:$AR$33,$AS$26,$AS$27,$AS$28,$AQ$20,$AU$19),""),"")</f>
        <v/>
      </c>
      <c r="N4510" s="95" t="str">
        <f>IF(A4510&lt;&gt;"",IF(MID(C4510,1,1)="r",SigmaEpsReinf(J4510,$AS$42:$AS$43,$AS$41,$AS$39,$AS$40,$AQ$38),""),"")</f>
        <v/>
      </c>
      <c r="Q4510" s="92" t="str">
        <f t="shared" si="716"/>
        <v/>
      </c>
      <c r="R4510" s="92" t="str">
        <f t="shared" si="717"/>
        <v/>
      </c>
      <c r="U4510" s="5"/>
      <c r="V4510" s="5"/>
      <c r="W4510" s="94" t="str">
        <f t="shared" si="715"/>
        <v/>
      </c>
      <c r="X4510" s="94" t="str">
        <f t="shared" si="718"/>
        <v/>
      </c>
      <c r="Y4510" s="5"/>
      <c r="BK4510" s="8"/>
      <c r="BL4510" s="5"/>
      <c r="BM4510" s="5"/>
      <c r="BN4510" s="5"/>
      <c r="BO4510" s="5"/>
      <c r="BP4510" s="1"/>
      <c r="BQ4510" s="1"/>
      <c r="BR4510" s="1"/>
      <c r="BS4510" s="1"/>
      <c r="BT4510" s="1"/>
      <c r="BU4510" s="4"/>
      <c r="BV4510" s="1"/>
      <c r="BW4510" s="3"/>
      <c r="BX4510" s="4"/>
      <c r="BY4510" s="5"/>
      <c r="BZ4510" s="5"/>
      <c r="CA4510" s="5"/>
      <c r="CB4510" s="5"/>
      <c r="CC4510" s="5"/>
      <c r="CD4510" s="43"/>
    </row>
    <row r="4511" spans="1:82" x14ac:dyDescent="0.25">
      <c r="A4511" s="8"/>
      <c r="B4511" s="5"/>
      <c r="C4511" s="5"/>
      <c r="D4511" s="5"/>
      <c r="E4511" s="5"/>
      <c r="F4511" s="94" t="str">
        <f t="shared" si="709"/>
        <v/>
      </c>
      <c r="G4511" s="94" t="str">
        <f t="shared" si="710"/>
        <v/>
      </c>
      <c r="H4511" s="127" t="str">
        <f>IF(A4511&lt;&gt;"",IF(MID(C4511,1,1)="c",$AS$26,IF(MID(C4511,1,1)="r",$AS$41,IF(MID(C4511,1,1)="p",#REF!,#REF!))),"")</f>
        <v/>
      </c>
      <c r="I4511" s="92" t="str">
        <f t="shared" si="711"/>
        <v/>
      </c>
      <c r="J4511" s="92" t="str">
        <f t="shared" si="712"/>
        <v/>
      </c>
      <c r="K4511" s="92" t="str">
        <f t="shared" si="713"/>
        <v/>
      </c>
      <c r="L4511" s="92" t="str">
        <f t="shared" si="714"/>
        <v/>
      </c>
      <c r="M4511" s="95" t="str">
        <f>IF(A4511&lt;&gt;"",IF(MID(C4511,1,1)="c",SigmaEpsConcrete(I4511,$AN$30:$AN$33,$AR$30:$AR$33,$AS$26,$AS$27,$AS$28,$AQ$20,$AU$19),""),"")</f>
        <v/>
      </c>
      <c r="N4511" s="95" t="str">
        <f>IF(A4511&lt;&gt;"",IF(MID(C4511,1,1)="r",SigmaEpsReinf(J4511,$AS$42:$AS$43,$AS$41,$AS$39,$AS$40,$AQ$38),""),"")</f>
        <v/>
      </c>
      <c r="Q4511" s="92" t="str">
        <f t="shared" si="716"/>
        <v/>
      </c>
      <c r="R4511" s="92" t="str">
        <f t="shared" si="717"/>
        <v/>
      </c>
      <c r="U4511" s="5"/>
      <c r="V4511" s="5"/>
      <c r="W4511" s="94" t="str">
        <f t="shared" si="715"/>
        <v/>
      </c>
      <c r="X4511" s="94" t="str">
        <f t="shared" si="718"/>
        <v/>
      </c>
      <c r="Y4511" s="5"/>
      <c r="BK4511" s="8"/>
      <c r="BL4511" s="5"/>
      <c r="BM4511" s="5"/>
      <c r="BN4511" s="5"/>
      <c r="BO4511" s="5"/>
      <c r="BP4511" s="1"/>
      <c r="BQ4511" s="1"/>
      <c r="BR4511" s="1"/>
      <c r="BS4511" s="1"/>
      <c r="BT4511" s="1"/>
      <c r="BU4511" s="4"/>
      <c r="BV4511" s="1"/>
      <c r="BW4511" s="3"/>
      <c r="BX4511" s="4"/>
      <c r="BY4511" s="5"/>
      <c r="BZ4511" s="5"/>
      <c r="CA4511" s="5"/>
      <c r="CB4511" s="5"/>
      <c r="CC4511" s="5"/>
      <c r="CD4511" s="43"/>
    </row>
    <row r="4512" spans="1:82" x14ac:dyDescent="0.25">
      <c r="A4512" s="8"/>
      <c r="B4512" s="5"/>
      <c r="C4512" s="5"/>
      <c r="D4512" s="5"/>
      <c r="E4512" s="5"/>
      <c r="F4512" s="94" t="str">
        <f t="shared" si="709"/>
        <v/>
      </c>
      <c r="G4512" s="94" t="str">
        <f t="shared" si="710"/>
        <v/>
      </c>
      <c r="H4512" s="127" t="str">
        <f>IF(A4512&lt;&gt;"",IF(MID(C4512,1,1)="c",$AS$26,IF(MID(C4512,1,1)="r",$AS$41,IF(MID(C4512,1,1)="p",#REF!,#REF!))),"")</f>
        <v/>
      </c>
      <c r="I4512" s="92" t="str">
        <f t="shared" si="711"/>
        <v/>
      </c>
      <c r="J4512" s="92" t="str">
        <f t="shared" si="712"/>
        <v/>
      </c>
      <c r="K4512" s="92" t="str">
        <f t="shared" si="713"/>
        <v/>
      </c>
      <c r="L4512" s="92" t="str">
        <f t="shared" si="714"/>
        <v/>
      </c>
      <c r="M4512" s="95" t="str">
        <f>IF(A4512&lt;&gt;"",IF(MID(C4512,1,1)="c",SigmaEpsConcrete(I4512,$AN$30:$AN$33,$AR$30:$AR$33,$AS$26,$AS$27,$AS$28,$AQ$20,$AU$19),""),"")</f>
        <v/>
      </c>
      <c r="N4512" s="95" t="str">
        <f>IF(A4512&lt;&gt;"",IF(MID(C4512,1,1)="r",SigmaEpsReinf(J4512,$AS$42:$AS$43,$AS$41,$AS$39,$AS$40,$AQ$38),""),"")</f>
        <v/>
      </c>
      <c r="Q4512" s="92" t="str">
        <f t="shared" si="716"/>
        <v/>
      </c>
      <c r="R4512" s="92" t="str">
        <f t="shared" si="717"/>
        <v/>
      </c>
      <c r="U4512" s="5"/>
      <c r="V4512" s="5"/>
      <c r="W4512" s="94" t="str">
        <f t="shared" si="715"/>
        <v/>
      </c>
      <c r="X4512" s="94" t="str">
        <f t="shared" si="718"/>
        <v/>
      </c>
      <c r="Y4512" s="5"/>
      <c r="BK4512" s="8"/>
      <c r="BL4512" s="5"/>
      <c r="BM4512" s="5"/>
      <c r="BN4512" s="5"/>
      <c r="BO4512" s="5"/>
      <c r="BP4512" s="1"/>
      <c r="BQ4512" s="1"/>
      <c r="BR4512" s="1"/>
      <c r="BS4512" s="1"/>
      <c r="BT4512" s="1"/>
      <c r="BU4512" s="4"/>
      <c r="BV4512" s="1"/>
      <c r="BW4512" s="3"/>
      <c r="BX4512" s="4"/>
      <c r="BY4512" s="5"/>
      <c r="BZ4512" s="5"/>
      <c r="CA4512" s="5"/>
      <c r="CB4512" s="5"/>
      <c r="CC4512" s="5"/>
      <c r="CD4512" s="43"/>
    </row>
    <row r="4513" spans="1:82" x14ac:dyDescent="0.25">
      <c r="A4513" s="8"/>
      <c r="B4513" s="5"/>
      <c r="C4513" s="5"/>
      <c r="D4513" s="5"/>
      <c r="E4513" s="5"/>
      <c r="F4513" s="94" t="str">
        <f t="shared" si="709"/>
        <v/>
      </c>
      <c r="G4513" s="94" t="str">
        <f t="shared" si="710"/>
        <v/>
      </c>
      <c r="H4513" s="127" t="str">
        <f>IF(A4513&lt;&gt;"",IF(MID(C4513,1,1)="c",$AS$26,IF(MID(C4513,1,1)="r",$AS$41,IF(MID(C4513,1,1)="p",#REF!,#REF!))),"")</f>
        <v/>
      </c>
      <c r="I4513" s="92" t="str">
        <f t="shared" si="711"/>
        <v/>
      </c>
      <c r="J4513" s="92" t="str">
        <f t="shared" si="712"/>
        <v/>
      </c>
      <c r="K4513" s="92" t="str">
        <f t="shared" si="713"/>
        <v/>
      </c>
      <c r="L4513" s="92" t="str">
        <f t="shared" si="714"/>
        <v/>
      </c>
      <c r="M4513" s="95" t="str">
        <f>IF(A4513&lt;&gt;"",IF(MID(C4513,1,1)="c",SigmaEpsConcrete(I4513,$AN$30:$AN$33,$AR$30:$AR$33,$AS$26,$AS$27,$AS$28,$AQ$20,$AU$19),""),"")</f>
        <v/>
      </c>
      <c r="N4513" s="95" t="str">
        <f>IF(A4513&lt;&gt;"",IF(MID(C4513,1,1)="r",SigmaEpsReinf(J4513,$AS$42:$AS$43,$AS$41,$AS$39,$AS$40,$AQ$38),""),"")</f>
        <v/>
      </c>
      <c r="Q4513" s="92" t="str">
        <f t="shared" si="716"/>
        <v/>
      </c>
      <c r="R4513" s="92" t="str">
        <f t="shared" si="717"/>
        <v/>
      </c>
      <c r="U4513" s="5"/>
      <c r="V4513" s="5"/>
      <c r="W4513" s="94" t="str">
        <f t="shared" si="715"/>
        <v/>
      </c>
      <c r="X4513" s="94" t="str">
        <f t="shared" si="718"/>
        <v/>
      </c>
      <c r="Y4513" s="5"/>
      <c r="BK4513" s="8"/>
      <c r="BL4513" s="5"/>
      <c r="BM4513" s="5"/>
      <c r="BN4513" s="5"/>
      <c r="BO4513" s="5"/>
      <c r="BP4513" s="1"/>
      <c r="BQ4513" s="1"/>
      <c r="BR4513" s="1"/>
      <c r="BS4513" s="1"/>
      <c r="BT4513" s="1"/>
      <c r="BU4513" s="4"/>
      <c r="BV4513" s="1"/>
      <c r="BW4513" s="3"/>
      <c r="BX4513" s="4"/>
      <c r="BY4513" s="5"/>
      <c r="BZ4513" s="5"/>
      <c r="CA4513" s="5"/>
      <c r="CB4513" s="5"/>
      <c r="CC4513" s="5"/>
      <c r="CD4513" s="43"/>
    </row>
    <row r="4514" spans="1:82" x14ac:dyDescent="0.25">
      <c r="A4514" s="8"/>
      <c r="B4514" s="5"/>
      <c r="C4514" s="5"/>
      <c r="D4514" s="5"/>
      <c r="E4514" s="5"/>
      <c r="F4514" s="94" t="str">
        <f t="shared" si="709"/>
        <v/>
      </c>
      <c r="G4514" s="94" t="str">
        <f t="shared" si="710"/>
        <v/>
      </c>
      <c r="H4514" s="127" t="str">
        <f>IF(A4514&lt;&gt;"",IF(MID(C4514,1,1)="c",$AS$26,IF(MID(C4514,1,1)="r",$AS$41,IF(MID(C4514,1,1)="p",#REF!,#REF!))),"")</f>
        <v/>
      </c>
      <c r="I4514" s="92" t="str">
        <f t="shared" si="711"/>
        <v/>
      </c>
      <c r="J4514" s="92" t="str">
        <f t="shared" si="712"/>
        <v/>
      </c>
      <c r="K4514" s="92" t="str">
        <f t="shared" si="713"/>
        <v/>
      </c>
      <c r="L4514" s="92" t="str">
        <f t="shared" si="714"/>
        <v/>
      </c>
      <c r="M4514" s="95" t="str">
        <f>IF(A4514&lt;&gt;"",IF(MID(C4514,1,1)="c",SigmaEpsConcrete(I4514,$AN$30:$AN$33,$AR$30:$AR$33,$AS$26,$AS$27,$AS$28,$AQ$20,$AU$19),""),"")</f>
        <v/>
      </c>
      <c r="N4514" s="95" t="str">
        <f>IF(A4514&lt;&gt;"",IF(MID(C4514,1,1)="r",SigmaEpsReinf(J4514,$AS$42:$AS$43,$AS$41,$AS$39,$AS$40,$AQ$38),""),"")</f>
        <v/>
      </c>
      <c r="Q4514" s="92" t="str">
        <f t="shared" si="716"/>
        <v/>
      </c>
      <c r="R4514" s="92" t="str">
        <f t="shared" si="717"/>
        <v/>
      </c>
      <c r="U4514" s="5"/>
      <c r="V4514" s="5"/>
      <c r="W4514" s="94" t="str">
        <f t="shared" si="715"/>
        <v/>
      </c>
      <c r="X4514" s="94" t="str">
        <f t="shared" si="718"/>
        <v/>
      </c>
      <c r="Y4514" s="5"/>
      <c r="BK4514" s="8"/>
      <c r="BL4514" s="5"/>
      <c r="BM4514" s="5"/>
      <c r="BN4514" s="5"/>
      <c r="BO4514" s="5"/>
      <c r="BP4514" s="1"/>
      <c r="BQ4514" s="1"/>
      <c r="BR4514" s="1"/>
      <c r="BS4514" s="1"/>
      <c r="BT4514" s="1"/>
      <c r="BU4514" s="4"/>
      <c r="BV4514" s="1"/>
      <c r="BW4514" s="3"/>
      <c r="BX4514" s="4"/>
      <c r="BY4514" s="5"/>
      <c r="BZ4514" s="5"/>
      <c r="CA4514" s="5"/>
      <c r="CB4514" s="5"/>
      <c r="CC4514" s="5"/>
      <c r="CD4514" s="43"/>
    </row>
    <row r="4515" spans="1:82" x14ac:dyDescent="0.25">
      <c r="A4515" s="8"/>
      <c r="B4515" s="5"/>
      <c r="C4515" s="5"/>
      <c r="D4515" s="5"/>
      <c r="E4515" s="5"/>
      <c r="F4515" s="94" t="str">
        <f t="shared" si="709"/>
        <v/>
      </c>
      <c r="G4515" s="94" t="str">
        <f t="shared" si="710"/>
        <v/>
      </c>
      <c r="H4515" s="127" t="str">
        <f>IF(A4515&lt;&gt;"",IF(MID(C4515,1,1)="c",$AS$26,IF(MID(C4515,1,1)="r",$AS$41,IF(MID(C4515,1,1)="p",#REF!,#REF!))),"")</f>
        <v/>
      </c>
      <c r="I4515" s="92" t="str">
        <f t="shared" si="711"/>
        <v/>
      </c>
      <c r="J4515" s="92" t="str">
        <f t="shared" si="712"/>
        <v/>
      </c>
      <c r="K4515" s="92" t="str">
        <f t="shared" si="713"/>
        <v/>
      </c>
      <c r="L4515" s="92" t="str">
        <f t="shared" si="714"/>
        <v/>
      </c>
      <c r="M4515" s="95" t="str">
        <f>IF(A4515&lt;&gt;"",IF(MID(C4515,1,1)="c",SigmaEpsConcrete(I4515,$AN$30:$AN$33,$AR$30:$AR$33,$AS$26,$AS$27,$AS$28,$AQ$20,$AU$19),""),"")</f>
        <v/>
      </c>
      <c r="N4515" s="95" t="str">
        <f>IF(A4515&lt;&gt;"",IF(MID(C4515,1,1)="r",SigmaEpsReinf(J4515,$AS$42:$AS$43,$AS$41,$AS$39,$AS$40,$AQ$38),""),"")</f>
        <v/>
      </c>
      <c r="Q4515" s="92" t="str">
        <f t="shared" si="716"/>
        <v/>
      </c>
      <c r="R4515" s="92" t="str">
        <f t="shared" si="717"/>
        <v/>
      </c>
      <c r="U4515" s="5"/>
      <c r="V4515" s="5"/>
      <c r="W4515" s="94" t="str">
        <f t="shared" si="715"/>
        <v/>
      </c>
      <c r="X4515" s="94" t="str">
        <f t="shared" si="718"/>
        <v/>
      </c>
      <c r="Y4515" s="5"/>
      <c r="BK4515" s="8"/>
      <c r="BL4515" s="5"/>
      <c r="BM4515" s="5"/>
      <c r="BN4515" s="5"/>
      <c r="BO4515" s="5"/>
      <c r="BP4515" s="1"/>
      <c r="BQ4515" s="1"/>
      <c r="BR4515" s="1"/>
      <c r="BS4515" s="1"/>
      <c r="BT4515" s="1"/>
      <c r="BU4515" s="4"/>
      <c r="BV4515" s="1"/>
      <c r="BW4515" s="3"/>
      <c r="BX4515" s="4"/>
      <c r="BY4515" s="5"/>
      <c r="BZ4515" s="5"/>
      <c r="CA4515" s="5"/>
      <c r="CB4515" s="5"/>
      <c r="CC4515" s="5"/>
      <c r="CD4515" s="43"/>
    </row>
    <row r="4516" spans="1:82" x14ac:dyDescent="0.25">
      <c r="A4516" s="8"/>
      <c r="B4516" s="5"/>
      <c r="C4516" s="5"/>
      <c r="D4516" s="5"/>
      <c r="E4516" s="5"/>
      <c r="F4516" s="94" t="str">
        <f t="shared" si="709"/>
        <v/>
      </c>
      <c r="G4516" s="94" t="str">
        <f t="shared" si="710"/>
        <v/>
      </c>
      <c r="H4516" s="127" t="str">
        <f>IF(A4516&lt;&gt;"",IF(MID(C4516,1,1)="c",$AS$26,IF(MID(C4516,1,1)="r",$AS$41,IF(MID(C4516,1,1)="p",#REF!,#REF!))),"")</f>
        <v/>
      </c>
      <c r="I4516" s="92" t="str">
        <f t="shared" si="711"/>
        <v/>
      </c>
      <c r="J4516" s="92" t="str">
        <f t="shared" si="712"/>
        <v/>
      </c>
      <c r="K4516" s="92" t="str">
        <f t="shared" si="713"/>
        <v/>
      </c>
      <c r="L4516" s="92" t="str">
        <f t="shared" si="714"/>
        <v/>
      </c>
      <c r="M4516" s="95" t="str">
        <f>IF(A4516&lt;&gt;"",IF(MID(C4516,1,1)="c",SigmaEpsConcrete(I4516,$AN$30:$AN$33,$AR$30:$AR$33,$AS$26,$AS$27,$AS$28,$AQ$20,$AU$19),""),"")</f>
        <v/>
      </c>
      <c r="N4516" s="95" t="str">
        <f>IF(A4516&lt;&gt;"",IF(MID(C4516,1,1)="r",SigmaEpsReinf(J4516,$AS$42:$AS$43,$AS$41,$AS$39,$AS$40,$AQ$38),""),"")</f>
        <v/>
      </c>
      <c r="Q4516" s="92" t="str">
        <f t="shared" si="716"/>
        <v/>
      </c>
      <c r="R4516" s="92" t="str">
        <f t="shared" si="717"/>
        <v/>
      </c>
      <c r="U4516" s="5"/>
      <c r="V4516" s="5"/>
      <c r="W4516" s="94" t="str">
        <f t="shared" si="715"/>
        <v/>
      </c>
      <c r="X4516" s="94" t="str">
        <f t="shared" si="718"/>
        <v/>
      </c>
      <c r="Y4516" s="5"/>
      <c r="BK4516" s="8"/>
      <c r="BL4516" s="5"/>
      <c r="BM4516" s="5"/>
      <c r="BN4516" s="5"/>
      <c r="BO4516" s="5"/>
      <c r="BP4516" s="1"/>
      <c r="BQ4516" s="1"/>
      <c r="BR4516" s="1"/>
      <c r="BS4516" s="1"/>
      <c r="BT4516" s="1"/>
      <c r="BU4516" s="4"/>
      <c r="BV4516" s="1"/>
      <c r="BW4516" s="3"/>
      <c r="BX4516" s="4"/>
      <c r="BY4516" s="5"/>
      <c r="BZ4516" s="5"/>
      <c r="CA4516" s="5"/>
      <c r="CB4516" s="5"/>
      <c r="CC4516" s="5"/>
      <c r="CD4516" s="43"/>
    </row>
    <row r="4517" spans="1:82" x14ac:dyDescent="0.25">
      <c r="A4517" s="8"/>
      <c r="B4517" s="5"/>
      <c r="C4517" s="5"/>
      <c r="D4517" s="5"/>
      <c r="E4517" s="5"/>
      <c r="F4517" s="94" t="str">
        <f t="shared" si="709"/>
        <v/>
      </c>
      <c r="G4517" s="94" t="str">
        <f t="shared" si="710"/>
        <v/>
      </c>
      <c r="H4517" s="127" t="str">
        <f>IF(A4517&lt;&gt;"",IF(MID(C4517,1,1)="c",$AS$26,IF(MID(C4517,1,1)="r",$AS$41,IF(MID(C4517,1,1)="p",#REF!,#REF!))),"")</f>
        <v/>
      </c>
      <c r="I4517" s="92" t="str">
        <f t="shared" si="711"/>
        <v/>
      </c>
      <c r="J4517" s="92" t="str">
        <f t="shared" si="712"/>
        <v/>
      </c>
      <c r="K4517" s="92" t="str">
        <f t="shared" si="713"/>
        <v/>
      </c>
      <c r="L4517" s="92" t="str">
        <f t="shared" si="714"/>
        <v/>
      </c>
      <c r="M4517" s="95" t="str">
        <f>IF(A4517&lt;&gt;"",IF(MID(C4517,1,1)="c",SigmaEpsConcrete(I4517,$AN$30:$AN$33,$AR$30:$AR$33,$AS$26,$AS$27,$AS$28,$AQ$20,$AU$19),""),"")</f>
        <v/>
      </c>
      <c r="N4517" s="95" t="str">
        <f>IF(A4517&lt;&gt;"",IF(MID(C4517,1,1)="r",SigmaEpsReinf(J4517,$AS$42:$AS$43,$AS$41,$AS$39,$AS$40,$AQ$38),""),"")</f>
        <v/>
      </c>
      <c r="Q4517" s="92" t="str">
        <f t="shared" si="716"/>
        <v/>
      </c>
      <c r="R4517" s="92" t="str">
        <f t="shared" si="717"/>
        <v/>
      </c>
      <c r="U4517" s="5"/>
      <c r="V4517" s="5"/>
      <c r="W4517" s="94" t="str">
        <f t="shared" si="715"/>
        <v/>
      </c>
      <c r="X4517" s="94" t="str">
        <f t="shared" si="718"/>
        <v/>
      </c>
      <c r="Y4517" s="5"/>
      <c r="BK4517" s="8"/>
      <c r="BL4517" s="5"/>
      <c r="BM4517" s="5"/>
      <c r="BN4517" s="5"/>
      <c r="BO4517" s="5"/>
      <c r="BP4517" s="1"/>
      <c r="BQ4517" s="1"/>
      <c r="BR4517" s="1"/>
      <c r="BS4517" s="1"/>
      <c r="BT4517" s="1"/>
      <c r="BU4517" s="4"/>
      <c r="BV4517" s="1"/>
      <c r="BW4517" s="3"/>
      <c r="BX4517" s="4"/>
      <c r="BY4517" s="5"/>
      <c r="BZ4517" s="5"/>
      <c r="CA4517" s="5"/>
      <c r="CB4517" s="5"/>
      <c r="CC4517" s="5"/>
      <c r="CD4517" s="43"/>
    </row>
    <row r="4518" spans="1:82" x14ac:dyDescent="0.25">
      <c r="A4518" s="8"/>
      <c r="B4518" s="5"/>
      <c r="C4518" s="5"/>
      <c r="D4518" s="5"/>
      <c r="E4518" s="5"/>
      <c r="F4518" s="94" t="str">
        <f t="shared" si="709"/>
        <v/>
      </c>
      <c r="G4518" s="94" t="str">
        <f t="shared" si="710"/>
        <v/>
      </c>
      <c r="H4518" s="127" t="str">
        <f>IF(A4518&lt;&gt;"",IF(MID(C4518,1,1)="c",$AS$26,IF(MID(C4518,1,1)="r",$AS$41,IF(MID(C4518,1,1)="p",#REF!,#REF!))),"")</f>
        <v/>
      </c>
      <c r="I4518" s="92" t="str">
        <f t="shared" si="711"/>
        <v/>
      </c>
      <c r="J4518" s="92" t="str">
        <f t="shared" si="712"/>
        <v/>
      </c>
      <c r="K4518" s="92" t="str">
        <f t="shared" si="713"/>
        <v/>
      </c>
      <c r="L4518" s="92" t="str">
        <f t="shared" si="714"/>
        <v/>
      </c>
      <c r="M4518" s="95" t="str">
        <f>IF(A4518&lt;&gt;"",IF(MID(C4518,1,1)="c",SigmaEpsConcrete(I4518,$AN$30:$AN$33,$AR$30:$AR$33,$AS$26,$AS$27,$AS$28,$AQ$20,$AU$19),""),"")</f>
        <v/>
      </c>
      <c r="N4518" s="95" t="str">
        <f>IF(A4518&lt;&gt;"",IF(MID(C4518,1,1)="r",SigmaEpsReinf(J4518,$AS$42:$AS$43,$AS$41,$AS$39,$AS$40,$AQ$38),""),"")</f>
        <v/>
      </c>
      <c r="Q4518" s="92" t="str">
        <f t="shared" si="716"/>
        <v/>
      </c>
      <c r="R4518" s="92" t="str">
        <f t="shared" si="717"/>
        <v/>
      </c>
      <c r="U4518" s="5"/>
      <c r="V4518" s="5"/>
      <c r="W4518" s="94" t="str">
        <f t="shared" si="715"/>
        <v/>
      </c>
      <c r="X4518" s="94" t="str">
        <f t="shared" si="718"/>
        <v/>
      </c>
      <c r="Y4518" s="5"/>
      <c r="BK4518" s="8"/>
      <c r="BL4518" s="5"/>
      <c r="BM4518" s="5"/>
      <c r="BN4518" s="5"/>
      <c r="BO4518" s="5"/>
      <c r="BP4518" s="1"/>
      <c r="BQ4518" s="1"/>
      <c r="BR4518" s="1"/>
      <c r="BS4518" s="1"/>
      <c r="BT4518" s="1"/>
      <c r="BU4518" s="4"/>
      <c r="BV4518" s="1"/>
      <c r="BW4518" s="3"/>
      <c r="BX4518" s="4"/>
      <c r="BY4518" s="5"/>
      <c r="BZ4518" s="5"/>
      <c r="CA4518" s="5"/>
      <c r="CB4518" s="5"/>
      <c r="CC4518" s="5"/>
      <c r="CD4518" s="43"/>
    </row>
    <row r="4519" spans="1:82" x14ac:dyDescent="0.25">
      <c r="A4519" s="8"/>
      <c r="B4519" s="5"/>
      <c r="C4519" s="5"/>
      <c r="D4519" s="5"/>
      <c r="E4519" s="5"/>
      <c r="F4519" s="94" t="str">
        <f t="shared" si="709"/>
        <v/>
      </c>
      <c r="G4519" s="94" t="str">
        <f t="shared" si="710"/>
        <v/>
      </c>
      <c r="H4519" s="127" t="str">
        <f>IF(A4519&lt;&gt;"",IF(MID(C4519,1,1)="c",$AS$26,IF(MID(C4519,1,1)="r",$AS$41,IF(MID(C4519,1,1)="p",#REF!,#REF!))),"")</f>
        <v/>
      </c>
      <c r="I4519" s="92" t="str">
        <f t="shared" si="711"/>
        <v/>
      </c>
      <c r="J4519" s="92" t="str">
        <f t="shared" si="712"/>
        <v/>
      </c>
      <c r="K4519" s="92" t="str">
        <f t="shared" si="713"/>
        <v/>
      </c>
      <c r="L4519" s="92" t="str">
        <f t="shared" si="714"/>
        <v/>
      </c>
      <c r="M4519" s="95" t="str">
        <f>IF(A4519&lt;&gt;"",IF(MID(C4519,1,1)="c",SigmaEpsConcrete(I4519,$AN$30:$AN$33,$AR$30:$AR$33,$AS$26,$AS$27,$AS$28,$AQ$20,$AU$19),""),"")</f>
        <v/>
      </c>
      <c r="N4519" s="95" t="str">
        <f>IF(A4519&lt;&gt;"",IF(MID(C4519,1,1)="r",SigmaEpsReinf(J4519,$AS$42:$AS$43,$AS$41,$AS$39,$AS$40,$AQ$38),""),"")</f>
        <v/>
      </c>
      <c r="Q4519" s="92" t="str">
        <f t="shared" si="716"/>
        <v/>
      </c>
      <c r="R4519" s="92" t="str">
        <f t="shared" si="717"/>
        <v/>
      </c>
      <c r="U4519" s="5"/>
      <c r="V4519" s="5"/>
      <c r="W4519" s="94" t="str">
        <f t="shared" si="715"/>
        <v/>
      </c>
      <c r="X4519" s="94" t="str">
        <f t="shared" si="718"/>
        <v/>
      </c>
      <c r="Y4519" s="5"/>
      <c r="BK4519" s="8"/>
      <c r="BL4519" s="5"/>
      <c r="BM4519" s="5"/>
      <c r="BN4519" s="5"/>
      <c r="BO4519" s="5"/>
      <c r="BP4519" s="1"/>
      <c r="BQ4519" s="1"/>
      <c r="BR4519" s="1"/>
      <c r="BS4519" s="1"/>
      <c r="BT4519" s="1"/>
      <c r="BU4519" s="4"/>
      <c r="BV4519" s="1"/>
      <c r="BW4519" s="3"/>
      <c r="BX4519" s="4"/>
      <c r="BY4519" s="5"/>
      <c r="BZ4519" s="5"/>
      <c r="CA4519" s="5"/>
      <c r="CB4519" s="5"/>
      <c r="CC4519" s="5"/>
      <c r="CD4519" s="43"/>
    </row>
    <row r="4520" spans="1:82" x14ac:dyDescent="0.25">
      <c r="A4520" s="8"/>
      <c r="B4520" s="5"/>
      <c r="C4520" s="5"/>
      <c r="D4520" s="5"/>
      <c r="E4520" s="5"/>
      <c r="F4520" s="94" t="str">
        <f t="shared" si="709"/>
        <v/>
      </c>
      <c r="G4520" s="94" t="str">
        <f t="shared" si="710"/>
        <v/>
      </c>
      <c r="H4520" s="127" t="str">
        <f>IF(A4520&lt;&gt;"",IF(MID(C4520,1,1)="c",$AS$26,IF(MID(C4520,1,1)="r",$AS$41,IF(MID(C4520,1,1)="p",#REF!,#REF!))),"")</f>
        <v/>
      </c>
      <c r="I4520" s="92" t="str">
        <f t="shared" si="711"/>
        <v/>
      </c>
      <c r="J4520" s="92" t="str">
        <f t="shared" si="712"/>
        <v/>
      </c>
      <c r="K4520" s="92" t="str">
        <f t="shared" si="713"/>
        <v/>
      </c>
      <c r="L4520" s="92" t="str">
        <f t="shared" si="714"/>
        <v/>
      </c>
      <c r="M4520" s="95" t="str">
        <f>IF(A4520&lt;&gt;"",IF(MID(C4520,1,1)="c",SigmaEpsConcrete(I4520,$AN$30:$AN$33,$AR$30:$AR$33,$AS$26,$AS$27,$AS$28,$AQ$20,$AU$19),""),"")</f>
        <v/>
      </c>
      <c r="N4520" s="95" t="str">
        <f>IF(A4520&lt;&gt;"",IF(MID(C4520,1,1)="r",SigmaEpsReinf(J4520,$AS$42:$AS$43,$AS$41,$AS$39,$AS$40,$AQ$38),""),"")</f>
        <v/>
      </c>
      <c r="Q4520" s="92" t="str">
        <f t="shared" si="716"/>
        <v/>
      </c>
      <c r="R4520" s="92" t="str">
        <f t="shared" si="717"/>
        <v/>
      </c>
      <c r="U4520" s="5"/>
      <c r="V4520" s="5"/>
      <c r="W4520" s="94" t="str">
        <f t="shared" si="715"/>
        <v/>
      </c>
      <c r="X4520" s="94" t="str">
        <f t="shared" si="718"/>
        <v/>
      </c>
      <c r="Y4520" s="5"/>
      <c r="BK4520" s="8"/>
      <c r="BL4520" s="5"/>
      <c r="BM4520" s="5"/>
      <c r="BN4520" s="5"/>
      <c r="BO4520" s="5"/>
      <c r="BP4520" s="1"/>
      <c r="BQ4520" s="1"/>
      <c r="BR4520" s="1"/>
      <c r="BS4520" s="1"/>
      <c r="BT4520" s="1"/>
      <c r="BU4520" s="4"/>
      <c r="BV4520" s="1"/>
      <c r="BW4520" s="3"/>
      <c r="BX4520" s="4"/>
      <c r="BY4520" s="5"/>
      <c r="BZ4520" s="5"/>
      <c r="CA4520" s="5"/>
      <c r="CB4520" s="5"/>
      <c r="CC4520" s="5"/>
      <c r="CD4520" s="43"/>
    </row>
    <row r="4521" spans="1:82" x14ac:dyDescent="0.25">
      <c r="A4521" s="8"/>
      <c r="B4521" s="5"/>
      <c r="C4521" s="5"/>
      <c r="D4521" s="5"/>
      <c r="E4521" s="5"/>
      <c r="F4521" s="94" t="str">
        <f t="shared" si="709"/>
        <v/>
      </c>
      <c r="G4521" s="94" t="str">
        <f t="shared" si="710"/>
        <v/>
      </c>
      <c r="H4521" s="127" t="str">
        <f>IF(A4521&lt;&gt;"",IF(MID(C4521,1,1)="c",$AS$26,IF(MID(C4521,1,1)="r",$AS$41,IF(MID(C4521,1,1)="p",#REF!,#REF!))),"")</f>
        <v/>
      </c>
      <c r="I4521" s="92" t="str">
        <f t="shared" si="711"/>
        <v/>
      </c>
      <c r="J4521" s="92" t="str">
        <f t="shared" si="712"/>
        <v/>
      </c>
      <c r="K4521" s="92" t="str">
        <f t="shared" si="713"/>
        <v/>
      </c>
      <c r="L4521" s="92" t="str">
        <f t="shared" si="714"/>
        <v/>
      </c>
      <c r="M4521" s="95" t="str">
        <f>IF(A4521&lt;&gt;"",IF(MID(C4521,1,1)="c",SigmaEpsConcrete(I4521,$AN$30:$AN$33,$AR$30:$AR$33,$AS$26,$AS$27,$AS$28,$AQ$20,$AU$19),""),"")</f>
        <v/>
      </c>
      <c r="N4521" s="95" t="str">
        <f>IF(A4521&lt;&gt;"",IF(MID(C4521,1,1)="r",SigmaEpsReinf(J4521,$AS$42:$AS$43,$AS$41,$AS$39,$AS$40,$AQ$38),""),"")</f>
        <v/>
      </c>
      <c r="Q4521" s="92" t="str">
        <f t="shared" si="716"/>
        <v/>
      </c>
      <c r="R4521" s="92" t="str">
        <f t="shared" si="717"/>
        <v/>
      </c>
      <c r="U4521" s="5"/>
      <c r="V4521" s="5"/>
      <c r="W4521" s="94" t="str">
        <f t="shared" si="715"/>
        <v/>
      </c>
      <c r="X4521" s="94" t="str">
        <f t="shared" si="718"/>
        <v/>
      </c>
      <c r="Y4521" s="5"/>
      <c r="BK4521" s="8"/>
      <c r="BL4521" s="5"/>
      <c r="BM4521" s="5"/>
      <c r="BN4521" s="5"/>
      <c r="BO4521" s="5"/>
      <c r="BP4521" s="1"/>
      <c r="BQ4521" s="1"/>
      <c r="BR4521" s="1"/>
      <c r="BS4521" s="1"/>
      <c r="BT4521" s="1"/>
      <c r="BU4521" s="4"/>
      <c r="BV4521" s="1"/>
      <c r="BW4521" s="3"/>
      <c r="BX4521" s="4"/>
      <c r="BY4521" s="5"/>
      <c r="BZ4521" s="5"/>
      <c r="CA4521" s="5"/>
      <c r="CB4521" s="5"/>
      <c r="CC4521" s="5"/>
      <c r="CD4521" s="43"/>
    </row>
    <row r="4522" spans="1:82" x14ac:dyDescent="0.25">
      <c r="A4522" s="8"/>
      <c r="B4522" s="5"/>
      <c r="C4522" s="5"/>
      <c r="D4522" s="5"/>
      <c r="E4522" s="5"/>
      <c r="F4522" s="94" t="str">
        <f t="shared" si="709"/>
        <v/>
      </c>
      <c r="G4522" s="94" t="str">
        <f t="shared" si="710"/>
        <v/>
      </c>
      <c r="H4522" s="127" t="str">
        <f>IF(A4522&lt;&gt;"",IF(MID(C4522,1,1)="c",$AS$26,IF(MID(C4522,1,1)="r",$AS$41,IF(MID(C4522,1,1)="p",#REF!,#REF!))),"")</f>
        <v/>
      </c>
      <c r="I4522" s="92" t="str">
        <f t="shared" si="711"/>
        <v/>
      </c>
      <c r="J4522" s="92" t="str">
        <f t="shared" si="712"/>
        <v/>
      </c>
      <c r="K4522" s="92" t="str">
        <f t="shared" si="713"/>
        <v/>
      </c>
      <c r="L4522" s="92" t="str">
        <f t="shared" si="714"/>
        <v/>
      </c>
      <c r="M4522" s="95" t="str">
        <f>IF(A4522&lt;&gt;"",IF(MID(C4522,1,1)="c",SigmaEpsConcrete(I4522,$AN$30:$AN$33,$AR$30:$AR$33,$AS$26,$AS$27,$AS$28,$AQ$20,$AU$19),""),"")</f>
        <v/>
      </c>
      <c r="N4522" s="95" t="str">
        <f>IF(A4522&lt;&gt;"",IF(MID(C4522,1,1)="r",SigmaEpsReinf(J4522,$AS$42:$AS$43,$AS$41,$AS$39,$AS$40,$AQ$38),""),"")</f>
        <v/>
      </c>
      <c r="Q4522" s="92" t="str">
        <f t="shared" si="716"/>
        <v/>
      </c>
      <c r="R4522" s="92" t="str">
        <f t="shared" si="717"/>
        <v/>
      </c>
      <c r="U4522" s="5"/>
      <c r="V4522" s="5"/>
      <c r="W4522" s="94" t="str">
        <f t="shared" si="715"/>
        <v/>
      </c>
      <c r="X4522" s="94" t="str">
        <f t="shared" si="718"/>
        <v/>
      </c>
      <c r="Y4522" s="5"/>
      <c r="BK4522" s="8"/>
      <c r="BL4522" s="5"/>
      <c r="BM4522" s="5"/>
      <c r="BN4522" s="5"/>
      <c r="BO4522" s="5"/>
      <c r="BP4522" s="1"/>
      <c r="BQ4522" s="1"/>
      <c r="BR4522" s="1"/>
      <c r="BS4522" s="1"/>
      <c r="BT4522" s="1"/>
      <c r="BU4522" s="4"/>
      <c r="BV4522" s="1"/>
      <c r="BW4522" s="3"/>
      <c r="BX4522" s="4"/>
      <c r="BY4522" s="5"/>
      <c r="BZ4522" s="5"/>
      <c r="CA4522" s="5"/>
      <c r="CB4522" s="5"/>
      <c r="CC4522" s="5"/>
      <c r="CD4522" s="43"/>
    </row>
    <row r="4523" spans="1:82" x14ac:dyDescent="0.25">
      <c r="A4523" s="8"/>
      <c r="B4523" s="5"/>
      <c r="C4523" s="5"/>
      <c r="D4523" s="5"/>
      <c r="E4523" s="5"/>
      <c r="F4523" s="94" t="str">
        <f t="shared" si="709"/>
        <v/>
      </c>
      <c r="G4523" s="94" t="str">
        <f t="shared" si="710"/>
        <v/>
      </c>
      <c r="H4523" s="127" t="str">
        <f>IF(A4523&lt;&gt;"",IF(MID(C4523,1,1)="c",$AS$26,IF(MID(C4523,1,1)="r",$AS$41,IF(MID(C4523,1,1)="p",#REF!,#REF!))),"")</f>
        <v/>
      </c>
      <c r="I4523" s="92" t="str">
        <f t="shared" si="711"/>
        <v/>
      </c>
      <c r="J4523" s="92" t="str">
        <f t="shared" si="712"/>
        <v/>
      </c>
      <c r="K4523" s="92" t="str">
        <f t="shared" si="713"/>
        <v/>
      </c>
      <c r="L4523" s="92" t="str">
        <f t="shared" si="714"/>
        <v/>
      </c>
      <c r="M4523" s="95" t="str">
        <f>IF(A4523&lt;&gt;"",IF(MID(C4523,1,1)="c",SigmaEpsConcrete(I4523,$AN$30:$AN$33,$AR$30:$AR$33,$AS$26,$AS$27,$AS$28,$AQ$20,$AU$19),""),"")</f>
        <v/>
      </c>
      <c r="N4523" s="95" t="str">
        <f>IF(A4523&lt;&gt;"",IF(MID(C4523,1,1)="r",SigmaEpsReinf(J4523,$AS$42:$AS$43,$AS$41,$AS$39,$AS$40,$AQ$38),""),"")</f>
        <v/>
      </c>
      <c r="Q4523" s="92" t="str">
        <f t="shared" si="716"/>
        <v/>
      </c>
      <c r="R4523" s="92" t="str">
        <f t="shared" si="717"/>
        <v/>
      </c>
      <c r="U4523" s="5"/>
      <c r="V4523" s="5"/>
      <c r="W4523" s="94" t="str">
        <f t="shared" si="715"/>
        <v/>
      </c>
      <c r="X4523" s="94" t="str">
        <f t="shared" si="718"/>
        <v/>
      </c>
      <c r="Y4523" s="5"/>
      <c r="BK4523" s="8"/>
      <c r="BL4523" s="5"/>
      <c r="BM4523" s="5"/>
      <c r="BN4523" s="5"/>
      <c r="BO4523" s="5"/>
      <c r="BP4523" s="1"/>
      <c r="BQ4523" s="1"/>
      <c r="BR4523" s="1"/>
      <c r="BS4523" s="1"/>
      <c r="BT4523" s="1"/>
      <c r="BU4523" s="4"/>
      <c r="BV4523" s="1"/>
      <c r="BW4523" s="3"/>
      <c r="BX4523" s="4"/>
      <c r="BY4523" s="5"/>
      <c r="BZ4523" s="5"/>
      <c r="CA4523" s="5"/>
      <c r="CB4523" s="5"/>
      <c r="CC4523" s="5"/>
      <c r="CD4523" s="43"/>
    </row>
    <row r="4524" spans="1:82" x14ac:dyDescent="0.25">
      <c r="A4524" s="8"/>
      <c r="B4524" s="5"/>
      <c r="C4524" s="5"/>
      <c r="D4524" s="5"/>
      <c r="E4524" s="5"/>
      <c r="F4524" s="94" t="str">
        <f t="shared" si="709"/>
        <v/>
      </c>
      <c r="G4524" s="94" t="str">
        <f t="shared" si="710"/>
        <v/>
      </c>
      <c r="H4524" s="127" t="str">
        <f>IF(A4524&lt;&gt;"",IF(MID(C4524,1,1)="c",$AS$26,IF(MID(C4524,1,1)="r",$AS$41,IF(MID(C4524,1,1)="p",#REF!,#REF!))),"")</f>
        <v/>
      </c>
      <c r="I4524" s="92" t="str">
        <f t="shared" si="711"/>
        <v/>
      </c>
      <c r="J4524" s="92" t="str">
        <f t="shared" si="712"/>
        <v/>
      </c>
      <c r="K4524" s="92" t="str">
        <f t="shared" si="713"/>
        <v/>
      </c>
      <c r="L4524" s="92" t="str">
        <f t="shared" si="714"/>
        <v/>
      </c>
      <c r="M4524" s="95" t="str">
        <f>IF(A4524&lt;&gt;"",IF(MID(C4524,1,1)="c",SigmaEpsConcrete(I4524,$AN$30:$AN$33,$AR$30:$AR$33,$AS$26,$AS$27,$AS$28,$AQ$20,$AU$19),""),"")</f>
        <v/>
      </c>
      <c r="N4524" s="95" t="str">
        <f>IF(A4524&lt;&gt;"",IF(MID(C4524,1,1)="r",SigmaEpsReinf(J4524,$AS$42:$AS$43,$AS$41,$AS$39,$AS$40,$AQ$38),""),"")</f>
        <v/>
      </c>
      <c r="Q4524" s="92" t="str">
        <f t="shared" si="716"/>
        <v/>
      </c>
      <c r="R4524" s="92" t="str">
        <f t="shared" si="717"/>
        <v/>
      </c>
      <c r="U4524" s="5"/>
      <c r="V4524" s="5"/>
      <c r="W4524" s="94" t="str">
        <f t="shared" si="715"/>
        <v/>
      </c>
      <c r="X4524" s="94" t="str">
        <f t="shared" si="718"/>
        <v/>
      </c>
      <c r="Y4524" s="5"/>
      <c r="BK4524" s="8"/>
      <c r="BL4524" s="5"/>
      <c r="BM4524" s="5"/>
      <c r="BN4524" s="5"/>
      <c r="BO4524" s="5"/>
      <c r="BP4524" s="1"/>
      <c r="BQ4524" s="1"/>
      <c r="BR4524" s="1"/>
      <c r="BS4524" s="1"/>
      <c r="BT4524" s="1"/>
      <c r="BU4524" s="4"/>
      <c r="BV4524" s="1"/>
      <c r="BW4524" s="3"/>
      <c r="BX4524" s="4"/>
      <c r="BY4524" s="5"/>
      <c r="BZ4524" s="5"/>
      <c r="CA4524" s="5"/>
      <c r="CB4524" s="5"/>
      <c r="CC4524" s="5"/>
      <c r="CD4524" s="43"/>
    </row>
    <row r="4525" spans="1:82" x14ac:dyDescent="0.25">
      <c r="A4525" s="8"/>
      <c r="B4525" s="5"/>
      <c r="C4525" s="5"/>
      <c r="D4525" s="5"/>
      <c r="E4525" s="5"/>
      <c r="F4525" s="94" t="str">
        <f t="shared" si="709"/>
        <v/>
      </c>
      <c r="G4525" s="94" t="str">
        <f t="shared" si="710"/>
        <v/>
      </c>
      <c r="H4525" s="127" t="str">
        <f>IF(A4525&lt;&gt;"",IF(MID(C4525,1,1)="c",$AS$26,IF(MID(C4525,1,1)="r",$AS$41,IF(MID(C4525,1,1)="p",#REF!,#REF!))),"")</f>
        <v/>
      </c>
      <c r="I4525" s="92" t="str">
        <f t="shared" si="711"/>
        <v/>
      </c>
      <c r="J4525" s="92" t="str">
        <f t="shared" si="712"/>
        <v/>
      </c>
      <c r="K4525" s="92" t="str">
        <f t="shared" si="713"/>
        <v/>
      </c>
      <c r="L4525" s="92" t="str">
        <f t="shared" si="714"/>
        <v/>
      </c>
      <c r="M4525" s="95" t="str">
        <f>IF(A4525&lt;&gt;"",IF(MID(C4525,1,1)="c",SigmaEpsConcrete(I4525,$AN$30:$AN$33,$AR$30:$AR$33,$AS$26,$AS$27,$AS$28,$AQ$20,$AU$19),""),"")</f>
        <v/>
      </c>
      <c r="N4525" s="95" t="str">
        <f>IF(A4525&lt;&gt;"",IF(MID(C4525,1,1)="r",SigmaEpsReinf(J4525,$AS$42:$AS$43,$AS$41,$AS$39,$AS$40,$AQ$38),""),"")</f>
        <v/>
      </c>
      <c r="Q4525" s="92" t="str">
        <f t="shared" si="716"/>
        <v/>
      </c>
      <c r="R4525" s="92" t="str">
        <f t="shared" si="717"/>
        <v/>
      </c>
      <c r="U4525" s="5"/>
      <c r="V4525" s="5"/>
      <c r="W4525" s="94" t="str">
        <f t="shared" si="715"/>
        <v/>
      </c>
      <c r="X4525" s="94" t="str">
        <f t="shared" si="718"/>
        <v/>
      </c>
      <c r="Y4525" s="5"/>
      <c r="BK4525" s="8"/>
      <c r="BL4525" s="5"/>
      <c r="BM4525" s="5"/>
      <c r="BN4525" s="5"/>
      <c r="BO4525" s="5"/>
      <c r="BP4525" s="1"/>
      <c r="BQ4525" s="1"/>
      <c r="BR4525" s="1"/>
      <c r="BS4525" s="1"/>
      <c r="BT4525" s="1"/>
      <c r="BU4525" s="4"/>
      <c r="BV4525" s="1"/>
      <c r="BW4525" s="3"/>
      <c r="BX4525" s="4"/>
      <c r="BY4525" s="5"/>
      <c r="BZ4525" s="5"/>
      <c r="CA4525" s="5"/>
      <c r="CB4525" s="5"/>
      <c r="CC4525" s="5"/>
      <c r="CD4525" s="43"/>
    </row>
    <row r="4526" spans="1:82" x14ac:dyDescent="0.25">
      <c r="A4526" s="8"/>
      <c r="B4526" s="5"/>
      <c r="C4526" s="5"/>
      <c r="D4526" s="5"/>
      <c r="E4526" s="5"/>
      <c r="F4526" s="94" t="str">
        <f t="shared" si="709"/>
        <v/>
      </c>
      <c r="G4526" s="94" t="str">
        <f t="shared" si="710"/>
        <v/>
      </c>
      <c r="H4526" s="127" t="str">
        <f>IF(A4526&lt;&gt;"",IF(MID(C4526,1,1)="c",$AS$26,IF(MID(C4526,1,1)="r",$AS$41,IF(MID(C4526,1,1)="p",#REF!,#REF!))),"")</f>
        <v/>
      </c>
      <c r="I4526" s="92" t="str">
        <f t="shared" si="711"/>
        <v/>
      </c>
      <c r="J4526" s="92" t="str">
        <f t="shared" si="712"/>
        <v/>
      </c>
      <c r="K4526" s="92" t="str">
        <f t="shared" si="713"/>
        <v/>
      </c>
      <c r="L4526" s="92" t="str">
        <f t="shared" si="714"/>
        <v/>
      </c>
      <c r="M4526" s="95" t="str">
        <f>IF(A4526&lt;&gt;"",IF(MID(C4526,1,1)="c",SigmaEpsConcrete(I4526,$AN$30:$AN$33,$AR$30:$AR$33,$AS$26,$AS$27,$AS$28,$AQ$20,$AU$19),""),"")</f>
        <v/>
      </c>
      <c r="N4526" s="95" t="str">
        <f>IF(A4526&lt;&gt;"",IF(MID(C4526,1,1)="r",SigmaEpsReinf(J4526,$AS$42:$AS$43,$AS$41,$AS$39,$AS$40,$AQ$38),""),"")</f>
        <v/>
      </c>
      <c r="Q4526" s="92" t="str">
        <f t="shared" si="716"/>
        <v/>
      </c>
      <c r="R4526" s="92" t="str">
        <f t="shared" si="717"/>
        <v/>
      </c>
      <c r="U4526" s="5"/>
      <c r="V4526" s="5"/>
      <c r="W4526" s="94" t="str">
        <f t="shared" si="715"/>
        <v/>
      </c>
      <c r="X4526" s="94" t="str">
        <f t="shared" si="718"/>
        <v/>
      </c>
      <c r="Y4526" s="5"/>
      <c r="BK4526" s="8"/>
      <c r="BL4526" s="5"/>
      <c r="BM4526" s="5"/>
      <c r="BN4526" s="5"/>
      <c r="BO4526" s="5"/>
      <c r="BP4526" s="1"/>
      <c r="BQ4526" s="1"/>
      <c r="BR4526" s="1"/>
      <c r="BS4526" s="1"/>
      <c r="BT4526" s="1"/>
      <c r="BU4526" s="4"/>
      <c r="BV4526" s="1"/>
      <c r="BW4526" s="3"/>
      <c r="BX4526" s="4"/>
      <c r="BY4526" s="5"/>
      <c r="BZ4526" s="5"/>
      <c r="CA4526" s="5"/>
      <c r="CB4526" s="5"/>
      <c r="CC4526" s="5"/>
      <c r="CD4526" s="43"/>
    </row>
    <row r="4527" spans="1:82" x14ac:dyDescent="0.25">
      <c r="A4527" s="8"/>
      <c r="B4527" s="5"/>
      <c r="C4527" s="5"/>
      <c r="D4527" s="5"/>
      <c r="E4527" s="5"/>
      <c r="F4527" s="94" t="str">
        <f t="shared" si="709"/>
        <v/>
      </c>
      <c r="G4527" s="94" t="str">
        <f t="shared" si="710"/>
        <v/>
      </c>
      <c r="H4527" s="127" t="str">
        <f>IF(A4527&lt;&gt;"",IF(MID(C4527,1,1)="c",$AS$26,IF(MID(C4527,1,1)="r",$AS$41,IF(MID(C4527,1,1)="p",#REF!,#REF!))),"")</f>
        <v/>
      </c>
      <c r="I4527" s="92" t="str">
        <f t="shared" si="711"/>
        <v/>
      </c>
      <c r="J4527" s="92" t="str">
        <f t="shared" si="712"/>
        <v/>
      </c>
      <c r="K4527" s="92" t="str">
        <f t="shared" si="713"/>
        <v/>
      </c>
      <c r="L4527" s="92" t="str">
        <f t="shared" si="714"/>
        <v/>
      </c>
      <c r="M4527" s="95" t="str">
        <f>IF(A4527&lt;&gt;"",IF(MID(C4527,1,1)="c",SigmaEpsConcrete(I4527,$AN$30:$AN$33,$AR$30:$AR$33,$AS$26,$AS$27,$AS$28,$AQ$20,$AU$19),""),"")</f>
        <v/>
      </c>
      <c r="N4527" s="95" t="str">
        <f>IF(A4527&lt;&gt;"",IF(MID(C4527,1,1)="r",SigmaEpsReinf(J4527,$AS$42:$AS$43,$AS$41,$AS$39,$AS$40,$AQ$38),""),"")</f>
        <v/>
      </c>
      <c r="Q4527" s="92" t="str">
        <f t="shared" si="716"/>
        <v/>
      </c>
      <c r="R4527" s="92" t="str">
        <f t="shared" si="717"/>
        <v/>
      </c>
      <c r="U4527" s="5"/>
      <c r="V4527" s="5"/>
      <c r="W4527" s="94" t="str">
        <f t="shared" si="715"/>
        <v/>
      </c>
      <c r="X4527" s="94" t="str">
        <f t="shared" si="718"/>
        <v/>
      </c>
      <c r="Y4527" s="5"/>
      <c r="BK4527" s="8"/>
      <c r="BL4527" s="5"/>
      <c r="BM4527" s="5"/>
      <c r="BN4527" s="5"/>
      <c r="BO4527" s="5"/>
      <c r="BP4527" s="1"/>
      <c r="BQ4527" s="1"/>
      <c r="BR4527" s="1"/>
      <c r="BS4527" s="1"/>
      <c r="BT4527" s="1"/>
      <c r="BU4527" s="4"/>
      <c r="BV4527" s="1"/>
      <c r="BW4527" s="3"/>
      <c r="BX4527" s="4"/>
      <c r="BY4527" s="5"/>
      <c r="BZ4527" s="5"/>
      <c r="CA4527" s="5"/>
      <c r="CB4527" s="5"/>
      <c r="CC4527" s="5"/>
      <c r="CD4527" s="43"/>
    </row>
    <row r="4528" spans="1:82" x14ac:dyDescent="0.25">
      <c r="A4528" s="8"/>
      <c r="B4528" s="5"/>
      <c r="C4528" s="5"/>
      <c r="D4528" s="5"/>
      <c r="E4528" s="5"/>
      <c r="F4528" s="94" t="str">
        <f t="shared" si="709"/>
        <v/>
      </c>
      <c r="G4528" s="94" t="str">
        <f t="shared" si="710"/>
        <v/>
      </c>
      <c r="H4528" s="127" t="str">
        <f>IF(A4528&lt;&gt;"",IF(MID(C4528,1,1)="c",$AS$26,IF(MID(C4528,1,1)="r",$AS$41,IF(MID(C4528,1,1)="p",#REF!,#REF!))),"")</f>
        <v/>
      </c>
      <c r="I4528" s="92" t="str">
        <f t="shared" si="711"/>
        <v/>
      </c>
      <c r="J4528" s="92" t="str">
        <f t="shared" si="712"/>
        <v/>
      </c>
      <c r="K4528" s="92" t="str">
        <f t="shared" si="713"/>
        <v/>
      </c>
      <c r="L4528" s="92" t="str">
        <f t="shared" si="714"/>
        <v/>
      </c>
      <c r="M4528" s="95" t="str">
        <f>IF(A4528&lt;&gt;"",IF(MID(C4528,1,1)="c",SigmaEpsConcrete(I4528,$AN$30:$AN$33,$AR$30:$AR$33,$AS$26,$AS$27,$AS$28,$AQ$20,$AU$19),""),"")</f>
        <v/>
      </c>
      <c r="N4528" s="95" t="str">
        <f>IF(A4528&lt;&gt;"",IF(MID(C4528,1,1)="r",SigmaEpsReinf(J4528,$AS$42:$AS$43,$AS$41,$AS$39,$AS$40,$AQ$38),""),"")</f>
        <v/>
      </c>
      <c r="Q4528" s="92" t="str">
        <f t="shared" si="716"/>
        <v/>
      </c>
      <c r="R4528" s="92" t="str">
        <f t="shared" si="717"/>
        <v/>
      </c>
      <c r="U4528" s="5"/>
      <c r="V4528" s="5"/>
      <c r="W4528" s="94" t="str">
        <f t="shared" si="715"/>
        <v/>
      </c>
      <c r="X4528" s="94" t="str">
        <f t="shared" si="718"/>
        <v/>
      </c>
      <c r="Y4528" s="5"/>
      <c r="BK4528" s="8"/>
      <c r="BL4528" s="5"/>
      <c r="BM4528" s="5"/>
      <c r="BN4528" s="5"/>
      <c r="BO4528" s="5"/>
      <c r="BP4528" s="1"/>
      <c r="BQ4528" s="1"/>
      <c r="BR4528" s="1"/>
      <c r="BS4528" s="1"/>
      <c r="BT4528" s="1"/>
      <c r="BU4528" s="4"/>
      <c r="BV4528" s="1"/>
      <c r="BW4528" s="3"/>
      <c r="BX4528" s="4"/>
      <c r="BY4528" s="5"/>
      <c r="BZ4528" s="5"/>
      <c r="CA4528" s="5"/>
      <c r="CB4528" s="5"/>
      <c r="CC4528" s="5"/>
      <c r="CD4528" s="43"/>
    </row>
    <row r="4529" spans="1:82" x14ac:dyDescent="0.25">
      <c r="A4529" s="8"/>
      <c r="B4529" s="5"/>
      <c r="C4529" s="5"/>
      <c r="D4529" s="5"/>
      <c r="E4529" s="5"/>
      <c r="F4529" s="94" t="str">
        <f t="shared" si="709"/>
        <v/>
      </c>
      <c r="G4529" s="94" t="str">
        <f t="shared" si="710"/>
        <v/>
      </c>
      <c r="H4529" s="127" t="str">
        <f>IF(A4529&lt;&gt;"",IF(MID(C4529,1,1)="c",$AS$26,IF(MID(C4529,1,1)="r",$AS$41,IF(MID(C4529,1,1)="p",#REF!,#REF!))),"")</f>
        <v/>
      </c>
      <c r="I4529" s="92" t="str">
        <f t="shared" si="711"/>
        <v/>
      </c>
      <c r="J4529" s="92" t="str">
        <f t="shared" si="712"/>
        <v/>
      </c>
      <c r="K4529" s="92" t="str">
        <f t="shared" si="713"/>
        <v/>
      </c>
      <c r="L4529" s="92" t="str">
        <f t="shared" si="714"/>
        <v/>
      </c>
      <c r="M4529" s="95" t="str">
        <f>IF(A4529&lt;&gt;"",IF(MID(C4529,1,1)="c",SigmaEpsConcrete(I4529,$AN$30:$AN$33,$AR$30:$AR$33,$AS$26,$AS$27,$AS$28,$AQ$20,$AU$19),""),"")</f>
        <v/>
      </c>
      <c r="N4529" s="95" t="str">
        <f>IF(A4529&lt;&gt;"",IF(MID(C4529,1,1)="r",SigmaEpsReinf(J4529,$AS$42:$AS$43,$AS$41,$AS$39,$AS$40,$AQ$38),""),"")</f>
        <v/>
      </c>
      <c r="Q4529" s="92" t="str">
        <f t="shared" si="716"/>
        <v/>
      </c>
      <c r="R4529" s="92" t="str">
        <f t="shared" si="717"/>
        <v/>
      </c>
      <c r="U4529" s="5"/>
      <c r="V4529" s="5"/>
      <c r="W4529" s="94" t="str">
        <f t="shared" si="715"/>
        <v/>
      </c>
      <c r="X4529" s="94" t="str">
        <f t="shared" si="718"/>
        <v/>
      </c>
      <c r="Y4529" s="5"/>
      <c r="BK4529" s="8"/>
      <c r="BL4529" s="5"/>
      <c r="BM4529" s="5"/>
      <c r="BN4529" s="5"/>
      <c r="BO4529" s="5"/>
      <c r="BP4529" s="1"/>
      <c r="BQ4529" s="1"/>
      <c r="BR4529" s="1"/>
      <c r="BS4529" s="1"/>
      <c r="BT4529" s="1"/>
      <c r="BU4529" s="4"/>
      <c r="BV4529" s="1"/>
      <c r="BW4529" s="3"/>
      <c r="BX4529" s="4"/>
      <c r="BY4529" s="5"/>
      <c r="BZ4529" s="5"/>
      <c r="CA4529" s="5"/>
      <c r="CB4529" s="5"/>
      <c r="CC4529" s="5"/>
      <c r="CD4529" s="43"/>
    </row>
    <row r="4530" spans="1:82" x14ac:dyDescent="0.25">
      <c r="A4530" s="8"/>
      <c r="B4530" s="5"/>
      <c r="C4530" s="5"/>
      <c r="D4530" s="5"/>
      <c r="E4530" s="5"/>
      <c r="F4530" s="94" t="str">
        <f t="shared" si="709"/>
        <v/>
      </c>
      <c r="G4530" s="94" t="str">
        <f t="shared" si="710"/>
        <v/>
      </c>
      <c r="H4530" s="127" t="str">
        <f>IF(A4530&lt;&gt;"",IF(MID(C4530,1,1)="c",$AS$26,IF(MID(C4530,1,1)="r",$AS$41,IF(MID(C4530,1,1)="p",#REF!,#REF!))),"")</f>
        <v/>
      </c>
      <c r="I4530" s="92" t="str">
        <f t="shared" si="711"/>
        <v/>
      </c>
      <c r="J4530" s="92" t="str">
        <f t="shared" si="712"/>
        <v/>
      </c>
      <c r="K4530" s="92" t="str">
        <f t="shared" si="713"/>
        <v/>
      </c>
      <c r="L4530" s="92" t="str">
        <f t="shared" si="714"/>
        <v/>
      </c>
      <c r="M4530" s="95" t="str">
        <f>IF(A4530&lt;&gt;"",IF(MID(C4530,1,1)="c",SigmaEpsConcrete(I4530,$AN$30:$AN$33,$AR$30:$AR$33,$AS$26,$AS$27,$AS$28,$AQ$20,$AU$19),""),"")</f>
        <v/>
      </c>
      <c r="N4530" s="95" t="str">
        <f>IF(A4530&lt;&gt;"",IF(MID(C4530,1,1)="r",SigmaEpsReinf(J4530,$AS$42:$AS$43,$AS$41,$AS$39,$AS$40,$AQ$38),""),"")</f>
        <v/>
      </c>
      <c r="Q4530" s="92" t="str">
        <f t="shared" si="716"/>
        <v/>
      </c>
      <c r="R4530" s="92" t="str">
        <f t="shared" si="717"/>
        <v/>
      </c>
      <c r="U4530" s="5"/>
      <c r="V4530" s="5"/>
      <c r="W4530" s="94" t="str">
        <f t="shared" si="715"/>
        <v/>
      </c>
      <c r="X4530" s="94" t="str">
        <f t="shared" si="718"/>
        <v/>
      </c>
      <c r="Y4530" s="5"/>
      <c r="BK4530" s="8"/>
      <c r="BL4530" s="5"/>
      <c r="BM4530" s="5"/>
      <c r="BN4530" s="5"/>
      <c r="BO4530" s="5"/>
      <c r="BP4530" s="1"/>
      <c r="BQ4530" s="1"/>
      <c r="BR4530" s="1"/>
      <c r="BS4530" s="1"/>
      <c r="BT4530" s="1"/>
      <c r="BU4530" s="4"/>
      <c r="BV4530" s="1"/>
      <c r="BW4530" s="3"/>
      <c r="BX4530" s="4"/>
      <c r="BY4530" s="5"/>
      <c r="BZ4530" s="5"/>
      <c r="CA4530" s="5"/>
      <c r="CB4530" s="5"/>
      <c r="CC4530" s="5"/>
      <c r="CD4530" s="43"/>
    </row>
    <row r="4531" spans="1:82" x14ac:dyDescent="0.25">
      <c r="A4531" s="8"/>
      <c r="B4531" s="5"/>
      <c r="C4531" s="5"/>
      <c r="D4531" s="5"/>
      <c r="E4531" s="5"/>
      <c r="F4531" s="94" t="str">
        <f t="shared" si="709"/>
        <v/>
      </c>
      <c r="G4531" s="94" t="str">
        <f t="shared" si="710"/>
        <v/>
      </c>
      <c r="H4531" s="127" t="str">
        <f>IF(A4531&lt;&gt;"",IF(MID(C4531,1,1)="c",$AS$26,IF(MID(C4531,1,1)="r",$AS$41,IF(MID(C4531,1,1)="p",#REF!,#REF!))),"")</f>
        <v/>
      </c>
      <c r="I4531" s="92" t="str">
        <f t="shared" si="711"/>
        <v/>
      </c>
      <c r="J4531" s="92" t="str">
        <f t="shared" si="712"/>
        <v/>
      </c>
      <c r="K4531" s="92" t="str">
        <f t="shared" si="713"/>
        <v/>
      </c>
      <c r="L4531" s="92" t="str">
        <f t="shared" si="714"/>
        <v/>
      </c>
      <c r="M4531" s="95" t="str">
        <f>IF(A4531&lt;&gt;"",IF(MID(C4531,1,1)="c",SigmaEpsConcrete(I4531,$AN$30:$AN$33,$AR$30:$AR$33,$AS$26,$AS$27,$AS$28,$AQ$20,$AU$19),""),"")</f>
        <v/>
      </c>
      <c r="N4531" s="95" t="str">
        <f>IF(A4531&lt;&gt;"",IF(MID(C4531,1,1)="r",SigmaEpsReinf(J4531,$AS$42:$AS$43,$AS$41,$AS$39,$AS$40,$AQ$38),""),"")</f>
        <v/>
      </c>
      <c r="Q4531" s="92" t="str">
        <f t="shared" si="716"/>
        <v/>
      </c>
      <c r="R4531" s="92" t="str">
        <f t="shared" si="717"/>
        <v/>
      </c>
      <c r="U4531" s="5"/>
      <c r="V4531" s="5"/>
      <c r="W4531" s="94" t="str">
        <f t="shared" si="715"/>
        <v/>
      </c>
      <c r="X4531" s="94" t="str">
        <f t="shared" si="718"/>
        <v/>
      </c>
      <c r="Y4531" s="5"/>
      <c r="BK4531" s="8"/>
      <c r="BL4531" s="5"/>
      <c r="BM4531" s="5"/>
      <c r="BN4531" s="5"/>
      <c r="BO4531" s="5"/>
      <c r="BP4531" s="1"/>
      <c r="BQ4531" s="1"/>
      <c r="BR4531" s="1"/>
      <c r="BS4531" s="1"/>
      <c r="BT4531" s="1"/>
      <c r="BU4531" s="4"/>
      <c r="BV4531" s="1"/>
      <c r="BW4531" s="3"/>
      <c r="BX4531" s="4"/>
      <c r="BY4531" s="5"/>
      <c r="BZ4531" s="5"/>
      <c r="CA4531" s="5"/>
      <c r="CB4531" s="5"/>
      <c r="CC4531" s="5"/>
      <c r="CD4531" s="43"/>
    </row>
    <row r="4532" spans="1:82" x14ac:dyDescent="0.25">
      <c r="A4532" s="8"/>
      <c r="B4532" s="5"/>
      <c r="C4532" s="5"/>
      <c r="D4532" s="5"/>
      <c r="E4532" s="5"/>
      <c r="F4532" s="94" t="str">
        <f t="shared" si="709"/>
        <v/>
      </c>
      <c r="G4532" s="94" t="str">
        <f t="shared" si="710"/>
        <v/>
      </c>
      <c r="H4532" s="127" t="str">
        <f>IF(A4532&lt;&gt;"",IF(MID(C4532,1,1)="c",$AS$26,IF(MID(C4532,1,1)="r",$AS$41,IF(MID(C4532,1,1)="p",#REF!,#REF!))),"")</f>
        <v/>
      </c>
      <c r="I4532" s="92" t="str">
        <f t="shared" si="711"/>
        <v/>
      </c>
      <c r="J4532" s="92" t="str">
        <f t="shared" si="712"/>
        <v/>
      </c>
      <c r="K4532" s="92" t="str">
        <f t="shared" si="713"/>
        <v/>
      </c>
      <c r="L4532" s="92" t="str">
        <f t="shared" si="714"/>
        <v/>
      </c>
      <c r="M4532" s="95" t="str">
        <f>IF(A4532&lt;&gt;"",IF(MID(C4532,1,1)="c",SigmaEpsConcrete(I4532,$AN$30:$AN$33,$AR$30:$AR$33,$AS$26,$AS$27,$AS$28,$AQ$20,$AU$19),""),"")</f>
        <v/>
      </c>
      <c r="N4532" s="95" t="str">
        <f>IF(A4532&lt;&gt;"",IF(MID(C4532,1,1)="r",SigmaEpsReinf(J4532,$AS$42:$AS$43,$AS$41,$AS$39,$AS$40,$AQ$38),""),"")</f>
        <v/>
      </c>
      <c r="Q4532" s="92" t="str">
        <f t="shared" si="716"/>
        <v/>
      </c>
      <c r="R4532" s="92" t="str">
        <f t="shared" si="717"/>
        <v/>
      </c>
      <c r="U4532" s="5"/>
      <c r="V4532" s="5"/>
      <c r="W4532" s="94" t="str">
        <f t="shared" si="715"/>
        <v/>
      </c>
      <c r="X4532" s="94" t="str">
        <f t="shared" si="718"/>
        <v/>
      </c>
      <c r="Y4532" s="5"/>
      <c r="BK4532" s="8"/>
      <c r="BL4532" s="5"/>
      <c r="BM4532" s="5"/>
      <c r="BN4532" s="5"/>
      <c r="BO4532" s="5"/>
      <c r="BP4532" s="1"/>
      <c r="BQ4532" s="1"/>
      <c r="BR4532" s="1"/>
      <c r="BS4532" s="1"/>
      <c r="BT4532" s="1"/>
      <c r="BU4532" s="4"/>
      <c r="BV4532" s="1"/>
      <c r="BW4532" s="3"/>
      <c r="BX4532" s="4"/>
      <c r="BY4532" s="5"/>
      <c r="BZ4532" s="5"/>
      <c r="CA4532" s="5"/>
      <c r="CB4532" s="5"/>
      <c r="CC4532" s="5"/>
      <c r="CD4532" s="43"/>
    </row>
    <row r="4533" spans="1:82" x14ac:dyDescent="0.25">
      <c r="A4533" s="8"/>
      <c r="B4533" s="5"/>
      <c r="C4533" s="5"/>
      <c r="D4533" s="5"/>
      <c r="E4533" s="5"/>
      <c r="F4533" s="94" t="str">
        <f t="shared" si="709"/>
        <v/>
      </c>
      <c r="G4533" s="94" t="str">
        <f t="shared" si="710"/>
        <v/>
      </c>
      <c r="H4533" s="127" t="str">
        <f>IF(A4533&lt;&gt;"",IF(MID(C4533,1,1)="c",$AS$26,IF(MID(C4533,1,1)="r",$AS$41,IF(MID(C4533,1,1)="p",#REF!,#REF!))),"")</f>
        <v/>
      </c>
      <c r="I4533" s="92" t="str">
        <f t="shared" si="711"/>
        <v/>
      </c>
      <c r="J4533" s="92" t="str">
        <f t="shared" si="712"/>
        <v/>
      </c>
      <c r="K4533" s="92" t="str">
        <f t="shared" si="713"/>
        <v/>
      </c>
      <c r="L4533" s="92" t="str">
        <f t="shared" si="714"/>
        <v/>
      </c>
      <c r="M4533" s="95" t="str">
        <f>IF(A4533&lt;&gt;"",IF(MID(C4533,1,1)="c",SigmaEpsConcrete(I4533,$AN$30:$AN$33,$AR$30:$AR$33,$AS$26,$AS$27,$AS$28,$AQ$20,$AU$19),""),"")</f>
        <v/>
      </c>
      <c r="N4533" s="95" t="str">
        <f>IF(A4533&lt;&gt;"",IF(MID(C4533,1,1)="r",SigmaEpsReinf(J4533,$AS$42:$AS$43,$AS$41,$AS$39,$AS$40,$AQ$38),""),"")</f>
        <v/>
      </c>
      <c r="Q4533" s="92" t="str">
        <f t="shared" si="716"/>
        <v/>
      </c>
      <c r="R4533" s="92" t="str">
        <f t="shared" si="717"/>
        <v/>
      </c>
      <c r="U4533" s="5"/>
      <c r="V4533" s="5"/>
      <c r="W4533" s="94" t="str">
        <f t="shared" si="715"/>
        <v/>
      </c>
      <c r="X4533" s="94" t="str">
        <f t="shared" si="718"/>
        <v/>
      </c>
      <c r="Y4533" s="5"/>
      <c r="BK4533" s="8"/>
      <c r="BL4533" s="5"/>
      <c r="BM4533" s="5"/>
      <c r="BN4533" s="5"/>
      <c r="BO4533" s="5"/>
      <c r="BP4533" s="1"/>
      <c r="BQ4533" s="1"/>
      <c r="BR4533" s="1"/>
      <c r="BS4533" s="1"/>
      <c r="BT4533" s="1"/>
      <c r="BU4533" s="4"/>
      <c r="BV4533" s="1"/>
      <c r="BW4533" s="3"/>
      <c r="BX4533" s="4"/>
      <c r="BY4533" s="5"/>
      <c r="BZ4533" s="5"/>
      <c r="CA4533" s="5"/>
      <c r="CB4533" s="5"/>
      <c r="CC4533" s="5"/>
      <c r="CD4533" s="43"/>
    </row>
    <row r="4534" spans="1:82" x14ac:dyDescent="0.25">
      <c r="A4534" s="8"/>
      <c r="B4534" s="5"/>
      <c r="C4534" s="5"/>
      <c r="D4534" s="5"/>
      <c r="E4534" s="5"/>
      <c r="F4534" s="94" t="str">
        <f t="shared" si="709"/>
        <v/>
      </c>
      <c r="G4534" s="94" t="str">
        <f t="shared" si="710"/>
        <v/>
      </c>
      <c r="H4534" s="127" t="str">
        <f>IF(A4534&lt;&gt;"",IF(MID(C4534,1,1)="c",$AS$26,IF(MID(C4534,1,1)="r",$AS$41,IF(MID(C4534,1,1)="p",#REF!,#REF!))),"")</f>
        <v/>
      </c>
      <c r="I4534" s="92" t="str">
        <f t="shared" si="711"/>
        <v/>
      </c>
      <c r="J4534" s="92" t="str">
        <f t="shared" si="712"/>
        <v/>
      </c>
      <c r="K4534" s="92" t="str">
        <f t="shared" si="713"/>
        <v/>
      </c>
      <c r="L4534" s="92" t="str">
        <f t="shared" si="714"/>
        <v/>
      </c>
      <c r="M4534" s="95" t="str">
        <f>IF(A4534&lt;&gt;"",IF(MID(C4534,1,1)="c",SigmaEpsConcrete(I4534,$AN$30:$AN$33,$AR$30:$AR$33,$AS$26,$AS$27,$AS$28,$AQ$20,$AU$19),""),"")</f>
        <v/>
      </c>
      <c r="N4534" s="95" t="str">
        <f>IF(A4534&lt;&gt;"",IF(MID(C4534,1,1)="r",SigmaEpsReinf(J4534,$AS$42:$AS$43,$AS$41,$AS$39,$AS$40,$AQ$38),""),"")</f>
        <v/>
      </c>
      <c r="Q4534" s="92" t="str">
        <f t="shared" si="716"/>
        <v/>
      </c>
      <c r="R4534" s="92" t="str">
        <f t="shared" si="717"/>
        <v/>
      </c>
      <c r="U4534" s="5"/>
      <c r="V4534" s="5"/>
      <c r="W4534" s="94" t="str">
        <f t="shared" si="715"/>
        <v/>
      </c>
      <c r="X4534" s="94" t="str">
        <f t="shared" si="718"/>
        <v/>
      </c>
      <c r="Y4534" s="5"/>
      <c r="BK4534" s="8"/>
      <c r="BL4534" s="5"/>
      <c r="BM4534" s="5"/>
      <c r="BN4534" s="5"/>
      <c r="BO4534" s="5"/>
      <c r="BP4534" s="1"/>
      <c r="BQ4534" s="1"/>
      <c r="BR4534" s="1"/>
      <c r="BS4534" s="1"/>
      <c r="BT4534" s="1"/>
      <c r="BU4534" s="4"/>
      <c r="BV4534" s="1"/>
      <c r="BW4534" s="3"/>
      <c r="BX4534" s="4"/>
      <c r="BY4534" s="5"/>
      <c r="BZ4534" s="5"/>
      <c r="CA4534" s="5"/>
      <c r="CB4534" s="5"/>
      <c r="CC4534" s="5"/>
      <c r="CD4534" s="43"/>
    </row>
    <row r="4535" spans="1:82" x14ac:dyDescent="0.25">
      <c r="A4535" s="8"/>
      <c r="B4535" s="5"/>
      <c r="C4535" s="5"/>
      <c r="D4535" s="5"/>
      <c r="E4535" s="5"/>
      <c r="F4535" s="94" t="str">
        <f t="shared" si="709"/>
        <v/>
      </c>
      <c r="G4535" s="94" t="str">
        <f t="shared" si="710"/>
        <v/>
      </c>
      <c r="H4535" s="127" t="str">
        <f>IF(A4535&lt;&gt;"",IF(MID(C4535,1,1)="c",$AS$26,IF(MID(C4535,1,1)="r",$AS$41,IF(MID(C4535,1,1)="p",#REF!,#REF!))),"")</f>
        <v/>
      </c>
      <c r="I4535" s="92" t="str">
        <f t="shared" si="711"/>
        <v/>
      </c>
      <c r="J4535" s="92" t="str">
        <f t="shared" si="712"/>
        <v/>
      </c>
      <c r="K4535" s="92" t="str">
        <f t="shared" si="713"/>
        <v/>
      </c>
      <c r="L4535" s="92" t="str">
        <f t="shared" si="714"/>
        <v/>
      </c>
      <c r="M4535" s="95" t="str">
        <f>IF(A4535&lt;&gt;"",IF(MID(C4535,1,1)="c",SigmaEpsConcrete(I4535,$AN$30:$AN$33,$AR$30:$AR$33,$AS$26,$AS$27,$AS$28,$AQ$20,$AU$19),""),"")</f>
        <v/>
      </c>
      <c r="N4535" s="95" t="str">
        <f>IF(A4535&lt;&gt;"",IF(MID(C4535,1,1)="r",SigmaEpsReinf(J4535,$AS$42:$AS$43,$AS$41,$AS$39,$AS$40,$AQ$38),""),"")</f>
        <v/>
      </c>
      <c r="Q4535" s="92" t="str">
        <f t="shared" si="716"/>
        <v/>
      </c>
      <c r="R4535" s="92" t="str">
        <f t="shared" si="717"/>
        <v/>
      </c>
      <c r="U4535" s="5"/>
      <c r="V4535" s="5"/>
      <c r="W4535" s="94" t="str">
        <f t="shared" si="715"/>
        <v/>
      </c>
      <c r="X4535" s="94" t="str">
        <f t="shared" si="718"/>
        <v/>
      </c>
      <c r="Y4535" s="5"/>
      <c r="BK4535" s="8"/>
      <c r="BL4535" s="5"/>
      <c r="BM4535" s="5"/>
      <c r="BN4535" s="5"/>
      <c r="BO4535" s="5"/>
      <c r="BP4535" s="1"/>
      <c r="BQ4535" s="1"/>
      <c r="BR4535" s="1"/>
      <c r="BS4535" s="1"/>
      <c r="BT4535" s="1"/>
      <c r="BU4535" s="4"/>
      <c r="BV4535" s="1"/>
      <c r="BW4535" s="3"/>
      <c r="BX4535" s="4"/>
      <c r="BY4535" s="5"/>
      <c r="BZ4535" s="5"/>
      <c r="CA4535" s="5"/>
      <c r="CB4535" s="5"/>
      <c r="CC4535" s="5"/>
      <c r="CD4535" s="43"/>
    </row>
    <row r="4536" spans="1:82" x14ac:dyDescent="0.25">
      <c r="A4536" s="8"/>
      <c r="B4536" s="5"/>
      <c r="C4536" s="5"/>
      <c r="D4536" s="5"/>
      <c r="E4536" s="5"/>
      <c r="F4536" s="94" t="str">
        <f t="shared" si="709"/>
        <v/>
      </c>
      <c r="G4536" s="94" t="str">
        <f t="shared" si="710"/>
        <v/>
      </c>
      <c r="H4536" s="127" t="str">
        <f>IF(A4536&lt;&gt;"",IF(MID(C4536,1,1)="c",$AS$26,IF(MID(C4536,1,1)="r",$AS$41,IF(MID(C4536,1,1)="p",#REF!,#REF!))),"")</f>
        <v/>
      </c>
      <c r="I4536" s="92" t="str">
        <f t="shared" si="711"/>
        <v/>
      </c>
      <c r="J4536" s="92" t="str">
        <f t="shared" si="712"/>
        <v/>
      </c>
      <c r="K4536" s="92" t="str">
        <f t="shared" si="713"/>
        <v/>
      </c>
      <c r="L4536" s="92" t="str">
        <f t="shared" si="714"/>
        <v/>
      </c>
      <c r="M4536" s="95" t="str">
        <f>IF(A4536&lt;&gt;"",IF(MID(C4536,1,1)="c",SigmaEpsConcrete(I4536,$AN$30:$AN$33,$AR$30:$AR$33,$AS$26,$AS$27,$AS$28,$AQ$20,$AU$19),""),"")</f>
        <v/>
      </c>
      <c r="N4536" s="95" t="str">
        <f>IF(A4536&lt;&gt;"",IF(MID(C4536,1,1)="r",SigmaEpsReinf(J4536,$AS$42:$AS$43,$AS$41,$AS$39,$AS$40,$AQ$38),""),"")</f>
        <v/>
      </c>
      <c r="Q4536" s="92" t="str">
        <f t="shared" si="716"/>
        <v/>
      </c>
      <c r="R4536" s="92" t="str">
        <f t="shared" si="717"/>
        <v/>
      </c>
      <c r="U4536" s="5"/>
      <c r="V4536" s="5"/>
      <c r="W4536" s="94" t="str">
        <f t="shared" si="715"/>
        <v/>
      </c>
      <c r="X4536" s="94" t="str">
        <f t="shared" si="718"/>
        <v/>
      </c>
      <c r="Y4536" s="5"/>
      <c r="BK4536" s="8"/>
      <c r="BL4536" s="5"/>
      <c r="BM4536" s="5"/>
      <c r="BN4536" s="5"/>
      <c r="BO4536" s="5"/>
      <c r="BP4536" s="1"/>
      <c r="BQ4536" s="1"/>
      <c r="BR4536" s="1"/>
      <c r="BS4536" s="1"/>
      <c r="BT4536" s="1"/>
      <c r="BU4536" s="4"/>
      <c r="BV4536" s="1"/>
      <c r="BW4536" s="3"/>
      <c r="BX4536" s="4"/>
      <c r="BY4536" s="5"/>
      <c r="BZ4536" s="5"/>
      <c r="CA4536" s="5"/>
      <c r="CB4536" s="5"/>
      <c r="CC4536" s="5"/>
      <c r="CD4536" s="43"/>
    </row>
    <row r="4537" spans="1:82" x14ac:dyDescent="0.25">
      <c r="A4537" s="8"/>
      <c r="B4537" s="5"/>
      <c r="C4537" s="5"/>
      <c r="D4537" s="5"/>
      <c r="E4537" s="5"/>
      <c r="F4537" s="94" t="str">
        <f t="shared" si="709"/>
        <v/>
      </c>
      <c r="G4537" s="94" t="str">
        <f t="shared" si="710"/>
        <v/>
      </c>
      <c r="H4537" s="127" t="str">
        <f>IF(A4537&lt;&gt;"",IF(MID(C4537,1,1)="c",$AS$26,IF(MID(C4537,1,1)="r",$AS$41,IF(MID(C4537,1,1)="p",#REF!,#REF!))),"")</f>
        <v/>
      </c>
      <c r="I4537" s="92" t="str">
        <f t="shared" si="711"/>
        <v/>
      </c>
      <c r="J4537" s="92" t="str">
        <f t="shared" si="712"/>
        <v/>
      </c>
      <c r="K4537" s="92" t="str">
        <f t="shared" si="713"/>
        <v/>
      </c>
      <c r="L4537" s="92" t="str">
        <f t="shared" si="714"/>
        <v/>
      </c>
      <c r="M4537" s="95" t="str">
        <f>IF(A4537&lt;&gt;"",IF(MID(C4537,1,1)="c",SigmaEpsConcrete(I4537,$AN$30:$AN$33,$AR$30:$AR$33,$AS$26,$AS$27,$AS$28,$AQ$20,$AU$19),""),"")</f>
        <v/>
      </c>
      <c r="N4537" s="95" t="str">
        <f>IF(A4537&lt;&gt;"",IF(MID(C4537,1,1)="r",SigmaEpsReinf(J4537,$AS$42:$AS$43,$AS$41,$AS$39,$AS$40,$AQ$38),""),"")</f>
        <v/>
      </c>
      <c r="Q4537" s="92" t="str">
        <f t="shared" si="716"/>
        <v/>
      </c>
      <c r="R4537" s="92" t="str">
        <f t="shared" si="717"/>
        <v/>
      </c>
      <c r="U4537" s="5"/>
      <c r="V4537" s="5"/>
      <c r="W4537" s="94" t="str">
        <f t="shared" si="715"/>
        <v/>
      </c>
      <c r="X4537" s="94" t="str">
        <f t="shared" si="718"/>
        <v/>
      </c>
      <c r="Y4537" s="5"/>
      <c r="BK4537" s="8"/>
      <c r="BL4537" s="5"/>
      <c r="BM4537" s="5"/>
      <c r="BN4537" s="5"/>
      <c r="BO4537" s="5"/>
      <c r="BP4537" s="1"/>
      <c r="BQ4537" s="1"/>
      <c r="BR4537" s="1"/>
      <c r="BS4537" s="1"/>
      <c r="BT4537" s="1"/>
      <c r="BU4537" s="4"/>
      <c r="BV4537" s="1"/>
      <c r="BW4537" s="3"/>
      <c r="BX4537" s="4"/>
      <c r="BY4537" s="5"/>
      <c r="BZ4537" s="5"/>
      <c r="CA4537" s="5"/>
      <c r="CB4537" s="5"/>
      <c r="CC4537" s="5"/>
      <c r="CD4537" s="43"/>
    </row>
    <row r="4538" spans="1:82" x14ac:dyDescent="0.25">
      <c r="A4538" s="8"/>
      <c r="B4538" s="5"/>
      <c r="C4538" s="5"/>
      <c r="D4538" s="5"/>
      <c r="E4538" s="5"/>
      <c r="F4538" s="94" t="str">
        <f t="shared" si="709"/>
        <v/>
      </c>
      <c r="G4538" s="94" t="str">
        <f t="shared" si="710"/>
        <v/>
      </c>
      <c r="H4538" s="127" t="str">
        <f>IF(A4538&lt;&gt;"",IF(MID(C4538,1,1)="c",$AS$26,IF(MID(C4538,1,1)="r",$AS$41,IF(MID(C4538,1,1)="p",#REF!,#REF!))),"")</f>
        <v/>
      </c>
      <c r="I4538" s="92" t="str">
        <f t="shared" si="711"/>
        <v/>
      </c>
      <c r="J4538" s="92" t="str">
        <f t="shared" si="712"/>
        <v/>
      </c>
      <c r="K4538" s="92" t="str">
        <f t="shared" si="713"/>
        <v/>
      </c>
      <c r="L4538" s="92" t="str">
        <f t="shared" si="714"/>
        <v/>
      </c>
      <c r="M4538" s="95" t="str">
        <f>IF(A4538&lt;&gt;"",IF(MID(C4538,1,1)="c",SigmaEpsConcrete(I4538,$AN$30:$AN$33,$AR$30:$AR$33,$AS$26,$AS$27,$AS$28,$AQ$20,$AU$19),""),"")</f>
        <v/>
      </c>
      <c r="N4538" s="95" t="str">
        <f>IF(A4538&lt;&gt;"",IF(MID(C4538,1,1)="r",SigmaEpsReinf(J4538,$AS$42:$AS$43,$AS$41,$AS$39,$AS$40,$AQ$38),""),"")</f>
        <v/>
      </c>
      <c r="Q4538" s="92" t="str">
        <f t="shared" si="716"/>
        <v/>
      </c>
      <c r="R4538" s="92" t="str">
        <f t="shared" si="717"/>
        <v/>
      </c>
      <c r="U4538" s="5"/>
      <c r="V4538" s="5"/>
      <c r="W4538" s="94" t="str">
        <f t="shared" si="715"/>
        <v/>
      </c>
      <c r="X4538" s="94" t="str">
        <f t="shared" si="718"/>
        <v/>
      </c>
      <c r="Y4538" s="5"/>
      <c r="BK4538" s="8"/>
      <c r="BL4538" s="5"/>
      <c r="BM4538" s="5"/>
      <c r="BN4538" s="5"/>
      <c r="BO4538" s="5"/>
      <c r="BP4538" s="1"/>
      <c r="BQ4538" s="1"/>
      <c r="BR4538" s="1"/>
      <c r="BS4538" s="1"/>
      <c r="BT4538" s="1"/>
      <c r="BU4538" s="4"/>
      <c r="BV4538" s="1"/>
      <c r="BW4538" s="3"/>
      <c r="BX4538" s="4"/>
      <c r="BY4538" s="5"/>
      <c r="BZ4538" s="5"/>
      <c r="CA4538" s="5"/>
      <c r="CB4538" s="5"/>
      <c r="CC4538" s="5"/>
      <c r="CD4538" s="43"/>
    </row>
    <row r="4539" spans="1:82" x14ac:dyDescent="0.25">
      <c r="A4539" s="8"/>
      <c r="B4539" s="5"/>
      <c r="C4539" s="5"/>
      <c r="D4539" s="5"/>
      <c r="E4539" s="5"/>
      <c r="F4539" s="94" t="str">
        <f t="shared" si="709"/>
        <v/>
      </c>
      <c r="G4539" s="94" t="str">
        <f t="shared" si="710"/>
        <v/>
      </c>
      <c r="H4539" s="127" t="str">
        <f>IF(A4539&lt;&gt;"",IF(MID(C4539,1,1)="c",$AS$26,IF(MID(C4539,1,1)="r",$AS$41,IF(MID(C4539,1,1)="p",#REF!,#REF!))),"")</f>
        <v/>
      </c>
      <c r="I4539" s="92" t="str">
        <f t="shared" si="711"/>
        <v/>
      </c>
      <c r="J4539" s="92" t="str">
        <f t="shared" si="712"/>
        <v/>
      </c>
      <c r="K4539" s="92" t="str">
        <f t="shared" si="713"/>
        <v/>
      </c>
      <c r="L4539" s="92" t="str">
        <f t="shared" si="714"/>
        <v/>
      </c>
      <c r="M4539" s="95" t="str">
        <f>IF(A4539&lt;&gt;"",IF(MID(C4539,1,1)="c",SigmaEpsConcrete(I4539,$AN$30:$AN$33,$AR$30:$AR$33,$AS$26,$AS$27,$AS$28,$AQ$20,$AU$19),""),"")</f>
        <v/>
      </c>
      <c r="N4539" s="95" t="str">
        <f>IF(A4539&lt;&gt;"",IF(MID(C4539,1,1)="r",SigmaEpsReinf(J4539,$AS$42:$AS$43,$AS$41,$AS$39,$AS$40,$AQ$38),""),"")</f>
        <v/>
      </c>
      <c r="Q4539" s="92" t="str">
        <f t="shared" si="716"/>
        <v/>
      </c>
      <c r="R4539" s="92" t="str">
        <f t="shared" si="717"/>
        <v/>
      </c>
      <c r="U4539" s="5"/>
      <c r="V4539" s="5"/>
      <c r="W4539" s="94" t="str">
        <f t="shared" si="715"/>
        <v/>
      </c>
      <c r="X4539" s="94" t="str">
        <f t="shared" si="718"/>
        <v/>
      </c>
      <c r="Y4539" s="5"/>
      <c r="BK4539" s="8"/>
      <c r="BL4539" s="5"/>
      <c r="BM4539" s="5"/>
      <c r="BN4539" s="5"/>
      <c r="BO4539" s="5"/>
      <c r="BP4539" s="1"/>
      <c r="BQ4539" s="1"/>
      <c r="BR4539" s="1"/>
      <c r="BS4539" s="1"/>
      <c r="BT4539" s="1"/>
      <c r="BU4539" s="4"/>
      <c r="BV4539" s="1"/>
      <c r="BW4539" s="3"/>
      <c r="BX4539" s="4"/>
      <c r="BY4539" s="5"/>
      <c r="BZ4539" s="5"/>
      <c r="CA4539" s="5"/>
      <c r="CB4539" s="5"/>
      <c r="CC4539" s="5"/>
      <c r="CD4539" s="43"/>
    </row>
    <row r="4540" spans="1:82" x14ac:dyDescent="0.25">
      <c r="A4540" s="8"/>
      <c r="B4540" s="5"/>
      <c r="C4540" s="5"/>
      <c r="D4540" s="5"/>
      <c r="E4540" s="5"/>
      <c r="F4540" s="94" t="str">
        <f t="shared" si="709"/>
        <v/>
      </c>
      <c r="G4540" s="94" t="str">
        <f t="shared" si="710"/>
        <v/>
      </c>
      <c r="H4540" s="127" t="str">
        <f>IF(A4540&lt;&gt;"",IF(MID(C4540,1,1)="c",$AS$26,IF(MID(C4540,1,1)="r",$AS$41,IF(MID(C4540,1,1)="p",#REF!,#REF!))),"")</f>
        <v/>
      </c>
      <c r="I4540" s="92" t="str">
        <f t="shared" si="711"/>
        <v/>
      </c>
      <c r="J4540" s="92" t="str">
        <f t="shared" si="712"/>
        <v/>
      </c>
      <c r="K4540" s="92" t="str">
        <f t="shared" si="713"/>
        <v/>
      </c>
      <c r="L4540" s="92" t="str">
        <f t="shared" si="714"/>
        <v/>
      </c>
      <c r="M4540" s="95" t="str">
        <f>IF(A4540&lt;&gt;"",IF(MID(C4540,1,1)="c",SigmaEpsConcrete(I4540,$AN$30:$AN$33,$AR$30:$AR$33,$AS$26,$AS$27,$AS$28,$AQ$20,$AU$19),""),"")</f>
        <v/>
      </c>
      <c r="N4540" s="95" t="str">
        <f>IF(A4540&lt;&gt;"",IF(MID(C4540,1,1)="r",SigmaEpsReinf(J4540,$AS$42:$AS$43,$AS$41,$AS$39,$AS$40,$AQ$38),""),"")</f>
        <v/>
      </c>
      <c r="Q4540" s="92" t="str">
        <f t="shared" si="716"/>
        <v/>
      </c>
      <c r="R4540" s="92" t="str">
        <f t="shared" si="717"/>
        <v/>
      </c>
      <c r="U4540" s="5"/>
      <c r="V4540" s="5"/>
      <c r="W4540" s="94" t="str">
        <f t="shared" si="715"/>
        <v/>
      </c>
      <c r="X4540" s="94" t="str">
        <f t="shared" si="718"/>
        <v/>
      </c>
      <c r="Y4540" s="5"/>
      <c r="BK4540" s="8"/>
      <c r="BL4540" s="5"/>
      <c r="BM4540" s="5"/>
      <c r="BN4540" s="5"/>
      <c r="BO4540" s="5"/>
      <c r="BP4540" s="1"/>
      <c r="BQ4540" s="1"/>
      <c r="BR4540" s="1"/>
      <c r="BS4540" s="1"/>
      <c r="BT4540" s="1"/>
      <c r="BU4540" s="4"/>
      <c r="BV4540" s="1"/>
      <c r="BW4540" s="3"/>
      <c r="BX4540" s="4"/>
      <c r="BY4540" s="5"/>
      <c r="BZ4540" s="5"/>
      <c r="CA4540" s="5"/>
      <c r="CB4540" s="5"/>
      <c r="CC4540" s="5"/>
      <c r="CD4540" s="43"/>
    </row>
    <row r="4541" spans="1:82" x14ac:dyDescent="0.25">
      <c r="A4541" s="8"/>
      <c r="B4541" s="5"/>
      <c r="C4541" s="5"/>
      <c r="D4541" s="5"/>
      <c r="E4541" s="5"/>
      <c r="F4541" s="94" t="str">
        <f t="shared" si="709"/>
        <v/>
      </c>
      <c r="G4541" s="94" t="str">
        <f t="shared" si="710"/>
        <v/>
      </c>
      <c r="H4541" s="127" t="str">
        <f>IF(A4541&lt;&gt;"",IF(MID(C4541,1,1)="c",$AS$26,IF(MID(C4541,1,1)="r",$AS$41,IF(MID(C4541,1,1)="p",#REF!,#REF!))),"")</f>
        <v/>
      </c>
      <c r="I4541" s="92" t="str">
        <f t="shared" si="711"/>
        <v/>
      </c>
      <c r="J4541" s="92" t="str">
        <f t="shared" si="712"/>
        <v/>
      </c>
      <c r="K4541" s="92" t="str">
        <f t="shared" si="713"/>
        <v/>
      </c>
      <c r="L4541" s="92" t="str">
        <f t="shared" si="714"/>
        <v/>
      </c>
      <c r="M4541" s="95" t="str">
        <f>IF(A4541&lt;&gt;"",IF(MID(C4541,1,1)="c",SigmaEpsConcrete(I4541,$AN$30:$AN$33,$AR$30:$AR$33,$AS$26,$AS$27,$AS$28,$AQ$20,$AU$19),""),"")</f>
        <v/>
      </c>
      <c r="N4541" s="95" t="str">
        <f>IF(A4541&lt;&gt;"",IF(MID(C4541,1,1)="r",SigmaEpsReinf(J4541,$AS$42:$AS$43,$AS$41,$AS$39,$AS$40,$AQ$38),""),"")</f>
        <v/>
      </c>
      <c r="Q4541" s="92" t="str">
        <f t="shared" si="716"/>
        <v/>
      </c>
      <c r="R4541" s="92" t="str">
        <f t="shared" si="717"/>
        <v/>
      </c>
      <c r="U4541" s="5"/>
      <c r="V4541" s="5"/>
      <c r="W4541" s="94" t="str">
        <f t="shared" si="715"/>
        <v/>
      </c>
      <c r="X4541" s="94" t="str">
        <f t="shared" si="718"/>
        <v/>
      </c>
      <c r="Y4541" s="5"/>
      <c r="BK4541" s="8"/>
      <c r="BL4541" s="5"/>
      <c r="BM4541" s="5"/>
      <c r="BN4541" s="5"/>
      <c r="BO4541" s="5"/>
      <c r="BP4541" s="1"/>
      <c r="BQ4541" s="1"/>
      <c r="BR4541" s="1"/>
      <c r="BS4541" s="1"/>
      <c r="BT4541" s="1"/>
      <c r="BU4541" s="4"/>
      <c r="BV4541" s="1"/>
      <c r="BW4541" s="3"/>
      <c r="BX4541" s="4"/>
      <c r="BY4541" s="5"/>
      <c r="BZ4541" s="5"/>
      <c r="CA4541" s="5"/>
      <c r="CB4541" s="5"/>
      <c r="CC4541" s="5"/>
      <c r="CD4541" s="43"/>
    </row>
    <row r="4542" spans="1:82" x14ac:dyDescent="0.25">
      <c r="A4542" s="8"/>
      <c r="B4542" s="5"/>
      <c r="C4542" s="5"/>
      <c r="D4542" s="5"/>
      <c r="E4542" s="5"/>
      <c r="F4542" s="94" t="str">
        <f t="shared" si="709"/>
        <v/>
      </c>
      <c r="G4542" s="94" t="str">
        <f t="shared" si="710"/>
        <v/>
      </c>
      <c r="H4542" s="127" t="str">
        <f>IF(A4542&lt;&gt;"",IF(MID(C4542,1,1)="c",$AS$26,IF(MID(C4542,1,1)="r",$AS$41,IF(MID(C4542,1,1)="p",#REF!,#REF!))),"")</f>
        <v/>
      </c>
      <c r="I4542" s="92" t="str">
        <f t="shared" si="711"/>
        <v/>
      </c>
      <c r="J4542" s="92" t="str">
        <f t="shared" si="712"/>
        <v/>
      </c>
      <c r="K4542" s="92" t="str">
        <f t="shared" si="713"/>
        <v/>
      </c>
      <c r="L4542" s="92" t="str">
        <f t="shared" si="714"/>
        <v/>
      </c>
      <c r="M4542" s="95" t="str">
        <f>IF(A4542&lt;&gt;"",IF(MID(C4542,1,1)="c",SigmaEpsConcrete(I4542,$AN$30:$AN$33,$AR$30:$AR$33,$AS$26,$AS$27,$AS$28,$AQ$20,$AU$19),""),"")</f>
        <v/>
      </c>
      <c r="N4542" s="95" t="str">
        <f>IF(A4542&lt;&gt;"",IF(MID(C4542,1,1)="r",SigmaEpsReinf(J4542,$AS$42:$AS$43,$AS$41,$AS$39,$AS$40,$AQ$38),""),"")</f>
        <v/>
      </c>
      <c r="Q4542" s="92" t="str">
        <f t="shared" si="716"/>
        <v/>
      </c>
      <c r="R4542" s="92" t="str">
        <f t="shared" si="717"/>
        <v/>
      </c>
      <c r="U4542" s="5"/>
      <c r="V4542" s="5"/>
      <c r="W4542" s="94" t="str">
        <f t="shared" si="715"/>
        <v/>
      </c>
      <c r="X4542" s="94" t="str">
        <f t="shared" si="718"/>
        <v/>
      </c>
      <c r="Y4542" s="5"/>
      <c r="BK4542" s="8"/>
      <c r="BL4542" s="5"/>
      <c r="BM4542" s="5"/>
      <c r="BN4542" s="5"/>
      <c r="BO4542" s="5"/>
      <c r="BP4542" s="1"/>
      <c r="BQ4542" s="1"/>
      <c r="BR4542" s="1"/>
      <c r="BS4542" s="1"/>
      <c r="BT4542" s="1"/>
      <c r="BU4542" s="4"/>
      <c r="BV4542" s="1"/>
      <c r="BW4542" s="3"/>
      <c r="BX4542" s="4"/>
      <c r="BY4542" s="5"/>
      <c r="BZ4542" s="5"/>
      <c r="CA4542" s="5"/>
      <c r="CB4542" s="5"/>
      <c r="CC4542" s="5"/>
      <c r="CD4542" s="43"/>
    </row>
    <row r="4543" spans="1:82" x14ac:dyDescent="0.25">
      <c r="A4543" s="8"/>
      <c r="B4543" s="5"/>
      <c r="C4543" s="5"/>
      <c r="D4543" s="5"/>
      <c r="E4543" s="5"/>
      <c r="F4543" s="94" t="str">
        <f t="shared" si="709"/>
        <v/>
      </c>
      <c r="G4543" s="94" t="str">
        <f t="shared" si="710"/>
        <v/>
      </c>
      <c r="H4543" s="127" t="str">
        <f>IF(A4543&lt;&gt;"",IF(MID(C4543,1,1)="c",$AS$26,IF(MID(C4543,1,1)="r",$AS$41,IF(MID(C4543,1,1)="p",#REF!,#REF!))),"")</f>
        <v/>
      </c>
      <c r="I4543" s="92" t="str">
        <f t="shared" si="711"/>
        <v/>
      </c>
      <c r="J4543" s="92" t="str">
        <f t="shared" si="712"/>
        <v/>
      </c>
      <c r="K4543" s="92" t="str">
        <f t="shared" si="713"/>
        <v/>
      </c>
      <c r="L4543" s="92" t="str">
        <f t="shared" si="714"/>
        <v/>
      </c>
      <c r="M4543" s="95" t="str">
        <f>IF(A4543&lt;&gt;"",IF(MID(C4543,1,1)="c",SigmaEpsConcrete(I4543,$AN$30:$AN$33,$AR$30:$AR$33,$AS$26,$AS$27,$AS$28,$AQ$20,$AU$19),""),"")</f>
        <v/>
      </c>
      <c r="N4543" s="95" t="str">
        <f>IF(A4543&lt;&gt;"",IF(MID(C4543,1,1)="r",SigmaEpsReinf(J4543,$AS$42:$AS$43,$AS$41,$AS$39,$AS$40,$AQ$38),""),"")</f>
        <v/>
      </c>
      <c r="Q4543" s="92" t="str">
        <f t="shared" si="716"/>
        <v/>
      </c>
      <c r="R4543" s="92" t="str">
        <f t="shared" si="717"/>
        <v/>
      </c>
      <c r="U4543" s="5"/>
      <c r="V4543" s="5"/>
      <c r="W4543" s="94" t="str">
        <f t="shared" si="715"/>
        <v/>
      </c>
      <c r="X4543" s="94" t="str">
        <f t="shared" si="718"/>
        <v/>
      </c>
      <c r="Y4543" s="5"/>
      <c r="BK4543" s="8"/>
      <c r="BL4543" s="5"/>
      <c r="BM4543" s="5"/>
      <c r="BN4543" s="5"/>
      <c r="BO4543" s="5"/>
      <c r="BP4543" s="1"/>
      <c r="BQ4543" s="1"/>
      <c r="BR4543" s="1"/>
      <c r="BS4543" s="1"/>
      <c r="BT4543" s="1"/>
      <c r="BU4543" s="4"/>
      <c r="BV4543" s="1"/>
      <c r="BW4543" s="3"/>
      <c r="BX4543" s="4"/>
      <c r="BY4543" s="5"/>
      <c r="BZ4543" s="5"/>
      <c r="CA4543" s="5"/>
      <c r="CB4543" s="5"/>
      <c r="CC4543" s="5"/>
      <c r="CD4543" s="43"/>
    </row>
    <row r="4544" spans="1:82" x14ac:dyDescent="0.25">
      <c r="A4544" s="8"/>
      <c r="B4544" s="5"/>
      <c r="C4544" s="5"/>
      <c r="D4544" s="5"/>
      <c r="E4544" s="5"/>
      <c r="F4544" s="94" t="str">
        <f t="shared" si="709"/>
        <v/>
      </c>
      <c r="G4544" s="94" t="str">
        <f t="shared" si="710"/>
        <v/>
      </c>
      <c r="H4544" s="127" t="str">
        <f>IF(A4544&lt;&gt;"",IF(MID(C4544,1,1)="c",$AS$26,IF(MID(C4544,1,1)="r",$AS$41,IF(MID(C4544,1,1)="p",#REF!,#REF!))),"")</f>
        <v/>
      </c>
      <c r="I4544" s="92" t="str">
        <f t="shared" si="711"/>
        <v/>
      </c>
      <c r="J4544" s="92" t="str">
        <f t="shared" si="712"/>
        <v/>
      </c>
      <c r="K4544" s="92" t="str">
        <f t="shared" si="713"/>
        <v/>
      </c>
      <c r="L4544" s="92" t="str">
        <f t="shared" si="714"/>
        <v/>
      </c>
      <c r="M4544" s="95" t="str">
        <f>IF(A4544&lt;&gt;"",IF(MID(C4544,1,1)="c",SigmaEpsConcrete(I4544,$AN$30:$AN$33,$AR$30:$AR$33,$AS$26,$AS$27,$AS$28,$AQ$20,$AU$19),""),"")</f>
        <v/>
      </c>
      <c r="N4544" s="95" t="str">
        <f>IF(A4544&lt;&gt;"",IF(MID(C4544,1,1)="r",SigmaEpsReinf(J4544,$AS$42:$AS$43,$AS$41,$AS$39,$AS$40,$AQ$38),""),"")</f>
        <v/>
      </c>
      <c r="Q4544" s="92" t="str">
        <f t="shared" si="716"/>
        <v/>
      </c>
      <c r="R4544" s="92" t="str">
        <f t="shared" si="717"/>
        <v/>
      </c>
      <c r="U4544" s="5"/>
      <c r="V4544" s="5"/>
      <c r="W4544" s="94" t="str">
        <f t="shared" si="715"/>
        <v/>
      </c>
      <c r="X4544" s="94" t="str">
        <f t="shared" si="718"/>
        <v/>
      </c>
      <c r="Y4544" s="5"/>
      <c r="BK4544" s="8"/>
      <c r="BL4544" s="5"/>
      <c r="BM4544" s="5"/>
      <c r="BN4544" s="5"/>
      <c r="BO4544" s="5"/>
      <c r="BP4544" s="1"/>
      <c r="BQ4544" s="1"/>
      <c r="BR4544" s="1"/>
      <c r="BS4544" s="1"/>
      <c r="BT4544" s="1"/>
      <c r="BU4544" s="4"/>
      <c r="BV4544" s="1"/>
      <c r="BW4544" s="3"/>
      <c r="BX4544" s="4"/>
      <c r="BY4544" s="5"/>
      <c r="BZ4544" s="5"/>
      <c r="CA4544" s="5"/>
      <c r="CB4544" s="5"/>
      <c r="CC4544" s="5"/>
      <c r="CD4544" s="43"/>
    </row>
    <row r="4545" spans="1:82" x14ac:dyDescent="0.25">
      <c r="A4545" s="8"/>
      <c r="B4545" s="5"/>
      <c r="C4545" s="5"/>
      <c r="D4545" s="5"/>
      <c r="E4545" s="5"/>
      <c r="F4545" s="94" t="str">
        <f t="shared" si="709"/>
        <v/>
      </c>
      <c r="G4545" s="94" t="str">
        <f t="shared" si="710"/>
        <v/>
      </c>
      <c r="H4545" s="127" t="str">
        <f>IF(A4545&lt;&gt;"",IF(MID(C4545,1,1)="c",$AS$26,IF(MID(C4545,1,1)="r",$AS$41,IF(MID(C4545,1,1)="p",#REF!,#REF!))),"")</f>
        <v/>
      </c>
      <c r="I4545" s="92" t="str">
        <f t="shared" si="711"/>
        <v/>
      </c>
      <c r="J4545" s="92" t="str">
        <f t="shared" si="712"/>
        <v/>
      </c>
      <c r="K4545" s="92" t="str">
        <f t="shared" si="713"/>
        <v/>
      </c>
      <c r="L4545" s="92" t="str">
        <f t="shared" si="714"/>
        <v/>
      </c>
      <c r="M4545" s="95" t="str">
        <f>IF(A4545&lt;&gt;"",IF(MID(C4545,1,1)="c",SigmaEpsConcrete(I4545,$AN$30:$AN$33,$AR$30:$AR$33,$AS$26,$AS$27,$AS$28,$AQ$20,$AU$19),""),"")</f>
        <v/>
      </c>
      <c r="N4545" s="95" t="str">
        <f>IF(A4545&lt;&gt;"",IF(MID(C4545,1,1)="r",SigmaEpsReinf(J4545,$AS$42:$AS$43,$AS$41,$AS$39,$AS$40,$AQ$38),""),"")</f>
        <v/>
      </c>
      <c r="Q4545" s="92" t="str">
        <f t="shared" si="716"/>
        <v/>
      </c>
      <c r="R4545" s="92" t="str">
        <f t="shared" si="717"/>
        <v/>
      </c>
      <c r="U4545" s="5"/>
      <c r="V4545" s="5"/>
      <c r="W4545" s="94" t="str">
        <f t="shared" si="715"/>
        <v/>
      </c>
      <c r="X4545" s="94" t="str">
        <f t="shared" si="718"/>
        <v/>
      </c>
      <c r="Y4545" s="5"/>
      <c r="BK4545" s="8"/>
      <c r="BL4545" s="5"/>
      <c r="BM4545" s="5"/>
      <c r="BN4545" s="5"/>
      <c r="BO4545" s="5"/>
      <c r="BP4545" s="1"/>
      <c r="BQ4545" s="1"/>
      <c r="BR4545" s="1"/>
      <c r="BS4545" s="1"/>
      <c r="BT4545" s="1"/>
      <c r="BU4545" s="4"/>
      <c r="BV4545" s="1"/>
      <c r="BW4545" s="3"/>
      <c r="BX4545" s="4"/>
      <c r="BY4545" s="5"/>
      <c r="BZ4545" s="5"/>
      <c r="CA4545" s="5"/>
      <c r="CB4545" s="5"/>
      <c r="CC4545" s="5"/>
      <c r="CD4545" s="43"/>
    </row>
    <row r="4546" spans="1:82" x14ac:dyDescent="0.25">
      <c r="A4546" s="8"/>
      <c r="B4546" s="5"/>
      <c r="C4546" s="5"/>
      <c r="D4546" s="5"/>
      <c r="E4546" s="5"/>
      <c r="F4546" s="94" t="str">
        <f t="shared" si="709"/>
        <v/>
      </c>
      <c r="G4546" s="94" t="str">
        <f t="shared" si="710"/>
        <v/>
      </c>
      <c r="H4546" s="127" t="str">
        <f>IF(A4546&lt;&gt;"",IF(MID(C4546,1,1)="c",$AS$26,IF(MID(C4546,1,1)="r",$AS$41,IF(MID(C4546,1,1)="p",#REF!,#REF!))),"")</f>
        <v/>
      </c>
      <c r="I4546" s="92" t="str">
        <f t="shared" si="711"/>
        <v/>
      </c>
      <c r="J4546" s="92" t="str">
        <f t="shared" si="712"/>
        <v/>
      </c>
      <c r="K4546" s="92" t="str">
        <f t="shared" si="713"/>
        <v/>
      </c>
      <c r="L4546" s="92" t="str">
        <f t="shared" si="714"/>
        <v/>
      </c>
      <c r="M4546" s="95" t="str">
        <f>IF(A4546&lt;&gt;"",IF(MID(C4546,1,1)="c",SigmaEpsConcrete(I4546,$AN$30:$AN$33,$AR$30:$AR$33,$AS$26,$AS$27,$AS$28,$AQ$20,$AU$19),""),"")</f>
        <v/>
      </c>
      <c r="N4546" s="95" t="str">
        <f>IF(A4546&lt;&gt;"",IF(MID(C4546,1,1)="r",SigmaEpsReinf(J4546,$AS$42:$AS$43,$AS$41,$AS$39,$AS$40,$AQ$38),""),"")</f>
        <v/>
      </c>
      <c r="Q4546" s="92" t="str">
        <f t="shared" si="716"/>
        <v/>
      </c>
      <c r="R4546" s="92" t="str">
        <f t="shared" si="717"/>
        <v/>
      </c>
      <c r="U4546" s="5"/>
      <c r="V4546" s="5"/>
      <c r="W4546" s="94" t="str">
        <f t="shared" si="715"/>
        <v/>
      </c>
      <c r="X4546" s="94" t="str">
        <f t="shared" si="718"/>
        <v/>
      </c>
      <c r="Y4546" s="5"/>
      <c r="BK4546" s="8"/>
      <c r="BL4546" s="5"/>
      <c r="BM4546" s="5"/>
      <c r="BN4546" s="5"/>
      <c r="BO4546" s="5"/>
      <c r="BP4546" s="1"/>
      <c r="BQ4546" s="1"/>
      <c r="BR4546" s="1"/>
      <c r="BS4546" s="1"/>
      <c r="BT4546" s="1"/>
      <c r="BU4546" s="4"/>
      <c r="BV4546" s="1"/>
      <c r="BW4546" s="3"/>
      <c r="BX4546" s="4"/>
      <c r="BY4546" s="5"/>
      <c r="BZ4546" s="5"/>
      <c r="CA4546" s="5"/>
      <c r="CB4546" s="5"/>
      <c r="CC4546" s="5"/>
      <c r="CD4546" s="43"/>
    </row>
    <row r="4547" spans="1:82" x14ac:dyDescent="0.25">
      <c r="A4547" s="8"/>
      <c r="B4547" s="5"/>
      <c r="C4547" s="5"/>
      <c r="D4547" s="5"/>
      <c r="E4547" s="5"/>
      <c r="F4547" s="94" t="str">
        <f t="shared" si="709"/>
        <v/>
      </c>
      <c r="G4547" s="94" t="str">
        <f t="shared" si="710"/>
        <v/>
      </c>
      <c r="H4547" s="127" t="str">
        <f>IF(A4547&lt;&gt;"",IF(MID(C4547,1,1)="c",$AS$26,IF(MID(C4547,1,1)="r",$AS$41,IF(MID(C4547,1,1)="p",#REF!,#REF!))),"")</f>
        <v/>
      </c>
      <c r="I4547" s="92" t="str">
        <f t="shared" si="711"/>
        <v/>
      </c>
      <c r="J4547" s="92" t="str">
        <f t="shared" si="712"/>
        <v/>
      </c>
      <c r="K4547" s="92" t="str">
        <f t="shared" si="713"/>
        <v/>
      </c>
      <c r="L4547" s="92" t="str">
        <f t="shared" si="714"/>
        <v/>
      </c>
      <c r="M4547" s="95" t="str">
        <f>IF(A4547&lt;&gt;"",IF(MID(C4547,1,1)="c",SigmaEpsConcrete(I4547,$AN$30:$AN$33,$AR$30:$AR$33,$AS$26,$AS$27,$AS$28,$AQ$20,$AU$19),""),"")</f>
        <v/>
      </c>
      <c r="N4547" s="95" t="str">
        <f>IF(A4547&lt;&gt;"",IF(MID(C4547,1,1)="r",SigmaEpsReinf(J4547,$AS$42:$AS$43,$AS$41,$AS$39,$AS$40,$AQ$38),""),"")</f>
        <v/>
      </c>
      <c r="Q4547" s="92" t="str">
        <f t="shared" si="716"/>
        <v/>
      </c>
      <c r="R4547" s="92" t="str">
        <f t="shared" si="717"/>
        <v/>
      </c>
      <c r="U4547" s="5"/>
      <c r="V4547" s="5"/>
      <c r="W4547" s="94" t="str">
        <f t="shared" si="715"/>
        <v/>
      </c>
      <c r="X4547" s="94" t="str">
        <f t="shared" si="718"/>
        <v/>
      </c>
      <c r="Y4547" s="5"/>
      <c r="BK4547" s="8"/>
      <c r="BL4547" s="5"/>
      <c r="BM4547" s="5"/>
      <c r="BN4547" s="5"/>
      <c r="BO4547" s="5"/>
      <c r="BP4547" s="1"/>
      <c r="BQ4547" s="1"/>
      <c r="BR4547" s="1"/>
      <c r="BS4547" s="1"/>
      <c r="BT4547" s="1"/>
      <c r="BU4547" s="4"/>
      <c r="BV4547" s="1"/>
      <c r="BW4547" s="3"/>
      <c r="BX4547" s="4"/>
      <c r="BY4547" s="5"/>
      <c r="BZ4547" s="5"/>
      <c r="CA4547" s="5"/>
      <c r="CB4547" s="5"/>
      <c r="CC4547" s="5"/>
      <c r="CD4547" s="43"/>
    </row>
    <row r="4548" spans="1:82" x14ac:dyDescent="0.25">
      <c r="A4548" s="8"/>
      <c r="B4548" s="5"/>
      <c r="C4548" s="5"/>
      <c r="D4548" s="5"/>
      <c r="E4548" s="5"/>
      <c r="F4548" s="94" t="str">
        <f t="shared" si="709"/>
        <v/>
      </c>
      <c r="G4548" s="94" t="str">
        <f t="shared" si="710"/>
        <v/>
      </c>
      <c r="H4548" s="127" t="str">
        <f>IF(A4548&lt;&gt;"",IF(MID(C4548,1,1)="c",$AS$26,IF(MID(C4548,1,1)="r",$AS$41,IF(MID(C4548,1,1)="p",#REF!,#REF!))),"")</f>
        <v/>
      </c>
      <c r="I4548" s="92" t="str">
        <f t="shared" si="711"/>
        <v/>
      </c>
      <c r="J4548" s="92" t="str">
        <f t="shared" si="712"/>
        <v/>
      </c>
      <c r="K4548" s="92" t="str">
        <f t="shared" si="713"/>
        <v/>
      </c>
      <c r="L4548" s="92" t="str">
        <f t="shared" si="714"/>
        <v/>
      </c>
      <c r="M4548" s="95" t="str">
        <f>IF(A4548&lt;&gt;"",IF(MID(C4548,1,1)="c",SigmaEpsConcrete(I4548,$AN$30:$AN$33,$AR$30:$AR$33,$AS$26,$AS$27,$AS$28,$AQ$20,$AU$19),""),"")</f>
        <v/>
      </c>
      <c r="N4548" s="95" t="str">
        <f>IF(A4548&lt;&gt;"",IF(MID(C4548,1,1)="r",SigmaEpsReinf(J4548,$AS$42:$AS$43,$AS$41,$AS$39,$AS$40,$AQ$38),""),"")</f>
        <v/>
      </c>
      <c r="Q4548" s="92" t="str">
        <f t="shared" si="716"/>
        <v/>
      </c>
      <c r="R4548" s="92" t="str">
        <f t="shared" si="717"/>
        <v/>
      </c>
      <c r="U4548" s="5"/>
      <c r="V4548" s="5"/>
      <c r="W4548" s="94" t="str">
        <f t="shared" si="715"/>
        <v/>
      </c>
      <c r="X4548" s="94" t="str">
        <f t="shared" si="718"/>
        <v/>
      </c>
      <c r="Y4548" s="5"/>
      <c r="BK4548" s="8"/>
      <c r="BL4548" s="5"/>
      <c r="BM4548" s="5"/>
      <c r="BN4548" s="5"/>
      <c r="BO4548" s="5"/>
      <c r="BP4548" s="1"/>
      <c r="BQ4548" s="1"/>
      <c r="BR4548" s="1"/>
      <c r="BS4548" s="1"/>
      <c r="BT4548" s="1"/>
      <c r="BU4548" s="4"/>
      <c r="BV4548" s="1"/>
      <c r="BW4548" s="3"/>
      <c r="BX4548" s="4"/>
      <c r="BY4548" s="5"/>
      <c r="BZ4548" s="5"/>
      <c r="CA4548" s="5"/>
      <c r="CB4548" s="5"/>
      <c r="CC4548" s="5"/>
      <c r="CD4548" s="43"/>
    </row>
    <row r="4549" spans="1:82" x14ac:dyDescent="0.25">
      <c r="A4549" s="8"/>
      <c r="B4549" s="5"/>
      <c r="C4549" s="5"/>
      <c r="D4549" s="5"/>
      <c r="E4549" s="5"/>
      <c r="F4549" s="94" t="str">
        <f t="shared" si="709"/>
        <v/>
      </c>
      <c r="G4549" s="94" t="str">
        <f t="shared" si="710"/>
        <v/>
      </c>
      <c r="H4549" s="127" t="str">
        <f>IF(A4549&lt;&gt;"",IF(MID(C4549,1,1)="c",$AS$26,IF(MID(C4549,1,1)="r",$AS$41,IF(MID(C4549,1,1)="p",#REF!,#REF!))),"")</f>
        <v/>
      </c>
      <c r="I4549" s="92" t="str">
        <f t="shared" si="711"/>
        <v/>
      </c>
      <c r="J4549" s="92" t="str">
        <f t="shared" si="712"/>
        <v/>
      </c>
      <c r="K4549" s="92" t="str">
        <f t="shared" si="713"/>
        <v/>
      </c>
      <c r="L4549" s="92" t="str">
        <f t="shared" si="714"/>
        <v/>
      </c>
      <c r="M4549" s="95" t="str">
        <f>IF(A4549&lt;&gt;"",IF(MID(C4549,1,1)="c",SigmaEpsConcrete(I4549,$AN$30:$AN$33,$AR$30:$AR$33,$AS$26,$AS$27,$AS$28,$AQ$20,$AU$19),""),"")</f>
        <v/>
      </c>
      <c r="N4549" s="95" t="str">
        <f>IF(A4549&lt;&gt;"",IF(MID(C4549,1,1)="r",SigmaEpsReinf(J4549,$AS$42:$AS$43,$AS$41,$AS$39,$AS$40,$AQ$38),""),"")</f>
        <v/>
      </c>
      <c r="Q4549" s="92" t="str">
        <f t="shared" si="716"/>
        <v/>
      </c>
      <c r="R4549" s="92" t="str">
        <f t="shared" si="717"/>
        <v/>
      </c>
      <c r="U4549" s="5"/>
      <c r="V4549" s="5"/>
      <c r="W4549" s="94" t="str">
        <f t="shared" si="715"/>
        <v/>
      </c>
      <c r="X4549" s="94" t="str">
        <f t="shared" si="718"/>
        <v/>
      </c>
      <c r="Y4549" s="5"/>
      <c r="BK4549" s="8"/>
      <c r="BL4549" s="5"/>
      <c r="BM4549" s="5"/>
      <c r="BN4549" s="5"/>
      <c r="BO4549" s="5"/>
      <c r="BP4549" s="1"/>
      <c r="BQ4549" s="1"/>
      <c r="BR4549" s="1"/>
      <c r="BS4549" s="1"/>
      <c r="BT4549" s="1"/>
      <c r="BU4549" s="4"/>
      <c r="BV4549" s="1"/>
      <c r="BW4549" s="3"/>
      <c r="BX4549" s="4"/>
      <c r="BY4549" s="5"/>
      <c r="BZ4549" s="5"/>
      <c r="CA4549" s="5"/>
      <c r="CB4549" s="5"/>
      <c r="CC4549" s="5"/>
      <c r="CD4549" s="43"/>
    </row>
    <row r="4550" spans="1:82" x14ac:dyDescent="0.25">
      <c r="A4550" s="8"/>
      <c r="B4550" s="5"/>
      <c r="C4550" s="5"/>
      <c r="D4550" s="5"/>
      <c r="E4550" s="5"/>
      <c r="F4550" s="94" t="str">
        <f t="shared" si="709"/>
        <v/>
      </c>
      <c r="G4550" s="94" t="str">
        <f t="shared" si="710"/>
        <v/>
      </c>
      <c r="H4550" s="127" t="str">
        <f>IF(A4550&lt;&gt;"",IF(MID(C4550,1,1)="c",$AS$26,IF(MID(C4550,1,1)="r",$AS$41,IF(MID(C4550,1,1)="p",#REF!,#REF!))),"")</f>
        <v/>
      </c>
      <c r="I4550" s="92" t="str">
        <f t="shared" si="711"/>
        <v/>
      </c>
      <c r="J4550" s="92" t="str">
        <f t="shared" si="712"/>
        <v/>
      </c>
      <c r="K4550" s="92" t="str">
        <f t="shared" si="713"/>
        <v/>
      </c>
      <c r="L4550" s="92" t="str">
        <f t="shared" si="714"/>
        <v/>
      </c>
      <c r="M4550" s="95" t="str">
        <f>IF(A4550&lt;&gt;"",IF(MID(C4550,1,1)="c",SigmaEpsConcrete(I4550,$AN$30:$AN$33,$AR$30:$AR$33,$AS$26,$AS$27,$AS$28,$AQ$20,$AU$19),""),"")</f>
        <v/>
      </c>
      <c r="N4550" s="95" t="str">
        <f>IF(A4550&lt;&gt;"",IF(MID(C4550,1,1)="r",SigmaEpsReinf(J4550,$AS$42:$AS$43,$AS$41,$AS$39,$AS$40,$AQ$38),""),"")</f>
        <v/>
      </c>
      <c r="Q4550" s="92" t="str">
        <f t="shared" si="716"/>
        <v/>
      </c>
      <c r="R4550" s="92" t="str">
        <f t="shared" si="717"/>
        <v/>
      </c>
      <c r="U4550" s="5"/>
      <c r="V4550" s="5"/>
      <c r="W4550" s="94" t="str">
        <f t="shared" si="715"/>
        <v/>
      </c>
      <c r="X4550" s="94" t="str">
        <f t="shared" si="718"/>
        <v/>
      </c>
      <c r="Y4550" s="5"/>
      <c r="BK4550" s="8"/>
      <c r="BL4550" s="5"/>
      <c r="BM4550" s="5"/>
      <c r="BN4550" s="5"/>
      <c r="BO4550" s="5"/>
      <c r="BP4550" s="1"/>
      <c r="BQ4550" s="1"/>
      <c r="BR4550" s="1"/>
      <c r="BS4550" s="1"/>
      <c r="BT4550" s="1"/>
      <c r="BU4550" s="4"/>
      <c r="BV4550" s="1"/>
      <c r="BW4550" s="3"/>
      <c r="BX4550" s="4"/>
      <c r="BY4550" s="5"/>
      <c r="BZ4550" s="5"/>
      <c r="CA4550" s="5"/>
      <c r="CB4550" s="5"/>
      <c r="CC4550" s="5"/>
      <c r="CD4550" s="43"/>
    </row>
    <row r="4551" spans="1:82" x14ac:dyDescent="0.25">
      <c r="A4551" s="8"/>
      <c r="B4551" s="5"/>
      <c r="C4551" s="5"/>
      <c r="D4551" s="5"/>
      <c r="E4551" s="5"/>
      <c r="F4551" s="94" t="str">
        <f t="shared" si="709"/>
        <v/>
      </c>
      <c r="G4551" s="94" t="str">
        <f t="shared" si="710"/>
        <v/>
      </c>
      <c r="H4551" s="127" t="str">
        <f>IF(A4551&lt;&gt;"",IF(MID(C4551,1,1)="c",$AS$26,IF(MID(C4551,1,1)="r",$AS$41,IF(MID(C4551,1,1)="p",#REF!,#REF!))),"")</f>
        <v/>
      </c>
      <c r="I4551" s="92" t="str">
        <f t="shared" si="711"/>
        <v/>
      </c>
      <c r="J4551" s="92" t="str">
        <f t="shared" si="712"/>
        <v/>
      </c>
      <c r="K4551" s="92" t="str">
        <f t="shared" si="713"/>
        <v/>
      </c>
      <c r="L4551" s="92" t="str">
        <f t="shared" si="714"/>
        <v/>
      </c>
      <c r="M4551" s="95" t="str">
        <f>IF(A4551&lt;&gt;"",IF(MID(C4551,1,1)="c",SigmaEpsConcrete(I4551,$AN$30:$AN$33,$AR$30:$AR$33,$AS$26,$AS$27,$AS$28,$AQ$20,$AU$19),""),"")</f>
        <v/>
      </c>
      <c r="N4551" s="95" t="str">
        <f>IF(A4551&lt;&gt;"",IF(MID(C4551,1,1)="r",SigmaEpsReinf(J4551,$AS$42:$AS$43,$AS$41,$AS$39,$AS$40,$AQ$38),""),"")</f>
        <v/>
      </c>
      <c r="Q4551" s="92" t="str">
        <f t="shared" si="716"/>
        <v/>
      </c>
      <c r="R4551" s="92" t="str">
        <f t="shared" si="717"/>
        <v/>
      </c>
      <c r="U4551" s="5"/>
      <c r="V4551" s="5"/>
      <c r="W4551" s="94" t="str">
        <f t="shared" si="715"/>
        <v/>
      </c>
      <c r="X4551" s="94" t="str">
        <f t="shared" si="718"/>
        <v/>
      </c>
      <c r="Y4551" s="5"/>
      <c r="BK4551" s="8"/>
      <c r="BL4551" s="5"/>
      <c r="BM4551" s="5"/>
      <c r="BN4551" s="5"/>
      <c r="BO4551" s="5"/>
      <c r="BP4551" s="1"/>
      <c r="BQ4551" s="1"/>
      <c r="BR4551" s="1"/>
      <c r="BS4551" s="1"/>
      <c r="BT4551" s="1"/>
      <c r="BU4551" s="4"/>
      <c r="BV4551" s="1"/>
      <c r="BW4551" s="3"/>
      <c r="BX4551" s="4"/>
      <c r="BY4551" s="5"/>
      <c r="BZ4551" s="5"/>
      <c r="CA4551" s="5"/>
      <c r="CB4551" s="5"/>
      <c r="CC4551" s="5"/>
      <c r="CD4551" s="43"/>
    </row>
    <row r="4552" spans="1:82" x14ac:dyDescent="0.25">
      <c r="A4552" s="8"/>
      <c r="B4552" s="5"/>
      <c r="C4552" s="5"/>
      <c r="D4552" s="5"/>
      <c r="E4552" s="5"/>
      <c r="F4552" s="94" t="str">
        <f t="shared" si="709"/>
        <v/>
      </c>
      <c r="G4552" s="94" t="str">
        <f t="shared" si="710"/>
        <v/>
      </c>
      <c r="H4552" s="127" t="str">
        <f>IF(A4552&lt;&gt;"",IF(MID(C4552,1,1)="c",$AS$26,IF(MID(C4552,1,1)="r",$AS$41,IF(MID(C4552,1,1)="p",#REF!,#REF!))),"")</f>
        <v/>
      </c>
      <c r="I4552" s="92" t="str">
        <f t="shared" si="711"/>
        <v/>
      </c>
      <c r="J4552" s="92" t="str">
        <f t="shared" si="712"/>
        <v/>
      </c>
      <c r="K4552" s="92" t="str">
        <f t="shared" si="713"/>
        <v/>
      </c>
      <c r="L4552" s="92" t="str">
        <f t="shared" si="714"/>
        <v/>
      </c>
      <c r="M4552" s="95" t="str">
        <f>IF(A4552&lt;&gt;"",IF(MID(C4552,1,1)="c",SigmaEpsConcrete(I4552,$AN$30:$AN$33,$AR$30:$AR$33,$AS$26,$AS$27,$AS$28,$AQ$20,$AU$19),""),"")</f>
        <v/>
      </c>
      <c r="N4552" s="95" t="str">
        <f>IF(A4552&lt;&gt;"",IF(MID(C4552,1,1)="r",SigmaEpsReinf(J4552,$AS$42:$AS$43,$AS$41,$AS$39,$AS$40,$AQ$38),""),"")</f>
        <v/>
      </c>
      <c r="Q4552" s="92" t="str">
        <f t="shared" si="716"/>
        <v/>
      </c>
      <c r="R4552" s="92" t="str">
        <f t="shared" si="717"/>
        <v/>
      </c>
      <c r="U4552" s="5"/>
      <c r="V4552" s="5"/>
      <c r="W4552" s="94" t="str">
        <f t="shared" si="715"/>
        <v/>
      </c>
      <c r="X4552" s="94" t="str">
        <f t="shared" si="718"/>
        <v/>
      </c>
      <c r="Y4552" s="5"/>
      <c r="BK4552" s="8"/>
      <c r="BL4552" s="5"/>
      <c r="BM4552" s="5"/>
      <c r="BN4552" s="5"/>
      <c r="BO4552" s="5"/>
      <c r="BP4552" s="1"/>
      <c r="BQ4552" s="1"/>
      <c r="BR4552" s="1"/>
      <c r="BS4552" s="1"/>
      <c r="BT4552" s="1"/>
      <c r="BU4552" s="4"/>
      <c r="BV4552" s="1"/>
      <c r="BW4552" s="3"/>
      <c r="BX4552" s="4"/>
      <c r="BY4552" s="5"/>
      <c r="BZ4552" s="5"/>
      <c r="CA4552" s="5"/>
      <c r="CB4552" s="5"/>
      <c r="CC4552" s="5"/>
      <c r="CD4552" s="43"/>
    </row>
    <row r="4553" spans="1:82" x14ac:dyDescent="0.25">
      <c r="A4553" s="8"/>
      <c r="B4553" s="5"/>
      <c r="C4553" s="5"/>
      <c r="D4553" s="5"/>
      <c r="E4553" s="5"/>
      <c r="F4553" s="94" t="str">
        <f t="shared" si="709"/>
        <v/>
      </c>
      <c r="G4553" s="94" t="str">
        <f t="shared" si="710"/>
        <v/>
      </c>
      <c r="H4553" s="127" t="str">
        <f>IF(A4553&lt;&gt;"",IF(MID(C4553,1,1)="c",$AS$26,IF(MID(C4553,1,1)="r",$AS$41,IF(MID(C4553,1,1)="p",#REF!,#REF!))),"")</f>
        <v/>
      </c>
      <c r="I4553" s="92" t="str">
        <f t="shared" si="711"/>
        <v/>
      </c>
      <c r="J4553" s="92" t="str">
        <f t="shared" si="712"/>
        <v/>
      </c>
      <c r="K4553" s="92" t="str">
        <f t="shared" si="713"/>
        <v/>
      </c>
      <c r="L4553" s="92" t="str">
        <f t="shared" si="714"/>
        <v/>
      </c>
      <c r="M4553" s="95" t="str">
        <f>IF(A4553&lt;&gt;"",IF(MID(C4553,1,1)="c",SigmaEpsConcrete(I4553,$AN$30:$AN$33,$AR$30:$AR$33,$AS$26,$AS$27,$AS$28,$AQ$20,$AU$19),""),"")</f>
        <v/>
      </c>
      <c r="N4553" s="95" t="str">
        <f>IF(A4553&lt;&gt;"",IF(MID(C4553,1,1)="r",SigmaEpsReinf(J4553,$AS$42:$AS$43,$AS$41,$AS$39,$AS$40,$AQ$38),""),"")</f>
        <v/>
      </c>
      <c r="Q4553" s="92" t="str">
        <f t="shared" si="716"/>
        <v/>
      </c>
      <c r="R4553" s="92" t="str">
        <f t="shared" si="717"/>
        <v/>
      </c>
      <c r="U4553" s="5"/>
      <c r="V4553" s="5"/>
      <c r="W4553" s="94" t="str">
        <f t="shared" si="715"/>
        <v/>
      </c>
      <c r="X4553" s="94" t="str">
        <f t="shared" si="718"/>
        <v/>
      </c>
      <c r="Y4553" s="5"/>
      <c r="BK4553" s="8"/>
      <c r="BL4553" s="5"/>
      <c r="BM4553" s="5"/>
      <c r="BN4553" s="5"/>
      <c r="BO4553" s="5"/>
      <c r="BP4553" s="1"/>
      <c r="BQ4553" s="1"/>
      <c r="BR4553" s="1"/>
      <c r="BS4553" s="1"/>
      <c r="BT4553" s="1"/>
      <c r="BU4553" s="4"/>
      <c r="BV4553" s="1"/>
      <c r="BW4553" s="3"/>
      <c r="BX4553" s="4"/>
      <c r="BY4553" s="5"/>
      <c r="BZ4553" s="5"/>
      <c r="CA4553" s="5"/>
      <c r="CB4553" s="5"/>
      <c r="CC4553" s="5"/>
      <c r="CD4553" s="43"/>
    </row>
    <row r="4554" spans="1:82" x14ac:dyDescent="0.25">
      <c r="A4554" s="8"/>
      <c r="B4554" s="5"/>
      <c r="C4554" s="5"/>
      <c r="D4554" s="5"/>
      <c r="E4554" s="5"/>
      <c r="F4554" s="94" t="str">
        <f t="shared" ref="F4554:F4617" si="719">IF(A4554&lt;&gt;"",(D4554-$AU$86)/10,"")</f>
        <v/>
      </c>
      <c r="G4554" s="94" t="str">
        <f t="shared" ref="G4554:G4617" si="720">IF(A4554&lt;&gt;"",(E4554-$AU$87)/10,"")</f>
        <v/>
      </c>
      <c r="H4554" s="127" t="str">
        <f>IF(A4554&lt;&gt;"",IF(MID(C4554,1,1)="c",$AS$26,IF(MID(C4554,1,1)="r",$AS$41,IF(MID(C4554,1,1)="p",#REF!,#REF!))),"")</f>
        <v/>
      </c>
      <c r="I4554" s="92" t="str">
        <f t="shared" ref="I4554:I4617" si="721">IF($A4554&lt;&gt;"",IF(MID($C4554,1,1)="c",$Y$3+$Y$4*$F4554+$Y$5*$G4554+$BR$43,""),"")</f>
        <v/>
      </c>
      <c r="J4554" s="92" t="str">
        <f t="shared" ref="J4554:J4617" si="722">IF($A4554&lt;&gt;"",IF(MID($C4554,1,1)="r",$Y$3+$Y$4*$F4554+$Y$5*$G4554+$BR$43,""),"")</f>
        <v/>
      </c>
      <c r="K4554" s="92" t="str">
        <f t="shared" ref="K4554:K4617" si="723">IF($A4554&lt;&gt;"",IF(MID($C4554,1,1)="u",$Y$3+$Y$4*$F4554+$Y$5*$G4554+$BR$43,""),"")</f>
        <v/>
      </c>
      <c r="L4554" s="92" t="str">
        <f t="shared" ref="L4554:L4617" si="724">IF($A4554&lt;&gt;"",IF(MID($C4554,1,1)="p",$Y$3+$Y$4*$F4554+$Y$5*$G4554+$BR$43,""),"")</f>
        <v/>
      </c>
      <c r="M4554" s="95" t="str">
        <f>IF(A4554&lt;&gt;"",IF(MID(C4554,1,1)="c",SigmaEpsConcrete(I4554,$AN$30:$AN$33,$AR$30:$AR$33,$AS$26,$AS$27,$AS$28,$AQ$20,$AU$19),""),"")</f>
        <v/>
      </c>
      <c r="N4554" s="95" t="str">
        <f>IF(A4554&lt;&gt;"",IF(MID(C4554,1,1)="r",SigmaEpsReinf(J4554,$AS$42:$AS$43,$AS$41,$AS$39,$AS$40,$AQ$38),""),"")</f>
        <v/>
      </c>
      <c r="Q4554" s="92" t="str">
        <f t="shared" si="716"/>
        <v/>
      </c>
      <c r="R4554" s="92" t="str">
        <f t="shared" si="717"/>
        <v/>
      </c>
      <c r="U4554" s="5"/>
      <c r="V4554" s="5"/>
      <c r="W4554" s="94" t="str">
        <f t="shared" ref="W4554:W4617" si="725">IF(A4554&lt;&gt;"",F4554-$AU$105,"")</f>
        <v/>
      </c>
      <c r="X4554" s="94" t="str">
        <f t="shared" si="718"/>
        <v/>
      </c>
      <c r="Y4554" s="5"/>
      <c r="BK4554" s="8"/>
      <c r="BL4554" s="5"/>
      <c r="BM4554" s="5"/>
      <c r="BN4554" s="5"/>
      <c r="BO4554" s="5"/>
      <c r="BP4554" s="1"/>
      <c r="BQ4554" s="1"/>
      <c r="BR4554" s="1"/>
      <c r="BS4554" s="1"/>
      <c r="BT4554" s="1"/>
      <c r="BU4554" s="4"/>
      <c r="BV4554" s="1"/>
      <c r="BW4554" s="3"/>
      <c r="BX4554" s="4"/>
      <c r="BY4554" s="5"/>
      <c r="BZ4554" s="5"/>
      <c r="CA4554" s="5"/>
      <c r="CB4554" s="5"/>
      <c r="CC4554" s="5"/>
      <c r="CD4554" s="43"/>
    </row>
    <row r="4555" spans="1:82" x14ac:dyDescent="0.25">
      <c r="A4555" s="8"/>
      <c r="B4555" s="5"/>
      <c r="C4555" s="5"/>
      <c r="D4555" s="5"/>
      <c r="E4555" s="5"/>
      <c r="F4555" s="94" t="str">
        <f t="shared" si="719"/>
        <v/>
      </c>
      <c r="G4555" s="94" t="str">
        <f t="shared" si="720"/>
        <v/>
      </c>
      <c r="H4555" s="127" t="str">
        <f>IF(A4555&lt;&gt;"",IF(MID(C4555,1,1)="c",$AS$26,IF(MID(C4555,1,1)="r",$AS$41,IF(MID(C4555,1,1)="p",#REF!,#REF!))),"")</f>
        <v/>
      </c>
      <c r="I4555" s="92" t="str">
        <f t="shared" si="721"/>
        <v/>
      </c>
      <c r="J4555" s="92" t="str">
        <f t="shared" si="722"/>
        <v/>
      </c>
      <c r="K4555" s="92" t="str">
        <f t="shared" si="723"/>
        <v/>
      </c>
      <c r="L4555" s="92" t="str">
        <f t="shared" si="724"/>
        <v/>
      </c>
      <c r="M4555" s="95" t="str">
        <f>IF(A4555&lt;&gt;"",IF(MID(C4555,1,1)="c",SigmaEpsConcrete(I4555,$AN$30:$AN$33,$AR$30:$AR$33,$AS$26,$AS$27,$AS$28,$AQ$20,$AU$19),""),"")</f>
        <v/>
      </c>
      <c r="N4555" s="95" t="str">
        <f>IF(A4555&lt;&gt;"",IF(MID(C4555,1,1)="r",SigmaEpsReinf(J4555,$AS$42:$AS$43,$AS$41,$AS$39,$AS$40,$AQ$38),""),"")</f>
        <v/>
      </c>
      <c r="Q4555" s="92" t="str">
        <f t="shared" ref="Q4555:Q4618" si="726">IF(A4555&lt;&gt;"",IF(MID(C4555,1,1)="c",IF(ISERROR(M4555/I4555),"",M4555/I4555),""),"")</f>
        <v/>
      </c>
      <c r="R4555" s="92" t="str">
        <f t="shared" ref="R4555:R4618" si="727">IF(A4555&lt;&gt;"",IF(MID(C4555,1,1)="r",IF(ISERROR(N4555/J4555),"",N4555/J4555),""),"")</f>
        <v/>
      </c>
      <c r="U4555" s="5"/>
      <c r="V4555" s="5"/>
      <c r="W4555" s="94" t="str">
        <f t="shared" si="725"/>
        <v/>
      </c>
      <c r="X4555" s="94" t="str">
        <f t="shared" ref="X4555:X4618" si="728">IF(B4555&lt;&gt;"",G4555-$AU$106,"")</f>
        <v/>
      </c>
      <c r="Y4555" s="5"/>
      <c r="BK4555" s="8"/>
      <c r="BL4555" s="5"/>
      <c r="BM4555" s="5"/>
      <c r="BN4555" s="5"/>
      <c r="BO4555" s="5"/>
      <c r="BP4555" s="1"/>
      <c r="BQ4555" s="1"/>
      <c r="BR4555" s="1"/>
      <c r="BS4555" s="1"/>
      <c r="BT4555" s="1"/>
      <c r="BU4555" s="4"/>
      <c r="BV4555" s="1"/>
      <c r="BW4555" s="3"/>
      <c r="BX4555" s="4"/>
      <c r="BY4555" s="5"/>
      <c r="BZ4555" s="5"/>
      <c r="CA4555" s="5"/>
      <c r="CB4555" s="5"/>
      <c r="CC4555" s="5"/>
      <c r="CD4555" s="43"/>
    </row>
    <row r="4556" spans="1:82" x14ac:dyDescent="0.25">
      <c r="A4556" s="8"/>
      <c r="B4556" s="5"/>
      <c r="C4556" s="5"/>
      <c r="D4556" s="5"/>
      <c r="E4556" s="5"/>
      <c r="F4556" s="94" t="str">
        <f t="shared" si="719"/>
        <v/>
      </c>
      <c r="G4556" s="94" t="str">
        <f t="shared" si="720"/>
        <v/>
      </c>
      <c r="H4556" s="127" t="str">
        <f>IF(A4556&lt;&gt;"",IF(MID(C4556,1,1)="c",$AS$26,IF(MID(C4556,1,1)="r",$AS$41,IF(MID(C4556,1,1)="p",#REF!,#REF!))),"")</f>
        <v/>
      </c>
      <c r="I4556" s="92" t="str">
        <f t="shared" si="721"/>
        <v/>
      </c>
      <c r="J4556" s="92" t="str">
        <f t="shared" si="722"/>
        <v/>
      </c>
      <c r="K4556" s="92" t="str">
        <f t="shared" si="723"/>
        <v/>
      </c>
      <c r="L4556" s="92" t="str">
        <f t="shared" si="724"/>
        <v/>
      </c>
      <c r="M4556" s="95" t="str">
        <f>IF(A4556&lt;&gt;"",IF(MID(C4556,1,1)="c",SigmaEpsConcrete(I4556,$AN$30:$AN$33,$AR$30:$AR$33,$AS$26,$AS$27,$AS$28,$AQ$20,$AU$19),""),"")</f>
        <v/>
      </c>
      <c r="N4556" s="95" t="str">
        <f>IF(A4556&lt;&gt;"",IF(MID(C4556,1,1)="r",SigmaEpsReinf(J4556,$AS$42:$AS$43,$AS$41,$AS$39,$AS$40,$AQ$38),""),"")</f>
        <v/>
      </c>
      <c r="Q4556" s="92" t="str">
        <f t="shared" si="726"/>
        <v/>
      </c>
      <c r="R4556" s="92" t="str">
        <f t="shared" si="727"/>
        <v/>
      </c>
      <c r="U4556" s="5"/>
      <c r="V4556" s="5"/>
      <c r="W4556" s="94" t="str">
        <f t="shared" si="725"/>
        <v/>
      </c>
      <c r="X4556" s="94" t="str">
        <f t="shared" si="728"/>
        <v/>
      </c>
      <c r="Y4556" s="5"/>
      <c r="BK4556" s="8"/>
      <c r="BL4556" s="5"/>
      <c r="BM4556" s="5"/>
      <c r="BN4556" s="5"/>
      <c r="BO4556" s="5"/>
      <c r="BP4556" s="1"/>
      <c r="BQ4556" s="1"/>
      <c r="BR4556" s="1"/>
      <c r="BS4556" s="1"/>
      <c r="BT4556" s="1"/>
      <c r="BU4556" s="4"/>
      <c r="BV4556" s="1"/>
      <c r="BW4556" s="3"/>
      <c r="BX4556" s="4"/>
      <c r="BY4556" s="5"/>
      <c r="BZ4556" s="5"/>
      <c r="CA4556" s="5"/>
      <c r="CB4556" s="5"/>
      <c r="CC4556" s="5"/>
      <c r="CD4556" s="43"/>
    </row>
    <row r="4557" spans="1:82" x14ac:dyDescent="0.25">
      <c r="A4557" s="8"/>
      <c r="B4557" s="5"/>
      <c r="C4557" s="5"/>
      <c r="D4557" s="5"/>
      <c r="E4557" s="5"/>
      <c r="F4557" s="94" t="str">
        <f t="shared" si="719"/>
        <v/>
      </c>
      <c r="G4557" s="94" t="str">
        <f t="shared" si="720"/>
        <v/>
      </c>
      <c r="H4557" s="127" t="str">
        <f>IF(A4557&lt;&gt;"",IF(MID(C4557,1,1)="c",$AS$26,IF(MID(C4557,1,1)="r",$AS$41,IF(MID(C4557,1,1)="p",#REF!,#REF!))),"")</f>
        <v/>
      </c>
      <c r="I4557" s="92" t="str">
        <f t="shared" si="721"/>
        <v/>
      </c>
      <c r="J4557" s="92" t="str">
        <f t="shared" si="722"/>
        <v/>
      </c>
      <c r="K4557" s="92" t="str">
        <f t="shared" si="723"/>
        <v/>
      </c>
      <c r="L4557" s="92" t="str">
        <f t="shared" si="724"/>
        <v/>
      </c>
      <c r="M4557" s="95" t="str">
        <f>IF(A4557&lt;&gt;"",IF(MID(C4557,1,1)="c",SigmaEpsConcrete(I4557,$AN$30:$AN$33,$AR$30:$AR$33,$AS$26,$AS$27,$AS$28,$AQ$20,$AU$19),""),"")</f>
        <v/>
      </c>
      <c r="N4557" s="95" t="str">
        <f>IF(A4557&lt;&gt;"",IF(MID(C4557,1,1)="r",SigmaEpsReinf(J4557,$AS$42:$AS$43,$AS$41,$AS$39,$AS$40,$AQ$38),""),"")</f>
        <v/>
      </c>
      <c r="Q4557" s="92" t="str">
        <f t="shared" si="726"/>
        <v/>
      </c>
      <c r="R4557" s="92" t="str">
        <f t="shared" si="727"/>
        <v/>
      </c>
      <c r="U4557" s="5"/>
      <c r="V4557" s="5"/>
      <c r="W4557" s="94" t="str">
        <f t="shared" si="725"/>
        <v/>
      </c>
      <c r="X4557" s="94" t="str">
        <f t="shared" si="728"/>
        <v/>
      </c>
      <c r="Y4557" s="5"/>
      <c r="BK4557" s="8"/>
      <c r="BL4557" s="5"/>
      <c r="BM4557" s="5"/>
      <c r="BN4557" s="5"/>
      <c r="BO4557" s="5"/>
      <c r="BP4557" s="1"/>
      <c r="BQ4557" s="1"/>
      <c r="BR4557" s="1"/>
      <c r="BS4557" s="1"/>
      <c r="BT4557" s="1"/>
      <c r="BU4557" s="4"/>
      <c r="BV4557" s="1"/>
      <c r="BW4557" s="3"/>
      <c r="BX4557" s="4"/>
      <c r="BY4557" s="5"/>
      <c r="BZ4557" s="5"/>
      <c r="CA4557" s="5"/>
      <c r="CB4557" s="5"/>
      <c r="CC4557" s="5"/>
      <c r="CD4557" s="43"/>
    </row>
    <row r="4558" spans="1:82" x14ac:dyDescent="0.25">
      <c r="A4558" s="8"/>
      <c r="B4558" s="5"/>
      <c r="C4558" s="5"/>
      <c r="D4558" s="5"/>
      <c r="E4558" s="5"/>
      <c r="F4558" s="94" t="str">
        <f t="shared" si="719"/>
        <v/>
      </c>
      <c r="G4558" s="94" t="str">
        <f t="shared" si="720"/>
        <v/>
      </c>
      <c r="H4558" s="127" t="str">
        <f>IF(A4558&lt;&gt;"",IF(MID(C4558,1,1)="c",$AS$26,IF(MID(C4558,1,1)="r",$AS$41,IF(MID(C4558,1,1)="p",#REF!,#REF!))),"")</f>
        <v/>
      </c>
      <c r="I4558" s="92" t="str">
        <f t="shared" si="721"/>
        <v/>
      </c>
      <c r="J4558" s="92" t="str">
        <f t="shared" si="722"/>
        <v/>
      </c>
      <c r="K4558" s="92" t="str">
        <f t="shared" si="723"/>
        <v/>
      </c>
      <c r="L4558" s="92" t="str">
        <f t="shared" si="724"/>
        <v/>
      </c>
      <c r="M4558" s="95" t="str">
        <f>IF(A4558&lt;&gt;"",IF(MID(C4558,1,1)="c",SigmaEpsConcrete(I4558,$AN$30:$AN$33,$AR$30:$AR$33,$AS$26,$AS$27,$AS$28,$AQ$20,$AU$19),""),"")</f>
        <v/>
      </c>
      <c r="N4558" s="95" t="str">
        <f>IF(A4558&lt;&gt;"",IF(MID(C4558,1,1)="r",SigmaEpsReinf(J4558,$AS$42:$AS$43,$AS$41,$AS$39,$AS$40,$AQ$38),""),"")</f>
        <v/>
      </c>
      <c r="Q4558" s="92" t="str">
        <f t="shared" si="726"/>
        <v/>
      </c>
      <c r="R4558" s="92" t="str">
        <f t="shared" si="727"/>
        <v/>
      </c>
      <c r="U4558" s="5"/>
      <c r="V4558" s="5"/>
      <c r="W4558" s="94" t="str">
        <f t="shared" si="725"/>
        <v/>
      </c>
      <c r="X4558" s="94" t="str">
        <f t="shared" si="728"/>
        <v/>
      </c>
      <c r="Y4558" s="5"/>
      <c r="BK4558" s="8"/>
      <c r="BL4558" s="5"/>
      <c r="BM4558" s="5"/>
      <c r="BN4558" s="5"/>
      <c r="BO4558" s="5"/>
      <c r="BP4558" s="1"/>
      <c r="BQ4558" s="1"/>
      <c r="BR4558" s="1"/>
      <c r="BS4558" s="1"/>
      <c r="BT4558" s="1"/>
      <c r="BU4558" s="4"/>
      <c r="BV4558" s="1"/>
      <c r="BW4558" s="3"/>
      <c r="BX4558" s="4"/>
      <c r="BY4558" s="5"/>
      <c r="BZ4558" s="5"/>
      <c r="CA4558" s="5"/>
      <c r="CB4558" s="5"/>
      <c r="CC4558" s="5"/>
      <c r="CD4558" s="43"/>
    </row>
    <row r="4559" spans="1:82" x14ac:dyDescent="0.25">
      <c r="A4559" s="8"/>
      <c r="B4559" s="5"/>
      <c r="C4559" s="5"/>
      <c r="D4559" s="5"/>
      <c r="E4559" s="5"/>
      <c r="F4559" s="94" t="str">
        <f t="shared" si="719"/>
        <v/>
      </c>
      <c r="G4559" s="94" t="str">
        <f t="shared" si="720"/>
        <v/>
      </c>
      <c r="H4559" s="127" t="str">
        <f>IF(A4559&lt;&gt;"",IF(MID(C4559,1,1)="c",$AS$26,IF(MID(C4559,1,1)="r",$AS$41,IF(MID(C4559,1,1)="p",#REF!,#REF!))),"")</f>
        <v/>
      </c>
      <c r="I4559" s="92" t="str">
        <f t="shared" si="721"/>
        <v/>
      </c>
      <c r="J4559" s="92" t="str">
        <f t="shared" si="722"/>
        <v/>
      </c>
      <c r="K4559" s="92" t="str">
        <f t="shared" si="723"/>
        <v/>
      </c>
      <c r="L4559" s="92" t="str">
        <f t="shared" si="724"/>
        <v/>
      </c>
      <c r="M4559" s="95" t="str">
        <f>IF(A4559&lt;&gt;"",IF(MID(C4559,1,1)="c",SigmaEpsConcrete(I4559,$AN$30:$AN$33,$AR$30:$AR$33,$AS$26,$AS$27,$AS$28,$AQ$20,$AU$19),""),"")</f>
        <v/>
      </c>
      <c r="N4559" s="95" t="str">
        <f>IF(A4559&lt;&gt;"",IF(MID(C4559,1,1)="r",SigmaEpsReinf(J4559,$AS$42:$AS$43,$AS$41,$AS$39,$AS$40,$AQ$38),""),"")</f>
        <v/>
      </c>
      <c r="Q4559" s="92" t="str">
        <f t="shared" si="726"/>
        <v/>
      </c>
      <c r="R4559" s="92" t="str">
        <f t="shared" si="727"/>
        <v/>
      </c>
      <c r="U4559" s="5"/>
      <c r="V4559" s="5"/>
      <c r="W4559" s="94" t="str">
        <f t="shared" si="725"/>
        <v/>
      </c>
      <c r="X4559" s="94" t="str">
        <f t="shared" si="728"/>
        <v/>
      </c>
      <c r="Y4559" s="5"/>
      <c r="BK4559" s="8"/>
      <c r="BL4559" s="5"/>
      <c r="BM4559" s="5"/>
      <c r="BN4559" s="5"/>
      <c r="BO4559" s="5"/>
      <c r="BP4559" s="1"/>
      <c r="BQ4559" s="1"/>
      <c r="BR4559" s="1"/>
      <c r="BS4559" s="1"/>
      <c r="BT4559" s="1"/>
      <c r="BU4559" s="4"/>
      <c r="BV4559" s="1"/>
      <c r="BW4559" s="3"/>
      <c r="BX4559" s="4"/>
      <c r="BY4559" s="5"/>
      <c r="BZ4559" s="5"/>
      <c r="CA4559" s="5"/>
      <c r="CB4559" s="5"/>
      <c r="CC4559" s="5"/>
      <c r="CD4559" s="43"/>
    </row>
    <row r="4560" spans="1:82" x14ac:dyDescent="0.25">
      <c r="A4560" s="8"/>
      <c r="B4560" s="5"/>
      <c r="C4560" s="5"/>
      <c r="D4560" s="5"/>
      <c r="E4560" s="5"/>
      <c r="F4560" s="94" t="str">
        <f t="shared" si="719"/>
        <v/>
      </c>
      <c r="G4560" s="94" t="str">
        <f t="shared" si="720"/>
        <v/>
      </c>
      <c r="H4560" s="127" t="str">
        <f>IF(A4560&lt;&gt;"",IF(MID(C4560,1,1)="c",$AS$26,IF(MID(C4560,1,1)="r",$AS$41,IF(MID(C4560,1,1)="p",#REF!,#REF!))),"")</f>
        <v/>
      </c>
      <c r="I4560" s="92" t="str">
        <f t="shared" si="721"/>
        <v/>
      </c>
      <c r="J4560" s="92" t="str">
        <f t="shared" si="722"/>
        <v/>
      </c>
      <c r="K4560" s="92" t="str">
        <f t="shared" si="723"/>
        <v/>
      </c>
      <c r="L4560" s="92" t="str">
        <f t="shared" si="724"/>
        <v/>
      </c>
      <c r="M4560" s="95" t="str">
        <f>IF(A4560&lt;&gt;"",IF(MID(C4560,1,1)="c",SigmaEpsConcrete(I4560,$AN$30:$AN$33,$AR$30:$AR$33,$AS$26,$AS$27,$AS$28,$AQ$20,$AU$19),""),"")</f>
        <v/>
      </c>
      <c r="N4560" s="95" t="str">
        <f>IF(A4560&lt;&gt;"",IF(MID(C4560,1,1)="r",SigmaEpsReinf(J4560,$AS$42:$AS$43,$AS$41,$AS$39,$AS$40,$AQ$38),""),"")</f>
        <v/>
      </c>
      <c r="Q4560" s="92" t="str">
        <f t="shared" si="726"/>
        <v/>
      </c>
      <c r="R4560" s="92" t="str">
        <f t="shared" si="727"/>
        <v/>
      </c>
      <c r="U4560" s="5"/>
      <c r="V4560" s="5"/>
      <c r="W4560" s="94" t="str">
        <f t="shared" si="725"/>
        <v/>
      </c>
      <c r="X4560" s="94" t="str">
        <f t="shared" si="728"/>
        <v/>
      </c>
      <c r="Y4560" s="5"/>
      <c r="BK4560" s="8"/>
      <c r="BL4560" s="5"/>
      <c r="BM4560" s="5"/>
      <c r="BN4560" s="5"/>
      <c r="BO4560" s="5"/>
      <c r="BP4560" s="1"/>
      <c r="BQ4560" s="1"/>
      <c r="BR4560" s="1"/>
      <c r="BS4560" s="1"/>
      <c r="BT4560" s="1"/>
      <c r="BU4560" s="4"/>
      <c r="BV4560" s="1"/>
      <c r="BW4560" s="3"/>
      <c r="BX4560" s="4"/>
      <c r="BY4560" s="5"/>
      <c r="BZ4560" s="5"/>
      <c r="CA4560" s="5"/>
      <c r="CB4560" s="5"/>
      <c r="CC4560" s="5"/>
      <c r="CD4560" s="43"/>
    </row>
    <row r="4561" spans="1:82" x14ac:dyDescent="0.25">
      <c r="A4561" s="8"/>
      <c r="B4561" s="5"/>
      <c r="C4561" s="5"/>
      <c r="D4561" s="5"/>
      <c r="E4561" s="5"/>
      <c r="F4561" s="94" t="str">
        <f t="shared" si="719"/>
        <v/>
      </c>
      <c r="G4561" s="94" t="str">
        <f t="shared" si="720"/>
        <v/>
      </c>
      <c r="H4561" s="127" t="str">
        <f>IF(A4561&lt;&gt;"",IF(MID(C4561,1,1)="c",$AS$26,IF(MID(C4561,1,1)="r",$AS$41,IF(MID(C4561,1,1)="p",#REF!,#REF!))),"")</f>
        <v/>
      </c>
      <c r="I4561" s="92" t="str">
        <f t="shared" si="721"/>
        <v/>
      </c>
      <c r="J4561" s="92" t="str">
        <f t="shared" si="722"/>
        <v/>
      </c>
      <c r="K4561" s="92" t="str">
        <f t="shared" si="723"/>
        <v/>
      </c>
      <c r="L4561" s="92" t="str">
        <f t="shared" si="724"/>
        <v/>
      </c>
      <c r="M4561" s="95" t="str">
        <f>IF(A4561&lt;&gt;"",IF(MID(C4561,1,1)="c",SigmaEpsConcrete(I4561,$AN$30:$AN$33,$AR$30:$AR$33,$AS$26,$AS$27,$AS$28,$AQ$20,$AU$19),""),"")</f>
        <v/>
      </c>
      <c r="N4561" s="95" t="str">
        <f>IF(A4561&lt;&gt;"",IF(MID(C4561,1,1)="r",SigmaEpsReinf(J4561,$AS$42:$AS$43,$AS$41,$AS$39,$AS$40,$AQ$38),""),"")</f>
        <v/>
      </c>
      <c r="Q4561" s="92" t="str">
        <f t="shared" si="726"/>
        <v/>
      </c>
      <c r="R4561" s="92" t="str">
        <f t="shared" si="727"/>
        <v/>
      </c>
      <c r="U4561" s="5"/>
      <c r="V4561" s="5"/>
      <c r="W4561" s="94" t="str">
        <f t="shared" si="725"/>
        <v/>
      </c>
      <c r="X4561" s="94" t="str">
        <f t="shared" si="728"/>
        <v/>
      </c>
      <c r="Y4561" s="5"/>
      <c r="BK4561" s="8"/>
      <c r="BL4561" s="5"/>
      <c r="BM4561" s="5"/>
      <c r="BN4561" s="5"/>
      <c r="BO4561" s="5"/>
      <c r="BP4561" s="1"/>
      <c r="BQ4561" s="1"/>
      <c r="BR4561" s="1"/>
      <c r="BS4561" s="1"/>
      <c r="BT4561" s="1"/>
      <c r="BU4561" s="4"/>
      <c r="BV4561" s="1"/>
      <c r="BW4561" s="3"/>
      <c r="BX4561" s="4"/>
      <c r="BY4561" s="5"/>
      <c r="BZ4561" s="5"/>
      <c r="CA4561" s="5"/>
      <c r="CB4561" s="5"/>
      <c r="CC4561" s="5"/>
      <c r="CD4561" s="43"/>
    </row>
    <row r="4562" spans="1:82" x14ac:dyDescent="0.25">
      <c r="A4562" s="8"/>
      <c r="B4562" s="5"/>
      <c r="C4562" s="5"/>
      <c r="D4562" s="5"/>
      <c r="E4562" s="5"/>
      <c r="F4562" s="94" t="str">
        <f t="shared" si="719"/>
        <v/>
      </c>
      <c r="G4562" s="94" t="str">
        <f t="shared" si="720"/>
        <v/>
      </c>
      <c r="H4562" s="127" t="str">
        <f>IF(A4562&lt;&gt;"",IF(MID(C4562,1,1)="c",$AS$26,IF(MID(C4562,1,1)="r",$AS$41,IF(MID(C4562,1,1)="p",#REF!,#REF!))),"")</f>
        <v/>
      </c>
      <c r="I4562" s="92" t="str">
        <f t="shared" si="721"/>
        <v/>
      </c>
      <c r="J4562" s="92" t="str">
        <f t="shared" si="722"/>
        <v/>
      </c>
      <c r="K4562" s="92" t="str">
        <f t="shared" si="723"/>
        <v/>
      </c>
      <c r="L4562" s="92" t="str">
        <f t="shared" si="724"/>
        <v/>
      </c>
      <c r="M4562" s="95" t="str">
        <f>IF(A4562&lt;&gt;"",IF(MID(C4562,1,1)="c",SigmaEpsConcrete(I4562,$AN$30:$AN$33,$AR$30:$AR$33,$AS$26,$AS$27,$AS$28,$AQ$20,$AU$19),""),"")</f>
        <v/>
      </c>
      <c r="N4562" s="95" t="str">
        <f>IF(A4562&lt;&gt;"",IF(MID(C4562,1,1)="r",SigmaEpsReinf(J4562,$AS$42:$AS$43,$AS$41,$AS$39,$AS$40,$AQ$38),""),"")</f>
        <v/>
      </c>
      <c r="Q4562" s="92" t="str">
        <f t="shared" si="726"/>
        <v/>
      </c>
      <c r="R4562" s="92" t="str">
        <f t="shared" si="727"/>
        <v/>
      </c>
      <c r="U4562" s="5"/>
      <c r="V4562" s="5"/>
      <c r="W4562" s="94" t="str">
        <f t="shared" si="725"/>
        <v/>
      </c>
      <c r="X4562" s="94" t="str">
        <f t="shared" si="728"/>
        <v/>
      </c>
      <c r="Y4562" s="5"/>
      <c r="BK4562" s="8"/>
      <c r="BL4562" s="5"/>
      <c r="BM4562" s="5"/>
      <c r="BN4562" s="5"/>
      <c r="BO4562" s="5"/>
      <c r="BP4562" s="1"/>
      <c r="BQ4562" s="1"/>
      <c r="BR4562" s="1"/>
      <c r="BS4562" s="1"/>
      <c r="BT4562" s="1"/>
      <c r="BU4562" s="4"/>
      <c r="BV4562" s="1"/>
      <c r="BW4562" s="3"/>
      <c r="BX4562" s="4"/>
      <c r="BY4562" s="5"/>
      <c r="BZ4562" s="5"/>
      <c r="CA4562" s="5"/>
      <c r="CB4562" s="5"/>
      <c r="CC4562" s="5"/>
      <c r="CD4562" s="43"/>
    </row>
    <row r="4563" spans="1:82" x14ac:dyDescent="0.25">
      <c r="A4563" s="8"/>
      <c r="B4563" s="5"/>
      <c r="C4563" s="5"/>
      <c r="D4563" s="5"/>
      <c r="E4563" s="5"/>
      <c r="F4563" s="94" t="str">
        <f t="shared" si="719"/>
        <v/>
      </c>
      <c r="G4563" s="94" t="str">
        <f t="shared" si="720"/>
        <v/>
      </c>
      <c r="H4563" s="127" t="str">
        <f>IF(A4563&lt;&gt;"",IF(MID(C4563,1,1)="c",$AS$26,IF(MID(C4563,1,1)="r",$AS$41,IF(MID(C4563,1,1)="p",#REF!,#REF!))),"")</f>
        <v/>
      </c>
      <c r="I4563" s="92" t="str">
        <f t="shared" si="721"/>
        <v/>
      </c>
      <c r="J4563" s="92" t="str">
        <f t="shared" si="722"/>
        <v/>
      </c>
      <c r="K4563" s="92" t="str">
        <f t="shared" si="723"/>
        <v/>
      </c>
      <c r="L4563" s="92" t="str">
        <f t="shared" si="724"/>
        <v/>
      </c>
      <c r="M4563" s="95" t="str">
        <f>IF(A4563&lt;&gt;"",IF(MID(C4563,1,1)="c",SigmaEpsConcrete(I4563,$AN$30:$AN$33,$AR$30:$AR$33,$AS$26,$AS$27,$AS$28,$AQ$20,$AU$19),""),"")</f>
        <v/>
      </c>
      <c r="N4563" s="95" t="str">
        <f>IF(A4563&lt;&gt;"",IF(MID(C4563,1,1)="r",SigmaEpsReinf(J4563,$AS$42:$AS$43,$AS$41,$AS$39,$AS$40,$AQ$38),""),"")</f>
        <v/>
      </c>
      <c r="Q4563" s="92" t="str">
        <f t="shared" si="726"/>
        <v/>
      </c>
      <c r="R4563" s="92" t="str">
        <f t="shared" si="727"/>
        <v/>
      </c>
      <c r="U4563" s="5"/>
      <c r="V4563" s="5"/>
      <c r="W4563" s="94" t="str">
        <f t="shared" si="725"/>
        <v/>
      </c>
      <c r="X4563" s="94" t="str">
        <f t="shared" si="728"/>
        <v/>
      </c>
      <c r="Y4563" s="5"/>
      <c r="BK4563" s="8"/>
      <c r="BL4563" s="5"/>
      <c r="BM4563" s="5"/>
      <c r="BN4563" s="5"/>
      <c r="BO4563" s="5"/>
      <c r="BP4563" s="1"/>
      <c r="BQ4563" s="1"/>
      <c r="BR4563" s="1"/>
      <c r="BS4563" s="1"/>
      <c r="BT4563" s="1"/>
      <c r="BU4563" s="4"/>
      <c r="BV4563" s="1"/>
      <c r="BW4563" s="3"/>
      <c r="BX4563" s="4"/>
      <c r="BY4563" s="5"/>
      <c r="BZ4563" s="5"/>
      <c r="CA4563" s="5"/>
      <c r="CB4563" s="5"/>
      <c r="CC4563" s="5"/>
      <c r="CD4563" s="43"/>
    </row>
    <row r="4564" spans="1:82" x14ac:dyDescent="0.25">
      <c r="A4564" s="8"/>
      <c r="B4564" s="5"/>
      <c r="C4564" s="5"/>
      <c r="D4564" s="5"/>
      <c r="E4564" s="5"/>
      <c r="F4564" s="94" t="str">
        <f t="shared" si="719"/>
        <v/>
      </c>
      <c r="G4564" s="94" t="str">
        <f t="shared" si="720"/>
        <v/>
      </c>
      <c r="H4564" s="127" t="str">
        <f>IF(A4564&lt;&gt;"",IF(MID(C4564,1,1)="c",$AS$26,IF(MID(C4564,1,1)="r",$AS$41,IF(MID(C4564,1,1)="p",#REF!,#REF!))),"")</f>
        <v/>
      </c>
      <c r="I4564" s="92" t="str">
        <f t="shared" si="721"/>
        <v/>
      </c>
      <c r="J4564" s="92" t="str">
        <f t="shared" si="722"/>
        <v/>
      </c>
      <c r="K4564" s="92" t="str">
        <f t="shared" si="723"/>
        <v/>
      </c>
      <c r="L4564" s="92" t="str">
        <f t="shared" si="724"/>
        <v/>
      </c>
      <c r="M4564" s="95" t="str">
        <f>IF(A4564&lt;&gt;"",IF(MID(C4564,1,1)="c",SigmaEpsConcrete(I4564,$AN$30:$AN$33,$AR$30:$AR$33,$AS$26,$AS$27,$AS$28,$AQ$20,$AU$19),""),"")</f>
        <v/>
      </c>
      <c r="N4564" s="95" t="str">
        <f>IF(A4564&lt;&gt;"",IF(MID(C4564,1,1)="r",SigmaEpsReinf(J4564,$AS$42:$AS$43,$AS$41,$AS$39,$AS$40,$AQ$38),""),"")</f>
        <v/>
      </c>
      <c r="Q4564" s="92" t="str">
        <f t="shared" si="726"/>
        <v/>
      </c>
      <c r="R4564" s="92" t="str">
        <f t="shared" si="727"/>
        <v/>
      </c>
      <c r="U4564" s="5"/>
      <c r="V4564" s="5"/>
      <c r="W4564" s="94" t="str">
        <f t="shared" si="725"/>
        <v/>
      </c>
      <c r="X4564" s="94" t="str">
        <f t="shared" si="728"/>
        <v/>
      </c>
      <c r="Y4564" s="5"/>
      <c r="BK4564" s="8"/>
      <c r="BL4564" s="5"/>
      <c r="BM4564" s="5"/>
      <c r="BN4564" s="5"/>
      <c r="BO4564" s="5"/>
      <c r="BP4564" s="1"/>
      <c r="BQ4564" s="1"/>
      <c r="BR4564" s="1"/>
      <c r="BS4564" s="1"/>
      <c r="BT4564" s="1"/>
      <c r="BU4564" s="4"/>
      <c r="BV4564" s="1"/>
      <c r="BW4564" s="3"/>
      <c r="BX4564" s="4"/>
      <c r="BY4564" s="5"/>
      <c r="BZ4564" s="5"/>
      <c r="CA4564" s="5"/>
      <c r="CB4564" s="5"/>
      <c r="CC4564" s="5"/>
      <c r="CD4564" s="43"/>
    </row>
    <row r="4565" spans="1:82" x14ac:dyDescent="0.25">
      <c r="A4565" s="8"/>
      <c r="B4565" s="5"/>
      <c r="C4565" s="5"/>
      <c r="D4565" s="5"/>
      <c r="E4565" s="5"/>
      <c r="F4565" s="94" t="str">
        <f t="shared" si="719"/>
        <v/>
      </c>
      <c r="G4565" s="94" t="str">
        <f t="shared" si="720"/>
        <v/>
      </c>
      <c r="H4565" s="127" t="str">
        <f>IF(A4565&lt;&gt;"",IF(MID(C4565,1,1)="c",$AS$26,IF(MID(C4565,1,1)="r",$AS$41,IF(MID(C4565,1,1)="p",#REF!,#REF!))),"")</f>
        <v/>
      </c>
      <c r="I4565" s="92" t="str">
        <f t="shared" si="721"/>
        <v/>
      </c>
      <c r="J4565" s="92" t="str">
        <f t="shared" si="722"/>
        <v/>
      </c>
      <c r="K4565" s="92" t="str">
        <f t="shared" si="723"/>
        <v/>
      </c>
      <c r="L4565" s="92" t="str">
        <f t="shared" si="724"/>
        <v/>
      </c>
      <c r="M4565" s="95" t="str">
        <f>IF(A4565&lt;&gt;"",IF(MID(C4565,1,1)="c",SigmaEpsConcrete(I4565,$AN$30:$AN$33,$AR$30:$AR$33,$AS$26,$AS$27,$AS$28,$AQ$20,$AU$19),""),"")</f>
        <v/>
      </c>
      <c r="N4565" s="95" t="str">
        <f>IF(A4565&lt;&gt;"",IF(MID(C4565,1,1)="r",SigmaEpsReinf(J4565,$AS$42:$AS$43,$AS$41,$AS$39,$AS$40,$AQ$38),""),"")</f>
        <v/>
      </c>
      <c r="Q4565" s="92" t="str">
        <f t="shared" si="726"/>
        <v/>
      </c>
      <c r="R4565" s="92" t="str">
        <f t="shared" si="727"/>
        <v/>
      </c>
      <c r="U4565" s="5"/>
      <c r="V4565" s="5"/>
      <c r="W4565" s="94" t="str">
        <f t="shared" si="725"/>
        <v/>
      </c>
      <c r="X4565" s="94" t="str">
        <f t="shared" si="728"/>
        <v/>
      </c>
      <c r="Y4565" s="5"/>
      <c r="BK4565" s="8"/>
      <c r="BL4565" s="5"/>
      <c r="BM4565" s="5"/>
      <c r="BN4565" s="5"/>
      <c r="BO4565" s="5"/>
      <c r="BP4565" s="1"/>
      <c r="BQ4565" s="1"/>
      <c r="BR4565" s="1"/>
      <c r="BS4565" s="1"/>
      <c r="BT4565" s="1"/>
      <c r="BU4565" s="4"/>
      <c r="BV4565" s="1"/>
      <c r="BW4565" s="3"/>
      <c r="BX4565" s="4"/>
      <c r="BY4565" s="5"/>
      <c r="BZ4565" s="5"/>
      <c r="CA4565" s="5"/>
      <c r="CB4565" s="5"/>
      <c r="CC4565" s="5"/>
      <c r="CD4565" s="43"/>
    </row>
    <row r="4566" spans="1:82" x14ac:dyDescent="0.25">
      <c r="A4566" s="8"/>
      <c r="B4566" s="5"/>
      <c r="C4566" s="5"/>
      <c r="D4566" s="5"/>
      <c r="E4566" s="5"/>
      <c r="F4566" s="94" t="str">
        <f t="shared" si="719"/>
        <v/>
      </c>
      <c r="G4566" s="94" t="str">
        <f t="shared" si="720"/>
        <v/>
      </c>
      <c r="H4566" s="127" t="str">
        <f>IF(A4566&lt;&gt;"",IF(MID(C4566,1,1)="c",$AS$26,IF(MID(C4566,1,1)="r",$AS$41,IF(MID(C4566,1,1)="p",#REF!,#REF!))),"")</f>
        <v/>
      </c>
      <c r="I4566" s="92" t="str">
        <f t="shared" si="721"/>
        <v/>
      </c>
      <c r="J4566" s="92" t="str">
        <f t="shared" si="722"/>
        <v/>
      </c>
      <c r="K4566" s="92" t="str">
        <f t="shared" si="723"/>
        <v/>
      </c>
      <c r="L4566" s="92" t="str">
        <f t="shared" si="724"/>
        <v/>
      </c>
      <c r="M4566" s="95" t="str">
        <f>IF(A4566&lt;&gt;"",IF(MID(C4566,1,1)="c",SigmaEpsConcrete(I4566,$AN$30:$AN$33,$AR$30:$AR$33,$AS$26,$AS$27,$AS$28,$AQ$20,$AU$19),""),"")</f>
        <v/>
      </c>
      <c r="N4566" s="95" t="str">
        <f>IF(A4566&lt;&gt;"",IF(MID(C4566,1,1)="r",SigmaEpsReinf(J4566,$AS$42:$AS$43,$AS$41,$AS$39,$AS$40,$AQ$38),""),"")</f>
        <v/>
      </c>
      <c r="Q4566" s="92" t="str">
        <f t="shared" si="726"/>
        <v/>
      </c>
      <c r="R4566" s="92" t="str">
        <f t="shared" si="727"/>
        <v/>
      </c>
      <c r="U4566" s="5"/>
      <c r="V4566" s="5"/>
      <c r="W4566" s="94" t="str">
        <f t="shared" si="725"/>
        <v/>
      </c>
      <c r="X4566" s="94" t="str">
        <f t="shared" si="728"/>
        <v/>
      </c>
      <c r="Y4566" s="5"/>
      <c r="BK4566" s="8"/>
      <c r="BL4566" s="5"/>
      <c r="BM4566" s="5"/>
      <c r="BN4566" s="5"/>
      <c r="BO4566" s="5"/>
      <c r="BP4566" s="1"/>
      <c r="BQ4566" s="1"/>
      <c r="BR4566" s="1"/>
      <c r="BS4566" s="1"/>
      <c r="BT4566" s="1"/>
      <c r="BU4566" s="4"/>
      <c r="BV4566" s="1"/>
      <c r="BW4566" s="3"/>
      <c r="BX4566" s="4"/>
      <c r="BY4566" s="5"/>
      <c r="BZ4566" s="5"/>
      <c r="CA4566" s="5"/>
      <c r="CB4566" s="5"/>
      <c r="CC4566" s="5"/>
      <c r="CD4566" s="43"/>
    </row>
    <row r="4567" spans="1:82" x14ac:dyDescent="0.25">
      <c r="A4567" s="8"/>
      <c r="B4567" s="5"/>
      <c r="C4567" s="5"/>
      <c r="D4567" s="5"/>
      <c r="E4567" s="5"/>
      <c r="F4567" s="94" t="str">
        <f t="shared" si="719"/>
        <v/>
      </c>
      <c r="G4567" s="94" t="str">
        <f t="shared" si="720"/>
        <v/>
      </c>
      <c r="H4567" s="127" t="str">
        <f>IF(A4567&lt;&gt;"",IF(MID(C4567,1,1)="c",$AS$26,IF(MID(C4567,1,1)="r",$AS$41,IF(MID(C4567,1,1)="p",#REF!,#REF!))),"")</f>
        <v/>
      </c>
      <c r="I4567" s="92" t="str">
        <f t="shared" si="721"/>
        <v/>
      </c>
      <c r="J4567" s="92" t="str">
        <f t="shared" si="722"/>
        <v/>
      </c>
      <c r="K4567" s="92" t="str">
        <f t="shared" si="723"/>
        <v/>
      </c>
      <c r="L4567" s="92" t="str">
        <f t="shared" si="724"/>
        <v/>
      </c>
      <c r="M4567" s="95" t="str">
        <f>IF(A4567&lt;&gt;"",IF(MID(C4567,1,1)="c",SigmaEpsConcrete(I4567,$AN$30:$AN$33,$AR$30:$AR$33,$AS$26,$AS$27,$AS$28,$AQ$20,$AU$19),""),"")</f>
        <v/>
      </c>
      <c r="N4567" s="95" t="str">
        <f>IF(A4567&lt;&gt;"",IF(MID(C4567,1,1)="r",SigmaEpsReinf(J4567,$AS$42:$AS$43,$AS$41,$AS$39,$AS$40,$AQ$38),""),"")</f>
        <v/>
      </c>
      <c r="Q4567" s="92" t="str">
        <f t="shared" si="726"/>
        <v/>
      </c>
      <c r="R4567" s="92" t="str">
        <f t="shared" si="727"/>
        <v/>
      </c>
      <c r="U4567" s="5"/>
      <c r="V4567" s="5"/>
      <c r="W4567" s="94" t="str">
        <f t="shared" si="725"/>
        <v/>
      </c>
      <c r="X4567" s="94" t="str">
        <f t="shared" si="728"/>
        <v/>
      </c>
      <c r="Y4567" s="5"/>
      <c r="BK4567" s="8"/>
      <c r="BL4567" s="5"/>
      <c r="BM4567" s="5"/>
      <c r="BN4567" s="5"/>
      <c r="BO4567" s="5"/>
      <c r="BP4567" s="1"/>
      <c r="BQ4567" s="1"/>
      <c r="BR4567" s="1"/>
      <c r="BS4567" s="1"/>
      <c r="BT4567" s="1"/>
      <c r="BU4567" s="4"/>
      <c r="BV4567" s="1"/>
      <c r="BW4567" s="3"/>
      <c r="BX4567" s="4"/>
      <c r="BY4567" s="5"/>
      <c r="BZ4567" s="5"/>
      <c r="CA4567" s="5"/>
      <c r="CB4567" s="5"/>
      <c r="CC4567" s="5"/>
      <c r="CD4567" s="43"/>
    </row>
    <row r="4568" spans="1:82" x14ac:dyDescent="0.25">
      <c r="A4568" s="8"/>
      <c r="B4568" s="5"/>
      <c r="C4568" s="5"/>
      <c r="D4568" s="5"/>
      <c r="E4568" s="5"/>
      <c r="F4568" s="94" t="str">
        <f t="shared" si="719"/>
        <v/>
      </c>
      <c r="G4568" s="94" t="str">
        <f t="shared" si="720"/>
        <v/>
      </c>
      <c r="H4568" s="127" t="str">
        <f>IF(A4568&lt;&gt;"",IF(MID(C4568,1,1)="c",$AS$26,IF(MID(C4568,1,1)="r",$AS$41,IF(MID(C4568,1,1)="p",#REF!,#REF!))),"")</f>
        <v/>
      </c>
      <c r="I4568" s="92" t="str">
        <f t="shared" si="721"/>
        <v/>
      </c>
      <c r="J4568" s="92" t="str">
        <f t="shared" si="722"/>
        <v/>
      </c>
      <c r="K4568" s="92" t="str">
        <f t="shared" si="723"/>
        <v/>
      </c>
      <c r="L4568" s="92" t="str">
        <f t="shared" si="724"/>
        <v/>
      </c>
      <c r="M4568" s="95" t="str">
        <f>IF(A4568&lt;&gt;"",IF(MID(C4568,1,1)="c",SigmaEpsConcrete(I4568,$AN$30:$AN$33,$AR$30:$AR$33,$AS$26,$AS$27,$AS$28,$AQ$20,$AU$19),""),"")</f>
        <v/>
      </c>
      <c r="N4568" s="95" t="str">
        <f>IF(A4568&lt;&gt;"",IF(MID(C4568,1,1)="r",SigmaEpsReinf(J4568,$AS$42:$AS$43,$AS$41,$AS$39,$AS$40,$AQ$38),""),"")</f>
        <v/>
      </c>
      <c r="Q4568" s="92" t="str">
        <f t="shared" si="726"/>
        <v/>
      </c>
      <c r="R4568" s="92" t="str">
        <f t="shared" si="727"/>
        <v/>
      </c>
      <c r="U4568" s="5"/>
      <c r="V4568" s="5"/>
      <c r="W4568" s="94" t="str">
        <f t="shared" si="725"/>
        <v/>
      </c>
      <c r="X4568" s="94" t="str">
        <f t="shared" si="728"/>
        <v/>
      </c>
      <c r="Y4568" s="5"/>
      <c r="BK4568" s="8"/>
      <c r="BL4568" s="5"/>
      <c r="BM4568" s="5"/>
      <c r="BN4568" s="5"/>
      <c r="BO4568" s="5"/>
      <c r="BP4568" s="1"/>
      <c r="BQ4568" s="1"/>
      <c r="BR4568" s="1"/>
      <c r="BS4568" s="1"/>
      <c r="BT4568" s="1"/>
      <c r="BU4568" s="4"/>
      <c r="BV4568" s="1"/>
      <c r="BW4568" s="3"/>
      <c r="BX4568" s="4"/>
      <c r="BY4568" s="5"/>
      <c r="BZ4568" s="5"/>
      <c r="CA4568" s="5"/>
      <c r="CB4568" s="5"/>
      <c r="CC4568" s="5"/>
      <c r="CD4568" s="43"/>
    </row>
    <row r="4569" spans="1:82" x14ac:dyDescent="0.25">
      <c r="A4569" s="8"/>
      <c r="B4569" s="5"/>
      <c r="C4569" s="5"/>
      <c r="D4569" s="5"/>
      <c r="E4569" s="5"/>
      <c r="F4569" s="94" t="str">
        <f t="shared" si="719"/>
        <v/>
      </c>
      <c r="G4569" s="94" t="str">
        <f t="shared" si="720"/>
        <v/>
      </c>
      <c r="H4569" s="127" t="str">
        <f>IF(A4569&lt;&gt;"",IF(MID(C4569,1,1)="c",$AS$26,IF(MID(C4569,1,1)="r",$AS$41,IF(MID(C4569,1,1)="p",#REF!,#REF!))),"")</f>
        <v/>
      </c>
      <c r="I4569" s="92" t="str">
        <f t="shared" si="721"/>
        <v/>
      </c>
      <c r="J4569" s="92" t="str">
        <f t="shared" si="722"/>
        <v/>
      </c>
      <c r="K4569" s="92" t="str">
        <f t="shared" si="723"/>
        <v/>
      </c>
      <c r="L4569" s="92" t="str">
        <f t="shared" si="724"/>
        <v/>
      </c>
      <c r="M4569" s="95" t="str">
        <f>IF(A4569&lt;&gt;"",IF(MID(C4569,1,1)="c",SigmaEpsConcrete(I4569,$AN$30:$AN$33,$AR$30:$AR$33,$AS$26,$AS$27,$AS$28,$AQ$20,$AU$19),""),"")</f>
        <v/>
      </c>
      <c r="N4569" s="95" t="str">
        <f>IF(A4569&lt;&gt;"",IF(MID(C4569,1,1)="r",SigmaEpsReinf(J4569,$AS$42:$AS$43,$AS$41,$AS$39,$AS$40,$AQ$38),""),"")</f>
        <v/>
      </c>
      <c r="Q4569" s="92" t="str">
        <f t="shared" si="726"/>
        <v/>
      </c>
      <c r="R4569" s="92" t="str">
        <f t="shared" si="727"/>
        <v/>
      </c>
      <c r="U4569" s="5"/>
      <c r="V4569" s="5"/>
      <c r="W4569" s="94" t="str">
        <f t="shared" si="725"/>
        <v/>
      </c>
      <c r="X4569" s="94" t="str">
        <f t="shared" si="728"/>
        <v/>
      </c>
      <c r="Y4569" s="5"/>
      <c r="BK4569" s="8"/>
      <c r="BL4569" s="5"/>
      <c r="BM4569" s="5"/>
      <c r="BN4569" s="5"/>
      <c r="BO4569" s="5"/>
      <c r="BP4569" s="1"/>
      <c r="BQ4569" s="1"/>
      <c r="BR4569" s="1"/>
      <c r="BS4569" s="1"/>
      <c r="BT4569" s="1"/>
      <c r="BU4569" s="4"/>
      <c r="BV4569" s="1"/>
      <c r="BW4569" s="3"/>
      <c r="BX4569" s="4"/>
      <c r="BY4569" s="5"/>
      <c r="BZ4569" s="5"/>
      <c r="CA4569" s="5"/>
      <c r="CB4569" s="5"/>
      <c r="CC4569" s="5"/>
      <c r="CD4569" s="43"/>
    </row>
    <row r="4570" spans="1:82" x14ac:dyDescent="0.25">
      <c r="A4570" s="8"/>
      <c r="B4570" s="5"/>
      <c r="C4570" s="5"/>
      <c r="D4570" s="5"/>
      <c r="E4570" s="5"/>
      <c r="F4570" s="94" t="str">
        <f t="shared" si="719"/>
        <v/>
      </c>
      <c r="G4570" s="94" t="str">
        <f t="shared" si="720"/>
        <v/>
      </c>
      <c r="H4570" s="127" t="str">
        <f>IF(A4570&lt;&gt;"",IF(MID(C4570,1,1)="c",$AS$26,IF(MID(C4570,1,1)="r",$AS$41,IF(MID(C4570,1,1)="p",#REF!,#REF!))),"")</f>
        <v/>
      </c>
      <c r="I4570" s="92" t="str">
        <f t="shared" si="721"/>
        <v/>
      </c>
      <c r="J4570" s="92" t="str">
        <f t="shared" si="722"/>
        <v/>
      </c>
      <c r="K4570" s="92" t="str">
        <f t="shared" si="723"/>
        <v/>
      </c>
      <c r="L4570" s="92" t="str">
        <f t="shared" si="724"/>
        <v/>
      </c>
      <c r="M4570" s="95" t="str">
        <f>IF(A4570&lt;&gt;"",IF(MID(C4570,1,1)="c",SigmaEpsConcrete(I4570,$AN$30:$AN$33,$AR$30:$AR$33,$AS$26,$AS$27,$AS$28,$AQ$20,$AU$19),""),"")</f>
        <v/>
      </c>
      <c r="N4570" s="95" t="str">
        <f>IF(A4570&lt;&gt;"",IF(MID(C4570,1,1)="r",SigmaEpsReinf(J4570,$AS$42:$AS$43,$AS$41,$AS$39,$AS$40,$AQ$38),""),"")</f>
        <v/>
      </c>
      <c r="Q4570" s="92" t="str">
        <f t="shared" si="726"/>
        <v/>
      </c>
      <c r="R4570" s="92" t="str">
        <f t="shared" si="727"/>
        <v/>
      </c>
      <c r="U4570" s="5"/>
      <c r="V4570" s="5"/>
      <c r="W4570" s="94" t="str">
        <f t="shared" si="725"/>
        <v/>
      </c>
      <c r="X4570" s="94" t="str">
        <f t="shared" si="728"/>
        <v/>
      </c>
      <c r="Y4570" s="5"/>
      <c r="BK4570" s="8"/>
      <c r="BL4570" s="5"/>
      <c r="BM4570" s="5"/>
      <c r="BN4570" s="5"/>
      <c r="BO4570" s="5"/>
      <c r="BP4570" s="1"/>
      <c r="BQ4570" s="1"/>
      <c r="BR4570" s="1"/>
      <c r="BS4570" s="1"/>
      <c r="BT4570" s="1"/>
      <c r="BU4570" s="4"/>
      <c r="BV4570" s="1"/>
      <c r="BW4570" s="3"/>
      <c r="BX4570" s="4"/>
      <c r="BY4570" s="5"/>
      <c r="BZ4570" s="5"/>
      <c r="CA4570" s="5"/>
      <c r="CB4570" s="5"/>
      <c r="CC4570" s="5"/>
      <c r="CD4570" s="43"/>
    </row>
    <row r="4571" spans="1:82" x14ac:dyDescent="0.25">
      <c r="A4571" s="8"/>
      <c r="B4571" s="5"/>
      <c r="C4571" s="5"/>
      <c r="D4571" s="5"/>
      <c r="E4571" s="5"/>
      <c r="F4571" s="94" t="str">
        <f t="shared" si="719"/>
        <v/>
      </c>
      <c r="G4571" s="94" t="str">
        <f t="shared" si="720"/>
        <v/>
      </c>
      <c r="H4571" s="127" t="str">
        <f>IF(A4571&lt;&gt;"",IF(MID(C4571,1,1)="c",$AS$26,IF(MID(C4571,1,1)="r",$AS$41,IF(MID(C4571,1,1)="p",#REF!,#REF!))),"")</f>
        <v/>
      </c>
      <c r="I4571" s="92" t="str">
        <f t="shared" si="721"/>
        <v/>
      </c>
      <c r="J4571" s="92" t="str">
        <f t="shared" si="722"/>
        <v/>
      </c>
      <c r="K4571" s="92" t="str">
        <f t="shared" si="723"/>
        <v/>
      </c>
      <c r="L4571" s="92" t="str">
        <f t="shared" si="724"/>
        <v/>
      </c>
      <c r="M4571" s="95" t="str">
        <f>IF(A4571&lt;&gt;"",IF(MID(C4571,1,1)="c",SigmaEpsConcrete(I4571,$AN$30:$AN$33,$AR$30:$AR$33,$AS$26,$AS$27,$AS$28,$AQ$20,$AU$19),""),"")</f>
        <v/>
      </c>
      <c r="N4571" s="95" t="str">
        <f>IF(A4571&lt;&gt;"",IF(MID(C4571,1,1)="r",SigmaEpsReinf(J4571,$AS$42:$AS$43,$AS$41,$AS$39,$AS$40,$AQ$38),""),"")</f>
        <v/>
      </c>
      <c r="Q4571" s="92" t="str">
        <f t="shared" si="726"/>
        <v/>
      </c>
      <c r="R4571" s="92" t="str">
        <f t="shared" si="727"/>
        <v/>
      </c>
      <c r="U4571" s="5"/>
      <c r="V4571" s="5"/>
      <c r="W4571" s="94" t="str">
        <f t="shared" si="725"/>
        <v/>
      </c>
      <c r="X4571" s="94" t="str">
        <f t="shared" si="728"/>
        <v/>
      </c>
      <c r="Y4571" s="5"/>
      <c r="BK4571" s="8"/>
      <c r="BL4571" s="5"/>
      <c r="BM4571" s="5"/>
      <c r="BN4571" s="5"/>
      <c r="BO4571" s="5"/>
      <c r="BP4571" s="1"/>
      <c r="BQ4571" s="1"/>
      <c r="BR4571" s="1"/>
      <c r="BS4571" s="1"/>
      <c r="BT4571" s="1"/>
      <c r="BU4571" s="4"/>
      <c r="BV4571" s="1"/>
      <c r="BW4571" s="3"/>
      <c r="BX4571" s="4"/>
      <c r="BY4571" s="5"/>
      <c r="BZ4571" s="5"/>
      <c r="CA4571" s="5"/>
      <c r="CB4571" s="5"/>
      <c r="CC4571" s="5"/>
      <c r="CD4571" s="43"/>
    </row>
    <row r="4572" spans="1:82" x14ac:dyDescent="0.25">
      <c r="A4572" s="8"/>
      <c r="B4572" s="5"/>
      <c r="C4572" s="5"/>
      <c r="D4572" s="5"/>
      <c r="E4572" s="5"/>
      <c r="F4572" s="94" t="str">
        <f t="shared" si="719"/>
        <v/>
      </c>
      <c r="G4572" s="94" t="str">
        <f t="shared" si="720"/>
        <v/>
      </c>
      <c r="H4572" s="127" t="str">
        <f>IF(A4572&lt;&gt;"",IF(MID(C4572,1,1)="c",$AS$26,IF(MID(C4572,1,1)="r",$AS$41,IF(MID(C4572,1,1)="p",#REF!,#REF!))),"")</f>
        <v/>
      </c>
      <c r="I4572" s="92" t="str">
        <f t="shared" si="721"/>
        <v/>
      </c>
      <c r="J4572" s="92" t="str">
        <f t="shared" si="722"/>
        <v/>
      </c>
      <c r="K4572" s="92" t="str">
        <f t="shared" si="723"/>
        <v/>
      </c>
      <c r="L4572" s="92" t="str">
        <f t="shared" si="724"/>
        <v/>
      </c>
      <c r="M4572" s="95" t="str">
        <f>IF(A4572&lt;&gt;"",IF(MID(C4572,1,1)="c",SigmaEpsConcrete(I4572,$AN$30:$AN$33,$AR$30:$AR$33,$AS$26,$AS$27,$AS$28,$AQ$20,$AU$19),""),"")</f>
        <v/>
      </c>
      <c r="N4572" s="95" t="str">
        <f>IF(A4572&lt;&gt;"",IF(MID(C4572,1,1)="r",SigmaEpsReinf(J4572,$AS$42:$AS$43,$AS$41,$AS$39,$AS$40,$AQ$38),""),"")</f>
        <v/>
      </c>
      <c r="Q4572" s="92" t="str">
        <f t="shared" si="726"/>
        <v/>
      </c>
      <c r="R4572" s="92" t="str">
        <f t="shared" si="727"/>
        <v/>
      </c>
      <c r="U4572" s="5"/>
      <c r="V4572" s="5"/>
      <c r="W4572" s="94" t="str">
        <f t="shared" si="725"/>
        <v/>
      </c>
      <c r="X4572" s="94" t="str">
        <f t="shared" si="728"/>
        <v/>
      </c>
      <c r="Y4572" s="5"/>
      <c r="BK4572" s="8"/>
      <c r="BL4572" s="5"/>
      <c r="BM4572" s="5"/>
      <c r="BN4572" s="5"/>
      <c r="BO4572" s="5"/>
      <c r="BP4572" s="1"/>
      <c r="BQ4572" s="1"/>
      <c r="BR4572" s="1"/>
      <c r="BS4572" s="1"/>
      <c r="BT4572" s="1"/>
      <c r="BU4572" s="4"/>
      <c r="BV4572" s="1"/>
      <c r="BW4572" s="3"/>
      <c r="BX4572" s="4"/>
      <c r="BY4572" s="5"/>
      <c r="BZ4572" s="5"/>
      <c r="CA4572" s="5"/>
      <c r="CB4572" s="5"/>
      <c r="CC4572" s="5"/>
      <c r="CD4572" s="43"/>
    </row>
    <row r="4573" spans="1:82" x14ac:dyDescent="0.25">
      <c r="A4573" s="8"/>
      <c r="B4573" s="5"/>
      <c r="C4573" s="5"/>
      <c r="D4573" s="5"/>
      <c r="E4573" s="5"/>
      <c r="F4573" s="94" t="str">
        <f t="shared" si="719"/>
        <v/>
      </c>
      <c r="G4573" s="94" t="str">
        <f t="shared" si="720"/>
        <v/>
      </c>
      <c r="H4573" s="127" t="str">
        <f>IF(A4573&lt;&gt;"",IF(MID(C4573,1,1)="c",$AS$26,IF(MID(C4573,1,1)="r",$AS$41,IF(MID(C4573,1,1)="p",#REF!,#REF!))),"")</f>
        <v/>
      </c>
      <c r="I4573" s="92" t="str">
        <f t="shared" si="721"/>
        <v/>
      </c>
      <c r="J4573" s="92" t="str">
        <f t="shared" si="722"/>
        <v/>
      </c>
      <c r="K4573" s="92" t="str">
        <f t="shared" si="723"/>
        <v/>
      </c>
      <c r="L4573" s="92" t="str">
        <f t="shared" si="724"/>
        <v/>
      </c>
      <c r="M4573" s="95" t="str">
        <f>IF(A4573&lt;&gt;"",IF(MID(C4573,1,1)="c",SigmaEpsConcrete(I4573,$AN$30:$AN$33,$AR$30:$AR$33,$AS$26,$AS$27,$AS$28,$AQ$20,$AU$19),""),"")</f>
        <v/>
      </c>
      <c r="N4573" s="95" t="str">
        <f>IF(A4573&lt;&gt;"",IF(MID(C4573,1,1)="r",SigmaEpsReinf(J4573,$AS$42:$AS$43,$AS$41,$AS$39,$AS$40,$AQ$38),""),"")</f>
        <v/>
      </c>
      <c r="Q4573" s="92" t="str">
        <f t="shared" si="726"/>
        <v/>
      </c>
      <c r="R4573" s="92" t="str">
        <f t="shared" si="727"/>
        <v/>
      </c>
      <c r="U4573" s="5"/>
      <c r="V4573" s="5"/>
      <c r="W4573" s="94" t="str">
        <f t="shared" si="725"/>
        <v/>
      </c>
      <c r="X4573" s="94" t="str">
        <f t="shared" si="728"/>
        <v/>
      </c>
      <c r="Y4573" s="5"/>
      <c r="BK4573" s="8"/>
      <c r="BL4573" s="5"/>
      <c r="BM4573" s="5"/>
      <c r="BN4573" s="5"/>
      <c r="BO4573" s="5"/>
      <c r="BP4573" s="1"/>
      <c r="BQ4573" s="1"/>
      <c r="BR4573" s="1"/>
      <c r="BS4573" s="1"/>
      <c r="BT4573" s="1"/>
      <c r="BU4573" s="4"/>
      <c r="BV4573" s="1"/>
      <c r="BW4573" s="3"/>
      <c r="BX4573" s="4"/>
      <c r="BY4573" s="5"/>
      <c r="BZ4573" s="5"/>
      <c r="CA4573" s="5"/>
      <c r="CB4573" s="5"/>
      <c r="CC4573" s="5"/>
      <c r="CD4573" s="43"/>
    </row>
    <row r="4574" spans="1:82" x14ac:dyDescent="0.25">
      <c r="A4574" s="8"/>
      <c r="B4574" s="5"/>
      <c r="C4574" s="5"/>
      <c r="D4574" s="5"/>
      <c r="E4574" s="5"/>
      <c r="F4574" s="94" t="str">
        <f t="shared" si="719"/>
        <v/>
      </c>
      <c r="G4574" s="94" t="str">
        <f t="shared" si="720"/>
        <v/>
      </c>
      <c r="H4574" s="127" t="str">
        <f>IF(A4574&lt;&gt;"",IF(MID(C4574,1,1)="c",$AS$26,IF(MID(C4574,1,1)="r",$AS$41,IF(MID(C4574,1,1)="p",#REF!,#REF!))),"")</f>
        <v/>
      </c>
      <c r="I4574" s="92" t="str">
        <f t="shared" si="721"/>
        <v/>
      </c>
      <c r="J4574" s="92" t="str">
        <f t="shared" si="722"/>
        <v/>
      </c>
      <c r="K4574" s="92" t="str">
        <f t="shared" si="723"/>
        <v/>
      </c>
      <c r="L4574" s="92" t="str">
        <f t="shared" si="724"/>
        <v/>
      </c>
      <c r="M4574" s="95" t="str">
        <f>IF(A4574&lt;&gt;"",IF(MID(C4574,1,1)="c",SigmaEpsConcrete(I4574,$AN$30:$AN$33,$AR$30:$AR$33,$AS$26,$AS$27,$AS$28,$AQ$20,$AU$19),""),"")</f>
        <v/>
      </c>
      <c r="N4574" s="95" t="str">
        <f>IF(A4574&lt;&gt;"",IF(MID(C4574,1,1)="r",SigmaEpsReinf(J4574,$AS$42:$AS$43,$AS$41,$AS$39,$AS$40,$AQ$38),""),"")</f>
        <v/>
      </c>
      <c r="Q4574" s="92" t="str">
        <f t="shared" si="726"/>
        <v/>
      </c>
      <c r="R4574" s="92" t="str">
        <f t="shared" si="727"/>
        <v/>
      </c>
      <c r="U4574" s="5"/>
      <c r="V4574" s="5"/>
      <c r="W4574" s="94" t="str">
        <f t="shared" si="725"/>
        <v/>
      </c>
      <c r="X4574" s="94" t="str">
        <f t="shared" si="728"/>
        <v/>
      </c>
      <c r="Y4574" s="5"/>
      <c r="BK4574" s="8"/>
      <c r="BL4574" s="5"/>
      <c r="BM4574" s="5"/>
      <c r="BN4574" s="5"/>
      <c r="BO4574" s="5"/>
      <c r="BP4574" s="1"/>
      <c r="BQ4574" s="1"/>
      <c r="BR4574" s="1"/>
      <c r="BS4574" s="1"/>
      <c r="BT4574" s="1"/>
      <c r="BU4574" s="4"/>
      <c r="BV4574" s="1"/>
      <c r="BW4574" s="3"/>
      <c r="BX4574" s="4"/>
      <c r="BY4574" s="5"/>
      <c r="BZ4574" s="5"/>
      <c r="CA4574" s="5"/>
      <c r="CB4574" s="5"/>
      <c r="CC4574" s="5"/>
      <c r="CD4574" s="43"/>
    </row>
    <row r="4575" spans="1:82" x14ac:dyDescent="0.25">
      <c r="A4575" s="8"/>
      <c r="B4575" s="5"/>
      <c r="C4575" s="5"/>
      <c r="D4575" s="5"/>
      <c r="E4575" s="5"/>
      <c r="F4575" s="94" t="str">
        <f t="shared" si="719"/>
        <v/>
      </c>
      <c r="G4575" s="94" t="str">
        <f t="shared" si="720"/>
        <v/>
      </c>
      <c r="H4575" s="127" t="str">
        <f>IF(A4575&lt;&gt;"",IF(MID(C4575,1,1)="c",$AS$26,IF(MID(C4575,1,1)="r",$AS$41,IF(MID(C4575,1,1)="p",#REF!,#REF!))),"")</f>
        <v/>
      </c>
      <c r="I4575" s="92" t="str">
        <f t="shared" si="721"/>
        <v/>
      </c>
      <c r="J4575" s="92" t="str">
        <f t="shared" si="722"/>
        <v/>
      </c>
      <c r="K4575" s="92" t="str">
        <f t="shared" si="723"/>
        <v/>
      </c>
      <c r="L4575" s="92" t="str">
        <f t="shared" si="724"/>
        <v/>
      </c>
      <c r="M4575" s="95" t="str">
        <f>IF(A4575&lt;&gt;"",IF(MID(C4575,1,1)="c",SigmaEpsConcrete(I4575,$AN$30:$AN$33,$AR$30:$AR$33,$AS$26,$AS$27,$AS$28,$AQ$20,$AU$19),""),"")</f>
        <v/>
      </c>
      <c r="N4575" s="95" t="str">
        <f>IF(A4575&lt;&gt;"",IF(MID(C4575,1,1)="r",SigmaEpsReinf(J4575,$AS$42:$AS$43,$AS$41,$AS$39,$AS$40,$AQ$38),""),"")</f>
        <v/>
      </c>
      <c r="Q4575" s="92" t="str">
        <f t="shared" si="726"/>
        <v/>
      </c>
      <c r="R4575" s="92" t="str">
        <f t="shared" si="727"/>
        <v/>
      </c>
      <c r="U4575" s="5"/>
      <c r="V4575" s="5"/>
      <c r="W4575" s="94" t="str">
        <f t="shared" si="725"/>
        <v/>
      </c>
      <c r="X4575" s="94" t="str">
        <f t="shared" si="728"/>
        <v/>
      </c>
      <c r="Y4575" s="5"/>
      <c r="BK4575" s="8"/>
      <c r="BL4575" s="5"/>
      <c r="BM4575" s="5"/>
      <c r="BN4575" s="5"/>
      <c r="BO4575" s="5"/>
      <c r="BP4575" s="1"/>
      <c r="BQ4575" s="1"/>
      <c r="BR4575" s="1"/>
      <c r="BS4575" s="1"/>
      <c r="BT4575" s="1"/>
      <c r="BU4575" s="4"/>
      <c r="BV4575" s="1"/>
      <c r="BW4575" s="3"/>
      <c r="BX4575" s="4"/>
      <c r="BY4575" s="5"/>
      <c r="BZ4575" s="5"/>
      <c r="CA4575" s="5"/>
      <c r="CB4575" s="5"/>
      <c r="CC4575" s="5"/>
      <c r="CD4575" s="43"/>
    </row>
    <row r="4576" spans="1:82" x14ac:dyDescent="0.25">
      <c r="A4576" s="8"/>
      <c r="B4576" s="5"/>
      <c r="C4576" s="5"/>
      <c r="D4576" s="5"/>
      <c r="E4576" s="5"/>
      <c r="F4576" s="94" t="str">
        <f t="shared" si="719"/>
        <v/>
      </c>
      <c r="G4576" s="94" t="str">
        <f t="shared" si="720"/>
        <v/>
      </c>
      <c r="H4576" s="127" t="str">
        <f>IF(A4576&lt;&gt;"",IF(MID(C4576,1,1)="c",$AS$26,IF(MID(C4576,1,1)="r",$AS$41,IF(MID(C4576,1,1)="p",#REF!,#REF!))),"")</f>
        <v/>
      </c>
      <c r="I4576" s="92" t="str">
        <f t="shared" si="721"/>
        <v/>
      </c>
      <c r="J4576" s="92" t="str">
        <f t="shared" si="722"/>
        <v/>
      </c>
      <c r="K4576" s="92" t="str">
        <f t="shared" si="723"/>
        <v/>
      </c>
      <c r="L4576" s="92" t="str">
        <f t="shared" si="724"/>
        <v/>
      </c>
      <c r="M4576" s="95" t="str">
        <f>IF(A4576&lt;&gt;"",IF(MID(C4576,1,1)="c",SigmaEpsConcrete(I4576,$AN$30:$AN$33,$AR$30:$AR$33,$AS$26,$AS$27,$AS$28,$AQ$20,$AU$19),""),"")</f>
        <v/>
      </c>
      <c r="N4576" s="95" t="str">
        <f>IF(A4576&lt;&gt;"",IF(MID(C4576,1,1)="r",SigmaEpsReinf(J4576,$AS$42:$AS$43,$AS$41,$AS$39,$AS$40,$AQ$38),""),"")</f>
        <v/>
      </c>
      <c r="Q4576" s="92" t="str">
        <f t="shared" si="726"/>
        <v/>
      </c>
      <c r="R4576" s="92" t="str">
        <f t="shared" si="727"/>
        <v/>
      </c>
      <c r="U4576" s="5"/>
      <c r="V4576" s="5"/>
      <c r="W4576" s="94" t="str">
        <f t="shared" si="725"/>
        <v/>
      </c>
      <c r="X4576" s="94" t="str">
        <f t="shared" si="728"/>
        <v/>
      </c>
      <c r="Y4576" s="5"/>
      <c r="BK4576" s="8"/>
      <c r="BL4576" s="5"/>
      <c r="BM4576" s="5"/>
      <c r="BN4576" s="5"/>
      <c r="BO4576" s="5"/>
      <c r="BP4576" s="1"/>
      <c r="BQ4576" s="1"/>
      <c r="BR4576" s="1"/>
      <c r="BS4576" s="1"/>
      <c r="BT4576" s="1"/>
      <c r="BU4576" s="4"/>
      <c r="BV4576" s="1"/>
      <c r="BW4576" s="3"/>
      <c r="BX4576" s="4"/>
      <c r="BY4576" s="5"/>
      <c r="BZ4576" s="5"/>
      <c r="CA4576" s="5"/>
      <c r="CB4576" s="5"/>
      <c r="CC4576" s="5"/>
      <c r="CD4576" s="43"/>
    </row>
    <row r="4577" spans="1:82" x14ac:dyDescent="0.25">
      <c r="A4577" s="8"/>
      <c r="B4577" s="5"/>
      <c r="C4577" s="5"/>
      <c r="D4577" s="5"/>
      <c r="E4577" s="5"/>
      <c r="F4577" s="94" t="str">
        <f t="shared" si="719"/>
        <v/>
      </c>
      <c r="G4577" s="94" t="str">
        <f t="shared" si="720"/>
        <v/>
      </c>
      <c r="H4577" s="127" t="str">
        <f>IF(A4577&lt;&gt;"",IF(MID(C4577,1,1)="c",$AS$26,IF(MID(C4577,1,1)="r",$AS$41,IF(MID(C4577,1,1)="p",#REF!,#REF!))),"")</f>
        <v/>
      </c>
      <c r="I4577" s="92" t="str">
        <f t="shared" si="721"/>
        <v/>
      </c>
      <c r="J4577" s="92" t="str">
        <f t="shared" si="722"/>
        <v/>
      </c>
      <c r="K4577" s="92" t="str">
        <f t="shared" si="723"/>
        <v/>
      </c>
      <c r="L4577" s="92" t="str">
        <f t="shared" si="724"/>
        <v/>
      </c>
      <c r="M4577" s="95" t="str">
        <f>IF(A4577&lt;&gt;"",IF(MID(C4577,1,1)="c",SigmaEpsConcrete(I4577,$AN$30:$AN$33,$AR$30:$AR$33,$AS$26,$AS$27,$AS$28,$AQ$20,$AU$19),""),"")</f>
        <v/>
      </c>
      <c r="N4577" s="95" t="str">
        <f>IF(A4577&lt;&gt;"",IF(MID(C4577,1,1)="r",SigmaEpsReinf(J4577,$AS$42:$AS$43,$AS$41,$AS$39,$AS$40,$AQ$38),""),"")</f>
        <v/>
      </c>
      <c r="Q4577" s="92" t="str">
        <f t="shared" si="726"/>
        <v/>
      </c>
      <c r="R4577" s="92" t="str">
        <f t="shared" si="727"/>
        <v/>
      </c>
      <c r="U4577" s="5"/>
      <c r="V4577" s="5"/>
      <c r="W4577" s="94" t="str">
        <f t="shared" si="725"/>
        <v/>
      </c>
      <c r="X4577" s="94" t="str">
        <f t="shared" si="728"/>
        <v/>
      </c>
      <c r="Y4577" s="5"/>
      <c r="BK4577" s="8"/>
      <c r="BL4577" s="5"/>
      <c r="BM4577" s="5"/>
      <c r="BN4577" s="5"/>
      <c r="BO4577" s="5"/>
      <c r="BP4577" s="1"/>
      <c r="BQ4577" s="1"/>
      <c r="BR4577" s="1"/>
      <c r="BS4577" s="1"/>
      <c r="BT4577" s="1"/>
      <c r="BU4577" s="4"/>
      <c r="BV4577" s="1"/>
      <c r="BW4577" s="3"/>
      <c r="BX4577" s="4"/>
      <c r="BY4577" s="5"/>
      <c r="BZ4577" s="5"/>
      <c r="CA4577" s="5"/>
      <c r="CB4577" s="5"/>
      <c r="CC4577" s="5"/>
      <c r="CD4577" s="43"/>
    </row>
    <row r="4578" spans="1:82" x14ac:dyDescent="0.25">
      <c r="A4578" s="8"/>
      <c r="B4578" s="5"/>
      <c r="C4578" s="5"/>
      <c r="D4578" s="5"/>
      <c r="E4578" s="5"/>
      <c r="F4578" s="94" t="str">
        <f t="shared" si="719"/>
        <v/>
      </c>
      <c r="G4578" s="94" t="str">
        <f t="shared" si="720"/>
        <v/>
      </c>
      <c r="H4578" s="127" t="str">
        <f>IF(A4578&lt;&gt;"",IF(MID(C4578,1,1)="c",$AS$26,IF(MID(C4578,1,1)="r",$AS$41,IF(MID(C4578,1,1)="p",#REF!,#REF!))),"")</f>
        <v/>
      </c>
      <c r="I4578" s="92" t="str">
        <f t="shared" si="721"/>
        <v/>
      </c>
      <c r="J4578" s="92" t="str">
        <f t="shared" si="722"/>
        <v/>
      </c>
      <c r="K4578" s="92" t="str">
        <f t="shared" si="723"/>
        <v/>
      </c>
      <c r="L4578" s="92" t="str">
        <f t="shared" si="724"/>
        <v/>
      </c>
      <c r="M4578" s="95" t="str">
        <f>IF(A4578&lt;&gt;"",IF(MID(C4578,1,1)="c",SigmaEpsConcrete(I4578,$AN$30:$AN$33,$AR$30:$AR$33,$AS$26,$AS$27,$AS$28,$AQ$20,$AU$19),""),"")</f>
        <v/>
      </c>
      <c r="N4578" s="95" t="str">
        <f>IF(A4578&lt;&gt;"",IF(MID(C4578,1,1)="r",SigmaEpsReinf(J4578,$AS$42:$AS$43,$AS$41,$AS$39,$AS$40,$AQ$38),""),"")</f>
        <v/>
      </c>
      <c r="Q4578" s="92" t="str">
        <f t="shared" si="726"/>
        <v/>
      </c>
      <c r="R4578" s="92" t="str">
        <f t="shared" si="727"/>
        <v/>
      </c>
      <c r="U4578" s="5"/>
      <c r="V4578" s="5"/>
      <c r="W4578" s="94" t="str">
        <f t="shared" si="725"/>
        <v/>
      </c>
      <c r="X4578" s="94" t="str">
        <f t="shared" si="728"/>
        <v/>
      </c>
      <c r="Y4578" s="5"/>
      <c r="BK4578" s="8"/>
      <c r="BL4578" s="5"/>
      <c r="BM4578" s="5"/>
      <c r="BN4578" s="5"/>
      <c r="BO4578" s="5"/>
      <c r="BP4578" s="1"/>
      <c r="BQ4578" s="1"/>
      <c r="BR4578" s="1"/>
      <c r="BS4578" s="1"/>
      <c r="BT4578" s="1"/>
      <c r="BU4578" s="4"/>
      <c r="BV4578" s="1"/>
      <c r="BW4578" s="3"/>
      <c r="BX4578" s="4"/>
      <c r="BY4578" s="5"/>
      <c r="BZ4578" s="5"/>
      <c r="CA4578" s="5"/>
      <c r="CB4578" s="5"/>
      <c r="CC4578" s="5"/>
      <c r="CD4578" s="43"/>
    </row>
    <row r="4579" spans="1:82" x14ac:dyDescent="0.25">
      <c r="A4579" s="8"/>
      <c r="B4579" s="5"/>
      <c r="C4579" s="5"/>
      <c r="D4579" s="5"/>
      <c r="E4579" s="5"/>
      <c r="F4579" s="94" t="str">
        <f t="shared" si="719"/>
        <v/>
      </c>
      <c r="G4579" s="94" t="str">
        <f t="shared" si="720"/>
        <v/>
      </c>
      <c r="H4579" s="127" t="str">
        <f>IF(A4579&lt;&gt;"",IF(MID(C4579,1,1)="c",$AS$26,IF(MID(C4579,1,1)="r",$AS$41,IF(MID(C4579,1,1)="p",#REF!,#REF!))),"")</f>
        <v/>
      </c>
      <c r="I4579" s="92" t="str">
        <f t="shared" si="721"/>
        <v/>
      </c>
      <c r="J4579" s="92" t="str">
        <f t="shared" si="722"/>
        <v/>
      </c>
      <c r="K4579" s="92" t="str">
        <f t="shared" si="723"/>
        <v/>
      </c>
      <c r="L4579" s="92" t="str">
        <f t="shared" si="724"/>
        <v/>
      </c>
      <c r="M4579" s="95" t="str">
        <f>IF(A4579&lt;&gt;"",IF(MID(C4579,1,1)="c",SigmaEpsConcrete(I4579,$AN$30:$AN$33,$AR$30:$AR$33,$AS$26,$AS$27,$AS$28,$AQ$20,$AU$19),""),"")</f>
        <v/>
      </c>
      <c r="N4579" s="95" t="str">
        <f>IF(A4579&lt;&gt;"",IF(MID(C4579,1,1)="r",SigmaEpsReinf(J4579,$AS$42:$AS$43,$AS$41,$AS$39,$AS$40,$AQ$38),""),"")</f>
        <v/>
      </c>
      <c r="Q4579" s="92" t="str">
        <f t="shared" si="726"/>
        <v/>
      </c>
      <c r="R4579" s="92" t="str">
        <f t="shared" si="727"/>
        <v/>
      </c>
      <c r="U4579" s="5"/>
      <c r="V4579" s="5"/>
      <c r="W4579" s="94" t="str">
        <f t="shared" si="725"/>
        <v/>
      </c>
      <c r="X4579" s="94" t="str">
        <f t="shared" si="728"/>
        <v/>
      </c>
      <c r="Y4579" s="5"/>
      <c r="BK4579" s="8"/>
      <c r="BL4579" s="5"/>
      <c r="BM4579" s="5"/>
      <c r="BN4579" s="5"/>
      <c r="BO4579" s="5"/>
      <c r="BP4579" s="1"/>
      <c r="BQ4579" s="1"/>
      <c r="BR4579" s="1"/>
      <c r="BS4579" s="1"/>
      <c r="BT4579" s="1"/>
      <c r="BU4579" s="4"/>
      <c r="BV4579" s="1"/>
      <c r="BW4579" s="3"/>
      <c r="BX4579" s="4"/>
      <c r="BY4579" s="5"/>
      <c r="BZ4579" s="5"/>
      <c r="CA4579" s="5"/>
      <c r="CB4579" s="5"/>
      <c r="CC4579" s="5"/>
      <c r="CD4579" s="43"/>
    </row>
    <row r="4580" spans="1:82" x14ac:dyDescent="0.25">
      <c r="A4580" s="8"/>
      <c r="B4580" s="5"/>
      <c r="C4580" s="5"/>
      <c r="D4580" s="5"/>
      <c r="E4580" s="5"/>
      <c r="F4580" s="94" t="str">
        <f t="shared" si="719"/>
        <v/>
      </c>
      <c r="G4580" s="94" t="str">
        <f t="shared" si="720"/>
        <v/>
      </c>
      <c r="H4580" s="127" t="str">
        <f>IF(A4580&lt;&gt;"",IF(MID(C4580,1,1)="c",$AS$26,IF(MID(C4580,1,1)="r",$AS$41,IF(MID(C4580,1,1)="p",#REF!,#REF!))),"")</f>
        <v/>
      </c>
      <c r="I4580" s="92" t="str">
        <f t="shared" si="721"/>
        <v/>
      </c>
      <c r="J4580" s="92" t="str">
        <f t="shared" si="722"/>
        <v/>
      </c>
      <c r="K4580" s="92" t="str">
        <f t="shared" si="723"/>
        <v/>
      </c>
      <c r="L4580" s="92" t="str">
        <f t="shared" si="724"/>
        <v/>
      </c>
      <c r="M4580" s="95" t="str">
        <f>IF(A4580&lt;&gt;"",IF(MID(C4580,1,1)="c",SigmaEpsConcrete(I4580,$AN$30:$AN$33,$AR$30:$AR$33,$AS$26,$AS$27,$AS$28,$AQ$20,$AU$19),""),"")</f>
        <v/>
      </c>
      <c r="N4580" s="95" t="str">
        <f>IF(A4580&lt;&gt;"",IF(MID(C4580,1,1)="r",SigmaEpsReinf(J4580,$AS$42:$AS$43,$AS$41,$AS$39,$AS$40,$AQ$38),""),"")</f>
        <v/>
      </c>
      <c r="Q4580" s="92" t="str">
        <f t="shared" si="726"/>
        <v/>
      </c>
      <c r="R4580" s="92" t="str">
        <f t="shared" si="727"/>
        <v/>
      </c>
      <c r="U4580" s="5"/>
      <c r="V4580" s="5"/>
      <c r="W4580" s="94" t="str">
        <f t="shared" si="725"/>
        <v/>
      </c>
      <c r="X4580" s="94" t="str">
        <f t="shared" si="728"/>
        <v/>
      </c>
      <c r="Y4580" s="5"/>
      <c r="BK4580" s="8"/>
      <c r="BL4580" s="5"/>
      <c r="BM4580" s="5"/>
      <c r="BN4580" s="5"/>
      <c r="BO4580" s="5"/>
      <c r="BP4580" s="1"/>
      <c r="BQ4580" s="1"/>
      <c r="BR4580" s="1"/>
      <c r="BS4580" s="1"/>
      <c r="BT4580" s="1"/>
      <c r="BU4580" s="4"/>
      <c r="BV4580" s="1"/>
      <c r="BW4580" s="3"/>
      <c r="BX4580" s="4"/>
      <c r="BY4580" s="5"/>
      <c r="BZ4580" s="5"/>
      <c r="CA4580" s="5"/>
      <c r="CB4580" s="5"/>
      <c r="CC4580" s="5"/>
      <c r="CD4580" s="43"/>
    </row>
    <row r="4581" spans="1:82" x14ac:dyDescent="0.25">
      <c r="A4581" s="8"/>
      <c r="B4581" s="5"/>
      <c r="C4581" s="5"/>
      <c r="D4581" s="5"/>
      <c r="E4581" s="5"/>
      <c r="F4581" s="94" t="str">
        <f t="shared" si="719"/>
        <v/>
      </c>
      <c r="G4581" s="94" t="str">
        <f t="shared" si="720"/>
        <v/>
      </c>
      <c r="H4581" s="127" t="str">
        <f>IF(A4581&lt;&gt;"",IF(MID(C4581,1,1)="c",$AS$26,IF(MID(C4581,1,1)="r",$AS$41,IF(MID(C4581,1,1)="p",#REF!,#REF!))),"")</f>
        <v/>
      </c>
      <c r="I4581" s="92" t="str">
        <f t="shared" si="721"/>
        <v/>
      </c>
      <c r="J4581" s="92" t="str">
        <f t="shared" si="722"/>
        <v/>
      </c>
      <c r="K4581" s="92" t="str">
        <f t="shared" si="723"/>
        <v/>
      </c>
      <c r="L4581" s="92" t="str">
        <f t="shared" si="724"/>
        <v/>
      </c>
      <c r="M4581" s="95" t="str">
        <f>IF(A4581&lt;&gt;"",IF(MID(C4581,1,1)="c",SigmaEpsConcrete(I4581,$AN$30:$AN$33,$AR$30:$AR$33,$AS$26,$AS$27,$AS$28,$AQ$20,$AU$19),""),"")</f>
        <v/>
      </c>
      <c r="N4581" s="95" t="str">
        <f>IF(A4581&lt;&gt;"",IF(MID(C4581,1,1)="r",SigmaEpsReinf(J4581,$AS$42:$AS$43,$AS$41,$AS$39,$AS$40,$AQ$38),""),"")</f>
        <v/>
      </c>
      <c r="Q4581" s="92" t="str">
        <f t="shared" si="726"/>
        <v/>
      </c>
      <c r="R4581" s="92" t="str">
        <f t="shared" si="727"/>
        <v/>
      </c>
      <c r="U4581" s="5"/>
      <c r="V4581" s="5"/>
      <c r="W4581" s="94" t="str">
        <f t="shared" si="725"/>
        <v/>
      </c>
      <c r="X4581" s="94" t="str">
        <f t="shared" si="728"/>
        <v/>
      </c>
      <c r="Y4581" s="5"/>
      <c r="BK4581" s="8"/>
      <c r="BL4581" s="5"/>
      <c r="BM4581" s="5"/>
      <c r="BN4581" s="5"/>
      <c r="BO4581" s="5"/>
      <c r="BP4581" s="1"/>
      <c r="BQ4581" s="1"/>
      <c r="BR4581" s="1"/>
      <c r="BS4581" s="1"/>
      <c r="BT4581" s="1"/>
      <c r="BU4581" s="4"/>
      <c r="BV4581" s="1"/>
      <c r="BW4581" s="3"/>
      <c r="BX4581" s="4"/>
      <c r="BY4581" s="5"/>
      <c r="BZ4581" s="5"/>
      <c r="CA4581" s="5"/>
      <c r="CB4581" s="5"/>
      <c r="CC4581" s="5"/>
      <c r="CD4581" s="43"/>
    </row>
    <row r="4582" spans="1:82" x14ac:dyDescent="0.25">
      <c r="A4582" s="8"/>
      <c r="B4582" s="5"/>
      <c r="C4582" s="5"/>
      <c r="D4582" s="5"/>
      <c r="E4582" s="5"/>
      <c r="F4582" s="94" t="str">
        <f t="shared" si="719"/>
        <v/>
      </c>
      <c r="G4582" s="94" t="str">
        <f t="shared" si="720"/>
        <v/>
      </c>
      <c r="H4582" s="127" t="str">
        <f>IF(A4582&lt;&gt;"",IF(MID(C4582,1,1)="c",$AS$26,IF(MID(C4582,1,1)="r",$AS$41,IF(MID(C4582,1,1)="p",#REF!,#REF!))),"")</f>
        <v/>
      </c>
      <c r="I4582" s="92" t="str">
        <f t="shared" si="721"/>
        <v/>
      </c>
      <c r="J4582" s="92" t="str">
        <f t="shared" si="722"/>
        <v/>
      </c>
      <c r="K4582" s="92" t="str">
        <f t="shared" si="723"/>
        <v/>
      </c>
      <c r="L4582" s="92" t="str">
        <f t="shared" si="724"/>
        <v/>
      </c>
      <c r="M4582" s="95" t="str">
        <f>IF(A4582&lt;&gt;"",IF(MID(C4582,1,1)="c",SigmaEpsConcrete(I4582,$AN$30:$AN$33,$AR$30:$AR$33,$AS$26,$AS$27,$AS$28,$AQ$20,$AU$19),""),"")</f>
        <v/>
      </c>
      <c r="N4582" s="95" t="str">
        <f>IF(A4582&lt;&gt;"",IF(MID(C4582,1,1)="r",SigmaEpsReinf(J4582,$AS$42:$AS$43,$AS$41,$AS$39,$AS$40,$AQ$38),""),"")</f>
        <v/>
      </c>
      <c r="Q4582" s="92" t="str">
        <f t="shared" si="726"/>
        <v/>
      </c>
      <c r="R4582" s="92" t="str">
        <f t="shared" si="727"/>
        <v/>
      </c>
      <c r="U4582" s="5"/>
      <c r="V4582" s="5"/>
      <c r="W4582" s="94" t="str">
        <f t="shared" si="725"/>
        <v/>
      </c>
      <c r="X4582" s="94" t="str">
        <f t="shared" si="728"/>
        <v/>
      </c>
      <c r="Y4582" s="5"/>
      <c r="BK4582" s="8"/>
      <c r="BL4582" s="5"/>
      <c r="BM4582" s="5"/>
      <c r="BN4582" s="5"/>
      <c r="BO4582" s="5"/>
      <c r="BP4582" s="1"/>
      <c r="BQ4582" s="1"/>
      <c r="BR4582" s="1"/>
      <c r="BS4582" s="1"/>
      <c r="BT4582" s="1"/>
      <c r="BU4582" s="4"/>
      <c r="BV4582" s="1"/>
      <c r="BW4582" s="3"/>
      <c r="BX4582" s="4"/>
      <c r="BY4582" s="5"/>
      <c r="BZ4582" s="5"/>
      <c r="CA4582" s="5"/>
      <c r="CB4582" s="5"/>
      <c r="CC4582" s="5"/>
      <c r="CD4582" s="43"/>
    </row>
    <row r="4583" spans="1:82" x14ac:dyDescent="0.25">
      <c r="A4583" s="8"/>
      <c r="B4583" s="5"/>
      <c r="C4583" s="5"/>
      <c r="D4583" s="5"/>
      <c r="E4583" s="5"/>
      <c r="F4583" s="94" t="str">
        <f t="shared" si="719"/>
        <v/>
      </c>
      <c r="G4583" s="94" t="str">
        <f t="shared" si="720"/>
        <v/>
      </c>
      <c r="H4583" s="127" t="str">
        <f>IF(A4583&lt;&gt;"",IF(MID(C4583,1,1)="c",$AS$26,IF(MID(C4583,1,1)="r",$AS$41,IF(MID(C4583,1,1)="p",#REF!,#REF!))),"")</f>
        <v/>
      </c>
      <c r="I4583" s="92" t="str">
        <f t="shared" si="721"/>
        <v/>
      </c>
      <c r="J4583" s="92" t="str">
        <f t="shared" si="722"/>
        <v/>
      </c>
      <c r="K4583" s="92" t="str">
        <f t="shared" si="723"/>
        <v/>
      </c>
      <c r="L4583" s="92" t="str">
        <f t="shared" si="724"/>
        <v/>
      </c>
      <c r="M4583" s="95" t="str">
        <f>IF(A4583&lt;&gt;"",IF(MID(C4583,1,1)="c",SigmaEpsConcrete(I4583,$AN$30:$AN$33,$AR$30:$AR$33,$AS$26,$AS$27,$AS$28,$AQ$20,$AU$19),""),"")</f>
        <v/>
      </c>
      <c r="N4583" s="95" t="str">
        <f>IF(A4583&lt;&gt;"",IF(MID(C4583,1,1)="r",SigmaEpsReinf(J4583,$AS$42:$AS$43,$AS$41,$AS$39,$AS$40,$AQ$38),""),"")</f>
        <v/>
      </c>
      <c r="Q4583" s="92" t="str">
        <f t="shared" si="726"/>
        <v/>
      </c>
      <c r="R4583" s="92" t="str">
        <f t="shared" si="727"/>
        <v/>
      </c>
      <c r="U4583" s="5"/>
      <c r="V4583" s="5"/>
      <c r="W4583" s="94" t="str">
        <f t="shared" si="725"/>
        <v/>
      </c>
      <c r="X4583" s="94" t="str">
        <f t="shared" si="728"/>
        <v/>
      </c>
      <c r="Y4583" s="5"/>
      <c r="BK4583" s="8"/>
      <c r="BL4583" s="5"/>
      <c r="BM4583" s="5"/>
      <c r="BN4583" s="5"/>
      <c r="BO4583" s="5"/>
      <c r="BP4583" s="1"/>
      <c r="BQ4583" s="1"/>
      <c r="BR4583" s="1"/>
      <c r="BS4583" s="1"/>
      <c r="BT4583" s="1"/>
      <c r="BU4583" s="4"/>
      <c r="BV4583" s="1"/>
      <c r="BW4583" s="3"/>
      <c r="BX4583" s="4"/>
      <c r="BY4583" s="5"/>
      <c r="BZ4583" s="5"/>
      <c r="CA4583" s="5"/>
      <c r="CB4583" s="5"/>
      <c r="CC4583" s="5"/>
      <c r="CD4583" s="43"/>
    </row>
    <row r="4584" spans="1:82" x14ac:dyDescent="0.25">
      <c r="A4584" s="8"/>
      <c r="B4584" s="5"/>
      <c r="C4584" s="5"/>
      <c r="D4584" s="5"/>
      <c r="E4584" s="5"/>
      <c r="F4584" s="94" t="str">
        <f t="shared" si="719"/>
        <v/>
      </c>
      <c r="G4584" s="94" t="str">
        <f t="shared" si="720"/>
        <v/>
      </c>
      <c r="H4584" s="127" t="str">
        <f>IF(A4584&lt;&gt;"",IF(MID(C4584,1,1)="c",$AS$26,IF(MID(C4584,1,1)="r",$AS$41,IF(MID(C4584,1,1)="p",#REF!,#REF!))),"")</f>
        <v/>
      </c>
      <c r="I4584" s="92" t="str">
        <f t="shared" si="721"/>
        <v/>
      </c>
      <c r="J4584" s="92" t="str">
        <f t="shared" si="722"/>
        <v/>
      </c>
      <c r="K4584" s="92" t="str">
        <f t="shared" si="723"/>
        <v/>
      </c>
      <c r="L4584" s="92" t="str">
        <f t="shared" si="724"/>
        <v/>
      </c>
      <c r="M4584" s="95" t="str">
        <f>IF(A4584&lt;&gt;"",IF(MID(C4584,1,1)="c",SigmaEpsConcrete(I4584,$AN$30:$AN$33,$AR$30:$AR$33,$AS$26,$AS$27,$AS$28,$AQ$20,$AU$19),""),"")</f>
        <v/>
      </c>
      <c r="N4584" s="95" t="str">
        <f>IF(A4584&lt;&gt;"",IF(MID(C4584,1,1)="r",SigmaEpsReinf(J4584,$AS$42:$AS$43,$AS$41,$AS$39,$AS$40,$AQ$38),""),"")</f>
        <v/>
      </c>
      <c r="Q4584" s="92" t="str">
        <f t="shared" si="726"/>
        <v/>
      </c>
      <c r="R4584" s="92" t="str">
        <f t="shared" si="727"/>
        <v/>
      </c>
      <c r="U4584" s="5"/>
      <c r="V4584" s="5"/>
      <c r="W4584" s="94" t="str">
        <f t="shared" si="725"/>
        <v/>
      </c>
      <c r="X4584" s="94" t="str">
        <f t="shared" si="728"/>
        <v/>
      </c>
      <c r="Y4584" s="5"/>
      <c r="BK4584" s="8"/>
      <c r="BL4584" s="5"/>
      <c r="BM4584" s="5"/>
      <c r="BN4584" s="5"/>
      <c r="BO4584" s="5"/>
      <c r="BP4584" s="1"/>
      <c r="BQ4584" s="1"/>
      <c r="BR4584" s="1"/>
      <c r="BS4584" s="1"/>
      <c r="BT4584" s="1"/>
      <c r="BU4584" s="4"/>
      <c r="BV4584" s="1"/>
      <c r="BW4584" s="3"/>
      <c r="BX4584" s="4"/>
      <c r="BY4584" s="5"/>
      <c r="BZ4584" s="5"/>
      <c r="CA4584" s="5"/>
      <c r="CB4584" s="5"/>
      <c r="CC4584" s="5"/>
      <c r="CD4584" s="43"/>
    </row>
    <row r="4585" spans="1:82" x14ac:dyDescent="0.25">
      <c r="A4585" s="8"/>
      <c r="B4585" s="5"/>
      <c r="C4585" s="5"/>
      <c r="D4585" s="5"/>
      <c r="E4585" s="5"/>
      <c r="F4585" s="94" t="str">
        <f t="shared" si="719"/>
        <v/>
      </c>
      <c r="G4585" s="94" t="str">
        <f t="shared" si="720"/>
        <v/>
      </c>
      <c r="H4585" s="127" t="str">
        <f>IF(A4585&lt;&gt;"",IF(MID(C4585,1,1)="c",$AS$26,IF(MID(C4585,1,1)="r",$AS$41,IF(MID(C4585,1,1)="p",#REF!,#REF!))),"")</f>
        <v/>
      </c>
      <c r="I4585" s="92" t="str">
        <f t="shared" si="721"/>
        <v/>
      </c>
      <c r="J4585" s="92" t="str">
        <f t="shared" si="722"/>
        <v/>
      </c>
      <c r="K4585" s="92" t="str">
        <f t="shared" si="723"/>
        <v/>
      </c>
      <c r="L4585" s="92" t="str">
        <f t="shared" si="724"/>
        <v/>
      </c>
      <c r="M4585" s="95" t="str">
        <f>IF(A4585&lt;&gt;"",IF(MID(C4585,1,1)="c",SigmaEpsConcrete(I4585,$AN$30:$AN$33,$AR$30:$AR$33,$AS$26,$AS$27,$AS$28,$AQ$20,$AU$19),""),"")</f>
        <v/>
      </c>
      <c r="N4585" s="95" t="str">
        <f>IF(A4585&lt;&gt;"",IF(MID(C4585,1,1)="r",SigmaEpsReinf(J4585,$AS$42:$AS$43,$AS$41,$AS$39,$AS$40,$AQ$38),""),"")</f>
        <v/>
      </c>
      <c r="Q4585" s="92" t="str">
        <f t="shared" si="726"/>
        <v/>
      </c>
      <c r="R4585" s="92" t="str">
        <f t="shared" si="727"/>
        <v/>
      </c>
      <c r="U4585" s="5"/>
      <c r="V4585" s="5"/>
      <c r="W4585" s="94" t="str">
        <f t="shared" si="725"/>
        <v/>
      </c>
      <c r="X4585" s="94" t="str">
        <f t="shared" si="728"/>
        <v/>
      </c>
      <c r="Y4585" s="5"/>
      <c r="BK4585" s="8"/>
      <c r="BL4585" s="5"/>
      <c r="BM4585" s="5"/>
      <c r="BN4585" s="5"/>
      <c r="BO4585" s="5"/>
      <c r="BP4585" s="1"/>
      <c r="BQ4585" s="1"/>
      <c r="BR4585" s="1"/>
      <c r="BS4585" s="1"/>
      <c r="BT4585" s="1"/>
      <c r="BU4585" s="4"/>
      <c r="BV4585" s="1"/>
      <c r="BW4585" s="3"/>
      <c r="BX4585" s="4"/>
      <c r="BY4585" s="5"/>
      <c r="BZ4585" s="5"/>
      <c r="CA4585" s="5"/>
      <c r="CB4585" s="5"/>
      <c r="CC4585" s="5"/>
      <c r="CD4585" s="43"/>
    </row>
    <row r="4586" spans="1:82" x14ac:dyDescent="0.25">
      <c r="A4586" s="8"/>
      <c r="B4586" s="5"/>
      <c r="C4586" s="5"/>
      <c r="D4586" s="5"/>
      <c r="E4586" s="5"/>
      <c r="F4586" s="94" t="str">
        <f t="shared" si="719"/>
        <v/>
      </c>
      <c r="G4586" s="94" t="str">
        <f t="shared" si="720"/>
        <v/>
      </c>
      <c r="H4586" s="127" t="str">
        <f>IF(A4586&lt;&gt;"",IF(MID(C4586,1,1)="c",$AS$26,IF(MID(C4586,1,1)="r",$AS$41,IF(MID(C4586,1,1)="p",#REF!,#REF!))),"")</f>
        <v/>
      </c>
      <c r="I4586" s="92" t="str">
        <f t="shared" si="721"/>
        <v/>
      </c>
      <c r="J4586" s="92" t="str">
        <f t="shared" si="722"/>
        <v/>
      </c>
      <c r="K4586" s="92" t="str">
        <f t="shared" si="723"/>
        <v/>
      </c>
      <c r="L4586" s="92" t="str">
        <f t="shared" si="724"/>
        <v/>
      </c>
      <c r="M4586" s="95" t="str">
        <f>IF(A4586&lt;&gt;"",IF(MID(C4586,1,1)="c",SigmaEpsConcrete(I4586,$AN$30:$AN$33,$AR$30:$AR$33,$AS$26,$AS$27,$AS$28,$AQ$20,$AU$19),""),"")</f>
        <v/>
      </c>
      <c r="N4586" s="95" t="str">
        <f>IF(A4586&lt;&gt;"",IF(MID(C4586,1,1)="r",SigmaEpsReinf(J4586,$AS$42:$AS$43,$AS$41,$AS$39,$AS$40,$AQ$38),""),"")</f>
        <v/>
      </c>
      <c r="Q4586" s="92" t="str">
        <f t="shared" si="726"/>
        <v/>
      </c>
      <c r="R4586" s="92" t="str">
        <f t="shared" si="727"/>
        <v/>
      </c>
      <c r="U4586" s="5"/>
      <c r="V4586" s="5"/>
      <c r="W4586" s="94" t="str">
        <f t="shared" si="725"/>
        <v/>
      </c>
      <c r="X4586" s="94" t="str">
        <f t="shared" si="728"/>
        <v/>
      </c>
      <c r="Y4586" s="5"/>
      <c r="BK4586" s="8"/>
      <c r="BL4586" s="5"/>
      <c r="BM4586" s="5"/>
      <c r="BN4586" s="5"/>
      <c r="BO4586" s="5"/>
      <c r="BP4586" s="1"/>
      <c r="BQ4586" s="1"/>
      <c r="BR4586" s="1"/>
      <c r="BS4586" s="1"/>
      <c r="BT4586" s="1"/>
      <c r="BU4586" s="4"/>
      <c r="BV4586" s="1"/>
      <c r="BW4586" s="3"/>
      <c r="BX4586" s="4"/>
      <c r="BY4586" s="5"/>
      <c r="BZ4586" s="5"/>
      <c r="CA4586" s="5"/>
      <c r="CB4586" s="5"/>
      <c r="CC4586" s="5"/>
      <c r="CD4586" s="43"/>
    </row>
    <row r="4587" spans="1:82" x14ac:dyDescent="0.25">
      <c r="A4587" s="8"/>
      <c r="B4587" s="5"/>
      <c r="C4587" s="5"/>
      <c r="D4587" s="5"/>
      <c r="E4587" s="5"/>
      <c r="F4587" s="94" t="str">
        <f t="shared" si="719"/>
        <v/>
      </c>
      <c r="G4587" s="94" t="str">
        <f t="shared" si="720"/>
        <v/>
      </c>
      <c r="H4587" s="127" t="str">
        <f>IF(A4587&lt;&gt;"",IF(MID(C4587,1,1)="c",$AS$26,IF(MID(C4587,1,1)="r",$AS$41,IF(MID(C4587,1,1)="p",#REF!,#REF!))),"")</f>
        <v/>
      </c>
      <c r="I4587" s="92" t="str">
        <f t="shared" si="721"/>
        <v/>
      </c>
      <c r="J4587" s="92" t="str">
        <f t="shared" si="722"/>
        <v/>
      </c>
      <c r="K4587" s="92" t="str">
        <f t="shared" si="723"/>
        <v/>
      </c>
      <c r="L4587" s="92" t="str">
        <f t="shared" si="724"/>
        <v/>
      </c>
      <c r="M4587" s="95" t="str">
        <f>IF(A4587&lt;&gt;"",IF(MID(C4587,1,1)="c",SigmaEpsConcrete(I4587,$AN$30:$AN$33,$AR$30:$AR$33,$AS$26,$AS$27,$AS$28,$AQ$20,$AU$19),""),"")</f>
        <v/>
      </c>
      <c r="N4587" s="95" t="str">
        <f>IF(A4587&lt;&gt;"",IF(MID(C4587,1,1)="r",SigmaEpsReinf(J4587,$AS$42:$AS$43,$AS$41,$AS$39,$AS$40,$AQ$38),""),"")</f>
        <v/>
      </c>
      <c r="Q4587" s="92" t="str">
        <f t="shared" si="726"/>
        <v/>
      </c>
      <c r="R4587" s="92" t="str">
        <f t="shared" si="727"/>
        <v/>
      </c>
      <c r="U4587" s="5"/>
      <c r="V4587" s="5"/>
      <c r="W4587" s="94" t="str">
        <f t="shared" si="725"/>
        <v/>
      </c>
      <c r="X4587" s="94" t="str">
        <f t="shared" si="728"/>
        <v/>
      </c>
      <c r="Y4587" s="5"/>
      <c r="BK4587" s="8"/>
      <c r="BL4587" s="5"/>
      <c r="BM4587" s="5"/>
      <c r="BN4587" s="5"/>
      <c r="BO4587" s="5"/>
      <c r="BP4587" s="1"/>
      <c r="BQ4587" s="1"/>
      <c r="BR4587" s="1"/>
      <c r="BS4587" s="1"/>
      <c r="BT4587" s="1"/>
      <c r="BU4587" s="4"/>
      <c r="BV4587" s="1"/>
      <c r="BW4587" s="3"/>
      <c r="BX4587" s="4"/>
      <c r="BY4587" s="5"/>
      <c r="BZ4587" s="5"/>
      <c r="CA4587" s="5"/>
      <c r="CB4587" s="5"/>
      <c r="CC4587" s="5"/>
      <c r="CD4587" s="43"/>
    </row>
    <row r="4588" spans="1:82" x14ac:dyDescent="0.25">
      <c r="A4588" s="8"/>
      <c r="B4588" s="5"/>
      <c r="C4588" s="5"/>
      <c r="D4588" s="5"/>
      <c r="E4588" s="5"/>
      <c r="F4588" s="94" t="str">
        <f t="shared" si="719"/>
        <v/>
      </c>
      <c r="G4588" s="94" t="str">
        <f t="shared" si="720"/>
        <v/>
      </c>
      <c r="H4588" s="127" t="str">
        <f>IF(A4588&lt;&gt;"",IF(MID(C4588,1,1)="c",$AS$26,IF(MID(C4588,1,1)="r",$AS$41,IF(MID(C4588,1,1)="p",#REF!,#REF!))),"")</f>
        <v/>
      </c>
      <c r="I4588" s="92" t="str">
        <f t="shared" si="721"/>
        <v/>
      </c>
      <c r="J4588" s="92" t="str">
        <f t="shared" si="722"/>
        <v/>
      </c>
      <c r="K4588" s="92" t="str">
        <f t="shared" si="723"/>
        <v/>
      </c>
      <c r="L4588" s="92" t="str">
        <f t="shared" si="724"/>
        <v/>
      </c>
      <c r="M4588" s="95" t="str">
        <f>IF(A4588&lt;&gt;"",IF(MID(C4588,1,1)="c",SigmaEpsConcrete(I4588,$AN$30:$AN$33,$AR$30:$AR$33,$AS$26,$AS$27,$AS$28,$AQ$20,$AU$19),""),"")</f>
        <v/>
      </c>
      <c r="N4588" s="95" t="str">
        <f>IF(A4588&lt;&gt;"",IF(MID(C4588,1,1)="r",SigmaEpsReinf(J4588,$AS$42:$AS$43,$AS$41,$AS$39,$AS$40,$AQ$38),""),"")</f>
        <v/>
      </c>
      <c r="Q4588" s="92" t="str">
        <f t="shared" si="726"/>
        <v/>
      </c>
      <c r="R4588" s="92" t="str">
        <f t="shared" si="727"/>
        <v/>
      </c>
      <c r="U4588" s="5"/>
      <c r="V4588" s="5"/>
      <c r="W4588" s="94" t="str">
        <f t="shared" si="725"/>
        <v/>
      </c>
      <c r="X4588" s="94" t="str">
        <f t="shared" si="728"/>
        <v/>
      </c>
      <c r="Y4588" s="5"/>
      <c r="BK4588" s="8"/>
      <c r="BL4588" s="5"/>
      <c r="BM4588" s="5"/>
      <c r="BN4588" s="5"/>
      <c r="BO4588" s="5"/>
      <c r="BP4588" s="1"/>
      <c r="BQ4588" s="1"/>
      <c r="BR4588" s="1"/>
      <c r="BS4588" s="1"/>
      <c r="BT4588" s="1"/>
      <c r="BU4588" s="4"/>
      <c r="BV4588" s="1"/>
      <c r="BW4588" s="3"/>
      <c r="BX4588" s="4"/>
      <c r="BY4588" s="5"/>
      <c r="BZ4588" s="5"/>
      <c r="CA4588" s="5"/>
      <c r="CB4588" s="5"/>
      <c r="CC4588" s="5"/>
      <c r="CD4588" s="43"/>
    </row>
    <row r="4589" spans="1:82" x14ac:dyDescent="0.25">
      <c r="A4589" s="8"/>
      <c r="B4589" s="5"/>
      <c r="C4589" s="5"/>
      <c r="D4589" s="5"/>
      <c r="E4589" s="5"/>
      <c r="F4589" s="94" t="str">
        <f t="shared" si="719"/>
        <v/>
      </c>
      <c r="G4589" s="94" t="str">
        <f t="shared" si="720"/>
        <v/>
      </c>
      <c r="H4589" s="127" t="str">
        <f>IF(A4589&lt;&gt;"",IF(MID(C4589,1,1)="c",$AS$26,IF(MID(C4589,1,1)="r",$AS$41,IF(MID(C4589,1,1)="p",#REF!,#REF!))),"")</f>
        <v/>
      </c>
      <c r="I4589" s="92" t="str">
        <f t="shared" si="721"/>
        <v/>
      </c>
      <c r="J4589" s="92" t="str">
        <f t="shared" si="722"/>
        <v/>
      </c>
      <c r="K4589" s="92" t="str">
        <f t="shared" si="723"/>
        <v/>
      </c>
      <c r="L4589" s="92" t="str">
        <f t="shared" si="724"/>
        <v/>
      </c>
      <c r="M4589" s="95" t="str">
        <f>IF(A4589&lt;&gt;"",IF(MID(C4589,1,1)="c",SigmaEpsConcrete(I4589,$AN$30:$AN$33,$AR$30:$AR$33,$AS$26,$AS$27,$AS$28,$AQ$20,$AU$19),""),"")</f>
        <v/>
      </c>
      <c r="N4589" s="95" t="str">
        <f>IF(A4589&lt;&gt;"",IF(MID(C4589,1,1)="r",SigmaEpsReinf(J4589,$AS$42:$AS$43,$AS$41,$AS$39,$AS$40,$AQ$38),""),"")</f>
        <v/>
      </c>
      <c r="Q4589" s="92" t="str">
        <f t="shared" si="726"/>
        <v/>
      </c>
      <c r="R4589" s="92" t="str">
        <f t="shared" si="727"/>
        <v/>
      </c>
      <c r="U4589" s="5"/>
      <c r="V4589" s="5"/>
      <c r="W4589" s="94" t="str">
        <f t="shared" si="725"/>
        <v/>
      </c>
      <c r="X4589" s="94" t="str">
        <f t="shared" si="728"/>
        <v/>
      </c>
      <c r="Y4589" s="5"/>
      <c r="BK4589" s="8"/>
      <c r="BL4589" s="5"/>
      <c r="BM4589" s="5"/>
      <c r="BN4589" s="5"/>
      <c r="BO4589" s="5"/>
      <c r="BP4589" s="1"/>
      <c r="BQ4589" s="1"/>
      <c r="BR4589" s="1"/>
      <c r="BS4589" s="1"/>
      <c r="BT4589" s="1"/>
      <c r="BU4589" s="4"/>
      <c r="BV4589" s="1"/>
      <c r="BW4589" s="3"/>
      <c r="BX4589" s="4"/>
      <c r="BY4589" s="5"/>
      <c r="BZ4589" s="5"/>
      <c r="CA4589" s="5"/>
      <c r="CB4589" s="5"/>
      <c r="CC4589" s="5"/>
      <c r="CD4589" s="43"/>
    </row>
    <row r="4590" spans="1:82" x14ac:dyDescent="0.25">
      <c r="A4590" s="8"/>
      <c r="B4590" s="5"/>
      <c r="C4590" s="5"/>
      <c r="D4590" s="5"/>
      <c r="E4590" s="5"/>
      <c r="F4590" s="94" t="str">
        <f t="shared" si="719"/>
        <v/>
      </c>
      <c r="G4590" s="94" t="str">
        <f t="shared" si="720"/>
        <v/>
      </c>
      <c r="H4590" s="127" t="str">
        <f>IF(A4590&lt;&gt;"",IF(MID(C4590,1,1)="c",$AS$26,IF(MID(C4590,1,1)="r",$AS$41,IF(MID(C4590,1,1)="p",#REF!,#REF!))),"")</f>
        <v/>
      </c>
      <c r="I4590" s="92" t="str">
        <f t="shared" si="721"/>
        <v/>
      </c>
      <c r="J4590" s="92" t="str">
        <f t="shared" si="722"/>
        <v/>
      </c>
      <c r="K4590" s="92" t="str">
        <f t="shared" si="723"/>
        <v/>
      </c>
      <c r="L4590" s="92" t="str">
        <f t="shared" si="724"/>
        <v/>
      </c>
      <c r="M4590" s="95" t="str">
        <f>IF(A4590&lt;&gt;"",IF(MID(C4590,1,1)="c",SigmaEpsConcrete(I4590,$AN$30:$AN$33,$AR$30:$AR$33,$AS$26,$AS$27,$AS$28,$AQ$20,$AU$19),""),"")</f>
        <v/>
      </c>
      <c r="N4590" s="95" t="str">
        <f>IF(A4590&lt;&gt;"",IF(MID(C4590,1,1)="r",SigmaEpsReinf(J4590,$AS$42:$AS$43,$AS$41,$AS$39,$AS$40,$AQ$38),""),"")</f>
        <v/>
      </c>
      <c r="Q4590" s="92" t="str">
        <f t="shared" si="726"/>
        <v/>
      </c>
      <c r="R4590" s="92" t="str">
        <f t="shared" si="727"/>
        <v/>
      </c>
      <c r="U4590" s="5"/>
      <c r="V4590" s="5"/>
      <c r="W4590" s="94" t="str">
        <f t="shared" si="725"/>
        <v/>
      </c>
      <c r="X4590" s="94" t="str">
        <f t="shared" si="728"/>
        <v/>
      </c>
      <c r="Y4590" s="5"/>
      <c r="BK4590" s="8"/>
      <c r="BL4590" s="5"/>
      <c r="BM4590" s="5"/>
      <c r="BN4590" s="5"/>
      <c r="BO4590" s="5"/>
      <c r="BP4590" s="1"/>
      <c r="BQ4590" s="1"/>
      <c r="BR4590" s="1"/>
      <c r="BS4590" s="1"/>
      <c r="BT4590" s="1"/>
      <c r="BU4590" s="4"/>
      <c r="BV4590" s="1"/>
      <c r="BW4590" s="3"/>
      <c r="BX4590" s="4"/>
      <c r="BY4590" s="5"/>
      <c r="BZ4590" s="5"/>
      <c r="CA4590" s="5"/>
      <c r="CB4590" s="5"/>
      <c r="CC4590" s="5"/>
      <c r="CD4590" s="43"/>
    </row>
    <row r="4591" spans="1:82" x14ac:dyDescent="0.25">
      <c r="A4591" s="8"/>
      <c r="B4591" s="5"/>
      <c r="C4591" s="5"/>
      <c r="D4591" s="5"/>
      <c r="E4591" s="5"/>
      <c r="F4591" s="94" t="str">
        <f t="shared" si="719"/>
        <v/>
      </c>
      <c r="G4591" s="94" t="str">
        <f t="shared" si="720"/>
        <v/>
      </c>
      <c r="H4591" s="127" t="str">
        <f>IF(A4591&lt;&gt;"",IF(MID(C4591,1,1)="c",$AS$26,IF(MID(C4591,1,1)="r",$AS$41,IF(MID(C4591,1,1)="p",#REF!,#REF!))),"")</f>
        <v/>
      </c>
      <c r="I4591" s="92" t="str">
        <f t="shared" si="721"/>
        <v/>
      </c>
      <c r="J4591" s="92" t="str">
        <f t="shared" si="722"/>
        <v/>
      </c>
      <c r="K4591" s="92" t="str">
        <f t="shared" si="723"/>
        <v/>
      </c>
      <c r="L4591" s="92" t="str">
        <f t="shared" si="724"/>
        <v/>
      </c>
      <c r="M4591" s="95" t="str">
        <f>IF(A4591&lt;&gt;"",IF(MID(C4591,1,1)="c",SigmaEpsConcrete(I4591,$AN$30:$AN$33,$AR$30:$AR$33,$AS$26,$AS$27,$AS$28,$AQ$20,$AU$19),""),"")</f>
        <v/>
      </c>
      <c r="N4591" s="95" t="str">
        <f>IF(A4591&lt;&gt;"",IF(MID(C4591,1,1)="r",SigmaEpsReinf(J4591,$AS$42:$AS$43,$AS$41,$AS$39,$AS$40,$AQ$38),""),"")</f>
        <v/>
      </c>
      <c r="Q4591" s="92" t="str">
        <f t="shared" si="726"/>
        <v/>
      </c>
      <c r="R4591" s="92" t="str">
        <f t="shared" si="727"/>
        <v/>
      </c>
      <c r="U4591" s="5"/>
      <c r="V4591" s="5"/>
      <c r="W4591" s="94" t="str">
        <f t="shared" si="725"/>
        <v/>
      </c>
      <c r="X4591" s="94" t="str">
        <f t="shared" si="728"/>
        <v/>
      </c>
      <c r="Y4591" s="5"/>
      <c r="BK4591" s="8"/>
      <c r="BL4591" s="5"/>
      <c r="BM4591" s="5"/>
      <c r="BN4591" s="5"/>
      <c r="BO4591" s="5"/>
      <c r="BP4591" s="1"/>
      <c r="BQ4591" s="1"/>
      <c r="BR4591" s="1"/>
      <c r="BS4591" s="1"/>
      <c r="BT4591" s="1"/>
      <c r="BU4591" s="4"/>
      <c r="BV4591" s="1"/>
      <c r="BW4591" s="3"/>
      <c r="BX4591" s="4"/>
      <c r="BY4591" s="5"/>
      <c r="BZ4591" s="5"/>
      <c r="CA4591" s="5"/>
      <c r="CB4591" s="5"/>
      <c r="CC4591" s="5"/>
      <c r="CD4591" s="43"/>
    </row>
    <row r="4592" spans="1:82" x14ac:dyDescent="0.25">
      <c r="A4592" s="8"/>
      <c r="B4592" s="5"/>
      <c r="C4592" s="5"/>
      <c r="D4592" s="5"/>
      <c r="E4592" s="5"/>
      <c r="F4592" s="94" t="str">
        <f t="shared" si="719"/>
        <v/>
      </c>
      <c r="G4592" s="94" t="str">
        <f t="shared" si="720"/>
        <v/>
      </c>
      <c r="H4592" s="127" t="str">
        <f>IF(A4592&lt;&gt;"",IF(MID(C4592,1,1)="c",$AS$26,IF(MID(C4592,1,1)="r",$AS$41,IF(MID(C4592,1,1)="p",#REF!,#REF!))),"")</f>
        <v/>
      </c>
      <c r="I4592" s="92" t="str">
        <f t="shared" si="721"/>
        <v/>
      </c>
      <c r="J4592" s="92" t="str">
        <f t="shared" si="722"/>
        <v/>
      </c>
      <c r="K4592" s="92" t="str">
        <f t="shared" si="723"/>
        <v/>
      </c>
      <c r="L4592" s="92" t="str">
        <f t="shared" si="724"/>
        <v/>
      </c>
      <c r="M4592" s="95" t="str">
        <f>IF(A4592&lt;&gt;"",IF(MID(C4592,1,1)="c",SigmaEpsConcrete(I4592,$AN$30:$AN$33,$AR$30:$AR$33,$AS$26,$AS$27,$AS$28,$AQ$20,$AU$19),""),"")</f>
        <v/>
      </c>
      <c r="N4592" s="95" t="str">
        <f>IF(A4592&lt;&gt;"",IF(MID(C4592,1,1)="r",SigmaEpsReinf(J4592,$AS$42:$AS$43,$AS$41,$AS$39,$AS$40,$AQ$38),""),"")</f>
        <v/>
      </c>
      <c r="Q4592" s="92" t="str">
        <f t="shared" si="726"/>
        <v/>
      </c>
      <c r="R4592" s="92" t="str">
        <f t="shared" si="727"/>
        <v/>
      </c>
      <c r="U4592" s="5"/>
      <c r="V4592" s="5"/>
      <c r="W4592" s="94" t="str">
        <f t="shared" si="725"/>
        <v/>
      </c>
      <c r="X4592" s="94" t="str">
        <f t="shared" si="728"/>
        <v/>
      </c>
      <c r="Y4592" s="5"/>
      <c r="BK4592" s="8"/>
      <c r="BL4592" s="5"/>
      <c r="BM4592" s="5"/>
      <c r="BN4592" s="5"/>
      <c r="BO4592" s="5"/>
      <c r="BP4592" s="1"/>
      <c r="BQ4592" s="1"/>
      <c r="BR4592" s="1"/>
      <c r="BS4592" s="1"/>
      <c r="BT4592" s="1"/>
      <c r="BU4592" s="4"/>
      <c r="BV4592" s="1"/>
      <c r="BW4592" s="3"/>
      <c r="BX4592" s="4"/>
      <c r="BY4592" s="5"/>
      <c r="BZ4592" s="5"/>
      <c r="CA4592" s="5"/>
      <c r="CB4592" s="5"/>
      <c r="CC4592" s="5"/>
      <c r="CD4592" s="43"/>
    </row>
    <row r="4593" spans="1:82" x14ac:dyDescent="0.25">
      <c r="A4593" s="8"/>
      <c r="B4593" s="5"/>
      <c r="C4593" s="5"/>
      <c r="D4593" s="5"/>
      <c r="E4593" s="5"/>
      <c r="F4593" s="94" t="str">
        <f t="shared" si="719"/>
        <v/>
      </c>
      <c r="G4593" s="94" t="str">
        <f t="shared" si="720"/>
        <v/>
      </c>
      <c r="H4593" s="127" t="str">
        <f>IF(A4593&lt;&gt;"",IF(MID(C4593,1,1)="c",$AS$26,IF(MID(C4593,1,1)="r",$AS$41,IF(MID(C4593,1,1)="p",#REF!,#REF!))),"")</f>
        <v/>
      </c>
      <c r="I4593" s="92" t="str">
        <f t="shared" si="721"/>
        <v/>
      </c>
      <c r="J4593" s="92" t="str">
        <f t="shared" si="722"/>
        <v/>
      </c>
      <c r="K4593" s="92" t="str">
        <f t="shared" si="723"/>
        <v/>
      </c>
      <c r="L4593" s="92" t="str">
        <f t="shared" si="724"/>
        <v/>
      </c>
      <c r="M4593" s="95" t="str">
        <f>IF(A4593&lt;&gt;"",IF(MID(C4593,1,1)="c",SigmaEpsConcrete(I4593,$AN$30:$AN$33,$AR$30:$AR$33,$AS$26,$AS$27,$AS$28,$AQ$20,$AU$19),""),"")</f>
        <v/>
      </c>
      <c r="N4593" s="95" t="str">
        <f>IF(A4593&lt;&gt;"",IF(MID(C4593,1,1)="r",SigmaEpsReinf(J4593,$AS$42:$AS$43,$AS$41,$AS$39,$AS$40,$AQ$38),""),"")</f>
        <v/>
      </c>
      <c r="Q4593" s="92" t="str">
        <f t="shared" si="726"/>
        <v/>
      </c>
      <c r="R4593" s="92" t="str">
        <f t="shared" si="727"/>
        <v/>
      </c>
      <c r="U4593" s="5"/>
      <c r="V4593" s="5"/>
      <c r="W4593" s="94" t="str">
        <f t="shared" si="725"/>
        <v/>
      </c>
      <c r="X4593" s="94" t="str">
        <f t="shared" si="728"/>
        <v/>
      </c>
      <c r="Y4593" s="5"/>
      <c r="BK4593" s="8"/>
      <c r="BL4593" s="5"/>
      <c r="BM4593" s="5"/>
      <c r="BN4593" s="5"/>
      <c r="BO4593" s="5"/>
      <c r="BP4593" s="1"/>
      <c r="BQ4593" s="1"/>
      <c r="BR4593" s="1"/>
      <c r="BS4593" s="1"/>
      <c r="BT4593" s="1"/>
      <c r="BU4593" s="4"/>
      <c r="BV4593" s="1"/>
      <c r="BW4593" s="3"/>
      <c r="BX4593" s="4"/>
      <c r="BY4593" s="5"/>
      <c r="BZ4593" s="5"/>
      <c r="CA4593" s="5"/>
      <c r="CB4593" s="5"/>
      <c r="CC4593" s="5"/>
      <c r="CD4593" s="43"/>
    </row>
    <row r="4594" spans="1:82" x14ac:dyDescent="0.25">
      <c r="A4594" s="8"/>
      <c r="B4594" s="5"/>
      <c r="C4594" s="5"/>
      <c r="D4594" s="5"/>
      <c r="E4594" s="5"/>
      <c r="F4594" s="94" t="str">
        <f t="shared" si="719"/>
        <v/>
      </c>
      <c r="G4594" s="94" t="str">
        <f t="shared" si="720"/>
        <v/>
      </c>
      <c r="H4594" s="127" t="str">
        <f>IF(A4594&lt;&gt;"",IF(MID(C4594,1,1)="c",$AS$26,IF(MID(C4594,1,1)="r",$AS$41,IF(MID(C4594,1,1)="p",#REF!,#REF!))),"")</f>
        <v/>
      </c>
      <c r="I4594" s="92" t="str">
        <f t="shared" si="721"/>
        <v/>
      </c>
      <c r="J4594" s="92" t="str">
        <f t="shared" si="722"/>
        <v/>
      </c>
      <c r="K4594" s="92" t="str">
        <f t="shared" si="723"/>
        <v/>
      </c>
      <c r="L4594" s="92" t="str">
        <f t="shared" si="724"/>
        <v/>
      </c>
      <c r="M4594" s="95" t="str">
        <f>IF(A4594&lt;&gt;"",IF(MID(C4594,1,1)="c",SigmaEpsConcrete(I4594,$AN$30:$AN$33,$AR$30:$AR$33,$AS$26,$AS$27,$AS$28,$AQ$20,$AU$19),""),"")</f>
        <v/>
      </c>
      <c r="N4594" s="95" t="str">
        <f>IF(A4594&lt;&gt;"",IF(MID(C4594,1,1)="r",SigmaEpsReinf(J4594,$AS$42:$AS$43,$AS$41,$AS$39,$AS$40,$AQ$38),""),"")</f>
        <v/>
      </c>
      <c r="Q4594" s="92" t="str">
        <f t="shared" si="726"/>
        <v/>
      </c>
      <c r="R4594" s="92" t="str">
        <f t="shared" si="727"/>
        <v/>
      </c>
      <c r="U4594" s="5"/>
      <c r="V4594" s="5"/>
      <c r="W4594" s="94" t="str">
        <f t="shared" si="725"/>
        <v/>
      </c>
      <c r="X4594" s="94" t="str">
        <f t="shared" si="728"/>
        <v/>
      </c>
      <c r="Y4594" s="5"/>
      <c r="BK4594" s="8"/>
      <c r="BL4594" s="5"/>
      <c r="BM4594" s="5"/>
      <c r="BN4594" s="5"/>
      <c r="BO4594" s="5"/>
      <c r="BP4594" s="1"/>
      <c r="BQ4594" s="1"/>
      <c r="BR4594" s="1"/>
      <c r="BS4594" s="1"/>
      <c r="BT4594" s="1"/>
      <c r="BU4594" s="4"/>
      <c r="BV4594" s="1"/>
      <c r="BW4594" s="3"/>
      <c r="BX4594" s="4"/>
      <c r="BY4594" s="5"/>
      <c r="BZ4594" s="5"/>
      <c r="CA4594" s="5"/>
      <c r="CB4594" s="5"/>
      <c r="CC4594" s="5"/>
      <c r="CD4594" s="43"/>
    </row>
    <row r="4595" spans="1:82" x14ac:dyDescent="0.25">
      <c r="A4595" s="8"/>
      <c r="B4595" s="5"/>
      <c r="C4595" s="5"/>
      <c r="D4595" s="5"/>
      <c r="E4595" s="5"/>
      <c r="F4595" s="94" t="str">
        <f t="shared" si="719"/>
        <v/>
      </c>
      <c r="G4595" s="94" t="str">
        <f t="shared" si="720"/>
        <v/>
      </c>
      <c r="H4595" s="127" t="str">
        <f>IF(A4595&lt;&gt;"",IF(MID(C4595,1,1)="c",$AS$26,IF(MID(C4595,1,1)="r",$AS$41,IF(MID(C4595,1,1)="p",#REF!,#REF!))),"")</f>
        <v/>
      </c>
      <c r="I4595" s="92" t="str">
        <f t="shared" si="721"/>
        <v/>
      </c>
      <c r="J4595" s="92" t="str">
        <f t="shared" si="722"/>
        <v/>
      </c>
      <c r="K4595" s="92" t="str">
        <f t="shared" si="723"/>
        <v/>
      </c>
      <c r="L4595" s="92" t="str">
        <f t="shared" si="724"/>
        <v/>
      </c>
      <c r="M4595" s="95" t="str">
        <f>IF(A4595&lt;&gt;"",IF(MID(C4595,1,1)="c",SigmaEpsConcrete(I4595,$AN$30:$AN$33,$AR$30:$AR$33,$AS$26,$AS$27,$AS$28,$AQ$20,$AU$19),""),"")</f>
        <v/>
      </c>
      <c r="N4595" s="95" t="str">
        <f>IF(A4595&lt;&gt;"",IF(MID(C4595,1,1)="r",SigmaEpsReinf(J4595,$AS$42:$AS$43,$AS$41,$AS$39,$AS$40,$AQ$38),""),"")</f>
        <v/>
      </c>
      <c r="Q4595" s="92" t="str">
        <f t="shared" si="726"/>
        <v/>
      </c>
      <c r="R4595" s="92" t="str">
        <f t="shared" si="727"/>
        <v/>
      </c>
      <c r="U4595" s="5"/>
      <c r="V4595" s="5"/>
      <c r="W4595" s="94" t="str">
        <f t="shared" si="725"/>
        <v/>
      </c>
      <c r="X4595" s="94" t="str">
        <f t="shared" si="728"/>
        <v/>
      </c>
      <c r="Y4595" s="5"/>
      <c r="BK4595" s="8"/>
      <c r="BL4595" s="5"/>
      <c r="BM4595" s="5"/>
      <c r="BN4595" s="5"/>
      <c r="BO4595" s="5"/>
      <c r="BP4595" s="1"/>
      <c r="BQ4595" s="1"/>
      <c r="BR4595" s="1"/>
      <c r="BS4595" s="1"/>
      <c r="BT4595" s="1"/>
      <c r="BU4595" s="4"/>
      <c r="BV4595" s="1"/>
      <c r="BW4595" s="3"/>
      <c r="BX4595" s="4"/>
      <c r="BY4595" s="5"/>
      <c r="BZ4595" s="5"/>
      <c r="CA4595" s="5"/>
      <c r="CB4595" s="5"/>
      <c r="CC4595" s="5"/>
      <c r="CD4595" s="43"/>
    </row>
    <row r="4596" spans="1:82" x14ac:dyDescent="0.25">
      <c r="A4596" s="8"/>
      <c r="B4596" s="5"/>
      <c r="C4596" s="5"/>
      <c r="D4596" s="5"/>
      <c r="E4596" s="5"/>
      <c r="F4596" s="94" t="str">
        <f t="shared" si="719"/>
        <v/>
      </c>
      <c r="G4596" s="94" t="str">
        <f t="shared" si="720"/>
        <v/>
      </c>
      <c r="H4596" s="127" t="str">
        <f>IF(A4596&lt;&gt;"",IF(MID(C4596,1,1)="c",$AS$26,IF(MID(C4596,1,1)="r",$AS$41,IF(MID(C4596,1,1)="p",#REF!,#REF!))),"")</f>
        <v/>
      </c>
      <c r="I4596" s="92" t="str">
        <f t="shared" si="721"/>
        <v/>
      </c>
      <c r="J4596" s="92" t="str">
        <f t="shared" si="722"/>
        <v/>
      </c>
      <c r="K4596" s="92" t="str">
        <f t="shared" si="723"/>
        <v/>
      </c>
      <c r="L4596" s="92" t="str">
        <f t="shared" si="724"/>
        <v/>
      </c>
      <c r="M4596" s="95" t="str">
        <f>IF(A4596&lt;&gt;"",IF(MID(C4596,1,1)="c",SigmaEpsConcrete(I4596,$AN$30:$AN$33,$AR$30:$AR$33,$AS$26,$AS$27,$AS$28,$AQ$20,$AU$19),""),"")</f>
        <v/>
      </c>
      <c r="N4596" s="95" t="str">
        <f>IF(A4596&lt;&gt;"",IF(MID(C4596,1,1)="r",SigmaEpsReinf(J4596,$AS$42:$AS$43,$AS$41,$AS$39,$AS$40,$AQ$38),""),"")</f>
        <v/>
      </c>
      <c r="Q4596" s="92" t="str">
        <f t="shared" si="726"/>
        <v/>
      </c>
      <c r="R4596" s="92" t="str">
        <f t="shared" si="727"/>
        <v/>
      </c>
      <c r="U4596" s="5"/>
      <c r="V4596" s="5"/>
      <c r="W4596" s="94" t="str">
        <f t="shared" si="725"/>
        <v/>
      </c>
      <c r="X4596" s="94" t="str">
        <f t="shared" si="728"/>
        <v/>
      </c>
      <c r="Y4596" s="5"/>
      <c r="BK4596" s="8"/>
      <c r="BL4596" s="5"/>
      <c r="BM4596" s="5"/>
      <c r="BN4596" s="5"/>
      <c r="BO4596" s="5"/>
      <c r="BP4596" s="1"/>
      <c r="BQ4596" s="1"/>
      <c r="BR4596" s="1"/>
      <c r="BS4596" s="1"/>
      <c r="BT4596" s="1"/>
      <c r="BU4596" s="4"/>
      <c r="BV4596" s="1"/>
      <c r="BW4596" s="3"/>
      <c r="BX4596" s="4"/>
      <c r="BY4596" s="5"/>
      <c r="BZ4596" s="5"/>
      <c r="CA4596" s="5"/>
      <c r="CB4596" s="5"/>
      <c r="CC4596" s="5"/>
      <c r="CD4596" s="43"/>
    </row>
    <row r="4597" spans="1:82" x14ac:dyDescent="0.25">
      <c r="A4597" s="8"/>
      <c r="B4597" s="5"/>
      <c r="C4597" s="5"/>
      <c r="D4597" s="5"/>
      <c r="E4597" s="5"/>
      <c r="F4597" s="94" t="str">
        <f t="shared" si="719"/>
        <v/>
      </c>
      <c r="G4597" s="94" t="str">
        <f t="shared" si="720"/>
        <v/>
      </c>
      <c r="H4597" s="127" t="str">
        <f>IF(A4597&lt;&gt;"",IF(MID(C4597,1,1)="c",$AS$26,IF(MID(C4597,1,1)="r",$AS$41,IF(MID(C4597,1,1)="p",#REF!,#REF!))),"")</f>
        <v/>
      </c>
      <c r="I4597" s="92" t="str">
        <f t="shared" si="721"/>
        <v/>
      </c>
      <c r="J4597" s="92" t="str">
        <f t="shared" si="722"/>
        <v/>
      </c>
      <c r="K4597" s="92" t="str">
        <f t="shared" si="723"/>
        <v/>
      </c>
      <c r="L4597" s="92" t="str">
        <f t="shared" si="724"/>
        <v/>
      </c>
      <c r="M4597" s="95" t="str">
        <f>IF(A4597&lt;&gt;"",IF(MID(C4597,1,1)="c",SigmaEpsConcrete(I4597,$AN$30:$AN$33,$AR$30:$AR$33,$AS$26,$AS$27,$AS$28,$AQ$20,$AU$19),""),"")</f>
        <v/>
      </c>
      <c r="N4597" s="95" t="str">
        <f>IF(A4597&lt;&gt;"",IF(MID(C4597,1,1)="r",SigmaEpsReinf(J4597,$AS$42:$AS$43,$AS$41,$AS$39,$AS$40,$AQ$38),""),"")</f>
        <v/>
      </c>
      <c r="Q4597" s="92" t="str">
        <f t="shared" si="726"/>
        <v/>
      </c>
      <c r="R4597" s="92" t="str">
        <f t="shared" si="727"/>
        <v/>
      </c>
      <c r="U4597" s="5"/>
      <c r="V4597" s="5"/>
      <c r="W4597" s="94" t="str">
        <f t="shared" si="725"/>
        <v/>
      </c>
      <c r="X4597" s="94" t="str">
        <f t="shared" si="728"/>
        <v/>
      </c>
      <c r="Y4597" s="5"/>
      <c r="BK4597" s="8"/>
      <c r="BL4597" s="5"/>
      <c r="BM4597" s="5"/>
      <c r="BN4597" s="5"/>
      <c r="BO4597" s="5"/>
      <c r="BP4597" s="1"/>
      <c r="BQ4597" s="1"/>
      <c r="BR4597" s="1"/>
      <c r="BS4597" s="1"/>
      <c r="BT4597" s="1"/>
      <c r="BU4597" s="4"/>
      <c r="BV4597" s="1"/>
      <c r="BW4597" s="3"/>
      <c r="BX4597" s="4"/>
      <c r="BY4597" s="5"/>
      <c r="BZ4597" s="5"/>
      <c r="CA4597" s="5"/>
      <c r="CB4597" s="5"/>
      <c r="CC4597" s="5"/>
      <c r="CD4597" s="43"/>
    </row>
    <row r="4598" spans="1:82" x14ac:dyDescent="0.25">
      <c r="A4598" s="8"/>
      <c r="B4598" s="5"/>
      <c r="C4598" s="5"/>
      <c r="D4598" s="5"/>
      <c r="E4598" s="5"/>
      <c r="F4598" s="94" t="str">
        <f t="shared" si="719"/>
        <v/>
      </c>
      <c r="G4598" s="94" t="str">
        <f t="shared" si="720"/>
        <v/>
      </c>
      <c r="H4598" s="127" t="str">
        <f>IF(A4598&lt;&gt;"",IF(MID(C4598,1,1)="c",$AS$26,IF(MID(C4598,1,1)="r",$AS$41,IF(MID(C4598,1,1)="p",#REF!,#REF!))),"")</f>
        <v/>
      </c>
      <c r="I4598" s="92" t="str">
        <f t="shared" si="721"/>
        <v/>
      </c>
      <c r="J4598" s="92" t="str">
        <f t="shared" si="722"/>
        <v/>
      </c>
      <c r="K4598" s="92" t="str">
        <f t="shared" si="723"/>
        <v/>
      </c>
      <c r="L4598" s="92" t="str">
        <f t="shared" si="724"/>
        <v/>
      </c>
      <c r="M4598" s="95" t="str">
        <f>IF(A4598&lt;&gt;"",IF(MID(C4598,1,1)="c",SigmaEpsConcrete(I4598,$AN$30:$AN$33,$AR$30:$AR$33,$AS$26,$AS$27,$AS$28,$AQ$20,$AU$19),""),"")</f>
        <v/>
      </c>
      <c r="N4598" s="95" t="str">
        <f>IF(A4598&lt;&gt;"",IF(MID(C4598,1,1)="r",SigmaEpsReinf(J4598,$AS$42:$AS$43,$AS$41,$AS$39,$AS$40,$AQ$38),""),"")</f>
        <v/>
      </c>
      <c r="Q4598" s="92" t="str">
        <f t="shared" si="726"/>
        <v/>
      </c>
      <c r="R4598" s="92" t="str">
        <f t="shared" si="727"/>
        <v/>
      </c>
      <c r="U4598" s="5"/>
      <c r="V4598" s="5"/>
      <c r="W4598" s="94" t="str">
        <f t="shared" si="725"/>
        <v/>
      </c>
      <c r="X4598" s="94" t="str">
        <f t="shared" si="728"/>
        <v/>
      </c>
      <c r="Y4598" s="5"/>
      <c r="BK4598" s="8"/>
      <c r="BL4598" s="5"/>
      <c r="BM4598" s="5"/>
      <c r="BN4598" s="5"/>
      <c r="BO4598" s="5"/>
      <c r="BP4598" s="1"/>
      <c r="BQ4598" s="1"/>
      <c r="BR4598" s="1"/>
      <c r="BS4598" s="1"/>
      <c r="BT4598" s="1"/>
      <c r="BU4598" s="4"/>
      <c r="BV4598" s="1"/>
      <c r="BW4598" s="3"/>
      <c r="BX4598" s="4"/>
      <c r="BY4598" s="5"/>
      <c r="BZ4598" s="5"/>
      <c r="CA4598" s="5"/>
      <c r="CB4598" s="5"/>
      <c r="CC4598" s="5"/>
      <c r="CD4598" s="43"/>
    </row>
    <row r="4599" spans="1:82" x14ac:dyDescent="0.25">
      <c r="A4599" s="8"/>
      <c r="B4599" s="5"/>
      <c r="C4599" s="5"/>
      <c r="D4599" s="5"/>
      <c r="E4599" s="5"/>
      <c r="F4599" s="94" t="str">
        <f t="shared" si="719"/>
        <v/>
      </c>
      <c r="G4599" s="94" t="str">
        <f t="shared" si="720"/>
        <v/>
      </c>
      <c r="H4599" s="127" t="str">
        <f>IF(A4599&lt;&gt;"",IF(MID(C4599,1,1)="c",$AS$26,IF(MID(C4599,1,1)="r",$AS$41,IF(MID(C4599,1,1)="p",#REF!,#REF!))),"")</f>
        <v/>
      </c>
      <c r="I4599" s="92" t="str">
        <f t="shared" si="721"/>
        <v/>
      </c>
      <c r="J4599" s="92" t="str">
        <f t="shared" si="722"/>
        <v/>
      </c>
      <c r="K4599" s="92" t="str">
        <f t="shared" si="723"/>
        <v/>
      </c>
      <c r="L4599" s="92" t="str">
        <f t="shared" si="724"/>
        <v/>
      </c>
      <c r="M4599" s="95" t="str">
        <f>IF(A4599&lt;&gt;"",IF(MID(C4599,1,1)="c",SigmaEpsConcrete(I4599,$AN$30:$AN$33,$AR$30:$AR$33,$AS$26,$AS$27,$AS$28,$AQ$20,$AU$19),""),"")</f>
        <v/>
      </c>
      <c r="N4599" s="95" t="str">
        <f>IF(A4599&lt;&gt;"",IF(MID(C4599,1,1)="r",SigmaEpsReinf(J4599,$AS$42:$AS$43,$AS$41,$AS$39,$AS$40,$AQ$38),""),"")</f>
        <v/>
      </c>
      <c r="Q4599" s="92" t="str">
        <f t="shared" si="726"/>
        <v/>
      </c>
      <c r="R4599" s="92" t="str">
        <f t="shared" si="727"/>
        <v/>
      </c>
      <c r="U4599" s="5"/>
      <c r="V4599" s="5"/>
      <c r="W4599" s="94" t="str">
        <f t="shared" si="725"/>
        <v/>
      </c>
      <c r="X4599" s="94" t="str">
        <f t="shared" si="728"/>
        <v/>
      </c>
      <c r="Y4599" s="5"/>
      <c r="BK4599" s="8"/>
      <c r="BL4599" s="5"/>
      <c r="BM4599" s="5"/>
      <c r="BN4599" s="5"/>
      <c r="BO4599" s="5"/>
      <c r="BP4599" s="1"/>
      <c r="BQ4599" s="1"/>
      <c r="BR4599" s="1"/>
      <c r="BS4599" s="1"/>
      <c r="BT4599" s="1"/>
      <c r="BU4599" s="4"/>
      <c r="BV4599" s="1"/>
      <c r="BW4599" s="3"/>
      <c r="BX4599" s="4"/>
      <c r="BY4599" s="5"/>
      <c r="BZ4599" s="5"/>
      <c r="CA4599" s="5"/>
      <c r="CB4599" s="5"/>
      <c r="CC4599" s="5"/>
      <c r="CD4599" s="43"/>
    </row>
    <row r="4600" spans="1:82" x14ac:dyDescent="0.25">
      <c r="A4600" s="8"/>
      <c r="B4600" s="5"/>
      <c r="C4600" s="5"/>
      <c r="D4600" s="5"/>
      <c r="E4600" s="5"/>
      <c r="F4600" s="94" t="str">
        <f t="shared" si="719"/>
        <v/>
      </c>
      <c r="G4600" s="94" t="str">
        <f t="shared" si="720"/>
        <v/>
      </c>
      <c r="H4600" s="127" t="str">
        <f>IF(A4600&lt;&gt;"",IF(MID(C4600,1,1)="c",$AS$26,IF(MID(C4600,1,1)="r",$AS$41,IF(MID(C4600,1,1)="p",#REF!,#REF!))),"")</f>
        <v/>
      </c>
      <c r="I4600" s="92" t="str">
        <f t="shared" si="721"/>
        <v/>
      </c>
      <c r="J4600" s="92" t="str">
        <f t="shared" si="722"/>
        <v/>
      </c>
      <c r="K4600" s="92" t="str">
        <f t="shared" si="723"/>
        <v/>
      </c>
      <c r="L4600" s="92" t="str">
        <f t="shared" si="724"/>
        <v/>
      </c>
      <c r="M4600" s="95" t="str">
        <f>IF(A4600&lt;&gt;"",IF(MID(C4600,1,1)="c",SigmaEpsConcrete(I4600,$AN$30:$AN$33,$AR$30:$AR$33,$AS$26,$AS$27,$AS$28,$AQ$20,$AU$19),""),"")</f>
        <v/>
      </c>
      <c r="N4600" s="95" t="str">
        <f>IF(A4600&lt;&gt;"",IF(MID(C4600,1,1)="r",SigmaEpsReinf(J4600,$AS$42:$AS$43,$AS$41,$AS$39,$AS$40,$AQ$38),""),"")</f>
        <v/>
      </c>
      <c r="Q4600" s="92" t="str">
        <f t="shared" si="726"/>
        <v/>
      </c>
      <c r="R4600" s="92" t="str">
        <f t="shared" si="727"/>
        <v/>
      </c>
      <c r="U4600" s="5"/>
      <c r="V4600" s="5"/>
      <c r="W4600" s="94" t="str">
        <f t="shared" si="725"/>
        <v/>
      </c>
      <c r="X4600" s="94" t="str">
        <f t="shared" si="728"/>
        <v/>
      </c>
      <c r="Y4600" s="5"/>
      <c r="BK4600" s="8"/>
      <c r="BL4600" s="5"/>
      <c r="BM4600" s="5"/>
      <c r="BN4600" s="5"/>
      <c r="BO4600" s="5"/>
      <c r="BP4600" s="1"/>
      <c r="BQ4600" s="1"/>
      <c r="BR4600" s="1"/>
      <c r="BS4600" s="1"/>
      <c r="BT4600" s="1"/>
      <c r="BU4600" s="4"/>
      <c r="BV4600" s="1"/>
      <c r="BW4600" s="3"/>
      <c r="BX4600" s="4"/>
      <c r="BY4600" s="5"/>
      <c r="BZ4600" s="5"/>
      <c r="CA4600" s="5"/>
      <c r="CB4600" s="5"/>
      <c r="CC4600" s="5"/>
      <c r="CD4600" s="43"/>
    </row>
    <row r="4601" spans="1:82" x14ac:dyDescent="0.25">
      <c r="A4601" s="8"/>
      <c r="B4601" s="5"/>
      <c r="C4601" s="5"/>
      <c r="D4601" s="5"/>
      <c r="E4601" s="5"/>
      <c r="F4601" s="94" t="str">
        <f t="shared" si="719"/>
        <v/>
      </c>
      <c r="G4601" s="94" t="str">
        <f t="shared" si="720"/>
        <v/>
      </c>
      <c r="H4601" s="127" t="str">
        <f>IF(A4601&lt;&gt;"",IF(MID(C4601,1,1)="c",$AS$26,IF(MID(C4601,1,1)="r",$AS$41,IF(MID(C4601,1,1)="p",#REF!,#REF!))),"")</f>
        <v/>
      </c>
      <c r="I4601" s="92" t="str">
        <f t="shared" si="721"/>
        <v/>
      </c>
      <c r="J4601" s="92" t="str">
        <f t="shared" si="722"/>
        <v/>
      </c>
      <c r="K4601" s="92" t="str">
        <f t="shared" si="723"/>
        <v/>
      </c>
      <c r="L4601" s="92" t="str">
        <f t="shared" si="724"/>
        <v/>
      </c>
      <c r="M4601" s="95" t="str">
        <f>IF(A4601&lt;&gt;"",IF(MID(C4601,1,1)="c",SigmaEpsConcrete(I4601,$AN$30:$AN$33,$AR$30:$AR$33,$AS$26,$AS$27,$AS$28,$AQ$20,$AU$19),""),"")</f>
        <v/>
      </c>
      <c r="N4601" s="95" t="str">
        <f>IF(A4601&lt;&gt;"",IF(MID(C4601,1,1)="r",SigmaEpsReinf(J4601,$AS$42:$AS$43,$AS$41,$AS$39,$AS$40,$AQ$38),""),"")</f>
        <v/>
      </c>
      <c r="Q4601" s="92" t="str">
        <f t="shared" si="726"/>
        <v/>
      </c>
      <c r="R4601" s="92" t="str">
        <f t="shared" si="727"/>
        <v/>
      </c>
      <c r="U4601" s="5"/>
      <c r="V4601" s="5"/>
      <c r="W4601" s="94" t="str">
        <f t="shared" si="725"/>
        <v/>
      </c>
      <c r="X4601" s="94" t="str">
        <f t="shared" si="728"/>
        <v/>
      </c>
      <c r="Y4601" s="5"/>
      <c r="BK4601" s="8"/>
      <c r="BL4601" s="5"/>
      <c r="BM4601" s="5"/>
      <c r="BN4601" s="5"/>
      <c r="BO4601" s="5"/>
      <c r="BP4601" s="1"/>
      <c r="BQ4601" s="1"/>
      <c r="BR4601" s="1"/>
      <c r="BS4601" s="1"/>
      <c r="BT4601" s="1"/>
      <c r="BU4601" s="4"/>
      <c r="BV4601" s="1"/>
      <c r="BW4601" s="3"/>
      <c r="BX4601" s="4"/>
      <c r="BY4601" s="5"/>
      <c r="BZ4601" s="5"/>
      <c r="CA4601" s="5"/>
      <c r="CB4601" s="5"/>
      <c r="CC4601" s="5"/>
      <c r="CD4601" s="43"/>
    </row>
    <row r="4602" spans="1:82" x14ac:dyDescent="0.25">
      <c r="A4602" s="8"/>
      <c r="B4602" s="5"/>
      <c r="C4602" s="5"/>
      <c r="D4602" s="5"/>
      <c r="E4602" s="5"/>
      <c r="F4602" s="94" t="str">
        <f t="shared" si="719"/>
        <v/>
      </c>
      <c r="G4602" s="94" t="str">
        <f t="shared" si="720"/>
        <v/>
      </c>
      <c r="H4602" s="127" t="str">
        <f>IF(A4602&lt;&gt;"",IF(MID(C4602,1,1)="c",$AS$26,IF(MID(C4602,1,1)="r",$AS$41,IF(MID(C4602,1,1)="p",#REF!,#REF!))),"")</f>
        <v/>
      </c>
      <c r="I4602" s="92" t="str">
        <f t="shared" si="721"/>
        <v/>
      </c>
      <c r="J4602" s="92" t="str">
        <f t="shared" si="722"/>
        <v/>
      </c>
      <c r="K4602" s="92" t="str">
        <f t="shared" si="723"/>
        <v/>
      </c>
      <c r="L4602" s="92" t="str">
        <f t="shared" si="724"/>
        <v/>
      </c>
      <c r="M4602" s="95" t="str">
        <f>IF(A4602&lt;&gt;"",IF(MID(C4602,1,1)="c",SigmaEpsConcrete(I4602,$AN$30:$AN$33,$AR$30:$AR$33,$AS$26,$AS$27,$AS$28,$AQ$20,$AU$19),""),"")</f>
        <v/>
      </c>
      <c r="N4602" s="95" t="str">
        <f>IF(A4602&lt;&gt;"",IF(MID(C4602,1,1)="r",SigmaEpsReinf(J4602,$AS$42:$AS$43,$AS$41,$AS$39,$AS$40,$AQ$38),""),"")</f>
        <v/>
      </c>
      <c r="Q4602" s="92" t="str">
        <f t="shared" si="726"/>
        <v/>
      </c>
      <c r="R4602" s="92" t="str">
        <f t="shared" si="727"/>
        <v/>
      </c>
      <c r="U4602" s="5"/>
      <c r="V4602" s="5"/>
      <c r="W4602" s="94" t="str">
        <f t="shared" si="725"/>
        <v/>
      </c>
      <c r="X4602" s="94" t="str">
        <f t="shared" si="728"/>
        <v/>
      </c>
      <c r="Y4602" s="5"/>
      <c r="BK4602" s="8"/>
      <c r="BL4602" s="5"/>
      <c r="BM4602" s="5"/>
      <c r="BN4602" s="5"/>
      <c r="BO4602" s="5"/>
      <c r="BP4602" s="1"/>
      <c r="BQ4602" s="1"/>
      <c r="BR4602" s="1"/>
      <c r="BS4602" s="1"/>
      <c r="BT4602" s="1"/>
      <c r="BU4602" s="4"/>
      <c r="BV4602" s="1"/>
      <c r="BW4602" s="3"/>
      <c r="BX4602" s="4"/>
      <c r="BY4602" s="5"/>
      <c r="BZ4602" s="5"/>
      <c r="CA4602" s="5"/>
      <c r="CB4602" s="5"/>
      <c r="CC4602" s="5"/>
      <c r="CD4602" s="43"/>
    </row>
    <row r="4603" spans="1:82" x14ac:dyDescent="0.25">
      <c r="A4603" s="8"/>
      <c r="B4603" s="5"/>
      <c r="C4603" s="5"/>
      <c r="D4603" s="5"/>
      <c r="E4603" s="5"/>
      <c r="F4603" s="94" t="str">
        <f t="shared" si="719"/>
        <v/>
      </c>
      <c r="G4603" s="94" t="str">
        <f t="shared" si="720"/>
        <v/>
      </c>
      <c r="H4603" s="127" t="str">
        <f>IF(A4603&lt;&gt;"",IF(MID(C4603,1,1)="c",$AS$26,IF(MID(C4603,1,1)="r",$AS$41,IF(MID(C4603,1,1)="p",#REF!,#REF!))),"")</f>
        <v/>
      </c>
      <c r="I4603" s="92" t="str">
        <f t="shared" si="721"/>
        <v/>
      </c>
      <c r="J4603" s="92" t="str">
        <f t="shared" si="722"/>
        <v/>
      </c>
      <c r="K4603" s="92" t="str">
        <f t="shared" si="723"/>
        <v/>
      </c>
      <c r="L4603" s="92" t="str">
        <f t="shared" si="724"/>
        <v/>
      </c>
      <c r="M4603" s="95" t="str">
        <f>IF(A4603&lt;&gt;"",IF(MID(C4603,1,1)="c",SigmaEpsConcrete(I4603,$AN$30:$AN$33,$AR$30:$AR$33,$AS$26,$AS$27,$AS$28,$AQ$20,$AU$19),""),"")</f>
        <v/>
      </c>
      <c r="N4603" s="95" t="str">
        <f>IF(A4603&lt;&gt;"",IF(MID(C4603,1,1)="r",SigmaEpsReinf(J4603,$AS$42:$AS$43,$AS$41,$AS$39,$AS$40,$AQ$38),""),"")</f>
        <v/>
      </c>
      <c r="Q4603" s="92" t="str">
        <f t="shared" si="726"/>
        <v/>
      </c>
      <c r="R4603" s="92" t="str">
        <f t="shared" si="727"/>
        <v/>
      </c>
      <c r="U4603" s="5"/>
      <c r="V4603" s="5"/>
      <c r="W4603" s="94" t="str">
        <f t="shared" si="725"/>
        <v/>
      </c>
      <c r="X4603" s="94" t="str">
        <f t="shared" si="728"/>
        <v/>
      </c>
      <c r="Y4603" s="5"/>
      <c r="BK4603" s="8"/>
      <c r="BL4603" s="5"/>
      <c r="BM4603" s="5"/>
      <c r="BN4603" s="5"/>
      <c r="BO4603" s="5"/>
      <c r="BP4603" s="1"/>
      <c r="BQ4603" s="1"/>
      <c r="BR4603" s="1"/>
      <c r="BS4603" s="1"/>
      <c r="BT4603" s="1"/>
      <c r="BU4603" s="4"/>
      <c r="BV4603" s="1"/>
      <c r="BW4603" s="3"/>
      <c r="BX4603" s="4"/>
      <c r="BY4603" s="5"/>
      <c r="BZ4603" s="5"/>
      <c r="CA4603" s="5"/>
      <c r="CB4603" s="5"/>
      <c r="CC4603" s="5"/>
      <c r="CD4603" s="43"/>
    </row>
    <row r="4604" spans="1:82" x14ac:dyDescent="0.25">
      <c r="A4604" s="8"/>
      <c r="B4604" s="5"/>
      <c r="C4604" s="5"/>
      <c r="D4604" s="5"/>
      <c r="E4604" s="5"/>
      <c r="F4604" s="94" t="str">
        <f t="shared" si="719"/>
        <v/>
      </c>
      <c r="G4604" s="94" t="str">
        <f t="shared" si="720"/>
        <v/>
      </c>
      <c r="H4604" s="127" t="str">
        <f>IF(A4604&lt;&gt;"",IF(MID(C4604,1,1)="c",$AS$26,IF(MID(C4604,1,1)="r",$AS$41,IF(MID(C4604,1,1)="p",#REF!,#REF!))),"")</f>
        <v/>
      </c>
      <c r="I4604" s="92" t="str">
        <f t="shared" si="721"/>
        <v/>
      </c>
      <c r="J4604" s="92" t="str">
        <f t="shared" si="722"/>
        <v/>
      </c>
      <c r="K4604" s="92" t="str">
        <f t="shared" si="723"/>
        <v/>
      </c>
      <c r="L4604" s="92" t="str">
        <f t="shared" si="724"/>
        <v/>
      </c>
      <c r="M4604" s="95" t="str">
        <f>IF(A4604&lt;&gt;"",IF(MID(C4604,1,1)="c",SigmaEpsConcrete(I4604,$AN$30:$AN$33,$AR$30:$AR$33,$AS$26,$AS$27,$AS$28,$AQ$20,$AU$19),""),"")</f>
        <v/>
      </c>
      <c r="N4604" s="95" t="str">
        <f>IF(A4604&lt;&gt;"",IF(MID(C4604,1,1)="r",SigmaEpsReinf(J4604,$AS$42:$AS$43,$AS$41,$AS$39,$AS$40,$AQ$38),""),"")</f>
        <v/>
      </c>
      <c r="Q4604" s="92" t="str">
        <f t="shared" si="726"/>
        <v/>
      </c>
      <c r="R4604" s="92" t="str">
        <f t="shared" si="727"/>
        <v/>
      </c>
      <c r="U4604" s="5"/>
      <c r="V4604" s="5"/>
      <c r="W4604" s="94" t="str">
        <f t="shared" si="725"/>
        <v/>
      </c>
      <c r="X4604" s="94" t="str">
        <f t="shared" si="728"/>
        <v/>
      </c>
      <c r="Y4604" s="5"/>
      <c r="BK4604" s="8"/>
      <c r="BL4604" s="5"/>
      <c r="BM4604" s="5"/>
      <c r="BN4604" s="5"/>
      <c r="BO4604" s="5"/>
      <c r="BP4604" s="1"/>
      <c r="BQ4604" s="1"/>
      <c r="BR4604" s="1"/>
      <c r="BS4604" s="1"/>
      <c r="BT4604" s="1"/>
      <c r="BU4604" s="4"/>
      <c r="BV4604" s="1"/>
      <c r="BW4604" s="3"/>
      <c r="BX4604" s="4"/>
      <c r="BY4604" s="5"/>
      <c r="BZ4604" s="5"/>
      <c r="CA4604" s="5"/>
      <c r="CB4604" s="5"/>
      <c r="CC4604" s="5"/>
      <c r="CD4604" s="43"/>
    </row>
    <row r="4605" spans="1:82" x14ac:dyDescent="0.25">
      <c r="A4605" s="8"/>
      <c r="B4605" s="5"/>
      <c r="C4605" s="5"/>
      <c r="D4605" s="5"/>
      <c r="E4605" s="5"/>
      <c r="F4605" s="94" t="str">
        <f t="shared" si="719"/>
        <v/>
      </c>
      <c r="G4605" s="94" t="str">
        <f t="shared" si="720"/>
        <v/>
      </c>
      <c r="H4605" s="127" t="str">
        <f>IF(A4605&lt;&gt;"",IF(MID(C4605,1,1)="c",$AS$26,IF(MID(C4605,1,1)="r",$AS$41,IF(MID(C4605,1,1)="p",#REF!,#REF!))),"")</f>
        <v/>
      </c>
      <c r="I4605" s="92" t="str">
        <f t="shared" si="721"/>
        <v/>
      </c>
      <c r="J4605" s="92" t="str">
        <f t="shared" si="722"/>
        <v/>
      </c>
      <c r="K4605" s="92" t="str">
        <f t="shared" si="723"/>
        <v/>
      </c>
      <c r="L4605" s="92" t="str">
        <f t="shared" si="724"/>
        <v/>
      </c>
      <c r="M4605" s="95" t="str">
        <f>IF(A4605&lt;&gt;"",IF(MID(C4605,1,1)="c",SigmaEpsConcrete(I4605,$AN$30:$AN$33,$AR$30:$AR$33,$AS$26,$AS$27,$AS$28,$AQ$20,$AU$19),""),"")</f>
        <v/>
      </c>
      <c r="N4605" s="95" t="str">
        <f>IF(A4605&lt;&gt;"",IF(MID(C4605,1,1)="r",SigmaEpsReinf(J4605,$AS$42:$AS$43,$AS$41,$AS$39,$AS$40,$AQ$38),""),"")</f>
        <v/>
      </c>
      <c r="Q4605" s="92" t="str">
        <f t="shared" si="726"/>
        <v/>
      </c>
      <c r="R4605" s="92" t="str">
        <f t="shared" si="727"/>
        <v/>
      </c>
      <c r="U4605" s="5"/>
      <c r="V4605" s="5"/>
      <c r="W4605" s="94" t="str">
        <f t="shared" si="725"/>
        <v/>
      </c>
      <c r="X4605" s="94" t="str">
        <f t="shared" si="728"/>
        <v/>
      </c>
      <c r="Y4605" s="5"/>
      <c r="BK4605" s="8"/>
      <c r="BL4605" s="5"/>
      <c r="BM4605" s="5"/>
      <c r="BN4605" s="5"/>
      <c r="BO4605" s="5"/>
      <c r="BP4605" s="1"/>
      <c r="BQ4605" s="1"/>
      <c r="BR4605" s="1"/>
      <c r="BS4605" s="1"/>
      <c r="BT4605" s="1"/>
      <c r="BU4605" s="4"/>
      <c r="BV4605" s="1"/>
      <c r="BW4605" s="3"/>
      <c r="BX4605" s="4"/>
      <c r="BY4605" s="5"/>
      <c r="BZ4605" s="5"/>
      <c r="CA4605" s="5"/>
      <c r="CB4605" s="5"/>
      <c r="CC4605" s="5"/>
      <c r="CD4605" s="43"/>
    </row>
    <row r="4606" spans="1:82" x14ac:dyDescent="0.25">
      <c r="A4606" s="8"/>
      <c r="B4606" s="5"/>
      <c r="C4606" s="5"/>
      <c r="D4606" s="5"/>
      <c r="E4606" s="5"/>
      <c r="F4606" s="94" t="str">
        <f t="shared" si="719"/>
        <v/>
      </c>
      <c r="G4606" s="94" t="str">
        <f t="shared" si="720"/>
        <v/>
      </c>
      <c r="H4606" s="127" t="str">
        <f>IF(A4606&lt;&gt;"",IF(MID(C4606,1,1)="c",$AS$26,IF(MID(C4606,1,1)="r",$AS$41,IF(MID(C4606,1,1)="p",#REF!,#REF!))),"")</f>
        <v/>
      </c>
      <c r="I4606" s="92" t="str">
        <f t="shared" si="721"/>
        <v/>
      </c>
      <c r="J4606" s="92" t="str">
        <f t="shared" si="722"/>
        <v/>
      </c>
      <c r="K4606" s="92" t="str">
        <f t="shared" si="723"/>
        <v/>
      </c>
      <c r="L4606" s="92" t="str">
        <f t="shared" si="724"/>
        <v/>
      </c>
      <c r="M4606" s="95" t="str">
        <f>IF(A4606&lt;&gt;"",IF(MID(C4606,1,1)="c",SigmaEpsConcrete(I4606,$AN$30:$AN$33,$AR$30:$AR$33,$AS$26,$AS$27,$AS$28,$AQ$20,$AU$19),""),"")</f>
        <v/>
      </c>
      <c r="N4606" s="95" t="str">
        <f>IF(A4606&lt;&gt;"",IF(MID(C4606,1,1)="r",SigmaEpsReinf(J4606,$AS$42:$AS$43,$AS$41,$AS$39,$AS$40,$AQ$38),""),"")</f>
        <v/>
      </c>
      <c r="Q4606" s="92" t="str">
        <f t="shared" si="726"/>
        <v/>
      </c>
      <c r="R4606" s="92" t="str">
        <f t="shared" si="727"/>
        <v/>
      </c>
      <c r="U4606" s="5"/>
      <c r="V4606" s="5"/>
      <c r="W4606" s="94" t="str">
        <f t="shared" si="725"/>
        <v/>
      </c>
      <c r="X4606" s="94" t="str">
        <f t="shared" si="728"/>
        <v/>
      </c>
      <c r="Y4606" s="5"/>
      <c r="BK4606" s="8"/>
      <c r="BL4606" s="5"/>
      <c r="BM4606" s="5"/>
      <c r="BN4606" s="5"/>
      <c r="BO4606" s="5"/>
      <c r="BP4606" s="1"/>
      <c r="BQ4606" s="1"/>
      <c r="BR4606" s="1"/>
      <c r="BS4606" s="1"/>
      <c r="BT4606" s="1"/>
      <c r="BU4606" s="4"/>
      <c r="BV4606" s="1"/>
      <c r="BW4606" s="3"/>
      <c r="BX4606" s="4"/>
      <c r="BY4606" s="5"/>
      <c r="BZ4606" s="5"/>
      <c r="CA4606" s="5"/>
      <c r="CB4606" s="5"/>
      <c r="CC4606" s="5"/>
      <c r="CD4606" s="43"/>
    </row>
    <row r="4607" spans="1:82" x14ac:dyDescent="0.25">
      <c r="A4607" s="8"/>
      <c r="B4607" s="5"/>
      <c r="C4607" s="5"/>
      <c r="D4607" s="5"/>
      <c r="E4607" s="5"/>
      <c r="F4607" s="94" t="str">
        <f t="shared" si="719"/>
        <v/>
      </c>
      <c r="G4607" s="94" t="str">
        <f t="shared" si="720"/>
        <v/>
      </c>
      <c r="H4607" s="127" t="str">
        <f>IF(A4607&lt;&gt;"",IF(MID(C4607,1,1)="c",$AS$26,IF(MID(C4607,1,1)="r",$AS$41,IF(MID(C4607,1,1)="p",#REF!,#REF!))),"")</f>
        <v/>
      </c>
      <c r="I4607" s="92" t="str">
        <f t="shared" si="721"/>
        <v/>
      </c>
      <c r="J4607" s="92" t="str">
        <f t="shared" si="722"/>
        <v/>
      </c>
      <c r="K4607" s="92" t="str">
        <f t="shared" si="723"/>
        <v/>
      </c>
      <c r="L4607" s="92" t="str">
        <f t="shared" si="724"/>
        <v/>
      </c>
      <c r="M4607" s="95" t="str">
        <f>IF(A4607&lt;&gt;"",IF(MID(C4607,1,1)="c",SigmaEpsConcrete(I4607,$AN$30:$AN$33,$AR$30:$AR$33,$AS$26,$AS$27,$AS$28,$AQ$20,$AU$19),""),"")</f>
        <v/>
      </c>
      <c r="N4607" s="95" t="str">
        <f>IF(A4607&lt;&gt;"",IF(MID(C4607,1,1)="r",SigmaEpsReinf(J4607,$AS$42:$AS$43,$AS$41,$AS$39,$AS$40,$AQ$38),""),"")</f>
        <v/>
      </c>
      <c r="Q4607" s="92" t="str">
        <f t="shared" si="726"/>
        <v/>
      </c>
      <c r="R4607" s="92" t="str">
        <f t="shared" si="727"/>
        <v/>
      </c>
      <c r="U4607" s="5"/>
      <c r="V4607" s="5"/>
      <c r="W4607" s="94" t="str">
        <f t="shared" si="725"/>
        <v/>
      </c>
      <c r="X4607" s="94" t="str">
        <f t="shared" si="728"/>
        <v/>
      </c>
      <c r="Y4607" s="5"/>
      <c r="BK4607" s="8"/>
      <c r="BL4607" s="5"/>
      <c r="BM4607" s="5"/>
      <c r="BN4607" s="5"/>
      <c r="BO4607" s="5"/>
      <c r="BP4607" s="1"/>
      <c r="BQ4607" s="1"/>
      <c r="BR4607" s="1"/>
      <c r="BS4607" s="1"/>
      <c r="BT4607" s="1"/>
      <c r="BU4607" s="4"/>
      <c r="BV4607" s="1"/>
      <c r="BW4607" s="3"/>
      <c r="BX4607" s="4"/>
      <c r="BY4607" s="5"/>
      <c r="BZ4607" s="5"/>
      <c r="CA4607" s="5"/>
      <c r="CB4607" s="5"/>
      <c r="CC4607" s="5"/>
      <c r="CD4607" s="43"/>
    </row>
    <row r="4608" spans="1:82" x14ac:dyDescent="0.25">
      <c r="A4608" s="8"/>
      <c r="B4608" s="5"/>
      <c r="C4608" s="5"/>
      <c r="D4608" s="5"/>
      <c r="E4608" s="5"/>
      <c r="F4608" s="94" t="str">
        <f t="shared" si="719"/>
        <v/>
      </c>
      <c r="G4608" s="94" t="str">
        <f t="shared" si="720"/>
        <v/>
      </c>
      <c r="H4608" s="127" t="str">
        <f>IF(A4608&lt;&gt;"",IF(MID(C4608,1,1)="c",$AS$26,IF(MID(C4608,1,1)="r",$AS$41,IF(MID(C4608,1,1)="p",#REF!,#REF!))),"")</f>
        <v/>
      </c>
      <c r="I4608" s="92" t="str">
        <f t="shared" si="721"/>
        <v/>
      </c>
      <c r="J4608" s="92" t="str">
        <f t="shared" si="722"/>
        <v/>
      </c>
      <c r="K4608" s="92" t="str">
        <f t="shared" si="723"/>
        <v/>
      </c>
      <c r="L4608" s="92" t="str">
        <f t="shared" si="724"/>
        <v/>
      </c>
      <c r="M4608" s="95" t="str">
        <f>IF(A4608&lt;&gt;"",IF(MID(C4608,1,1)="c",SigmaEpsConcrete(I4608,$AN$30:$AN$33,$AR$30:$AR$33,$AS$26,$AS$27,$AS$28,$AQ$20,$AU$19),""),"")</f>
        <v/>
      </c>
      <c r="N4608" s="95" t="str">
        <f>IF(A4608&lt;&gt;"",IF(MID(C4608,1,1)="r",SigmaEpsReinf(J4608,$AS$42:$AS$43,$AS$41,$AS$39,$AS$40,$AQ$38),""),"")</f>
        <v/>
      </c>
      <c r="Q4608" s="92" t="str">
        <f t="shared" si="726"/>
        <v/>
      </c>
      <c r="R4608" s="92" t="str">
        <f t="shared" si="727"/>
        <v/>
      </c>
      <c r="U4608" s="5"/>
      <c r="V4608" s="5"/>
      <c r="W4608" s="94" t="str">
        <f t="shared" si="725"/>
        <v/>
      </c>
      <c r="X4608" s="94" t="str">
        <f t="shared" si="728"/>
        <v/>
      </c>
      <c r="Y4608" s="5"/>
      <c r="BK4608" s="8"/>
      <c r="BL4608" s="5"/>
      <c r="BM4608" s="5"/>
      <c r="BN4608" s="5"/>
      <c r="BO4608" s="5"/>
      <c r="BP4608" s="1"/>
      <c r="BQ4608" s="1"/>
      <c r="BR4608" s="1"/>
      <c r="BS4608" s="1"/>
      <c r="BT4608" s="1"/>
      <c r="BU4608" s="4"/>
      <c r="BV4608" s="1"/>
      <c r="BW4608" s="3"/>
      <c r="BX4608" s="4"/>
      <c r="BY4608" s="5"/>
      <c r="BZ4608" s="5"/>
      <c r="CA4608" s="5"/>
      <c r="CB4608" s="5"/>
      <c r="CC4608" s="5"/>
      <c r="CD4608" s="43"/>
    </row>
    <row r="4609" spans="1:82" x14ac:dyDescent="0.25">
      <c r="A4609" s="8"/>
      <c r="B4609" s="5"/>
      <c r="C4609" s="5"/>
      <c r="D4609" s="5"/>
      <c r="E4609" s="5"/>
      <c r="F4609" s="94" t="str">
        <f t="shared" si="719"/>
        <v/>
      </c>
      <c r="G4609" s="94" t="str">
        <f t="shared" si="720"/>
        <v/>
      </c>
      <c r="H4609" s="127" t="str">
        <f>IF(A4609&lt;&gt;"",IF(MID(C4609,1,1)="c",$AS$26,IF(MID(C4609,1,1)="r",$AS$41,IF(MID(C4609,1,1)="p",#REF!,#REF!))),"")</f>
        <v/>
      </c>
      <c r="I4609" s="92" t="str">
        <f t="shared" si="721"/>
        <v/>
      </c>
      <c r="J4609" s="92" t="str">
        <f t="shared" si="722"/>
        <v/>
      </c>
      <c r="K4609" s="92" t="str">
        <f t="shared" si="723"/>
        <v/>
      </c>
      <c r="L4609" s="92" t="str">
        <f t="shared" si="724"/>
        <v/>
      </c>
      <c r="M4609" s="95" t="str">
        <f>IF(A4609&lt;&gt;"",IF(MID(C4609,1,1)="c",SigmaEpsConcrete(I4609,$AN$30:$AN$33,$AR$30:$AR$33,$AS$26,$AS$27,$AS$28,$AQ$20,$AU$19),""),"")</f>
        <v/>
      </c>
      <c r="N4609" s="95" t="str">
        <f>IF(A4609&lt;&gt;"",IF(MID(C4609,1,1)="r",SigmaEpsReinf(J4609,$AS$42:$AS$43,$AS$41,$AS$39,$AS$40,$AQ$38),""),"")</f>
        <v/>
      </c>
      <c r="Q4609" s="92" t="str">
        <f t="shared" si="726"/>
        <v/>
      </c>
      <c r="R4609" s="92" t="str">
        <f t="shared" si="727"/>
        <v/>
      </c>
      <c r="U4609" s="5"/>
      <c r="V4609" s="5"/>
      <c r="W4609" s="94" t="str">
        <f t="shared" si="725"/>
        <v/>
      </c>
      <c r="X4609" s="94" t="str">
        <f t="shared" si="728"/>
        <v/>
      </c>
      <c r="Y4609" s="5"/>
      <c r="BK4609" s="8"/>
      <c r="BL4609" s="5"/>
      <c r="BM4609" s="5"/>
      <c r="BN4609" s="5"/>
      <c r="BO4609" s="5"/>
      <c r="BP4609" s="1"/>
      <c r="BQ4609" s="1"/>
      <c r="BR4609" s="1"/>
      <c r="BS4609" s="1"/>
      <c r="BT4609" s="1"/>
      <c r="BU4609" s="4"/>
      <c r="BV4609" s="1"/>
      <c r="BW4609" s="3"/>
      <c r="BX4609" s="4"/>
      <c r="BY4609" s="5"/>
      <c r="BZ4609" s="5"/>
      <c r="CA4609" s="5"/>
      <c r="CB4609" s="5"/>
      <c r="CC4609" s="5"/>
      <c r="CD4609" s="43"/>
    </row>
    <row r="4610" spans="1:82" x14ac:dyDescent="0.25">
      <c r="A4610" s="8"/>
      <c r="B4610" s="5"/>
      <c r="C4610" s="5"/>
      <c r="D4610" s="5"/>
      <c r="E4610" s="5"/>
      <c r="F4610" s="94" t="str">
        <f t="shared" si="719"/>
        <v/>
      </c>
      <c r="G4610" s="94" t="str">
        <f t="shared" si="720"/>
        <v/>
      </c>
      <c r="H4610" s="127" t="str">
        <f>IF(A4610&lt;&gt;"",IF(MID(C4610,1,1)="c",$AS$26,IF(MID(C4610,1,1)="r",$AS$41,IF(MID(C4610,1,1)="p",#REF!,#REF!))),"")</f>
        <v/>
      </c>
      <c r="I4610" s="92" t="str">
        <f t="shared" si="721"/>
        <v/>
      </c>
      <c r="J4610" s="92" t="str">
        <f t="shared" si="722"/>
        <v/>
      </c>
      <c r="K4610" s="92" t="str">
        <f t="shared" si="723"/>
        <v/>
      </c>
      <c r="L4610" s="92" t="str">
        <f t="shared" si="724"/>
        <v/>
      </c>
      <c r="M4610" s="95" t="str">
        <f>IF(A4610&lt;&gt;"",IF(MID(C4610,1,1)="c",SigmaEpsConcrete(I4610,$AN$30:$AN$33,$AR$30:$AR$33,$AS$26,$AS$27,$AS$28,$AQ$20,$AU$19),""),"")</f>
        <v/>
      </c>
      <c r="N4610" s="95" t="str">
        <f>IF(A4610&lt;&gt;"",IF(MID(C4610,1,1)="r",SigmaEpsReinf(J4610,$AS$42:$AS$43,$AS$41,$AS$39,$AS$40,$AQ$38),""),"")</f>
        <v/>
      </c>
      <c r="Q4610" s="92" t="str">
        <f t="shared" si="726"/>
        <v/>
      </c>
      <c r="R4610" s="92" t="str">
        <f t="shared" si="727"/>
        <v/>
      </c>
      <c r="U4610" s="5"/>
      <c r="V4610" s="5"/>
      <c r="W4610" s="94" t="str">
        <f t="shared" si="725"/>
        <v/>
      </c>
      <c r="X4610" s="94" t="str">
        <f t="shared" si="728"/>
        <v/>
      </c>
      <c r="Y4610" s="5"/>
      <c r="BK4610" s="8"/>
      <c r="BL4610" s="5"/>
      <c r="BM4610" s="5"/>
      <c r="BN4610" s="5"/>
      <c r="BO4610" s="5"/>
      <c r="BP4610" s="1"/>
      <c r="BQ4610" s="1"/>
      <c r="BR4610" s="1"/>
      <c r="BS4610" s="1"/>
      <c r="BT4610" s="1"/>
      <c r="BU4610" s="4"/>
      <c r="BV4610" s="1"/>
      <c r="BW4610" s="3"/>
      <c r="BX4610" s="4"/>
      <c r="BY4610" s="5"/>
      <c r="BZ4610" s="5"/>
      <c r="CA4610" s="5"/>
      <c r="CB4610" s="5"/>
      <c r="CC4610" s="5"/>
      <c r="CD4610" s="43"/>
    </row>
    <row r="4611" spans="1:82" x14ac:dyDescent="0.25">
      <c r="A4611" s="8"/>
      <c r="B4611" s="5"/>
      <c r="C4611" s="5"/>
      <c r="D4611" s="5"/>
      <c r="E4611" s="5"/>
      <c r="F4611" s="94" t="str">
        <f t="shared" si="719"/>
        <v/>
      </c>
      <c r="G4611" s="94" t="str">
        <f t="shared" si="720"/>
        <v/>
      </c>
      <c r="H4611" s="127" t="str">
        <f>IF(A4611&lt;&gt;"",IF(MID(C4611,1,1)="c",$AS$26,IF(MID(C4611,1,1)="r",$AS$41,IF(MID(C4611,1,1)="p",#REF!,#REF!))),"")</f>
        <v/>
      </c>
      <c r="I4611" s="92" t="str">
        <f t="shared" si="721"/>
        <v/>
      </c>
      <c r="J4611" s="92" t="str">
        <f t="shared" si="722"/>
        <v/>
      </c>
      <c r="K4611" s="92" t="str">
        <f t="shared" si="723"/>
        <v/>
      </c>
      <c r="L4611" s="92" t="str">
        <f t="shared" si="724"/>
        <v/>
      </c>
      <c r="M4611" s="95" t="str">
        <f>IF(A4611&lt;&gt;"",IF(MID(C4611,1,1)="c",SigmaEpsConcrete(I4611,$AN$30:$AN$33,$AR$30:$AR$33,$AS$26,$AS$27,$AS$28,$AQ$20,$AU$19),""),"")</f>
        <v/>
      </c>
      <c r="N4611" s="95" t="str">
        <f>IF(A4611&lt;&gt;"",IF(MID(C4611,1,1)="r",SigmaEpsReinf(J4611,$AS$42:$AS$43,$AS$41,$AS$39,$AS$40,$AQ$38),""),"")</f>
        <v/>
      </c>
      <c r="Q4611" s="92" t="str">
        <f t="shared" si="726"/>
        <v/>
      </c>
      <c r="R4611" s="92" t="str">
        <f t="shared" si="727"/>
        <v/>
      </c>
      <c r="U4611" s="5"/>
      <c r="V4611" s="5"/>
      <c r="W4611" s="94" t="str">
        <f t="shared" si="725"/>
        <v/>
      </c>
      <c r="X4611" s="94" t="str">
        <f t="shared" si="728"/>
        <v/>
      </c>
      <c r="Y4611" s="5"/>
      <c r="BK4611" s="8"/>
      <c r="BL4611" s="5"/>
      <c r="BM4611" s="5"/>
      <c r="BN4611" s="5"/>
      <c r="BO4611" s="5"/>
      <c r="BP4611" s="1"/>
      <c r="BQ4611" s="1"/>
      <c r="BR4611" s="1"/>
      <c r="BS4611" s="1"/>
      <c r="BT4611" s="1"/>
      <c r="BU4611" s="4"/>
      <c r="BV4611" s="1"/>
      <c r="BW4611" s="3"/>
      <c r="BX4611" s="4"/>
      <c r="BY4611" s="5"/>
      <c r="BZ4611" s="5"/>
      <c r="CA4611" s="5"/>
      <c r="CB4611" s="5"/>
      <c r="CC4611" s="5"/>
      <c r="CD4611" s="43"/>
    </row>
    <row r="4612" spans="1:82" x14ac:dyDescent="0.25">
      <c r="A4612" s="8"/>
      <c r="B4612" s="5"/>
      <c r="C4612" s="5"/>
      <c r="D4612" s="5"/>
      <c r="E4612" s="5"/>
      <c r="F4612" s="94" t="str">
        <f t="shared" si="719"/>
        <v/>
      </c>
      <c r="G4612" s="94" t="str">
        <f t="shared" si="720"/>
        <v/>
      </c>
      <c r="H4612" s="127" t="str">
        <f>IF(A4612&lt;&gt;"",IF(MID(C4612,1,1)="c",$AS$26,IF(MID(C4612,1,1)="r",$AS$41,IF(MID(C4612,1,1)="p",#REF!,#REF!))),"")</f>
        <v/>
      </c>
      <c r="I4612" s="92" t="str">
        <f t="shared" si="721"/>
        <v/>
      </c>
      <c r="J4612" s="92" t="str">
        <f t="shared" si="722"/>
        <v/>
      </c>
      <c r="K4612" s="92" t="str">
        <f t="shared" si="723"/>
        <v/>
      </c>
      <c r="L4612" s="92" t="str">
        <f t="shared" si="724"/>
        <v/>
      </c>
      <c r="M4612" s="95" t="str">
        <f>IF(A4612&lt;&gt;"",IF(MID(C4612,1,1)="c",SigmaEpsConcrete(I4612,$AN$30:$AN$33,$AR$30:$AR$33,$AS$26,$AS$27,$AS$28,$AQ$20,$AU$19),""),"")</f>
        <v/>
      </c>
      <c r="N4612" s="95" t="str">
        <f>IF(A4612&lt;&gt;"",IF(MID(C4612,1,1)="r",SigmaEpsReinf(J4612,$AS$42:$AS$43,$AS$41,$AS$39,$AS$40,$AQ$38),""),"")</f>
        <v/>
      </c>
      <c r="Q4612" s="92" t="str">
        <f t="shared" si="726"/>
        <v/>
      </c>
      <c r="R4612" s="92" t="str">
        <f t="shared" si="727"/>
        <v/>
      </c>
      <c r="U4612" s="5"/>
      <c r="V4612" s="5"/>
      <c r="W4612" s="94" t="str">
        <f t="shared" si="725"/>
        <v/>
      </c>
      <c r="X4612" s="94" t="str">
        <f t="shared" si="728"/>
        <v/>
      </c>
      <c r="Y4612" s="5"/>
      <c r="BK4612" s="8"/>
      <c r="BL4612" s="5"/>
      <c r="BM4612" s="5"/>
      <c r="BN4612" s="5"/>
      <c r="BO4612" s="5"/>
      <c r="BP4612" s="1"/>
      <c r="BQ4612" s="1"/>
      <c r="BR4612" s="1"/>
      <c r="BS4612" s="1"/>
      <c r="BT4612" s="1"/>
      <c r="BU4612" s="4"/>
      <c r="BV4612" s="1"/>
      <c r="BW4612" s="3"/>
      <c r="BX4612" s="4"/>
      <c r="BY4612" s="5"/>
      <c r="BZ4612" s="5"/>
      <c r="CA4612" s="5"/>
      <c r="CB4612" s="5"/>
      <c r="CC4612" s="5"/>
      <c r="CD4612" s="43"/>
    </row>
    <row r="4613" spans="1:82" x14ac:dyDescent="0.25">
      <c r="A4613" s="8"/>
      <c r="B4613" s="5"/>
      <c r="C4613" s="5"/>
      <c r="D4613" s="5"/>
      <c r="E4613" s="5"/>
      <c r="F4613" s="94" t="str">
        <f t="shared" si="719"/>
        <v/>
      </c>
      <c r="G4613" s="94" t="str">
        <f t="shared" si="720"/>
        <v/>
      </c>
      <c r="H4613" s="127" t="str">
        <f>IF(A4613&lt;&gt;"",IF(MID(C4613,1,1)="c",$AS$26,IF(MID(C4613,1,1)="r",$AS$41,IF(MID(C4613,1,1)="p",#REF!,#REF!))),"")</f>
        <v/>
      </c>
      <c r="I4613" s="92" t="str">
        <f t="shared" si="721"/>
        <v/>
      </c>
      <c r="J4613" s="92" t="str">
        <f t="shared" si="722"/>
        <v/>
      </c>
      <c r="K4613" s="92" t="str">
        <f t="shared" si="723"/>
        <v/>
      </c>
      <c r="L4613" s="92" t="str">
        <f t="shared" si="724"/>
        <v/>
      </c>
      <c r="M4613" s="95" t="str">
        <f>IF(A4613&lt;&gt;"",IF(MID(C4613,1,1)="c",SigmaEpsConcrete(I4613,$AN$30:$AN$33,$AR$30:$AR$33,$AS$26,$AS$27,$AS$28,$AQ$20,$AU$19),""),"")</f>
        <v/>
      </c>
      <c r="N4613" s="95" t="str">
        <f>IF(A4613&lt;&gt;"",IF(MID(C4613,1,1)="r",SigmaEpsReinf(J4613,$AS$42:$AS$43,$AS$41,$AS$39,$AS$40,$AQ$38),""),"")</f>
        <v/>
      </c>
      <c r="Q4613" s="92" t="str">
        <f t="shared" si="726"/>
        <v/>
      </c>
      <c r="R4613" s="92" t="str">
        <f t="shared" si="727"/>
        <v/>
      </c>
      <c r="U4613" s="5"/>
      <c r="V4613" s="5"/>
      <c r="W4613" s="94" t="str">
        <f t="shared" si="725"/>
        <v/>
      </c>
      <c r="X4613" s="94" t="str">
        <f t="shared" si="728"/>
        <v/>
      </c>
      <c r="Y4613" s="5"/>
      <c r="BK4613" s="8"/>
      <c r="BL4613" s="5"/>
      <c r="BM4613" s="5"/>
      <c r="BN4613" s="5"/>
      <c r="BO4613" s="5"/>
      <c r="BP4613" s="1"/>
      <c r="BQ4613" s="1"/>
      <c r="BR4613" s="1"/>
      <c r="BS4613" s="1"/>
      <c r="BT4613" s="1"/>
      <c r="BU4613" s="4"/>
      <c r="BV4613" s="1"/>
      <c r="BW4613" s="3"/>
      <c r="BX4613" s="4"/>
      <c r="BY4613" s="5"/>
      <c r="BZ4613" s="5"/>
      <c r="CA4613" s="5"/>
      <c r="CB4613" s="5"/>
      <c r="CC4613" s="5"/>
      <c r="CD4613" s="43"/>
    </row>
    <row r="4614" spans="1:82" x14ac:dyDescent="0.25">
      <c r="A4614" s="8"/>
      <c r="B4614" s="5"/>
      <c r="C4614" s="5"/>
      <c r="D4614" s="5"/>
      <c r="E4614" s="5"/>
      <c r="F4614" s="94" t="str">
        <f t="shared" si="719"/>
        <v/>
      </c>
      <c r="G4614" s="94" t="str">
        <f t="shared" si="720"/>
        <v/>
      </c>
      <c r="H4614" s="127" t="str">
        <f>IF(A4614&lt;&gt;"",IF(MID(C4614,1,1)="c",$AS$26,IF(MID(C4614,1,1)="r",$AS$41,IF(MID(C4614,1,1)="p",#REF!,#REF!))),"")</f>
        <v/>
      </c>
      <c r="I4614" s="92" t="str">
        <f t="shared" si="721"/>
        <v/>
      </c>
      <c r="J4614" s="92" t="str">
        <f t="shared" si="722"/>
        <v/>
      </c>
      <c r="K4614" s="92" t="str">
        <f t="shared" si="723"/>
        <v/>
      </c>
      <c r="L4614" s="92" t="str">
        <f t="shared" si="724"/>
        <v/>
      </c>
      <c r="M4614" s="95" t="str">
        <f>IF(A4614&lt;&gt;"",IF(MID(C4614,1,1)="c",SigmaEpsConcrete(I4614,$AN$30:$AN$33,$AR$30:$AR$33,$AS$26,$AS$27,$AS$28,$AQ$20,$AU$19),""),"")</f>
        <v/>
      </c>
      <c r="N4614" s="95" t="str">
        <f>IF(A4614&lt;&gt;"",IF(MID(C4614,1,1)="r",SigmaEpsReinf(J4614,$AS$42:$AS$43,$AS$41,$AS$39,$AS$40,$AQ$38),""),"")</f>
        <v/>
      </c>
      <c r="Q4614" s="92" t="str">
        <f t="shared" si="726"/>
        <v/>
      </c>
      <c r="R4614" s="92" t="str">
        <f t="shared" si="727"/>
        <v/>
      </c>
      <c r="U4614" s="5"/>
      <c r="V4614" s="5"/>
      <c r="W4614" s="94" t="str">
        <f t="shared" si="725"/>
        <v/>
      </c>
      <c r="X4614" s="94" t="str">
        <f t="shared" si="728"/>
        <v/>
      </c>
      <c r="Y4614" s="5"/>
      <c r="BK4614" s="8"/>
      <c r="BL4614" s="5"/>
      <c r="BM4614" s="5"/>
      <c r="BN4614" s="5"/>
      <c r="BO4614" s="5"/>
      <c r="BP4614" s="1"/>
      <c r="BQ4614" s="1"/>
      <c r="BR4614" s="1"/>
      <c r="BS4614" s="1"/>
      <c r="BT4614" s="1"/>
      <c r="BU4614" s="4"/>
      <c r="BV4614" s="1"/>
      <c r="BW4614" s="3"/>
      <c r="BX4614" s="4"/>
      <c r="BY4614" s="5"/>
      <c r="BZ4614" s="5"/>
      <c r="CA4614" s="5"/>
      <c r="CB4614" s="5"/>
      <c r="CC4614" s="5"/>
      <c r="CD4614" s="43"/>
    </row>
    <row r="4615" spans="1:82" x14ac:dyDescent="0.25">
      <c r="A4615" s="8"/>
      <c r="B4615" s="5"/>
      <c r="C4615" s="5"/>
      <c r="D4615" s="5"/>
      <c r="E4615" s="5"/>
      <c r="F4615" s="94" t="str">
        <f t="shared" si="719"/>
        <v/>
      </c>
      <c r="G4615" s="94" t="str">
        <f t="shared" si="720"/>
        <v/>
      </c>
      <c r="H4615" s="127" t="str">
        <f>IF(A4615&lt;&gt;"",IF(MID(C4615,1,1)="c",$AS$26,IF(MID(C4615,1,1)="r",$AS$41,IF(MID(C4615,1,1)="p",#REF!,#REF!))),"")</f>
        <v/>
      </c>
      <c r="I4615" s="92" t="str">
        <f t="shared" si="721"/>
        <v/>
      </c>
      <c r="J4615" s="92" t="str">
        <f t="shared" si="722"/>
        <v/>
      </c>
      <c r="K4615" s="92" t="str">
        <f t="shared" si="723"/>
        <v/>
      </c>
      <c r="L4615" s="92" t="str">
        <f t="shared" si="724"/>
        <v/>
      </c>
      <c r="M4615" s="95" t="str">
        <f>IF(A4615&lt;&gt;"",IF(MID(C4615,1,1)="c",SigmaEpsConcrete(I4615,$AN$30:$AN$33,$AR$30:$AR$33,$AS$26,$AS$27,$AS$28,$AQ$20,$AU$19),""),"")</f>
        <v/>
      </c>
      <c r="N4615" s="95" t="str">
        <f>IF(A4615&lt;&gt;"",IF(MID(C4615,1,1)="r",SigmaEpsReinf(J4615,$AS$42:$AS$43,$AS$41,$AS$39,$AS$40,$AQ$38),""),"")</f>
        <v/>
      </c>
      <c r="Q4615" s="92" t="str">
        <f t="shared" si="726"/>
        <v/>
      </c>
      <c r="R4615" s="92" t="str">
        <f t="shared" si="727"/>
        <v/>
      </c>
      <c r="U4615" s="5"/>
      <c r="V4615" s="5"/>
      <c r="W4615" s="94" t="str">
        <f t="shared" si="725"/>
        <v/>
      </c>
      <c r="X4615" s="94" t="str">
        <f t="shared" si="728"/>
        <v/>
      </c>
      <c r="Y4615" s="5"/>
      <c r="BK4615" s="8"/>
      <c r="BL4615" s="5"/>
      <c r="BM4615" s="5"/>
      <c r="BN4615" s="5"/>
      <c r="BO4615" s="5"/>
      <c r="BP4615" s="1"/>
      <c r="BQ4615" s="1"/>
      <c r="BR4615" s="1"/>
      <c r="BS4615" s="1"/>
      <c r="BT4615" s="1"/>
      <c r="BU4615" s="4"/>
      <c r="BV4615" s="1"/>
      <c r="BW4615" s="3"/>
      <c r="BX4615" s="4"/>
      <c r="BY4615" s="5"/>
      <c r="BZ4615" s="5"/>
      <c r="CA4615" s="5"/>
      <c r="CB4615" s="5"/>
      <c r="CC4615" s="5"/>
      <c r="CD4615" s="43"/>
    </row>
    <row r="4616" spans="1:82" x14ac:dyDescent="0.25">
      <c r="A4616" s="8"/>
      <c r="B4616" s="5"/>
      <c r="C4616" s="5"/>
      <c r="D4616" s="5"/>
      <c r="E4616" s="5"/>
      <c r="F4616" s="94" t="str">
        <f t="shared" si="719"/>
        <v/>
      </c>
      <c r="G4616" s="94" t="str">
        <f t="shared" si="720"/>
        <v/>
      </c>
      <c r="H4616" s="127" t="str">
        <f>IF(A4616&lt;&gt;"",IF(MID(C4616,1,1)="c",$AS$26,IF(MID(C4616,1,1)="r",$AS$41,IF(MID(C4616,1,1)="p",#REF!,#REF!))),"")</f>
        <v/>
      </c>
      <c r="I4616" s="92" t="str">
        <f t="shared" si="721"/>
        <v/>
      </c>
      <c r="J4616" s="92" t="str">
        <f t="shared" si="722"/>
        <v/>
      </c>
      <c r="K4616" s="92" t="str">
        <f t="shared" si="723"/>
        <v/>
      </c>
      <c r="L4616" s="92" t="str">
        <f t="shared" si="724"/>
        <v/>
      </c>
      <c r="M4616" s="95" t="str">
        <f>IF(A4616&lt;&gt;"",IF(MID(C4616,1,1)="c",SigmaEpsConcrete(I4616,$AN$30:$AN$33,$AR$30:$AR$33,$AS$26,$AS$27,$AS$28,$AQ$20,$AU$19),""),"")</f>
        <v/>
      </c>
      <c r="N4616" s="95" t="str">
        <f>IF(A4616&lt;&gt;"",IF(MID(C4616,1,1)="r",SigmaEpsReinf(J4616,$AS$42:$AS$43,$AS$41,$AS$39,$AS$40,$AQ$38),""),"")</f>
        <v/>
      </c>
      <c r="Q4616" s="92" t="str">
        <f t="shared" si="726"/>
        <v/>
      </c>
      <c r="R4616" s="92" t="str">
        <f t="shared" si="727"/>
        <v/>
      </c>
      <c r="U4616" s="5"/>
      <c r="V4616" s="5"/>
      <c r="W4616" s="94" t="str">
        <f t="shared" si="725"/>
        <v/>
      </c>
      <c r="X4616" s="94" t="str">
        <f t="shared" si="728"/>
        <v/>
      </c>
      <c r="Y4616" s="5"/>
      <c r="BK4616" s="8"/>
      <c r="BL4616" s="5"/>
      <c r="BM4616" s="5"/>
      <c r="BN4616" s="5"/>
      <c r="BO4616" s="5"/>
      <c r="BP4616" s="1"/>
      <c r="BQ4616" s="1"/>
      <c r="BR4616" s="1"/>
      <c r="BS4616" s="1"/>
      <c r="BT4616" s="1"/>
      <c r="BU4616" s="4"/>
      <c r="BV4616" s="1"/>
      <c r="BW4616" s="3"/>
      <c r="BX4616" s="4"/>
      <c r="BY4616" s="5"/>
      <c r="BZ4616" s="5"/>
      <c r="CA4616" s="5"/>
      <c r="CB4616" s="5"/>
      <c r="CC4616" s="5"/>
      <c r="CD4616" s="43"/>
    </row>
    <row r="4617" spans="1:82" x14ac:dyDescent="0.25">
      <c r="A4617" s="8"/>
      <c r="B4617" s="5"/>
      <c r="C4617" s="5"/>
      <c r="D4617" s="5"/>
      <c r="E4617" s="5"/>
      <c r="F4617" s="94" t="str">
        <f t="shared" si="719"/>
        <v/>
      </c>
      <c r="G4617" s="94" t="str">
        <f t="shared" si="720"/>
        <v/>
      </c>
      <c r="H4617" s="127" t="str">
        <f>IF(A4617&lt;&gt;"",IF(MID(C4617,1,1)="c",$AS$26,IF(MID(C4617,1,1)="r",$AS$41,IF(MID(C4617,1,1)="p",#REF!,#REF!))),"")</f>
        <v/>
      </c>
      <c r="I4617" s="92" t="str">
        <f t="shared" si="721"/>
        <v/>
      </c>
      <c r="J4617" s="92" t="str">
        <f t="shared" si="722"/>
        <v/>
      </c>
      <c r="K4617" s="92" t="str">
        <f t="shared" si="723"/>
        <v/>
      </c>
      <c r="L4617" s="92" t="str">
        <f t="shared" si="724"/>
        <v/>
      </c>
      <c r="M4617" s="95" t="str">
        <f>IF(A4617&lt;&gt;"",IF(MID(C4617,1,1)="c",SigmaEpsConcrete(I4617,$AN$30:$AN$33,$AR$30:$AR$33,$AS$26,$AS$27,$AS$28,$AQ$20,$AU$19),""),"")</f>
        <v/>
      </c>
      <c r="N4617" s="95" t="str">
        <f>IF(A4617&lt;&gt;"",IF(MID(C4617,1,1)="r",SigmaEpsReinf(J4617,$AS$42:$AS$43,$AS$41,$AS$39,$AS$40,$AQ$38),""),"")</f>
        <v/>
      </c>
      <c r="Q4617" s="92" t="str">
        <f t="shared" si="726"/>
        <v/>
      </c>
      <c r="R4617" s="92" t="str">
        <f t="shared" si="727"/>
        <v/>
      </c>
      <c r="U4617" s="5"/>
      <c r="V4617" s="5"/>
      <c r="W4617" s="94" t="str">
        <f t="shared" si="725"/>
        <v/>
      </c>
      <c r="X4617" s="94" t="str">
        <f t="shared" si="728"/>
        <v/>
      </c>
      <c r="Y4617" s="5"/>
      <c r="BK4617" s="8"/>
      <c r="BL4617" s="5"/>
      <c r="BM4617" s="5"/>
      <c r="BN4617" s="5"/>
      <c r="BO4617" s="5"/>
      <c r="BP4617" s="1"/>
      <c r="BQ4617" s="1"/>
      <c r="BR4617" s="1"/>
      <c r="BS4617" s="1"/>
      <c r="BT4617" s="1"/>
      <c r="BU4617" s="4"/>
      <c r="BV4617" s="1"/>
      <c r="BW4617" s="3"/>
      <c r="BX4617" s="4"/>
      <c r="BY4617" s="5"/>
      <c r="BZ4617" s="5"/>
      <c r="CA4617" s="5"/>
      <c r="CB4617" s="5"/>
      <c r="CC4617" s="5"/>
      <c r="CD4617" s="43"/>
    </row>
    <row r="4618" spans="1:82" x14ac:dyDescent="0.25">
      <c r="A4618" s="8"/>
      <c r="B4618" s="5"/>
      <c r="C4618" s="5"/>
      <c r="D4618" s="5"/>
      <c r="E4618" s="5"/>
      <c r="F4618" s="94" t="str">
        <f t="shared" ref="F4618:F4681" si="729">IF(A4618&lt;&gt;"",(D4618-$AU$86)/10,"")</f>
        <v/>
      </c>
      <c r="G4618" s="94" t="str">
        <f t="shared" ref="G4618:G4681" si="730">IF(A4618&lt;&gt;"",(E4618-$AU$87)/10,"")</f>
        <v/>
      </c>
      <c r="H4618" s="127" t="str">
        <f>IF(A4618&lt;&gt;"",IF(MID(C4618,1,1)="c",$AS$26,IF(MID(C4618,1,1)="r",$AS$41,IF(MID(C4618,1,1)="p",#REF!,#REF!))),"")</f>
        <v/>
      </c>
      <c r="I4618" s="92" t="str">
        <f t="shared" ref="I4618:I4681" si="731">IF($A4618&lt;&gt;"",IF(MID($C4618,1,1)="c",$Y$3+$Y$4*$F4618+$Y$5*$G4618+$BR$43,""),"")</f>
        <v/>
      </c>
      <c r="J4618" s="92" t="str">
        <f t="shared" ref="J4618:J4681" si="732">IF($A4618&lt;&gt;"",IF(MID($C4618,1,1)="r",$Y$3+$Y$4*$F4618+$Y$5*$G4618+$BR$43,""),"")</f>
        <v/>
      </c>
      <c r="K4618" s="92" t="str">
        <f t="shared" ref="K4618:K4681" si="733">IF($A4618&lt;&gt;"",IF(MID($C4618,1,1)="u",$Y$3+$Y$4*$F4618+$Y$5*$G4618+$BR$43,""),"")</f>
        <v/>
      </c>
      <c r="L4618" s="92" t="str">
        <f t="shared" ref="L4618:L4681" si="734">IF($A4618&lt;&gt;"",IF(MID($C4618,1,1)="p",$Y$3+$Y$4*$F4618+$Y$5*$G4618+$BR$43,""),"")</f>
        <v/>
      </c>
      <c r="M4618" s="95" t="str">
        <f>IF(A4618&lt;&gt;"",IF(MID(C4618,1,1)="c",SigmaEpsConcrete(I4618,$AN$30:$AN$33,$AR$30:$AR$33,$AS$26,$AS$27,$AS$28,$AQ$20,$AU$19),""),"")</f>
        <v/>
      </c>
      <c r="N4618" s="95" t="str">
        <f>IF(A4618&lt;&gt;"",IF(MID(C4618,1,1)="r",SigmaEpsReinf(J4618,$AS$42:$AS$43,$AS$41,$AS$39,$AS$40,$AQ$38),""),"")</f>
        <v/>
      </c>
      <c r="Q4618" s="92" t="str">
        <f t="shared" si="726"/>
        <v/>
      </c>
      <c r="R4618" s="92" t="str">
        <f t="shared" si="727"/>
        <v/>
      </c>
      <c r="U4618" s="5"/>
      <c r="V4618" s="5"/>
      <c r="W4618" s="94" t="str">
        <f t="shared" ref="W4618:W4681" si="735">IF(A4618&lt;&gt;"",F4618-$AU$105,"")</f>
        <v/>
      </c>
      <c r="X4618" s="94" t="str">
        <f t="shared" si="728"/>
        <v/>
      </c>
      <c r="Y4618" s="5"/>
      <c r="BK4618" s="8"/>
      <c r="BL4618" s="5"/>
      <c r="BM4618" s="5"/>
      <c r="BN4618" s="5"/>
      <c r="BO4618" s="5"/>
      <c r="BP4618" s="1"/>
      <c r="BQ4618" s="1"/>
      <c r="BR4618" s="1"/>
      <c r="BS4618" s="1"/>
      <c r="BT4618" s="1"/>
      <c r="BU4618" s="4"/>
      <c r="BV4618" s="1"/>
      <c r="BW4618" s="3"/>
      <c r="BX4618" s="4"/>
      <c r="BY4618" s="5"/>
      <c r="BZ4618" s="5"/>
      <c r="CA4618" s="5"/>
      <c r="CB4618" s="5"/>
      <c r="CC4618" s="5"/>
      <c r="CD4618" s="43"/>
    </row>
    <row r="4619" spans="1:82" x14ac:dyDescent="0.25">
      <c r="A4619" s="8"/>
      <c r="B4619" s="5"/>
      <c r="C4619" s="5"/>
      <c r="D4619" s="5"/>
      <c r="E4619" s="5"/>
      <c r="F4619" s="94" t="str">
        <f t="shared" si="729"/>
        <v/>
      </c>
      <c r="G4619" s="94" t="str">
        <f t="shared" si="730"/>
        <v/>
      </c>
      <c r="H4619" s="127" t="str">
        <f>IF(A4619&lt;&gt;"",IF(MID(C4619,1,1)="c",$AS$26,IF(MID(C4619,1,1)="r",$AS$41,IF(MID(C4619,1,1)="p",#REF!,#REF!))),"")</f>
        <v/>
      </c>
      <c r="I4619" s="92" t="str">
        <f t="shared" si="731"/>
        <v/>
      </c>
      <c r="J4619" s="92" t="str">
        <f t="shared" si="732"/>
        <v/>
      </c>
      <c r="K4619" s="92" t="str">
        <f t="shared" si="733"/>
        <v/>
      </c>
      <c r="L4619" s="92" t="str">
        <f t="shared" si="734"/>
        <v/>
      </c>
      <c r="M4619" s="95" t="str">
        <f>IF(A4619&lt;&gt;"",IF(MID(C4619,1,1)="c",SigmaEpsConcrete(I4619,$AN$30:$AN$33,$AR$30:$AR$33,$AS$26,$AS$27,$AS$28,$AQ$20,$AU$19),""),"")</f>
        <v/>
      </c>
      <c r="N4619" s="95" t="str">
        <f>IF(A4619&lt;&gt;"",IF(MID(C4619,1,1)="r",SigmaEpsReinf(J4619,$AS$42:$AS$43,$AS$41,$AS$39,$AS$40,$AQ$38),""),"")</f>
        <v/>
      </c>
      <c r="Q4619" s="92" t="str">
        <f t="shared" ref="Q4619:Q4682" si="736">IF(A4619&lt;&gt;"",IF(MID(C4619,1,1)="c",IF(ISERROR(M4619/I4619),"",M4619/I4619),""),"")</f>
        <v/>
      </c>
      <c r="R4619" s="92" t="str">
        <f t="shared" ref="R4619:R4682" si="737">IF(A4619&lt;&gt;"",IF(MID(C4619,1,1)="r",IF(ISERROR(N4619/J4619),"",N4619/J4619),""),"")</f>
        <v/>
      </c>
      <c r="U4619" s="5"/>
      <c r="V4619" s="5"/>
      <c r="W4619" s="94" t="str">
        <f t="shared" si="735"/>
        <v/>
      </c>
      <c r="X4619" s="94" t="str">
        <f t="shared" ref="X4619:X4682" si="738">IF(B4619&lt;&gt;"",G4619-$AU$106,"")</f>
        <v/>
      </c>
      <c r="Y4619" s="5"/>
      <c r="BK4619" s="8"/>
      <c r="BL4619" s="5"/>
      <c r="BM4619" s="5"/>
      <c r="BN4619" s="5"/>
      <c r="BO4619" s="5"/>
      <c r="BP4619" s="1"/>
      <c r="BQ4619" s="1"/>
      <c r="BR4619" s="1"/>
      <c r="BS4619" s="1"/>
      <c r="BT4619" s="1"/>
      <c r="BU4619" s="4"/>
      <c r="BV4619" s="1"/>
      <c r="BW4619" s="3"/>
      <c r="BX4619" s="4"/>
      <c r="BY4619" s="5"/>
      <c r="BZ4619" s="5"/>
      <c r="CA4619" s="5"/>
      <c r="CB4619" s="5"/>
      <c r="CC4619" s="5"/>
      <c r="CD4619" s="43"/>
    </row>
    <row r="4620" spans="1:82" x14ac:dyDescent="0.25">
      <c r="A4620" s="8"/>
      <c r="B4620" s="5"/>
      <c r="C4620" s="5"/>
      <c r="D4620" s="5"/>
      <c r="E4620" s="5"/>
      <c r="F4620" s="94" t="str">
        <f t="shared" si="729"/>
        <v/>
      </c>
      <c r="G4620" s="94" t="str">
        <f t="shared" si="730"/>
        <v/>
      </c>
      <c r="H4620" s="127" t="str">
        <f>IF(A4620&lt;&gt;"",IF(MID(C4620,1,1)="c",$AS$26,IF(MID(C4620,1,1)="r",$AS$41,IF(MID(C4620,1,1)="p",#REF!,#REF!))),"")</f>
        <v/>
      </c>
      <c r="I4620" s="92" t="str">
        <f t="shared" si="731"/>
        <v/>
      </c>
      <c r="J4620" s="92" t="str">
        <f t="shared" si="732"/>
        <v/>
      </c>
      <c r="K4620" s="92" t="str">
        <f t="shared" si="733"/>
        <v/>
      </c>
      <c r="L4620" s="92" t="str">
        <f t="shared" si="734"/>
        <v/>
      </c>
      <c r="M4620" s="95" t="str">
        <f>IF(A4620&lt;&gt;"",IF(MID(C4620,1,1)="c",SigmaEpsConcrete(I4620,$AN$30:$AN$33,$AR$30:$AR$33,$AS$26,$AS$27,$AS$28,$AQ$20,$AU$19),""),"")</f>
        <v/>
      </c>
      <c r="N4620" s="95" t="str">
        <f>IF(A4620&lt;&gt;"",IF(MID(C4620,1,1)="r",SigmaEpsReinf(J4620,$AS$42:$AS$43,$AS$41,$AS$39,$AS$40,$AQ$38),""),"")</f>
        <v/>
      </c>
      <c r="Q4620" s="92" t="str">
        <f t="shared" si="736"/>
        <v/>
      </c>
      <c r="R4620" s="92" t="str">
        <f t="shared" si="737"/>
        <v/>
      </c>
      <c r="U4620" s="5"/>
      <c r="V4620" s="5"/>
      <c r="W4620" s="94" t="str">
        <f t="shared" si="735"/>
        <v/>
      </c>
      <c r="X4620" s="94" t="str">
        <f t="shared" si="738"/>
        <v/>
      </c>
      <c r="Y4620" s="5"/>
      <c r="BK4620" s="8"/>
      <c r="BL4620" s="5"/>
      <c r="BM4620" s="5"/>
      <c r="BN4620" s="5"/>
      <c r="BO4620" s="5"/>
      <c r="BP4620" s="1"/>
      <c r="BQ4620" s="1"/>
      <c r="BR4620" s="1"/>
      <c r="BS4620" s="1"/>
      <c r="BT4620" s="1"/>
      <c r="BU4620" s="4"/>
      <c r="BV4620" s="1"/>
      <c r="BW4620" s="3"/>
      <c r="BX4620" s="4"/>
      <c r="BY4620" s="5"/>
      <c r="BZ4620" s="5"/>
      <c r="CA4620" s="5"/>
      <c r="CB4620" s="5"/>
      <c r="CC4620" s="5"/>
      <c r="CD4620" s="43"/>
    </row>
    <row r="4621" spans="1:82" x14ac:dyDescent="0.25">
      <c r="A4621" s="8"/>
      <c r="B4621" s="5"/>
      <c r="C4621" s="5"/>
      <c r="D4621" s="5"/>
      <c r="E4621" s="5"/>
      <c r="F4621" s="94" t="str">
        <f t="shared" si="729"/>
        <v/>
      </c>
      <c r="G4621" s="94" t="str">
        <f t="shared" si="730"/>
        <v/>
      </c>
      <c r="H4621" s="127" t="str">
        <f>IF(A4621&lt;&gt;"",IF(MID(C4621,1,1)="c",$AS$26,IF(MID(C4621,1,1)="r",$AS$41,IF(MID(C4621,1,1)="p",#REF!,#REF!))),"")</f>
        <v/>
      </c>
      <c r="I4621" s="92" t="str">
        <f t="shared" si="731"/>
        <v/>
      </c>
      <c r="J4621" s="92" t="str">
        <f t="shared" si="732"/>
        <v/>
      </c>
      <c r="K4621" s="92" t="str">
        <f t="shared" si="733"/>
        <v/>
      </c>
      <c r="L4621" s="92" t="str">
        <f t="shared" si="734"/>
        <v/>
      </c>
      <c r="M4621" s="95" t="str">
        <f>IF(A4621&lt;&gt;"",IF(MID(C4621,1,1)="c",SigmaEpsConcrete(I4621,$AN$30:$AN$33,$AR$30:$AR$33,$AS$26,$AS$27,$AS$28,$AQ$20,$AU$19),""),"")</f>
        <v/>
      </c>
      <c r="N4621" s="95" t="str">
        <f>IF(A4621&lt;&gt;"",IF(MID(C4621,1,1)="r",SigmaEpsReinf(J4621,$AS$42:$AS$43,$AS$41,$AS$39,$AS$40,$AQ$38),""),"")</f>
        <v/>
      </c>
      <c r="Q4621" s="92" t="str">
        <f t="shared" si="736"/>
        <v/>
      </c>
      <c r="R4621" s="92" t="str">
        <f t="shared" si="737"/>
        <v/>
      </c>
      <c r="U4621" s="5"/>
      <c r="V4621" s="5"/>
      <c r="W4621" s="94" t="str">
        <f t="shared" si="735"/>
        <v/>
      </c>
      <c r="X4621" s="94" t="str">
        <f t="shared" si="738"/>
        <v/>
      </c>
      <c r="Y4621" s="5"/>
      <c r="BK4621" s="8"/>
      <c r="BL4621" s="5"/>
      <c r="BM4621" s="5"/>
      <c r="BN4621" s="5"/>
      <c r="BO4621" s="5"/>
      <c r="BP4621" s="1"/>
      <c r="BQ4621" s="1"/>
      <c r="BR4621" s="1"/>
      <c r="BS4621" s="1"/>
      <c r="BT4621" s="1"/>
      <c r="BU4621" s="4"/>
      <c r="BV4621" s="1"/>
      <c r="BW4621" s="3"/>
      <c r="BX4621" s="4"/>
      <c r="BY4621" s="5"/>
      <c r="BZ4621" s="5"/>
      <c r="CA4621" s="5"/>
      <c r="CB4621" s="5"/>
      <c r="CC4621" s="5"/>
      <c r="CD4621" s="43"/>
    </row>
    <row r="4622" spans="1:82" x14ac:dyDescent="0.25">
      <c r="A4622" s="8"/>
      <c r="B4622" s="5"/>
      <c r="C4622" s="5"/>
      <c r="D4622" s="5"/>
      <c r="E4622" s="5"/>
      <c r="F4622" s="94" t="str">
        <f t="shared" si="729"/>
        <v/>
      </c>
      <c r="G4622" s="94" t="str">
        <f t="shared" si="730"/>
        <v/>
      </c>
      <c r="H4622" s="127" t="str">
        <f>IF(A4622&lt;&gt;"",IF(MID(C4622,1,1)="c",$AS$26,IF(MID(C4622,1,1)="r",$AS$41,IF(MID(C4622,1,1)="p",#REF!,#REF!))),"")</f>
        <v/>
      </c>
      <c r="I4622" s="92" t="str">
        <f t="shared" si="731"/>
        <v/>
      </c>
      <c r="J4622" s="92" t="str">
        <f t="shared" si="732"/>
        <v/>
      </c>
      <c r="K4622" s="92" t="str">
        <f t="shared" si="733"/>
        <v/>
      </c>
      <c r="L4622" s="92" t="str">
        <f t="shared" si="734"/>
        <v/>
      </c>
      <c r="M4622" s="95" t="str">
        <f>IF(A4622&lt;&gt;"",IF(MID(C4622,1,1)="c",SigmaEpsConcrete(I4622,$AN$30:$AN$33,$AR$30:$AR$33,$AS$26,$AS$27,$AS$28,$AQ$20,$AU$19),""),"")</f>
        <v/>
      </c>
      <c r="N4622" s="95" t="str">
        <f>IF(A4622&lt;&gt;"",IF(MID(C4622,1,1)="r",SigmaEpsReinf(J4622,$AS$42:$AS$43,$AS$41,$AS$39,$AS$40,$AQ$38),""),"")</f>
        <v/>
      </c>
      <c r="Q4622" s="92" t="str">
        <f t="shared" si="736"/>
        <v/>
      </c>
      <c r="R4622" s="92" t="str">
        <f t="shared" si="737"/>
        <v/>
      </c>
      <c r="U4622" s="5"/>
      <c r="V4622" s="5"/>
      <c r="W4622" s="94" t="str">
        <f t="shared" si="735"/>
        <v/>
      </c>
      <c r="X4622" s="94" t="str">
        <f t="shared" si="738"/>
        <v/>
      </c>
      <c r="Y4622" s="5"/>
      <c r="BK4622" s="8"/>
      <c r="BL4622" s="5"/>
      <c r="BM4622" s="5"/>
      <c r="BN4622" s="5"/>
      <c r="BO4622" s="5"/>
      <c r="BP4622" s="1"/>
      <c r="BQ4622" s="1"/>
      <c r="BR4622" s="1"/>
      <c r="BS4622" s="1"/>
      <c r="BT4622" s="1"/>
      <c r="BU4622" s="4"/>
      <c r="BV4622" s="1"/>
      <c r="BW4622" s="3"/>
      <c r="BX4622" s="4"/>
      <c r="BY4622" s="5"/>
      <c r="BZ4622" s="5"/>
      <c r="CA4622" s="5"/>
      <c r="CB4622" s="5"/>
      <c r="CC4622" s="5"/>
      <c r="CD4622" s="43"/>
    </row>
    <row r="4623" spans="1:82" x14ac:dyDescent="0.25">
      <c r="A4623" s="8"/>
      <c r="B4623" s="5"/>
      <c r="C4623" s="5"/>
      <c r="D4623" s="5"/>
      <c r="E4623" s="5"/>
      <c r="F4623" s="94" t="str">
        <f t="shared" si="729"/>
        <v/>
      </c>
      <c r="G4623" s="94" t="str">
        <f t="shared" si="730"/>
        <v/>
      </c>
      <c r="H4623" s="127" t="str">
        <f>IF(A4623&lt;&gt;"",IF(MID(C4623,1,1)="c",$AS$26,IF(MID(C4623,1,1)="r",$AS$41,IF(MID(C4623,1,1)="p",#REF!,#REF!))),"")</f>
        <v/>
      </c>
      <c r="I4623" s="92" t="str">
        <f t="shared" si="731"/>
        <v/>
      </c>
      <c r="J4623" s="92" t="str">
        <f t="shared" si="732"/>
        <v/>
      </c>
      <c r="K4623" s="92" t="str">
        <f t="shared" si="733"/>
        <v/>
      </c>
      <c r="L4623" s="92" t="str">
        <f t="shared" si="734"/>
        <v/>
      </c>
      <c r="M4623" s="95" t="str">
        <f>IF(A4623&lt;&gt;"",IF(MID(C4623,1,1)="c",SigmaEpsConcrete(I4623,$AN$30:$AN$33,$AR$30:$AR$33,$AS$26,$AS$27,$AS$28,$AQ$20,$AU$19),""),"")</f>
        <v/>
      </c>
      <c r="N4623" s="95" t="str">
        <f>IF(A4623&lt;&gt;"",IF(MID(C4623,1,1)="r",SigmaEpsReinf(J4623,$AS$42:$AS$43,$AS$41,$AS$39,$AS$40,$AQ$38),""),"")</f>
        <v/>
      </c>
      <c r="Q4623" s="92" t="str">
        <f t="shared" si="736"/>
        <v/>
      </c>
      <c r="R4623" s="92" t="str">
        <f t="shared" si="737"/>
        <v/>
      </c>
      <c r="U4623" s="5"/>
      <c r="V4623" s="5"/>
      <c r="W4623" s="94" t="str">
        <f t="shared" si="735"/>
        <v/>
      </c>
      <c r="X4623" s="94" t="str">
        <f t="shared" si="738"/>
        <v/>
      </c>
      <c r="Y4623" s="5"/>
      <c r="BK4623" s="8"/>
      <c r="BL4623" s="5"/>
      <c r="BM4623" s="5"/>
      <c r="BN4623" s="5"/>
      <c r="BO4623" s="5"/>
      <c r="BP4623" s="1"/>
      <c r="BQ4623" s="1"/>
      <c r="BR4623" s="1"/>
      <c r="BS4623" s="1"/>
      <c r="BT4623" s="1"/>
      <c r="BU4623" s="4"/>
      <c r="BV4623" s="1"/>
      <c r="BW4623" s="3"/>
      <c r="BX4623" s="4"/>
      <c r="BY4623" s="5"/>
      <c r="BZ4623" s="5"/>
      <c r="CA4623" s="5"/>
      <c r="CB4623" s="5"/>
      <c r="CC4623" s="5"/>
      <c r="CD4623" s="43"/>
    </row>
    <row r="4624" spans="1:82" x14ac:dyDescent="0.25">
      <c r="A4624" s="8"/>
      <c r="B4624" s="5"/>
      <c r="C4624" s="5"/>
      <c r="D4624" s="5"/>
      <c r="E4624" s="5"/>
      <c r="F4624" s="94" t="str">
        <f t="shared" si="729"/>
        <v/>
      </c>
      <c r="G4624" s="94" t="str">
        <f t="shared" si="730"/>
        <v/>
      </c>
      <c r="H4624" s="127" t="str">
        <f>IF(A4624&lt;&gt;"",IF(MID(C4624,1,1)="c",$AS$26,IF(MID(C4624,1,1)="r",$AS$41,IF(MID(C4624,1,1)="p",#REF!,#REF!))),"")</f>
        <v/>
      </c>
      <c r="I4624" s="92" t="str">
        <f t="shared" si="731"/>
        <v/>
      </c>
      <c r="J4624" s="92" t="str">
        <f t="shared" si="732"/>
        <v/>
      </c>
      <c r="K4624" s="92" t="str">
        <f t="shared" si="733"/>
        <v/>
      </c>
      <c r="L4624" s="92" t="str">
        <f t="shared" si="734"/>
        <v/>
      </c>
      <c r="M4624" s="95" t="str">
        <f>IF(A4624&lt;&gt;"",IF(MID(C4624,1,1)="c",SigmaEpsConcrete(I4624,$AN$30:$AN$33,$AR$30:$AR$33,$AS$26,$AS$27,$AS$28,$AQ$20,$AU$19),""),"")</f>
        <v/>
      </c>
      <c r="N4624" s="95" t="str">
        <f>IF(A4624&lt;&gt;"",IF(MID(C4624,1,1)="r",SigmaEpsReinf(J4624,$AS$42:$AS$43,$AS$41,$AS$39,$AS$40,$AQ$38),""),"")</f>
        <v/>
      </c>
      <c r="Q4624" s="92" t="str">
        <f t="shared" si="736"/>
        <v/>
      </c>
      <c r="R4624" s="92" t="str">
        <f t="shared" si="737"/>
        <v/>
      </c>
      <c r="U4624" s="5"/>
      <c r="V4624" s="5"/>
      <c r="W4624" s="94" t="str">
        <f t="shared" si="735"/>
        <v/>
      </c>
      <c r="X4624" s="94" t="str">
        <f t="shared" si="738"/>
        <v/>
      </c>
      <c r="Y4624" s="5"/>
      <c r="BK4624" s="8"/>
      <c r="BL4624" s="5"/>
      <c r="BM4624" s="5"/>
      <c r="BN4624" s="5"/>
      <c r="BO4624" s="5"/>
      <c r="BP4624" s="1"/>
      <c r="BQ4624" s="1"/>
      <c r="BR4624" s="1"/>
      <c r="BS4624" s="1"/>
      <c r="BT4624" s="1"/>
      <c r="BU4624" s="4"/>
      <c r="BV4624" s="1"/>
      <c r="BW4624" s="3"/>
      <c r="BX4624" s="4"/>
      <c r="BY4624" s="5"/>
      <c r="BZ4624" s="5"/>
      <c r="CA4624" s="5"/>
      <c r="CB4624" s="5"/>
      <c r="CC4624" s="5"/>
      <c r="CD4624" s="43"/>
    </row>
    <row r="4625" spans="1:82" x14ac:dyDescent="0.25">
      <c r="A4625" s="8"/>
      <c r="B4625" s="5"/>
      <c r="C4625" s="5"/>
      <c r="D4625" s="5"/>
      <c r="E4625" s="5"/>
      <c r="F4625" s="94" t="str">
        <f t="shared" si="729"/>
        <v/>
      </c>
      <c r="G4625" s="94" t="str">
        <f t="shared" si="730"/>
        <v/>
      </c>
      <c r="H4625" s="127" t="str">
        <f>IF(A4625&lt;&gt;"",IF(MID(C4625,1,1)="c",$AS$26,IF(MID(C4625,1,1)="r",$AS$41,IF(MID(C4625,1,1)="p",#REF!,#REF!))),"")</f>
        <v/>
      </c>
      <c r="I4625" s="92" t="str">
        <f t="shared" si="731"/>
        <v/>
      </c>
      <c r="J4625" s="92" t="str">
        <f t="shared" si="732"/>
        <v/>
      </c>
      <c r="K4625" s="92" t="str">
        <f t="shared" si="733"/>
        <v/>
      </c>
      <c r="L4625" s="92" t="str">
        <f t="shared" si="734"/>
        <v/>
      </c>
      <c r="M4625" s="95" t="str">
        <f>IF(A4625&lt;&gt;"",IF(MID(C4625,1,1)="c",SigmaEpsConcrete(I4625,$AN$30:$AN$33,$AR$30:$AR$33,$AS$26,$AS$27,$AS$28,$AQ$20,$AU$19),""),"")</f>
        <v/>
      </c>
      <c r="N4625" s="95" t="str">
        <f>IF(A4625&lt;&gt;"",IF(MID(C4625,1,1)="r",SigmaEpsReinf(J4625,$AS$42:$AS$43,$AS$41,$AS$39,$AS$40,$AQ$38),""),"")</f>
        <v/>
      </c>
      <c r="Q4625" s="92" t="str">
        <f t="shared" si="736"/>
        <v/>
      </c>
      <c r="R4625" s="92" t="str">
        <f t="shared" si="737"/>
        <v/>
      </c>
      <c r="U4625" s="5"/>
      <c r="V4625" s="5"/>
      <c r="W4625" s="94" t="str">
        <f t="shared" si="735"/>
        <v/>
      </c>
      <c r="X4625" s="94" t="str">
        <f t="shared" si="738"/>
        <v/>
      </c>
      <c r="Y4625" s="5"/>
      <c r="BK4625" s="8"/>
      <c r="BL4625" s="5"/>
      <c r="BM4625" s="5"/>
      <c r="BN4625" s="5"/>
      <c r="BO4625" s="5"/>
      <c r="BP4625" s="1"/>
      <c r="BQ4625" s="1"/>
      <c r="BR4625" s="1"/>
      <c r="BS4625" s="1"/>
      <c r="BT4625" s="1"/>
      <c r="BU4625" s="4"/>
      <c r="BV4625" s="1"/>
      <c r="BW4625" s="3"/>
      <c r="BX4625" s="4"/>
      <c r="BY4625" s="5"/>
      <c r="BZ4625" s="5"/>
      <c r="CA4625" s="5"/>
      <c r="CB4625" s="5"/>
      <c r="CC4625" s="5"/>
      <c r="CD4625" s="43"/>
    </row>
    <row r="4626" spans="1:82" x14ac:dyDescent="0.25">
      <c r="A4626" s="8"/>
      <c r="B4626" s="5"/>
      <c r="C4626" s="5"/>
      <c r="D4626" s="5"/>
      <c r="E4626" s="5"/>
      <c r="F4626" s="94" t="str">
        <f t="shared" si="729"/>
        <v/>
      </c>
      <c r="G4626" s="94" t="str">
        <f t="shared" si="730"/>
        <v/>
      </c>
      <c r="H4626" s="127" t="str">
        <f>IF(A4626&lt;&gt;"",IF(MID(C4626,1,1)="c",$AS$26,IF(MID(C4626,1,1)="r",$AS$41,IF(MID(C4626,1,1)="p",#REF!,#REF!))),"")</f>
        <v/>
      </c>
      <c r="I4626" s="92" t="str">
        <f t="shared" si="731"/>
        <v/>
      </c>
      <c r="J4626" s="92" t="str">
        <f t="shared" si="732"/>
        <v/>
      </c>
      <c r="K4626" s="92" t="str">
        <f t="shared" si="733"/>
        <v/>
      </c>
      <c r="L4626" s="92" t="str">
        <f t="shared" si="734"/>
        <v/>
      </c>
      <c r="M4626" s="95" t="str">
        <f>IF(A4626&lt;&gt;"",IF(MID(C4626,1,1)="c",SigmaEpsConcrete(I4626,$AN$30:$AN$33,$AR$30:$AR$33,$AS$26,$AS$27,$AS$28,$AQ$20,$AU$19),""),"")</f>
        <v/>
      </c>
      <c r="N4626" s="95" t="str">
        <f>IF(A4626&lt;&gt;"",IF(MID(C4626,1,1)="r",SigmaEpsReinf(J4626,$AS$42:$AS$43,$AS$41,$AS$39,$AS$40,$AQ$38),""),"")</f>
        <v/>
      </c>
      <c r="Q4626" s="92" t="str">
        <f t="shared" si="736"/>
        <v/>
      </c>
      <c r="R4626" s="92" t="str">
        <f t="shared" si="737"/>
        <v/>
      </c>
      <c r="U4626" s="5"/>
      <c r="V4626" s="5"/>
      <c r="W4626" s="94" t="str">
        <f t="shared" si="735"/>
        <v/>
      </c>
      <c r="X4626" s="94" t="str">
        <f t="shared" si="738"/>
        <v/>
      </c>
      <c r="Y4626" s="5"/>
      <c r="BK4626" s="8"/>
      <c r="BL4626" s="5"/>
      <c r="BM4626" s="5"/>
      <c r="BN4626" s="5"/>
      <c r="BO4626" s="5"/>
      <c r="BP4626" s="1"/>
      <c r="BQ4626" s="1"/>
      <c r="BR4626" s="1"/>
      <c r="BS4626" s="1"/>
      <c r="BT4626" s="1"/>
      <c r="BU4626" s="4"/>
      <c r="BV4626" s="1"/>
      <c r="BW4626" s="3"/>
      <c r="BX4626" s="4"/>
      <c r="BY4626" s="5"/>
      <c r="BZ4626" s="5"/>
      <c r="CA4626" s="5"/>
      <c r="CB4626" s="5"/>
      <c r="CC4626" s="5"/>
      <c r="CD4626" s="43"/>
    </row>
    <row r="4627" spans="1:82" x14ac:dyDescent="0.25">
      <c r="A4627" s="8"/>
      <c r="B4627" s="5"/>
      <c r="C4627" s="5"/>
      <c r="D4627" s="5"/>
      <c r="E4627" s="5"/>
      <c r="F4627" s="94" t="str">
        <f t="shared" si="729"/>
        <v/>
      </c>
      <c r="G4627" s="94" t="str">
        <f t="shared" si="730"/>
        <v/>
      </c>
      <c r="H4627" s="127" t="str">
        <f>IF(A4627&lt;&gt;"",IF(MID(C4627,1,1)="c",$AS$26,IF(MID(C4627,1,1)="r",$AS$41,IF(MID(C4627,1,1)="p",#REF!,#REF!))),"")</f>
        <v/>
      </c>
      <c r="I4627" s="92" t="str">
        <f t="shared" si="731"/>
        <v/>
      </c>
      <c r="J4627" s="92" t="str">
        <f t="shared" si="732"/>
        <v/>
      </c>
      <c r="K4627" s="92" t="str">
        <f t="shared" si="733"/>
        <v/>
      </c>
      <c r="L4627" s="92" t="str">
        <f t="shared" si="734"/>
        <v/>
      </c>
      <c r="M4627" s="95" t="str">
        <f>IF(A4627&lt;&gt;"",IF(MID(C4627,1,1)="c",SigmaEpsConcrete(I4627,$AN$30:$AN$33,$AR$30:$AR$33,$AS$26,$AS$27,$AS$28,$AQ$20,$AU$19),""),"")</f>
        <v/>
      </c>
      <c r="N4627" s="95" t="str">
        <f>IF(A4627&lt;&gt;"",IF(MID(C4627,1,1)="r",SigmaEpsReinf(J4627,$AS$42:$AS$43,$AS$41,$AS$39,$AS$40,$AQ$38),""),"")</f>
        <v/>
      </c>
      <c r="Q4627" s="92" t="str">
        <f t="shared" si="736"/>
        <v/>
      </c>
      <c r="R4627" s="92" t="str">
        <f t="shared" si="737"/>
        <v/>
      </c>
      <c r="U4627" s="5"/>
      <c r="V4627" s="5"/>
      <c r="W4627" s="94" t="str">
        <f t="shared" si="735"/>
        <v/>
      </c>
      <c r="X4627" s="94" t="str">
        <f t="shared" si="738"/>
        <v/>
      </c>
      <c r="Y4627" s="5"/>
      <c r="BK4627" s="8"/>
      <c r="BL4627" s="5"/>
      <c r="BM4627" s="5"/>
      <c r="BN4627" s="5"/>
      <c r="BO4627" s="5"/>
      <c r="BP4627" s="1"/>
      <c r="BQ4627" s="1"/>
      <c r="BR4627" s="1"/>
      <c r="BS4627" s="1"/>
      <c r="BT4627" s="1"/>
      <c r="BU4627" s="4"/>
      <c r="BV4627" s="1"/>
      <c r="BW4627" s="3"/>
      <c r="BX4627" s="4"/>
      <c r="BY4627" s="5"/>
      <c r="BZ4627" s="5"/>
      <c r="CA4627" s="5"/>
      <c r="CB4627" s="5"/>
      <c r="CC4627" s="5"/>
      <c r="CD4627" s="43"/>
    </row>
    <row r="4628" spans="1:82" x14ac:dyDescent="0.25">
      <c r="A4628" s="8"/>
      <c r="B4628" s="5"/>
      <c r="C4628" s="5"/>
      <c r="D4628" s="5"/>
      <c r="E4628" s="5"/>
      <c r="F4628" s="94" t="str">
        <f t="shared" si="729"/>
        <v/>
      </c>
      <c r="G4628" s="94" t="str">
        <f t="shared" si="730"/>
        <v/>
      </c>
      <c r="H4628" s="127" t="str">
        <f>IF(A4628&lt;&gt;"",IF(MID(C4628,1,1)="c",$AS$26,IF(MID(C4628,1,1)="r",$AS$41,IF(MID(C4628,1,1)="p",#REF!,#REF!))),"")</f>
        <v/>
      </c>
      <c r="I4628" s="92" t="str">
        <f t="shared" si="731"/>
        <v/>
      </c>
      <c r="J4628" s="92" t="str">
        <f t="shared" si="732"/>
        <v/>
      </c>
      <c r="K4628" s="92" t="str">
        <f t="shared" si="733"/>
        <v/>
      </c>
      <c r="L4628" s="92" t="str">
        <f t="shared" si="734"/>
        <v/>
      </c>
      <c r="M4628" s="95" t="str">
        <f>IF(A4628&lt;&gt;"",IF(MID(C4628,1,1)="c",SigmaEpsConcrete(I4628,$AN$30:$AN$33,$AR$30:$AR$33,$AS$26,$AS$27,$AS$28,$AQ$20,$AU$19),""),"")</f>
        <v/>
      </c>
      <c r="N4628" s="95" t="str">
        <f>IF(A4628&lt;&gt;"",IF(MID(C4628,1,1)="r",SigmaEpsReinf(J4628,$AS$42:$AS$43,$AS$41,$AS$39,$AS$40,$AQ$38),""),"")</f>
        <v/>
      </c>
      <c r="Q4628" s="92" t="str">
        <f t="shared" si="736"/>
        <v/>
      </c>
      <c r="R4628" s="92" t="str">
        <f t="shared" si="737"/>
        <v/>
      </c>
      <c r="U4628" s="5"/>
      <c r="V4628" s="5"/>
      <c r="W4628" s="94" t="str">
        <f t="shared" si="735"/>
        <v/>
      </c>
      <c r="X4628" s="94" t="str">
        <f t="shared" si="738"/>
        <v/>
      </c>
      <c r="Y4628" s="5"/>
      <c r="BK4628" s="8"/>
      <c r="BL4628" s="5"/>
      <c r="BM4628" s="5"/>
      <c r="BN4628" s="5"/>
      <c r="BO4628" s="5"/>
      <c r="BP4628" s="1"/>
      <c r="BQ4628" s="1"/>
      <c r="BR4628" s="1"/>
      <c r="BS4628" s="1"/>
      <c r="BT4628" s="1"/>
      <c r="BU4628" s="4"/>
      <c r="BV4628" s="1"/>
      <c r="BW4628" s="3"/>
      <c r="BX4628" s="4"/>
      <c r="BY4628" s="5"/>
      <c r="BZ4628" s="5"/>
      <c r="CA4628" s="5"/>
      <c r="CB4628" s="5"/>
      <c r="CC4628" s="5"/>
      <c r="CD4628" s="43"/>
    </row>
    <row r="4629" spans="1:82" x14ac:dyDescent="0.25">
      <c r="A4629" s="8"/>
      <c r="B4629" s="5"/>
      <c r="C4629" s="5"/>
      <c r="D4629" s="5"/>
      <c r="E4629" s="5"/>
      <c r="F4629" s="94" t="str">
        <f t="shared" si="729"/>
        <v/>
      </c>
      <c r="G4629" s="94" t="str">
        <f t="shared" si="730"/>
        <v/>
      </c>
      <c r="H4629" s="127" t="str">
        <f>IF(A4629&lt;&gt;"",IF(MID(C4629,1,1)="c",$AS$26,IF(MID(C4629,1,1)="r",$AS$41,IF(MID(C4629,1,1)="p",#REF!,#REF!))),"")</f>
        <v/>
      </c>
      <c r="I4629" s="92" t="str">
        <f t="shared" si="731"/>
        <v/>
      </c>
      <c r="J4629" s="92" t="str">
        <f t="shared" si="732"/>
        <v/>
      </c>
      <c r="K4629" s="92" t="str">
        <f t="shared" si="733"/>
        <v/>
      </c>
      <c r="L4629" s="92" t="str">
        <f t="shared" si="734"/>
        <v/>
      </c>
      <c r="M4629" s="95" t="str">
        <f>IF(A4629&lt;&gt;"",IF(MID(C4629,1,1)="c",SigmaEpsConcrete(I4629,$AN$30:$AN$33,$AR$30:$AR$33,$AS$26,$AS$27,$AS$28,$AQ$20,$AU$19),""),"")</f>
        <v/>
      </c>
      <c r="N4629" s="95" t="str">
        <f>IF(A4629&lt;&gt;"",IF(MID(C4629,1,1)="r",SigmaEpsReinf(J4629,$AS$42:$AS$43,$AS$41,$AS$39,$AS$40,$AQ$38),""),"")</f>
        <v/>
      </c>
      <c r="Q4629" s="92" t="str">
        <f t="shared" si="736"/>
        <v/>
      </c>
      <c r="R4629" s="92" t="str">
        <f t="shared" si="737"/>
        <v/>
      </c>
      <c r="U4629" s="5"/>
      <c r="V4629" s="5"/>
      <c r="W4629" s="94" t="str">
        <f t="shared" si="735"/>
        <v/>
      </c>
      <c r="X4629" s="94" t="str">
        <f t="shared" si="738"/>
        <v/>
      </c>
      <c r="Y4629" s="5"/>
      <c r="BK4629" s="8"/>
      <c r="BL4629" s="5"/>
      <c r="BM4629" s="5"/>
      <c r="BN4629" s="5"/>
      <c r="BO4629" s="5"/>
      <c r="BP4629" s="1"/>
      <c r="BQ4629" s="1"/>
      <c r="BR4629" s="1"/>
      <c r="BS4629" s="1"/>
      <c r="BT4629" s="1"/>
      <c r="BU4629" s="4"/>
      <c r="BV4629" s="1"/>
      <c r="BW4629" s="3"/>
      <c r="BX4629" s="4"/>
      <c r="BY4629" s="5"/>
      <c r="BZ4629" s="5"/>
      <c r="CA4629" s="5"/>
      <c r="CB4629" s="5"/>
      <c r="CC4629" s="5"/>
      <c r="CD4629" s="43"/>
    </row>
    <row r="4630" spans="1:82" x14ac:dyDescent="0.25">
      <c r="A4630" s="8"/>
      <c r="B4630" s="5"/>
      <c r="C4630" s="5"/>
      <c r="D4630" s="5"/>
      <c r="E4630" s="5"/>
      <c r="F4630" s="94" t="str">
        <f t="shared" si="729"/>
        <v/>
      </c>
      <c r="G4630" s="94" t="str">
        <f t="shared" si="730"/>
        <v/>
      </c>
      <c r="H4630" s="127" t="str">
        <f>IF(A4630&lt;&gt;"",IF(MID(C4630,1,1)="c",$AS$26,IF(MID(C4630,1,1)="r",$AS$41,IF(MID(C4630,1,1)="p",#REF!,#REF!))),"")</f>
        <v/>
      </c>
      <c r="I4630" s="92" t="str">
        <f t="shared" si="731"/>
        <v/>
      </c>
      <c r="J4630" s="92" t="str">
        <f t="shared" si="732"/>
        <v/>
      </c>
      <c r="K4630" s="92" t="str">
        <f t="shared" si="733"/>
        <v/>
      </c>
      <c r="L4630" s="92" t="str">
        <f t="shared" si="734"/>
        <v/>
      </c>
      <c r="M4630" s="95" t="str">
        <f>IF(A4630&lt;&gt;"",IF(MID(C4630,1,1)="c",SigmaEpsConcrete(I4630,$AN$30:$AN$33,$AR$30:$AR$33,$AS$26,$AS$27,$AS$28,$AQ$20,$AU$19),""),"")</f>
        <v/>
      </c>
      <c r="N4630" s="95" t="str">
        <f>IF(A4630&lt;&gt;"",IF(MID(C4630,1,1)="r",SigmaEpsReinf(J4630,$AS$42:$AS$43,$AS$41,$AS$39,$AS$40,$AQ$38),""),"")</f>
        <v/>
      </c>
      <c r="Q4630" s="92" t="str">
        <f t="shared" si="736"/>
        <v/>
      </c>
      <c r="R4630" s="92" t="str">
        <f t="shared" si="737"/>
        <v/>
      </c>
      <c r="U4630" s="5"/>
      <c r="V4630" s="5"/>
      <c r="W4630" s="94" t="str">
        <f t="shared" si="735"/>
        <v/>
      </c>
      <c r="X4630" s="94" t="str">
        <f t="shared" si="738"/>
        <v/>
      </c>
      <c r="Y4630" s="5"/>
      <c r="BK4630" s="8"/>
      <c r="BL4630" s="5"/>
      <c r="BM4630" s="5"/>
      <c r="BN4630" s="5"/>
      <c r="BO4630" s="5"/>
      <c r="BP4630" s="1"/>
      <c r="BQ4630" s="1"/>
      <c r="BR4630" s="1"/>
      <c r="BS4630" s="1"/>
      <c r="BT4630" s="1"/>
      <c r="BU4630" s="4"/>
      <c r="BV4630" s="1"/>
      <c r="BW4630" s="3"/>
      <c r="BX4630" s="4"/>
      <c r="BY4630" s="5"/>
      <c r="BZ4630" s="5"/>
      <c r="CA4630" s="5"/>
      <c r="CB4630" s="5"/>
      <c r="CC4630" s="5"/>
      <c r="CD4630" s="43"/>
    </row>
    <row r="4631" spans="1:82" x14ac:dyDescent="0.25">
      <c r="A4631" s="8"/>
      <c r="B4631" s="5"/>
      <c r="C4631" s="5"/>
      <c r="D4631" s="5"/>
      <c r="E4631" s="5"/>
      <c r="F4631" s="94" t="str">
        <f t="shared" si="729"/>
        <v/>
      </c>
      <c r="G4631" s="94" t="str">
        <f t="shared" si="730"/>
        <v/>
      </c>
      <c r="H4631" s="127" t="str">
        <f>IF(A4631&lt;&gt;"",IF(MID(C4631,1,1)="c",$AS$26,IF(MID(C4631,1,1)="r",$AS$41,IF(MID(C4631,1,1)="p",#REF!,#REF!))),"")</f>
        <v/>
      </c>
      <c r="I4631" s="92" t="str">
        <f t="shared" si="731"/>
        <v/>
      </c>
      <c r="J4631" s="92" t="str">
        <f t="shared" si="732"/>
        <v/>
      </c>
      <c r="K4631" s="92" t="str">
        <f t="shared" si="733"/>
        <v/>
      </c>
      <c r="L4631" s="92" t="str">
        <f t="shared" si="734"/>
        <v/>
      </c>
      <c r="M4631" s="95" t="str">
        <f>IF(A4631&lt;&gt;"",IF(MID(C4631,1,1)="c",SigmaEpsConcrete(I4631,$AN$30:$AN$33,$AR$30:$AR$33,$AS$26,$AS$27,$AS$28,$AQ$20,$AU$19),""),"")</f>
        <v/>
      </c>
      <c r="N4631" s="95" t="str">
        <f>IF(A4631&lt;&gt;"",IF(MID(C4631,1,1)="r",SigmaEpsReinf(J4631,$AS$42:$AS$43,$AS$41,$AS$39,$AS$40,$AQ$38),""),"")</f>
        <v/>
      </c>
      <c r="Q4631" s="92" t="str">
        <f t="shared" si="736"/>
        <v/>
      </c>
      <c r="R4631" s="92" t="str">
        <f t="shared" si="737"/>
        <v/>
      </c>
      <c r="U4631" s="5"/>
      <c r="V4631" s="5"/>
      <c r="W4631" s="94" t="str">
        <f t="shared" si="735"/>
        <v/>
      </c>
      <c r="X4631" s="94" t="str">
        <f t="shared" si="738"/>
        <v/>
      </c>
      <c r="Y4631" s="5"/>
      <c r="BK4631" s="8"/>
      <c r="BL4631" s="5"/>
      <c r="BM4631" s="5"/>
      <c r="BN4631" s="5"/>
      <c r="BO4631" s="5"/>
      <c r="BP4631" s="1"/>
      <c r="BQ4631" s="1"/>
      <c r="BR4631" s="1"/>
      <c r="BS4631" s="1"/>
      <c r="BT4631" s="1"/>
      <c r="BU4631" s="4"/>
      <c r="BV4631" s="1"/>
      <c r="BW4631" s="3"/>
      <c r="BX4631" s="4"/>
      <c r="BY4631" s="5"/>
      <c r="BZ4631" s="5"/>
      <c r="CA4631" s="5"/>
      <c r="CB4631" s="5"/>
      <c r="CC4631" s="5"/>
      <c r="CD4631" s="43"/>
    </row>
    <row r="4632" spans="1:82" x14ac:dyDescent="0.25">
      <c r="A4632" s="8"/>
      <c r="B4632" s="5"/>
      <c r="C4632" s="5"/>
      <c r="D4632" s="5"/>
      <c r="E4632" s="5"/>
      <c r="F4632" s="94" t="str">
        <f t="shared" si="729"/>
        <v/>
      </c>
      <c r="G4632" s="94" t="str">
        <f t="shared" si="730"/>
        <v/>
      </c>
      <c r="H4632" s="127" t="str">
        <f>IF(A4632&lt;&gt;"",IF(MID(C4632,1,1)="c",$AS$26,IF(MID(C4632,1,1)="r",$AS$41,IF(MID(C4632,1,1)="p",#REF!,#REF!))),"")</f>
        <v/>
      </c>
      <c r="I4632" s="92" t="str">
        <f t="shared" si="731"/>
        <v/>
      </c>
      <c r="J4632" s="92" t="str">
        <f t="shared" si="732"/>
        <v/>
      </c>
      <c r="K4632" s="92" t="str">
        <f t="shared" si="733"/>
        <v/>
      </c>
      <c r="L4632" s="92" t="str">
        <f t="shared" si="734"/>
        <v/>
      </c>
      <c r="M4632" s="95" t="str">
        <f>IF(A4632&lt;&gt;"",IF(MID(C4632,1,1)="c",SigmaEpsConcrete(I4632,$AN$30:$AN$33,$AR$30:$AR$33,$AS$26,$AS$27,$AS$28,$AQ$20,$AU$19),""),"")</f>
        <v/>
      </c>
      <c r="N4632" s="95" t="str">
        <f>IF(A4632&lt;&gt;"",IF(MID(C4632,1,1)="r",SigmaEpsReinf(J4632,$AS$42:$AS$43,$AS$41,$AS$39,$AS$40,$AQ$38),""),"")</f>
        <v/>
      </c>
      <c r="Q4632" s="92" t="str">
        <f t="shared" si="736"/>
        <v/>
      </c>
      <c r="R4632" s="92" t="str">
        <f t="shared" si="737"/>
        <v/>
      </c>
      <c r="U4632" s="5"/>
      <c r="V4632" s="5"/>
      <c r="W4632" s="94" t="str">
        <f t="shared" si="735"/>
        <v/>
      </c>
      <c r="X4632" s="94" t="str">
        <f t="shared" si="738"/>
        <v/>
      </c>
      <c r="Y4632" s="5"/>
      <c r="BK4632" s="8"/>
      <c r="BL4632" s="5"/>
      <c r="BM4632" s="5"/>
      <c r="BN4632" s="5"/>
      <c r="BO4632" s="5"/>
      <c r="BP4632" s="1"/>
      <c r="BQ4632" s="1"/>
      <c r="BR4632" s="1"/>
      <c r="BS4632" s="1"/>
      <c r="BT4632" s="1"/>
      <c r="BU4632" s="4"/>
      <c r="BV4632" s="1"/>
      <c r="BW4632" s="3"/>
      <c r="BX4632" s="4"/>
      <c r="BY4632" s="5"/>
      <c r="BZ4632" s="5"/>
      <c r="CA4632" s="5"/>
      <c r="CB4632" s="5"/>
      <c r="CC4632" s="5"/>
      <c r="CD4632" s="43"/>
    </row>
    <row r="4633" spans="1:82" x14ac:dyDescent="0.25">
      <c r="A4633" s="8"/>
      <c r="B4633" s="5"/>
      <c r="C4633" s="5"/>
      <c r="D4633" s="5"/>
      <c r="E4633" s="5"/>
      <c r="F4633" s="94" t="str">
        <f t="shared" si="729"/>
        <v/>
      </c>
      <c r="G4633" s="94" t="str">
        <f t="shared" si="730"/>
        <v/>
      </c>
      <c r="H4633" s="127" t="str">
        <f>IF(A4633&lt;&gt;"",IF(MID(C4633,1,1)="c",$AS$26,IF(MID(C4633,1,1)="r",$AS$41,IF(MID(C4633,1,1)="p",#REF!,#REF!))),"")</f>
        <v/>
      </c>
      <c r="I4633" s="92" t="str">
        <f t="shared" si="731"/>
        <v/>
      </c>
      <c r="J4633" s="92" t="str">
        <f t="shared" si="732"/>
        <v/>
      </c>
      <c r="K4633" s="92" t="str">
        <f t="shared" si="733"/>
        <v/>
      </c>
      <c r="L4633" s="92" t="str">
        <f t="shared" si="734"/>
        <v/>
      </c>
      <c r="M4633" s="95" t="str">
        <f>IF(A4633&lt;&gt;"",IF(MID(C4633,1,1)="c",SigmaEpsConcrete(I4633,$AN$30:$AN$33,$AR$30:$AR$33,$AS$26,$AS$27,$AS$28,$AQ$20,$AU$19),""),"")</f>
        <v/>
      </c>
      <c r="N4633" s="95" t="str">
        <f>IF(A4633&lt;&gt;"",IF(MID(C4633,1,1)="r",SigmaEpsReinf(J4633,$AS$42:$AS$43,$AS$41,$AS$39,$AS$40,$AQ$38),""),"")</f>
        <v/>
      </c>
      <c r="Q4633" s="92" t="str">
        <f t="shared" si="736"/>
        <v/>
      </c>
      <c r="R4633" s="92" t="str">
        <f t="shared" si="737"/>
        <v/>
      </c>
      <c r="U4633" s="5"/>
      <c r="V4633" s="5"/>
      <c r="W4633" s="94" t="str">
        <f t="shared" si="735"/>
        <v/>
      </c>
      <c r="X4633" s="94" t="str">
        <f t="shared" si="738"/>
        <v/>
      </c>
      <c r="Y4633" s="5"/>
      <c r="BK4633" s="8"/>
      <c r="BL4633" s="5"/>
      <c r="BM4633" s="5"/>
      <c r="BN4633" s="5"/>
      <c r="BO4633" s="5"/>
      <c r="BP4633" s="1"/>
      <c r="BQ4633" s="1"/>
      <c r="BR4633" s="1"/>
      <c r="BS4633" s="1"/>
      <c r="BT4633" s="1"/>
      <c r="BU4633" s="4"/>
      <c r="BV4633" s="1"/>
      <c r="BW4633" s="3"/>
      <c r="BX4633" s="4"/>
      <c r="BY4633" s="5"/>
      <c r="BZ4633" s="5"/>
      <c r="CA4633" s="5"/>
      <c r="CB4633" s="5"/>
      <c r="CC4633" s="5"/>
      <c r="CD4633" s="43"/>
    </row>
    <row r="4634" spans="1:82" x14ac:dyDescent="0.25">
      <c r="A4634" s="8"/>
      <c r="B4634" s="5"/>
      <c r="C4634" s="5"/>
      <c r="D4634" s="5"/>
      <c r="E4634" s="5"/>
      <c r="F4634" s="94" t="str">
        <f t="shared" si="729"/>
        <v/>
      </c>
      <c r="G4634" s="94" t="str">
        <f t="shared" si="730"/>
        <v/>
      </c>
      <c r="H4634" s="127" t="str">
        <f>IF(A4634&lt;&gt;"",IF(MID(C4634,1,1)="c",$AS$26,IF(MID(C4634,1,1)="r",$AS$41,IF(MID(C4634,1,1)="p",#REF!,#REF!))),"")</f>
        <v/>
      </c>
      <c r="I4634" s="92" t="str">
        <f t="shared" si="731"/>
        <v/>
      </c>
      <c r="J4634" s="92" t="str">
        <f t="shared" si="732"/>
        <v/>
      </c>
      <c r="K4634" s="92" t="str">
        <f t="shared" si="733"/>
        <v/>
      </c>
      <c r="L4634" s="92" t="str">
        <f t="shared" si="734"/>
        <v/>
      </c>
      <c r="M4634" s="95" t="str">
        <f>IF(A4634&lt;&gt;"",IF(MID(C4634,1,1)="c",SigmaEpsConcrete(I4634,$AN$30:$AN$33,$AR$30:$AR$33,$AS$26,$AS$27,$AS$28,$AQ$20,$AU$19),""),"")</f>
        <v/>
      </c>
      <c r="N4634" s="95" t="str">
        <f>IF(A4634&lt;&gt;"",IF(MID(C4634,1,1)="r",SigmaEpsReinf(J4634,$AS$42:$AS$43,$AS$41,$AS$39,$AS$40,$AQ$38),""),"")</f>
        <v/>
      </c>
      <c r="Q4634" s="92" t="str">
        <f t="shared" si="736"/>
        <v/>
      </c>
      <c r="R4634" s="92" t="str">
        <f t="shared" si="737"/>
        <v/>
      </c>
      <c r="U4634" s="5"/>
      <c r="V4634" s="5"/>
      <c r="W4634" s="94" t="str">
        <f t="shared" si="735"/>
        <v/>
      </c>
      <c r="X4634" s="94" t="str">
        <f t="shared" si="738"/>
        <v/>
      </c>
      <c r="Y4634" s="5"/>
      <c r="BK4634" s="8"/>
      <c r="BL4634" s="5"/>
      <c r="BM4634" s="5"/>
      <c r="BN4634" s="5"/>
      <c r="BO4634" s="5"/>
      <c r="BP4634" s="1"/>
      <c r="BQ4634" s="1"/>
      <c r="BR4634" s="1"/>
      <c r="BS4634" s="1"/>
      <c r="BT4634" s="1"/>
      <c r="BU4634" s="4"/>
      <c r="BV4634" s="1"/>
      <c r="BW4634" s="3"/>
      <c r="BX4634" s="4"/>
      <c r="BY4634" s="5"/>
      <c r="BZ4634" s="5"/>
      <c r="CA4634" s="5"/>
      <c r="CB4634" s="5"/>
      <c r="CC4634" s="5"/>
      <c r="CD4634" s="43"/>
    </row>
    <row r="4635" spans="1:82" x14ac:dyDescent="0.25">
      <c r="A4635" s="8"/>
      <c r="B4635" s="5"/>
      <c r="C4635" s="5"/>
      <c r="D4635" s="5"/>
      <c r="E4635" s="5"/>
      <c r="F4635" s="94" t="str">
        <f t="shared" si="729"/>
        <v/>
      </c>
      <c r="G4635" s="94" t="str">
        <f t="shared" si="730"/>
        <v/>
      </c>
      <c r="H4635" s="127" t="str">
        <f>IF(A4635&lt;&gt;"",IF(MID(C4635,1,1)="c",$AS$26,IF(MID(C4635,1,1)="r",$AS$41,IF(MID(C4635,1,1)="p",#REF!,#REF!))),"")</f>
        <v/>
      </c>
      <c r="I4635" s="92" t="str">
        <f t="shared" si="731"/>
        <v/>
      </c>
      <c r="J4635" s="92" t="str">
        <f t="shared" si="732"/>
        <v/>
      </c>
      <c r="K4635" s="92" t="str">
        <f t="shared" si="733"/>
        <v/>
      </c>
      <c r="L4635" s="92" t="str">
        <f t="shared" si="734"/>
        <v/>
      </c>
      <c r="M4635" s="95" t="str">
        <f>IF(A4635&lt;&gt;"",IF(MID(C4635,1,1)="c",SigmaEpsConcrete(I4635,$AN$30:$AN$33,$AR$30:$AR$33,$AS$26,$AS$27,$AS$28,$AQ$20,$AU$19),""),"")</f>
        <v/>
      </c>
      <c r="N4635" s="95" t="str">
        <f>IF(A4635&lt;&gt;"",IF(MID(C4635,1,1)="r",SigmaEpsReinf(J4635,$AS$42:$AS$43,$AS$41,$AS$39,$AS$40,$AQ$38),""),"")</f>
        <v/>
      </c>
      <c r="Q4635" s="92" t="str">
        <f t="shared" si="736"/>
        <v/>
      </c>
      <c r="R4635" s="92" t="str">
        <f t="shared" si="737"/>
        <v/>
      </c>
      <c r="U4635" s="5"/>
      <c r="V4635" s="5"/>
      <c r="W4635" s="94" t="str">
        <f t="shared" si="735"/>
        <v/>
      </c>
      <c r="X4635" s="94" t="str">
        <f t="shared" si="738"/>
        <v/>
      </c>
      <c r="Y4635" s="5"/>
      <c r="BK4635" s="8"/>
      <c r="BL4635" s="5"/>
      <c r="BM4635" s="5"/>
      <c r="BN4635" s="5"/>
      <c r="BO4635" s="5"/>
      <c r="BP4635" s="1"/>
      <c r="BQ4635" s="1"/>
      <c r="BR4635" s="1"/>
      <c r="BS4635" s="1"/>
      <c r="BT4635" s="1"/>
      <c r="BU4635" s="4"/>
      <c r="BV4635" s="1"/>
      <c r="BW4635" s="3"/>
      <c r="BX4635" s="4"/>
      <c r="BY4635" s="5"/>
      <c r="BZ4635" s="5"/>
      <c r="CA4635" s="5"/>
      <c r="CB4635" s="5"/>
      <c r="CC4635" s="5"/>
      <c r="CD4635" s="43"/>
    </row>
    <row r="4636" spans="1:82" x14ac:dyDescent="0.25">
      <c r="A4636" s="8"/>
      <c r="B4636" s="5"/>
      <c r="C4636" s="5"/>
      <c r="D4636" s="5"/>
      <c r="E4636" s="5"/>
      <c r="F4636" s="94" t="str">
        <f t="shared" si="729"/>
        <v/>
      </c>
      <c r="G4636" s="94" t="str">
        <f t="shared" si="730"/>
        <v/>
      </c>
      <c r="H4636" s="127" t="str">
        <f>IF(A4636&lt;&gt;"",IF(MID(C4636,1,1)="c",$AS$26,IF(MID(C4636,1,1)="r",$AS$41,IF(MID(C4636,1,1)="p",#REF!,#REF!))),"")</f>
        <v/>
      </c>
      <c r="I4636" s="92" t="str">
        <f t="shared" si="731"/>
        <v/>
      </c>
      <c r="J4636" s="92" t="str">
        <f t="shared" si="732"/>
        <v/>
      </c>
      <c r="K4636" s="92" t="str">
        <f t="shared" si="733"/>
        <v/>
      </c>
      <c r="L4636" s="92" t="str">
        <f t="shared" si="734"/>
        <v/>
      </c>
      <c r="M4636" s="95" t="str">
        <f>IF(A4636&lt;&gt;"",IF(MID(C4636,1,1)="c",SigmaEpsConcrete(I4636,$AN$30:$AN$33,$AR$30:$AR$33,$AS$26,$AS$27,$AS$28,$AQ$20,$AU$19),""),"")</f>
        <v/>
      </c>
      <c r="N4636" s="95" t="str">
        <f>IF(A4636&lt;&gt;"",IF(MID(C4636,1,1)="r",SigmaEpsReinf(J4636,$AS$42:$AS$43,$AS$41,$AS$39,$AS$40,$AQ$38),""),"")</f>
        <v/>
      </c>
      <c r="Q4636" s="92" t="str">
        <f t="shared" si="736"/>
        <v/>
      </c>
      <c r="R4636" s="92" t="str">
        <f t="shared" si="737"/>
        <v/>
      </c>
      <c r="U4636" s="5"/>
      <c r="V4636" s="5"/>
      <c r="W4636" s="94" t="str">
        <f t="shared" si="735"/>
        <v/>
      </c>
      <c r="X4636" s="94" t="str">
        <f t="shared" si="738"/>
        <v/>
      </c>
      <c r="Y4636" s="5"/>
      <c r="BK4636" s="8"/>
      <c r="BL4636" s="5"/>
      <c r="BM4636" s="5"/>
      <c r="BN4636" s="5"/>
      <c r="BO4636" s="5"/>
      <c r="BP4636" s="1"/>
      <c r="BQ4636" s="1"/>
      <c r="BR4636" s="1"/>
      <c r="BS4636" s="1"/>
      <c r="BT4636" s="1"/>
      <c r="BU4636" s="4"/>
      <c r="BV4636" s="1"/>
      <c r="BW4636" s="3"/>
      <c r="BX4636" s="4"/>
      <c r="BY4636" s="5"/>
      <c r="BZ4636" s="5"/>
      <c r="CA4636" s="5"/>
      <c r="CB4636" s="5"/>
      <c r="CC4636" s="5"/>
      <c r="CD4636" s="43"/>
    </row>
    <row r="4637" spans="1:82" x14ac:dyDescent="0.25">
      <c r="A4637" s="8"/>
      <c r="B4637" s="5"/>
      <c r="C4637" s="5"/>
      <c r="D4637" s="5"/>
      <c r="E4637" s="5"/>
      <c r="F4637" s="94" t="str">
        <f t="shared" si="729"/>
        <v/>
      </c>
      <c r="G4637" s="94" t="str">
        <f t="shared" si="730"/>
        <v/>
      </c>
      <c r="H4637" s="127" t="str">
        <f>IF(A4637&lt;&gt;"",IF(MID(C4637,1,1)="c",$AS$26,IF(MID(C4637,1,1)="r",$AS$41,IF(MID(C4637,1,1)="p",#REF!,#REF!))),"")</f>
        <v/>
      </c>
      <c r="I4637" s="92" t="str">
        <f t="shared" si="731"/>
        <v/>
      </c>
      <c r="J4637" s="92" t="str">
        <f t="shared" si="732"/>
        <v/>
      </c>
      <c r="K4637" s="92" t="str">
        <f t="shared" si="733"/>
        <v/>
      </c>
      <c r="L4637" s="92" t="str">
        <f t="shared" si="734"/>
        <v/>
      </c>
      <c r="M4637" s="95" t="str">
        <f>IF(A4637&lt;&gt;"",IF(MID(C4637,1,1)="c",SigmaEpsConcrete(I4637,$AN$30:$AN$33,$AR$30:$AR$33,$AS$26,$AS$27,$AS$28,$AQ$20,$AU$19),""),"")</f>
        <v/>
      </c>
      <c r="N4637" s="95" t="str">
        <f>IF(A4637&lt;&gt;"",IF(MID(C4637,1,1)="r",SigmaEpsReinf(J4637,$AS$42:$AS$43,$AS$41,$AS$39,$AS$40,$AQ$38),""),"")</f>
        <v/>
      </c>
      <c r="Q4637" s="92" t="str">
        <f t="shared" si="736"/>
        <v/>
      </c>
      <c r="R4637" s="92" t="str">
        <f t="shared" si="737"/>
        <v/>
      </c>
      <c r="U4637" s="5"/>
      <c r="V4637" s="5"/>
      <c r="W4637" s="94" t="str">
        <f t="shared" si="735"/>
        <v/>
      </c>
      <c r="X4637" s="94" t="str">
        <f t="shared" si="738"/>
        <v/>
      </c>
      <c r="Y4637" s="5"/>
      <c r="BK4637" s="8"/>
      <c r="BL4637" s="5"/>
      <c r="BM4637" s="5"/>
      <c r="BN4637" s="5"/>
      <c r="BO4637" s="5"/>
      <c r="BP4637" s="1"/>
      <c r="BQ4637" s="1"/>
      <c r="BR4637" s="1"/>
      <c r="BS4637" s="1"/>
      <c r="BT4637" s="1"/>
      <c r="BU4637" s="4"/>
      <c r="BV4637" s="1"/>
      <c r="BW4637" s="3"/>
      <c r="BX4637" s="4"/>
      <c r="BY4637" s="5"/>
      <c r="BZ4637" s="5"/>
      <c r="CA4637" s="5"/>
      <c r="CB4637" s="5"/>
      <c r="CC4637" s="5"/>
      <c r="CD4637" s="43"/>
    </row>
    <row r="4638" spans="1:82" x14ac:dyDescent="0.25">
      <c r="A4638" s="8"/>
      <c r="B4638" s="5"/>
      <c r="C4638" s="5"/>
      <c r="D4638" s="5"/>
      <c r="E4638" s="5"/>
      <c r="F4638" s="94" t="str">
        <f t="shared" si="729"/>
        <v/>
      </c>
      <c r="G4638" s="94" t="str">
        <f t="shared" si="730"/>
        <v/>
      </c>
      <c r="H4638" s="127" t="str">
        <f>IF(A4638&lt;&gt;"",IF(MID(C4638,1,1)="c",$AS$26,IF(MID(C4638,1,1)="r",$AS$41,IF(MID(C4638,1,1)="p",#REF!,#REF!))),"")</f>
        <v/>
      </c>
      <c r="I4638" s="92" t="str">
        <f t="shared" si="731"/>
        <v/>
      </c>
      <c r="J4638" s="92" t="str">
        <f t="shared" si="732"/>
        <v/>
      </c>
      <c r="K4638" s="92" t="str">
        <f t="shared" si="733"/>
        <v/>
      </c>
      <c r="L4638" s="92" t="str">
        <f t="shared" si="734"/>
        <v/>
      </c>
      <c r="M4638" s="95" t="str">
        <f>IF(A4638&lt;&gt;"",IF(MID(C4638,1,1)="c",SigmaEpsConcrete(I4638,$AN$30:$AN$33,$AR$30:$AR$33,$AS$26,$AS$27,$AS$28,$AQ$20,$AU$19),""),"")</f>
        <v/>
      </c>
      <c r="N4638" s="95" t="str">
        <f>IF(A4638&lt;&gt;"",IF(MID(C4638,1,1)="r",SigmaEpsReinf(J4638,$AS$42:$AS$43,$AS$41,$AS$39,$AS$40,$AQ$38),""),"")</f>
        <v/>
      </c>
      <c r="Q4638" s="92" t="str">
        <f t="shared" si="736"/>
        <v/>
      </c>
      <c r="R4638" s="92" t="str">
        <f t="shared" si="737"/>
        <v/>
      </c>
      <c r="U4638" s="5"/>
      <c r="V4638" s="5"/>
      <c r="W4638" s="94" t="str">
        <f t="shared" si="735"/>
        <v/>
      </c>
      <c r="X4638" s="94" t="str">
        <f t="shared" si="738"/>
        <v/>
      </c>
      <c r="Y4638" s="5"/>
      <c r="BK4638" s="8"/>
      <c r="BL4638" s="5"/>
      <c r="BM4638" s="5"/>
      <c r="BN4638" s="5"/>
      <c r="BO4638" s="5"/>
      <c r="BP4638" s="1"/>
      <c r="BQ4638" s="1"/>
      <c r="BR4638" s="1"/>
      <c r="BS4638" s="1"/>
      <c r="BT4638" s="1"/>
      <c r="BU4638" s="4"/>
      <c r="BV4638" s="1"/>
      <c r="BW4638" s="3"/>
      <c r="BX4638" s="4"/>
      <c r="BY4638" s="5"/>
      <c r="BZ4638" s="5"/>
      <c r="CA4638" s="5"/>
      <c r="CB4638" s="5"/>
      <c r="CC4638" s="5"/>
      <c r="CD4638" s="43"/>
    </row>
    <row r="4639" spans="1:82" x14ac:dyDescent="0.25">
      <c r="A4639" s="8"/>
      <c r="B4639" s="5"/>
      <c r="C4639" s="5"/>
      <c r="D4639" s="5"/>
      <c r="E4639" s="5"/>
      <c r="F4639" s="94" t="str">
        <f t="shared" si="729"/>
        <v/>
      </c>
      <c r="G4639" s="94" t="str">
        <f t="shared" si="730"/>
        <v/>
      </c>
      <c r="H4639" s="127" t="str">
        <f>IF(A4639&lt;&gt;"",IF(MID(C4639,1,1)="c",$AS$26,IF(MID(C4639,1,1)="r",$AS$41,IF(MID(C4639,1,1)="p",#REF!,#REF!))),"")</f>
        <v/>
      </c>
      <c r="I4639" s="92" t="str">
        <f t="shared" si="731"/>
        <v/>
      </c>
      <c r="J4639" s="92" t="str">
        <f t="shared" si="732"/>
        <v/>
      </c>
      <c r="K4639" s="92" t="str">
        <f t="shared" si="733"/>
        <v/>
      </c>
      <c r="L4639" s="92" t="str">
        <f t="shared" si="734"/>
        <v/>
      </c>
      <c r="M4639" s="95" t="str">
        <f>IF(A4639&lt;&gt;"",IF(MID(C4639,1,1)="c",SigmaEpsConcrete(I4639,$AN$30:$AN$33,$AR$30:$AR$33,$AS$26,$AS$27,$AS$28,$AQ$20,$AU$19),""),"")</f>
        <v/>
      </c>
      <c r="N4639" s="95" t="str">
        <f>IF(A4639&lt;&gt;"",IF(MID(C4639,1,1)="r",SigmaEpsReinf(J4639,$AS$42:$AS$43,$AS$41,$AS$39,$AS$40,$AQ$38),""),"")</f>
        <v/>
      </c>
      <c r="Q4639" s="92" t="str">
        <f t="shared" si="736"/>
        <v/>
      </c>
      <c r="R4639" s="92" t="str">
        <f t="shared" si="737"/>
        <v/>
      </c>
      <c r="U4639" s="5"/>
      <c r="V4639" s="5"/>
      <c r="W4639" s="94" t="str">
        <f t="shared" si="735"/>
        <v/>
      </c>
      <c r="X4639" s="94" t="str">
        <f t="shared" si="738"/>
        <v/>
      </c>
      <c r="Y4639" s="5"/>
      <c r="BK4639" s="8"/>
      <c r="BL4639" s="5"/>
      <c r="BM4639" s="5"/>
      <c r="BN4639" s="5"/>
      <c r="BO4639" s="5"/>
      <c r="BP4639" s="1"/>
      <c r="BQ4639" s="1"/>
      <c r="BR4639" s="1"/>
      <c r="BS4639" s="1"/>
      <c r="BT4639" s="1"/>
      <c r="BU4639" s="4"/>
      <c r="BV4639" s="1"/>
      <c r="BW4639" s="3"/>
      <c r="BX4639" s="4"/>
      <c r="BY4639" s="5"/>
      <c r="BZ4639" s="5"/>
      <c r="CA4639" s="5"/>
      <c r="CB4639" s="5"/>
      <c r="CC4639" s="5"/>
      <c r="CD4639" s="43"/>
    </row>
    <row r="4640" spans="1:82" x14ac:dyDescent="0.25">
      <c r="A4640" s="8"/>
      <c r="B4640" s="5"/>
      <c r="C4640" s="5"/>
      <c r="D4640" s="5"/>
      <c r="E4640" s="5"/>
      <c r="F4640" s="94" t="str">
        <f t="shared" si="729"/>
        <v/>
      </c>
      <c r="G4640" s="94" t="str">
        <f t="shared" si="730"/>
        <v/>
      </c>
      <c r="H4640" s="127" t="str">
        <f>IF(A4640&lt;&gt;"",IF(MID(C4640,1,1)="c",$AS$26,IF(MID(C4640,1,1)="r",$AS$41,IF(MID(C4640,1,1)="p",#REF!,#REF!))),"")</f>
        <v/>
      </c>
      <c r="I4640" s="92" t="str">
        <f t="shared" si="731"/>
        <v/>
      </c>
      <c r="J4640" s="92" t="str">
        <f t="shared" si="732"/>
        <v/>
      </c>
      <c r="K4640" s="92" t="str">
        <f t="shared" si="733"/>
        <v/>
      </c>
      <c r="L4640" s="92" t="str">
        <f t="shared" si="734"/>
        <v/>
      </c>
      <c r="M4640" s="95" t="str">
        <f>IF(A4640&lt;&gt;"",IF(MID(C4640,1,1)="c",SigmaEpsConcrete(I4640,$AN$30:$AN$33,$AR$30:$AR$33,$AS$26,$AS$27,$AS$28,$AQ$20,$AU$19),""),"")</f>
        <v/>
      </c>
      <c r="N4640" s="95" t="str">
        <f>IF(A4640&lt;&gt;"",IF(MID(C4640,1,1)="r",SigmaEpsReinf(J4640,$AS$42:$AS$43,$AS$41,$AS$39,$AS$40,$AQ$38),""),"")</f>
        <v/>
      </c>
      <c r="Q4640" s="92" t="str">
        <f t="shared" si="736"/>
        <v/>
      </c>
      <c r="R4640" s="92" t="str">
        <f t="shared" si="737"/>
        <v/>
      </c>
      <c r="U4640" s="5"/>
      <c r="V4640" s="5"/>
      <c r="W4640" s="94" t="str">
        <f t="shared" si="735"/>
        <v/>
      </c>
      <c r="X4640" s="94" t="str">
        <f t="shared" si="738"/>
        <v/>
      </c>
      <c r="Y4640" s="5"/>
      <c r="BK4640" s="8"/>
      <c r="BL4640" s="5"/>
      <c r="BM4640" s="5"/>
      <c r="BN4640" s="5"/>
      <c r="BO4640" s="5"/>
      <c r="BP4640" s="1"/>
      <c r="BQ4640" s="1"/>
      <c r="BR4640" s="1"/>
      <c r="BS4640" s="1"/>
      <c r="BT4640" s="1"/>
      <c r="BU4640" s="4"/>
      <c r="BV4640" s="1"/>
      <c r="BW4640" s="3"/>
      <c r="BX4640" s="4"/>
      <c r="BY4640" s="5"/>
      <c r="BZ4640" s="5"/>
      <c r="CA4640" s="5"/>
      <c r="CB4640" s="5"/>
      <c r="CC4640" s="5"/>
      <c r="CD4640" s="43"/>
    </row>
    <row r="4641" spans="1:82" x14ac:dyDescent="0.25">
      <c r="A4641" s="8"/>
      <c r="B4641" s="5"/>
      <c r="C4641" s="5"/>
      <c r="D4641" s="5"/>
      <c r="E4641" s="5"/>
      <c r="F4641" s="94" t="str">
        <f t="shared" si="729"/>
        <v/>
      </c>
      <c r="G4641" s="94" t="str">
        <f t="shared" si="730"/>
        <v/>
      </c>
      <c r="H4641" s="127" t="str">
        <f>IF(A4641&lt;&gt;"",IF(MID(C4641,1,1)="c",$AS$26,IF(MID(C4641,1,1)="r",$AS$41,IF(MID(C4641,1,1)="p",#REF!,#REF!))),"")</f>
        <v/>
      </c>
      <c r="I4641" s="92" t="str">
        <f t="shared" si="731"/>
        <v/>
      </c>
      <c r="J4641" s="92" t="str">
        <f t="shared" si="732"/>
        <v/>
      </c>
      <c r="K4641" s="92" t="str">
        <f t="shared" si="733"/>
        <v/>
      </c>
      <c r="L4641" s="92" t="str">
        <f t="shared" si="734"/>
        <v/>
      </c>
      <c r="M4641" s="95" t="str">
        <f>IF(A4641&lt;&gt;"",IF(MID(C4641,1,1)="c",SigmaEpsConcrete(I4641,$AN$30:$AN$33,$AR$30:$AR$33,$AS$26,$AS$27,$AS$28,$AQ$20,$AU$19),""),"")</f>
        <v/>
      </c>
      <c r="N4641" s="95" t="str">
        <f>IF(A4641&lt;&gt;"",IF(MID(C4641,1,1)="r",SigmaEpsReinf(J4641,$AS$42:$AS$43,$AS$41,$AS$39,$AS$40,$AQ$38),""),"")</f>
        <v/>
      </c>
      <c r="Q4641" s="92" t="str">
        <f t="shared" si="736"/>
        <v/>
      </c>
      <c r="R4641" s="92" t="str">
        <f t="shared" si="737"/>
        <v/>
      </c>
      <c r="U4641" s="5"/>
      <c r="V4641" s="5"/>
      <c r="W4641" s="94" t="str">
        <f t="shared" si="735"/>
        <v/>
      </c>
      <c r="X4641" s="94" t="str">
        <f t="shared" si="738"/>
        <v/>
      </c>
      <c r="Y4641" s="5"/>
      <c r="BK4641" s="8"/>
      <c r="BL4641" s="5"/>
      <c r="BM4641" s="5"/>
      <c r="BN4641" s="5"/>
      <c r="BO4641" s="5"/>
      <c r="BP4641" s="1"/>
      <c r="BQ4641" s="1"/>
      <c r="BR4641" s="1"/>
      <c r="BS4641" s="1"/>
      <c r="BT4641" s="1"/>
      <c r="BU4641" s="4"/>
      <c r="BV4641" s="1"/>
      <c r="BW4641" s="3"/>
      <c r="BX4641" s="4"/>
      <c r="BY4641" s="5"/>
      <c r="BZ4641" s="5"/>
      <c r="CA4641" s="5"/>
      <c r="CB4641" s="5"/>
      <c r="CC4641" s="5"/>
      <c r="CD4641" s="43"/>
    </row>
    <row r="4642" spans="1:82" x14ac:dyDescent="0.25">
      <c r="A4642" s="8"/>
      <c r="B4642" s="5"/>
      <c r="C4642" s="5"/>
      <c r="D4642" s="5"/>
      <c r="E4642" s="5"/>
      <c r="F4642" s="94" t="str">
        <f t="shared" si="729"/>
        <v/>
      </c>
      <c r="G4642" s="94" t="str">
        <f t="shared" si="730"/>
        <v/>
      </c>
      <c r="H4642" s="127" t="str">
        <f>IF(A4642&lt;&gt;"",IF(MID(C4642,1,1)="c",$AS$26,IF(MID(C4642,1,1)="r",$AS$41,IF(MID(C4642,1,1)="p",#REF!,#REF!))),"")</f>
        <v/>
      </c>
      <c r="I4642" s="92" t="str">
        <f t="shared" si="731"/>
        <v/>
      </c>
      <c r="J4642" s="92" t="str">
        <f t="shared" si="732"/>
        <v/>
      </c>
      <c r="K4642" s="92" t="str">
        <f t="shared" si="733"/>
        <v/>
      </c>
      <c r="L4642" s="92" t="str">
        <f t="shared" si="734"/>
        <v/>
      </c>
      <c r="M4642" s="95" t="str">
        <f>IF(A4642&lt;&gt;"",IF(MID(C4642,1,1)="c",SigmaEpsConcrete(I4642,$AN$30:$AN$33,$AR$30:$AR$33,$AS$26,$AS$27,$AS$28,$AQ$20,$AU$19),""),"")</f>
        <v/>
      </c>
      <c r="N4642" s="95" t="str">
        <f>IF(A4642&lt;&gt;"",IF(MID(C4642,1,1)="r",SigmaEpsReinf(J4642,$AS$42:$AS$43,$AS$41,$AS$39,$AS$40,$AQ$38),""),"")</f>
        <v/>
      </c>
      <c r="Q4642" s="92" t="str">
        <f t="shared" si="736"/>
        <v/>
      </c>
      <c r="R4642" s="92" t="str">
        <f t="shared" si="737"/>
        <v/>
      </c>
      <c r="U4642" s="5"/>
      <c r="V4642" s="5"/>
      <c r="W4642" s="94" t="str">
        <f t="shared" si="735"/>
        <v/>
      </c>
      <c r="X4642" s="94" t="str">
        <f t="shared" si="738"/>
        <v/>
      </c>
      <c r="Y4642" s="5"/>
      <c r="BK4642" s="8"/>
      <c r="BL4642" s="5"/>
      <c r="BM4642" s="5"/>
      <c r="BN4642" s="5"/>
      <c r="BO4642" s="5"/>
      <c r="BP4642" s="1"/>
      <c r="BQ4642" s="1"/>
      <c r="BR4642" s="1"/>
      <c r="BS4642" s="1"/>
      <c r="BT4642" s="1"/>
      <c r="BU4642" s="4"/>
      <c r="BV4642" s="1"/>
      <c r="BW4642" s="3"/>
      <c r="BX4642" s="4"/>
      <c r="BY4642" s="5"/>
      <c r="BZ4642" s="5"/>
      <c r="CA4642" s="5"/>
      <c r="CB4642" s="5"/>
      <c r="CC4642" s="5"/>
      <c r="CD4642" s="43"/>
    </row>
    <row r="4643" spans="1:82" x14ac:dyDescent="0.25">
      <c r="A4643" s="8"/>
      <c r="B4643" s="5"/>
      <c r="C4643" s="5"/>
      <c r="D4643" s="5"/>
      <c r="E4643" s="5"/>
      <c r="F4643" s="94" t="str">
        <f t="shared" si="729"/>
        <v/>
      </c>
      <c r="G4643" s="94" t="str">
        <f t="shared" si="730"/>
        <v/>
      </c>
      <c r="H4643" s="127" t="str">
        <f>IF(A4643&lt;&gt;"",IF(MID(C4643,1,1)="c",$AS$26,IF(MID(C4643,1,1)="r",$AS$41,IF(MID(C4643,1,1)="p",#REF!,#REF!))),"")</f>
        <v/>
      </c>
      <c r="I4643" s="92" t="str">
        <f t="shared" si="731"/>
        <v/>
      </c>
      <c r="J4643" s="92" t="str">
        <f t="shared" si="732"/>
        <v/>
      </c>
      <c r="K4643" s="92" t="str">
        <f t="shared" si="733"/>
        <v/>
      </c>
      <c r="L4643" s="92" t="str">
        <f t="shared" si="734"/>
        <v/>
      </c>
      <c r="M4643" s="95" t="str">
        <f>IF(A4643&lt;&gt;"",IF(MID(C4643,1,1)="c",SigmaEpsConcrete(I4643,$AN$30:$AN$33,$AR$30:$AR$33,$AS$26,$AS$27,$AS$28,$AQ$20,$AU$19),""),"")</f>
        <v/>
      </c>
      <c r="N4643" s="95" t="str">
        <f>IF(A4643&lt;&gt;"",IF(MID(C4643,1,1)="r",SigmaEpsReinf(J4643,$AS$42:$AS$43,$AS$41,$AS$39,$AS$40,$AQ$38),""),"")</f>
        <v/>
      </c>
      <c r="Q4643" s="92" t="str">
        <f t="shared" si="736"/>
        <v/>
      </c>
      <c r="R4643" s="92" t="str">
        <f t="shared" si="737"/>
        <v/>
      </c>
      <c r="U4643" s="5"/>
      <c r="V4643" s="5"/>
      <c r="W4643" s="94" t="str">
        <f t="shared" si="735"/>
        <v/>
      </c>
      <c r="X4643" s="94" t="str">
        <f t="shared" si="738"/>
        <v/>
      </c>
      <c r="Y4643" s="5"/>
      <c r="BK4643" s="8"/>
      <c r="BL4643" s="5"/>
      <c r="BM4643" s="5"/>
      <c r="BN4643" s="5"/>
      <c r="BO4643" s="5"/>
      <c r="BP4643" s="1"/>
      <c r="BQ4643" s="1"/>
      <c r="BR4643" s="1"/>
      <c r="BS4643" s="1"/>
      <c r="BT4643" s="1"/>
      <c r="BU4643" s="4"/>
      <c r="BV4643" s="1"/>
      <c r="BW4643" s="3"/>
      <c r="BX4643" s="4"/>
      <c r="BY4643" s="5"/>
      <c r="BZ4643" s="5"/>
      <c r="CA4643" s="5"/>
      <c r="CB4643" s="5"/>
      <c r="CC4643" s="5"/>
      <c r="CD4643" s="43"/>
    </row>
    <row r="4644" spans="1:82" x14ac:dyDescent="0.25">
      <c r="A4644" s="8"/>
      <c r="B4644" s="5"/>
      <c r="C4644" s="5"/>
      <c r="D4644" s="5"/>
      <c r="E4644" s="5"/>
      <c r="F4644" s="94" t="str">
        <f t="shared" si="729"/>
        <v/>
      </c>
      <c r="G4644" s="94" t="str">
        <f t="shared" si="730"/>
        <v/>
      </c>
      <c r="H4644" s="127" t="str">
        <f>IF(A4644&lt;&gt;"",IF(MID(C4644,1,1)="c",$AS$26,IF(MID(C4644,1,1)="r",$AS$41,IF(MID(C4644,1,1)="p",#REF!,#REF!))),"")</f>
        <v/>
      </c>
      <c r="I4644" s="92" t="str">
        <f t="shared" si="731"/>
        <v/>
      </c>
      <c r="J4644" s="92" t="str">
        <f t="shared" si="732"/>
        <v/>
      </c>
      <c r="K4644" s="92" t="str">
        <f t="shared" si="733"/>
        <v/>
      </c>
      <c r="L4644" s="92" t="str">
        <f t="shared" si="734"/>
        <v/>
      </c>
      <c r="M4644" s="95" t="str">
        <f>IF(A4644&lt;&gt;"",IF(MID(C4644,1,1)="c",SigmaEpsConcrete(I4644,$AN$30:$AN$33,$AR$30:$AR$33,$AS$26,$AS$27,$AS$28,$AQ$20,$AU$19),""),"")</f>
        <v/>
      </c>
      <c r="N4644" s="95" t="str">
        <f>IF(A4644&lt;&gt;"",IF(MID(C4644,1,1)="r",SigmaEpsReinf(J4644,$AS$42:$AS$43,$AS$41,$AS$39,$AS$40,$AQ$38),""),"")</f>
        <v/>
      </c>
      <c r="Q4644" s="92" t="str">
        <f t="shared" si="736"/>
        <v/>
      </c>
      <c r="R4644" s="92" t="str">
        <f t="shared" si="737"/>
        <v/>
      </c>
      <c r="U4644" s="5"/>
      <c r="V4644" s="5"/>
      <c r="W4644" s="94" t="str">
        <f t="shared" si="735"/>
        <v/>
      </c>
      <c r="X4644" s="94" t="str">
        <f t="shared" si="738"/>
        <v/>
      </c>
      <c r="Y4644" s="5"/>
      <c r="BK4644" s="8"/>
      <c r="BL4644" s="5"/>
      <c r="BM4644" s="5"/>
      <c r="BN4644" s="5"/>
      <c r="BO4644" s="5"/>
      <c r="BP4644" s="1"/>
      <c r="BQ4644" s="1"/>
      <c r="BR4644" s="1"/>
      <c r="BS4644" s="1"/>
      <c r="BT4644" s="1"/>
      <c r="BU4644" s="4"/>
      <c r="BV4644" s="1"/>
      <c r="BW4644" s="3"/>
      <c r="BX4644" s="4"/>
      <c r="BY4644" s="5"/>
      <c r="BZ4644" s="5"/>
      <c r="CA4644" s="5"/>
      <c r="CB4644" s="5"/>
      <c r="CC4644" s="5"/>
      <c r="CD4644" s="43"/>
    </row>
    <row r="4645" spans="1:82" x14ac:dyDescent="0.25">
      <c r="A4645" s="8"/>
      <c r="B4645" s="5"/>
      <c r="C4645" s="5"/>
      <c r="D4645" s="5"/>
      <c r="E4645" s="5"/>
      <c r="F4645" s="94" t="str">
        <f t="shared" si="729"/>
        <v/>
      </c>
      <c r="G4645" s="94" t="str">
        <f t="shared" si="730"/>
        <v/>
      </c>
      <c r="H4645" s="127" t="str">
        <f>IF(A4645&lt;&gt;"",IF(MID(C4645,1,1)="c",$AS$26,IF(MID(C4645,1,1)="r",$AS$41,IF(MID(C4645,1,1)="p",#REF!,#REF!))),"")</f>
        <v/>
      </c>
      <c r="I4645" s="92" t="str">
        <f t="shared" si="731"/>
        <v/>
      </c>
      <c r="J4645" s="92" t="str">
        <f t="shared" si="732"/>
        <v/>
      </c>
      <c r="K4645" s="92" t="str">
        <f t="shared" si="733"/>
        <v/>
      </c>
      <c r="L4645" s="92" t="str">
        <f t="shared" si="734"/>
        <v/>
      </c>
      <c r="M4645" s="95" t="str">
        <f>IF(A4645&lt;&gt;"",IF(MID(C4645,1,1)="c",SigmaEpsConcrete(I4645,$AN$30:$AN$33,$AR$30:$AR$33,$AS$26,$AS$27,$AS$28,$AQ$20,$AU$19),""),"")</f>
        <v/>
      </c>
      <c r="N4645" s="95" t="str">
        <f>IF(A4645&lt;&gt;"",IF(MID(C4645,1,1)="r",SigmaEpsReinf(J4645,$AS$42:$AS$43,$AS$41,$AS$39,$AS$40,$AQ$38),""),"")</f>
        <v/>
      </c>
      <c r="Q4645" s="92" t="str">
        <f t="shared" si="736"/>
        <v/>
      </c>
      <c r="R4645" s="92" t="str">
        <f t="shared" si="737"/>
        <v/>
      </c>
      <c r="U4645" s="5"/>
      <c r="V4645" s="5"/>
      <c r="W4645" s="94" t="str">
        <f t="shared" si="735"/>
        <v/>
      </c>
      <c r="X4645" s="94" t="str">
        <f t="shared" si="738"/>
        <v/>
      </c>
      <c r="Y4645" s="5"/>
      <c r="BK4645" s="8"/>
      <c r="BL4645" s="5"/>
      <c r="BM4645" s="5"/>
      <c r="BN4645" s="5"/>
      <c r="BO4645" s="5"/>
      <c r="BP4645" s="1"/>
      <c r="BQ4645" s="1"/>
      <c r="BR4645" s="1"/>
      <c r="BS4645" s="1"/>
      <c r="BT4645" s="1"/>
      <c r="BU4645" s="4"/>
      <c r="BV4645" s="1"/>
      <c r="BW4645" s="3"/>
      <c r="BX4645" s="4"/>
      <c r="BY4645" s="5"/>
      <c r="BZ4645" s="5"/>
      <c r="CA4645" s="5"/>
      <c r="CB4645" s="5"/>
      <c r="CC4645" s="5"/>
      <c r="CD4645" s="43"/>
    </row>
    <row r="4646" spans="1:82" x14ac:dyDescent="0.25">
      <c r="A4646" s="8"/>
      <c r="B4646" s="5"/>
      <c r="C4646" s="5"/>
      <c r="D4646" s="5"/>
      <c r="E4646" s="5"/>
      <c r="F4646" s="94" t="str">
        <f t="shared" si="729"/>
        <v/>
      </c>
      <c r="G4646" s="94" t="str">
        <f t="shared" si="730"/>
        <v/>
      </c>
      <c r="H4646" s="127" t="str">
        <f>IF(A4646&lt;&gt;"",IF(MID(C4646,1,1)="c",$AS$26,IF(MID(C4646,1,1)="r",$AS$41,IF(MID(C4646,1,1)="p",#REF!,#REF!))),"")</f>
        <v/>
      </c>
      <c r="I4646" s="92" t="str">
        <f t="shared" si="731"/>
        <v/>
      </c>
      <c r="J4646" s="92" t="str">
        <f t="shared" si="732"/>
        <v/>
      </c>
      <c r="K4646" s="92" t="str">
        <f t="shared" si="733"/>
        <v/>
      </c>
      <c r="L4646" s="92" t="str">
        <f t="shared" si="734"/>
        <v/>
      </c>
      <c r="M4646" s="95" t="str">
        <f>IF(A4646&lt;&gt;"",IF(MID(C4646,1,1)="c",SigmaEpsConcrete(I4646,$AN$30:$AN$33,$AR$30:$AR$33,$AS$26,$AS$27,$AS$28,$AQ$20,$AU$19),""),"")</f>
        <v/>
      </c>
      <c r="N4646" s="95" t="str">
        <f>IF(A4646&lt;&gt;"",IF(MID(C4646,1,1)="r",SigmaEpsReinf(J4646,$AS$42:$AS$43,$AS$41,$AS$39,$AS$40,$AQ$38),""),"")</f>
        <v/>
      </c>
      <c r="Q4646" s="92" t="str">
        <f t="shared" si="736"/>
        <v/>
      </c>
      <c r="R4646" s="92" t="str">
        <f t="shared" si="737"/>
        <v/>
      </c>
      <c r="U4646" s="5"/>
      <c r="V4646" s="5"/>
      <c r="W4646" s="94" t="str">
        <f t="shared" si="735"/>
        <v/>
      </c>
      <c r="X4646" s="94" t="str">
        <f t="shared" si="738"/>
        <v/>
      </c>
      <c r="Y4646" s="5"/>
      <c r="BK4646" s="8"/>
      <c r="BL4646" s="5"/>
      <c r="BM4646" s="5"/>
      <c r="BN4646" s="5"/>
      <c r="BO4646" s="5"/>
      <c r="BP4646" s="1"/>
      <c r="BQ4646" s="1"/>
      <c r="BR4646" s="1"/>
      <c r="BS4646" s="1"/>
      <c r="BT4646" s="1"/>
      <c r="BU4646" s="4"/>
      <c r="BV4646" s="1"/>
      <c r="BW4646" s="3"/>
      <c r="BX4646" s="4"/>
      <c r="BY4646" s="5"/>
      <c r="BZ4646" s="5"/>
      <c r="CA4646" s="5"/>
      <c r="CB4646" s="5"/>
      <c r="CC4646" s="5"/>
      <c r="CD4646" s="43"/>
    </row>
    <row r="4647" spans="1:82" x14ac:dyDescent="0.25">
      <c r="A4647" s="8"/>
      <c r="B4647" s="5"/>
      <c r="C4647" s="5"/>
      <c r="D4647" s="5"/>
      <c r="E4647" s="5"/>
      <c r="F4647" s="94" t="str">
        <f t="shared" si="729"/>
        <v/>
      </c>
      <c r="G4647" s="94" t="str">
        <f t="shared" si="730"/>
        <v/>
      </c>
      <c r="H4647" s="127" t="str">
        <f>IF(A4647&lt;&gt;"",IF(MID(C4647,1,1)="c",$AS$26,IF(MID(C4647,1,1)="r",$AS$41,IF(MID(C4647,1,1)="p",#REF!,#REF!))),"")</f>
        <v/>
      </c>
      <c r="I4647" s="92" t="str">
        <f t="shared" si="731"/>
        <v/>
      </c>
      <c r="J4647" s="92" t="str">
        <f t="shared" si="732"/>
        <v/>
      </c>
      <c r="K4647" s="92" t="str">
        <f t="shared" si="733"/>
        <v/>
      </c>
      <c r="L4647" s="92" t="str">
        <f t="shared" si="734"/>
        <v/>
      </c>
      <c r="M4647" s="95" t="str">
        <f>IF(A4647&lt;&gt;"",IF(MID(C4647,1,1)="c",SigmaEpsConcrete(I4647,$AN$30:$AN$33,$AR$30:$AR$33,$AS$26,$AS$27,$AS$28,$AQ$20,$AU$19),""),"")</f>
        <v/>
      </c>
      <c r="N4647" s="95" t="str">
        <f>IF(A4647&lt;&gt;"",IF(MID(C4647,1,1)="r",SigmaEpsReinf(J4647,$AS$42:$AS$43,$AS$41,$AS$39,$AS$40,$AQ$38),""),"")</f>
        <v/>
      </c>
      <c r="Q4647" s="92" t="str">
        <f t="shared" si="736"/>
        <v/>
      </c>
      <c r="R4647" s="92" t="str">
        <f t="shared" si="737"/>
        <v/>
      </c>
      <c r="U4647" s="5"/>
      <c r="V4647" s="5"/>
      <c r="W4647" s="94" t="str">
        <f t="shared" si="735"/>
        <v/>
      </c>
      <c r="X4647" s="94" t="str">
        <f t="shared" si="738"/>
        <v/>
      </c>
      <c r="Y4647" s="5"/>
      <c r="BK4647" s="8"/>
      <c r="BL4647" s="5"/>
      <c r="BM4647" s="5"/>
      <c r="BN4647" s="5"/>
      <c r="BO4647" s="5"/>
      <c r="BP4647" s="1"/>
      <c r="BQ4647" s="1"/>
      <c r="BR4647" s="1"/>
      <c r="BS4647" s="1"/>
      <c r="BT4647" s="1"/>
      <c r="BU4647" s="4"/>
      <c r="BV4647" s="1"/>
      <c r="BW4647" s="3"/>
      <c r="BX4647" s="4"/>
      <c r="BY4647" s="5"/>
      <c r="BZ4647" s="5"/>
      <c r="CA4647" s="5"/>
      <c r="CB4647" s="5"/>
      <c r="CC4647" s="5"/>
      <c r="CD4647" s="43"/>
    </row>
    <row r="4648" spans="1:82" x14ac:dyDescent="0.25">
      <c r="A4648" s="8"/>
      <c r="B4648" s="5"/>
      <c r="C4648" s="5"/>
      <c r="D4648" s="5"/>
      <c r="E4648" s="5"/>
      <c r="F4648" s="94" t="str">
        <f t="shared" si="729"/>
        <v/>
      </c>
      <c r="G4648" s="94" t="str">
        <f t="shared" si="730"/>
        <v/>
      </c>
      <c r="H4648" s="127" t="str">
        <f>IF(A4648&lt;&gt;"",IF(MID(C4648,1,1)="c",$AS$26,IF(MID(C4648,1,1)="r",$AS$41,IF(MID(C4648,1,1)="p",#REF!,#REF!))),"")</f>
        <v/>
      </c>
      <c r="I4648" s="92" t="str">
        <f t="shared" si="731"/>
        <v/>
      </c>
      <c r="J4648" s="92" t="str">
        <f t="shared" si="732"/>
        <v/>
      </c>
      <c r="K4648" s="92" t="str">
        <f t="shared" si="733"/>
        <v/>
      </c>
      <c r="L4648" s="92" t="str">
        <f t="shared" si="734"/>
        <v/>
      </c>
      <c r="M4648" s="95" t="str">
        <f>IF(A4648&lt;&gt;"",IF(MID(C4648,1,1)="c",SigmaEpsConcrete(I4648,$AN$30:$AN$33,$AR$30:$AR$33,$AS$26,$AS$27,$AS$28,$AQ$20,$AU$19),""),"")</f>
        <v/>
      </c>
      <c r="N4648" s="95" t="str">
        <f>IF(A4648&lt;&gt;"",IF(MID(C4648,1,1)="r",SigmaEpsReinf(J4648,$AS$42:$AS$43,$AS$41,$AS$39,$AS$40,$AQ$38),""),"")</f>
        <v/>
      </c>
      <c r="Q4648" s="92" t="str">
        <f t="shared" si="736"/>
        <v/>
      </c>
      <c r="R4648" s="92" t="str">
        <f t="shared" si="737"/>
        <v/>
      </c>
      <c r="U4648" s="5"/>
      <c r="V4648" s="5"/>
      <c r="W4648" s="94" t="str">
        <f t="shared" si="735"/>
        <v/>
      </c>
      <c r="X4648" s="94" t="str">
        <f t="shared" si="738"/>
        <v/>
      </c>
      <c r="Y4648" s="5"/>
      <c r="BK4648" s="8"/>
      <c r="BL4648" s="5"/>
      <c r="BM4648" s="5"/>
      <c r="BN4648" s="5"/>
      <c r="BO4648" s="5"/>
      <c r="BP4648" s="1"/>
      <c r="BQ4648" s="1"/>
      <c r="BR4648" s="1"/>
      <c r="BS4648" s="1"/>
      <c r="BT4648" s="1"/>
      <c r="BU4648" s="4"/>
      <c r="BV4648" s="1"/>
      <c r="BW4648" s="3"/>
      <c r="BX4648" s="4"/>
      <c r="BY4648" s="5"/>
      <c r="BZ4648" s="5"/>
      <c r="CA4648" s="5"/>
      <c r="CB4648" s="5"/>
      <c r="CC4648" s="5"/>
      <c r="CD4648" s="43"/>
    </row>
    <row r="4649" spans="1:82" x14ac:dyDescent="0.25">
      <c r="A4649" s="8"/>
      <c r="B4649" s="5"/>
      <c r="C4649" s="5"/>
      <c r="D4649" s="5"/>
      <c r="E4649" s="5"/>
      <c r="F4649" s="94" t="str">
        <f t="shared" si="729"/>
        <v/>
      </c>
      <c r="G4649" s="94" t="str">
        <f t="shared" si="730"/>
        <v/>
      </c>
      <c r="H4649" s="127" t="str">
        <f>IF(A4649&lt;&gt;"",IF(MID(C4649,1,1)="c",$AS$26,IF(MID(C4649,1,1)="r",$AS$41,IF(MID(C4649,1,1)="p",#REF!,#REF!))),"")</f>
        <v/>
      </c>
      <c r="I4649" s="92" t="str">
        <f t="shared" si="731"/>
        <v/>
      </c>
      <c r="J4649" s="92" t="str">
        <f t="shared" si="732"/>
        <v/>
      </c>
      <c r="K4649" s="92" t="str">
        <f t="shared" si="733"/>
        <v/>
      </c>
      <c r="L4649" s="92" t="str">
        <f t="shared" si="734"/>
        <v/>
      </c>
      <c r="M4649" s="95" t="str">
        <f>IF(A4649&lt;&gt;"",IF(MID(C4649,1,1)="c",SigmaEpsConcrete(I4649,$AN$30:$AN$33,$AR$30:$AR$33,$AS$26,$AS$27,$AS$28,$AQ$20,$AU$19),""),"")</f>
        <v/>
      </c>
      <c r="N4649" s="95" t="str">
        <f>IF(A4649&lt;&gt;"",IF(MID(C4649,1,1)="r",SigmaEpsReinf(J4649,$AS$42:$AS$43,$AS$41,$AS$39,$AS$40,$AQ$38),""),"")</f>
        <v/>
      </c>
      <c r="Q4649" s="92" t="str">
        <f t="shared" si="736"/>
        <v/>
      </c>
      <c r="R4649" s="92" t="str">
        <f t="shared" si="737"/>
        <v/>
      </c>
      <c r="U4649" s="5"/>
      <c r="V4649" s="5"/>
      <c r="W4649" s="94" t="str">
        <f t="shared" si="735"/>
        <v/>
      </c>
      <c r="X4649" s="94" t="str">
        <f t="shared" si="738"/>
        <v/>
      </c>
      <c r="Y4649" s="5"/>
      <c r="BK4649" s="8"/>
      <c r="BL4649" s="5"/>
      <c r="BM4649" s="5"/>
      <c r="BN4649" s="5"/>
      <c r="BO4649" s="5"/>
      <c r="BP4649" s="1"/>
      <c r="BQ4649" s="1"/>
      <c r="BR4649" s="1"/>
      <c r="BS4649" s="1"/>
      <c r="BT4649" s="1"/>
      <c r="BU4649" s="4"/>
      <c r="BV4649" s="1"/>
      <c r="BW4649" s="3"/>
      <c r="BX4649" s="4"/>
      <c r="BY4649" s="5"/>
      <c r="BZ4649" s="5"/>
      <c r="CA4649" s="5"/>
      <c r="CB4649" s="5"/>
      <c r="CC4649" s="5"/>
      <c r="CD4649" s="43"/>
    </row>
    <row r="4650" spans="1:82" x14ac:dyDescent="0.25">
      <c r="A4650" s="8"/>
      <c r="B4650" s="5"/>
      <c r="C4650" s="5"/>
      <c r="D4650" s="5"/>
      <c r="E4650" s="5"/>
      <c r="F4650" s="94" t="str">
        <f t="shared" si="729"/>
        <v/>
      </c>
      <c r="G4650" s="94" t="str">
        <f t="shared" si="730"/>
        <v/>
      </c>
      <c r="H4650" s="127" t="str">
        <f>IF(A4650&lt;&gt;"",IF(MID(C4650,1,1)="c",$AS$26,IF(MID(C4650,1,1)="r",$AS$41,IF(MID(C4650,1,1)="p",#REF!,#REF!))),"")</f>
        <v/>
      </c>
      <c r="I4650" s="92" t="str">
        <f t="shared" si="731"/>
        <v/>
      </c>
      <c r="J4650" s="92" t="str">
        <f t="shared" si="732"/>
        <v/>
      </c>
      <c r="K4650" s="92" t="str">
        <f t="shared" si="733"/>
        <v/>
      </c>
      <c r="L4650" s="92" t="str">
        <f t="shared" si="734"/>
        <v/>
      </c>
      <c r="M4650" s="95" t="str">
        <f>IF(A4650&lt;&gt;"",IF(MID(C4650,1,1)="c",SigmaEpsConcrete(I4650,$AN$30:$AN$33,$AR$30:$AR$33,$AS$26,$AS$27,$AS$28,$AQ$20,$AU$19),""),"")</f>
        <v/>
      </c>
      <c r="N4650" s="95" t="str">
        <f>IF(A4650&lt;&gt;"",IF(MID(C4650,1,1)="r",SigmaEpsReinf(J4650,$AS$42:$AS$43,$AS$41,$AS$39,$AS$40,$AQ$38),""),"")</f>
        <v/>
      </c>
      <c r="Q4650" s="92" t="str">
        <f t="shared" si="736"/>
        <v/>
      </c>
      <c r="R4650" s="92" t="str">
        <f t="shared" si="737"/>
        <v/>
      </c>
      <c r="U4650" s="5"/>
      <c r="V4650" s="5"/>
      <c r="W4650" s="94" t="str">
        <f t="shared" si="735"/>
        <v/>
      </c>
      <c r="X4650" s="94" t="str">
        <f t="shared" si="738"/>
        <v/>
      </c>
      <c r="Y4650" s="5"/>
      <c r="BK4650" s="8"/>
      <c r="BL4650" s="5"/>
      <c r="BM4650" s="5"/>
      <c r="BN4650" s="5"/>
      <c r="BO4650" s="5"/>
      <c r="BP4650" s="1"/>
      <c r="BQ4650" s="1"/>
      <c r="BR4650" s="1"/>
      <c r="BS4650" s="1"/>
      <c r="BT4650" s="1"/>
      <c r="BU4650" s="4"/>
      <c r="BV4650" s="1"/>
      <c r="BW4650" s="3"/>
      <c r="BX4650" s="4"/>
      <c r="BY4650" s="5"/>
      <c r="BZ4650" s="5"/>
      <c r="CA4650" s="5"/>
      <c r="CB4650" s="5"/>
      <c r="CC4650" s="5"/>
      <c r="CD4650" s="43"/>
    </row>
    <row r="4651" spans="1:82" x14ac:dyDescent="0.25">
      <c r="A4651" s="8"/>
      <c r="B4651" s="5"/>
      <c r="C4651" s="5"/>
      <c r="D4651" s="5"/>
      <c r="E4651" s="5"/>
      <c r="F4651" s="94" t="str">
        <f t="shared" si="729"/>
        <v/>
      </c>
      <c r="G4651" s="94" t="str">
        <f t="shared" si="730"/>
        <v/>
      </c>
      <c r="H4651" s="127" t="str">
        <f>IF(A4651&lt;&gt;"",IF(MID(C4651,1,1)="c",$AS$26,IF(MID(C4651,1,1)="r",$AS$41,IF(MID(C4651,1,1)="p",#REF!,#REF!))),"")</f>
        <v/>
      </c>
      <c r="I4651" s="92" t="str">
        <f t="shared" si="731"/>
        <v/>
      </c>
      <c r="J4651" s="92" t="str">
        <f t="shared" si="732"/>
        <v/>
      </c>
      <c r="K4651" s="92" t="str">
        <f t="shared" si="733"/>
        <v/>
      </c>
      <c r="L4651" s="92" t="str">
        <f t="shared" si="734"/>
        <v/>
      </c>
      <c r="M4651" s="95" t="str">
        <f>IF(A4651&lt;&gt;"",IF(MID(C4651,1,1)="c",SigmaEpsConcrete(I4651,$AN$30:$AN$33,$AR$30:$AR$33,$AS$26,$AS$27,$AS$28,$AQ$20,$AU$19),""),"")</f>
        <v/>
      </c>
      <c r="N4651" s="95" t="str">
        <f>IF(A4651&lt;&gt;"",IF(MID(C4651,1,1)="r",SigmaEpsReinf(J4651,$AS$42:$AS$43,$AS$41,$AS$39,$AS$40,$AQ$38),""),"")</f>
        <v/>
      </c>
      <c r="Q4651" s="92" t="str">
        <f t="shared" si="736"/>
        <v/>
      </c>
      <c r="R4651" s="92" t="str">
        <f t="shared" si="737"/>
        <v/>
      </c>
      <c r="U4651" s="5"/>
      <c r="V4651" s="5"/>
      <c r="W4651" s="94" t="str">
        <f t="shared" si="735"/>
        <v/>
      </c>
      <c r="X4651" s="94" t="str">
        <f t="shared" si="738"/>
        <v/>
      </c>
      <c r="Y4651" s="5"/>
      <c r="BK4651" s="8"/>
      <c r="BL4651" s="5"/>
      <c r="BM4651" s="5"/>
      <c r="BN4651" s="5"/>
      <c r="BO4651" s="5"/>
      <c r="BP4651" s="1"/>
      <c r="BQ4651" s="1"/>
      <c r="BR4651" s="1"/>
      <c r="BS4651" s="1"/>
      <c r="BT4651" s="1"/>
      <c r="BU4651" s="4"/>
      <c r="BV4651" s="1"/>
      <c r="BW4651" s="3"/>
      <c r="BX4651" s="4"/>
      <c r="BY4651" s="5"/>
      <c r="BZ4651" s="5"/>
      <c r="CA4651" s="5"/>
      <c r="CB4651" s="5"/>
      <c r="CC4651" s="5"/>
      <c r="CD4651" s="43"/>
    </row>
    <row r="4652" spans="1:82" x14ac:dyDescent="0.25">
      <c r="A4652" s="8"/>
      <c r="B4652" s="5"/>
      <c r="C4652" s="5"/>
      <c r="D4652" s="5"/>
      <c r="E4652" s="5"/>
      <c r="F4652" s="94" t="str">
        <f t="shared" si="729"/>
        <v/>
      </c>
      <c r="G4652" s="94" t="str">
        <f t="shared" si="730"/>
        <v/>
      </c>
      <c r="H4652" s="127" t="str">
        <f>IF(A4652&lt;&gt;"",IF(MID(C4652,1,1)="c",$AS$26,IF(MID(C4652,1,1)="r",$AS$41,IF(MID(C4652,1,1)="p",#REF!,#REF!))),"")</f>
        <v/>
      </c>
      <c r="I4652" s="92" t="str">
        <f t="shared" si="731"/>
        <v/>
      </c>
      <c r="J4652" s="92" t="str">
        <f t="shared" si="732"/>
        <v/>
      </c>
      <c r="K4652" s="92" t="str">
        <f t="shared" si="733"/>
        <v/>
      </c>
      <c r="L4652" s="92" t="str">
        <f t="shared" si="734"/>
        <v/>
      </c>
      <c r="M4652" s="95" t="str">
        <f>IF(A4652&lt;&gt;"",IF(MID(C4652,1,1)="c",SigmaEpsConcrete(I4652,$AN$30:$AN$33,$AR$30:$AR$33,$AS$26,$AS$27,$AS$28,$AQ$20,$AU$19),""),"")</f>
        <v/>
      </c>
      <c r="N4652" s="95" t="str">
        <f>IF(A4652&lt;&gt;"",IF(MID(C4652,1,1)="r",SigmaEpsReinf(J4652,$AS$42:$AS$43,$AS$41,$AS$39,$AS$40,$AQ$38),""),"")</f>
        <v/>
      </c>
      <c r="Q4652" s="92" t="str">
        <f t="shared" si="736"/>
        <v/>
      </c>
      <c r="R4652" s="92" t="str">
        <f t="shared" si="737"/>
        <v/>
      </c>
      <c r="U4652" s="5"/>
      <c r="V4652" s="5"/>
      <c r="W4652" s="94" t="str">
        <f t="shared" si="735"/>
        <v/>
      </c>
      <c r="X4652" s="94" t="str">
        <f t="shared" si="738"/>
        <v/>
      </c>
      <c r="Y4652" s="5"/>
      <c r="BK4652" s="8"/>
      <c r="BL4652" s="5"/>
      <c r="BM4652" s="5"/>
      <c r="BN4652" s="5"/>
      <c r="BO4652" s="5"/>
      <c r="BP4652" s="1"/>
      <c r="BQ4652" s="1"/>
      <c r="BR4652" s="1"/>
      <c r="BS4652" s="1"/>
      <c r="BT4652" s="1"/>
      <c r="BU4652" s="4"/>
      <c r="BV4652" s="1"/>
      <c r="BW4652" s="3"/>
      <c r="BX4652" s="4"/>
      <c r="BY4652" s="5"/>
      <c r="BZ4652" s="5"/>
      <c r="CA4652" s="5"/>
      <c r="CB4652" s="5"/>
      <c r="CC4652" s="5"/>
      <c r="CD4652" s="43"/>
    </row>
    <row r="4653" spans="1:82" x14ac:dyDescent="0.25">
      <c r="A4653" s="8"/>
      <c r="B4653" s="5"/>
      <c r="C4653" s="5"/>
      <c r="D4653" s="5"/>
      <c r="E4653" s="5"/>
      <c r="F4653" s="94" t="str">
        <f t="shared" si="729"/>
        <v/>
      </c>
      <c r="G4653" s="94" t="str">
        <f t="shared" si="730"/>
        <v/>
      </c>
      <c r="H4653" s="127" t="str">
        <f>IF(A4653&lt;&gt;"",IF(MID(C4653,1,1)="c",$AS$26,IF(MID(C4653,1,1)="r",$AS$41,IF(MID(C4653,1,1)="p",#REF!,#REF!))),"")</f>
        <v/>
      </c>
      <c r="I4653" s="92" t="str">
        <f t="shared" si="731"/>
        <v/>
      </c>
      <c r="J4653" s="92" t="str">
        <f t="shared" si="732"/>
        <v/>
      </c>
      <c r="K4653" s="92" t="str">
        <f t="shared" si="733"/>
        <v/>
      </c>
      <c r="L4653" s="92" t="str">
        <f t="shared" si="734"/>
        <v/>
      </c>
      <c r="M4653" s="95" t="str">
        <f>IF(A4653&lt;&gt;"",IF(MID(C4653,1,1)="c",SigmaEpsConcrete(I4653,$AN$30:$AN$33,$AR$30:$AR$33,$AS$26,$AS$27,$AS$28,$AQ$20,$AU$19),""),"")</f>
        <v/>
      </c>
      <c r="N4653" s="95" t="str">
        <f>IF(A4653&lt;&gt;"",IF(MID(C4653,1,1)="r",SigmaEpsReinf(J4653,$AS$42:$AS$43,$AS$41,$AS$39,$AS$40,$AQ$38),""),"")</f>
        <v/>
      </c>
      <c r="Q4653" s="92" t="str">
        <f t="shared" si="736"/>
        <v/>
      </c>
      <c r="R4653" s="92" t="str">
        <f t="shared" si="737"/>
        <v/>
      </c>
      <c r="U4653" s="5"/>
      <c r="V4653" s="5"/>
      <c r="W4653" s="94" t="str">
        <f t="shared" si="735"/>
        <v/>
      </c>
      <c r="X4653" s="94" t="str">
        <f t="shared" si="738"/>
        <v/>
      </c>
      <c r="Y4653" s="5"/>
      <c r="BK4653" s="8"/>
      <c r="BL4653" s="5"/>
      <c r="BM4653" s="5"/>
      <c r="BN4653" s="5"/>
      <c r="BO4653" s="5"/>
      <c r="BP4653" s="1"/>
      <c r="BQ4653" s="1"/>
      <c r="BR4653" s="1"/>
      <c r="BS4653" s="1"/>
      <c r="BT4653" s="1"/>
      <c r="BU4653" s="4"/>
      <c r="BV4653" s="1"/>
      <c r="BW4653" s="3"/>
      <c r="BX4653" s="4"/>
      <c r="BY4653" s="5"/>
      <c r="BZ4653" s="5"/>
      <c r="CA4653" s="5"/>
      <c r="CB4653" s="5"/>
      <c r="CC4653" s="5"/>
      <c r="CD4653" s="43"/>
    </row>
    <row r="4654" spans="1:82" x14ac:dyDescent="0.25">
      <c r="A4654" s="8"/>
      <c r="B4654" s="5"/>
      <c r="C4654" s="5"/>
      <c r="D4654" s="5"/>
      <c r="E4654" s="5"/>
      <c r="F4654" s="94" t="str">
        <f t="shared" si="729"/>
        <v/>
      </c>
      <c r="G4654" s="94" t="str">
        <f t="shared" si="730"/>
        <v/>
      </c>
      <c r="H4654" s="127" t="str">
        <f>IF(A4654&lt;&gt;"",IF(MID(C4654,1,1)="c",$AS$26,IF(MID(C4654,1,1)="r",$AS$41,IF(MID(C4654,1,1)="p",#REF!,#REF!))),"")</f>
        <v/>
      </c>
      <c r="I4654" s="92" t="str">
        <f t="shared" si="731"/>
        <v/>
      </c>
      <c r="J4654" s="92" t="str">
        <f t="shared" si="732"/>
        <v/>
      </c>
      <c r="K4654" s="92" t="str">
        <f t="shared" si="733"/>
        <v/>
      </c>
      <c r="L4654" s="92" t="str">
        <f t="shared" si="734"/>
        <v/>
      </c>
      <c r="M4654" s="95" t="str">
        <f>IF(A4654&lt;&gt;"",IF(MID(C4654,1,1)="c",SigmaEpsConcrete(I4654,$AN$30:$AN$33,$AR$30:$AR$33,$AS$26,$AS$27,$AS$28,$AQ$20,$AU$19),""),"")</f>
        <v/>
      </c>
      <c r="N4654" s="95" t="str">
        <f>IF(A4654&lt;&gt;"",IF(MID(C4654,1,1)="r",SigmaEpsReinf(J4654,$AS$42:$AS$43,$AS$41,$AS$39,$AS$40,$AQ$38),""),"")</f>
        <v/>
      </c>
      <c r="Q4654" s="92" t="str">
        <f t="shared" si="736"/>
        <v/>
      </c>
      <c r="R4654" s="92" t="str">
        <f t="shared" si="737"/>
        <v/>
      </c>
      <c r="U4654" s="5"/>
      <c r="V4654" s="5"/>
      <c r="W4654" s="94" t="str">
        <f t="shared" si="735"/>
        <v/>
      </c>
      <c r="X4654" s="94" t="str">
        <f t="shared" si="738"/>
        <v/>
      </c>
      <c r="Y4654" s="5"/>
      <c r="BK4654" s="8"/>
      <c r="BL4654" s="5"/>
      <c r="BM4654" s="5"/>
      <c r="BN4654" s="5"/>
      <c r="BO4654" s="5"/>
      <c r="BP4654" s="1"/>
      <c r="BQ4654" s="1"/>
      <c r="BR4654" s="1"/>
      <c r="BS4654" s="1"/>
      <c r="BT4654" s="1"/>
      <c r="BU4654" s="4"/>
      <c r="BV4654" s="1"/>
      <c r="BW4654" s="3"/>
      <c r="BX4654" s="4"/>
      <c r="BY4654" s="5"/>
      <c r="BZ4654" s="5"/>
      <c r="CA4654" s="5"/>
      <c r="CB4654" s="5"/>
      <c r="CC4654" s="5"/>
      <c r="CD4654" s="43"/>
    </row>
    <row r="4655" spans="1:82" x14ac:dyDescent="0.25">
      <c r="A4655" s="8"/>
      <c r="B4655" s="5"/>
      <c r="C4655" s="5"/>
      <c r="D4655" s="5"/>
      <c r="E4655" s="5"/>
      <c r="F4655" s="94" t="str">
        <f t="shared" si="729"/>
        <v/>
      </c>
      <c r="G4655" s="94" t="str">
        <f t="shared" si="730"/>
        <v/>
      </c>
      <c r="H4655" s="127" t="str">
        <f>IF(A4655&lt;&gt;"",IF(MID(C4655,1,1)="c",$AS$26,IF(MID(C4655,1,1)="r",$AS$41,IF(MID(C4655,1,1)="p",#REF!,#REF!))),"")</f>
        <v/>
      </c>
      <c r="I4655" s="92" t="str">
        <f t="shared" si="731"/>
        <v/>
      </c>
      <c r="J4655" s="92" t="str">
        <f t="shared" si="732"/>
        <v/>
      </c>
      <c r="K4655" s="92" t="str">
        <f t="shared" si="733"/>
        <v/>
      </c>
      <c r="L4655" s="92" t="str">
        <f t="shared" si="734"/>
        <v/>
      </c>
      <c r="M4655" s="95" t="str">
        <f>IF(A4655&lt;&gt;"",IF(MID(C4655,1,1)="c",SigmaEpsConcrete(I4655,$AN$30:$AN$33,$AR$30:$AR$33,$AS$26,$AS$27,$AS$28,$AQ$20,$AU$19),""),"")</f>
        <v/>
      </c>
      <c r="N4655" s="95" t="str">
        <f>IF(A4655&lt;&gt;"",IF(MID(C4655,1,1)="r",SigmaEpsReinf(J4655,$AS$42:$AS$43,$AS$41,$AS$39,$AS$40,$AQ$38),""),"")</f>
        <v/>
      </c>
      <c r="Q4655" s="92" t="str">
        <f t="shared" si="736"/>
        <v/>
      </c>
      <c r="R4655" s="92" t="str">
        <f t="shared" si="737"/>
        <v/>
      </c>
      <c r="U4655" s="5"/>
      <c r="V4655" s="5"/>
      <c r="W4655" s="94" t="str">
        <f t="shared" si="735"/>
        <v/>
      </c>
      <c r="X4655" s="94" t="str">
        <f t="shared" si="738"/>
        <v/>
      </c>
      <c r="Y4655" s="5"/>
      <c r="BK4655" s="8"/>
      <c r="BL4655" s="5"/>
      <c r="BM4655" s="5"/>
      <c r="BN4655" s="5"/>
      <c r="BO4655" s="5"/>
      <c r="BP4655" s="1"/>
      <c r="BQ4655" s="1"/>
      <c r="BR4655" s="1"/>
      <c r="BS4655" s="1"/>
      <c r="BT4655" s="1"/>
      <c r="BU4655" s="4"/>
      <c r="BV4655" s="1"/>
      <c r="BW4655" s="3"/>
      <c r="BX4655" s="4"/>
      <c r="BY4655" s="5"/>
      <c r="BZ4655" s="5"/>
      <c r="CA4655" s="5"/>
      <c r="CB4655" s="5"/>
      <c r="CC4655" s="5"/>
      <c r="CD4655" s="43"/>
    </row>
    <row r="4656" spans="1:82" x14ac:dyDescent="0.25">
      <c r="A4656" s="8"/>
      <c r="B4656" s="5"/>
      <c r="C4656" s="5"/>
      <c r="D4656" s="5"/>
      <c r="E4656" s="5"/>
      <c r="F4656" s="94" t="str">
        <f t="shared" si="729"/>
        <v/>
      </c>
      <c r="G4656" s="94" t="str">
        <f t="shared" si="730"/>
        <v/>
      </c>
      <c r="H4656" s="127" t="str">
        <f>IF(A4656&lt;&gt;"",IF(MID(C4656,1,1)="c",$AS$26,IF(MID(C4656,1,1)="r",$AS$41,IF(MID(C4656,1,1)="p",#REF!,#REF!))),"")</f>
        <v/>
      </c>
      <c r="I4656" s="92" t="str">
        <f t="shared" si="731"/>
        <v/>
      </c>
      <c r="J4656" s="92" t="str">
        <f t="shared" si="732"/>
        <v/>
      </c>
      <c r="K4656" s="92" t="str">
        <f t="shared" si="733"/>
        <v/>
      </c>
      <c r="L4656" s="92" t="str">
        <f t="shared" si="734"/>
        <v/>
      </c>
      <c r="M4656" s="95" t="str">
        <f>IF(A4656&lt;&gt;"",IF(MID(C4656,1,1)="c",SigmaEpsConcrete(I4656,$AN$30:$AN$33,$AR$30:$AR$33,$AS$26,$AS$27,$AS$28,$AQ$20,$AU$19),""),"")</f>
        <v/>
      </c>
      <c r="N4656" s="95" t="str">
        <f>IF(A4656&lt;&gt;"",IF(MID(C4656,1,1)="r",SigmaEpsReinf(J4656,$AS$42:$AS$43,$AS$41,$AS$39,$AS$40,$AQ$38),""),"")</f>
        <v/>
      </c>
      <c r="Q4656" s="92" t="str">
        <f t="shared" si="736"/>
        <v/>
      </c>
      <c r="R4656" s="92" t="str">
        <f t="shared" si="737"/>
        <v/>
      </c>
      <c r="U4656" s="5"/>
      <c r="V4656" s="5"/>
      <c r="W4656" s="94" t="str">
        <f t="shared" si="735"/>
        <v/>
      </c>
      <c r="X4656" s="94" t="str">
        <f t="shared" si="738"/>
        <v/>
      </c>
      <c r="Y4656" s="5"/>
      <c r="BK4656" s="8"/>
      <c r="BL4656" s="5"/>
      <c r="BM4656" s="5"/>
      <c r="BN4656" s="5"/>
      <c r="BO4656" s="5"/>
      <c r="BP4656" s="1"/>
      <c r="BQ4656" s="1"/>
      <c r="BR4656" s="1"/>
      <c r="BS4656" s="1"/>
      <c r="BT4656" s="1"/>
      <c r="BU4656" s="4"/>
      <c r="BV4656" s="1"/>
      <c r="BW4656" s="3"/>
      <c r="BX4656" s="4"/>
      <c r="BY4656" s="5"/>
      <c r="BZ4656" s="5"/>
      <c r="CA4656" s="5"/>
      <c r="CB4656" s="5"/>
      <c r="CC4656" s="5"/>
      <c r="CD4656" s="43"/>
    </row>
    <row r="4657" spans="1:82" x14ac:dyDescent="0.25">
      <c r="A4657" s="8"/>
      <c r="B4657" s="5"/>
      <c r="C4657" s="5"/>
      <c r="D4657" s="5"/>
      <c r="E4657" s="5"/>
      <c r="F4657" s="94" t="str">
        <f t="shared" si="729"/>
        <v/>
      </c>
      <c r="G4657" s="94" t="str">
        <f t="shared" si="730"/>
        <v/>
      </c>
      <c r="H4657" s="127" t="str">
        <f>IF(A4657&lt;&gt;"",IF(MID(C4657,1,1)="c",$AS$26,IF(MID(C4657,1,1)="r",$AS$41,IF(MID(C4657,1,1)="p",#REF!,#REF!))),"")</f>
        <v/>
      </c>
      <c r="I4657" s="92" t="str">
        <f t="shared" si="731"/>
        <v/>
      </c>
      <c r="J4657" s="92" t="str">
        <f t="shared" si="732"/>
        <v/>
      </c>
      <c r="K4657" s="92" t="str">
        <f t="shared" si="733"/>
        <v/>
      </c>
      <c r="L4657" s="92" t="str">
        <f t="shared" si="734"/>
        <v/>
      </c>
      <c r="M4657" s="95" t="str">
        <f>IF(A4657&lt;&gt;"",IF(MID(C4657,1,1)="c",SigmaEpsConcrete(I4657,$AN$30:$AN$33,$AR$30:$AR$33,$AS$26,$AS$27,$AS$28,$AQ$20,$AU$19),""),"")</f>
        <v/>
      </c>
      <c r="N4657" s="95" t="str">
        <f>IF(A4657&lt;&gt;"",IF(MID(C4657,1,1)="r",SigmaEpsReinf(J4657,$AS$42:$AS$43,$AS$41,$AS$39,$AS$40,$AQ$38),""),"")</f>
        <v/>
      </c>
      <c r="Q4657" s="92" t="str">
        <f t="shared" si="736"/>
        <v/>
      </c>
      <c r="R4657" s="92" t="str">
        <f t="shared" si="737"/>
        <v/>
      </c>
      <c r="U4657" s="5"/>
      <c r="V4657" s="5"/>
      <c r="W4657" s="94" t="str">
        <f t="shared" si="735"/>
        <v/>
      </c>
      <c r="X4657" s="94" t="str">
        <f t="shared" si="738"/>
        <v/>
      </c>
      <c r="Y4657" s="5"/>
      <c r="BK4657" s="8"/>
      <c r="BL4657" s="5"/>
      <c r="BM4657" s="5"/>
      <c r="BN4657" s="5"/>
      <c r="BO4657" s="5"/>
      <c r="BP4657" s="1"/>
      <c r="BQ4657" s="1"/>
      <c r="BR4657" s="1"/>
      <c r="BS4657" s="1"/>
      <c r="BT4657" s="1"/>
      <c r="BU4657" s="4"/>
      <c r="BV4657" s="1"/>
      <c r="BW4657" s="3"/>
      <c r="BX4657" s="4"/>
      <c r="BY4657" s="5"/>
      <c r="BZ4657" s="5"/>
      <c r="CA4657" s="5"/>
      <c r="CB4657" s="5"/>
      <c r="CC4657" s="5"/>
      <c r="CD4657" s="43"/>
    </row>
    <row r="4658" spans="1:82" x14ac:dyDescent="0.25">
      <c r="A4658" s="8"/>
      <c r="B4658" s="5"/>
      <c r="C4658" s="5"/>
      <c r="D4658" s="5"/>
      <c r="E4658" s="5"/>
      <c r="F4658" s="94" t="str">
        <f t="shared" si="729"/>
        <v/>
      </c>
      <c r="G4658" s="94" t="str">
        <f t="shared" si="730"/>
        <v/>
      </c>
      <c r="H4658" s="127" t="str">
        <f>IF(A4658&lt;&gt;"",IF(MID(C4658,1,1)="c",$AS$26,IF(MID(C4658,1,1)="r",$AS$41,IF(MID(C4658,1,1)="p",#REF!,#REF!))),"")</f>
        <v/>
      </c>
      <c r="I4658" s="92" t="str">
        <f t="shared" si="731"/>
        <v/>
      </c>
      <c r="J4658" s="92" t="str">
        <f t="shared" si="732"/>
        <v/>
      </c>
      <c r="K4658" s="92" t="str">
        <f t="shared" si="733"/>
        <v/>
      </c>
      <c r="L4658" s="92" t="str">
        <f t="shared" si="734"/>
        <v/>
      </c>
      <c r="M4658" s="95" t="str">
        <f>IF(A4658&lt;&gt;"",IF(MID(C4658,1,1)="c",SigmaEpsConcrete(I4658,$AN$30:$AN$33,$AR$30:$AR$33,$AS$26,$AS$27,$AS$28,$AQ$20,$AU$19),""),"")</f>
        <v/>
      </c>
      <c r="N4658" s="95" t="str">
        <f>IF(A4658&lt;&gt;"",IF(MID(C4658,1,1)="r",SigmaEpsReinf(J4658,$AS$42:$AS$43,$AS$41,$AS$39,$AS$40,$AQ$38),""),"")</f>
        <v/>
      </c>
      <c r="Q4658" s="92" t="str">
        <f t="shared" si="736"/>
        <v/>
      </c>
      <c r="R4658" s="92" t="str">
        <f t="shared" si="737"/>
        <v/>
      </c>
      <c r="U4658" s="5"/>
      <c r="V4658" s="5"/>
      <c r="W4658" s="94" t="str">
        <f t="shared" si="735"/>
        <v/>
      </c>
      <c r="X4658" s="94" t="str">
        <f t="shared" si="738"/>
        <v/>
      </c>
      <c r="Y4658" s="5"/>
      <c r="BK4658" s="8"/>
      <c r="BL4658" s="5"/>
      <c r="BM4658" s="5"/>
      <c r="BN4658" s="5"/>
      <c r="BO4658" s="5"/>
      <c r="BP4658" s="1"/>
      <c r="BQ4658" s="1"/>
      <c r="BR4658" s="1"/>
      <c r="BS4658" s="1"/>
      <c r="BT4658" s="1"/>
      <c r="BU4658" s="4"/>
      <c r="BV4658" s="1"/>
      <c r="BW4658" s="3"/>
      <c r="BX4658" s="4"/>
      <c r="BY4658" s="5"/>
      <c r="BZ4658" s="5"/>
      <c r="CA4658" s="5"/>
      <c r="CB4658" s="5"/>
      <c r="CC4658" s="5"/>
      <c r="CD4658" s="43"/>
    </row>
    <row r="4659" spans="1:82" x14ac:dyDescent="0.25">
      <c r="A4659" s="8"/>
      <c r="B4659" s="5"/>
      <c r="C4659" s="5"/>
      <c r="D4659" s="5"/>
      <c r="E4659" s="5"/>
      <c r="F4659" s="94" t="str">
        <f t="shared" si="729"/>
        <v/>
      </c>
      <c r="G4659" s="94" t="str">
        <f t="shared" si="730"/>
        <v/>
      </c>
      <c r="H4659" s="127" t="str">
        <f>IF(A4659&lt;&gt;"",IF(MID(C4659,1,1)="c",$AS$26,IF(MID(C4659,1,1)="r",$AS$41,IF(MID(C4659,1,1)="p",#REF!,#REF!))),"")</f>
        <v/>
      </c>
      <c r="I4659" s="92" t="str">
        <f t="shared" si="731"/>
        <v/>
      </c>
      <c r="J4659" s="92" t="str">
        <f t="shared" si="732"/>
        <v/>
      </c>
      <c r="K4659" s="92" t="str">
        <f t="shared" si="733"/>
        <v/>
      </c>
      <c r="L4659" s="92" t="str">
        <f t="shared" si="734"/>
        <v/>
      </c>
      <c r="M4659" s="95" t="str">
        <f>IF(A4659&lt;&gt;"",IF(MID(C4659,1,1)="c",SigmaEpsConcrete(I4659,$AN$30:$AN$33,$AR$30:$AR$33,$AS$26,$AS$27,$AS$28,$AQ$20,$AU$19),""),"")</f>
        <v/>
      </c>
      <c r="N4659" s="95" t="str">
        <f>IF(A4659&lt;&gt;"",IF(MID(C4659,1,1)="r",SigmaEpsReinf(J4659,$AS$42:$AS$43,$AS$41,$AS$39,$AS$40,$AQ$38),""),"")</f>
        <v/>
      </c>
      <c r="Q4659" s="92" t="str">
        <f t="shared" si="736"/>
        <v/>
      </c>
      <c r="R4659" s="92" t="str">
        <f t="shared" si="737"/>
        <v/>
      </c>
      <c r="U4659" s="5"/>
      <c r="V4659" s="5"/>
      <c r="W4659" s="94" t="str">
        <f t="shared" si="735"/>
        <v/>
      </c>
      <c r="X4659" s="94" t="str">
        <f t="shared" si="738"/>
        <v/>
      </c>
      <c r="Y4659" s="5"/>
      <c r="BK4659" s="8"/>
      <c r="BL4659" s="5"/>
      <c r="BM4659" s="5"/>
      <c r="BN4659" s="5"/>
      <c r="BO4659" s="5"/>
      <c r="BP4659" s="1"/>
      <c r="BQ4659" s="1"/>
      <c r="BR4659" s="1"/>
      <c r="BS4659" s="1"/>
      <c r="BT4659" s="1"/>
      <c r="BU4659" s="4"/>
      <c r="BV4659" s="1"/>
      <c r="BW4659" s="3"/>
      <c r="BX4659" s="4"/>
      <c r="BY4659" s="5"/>
      <c r="BZ4659" s="5"/>
      <c r="CA4659" s="5"/>
      <c r="CB4659" s="5"/>
      <c r="CC4659" s="5"/>
      <c r="CD4659" s="43"/>
    </row>
    <row r="4660" spans="1:82" x14ac:dyDescent="0.25">
      <c r="A4660" s="8"/>
      <c r="B4660" s="5"/>
      <c r="C4660" s="5"/>
      <c r="D4660" s="5"/>
      <c r="E4660" s="5"/>
      <c r="F4660" s="94" t="str">
        <f t="shared" si="729"/>
        <v/>
      </c>
      <c r="G4660" s="94" t="str">
        <f t="shared" si="730"/>
        <v/>
      </c>
      <c r="H4660" s="127" t="str">
        <f>IF(A4660&lt;&gt;"",IF(MID(C4660,1,1)="c",$AS$26,IF(MID(C4660,1,1)="r",$AS$41,IF(MID(C4660,1,1)="p",#REF!,#REF!))),"")</f>
        <v/>
      </c>
      <c r="I4660" s="92" t="str">
        <f t="shared" si="731"/>
        <v/>
      </c>
      <c r="J4660" s="92" t="str">
        <f t="shared" si="732"/>
        <v/>
      </c>
      <c r="K4660" s="92" t="str">
        <f t="shared" si="733"/>
        <v/>
      </c>
      <c r="L4660" s="92" t="str">
        <f t="shared" si="734"/>
        <v/>
      </c>
      <c r="M4660" s="95" t="str">
        <f>IF(A4660&lt;&gt;"",IF(MID(C4660,1,1)="c",SigmaEpsConcrete(I4660,$AN$30:$AN$33,$AR$30:$AR$33,$AS$26,$AS$27,$AS$28,$AQ$20,$AU$19),""),"")</f>
        <v/>
      </c>
      <c r="N4660" s="95" t="str">
        <f>IF(A4660&lt;&gt;"",IF(MID(C4660,1,1)="r",SigmaEpsReinf(J4660,$AS$42:$AS$43,$AS$41,$AS$39,$AS$40,$AQ$38),""),"")</f>
        <v/>
      </c>
      <c r="Q4660" s="92" t="str">
        <f t="shared" si="736"/>
        <v/>
      </c>
      <c r="R4660" s="92" t="str">
        <f t="shared" si="737"/>
        <v/>
      </c>
      <c r="U4660" s="5"/>
      <c r="V4660" s="5"/>
      <c r="W4660" s="94" t="str">
        <f t="shared" si="735"/>
        <v/>
      </c>
      <c r="X4660" s="94" t="str">
        <f t="shared" si="738"/>
        <v/>
      </c>
      <c r="Y4660" s="5"/>
      <c r="BK4660" s="8"/>
      <c r="BL4660" s="5"/>
      <c r="BM4660" s="5"/>
      <c r="BN4660" s="5"/>
      <c r="BO4660" s="5"/>
      <c r="BP4660" s="1"/>
      <c r="BQ4660" s="1"/>
      <c r="BR4660" s="1"/>
      <c r="BS4660" s="1"/>
      <c r="BT4660" s="1"/>
      <c r="BU4660" s="4"/>
      <c r="BV4660" s="1"/>
      <c r="BW4660" s="3"/>
      <c r="BX4660" s="4"/>
      <c r="BY4660" s="5"/>
      <c r="BZ4660" s="5"/>
      <c r="CA4660" s="5"/>
      <c r="CB4660" s="5"/>
      <c r="CC4660" s="5"/>
      <c r="CD4660" s="43"/>
    </row>
    <row r="4661" spans="1:82" x14ac:dyDescent="0.25">
      <c r="A4661" s="8"/>
      <c r="B4661" s="5"/>
      <c r="C4661" s="5"/>
      <c r="D4661" s="5"/>
      <c r="E4661" s="5"/>
      <c r="F4661" s="94" t="str">
        <f t="shared" si="729"/>
        <v/>
      </c>
      <c r="G4661" s="94" t="str">
        <f t="shared" si="730"/>
        <v/>
      </c>
      <c r="H4661" s="127" t="str">
        <f>IF(A4661&lt;&gt;"",IF(MID(C4661,1,1)="c",$AS$26,IF(MID(C4661,1,1)="r",$AS$41,IF(MID(C4661,1,1)="p",#REF!,#REF!))),"")</f>
        <v/>
      </c>
      <c r="I4661" s="92" t="str">
        <f t="shared" si="731"/>
        <v/>
      </c>
      <c r="J4661" s="92" t="str">
        <f t="shared" si="732"/>
        <v/>
      </c>
      <c r="K4661" s="92" t="str">
        <f t="shared" si="733"/>
        <v/>
      </c>
      <c r="L4661" s="92" t="str">
        <f t="shared" si="734"/>
        <v/>
      </c>
      <c r="M4661" s="95" t="str">
        <f>IF(A4661&lt;&gt;"",IF(MID(C4661,1,1)="c",SigmaEpsConcrete(I4661,$AN$30:$AN$33,$AR$30:$AR$33,$AS$26,$AS$27,$AS$28,$AQ$20,$AU$19),""),"")</f>
        <v/>
      </c>
      <c r="N4661" s="95" t="str">
        <f>IF(A4661&lt;&gt;"",IF(MID(C4661,1,1)="r",SigmaEpsReinf(J4661,$AS$42:$AS$43,$AS$41,$AS$39,$AS$40,$AQ$38),""),"")</f>
        <v/>
      </c>
      <c r="Q4661" s="92" t="str">
        <f t="shared" si="736"/>
        <v/>
      </c>
      <c r="R4661" s="92" t="str">
        <f t="shared" si="737"/>
        <v/>
      </c>
      <c r="U4661" s="5"/>
      <c r="V4661" s="5"/>
      <c r="W4661" s="94" t="str">
        <f t="shared" si="735"/>
        <v/>
      </c>
      <c r="X4661" s="94" t="str">
        <f t="shared" si="738"/>
        <v/>
      </c>
      <c r="Y4661" s="5"/>
      <c r="BK4661" s="8"/>
      <c r="BL4661" s="5"/>
      <c r="BM4661" s="5"/>
      <c r="BN4661" s="5"/>
      <c r="BO4661" s="5"/>
      <c r="BP4661" s="1"/>
      <c r="BQ4661" s="1"/>
      <c r="BR4661" s="1"/>
      <c r="BS4661" s="1"/>
      <c r="BT4661" s="1"/>
      <c r="BU4661" s="4"/>
      <c r="BV4661" s="1"/>
      <c r="BW4661" s="3"/>
      <c r="BX4661" s="4"/>
      <c r="BY4661" s="5"/>
      <c r="BZ4661" s="5"/>
      <c r="CA4661" s="5"/>
      <c r="CB4661" s="5"/>
      <c r="CC4661" s="5"/>
      <c r="CD4661" s="43"/>
    </row>
    <row r="4662" spans="1:82" x14ac:dyDescent="0.25">
      <c r="A4662" s="8"/>
      <c r="B4662" s="5"/>
      <c r="C4662" s="5"/>
      <c r="D4662" s="5"/>
      <c r="E4662" s="5"/>
      <c r="F4662" s="94" t="str">
        <f t="shared" si="729"/>
        <v/>
      </c>
      <c r="G4662" s="94" t="str">
        <f t="shared" si="730"/>
        <v/>
      </c>
      <c r="H4662" s="127" t="str">
        <f>IF(A4662&lt;&gt;"",IF(MID(C4662,1,1)="c",$AS$26,IF(MID(C4662,1,1)="r",$AS$41,IF(MID(C4662,1,1)="p",#REF!,#REF!))),"")</f>
        <v/>
      </c>
      <c r="I4662" s="92" t="str">
        <f t="shared" si="731"/>
        <v/>
      </c>
      <c r="J4662" s="92" t="str">
        <f t="shared" si="732"/>
        <v/>
      </c>
      <c r="K4662" s="92" t="str">
        <f t="shared" si="733"/>
        <v/>
      </c>
      <c r="L4662" s="92" t="str">
        <f t="shared" si="734"/>
        <v/>
      </c>
      <c r="M4662" s="95" t="str">
        <f>IF(A4662&lt;&gt;"",IF(MID(C4662,1,1)="c",SigmaEpsConcrete(I4662,$AN$30:$AN$33,$AR$30:$AR$33,$AS$26,$AS$27,$AS$28,$AQ$20,$AU$19),""),"")</f>
        <v/>
      </c>
      <c r="N4662" s="95" t="str">
        <f>IF(A4662&lt;&gt;"",IF(MID(C4662,1,1)="r",SigmaEpsReinf(J4662,$AS$42:$AS$43,$AS$41,$AS$39,$AS$40,$AQ$38),""),"")</f>
        <v/>
      </c>
      <c r="Q4662" s="92" t="str">
        <f t="shared" si="736"/>
        <v/>
      </c>
      <c r="R4662" s="92" t="str">
        <f t="shared" si="737"/>
        <v/>
      </c>
      <c r="U4662" s="5"/>
      <c r="V4662" s="5"/>
      <c r="W4662" s="94" t="str">
        <f t="shared" si="735"/>
        <v/>
      </c>
      <c r="X4662" s="94" t="str">
        <f t="shared" si="738"/>
        <v/>
      </c>
      <c r="Y4662" s="5"/>
      <c r="BK4662" s="8"/>
      <c r="BL4662" s="5"/>
      <c r="BM4662" s="5"/>
      <c r="BN4662" s="5"/>
      <c r="BO4662" s="5"/>
      <c r="BP4662" s="1"/>
      <c r="BQ4662" s="1"/>
      <c r="BR4662" s="1"/>
      <c r="BS4662" s="1"/>
      <c r="BT4662" s="1"/>
      <c r="BU4662" s="4"/>
      <c r="BV4662" s="1"/>
      <c r="BW4662" s="3"/>
      <c r="BX4662" s="4"/>
      <c r="BY4662" s="5"/>
      <c r="BZ4662" s="5"/>
      <c r="CA4662" s="5"/>
      <c r="CB4662" s="5"/>
      <c r="CC4662" s="5"/>
      <c r="CD4662" s="43"/>
    </row>
    <row r="4663" spans="1:82" x14ac:dyDescent="0.25">
      <c r="A4663" s="8"/>
      <c r="B4663" s="5"/>
      <c r="C4663" s="5"/>
      <c r="D4663" s="5"/>
      <c r="E4663" s="5"/>
      <c r="F4663" s="94" t="str">
        <f t="shared" si="729"/>
        <v/>
      </c>
      <c r="G4663" s="94" t="str">
        <f t="shared" si="730"/>
        <v/>
      </c>
      <c r="H4663" s="127" t="str">
        <f>IF(A4663&lt;&gt;"",IF(MID(C4663,1,1)="c",$AS$26,IF(MID(C4663,1,1)="r",$AS$41,IF(MID(C4663,1,1)="p",#REF!,#REF!))),"")</f>
        <v/>
      </c>
      <c r="I4663" s="92" t="str">
        <f t="shared" si="731"/>
        <v/>
      </c>
      <c r="J4663" s="92" t="str">
        <f t="shared" si="732"/>
        <v/>
      </c>
      <c r="K4663" s="92" t="str">
        <f t="shared" si="733"/>
        <v/>
      </c>
      <c r="L4663" s="92" t="str">
        <f t="shared" si="734"/>
        <v/>
      </c>
      <c r="M4663" s="95" t="str">
        <f>IF(A4663&lt;&gt;"",IF(MID(C4663,1,1)="c",SigmaEpsConcrete(I4663,$AN$30:$AN$33,$AR$30:$AR$33,$AS$26,$AS$27,$AS$28,$AQ$20,$AU$19),""),"")</f>
        <v/>
      </c>
      <c r="N4663" s="95" t="str">
        <f>IF(A4663&lt;&gt;"",IF(MID(C4663,1,1)="r",SigmaEpsReinf(J4663,$AS$42:$AS$43,$AS$41,$AS$39,$AS$40,$AQ$38),""),"")</f>
        <v/>
      </c>
      <c r="Q4663" s="92" t="str">
        <f t="shared" si="736"/>
        <v/>
      </c>
      <c r="R4663" s="92" t="str">
        <f t="shared" si="737"/>
        <v/>
      </c>
      <c r="U4663" s="5"/>
      <c r="V4663" s="5"/>
      <c r="W4663" s="94" t="str">
        <f t="shared" si="735"/>
        <v/>
      </c>
      <c r="X4663" s="94" t="str">
        <f t="shared" si="738"/>
        <v/>
      </c>
      <c r="Y4663" s="5"/>
      <c r="BK4663" s="8"/>
      <c r="BL4663" s="5"/>
      <c r="BM4663" s="5"/>
      <c r="BN4663" s="5"/>
      <c r="BO4663" s="5"/>
      <c r="BP4663" s="1"/>
      <c r="BQ4663" s="1"/>
      <c r="BR4663" s="1"/>
      <c r="BS4663" s="1"/>
      <c r="BT4663" s="1"/>
      <c r="BU4663" s="4"/>
      <c r="BV4663" s="1"/>
      <c r="BW4663" s="3"/>
      <c r="BX4663" s="4"/>
      <c r="BY4663" s="5"/>
      <c r="BZ4663" s="5"/>
      <c r="CA4663" s="5"/>
      <c r="CB4663" s="5"/>
      <c r="CC4663" s="5"/>
      <c r="CD4663" s="43"/>
    </row>
    <row r="4664" spans="1:82" x14ac:dyDescent="0.25">
      <c r="A4664" s="8"/>
      <c r="B4664" s="5"/>
      <c r="C4664" s="5"/>
      <c r="D4664" s="5"/>
      <c r="E4664" s="5"/>
      <c r="F4664" s="94" t="str">
        <f t="shared" si="729"/>
        <v/>
      </c>
      <c r="G4664" s="94" t="str">
        <f t="shared" si="730"/>
        <v/>
      </c>
      <c r="H4664" s="127" t="str">
        <f>IF(A4664&lt;&gt;"",IF(MID(C4664,1,1)="c",$AS$26,IF(MID(C4664,1,1)="r",$AS$41,IF(MID(C4664,1,1)="p",#REF!,#REF!))),"")</f>
        <v/>
      </c>
      <c r="I4664" s="92" t="str">
        <f t="shared" si="731"/>
        <v/>
      </c>
      <c r="J4664" s="92" t="str">
        <f t="shared" si="732"/>
        <v/>
      </c>
      <c r="K4664" s="92" t="str">
        <f t="shared" si="733"/>
        <v/>
      </c>
      <c r="L4664" s="92" t="str">
        <f t="shared" si="734"/>
        <v/>
      </c>
      <c r="M4664" s="95" t="str">
        <f>IF(A4664&lt;&gt;"",IF(MID(C4664,1,1)="c",SigmaEpsConcrete(I4664,$AN$30:$AN$33,$AR$30:$AR$33,$AS$26,$AS$27,$AS$28,$AQ$20,$AU$19),""),"")</f>
        <v/>
      </c>
      <c r="N4664" s="95" t="str">
        <f>IF(A4664&lt;&gt;"",IF(MID(C4664,1,1)="r",SigmaEpsReinf(J4664,$AS$42:$AS$43,$AS$41,$AS$39,$AS$40,$AQ$38),""),"")</f>
        <v/>
      </c>
      <c r="Q4664" s="92" t="str">
        <f t="shared" si="736"/>
        <v/>
      </c>
      <c r="R4664" s="92" t="str">
        <f t="shared" si="737"/>
        <v/>
      </c>
      <c r="U4664" s="5"/>
      <c r="V4664" s="5"/>
      <c r="W4664" s="94" t="str">
        <f t="shared" si="735"/>
        <v/>
      </c>
      <c r="X4664" s="94" t="str">
        <f t="shared" si="738"/>
        <v/>
      </c>
      <c r="Y4664" s="5"/>
      <c r="BK4664" s="8"/>
      <c r="BL4664" s="5"/>
      <c r="BM4664" s="5"/>
      <c r="BN4664" s="5"/>
      <c r="BO4664" s="5"/>
      <c r="BP4664" s="1"/>
      <c r="BQ4664" s="1"/>
      <c r="BR4664" s="1"/>
      <c r="BS4664" s="1"/>
      <c r="BT4664" s="1"/>
      <c r="BU4664" s="4"/>
      <c r="BV4664" s="1"/>
      <c r="BW4664" s="3"/>
      <c r="BX4664" s="4"/>
      <c r="BY4664" s="5"/>
      <c r="BZ4664" s="5"/>
      <c r="CA4664" s="5"/>
      <c r="CB4664" s="5"/>
      <c r="CC4664" s="5"/>
      <c r="CD4664" s="43"/>
    </row>
    <row r="4665" spans="1:82" x14ac:dyDescent="0.25">
      <c r="A4665" s="8"/>
      <c r="B4665" s="5"/>
      <c r="C4665" s="5"/>
      <c r="D4665" s="5"/>
      <c r="E4665" s="5"/>
      <c r="F4665" s="94" t="str">
        <f t="shared" si="729"/>
        <v/>
      </c>
      <c r="G4665" s="94" t="str">
        <f t="shared" si="730"/>
        <v/>
      </c>
      <c r="H4665" s="127" t="str">
        <f>IF(A4665&lt;&gt;"",IF(MID(C4665,1,1)="c",$AS$26,IF(MID(C4665,1,1)="r",$AS$41,IF(MID(C4665,1,1)="p",#REF!,#REF!))),"")</f>
        <v/>
      </c>
      <c r="I4665" s="92" t="str">
        <f t="shared" si="731"/>
        <v/>
      </c>
      <c r="J4665" s="92" t="str">
        <f t="shared" si="732"/>
        <v/>
      </c>
      <c r="K4665" s="92" t="str">
        <f t="shared" si="733"/>
        <v/>
      </c>
      <c r="L4665" s="92" t="str">
        <f t="shared" si="734"/>
        <v/>
      </c>
      <c r="M4665" s="95" t="str">
        <f>IF(A4665&lt;&gt;"",IF(MID(C4665,1,1)="c",SigmaEpsConcrete(I4665,$AN$30:$AN$33,$AR$30:$AR$33,$AS$26,$AS$27,$AS$28,$AQ$20,$AU$19),""),"")</f>
        <v/>
      </c>
      <c r="N4665" s="95" t="str">
        <f>IF(A4665&lt;&gt;"",IF(MID(C4665,1,1)="r",SigmaEpsReinf(J4665,$AS$42:$AS$43,$AS$41,$AS$39,$AS$40,$AQ$38),""),"")</f>
        <v/>
      </c>
      <c r="Q4665" s="92" t="str">
        <f t="shared" si="736"/>
        <v/>
      </c>
      <c r="R4665" s="92" t="str">
        <f t="shared" si="737"/>
        <v/>
      </c>
      <c r="U4665" s="5"/>
      <c r="V4665" s="5"/>
      <c r="W4665" s="94" t="str">
        <f t="shared" si="735"/>
        <v/>
      </c>
      <c r="X4665" s="94" t="str">
        <f t="shared" si="738"/>
        <v/>
      </c>
      <c r="Y4665" s="5"/>
      <c r="BK4665" s="8"/>
      <c r="BL4665" s="5"/>
      <c r="BM4665" s="5"/>
      <c r="BN4665" s="5"/>
      <c r="BO4665" s="5"/>
      <c r="BP4665" s="1"/>
      <c r="BQ4665" s="1"/>
      <c r="BR4665" s="1"/>
      <c r="BS4665" s="1"/>
      <c r="BT4665" s="1"/>
      <c r="BU4665" s="4"/>
      <c r="BV4665" s="1"/>
      <c r="BW4665" s="3"/>
      <c r="BX4665" s="4"/>
      <c r="BY4665" s="5"/>
      <c r="BZ4665" s="5"/>
      <c r="CA4665" s="5"/>
      <c r="CB4665" s="5"/>
      <c r="CC4665" s="5"/>
      <c r="CD4665" s="43"/>
    </row>
    <row r="4666" spans="1:82" x14ac:dyDescent="0.25">
      <c r="A4666" s="8"/>
      <c r="B4666" s="5"/>
      <c r="C4666" s="5"/>
      <c r="D4666" s="5"/>
      <c r="E4666" s="5"/>
      <c r="F4666" s="94" t="str">
        <f t="shared" si="729"/>
        <v/>
      </c>
      <c r="G4666" s="94" t="str">
        <f t="shared" si="730"/>
        <v/>
      </c>
      <c r="H4666" s="127" t="str">
        <f>IF(A4666&lt;&gt;"",IF(MID(C4666,1,1)="c",$AS$26,IF(MID(C4666,1,1)="r",$AS$41,IF(MID(C4666,1,1)="p",#REF!,#REF!))),"")</f>
        <v/>
      </c>
      <c r="I4666" s="92" t="str">
        <f t="shared" si="731"/>
        <v/>
      </c>
      <c r="J4666" s="92" t="str">
        <f t="shared" si="732"/>
        <v/>
      </c>
      <c r="K4666" s="92" t="str">
        <f t="shared" si="733"/>
        <v/>
      </c>
      <c r="L4666" s="92" t="str">
        <f t="shared" si="734"/>
        <v/>
      </c>
      <c r="M4666" s="95" t="str">
        <f>IF(A4666&lt;&gt;"",IF(MID(C4666,1,1)="c",SigmaEpsConcrete(I4666,$AN$30:$AN$33,$AR$30:$AR$33,$AS$26,$AS$27,$AS$28,$AQ$20,$AU$19),""),"")</f>
        <v/>
      </c>
      <c r="N4666" s="95" t="str">
        <f>IF(A4666&lt;&gt;"",IF(MID(C4666,1,1)="r",SigmaEpsReinf(J4666,$AS$42:$AS$43,$AS$41,$AS$39,$AS$40,$AQ$38),""),"")</f>
        <v/>
      </c>
      <c r="Q4666" s="92" t="str">
        <f t="shared" si="736"/>
        <v/>
      </c>
      <c r="R4666" s="92" t="str">
        <f t="shared" si="737"/>
        <v/>
      </c>
      <c r="U4666" s="5"/>
      <c r="V4666" s="5"/>
      <c r="W4666" s="94" t="str">
        <f t="shared" si="735"/>
        <v/>
      </c>
      <c r="X4666" s="94" t="str">
        <f t="shared" si="738"/>
        <v/>
      </c>
      <c r="Y4666" s="5"/>
      <c r="BK4666" s="8"/>
      <c r="BL4666" s="5"/>
      <c r="BM4666" s="5"/>
      <c r="BN4666" s="5"/>
      <c r="BO4666" s="5"/>
      <c r="BP4666" s="1"/>
      <c r="BQ4666" s="1"/>
      <c r="BR4666" s="1"/>
      <c r="BS4666" s="1"/>
      <c r="BT4666" s="1"/>
      <c r="BU4666" s="4"/>
      <c r="BV4666" s="1"/>
      <c r="BW4666" s="3"/>
      <c r="BX4666" s="4"/>
      <c r="BY4666" s="5"/>
      <c r="BZ4666" s="5"/>
      <c r="CA4666" s="5"/>
      <c r="CB4666" s="5"/>
      <c r="CC4666" s="5"/>
      <c r="CD4666" s="43"/>
    </row>
    <row r="4667" spans="1:82" x14ac:dyDescent="0.25">
      <c r="A4667" s="8"/>
      <c r="B4667" s="5"/>
      <c r="C4667" s="5"/>
      <c r="D4667" s="5"/>
      <c r="E4667" s="5"/>
      <c r="F4667" s="94" t="str">
        <f t="shared" si="729"/>
        <v/>
      </c>
      <c r="G4667" s="94" t="str">
        <f t="shared" si="730"/>
        <v/>
      </c>
      <c r="H4667" s="127" t="str">
        <f>IF(A4667&lt;&gt;"",IF(MID(C4667,1,1)="c",$AS$26,IF(MID(C4667,1,1)="r",$AS$41,IF(MID(C4667,1,1)="p",#REF!,#REF!))),"")</f>
        <v/>
      </c>
      <c r="I4667" s="92" t="str">
        <f t="shared" si="731"/>
        <v/>
      </c>
      <c r="J4667" s="92" t="str">
        <f t="shared" si="732"/>
        <v/>
      </c>
      <c r="K4667" s="92" t="str">
        <f t="shared" si="733"/>
        <v/>
      </c>
      <c r="L4667" s="92" t="str">
        <f t="shared" si="734"/>
        <v/>
      </c>
      <c r="M4667" s="95" t="str">
        <f>IF(A4667&lt;&gt;"",IF(MID(C4667,1,1)="c",SigmaEpsConcrete(I4667,$AN$30:$AN$33,$AR$30:$AR$33,$AS$26,$AS$27,$AS$28,$AQ$20,$AU$19),""),"")</f>
        <v/>
      </c>
      <c r="N4667" s="95" t="str">
        <f>IF(A4667&lt;&gt;"",IF(MID(C4667,1,1)="r",SigmaEpsReinf(J4667,$AS$42:$AS$43,$AS$41,$AS$39,$AS$40,$AQ$38),""),"")</f>
        <v/>
      </c>
      <c r="Q4667" s="92" t="str">
        <f t="shared" si="736"/>
        <v/>
      </c>
      <c r="R4667" s="92" t="str">
        <f t="shared" si="737"/>
        <v/>
      </c>
      <c r="U4667" s="5"/>
      <c r="V4667" s="5"/>
      <c r="W4667" s="94" t="str">
        <f t="shared" si="735"/>
        <v/>
      </c>
      <c r="X4667" s="94" t="str">
        <f t="shared" si="738"/>
        <v/>
      </c>
      <c r="Y4667" s="5"/>
      <c r="BK4667" s="8"/>
      <c r="BL4667" s="5"/>
      <c r="BM4667" s="5"/>
      <c r="BN4667" s="5"/>
      <c r="BO4667" s="5"/>
      <c r="BP4667" s="1"/>
      <c r="BQ4667" s="1"/>
      <c r="BR4667" s="1"/>
      <c r="BS4667" s="1"/>
      <c r="BT4667" s="1"/>
      <c r="BU4667" s="4"/>
      <c r="BV4667" s="1"/>
      <c r="BW4667" s="3"/>
      <c r="BX4667" s="4"/>
      <c r="BY4667" s="5"/>
      <c r="BZ4667" s="5"/>
      <c r="CA4667" s="5"/>
      <c r="CB4667" s="5"/>
      <c r="CC4667" s="5"/>
      <c r="CD4667" s="43"/>
    </row>
    <row r="4668" spans="1:82" x14ac:dyDescent="0.25">
      <c r="A4668" s="8"/>
      <c r="B4668" s="5"/>
      <c r="C4668" s="5"/>
      <c r="D4668" s="5"/>
      <c r="E4668" s="5"/>
      <c r="F4668" s="94" t="str">
        <f t="shared" si="729"/>
        <v/>
      </c>
      <c r="G4668" s="94" t="str">
        <f t="shared" si="730"/>
        <v/>
      </c>
      <c r="H4668" s="127" t="str">
        <f>IF(A4668&lt;&gt;"",IF(MID(C4668,1,1)="c",$AS$26,IF(MID(C4668,1,1)="r",$AS$41,IF(MID(C4668,1,1)="p",#REF!,#REF!))),"")</f>
        <v/>
      </c>
      <c r="I4668" s="92" t="str">
        <f t="shared" si="731"/>
        <v/>
      </c>
      <c r="J4668" s="92" t="str">
        <f t="shared" si="732"/>
        <v/>
      </c>
      <c r="K4668" s="92" t="str">
        <f t="shared" si="733"/>
        <v/>
      </c>
      <c r="L4668" s="92" t="str">
        <f t="shared" si="734"/>
        <v/>
      </c>
      <c r="M4668" s="95" t="str">
        <f>IF(A4668&lt;&gt;"",IF(MID(C4668,1,1)="c",SigmaEpsConcrete(I4668,$AN$30:$AN$33,$AR$30:$AR$33,$AS$26,$AS$27,$AS$28,$AQ$20,$AU$19),""),"")</f>
        <v/>
      </c>
      <c r="N4668" s="95" t="str">
        <f>IF(A4668&lt;&gt;"",IF(MID(C4668,1,1)="r",SigmaEpsReinf(J4668,$AS$42:$AS$43,$AS$41,$AS$39,$AS$40,$AQ$38),""),"")</f>
        <v/>
      </c>
      <c r="Q4668" s="92" t="str">
        <f t="shared" si="736"/>
        <v/>
      </c>
      <c r="R4668" s="92" t="str">
        <f t="shared" si="737"/>
        <v/>
      </c>
      <c r="U4668" s="5"/>
      <c r="V4668" s="5"/>
      <c r="W4668" s="94" t="str">
        <f t="shared" si="735"/>
        <v/>
      </c>
      <c r="X4668" s="94" t="str">
        <f t="shared" si="738"/>
        <v/>
      </c>
      <c r="Y4668" s="5"/>
      <c r="BK4668" s="8"/>
      <c r="BL4668" s="5"/>
      <c r="BM4668" s="5"/>
      <c r="BN4668" s="5"/>
      <c r="BO4668" s="5"/>
      <c r="BP4668" s="1"/>
      <c r="BQ4668" s="1"/>
      <c r="BR4668" s="1"/>
      <c r="BS4668" s="1"/>
      <c r="BT4668" s="1"/>
      <c r="BU4668" s="4"/>
      <c r="BV4668" s="1"/>
      <c r="BW4668" s="3"/>
      <c r="BX4668" s="4"/>
      <c r="BY4668" s="5"/>
      <c r="BZ4668" s="5"/>
      <c r="CA4668" s="5"/>
      <c r="CB4668" s="5"/>
      <c r="CC4668" s="5"/>
      <c r="CD4668" s="43"/>
    </row>
    <row r="4669" spans="1:82" x14ac:dyDescent="0.25">
      <c r="A4669" s="8"/>
      <c r="B4669" s="5"/>
      <c r="C4669" s="5"/>
      <c r="D4669" s="5"/>
      <c r="E4669" s="5"/>
      <c r="F4669" s="94" t="str">
        <f t="shared" si="729"/>
        <v/>
      </c>
      <c r="G4669" s="94" t="str">
        <f t="shared" si="730"/>
        <v/>
      </c>
      <c r="H4669" s="127" t="str">
        <f>IF(A4669&lt;&gt;"",IF(MID(C4669,1,1)="c",$AS$26,IF(MID(C4669,1,1)="r",$AS$41,IF(MID(C4669,1,1)="p",#REF!,#REF!))),"")</f>
        <v/>
      </c>
      <c r="I4669" s="92" t="str">
        <f t="shared" si="731"/>
        <v/>
      </c>
      <c r="J4669" s="92" t="str">
        <f t="shared" si="732"/>
        <v/>
      </c>
      <c r="K4669" s="92" t="str">
        <f t="shared" si="733"/>
        <v/>
      </c>
      <c r="L4669" s="92" t="str">
        <f t="shared" si="734"/>
        <v/>
      </c>
      <c r="M4669" s="95" t="str">
        <f>IF(A4669&lt;&gt;"",IF(MID(C4669,1,1)="c",SigmaEpsConcrete(I4669,$AN$30:$AN$33,$AR$30:$AR$33,$AS$26,$AS$27,$AS$28,$AQ$20,$AU$19),""),"")</f>
        <v/>
      </c>
      <c r="N4669" s="95" t="str">
        <f>IF(A4669&lt;&gt;"",IF(MID(C4669,1,1)="r",SigmaEpsReinf(J4669,$AS$42:$AS$43,$AS$41,$AS$39,$AS$40,$AQ$38),""),"")</f>
        <v/>
      </c>
      <c r="Q4669" s="92" t="str">
        <f t="shared" si="736"/>
        <v/>
      </c>
      <c r="R4669" s="92" t="str">
        <f t="shared" si="737"/>
        <v/>
      </c>
      <c r="U4669" s="5"/>
      <c r="V4669" s="5"/>
      <c r="W4669" s="94" t="str">
        <f t="shared" si="735"/>
        <v/>
      </c>
      <c r="X4669" s="94" t="str">
        <f t="shared" si="738"/>
        <v/>
      </c>
      <c r="Y4669" s="5"/>
      <c r="BK4669" s="8"/>
      <c r="BL4669" s="5"/>
      <c r="BM4669" s="5"/>
      <c r="BN4669" s="5"/>
      <c r="BO4669" s="5"/>
      <c r="BP4669" s="1"/>
      <c r="BQ4669" s="1"/>
      <c r="BR4669" s="1"/>
      <c r="BS4669" s="1"/>
      <c r="BT4669" s="1"/>
      <c r="BU4669" s="4"/>
      <c r="BV4669" s="1"/>
      <c r="BW4669" s="3"/>
      <c r="BX4669" s="4"/>
      <c r="BY4669" s="5"/>
      <c r="BZ4669" s="5"/>
      <c r="CA4669" s="5"/>
      <c r="CB4669" s="5"/>
      <c r="CC4669" s="5"/>
      <c r="CD4669" s="43"/>
    </row>
    <row r="4670" spans="1:82" x14ac:dyDescent="0.25">
      <c r="A4670" s="8"/>
      <c r="B4670" s="5"/>
      <c r="C4670" s="5"/>
      <c r="D4670" s="5"/>
      <c r="E4670" s="5"/>
      <c r="F4670" s="94" t="str">
        <f t="shared" si="729"/>
        <v/>
      </c>
      <c r="G4670" s="94" t="str">
        <f t="shared" si="730"/>
        <v/>
      </c>
      <c r="H4670" s="127" t="str">
        <f>IF(A4670&lt;&gt;"",IF(MID(C4670,1,1)="c",$AS$26,IF(MID(C4670,1,1)="r",$AS$41,IF(MID(C4670,1,1)="p",#REF!,#REF!))),"")</f>
        <v/>
      </c>
      <c r="I4670" s="92" t="str">
        <f t="shared" si="731"/>
        <v/>
      </c>
      <c r="J4670" s="92" t="str">
        <f t="shared" si="732"/>
        <v/>
      </c>
      <c r="K4670" s="92" t="str">
        <f t="shared" si="733"/>
        <v/>
      </c>
      <c r="L4670" s="92" t="str">
        <f t="shared" si="734"/>
        <v/>
      </c>
      <c r="M4670" s="95" t="str">
        <f>IF(A4670&lt;&gt;"",IF(MID(C4670,1,1)="c",SigmaEpsConcrete(I4670,$AN$30:$AN$33,$AR$30:$AR$33,$AS$26,$AS$27,$AS$28,$AQ$20,$AU$19),""),"")</f>
        <v/>
      </c>
      <c r="N4670" s="95" t="str">
        <f>IF(A4670&lt;&gt;"",IF(MID(C4670,1,1)="r",SigmaEpsReinf(J4670,$AS$42:$AS$43,$AS$41,$AS$39,$AS$40,$AQ$38),""),"")</f>
        <v/>
      </c>
      <c r="Q4670" s="92" t="str">
        <f t="shared" si="736"/>
        <v/>
      </c>
      <c r="R4670" s="92" t="str">
        <f t="shared" si="737"/>
        <v/>
      </c>
      <c r="U4670" s="5"/>
      <c r="V4670" s="5"/>
      <c r="W4670" s="94" t="str">
        <f t="shared" si="735"/>
        <v/>
      </c>
      <c r="X4670" s="94" t="str">
        <f t="shared" si="738"/>
        <v/>
      </c>
      <c r="Y4670" s="5"/>
      <c r="BK4670" s="8"/>
      <c r="BL4670" s="5"/>
      <c r="BM4670" s="5"/>
      <c r="BN4670" s="5"/>
      <c r="BO4670" s="5"/>
      <c r="BP4670" s="1"/>
      <c r="BQ4670" s="1"/>
      <c r="BR4670" s="1"/>
      <c r="BS4670" s="1"/>
      <c r="BT4670" s="1"/>
      <c r="BU4670" s="4"/>
      <c r="BV4670" s="1"/>
      <c r="BW4670" s="3"/>
      <c r="BX4670" s="4"/>
      <c r="BY4670" s="5"/>
      <c r="BZ4670" s="5"/>
      <c r="CA4670" s="5"/>
      <c r="CB4670" s="5"/>
      <c r="CC4670" s="5"/>
      <c r="CD4670" s="43"/>
    </row>
    <row r="4671" spans="1:82" x14ac:dyDescent="0.25">
      <c r="A4671" s="8"/>
      <c r="B4671" s="5"/>
      <c r="C4671" s="5"/>
      <c r="D4671" s="5"/>
      <c r="E4671" s="5"/>
      <c r="F4671" s="94" t="str">
        <f t="shared" si="729"/>
        <v/>
      </c>
      <c r="G4671" s="94" t="str">
        <f t="shared" si="730"/>
        <v/>
      </c>
      <c r="H4671" s="127" t="str">
        <f>IF(A4671&lt;&gt;"",IF(MID(C4671,1,1)="c",$AS$26,IF(MID(C4671,1,1)="r",$AS$41,IF(MID(C4671,1,1)="p",#REF!,#REF!))),"")</f>
        <v/>
      </c>
      <c r="I4671" s="92" t="str">
        <f t="shared" si="731"/>
        <v/>
      </c>
      <c r="J4671" s="92" t="str">
        <f t="shared" si="732"/>
        <v/>
      </c>
      <c r="K4671" s="92" t="str">
        <f t="shared" si="733"/>
        <v/>
      </c>
      <c r="L4671" s="92" t="str">
        <f t="shared" si="734"/>
        <v/>
      </c>
      <c r="M4671" s="95" t="str">
        <f>IF(A4671&lt;&gt;"",IF(MID(C4671,1,1)="c",SigmaEpsConcrete(I4671,$AN$30:$AN$33,$AR$30:$AR$33,$AS$26,$AS$27,$AS$28,$AQ$20,$AU$19),""),"")</f>
        <v/>
      </c>
      <c r="N4671" s="95" t="str">
        <f>IF(A4671&lt;&gt;"",IF(MID(C4671,1,1)="r",SigmaEpsReinf(J4671,$AS$42:$AS$43,$AS$41,$AS$39,$AS$40,$AQ$38),""),"")</f>
        <v/>
      </c>
      <c r="Q4671" s="92" t="str">
        <f t="shared" si="736"/>
        <v/>
      </c>
      <c r="R4671" s="92" t="str">
        <f t="shared" si="737"/>
        <v/>
      </c>
      <c r="U4671" s="5"/>
      <c r="V4671" s="5"/>
      <c r="W4671" s="94" t="str">
        <f t="shared" si="735"/>
        <v/>
      </c>
      <c r="X4671" s="94" t="str">
        <f t="shared" si="738"/>
        <v/>
      </c>
      <c r="Y4671" s="5"/>
      <c r="BK4671" s="8"/>
      <c r="BL4671" s="5"/>
      <c r="BM4671" s="5"/>
      <c r="BN4671" s="5"/>
      <c r="BO4671" s="5"/>
      <c r="BP4671" s="1"/>
      <c r="BQ4671" s="1"/>
      <c r="BR4671" s="1"/>
      <c r="BS4671" s="1"/>
      <c r="BT4671" s="1"/>
      <c r="BU4671" s="4"/>
      <c r="BV4671" s="1"/>
      <c r="BW4671" s="3"/>
      <c r="BX4671" s="4"/>
      <c r="BY4671" s="5"/>
      <c r="BZ4671" s="5"/>
      <c r="CA4671" s="5"/>
      <c r="CB4671" s="5"/>
      <c r="CC4671" s="5"/>
      <c r="CD4671" s="43"/>
    </row>
    <row r="4672" spans="1:82" x14ac:dyDescent="0.25">
      <c r="A4672" s="8"/>
      <c r="B4672" s="5"/>
      <c r="C4672" s="5"/>
      <c r="D4672" s="5"/>
      <c r="E4672" s="5"/>
      <c r="F4672" s="94" t="str">
        <f t="shared" si="729"/>
        <v/>
      </c>
      <c r="G4672" s="94" t="str">
        <f t="shared" si="730"/>
        <v/>
      </c>
      <c r="H4672" s="127" t="str">
        <f>IF(A4672&lt;&gt;"",IF(MID(C4672,1,1)="c",$AS$26,IF(MID(C4672,1,1)="r",$AS$41,IF(MID(C4672,1,1)="p",#REF!,#REF!))),"")</f>
        <v/>
      </c>
      <c r="I4672" s="92" t="str">
        <f t="shared" si="731"/>
        <v/>
      </c>
      <c r="J4672" s="92" t="str">
        <f t="shared" si="732"/>
        <v/>
      </c>
      <c r="K4672" s="92" t="str">
        <f t="shared" si="733"/>
        <v/>
      </c>
      <c r="L4672" s="92" t="str">
        <f t="shared" si="734"/>
        <v/>
      </c>
      <c r="M4672" s="95" t="str">
        <f>IF(A4672&lt;&gt;"",IF(MID(C4672,1,1)="c",SigmaEpsConcrete(I4672,$AN$30:$AN$33,$AR$30:$AR$33,$AS$26,$AS$27,$AS$28,$AQ$20,$AU$19),""),"")</f>
        <v/>
      </c>
      <c r="N4672" s="95" t="str">
        <f>IF(A4672&lt;&gt;"",IF(MID(C4672,1,1)="r",SigmaEpsReinf(J4672,$AS$42:$AS$43,$AS$41,$AS$39,$AS$40,$AQ$38),""),"")</f>
        <v/>
      </c>
      <c r="Q4672" s="92" t="str">
        <f t="shared" si="736"/>
        <v/>
      </c>
      <c r="R4672" s="92" t="str">
        <f t="shared" si="737"/>
        <v/>
      </c>
      <c r="U4672" s="5"/>
      <c r="V4672" s="5"/>
      <c r="W4672" s="94" t="str">
        <f t="shared" si="735"/>
        <v/>
      </c>
      <c r="X4672" s="94" t="str">
        <f t="shared" si="738"/>
        <v/>
      </c>
      <c r="Y4672" s="5"/>
      <c r="BK4672" s="8"/>
      <c r="BL4672" s="5"/>
      <c r="BM4672" s="5"/>
      <c r="BN4672" s="5"/>
      <c r="BO4672" s="5"/>
      <c r="BP4672" s="1"/>
      <c r="BQ4672" s="1"/>
      <c r="BR4672" s="1"/>
      <c r="BS4672" s="1"/>
      <c r="BT4672" s="1"/>
      <c r="BU4672" s="4"/>
      <c r="BV4672" s="1"/>
      <c r="BW4672" s="3"/>
      <c r="BX4672" s="4"/>
      <c r="BY4672" s="5"/>
      <c r="BZ4672" s="5"/>
      <c r="CA4672" s="5"/>
      <c r="CB4672" s="5"/>
      <c r="CC4672" s="5"/>
      <c r="CD4672" s="43"/>
    </row>
    <row r="4673" spans="1:82" x14ac:dyDescent="0.25">
      <c r="A4673" s="8"/>
      <c r="B4673" s="5"/>
      <c r="C4673" s="5"/>
      <c r="D4673" s="5"/>
      <c r="E4673" s="5"/>
      <c r="F4673" s="94" t="str">
        <f t="shared" si="729"/>
        <v/>
      </c>
      <c r="G4673" s="94" t="str">
        <f t="shared" si="730"/>
        <v/>
      </c>
      <c r="H4673" s="127" t="str">
        <f>IF(A4673&lt;&gt;"",IF(MID(C4673,1,1)="c",$AS$26,IF(MID(C4673,1,1)="r",$AS$41,IF(MID(C4673,1,1)="p",#REF!,#REF!))),"")</f>
        <v/>
      </c>
      <c r="I4673" s="92" t="str">
        <f t="shared" si="731"/>
        <v/>
      </c>
      <c r="J4673" s="92" t="str">
        <f t="shared" si="732"/>
        <v/>
      </c>
      <c r="K4673" s="92" t="str">
        <f t="shared" si="733"/>
        <v/>
      </c>
      <c r="L4673" s="92" t="str">
        <f t="shared" si="734"/>
        <v/>
      </c>
      <c r="M4673" s="95" t="str">
        <f>IF(A4673&lt;&gt;"",IF(MID(C4673,1,1)="c",SigmaEpsConcrete(I4673,$AN$30:$AN$33,$AR$30:$AR$33,$AS$26,$AS$27,$AS$28,$AQ$20,$AU$19),""),"")</f>
        <v/>
      </c>
      <c r="N4673" s="95" t="str">
        <f>IF(A4673&lt;&gt;"",IF(MID(C4673,1,1)="r",SigmaEpsReinf(J4673,$AS$42:$AS$43,$AS$41,$AS$39,$AS$40,$AQ$38),""),"")</f>
        <v/>
      </c>
      <c r="Q4673" s="92" t="str">
        <f t="shared" si="736"/>
        <v/>
      </c>
      <c r="R4673" s="92" t="str">
        <f t="shared" si="737"/>
        <v/>
      </c>
      <c r="U4673" s="5"/>
      <c r="V4673" s="5"/>
      <c r="W4673" s="94" t="str">
        <f t="shared" si="735"/>
        <v/>
      </c>
      <c r="X4673" s="94" t="str">
        <f t="shared" si="738"/>
        <v/>
      </c>
      <c r="Y4673" s="5"/>
      <c r="BK4673" s="8"/>
      <c r="BL4673" s="5"/>
      <c r="BM4673" s="5"/>
      <c r="BN4673" s="5"/>
      <c r="BO4673" s="5"/>
      <c r="BP4673" s="1"/>
      <c r="BQ4673" s="1"/>
      <c r="BR4673" s="1"/>
      <c r="BS4673" s="1"/>
      <c r="BT4673" s="1"/>
      <c r="BU4673" s="4"/>
      <c r="BV4673" s="1"/>
      <c r="BW4673" s="3"/>
      <c r="BX4673" s="4"/>
      <c r="BY4673" s="5"/>
      <c r="BZ4673" s="5"/>
      <c r="CA4673" s="5"/>
      <c r="CB4673" s="5"/>
      <c r="CC4673" s="5"/>
      <c r="CD4673" s="43"/>
    </row>
    <row r="4674" spans="1:82" x14ac:dyDescent="0.25">
      <c r="A4674" s="8"/>
      <c r="B4674" s="5"/>
      <c r="C4674" s="5"/>
      <c r="D4674" s="5"/>
      <c r="E4674" s="5"/>
      <c r="F4674" s="94" t="str">
        <f t="shared" si="729"/>
        <v/>
      </c>
      <c r="G4674" s="94" t="str">
        <f t="shared" si="730"/>
        <v/>
      </c>
      <c r="H4674" s="127" t="str">
        <f>IF(A4674&lt;&gt;"",IF(MID(C4674,1,1)="c",$AS$26,IF(MID(C4674,1,1)="r",$AS$41,IF(MID(C4674,1,1)="p",#REF!,#REF!))),"")</f>
        <v/>
      </c>
      <c r="I4674" s="92" t="str">
        <f t="shared" si="731"/>
        <v/>
      </c>
      <c r="J4674" s="92" t="str">
        <f t="shared" si="732"/>
        <v/>
      </c>
      <c r="K4674" s="92" t="str">
        <f t="shared" si="733"/>
        <v/>
      </c>
      <c r="L4674" s="92" t="str">
        <f t="shared" si="734"/>
        <v/>
      </c>
      <c r="M4674" s="95" t="str">
        <f>IF(A4674&lt;&gt;"",IF(MID(C4674,1,1)="c",SigmaEpsConcrete(I4674,$AN$30:$AN$33,$AR$30:$AR$33,$AS$26,$AS$27,$AS$28,$AQ$20,$AU$19),""),"")</f>
        <v/>
      </c>
      <c r="N4674" s="95" t="str">
        <f>IF(A4674&lt;&gt;"",IF(MID(C4674,1,1)="r",SigmaEpsReinf(J4674,$AS$42:$AS$43,$AS$41,$AS$39,$AS$40,$AQ$38),""),"")</f>
        <v/>
      </c>
      <c r="Q4674" s="92" t="str">
        <f t="shared" si="736"/>
        <v/>
      </c>
      <c r="R4674" s="92" t="str">
        <f t="shared" si="737"/>
        <v/>
      </c>
      <c r="U4674" s="5"/>
      <c r="V4674" s="5"/>
      <c r="W4674" s="94" t="str">
        <f t="shared" si="735"/>
        <v/>
      </c>
      <c r="X4674" s="94" t="str">
        <f t="shared" si="738"/>
        <v/>
      </c>
      <c r="Y4674" s="5"/>
      <c r="BK4674" s="8"/>
      <c r="BL4674" s="5"/>
      <c r="BM4674" s="5"/>
      <c r="BN4674" s="5"/>
      <c r="BO4674" s="5"/>
      <c r="BP4674" s="1"/>
      <c r="BQ4674" s="1"/>
      <c r="BR4674" s="1"/>
      <c r="BS4674" s="1"/>
      <c r="BT4674" s="1"/>
      <c r="BU4674" s="4"/>
      <c r="BV4674" s="1"/>
      <c r="BW4674" s="3"/>
      <c r="BX4674" s="4"/>
      <c r="BY4674" s="5"/>
      <c r="BZ4674" s="5"/>
      <c r="CA4674" s="5"/>
      <c r="CB4674" s="5"/>
      <c r="CC4674" s="5"/>
      <c r="CD4674" s="43"/>
    </row>
    <row r="4675" spans="1:82" x14ac:dyDescent="0.25">
      <c r="A4675" s="8"/>
      <c r="B4675" s="5"/>
      <c r="C4675" s="5"/>
      <c r="D4675" s="5"/>
      <c r="E4675" s="5"/>
      <c r="F4675" s="94" t="str">
        <f t="shared" si="729"/>
        <v/>
      </c>
      <c r="G4675" s="94" t="str">
        <f t="shared" si="730"/>
        <v/>
      </c>
      <c r="H4675" s="127" t="str">
        <f>IF(A4675&lt;&gt;"",IF(MID(C4675,1,1)="c",$AS$26,IF(MID(C4675,1,1)="r",$AS$41,IF(MID(C4675,1,1)="p",#REF!,#REF!))),"")</f>
        <v/>
      </c>
      <c r="I4675" s="92" t="str">
        <f t="shared" si="731"/>
        <v/>
      </c>
      <c r="J4675" s="92" t="str">
        <f t="shared" si="732"/>
        <v/>
      </c>
      <c r="K4675" s="92" t="str">
        <f t="shared" si="733"/>
        <v/>
      </c>
      <c r="L4675" s="92" t="str">
        <f t="shared" si="734"/>
        <v/>
      </c>
      <c r="M4675" s="95" t="str">
        <f>IF(A4675&lt;&gt;"",IF(MID(C4675,1,1)="c",SigmaEpsConcrete(I4675,$AN$30:$AN$33,$AR$30:$AR$33,$AS$26,$AS$27,$AS$28,$AQ$20,$AU$19),""),"")</f>
        <v/>
      </c>
      <c r="N4675" s="95" t="str">
        <f>IF(A4675&lt;&gt;"",IF(MID(C4675,1,1)="r",SigmaEpsReinf(J4675,$AS$42:$AS$43,$AS$41,$AS$39,$AS$40,$AQ$38),""),"")</f>
        <v/>
      </c>
      <c r="Q4675" s="92" t="str">
        <f t="shared" si="736"/>
        <v/>
      </c>
      <c r="R4675" s="92" t="str">
        <f t="shared" si="737"/>
        <v/>
      </c>
      <c r="U4675" s="5"/>
      <c r="V4675" s="5"/>
      <c r="W4675" s="94" t="str">
        <f t="shared" si="735"/>
        <v/>
      </c>
      <c r="X4675" s="94" t="str">
        <f t="shared" si="738"/>
        <v/>
      </c>
      <c r="Y4675" s="5"/>
      <c r="BK4675" s="8"/>
      <c r="BL4675" s="5"/>
      <c r="BM4675" s="5"/>
      <c r="BN4675" s="5"/>
      <c r="BO4675" s="5"/>
      <c r="BP4675" s="1"/>
      <c r="BQ4675" s="1"/>
      <c r="BR4675" s="1"/>
      <c r="BS4675" s="1"/>
      <c r="BT4675" s="1"/>
      <c r="BU4675" s="4"/>
      <c r="BV4675" s="1"/>
      <c r="BW4675" s="3"/>
      <c r="BX4675" s="4"/>
      <c r="BY4675" s="5"/>
      <c r="BZ4675" s="5"/>
      <c r="CA4675" s="5"/>
      <c r="CB4675" s="5"/>
      <c r="CC4675" s="5"/>
      <c r="CD4675" s="43"/>
    </row>
    <row r="4676" spans="1:82" x14ac:dyDescent="0.25">
      <c r="A4676" s="8"/>
      <c r="B4676" s="5"/>
      <c r="C4676" s="5"/>
      <c r="D4676" s="5"/>
      <c r="E4676" s="5"/>
      <c r="F4676" s="94" t="str">
        <f t="shared" si="729"/>
        <v/>
      </c>
      <c r="G4676" s="94" t="str">
        <f t="shared" si="730"/>
        <v/>
      </c>
      <c r="H4676" s="127" t="str">
        <f>IF(A4676&lt;&gt;"",IF(MID(C4676,1,1)="c",$AS$26,IF(MID(C4676,1,1)="r",$AS$41,IF(MID(C4676,1,1)="p",#REF!,#REF!))),"")</f>
        <v/>
      </c>
      <c r="I4676" s="92" t="str">
        <f t="shared" si="731"/>
        <v/>
      </c>
      <c r="J4676" s="92" t="str">
        <f t="shared" si="732"/>
        <v/>
      </c>
      <c r="K4676" s="92" t="str">
        <f t="shared" si="733"/>
        <v/>
      </c>
      <c r="L4676" s="92" t="str">
        <f t="shared" si="734"/>
        <v/>
      </c>
      <c r="M4676" s="95" t="str">
        <f>IF(A4676&lt;&gt;"",IF(MID(C4676,1,1)="c",SigmaEpsConcrete(I4676,$AN$30:$AN$33,$AR$30:$AR$33,$AS$26,$AS$27,$AS$28,$AQ$20,$AU$19),""),"")</f>
        <v/>
      </c>
      <c r="N4676" s="95" t="str">
        <f>IF(A4676&lt;&gt;"",IF(MID(C4676,1,1)="r",SigmaEpsReinf(J4676,$AS$42:$AS$43,$AS$41,$AS$39,$AS$40,$AQ$38),""),"")</f>
        <v/>
      </c>
      <c r="Q4676" s="92" t="str">
        <f t="shared" si="736"/>
        <v/>
      </c>
      <c r="R4676" s="92" t="str">
        <f t="shared" si="737"/>
        <v/>
      </c>
      <c r="U4676" s="5"/>
      <c r="V4676" s="5"/>
      <c r="W4676" s="94" t="str">
        <f t="shared" si="735"/>
        <v/>
      </c>
      <c r="X4676" s="94" t="str">
        <f t="shared" si="738"/>
        <v/>
      </c>
      <c r="Y4676" s="5"/>
      <c r="BK4676" s="8"/>
      <c r="BL4676" s="5"/>
      <c r="BM4676" s="5"/>
      <c r="BN4676" s="5"/>
      <c r="BO4676" s="5"/>
      <c r="BP4676" s="1"/>
      <c r="BQ4676" s="1"/>
      <c r="BR4676" s="1"/>
      <c r="BS4676" s="1"/>
      <c r="BT4676" s="1"/>
      <c r="BU4676" s="4"/>
      <c r="BV4676" s="1"/>
      <c r="BW4676" s="3"/>
      <c r="BX4676" s="4"/>
      <c r="BY4676" s="5"/>
      <c r="BZ4676" s="5"/>
      <c r="CA4676" s="5"/>
      <c r="CB4676" s="5"/>
      <c r="CC4676" s="5"/>
      <c r="CD4676" s="43"/>
    </row>
    <row r="4677" spans="1:82" x14ac:dyDescent="0.25">
      <c r="A4677" s="8"/>
      <c r="B4677" s="5"/>
      <c r="C4677" s="5"/>
      <c r="D4677" s="5"/>
      <c r="E4677" s="5"/>
      <c r="F4677" s="94" t="str">
        <f t="shared" si="729"/>
        <v/>
      </c>
      <c r="G4677" s="94" t="str">
        <f t="shared" si="730"/>
        <v/>
      </c>
      <c r="H4677" s="127" t="str">
        <f>IF(A4677&lt;&gt;"",IF(MID(C4677,1,1)="c",$AS$26,IF(MID(C4677,1,1)="r",$AS$41,IF(MID(C4677,1,1)="p",#REF!,#REF!))),"")</f>
        <v/>
      </c>
      <c r="I4677" s="92" t="str">
        <f t="shared" si="731"/>
        <v/>
      </c>
      <c r="J4677" s="92" t="str">
        <f t="shared" si="732"/>
        <v/>
      </c>
      <c r="K4677" s="92" t="str">
        <f t="shared" si="733"/>
        <v/>
      </c>
      <c r="L4677" s="92" t="str">
        <f t="shared" si="734"/>
        <v/>
      </c>
      <c r="M4677" s="95" t="str">
        <f>IF(A4677&lt;&gt;"",IF(MID(C4677,1,1)="c",SigmaEpsConcrete(I4677,$AN$30:$AN$33,$AR$30:$AR$33,$AS$26,$AS$27,$AS$28,$AQ$20,$AU$19),""),"")</f>
        <v/>
      </c>
      <c r="N4677" s="95" t="str">
        <f>IF(A4677&lt;&gt;"",IF(MID(C4677,1,1)="r",SigmaEpsReinf(J4677,$AS$42:$AS$43,$AS$41,$AS$39,$AS$40,$AQ$38),""),"")</f>
        <v/>
      </c>
      <c r="Q4677" s="92" t="str">
        <f t="shared" si="736"/>
        <v/>
      </c>
      <c r="R4677" s="92" t="str">
        <f t="shared" si="737"/>
        <v/>
      </c>
      <c r="U4677" s="5"/>
      <c r="V4677" s="5"/>
      <c r="W4677" s="94" t="str">
        <f t="shared" si="735"/>
        <v/>
      </c>
      <c r="X4677" s="94" t="str">
        <f t="shared" si="738"/>
        <v/>
      </c>
      <c r="Y4677" s="5"/>
      <c r="BK4677" s="8"/>
      <c r="BL4677" s="5"/>
      <c r="BM4677" s="5"/>
      <c r="BN4677" s="5"/>
      <c r="BO4677" s="5"/>
      <c r="BP4677" s="1"/>
      <c r="BQ4677" s="1"/>
      <c r="BR4677" s="1"/>
      <c r="BS4677" s="1"/>
      <c r="BT4677" s="1"/>
      <c r="BU4677" s="4"/>
      <c r="BV4677" s="1"/>
      <c r="BW4677" s="3"/>
      <c r="BX4677" s="4"/>
      <c r="BY4677" s="5"/>
      <c r="BZ4677" s="5"/>
      <c r="CA4677" s="5"/>
      <c r="CB4677" s="5"/>
      <c r="CC4677" s="5"/>
      <c r="CD4677" s="43"/>
    </row>
    <row r="4678" spans="1:82" x14ac:dyDescent="0.25">
      <c r="A4678" s="8"/>
      <c r="B4678" s="5"/>
      <c r="C4678" s="5"/>
      <c r="D4678" s="5"/>
      <c r="E4678" s="5"/>
      <c r="F4678" s="94" t="str">
        <f t="shared" si="729"/>
        <v/>
      </c>
      <c r="G4678" s="94" t="str">
        <f t="shared" si="730"/>
        <v/>
      </c>
      <c r="H4678" s="127" t="str">
        <f>IF(A4678&lt;&gt;"",IF(MID(C4678,1,1)="c",$AS$26,IF(MID(C4678,1,1)="r",$AS$41,IF(MID(C4678,1,1)="p",#REF!,#REF!))),"")</f>
        <v/>
      </c>
      <c r="I4678" s="92" t="str">
        <f t="shared" si="731"/>
        <v/>
      </c>
      <c r="J4678" s="92" t="str">
        <f t="shared" si="732"/>
        <v/>
      </c>
      <c r="K4678" s="92" t="str">
        <f t="shared" si="733"/>
        <v/>
      </c>
      <c r="L4678" s="92" t="str">
        <f t="shared" si="734"/>
        <v/>
      </c>
      <c r="M4678" s="95" t="str">
        <f>IF(A4678&lt;&gt;"",IF(MID(C4678,1,1)="c",SigmaEpsConcrete(I4678,$AN$30:$AN$33,$AR$30:$AR$33,$AS$26,$AS$27,$AS$28,$AQ$20,$AU$19),""),"")</f>
        <v/>
      </c>
      <c r="N4678" s="95" t="str">
        <f>IF(A4678&lt;&gt;"",IF(MID(C4678,1,1)="r",SigmaEpsReinf(J4678,$AS$42:$AS$43,$AS$41,$AS$39,$AS$40,$AQ$38),""),"")</f>
        <v/>
      </c>
      <c r="Q4678" s="92" t="str">
        <f t="shared" si="736"/>
        <v/>
      </c>
      <c r="R4678" s="92" t="str">
        <f t="shared" si="737"/>
        <v/>
      </c>
      <c r="U4678" s="5"/>
      <c r="V4678" s="5"/>
      <c r="W4678" s="94" t="str">
        <f t="shared" si="735"/>
        <v/>
      </c>
      <c r="X4678" s="94" t="str">
        <f t="shared" si="738"/>
        <v/>
      </c>
      <c r="Y4678" s="5"/>
      <c r="BK4678" s="8"/>
      <c r="BL4678" s="5"/>
      <c r="BM4678" s="5"/>
      <c r="BN4678" s="5"/>
      <c r="BO4678" s="5"/>
      <c r="BP4678" s="1"/>
      <c r="BQ4678" s="1"/>
      <c r="BR4678" s="1"/>
      <c r="BS4678" s="1"/>
      <c r="BT4678" s="1"/>
      <c r="BU4678" s="4"/>
      <c r="BV4678" s="1"/>
      <c r="BW4678" s="3"/>
      <c r="BX4678" s="4"/>
      <c r="BY4678" s="5"/>
      <c r="BZ4678" s="5"/>
      <c r="CA4678" s="5"/>
      <c r="CB4678" s="5"/>
      <c r="CC4678" s="5"/>
      <c r="CD4678" s="43"/>
    </row>
    <row r="4679" spans="1:82" x14ac:dyDescent="0.25">
      <c r="A4679" s="8"/>
      <c r="B4679" s="5"/>
      <c r="C4679" s="5"/>
      <c r="D4679" s="5"/>
      <c r="E4679" s="5"/>
      <c r="F4679" s="94" t="str">
        <f t="shared" si="729"/>
        <v/>
      </c>
      <c r="G4679" s="94" t="str">
        <f t="shared" si="730"/>
        <v/>
      </c>
      <c r="H4679" s="127" t="str">
        <f>IF(A4679&lt;&gt;"",IF(MID(C4679,1,1)="c",$AS$26,IF(MID(C4679,1,1)="r",$AS$41,IF(MID(C4679,1,1)="p",#REF!,#REF!))),"")</f>
        <v/>
      </c>
      <c r="I4679" s="92" t="str">
        <f t="shared" si="731"/>
        <v/>
      </c>
      <c r="J4679" s="92" t="str">
        <f t="shared" si="732"/>
        <v/>
      </c>
      <c r="K4679" s="92" t="str">
        <f t="shared" si="733"/>
        <v/>
      </c>
      <c r="L4679" s="92" t="str">
        <f t="shared" si="734"/>
        <v/>
      </c>
      <c r="M4679" s="95" t="str">
        <f>IF(A4679&lt;&gt;"",IF(MID(C4679,1,1)="c",SigmaEpsConcrete(I4679,$AN$30:$AN$33,$AR$30:$AR$33,$AS$26,$AS$27,$AS$28,$AQ$20,$AU$19),""),"")</f>
        <v/>
      </c>
      <c r="N4679" s="95" t="str">
        <f>IF(A4679&lt;&gt;"",IF(MID(C4679,1,1)="r",SigmaEpsReinf(J4679,$AS$42:$AS$43,$AS$41,$AS$39,$AS$40,$AQ$38),""),"")</f>
        <v/>
      </c>
      <c r="Q4679" s="92" t="str">
        <f t="shared" si="736"/>
        <v/>
      </c>
      <c r="R4679" s="92" t="str">
        <f t="shared" si="737"/>
        <v/>
      </c>
      <c r="U4679" s="5"/>
      <c r="V4679" s="5"/>
      <c r="W4679" s="94" t="str">
        <f t="shared" si="735"/>
        <v/>
      </c>
      <c r="X4679" s="94" t="str">
        <f t="shared" si="738"/>
        <v/>
      </c>
      <c r="Y4679" s="5"/>
      <c r="BK4679" s="8"/>
      <c r="BL4679" s="5"/>
      <c r="BM4679" s="5"/>
      <c r="BN4679" s="5"/>
      <c r="BO4679" s="5"/>
      <c r="BP4679" s="1"/>
      <c r="BQ4679" s="1"/>
      <c r="BR4679" s="1"/>
      <c r="BS4679" s="1"/>
      <c r="BT4679" s="1"/>
      <c r="BU4679" s="4"/>
      <c r="BV4679" s="1"/>
      <c r="BW4679" s="3"/>
      <c r="BX4679" s="4"/>
      <c r="BY4679" s="5"/>
      <c r="BZ4679" s="5"/>
      <c r="CA4679" s="5"/>
      <c r="CB4679" s="5"/>
      <c r="CC4679" s="5"/>
      <c r="CD4679" s="43"/>
    </row>
    <row r="4680" spans="1:82" x14ac:dyDescent="0.25">
      <c r="A4680" s="8"/>
      <c r="B4680" s="5"/>
      <c r="C4680" s="5"/>
      <c r="D4680" s="5"/>
      <c r="E4680" s="5"/>
      <c r="F4680" s="94" t="str">
        <f t="shared" si="729"/>
        <v/>
      </c>
      <c r="G4680" s="94" t="str">
        <f t="shared" si="730"/>
        <v/>
      </c>
      <c r="H4680" s="127" t="str">
        <f>IF(A4680&lt;&gt;"",IF(MID(C4680,1,1)="c",$AS$26,IF(MID(C4680,1,1)="r",$AS$41,IF(MID(C4680,1,1)="p",#REF!,#REF!))),"")</f>
        <v/>
      </c>
      <c r="I4680" s="92" t="str">
        <f t="shared" si="731"/>
        <v/>
      </c>
      <c r="J4680" s="92" t="str">
        <f t="shared" si="732"/>
        <v/>
      </c>
      <c r="K4680" s="92" t="str">
        <f t="shared" si="733"/>
        <v/>
      </c>
      <c r="L4680" s="92" t="str">
        <f t="shared" si="734"/>
        <v/>
      </c>
      <c r="M4680" s="95" t="str">
        <f>IF(A4680&lt;&gt;"",IF(MID(C4680,1,1)="c",SigmaEpsConcrete(I4680,$AN$30:$AN$33,$AR$30:$AR$33,$AS$26,$AS$27,$AS$28,$AQ$20,$AU$19),""),"")</f>
        <v/>
      </c>
      <c r="N4680" s="95" t="str">
        <f>IF(A4680&lt;&gt;"",IF(MID(C4680,1,1)="r",SigmaEpsReinf(J4680,$AS$42:$AS$43,$AS$41,$AS$39,$AS$40,$AQ$38),""),"")</f>
        <v/>
      </c>
      <c r="Q4680" s="92" t="str">
        <f t="shared" si="736"/>
        <v/>
      </c>
      <c r="R4680" s="92" t="str">
        <f t="shared" si="737"/>
        <v/>
      </c>
      <c r="U4680" s="5"/>
      <c r="V4680" s="5"/>
      <c r="W4680" s="94" t="str">
        <f t="shared" si="735"/>
        <v/>
      </c>
      <c r="X4680" s="94" t="str">
        <f t="shared" si="738"/>
        <v/>
      </c>
      <c r="Y4680" s="5"/>
      <c r="BK4680" s="8"/>
      <c r="BL4680" s="5"/>
      <c r="BM4680" s="5"/>
      <c r="BN4680" s="5"/>
      <c r="BO4680" s="5"/>
      <c r="BP4680" s="1"/>
      <c r="BQ4680" s="1"/>
      <c r="BR4680" s="1"/>
      <c r="BS4680" s="1"/>
      <c r="BT4680" s="1"/>
      <c r="BU4680" s="4"/>
      <c r="BV4680" s="1"/>
      <c r="BW4680" s="3"/>
      <c r="BX4680" s="4"/>
      <c r="BY4680" s="5"/>
      <c r="BZ4680" s="5"/>
      <c r="CA4680" s="5"/>
      <c r="CB4680" s="5"/>
      <c r="CC4680" s="5"/>
      <c r="CD4680" s="43"/>
    </row>
    <row r="4681" spans="1:82" x14ac:dyDescent="0.25">
      <c r="A4681" s="8"/>
      <c r="B4681" s="5"/>
      <c r="C4681" s="5"/>
      <c r="D4681" s="5"/>
      <c r="E4681" s="5"/>
      <c r="F4681" s="94" t="str">
        <f t="shared" si="729"/>
        <v/>
      </c>
      <c r="G4681" s="94" t="str">
        <f t="shared" si="730"/>
        <v/>
      </c>
      <c r="H4681" s="127" t="str">
        <f>IF(A4681&lt;&gt;"",IF(MID(C4681,1,1)="c",$AS$26,IF(MID(C4681,1,1)="r",$AS$41,IF(MID(C4681,1,1)="p",#REF!,#REF!))),"")</f>
        <v/>
      </c>
      <c r="I4681" s="92" t="str">
        <f t="shared" si="731"/>
        <v/>
      </c>
      <c r="J4681" s="92" t="str">
        <f t="shared" si="732"/>
        <v/>
      </c>
      <c r="K4681" s="92" t="str">
        <f t="shared" si="733"/>
        <v/>
      </c>
      <c r="L4681" s="92" t="str">
        <f t="shared" si="734"/>
        <v/>
      </c>
      <c r="M4681" s="95" t="str">
        <f>IF(A4681&lt;&gt;"",IF(MID(C4681,1,1)="c",SigmaEpsConcrete(I4681,$AN$30:$AN$33,$AR$30:$AR$33,$AS$26,$AS$27,$AS$28,$AQ$20,$AU$19),""),"")</f>
        <v/>
      </c>
      <c r="N4681" s="95" t="str">
        <f>IF(A4681&lt;&gt;"",IF(MID(C4681,1,1)="r",SigmaEpsReinf(J4681,$AS$42:$AS$43,$AS$41,$AS$39,$AS$40,$AQ$38),""),"")</f>
        <v/>
      </c>
      <c r="Q4681" s="92" t="str">
        <f t="shared" si="736"/>
        <v/>
      </c>
      <c r="R4681" s="92" t="str">
        <f t="shared" si="737"/>
        <v/>
      </c>
      <c r="U4681" s="5"/>
      <c r="V4681" s="5"/>
      <c r="W4681" s="94" t="str">
        <f t="shared" si="735"/>
        <v/>
      </c>
      <c r="X4681" s="94" t="str">
        <f t="shared" si="738"/>
        <v/>
      </c>
      <c r="Y4681" s="5"/>
      <c r="BK4681" s="8"/>
      <c r="BL4681" s="5"/>
      <c r="BM4681" s="5"/>
      <c r="BN4681" s="5"/>
      <c r="BO4681" s="5"/>
      <c r="BP4681" s="1"/>
      <c r="BQ4681" s="1"/>
      <c r="BR4681" s="1"/>
      <c r="BS4681" s="1"/>
      <c r="BT4681" s="1"/>
      <c r="BU4681" s="4"/>
      <c r="BV4681" s="1"/>
      <c r="BW4681" s="3"/>
      <c r="BX4681" s="4"/>
      <c r="BY4681" s="5"/>
      <c r="BZ4681" s="5"/>
      <c r="CA4681" s="5"/>
      <c r="CB4681" s="5"/>
      <c r="CC4681" s="5"/>
      <c r="CD4681" s="43"/>
    </row>
    <row r="4682" spans="1:82" x14ac:dyDescent="0.25">
      <c r="A4682" s="8"/>
      <c r="B4682" s="5"/>
      <c r="C4682" s="5"/>
      <c r="D4682" s="5"/>
      <c r="E4682" s="5"/>
      <c r="F4682" s="94" t="str">
        <f t="shared" ref="F4682:F4745" si="739">IF(A4682&lt;&gt;"",(D4682-$AU$86)/10,"")</f>
        <v/>
      </c>
      <c r="G4682" s="94" t="str">
        <f t="shared" ref="G4682:G4745" si="740">IF(A4682&lt;&gt;"",(E4682-$AU$87)/10,"")</f>
        <v/>
      </c>
      <c r="H4682" s="127" t="str">
        <f>IF(A4682&lt;&gt;"",IF(MID(C4682,1,1)="c",$AS$26,IF(MID(C4682,1,1)="r",$AS$41,IF(MID(C4682,1,1)="p",#REF!,#REF!))),"")</f>
        <v/>
      </c>
      <c r="I4682" s="92" t="str">
        <f t="shared" ref="I4682:I4745" si="741">IF($A4682&lt;&gt;"",IF(MID($C4682,1,1)="c",$Y$3+$Y$4*$F4682+$Y$5*$G4682+$BR$43,""),"")</f>
        <v/>
      </c>
      <c r="J4682" s="92" t="str">
        <f t="shared" ref="J4682:J4745" si="742">IF($A4682&lt;&gt;"",IF(MID($C4682,1,1)="r",$Y$3+$Y$4*$F4682+$Y$5*$G4682+$BR$43,""),"")</f>
        <v/>
      </c>
      <c r="K4682" s="92" t="str">
        <f t="shared" ref="K4682:K4745" si="743">IF($A4682&lt;&gt;"",IF(MID($C4682,1,1)="u",$Y$3+$Y$4*$F4682+$Y$5*$G4682+$BR$43,""),"")</f>
        <v/>
      </c>
      <c r="L4682" s="92" t="str">
        <f t="shared" ref="L4682:L4745" si="744">IF($A4682&lt;&gt;"",IF(MID($C4682,1,1)="p",$Y$3+$Y$4*$F4682+$Y$5*$G4682+$BR$43,""),"")</f>
        <v/>
      </c>
      <c r="M4682" s="95" t="str">
        <f>IF(A4682&lt;&gt;"",IF(MID(C4682,1,1)="c",SigmaEpsConcrete(I4682,$AN$30:$AN$33,$AR$30:$AR$33,$AS$26,$AS$27,$AS$28,$AQ$20,$AU$19),""),"")</f>
        <v/>
      </c>
      <c r="N4682" s="95" t="str">
        <f>IF(A4682&lt;&gt;"",IF(MID(C4682,1,1)="r",SigmaEpsReinf(J4682,$AS$42:$AS$43,$AS$41,$AS$39,$AS$40,$AQ$38),""),"")</f>
        <v/>
      </c>
      <c r="Q4682" s="92" t="str">
        <f t="shared" si="736"/>
        <v/>
      </c>
      <c r="R4682" s="92" t="str">
        <f t="shared" si="737"/>
        <v/>
      </c>
      <c r="U4682" s="5"/>
      <c r="V4682" s="5"/>
      <c r="W4682" s="94" t="str">
        <f t="shared" ref="W4682:W4745" si="745">IF(A4682&lt;&gt;"",F4682-$AU$105,"")</f>
        <v/>
      </c>
      <c r="X4682" s="94" t="str">
        <f t="shared" si="738"/>
        <v/>
      </c>
      <c r="Y4682" s="5"/>
      <c r="BK4682" s="8"/>
      <c r="BL4682" s="5"/>
      <c r="BM4682" s="5"/>
      <c r="BN4682" s="5"/>
      <c r="BO4682" s="5"/>
      <c r="BP4682" s="1"/>
      <c r="BQ4682" s="1"/>
      <c r="BR4682" s="1"/>
      <c r="BS4682" s="1"/>
      <c r="BT4682" s="1"/>
      <c r="BU4682" s="4"/>
      <c r="BV4682" s="1"/>
      <c r="BW4682" s="3"/>
      <c r="BX4682" s="4"/>
      <c r="BY4682" s="5"/>
      <c r="BZ4682" s="5"/>
      <c r="CA4682" s="5"/>
      <c r="CB4682" s="5"/>
      <c r="CC4682" s="5"/>
      <c r="CD4682" s="43"/>
    </row>
    <row r="4683" spans="1:82" x14ac:dyDescent="0.25">
      <c r="A4683" s="8"/>
      <c r="B4683" s="5"/>
      <c r="C4683" s="5"/>
      <c r="D4683" s="5"/>
      <c r="E4683" s="5"/>
      <c r="F4683" s="94" t="str">
        <f t="shared" si="739"/>
        <v/>
      </c>
      <c r="G4683" s="94" t="str">
        <f t="shared" si="740"/>
        <v/>
      </c>
      <c r="H4683" s="127" t="str">
        <f>IF(A4683&lt;&gt;"",IF(MID(C4683,1,1)="c",$AS$26,IF(MID(C4683,1,1)="r",$AS$41,IF(MID(C4683,1,1)="p",#REF!,#REF!))),"")</f>
        <v/>
      </c>
      <c r="I4683" s="92" t="str">
        <f t="shared" si="741"/>
        <v/>
      </c>
      <c r="J4683" s="92" t="str">
        <f t="shared" si="742"/>
        <v/>
      </c>
      <c r="K4683" s="92" t="str">
        <f t="shared" si="743"/>
        <v/>
      </c>
      <c r="L4683" s="92" t="str">
        <f t="shared" si="744"/>
        <v/>
      </c>
      <c r="M4683" s="95" t="str">
        <f>IF(A4683&lt;&gt;"",IF(MID(C4683,1,1)="c",SigmaEpsConcrete(I4683,$AN$30:$AN$33,$AR$30:$AR$33,$AS$26,$AS$27,$AS$28,$AQ$20,$AU$19),""),"")</f>
        <v/>
      </c>
      <c r="N4683" s="95" t="str">
        <f>IF(A4683&lt;&gt;"",IF(MID(C4683,1,1)="r",SigmaEpsReinf(J4683,$AS$42:$AS$43,$AS$41,$AS$39,$AS$40,$AQ$38),""),"")</f>
        <v/>
      </c>
      <c r="Q4683" s="92" t="str">
        <f t="shared" ref="Q4683:Q4746" si="746">IF(A4683&lt;&gt;"",IF(MID(C4683,1,1)="c",IF(ISERROR(M4683/I4683),"",M4683/I4683),""),"")</f>
        <v/>
      </c>
      <c r="R4683" s="92" t="str">
        <f t="shared" ref="R4683:R4746" si="747">IF(A4683&lt;&gt;"",IF(MID(C4683,1,1)="r",IF(ISERROR(N4683/J4683),"",N4683/J4683),""),"")</f>
        <v/>
      </c>
      <c r="U4683" s="5"/>
      <c r="V4683" s="5"/>
      <c r="W4683" s="94" t="str">
        <f t="shared" si="745"/>
        <v/>
      </c>
      <c r="X4683" s="94" t="str">
        <f t="shared" ref="X4683:X4746" si="748">IF(B4683&lt;&gt;"",G4683-$AU$106,"")</f>
        <v/>
      </c>
      <c r="Y4683" s="5"/>
      <c r="BK4683" s="8"/>
      <c r="BL4683" s="5"/>
      <c r="BM4683" s="5"/>
      <c r="BN4683" s="5"/>
      <c r="BO4683" s="5"/>
      <c r="BP4683" s="1"/>
      <c r="BQ4683" s="1"/>
      <c r="BR4683" s="1"/>
      <c r="BS4683" s="1"/>
      <c r="BT4683" s="1"/>
      <c r="BU4683" s="4"/>
      <c r="BV4683" s="1"/>
      <c r="BW4683" s="3"/>
      <c r="BX4683" s="4"/>
      <c r="BY4683" s="5"/>
      <c r="BZ4683" s="5"/>
      <c r="CA4683" s="5"/>
      <c r="CB4683" s="5"/>
      <c r="CC4683" s="5"/>
      <c r="CD4683" s="43"/>
    </row>
    <row r="4684" spans="1:82" x14ac:dyDescent="0.25">
      <c r="A4684" s="8"/>
      <c r="B4684" s="5"/>
      <c r="C4684" s="5"/>
      <c r="D4684" s="5"/>
      <c r="E4684" s="5"/>
      <c r="F4684" s="94" t="str">
        <f t="shared" si="739"/>
        <v/>
      </c>
      <c r="G4684" s="94" t="str">
        <f t="shared" si="740"/>
        <v/>
      </c>
      <c r="H4684" s="127" t="str">
        <f>IF(A4684&lt;&gt;"",IF(MID(C4684,1,1)="c",$AS$26,IF(MID(C4684,1,1)="r",$AS$41,IF(MID(C4684,1,1)="p",#REF!,#REF!))),"")</f>
        <v/>
      </c>
      <c r="I4684" s="92" t="str">
        <f t="shared" si="741"/>
        <v/>
      </c>
      <c r="J4684" s="92" t="str">
        <f t="shared" si="742"/>
        <v/>
      </c>
      <c r="K4684" s="92" t="str">
        <f t="shared" si="743"/>
        <v/>
      </c>
      <c r="L4684" s="92" t="str">
        <f t="shared" si="744"/>
        <v/>
      </c>
      <c r="M4684" s="95" t="str">
        <f>IF(A4684&lt;&gt;"",IF(MID(C4684,1,1)="c",SigmaEpsConcrete(I4684,$AN$30:$AN$33,$AR$30:$AR$33,$AS$26,$AS$27,$AS$28,$AQ$20,$AU$19),""),"")</f>
        <v/>
      </c>
      <c r="N4684" s="95" t="str">
        <f>IF(A4684&lt;&gt;"",IF(MID(C4684,1,1)="r",SigmaEpsReinf(J4684,$AS$42:$AS$43,$AS$41,$AS$39,$AS$40,$AQ$38),""),"")</f>
        <v/>
      </c>
      <c r="Q4684" s="92" t="str">
        <f t="shared" si="746"/>
        <v/>
      </c>
      <c r="R4684" s="92" t="str">
        <f t="shared" si="747"/>
        <v/>
      </c>
      <c r="U4684" s="5"/>
      <c r="V4684" s="5"/>
      <c r="W4684" s="94" t="str">
        <f t="shared" si="745"/>
        <v/>
      </c>
      <c r="X4684" s="94" t="str">
        <f t="shared" si="748"/>
        <v/>
      </c>
      <c r="Y4684" s="5"/>
      <c r="BK4684" s="8"/>
      <c r="BL4684" s="5"/>
      <c r="BM4684" s="5"/>
      <c r="BN4684" s="5"/>
      <c r="BO4684" s="5"/>
      <c r="BP4684" s="1"/>
      <c r="BQ4684" s="1"/>
      <c r="BR4684" s="1"/>
      <c r="BS4684" s="1"/>
      <c r="BT4684" s="1"/>
      <c r="BU4684" s="4"/>
      <c r="BV4684" s="1"/>
      <c r="BW4684" s="3"/>
      <c r="BX4684" s="4"/>
      <c r="BY4684" s="5"/>
      <c r="BZ4684" s="5"/>
      <c r="CA4684" s="5"/>
      <c r="CB4684" s="5"/>
      <c r="CC4684" s="5"/>
      <c r="CD4684" s="43"/>
    </row>
    <row r="4685" spans="1:82" x14ac:dyDescent="0.25">
      <c r="A4685" s="8"/>
      <c r="B4685" s="5"/>
      <c r="C4685" s="5"/>
      <c r="D4685" s="5"/>
      <c r="E4685" s="5"/>
      <c r="F4685" s="94" t="str">
        <f t="shared" si="739"/>
        <v/>
      </c>
      <c r="G4685" s="94" t="str">
        <f t="shared" si="740"/>
        <v/>
      </c>
      <c r="H4685" s="127" t="str">
        <f>IF(A4685&lt;&gt;"",IF(MID(C4685,1,1)="c",$AS$26,IF(MID(C4685,1,1)="r",$AS$41,IF(MID(C4685,1,1)="p",#REF!,#REF!))),"")</f>
        <v/>
      </c>
      <c r="I4685" s="92" t="str">
        <f t="shared" si="741"/>
        <v/>
      </c>
      <c r="J4685" s="92" t="str">
        <f t="shared" si="742"/>
        <v/>
      </c>
      <c r="K4685" s="92" t="str">
        <f t="shared" si="743"/>
        <v/>
      </c>
      <c r="L4685" s="92" t="str">
        <f t="shared" si="744"/>
        <v/>
      </c>
      <c r="M4685" s="95" t="str">
        <f>IF(A4685&lt;&gt;"",IF(MID(C4685,1,1)="c",SigmaEpsConcrete(I4685,$AN$30:$AN$33,$AR$30:$AR$33,$AS$26,$AS$27,$AS$28,$AQ$20,$AU$19),""),"")</f>
        <v/>
      </c>
      <c r="N4685" s="95" t="str">
        <f>IF(A4685&lt;&gt;"",IF(MID(C4685,1,1)="r",SigmaEpsReinf(J4685,$AS$42:$AS$43,$AS$41,$AS$39,$AS$40,$AQ$38),""),"")</f>
        <v/>
      </c>
      <c r="Q4685" s="92" t="str">
        <f t="shared" si="746"/>
        <v/>
      </c>
      <c r="R4685" s="92" t="str">
        <f t="shared" si="747"/>
        <v/>
      </c>
      <c r="U4685" s="5"/>
      <c r="V4685" s="5"/>
      <c r="W4685" s="94" t="str">
        <f t="shared" si="745"/>
        <v/>
      </c>
      <c r="X4685" s="94" t="str">
        <f t="shared" si="748"/>
        <v/>
      </c>
      <c r="Y4685" s="5"/>
      <c r="BK4685" s="8"/>
      <c r="BL4685" s="5"/>
      <c r="BM4685" s="5"/>
      <c r="BN4685" s="5"/>
      <c r="BO4685" s="5"/>
      <c r="BP4685" s="1"/>
      <c r="BQ4685" s="1"/>
      <c r="BR4685" s="1"/>
      <c r="BS4685" s="1"/>
      <c r="BT4685" s="1"/>
      <c r="BU4685" s="4"/>
      <c r="BV4685" s="1"/>
      <c r="BW4685" s="3"/>
      <c r="BX4685" s="4"/>
      <c r="BY4685" s="5"/>
      <c r="BZ4685" s="5"/>
      <c r="CA4685" s="5"/>
      <c r="CB4685" s="5"/>
      <c r="CC4685" s="5"/>
      <c r="CD4685" s="43"/>
    </row>
    <row r="4686" spans="1:82" x14ac:dyDescent="0.25">
      <c r="A4686" s="8"/>
      <c r="B4686" s="5"/>
      <c r="C4686" s="5"/>
      <c r="D4686" s="5"/>
      <c r="E4686" s="5"/>
      <c r="F4686" s="94" t="str">
        <f t="shared" si="739"/>
        <v/>
      </c>
      <c r="G4686" s="94" t="str">
        <f t="shared" si="740"/>
        <v/>
      </c>
      <c r="H4686" s="127" t="str">
        <f>IF(A4686&lt;&gt;"",IF(MID(C4686,1,1)="c",$AS$26,IF(MID(C4686,1,1)="r",$AS$41,IF(MID(C4686,1,1)="p",#REF!,#REF!))),"")</f>
        <v/>
      </c>
      <c r="I4686" s="92" t="str">
        <f t="shared" si="741"/>
        <v/>
      </c>
      <c r="J4686" s="92" t="str">
        <f t="shared" si="742"/>
        <v/>
      </c>
      <c r="K4686" s="92" t="str">
        <f t="shared" si="743"/>
        <v/>
      </c>
      <c r="L4686" s="92" t="str">
        <f t="shared" si="744"/>
        <v/>
      </c>
      <c r="M4686" s="95" t="str">
        <f>IF(A4686&lt;&gt;"",IF(MID(C4686,1,1)="c",SigmaEpsConcrete(I4686,$AN$30:$AN$33,$AR$30:$AR$33,$AS$26,$AS$27,$AS$28,$AQ$20,$AU$19),""),"")</f>
        <v/>
      </c>
      <c r="N4686" s="95" t="str">
        <f>IF(A4686&lt;&gt;"",IF(MID(C4686,1,1)="r",SigmaEpsReinf(J4686,$AS$42:$AS$43,$AS$41,$AS$39,$AS$40,$AQ$38),""),"")</f>
        <v/>
      </c>
      <c r="Q4686" s="92" t="str">
        <f t="shared" si="746"/>
        <v/>
      </c>
      <c r="R4686" s="92" t="str">
        <f t="shared" si="747"/>
        <v/>
      </c>
      <c r="U4686" s="5"/>
      <c r="V4686" s="5"/>
      <c r="W4686" s="94" t="str">
        <f t="shared" si="745"/>
        <v/>
      </c>
      <c r="X4686" s="94" t="str">
        <f t="shared" si="748"/>
        <v/>
      </c>
      <c r="Y4686" s="5"/>
      <c r="BK4686" s="8"/>
      <c r="BL4686" s="5"/>
      <c r="BM4686" s="5"/>
      <c r="BN4686" s="5"/>
      <c r="BO4686" s="5"/>
      <c r="BP4686" s="1"/>
      <c r="BQ4686" s="1"/>
      <c r="BR4686" s="1"/>
      <c r="BS4686" s="1"/>
      <c r="BT4686" s="1"/>
      <c r="BU4686" s="4"/>
      <c r="BV4686" s="1"/>
      <c r="BW4686" s="3"/>
      <c r="BX4686" s="4"/>
      <c r="BY4686" s="5"/>
      <c r="BZ4686" s="5"/>
      <c r="CA4686" s="5"/>
      <c r="CB4686" s="5"/>
      <c r="CC4686" s="5"/>
      <c r="CD4686" s="43"/>
    </row>
    <row r="4687" spans="1:82" x14ac:dyDescent="0.25">
      <c r="A4687" s="8"/>
      <c r="B4687" s="5"/>
      <c r="C4687" s="5"/>
      <c r="D4687" s="5"/>
      <c r="E4687" s="5"/>
      <c r="F4687" s="94" t="str">
        <f t="shared" si="739"/>
        <v/>
      </c>
      <c r="G4687" s="94" t="str">
        <f t="shared" si="740"/>
        <v/>
      </c>
      <c r="H4687" s="127" t="str">
        <f>IF(A4687&lt;&gt;"",IF(MID(C4687,1,1)="c",$AS$26,IF(MID(C4687,1,1)="r",$AS$41,IF(MID(C4687,1,1)="p",#REF!,#REF!))),"")</f>
        <v/>
      </c>
      <c r="I4687" s="92" t="str">
        <f t="shared" si="741"/>
        <v/>
      </c>
      <c r="J4687" s="92" t="str">
        <f t="shared" si="742"/>
        <v/>
      </c>
      <c r="K4687" s="92" t="str">
        <f t="shared" si="743"/>
        <v/>
      </c>
      <c r="L4687" s="92" t="str">
        <f t="shared" si="744"/>
        <v/>
      </c>
      <c r="M4687" s="95" t="str">
        <f>IF(A4687&lt;&gt;"",IF(MID(C4687,1,1)="c",SigmaEpsConcrete(I4687,$AN$30:$AN$33,$AR$30:$AR$33,$AS$26,$AS$27,$AS$28,$AQ$20,$AU$19),""),"")</f>
        <v/>
      </c>
      <c r="N4687" s="95" t="str">
        <f>IF(A4687&lt;&gt;"",IF(MID(C4687,1,1)="r",SigmaEpsReinf(J4687,$AS$42:$AS$43,$AS$41,$AS$39,$AS$40,$AQ$38),""),"")</f>
        <v/>
      </c>
      <c r="Q4687" s="92" t="str">
        <f t="shared" si="746"/>
        <v/>
      </c>
      <c r="R4687" s="92" t="str">
        <f t="shared" si="747"/>
        <v/>
      </c>
      <c r="U4687" s="5"/>
      <c r="V4687" s="5"/>
      <c r="W4687" s="94" t="str">
        <f t="shared" si="745"/>
        <v/>
      </c>
      <c r="X4687" s="94" t="str">
        <f t="shared" si="748"/>
        <v/>
      </c>
      <c r="Y4687" s="5"/>
      <c r="BK4687" s="8"/>
      <c r="BL4687" s="5"/>
      <c r="BM4687" s="5"/>
      <c r="BN4687" s="5"/>
      <c r="BO4687" s="5"/>
      <c r="BP4687" s="1"/>
      <c r="BQ4687" s="1"/>
      <c r="BR4687" s="1"/>
      <c r="BS4687" s="1"/>
      <c r="BT4687" s="1"/>
      <c r="BU4687" s="4"/>
      <c r="BV4687" s="1"/>
      <c r="BW4687" s="3"/>
      <c r="BX4687" s="4"/>
      <c r="BY4687" s="5"/>
      <c r="BZ4687" s="5"/>
      <c r="CA4687" s="5"/>
      <c r="CB4687" s="5"/>
      <c r="CC4687" s="5"/>
      <c r="CD4687" s="43"/>
    </row>
    <row r="4688" spans="1:82" x14ac:dyDescent="0.25">
      <c r="A4688" s="8"/>
      <c r="B4688" s="5"/>
      <c r="C4688" s="5"/>
      <c r="D4688" s="5"/>
      <c r="E4688" s="5"/>
      <c r="F4688" s="94" t="str">
        <f t="shared" si="739"/>
        <v/>
      </c>
      <c r="G4688" s="94" t="str">
        <f t="shared" si="740"/>
        <v/>
      </c>
      <c r="H4688" s="127" t="str">
        <f>IF(A4688&lt;&gt;"",IF(MID(C4688,1,1)="c",$AS$26,IF(MID(C4688,1,1)="r",$AS$41,IF(MID(C4688,1,1)="p",#REF!,#REF!))),"")</f>
        <v/>
      </c>
      <c r="I4688" s="92" t="str">
        <f t="shared" si="741"/>
        <v/>
      </c>
      <c r="J4688" s="92" t="str">
        <f t="shared" si="742"/>
        <v/>
      </c>
      <c r="K4688" s="92" t="str">
        <f t="shared" si="743"/>
        <v/>
      </c>
      <c r="L4688" s="92" t="str">
        <f t="shared" si="744"/>
        <v/>
      </c>
      <c r="M4688" s="95" t="str">
        <f>IF(A4688&lt;&gt;"",IF(MID(C4688,1,1)="c",SigmaEpsConcrete(I4688,$AN$30:$AN$33,$AR$30:$AR$33,$AS$26,$AS$27,$AS$28,$AQ$20,$AU$19),""),"")</f>
        <v/>
      </c>
      <c r="N4688" s="95" t="str">
        <f>IF(A4688&lt;&gt;"",IF(MID(C4688,1,1)="r",SigmaEpsReinf(J4688,$AS$42:$AS$43,$AS$41,$AS$39,$AS$40,$AQ$38),""),"")</f>
        <v/>
      </c>
      <c r="Q4688" s="92" t="str">
        <f t="shared" si="746"/>
        <v/>
      </c>
      <c r="R4688" s="92" t="str">
        <f t="shared" si="747"/>
        <v/>
      </c>
      <c r="U4688" s="5"/>
      <c r="V4688" s="5"/>
      <c r="W4688" s="94" t="str">
        <f t="shared" si="745"/>
        <v/>
      </c>
      <c r="X4688" s="94" t="str">
        <f t="shared" si="748"/>
        <v/>
      </c>
      <c r="Y4688" s="5"/>
      <c r="BK4688" s="8"/>
      <c r="BL4688" s="5"/>
      <c r="BM4688" s="5"/>
      <c r="BN4688" s="5"/>
      <c r="BO4688" s="5"/>
      <c r="BP4688" s="1"/>
      <c r="BQ4688" s="1"/>
      <c r="BR4688" s="1"/>
      <c r="BS4688" s="1"/>
      <c r="BT4688" s="1"/>
      <c r="BU4688" s="4"/>
      <c r="BV4688" s="1"/>
      <c r="BW4688" s="3"/>
      <c r="BX4688" s="4"/>
      <c r="BY4688" s="5"/>
      <c r="BZ4688" s="5"/>
      <c r="CA4688" s="5"/>
      <c r="CB4688" s="5"/>
      <c r="CC4688" s="5"/>
      <c r="CD4688" s="43"/>
    </row>
    <row r="4689" spans="1:82" x14ac:dyDescent="0.25">
      <c r="A4689" s="8"/>
      <c r="B4689" s="5"/>
      <c r="C4689" s="5"/>
      <c r="D4689" s="5"/>
      <c r="E4689" s="5"/>
      <c r="F4689" s="94" t="str">
        <f t="shared" si="739"/>
        <v/>
      </c>
      <c r="G4689" s="94" t="str">
        <f t="shared" si="740"/>
        <v/>
      </c>
      <c r="H4689" s="127" t="str">
        <f>IF(A4689&lt;&gt;"",IF(MID(C4689,1,1)="c",$AS$26,IF(MID(C4689,1,1)="r",$AS$41,IF(MID(C4689,1,1)="p",#REF!,#REF!))),"")</f>
        <v/>
      </c>
      <c r="I4689" s="92" t="str">
        <f t="shared" si="741"/>
        <v/>
      </c>
      <c r="J4689" s="92" t="str">
        <f t="shared" si="742"/>
        <v/>
      </c>
      <c r="K4689" s="92" t="str">
        <f t="shared" si="743"/>
        <v/>
      </c>
      <c r="L4689" s="92" t="str">
        <f t="shared" si="744"/>
        <v/>
      </c>
      <c r="M4689" s="95" t="str">
        <f>IF(A4689&lt;&gt;"",IF(MID(C4689,1,1)="c",SigmaEpsConcrete(I4689,$AN$30:$AN$33,$AR$30:$AR$33,$AS$26,$AS$27,$AS$28,$AQ$20,$AU$19),""),"")</f>
        <v/>
      </c>
      <c r="N4689" s="95" t="str">
        <f>IF(A4689&lt;&gt;"",IF(MID(C4689,1,1)="r",SigmaEpsReinf(J4689,$AS$42:$AS$43,$AS$41,$AS$39,$AS$40,$AQ$38),""),"")</f>
        <v/>
      </c>
      <c r="Q4689" s="92" t="str">
        <f t="shared" si="746"/>
        <v/>
      </c>
      <c r="R4689" s="92" t="str">
        <f t="shared" si="747"/>
        <v/>
      </c>
      <c r="U4689" s="5"/>
      <c r="V4689" s="5"/>
      <c r="W4689" s="94" t="str">
        <f t="shared" si="745"/>
        <v/>
      </c>
      <c r="X4689" s="94" t="str">
        <f t="shared" si="748"/>
        <v/>
      </c>
      <c r="Y4689" s="5"/>
      <c r="BK4689" s="8"/>
      <c r="BL4689" s="5"/>
      <c r="BM4689" s="5"/>
      <c r="BN4689" s="5"/>
      <c r="BO4689" s="5"/>
      <c r="BP4689" s="1"/>
      <c r="BQ4689" s="1"/>
      <c r="BR4689" s="1"/>
      <c r="BS4689" s="1"/>
      <c r="BT4689" s="1"/>
      <c r="BU4689" s="4"/>
      <c r="BV4689" s="1"/>
      <c r="BW4689" s="3"/>
      <c r="BX4689" s="4"/>
      <c r="BY4689" s="5"/>
      <c r="BZ4689" s="5"/>
      <c r="CA4689" s="5"/>
      <c r="CB4689" s="5"/>
      <c r="CC4689" s="5"/>
      <c r="CD4689" s="43"/>
    </row>
    <row r="4690" spans="1:82" x14ac:dyDescent="0.25">
      <c r="A4690" s="8"/>
      <c r="B4690" s="5"/>
      <c r="C4690" s="5"/>
      <c r="D4690" s="5"/>
      <c r="E4690" s="5"/>
      <c r="F4690" s="94" t="str">
        <f t="shared" si="739"/>
        <v/>
      </c>
      <c r="G4690" s="94" t="str">
        <f t="shared" si="740"/>
        <v/>
      </c>
      <c r="H4690" s="127" t="str">
        <f>IF(A4690&lt;&gt;"",IF(MID(C4690,1,1)="c",$AS$26,IF(MID(C4690,1,1)="r",$AS$41,IF(MID(C4690,1,1)="p",#REF!,#REF!))),"")</f>
        <v/>
      </c>
      <c r="I4690" s="92" t="str">
        <f t="shared" si="741"/>
        <v/>
      </c>
      <c r="J4690" s="92" t="str">
        <f t="shared" si="742"/>
        <v/>
      </c>
      <c r="K4690" s="92" t="str">
        <f t="shared" si="743"/>
        <v/>
      </c>
      <c r="L4690" s="92" t="str">
        <f t="shared" si="744"/>
        <v/>
      </c>
      <c r="M4690" s="95" t="str">
        <f>IF(A4690&lt;&gt;"",IF(MID(C4690,1,1)="c",SigmaEpsConcrete(I4690,$AN$30:$AN$33,$AR$30:$AR$33,$AS$26,$AS$27,$AS$28,$AQ$20,$AU$19),""),"")</f>
        <v/>
      </c>
      <c r="N4690" s="95" t="str">
        <f>IF(A4690&lt;&gt;"",IF(MID(C4690,1,1)="r",SigmaEpsReinf(J4690,$AS$42:$AS$43,$AS$41,$AS$39,$AS$40,$AQ$38),""),"")</f>
        <v/>
      </c>
      <c r="Q4690" s="92" t="str">
        <f t="shared" si="746"/>
        <v/>
      </c>
      <c r="R4690" s="92" t="str">
        <f t="shared" si="747"/>
        <v/>
      </c>
      <c r="U4690" s="5"/>
      <c r="V4690" s="5"/>
      <c r="W4690" s="94" t="str">
        <f t="shared" si="745"/>
        <v/>
      </c>
      <c r="X4690" s="94" t="str">
        <f t="shared" si="748"/>
        <v/>
      </c>
      <c r="Y4690" s="5"/>
      <c r="BK4690" s="8"/>
      <c r="BL4690" s="5"/>
      <c r="BM4690" s="5"/>
      <c r="BN4690" s="5"/>
      <c r="BO4690" s="5"/>
      <c r="BP4690" s="1"/>
      <c r="BQ4690" s="1"/>
      <c r="BR4690" s="1"/>
      <c r="BS4690" s="1"/>
      <c r="BT4690" s="1"/>
      <c r="BU4690" s="4"/>
      <c r="BV4690" s="1"/>
      <c r="BW4690" s="3"/>
      <c r="BX4690" s="4"/>
      <c r="BY4690" s="5"/>
      <c r="BZ4690" s="5"/>
      <c r="CA4690" s="5"/>
      <c r="CB4690" s="5"/>
      <c r="CC4690" s="5"/>
      <c r="CD4690" s="43"/>
    </row>
    <row r="4691" spans="1:82" x14ac:dyDescent="0.25">
      <c r="A4691" s="8"/>
      <c r="B4691" s="5"/>
      <c r="C4691" s="5"/>
      <c r="D4691" s="5"/>
      <c r="E4691" s="5"/>
      <c r="F4691" s="94" t="str">
        <f t="shared" si="739"/>
        <v/>
      </c>
      <c r="G4691" s="94" t="str">
        <f t="shared" si="740"/>
        <v/>
      </c>
      <c r="H4691" s="127" t="str">
        <f>IF(A4691&lt;&gt;"",IF(MID(C4691,1,1)="c",$AS$26,IF(MID(C4691,1,1)="r",$AS$41,IF(MID(C4691,1,1)="p",#REF!,#REF!))),"")</f>
        <v/>
      </c>
      <c r="I4691" s="92" t="str">
        <f t="shared" si="741"/>
        <v/>
      </c>
      <c r="J4691" s="92" t="str">
        <f t="shared" si="742"/>
        <v/>
      </c>
      <c r="K4691" s="92" t="str">
        <f t="shared" si="743"/>
        <v/>
      </c>
      <c r="L4691" s="92" t="str">
        <f t="shared" si="744"/>
        <v/>
      </c>
      <c r="M4691" s="95" t="str">
        <f>IF(A4691&lt;&gt;"",IF(MID(C4691,1,1)="c",SigmaEpsConcrete(I4691,$AN$30:$AN$33,$AR$30:$AR$33,$AS$26,$AS$27,$AS$28,$AQ$20,$AU$19),""),"")</f>
        <v/>
      </c>
      <c r="N4691" s="95" t="str">
        <f>IF(A4691&lt;&gt;"",IF(MID(C4691,1,1)="r",SigmaEpsReinf(J4691,$AS$42:$AS$43,$AS$41,$AS$39,$AS$40,$AQ$38),""),"")</f>
        <v/>
      </c>
      <c r="Q4691" s="92" t="str">
        <f t="shared" si="746"/>
        <v/>
      </c>
      <c r="R4691" s="92" t="str">
        <f t="shared" si="747"/>
        <v/>
      </c>
      <c r="U4691" s="5"/>
      <c r="V4691" s="5"/>
      <c r="W4691" s="94" t="str">
        <f t="shared" si="745"/>
        <v/>
      </c>
      <c r="X4691" s="94" t="str">
        <f t="shared" si="748"/>
        <v/>
      </c>
      <c r="Y4691" s="5"/>
      <c r="BK4691" s="8"/>
      <c r="BL4691" s="5"/>
      <c r="BM4691" s="5"/>
      <c r="BN4691" s="5"/>
      <c r="BO4691" s="5"/>
      <c r="BP4691" s="1"/>
      <c r="BQ4691" s="1"/>
      <c r="BR4691" s="1"/>
      <c r="BS4691" s="1"/>
      <c r="BT4691" s="1"/>
      <c r="BU4691" s="4"/>
      <c r="BV4691" s="1"/>
      <c r="BW4691" s="3"/>
      <c r="BX4691" s="4"/>
      <c r="BY4691" s="5"/>
      <c r="BZ4691" s="5"/>
      <c r="CA4691" s="5"/>
      <c r="CB4691" s="5"/>
      <c r="CC4691" s="5"/>
      <c r="CD4691" s="43"/>
    </row>
    <row r="4692" spans="1:82" x14ac:dyDescent="0.25">
      <c r="A4692" s="8"/>
      <c r="B4692" s="5"/>
      <c r="C4692" s="5"/>
      <c r="D4692" s="5"/>
      <c r="E4692" s="5"/>
      <c r="F4692" s="94" t="str">
        <f t="shared" si="739"/>
        <v/>
      </c>
      <c r="G4692" s="94" t="str">
        <f t="shared" si="740"/>
        <v/>
      </c>
      <c r="H4692" s="127" t="str">
        <f>IF(A4692&lt;&gt;"",IF(MID(C4692,1,1)="c",$AS$26,IF(MID(C4692,1,1)="r",$AS$41,IF(MID(C4692,1,1)="p",#REF!,#REF!))),"")</f>
        <v/>
      </c>
      <c r="I4692" s="92" t="str">
        <f t="shared" si="741"/>
        <v/>
      </c>
      <c r="J4692" s="92" t="str">
        <f t="shared" si="742"/>
        <v/>
      </c>
      <c r="K4692" s="92" t="str">
        <f t="shared" si="743"/>
        <v/>
      </c>
      <c r="L4692" s="92" t="str">
        <f t="shared" si="744"/>
        <v/>
      </c>
      <c r="M4692" s="95" t="str">
        <f>IF(A4692&lt;&gt;"",IF(MID(C4692,1,1)="c",SigmaEpsConcrete(I4692,$AN$30:$AN$33,$AR$30:$AR$33,$AS$26,$AS$27,$AS$28,$AQ$20,$AU$19),""),"")</f>
        <v/>
      </c>
      <c r="N4692" s="95" t="str">
        <f>IF(A4692&lt;&gt;"",IF(MID(C4692,1,1)="r",SigmaEpsReinf(J4692,$AS$42:$AS$43,$AS$41,$AS$39,$AS$40,$AQ$38),""),"")</f>
        <v/>
      </c>
      <c r="Q4692" s="92" t="str">
        <f t="shared" si="746"/>
        <v/>
      </c>
      <c r="R4692" s="92" t="str">
        <f t="shared" si="747"/>
        <v/>
      </c>
      <c r="U4692" s="5"/>
      <c r="V4692" s="5"/>
      <c r="W4692" s="94" t="str">
        <f t="shared" si="745"/>
        <v/>
      </c>
      <c r="X4692" s="94" t="str">
        <f t="shared" si="748"/>
        <v/>
      </c>
      <c r="Y4692" s="5"/>
      <c r="BK4692" s="8"/>
      <c r="BL4692" s="5"/>
      <c r="BM4692" s="5"/>
      <c r="BN4692" s="5"/>
      <c r="BO4692" s="5"/>
      <c r="BP4692" s="1"/>
      <c r="BQ4692" s="1"/>
      <c r="BR4692" s="1"/>
      <c r="BS4692" s="1"/>
      <c r="BT4692" s="1"/>
      <c r="BU4692" s="4"/>
      <c r="BV4692" s="1"/>
      <c r="BW4692" s="3"/>
      <c r="BX4692" s="4"/>
      <c r="BY4692" s="5"/>
      <c r="BZ4692" s="5"/>
      <c r="CA4692" s="5"/>
      <c r="CB4692" s="5"/>
      <c r="CC4692" s="5"/>
      <c r="CD4692" s="43"/>
    </row>
    <row r="4693" spans="1:82" x14ac:dyDescent="0.25">
      <c r="A4693" s="8"/>
      <c r="B4693" s="5"/>
      <c r="C4693" s="5"/>
      <c r="D4693" s="5"/>
      <c r="E4693" s="5"/>
      <c r="F4693" s="94" t="str">
        <f t="shared" si="739"/>
        <v/>
      </c>
      <c r="G4693" s="94" t="str">
        <f t="shared" si="740"/>
        <v/>
      </c>
      <c r="H4693" s="127" t="str">
        <f>IF(A4693&lt;&gt;"",IF(MID(C4693,1,1)="c",$AS$26,IF(MID(C4693,1,1)="r",$AS$41,IF(MID(C4693,1,1)="p",#REF!,#REF!))),"")</f>
        <v/>
      </c>
      <c r="I4693" s="92" t="str">
        <f t="shared" si="741"/>
        <v/>
      </c>
      <c r="J4693" s="92" t="str">
        <f t="shared" si="742"/>
        <v/>
      </c>
      <c r="K4693" s="92" t="str">
        <f t="shared" si="743"/>
        <v/>
      </c>
      <c r="L4693" s="92" t="str">
        <f t="shared" si="744"/>
        <v/>
      </c>
      <c r="M4693" s="95" t="str">
        <f>IF(A4693&lt;&gt;"",IF(MID(C4693,1,1)="c",SigmaEpsConcrete(I4693,$AN$30:$AN$33,$AR$30:$AR$33,$AS$26,$AS$27,$AS$28,$AQ$20,$AU$19),""),"")</f>
        <v/>
      </c>
      <c r="N4693" s="95" t="str">
        <f>IF(A4693&lt;&gt;"",IF(MID(C4693,1,1)="r",SigmaEpsReinf(J4693,$AS$42:$AS$43,$AS$41,$AS$39,$AS$40,$AQ$38),""),"")</f>
        <v/>
      </c>
      <c r="Q4693" s="92" t="str">
        <f t="shared" si="746"/>
        <v/>
      </c>
      <c r="R4693" s="92" t="str">
        <f t="shared" si="747"/>
        <v/>
      </c>
      <c r="U4693" s="5"/>
      <c r="V4693" s="5"/>
      <c r="W4693" s="94" t="str">
        <f t="shared" si="745"/>
        <v/>
      </c>
      <c r="X4693" s="94" t="str">
        <f t="shared" si="748"/>
        <v/>
      </c>
      <c r="Y4693" s="5"/>
      <c r="BK4693" s="8"/>
      <c r="BL4693" s="5"/>
      <c r="BM4693" s="5"/>
      <c r="BN4693" s="5"/>
      <c r="BO4693" s="5"/>
      <c r="BP4693" s="1"/>
      <c r="BQ4693" s="1"/>
      <c r="BR4693" s="1"/>
      <c r="BS4693" s="1"/>
      <c r="BT4693" s="1"/>
      <c r="BU4693" s="4"/>
      <c r="BV4693" s="1"/>
      <c r="BW4693" s="3"/>
      <c r="BX4693" s="4"/>
      <c r="BY4693" s="5"/>
      <c r="BZ4693" s="5"/>
      <c r="CA4693" s="5"/>
      <c r="CB4693" s="5"/>
      <c r="CC4693" s="5"/>
      <c r="CD4693" s="43"/>
    </row>
    <row r="4694" spans="1:82" x14ac:dyDescent="0.25">
      <c r="A4694" s="8"/>
      <c r="B4694" s="5"/>
      <c r="C4694" s="5"/>
      <c r="D4694" s="5"/>
      <c r="E4694" s="5"/>
      <c r="F4694" s="94" t="str">
        <f t="shared" si="739"/>
        <v/>
      </c>
      <c r="G4694" s="94" t="str">
        <f t="shared" si="740"/>
        <v/>
      </c>
      <c r="H4694" s="127" t="str">
        <f>IF(A4694&lt;&gt;"",IF(MID(C4694,1,1)="c",$AS$26,IF(MID(C4694,1,1)="r",$AS$41,IF(MID(C4694,1,1)="p",#REF!,#REF!))),"")</f>
        <v/>
      </c>
      <c r="I4694" s="92" t="str">
        <f t="shared" si="741"/>
        <v/>
      </c>
      <c r="J4694" s="92" t="str">
        <f t="shared" si="742"/>
        <v/>
      </c>
      <c r="K4694" s="92" t="str">
        <f t="shared" si="743"/>
        <v/>
      </c>
      <c r="L4694" s="92" t="str">
        <f t="shared" si="744"/>
        <v/>
      </c>
      <c r="M4694" s="95" t="str">
        <f>IF(A4694&lt;&gt;"",IF(MID(C4694,1,1)="c",SigmaEpsConcrete(I4694,$AN$30:$AN$33,$AR$30:$AR$33,$AS$26,$AS$27,$AS$28,$AQ$20,$AU$19),""),"")</f>
        <v/>
      </c>
      <c r="N4694" s="95" t="str">
        <f>IF(A4694&lt;&gt;"",IF(MID(C4694,1,1)="r",SigmaEpsReinf(J4694,$AS$42:$AS$43,$AS$41,$AS$39,$AS$40,$AQ$38),""),"")</f>
        <v/>
      </c>
      <c r="Q4694" s="92" t="str">
        <f t="shared" si="746"/>
        <v/>
      </c>
      <c r="R4694" s="92" t="str">
        <f t="shared" si="747"/>
        <v/>
      </c>
      <c r="U4694" s="5"/>
      <c r="V4694" s="5"/>
      <c r="W4694" s="94" t="str">
        <f t="shared" si="745"/>
        <v/>
      </c>
      <c r="X4694" s="94" t="str">
        <f t="shared" si="748"/>
        <v/>
      </c>
      <c r="Y4694" s="5"/>
      <c r="BK4694" s="8"/>
      <c r="BL4694" s="5"/>
      <c r="BM4694" s="5"/>
      <c r="BN4694" s="5"/>
      <c r="BO4694" s="5"/>
      <c r="BP4694" s="1"/>
      <c r="BQ4694" s="1"/>
      <c r="BR4694" s="1"/>
      <c r="BS4694" s="1"/>
      <c r="BT4694" s="1"/>
      <c r="BU4694" s="4"/>
      <c r="BV4694" s="1"/>
      <c r="BW4694" s="3"/>
      <c r="BX4694" s="4"/>
      <c r="BY4694" s="5"/>
      <c r="BZ4694" s="5"/>
      <c r="CA4694" s="5"/>
      <c r="CB4694" s="5"/>
      <c r="CC4694" s="5"/>
      <c r="CD4694" s="43"/>
    </row>
    <row r="4695" spans="1:82" x14ac:dyDescent="0.25">
      <c r="A4695" s="8"/>
      <c r="B4695" s="5"/>
      <c r="C4695" s="5"/>
      <c r="D4695" s="5"/>
      <c r="E4695" s="5"/>
      <c r="F4695" s="94" t="str">
        <f t="shared" si="739"/>
        <v/>
      </c>
      <c r="G4695" s="94" t="str">
        <f t="shared" si="740"/>
        <v/>
      </c>
      <c r="H4695" s="127" t="str">
        <f>IF(A4695&lt;&gt;"",IF(MID(C4695,1,1)="c",$AS$26,IF(MID(C4695,1,1)="r",$AS$41,IF(MID(C4695,1,1)="p",#REF!,#REF!))),"")</f>
        <v/>
      </c>
      <c r="I4695" s="92" t="str">
        <f t="shared" si="741"/>
        <v/>
      </c>
      <c r="J4695" s="92" t="str">
        <f t="shared" si="742"/>
        <v/>
      </c>
      <c r="K4695" s="92" t="str">
        <f t="shared" si="743"/>
        <v/>
      </c>
      <c r="L4695" s="92" t="str">
        <f t="shared" si="744"/>
        <v/>
      </c>
      <c r="M4695" s="95" t="str">
        <f>IF(A4695&lt;&gt;"",IF(MID(C4695,1,1)="c",SigmaEpsConcrete(I4695,$AN$30:$AN$33,$AR$30:$AR$33,$AS$26,$AS$27,$AS$28,$AQ$20,$AU$19),""),"")</f>
        <v/>
      </c>
      <c r="N4695" s="95" t="str">
        <f>IF(A4695&lt;&gt;"",IF(MID(C4695,1,1)="r",SigmaEpsReinf(J4695,$AS$42:$AS$43,$AS$41,$AS$39,$AS$40,$AQ$38),""),"")</f>
        <v/>
      </c>
      <c r="Q4695" s="92" t="str">
        <f t="shared" si="746"/>
        <v/>
      </c>
      <c r="R4695" s="92" t="str">
        <f t="shared" si="747"/>
        <v/>
      </c>
      <c r="U4695" s="5"/>
      <c r="V4695" s="5"/>
      <c r="W4695" s="94" t="str">
        <f t="shared" si="745"/>
        <v/>
      </c>
      <c r="X4695" s="94" t="str">
        <f t="shared" si="748"/>
        <v/>
      </c>
      <c r="Y4695" s="5"/>
      <c r="BK4695" s="8"/>
      <c r="BL4695" s="5"/>
      <c r="BM4695" s="5"/>
      <c r="BN4695" s="5"/>
      <c r="BO4695" s="5"/>
      <c r="BP4695" s="1"/>
      <c r="BQ4695" s="1"/>
      <c r="BR4695" s="1"/>
      <c r="BS4695" s="1"/>
      <c r="BT4695" s="1"/>
      <c r="BU4695" s="4"/>
      <c r="BV4695" s="1"/>
      <c r="BW4695" s="3"/>
      <c r="BX4695" s="4"/>
      <c r="BY4695" s="5"/>
      <c r="BZ4695" s="5"/>
      <c r="CA4695" s="5"/>
      <c r="CB4695" s="5"/>
      <c r="CC4695" s="5"/>
      <c r="CD4695" s="43"/>
    </row>
    <row r="4696" spans="1:82" x14ac:dyDescent="0.25">
      <c r="A4696" s="8"/>
      <c r="B4696" s="5"/>
      <c r="C4696" s="5"/>
      <c r="D4696" s="5"/>
      <c r="E4696" s="5"/>
      <c r="F4696" s="94" t="str">
        <f t="shared" si="739"/>
        <v/>
      </c>
      <c r="G4696" s="94" t="str">
        <f t="shared" si="740"/>
        <v/>
      </c>
      <c r="H4696" s="127" t="str">
        <f>IF(A4696&lt;&gt;"",IF(MID(C4696,1,1)="c",$AS$26,IF(MID(C4696,1,1)="r",$AS$41,IF(MID(C4696,1,1)="p",#REF!,#REF!))),"")</f>
        <v/>
      </c>
      <c r="I4696" s="92" t="str">
        <f t="shared" si="741"/>
        <v/>
      </c>
      <c r="J4696" s="92" t="str">
        <f t="shared" si="742"/>
        <v/>
      </c>
      <c r="K4696" s="92" t="str">
        <f t="shared" si="743"/>
        <v/>
      </c>
      <c r="L4696" s="92" t="str">
        <f t="shared" si="744"/>
        <v/>
      </c>
      <c r="M4696" s="95" t="str">
        <f>IF(A4696&lt;&gt;"",IF(MID(C4696,1,1)="c",SigmaEpsConcrete(I4696,$AN$30:$AN$33,$AR$30:$AR$33,$AS$26,$AS$27,$AS$28,$AQ$20,$AU$19),""),"")</f>
        <v/>
      </c>
      <c r="N4696" s="95" t="str">
        <f>IF(A4696&lt;&gt;"",IF(MID(C4696,1,1)="r",SigmaEpsReinf(J4696,$AS$42:$AS$43,$AS$41,$AS$39,$AS$40,$AQ$38),""),"")</f>
        <v/>
      </c>
      <c r="Q4696" s="92" t="str">
        <f t="shared" si="746"/>
        <v/>
      </c>
      <c r="R4696" s="92" t="str">
        <f t="shared" si="747"/>
        <v/>
      </c>
      <c r="U4696" s="5"/>
      <c r="V4696" s="5"/>
      <c r="W4696" s="94" t="str">
        <f t="shared" si="745"/>
        <v/>
      </c>
      <c r="X4696" s="94" t="str">
        <f t="shared" si="748"/>
        <v/>
      </c>
      <c r="Y4696" s="5"/>
      <c r="BK4696" s="8"/>
      <c r="BL4696" s="5"/>
      <c r="BM4696" s="5"/>
      <c r="BN4696" s="5"/>
      <c r="BO4696" s="5"/>
      <c r="BP4696" s="1"/>
      <c r="BQ4696" s="1"/>
      <c r="BR4696" s="1"/>
      <c r="BS4696" s="1"/>
      <c r="BT4696" s="1"/>
      <c r="BU4696" s="4"/>
      <c r="BV4696" s="1"/>
      <c r="BW4696" s="3"/>
      <c r="BX4696" s="4"/>
      <c r="BY4696" s="5"/>
      <c r="BZ4696" s="5"/>
      <c r="CA4696" s="5"/>
      <c r="CB4696" s="5"/>
      <c r="CC4696" s="5"/>
      <c r="CD4696" s="43"/>
    </row>
    <row r="4697" spans="1:82" x14ac:dyDescent="0.25">
      <c r="A4697" s="8"/>
      <c r="B4697" s="5"/>
      <c r="C4697" s="5"/>
      <c r="D4697" s="5"/>
      <c r="E4697" s="5"/>
      <c r="F4697" s="94" t="str">
        <f t="shared" si="739"/>
        <v/>
      </c>
      <c r="G4697" s="94" t="str">
        <f t="shared" si="740"/>
        <v/>
      </c>
      <c r="H4697" s="127" t="str">
        <f>IF(A4697&lt;&gt;"",IF(MID(C4697,1,1)="c",$AS$26,IF(MID(C4697,1,1)="r",$AS$41,IF(MID(C4697,1,1)="p",#REF!,#REF!))),"")</f>
        <v/>
      </c>
      <c r="I4697" s="92" t="str">
        <f t="shared" si="741"/>
        <v/>
      </c>
      <c r="J4697" s="92" t="str">
        <f t="shared" si="742"/>
        <v/>
      </c>
      <c r="K4697" s="92" t="str">
        <f t="shared" si="743"/>
        <v/>
      </c>
      <c r="L4697" s="92" t="str">
        <f t="shared" si="744"/>
        <v/>
      </c>
      <c r="M4697" s="95" t="str">
        <f>IF(A4697&lt;&gt;"",IF(MID(C4697,1,1)="c",SigmaEpsConcrete(I4697,$AN$30:$AN$33,$AR$30:$AR$33,$AS$26,$AS$27,$AS$28,$AQ$20,$AU$19),""),"")</f>
        <v/>
      </c>
      <c r="N4697" s="95" t="str">
        <f>IF(A4697&lt;&gt;"",IF(MID(C4697,1,1)="r",SigmaEpsReinf(J4697,$AS$42:$AS$43,$AS$41,$AS$39,$AS$40,$AQ$38),""),"")</f>
        <v/>
      </c>
      <c r="Q4697" s="92" t="str">
        <f t="shared" si="746"/>
        <v/>
      </c>
      <c r="R4697" s="92" t="str">
        <f t="shared" si="747"/>
        <v/>
      </c>
      <c r="U4697" s="5"/>
      <c r="V4697" s="5"/>
      <c r="W4697" s="94" t="str">
        <f t="shared" si="745"/>
        <v/>
      </c>
      <c r="X4697" s="94" t="str">
        <f t="shared" si="748"/>
        <v/>
      </c>
      <c r="Y4697" s="5"/>
      <c r="BK4697" s="8"/>
      <c r="BL4697" s="5"/>
      <c r="BM4697" s="5"/>
      <c r="BN4697" s="5"/>
      <c r="BO4697" s="5"/>
      <c r="BP4697" s="1"/>
      <c r="BQ4697" s="1"/>
      <c r="BR4697" s="1"/>
      <c r="BS4697" s="1"/>
      <c r="BT4697" s="1"/>
      <c r="BU4697" s="4"/>
      <c r="BV4697" s="1"/>
      <c r="BW4697" s="3"/>
      <c r="BX4697" s="4"/>
      <c r="BY4697" s="5"/>
      <c r="BZ4697" s="5"/>
      <c r="CA4697" s="5"/>
      <c r="CB4697" s="5"/>
      <c r="CC4697" s="5"/>
      <c r="CD4697" s="43"/>
    </row>
    <row r="4698" spans="1:82" x14ac:dyDescent="0.25">
      <c r="A4698" s="8"/>
      <c r="B4698" s="5"/>
      <c r="C4698" s="5"/>
      <c r="D4698" s="5"/>
      <c r="E4698" s="5"/>
      <c r="F4698" s="94" t="str">
        <f t="shared" si="739"/>
        <v/>
      </c>
      <c r="G4698" s="94" t="str">
        <f t="shared" si="740"/>
        <v/>
      </c>
      <c r="H4698" s="127" t="str">
        <f>IF(A4698&lt;&gt;"",IF(MID(C4698,1,1)="c",$AS$26,IF(MID(C4698,1,1)="r",$AS$41,IF(MID(C4698,1,1)="p",#REF!,#REF!))),"")</f>
        <v/>
      </c>
      <c r="I4698" s="92" t="str">
        <f t="shared" si="741"/>
        <v/>
      </c>
      <c r="J4698" s="92" t="str">
        <f t="shared" si="742"/>
        <v/>
      </c>
      <c r="K4698" s="92" t="str">
        <f t="shared" si="743"/>
        <v/>
      </c>
      <c r="L4698" s="92" t="str">
        <f t="shared" si="744"/>
        <v/>
      </c>
      <c r="M4698" s="95" t="str">
        <f>IF(A4698&lt;&gt;"",IF(MID(C4698,1,1)="c",SigmaEpsConcrete(I4698,$AN$30:$AN$33,$AR$30:$AR$33,$AS$26,$AS$27,$AS$28,$AQ$20,$AU$19),""),"")</f>
        <v/>
      </c>
      <c r="N4698" s="95" t="str">
        <f>IF(A4698&lt;&gt;"",IF(MID(C4698,1,1)="r",SigmaEpsReinf(J4698,$AS$42:$AS$43,$AS$41,$AS$39,$AS$40,$AQ$38),""),"")</f>
        <v/>
      </c>
      <c r="Q4698" s="92" t="str">
        <f t="shared" si="746"/>
        <v/>
      </c>
      <c r="R4698" s="92" t="str">
        <f t="shared" si="747"/>
        <v/>
      </c>
      <c r="U4698" s="5"/>
      <c r="V4698" s="5"/>
      <c r="W4698" s="94" t="str">
        <f t="shared" si="745"/>
        <v/>
      </c>
      <c r="X4698" s="94" t="str">
        <f t="shared" si="748"/>
        <v/>
      </c>
      <c r="Y4698" s="5"/>
      <c r="BK4698" s="8"/>
      <c r="BL4698" s="5"/>
      <c r="BM4698" s="5"/>
      <c r="BN4698" s="5"/>
      <c r="BO4698" s="5"/>
      <c r="BP4698" s="1"/>
      <c r="BQ4698" s="1"/>
      <c r="BR4698" s="1"/>
      <c r="BS4698" s="1"/>
      <c r="BT4698" s="1"/>
      <c r="BU4698" s="4"/>
      <c r="BV4698" s="1"/>
      <c r="BW4698" s="3"/>
      <c r="BX4698" s="4"/>
      <c r="BY4698" s="5"/>
      <c r="BZ4698" s="5"/>
      <c r="CA4698" s="5"/>
      <c r="CB4698" s="5"/>
      <c r="CC4698" s="5"/>
      <c r="CD4698" s="43"/>
    </row>
    <row r="4699" spans="1:82" x14ac:dyDescent="0.25">
      <c r="A4699" s="8"/>
      <c r="B4699" s="5"/>
      <c r="C4699" s="5"/>
      <c r="D4699" s="5"/>
      <c r="E4699" s="5"/>
      <c r="F4699" s="94" t="str">
        <f t="shared" si="739"/>
        <v/>
      </c>
      <c r="G4699" s="94" t="str">
        <f t="shared" si="740"/>
        <v/>
      </c>
      <c r="H4699" s="127" t="str">
        <f>IF(A4699&lt;&gt;"",IF(MID(C4699,1,1)="c",$AS$26,IF(MID(C4699,1,1)="r",$AS$41,IF(MID(C4699,1,1)="p",#REF!,#REF!))),"")</f>
        <v/>
      </c>
      <c r="I4699" s="92" t="str">
        <f t="shared" si="741"/>
        <v/>
      </c>
      <c r="J4699" s="92" t="str">
        <f t="shared" si="742"/>
        <v/>
      </c>
      <c r="K4699" s="92" t="str">
        <f t="shared" si="743"/>
        <v/>
      </c>
      <c r="L4699" s="92" t="str">
        <f t="shared" si="744"/>
        <v/>
      </c>
      <c r="M4699" s="95" t="str">
        <f>IF(A4699&lt;&gt;"",IF(MID(C4699,1,1)="c",SigmaEpsConcrete(I4699,$AN$30:$AN$33,$AR$30:$AR$33,$AS$26,$AS$27,$AS$28,$AQ$20,$AU$19),""),"")</f>
        <v/>
      </c>
      <c r="N4699" s="95" t="str">
        <f>IF(A4699&lt;&gt;"",IF(MID(C4699,1,1)="r",SigmaEpsReinf(J4699,$AS$42:$AS$43,$AS$41,$AS$39,$AS$40,$AQ$38),""),"")</f>
        <v/>
      </c>
      <c r="Q4699" s="92" t="str">
        <f t="shared" si="746"/>
        <v/>
      </c>
      <c r="R4699" s="92" t="str">
        <f t="shared" si="747"/>
        <v/>
      </c>
      <c r="U4699" s="5"/>
      <c r="V4699" s="5"/>
      <c r="W4699" s="94" t="str">
        <f t="shared" si="745"/>
        <v/>
      </c>
      <c r="X4699" s="94" t="str">
        <f t="shared" si="748"/>
        <v/>
      </c>
      <c r="Y4699" s="5"/>
      <c r="BK4699" s="8"/>
      <c r="BL4699" s="5"/>
      <c r="BM4699" s="5"/>
      <c r="BN4699" s="5"/>
      <c r="BO4699" s="5"/>
      <c r="BP4699" s="1"/>
      <c r="BQ4699" s="1"/>
      <c r="BR4699" s="1"/>
      <c r="BS4699" s="1"/>
      <c r="BT4699" s="1"/>
      <c r="BU4699" s="4"/>
      <c r="BV4699" s="1"/>
      <c r="BW4699" s="3"/>
      <c r="BX4699" s="4"/>
      <c r="BY4699" s="5"/>
      <c r="BZ4699" s="5"/>
      <c r="CA4699" s="5"/>
      <c r="CB4699" s="5"/>
      <c r="CC4699" s="5"/>
      <c r="CD4699" s="43"/>
    </row>
    <row r="4700" spans="1:82" x14ac:dyDescent="0.25">
      <c r="A4700" s="8"/>
      <c r="B4700" s="5"/>
      <c r="C4700" s="5"/>
      <c r="D4700" s="5"/>
      <c r="E4700" s="5"/>
      <c r="F4700" s="94" t="str">
        <f t="shared" si="739"/>
        <v/>
      </c>
      <c r="G4700" s="94" t="str">
        <f t="shared" si="740"/>
        <v/>
      </c>
      <c r="H4700" s="127" t="str">
        <f>IF(A4700&lt;&gt;"",IF(MID(C4700,1,1)="c",$AS$26,IF(MID(C4700,1,1)="r",$AS$41,IF(MID(C4700,1,1)="p",#REF!,#REF!))),"")</f>
        <v/>
      </c>
      <c r="I4700" s="92" t="str">
        <f t="shared" si="741"/>
        <v/>
      </c>
      <c r="J4700" s="92" t="str">
        <f t="shared" si="742"/>
        <v/>
      </c>
      <c r="K4700" s="92" t="str">
        <f t="shared" si="743"/>
        <v/>
      </c>
      <c r="L4700" s="92" t="str">
        <f t="shared" si="744"/>
        <v/>
      </c>
      <c r="M4700" s="95" t="str">
        <f>IF(A4700&lt;&gt;"",IF(MID(C4700,1,1)="c",SigmaEpsConcrete(I4700,$AN$30:$AN$33,$AR$30:$AR$33,$AS$26,$AS$27,$AS$28,$AQ$20,$AU$19),""),"")</f>
        <v/>
      </c>
      <c r="N4700" s="95" t="str">
        <f>IF(A4700&lt;&gt;"",IF(MID(C4700,1,1)="r",SigmaEpsReinf(J4700,$AS$42:$AS$43,$AS$41,$AS$39,$AS$40,$AQ$38),""),"")</f>
        <v/>
      </c>
      <c r="Q4700" s="92" t="str">
        <f t="shared" si="746"/>
        <v/>
      </c>
      <c r="R4700" s="92" t="str">
        <f t="shared" si="747"/>
        <v/>
      </c>
      <c r="U4700" s="5"/>
      <c r="V4700" s="5"/>
      <c r="W4700" s="94" t="str">
        <f t="shared" si="745"/>
        <v/>
      </c>
      <c r="X4700" s="94" t="str">
        <f t="shared" si="748"/>
        <v/>
      </c>
      <c r="Y4700" s="5"/>
      <c r="BK4700" s="8"/>
      <c r="BL4700" s="5"/>
      <c r="BM4700" s="5"/>
      <c r="BN4700" s="5"/>
      <c r="BO4700" s="5"/>
      <c r="BP4700" s="1"/>
      <c r="BQ4700" s="1"/>
      <c r="BR4700" s="1"/>
      <c r="BS4700" s="1"/>
      <c r="BT4700" s="1"/>
      <c r="BU4700" s="4"/>
      <c r="BV4700" s="1"/>
      <c r="BW4700" s="3"/>
      <c r="BX4700" s="4"/>
      <c r="BY4700" s="5"/>
      <c r="BZ4700" s="5"/>
      <c r="CA4700" s="5"/>
      <c r="CB4700" s="5"/>
      <c r="CC4700" s="5"/>
      <c r="CD4700" s="43"/>
    </row>
    <row r="4701" spans="1:82" x14ac:dyDescent="0.25">
      <c r="A4701" s="8"/>
      <c r="B4701" s="5"/>
      <c r="C4701" s="5"/>
      <c r="D4701" s="5"/>
      <c r="E4701" s="5"/>
      <c r="F4701" s="94" t="str">
        <f t="shared" si="739"/>
        <v/>
      </c>
      <c r="G4701" s="94" t="str">
        <f t="shared" si="740"/>
        <v/>
      </c>
      <c r="H4701" s="127" t="str">
        <f>IF(A4701&lt;&gt;"",IF(MID(C4701,1,1)="c",$AS$26,IF(MID(C4701,1,1)="r",$AS$41,IF(MID(C4701,1,1)="p",#REF!,#REF!))),"")</f>
        <v/>
      </c>
      <c r="I4701" s="92" t="str">
        <f t="shared" si="741"/>
        <v/>
      </c>
      <c r="J4701" s="92" t="str">
        <f t="shared" si="742"/>
        <v/>
      </c>
      <c r="K4701" s="92" t="str">
        <f t="shared" si="743"/>
        <v/>
      </c>
      <c r="L4701" s="92" t="str">
        <f t="shared" si="744"/>
        <v/>
      </c>
      <c r="M4701" s="95" t="str">
        <f>IF(A4701&lt;&gt;"",IF(MID(C4701,1,1)="c",SigmaEpsConcrete(I4701,$AN$30:$AN$33,$AR$30:$AR$33,$AS$26,$AS$27,$AS$28,$AQ$20,$AU$19),""),"")</f>
        <v/>
      </c>
      <c r="N4701" s="95" t="str">
        <f>IF(A4701&lt;&gt;"",IF(MID(C4701,1,1)="r",SigmaEpsReinf(J4701,$AS$42:$AS$43,$AS$41,$AS$39,$AS$40,$AQ$38),""),"")</f>
        <v/>
      </c>
      <c r="Q4701" s="92" t="str">
        <f t="shared" si="746"/>
        <v/>
      </c>
      <c r="R4701" s="92" t="str">
        <f t="shared" si="747"/>
        <v/>
      </c>
      <c r="U4701" s="5"/>
      <c r="V4701" s="5"/>
      <c r="W4701" s="94" t="str">
        <f t="shared" si="745"/>
        <v/>
      </c>
      <c r="X4701" s="94" t="str">
        <f t="shared" si="748"/>
        <v/>
      </c>
      <c r="Y4701" s="5"/>
      <c r="BK4701" s="8"/>
      <c r="BL4701" s="5"/>
      <c r="BM4701" s="5"/>
      <c r="BN4701" s="5"/>
      <c r="BO4701" s="5"/>
      <c r="BP4701" s="1"/>
      <c r="BQ4701" s="1"/>
      <c r="BR4701" s="1"/>
      <c r="BS4701" s="1"/>
      <c r="BT4701" s="1"/>
      <c r="BU4701" s="4"/>
      <c r="BV4701" s="1"/>
      <c r="BW4701" s="3"/>
      <c r="BX4701" s="4"/>
      <c r="BY4701" s="5"/>
      <c r="BZ4701" s="5"/>
      <c r="CA4701" s="5"/>
      <c r="CB4701" s="5"/>
      <c r="CC4701" s="5"/>
      <c r="CD4701" s="43"/>
    </row>
    <row r="4702" spans="1:82" x14ac:dyDescent="0.25">
      <c r="A4702" s="8"/>
      <c r="B4702" s="5"/>
      <c r="C4702" s="5"/>
      <c r="D4702" s="5"/>
      <c r="E4702" s="5"/>
      <c r="F4702" s="94" t="str">
        <f t="shared" si="739"/>
        <v/>
      </c>
      <c r="G4702" s="94" t="str">
        <f t="shared" si="740"/>
        <v/>
      </c>
      <c r="H4702" s="127" t="str">
        <f>IF(A4702&lt;&gt;"",IF(MID(C4702,1,1)="c",$AS$26,IF(MID(C4702,1,1)="r",$AS$41,IF(MID(C4702,1,1)="p",#REF!,#REF!))),"")</f>
        <v/>
      </c>
      <c r="I4702" s="92" t="str">
        <f t="shared" si="741"/>
        <v/>
      </c>
      <c r="J4702" s="92" t="str">
        <f t="shared" si="742"/>
        <v/>
      </c>
      <c r="K4702" s="92" t="str">
        <f t="shared" si="743"/>
        <v/>
      </c>
      <c r="L4702" s="92" t="str">
        <f t="shared" si="744"/>
        <v/>
      </c>
      <c r="M4702" s="95" t="str">
        <f>IF(A4702&lt;&gt;"",IF(MID(C4702,1,1)="c",SigmaEpsConcrete(I4702,$AN$30:$AN$33,$AR$30:$AR$33,$AS$26,$AS$27,$AS$28,$AQ$20,$AU$19),""),"")</f>
        <v/>
      </c>
      <c r="N4702" s="95" t="str">
        <f>IF(A4702&lt;&gt;"",IF(MID(C4702,1,1)="r",SigmaEpsReinf(J4702,$AS$42:$AS$43,$AS$41,$AS$39,$AS$40,$AQ$38),""),"")</f>
        <v/>
      </c>
      <c r="Q4702" s="92" t="str">
        <f t="shared" si="746"/>
        <v/>
      </c>
      <c r="R4702" s="92" t="str">
        <f t="shared" si="747"/>
        <v/>
      </c>
      <c r="U4702" s="5"/>
      <c r="V4702" s="5"/>
      <c r="W4702" s="94" t="str">
        <f t="shared" si="745"/>
        <v/>
      </c>
      <c r="X4702" s="94" t="str">
        <f t="shared" si="748"/>
        <v/>
      </c>
      <c r="Y4702" s="5"/>
      <c r="BK4702" s="8"/>
      <c r="BL4702" s="5"/>
      <c r="BM4702" s="5"/>
      <c r="BN4702" s="5"/>
      <c r="BO4702" s="5"/>
      <c r="BP4702" s="1"/>
      <c r="BQ4702" s="1"/>
      <c r="BR4702" s="1"/>
      <c r="BS4702" s="1"/>
      <c r="BT4702" s="1"/>
      <c r="BU4702" s="4"/>
      <c r="BV4702" s="1"/>
      <c r="BW4702" s="3"/>
      <c r="BX4702" s="4"/>
      <c r="BY4702" s="5"/>
      <c r="BZ4702" s="5"/>
      <c r="CA4702" s="5"/>
      <c r="CB4702" s="5"/>
      <c r="CC4702" s="5"/>
      <c r="CD4702" s="43"/>
    </row>
    <row r="4703" spans="1:82" x14ac:dyDescent="0.25">
      <c r="A4703" s="8"/>
      <c r="B4703" s="5"/>
      <c r="C4703" s="5"/>
      <c r="D4703" s="5"/>
      <c r="E4703" s="5"/>
      <c r="F4703" s="94" t="str">
        <f t="shared" si="739"/>
        <v/>
      </c>
      <c r="G4703" s="94" t="str">
        <f t="shared" si="740"/>
        <v/>
      </c>
      <c r="H4703" s="127" t="str">
        <f>IF(A4703&lt;&gt;"",IF(MID(C4703,1,1)="c",$AS$26,IF(MID(C4703,1,1)="r",$AS$41,IF(MID(C4703,1,1)="p",#REF!,#REF!))),"")</f>
        <v/>
      </c>
      <c r="I4703" s="92" t="str">
        <f t="shared" si="741"/>
        <v/>
      </c>
      <c r="J4703" s="92" t="str">
        <f t="shared" si="742"/>
        <v/>
      </c>
      <c r="K4703" s="92" t="str">
        <f t="shared" si="743"/>
        <v/>
      </c>
      <c r="L4703" s="92" t="str">
        <f t="shared" si="744"/>
        <v/>
      </c>
      <c r="M4703" s="95" t="str">
        <f>IF(A4703&lt;&gt;"",IF(MID(C4703,1,1)="c",SigmaEpsConcrete(I4703,$AN$30:$AN$33,$AR$30:$AR$33,$AS$26,$AS$27,$AS$28,$AQ$20,$AU$19),""),"")</f>
        <v/>
      </c>
      <c r="N4703" s="95" t="str">
        <f>IF(A4703&lt;&gt;"",IF(MID(C4703,1,1)="r",SigmaEpsReinf(J4703,$AS$42:$AS$43,$AS$41,$AS$39,$AS$40,$AQ$38),""),"")</f>
        <v/>
      </c>
      <c r="Q4703" s="92" t="str">
        <f t="shared" si="746"/>
        <v/>
      </c>
      <c r="R4703" s="92" t="str">
        <f t="shared" si="747"/>
        <v/>
      </c>
      <c r="U4703" s="5"/>
      <c r="V4703" s="5"/>
      <c r="W4703" s="94" t="str">
        <f t="shared" si="745"/>
        <v/>
      </c>
      <c r="X4703" s="94" t="str">
        <f t="shared" si="748"/>
        <v/>
      </c>
      <c r="Y4703" s="5"/>
      <c r="BK4703" s="8"/>
      <c r="BL4703" s="5"/>
      <c r="BM4703" s="5"/>
      <c r="BN4703" s="5"/>
      <c r="BO4703" s="5"/>
      <c r="BP4703" s="1"/>
      <c r="BQ4703" s="1"/>
      <c r="BR4703" s="1"/>
      <c r="BS4703" s="1"/>
      <c r="BT4703" s="1"/>
      <c r="BU4703" s="4"/>
      <c r="BV4703" s="1"/>
      <c r="BW4703" s="3"/>
      <c r="BX4703" s="4"/>
      <c r="BY4703" s="5"/>
      <c r="BZ4703" s="5"/>
      <c r="CA4703" s="5"/>
      <c r="CB4703" s="5"/>
      <c r="CC4703" s="5"/>
      <c r="CD4703" s="43"/>
    </row>
    <row r="4704" spans="1:82" x14ac:dyDescent="0.25">
      <c r="A4704" s="8"/>
      <c r="B4704" s="5"/>
      <c r="C4704" s="5"/>
      <c r="D4704" s="5"/>
      <c r="E4704" s="5"/>
      <c r="F4704" s="94" t="str">
        <f t="shared" si="739"/>
        <v/>
      </c>
      <c r="G4704" s="94" t="str">
        <f t="shared" si="740"/>
        <v/>
      </c>
      <c r="H4704" s="127" t="str">
        <f>IF(A4704&lt;&gt;"",IF(MID(C4704,1,1)="c",$AS$26,IF(MID(C4704,1,1)="r",$AS$41,IF(MID(C4704,1,1)="p",#REF!,#REF!))),"")</f>
        <v/>
      </c>
      <c r="I4704" s="92" t="str">
        <f t="shared" si="741"/>
        <v/>
      </c>
      <c r="J4704" s="92" t="str">
        <f t="shared" si="742"/>
        <v/>
      </c>
      <c r="K4704" s="92" t="str">
        <f t="shared" si="743"/>
        <v/>
      </c>
      <c r="L4704" s="92" t="str">
        <f t="shared" si="744"/>
        <v/>
      </c>
      <c r="M4704" s="95" t="str">
        <f>IF(A4704&lt;&gt;"",IF(MID(C4704,1,1)="c",SigmaEpsConcrete(I4704,$AN$30:$AN$33,$AR$30:$AR$33,$AS$26,$AS$27,$AS$28,$AQ$20,$AU$19),""),"")</f>
        <v/>
      </c>
      <c r="N4704" s="95" t="str">
        <f>IF(A4704&lt;&gt;"",IF(MID(C4704,1,1)="r",SigmaEpsReinf(J4704,$AS$42:$AS$43,$AS$41,$AS$39,$AS$40,$AQ$38),""),"")</f>
        <v/>
      </c>
      <c r="Q4704" s="92" t="str">
        <f t="shared" si="746"/>
        <v/>
      </c>
      <c r="R4704" s="92" t="str">
        <f t="shared" si="747"/>
        <v/>
      </c>
      <c r="U4704" s="5"/>
      <c r="V4704" s="5"/>
      <c r="W4704" s="94" t="str">
        <f t="shared" si="745"/>
        <v/>
      </c>
      <c r="X4704" s="94" t="str">
        <f t="shared" si="748"/>
        <v/>
      </c>
      <c r="Y4704" s="5"/>
      <c r="BK4704" s="8"/>
      <c r="BL4704" s="5"/>
      <c r="BM4704" s="5"/>
      <c r="BN4704" s="5"/>
      <c r="BO4704" s="5"/>
      <c r="BP4704" s="1"/>
      <c r="BQ4704" s="1"/>
      <c r="BR4704" s="1"/>
      <c r="BS4704" s="1"/>
      <c r="BT4704" s="1"/>
      <c r="BU4704" s="4"/>
      <c r="BV4704" s="1"/>
      <c r="BW4704" s="3"/>
      <c r="BX4704" s="4"/>
      <c r="BY4704" s="5"/>
      <c r="BZ4704" s="5"/>
      <c r="CA4704" s="5"/>
      <c r="CB4704" s="5"/>
      <c r="CC4704" s="5"/>
      <c r="CD4704" s="43"/>
    </row>
    <row r="4705" spans="1:82" x14ac:dyDescent="0.25">
      <c r="A4705" s="8"/>
      <c r="B4705" s="5"/>
      <c r="C4705" s="5"/>
      <c r="D4705" s="5"/>
      <c r="E4705" s="5"/>
      <c r="F4705" s="94" t="str">
        <f t="shared" si="739"/>
        <v/>
      </c>
      <c r="G4705" s="94" t="str">
        <f t="shared" si="740"/>
        <v/>
      </c>
      <c r="H4705" s="127" t="str">
        <f>IF(A4705&lt;&gt;"",IF(MID(C4705,1,1)="c",$AS$26,IF(MID(C4705,1,1)="r",$AS$41,IF(MID(C4705,1,1)="p",#REF!,#REF!))),"")</f>
        <v/>
      </c>
      <c r="I4705" s="92" t="str">
        <f t="shared" si="741"/>
        <v/>
      </c>
      <c r="J4705" s="92" t="str">
        <f t="shared" si="742"/>
        <v/>
      </c>
      <c r="K4705" s="92" t="str">
        <f t="shared" si="743"/>
        <v/>
      </c>
      <c r="L4705" s="92" t="str">
        <f t="shared" si="744"/>
        <v/>
      </c>
      <c r="M4705" s="95" t="str">
        <f>IF(A4705&lt;&gt;"",IF(MID(C4705,1,1)="c",SigmaEpsConcrete(I4705,$AN$30:$AN$33,$AR$30:$AR$33,$AS$26,$AS$27,$AS$28,$AQ$20,$AU$19),""),"")</f>
        <v/>
      </c>
      <c r="N4705" s="95" t="str">
        <f>IF(A4705&lt;&gt;"",IF(MID(C4705,1,1)="r",SigmaEpsReinf(J4705,$AS$42:$AS$43,$AS$41,$AS$39,$AS$40,$AQ$38),""),"")</f>
        <v/>
      </c>
      <c r="Q4705" s="92" t="str">
        <f t="shared" si="746"/>
        <v/>
      </c>
      <c r="R4705" s="92" t="str">
        <f t="shared" si="747"/>
        <v/>
      </c>
      <c r="U4705" s="5"/>
      <c r="V4705" s="5"/>
      <c r="W4705" s="94" t="str">
        <f t="shared" si="745"/>
        <v/>
      </c>
      <c r="X4705" s="94" t="str">
        <f t="shared" si="748"/>
        <v/>
      </c>
      <c r="Y4705" s="5"/>
      <c r="BK4705" s="8"/>
      <c r="BL4705" s="5"/>
      <c r="BM4705" s="5"/>
      <c r="BN4705" s="5"/>
      <c r="BO4705" s="5"/>
      <c r="BP4705" s="1"/>
      <c r="BQ4705" s="1"/>
      <c r="BR4705" s="1"/>
      <c r="BS4705" s="1"/>
      <c r="BT4705" s="1"/>
      <c r="BU4705" s="4"/>
      <c r="BV4705" s="1"/>
      <c r="BW4705" s="3"/>
      <c r="BX4705" s="4"/>
      <c r="BY4705" s="5"/>
      <c r="BZ4705" s="5"/>
      <c r="CA4705" s="5"/>
      <c r="CB4705" s="5"/>
      <c r="CC4705" s="5"/>
      <c r="CD4705" s="43"/>
    </row>
    <row r="4706" spans="1:82" x14ac:dyDescent="0.25">
      <c r="A4706" s="8"/>
      <c r="B4706" s="5"/>
      <c r="C4706" s="5"/>
      <c r="D4706" s="5"/>
      <c r="E4706" s="5"/>
      <c r="F4706" s="94" t="str">
        <f t="shared" si="739"/>
        <v/>
      </c>
      <c r="G4706" s="94" t="str">
        <f t="shared" si="740"/>
        <v/>
      </c>
      <c r="H4706" s="127" t="str">
        <f>IF(A4706&lt;&gt;"",IF(MID(C4706,1,1)="c",$AS$26,IF(MID(C4706,1,1)="r",$AS$41,IF(MID(C4706,1,1)="p",#REF!,#REF!))),"")</f>
        <v/>
      </c>
      <c r="I4706" s="92" t="str">
        <f t="shared" si="741"/>
        <v/>
      </c>
      <c r="J4706" s="92" t="str">
        <f t="shared" si="742"/>
        <v/>
      </c>
      <c r="K4706" s="92" t="str">
        <f t="shared" si="743"/>
        <v/>
      </c>
      <c r="L4706" s="92" t="str">
        <f t="shared" si="744"/>
        <v/>
      </c>
      <c r="M4706" s="95" t="str">
        <f>IF(A4706&lt;&gt;"",IF(MID(C4706,1,1)="c",SigmaEpsConcrete(I4706,$AN$30:$AN$33,$AR$30:$AR$33,$AS$26,$AS$27,$AS$28,$AQ$20,$AU$19),""),"")</f>
        <v/>
      </c>
      <c r="N4706" s="95" t="str">
        <f>IF(A4706&lt;&gt;"",IF(MID(C4706,1,1)="r",SigmaEpsReinf(J4706,$AS$42:$AS$43,$AS$41,$AS$39,$AS$40,$AQ$38),""),"")</f>
        <v/>
      </c>
      <c r="Q4706" s="92" t="str">
        <f t="shared" si="746"/>
        <v/>
      </c>
      <c r="R4706" s="92" t="str">
        <f t="shared" si="747"/>
        <v/>
      </c>
      <c r="U4706" s="5"/>
      <c r="V4706" s="5"/>
      <c r="W4706" s="94" t="str">
        <f t="shared" si="745"/>
        <v/>
      </c>
      <c r="X4706" s="94" t="str">
        <f t="shared" si="748"/>
        <v/>
      </c>
      <c r="Y4706" s="5"/>
      <c r="BK4706" s="8"/>
      <c r="BL4706" s="5"/>
      <c r="BM4706" s="5"/>
      <c r="BN4706" s="5"/>
      <c r="BO4706" s="5"/>
      <c r="BP4706" s="1"/>
      <c r="BQ4706" s="1"/>
      <c r="BR4706" s="1"/>
      <c r="BS4706" s="1"/>
      <c r="BT4706" s="1"/>
      <c r="BU4706" s="4"/>
      <c r="BV4706" s="1"/>
      <c r="BW4706" s="3"/>
      <c r="BX4706" s="4"/>
      <c r="BY4706" s="5"/>
      <c r="BZ4706" s="5"/>
      <c r="CA4706" s="5"/>
      <c r="CB4706" s="5"/>
      <c r="CC4706" s="5"/>
      <c r="CD4706" s="43"/>
    </row>
    <row r="4707" spans="1:82" x14ac:dyDescent="0.25">
      <c r="A4707" s="8"/>
      <c r="B4707" s="5"/>
      <c r="C4707" s="5"/>
      <c r="D4707" s="5"/>
      <c r="E4707" s="5"/>
      <c r="F4707" s="94" t="str">
        <f t="shared" si="739"/>
        <v/>
      </c>
      <c r="G4707" s="94" t="str">
        <f t="shared" si="740"/>
        <v/>
      </c>
      <c r="H4707" s="127" t="str">
        <f>IF(A4707&lt;&gt;"",IF(MID(C4707,1,1)="c",$AS$26,IF(MID(C4707,1,1)="r",$AS$41,IF(MID(C4707,1,1)="p",#REF!,#REF!))),"")</f>
        <v/>
      </c>
      <c r="I4707" s="92" t="str">
        <f t="shared" si="741"/>
        <v/>
      </c>
      <c r="J4707" s="92" t="str">
        <f t="shared" si="742"/>
        <v/>
      </c>
      <c r="K4707" s="92" t="str">
        <f t="shared" si="743"/>
        <v/>
      </c>
      <c r="L4707" s="92" t="str">
        <f t="shared" si="744"/>
        <v/>
      </c>
      <c r="M4707" s="95" t="str">
        <f>IF(A4707&lt;&gt;"",IF(MID(C4707,1,1)="c",SigmaEpsConcrete(I4707,$AN$30:$AN$33,$AR$30:$AR$33,$AS$26,$AS$27,$AS$28,$AQ$20,$AU$19),""),"")</f>
        <v/>
      </c>
      <c r="N4707" s="95" t="str">
        <f>IF(A4707&lt;&gt;"",IF(MID(C4707,1,1)="r",SigmaEpsReinf(J4707,$AS$42:$AS$43,$AS$41,$AS$39,$AS$40,$AQ$38),""),"")</f>
        <v/>
      </c>
      <c r="Q4707" s="92" t="str">
        <f t="shared" si="746"/>
        <v/>
      </c>
      <c r="R4707" s="92" t="str">
        <f t="shared" si="747"/>
        <v/>
      </c>
      <c r="U4707" s="5"/>
      <c r="V4707" s="5"/>
      <c r="W4707" s="94" t="str">
        <f t="shared" si="745"/>
        <v/>
      </c>
      <c r="X4707" s="94" t="str">
        <f t="shared" si="748"/>
        <v/>
      </c>
      <c r="Y4707" s="5"/>
      <c r="BK4707" s="8"/>
      <c r="BL4707" s="5"/>
      <c r="BM4707" s="5"/>
      <c r="BN4707" s="5"/>
      <c r="BO4707" s="5"/>
      <c r="BP4707" s="1"/>
      <c r="BQ4707" s="1"/>
      <c r="BR4707" s="1"/>
      <c r="BS4707" s="1"/>
      <c r="BT4707" s="1"/>
      <c r="BU4707" s="4"/>
      <c r="BV4707" s="1"/>
      <c r="BW4707" s="3"/>
      <c r="BX4707" s="4"/>
      <c r="BY4707" s="5"/>
      <c r="BZ4707" s="5"/>
      <c r="CA4707" s="5"/>
      <c r="CB4707" s="5"/>
      <c r="CC4707" s="5"/>
      <c r="CD4707" s="43"/>
    </row>
    <row r="4708" spans="1:82" x14ac:dyDescent="0.25">
      <c r="A4708" s="8"/>
      <c r="B4708" s="5"/>
      <c r="C4708" s="5"/>
      <c r="D4708" s="5"/>
      <c r="E4708" s="5"/>
      <c r="F4708" s="94" t="str">
        <f t="shared" si="739"/>
        <v/>
      </c>
      <c r="G4708" s="94" t="str">
        <f t="shared" si="740"/>
        <v/>
      </c>
      <c r="H4708" s="127" t="str">
        <f>IF(A4708&lt;&gt;"",IF(MID(C4708,1,1)="c",$AS$26,IF(MID(C4708,1,1)="r",$AS$41,IF(MID(C4708,1,1)="p",#REF!,#REF!))),"")</f>
        <v/>
      </c>
      <c r="I4708" s="92" t="str">
        <f t="shared" si="741"/>
        <v/>
      </c>
      <c r="J4708" s="92" t="str">
        <f t="shared" si="742"/>
        <v/>
      </c>
      <c r="K4708" s="92" t="str">
        <f t="shared" si="743"/>
        <v/>
      </c>
      <c r="L4708" s="92" t="str">
        <f t="shared" si="744"/>
        <v/>
      </c>
      <c r="M4708" s="95" t="str">
        <f>IF(A4708&lt;&gt;"",IF(MID(C4708,1,1)="c",SigmaEpsConcrete(I4708,$AN$30:$AN$33,$AR$30:$AR$33,$AS$26,$AS$27,$AS$28,$AQ$20,$AU$19),""),"")</f>
        <v/>
      </c>
      <c r="N4708" s="95" t="str">
        <f>IF(A4708&lt;&gt;"",IF(MID(C4708,1,1)="r",SigmaEpsReinf(J4708,$AS$42:$AS$43,$AS$41,$AS$39,$AS$40,$AQ$38),""),"")</f>
        <v/>
      </c>
      <c r="Q4708" s="92" t="str">
        <f t="shared" si="746"/>
        <v/>
      </c>
      <c r="R4708" s="92" t="str">
        <f t="shared" si="747"/>
        <v/>
      </c>
      <c r="U4708" s="5"/>
      <c r="V4708" s="5"/>
      <c r="W4708" s="94" t="str">
        <f t="shared" si="745"/>
        <v/>
      </c>
      <c r="X4708" s="94" t="str">
        <f t="shared" si="748"/>
        <v/>
      </c>
      <c r="Y4708" s="5"/>
      <c r="BK4708" s="8"/>
      <c r="BL4708" s="5"/>
      <c r="BM4708" s="5"/>
      <c r="BN4708" s="5"/>
      <c r="BO4708" s="5"/>
      <c r="BP4708" s="1"/>
      <c r="BQ4708" s="1"/>
      <c r="BR4708" s="1"/>
      <c r="BS4708" s="1"/>
      <c r="BT4708" s="1"/>
      <c r="BU4708" s="4"/>
      <c r="BV4708" s="1"/>
      <c r="BW4708" s="3"/>
      <c r="BX4708" s="4"/>
      <c r="BY4708" s="5"/>
      <c r="BZ4708" s="5"/>
      <c r="CA4708" s="5"/>
      <c r="CB4708" s="5"/>
      <c r="CC4708" s="5"/>
      <c r="CD4708" s="43"/>
    </row>
    <row r="4709" spans="1:82" x14ac:dyDescent="0.25">
      <c r="A4709" s="8"/>
      <c r="B4709" s="5"/>
      <c r="C4709" s="5"/>
      <c r="D4709" s="5"/>
      <c r="E4709" s="5"/>
      <c r="F4709" s="94" t="str">
        <f t="shared" si="739"/>
        <v/>
      </c>
      <c r="G4709" s="94" t="str">
        <f t="shared" si="740"/>
        <v/>
      </c>
      <c r="H4709" s="127" t="str">
        <f>IF(A4709&lt;&gt;"",IF(MID(C4709,1,1)="c",$AS$26,IF(MID(C4709,1,1)="r",$AS$41,IF(MID(C4709,1,1)="p",#REF!,#REF!))),"")</f>
        <v/>
      </c>
      <c r="I4709" s="92" t="str">
        <f t="shared" si="741"/>
        <v/>
      </c>
      <c r="J4709" s="92" t="str">
        <f t="shared" si="742"/>
        <v/>
      </c>
      <c r="K4709" s="92" t="str">
        <f t="shared" si="743"/>
        <v/>
      </c>
      <c r="L4709" s="92" t="str">
        <f t="shared" si="744"/>
        <v/>
      </c>
      <c r="M4709" s="95" t="str">
        <f>IF(A4709&lt;&gt;"",IF(MID(C4709,1,1)="c",SigmaEpsConcrete(I4709,$AN$30:$AN$33,$AR$30:$AR$33,$AS$26,$AS$27,$AS$28,$AQ$20,$AU$19),""),"")</f>
        <v/>
      </c>
      <c r="N4709" s="95" t="str">
        <f>IF(A4709&lt;&gt;"",IF(MID(C4709,1,1)="r",SigmaEpsReinf(J4709,$AS$42:$AS$43,$AS$41,$AS$39,$AS$40,$AQ$38),""),"")</f>
        <v/>
      </c>
      <c r="Q4709" s="92" t="str">
        <f t="shared" si="746"/>
        <v/>
      </c>
      <c r="R4709" s="92" t="str">
        <f t="shared" si="747"/>
        <v/>
      </c>
      <c r="U4709" s="5"/>
      <c r="V4709" s="5"/>
      <c r="W4709" s="94" t="str">
        <f t="shared" si="745"/>
        <v/>
      </c>
      <c r="X4709" s="94" t="str">
        <f t="shared" si="748"/>
        <v/>
      </c>
      <c r="Y4709" s="5"/>
      <c r="BK4709" s="8"/>
      <c r="BL4709" s="5"/>
      <c r="BM4709" s="5"/>
      <c r="BN4709" s="5"/>
      <c r="BO4709" s="5"/>
      <c r="BP4709" s="1"/>
      <c r="BQ4709" s="1"/>
      <c r="BR4709" s="1"/>
      <c r="BS4709" s="1"/>
      <c r="BT4709" s="1"/>
      <c r="BU4709" s="4"/>
      <c r="BV4709" s="1"/>
      <c r="BW4709" s="3"/>
      <c r="BX4709" s="4"/>
      <c r="BY4709" s="5"/>
      <c r="BZ4709" s="5"/>
      <c r="CA4709" s="5"/>
      <c r="CB4709" s="5"/>
      <c r="CC4709" s="5"/>
      <c r="CD4709" s="43"/>
    </row>
    <row r="4710" spans="1:82" x14ac:dyDescent="0.25">
      <c r="A4710" s="8"/>
      <c r="B4710" s="5"/>
      <c r="C4710" s="5"/>
      <c r="D4710" s="5"/>
      <c r="E4710" s="5"/>
      <c r="F4710" s="94" t="str">
        <f t="shared" si="739"/>
        <v/>
      </c>
      <c r="G4710" s="94" t="str">
        <f t="shared" si="740"/>
        <v/>
      </c>
      <c r="H4710" s="127" t="str">
        <f>IF(A4710&lt;&gt;"",IF(MID(C4710,1,1)="c",$AS$26,IF(MID(C4710,1,1)="r",$AS$41,IF(MID(C4710,1,1)="p",#REF!,#REF!))),"")</f>
        <v/>
      </c>
      <c r="I4710" s="92" t="str">
        <f t="shared" si="741"/>
        <v/>
      </c>
      <c r="J4710" s="92" t="str">
        <f t="shared" si="742"/>
        <v/>
      </c>
      <c r="K4710" s="92" t="str">
        <f t="shared" si="743"/>
        <v/>
      </c>
      <c r="L4710" s="92" t="str">
        <f t="shared" si="744"/>
        <v/>
      </c>
      <c r="M4710" s="95" t="str">
        <f>IF(A4710&lt;&gt;"",IF(MID(C4710,1,1)="c",SigmaEpsConcrete(I4710,$AN$30:$AN$33,$AR$30:$AR$33,$AS$26,$AS$27,$AS$28,$AQ$20,$AU$19),""),"")</f>
        <v/>
      </c>
      <c r="N4710" s="95" t="str">
        <f>IF(A4710&lt;&gt;"",IF(MID(C4710,1,1)="r",SigmaEpsReinf(J4710,$AS$42:$AS$43,$AS$41,$AS$39,$AS$40,$AQ$38),""),"")</f>
        <v/>
      </c>
      <c r="Q4710" s="92" t="str">
        <f t="shared" si="746"/>
        <v/>
      </c>
      <c r="R4710" s="92" t="str">
        <f t="shared" si="747"/>
        <v/>
      </c>
      <c r="U4710" s="5"/>
      <c r="V4710" s="5"/>
      <c r="W4710" s="94" t="str">
        <f t="shared" si="745"/>
        <v/>
      </c>
      <c r="X4710" s="94" t="str">
        <f t="shared" si="748"/>
        <v/>
      </c>
      <c r="Y4710" s="5"/>
      <c r="BK4710" s="8"/>
      <c r="BL4710" s="5"/>
      <c r="BM4710" s="5"/>
      <c r="BN4710" s="5"/>
      <c r="BO4710" s="5"/>
      <c r="BP4710" s="1"/>
      <c r="BQ4710" s="1"/>
      <c r="BR4710" s="1"/>
      <c r="BS4710" s="1"/>
      <c r="BT4710" s="1"/>
      <c r="BU4710" s="4"/>
      <c r="BV4710" s="1"/>
      <c r="BW4710" s="3"/>
      <c r="BX4710" s="4"/>
      <c r="BY4710" s="5"/>
      <c r="BZ4710" s="5"/>
      <c r="CA4710" s="5"/>
      <c r="CB4710" s="5"/>
      <c r="CC4710" s="5"/>
      <c r="CD4710" s="43"/>
    </row>
    <row r="4711" spans="1:82" x14ac:dyDescent="0.25">
      <c r="A4711" s="8"/>
      <c r="B4711" s="5"/>
      <c r="C4711" s="5"/>
      <c r="D4711" s="5"/>
      <c r="E4711" s="5"/>
      <c r="F4711" s="94" t="str">
        <f t="shared" si="739"/>
        <v/>
      </c>
      <c r="G4711" s="94" t="str">
        <f t="shared" si="740"/>
        <v/>
      </c>
      <c r="H4711" s="127" t="str">
        <f>IF(A4711&lt;&gt;"",IF(MID(C4711,1,1)="c",$AS$26,IF(MID(C4711,1,1)="r",$AS$41,IF(MID(C4711,1,1)="p",#REF!,#REF!))),"")</f>
        <v/>
      </c>
      <c r="I4711" s="92" t="str">
        <f t="shared" si="741"/>
        <v/>
      </c>
      <c r="J4711" s="92" t="str">
        <f t="shared" si="742"/>
        <v/>
      </c>
      <c r="K4711" s="92" t="str">
        <f t="shared" si="743"/>
        <v/>
      </c>
      <c r="L4711" s="92" t="str">
        <f t="shared" si="744"/>
        <v/>
      </c>
      <c r="M4711" s="95" t="str">
        <f>IF(A4711&lt;&gt;"",IF(MID(C4711,1,1)="c",SigmaEpsConcrete(I4711,$AN$30:$AN$33,$AR$30:$AR$33,$AS$26,$AS$27,$AS$28,$AQ$20,$AU$19),""),"")</f>
        <v/>
      </c>
      <c r="N4711" s="95" t="str">
        <f>IF(A4711&lt;&gt;"",IF(MID(C4711,1,1)="r",SigmaEpsReinf(J4711,$AS$42:$AS$43,$AS$41,$AS$39,$AS$40,$AQ$38),""),"")</f>
        <v/>
      </c>
      <c r="Q4711" s="92" t="str">
        <f t="shared" si="746"/>
        <v/>
      </c>
      <c r="R4711" s="92" t="str">
        <f t="shared" si="747"/>
        <v/>
      </c>
      <c r="U4711" s="5"/>
      <c r="V4711" s="5"/>
      <c r="W4711" s="94" t="str">
        <f t="shared" si="745"/>
        <v/>
      </c>
      <c r="X4711" s="94" t="str">
        <f t="shared" si="748"/>
        <v/>
      </c>
      <c r="Y4711" s="5"/>
      <c r="BK4711" s="8"/>
      <c r="BL4711" s="5"/>
      <c r="BM4711" s="5"/>
      <c r="BN4711" s="5"/>
      <c r="BO4711" s="5"/>
      <c r="BP4711" s="1"/>
      <c r="BQ4711" s="1"/>
      <c r="BR4711" s="1"/>
      <c r="BS4711" s="1"/>
      <c r="BT4711" s="1"/>
      <c r="BU4711" s="4"/>
      <c r="BV4711" s="1"/>
      <c r="BW4711" s="3"/>
      <c r="BX4711" s="4"/>
      <c r="BY4711" s="5"/>
      <c r="BZ4711" s="5"/>
      <c r="CA4711" s="5"/>
      <c r="CB4711" s="5"/>
      <c r="CC4711" s="5"/>
      <c r="CD4711" s="43"/>
    </row>
    <row r="4712" spans="1:82" x14ac:dyDescent="0.25">
      <c r="A4712" s="8"/>
      <c r="B4712" s="5"/>
      <c r="C4712" s="5"/>
      <c r="D4712" s="5"/>
      <c r="E4712" s="5"/>
      <c r="F4712" s="94" t="str">
        <f t="shared" si="739"/>
        <v/>
      </c>
      <c r="G4712" s="94" t="str">
        <f t="shared" si="740"/>
        <v/>
      </c>
      <c r="H4712" s="127" t="str">
        <f>IF(A4712&lt;&gt;"",IF(MID(C4712,1,1)="c",$AS$26,IF(MID(C4712,1,1)="r",$AS$41,IF(MID(C4712,1,1)="p",#REF!,#REF!))),"")</f>
        <v/>
      </c>
      <c r="I4712" s="92" t="str">
        <f t="shared" si="741"/>
        <v/>
      </c>
      <c r="J4712" s="92" t="str">
        <f t="shared" si="742"/>
        <v/>
      </c>
      <c r="K4712" s="92" t="str">
        <f t="shared" si="743"/>
        <v/>
      </c>
      <c r="L4712" s="92" t="str">
        <f t="shared" si="744"/>
        <v/>
      </c>
      <c r="M4712" s="95" t="str">
        <f>IF(A4712&lt;&gt;"",IF(MID(C4712,1,1)="c",SigmaEpsConcrete(I4712,$AN$30:$AN$33,$AR$30:$AR$33,$AS$26,$AS$27,$AS$28,$AQ$20,$AU$19),""),"")</f>
        <v/>
      </c>
      <c r="N4712" s="95" t="str">
        <f>IF(A4712&lt;&gt;"",IF(MID(C4712,1,1)="r",SigmaEpsReinf(J4712,$AS$42:$AS$43,$AS$41,$AS$39,$AS$40,$AQ$38),""),"")</f>
        <v/>
      </c>
      <c r="Q4712" s="92" t="str">
        <f t="shared" si="746"/>
        <v/>
      </c>
      <c r="R4712" s="92" t="str">
        <f t="shared" si="747"/>
        <v/>
      </c>
      <c r="U4712" s="5"/>
      <c r="V4712" s="5"/>
      <c r="W4712" s="94" t="str">
        <f t="shared" si="745"/>
        <v/>
      </c>
      <c r="X4712" s="94" t="str">
        <f t="shared" si="748"/>
        <v/>
      </c>
      <c r="Y4712" s="5"/>
      <c r="BK4712" s="8"/>
      <c r="BL4712" s="5"/>
      <c r="BM4712" s="5"/>
      <c r="BN4712" s="5"/>
      <c r="BO4712" s="5"/>
      <c r="BP4712" s="1"/>
      <c r="BQ4712" s="1"/>
      <c r="BR4712" s="1"/>
      <c r="BS4712" s="1"/>
      <c r="BT4712" s="1"/>
      <c r="BU4712" s="4"/>
      <c r="BV4712" s="1"/>
      <c r="BW4712" s="3"/>
      <c r="BX4712" s="4"/>
      <c r="BY4712" s="5"/>
      <c r="BZ4712" s="5"/>
      <c r="CA4712" s="5"/>
      <c r="CB4712" s="5"/>
      <c r="CC4712" s="5"/>
      <c r="CD4712" s="43"/>
    </row>
    <row r="4713" spans="1:82" x14ac:dyDescent="0.25">
      <c r="A4713" s="8"/>
      <c r="B4713" s="5"/>
      <c r="C4713" s="5"/>
      <c r="D4713" s="5"/>
      <c r="E4713" s="5"/>
      <c r="F4713" s="94" t="str">
        <f t="shared" si="739"/>
        <v/>
      </c>
      <c r="G4713" s="94" t="str">
        <f t="shared" si="740"/>
        <v/>
      </c>
      <c r="H4713" s="127" t="str">
        <f>IF(A4713&lt;&gt;"",IF(MID(C4713,1,1)="c",$AS$26,IF(MID(C4713,1,1)="r",$AS$41,IF(MID(C4713,1,1)="p",#REF!,#REF!))),"")</f>
        <v/>
      </c>
      <c r="I4713" s="92" t="str">
        <f t="shared" si="741"/>
        <v/>
      </c>
      <c r="J4713" s="92" t="str">
        <f t="shared" si="742"/>
        <v/>
      </c>
      <c r="K4713" s="92" t="str">
        <f t="shared" si="743"/>
        <v/>
      </c>
      <c r="L4713" s="92" t="str">
        <f t="shared" si="744"/>
        <v/>
      </c>
      <c r="M4713" s="95" t="str">
        <f>IF(A4713&lt;&gt;"",IF(MID(C4713,1,1)="c",SigmaEpsConcrete(I4713,$AN$30:$AN$33,$AR$30:$AR$33,$AS$26,$AS$27,$AS$28,$AQ$20,$AU$19),""),"")</f>
        <v/>
      </c>
      <c r="N4713" s="95" t="str">
        <f>IF(A4713&lt;&gt;"",IF(MID(C4713,1,1)="r",SigmaEpsReinf(J4713,$AS$42:$AS$43,$AS$41,$AS$39,$AS$40,$AQ$38),""),"")</f>
        <v/>
      </c>
      <c r="Q4713" s="92" t="str">
        <f t="shared" si="746"/>
        <v/>
      </c>
      <c r="R4713" s="92" t="str">
        <f t="shared" si="747"/>
        <v/>
      </c>
      <c r="U4713" s="5"/>
      <c r="V4713" s="5"/>
      <c r="W4713" s="94" t="str">
        <f t="shared" si="745"/>
        <v/>
      </c>
      <c r="X4713" s="94" t="str">
        <f t="shared" si="748"/>
        <v/>
      </c>
      <c r="Y4713" s="5"/>
      <c r="BK4713" s="8"/>
      <c r="BL4713" s="5"/>
      <c r="BM4713" s="5"/>
      <c r="BN4713" s="5"/>
      <c r="BO4713" s="5"/>
      <c r="BP4713" s="1"/>
      <c r="BQ4713" s="1"/>
      <c r="BR4713" s="1"/>
      <c r="BS4713" s="1"/>
      <c r="BT4713" s="1"/>
      <c r="BU4713" s="4"/>
      <c r="BV4713" s="1"/>
      <c r="BW4713" s="3"/>
      <c r="BX4713" s="4"/>
      <c r="BY4713" s="5"/>
      <c r="BZ4713" s="5"/>
      <c r="CA4713" s="5"/>
      <c r="CB4713" s="5"/>
      <c r="CC4713" s="5"/>
      <c r="CD4713" s="43"/>
    </row>
    <row r="4714" spans="1:82" x14ac:dyDescent="0.25">
      <c r="A4714" s="8"/>
      <c r="B4714" s="5"/>
      <c r="C4714" s="5"/>
      <c r="D4714" s="5"/>
      <c r="E4714" s="5"/>
      <c r="F4714" s="94" t="str">
        <f t="shared" si="739"/>
        <v/>
      </c>
      <c r="G4714" s="94" t="str">
        <f t="shared" si="740"/>
        <v/>
      </c>
      <c r="H4714" s="127" t="str">
        <f>IF(A4714&lt;&gt;"",IF(MID(C4714,1,1)="c",$AS$26,IF(MID(C4714,1,1)="r",$AS$41,IF(MID(C4714,1,1)="p",#REF!,#REF!))),"")</f>
        <v/>
      </c>
      <c r="I4714" s="92" t="str">
        <f t="shared" si="741"/>
        <v/>
      </c>
      <c r="J4714" s="92" t="str">
        <f t="shared" si="742"/>
        <v/>
      </c>
      <c r="K4714" s="92" t="str">
        <f t="shared" si="743"/>
        <v/>
      </c>
      <c r="L4714" s="92" t="str">
        <f t="shared" si="744"/>
        <v/>
      </c>
      <c r="M4714" s="95" t="str">
        <f>IF(A4714&lt;&gt;"",IF(MID(C4714,1,1)="c",SigmaEpsConcrete(I4714,$AN$30:$AN$33,$AR$30:$AR$33,$AS$26,$AS$27,$AS$28,$AQ$20,$AU$19),""),"")</f>
        <v/>
      </c>
      <c r="N4714" s="95" t="str">
        <f>IF(A4714&lt;&gt;"",IF(MID(C4714,1,1)="r",SigmaEpsReinf(J4714,$AS$42:$AS$43,$AS$41,$AS$39,$AS$40,$AQ$38),""),"")</f>
        <v/>
      </c>
      <c r="Q4714" s="92" t="str">
        <f t="shared" si="746"/>
        <v/>
      </c>
      <c r="R4714" s="92" t="str">
        <f t="shared" si="747"/>
        <v/>
      </c>
      <c r="U4714" s="5"/>
      <c r="V4714" s="5"/>
      <c r="W4714" s="94" t="str">
        <f t="shared" si="745"/>
        <v/>
      </c>
      <c r="X4714" s="94" t="str">
        <f t="shared" si="748"/>
        <v/>
      </c>
      <c r="Y4714" s="5"/>
      <c r="BK4714" s="8"/>
      <c r="BL4714" s="5"/>
      <c r="BM4714" s="5"/>
      <c r="BN4714" s="5"/>
      <c r="BO4714" s="5"/>
      <c r="BP4714" s="1"/>
      <c r="BQ4714" s="1"/>
      <c r="BR4714" s="1"/>
      <c r="BS4714" s="1"/>
      <c r="BT4714" s="1"/>
      <c r="BU4714" s="4"/>
      <c r="BV4714" s="1"/>
      <c r="BW4714" s="3"/>
      <c r="BX4714" s="4"/>
      <c r="BY4714" s="5"/>
      <c r="BZ4714" s="5"/>
      <c r="CA4714" s="5"/>
      <c r="CB4714" s="5"/>
      <c r="CC4714" s="5"/>
      <c r="CD4714" s="43"/>
    </row>
    <row r="4715" spans="1:82" x14ac:dyDescent="0.25">
      <c r="A4715" s="8"/>
      <c r="B4715" s="5"/>
      <c r="C4715" s="5"/>
      <c r="D4715" s="5"/>
      <c r="E4715" s="5"/>
      <c r="F4715" s="94" t="str">
        <f t="shared" si="739"/>
        <v/>
      </c>
      <c r="G4715" s="94" t="str">
        <f t="shared" si="740"/>
        <v/>
      </c>
      <c r="H4715" s="127" t="str">
        <f>IF(A4715&lt;&gt;"",IF(MID(C4715,1,1)="c",$AS$26,IF(MID(C4715,1,1)="r",$AS$41,IF(MID(C4715,1,1)="p",#REF!,#REF!))),"")</f>
        <v/>
      </c>
      <c r="I4715" s="92" t="str">
        <f t="shared" si="741"/>
        <v/>
      </c>
      <c r="J4715" s="92" t="str">
        <f t="shared" si="742"/>
        <v/>
      </c>
      <c r="K4715" s="92" t="str">
        <f t="shared" si="743"/>
        <v/>
      </c>
      <c r="L4715" s="92" t="str">
        <f t="shared" si="744"/>
        <v/>
      </c>
      <c r="M4715" s="95" t="str">
        <f>IF(A4715&lt;&gt;"",IF(MID(C4715,1,1)="c",SigmaEpsConcrete(I4715,$AN$30:$AN$33,$AR$30:$AR$33,$AS$26,$AS$27,$AS$28,$AQ$20,$AU$19),""),"")</f>
        <v/>
      </c>
      <c r="N4715" s="95" t="str">
        <f>IF(A4715&lt;&gt;"",IF(MID(C4715,1,1)="r",SigmaEpsReinf(J4715,$AS$42:$AS$43,$AS$41,$AS$39,$AS$40,$AQ$38),""),"")</f>
        <v/>
      </c>
      <c r="Q4715" s="92" t="str">
        <f t="shared" si="746"/>
        <v/>
      </c>
      <c r="R4715" s="92" t="str">
        <f t="shared" si="747"/>
        <v/>
      </c>
      <c r="U4715" s="5"/>
      <c r="V4715" s="5"/>
      <c r="W4715" s="94" t="str">
        <f t="shared" si="745"/>
        <v/>
      </c>
      <c r="X4715" s="94" t="str">
        <f t="shared" si="748"/>
        <v/>
      </c>
      <c r="Y4715" s="5"/>
      <c r="BK4715" s="8"/>
      <c r="BL4715" s="5"/>
      <c r="BM4715" s="5"/>
      <c r="BN4715" s="5"/>
      <c r="BO4715" s="5"/>
      <c r="BP4715" s="1"/>
      <c r="BQ4715" s="1"/>
      <c r="BR4715" s="1"/>
      <c r="BS4715" s="1"/>
      <c r="BT4715" s="1"/>
      <c r="BU4715" s="4"/>
      <c r="BV4715" s="1"/>
      <c r="BW4715" s="3"/>
      <c r="BX4715" s="4"/>
      <c r="BY4715" s="5"/>
      <c r="BZ4715" s="5"/>
      <c r="CA4715" s="5"/>
      <c r="CB4715" s="5"/>
      <c r="CC4715" s="5"/>
      <c r="CD4715" s="43"/>
    </row>
    <row r="4716" spans="1:82" x14ac:dyDescent="0.25">
      <c r="A4716" s="8"/>
      <c r="B4716" s="5"/>
      <c r="C4716" s="5"/>
      <c r="D4716" s="5"/>
      <c r="E4716" s="5"/>
      <c r="F4716" s="94" t="str">
        <f t="shared" si="739"/>
        <v/>
      </c>
      <c r="G4716" s="94" t="str">
        <f t="shared" si="740"/>
        <v/>
      </c>
      <c r="H4716" s="127" t="str">
        <f>IF(A4716&lt;&gt;"",IF(MID(C4716,1,1)="c",$AS$26,IF(MID(C4716,1,1)="r",$AS$41,IF(MID(C4716,1,1)="p",#REF!,#REF!))),"")</f>
        <v/>
      </c>
      <c r="I4716" s="92" t="str">
        <f t="shared" si="741"/>
        <v/>
      </c>
      <c r="J4716" s="92" t="str">
        <f t="shared" si="742"/>
        <v/>
      </c>
      <c r="K4716" s="92" t="str">
        <f t="shared" si="743"/>
        <v/>
      </c>
      <c r="L4716" s="92" t="str">
        <f t="shared" si="744"/>
        <v/>
      </c>
      <c r="M4716" s="95" t="str">
        <f>IF(A4716&lt;&gt;"",IF(MID(C4716,1,1)="c",SigmaEpsConcrete(I4716,$AN$30:$AN$33,$AR$30:$AR$33,$AS$26,$AS$27,$AS$28,$AQ$20,$AU$19),""),"")</f>
        <v/>
      </c>
      <c r="N4716" s="95" t="str">
        <f>IF(A4716&lt;&gt;"",IF(MID(C4716,1,1)="r",SigmaEpsReinf(J4716,$AS$42:$AS$43,$AS$41,$AS$39,$AS$40,$AQ$38),""),"")</f>
        <v/>
      </c>
      <c r="Q4716" s="92" t="str">
        <f t="shared" si="746"/>
        <v/>
      </c>
      <c r="R4716" s="92" t="str">
        <f t="shared" si="747"/>
        <v/>
      </c>
      <c r="U4716" s="5"/>
      <c r="V4716" s="5"/>
      <c r="W4716" s="94" t="str">
        <f t="shared" si="745"/>
        <v/>
      </c>
      <c r="X4716" s="94" t="str">
        <f t="shared" si="748"/>
        <v/>
      </c>
      <c r="Y4716" s="5"/>
      <c r="BK4716" s="8"/>
      <c r="BL4716" s="5"/>
      <c r="BM4716" s="5"/>
      <c r="BN4716" s="5"/>
      <c r="BO4716" s="5"/>
      <c r="BP4716" s="1"/>
      <c r="BQ4716" s="1"/>
      <c r="BR4716" s="1"/>
      <c r="BS4716" s="1"/>
      <c r="BT4716" s="1"/>
      <c r="BU4716" s="4"/>
      <c r="BV4716" s="1"/>
      <c r="BW4716" s="3"/>
      <c r="BX4716" s="4"/>
      <c r="BY4716" s="5"/>
      <c r="BZ4716" s="5"/>
      <c r="CA4716" s="5"/>
      <c r="CB4716" s="5"/>
      <c r="CC4716" s="5"/>
      <c r="CD4716" s="43"/>
    </row>
    <row r="4717" spans="1:82" x14ac:dyDescent="0.25">
      <c r="A4717" s="8"/>
      <c r="B4717" s="5"/>
      <c r="C4717" s="5"/>
      <c r="D4717" s="5"/>
      <c r="E4717" s="5"/>
      <c r="F4717" s="94" t="str">
        <f t="shared" si="739"/>
        <v/>
      </c>
      <c r="G4717" s="94" t="str">
        <f t="shared" si="740"/>
        <v/>
      </c>
      <c r="H4717" s="127" t="str">
        <f>IF(A4717&lt;&gt;"",IF(MID(C4717,1,1)="c",$AS$26,IF(MID(C4717,1,1)="r",$AS$41,IF(MID(C4717,1,1)="p",#REF!,#REF!))),"")</f>
        <v/>
      </c>
      <c r="I4717" s="92" t="str">
        <f t="shared" si="741"/>
        <v/>
      </c>
      <c r="J4717" s="92" t="str">
        <f t="shared" si="742"/>
        <v/>
      </c>
      <c r="K4717" s="92" t="str">
        <f t="shared" si="743"/>
        <v/>
      </c>
      <c r="L4717" s="92" t="str">
        <f t="shared" si="744"/>
        <v/>
      </c>
      <c r="M4717" s="95" t="str">
        <f>IF(A4717&lt;&gt;"",IF(MID(C4717,1,1)="c",SigmaEpsConcrete(I4717,$AN$30:$AN$33,$AR$30:$AR$33,$AS$26,$AS$27,$AS$28,$AQ$20,$AU$19),""),"")</f>
        <v/>
      </c>
      <c r="N4717" s="95" t="str">
        <f>IF(A4717&lt;&gt;"",IF(MID(C4717,1,1)="r",SigmaEpsReinf(J4717,$AS$42:$AS$43,$AS$41,$AS$39,$AS$40,$AQ$38),""),"")</f>
        <v/>
      </c>
      <c r="Q4717" s="92" t="str">
        <f t="shared" si="746"/>
        <v/>
      </c>
      <c r="R4717" s="92" t="str">
        <f t="shared" si="747"/>
        <v/>
      </c>
      <c r="U4717" s="5"/>
      <c r="V4717" s="5"/>
      <c r="W4717" s="94" t="str">
        <f t="shared" si="745"/>
        <v/>
      </c>
      <c r="X4717" s="94" t="str">
        <f t="shared" si="748"/>
        <v/>
      </c>
      <c r="Y4717" s="5"/>
      <c r="BK4717" s="8"/>
      <c r="BL4717" s="5"/>
      <c r="BM4717" s="5"/>
      <c r="BN4717" s="5"/>
      <c r="BO4717" s="5"/>
      <c r="BP4717" s="1"/>
      <c r="BQ4717" s="1"/>
      <c r="BR4717" s="1"/>
      <c r="BS4717" s="1"/>
      <c r="BT4717" s="1"/>
      <c r="BU4717" s="4"/>
      <c r="BV4717" s="1"/>
      <c r="BW4717" s="3"/>
      <c r="BX4717" s="4"/>
      <c r="BY4717" s="5"/>
      <c r="BZ4717" s="5"/>
      <c r="CA4717" s="5"/>
      <c r="CB4717" s="5"/>
      <c r="CC4717" s="5"/>
      <c r="CD4717" s="43"/>
    </row>
    <row r="4718" spans="1:82" x14ac:dyDescent="0.25">
      <c r="A4718" s="8"/>
      <c r="B4718" s="5"/>
      <c r="C4718" s="5"/>
      <c r="D4718" s="5"/>
      <c r="E4718" s="5"/>
      <c r="F4718" s="94" t="str">
        <f t="shared" si="739"/>
        <v/>
      </c>
      <c r="G4718" s="94" t="str">
        <f t="shared" si="740"/>
        <v/>
      </c>
      <c r="H4718" s="127" t="str">
        <f>IF(A4718&lt;&gt;"",IF(MID(C4718,1,1)="c",$AS$26,IF(MID(C4718,1,1)="r",$AS$41,IF(MID(C4718,1,1)="p",#REF!,#REF!))),"")</f>
        <v/>
      </c>
      <c r="I4718" s="92" t="str">
        <f t="shared" si="741"/>
        <v/>
      </c>
      <c r="J4718" s="92" t="str">
        <f t="shared" si="742"/>
        <v/>
      </c>
      <c r="K4718" s="92" t="str">
        <f t="shared" si="743"/>
        <v/>
      </c>
      <c r="L4718" s="92" t="str">
        <f t="shared" si="744"/>
        <v/>
      </c>
      <c r="M4718" s="95" t="str">
        <f>IF(A4718&lt;&gt;"",IF(MID(C4718,1,1)="c",SigmaEpsConcrete(I4718,$AN$30:$AN$33,$AR$30:$AR$33,$AS$26,$AS$27,$AS$28,$AQ$20,$AU$19),""),"")</f>
        <v/>
      </c>
      <c r="N4718" s="95" t="str">
        <f>IF(A4718&lt;&gt;"",IF(MID(C4718,1,1)="r",SigmaEpsReinf(J4718,$AS$42:$AS$43,$AS$41,$AS$39,$AS$40,$AQ$38),""),"")</f>
        <v/>
      </c>
      <c r="Q4718" s="92" t="str">
        <f t="shared" si="746"/>
        <v/>
      </c>
      <c r="R4718" s="92" t="str">
        <f t="shared" si="747"/>
        <v/>
      </c>
      <c r="U4718" s="5"/>
      <c r="V4718" s="5"/>
      <c r="W4718" s="94" t="str">
        <f t="shared" si="745"/>
        <v/>
      </c>
      <c r="X4718" s="94" t="str">
        <f t="shared" si="748"/>
        <v/>
      </c>
      <c r="Y4718" s="5"/>
      <c r="BK4718" s="8"/>
      <c r="BL4718" s="5"/>
      <c r="BM4718" s="5"/>
      <c r="BN4718" s="5"/>
      <c r="BO4718" s="5"/>
      <c r="BP4718" s="1"/>
      <c r="BQ4718" s="1"/>
      <c r="BR4718" s="1"/>
      <c r="BS4718" s="1"/>
      <c r="BT4718" s="1"/>
      <c r="BU4718" s="4"/>
      <c r="BV4718" s="1"/>
      <c r="BW4718" s="3"/>
      <c r="BX4718" s="4"/>
      <c r="BY4718" s="5"/>
      <c r="BZ4718" s="5"/>
      <c r="CA4718" s="5"/>
      <c r="CB4718" s="5"/>
      <c r="CC4718" s="5"/>
      <c r="CD4718" s="43"/>
    </row>
    <row r="4719" spans="1:82" x14ac:dyDescent="0.25">
      <c r="A4719" s="8"/>
      <c r="B4719" s="5"/>
      <c r="C4719" s="5"/>
      <c r="D4719" s="5"/>
      <c r="E4719" s="5"/>
      <c r="F4719" s="94" t="str">
        <f t="shared" si="739"/>
        <v/>
      </c>
      <c r="G4719" s="94" t="str">
        <f t="shared" si="740"/>
        <v/>
      </c>
      <c r="H4719" s="127" t="str">
        <f>IF(A4719&lt;&gt;"",IF(MID(C4719,1,1)="c",$AS$26,IF(MID(C4719,1,1)="r",$AS$41,IF(MID(C4719,1,1)="p",#REF!,#REF!))),"")</f>
        <v/>
      </c>
      <c r="I4719" s="92" t="str">
        <f t="shared" si="741"/>
        <v/>
      </c>
      <c r="J4719" s="92" t="str">
        <f t="shared" si="742"/>
        <v/>
      </c>
      <c r="K4719" s="92" t="str">
        <f t="shared" si="743"/>
        <v/>
      </c>
      <c r="L4719" s="92" t="str">
        <f t="shared" si="744"/>
        <v/>
      </c>
      <c r="M4719" s="95" t="str">
        <f>IF(A4719&lt;&gt;"",IF(MID(C4719,1,1)="c",SigmaEpsConcrete(I4719,$AN$30:$AN$33,$AR$30:$AR$33,$AS$26,$AS$27,$AS$28,$AQ$20,$AU$19),""),"")</f>
        <v/>
      </c>
      <c r="N4719" s="95" t="str">
        <f>IF(A4719&lt;&gt;"",IF(MID(C4719,1,1)="r",SigmaEpsReinf(J4719,$AS$42:$AS$43,$AS$41,$AS$39,$AS$40,$AQ$38),""),"")</f>
        <v/>
      </c>
      <c r="Q4719" s="92" t="str">
        <f t="shared" si="746"/>
        <v/>
      </c>
      <c r="R4719" s="92" t="str">
        <f t="shared" si="747"/>
        <v/>
      </c>
      <c r="U4719" s="5"/>
      <c r="V4719" s="5"/>
      <c r="W4719" s="94" t="str">
        <f t="shared" si="745"/>
        <v/>
      </c>
      <c r="X4719" s="94" t="str">
        <f t="shared" si="748"/>
        <v/>
      </c>
      <c r="Y4719" s="5"/>
      <c r="BK4719" s="8"/>
      <c r="BL4719" s="5"/>
      <c r="BM4719" s="5"/>
      <c r="BN4719" s="5"/>
      <c r="BO4719" s="5"/>
      <c r="BP4719" s="1"/>
      <c r="BQ4719" s="1"/>
      <c r="BR4719" s="1"/>
      <c r="BS4719" s="1"/>
      <c r="BT4719" s="1"/>
      <c r="BU4719" s="4"/>
      <c r="BV4719" s="1"/>
      <c r="BW4719" s="3"/>
      <c r="BX4719" s="4"/>
      <c r="BY4719" s="5"/>
      <c r="BZ4719" s="5"/>
      <c r="CA4719" s="5"/>
      <c r="CB4719" s="5"/>
      <c r="CC4719" s="5"/>
      <c r="CD4719" s="43"/>
    </row>
    <row r="4720" spans="1:82" x14ac:dyDescent="0.25">
      <c r="A4720" s="8"/>
      <c r="B4720" s="5"/>
      <c r="C4720" s="5"/>
      <c r="D4720" s="5"/>
      <c r="E4720" s="5"/>
      <c r="F4720" s="94" t="str">
        <f t="shared" si="739"/>
        <v/>
      </c>
      <c r="G4720" s="94" t="str">
        <f t="shared" si="740"/>
        <v/>
      </c>
      <c r="H4720" s="127" t="str">
        <f>IF(A4720&lt;&gt;"",IF(MID(C4720,1,1)="c",$AS$26,IF(MID(C4720,1,1)="r",$AS$41,IF(MID(C4720,1,1)="p",#REF!,#REF!))),"")</f>
        <v/>
      </c>
      <c r="I4720" s="92" t="str">
        <f t="shared" si="741"/>
        <v/>
      </c>
      <c r="J4720" s="92" t="str">
        <f t="shared" si="742"/>
        <v/>
      </c>
      <c r="K4720" s="92" t="str">
        <f t="shared" si="743"/>
        <v/>
      </c>
      <c r="L4720" s="92" t="str">
        <f t="shared" si="744"/>
        <v/>
      </c>
      <c r="M4720" s="95" t="str">
        <f>IF(A4720&lt;&gt;"",IF(MID(C4720,1,1)="c",SigmaEpsConcrete(I4720,$AN$30:$AN$33,$AR$30:$AR$33,$AS$26,$AS$27,$AS$28,$AQ$20,$AU$19),""),"")</f>
        <v/>
      </c>
      <c r="N4720" s="95" t="str">
        <f>IF(A4720&lt;&gt;"",IF(MID(C4720,1,1)="r",SigmaEpsReinf(J4720,$AS$42:$AS$43,$AS$41,$AS$39,$AS$40,$AQ$38),""),"")</f>
        <v/>
      </c>
      <c r="Q4720" s="92" t="str">
        <f t="shared" si="746"/>
        <v/>
      </c>
      <c r="R4720" s="92" t="str">
        <f t="shared" si="747"/>
        <v/>
      </c>
      <c r="U4720" s="5"/>
      <c r="V4720" s="5"/>
      <c r="W4720" s="94" t="str">
        <f t="shared" si="745"/>
        <v/>
      </c>
      <c r="X4720" s="94" t="str">
        <f t="shared" si="748"/>
        <v/>
      </c>
      <c r="Y4720" s="5"/>
      <c r="BK4720" s="8"/>
      <c r="BL4720" s="5"/>
      <c r="BM4720" s="5"/>
      <c r="BN4720" s="5"/>
      <c r="BO4720" s="5"/>
      <c r="BP4720" s="1"/>
      <c r="BQ4720" s="1"/>
      <c r="BR4720" s="1"/>
      <c r="BS4720" s="1"/>
      <c r="BT4720" s="1"/>
      <c r="BU4720" s="4"/>
      <c r="BV4720" s="1"/>
      <c r="BW4720" s="3"/>
      <c r="BX4720" s="4"/>
      <c r="BY4720" s="5"/>
      <c r="BZ4720" s="5"/>
      <c r="CA4720" s="5"/>
      <c r="CB4720" s="5"/>
      <c r="CC4720" s="5"/>
      <c r="CD4720" s="43"/>
    </row>
    <row r="4721" spans="1:82" x14ac:dyDescent="0.25">
      <c r="A4721" s="8"/>
      <c r="B4721" s="5"/>
      <c r="C4721" s="5"/>
      <c r="D4721" s="5"/>
      <c r="E4721" s="5"/>
      <c r="F4721" s="94" t="str">
        <f t="shared" si="739"/>
        <v/>
      </c>
      <c r="G4721" s="94" t="str">
        <f t="shared" si="740"/>
        <v/>
      </c>
      <c r="H4721" s="127" t="str">
        <f>IF(A4721&lt;&gt;"",IF(MID(C4721,1,1)="c",$AS$26,IF(MID(C4721,1,1)="r",$AS$41,IF(MID(C4721,1,1)="p",#REF!,#REF!))),"")</f>
        <v/>
      </c>
      <c r="I4721" s="92" t="str">
        <f t="shared" si="741"/>
        <v/>
      </c>
      <c r="J4721" s="92" t="str">
        <f t="shared" si="742"/>
        <v/>
      </c>
      <c r="K4721" s="92" t="str">
        <f t="shared" si="743"/>
        <v/>
      </c>
      <c r="L4721" s="92" t="str">
        <f t="shared" si="744"/>
        <v/>
      </c>
      <c r="M4721" s="95" t="str">
        <f>IF(A4721&lt;&gt;"",IF(MID(C4721,1,1)="c",SigmaEpsConcrete(I4721,$AN$30:$AN$33,$AR$30:$AR$33,$AS$26,$AS$27,$AS$28,$AQ$20,$AU$19),""),"")</f>
        <v/>
      </c>
      <c r="N4721" s="95" t="str">
        <f>IF(A4721&lt;&gt;"",IF(MID(C4721,1,1)="r",SigmaEpsReinf(J4721,$AS$42:$AS$43,$AS$41,$AS$39,$AS$40,$AQ$38),""),"")</f>
        <v/>
      </c>
      <c r="Q4721" s="92" t="str">
        <f t="shared" si="746"/>
        <v/>
      </c>
      <c r="R4721" s="92" t="str">
        <f t="shared" si="747"/>
        <v/>
      </c>
      <c r="U4721" s="5"/>
      <c r="V4721" s="5"/>
      <c r="W4721" s="94" t="str">
        <f t="shared" si="745"/>
        <v/>
      </c>
      <c r="X4721" s="94" t="str">
        <f t="shared" si="748"/>
        <v/>
      </c>
      <c r="Y4721" s="5"/>
      <c r="BK4721" s="8"/>
      <c r="BL4721" s="5"/>
      <c r="BM4721" s="5"/>
      <c r="BN4721" s="5"/>
      <c r="BO4721" s="5"/>
      <c r="BP4721" s="1"/>
      <c r="BQ4721" s="1"/>
      <c r="BR4721" s="1"/>
      <c r="BS4721" s="1"/>
      <c r="BT4721" s="1"/>
      <c r="BU4721" s="4"/>
      <c r="BV4721" s="1"/>
      <c r="BW4721" s="3"/>
      <c r="BX4721" s="4"/>
      <c r="BY4721" s="5"/>
      <c r="BZ4721" s="5"/>
      <c r="CA4721" s="5"/>
      <c r="CB4721" s="5"/>
      <c r="CC4721" s="5"/>
      <c r="CD4721" s="43"/>
    </row>
    <row r="4722" spans="1:82" x14ac:dyDescent="0.25">
      <c r="A4722" s="8"/>
      <c r="B4722" s="5"/>
      <c r="C4722" s="5"/>
      <c r="D4722" s="5"/>
      <c r="E4722" s="5"/>
      <c r="F4722" s="94" t="str">
        <f t="shared" si="739"/>
        <v/>
      </c>
      <c r="G4722" s="94" t="str">
        <f t="shared" si="740"/>
        <v/>
      </c>
      <c r="H4722" s="127" t="str">
        <f>IF(A4722&lt;&gt;"",IF(MID(C4722,1,1)="c",$AS$26,IF(MID(C4722,1,1)="r",$AS$41,IF(MID(C4722,1,1)="p",#REF!,#REF!))),"")</f>
        <v/>
      </c>
      <c r="I4722" s="92" t="str">
        <f t="shared" si="741"/>
        <v/>
      </c>
      <c r="J4722" s="92" t="str">
        <f t="shared" si="742"/>
        <v/>
      </c>
      <c r="K4722" s="92" t="str">
        <f t="shared" si="743"/>
        <v/>
      </c>
      <c r="L4722" s="92" t="str">
        <f t="shared" si="744"/>
        <v/>
      </c>
      <c r="M4722" s="95" t="str">
        <f>IF(A4722&lt;&gt;"",IF(MID(C4722,1,1)="c",SigmaEpsConcrete(I4722,$AN$30:$AN$33,$AR$30:$AR$33,$AS$26,$AS$27,$AS$28,$AQ$20,$AU$19),""),"")</f>
        <v/>
      </c>
      <c r="N4722" s="95" t="str">
        <f>IF(A4722&lt;&gt;"",IF(MID(C4722,1,1)="r",SigmaEpsReinf(J4722,$AS$42:$AS$43,$AS$41,$AS$39,$AS$40,$AQ$38),""),"")</f>
        <v/>
      </c>
      <c r="Q4722" s="92" t="str">
        <f t="shared" si="746"/>
        <v/>
      </c>
      <c r="R4722" s="92" t="str">
        <f t="shared" si="747"/>
        <v/>
      </c>
      <c r="U4722" s="5"/>
      <c r="V4722" s="5"/>
      <c r="W4722" s="94" t="str">
        <f t="shared" si="745"/>
        <v/>
      </c>
      <c r="X4722" s="94" t="str">
        <f t="shared" si="748"/>
        <v/>
      </c>
      <c r="Y4722" s="5"/>
      <c r="BK4722" s="8"/>
      <c r="BL4722" s="5"/>
      <c r="BM4722" s="5"/>
      <c r="BN4722" s="5"/>
      <c r="BO4722" s="5"/>
      <c r="BP4722" s="1"/>
      <c r="BQ4722" s="1"/>
      <c r="BR4722" s="1"/>
      <c r="BS4722" s="1"/>
      <c r="BT4722" s="1"/>
      <c r="BU4722" s="4"/>
      <c r="BV4722" s="1"/>
      <c r="BW4722" s="3"/>
      <c r="BX4722" s="4"/>
      <c r="BY4722" s="5"/>
      <c r="BZ4722" s="5"/>
      <c r="CA4722" s="5"/>
      <c r="CB4722" s="5"/>
      <c r="CC4722" s="5"/>
      <c r="CD4722" s="43"/>
    </row>
    <row r="4723" spans="1:82" x14ac:dyDescent="0.25">
      <c r="A4723" s="8"/>
      <c r="B4723" s="5"/>
      <c r="C4723" s="5"/>
      <c r="D4723" s="5"/>
      <c r="E4723" s="5"/>
      <c r="F4723" s="94" t="str">
        <f t="shared" si="739"/>
        <v/>
      </c>
      <c r="G4723" s="94" t="str">
        <f t="shared" si="740"/>
        <v/>
      </c>
      <c r="H4723" s="127" t="str">
        <f>IF(A4723&lt;&gt;"",IF(MID(C4723,1,1)="c",$AS$26,IF(MID(C4723,1,1)="r",$AS$41,IF(MID(C4723,1,1)="p",#REF!,#REF!))),"")</f>
        <v/>
      </c>
      <c r="I4723" s="92" t="str">
        <f t="shared" si="741"/>
        <v/>
      </c>
      <c r="J4723" s="92" t="str">
        <f t="shared" si="742"/>
        <v/>
      </c>
      <c r="K4723" s="92" t="str">
        <f t="shared" si="743"/>
        <v/>
      </c>
      <c r="L4723" s="92" t="str">
        <f t="shared" si="744"/>
        <v/>
      </c>
      <c r="M4723" s="95" t="str">
        <f>IF(A4723&lt;&gt;"",IF(MID(C4723,1,1)="c",SigmaEpsConcrete(I4723,$AN$30:$AN$33,$AR$30:$AR$33,$AS$26,$AS$27,$AS$28,$AQ$20,$AU$19),""),"")</f>
        <v/>
      </c>
      <c r="N4723" s="95" t="str">
        <f>IF(A4723&lt;&gt;"",IF(MID(C4723,1,1)="r",SigmaEpsReinf(J4723,$AS$42:$AS$43,$AS$41,$AS$39,$AS$40,$AQ$38),""),"")</f>
        <v/>
      </c>
      <c r="Q4723" s="92" t="str">
        <f t="shared" si="746"/>
        <v/>
      </c>
      <c r="R4723" s="92" t="str">
        <f t="shared" si="747"/>
        <v/>
      </c>
      <c r="U4723" s="5"/>
      <c r="V4723" s="5"/>
      <c r="W4723" s="94" t="str">
        <f t="shared" si="745"/>
        <v/>
      </c>
      <c r="X4723" s="94" t="str">
        <f t="shared" si="748"/>
        <v/>
      </c>
      <c r="Y4723" s="5"/>
      <c r="BK4723" s="8"/>
      <c r="BL4723" s="5"/>
      <c r="BM4723" s="5"/>
      <c r="BN4723" s="5"/>
      <c r="BO4723" s="5"/>
      <c r="BP4723" s="1"/>
      <c r="BQ4723" s="1"/>
      <c r="BR4723" s="1"/>
      <c r="BS4723" s="1"/>
      <c r="BT4723" s="1"/>
      <c r="BU4723" s="4"/>
      <c r="BV4723" s="1"/>
      <c r="BW4723" s="3"/>
      <c r="BX4723" s="4"/>
      <c r="BY4723" s="5"/>
      <c r="BZ4723" s="5"/>
      <c r="CA4723" s="5"/>
      <c r="CB4723" s="5"/>
      <c r="CC4723" s="5"/>
      <c r="CD4723" s="43"/>
    </row>
    <row r="4724" spans="1:82" x14ac:dyDescent="0.25">
      <c r="A4724" s="8"/>
      <c r="B4724" s="5"/>
      <c r="C4724" s="5"/>
      <c r="D4724" s="5"/>
      <c r="E4724" s="5"/>
      <c r="F4724" s="94" t="str">
        <f t="shared" si="739"/>
        <v/>
      </c>
      <c r="G4724" s="94" t="str">
        <f t="shared" si="740"/>
        <v/>
      </c>
      <c r="H4724" s="127" t="str">
        <f>IF(A4724&lt;&gt;"",IF(MID(C4724,1,1)="c",$AS$26,IF(MID(C4724,1,1)="r",$AS$41,IF(MID(C4724,1,1)="p",#REF!,#REF!))),"")</f>
        <v/>
      </c>
      <c r="I4724" s="92" t="str">
        <f t="shared" si="741"/>
        <v/>
      </c>
      <c r="J4724" s="92" t="str">
        <f t="shared" si="742"/>
        <v/>
      </c>
      <c r="K4724" s="92" t="str">
        <f t="shared" si="743"/>
        <v/>
      </c>
      <c r="L4724" s="92" t="str">
        <f t="shared" si="744"/>
        <v/>
      </c>
      <c r="M4724" s="95" t="str">
        <f>IF(A4724&lt;&gt;"",IF(MID(C4724,1,1)="c",SigmaEpsConcrete(I4724,$AN$30:$AN$33,$AR$30:$AR$33,$AS$26,$AS$27,$AS$28,$AQ$20,$AU$19),""),"")</f>
        <v/>
      </c>
      <c r="N4724" s="95" t="str">
        <f>IF(A4724&lt;&gt;"",IF(MID(C4724,1,1)="r",SigmaEpsReinf(J4724,$AS$42:$AS$43,$AS$41,$AS$39,$AS$40,$AQ$38),""),"")</f>
        <v/>
      </c>
      <c r="Q4724" s="92" t="str">
        <f t="shared" si="746"/>
        <v/>
      </c>
      <c r="R4724" s="92" t="str">
        <f t="shared" si="747"/>
        <v/>
      </c>
      <c r="U4724" s="5"/>
      <c r="V4724" s="5"/>
      <c r="W4724" s="94" t="str">
        <f t="shared" si="745"/>
        <v/>
      </c>
      <c r="X4724" s="94" t="str">
        <f t="shared" si="748"/>
        <v/>
      </c>
      <c r="Y4724" s="5"/>
      <c r="BK4724" s="8"/>
      <c r="BL4724" s="5"/>
      <c r="BM4724" s="5"/>
      <c r="BN4724" s="5"/>
      <c r="BO4724" s="5"/>
      <c r="BP4724" s="1"/>
      <c r="BQ4724" s="1"/>
      <c r="BR4724" s="1"/>
      <c r="BS4724" s="1"/>
      <c r="BT4724" s="1"/>
      <c r="BU4724" s="4"/>
      <c r="BV4724" s="1"/>
      <c r="BW4724" s="3"/>
      <c r="BX4724" s="4"/>
      <c r="BY4724" s="5"/>
      <c r="BZ4724" s="5"/>
      <c r="CA4724" s="5"/>
      <c r="CB4724" s="5"/>
      <c r="CC4724" s="5"/>
      <c r="CD4724" s="43"/>
    </row>
    <row r="4725" spans="1:82" x14ac:dyDescent="0.25">
      <c r="A4725" s="8"/>
      <c r="B4725" s="5"/>
      <c r="C4725" s="5"/>
      <c r="D4725" s="5"/>
      <c r="E4725" s="5"/>
      <c r="F4725" s="94" t="str">
        <f t="shared" si="739"/>
        <v/>
      </c>
      <c r="G4725" s="94" t="str">
        <f t="shared" si="740"/>
        <v/>
      </c>
      <c r="H4725" s="127" t="str">
        <f>IF(A4725&lt;&gt;"",IF(MID(C4725,1,1)="c",$AS$26,IF(MID(C4725,1,1)="r",$AS$41,IF(MID(C4725,1,1)="p",#REF!,#REF!))),"")</f>
        <v/>
      </c>
      <c r="I4725" s="92" t="str">
        <f t="shared" si="741"/>
        <v/>
      </c>
      <c r="J4725" s="92" t="str">
        <f t="shared" si="742"/>
        <v/>
      </c>
      <c r="K4725" s="92" t="str">
        <f t="shared" si="743"/>
        <v/>
      </c>
      <c r="L4725" s="92" t="str">
        <f t="shared" si="744"/>
        <v/>
      </c>
      <c r="M4725" s="95" t="str">
        <f>IF(A4725&lt;&gt;"",IF(MID(C4725,1,1)="c",SigmaEpsConcrete(I4725,$AN$30:$AN$33,$AR$30:$AR$33,$AS$26,$AS$27,$AS$28,$AQ$20,$AU$19),""),"")</f>
        <v/>
      </c>
      <c r="N4725" s="95" t="str">
        <f>IF(A4725&lt;&gt;"",IF(MID(C4725,1,1)="r",SigmaEpsReinf(J4725,$AS$42:$AS$43,$AS$41,$AS$39,$AS$40,$AQ$38),""),"")</f>
        <v/>
      </c>
      <c r="Q4725" s="92" t="str">
        <f t="shared" si="746"/>
        <v/>
      </c>
      <c r="R4725" s="92" t="str">
        <f t="shared" si="747"/>
        <v/>
      </c>
      <c r="U4725" s="5"/>
      <c r="V4725" s="5"/>
      <c r="W4725" s="94" t="str">
        <f t="shared" si="745"/>
        <v/>
      </c>
      <c r="X4725" s="94" t="str">
        <f t="shared" si="748"/>
        <v/>
      </c>
      <c r="Y4725" s="5"/>
      <c r="BK4725" s="8"/>
      <c r="BL4725" s="5"/>
      <c r="BM4725" s="5"/>
      <c r="BN4725" s="5"/>
      <c r="BO4725" s="5"/>
      <c r="BP4725" s="1"/>
      <c r="BQ4725" s="1"/>
      <c r="BR4725" s="1"/>
      <c r="BS4725" s="1"/>
      <c r="BT4725" s="1"/>
      <c r="BU4725" s="4"/>
      <c r="BV4725" s="1"/>
      <c r="BW4725" s="3"/>
      <c r="BX4725" s="4"/>
      <c r="BY4725" s="5"/>
      <c r="BZ4725" s="5"/>
      <c r="CA4725" s="5"/>
      <c r="CB4725" s="5"/>
      <c r="CC4725" s="5"/>
      <c r="CD4725" s="43"/>
    </row>
    <row r="4726" spans="1:82" x14ac:dyDescent="0.25">
      <c r="A4726" s="8"/>
      <c r="B4726" s="5"/>
      <c r="C4726" s="5"/>
      <c r="D4726" s="5"/>
      <c r="E4726" s="5"/>
      <c r="F4726" s="94" t="str">
        <f t="shared" si="739"/>
        <v/>
      </c>
      <c r="G4726" s="94" t="str">
        <f t="shared" si="740"/>
        <v/>
      </c>
      <c r="H4726" s="127" t="str">
        <f>IF(A4726&lt;&gt;"",IF(MID(C4726,1,1)="c",$AS$26,IF(MID(C4726,1,1)="r",$AS$41,IF(MID(C4726,1,1)="p",#REF!,#REF!))),"")</f>
        <v/>
      </c>
      <c r="I4726" s="92" t="str">
        <f t="shared" si="741"/>
        <v/>
      </c>
      <c r="J4726" s="92" t="str">
        <f t="shared" si="742"/>
        <v/>
      </c>
      <c r="K4726" s="92" t="str">
        <f t="shared" si="743"/>
        <v/>
      </c>
      <c r="L4726" s="92" t="str">
        <f t="shared" si="744"/>
        <v/>
      </c>
      <c r="M4726" s="95" t="str">
        <f>IF(A4726&lt;&gt;"",IF(MID(C4726,1,1)="c",SigmaEpsConcrete(I4726,$AN$30:$AN$33,$AR$30:$AR$33,$AS$26,$AS$27,$AS$28,$AQ$20,$AU$19),""),"")</f>
        <v/>
      </c>
      <c r="N4726" s="95" t="str">
        <f>IF(A4726&lt;&gt;"",IF(MID(C4726,1,1)="r",SigmaEpsReinf(J4726,$AS$42:$AS$43,$AS$41,$AS$39,$AS$40,$AQ$38),""),"")</f>
        <v/>
      </c>
      <c r="Q4726" s="92" t="str">
        <f t="shared" si="746"/>
        <v/>
      </c>
      <c r="R4726" s="92" t="str">
        <f t="shared" si="747"/>
        <v/>
      </c>
      <c r="U4726" s="5"/>
      <c r="V4726" s="5"/>
      <c r="W4726" s="94" t="str">
        <f t="shared" si="745"/>
        <v/>
      </c>
      <c r="X4726" s="94" t="str">
        <f t="shared" si="748"/>
        <v/>
      </c>
      <c r="Y4726" s="5"/>
      <c r="BK4726" s="8"/>
      <c r="BL4726" s="5"/>
      <c r="BM4726" s="5"/>
      <c r="BN4726" s="5"/>
      <c r="BO4726" s="5"/>
      <c r="BP4726" s="1"/>
      <c r="BQ4726" s="1"/>
      <c r="BR4726" s="1"/>
      <c r="BS4726" s="1"/>
      <c r="BT4726" s="1"/>
      <c r="BU4726" s="4"/>
      <c r="BV4726" s="1"/>
      <c r="BW4726" s="3"/>
      <c r="BX4726" s="4"/>
      <c r="BY4726" s="5"/>
      <c r="BZ4726" s="5"/>
      <c r="CA4726" s="5"/>
      <c r="CB4726" s="5"/>
      <c r="CC4726" s="5"/>
      <c r="CD4726" s="43"/>
    </row>
    <row r="4727" spans="1:82" x14ac:dyDescent="0.25">
      <c r="A4727" s="8"/>
      <c r="B4727" s="5"/>
      <c r="C4727" s="5"/>
      <c r="D4727" s="5"/>
      <c r="E4727" s="5"/>
      <c r="F4727" s="94" t="str">
        <f t="shared" si="739"/>
        <v/>
      </c>
      <c r="G4727" s="94" t="str">
        <f t="shared" si="740"/>
        <v/>
      </c>
      <c r="H4727" s="127" t="str">
        <f>IF(A4727&lt;&gt;"",IF(MID(C4727,1,1)="c",$AS$26,IF(MID(C4727,1,1)="r",$AS$41,IF(MID(C4727,1,1)="p",#REF!,#REF!))),"")</f>
        <v/>
      </c>
      <c r="I4727" s="92" t="str">
        <f t="shared" si="741"/>
        <v/>
      </c>
      <c r="J4727" s="92" t="str">
        <f t="shared" si="742"/>
        <v/>
      </c>
      <c r="K4727" s="92" t="str">
        <f t="shared" si="743"/>
        <v/>
      </c>
      <c r="L4727" s="92" t="str">
        <f t="shared" si="744"/>
        <v/>
      </c>
      <c r="M4727" s="95" t="str">
        <f>IF(A4727&lt;&gt;"",IF(MID(C4727,1,1)="c",SigmaEpsConcrete(I4727,$AN$30:$AN$33,$AR$30:$AR$33,$AS$26,$AS$27,$AS$28,$AQ$20,$AU$19),""),"")</f>
        <v/>
      </c>
      <c r="N4727" s="95" t="str">
        <f>IF(A4727&lt;&gt;"",IF(MID(C4727,1,1)="r",SigmaEpsReinf(J4727,$AS$42:$AS$43,$AS$41,$AS$39,$AS$40,$AQ$38),""),"")</f>
        <v/>
      </c>
      <c r="Q4727" s="92" t="str">
        <f t="shared" si="746"/>
        <v/>
      </c>
      <c r="R4727" s="92" t="str">
        <f t="shared" si="747"/>
        <v/>
      </c>
      <c r="U4727" s="5"/>
      <c r="V4727" s="5"/>
      <c r="W4727" s="94" t="str">
        <f t="shared" si="745"/>
        <v/>
      </c>
      <c r="X4727" s="94" t="str">
        <f t="shared" si="748"/>
        <v/>
      </c>
      <c r="Y4727" s="5"/>
      <c r="BK4727" s="8"/>
      <c r="BL4727" s="5"/>
      <c r="BM4727" s="5"/>
      <c r="BN4727" s="5"/>
      <c r="BO4727" s="5"/>
      <c r="BP4727" s="1"/>
      <c r="BQ4727" s="1"/>
      <c r="BR4727" s="1"/>
      <c r="BS4727" s="1"/>
      <c r="BT4727" s="1"/>
      <c r="BU4727" s="4"/>
      <c r="BV4727" s="1"/>
      <c r="BW4727" s="3"/>
      <c r="BX4727" s="4"/>
      <c r="BY4727" s="5"/>
      <c r="BZ4727" s="5"/>
      <c r="CA4727" s="5"/>
      <c r="CB4727" s="5"/>
      <c r="CC4727" s="5"/>
      <c r="CD4727" s="43"/>
    </row>
    <row r="4728" spans="1:82" x14ac:dyDescent="0.25">
      <c r="A4728" s="8"/>
      <c r="B4728" s="5"/>
      <c r="C4728" s="5"/>
      <c r="D4728" s="5"/>
      <c r="E4728" s="5"/>
      <c r="F4728" s="94" t="str">
        <f t="shared" si="739"/>
        <v/>
      </c>
      <c r="G4728" s="94" t="str">
        <f t="shared" si="740"/>
        <v/>
      </c>
      <c r="H4728" s="127" t="str">
        <f>IF(A4728&lt;&gt;"",IF(MID(C4728,1,1)="c",$AS$26,IF(MID(C4728,1,1)="r",$AS$41,IF(MID(C4728,1,1)="p",#REF!,#REF!))),"")</f>
        <v/>
      </c>
      <c r="I4728" s="92" t="str">
        <f t="shared" si="741"/>
        <v/>
      </c>
      <c r="J4728" s="92" t="str">
        <f t="shared" si="742"/>
        <v/>
      </c>
      <c r="K4728" s="92" t="str">
        <f t="shared" si="743"/>
        <v/>
      </c>
      <c r="L4728" s="92" t="str">
        <f t="shared" si="744"/>
        <v/>
      </c>
      <c r="M4728" s="95" t="str">
        <f>IF(A4728&lt;&gt;"",IF(MID(C4728,1,1)="c",SigmaEpsConcrete(I4728,$AN$30:$AN$33,$AR$30:$AR$33,$AS$26,$AS$27,$AS$28,$AQ$20,$AU$19),""),"")</f>
        <v/>
      </c>
      <c r="N4728" s="95" t="str">
        <f>IF(A4728&lt;&gt;"",IF(MID(C4728,1,1)="r",SigmaEpsReinf(J4728,$AS$42:$AS$43,$AS$41,$AS$39,$AS$40,$AQ$38),""),"")</f>
        <v/>
      </c>
      <c r="Q4728" s="92" t="str">
        <f t="shared" si="746"/>
        <v/>
      </c>
      <c r="R4728" s="92" t="str">
        <f t="shared" si="747"/>
        <v/>
      </c>
      <c r="U4728" s="5"/>
      <c r="V4728" s="5"/>
      <c r="W4728" s="94" t="str">
        <f t="shared" si="745"/>
        <v/>
      </c>
      <c r="X4728" s="94" t="str">
        <f t="shared" si="748"/>
        <v/>
      </c>
      <c r="Y4728" s="5"/>
      <c r="BK4728" s="8"/>
      <c r="BL4728" s="5"/>
      <c r="BM4728" s="5"/>
      <c r="BN4728" s="5"/>
      <c r="BO4728" s="5"/>
      <c r="BP4728" s="1"/>
      <c r="BQ4728" s="1"/>
      <c r="BR4728" s="1"/>
      <c r="BS4728" s="1"/>
      <c r="BT4728" s="1"/>
      <c r="BU4728" s="4"/>
      <c r="BV4728" s="1"/>
      <c r="BW4728" s="3"/>
      <c r="BX4728" s="4"/>
      <c r="BY4728" s="5"/>
      <c r="BZ4728" s="5"/>
      <c r="CA4728" s="5"/>
      <c r="CB4728" s="5"/>
      <c r="CC4728" s="5"/>
      <c r="CD4728" s="43"/>
    </row>
    <row r="4729" spans="1:82" x14ac:dyDescent="0.25">
      <c r="A4729" s="8"/>
      <c r="B4729" s="5"/>
      <c r="C4729" s="5"/>
      <c r="D4729" s="5"/>
      <c r="E4729" s="5"/>
      <c r="F4729" s="94" t="str">
        <f t="shared" si="739"/>
        <v/>
      </c>
      <c r="G4729" s="94" t="str">
        <f t="shared" si="740"/>
        <v/>
      </c>
      <c r="H4729" s="127" t="str">
        <f>IF(A4729&lt;&gt;"",IF(MID(C4729,1,1)="c",$AS$26,IF(MID(C4729,1,1)="r",$AS$41,IF(MID(C4729,1,1)="p",#REF!,#REF!))),"")</f>
        <v/>
      </c>
      <c r="I4729" s="92" t="str">
        <f t="shared" si="741"/>
        <v/>
      </c>
      <c r="J4729" s="92" t="str">
        <f t="shared" si="742"/>
        <v/>
      </c>
      <c r="K4729" s="92" t="str">
        <f t="shared" si="743"/>
        <v/>
      </c>
      <c r="L4729" s="92" t="str">
        <f t="shared" si="744"/>
        <v/>
      </c>
      <c r="M4729" s="95" t="str">
        <f>IF(A4729&lt;&gt;"",IF(MID(C4729,1,1)="c",SigmaEpsConcrete(I4729,$AN$30:$AN$33,$AR$30:$AR$33,$AS$26,$AS$27,$AS$28,$AQ$20,$AU$19),""),"")</f>
        <v/>
      </c>
      <c r="N4729" s="95" t="str">
        <f>IF(A4729&lt;&gt;"",IF(MID(C4729,1,1)="r",SigmaEpsReinf(J4729,$AS$42:$AS$43,$AS$41,$AS$39,$AS$40,$AQ$38),""),"")</f>
        <v/>
      </c>
      <c r="Q4729" s="92" t="str">
        <f t="shared" si="746"/>
        <v/>
      </c>
      <c r="R4729" s="92" t="str">
        <f t="shared" si="747"/>
        <v/>
      </c>
      <c r="U4729" s="5"/>
      <c r="V4729" s="5"/>
      <c r="W4729" s="94" t="str">
        <f t="shared" si="745"/>
        <v/>
      </c>
      <c r="X4729" s="94" t="str">
        <f t="shared" si="748"/>
        <v/>
      </c>
      <c r="Y4729" s="5"/>
      <c r="BK4729" s="8"/>
      <c r="BL4729" s="5"/>
      <c r="BM4729" s="5"/>
      <c r="BN4729" s="5"/>
      <c r="BO4729" s="5"/>
      <c r="BP4729" s="1"/>
      <c r="BQ4729" s="1"/>
      <c r="BR4729" s="1"/>
      <c r="BS4729" s="1"/>
      <c r="BT4729" s="1"/>
      <c r="BU4729" s="4"/>
      <c r="BV4729" s="1"/>
      <c r="BW4729" s="3"/>
      <c r="BX4729" s="4"/>
      <c r="BY4729" s="5"/>
      <c r="BZ4729" s="5"/>
      <c r="CA4729" s="5"/>
      <c r="CB4729" s="5"/>
      <c r="CC4729" s="5"/>
      <c r="CD4729" s="43"/>
    </row>
    <row r="4730" spans="1:82" x14ac:dyDescent="0.25">
      <c r="A4730" s="8"/>
      <c r="B4730" s="5"/>
      <c r="C4730" s="5"/>
      <c r="D4730" s="5"/>
      <c r="E4730" s="5"/>
      <c r="F4730" s="94" t="str">
        <f t="shared" si="739"/>
        <v/>
      </c>
      <c r="G4730" s="94" t="str">
        <f t="shared" si="740"/>
        <v/>
      </c>
      <c r="H4730" s="127" t="str">
        <f>IF(A4730&lt;&gt;"",IF(MID(C4730,1,1)="c",$AS$26,IF(MID(C4730,1,1)="r",$AS$41,IF(MID(C4730,1,1)="p",#REF!,#REF!))),"")</f>
        <v/>
      </c>
      <c r="I4730" s="92" t="str">
        <f t="shared" si="741"/>
        <v/>
      </c>
      <c r="J4730" s="92" t="str">
        <f t="shared" si="742"/>
        <v/>
      </c>
      <c r="K4730" s="92" t="str">
        <f t="shared" si="743"/>
        <v/>
      </c>
      <c r="L4730" s="92" t="str">
        <f t="shared" si="744"/>
        <v/>
      </c>
      <c r="M4730" s="95" t="str">
        <f>IF(A4730&lt;&gt;"",IF(MID(C4730,1,1)="c",SigmaEpsConcrete(I4730,$AN$30:$AN$33,$AR$30:$AR$33,$AS$26,$AS$27,$AS$28,$AQ$20,$AU$19),""),"")</f>
        <v/>
      </c>
      <c r="N4730" s="95" t="str">
        <f>IF(A4730&lt;&gt;"",IF(MID(C4730,1,1)="r",SigmaEpsReinf(J4730,$AS$42:$AS$43,$AS$41,$AS$39,$AS$40,$AQ$38),""),"")</f>
        <v/>
      </c>
      <c r="Q4730" s="92" t="str">
        <f t="shared" si="746"/>
        <v/>
      </c>
      <c r="R4730" s="92" t="str">
        <f t="shared" si="747"/>
        <v/>
      </c>
      <c r="U4730" s="5"/>
      <c r="V4730" s="5"/>
      <c r="W4730" s="94" t="str">
        <f t="shared" si="745"/>
        <v/>
      </c>
      <c r="X4730" s="94" t="str">
        <f t="shared" si="748"/>
        <v/>
      </c>
      <c r="Y4730" s="5"/>
      <c r="BK4730" s="8"/>
      <c r="BL4730" s="5"/>
      <c r="BM4730" s="5"/>
      <c r="BN4730" s="5"/>
      <c r="BO4730" s="5"/>
      <c r="BP4730" s="1"/>
      <c r="BQ4730" s="1"/>
      <c r="BR4730" s="1"/>
      <c r="BS4730" s="1"/>
      <c r="BT4730" s="1"/>
      <c r="BU4730" s="4"/>
      <c r="BV4730" s="1"/>
      <c r="BW4730" s="3"/>
      <c r="BX4730" s="4"/>
      <c r="BY4730" s="5"/>
      <c r="BZ4730" s="5"/>
      <c r="CA4730" s="5"/>
      <c r="CB4730" s="5"/>
      <c r="CC4730" s="5"/>
      <c r="CD4730" s="43"/>
    </row>
    <row r="4731" spans="1:82" x14ac:dyDescent="0.25">
      <c r="A4731" s="8"/>
      <c r="B4731" s="5"/>
      <c r="C4731" s="5"/>
      <c r="D4731" s="5"/>
      <c r="E4731" s="5"/>
      <c r="F4731" s="94" t="str">
        <f t="shared" si="739"/>
        <v/>
      </c>
      <c r="G4731" s="94" t="str">
        <f t="shared" si="740"/>
        <v/>
      </c>
      <c r="H4731" s="127" t="str">
        <f>IF(A4731&lt;&gt;"",IF(MID(C4731,1,1)="c",$AS$26,IF(MID(C4731,1,1)="r",$AS$41,IF(MID(C4731,1,1)="p",#REF!,#REF!))),"")</f>
        <v/>
      </c>
      <c r="I4731" s="92" t="str">
        <f t="shared" si="741"/>
        <v/>
      </c>
      <c r="J4731" s="92" t="str">
        <f t="shared" si="742"/>
        <v/>
      </c>
      <c r="K4731" s="92" t="str">
        <f t="shared" si="743"/>
        <v/>
      </c>
      <c r="L4731" s="92" t="str">
        <f t="shared" si="744"/>
        <v/>
      </c>
      <c r="M4731" s="95" t="str">
        <f>IF(A4731&lt;&gt;"",IF(MID(C4731,1,1)="c",SigmaEpsConcrete(I4731,$AN$30:$AN$33,$AR$30:$AR$33,$AS$26,$AS$27,$AS$28,$AQ$20,$AU$19),""),"")</f>
        <v/>
      </c>
      <c r="N4731" s="95" t="str">
        <f>IF(A4731&lt;&gt;"",IF(MID(C4731,1,1)="r",SigmaEpsReinf(J4731,$AS$42:$AS$43,$AS$41,$AS$39,$AS$40,$AQ$38),""),"")</f>
        <v/>
      </c>
      <c r="Q4731" s="92" t="str">
        <f t="shared" si="746"/>
        <v/>
      </c>
      <c r="R4731" s="92" t="str">
        <f t="shared" si="747"/>
        <v/>
      </c>
      <c r="U4731" s="5"/>
      <c r="V4731" s="5"/>
      <c r="W4731" s="94" t="str">
        <f t="shared" si="745"/>
        <v/>
      </c>
      <c r="X4731" s="94" t="str">
        <f t="shared" si="748"/>
        <v/>
      </c>
      <c r="Y4731" s="5"/>
      <c r="BK4731" s="8"/>
      <c r="BL4731" s="5"/>
      <c r="BM4731" s="5"/>
      <c r="BN4731" s="5"/>
      <c r="BO4731" s="5"/>
      <c r="BP4731" s="1"/>
      <c r="BQ4731" s="1"/>
      <c r="BR4731" s="1"/>
      <c r="BS4731" s="1"/>
      <c r="BT4731" s="1"/>
      <c r="BU4731" s="4"/>
      <c r="BV4731" s="1"/>
      <c r="BW4731" s="3"/>
      <c r="BX4731" s="4"/>
      <c r="BY4731" s="5"/>
      <c r="BZ4731" s="5"/>
      <c r="CA4731" s="5"/>
      <c r="CB4731" s="5"/>
      <c r="CC4731" s="5"/>
      <c r="CD4731" s="43"/>
    </row>
    <row r="4732" spans="1:82" x14ac:dyDescent="0.25">
      <c r="A4732" s="8"/>
      <c r="B4732" s="5"/>
      <c r="C4732" s="5"/>
      <c r="D4732" s="5"/>
      <c r="E4732" s="5"/>
      <c r="F4732" s="94" t="str">
        <f t="shared" si="739"/>
        <v/>
      </c>
      <c r="G4732" s="94" t="str">
        <f t="shared" si="740"/>
        <v/>
      </c>
      <c r="H4732" s="127" t="str">
        <f>IF(A4732&lt;&gt;"",IF(MID(C4732,1,1)="c",$AS$26,IF(MID(C4732,1,1)="r",$AS$41,IF(MID(C4732,1,1)="p",#REF!,#REF!))),"")</f>
        <v/>
      </c>
      <c r="I4732" s="92" t="str">
        <f t="shared" si="741"/>
        <v/>
      </c>
      <c r="J4732" s="92" t="str">
        <f t="shared" si="742"/>
        <v/>
      </c>
      <c r="K4732" s="92" t="str">
        <f t="shared" si="743"/>
        <v/>
      </c>
      <c r="L4732" s="92" t="str">
        <f t="shared" si="744"/>
        <v/>
      </c>
      <c r="M4732" s="95" t="str">
        <f>IF(A4732&lt;&gt;"",IF(MID(C4732,1,1)="c",SigmaEpsConcrete(I4732,$AN$30:$AN$33,$AR$30:$AR$33,$AS$26,$AS$27,$AS$28,$AQ$20,$AU$19),""),"")</f>
        <v/>
      </c>
      <c r="N4732" s="95" t="str">
        <f>IF(A4732&lt;&gt;"",IF(MID(C4732,1,1)="r",SigmaEpsReinf(J4732,$AS$42:$AS$43,$AS$41,$AS$39,$AS$40,$AQ$38),""),"")</f>
        <v/>
      </c>
      <c r="Q4732" s="92" t="str">
        <f t="shared" si="746"/>
        <v/>
      </c>
      <c r="R4732" s="92" t="str">
        <f t="shared" si="747"/>
        <v/>
      </c>
      <c r="U4732" s="5"/>
      <c r="V4732" s="5"/>
      <c r="W4732" s="94" t="str">
        <f t="shared" si="745"/>
        <v/>
      </c>
      <c r="X4732" s="94" t="str">
        <f t="shared" si="748"/>
        <v/>
      </c>
      <c r="Y4732" s="5"/>
      <c r="BK4732" s="8"/>
      <c r="BL4732" s="5"/>
      <c r="BM4732" s="5"/>
      <c r="BN4732" s="5"/>
      <c r="BO4732" s="5"/>
      <c r="BP4732" s="1"/>
      <c r="BQ4732" s="1"/>
      <c r="BR4732" s="1"/>
      <c r="BS4732" s="1"/>
      <c r="BT4732" s="1"/>
      <c r="BU4732" s="4"/>
      <c r="BV4732" s="1"/>
      <c r="BW4732" s="3"/>
      <c r="BX4732" s="4"/>
      <c r="BY4732" s="5"/>
      <c r="BZ4732" s="5"/>
      <c r="CA4732" s="5"/>
      <c r="CB4732" s="5"/>
      <c r="CC4732" s="5"/>
      <c r="CD4732" s="43"/>
    </row>
    <row r="4733" spans="1:82" x14ac:dyDescent="0.25">
      <c r="A4733" s="8"/>
      <c r="B4733" s="5"/>
      <c r="C4733" s="5"/>
      <c r="D4733" s="5"/>
      <c r="E4733" s="5"/>
      <c r="F4733" s="94" t="str">
        <f t="shared" si="739"/>
        <v/>
      </c>
      <c r="G4733" s="94" t="str">
        <f t="shared" si="740"/>
        <v/>
      </c>
      <c r="H4733" s="127" t="str">
        <f>IF(A4733&lt;&gt;"",IF(MID(C4733,1,1)="c",$AS$26,IF(MID(C4733,1,1)="r",$AS$41,IF(MID(C4733,1,1)="p",#REF!,#REF!))),"")</f>
        <v/>
      </c>
      <c r="I4733" s="92" t="str">
        <f t="shared" si="741"/>
        <v/>
      </c>
      <c r="J4733" s="92" t="str">
        <f t="shared" si="742"/>
        <v/>
      </c>
      <c r="K4733" s="92" t="str">
        <f t="shared" si="743"/>
        <v/>
      </c>
      <c r="L4733" s="92" t="str">
        <f t="shared" si="744"/>
        <v/>
      </c>
      <c r="M4733" s="95" t="str">
        <f>IF(A4733&lt;&gt;"",IF(MID(C4733,1,1)="c",SigmaEpsConcrete(I4733,$AN$30:$AN$33,$AR$30:$AR$33,$AS$26,$AS$27,$AS$28,$AQ$20,$AU$19),""),"")</f>
        <v/>
      </c>
      <c r="N4733" s="95" t="str">
        <f>IF(A4733&lt;&gt;"",IF(MID(C4733,1,1)="r",SigmaEpsReinf(J4733,$AS$42:$AS$43,$AS$41,$AS$39,$AS$40,$AQ$38),""),"")</f>
        <v/>
      </c>
      <c r="Q4733" s="92" t="str">
        <f t="shared" si="746"/>
        <v/>
      </c>
      <c r="R4733" s="92" t="str">
        <f t="shared" si="747"/>
        <v/>
      </c>
      <c r="U4733" s="5"/>
      <c r="V4733" s="5"/>
      <c r="W4733" s="94" t="str">
        <f t="shared" si="745"/>
        <v/>
      </c>
      <c r="X4733" s="94" t="str">
        <f t="shared" si="748"/>
        <v/>
      </c>
      <c r="Y4733" s="5"/>
      <c r="BK4733" s="8"/>
      <c r="BL4733" s="5"/>
      <c r="BM4733" s="5"/>
      <c r="BN4733" s="5"/>
      <c r="BO4733" s="5"/>
      <c r="BP4733" s="1"/>
      <c r="BQ4733" s="1"/>
      <c r="BR4733" s="1"/>
      <c r="BS4733" s="1"/>
      <c r="BT4733" s="1"/>
      <c r="BU4733" s="4"/>
      <c r="BV4733" s="1"/>
      <c r="BW4733" s="3"/>
      <c r="BX4733" s="4"/>
      <c r="BY4733" s="5"/>
      <c r="BZ4733" s="5"/>
      <c r="CA4733" s="5"/>
      <c r="CB4733" s="5"/>
      <c r="CC4733" s="5"/>
      <c r="CD4733" s="43"/>
    </row>
    <row r="4734" spans="1:82" x14ac:dyDescent="0.25">
      <c r="A4734" s="8"/>
      <c r="B4734" s="5"/>
      <c r="C4734" s="5"/>
      <c r="D4734" s="5"/>
      <c r="E4734" s="5"/>
      <c r="F4734" s="94" t="str">
        <f t="shared" si="739"/>
        <v/>
      </c>
      <c r="G4734" s="94" t="str">
        <f t="shared" si="740"/>
        <v/>
      </c>
      <c r="H4734" s="127" t="str">
        <f>IF(A4734&lt;&gt;"",IF(MID(C4734,1,1)="c",$AS$26,IF(MID(C4734,1,1)="r",$AS$41,IF(MID(C4734,1,1)="p",#REF!,#REF!))),"")</f>
        <v/>
      </c>
      <c r="I4734" s="92" t="str">
        <f t="shared" si="741"/>
        <v/>
      </c>
      <c r="J4734" s="92" t="str">
        <f t="shared" si="742"/>
        <v/>
      </c>
      <c r="K4734" s="92" t="str">
        <f t="shared" si="743"/>
        <v/>
      </c>
      <c r="L4734" s="92" t="str">
        <f t="shared" si="744"/>
        <v/>
      </c>
      <c r="M4734" s="95" t="str">
        <f>IF(A4734&lt;&gt;"",IF(MID(C4734,1,1)="c",SigmaEpsConcrete(I4734,$AN$30:$AN$33,$AR$30:$AR$33,$AS$26,$AS$27,$AS$28,$AQ$20,$AU$19),""),"")</f>
        <v/>
      </c>
      <c r="N4734" s="95" t="str">
        <f>IF(A4734&lt;&gt;"",IF(MID(C4734,1,1)="r",SigmaEpsReinf(J4734,$AS$42:$AS$43,$AS$41,$AS$39,$AS$40,$AQ$38),""),"")</f>
        <v/>
      </c>
      <c r="Q4734" s="92" t="str">
        <f t="shared" si="746"/>
        <v/>
      </c>
      <c r="R4734" s="92" t="str">
        <f t="shared" si="747"/>
        <v/>
      </c>
      <c r="U4734" s="5"/>
      <c r="V4734" s="5"/>
      <c r="W4734" s="94" t="str">
        <f t="shared" si="745"/>
        <v/>
      </c>
      <c r="X4734" s="94" t="str">
        <f t="shared" si="748"/>
        <v/>
      </c>
      <c r="Y4734" s="5"/>
      <c r="BK4734" s="8"/>
      <c r="BL4734" s="5"/>
      <c r="BM4734" s="5"/>
      <c r="BN4734" s="5"/>
      <c r="BO4734" s="5"/>
      <c r="BP4734" s="1"/>
      <c r="BQ4734" s="1"/>
      <c r="BR4734" s="1"/>
      <c r="BS4734" s="1"/>
      <c r="BT4734" s="1"/>
      <c r="BU4734" s="4"/>
      <c r="BV4734" s="1"/>
      <c r="BW4734" s="3"/>
      <c r="BX4734" s="4"/>
      <c r="BY4734" s="5"/>
      <c r="BZ4734" s="5"/>
      <c r="CA4734" s="5"/>
      <c r="CB4734" s="5"/>
      <c r="CC4734" s="5"/>
      <c r="CD4734" s="43"/>
    </row>
    <row r="4735" spans="1:82" x14ac:dyDescent="0.25">
      <c r="A4735" s="8"/>
      <c r="B4735" s="5"/>
      <c r="C4735" s="5"/>
      <c r="D4735" s="5"/>
      <c r="E4735" s="5"/>
      <c r="F4735" s="94" t="str">
        <f t="shared" si="739"/>
        <v/>
      </c>
      <c r="G4735" s="94" t="str">
        <f t="shared" si="740"/>
        <v/>
      </c>
      <c r="H4735" s="127" t="str">
        <f>IF(A4735&lt;&gt;"",IF(MID(C4735,1,1)="c",$AS$26,IF(MID(C4735,1,1)="r",$AS$41,IF(MID(C4735,1,1)="p",#REF!,#REF!))),"")</f>
        <v/>
      </c>
      <c r="I4735" s="92" t="str">
        <f t="shared" si="741"/>
        <v/>
      </c>
      <c r="J4735" s="92" t="str">
        <f t="shared" si="742"/>
        <v/>
      </c>
      <c r="K4735" s="92" t="str">
        <f t="shared" si="743"/>
        <v/>
      </c>
      <c r="L4735" s="92" t="str">
        <f t="shared" si="744"/>
        <v/>
      </c>
      <c r="M4735" s="95" t="str">
        <f>IF(A4735&lt;&gt;"",IF(MID(C4735,1,1)="c",SigmaEpsConcrete(I4735,$AN$30:$AN$33,$AR$30:$AR$33,$AS$26,$AS$27,$AS$28,$AQ$20,$AU$19),""),"")</f>
        <v/>
      </c>
      <c r="N4735" s="95" t="str">
        <f>IF(A4735&lt;&gt;"",IF(MID(C4735,1,1)="r",SigmaEpsReinf(J4735,$AS$42:$AS$43,$AS$41,$AS$39,$AS$40,$AQ$38),""),"")</f>
        <v/>
      </c>
      <c r="Q4735" s="92" t="str">
        <f t="shared" si="746"/>
        <v/>
      </c>
      <c r="R4735" s="92" t="str">
        <f t="shared" si="747"/>
        <v/>
      </c>
      <c r="U4735" s="5"/>
      <c r="V4735" s="5"/>
      <c r="W4735" s="94" t="str">
        <f t="shared" si="745"/>
        <v/>
      </c>
      <c r="X4735" s="94" t="str">
        <f t="shared" si="748"/>
        <v/>
      </c>
      <c r="Y4735" s="5"/>
      <c r="BK4735" s="8"/>
      <c r="BL4735" s="5"/>
      <c r="BM4735" s="5"/>
      <c r="BN4735" s="5"/>
      <c r="BO4735" s="5"/>
      <c r="BP4735" s="1"/>
      <c r="BQ4735" s="1"/>
      <c r="BR4735" s="1"/>
      <c r="BS4735" s="1"/>
      <c r="BT4735" s="1"/>
      <c r="BU4735" s="4"/>
      <c r="BV4735" s="1"/>
      <c r="BW4735" s="3"/>
      <c r="BX4735" s="4"/>
      <c r="BY4735" s="5"/>
      <c r="BZ4735" s="5"/>
      <c r="CA4735" s="5"/>
      <c r="CB4735" s="5"/>
      <c r="CC4735" s="5"/>
      <c r="CD4735" s="43"/>
    </row>
    <row r="4736" spans="1:82" x14ac:dyDescent="0.25">
      <c r="A4736" s="8"/>
      <c r="B4736" s="5"/>
      <c r="C4736" s="5"/>
      <c r="D4736" s="5"/>
      <c r="E4736" s="5"/>
      <c r="F4736" s="94" t="str">
        <f t="shared" si="739"/>
        <v/>
      </c>
      <c r="G4736" s="94" t="str">
        <f t="shared" si="740"/>
        <v/>
      </c>
      <c r="H4736" s="127" t="str">
        <f>IF(A4736&lt;&gt;"",IF(MID(C4736,1,1)="c",$AS$26,IF(MID(C4736,1,1)="r",$AS$41,IF(MID(C4736,1,1)="p",#REF!,#REF!))),"")</f>
        <v/>
      </c>
      <c r="I4736" s="92" t="str">
        <f t="shared" si="741"/>
        <v/>
      </c>
      <c r="J4736" s="92" t="str">
        <f t="shared" si="742"/>
        <v/>
      </c>
      <c r="K4736" s="92" t="str">
        <f t="shared" si="743"/>
        <v/>
      </c>
      <c r="L4736" s="92" t="str">
        <f t="shared" si="744"/>
        <v/>
      </c>
      <c r="M4736" s="95" t="str">
        <f>IF(A4736&lt;&gt;"",IF(MID(C4736,1,1)="c",SigmaEpsConcrete(I4736,$AN$30:$AN$33,$AR$30:$AR$33,$AS$26,$AS$27,$AS$28,$AQ$20,$AU$19),""),"")</f>
        <v/>
      </c>
      <c r="N4736" s="95" t="str">
        <f>IF(A4736&lt;&gt;"",IF(MID(C4736,1,1)="r",SigmaEpsReinf(J4736,$AS$42:$AS$43,$AS$41,$AS$39,$AS$40,$AQ$38),""),"")</f>
        <v/>
      </c>
      <c r="Q4736" s="92" t="str">
        <f t="shared" si="746"/>
        <v/>
      </c>
      <c r="R4736" s="92" t="str">
        <f t="shared" si="747"/>
        <v/>
      </c>
      <c r="U4736" s="5"/>
      <c r="V4736" s="5"/>
      <c r="W4736" s="94" t="str">
        <f t="shared" si="745"/>
        <v/>
      </c>
      <c r="X4736" s="94" t="str">
        <f t="shared" si="748"/>
        <v/>
      </c>
      <c r="Y4736" s="5"/>
      <c r="BK4736" s="8"/>
      <c r="BL4736" s="5"/>
      <c r="BM4736" s="5"/>
      <c r="BN4736" s="5"/>
      <c r="BO4736" s="5"/>
      <c r="BP4736" s="1"/>
      <c r="BQ4736" s="1"/>
      <c r="BR4736" s="1"/>
      <c r="BS4736" s="1"/>
      <c r="BT4736" s="1"/>
      <c r="BU4736" s="4"/>
      <c r="BV4736" s="1"/>
      <c r="BW4736" s="3"/>
      <c r="BX4736" s="4"/>
      <c r="BY4736" s="5"/>
      <c r="BZ4736" s="5"/>
      <c r="CA4736" s="5"/>
      <c r="CB4736" s="5"/>
      <c r="CC4736" s="5"/>
      <c r="CD4736" s="43"/>
    </row>
    <row r="4737" spans="1:82" x14ac:dyDescent="0.25">
      <c r="A4737" s="8"/>
      <c r="B4737" s="5"/>
      <c r="C4737" s="5"/>
      <c r="D4737" s="5"/>
      <c r="E4737" s="5"/>
      <c r="F4737" s="94" t="str">
        <f t="shared" si="739"/>
        <v/>
      </c>
      <c r="G4737" s="94" t="str">
        <f t="shared" si="740"/>
        <v/>
      </c>
      <c r="H4737" s="127" t="str">
        <f>IF(A4737&lt;&gt;"",IF(MID(C4737,1,1)="c",$AS$26,IF(MID(C4737,1,1)="r",$AS$41,IF(MID(C4737,1,1)="p",#REF!,#REF!))),"")</f>
        <v/>
      </c>
      <c r="I4737" s="92" t="str">
        <f t="shared" si="741"/>
        <v/>
      </c>
      <c r="J4737" s="92" t="str">
        <f t="shared" si="742"/>
        <v/>
      </c>
      <c r="K4737" s="92" t="str">
        <f t="shared" si="743"/>
        <v/>
      </c>
      <c r="L4737" s="92" t="str">
        <f t="shared" si="744"/>
        <v/>
      </c>
      <c r="M4737" s="95" t="str">
        <f>IF(A4737&lt;&gt;"",IF(MID(C4737,1,1)="c",SigmaEpsConcrete(I4737,$AN$30:$AN$33,$AR$30:$AR$33,$AS$26,$AS$27,$AS$28,$AQ$20,$AU$19),""),"")</f>
        <v/>
      </c>
      <c r="N4737" s="95" t="str">
        <f>IF(A4737&lt;&gt;"",IF(MID(C4737,1,1)="r",SigmaEpsReinf(J4737,$AS$42:$AS$43,$AS$41,$AS$39,$AS$40,$AQ$38),""),"")</f>
        <v/>
      </c>
      <c r="Q4737" s="92" t="str">
        <f t="shared" si="746"/>
        <v/>
      </c>
      <c r="R4737" s="92" t="str">
        <f t="shared" si="747"/>
        <v/>
      </c>
      <c r="U4737" s="5"/>
      <c r="V4737" s="5"/>
      <c r="W4737" s="94" t="str">
        <f t="shared" si="745"/>
        <v/>
      </c>
      <c r="X4737" s="94" t="str">
        <f t="shared" si="748"/>
        <v/>
      </c>
      <c r="Y4737" s="5"/>
      <c r="BK4737" s="8"/>
      <c r="BL4737" s="5"/>
      <c r="BM4737" s="5"/>
      <c r="BN4737" s="5"/>
      <c r="BO4737" s="5"/>
      <c r="BP4737" s="1"/>
      <c r="BQ4737" s="1"/>
      <c r="BR4737" s="1"/>
      <c r="BS4737" s="1"/>
      <c r="BT4737" s="1"/>
      <c r="BU4737" s="4"/>
      <c r="BV4737" s="1"/>
      <c r="BW4737" s="3"/>
      <c r="BX4737" s="4"/>
      <c r="BY4737" s="5"/>
      <c r="BZ4737" s="5"/>
      <c r="CA4737" s="5"/>
      <c r="CB4737" s="5"/>
      <c r="CC4737" s="5"/>
      <c r="CD4737" s="43"/>
    </row>
    <row r="4738" spans="1:82" x14ac:dyDescent="0.25">
      <c r="A4738" s="8"/>
      <c r="B4738" s="5"/>
      <c r="C4738" s="5"/>
      <c r="D4738" s="5"/>
      <c r="E4738" s="5"/>
      <c r="F4738" s="94" t="str">
        <f t="shared" si="739"/>
        <v/>
      </c>
      <c r="G4738" s="94" t="str">
        <f t="shared" si="740"/>
        <v/>
      </c>
      <c r="H4738" s="127" t="str">
        <f>IF(A4738&lt;&gt;"",IF(MID(C4738,1,1)="c",$AS$26,IF(MID(C4738,1,1)="r",$AS$41,IF(MID(C4738,1,1)="p",#REF!,#REF!))),"")</f>
        <v/>
      </c>
      <c r="I4738" s="92" t="str">
        <f t="shared" si="741"/>
        <v/>
      </c>
      <c r="J4738" s="92" t="str">
        <f t="shared" si="742"/>
        <v/>
      </c>
      <c r="K4738" s="92" t="str">
        <f t="shared" si="743"/>
        <v/>
      </c>
      <c r="L4738" s="92" t="str">
        <f t="shared" si="744"/>
        <v/>
      </c>
      <c r="M4738" s="95" t="str">
        <f>IF(A4738&lt;&gt;"",IF(MID(C4738,1,1)="c",SigmaEpsConcrete(I4738,$AN$30:$AN$33,$AR$30:$AR$33,$AS$26,$AS$27,$AS$28,$AQ$20,$AU$19),""),"")</f>
        <v/>
      </c>
      <c r="N4738" s="95" t="str">
        <f>IF(A4738&lt;&gt;"",IF(MID(C4738,1,1)="r",SigmaEpsReinf(J4738,$AS$42:$AS$43,$AS$41,$AS$39,$AS$40,$AQ$38),""),"")</f>
        <v/>
      </c>
      <c r="Q4738" s="92" t="str">
        <f t="shared" si="746"/>
        <v/>
      </c>
      <c r="R4738" s="92" t="str">
        <f t="shared" si="747"/>
        <v/>
      </c>
      <c r="U4738" s="5"/>
      <c r="V4738" s="5"/>
      <c r="W4738" s="94" t="str">
        <f t="shared" si="745"/>
        <v/>
      </c>
      <c r="X4738" s="94" t="str">
        <f t="shared" si="748"/>
        <v/>
      </c>
      <c r="Y4738" s="5"/>
      <c r="BK4738" s="8"/>
      <c r="BL4738" s="5"/>
      <c r="BM4738" s="5"/>
      <c r="BN4738" s="5"/>
      <c r="BO4738" s="5"/>
      <c r="BP4738" s="1"/>
      <c r="BQ4738" s="1"/>
      <c r="BR4738" s="1"/>
      <c r="BS4738" s="1"/>
      <c r="BT4738" s="1"/>
      <c r="BU4738" s="4"/>
      <c r="BV4738" s="1"/>
      <c r="BW4738" s="3"/>
      <c r="BX4738" s="4"/>
      <c r="BY4738" s="5"/>
      <c r="BZ4738" s="5"/>
      <c r="CA4738" s="5"/>
      <c r="CB4738" s="5"/>
      <c r="CC4738" s="5"/>
      <c r="CD4738" s="43"/>
    </row>
    <row r="4739" spans="1:82" x14ac:dyDescent="0.25">
      <c r="A4739" s="8"/>
      <c r="B4739" s="5"/>
      <c r="C4739" s="5"/>
      <c r="D4739" s="5"/>
      <c r="E4739" s="5"/>
      <c r="F4739" s="94" t="str">
        <f t="shared" si="739"/>
        <v/>
      </c>
      <c r="G4739" s="94" t="str">
        <f t="shared" si="740"/>
        <v/>
      </c>
      <c r="H4739" s="127" t="str">
        <f>IF(A4739&lt;&gt;"",IF(MID(C4739,1,1)="c",$AS$26,IF(MID(C4739,1,1)="r",$AS$41,IF(MID(C4739,1,1)="p",#REF!,#REF!))),"")</f>
        <v/>
      </c>
      <c r="I4739" s="92" t="str">
        <f t="shared" si="741"/>
        <v/>
      </c>
      <c r="J4739" s="92" t="str">
        <f t="shared" si="742"/>
        <v/>
      </c>
      <c r="K4739" s="92" t="str">
        <f t="shared" si="743"/>
        <v/>
      </c>
      <c r="L4739" s="92" t="str">
        <f t="shared" si="744"/>
        <v/>
      </c>
      <c r="M4739" s="95" t="str">
        <f>IF(A4739&lt;&gt;"",IF(MID(C4739,1,1)="c",SigmaEpsConcrete(I4739,$AN$30:$AN$33,$AR$30:$AR$33,$AS$26,$AS$27,$AS$28,$AQ$20,$AU$19),""),"")</f>
        <v/>
      </c>
      <c r="N4739" s="95" t="str">
        <f>IF(A4739&lt;&gt;"",IF(MID(C4739,1,1)="r",SigmaEpsReinf(J4739,$AS$42:$AS$43,$AS$41,$AS$39,$AS$40,$AQ$38),""),"")</f>
        <v/>
      </c>
      <c r="Q4739" s="92" t="str">
        <f t="shared" si="746"/>
        <v/>
      </c>
      <c r="R4739" s="92" t="str">
        <f t="shared" si="747"/>
        <v/>
      </c>
      <c r="U4739" s="5"/>
      <c r="V4739" s="5"/>
      <c r="W4739" s="94" t="str">
        <f t="shared" si="745"/>
        <v/>
      </c>
      <c r="X4739" s="94" t="str">
        <f t="shared" si="748"/>
        <v/>
      </c>
      <c r="Y4739" s="5"/>
      <c r="BK4739" s="8"/>
      <c r="BL4739" s="5"/>
      <c r="BM4739" s="5"/>
      <c r="BN4739" s="5"/>
      <c r="BO4739" s="5"/>
      <c r="BP4739" s="1"/>
      <c r="BQ4739" s="1"/>
      <c r="BR4739" s="1"/>
      <c r="BS4739" s="1"/>
      <c r="BT4739" s="1"/>
      <c r="BU4739" s="4"/>
      <c r="BV4739" s="1"/>
      <c r="BW4739" s="3"/>
      <c r="BX4739" s="4"/>
      <c r="BY4739" s="5"/>
      <c r="BZ4739" s="5"/>
      <c r="CA4739" s="5"/>
      <c r="CB4739" s="5"/>
      <c r="CC4739" s="5"/>
      <c r="CD4739" s="43"/>
    </row>
    <row r="4740" spans="1:82" x14ac:dyDescent="0.25">
      <c r="A4740" s="8"/>
      <c r="B4740" s="5"/>
      <c r="C4740" s="5"/>
      <c r="D4740" s="5"/>
      <c r="E4740" s="5"/>
      <c r="F4740" s="94" t="str">
        <f t="shared" si="739"/>
        <v/>
      </c>
      <c r="G4740" s="94" t="str">
        <f t="shared" si="740"/>
        <v/>
      </c>
      <c r="H4740" s="127" t="str">
        <f>IF(A4740&lt;&gt;"",IF(MID(C4740,1,1)="c",$AS$26,IF(MID(C4740,1,1)="r",$AS$41,IF(MID(C4740,1,1)="p",#REF!,#REF!))),"")</f>
        <v/>
      </c>
      <c r="I4740" s="92" t="str">
        <f t="shared" si="741"/>
        <v/>
      </c>
      <c r="J4740" s="92" t="str">
        <f t="shared" si="742"/>
        <v/>
      </c>
      <c r="K4740" s="92" t="str">
        <f t="shared" si="743"/>
        <v/>
      </c>
      <c r="L4740" s="92" t="str">
        <f t="shared" si="744"/>
        <v/>
      </c>
      <c r="M4740" s="95" t="str">
        <f>IF(A4740&lt;&gt;"",IF(MID(C4740,1,1)="c",SigmaEpsConcrete(I4740,$AN$30:$AN$33,$AR$30:$AR$33,$AS$26,$AS$27,$AS$28,$AQ$20,$AU$19),""),"")</f>
        <v/>
      </c>
      <c r="N4740" s="95" t="str">
        <f>IF(A4740&lt;&gt;"",IF(MID(C4740,1,1)="r",SigmaEpsReinf(J4740,$AS$42:$AS$43,$AS$41,$AS$39,$AS$40,$AQ$38),""),"")</f>
        <v/>
      </c>
      <c r="Q4740" s="92" t="str">
        <f t="shared" si="746"/>
        <v/>
      </c>
      <c r="R4740" s="92" t="str">
        <f t="shared" si="747"/>
        <v/>
      </c>
      <c r="U4740" s="5"/>
      <c r="V4740" s="5"/>
      <c r="W4740" s="94" t="str">
        <f t="shared" si="745"/>
        <v/>
      </c>
      <c r="X4740" s="94" t="str">
        <f t="shared" si="748"/>
        <v/>
      </c>
      <c r="Y4740" s="5"/>
      <c r="BK4740" s="8"/>
      <c r="BL4740" s="5"/>
      <c r="BM4740" s="5"/>
      <c r="BN4740" s="5"/>
      <c r="BO4740" s="5"/>
      <c r="BP4740" s="1"/>
      <c r="BQ4740" s="1"/>
      <c r="BR4740" s="1"/>
      <c r="BS4740" s="1"/>
      <c r="BT4740" s="1"/>
      <c r="BU4740" s="4"/>
      <c r="BV4740" s="1"/>
      <c r="BW4740" s="3"/>
      <c r="BX4740" s="4"/>
      <c r="BY4740" s="5"/>
      <c r="BZ4740" s="5"/>
      <c r="CA4740" s="5"/>
      <c r="CB4740" s="5"/>
      <c r="CC4740" s="5"/>
      <c r="CD4740" s="43"/>
    </row>
    <row r="4741" spans="1:82" x14ac:dyDescent="0.25">
      <c r="A4741" s="8"/>
      <c r="B4741" s="5"/>
      <c r="C4741" s="5"/>
      <c r="D4741" s="5"/>
      <c r="E4741" s="5"/>
      <c r="F4741" s="94" t="str">
        <f t="shared" si="739"/>
        <v/>
      </c>
      <c r="G4741" s="94" t="str">
        <f t="shared" si="740"/>
        <v/>
      </c>
      <c r="H4741" s="127" t="str">
        <f>IF(A4741&lt;&gt;"",IF(MID(C4741,1,1)="c",$AS$26,IF(MID(C4741,1,1)="r",$AS$41,IF(MID(C4741,1,1)="p",#REF!,#REF!))),"")</f>
        <v/>
      </c>
      <c r="I4741" s="92" t="str">
        <f t="shared" si="741"/>
        <v/>
      </c>
      <c r="J4741" s="92" t="str">
        <f t="shared" si="742"/>
        <v/>
      </c>
      <c r="K4741" s="92" t="str">
        <f t="shared" si="743"/>
        <v/>
      </c>
      <c r="L4741" s="92" t="str">
        <f t="shared" si="744"/>
        <v/>
      </c>
      <c r="M4741" s="95" t="str">
        <f>IF(A4741&lt;&gt;"",IF(MID(C4741,1,1)="c",SigmaEpsConcrete(I4741,$AN$30:$AN$33,$AR$30:$AR$33,$AS$26,$AS$27,$AS$28,$AQ$20,$AU$19),""),"")</f>
        <v/>
      </c>
      <c r="N4741" s="95" t="str">
        <f>IF(A4741&lt;&gt;"",IF(MID(C4741,1,1)="r",SigmaEpsReinf(J4741,$AS$42:$AS$43,$AS$41,$AS$39,$AS$40,$AQ$38),""),"")</f>
        <v/>
      </c>
      <c r="Q4741" s="92" t="str">
        <f t="shared" si="746"/>
        <v/>
      </c>
      <c r="R4741" s="92" t="str">
        <f t="shared" si="747"/>
        <v/>
      </c>
      <c r="U4741" s="5"/>
      <c r="V4741" s="5"/>
      <c r="W4741" s="94" t="str">
        <f t="shared" si="745"/>
        <v/>
      </c>
      <c r="X4741" s="94" t="str">
        <f t="shared" si="748"/>
        <v/>
      </c>
      <c r="Y4741" s="5"/>
      <c r="BK4741" s="8"/>
      <c r="BL4741" s="5"/>
      <c r="BM4741" s="5"/>
      <c r="BN4741" s="5"/>
      <c r="BO4741" s="5"/>
      <c r="BP4741" s="1"/>
      <c r="BQ4741" s="1"/>
      <c r="BR4741" s="1"/>
      <c r="BS4741" s="1"/>
      <c r="BT4741" s="1"/>
      <c r="BU4741" s="4"/>
      <c r="BV4741" s="1"/>
      <c r="BW4741" s="3"/>
      <c r="BX4741" s="4"/>
      <c r="BY4741" s="5"/>
      <c r="BZ4741" s="5"/>
      <c r="CA4741" s="5"/>
      <c r="CB4741" s="5"/>
      <c r="CC4741" s="5"/>
      <c r="CD4741" s="43"/>
    </row>
    <row r="4742" spans="1:82" x14ac:dyDescent="0.25">
      <c r="A4742" s="8"/>
      <c r="B4742" s="5"/>
      <c r="C4742" s="5"/>
      <c r="D4742" s="5"/>
      <c r="E4742" s="5"/>
      <c r="F4742" s="94" t="str">
        <f t="shared" si="739"/>
        <v/>
      </c>
      <c r="G4742" s="94" t="str">
        <f t="shared" si="740"/>
        <v/>
      </c>
      <c r="H4742" s="127" t="str">
        <f>IF(A4742&lt;&gt;"",IF(MID(C4742,1,1)="c",$AS$26,IF(MID(C4742,1,1)="r",$AS$41,IF(MID(C4742,1,1)="p",#REF!,#REF!))),"")</f>
        <v/>
      </c>
      <c r="I4742" s="92" t="str">
        <f t="shared" si="741"/>
        <v/>
      </c>
      <c r="J4742" s="92" t="str">
        <f t="shared" si="742"/>
        <v/>
      </c>
      <c r="K4742" s="92" t="str">
        <f t="shared" si="743"/>
        <v/>
      </c>
      <c r="L4742" s="92" t="str">
        <f t="shared" si="744"/>
        <v/>
      </c>
      <c r="M4742" s="95" t="str">
        <f>IF(A4742&lt;&gt;"",IF(MID(C4742,1,1)="c",SigmaEpsConcrete(I4742,$AN$30:$AN$33,$AR$30:$AR$33,$AS$26,$AS$27,$AS$28,$AQ$20,$AU$19),""),"")</f>
        <v/>
      </c>
      <c r="N4742" s="95" t="str">
        <f>IF(A4742&lt;&gt;"",IF(MID(C4742,1,1)="r",SigmaEpsReinf(J4742,$AS$42:$AS$43,$AS$41,$AS$39,$AS$40,$AQ$38),""),"")</f>
        <v/>
      </c>
      <c r="Q4742" s="92" t="str">
        <f t="shared" si="746"/>
        <v/>
      </c>
      <c r="R4742" s="92" t="str">
        <f t="shared" si="747"/>
        <v/>
      </c>
      <c r="U4742" s="5"/>
      <c r="V4742" s="5"/>
      <c r="W4742" s="94" t="str">
        <f t="shared" si="745"/>
        <v/>
      </c>
      <c r="X4742" s="94" t="str">
        <f t="shared" si="748"/>
        <v/>
      </c>
      <c r="Y4742" s="5"/>
      <c r="BK4742" s="8"/>
      <c r="BL4742" s="5"/>
      <c r="BM4742" s="5"/>
      <c r="BN4742" s="5"/>
      <c r="BO4742" s="5"/>
      <c r="BP4742" s="1"/>
      <c r="BQ4742" s="1"/>
      <c r="BR4742" s="1"/>
      <c r="BS4742" s="1"/>
      <c r="BT4742" s="1"/>
      <c r="BU4742" s="4"/>
      <c r="BV4742" s="1"/>
      <c r="BW4742" s="3"/>
      <c r="BX4742" s="4"/>
      <c r="BY4742" s="5"/>
      <c r="BZ4742" s="5"/>
      <c r="CA4742" s="5"/>
      <c r="CB4742" s="5"/>
      <c r="CC4742" s="5"/>
      <c r="CD4742" s="43"/>
    </row>
    <row r="4743" spans="1:82" x14ac:dyDescent="0.25">
      <c r="A4743" s="8"/>
      <c r="B4743" s="5"/>
      <c r="C4743" s="5"/>
      <c r="D4743" s="5"/>
      <c r="E4743" s="5"/>
      <c r="F4743" s="94" t="str">
        <f t="shared" si="739"/>
        <v/>
      </c>
      <c r="G4743" s="94" t="str">
        <f t="shared" si="740"/>
        <v/>
      </c>
      <c r="H4743" s="127" t="str">
        <f>IF(A4743&lt;&gt;"",IF(MID(C4743,1,1)="c",$AS$26,IF(MID(C4743,1,1)="r",$AS$41,IF(MID(C4743,1,1)="p",#REF!,#REF!))),"")</f>
        <v/>
      </c>
      <c r="I4743" s="92" t="str">
        <f t="shared" si="741"/>
        <v/>
      </c>
      <c r="J4743" s="92" t="str">
        <f t="shared" si="742"/>
        <v/>
      </c>
      <c r="K4743" s="92" t="str">
        <f t="shared" si="743"/>
        <v/>
      </c>
      <c r="L4743" s="92" t="str">
        <f t="shared" si="744"/>
        <v/>
      </c>
      <c r="M4743" s="95" t="str">
        <f>IF(A4743&lt;&gt;"",IF(MID(C4743,1,1)="c",SigmaEpsConcrete(I4743,$AN$30:$AN$33,$AR$30:$AR$33,$AS$26,$AS$27,$AS$28,$AQ$20,$AU$19),""),"")</f>
        <v/>
      </c>
      <c r="N4743" s="95" t="str">
        <f>IF(A4743&lt;&gt;"",IF(MID(C4743,1,1)="r",SigmaEpsReinf(J4743,$AS$42:$AS$43,$AS$41,$AS$39,$AS$40,$AQ$38),""),"")</f>
        <v/>
      </c>
      <c r="Q4743" s="92" t="str">
        <f t="shared" si="746"/>
        <v/>
      </c>
      <c r="R4743" s="92" t="str">
        <f t="shared" si="747"/>
        <v/>
      </c>
      <c r="U4743" s="5"/>
      <c r="V4743" s="5"/>
      <c r="W4743" s="94" t="str">
        <f t="shared" si="745"/>
        <v/>
      </c>
      <c r="X4743" s="94" t="str">
        <f t="shared" si="748"/>
        <v/>
      </c>
      <c r="Y4743" s="5"/>
      <c r="BK4743" s="8"/>
      <c r="BL4743" s="5"/>
      <c r="BM4743" s="5"/>
      <c r="BN4743" s="5"/>
      <c r="BO4743" s="5"/>
      <c r="BP4743" s="1"/>
      <c r="BQ4743" s="1"/>
      <c r="BR4743" s="1"/>
      <c r="BS4743" s="1"/>
      <c r="BT4743" s="1"/>
      <c r="BU4743" s="4"/>
      <c r="BV4743" s="1"/>
      <c r="BW4743" s="3"/>
      <c r="BX4743" s="4"/>
      <c r="BY4743" s="5"/>
      <c r="BZ4743" s="5"/>
      <c r="CA4743" s="5"/>
      <c r="CB4743" s="5"/>
      <c r="CC4743" s="5"/>
      <c r="CD4743" s="43"/>
    </row>
    <row r="4744" spans="1:82" x14ac:dyDescent="0.25">
      <c r="A4744" s="8"/>
      <c r="B4744" s="5"/>
      <c r="C4744" s="5"/>
      <c r="D4744" s="5"/>
      <c r="E4744" s="5"/>
      <c r="F4744" s="94" t="str">
        <f t="shared" si="739"/>
        <v/>
      </c>
      <c r="G4744" s="94" t="str">
        <f t="shared" si="740"/>
        <v/>
      </c>
      <c r="H4744" s="127" t="str">
        <f>IF(A4744&lt;&gt;"",IF(MID(C4744,1,1)="c",$AS$26,IF(MID(C4744,1,1)="r",$AS$41,IF(MID(C4744,1,1)="p",#REF!,#REF!))),"")</f>
        <v/>
      </c>
      <c r="I4744" s="92" t="str">
        <f t="shared" si="741"/>
        <v/>
      </c>
      <c r="J4744" s="92" t="str">
        <f t="shared" si="742"/>
        <v/>
      </c>
      <c r="K4744" s="92" t="str">
        <f t="shared" si="743"/>
        <v/>
      </c>
      <c r="L4744" s="92" t="str">
        <f t="shared" si="744"/>
        <v/>
      </c>
      <c r="M4744" s="95" t="str">
        <f>IF(A4744&lt;&gt;"",IF(MID(C4744,1,1)="c",SigmaEpsConcrete(I4744,$AN$30:$AN$33,$AR$30:$AR$33,$AS$26,$AS$27,$AS$28,$AQ$20,$AU$19),""),"")</f>
        <v/>
      </c>
      <c r="N4744" s="95" t="str">
        <f>IF(A4744&lt;&gt;"",IF(MID(C4744,1,1)="r",SigmaEpsReinf(J4744,$AS$42:$AS$43,$AS$41,$AS$39,$AS$40,$AQ$38),""),"")</f>
        <v/>
      </c>
      <c r="Q4744" s="92" t="str">
        <f t="shared" si="746"/>
        <v/>
      </c>
      <c r="R4744" s="92" t="str">
        <f t="shared" si="747"/>
        <v/>
      </c>
      <c r="U4744" s="5"/>
      <c r="V4744" s="5"/>
      <c r="W4744" s="94" t="str">
        <f t="shared" si="745"/>
        <v/>
      </c>
      <c r="X4744" s="94" t="str">
        <f t="shared" si="748"/>
        <v/>
      </c>
      <c r="Y4744" s="5"/>
      <c r="BK4744" s="8"/>
      <c r="BL4744" s="5"/>
      <c r="BM4744" s="5"/>
      <c r="BN4744" s="5"/>
      <c r="BO4744" s="5"/>
      <c r="BP4744" s="1"/>
      <c r="BQ4744" s="1"/>
      <c r="BR4744" s="1"/>
      <c r="BS4744" s="1"/>
      <c r="BT4744" s="1"/>
      <c r="BU4744" s="4"/>
      <c r="BV4744" s="1"/>
      <c r="BW4744" s="3"/>
      <c r="BX4744" s="4"/>
      <c r="BY4744" s="5"/>
      <c r="BZ4744" s="5"/>
      <c r="CA4744" s="5"/>
      <c r="CB4744" s="5"/>
      <c r="CC4744" s="5"/>
      <c r="CD4744" s="43"/>
    </row>
    <row r="4745" spans="1:82" x14ac:dyDescent="0.25">
      <c r="A4745" s="8"/>
      <c r="B4745" s="5"/>
      <c r="C4745" s="5"/>
      <c r="D4745" s="5"/>
      <c r="E4745" s="5"/>
      <c r="F4745" s="94" t="str">
        <f t="shared" si="739"/>
        <v/>
      </c>
      <c r="G4745" s="94" t="str">
        <f t="shared" si="740"/>
        <v/>
      </c>
      <c r="H4745" s="127" t="str">
        <f>IF(A4745&lt;&gt;"",IF(MID(C4745,1,1)="c",$AS$26,IF(MID(C4745,1,1)="r",$AS$41,IF(MID(C4745,1,1)="p",#REF!,#REF!))),"")</f>
        <v/>
      </c>
      <c r="I4745" s="92" t="str">
        <f t="shared" si="741"/>
        <v/>
      </c>
      <c r="J4745" s="92" t="str">
        <f t="shared" si="742"/>
        <v/>
      </c>
      <c r="K4745" s="92" t="str">
        <f t="shared" si="743"/>
        <v/>
      </c>
      <c r="L4745" s="92" t="str">
        <f t="shared" si="744"/>
        <v/>
      </c>
      <c r="M4745" s="95" t="str">
        <f>IF(A4745&lt;&gt;"",IF(MID(C4745,1,1)="c",SigmaEpsConcrete(I4745,$AN$30:$AN$33,$AR$30:$AR$33,$AS$26,$AS$27,$AS$28,$AQ$20,$AU$19),""),"")</f>
        <v/>
      </c>
      <c r="N4745" s="95" t="str">
        <f>IF(A4745&lt;&gt;"",IF(MID(C4745,1,1)="r",SigmaEpsReinf(J4745,$AS$42:$AS$43,$AS$41,$AS$39,$AS$40,$AQ$38),""),"")</f>
        <v/>
      </c>
      <c r="Q4745" s="92" t="str">
        <f t="shared" si="746"/>
        <v/>
      </c>
      <c r="R4745" s="92" t="str">
        <f t="shared" si="747"/>
        <v/>
      </c>
      <c r="U4745" s="5"/>
      <c r="V4745" s="5"/>
      <c r="W4745" s="94" t="str">
        <f t="shared" si="745"/>
        <v/>
      </c>
      <c r="X4745" s="94" t="str">
        <f t="shared" si="748"/>
        <v/>
      </c>
      <c r="Y4745" s="5"/>
      <c r="BK4745" s="8"/>
      <c r="BL4745" s="5"/>
      <c r="BM4745" s="5"/>
      <c r="BN4745" s="5"/>
      <c r="BO4745" s="5"/>
      <c r="BP4745" s="1"/>
      <c r="BQ4745" s="1"/>
      <c r="BR4745" s="1"/>
      <c r="BS4745" s="1"/>
      <c r="BT4745" s="1"/>
      <c r="BU4745" s="4"/>
      <c r="BV4745" s="1"/>
      <c r="BW4745" s="3"/>
      <c r="BX4745" s="4"/>
      <c r="BY4745" s="5"/>
      <c r="BZ4745" s="5"/>
      <c r="CA4745" s="5"/>
      <c r="CB4745" s="5"/>
      <c r="CC4745" s="5"/>
      <c r="CD4745" s="43"/>
    </row>
    <row r="4746" spans="1:82" x14ac:dyDescent="0.25">
      <c r="A4746" s="8"/>
      <c r="B4746" s="5"/>
      <c r="C4746" s="5"/>
      <c r="D4746" s="5"/>
      <c r="E4746" s="5"/>
      <c r="F4746" s="94" t="str">
        <f t="shared" ref="F4746:F4809" si="749">IF(A4746&lt;&gt;"",(D4746-$AU$86)/10,"")</f>
        <v/>
      </c>
      <c r="G4746" s="94" t="str">
        <f t="shared" ref="G4746:G4809" si="750">IF(A4746&lt;&gt;"",(E4746-$AU$87)/10,"")</f>
        <v/>
      </c>
      <c r="H4746" s="127" t="str">
        <f>IF(A4746&lt;&gt;"",IF(MID(C4746,1,1)="c",$AS$26,IF(MID(C4746,1,1)="r",$AS$41,IF(MID(C4746,1,1)="p",#REF!,#REF!))),"")</f>
        <v/>
      </c>
      <c r="I4746" s="92" t="str">
        <f t="shared" ref="I4746:I4809" si="751">IF($A4746&lt;&gt;"",IF(MID($C4746,1,1)="c",$Y$3+$Y$4*$F4746+$Y$5*$G4746+$BR$43,""),"")</f>
        <v/>
      </c>
      <c r="J4746" s="92" t="str">
        <f t="shared" ref="J4746:J4809" si="752">IF($A4746&lt;&gt;"",IF(MID($C4746,1,1)="r",$Y$3+$Y$4*$F4746+$Y$5*$G4746+$BR$43,""),"")</f>
        <v/>
      </c>
      <c r="K4746" s="92" t="str">
        <f t="shared" ref="K4746:K4809" si="753">IF($A4746&lt;&gt;"",IF(MID($C4746,1,1)="u",$Y$3+$Y$4*$F4746+$Y$5*$G4746+$BR$43,""),"")</f>
        <v/>
      </c>
      <c r="L4746" s="92" t="str">
        <f t="shared" ref="L4746:L4809" si="754">IF($A4746&lt;&gt;"",IF(MID($C4746,1,1)="p",$Y$3+$Y$4*$F4746+$Y$5*$G4746+$BR$43,""),"")</f>
        <v/>
      </c>
      <c r="M4746" s="95" t="str">
        <f>IF(A4746&lt;&gt;"",IF(MID(C4746,1,1)="c",SigmaEpsConcrete(I4746,$AN$30:$AN$33,$AR$30:$AR$33,$AS$26,$AS$27,$AS$28,$AQ$20,$AU$19),""),"")</f>
        <v/>
      </c>
      <c r="N4746" s="95" t="str">
        <f>IF(A4746&lt;&gt;"",IF(MID(C4746,1,1)="r",SigmaEpsReinf(J4746,$AS$42:$AS$43,$AS$41,$AS$39,$AS$40,$AQ$38),""),"")</f>
        <v/>
      </c>
      <c r="Q4746" s="92" t="str">
        <f t="shared" si="746"/>
        <v/>
      </c>
      <c r="R4746" s="92" t="str">
        <f t="shared" si="747"/>
        <v/>
      </c>
      <c r="U4746" s="5"/>
      <c r="V4746" s="5"/>
      <c r="W4746" s="94" t="str">
        <f t="shared" ref="W4746:W4809" si="755">IF(A4746&lt;&gt;"",F4746-$AU$105,"")</f>
        <v/>
      </c>
      <c r="X4746" s="94" t="str">
        <f t="shared" si="748"/>
        <v/>
      </c>
      <c r="Y4746" s="5"/>
      <c r="BK4746" s="8"/>
      <c r="BL4746" s="5"/>
      <c r="BM4746" s="5"/>
      <c r="BN4746" s="5"/>
      <c r="BO4746" s="5"/>
      <c r="BP4746" s="1"/>
      <c r="BQ4746" s="1"/>
      <c r="BR4746" s="1"/>
      <c r="BS4746" s="1"/>
      <c r="BT4746" s="1"/>
      <c r="BU4746" s="4"/>
      <c r="BV4746" s="1"/>
      <c r="BW4746" s="3"/>
      <c r="BX4746" s="4"/>
      <c r="BY4746" s="5"/>
      <c r="BZ4746" s="5"/>
      <c r="CA4746" s="5"/>
      <c r="CB4746" s="5"/>
      <c r="CC4746" s="5"/>
      <c r="CD4746" s="43"/>
    </row>
    <row r="4747" spans="1:82" x14ac:dyDescent="0.25">
      <c r="A4747" s="8"/>
      <c r="B4747" s="5"/>
      <c r="C4747" s="5"/>
      <c r="D4747" s="5"/>
      <c r="E4747" s="5"/>
      <c r="F4747" s="94" t="str">
        <f t="shared" si="749"/>
        <v/>
      </c>
      <c r="G4747" s="94" t="str">
        <f t="shared" si="750"/>
        <v/>
      </c>
      <c r="H4747" s="127" t="str">
        <f>IF(A4747&lt;&gt;"",IF(MID(C4747,1,1)="c",$AS$26,IF(MID(C4747,1,1)="r",$AS$41,IF(MID(C4747,1,1)="p",#REF!,#REF!))),"")</f>
        <v/>
      </c>
      <c r="I4747" s="92" t="str">
        <f t="shared" si="751"/>
        <v/>
      </c>
      <c r="J4747" s="92" t="str">
        <f t="shared" si="752"/>
        <v/>
      </c>
      <c r="K4747" s="92" t="str">
        <f t="shared" si="753"/>
        <v/>
      </c>
      <c r="L4747" s="92" t="str">
        <f t="shared" si="754"/>
        <v/>
      </c>
      <c r="M4747" s="95" t="str">
        <f>IF(A4747&lt;&gt;"",IF(MID(C4747,1,1)="c",SigmaEpsConcrete(I4747,$AN$30:$AN$33,$AR$30:$AR$33,$AS$26,$AS$27,$AS$28,$AQ$20,$AU$19),""),"")</f>
        <v/>
      </c>
      <c r="N4747" s="95" t="str">
        <f>IF(A4747&lt;&gt;"",IF(MID(C4747,1,1)="r",SigmaEpsReinf(J4747,$AS$42:$AS$43,$AS$41,$AS$39,$AS$40,$AQ$38),""),"")</f>
        <v/>
      </c>
      <c r="Q4747" s="92" t="str">
        <f t="shared" ref="Q4747:Q4810" si="756">IF(A4747&lt;&gt;"",IF(MID(C4747,1,1)="c",IF(ISERROR(M4747/I4747),"",M4747/I4747),""),"")</f>
        <v/>
      </c>
      <c r="R4747" s="92" t="str">
        <f t="shared" ref="R4747:R4810" si="757">IF(A4747&lt;&gt;"",IF(MID(C4747,1,1)="r",IF(ISERROR(N4747/J4747),"",N4747/J4747),""),"")</f>
        <v/>
      </c>
      <c r="U4747" s="5"/>
      <c r="V4747" s="5"/>
      <c r="W4747" s="94" t="str">
        <f t="shared" si="755"/>
        <v/>
      </c>
      <c r="X4747" s="94" t="str">
        <f t="shared" ref="X4747:X4810" si="758">IF(B4747&lt;&gt;"",G4747-$AU$106,"")</f>
        <v/>
      </c>
      <c r="Y4747" s="5"/>
      <c r="BK4747" s="8"/>
      <c r="BL4747" s="5"/>
      <c r="BM4747" s="5"/>
      <c r="BN4747" s="5"/>
      <c r="BO4747" s="5"/>
      <c r="BP4747" s="1"/>
      <c r="BQ4747" s="1"/>
      <c r="BR4747" s="1"/>
      <c r="BS4747" s="1"/>
      <c r="BT4747" s="1"/>
      <c r="BU4747" s="4"/>
      <c r="BV4747" s="1"/>
      <c r="BW4747" s="3"/>
      <c r="BX4747" s="4"/>
      <c r="BY4747" s="5"/>
      <c r="BZ4747" s="5"/>
      <c r="CA4747" s="5"/>
      <c r="CB4747" s="5"/>
      <c r="CC4747" s="5"/>
      <c r="CD4747" s="43"/>
    </row>
    <row r="4748" spans="1:82" x14ac:dyDescent="0.25">
      <c r="A4748" s="8"/>
      <c r="B4748" s="5"/>
      <c r="C4748" s="5"/>
      <c r="D4748" s="5"/>
      <c r="E4748" s="5"/>
      <c r="F4748" s="94" t="str">
        <f t="shared" si="749"/>
        <v/>
      </c>
      <c r="G4748" s="94" t="str">
        <f t="shared" si="750"/>
        <v/>
      </c>
      <c r="H4748" s="127" t="str">
        <f>IF(A4748&lt;&gt;"",IF(MID(C4748,1,1)="c",$AS$26,IF(MID(C4748,1,1)="r",$AS$41,IF(MID(C4748,1,1)="p",#REF!,#REF!))),"")</f>
        <v/>
      </c>
      <c r="I4748" s="92" t="str">
        <f t="shared" si="751"/>
        <v/>
      </c>
      <c r="J4748" s="92" t="str">
        <f t="shared" si="752"/>
        <v/>
      </c>
      <c r="K4748" s="92" t="str">
        <f t="shared" si="753"/>
        <v/>
      </c>
      <c r="L4748" s="92" t="str">
        <f t="shared" si="754"/>
        <v/>
      </c>
      <c r="M4748" s="95" t="str">
        <f>IF(A4748&lt;&gt;"",IF(MID(C4748,1,1)="c",SigmaEpsConcrete(I4748,$AN$30:$AN$33,$AR$30:$AR$33,$AS$26,$AS$27,$AS$28,$AQ$20,$AU$19),""),"")</f>
        <v/>
      </c>
      <c r="N4748" s="95" t="str">
        <f>IF(A4748&lt;&gt;"",IF(MID(C4748,1,1)="r",SigmaEpsReinf(J4748,$AS$42:$AS$43,$AS$41,$AS$39,$AS$40,$AQ$38),""),"")</f>
        <v/>
      </c>
      <c r="Q4748" s="92" t="str">
        <f t="shared" si="756"/>
        <v/>
      </c>
      <c r="R4748" s="92" t="str">
        <f t="shared" si="757"/>
        <v/>
      </c>
      <c r="U4748" s="5"/>
      <c r="V4748" s="5"/>
      <c r="W4748" s="94" t="str">
        <f t="shared" si="755"/>
        <v/>
      </c>
      <c r="X4748" s="94" t="str">
        <f t="shared" si="758"/>
        <v/>
      </c>
      <c r="Y4748" s="5"/>
      <c r="BK4748" s="8"/>
      <c r="BL4748" s="5"/>
      <c r="BM4748" s="5"/>
      <c r="BN4748" s="5"/>
      <c r="BO4748" s="5"/>
      <c r="BP4748" s="1"/>
      <c r="BQ4748" s="1"/>
      <c r="BR4748" s="1"/>
      <c r="BS4748" s="1"/>
      <c r="BT4748" s="1"/>
      <c r="BU4748" s="4"/>
      <c r="BV4748" s="1"/>
      <c r="BW4748" s="3"/>
      <c r="BX4748" s="4"/>
      <c r="BY4748" s="5"/>
      <c r="BZ4748" s="5"/>
      <c r="CA4748" s="5"/>
      <c r="CB4748" s="5"/>
      <c r="CC4748" s="5"/>
      <c r="CD4748" s="43"/>
    </row>
    <row r="4749" spans="1:82" x14ac:dyDescent="0.25">
      <c r="A4749" s="8"/>
      <c r="B4749" s="5"/>
      <c r="C4749" s="5"/>
      <c r="D4749" s="5"/>
      <c r="E4749" s="5"/>
      <c r="F4749" s="94" t="str">
        <f t="shared" si="749"/>
        <v/>
      </c>
      <c r="G4749" s="94" t="str">
        <f t="shared" si="750"/>
        <v/>
      </c>
      <c r="H4749" s="127" t="str">
        <f>IF(A4749&lt;&gt;"",IF(MID(C4749,1,1)="c",$AS$26,IF(MID(C4749,1,1)="r",$AS$41,IF(MID(C4749,1,1)="p",#REF!,#REF!))),"")</f>
        <v/>
      </c>
      <c r="I4749" s="92" t="str">
        <f t="shared" si="751"/>
        <v/>
      </c>
      <c r="J4749" s="92" t="str">
        <f t="shared" si="752"/>
        <v/>
      </c>
      <c r="K4749" s="92" t="str">
        <f t="shared" si="753"/>
        <v/>
      </c>
      <c r="L4749" s="92" t="str">
        <f t="shared" si="754"/>
        <v/>
      </c>
      <c r="M4749" s="95" t="str">
        <f>IF(A4749&lt;&gt;"",IF(MID(C4749,1,1)="c",SigmaEpsConcrete(I4749,$AN$30:$AN$33,$AR$30:$AR$33,$AS$26,$AS$27,$AS$28,$AQ$20,$AU$19),""),"")</f>
        <v/>
      </c>
      <c r="N4749" s="95" t="str">
        <f>IF(A4749&lt;&gt;"",IF(MID(C4749,1,1)="r",SigmaEpsReinf(J4749,$AS$42:$AS$43,$AS$41,$AS$39,$AS$40,$AQ$38),""),"")</f>
        <v/>
      </c>
      <c r="Q4749" s="92" t="str">
        <f t="shared" si="756"/>
        <v/>
      </c>
      <c r="R4749" s="92" t="str">
        <f t="shared" si="757"/>
        <v/>
      </c>
      <c r="U4749" s="5"/>
      <c r="V4749" s="5"/>
      <c r="W4749" s="94" t="str">
        <f t="shared" si="755"/>
        <v/>
      </c>
      <c r="X4749" s="94" t="str">
        <f t="shared" si="758"/>
        <v/>
      </c>
      <c r="Y4749" s="5"/>
      <c r="BK4749" s="8"/>
      <c r="BL4749" s="5"/>
      <c r="BM4749" s="5"/>
      <c r="BN4749" s="5"/>
      <c r="BO4749" s="5"/>
      <c r="BP4749" s="1"/>
      <c r="BQ4749" s="1"/>
      <c r="BR4749" s="1"/>
      <c r="BS4749" s="1"/>
      <c r="BT4749" s="1"/>
      <c r="BU4749" s="4"/>
      <c r="BV4749" s="1"/>
      <c r="BW4749" s="3"/>
      <c r="BX4749" s="4"/>
      <c r="BY4749" s="5"/>
      <c r="BZ4749" s="5"/>
      <c r="CA4749" s="5"/>
      <c r="CB4749" s="5"/>
      <c r="CC4749" s="5"/>
      <c r="CD4749" s="43"/>
    </row>
    <row r="4750" spans="1:82" x14ac:dyDescent="0.25">
      <c r="A4750" s="8"/>
      <c r="B4750" s="5"/>
      <c r="C4750" s="5"/>
      <c r="D4750" s="5"/>
      <c r="E4750" s="5"/>
      <c r="F4750" s="94" t="str">
        <f t="shared" si="749"/>
        <v/>
      </c>
      <c r="G4750" s="94" t="str">
        <f t="shared" si="750"/>
        <v/>
      </c>
      <c r="H4750" s="127" t="str">
        <f>IF(A4750&lt;&gt;"",IF(MID(C4750,1,1)="c",$AS$26,IF(MID(C4750,1,1)="r",$AS$41,IF(MID(C4750,1,1)="p",#REF!,#REF!))),"")</f>
        <v/>
      </c>
      <c r="I4750" s="92" t="str">
        <f t="shared" si="751"/>
        <v/>
      </c>
      <c r="J4750" s="92" t="str">
        <f t="shared" si="752"/>
        <v/>
      </c>
      <c r="K4750" s="92" t="str">
        <f t="shared" si="753"/>
        <v/>
      </c>
      <c r="L4750" s="92" t="str">
        <f t="shared" si="754"/>
        <v/>
      </c>
      <c r="M4750" s="95" t="str">
        <f>IF(A4750&lt;&gt;"",IF(MID(C4750,1,1)="c",SigmaEpsConcrete(I4750,$AN$30:$AN$33,$AR$30:$AR$33,$AS$26,$AS$27,$AS$28,$AQ$20,$AU$19),""),"")</f>
        <v/>
      </c>
      <c r="N4750" s="95" t="str">
        <f>IF(A4750&lt;&gt;"",IF(MID(C4750,1,1)="r",SigmaEpsReinf(J4750,$AS$42:$AS$43,$AS$41,$AS$39,$AS$40,$AQ$38),""),"")</f>
        <v/>
      </c>
      <c r="Q4750" s="92" t="str">
        <f t="shared" si="756"/>
        <v/>
      </c>
      <c r="R4750" s="92" t="str">
        <f t="shared" si="757"/>
        <v/>
      </c>
      <c r="U4750" s="5"/>
      <c r="V4750" s="5"/>
      <c r="W4750" s="94" t="str">
        <f t="shared" si="755"/>
        <v/>
      </c>
      <c r="X4750" s="94" t="str">
        <f t="shared" si="758"/>
        <v/>
      </c>
      <c r="Y4750" s="5"/>
      <c r="BK4750" s="8"/>
      <c r="BL4750" s="5"/>
      <c r="BM4750" s="5"/>
      <c r="BN4750" s="5"/>
      <c r="BO4750" s="5"/>
      <c r="BP4750" s="1"/>
      <c r="BQ4750" s="1"/>
      <c r="BR4750" s="1"/>
      <c r="BS4750" s="1"/>
      <c r="BT4750" s="1"/>
      <c r="BU4750" s="4"/>
      <c r="BV4750" s="1"/>
      <c r="BW4750" s="3"/>
      <c r="BX4750" s="4"/>
      <c r="BY4750" s="5"/>
      <c r="BZ4750" s="5"/>
      <c r="CA4750" s="5"/>
      <c r="CB4750" s="5"/>
      <c r="CC4750" s="5"/>
      <c r="CD4750" s="43"/>
    </row>
    <row r="4751" spans="1:82" x14ac:dyDescent="0.25">
      <c r="A4751" s="8"/>
      <c r="B4751" s="5"/>
      <c r="C4751" s="5"/>
      <c r="D4751" s="5"/>
      <c r="E4751" s="5"/>
      <c r="F4751" s="94" t="str">
        <f t="shared" si="749"/>
        <v/>
      </c>
      <c r="G4751" s="94" t="str">
        <f t="shared" si="750"/>
        <v/>
      </c>
      <c r="H4751" s="127" t="str">
        <f>IF(A4751&lt;&gt;"",IF(MID(C4751,1,1)="c",$AS$26,IF(MID(C4751,1,1)="r",$AS$41,IF(MID(C4751,1,1)="p",#REF!,#REF!))),"")</f>
        <v/>
      </c>
      <c r="I4751" s="92" t="str">
        <f t="shared" si="751"/>
        <v/>
      </c>
      <c r="J4751" s="92" t="str">
        <f t="shared" si="752"/>
        <v/>
      </c>
      <c r="K4751" s="92" t="str">
        <f t="shared" si="753"/>
        <v/>
      </c>
      <c r="L4751" s="92" t="str">
        <f t="shared" si="754"/>
        <v/>
      </c>
      <c r="M4751" s="95" t="str">
        <f>IF(A4751&lt;&gt;"",IF(MID(C4751,1,1)="c",SigmaEpsConcrete(I4751,$AN$30:$AN$33,$AR$30:$AR$33,$AS$26,$AS$27,$AS$28,$AQ$20,$AU$19),""),"")</f>
        <v/>
      </c>
      <c r="N4751" s="95" t="str">
        <f>IF(A4751&lt;&gt;"",IF(MID(C4751,1,1)="r",SigmaEpsReinf(J4751,$AS$42:$AS$43,$AS$41,$AS$39,$AS$40,$AQ$38),""),"")</f>
        <v/>
      </c>
      <c r="Q4751" s="92" t="str">
        <f t="shared" si="756"/>
        <v/>
      </c>
      <c r="R4751" s="92" t="str">
        <f t="shared" si="757"/>
        <v/>
      </c>
      <c r="U4751" s="5"/>
      <c r="V4751" s="5"/>
      <c r="W4751" s="94" t="str">
        <f t="shared" si="755"/>
        <v/>
      </c>
      <c r="X4751" s="94" t="str">
        <f t="shared" si="758"/>
        <v/>
      </c>
      <c r="Y4751" s="5"/>
      <c r="BK4751" s="8"/>
      <c r="BL4751" s="5"/>
      <c r="BM4751" s="5"/>
      <c r="BN4751" s="5"/>
      <c r="BO4751" s="5"/>
      <c r="BP4751" s="1"/>
      <c r="BQ4751" s="1"/>
      <c r="BR4751" s="1"/>
      <c r="BS4751" s="1"/>
      <c r="BT4751" s="1"/>
      <c r="BU4751" s="4"/>
      <c r="BV4751" s="1"/>
      <c r="BW4751" s="3"/>
      <c r="BX4751" s="4"/>
      <c r="BY4751" s="5"/>
      <c r="BZ4751" s="5"/>
      <c r="CA4751" s="5"/>
      <c r="CB4751" s="5"/>
      <c r="CC4751" s="5"/>
      <c r="CD4751" s="43"/>
    </row>
    <row r="4752" spans="1:82" x14ac:dyDescent="0.25">
      <c r="A4752" s="8"/>
      <c r="B4752" s="5"/>
      <c r="C4752" s="5"/>
      <c r="D4752" s="5"/>
      <c r="E4752" s="5"/>
      <c r="F4752" s="94" t="str">
        <f t="shared" si="749"/>
        <v/>
      </c>
      <c r="G4752" s="94" t="str">
        <f t="shared" si="750"/>
        <v/>
      </c>
      <c r="H4752" s="127" t="str">
        <f>IF(A4752&lt;&gt;"",IF(MID(C4752,1,1)="c",$AS$26,IF(MID(C4752,1,1)="r",$AS$41,IF(MID(C4752,1,1)="p",#REF!,#REF!))),"")</f>
        <v/>
      </c>
      <c r="I4752" s="92" t="str">
        <f t="shared" si="751"/>
        <v/>
      </c>
      <c r="J4752" s="92" t="str">
        <f t="shared" si="752"/>
        <v/>
      </c>
      <c r="K4752" s="92" t="str">
        <f t="shared" si="753"/>
        <v/>
      </c>
      <c r="L4752" s="92" t="str">
        <f t="shared" si="754"/>
        <v/>
      </c>
      <c r="M4752" s="95" t="str">
        <f>IF(A4752&lt;&gt;"",IF(MID(C4752,1,1)="c",SigmaEpsConcrete(I4752,$AN$30:$AN$33,$AR$30:$AR$33,$AS$26,$AS$27,$AS$28,$AQ$20,$AU$19),""),"")</f>
        <v/>
      </c>
      <c r="N4752" s="95" t="str">
        <f>IF(A4752&lt;&gt;"",IF(MID(C4752,1,1)="r",SigmaEpsReinf(J4752,$AS$42:$AS$43,$AS$41,$AS$39,$AS$40,$AQ$38),""),"")</f>
        <v/>
      </c>
      <c r="Q4752" s="92" t="str">
        <f t="shared" si="756"/>
        <v/>
      </c>
      <c r="R4752" s="92" t="str">
        <f t="shared" si="757"/>
        <v/>
      </c>
      <c r="U4752" s="5"/>
      <c r="V4752" s="5"/>
      <c r="W4752" s="94" t="str">
        <f t="shared" si="755"/>
        <v/>
      </c>
      <c r="X4752" s="94" t="str">
        <f t="shared" si="758"/>
        <v/>
      </c>
      <c r="Y4752" s="5"/>
      <c r="BK4752" s="8"/>
      <c r="BL4752" s="5"/>
      <c r="BM4752" s="5"/>
      <c r="BN4752" s="5"/>
      <c r="BO4752" s="5"/>
      <c r="BP4752" s="1"/>
      <c r="BQ4752" s="1"/>
      <c r="BR4752" s="1"/>
      <c r="BS4752" s="1"/>
      <c r="BT4752" s="1"/>
      <c r="BU4752" s="4"/>
      <c r="BV4752" s="1"/>
      <c r="BW4752" s="3"/>
      <c r="BX4752" s="4"/>
      <c r="BY4752" s="5"/>
      <c r="BZ4752" s="5"/>
      <c r="CA4752" s="5"/>
      <c r="CB4752" s="5"/>
      <c r="CC4752" s="5"/>
      <c r="CD4752" s="43"/>
    </row>
    <row r="4753" spans="1:82" x14ac:dyDescent="0.25">
      <c r="A4753" s="8"/>
      <c r="B4753" s="5"/>
      <c r="C4753" s="5"/>
      <c r="D4753" s="5"/>
      <c r="E4753" s="5"/>
      <c r="F4753" s="94" t="str">
        <f t="shared" si="749"/>
        <v/>
      </c>
      <c r="G4753" s="94" t="str">
        <f t="shared" si="750"/>
        <v/>
      </c>
      <c r="H4753" s="127" t="str">
        <f>IF(A4753&lt;&gt;"",IF(MID(C4753,1,1)="c",$AS$26,IF(MID(C4753,1,1)="r",$AS$41,IF(MID(C4753,1,1)="p",#REF!,#REF!))),"")</f>
        <v/>
      </c>
      <c r="I4753" s="92" t="str">
        <f t="shared" si="751"/>
        <v/>
      </c>
      <c r="J4753" s="92" t="str">
        <f t="shared" si="752"/>
        <v/>
      </c>
      <c r="K4753" s="92" t="str">
        <f t="shared" si="753"/>
        <v/>
      </c>
      <c r="L4753" s="92" t="str">
        <f t="shared" si="754"/>
        <v/>
      </c>
      <c r="M4753" s="95" t="str">
        <f>IF(A4753&lt;&gt;"",IF(MID(C4753,1,1)="c",SigmaEpsConcrete(I4753,$AN$30:$AN$33,$AR$30:$AR$33,$AS$26,$AS$27,$AS$28,$AQ$20,$AU$19),""),"")</f>
        <v/>
      </c>
      <c r="N4753" s="95" t="str">
        <f>IF(A4753&lt;&gt;"",IF(MID(C4753,1,1)="r",SigmaEpsReinf(J4753,$AS$42:$AS$43,$AS$41,$AS$39,$AS$40,$AQ$38),""),"")</f>
        <v/>
      </c>
      <c r="Q4753" s="92" t="str">
        <f t="shared" si="756"/>
        <v/>
      </c>
      <c r="R4753" s="92" t="str">
        <f t="shared" si="757"/>
        <v/>
      </c>
      <c r="U4753" s="5"/>
      <c r="V4753" s="5"/>
      <c r="W4753" s="94" t="str">
        <f t="shared" si="755"/>
        <v/>
      </c>
      <c r="X4753" s="94" t="str">
        <f t="shared" si="758"/>
        <v/>
      </c>
      <c r="Y4753" s="5"/>
      <c r="BK4753" s="8"/>
      <c r="BL4753" s="5"/>
      <c r="BM4753" s="5"/>
      <c r="BN4753" s="5"/>
      <c r="BO4753" s="5"/>
      <c r="BP4753" s="1"/>
      <c r="BQ4753" s="1"/>
      <c r="BR4753" s="1"/>
      <c r="BS4753" s="1"/>
      <c r="BT4753" s="1"/>
      <c r="BU4753" s="4"/>
      <c r="BV4753" s="1"/>
      <c r="BW4753" s="3"/>
      <c r="BX4753" s="4"/>
      <c r="BY4753" s="5"/>
      <c r="BZ4753" s="5"/>
      <c r="CA4753" s="5"/>
      <c r="CB4753" s="5"/>
      <c r="CC4753" s="5"/>
      <c r="CD4753" s="43"/>
    </row>
    <row r="4754" spans="1:82" x14ac:dyDescent="0.25">
      <c r="A4754" s="8"/>
      <c r="B4754" s="5"/>
      <c r="C4754" s="5"/>
      <c r="D4754" s="5"/>
      <c r="E4754" s="5"/>
      <c r="F4754" s="94" t="str">
        <f t="shared" si="749"/>
        <v/>
      </c>
      <c r="G4754" s="94" t="str">
        <f t="shared" si="750"/>
        <v/>
      </c>
      <c r="H4754" s="127" t="str">
        <f>IF(A4754&lt;&gt;"",IF(MID(C4754,1,1)="c",$AS$26,IF(MID(C4754,1,1)="r",$AS$41,IF(MID(C4754,1,1)="p",#REF!,#REF!))),"")</f>
        <v/>
      </c>
      <c r="I4754" s="92" t="str">
        <f t="shared" si="751"/>
        <v/>
      </c>
      <c r="J4754" s="92" t="str">
        <f t="shared" si="752"/>
        <v/>
      </c>
      <c r="K4754" s="92" t="str">
        <f t="shared" si="753"/>
        <v/>
      </c>
      <c r="L4754" s="92" t="str">
        <f t="shared" si="754"/>
        <v/>
      </c>
      <c r="M4754" s="95" t="str">
        <f>IF(A4754&lt;&gt;"",IF(MID(C4754,1,1)="c",SigmaEpsConcrete(I4754,$AN$30:$AN$33,$AR$30:$AR$33,$AS$26,$AS$27,$AS$28,$AQ$20,$AU$19),""),"")</f>
        <v/>
      </c>
      <c r="N4754" s="95" t="str">
        <f>IF(A4754&lt;&gt;"",IF(MID(C4754,1,1)="r",SigmaEpsReinf(J4754,$AS$42:$AS$43,$AS$41,$AS$39,$AS$40,$AQ$38),""),"")</f>
        <v/>
      </c>
      <c r="Q4754" s="92" t="str">
        <f t="shared" si="756"/>
        <v/>
      </c>
      <c r="R4754" s="92" t="str">
        <f t="shared" si="757"/>
        <v/>
      </c>
      <c r="U4754" s="5"/>
      <c r="V4754" s="5"/>
      <c r="W4754" s="94" t="str">
        <f t="shared" si="755"/>
        <v/>
      </c>
      <c r="X4754" s="94" t="str">
        <f t="shared" si="758"/>
        <v/>
      </c>
      <c r="Y4754" s="5"/>
      <c r="BK4754" s="8"/>
      <c r="BL4754" s="5"/>
      <c r="BM4754" s="5"/>
      <c r="BN4754" s="5"/>
      <c r="BO4754" s="5"/>
      <c r="BP4754" s="1"/>
      <c r="BQ4754" s="1"/>
      <c r="BR4754" s="1"/>
      <c r="BS4754" s="1"/>
      <c r="BT4754" s="1"/>
      <c r="BU4754" s="4"/>
      <c r="BV4754" s="1"/>
      <c r="BW4754" s="3"/>
      <c r="BX4754" s="4"/>
      <c r="BY4754" s="5"/>
      <c r="BZ4754" s="5"/>
      <c r="CA4754" s="5"/>
      <c r="CB4754" s="5"/>
      <c r="CC4754" s="5"/>
      <c r="CD4754" s="43"/>
    </row>
    <row r="4755" spans="1:82" x14ac:dyDescent="0.25">
      <c r="A4755" s="8"/>
      <c r="B4755" s="5"/>
      <c r="C4755" s="5"/>
      <c r="D4755" s="5"/>
      <c r="E4755" s="5"/>
      <c r="F4755" s="94" t="str">
        <f t="shared" si="749"/>
        <v/>
      </c>
      <c r="G4755" s="94" t="str">
        <f t="shared" si="750"/>
        <v/>
      </c>
      <c r="H4755" s="127" t="str">
        <f>IF(A4755&lt;&gt;"",IF(MID(C4755,1,1)="c",$AS$26,IF(MID(C4755,1,1)="r",$AS$41,IF(MID(C4755,1,1)="p",#REF!,#REF!))),"")</f>
        <v/>
      </c>
      <c r="I4755" s="92" t="str">
        <f t="shared" si="751"/>
        <v/>
      </c>
      <c r="J4755" s="92" t="str">
        <f t="shared" si="752"/>
        <v/>
      </c>
      <c r="K4755" s="92" t="str">
        <f t="shared" si="753"/>
        <v/>
      </c>
      <c r="L4755" s="92" t="str">
        <f t="shared" si="754"/>
        <v/>
      </c>
      <c r="M4755" s="95" t="str">
        <f>IF(A4755&lt;&gt;"",IF(MID(C4755,1,1)="c",SigmaEpsConcrete(I4755,$AN$30:$AN$33,$AR$30:$AR$33,$AS$26,$AS$27,$AS$28,$AQ$20,$AU$19),""),"")</f>
        <v/>
      </c>
      <c r="N4755" s="95" t="str">
        <f>IF(A4755&lt;&gt;"",IF(MID(C4755,1,1)="r",SigmaEpsReinf(J4755,$AS$42:$AS$43,$AS$41,$AS$39,$AS$40,$AQ$38),""),"")</f>
        <v/>
      </c>
      <c r="Q4755" s="92" t="str">
        <f t="shared" si="756"/>
        <v/>
      </c>
      <c r="R4755" s="92" t="str">
        <f t="shared" si="757"/>
        <v/>
      </c>
      <c r="U4755" s="5"/>
      <c r="V4755" s="5"/>
      <c r="W4755" s="94" t="str">
        <f t="shared" si="755"/>
        <v/>
      </c>
      <c r="X4755" s="94" t="str">
        <f t="shared" si="758"/>
        <v/>
      </c>
      <c r="Y4755" s="5"/>
      <c r="BK4755" s="8"/>
      <c r="BL4755" s="5"/>
      <c r="BM4755" s="5"/>
      <c r="BN4755" s="5"/>
      <c r="BO4755" s="5"/>
      <c r="BP4755" s="1"/>
      <c r="BQ4755" s="1"/>
      <c r="BR4755" s="1"/>
      <c r="BS4755" s="1"/>
      <c r="BT4755" s="1"/>
      <c r="BU4755" s="4"/>
      <c r="BV4755" s="1"/>
      <c r="BW4755" s="3"/>
      <c r="BX4755" s="4"/>
      <c r="BY4755" s="5"/>
      <c r="BZ4755" s="5"/>
      <c r="CA4755" s="5"/>
      <c r="CB4755" s="5"/>
      <c r="CC4755" s="5"/>
      <c r="CD4755" s="43"/>
    </row>
    <row r="4756" spans="1:82" x14ac:dyDescent="0.25">
      <c r="A4756" s="8"/>
      <c r="B4756" s="5"/>
      <c r="C4756" s="5"/>
      <c r="D4756" s="5"/>
      <c r="E4756" s="5"/>
      <c r="F4756" s="94" t="str">
        <f t="shared" si="749"/>
        <v/>
      </c>
      <c r="G4756" s="94" t="str">
        <f t="shared" si="750"/>
        <v/>
      </c>
      <c r="H4756" s="127" t="str">
        <f>IF(A4756&lt;&gt;"",IF(MID(C4756,1,1)="c",$AS$26,IF(MID(C4756,1,1)="r",$AS$41,IF(MID(C4756,1,1)="p",#REF!,#REF!))),"")</f>
        <v/>
      </c>
      <c r="I4756" s="92" t="str">
        <f t="shared" si="751"/>
        <v/>
      </c>
      <c r="J4756" s="92" t="str">
        <f t="shared" si="752"/>
        <v/>
      </c>
      <c r="K4756" s="92" t="str">
        <f t="shared" si="753"/>
        <v/>
      </c>
      <c r="L4756" s="92" t="str">
        <f t="shared" si="754"/>
        <v/>
      </c>
      <c r="M4756" s="95" t="str">
        <f>IF(A4756&lt;&gt;"",IF(MID(C4756,1,1)="c",SigmaEpsConcrete(I4756,$AN$30:$AN$33,$AR$30:$AR$33,$AS$26,$AS$27,$AS$28,$AQ$20,$AU$19),""),"")</f>
        <v/>
      </c>
      <c r="N4756" s="95" t="str">
        <f>IF(A4756&lt;&gt;"",IF(MID(C4756,1,1)="r",SigmaEpsReinf(J4756,$AS$42:$AS$43,$AS$41,$AS$39,$AS$40,$AQ$38),""),"")</f>
        <v/>
      </c>
      <c r="Q4756" s="92" t="str">
        <f t="shared" si="756"/>
        <v/>
      </c>
      <c r="R4756" s="92" t="str">
        <f t="shared" si="757"/>
        <v/>
      </c>
      <c r="U4756" s="5"/>
      <c r="V4756" s="5"/>
      <c r="W4756" s="94" t="str">
        <f t="shared" si="755"/>
        <v/>
      </c>
      <c r="X4756" s="94" t="str">
        <f t="shared" si="758"/>
        <v/>
      </c>
      <c r="Y4756" s="5"/>
      <c r="BK4756" s="8"/>
      <c r="BL4756" s="5"/>
      <c r="BM4756" s="5"/>
      <c r="BN4756" s="5"/>
      <c r="BO4756" s="5"/>
      <c r="BP4756" s="1"/>
      <c r="BQ4756" s="1"/>
      <c r="BR4756" s="1"/>
      <c r="BS4756" s="1"/>
      <c r="BT4756" s="1"/>
      <c r="BU4756" s="4"/>
      <c r="BV4756" s="1"/>
      <c r="BW4756" s="3"/>
      <c r="BX4756" s="4"/>
      <c r="BY4756" s="5"/>
      <c r="BZ4756" s="5"/>
      <c r="CA4756" s="5"/>
      <c r="CB4756" s="5"/>
      <c r="CC4756" s="5"/>
      <c r="CD4756" s="43"/>
    </row>
    <row r="4757" spans="1:82" x14ac:dyDescent="0.25">
      <c r="A4757" s="8"/>
      <c r="B4757" s="5"/>
      <c r="C4757" s="5"/>
      <c r="D4757" s="5"/>
      <c r="E4757" s="5"/>
      <c r="F4757" s="94" t="str">
        <f t="shared" si="749"/>
        <v/>
      </c>
      <c r="G4757" s="94" t="str">
        <f t="shared" si="750"/>
        <v/>
      </c>
      <c r="H4757" s="127" t="str">
        <f>IF(A4757&lt;&gt;"",IF(MID(C4757,1,1)="c",$AS$26,IF(MID(C4757,1,1)="r",$AS$41,IF(MID(C4757,1,1)="p",#REF!,#REF!))),"")</f>
        <v/>
      </c>
      <c r="I4757" s="92" t="str">
        <f t="shared" si="751"/>
        <v/>
      </c>
      <c r="J4757" s="92" t="str">
        <f t="shared" si="752"/>
        <v/>
      </c>
      <c r="K4757" s="92" t="str">
        <f t="shared" si="753"/>
        <v/>
      </c>
      <c r="L4757" s="92" t="str">
        <f t="shared" si="754"/>
        <v/>
      </c>
      <c r="M4757" s="95" t="str">
        <f>IF(A4757&lt;&gt;"",IF(MID(C4757,1,1)="c",SigmaEpsConcrete(I4757,$AN$30:$AN$33,$AR$30:$AR$33,$AS$26,$AS$27,$AS$28,$AQ$20,$AU$19),""),"")</f>
        <v/>
      </c>
      <c r="N4757" s="95" t="str">
        <f>IF(A4757&lt;&gt;"",IF(MID(C4757,1,1)="r",SigmaEpsReinf(J4757,$AS$42:$AS$43,$AS$41,$AS$39,$AS$40,$AQ$38),""),"")</f>
        <v/>
      </c>
      <c r="Q4757" s="92" t="str">
        <f t="shared" si="756"/>
        <v/>
      </c>
      <c r="R4757" s="92" t="str">
        <f t="shared" si="757"/>
        <v/>
      </c>
      <c r="U4757" s="5"/>
      <c r="V4757" s="5"/>
      <c r="W4757" s="94" t="str">
        <f t="shared" si="755"/>
        <v/>
      </c>
      <c r="X4757" s="94" t="str">
        <f t="shared" si="758"/>
        <v/>
      </c>
      <c r="Y4757" s="5"/>
      <c r="BK4757" s="8"/>
      <c r="BL4757" s="5"/>
      <c r="BM4757" s="5"/>
      <c r="BN4757" s="5"/>
      <c r="BO4757" s="5"/>
      <c r="BP4757" s="1"/>
      <c r="BQ4757" s="1"/>
      <c r="BR4757" s="1"/>
      <c r="BS4757" s="1"/>
      <c r="BT4757" s="1"/>
      <c r="BU4757" s="4"/>
      <c r="BV4757" s="1"/>
      <c r="BW4757" s="3"/>
      <c r="BX4757" s="4"/>
      <c r="BY4757" s="5"/>
      <c r="BZ4757" s="5"/>
      <c r="CA4757" s="5"/>
      <c r="CB4757" s="5"/>
      <c r="CC4757" s="5"/>
      <c r="CD4757" s="43"/>
    </row>
    <row r="4758" spans="1:82" x14ac:dyDescent="0.25">
      <c r="A4758" s="8"/>
      <c r="B4758" s="5"/>
      <c r="C4758" s="5"/>
      <c r="D4758" s="5"/>
      <c r="E4758" s="5"/>
      <c r="F4758" s="94" t="str">
        <f t="shared" si="749"/>
        <v/>
      </c>
      <c r="G4758" s="94" t="str">
        <f t="shared" si="750"/>
        <v/>
      </c>
      <c r="H4758" s="127" t="str">
        <f>IF(A4758&lt;&gt;"",IF(MID(C4758,1,1)="c",$AS$26,IF(MID(C4758,1,1)="r",$AS$41,IF(MID(C4758,1,1)="p",#REF!,#REF!))),"")</f>
        <v/>
      </c>
      <c r="I4758" s="92" t="str">
        <f t="shared" si="751"/>
        <v/>
      </c>
      <c r="J4758" s="92" t="str">
        <f t="shared" si="752"/>
        <v/>
      </c>
      <c r="K4758" s="92" t="str">
        <f t="shared" si="753"/>
        <v/>
      </c>
      <c r="L4758" s="92" t="str">
        <f t="shared" si="754"/>
        <v/>
      </c>
      <c r="M4758" s="95" t="str">
        <f>IF(A4758&lt;&gt;"",IF(MID(C4758,1,1)="c",SigmaEpsConcrete(I4758,$AN$30:$AN$33,$AR$30:$AR$33,$AS$26,$AS$27,$AS$28,$AQ$20,$AU$19),""),"")</f>
        <v/>
      </c>
      <c r="N4758" s="95" t="str">
        <f>IF(A4758&lt;&gt;"",IF(MID(C4758,1,1)="r",SigmaEpsReinf(J4758,$AS$42:$AS$43,$AS$41,$AS$39,$AS$40,$AQ$38),""),"")</f>
        <v/>
      </c>
      <c r="Q4758" s="92" t="str">
        <f t="shared" si="756"/>
        <v/>
      </c>
      <c r="R4758" s="92" t="str">
        <f t="shared" si="757"/>
        <v/>
      </c>
      <c r="U4758" s="5"/>
      <c r="V4758" s="5"/>
      <c r="W4758" s="94" t="str">
        <f t="shared" si="755"/>
        <v/>
      </c>
      <c r="X4758" s="94" t="str">
        <f t="shared" si="758"/>
        <v/>
      </c>
      <c r="Y4758" s="5"/>
      <c r="BK4758" s="8"/>
      <c r="BL4758" s="5"/>
      <c r="BM4758" s="5"/>
      <c r="BN4758" s="5"/>
      <c r="BO4758" s="5"/>
      <c r="BP4758" s="1"/>
      <c r="BQ4758" s="1"/>
      <c r="BR4758" s="1"/>
      <c r="BS4758" s="1"/>
      <c r="BT4758" s="1"/>
      <c r="BU4758" s="4"/>
      <c r="BV4758" s="1"/>
      <c r="BW4758" s="3"/>
      <c r="BX4758" s="4"/>
      <c r="BY4758" s="5"/>
      <c r="BZ4758" s="5"/>
      <c r="CA4758" s="5"/>
      <c r="CB4758" s="5"/>
      <c r="CC4758" s="5"/>
      <c r="CD4758" s="43"/>
    </row>
    <row r="4759" spans="1:82" x14ac:dyDescent="0.25">
      <c r="A4759" s="8"/>
      <c r="B4759" s="5"/>
      <c r="C4759" s="5"/>
      <c r="D4759" s="5"/>
      <c r="E4759" s="5"/>
      <c r="F4759" s="94" t="str">
        <f t="shared" si="749"/>
        <v/>
      </c>
      <c r="G4759" s="94" t="str">
        <f t="shared" si="750"/>
        <v/>
      </c>
      <c r="H4759" s="127" t="str">
        <f>IF(A4759&lt;&gt;"",IF(MID(C4759,1,1)="c",$AS$26,IF(MID(C4759,1,1)="r",$AS$41,IF(MID(C4759,1,1)="p",#REF!,#REF!))),"")</f>
        <v/>
      </c>
      <c r="I4759" s="92" t="str">
        <f t="shared" si="751"/>
        <v/>
      </c>
      <c r="J4759" s="92" t="str">
        <f t="shared" si="752"/>
        <v/>
      </c>
      <c r="K4759" s="92" t="str">
        <f t="shared" si="753"/>
        <v/>
      </c>
      <c r="L4759" s="92" t="str">
        <f t="shared" si="754"/>
        <v/>
      </c>
      <c r="M4759" s="95" t="str">
        <f>IF(A4759&lt;&gt;"",IF(MID(C4759,1,1)="c",SigmaEpsConcrete(I4759,$AN$30:$AN$33,$AR$30:$AR$33,$AS$26,$AS$27,$AS$28,$AQ$20,$AU$19),""),"")</f>
        <v/>
      </c>
      <c r="N4759" s="95" t="str">
        <f>IF(A4759&lt;&gt;"",IF(MID(C4759,1,1)="r",SigmaEpsReinf(J4759,$AS$42:$AS$43,$AS$41,$AS$39,$AS$40,$AQ$38),""),"")</f>
        <v/>
      </c>
      <c r="Q4759" s="92" t="str">
        <f t="shared" si="756"/>
        <v/>
      </c>
      <c r="R4759" s="92" t="str">
        <f t="shared" si="757"/>
        <v/>
      </c>
      <c r="U4759" s="5"/>
      <c r="V4759" s="5"/>
      <c r="W4759" s="94" t="str">
        <f t="shared" si="755"/>
        <v/>
      </c>
      <c r="X4759" s="94" t="str">
        <f t="shared" si="758"/>
        <v/>
      </c>
      <c r="Y4759" s="5"/>
      <c r="BK4759" s="8"/>
      <c r="BL4759" s="5"/>
      <c r="BM4759" s="5"/>
      <c r="BN4759" s="5"/>
      <c r="BO4759" s="5"/>
      <c r="BP4759" s="1"/>
      <c r="BQ4759" s="1"/>
      <c r="BR4759" s="1"/>
      <c r="BS4759" s="1"/>
      <c r="BT4759" s="1"/>
      <c r="BU4759" s="4"/>
      <c r="BV4759" s="1"/>
      <c r="BW4759" s="3"/>
      <c r="BX4759" s="4"/>
      <c r="BY4759" s="5"/>
      <c r="BZ4759" s="5"/>
      <c r="CA4759" s="5"/>
      <c r="CB4759" s="5"/>
      <c r="CC4759" s="5"/>
      <c r="CD4759" s="43"/>
    </row>
    <row r="4760" spans="1:82" x14ac:dyDescent="0.25">
      <c r="A4760" s="8"/>
      <c r="B4760" s="5"/>
      <c r="C4760" s="5"/>
      <c r="D4760" s="5"/>
      <c r="E4760" s="5"/>
      <c r="F4760" s="94" t="str">
        <f t="shared" si="749"/>
        <v/>
      </c>
      <c r="G4760" s="94" t="str">
        <f t="shared" si="750"/>
        <v/>
      </c>
      <c r="H4760" s="127" t="str">
        <f>IF(A4760&lt;&gt;"",IF(MID(C4760,1,1)="c",$AS$26,IF(MID(C4760,1,1)="r",$AS$41,IF(MID(C4760,1,1)="p",#REF!,#REF!))),"")</f>
        <v/>
      </c>
      <c r="I4760" s="92" t="str">
        <f t="shared" si="751"/>
        <v/>
      </c>
      <c r="J4760" s="92" t="str">
        <f t="shared" si="752"/>
        <v/>
      </c>
      <c r="K4760" s="92" t="str">
        <f t="shared" si="753"/>
        <v/>
      </c>
      <c r="L4760" s="92" t="str">
        <f t="shared" si="754"/>
        <v/>
      </c>
      <c r="M4760" s="95" t="str">
        <f>IF(A4760&lt;&gt;"",IF(MID(C4760,1,1)="c",SigmaEpsConcrete(I4760,$AN$30:$AN$33,$AR$30:$AR$33,$AS$26,$AS$27,$AS$28,$AQ$20,$AU$19),""),"")</f>
        <v/>
      </c>
      <c r="N4760" s="95" t="str">
        <f>IF(A4760&lt;&gt;"",IF(MID(C4760,1,1)="r",SigmaEpsReinf(J4760,$AS$42:$AS$43,$AS$41,$AS$39,$AS$40,$AQ$38),""),"")</f>
        <v/>
      </c>
      <c r="Q4760" s="92" t="str">
        <f t="shared" si="756"/>
        <v/>
      </c>
      <c r="R4760" s="92" t="str">
        <f t="shared" si="757"/>
        <v/>
      </c>
      <c r="U4760" s="5"/>
      <c r="V4760" s="5"/>
      <c r="W4760" s="94" t="str">
        <f t="shared" si="755"/>
        <v/>
      </c>
      <c r="X4760" s="94" t="str">
        <f t="shared" si="758"/>
        <v/>
      </c>
      <c r="Y4760" s="5"/>
      <c r="BK4760" s="8"/>
      <c r="BL4760" s="5"/>
      <c r="BM4760" s="5"/>
      <c r="BN4760" s="5"/>
      <c r="BO4760" s="5"/>
      <c r="BP4760" s="1"/>
      <c r="BQ4760" s="1"/>
      <c r="BR4760" s="1"/>
      <c r="BS4760" s="1"/>
      <c r="BT4760" s="1"/>
      <c r="BU4760" s="4"/>
      <c r="BV4760" s="1"/>
      <c r="BW4760" s="3"/>
      <c r="BX4760" s="4"/>
      <c r="BY4760" s="5"/>
      <c r="BZ4760" s="5"/>
      <c r="CA4760" s="5"/>
      <c r="CB4760" s="5"/>
      <c r="CC4760" s="5"/>
      <c r="CD4760" s="43"/>
    </row>
    <row r="4761" spans="1:82" x14ac:dyDescent="0.25">
      <c r="A4761" s="8"/>
      <c r="B4761" s="5"/>
      <c r="C4761" s="5"/>
      <c r="D4761" s="5"/>
      <c r="E4761" s="5"/>
      <c r="F4761" s="94" t="str">
        <f t="shared" si="749"/>
        <v/>
      </c>
      <c r="G4761" s="94" t="str">
        <f t="shared" si="750"/>
        <v/>
      </c>
      <c r="H4761" s="127" t="str">
        <f>IF(A4761&lt;&gt;"",IF(MID(C4761,1,1)="c",$AS$26,IF(MID(C4761,1,1)="r",$AS$41,IF(MID(C4761,1,1)="p",#REF!,#REF!))),"")</f>
        <v/>
      </c>
      <c r="I4761" s="92" t="str">
        <f t="shared" si="751"/>
        <v/>
      </c>
      <c r="J4761" s="92" t="str">
        <f t="shared" si="752"/>
        <v/>
      </c>
      <c r="K4761" s="92" t="str">
        <f t="shared" si="753"/>
        <v/>
      </c>
      <c r="L4761" s="92" t="str">
        <f t="shared" si="754"/>
        <v/>
      </c>
      <c r="M4761" s="95" t="str">
        <f>IF(A4761&lt;&gt;"",IF(MID(C4761,1,1)="c",SigmaEpsConcrete(I4761,$AN$30:$AN$33,$AR$30:$AR$33,$AS$26,$AS$27,$AS$28,$AQ$20,$AU$19),""),"")</f>
        <v/>
      </c>
      <c r="N4761" s="95" t="str">
        <f>IF(A4761&lt;&gt;"",IF(MID(C4761,1,1)="r",SigmaEpsReinf(J4761,$AS$42:$AS$43,$AS$41,$AS$39,$AS$40,$AQ$38),""),"")</f>
        <v/>
      </c>
      <c r="Q4761" s="92" t="str">
        <f t="shared" si="756"/>
        <v/>
      </c>
      <c r="R4761" s="92" t="str">
        <f t="shared" si="757"/>
        <v/>
      </c>
      <c r="U4761" s="5"/>
      <c r="V4761" s="5"/>
      <c r="W4761" s="94" t="str">
        <f t="shared" si="755"/>
        <v/>
      </c>
      <c r="X4761" s="94" t="str">
        <f t="shared" si="758"/>
        <v/>
      </c>
      <c r="Y4761" s="5"/>
      <c r="BK4761" s="8"/>
      <c r="BL4761" s="5"/>
      <c r="BM4761" s="5"/>
      <c r="BN4761" s="5"/>
      <c r="BO4761" s="5"/>
      <c r="BP4761" s="1"/>
      <c r="BQ4761" s="1"/>
      <c r="BR4761" s="1"/>
      <c r="BS4761" s="1"/>
      <c r="BT4761" s="1"/>
      <c r="BU4761" s="4"/>
      <c r="BV4761" s="1"/>
      <c r="BW4761" s="3"/>
      <c r="BX4761" s="4"/>
      <c r="BY4761" s="5"/>
      <c r="BZ4761" s="5"/>
      <c r="CA4761" s="5"/>
      <c r="CB4761" s="5"/>
      <c r="CC4761" s="5"/>
      <c r="CD4761" s="43"/>
    </row>
    <row r="4762" spans="1:82" x14ac:dyDescent="0.25">
      <c r="A4762" s="8"/>
      <c r="B4762" s="5"/>
      <c r="C4762" s="5"/>
      <c r="D4762" s="5"/>
      <c r="E4762" s="5"/>
      <c r="F4762" s="94" t="str">
        <f t="shared" si="749"/>
        <v/>
      </c>
      <c r="G4762" s="94" t="str">
        <f t="shared" si="750"/>
        <v/>
      </c>
      <c r="H4762" s="127" t="str">
        <f>IF(A4762&lt;&gt;"",IF(MID(C4762,1,1)="c",$AS$26,IF(MID(C4762,1,1)="r",$AS$41,IF(MID(C4762,1,1)="p",#REF!,#REF!))),"")</f>
        <v/>
      </c>
      <c r="I4762" s="92" t="str">
        <f t="shared" si="751"/>
        <v/>
      </c>
      <c r="J4762" s="92" t="str">
        <f t="shared" si="752"/>
        <v/>
      </c>
      <c r="K4762" s="92" t="str">
        <f t="shared" si="753"/>
        <v/>
      </c>
      <c r="L4762" s="92" t="str">
        <f t="shared" si="754"/>
        <v/>
      </c>
      <c r="M4762" s="95" t="str">
        <f>IF(A4762&lt;&gt;"",IF(MID(C4762,1,1)="c",SigmaEpsConcrete(I4762,$AN$30:$AN$33,$AR$30:$AR$33,$AS$26,$AS$27,$AS$28,$AQ$20,$AU$19),""),"")</f>
        <v/>
      </c>
      <c r="N4762" s="95" t="str">
        <f>IF(A4762&lt;&gt;"",IF(MID(C4762,1,1)="r",SigmaEpsReinf(J4762,$AS$42:$AS$43,$AS$41,$AS$39,$AS$40,$AQ$38),""),"")</f>
        <v/>
      </c>
      <c r="Q4762" s="92" t="str">
        <f t="shared" si="756"/>
        <v/>
      </c>
      <c r="R4762" s="92" t="str">
        <f t="shared" si="757"/>
        <v/>
      </c>
      <c r="U4762" s="5"/>
      <c r="V4762" s="5"/>
      <c r="W4762" s="94" t="str">
        <f t="shared" si="755"/>
        <v/>
      </c>
      <c r="X4762" s="94" t="str">
        <f t="shared" si="758"/>
        <v/>
      </c>
      <c r="Y4762" s="5"/>
      <c r="BK4762" s="8"/>
      <c r="BL4762" s="5"/>
      <c r="BM4762" s="5"/>
      <c r="BN4762" s="5"/>
      <c r="BO4762" s="5"/>
      <c r="BP4762" s="1"/>
      <c r="BQ4762" s="1"/>
      <c r="BR4762" s="1"/>
      <c r="BS4762" s="1"/>
      <c r="BT4762" s="1"/>
      <c r="BU4762" s="4"/>
      <c r="BV4762" s="1"/>
      <c r="BW4762" s="3"/>
      <c r="BX4762" s="4"/>
      <c r="BY4762" s="5"/>
      <c r="BZ4762" s="5"/>
      <c r="CA4762" s="5"/>
      <c r="CB4762" s="5"/>
      <c r="CC4762" s="5"/>
      <c r="CD4762" s="43"/>
    </row>
    <row r="4763" spans="1:82" x14ac:dyDescent="0.25">
      <c r="A4763" s="8"/>
      <c r="B4763" s="5"/>
      <c r="C4763" s="5"/>
      <c r="D4763" s="5"/>
      <c r="E4763" s="5"/>
      <c r="F4763" s="94" t="str">
        <f t="shared" si="749"/>
        <v/>
      </c>
      <c r="G4763" s="94" t="str">
        <f t="shared" si="750"/>
        <v/>
      </c>
      <c r="H4763" s="127" t="str">
        <f>IF(A4763&lt;&gt;"",IF(MID(C4763,1,1)="c",$AS$26,IF(MID(C4763,1,1)="r",$AS$41,IF(MID(C4763,1,1)="p",#REF!,#REF!))),"")</f>
        <v/>
      </c>
      <c r="I4763" s="92" t="str">
        <f t="shared" si="751"/>
        <v/>
      </c>
      <c r="J4763" s="92" t="str">
        <f t="shared" si="752"/>
        <v/>
      </c>
      <c r="K4763" s="92" t="str">
        <f t="shared" si="753"/>
        <v/>
      </c>
      <c r="L4763" s="92" t="str">
        <f t="shared" si="754"/>
        <v/>
      </c>
      <c r="M4763" s="95" t="str">
        <f>IF(A4763&lt;&gt;"",IF(MID(C4763,1,1)="c",SigmaEpsConcrete(I4763,$AN$30:$AN$33,$AR$30:$AR$33,$AS$26,$AS$27,$AS$28,$AQ$20,$AU$19),""),"")</f>
        <v/>
      </c>
      <c r="N4763" s="95" t="str">
        <f>IF(A4763&lt;&gt;"",IF(MID(C4763,1,1)="r",SigmaEpsReinf(J4763,$AS$42:$AS$43,$AS$41,$AS$39,$AS$40,$AQ$38),""),"")</f>
        <v/>
      </c>
      <c r="Q4763" s="92" t="str">
        <f t="shared" si="756"/>
        <v/>
      </c>
      <c r="R4763" s="92" t="str">
        <f t="shared" si="757"/>
        <v/>
      </c>
      <c r="U4763" s="5"/>
      <c r="V4763" s="5"/>
      <c r="W4763" s="94" t="str">
        <f t="shared" si="755"/>
        <v/>
      </c>
      <c r="X4763" s="94" t="str">
        <f t="shared" si="758"/>
        <v/>
      </c>
      <c r="Y4763" s="5"/>
      <c r="BK4763" s="8"/>
      <c r="BL4763" s="5"/>
      <c r="BM4763" s="5"/>
      <c r="BN4763" s="5"/>
      <c r="BO4763" s="5"/>
      <c r="BP4763" s="1"/>
      <c r="BQ4763" s="1"/>
      <c r="BR4763" s="1"/>
      <c r="BS4763" s="1"/>
      <c r="BT4763" s="1"/>
      <c r="BU4763" s="4"/>
      <c r="BV4763" s="1"/>
      <c r="BW4763" s="3"/>
      <c r="BX4763" s="4"/>
      <c r="BY4763" s="5"/>
      <c r="BZ4763" s="5"/>
      <c r="CA4763" s="5"/>
      <c r="CB4763" s="5"/>
      <c r="CC4763" s="5"/>
      <c r="CD4763" s="43"/>
    </row>
    <row r="4764" spans="1:82" x14ac:dyDescent="0.25">
      <c r="A4764" s="8"/>
      <c r="B4764" s="5"/>
      <c r="C4764" s="5"/>
      <c r="D4764" s="5"/>
      <c r="E4764" s="5"/>
      <c r="F4764" s="94" t="str">
        <f t="shared" si="749"/>
        <v/>
      </c>
      <c r="G4764" s="94" t="str">
        <f t="shared" si="750"/>
        <v/>
      </c>
      <c r="H4764" s="127" t="str">
        <f>IF(A4764&lt;&gt;"",IF(MID(C4764,1,1)="c",$AS$26,IF(MID(C4764,1,1)="r",$AS$41,IF(MID(C4764,1,1)="p",#REF!,#REF!))),"")</f>
        <v/>
      </c>
      <c r="I4764" s="92" t="str">
        <f t="shared" si="751"/>
        <v/>
      </c>
      <c r="J4764" s="92" t="str">
        <f t="shared" si="752"/>
        <v/>
      </c>
      <c r="K4764" s="92" t="str">
        <f t="shared" si="753"/>
        <v/>
      </c>
      <c r="L4764" s="92" t="str">
        <f t="shared" si="754"/>
        <v/>
      </c>
      <c r="M4764" s="95" t="str">
        <f>IF(A4764&lt;&gt;"",IF(MID(C4764,1,1)="c",SigmaEpsConcrete(I4764,$AN$30:$AN$33,$AR$30:$AR$33,$AS$26,$AS$27,$AS$28,$AQ$20,$AU$19),""),"")</f>
        <v/>
      </c>
      <c r="N4764" s="95" t="str">
        <f>IF(A4764&lt;&gt;"",IF(MID(C4764,1,1)="r",SigmaEpsReinf(J4764,$AS$42:$AS$43,$AS$41,$AS$39,$AS$40,$AQ$38),""),"")</f>
        <v/>
      </c>
      <c r="Q4764" s="92" t="str">
        <f t="shared" si="756"/>
        <v/>
      </c>
      <c r="R4764" s="92" t="str">
        <f t="shared" si="757"/>
        <v/>
      </c>
      <c r="U4764" s="5"/>
      <c r="V4764" s="5"/>
      <c r="W4764" s="94" t="str">
        <f t="shared" si="755"/>
        <v/>
      </c>
      <c r="X4764" s="94" t="str">
        <f t="shared" si="758"/>
        <v/>
      </c>
      <c r="Y4764" s="5"/>
      <c r="BK4764" s="8"/>
      <c r="BL4764" s="5"/>
      <c r="BM4764" s="5"/>
      <c r="BN4764" s="5"/>
      <c r="BO4764" s="5"/>
      <c r="BP4764" s="1"/>
      <c r="BQ4764" s="1"/>
      <c r="BR4764" s="1"/>
      <c r="BS4764" s="1"/>
      <c r="BT4764" s="1"/>
      <c r="BU4764" s="4"/>
      <c r="BV4764" s="1"/>
      <c r="BW4764" s="3"/>
      <c r="BX4764" s="4"/>
      <c r="BY4764" s="5"/>
      <c r="BZ4764" s="5"/>
      <c r="CA4764" s="5"/>
      <c r="CB4764" s="5"/>
      <c r="CC4764" s="5"/>
      <c r="CD4764" s="43"/>
    </row>
    <row r="4765" spans="1:82" x14ac:dyDescent="0.25">
      <c r="A4765" s="8"/>
      <c r="B4765" s="5"/>
      <c r="C4765" s="5"/>
      <c r="D4765" s="5"/>
      <c r="E4765" s="5"/>
      <c r="F4765" s="94" t="str">
        <f t="shared" si="749"/>
        <v/>
      </c>
      <c r="G4765" s="94" t="str">
        <f t="shared" si="750"/>
        <v/>
      </c>
      <c r="H4765" s="127" t="str">
        <f>IF(A4765&lt;&gt;"",IF(MID(C4765,1,1)="c",$AS$26,IF(MID(C4765,1,1)="r",$AS$41,IF(MID(C4765,1,1)="p",#REF!,#REF!))),"")</f>
        <v/>
      </c>
      <c r="I4765" s="92" t="str">
        <f t="shared" si="751"/>
        <v/>
      </c>
      <c r="J4765" s="92" t="str">
        <f t="shared" si="752"/>
        <v/>
      </c>
      <c r="K4765" s="92" t="str">
        <f t="shared" si="753"/>
        <v/>
      </c>
      <c r="L4765" s="92" t="str">
        <f t="shared" si="754"/>
        <v/>
      </c>
      <c r="M4765" s="95" t="str">
        <f>IF(A4765&lt;&gt;"",IF(MID(C4765,1,1)="c",SigmaEpsConcrete(I4765,$AN$30:$AN$33,$AR$30:$AR$33,$AS$26,$AS$27,$AS$28,$AQ$20,$AU$19),""),"")</f>
        <v/>
      </c>
      <c r="N4765" s="95" t="str">
        <f>IF(A4765&lt;&gt;"",IF(MID(C4765,1,1)="r",SigmaEpsReinf(J4765,$AS$42:$AS$43,$AS$41,$AS$39,$AS$40,$AQ$38),""),"")</f>
        <v/>
      </c>
      <c r="Q4765" s="92" t="str">
        <f t="shared" si="756"/>
        <v/>
      </c>
      <c r="R4765" s="92" t="str">
        <f t="shared" si="757"/>
        <v/>
      </c>
      <c r="U4765" s="5"/>
      <c r="V4765" s="5"/>
      <c r="W4765" s="94" t="str">
        <f t="shared" si="755"/>
        <v/>
      </c>
      <c r="X4765" s="94" t="str">
        <f t="shared" si="758"/>
        <v/>
      </c>
      <c r="Y4765" s="5"/>
      <c r="BK4765" s="8"/>
      <c r="BL4765" s="5"/>
      <c r="BM4765" s="5"/>
      <c r="BN4765" s="5"/>
      <c r="BO4765" s="5"/>
      <c r="BP4765" s="1"/>
      <c r="BQ4765" s="1"/>
      <c r="BR4765" s="1"/>
      <c r="BS4765" s="1"/>
      <c r="BT4765" s="1"/>
      <c r="BU4765" s="4"/>
      <c r="BV4765" s="1"/>
      <c r="BW4765" s="3"/>
      <c r="BX4765" s="4"/>
      <c r="BY4765" s="5"/>
      <c r="BZ4765" s="5"/>
      <c r="CA4765" s="5"/>
      <c r="CB4765" s="5"/>
      <c r="CC4765" s="5"/>
      <c r="CD4765" s="43"/>
    </row>
    <row r="4766" spans="1:82" x14ac:dyDescent="0.25">
      <c r="A4766" s="8"/>
      <c r="B4766" s="5"/>
      <c r="C4766" s="5"/>
      <c r="D4766" s="5"/>
      <c r="E4766" s="5"/>
      <c r="F4766" s="94" t="str">
        <f t="shared" si="749"/>
        <v/>
      </c>
      <c r="G4766" s="94" t="str">
        <f t="shared" si="750"/>
        <v/>
      </c>
      <c r="H4766" s="127" t="str">
        <f>IF(A4766&lt;&gt;"",IF(MID(C4766,1,1)="c",$AS$26,IF(MID(C4766,1,1)="r",$AS$41,IF(MID(C4766,1,1)="p",#REF!,#REF!))),"")</f>
        <v/>
      </c>
      <c r="I4766" s="92" t="str">
        <f t="shared" si="751"/>
        <v/>
      </c>
      <c r="J4766" s="92" t="str">
        <f t="shared" si="752"/>
        <v/>
      </c>
      <c r="K4766" s="92" t="str">
        <f t="shared" si="753"/>
        <v/>
      </c>
      <c r="L4766" s="92" t="str">
        <f t="shared" si="754"/>
        <v/>
      </c>
      <c r="M4766" s="95" t="str">
        <f>IF(A4766&lt;&gt;"",IF(MID(C4766,1,1)="c",SigmaEpsConcrete(I4766,$AN$30:$AN$33,$AR$30:$AR$33,$AS$26,$AS$27,$AS$28,$AQ$20,$AU$19),""),"")</f>
        <v/>
      </c>
      <c r="N4766" s="95" t="str">
        <f>IF(A4766&lt;&gt;"",IF(MID(C4766,1,1)="r",SigmaEpsReinf(J4766,$AS$42:$AS$43,$AS$41,$AS$39,$AS$40,$AQ$38),""),"")</f>
        <v/>
      </c>
      <c r="Q4766" s="92" t="str">
        <f t="shared" si="756"/>
        <v/>
      </c>
      <c r="R4766" s="92" t="str">
        <f t="shared" si="757"/>
        <v/>
      </c>
      <c r="U4766" s="5"/>
      <c r="V4766" s="5"/>
      <c r="W4766" s="94" t="str">
        <f t="shared" si="755"/>
        <v/>
      </c>
      <c r="X4766" s="94" t="str">
        <f t="shared" si="758"/>
        <v/>
      </c>
      <c r="Y4766" s="5"/>
      <c r="BK4766" s="8"/>
      <c r="BL4766" s="5"/>
      <c r="BM4766" s="5"/>
      <c r="BN4766" s="5"/>
      <c r="BO4766" s="5"/>
      <c r="BP4766" s="1"/>
      <c r="BQ4766" s="1"/>
      <c r="BR4766" s="1"/>
      <c r="BS4766" s="1"/>
      <c r="BT4766" s="1"/>
      <c r="BU4766" s="4"/>
      <c r="BV4766" s="1"/>
      <c r="BW4766" s="3"/>
      <c r="BX4766" s="4"/>
      <c r="BY4766" s="5"/>
      <c r="BZ4766" s="5"/>
      <c r="CA4766" s="5"/>
      <c r="CB4766" s="5"/>
      <c r="CC4766" s="5"/>
      <c r="CD4766" s="43"/>
    </row>
    <row r="4767" spans="1:82" x14ac:dyDescent="0.25">
      <c r="A4767" s="8"/>
      <c r="B4767" s="5"/>
      <c r="C4767" s="5"/>
      <c r="D4767" s="5"/>
      <c r="E4767" s="5"/>
      <c r="F4767" s="94" t="str">
        <f t="shared" si="749"/>
        <v/>
      </c>
      <c r="G4767" s="94" t="str">
        <f t="shared" si="750"/>
        <v/>
      </c>
      <c r="H4767" s="127" t="str">
        <f>IF(A4767&lt;&gt;"",IF(MID(C4767,1,1)="c",$AS$26,IF(MID(C4767,1,1)="r",$AS$41,IF(MID(C4767,1,1)="p",#REF!,#REF!))),"")</f>
        <v/>
      </c>
      <c r="I4767" s="92" t="str">
        <f t="shared" si="751"/>
        <v/>
      </c>
      <c r="J4767" s="92" t="str">
        <f t="shared" si="752"/>
        <v/>
      </c>
      <c r="K4767" s="92" t="str">
        <f t="shared" si="753"/>
        <v/>
      </c>
      <c r="L4767" s="92" t="str">
        <f t="shared" si="754"/>
        <v/>
      </c>
      <c r="M4767" s="95" t="str">
        <f>IF(A4767&lt;&gt;"",IF(MID(C4767,1,1)="c",SigmaEpsConcrete(I4767,$AN$30:$AN$33,$AR$30:$AR$33,$AS$26,$AS$27,$AS$28,$AQ$20,$AU$19),""),"")</f>
        <v/>
      </c>
      <c r="N4767" s="95" t="str">
        <f>IF(A4767&lt;&gt;"",IF(MID(C4767,1,1)="r",SigmaEpsReinf(J4767,$AS$42:$AS$43,$AS$41,$AS$39,$AS$40,$AQ$38),""),"")</f>
        <v/>
      </c>
      <c r="Q4767" s="92" t="str">
        <f t="shared" si="756"/>
        <v/>
      </c>
      <c r="R4767" s="92" t="str">
        <f t="shared" si="757"/>
        <v/>
      </c>
      <c r="U4767" s="5"/>
      <c r="V4767" s="5"/>
      <c r="W4767" s="94" t="str">
        <f t="shared" si="755"/>
        <v/>
      </c>
      <c r="X4767" s="94" t="str">
        <f t="shared" si="758"/>
        <v/>
      </c>
      <c r="Y4767" s="5"/>
      <c r="BK4767" s="8"/>
      <c r="BL4767" s="5"/>
      <c r="BM4767" s="5"/>
      <c r="BN4767" s="5"/>
      <c r="BO4767" s="5"/>
      <c r="BP4767" s="1"/>
      <c r="BQ4767" s="1"/>
      <c r="BR4767" s="1"/>
      <c r="BS4767" s="1"/>
      <c r="BT4767" s="1"/>
      <c r="BU4767" s="4"/>
      <c r="BV4767" s="1"/>
      <c r="BW4767" s="3"/>
      <c r="BX4767" s="4"/>
      <c r="BY4767" s="5"/>
      <c r="BZ4767" s="5"/>
      <c r="CA4767" s="5"/>
      <c r="CB4767" s="5"/>
      <c r="CC4767" s="5"/>
      <c r="CD4767" s="43"/>
    </row>
    <row r="4768" spans="1:82" x14ac:dyDescent="0.25">
      <c r="A4768" s="8"/>
      <c r="B4768" s="5"/>
      <c r="C4768" s="5"/>
      <c r="D4768" s="5"/>
      <c r="E4768" s="5"/>
      <c r="F4768" s="94" t="str">
        <f t="shared" si="749"/>
        <v/>
      </c>
      <c r="G4768" s="94" t="str">
        <f t="shared" si="750"/>
        <v/>
      </c>
      <c r="H4768" s="127" t="str">
        <f>IF(A4768&lt;&gt;"",IF(MID(C4768,1,1)="c",$AS$26,IF(MID(C4768,1,1)="r",$AS$41,IF(MID(C4768,1,1)="p",#REF!,#REF!))),"")</f>
        <v/>
      </c>
      <c r="I4768" s="92" t="str">
        <f t="shared" si="751"/>
        <v/>
      </c>
      <c r="J4768" s="92" t="str">
        <f t="shared" si="752"/>
        <v/>
      </c>
      <c r="K4768" s="92" t="str">
        <f t="shared" si="753"/>
        <v/>
      </c>
      <c r="L4768" s="92" t="str">
        <f t="shared" si="754"/>
        <v/>
      </c>
      <c r="M4768" s="95" t="str">
        <f>IF(A4768&lt;&gt;"",IF(MID(C4768,1,1)="c",SigmaEpsConcrete(I4768,$AN$30:$AN$33,$AR$30:$AR$33,$AS$26,$AS$27,$AS$28,$AQ$20,$AU$19),""),"")</f>
        <v/>
      </c>
      <c r="N4768" s="95" t="str">
        <f>IF(A4768&lt;&gt;"",IF(MID(C4768,1,1)="r",SigmaEpsReinf(J4768,$AS$42:$AS$43,$AS$41,$AS$39,$AS$40,$AQ$38),""),"")</f>
        <v/>
      </c>
      <c r="Q4768" s="92" t="str">
        <f t="shared" si="756"/>
        <v/>
      </c>
      <c r="R4768" s="92" t="str">
        <f t="shared" si="757"/>
        <v/>
      </c>
      <c r="U4768" s="5"/>
      <c r="V4768" s="5"/>
      <c r="W4768" s="94" t="str">
        <f t="shared" si="755"/>
        <v/>
      </c>
      <c r="X4768" s="94" t="str">
        <f t="shared" si="758"/>
        <v/>
      </c>
      <c r="Y4768" s="5"/>
      <c r="BK4768" s="8"/>
      <c r="BL4768" s="5"/>
      <c r="BM4768" s="5"/>
      <c r="BN4768" s="5"/>
      <c r="BO4768" s="5"/>
      <c r="BP4768" s="1"/>
      <c r="BQ4768" s="1"/>
      <c r="BR4768" s="1"/>
      <c r="BS4768" s="1"/>
      <c r="BT4768" s="1"/>
      <c r="BU4768" s="4"/>
      <c r="BV4768" s="1"/>
      <c r="BW4768" s="3"/>
      <c r="BX4768" s="4"/>
      <c r="BY4768" s="5"/>
      <c r="BZ4768" s="5"/>
      <c r="CA4768" s="5"/>
      <c r="CB4768" s="5"/>
      <c r="CC4768" s="5"/>
      <c r="CD4768" s="43"/>
    </row>
    <row r="4769" spans="1:82" x14ac:dyDescent="0.25">
      <c r="A4769" s="8"/>
      <c r="B4769" s="5"/>
      <c r="C4769" s="5"/>
      <c r="D4769" s="5"/>
      <c r="E4769" s="5"/>
      <c r="F4769" s="94" t="str">
        <f t="shared" si="749"/>
        <v/>
      </c>
      <c r="G4769" s="94" t="str">
        <f t="shared" si="750"/>
        <v/>
      </c>
      <c r="H4769" s="127" t="str">
        <f>IF(A4769&lt;&gt;"",IF(MID(C4769,1,1)="c",$AS$26,IF(MID(C4769,1,1)="r",$AS$41,IF(MID(C4769,1,1)="p",#REF!,#REF!))),"")</f>
        <v/>
      </c>
      <c r="I4769" s="92" t="str">
        <f t="shared" si="751"/>
        <v/>
      </c>
      <c r="J4769" s="92" t="str">
        <f t="shared" si="752"/>
        <v/>
      </c>
      <c r="K4769" s="92" t="str">
        <f t="shared" si="753"/>
        <v/>
      </c>
      <c r="L4769" s="92" t="str">
        <f t="shared" si="754"/>
        <v/>
      </c>
      <c r="M4769" s="95" t="str">
        <f>IF(A4769&lt;&gt;"",IF(MID(C4769,1,1)="c",SigmaEpsConcrete(I4769,$AN$30:$AN$33,$AR$30:$AR$33,$AS$26,$AS$27,$AS$28,$AQ$20,$AU$19),""),"")</f>
        <v/>
      </c>
      <c r="N4769" s="95" t="str">
        <f>IF(A4769&lt;&gt;"",IF(MID(C4769,1,1)="r",SigmaEpsReinf(J4769,$AS$42:$AS$43,$AS$41,$AS$39,$AS$40,$AQ$38),""),"")</f>
        <v/>
      </c>
      <c r="Q4769" s="92" t="str">
        <f t="shared" si="756"/>
        <v/>
      </c>
      <c r="R4769" s="92" t="str">
        <f t="shared" si="757"/>
        <v/>
      </c>
      <c r="U4769" s="5"/>
      <c r="V4769" s="5"/>
      <c r="W4769" s="94" t="str">
        <f t="shared" si="755"/>
        <v/>
      </c>
      <c r="X4769" s="94" t="str">
        <f t="shared" si="758"/>
        <v/>
      </c>
      <c r="Y4769" s="5"/>
      <c r="BK4769" s="8"/>
      <c r="BL4769" s="5"/>
      <c r="BM4769" s="5"/>
      <c r="BN4769" s="5"/>
      <c r="BO4769" s="5"/>
      <c r="BP4769" s="1"/>
      <c r="BQ4769" s="1"/>
      <c r="BR4769" s="1"/>
      <c r="BS4769" s="1"/>
      <c r="BT4769" s="1"/>
      <c r="BU4769" s="4"/>
      <c r="BV4769" s="1"/>
      <c r="BW4769" s="3"/>
      <c r="BX4769" s="4"/>
      <c r="BY4769" s="5"/>
      <c r="BZ4769" s="5"/>
      <c r="CA4769" s="5"/>
      <c r="CB4769" s="5"/>
      <c r="CC4769" s="5"/>
      <c r="CD4769" s="43"/>
    </row>
    <row r="4770" spans="1:82" x14ac:dyDescent="0.25">
      <c r="A4770" s="8"/>
      <c r="B4770" s="5"/>
      <c r="C4770" s="5"/>
      <c r="D4770" s="5"/>
      <c r="E4770" s="5"/>
      <c r="F4770" s="94" t="str">
        <f t="shared" si="749"/>
        <v/>
      </c>
      <c r="G4770" s="94" t="str">
        <f t="shared" si="750"/>
        <v/>
      </c>
      <c r="H4770" s="127" t="str">
        <f>IF(A4770&lt;&gt;"",IF(MID(C4770,1,1)="c",$AS$26,IF(MID(C4770,1,1)="r",$AS$41,IF(MID(C4770,1,1)="p",#REF!,#REF!))),"")</f>
        <v/>
      </c>
      <c r="I4770" s="92" t="str">
        <f t="shared" si="751"/>
        <v/>
      </c>
      <c r="J4770" s="92" t="str">
        <f t="shared" si="752"/>
        <v/>
      </c>
      <c r="K4770" s="92" t="str">
        <f t="shared" si="753"/>
        <v/>
      </c>
      <c r="L4770" s="92" t="str">
        <f t="shared" si="754"/>
        <v/>
      </c>
      <c r="M4770" s="95" t="str">
        <f>IF(A4770&lt;&gt;"",IF(MID(C4770,1,1)="c",SigmaEpsConcrete(I4770,$AN$30:$AN$33,$AR$30:$AR$33,$AS$26,$AS$27,$AS$28,$AQ$20,$AU$19),""),"")</f>
        <v/>
      </c>
      <c r="N4770" s="95" t="str">
        <f>IF(A4770&lt;&gt;"",IF(MID(C4770,1,1)="r",SigmaEpsReinf(J4770,$AS$42:$AS$43,$AS$41,$AS$39,$AS$40,$AQ$38),""),"")</f>
        <v/>
      </c>
      <c r="Q4770" s="92" t="str">
        <f t="shared" si="756"/>
        <v/>
      </c>
      <c r="R4770" s="92" t="str">
        <f t="shared" si="757"/>
        <v/>
      </c>
      <c r="U4770" s="5"/>
      <c r="V4770" s="5"/>
      <c r="W4770" s="94" t="str">
        <f t="shared" si="755"/>
        <v/>
      </c>
      <c r="X4770" s="94" t="str">
        <f t="shared" si="758"/>
        <v/>
      </c>
      <c r="Y4770" s="5"/>
      <c r="BK4770" s="8"/>
      <c r="BL4770" s="5"/>
      <c r="BM4770" s="5"/>
      <c r="BN4770" s="5"/>
      <c r="BO4770" s="5"/>
      <c r="BP4770" s="1"/>
      <c r="BQ4770" s="1"/>
      <c r="BR4770" s="1"/>
      <c r="BS4770" s="1"/>
      <c r="BT4770" s="1"/>
      <c r="BU4770" s="4"/>
      <c r="BV4770" s="1"/>
      <c r="BW4770" s="3"/>
      <c r="BX4770" s="4"/>
      <c r="BY4770" s="5"/>
      <c r="BZ4770" s="5"/>
      <c r="CA4770" s="5"/>
      <c r="CB4770" s="5"/>
      <c r="CC4770" s="5"/>
      <c r="CD4770" s="43"/>
    </row>
    <row r="4771" spans="1:82" x14ac:dyDescent="0.25">
      <c r="A4771" s="8"/>
      <c r="B4771" s="5"/>
      <c r="C4771" s="5"/>
      <c r="D4771" s="5"/>
      <c r="E4771" s="5"/>
      <c r="F4771" s="94" t="str">
        <f t="shared" si="749"/>
        <v/>
      </c>
      <c r="G4771" s="94" t="str">
        <f t="shared" si="750"/>
        <v/>
      </c>
      <c r="H4771" s="127" t="str">
        <f>IF(A4771&lt;&gt;"",IF(MID(C4771,1,1)="c",$AS$26,IF(MID(C4771,1,1)="r",$AS$41,IF(MID(C4771,1,1)="p",#REF!,#REF!))),"")</f>
        <v/>
      </c>
      <c r="I4771" s="92" t="str">
        <f t="shared" si="751"/>
        <v/>
      </c>
      <c r="J4771" s="92" t="str">
        <f t="shared" si="752"/>
        <v/>
      </c>
      <c r="K4771" s="92" t="str">
        <f t="shared" si="753"/>
        <v/>
      </c>
      <c r="L4771" s="92" t="str">
        <f t="shared" si="754"/>
        <v/>
      </c>
      <c r="M4771" s="95" t="str">
        <f>IF(A4771&lt;&gt;"",IF(MID(C4771,1,1)="c",SigmaEpsConcrete(I4771,$AN$30:$AN$33,$AR$30:$AR$33,$AS$26,$AS$27,$AS$28,$AQ$20,$AU$19),""),"")</f>
        <v/>
      </c>
      <c r="N4771" s="95" t="str">
        <f>IF(A4771&lt;&gt;"",IF(MID(C4771,1,1)="r",SigmaEpsReinf(J4771,$AS$42:$AS$43,$AS$41,$AS$39,$AS$40,$AQ$38),""),"")</f>
        <v/>
      </c>
      <c r="Q4771" s="92" t="str">
        <f t="shared" si="756"/>
        <v/>
      </c>
      <c r="R4771" s="92" t="str">
        <f t="shared" si="757"/>
        <v/>
      </c>
      <c r="U4771" s="5"/>
      <c r="V4771" s="5"/>
      <c r="W4771" s="94" t="str">
        <f t="shared" si="755"/>
        <v/>
      </c>
      <c r="X4771" s="94" t="str">
        <f t="shared" si="758"/>
        <v/>
      </c>
      <c r="Y4771" s="5"/>
      <c r="BK4771" s="8"/>
      <c r="BL4771" s="5"/>
      <c r="BM4771" s="5"/>
      <c r="BN4771" s="5"/>
      <c r="BO4771" s="5"/>
      <c r="BP4771" s="1"/>
      <c r="BQ4771" s="1"/>
      <c r="BR4771" s="1"/>
      <c r="BS4771" s="1"/>
      <c r="BT4771" s="1"/>
      <c r="BU4771" s="4"/>
      <c r="BV4771" s="1"/>
      <c r="BW4771" s="3"/>
      <c r="BX4771" s="4"/>
      <c r="BY4771" s="5"/>
      <c r="BZ4771" s="5"/>
      <c r="CA4771" s="5"/>
      <c r="CB4771" s="5"/>
      <c r="CC4771" s="5"/>
      <c r="CD4771" s="43"/>
    </row>
    <row r="4772" spans="1:82" x14ac:dyDescent="0.25">
      <c r="A4772" s="8"/>
      <c r="B4772" s="5"/>
      <c r="C4772" s="5"/>
      <c r="D4772" s="5"/>
      <c r="E4772" s="5"/>
      <c r="F4772" s="94" t="str">
        <f t="shared" si="749"/>
        <v/>
      </c>
      <c r="G4772" s="94" t="str">
        <f t="shared" si="750"/>
        <v/>
      </c>
      <c r="H4772" s="127" t="str">
        <f>IF(A4772&lt;&gt;"",IF(MID(C4772,1,1)="c",$AS$26,IF(MID(C4772,1,1)="r",$AS$41,IF(MID(C4772,1,1)="p",#REF!,#REF!))),"")</f>
        <v/>
      </c>
      <c r="I4772" s="92" t="str">
        <f t="shared" si="751"/>
        <v/>
      </c>
      <c r="J4772" s="92" t="str">
        <f t="shared" si="752"/>
        <v/>
      </c>
      <c r="K4772" s="92" t="str">
        <f t="shared" si="753"/>
        <v/>
      </c>
      <c r="L4772" s="92" t="str">
        <f t="shared" si="754"/>
        <v/>
      </c>
      <c r="M4772" s="95" t="str">
        <f>IF(A4772&lt;&gt;"",IF(MID(C4772,1,1)="c",SigmaEpsConcrete(I4772,$AN$30:$AN$33,$AR$30:$AR$33,$AS$26,$AS$27,$AS$28,$AQ$20,$AU$19),""),"")</f>
        <v/>
      </c>
      <c r="N4772" s="95" t="str">
        <f>IF(A4772&lt;&gt;"",IF(MID(C4772,1,1)="r",SigmaEpsReinf(J4772,$AS$42:$AS$43,$AS$41,$AS$39,$AS$40,$AQ$38),""),"")</f>
        <v/>
      </c>
      <c r="Q4772" s="92" t="str">
        <f t="shared" si="756"/>
        <v/>
      </c>
      <c r="R4772" s="92" t="str">
        <f t="shared" si="757"/>
        <v/>
      </c>
      <c r="U4772" s="5"/>
      <c r="V4772" s="5"/>
      <c r="W4772" s="94" t="str">
        <f t="shared" si="755"/>
        <v/>
      </c>
      <c r="X4772" s="94" t="str">
        <f t="shared" si="758"/>
        <v/>
      </c>
      <c r="Y4772" s="5"/>
      <c r="BK4772" s="8"/>
      <c r="BL4772" s="5"/>
      <c r="BM4772" s="5"/>
      <c r="BN4772" s="5"/>
      <c r="BO4772" s="5"/>
      <c r="BP4772" s="1"/>
      <c r="BQ4772" s="1"/>
      <c r="BR4772" s="1"/>
      <c r="BS4772" s="1"/>
      <c r="BT4772" s="1"/>
      <c r="BU4772" s="4"/>
      <c r="BV4772" s="1"/>
      <c r="BW4772" s="3"/>
      <c r="BX4772" s="4"/>
      <c r="BY4772" s="5"/>
      <c r="BZ4772" s="5"/>
      <c r="CA4772" s="5"/>
      <c r="CB4772" s="5"/>
      <c r="CC4772" s="5"/>
      <c r="CD4772" s="43"/>
    </row>
    <row r="4773" spans="1:82" x14ac:dyDescent="0.25">
      <c r="A4773" s="8"/>
      <c r="B4773" s="5"/>
      <c r="C4773" s="5"/>
      <c r="D4773" s="5"/>
      <c r="E4773" s="5"/>
      <c r="F4773" s="94" t="str">
        <f t="shared" si="749"/>
        <v/>
      </c>
      <c r="G4773" s="94" t="str">
        <f t="shared" si="750"/>
        <v/>
      </c>
      <c r="H4773" s="127" t="str">
        <f>IF(A4773&lt;&gt;"",IF(MID(C4773,1,1)="c",$AS$26,IF(MID(C4773,1,1)="r",$AS$41,IF(MID(C4773,1,1)="p",#REF!,#REF!))),"")</f>
        <v/>
      </c>
      <c r="I4773" s="92" t="str">
        <f t="shared" si="751"/>
        <v/>
      </c>
      <c r="J4773" s="92" t="str">
        <f t="shared" si="752"/>
        <v/>
      </c>
      <c r="K4773" s="92" t="str">
        <f t="shared" si="753"/>
        <v/>
      </c>
      <c r="L4773" s="92" t="str">
        <f t="shared" si="754"/>
        <v/>
      </c>
      <c r="M4773" s="95" t="str">
        <f>IF(A4773&lt;&gt;"",IF(MID(C4773,1,1)="c",SigmaEpsConcrete(I4773,$AN$30:$AN$33,$AR$30:$AR$33,$AS$26,$AS$27,$AS$28,$AQ$20,$AU$19),""),"")</f>
        <v/>
      </c>
      <c r="N4773" s="95" t="str">
        <f>IF(A4773&lt;&gt;"",IF(MID(C4773,1,1)="r",SigmaEpsReinf(J4773,$AS$42:$AS$43,$AS$41,$AS$39,$AS$40,$AQ$38),""),"")</f>
        <v/>
      </c>
      <c r="Q4773" s="92" t="str">
        <f t="shared" si="756"/>
        <v/>
      </c>
      <c r="R4773" s="92" t="str">
        <f t="shared" si="757"/>
        <v/>
      </c>
      <c r="U4773" s="5"/>
      <c r="V4773" s="5"/>
      <c r="W4773" s="94" t="str">
        <f t="shared" si="755"/>
        <v/>
      </c>
      <c r="X4773" s="94" t="str">
        <f t="shared" si="758"/>
        <v/>
      </c>
      <c r="Y4773" s="5"/>
      <c r="BK4773" s="8"/>
      <c r="BL4773" s="5"/>
      <c r="BM4773" s="5"/>
      <c r="BN4773" s="5"/>
      <c r="BO4773" s="5"/>
      <c r="BP4773" s="1"/>
      <c r="BQ4773" s="1"/>
      <c r="BR4773" s="1"/>
      <c r="BS4773" s="1"/>
      <c r="BT4773" s="1"/>
      <c r="BU4773" s="4"/>
      <c r="BV4773" s="1"/>
      <c r="BW4773" s="3"/>
      <c r="BX4773" s="4"/>
      <c r="BY4773" s="5"/>
      <c r="BZ4773" s="5"/>
      <c r="CA4773" s="5"/>
      <c r="CB4773" s="5"/>
      <c r="CC4773" s="5"/>
      <c r="CD4773" s="43"/>
    </row>
    <row r="4774" spans="1:82" x14ac:dyDescent="0.25">
      <c r="A4774" s="8"/>
      <c r="B4774" s="5"/>
      <c r="C4774" s="5"/>
      <c r="D4774" s="5"/>
      <c r="E4774" s="5"/>
      <c r="F4774" s="94" t="str">
        <f t="shared" si="749"/>
        <v/>
      </c>
      <c r="G4774" s="94" t="str">
        <f t="shared" si="750"/>
        <v/>
      </c>
      <c r="H4774" s="127" t="str">
        <f>IF(A4774&lt;&gt;"",IF(MID(C4774,1,1)="c",$AS$26,IF(MID(C4774,1,1)="r",$AS$41,IF(MID(C4774,1,1)="p",#REF!,#REF!))),"")</f>
        <v/>
      </c>
      <c r="I4774" s="92" t="str">
        <f t="shared" si="751"/>
        <v/>
      </c>
      <c r="J4774" s="92" t="str">
        <f t="shared" si="752"/>
        <v/>
      </c>
      <c r="K4774" s="92" t="str">
        <f t="shared" si="753"/>
        <v/>
      </c>
      <c r="L4774" s="92" t="str">
        <f t="shared" si="754"/>
        <v/>
      </c>
      <c r="M4774" s="95" t="str">
        <f>IF(A4774&lt;&gt;"",IF(MID(C4774,1,1)="c",SigmaEpsConcrete(I4774,$AN$30:$AN$33,$AR$30:$AR$33,$AS$26,$AS$27,$AS$28,$AQ$20,$AU$19),""),"")</f>
        <v/>
      </c>
      <c r="N4774" s="95" t="str">
        <f>IF(A4774&lt;&gt;"",IF(MID(C4774,1,1)="r",SigmaEpsReinf(J4774,$AS$42:$AS$43,$AS$41,$AS$39,$AS$40,$AQ$38),""),"")</f>
        <v/>
      </c>
      <c r="Q4774" s="92" t="str">
        <f t="shared" si="756"/>
        <v/>
      </c>
      <c r="R4774" s="92" t="str">
        <f t="shared" si="757"/>
        <v/>
      </c>
      <c r="U4774" s="5"/>
      <c r="V4774" s="5"/>
      <c r="W4774" s="94" t="str">
        <f t="shared" si="755"/>
        <v/>
      </c>
      <c r="X4774" s="94" t="str">
        <f t="shared" si="758"/>
        <v/>
      </c>
      <c r="Y4774" s="5"/>
      <c r="BK4774" s="8"/>
      <c r="BL4774" s="5"/>
      <c r="BM4774" s="5"/>
      <c r="BN4774" s="5"/>
      <c r="BO4774" s="5"/>
      <c r="BP4774" s="1"/>
      <c r="BQ4774" s="1"/>
      <c r="BR4774" s="1"/>
      <c r="BS4774" s="1"/>
      <c r="BT4774" s="1"/>
      <c r="BU4774" s="4"/>
      <c r="BV4774" s="1"/>
      <c r="BW4774" s="3"/>
      <c r="BX4774" s="4"/>
      <c r="BY4774" s="5"/>
      <c r="BZ4774" s="5"/>
      <c r="CA4774" s="5"/>
      <c r="CB4774" s="5"/>
      <c r="CC4774" s="5"/>
      <c r="CD4774" s="43"/>
    </row>
    <row r="4775" spans="1:82" x14ac:dyDescent="0.25">
      <c r="A4775" s="8"/>
      <c r="B4775" s="5"/>
      <c r="C4775" s="5"/>
      <c r="D4775" s="5"/>
      <c r="E4775" s="5"/>
      <c r="F4775" s="94" t="str">
        <f t="shared" si="749"/>
        <v/>
      </c>
      <c r="G4775" s="94" t="str">
        <f t="shared" si="750"/>
        <v/>
      </c>
      <c r="H4775" s="127" t="str">
        <f>IF(A4775&lt;&gt;"",IF(MID(C4775,1,1)="c",$AS$26,IF(MID(C4775,1,1)="r",$AS$41,IF(MID(C4775,1,1)="p",#REF!,#REF!))),"")</f>
        <v/>
      </c>
      <c r="I4775" s="92" t="str">
        <f t="shared" si="751"/>
        <v/>
      </c>
      <c r="J4775" s="92" t="str">
        <f t="shared" si="752"/>
        <v/>
      </c>
      <c r="K4775" s="92" t="str">
        <f t="shared" si="753"/>
        <v/>
      </c>
      <c r="L4775" s="92" t="str">
        <f t="shared" si="754"/>
        <v/>
      </c>
      <c r="M4775" s="95" t="str">
        <f>IF(A4775&lt;&gt;"",IF(MID(C4775,1,1)="c",SigmaEpsConcrete(I4775,$AN$30:$AN$33,$AR$30:$AR$33,$AS$26,$AS$27,$AS$28,$AQ$20,$AU$19),""),"")</f>
        <v/>
      </c>
      <c r="N4775" s="95" t="str">
        <f>IF(A4775&lt;&gt;"",IF(MID(C4775,1,1)="r",SigmaEpsReinf(J4775,$AS$42:$AS$43,$AS$41,$AS$39,$AS$40,$AQ$38),""),"")</f>
        <v/>
      </c>
      <c r="Q4775" s="92" t="str">
        <f t="shared" si="756"/>
        <v/>
      </c>
      <c r="R4775" s="92" t="str">
        <f t="shared" si="757"/>
        <v/>
      </c>
      <c r="U4775" s="5"/>
      <c r="V4775" s="5"/>
      <c r="W4775" s="94" t="str">
        <f t="shared" si="755"/>
        <v/>
      </c>
      <c r="X4775" s="94" t="str">
        <f t="shared" si="758"/>
        <v/>
      </c>
      <c r="Y4775" s="5"/>
      <c r="BK4775" s="8"/>
      <c r="BL4775" s="5"/>
      <c r="BM4775" s="5"/>
      <c r="BN4775" s="5"/>
      <c r="BO4775" s="5"/>
      <c r="BP4775" s="1"/>
      <c r="BQ4775" s="1"/>
      <c r="BR4775" s="1"/>
      <c r="BS4775" s="1"/>
      <c r="BT4775" s="1"/>
      <c r="BU4775" s="4"/>
      <c r="BV4775" s="1"/>
      <c r="BW4775" s="3"/>
      <c r="BX4775" s="4"/>
      <c r="BY4775" s="5"/>
      <c r="BZ4775" s="5"/>
      <c r="CA4775" s="5"/>
      <c r="CB4775" s="5"/>
      <c r="CC4775" s="5"/>
      <c r="CD4775" s="43"/>
    </row>
    <row r="4776" spans="1:82" x14ac:dyDescent="0.25">
      <c r="A4776" s="8"/>
      <c r="B4776" s="5"/>
      <c r="C4776" s="5"/>
      <c r="D4776" s="5"/>
      <c r="E4776" s="5"/>
      <c r="F4776" s="94" t="str">
        <f t="shared" si="749"/>
        <v/>
      </c>
      <c r="G4776" s="94" t="str">
        <f t="shared" si="750"/>
        <v/>
      </c>
      <c r="H4776" s="127" t="str">
        <f>IF(A4776&lt;&gt;"",IF(MID(C4776,1,1)="c",$AS$26,IF(MID(C4776,1,1)="r",$AS$41,IF(MID(C4776,1,1)="p",#REF!,#REF!))),"")</f>
        <v/>
      </c>
      <c r="I4776" s="92" t="str">
        <f t="shared" si="751"/>
        <v/>
      </c>
      <c r="J4776" s="92" t="str">
        <f t="shared" si="752"/>
        <v/>
      </c>
      <c r="K4776" s="92" t="str">
        <f t="shared" si="753"/>
        <v/>
      </c>
      <c r="L4776" s="92" t="str">
        <f t="shared" si="754"/>
        <v/>
      </c>
      <c r="M4776" s="95" t="str">
        <f>IF(A4776&lt;&gt;"",IF(MID(C4776,1,1)="c",SigmaEpsConcrete(I4776,$AN$30:$AN$33,$AR$30:$AR$33,$AS$26,$AS$27,$AS$28,$AQ$20,$AU$19),""),"")</f>
        <v/>
      </c>
      <c r="N4776" s="95" t="str">
        <f>IF(A4776&lt;&gt;"",IF(MID(C4776,1,1)="r",SigmaEpsReinf(J4776,$AS$42:$AS$43,$AS$41,$AS$39,$AS$40,$AQ$38),""),"")</f>
        <v/>
      </c>
      <c r="Q4776" s="92" t="str">
        <f t="shared" si="756"/>
        <v/>
      </c>
      <c r="R4776" s="92" t="str">
        <f t="shared" si="757"/>
        <v/>
      </c>
      <c r="U4776" s="5"/>
      <c r="V4776" s="5"/>
      <c r="W4776" s="94" t="str">
        <f t="shared" si="755"/>
        <v/>
      </c>
      <c r="X4776" s="94" t="str">
        <f t="shared" si="758"/>
        <v/>
      </c>
      <c r="Y4776" s="5"/>
      <c r="BK4776" s="8"/>
      <c r="BL4776" s="5"/>
      <c r="BM4776" s="5"/>
      <c r="BN4776" s="5"/>
      <c r="BO4776" s="5"/>
      <c r="BP4776" s="1"/>
      <c r="BQ4776" s="1"/>
      <c r="BR4776" s="1"/>
      <c r="BS4776" s="1"/>
      <c r="BT4776" s="1"/>
      <c r="BU4776" s="4"/>
      <c r="BV4776" s="1"/>
      <c r="BW4776" s="3"/>
      <c r="BX4776" s="4"/>
      <c r="BY4776" s="5"/>
      <c r="BZ4776" s="5"/>
      <c r="CA4776" s="5"/>
      <c r="CB4776" s="5"/>
      <c r="CC4776" s="5"/>
      <c r="CD4776" s="43"/>
    </row>
    <row r="4777" spans="1:82" x14ac:dyDescent="0.25">
      <c r="A4777" s="8"/>
      <c r="B4777" s="5"/>
      <c r="C4777" s="5"/>
      <c r="D4777" s="5"/>
      <c r="E4777" s="5"/>
      <c r="F4777" s="94" t="str">
        <f t="shared" si="749"/>
        <v/>
      </c>
      <c r="G4777" s="94" t="str">
        <f t="shared" si="750"/>
        <v/>
      </c>
      <c r="H4777" s="127" t="str">
        <f>IF(A4777&lt;&gt;"",IF(MID(C4777,1,1)="c",$AS$26,IF(MID(C4777,1,1)="r",$AS$41,IF(MID(C4777,1,1)="p",#REF!,#REF!))),"")</f>
        <v/>
      </c>
      <c r="I4777" s="92" t="str">
        <f t="shared" si="751"/>
        <v/>
      </c>
      <c r="J4777" s="92" t="str">
        <f t="shared" si="752"/>
        <v/>
      </c>
      <c r="K4777" s="92" t="str">
        <f t="shared" si="753"/>
        <v/>
      </c>
      <c r="L4777" s="92" t="str">
        <f t="shared" si="754"/>
        <v/>
      </c>
      <c r="M4777" s="95" t="str">
        <f>IF(A4777&lt;&gt;"",IF(MID(C4777,1,1)="c",SigmaEpsConcrete(I4777,$AN$30:$AN$33,$AR$30:$AR$33,$AS$26,$AS$27,$AS$28,$AQ$20,$AU$19),""),"")</f>
        <v/>
      </c>
      <c r="N4777" s="95" t="str">
        <f>IF(A4777&lt;&gt;"",IF(MID(C4777,1,1)="r",SigmaEpsReinf(J4777,$AS$42:$AS$43,$AS$41,$AS$39,$AS$40,$AQ$38),""),"")</f>
        <v/>
      </c>
      <c r="Q4777" s="92" t="str">
        <f t="shared" si="756"/>
        <v/>
      </c>
      <c r="R4777" s="92" t="str">
        <f t="shared" si="757"/>
        <v/>
      </c>
      <c r="U4777" s="5"/>
      <c r="V4777" s="5"/>
      <c r="W4777" s="94" t="str">
        <f t="shared" si="755"/>
        <v/>
      </c>
      <c r="X4777" s="94" t="str">
        <f t="shared" si="758"/>
        <v/>
      </c>
      <c r="Y4777" s="5"/>
      <c r="BK4777" s="8"/>
      <c r="BL4777" s="5"/>
      <c r="BM4777" s="5"/>
      <c r="BN4777" s="5"/>
      <c r="BO4777" s="5"/>
      <c r="BP4777" s="1"/>
      <c r="BQ4777" s="1"/>
      <c r="BR4777" s="1"/>
      <c r="BS4777" s="1"/>
      <c r="BT4777" s="1"/>
      <c r="BU4777" s="4"/>
      <c r="BV4777" s="1"/>
      <c r="BW4777" s="3"/>
      <c r="BX4777" s="4"/>
      <c r="BY4777" s="5"/>
      <c r="BZ4777" s="5"/>
      <c r="CA4777" s="5"/>
      <c r="CB4777" s="5"/>
      <c r="CC4777" s="5"/>
      <c r="CD4777" s="43"/>
    </row>
    <row r="4778" spans="1:82" x14ac:dyDescent="0.25">
      <c r="A4778" s="8"/>
      <c r="B4778" s="5"/>
      <c r="C4778" s="5"/>
      <c r="D4778" s="5"/>
      <c r="E4778" s="5"/>
      <c r="F4778" s="94" t="str">
        <f t="shared" si="749"/>
        <v/>
      </c>
      <c r="G4778" s="94" t="str">
        <f t="shared" si="750"/>
        <v/>
      </c>
      <c r="H4778" s="127" t="str">
        <f>IF(A4778&lt;&gt;"",IF(MID(C4778,1,1)="c",$AS$26,IF(MID(C4778,1,1)="r",$AS$41,IF(MID(C4778,1,1)="p",#REF!,#REF!))),"")</f>
        <v/>
      </c>
      <c r="I4778" s="92" t="str">
        <f t="shared" si="751"/>
        <v/>
      </c>
      <c r="J4778" s="92" t="str">
        <f t="shared" si="752"/>
        <v/>
      </c>
      <c r="K4778" s="92" t="str">
        <f t="shared" si="753"/>
        <v/>
      </c>
      <c r="L4778" s="92" t="str">
        <f t="shared" si="754"/>
        <v/>
      </c>
      <c r="M4778" s="95" t="str">
        <f>IF(A4778&lt;&gt;"",IF(MID(C4778,1,1)="c",SigmaEpsConcrete(I4778,$AN$30:$AN$33,$AR$30:$AR$33,$AS$26,$AS$27,$AS$28,$AQ$20,$AU$19),""),"")</f>
        <v/>
      </c>
      <c r="N4778" s="95" t="str">
        <f>IF(A4778&lt;&gt;"",IF(MID(C4778,1,1)="r",SigmaEpsReinf(J4778,$AS$42:$AS$43,$AS$41,$AS$39,$AS$40,$AQ$38),""),"")</f>
        <v/>
      </c>
      <c r="Q4778" s="92" t="str">
        <f t="shared" si="756"/>
        <v/>
      </c>
      <c r="R4778" s="92" t="str">
        <f t="shared" si="757"/>
        <v/>
      </c>
      <c r="U4778" s="5"/>
      <c r="V4778" s="5"/>
      <c r="W4778" s="94" t="str">
        <f t="shared" si="755"/>
        <v/>
      </c>
      <c r="X4778" s="94" t="str">
        <f t="shared" si="758"/>
        <v/>
      </c>
      <c r="Y4778" s="5"/>
      <c r="BK4778" s="8"/>
      <c r="BL4778" s="5"/>
      <c r="BM4778" s="5"/>
      <c r="BN4778" s="5"/>
      <c r="BO4778" s="5"/>
      <c r="BP4778" s="1"/>
      <c r="BQ4778" s="1"/>
      <c r="BR4778" s="1"/>
      <c r="BS4778" s="1"/>
      <c r="BT4778" s="1"/>
      <c r="BU4778" s="4"/>
      <c r="BV4778" s="1"/>
      <c r="BW4778" s="3"/>
      <c r="BX4778" s="4"/>
      <c r="BY4778" s="5"/>
      <c r="BZ4778" s="5"/>
      <c r="CA4778" s="5"/>
      <c r="CB4778" s="5"/>
      <c r="CC4778" s="5"/>
      <c r="CD4778" s="43"/>
    </row>
    <row r="4779" spans="1:82" x14ac:dyDescent="0.25">
      <c r="A4779" s="8"/>
      <c r="B4779" s="5"/>
      <c r="C4779" s="5"/>
      <c r="D4779" s="5"/>
      <c r="E4779" s="5"/>
      <c r="F4779" s="94" t="str">
        <f t="shared" si="749"/>
        <v/>
      </c>
      <c r="G4779" s="94" t="str">
        <f t="shared" si="750"/>
        <v/>
      </c>
      <c r="H4779" s="127" t="str">
        <f>IF(A4779&lt;&gt;"",IF(MID(C4779,1,1)="c",$AS$26,IF(MID(C4779,1,1)="r",$AS$41,IF(MID(C4779,1,1)="p",#REF!,#REF!))),"")</f>
        <v/>
      </c>
      <c r="I4779" s="92" t="str">
        <f t="shared" si="751"/>
        <v/>
      </c>
      <c r="J4779" s="92" t="str">
        <f t="shared" si="752"/>
        <v/>
      </c>
      <c r="K4779" s="92" t="str">
        <f t="shared" si="753"/>
        <v/>
      </c>
      <c r="L4779" s="92" t="str">
        <f t="shared" si="754"/>
        <v/>
      </c>
      <c r="M4779" s="95" t="str">
        <f>IF(A4779&lt;&gt;"",IF(MID(C4779,1,1)="c",SigmaEpsConcrete(I4779,$AN$30:$AN$33,$AR$30:$AR$33,$AS$26,$AS$27,$AS$28,$AQ$20,$AU$19),""),"")</f>
        <v/>
      </c>
      <c r="N4779" s="95" t="str">
        <f>IF(A4779&lt;&gt;"",IF(MID(C4779,1,1)="r",SigmaEpsReinf(J4779,$AS$42:$AS$43,$AS$41,$AS$39,$AS$40,$AQ$38),""),"")</f>
        <v/>
      </c>
      <c r="Q4779" s="92" t="str">
        <f t="shared" si="756"/>
        <v/>
      </c>
      <c r="R4779" s="92" t="str">
        <f t="shared" si="757"/>
        <v/>
      </c>
      <c r="U4779" s="5"/>
      <c r="V4779" s="5"/>
      <c r="W4779" s="94" t="str">
        <f t="shared" si="755"/>
        <v/>
      </c>
      <c r="X4779" s="94" t="str">
        <f t="shared" si="758"/>
        <v/>
      </c>
      <c r="Y4779" s="5"/>
      <c r="BK4779" s="8"/>
      <c r="BL4779" s="5"/>
      <c r="BM4779" s="5"/>
      <c r="BN4779" s="5"/>
      <c r="BO4779" s="5"/>
      <c r="BP4779" s="1"/>
      <c r="BQ4779" s="1"/>
      <c r="BR4779" s="1"/>
      <c r="BS4779" s="1"/>
      <c r="BT4779" s="1"/>
      <c r="BU4779" s="4"/>
      <c r="BV4779" s="1"/>
      <c r="BW4779" s="3"/>
      <c r="BX4779" s="4"/>
      <c r="BY4779" s="5"/>
      <c r="BZ4779" s="5"/>
      <c r="CA4779" s="5"/>
      <c r="CB4779" s="5"/>
      <c r="CC4779" s="5"/>
      <c r="CD4779" s="43"/>
    </row>
    <row r="4780" spans="1:82" x14ac:dyDescent="0.25">
      <c r="A4780" s="8"/>
      <c r="B4780" s="5"/>
      <c r="C4780" s="5"/>
      <c r="D4780" s="5"/>
      <c r="E4780" s="5"/>
      <c r="F4780" s="94" t="str">
        <f t="shared" si="749"/>
        <v/>
      </c>
      <c r="G4780" s="94" t="str">
        <f t="shared" si="750"/>
        <v/>
      </c>
      <c r="H4780" s="127" t="str">
        <f>IF(A4780&lt;&gt;"",IF(MID(C4780,1,1)="c",$AS$26,IF(MID(C4780,1,1)="r",$AS$41,IF(MID(C4780,1,1)="p",#REF!,#REF!))),"")</f>
        <v/>
      </c>
      <c r="I4780" s="92" t="str">
        <f t="shared" si="751"/>
        <v/>
      </c>
      <c r="J4780" s="92" t="str">
        <f t="shared" si="752"/>
        <v/>
      </c>
      <c r="K4780" s="92" t="str">
        <f t="shared" si="753"/>
        <v/>
      </c>
      <c r="L4780" s="92" t="str">
        <f t="shared" si="754"/>
        <v/>
      </c>
      <c r="M4780" s="95" t="str">
        <f>IF(A4780&lt;&gt;"",IF(MID(C4780,1,1)="c",SigmaEpsConcrete(I4780,$AN$30:$AN$33,$AR$30:$AR$33,$AS$26,$AS$27,$AS$28,$AQ$20,$AU$19),""),"")</f>
        <v/>
      </c>
      <c r="N4780" s="95" t="str">
        <f>IF(A4780&lt;&gt;"",IF(MID(C4780,1,1)="r",SigmaEpsReinf(J4780,$AS$42:$AS$43,$AS$41,$AS$39,$AS$40,$AQ$38),""),"")</f>
        <v/>
      </c>
      <c r="Q4780" s="92" t="str">
        <f t="shared" si="756"/>
        <v/>
      </c>
      <c r="R4780" s="92" t="str">
        <f t="shared" si="757"/>
        <v/>
      </c>
      <c r="U4780" s="5"/>
      <c r="V4780" s="5"/>
      <c r="W4780" s="94" t="str">
        <f t="shared" si="755"/>
        <v/>
      </c>
      <c r="X4780" s="94" t="str">
        <f t="shared" si="758"/>
        <v/>
      </c>
      <c r="Y4780" s="5"/>
      <c r="BK4780" s="8"/>
      <c r="BL4780" s="5"/>
      <c r="BM4780" s="5"/>
      <c r="BN4780" s="5"/>
      <c r="BO4780" s="5"/>
      <c r="BP4780" s="1"/>
      <c r="BQ4780" s="1"/>
      <c r="BR4780" s="1"/>
      <c r="BS4780" s="1"/>
      <c r="BT4780" s="1"/>
      <c r="BU4780" s="4"/>
      <c r="BV4780" s="1"/>
      <c r="BW4780" s="3"/>
      <c r="BX4780" s="4"/>
      <c r="BY4780" s="5"/>
      <c r="BZ4780" s="5"/>
      <c r="CA4780" s="5"/>
      <c r="CB4780" s="5"/>
      <c r="CC4780" s="5"/>
      <c r="CD4780" s="43"/>
    </row>
    <row r="4781" spans="1:82" x14ac:dyDescent="0.25">
      <c r="A4781" s="8"/>
      <c r="B4781" s="5"/>
      <c r="C4781" s="5"/>
      <c r="D4781" s="5"/>
      <c r="E4781" s="5"/>
      <c r="F4781" s="94" t="str">
        <f t="shared" si="749"/>
        <v/>
      </c>
      <c r="G4781" s="94" t="str">
        <f t="shared" si="750"/>
        <v/>
      </c>
      <c r="H4781" s="127" t="str">
        <f>IF(A4781&lt;&gt;"",IF(MID(C4781,1,1)="c",$AS$26,IF(MID(C4781,1,1)="r",$AS$41,IF(MID(C4781,1,1)="p",#REF!,#REF!))),"")</f>
        <v/>
      </c>
      <c r="I4781" s="92" t="str">
        <f t="shared" si="751"/>
        <v/>
      </c>
      <c r="J4781" s="92" t="str">
        <f t="shared" si="752"/>
        <v/>
      </c>
      <c r="K4781" s="92" t="str">
        <f t="shared" si="753"/>
        <v/>
      </c>
      <c r="L4781" s="92" t="str">
        <f t="shared" si="754"/>
        <v/>
      </c>
      <c r="M4781" s="95" t="str">
        <f>IF(A4781&lt;&gt;"",IF(MID(C4781,1,1)="c",SigmaEpsConcrete(I4781,$AN$30:$AN$33,$AR$30:$AR$33,$AS$26,$AS$27,$AS$28,$AQ$20,$AU$19),""),"")</f>
        <v/>
      </c>
      <c r="N4781" s="95" t="str">
        <f>IF(A4781&lt;&gt;"",IF(MID(C4781,1,1)="r",SigmaEpsReinf(J4781,$AS$42:$AS$43,$AS$41,$AS$39,$AS$40,$AQ$38),""),"")</f>
        <v/>
      </c>
      <c r="Q4781" s="92" t="str">
        <f t="shared" si="756"/>
        <v/>
      </c>
      <c r="R4781" s="92" t="str">
        <f t="shared" si="757"/>
        <v/>
      </c>
      <c r="U4781" s="5"/>
      <c r="V4781" s="5"/>
      <c r="W4781" s="94" t="str">
        <f t="shared" si="755"/>
        <v/>
      </c>
      <c r="X4781" s="94" t="str">
        <f t="shared" si="758"/>
        <v/>
      </c>
      <c r="Y4781" s="5"/>
      <c r="BK4781" s="8"/>
      <c r="BL4781" s="5"/>
      <c r="BM4781" s="5"/>
      <c r="BN4781" s="5"/>
      <c r="BO4781" s="5"/>
      <c r="BP4781" s="1"/>
      <c r="BQ4781" s="1"/>
      <c r="BR4781" s="1"/>
      <c r="BS4781" s="1"/>
      <c r="BT4781" s="1"/>
      <c r="BU4781" s="4"/>
      <c r="BV4781" s="1"/>
      <c r="BW4781" s="3"/>
      <c r="BX4781" s="4"/>
      <c r="BY4781" s="5"/>
      <c r="BZ4781" s="5"/>
      <c r="CA4781" s="5"/>
      <c r="CB4781" s="5"/>
      <c r="CC4781" s="5"/>
      <c r="CD4781" s="43"/>
    </row>
    <row r="4782" spans="1:82" x14ac:dyDescent="0.25">
      <c r="A4782" s="8"/>
      <c r="B4782" s="5"/>
      <c r="C4782" s="5"/>
      <c r="D4782" s="5"/>
      <c r="E4782" s="5"/>
      <c r="F4782" s="94" t="str">
        <f t="shared" si="749"/>
        <v/>
      </c>
      <c r="G4782" s="94" t="str">
        <f t="shared" si="750"/>
        <v/>
      </c>
      <c r="H4782" s="127" t="str">
        <f>IF(A4782&lt;&gt;"",IF(MID(C4782,1,1)="c",$AS$26,IF(MID(C4782,1,1)="r",$AS$41,IF(MID(C4782,1,1)="p",#REF!,#REF!))),"")</f>
        <v/>
      </c>
      <c r="I4782" s="92" t="str">
        <f t="shared" si="751"/>
        <v/>
      </c>
      <c r="J4782" s="92" t="str">
        <f t="shared" si="752"/>
        <v/>
      </c>
      <c r="K4782" s="92" t="str">
        <f t="shared" si="753"/>
        <v/>
      </c>
      <c r="L4782" s="92" t="str">
        <f t="shared" si="754"/>
        <v/>
      </c>
      <c r="M4782" s="95" t="str">
        <f>IF(A4782&lt;&gt;"",IF(MID(C4782,1,1)="c",SigmaEpsConcrete(I4782,$AN$30:$AN$33,$AR$30:$AR$33,$AS$26,$AS$27,$AS$28,$AQ$20,$AU$19),""),"")</f>
        <v/>
      </c>
      <c r="N4782" s="95" t="str">
        <f>IF(A4782&lt;&gt;"",IF(MID(C4782,1,1)="r",SigmaEpsReinf(J4782,$AS$42:$AS$43,$AS$41,$AS$39,$AS$40,$AQ$38),""),"")</f>
        <v/>
      </c>
      <c r="Q4782" s="92" t="str">
        <f t="shared" si="756"/>
        <v/>
      </c>
      <c r="R4782" s="92" t="str">
        <f t="shared" si="757"/>
        <v/>
      </c>
      <c r="U4782" s="5"/>
      <c r="V4782" s="5"/>
      <c r="W4782" s="94" t="str">
        <f t="shared" si="755"/>
        <v/>
      </c>
      <c r="X4782" s="94" t="str">
        <f t="shared" si="758"/>
        <v/>
      </c>
      <c r="Y4782" s="5"/>
      <c r="BK4782" s="8"/>
      <c r="BL4782" s="5"/>
      <c r="BM4782" s="5"/>
      <c r="BN4782" s="5"/>
      <c r="BO4782" s="5"/>
      <c r="BP4782" s="1"/>
      <c r="BQ4782" s="1"/>
      <c r="BR4782" s="1"/>
      <c r="BS4782" s="1"/>
      <c r="BT4782" s="1"/>
      <c r="BU4782" s="4"/>
      <c r="BV4782" s="1"/>
      <c r="BW4782" s="3"/>
      <c r="BX4782" s="4"/>
      <c r="BY4782" s="5"/>
      <c r="BZ4782" s="5"/>
      <c r="CA4782" s="5"/>
      <c r="CB4782" s="5"/>
      <c r="CC4782" s="5"/>
      <c r="CD4782" s="43"/>
    </row>
    <row r="4783" spans="1:82" x14ac:dyDescent="0.25">
      <c r="A4783" s="8"/>
      <c r="B4783" s="5"/>
      <c r="C4783" s="5"/>
      <c r="D4783" s="5"/>
      <c r="E4783" s="5"/>
      <c r="F4783" s="94" t="str">
        <f t="shared" si="749"/>
        <v/>
      </c>
      <c r="G4783" s="94" t="str">
        <f t="shared" si="750"/>
        <v/>
      </c>
      <c r="H4783" s="127" t="str">
        <f>IF(A4783&lt;&gt;"",IF(MID(C4783,1,1)="c",$AS$26,IF(MID(C4783,1,1)="r",$AS$41,IF(MID(C4783,1,1)="p",#REF!,#REF!))),"")</f>
        <v/>
      </c>
      <c r="I4783" s="92" t="str">
        <f t="shared" si="751"/>
        <v/>
      </c>
      <c r="J4783" s="92" t="str">
        <f t="shared" si="752"/>
        <v/>
      </c>
      <c r="K4783" s="92" t="str">
        <f t="shared" si="753"/>
        <v/>
      </c>
      <c r="L4783" s="92" t="str">
        <f t="shared" si="754"/>
        <v/>
      </c>
      <c r="M4783" s="95" t="str">
        <f>IF(A4783&lt;&gt;"",IF(MID(C4783,1,1)="c",SigmaEpsConcrete(I4783,$AN$30:$AN$33,$AR$30:$AR$33,$AS$26,$AS$27,$AS$28,$AQ$20,$AU$19),""),"")</f>
        <v/>
      </c>
      <c r="N4783" s="95" t="str">
        <f>IF(A4783&lt;&gt;"",IF(MID(C4783,1,1)="r",SigmaEpsReinf(J4783,$AS$42:$AS$43,$AS$41,$AS$39,$AS$40,$AQ$38),""),"")</f>
        <v/>
      </c>
      <c r="Q4783" s="92" t="str">
        <f t="shared" si="756"/>
        <v/>
      </c>
      <c r="R4783" s="92" t="str">
        <f t="shared" si="757"/>
        <v/>
      </c>
      <c r="U4783" s="5"/>
      <c r="V4783" s="5"/>
      <c r="W4783" s="94" t="str">
        <f t="shared" si="755"/>
        <v/>
      </c>
      <c r="X4783" s="94" t="str">
        <f t="shared" si="758"/>
        <v/>
      </c>
      <c r="Y4783" s="5"/>
      <c r="BK4783" s="8"/>
      <c r="BL4783" s="5"/>
      <c r="BM4783" s="5"/>
      <c r="BN4783" s="5"/>
      <c r="BO4783" s="5"/>
      <c r="BP4783" s="1"/>
      <c r="BQ4783" s="1"/>
      <c r="BR4783" s="1"/>
      <c r="BS4783" s="1"/>
      <c r="BT4783" s="1"/>
      <c r="BU4783" s="4"/>
      <c r="BV4783" s="1"/>
      <c r="BW4783" s="3"/>
      <c r="BX4783" s="4"/>
      <c r="BY4783" s="5"/>
      <c r="BZ4783" s="5"/>
      <c r="CA4783" s="5"/>
      <c r="CB4783" s="5"/>
      <c r="CC4783" s="5"/>
      <c r="CD4783" s="43"/>
    </row>
    <row r="4784" spans="1:82" x14ac:dyDescent="0.25">
      <c r="A4784" s="8"/>
      <c r="B4784" s="5"/>
      <c r="C4784" s="5"/>
      <c r="D4784" s="5"/>
      <c r="E4784" s="5"/>
      <c r="F4784" s="94" t="str">
        <f t="shared" si="749"/>
        <v/>
      </c>
      <c r="G4784" s="94" t="str">
        <f t="shared" si="750"/>
        <v/>
      </c>
      <c r="H4784" s="127" t="str">
        <f>IF(A4784&lt;&gt;"",IF(MID(C4784,1,1)="c",$AS$26,IF(MID(C4784,1,1)="r",$AS$41,IF(MID(C4784,1,1)="p",#REF!,#REF!))),"")</f>
        <v/>
      </c>
      <c r="I4784" s="92" t="str">
        <f t="shared" si="751"/>
        <v/>
      </c>
      <c r="J4784" s="92" t="str">
        <f t="shared" si="752"/>
        <v/>
      </c>
      <c r="K4784" s="92" t="str">
        <f t="shared" si="753"/>
        <v/>
      </c>
      <c r="L4784" s="92" t="str">
        <f t="shared" si="754"/>
        <v/>
      </c>
      <c r="M4784" s="95" t="str">
        <f>IF(A4784&lt;&gt;"",IF(MID(C4784,1,1)="c",SigmaEpsConcrete(I4784,$AN$30:$AN$33,$AR$30:$AR$33,$AS$26,$AS$27,$AS$28,$AQ$20,$AU$19),""),"")</f>
        <v/>
      </c>
      <c r="N4784" s="95" t="str">
        <f>IF(A4784&lt;&gt;"",IF(MID(C4784,1,1)="r",SigmaEpsReinf(J4784,$AS$42:$AS$43,$AS$41,$AS$39,$AS$40,$AQ$38),""),"")</f>
        <v/>
      </c>
      <c r="Q4784" s="92" t="str">
        <f t="shared" si="756"/>
        <v/>
      </c>
      <c r="R4784" s="92" t="str">
        <f t="shared" si="757"/>
        <v/>
      </c>
      <c r="U4784" s="5"/>
      <c r="V4784" s="5"/>
      <c r="W4784" s="94" t="str">
        <f t="shared" si="755"/>
        <v/>
      </c>
      <c r="X4784" s="94" t="str">
        <f t="shared" si="758"/>
        <v/>
      </c>
      <c r="Y4784" s="5"/>
      <c r="BK4784" s="8"/>
      <c r="BL4784" s="5"/>
      <c r="BM4784" s="5"/>
      <c r="BN4784" s="5"/>
      <c r="BO4784" s="5"/>
      <c r="BP4784" s="1"/>
      <c r="BQ4784" s="1"/>
      <c r="BR4784" s="1"/>
      <c r="BS4784" s="1"/>
      <c r="BT4784" s="1"/>
      <c r="BU4784" s="4"/>
      <c r="BV4784" s="1"/>
      <c r="BW4784" s="3"/>
      <c r="BX4784" s="4"/>
      <c r="BY4784" s="5"/>
      <c r="BZ4784" s="5"/>
      <c r="CA4784" s="5"/>
      <c r="CB4784" s="5"/>
      <c r="CC4784" s="5"/>
      <c r="CD4784" s="43"/>
    </row>
    <row r="4785" spans="1:82" x14ac:dyDescent="0.25">
      <c r="A4785" s="8"/>
      <c r="B4785" s="5"/>
      <c r="C4785" s="5"/>
      <c r="D4785" s="5"/>
      <c r="E4785" s="5"/>
      <c r="F4785" s="94" t="str">
        <f t="shared" si="749"/>
        <v/>
      </c>
      <c r="G4785" s="94" t="str">
        <f t="shared" si="750"/>
        <v/>
      </c>
      <c r="H4785" s="127" t="str">
        <f>IF(A4785&lt;&gt;"",IF(MID(C4785,1,1)="c",$AS$26,IF(MID(C4785,1,1)="r",$AS$41,IF(MID(C4785,1,1)="p",#REF!,#REF!))),"")</f>
        <v/>
      </c>
      <c r="I4785" s="92" t="str">
        <f t="shared" si="751"/>
        <v/>
      </c>
      <c r="J4785" s="92" t="str">
        <f t="shared" si="752"/>
        <v/>
      </c>
      <c r="K4785" s="92" t="str">
        <f t="shared" si="753"/>
        <v/>
      </c>
      <c r="L4785" s="92" t="str">
        <f t="shared" si="754"/>
        <v/>
      </c>
      <c r="M4785" s="95" t="str">
        <f>IF(A4785&lt;&gt;"",IF(MID(C4785,1,1)="c",SigmaEpsConcrete(I4785,$AN$30:$AN$33,$AR$30:$AR$33,$AS$26,$AS$27,$AS$28,$AQ$20,$AU$19),""),"")</f>
        <v/>
      </c>
      <c r="N4785" s="95" t="str">
        <f>IF(A4785&lt;&gt;"",IF(MID(C4785,1,1)="r",SigmaEpsReinf(J4785,$AS$42:$AS$43,$AS$41,$AS$39,$AS$40,$AQ$38),""),"")</f>
        <v/>
      </c>
      <c r="Q4785" s="92" t="str">
        <f t="shared" si="756"/>
        <v/>
      </c>
      <c r="R4785" s="92" t="str">
        <f t="shared" si="757"/>
        <v/>
      </c>
      <c r="U4785" s="5"/>
      <c r="V4785" s="5"/>
      <c r="W4785" s="94" t="str">
        <f t="shared" si="755"/>
        <v/>
      </c>
      <c r="X4785" s="94" t="str">
        <f t="shared" si="758"/>
        <v/>
      </c>
      <c r="Y4785" s="5"/>
      <c r="BK4785" s="8"/>
      <c r="BL4785" s="5"/>
      <c r="BM4785" s="5"/>
      <c r="BN4785" s="5"/>
      <c r="BO4785" s="5"/>
      <c r="BP4785" s="1"/>
      <c r="BQ4785" s="1"/>
      <c r="BR4785" s="1"/>
      <c r="BS4785" s="1"/>
      <c r="BT4785" s="1"/>
      <c r="BU4785" s="4"/>
      <c r="BV4785" s="1"/>
      <c r="BW4785" s="3"/>
      <c r="BX4785" s="4"/>
      <c r="BY4785" s="5"/>
      <c r="BZ4785" s="5"/>
      <c r="CA4785" s="5"/>
      <c r="CB4785" s="5"/>
      <c r="CC4785" s="5"/>
      <c r="CD4785" s="43"/>
    </row>
    <row r="4786" spans="1:82" x14ac:dyDescent="0.25">
      <c r="A4786" s="8"/>
      <c r="B4786" s="5"/>
      <c r="C4786" s="5"/>
      <c r="D4786" s="5"/>
      <c r="E4786" s="5"/>
      <c r="F4786" s="94" t="str">
        <f t="shared" si="749"/>
        <v/>
      </c>
      <c r="G4786" s="94" t="str">
        <f t="shared" si="750"/>
        <v/>
      </c>
      <c r="H4786" s="127" t="str">
        <f>IF(A4786&lt;&gt;"",IF(MID(C4786,1,1)="c",$AS$26,IF(MID(C4786,1,1)="r",$AS$41,IF(MID(C4786,1,1)="p",#REF!,#REF!))),"")</f>
        <v/>
      </c>
      <c r="I4786" s="92" t="str">
        <f t="shared" si="751"/>
        <v/>
      </c>
      <c r="J4786" s="92" t="str">
        <f t="shared" si="752"/>
        <v/>
      </c>
      <c r="K4786" s="92" t="str">
        <f t="shared" si="753"/>
        <v/>
      </c>
      <c r="L4786" s="92" t="str">
        <f t="shared" si="754"/>
        <v/>
      </c>
      <c r="M4786" s="95" t="str">
        <f>IF(A4786&lt;&gt;"",IF(MID(C4786,1,1)="c",SigmaEpsConcrete(I4786,$AN$30:$AN$33,$AR$30:$AR$33,$AS$26,$AS$27,$AS$28,$AQ$20,$AU$19),""),"")</f>
        <v/>
      </c>
      <c r="N4786" s="95" t="str">
        <f>IF(A4786&lt;&gt;"",IF(MID(C4786,1,1)="r",SigmaEpsReinf(J4786,$AS$42:$AS$43,$AS$41,$AS$39,$AS$40,$AQ$38),""),"")</f>
        <v/>
      </c>
      <c r="Q4786" s="92" t="str">
        <f t="shared" si="756"/>
        <v/>
      </c>
      <c r="R4786" s="92" t="str">
        <f t="shared" si="757"/>
        <v/>
      </c>
      <c r="U4786" s="5"/>
      <c r="V4786" s="5"/>
      <c r="W4786" s="94" t="str">
        <f t="shared" si="755"/>
        <v/>
      </c>
      <c r="X4786" s="94" t="str">
        <f t="shared" si="758"/>
        <v/>
      </c>
      <c r="Y4786" s="5"/>
      <c r="BK4786" s="8"/>
      <c r="BL4786" s="5"/>
      <c r="BM4786" s="5"/>
      <c r="BN4786" s="5"/>
      <c r="BO4786" s="5"/>
      <c r="BP4786" s="1"/>
      <c r="BQ4786" s="1"/>
      <c r="BR4786" s="1"/>
      <c r="BS4786" s="1"/>
      <c r="BT4786" s="1"/>
      <c r="BU4786" s="4"/>
      <c r="BV4786" s="1"/>
      <c r="BW4786" s="3"/>
      <c r="BX4786" s="4"/>
      <c r="BY4786" s="5"/>
      <c r="BZ4786" s="5"/>
      <c r="CA4786" s="5"/>
      <c r="CB4786" s="5"/>
      <c r="CC4786" s="5"/>
      <c r="CD4786" s="43"/>
    </row>
    <row r="4787" spans="1:82" x14ac:dyDescent="0.25">
      <c r="A4787" s="8"/>
      <c r="B4787" s="5"/>
      <c r="C4787" s="5"/>
      <c r="D4787" s="5"/>
      <c r="E4787" s="5"/>
      <c r="F4787" s="94" t="str">
        <f t="shared" si="749"/>
        <v/>
      </c>
      <c r="G4787" s="94" t="str">
        <f t="shared" si="750"/>
        <v/>
      </c>
      <c r="H4787" s="127" t="str">
        <f>IF(A4787&lt;&gt;"",IF(MID(C4787,1,1)="c",$AS$26,IF(MID(C4787,1,1)="r",$AS$41,IF(MID(C4787,1,1)="p",#REF!,#REF!))),"")</f>
        <v/>
      </c>
      <c r="I4787" s="92" t="str">
        <f t="shared" si="751"/>
        <v/>
      </c>
      <c r="J4787" s="92" t="str">
        <f t="shared" si="752"/>
        <v/>
      </c>
      <c r="K4787" s="92" t="str">
        <f t="shared" si="753"/>
        <v/>
      </c>
      <c r="L4787" s="92" t="str">
        <f t="shared" si="754"/>
        <v/>
      </c>
      <c r="M4787" s="95" t="str">
        <f>IF(A4787&lt;&gt;"",IF(MID(C4787,1,1)="c",SigmaEpsConcrete(I4787,$AN$30:$AN$33,$AR$30:$AR$33,$AS$26,$AS$27,$AS$28,$AQ$20,$AU$19),""),"")</f>
        <v/>
      </c>
      <c r="N4787" s="95" t="str">
        <f>IF(A4787&lt;&gt;"",IF(MID(C4787,1,1)="r",SigmaEpsReinf(J4787,$AS$42:$AS$43,$AS$41,$AS$39,$AS$40,$AQ$38),""),"")</f>
        <v/>
      </c>
      <c r="Q4787" s="92" t="str">
        <f t="shared" si="756"/>
        <v/>
      </c>
      <c r="R4787" s="92" t="str">
        <f t="shared" si="757"/>
        <v/>
      </c>
      <c r="U4787" s="5"/>
      <c r="V4787" s="5"/>
      <c r="W4787" s="94" t="str">
        <f t="shared" si="755"/>
        <v/>
      </c>
      <c r="X4787" s="94" t="str">
        <f t="shared" si="758"/>
        <v/>
      </c>
      <c r="Y4787" s="5"/>
      <c r="BK4787" s="8"/>
      <c r="BL4787" s="5"/>
      <c r="BM4787" s="5"/>
      <c r="BN4787" s="5"/>
      <c r="BO4787" s="5"/>
      <c r="BP4787" s="1"/>
      <c r="BQ4787" s="1"/>
      <c r="BR4787" s="1"/>
      <c r="BS4787" s="1"/>
      <c r="BT4787" s="1"/>
      <c r="BU4787" s="4"/>
      <c r="BV4787" s="1"/>
      <c r="BW4787" s="3"/>
      <c r="BX4787" s="4"/>
      <c r="BY4787" s="5"/>
      <c r="BZ4787" s="5"/>
      <c r="CA4787" s="5"/>
      <c r="CB4787" s="5"/>
      <c r="CC4787" s="5"/>
      <c r="CD4787" s="43"/>
    </row>
    <row r="4788" spans="1:82" x14ac:dyDescent="0.25">
      <c r="A4788" s="8"/>
      <c r="B4788" s="5"/>
      <c r="C4788" s="5"/>
      <c r="D4788" s="5"/>
      <c r="E4788" s="5"/>
      <c r="F4788" s="94" t="str">
        <f t="shared" si="749"/>
        <v/>
      </c>
      <c r="G4788" s="94" t="str">
        <f t="shared" si="750"/>
        <v/>
      </c>
      <c r="H4788" s="127" t="str">
        <f>IF(A4788&lt;&gt;"",IF(MID(C4788,1,1)="c",$AS$26,IF(MID(C4788,1,1)="r",$AS$41,IF(MID(C4788,1,1)="p",#REF!,#REF!))),"")</f>
        <v/>
      </c>
      <c r="I4788" s="92" t="str">
        <f t="shared" si="751"/>
        <v/>
      </c>
      <c r="J4788" s="92" t="str">
        <f t="shared" si="752"/>
        <v/>
      </c>
      <c r="K4788" s="92" t="str">
        <f t="shared" si="753"/>
        <v/>
      </c>
      <c r="L4788" s="92" t="str">
        <f t="shared" si="754"/>
        <v/>
      </c>
      <c r="M4788" s="95" t="str">
        <f>IF(A4788&lt;&gt;"",IF(MID(C4788,1,1)="c",SigmaEpsConcrete(I4788,$AN$30:$AN$33,$AR$30:$AR$33,$AS$26,$AS$27,$AS$28,$AQ$20,$AU$19),""),"")</f>
        <v/>
      </c>
      <c r="N4788" s="95" t="str">
        <f>IF(A4788&lt;&gt;"",IF(MID(C4788,1,1)="r",SigmaEpsReinf(J4788,$AS$42:$AS$43,$AS$41,$AS$39,$AS$40,$AQ$38),""),"")</f>
        <v/>
      </c>
      <c r="Q4788" s="92" t="str">
        <f t="shared" si="756"/>
        <v/>
      </c>
      <c r="R4788" s="92" t="str">
        <f t="shared" si="757"/>
        <v/>
      </c>
      <c r="U4788" s="5"/>
      <c r="V4788" s="5"/>
      <c r="W4788" s="94" t="str">
        <f t="shared" si="755"/>
        <v/>
      </c>
      <c r="X4788" s="94" t="str">
        <f t="shared" si="758"/>
        <v/>
      </c>
      <c r="Y4788" s="5"/>
      <c r="BK4788" s="8"/>
      <c r="BL4788" s="5"/>
      <c r="BM4788" s="5"/>
      <c r="BN4788" s="5"/>
      <c r="BO4788" s="5"/>
      <c r="BP4788" s="1"/>
      <c r="BQ4788" s="1"/>
      <c r="BR4788" s="1"/>
      <c r="BS4788" s="1"/>
      <c r="BT4788" s="1"/>
      <c r="BU4788" s="4"/>
      <c r="BV4788" s="1"/>
      <c r="BW4788" s="3"/>
      <c r="BX4788" s="4"/>
      <c r="BY4788" s="5"/>
      <c r="BZ4788" s="5"/>
      <c r="CA4788" s="5"/>
      <c r="CB4788" s="5"/>
      <c r="CC4788" s="5"/>
      <c r="CD4788" s="43"/>
    </row>
    <row r="4789" spans="1:82" x14ac:dyDescent="0.25">
      <c r="A4789" s="8"/>
      <c r="B4789" s="5"/>
      <c r="C4789" s="5"/>
      <c r="D4789" s="5"/>
      <c r="E4789" s="5"/>
      <c r="F4789" s="94" t="str">
        <f t="shared" si="749"/>
        <v/>
      </c>
      <c r="G4789" s="94" t="str">
        <f t="shared" si="750"/>
        <v/>
      </c>
      <c r="H4789" s="127" t="str">
        <f>IF(A4789&lt;&gt;"",IF(MID(C4789,1,1)="c",$AS$26,IF(MID(C4789,1,1)="r",$AS$41,IF(MID(C4789,1,1)="p",#REF!,#REF!))),"")</f>
        <v/>
      </c>
      <c r="I4789" s="92" t="str">
        <f t="shared" si="751"/>
        <v/>
      </c>
      <c r="J4789" s="92" t="str">
        <f t="shared" si="752"/>
        <v/>
      </c>
      <c r="K4789" s="92" t="str">
        <f t="shared" si="753"/>
        <v/>
      </c>
      <c r="L4789" s="92" t="str">
        <f t="shared" si="754"/>
        <v/>
      </c>
      <c r="M4789" s="95" t="str">
        <f>IF(A4789&lt;&gt;"",IF(MID(C4789,1,1)="c",SigmaEpsConcrete(I4789,$AN$30:$AN$33,$AR$30:$AR$33,$AS$26,$AS$27,$AS$28,$AQ$20,$AU$19),""),"")</f>
        <v/>
      </c>
      <c r="N4789" s="95" t="str">
        <f>IF(A4789&lt;&gt;"",IF(MID(C4789,1,1)="r",SigmaEpsReinf(J4789,$AS$42:$AS$43,$AS$41,$AS$39,$AS$40,$AQ$38),""),"")</f>
        <v/>
      </c>
      <c r="Q4789" s="92" t="str">
        <f t="shared" si="756"/>
        <v/>
      </c>
      <c r="R4789" s="92" t="str">
        <f t="shared" si="757"/>
        <v/>
      </c>
      <c r="U4789" s="5"/>
      <c r="V4789" s="5"/>
      <c r="W4789" s="94" t="str">
        <f t="shared" si="755"/>
        <v/>
      </c>
      <c r="X4789" s="94" t="str">
        <f t="shared" si="758"/>
        <v/>
      </c>
      <c r="Y4789" s="5"/>
      <c r="BK4789" s="8"/>
      <c r="BL4789" s="5"/>
      <c r="BM4789" s="5"/>
      <c r="BN4789" s="5"/>
      <c r="BO4789" s="5"/>
      <c r="BP4789" s="1"/>
      <c r="BQ4789" s="1"/>
      <c r="BR4789" s="1"/>
      <c r="BS4789" s="1"/>
      <c r="BT4789" s="1"/>
      <c r="BU4789" s="4"/>
      <c r="BV4789" s="1"/>
      <c r="BW4789" s="3"/>
      <c r="BX4789" s="4"/>
      <c r="BY4789" s="5"/>
      <c r="BZ4789" s="5"/>
      <c r="CA4789" s="5"/>
      <c r="CB4789" s="5"/>
      <c r="CC4789" s="5"/>
      <c r="CD4789" s="43"/>
    </row>
    <row r="4790" spans="1:82" x14ac:dyDescent="0.25">
      <c r="A4790" s="8"/>
      <c r="B4790" s="5"/>
      <c r="C4790" s="5"/>
      <c r="D4790" s="5"/>
      <c r="E4790" s="5"/>
      <c r="F4790" s="94" t="str">
        <f t="shared" si="749"/>
        <v/>
      </c>
      <c r="G4790" s="94" t="str">
        <f t="shared" si="750"/>
        <v/>
      </c>
      <c r="H4790" s="127" t="str">
        <f>IF(A4790&lt;&gt;"",IF(MID(C4790,1,1)="c",$AS$26,IF(MID(C4790,1,1)="r",$AS$41,IF(MID(C4790,1,1)="p",#REF!,#REF!))),"")</f>
        <v/>
      </c>
      <c r="I4790" s="92" t="str">
        <f t="shared" si="751"/>
        <v/>
      </c>
      <c r="J4790" s="92" t="str">
        <f t="shared" si="752"/>
        <v/>
      </c>
      <c r="K4790" s="92" t="str">
        <f t="shared" si="753"/>
        <v/>
      </c>
      <c r="L4790" s="92" t="str">
        <f t="shared" si="754"/>
        <v/>
      </c>
      <c r="M4790" s="95" t="str">
        <f>IF(A4790&lt;&gt;"",IF(MID(C4790,1,1)="c",SigmaEpsConcrete(I4790,$AN$30:$AN$33,$AR$30:$AR$33,$AS$26,$AS$27,$AS$28,$AQ$20,$AU$19),""),"")</f>
        <v/>
      </c>
      <c r="N4790" s="95" t="str">
        <f>IF(A4790&lt;&gt;"",IF(MID(C4790,1,1)="r",SigmaEpsReinf(J4790,$AS$42:$AS$43,$AS$41,$AS$39,$AS$40,$AQ$38),""),"")</f>
        <v/>
      </c>
      <c r="Q4790" s="92" t="str">
        <f t="shared" si="756"/>
        <v/>
      </c>
      <c r="R4790" s="92" t="str">
        <f t="shared" si="757"/>
        <v/>
      </c>
      <c r="U4790" s="5"/>
      <c r="V4790" s="5"/>
      <c r="W4790" s="94" t="str">
        <f t="shared" si="755"/>
        <v/>
      </c>
      <c r="X4790" s="94" t="str">
        <f t="shared" si="758"/>
        <v/>
      </c>
      <c r="Y4790" s="5"/>
      <c r="BK4790" s="8"/>
      <c r="BL4790" s="5"/>
      <c r="BM4790" s="5"/>
      <c r="BN4790" s="5"/>
      <c r="BO4790" s="5"/>
      <c r="BP4790" s="1"/>
      <c r="BQ4790" s="1"/>
      <c r="BR4790" s="1"/>
      <c r="BS4790" s="1"/>
      <c r="BT4790" s="1"/>
      <c r="BU4790" s="4"/>
      <c r="BV4790" s="1"/>
      <c r="BW4790" s="3"/>
      <c r="BX4790" s="4"/>
      <c r="BY4790" s="5"/>
      <c r="BZ4790" s="5"/>
      <c r="CA4790" s="5"/>
      <c r="CB4790" s="5"/>
      <c r="CC4790" s="5"/>
      <c r="CD4790" s="43"/>
    </row>
    <row r="4791" spans="1:82" x14ac:dyDescent="0.25">
      <c r="A4791" s="8"/>
      <c r="B4791" s="5"/>
      <c r="C4791" s="5"/>
      <c r="D4791" s="5"/>
      <c r="E4791" s="5"/>
      <c r="F4791" s="94" t="str">
        <f t="shared" si="749"/>
        <v/>
      </c>
      <c r="G4791" s="94" t="str">
        <f t="shared" si="750"/>
        <v/>
      </c>
      <c r="H4791" s="127" t="str">
        <f>IF(A4791&lt;&gt;"",IF(MID(C4791,1,1)="c",$AS$26,IF(MID(C4791,1,1)="r",$AS$41,IF(MID(C4791,1,1)="p",#REF!,#REF!))),"")</f>
        <v/>
      </c>
      <c r="I4791" s="92" t="str">
        <f t="shared" si="751"/>
        <v/>
      </c>
      <c r="J4791" s="92" t="str">
        <f t="shared" si="752"/>
        <v/>
      </c>
      <c r="K4791" s="92" t="str">
        <f t="shared" si="753"/>
        <v/>
      </c>
      <c r="L4791" s="92" t="str">
        <f t="shared" si="754"/>
        <v/>
      </c>
      <c r="M4791" s="95" t="str">
        <f>IF(A4791&lt;&gt;"",IF(MID(C4791,1,1)="c",SigmaEpsConcrete(I4791,$AN$30:$AN$33,$AR$30:$AR$33,$AS$26,$AS$27,$AS$28,$AQ$20,$AU$19),""),"")</f>
        <v/>
      </c>
      <c r="N4791" s="95" t="str">
        <f>IF(A4791&lt;&gt;"",IF(MID(C4791,1,1)="r",SigmaEpsReinf(J4791,$AS$42:$AS$43,$AS$41,$AS$39,$AS$40,$AQ$38),""),"")</f>
        <v/>
      </c>
      <c r="Q4791" s="92" t="str">
        <f t="shared" si="756"/>
        <v/>
      </c>
      <c r="R4791" s="92" t="str">
        <f t="shared" si="757"/>
        <v/>
      </c>
      <c r="U4791" s="5"/>
      <c r="V4791" s="5"/>
      <c r="W4791" s="94" t="str">
        <f t="shared" si="755"/>
        <v/>
      </c>
      <c r="X4791" s="94" t="str">
        <f t="shared" si="758"/>
        <v/>
      </c>
      <c r="Y4791" s="5"/>
      <c r="BK4791" s="8"/>
      <c r="BL4791" s="5"/>
      <c r="BM4791" s="5"/>
      <c r="BN4791" s="5"/>
      <c r="BO4791" s="5"/>
      <c r="BP4791" s="1"/>
      <c r="BQ4791" s="1"/>
      <c r="BR4791" s="1"/>
      <c r="BS4791" s="1"/>
      <c r="BT4791" s="1"/>
      <c r="BU4791" s="4"/>
      <c r="BV4791" s="1"/>
      <c r="BW4791" s="3"/>
      <c r="BX4791" s="4"/>
      <c r="BY4791" s="5"/>
      <c r="BZ4791" s="5"/>
      <c r="CA4791" s="5"/>
      <c r="CB4791" s="5"/>
      <c r="CC4791" s="5"/>
      <c r="CD4791" s="43"/>
    </row>
    <row r="4792" spans="1:82" x14ac:dyDescent="0.25">
      <c r="A4792" s="8"/>
      <c r="B4792" s="5"/>
      <c r="C4792" s="5"/>
      <c r="D4792" s="5"/>
      <c r="E4792" s="5"/>
      <c r="F4792" s="94" t="str">
        <f t="shared" si="749"/>
        <v/>
      </c>
      <c r="G4792" s="94" t="str">
        <f t="shared" si="750"/>
        <v/>
      </c>
      <c r="H4792" s="127" t="str">
        <f>IF(A4792&lt;&gt;"",IF(MID(C4792,1,1)="c",$AS$26,IF(MID(C4792,1,1)="r",$AS$41,IF(MID(C4792,1,1)="p",#REF!,#REF!))),"")</f>
        <v/>
      </c>
      <c r="I4792" s="92" t="str">
        <f t="shared" si="751"/>
        <v/>
      </c>
      <c r="J4792" s="92" t="str">
        <f t="shared" si="752"/>
        <v/>
      </c>
      <c r="K4792" s="92" t="str">
        <f t="shared" si="753"/>
        <v/>
      </c>
      <c r="L4792" s="92" t="str">
        <f t="shared" si="754"/>
        <v/>
      </c>
      <c r="M4792" s="95" t="str">
        <f>IF(A4792&lt;&gt;"",IF(MID(C4792,1,1)="c",SigmaEpsConcrete(I4792,$AN$30:$AN$33,$AR$30:$AR$33,$AS$26,$AS$27,$AS$28,$AQ$20,$AU$19),""),"")</f>
        <v/>
      </c>
      <c r="N4792" s="95" t="str">
        <f>IF(A4792&lt;&gt;"",IF(MID(C4792,1,1)="r",SigmaEpsReinf(J4792,$AS$42:$AS$43,$AS$41,$AS$39,$AS$40,$AQ$38),""),"")</f>
        <v/>
      </c>
      <c r="Q4792" s="92" t="str">
        <f t="shared" si="756"/>
        <v/>
      </c>
      <c r="R4792" s="92" t="str">
        <f t="shared" si="757"/>
        <v/>
      </c>
      <c r="U4792" s="5"/>
      <c r="V4792" s="5"/>
      <c r="W4792" s="94" t="str">
        <f t="shared" si="755"/>
        <v/>
      </c>
      <c r="X4792" s="94" t="str">
        <f t="shared" si="758"/>
        <v/>
      </c>
      <c r="Y4792" s="5"/>
      <c r="BK4792" s="8"/>
      <c r="BL4792" s="5"/>
      <c r="BM4792" s="5"/>
      <c r="BN4792" s="5"/>
      <c r="BO4792" s="5"/>
      <c r="BP4792" s="1"/>
      <c r="BQ4792" s="1"/>
      <c r="BR4792" s="1"/>
      <c r="BS4792" s="1"/>
      <c r="BT4792" s="1"/>
      <c r="BU4792" s="4"/>
      <c r="BV4792" s="1"/>
      <c r="BW4792" s="3"/>
      <c r="BX4792" s="4"/>
      <c r="BY4792" s="5"/>
      <c r="BZ4792" s="5"/>
      <c r="CA4792" s="5"/>
      <c r="CB4792" s="5"/>
      <c r="CC4792" s="5"/>
      <c r="CD4792" s="43"/>
    </row>
    <row r="4793" spans="1:82" x14ac:dyDescent="0.25">
      <c r="A4793" s="8"/>
      <c r="B4793" s="5"/>
      <c r="C4793" s="5"/>
      <c r="D4793" s="5"/>
      <c r="E4793" s="5"/>
      <c r="F4793" s="94" t="str">
        <f t="shared" si="749"/>
        <v/>
      </c>
      <c r="G4793" s="94" t="str">
        <f t="shared" si="750"/>
        <v/>
      </c>
      <c r="H4793" s="127" t="str">
        <f>IF(A4793&lt;&gt;"",IF(MID(C4793,1,1)="c",$AS$26,IF(MID(C4793,1,1)="r",$AS$41,IF(MID(C4793,1,1)="p",#REF!,#REF!))),"")</f>
        <v/>
      </c>
      <c r="I4793" s="92" t="str">
        <f t="shared" si="751"/>
        <v/>
      </c>
      <c r="J4793" s="92" t="str">
        <f t="shared" si="752"/>
        <v/>
      </c>
      <c r="K4793" s="92" t="str">
        <f t="shared" si="753"/>
        <v/>
      </c>
      <c r="L4793" s="92" t="str">
        <f t="shared" si="754"/>
        <v/>
      </c>
      <c r="M4793" s="95" t="str">
        <f>IF(A4793&lt;&gt;"",IF(MID(C4793,1,1)="c",SigmaEpsConcrete(I4793,$AN$30:$AN$33,$AR$30:$AR$33,$AS$26,$AS$27,$AS$28,$AQ$20,$AU$19),""),"")</f>
        <v/>
      </c>
      <c r="N4793" s="95" t="str">
        <f>IF(A4793&lt;&gt;"",IF(MID(C4793,1,1)="r",SigmaEpsReinf(J4793,$AS$42:$AS$43,$AS$41,$AS$39,$AS$40,$AQ$38),""),"")</f>
        <v/>
      </c>
      <c r="Q4793" s="92" t="str">
        <f t="shared" si="756"/>
        <v/>
      </c>
      <c r="R4793" s="92" t="str">
        <f t="shared" si="757"/>
        <v/>
      </c>
      <c r="U4793" s="5"/>
      <c r="V4793" s="5"/>
      <c r="W4793" s="94" t="str">
        <f t="shared" si="755"/>
        <v/>
      </c>
      <c r="X4793" s="94" t="str">
        <f t="shared" si="758"/>
        <v/>
      </c>
      <c r="Y4793" s="5"/>
      <c r="BK4793" s="8"/>
      <c r="BL4793" s="5"/>
      <c r="BM4793" s="5"/>
      <c r="BN4793" s="5"/>
      <c r="BO4793" s="5"/>
      <c r="BP4793" s="1"/>
      <c r="BQ4793" s="1"/>
      <c r="BR4793" s="1"/>
      <c r="BS4793" s="1"/>
      <c r="BT4793" s="1"/>
      <c r="BU4793" s="4"/>
      <c r="BV4793" s="1"/>
      <c r="BW4793" s="3"/>
      <c r="BX4793" s="4"/>
      <c r="BY4793" s="5"/>
      <c r="BZ4793" s="5"/>
      <c r="CA4793" s="5"/>
      <c r="CB4793" s="5"/>
      <c r="CC4793" s="5"/>
      <c r="CD4793" s="43"/>
    </row>
    <row r="4794" spans="1:82" x14ac:dyDescent="0.25">
      <c r="A4794" s="8"/>
      <c r="B4794" s="5"/>
      <c r="C4794" s="5"/>
      <c r="D4794" s="5"/>
      <c r="E4794" s="5"/>
      <c r="F4794" s="94" t="str">
        <f t="shared" si="749"/>
        <v/>
      </c>
      <c r="G4794" s="94" t="str">
        <f t="shared" si="750"/>
        <v/>
      </c>
      <c r="H4794" s="127" t="str">
        <f>IF(A4794&lt;&gt;"",IF(MID(C4794,1,1)="c",$AS$26,IF(MID(C4794,1,1)="r",$AS$41,IF(MID(C4794,1,1)="p",#REF!,#REF!))),"")</f>
        <v/>
      </c>
      <c r="I4794" s="92" t="str">
        <f t="shared" si="751"/>
        <v/>
      </c>
      <c r="J4794" s="92" t="str">
        <f t="shared" si="752"/>
        <v/>
      </c>
      <c r="K4794" s="92" t="str">
        <f t="shared" si="753"/>
        <v/>
      </c>
      <c r="L4794" s="92" t="str">
        <f t="shared" si="754"/>
        <v/>
      </c>
      <c r="M4794" s="95" t="str">
        <f>IF(A4794&lt;&gt;"",IF(MID(C4794,1,1)="c",SigmaEpsConcrete(I4794,$AN$30:$AN$33,$AR$30:$AR$33,$AS$26,$AS$27,$AS$28,$AQ$20,$AU$19),""),"")</f>
        <v/>
      </c>
      <c r="N4794" s="95" t="str">
        <f>IF(A4794&lt;&gt;"",IF(MID(C4794,1,1)="r",SigmaEpsReinf(J4794,$AS$42:$AS$43,$AS$41,$AS$39,$AS$40,$AQ$38),""),"")</f>
        <v/>
      </c>
      <c r="Q4794" s="92" t="str">
        <f t="shared" si="756"/>
        <v/>
      </c>
      <c r="R4794" s="92" t="str">
        <f t="shared" si="757"/>
        <v/>
      </c>
      <c r="U4794" s="5"/>
      <c r="V4794" s="5"/>
      <c r="W4794" s="94" t="str">
        <f t="shared" si="755"/>
        <v/>
      </c>
      <c r="X4794" s="94" t="str">
        <f t="shared" si="758"/>
        <v/>
      </c>
      <c r="Y4794" s="5"/>
      <c r="BK4794" s="8"/>
      <c r="BL4794" s="5"/>
      <c r="BM4794" s="5"/>
      <c r="BN4794" s="5"/>
      <c r="BO4794" s="5"/>
      <c r="BP4794" s="1"/>
      <c r="BQ4794" s="1"/>
      <c r="BR4794" s="1"/>
      <c r="BS4794" s="1"/>
      <c r="BT4794" s="1"/>
      <c r="BU4794" s="4"/>
      <c r="BV4794" s="1"/>
      <c r="BW4794" s="3"/>
      <c r="BX4794" s="4"/>
      <c r="BY4794" s="5"/>
      <c r="BZ4794" s="5"/>
      <c r="CA4794" s="5"/>
      <c r="CB4794" s="5"/>
      <c r="CC4794" s="5"/>
      <c r="CD4794" s="43"/>
    </row>
    <row r="4795" spans="1:82" x14ac:dyDescent="0.25">
      <c r="A4795" s="8"/>
      <c r="B4795" s="5"/>
      <c r="C4795" s="5"/>
      <c r="D4795" s="5"/>
      <c r="E4795" s="5"/>
      <c r="F4795" s="94" t="str">
        <f t="shared" si="749"/>
        <v/>
      </c>
      <c r="G4795" s="94" t="str">
        <f t="shared" si="750"/>
        <v/>
      </c>
      <c r="H4795" s="127" t="str">
        <f>IF(A4795&lt;&gt;"",IF(MID(C4795,1,1)="c",$AS$26,IF(MID(C4795,1,1)="r",$AS$41,IF(MID(C4795,1,1)="p",#REF!,#REF!))),"")</f>
        <v/>
      </c>
      <c r="I4795" s="92" t="str">
        <f t="shared" si="751"/>
        <v/>
      </c>
      <c r="J4795" s="92" t="str">
        <f t="shared" si="752"/>
        <v/>
      </c>
      <c r="K4795" s="92" t="str">
        <f t="shared" si="753"/>
        <v/>
      </c>
      <c r="L4795" s="92" t="str">
        <f t="shared" si="754"/>
        <v/>
      </c>
      <c r="M4795" s="95" t="str">
        <f>IF(A4795&lt;&gt;"",IF(MID(C4795,1,1)="c",SigmaEpsConcrete(I4795,$AN$30:$AN$33,$AR$30:$AR$33,$AS$26,$AS$27,$AS$28,$AQ$20,$AU$19),""),"")</f>
        <v/>
      </c>
      <c r="N4795" s="95" t="str">
        <f>IF(A4795&lt;&gt;"",IF(MID(C4795,1,1)="r",SigmaEpsReinf(J4795,$AS$42:$AS$43,$AS$41,$AS$39,$AS$40,$AQ$38),""),"")</f>
        <v/>
      </c>
      <c r="Q4795" s="92" t="str">
        <f t="shared" si="756"/>
        <v/>
      </c>
      <c r="R4795" s="92" t="str">
        <f t="shared" si="757"/>
        <v/>
      </c>
      <c r="U4795" s="5"/>
      <c r="V4795" s="5"/>
      <c r="W4795" s="94" t="str">
        <f t="shared" si="755"/>
        <v/>
      </c>
      <c r="X4795" s="94" t="str">
        <f t="shared" si="758"/>
        <v/>
      </c>
      <c r="Y4795" s="5"/>
      <c r="BK4795" s="8"/>
      <c r="BL4795" s="5"/>
      <c r="BM4795" s="5"/>
      <c r="BN4795" s="5"/>
      <c r="BO4795" s="5"/>
      <c r="BP4795" s="1"/>
      <c r="BQ4795" s="1"/>
      <c r="BR4795" s="1"/>
      <c r="BS4795" s="1"/>
      <c r="BT4795" s="1"/>
      <c r="BU4795" s="4"/>
      <c r="BV4795" s="1"/>
      <c r="BW4795" s="3"/>
      <c r="BX4795" s="4"/>
      <c r="BY4795" s="5"/>
      <c r="BZ4795" s="5"/>
      <c r="CA4795" s="5"/>
      <c r="CB4795" s="5"/>
      <c r="CC4795" s="5"/>
      <c r="CD4795" s="43"/>
    </row>
    <row r="4796" spans="1:82" x14ac:dyDescent="0.25">
      <c r="A4796" s="8"/>
      <c r="B4796" s="5"/>
      <c r="C4796" s="5"/>
      <c r="D4796" s="5"/>
      <c r="E4796" s="5"/>
      <c r="F4796" s="94" t="str">
        <f t="shared" si="749"/>
        <v/>
      </c>
      <c r="G4796" s="94" t="str">
        <f t="shared" si="750"/>
        <v/>
      </c>
      <c r="H4796" s="127" t="str">
        <f>IF(A4796&lt;&gt;"",IF(MID(C4796,1,1)="c",$AS$26,IF(MID(C4796,1,1)="r",$AS$41,IF(MID(C4796,1,1)="p",#REF!,#REF!))),"")</f>
        <v/>
      </c>
      <c r="I4796" s="92" t="str">
        <f t="shared" si="751"/>
        <v/>
      </c>
      <c r="J4796" s="92" t="str">
        <f t="shared" si="752"/>
        <v/>
      </c>
      <c r="K4796" s="92" t="str">
        <f t="shared" si="753"/>
        <v/>
      </c>
      <c r="L4796" s="92" t="str">
        <f t="shared" si="754"/>
        <v/>
      </c>
      <c r="M4796" s="95" t="str">
        <f>IF(A4796&lt;&gt;"",IF(MID(C4796,1,1)="c",SigmaEpsConcrete(I4796,$AN$30:$AN$33,$AR$30:$AR$33,$AS$26,$AS$27,$AS$28,$AQ$20,$AU$19),""),"")</f>
        <v/>
      </c>
      <c r="N4796" s="95" t="str">
        <f>IF(A4796&lt;&gt;"",IF(MID(C4796,1,1)="r",SigmaEpsReinf(J4796,$AS$42:$AS$43,$AS$41,$AS$39,$AS$40,$AQ$38),""),"")</f>
        <v/>
      </c>
      <c r="Q4796" s="92" t="str">
        <f t="shared" si="756"/>
        <v/>
      </c>
      <c r="R4796" s="92" t="str">
        <f t="shared" si="757"/>
        <v/>
      </c>
      <c r="U4796" s="5"/>
      <c r="V4796" s="5"/>
      <c r="W4796" s="94" t="str">
        <f t="shared" si="755"/>
        <v/>
      </c>
      <c r="X4796" s="94" t="str">
        <f t="shared" si="758"/>
        <v/>
      </c>
      <c r="Y4796" s="5"/>
      <c r="BK4796" s="8"/>
      <c r="BL4796" s="5"/>
      <c r="BM4796" s="5"/>
      <c r="BN4796" s="5"/>
      <c r="BO4796" s="5"/>
      <c r="BP4796" s="1"/>
      <c r="BQ4796" s="1"/>
      <c r="BR4796" s="1"/>
      <c r="BS4796" s="1"/>
      <c r="BT4796" s="1"/>
      <c r="BU4796" s="4"/>
      <c r="BV4796" s="1"/>
      <c r="BW4796" s="3"/>
      <c r="BX4796" s="4"/>
      <c r="BY4796" s="5"/>
      <c r="BZ4796" s="5"/>
      <c r="CA4796" s="5"/>
      <c r="CB4796" s="5"/>
      <c r="CC4796" s="5"/>
      <c r="CD4796" s="43"/>
    </row>
    <row r="4797" spans="1:82" x14ac:dyDescent="0.25">
      <c r="A4797" s="8"/>
      <c r="B4797" s="5"/>
      <c r="C4797" s="5"/>
      <c r="D4797" s="5"/>
      <c r="E4797" s="5"/>
      <c r="F4797" s="94" t="str">
        <f t="shared" si="749"/>
        <v/>
      </c>
      <c r="G4797" s="94" t="str">
        <f t="shared" si="750"/>
        <v/>
      </c>
      <c r="H4797" s="127" t="str">
        <f>IF(A4797&lt;&gt;"",IF(MID(C4797,1,1)="c",$AS$26,IF(MID(C4797,1,1)="r",$AS$41,IF(MID(C4797,1,1)="p",#REF!,#REF!))),"")</f>
        <v/>
      </c>
      <c r="I4797" s="92" t="str">
        <f t="shared" si="751"/>
        <v/>
      </c>
      <c r="J4797" s="92" t="str">
        <f t="shared" si="752"/>
        <v/>
      </c>
      <c r="K4797" s="92" t="str">
        <f t="shared" si="753"/>
        <v/>
      </c>
      <c r="L4797" s="92" t="str">
        <f t="shared" si="754"/>
        <v/>
      </c>
      <c r="M4797" s="95" t="str">
        <f>IF(A4797&lt;&gt;"",IF(MID(C4797,1,1)="c",SigmaEpsConcrete(I4797,$AN$30:$AN$33,$AR$30:$AR$33,$AS$26,$AS$27,$AS$28,$AQ$20,$AU$19),""),"")</f>
        <v/>
      </c>
      <c r="N4797" s="95" t="str">
        <f>IF(A4797&lt;&gt;"",IF(MID(C4797,1,1)="r",SigmaEpsReinf(J4797,$AS$42:$AS$43,$AS$41,$AS$39,$AS$40,$AQ$38),""),"")</f>
        <v/>
      </c>
      <c r="Q4797" s="92" t="str">
        <f t="shared" si="756"/>
        <v/>
      </c>
      <c r="R4797" s="92" t="str">
        <f t="shared" si="757"/>
        <v/>
      </c>
      <c r="U4797" s="5"/>
      <c r="V4797" s="5"/>
      <c r="W4797" s="94" t="str">
        <f t="shared" si="755"/>
        <v/>
      </c>
      <c r="X4797" s="94" t="str">
        <f t="shared" si="758"/>
        <v/>
      </c>
      <c r="Y4797" s="5"/>
      <c r="BK4797" s="8"/>
      <c r="BL4797" s="5"/>
      <c r="BM4797" s="5"/>
      <c r="BN4797" s="5"/>
      <c r="BO4797" s="5"/>
      <c r="BP4797" s="1"/>
      <c r="BQ4797" s="1"/>
      <c r="BR4797" s="1"/>
      <c r="BS4797" s="1"/>
      <c r="BT4797" s="1"/>
      <c r="BU4797" s="4"/>
      <c r="BV4797" s="1"/>
      <c r="BW4797" s="3"/>
      <c r="BX4797" s="4"/>
      <c r="BY4797" s="5"/>
      <c r="BZ4797" s="5"/>
      <c r="CA4797" s="5"/>
      <c r="CB4797" s="5"/>
      <c r="CC4797" s="5"/>
      <c r="CD4797" s="43"/>
    </row>
    <row r="4798" spans="1:82" x14ac:dyDescent="0.25">
      <c r="A4798" s="8"/>
      <c r="B4798" s="5"/>
      <c r="C4798" s="5"/>
      <c r="D4798" s="5"/>
      <c r="E4798" s="5"/>
      <c r="F4798" s="94" t="str">
        <f t="shared" si="749"/>
        <v/>
      </c>
      <c r="G4798" s="94" t="str">
        <f t="shared" si="750"/>
        <v/>
      </c>
      <c r="H4798" s="127" t="str">
        <f>IF(A4798&lt;&gt;"",IF(MID(C4798,1,1)="c",$AS$26,IF(MID(C4798,1,1)="r",$AS$41,IF(MID(C4798,1,1)="p",#REF!,#REF!))),"")</f>
        <v/>
      </c>
      <c r="I4798" s="92" t="str">
        <f t="shared" si="751"/>
        <v/>
      </c>
      <c r="J4798" s="92" t="str">
        <f t="shared" si="752"/>
        <v/>
      </c>
      <c r="K4798" s="92" t="str">
        <f t="shared" si="753"/>
        <v/>
      </c>
      <c r="L4798" s="92" t="str">
        <f t="shared" si="754"/>
        <v/>
      </c>
      <c r="M4798" s="95" t="str">
        <f>IF(A4798&lt;&gt;"",IF(MID(C4798,1,1)="c",SigmaEpsConcrete(I4798,$AN$30:$AN$33,$AR$30:$AR$33,$AS$26,$AS$27,$AS$28,$AQ$20,$AU$19),""),"")</f>
        <v/>
      </c>
      <c r="N4798" s="95" t="str">
        <f>IF(A4798&lt;&gt;"",IF(MID(C4798,1,1)="r",SigmaEpsReinf(J4798,$AS$42:$AS$43,$AS$41,$AS$39,$AS$40,$AQ$38),""),"")</f>
        <v/>
      </c>
      <c r="Q4798" s="92" t="str">
        <f t="shared" si="756"/>
        <v/>
      </c>
      <c r="R4798" s="92" t="str">
        <f t="shared" si="757"/>
        <v/>
      </c>
      <c r="U4798" s="5"/>
      <c r="V4798" s="5"/>
      <c r="W4798" s="94" t="str">
        <f t="shared" si="755"/>
        <v/>
      </c>
      <c r="X4798" s="94" t="str">
        <f t="shared" si="758"/>
        <v/>
      </c>
      <c r="Y4798" s="5"/>
      <c r="BK4798" s="8"/>
      <c r="BL4798" s="5"/>
      <c r="BM4798" s="5"/>
      <c r="BN4798" s="5"/>
      <c r="BO4798" s="5"/>
      <c r="BP4798" s="1"/>
      <c r="BQ4798" s="1"/>
      <c r="BR4798" s="1"/>
      <c r="BS4798" s="1"/>
      <c r="BT4798" s="1"/>
      <c r="BU4798" s="4"/>
      <c r="BV4798" s="1"/>
      <c r="BW4798" s="3"/>
      <c r="BX4798" s="4"/>
      <c r="BY4798" s="5"/>
      <c r="BZ4798" s="5"/>
      <c r="CA4798" s="5"/>
      <c r="CB4798" s="5"/>
      <c r="CC4798" s="5"/>
      <c r="CD4798" s="43"/>
    </row>
    <row r="4799" spans="1:82" x14ac:dyDescent="0.25">
      <c r="A4799" s="8"/>
      <c r="B4799" s="5"/>
      <c r="C4799" s="5"/>
      <c r="D4799" s="5"/>
      <c r="E4799" s="5"/>
      <c r="F4799" s="94" t="str">
        <f t="shared" si="749"/>
        <v/>
      </c>
      <c r="G4799" s="94" t="str">
        <f t="shared" si="750"/>
        <v/>
      </c>
      <c r="H4799" s="127" t="str">
        <f>IF(A4799&lt;&gt;"",IF(MID(C4799,1,1)="c",$AS$26,IF(MID(C4799,1,1)="r",$AS$41,IF(MID(C4799,1,1)="p",#REF!,#REF!))),"")</f>
        <v/>
      </c>
      <c r="I4799" s="92" t="str">
        <f t="shared" si="751"/>
        <v/>
      </c>
      <c r="J4799" s="92" t="str">
        <f t="shared" si="752"/>
        <v/>
      </c>
      <c r="K4799" s="92" t="str">
        <f t="shared" si="753"/>
        <v/>
      </c>
      <c r="L4799" s="92" t="str">
        <f t="shared" si="754"/>
        <v/>
      </c>
      <c r="M4799" s="95" t="str">
        <f>IF(A4799&lt;&gt;"",IF(MID(C4799,1,1)="c",SigmaEpsConcrete(I4799,$AN$30:$AN$33,$AR$30:$AR$33,$AS$26,$AS$27,$AS$28,$AQ$20,$AU$19),""),"")</f>
        <v/>
      </c>
      <c r="N4799" s="95" t="str">
        <f>IF(A4799&lt;&gt;"",IF(MID(C4799,1,1)="r",SigmaEpsReinf(J4799,$AS$42:$AS$43,$AS$41,$AS$39,$AS$40,$AQ$38),""),"")</f>
        <v/>
      </c>
      <c r="Q4799" s="92" t="str">
        <f t="shared" si="756"/>
        <v/>
      </c>
      <c r="R4799" s="92" t="str">
        <f t="shared" si="757"/>
        <v/>
      </c>
      <c r="U4799" s="5"/>
      <c r="V4799" s="5"/>
      <c r="W4799" s="94" t="str">
        <f t="shared" si="755"/>
        <v/>
      </c>
      <c r="X4799" s="94" t="str">
        <f t="shared" si="758"/>
        <v/>
      </c>
      <c r="Y4799" s="5"/>
      <c r="BK4799" s="8"/>
      <c r="BL4799" s="5"/>
      <c r="BM4799" s="5"/>
      <c r="BN4799" s="5"/>
      <c r="BO4799" s="5"/>
      <c r="BP4799" s="1"/>
      <c r="BQ4799" s="1"/>
      <c r="BR4799" s="1"/>
      <c r="BS4799" s="1"/>
      <c r="BT4799" s="1"/>
      <c r="BU4799" s="4"/>
      <c r="BV4799" s="1"/>
      <c r="BW4799" s="3"/>
      <c r="BX4799" s="4"/>
      <c r="BY4799" s="5"/>
      <c r="BZ4799" s="5"/>
      <c r="CA4799" s="5"/>
      <c r="CB4799" s="5"/>
      <c r="CC4799" s="5"/>
      <c r="CD4799" s="43"/>
    </row>
    <row r="4800" spans="1:82" x14ac:dyDescent="0.25">
      <c r="A4800" s="8"/>
      <c r="B4800" s="5"/>
      <c r="C4800" s="5"/>
      <c r="D4800" s="5"/>
      <c r="E4800" s="5"/>
      <c r="F4800" s="94" t="str">
        <f t="shared" si="749"/>
        <v/>
      </c>
      <c r="G4800" s="94" t="str">
        <f t="shared" si="750"/>
        <v/>
      </c>
      <c r="H4800" s="127" t="str">
        <f>IF(A4800&lt;&gt;"",IF(MID(C4800,1,1)="c",$AS$26,IF(MID(C4800,1,1)="r",$AS$41,IF(MID(C4800,1,1)="p",#REF!,#REF!))),"")</f>
        <v/>
      </c>
      <c r="I4800" s="92" t="str">
        <f t="shared" si="751"/>
        <v/>
      </c>
      <c r="J4800" s="92" t="str">
        <f t="shared" si="752"/>
        <v/>
      </c>
      <c r="K4800" s="92" t="str">
        <f t="shared" si="753"/>
        <v/>
      </c>
      <c r="L4800" s="92" t="str">
        <f t="shared" si="754"/>
        <v/>
      </c>
      <c r="M4800" s="95" t="str">
        <f>IF(A4800&lt;&gt;"",IF(MID(C4800,1,1)="c",SigmaEpsConcrete(I4800,$AN$30:$AN$33,$AR$30:$AR$33,$AS$26,$AS$27,$AS$28,$AQ$20,$AU$19),""),"")</f>
        <v/>
      </c>
      <c r="N4800" s="95" t="str">
        <f>IF(A4800&lt;&gt;"",IF(MID(C4800,1,1)="r",SigmaEpsReinf(J4800,$AS$42:$AS$43,$AS$41,$AS$39,$AS$40,$AQ$38),""),"")</f>
        <v/>
      </c>
      <c r="Q4800" s="92" t="str">
        <f t="shared" si="756"/>
        <v/>
      </c>
      <c r="R4800" s="92" t="str">
        <f t="shared" si="757"/>
        <v/>
      </c>
      <c r="U4800" s="5"/>
      <c r="V4800" s="5"/>
      <c r="W4800" s="94" t="str">
        <f t="shared" si="755"/>
        <v/>
      </c>
      <c r="X4800" s="94" t="str">
        <f t="shared" si="758"/>
        <v/>
      </c>
      <c r="Y4800" s="5"/>
      <c r="BK4800" s="8"/>
      <c r="BL4800" s="5"/>
      <c r="BM4800" s="5"/>
      <c r="BN4800" s="5"/>
      <c r="BO4800" s="5"/>
      <c r="BP4800" s="1"/>
      <c r="BQ4800" s="1"/>
      <c r="BR4800" s="1"/>
      <c r="BS4800" s="1"/>
      <c r="BT4800" s="1"/>
      <c r="BU4800" s="4"/>
      <c r="BV4800" s="1"/>
      <c r="BW4800" s="3"/>
      <c r="BX4800" s="4"/>
      <c r="BY4800" s="5"/>
      <c r="BZ4800" s="5"/>
      <c r="CA4800" s="5"/>
      <c r="CB4800" s="5"/>
      <c r="CC4800" s="5"/>
      <c r="CD4800" s="43"/>
    </row>
    <row r="4801" spans="1:82" x14ac:dyDescent="0.25">
      <c r="A4801" s="8"/>
      <c r="B4801" s="5"/>
      <c r="C4801" s="5"/>
      <c r="D4801" s="5"/>
      <c r="E4801" s="5"/>
      <c r="F4801" s="94" t="str">
        <f t="shared" si="749"/>
        <v/>
      </c>
      <c r="G4801" s="94" t="str">
        <f t="shared" si="750"/>
        <v/>
      </c>
      <c r="H4801" s="127" t="str">
        <f>IF(A4801&lt;&gt;"",IF(MID(C4801,1,1)="c",$AS$26,IF(MID(C4801,1,1)="r",$AS$41,IF(MID(C4801,1,1)="p",#REF!,#REF!))),"")</f>
        <v/>
      </c>
      <c r="I4801" s="92" t="str">
        <f t="shared" si="751"/>
        <v/>
      </c>
      <c r="J4801" s="92" t="str">
        <f t="shared" si="752"/>
        <v/>
      </c>
      <c r="K4801" s="92" t="str">
        <f t="shared" si="753"/>
        <v/>
      </c>
      <c r="L4801" s="92" t="str">
        <f t="shared" si="754"/>
        <v/>
      </c>
      <c r="M4801" s="95" t="str">
        <f>IF(A4801&lt;&gt;"",IF(MID(C4801,1,1)="c",SigmaEpsConcrete(I4801,$AN$30:$AN$33,$AR$30:$AR$33,$AS$26,$AS$27,$AS$28,$AQ$20,$AU$19),""),"")</f>
        <v/>
      </c>
      <c r="N4801" s="95" t="str">
        <f>IF(A4801&lt;&gt;"",IF(MID(C4801,1,1)="r",SigmaEpsReinf(J4801,$AS$42:$AS$43,$AS$41,$AS$39,$AS$40,$AQ$38),""),"")</f>
        <v/>
      </c>
      <c r="Q4801" s="92" t="str">
        <f t="shared" si="756"/>
        <v/>
      </c>
      <c r="R4801" s="92" t="str">
        <f t="shared" si="757"/>
        <v/>
      </c>
      <c r="U4801" s="5"/>
      <c r="V4801" s="5"/>
      <c r="W4801" s="94" t="str">
        <f t="shared" si="755"/>
        <v/>
      </c>
      <c r="X4801" s="94" t="str">
        <f t="shared" si="758"/>
        <v/>
      </c>
      <c r="Y4801" s="5"/>
      <c r="BK4801" s="8"/>
      <c r="BL4801" s="5"/>
      <c r="BM4801" s="5"/>
      <c r="BN4801" s="5"/>
      <c r="BO4801" s="5"/>
      <c r="BP4801" s="1"/>
      <c r="BQ4801" s="1"/>
      <c r="BR4801" s="1"/>
      <c r="BS4801" s="1"/>
      <c r="BT4801" s="1"/>
      <c r="BU4801" s="4"/>
      <c r="BV4801" s="1"/>
      <c r="BW4801" s="3"/>
      <c r="BX4801" s="4"/>
      <c r="BY4801" s="5"/>
      <c r="BZ4801" s="5"/>
      <c r="CA4801" s="5"/>
      <c r="CB4801" s="5"/>
      <c r="CC4801" s="5"/>
      <c r="CD4801" s="43"/>
    </row>
    <row r="4802" spans="1:82" x14ac:dyDescent="0.25">
      <c r="A4802" s="8"/>
      <c r="B4802" s="5"/>
      <c r="C4802" s="5"/>
      <c r="D4802" s="5"/>
      <c r="E4802" s="5"/>
      <c r="F4802" s="94" t="str">
        <f t="shared" si="749"/>
        <v/>
      </c>
      <c r="G4802" s="94" t="str">
        <f t="shared" si="750"/>
        <v/>
      </c>
      <c r="H4802" s="127" t="str">
        <f>IF(A4802&lt;&gt;"",IF(MID(C4802,1,1)="c",$AS$26,IF(MID(C4802,1,1)="r",$AS$41,IF(MID(C4802,1,1)="p",#REF!,#REF!))),"")</f>
        <v/>
      </c>
      <c r="I4802" s="92" t="str">
        <f t="shared" si="751"/>
        <v/>
      </c>
      <c r="J4802" s="92" t="str">
        <f t="shared" si="752"/>
        <v/>
      </c>
      <c r="K4802" s="92" t="str">
        <f t="shared" si="753"/>
        <v/>
      </c>
      <c r="L4802" s="92" t="str">
        <f t="shared" si="754"/>
        <v/>
      </c>
      <c r="M4802" s="95" t="str">
        <f>IF(A4802&lt;&gt;"",IF(MID(C4802,1,1)="c",SigmaEpsConcrete(I4802,$AN$30:$AN$33,$AR$30:$AR$33,$AS$26,$AS$27,$AS$28,$AQ$20,$AU$19),""),"")</f>
        <v/>
      </c>
      <c r="N4802" s="95" t="str">
        <f>IF(A4802&lt;&gt;"",IF(MID(C4802,1,1)="r",SigmaEpsReinf(J4802,$AS$42:$AS$43,$AS$41,$AS$39,$AS$40,$AQ$38),""),"")</f>
        <v/>
      </c>
      <c r="Q4802" s="92" t="str">
        <f t="shared" si="756"/>
        <v/>
      </c>
      <c r="R4802" s="92" t="str">
        <f t="shared" si="757"/>
        <v/>
      </c>
      <c r="U4802" s="5"/>
      <c r="V4802" s="5"/>
      <c r="W4802" s="94" t="str">
        <f t="shared" si="755"/>
        <v/>
      </c>
      <c r="X4802" s="94" t="str">
        <f t="shared" si="758"/>
        <v/>
      </c>
      <c r="Y4802" s="5"/>
      <c r="BK4802" s="8"/>
      <c r="BL4802" s="5"/>
      <c r="BM4802" s="5"/>
      <c r="BN4802" s="5"/>
      <c r="BO4802" s="5"/>
      <c r="BP4802" s="1"/>
      <c r="BQ4802" s="1"/>
      <c r="BR4802" s="1"/>
      <c r="BS4802" s="1"/>
      <c r="BT4802" s="1"/>
      <c r="BU4802" s="4"/>
      <c r="BV4802" s="1"/>
      <c r="BW4802" s="3"/>
      <c r="BX4802" s="4"/>
      <c r="BY4802" s="5"/>
      <c r="BZ4802" s="5"/>
      <c r="CA4802" s="5"/>
      <c r="CB4802" s="5"/>
      <c r="CC4802" s="5"/>
      <c r="CD4802" s="43"/>
    </row>
    <row r="4803" spans="1:82" x14ac:dyDescent="0.25">
      <c r="A4803" s="8"/>
      <c r="B4803" s="5"/>
      <c r="C4803" s="5"/>
      <c r="D4803" s="5"/>
      <c r="E4803" s="5"/>
      <c r="F4803" s="94" t="str">
        <f t="shared" si="749"/>
        <v/>
      </c>
      <c r="G4803" s="94" t="str">
        <f t="shared" si="750"/>
        <v/>
      </c>
      <c r="H4803" s="127" t="str">
        <f>IF(A4803&lt;&gt;"",IF(MID(C4803,1,1)="c",$AS$26,IF(MID(C4803,1,1)="r",$AS$41,IF(MID(C4803,1,1)="p",#REF!,#REF!))),"")</f>
        <v/>
      </c>
      <c r="I4803" s="92" t="str">
        <f t="shared" si="751"/>
        <v/>
      </c>
      <c r="J4803" s="92" t="str">
        <f t="shared" si="752"/>
        <v/>
      </c>
      <c r="K4803" s="92" t="str">
        <f t="shared" si="753"/>
        <v/>
      </c>
      <c r="L4803" s="92" t="str">
        <f t="shared" si="754"/>
        <v/>
      </c>
      <c r="M4803" s="95" t="str">
        <f>IF(A4803&lt;&gt;"",IF(MID(C4803,1,1)="c",SigmaEpsConcrete(I4803,$AN$30:$AN$33,$AR$30:$AR$33,$AS$26,$AS$27,$AS$28,$AQ$20,$AU$19),""),"")</f>
        <v/>
      </c>
      <c r="N4803" s="95" t="str">
        <f>IF(A4803&lt;&gt;"",IF(MID(C4803,1,1)="r",SigmaEpsReinf(J4803,$AS$42:$AS$43,$AS$41,$AS$39,$AS$40,$AQ$38),""),"")</f>
        <v/>
      </c>
      <c r="Q4803" s="92" t="str">
        <f t="shared" si="756"/>
        <v/>
      </c>
      <c r="R4803" s="92" t="str">
        <f t="shared" si="757"/>
        <v/>
      </c>
      <c r="U4803" s="5"/>
      <c r="V4803" s="5"/>
      <c r="W4803" s="94" t="str">
        <f t="shared" si="755"/>
        <v/>
      </c>
      <c r="X4803" s="94" t="str">
        <f t="shared" si="758"/>
        <v/>
      </c>
      <c r="Y4803" s="5"/>
      <c r="BK4803" s="8"/>
      <c r="BL4803" s="5"/>
      <c r="BM4803" s="5"/>
      <c r="BN4803" s="5"/>
      <c r="BO4803" s="5"/>
      <c r="BP4803" s="1"/>
      <c r="BQ4803" s="1"/>
      <c r="BR4803" s="1"/>
      <c r="BS4803" s="1"/>
      <c r="BT4803" s="1"/>
      <c r="BU4803" s="4"/>
      <c r="BV4803" s="1"/>
      <c r="BW4803" s="3"/>
      <c r="BX4803" s="4"/>
      <c r="BY4803" s="5"/>
      <c r="BZ4803" s="5"/>
      <c r="CA4803" s="5"/>
      <c r="CB4803" s="5"/>
      <c r="CC4803" s="5"/>
      <c r="CD4803" s="43"/>
    </row>
    <row r="4804" spans="1:82" x14ac:dyDescent="0.25">
      <c r="A4804" s="8"/>
      <c r="B4804" s="5"/>
      <c r="C4804" s="5"/>
      <c r="D4804" s="5"/>
      <c r="E4804" s="5"/>
      <c r="F4804" s="94" t="str">
        <f t="shared" si="749"/>
        <v/>
      </c>
      <c r="G4804" s="94" t="str">
        <f t="shared" si="750"/>
        <v/>
      </c>
      <c r="H4804" s="127" t="str">
        <f>IF(A4804&lt;&gt;"",IF(MID(C4804,1,1)="c",$AS$26,IF(MID(C4804,1,1)="r",$AS$41,IF(MID(C4804,1,1)="p",#REF!,#REF!))),"")</f>
        <v/>
      </c>
      <c r="I4804" s="92" t="str">
        <f t="shared" si="751"/>
        <v/>
      </c>
      <c r="J4804" s="92" t="str">
        <f t="shared" si="752"/>
        <v/>
      </c>
      <c r="K4804" s="92" t="str">
        <f t="shared" si="753"/>
        <v/>
      </c>
      <c r="L4804" s="92" t="str">
        <f t="shared" si="754"/>
        <v/>
      </c>
      <c r="M4804" s="95" t="str">
        <f>IF(A4804&lt;&gt;"",IF(MID(C4804,1,1)="c",SigmaEpsConcrete(I4804,$AN$30:$AN$33,$AR$30:$AR$33,$AS$26,$AS$27,$AS$28,$AQ$20,$AU$19),""),"")</f>
        <v/>
      </c>
      <c r="N4804" s="95" t="str">
        <f>IF(A4804&lt;&gt;"",IF(MID(C4804,1,1)="r",SigmaEpsReinf(J4804,$AS$42:$AS$43,$AS$41,$AS$39,$AS$40,$AQ$38),""),"")</f>
        <v/>
      </c>
      <c r="Q4804" s="92" t="str">
        <f t="shared" si="756"/>
        <v/>
      </c>
      <c r="R4804" s="92" t="str">
        <f t="shared" si="757"/>
        <v/>
      </c>
      <c r="U4804" s="5"/>
      <c r="V4804" s="5"/>
      <c r="W4804" s="94" t="str">
        <f t="shared" si="755"/>
        <v/>
      </c>
      <c r="X4804" s="94" t="str">
        <f t="shared" si="758"/>
        <v/>
      </c>
      <c r="Y4804" s="5"/>
      <c r="BK4804" s="8"/>
      <c r="BL4804" s="5"/>
      <c r="BM4804" s="5"/>
      <c r="BN4804" s="5"/>
      <c r="BO4804" s="5"/>
      <c r="BP4804" s="1"/>
      <c r="BQ4804" s="1"/>
      <c r="BR4804" s="1"/>
      <c r="BS4804" s="1"/>
      <c r="BT4804" s="1"/>
      <c r="BU4804" s="4"/>
      <c r="BV4804" s="1"/>
      <c r="BW4804" s="3"/>
      <c r="BX4804" s="4"/>
      <c r="BY4804" s="5"/>
      <c r="BZ4804" s="5"/>
      <c r="CA4804" s="5"/>
      <c r="CB4804" s="5"/>
      <c r="CC4804" s="5"/>
      <c r="CD4804" s="43"/>
    </row>
    <row r="4805" spans="1:82" x14ac:dyDescent="0.25">
      <c r="A4805" s="8"/>
      <c r="B4805" s="5"/>
      <c r="C4805" s="5"/>
      <c r="D4805" s="5"/>
      <c r="E4805" s="5"/>
      <c r="F4805" s="94" t="str">
        <f t="shared" si="749"/>
        <v/>
      </c>
      <c r="G4805" s="94" t="str">
        <f t="shared" si="750"/>
        <v/>
      </c>
      <c r="H4805" s="127" t="str">
        <f>IF(A4805&lt;&gt;"",IF(MID(C4805,1,1)="c",$AS$26,IF(MID(C4805,1,1)="r",$AS$41,IF(MID(C4805,1,1)="p",#REF!,#REF!))),"")</f>
        <v/>
      </c>
      <c r="I4805" s="92" t="str">
        <f t="shared" si="751"/>
        <v/>
      </c>
      <c r="J4805" s="92" t="str">
        <f t="shared" si="752"/>
        <v/>
      </c>
      <c r="K4805" s="92" t="str">
        <f t="shared" si="753"/>
        <v/>
      </c>
      <c r="L4805" s="92" t="str">
        <f t="shared" si="754"/>
        <v/>
      </c>
      <c r="M4805" s="95" t="str">
        <f>IF(A4805&lt;&gt;"",IF(MID(C4805,1,1)="c",SigmaEpsConcrete(I4805,$AN$30:$AN$33,$AR$30:$AR$33,$AS$26,$AS$27,$AS$28,$AQ$20,$AU$19),""),"")</f>
        <v/>
      </c>
      <c r="N4805" s="95" t="str">
        <f>IF(A4805&lt;&gt;"",IF(MID(C4805,1,1)="r",SigmaEpsReinf(J4805,$AS$42:$AS$43,$AS$41,$AS$39,$AS$40,$AQ$38),""),"")</f>
        <v/>
      </c>
      <c r="Q4805" s="92" t="str">
        <f t="shared" si="756"/>
        <v/>
      </c>
      <c r="R4805" s="92" t="str">
        <f t="shared" si="757"/>
        <v/>
      </c>
      <c r="U4805" s="5"/>
      <c r="V4805" s="5"/>
      <c r="W4805" s="94" t="str">
        <f t="shared" si="755"/>
        <v/>
      </c>
      <c r="X4805" s="94" t="str">
        <f t="shared" si="758"/>
        <v/>
      </c>
      <c r="Y4805" s="5"/>
      <c r="BK4805" s="8"/>
      <c r="BL4805" s="5"/>
      <c r="BM4805" s="5"/>
      <c r="BN4805" s="5"/>
      <c r="BO4805" s="5"/>
      <c r="BP4805" s="1"/>
      <c r="BQ4805" s="1"/>
      <c r="BR4805" s="1"/>
      <c r="BS4805" s="1"/>
      <c r="BT4805" s="1"/>
      <c r="BU4805" s="4"/>
      <c r="BV4805" s="1"/>
      <c r="BW4805" s="3"/>
      <c r="BX4805" s="4"/>
      <c r="BY4805" s="5"/>
      <c r="BZ4805" s="5"/>
      <c r="CA4805" s="5"/>
      <c r="CB4805" s="5"/>
      <c r="CC4805" s="5"/>
      <c r="CD4805" s="43"/>
    </row>
    <row r="4806" spans="1:82" x14ac:dyDescent="0.25">
      <c r="A4806" s="8"/>
      <c r="B4806" s="5"/>
      <c r="C4806" s="5"/>
      <c r="D4806" s="5"/>
      <c r="E4806" s="5"/>
      <c r="F4806" s="94" t="str">
        <f t="shared" si="749"/>
        <v/>
      </c>
      <c r="G4806" s="94" t="str">
        <f t="shared" si="750"/>
        <v/>
      </c>
      <c r="H4806" s="127" t="str">
        <f>IF(A4806&lt;&gt;"",IF(MID(C4806,1,1)="c",$AS$26,IF(MID(C4806,1,1)="r",$AS$41,IF(MID(C4806,1,1)="p",#REF!,#REF!))),"")</f>
        <v/>
      </c>
      <c r="I4806" s="92" t="str">
        <f t="shared" si="751"/>
        <v/>
      </c>
      <c r="J4806" s="92" t="str">
        <f t="shared" si="752"/>
        <v/>
      </c>
      <c r="K4806" s="92" t="str">
        <f t="shared" si="753"/>
        <v/>
      </c>
      <c r="L4806" s="92" t="str">
        <f t="shared" si="754"/>
        <v/>
      </c>
      <c r="M4806" s="95" t="str">
        <f>IF(A4806&lt;&gt;"",IF(MID(C4806,1,1)="c",SigmaEpsConcrete(I4806,$AN$30:$AN$33,$AR$30:$AR$33,$AS$26,$AS$27,$AS$28,$AQ$20,$AU$19),""),"")</f>
        <v/>
      </c>
      <c r="N4806" s="95" t="str">
        <f>IF(A4806&lt;&gt;"",IF(MID(C4806,1,1)="r",SigmaEpsReinf(J4806,$AS$42:$AS$43,$AS$41,$AS$39,$AS$40,$AQ$38),""),"")</f>
        <v/>
      </c>
      <c r="Q4806" s="92" t="str">
        <f t="shared" si="756"/>
        <v/>
      </c>
      <c r="R4806" s="92" t="str">
        <f t="shared" si="757"/>
        <v/>
      </c>
      <c r="U4806" s="5"/>
      <c r="V4806" s="5"/>
      <c r="W4806" s="94" t="str">
        <f t="shared" si="755"/>
        <v/>
      </c>
      <c r="X4806" s="94" t="str">
        <f t="shared" si="758"/>
        <v/>
      </c>
      <c r="Y4806" s="5"/>
      <c r="BK4806" s="8"/>
      <c r="BL4806" s="5"/>
      <c r="BM4806" s="5"/>
      <c r="BN4806" s="5"/>
      <c r="BO4806" s="5"/>
      <c r="BP4806" s="1"/>
      <c r="BQ4806" s="1"/>
      <c r="BR4806" s="1"/>
      <c r="BS4806" s="1"/>
      <c r="BT4806" s="1"/>
      <c r="BU4806" s="4"/>
      <c r="BV4806" s="1"/>
      <c r="BW4806" s="3"/>
      <c r="BX4806" s="4"/>
      <c r="BY4806" s="5"/>
      <c r="BZ4806" s="5"/>
      <c r="CA4806" s="5"/>
      <c r="CB4806" s="5"/>
      <c r="CC4806" s="5"/>
      <c r="CD4806" s="43"/>
    </row>
    <row r="4807" spans="1:82" x14ac:dyDescent="0.25">
      <c r="A4807" s="8"/>
      <c r="B4807" s="5"/>
      <c r="C4807" s="5"/>
      <c r="D4807" s="5"/>
      <c r="E4807" s="5"/>
      <c r="F4807" s="94" t="str">
        <f t="shared" si="749"/>
        <v/>
      </c>
      <c r="G4807" s="94" t="str">
        <f t="shared" si="750"/>
        <v/>
      </c>
      <c r="H4807" s="127" t="str">
        <f>IF(A4807&lt;&gt;"",IF(MID(C4807,1,1)="c",$AS$26,IF(MID(C4807,1,1)="r",$AS$41,IF(MID(C4807,1,1)="p",#REF!,#REF!))),"")</f>
        <v/>
      </c>
      <c r="I4807" s="92" t="str">
        <f t="shared" si="751"/>
        <v/>
      </c>
      <c r="J4807" s="92" t="str">
        <f t="shared" si="752"/>
        <v/>
      </c>
      <c r="K4807" s="92" t="str">
        <f t="shared" si="753"/>
        <v/>
      </c>
      <c r="L4807" s="92" t="str">
        <f t="shared" si="754"/>
        <v/>
      </c>
      <c r="M4807" s="95" t="str">
        <f>IF(A4807&lt;&gt;"",IF(MID(C4807,1,1)="c",SigmaEpsConcrete(I4807,$AN$30:$AN$33,$AR$30:$AR$33,$AS$26,$AS$27,$AS$28,$AQ$20,$AU$19),""),"")</f>
        <v/>
      </c>
      <c r="N4807" s="95" t="str">
        <f>IF(A4807&lt;&gt;"",IF(MID(C4807,1,1)="r",SigmaEpsReinf(J4807,$AS$42:$AS$43,$AS$41,$AS$39,$AS$40,$AQ$38),""),"")</f>
        <v/>
      </c>
      <c r="Q4807" s="92" t="str">
        <f t="shared" si="756"/>
        <v/>
      </c>
      <c r="R4807" s="92" t="str">
        <f t="shared" si="757"/>
        <v/>
      </c>
      <c r="U4807" s="5"/>
      <c r="V4807" s="5"/>
      <c r="W4807" s="94" t="str">
        <f t="shared" si="755"/>
        <v/>
      </c>
      <c r="X4807" s="94" t="str">
        <f t="shared" si="758"/>
        <v/>
      </c>
      <c r="Y4807" s="5"/>
      <c r="BK4807" s="8"/>
      <c r="BL4807" s="5"/>
      <c r="BM4807" s="5"/>
      <c r="BN4807" s="5"/>
      <c r="BO4807" s="5"/>
      <c r="BP4807" s="1"/>
      <c r="BQ4807" s="1"/>
      <c r="BR4807" s="1"/>
      <c r="BS4807" s="1"/>
      <c r="BT4807" s="1"/>
      <c r="BU4807" s="4"/>
      <c r="BV4807" s="1"/>
      <c r="BW4807" s="3"/>
      <c r="BX4807" s="4"/>
      <c r="BY4807" s="5"/>
      <c r="BZ4807" s="5"/>
      <c r="CA4807" s="5"/>
      <c r="CB4807" s="5"/>
      <c r="CC4807" s="5"/>
      <c r="CD4807" s="43"/>
    </row>
    <row r="4808" spans="1:82" x14ac:dyDescent="0.25">
      <c r="A4808" s="8"/>
      <c r="B4808" s="5"/>
      <c r="C4808" s="5"/>
      <c r="D4808" s="5"/>
      <c r="E4808" s="5"/>
      <c r="F4808" s="94" t="str">
        <f t="shared" si="749"/>
        <v/>
      </c>
      <c r="G4808" s="94" t="str">
        <f t="shared" si="750"/>
        <v/>
      </c>
      <c r="H4808" s="127" t="str">
        <f>IF(A4808&lt;&gt;"",IF(MID(C4808,1,1)="c",$AS$26,IF(MID(C4808,1,1)="r",$AS$41,IF(MID(C4808,1,1)="p",#REF!,#REF!))),"")</f>
        <v/>
      </c>
      <c r="I4808" s="92" t="str">
        <f t="shared" si="751"/>
        <v/>
      </c>
      <c r="J4808" s="92" t="str">
        <f t="shared" si="752"/>
        <v/>
      </c>
      <c r="K4808" s="92" t="str">
        <f t="shared" si="753"/>
        <v/>
      </c>
      <c r="L4808" s="92" t="str">
        <f t="shared" si="754"/>
        <v/>
      </c>
      <c r="M4808" s="95" t="str">
        <f>IF(A4808&lt;&gt;"",IF(MID(C4808,1,1)="c",SigmaEpsConcrete(I4808,$AN$30:$AN$33,$AR$30:$AR$33,$AS$26,$AS$27,$AS$28,$AQ$20,$AU$19),""),"")</f>
        <v/>
      </c>
      <c r="N4808" s="95" t="str">
        <f>IF(A4808&lt;&gt;"",IF(MID(C4808,1,1)="r",SigmaEpsReinf(J4808,$AS$42:$AS$43,$AS$41,$AS$39,$AS$40,$AQ$38),""),"")</f>
        <v/>
      </c>
      <c r="Q4808" s="92" t="str">
        <f t="shared" si="756"/>
        <v/>
      </c>
      <c r="R4808" s="92" t="str">
        <f t="shared" si="757"/>
        <v/>
      </c>
      <c r="U4808" s="5"/>
      <c r="V4808" s="5"/>
      <c r="W4808" s="94" t="str">
        <f t="shared" si="755"/>
        <v/>
      </c>
      <c r="X4808" s="94" t="str">
        <f t="shared" si="758"/>
        <v/>
      </c>
      <c r="Y4808" s="5"/>
      <c r="BK4808" s="8"/>
      <c r="BL4808" s="5"/>
      <c r="BM4808" s="5"/>
      <c r="BN4808" s="5"/>
      <c r="BO4808" s="5"/>
      <c r="BP4808" s="1"/>
      <c r="BQ4808" s="1"/>
      <c r="BR4808" s="1"/>
      <c r="BS4808" s="1"/>
      <c r="BT4808" s="1"/>
      <c r="BU4808" s="4"/>
      <c r="BV4808" s="1"/>
      <c r="BW4808" s="3"/>
      <c r="BX4808" s="4"/>
      <c r="BY4808" s="5"/>
      <c r="BZ4808" s="5"/>
      <c r="CA4808" s="5"/>
      <c r="CB4808" s="5"/>
      <c r="CC4808" s="5"/>
      <c r="CD4808" s="43"/>
    </row>
    <row r="4809" spans="1:82" x14ac:dyDescent="0.25">
      <c r="A4809" s="8"/>
      <c r="B4809" s="5"/>
      <c r="C4809" s="5"/>
      <c r="D4809" s="5"/>
      <c r="E4809" s="5"/>
      <c r="F4809" s="94" t="str">
        <f t="shared" si="749"/>
        <v/>
      </c>
      <c r="G4809" s="94" t="str">
        <f t="shared" si="750"/>
        <v/>
      </c>
      <c r="H4809" s="127" t="str">
        <f>IF(A4809&lt;&gt;"",IF(MID(C4809,1,1)="c",$AS$26,IF(MID(C4809,1,1)="r",$AS$41,IF(MID(C4809,1,1)="p",#REF!,#REF!))),"")</f>
        <v/>
      </c>
      <c r="I4809" s="92" t="str">
        <f t="shared" si="751"/>
        <v/>
      </c>
      <c r="J4809" s="92" t="str">
        <f t="shared" si="752"/>
        <v/>
      </c>
      <c r="K4809" s="92" t="str">
        <f t="shared" si="753"/>
        <v/>
      </c>
      <c r="L4809" s="92" t="str">
        <f t="shared" si="754"/>
        <v/>
      </c>
      <c r="M4809" s="95" t="str">
        <f>IF(A4809&lt;&gt;"",IF(MID(C4809,1,1)="c",SigmaEpsConcrete(I4809,$AN$30:$AN$33,$AR$30:$AR$33,$AS$26,$AS$27,$AS$28,$AQ$20,$AU$19),""),"")</f>
        <v/>
      </c>
      <c r="N4809" s="95" t="str">
        <f>IF(A4809&lt;&gt;"",IF(MID(C4809,1,1)="r",SigmaEpsReinf(J4809,$AS$42:$AS$43,$AS$41,$AS$39,$AS$40,$AQ$38),""),"")</f>
        <v/>
      </c>
      <c r="Q4809" s="92" t="str">
        <f t="shared" si="756"/>
        <v/>
      </c>
      <c r="R4809" s="92" t="str">
        <f t="shared" si="757"/>
        <v/>
      </c>
      <c r="U4809" s="5"/>
      <c r="V4809" s="5"/>
      <c r="W4809" s="94" t="str">
        <f t="shared" si="755"/>
        <v/>
      </c>
      <c r="X4809" s="94" t="str">
        <f t="shared" si="758"/>
        <v/>
      </c>
      <c r="Y4809" s="5"/>
      <c r="BK4809" s="8"/>
      <c r="BL4809" s="5"/>
      <c r="BM4809" s="5"/>
      <c r="BN4809" s="5"/>
      <c r="BO4809" s="5"/>
      <c r="BP4809" s="1"/>
      <c r="BQ4809" s="1"/>
      <c r="BR4809" s="1"/>
      <c r="BS4809" s="1"/>
      <c r="BT4809" s="1"/>
      <c r="BU4809" s="4"/>
      <c r="BV4809" s="1"/>
      <c r="BW4809" s="3"/>
      <c r="BX4809" s="4"/>
      <c r="BY4809" s="5"/>
      <c r="BZ4809" s="5"/>
      <c r="CA4809" s="5"/>
      <c r="CB4809" s="5"/>
      <c r="CC4809" s="5"/>
      <c r="CD4809" s="43"/>
    </row>
    <row r="4810" spans="1:82" x14ac:dyDescent="0.25">
      <c r="A4810" s="8"/>
      <c r="B4810" s="5"/>
      <c r="C4810" s="5"/>
      <c r="D4810" s="5"/>
      <c r="E4810" s="5"/>
      <c r="F4810" s="94" t="str">
        <f t="shared" ref="F4810:F4873" si="759">IF(A4810&lt;&gt;"",(D4810-$AU$86)/10,"")</f>
        <v/>
      </c>
      <c r="G4810" s="94" t="str">
        <f t="shared" ref="G4810:G4873" si="760">IF(A4810&lt;&gt;"",(E4810-$AU$87)/10,"")</f>
        <v/>
      </c>
      <c r="H4810" s="127" t="str">
        <f>IF(A4810&lt;&gt;"",IF(MID(C4810,1,1)="c",$AS$26,IF(MID(C4810,1,1)="r",$AS$41,IF(MID(C4810,1,1)="p",#REF!,#REF!))),"")</f>
        <v/>
      </c>
      <c r="I4810" s="92" t="str">
        <f t="shared" ref="I4810:I4873" si="761">IF($A4810&lt;&gt;"",IF(MID($C4810,1,1)="c",$Y$3+$Y$4*$F4810+$Y$5*$G4810+$BR$43,""),"")</f>
        <v/>
      </c>
      <c r="J4810" s="92" t="str">
        <f t="shared" ref="J4810:J4873" si="762">IF($A4810&lt;&gt;"",IF(MID($C4810,1,1)="r",$Y$3+$Y$4*$F4810+$Y$5*$G4810+$BR$43,""),"")</f>
        <v/>
      </c>
      <c r="K4810" s="92" t="str">
        <f t="shared" ref="K4810:K4873" si="763">IF($A4810&lt;&gt;"",IF(MID($C4810,1,1)="u",$Y$3+$Y$4*$F4810+$Y$5*$G4810+$BR$43,""),"")</f>
        <v/>
      </c>
      <c r="L4810" s="92" t="str">
        <f t="shared" ref="L4810:L4873" si="764">IF($A4810&lt;&gt;"",IF(MID($C4810,1,1)="p",$Y$3+$Y$4*$F4810+$Y$5*$G4810+$BR$43,""),"")</f>
        <v/>
      </c>
      <c r="M4810" s="95" t="str">
        <f>IF(A4810&lt;&gt;"",IF(MID(C4810,1,1)="c",SigmaEpsConcrete(I4810,$AN$30:$AN$33,$AR$30:$AR$33,$AS$26,$AS$27,$AS$28,$AQ$20,$AU$19),""),"")</f>
        <v/>
      </c>
      <c r="N4810" s="95" t="str">
        <f>IF(A4810&lt;&gt;"",IF(MID(C4810,1,1)="r",SigmaEpsReinf(J4810,$AS$42:$AS$43,$AS$41,$AS$39,$AS$40,$AQ$38),""),"")</f>
        <v/>
      </c>
      <c r="Q4810" s="92" t="str">
        <f t="shared" si="756"/>
        <v/>
      </c>
      <c r="R4810" s="92" t="str">
        <f t="shared" si="757"/>
        <v/>
      </c>
      <c r="U4810" s="5"/>
      <c r="V4810" s="5"/>
      <c r="W4810" s="94" t="str">
        <f t="shared" ref="W4810:W4873" si="765">IF(A4810&lt;&gt;"",F4810-$AU$105,"")</f>
        <v/>
      </c>
      <c r="X4810" s="94" t="str">
        <f t="shared" si="758"/>
        <v/>
      </c>
      <c r="Y4810" s="5"/>
      <c r="BK4810" s="8"/>
      <c r="BL4810" s="5"/>
      <c r="BM4810" s="5"/>
      <c r="BN4810" s="5"/>
      <c r="BO4810" s="5"/>
      <c r="BP4810" s="1"/>
      <c r="BQ4810" s="1"/>
      <c r="BR4810" s="1"/>
      <c r="BS4810" s="1"/>
      <c r="BT4810" s="1"/>
      <c r="BU4810" s="4"/>
      <c r="BV4810" s="1"/>
      <c r="BW4810" s="3"/>
      <c r="BX4810" s="4"/>
      <c r="BY4810" s="5"/>
      <c r="BZ4810" s="5"/>
      <c r="CA4810" s="5"/>
      <c r="CB4810" s="5"/>
      <c r="CC4810" s="5"/>
      <c r="CD4810" s="43"/>
    </row>
    <row r="4811" spans="1:82" x14ac:dyDescent="0.25">
      <c r="A4811" s="8"/>
      <c r="B4811" s="5"/>
      <c r="C4811" s="5"/>
      <c r="D4811" s="5"/>
      <c r="E4811" s="5"/>
      <c r="F4811" s="94" t="str">
        <f t="shared" si="759"/>
        <v/>
      </c>
      <c r="G4811" s="94" t="str">
        <f t="shared" si="760"/>
        <v/>
      </c>
      <c r="H4811" s="127" t="str">
        <f>IF(A4811&lt;&gt;"",IF(MID(C4811,1,1)="c",$AS$26,IF(MID(C4811,1,1)="r",$AS$41,IF(MID(C4811,1,1)="p",#REF!,#REF!))),"")</f>
        <v/>
      </c>
      <c r="I4811" s="92" t="str">
        <f t="shared" si="761"/>
        <v/>
      </c>
      <c r="J4811" s="92" t="str">
        <f t="shared" si="762"/>
        <v/>
      </c>
      <c r="K4811" s="92" t="str">
        <f t="shared" si="763"/>
        <v/>
      </c>
      <c r="L4811" s="92" t="str">
        <f t="shared" si="764"/>
        <v/>
      </c>
      <c r="M4811" s="95" t="str">
        <f>IF(A4811&lt;&gt;"",IF(MID(C4811,1,1)="c",SigmaEpsConcrete(I4811,$AN$30:$AN$33,$AR$30:$AR$33,$AS$26,$AS$27,$AS$28,$AQ$20,$AU$19),""),"")</f>
        <v/>
      </c>
      <c r="N4811" s="95" t="str">
        <f>IF(A4811&lt;&gt;"",IF(MID(C4811,1,1)="r",SigmaEpsReinf(J4811,$AS$42:$AS$43,$AS$41,$AS$39,$AS$40,$AQ$38),""),"")</f>
        <v/>
      </c>
      <c r="Q4811" s="92" t="str">
        <f t="shared" ref="Q4811:Q4874" si="766">IF(A4811&lt;&gt;"",IF(MID(C4811,1,1)="c",IF(ISERROR(M4811/I4811),"",M4811/I4811),""),"")</f>
        <v/>
      </c>
      <c r="R4811" s="92" t="str">
        <f t="shared" ref="R4811:R4874" si="767">IF(A4811&lt;&gt;"",IF(MID(C4811,1,1)="r",IF(ISERROR(N4811/J4811),"",N4811/J4811),""),"")</f>
        <v/>
      </c>
      <c r="U4811" s="5"/>
      <c r="V4811" s="5"/>
      <c r="W4811" s="94" t="str">
        <f t="shared" si="765"/>
        <v/>
      </c>
      <c r="X4811" s="94" t="str">
        <f t="shared" ref="X4811:X4874" si="768">IF(B4811&lt;&gt;"",G4811-$AU$106,"")</f>
        <v/>
      </c>
      <c r="Y4811" s="5"/>
      <c r="BK4811" s="8"/>
      <c r="BL4811" s="5"/>
      <c r="BM4811" s="5"/>
      <c r="BN4811" s="5"/>
      <c r="BO4811" s="5"/>
      <c r="BP4811" s="1"/>
      <c r="BQ4811" s="1"/>
      <c r="BR4811" s="1"/>
      <c r="BS4811" s="1"/>
      <c r="BT4811" s="1"/>
      <c r="BU4811" s="4"/>
      <c r="BV4811" s="1"/>
      <c r="BW4811" s="3"/>
      <c r="BX4811" s="4"/>
      <c r="BY4811" s="5"/>
      <c r="BZ4811" s="5"/>
      <c r="CA4811" s="5"/>
      <c r="CB4811" s="5"/>
      <c r="CC4811" s="5"/>
      <c r="CD4811" s="43"/>
    </row>
    <row r="4812" spans="1:82" x14ac:dyDescent="0.25">
      <c r="A4812" s="8"/>
      <c r="B4812" s="5"/>
      <c r="C4812" s="5"/>
      <c r="D4812" s="5"/>
      <c r="E4812" s="5"/>
      <c r="F4812" s="94" t="str">
        <f t="shared" si="759"/>
        <v/>
      </c>
      <c r="G4812" s="94" t="str">
        <f t="shared" si="760"/>
        <v/>
      </c>
      <c r="H4812" s="127" t="str">
        <f>IF(A4812&lt;&gt;"",IF(MID(C4812,1,1)="c",$AS$26,IF(MID(C4812,1,1)="r",$AS$41,IF(MID(C4812,1,1)="p",#REF!,#REF!))),"")</f>
        <v/>
      </c>
      <c r="I4812" s="92" t="str">
        <f t="shared" si="761"/>
        <v/>
      </c>
      <c r="J4812" s="92" t="str">
        <f t="shared" si="762"/>
        <v/>
      </c>
      <c r="K4812" s="92" t="str">
        <f t="shared" si="763"/>
        <v/>
      </c>
      <c r="L4812" s="92" t="str">
        <f t="shared" si="764"/>
        <v/>
      </c>
      <c r="M4812" s="95" t="str">
        <f>IF(A4812&lt;&gt;"",IF(MID(C4812,1,1)="c",SigmaEpsConcrete(I4812,$AN$30:$AN$33,$AR$30:$AR$33,$AS$26,$AS$27,$AS$28,$AQ$20,$AU$19),""),"")</f>
        <v/>
      </c>
      <c r="N4812" s="95" t="str">
        <f>IF(A4812&lt;&gt;"",IF(MID(C4812,1,1)="r",SigmaEpsReinf(J4812,$AS$42:$AS$43,$AS$41,$AS$39,$AS$40,$AQ$38),""),"")</f>
        <v/>
      </c>
      <c r="Q4812" s="92" t="str">
        <f t="shared" si="766"/>
        <v/>
      </c>
      <c r="R4812" s="92" t="str">
        <f t="shared" si="767"/>
        <v/>
      </c>
      <c r="U4812" s="5"/>
      <c r="V4812" s="5"/>
      <c r="W4812" s="94" t="str">
        <f t="shared" si="765"/>
        <v/>
      </c>
      <c r="X4812" s="94" t="str">
        <f t="shared" si="768"/>
        <v/>
      </c>
      <c r="Y4812" s="5"/>
      <c r="BK4812" s="8"/>
      <c r="BL4812" s="5"/>
      <c r="BM4812" s="5"/>
      <c r="BN4812" s="5"/>
      <c r="BO4812" s="5"/>
      <c r="BP4812" s="1"/>
      <c r="BQ4812" s="1"/>
      <c r="BR4812" s="1"/>
      <c r="BS4812" s="1"/>
      <c r="BT4812" s="1"/>
      <c r="BU4812" s="4"/>
      <c r="BV4812" s="1"/>
      <c r="BW4812" s="3"/>
      <c r="BX4812" s="4"/>
      <c r="BY4812" s="5"/>
      <c r="BZ4812" s="5"/>
      <c r="CA4812" s="5"/>
      <c r="CB4812" s="5"/>
      <c r="CC4812" s="5"/>
      <c r="CD4812" s="43"/>
    </row>
    <row r="4813" spans="1:82" x14ac:dyDescent="0.25">
      <c r="A4813" s="8"/>
      <c r="B4813" s="5"/>
      <c r="C4813" s="5"/>
      <c r="D4813" s="5"/>
      <c r="E4813" s="5"/>
      <c r="F4813" s="94" t="str">
        <f t="shared" si="759"/>
        <v/>
      </c>
      <c r="G4813" s="94" t="str">
        <f t="shared" si="760"/>
        <v/>
      </c>
      <c r="H4813" s="127" t="str">
        <f>IF(A4813&lt;&gt;"",IF(MID(C4813,1,1)="c",$AS$26,IF(MID(C4813,1,1)="r",$AS$41,IF(MID(C4813,1,1)="p",#REF!,#REF!))),"")</f>
        <v/>
      </c>
      <c r="I4813" s="92" t="str">
        <f t="shared" si="761"/>
        <v/>
      </c>
      <c r="J4813" s="92" t="str">
        <f t="shared" si="762"/>
        <v/>
      </c>
      <c r="K4813" s="92" t="str">
        <f t="shared" si="763"/>
        <v/>
      </c>
      <c r="L4813" s="92" t="str">
        <f t="shared" si="764"/>
        <v/>
      </c>
      <c r="M4813" s="95" t="str">
        <f>IF(A4813&lt;&gt;"",IF(MID(C4813,1,1)="c",SigmaEpsConcrete(I4813,$AN$30:$AN$33,$AR$30:$AR$33,$AS$26,$AS$27,$AS$28,$AQ$20,$AU$19),""),"")</f>
        <v/>
      </c>
      <c r="N4813" s="95" t="str">
        <f>IF(A4813&lt;&gt;"",IF(MID(C4813,1,1)="r",SigmaEpsReinf(J4813,$AS$42:$AS$43,$AS$41,$AS$39,$AS$40,$AQ$38),""),"")</f>
        <v/>
      </c>
      <c r="Q4813" s="92" t="str">
        <f t="shared" si="766"/>
        <v/>
      </c>
      <c r="R4813" s="92" t="str">
        <f t="shared" si="767"/>
        <v/>
      </c>
      <c r="U4813" s="5"/>
      <c r="V4813" s="5"/>
      <c r="W4813" s="94" t="str">
        <f t="shared" si="765"/>
        <v/>
      </c>
      <c r="X4813" s="94" t="str">
        <f t="shared" si="768"/>
        <v/>
      </c>
      <c r="Y4813" s="5"/>
      <c r="BK4813" s="8"/>
      <c r="BL4813" s="5"/>
      <c r="BM4813" s="5"/>
      <c r="BN4813" s="5"/>
      <c r="BO4813" s="5"/>
      <c r="BP4813" s="1"/>
      <c r="BQ4813" s="1"/>
      <c r="BR4813" s="1"/>
      <c r="BS4813" s="1"/>
      <c r="BT4813" s="1"/>
      <c r="BU4813" s="4"/>
      <c r="BV4813" s="1"/>
      <c r="BW4813" s="3"/>
      <c r="BX4813" s="4"/>
      <c r="BY4813" s="5"/>
      <c r="BZ4813" s="5"/>
      <c r="CA4813" s="5"/>
      <c r="CB4813" s="5"/>
      <c r="CC4813" s="5"/>
      <c r="CD4813" s="43"/>
    </row>
    <row r="4814" spans="1:82" x14ac:dyDescent="0.25">
      <c r="A4814" s="8"/>
      <c r="B4814" s="5"/>
      <c r="C4814" s="5"/>
      <c r="D4814" s="5"/>
      <c r="E4814" s="5"/>
      <c r="F4814" s="94" t="str">
        <f t="shared" si="759"/>
        <v/>
      </c>
      <c r="G4814" s="94" t="str">
        <f t="shared" si="760"/>
        <v/>
      </c>
      <c r="H4814" s="127" t="str">
        <f>IF(A4814&lt;&gt;"",IF(MID(C4814,1,1)="c",$AS$26,IF(MID(C4814,1,1)="r",$AS$41,IF(MID(C4814,1,1)="p",#REF!,#REF!))),"")</f>
        <v/>
      </c>
      <c r="I4814" s="92" t="str">
        <f t="shared" si="761"/>
        <v/>
      </c>
      <c r="J4814" s="92" t="str">
        <f t="shared" si="762"/>
        <v/>
      </c>
      <c r="K4814" s="92" t="str">
        <f t="shared" si="763"/>
        <v/>
      </c>
      <c r="L4814" s="92" t="str">
        <f t="shared" si="764"/>
        <v/>
      </c>
      <c r="M4814" s="95" t="str">
        <f>IF(A4814&lt;&gt;"",IF(MID(C4814,1,1)="c",SigmaEpsConcrete(I4814,$AN$30:$AN$33,$AR$30:$AR$33,$AS$26,$AS$27,$AS$28,$AQ$20,$AU$19),""),"")</f>
        <v/>
      </c>
      <c r="N4814" s="95" t="str">
        <f>IF(A4814&lt;&gt;"",IF(MID(C4814,1,1)="r",SigmaEpsReinf(J4814,$AS$42:$AS$43,$AS$41,$AS$39,$AS$40,$AQ$38),""),"")</f>
        <v/>
      </c>
      <c r="Q4814" s="92" t="str">
        <f t="shared" si="766"/>
        <v/>
      </c>
      <c r="R4814" s="92" t="str">
        <f t="shared" si="767"/>
        <v/>
      </c>
      <c r="U4814" s="5"/>
      <c r="V4814" s="5"/>
      <c r="W4814" s="94" t="str">
        <f t="shared" si="765"/>
        <v/>
      </c>
      <c r="X4814" s="94" t="str">
        <f t="shared" si="768"/>
        <v/>
      </c>
      <c r="Y4814" s="5"/>
      <c r="BK4814" s="8"/>
      <c r="BL4814" s="5"/>
      <c r="BM4814" s="5"/>
      <c r="BN4814" s="5"/>
      <c r="BO4814" s="5"/>
      <c r="BP4814" s="1"/>
      <c r="BQ4814" s="1"/>
      <c r="BR4814" s="1"/>
      <c r="BS4814" s="1"/>
      <c r="BT4814" s="1"/>
      <c r="BU4814" s="4"/>
      <c r="BV4814" s="1"/>
      <c r="BW4814" s="3"/>
      <c r="BX4814" s="4"/>
      <c r="BY4814" s="5"/>
      <c r="BZ4814" s="5"/>
      <c r="CA4814" s="5"/>
      <c r="CB4814" s="5"/>
      <c r="CC4814" s="5"/>
      <c r="CD4814" s="43"/>
    </row>
    <row r="4815" spans="1:82" x14ac:dyDescent="0.25">
      <c r="A4815" s="8"/>
      <c r="B4815" s="5"/>
      <c r="C4815" s="5"/>
      <c r="D4815" s="5"/>
      <c r="E4815" s="5"/>
      <c r="F4815" s="94" t="str">
        <f t="shared" si="759"/>
        <v/>
      </c>
      <c r="G4815" s="94" t="str">
        <f t="shared" si="760"/>
        <v/>
      </c>
      <c r="H4815" s="127" t="str">
        <f>IF(A4815&lt;&gt;"",IF(MID(C4815,1,1)="c",$AS$26,IF(MID(C4815,1,1)="r",$AS$41,IF(MID(C4815,1,1)="p",#REF!,#REF!))),"")</f>
        <v/>
      </c>
      <c r="I4815" s="92" t="str">
        <f t="shared" si="761"/>
        <v/>
      </c>
      <c r="J4815" s="92" t="str">
        <f t="shared" si="762"/>
        <v/>
      </c>
      <c r="K4815" s="92" t="str">
        <f t="shared" si="763"/>
        <v/>
      </c>
      <c r="L4815" s="92" t="str">
        <f t="shared" si="764"/>
        <v/>
      </c>
      <c r="M4815" s="95" t="str">
        <f>IF(A4815&lt;&gt;"",IF(MID(C4815,1,1)="c",SigmaEpsConcrete(I4815,$AN$30:$AN$33,$AR$30:$AR$33,$AS$26,$AS$27,$AS$28,$AQ$20,$AU$19),""),"")</f>
        <v/>
      </c>
      <c r="N4815" s="95" t="str">
        <f>IF(A4815&lt;&gt;"",IF(MID(C4815,1,1)="r",SigmaEpsReinf(J4815,$AS$42:$AS$43,$AS$41,$AS$39,$AS$40,$AQ$38),""),"")</f>
        <v/>
      </c>
      <c r="Q4815" s="92" t="str">
        <f t="shared" si="766"/>
        <v/>
      </c>
      <c r="R4815" s="92" t="str">
        <f t="shared" si="767"/>
        <v/>
      </c>
      <c r="U4815" s="5"/>
      <c r="V4815" s="5"/>
      <c r="W4815" s="94" t="str">
        <f t="shared" si="765"/>
        <v/>
      </c>
      <c r="X4815" s="94" t="str">
        <f t="shared" si="768"/>
        <v/>
      </c>
      <c r="Y4815" s="5"/>
      <c r="BK4815" s="8"/>
      <c r="BL4815" s="5"/>
      <c r="BM4815" s="5"/>
      <c r="BN4815" s="5"/>
      <c r="BO4815" s="5"/>
      <c r="BP4815" s="1"/>
      <c r="BQ4815" s="1"/>
      <c r="BR4815" s="1"/>
      <c r="BS4815" s="1"/>
      <c r="BT4815" s="1"/>
      <c r="BU4815" s="4"/>
      <c r="BV4815" s="1"/>
      <c r="BW4815" s="3"/>
      <c r="BX4815" s="4"/>
      <c r="BY4815" s="5"/>
      <c r="BZ4815" s="5"/>
      <c r="CA4815" s="5"/>
      <c r="CB4815" s="5"/>
      <c r="CC4815" s="5"/>
      <c r="CD4815" s="43"/>
    </row>
    <row r="4816" spans="1:82" x14ac:dyDescent="0.25">
      <c r="A4816" s="8"/>
      <c r="B4816" s="5"/>
      <c r="C4816" s="5"/>
      <c r="D4816" s="5"/>
      <c r="E4816" s="5"/>
      <c r="F4816" s="94" t="str">
        <f t="shared" si="759"/>
        <v/>
      </c>
      <c r="G4816" s="94" t="str">
        <f t="shared" si="760"/>
        <v/>
      </c>
      <c r="H4816" s="127" t="str">
        <f>IF(A4816&lt;&gt;"",IF(MID(C4816,1,1)="c",$AS$26,IF(MID(C4816,1,1)="r",$AS$41,IF(MID(C4816,1,1)="p",#REF!,#REF!))),"")</f>
        <v/>
      </c>
      <c r="I4816" s="92" t="str">
        <f t="shared" si="761"/>
        <v/>
      </c>
      <c r="J4816" s="92" t="str">
        <f t="shared" si="762"/>
        <v/>
      </c>
      <c r="K4816" s="92" t="str">
        <f t="shared" si="763"/>
        <v/>
      </c>
      <c r="L4816" s="92" t="str">
        <f t="shared" si="764"/>
        <v/>
      </c>
      <c r="M4816" s="95" t="str">
        <f>IF(A4816&lt;&gt;"",IF(MID(C4816,1,1)="c",SigmaEpsConcrete(I4816,$AN$30:$AN$33,$AR$30:$AR$33,$AS$26,$AS$27,$AS$28,$AQ$20,$AU$19),""),"")</f>
        <v/>
      </c>
      <c r="N4816" s="95" t="str">
        <f>IF(A4816&lt;&gt;"",IF(MID(C4816,1,1)="r",SigmaEpsReinf(J4816,$AS$42:$AS$43,$AS$41,$AS$39,$AS$40,$AQ$38),""),"")</f>
        <v/>
      </c>
      <c r="Q4816" s="92" t="str">
        <f t="shared" si="766"/>
        <v/>
      </c>
      <c r="R4816" s="92" t="str">
        <f t="shared" si="767"/>
        <v/>
      </c>
      <c r="U4816" s="5"/>
      <c r="V4816" s="5"/>
      <c r="W4816" s="94" t="str">
        <f t="shared" si="765"/>
        <v/>
      </c>
      <c r="X4816" s="94" t="str">
        <f t="shared" si="768"/>
        <v/>
      </c>
      <c r="Y4816" s="5"/>
      <c r="BK4816" s="8"/>
      <c r="BL4816" s="5"/>
      <c r="BM4816" s="5"/>
      <c r="BN4816" s="5"/>
      <c r="BO4816" s="5"/>
      <c r="BP4816" s="1"/>
      <c r="BQ4816" s="1"/>
      <c r="BR4816" s="1"/>
      <c r="BS4816" s="1"/>
      <c r="BT4816" s="1"/>
      <c r="BU4816" s="4"/>
      <c r="BV4816" s="1"/>
      <c r="BW4816" s="3"/>
      <c r="BX4816" s="4"/>
      <c r="BY4816" s="5"/>
      <c r="BZ4816" s="5"/>
      <c r="CA4816" s="5"/>
      <c r="CB4816" s="5"/>
      <c r="CC4816" s="5"/>
      <c r="CD4816" s="43"/>
    </row>
    <row r="4817" spans="1:82" x14ac:dyDescent="0.25">
      <c r="A4817" s="8"/>
      <c r="B4817" s="5"/>
      <c r="C4817" s="5"/>
      <c r="D4817" s="5"/>
      <c r="E4817" s="5"/>
      <c r="F4817" s="94" t="str">
        <f t="shared" si="759"/>
        <v/>
      </c>
      <c r="G4817" s="94" t="str">
        <f t="shared" si="760"/>
        <v/>
      </c>
      <c r="H4817" s="127" t="str">
        <f>IF(A4817&lt;&gt;"",IF(MID(C4817,1,1)="c",$AS$26,IF(MID(C4817,1,1)="r",$AS$41,IF(MID(C4817,1,1)="p",#REF!,#REF!))),"")</f>
        <v/>
      </c>
      <c r="I4817" s="92" t="str">
        <f t="shared" si="761"/>
        <v/>
      </c>
      <c r="J4817" s="92" t="str">
        <f t="shared" si="762"/>
        <v/>
      </c>
      <c r="K4817" s="92" t="str">
        <f t="shared" si="763"/>
        <v/>
      </c>
      <c r="L4817" s="92" t="str">
        <f t="shared" si="764"/>
        <v/>
      </c>
      <c r="M4817" s="95" t="str">
        <f>IF(A4817&lt;&gt;"",IF(MID(C4817,1,1)="c",SigmaEpsConcrete(I4817,$AN$30:$AN$33,$AR$30:$AR$33,$AS$26,$AS$27,$AS$28,$AQ$20,$AU$19),""),"")</f>
        <v/>
      </c>
      <c r="N4817" s="95" t="str">
        <f>IF(A4817&lt;&gt;"",IF(MID(C4817,1,1)="r",SigmaEpsReinf(J4817,$AS$42:$AS$43,$AS$41,$AS$39,$AS$40,$AQ$38),""),"")</f>
        <v/>
      </c>
      <c r="Q4817" s="92" t="str">
        <f t="shared" si="766"/>
        <v/>
      </c>
      <c r="R4817" s="92" t="str">
        <f t="shared" si="767"/>
        <v/>
      </c>
      <c r="U4817" s="5"/>
      <c r="V4817" s="5"/>
      <c r="W4817" s="94" t="str">
        <f t="shared" si="765"/>
        <v/>
      </c>
      <c r="X4817" s="94" t="str">
        <f t="shared" si="768"/>
        <v/>
      </c>
      <c r="Y4817" s="5"/>
      <c r="BK4817" s="8"/>
      <c r="BL4817" s="5"/>
      <c r="BM4817" s="5"/>
      <c r="BN4817" s="5"/>
      <c r="BO4817" s="5"/>
      <c r="BP4817" s="1"/>
      <c r="BQ4817" s="1"/>
      <c r="BR4817" s="1"/>
      <c r="BS4817" s="1"/>
      <c r="BT4817" s="1"/>
      <c r="BU4817" s="4"/>
      <c r="BV4817" s="1"/>
      <c r="BW4817" s="3"/>
      <c r="BX4817" s="4"/>
      <c r="BY4817" s="5"/>
      <c r="BZ4817" s="5"/>
      <c r="CA4817" s="5"/>
      <c r="CB4817" s="5"/>
      <c r="CC4817" s="5"/>
      <c r="CD4817" s="43"/>
    </row>
    <row r="4818" spans="1:82" x14ac:dyDescent="0.25">
      <c r="A4818" s="8"/>
      <c r="B4818" s="5"/>
      <c r="C4818" s="5"/>
      <c r="D4818" s="5"/>
      <c r="E4818" s="5"/>
      <c r="F4818" s="94" t="str">
        <f t="shared" si="759"/>
        <v/>
      </c>
      <c r="G4818" s="94" t="str">
        <f t="shared" si="760"/>
        <v/>
      </c>
      <c r="H4818" s="127" t="str">
        <f>IF(A4818&lt;&gt;"",IF(MID(C4818,1,1)="c",$AS$26,IF(MID(C4818,1,1)="r",$AS$41,IF(MID(C4818,1,1)="p",#REF!,#REF!))),"")</f>
        <v/>
      </c>
      <c r="I4818" s="92" t="str">
        <f t="shared" si="761"/>
        <v/>
      </c>
      <c r="J4818" s="92" t="str">
        <f t="shared" si="762"/>
        <v/>
      </c>
      <c r="K4818" s="92" t="str">
        <f t="shared" si="763"/>
        <v/>
      </c>
      <c r="L4818" s="92" t="str">
        <f t="shared" si="764"/>
        <v/>
      </c>
      <c r="M4818" s="95" t="str">
        <f>IF(A4818&lt;&gt;"",IF(MID(C4818,1,1)="c",SigmaEpsConcrete(I4818,$AN$30:$AN$33,$AR$30:$AR$33,$AS$26,$AS$27,$AS$28,$AQ$20,$AU$19),""),"")</f>
        <v/>
      </c>
      <c r="N4818" s="95" t="str">
        <f>IF(A4818&lt;&gt;"",IF(MID(C4818,1,1)="r",SigmaEpsReinf(J4818,$AS$42:$AS$43,$AS$41,$AS$39,$AS$40,$AQ$38),""),"")</f>
        <v/>
      </c>
      <c r="Q4818" s="92" t="str">
        <f t="shared" si="766"/>
        <v/>
      </c>
      <c r="R4818" s="92" t="str">
        <f t="shared" si="767"/>
        <v/>
      </c>
      <c r="U4818" s="5"/>
      <c r="V4818" s="5"/>
      <c r="W4818" s="94" t="str">
        <f t="shared" si="765"/>
        <v/>
      </c>
      <c r="X4818" s="94" t="str">
        <f t="shared" si="768"/>
        <v/>
      </c>
      <c r="Y4818" s="5"/>
      <c r="BK4818" s="8"/>
      <c r="BL4818" s="5"/>
      <c r="BM4818" s="5"/>
      <c r="BN4818" s="5"/>
      <c r="BO4818" s="5"/>
      <c r="BP4818" s="1"/>
      <c r="BQ4818" s="1"/>
      <c r="BR4818" s="1"/>
      <c r="BS4818" s="1"/>
      <c r="BT4818" s="1"/>
      <c r="BU4818" s="4"/>
      <c r="BV4818" s="1"/>
      <c r="BW4818" s="3"/>
      <c r="BX4818" s="4"/>
      <c r="BY4818" s="5"/>
      <c r="BZ4818" s="5"/>
      <c r="CA4818" s="5"/>
      <c r="CB4818" s="5"/>
      <c r="CC4818" s="5"/>
      <c r="CD4818" s="43"/>
    </row>
    <row r="4819" spans="1:82" x14ac:dyDescent="0.25">
      <c r="A4819" s="8"/>
      <c r="B4819" s="5"/>
      <c r="C4819" s="5"/>
      <c r="D4819" s="5"/>
      <c r="E4819" s="5"/>
      <c r="F4819" s="94" t="str">
        <f t="shared" si="759"/>
        <v/>
      </c>
      <c r="G4819" s="94" t="str">
        <f t="shared" si="760"/>
        <v/>
      </c>
      <c r="H4819" s="127" t="str">
        <f>IF(A4819&lt;&gt;"",IF(MID(C4819,1,1)="c",$AS$26,IF(MID(C4819,1,1)="r",$AS$41,IF(MID(C4819,1,1)="p",#REF!,#REF!))),"")</f>
        <v/>
      </c>
      <c r="I4819" s="92" t="str">
        <f t="shared" si="761"/>
        <v/>
      </c>
      <c r="J4819" s="92" t="str">
        <f t="shared" si="762"/>
        <v/>
      </c>
      <c r="K4819" s="92" t="str">
        <f t="shared" si="763"/>
        <v/>
      </c>
      <c r="L4819" s="92" t="str">
        <f t="shared" si="764"/>
        <v/>
      </c>
      <c r="M4819" s="95" t="str">
        <f>IF(A4819&lt;&gt;"",IF(MID(C4819,1,1)="c",SigmaEpsConcrete(I4819,$AN$30:$AN$33,$AR$30:$AR$33,$AS$26,$AS$27,$AS$28,$AQ$20,$AU$19),""),"")</f>
        <v/>
      </c>
      <c r="N4819" s="95" t="str">
        <f>IF(A4819&lt;&gt;"",IF(MID(C4819,1,1)="r",SigmaEpsReinf(J4819,$AS$42:$AS$43,$AS$41,$AS$39,$AS$40,$AQ$38),""),"")</f>
        <v/>
      </c>
      <c r="Q4819" s="92" t="str">
        <f t="shared" si="766"/>
        <v/>
      </c>
      <c r="R4819" s="92" t="str">
        <f t="shared" si="767"/>
        <v/>
      </c>
      <c r="U4819" s="5"/>
      <c r="V4819" s="5"/>
      <c r="W4819" s="94" t="str">
        <f t="shared" si="765"/>
        <v/>
      </c>
      <c r="X4819" s="94" t="str">
        <f t="shared" si="768"/>
        <v/>
      </c>
      <c r="Y4819" s="5"/>
      <c r="BK4819" s="8"/>
      <c r="BL4819" s="5"/>
      <c r="BM4819" s="5"/>
      <c r="BN4819" s="5"/>
      <c r="BO4819" s="5"/>
      <c r="BP4819" s="1"/>
      <c r="BQ4819" s="1"/>
      <c r="BR4819" s="1"/>
      <c r="BS4819" s="1"/>
      <c r="BT4819" s="1"/>
      <c r="BU4819" s="4"/>
      <c r="BV4819" s="1"/>
      <c r="BW4819" s="3"/>
      <c r="BX4819" s="4"/>
      <c r="BY4819" s="5"/>
      <c r="BZ4819" s="5"/>
      <c r="CA4819" s="5"/>
      <c r="CB4819" s="5"/>
      <c r="CC4819" s="5"/>
      <c r="CD4819" s="43"/>
    </row>
    <row r="4820" spans="1:82" x14ac:dyDescent="0.25">
      <c r="A4820" s="8"/>
      <c r="B4820" s="5"/>
      <c r="C4820" s="5"/>
      <c r="D4820" s="5"/>
      <c r="E4820" s="5"/>
      <c r="F4820" s="94" t="str">
        <f t="shared" si="759"/>
        <v/>
      </c>
      <c r="G4820" s="94" t="str">
        <f t="shared" si="760"/>
        <v/>
      </c>
      <c r="H4820" s="127" t="str">
        <f>IF(A4820&lt;&gt;"",IF(MID(C4820,1,1)="c",$AS$26,IF(MID(C4820,1,1)="r",$AS$41,IF(MID(C4820,1,1)="p",#REF!,#REF!))),"")</f>
        <v/>
      </c>
      <c r="I4820" s="92" t="str">
        <f t="shared" si="761"/>
        <v/>
      </c>
      <c r="J4820" s="92" t="str">
        <f t="shared" si="762"/>
        <v/>
      </c>
      <c r="K4820" s="92" t="str">
        <f t="shared" si="763"/>
        <v/>
      </c>
      <c r="L4820" s="92" t="str">
        <f t="shared" si="764"/>
        <v/>
      </c>
      <c r="M4820" s="95" t="str">
        <f>IF(A4820&lt;&gt;"",IF(MID(C4820,1,1)="c",SigmaEpsConcrete(I4820,$AN$30:$AN$33,$AR$30:$AR$33,$AS$26,$AS$27,$AS$28,$AQ$20,$AU$19),""),"")</f>
        <v/>
      </c>
      <c r="N4820" s="95" t="str">
        <f>IF(A4820&lt;&gt;"",IF(MID(C4820,1,1)="r",SigmaEpsReinf(J4820,$AS$42:$AS$43,$AS$41,$AS$39,$AS$40,$AQ$38),""),"")</f>
        <v/>
      </c>
      <c r="Q4820" s="92" t="str">
        <f t="shared" si="766"/>
        <v/>
      </c>
      <c r="R4820" s="92" t="str">
        <f t="shared" si="767"/>
        <v/>
      </c>
      <c r="U4820" s="5"/>
      <c r="V4820" s="5"/>
      <c r="W4820" s="94" t="str">
        <f t="shared" si="765"/>
        <v/>
      </c>
      <c r="X4820" s="94" t="str">
        <f t="shared" si="768"/>
        <v/>
      </c>
      <c r="Y4820" s="5"/>
      <c r="BK4820" s="8"/>
      <c r="BL4820" s="5"/>
      <c r="BM4820" s="5"/>
      <c r="BN4820" s="5"/>
      <c r="BO4820" s="5"/>
      <c r="BP4820" s="1"/>
      <c r="BQ4820" s="1"/>
      <c r="BR4820" s="1"/>
      <c r="BS4820" s="1"/>
      <c r="BT4820" s="1"/>
      <c r="BU4820" s="4"/>
      <c r="BV4820" s="1"/>
      <c r="BW4820" s="3"/>
      <c r="BX4820" s="4"/>
      <c r="BY4820" s="5"/>
      <c r="BZ4820" s="5"/>
      <c r="CA4820" s="5"/>
      <c r="CB4820" s="5"/>
      <c r="CC4820" s="5"/>
      <c r="CD4820" s="43"/>
    </row>
    <row r="4821" spans="1:82" x14ac:dyDescent="0.25">
      <c r="A4821" s="8"/>
      <c r="B4821" s="5"/>
      <c r="C4821" s="5"/>
      <c r="D4821" s="5"/>
      <c r="E4821" s="5"/>
      <c r="F4821" s="94" t="str">
        <f t="shared" si="759"/>
        <v/>
      </c>
      <c r="G4821" s="94" t="str">
        <f t="shared" si="760"/>
        <v/>
      </c>
      <c r="H4821" s="127" t="str">
        <f>IF(A4821&lt;&gt;"",IF(MID(C4821,1,1)="c",$AS$26,IF(MID(C4821,1,1)="r",$AS$41,IF(MID(C4821,1,1)="p",#REF!,#REF!))),"")</f>
        <v/>
      </c>
      <c r="I4821" s="92" t="str">
        <f t="shared" si="761"/>
        <v/>
      </c>
      <c r="J4821" s="92" t="str">
        <f t="shared" si="762"/>
        <v/>
      </c>
      <c r="K4821" s="92" t="str">
        <f t="shared" si="763"/>
        <v/>
      </c>
      <c r="L4821" s="92" t="str">
        <f t="shared" si="764"/>
        <v/>
      </c>
      <c r="M4821" s="95" t="str">
        <f>IF(A4821&lt;&gt;"",IF(MID(C4821,1,1)="c",SigmaEpsConcrete(I4821,$AN$30:$AN$33,$AR$30:$AR$33,$AS$26,$AS$27,$AS$28,$AQ$20,$AU$19),""),"")</f>
        <v/>
      </c>
      <c r="N4821" s="95" t="str">
        <f>IF(A4821&lt;&gt;"",IF(MID(C4821,1,1)="r",SigmaEpsReinf(J4821,$AS$42:$AS$43,$AS$41,$AS$39,$AS$40,$AQ$38),""),"")</f>
        <v/>
      </c>
      <c r="Q4821" s="92" t="str">
        <f t="shared" si="766"/>
        <v/>
      </c>
      <c r="R4821" s="92" t="str">
        <f t="shared" si="767"/>
        <v/>
      </c>
      <c r="U4821" s="5"/>
      <c r="V4821" s="5"/>
      <c r="W4821" s="94" t="str">
        <f t="shared" si="765"/>
        <v/>
      </c>
      <c r="X4821" s="94" t="str">
        <f t="shared" si="768"/>
        <v/>
      </c>
      <c r="Y4821" s="5"/>
      <c r="BK4821" s="8"/>
      <c r="BL4821" s="5"/>
      <c r="BM4821" s="5"/>
      <c r="BN4821" s="5"/>
      <c r="BO4821" s="5"/>
      <c r="BP4821" s="1"/>
      <c r="BQ4821" s="1"/>
      <c r="BR4821" s="1"/>
      <c r="BS4821" s="1"/>
      <c r="BT4821" s="1"/>
      <c r="BU4821" s="4"/>
      <c r="BV4821" s="1"/>
      <c r="BW4821" s="3"/>
      <c r="BX4821" s="4"/>
      <c r="BY4821" s="5"/>
      <c r="BZ4821" s="5"/>
      <c r="CA4821" s="5"/>
      <c r="CB4821" s="5"/>
      <c r="CC4821" s="5"/>
      <c r="CD4821" s="43"/>
    </row>
    <row r="4822" spans="1:82" x14ac:dyDescent="0.25">
      <c r="A4822" s="8"/>
      <c r="B4822" s="5"/>
      <c r="C4822" s="5"/>
      <c r="D4822" s="5"/>
      <c r="E4822" s="5"/>
      <c r="F4822" s="94" t="str">
        <f t="shared" si="759"/>
        <v/>
      </c>
      <c r="G4822" s="94" t="str">
        <f t="shared" si="760"/>
        <v/>
      </c>
      <c r="H4822" s="127" t="str">
        <f>IF(A4822&lt;&gt;"",IF(MID(C4822,1,1)="c",$AS$26,IF(MID(C4822,1,1)="r",$AS$41,IF(MID(C4822,1,1)="p",#REF!,#REF!))),"")</f>
        <v/>
      </c>
      <c r="I4822" s="92" t="str">
        <f t="shared" si="761"/>
        <v/>
      </c>
      <c r="J4822" s="92" t="str">
        <f t="shared" si="762"/>
        <v/>
      </c>
      <c r="K4822" s="92" t="str">
        <f t="shared" si="763"/>
        <v/>
      </c>
      <c r="L4822" s="92" t="str">
        <f t="shared" si="764"/>
        <v/>
      </c>
      <c r="M4822" s="95" t="str">
        <f>IF(A4822&lt;&gt;"",IF(MID(C4822,1,1)="c",SigmaEpsConcrete(I4822,$AN$30:$AN$33,$AR$30:$AR$33,$AS$26,$AS$27,$AS$28,$AQ$20,$AU$19),""),"")</f>
        <v/>
      </c>
      <c r="N4822" s="95" t="str">
        <f>IF(A4822&lt;&gt;"",IF(MID(C4822,1,1)="r",SigmaEpsReinf(J4822,$AS$42:$AS$43,$AS$41,$AS$39,$AS$40,$AQ$38),""),"")</f>
        <v/>
      </c>
      <c r="Q4822" s="92" t="str">
        <f t="shared" si="766"/>
        <v/>
      </c>
      <c r="R4822" s="92" t="str">
        <f t="shared" si="767"/>
        <v/>
      </c>
      <c r="U4822" s="5"/>
      <c r="V4822" s="5"/>
      <c r="W4822" s="94" t="str">
        <f t="shared" si="765"/>
        <v/>
      </c>
      <c r="X4822" s="94" t="str">
        <f t="shared" si="768"/>
        <v/>
      </c>
      <c r="Y4822" s="5"/>
      <c r="BK4822" s="8"/>
      <c r="BL4822" s="5"/>
      <c r="BM4822" s="5"/>
      <c r="BN4822" s="5"/>
      <c r="BO4822" s="5"/>
      <c r="BP4822" s="1"/>
      <c r="BQ4822" s="1"/>
      <c r="BR4822" s="1"/>
      <c r="BS4822" s="1"/>
      <c r="BT4822" s="1"/>
      <c r="BU4822" s="4"/>
      <c r="BV4822" s="1"/>
      <c r="BW4822" s="3"/>
      <c r="BX4822" s="4"/>
      <c r="BY4822" s="5"/>
      <c r="BZ4822" s="5"/>
      <c r="CA4822" s="5"/>
      <c r="CB4822" s="5"/>
      <c r="CC4822" s="5"/>
      <c r="CD4822" s="43"/>
    </row>
    <row r="4823" spans="1:82" x14ac:dyDescent="0.25">
      <c r="A4823" s="8"/>
      <c r="B4823" s="5"/>
      <c r="C4823" s="5"/>
      <c r="D4823" s="5"/>
      <c r="E4823" s="5"/>
      <c r="F4823" s="94" t="str">
        <f t="shared" si="759"/>
        <v/>
      </c>
      <c r="G4823" s="94" t="str">
        <f t="shared" si="760"/>
        <v/>
      </c>
      <c r="H4823" s="127" t="str">
        <f>IF(A4823&lt;&gt;"",IF(MID(C4823,1,1)="c",$AS$26,IF(MID(C4823,1,1)="r",$AS$41,IF(MID(C4823,1,1)="p",#REF!,#REF!))),"")</f>
        <v/>
      </c>
      <c r="I4823" s="92" t="str">
        <f t="shared" si="761"/>
        <v/>
      </c>
      <c r="J4823" s="92" t="str">
        <f t="shared" si="762"/>
        <v/>
      </c>
      <c r="K4823" s="92" t="str">
        <f t="shared" si="763"/>
        <v/>
      </c>
      <c r="L4823" s="92" t="str">
        <f t="shared" si="764"/>
        <v/>
      </c>
      <c r="M4823" s="95" t="str">
        <f>IF(A4823&lt;&gt;"",IF(MID(C4823,1,1)="c",SigmaEpsConcrete(I4823,$AN$30:$AN$33,$AR$30:$AR$33,$AS$26,$AS$27,$AS$28,$AQ$20,$AU$19),""),"")</f>
        <v/>
      </c>
      <c r="N4823" s="95" t="str">
        <f>IF(A4823&lt;&gt;"",IF(MID(C4823,1,1)="r",SigmaEpsReinf(J4823,$AS$42:$AS$43,$AS$41,$AS$39,$AS$40,$AQ$38),""),"")</f>
        <v/>
      </c>
      <c r="Q4823" s="92" t="str">
        <f t="shared" si="766"/>
        <v/>
      </c>
      <c r="R4823" s="92" t="str">
        <f t="shared" si="767"/>
        <v/>
      </c>
      <c r="U4823" s="5"/>
      <c r="V4823" s="5"/>
      <c r="W4823" s="94" t="str">
        <f t="shared" si="765"/>
        <v/>
      </c>
      <c r="X4823" s="94" t="str">
        <f t="shared" si="768"/>
        <v/>
      </c>
      <c r="Y4823" s="5"/>
      <c r="BK4823" s="8"/>
      <c r="BL4823" s="5"/>
      <c r="BM4823" s="5"/>
      <c r="BN4823" s="5"/>
      <c r="BO4823" s="5"/>
      <c r="BP4823" s="1"/>
      <c r="BQ4823" s="1"/>
      <c r="BR4823" s="1"/>
      <c r="BS4823" s="1"/>
      <c r="BT4823" s="1"/>
      <c r="BU4823" s="4"/>
      <c r="BV4823" s="1"/>
      <c r="BW4823" s="3"/>
      <c r="BX4823" s="4"/>
      <c r="BY4823" s="5"/>
      <c r="BZ4823" s="5"/>
      <c r="CA4823" s="5"/>
      <c r="CB4823" s="5"/>
      <c r="CC4823" s="5"/>
      <c r="CD4823" s="43"/>
    </row>
    <row r="4824" spans="1:82" x14ac:dyDescent="0.25">
      <c r="A4824" s="8"/>
      <c r="B4824" s="5"/>
      <c r="C4824" s="5"/>
      <c r="D4824" s="5"/>
      <c r="E4824" s="5"/>
      <c r="F4824" s="94" t="str">
        <f t="shared" si="759"/>
        <v/>
      </c>
      <c r="G4824" s="94" t="str">
        <f t="shared" si="760"/>
        <v/>
      </c>
      <c r="H4824" s="127" t="str">
        <f>IF(A4824&lt;&gt;"",IF(MID(C4824,1,1)="c",$AS$26,IF(MID(C4824,1,1)="r",$AS$41,IF(MID(C4824,1,1)="p",#REF!,#REF!))),"")</f>
        <v/>
      </c>
      <c r="I4824" s="92" t="str">
        <f t="shared" si="761"/>
        <v/>
      </c>
      <c r="J4824" s="92" t="str">
        <f t="shared" si="762"/>
        <v/>
      </c>
      <c r="K4824" s="92" t="str">
        <f t="shared" si="763"/>
        <v/>
      </c>
      <c r="L4824" s="92" t="str">
        <f t="shared" si="764"/>
        <v/>
      </c>
      <c r="M4824" s="95" t="str">
        <f>IF(A4824&lt;&gt;"",IF(MID(C4824,1,1)="c",SigmaEpsConcrete(I4824,$AN$30:$AN$33,$AR$30:$AR$33,$AS$26,$AS$27,$AS$28,$AQ$20,$AU$19),""),"")</f>
        <v/>
      </c>
      <c r="N4824" s="95" t="str">
        <f>IF(A4824&lt;&gt;"",IF(MID(C4824,1,1)="r",SigmaEpsReinf(J4824,$AS$42:$AS$43,$AS$41,$AS$39,$AS$40,$AQ$38),""),"")</f>
        <v/>
      </c>
      <c r="Q4824" s="92" t="str">
        <f t="shared" si="766"/>
        <v/>
      </c>
      <c r="R4824" s="92" t="str">
        <f t="shared" si="767"/>
        <v/>
      </c>
      <c r="U4824" s="5"/>
      <c r="V4824" s="5"/>
      <c r="W4824" s="94" t="str">
        <f t="shared" si="765"/>
        <v/>
      </c>
      <c r="X4824" s="94" t="str">
        <f t="shared" si="768"/>
        <v/>
      </c>
      <c r="Y4824" s="5"/>
      <c r="BK4824" s="8"/>
      <c r="BL4824" s="5"/>
      <c r="BM4824" s="5"/>
      <c r="BN4824" s="5"/>
      <c r="BO4824" s="5"/>
      <c r="BP4824" s="1"/>
      <c r="BQ4824" s="1"/>
      <c r="BR4824" s="1"/>
      <c r="BS4824" s="1"/>
      <c r="BT4824" s="1"/>
      <c r="BU4824" s="4"/>
      <c r="BV4824" s="1"/>
      <c r="BW4824" s="3"/>
      <c r="BX4824" s="4"/>
      <c r="BY4824" s="5"/>
      <c r="BZ4824" s="5"/>
      <c r="CA4824" s="5"/>
      <c r="CB4824" s="5"/>
      <c r="CC4824" s="5"/>
      <c r="CD4824" s="43"/>
    </row>
    <row r="4825" spans="1:82" x14ac:dyDescent="0.25">
      <c r="A4825" s="8"/>
      <c r="B4825" s="5"/>
      <c r="C4825" s="5"/>
      <c r="D4825" s="5"/>
      <c r="E4825" s="5"/>
      <c r="F4825" s="94" t="str">
        <f t="shared" si="759"/>
        <v/>
      </c>
      <c r="G4825" s="94" t="str">
        <f t="shared" si="760"/>
        <v/>
      </c>
      <c r="H4825" s="127" t="str">
        <f>IF(A4825&lt;&gt;"",IF(MID(C4825,1,1)="c",$AS$26,IF(MID(C4825,1,1)="r",$AS$41,IF(MID(C4825,1,1)="p",#REF!,#REF!))),"")</f>
        <v/>
      </c>
      <c r="I4825" s="92" t="str">
        <f t="shared" si="761"/>
        <v/>
      </c>
      <c r="J4825" s="92" t="str">
        <f t="shared" si="762"/>
        <v/>
      </c>
      <c r="K4825" s="92" t="str">
        <f t="shared" si="763"/>
        <v/>
      </c>
      <c r="L4825" s="92" t="str">
        <f t="shared" si="764"/>
        <v/>
      </c>
      <c r="M4825" s="95" t="str">
        <f>IF(A4825&lt;&gt;"",IF(MID(C4825,1,1)="c",SigmaEpsConcrete(I4825,$AN$30:$AN$33,$AR$30:$AR$33,$AS$26,$AS$27,$AS$28,$AQ$20,$AU$19),""),"")</f>
        <v/>
      </c>
      <c r="N4825" s="95" t="str">
        <f>IF(A4825&lt;&gt;"",IF(MID(C4825,1,1)="r",SigmaEpsReinf(J4825,$AS$42:$AS$43,$AS$41,$AS$39,$AS$40,$AQ$38),""),"")</f>
        <v/>
      </c>
      <c r="Q4825" s="92" t="str">
        <f t="shared" si="766"/>
        <v/>
      </c>
      <c r="R4825" s="92" t="str">
        <f t="shared" si="767"/>
        <v/>
      </c>
      <c r="U4825" s="5"/>
      <c r="V4825" s="5"/>
      <c r="W4825" s="94" t="str">
        <f t="shared" si="765"/>
        <v/>
      </c>
      <c r="X4825" s="94" t="str">
        <f t="shared" si="768"/>
        <v/>
      </c>
      <c r="Y4825" s="5"/>
      <c r="BK4825" s="8"/>
      <c r="BL4825" s="5"/>
      <c r="BM4825" s="5"/>
      <c r="BN4825" s="5"/>
      <c r="BO4825" s="5"/>
      <c r="BP4825" s="1"/>
      <c r="BQ4825" s="1"/>
      <c r="BR4825" s="1"/>
      <c r="BS4825" s="1"/>
      <c r="BT4825" s="1"/>
      <c r="BU4825" s="4"/>
      <c r="BV4825" s="1"/>
      <c r="BW4825" s="3"/>
      <c r="BX4825" s="4"/>
      <c r="BY4825" s="5"/>
      <c r="BZ4825" s="5"/>
      <c r="CA4825" s="5"/>
      <c r="CB4825" s="5"/>
      <c r="CC4825" s="5"/>
      <c r="CD4825" s="43"/>
    </row>
    <row r="4826" spans="1:82" x14ac:dyDescent="0.25">
      <c r="A4826" s="8"/>
      <c r="B4826" s="5"/>
      <c r="C4826" s="5"/>
      <c r="D4826" s="5"/>
      <c r="E4826" s="5"/>
      <c r="F4826" s="94" t="str">
        <f t="shared" si="759"/>
        <v/>
      </c>
      <c r="G4826" s="94" t="str">
        <f t="shared" si="760"/>
        <v/>
      </c>
      <c r="H4826" s="127" t="str">
        <f>IF(A4826&lt;&gt;"",IF(MID(C4826,1,1)="c",$AS$26,IF(MID(C4826,1,1)="r",$AS$41,IF(MID(C4826,1,1)="p",#REF!,#REF!))),"")</f>
        <v/>
      </c>
      <c r="I4826" s="92" t="str">
        <f t="shared" si="761"/>
        <v/>
      </c>
      <c r="J4826" s="92" t="str">
        <f t="shared" si="762"/>
        <v/>
      </c>
      <c r="K4826" s="92" t="str">
        <f t="shared" si="763"/>
        <v/>
      </c>
      <c r="L4826" s="92" t="str">
        <f t="shared" si="764"/>
        <v/>
      </c>
      <c r="M4826" s="95" t="str">
        <f>IF(A4826&lt;&gt;"",IF(MID(C4826,1,1)="c",SigmaEpsConcrete(I4826,$AN$30:$AN$33,$AR$30:$AR$33,$AS$26,$AS$27,$AS$28,$AQ$20,$AU$19),""),"")</f>
        <v/>
      </c>
      <c r="N4826" s="95" t="str">
        <f>IF(A4826&lt;&gt;"",IF(MID(C4826,1,1)="r",SigmaEpsReinf(J4826,$AS$42:$AS$43,$AS$41,$AS$39,$AS$40,$AQ$38),""),"")</f>
        <v/>
      </c>
      <c r="Q4826" s="92" t="str">
        <f t="shared" si="766"/>
        <v/>
      </c>
      <c r="R4826" s="92" t="str">
        <f t="shared" si="767"/>
        <v/>
      </c>
      <c r="U4826" s="5"/>
      <c r="V4826" s="5"/>
      <c r="W4826" s="94" t="str">
        <f t="shared" si="765"/>
        <v/>
      </c>
      <c r="X4826" s="94" t="str">
        <f t="shared" si="768"/>
        <v/>
      </c>
      <c r="Y4826" s="5"/>
      <c r="BK4826" s="8"/>
      <c r="BL4826" s="5"/>
      <c r="BM4826" s="5"/>
      <c r="BN4826" s="5"/>
      <c r="BO4826" s="5"/>
      <c r="BP4826" s="1"/>
      <c r="BQ4826" s="1"/>
      <c r="BR4826" s="1"/>
      <c r="BS4826" s="1"/>
      <c r="BT4826" s="1"/>
      <c r="BU4826" s="4"/>
      <c r="BV4826" s="1"/>
      <c r="BW4826" s="3"/>
      <c r="BX4826" s="4"/>
      <c r="BY4826" s="5"/>
      <c r="BZ4826" s="5"/>
      <c r="CA4826" s="5"/>
      <c r="CB4826" s="5"/>
      <c r="CC4826" s="5"/>
      <c r="CD4826" s="43"/>
    </row>
    <row r="4827" spans="1:82" x14ac:dyDescent="0.25">
      <c r="A4827" s="8"/>
      <c r="B4827" s="5"/>
      <c r="C4827" s="5"/>
      <c r="D4827" s="5"/>
      <c r="E4827" s="5"/>
      <c r="F4827" s="94" t="str">
        <f t="shared" si="759"/>
        <v/>
      </c>
      <c r="G4827" s="94" t="str">
        <f t="shared" si="760"/>
        <v/>
      </c>
      <c r="H4827" s="127" t="str">
        <f>IF(A4827&lt;&gt;"",IF(MID(C4827,1,1)="c",$AS$26,IF(MID(C4827,1,1)="r",$AS$41,IF(MID(C4827,1,1)="p",#REF!,#REF!))),"")</f>
        <v/>
      </c>
      <c r="I4827" s="92" t="str">
        <f t="shared" si="761"/>
        <v/>
      </c>
      <c r="J4827" s="92" t="str">
        <f t="shared" si="762"/>
        <v/>
      </c>
      <c r="K4827" s="92" t="str">
        <f t="shared" si="763"/>
        <v/>
      </c>
      <c r="L4827" s="92" t="str">
        <f t="shared" si="764"/>
        <v/>
      </c>
      <c r="M4827" s="95" t="str">
        <f>IF(A4827&lt;&gt;"",IF(MID(C4827,1,1)="c",SigmaEpsConcrete(I4827,$AN$30:$AN$33,$AR$30:$AR$33,$AS$26,$AS$27,$AS$28,$AQ$20,$AU$19),""),"")</f>
        <v/>
      </c>
      <c r="N4827" s="95" t="str">
        <f>IF(A4827&lt;&gt;"",IF(MID(C4827,1,1)="r",SigmaEpsReinf(J4827,$AS$42:$AS$43,$AS$41,$AS$39,$AS$40,$AQ$38),""),"")</f>
        <v/>
      </c>
      <c r="Q4827" s="92" t="str">
        <f t="shared" si="766"/>
        <v/>
      </c>
      <c r="R4827" s="92" t="str">
        <f t="shared" si="767"/>
        <v/>
      </c>
      <c r="U4827" s="5"/>
      <c r="V4827" s="5"/>
      <c r="W4827" s="94" t="str">
        <f t="shared" si="765"/>
        <v/>
      </c>
      <c r="X4827" s="94" t="str">
        <f t="shared" si="768"/>
        <v/>
      </c>
      <c r="Y4827" s="5"/>
      <c r="BK4827" s="8"/>
      <c r="BL4827" s="5"/>
      <c r="BM4827" s="5"/>
      <c r="BN4827" s="5"/>
      <c r="BO4827" s="5"/>
      <c r="BP4827" s="1"/>
      <c r="BQ4827" s="1"/>
      <c r="BR4827" s="1"/>
      <c r="BS4827" s="1"/>
      <c r="BT4827" s="1"/>
      <c r="BU4827" s="4"/>
      <c r="BV4827" s="1"/>
      <c r="BW4827" s="3"/>
      <c r="BX4827" s="4"/>
      <c r="BY4827" s="5"/>
      <c r="BZ4827" s="5"/>
      <c r="CA4827" s="5"/>
      <c r="CB4827" s="5"/>
      <c r="CC4827" s="5"/>
      <c r="CD4827" s="43"/>
    </row>
    <row r="4828" spans="1:82" x14ac:dyDescent="0.25">
      <c r="A4828" s="8"/>
      <c r="B4828" s="5"/>
      <c r="C4828" s="5"/>
      <c r="D4828" s="5"/>
      <c r="E4828" s="5"/>
      <c r="F4828" s="94" t="str">
        <f t="shared" si="759"/>
        <v/>
      </c>
      <c r="G4828" s="94" t="str">
        <f t="shared" si="760"/>
        <v/>
      </c>
      <c r="H4828" s="127" t="str">
        <f>IF(A4828&lt;&gt;"",IF(MID(C4828,1,1)="c",$AS$26,IF(MID(C4828,1,1)="r",$AS$41,IF(MID(C4828,1,1)="p",#REF!,#REF!))),"")</f>
        <v/>
      </c>
      <c r="I4828" s="92" t="str">
        <f t="shared" si="761"/>
        <v/>
      </c>
      <c r="J4828" s="92" t="str">
        <f t="shared" si="762"/>
        <v/>
      </c>
      <c r="K4828" s="92" t="str">
        <f t="shared" si="763"/>
        <v/>
      </c>
      <c r="L4828" s="92" t="str">
        <f t="shared" si="764"/>
        <v/>
      </c>
      <c r="M4828" s="95" t="str">
        <f>IF(A4828&lt;&gt;"",IF(MID(C4828,1,1)="c",SigmaEpsConcrete(I4828,$AN$30:$AN$33,$AR$30:$AR$33,$AS$26,$AS$27,$AS$28,$AQ$20,$AU$19),""),"")</f>
        <v/>
      </c>
      <c r="N4828" s="95" t="str">
        <f>IF(A4828&lt;&gt;"",IF(MID(C4828,1,1)="r",SigmaEpsReinf(J4828,$AS$42:$AS$43,$AS$41,$AS$39,$AS$40,$AQ$38),""),"")</f>
        <v/>
      </c>
      <c r="Q4828" s="92" t="str">
        <f t="shared" si="766"/>
        <v/>
      </c>
      <c r="R4828" s="92" t="str">
        <f t="shared" si="767"/>
        <v/>
      </c>
      <c r="U4828" s="5"/>
      <c r="V4828" s="5"/>
      <c r="W4828" s="94" t="str">
        <f t="shared" si="765"/>
        <v/>
      </c>
      <c r="X4828" s="94" t="str">
        <f t="shared" si="768"/>
        <v/>
      </c>
      <c r="Y4828" s="5"/>
      <c r="BK4828" s="8"/>
      <c r="BL4828" s="5"/>
      <c r="BM4828" s="5"/>
      <c r="BN4828" s="5"/>
      <c r="BO4828" s="5"/>
      <c r="BP4828" s="1"/>
      <c r="BQ4828" s="1"/>
      <c r="BR4828" s="1"/>
      <c r="BS4828" s="1"/>
      <c r="BT4828" s="1"/>
      <c r="BU4828" s="4"/>
      <c r="BV4828" s="1"/>
      <c r="BW4828" s="3"/>
      <c r="BX4828" s="4"/>
      <c r="BY4828" s="5"/>
      <c r="BZ4828" s="5"/>
      <c r="CA4828" s="5"/>
      <c r="CB4828" s="5"/>
      <c r="CC4828" s="5"/>
      <c r="CD4828" s="43"/>
    </row>
    <row r="4829" spans="1:82" x14ac:dyDescent="0.25">
      <c r="A4829" s="8"/>
      <c r="B4829" s="5"/>
      <c r="C4829" s="5"/>
      <c r="D4829" s="5"/>
      <c r="E4829" s="5"/>
      <c r="F4829" s="94" t="str">
        <f t="shared" si="759"/>
        <v/>
      </c>
      <c r="G4829" s="94" t="str">
        <f t="shared" si="760"/>
        <v/>
      </c>
      <c r="H4829" s="127" t="str">
        <f>IF(A4829&lt;&gt;"",IF(MID(C4829,1,1)="c",$AS$26,IF(MID(C4829,1,1)="r",$AS$41,IF(MID(C4829,1,1)="p",#REF!,#REF!))),"")</f>
        <v/>
      </c>
      <c r="I4829" s="92" t="str">
        <f t="shared" si="761"/>
        <v/>
      </c>
      <c r="J4829" s="92" t="str">
        <f t="shared" si="762"/>
        <v/>
      </c>
      <c r="K4829" s="92" t="str">
        <f t="shared" si="763"/>
        <v/>
      </c>
      <c r="L4829" s="92" t="str">
        <f t="shared" si="764"/>
        <v/>
      </c>
      <c r="M4829" s="95" t="str">
        <f>IF(A4829&lt;&gt;"",IF(MID(C4829,1,1)="c",SigmaEpsConcrete(I4829,$AN$30:$AN$33,$AR$30:$AR$33,$AS$26,$AS$27,$AS$28,$AQ$20,$AU$19),""),"")</f>
        <v/>
      </c>
      <c r="N4829" s="95" t="str">
        <f>IF(A4829&lt;&gt;"",IF(MID(C4829,1,1)="r",SigmaEpsReinf(J4829,$AS$42:$AS$43,$AS$41,$AS$39,$AS$40,$AQ$38),""),"")</f>
        <v/>
      </c>
      <c r="Q4829" s="92" t="str">
        <f t="shared" si="766"/>
        <v/>
      </c>
      <c r="R4829" s="92" t="str">
        <f t="shared" si="767"/>
        <v/>
      </c>
      <c r="U4829" s="5"/>
      <c r="V4829" s="5"/>
      <c r="W4829" s="94" t="str">
        <f t="shared" si="765"/>
        <v/>
      </c>
      <c r="X4829" s="94" t="str">
        <f t="shared" si="768"/>
        <v/>
      </c>
      <c r="Y4829" s="5"/>
      <c r="BK4829" s="8"/>
      <c r="BL4829" s="5"/>
      <c r="BM4829" s="5"/>
      <c r="BN4829" s="5"/>
      <c r="BO4829" s="5"/>
      <c r="BP4829" s="1"/>
      <c r="BQ4829" s="1"/>
      <c r="BR4829" s="1"/>
      <c r="BS4829" s="1"/>
      <c r="BT4829" s="1"/>
      <c r="BU4829" s="4"/>
      <c r="BV4829" s="1"/>
      <c r="BW4829" s="3"/>
      <c r="BX4829" s="4"/>
      <c r="BY4829" s="5"/>
      <c r="BZ4829" s="5"/>
      <c r="CA4829" s="5"/>
      <c r="CB4829" s="5"/>
      <c r="CC4829" s="5"/>
      <c r="CD4829" s="43"/>
    </row>
    <row r="4830" spans="1:82" x14ac:dyDescent="0.25">
      <c r="A4830" s="8"/>
      <c r="B4830" s="5"/>
      <c r="C4830" s="5"/>
      <c r="D4830" s="5"/>
      <c r="E4830" s="5"/>
      <c r="F4830" s="94" t="str">
        <f t="shared" si="759"/>
        <v/>
      </c>
      <c r="G4830" s="94" t="str">
        <f t="shared" si="760"/>
        <v/>
      </c>
      <c r="H4830" s="127" t="str">
        <f>IF(A4830&lt;&gt;"",IF(MID(C4830,1,1)="c",$AS$26,IF(MID(C4830,1,1)="r",$AS$41,IF(MID(C4830,1,1)="p",#REF!,#REF!))),"")</f>
        <v/>
      </c>
      <c r="I4830" s="92" t="str">
        <f t="shared" si="761"/>
        <v/>
      </c>
      <c r="J4830" s="92" t="str">
        <f t="shared" si="762"/>
        <v/>
      </c>
      <c r="K4830" s="92" t="str">
        <f t="shared" si="763"/>
        <v/>
      </c>
      <c r="L4830" s="92" t="str">
        <f t="shared" si="764"/>
        <v/>
      </c>
      <c r="M4830" s="95" t="str">
        <f>IF(A4830&lt;&gt;"",IF(MID(C4830,1,1)="c",SigmaEpsConcrete(I4830,$AN$30:$AN$33,$AR$30:$AR$33,$AS$26,$AS$27,$AS$28,$AQ$20,$AU$19),""),"")</f>
        <v/>
      </c>
      <c r="N4830" s="95" t="str">
        <f>IF(A4830&lt;&gt;"",IF(MID(C4830,1,1)="r",SigmaEpsReinf(J4830,$AS$42:$AS$43,$AS$41,$AS$39,$AS$40,$AQ$38),""),"")</f>
        <v/>
      </c>
      <c r="Q4830" s="92" t="str">
        <f t="shared" si="766"/>
        <v/>
      </c>
      <c r="R4830" s="92" t="str">
        <f t="shared" si="767"/>
        <v/>
      </c>
      <c r="U4830" s="5"/>
      <c r="V4830" s="5"/>
      <c r="W4830" s="94" t="str">
        <f t="shared" si="765"/>
        <v/>
      </c>
      <c r="X4830" s="94" t="str">
        <f t="shared" si="768"/>
        <v/>
      </c>
      <c r="Y4830" s="5"/>
      <c r="BK4830" s="8"/>
      <c r="BL4830" s="5"/>
      <c r="BM4830" s="5"/>
      <c r="BN4830" s="5"/>
      <c r="BO4830" s="5"/>
      <c r="BP4830" s="1"/>
      <c r="BQ4830" s="1"/>
      <c r="BR4830" s="1"/>
      <c r="BS4830" s="1"/>
      <c r="BT4830" s="1"/>
      <c r="BU4830" s="4"/>
      <c r="BV4830" s="1"/>
      <c r="BW4830" s="3"/>
      <c r="BX4830" s="4"/>
      <c r="BY4830" s="5"/>
      <c r="BZ4830" s="5"/>
      <c r="CA4830" s="5"/>
      <c r="CB4830" s="5"/>
      <c r="CC4830" s="5"/>
      <c r="CD4830" s="43"/>
    </row>
    <row r="4831" spans="1:82" x14ac:dyDescent="0.25">
      <c r="A4831" s="8"/>
      <c r="B4831" s="5"/>
      <c r="C4831" s="5"/>
      <c r="D4831" s="5"/>
      <c r="E4831" s="5"/>
      <c r="F4831" s="94" t="str">
        <f t="shared" si="759"/>
        <v/>
      </c>
      <c r="G4831" s="94" t="str">
        <f t="shared" si="760"/>
        <v/>
      </c>
      <c r="H4831" s="127" t="str">
        <f>IF(A4831&lt;&gt;"",IF(MID(C4831,1,1)="c",$AS$26,IF(MID(C4831,1,1)="r",$AS$41,IF(MID(C4831,1,1)="p",#REF!,#REF!))),"")</f>
        <v/>
      </c>
      <c r="I4831" s="92" t="str">
        <f t="shared" si="761"/>
        <v/>
      </c>
      <c r="J4831" s="92" t="str">
        <f t="shared" si="762"/>
        <v/>
      </c>
      <c r="K4831" s="92" t="str">
        <f t="shared" si="763"/>
        <v/>
      </c>
      <c r="L4831" s="92" t="str">
        <f t="shared" si="764"/>
        <v/>
      </c>
      <c r="M4831" s="95" t="str">
        <f>IF(A4831&lt;&gt;"",IF(MID(C4831,1,1)="c",SigmaEpsConcrete(I4831,$AN$30:$AN$33,$AR$30:$AR$33,$AS$26,$AS$27,$AS$28,$AQ$20,$AU$19),""),"")</f>
        <v/>
      </c>
      <c r="N4831" s="95" t="str">
        <f>IF(A4831&lt;&gt;"",IF(MID(C4831,1,1)="r",SigmaEpsReinf(J4831,$AS$42:$AS$43,$AS$41,$AS$39,$AS$40,$AQ$38),""),"")</f>
        <v/>
      </c>
      <c r="Q4831" s="92" t="str">
        <f t="shared" si="766"/>
        <v/>
      </c>
      <c r="R4831" s="92" t="str">
        <f t="shared" si="767"/>
        <v/>
      </c>
      <c r="U4831" s="5"/>
      <c r="V4831" s="5"/>
      <c r="W4831" s="94" t="str">
        <f t="shared" si="765"/>
        <v/>
      </c>
      <c r="X4831" s="94" t="str">
        <f t="shared" si="768"/>
        <v/>
      </c>
      <c r="Y4831" s="5"/>
      <c r="BK4831" s="8"/>
      <c r="BL4831" s="5"/>
      <c r="BM4831" s="5"/>
      <c r="BN4831" s="5"/>
      <c r="BO4831" s="5"/>
      <c r="BP4831" s="1"/>
      <c r="BQ4831" s="1"/>
      <c r="BR4831" s="1"/>
      <c r="BS4831" s="1"/>
      <c r="BT4831" s="1"/>
      <c r="BU4831" s="4"/>
      <c r="BV4831" s="1"/>
      <c r="BW4831" s="3"/>
      <c r="BX4831" s="4"/>
      <c r="BY4831" s="5"/>
      <c r="BZ4831" s="5"/>
      <c r="CA4831" s="5"/>
      <c r="CB4831" s="5"/>
      <c r="CC4831" s="5"/>
      <c r="CD4831" s="43"/>
    </row>
    <row r="4832" spans="1:82" x14ac:dyDescent="0.25">
      <c r="A4832" s="8"/>
      <c r="B4832" s="5"/>
      <c r="C4832" s="5"/>
      <c r="D4832" s="5"/>
      <c r="E4832" s="5"/>
      <c r="F4832" s="94" t="str">
        <f t="shared" si="759"/>
        <v/>
      </c>
      <c r="G4832" s="94" t="str">
        <f t="shared" si="760"/>
        <v/>
      </c>
      <c r="H4832" s="127" t="str">
        <f>IF(A4832&lt;&gt;"",IF(MID(C4832,1,1)="c",$AS$26,IF(MID(C4832,1,1)="r",$AS$41,IF(MID(C4832,1,1)="p",#REF!,#REF!))),"")</f>
        <v/>
      </c>
      <c r="I4832" s="92" t="str">
        <f t="shared" si="761"/>
        <v/>
      </c>
      <c r="J4832" s="92" t="str">
        <f t="shared" si="762"/>
        <v/>
      </c>
      <c r="K4832" s="92" t="str">
        <f t="shared" si="763"/>
        <v/>
      </c>
      <c r="L4832" s="92" t="str">
        <f t="shared" si="764"/>
        <v/>
      </c>
      <c r="M4832" s="95" t="str">
        <f>IF(A4832&lt;&gt;"",IF(MID(C4832,1,1)="c",SigmaEpsConcrete(I4832,$AN$30:$AN$33,$AR$30:$AR$33,$AS$26,$AS$27,$AS$28,$AQ$20,$AU$19),""),"")</f>
        <v/>
      </c>
      <c r="N4832" s="95" t="str">
        <f>IF(A4832&lt;&gt;"",IF(MID(C4832,1,1)="r",SigmaEpsReinf(J4832,$AS$42:$AS$43,$AS$41,$AS$39,$AS$40,$AQ$38),""),"")</f>
        <v/>
      </c>
      <c r="Q4832" s="92" t="str">
        <f t="shared" si="766"/>
        <v/>
      </c>
      <c r="R4832" s="92" t="str">
        <f t="shared" si="767"/>
        <v/>
      </c>
      <c r="U4832" s="5"/>
      <c r="V4832" s="5"/>
      <c r="W4832" s="94" t="str">
        <f t="shared" si="765"/>
        <v/>
      </c>
      <c r="X4832" s="94" t="str">
        <f t="shared" si="768"/>
        <v/>
      </c>
      <c r="Y4832" s="5"/>
      <c r="BK4832" s="8"/>
      <c r="BL4832" s="5"/>
      <c r="BM4832" s="5"/>
      <c r="BN4832" s="5"/>
      <c r="BO4832" s="5"/>
      <c r="BP4832" s="1"/>
      <c r="BQ4832" s="1"/>
      <c r="BR4832" s="1"/>
      <c r="BS4832" s="1"/>
      <c r="BT4832" s="1"/>
      <c r="BU4832" s="4"/>
      <c r="BV4832" s="1"/>
      <c r="BW4832" s="3"/>
      <c r="BX4832" s="4"/>
      <c r="BY4832" s="5"/>
      <c r="BZ4832" s="5"/>
      <c r="CA4832" s="5"/>
      <c r="CB4832" s="5"/>
      <c r="CC4832" s="5"/>
      <c r="CD4832" s="43"/>
    </row>
    <row r="4833" spans="1:82" x14ac:dyDescent="0.25">
      <c r="A4833" s="8"/>
      <c r="B4833" s="5"/>
      <c r="C4833" s="5"/>
      <c r="D4833" s="5"/>
      <c r="E4833" s="5"/>
      <c r="F4833" s="94" t="str">
        <f t="shared" si="759"/>
        <v/>
      </c>
      <c r="G4833" s="94" t="str">
        <f t="shared" si="760"/>
        <v/>
      </c>
      <c r="H4833" s="127" t="str">
        <f>IF(A4833&lt;&gt;"",IF(MID(C4833,1,1)="c",$AS$26,IF(MID(C4833,1,1)="r",$AS$41,IF(MID(C4833,1,1)="p",#REF!,#REF!))),"")</f>
        <v/>
      </c>
      <c r="I4833" s="92" t="str">
        <f t="shared" si="761"/>
        <v/>
      </c>
      <c r="J4833" s="92" t="str">
        <f t="shared" si="762"/>
        <v/>
      </c>
      <c r="K4833" s="92" t="str">
        <f t="shared" si="763"/>
        <v/>
      </c>
      <c r="L4833" s="92" t="str">
        <f t="shared" si="764"/>
        <v/>
      </c>
      <c r="M4833" s="95" t="str">
        <f>IF(A4833&lt;&gt;"",IF(MID(C4833,1,1)="c",SigmaEpsConcrete(I4833,$AN$30:$AN$33,$AR$30:$AR$33,$AS$26,$AS$27,$AS$28,$AQ$20,$AU$19),""),"")</f>
        <v/>
      </c>
      <c r="N4833" s="95" t="str">
        <f>IF(A4833&lt;&gt;"",IF(MID(C4833,1,1)="r",SigmaEpsReinf(J4833,$AS$42:$AS$43,$AS$41,$AS$39,$AS$40,$AQ$38),""),"")</f>
        <v/>
      </c>
      <c r="Q4833" s="92" t="str">
        <f t="shared" si="766"/>
        <v/>
      </c>
      <c r="R4833" s="92" t="str">
        <f t="shared" si="767"/>
        <v/>
      </c>
      <c r="U4833" s="5"/>
      <c r="V4833" s="5"/>
      <c r="W4833" s="94" t="str">
        <f t="shared" si="765"/>
        <v/>
      </c>
      <c r="X4833" s="94" t="str">
        <f t="shared" si="768"/>
        <v/>
      </c>
      <c r="Y4833" s="5"/>
      <c r="BK4833" s="8"/>
      <c r="BL4833" s="5"/>
      <c r="BM4833" s="5"/>
      <c r="BN4833" s="5"/>
      <c r="BO4833" s="5"/>
      <c r="BP4833" s="1"/>
      <c r="BQ4833" s="1"/>
      <c r="BR4833" s="1"/>
      <c r="BS4833" s="1"/>
      <c r="BT4833" s="1"/>
      <c r="BU4833" s="4"/>
      <c r="BV4833" s="1"/>
      <c r="BW4833" s="3"/>
      <c r="BX4833" s="4"/>
      <c r="BY4833" s="5"/>
      <c r="BZ4833" s="5"/>
      <c r="CA4833" s="5"/>
      <c r="CB4833" s="5"/>
      <c r="CC4833" s="5"/>
      <c r="CD4833" s="43"/>
    </row>
    <row r="4834" spans="1:82" x14ac:dyDescent="0.25">
      <c r="A4834" s="8"/>
      <c r="B4834" s="5"/>
      <c r="C4834" s="5"/>
      <c r="D4834" s="5"/>
      <c r="E4834" s="5"/>
      <c r="F4834" s="94" t="str">
        <f t="shared" si="759"/>
        <v/>
      </c>
      <c r="G4834" s="94" t="str">
        <f t="shared" si="760"/>
        <v/>
      </c>
      <c r="H4834" s="127" t="str">
        <f>IF(A4834&lt;&gt;"",IF(MID(C4834,1,1)="c",$AS$26,IF(MID(C4834,1,1)="r",$AS$41,IF(MID(C4834,1,1)="p",#REF!,#REF!))),"")</f>
        <v/>
      </c>
      <c r="I4834" s="92" t="str">
        <f t="shared" si="761"/>
        <v/>
      </c>
      <c r="J4834" s="92" t="str">
        <f t="shared" si="762"/>
        <v/>
      </c>
      <c r="K4834" s="92" t="str">
        <f t="shared" si="763"/>
        <v/>
      </c>
      <c r="L4834" s="92" t="str">
        <f t="shared" si="764"/>
        <v/>
      </c>
      <c r="M4834" s="95" t="str">
        <f>IF(A4834&lt;&gt;"",IF(MID(C4834,1,1)="c",SigmaEpsConcrete(I4834,$AN$30:$AN$33,$AR$30:$AR$33,$AS$26,$AS$27,$AS$28,$AQ$20,$AU$19),""),"")</f>
        <v/>
      </c>
      <c r="N4834" s="95" t="str">
        <f>IF(A4834&lt;&gt;"",IF(MID(C4834,1,1)="r",SigmaEpsReinf(J4834,$AS$42:$AS$43,$AS$41,$AS$39,$AS$40,$AQ$38),""),"")</f>
        <v/>
      </c>
      <c r="Q4834" s="92" t="str">
        <f t="shared" si="766"/>
        <v/>
      </c>
      <c r="R4834" s="92" t="str">
        <f t="shared" si="767"/>
        <v/>
      </c>
      <c r="U4834" s="5"/>
      <c r="V4834" s="5"/>
      <c r="W4834" s="94" t="str">
        <f t="shared" si="765"/>
        <v/>
      </c>
      <c r="X4834" s="94" t="str">
        <f t="shared" si="768"/>
        <v/>
      </c>
      <c r="Y4834" s="5"/>
      <c r="BK4834" s="8"/>
      <c r="BL4834" s="5"/>
      <c r="BM4834" s="5"/>
      <c r="BN4834" s="5"/>
      <c r="BO4834" s="5"/>
      <c r="BP4834" s="1"/>
      <c r="BQ4834" s="1"/>
      <c r="BR4834" s="1"/>
      <c r="BS4834" s="1"/>
      <c r="BT4834" s="1"/>
      <c r="BU4834" s="4"/>
      <c r="BV4834" s="1"/>
      <c r="BW4834" s="3"/>
      <c r="BX4834" s="4"/>
      <c r="BY4834" s="5"/>
      <c r="BZ4834" s="5"/>
      <c r="CA4834" s="5"/>
      <c r="CB4834" s="5"/>
      <c r="CC4834" s="5"/>
      <c r="CD4834" s="43"/>
    </row>
    <row r="4835" spans="1:82" x14ac:dyDescent="0.25">
      <c r="A4835" s="8"/>
      <c r="B4835" s="5"/>
      <c r="C4835" s="5"/>
      <c r="D4835" s="5"/>
      <c r="E4835" s="5"/>
      <c r="F4835" s="94" t="str">
        <f t="shared" si="759"/>
        <v/>
      </c>
      <c r="G4835" s="94" t="str">
        <f t="shared" si="760"/>
        <v/>
      </c>
      <c r="H4835" s="127" t="str">
        <f>IF(A4835&lt;&gt;"",IF(MID(C4835,1,1)="c",$AS$26,IF(MID(C4835,1,1)="r",$AS$41,IF(MID(C4835,1,1)="p",#REF!,#REF!))),"")</f>
        <v/>
      </c>
      <c r="I4835" s="92" t="str">
        <f t="shared" si="761"/>
        <v/>
      </c>
      <c r="J4835" s="92" t="str">
        <f t="shared" si="762"/>
        <v/>
      </c>
      <c r="K4835" s="92" t="str">
        <f t="shared" si="763"/>
        <v/>
      </c>
      <c r="L4835" s="92" t="str">
        <f t="shared" si="764"/>
        <v/>
      </c>
      <c r="M4835" s="95" t="str">
        <f>IF(A4835&lt;&gt;"",IF(MID(C4835,1,1)="c",SigmaEpsConcrete(I4835,$AN$30:$AN$33,$AR$30:$AR$33,$AS$26,$AS$27,$AS$28,$AQ$20,$AU$19),""),"")</f>
        <v/>
      </c>
      <c r="N4835" s="95" t="str">
        <f>IF(A4835&lt;&gt;"",IF(MID(C4835,1,1)="r",SigmaEpsReinf(J4835,$AS$42:$AS$43,$AS$41,$AS$39,$AS$40,$AQ$38),""),"")</f>
        <v/>
      </c>
      <c r="Q4835" s="92" t="str">
        <f t="shared" si="766"/>
        <v/>
      </c>
      <c r="R4835" s="92" t="str">
        <f t="shared" si="767"/>
        <v/>
      </c>
      <c r="U4835" s="5"/>
      <c r="V4835" s="5"/>
      <c r="W4835" s="94" t="str">
        <f t="shared" si="765"/>
        <v/>
      </c>
      <c r="X4835" s="94" t="str">
        <f t="shared" si="768"/>
        <v/>
      </c>
      <c r="Y4835" s="5"/>
      <c r="BK4835" s="8"/>
      <c r="BL4835" s="5"/>
      <c r="BM4835" s="5"/>
      <c r="BN4835" s="5"/>
      <c r="BO4835" s="5"/>
      <c r="BP4835" s="1"/>
      <c r="BQ4835" s="1"/>
      <c r="BR4835" s="1"/>
      <c r="BS4835" s="1"/>
      <c r="BT4835" s="1"/>
      <c r="BU4835" s="4"/>
      <c r="BV4835" s="1"/>
      <c r="BW4835" s="3"/>
      <c r="BX4835" s="4"/>
      <c r="BY4835" s="5"/>
      <c r="BZ4835" s="5"/>
      <c r="CA4835" s="5"/>
      <c r="CB4835" s="5"/>
      <c r="CC4835" s="5"/>
      <c r="CD4835" s="43"/>
    </row>
    <row r="4836" spans="1:82" x14ac:dyDescent="0.25">
      <c r="A4836" s="8"/>
      <c r="B4836" s="5"/>
      <c r="C4836" s="5"/>
      <c r="D4836" s="5"/>
      <c r="E4836" s="5"/>
      <c r="F4836" s="94" t="str">
        <f t="shared" si="759"/>
        <v/>
      </c>
      <c r="G4836" s="94" t="str">
        <f t="shared" si="760"/>
        <v/>
      </c>
      <c r="H4836" s="127" t="str">
        <f>IF(A4836&lt;&gt;"",IF(MID(C4836,1,1)="c",$AS$26,IF(MID(C4836,1,1)="r",$AS$41,IF(MID(C4836,1,1)="p",#REF!,#REF!))),"")</f>
        <v/>
      </c>
      <c r="I4836" s="92" t="str">
        <f t="shared" si="761"/>
        <v/>
      </c>
      <c r="J4836" s="92" t="str">
        <f t="shared" si="762"/>
        <v/>
      </c>
      <c r="K4836" s="92" t="str">
        <f t="shared" si="763"/>
        <v/>
      </c>
      <c r="L4836" s="92" t="str">
        <f t="shared" si="764"/>
        <v/>
      </c>
      <c r="M4836" s="95" t="str">
        <f>IF(A4836&lt;&gt;"",IF(MID(C4836,1,1)="c",SigmaEpsConcrete(I4836,$AN$30:$AN$33,$AR$30:$AR$33,$AS$26,$AS$27,$AS$28,$AQ$20,$AU$19),""),"")</f>
        <v/>
      </c>
      <c r="N4836" s="95" t="str">
        <f>IF(A4836&lt;&gt;"",IF(MID(C4836,1,1)="r",SigmaEpsReinf(J4836,$AS$42:$AS$43,$AS$41,$AS$39,$AS$40,$AQ$38),""),"")</f>
        <v/>
      </c>
      <c r="Q4836" s="92" t="str">
        <f t="shared" si="766"/>
        <v/>
      </c>
      <c r="R4836" s="92" t="str">
        <f t="shared" si="767"/>
        <v/>
      </c>
      <c r="U4836" s="5"/>
      <c r="V4836" s="5"/>
      <c r="W4836" s="94" t="str">
        <f t="shared" si="765"/>
        <v/>
      </c>
      <c r="X4836" s="94" t="str">
        <f t="shared" si="768"/>
        <v/>
      </c>
      <c r="Y4836" s="5"/>
      <c r="BK4836" s="8"/>
      <c r="BL4836" s="5"/>
      <c r="BM4836" s="5"/>
      <c r="BN4836" s="5"/>
      <c r="BO4836" s="5"/>
      <c r="BP4836" s="1"/>
      <c r="BQ4836" s="1"/>
      <c r="BR4836" s="1"/>
      <c r="BS4836" s="1"/>
      <c r="BT4836" s="1"/>
      <c r="BU4836" s="4"/>
      <c r="BV4836" s="1"/>
      <c r="BW4836" s="3"/>
      <c r="BX4836" s="4"/>
      <c r="BY4836" s="5"/>
      <c r="BZ4836" s="5"/>
      <c r="CA4836" s="5"/>
      <c r="CB4836" s="5"/>
      <c r="CC4836" s="5"/>
      <c r="CD4836" s="43"/>
    </row>
    <row r="4837" spans="1:82" x14ac:dyDescent="0.25">
      <c r="A4837" s="8"/>
      <c r="B4837" s="5"/>
      <c r="C4837" s="5"/>
      <c r="D4837" s="5"/>
      <c r="E4837" s="5"/>
      <c r="F4837" s="94" t="str">
        <f t="shared" si="759"/>
        <v/>
      </c>
      <c r="G4837" s="94" t="str">
        <f t="shared" si="760"/>
        <v/>
      </c>
      <c r="H4837" s="127" t="str">
        <f>IF(A4837&lt;&gt;"",IF(MID(C4837,1,1)="c",$AS$26,IF(MID(C4837,1,1)="r",$AS$41,IF(MID(C4837,1,1)="p",#REF!,#REF!))),"")</f>
        <v/>
      </c>
      <c r="I4837" s="92" t="str">
        <f t="shared" si="761"/>
        <v/>
      </c>
      <c r="J4837" s="92" t="str">
        <f t="shared" si="762"/>
        <v/>
      </c>
      <c r="K4837" s="92" t="str">
        <f t="shared" si="763"/>
        <v/>
      </c>
      <c r="L4837" s="92" t="str">
        <f t="shared" si="764"/>
        <v/>
      </c>
      <c r="M4837" s="95" t="str">
        <f>IF(A4837&lt;&gt;"",IF(MID(C4837,1,1)="c",SigmaEpsConcrete(I4837,$AN$30:$AN$33,$AR$30:$AR$33,$AS$26,$AS$27,$AS$28,$AQ$20,$AU$19),""),"")</f>
        <v/>
      </c>
      <c r="N4837" s="95" t="str">
        <f>IF(A4837&lt;&gt;"",IF(MID(C4837,1,1)="r",SigmaEpsReinf(J4837,$AS$42:$AS$43,$AS$41,$AS$39,$AS$40,$AQ$38),""),"")</f>
        <v/>
      </c>
      <c r="Q4837" s="92" t="str">
        <f t="shared" si="766"/>
        <v/>
      </c>
      <c r="R4837" s="92" t="str">
        <f t="shared" si="767"/>
        <v/>
      </c>
      <c r="U4837" s="5"/>
      <c r="V4837" s="5"/>
      <c r="W4837" s="94" t="str">
        <f t="shared" si="765"/>
        <v/>
      </c>
      <c r="X4837" s="94" t="str">
        <f t="shared" si="768"/>
        <v/>
      </c>
      <c r="Y4837" s="5"/>
      <c r="BK4837" s="8"/>
      <c r="BL4837" s="5"/>
      <c r="BM4837" s="5"/>
      <c r="BN4837" s="5"/>
      <c r="BO4837" s="5"/>
      <c r="BP4837" s="1"/>
      <c r="BQ4837" s="1"/>
      <c r="BR4837" s="1"/>
      <c r="BS4837" s="1"/>
      <c r="BT4837" s="1"/>
      <c r="BU4837" s="4"/>
      <c r="BV4837" s="1"/>
      <c r="BW4837" s="3"/>
      <c r="BX4837" s="4"/>
      <c r="BY4837" s="5"/>
      <c r="BZ4837" s="5"/>
      <c r="CA4837" s="5"/>
      <c r="CB4837" s="5"/>
      <c r="CC4837" s="5"/>
      <c r="CD4837" s="43"/>
    </row>
    <row r="4838" spans="1:82" x14ac:dyDescent="0.25">
      <c r="A4838" s="8"/>
      <c r="B4838" s="5"/>
      <c r="C4838" s="5"/>
      <c r="D4838" s="5"/>
      <c r="E4838" s="5"/>
      <c r="F4838" s="94" t="str">
        <f t="shared" si="759"/>
        <v/>
      </c>
      <c r="G4838" s="94" t="str">
        <f t="shared" si="760"/>
        <v/>
      </c>
      <c r="H4838" s="127" t="str">
        <f>IF(A4838&lt;&gt;"",IF(MID(C4838,1,1)="c",$AS$26,IF(MID(C4838,1,1)="r",$AS$41,IF(MID(C4838,1,1)="p",#REF!,#REF!))),"")</f>
        <v/>
      </c>
      <c r="I4838" s="92" t="str">
        <f t="shared" si="761"/>
        <v/>
      </c>
      <c r="J4838" s="92" t="str">
        <f t="shared" si="762"/>
        <v/>
      </c>
      <c r="K4838" s="92" t="str">
        <f t="shared" si="763"/>
        <v/>
      </c>
      <c r="L4838" s="92" t="str">
        <f t="shared" si="764"/>
        <v/>
      </c>
      <c r="M4838" s="95" t="str">
        <f>IF(A4838&lt;&gt;"",IF(MID(C4838,1,1)="c",SigmaEpsConcrete(I4838,$AN$30:$AN$33,$AR$30:$AR$33,$AS$26,$AS$27,$AS$28,$AQ$20,$AU$19),""),"")</f>
        <v/>
      </c>
      <c r="N4838" s="95" t="str">
        <f>IF(A4838&lt;&gt;"",IF(MID(C4838,1,1)="r",SigmaEpsReinf(J4838,$AS$42:$AS$43,$AS$41,$AS$39,$AS$40,$AQ$38),""),"")</f>
        <v/>
      </c>
      <c r="Q4838" s="92" t="str">
        <f t="shared" si="766"/>
        <v/>
      </c>
      <c r="R4838" s="92" t="str">
        <f t="shared" si="767"/>
        <v/>
      </c>
      <c r="U4838" s="5"/>
      <c r="V4838" s="5"/>
      <c r="W4838" s="94" t="str">
        <f t="shared" si="765"/>
        <v/>
      </c>
      <c r="X4838" s="94" t="str">
        <f t="shared" si="768"/>
        <v/>
      </c>
      <c r="Y4838" s="5"/>
      <c r="BK4838" s="8"/>
      <c r="BL4838" s="5"/>
      <c r="BM4838" s="5"/>
      <c r="BN4838" s="5"/>
      <c r="BO4838" s="5"/>
      <c r="BP4838" s="1"/>
      <c r="BQ4838" s="1"/>
      <c r="BR4838" s="1"/>
      <c r="BS4838" s="1"/>
      <c r="BT4838" s="1"/>
      <c r="BU4838" s="4"/>
      <c r="BV4838" s="1"/>
      <c r="BW4838" s="3"/>
      <c r="BX4838" s="4"/>
      <c r="BY4838" s="5"/>
      <c r="BZ4838" s="5"/>
      <c r="CA4838" s="5"/>
      <c r="CB4838" s="5"/>
      <c r="CC4838" s="5"/>
      <c r="CD4838" s="43"/>
    </row>
    <row r="4839" spans="1:82" x14ac:dyDescent="0.25">
      <c r="A4839" s="8"/>
      <c r="B4839" s="5"/>
      <c r="C4839" s="5"/>
      <c r="D4839" s="5"/>
      <c r="E4839" s="5"/>
      <c r="F4839" s="94" t="str">
        <f t="shared" si="759"/>
        <v/>
      </c>
      <c r="G4839" s="94" t="str">
        <f t="shared" si="760"/>
        <v/>
      </c>
      <c r="H4839" s="127" t="str">
        <f>IF(A4839&lt;&gt;"",IF(MID(C4839,1,1)="c",$AS$26,IF(MID(C4839,1,1)="r",$AS$41,IF(MID(C4839,1,1)="p",#REF!,#REF!))),"")</f>
        <v/>
      </c>
      <c r="I4839" s="92" t="str">
        <f t="shared" si="761"/>
        <v/>
      </c>
      <c r="J4839" s="92" t="str">
        <f t="shared" si="762"/>
        <v/>
      </c>
      <c r="K4839" s="92" t="str">
        <f t="shared" si="763"/>
        <v/>
      </c>
      <c r="L4839" s="92" t="str">
        <f t="shared" si="764"/>
        <v/>
      </c>
      <c r="M4839" s="95" t="str">
        <f>IF(A4839&lt;&gt;"",IF(MID(C4839,1,1)="c",SigmaEpsConcrete(I4839,$AN$30:$AN$33,$AR$30:$AR$33,$AS$26,$AS$27,$AS$28,$AQ$20,$AU$19),""),"")</f>
        <v/>
      </c>
      <c r="N4839" s="95" t="str">
        <f>IF(A4839&lt;&gt;"",IF(MID(C4839,1,1)="r",SigmaEpsReinf(J4839,$AS$42:$AS$43,$AS$41,$AS$39,$AS$40,$AQ$38),""),"")</f>
        <v/>
      </c>
      <c r="Q4839" s="92" t="str">
        <f t="shared" si="766"/>
        <v/>
      </c>
      <c r="R4839" s="92" t="str">
        <f t="shared" si="767"/>
        <v/>
      </c>
      <c r="U4839" s="5"/>
      <c r="V4839" s="5"/>
      <c r="W4839" s="94" t="str">
        <f t="shared" si="765"/>
        <v/>
      </c>
      <c r="X4839" s="94" t="str">
        <f t="shared" si="768"/>
        <v/>
      </c>
      <c r="Y4839" s="5"/>
      <c r="BK4839" s="8"/>
      <c r="BL4839" s="5"/>
      <c r="BM4839" s="5"/>
      <c r="BN4839" s="5"/>
      <c r="BO4839" s="5"/>
      <c r="BP4839" s="1"/>
      <c r="BQ4839" s="1"/>
      <c r="BR4839" s="1"/>
      <c r="BS4839" s="1"/>
      <c r="BT4839" s="1"/>
      <c r="BU4839" s="4"/>
      <c r="BV4839" s="1"/>
      <c r="BW4839" s="3"/>
      <c r="BX4839" s="4"/>
      <c r="BY4839" s="5"/>
      <c r="BZ4839" s="5"/>
      <c r="CA4839" s="5"/>
      <c r="CB4839" s="5"/>
      <c r="CC4839" s="5"/>
      <c r="CD4839" s="43"/>
    </row>
    <row r="4840" spans="1:82" x14ac:dyDescent="0.25">
      <c r="A4840" s="8"/>
      <c r="B4840" s="5"/>
      <c r="C4840" s="5"/>
      <c r="D4840" s="5"/>
      <c r="E4840" s="5"/>
      <c r="F4840" s="94" t="str">
        <f t="shared" si="759"/>
        <v/>
      </c>
      <c r="G4840" s="94" t="str">
        <f t="shared" si="760"/>
        <v/>
      </c>
      <c r="H4840" s="127" t="str">
        <f>IF(A4840&lt;&gt;"",IF(MID(C4840,1,1)="c",$AS$26,IF(MID(C4840,1,1)="r",$AS$41,IF(MID(C4840,1,1)="p",#REF!,#REF!))),"")</f>
        <v/>
      </c>
      <c r="I4840" s="92" t="str">
        <f t="shared" si="761"/>
        <v/>
      </c>
      <c r="J4840" s="92" t="str">
        <f t="shared" si="762"/>
        <v/>
      </c>
      <c r="K4840" s="92" t="str">
        <f t="shared" si="763"/>
        <v/>
      </c>
      <c r="L4840" s="92" t="str">
        <f t="shared" si="764"/>
        <v/>
      </c>
      <c r="M4840" s="95" t="str">
        <f>IF(A4840&lt;&gt;"",IF(MID(C4840,1,1)="c",SigmaEpsConcrete(I4840,$AN$30:$AN$33,$AR$30:$AR$33,$AS$26,$AS$27,$AS$28,$AQ$20,$AU$19),""),"")</f>
        <v/>
      </c>
      <c r="N4840" s="95" t="str">
        <f>IF(A4840&lt;&gt;"",IF(MID(C4840,1,1)="r",SigmaEpsReinf(J4840,$AS$42:$AS$43,$AS$41,$AS$39,$AS$40,$AQ$38),""),"")</f>
        <v/>
      </c>
      <c r="Q4840" s="92" t="str">
        <f t="shared" si="766"/>
        <v/>
      </c>
      <c r="R4840" s="92" t="str">
        <f t="shared" si="767"/>
        <v/>
      </c>
      <c r="U4840" s="5"/>
      <c r="V4840" s="5"/>
      <c r="W4840" s="94" t="str">
        <f t="shared" si="765"/>
        <v/>
      </c>
      <c r="X4840" s="94" t="str">
        <f t="shared" si="768"/>
        <v/>
      </c>
      <c r="Y4840" s="5"/>
      <c r="BK4840" s="8"/>
      <c r="BL4840" s="5"/>
      <c r="BM4840" s="5"/>
      <c r="BN4840" s="5"/>
      <c r="BO4840" s="5"/>
      <c r="BP4840" s="1"/>
      <c r="BQ4840" s="1"/>
      <c r="BR4840" s="1"/>
      <c r="BS4840" s="1"/>
      <c r="BT4840" s="1"/>
      <c r="BU4840" s="4"/>
      <c r="BV4840" s="1"/>
      <c r="BW4840" s="3"/>
      <c r="BX4840" s="4"/>
      <c r="BY4840" s="5"/>
      <c r="BZ4840" s="5"/>
      <c r="CA4840" s="5"/>
      <c r="CB4840" s="5"/>
      <c r="CC4840" s="5"/>
      <c r="CD4840" s="43"/>
    </row>
    <row r="4841" spans="1:82" x14ac:dyDescent="0.25">
      <c r="A4841" s="8"/>
      <c r="B4841" s="5"/>
      <c r="C4841" s="5"/>
      <c r="D4841" s="5"/>
      <c r="E4841" s="5"/>
      <c r="F4841" s="94" t="str">
        <f t="shared" si="759"/>
        <v/>
      </c>
      <c r="G4841" s="94" t="str">
        <f t="shared" si="760"/>
        <v/>
      </c>
      <c r="H4841" s="127" t="str">
        <f>IF(A4841&lt;&gt;"",IF(MID(C4841,1,1)="c",$AS$26,IF(MID(C4841,1,1)="r",$AS$41,IF(MID(C4841,1,1)="p",#REF!,#REF!))),"")</f>
        <v/>
      </c>
      <c r="I4841" s="92" t="str">
        <f t="shared" si="761"/>
        <v/>
      </c>
      <c r="J4841" s="92" t="str">
        <f t="shared" si="762"/>
        <v/>
      </c>
      <c r="K4841" s="92" t="str">
        <f t="shared" si="763"/>
        <v/>
      </c>
      <c r="L4841" s="92" t="str">
        <f t="shared" si="764"/>
        <v/>
      </c>
      <c r="M4841" s="95" t="str">
        <f>IF(A4841&lt;&gt;"",IF(MID(C4841,1,1)="c",SigmaEpsConcrete(I4841,$AN$30:$AN$33,$AR$30:$AR$33,$AS$26,$AS$27,$AS$28,$AQ$20,$AU$19),""),"")</f>
        <v/>
      </c>
      <c r="N4841" s="95" t="str">
        <f>IF(A4841&lt;&gt;"",IF(MID(C4841,1,1)="r",SigmaEpsReinf(J4841,$AS$42:$AS$43,$AS$41,$AS$39,$AS$40,$AQ$38),""),"")</f>
        <v/>
      </c>
      <c r="Q4841" s="92" t="str">
        <f t="shared" si="766"/>
        <v/>
      </c>
      <c r="R4841" s="92" t="str">
        <f t="shared" si="767"/>
        <v/>
      </c>
      <c r="U4841" s="5"/>
      <c r="V4841" s="5"/>
      <c r="W4841" s="94" t="str">
        <f t="shared" si="765"/>
        <v/>
      </c>
      <c r="X4841" s="94" t="str">
        <f t="shared" si="768"/>
        <v/>
      </c>
      <c r="Y4841" s="5"/>
      <c r="BK4841" s="8"/>
      <c r="BL4841" s="5"/>
      <c r="BM4841" s="5"/>
      <c r="BN4841" s="5"/>
      <c r="BO4841" s="5"/>
      <c r="BP4841" s="1"/>
      <c r="BQ4841" s="1"/>
      <c r="BR4841" s="1"/>
      <c r="BS4841" s="1"/>
      <c r="BT4841" s="1"/>
      <c r="BU4841" s="4"/>
      <c r="BV4841" s="1"/>
      <c r="BW4841" s="3"/>
      <c r="BX4841" s="4"/>
      <c r="BY4841" s="5"/>
      <c r="BZ4841" s="5"/>
      <c r="CA4841" s="5"/>
      <c r="CB4841" s="5"/>
      <c r="CC4841" s="5"/>
      <c r="CD4841" s="43"/>
    </row>
    <row r="4842" spans="1:82" x14ac:dyDescent="0.25">
      <c r="A4842" s="8"/>
      <c r="B4842" s="5"/>
      <c r="C4842" s="5"/>
      <c r="D4842" s="5"/>
      <c r="E4842" s="5"/>
      <c r="F4842" s="94" t="str">
        <f t="shared" si="759"/>
        <v/>
      </c>
      <c r="G4842" s="94" t="str">
        <f t="shared" si="760"/>
        <v/>
      </c>
      <c r="H4842" s="127" t="str">
        <f>IF(A4842&lt;&gt;"",IF(MID(C4842,1,1)="c",$AS$26,IF(MID(C4842,1,1)="r",$AS$41,IF(MID(C4842,1,1)="p",#REF!,#REF!))),"")</f>
        <v/>
      </c>
      <c r="I4842" s="92" t="str">
        <f t="shared" si="761"/>
        <v/>
      </c>
      <c r="J4842" s="92" t="str">
        <f t="shared" si="762"/>
        <v/>
      </c>
      <c r="K4842" s="92" t="str">
        <f t="shared" si="763"/>
        <v/>
      </c>
      <c r="L4842" s="92" t="str">
        <f t="shared" si="764"/>
        <v/>
      </c>
      <c r="M4842" s="95" t="str">
        <f>IF(A4842&lt;&gt;"",IF(MID(C4842,1,1)="c",SigmaEpsConcrete(I4842,$AN$30:$AN$33,$AR$30:$AR$33,$AS$26,$AS$27,$AS$28,$AQ$20,$AU$19),""),"")</f>
        <v/>
      </c>
      <c r="N4842" s="95" t="str">
        <f>IF(A4842&lt;&gt;"",IF(MID(C4842,1,1)="r",SigmaEpsReinf(J4842,$AS$42:$AS$43,$AS$41,$AS$39,$AS$40,$AQ$38),""),"")</f>
        <v/>
      </c>
      <c r="Q4842" s="92" t="str">
        <f t="shared" si="766"/>
        <v/>
      </c>
      <c r="R4842" s="92" t="str">
        <f t="shared" si="767"/>
        <v/>
      </c>
      <c r="U4842" s="5"/>
      <c r="V4842" s="5"/>
      <c r="W4842" s="94" t="str">
        <f t="shared" si="765"/>
        <v/>
      </c>
      <c r="X4842" s="94" t="str">
        <f t="shared" si="768"/>
        <v/>
      </c>
      <c r="Y4842" s="5"/>
      <c r="BK4842" s="8"/>
      <c r="BL4842" s="5"/>
      <c r="BM4842" s="5"/>
      <c r="BN4842" s="5"/>
      <c r="BO4842" s="5"/>
      <c r="BP4842" s="1"/>
      <c r="BQ4842" s="1"/>
      <c r="BR4842" s="1"/>
      <c r="BS4842" s="1"/>
      <c r="BT4842" s="1"/>
      <c r="BU4842" s="4"/>
      <c r="BV4842" s="1"/>
      <c r="BW4842" s="3"/>
      <c r="BX4842" s="4"/>
      <c r="BY4842" s="5"/>
      <c r="BZ4842" s="5"/>
      <c r="CA4842" s="5"/>
      <c r="CB4842" s="5"/>
      <c r="CC4842" s="5"/>
      <c r="CD4842" s="43"/>
    </row>
    <row r="4843" spans="1:82" x14ac:dyDescent="0.25">
      <c r="A4843" s="8"/>
      <c r="B4843" s="5"/>
      <c r="C4843" s="5"/>
      <c r="D4843" s="5"/>
      <c r="E4843" s="5"/>
      <c r="F4843" s="94" t="str">
        <f t="shared" si="759"/>
        <v/>
      </c>
      <c r="G4843" s="94" t="str">
        <f t="shared" si="760"/>
        <v/>
      </c>
      <c r="H4843" s="127" t="str">
        <f>IF(A4843&lt;&gt;"",IF(MID(C4843,1,1)="c",$AS$26,IF(MID(C4843,1,1)="r",$AS$41,IF(MID(C4843,1,1)="p",#REF!,#REF!))),"")</f>
        <v/>
      </c>
      <c r="I4843" s="92" t="str">
        <f t="shared" si="761"/>
        <v/>
      </c>
      <c r="J4843" s="92" t="str">
        <f t="shared" si="762"/>
        <v/>
      </c>
      <c r="K4843" s="92" t="str">
        <f t="shared" si="763"/>
        <v/>
      </c>
      <c r="L4843" s="92" t="str">
        <f t="shared" si="764"/>
        <v/>
      </c>
      <c r="M4843" s="95" t="str">
        <f>IF(A4843&lt;&gt;"",IF(MID(C4843,1,1)="c",SigmaEpsConcrete(I4843,$AN$30:$AN$33,$AR$30:$AR$33,$AS$26,$AS$27,$AS$28,$AQ$20,$AU$19),""),"")</f>
        <v/>
      </c>
      <c r="N4843" s="95" t="str">
        <f>IF(A4843&lt;&gt;"",IF(MID(C4843,1,1)="r",SigmaEpsReinf(J4843,$AS$42:$AS$43,$AS$41,$AS$39,$AS$40,$AQ$38),""),"")</f>
        <v/>
      </c>
      <c r="Q4843" s="92" t="str">
        <f t="shared" si="766"/>
        <v/>
      </c>
      <c r="R4843" s="92" t="str">
        <f t="shared" si="767"/>
        <v/>
      </c>
      <c r="U4843" s="5"/>
      <c r="V4843" s="5"/>
      <c r="W4843" s="94" t="str">
        <f t="shared" si="765"/>
        <v/>
      </c>
      <c r="X4843" s="94" t="str">
        <f t="shared" si="768"/>
        <v/>
      </c>
      <c r="Y4843" s="5"/>
      <c r="BK4843" s="8"/>
      <c r="BL4843" s="5"/>
      <c r="BM4843" s="5"/>
      <c r="BN4843" s="5"/>
      <c r="BO4843" s="5"/>
      <c r="BP4843" s="1"/>
      <c r="BQ4843" s="1"/>
      <c r="BR4843" s="1"/>
      <c r="BS4843" s="1"/>
      <c r="BT4843" s="1"/>
      <c r="BU4843" s="4"/>
      <c r="BV4843" s="1"/>
      <c r="BW4843" s="3"/>
      <c r="BX4843" s="4"/>
      <c r="BY4843" s="5"/>
      <c r="BZ4843" s="5"/>
      <c r="CA4843" s="5"/>
      <c r="CB4843" s="5"/>
      <c r="CC4843" s="5"/>
      <c r="CD4843" s="43"/>
    </row>
    <row r="4844" spans="1:82" x14ac:dyDescent="0.25">
      <c r="A4844" s="8"/>
      <c r="B4844" s="5"/>
      <c r="C4844" s="5"/>
      <c r="D4844" s="5"/>
      <c r="E4844" s="5"/>
      <c r="F4844" s="94" t="str">
        <f t="shared" si="759"/>
        <v/>
      </c>
      <c r="G4844" s="94" t="str">
        <f t="shared" si="760"/>
        <v/>
      </c>
      <c r="H4844" s="127" t="str">
        <f>IF(A4844&lt;&gt;"",IF(MID(C4844,1,1)="c",$AS$26,IF(MID(C4844,1,1)="r",$AS$41,IF(MID(C4844,1,1)="p",#REF!,#REF!))),"")</f>
        <v/>
      </c>
      <c r="I4844" s="92" t="str">
        <f t="shared" si="761"/>
        <v/>
      </c>
      <c r="J4844" s="92" t="str">
        <f t="shared" si="762"/>
        <v/>
      </c>
      <c r="K4844" s="92" t="str">
        <f t="shared" si="763"/>
        <v/>
      </c>
      <c r="L4844" s="92" t="str">
        <f t="shared" si="764"/>
        <v/>
      </c>
      <c r="M4844" s="95" t="str">
        <f>IF(A4844&lt;&gt;"",IF(MID(C4844,1,1)="c",SigmaEpsConcrete(I4844,$AN$30:$AN$33,$AR$30:$AR$33,$AS$26,$AS$27,$AS$28,$AQ$20,$AU$19),""),"")</f>
        <v/>
      </c>
      <c r="N4844" s="95" t="str">
        <f>IF(A4844&lt;&gt;"",IF(MID(C4844,1,1)="r",SigmaEpsReinf(J4844,$AS$42:$AS$43,$AS$41,$AS$39,$AS$40,$AQ$38),""),"")</f>
        <v/>
      </c>
      <c r="Q4844" s="92" t="str">
        <f t="shared" si="766"/>
        <v/>
      </c>
      <c r="R4844" s="92" t="str">
        <f t="shared" si="767"/>
        <v/>
      </c>
      <c r="U4844" s="5"/>
      <c r="V4844" s="5"/>
      <c r="W4844" s="94" t="str">
        <f t="shared" si="765"/>
        <v/>
      </c>
      <c r="X4844" s="94" t="str">
        <f t="shared" si="768"/>
        <v/>
      </c>
      <c r="Y4844" s="5"/>
      <c r="BK4844" s="8"/>
      <c r="BL4844" s="5"/>
      <c r="BM4844" s="5"/>
      <c r="BN4844" s="5"/>
      <c r="BO4844" s="5"/>
      <c r="BP4844" s="1"/>
      <c r="BQ4844" s="1"/>
      <c r="BR4844" s="1"/>
      <c r="BS4844" s="1"/>
      <c r="BT4844" s="1"/>
      <c r="BU4844" s="4"/>
      <c r="BV4844" s="1"/>
      <c r="BW4844" s="3"/>
      <c r="BX4844" s="4"/>
      <c r="BY4844" s="5"/>
      <c r="BZ4844" s="5"/>
      <c r="CA4844" s="5"/>
      <c r="CB4844" s="5"/>
      <c r="CC4844" s="5"/>
      <c r="CD4844" s="43"/>
    </row>
    <row r="4845" spans="1:82" x14ac:dyDescent="0.25">
      <c r="A4845" s="8"/>
      <c r="B4845" s="5"/>
      <c r="C4845" s="5"/>
      <c r="D4845" s="5"/>
      <c r="E4845" s="5"/>
      <c r="F4845" s="94" t="str">
        <f t="shared" si="759"/>
        <v/>
      </c>
      <c r="G4845" s="94" t="str">
        <f t="shared" si="760"/>
        <v/>
      </c>
      <c r="H4845" s="127" t="str">
        <f>IF(A4845&lt;&gt;"",IF(MID(C4845,1,1)="c",$AS$26,IF(MID(C4845,1,1)="r",$AS$41,IF(MID(C4845,1,1)="p",#REF!,#REF!))),"")</f>
        <v/>
      </c>
      <c r="I4845" s="92" t="str">
        <f t="shared" si="761"/>
        <v/>
      </c>
      <c r="J4845" s="92" t="str">
        <f t="shared" si="762"/>
        <v/>
      </c>
      <c r="K4845" s="92" t="str">
        <f t="shared" si="763"/>
        <v/>
      </c>
      <c r="L4845" s="92" t="str">
        <f t="shared" si="764"/>
        <v/>
      </c>
      <c r="M4845" s="95" t="str">
        <f>IF(A4845&lt;&gt;"",IF(MID(C4845,1,1)="c",SigmaEpsConcrete(I4845,$AN$30:$AN$33,$AR$30:$AR$33,$AS$26,$AS$27,$AS$28,$AQ$20,$AU$19),""),"")</f>
        <v/>
      </c>
      <c r="N4845" s="95" t="str">
        <f>IF(A4845&lt;&gt;"",IF(MID(C4845,1,1)="r",SigmaEpsReinf(J4845,$AS$42:$AS$43,$AS$41,$AS$39,$AS$40,$AQ$38),""),"")</f>
        <v/>
      </c>
      <c r="Q4845" s="92" t="str">
        <f t="shared" si="766"/>
        <v/>
      </c>
      <c r="R4845" s="92" t="str">
        <f t="shared" si="767"/>
        <v/>
      </c>
      <c r="U4845" s="5"/>
      <c r="V4845" s="5"/>
      <c r="W4845" s="94" t="str">
        <f t="shared" si="765"/>
        <v/>
      </c>
      <c r="X4845" s="94" t="str">
        <f t="shared" si="768"/>
        <v/>
      </c>
      <c r="Y4845" s="5"/>
      <c r="BK4845" s="8"/>
      <c r="BL4845" s="5"/>
      <c r="BM4845" s="5"/>
      <c r="BN4845" s="5"/>
      <c r="BO4845" s="5"/>
      <c r="BP4845" s="1"/>
      <c r="BQ4845" s="1"/>
      <c r="BR4845" s="1"/>
      <c r="BS4845" s="1"/>
      <c r="BT4845" s="1"/>
      <c r="BU4845" s="4"/>
      <c r="BV4845" s="1"/>
      <c r="BW4845" s="3"/>
      <c r="BX4845" s="4"/>
      <c r="BY4845" s="5"/>
      <c r="BZ4845" s="5"/>
      <c r="CA4845" s="5"/>
      <c r="CB4845" s="5"/>
      <c r="CC4845" s="5"/>
      <c r="CD4845" s="43"/>
    </row>
    <row r="4846" spans="1:82" x14ac:dyDescent="0.25">
      <c r="A4846" s="8"/>
      <c r="B4846" s="5"/>
      <c r="C4846" s="5"/>
      <c r="D4846" s="5"/>
      <c r="E4846" s="5"/>
      <c r="F4846" s="94" t="str">
        <f t="shared" si="759"/>
        <v/>
      </c>
      <c r="G4846" s="94" t="str">
        <f t="shared" si="760"/>
        <v/>
      </c>
      <c r="H4846" s="127" t="str">
        <f>IF(A4846&lt;&gt;"",IF(MID(C4846,1,1)="c",$AS$26,IF(MID(C4846,1,1)="r",$AS$41,IF(MID(C4846,1,1)="p",#REF!,#REF!))),"")</f>
        <v/>
      </c>
      <c r="I4846" s="92" t="str">
        <f t="shared" si="761"/>
        <v/>
      </c>
      <c r="J4846" s="92" t="str">
        <f t="shared" si="762"/>
        <v/>
      </c>
      <c r="K4846" s="92" t="str">
        <f t="shared" si="763"/>
        <v/>
      </c>
      <c r="L4846" s="92" t="str">
        <f t="shared" si="764"/>
        <v/>
      </c>
      <c r="M4846" s="95" t="str">
        <f>IF(A4846&lt;&gt;"",IF(MID(C4846,1,1)="c",SigmaEpsConcrete(I4846,$AN$30:$AN$33,$AR$30:$AR$33,$AS$26,$AS$27,$AS$28,$AQ$20,$AU$19),""),"")</f>
        <v/>
      </c>
      <c r="N4846" s="95" t="str">
        <f>IF(A4846&lt;&gt;"",IF(MID(C4846,1,1)="r",SigmaEpsReinf(J4846,$AS$42:$AS$43,$AS$41,$AS$39,$AS$40,$AQ$38),""),"")</f>
        <v/>
      </c>
      <c r="Q4846" s="92" t="str">
        <f t="shared" si="766"/>
        <v/>
      </c>
      <c r="R4846" s="92" t="str">
        <f t="shared" si="767"/>
        <v/>
      </c>
      <c r="U4846" s="5"/>
      <c r="V4846" s="5"/>
      <c r="W4846" s="94" t="str">
        <f t="shared" si="765"/>
        <v/>
      </c>
      <c r="X4846" s="94" t="str">
        <f t="shared" si="768"/>
        <v/>
      </c>
      <c r="Y4846" s="5"/>
      <c r="BK4846" s="8"/>
      <c r="BL4846" s="5"/>
      <c r="BM4846" s="5"/>
      <c r="BN4846" s="5"/>
      <c r="BO4846" s="5"/>
      <c r="BP4846" s="1"/>
      <c r="BQ4846" s="1"/>
      <c r="BR4846" s="1"/>
      <c r="BS4846" s="1"/>
      <c r="BT4846" s="1"/>
      <c r="BU4846" s="4"/>
      <c r="BV4846" s="1"/>
      <c r="BW4846" s="3"/>
      <c r="BX4846" s="4"/>
      <c r="BY4846" s="5"/>
      <c r="BZ4846" s="5"/>
      <c r="CA4846" s="5"/>
      <c r="CB4846" s="5"/>
      <c r="CC4846" s="5"/>
      <c r="CD4846" s="43"/>
    </row>
    <row r="4847" spans="1:82" x14ac:dyDescent="0.25">
      <c r="A4847" s="8"/>
      <c r="B4847" s="5"/>
      <c r="C4847" s="5"/>
      <c r="D4847" s="5"/>
      <c r="E4847" s="5"/>
      <c r="F4847" s="94" t="str">
        <f t="shared" si="759"/>
        <v/>
      </c>
      <c r="G4847" s="94" t="str">
        <f t="shared" si="760"/>
        <v/>
      </c>
      <c r="H4847" s="127" t="str">
        <f>IF(A4847&lt;&gt;"",IF(MID(C4847,1,1)="c",$AS$26,IF(MID(C4847,1,1)="r",$AS$41,IF(MID(C4847,1,1)="p",#REF!,#REF!))),"")</f>
        <v/>
      </c>
      <c r="I4847" s="92" t="str">
        <f t="shared" si="761"/>
        <v/>
      </c>
      <c r="J4847" s="92" t="str">
        <f t="shared" si="762"/>
        <v/>
      </c>
      <c r="K4847" s="92" t="str">
        <f t="shared" si="763"/>
        <v/>
      </c>
      <c r="L4847" s="92" t="str">
        <f t="shared" si="764"/>
        <v/>
      </c>
      <c r="M4847" s="95" t="str">
        <f>IF(A4847&lt;&gt;"",IF(MID(C4847,1,1)="c",SigmaEpsConcrete(I4847,$AN$30:$AN$33,$AR$30:$AR$33,$AS$26,$AS$27,$AS$28,$AQ$20,$AU$19),""),"")</f>
        <v/>
      </c>
      <c r="N4847" s="95" t="str">
        <f>IF(A4847&lt;&gt;"",IF(MID(C4847,1,1)="r",SigmaEpsReinf(J4847,$AS$42:$AS$43,$AS$41,$AS$39,$AS$40,$AQ$38),""),"")</f>
        <v/>
      </c>
      <c r="Q4847" s="92" t="str">
        <f t="shared" si="766"/>
        <v/>
      </c>
      <c r="R4847" s="92" t="str">
        <f t="shared" si="767"/>
        <v/>
      </c>
      <c r="U4847" s="5"/>
      <c r="V4847" s="5"/>
      <c r="W4847" s="94" t="str">
        <f t="shared" si="765"/>
        <v/>
      </c>
      <c r="X4847" s="94" t="str">
        <f t="shared" si="768"/>
        <v/>
      </c>
      <c r="Y4847" s="5"/>
      <c r="BK4847" s="8"/>
      <c r="BL4847" s="5"/>
      <c r="BM4847" s="5"/>
      <c r="BN4847" s="5"/>
      <c r="BO4847" s="5"/>
      <c r="BP4847" s="1"/>
      <c r="BQ4847" s="1"/>
      <c r="BR4847" s="1"/>
      <c r="BS4847" s="1"/>
      <c r="BT4847" s="1"/>
      <c r="BU4847" s="4"/>
      <c r="BV4847" s="1"/>
      <c r="BW4847" s="3"/>
      <c r="BX4847" s="4"/>
      <c r="BY4847" s="5"/>
      <c r="BZ4847" s="5"/>
      <c r="CA4847" s="5"/>
      <c r="CB4847" s="5"/>
      <c r="CC4847" s="5"/>
      <c r="CD4847" s="43"/>
    </row>
    <row r="4848" spans="1:82" x14ac:dyDescent="0.25">
      <c r="A4848" s="8"/>
      <c r="B4848" s="5"/>
      <c r="C4848" s="5"/>
      <c r="D4848" s="5"/>
      <c r="E4848" s="5"/>
      <c r="F4848" s="94" t="str">
        <f t="shared" si="759"/>
        <v/>
      </c>
      <c r="G4848" s="94" t="str">
        <f t="shared" si="760"/>
        <v/>
      </c>
      <c r="H4848" s="127" t="str">
        <f>IF(A4848&lt;&gt;"",IF(MID(C4848,1,1)="c",$AS$26,IF(MID(C4848,1,1)="r",$AS$41,IF(MID(C4848,1,1)="p",#REF!,#REF!))),"")</f>
        <v/>
      </c>
      <c r="I4848" s="92" t="str">
        <f t="shared" si="761"/>
        <v/>
      </c>
      <c r="J4848" s="92" t="str">
        <f t="shared" si="762"/>
        <v/>
      </c>
      <c r="K4848" s="92" t="str">
        <f t="shared" si="763"/>
        <v/>
      </c>
      <c r="L4848" s="92" t="str">
        <f t="shared" si="764"/>
        <v/>
      </c>
      <c r="M4848" s="95" t="str">
        <f>IF(A4848&lt;&gt;"",IF(MID(C4848,1,1)="c",SigmaEpsConcrete(I4848,$AN$30:$AN$33,$AR$30:$AR$33,$AS$26,$AS$27,$AS$28,$AQ$20,$AU$19),""),"")</f>
        <v/>
      </c>
      <c r="N4848" s="95" t="str">
        <f>IF(A4848&lt;&gt;"",IF(MID(C4848,1,1)="r",SigmaEpsReinf(J4848,$AS$42:$AS$43,$AS$41,$AS$39,$AS$40,$AQ$38),""),"")</f>
        <v/>
      </c>
      <c r="Q4848" s="92" t="str">
        <f t="shared" si="766"/>
        <v/>
      </c>
      <c r="R4848" s="92" t="str">
        <f t="shared" si="767"/>
        <v/>
      </c>
      <c r="U4848" s="5"/>
      <c r="V4848" s="5"/>
      <c r="W4848" s="94" t="str">
        <f t="shared" si="765"/>
        <v/>
      </c>
      <c r="X4848" s="94" t="str">
        <f t="shared" si="768"/>
        <v/>
      </c>
      <c r="Y4848" s="5"/>
      <c r="BK4848" s="8"/>
      <c r="BL4848" s="5"/>
      <c r="BM4848" s="5"/>
      <c r="BN4848" s="5"/>
      <c r="BO4848" s="5"/>
      <c r="BP4848" s="1"/>
      <c r="BQ4848" s="1"/>
      <c r="BR4848" s="1"/>
      <c r="BS4848" s="1"/>
      <c r="BT4848" s="1"/>
      <c r="BU4848" s="4"/>
      <c r="BV4848" s="1"/>
      <c r="BW4848" s="3"/>
      <c r="BX4848" s="4"/>
      <c r="BY4848" s="5"/>
      <c r="BZ4848" s="5"/>
      <c r="CA4848" s="5"/>
      <c r="CB4848" s="5"/>
      <c r="CC4848" s="5"/>
      <c r="CD4848" s="43"/>
    </row>
    <row r="4849" spans="1:82" x14ac:dyDescent="0.25">
      <c r="A4849" s="8"/>
      <c r="B4849" s="5"/>
      <c r="C4849" s="5"/>
      <c r="D4849" s="5"/>
      <c r="E4849" s="5"/>
      <c r="F4849" s="94" t="str">
        <f t="shared" si="759"/>
        <v/>
      </c>
      <c r="G4849" s="94" t="str">
        <f t="shared" si="760"/>
        <v/>
      </c>
      <c r="H4849" s="127" t="str">
        <f>IF(A4849&lt;&gt;"",IF(MID(C4849,1,1)="c",$AS$26,IF(MID(C4849,1,1)="r",$AS$41,IF(MID(C4849,1,1)="p",#REF!,#REF!))),"")</f>
        <v/>
      </c>
      <c r="I4849" s="92" t="str">
        <f t="shared" si="761"/>
        <v/>
      </c>
      <c r="J4849" s="92" t="str">
        <f t="shared" si="762"/>
        <v/>
      </c>
      <c r="K4849" s="92" t="str">
        <f t="shared" si="763"/>
        <v/>
      </c>
      <c r="L4849" s="92" t="str">
        <f t="shared" si="764"/>
        <v/>
      </c>
      <c r="M4849" s="95" t="str">
        <f>IF(A4849&lt;&gt;"",IF(MID(C4849,1,1)="c",SigmaEpsConcrete(I4849,$AN$30:$AN$33,$AR$30:$AR$33,$AS$26,$AS$27,$AS$28,$AQ$20,$AU$19),""),"")</f>
        <v/>
      </c>
      <c r="N4849" s="95" t="str">
        <f>IF(A4849&lt;&gt;"",IF(MID(C4849,1,1)="r",SigmaEpsReinf(J4849,$AS$42:$AS$43,$AS$41,$AS$39,$AS$40,$AQ$38),""),"")</f>
        <v/>
      </c>
      <c r="Q4849" s="92" t="str">
        <f t="shared" si="766"/>
        <v/>
      </c>
      <c r="R4849" s="92" t="str">
        <f t="shared" si="767"/>
        <v/>
      </c>
      <c r="U4849" s="5"/>
      <c r="V4849" s="5"/>
      <c r="W4849" s="94" t="str">
        <f t="shared" si="765"/>
        <v/>
      </c>
      <c r="X4849" s="94" t="str">
        <f t="shared" si="768"/>
        <v/>
      </c>
      <c r="Y4849" s="5"/>
      <c r="BK4849" s="8"/>
      <c r="BL4849" s="5"/>
      <c r="BM4849" s="5"/>
      <c r="BN4849" s="5"/>
      <c r="BO4849" s="5"/>
      <c r="BP4849" s="1"/>
      <c r="BQ4849" s="1"/>
      <c r="BR4849" s="1"/>
      <c r="BS4849" s="1"/>
      <c r="BT4849" s="1"/>
      <c r="BU4849" s="4"/>
      <c r="BV4849" s="1"/>
      <c r="BW4849" s="3"/>
      <c r="BX4849" s="4"/>
      <c r="BY4849" s="5"/>
      <c r="BZ4849" s="5"/>
      <c r="CA4849" s="5"/>
      <c r="CB4849" s="5"/>
      <c r="CC4849" s="5"/>
      <c r="CD4849" s="43"/>
    </row>
    <row r="4850" spans="1:82" x14ac:dyDescent="0.25">
      <c r="A4850" s="8"/>
      <c r="B4850" s="5"/>
      <c r="C4850" s="5"/>
      <c r="D4850" s="5"/>
      <c r="E4850" s="5"/>
      <c r="F4850" s="94" t="str">
        <f t="shared" si="759"/>
        <v/>
      </c>
      <c r="G4850" s="94" t="str">
        <f t="shared" si="760"/>
        <v/>
      </c>
      <c r="H4850" s="127" t="str">
        <f>IF(A4850&lt;&gt;"",IF(MID(C4850,1,1)="c",$AS$26,IF(MID(C4850,1,1)="r",$AS$41,IF(MID(C4850,1,1)="p",#REF!,#REF!))),"")</f>
        <v/>
      </c>
      <c r="I4850" s="92" t="str">
        <f t="shared" si="761"/>
        <v/>
      </c>
      <c r="J4850" s="92" t="str">
        <f t="shared" si="762"/>
        <v/>
      </c>
      <c r="K4850" s="92" t="str">
        <f t="shared" si="763"/>
        <v/>
      </c>
      <c r="L4850" s="92" t="str">
        <f t="shared" si="764"/>
        <v/>
      </c>
      <c r="M4850" s="95" t="str">
        <f>IF(A4850&lt;&gt;"",IF(MID(C4850,1,1)="c",SigmaEpsConcrete(I4850,$AN$30:$AN$33,$AR$30:$AR$33,$AS$26,$AS$27,$AS$28,$AQ$20,$AU$19),""),"")</f>
        <v/>
      </c>
      <c r="N4850" s="95" t="str">
        <f>IF(A4850&lt;&gt;"",IF(MID(C4850,1,1)="r",SigmaEpsReinf(J4850,$AS$42:$AS$43,$AS$41,$AS$39,$AS$40,$AQ$38),""),"")</f>
        <v/>
      </c>
      <c r="Q4850" s="92" t="str">
        <f t="shared" si="766"/>
        <v/>
      </c>
      <c r="R4850" s="92" t="str">
        <f t="shared" si="767"/>
        <v/>
      </c>
      <c r="U4850" s="5"/>
      <c r="V4850" s="5"/>
      <c r="W4850" s="94" t="str">
        <f t="shared" si="765"/>
        <v/>
      </c>
      <c r="X4850" s="94" t="str">
        <f t="shared" si="768"/>
        <v/>
      </c>
      <c r="Y4850" s="5"/>
      <c r="BK4850" s="8"/>
      <c r="BL4850" s="5"/>
      <c r="BM4850" s="5"/>
      <c r="BN4850" s="5"/>
      <c r="BO4850" s="5"/>
      <c r="BP4850" s="1"/>
      <c r="BQ4850" s="1"/>
      <c r="BR4850" s="1"/>
      <c r="BS4850" s="1"/>
      <c r="BT4850" s="1"/>
      <c r="BU4850" s="4"/>
      <c r="BV4850" s="1"/>
      <c r="BW4850" s="3"/>
      <c r="BX4850" s="4"/>
      <c r="BY4850" s="5"/>
      <c r="BZ4850" s="5"/>
      <c r="CA4850" s="5"/>
      <c r="CB4850" s="5"/>
      <c r="CC4850" s="5"/>
      <c r="CD4850" s="43"/>
    </row>
    <row r="4851" spans="1:82" x14ac:dyDescent="0.25">
      <c r="A4851" s="8"/>
      <c r="B4851" s="5"/>
      <c r="C4851" s="5"/>
      <c r="D4851" s="5"/>
      <c r="E4851" s="5"/>
      <c r="F4851" s="94" t="str">
        <f t="shared" si="759"/>
        <v/>
      </c>
      <c r="G4851" s="94" t="str">
        <f t="shared" si="760"/>
        <v/>
      </c>
      <c r="H4851" s="127" t="str">
        <f>IF(A4851&lt;&gt;"",IF(MID(C4851,1,1)="c",$AS$26,IF(MID(C4851,1,1)="r",$AS$41,IF(MID(C4851,1,1)="p",#REF!,#REF!))),"")</f>
        <v/>
      </c>
      <c r="I4851" s="92" t="str">
        <f t="shared" si="761"/>
        <v/>
      </c>
      <c r="J4851" s="92" t="str">
        <f t="shared" si="762"/>
        <v/>
      </c>
      <c r="K4851" s="92" t="str">
        <f t="shared" si="763"/>
        <v/>
      </c>
      <c r="L4851" s="92" t="str">
        <f t="shared" si="764"/>
        <v/>
      </c>
      <c r="M4851" s="95" t="str">
        <f>IF(A4851&lt;&gt;"",IF(MID(C4851,1,1)="c",SigmaEpsConcrete(I4851,$AN$30:$AN$33,$AR$30:$AR$33,$AS$26,$AS$27,$AS$28,$AQ$20,$AU$19),""),"")</f>
        <v/>
      </c>
      <c r="N4851" s="95" t="str">
        <f>IF(A4851&lt;&gt;"",IF(MID(C4851,1,1)="r",SigmaEpsReinf(J4851,$AS$42:$AS$43,$AS$41,$AS$39,$AS$40,$AQ$38),""),"")</f>
        <v/>
      </c>
      <c r="Q4851" s="92" t="str">
        <f t="shared" si="766"/>
        <v/>
      </c>
      <c r="R4851" s="92" t="str">
        <f t="shared" si="767"/>
        <v/>
      </c>
      <c r="U4851" s="5"/>
      <c r="V4851" s="5"/>
      <c r="W4851" s="94" t="str">
        <f t="shared" si="765"/>
        <v/>
      </c>
      <c r="X4851" s="94" t="str">
        <f t="shared" si="768"/>
        <v/>
      </c>
      <c r="Y4851" s="5"/>
      <c r="BK4851" s="8"/>
      <c r="BL4851" s="5"/>
      <c r="BM4851" s="5"/>
      <c r="BN4851" s="5"/>
      <c r="BO4851" s="5"/>
      <c r="BP4851" s="1"/>
      <c r="BQ4851" s="1"/>
      <c r="BR4851" s="1"/>
      <c r="BS4851" s="1"/>
      <c r="BT4851" s="1"/>
      <c r="BU4851" s="4"/>
      <c r="BV4851" s="1"/>
      <c r="BW4851" s="3"/>
      <c r="BX4851" s="4"/>
      <c r="BY4851" s="5"/>
      <c r="BZ4851" s="5"/>
      <c r="CA4851" s="5"/>
      <c r="CB4851" s="5"/>
      <c r="CC4851" s="5"/>
      <c r="CD4851" s="43"/>
    </row>
    <row r="4852" spans="1:82" x14ac:dyDescent="0.25">
      <c r="A4852" s="8"/>
      <c r="B4852" s="5"/>
      <c r="C4852" s="5"/>
      <c r="D4852" s="5"/>
      <c r="E4852" s="5"/>
      <c r="F4852" s="94" t="str">
        <f t="shared" si="759"/>
        <v/>
      </c>
      <c r="G4852" s="94" t="str">
        <f t="shared" si="760"/>
        <v/>
      </c>
      <c r="H4852" s="127" t="str">
        <f>IF(A4852&lt;&gt;"",IF(MID(C4852,1,1)="c",$AS$26,IF(MID(C4852,1,1)="r",$AS$41,IF(MID(C4852,1,1)="p",#REF!,#REF!))),"")</f>
        <v/>
      </c>
      <c r="I4852" s="92" t="str">
        <f t="shared" si="761"/>
        <v/>
      </c>
      <c r="J4852" s="92" t="str">
        <f t="shared" si="762"/>
        <v/>
      </c>
      <c r="K4852" s="92" t="str">
        <f t="shared" si="763"/>
        <v/>
      </c>
      <c r="L4852" s="92" t="str">
        <f t="shared" si="764"/>
        <v/>
      </c>
      <c r="M4852" s="95" t="str">
        <f>IF(A4852&lt;&gt;"",IF(MID(C4852,1,1)="c",SigmaEpsConcrete(I4852,$AN$30:$AN$33,$AR$30:$AR$33,$AS$26,$AS$27,$AS$28,$AQ$20,$AU$19),""),"")</f>
        <v/>
      </c>
      <c r="N4852" s="95" t="str">
        <f>IF(A4852&lt;&gt;"",IF(MID(C4852,1,1)="r",SigmaEpsReinf(J4852,$AS$42:$AS$43,$AS$41,$AS$39,$AS$40,$AQ$38),""),"")</f>
        <v/>
      </c>
      <c r="Q4852" s="92" t="str">
        <f t="shared" si="766"/>
        <v/>
      </c>
      <c r="R4852" s="92" t="str">
        <f t="shared" si="767"/>
        <v/>
      </c>
      <c r="U4852" s="5"/>
      <c r="V4852" s="5"/>
      <c r="W4852" s="94" t="str">
        <f t="shared" si="765"/>
        <v/>
      </c>
      <c r="X4852" s="94" t="str">
        <f t="shared" si="768"/>
        <v/>
      </c>
      <c r="Y4852" s="5"/>
      <c r="BK4852" s="8"/>
      <c r="BL4852" s="5"/>
      <c r="BM4852" s="5"/>
      <c r="BN4852" s="5"/>
      <c r="BO4852" s="5"/>
      <c r="BP4852" s="1"/>
      <c r="BQ4852" s="1"/>
      <c r="BR4852" s="1"/>
      <c r="BS4852" s="1"/>
      <c r="BT4852" s="1"/>
      <c r="BU4852" s="4"/>
      <c r="BV4852" s="1"/>
      <c r="BW4852" s="3"/>
      <c r="BX4852" s="4"/>
      <c r="BY4852" s="5"/>
      <c r="BZ4852" s="5"/>
      <c r="CA4852" s="5"/>
      <c r="CB4852" s="5"/>
      <c r="CC4852" s="5"/>
      <c r="CD4852" s="43"/>
    </row>
    <row r="4853" spans="1:82" x14ac:dyDescent="0.25">
      <c r="A4853" s="8"/>
      <c r="B4853" s="5"/>
      <c r="C4853" s="5"/>
      <c r="D4853" s="5"/>
      <c r="E4853" s="5"/>
      <c r="F4853" s="94" t="str">
        <f t="shared" si="759"/>
        <v/>
      </c>
      <c r="G4853" s="94" t="str">
        <f t="shared" si="760"/>
        <v/>
      </c>
      <c r="H4853" s="127" t="str">
        <f>IF(A4853&lt;&gt;"",IF(MID(C4853,1,1)="c",$AS$26,IF(MID(C4853,1,1)="r",$AS$41,IF(MID(C4853,1,1)="p",#REF!,#REF!))),"")</f>
        <v/>
      </c>
      <c r="I4853" s="92" t="str">
        <f t="shared" si="761"/>
        <v/>
      </c>
      <c r="J4853" s="92" t="str">
        <f t="shared" si="762"/>
        <v/>
      </c>
      <c r="K4853" s="92" t="str">
        <f t="shared" si="763"/>
        <v/>
      </c>
      <c r="L4853" s="92" t="str">
        <f t="shared" si="764"/>
        <v/>
      </c>
      <c r="M4853" s="95" t="str">
        <f>IF(A4853&lt;&gt;"",IF(MID(C4853,1,1)="c",SigmaEpsConcrete(I4853,$AN$30:$AN$33,$AR$30:$AR$33,$AS$26,$AS$27,$AS$28,$AQ$20,$AU$19),""),"")</f>
        <v/>
      </c>
      <c r="N4853" s="95" t="str">
        <f>IF(A4853&lt;&gt;"",IF(MID(C4853,1,1)="r",SigmaEpsReinf(J4853,$AS$42:$AS$43,$AS$41,$AS$39,$AS$40,$AQ$38),""),"")</f>
        <v/>
      </c>
      <c r="Q4853" s="92" t="str">
        <f t="shared" si="766"/>
        <v/>
      </c>
      <c r="R4853" s="92" t="str">
        <f t="shared" si="767"/>
        <v/>
      </c>
      <c r="U4853" s="5"/>
      <c r="V4853" s="5"/>
      <c r="W4853" s="94" t="str">
        <f t="shared" si="765"/>
        <v/>
      </c>
      <c r="X4853" s="94" t="str">
        <f t="shared" si="768"/>
        <v/>
      </c>
      <c r="Y4853" s="5"/>
      <c r="BK4853" s="8"/>
      <c r="BL4853" s="5"/>
      <c r="BM4853" s="5"/>
      <c r="BN4853" s="5"/>
      <c r="BO4853" s="5"/>
      <c r="BP4853" s="1"/>
      <c r="BQ4853" s="1"/>
      <c r="BR4853" s="1"/>
      <c r="BS4853" s="1"/>
      <c r="BT4853" s="1"/>
      <c r="BU4853" s="4"/>
      <c r="BV4853" s="1"/>
      <c r="BW4853" s="3"/>
      <c r="BX4853" s="4"/>
      <c r="BY4853" s="5"/>
      <c r="BZ4853" s="5"/>
      <c r="CA4853" s="5"/>
      <c r="CB4853" s="5"/>
      <c r="CC4853" s="5"/>
      <c r="CD4853" s="43"/>
    </row>
    <row r="4854" spans="1:82" x14ac:dyDescent="0.25">
      <c r="A4854" s="8"/>
      <c r="B4854" s="5"/>
      <c r="C4854" s="5"/>
      <c r="D4854" s="5"/>
      <c r="E4854" s="5"/>
      <c r="F4854" s="94" t="str">
        <f t="shared" si="759"/>
        <v/>
      </c>
      <c r="G4854" s="94" t="str">
        <f t="shared" si="760"/>
        <v/>
      </c>
      <c r="H4854" s="127" t="str">
        <f>IF(A4854&lt;&gt;"",IF(MID(C4854,1,1)="c",$AS$26,IF(MID(C4854,1,1)="r",$AS$41,IF(MID(C4854,1,1)="p",#REF!,#REF!))),"")</f>
        <v/>
      </c>
      <c r="I4854" s="92" t="str">
        <f t="shared" si="761"/>
        <v/>
      </c>
      <c r="J4854" s="92" t="str">
        <f t="shared" si="762"/>
        <v/>
      </c>
      <c r="K4854" s="92" t="str">
        <f t="shared" si="763"/>
        <v/>
      </c>
      <c r="L4854" s="92" t="str">
        <f t="shared" si="764"/>
        <v/>
      </c>
      <c r="M4854" s="95" t="str">
        <f>IF(A4854&lt;&gt;"",IF(MID(C4854,1,1)="c",SigmaEpsConcrete(I4854,$AN$30:$AN$33,$AR$30:$AR$33,$AS$26,$AS$27,$AS$28,$AQ$20,$AU$19),""),"")</f>
        <v/>
      </c>
      <c r="N4854" s="95" t="str">
        <f>IF(A4854&lt;&gt;"",IF(MID(C4854,1,1)="r",SigmaEpsReinf(J4854,$AS$42:$AS$43,$AS$41,$AS$39,$AS$40,$AQ$38),""),"")</f>
        <v/>
      </c>
      <c r="Q4854" s="92" t="str">
        <f t="shared" si="766"/>
        <v/>
      </c>
      <c r="R4854" s="92" t="str">
        <f t="shared" si="767"/>
        <v/>
      </c>
      <c r="U4854" s="5"/>
      <c r="V4854" s="5"/>
      <c r="W4854" s="94" t="str">
        <f t="shared" si="765"/>
        <v/>
      </c>
      <c r="X4854" s="94" t="str">
        <f t="shared" si="768"/>
        <v/>
      </c>
      <c r="Y4854" s="5"/>
      <c r="BK4854" s="8"/>
      <c r="BL4854" s="5"/>
      <c r="BM4854" s="5"/>
      <c r="BN4854" s="5"/>
      <c r="BO4854" s="5"/>
      <c r="BP4854" s="1"/>
      <c r="BQ4854" s="1"/>
      <c r="BR4854" s="1"/>
      <c r="BS4854" s="1"/>
      <c r="BT4854" s="1"/>
      <c r="BU4854" s="4"/>
      <c r="BV4854" s="1"/>
      <c r="BW4854" s="3"/>
      <c r="BX4854" s="4"/>
      <c r="BY4854" s="5"/>
      <c r="BZ4854" s="5"/>
      <c r="CA4854" s="5"/>
      <c r="CB4854" s="5"/>
      <c r="CC4854" s="5"/>
      <c r="CD4854" s="43"/>
    </row>
    <row r="4855" spans="1:82" x14ac:dyDescent="0.25">
      <c r="A4855" s="8"/>
      <c r="B4855" s="5"/>
      <c r="C4855" s="5"/>
      <c r="D4855" s="5"/>
      <c r="E4855" s="5"/>
      <c r="F4855" s="94" t="str">
        <f t="shared" si="759"/>
        <v/>
      </c>
      <c r="G4855" s="94" t="str">
        <f t="shared" si="760"/>
        <v/>
      </c>
      <c r="H4855" s="127" t="str">
        <f>IF(A4855&lt;&gt;"",IF(MID(C4855,1,1)="c",$AS$26,IF(MID(C4855,1,1)="r",$AS$41,IF(MID(C4855,1,1)="p",#REF!,#REF!))),"")</f>
        <v/>
      </c>
      <c r="I4855" s="92" t="str">
        <f t="shared" si="761"/>
        <v/>
      </c>
      <c r="J4855" s="92" t="str">
        <f t="shared" si="762"/>
        <v/>
      </c>
      <c r="K4855" s="92" t="str">
        <f t="shared" si="763"/>
        <v/>
      </c>
      <c r="L4855" s="92" t="str">
        <f t="shared" si="764"/>
        <v/>
      </c>
      <c r="M4855" s="95" t="str">
        <f>IF(A4855&lt;&gt;"",IF(MID(C4855,1,1)="c",SigmaEpsConcrete(I4855,$AN$30:$AN$33,$AR$30:$AR$33,$AS$26,$AS$27,$AS$28,$AQ$20,$AU$19),""),"")</f>
        <v/>
      </c>
      <c r="N4855" s="95" t="str">
        <f>IF(A4855&lt;&gt;"",IF(MID(C4855,1,1)="r",SigmaEpsReinf(J4855,$AS$42:$AS$43,$AS$41,$AS$39,$AS$40,$AQ$38),""),"")</f>
        <v/>
      </c>
      <c r="Q4855" s="92" t="str">
        <f t="shared" si="766"/>
        <v/>
      </c>
      <c r="R4855" s="92" t="str">
        <f t="shared" si="767"/>
        <v/>
      </c>
      <c r="U4855" s="5"/>
      <c r="V4855" s="5"/>
      <c r="W4855" s="94" t="str">
        <f t="shared" si="765"/>
        <v/>
      </c>
      <c r="X4855" s="94" t="str">
        <f t="shared" si="768"/>
        <v/>
      </c>
      <c r="Y4855" s="5"/>
      <c r="BK4855" s="8"/>
      <c r="BL4855" s="5"/>
      <c r="BM4855" s="5"/>
      <c r="BN4855" s="5"/>
      <c r="BO4855" s="5"/>
      <c r="BP4855" s="1"/>
      <c r="BQ4855" s="1"/>
      <c r="BR4855" s="1"/>
      <c r="BS4855" s="1"/>
      <c r="BT4855" s="1"/>
      <c r="BU4855" s="4"/>
      <c r="BV4855" s="1"/>
      <c r="BW4855" s="3"/>
      <c r="BX4855" s="4"/>
      <c r="BY4855" s="5"/>
      <c r="BZ4855" s="5"/>
      <c r="CA4855" s="5"/>
      <c r="CB4855" s="5"/>
      <c r="CC4855" s="5"/>
      <c r="CD4855" s="43"/>
    </row>
    <row r="4856" spans="1:82" x14ac:dyDescent="0.25">
      <c r="A4856" s="8"/>
      <c r="B4856" s="5"/>
      <c r="C4856" s="5"/>
      <c r="D4856" s="5"/>
      <c r="E4856" s="5"/>
      <c r="F4856" s="94" t="str">
        <f t="shared" si="759"/>
        <v/>
      </c>
      <c r="G4856" s="94" t="str">
        <f t="shared" si="760"/>
        <v/>
      </c>
      <c r="H4856" s="127" t="str">
        <f>IF(A4856&lt;&gt;"",IF(MID(C4856,1,1)="c",$AS$26,IF(MID(C4856,1,1)="r",$AS$41,IF(MID(C4856,1,1)="p",#REF!,#REF!))),"")</f>
        <v/>
      </c>
      <c r="I4856" s="92" t="str">
        <f t="shared" si="761"/>
        <v/>
      </c>
      <c r="J4856" s="92" t="str">
        <f t="shared" si="762"/>
        <v/>
      </c>
      <c r="K4856" s="92" t="str">
        <f t="shared" si="763"/>
        <v/>
      </c>
      <c r="L4856" s="92" t="str">
        <f t="shared" si="764"/>
        <v/>
      </c>
      <c r="M4856" s="95" t="str">
        <f>IF(A4856&lt;&gt;"",IF(MID(C4856,1,1)="c",SigmaEpsConcrete(I4856,$AN$30:$AN$33,$AR$30:$AR$33,$AS$26,$AS$27,$AS$28,$AQ$20,$AU$19),""),"")</f>
        <v/>
      </c>
      <c r="N4856" s="95" t="str">
        <f>IF(A4856&lt;&gt;"",IF(MID(C4856,1,1)="r",SigmaEpsReinf(J4856,$AS$42:$AS$43,$AS$41,$AS$39,$AS$40,$AQ$38),""),"")</f>
        <v/>
      </c>
      <c r="Q4856" s="92" t="str">
        <f t="shared" si="766"/>
        <v/>
      </c>
      <c r="R4856" s="92" t="str">
        <f t="shared" si="767"/>
        <v/>
      </c>
      <c r="U4856" s="5"/>
      <c r="V4856" s="5"/>
      <c r="W4856" s="94" t="str">
        <f t="shared" si="765"/>
        <v/>
      </c>
      <c r="X4856" s="94" t="str">
        <f t="shared" si="768"/>
        <v/>
      </c>
      <c r="Y4856" s="5"/>
      <c r="BK4856" s="8"/>
      <c r="BL4856" s="5"/>
      <c r="BM4856" s="5"/>
      <c r="BN4856" s="5"/>
      <c r="BO4856" s="5"/>
      <c r="BP4856" s="1"/>
      <c r="BQ4856" s="1"/>
      <c r="BR4856" s="1"/>
      <c r="BS4856" s="1"/>
      <c r="BT4856" s="1"/>
      <c r="BU4856" s="4"/>
      <c r="BV4856" s="1"/>
      <c r="BW4856" s="3"/>
      <c r="BX4856" s="4"/>
      <c r="BY4856" s="5"/>
      <c r="BZ4856" s="5"/>
      <c r="CA4856" s="5"/>
      <c r="CB4856" s="5"/>
      <c r="CC4856" s="5"/>
      <c r="CD4856" s="43"/>
    </row>
    <row r="4857" spans="1:82" x14ac:dyDescent="0.25">
      <c r="A4857" s="8"/>
      <c r="B4857" s="5"/>
      <c r="C4857" s="5"/>
      <c r="D4857" s="5"/>
      <c r="E4857" s="5"/>
      <c r="F4857" s="94" t="str">
        <f t="shared" si="759"/>
        <v/>
      </c>
      <c r="G4857" s="94" t="str">
        <f t="shared" si="760"/>
        <v/>
      </c>
      <c r="H4857" s="127" t="str">
        <f>IF(A4857&lt;&gt;"",IF(MID(C4857,1,1)="c",$AS$26,IF(MID(C4857,1,1)="r",$AS$41,IF(MID(C4857,1,1)="p",#REF!,#REF!))),"")</f>
        <v/>
      </c>
      <c r="I4857" s="92" t="str">
        <f t="shared" si="761"/>
        <v/>
      </c>
      <c r="J4857" s="92" t="str">
        <f t="shared" si="762"/>
        <v/>
      </c>
      <c r="K4857" s="92" t="str">
        <f t="shared" si="763"/>
        <v/>
      </c>
      <c r="L4857" s="92" t="str">
        <f t="shared" si="764"/>
        <v/>
      </c>
      <c r="M4857" s="95" t="str">
        <f>IF(A4857&lt;&gt;"",IF(MID(C4857,1,1)="c",SigmaEpsConcrete(I4857,$AN$30:$AN$33,$AR$30:$AR$33,$AS$26,$AS$27,$AS$28,$AQ$20,$AU$19),""),"")</f>
        <v/>
      </c>
      <c r="N4857" s="95" t="str">
        <f>IF(A4857&lt;&gt;"",IF(MID(C4857,1,1)="r",SigmaEpsReinf(J4857,$AS$42:$AS$43,$AS$41,$AS$39,$AS$40,$AQ$38),""),"")</f>
        <v/>
      </c>
      <c r="Q4857" s="92" t="str">
        <f t="shared" si="766"/>
        <v/>
      </c>
      <c r="R4857" s="92" t="str">
        <f t="shared" si="767"/>
        <v/>
      </c>
      <c r="U4857" s="5"/>
      <c r="V4857" s="5"/>
      <c r="W4857" s="94" t="str">
        <f t="shared" si="765"/>
        <v/>
      </c>
      <c r="X4857" s="94" t="str">
        <f t="shared" si="768"/>
        <v/>
      </c>
      <c r="Y4857" s="5"/>
      <c r="BK4857" s="8"/>
      <c r="BL4857" s="5"/>
      <c r="BM4857" s="5"/>
      <c r="BN4857" s="5"/>
      <c r="BO4857" s="5"/>
      <c r="BP4857" s="1"/>
      <c r="BQ4857" s="1"/>
      <c r="BR4857" s="1"/>
      <c r="BS4857" s="1"/>
      <c r="BT4857" s="1"/>
      <c r="BU4857" s="4"/>
      <c r="BV4857" s="1"/>
      <c r="BW4857" s="3"/>
      <c r="BX4857" s="4"/>
      <c r="BY4857" s="5"/>
      <c r="BZ4857" s="5"/>
      <c r="CA4857" s="5"/>
      <c r="CB4857" s="5"/>
      <c r="CC4857" s="5"/>
      <c r="CD4857" s="43"/>
    </row>
    <row r="4858" spans="1:82" x14ac:dyDescent="0.25">
      <c r="A4858" s="8"/>
      <c r="B4858" s="5"/>
      <c r="C4858" s="5"/>
      <c r="D4858" s="5"/>
      <c r="E4858" s="5"/>
      <c r="F4858" s="94" t="str">
        <f t="shared" si="759"/>
        <v/>
      </c>
      <c r="G4858" s="94" t="str">
        <f t="shared" si="760"/>
        <v/>
      </c>
      <c r="H4858" s="127" t="str">
        <f>IF(A4858&lt;&gt;"",IF(MID(C4858,1,1)="c",$AS$26,IF(MID(C4858,1,1)="r",$AS$41,IF(MID(C4858,1,1)="p",#REF!,#REF!))),"")</f>
        <v/>
      </c>
      <c r="I4858" s="92" t="str">
        <f t="shared" si="761"/>
        <v/>
      </c>
      <c r="J4858" s="92" t="str">
        <f t="shared" si="762"/>
        <v/>
      </c>
      <c r="K4858" s="92" t="str">
        <f t="shared" si="763"/>
        <v/>
      </c>
      <c r="L4858" s="92" t="str">
        <f t="shared" si="764"/>
        <v/>
      </c>
      <c r="M4858" s="95" t="str">
        <f>IF(A4858&lt;&gt;"",IF(MID(C4858,1,1)="c",SigmaEpsConcrete(I4858,$AN$30:$AN$33,$AR$30:$AR$33,$AS$26,$AS$27,$AS$28,$AQ$20,$AU$19),""),"")</f>
        <v/>
      </c>
      <c r="N4858" s="95" t="str">
        <f>IF(A4858&lt;&gt;"",IF(MID(C4858,1,1)="r",SigmaEpsReinf(J4858,$AS$42:$AS$43,$AS$41,$AS$39,$AS$40,$AQ$38),""),"")</f>
        <v/>
      </c>
      <c r="Q4858" s="92" t="str">
        <f t="shared" si="766"/>
        <v/>
      </c>
      <c r="R4858" s="92" t="str">
        <f t="shared" si="767"/>
        <v/>
      </c>
      <c r="U4858" s="5"/>
      <c r="V4858" s="5"/>
      <c r="W4858" s="94" t="str">
        <f t="shared" si="765"/>
        <v/>
      </c>
      <c r="X4858" s="94" t="str">
        <f t="shared" si="768"/>
        <v/>
      </c>
      <c r="Y4858" s="5"/>
      <c r="BK4858" s="8"/>
      <c r="BL4858" s="5"/>
      <c r="BM4858" s="5"/>
      <c r="BN4858" s="5"/>
      <c r="BO4858" s="5"/>
      <c r="BP4858" s="1"/>
      <c r="BQ4858" s="1"/>
      <c r="BR4858" s="1"/>
      <c r="BS4858" s="1"/>
      <c r="BT4858" s="1"/>
      <c r="BU4858" s="4"/>
      <c r="BV4858" s="1"/>
      <c r="BW4858" s="3"/>
      <c r="BX4858" s="4"/>
      <c r="BY4858" s="5"/>
      <c r="BZ4858" s="5"/>
      <c r="CA4858" s="5"/>
      <c r="CB4858" s="5"/>
      <c r="CC4858" s="5"/>
      <c r="CD4858" s="43"/>
    </row>
    <row r="4859" spans="1:82" x14ac:dyDescent="0.25">
      <c r="A4859" s="8"/>
      <c r="B4859" s="5"/>
      <c r="C4859" s="5"/>
      <c r="D4859" s="5"/>
      <c r="E4859" s="5"/>
      <c r="F4859" s="94" t="str">
        <f t="shared" si="759"/>
        <v/>
      </c>
      <c r="G4859" s="94" t="str">
        <f t="shared" si="760"/>
        <v/>
      </c>
      <c r="H4859" s="127" t="str">
        <f>IF(A4859&lt;&gt;"",IF(MID(C4859,1,1)="c",$AS$26,IF(MID(C4859,1,1)="r",$AS$41,IF(MID(C4859,1,1)="p",#REF!,#REF!))),"")</f>
        <v/>
      </c>
      <c r="I4859" s="92" t="str">
        <f t="shared" si="761"/>
        <v/>
      </c>
      <c r="J4859" s="92" t="str">
        <f t="shared" si="762"/>
        <v/>
      </c>
      <c r="K4859" s="92" t="str">
        <f t="shared" si="763"/>
        <v/>
      </c>
      <c r="L4859" s="92" t="str">
        <f t="shared" si="764"/>
        <v/>
      </c>
      <c r="M4859" s="95" t="str">
        <f>IF(A4859&lt;&gt;"",IF(MID(C4859,1,1)="c",SigmaEpsConcrete(I4859,$AN$30:$AN$33,$AR$30:$AR$33,$AS$26,$AS$27,$AS$28,$AQ$20,$AU$19),""),"")</f>
        <v/>
      </c>
      <c r="N4859" s="95" t="str">
        <f>IF(A4859&lt;&gt;"",IF(MID(C4859,1,1)="r",SigmaEpsReinf(J4859,$AS$42:$AS$43,$AS$41,$AS$39,$AS$40,$AQ$38),""),"")</f>
        <v/>
      </c>
      <c r="Q4859" s="92" t="str">
        <f t="shared" si="766"/>
        <v/>
      </c>
      <c r="R4859" s="92" t="str">
        <f t="shared" si="767"/>
        <v/>
      </c>
      <c r="U4859" s="5"/>
      <c r="V4859" s="5"/>
      <c r="W4859" s="94" t="str">
        <f t="shared" si="765"/>
        <v/>
      </c>
      <c r="X4859" s="94" t="str">
        <f t="shared" si="768"/>
        <v/>
      </c>
      <c r="Y4859" s="5"/>
      <c r="BK4859" s="8"/>
      <c r="BL4859" s="5"/>
      <c r="BM4859" s="5"/>
      <c r="BN4859" s="5"/>
      <c r="BO4859" s="5"/>
      <c r="BP4859" s="1"/>
      <c r="BQ4859" s="1"/>
      <c r="BR4859" s="1"/>
      <c r="BS4859" s="1"/>
      <c r="BT4859" s="1"/>
      <c r="BU4859" s="4"/>
      <c r="BV4859" s="1"/>
      <c r="BW4859" s="3"/>
      <c r="BX4859" s="4"/>
      <c r="BY4859" s="5"/>
      <c r="BZ4859" s="5"/>
      <c r="CA4859" s="5"/>
      <c r="CB4859" s="5"/>
      <c r="CC4859" s="5"/>
      <c r="CD4859" s="43"/>
    </row>
    <row r="4860" spans="1:82" x14ac:dyDescent="0.25">
      <c r="A4860" s="8"/>
      <c r="B4860" s="5"/>
      <c r="C4860" s="5"/>
      <c r="D4860" s="5"/>
      <c r="E4860" s="5"/>
      <c r="F4860" s="94" t="str">
        <f t="shared" si="759"/>
        <v/>
      </c>
      <c r="G4860" s="94" t="str">
        <f t="shared" si="760"/>
        <v/>
      </c>
      <c r="H4860" s="127" t="str">
        <f>IF(A4860&lt;&gt;"",IF(MID(C4860,1,1)="c",$AS$26,IF(MID(C4860,1,1)="r",$AS$41,IF(MID(C4860,1,1)="p",#REF!,#REF!))),"")</f>
        <v/>
      </c>
      <c r="I4860" s="92" t="str">
        <f t="shared" si="761"/>
        <v/>
      </c>
      <c r="J4860" s="92" t="str">
        <f t="shared" si="762"/>
        <v/>
      </c>
      <c r="K4860" s="92" t="str">
        <f t="shared" si="763"/>
        <v/>
      </c>
      <c r="L4860" s="92" t="str">
        <f t="shared" si="764"/>
        <v/>
      </c>
      <c r="M4860" s="95" t="str">
        <f>IF(A4860&lt;&gt;"",IF(MID(C4860,1,1)="c",SigmaEpsConcrete(I4860,$AN$30:$AN$33,$AR$30:$AR$33,$AS$26,$AS$27,$AS$28,$AQ$20,$AU$19),""),"")</f>
        <v/>
      </c>
      <c r="N4860" s="95" t="str">
        <f>IF(A4860&lt;&gt;"",IF(MID(C4860,1,1)="r",SigmaEpsReinf(J4860,$AS$42:$AS$43,$AS$41,$AS$39,$AS$40,$AQ$38),""),"")</f>
        <v/>
      </c>
      <c r="Q4860" s="92" t="str">
        <f t="shared" si="766"/>
        <v/>
      </c>
      <c r="R4860" s="92" t="str">
        <f t="shared" si="767"/>
        <v/>
      </c>
      <c r="U4860" s="5"/>
      <c r="V4860" s="5"/>
      <c r="W4860" s="94" t="str">
        <f t="shared" si="765"/>
        <v/>
      </c>
      <c r="X4860" s="94" t="str">
        <f t="shared" si="768"/>
        <v/>
      </c>
      <c r="Y4860" s="5"/>
      <c r="BK4860" s="8"/>
      <c r="BL4860" s="5"/>
      <c r="BM4860" s="5"/>
      <c r="BN4860" s="5"/>
      <c r="BO4860" s="5"/>
      <c r="BP4860" s="1"/>
      <c r="BQ4860" s="1"/>
      <c r="BR4860" s="1"/>
      <c r="BS4860" s="1"/>
      <c r="BT4860" s="1"/>
      <c r="BU4860" s="4"/>
      <c r="BV4860" s="1"/>
      <c r="BW4860" s="3"/>
      <c r="BX4860" s="4"/>
      <c r="BY4860" s="5"/>
      <c r="BZ4860" s="5"/>
      <c r="CA4860" s="5"/>
      <c r="CB4860" s="5"/>
      <c r="CC4860" s="5"/>
      <c r="CD4860" s="43"/>
    </row>
    <row r="4861" spans="1:82" x14ac:dyDescent="0.25">
      <c r="A4861" s="8"/>
      <c r="B4861" s="5"/>
      <c r="C4861" s="5"/>
      <c r="D4861" s="5"/>
      <c r="E4861" s="5"/>
      <c r="F4861" s="94" t="str">
        <f t="shared" si="759"/>
        <v/>
      </c>
      <c r="G4861" s="94" t="str">
        <f t="shared" si="760"/>
        <v/>
      </c>
      <c r="H4861" s="127" t="str">
        <f>IF(A4861&lt;&gt;"",IF(MID(C4861,1,1)="c",$AS$26,IF(MID(C4861,1,1)="r",$AS$41,IF(MID(C4861,1,1)="p",#REF!,#REF!))),"")</f>
        <v/>
      </c>
      <c r="I4861" s="92" t="str">
        <f t="shared" si="761"/>
        <v/>
      </c>
      <c r="J4861" s="92" t="str">
        <f t="shared" si="762"/>
        <v/>
      </c>
      <c r="K4861" s="92" t="str">
        <f t="shared" si="763"/>
        <v/>
      </c>
      <c r="L4861" s="92" t="str">
        <f t="shared" si="764"/>
        <v/>
      </c>
      <c r="M4861" s="95" t="str">
        <f>IF(A4861&lt;&gt;"",IF(MID(C4861,1,1)="c",SigmaEpsConcrete(I4861,$AN$30:$AN$33,$AR$30:$AR$33,$AS$26,$AS$27,$AS$28,$AQ$20,$AU$19),""),"")</f>
        <v/>
      </c>
      <c r="N4861" s="95" t="str">
        <f>IF(A4861&lt;&gt;"",IF(MID(C4861,1,1)="r",SigmaEpsReinf(J4861,$AS$42:$AS$43,$AS$41,$AS$39,$AS$40,$AQ$38),""),"")</f>
        <v/>
      </c>
      <c r="Q4861" s="92" t="str">
        <f t="shared" si="766"/>
        <v/>
      </c>
      <c r="R4861" s="92" t="str">
        <f t="shared" si="767"/>
        <v/>
      </c>
      <c r="U4861" s="5"/>
      <c r="V4861" s="5"/>
      <c r="W4861" s="94" t="str">
        <f t="shared" si="765"/>
        <v/>
      </c>
      <c r="X4861" s="94" t="str">
        <f t="shared" si="768"/>
        <v/>
      </c>
      <c r="Y4861" s="5"/>
      <c r="BK4861" s="8"/>
      <c r="BL4861" s="5"/>
      <c r="BM4861" s="5"/>
      <c r="BN4861" s="5"/>
      <c r="BO4861" s="5"/>
      <c r="BP4861" s="1"/>
      <c r="BQ4861" s="1"/>
      <c r="BR4861" s="1"/>
      <c r="BS4861" s="1"/>
      <c r="BT4861" s="1"/>
      <c r="BU4861" s="4"/>
      <c r="BV4861" s="1"/>
      <c r="BW4861" s="3"/>
      <c r="BX4861" s="4"/>
      <c r="BY4861" s="5"/>
      <c r="BZ4861" s="5"/>
      <c r="CA4861" s="5"/>
      <c r="CB4861" s="5"/>
      <c r="CC4861" s="5"/>
      <c r="CD4861" s="43"/>
    </row>
    <row r="4862" spans="1:82" x14ac:dyDescent="0.25">
      <c r="A4862" s="8"/>
      <c r="B4862" s="5"/>
      <c r="C4862" s="5"/>
      <c r="D4862" s="5"/>
      <c r="E4862" s="5"/>
      <c r="F4862" s="94" t="str">
        <f t="shared" si="759"/>
        <v/>
      </c>
      <c r="G4862" s="94" t="str">
        <f t="shared" si="760"/>
        <v/>
      </c>
      <c r="H4862" s="127" t="str">
        <f>IF(A4862&lt;&gt;"",IF(MID(C4862,1,1)="c",$AS$26,IF(MID(C4862,1,1)="r",$AS$41,IF(MID(C4862,1,1)="p",#REF!,#REF!))),"")</f>
        <v/>
      </c>
      <c r="I4862" s="92" t="str">
        <f t="shared" si="761"/>
        <v/>
      </c>
      <c r="J4862" s="92" t="str">
        <f t="shared" si="762"/>
        <v/>
      </c>
      <c r="K4862" s="92" t="str">
        <f t="shared" si="763"/>
        <v/>
      </c>
      <c r="L4862" s="92" t="str">
        <f t="shared" si="764"/>
        <v/>
      </c>
      <c r="M4862" s="95" t="str">
        <f>IF(A4862&lt;&gt;"",IF(MID(C4862,1,1)="c",SigmaEpsConcrete(I4862,$AN$30:$AN$33,$AR$30:$AR$33,$AS$26,$AS$27,$AS$28,$AQ$20,$AU$19),""),"")</f>
        <v/>
      </c>
      <c r="N4862" s="95" t="str">
        <f>IF(A4862&lt;&gt;"",IF(MID(C4862,1,1)="r",SigmaEpsReinf(J4862,$AS$42:$AS$43,$AS$41,$AS$39,$AS$40,$AQ$38),""),"")</f>
        <v/>
      </c>
      <c r="Q4862" s="92" t="str">
        <f t="shared" si="766"/>
        <v/>
      </c>
      <c r="R4862" s="92" t="str">
        <f t="shared" si="767"/>
        <v/>
      </c>
      <c r="U4862" s="5"/>
      <c r="V4862" s="5"/>
      <c r="W4862" s="94" t="str">
        <f t="shared" si="765"/>
        <v/>
      </c>
      <c r="X4862" s="94" t="str">
        <f t="shared" si="768"/>
        <v/>
      </c>
      <c r="Y4862" s="5"/>
      <c r="BK4862" s="8"/>
      <c r="BL4862" s="5"/>
      <c r="BM4862" s="5"/>
      <c r="BN4862" s="5"/>
      <c r="BO4862" s="5"/>
      <c r="BP4862" s="1"/>
      <c r="BQ4862" s="1"/>
      <c r="BR4862" s="1"/>
      <c r="BS4862" s="1"/>
      <c r="BT4862" s="1"/>
      <c r="BU4862" s="4"/>
      <c r="BV4862" s="1"/>
      <c r="BW4862" s="3"/>
      <c r="BX4862" s="4"/>
      <c r="BY4862" s="5"/>
      <c r="BZ4862" s="5"/>
      <c r="CA4862" s="5"/>
      <c r="CB4862" s="5"/>
      <c r="CC4862" s="5"/>
      <c r="CD4862" s="43"/>
    </row>
    <row r="4863" spans="1:82" x14ac:dyDescent="0.25">
      <c r="A4863" s="8"/>
      <c r="B4863" s="5"/>
      <c r="C4863" s="5"/>
      <c r="D4863" s="5"/>
      <c r="E4863" s="5"/>
      <c r="F4863" s="94" t="str">
        <f t="shared" si="759"/>
        <v/>
      </c>
      <c r="G4863" s="94" t="str">
        <f t="shared" si="760"/>
        <v/>
      </c>
      <c r="H4863" s="127" t="str">
        <f>IF(A4863&lt;&gt;"",IF(MID(C4863,1,1)="c",$AS$26,IF(MID(C4863,1,1)="r",$AS$41,IF(MID(C4863,1,1)="p",#REF!,#REF!))),"")</f>
        <v/>
      </c>
      <c r="I4863" s="92" t="str">
        <f t="shared" si="761"/>
        <v/>
      </c>
      <c r="J4863" s="92" t="str">
        <f t="shared" si="762"/>
        <v/>
      </c>
      <c r="K4863" s="92" t="str">
        <f t="shared" si="763"/>
        <v/>
      </c>
      <c r="L4863" s="92" t="str">
        <f t="shared" si="764"/>
        <v/>
      </c>
      <c r="M4863" s="95" t="str">
        <f>IF(A4863&lt;&gt;"",IF(MID(C4863,1,1)="c",SigmaEpsConcrete(I4863,$AN$30:$AN$33,$AR$30:$AR$33,$AS$26,$AS$27,$AS$28,$AQ$20,$AU$19),""),"")</f>
        <v/>
      </c>
      <c r="N4863" s="95" t="str">
        <f>IF(A4863&lt;&gt;"",IF(MID(C4863,1,1)="r",SigmaEpsReinf(J4863,$AS$42:$AS$43,$AS$41,$AS$39,$AS$40,$AQ$38),""),"")</f>
        <v/>
      </c>
      <c r="Q4863" s="92" t="str">
        <f t="shared" si="766"/>
        <v/>
      </c>
      <c r="R4863" s="92" t="str">
        <f t="shared" si="767"/>
        <v/>
      </c>
      <c r="U4863" s="5"/>
      <c r="V4863" s="5"/>
      <c r="W4863" s="94" t="str">
        <f t="shared" si="765"/>
        <v/>
      </c>
      <c r="X4863" s="94" t="str">
        <f t="shared" si="768"/>
        <v/>
      </c>
      <c r="Y4863" s="5"/>
      <c r="BK4863" s="8"/>
      <c r="BL4863" s="5"/>
      <c r="BM4863" s="5"/>
      <c r="BN4863" s="5"/>
      <c r="BO4863" s="5"/>
      <c r="BP4863" s="1"/>
      <c r="BQ4863" s="1"/>
      <c r="BR4863" s="1"/>
      <c r="BS4863" s="1"/>
      <c r="BT4863" s="1"/>
      <c r="BU4863" s="4"/>
      <c r="BV4863" s="1"/>
      <c r="BW4863" s="3"/>
      <c r="BX4863" s="4"/>
      <c r="BY4863" s="5"/>
      <c r="BZ4863" s="5"/>
      <c r="CA4863" s="5"/>
      <c r="CB4863" s="5"/>
      <c r="CC4863" s="5"/>
      <c r="CD4863" s="43"/>
    </row>
    <row r="4864" spans="1:82" x14ac:dyDescent="0.25">
      <c r="A4864" s="8"/>
      <c r="B4864" s="5"/>
      <c r="C4864" s="5"/>
      <c r="D4864" s="5"/>
      <c r="E4864" s="5"/>
      <c r="F4864" s="94" t="str">
        <f t="shared" si="759"/>
        <v/>
      </c>
      <c r="G4864" s="94" t="str">
        <f t="shared" si="760"/>
        <v/>
      </c>
      <c r="H4864" s="127" t="str">
        <f>IF(A4864&lt;&gt;"",IF(MID(C4864,1,1)="c",$AS$26,IF(MID(C4864,1,1)="r",$AS$41,IF(MID(C4864,1,1)="p",#REF!,#REF!))),"")</f>
        <v/>
      </c>
      <c r="I4864" s="92" t="str">
        <f t="shared" si="761"/>
        <v/>
      </c>
      <c r="J4864" s="92" t="str">
        <f t="shared" si="762"/>
        <v/>
      </c>
      <c r="K4864" s="92" t="str">
        <f t="shared" si="763"/>
        <v/>
      </c>
      <c r="L4864" s="92" t="str">
        <f t="shared" si="764"/>
        <v/>
      </c>
      <c r="M4864" s="95" t="str">
        <f>IF(A4864&lt;&gt;"",IF(MID(C4864,1,1)="c",SigmaEpsConcrete(I4864,$AN$30:$AN$33,$AR$30:$AR$33,$AS$26,$AS$27,$AS$28,$AQ$20,$AU$19),""),"")</f>
        <v/>
      </c>
      <c r="N4864" s="95" t="str">
        <f>IF(A4864&lt;&gt;"",IF(MID(C4864,1,1)="r",SigmaEpsReinf(J4864,$AS$42:$AS$43,$AS$41,$AS$39,$AS$40,$AQ$38),""),"")</f>
        <v/>
      </c>
      <c r="Q4864" s="92" t="str">
        <f t="shared" si="766"/>
        <v/>
      </c>
      <c r="R4864" s="92" t="str">
        <f t="shared" si="767"/>
        <v/>
      </c>
      <c r="U4864" s="5"/>
      <c r="V4864" s="5"/>
      <c r="W4864" s="94" t="str">
        <f t="shared" si="765"/>
        <v/>
      </c>
      <c r="X4864" s="94" t="str">
        <f t="shared" si="768"/>
        <v/>
      </c>
      <c r="Y4864" s="5"/>
      <c r="BK4864" s="8"/>
      <c r="BL4864" s="5"/>
      <c r="BM4864" s="5"/>
      <c r="BN4864" s="5"/>
      <c r="BO4864" s="5"/>
      <c r="BP4864" s="1"/>
      <c r="BQ4864" s="1"/>
      <c r="BR4864" s="1"/>
      <c r="BS4864" s="1"/>
      <c r="BT4864" s="1"/>
      <c r="BU4864" s="4"/>
      <c r="BV4864" s="1"/>
      <c r="BW4864" s="3"/>
      <c r="BX4864" s="4"/>
      <c r="BY4864" s="5"/>
      <c r="BZ4864" s="5"/>
      <c r="CA4864" s="5"/>
      <c r="CB4864" s="5"/>
      <c r="CC4864" s="5"/>
      <c r="CD4864" s="43"/>
    </row>
    <row r="4865" spans="1:82" x14ac:dyDescent="0.25">
      <c r="A4865" s="8"/>
      <c r="B4865" s="5"/>
      <c r="C4865" s="5"/>
      <c r="D4865" s="5"/>
      <c r="E4865" s="5"/>
      <c r="F4865" s="94" t="str">
        <f t="shared" si="759"/>
        <v/>
      </c>
      <c r="G4865" s="94" t="str">
        <f t="shared" si="760"/>
        <v/>
      </c>
      <c r="H4865" s="127" t="str">
        <f>IF(A4865&lt;&gt;"",IF(MID(C4865,1,1)="c",$AS$26,IF(MID(C4865,1,1)="r",$AS$41,IF(MID(C4865,1,1)="p",#REF!,#REF!))),"")</f>
        <v/>
      </c>
      <c r="I4865" s="92" t="str">
        <f t="shared" si="761"/>
        <v/>
      </c>
      <c r="J4865" s="92" t="str">
        <f t="shared" si="762"/>
        <v/>
      </c>
      <c r="K4865" s="92" t="str">
        <f t="shared" si="763"/>
        <v/>
      </c>
      <c r="L4865" s="92" t="str">
        <f t="shared" si="764"/>
        <v/>
      </c>
      <c r="M4865" s="95" t="str">
        <f>IF(A4865&lt;&gt;"",IF(MID(C4865,1,1)="c",SigmaEpsConcrete(I4865,$AN$30:$AN$33,$AR$30:$AR$33,$AS$26,$AS$27,$AS$28,$AQ$20,$AU$19),""),"")</f>
        <v/>
      </c>
      <c r="N4865" s="95" t="str">
        <f>IF(A4865&lt;&gt;"",IF(MID(C4865,1,1)="r",SigmaEpsReinf(J4865,$AS$42:$AS$43,$AS$41,$AS$39,$AS$40,$AQ$38),""),"")</f>
        <v/>
      </c>
      <c r="Q4865" s="92" t="str">
        <f t="shared" si="766"/>
        <v/>
      </c>
      <c r="R4865" s="92" t="str">
        <f t="shared" si="767"/>
        <v/>
      </c>
      <c r="U4865" s="5"/>
      <c r="V4865" s="5"/>
      <c r="W4865" s="94" t="str">
        <f t="shared" si="765"/>
        <v/>
      </c>
      <c r="X4865" s="94" t="str">
        <f t="shared" si="768"/>
        <v/>
      </c>
      <c r="Y4865" s="5"/>
      <c r="BK4865" s="8"/>
      <c r="BL4865" s="5"/>
      <c r="BM4865" s="5"/>
      <c r="BN4865" s="5"/>
      <c r="BO4865" s="5"/>
      <c r="BP4865" s="1"/>
      <c r="BQ4865" s="1"/>
      <c r="BR4865" s="1"/>
      <c r="BS4865" s="1"/>
      <c r="BT4865" s="1"/>
      <c r="BU4865" s="4"/>
      <c r="BV4865" s="1"/>
      <c r="BW4865" s="3"/>
      <c r="BX4865" s="4"/>
      <c r="BY4865" s="5"/>
      <c r="BZ4865" s="5"/>
      <c r="CA4865" s="5"/>
      <c r="CB4865" s="5"/>
      <c r="CC4865" s="5"/>
      <c r="CD4865" s="43"/>
    </row>
    <row r="4866" spans="1:82" x14ac:dyDescent="0.25">
      <c r="A4866" s="8"/>
      <c r="B4866" s="5"/>
      <c r="C4866" s="5"/>
      <c r="D4866" s="5"/>
      <c r="E4866" s="5"/>
      <c r="F4866" s="94" t="str">
        <f t="shared" si="759"/>
        <v/>
      </c>
      <c r="G4866" s="94" t="str">
        <f t="shared" si="760"/>
        <v/>
      </c>
      <c r="H4866" s="127" t="str">
        <f>IF(A4866&lt;&gt;"",IF(MID(C4866,1,1)="c",$AS$26,IF(MID(C4866,1,1)="r",$AS$41,IF(MID(C4866,1,1)="p",#REF!,#REF!))),"")</f>
        <v/>
      </c>
      <c r="I4866" s="92" t="str">
        <f t="shared" si="761"/>
        <v/>
      </c>
      <c r="J4866" s="92" t="str">
        <f t="shared" si="762"/>
        <v/>
      </c>
      <c r="K4866" s="92" t="str">
        <f t="shared" si="763"/>
        <v/>
      </c>
      <c r="L4866" s="92" t="str">
        <f t="shared" si="764"/>
        <v/>
      </c>
      <c r="M4866" s="95" t="str">
        <f>IF(A4866&lt;&gt;"",IF(MID(C4866,1,1)="c",SigmaEpsConcrete(I4866,$AN$30:$AN$33,$AR$30:$AR$33,$AS$26,$AS$27,$AS$28,$AQ$20,$AU$19),""),"")</f>
        <v/>
      </c>
      <c r="N4866" s="95" t="str">
        <f>IF(A4866&lt;&gt;"",IF(MID(C4866,1,1)="r",SigmaEpsReinf(J4866,$AS$42:$AS$43,$AS$41,$AS$39,$AS$40,$AQ$38),""),"")</f>
        <v/>
      </c>
      <c r="Q4866" s="92" t="str">
        <f t="shared" si="766"/>
        <v/>
      </c>
      <c r="R4866" s="92" t="str">
        <f t="shared" si="767"/>
        <v/>
      </c>
      <c r="U4866" s="5"/>
      <c r="V4866" s="5"/>
      <c r="W4866" s="94" t="str">
        <f t="shared" si="765"/>
        <v/>
      </c>
      <c r="X4866" s="94" t="str">
        <f t="shared" si="768"/>
        <v/>
      </c>
      <c r="Y4866" s="5"/>
      <c r="BK4866" s="8"/>
      <c r="BL4866" s="5"/>
      <c r="BM4866" s="5"/>
      <c r="BN4866" s="5"/>
      <c r="BO4866" s="5"/>
      <c r="BP4866" s="1"/>
      <c r="BQ4866" s="1"/>
      <c r="BR4866" s="1"/>
      <c r="BS4866" s="1"/>
      <c r="BT4866" s="1"/>
      <c r="BU4866" s="4"/>
      <c r="BV4866" s="1"/>
      <c r="BW4866" s="3"/>
      <c r="BX4866" s="4"/>
      <c r="BY4866" s="5"/>
      <c r="BZ4866" s="5"/>
      <c r="CA4866" s="5"/>
      <c r="CB4866" s="5"/>
      <c r="CC4866" s="5"/>
      <c r="CD4866" s="43"/>
    </row>
    <row r="4867" spans="1:82" x14ac:dyDescent="0.25">
      <c r="A4867" s="8"/>
      <c r="B4867" s="5"/>
      <c r="C4867" s="5"/>
      <c r="D4867" s="5"/>
      <c r="E4867" s="5"/>
      <c r="F4867" s="94" t="str">
        <f t="shared" si="759"/>
        <v/>
      </c>
      <c r="G4867" s="94" t="str">
        <f t="shared" si="760"/>
        <v/>
      </c>
      <c r="H4867" s="127" t="str">
        <f>IF(A4867&lt;&gt;"",IF(MID(C4867,1,1)="c",$AS$26,IF(MID(C4867,1,1)="r",$AS$41,IF(MID(C4867,1,1)="p",#REF!,#REF!))),"")</f>
        <v/>
      </c>
      <c r="I4867" s="92" t="str">
        <f t="shared" si="761"/>
        <v/>
      </c>
      <c r="J4867" s="92" t="str">
        <f t="shared" si="762"/>
        <v/>
      </c>
      <c r="K4867" s="92" t="str">
        <f t="shared" si="763"/>
        <v/>
      </c>
      <c r="L4867" s="92" t="str">
        <f t="shared" si="764"/>
        <v/>
      </c>
      <c r="M4867" s="95" t="str">
        <f>IF(A4867&lt;&gt;"",IF(MID(C4867,1,1)="c",SigmaEpsConcrete(I4867,$AN$30:$AN$33,$AR$30:$AR$33,$AS$26,$AS$27,$AS$28,$AQ$20,$AU$19),""),"")</f>
        <v/>
      </c>
      <c r="N4867" s="95" t="str">
        <f>IF(A4867&lt;&gt;"",IF(MID(C4867,1,1)="r",SigmaEpsReinf(J4867,$AS$42:$AS$43,$AS$41,$AS$39,$AS$40,$AQ$38),""),"")</f>
        <v/>
      </c>
      <c r="Q4867" s="92" t="str">
        <f t="shared" si="766"/>
        <v/>
      </c>
      <c r="R4867" s="92" t="str">
        <f t="shared" si="767"/>
        <v/>
      </c>
      <c r="U4867" s="5"/>
      <c r="V4867" s="5"/>
      <c r="W4867" s="94" t="str">
        <f t="shared" si="765"/>
        <v/>
      </c>
      <c r="X4867" s="94" t="str">
        <f t="shared" si="768"/>
        <v/>
      </c>
      <c r="Y4867" s="5"/>
      <c r="BK4867" s="8"/>
      <c r="BL4867" s="5"/>
      <c r="BM4867" s="5"/>
      <c r="BN4867" s="5"/>
      <c r="BO4867" s="5"/>
      <c r="BP4867" s="1"/>
      <c r="BQ4867" s="1"/>
      <c r="BR4867" s="1"/>
      <c r="BS4867" s="1"/>
      <c r="BT4867" s="1"/>
      <c r="BU4867" s="4"/>
      <c r="BV4867" s="1"/>
      <c r="BW4867" s="3"/>
      <c r="BX4867" s="4"/>
      <c r="BY4867" s="5"/>
      <c r="BZ4867" s="5"/>
      <c r="CA4867" s="5"/>
      <c r="CB4867" s="5"/>
      <c r="CC4867" s="5"/>
      <c r="CD4867" s="43"/>
    </row>
    <row r="4868" spans="1:82" x14ac:dyDescent="0.25">
      <c r="A4868" s="8"/>
      <c r="B4868" s="5"/>
      <c r="C4868" s="5"/>
      <c r="D4868" s="5"/>
      <c r="E4868" s="5"/>
      <c r="F4868" s="94" t="str">
        <f t="shared" si="759"/>
        <v/>
      </c>
      <c r="G4868" s="94" t="str">
        <f t="shared" si="760"/>
        <v/>
      </c>
      <c r="H4868" s="127" t="str">
        <f>IF(A4868&lt;&gt;"",IF(MID(C4868,1,1)="c",$AS$26,IF(MID(C4868,1,1)="r",$AS$41,IF(MID(C4868,1,1)="p",#REF!,#REF!))),"")</f>
        <v/>
      </c>
      <c r="I4868" s="92" t="str">
        <f t="shared" si="761"/>
        <v/>
      </c>
      <c r="J4868" s="92" t="str">
        <f t="shared" si="762"/>
        <v/>
      </c>
      <c r="K4868" s="92" t="str">
        <f t="shared" si="763"/>
        <v/>
      </c>
      <c r="L4868" s="92" t="str">
        <f t="shared" si="764"/>
        <v/>
      </c>
      <c r="M4868" s="95" t="str">
        <f>IF(A4868&lt;&gt;"",IF(MID(C4868,1,1)="c",SigmaEpsConcrete(I4868,$AN$30:$AN$33,$AR$30:$AR$33,$AS$26,$AS$27,$AS$28,$AQ$20,$AU$19),""),"")</f>
        <v/>
      </c>
      <c r="N4868" s="95" t="str">
        <f>IF(A4868&lt;&gt;"",IF(MID(C4868,1,1)="r",SigmaEpsReinf(J4868,$AS$42:$AS$43,$AS$41,$AS$39,$AS$40,$AQ$38),""),"")</f>
        <v/>
      </c>
      <c r="Q4868" s="92" t="str">
        <f t="shared" si="766"/>
        <v/>
      </c>
      <c r="R4868" s="92" t="str">
        <f t="shared" si="767"/>
        <v/>
      </c>
      <c r="U4868" s="5"/>
      <c r="V4868" s="5"/>
      <c r="W4868" s="94" t="str">
        <f t="shared" si="765"/>
        <v/>
      </c>
      <c r="X4868" s="94" t="str">
        <f t="shared" si="768"/>
        <v/>
      </c>
      <c r="Y4868" s="5"/>
      <c r="BK4868" s="8"/>
      <c r="BL4868" s="5"/>
      <c r="BM4868" s="5"/>
      <c r="BN4868" s="5"/>
      <c r="BO4868" s="5"/>
      <c r="BP4868" s="1"/>
      <c r="BQ4868" s="1"/>
      <c r="BR4868" s="1"/>
      <c r="BS4868" s="1"/>
      <c r="BT4868" s="1"/>
      <c r="BU4868" s="4"/>
      <c r="BV4868" s="1"/>
      <c r="BW4868" s="3"/>
      <c r="BX4868" s="4"/>
      <c r="BY4868" s="5"/>
      <c r="BZ4868" s="5"/>
      <c r="CA4868" s="5"/>
      <c r="CB4868" s="5"/>
      <c r="CC4868" s="5"/>
      <c r="CD4868" s="43"/>
    </row>
    <row r="4869" spans="1:82" x14ac:dyDescent="0.25">
      <c r="A4869" s="8"/>
      <c r="B4869" s="5"/>
      <c r="C4869" s="5"/>
      <c r="D4869" s="5"/>
      <c r="E4869" s="5"/>
      <c r="F4869" s="94" t="str">
        <f t="shared" si="759"/>
        <v/>
      </c>
      <c r="G4869" s="94" t="str">
        <f t="shared" si="760"/>
        <v/>
      </c>
      <c r="H4869" s="127" t="str">
        <f>IF(A4869&lt;&gt;"",IF(MID(C4869,1,1)="c",$AS$26,IF(MID(C4869,1,1)="r",$AS$41,IF(MID(C4869,1,1)="p",#REF!,#REF!))),"")</f>
        <v/>
      </c>
      <c r="I4869" s="92" t="str">
        <f t="shared" si="761"/>
        <v/>
      </c>
      <c r="J4869" s="92" t="str">
        <f t="shared" si="762"/>
        <v/>
      </c>
      <c r="K4869" s="92" t="str">
        <f t="shared" si="763"/>
        <v/>
      </c>
      <c r="L4869" s="92" t="str">
        <f t="shared" si="764"/>
        <v/>
      </c>
      <c r="M4869" s="95" t="str">
        <f>IF(A4869&lt;&gt;"",IF(MID(C4869,1,1)="c",SigmaEpsConcrete(I4869,$AN$30:$AN$33,$AR$30:$AR$33,$AS$26,$AS$27,$AS$28,$AQ$20,$AU$19),""),"")</f>
        <v/>
      </c>
      <c r="N4869" s="95" t="str">
        <f>IF(A4869&lt;&gt;"",IF(MID(C4869,1,1)="r",SigmaEpsReinf(J4869,$AS$42:$AS$43,$AS$41,$AS$39,$AS$40,$AQ$38),""),"")</f>
        <v/>
      </c>
      <c r="Q4869" s="92" t="str">
        <f t="shared" si="766"/>
        <v/>
      </c>
      <c r="R4869" s="92" t="str">
        <f t="shared" si="767"/>
        <v/>
      </c>
      <c r="U4869" s="5"/>
      <c r="V4869" s="5"/>
      <c r="W4869" s="94" t="str">
        <f t="shared" si="765"/>
        <v/>
      </c>
      <c r="X4869" s="94" t="str">
        <f t="shared" si="768"/>
        <v/>
      </c>
      <c r="Y4869" s="5"/>
      <c r="BK4869" s="8"/>
      <c r="BL4869" s="5"/>
      <c r="BM4869" s="5"/>
      <c r="BN4869" s="5"/>
      <c r="BO4869" s="5"/>
      <c r="BP4869" s="1"/>
      <c r="BQ4869" s="1"/>
      <c r="BR4869" s="1"/>
      <c r="BS4869" s="1"/>
      <c r="BT4869" s="1"/>
      <c r="BU4869" s="4"/>
      <c r="BV4869" s="1"/>
      <c r="BW4869" s="3"/>
      <c r="BX4869" s="4"/>
      <c r="BY4869" s="5"/>
      <c r="BZ4869" s="5"/>
      <c r="CA4869" s="5"/>
      <c r="CB4869" s="5"/>
      <c r="CC4869" s="5"/>
      <c r="CD4869" s="43"/>
    </row>
    <row r="4870" spans="1:82" x14ac:dyDescent="0.25">
      <c r="A4870" s="8"/>
      <c r="B4870" s="5"/>
      <c r="C4870" s="5"/>
      <c r="D4870" s="5"/>
      <c r="E4870" s="5"/>
      <c r="F4870" s="94" t="str">
        <f t="shared" si="759"/>
        <v/>
      </c>
      <c r="G4870" s="94" t="str">
        <f t="shared" si="760"/>
        <v/>
      </c>
      <c r="H4870" s="127" t="str">
        <f>IF(A4870&lt;&gt;"",IF(MID(C4870,1,1)="c",$AS$26,IF(MID(C4870,1,1)="r",$AS$41,IF(MID(C4870,1,1)="p",#REF!,#REF!))),"")</f>
        <v/>
      </c>
      <c r="I4870" s="92" t="str">
        <f t="shared" si="761"/>
        <v/>
      </c>
      <c r="J4870" s="92" t="str">
        <f t="shared" si="762"/>
        <v/>
      </c>
      <c r="K4870" s="92" t="str">
        <f t="shared" si="763"/>
        <v/>
      </c>
      <c r="L4870" s="92" t="str">
        <f t="shared" si="764"/>
        <v/>
      </c>
      <c r="M4870" s="95" t="str">
        <f>IF(A4870&lt;&gt;"",IF(MID(C4870,1,1)="c",SigmaEpsConcrete(I4870,$AN$30:$AN$33,$AR$30:$AR$33,$AS$26,$AS$27,$AS$28,$AQ$20,$AU$19),""),"")</f>
        <v/>
      </c>
      <c r="N4870" s="95" t="str">
        <f>IF(A4870&lt;&gt;"",IF(MID(C4870,1,1)="r",SigmaEpsReinf(J4870,$AS$42:$AS$43,$AS$41,$AS$39,$AS$40,$AQ$38),""),"")</f>
        <v/>
      </c>
      <c r="Q4870" s="92" t="str">
        <f t="shared" si="766"/>
        <v/>
      </c>
      <c r="R4870" s="92" t="str">
        <f t="shared" si="767"/>
        <v/>
      </c>
      <c r="U4870" s="5"/>
      <c r="V4870" s="5"/>
      <c r="W4870" s="94" t="str">
        <f t="shared" si="765"/>
        <v/>
      </c>
      <c r="X4870" s="94" t="str">
        <f t="shared" si="768"/>
        <v/>
      </c>
      <c r="Y4870" s="5"/>
      <c r="BK4870" s="8"/>
      <c r="BL4870" s="5"/>
      <c r="BM4870" s="5"/>
      <c r="BN4870" s="5"/>
      <c r="BO4870" s="5"/>
      <c r="BP4870" s="1"/>
      <c r="BQ4870" s="1"/>
      <c r="BR4870" s="1"/>
      <c r="BS4870" s="1"/>
      <c r="BT4870" s="1"/>
      <c r="BU4870" s="4"/>
      <c r="BV4870" s="1"/>
      <c r="BW4870" s="3"/>
      <c r="BX4870" s="4"/>
      <c r="BY4870" s="5"/>
      <c r="BZ4870" s="5"/>
      <c r="CA4870" s="5"/>
      <c r="CB4870" s="5"/>
      <c r="CC4870" s="5"/>
      <c r="CD4870" s="43"/>
    </row>
    <row r="4871" spans="1:82" x14ac:dyDescent="0.25">
      <c r="A4871" s="8"/>
      <c r="B4871" s="5"/>
      <c r="C4871" s="5"/>
      <c r="D4871" s="5"/>
      <c r="E4871" s="5"/>
      <c r="F4871" s="94" t="str">
        <f t="shared" si="759"/>
        <v/>
      </c>
      <c r="G4871" s="94" t="str">
        <f t="shared" si="760"/>
        <v/>
      </c>
      <c r="H4871" s="127" t="str">
        <f>IF(A4871&lt;&gt;"",IF(MID(C4871,1,1)="c",$AS$26,IF(MID(C4871,1,1)="r",$AS$41,IF(MID(C4871,1,1)="p",#REF!,#REF!))),"")</f>
        <v/>
      </c>
      <c r="I4871" s="92" t="str">
        <f t="shared" si="761"/>
        <v/>
      </c>
      <c r="J4871" s="92" t="str">
        <f t="shared" si="762"/>
        <v/>
      </c>
      <c r="K4871" s="92" t="str">
        <f t="shared" si="763"/>
        <v/>
      </c>
      <c r="L4871" s="92" t="str">
        <f t="shared" si="764"/>
        <v/>
      </c>
      <c r="M4871" s="95" t="str">
        <f>IF(A4871&lt;&gt;"",IF(MID(C4871,1,1)="c",SigmaEpsConcrete(I4871,$AN$30:$AN$33,$AR$30:$AR$33,$AS$26,$AS$27,$AS$28,$AQ$20,$AU$19),""),"")</f>
        <v/>
      </c>
      <c r="N4871" s="95" t="str">
        <f>IF(A4871&lt;&gt;"",IF(MID(C4871,1,1)="r",SigmaEpsReinf(J4871,$AS$42:$AS$43,$AS$41,$AS$39,$AS$40,$AQ$38),""),"")</f>
        <v/>
      </c>
      <c r="Q4871" s="92" t="str">
        <f t="shared" si="766"/>
        <v/>
      </c>
      <c r="R4871" s="92" t="str">
        <f t="shared" si="767"/>
        <v/>
      </c>
      <c r="U4871" s="5"/>
      <c r="V4871" s="5"/>
      <c r="W4871" s="94" t="str">
        <f t="shared" si="765"/>
        <v/>
      </c>
      <c r="X4871" s="94" t="str">
        <f t="shared" si="768"/>
        <v/>
      </c>
      <c r="Y4871" s="5"/>
      <c r="BK4871" s="8"/>
      <c r="BL4871" s="5"/>
      <c r="BM4871" s="5"/>
      <c r="BN4871" s="5"/>
      <c r="BO4871" s="5"/>
      <c r="BP4871" s="1"/>
      <c r="BQ4871" s="1"/>
      <c r="BR4871" s="1"/>
      <c r="BS4871" s="1"/>
      <c r="BT4871" s="1"/>
      <c r="BU4871" s="4"/>
      <c r="BV4871" s="1"/>
      <c r="BW4871" s="3"/>
      <c r="BX4871" s="4"/>
      <c r="BY4871" s="5"/>
      <c r="BZ4871" s="5"/>
      <c r="CA4871" s="5"/>
      <c r="CB4871" s="5"/>
      <c r="CC4871" s="5"/>
      <c r="CD4871" s="43"/>
    </row>
    <row r="4872" spans="1:82" x14ac:dyDescent="0.25">
      <c r="A4872" s="8"/>
      <c r="B4872" s="5"/>
      <c r="C4872" s="5"/>
      <c r="D4872" s="5"/>
      <c r="E4872" s="5"/>
      <c r="F4872" s="94" t="str">
        <f t="shared" si="759"/>
        <v/>
      </c>
      <c r="G4872" s="94" t="str">
        <f t="shared" si="760"/>
        <v/>
      </c>
      <c r="H4872" s="127" t="str">
        <f>IF(A4872&lt;&gt;"",IF(MID(C4872,1,1)="c",$AS$26,IF(MID(C4872,1,1)="r",$AS$41,IF(MID(C4872,1,1)="p",#REF!,#REF!))),"")</f>
        <v/>
      </c>
      <c r="I4872" s="92" t="str">
        <f t="shared" si="761"/>
        <v/>
      </c>
      <c r="J4872" s="92" t="str">
        <f t="shared" si="762"/>
        <v/>
      </c>
      <c r="K4872" s="92" t="str">
        <f t="shared" si="763"/>
        <v/>
      </c>
      <c r="L4872" s="92" t="str">
        <f t="shared" si="764"/>
        <v/>
      </c>
      <c r="M4872" s="95" t="str">
        <f>IF(A4872&lt;&gt;"",IF(MID(C4872,1,1)="c",SigmaEpsConcrete(I4872,$AN$30:$AN$33,$AR$30:$AR$33,$AS$26,$AS$27,$AS$28,$AQ$20,$AU$19),""),"")</f>
        <v/>
      </c>
      <c r="N4872" s="95" t="str">
        <f>IF(A4872&lt;&gt;"",IF(MID(C4872,1,1)="r",SigmaEpsReinf(J4872,$AS$42:$AS$43,$AS$41,$AS$39,$AS$40,$AQ$38),""),"")</f>
        <v/>
      </c>
      <c r="Q4872" s="92" t="str">
        <f t="shared" si="766"/>
        <v/>
      </c>
      <c r="R4872" s="92" t="str">
        <f t="shared" si="767"/>
        <v/>
      </c>
      <c r="U4872" s="5"/>
      <c r="V4872" s="5"/>
      <c r="W4872" s="94" t="str">
        <f t="shared" si="765"/>
        <v/>
      </c>
      <c r="X4872" s="94" t="str">
        <f t="shared" si="768"/>
        <v/>
      </c>
      <c r="Y4872" s="5"/>
      <c r="BK4872" s="8"/>
      <c r="BL4872" s="5"/>
      <c r="BM4872" s="5"/>
      <c r="BN4872" s="5"/>
      <c r="BO4872" s="5"/>
      <c r="BP4872" s="1"/>
      <c r="BQ4872" s="1"/>
      <c r="BR4872" s="1"/>
      <c r="BS4872" s="1"/>
      <c r="BT4872" s="1"/>
      <c r="BU4872" s="4"/>
      <c r="BV4872" s="1"/>
      <c r="BW4872" s="3"/>
      <c r="BX4872" s="4"/>
      <c r="BY4872" s="5"/>
      <c r="BZ4872" s="5"/>
      <c r="CA4872" s="5"/>
      <c r="CB4872" s="5"/>
      <c r="CC4872" s="5"/>
      <c r="CD4872" s="43"/>
    </row>
    <row r="4873" spans="1:82" x14ac:dyDescent="0.25">
      <c r="A4873" s="8"/>
      <c r="B4873" s="5"/>
      <c r="C4873" s="5"/>
      <c r="D4873" s="5"/>
      <c r="E4873" s="5"/>
      <c r="F4873" s="94" t="str">
        <f t="shared" si="759"/>
        <v/>
      </c>
      <c r="G4873" s="94" t="str">
        <f t="shared" si="760"/>
        <v/>
      </c>
      <c r="H4873" s="127" t="str">
        <f>IF(A4873&lt;&gt;"",IF(MID(C4873,1,1)="c",$AS$26,IF(MID(C4873,1,1)="r",$AS$41,IF(MID(C4873,1,1)="p",#REF!,#REF!))),"")</f>
        <v/>
      </c>
      <c r="I4873" s="92" t="str">
        <f t="shared" si="761"/>
        <v/>
      </c>
      <c r="J4873" s="92" t="str">
        <f t="shared" si="762"/>
        <v/>
      </c>
      <c r="K4873" s="92" t="str">
        <f t="shared" si="763"/>
        <v/>
      </c>
      <c r="L4873" s="92" t="str">
        <f t="shared" si="764"/>
        <v/>
      </c>
      <c r="M4873" s="95" t="str">
        <f>IF(A4873&lt;&gt;"",IF(MID(C4873,1,1)="c",SigmaEpsConcrete(I4873,$AN$30:$AN$33,$AR$30:$AR$33,$AS$26,$AS$27,$AS$28,$AQ$20,$AU$19),""),"")</f>
        <v/>
      </c>
      <c r="N4873" s="95" t="str">
        <f>IF(A4873&lt;&gt;"",IF(MID(C4873,1,1)="r",SigmaEpsReinf(J4873,$AS$42:$AS$43,$AS$41,$AS$39,$AS$40,$AQ$38),""),"")</f>
        <v/>
      </c>
      <c r="Q4873" s="92" t="str">
        <f t="shared" si="766"/>
        <v/>
      </c>
      <c r="R4873" s="92" t="str">
        <f t="shared" si="767"/>
        <v/>
      </c>
      <c r="U4873" s="5"/>
      <c r="V4873" s="5"/>
      <c r="W4873" s="94" t="str">
        <f t="shared" si="765"/>
        <v/>
      </c>
      <c r="X4873" s="94" t="str">
        <f t="shared" si="768"/>
        <v/>
      </c>
      <c r="Y4873" s="5"/>
      <c r="BK4873" s="8"/>
      <c r="BL4873" s="5"/>
      <c r="BM4873" s="5"/>
      <c r="BN4873" s="5"/>
      <c r="BO4873" s="5"/>
      <c r="BP4873" s="1"/>
      <c r="BQ4873" s="1"/>
      <c r="BR4873" s="1"/>
      <c r="BS4873" s="1"/>
      <c r="BT4873" s="1"/>
      <c r="BU4873" s="4"/>
      <c r="BV4873" s="1"/>
      <c r="BW4873" s="3"/>
      <c r="BX4873" s="4"/>
      <c r="BY4873" s="5"/>
      <c r="BZ4873" s="5"/>
      <c r="CA4873" s="5"/>
      <c r="CB4873" s="5"/>
      <c r="CC4873" s="5"/>
      <c r="CD4873" s="43"/>
    </row>
    <row r="4874" spans="1:82" x14ac:dyDescent="0.25">
      <c r="A4874" s="8"/>
      <c r="B4874" s="5"/>
      <c r="C4874" s="5"/>
      <c r="D4874" s="5"/>
      <c r="E4874" s="5"/>
      <c r="F4874" s="94" t="str">
        <f t="shared" ref="F4874:F4937" si="769">IF(A4874&lt;&gt;"",(D4874-$AU$86)/10,"")</f>
        <v/>
      </c>
      <c r="G4874" s="94" t="str">
        <f t="shared" ref="G4874:G4937" si="770">IF(A4874&lt;&gt;"",(E4874-$AU$87)/10,"")</f>
        <v/>
      </c>
      <c r="H4874" s="127" t="str">
        <f>IF(A4874&lt;&gt;"",IF(MID(C4874,1,1)="c",$AS$26,IF(MID(C4874,1,1)="r",$AS$41,IF(MID(C4874,1,1)="p",#REF!,#REF!))),"")</f>
        <v/>
      </c>
      <c r="I4874" s="92" t="str">
        <f t="shared" ref="I4874:I4937" si="771">IF($A4874&lt;&gt;"",IF(MID($C4874,1,1)="c",$Y$3+$Y$4*$F4874+$Y$5*$G4874+$BR$43,""),"")</f>
        <v/>
      </c>
      <c r="J4874" s="92" t="str">
        <f t="shared" ref="J4874:J4937" si="772">IF($A4874&lt;&gt;"",IF(MID($C4874,1,1)="r",$Y$3+$Y$4*$F4874+$Y$5*$G4874+$BR$43,""),"")</f>
        <v/>
      </c>
      <c r="K4874" s="92" t="str">
        <f t="shared" ref="K4874:K4937" si="773">IF($A4874&lt;&gt;"",IF(MID($C4874,1,1)="u",$Y$3+$Y$4*$F4874+$Y$5*$G4874+$BR$43,""),"")</f>
        <v/>
      </c>
      <c r="L4874" s="92" t="str">
        <f t="shared" ref="L4874:L4937" si="774">IF($A4874&lt;&gt;"",IF(MID($C4874,1,1)="p",$Y$3+$Y$4*$F4874+$Y$5*$G4874+$BR$43,""),"")</f>
        <v/>
      </c>
      <c r="M4874" s="95" t="str">
        <f>IF(A4874&lt;&gt;"",IF(MID(C4874,1,1)="c",SigmaEpsConcrete(I4874,$AN$30:$AN$33,$AR$30:$AR$33,$AS$26,$AS$27,$AS$28,$AQ$20,$AU$19),""),"")</f>
        <v/>
      </c>
      <c r="N4874" s="95" t="str">
        <f>IF(A4874&lt;&gt;"",IF(MID(C4874,1,1)="r",SigmaEpsReinf(J4874,$AS$42:$AS$43,$AS$41,$AS$39,$AS$40,$AQ$38),""),"")</f>
        <v/>
      </c>
      <c r="Q4874" s="92" t="str">
        <f t="shared" si="766"/>
        <v/>
      </c>
      <c r="R4874" s="92" t="str">
        <f t="shared" si="767"/>
        <v/>
      </c>
      <c r="U4874" s="5"/>
      <c r="V4874" s="5"/>
      <c r="W4874" s="94" t="str">
        <f t="shared" ref="W4874:W4937" si="775">IF(A4874&lt;&gt;"",F4874-$AU$105,"")</f>
        <v/>
      </c>
      <c r="X4874" s="94" t="str">
        <f t="shared" si="768"/>
        <v/>
      </c>
      <c r="Y4874" s="5"/>
      <c r="BK4874" s="8"/>
      <c r="BL4874" s="5"/>
      <c r="BM4874" s="5"/>
      <c r="BN4874" s="5"/>
      <c r="BO4874" s="5"/>
      <c r="BP4874" s="1"/>
      <c r="BQ4874" s="1"/>
      <c r="BR4874" s="1"/>
      <c r="BS4874" s="1"/>
      <c r="BT4874" s="1"/>
      <c r="BU4874" s="4"/>
      <c r="BV4874" s="1"/>
      <c r="BW4874" s="3"/>
      <c r="BX4874" s="4"/>
      <c r="BY4874" s="5"/>
      <c r="BZ4874" s="5"/>
      <c r="CA4874" s="5"/>
      <c r="CB4874" s="5"/>
      <c r="CC4874" s="5"/>
      <c r="CD4874" s="43"/>
    </row>
    <row r="4875" spans="1:82" x14ac:dyDescent="0.25">
      <c r="A4875" s="8"/>
      <c r="B4875" s="5"/>
      <c r="C4875" s="5"/>
      <c r="D4875" s="5"/>
      <c r="E4875" s="5"/>
      <c r="F4875" s="94" t="str">
        <f t="shared" si="769"/>
        <v/>
      </c>
      <c r="G4875" s="94" t="str">
        <f t="shared" si="770"/>
        <v/>
      </c>
      <c r="H4875" s="127" t="str">
        <f>IF(A4875&lt;&gt;"",IF(MID(C4875,1,1)="c",$AS$26,IF(MID(C4875,1,1)="r",$AS$41,IF(MID(C4875,1,1)="p",#REF!,#REF!))),"")</f>
        <v/>
      </c>
      <c r="I4875" s="92" t="str">
        <f t="shared" si="771"/>
        <v/>
      </c>
      <c r="J4875" s="92" t="str">
        <f t="shared" si="772"/>
        <v/>
      </c>
      <c r="K4875" s="92" t="str">
        <f t="shared" si="773"/>
        <v/>
      </c>
      <c r="L4875" s="92" t="str">
        <f t="shared" si="774"/>
        <v/>
      </c>
      <c r="M4875" s="95" t="str">
        <f>IF(A4875&lt;&gt;"",IF(MID(C4875,1,1)="c",SigmaEpsConcrete(I4875,$AN$30:$AN$33,$AR$30:$AR$33,$AS$26,$AS$27,$AS$28,$AQ$20,$AU$19),""),"")</f>
        <v/>
      </c>
      <c r="N4875" s="95" t="str">
        <f>IF(A4875&lt;&gt;"",IF(MID(C4875,1,1)="r",SigmaEpsReinf(J4875,$AS$42:$AS$43,$AS$41,$AS$39,$AS$40,$AQ$38),""),"")</f>
        <v/>
      </c>
      <c r="Q4875" s="92" t="str">
        <f t="shared" ref="Q4875:Q4938" si="776">IF(A4875&lt;&gt;"",IF(MID(C4875,1,1)="c",IF(ISERROR(M4875/I4875),"",M4875/I4875),""),"")</f>
        <v/>
      </c>
      <c r="R4875" s="92" t="str">
        <f t="shared" ref="R4875:R4938" si="777">IF(A4875&lt;&gt;"",IF(MID(C4875,1,1)="r",IF(ISERROR(N4875/J4875),"",N4875/J4875),""),"")</f>
        <v/>
      </c>
      <c r="U4875" s="5"/>
      <c r="V4875" s="5"/>
      <c r="W4875" s="94" t="str">
        <f t="shared" si="775"/>
        <v/>
      </c>
      <c r="X4875" s="94" t="str">
        <f t="shared" ref="X4875:X4938" si="778">IF(B4875&lt;&gt;"",G4875-$AU$106,"")</f>
        <v/>
      </c>
      <c r="Y4875" s="5"/>
      <c r="BK4875" s="8"/>
      <c r="BL4875" s="5"/>
      <c r="BM4875" s="5"/>
      <c r="BN4875" s="5"/>
      <c r="BO4875" s="5"/>
      <c r="BP4875" s="1"/>
      <c r="BQ4875" s="1"/>
      <c r="BR4875" s="1"/>
      <c r="BS4875" s="1"/>
      <c r="BT4875" s="1"/>
      <c r="BU4875" s="4"/>
      <c r="BV4875" s="1"/>
      <c r="BW4875" s="3"/>
      <c r="BX4875" s="4"/>
      <c r="BY4875" s="5"/>
      <c r="BZ4875" s="5"/>
      <c r="CA4875" s="5"/>
      <c r="CB4875" s="5"/>
      <c r="CC4875" s="5"/>
      <c r="CD4875" s="43"/>
    </row>
    <row r="4876" spans="1:82" x14ac:dyDescent="0.25">
      <c r="A4876" s="8"/>
      <c r="B4876" s="5"/>
      <c r="C4876" s="5"/>
      <c r="D4876" s="5"/>
      <c r="E4876" s="5"/>
      <c r="F4876" s="94" t="str">
        <f t="shared" si="769"/>
        <v/>
      </c>
      <c r="G4876" s="94" t="str">
        <f t="shared" si="770"/>
        <v/>
      </c>
      <c r="H4876" s="127" t="str">
        <f>IF(A4876&lt;&gt;"",IF(MID(C4876,1,1)="c",$AS$26,IF(MID(C4876,1,1)="r",$AS$41,IF(MID(C4876,1,1)="p",#REF!,#REF!))),"")</f>
        <v/>
      </c>
      <c r="I4876" s="92" t="str">
        <f t="shared" si="771"/>
        <v/>
      </c>
      <c r="J4876" s="92" t="str">
        <f t="shared" si="772"/>
        <v/>
      </c>
      <c r="K4876" s="92" t="str">
        <f t="shared" si="773"/>
        <v/>
      </c>
      <c r="L4876" s="92" t="str">
        <f t="shared" si="774"/>
        <v/>
      </c>
      <c r="M4876" s="95" t="str">
        <f>IF(A4876&lt;&gt;"",IF(MID(C4876,1,1)="c",SigmaEpsConcrete(I4876,$AN$30:$AN$33,$AR$30:$AR$33,$AS$26,$AS$27,$AS$28,$AQ$20,$AU$19),""),"")</f>
        <v/>
      </c>
      <c r="N4876" s="95" t="str">
        <f>IF(A4876&lt;&gt;"",IF(MID(C4876,1,1)="r",SigmaEpsReinf(J4876,$AS$42:$AS$43,$AS$41,$AS$39,$AS$40,$AQ$38),""),"")</f>
        <v/>
      </c>
      <c r="Q4876" s="92" t="str">
        <f t="shared" si="776"/>
        <v/>
      </c>
      <c r="R4876" s="92" t="str">
        <f t="shared" si="777"/>
        <v/>
      </c>
      <c r="U4876" s="5"/>
      <c r="V4876" s="5"/>
      <c r="W4876" s="94" t="str">
        <f t="shared" si="775"/>
        <v/>
      </c>
      <c r="X4876" s="94" t="str">
        <f t="shared" si="778"/>
        <v/>
      </c>
      <c r="Y4876" s="5"/>
      <c r="BK4876" s="8"/>
      <c r="BL4876" s="5"/>
      <c r="BM4876" s="5"/>
      <c r="BN4876" s="5"/>
      <c r="BO4876" s="5"/>
      <c r="BP4876" s="1"/>
      <c r="BQ4876" s="1"/>
      <c r="BR4876" s="1"/>
      <c r="BS4876" s="1"/>
      <c r="BT4876" s="1"/>
      <c r="BU4876" s="4"/>
      <c r="BV4876" s="1"/>
      <c r="BW4876" s="3"/>
      <c r="BX4876" s="4"/>
      <c r="BY4876" s="5"/>
      <c r="BZ4876" s="5"/>
      <c r="CA4876" s="5"/>
      <c r="CB4876" s="5"/>
      <c r="CC4876" s="5"/>
      <c r="CD4876" s="43"/>
    </row>
    <row r="4877" spans="1:82" x14ac:dyDescent="0.25">
      <c r="A4877" s="8"/>
      <c r="B4877" s="5"/>
      <c r="C4877" s="5"/>
      <c r="D4877" s="5"/>
      <c r="E4877" s="5"/>
      <c r="F4877" s="94" t="str">
        <f t="shared" si="769"/>
        <v/>
      </c>
      <c r="G4877" s="94" t="str">
        <f t="shared" si="770"/>
        <v/>
      </c>
      <c r="H4877" s="127" t="str">
        <f>IF(A4877&lt;&gt;"",IF(MID(C4877,1,1)="c",$AS$26,IF(MID(C4877,1,1)="r",$AS$41,IF(MID(C4877,1,1)="p",#REF!,#REF!))),"")</f>
        <v/>
      </c>
      <c r="I4877" s="92" t="str">
        <f t="shared" si="771"/>
        <v/>
      </c>
      <c r="J4877" s="92" t="str">
        <f t="shared" si="772"/>
        <v/>
      </c>
      <c r="K4877" s="92" t="str">
        <f t="shared" si="773"/>
        <v/>
      </c>
      <c r="L4877" s="92" t="str">
        <f t="shared" si="774"/>
        <v/>
      </c>
      <c r="M4877" s="95" t="str">
        <f>IF(A4877&lt;&gt;"",IF(MID(C4877,1,1)="c",SigmaEpsConcrete(I4877,$AN$30:$AN$33,$AR$30:$AR$33,$AS$26,$AS$27,$AS$28,$AQ$20,$AU$19),""),"")</f>
        <v/>
      </c>
      <c r="N4877" s="95" t="str">
        <f>IF(A4877&lt;&gt;"",IF(MID(C4877,1,1)="r",SigmaEpsReinf(J4877,$AS$42:$AS$43,$AS$41,$AS$39,$AS$40,$AQ$38),""),"")</f>
        <v/>
      </c>
      <c r="Q4877" s="92" t="str">
        <f t="shared" si="776"/>
        <v/>
      </c>
      <c r="R4877" s="92" t="str">
        <f t="shared" si="777"/>
        <v/>
      </c>
      <c r="U4877" s="5"/>
      <c r="V4877" s="5"/>
      <c r="W4877" s="94" t="str">
        <f t="shared" si="775"/>
        <v/>
      </c>
      <c r="X4877" s="94" t="str">
        <f t="shared" si="778"/>
        <v/>
      </c>
      <c r="Y4877" s="5"/>
      <c r="BK4877" s="8"/>
      <c r="BL4877" s="5"/>
      <c r="BM4877" s="5"/>
      <c r="BN4877" s="5"/>
      <c r="BO4877" s="5"/>
      <c r="BP4877" s="1"/>
      <c r="BQ4877" s="1"/>
      <c r="BR4877" s="1"/>
      <c r="BS4877" s="1"/>
      <c r="BT4877" s="1"/>
      <c r="BU4877" s="4"/>
      <c r="BV4877" s="1"/>
      <c r="BW4877" s="3"/>
      <c r="BX4877" s="4"/>
      <c r="BY4877" s="5"/>
      <c r="BZ4877" s="5"/>
      <c r="CA4877" s="5"/>
      <c r="CB4877" s="5"/>
      <c r="CC4877" s="5"/>
      <c r="CD4877" s="43"/>
    </row>
    <row r="4878" spans="1:82" x14ac:dyDescent="0.25">
      <c r="A4878" s="8"/>
      <c r="B4878" s="5"/>
      <c r="C4878" s="5"/>
      <c r="D4878" s="5"/>
      <c r="E4878" s="5"/>
      <c r="F4878" s="94" t="str">
        <f t="shared" si="769"/>
        <v/>
      </c>
      <c r="G4878" s="94" t="str">
        <f t="shared" si="770"/>
        <v/>
      </c>
      <c r="H4878" s="127" t="str">
        <f>IF(A4878&lt;&gt;"",IF(MID(C4878,1,1)="c",$AS$26,IF(MID(C4878,1,1)="r",$AS$41,IF(MID(C4878,1,1)="p",#REF!,#REF!))),"")</f>
        <v/>
      </c>
      <c r="I4878" s="92" t="str">
        <f t="shared" si="771"/>
        <v/>
      </c>
      <c r="J4878" s="92" t="str">
        <f t="shared" si="772"/>
        <v/>
      </c>
      <c r="K4878" s="92" t="str">
        <f t="shared" si="773"/>
        <v/>
      </c>
      <c r="L4878" s="92" t="str">
        <f t="shared" si="774"/>
        <v/>
      </c>
      <c r="M4878" s="95" t="str">
        <f>IF(A4878&lt;&gt;"",IF(MID(C4878,1,1)="c",SigmaEpsConcrete(I4878,$AN$30:$AN$33,$AR$30:$AR$33,$AS$26,$AS$27,$AS$28,$AQ$20,$AU$19),""),"")</f>
        <v/>
      </c>
      <c r="N4878" s="95" t="str">
        <f>IF(A4878&lt;&gt;"",IF(MID(C4878,1,1)="r",SigmaEpsReinf(J4878,$AS$42:$AS$43,$AS$41,$AS$39,$AS$40,$AQ$38),""),"")</f>
        <v/>
      </c>
      <c r="Q4878" s="92" t="str">
        <f t="shared" si="776"/>
        <v/>
      </c>
      <c r="R4878" s="92" t="str">
        <f t="shared" si="777"/>
        <v/>
      </c>
      <c r="U4878" s="5"/>
      <c r="V4878" s="5"/>
      <c r="W4878" s="94" t="str">
        <f t="shared" si="775"/>
        <v/>
      </c>
      <c r="X4878" s="94" t="str">
        <f t="shared" si="778"/>
        <v/>
      </c>
      <c r="Y4878" s="5"/>
      <c r="BK4878" s="8"/>
      <c r="BL4878" s="5"/>
      <c r="BM4878" s="5"/>
      <c r="BN4878" s="5"/>
      <c r="BO4878" s="5"/>
      <c r="BP4878" s="1"/>
      <c r="BQ4878" s="1"/>
      <c r="BR4878" s="1"/>
      <c r="BS4878" s="1"/>
      <c r="BT4878" s="1"/>
      <c r="BU4878" s="4"/>
      <c r="BV4878" s="1"/>
      <c r="BW4878" s="3"/>
      <c r="BX4878" s="4"/>
      <c r="BY4878" s="5"/>
      <c r="BZ4878" s="5"/>
      <c r="CA4878" s="5"/>
      <c r="CB4878" s="5"/>
      <c r="CC4878" s="5"/>
      <c r="CD4878" s="43"/>
    </row>
    <row r="4879" spans="1:82" x14ac:dyDescent="0.25">
      <c r="A4879" s="8"/>
      <c r="B4879" s="5"/>
      <c r="C4879" s="5"/>
      <c r="D4879" s="5"/>
      <c r="E4879" s="5"/>
      <c r="F4879" s="94" t="str">
        <f t="shared" si="769"/>
        <v/>
      </c>
      <c r="G4879" s="94" t="str">
        <f t="shared" si="770"/>
        <v/>
      </c>
      <c r="H4879" s="127" t="str">
        <f>IF(A4879&lt;&gt;"",IF(MID(C4879,1,1)="c",$AS$26,IF(MID(C4879,1,1)="r",$AS$41,IF(MID(C4879,1,1)="p",#REF!,#REF!))),"")</f>
        <v/>
      </c>
      <c r="I4879" s="92" t="str">
        <f t="shared" si="771"/>
        <v/>
      </c>
      <c r="J4879" s="92" t="str">
        <f t="shared" si="772"/>
        <v/>
      </c>
      <c r="K4879" s="92" t="str">
        <f t="shared" si="773"/>
        <v/>
      </c>
      <c r="L4879" s="92" t="str">
        <f t="shared" si="774"/>
        <v/>
      </c>
      <c r="M4879" s="95" t="str">
        <f>IF(A4879&lt;&gt;"",IF(MID(C4879,1,1)="c",SigmaEpsConcrete(I4879,$AN$30:$AN$33,$AR$30:$AR$33,$AS$26,$AS$27,$AS$28,$AQ$20,$AU$19),""),"")</f>
        <v/>
      </c>
      <c r="N4879" s="95" t="str">
        <f>IF(A4879&lt;&gt;"",IF(MID(C4879,1,1)="r",SigmaEpsReinf(J4879,$AS$42:$AS$43,$AS$41,$AS$39,$AS$40,$AQ$38),""),"")</f>
        <v/>
      </c>
      <c r="Q4879" s="92" t="str">
        <f t="shared" si="776"/>
        <v/>
      </c>
      <c r="R4879" s="92" t="str">
        <f t="shared" si="777"/>
        <v/>
      </c>
      <c r="U4879" s="5"/>
      <c r="V4879" s="5"/>
      <c r="W4879" s="94" t="str">
        <f t="shared" si="775"/>
        <v/>
      </c>
      <c r="X4879" s="94" t="str">
        <f t="shared" si="778"/>
        <v/>
      </c>
      <c r="Y4879" s="5"/>
      <c r="BK4879" s="8"/>
      <c r="BL4879" s="5"/>
      <c r="BM4879" s="5"/>
      <c r="BN4879" s="5"/>
      <c r="BO4879" s="5"/>
      <c r="BP4879" s="1"/>
      <c r="BQ4879" s="1"/>
      <c r="BR4879" s="1"/>
      <c r="BS4879" s="1"/>
      <c r="BT4879" s="1"/>
      <c r="BU4879" s="4"/>
      <c r="BV4879" s="1"/>
      <c r="BW4879" s="3"/>
      <c r="BX4879" s="4"/>
      <c r="BY4879" s="5"/>
      <c r="BZ4879" s="5"/>
      <c r="CA4879" s="5"/>
      <c r="CB4879" s="5"/>
      <c r="CC4879" s="5"/>
      <c r="CD4879" s="43"/>
    </row>
    <row r="4880" spans="1:82" x14ac:dyDescent="0.25">
      <c r="A4880" s="8"/>
      <c r="B4880" s="5"/>
      <c r="C4880" s="5"/>
      <c r="D4880" s="5"/>
      <c r="E4880" s="5"/>
      <c r="F4880" s="94" t="str">
        <f t="shared" si="769"/>
        <v/>
      </c>
      <c r="G4880" s="94" t="str">
        <f t="shared" si="770"/>
        <v/>
      </c>
      <c r="H4880" s="127" t="str">
        <f>IF(A4880&lt;&gt;"",IF(MID(C4880,1,1)="c",$AS$26,IF(MID(C4880,1,1)="r",$AS$41,IF(MID(C4880,1,1)="p",#REF!,#REF!))),"")</f>
        <v/>
      </c>
      <c r="I4880" s="92" t="str">
        <f t="shared" si="771"/>
        <v/>
      </c>
      <c r="J4880" s="92" t="str">
        <f t="shared" si="772"/>
        <v/>
      </c>
      <c r="K4880" s="92" t="str">
        <f t="shared" si="773"/>
        <v/>
      </c>
      <c r="L4880" s="92" t="str">
        <f t="shared" si="774"/>
        <v/>
      </c>
      <c r="M4880" s="95" t="str">
        <f>IF(A4880&lt;&gt;"",IF(MID(C4880,1,1)="c",SigmaEpsConcrete(I4880,$AN$30:$AN$33,$AR$30:$AR$33,$AS$26,$AS$27,$AS$28,$AQ$20,$AU$19),""),"")</f>
        <v/>
      </c>
      <c r="N4880" s="95" t="str">
        <f>IF(A4880&lt;&gt;"",IF(MID(C4880,1,1)="r",SigmaEpsReinf(J4880,$AS$42:$AS$43,$AS$41,$AS$39,$AS$40,$AQ$38),""),"")</f>
        <v/>
      </c>
      <c r="Q4880" s="92" t="str">
        <f t="shared" si="776"/>
        <v/>
      </c>
      <c r="R4880" s="92" t="str">
        <f t="shared" si="777"/>
        <v/>
      </c>
      <c r="U4880" s="5"/>
      <c r="V4880" s="5"/>
      <c r="W4880" s="94" t="str">
        <f t="shared" si="775"/>
        <v/>
      </c>
      <c r="X4880" s="94" t="str">
        <f t="shared" si="778"/>
        <v/>
      </c>
      <c r="Y4880" s="5"/>
      <c r="BK4880" s="8"/>
      <c r="BL4880" s="5"/>
      <c r="BM4880" s="5"/>
      <c r="BN4880" s="5"/>
      <c r="BO4880" s="5"/>
      <c r="BP4880" s="1"/>
      <c r="BQ4880" s="1"/>
      <c r="BR4880" s="1"/>
      <c r="BS4880" s="1"/>
      <c r="BT4880" s="1"/>
      <c r="BU4880" s="4"/>
      <c r="BV4880" s="1"/>
      <c r="BW4880" s="3"/>
      <c r="BX4880" s="4"/>
      <c r="BY4880" s="5"/>
      <c r="BZ4880" s="5"/>
      <c r="CA4880" s="5"/>
      <c r="CB4880" s="5"/>
      <c r="CC4880" s="5"/>
      <c r="CD4880" s="43"/>
    </row>
    <row r="4881" spans="1:82" x14ac:dyDescent="0.25">
      <c r="A4881" s="8"/>
      <c r="B4881" s="5"/>
      <c r="C4881" s="5"/>
      <c r="D4881" s="5"/>
      <c r="E4881" s="5"/>
      <c r="F4881" s="94" t="str">
        <f t="shared" si="769"/>
        <v/>
      </c>
      <c r="G4881" s="94" t="str">
        <f t="shared" si="770"/>
        <v/>
      </c>
      <c r="H4881" s="127" t="str">
        <f>IF(A4881&lt;&gt;"",IF(MID(C4881,1,1)="c",$AS$26,IF(MID(C4881,1,1)="r",$AS$41,IF(MID(C4881,1,1)="p",#REF!,#REF!))),"")</f>
        <v/>
      </c>
      <c r="I4881" s="92" t="str">
        <f t="shared" si="771"/>
        <v/>
      </c>
      <c r="J4881" s="92" t="str">
        <f t="shared" si="772"/>
        <v/>
      </c>
      <c r="K4881" s="92" t="str">
        <f t="shared" si="773"/>
        <v/>
      </c>
      <c r="L4881" s="92" t="str">
        <f t="shared" si="774"/>
        <v/>
      </c>
      <c r="M4881" s="95" t="str">
        <f>IF(A4881&lt;&gt;"",IF(MID(C4881,1,1)="c",SigmaEpsConcrete(I4881,$AN$30:$AN$33,$AR$30:$AR$33,$AS$26,$AS$27,$AS$28,$AQ$20,$AU$19),""),"")</f>
        <v/>
      </c>
      <c r="N4881" s="95" t="str">
        <f>IF(A4881&lt;&gt;"",IF(MID(C4881,1,1)="r",SigmaEpsReinf(J4881,$AS$42:$AS$43,$AS$41,$AS$39,$AS$40,$AQ$38),""),"")</f>
        <v/>
      </c>
      <c r="Q4881" s="92" t="str">
        <f t="shared" si="776"/>
        <v/>
      </c>
      <c r="R4881" s="92" t="str">
        <f t="shared" si="777"/>
        <v/>
      </c>
      <c r="U4881" s="5"/>
      <c r="V4881" s="5"/>
      <c r="W4881" s="94" t="str">
        <f t="shared" si="775"/>
        <v/>
      </c>
      <c r="X4881" s="94" t="str">
        <f t="shared" si="778"/>
        <v/>
      </c>
      <c r="Y4881" s="5"/>
      <c r="BK4881" s="8"/>
      <c r="BL4881" s="5"/>
      <c r="BM4881" s="5"/>
      <c r="BN4881" s="5"/>
      <c r="BO4881" s="5"/>
      <c r="BP4881" s="1"/>
      <c r="BQ4881" s="1"/>
      <c r="BR4881" s="1"/>
      <c r="BS4881" s="1"/>
      <c r="BT4881" s="1"/>
      <c r="BU4881" s="4"/>
      <c r="BV4881" s="1"/>
      <c r="BW4881" s="3"/>
      <c r="BX4881" s="4"/>
      <c r="BY4881" s="5"/>
      <c r="BZ4881" s="5"/>
      <c r="CA4881" s="5"/>
      <c r="CB4881" s="5"/>
      <c r="CC4881" s="5"/>
      <c r="CD4881" s="43"/>
    </row>
    <row r="4882" spans="1:82" x14ac:dyDescent="0.25">
      <c r="A4882" s="8"/>
      <c r="B4882" s="5"/>
      <c r="C4882" s="5"/>
      <c r="D4882" s="5"/>
      <c r="E4882" s="5"/>
      <c r="F4882" s="94" t="str">
        <f t="shared" si="769"/>
        <v/>
      </c>
      <c r="G4882" s="94" t="str">
        <f t="shared" si="770"/>
        <v/>
      </c>
      <c r="H4882" s="127" t="str">
        <f>IF(A4882&lt;&gt;"",IF(MID(C4882,1,1)="c",$AS$26,IF(MID(C4882,1,1)="r",$AS$41,IF(MID(C4882,1,1)="p",#REF!,#REF!))),"")</f>
        <v/>
      </c>
      <c r="I4882" s="92" t="str">
        <f t="shared" si="771"/>
        <v/>
      </c>
      <c r="J4882" s="92" t="str">
        <f t="shared" si="772"/>
        <v/>
      </c>
      <c r="K4882" s="92" t="str">
        <f t="shared" si="773"/>
        <v/>
      </c>
      <c r="L4882" s="92" t="str">
        <f t="shared" si="774"/>
        <v/>
      </c>
      <c r="M4882" s="95" t="str">
        <f>IF(A4882&lt;&gt;"",IF(MID(C4882,1,1)="c",SigmaEpsConcrete(I4882,$AN$30:$AN$33,$AR$30:$AR$33,$AS$26,$AS$27,$AS$28,$AQ$20,$AU$19),""),"")</f>
        <v/>
      </c>
      <c r="N4882" s="95" t="str">
        <f>IF(A4882&lt;&gt;"",IF(MID(C4882,1,1)="r",SigmaEpsReinf(J4882,$AS$42:$AS$43,$AS$41,$AS$39,$AS$40,$AQ$38),""),"")</f>
        <v/>
      </c>
      <c r="Q4882" s="92" t="str">
        <f t="shared" si="776"/>
        <v/>
      </c>
      <c r="R4882" s="92" t="str">
        <f t="shared" si="777"/>
        <v/>
      </c>
      <c r="U4882" s="5"/>
      <c r="V4882" s="5"/>
      <c r="W4882" s="94" t="str">
        <f t="shared" si="775"/>
        <v/>
      </c>
      <c r="X4882" s="94" t="str">
        <f t="shared" si="778"/>
        <v/>
      </c>
      <c r="Y4882" s="5"/>
      <c r="BK4882" s="8"/>
      <c r="BL4882" s="5"/>
      <c r="BM4882" s="5"/>
      <c r="BN4882" s="5"/>
      <c r="BO4882" s="5"/>
      <c r="BP4882" s="1"/>
      <c r="BQ4882" s="1"/>
      <c r="BR4882" s="1"/>
      <c r="BS4882" s="1"/>
      <c r="BT4882" s="1"/>
      <c r="BU4882" s="4"/>
      <c r="BV4882" s="1"/>
      <c r="BW4882" s="3"/>
      <c r="BX4882" s="4"/>
      <c r="BY4882" s="5"/>
      <c r="BZ4882" s="5"/>
      <c r="CA4882" s="5"/>
      <c r="CB4882" s="5"/>
      <c r="CC4882" s="5"/>
      <c r="CD4882" s="43"/>
    </row>
    <row r="4883" spans="1:82" x14ac:dyDescent="0.25">
      <c r="A4883" s="8"/>
      <c r="B4883" s="5"/>
      <c r="C4883" s="5"/>
      <c r="D4883" s="5"/>
      <c r="E4883" s="5"/>
      <c r="F4883" s="94" t="str">
        <f t="shared" si="769"/>
        <v/>
      </c>
      <c r="G4883" s="94" t="str">
        <f t="shared" si="770"/>
        <v/>
      </c>
      <c r="H4883" s="127" t="str">
        <f>IF(A4883&lt;&gt;"",IF(MID(C4883,1,1)="c",$AS$26,IF(MID(C4883,1,1)="r",$AS$41,IF(MID(C4883,1,1)="p",#REF!,#REF!))),"")</f>
        <v/>
      </c>
      <c r="I4883" s="92" t="str">
        <f t="shared" si="771"/>
        <v/>
      </c>
      <c r="J4883" s="92" t="str">
        <f t="shared" si="772"/>
        <v/>
      </c>
      <c r="K4883" s="92" t="str">
        <f t="shared" si="773"/>
        <v/>
      </c>
      <c r="L4883" s="92" t="str">
        <f t="shared" si="774"/>
        <v/>
      </c>
      <c r="M4883" s="95" t="str">
        <f>IF(A4883&lt;&gt;"",IF(MID(C4883,1,1)="c",SigmaEpsConcrete(I4883,$AN$30:$AN$33,$AR$30:$AR$33,$AS$26,$AS$27,$AS$28,$AQ$20,$AU$19),""),"")</f>
        <v/>
      </c>
      <c r="N4883" s="95" t="str">
        <f>IF(A4883&lt;&gt;"",IF(MID(C4883,1,1)="r",SigmaEpsReinf(J4883,$AS$42:$AS$43,$AS$41,$AS$39,$AS$40,$AQ$38),""),"")</f>
        <v/>
      </c>
      <c r="Q4883" s="92" t="str">
        <f t="shared" si="776"/>
        <v/>
      </c>
      <c r="R4883" s="92" t="str">
        <f t="shared" si="777"/>
        <v/>
      </c>
      <c r="U4883" s="5"/>
      <c r="V4883" s="5"/>
      <c r="W4883" s="94" t="str">
        <f t="shared" si="775"/>
        <v/>
      </c>
      <c r="X4883" s="94" t="str">
        <f t="shared" si="778"/>
        <v/>
      </c>
      <c r="Y4883" s="5"/>
      <c r="BK4883" s="8"/>
      <c r="BL4883" s="5"/>
      <c r="BM4883" s="5"/>
      <c r="BN4883" s="5"/>
      <c r="BO4883" s="5"/>
      <c r="BP4883" s="1"/>
      <c r="BQ4883" s="1"/>
      <c r="BR4883" s="1"/>
      <c r="BS4883" s="1"/>
      <c r="BT4883" s="1"/>
      <c r="BU4883" s="4"/>
      <c r="BV4883" s="1"/>
      <c r="BW4883" s="3"/>
      <c r="BX4883" s="4"/>
      <c r="BY4883" s="5"/>
      <c r="BZ4883" s="5"/>
      <c r="CA4883" s="5"/>
      <c r="CB4883" s="5"/>
      <c r="CC4883" s="5"/>
      <c r="CD4883" s="43"/>
    </row>
    <row r="4884" spans="1:82" x14ac:dyDescent="0.25">
      <c r="A4884" s="8"/>
      <c r="B4884" s="5"/>
      <c r="C4884" s="5"/>
      <c r="D4884" s="5"/>
      <c r="E4884" s="5"/>
      <c r="F4884" s="94" t="str">
        <f t="shared" si="769"/>
        <v/>
      </c>
      <c r="G4884" s="94" t="str">
        <f t="shared" si="770"/>
        <v/>
      </c>
      <c r="H4884" s="127" t="str">
        <f>IF(A4884&lt;&gt;"",IF(MID(C4884,1,1)="c",$AS$26,IF(MID(C4884,1,1)="r",$AS$41,IF(MID(C4884,1,1)="p",#REF!,#REF!))),"")</f>
        <v/>
      </c>
      <c r="I4884" s="92" t="str">
        <f t="shared" si="771"/>
        <v/>
      </c>
      <c r="J4884" s="92" t="str">
        <f t="shared" si="772"/>
        <v/>
      </c>
      <c r="K4884" s="92" t="str">
        <f t="shared" si="773"/>
        <v/>
      </c>
      <c r="L4884" s="92" t="str">
        <f t="shared" si="774"/>
        <v/>
      </c>
      <c r="M4884" s="95" t="str">
        <f>IF(A4884&lt;&gt;"",IF(MID(C4884,1,1)="c",SigmaEpsConcrete(I4884,$AN$30:$AN$33,$AR$30:$AR$33,$AS$26,$AS$27,$AS$28,$AQ$20,$AU$19),""),"")</f>
        <v/>
      </c>
      <c r="N4884" s="95" t="str">
        <f>IF(A4884&lt;&gt;"",IF(MID(C4884,1,1)="r",SigmaEpsReinf(J4884,$AS$42:$AS$43,$AS$41,$AS$39,$AS$40,$AQ$38),""),"")</f>
        <v/>
      </c>
      <c r="Q4884" s="92" t="str">
        <f t="shared" si="776"/>
        <v/>
      </c>
      <c r="R4884" s="92" t="str">
        <f t="shared" si="777"/>
        <v/>
      </c>
      <c r="U4884" s="5"/>
      <c r="V4884" s="5"/>
      <c r="W4884" s="94" t="str">
        <f t="shared" si="775"/>
        <v/>
      </c>
      <c r="X4884" s="94" t="str">
        <f t="shared" si="778"/>
        <v/>
      </c>
      <c r="Y4884" s="5"/>
      <c r="BK4884" s="8"/>
      <c r="BL4884" s="5"/>
      <c r="BM4884" s="5"/>
      <c r="BN4884" s="5"/>
      <c r="BO4884" s="5"/>
      <c r="BP4884" s="1"/>
      <c r="BQ4884" s="1"/>
      <c r="BR4884" s="1"/>
      <c r="BS4884" s="1"/>
      <c r="BT4884" s="1"/>
      <c r="BU4884" s="4"/>
      <c r="BV4884" s="1"/>
      <c r="BW4884" s="3"/>
      <c r="BX4884" s="4"/>
      <c r="BY4884" s="5"/>
      <c r="BZ4884" s="5"/>
      <c r="CA4884" s="5"/>
      <c r="CB4884" s="5"/>
      <c r="CC4884" s="5"/>
      <c r="CD4884" s="43"/>
    </row>
    <row r="4885" spans="1:82" x14ac:dyDescent="0.25">
      <c r="A4885" s="8"/>
      <c r="B4885" s="5"/>
      <c r="C4885" s="5"/>
      <c r="D4885" s="5"/>
      <c r="E4885" s="5"/>
      <c r="F4885" s="94" t="str">
        <f t="shared" si="769"/>
        <v/>
      </c>
      <c r="G4885" s="94" t="str">
        <f t="shared" si="770"/>
        <v/>
      </c>
      <c r="H4885" s="127" t="str">
        <f>IF(A4885&lt;&gt;"",IF(MID(C4885,1,1)="c",$AS$26,IF(MID(C4885,1,1)="r",$AS$41,IF(MID(C4885,1,1)="p",#REF!,#REF!))),"")</f>
        <v/>
      </c>
      <c r="I4885" s="92" t="str">
        <f t="shared" si="771"/>
        <v/>
      </c>
      <c r="J4885" s="92" t="str">
        <f t="shared" si="772"/>
        <v/>
      </c>
      <c r="K4885" s="92" t="str">
        <f t="shared" si="773"/>
        <v/>
      </c>
      <c r="L4885" s="92" t="str">
        <f t="shared" si="774"/>
        <v/>
      </c>
      <c r="M4885" s="95" t="str">
        <f>IF(A4885&lt;&gt;"",IF(MID(C4885,1,1)="c",SigmaEpsConcrete(I4885,$AN$30:$AN$33,$AR$30:$AR$33,$AS$26,$AS$27,$AS$28,$AQ$20,$AU$19),""),"")</f>
        <v/>
      </c>
      <c r="N4885" s="95" t="str">
        <f>IF(A4885&lt;&gt;"",IF(MID(C4885,1,1)="r",SigmaEpsReinf(J4885,$AS$42:$AS$43,$AS$41,$AS$39,$AS$40,$AQ$38),""),"")</f>
        <v/>
      </c>
      <c r="Q4885" s="92" t="str">
        <f t="shared" si="776"/>
        <v/>
      </c>
      <c r="R4885" s="92" t="str">
        <f t="shared" si="777"/>
        <v/>
      </c>
      <c r="U4885" s="5"/>
      <c r="V4885" s="5"/>
      <c r="W4885" s="94" t="str">
        <f t="shared" si="775"/>
        <v/>
      </c>
      <c r="X4885" s="94" t="str">
        <f t="shared" si="778"/>
        <v/>
      </c>
      <c r="Y4885" s="5"/>
      <c r="BK4885" s="8"/>
      <c r="BL4885" s="5"/>
      <c r="BM4885" s="5"/>
      <c r="BN4885" s="5"/>
      <c r="BO4885" s="5"/>
      <c r="BP4885" s="1"/>
      <c r="BQ4885" s="1"/>
      <c r="BR4885" s="1"/>
      <c r="BS4885" s="1"/>
      <c r="BT4885" s="1"/>
      <c r="BU4885" s="4"/>
      <c r="BV4885" s="1"/>
      <c r="BW4885" s="3"/>
      <c r="BX4885" s="4"/>
      <c r="BY4885" s="5"/>
      <c r="BZ4885" s="5"/>
      <c r="CA4885" s="5"/>
      <c r="CB4885" s="5"/>
      <c r="CC4885" s="5"/>
      <c r="CD4885" s="43"/>
    </row>
    <row r="4886" spans="1:82" x14ac:dyDescent="0.25">
      <c r="A4886" s="8"/>
      <c r="B4886" s="5"/>
      <c r="C4886" s="5"/>
      <c r="D4886" s="5"/>
      <c r="E4886" s="5"/>
      <c r="F4886" s="94" t="str">
        <f t="shared" si="769"/>
        <v/>
      </c>
      <c r="G4886" s="94" t="str">
        <f t="shared" si="770"/>
        <v/>
      </c>
      <c r="H4886" s="127" t="str">
        <f>IF(A4886&lt;&gt;"",IF(MID(C4886,1,1)="c",$AS$26,IF(MID(C4886,1,1)="r",$AS$41,IF(MID(C4886,1,1)="p",#REF!,#REF!))),"")</f>
        <v/>
      </c>
      <c r="I4886" s="92" t="str">
        <f t="shared" si="771"/>
        <v/>
      </c>
      <c r="J4886" s="92" t="str">
        <f t="shared" si="772"/>
        <v/>
      </c>
      <c r="K4886" s="92" t="str">
        <f t="shared" si="773"/>
        <v/>
      </c>
      <c r="L4886" s="92" t="str">
        <f t="shared" si="774"/>
        <v/>
      </c>
      <c r="M4886" s="95" t="str">
        <f>IF(A4886&lt;&gt;"",IF(MID(C4886,1,1)="c",SigmaEpsConcrete(I4886,$AN$30:$AN$33,$AR$30:$AR$33,$AS$26,$AS$27,$AS$28,$AQ$20,$AU$19),""),"")</f>
        <v/>
      </c>
      <c r="N4886" s="95" t="str">
        <f>IF(A4886&lt;&gt;"",IF(MID(C4886,1,1)="r",SigmaEpsReinf(J4886,$AS$42:$AS$43,$AS$41,$AS$39,$AS$40,$AQ$38),""),"")</f>
        <v/>
      </c>
      <c r="Q4886" s="92" t="str">
        <f t="shared" si="776"/>
        <v/>
      </c>
      <c r="R4886" s="92" t="str">
        <f t="shared" si="777"/>
        <v/>
      </c>
      <c r="U4886" s="5"/>
      <c r="V4886" s="5"/>
      <c r="W4886" s="94" t="str">
        <f t="shared" si="775"/>
        <v/>
      </c>
      <c r="X4886" s="94" t="str">
        <f t="shared" si="778"/>
        <v/>
      </c>
      <c r="Y4886" s="5"/>
      <c r="BK4886" s="8"/>
      <c r="BL4886" s="5"/>
      <c r="BM4886" s="5"/>
      <c r="BN4886" s="5"/>
      <c r="BO4886" s="5"/>
      <c r="BP4886" s="1"/>
      <c r="BQ4886" s="1"/>
      <c r="BR4886" s="1"/>
      <c r="BS4886" s="1"/>
      <c r="BT4886" s="1"/>
      <c r="BU4886" s="4"/>
      <c r="BV4886" s="1"/>
      <c r="BW4886" s="3"/>
      <c r="BX4886" s="4"/>
      <c r="BY4886" s="5"/>
      <c r="BZ4886" s="5"/>
      <c r="CA4886" s="5"/>
      <c r="CB4886" s="5"/>
      <c r="CC4886" s="5"/>
      <c r="CD4886" s="43"/>
    </row>
    <row r="4887" spans="1:82" x14ac:dyDescent="0.25">
      <c r="A4887" s="8"/>
      <c r="B4887" s="5"/>
      <c r="C4887" s="5"/>
      <c r="D4887" s="5"/>
      <c r="E4887" s="5"/>
      <c r="F4887" s="94" t="str">
        <f t="shared" si="769"/>
        <v/>
      </c>
      <c r="G4887" s="94" t="str">
        <f t="shared" si="770"/>
        <v/>
      </c>
      <c r="H4887" s="127" t="str">
        <f>IF(A4887&lt;&gt;"",IF(MID(C4887,1,1)="c",$AS$26,IF(MID(C4887,1,1)="r",$AS$41,IF(MID(C4887,1,1)="p",#REF!,#REF!))),"")</f>
        <v/>
      </c>
      <c r="I4887" s="92" t="str">
        <f t="shared" si="771"/>
        <v/>
      </c>
      <c r="J4887" s="92" t="str">
        <f t="shared" si="772"/>
        <v/>
      </c>
      <c r="K4887" s="92" t="str">
        <f t="shared" si="773"/>
        <v/>
      </c>
      <c r="L4887" s="92" t="str">
        <f t="shared" si="774"/>
        <v/>
      </c>
      <c r="M4887" s="95" t="str">
        <f>IF(A4887&lt;&gt;"",IF(MID(C4887,1,1)="c",SigmaEpsConcrete(I4887,$AN$30:$AN$33,$AR$30:$AR$33,$AS$26,$AS$27,$AS$28,$AQ$20,$AU$19),""),"")</f>
        <v/>
      </c>
      <c r="N4887" s="95" t="str">
        <f>IF(A4887&lt;&gt;"",IF(MID(C4887,1,1)="r",SigmaEpsReinf(J4887,$AS$42:$AS$43,$AS$41,$AS$39,$AS$40,$AQ$38),""),"")</f>
        <v/>
      </c>
      <c r="Q4887" s="92" t="str">
        <f t="shared" si="776"/>
        <v/>
      </c>
      <c r="R4887" s="92" t="str">
        <f t="shared" si="777"/>
        <v/>
      </c>
      <c r="U4887" s="5"/>
      <c r="V4887" s="5"/>
      <c r="W4887" s="94" t="str">
        <f t="shared" si="775"/>
        <v/>
      </c>
      <c r="X4887" s="94" t="str">
        <f t="shared" si="778"/>
        <v/>
      </c>
      <c r="Y4887" s="5"/>
      <c r="BK4887" s="8"/>
      <c r="BL4887" s="5"/>
      <c r="BM4887" s="5"/>
      <c r="BN4887" s="5"/>
      <c r="BO4887" s="5"/>
      <c r="BP4887" s="1"/>
      <c r="BQ4887" s="1"/>
      <c r="BR4887" s="1"/>
      <c r="BS4887" s="1"/>
      <c r="BT4887" s="1"/>
      <c r="BU4887" s="4"/>
      <c r="BV4887" s="1"/>
      <c r="BW4887" s="3"/>
      <c r="BX4887" s="4"/>
      <c r="BY4887" s="5"/>
      <c r="BZ4887" s="5"/>
      <c r="CA4887" s="5"/>
      <c r="CB4887" s="5"/>
      <c r="CC4887" s="5"/>
      <c r="CD4887" s="43"/>
    </row>
    <row r="4888" spans="1:82" x14ac:dyDescent="0.25">
      <c r="A4888" s="8"/>
      <c r="B4888" s="5"/>
      <c r="C4888" s="5"/>
      <c r="D4888" s="5"/>
      <c r="E4888" s="5"/>
      <c r="F4888" s="94" t="str">
        <f t="shared" si="769"/>
        <v/>
      </c>
      <c r="G4888" s="94" t="str">
        <f t="shared" si="770"/>
        <v/>
      </c>
      <c r="H4888" s="127" t="str">
        <f>IF(A4888&lt;&gt;"",IF(MID(C4888,1,1)="c",$AS$26,IF(MID(C4888,1,1)="r",$AS$41,IF(MID(C4888,1,1)="p",#REF!,#REF!))),"")</f>
        <v/>
      </c>
      <c r="I4888" s="92" t="str">
        <f t="shared" si="771"/>
        <v/>
      </c>
      <c r="J4888" s="92" t="str">
        <f t="shared" si="772"/>
        <v/>
      </c>
      <c r="K4888" s="92" t="str">
        <f t="shared" si="773"/>
        <v/>
      </c>
      <c r="L4888" s="92" t="str">
        <f t="shared" si="774"/>
        <v/>
      </c>
      <c r="M4888" s="95" t="str">
        <f>IF(A4888&lt;&gt;"",IF(MID(C4888,1,1)="c",SigmaEpsConcrete(I4888,$AN$30:$AN$33,$AR$30:$AR$33,$AS$26,$AS$27,$AS$28,$AQ$20,$AU$19),""),"")</f>
        <v/>
      </c>
      <c r="N4888" s="95" t="str">
        <f>IF(A4888&lt;&gt;"",IF(MID(C4888,1,1)="r",SigmaEpsReinf(J4888,$AS$42:$AS$43,$AS$41,$AS$39,$AS$40,$AQ$38),""),"")</f>
        <v/>
      </c>
      <c r="Q4888" s="92" t="str">
        <f t="shared" si="776"/>
        <v/>
      </c>
      <c r="R4888" s="92" t="str">
        <f t="shared" si="777"/>
        <v/>
      </c>
      <c r="U4888" s="5"/>
      <c r="V4888" s="5"/>
      <c r="W4888" s="94" t="str">
        <f t="shared" si="775"/>
        <v/>
      </c>
      <c r="X4888" s="94" t="str">
        <f t="shared" si="778"/>
        <v/>
      </c>
      <c r="Y4888" s="5"/>
      <c r="BK4888" s="8"/>
      <c r="BL4888" s="5"/>
      <c r="BM4888" s="5"/>
      <c r="BN4888" s="5"/>
      <c r="BO4888" s="5"/>
      <c r="BP4888" s="1"/>
      <c r="BQ4888" s="1"/>
      <c r="BR4888" s="1"/>
      <c r="BS4888" s="1"/>
      <c r="BT4888" s="1"/>
      <c r="BU4888" s="4"/>
      <c r="BV4888" s="1"/>
      <c r="BW4888" s="3"/>
      <c r="BX4888" s="4"/>
      <c r="BY4888" s="5"/>
      <c r="BZ4888" s="5"/>
      <c r="CA4888" s="5"/>
      <c r="CB4888" s="5"/>
      <c r="CC4888" s="5"/>
      <c r="CD4888" s="43"/>
    </row>
    <row r="4889" spans="1:82" x14ac:dyDescent="0.25">
      <c r="A4889" s="8"/>
      <c r="B4889" s="5"/>
      <c r="C4889" s="5"/>
      <c r="D4889" s="5"/>
      <c r="E4889" s="5"/>
      <c r="F4889" s="94" t="str">
        <f t="shared" si="769"/>
        <v/>
      </c>
      <c r="G4889" s="94" t="str">
        <f t="shared" si="770"/>
        <v/>
      </c>
      <c r="H4889" s="127" t="str">
        <f>IF(A4889&lt;&gt;"",IF(MID(C4889,1,1)="c",$AS$26,IF(MID(C4889,1,1)="r",$AS$41,IF(MID(C4889,1,1)="p",#REF!,#REF!))),"")</f>
        <v/>
      </c>
      <c r="I4889" s="92" t="str">
        <f t="shared" si="771"/>
        <v/>
      </c>
      <c r="J4889" s="92" t="str">
        <f t="shared" si="772"/>
        <v/>
      </c>
      <c r="K4889" s="92" t="str">
        <f t="shared" si="773"/>
        <v/>
      </c>
      <c r="L4889" s="92" t="str">
        <f t="shared" si="774"/>
        <v/>
      </c>
      <c r="M4889" s="95" t="str">
        <f>IF(A4889&lt;&gt;"",IF(MID(C4889,1,1)="c",SigmaEpsConcrete(I4889,$AN$30:$AN$33,$AR$30:$AR$33,$AS$26,$AS$27,$AS$28,$AQ$20,$AU$19),""),"")</f>
        <v/>
      </c>
      <c r="N4889" s="95" t="str">
        <f>IF(A4889&lt;&gt;"",IF(MID(C4889,1,1)="r",SigmaEpsReinf(J4889,$AS$42:$AS$43,$AS$41,$AS$39,$AS$40,$AQ$38),""),"")</f>
        <v/>
      </c>
      <c r="Q4889" s="92" t="str">
        <f t="shared" si="776"/>
        <v/>
      </c>
      <c r="R4889" s="92" t="str">
        <f t="shared" si="777"/>
        <v/>
      </c>
      <c r="U4889" s="5"/>
      <c r="V4889" s="5"/>
      <c r="W4889" s="94" t="str">
        <f t="shared" si="775"/>
        <v/>
      </c>
      <c r="X4889" s="94" t="str">
        <f t="shared" si="778"/>
        <v/>
      </c>
      <c r="Y4889" s="5"/>
      <c r="BK4889" s="8"/>
      <c r="BL4889" s="5"/>
      <c r="BM4889" s="5"/>
      <c r="BN4889" s="5"/>
      <c r="BO4889" s="5"/>
      <c r="BP4889" s="1"/>
      <c r="BQ4889" s="1"/>
      <c r="BR4889" s="1"/>
      <c r="BS4889" s="1"/>
      <c r="BT4889" s="1"/>
      <c r="BU4889" s="4"/>
      <c r="BV4889" s="1"/>
      <c r="BW4889" s="3"/>
      <c r="BX4889" s="4"/>
      <c r="BY4889" s="5"/>
      <c r="BZ4889" s="5"/>
      <c r="CA4889" s="5"/>
      <c r="CB4889" s="5"/>
      <c r="CC4889" s="5"/>
      <c r="CD4889" s="43"/>
    </row>
    <row r="4890" spans="1:82" x14ac:dyDescent="0.25">
      <c r="A4890" s="8"/>
      <c r="B4890" s="5"/>
      <c r="C4890" s="5"/>
      <c r="D4890" s="5"/>
      <c r="E4890" s="5"/>
      <c r="F4890" s="94" t="str">
        <f t="shared" si="769"/>
        <v/>
      </c>
      <c r="G4890" s="94" t="str">
        <f t="shared" si="770"/>
        <v/>
      </c>
      <c r="H4890" s="127" t="str">
        <f>IF(A4890&lt;&gt;"",IF(MID(C4890,1,1)="c",$AS$26,IF(MID(C4890,1,1)="r",$AS$41,IF(MID(C4890,1,1)="p",#REF!,#REF!))),"")</f>
        <v/>
      </c>
      <c r="I4890" s="92" t="str">
        <f t="shared" si="771"/>
        <v/>
      </c>
      <c r="J4890" s="92" t="str">
        <f t="shared" si="772"/>
        <v/>
      </c>
      <c r="K4890" s="92" t="str">
        <f t="shared" si="773"/>
        <v/>
      </c>
      <c r="L4890" s="92" t="str">
        <f t="shared" si="774"/>
        <v/>
      </c>
      <c r="M4890" s="95" t="str">
        <f>IF(A4890&lt;&gt;"",IF(MID(C4890,1,1)="c",SigmaEpsConcrete(I4890,$AN$30:$AN$33,$AR$30:$AR$33,$AS$26,$AS$27,$AS$28,$AQ$20,$AU$19),""),"")</f>
        <v/>
      </c>
      <c r="N4890" s="95" t="str">
        <f>IF(A4890&lt;&gt;"",IF(MID(C4890,1,1)="r",SigmaEpsReinf(J4890,$AS$42:$AS$43,$AS$41,$AS$39,$AS$40,$AQ$38),""),"")</f>
        <v/>
      </c>
      <c r="Q4890" s="92" t="str">
        <f t="shared" si="776"/>
        <v/>
      </c>
      <c r="R4890" s="92" t="str">
        <f t="shared" si="777"/>
        <v/>
      </c>
      <c r="U4890" s="5"/>
      <c r="V4890" s="5"/>
      <c r="W4890" s="94" t="str">
        <f t="shared" si="775"/>
        <v/>
      </c>
      <c r="X4890" s="94" t="str">
        <f t="shared" si="778"/>
        <v/>
      </c>
      <c r="Y4890" s="5"/>
      <c r="BK4890" s="8"/>
      <c r="BL4890" s="5"/>
      <c r="BM4890" s="5"/>
      <c r="BN4890" s="5"/>
      <c r="BO4890" s="5"/>
      <c r="BP4890" s="1"/>
      <c r="BQ4890" s="1"/>
      <c r="BR4890" s="1"/>
      <c r="BS4890" s="1"/>
      <c r="BT4890" s="1"/>
      <c r="BU4890" s="4"/>
      <c r="BV4890" s="1"/>
      <c r="BW4890" s="3"/>
      <c r="BX4890" s="4"/>
      <c r="BY4890" s="5"/>
      <c r="BZ4890" s="5"/>
      <c r="CA4890" s="5"/>
      <c r="CB4890" s="5"/>
      <c r="CC4890" s="5"/>
      <c r="CD4890" s="43"/>
    </row>
    <row r="4891" spans="1:82" x14ac:dyDescent="0.25">
      <c r="A4891" s="8"/>
      <c r="B4891" s="5"/>
      <c r="C4891" s="5"/>
      <c r="D4891" s="5"/>
      <c r="E4891" s="5"/>
      <c r="F4891" s="94" t="str">
        <f t="shared" si="769"/>
        <v/>
      </c>
      <c r="G4891" s="94" t="str">
        <f t="shared" si="770"/>
        <v/>
      </c>
      <c r="H4891" s="127" t="str">
        <f>IF(A4891&lt;&gt;"",IF(MID(C4891,1,1)="c",$AS$26,IF(MID(C4891,1,1)="r",$AS$41,IF(MID(C4891,1,1)="p",#REF!,#REF!))),"")</f>
        <v/>
      </c>
      <c r="I4891" s="92" t="str">
        <f t="shared" si="771"/>
        <v/>
      </c>
      <c r="J4891" s="92" t="str">
        <f t="shared" si="772"/>
        <v/>
      </c>
      <c r="K4891" s="92" t="str">
        <f t="shared" si="773"/>
        <v/>
      </c>
      <c r="L4891" s="92" t="str">
        <f t="shared" si="774"/>
        <v/>
      </c>
      <c r="M4891" s="95" t="str">
        <f>IF(A4891&lt;&gt;"",IF(MID(C4891,1,1)="c",SigmaEpsConcrete(I4891,$AN$30:$AN$33,$AR$30:$AR$33,$AS$26,$AS$27,$AS$28,$AQ$20,$AU$19),""),"")</f>
        <v/>
      </c>
      <c r="N4891" s="95" t="str">
        <f>IF(A4891&lt;&gt;"",IF(MID(C4891,1,1)="r",SigmaEpsReinf(J4891,$AS$42:$AS$43,$AS$41,$AS$39,$AS$40,$AQ$38),""),"")</f>
        <v/>
      </c>
      <c r="Q4891" s="92" t="str">
        <f t="shared" si="776"/>
        <v/>
      </c>
      <c r="R4891" s="92" t="str">
        <f t="shared" si="777"/>
        <v/>
      </c>
      <c r="U4891" s="5"/>
      <c r="V4891" s="5"/>
      <c r="W4891" s="94" t="str">
        <f t="shared" si="775"/>
        <v/>
      </c>
      <c r="X4891" s="94" t="str">
        <f t="shared" si="778"/>
        <v/>
      </c>
      <c r="Y4891" s="5"/>
      <c r="BK4891" s="8"/>
      <c r="BL4891" s="5"/>
      <c r="BM4891" s="5"/>
      <c r="BN4891" s="5"/>
      <c r="BO4891" s="5"/>
      <c r="BP4891" s="1"/>
      <c r="BQ4891" s="1"/>
      <c r="BR4891" s="1"/>
      <c r="BS4891" s="1"/>
      <c r="BT4891" s="1"/>
      <c r="BU4891" s="4"/>
      <c r="BV4891" s="1"/>
      <c r="BW4891" s="3"/>
      <c r="BX4891" s="4"/>
      <c r="BY4891" s="5"/>
      <c r="BZ4891" s="5"/>
      <c r="CA4891" s="5"/>
      <c r="CB4891" s="5"/>
      <c r="CC4891" s="5"/>
      <c r="CD4891" s="43"/>
    </row>
    <row r="4892" spans="1:82" x14ac:dyDescent="0.25">
      <c r="A4892" s="8"/>
      <c r="B4892" s="5"/>
      <c r="C4892" s="5"/>
      <c r="D4892" s="5"/>
      <c r="E4892" s="5"/>
      <c r="F4892" s="94" t="str">
        <f t="shared" si="769"/>
        <v/>
      </c>
      <c r="G4892" s="94" t="str">
        <f t="shared" si="770"/>
        <v/>
      </c>
      <c r="H4892" s="127" t="str">
        <f>IF(A4892&lt;&gt;"",IF(MID(C4892,1,1)="c",$AS$26,IF(MID(C4892,1,1)="r",$AS$41,IF(MID(C4892,1,1)="p",#REF!,#REF!))),"")</f>
        <v/>
      </c>
      <c r="I4892" s="92" t="str">
        <f t="shared" si="771"/>
        <v/>
      </c>
      <c r="J4892" s="92" t="str">
        <f t="shared" si="772"/>
        <v/>
      </c>
      <c r="K4892" s="92" t="str">
        <f t="shared" si="773"/>
        <v/>
      </c>
      <c r="L4892" s="92" t="str">
        <f t="shared" si="774"/>
        <v/>
      </c>
      <c r="M4892" s="95" t="str">
        <f>IF(A4892&lt;&gt;"",IF(MID(C4892,1,1)="c",SigmaEpsConcrete(I4892,$AN$30:$AN$33,$AR$30:$AR$33,$AS$26,$AS$27,$AS$28,$AQ$20,$AU$19),""),"")</f>
        <v/>
      </c>
      <c r="N4892" s="95" t="str">
        <f>IF(A4892&lt;&gt;"",IF(MID(C4892,1,1)="r",SigmaEpsReinf(J4892,$AS$42:$AS$43,$AS$41,$AS$39,$AS$40,$AQ$38),""),"")</f>
        <v/>
      </c>
      <c r="Q4892" s="92" t="str">
        <f t="shared" si="776"/>
        <v/>
      </c>
      <c r="R4892" s="92" t="str">
        <f t="shared" si="777"/>
        <v/>
      </c>
      <c r="U4892" s="5"/>
      <c r="V4892" s="5"/>
      <c r="W4892" s="94" t="str">
        <f t="shared" si="775"/>
        <v/>
      </c>
      <c r="X4892" s="94" t="str">
        <f t="shared" si="778"/>
        <v/>
      </c>
      <c r="Y4892" s="5"/>
      <c r="BK4892" s="8"/>
      <c r="BL4892" s="5"/>
      <c r="BM4892" s="5"/>
      <c r="BN4892" s="5"/>
      <c r="BO4892" s="5"/>
      <c r="BP4892" s="1"/>
      <c r="BQ4892" s="1"/>
      <c r="BR4892" s="1"/>
      <c r="BS4892" s="1"/>
      <c r="BT4892" s="1"/>
      <c r="BU4892" s="4"/>
      <c r="BV4892" s="1"/>
      <c r="BW4892" s="3"/>
      <c r="BX4892" s="4"/>
      <c r="BY4892" s="5"/>
      <c r="BZ4892" s="5"/>
      <c r="CA4892" s="5"/>
      <c r="CB4892" s="5"/>
      <c r="CC4892" s="5"/>
      <c r="CD4892" s="43"/>
    </row>
    <row r="4893" spans="1:82" x14ac:dyDescent="0.25">
      <c r="A4893" s="8"/>
      <c r="B4893" s="5"/>
      <c r="C4893" s="5"/>
      <c r="D4893" s="5"/>
      <c r="E4893" s="5"/>
      <c r="F4893" s="94" t="str">
        <f t="shared" si="769"/>
        <v/>
      </c>
      <c r="G4893" s="94" t="str">
        <f t="shared" si="770"/>
        <v/>
      </c>
      <c r="H4893" s="127" t="str">
        <f>IF(A4893&lt;&gt;"",IF(MID(C4893,1,1)="c",$AS$26,IF(MID(C4893,1,1)="r",$AS$41,IF(MID(C4893,1,1)="p",#REF!,#REF!))),"")</f>
        <v/>
      </c>
      <c r="I4893" s="92" t="str">
        <f t="shared" si="771"/>
        <v/>
      </c>
      <c r="J4893" s="92" t="str">
        <f t="shared" si="772"/>
        <v/>
      </c>
      <c r="K4893" s="92" t="str">
        <f t="shared" si="773"/>
        <v/>
      </c>
      <c r="L4893" s="92" t="str">
        <f t="shared" si="774"/>
        <v/>
      </c>
      <c r="M4893" s="95" t="str">
        <f>IF(A4893&lt;&gt;"",IF(MID(C4893,1,1)="c",SigmaEpsConcrete(I4893,$AN$30:$AN$33,$AR$30:$AR$33,$AS$26,$AS$27,$AS$28,$AQ$20,$AU$19),""),"")</f>
        <v/>
      </c>
      <c r="N4893" s="95" t="str">
        <f>IF(A4893&lt;&gt;"",IF(MID(C4893,1,1)="r",SigmaEpsReinf(J4893,$AS$42:$AS$43,$AS$41,$AS$39,$AS$40,$AQ$38),""),"")</f>
        <v/>
      </c>
      <c r="Q4893" s="92" t="str">
        <f t="shared" si="776"/>
        <v/>
      </c>
      <c r="R4893" s="92" t="str">
        <f t="shared" si="777"/>
        <v/>
      </c>
      <c r="U4893" s="5"/>
      <c r="V4893" s="5"/>
      <c r="W4893" s="94" t="str">
        <f t="shared" si="775"/>
        <v/>
      </c>
      <c r="X4893" s="94" t="str">
        <f t="shared" si="778"/>
        <v/>
      </c>
      <c r="Y4893" s="5"/>
      <c r="BK4893" s="8"/>
      <c r="BL4893" s="5"/>
      <c r="BM4893" s="5"/>
      <c r="BN4893" s="5"/>
      <c r="BO4893" s="5"/>
      <c r="BP4893" s="1"/>
      <c r="BQ4893" s="1"/>
      <c r="BR4893" s="1"/>
      <c r="BS4893" s="1"/>
      <c r="BT4893" s="1"/>
      <c r="BU4893" s="4"/>
      <c r="BV4893" s="1"/>
      <c r="BW4893" s="3"/>
      <c r="BX4893" s="4"/>
      <c r="BY4893" s="5"/>
      <c r="BZ4893" s="5"/>
      <c r="CA4893" s="5"/>
      <c r="CB4893" s="5"/>
      <c r="CC4893" s="5"/>
      <c r="CD4893" s="43"/>
    </row>
    <row r="4894" spans="1:82" x14ac:dyDescent="0.25">
      <c r="A4894" s="8"/>
      <c r="B4894" s="5"/>
      <c r="C4894" s="5"/>
      <c r="D4894" s="5"/>
      <c r="E4894" s="5"/>
      <c r="F4894" s="94" t="str">
        <f t="shared" si="769"/>
        <v/>
      </c>
      <c r="G4894" s="94" t="str">
        <f t="shared" si="770"/>
        <v/>
      </c>
      <c r="H4894" s="127" t="str">
        <f>IF(A4894&lt;&gt;"",IF(MID(C4894,1,1)="c",$AS$26,IF(MID(C4894,1,1)="r",$AS$41,IF(MID(C4894,1,1)="p",#REF!,#REF!))),"")</f>
        <v/>
      </c>
      <c r="I4894" s="92" t="str">
        <f t="shared" si="771"/>
        <v/>
      </c>
      <c r="J4894" s="92" t="str">
        <f t="shared" si="772"/>
        <v/>
      </c>
      <c r="K4894" s="92" t="str">
        <f t="shared" si="773"/>
        <v/>
      </c>
      <c r="L4894" s="92" t="str">
        <f t="shared" si="774"/>
        <v/>
      </c>
      <c r="M4894" s="95" t="str">
        <f>IF(A4894&lt;&gt;"",IF(MID(C4894,1,1)="c",SigmaEpsConcrete(I4894,$AN$30:$AN$33,$AR$30:$AR$33,$AS$26,$AS$27,$AS$28,$AQ$20,$AU$19),""),"")</f>
        <v/>
      </c>
      <c r="N4894" s="95" t="str">
        <f>IF(A4894&lt;&gt;"",IF(MID(C4894,1,1)="r",SigmaEpsReinf(J4894,$AS$42:$AS$43,$AS$41,$AS$39,$AS$40,$AQ$38),""),"")</f>
        <v/>
      </c>
      <c r="Q4894" s="92" t="str">
        <f t="shared" si="776"/>
        <v/>
      </c>
      <c r="R4894" s="92" t="str">
        <f t="shared" si="777"/>
        <v/>
      </c>
      <c r="U4894" s="5"/>
      <c r="V4894" s="5"/>
      <c r="W4894" s="94" t="str">
        <f t="shared" si="775"/>
        <v/>
      </c>
      <c r="X4894" s="94" t="str">
        <f t="shared" si="778"/>
        <v/>
      </c>
      <c r="Y4894" s="5"/>
      <c r="BK4894" s="8"/>
      <c r="BL4894" s="5"/>
      <c r="BM4894" s="5"/>
      <c r="BN4894" s="5"/>
      <c r="BO4894" s="5"/>
      <c r="BP4894" s="1"/>
      <c r="BQ4894" s="1"/>
      <c r="BR4894" s="1"/>
      <c r="BS4894" s="1"/>
      <c r="BT4894" s="1"/>
      <c r="BU4894" s="4"/>
      <c r="BV4894" s="1"/>
      <c r="BW4894" s="3"/>
      <c r="BX4894" s="4"/>
      <c r="BY4894" s="5"/>
      <c r="BZ4894" s="5"/>
      <c r="CA4894" s="5"/>
      <c r="CB4894" s="5"/>
      <c r="CC4894" s="5"/>
      <c r="CD4894" s="43"/>
    </row>
    <row r="4895" spans="1:82" x14ac:dyDescent="0.25">
      <c r="A4895" s="8"/>
      <c r="B4895" s="5"/>
      <c r="C4895" s="5"/>
      <c r="D4895" s="5"/>
      <c r="E4895" s="5"/>
      <c r="F4895" s="94" t="str">
        <f t="shared" si="769"/>
        <v/>
      </c>
      <c r="G4895" s="94" t="str">
        <f t="shared" si="770"/>
        <v/>
      </c>
      <c r="H4895" s="127" t="str">
        <f>IF(A4895&lt;&gt;"",IF(MID(C4895,1,1)="c",$AS$26,IF(MID(C4895,1,1)="r",$AS$41,IF(MID(C4895,1,1)="p",#REF!,#REF!))),"")</f>
        <v/>
      </c>
      <c r="I4895" s="92" t="str">
        <f t="shared" si="771"/>
        <v/>
      </c>
      <c r="J4895" s="92" t="str">
        <f t="shared" si="772"/>
        <v/>
      </c>
      <c r="K4895" s="92" t="str">
        <f t="shared" si="773"/>
        <v/>
      </c>
      <c r="L4895" s="92" t="str">
        <f t="shared" si="774"/>
        <v/>
      </c>
      <c r="M4895" s="95" t="str">
        <f>IF(A4895&lt;&gt;"",IF(MID(C4895,1,1)="c",SigmaEpsConcrete(I4895,$AN$30:$AN$33,$AR$30:$AR$33,$AS$26,$AS$27,$AS$28,$AQ$20,$AU$19),""),"")</f>
        <v/>
      </c>
      <c r="N4895" s="95" t="str">
        <f>IF(A4895&lt;&gt;"",IF(MID(C4895,1,1)="r",SigmaEpsReinf(J4895,$AS$42:$AS$43,$AS$41,$AS$39,$AS$40,$AQ$38),""),"")</f>
        <v/>
      </c>
      <c r="Q4895" s="92" t="str">
        <f t="shared" si="776"/>
        <v/>
      </c>
      <c r="R4895" s="92" t="str">
        <f t="shared" si="777"/>
        <v/>
      </c>
      <c r="U4895" s="5"/>
      <c r="V4895" s="5"/>
      <c r="W4895" s="94" t="str">
        <f t="shared" si="775"/>
        <v/>
      </c>
      <c r="X4895" s="94" t="str">
        <f t="shared" si="778"/>
        <v/>
      </c>
      <c r="Y4895" s="5"/>
      <c r="BK4895" s="8"/>
      <c r="BL4895" s="5"/>
      <c r="BM4895" s="5"/>
      <c r="BN4895" s="5"/>
      <c r="BO4895" s="5"/>
      <c r="BP4895" s="1"/>
      <c r="BQ4895" s="1"/>
      <c r="BR4895" s="1"/>
      <c r="BS4895" s="1"/>
      <c r="BT4895" s="1"/>
      <c r="BU4895" s="4"/>
      <c r="BV4895" s="1"/>
      <c r="BW4895" s="3"/>
      <c r="BX4895" s="4"/>
      <c r="BY4895" s="5"/>
      <c r="BZ4895" s="5"/>
      <c r="CA4895" s="5"/>
      <c r="CB4895" s="5"/>
      <c r="CC4895" s="5"/>
      <c r="CD4895" s="43"/>
    </row>
    <row r="4896" spans="1:82" x14ac:dyDescent="0.25">
      <c r="A4896" s="8"/>
      <c r="B4896" s="5"/>
      <c r="C4896" s="5"/>
      <c r="D4896" s="5"/>
      <c r="E4896" s="5"/>
      <c r="F4896" s="94" t="str">
        <f t="shared" si="769"/>
        <v/>
      </c>
      <c r="G4896" s="94" t="str">
        <f t="shared" si="770"/>
        <v/>
      </c>
      <c r="H4896" s="127" t="str">
        <f>IF(A4896&lt;&gt;"",IF(MID(C4896,1,1)="c",$AS$26,IF(MID(C4896,1,1)="r",$AS$41,IF(MID(C4896,1,1)="p",#REF!,#REF!))),"")</f>
        <v/>
      </c>
      <c r="I4896" s="92" t="str">
        <f t="shared" si="771"/>
        <v/>
      </c>
      <c r="J4896" s="92" t="str">
        <f t="shared" si="772"/>
        <v/>
      </c>
      <c r="K4896" s="92" t="str">
        <f t="shared" si="773"/>
        <v/>
      </c>
      <c r="L4896" s="92" t="str">
        <f t="shared" si="774"/>
        <v/>
      </c>
      <c r="M4896" s="95" t="str">
        <f>IF(A4896&lt;&gt;"",IF(MID(C4896,1,1)="c",SigmaEpsConcrete(I4896,$AN$30:$AN$33,$AR$30:$AR$33,$AS$26,$AS$27,$AS$28,$AQ$20,$AU$19),""),"")</f>
        <v/>
      </c>
      <c r="N4896" s="95" t="str">
        <f>IF(A4896&lt;&gt;"",IF(MID(C4896,1,1)="r",SigmaEpsReinf(J4896,$AS$42:$AS$43,$AS$41,$AS$39,$AS$40,$AQ$38),""),"")</f>
        <v/>
      </c>
      <c r="Q4896" s="92" t="str">
        <f t="shared" si="776"/>
        <v/>
      </c>
      <c r="R4896" s="92" t="str">
        <f t="shared" si="777"/>
        <v/>
      </c>
      <c r="U4896" s="5"/>
      <c r="V4896" s="5"/>
      <c r="W4896" s="94" t="str">
        <f t="shared" si="775"/>
        <v/>
      </c>
      <c r="X4896" s="94" t="str">
        <f t="shared" si="778"/>
        <v/>
      </c>
      <c r="Y4896" s="5"/>
      <c r="BK4896" s="8"/>
      <c r="BL4896" s="5"/>
      <c r="BM4896" s="5"/>
      <c r="BN4896" s="5"/>
      <c r="BO4896" s="5"/>
      <c r="BP4896" s="1"/>
      <c r="BQ4896" s="1"/>
      <c r="BR4896" s="1"/>
      <c r="BS4896" s="1"/>
      <c r="BT4896" s="1"/>
      <c r="BU4896" s="4"/>
      <c r="BV4896" s="1"/>
      <c r="BW4896" s="3"/>
      <c r="BX4896" s="4"/>
      <c r="BY4896" s="5"/>
      <c r="BZ4896" s="5"/>
      <c r="CA4896" s="5"/>
      <c r="CB4896" s="5"/>
      <c r="CC4896" s="5"/>
      <c r="CD4896" s="43"/>
    </row>
    <row r="4897" spans="1:82" x14ac:dyDescent="0.25">
      <c r="A4897" s="8"/>
      <c r="B4897" s="5"/>
      <c r="C4897" s="5"/>
      <c r="D4897" s="5"/>
      <c r="E4897" s="5"/>
      <c r="F4897" s="94" t="str">
        <f t="shared" si="769"/>
        <v/>
      </c>
      <c r="G4897" s="94" t="str">
        <f t="shared" si="770"/>
        <v/>
      </c>
      <c r="H4897" s="127" t="str">
        <f>IF(A4897&lt;&gt;"",IF(MID(C4897,1,1)="c",$AS$26,IF(MID(C4897,1,1)="r",$AS$41,IF(MID(C4897,1,1)="p",#REF!,#REF!))),"")</f>
        <v/>
      </c>
      <c r="I4897" s="92" t="str">
        <f t="shared" si="771"/>
        <v/>
      </c>
      <c r="J4897" s="92" t="str">
        <f t="shared" si="772"/>
        <v/>
      </c>
      <c r="K4897" s="92" t="str">
        <f t="shared" si="773"/>
        <v/>
      </c>
      <c r="L4897" s="92" t="str">
        <f t="shared" si="774"/>
        <v/>
      </c>
      <c r="M4897" s="95" t="str">
        <f>IF(A4897&lt;&gt;"",IF(MID(C4897,1,1)="c",SigmaEpsConcrete(I4897,$AN$30:$AN$33,$AR$30:$AR$33,$AS$26,$AS$27,$AS$28,$AQ$20,$AU$19),""),"")</f>
        <v/>
      </c>
      <c r="N4897" s="95" t="str">
        <f>IF(A4897&lt;&gt;"",IF(MID(C4897,1,1)="r",SigmaEpsReinf(J4897,$AS$42:$AS$43,$AS$41,$AS$39,$AS$40,$AQ$38),""),"")</f>
        <v/>
      </c>
      <c r="Q4897" s="92" t="str">
        <f t="shared" si="776"/>
        <v/>
      </c>
      <c r="R4897" s="92" t="str">
        <f t="shared" si="777"/>
        <v/>
      </c>
      <c r="U4897" s="5"/>
      <c r="V4897" s="5"/>
      <c r="W4897" s="94" t="str">
        <f t="shared" si="775"/>
        <v/>
      </c>
      <c r="X4897" s="94" t="str">
        <f t="shared" si="778"/>
        <v/>
      </c>
      <c r="Y4897" s="5"/>
      <c r="BK4897" s="8"/>
      <c r="BL4897" s="5"/>
      <c r="BM4897" s="5"/>
      <c r="BN4897" s="5"/>
      <c r="BO4897" s="5"/>
      <c r="BP4897" s="1"/>
      <c r="BQ4897" s="1"/>
      <c r="BR4897" s="1"/>
      <c r="BS4897" s="1"/>
      <c r="BT4897" s="1"/>
      <c r="BU4897" s="4"/>
      <c r="BV4897" s="1"/>
      <c r="BW4897" s="3"/>
      <c r="BX4897" s="4"/>
      <c r="BY4897" s="5"/>
      <c r="BZ4897" s="5"/>
      <c r="CA4897" s="5"/>
      <c r="CB4897" s="5"/>
      <c r="CC4897" s="5"/>
      <c r="CD4897" s="43"/>
    </row>
    <row r="4898" spans="1:82" x14ac:dyDescent="0.25">
      <c r="A4898" s="8"/>
      <c r="B4898" s="5"/>
      <c r="C4898" s="5"/>
      <c r="D4898" s="5"/>
      <c r="E4898" s="5"/>
      <c r="F4898" s="94" t="str">
        <f t="shared" si="769"/>
        <v/>
      </c>
      <c r="G4898" s="94" t="str">
        <f t="shared" si="770"/>
        <v/>
      </c>
      <c r="H4898" s="127" t="str">
        <f>IF(A4898&lt;&gt;"",IF(MID(C4898,1,1)="c",$AS$26,IF(MID(C4898,1,1)="r",$AS$41,IF(MID(C4898,1,1)="p",#REF!,#REF!))),"")</f>
        <v/>
      </c>
      <c r="I4898" s="92" t="str">
        <f t="shared" si="771"/>
        <v/>
      </c>
      <c r="J4898" s="92" t="str">
        <f t="shared" si="772"/>
        <v/>
      </c>
      <c r="K4898" s="92" t="str">
        <f t="shared" si="773"/>
        <v/>
      </c>
      <c r="L4898" s="92" t="str">
        <f t="shared" si="774"/>
        <v/>
      </c>
      <c r="M4898" s="95" t="str">
        <f>IF(A4898&lt;&gt;"",IF(MID(C4898,1,1)="c",SigmaEpsConcrete(I4898,$AN$30:$AN$33,$AR$30:$AR$33,$AS$26,$AS$27,$AS$28,$AQ$20,$AU$19),""),"")</f>
        <v/>
      </c>
      <c r="N4898" s="95" t="str">
        <f>IF(A4898&lt;&gt;"",IF(MID(C4898,1,1)="r",SigmaEpsReinf(J4898,$AS$42:$AS$43,$AS$41,$AS$39,$AS$40,$AQ$38),""),"")</f>
        <v/>
      </c>
      <c r="Q4898" s="92" t="str">
        <f t="shared" si="776"/>
        <v/>
      </c>
      <c r="R4898" s="92" t="str">
        <f t="shared" si="777"/>
        <v/>
      </c>
      <c r="U4898" s="5"/>
      <c r="V4898" s="5"/>
      <c r="W4898" s="94" t="str">
        <f t="shared" si="775"/>
        <v/>
      </c>
      <c r="X4898" s="94" t="str">
        <f t="shared" si="778"/>
        <v/>
      </c>
      <c r="Y4898" s="5"/>
      <c r="BK4898" s="8"/>
      <c r="BL4898" s="5"/>
      <c r="BM4898" s="5"/>
      <c r="BN4898" s="5"/>
      <c r="BO4898" s="5"/>
      <c r="BP4898" s="1"/>
      <c r="BQ4898" s="1"/>
      <c r="BR4898" s="1"/>
      <c r="BS4898" s="1"/>
      <c r="BT4898" s="1"/>
      <c r="BU4898" s="4"/>
      <c r="BV4898" s="1"/>
      <c r="BW4898" s="3"/>
      <c r="BX4898" s="4"/>
      <c r="BY4898" s="5"/>
      <c r="BZ4898" s="5"/>
      <c r="CA4898" s="5"/>
      <c r="CB4898" s="5"/>
      <c r="CC4898" s="5"/>
      <c r="CD4898" s="43"/>
    </row>
    <row r="4899" spans="1:82" x14ac:dyDescent="0.25">
      <c r="A4899" s="8"/>
      <c r="B4899" s="5"/>
      <c r="C4899" s="5"/>
      <c r="D4899" s="5"/>
      <c r="E4899" s="5"/>
      <c r="F4899" s="94" t="str">
        <f t="shared" si="769"/>
        <v/>
      </c>
      <c r="G4899" s="94" t="str">
        <f t="shared" si="770"/>
        <v/>
      </c>
      <c r="H4899" s="127" t="str">
        <f>IF(A4899&lt;&gt;"",IF(MID(C4899,1,1)="c",$AS$26,IF(MID(C4899,1,1)="r",$AS$41,IF(MID(C4899,1,1)="p",#REF!,#REF!))),"")</f>
        <v/>
      </c>
      <c r="I4899" s="92" t="str">
        <f t="shared" si="771"/>
        <v/>
      </c>
      <c r="J4899" s="92" t="str">
        <f t="shared" si="772"/>
        <v/>
      </c>
      <c r="K4899" s="92" t="str">
        <f t="shared" si="773"/>
        <v/>
      </c>
      <c r="L4899" s="92" t="str">
        <f t="shared" si="774"/>
        <v/>
      </c>
      <c r="M4899" s="95" t="str">
        <f>IF(A4899&lt;&gt;"",IF(MID(C4899,1,1)="c",SigmaEpsConcrete(I4899,$AN$30:$AN$33,$AR$30:$AR$33,$AS$26,$AS$27,$AS$28,$AQ$20,$AU$19),""),"")</f>
        <v/>
      </c>
      <c r="N4899" s="95" t="str">
        <f>IF(A4899&lt;&gt;"",IF(MID(C4899,1,1)="r",SigmaEpsReinf(J4899,$AS$42:$AS$43,$AS$41,$AS$39,$AS$40,$AQ$38),""),"")</f>
        <v/>
      </c>
      <c r="Q4899" s="92" t="str">
        <f t="shared" si="776"/>
        <v/>
      </c>
      <c r="R4899" s="92" t="str">
        <f t="shared" si="777"/>
        <v/>
      </c>
      <c r="U4899" s="5"/>
      <c r="V4899" s="5"/>
      <c r="W4899" s="94" t="str">
        <f t="shared" si="775"/>
        <v/>
      </c>
      <c r="X4899" s="94" t="str">
        <f t="shared" si="778"/>
        <v/>
      </c>
      <c r="Y4899" s="5"/>
      <c r="BK4899" s="8"/>
      <c r="BL4899" s="5"/>
      <c r="BM4899" s="5"/>
      <c r="BN4899" s="5"/>
      <c r="BO4899" s="5"/>
      <c r="BP4899" s="1"/>
      <c r="BQ4899" s="1"/>
      <c r="BR4899" s="1"/>
      <c r="BS4899" s="1"/>
      <c r="BT4899" s="1"/>
      <c r="BU4899" s="4"/>
      <c r="BV4899" s="1"/>
      <c r="BW4899" s="3"/>
      <c r="BX4899" s="4"/>
      <c r="BY4899" s="5"/>
      <c r="BZ4899" s="5"/>
      <c r="CA4899" s="5"/>
      <c r="CB4899" s="5"/>
      <c r="CC4899" s="5"/>
      <c r="CD4899" s="43"/>
    </row>
    <row r="4900" spans="1:82" x14ac:dyDescent="0.25">
      <c r="A4900" s="8"/>
      <c r="B4900" s="5"/>
      <c r="C4900" s="5"/>
      <c r="D4900" s="5"/>
      <c r="E4900" s="5"/>
      <c r="F4900" s="94" t="str">
        <f t="shared" si="769"/>
        <v/>
      </c>
      <c r="G4900" s="94" t="str">
        <f t="shared" si="770"/>
        <v/>
      </c>
      <c r="H4900" s="127" t="str">
        <f>IF(A4900&lt;&gt;"",IF(MID(C4900,1,1)="c",$AS$26,IF(MID(C4900,1,1)="r",$AS$41,IF(MID(C4900,1,1)="p",#REF!,#REF!))),"")</f>
        <v/>
      </c>
      <c r="I4900" s="92" t="str">
        <f t="shared" si="771"/>
        <v/>
      </c>
      <c r="J4900" s="92" t="str">
        <f t="shared" si="772"/>
        <v/>
      </c>
      <c r="K4900" s="92" t="str">
        <f t="shared" si="773"/>
        <v/>
      </c>
      <c r="L4900" s="92" t="str">
        <f t="shared" si="774"/>
        <v/>
      </c>
      <c r="M4900" s="95" t="str">
        <f>IF(A4900&lt;&gt;"",IF(MID(C4900,1,1)="c",SigmaEpsConcrete(I4900,$AN$30:$AN$33,$AR$30:$AR$33,$AS$26,$AS$27,$AS$28,$AQ$20,$AU$19),""),"")</f>
        <v/>
      </c>
      <c r="N4900" s="95" t="str">
        <f>IF(A4900&lt;&gt;"",IF(MID(C4900,1,1)="r",SigmaEpsReinf(J4900,$AS$42:$AS$43,$AS$41,$AS$39,$AS$40,$AQ$38),""),"")</f>
        <v/>
      </c>
      <c r="Q4900" s="92" t="str">
        <f t="shared" si="776"/>
        <v/>
      </c>
      <c r="R4900" s="92" t="str">
        <f t="shared" si="777"/>
        <v/>
      </c>
      <c r="U4900" s="5"/>
      <c r="V4900" s="5"/>
      <c r="W4900" s="94" t="str">
        <f t="shared" si="775"/>
        <v/>
      </c>
      <c r="X4900" s="94" t="str">
        <f t="shared" si="778"/>
        <v/>
      </c>
      <c r="Y4900" s="5"/>
      <c r="BK4900" s="8"/>
      <c r="BL4900" s="5"/>
      <c r="BM4900" s="5"/>
      <c r="BN4900" s="5"/>
      <c r="BO4900" s="5"/>
      <c r="BP4900" s="1"/>
      <c r="BQ4900" s="1"/>
      <c r="BR4900" s="1"/>
      <c r="BS4900" s="1"/>
      <c r="BT4900" s="1"/>
      <c r="BU4900" s="4"/>
      <c r="BV4900" s="1"/>
      <c r="BW4900" s="3"/>
      <c r="BX4900" s="4"/>
      <c r="BY4900" s="5"/>
      <c r="BZ4900" s="5"/>
      <c r="CA4900" s="5"/>
      <c r="CB4900" s="5"/>
      <c r="CC4900" s="5"/>
      <c r="CD4900" s="43"/>
    </row>
    <row r="4901" spans="1:82" x14ac:dyDescent="0.25">
      <c r="A4901" s="8"/>
      <c r="B4901" s="5"/>
      <c r="C4901" s="5"/>
      <c r="D4901" s="5"/>
      <c r="E4901" s="5"/>
      <c r="F4901" s="94" t="str">
        <f t="shared" si="769"/>
        <v/>
      </c>
      <c r="G4901" s="94" t="str">
        <f t="shared" si="770"/>
        <v/>
      </c>
      <c r="H4901" s="127" t="str">
        <f>IF(A4901&lt;&gt;"",IF(MID(C4901,1,1)="c",$AS$26,IF(MID(C4901,1,1)="r",$AS$41,IF(MID(C4901,1,1)="p",#REF!,#REF!))),"")</f>
        <v/>
      </c>
      <c r="I4901" s="92" t="str">
        <f t="shared" si="771"/>
        <v/>
      </c>
      <c r="J4901" s="92" t="str">
        <f t="shared" si="772"/>
        <v/>
      </c>
      <c r="K4901" s="92" t="str">
        <f t="shared" si="773"/>
        <v/>
      </c>
      <c r="L4901" s="92" t="str">
        <f t="shared" si="774"/>
        <v/>
      </c>
      <c r="M4901" s="95" t="str">
        <f>IF(A4901&lt;&gt;"",IF(MID(C4901,1,1)="c",SigmaEpsConcrete(I4901,$AN$30:$AN$33,$AR$30:$AR$33,$AS$26,$AS$27,$AS$28,$AQ$20,$AU$19),""),"")</f>
        <v/>
      </c>
      <c r="N4901" s="95" t="str">
        <f>IF(A4901&lt;&gt;"",IF(MID(C4901,1,1)="r",SigmaEpsReinf(J4901,$AS$42:$AS$43,$AS$41,$AS$39,$AS$40,$AQ$38),""),"")</f>
        <v/>
      </c>
      <c r="Q4901" s="92" t="str">
        <f t="shared" si="776"/>
        <v/>
      </c>
      <c r="R4901" s="92" t="str">
        <f t="shared" si="777"/>
        <v/>
      </c>
      <c r="U4901" s="5"/>
      <c r="V4901" s="5"/>
      <c r="W4901" s="94" t="str">
        <f t="shared" si="775"/>
        <v/>
      </c>
      <c r="X4901" s="94" t="str">
        <f t="shared" si="778"/>
        <v/>
      </c>
      <c r="Y4901" s="5"/>
      <c r="BK4901" s="8"/>
      <c r="BL4901" s="5"/>
      <c r="BM4901" s="5"/>
      <c r="BN4901" s="5"/>
      <c r="BO4901" s="5"/>
      <c r="BP4901" s="1"/>
      <c r="BQ4901" s="1"/>
      <c r="BR4901" s="1"/>
      <c r="BS4901" s="1"/>
      <c r="BT4901" s="1"/>
      <c r="BU4901" s="4"/>
      <c r="BV4901" s="1"/>
      <c r="BW4901" s="3"/>
      <c r="BX4901" s="4"/>
      <c r="BY4901" s="5"/>
      <c r="BZ4901" s="5"/>
      <c r="CA4901" s="5"/>
      <c r="CB4901" s="5"/>
      <c r="CC4901" s="5"/>
      <c r="CD4901" s="43"/>
    </row>
    <row r="4902" spans="1:82" x14ac:dyDescent="0.25">
      <c r="A4902" s="8"/>
      <c r="B4902" s="5"/>
      <c r="C4902" s="5"/>
      <c r="D4902" s="5"/>
      <c r="E4902" s="5"/>
      <c r="F4902" s="94" t="str">
        <f t="shared" si="769"/>
        <v/>
      </c>
      <c r="G4902" s="94" t="str">
        <f t="shared" si="770"/>
        <v/>
      </c>
      <c r="H4902" s="127" t="str">
        <f>IF(A4902&lt;&gt;"",IF(MID(C4902,1,1)="c",$AS$26,IF(MID(C4902,1,1)="r",$AS$41,IF(MID(C4902,1,1)="p",#REF!,#REF!))),"")</f>
        <v/>
      </c>
      <c r="I4902" s="92" t="str">
        <f t="shared" si="771"/>
        <v/>
      </c>
      <c r="J4902" s="92" t="str">
        <f t="shared" si="772"/>
        <v/>
      </c>
      <c r="K4902" s="92" t="str">
        <f t="shared" si="773"/>
        <v/>
      </c>
      <c r="L4902" s="92" t="str">
        <f t="shared" si="774"/>
        <v/>
      </c>
      <c r="M4902" s="95" t="str">
        <f>IF(A4902&lt;&gt;"",IF(MID(C4902,1,1)="c",SigmaEpsConcrete(I4902,$AN$30:$AN$33,$AR$30:$AR$33,$AS$26,$AS$27,$AS$28,$AQ$20,$AU$19),""),"")</f>
        <v/>
      </c>
      <c r="N4902" s="95" t="str">
        <f>IF(A4902&lt;&gt;"",IF(MID(C4902,1,1)="r",SigmaEpsReinf(J4902,$AS$42:$AS$43,$AS$41,$AS$39,$AS$40,$AQ$38),""),"")</f>
        <v/>
      </c>
      <c r="Q4902" s="92" t="str">
        <f t="shared" si="776"/>
        <v/>
      </c>
      <c r="R4902" s="92" t="str">
        <f t="shared" si="777"/>
        <v/>
      </c>
      <c r="U4902" s="5"/>
      <c r="V4902" s="5"/>
      <c r="W4902" s="94" t="str">
        <f t="shared" si="775"/>
        <v/>
      </c>
      <c r="X4902" s="94" t="str">
        <f t="shared" si="778"/>
        <v/>
      </c>
      <c r="Y4902" s="5"/>
      <c r="BK4902" s="8"/>
      <c r="BL4902" s="5"/>
      <c r="BM4902" s="5"/>
      <c r="BN4902" s="5"/>
      <c r="BO4902" s="5"/>
      <c r="BP4902" s="1"/>
      <c r="BQ4902" s="1"/>
      <c r="BR4902" s="1"/>
      <c r="BS4902" s="1"/>
      <c r="BT4902" s="1"/>
      <c r="BU4902" s="4"/>
      <c r="BV4902" s="1"/>
      <c r="BW4902" s="3"/>
      <c r="BX4902" s="4"/>
      <c r="BY4902" s="5"/>
      <c r="BZ4902" s="5"/>
      <c r="CA4902" s="5"/>
      <c r="CB4902" s="5"/>
      <c r="CC4902" s="5"/>
      <c r="CD4902" s="43"/>
    </row>
    <row r="4903" spans="1:82" x14ac:dyDescent="0.25">
      <c r="A4903" s="8"/>
      <c r="B4903" s="5"/>
      <c r="C4903" s="5"/>
      <c r="D4903" s="5"/>
      <c r="E4903" s="5"/>
      <c r="F4903" s="94" t="str">
        <f t="shared" si="769"/>
        <v/>
      </c>
      <c r="G4903" s="94" t="str">
        <f t="shared" si="770"/>
        <v/>
      </c>
      <c r="H4903" s="127" t="str">
        <f>IF(A4903&lt;&gt;"",IF(MID(C4903,1,1)="c",$AS$26,IF(MID(C4903,1,1)="r",$AS$41,IF(MID(C4903,1,1)="p",#REF!,#REF!))),"")</f>
        <v/>
      </c>
      <c r="I4903" s="92" t="str">
        <f t="shared" si="771"/>
        <v/>
      </c>
      <c r="J4903" s="92" t="str">
        <f t="shared" si="772"/>
        <v/>
      </c>
      <c r="K4903" s="92" t="str">
        <f t="shared" si="773"/>
        <v/>
      </c>
      <c r="L4903" s="92" t="str">
        <f t="shared" si="774"/>
        <v/>
      </c>
      <c r="M4903" s="95" t="str">
        <f>IF(A4903&lt;&gt;"",IF(MID(C4903,1,1)="c",SigmaEpsConcrete(I4903,$AN$30:$AN$33,$AR$30:$AR$33,$AS$26,$AS$27,$AS$28,$AQ$20,$AU$19),""),"")</f>
        <v/>
      </c>
      <c r="N4903" s="95" t="str">
        <f>IF(A4903&lt;&gt;"",IF(MID(C4903,1,1)="r",SigmaEpsReinf(J4903,$AS$42:$AS$43,$AS$41,$AS$39,$AS$40,$AQ$38),""),"")</f>
        <v/>
      </c>
      <c r="Q4903" s="92" t="str">
        <f t="shared" si="776"/>
        <v/>
      </c>
      <c r="R4903" s="92" t="str">
        <f t="shared" si="777"/>
        <v/>
      </c>
      <c r="U4903" s="5"/>
      <c r="V4903" s="5"/>
      <c r="W4903" s="94" t="str">
        <f t="shared" si="775"/>
        <v/>
      </c>
      <c r="X4903" s="94" t="str">
        <f t="shared" si="778"/>
        <v/>
      </c>
      <c r="Y4903" s="5"/>
      <c r="BK4903" s="8"/>
      <c r="BL4903" s="5"/>
      <c r="BM4903" s="5"/>
      <c r="BN4903" s="5"/>
      <c r="BO4903" s="5"/>
      <c r="BP4903" s="1"/>
      <c r="BQ4903" s="1"/>
      <c r="BR4903" s="1"/>
      <c r="BS4903" s="1"/>
      <c r="BT4903" s="1"/>
      <c r="BU4903" s="4"/>
      <c r="BV4903" s="1"/>
      <c r="BW4903" s="3"/>
      <c r="BX4903" s="4"/>
      <c r="BY4903" s="5"/>
      <c r="BZ4903" s="5"/>
      <c r="CA4903" s="5"/>
      <c r="CB4903" s="5"/>
      <c r="CC4903" s="5"/>
      <c r="CD4903" s="43"/>
    </row>
    <row r="4904" spans="1:82" x14ac:dyDescent="0.25">
      <c r="A4904" s="8"/>
      <c r="B4904" s="5"/>
      <c r="C4904" s="5"/>
      <c r="D4904" s="5"/>
      <c r="E4904" s="5"/>
      <c r="F4904" s="94" t="str">
        <f t="shared" si="769"/>
        <v/>
      </c>
      <c r="G4904" s="94" t="str">
        <f t="shared" si="770"/>
        <v/>
      </c>
      <c r="H4904" s="127" t="str">
        <f>IF(A4904&lt;&gt;"",IF(MID(C4904,1,1)="c",$AS$26,IF(MID(C4904,1,1)="r",$AS$41,IF(MID(C4904,1,1)="p",#REF!,#REF!))),"")</f>
        <v/>
      </c>
      <c r="I4904" s="92" t="str">
        <f t="shared" si="771"/>
        <v/>
      </c>
      <c r="J4904" s="92" t="str">
        <f t="shared" si="772"/>
        <v/>
      </c>
      <c r="K4904" s="92" t="str">
        <f t="shared" si="773"/>
        <v/>
      </c>
      <c r="L4904" s="92" t="str">
        <f t="shared" si="774"/>
        <v/>
      </c>
      <c r="M4904" s="95" t="str">
        <f>IF(A4904&lt;&gt;"",IF(MID(C4904,1,1)="c",SigmaEpsConcrete(I4904,$AN$30:$AN$33,$AR$30:$AR$33,$AS$26,$AS$27,$AS$28,$AQ$20,$AU$19),""),"")</f>
        <v/>
      </c>
      <c r="N4904" s="95" t="str">
        <f>IF(A4904&lt;&gt;"",IF(MID(C4904,1,1)="r",SigmaEpsReinf(J4904,$AS$42:$AS$43,$AS$41,$AS$39,$AS$40,$AQ$38),""),"")</f>
        <v/>
      </c>
      <c r="Q4904" s="92" t="str">
        <f t="shared" si="776"/>
        <v/>
      </c>
      <c r="R4904" s="92" t="str">
        <f t="shared" si="777"/>
        <v/>
      </c>
      <c r="U4904" s="5"/>
      <c r="V4904" s="5"/>
      <c r="W4904" s="94" t="str">
        <f t="shared" si="775"/>
        <v/>
      </c>
      <c r="X4904" s="94" t="str">
        <f t="shared" si="778"/>
        <v/>
      </c>
      <c r="Y4904" s="5"/>
      <c r="BK4904" s="8"/>
      <c r="BL4904" s="5"/>
      <c r="BM4904" s="5"/>
      <c r="BN4904" s="5"/>
      <c r="BO4904" s="5"/>
      <c r="BP4904" s="1"/>
      <c r="BQ4904" s="1"/>
      <c r="BR4904" s="1"/>
      <c r="BS4904" s="1"/>
      <c r="BT4904" s="1"/>
      <c r="BU4904" s="4"/>
      <c r="BV4904" s="1"/>
      <c r="BW4904" s="3"/>
      <c r="BX4904" s="4"/>
      <c r="BY4904" s="5"/>
      <c r="BZ4904" s="5"/>
      <c r="CA4904" s="5"/>
      <c r="CB4904" s="5"/>
      <c r="CC4904" s="5"/>
      <c r="CD4904" s="43"/>
    </row>
    <row r="4905" spans="1:82" x14ac:dyDescent="0.25">
      <c r="A4905" s="8"/>
      <c r="B4905" s="5"/>
      <c r="C4905" s="5"/>
      <c r="D4905" s="5"/>
      <c r="E4905" s="5"/>
      <c r="F4905" s="94" t="str">
        <f t="shared" si="769"/>
        <v/>
      </c>
      <c r="G4905" s="94" t="str">
        <f t="shared" si="770"/>
        <v/>
      </c>
      <c r="H4905" s="127" t="str">
        <f>IF(A4905&lt;&gt;"",IF(MID(C4905,1,1)="c",$AS$26,IF(MID(C4905,1,1)="r",$AS$41,IF(MID(C4905,1,1)="p",#REF!,#REF!))),"")</f>
        <v/>
      </c>
      <c r="I4905" s="92" t="str">
        <f t="shared" si="771"/>
        <v/>
      </c>
      <c r="J4905" s="92" t="str">
        <f t="shared" si="772"/>
        <v/>
      </c>
      <c r="K4905" s="92" t="str">
        <f t="shared" si="773"/>
        <v/>
      </c>
      <c r="L4905" s="92" t="str">
        <f t="shared" si="774"/>
        <v/>
      </c>
      <c r="M4905" s="95" t="str">
        <f>IF(A4905&lt;&gt;"",IF(MID(C4905,1,1)="c",SigmaEpsConcrete(I4905,$AN$30:$AN$33,$AR$30:$AR$33,$AS$26,$AS$27,$AS$28,$AQ$20,$AU$19),""),"")</f>
        <v/>
      </c>
      <c r="N4905" s="95" t="str">
        <f>IF(A4905&lt;&gt;"",IF(MID(C4905,1,1)="r",SigmaEpsReinf(J4905,$AS$42:$AS$43,$AS$41,$AS$39,$AS$40,$AQ$38),""),"")</f>
        <v/>
      </c>
      <c r="Q4905" s="92" t="str">
        <f t="shared" si="776"/>
        <v/>
      </c>
      <c r="R4905" s="92" t="str">
        <f t="shared" si="777"/>
        <v/>
      </c>
      <c r="U4905" s="5"/>
      <c r="V4905" s="5"/>
      <c r="W4905" s="94" t="str">
        <f t="shared" si="775"/>
        <v/>
      </c>
      <c r="X4905" s="94" t="str">
        <f t="shared" si="778"/>
        <v/>
      </c>
      <c r="Y4905" s="5"/>
      <c r="BK4905" s="8"/>
      <c r="BL4905" s="5"/>
      <c r="BM4905" s="5"/>
      <c r="BN4905" s="5"/>
      <c r="BO4905" s="5"/>
      <c r="BP4905" s="1"/>
      <c r="BQ4905" s="1"/>
      <c r="BR4905" s="1"/>
      <c r="BS4905" s="1"/>
      <c r="BT4905" s="1"/>
      <c r="BU4905" s="4"/>
      <c r="BV4905" s="1"/>
      <c r="BW4905" s="3"/>
      <c r="BX4905" s="4"/>
      <c r="BY4905" s="5"/>
      <c r="BZ4905" s="5"/>
      <c r="CA4905" s="5"/>
      <c r="CB4905" s="5"/>
      <c r="CC4905" s="5"/>
      <c r="CD4905" s="43"/>
    </row>
    <row r="4906" spans="1:82" x14ac:dyDescent="0.25">
      <c r="A4906" s="8"/>
      <c r="B4906" s="5"/>
      <c r="C4906" s="5"/>
      <c r="D4906" s="5"/>
      <c r="E4906" s="5"/>
      <c r="F4906" s="94" t="str">
        <f t="shared" si="769"/>
        <v/>
      </c>
      <c r="G4906" s="94" t="str">
        <f t="shared" si="770"/>
        <v/>
      </c>
      <c r="H4906" s="127" t="str">
        <f>IF(A4906&lt;&gt;"",IF(MID(C4906,1,1)="c",$AS$26,IF(MID(C4906,1,1)="r",$AS$41,IF(MID(C4906,1,1)="p",#REF!,#REF!))),"")</f>
        <v/>
      </c>
      <c r="I4906" s="92" t="str">
        <f t="shared" si="771"/>
        <v/>
      </c>
      <c r="J4906" s="92" t="str">
        <f t="shared" si="772"/>
        <v/>
      </c>
      <c r="K4906" s="92" t="str">
        <f t="shared" si="773"/>
        <v/>
      </c>
      <c r="L4906" s="92" t="str">
        <f t="shared" si="774"/>
        <v/>
      </c>
      <c r="M4906" s="95" t="str">
        <f>IF(A4906&lt;&gt;"",IF(MID(C4906,1,1)="c",SigmaEpsConcrete(I4906,$AN$30:$AN$33,$AR$30:$AR$33,$AS$26,$AS$27,$AS$28,$AQ$20,$AU$19),""),"")</f>
        <v/>
      </c>
      <c r="N4906" s="95" t="str">
        <f>IF(A4906&lt;&gt;"",IF(MID(C4906,1,1)="r",SigmaEpsReinf(J4906,$AS$42:$AS$43,$AS$41,$AS$39,$AS$40,$AQ$38),""),"")</f>
        <v/>
      </c>
      <c r="Q4906" s="92" t="str">
        <f t="shared" si="776"/>
        <v/>
      </c>
      <c r="R4906" s="92" t="str">
        <f t="shared" si="777"/>
        <v/>
      </c>
      <c r="U4906" s="5"/>
      <c r="V4906" s="5"/>
      <c r="W4906" s="94" t="str">
        <f t="shared" si="775"/>
        <v/>
      </c>
      <c r="X4906" s="94" t="str">
        <f t="shared" si="778"/>
        <v/>
      </c>
      <c r="Y4906" s="5"/>
      <c r="BK4906" s="8"/>
      <c r="BL4906" s="5"/>
      <c r="BM4906" s="5"/>
      <c r="BN4906" s="5"/>
      <c r="BO4906" s="5"/>
      <c r="BP4906" s="1"/>
      <c r="BQ4906" s="1"/>
      <c r="BR4906" s="1"/>
      <c r="BS4906" s="1"/>
      <c r="BT4906" s="1"/>
      <c r="BU4906" s="4"/>
      <c r="BV4906" s="1"/>
      <c r="BW4906" s="3"/>
      <c r="BX4906" s="4"/>
      <c r="BY4906" s="5"/>
      <c r="BZ4906" s="5"/>
      <c r="CA4906" s="5"/>
      <c r="CB4906" s="5"/>
      <c r="CC4906" s="5"/>
      <c r="CD4906" s="43"/>
    </row>
    <row r="4907" spans="1:82" x14ac:dyDescent="0.25">
      <c r="A4907" s="8"/>
      <c r="B4907" s="5"/>
      <c r="C4907" s="5"/>
      <c r="D4907" s="5"/>
      <c r="E4907" s="5"/>
      <c r="F4907" s="94" t="str">
        <f t="shared" si="769"/>
        <v/>
      </c>
      <c r="G4907" s="94" t="str">
        <f t="shared" si="770"/>
        <v/>
      </c>
      <c r="H4907" s="127" t="str">
        <f>IF(A4907&lt;&gt;"",IF(MID(C4907,1,1)="c",$AS$26,IF(MID(C4907,1,1)="r",$AS$41,IF(MID(C4907,1,1)="p",#REF!,#REF!))),"")</f>
        <v/>
      </c>
      <c r="I4907" s="92" t="str">
        <f t="shared" si="771"/>
        <v/>
      </c>
      <c r="J4907" s="92" t="str">
        <f t="shared" si="772"/>
        <v/>
      </c>
      <c r="K4907" s="92" t="str">
        <f t="shared" si="773"/>
        <v/>
      </c>
      <c r="L4907" s="92" t="str">
        <f t="shared" si="774"/>
        <v/>
      </c>
      <c r="M4907" s="95" t="str">
        <f>IF(A4907&lt;&gt;"",IF(MID(C4907,1,1)="c",SigmaEpsConcrete(I4907,$AN$30:$AN$33,$AR$30:$AR$33,$AS$26,$AS$27,$AS$28,$AQ$20,$AU$19),""),"")</f>
        <v/>
      </c>
      <c r="N4907" s="95" t="str">
        <f>IF(A4907&lt;&gt;"",IF(MID(C4907,1,1)="r",SigmaEpsReinf(J4907,$AS$42:$AS$43,$AS$41,$AS$39,$AS$40,$AQ$38),""),"")</f>
        <v/>
      </c>
      <c r="Q4907" s="92" t="str">
        <f t="shared" si="776"/>
        <v/>
      </c>
      <c r="R4907" s="92" t="str">
        <f t="shared" si="777"/>
        <v/>
      </c>
      <c r="U4907" s="5"/>
      <c r="V4907" s="5"/>
      <c r="W4907" s="94" t="str">
        <f t="shared" si="775"/>
        <v/>
      </c>
      <c r="X4907" s="94" t="str">
        <f t="shared" si="778"/>
        <v/>
      </c>
      <c r="Y4907" s="5"/>
      <c r="BK4907" s="8"/>
      <c r="BL4907" s="5"/>
      <c r="BM4907" s="5"/>
      <c r="BN4907" s="5"/>
      <c r="BO4907" s="5"/>
      <c r="BP4907" s="1"/>
      <c r="BQ4907" s="1"/>
      <c r="BR4907" s="1"/>
      <c r="BS4907" s="1"/>
      <c r="BT4907" s="1"/>
      <c r="BU4907" s="4"/>
      <c r="BV4907" s="1"/>
      <c r="BW4907" s="3"/>
      <c r="BX4907" s="4"/>
      <c r="BY4907" s="5"/>
      <c r="BZ4907" s="5"/>
      <c r="CA4907" s="5"/>
      <c r="CB4907" s="5"/>
      <c r="CC4907" s="5"/>
      <c r="CD4907" s="43"/>
    </row>
    <row r="4908" spans="1:82" x14ac:dyDescent="0.25">
      <c r="A4908" s="8"/>
      <c r="B4908" s="5"/>
      <c r="C4908" s="5"/>
      <c r="D4908" s="5"/>
      <c r="E4908" s="5"/>
      <c r="F4908" s="94" t="str">
        <f t="shared" si="769"/>
        <v/>
      </c>
      <c r="G4908" s="94" t="str">
        <f t="shared" si="770"/>
        <v/>
      </c>
      <c r="H4908" s="127" t="str">
        <f>IF(A4908&lt;&gt;"",IF(MID(C4908,1,1)="c",$AS$26,IF(MID(C4908,1,1)="r",$AS$41,IF(MID(C4908,1,1)="p",#REF!,#REF!))),"")</f>
        <v/>
      </c>
      <c r="I4908" s="92" t="str">
        <f t="shared" si="771"/>
        <v/>
      </c>
      <c r="J4908" s="92" t="str">
        <f t="shared" si="772"/>
        <v/>
      </c>
      <c r="K4908" s="92" t="str">
        <f t="shared" si="773"/>
        <v/>
      </c>
      <c r="L4908" s="92" t="str">
        <f t="shared" si="774"/>
        <v/>
      </c>
      <c r="M4908" s="95" t="str">
        <f>IF(A4908&lt;&gt;"",IF(MID(C4908,1,1)="c",SigmaEpsConcrete(I4908,$AN$30:$AN$33,$AR$30:$AR$33,$AS$26,$AS$27,$AS$28,$AQ$20,$AU$19),""),"")</f>
        <v/>
      </c>
      <c r="N4908" s="95" t="str">
        <f>IF(A4908&lt;&gt;"",IF(MID(C4908,1,1)="r",SigmaEpsReinf(J4908,$AS$42:$AS$43,$AS$41,$AS$39,$AS$40,$AQ$38),""),"")</f>
        <v/>
      </c>
      <c r="Q4908" s="92" t="str">
        <f t="shared" si="776"/>
        <v/>
      </c>
      <c r="R4908" s="92" t="str">
        <f t="shared" si="777"/>
        <v/>
      </c>
      <c r="U4908" s="5"/>
      <c r="V4908" s="5"/>
      <c r="W4908" s="94" t="str">
        <f t="shared" si="775"/>
        <v/>
      </c>
      <c r="X4908" s="94" t="str">
        <f t="shared" si="778"/>
        <v/>
      </c>
      <c r="Y4908" s="5"/>
      <c r="BK4908" s="8"/>
      <c r="BL4908" s="5"/>
      <c r="BM4908" s="5"/>
      <c r="BN4908" s="5"/>
      <c r="BO4908" s="5"/>
      <c r="BP4908" s="1"/>
      <c r="BQ4908" s="1"/>
      <c r="BR4908" s="1"/>
      <c r="BS4908" s="1"/>
      <c r="BT4908" s="1"/>
      <c r="BU4908" s="4"/>
      <c r="BV4908" s="1"/>
      <c r="BW4908" s="3"/>
      <c r="BX4908" s="4"/>
      <c r="BY4908" s="5"/>
      <c r="BZ4908" s="5"/>
      <c r="CA4908" s="5"/>
      <c r="CB4908" s="5"/>
      <c r="CC4908" s="5"/>
      <c r="CD4908" s="43"/>
    </row>
    <row r="4909" spans="1:82" x14ac:dyDescent="0.25">
      <c r="A4909" s="8"/>
      <c r="B4909" s="5"/>
      <c r="C4909" s="5"/>
      <c r="D4909" s="5"/>
      <c r="E4909" s="5"/>
      <c r="F4909" s="94" t="str">
        <f t="shared" si="769"/>
        <v/>
      </c>
      <c r="G4909" s="94" t="str">
        <f t="shared" si="770"/>
        <v/>
      </c>
      <c r="H4909" s="127" t="str">
        <f>IF(A4909&lt;&gt;"",IF(MID(C4909,1,1)="c",$AS$26,IF(MID(C4909,1,1)="r",$AS$41,IF(MID(C4909,1,1)="p",#REF!,#REF!))),"")</f>
        <v/>
      </c>
      <c r="I4909" s="92" t="str">
        <f t="shared" si="771"/>
        <v/>
      </c>
      <c r="J4909" s="92" t="str">
        <f t="shared" si="772"/>
        <v/>
      </c>
      <c r="K4909" s="92" t="str">
        <f t="shared" si="773"/>
        <v/>
      </c>
      <c r="L4909" s="92" t="str">
        <f t="shared" si="774"/>
        <v/>
      </c>
      <c r="M4909" s="95" t="str">
        <f>IF(A4909&lt;&gt;"",IF(MID(C4909,1,1)="c",SigmaEpsConcrete(I4909,$AN$30:$AN$33,$AR$30:$AR$33,$AS$26,$AS$27,$AS$28,$AQ$20,$AU$19),""),"")</f>
        <v/>
      </c>
      <c r="N4909" s="95" t="str">
        <f>IF(A4909&lt;&gt;"",IF(MID(C4909,1,1)="r",SigmaEpsReinf(J4909,$AS$42:$AS$43,$AS$41,$AS$39,$AS$40,$AQ$38),""),"")</f>
        <v/>
      </c>
      <c r="Q4909" s="92" t="str">
        <f t="shared" si="776"/>
        <v/>
      </c>
      <c r="R4909" s="92" t="str">
        <f t="shared" si="777"/>
        <v/>
      </c>
      <c r="U4909" s="5"/>
      <c r="V4909" s="5"/>
      <c r="W4909" s="94" t="str">
        <f t="shared" si="775"/>
        <v/>
      </c>
      <c r="X4909" s="94" t="str">
        <f t="shared" si="778"/>
        <v/>
      </c>
      <c r="Y4909" s="5"/>
      <c r="BK4909" s="8"/>
      <c r="BL4909" s="5"/>
      <c r="BM4909" s="5"/>
      <c r="BN4909" s="5"/>
      <c r="BO4909" s="5"/>
      <c r="BP4909" s="1"/>
      <c r="BQ4909" s="1"/>
      <c r="BR4909" s="1"/>
      <c r="BS4909" s="1"/>
      <c r="BT4909" s="1"/>
      <c r="BU4909" s="4"/>
      <c r="BV4909" s="1"/>
      <c r="BW4909" s="3"/>
      <c r="BX4909" s="4"/>
      <c r="BY4909" s="5"/>
      <c r="BZ4909" s="5"/>
      <c r="CA4909" s="5"/>
      <c r="CB4909" s="5"/>
      <c r="CC4909" s="5"/>
      <c r="CD4909" s="43"/>
    </row>
    <row r="4910" spans="1:82" x14ac:dyDescent="0.25">
      <c r="A4910" s="8"/>
      <c r="B4910" s="5"/>
      <c r="C4910" s="5"/>
      <c r="D4910" s="5"/>
      <c r="E4910" s="5"/>
      <c r="F4910" s="94" t="str">
        <f t="shared" si="769"/>
        <v/>
      </c>
      <c r="G4910" s="94" t="str">
        <f t="shared" si="770"/>
        <v/>
      </c>
      <c r="H4910" s="127" t="str">
        <f>IF(A4910&lt;&gt;"",IF(MID(C4910,1,1)="c",$AS$26,IF(MID(C4910,1,1)="r",$AS$41,IF(MID(C4910,1,1)="p",#REF!,#REF!))),"")</f>
        <v/>
      </c>
      <c r="I4910" s="92" t="str">
        <f t="shared" si="771"/>
        <v/>
      </c>
      <c r="J4910" s="92" t="str">
        <f t="shared" si="772"/>
        <v/>
      </c>
      <c r="K4910" s="92" t="str">
        <f t="shared" si="773"/>
        <v/>
      </c>
      <c r="L4910" s="92" t="str">
        <f t="shared" si="774"/>
        <v/>
      </c>
      <c r="M4910" s="95" t="str">
        <f>IF(A4910&lt;&gt;"",IF(MID(C4910,1,1)="c",SigmaEpsConcrete(I4910,$AN$30:$AN$33,$AR$30:$AR$33,$AS$26,$AS$27,$AS$28,$AQ$20,$AU$19),""),"")</f>
        <v/>
      </c>
      <c r="N4910" s="95" t="str">
        <f>IF(A4910&lt;&gt;"",IF(MID(C4910,1,1)="r",SigmaEpsReinf(J4910,$AS$42:$AS$43,$AS$41,$AS$39,$AS$40,$AQ$38),""),"")</f>
        <v/>
      </c>
      <c r="Q4910" s="92" t="str">
        <f t="shared" si="776"/>
        <v/>
      </c>
      <c r="R4910" s="92" t="str">
        <f t="shared" si="777"/>
        <v/>
      </c>
      <c r="U4910" s="5"/>
      <c r="V4910" s="5"/>
      <c r="W4910" s="94" t="str">
        <f t="shared" si="775"/>
        <v/>
      </c>
      <c r="X4910" s="94" t="str">
        <f t="shared" si="778"/>
        <v/>
      </c>
      <c r="Y4910" s="5"/>
      <c r="BK4910" s="8"/>
      <c r="BL4910" s="5"/>
      <c r="BM4910" s="5"/>
      <c r="BN4910" s="5"/>
      <c r="BO4910" s="5"/>
      <c r="BP4910" s="1"/>
      <c r="BQ4910" s="1"/>
      <c r="BR4910" s="1"/>
      <c r="BS4910" s="1"/>
      <c r="BT4910" s="1"/>
      <c r="BU4910" s="4"/>
      <c r="BV4910" s="1"/>
      <c r="BW4910" s="3"/>
      <c r="BX4910" s="4"/>
      <c r="BY4910" s="5"/>
      <c r="BZ4910" s="5"/>
      <c r="CA4910" s="5"/>
      <c r="CB4910" s="5"/>
      <c r="CC4910" s="5"/>
      <c r="CD4910" s="43"/>
    </row>
    <row r="4911" spans="1:82" x14ac:dyDescent="0.25">
      <c r="A4911" s="8"/>
      <c r="B4911" s="5"/>
      <c r="C4911" s="5"/>
      <c r="D4911" s="5"/>
      <c r="E4911" s="5"/>
      <c r="F4911" s="94" t="str">
        <f t="shared" si="769"/>
        <v/>
      </c>
      <c r="G4911" s="94" t="str">
        <f t="shared" si="770"/>
        <v/>
      </c>
      <c r="H4911" s="127" t="str">
        <f>IF(A4911&lt;&gt;"",IF(MID(C4911,1,1)="c",$AS$26,IF(MID(C4911,1,1)="r",$AS$41,IF(MID(C4911,1,1)="p",#REF!,#REF!))),"")</f>
        <v/>
      </c>
      <c r="I4911" s="92" t="str">
        <f t="shared" si="771"/>
        <v/>
      </c>
      <c r="J4911" s="92" t="str">
        <f t="shared" si="772"/>
        <v/>
      </c>
      <c r="K4911" s="92" t="str">
        <f t="shared" si="773"/>
        <v/>
      </c>
      <c r="L4911" s="92" t="str">
        <f t="shared" si="774"/>
        <v/>
      </c>
      <c r="M4911" s="95" t="str">
        <f>IF(A4911&lt;&gt;"",IF(MID(C4911,1,1)="c",SigmaEpsConcrete(I4911,$AN$30:$AN$33,$AR$30:$AR$33,$AS$26,$AS$27,$AS$28,$AQ$20,$AU$19),""),"")</f>
        <v/>
      </c>
      <c r="N4911" s="95" t="str">
        <f>IF(A4911&lt;&gt;"",IF(MID(C4911,1,1)="r",SigmaEpsReinf(J4911,$AS$42:$AS$43,$AS$41,$AS$39,$AS$40,$AQ$38),""),"")</f>
        <v/>
      </c>
      <c r="Q4911" s="92" t="str">
        <f t="shared" si="776"/>
        <v/>
      </c>
      <c r="R4911" s="92" t="str">
        <f t="shared" si="777"/>
        <v/>
      </c>
      <c r="U4911" s="5"/>
      <c r="V4911" s="5"/>
      <c r="W4911" s="94" t="str">
        <f t="shared" si="775"/>
        <v/>
      </c>
      <c r="X4911" s="94" t="str">
        <f t="shared" si="778"/>
        <v/>
      </c>
      <c r="Y4911" s="5"/>
      <c r="BK4911" s="8"/>
      <c r="BL4911" s="5"/>
      <c r="BM4911" s="5"/>
      <c r="BN4911" s="5"/>
      <c r="BO4911" s="5"/>
      <c r="BP4911" s="1"/>
      <c r="BQ4911" s="1"/>
      <c r="BR4911" s="1"/>
      <c r="BS4911" s="1"/>
      <c r="BT4911" s="1"/>
      <c r="BU4911" s="4"/>
      <c r="BV4911" s="1"/>
      <c r="BW4911" s="3"/>
      <c r="BX4911" s="4"/>
      <c r="BY4911" s="5"/>
      <c r="BZ4911" s="5"/>
      <c r="CA4911" s="5"/>
      <c r="CB4911" s="5"/>
      <c r="CC4911" s="5"/>
      <c r="CD4911" s="43"/>
    </row>
    <row r="4912" spans="1:82" x14ac:dyDescent="0.25">
      <c r="A4912" s="8"/>
      <c r="B4912" s="5"/>
      <c r="C4912" s="5"/>
      <c r="D4912" s="5"/>
      <c r="E4912" s="5"/>
      <c r="F4912" s="94" t="str">
        <f t="shared" si="769"/>
        <v/>
      </c>
      <c r="G4912" s="94" t="str">
        <f t="shared" si="770"/>
        <v/>
      </c>
      <c r="H4912" s="127" t="str">
        <f>IF(A4912&lt;&gt;"",IF(MID(C4912,1,1)="c",$AS$26,IF(MID(C4912,1,1)="r",$AS$41,IF(MID(C4912,1,1)="p",#REF!,#REF!))),"")</f>
        <v/>
      </c>
      <c r="I4912" s="92" t="str">
        <f t="shared" si="771"/>
        <v/>
      </c>
      <c r="J4912" s="92" t="str">
        <f t="shared" si="772"/>
        <v/>
      </c>
      <c r="K4912" s="92" t="str">
        <f t="shared" si="773"/>
        <v/>
      </c>
      <c r="L4912" s="92" t="str">
        <f t="shared" si="774"/>
        <v/>
      </c>
      <c r="M4912" s="95" t="str">
        <f>IF(A4912&lt;&gt;"",IF(MID(C4912,1,1)="c",SigmaEpsConcrete(I4912,$AN$30:$AN$33,$AR$30:$AR$33,$AS$26,$AS$27,$AS$28,$AQ$20,$AU$19),""),"")</f>
        <v/>
      </c>
      <c r="N4912" s="95" t="str">
        <f>IF(A4912&lt;&gt;"",IF(MID(C4912,1,1)="r",SigmaEpsReinf(J4912,$AS$42:$AS$43,$AS$41,$AS$39,$AS$40,$AQ$38),""),"")</f>
        <v/>
      </c>
      <c r="Q4912" s="92" t="str">
        <f t="shared" si="776"/>
        <v/>
      </c>
      <c r="R4912" s="92" t="str">
        <f t="shared" si="777"/>
        <v/>
      </c>
      <c r="U4912" s="5"/>
      <c r="V4912" s="5"/>
      <c r="W4912" s="94" t="str">
        <f t="shared" si="775"/>
        <v/>
      </c>
      <c r="X4912" s="94" t="str">
        <f t="shared" si="778"/>
        <v/>
      </c>
      <c r="Y4912" s="5"/>
      <c r="BK4912" s="8"/>
      <c r="BL4912" s="5"/>
      <c r="BM4912" s="5"/>
      <c r="BN4912" s="5"/>
      <c r="BO4912" s="5"/>
      <c r="BP4912" s="1"/>
      <c r="BQ4912" s="1"/>
      <c r="BR4912" s="1"/>
      <c r="BS4912" s="1"/>
      <c r="BT4912" s="1"/>
      <c r="BU4912" s="4"/>
      <c r="BV4912" s="1"/>
      <c r="BW4912" s="3"/>
      <c r="BX4912" s="4"/>
      <c r="BY4912" s="5"/>
      <c r="BZ4912" s="5"/>
      <c r="CA4912" s="5"/>
      <c r="CB4912" s="5"/>
      <c r="CC4912" s="5"/>
      <c r="CD4912" s="43"/>
    </row>
    <row r="4913" spans="1:82" x14ac:dyDescent="0.25">
      <c r="A4913" s="8"/>
      <c r="B4913" s="5"/>
      <c r="C4913" s="5"/>
      <c r="D4913" s="5"/>
      <c r="E4913" s="5"/>
      <c r="F4913" s="94" t="str">
        <f t="shared" si="769"/>
        <v/>
      </c>
      <c r="G4913" s="94" t="str">
        <f t="shared" si="770"/>
        <v/>
      </c>
      <c r="H4913" s="127" t="str">
        <f>IF(A4913&lt;&gt;"",IF(MID(C4913,1,1)="c",$AS$26,IF(MID(C4913,1,1)="r",$AS$41,IF(MID(C4913,1,1)="p",#REF!,#REF!))),"")</f>
        <v/>
      </c>
      <c r="I4913" s="92" t="str">
        <f t="shared" si="771"/>
        <v/>
      </c>
      <c r="J4913" s="92" t="str">
        <f t="shared" si="772"/>
        <v/>
      </c>
      <c r="K4913" s="92" t="str">
        <f t="shared" si="773"/>
        <v/>
      </c>
      <c r="L4913" s="92" t="str">
        <f t="shared" si="774"/>
        <v/>
      </c>
      <c r="M4913" s="95" t="str">
        <f>IF(A4913&lt;&gt;"",IF(MID(C4913,1,1)="c",SigmaEpsConcrete(I4913,$AN$30:$AN$33,$AR$30:$AR$33,$AS$26,$AS$27,$AS$28,$AQ$20,$AU$19),""),"")</f>
        <v/>
      </c>
      <c r="N4913" s="95" t="str">
        <f>IF(A4913&lt;&gt;"",IF(MID(C4913,1,1)="r",SigmaEpsReinf(J4913,$AS$42:$AS$43,$AS$41,$AS$39,$AS$40,$AQ$38),""),"")</f>
        <v/>
      </c>
      <c r="Q4913" s="92" t="str">
        <f t="shared" si="776"/>
        <v/>
      </c>
      <c r="R4913" s="92" t="str">
        <f t="shared" si="777"/>
        <v/>
      </c>
      <c r="U4913" s="5"/>
      <c r="V4913" s="5"/>
      <c r="W4913" s="94" t="str">
        <f t="shared" si="775"/>
        <v/>
      </c>
      <c r="X4913" s="94" t="str">
        <f t="shared" si="778"/>
        <v/>
      </c>
      <c r="Y4913" s="5"/>
      <c r="BK4913" s="8"/>
      <c r="BL4913" s="5"/>
      <c r="BM4913" s="5"/>
      <c r="BN4913" s="5"/>
      <c r="BO4913" s="5"/>
      <c r="BP4913" s="1"/>
      <c r="BQ4913" s="1"/>
      <c r="BR4913" s="1"/>
      <c r="BS4913" s="1"/>
      <c r="BT4913" s="1"/>
      <c r="BU4913" s="4"/>
      <c r="BV4913" s="1"/>
      <c r="BW4913" s="3"/>
      <c r="BX4913" s="4"/>
      <c r="BY4913" s="5"/>
      <c r="BZ4913" s="5"/>
      <c r="CA4913" s="5"/>
      <c r="CB4913" s="5"/>
      <c r="CC4913" s="5"/>
      <c r="CD4913" s="43"/>
    </row>
    <row r="4914" spans="1:82" x14ac:dyDescent="0.25">
      <c r="A4914" s="8"/>
      <c r="B4914" s="5"/>
      <c r="C4914" s="5"/>
      <c r="D4914" s="5"/>
      <c r="E4914" s="5"/>
      <c r="F4914" s="94" t="str">
        <f t="shared" si="769"/>
        <v/>
      </c>
      <c r="G4914" s="94" t="str">
        <f t="shared" si="770"/>
        <v/>
      </c>
      <c r="H4914" s="127" t="str">
        <f>IF(A4914&lt;&gt;"",IF(MID(C4914,1,1)="c",$AS$26,IF(MID(C4914,1,1)="r",$AS$41,IF(MID(C4914,1,1)="p",#REF!,#REF!))),"")</f>
        <v/>
      </c>
      <c r="I4914" s="92" t="str">
        <f t="shared" si="771"/>
        <v/>
      </c>
      <c r="J4914" s="92" t="str">
        <f t="shared" si="772"/>
        <v/>
      </c>
      <c r="K4914" s="92" t="str">
        <f t="shared" si="773"/>
        <v/>
      </c>
      <c r="L4914" s="92" t="str">
        <f t="shared" si="774"/>
        <v/>
      </c>
      <c r="M4914" s="95" t="str">
        <f>IF(A4914&lt;&gt;"",IF(MID(C4914,1,1)="c",SigmaEpsConcrete(I4914,$AN$30:$AN$33,$AR$30:$AR$33,$AS$26,$AS$27,$AS$28,$AQ$20,$AU$19),""),"")</f>
        <v/>
      </c>
      <c r="N4914" s="95" t="str">
        <f>IF(A4914&lt;&gt;"",IF(MID(C4914,1,1)="r",SigmaEpsReinf(J4914,$AS$42:$AS$43,$AS$41,$AS$39,$AS$40,$AQ$38),""),"")</f>
        <v/>
      </c>
      <c r="Q4914" s="92" t="str">
        <f t="shared" si="776"/>
        <v/>
      </c>
      <c r="R4914" s="92" t="str">
        <f t="shared" si="777"/>
        <v/>
      </c>
      <c r="U4914" s="5"/>
      <c r="V4914" s="5"/>
      <c r="W4914" s="94" t="str">
        <f t="shared" si="775"/>
        <v/>
      </c>
      <c r="X4914" s="94" t="str">
        <f t="shared" si="778"/>
        <v/>
      </c>
      <c r="Y4914" s="5"/>
      <c r="BK4914" s="8"/>
      <c r="BL4914" s="5"/>
      <c r="BM4914" s="5"/>
      <c r="BN4914" s="5"/>
      <c r="BO4914" s="5"/>
      <c r="BP4914" s="1"/>
      <c r="BQ4914" s="1"/>
      <c r="BR4914" s="1"/>
      <c r="BS4914" s="1"/>
      <c r="BT4914" s="1"/>
      <c r="BU4914" s="4"/>
      <c r="BV4914" s="1"/>
      <c r="BW4914" s="3"/>
      <c r="BX4914" s="4"/>
      <c r="BY4914" s="5"/>
      <c r="BZ4914" s="5"/>
      <c r="CA4914" s="5"/>
      <c r="CB4914" s="5"/>
      <c r="CC4914" s="5"/>
      <c r="CD4914" s="43"/>
    </row>
    <row r="4915" spans="1:82" x14ac:dyDescent="0.25">
      <c r="A4915" s="8"/>
      <c r="B4915" s="5"/>
      <c r="C4915" s="5"/>
      <c r="D4915" s="5"/>
      <c r="E4915" s="5"/>
      <c r="F4915" s="94" t="str">
        <f t="shared" si="769"/>
        <v/>
      </c>
      <c r="G4915" s="94" t="str">
        <f t="shared" si="770"/>
        <v/>
      </c>
      <c r="H4915" s="127" t="str">
        <f>IF(A4915&lt;&gt;"",IF(MID(C4915,1,1)="c",$AS$26,IF(MID(C4915,1,1)="r",$AS$41,IF(MID(C4915,1,1)="p",#REF!,#REF!))),"")</f>
        <v/>
      </c>
      <c r="I4915" s="92" t="str">
        <f t="shared" si="771"/>
        <v/>
      </c>
      <c r="J4915" s="92" t="str">
        <f t="shared" si="772"/>
        <v/>
      </c>
      <c r="K4915" s="92" t="str">
        <f t="shared" si="773"/>
        <v/>
      </c>
      <c r="L4915" s="92" t="str">
        <f t="shared" si="774"/>
        <v/>
      </c>
      <c r="M4915" s="95" t="str">
        <f>IF(A4915&lt;&gt;"",IF(MID(C4915,1,1)="c",SigmaEpsConcrete(I4915,$AN$30:$AN$33,$AR$30:$AR$33,$AS$26,$AS$27,$AS$28,$AQ$20,$AU$19),""),"")</f>
        <v/>
      </c>
      <c r="N4915" s="95" t="str">
        <f>IF(A4915&lt;&gt;"",IF(MID(C4915,1,1)="r",SigmaEpsReinf(J4915,$AS$42:$AS$43,$AS$41,$AS$39,$AS$40,$AQ$38),""),"")</f>
        <v/>
      </c>
      <c r="Q4915" s="92" t="str">
        <f t="shared" si="776"/>
        <v/>
      </c>
      <c r="R4915" s="92" t="str">
        <f t="shared" si="777"/>
        <v/>
      </c>
      <c r="U4915" s="5"/>
      <c r="V4915" s="5"/>
      <c r="W4915" s="94" t="str">
        <f t="shared" si="775"/>
        <v/>
      </c>
      <c r="X4915" s="94" t="str">
        <f t="shared" si="778"/>
        <v/>
      </c>
      <c r="Y4915" s="5"/>
      <c r="BK4915" s="8"/>
      <c r="BL4915" s="5"/>
      <c r="BM4915" s="5"/>
      <c r="BN4915" s="5"/>
      <c r="BO4915" s="5"/>
      <c r="BP4915" s="1"/>
      <c r="BQ4915" s="1"/>
      <c r="BR4915" s="1"/>
      <c r="BS4915" s="1"/>
      <c r="BT4915" s="1"/>
      <c r="BU4915" s="4"/>
      <c r="BV4915" s="1"/>
      <c r="BW4915" s="3"/>
      <c r="BX4915" s="4"/>
      <c r="BY4915" s="5"/>
      <c r="BZ4915" s="5"/>
      <c r="CA4915" s="5"/>
      <c r="CB4915" s="5"/>
      <c r="CC4915" s="5"/>
      <c r="CD4915" s="43"/>
    </row>
    <row r="4916" spans="1:82" x14ac:dyDescent="0.25">
      <c r="A4916" s="8"/>
      <c r="B4916" s="5"/>
      <c r="C4916" s="5"/>
      <c r="D4916" s="5"/>
      <c r="E4916" s="5"/>
      <c r="F4916" s="94" t="str">
        <f t="shared" si="769"/>
        <v/>
      </c>
      <c r="G4916" s="94" t="str">
        <f t="shared" si="770"/>
        <v/>
      </c>
      <c r="H4916" s="127" t="str">
        <f>IF(A4916&lt;&gt;"",IF(MID(C4916,1,1)="c",$AS$26,IF(MID(C4916,1,1)="r",$AS$41,IF(MID(C4916,1,1)="p",#REF!,#REF!))),"")</f>
        <v/>
      </c>
      <c r="I4916" s="92" t="str">
        <f t="shared" si="771"/>
        <v/>
      </c>
      <c r="J4916" s="92" t="str">
        <f t="shared" si="772"/>
        <v/>
      </c>
      <c r="K4916" s="92" t="str">
        <f t="shared" si="773"/>
        <v/>
      </c>
      <c r="L4916" s="92" t="str">
        <f t="shared" si="774"/>
        <v/>
      </c>
      <c r="M4916" s="95" t="str">
        <f>IF(A4916&lt;&gt;"",IF(MID(C4916,1,1)="c",SigmaEpsConcrete(I4916,$AN$30:$AN$33,$AR$30:$AR$33,$AS$26,$AS$27,$AS$28,$AQ$20,$AU$19),""),"")</f>
        <v/>
      </c>
      <c r="N4916" s="95" t="str">
        <f>IF(A4916&lt;&gt;"",IF(MID(C4916,1,1)="r",SigmaEpsReinf(J4916,$AS$42:$AS$43,$AS$41,$AS$39,$AS$40,$AQ$38),""),"")</f>
        <v/>
      </c>
      <c r="Q4916" s="92" t="str">
        <f t="shared" si="776"/>
        <v/>
      </c>
      <c r="R4916" s="92" t="str">
        <f t="shared" si="777"/>
        <v/>
      </c>
      <c r="U4916" s="5"/>
      <c r="V4916" s="5"/>
      <c r="W4916" s="94" t="str">
        <f t="shared" si="775"/>
        <v/>
      </c>
      <c r="X4916" s="94" t="str">
        <f t="shared" si="778"/>
        <v/>
      </c>
      <c r="Y4916" s="5"/>
      <c r="BK4916" s="8"/>
      <c r="BL4916" s="5"/>
      <c r="BM4916" s="5"/>
      <c r="BN4916" s="5"/>
      <c r="BO4916" s="5"/>
      <c r="BP4916" s="1"/>
      <c r="BQ4916" s="1"/>
      <c r="BR4916" s="1"/>
      <c r="BS4916" s="1"/>
      <c r="BT4916" s="1"/>
      <c r="BU4916" s="4"/>
      <c r="BV4916" s="1"/>
      <c r="BW4916" s="3"/>
      <c r="BX4916" s="4"/>
      <c r="BY4916" s="5"/>
      <c r="BZ4916" s="5"/>
      <c r="CA4916" s="5"/>
      <c r="CB4916" s="5"/>
      <c r="CC4916" s="5"/>
      <c r="CD4916" s="43"/>
    </row>
    <row r="4917" spans="1:82" x14ac:dyDescent="0.25">
      <c r="A4917" s="8"/>
      <c r="B4917" s="5"/>
      <c r="C4917" s="5"/>
      <c r="D4917" s="5"/>
      <c r="E4917" s="5"/>
      <c r="F4917" s="94" t="str">
        <f t="shared" si="769"/>
        <v/>
      </c>
      <c r="G4917" s="94" t="str">
        <f t="shared" si="770"/>
        <v/>
      </c>
      <c r="H4917" s="127" t="str">
        <f>IF(A4917&lt;&gt;"",IF(MID(C4917,1,1)="c",$AS$26,IF(MID(C4917,1,1)="r",$AS$41,IF(MID(C4917,1,1)="p",#REF!,#REF!))),"")</f>
        <v/>
      </c>
      <c r="I4917" s="92" t="str">
        <f t="shared" si="771"/>
        <v/>
      </c>
      <c r="J4917" s="92" t="str">
        <f t="shared" si="772"/>
        <v/>
      </c>
      <c r="K4917" s="92" t="str">
        <f t="shared" si="773"/>
        <v/>
      </c>
      <c r="L4917" s="92" t="str">
        <f t="shared" si="774"/>
        <v/>
      </c>
      <c r="M4917" s="95" t="str">
        <f>IF(A4917&lt;&gt;"",IF(MID(C4917,1,1)="c",SigmaEpsConcrete(I4917,$AN$30:$AN$33,$AR$30:$AR$33,$AS$26,$AS$27,$AS$28,$AQ$20,$AU$19),""),"")</f>
        <v/>
      </c>
      <c r="N4917" s="95" t="str">
        <f>IF(A4917&lt;&gt;"",IF(MID(C4917,1,1)="r",SigmaEpsReinf(J4917,$AS$42:$AS$43,$AS$41,$AS$39,$AS$40,$AQ$38),""),"")</f>
        <v/>
      </c>
      <c r="Q4917" s="92" t="str">
        <f t="shared" si="776"/>
        <v/>
      </c>
      <c r="R4917" s="92" t="str">
        <f t="shared" si="777"/>
        <v/>
      </c>
      <c r="U4917" s="5"/>
      <c r="V4917" s="5"/>
      <c r="W4917" s="94" t="str">
        <f t="shared" si="775"/>
        <v/>
      </c>
      <c r="X4917" s="94" t="str">
        <f t="shared" si="778"/>
        <v/>
      </c>
      <c r="Y4917" s="5"/>
      <c r="BK4917" s="8"/>
      <c r="BL4917" s="5"/>
      <c r="BM4917" s="5"/>
      <c r="BN4917" s="5"/>
      <c r="BO4917" s="5"/>
      <c r="BP4917" s="1"/>
      <c r="BQ4917" s="1"/>
      <c r="BR4917" s="1"/>
      <c r="BS4917" s="1"/>
      <c r="BT4917" s="1"/>
      <c r="BU4917" s="4"/>
      <c r="BV4917" s="1"/>
      <c r="BW4917" s="3"/>
      <c r="BX4917" s="4"/>
      <c r="BY4917" s="5"/>
      <c r="BZ4917" s="5"/>
      <c r="CA4917" s="5"/>
      <c r="CB4917" s="5"/>
      <c r="CC4917" s="5"/>
      <c r="CD4917" s="43"/>
    </row>
    <row r="4918" spans="1:82" x14ac:dyDescent="0.25">
      <c r="A4918" s="8"/>
      <c r="B4918" s="5"/>
      <c r="C4918" s="5"/>
      <c r="D4918" s="5"/>
      <c r="E4918" s="5"/>
      <c r="F4918" s="94" t="str">
        <f t="shared" si="769"/>
        <v/>
      </c>
      <c r="G4918" s="94" t="str">
        <f t="shared" si="770"/>
        <v/>
      </c>
      <c r="H4918" s="127" t="str">
        <f>IF(A4918&lt;&gt;"",IF(MID(C4918,1,1)="c",$AS$26,IF(MID(C4918,1,1)="r",$AS$41,IF(MID(C4918,1,1)="p",#REF!,#REF!))),"")</f>
        <v/>
      </c>
      <c r="I4918" s="92" t="str">
        <f t="shared" si="771"/>
        <v/>
      </c>
      <c r="J4918" s="92" t="str">
        <f t="shared" si="772"/>
        <v/>
      </c>
      <c r="K4918" s="92" t="str">
        <f t="shared" si="773"/>
        <v/>
      </c>
      <c r="L4918" s="92" t="str">
        <f t="shared" si="774"/>
        <v/>
      </c>
      <c r="M4918" s="95" t="str">
        <f>IF(A4918&lt;&gt;"",IF(MID(C4918,1,1)="c",SigmaEpsConcrete(I4918,$AN$30:$AN$33,$AR$30:$AR$33,$AS$26,$AS$27,$AS$28,$AQ$20,$AU$19),""),"")</f>
        <v/>
      </c>
      <c r="N4918" s="95" t="str">
        <f>IF(A4918&lt;&gt;"",IF(MID(C4918,1,1)="r",SigmaEpsReinf(J4918,$AS$42:$AS$43,$AS$41,$AS$39,$AS$40,$AQ$38),""),"")</f>
        <v/>
      </c>
      <c r="Q4918" s="92" t="str">
        <f t="shared" si="776"/>
        <v/>
      </c>
      <c r="R4918" s="92" t="str">
        <f t="shared" si="777"/>
        <v/>
      </c>
      <c r="U4918" s="5"/>
      <c r="V4918" s="5"/>
      <c r="W4918" s="94" t="str">
        <f t="shared" si="775"/>
        <v/>
      </c>
      <c r="X4918" s="94" t="str">
        <f t="shared" si="778"/>
        <v/>
      </c>
      <c r="Y4918" s="5"/>
      <c r="BK4918" s="8"/>
      <c r="BL4918" s="5"/>
      <c r="BM4918" s="5"/>
      <c r="BN4918" s="5"/>
      <c r="BO4918" s="5"/>
      <c r="BP4918" s="1"/>
      <c r="BQ4918" s="1"/>
      <c r="BR4918" s="1"/>
      <c r="BS4918" s="1"/>
      <c r="BT4918" s="1"/>
      <c r="BU4918" s="4"/>
      <c r="BV4918" s="1"/>
      <c r="BW4918" s="3"/>
      <c r="BX4918" s="4"/>
      <c r="BY4918" s="5"/>
      <c r="BZ4918" s="5"/>
      <c r="CA4918" s="5"/>
      <c r="CB4918" s="5"/>
      <c r="CC4918" s="5"/>
      <c r="CD4918" s="43"/>
    </row>
    <row r="4919" spans="1:82" x14ac:dyDescent="0.25">
      <c r="A4919" s="8"/>
      <c r="B4919" s="5"/>
      <c r="C4919" s="5"/>
      <c r="D4919" s="5"/>
      <c r="E4919" s="5"/>
      <c r="F4919" s="94" t="str">
        <f t="shared" si="769"/>
        <v/>
      </c>
      <c r="G4919" s="94" t="str">
        <f t="shared" si="770"/>
        <v/>
      </c>
      <c r="H4919" s="127" t="str">
        <f>IF(A4919&lt;&gt;"",IF(MID(C4919,1,1)="c",$AS$26,IF(MID(C4919,1,1)="r",$AS$41,IF(MID(C4919,1,1)="p",#REF!,#REF!))),"")</f>
        <v/>
      </c>
      <c r="I4919" s="92" t="str">
        <f t="shared" si="771"/>
        <v/>
      </c>
      <c r="J4919" s="92" t="str">
        <f t="shared" si="772"/>
        <v/>
      </c>
      <c r="K4919" s="92" t="str">
        <f t="shared" si="773"/>
        <v/>
      </c>
      <c r="L4919" s="92" t="str">
        <f t="shared" si="774"/>
        <v/>
      </c>
      <c r="M4919" s="95" t="str">
        <f>IF(A4919&lt;&gt;"",IF(MID(C4919,1,1)="c",SigmaEpsConcrete(I4919,$AN$30:$AN$33,$AR$30:$AR$33,$AS$26,$AS$27,$AS$28,$AQ$20,$AU$19),""),"")</f>
        <v/>
      </c>
      <c r="N4919" s="95" t="str">
        <f>IF(A4919&lt;&gt;"",IF(MID(C4919,1,1)="r",SigmaEpsReinf(J4919,$AS$42:$AS$43,$AS$41,$AS$39,$AS$40,$AQ$38),""),"")</f>
        <v/>
      </c>
      <c r="Q4919" s="92" t="str">
        <f t="shared" si="776"/>
        <v/>
      </c>
      <c r="R4919" s="92" t="str">
        <f t="shared" si="777"/>
        <v/>
      </c>
      <c r="U4919" s="5"/>
      <c r="V4919" s="5"/>
      <c r="W4919" s="94" t="str">
        <f t="shared" si="775"/>
        <v/>
      </c>
      <c r="X4919" s="94" t="str">
        <f t="shared" si="778"/>
        <v/>
      </c>
      <c r="Y4919" s="5"/>
      <c r="BK4919" s="8"/>
      <c r="BL4919" s="5"/>
      <c r="BM4919" s="5"/>
      <c r="BN4919" s="5"/>
      <c r="BO4919" s="5"/>
      <c r="BP4919" s="1"/>
      <c r="BQ4919" s="1"/>
      <c r="BR4919" s="1"/>
      <c r="BS4919" s="1"/>
      <c r="BT4919" s="1"/>
      <c r="BU4919" s="4"/>
      <c r="BV4919" s="1"/>
      <c r="BW4919" s="3"/>
      <c r="BX4919" s="4"/>
      <c r="BY4919" s="5"/>
      <c r="BZ4919" s="5"/>
      <c r="CA4919" s="5"/>
      <c r="CB4919" s="5"/>
      <c r="CC4919" s="5"/>
      <c r="CD4919" s="43"/>
    </row>
    <row r="4920" spans="1:82" x14ac:dyDescent="0.25">
      <c r="A4920" s="8"/>
      <c r="B4920" s="5"/>
      <c r="C4920" s="5"/>
      <c r="D4920" s="5"/>
      <c r="E4920" s="5"/>
      <c r="F4920" s="94" t="str">
        <f t="shared" si="769"/>
        <v/>
      </c>
      <c r="G4920" s="94" t="str">
        <f t="shared" si="770"/>
        <v/>
      </c>
      <c r="H4920" s="127" t="str">
        <f>IF(A4920&lt;&gt;"",IF(MID(C4920,1,1)="c",$AS$26,IF(MID(C4920,1,1)="r",$AS$41,IF(MID(C4920,1,1)="p",#REF!,#REF!))),"")</f>
        <v/>
      </c>
      <c r="I4920" s="92" t="str">
        <f t="shared" si="771"/>
        <v/>
      </c>
      <c r="J4920" s="92" t="str">
        <f t="shared" si="772"/>
        <v/>
      </c>
      <c r="K4920" s="92" t="str">
        <f t="shared" si="773"/>
        <v/>
      </c>
      <c r="L4920" s="92" t="str">
        <f t="shared" si="774"/>
        <v/>
      </c>
      <c r="M4920" s="95" t="str">
        <f>IF(A4920&lt;&gt;"",IF(MID(C4920,1,1)="c",SigmaEpsConcrete(I4920,$AN$30:$AN$33,$AR$30:$AR$33,$AS$26,$AS$27,$AS$28,$AQ$20,$AU$19),""),"")</f>
        <v/>
      </c>
      <c r="N4920" s="95" t="str">
        <f>IF(A4920&lt;&gt;"",IF(MID(C4920,1,1)="r",SigmaEpsReinf(J4920,$AS$42:$AS$43,$AS$41,$AS$39,$AS$40,$AQ$38),""),"")</f>
        <v/>
      </c>
      <c r="Q4920" s="92" t="str">
        <f t="shared" si="776"/>
        <v/>
      </c>
      <c r="R4920" s="92" t="str">
        <f t="shared" si="777"/>
        <v/>
      </c>
      <c r="U4920" s="5"/>
      <c r="V4920" s="5"/>
      <c r="W4920" s="94" t="str">
        <f t="shared" si="775"/>
        <v/>
      </c>
      <c r="X4920" s="94" t="str">
        <f t="shared" si="778"/>
        <v/>
      </c>
      <c r="Y4920" s="5"/>
      <c r="BK4920" s="8"/>
      <c r="BL4920" s="5"/>
      <c r="BM4920" s="5"/>
      <c r="BN4920" s="5"/>
      <c r="BO4920" s="5"/>
      <c r="BP4920" s="1"/>
      <c r="BQ4920" s="1"/>
      <c r="BR4920" s="1"/>
      <c r="BS4920" s="1"/>
      <c r="BT4920" s="1"/>
      <c r="BU4920" s="4"/>
      <c r="BV4920" s="1"/>
      <c r="BW4920" s="3"/>
      <c r="BX4920" s="4"/>
      <c r="BY4920" s="5"/>
      <c r="BZ4920" s="5"/>
      <c r="CA4920" s="5"/>
      <c r="CB4920" s="5"/>
      <c r="CC4920" s="5"/>
      <c r="CD4920" s="43"/>
    </row>
    <row r="4921" spans="1:82" x14ac:dyDescent="0.25">
      <c r="A4921" s="8"/>
      <c r="B4921" s="5"/>
      <c r="C4921" s="5"/>
      <c r="D4921" s="5"/>
      <c r="E4921" s="5"/>
      <c r="F4921" s="94" t="str">
        <f t="shared" si="769"/>
        <v/>
      </c>
      <c r="G4921" s="94" t="str">
        <f t="shared" si="770"/>
        <v/>
      </c>
      <c r="H4921" s="127" t="str">
        <f>IF(A4921&lt;&gt;"",IF(MID(C4921,1,1)="c",$AS$26,IF(MID(C4921,1,1)="r",$AS$41,IF(MID(C4921,1,1)="p",#REF!,#REF!))),"")</f>
        <v/>
      </c>
      <c r="I4921" s="92" t="str">
        <f t="shared" si="771"/>
        <v/>
      </c>
      <c r="J4921" s="92" t="str">
        <f t="shared" si="772"/>
        <v/>
      </c>
      <c r="K4921" s="92" t="str">
        <f t="shared" si="773"/>
        <v/>
      </c>
      <c r="L4921" s="92" t="str">
        <f t="shared" si="774"/>
        <v/>
      </c>
      <c r="M4921" s="95" t="str">
        <f>IF(A4921&lt;&gt;"",IF(MID(C4921,1,1)="c",SigmaEpsConcrete(I4921,$AN$30:$AN$33,$AR$30:$AR$33,$AS$26,$AS$27,$AS$28,$AQ$20,$AU$19),""),"")</f>
        <v/>
      </c>
      <c r="N4921" s="95" t="str">
        <f>IF(A4921&lt;&gt;"",IF(MID(C4921,1,1)="r",SigmaEpsReinf(J4921,$AS$42:$AS$43,$AS$41,$AS$39,$AS$40,$AQ$38),""),"")</f>
        <v/>
      </c>
      <c r="Q4921" s="92" t="str">
        <f t="shared" si="776"/>
        <v/>
      </c>
      <c r="R4921" s="92" t="str">
        <f t="shared" si="777"/>
        <v/>
      </c>
      <c r="U4921" s="5"/>
      <c r="V4921" s="5"/>
      <c r="W4921" s="94" t="str">
        <f t="shared" si="775"/>
        <v/>
      </c>
      <c r="X4921" s="94" t="str">
        <f t="shared" si="778"/>
        <v/>
      </c>
      <c r="Y4921" s="5"/>
      <c r="BK4921" s="8"/>
      <c r="BL4921" s="5"/>
      <c r="BM4921" s="5"/>
      <c r="BN4921" s="5"/>
      <c r="BO4921" s="5"/>
      <c r="BP4921" s="1"/>
      <c r="BQ4921" s="1"/>
      <c r="BR4921" s="1"/>
      <c r="BS4921" s="1"/>
      <c r="BT4921" s="1"/>
      <c r="BU4921" s="4"/>
      <c r="BV4921" s="1"/>
      <c r="BW4921" s="3"/>
      <c r="BX4921" s="4"/>
      <c r="BY4921" s="5"/>
      <c r="BZ4921" s="5"/>
      <c r="CA4921" s="5"/>
      <c r="CB4921" s="5"/>
      <c r="CC4921" s="5"/>
      <c r="CD4921" s="43"/>
    </row>
    <row r="4922" spans="1:82" x14ac:dyDescent="0.25">
      <c r="A4922" s="8"/>
      <c r="B4922" s="5"/>
      <c r="C4922" s="5"/>
      <c r="D4922" s="5"/>
      <c r="E4922" s="5"/>
      <c r="F4922" s="94" t="str">
        <f t="shared" si="769"/>
        <v/>
      </c>
      <c r="G4922" s="94" t="str">
        <f t="shared" si="770"/>
        <v/>
      </c>
      <c r="H4922" s="127" t="str">
        <f>IF(A4922&lt;&gt;"",IF(MID(C4922,1,1)="c",$AS$26,IF(MID(C4922,1,1)="r",$AS$41,IF(MID(C4922,1,1)="p",#REF!,#REF!))),"")</f>
        <v/>
      </c>
      <c r="I4922" s="92" t="str">
        <f t="shared" si="771"/>
        <v/>
      </c>
      <c r="J4922" s="92" t="str">
        <f t="shared" si="772"/>
        <v/>
      </c>
      <c r="K4922" s="92" t="str">
        <f t="shared" si="773"/>
        <v/>
      </c>
      <c r="L4922" s="92" t="str">
        <f t="shared" si="774"/>
        <v/>
      </c>
      <c r="M4922" s="95" t="str">
        <f>IF(A4922&lt;&gt;"",IF(MID(C4922,1,1)="c",SigmaEpsConcrete(I4922,$AN$30:$AN$33,$AR$30:$AR$33,$AS$26,$AS$27,$AS$28,$AQ$20,$AU$19),""),"")</f>
        <v/>
      </c>
      <c r="N4922" s="95" t="str">
        <f>IF(A4922&lt;&gt;"",IF(MID(C4922,1,1)="r",SigmaEpsReinf(J4922,$AS$42:$AS$43,$AS$41,$AS$39,$AS$40,$AQ$38),""),"")</f>
        <v/>
      </c>
      <c r="Q4922" s="92" t="str">
        <f t="shared" si="776"/>
        <v/>
      </c>
      <c r="R4922" s="92" t="str">
        <f t="shared" si="777"/>
        <v/>
      </c>
      <c r="U4922" s="5"/>
      <c r="V4922" s="5"/>
      <c r="W4922" s="94" t="str">
        <f t="shared" si="775"/>
        <v/>
      </c>
      <c r="X4922" s="94" t="str">
        <f t="shared" si="778"/>
        <v/>
      </c>
      <c r="Y4922" s="5"/>
      <c r="BK4922" s="8"/>
      <c r="BL4922" s="5"/>
      <c r="BM4922" s="5"/>
      <c r="BN4922" s="5"/>
      <c r="BO4922" s="5"/>
      <c r="BP4922" s="1"/>
      <c r="BQ4922" s="1"/>
      <c r="BR4922" s="1"/>
      <c r="BS4922" s="1"/>
      <c r="BT4922" s="1"/>
      <c r="BU4922" s="4"/>
      <c r="BV4922" s="1"/>
      <c r="BW4922" s="3"/>
      <c r="BX4922" s="4"/>
      <c r="BY4922" s="5"/>
      <c r="BZ4922" s="5"/>
      <c r="CA4922" s="5"/>
      <c r="CB4922" s="5"/>
      <c r="CC4922" s="5"/>
      <c r="CD4922" s="43"/>
    </row>
    <row r="4923" spans="1:82" x14ac:dyDescent="0.25">
      <c r="A4923" s="8"/>
      <c r="B4923" s="5"/>
      <c r="C4923" s="5"/>
      <c r="D4923" s="5"/>
      <c r="E4923" s="5"/>
      <c r="F4923" s="94" t="str">
        <f t="shared" si="769"/>
        <v/>
      </c>
      <c r="G4923" s="94" t="str">
        <f t="shared" si="770"/>
        <v/>
      </c>
      <c r="H4923" s="127" t="str">
        <f>IF(A4923&lt;&gt;"",IF(MID(C4923,1,1)="c",$AS$26,IF(MID(C4923,1,1)="r",$AS$41,IF(MID(C4923,1,1)="p",#REF!,#REF!))),"")</f>
        <v/>
      </c>
      <c r="I4923" s="92" t="str">
        <f t="shared" si="771"/>
        <v/>
      </c>
      <c r="J4923" s="92" t="str">
        <f t="shared" si="772"/>
        <v/>
      </c>
      <c r="K4923" s="92" t="str">
        <f t="shared" si="773"/>
        <v/>
      </c>
      <c r="L4923" s="92" t="str">
        <f t="shared" si="774"/>
        <v/>
      </c>
      <c r="M4923" s="95" t="str">
        <f>IF(A4923&lt;&gt;"",IF(MID(C4923,1,1)="c",SigmaEpsConcrete(I4923,$AN$30:$AN$33,$AR$30:$AR$33,$AS$26,$AS$27,$AS$28,$AQ$20,$AU$19),""),"")</f>
        <v/>
      </c>
      <c r="N4923" s="95" t="str">
        <f>IF(A4923&lt;&gt;"",IF(MID(C4923,1,1)="r",SigmaEpsReinf(J4923,$AS$42:$AS$43,$AS$41,$AS$39,$AS$40,$AQ$38),""),"")</f>
        <v/>
      </c>
      <c r="Q4923" s="92" t="str">
        <f t="shared" si="776"/>
        <v/>
      </c>
      <c r="R4923" s="92" t="str">
        <f t="shared" si="777"/>
        <v/>
      </c>
      <c r="U4923" s="5"/>
      <c r="V4923" s="5"/>
      <c r="W4923" s="94" t="str">
        <f t="shared" si="775"/>
        <v/>
      </c>
      <c r="X4923" s="94" t="str">
        <f t="shared" si="778"/>
        <v/>
      </c>
      <c r="Y4923" s="5"/>
      <c r="BK4923" s="8"/>
      <c r="BL4923" s="5"/>
      <c r="BM4923" s="5"/>
      <c r="BN4923" s="5"/>
      <c r="BO4923" s="5"/>
      <c r="BP4923" s="1"/>
      <c r="BQ4923" s="1"/>
      <c r="BR4923" s="1"/>
      <c r="BS4923" s="1"/>
      <c r="BT4923" s="1"/>
      <c r="BU4923" s="4"/>
      <c r="BV4923" s="1"/>
      <c r="BW4923" s="3"/>
      <c r="BX4923" s="4"/>
      <c r="BY4923" s="5"/>
      <c r="BZ4923" s="5"/>
      <c r="CA4923" s="5"/>
      <c r="CB4923" s="5"/>
      <c r="CC4923" s="5"/>
      <c r="CD4923" s="43"/>
    </row>
    <row r="4924" spans="1:82" x14ac:dyDescent="0.25">
      <c r="A4924" s="8"/>
      <c r="B4924" s="5"/>
      <c r="C4924" s="5"/>
      <c r="D4924" s="5"/>
      <c r="E4924" s="5"/>
      <c r="F4924" s="94" t="str">
        <f t="shared" si="769"/>
        <v/>
      </c>
      <c r="G4924" s="94" t="str">
        <f t="shared" si="770"/>
        <v/>
      </c>
      <c r="H4924" s="127" t="str">
        <f>IF(A4924&lt;&gt;"",IF(MID(C4924,1,1)="c",$AS$26,IF(MID(C4924,1,1)="r",$AS$41,IF(MID(C4924,1,1)="p",#REF!,#REF!))),"")</f>
        <v/>
      </c>
      <c r="I4924" s="92" t="str">
        <f t="shared" si="771"/>
        <v/>
      </c>
      <c r="J4924" s="92" t="str">
        <f t="shared" si="772"/>
        <v/>
      </c>
      <c r="K4924" s="92" t="str">
        <f t="shared" si="773"/>
        <v/>
      </c>
      <c r="L4924" s="92" t="str">
        <f t="shared" si="774"/>
        <v/>
      </c>
      <c r="M4924" s="95" t="str">
        <f>IF(A4924&lt;&gt;"",IF(MID(C4924,1,1)="c",SigmaEpsConcrete(I4924,$AN$30:$AN$33,$AR$30:$AR$33,$AS$26,$AS$27,$AS$28,$AQ$20,$AU$19),""),"")</f>
        <v/>
      </c>
      <c r="N4924" s="95" t="str">
        <f>IF(A4924&lt;&gt;"",IF(MID(C4924,1,1)="r",SigmaEpsReinf(J4924,$AS$42:$AS$43,$AS$41,$AS$39,$AS$40,$AQ$38),""),"")</f>
        <v/>
      </c>
      <c r="Q4924" s="92" t="str">
        <f t="shared" si="776"/>
        <v/>
      </c>
      <c r="R4924" s="92" t="str">
        <f t="shared" si="777"/>
        <v/>
      </c>
      <c r="U4924" s="5"/>
      <c r="V4924" s="5"/>
      <c r="W4924" s="94" t="str">
        <f t="shared" si="775"/>
        <v/>
      </c>
      <c r="X4924" s="94" t="str">
        <f t="shared" si="778"/>
        <v/>
      </c>
      <c r="Y4924" s="5"/>
      <c r="BK4924" s="8"/>
      <c r="BL4924" s="5"/>
      <c r="BM4924" s="5"/>
      <c r="BN4924" s="5"/>
      <c r="BO4924" s="5"/>
      <c r="BP4924" s="1"/>
      <c r="BQ4924" s="1"/>
      <c r="BR4924" s="1"/>
      <c r="BS4924" s="1"/>
      <c r="BT4924" s="1"/>
      <c r="BU4924" s="4"/>
      <c r="BV4924" s="1"/>
      <c r="BW4924" s="3"/>
      <c r="BX4924" s="4"/>
      <c r="BY4924" s="5"/>
      <c r="BZ4924" s="5"/>
      <c r="CA4924" s="5"/>
      <c r="CB4924" s="5"/>
      <c r="CC4924" s="5"/>
      <c r="CD4924" s="43"/>
    </row>
    <row r="4925" spans="1:82" x14ac:dyDescent="0.25">
      <c r="A4925" s="8"/>
      <c r="B4925" s="5"/>
      <c r="C4925" s="5"/>
      <c r="D4925" s="5"/>
      <c r="E4925" s="5"/>
      <c r="F4925" s="94" t="str">
        <f t="shared" si="769"/>
        <v/>
      </c>
      <c r="G4925" s="94" t="str">
        <f t="shared" si="770"/>
        <v/>
      </c>
      <c r="H4925" s="127" t="str">
        <f>IF(A4925&lt;&gt;"",IF(MID(C4925,1,1)="c",$AS$26,IF(MID(C4925,1,1)="r",$AS$41,IF(MID(C4925,1,1)="p",#REF!,#REF!))),"")</f>
        <v/>
      </c>
      <c r="I4925" s="92" t="str">
        <f t="shared" si="771"/>
        <v/>
      </c>
      <c r="J4925" s="92" t="str">
        <f t="shared" si="772"/>
        <v/>
      </c>
      <c r="K4925" s="92" t="str">
        <f t="shared" si="773"/>
        <v/>
      </c>
      <c r="L4925" s="92" t="str">
        <f t="shared" si="774"/>
        <v/>
      </c>
      <c r="M4925" s="95" t="str">
        <f>IF(A4925&lt;&gt;"",IF(MID(C4925,1,1)="c",SigmaEpsConcrete(I4925,$AN$30:$AN$33,$AR$30:$AR$33,$AS$26,$AS$27,$AS$28,$AQ$20,$AU$19),""),"")</f>
        <v/>
      </c>
      <c r="N4925" s="95" t="str">
        <f>IF(A4925&lt;&gt;"",IF(MID(C4925,1,1)="r",SigmaEpsReinf(J4925,$AS$42:$AS$43,$AS$41,$AS$39,$AS$40,$AQ$38),""),"")</f>
        <v/>
      </c>
      <c r="Q4925" s="92" t="str">
        <f t="shared" si="776"/>
        <v/>
      </c>
      <c r="R4925" s="92" t="str">
        <f t="shared" si="777"/>
        <v/>
      </c>
      <c r="U4925" s="5"/>
      <c r="V4925" s="5"/>
      <c r="W4925" s="94" t="str">
        <f t="shared" si="775"/>
        <v/>
      </c>
      <c r="X4925" s="94" t="str">
        <f t="shared" si="778"/>
        <v/>
      </c>
      <c r="Y4925" s="5"/>
      <c r="BK4925" s="8"/>
      <c r="BL4925" s="5"/>
      <c r="BM4925" s="5"/>
      <c r="BN4925" s="5"/>
      <c r="BO4925" s="5"/>
      <c r="BP4925" s="1"/>
      <c r="BQ4925" s="1"/>
      <c r="BR4925" s="1"/>
      <c r="BS4925" s="1"/>
      <c r="BT4925" s="1"/>
      <c r="BU4925" s="4"/>
      <c r="BV4925" s="1"/>
      <c r="BW4925" s="3"/>
      <c r="BX4925" s="4"/>
      <c r="BY4925" s="5"/>
      <c r="BZ4925" s="5"/>
      <c r="CA4925" s="5"/>
      <c r="CB4925" s="5"/>
      <c r="CC4925" s="5"/>
      <c r="CD4925" s="43"/>
    </row>
    <row r="4926" spans="1:82" x14ac:dyDescent="0.25">
      <c r="A4926" s="8"/>
      <c r="B4926" s="5"/>
      <c r="C4926" s="5"/>
      <c r="D4926" s="5"/>
      <c r="E4926" s="5"/>
      <c r="F4926" s="94" t="str">
        <f t="shared" si="769"/>
        <v/>
      </c>
      <c r="G4926" s="94" t="str">
        <f t="shared" si="770"/>
        <v/>
      </c>
      <c r="H4926" s="127" t="str">
        <f>IF(A4926&lt;&gt;"",IF(MID(C4926,1,1)="c",$AS$26,IF(MID(C4926,1,1)="r",$AS$41,IF(MID(C4926,1,1)="p",#REF!,#REF!))),"")</f>
        <v/>
      </c>
      <c r="I4926" s="92" t="str">
        <f t="shared" si="771"/>
        <v/>
      </c>
      <c r="J4926" s="92" t="str">
        <f t="shared" si="772"/>
        <v/>
      </c>
      <c r="K4926" s="92" t="str">
        <f t="shared" si="773"/>
        <v/>
      </c>
      <c r="L4926" s="92" t="str">
        <f t="shared" si="774"/>
        <v/>
      </c>
      <c r="M4926" s="95" t="str">
        <f>IF(A4926&lt;&gt;"",IF(MID(C4926,1,1)="c",SigmaEpsConcrete(I4926,$AN$30:$AN$33,$AR$30:$AR$33,$AS$26,$AS$27,$AS$28,$AQ$20,$AU$19),""),"")</f>
        <v/>
      </c>
      <c r="N4926" s="95" t="str">
        <f>IF(A4926&lt;&gt;"",IF(MID(C4926,1,1)="r",SigmaEpsReinf(J4926,$AS$42:$AS$43,$AS$41,$AS$39,$AS$40,$AQ$38),""),"")</f>
        <v/>
      </c>
      <c r="Q4926" s="92" t="str">
        <f t="shared" si="776"/>
        <v/>
      </c>
      <c r="R4926" s="92" t="str">
        <f t="shared" si="777"/>
        <v/>
      </c>
      <c r="U4926" s="5"/>
      <c r="V4926" s="5"/>
      <c r="W4926" s="94" t="str">
        <f t="shared" si="775"/>
        <v/>
      </c>
      <c r="X4926" s="94" t="str">
        <f t="shared" si="778"/>
        <v/>
      </c>
      <c r="Y4926" s="5"/>
      <c r="BK4926" s="8"/>
      <c r="BL4926" s="5"/>
      <c r="BM4926" s="5"/>
      <c r="BN4926" s="5"/>
      <c r="BO4926" s="5"/>
      <c r="BP4926" s="1"/>
      <c r="BQ4926" s="1"/>
      <c r="BR4926" s="1"/>
      <c r="BS4926" s="1"/>
      <c r="BT4926" s="1"/>
      <c r="BU4926" s="4"/>
      <c r="BV4926" s="1"/>
      <c r="BW4926" s="3"/>
      <c r="BX4926" s="4"/>
      <c r="BY4926" s="5"/>
      <c r="BZ4926" s="5"/>
      <c r="CA4926" s="5"/>
      <c r="CB4926" s="5"/>
      <c r="CC4926" s="5"/>
      <c r="CD4926" s="43"/>
    </row>
    <row r="4927" spans="1:82" x14ac:dyDescent="0.25">
      <c r="A4927" s="8"/>
      <c r="B4927" s="5"/>
      <c r="C4927" s="5"/>
      <c r="D4927" s="5"/>
      <c r="E4927" s="5"/>
      <c r="F4927" s="94" t="str">
        <f t="shared" si="769"/>
        <v/>
      </c>
      <c r="G4927" s="94" t="str">
        <f t="shared" si="770"/>
        <v/>
      </c>
      <c r="H4927" s="127" t="str">
        <f>IF(A4927&lt;&gt;"",IF(MID(C4927,1,1)="c",$AS$26,IF(MID(C4927,1,1)="r",$AS$41,IF(MID(C4927,1,1)="p",#REF!,#REF!))),"")</f>
        <v/>
      </c>
      <c r="I4927" s="92" t="str">
        <f t="shared" si="771"/>
        <v/>
      </c>
      <c r="J4927" s="92" t="str">
        <f t="shared" si="772"/>
        <v/>
      </c>
      <c r="K4927" s="92" t="str">
        <f t="shared" si="773"/>
        <v/>
      </c>
      <c r="L4927" s="92" t="str">
        <f t="shared" si="774"/>
        <v/>
      </c>
      <c r="M4927" s="95" t="str">
        <f>IF(A4927&lt;&gt;"",IF(MID(C4927,1,1)="c",SigmaEpsConcrete(I4927,$AN$30:$AN$33,$AR$30:$AR$33,$AS$26,$AS$27,$AS$28,$AQ$20,$AU$19),""),"")</f>
        <v/>
      </c>
      <c r="N4927" s="95" t="str">
        <f>IF(A4927&lt;&gt;"",IF(MID(C4927,1,1)="r",SigmaEpsReinf(J4927,$AS$42:$AS$43,$AS$41,$AS$39,$AS$40,$AQ$38),""),"")</f>
        <v/>
      </c>
      <c r="Q4927" s="92" t="str">
        <f t="shared" si="776"/>
        <v/>
      </c>
      <c r="R4927" s="92" t="str">
        <f t="shared" si="777"/>
        <v/>
      </c>
      <c r="U4927" s="5"/>
      <c r="V4927" s="5"/>
      <c r="W4927" s="94" t="str">
        <f t="shared" si="775"/>
        <v/>
      </c>
      <c r="X4927" s="94" t="str">
        <f t="shared" si="778"/>
        <v/>
      </c>
      <c r="Y4927" s="5"/>
      <c r="BK4927" s="8"/>
      <c r="BL4927" s="5"/>
      <c r="BM4927" s="5"/>
      <c r="BN4927" s="5"/>
      <c r="BO4927" s="5"/>
      <c r="BP4927" s="1"/>
      <c r="BQ4927" s="1"/>
      <c r="BR4927" s="1"/>
      <c r="BS4927" s="1"/>
      <c r="BT4927" s="1"/>
      <c r="BU4927" s="4"/>
      <c r="BV4927" s="1"/>
      <c r="BW4927" s="3"/>
      <c r="BX4927" s="4"/>
      <c r="BY4927" s="5"/>
      <c r="BZ4927" s="5"/>
      <c r="CA4927" s="5"/>
      <c r="CB4927" s="5"/>
      <c r="CC4927" s="5"/>
      <c r="CD4927" s="43"/>
    </row>
    <row r="4928" spans="1:82" x14ac:dyDescent="0.25">
      <c r="A4928" s="8"/>
      <c r="B4928" s="5"/>
      <c r="C4928" s="5"/>
      <c r="D4928" s="5"/>
      <c r="E4928" s="5"/>
      <c r="F4928" s="94" t="str">
        <f t="shared" si="769"/>
        <v/>
      </c>
      <c r="G4928" s="94" t="str">
        <f t="shared" si="770"/>
        <v/>
      </c>
      <c r="H4928" s="127" t="str">
        <f>IF(A4928&lt;&gt;"",IF(MID(C4928,1,1)="c",$AS$26,IF(MID(C4928,1,1)="r",$AS$41,IF(MID(C4928,1,1)="p",#REF!,#REF!))),"")</f>
        <v/>
      </c>
      <c r="I4928" s="92" t="str">
        <f t="shared" si="771"/>
        <v/>
      </c>
      <c r="J4928" s="92" t="str">
        <f t="shared" si="772"/>
        <v/>
      </c>
      <c r="K4928" s="92" t="str">
        <f t="shared" si="773"/>
        <v/>
      </c>
      <c r="L4928" s="92" t="str">
        <f t="shared" si="774"/>
        <v/>
      </c>
      <c r="M4928" s="95" t="str">
        <f>IF(A4928&lt;&gt;"",IF(MID(C4928,1,1)="c",SigmaEpsConcrete(I4928,$AN$30:$AN$33,$AR$30:$AR$33,$AS$26,$AS$27,$AS$28,$AQ$20,$AU$19),""),"")</f>
        <v/>
      </c>
      <c r="N4928" s="95" t="str">
        <f>IF(A4928&lt;&gt;"",IF(MID(C4928,1,1)="r",SigmaEpsReinf(J4928,$AS$42:$AS$43,$AS$41,$AS$39,$AS$40,$AQ$38),""),"")</f>
        <v/>
      </c>
      <c r="Q4928" s="92" t="str">
        <f t="shared" si="776"/>
        <v/>
      </c>
      <c r="R4928" s="92" t="str">
        <f t="shared" si="777"/>
        <v/>
      </c>
      <c r="U4928" s="5"/>
      <c r="V4928" s="5"/>
      <c r="W4928" s="94" t="str">
        <f t="shared" si="775"/>
        <v/>
      </c>
      <c r="X4928" s="94" t="str">
        <f t="shared" si="778"/>
        <v/>
      </c>
      <c r="Y4928" s="5"/>
      <c r="BK4928" s="8"/>
      <c r="BL4928" s="5"/>
      <c r="BM4928" s="5"/>
      <c r="BN4928" s="5"/>
      <c r="BO4928" s="5"/>
      <c r="BP4928" s="1"/>
      <c r="BQ4928" s="1"/>
      <c r="BR4928" s="1"/>
      <c r="BS4928" s="1"/>
      <c r="BT4928" s="1"/>
      <c r="BU4928" s="4"/>
      <c r="BV4928" s="1"/>
      <c r="BW4928" s="3"/>
      <c r="BX4928" s="4"/>
      <c r="BY4928" s="5"/>
      <c r="BZ4928" s="5"/>
      <c r="CA4928" s="5"/>
      <c r="CB4928" s="5"/>
      <c r="CC4928" s="5"/>
      <c r="CD4928" s="43"/>
    </row>
    <row r="4929" spans="1:82" x14ac:dyDescent="0.25">
      <c r="A4929" s="8"/>
      <c r="B4929" s="5"/>
      <c r="C4929" s="5"/>
      <c r="D4929" s="5"/>
      <c r="E4929" s="5"/>
      <c r="F4929" s="94" t="str">
        <f t="shared" si="769"/>
        <v/>
      </c>
      <c r="G4929" s="94" t="str">
        <f t="shared" si="770"/>
        <v/>
      </c>
      <c r="H4929" s="127" t="str">
        <f>IF(A4929&lt;&gt;"",IF(MID(C4929,1,1)="c",$AS$26,IF(MID(C4929,1,1)="r",$AS$41,IF(MID(C4929,1,1)="p",#REF!,#REF!))),"")</f>
        <v/>
      </c>
      <c r="I4929" s="92" t="str">
        <f t="shared" si="771"/>
        <v/>
      </c>
      <c r="J4929" s="92" t="str">
        <f t="shared" si="772"/>
        <v/>
      </c>
      <c r="K4929" s="92" t="str">
        <f t="shared" si="773"/>
        <v/>
      </c>
      <c r="L4929" s="92" t="str">
        <f t="shared" si="774"/>
        <v/>
      </c>
      <c r="M4929" s="95" t="str">
        <f>IF(A4929&lt;&gt;"",IF(MID(C4929,1,1)="c",SigmaEpsConcrete(I4929,$AN$30:$AN$33,$AR$30:$AR$33,$AS$26,$AS$27,$AS$28,$AQ$20,$AU$19),""),"")</f>
        <v/>
      </c>
      <c r="N4929" s="95" t="str">
        <f>IF(A4929&lt;&gt;"",IF(MID(C4929,1,1)="r",SigmaEpsReinf(J4929,$AS$42:$AS$43,$AS$41,$AS$39,$AS$40,$AQ$38),""),"")</f>
        <v/>
      </c>
      <c r="Q4929" s="92" t="str">
        <f t="shared" si="776"/>
        <v/>
      </c>
      <c r="R4929" s="92" t="str">
        <f t="shared" si="777"/>
        <v/>
      </c>
      <c r="U4929" s="5"/>
      <c r="V4929" s="5"/>
      <c r="W4929" s="94" t="str">
        <f t="shared" si="775"/>
        <v/>
      </c>
      <c r="X4929" s="94" t="str">
        <f t="shared" si="778"/>
        <v/>
      </c>
      <c r="Y4929" s="5"/>
      <c r="BK4929" s="8"/>
      <c r="BL4929" s="5"/>
      <c r="BM4929" s="5"/>
      <c r="BN4929" s="5"/>
      <c r="BO4929" s="5"/>
      <c r="BP4929" s="1"/>
      <c r="BQ4929" s="1"/>
      <c r="BR4929" s="1"/>
      <c r="BS4929" s="1"/>
      <c r="BT4929" s="1"/>
      <c r="BU4929" s="4"/>
      <c r="BV4929" s="1"/>
      <c r="BW4929" s="3"/>
      <c r="BX4929" s="4"/>
      <c r="BY4929" s="5"/>
      <c r="BZ4929" s="5"/>
      <c r="CA4929" s="5"/>
      <c r="CB4929" s="5"/>
      <c r="CC4929" s="5"/>
      <c r="CD4929" s="43"/>
    </row>
    <row r="4930" spans="1:82" x14ac:dyDescent="0.25">
      <c r="A4930" s="8"/>
      <c r="B4930" s="5"/>
      <c r="C4930" s="5"/>
      <c r="D4930" s="5"/>
      <c r="E4930" s="5"/>
      <c r="F4930" s="94" t="str">
        <f t="shared" si="769"/>
        <v/>
      </c>
      <c r="G4930" s="94" t="str">
        <f t="shared" si="770"/>
        <v/>
      </c>
      <c r="H4930" s="127" t="str">
        <f>IF(A4930&lt;&gt;"",IF(MID(C4930,1,1)="c",$AS$26,IF(MID(C4930,1,1)="r",$AS$41,IF(MID(C4930,1,1)="p",#REF!,#REF!))),"")</f>
        <v/>
      </c>
      <c r="I4930" s="92" t="str">
        <f t="shared" si="771"/>
        <v/>
      </c>
      <c r="J4930" s="92" t="str">
        <f t="shared" si="772"/>
        <v/>
      </c>
      <c r="K4930" s="92" t="str">
        <f t="shared" si="773"/>
        <v/>
      </c>
      <c r="L4930" s="92" t="str">
        <f t="shared" si="774"/>
        <v/>
      </c>
      <c r="M4930" s="95" t="str">
        <f>IF(A4930&lt;&gt;"",IF(MID(C4930,1,1)="c",SigmaEpsConcrete(I4930,$AN$30:$AN$33,$AR$30:$AR$33,$AS$26,$AS$27,$AS$28,$AQ$20,$AU$19),""),"")</f>
        <v/>
      </c>
      <c r="N4930" s="95" t="str">
        <f>IF(A4930&lt;&gt;"",IF(MID(C4930,1,1)="r",SigmaEpsReinf(J4930,$AS$42:$AS$43,$AS$41,$AS$39,$AS$40,$AQ$38),""),"")</f>
        <v/>
      </c>
      <c r="Q4930" s="92" t="str">
        <f t="shared" si="776"/>
        <v/>
      </c>
      <c r="R4930" s="92" t="str">
        <f t="shared" si="777"/>
        <v/>
      </c>
      <c r="U4930" s="5"/>
      <c r="V4930" s="5"/>
      <c r="W4930" s="94" t="str">
        <f t="shared" si="775"/>
        <v/>
      </c>
      <c r="X4930" s="94" t="str">
        <f t="shared" si="778"/>
        <v/>
      </c>
      <c r="Y4930" s="5"/>
      <c r="BK4930" s="8"/>
      <c r="BL4930" s="5"/>
      <c r="BM4930" s="5"/>
      <c r="BN4930" s="5"/>
      <c r="BO4930" s="5"/>
      <c r="BP4930" s="1"/>
      <c r="BQ4930" s="1"/>
      <c r="BR4930" s="1"/>
      <c r="BS4930" s="1"/>
      <c r="BT4930" s="1"/>
      <c r="BU4930" s="4"/>
      <c r="BV4930" s="1"/>
      <c r="BW4930" s="3"/>
      <c r="BX4930" s="4"/>
      <c r="BY4930" s="5"/>
      <c r="BZ4930" s="5"/>
      <c r="CA4930" s="5"/>
      <c r="CB4930" s="5"/>
      <c r="CC4930" s="5"/>
      <c r="CD4930" s="43"/>
    </row>
    <row r="4931" spans="1:82" x14ac:dyDescent="0.25">
      <c r="A4931" s="8"/>
      <c r="B4931" s="5"/>
      <c r="C4931" s="5"/>
      <c r="D4931" s="5"/>
      <c r="E4931" s="5"/>
      <c r="F4931" s="94" t="str">
        <f t="shared" si="769"/>
        <v/>
      </c>
      <c r="G4931" s="94" t="str">
        <f t="shared" si="770"/>
        <v/>
      </c>
      <c r="H4931" s="127" t="str">
        <f>IF(A4931&lt;&gt;"",IF(MID(C4931,1,1)="c",$AS$26,IF(MID(C4931,1,1)="r",$AS$41,IF(MID(C4931,1,1)="p",#REF!,#REF!))),"")</f>
        <v/>
      </c>
      <c r="I4931" s="92" t="str">
        <f t="shared" si="771"/>
        <v/>
      </c>
      <c r="J4931" s="92" t="str">
        <f t="shared" si="772"/>
        <v/>
      </c>
      <c r="K4931" s="92" t="str">
        <f t="shared" si="773"/>
        <v/>
      </c>
      <c r="L4931" s="92" t="str">
        <f t="shared" si="774"/>
        <v/>
      </c>
      <c r="M4931" s="95" t="str">
        <f>IF(A4931&lt;&gt;"",IF(MID(C4931,1,1)="c",SigmaEpsConcrete(I4931,$AN$30:$AN$33,$AR$30:$AR$33,$AS$26,$AS$27,$AS$28,$AQ$20,$AU$19),""),"")</f>
        <v/>
      </c>
      <c r="N4931" s="95" t="str">
        <f>IF(A4931&lt;&gt;"",IF(MID(C4931,1,1)="r",SigmaEpsReinf(J4931,$AS$42:$AS$43,$AS$41,$AS$39,$AS$40,$AQ$38),""),"")</f>
        <v/>
      </c>
      <c r="Q4931" s="92" t="str">
        <f t="shared" si="776"/>
        <v/>
      </c>
      <c r="R4931" s="92" t="str">
        <f t="shared" si="777"/>
        <v/>
      </c>
      <c r="U4931" s="5"/>
      <c r="V4931" s="5"/>
      <c r="W4931" s="94" t="str">
        <f t="shared" si="775"/>
        <v/>
      </c>
      <c r="X4931" s="94" t="str">
        <f t="shared" si="778"/>
        <v/>
      </c>
      <c r="Y4931" s="5"/>
      <c r="BK4931" s="8"/>
      <c r="BL4931" s="5"/>
      <c r="BM4931" s="5"/>
      <c r="BN4931" s="5"/>
      <c r="BO4931" s="5"/>
      <c r="BP4931" s="1"/>
      <c r="BQ4931" s="1"/>
      <c r="BR4931" s="1"/>
      <c r="BS4931" s="1"/>
      <c r="BT4931" s="1"/>
      <c r="BU4931" s="4"/>
      <c r="BV4931" s="1"/>
      <c r="BW4931" s="3"/>
      <c r="BX4931" s="4"/>
      <c r="BY4931" s="5"/>
      <c r="BZ4931" s="5"/>
      <c r="CA4931" s="5"/>
      <c r="CB4931" s="5"/>
      <c r="CC4931" s="5"/>
      <c r="CD4931" s="43"/>
    </row>
    <row r="4932" spans="1:82" x14ac:dyDescent="0.25">
      <c r="A4932" s="8"/>
      <c r="B4932" s="5"/>
      <c r="C4932" s="5"/>
      <c r="D4932" s="5"/>
      <c r="E4932" s="5"/>
      <c r="F4932" s="94" t="str">
        <f t="shared" si="769"/>
        <v/>
      </c>
      <c r="G4932" s="94" t="str">
        <f t="shared" si="770"/>
        <v/>
      </c>
      <c r="H4932" s="127" t="str">
        <f>IF(A4932&lt;&gt;"",IF(MID(C4932,1,1)="c",$AS$26,IF(MID(C4932,1,1)="r",$AS$41,IF(MID(C4932,1,1)="p",#REF!,#REF!))),"")</f>
        <v/>
      </c>
      <c r="I4932" s="92" t="str">
        <f t="shared" si="771"/>
        <v/>
      </c>
      <c r="J4932" s="92" t="str">
        <f t="shared" si="772"/>
        <v/>
      </c>
      <c r="K4932" s="92" t="str">
        <f t="shared" si="773"/>
        <v/>
      </c>
      <c r="L4932" s="92" t="str">
        <f t="shared" si="774"/>
        <v/>
      </c>
      <c r="M4932" s="95" t="str">
        <f>IF(A4932&lt;&gt;"",IF(MID(C4932,1,1)="c",SigmaEpsConcrete(I4932,$AN$30:$AN$33,$AR$30:$AR$33,$AS$26,$AS$27,$AS$28,$AQ$20,$AU$19),""),"")</f>
        <v/>
      </c>
      <c r="N4932" s="95" t="str">
        <f>IF(A4932&lt;&gt;"",IF(MID(C4932,1,1)="r",SigmaEpsReinf(J4932,$AS$42:$AS$43,$AS$41,$AS$39,$AS$40,$AQ$38),""),"")</f>
        <v/>
      </c>
      <c r="Q4932" s="92" t="str">
        <f t="shared" si="776"/>
        <v/>
      </c>
      <c r="R4932" s="92" t="str">
        <f t="shared" si="777"/>
        <v/>
      </c>
      <c r="U4932" s="5"/>
      <c r="V4932" s="5"/>
      <c r="W4932" s="94" t="str">
        <f t="shared" si="775"/>
        <v/>
      </c>
      <c r="X4932" s="94" t="str">
        <f t="shared" si="778"/>
        <v/>
      </c>
      <c r="Y4932" s="5"/>
      <c r="BK4932" s="8"/>
      <c r="BL4932" s="5"/>
      <c r="BM4932" s="5"/>
      <c r="BN4932" s="5"/>
      <c r="BO4932" s="5"/>
      <c r="BP4932" s="1"/>
      <c r="BQ4932" s="1"/>
      <c r="BR4932" s="1"/>
      <c r="BS4932" s="1"/>
      <c r="BT4932" s="1"/>
      <c r="BU4932" s="4"/>
      <c r="BV4932" s="1"/>
      <c r="BW4932" s="3"/>
      <c r="BX4932" s="4"/>
      <c r="BY4932" s="5"/>
      <c r="BZ4932" s="5"/>
      <c r="CA4932" s="5"/>
      <c r="CB4932" s="5"/>
      <c r="CC4932" s="5"/>
      <c r="CD4932" s="43"/>
    </row>
    <row r="4933" spans="1:82" x14ac:dyDescent="0.25">
      <c r="A4933" s="8"/>
      <c r="B4933" s="5"/>
      <c r="C4933" s="5"/>
      <c r="D4933" s="5"/>
      <c r="E4933" s="5"/>
      <c r="F4933" s="94" t="str">
        <f t="shared" si="769"/>
        <v/>
      </c>
      <c r="G4933" s="94" t="str">
        <f t="shared" si="770"/>
        <v/>
      </c>
      <c r="H4933" s="127" t="str">
        <f>IF(A4933&lt;&gt;"",IF(MID(C4933,1,1)="c",$AS$26,IF(MID(C4933,1,1)="r",$AS$41,IF(MID(C4933,1,1)="p",#REF!,#REF!))),"")</f>
        <v/>
      </c>
      <c r="I4933" s="92" t="str">
        <f t="shared" si="771"/>
        <v/>
      </c>
      <c r="J4933" s="92" t="str">
        <f t="shared" si="772"/>
        <v/>
      </c>
      <c r="K4933" s="92" t="str">
        <f t="shared" si="773"/>
        <v/>
      </c>
      <c r="L4933" s="92" t="str">
        <f t="shared" si="774"/>
        <v/>
      </c>
      <c r="M4933" s="95" t="str">
        <f>IF(A4933&lt;&gt;"",IF(MID(C4933,1,1)="c",SigmaEpsConcrete(I4933,$AN$30:$AN$33,$AR$30:$AR$33,$AS$26,$AS$27,$AS$28,$AQ$20,$AU$19),""),"")</f>
        <v/>
      </c>
      <c r="N4933" s="95" t="str">
        <f>IF(A4933&lt;&gt;"",IF(MID(C4933,1,1)="r",SigmaEpsReinf(J4933,$AS$42:$AS$43,$AS$41,$AS$39,$AS$40,$AQ$38),""),"")</f>
        <v/>
      </c>
      <c r="Q4933" s="92" t="str">
        <f t="shared" si="776"/>
        <v/>
      </c>
      <c r="R4933" s="92" t="str">
        <f t="shared" si="777"/>
        <v/>
      </c>
      <c r="U4933" s="5"/>
      <c r="V4933" s="5"/>
      <c r="W4933" s="94" t="str">
        <f t="shared" si="775"/>
        <v/>
      </c>
      <c r="X4933" s="94" t="str">
        <f t="shared" si="778"/>
        <v/>
      </c>
      <c r="Y4933" s="5"/>
      <c r="BK4933" s="8"/>
      <c r="BL4933" s="5"/>
      <c r="BM4933" s="5"/>
      <c r="BN4933" s="5"/>
      <c r="BO4933" s="5"/>
      <c r="BP4933" s="1"/>
      <c r="BQ4933" s="1"/>
      <c r="BR4933" s="1"/>
      <c r="BS4933" s="1"/>
      <c r="BT4933" s="1"/>
      <c r="BU4933" s="4"/>
      <c r="BV4933" s="1"/>
      <c r="BW4933" s="3"/>
      <c r="BX4933" s="4"/>
      <c r="BY4933" s="5"/>
      <c r="BZ4933" s="5"/>
      <c r="CA4933" s="5"/>
      <c r="CB4933" s="5"/>
      <c r="CC4933" s="5"/>
      <c r="CD4933" s="43"/>
    </row>
    <row r="4934" spans="1:82" x14ac:dyDescent="0.25">
      <c r="A4934" s="8"/>
      <c r="B4934" s="5"/>
      <c r="C4934" s="5"/>
      <c r="D4934" s="5"/>
      <c r="E4934" s="5"/>
      <c r="F4934" s="94" t="str">
        <f t="shared" si="769"/>
        <v/>
      </c>
      <c r="G4934" s="94" t="str">
        <f t="shared" si="770"/>
        <v/>
      </c>
      <c r="H4934" s="127" t="str">
        <f>IF(A4934&lt;&gt;"",IF(MID(C4934,1,1)="c",$AS$26,IF(MID(C4934,1,1)="r",$AS$41,IF(MID(C4934,1,1)="p",#REF!,#REF!))),"")</f>
        <v/>
      </c>
      <c r="I4934" s="92" t="str">
        <f t="shared" si="771"/>
        <v/>
      </c>
      <c r="J4934" s="92" t="str">
        <f t="shared" si="772"/>
        <v/>
      </c>
      <c r="K4934" s="92" t="str">
        <f t="shared" si="773"/>
        <v/>
      </c>
      <c r="L4934" s="92" t="str">
        <f t="shared" si="774"/>
        <v/>
      </c>
      <c r="M4934" s="95" t="str">
        <f>IF(A4934&lt;&gt;"",IF(MID(C4934,1,1)="c",SigmaEpsConcrete(I4934,$AN$30:$AN$33,$AR$30:$AR$33,$AS$26,$AS$27,$AS$28,$AQ$20,$AU$19),""),"")</f>
        <v/>
      </c>
      <c r="N4934" s="95" t="str">
        <f>IF(A4934&lt;&gt;"",IF(MID(C4934,1,1)="r",SigmaEpsReinf(J4934,$AS$42:$AS$43,$AS$41,$AS$39,$AS$40,$AQ$38),""),"")</f>
        <v/>
      </c>
      <c r="Q4934" s="92" t="str">
        <f t="shared" si="776"/>
        <v/>
      </c>
      <c r="R4934" s="92" t="str">
        <f t="shared" si="777"/>
        <v/>
      </c>
      <c r="U4934" s="5"/>
      <c r="V4934" s="5"/>
      <c r="W4934" s="94" t="str">
        <f t="shared" si="775"/>
        <v/>
      </c>
      <c r="X4934" s="94" t="str">
        <f t="shared" si="778"/>
        <v/>
      </c>
      <c r="Y4934" s="5"/>
      <c r="BK4934" s="8"/>
      <c r="BL4934" s="5"/>
      <c r="BM4934" s="5"/>
      <c r="BN4934" s="5"/>
      <c r="BO4934" s="5"/>
      <c r="BP4934" s="1"/>
      <c r="BQ4934" s="1"/>
      <c r="BR4934" s="1"/>
      <c r="BS4934" s="1"/>
      <c r="BT4934" s="1"/>
      <c r="BU4934" s="4"/>
      <c r="BV4934" s="1"/>
      <c r="BW4934" s="3"/>
      <c r="BX4934" s="4"/>
      <c r="BY4934" s="5"/>
      <c r="BZ4934" s="5"/>
      <c r="CA4934" s="5"/>
      <c r="CB4934" s="5"/>
      <c r="CC4934" s="5"/>
      <c r="CD4934" s="43"/>
    </row>
    <row r="4935" spans="1:82" x14ac:dyDescent="0.25">
      <c r="A4935" s="8"/>
      <c r="B4935" s="5"/>
      <c r="C4935" s="5"/>
      <c r="D4935" s="5"/>
      <c r="E4935" s="5"/>
      <c r="F4935" s="94" t="str">
        <f t="shared" si="769"/>
        <v/>
      </c>
      <c r="G4935" s="94" t="str">
        <f t="shared" si="770"/>
        <v/>
      </c>
      <c r="H4935" s="127" t="str">
        <f>IF(A4935&lt;&gt;"",IF(MID(C4935,1,1)="c",$AS$26,IF(MID(C4935,1,1)="r",$AS$41,IF(MID(C4935,1,1)="p",#REF!,#REF!))),"")</f>
        <v/>
      </c>
      <c r="I4935" s="92" t="str">
        <f t="shared" si="771"/>
        <v/>
      </c>
      <c r="J4935" s="92" t="str">
        <f t="shared" si="772"/>
        <v/>
      </c>
      <c r="K4935" s="92" t="str">
        <f t="shared" si="773"/>
        <v/>
      </c>
      <c r="L4935" s="92" t="str">
        <f t="shared" si="774"/>
        <v/>
      </c>
      <c r="M4935" s="95" t="str">
        <f>IF(A4935&lt;&gt;"",IF(MID(C4935,1,1)="c",SigmaEpsConcrete(I4935,$AN$30:$AN$33,$AR$30:$AR$33,$AS$26,$AS$27,$AS$28,$AQ$20,$AU$19),""),"")</f>
        <v/>
      </c>
      <c r="N4935" s="95" t="str">
        <f>IF(A4935&lt;&gt;"",IF(MID(C4935,1,1)="r",SigmaEpsReinf(J4935,$AS$42:$AS$43,$AS$41,$AS$39,$AS$40,$AQ$38),""),"")</f>
        <v/>
      </c>
      <c r="Q4935" s="92" t="str">
        <f t="shared" si="776"/>
        <v/>
      </c>
      <c r="R4935" s="92" t="str">
        <f t="shared" si="777"/>
        <v/>
      </c>
      <c r="U4935" s="5"/>
      <c r="V4935" s="5"/>
      <c r="W4935" s="94" t="str">
        <f t="shared" si="775"/>
        <v/>
      </c>
      <c r="X4935" s="94" t="str">
        <f t="shared" si="778"/>
        <v/>
      </c>
      <c r="Y4935" s="5"/>
      <c r="BK4935" s="8"/>
      <c r="BL4935" s="5"/>
      <c r="BM4935" s="5"/>
      <c r="BN4935" s="5"/>
      <c r="BO4935" s="5"/>
      <c r="BP4935" s="1"/>
      <c r="BQ4935" s="1"/>
      <c r="BR4935" s="1"/>
      <c r="BS4935" s="1"/>
      <c r="BT4935" s="1"/>
      <c r="BU4935" s="4"/>
      <c r="BV4935" s="1"/>
      <c r="BW4935" s="3"/>
      <c r="BX4935" s="4"/>
      <c r="BY4935" s="5"/>
      <c r="BZ4935" s="5"/>
      <c r="CA4935" s="5"/>
      <c r="CB4935" s="5"/>
      <c r="CC4935" s="5"/>
      <c r="CD4935" s="43"/>
    </row>
    <row r="4936" spans="1:82" x14ac:dyDescent="0.25">
      <c r="A4936" s="8"/>
      <c r="B4936" s="5"/>
      <c r="C4936" s="5"/>
      <c r="D4936" s="5"/>
      <c r="E4936" s="5"/>
      <c r="F4936" s="94" t="str">
        <f t="shared" si="769"/>
        <v/>
      </c>
      <c r="G4936" s="94" t="str">
        <f t="shared" si="770"/>
        <v/>
      </c>
      <c r="H4936" s="127" t="str">
        <f>IF(A4936&lt;&gt;"",IF(MID(C4936,1,1)="c",$AS$26,IF(MID(C4936,1,1)="r",$AS$41,IF(MID(C4936,1,1)="p",#REF!,#REF!))),"")</f>
        <v/>
      </c>
      <c r="I4936" s="92" t="str">
        <f t="shared" si="771"/>
        <v/>
      </c>
      <c r="J4936" s="92" t="str">
        <f t="shared" si="772"/>
        <v/>
      </c>
      <c r="K4936" s="92" t="str">
        <f t="shared" si="773"/>
        <v/>
      </c>
      <c r="L4936" s="92" t="str">
        <f t="shared" si="774"/>
        <v/>
      </c>
      <c r="M4936" s="95" t="str">
        <f>IF(A4936&lt;&gt;"",IF(MID(C4936,1,1)="c",SigmaEpsConcrete(I4936,$AN$30:$AN$33,$AR$30:$AR$33,$AS$26,$AS$27,$AS$28,$AQ$20,$AU$19),""),"")</f>
        <v/>
      </c>
      <c r="N4936" s="95" t="str">
        <f>IF(A4936&lt;&gt;"",IF(MID(C4936,1,1)="r",SigmaEpsReinf(J4936,$AS$42:$AS$43,$AS$41,$AS$39,$AS$40,$AQ$38),""),"")</f>
        <v/>
      </c>
      <c r="Q4936" s="92" t="str">
        <f t="shared" si="776"/>
        <v/>
      </c>
      <c r="R4936" s="92" t="str">
        <f t="shared" si="777"/>
        <v/>
      </c>
      <c r="U4936" s="5"/>
      <c r="V4936" s="5"/>
      <c r="W4936" s="94" t="str">
        <f t="shared" si="775"/>
        <v/>
      </c>
      <c r="X4936" s="94" t="str">
        <f t="shared" si="778"/>
        <v/>
      </c>
      <c r="Y4936" s="5"/>
      <c r="BK4936" s="8"/>
      <c r="BL4936" s="5"/>
      <c r="BM4936" s="5"/>
      <c r="BN4936" s="5"/>
      <c r="BO4936" s="5"/>
      <c r="BP4936" s="1"/>
      <c r="BQ4936" s="1"/>
      <c r="BR4936" s="1"/>
      <c r="BS4936" s="1"/>
      <c r="BT4936" s="1"/>
      <c r="BU4936" s="4"/>
      <c r="BV4936" s="1"/>
      <c r="BW4936" s="3"/>
      <c r="BX4936" s="4"/>
      <c r="BY4936" s="5"/>
      <c r="BZ4936" s="5"/>
      <c r="CA4936" s="5"/>
      <c r="CB4936" s="5"/>
      <c r="CC4936" s="5"/>
      <c r="CD4936" s="43"/>
    </row>
    <row r="4937" spans="1:82" x14ac:dyDescent="0.25">
      <c r="A4937" s="8"/>
      <c r="B4937" s="5"/>
      <c r="C4937" s="5"/>
      <c r="D4937" s="5"/>
      <c r="E4937" s="5"/>
      <c r="F4937" s="94" t="str">
        <f t="shared" si="769"/>
        <v/>
      </c>
      <c r="G4937" s="94" t="str">
        <f t="shared" si="770"/>
        <v/>
      </c>
      <c r="H4937" s="127" t="str">
        <f>IF(A4937&lt;&gt;"",IF(MID(C4937,1,1)="c",$AS$26,IF(MID(C4937,1,1)="r",$AS$41,IF(MID(C4937,1,1)="p",#REF!,#REF!))),"")</f>
        <v/>
      </c>
      <c r="I4937" s="92" t="str">
        <f t="shared" si="771"/>
        <v/>
      </c>
      <c r="J4937" s="92" t="str">
        <f t="shared" si="772"/>
        <v/>
      </c>
      <c r="K4937" s="92" t="str">
        <f t="shared" si="773"/>
        <v/>
      </c>
      <c r="L4937" s="92" t="str">
        <f t="shared" si="774"/>
        <v/>
      </c>
      <c r="M4937" s="95" t="str">
        <f>IF(A4937&lt;&gt;"",IF(MID(C4937,1,1)="c",SigmaEpsConcrete(I4937,$AN$30:$AN$33,$AR$30:$AR$33,$AS$26,$AS$27,$AS$28,$AQ$20,$AU$19),""),"")</f>
        <v/>
      </c>
      <c r="N4937" s="95" t="str">
        <f>IF(A4937&lt;&gt;"",IF(MID(C4937,1,1)="r",SigmaEpsReinf(J4937,$AS$42:$AS$43,$AS$41,$AS$39,$AS$40,$AQ$38),""),"")</f>
        <v/>
      </c>
      <c r="Q4937" s="92" t="str">
        <f t="shared" si="776"/>
        <v/>
      </c>
      <c r="R4937" s="92" t="str">
        <f t="shared" si="777"/>
        <v/>
      </c>
      <c r="U4937" s="5"/>
      <c r="V4937" s="5"/>
      <c r="W4937" s="94" t="str">
        <f t="shared" si="775"/>
        <v/>
      </c>
      <c r="X4937" s="94" t="str">
        <f t="shared" si="778"/>
        <v/>
      </c>
      <c r="Y4937" s="5"/>
      <c r="BK4937" s="8"/>
      <c r="BL4937" s="5"/>
      <c r="BM4937" s="5"/>
      <c r="BN4937" s="5"/>
      <c r="BO4937" s="5"/>
      <c r="BP4937" s="1"/>
      <c r="BQ4937" s="1"/>
      <c r="BR4937" s="1"/>
      <c r="BS4937" s="1"/>
      <c r="BT4937" s="1"/>
      <c r="BU4937" s="4"/>
      <c r="BV4937" s="1"/>
      <c r="BW4937" s="3"/>
      <c r="BX4937" s="4"/>
      <c r="BY4937" s="5"/>
      <c r="BZ4937" s="5"/>
      <c r="CA4937" s="5"/>
      <c r="CB4937" s="5"/>
      <c r="CC4937" s="5"/>
      <c r="CD4937" s="43"/>
    </row>
    <row r="4938" spans="1:82" x14ac:dyDescent="0.25">
      <c r="A4938" s="8"/>
      <c r="B4938" s="5"/>
      <c r="C4938" s="5"/>
      <c r="D4938" s="5"/>
      <c r="E4938" s="5"/>
      <c r="F4938" s="94" t="str">
        <f t="shared" ref="F4938:F5001" si="779">IF(A4938&lt;&gt;"",(D4938-$AU$86)/10,"")</f>
        <v/>
      </c>
      <c r="G4938" s="94" t="str">
        <f t="shared" ref="G4938:G5001" si="780">IF(A4938&lt;&gt;"",(E4938-$AU$87)/10,"")</f>
        <v/>
      </c>
      <c r="H4938" s="127" t="str">
        <f>IF(A4938&lt;&gt;"",IF(MID(C4938,1,1)="c",$AS$26,IF(MID(C4938,1,1)="r",$AS$41,IF(MID(C4938,1,1)="p",#REF!,#REF!))),"")</f>
        <v/>
      </c>
      <c r="I4938" s="92" t="str">
        <f t="shared" ref="I4938:I5001" si="781">IF($A4938&lt;&gt;"",IF(MID($C4938,1,1)="c",$Y$3+$Y$4*$F4938+$Y$5*$G4938+$BR$43,""),"")</f>
        <v/>
      </c>
      <c r="J4938" s="92" t="str">
        <f t="shared" ref="J4938:J5001" si="782">IF($A4938&lt;&gt;"",IF(MID($C4938,1,1)="r",$Y$3+$Y$4*$F4938+$Y$5*$G4938+$BR$43,""),"")</f>
        <v/>
      </c>
      <c r="K4938" s="92" t="str">
        <f t="shared" ref="K4938:K5001" si="783">IF($A4938&lt;&gt;"",IF(MID($C4938,1,1)="u",$Y$3+$Y$4*$F4938+$Y$5*$G4938+$BR$43,""),"")</f>
        <v/>
      </c>
      <c r="L4938" s="92" t="str">
        <f t="shared" ref="L4938:L5001" si="784">IF($A4938&lt;&gt;"",IF(MID($C4938,1,1)="p",$Y$3+$Y$4*$F4938+$Y$5*$G4938+$BR$43,""),"")</f>
        <v/>
      </c>
      <c r="M4938" s="95" t="str">
        <f>IF(A4938&lt;&gt;"",IF(MID(C4938,1,1)="c",SigmaEpsConcrete(I4938,$AN$30:$AN$33,$AR$30:$AR$33,$AS$26,$AS$27,$AS$28,$AQ$20,$AU$19),""),"")</f>
        <v/>
      </c>
      <c r="N4938" s="95" t="str">
        <f>IF(A4938&lt;&gt;"",IF(MID(C4938,1,1)="r",SigmaEpsReinf(J4938,$AS$42:$AS$43,$AS$41,$AS$39,$AS$40,$AQ$38),""),"")</f>
        <v/>
      </c>
      <c r="Q4938" s="92" t="str">
        <f t="shared" si="776"/>
        <v/>
      </c>
      <c r="R4938" s="92" t="str">
        <f t="shared" si="777"/>
        <v/>
      </c>
      <c r="U4938" s="5"/>
      <c r="V4938" s="5"/>
      <c r="W4938" s="94" t="str">
        <f t="shared" ref="W4938:W5001" si="785">IF(A4938&lt;&gt;"",F4938-$AU$105,"")</f>
        <v/>
      </c>
      <c r="X4938" s="94" t="str">
        <f t="shared" si="778"/>
        <v/>
      </c>
      <c r="Y4938" s="5"/>
      <c r="BK4938" s="8"/>
      <c r="BL4938" s="5"/>
      <c r="BM4938" s="5"/>
      <c r="BN4938" s="5"/>
      <c r="BO4938" s="5"/>
      <c r="BP4938" s="1"/>
      <c r="BQ4938" s="1"/>
      <c r="BR4938" s="1"/>
      <c r="BS4938" s="1"/>
      <c r="BT4938" s="1"/>
      <c r="BU4938" s="4"/>
      <c r="BV4938" s="1"/>
      <c r="BW4938" s="3"/>
      <c r="BX4938" s="4"/>
      <c r="BY4938" s="5"/>
      <c r="BZ4938" s="5"/>
      <c r="CA4938" s="5"/>
      <c r="CB4938" s="5"/>
      <c r="CC4938" s="5"/>
      <c r="CD4938" s="43"/>
    </row>
    <row r="4939" spans="1:82" x14ac:dyDescent="0.25">
      <c r="A4939" s="8"/>
      <c r="B4939" s="5"/>
      <c r="C4939" s="5"/>
      <c r="D4939" s="5"/>
      <c r="E4939" s="5"/>
      <c r="F4939" s="94" t="str">
        <f t="shared" si="779"/>
        <v/>
      </c>
      <c r="G4939" s="94" t="str">
        <f t="shared" si="780"/>
        <v/>
      </c>
      <c r="H4939" s="127" t="str">
        <f>IF(A4939&lt;&gt;"",IF(MID(C4939,1,1)="c",$AS$26,IF(MID(C4939,1,1)="r",$AS$41,IF(MID(C4939,1,1)="p",#REF!,#REF!))),"")</f>
        <v/>
      </c>
      <c r="I4939" s="92" t="str">
        <f t="shared" si="781"/>
        <v/>
      </c>
      <c r="J4939" s="92" t="str">
        <f t="shared" si="782"/>
        <v/>
      </c>
      <c r="K4939" s="92" t="str">
        <f t="shared" si="783"/>
        <v/>
      </c>
      <c r="L4939" s="92" t="str">
        <f t="shared" si="784"/>
        <v/>
      </c>
      <c r="M4939" s="95" t="str">
        <f>IF(A4939&lt;&gt;"",IF(MID(C4939,1,1)="c",SigmaEpsConcrete(I4939,$AN$30:$AN$33,$AR$30:$AR$33,$AS$26,$AS$27,$AS$28,$AQ$20,$AU$19),""),"")</f>
        <v/>
      </c>
      <c r="N4939" s="95" t="str">
        <f>IF(A4939&lt;&gt;"",IF(MID(C4939,1,1)="r",SigmaEpsReinf(J4939,$AS$42:$AS$43,$AS$41,$AS$39,$AS$40,$AQ$38),""),"")</f>
        <v/>
      </c>
      <c r="Q4939" s="92" t="str">
        <f t="shared" ref="Q4939:Q5002" si="786">IF(A4939&lt;&gt;"",IF(MID(C4939,1,1)="c",IF(ISERROR(M4939/I4939),"",M4939/I4939),""),"")</f>
        <v/>
      </c>
      <c r="R4939" s="92" t="str">
        <f t="shared" ref="R4939:R5002" si="787">IF(A4939&lt;&gt;"",IF(MID(C4939,1,1)="r",IF(ISERROR(N4939/J4939),"",N4939/J4939),""),"")</f>
        <v/>
      </c>
      <c r="U4939" s="5"/>
      <c r="V4939" s="5"/>
      <c r="W4939" s="94" t="str">
        <f t="shared" si="785"/>
        <v/>
      </c>
      <c r="X4939" s="94" t="str">
        <f t="shared" ref="X4939:X5002" si="788">IF(B4939&lt;&gt;"",G4939-$AU$106,"")</f>
        <v/>
      </c>
      <c r="Y4939" s="5"/>
      <c r="BK4939" s="8"/>
      <c r="BL4939" s="5"/>
      <c r="BM4939" s="5"/>
      <c r="BN4939" s="5"/>
      <c r="BO4939" s="5"/>
      <c r="BP4939" s="1"/>
      <c r="BQ4939" s="1"/>
      <c r="BR4939" s="1"/>
      <c r="BS4939" s="1"/>
      <c r="BT4939" s="1"/>
      <c r="BU4939" s="4"/>
      <c r="BV4939" s="1"/>
      <c r="BW4939" s="3"/>
      <c r="BX4939" s="4"/>
      <c r="BY4939" s="5"/>
      <c r="BZ4939" s="5"/>
      <c r="CA4939" s="5"/>
      <c r="CB4939" s="5"/>
      <c r="CC4939" s="5"/>
      <c r="CD4939" s="43"/>
    </row>
    <row r="4940" spans="1:82" x14ac:dyDescent="0.25">
      <c r="A4940" s="8"/>
      <c r="B4940" s="5"/>
      <c r="C4940" s="5"/>
      <c r="D4940" s="5"/>
      <c r="E4940" s="5"/>
      <c r="F4940" s="94" t="str">
        <f t="shared" si="779"/>
        <v/>
      </c>
      <c r="G4940" s="94" t="str">
        <f t="shared" si="780"/>
        <v/>
      </c>
      <c r="H4940" s="127" t="str">
        <f>IF(A4940&lt;&gt;"",IF(MID(C4940,1,1)="c",$AS$26,IF(MID(C4940,1,1)="r",$AS$41,IF(MID(C4940,1,1)="p",#REF!,#REF!))),"")</f>
        <v/>
      </c>
      <c r="I4940" s="92" t="str">
        <f t="shared" si="781"/>
        <v/>
      </c>
      <c r="J4940" s="92" t="str">
        <f t="shared" si="782"/>
        <v/>
      </c>
      <c r="K4940" s="92" t="str">
        <f t="shared" si="783"/>
        <v/>
      </c>
      <c r="L4940" s="92" t="str">
        <f t="shared" si="784"/>
        <v/>
      </c>
      <c r="M4940" s="95" t="str">
        <f>IF(A4940&lt;&gt;"",IF(MID(C4940,1,1)="c",SigmaEpsConcrete(I4940,$AN$30:$AN$33,$AR$30:$AR$33,$AS$26,$AS$27,$AS$28,$AQ$20,$AU$19),""),"")</f>
        <v/>
      </c>
      <c r="N4940" s="95" t="str">
        <f>IF(A4940&lt;&gt;"",IF(MID(C4940,1,1)="r",SigmaEpsReinf(J4940,$AS$42:$AS$43,$AS$41,$AS$39,$AS$40,$AQ$38),""),"")</f>
        <v/>
      </c>
      <c r="Q4940" s="92" t="str">
        <f t="shared" si="786"/>
        <v/>
      </c>
      <c r="R4940" s="92" t="str">
        <f t="shared" si="787"/>
        <v/>
      </c>
      <c r="U4940" s="5"/>
      <c r="V4940" s="5"/>
      <c r="W4940" s="94" t="str">
        <f t="shared" si="785"/>
        <v/>
      </c>
      <c r="X4940" s="94" t="str">
        <f t="shared" si="788"/>
        <v/>
      </c>
      <c r="Y4940" s="5"/>
      <c r="BK4940" s="8"/>
      <c r="BL4940" s="5"/>
      <c r="BM4940" s="5"/>
      <c r="BN4940" s="5"/>
      <c r="BO4940" s="5"/>
      <c r="BP4940" s="1"/>
      <c r="BQ4940" s="1"/>
      <c r="BR4940" s="1"/>
      <c r="BS4940" s="1"/>
      <c r="BT4940" s="1"/>
      <c r="BU4940" s="4"/>
      <c r="BV4940" s="1"/>
      <c r="BW4940" s="3"/>
      <c r="BX4940" s="4"/>
      <c r="BY4940" s="5"/>
      <c r="BZ4940" s="5"/>
      <c r="CA4940" s="5"/>
      <c r="CB4940" s="5"/>
      <c r="CC4940" s="5"/>
      <c r="CD4940" s="43"/>
    </row>
    <row r="4941" spans="1:82" x14ac:dyDescent="0.25">
      <c r="A4941" s="8"/>
      <c r="B4941" s="5"/>
      <c r="C4941" s="5"/>
      <c r="D4941" s="5"/>
      <c r="E4941" s="5"/>
      <c r="F4941" s="94" t="str">
        <f t="shared" si="779"/>
        <v/>
      </c>
      <c r="G4941" s="94" t="str">
        <f t="shared" si="780"/>
        <v/>
      </c>
      <c r="H4941" s="127" t="str">
        <f>IF(A4941&lt;&gt;"",IF(MID(C4941,1,1)="c",$AS$26,IF(MID(C4941,1,1)="r",$AS$41,IF(MID(C4941,1,1)="p",#REF!,#REF!))),"")</f>
        <v/>
      </c>
      <c r="I4941" s="92" t="str">
        <f t="shared" si="781"/>
        <v/>
      </c>
      <c r="J4941" s="92" t="str">
        <f t="shared" si="782"/>
        <v/>
      </c>
      <c r="K4941" s="92" t="str">
        <f t="shared" si="783"/>
        <v/>
      </c>
      <c r="L4941" s="92" t="str">
        <f t="shared" si="784"/>
        <v/>
      </c>
      <c r="M4941" s="95" t="str">
        <f>IF(A4941&lt;&gt;"",IF(MID(C4941,1,1)="c",SigmaEpsConcrete(I4941,$AN$30:$AN$33,$AR$30:$AR$33,$AS$26,$AS$27,$AS$28,$AQ$20,$AU$19),""),"")</f>
        <v/>
      </c>
      <c r="N4941" s="95" t="str">
        <f>IF(A4941&lt;&gt;"",IF(MID(C4941,1,1)="r",SigmaEpsReinf(J4941,$AS$42:$AS$43,$AS$41,$AS$39,$AS$40,$AQ$38),""),"")</f>
        <v/>
      </c>
      <c r="Q4941" s="92" t="str">
        <f t="shared" si="786"/>
        <v/>
      </c>
      <c r="R4941" s="92" t="str">
        <f t="shared" si="787"/>
        <v/>
      </c>
      <c r="U4941" s="5"/>
      <c r="V4941" s="5"/>
      <c r="W4941" s="94" t="str">
        <f t="shared" si="785"/>
        <v/>
      </c>
      <c r="X4941" s="94" t="str">
        <f t="shared" si="788"/>
        <v/>
      </c>
      <c r="Y4941" s="5"/>
      <c r="BK4941" s="8"/>
      <c r="BL4941" s="5"/>
      <c r="BM4941" s="5"/>
      <c r="BN4941" s="5"/>
      <c r="BO4941" s="5"/>
      <c r="BP4941" s="1"/>
      <c r="BQ4941" s="1"/>
      <c r="BR4941" s="1"/>
      <c r="BS4941" s="1"/>
      <c r="BT4941" s="1"/>
      <c r="BU4941" s="4"/>
      <c r="BV4941" s="1"/>
      <c r="BW4941" s="3"/>
      <c r="BX4941" s="4"/>
      <c r="BY4941" s="5"/>
      <c r="BZ4941" s="5"/>
      <c r="CA4941" s="5"/>
      <c r="CB4941" s="5"/>
      <c r="CC4941" s="5"/>
      <c r="CD4941" s="43"/>
    </row>
    <row r="4942" spans="1:82" x14ac:dyDescent="0.25">
      <c r="A4942" s="8"/>
      <c r="B4942" s="5"/>
      <c r="C4942" s="5"/>
      <c r="D4942" s="5"/>
      <c r="E4942" s="5"/>
      <c r="F4942" s="94" t="str">
        <f t="shared" si="779"/>
        <v/>
      </c>
      <c r="G4942" s="94" t="str">
        <f t="shared" si="780"/>
        <v/>
      </c>
      <c r="H4942" s="127" t="str">
        <f>IF(A4942&lt;&gt;"",IF(MID(C4942,1,1)="c",$AS$26,IF(MID(C4942,1,1)="r",$AS$41,IF(MID(C4942,1,1)="p",#REF!,#REF!))),"")</f>
        <v/>
      </c>
      <c r="I4942" s="92" t="str">
        <f t="shared" si="781"/>
        <v/>
      </c>
      <c r="J4942" s="92" t="str">
        <f t="shared" si="782"/>
        <v/>
      </c>
      <c r="K4942" s="92" t="str">
        <f t="shared" si="783"/>
        <v/>
      </c>
      <c r="L4942" s="92" t="str">
        <f t="shared" si="784"/>
        <v/>
      </c>
      <c r="M4942" s="95" t="str">
        <f>IF(A4942&lt;&gt;"",IF(MID(C4942,1,1)="c",SigmaEpsConcrete(I4942,$AN$30:$AN$33,$AR$30:$AR$33,$AS$26,$AS$27,$AS$28,$AQ$20,$AU$19),""),"")</f>
        <v/>
      </c>
      <c r="N4942" s="95" t="str">
        <f>IF(A4942&lt;&gt;"",IF(MID(C4942,1,1)="r",SigmaEpsReinf(J4942,$AS$42:$AS$43,$AS$41,$AS$39,$AS$40,$AQ$38),""),"")</f>
        <v/>
      </c>
      <c r="Q4942" s="92" t="str">
        <f t="shared" si="786"/>
        <v/>
      </c>
      <c r="R4942" s="92" t="str">
        <f t="shared" si="787"/>
        <v/>
      </c>
      <c r="U4942" s="5"/>
      <c r="V4942" s="5"/>
      <c r="W4942" s="94" t="str">
        <f t="shared" si="785"/>
        <v/>
      </c>
      <c r="X4942" s="94" t="str">
        <f t="shared" si="788"/>
        <v/>
      </c>
      <c r="Y4942" s="5"/>
      <c r="BK4942" s="8"/>
      <c r="BL4942" s="5"/>
      <c r="BM4942" s="5"/>
      <c r="BN4942" s="5"/>
      <c r="BO4942" s="5"/>
      <c r="BP4942" s="1"/>
      <c r="BQ4942" s="1"/>
      <c r="BR4942" s="1"/>
      <c r="BS4942" s="1"/>
      <c r="BT4942" s="1"/>
      <c r="BU4942" s="4"/>
      <c r="BV4942" s="1"/>
      <c r="BW4942" s="3"/>
      <c r="BX4942" s="4"/>
      <c r="BY4942" s="5"/>
      <c r="BZ4942" s="5"/>
      <c r="CA4942" s="5"/>
      <c r="CB4942" s="5"/>
      <c r="CC4942" s="5"/>
      <c r="CD4942" s="43"/>
    </row>
    <row r="4943" spans="1:82" x14ac:dyDescent="0.25">
      <c r="A4943" s="8"/>
      <c r="B4943" s="5"/>
      <c r="C4943" s="5"/>
      <c r="D4943" s="5"/>
      <c r="E4943" s="5"/>
      <c r="F4943" s="94" t="str">
        <f t="shared" si="779"/>
        <v/>
      </c>
      <c r="G4943" s="94" t="str">
        <f t="shared" si="780"/>
        <v/>
      </c>
      <c r="H4943" s="127" t="str">
        <f>IF(A4943&lt;&gt;"",IF(MID(C4943,1,1)="c",$AS$26,IF(MID(C4943,1,1)="r",$AS$41,IF(MID(C4943,1,1)="p",#REF!,#REF!))),"")</f>
        <v/>
      </c>
      <c r="I4943" s="92" t="str">
        <f t="shared" si="781"/>
        <v/>
      </c>
      <c r="J4943" s="92" t="str">
        <f t="shared" si="782"/>
        <v/>
      </c>
      <c r="K4943" s="92" t="str">
        <f t="shared" si="783"/>
        <v/>
      </c>
      <c r="L4943" s="92" t="str">
        <f t="shared" si="784"/>
        <v/>
      </c>
      <c r="M4943" s="95" t="str">
        <f>IF(A4943&lt;&gt;"",IF(MID(C4943,1,1)="c",SigmaEpsConcrete(I4943,$AN$30:$AN$33,$AR$30:$AR$33,$AS$26,$AS$27,$AS$28,$AQ$20,$AU$19),""),"")</f>
        <v/>
      </c>
      <c r="N4943" s="95" t="str">
        <f>IF(A4943&lt;&gt;"",IF(MID(C4943,1,1)="r",SigmaEpsReinf(J4943,$AS$42:$AS$43,$AS$41,$AS$39,$AS$40,$AQ$38),""),"")</f>
        <v/>
      </c>
      <c r="Q4943" s="92" t="str">
        <f t="shared" si="786"/>
        <v/>
      </c>
      <c r="R4943" s="92" t="str">
        <f t="shared" si="787"/>
        <v/>
      </c>
      <c r="U4943" s="5"/>
      <c r="V4943" s="5"/>
      <c r="W4943" s="94" t="str">
        <f t="shared" si="785"/>
        <v/>
      </c>
      <c r="X4943" s="94" t="str">
        <f t="shared" si="788"/>
        <v/>
      </c>
      <c r="Y4943" s="5"/>
      <c r="BK4943" s="8"/>
      <c r="BL4943" s="5"/>
      <c r="BM4943" s="5"/>
      <c r="BN4943" s="5"/>
      <c r="BO4943" s="5"/>
      <c r="BP4943" s="1"/>
      <c r="BQ4943" s="1"/>
      <c r="BR4943" s="1"/>
      <c r="BS4943" s="1"/>
      <c r="BT4943" s="1"/>
      <c r="BU4943" s="4"/>
      <c r="BV4943" s="1"/>
      <c r="BW4943" s="3"/>
      <c r="BX4943" s="4"/>
      <c r="BY4943" s="5"/>
      <c r="BZ4943" s="5"/>
      <c r="CA4943" s="5"/>
      <c r="CB4943" s="5"/>
      <c r="CC4943" s="5"/>
      <c r="CD4943" s="43"/>
    </row>
    <row r="4944" spans="1:82" x14ac:dyDescent="0.25">
      <c r="A4944" s="8"/>
      <c r="B4944" s="5"/>
      <c r="C4944" s="5"/>
      <c r="D4944" s="5"/>
      <c r="E4944" s="5"/>
      <c r="F4944" s="94" t="str">
        <f t="shared" si="779"/>
        <v/>
      </c>
      <c r="G4944" s="94" t="str">
        <f t="shared" si="780"/>
        <v/>
      </c>
      <c r="H4944" s="127" t="str">
        <f>IF(A4944&lt;&gt;"",IF(MID(C4944,1,1)="c",$AS$26,IF(MID(C4944,1,1)="r",$AS$41,IF(MID(C4944,1,1)="p",#REF!,#REF!))),"")</f>
        <v/>
      </c>
      <c r="I4944" s="92" t="str">
        <f t="shared" si="781"/>
        <v/>
      </c>
      <c r="J4944" s="92" t="str">
        <f t="shared" si="782"/>
        <v/>
      </c>
      <c r="K4944" s="92" t="str">
        <f t="shared" si="783"/>
        <v/>
      </c>
      <c r="L4944" s="92" t="str">
        <f t="shared" si="784"/>
        <v/>
      </c>
      <c r="M4944" s="95" t="str">
        <f>IF(A4944&lt;&gt;"",IF(MID(C4944,1,1)="c",SigmaEpsConcrete(I4944,$AN$30:$AN$33,$AR$30:$AR$33,$AS$26,$AS$27,$AS$28,$AQ$20,$AU$19),""),"")</f>
        <v/>
      </c>
      <c r="N4944" s="95" t="str">
        <f>IF(A4944&lt;&gt;"",IF(MID(C4944,1,1)="r",SigmaEpsReinf(J4944,$AS$42:$AS$43,$AS$41,$AS$39,$AS$40,$AQ$38),""),"")</f>
        <v/>
      </c>
      <c r="Q4944" s="92" t="str">
        <f t="shared" si="786"/>
        <v/>
      </c>
      <c r="R4944" s="92" t="str">
        <f t="shared" si="787"/>
        <v/>
      </c>
      <c r="U4944" s="5"/>
      <c r="V4944" s="5"/>
      <c r="W4944" s="94" t="str">
        <f t="shared" si="785"/>
        <v/>
      </c>
      <c r="X4944" s="94" t="str">
        <f t="shared" si="788"/>
        <v/>
      </c>
      <c r="Y4944" s="5"/>
      <c r="BK4944" s="8"/>
      <c r="BL4944" s="5"/>
      <c r="BM4944" s="5"/>
      <c r="BN4944" s="5"/>
      <c r="BO4944" s="5"/>
      <c r="BP4944" s="1"/>
      <c r="BQ4944" s="1"/>
      <c r="BR4944" s="1"/>
      <c r="BS4944" s="1"/>
      <c r="BT4944" s="1"/>
      <c r="BU4944" s="4"/>
      <c r="BV4944" s="1"/>
      <c r="BW4944" s="3"/>
      <c r="BX4944" s="4"/>
      <c r="BY4944" s="5"/>
      <c r="BZ4944" s="5"/>
      <c r="CA4944" s="5"/>
      <c r="CB4944" s="5"/>
      <c r="CC4944" s="5"/>
      <c r="CD4944" s="43"/>
    </row>
    <row r="4945" spans="1:82" x14ac:dyDescent="0.25">
      <c r="A4945" s="8"/>
      <c r="B4945" s="5"/>
      <c r="C4945" s="5"/>
      <c r="D4945" s="5"/>
      <c r="E4945" s="5"/>
      <c r="F4945" s="94" t="str">
        <f t="shared" si="779"/>
        <v/>
      </c>
      <c r="G4945" s="94" t="str">
        <f t="shared" si="780"/>
        <v/>
      </c>
      <c r="H4945" s="127" t="str">
        <f>IF(A4945&lt;&gt;"",IF(MID(C4945,1,1)="c",$AS$26,IF(MID(C4945,1,1)="r",$AS$41,IF(MID(C4945,1,1)="p",#REF!,#REF!))),"")</f>
        <v/>
      </c>
      <c r="I4945" s="92" t="str">
        <f t="shared" si="781"/>
        <v/>
      </c>
      <c r="J4945" s="92" t="str">
        <f t="shared" si="782"/>
        <v/>
      </c>
      <c r="K4945" s="92" t="str">
        <f t="shared" si="783"/>
        <v/>
      </c>
      <c r="L4945" s="92" t="str">
        <f t="shared" si="784"/>
        <v/>
      </c>
      <c r="M4945" s="95" t="str">
        <f>IF(A4945&lt;&gt;"",IF(MID(C4945,1,1)="c",SigmaEpsConcrete(I4945,$AN$30:$AN$33,$AR$30:$AR$33,$AS$26,$AS$27,$AS$28,$AQ$20,$AU$19),""),"")</f>
        <v/>
      </c>
      <c r="N4945" s="95" t="str">
        <f>IF(A4945&lt;&gt;"",IF(MID(C4945,1,1)="r",SigmaEpsReinf(J4945,$AS$42:$AS$43,$AS$41,$AS$39,$AS$40,$AQ$38),""),"")</f>
        <v/>
      </c>
      <c r="Q4945" s="92" t="str">
        <f t="shared" si="786"/>
        <v/>
      </c>
      <c r="R4945" s="92" t="str">
        <f t="shared" si="787"/>
        <v/>
      </c>
      <c r="U4945" s="5"/>
      <c r="V4945" s="5"/>
      <c r="W4945" s="94" t="str">
        <f t="shared" si="785"/>
        <v/>
      </c>
      <c r="X4945" s="94" t="str">
        <f t="shared" si="788"/>
        <v/>
      </c>
      <c r="Y4945" s="5"/>
      <c r="BK4945" s="8"/>
      <c r="BL4945" s="5"/>
      <c r="BM4945" s="5"/>
      <c r="BN4945" s="5"/>
      <c r="BO4945" s="5"/>
      <c r="BP4945" s="1"/>
      <c r="BQ4945" s="1"/>
      <c r="BR4945" s="1"/>
      <c r="BS4945" s="1"/>
      <c r="BT4945" s="1"/>
      <c r="BU4945" s="4"/>
      <c r="BV4945" s="1"/>
      <c r="BW4945" s="3"/>
      <c r="BX4945" s="4"/>
      <c r="BY4945" s="5"/>
      <c r="BZ4945" s="5"/>
      <c r="CA4945" s="5"/>
      <c r="CB4945" s="5"/>
      <c r="CC4945" s="5"/>
      <c r="CD4945" s="43"/>
    </row>
    <row r="4946" spans="1:82" x14ac:dyDescent="0.25">
      <c r="A4946" s="8"/>
      <c r="B4946" s="5"/>
      <c r="C4946" s="5"/>
      <c r="D4946" s="5"/>
      <c r="E4946" s="5"/>
      <c r="F4946" s="94" t="str">
        <f t="shared" si="779"/>
        <v/>
      </c>
      <c r="G4946" s="94" t="str">
        <f t="shared" si="780"/>
        <v/>
      </c>
      <c r="H4946" s="127" t="str">
        <f>IF(A4946&lt;&gt;"",IF(MID(C4946,1,1)="c",$AS$26,IF(MID(C4946,1,1)="r",$AS$41,IF(MID(C4946,1,1)="p",#REF!,#REF!))),"")</f>
        <v/>
      </c>
      <c r="I4946" s="92" t="str">
        <f t="shared" si="781"/>
        <v/>
      </c>
      <c r="J4946" s="92" t="str">
        <f t="shared" si="782"/>
        <v/>
      </c>
      <c r="K4946" s="92" t="str">
        <f t="shared" si="783"/>
        <v/>
      </c>
      <c r="L4946" s="92" t="str">
        <f t="shared" si="784"/>
        <v/>
      </c>
      <c r="M4946" s="95" t="str">
        <f>IF(A4946&lt;&gt;"",IF(MID(C4946,1,1)="c",SigmaEpsConcrete(I4946,$AN$30:$AN$33,$AR$30:$AR$33,$AS$26,$AS$27,$AS$28,$AQ$20,$AU$19),""),"")</f>
        <v/>
      </c>
      <c r="N4946" s="95" t="str">
        <f>IF(A4946&lt;&gt;"",IF(MID(C4946,1,1)="r",SigmaEpsReinf(J4946,$AS$42:$AS$43,$AS$41,$AS$39,$AS$40,$AQ$38),""),"")</f>
        <v/>
      </c>
      <c r="Q4946" s="92" t="str">
        <f t="shared" si="786"/>
        <v/>
      </c>
      <c r="R4946" s="92" t="str">
        <f t="shared" si="787"/>
        <v/>
      </c>
      <c r="U4946" s="5"/>
      <c r="V4946" s="5"/>
      <c r="W4946" s="94" t="str">
        <f t="shared" si="785"/>
        <v/>
      </c>
      <c r="X4946" s="94" t="str">
        <f t="shared" si="788"/>
        <v/>
      </c>
      <c r="Y4946" s="5"/>
      <c r="BK4946" s="8"/>
      <c r="BL4946" s="5"/>
      <c r="BM4946" s="5"/>
      <c r="BN4946" s="5"/>
      <c r="BO4946" s="5"/>
      <c r="BP4946" s="1"/>
      <c r="BQ4946" s="1"/>
      <c r="BR4946" s="1"/>
      <c r="BS4946" s="1"/>
      <c r="BT4946" s="1"/>
      <c r="BU4946" s="4"/>
      <c r="BV4946" s="1"/>
      <c r="BW4946" s="3"/>
      <c r="BX4946" s="4"/>
      <c r="BY4946" s="5"/>
      <c r="BZ4946" s="5"/>
      <c r="CA4946" s="5"/>
      <c r="CB4946" s="5"/>
      <c r="CC4946" s="5"/>
      <c r="CD4946" s="43"/>
    </row>
    <row r="4947" spans="1:82" x14ac:dyDescent="0.25">
      <c r="A4947" s="8"/>
      <c r="B4947" s="5"/>
      <c r="C4947" s="5"/>
      <c r="D4947" s="5"/>
      <c r="E4947" s="5"/>
      <c r="F4947" s="94" t="str">
        <f t="shared" si="779"/>
        <v/>
      </c>
      <c r="G4947" s="94" t="str">
        <f t="shared" si="780"/>
        <v/>
      </c>
      <c r="H4947" s="127" t="str">
        <f>IF(A4947&lt;&gt;"",IF(MID(C4947,1,1)="c",$AS$26,IF(MID(C4947,1,1)="r",$AS$41,IF(MID(C4947,1,1)="p",#REF!,#REF!))),"")</f>
        <v/>
      </c>
      <c r="I4947" s="92" t="str">
        <f t="shared" si="781"/>
        <v/>
      </c>
      <c r="J4947" s="92" t="str">
        <f t="shared" si="782"/>
        <v/>
      </c>
      <c r="K4947" s="92" t="str">
        <f t="shared" si="783"/>
        <v/>
      </c>
      <c r="L4947" s="92" t="str">
        <f t="shared" si="784"/>
        <v/>
      </c>
      <c r="M4947" s="95" t="str">
        <f>IF(A4947&lt;&gt;"",IF(MID(C4947,1,1)="c",SigmaEpsConcrete(I4947,$AN$30:$AN$33,$AR$30:$AR$33,$AS$26,$AS$27,$AS$28,$AQ$20,$AU$19),""),"")</f>
        <v/>
      </c>
      <c r="N4947" s="95" t="str">
        <f>IF(A4947&lt;&gt;"",IF(MID(C4947,1,1)="r",SigmaEpsReinf(J4947,$AS$42:$AS$43,$AS$41,$AS$39,$AS$40,$AQ$38),""),"")</f>
        <v/>
      </c>
      <c r="Q4947" s="92" t="str">
        <f t="shared" si="786"/>
        <v/>
      </c>
      <c r="R4947" s="92" t="str">
        <f t="shared" si="787"/>
        <v/>
      </c>
      <c r="U4947" s="5"/>
      <c r="V4947" s="5"/>
      <c r="W4947" s="94" t="str">
        <f t="shared" si="785"/>
        <v/>
      </c>
      <c r="X4947" s="94" t="str">
        <f t="shared" si="788"/>
        <v/>
      </c>
      <c r="Y4947" s="5"/>
      <c r="BK4947" s="8"/>
      <c r="BL4947" s="5"/>
      <c r="BM4947" s="5"/>
      <c r="BN4947" s="5"/>
      <c r="BO4947" s="5"/>
      <c r="BP4947" s="1"/>
      <c r="BQ4947" s="1"/>
      <c r="BR4947" s="1"/>
      <c r="BS4947" s="1"/>
      <c r="BT4947" s="1"/>
      <c r="BU4947" s="4"/>
      <c r="BV4947" s="1"/>
      <c r="BW4947" s="3"/>
      <c r="BX4947" s="4"/>
      <c r="BY4947" s="5"/>
      <c r="BZ4947" s="5"/>
      <c r="CA4947" s="5"/>
      <c r="CB4947" s="5"/>
      <c r="CC4947" s="5"/>
      <c r="CD4947" s="43"/>
    </row>
    <row r="4948" spans="1:82" x14ac:dyDescent="0.25">
      <c r="A4948" s="8"/>
      <c r="B4948" s="5"/>
      <c r="C4948" s="5"/>
      <c r="D4948" s="5"/>
      <c r="E4948" s="5"/>
      <c r="F4948" s="94" t="str">
        <f t="shared" si="779"/>
        <v/>
      </c>
      <c r="G4948" s="94" t="str">
        <f t="shared" si="780"/>
        <v/>
      </c>
      <c r="H4948" s="127" t="str">
        <f>IF(A4948&lt;&gt;"",IF(MID(C4948,1,1)="c",$AS$26,IF(MID(C4948,1,1)="r",$AS$41,IF(MID(C4948,1,1)="p",#REF!,#REF!))),"")</f>
        <v/>
      </c>
      <c r="I4948" s="92" t="str">
        <f t="shared" si="781"/>
        <v/>
      </c>
      <c r="J4948" s="92" t="str">
        <f t="shared" si="782"/>
        <v/>
      </c>
      <c r="K4948" s="92" t="str">
        <f t="shared" si="783"/>
        <v/>
      </c>
      <c r="L4948" s="92" t="str">
        <f t="shared" si="784"/>
        <v/>
      </c>
      <c r="M4948" s="95" t="str">
        <f>IF(A4948&lt;&gt;"",IF(MID(C4948,1,1)="c",SigmaEpsConcrete(I4948,$AN$30:$AN$33,$AR$30:$AR$33,$AS$26,$AS$27,$AS$28,$AQ$20,$AU$19),""),"")</f>
        <v/>
      </c>
      <c r="N4948" s="95" t="str">
        <f>IF(A4948&lt;&gt;"",IF(MID(C4948,1,1)="r",SigmaEpsReinf(J4948,$AS$42:$AS$43,$AS$41,$AS$39,$AS$40,$AQ$38),""),"")</f>
        <v/>
      </c>
      <c r="Q4948" s="92" t="str">
        <f t="shared" si="786"/>
        <v/>
      </c>
      <c r="R4948" s="92" t="str">
        <f t="shared" si="787"/>
        <v/>
      </c>
      <c r="U4948" s="5"/>
      <c r="V4948" s="5"/>
      <c r="W4948" s="94" t="str">
        <f t="shared" si="785"/>
        <v/>
      </c>
      <c r="X4948" s="94" t="str">
        <f t="shared" si="788"/>
        <v/>
      </c>
      <c r="Y4948" s="5"/>
      <c r="BK4948" s="8"/>
      <c r="BL4948" s="5"/>
      <c r="BM4948" s="5"/>
      <c r="BN4948" s="5"/>
      <c r="BO4948" s="5"/>
      <c r="BP4948" s="1"/>
      <c r="BQ4948" s="1"/>
      <c r="BR4948" s="1"/>
      <c r="BS4948" s="1"/>
      <c r="BT4948" s="1"/>
      <c r="BU4948" s="4"/>
      <c r="BV4948" s="1"/>
      <c r="BW4948" s="3"/>
      <c r="BX4948" s="4"/>
      <c r="BY4948" s="5"/>
      <c r="BZ4948" s="5"/>
      <c r="CA4948" s="5"/>
      <c r="CB4948" s="5"/>
      <c r="CC4948" s="5"/>
      <c r="CD4948" s="43"/>
    </row>
    <row r="4949" spans="1:82" x14ac:dyDescent="0.25">
      <c r="A4949" s="8"/>
      <c r="B4949" s="5"/>
      <c r="C4949" s="5"/>
      <c r="D4949" s="5"/>
      <c r="E4949" s="5"/>
      <c r="F4949" s="94" t="str">
        <f t="shared" si="779"/>
        <v/>
      </c>
      <c r="G4949" s="94" t="str">
        <f t="shared" si="780"/>
        <v/>
      </c>
      <c r="H4949" s="127" t="str">
        <f>IF(A4949&lt;&gt;"",IF(MID(C4949,1,1)="c",$AS$26,IF(MID(C4949,1,1)="r",$AS$41,IF(MID(C4949,1,1)="p",#REF!,#REF!))),"")</f>
        <v/>
      </c>
      <c r="I4949" s="92" t="str">
        <f t="shared" si="781"/>
        <v/>
      </c>
      <c r="J4949" s="92" t="str">
        <f t="shared" si="782"/>
        <v/>
      </c>
      <c r="K4949" s="92" t="str">
        <f t="shared" si="783"/>
        <v/>
      </c>
      <c r="L4949" s="92" t="str">
        <f t="shared" si="784"/>
        <v/>
      </c>
      <c r="M4949" s="95" t="str">
        <f>IF(A4949&lt;&gt;"",IF(MID(C4949,1,1)="c",SigmaEpsConcrete(I4949,$AN$30:$AN$33,$AR$30:$AR$33,$AS$26,$AS$27,$AS$28,$AQ$20,$AU$19),""),"")</f>
        <v/>
      </c>
      <c r="N4949" s="95" t="str">
        <f>IF(A4949&lt;&gt;"",IF(MID(C4949,1,1)="r",SigmaEpsReinf(J4949,$AS$42:$AS$43,$AS$41,$AS$39,$AS$40,$AQ$38),""),"")</f>
        <v/>
      </c>
      <c r="Q4949" s="92" t="str">
        <f t="shared" si="786"/>
        <v/>
      </c>
      <c r="R4949" s="92" t="str">
        <f t="shared" si="787"/>
        <v/>
      </c>
      <c r="U4949" s="5"/>
      <c r="V4949" s="5"/>
      <c r="W4949" s="94" t="str">
        <f t="shared" si="785"/>
        <v/>
      </c>
      <c r="X4949" s="94" t="str">
        <f t="shared" si="788"/>
        <v/>
      </c>
      <c r="Y4949" s="5"/>
      <c r="BK4949" s="8"/>
      <c r="BL4949" s="5"/>
      <c r="BM4949" s="5"/>
      <c r="BN4949" s="5"/>
      <c r="BO4949" s="5"/>
      <c r="BP4949" s="1"/>
      <c r="BQ4949" s="1"/>
      <c r="BR4949" s="1"/>
      <c r="BS4949" s="1"/>
      <c r="BT4949" s="1"/>
      <c r="BU4949" s="4"/>
      <c r="BV4949" s="1"/>
      <c r="BW4949" s="3"/>
      <c r="BX4949" s="4"/>
      <c r="BY4949" s="5"/>
      <c r="BZ4949" s="5"/>
      <c r="CA4949" s="5"/>
      <c r="CB4949" s="5"/>
      <c r="CC4949" s="5"/>
      <c r="CD4949" s="43"/>
    </row>
    <row r="4950" spans="1:82" x14ac:dyDescent="0.25">
      <c r="A4950" s="8"/>
      <c r="B4950" s="5"/>
      <c r="C4950" s="5"/>
      <c r="D4950" s="5"/>
      <c r="E4950" s="5"/>
      <c r="F4950" s="94" t="str">
        <f t="shared" si="779"/>
        <v/>
      </c>
      <c r="G4950" s="94" t="str">
        <f t="shared" si="780"/>
        <v/>
      </c>
      <c r="H4950" s="127" t="str">
        <f>IF(A4950&lt;&gt;"",IF(MID(C4950,1,1)="c",$AS$26,IF(MID(C4950,1,1)="r",$AS$41,IF(MID(C4950,1,1)="p",#REF!,#REF!))),"")</f>
        <v/>
      </c>
      <c r="I4950" s="92" t="str">
        <f t="shared" si="781"/>
        <v/>
      </c>
      <c r="J4950" s="92" t="str">
        <f t="shared" si="782"/>
        <v/>
      </c>
      <c r="K4950" s="92" t="str">
        <f t="shared" si="783"/>
        <v/>
      </c>
      <c r="L4950" s="92" t="str">
        <f t="shared" si="784"/>
        <v/>
      </c>
      <c r="M4950" s="95" t="str">
        <f>IF(A4950&lt;&gt;"",IF(MID(C4950,1,1)="c",SigmaEpsConcrete(I4950,$AN$30:$AN$33,$AR$30:$AR$33,$AS$26,$AS$27,$AS$28,$AQ$20,$AU$19),""),"")</f>
        <v/>
      </c>
      <c r="N4950" s="95" t="str">
        <f>IF(A4950&lt;&gt;"",IF(MID(C4950,1,1)="r",SigmaEpsReinf(J4950,$AS$42:$AS$43,$AS$41,$AS$39,$AS$40,$AQ$38),""),"")</f>
        <v/>
      </c>
      <c r="Q4950" s="92" t="str">
        <f t="shared" si="786"/>
        <v/>
      </c>
      <c r="R4950" s="92" t="str">
        <f t="shared" si="787"/>
        <v/>
      </c>
      <c r="U4950" s="5"/>
      <c r="V4950" s="5"/>
      <c r="W4950" s="94" t="str">
        <f t="shared" si="785"/>
        <v/>
      </c>
      <c r="X4950" s="94" t="str">
        <f t="shared" si="788"/>
        <v/>
      </c>
      <c r="Y4950" s="5"/>
      <c r="BK4950" s="8"/>
      <c r="BL4950" s="5"/>
      <c r="BM4950" s="5"/>
      <c r="BN4950" s="5"/>
      <c r="BO4950" s="5"/>
      <c r="BP4950" s="1"/>
      <c r="BQ4950" s="1"/>
      <c r="BR4950" s="1"/>
      <c r="BS4950" s="1"/>
      <c r="BT4950" s="1"/>
      <c r="BU4950" s="4"/>
      <c r="BV4950" s="1"/>
      <c r="BW4950" s="3"/>
      <c r="BX4950" s="4"/>
      <c r="BY4950" s="5"/>
      <c r="BZ4950" s="5"/>
      <c r="CA4950" s="5"/>
      <c r="CB4950" s="5"/>
      <c r="CC4950" s="5"/>
      <c r="CD4950" s="43"/>
    </row>
    <row r="4951" spans="1:82" x14ac:dyDescent="0.25">
      <c r="A4951" s="8"/>
      <c r="B4951" s="5"/>
      <c r="C4951" s="5"/>
      <c r="D4951" s="5"/>
      <c r="E4951" s="5"/>
      <c r="F4951" s="94" t="str">
        <f t="shared" si="779"/>
        <v/>
      </c>
      <c r="G4951" s="94" t="str">
        <f t="shared" si="780"/>
        <v/>
      </c>
      <c r="H4951" s="127" t="str">
        <f>IF(A4951&lt;&gt;"",IF(MID(C4951,1,1)="c",$AS$26,IF(MID(C4951,1,1)="r",$AS$41,IF(MID(C4951,1,1)="p",#REF!,#REF!))),"")</f>
        <v/>
      </c>
      <c r="I4951" s="92" t="str">
        <f t="shared" si="781"/>
        <v/>
      </c>
      <c r="J4951" s="92" t="str">
        <f t="shared" si="782"/>
        <v/>
      </c>
      <c r="K4951" s="92" t="str">
        <f t="shared" si="783"/>
        <v/>
      </c>
      <c r="L4951" s="92" t="str">
        <f t="shared" si="784"/>
        <v/>
      </c>
      <c r="M4951" s="95" t="str">
        <f>IF(A4951&lt;&gt;"",IF(MID(C4951,1,1)="c",SigmaEpsConcrete(I4951,$AN$30:$AN$33,$AR$30:$AR$33,$AS$26,$AS$27,$AS$28,$AQ$20,$AU$19),""),"")</f>
        <v/>
      </c>
      <c r="N4951" s="95" t="str">
        <f>IF(A4951&lt;&gt;"",IF(MID(C4951,1,1)="r",SigmaEpsReinf(J4951,$AS$42:$AS$43,$AS$41,$AS$39,$AS$40,$AQ$38),""),"")</f>
        <v/>
      </c>
      <c r="Q4951" s="92" t="str">
        <f t="shared" si="786"/>
        <v/>
      </c>
      <c r="R4951" s="92" t="str">
        <f t="shared" si="787"/>
        <v/>
      </c>
      <c r="U4951" s="5"/>
      <c r="V4951" s="5"/>
      <c r="W4951" s="94" t="str">
        <f t="shared" si="785"/>
        <v/>
      </c>
      <c r="X4951" s="94" t="str">
        <f t="shared" si="788"/>
        <v/>
      </c>
      <c r="Y4951" s="5"/>
      <c r="BK4951" s="8"/>
      <c r="BL4951" s="5"/>
      <c r="BM4951" s="5"/>
      <c r="BN4951" s="5"/>
      <c r="BO4951" s="5"/>
      <c r="BP4951" s="1"/>
      <c r="BQ4951" s="1"/>
      <c r="BR4951" s="1"/>
      <c r="BS4951" s="1"/>
      <c r="BT4951" s="1"/>
      <c r="BU4951" s="4"/>
      <c r="BV4951" s="1"/>
      <c r="BW4951" s="3"/>
      <c r="BX4951" s="4"/>
      <c r="BY4951" s="5"/>
      <c r="BZ4951" s="5"/>
      <c r="CA4951" s="5"/>
      <c r="CB4951" s="5"/>
      <c r="CC4951" s="5"/>
      <c r="CD4951" s="43"/>
    </row>
    <row r="4952" spans="1:82" x14ac:dyDescent="0.25">
      <c r="A4952" s="8"/>
      <c r="B4952" s="5"/>
      <c r="C4952" s="5"/>
      <c r="D4952" s="5"/>
      <c r="E4952" s="5"/>
      <c r="F4952" s="94" t="str">
        <f t="shared" si="779"/>
        <v/>
      </c>
      <c r="G4952" s="94" t="str">
        <f t="shared" si="780"/>
        <v/>
      </c>
      <c r="H4952" s="127" t="str">
        <f>IF(A4952&lt;&gt;"",IF(MID(C4952,1,1)="c",$AS$26,IF(MID(C4952,1,1)="r",$AS$41,IF(MID(C4952,1,1)="p",#REF!,#REF!))),"")</f>
        <v/>
      </c>
      <c r="I4952" s="92" t="str">
        <f t="shared" si="781"/>
        <v/>
      </c>
      <c r="J4952" s="92" t="str">
        <f t="shared" si="782"/>
        <v/>
      </c>
      <c r="K4952" s="92" t="str">
        <f t="shared" si="783"/>
        <v/>
      </c>
      <c r="L4952" s="92" t="str">
        <f t="shared" si="784"/>
        <v/>
      </c>
      <c r="M4952" s="95" t="str">
        <f>IF(A4952&lt;&gt;"",IF(MID(C4952,1,1)="c",SigmaEpsConcrete(I4952,$AN$30:$AN$33,$AR$30:$AR$33,$AS$26,$AS$27,$AS$28,$AQ$20,$AU$19),""),"")</f>
        <v/>
      </c>
      <c r="N4952" s="95" t="str">
        <f>IF(A4952&lt;&gt;"",IF(MID(C4952,1,1)="r",SigmaEpsReinf(J4952,$AS$42:$AS$43,$AS$41,$AS$39,$AS$40,$AQ$38),""),"")</f>
        <v/>
      </c>
      <c r="Q4952" s="92" t="str">
        <f t="shared" si="786"/>
        <v/>
      </c>
      <c r="R4952" s="92" t="str">
        <f t="shared" si="787"/>
        <v/>
      </c>
      <c r="U4952" s="5"/>
      <c r="V4952" s="5"/>
      <c r="W4952" s="94" t="str">
        <f t="shared" si="785"/>
        <v/>
      </c>
      <c r="X4952" s="94" t="str">
        <f t="shared" si="788"/>
        <v/>
      </c>
      <c r="Y4952" s="5"/>
      <c r="BK4952" s="8"/>
      <c r="BL4952" s="5"/>
      <c r="BM4952" s="5"/>
      <c r="BN4952" s="5"/>
      <c r="BO4952" s="5"/>
      <c r="BP4952" s="1"/>
      <c r="BQ4952" s="1"/>
      <c r="BR4952" s="1"/>
      <c r="BS4952" s="1"/>
      <c r="BT4952" s="1"/>
      <c r="BU4952" s="4"/>
      <c r="BV4952" s="1"/>
      <c r="BW4952" s="3"/>
      <c r="BX4952" s="4"/>
      <c r="BY4952" s="5"/>
      <c r="BZ4952" s="5"/>
      <c r="CA4952" s="5"/>
      <c r="CB4952" s="5"/>
      <c r="CC4952" s="5"/>
      <c r="CD4952" s="43"/>
    </row>
    <row r="4953" spans="1:82" x14ac:dyDescent="0.25">
      <c r="A4953" s="8"/>
      <c r="B4953" s="5"/>
      <c r="C4953" s="5"/>
      <c r="D4953" s="5"/>
      <c r="E4953" s="5"/>
      <c r="F4953" s="94" t="str">
        <f t="shared" si="779"/>
        <v/>
      </c>
      <c r="G4953" s="94" t="str">
        <f t="shared" si="780"/>
        <v/>
      </c>
      <c r="H4953" s="127" t="str">
        <f>IF(A4953&lt;&gt;"",IF(MID(C4953,1,1)="c",$AS$26,IF(MID(C4953,1,1)="r",$AS$41,IF(MID(C4953,1,1)="p",#REF!,#REF!))),"")</f>
        <v/>
      </c>
      <c r="I4953" s="92" t="str">
        <f t="shared" si="781"/>
        <v/>
      </c>
      <c r="J4953" s="92" t="str">
        <f t="shared" si="782"/>
        <v/>
      </c>
      <c r="K4953" s="92" t="str">
        <f t="shared" si="783"/>
        <v/>
      </c>
      <c r="L4953" s="92" t="str">
        <f t="shared" si="784"/>
        <v/>
      </c>
      <c r="M4953" s="95" t="str">
        <f>IF(A4953&lt;&gt;"",IF(MID(C4953,1,1)="c",SigmaEpsConcrete(I4953,$AN$30:$AN$33,$AR$30:$AR$33,$AS$26,$AS$27,$AS$28,$AQ$20,$AU$19),""),"")</f>
        <v/>
      </c>
      <c r="N4953" s="95" t="str">
        <f>IF(A4953&lt;&gt;"",IF(MID(C4953,1,1)="r",SigmaEpsReinf(J4953,$AS$42:$AS$43,$AS$41,$AS$39,$AS$40,$AQ$38),""),"")</f>
        <v/>
      </c>
      <c r="Q4953" s="92" t="str">
        <f t="shared" si="786"/>
        <v/>
      </c>
      <c r="R4953" s="92" t="str">
        <f t="shared" si="787"/>
        <v/>
      </c>
      <c r="U4953" s="5"/>
      <c r="V4953" s="5"/>
      <c r="W4953" s="94" t="str">
        <f t="shared" si="785"/>
        <v/>
      </c>
      <c r="X4953" s="94" t="str">
        <f t="shared" si="788"/>
        <v/>
      </c>
      <c r="Y4953" s="5"/>
      <c r="BK4953" s="8"/>
      <c r="BL4953" s="5"/>
      <c r="BM4953" s="5"/>
      <c r="BN4953" s="5"/>
      <c r="BO4953" s="5"/>
      <c r="BP4953" s="1"/>
      <c r="BQ4953" s="1"/>
      <c r="BR4953" s="1"/>
      <c r="BS4953" s="1"/>
      <c r="BT4953" s="1"/>
      <c r="BU4953" s="4"/>
      <c r="BV4953" s="1"/>
      <c r="BW4953" s="3"/>
      <c r="BX4953" s="4"/>
      <c r="BY4953" s="5"/>
      <c r="BZ4953" s="5"/>
      <c r="CA4953" s="5"/>
      <c r="CB4953" s="5"/>
      <c r="CC4953" s="5"/>
      <c r="CD4953" s="43"/>
    </row>
    <row r="4954" spans="1:82" x14ac:dyDescent="0.25">
      <c r="A4954" s="8"/>
      <c r="B4954" s="5"/>
      <c r="C4954" s="5"/>
      <c r="D4954" s="5"/>
      <c r="E4954" s="5"/>
      <c r="F4954" s="94" t="str">
        <f t="shared" si="779"/>
        <v/>
      </c>
      <c r="G4954" s="94" t="str">
        <f t="shared" si="780"/>
        <v/>
      </c>
      <c r="H4954" s="127" t="str">
        <f>IF(A4954&lt;&gt;"",IF(MID(C4954,1,1)="c",$AS$26,IF(MID(C4954,1,1)="r",$AS$41,IF(MID(C4954,1,1)="p",#REF!,#REF!))),"")</f>
        <v/>
      </c>
      <c r="I4954" s="92" t="str">
        <f t="shared" si="781"/>
        <v/>
      </c>
      <c r="J4954" s="92" t="str">
        <f t="shared" si="782"/>
        <v/>
      </c>
      <c r="K4954" s="92" t="str">
        <f t="shared" si="783"/>
        <v/>
      </c>
      <c r="L4954" s="92" t="str">
        <f t="shared" si="784"/>
        <v/>
      </c>
      <c r="M4954" s="95" t="str">
        <f>IF(A4954&lt;&gt;"",IF(MID(C4954,1,1)="c",SigmaEpsConcrete(I4954,$AN$30:$AN$33,$AR$30:$AR$33,$AS$26,$AS$27,$AS$28,$AQ$20,$AU$19),""),"")</f>
        <v/>
      </c>
      <c r="N4954" s="95" t="str">
        <f>IF(A4954&lt;&gt;"",IF(MID(C4954,1,1)="r",SigmaEpsReinf(J4954,$AS$42:$AS$43,$AS$41,$AS$39,$AS$40,$AQ$38),""),"")</f>
        <v/>
      </c>
      <c r="Q4954" s="92" t="str">
        <f t="shared" si="786"/>
        <v/>
      </c>
      <c r="R4954" s="92" t="str">
        <f t="shared" si="787"/>
        <v/>
      </c>
      <c r="U4954" s="5"/>
      <c r="V4954" s="5"/>
      <c r="W4954" s="94" t="str">
        <f t="shared" si="785"/>
        <v/>
      </c>
      <c r="X4954" s="94" t="str">
        <f t="shared" si="788"/>
        <v/>
      </c>
      <c r="Y4954" s="5"/>
      <c r="BK4954" s="8"/>
      <c r="BL4954" s="5"/>
      <c r="BM4954" s="5"/>
      <c r="BN4954" s="5"/>
      <c r="BO4954" s="5"/>
      <c r="BP4954" s="1"/>
      <c r="BQ4954" s="1"/>
      <c r="BR4954" s="1"/>
      <c r="BS4954" s="1"/>
      <c r="BT4954" s="1"/>
      <c r="BU4954" s="4"/>
      <c r="BV4954" s="1"/>
      <c r="BW4954" s="3"/>
      <c r="BX4954" s="4"/>
      <c r="BY4954" s="5"/>
      <c r="BZ4954" s="5"/>
      <c r="CA4954" s="5"/>
      <c r="CB4954" s="5"/>
      <c r="CC4954" s="5"/>
      <c r="CD4954" s="43"/>
    </row>
    <row r="4955" spans="1:82" x14ac:dyDescent="0.25">
      <c r="A4955" s="8"/>
      <c r="B4955" s="5"/>
      <c r="C4955" s="5"/>
      <c r="D4955" s="5"/>
      <c r="E4955" s="5"/>
      <c r="F4955" s="94" t="str">
        <f t="shared" si="779"/>
        <v/>
      </c>
      <c r="G4955" s="94" t="str">
        <f t="shared" si="780"/>
        <v/>
      </c>
      <c r="H4955" s="127" t="str">
        <f>IF(A4955&lt;&gt;"",IF(MID(C4955,1,1)="c",$AS$26,IF(MID(C4955,1,1)="r",$AS$41,IF(MID(C4955,1,1)="p",#REF!,#REF!))),"")</f>
        <v/>
      </c>
      <c r="I4955" s="92" t="str">
        <f t="shared" si="781"/>
        <v/>
      </c>
      <c r="J4955" s="92" t="str">
        <f t="shared" si="782"/>
        <v/>
      </c>
      <c r="K4955" s="92" t="str">
        <f t="shared" si="783"/>
        <v/>
      </c>
      <c r="L4955" s="92" t="str">
        <f t="shared" si="784"/>
        <v/>
      </c>
      <c r="M4955" s="95" t="str">
        <f>IF(A4955&lt;&gt;"",IF(MID(C4955,1,1)="c",SigmaEpsConcrete(I4955,$AN$30:$AN$33,$AR$30:$AR$33,$AS$26,$AS$27,$AS$28,$AQ$20,$AU$19),""),"")</f>
        <v/>
      </c>
      <c r="N4955" s="95" t="str">
        <f>IF(A4955&lt;&gt;"",IF(MID(C4955,1,1)="r",SigmaEpsReinf(J4955,$AS$42:$AS$43,$AS$41,$AS$39,$AS$40,$AQ$38),""),"")</f>
        <v/>
      </c>
      <c r="Q4955" s="92" t="str">
        <f t="shared" si="786"/>
        <v/>
      </c>
      <c r="R4955" s="92" t="str">
        <f t="shared" si="787"/>
        <v/>
      </c>
      <c r="U4955" s="5"/>
      <c r="V4955" s="5"/>
      <c r="W4955" s="94" t="str">
        <f t="shared" si="785"/>
        <v/>
      </c>
      <c r="X4955" s="94" t="str">
        <f t="shared" si="788"/>
        <v/>
      </c>
      <c r="Y4955" s="5"/>
      <c r="BK4955" s="8"/>
      <c r="BL4955" s="5"/>
      <c r="BM4955" s="5"/>
      <c r="BN4955" s="5"/>
      <c r="BO4955" s="5"/>
      <c r="BP4955" s="1"/>
      <c r="BQ4955" s="1"/>
      <c r="BR4955" s="1"/>
      <c r="BS4955" s="1"/>
      <c r="BT4955" s="1"/>
      <c r="BU4955" s="4"/>
      <c r="BV4955" s="1"/>
      <c r="BW4955" s="3"/>
      <c r="BX4955" s="4"/>
      <c r="BY4955" s="5"/>
      <c r="BZ4955" s="5"/>
      <c r="CA4955" s="5"/>
      <c r="CB4955" s="5"/>
      <c r="CC4955" s="5"/>
      <c r="CD4955" s="43"/>
    </row>
    <row r="4956" spans="1:82" x14ac:dyDescent="0.25">
      <c r="A4956" s="8"/>
      <c r="B4956" s="5"/>
      <c r="C4956" s="5"/>
      <c r="D4956" s="5"/>
      <c r="E4956" s="5"/>
      <c r="F4956" s="94" t="str">
        <f t="shared" si="779"/>
        <v/>
      </c>
      <c r="G4956" s="94" t="str">
        <f t="shared" si="780"/>
        <v/>
      </c>
      <c r="H4956" s="127" t="str">
        <f>IF(A4956&lt;&gt;"",IF(MID(C4956,1,1)="c",$AS$26,IF(MID(C4956,1,1)="r",$AS$41,IF(MID(C4956,1,1)="p",#REF!,#REF!))),"")</f>
        <v/>
      </c>
      <c r="I4956" s="92" t="str">
        <f t="shared" si="781"/>
        <v/>
      </c>
      <c r="J4956" s="92" t="str">
        <f t="shared" si="782"/>
        <v/>
      </c>
      <c r="K4956" s="92" t="str">
        <f t="shared" si="783"/>
        <v/>
      </c>
      <c r="L4956" s="92" t="str">
        <f t="shared" si="784"/>
        <v/>
      </c>
      <c r="M4956" s="95" t="str">
        <f>IF(A4956&lt;&gt;"",IF(MID(C4956,1,1)="c",SigmaEpsConcrete(I4956,$AN$30:$AN$33,$AR$30:$AR$33,$AS$26,$AS$27,$AS$28,$AQ$20,$AU$19),""),"")</f>
        <v/>
      </c>
      <c r="N4956" s="95" t="str">
        <f>IF(A4956&lt;&gt;"",IF(MID(C4956,1,1)="r",SigmaEpsReinf(J4956,$AS$42:$AS$43,$AS$41,$AS$39,$AS$40,$AQ$38),""),"")</f>
        <v/>
      </c>
      <c r="Q4956" s="92" t="str">
        <f t="shared" si="786"/>
        <v/>
      </c>
      <c r="R4956" s="92" t="str">
        <f t="shared" si="787"/>
        <v/>
      </c>
      <c r="U4956" s="5"/>
      <c r="V4956" s="5"/>
      <c r="W4956" s="94" t="str">
        <f t="shared" si="785"/>
        <v/>
      </c>
      <c r="X4956" s="94" t="str">
        <f t="shared" si="788"/>
        <v/>
      </c>
      <c r="Y4956" s="5"/>
      <c r="BK4956" s="8"/>
      <c r="BL4956" s="5"/>
      <c r="BM4956" s="5"/>
      <c r="BN4956" s="5"/>
      <c r="BO4956" s="5"/>
      <c r="BP4956" s="1"/>
      <c r="BQ4956" s="1"/>
      <c r="BR4956" s="1"/>
      <c r="BS4956" s="1"/>
      <c r="BT4956" s="1"/>
      <c r="BU4956" s="4"/>
      <c r="BV4956" s="1"/>
      <c r="BW4956" s="3"/>
      <c r="BX4956" s="4"/>
      <c r="BY4956" s="5"/>
      <c r="BZ4956" s="5"/>
      <c r="CA4956" s="5"/>
      <c r="CB4956" s="5"/>
      <c r="CC4956" s="5"/>
      <c r="CD4956" s="43"/>
    </row>
    <row r="4957" spans="1:82" x14ac:dyDescent="0.25">
      <c r="A4957" s="8"/>
      <c r="B4957" s="5"/>
      <c r="C4957" s="5"/>
      <c r="D4957" s="5"/>
      <c r="E4957" s="5"/>
      <c r="F4957" s="94" t="str">
        <f t="shared" si="779"/>
        <v/>
      </c>
      <c r="G4957" s="94" t="str">
        <f t="shared" si="780"/>
        <v/>
      </c>
      <c r="H4957" s="127" t="str">
        <f>IF(A4957&lt;&gt;"",IF(MID(C4957,1,1)="c",$AS$26,IF(MID(C4957,1,1)="r",$AS$41,IF(MID(C4957,1,1)="p",#REF!,#REF!))),"")</f>
        <v/>
      </c>
      <c r="I4957" s="92" t="str">
        <f t="shared" si="781"/>
        <v/>
      </c>
      <c r="J4957" s="92" t="str">
        <f t="shared" si="782"/>
        <v/>
      </c>
      <c r="K4957" s="92" t="str">
        <f t="shared" si="783"/>
        <v/>
      </c>
      <c r="L4957" s="92" t="str">
        <f t="shared" si="784"/>
        <v/>
      </c>
      <c r="M4957" s="95" t="str">
        <f>IF(A4957&lt;&gt;"",IF(MID(C4957,1,1)="c",SigmaEpsConcrete(I4957,$AN$30:$AN$33,$AR$30:$AR$33,$AS$26,$AS$27,$AS$28,$AQ$20,$AU$19),""),"")</f>
        <v/>
      </c>
      <c r="N4957" s="95" t="str">
        <f>IF(A4957&lt;&gt;"",IF(MID(C4957,1,1)="r",SigmaEpsReinf(J4957,$AS$42:$AS$43,$AS$41,$AS$39,$AS$40,$AQ$38),""),"")</f>
        <v/>
      </c>
      <c r="Q4957" s="92" t="str">
        <f t="shared" si="786"/>
        <v/>
      </c>
      <c r="R4957" s="92" t="str">
        <f t="shared" si="787"/>
        <v/>
      </c>
      <c r="U4957" s="5"/>
      <c r="V4957" s="5"/>
      <c r="W4957" s="94" t="str">
        <f t="shared" si="785"/>
        <v/>
      </c>
      <c r="X4957" s="94" t="str">
        <f t="shared" si="788"/>
        <v/>
      </c>
      <c r="Y4957" s="5"/>
      <c r="BK4957" s="8"/>
      <c r="BL4957" s="5"/>
      <c r="BM4957" s="5"/>
      <c r="BN4957" s="5"/>
      <c r="BO4957" s="5"/>
      <c r="BP4957" s="1"/>
      <c r="BQ4957" s="1"/>
      <c r="BR4957" s="1"/>
      <c r="BS4957" s="1"/>
      <c r="BT4957" s="1"/>
      <c r="BU4957" s="4"/>
      <c r="BV4957" s="1"/>
      <c r="BW4957" s="3"/>
      <c r="BX4957" s="4"/>
      <c r="BY4957" s="5"/>
      <c r="BZ4957" s="5"/>
      <c r="CA4957" s="5"/>
      <c r="CB4957" s="5"/>
      <c r="CC4957" s="5"/>
      <c r="CD4957" s="43"/>
    </row>
    <row r="4958" spans="1:82" x14ac:dyDescent="0.25">
      <c r="A4958" s="8"/>
      <c r="B4958" s="5"/>
      <c r="C4958" s="5"/>
      <c r="D4958" s="5"/>
      <c r="E4958" s="5"/>
      <c r="F4958" s="94" t="str">
        <f t="shared" si="779"/>
        <v/>
      </c>
      <c r="G4958" s="94" t="str">
        <f t="shared" si="780"/>
        <v/>
      </c>
      <c r="H4958" s="127" t="str">
        <f>IF(A4958&lt;&gt;"",IF(MID(C4958,1,1)="c",$AS$26,IF(MID(C4958,1,1)="r",$AS$41,IF(MID(C4958,1,1)="p",#REF!,#REF!))),"")</f>
        <v/>
      </c>
      <c r="I4958" s="92" t="str">
        <f t="shared" si="781"/>
        <v/>
      </c>
      <c r="J4958" s="92" t="str">
        <f t="shared" si="782"/>
        <v/>
      </c>
      <c r="K4958" s="92" t="str">
        <f t="shared" si="783"/>
        <v/>
      </c>
      <c r="L4958" s="92" t="str">
        <f t="shared" si="784"/>
        <v/>
      </c>
      <c r="M4958" s="95" t="str">
        <f>IF(A4958&lt;&gt;"",IF(MID(C4958,1,1)="c",SigmaEpsConcrete(I4958,$AN$30:$AN$33,$AR$30:$AR$33,$AS$26,$AS$27,$AS$28,$AQ$20,$AU$19),""),"")</f>
        <v/>
      </c>
      <c r="N4958" s="95" t="str">
        <f>IF(A4958&lt;&gt;"",IF(MID(C4958,1,1)="r",SigmaEpsReinf(J4958,$AS$42:$AS$43,$AS$41,$AS$39,$AS$40,$AQ$38),""),"")</f>
        <v/>
      </c>
      <c r="Q4958" s="92" t="str">
        <f t="shared" si="786"/>
        <v/>
      </c>
      <c r="R4958" s="92" t="str">
        <f t="shared" si="787"/>
        <v/>
      </c>
      <c r="U4958" s="5"/>
      <c r="V4958" s="5"/>
      <c r="W4958" s="94" t="str">
        <f t="shared" si="785"/>
        <v/>
      </c>
      <c r="X4958" s="94" t="str">
        <f t="shared" si="788"/>
        <v/>
      </c>
      <c r="Y4958" s="5"/>
      <c r="BK4958" s="8"/>
      <c r="BL4958" s="5"/>
      <c r="BM4958" s="5"/>
      <c r="BN4958" s="5"/>
      <c r="BO4958" s="5"/>
      <c r="BP4958" s="1"/>
      <c r="BQ4958" s="1"/>
      <c r="BR4958" s="1"/>
      <c r="BS4958" s="1"/>
      <c r="BT4958" s="1"/>
      <c r="BU4958" s="4"/>
      <c r="BV4958" s="1"/>
      <c r="BW4958" s="3"/>
      <c r="BX4958" s="4"/>
      <c r="BY4958" s="5"/>
      <c r="BZ4958" s="5"/>
      <c r="CA4958" s="5"/>
      <c r="CB4958" s="5"/>
      <c r="CC4958" s="5"/>
      <c r="CD4958" s="43"/>
    </row>
    <row r="4959" spans="1:82" x14ac:dyDescent="0.25">
      <c r="A4959" s="8"/>
      <c r="B4959" s="5"/>
      <c r="C4959" s="5"/>
      <c r="D4959" s="5"/>
      <c r="E4959" s="5"/>
      <c r="F4959" s="94" t="str">
        <f t="shared" si="779"/>
        <v/>
      </c>
      <c r="G4959" s="94" t="str">
        <f t="shared" si="780"/>
        <v/>
      </c>
      <c r="H4959" s="127" t="str">
        <f>IF(A4959&lt;&gt;"",IF(MID(C4959,1,1)="c",$AS$26,IF(MID(C4959,1,1)="r",$AS$41,IF(MID(C4959,1,1)="p",#REF!,#REF!))),"")</f>
        <v/>
      </c>
      <c r="I4959" s="92" t="str">
        <f t="shared" si="781"/>
        <v/>
      </c>
      <c r="J4959" s="92" t="str">
        <f t="shared" si="782"/>
        <v/>
      </c>
      <c r="K4959" s="92" t="str">
        <f t="shared" si="783"/>
        <v/>
      </c>
      <c r="L4959" s="92" t="str">
        <f t="shared" si="784"/>
        <v/>
      </c>
      <c r="M4959" s="95" t="str">
        <f>IF(A4959&lt;&gt;"",IF(MID(C4959,1,1)="c",SigmaEpsConcrete(I4959,$AN$30:$AN$33,$AR$30:$AR$33,$AS$26,$AS$27,$AS$28,$AQ$20,$AU$19),""),"")</f>
        <v/>
      </c>
      <c r="N4959" s="95" t="str">
        <f>IF(A4959&lt;&gt;"",IF(MID(C4959,1,1)="r",SigmaEpsReinf(J4959,$AS$42:$AS$43,$AS$41,$AS$39,$AS$40,$AQ$38),""),"")</f>
        <v/>
      </c>
      <c r="Q4959" s="92" t="str">
        <f t="shared" si="786"/>
        <v/>
      </c>
      <c r="R4959" s="92" t="str">
        <f t="shared" si="787"/>
        <v/>
      </c>
      <c r="U4959" s="5"/>
      <c r="V4959" s="5"/>
      <c r="W4959" s="94" t="str">
        <f t="shared" si="785"/>
        <v/>
      </c>
      <c r="X4959" s="94" t="str">
        <f t="shared" si="788"/>
        <v/>
      </c>
      <c r="Y4959" s="5"/>
      <c r="BK4959" s="8"/>
      <c r="BL4959" s="5"/>
      <c r="BM4959" s="5"/>
      <c r="BN4959" s="5"/>
      <c r="BO4959" s="5"/>
      <c r="BP4959" s="1"/>
      <c r="BQ4959" s="1"/>
      <c r="BR4959" s="1"/>
      <c r="BS4959" s="1"/>
      <c r="BT4959" s="1"/>
      <c r="BU4959" s="4"/>
      <c r="BV4959" s="1"/>
      <c r="BW4959" s="3"/>
      <c r="BX4959" s="4"/>
      <c r="BY4959" s="5"/>
      <c r="BZ4959" s="5"/>
      <c r="CA4959" s="5"/>
      <c r="CB4959" s="5"/>
      <c r="CC4959" s="5"/>
      <c r="CD4959" s="43"/>
    </row>
    <row r="4960" spans="1:82" x14ac:dyDescent="0.25">
      <c r="A4960" s="8"/>
      <c r="B4960" s="5"/>
      <c r="C4960" s="5"/>
      <c r="D4960" s="5"/>
      <c r="E4960" s="5"/>
      <c r="F4960" s="94" t="str">
        <f t="shared" si="779"/>
        <v/>
      </c>
      <c r="G4960" s="94" t="str">
        <f t="shared" si="780"/>
        <v/>
      </c>
      <c r="H4960" s="127" t="str">
        <f>IF(A4960&lt;&gt;"",IF(MID(C4960,1,1)="c",$AS$26,IF(MID(C4960,1,1)="r",$AS$41,IF(MID(C4960,1,1)="p",#REF!,#REF!))),"")</f>
        <v/>
      </c>
      <c r="I4960" s="92" t="str">
        <f t="shared" si="781"/>
        <v/>
      </c>
      <c r="J4960" s="92" t="str">
        <f t="shared" si="782"/>
        <v/>
      </c>
      <c r="K4960" s="92" t="str">
        <f t="shared" si="783"/>
        <v/>
      </c>
      <c r="L4960" s="92" t="str">
        <f t="shared" si="784"/>
        <v/>
      </c>
      <c r="M4960" s="95" t="str">
        <f>IF(A4960&lt;&gt;"",IF(MID(C4960,1,1)="c",SigmaEpsConcrete(I4960,$AN$30:$AN$33,$AR$30:$AR$33,$AS$26,$AS$27,$AS$28,$AQ$20,$AU$19),""),"")</f>
        <v/>
      </c>
      <c r="N4960" s="95" t="str">
        <f>IF(A4960&lt;&gt;"",IF(MID(C4960,1,1)="r",SigmaEpsReinf(J4960,$AS$42:$AS$43,$AS$41,$AS$39,$AS$40,$AQ$38),""),"")</f>
        <v/>
      </c>
      <c r="Q4960" s="92" t="str">
        <f t="shared" si="786"/>
        <v/>
      </c>
      <c r="R4960" s="92" t="str">
        <f t="shared" si="787"/>
        <v/>
      </c>
      <c r="U4960" s="5"/>
      <c r="V4960" s="5"/>
      <c r="W4960" s="94" t="str">
        <f t="shared" si="785"/>
        <v/>
      </c>
      <c r="X4960" s="94" t="str">
        <f t="shared" si="788"/>
        <v/>
      </c>
      <c r="Y4960" s="5"/>
      <c r="BK4960" s="8"/>
      <c r="BL4960" s="5"/>
      <c r="BM4960" s="5"/>
      <c r="BN4960" s="5"/>
      <c r="BO4960" s="5"/>
      <c r="BP4960" s="1"/>
      <c r="BQ4960" s="1"/>
      <c r="BR4960" s="1"/>
      <c r="BS4960" s="1"/>
      <c r="BT4960" s="1"/>
      <c r="BU4960" s="4"/>
      <c r="BV4960" s="1"/>
      <c r="BW4960" s="3"/>
      <c r="BX4960" s="4"/>
      <c r="BY4960" s="5"/>
      <c r="BZ4960" s="5"/>
      <c r="CA4960" s="5"/>
      <c r="CB4960" s="5"/>
      <c r="CC4960" s="5"/>
      <c r="CD4960" s="43"/>
    </row>
    <row r="4961" spans="1:82" x14ac:dyDescent="0.25">
      <c r="A4961" s="8"/>
      <c r="B4961" s="5"/>
      <c r="C4961" s="5"/>
      <c r="D4961" s="5"/>
      <c r="E4961" s="5"/>
      <c r="F4961" s="94" t="str">
        <f t="shared" si="779"/>
        <v/>
      </c>
      <c r="G4961" s="94" t="str">
        <f t="shared" si="780"/>
        <v/>
      </c>
      <c r="H4961" s="127" t="str">
        <f>IF(A4961&lt;&gt;"",IF(MID(C4961,1,1)="c",$AS$26,IF(MID(C4961,1,1)="r",$AS$41,IF(MID(C4961,1,1)="p",#REF!,#REF!))),"")</f>
        <v/>
      </c>
      <c r="I4961" s="92" t="str">
        <f t="shared" si="781"/>
        <v/>
      </c>
      <c r="J4961" s="92" t="str">
        <f t="shared" si="782"/>
        <v/>
      </c>
      <c r="K4961" s="92" t="str">
        <f t="shared" si="783"/>
        <v/>
      </c>
      <c r="L4961" s="92" t="str">
        <f t="shared" si="784"/>
        <v/>
      </c>
      <c r="M4961" s="95" t="str">
        <f>IF(A4961&lt;&gt;"",IF(MID(C4961,1,1)="c",SigmaEpsConcrete(I4961,$AN$30:$AN$33,$AR$30:$AR$33,$AS$26,$AS$27,$AS$28,$AQ$20,$AU$19),""),"")</f>
        <v/>
      </c>
      <c r="N4961" s="95" t="str">
        <f>IF(A4961&lt;&gt;"",IF(MID(C4961,1,1)="r",SigmaEpsReinf(J4961,$AS$42:$AS$43,$AS$41,$AS$39,$AS$40,$AQ$38),""),"")</f>
        <v/>
      </c>
      <c r="Q4961" s="92" t="str">
        <f t="shared" si="786"/>
        <v/>
      </c>
      <c r="R4961" s="92" t="str">
        <f t="shared" si="787"/>
        <v/>
      </c>
      <c r="U4961" s="5"/>
      <c r="V4961" s="5"/>
      <c r="W4961" s="94" t="str">
        <f t="shared" si="785"/>
        <v/>
      </c>
      <c r="X4961" s="94" t="str">
        <f t="shared" si="788"/>
        <v/>
      </c>
      <c r="Y4961" s="5"/>
      <c r="BK4961" s="8"/>
      <c r="BL4961" s="5"/>
      <c r="BM4961" s="5"/>
      <c r="BN4961" s="5"/>
      <c r="BO4961" s="5"/>
      <c r="BP4961" s="1"/>
      <c r="BQ4961" s="1"/>
      <c r="BR4961" s="1"/>
      <c r="BS4961" s="1"/>
      <c r="BT4961" s="1"/>
      <c r="BU4961" s="4"/>
      <c r="BV4961" s="1"/>
      <c r="BW4961" s="3"/>
      <c r="BX4961" s="4"/>
      <c r="BY4961" s="5"/>
      <c r="BZ4961" s="5"/>
      <c r="CA4961" s="5"/>
      <c r="CB4961" s="5"/>
      <c r="CC4961" s="5"/>
      <c r="CD4961" s="43"/>
    </row>
    <row r="4962" spans="1:82" x14ac:dyDescent="0.25">
      <c r="A4962" s="8"/>
      <c r="B4962" s="5"/>
      <c r="C4962" s="5"/>
      <c r="D4962" s="5"/>
      <c r="E4962" s="5"/>
      <c r="F4962" s="94" t="str">
        <f t="shared" si="779"/>
        <v/>
      </c>
      <c r="G4962" s="94" t="str">
        <f t="shared" si="780"/>
        <v/>
      </c>
      <c r="H4962" s="127" t="str">
        <f>IF(A4962&lt;&gt;"",IF(MID(C4962,1,1)="c",$AS$26,IF(MID(C4962,1,1)="r",$AS$41,IF(MID(C4962,1,1)="p",#REF!,#REF!))),"")</f>
        <v/>
      </c>
      <c r="I4962" s="92" t="str">
        <f t="shared" si="781"/>
        <v/>
      </c>
      <c r="J4962" s="92" t="str">
        <f t="shared" si="782"/>
        <v/>
      </c>
      <c r="K4962" s="92" t="str">
        <f t="shared" si="783"/>
        <v/>
      </c>
      <c r="L4962" s="92" t="str">
        <f t="shared" si="784"/>
        <v/>
      </c>
      <c r="M4962" s="95" t="str">
        <f>IF(A4962&lt;&gt;"",IF(MID(C4962,1,1)="c",SigmaEpsConcrete(I4962,$AN$30:$AN$33,$AR$30:$AR$33,$AS$26,$AS$27,$AS$28,$AQ$20,$AU$19),""),"")</f>
        <v/>
      </c>
      <c r="N4962" s="95" t="str">
        <f>IF(A4962&lt;&gt;"",IF(MID(C4962,1,1)="r",SigmaEpsReinf(J4962,$AS$42:$AS$43,$AS$41,$AS$39,$AS$40,$AQ$38),""),"")</f>
        <v/>
      </c>
      <c r="Q4962" s="92" t="str">
        <f t="shared" si="786"/>
        <v/>
      </c>
      <c r="R4962" s="92" t="str">
        <f t="shared" si="787"/>
        <v/>
      </c>
      <c r="U4962" s="5"/>
      <c r="V4962" s="5"/>
      <c r="W4962" s="94" t="str">
        <f t="shared" si="785"/>
        <v/>
      </c>
      <c r="X4962" s="94" t="str">
        <f t="shared" si="788"/>
        <v/>
      </c>
      <c r="Y4962" s="5"/>
      <c r="BK4962" s="8"/>
      <c r="BL4962" s="5"/>
      <c r="BM4962" s="5"/>
      <c r="BN4962" s="5"/>
      <c r="BO4962" s="5"/>
      <c r="BP4962" s="1"/>
      <c r="BQ4962" s="1"/>
      <c r="BR4962" s="1"/>
      <c r="BS4962" s="1"/>
      <c r="BT4962" s="1"/>
      <c r="BU4962" s="4"/>
      <c r="BV4962" s="1"/>
      <c r="BW4962" s="3"/>
      <c r="BX4962" s="4"/>
      <c r="BY4962" s="5"/>
      <c r="BZ4962" s="5"/>
      <c r="CA4962" s="5"/>
      <c r="CB4962" s="5"/>
      <c r="CC4962" s="5"/>
      <c r="CD4962" s="43"/>
    </row>
    <row r="4963" spans="1:82" x14ac:dyDescent="0.25">
      <c r="A4963" s="8"/>
      <c r="B4963" s="5"/>
      <c r="C4963" s="5"/>
      <c r="D4963" s="5"/>
      <c r="E4963" s="5"/>
      <c r="F4963" s="94" t="str">
        <f t="shared" si="779"/>
        <v/>
      </c>
      <c r="G4963" s="94" t="str">
        <f t="shared" si="780"/>
        <v/>
      </c>
      <c r="H4963" s="127" t="str">
        <f>IF(A4963&lt;&gt;"",IF(MID(C4963,1,1)="c",$AS$26,IF(MID(C4963,1,1)="r",$AS$41,IF(MID(C4963,1,1)="p",#REF!,#REF!))),"")</f>
        <v/>
      </c>
      <c r="I4963" s="92" t="str">
        <f t="shared" si="781"/>
        <v/>
      </c>
      <c r="J4963" s="92" t="str">
        <f t="shared" si="782"/>
        <v/>
      </c>
      <c r="K4963" s="92" t="str">
        <f t="shared" si="783"/>
        <v/>
      </c>
      <c r="L4963" s="92" t="str">
        <f t="shared" si="784"/>
        <v/>
      </c>
      <c r="M4963" s="95" t="str">
        <f>IF(A4963&lt;&gt;"",IF(MID(C4963,1,1)="c",SigmaEpsConcrete(I4963,$AN$30:$AN$33,$AR$30:$AR$33,$AS$26,$AS$27,$AS$28,$AQ$20,$AU$19),""),"")</f>
        <v/>
      </c>
      <c r="N4963" s="95" t="str">
        <f>IF(A4963&lt;&gt;"",IF(MID(C4963,1,1)="r",SigmaEpsReinf(J4963,$AS$42:$AS$43,$AS$41,$AS$39,$AS$40,$AQ$38),""),"")</f>
        <v/>
      </c>
      <c r="Q4963" s="92" t="str">
        <f t="shared" si="786"/>
        <v/>
      </c>
      <c r="R4963" s="92" t="str">
        <f t="shared" si="787"/>
        <v/>
      </c>
      <c r="U4963" s="5"/>
      <c r="V4963" s="5"/>
      <c r="W4963" s="94" t="str">
        <f t="shared" si="785"/>
        <v/>
      </c>
      <c r="X4963" s="94" t="str">
        <f t="shared" si="788"/>
        <v/>
      </c>
      <c r="Y4963" s="5"/>
      <c r="BK4963" s="8"/>
      <c r="BL4963" s="5"/>
      <c r="BM4963" s="5"/>
      <c r="BN4963" s="5"/>
      <c r="BO4963" s="5"/>
      <c r="BP4963" s="1"/>
      <c r="BQ4963" s="1"/>
      <c r="BR4963" s="1"/>
      <c r="BS4963" s="1"/>
      <c r="BT4963" s="1"/>
      <c r="BU4963" s="4"/>
      <c r="BV4963" s="1"/>
      <c r="BW4963" s="3"/>
      <c r="BX4963" s="4"/>
      <c r="BY4963" s="5"/>
      <c r="BZ4963" s="5"/>
      <c r="CA4963" s="5"/>
      <c r="CB4963" s="5"/>
      <c r="CC4963" s="5"/>
      <c r="CD4963" s="43"/>
    </row>
    <row r="4964" spans="1:82" x14ac:dyDescent="0.25">
      <c r="A4964" s="8"/>
      <c r="B4964" s="5"/>
      <c r="C4964" s="5"/>
      <c r="D4964" s="5"/>
      <c r="E4964" s="5"/>
      <c r="F4964" s="94" t="str">
        <f t="shared" si="779"/>
        <v/>
      </c>
      <c r="G4964" s="94" t="str">
        <f t="shared" si="780"/>
        <v/>
      </c>
      <c r="H4964" s="127" t="str">
        <f>IF(A4964&lt;&gt;"",IF(MID(C4964,1,1)="c",$AS$26,IF(MID(C4964,1,1)="r",$AS$41,IF(MID(C4964,1,1)="p",#REF!,#REF!))),"")</f>
        <v/>
      </c>
      <c r="I4964" s="92" t="str">
        <f t="shared" si="781"/>
        <v/>
      </c>
      <c r="J4964" s="92" t="str">
        <f t="shared" si="782"/>
        <v/>
      </c>
      <c r="K4964" s="92" t="str">
        <f t="shared" si="783"/>
        <v/>
      </c>
      <c r="L4964" s="92" t="str">
        <f t="shared" si="784"/>
        <v/>
      </c>
      <c r="M4964" s="95" t="str">
        <f>IF(A4964&lt;&gt;"",IF(MID(C4964,1,1)="c",SigmaEpsConcrete(I4964,$AN$30:$AN$33,$AR$30:$AR$33,$AS$26,$AS$27,$AS$28,$AQ$20,$AU$19),""),"")</f>
        <v/>
      </c>
      <c r="N4964" s="95" t="str">
        <f>IF(A4964&lt;&gt;"",IF(MID(C4964,1,1)="r",SigmaEpsReinf(J4964,$AS$42:$AS$43,$AS$41,$AS$39,$AS$40,$AQ$38),""),"")</f>
        <v/>
      </c>
      <c r="Q4964" s="92" t="str">
        <f t="shared" si="786"/>
        <v/>
      </c>
      <c r="R4964" s="92" t="str">
        <f t="shared" si="787"/>
        <v/>
      </c>
      <c r="U4964" s="5"/>
      <c r="V4964" s="5"/>
      <c r="W4964" s="94" t="str">
        <f t="shared" si="785"/>
        <v/>
      </c>
      <c r="X4964" s="94" t="str">
        <f t="shared" si="788"/>
        <v/>
      </c>
      <c r="Y4964" s="5"/>
      <c r="BK4964" s="8"/>
      <c r="BL4964" s="5"/>
      <c r="BM4964" s="5"/>
      <c r="BN4964" s="5"/>
      <c r="BO4964" s="5"/>
      <c r="BP4964" s="1"/>
      <c r="BQ4964" s="1"/>
      <c r="BR4964" s="1"/>
      <c r="BS4964" s="1"/>
      <c r="BT4964" s="1"/>
      <c r="BU4964" s="4"/>
      <c r="BV4964" s="1"/>
      <c r="BW4964" s="3"/>
      <c r="BX4964" s="4"/>
      <c r="BY4964" s="5"/>
      <c r="BZ4964" s="5"/>
      <c r="CA4964" s="5"/>
      <c r="CB4964" s="5"/>
      <c r="CC4964" s="5"/>
      <c r="CD4964" s="43"/>
    </row>
    <row r="4965" spans="1:82" x14ac:dyDescent="0.25">
      <c r="A4965" s="8"/>
      <c r="B4965" s="5"/>
      <c r="C4965" s="5"/>
      <c r="D4965" s="5"/>
      <c r="E4965" s="5"/>
      <c r="F4965" s="94" t="str">
        <f t="shared" si="779"/>
        <v/>
      </c>
      <c r="G4965" s="94" t="str">
        <f t="shared" si="780"/>
        <v/>
      </c>
      <c r="H4965" s="127" t="str">
        <f>IF(A4965&lt;&gt;"",IF(MID(C4965,1,1)="c",$AS$26,IF(MID(C4965,1,1)="r",$AS$41,IF(MID(C4965,1,1)="p",#REF!,#REF!))),"")</f>
        <v/>
      </c>
      <c r="I4965" s="92" t="str">
        <f t="shared" si="781"/>
        <v/>
      </c>
      <c r="J4965" s="92" t="str">
        <f t="shared" si="782"/>
        <v/>
      </c>
      <c r="K4965" s="92" t="str">
        <f t="shared" si="783"/>
        <v/>
      </c>
      <c r="L4965" s="92" t="str">
        <f t="shared" si="784"/>
        <v/>
      </c>
      <c r="M4965" s="95" t="str">
        <f>IF(A4965&lt;&gt;"",IF(MID(C4965,1,1)="c",SigmaEpsConcrete(I4965,$AN$30:$AN$33,$AR$30:$AR$33,$AS$26,$AS$27,$AS$28,$AQ$20,$AU$19),""),"")</f>
        <v/>
      </c>
      <c r="N4965" s="95" t="str">
        <f>IF(A4965&lt;&gt;"",IF(MID(C4965,1,1)="r",SigmaEpsReinf(J4965,$AS$42:$AS$43,$AS$41,$AS$39,$AS$40,$AQ$38),""),"")</f>
        <v/>
      </c>
      <c r="Q4965" s="92" t="str">
        <f t="shared" si="786"/>
        <v/>
      </c>
      <c r="R4965" s="92" t="str">
        <f t="shared" si="787"/>
        <v/>
      </c>
      <c r="U4965" s="5"/>
      <c r="V4965" s="5"/>
      <c r="W4965" s="94" t="str">
        <f t="shared" si="785"/>
        <v/>
      </c>
      <c r="X4965" s="94" t="str">
        <f t="shared" si="788"/>
        <v/>
      </c>
      <c r="Y4965" s="5"/>
      <c r="BK4965" s="8"/>
      <c r="BL4965" s="5"/>
      <c r="BM4965" s="5"/>
      <c r="BN4965" s="5"/>
      <c r="BO4965" s="5"/>
      <c r="BP4965" s="1"/>
      <c r="BQ4965" s="1"/>
      <c r="BR4965" s="1"/>
      <c r="BS4965" s="1"/>
      <c r="BT4965" s="1"/>
      <c r="BU4965" s="4"/>
      <c r="BV4965" s="1"/>
      <c r="BW4965" s="3"/>
      <c r="BX4965" s="4"/>
      <c r="BY4965" s="5"/>
      <c r="BZ4965" s="5"/>
      <c r="CA4965" s="5"/>
      <c r="CB4965" s="5"/>
      <c r="CC4965" s="5"/>
      <c r="CD4965" s="43"/>
    </row>
    <row r="4966" spans="1:82" x14ac:dyDescent="0.25">
      <c r="A4966" s="8"/>
      <c r="B4966" s="5"/>
      <c r="C4966" s="5"/>
      <c r="D4966" s="5"/>
      <c r="E4966" s="5"/>
      <c r="F4966" s="94" t="str">
        <f t="shared" si="779"/>
        <v/>
      </c>
      <c r="G4966" s="94" t="str">
        <f t="shared" si="780"/>
        <v/>
      </c>
      <c r="H4966" s="127" t="str">
        <f>IF(A4966&lt;&gt;"",IF(MID(C4966,1,1)="c",$AS$26,IF(MID(C4966,1,1)="r",$AS$41,IF(MID(C4966,1,1)="p",#REF!,#REF!))),"")</f>
        <v/>
      </c>
      <c r="I4966" s="92" t="str">
        <f t="shared" si="781"/>
        <v/>
      </c>
      <c r="J4966" s="92" t="str">
        <f t="shared" si="782"/>
        <v/>
      </c>
      <c r="K4966" s="92" t="str">
        <f t="shared" si="783"/>
        <v/>
      </c>
      <c r="L4966" s="92" t="str">
        <f t="shared" si="784"/>
        <v/>
      </c>
      <c r="M4966" s="95" t="str">
        <f>IF(A4966&lt;&gt;"",IF(MID(C4966,1,1)="c",SigmaEpsConcrete(I4966,$AN$30:$AN$33,$AR$30:$AR$33,$AS$26,$AS$27,$AS$28,$AQ$20,$AU$19),""),"")</f>
        <v/>
      </c>
      <c r="N4966" s="95" t="str">
        <f>IF(A4966&lt;&gt;"",IF(MID(C4966,1,1)="r",SigmaEpsReinf(J4966,$AS$42:$AS$43,$AS$41,$AS$39,$AS$40,$AQ$38),""),"")</f>
        <v/>
      </c>
      <c r="Q4966" s="92" t="str">
        <f t="shared" si="786"/>
        <v/>
      </c>
      <c r="R4966" s="92" t="str">
        <f t="shared" si="787"/>
        <v/>
      </c>
      <c r="U4966" s="5"/>
      <c r="V4966" s="5"/>
      <c r="W4966" s="94" t="str">
        <f t="shared" si="785"/>
        <v/>
      </c>
      <c r="X4966" s="94" t="str">
        <f t="shared" si="788"/>
        <v/>
      </c>
      <c r="Y4966" s="5"/>
      <c r="BK4966" s="8"/>
      <c r="BL4966" s="5"/>
      <c r="BM4966" s="5"/>
      <c r="BN4966" s="5"/>
      <c r="BO4966" s="5"/>
      <c r="BP4966" s="1"/>
      <c r="BQ4966" s="1"/>
      <c r="BR4966" s="1"/>
      <c r="BS4966" s="1"/>
      <c r="BT4966" s="1"/>
      <c r="BU4966" s="4"/>
      <c r="BV4966" s="1"/>
      <c r="BW4966" s="3"/>
      <c r="BX4966" s="4"/>
      <c r="BY4966" s="5"/>
      <c r="BZ4966" s="5"/>
      <c r="CA4966" s="5"/>
      <c r="CB4966" s="5"/>
      <c r="CC4966" s="5"/>
      <c r="CD4966" s="43"/>
    </row>
    <row r="4967" spans="1:82" x14ac:dyDescent="0.25">
      <c r="A4967" s="8"/>
      <c r="B4967" s="5"/>
      <c r="C4967" s="5"/>
      <c r="D4967" s="5"/>
      <c r="E4967" s="5"/>
      <c r="F4967" s="94" t="str">
        <f t="shared" si="779"/>
        <v/>
      </c>
      <c r="G4967" s="94" t="str">
        <f t="shared" si="780"/>
        <v/>
      </c>
      <c r="H4967" s="127" t="str">
        <f>IF(A4967&lt;&gt;"",IF(MID(C4967,1,1)="c",$AS$26,IF(MID(C4967,1,1)="r",$AS$41,IF(MID(C4967,1,1)="p",#REF!,#REF!))),"")</f>
        <v/>
      </c>
      <c r="I4967" s="92" t="str">
        <f t="shared" si="781"/>
        <v/>
      </c>
      <c r="J4967" s="92" t="str">
        <f t="shared" si="782"/>
        <v/>
      </c>
      <c r="K4967" s="92" t="str">
        <f t="shared" si="783"/>
        <v/>
      </c>
      <c r="L4967" s="92" t="str">
        <f t="shared" si="784"/>
        <v/>
      </c>
      <c r="M4967" s="95" t="str">
        <f>IF(A4967&lt;&gt;"",IF(MID(C4967,1,1)="c",SigmaEpsConcrete(I4967,$AN$30:$AN$33,$AR$30:$AR$33,$AS$26,$AS$27,$AS$28,$AQ$20,$AU$19),""),"")</f>
        <v/>
      </c>
      <c r="N4967" s="95" t="str">
        <f>IF(A4967&lt;&gt;"",IF(MID(C4967,1,1)="r",SigmaEpsReinf(J4967,$AS$42:$AS$43,$AS$41,$AS$39,$AS$40,$AQ$38),""),"")</f>
        <v/>
      </c>
      <c r="Q4967" s="92" t="str">
        <f t="shared" si="786"/>
        <v/>
      </c>
      <c r="R4967" s="92" t="str">
        <f t="shared" si="787"/>
        <v/>
      </c>
      <c r="U4967" s="5"/>
      <c r="V4967" s="5"/>
      <c r="W4967" s="94" t="str">
        <f t="shared" si="785"/>
        <v/>
      </c>
      <c r="X4967" s="94" t="str">
        <f t="shared" si="788"/>
        <v/>
      </c>
      <c r="Y4967" s="5"/>
      <c r="BK4967" s="8"/>
      <c r="BL4967" s="5"/>
      <c r="BM4967" s="5"/>
      <c r="BN4967" s="5"/>
      <c r="BO4967" s="5"/>
      <c r="BP4967" s="1"/>
      <c r="BQ4967" s="1"/>
      <c r="BR4967" s="1"/>
      <c r="BS4967" s="1"/>
      <c r="BT4967" s="1"/>
      <c r="BU4967" s="4"/>
      <c r="BV4967" s="1"/>
      <c r="BW4967" s="3"/>
      <c r="BX4967" s="4"/>
      <c r="BY4967" s="5"/>
      <c r="BZ4967" s="5"/>
      <c r="CA4967" s="5"/>
      <c r="CB4967" s="5"/>
      <c r="CC4967" s="5"/>
      <c r="CD4967" s="43"/>
    </row>
    <row r="4968" spans="1:82" x14ac:dyDescent="0.25">
      <c r="A4968" s="8"/>
      <c r="B4968" s="5"/>
      <c r="C4968" s="5"/>
      <c r="D4968" s="5"/>
      <c r="E4968" s="5"/>
      <c r="F4968" s="94" t="str">
        <f t="shared" si="779"/>
        <v/>
      </c>
      <c r="G4968" s="94" t="str">
        <f t="shared" si="780"/>
        <v/>
      </c>
      <c r="H4968" s="127" t="str">
        <f>IF(A4968&lt;&gt;"",IF(MID(C4968,1,1)="c",$AS$26,IF(MID(C4968,1,1)="r",$AS$41,IF(MID(C4968,1,1)="p",#REF!,#REF!))),"")</f>
        <v/>
      </c>
      <c r="I4968" s="92" t="str">
        <f t="shared" si="781"/>
        <v/>
      </c>
      <c r="J4968" s="92" t="str">
        <f t="shared" si="782"/>
        <v/>
      </c>
      <c r="K4968" s="92" t="str">
        <f t="shared" si="783"/>
        <v/>
      </c>
      <c r="L4968" s="92" t="str">
        <f t="shared" si="784"/>
        <v/>
      </c>
      <c r="M4968" s="95" t="str">
        <f>IF(A4968&lt;&gt;"",IF(MID(C4968,1,1)="c",SigmaEpsConcrete(I4968,$AN$30:$AN$33,$AR$30:$AR$33,$AS$26,$AS$27,$AS$28,$AQ$20,$AU$19),""),"")</f>
        <v/>
      </c>
      <c r="N4968" s="95" t="str">
        <f>IF(A4968&lt;&gt;"",IF(MID(C4968,1,1)="r",SigmaEpsReinf(J4968,$AS$42:$AS$43,$AS$41,$AS$39,$AS$40,$AQ$38),""),"")</f>
        <v/>
      </c>
      <c r="Q4968" s="92" t="str">
        <f t="shared" si="786"/>
        <v/>
      </c>
      <c r="R4968" s="92" t="str">
        <f t="shared" si="787"/>
        <v/>
      </c>
      <c r="U4968" s="5"/>
      <c r="V4968" s="5"/>
      <c r="W4968" s="94" t="str">
        <f t="shared" si="785"/>
        <v/>
      </c>
      <c r="X4968" s="94" t="str">
        <f t="shared" si="788"/>
        <v/>
      </c>
      <c r="Y4968" s="5"/>
      <c r="BK4968" s="8"/>
      <c r="BL4968" s="5"/>
      <c r="BM4968" s="5"/>
      <c r="BN4968" s="5"/>
      <c r="BO4968" s="5"/>
      <c r="BP4968" s="1"/>
      <c r="BQ4968" s="1"/>
      <c r="BR4968" s="1"/>
      <c r="BS4968" s="1"/>
      <c r="BT4968" s="1"/>
      <c r="BU4968" s="4"/>
      <c r="BV4968" s="1"/>
      <c r="BW4968" s="3"/>
      <c r="BX4968" s="4"/>
      <c r="BY4968" s="5"/>
      <c r="BZ4968" s="5"/>
      <c r="CA4968" s="5"/>
      <c r="CB4968" s="5"/>
      <c r="CC4968" s="5"/>
      <c r="CD4968" s="43"/>
    </row>
    <row r="4969" spans="1:82" x14ac:dyDescent="0.25">
      <c r="A4969" s="8"/>
      <c r="B4969" s="5"/>
      <c r="C4969" s="5"/>
      <c r="D4969" s="5"/>
      <c r="E4969" s="5"/>
      <c r="F4969" s="94" t="str">
        <f t="shared" si="779"/>
        <v/>
      </c>
      <c r="G4969" s="94" t="str">
        <f t="shared" si="780"/>
        <v/>
      </c>
      <c r="H4969" s="127" t="str">
        <f>IF(A4969&lt;&gt;"",IF(MID(C4969,1,1)="c",$AS$26,IF(MID(C4969,1,1)="r",$AS$41,IF(MID(C4969,1,1)="p",#REF!,#REF!))),"")</f>
        <v/>
      </c>
      <c r="I4969" s="92" t="str">
        <f t="shared" si="781"/>
        <v/>
      </c>
      <c r="J4969" s="92" t="str">
        <f t="shared" si="782"/>
        <v/>
      </c>
      <c r="K4969" s="92" t="str">
        <f t="shared" si="783"/>
        <v/>
      </c>
      <c r="L4969" s="92" t="str">
        <f t="shared" si="784"/>
        <v/>
      </c>
      <c r="M4969" s="95" t="str">
        <f>IF(A4969&lt;&gt;"",IF(MID(C4969,1,1)="c",SigmaEpsConcrete(I4969,$AN$30:$AN$33,$AR$30:$AR$33,$AS$26,$AS$27,$AS$28,$AQ$20,$AU$19),""),"")</f>
        <v/>
      </c>
      <c r="N4969" s="95" t="str">
        <f>IF(A4969&lt;&gt;"",IF(MID(C4969,1,1)="r",SigmaEpsReinf(J4969,$AS$42:$AS$43,$AS$41,$AS$39,$AS$40,$AQ$38),""),"")</f>
        <v/>
      </c>
      <c r="Q4969" s="92" t="str">
        <f t="shared" si="786"/>
        <v/>
      </c>
      <c r="R4969" s="92" t="str">
        <f t="shared" si="787"/>
        <v/>
      </c>
      <c r="U4969" s="5"/>
      <c r="V4969" s="5"/>
      <c r="W4969" s="94" t="str">
        <f t="shared" si="785"/>
        <v/>
      </c>
      <c r="X4969" s="94" t="str">
        <f t="shared" si="788"/>
        <v/>
      </c>
      <c r="Y4969" s="5"/>
      <c r="BK4969" s="8"/>
      <c r="BL4969" s="5"/>
      <c r="BM4969" s="5"/>
      <c r="BN4969" s="5"/>
      <c r="BO4969" s="5"/>
      <c r="BP4969" s="1"/>
      <c r="BQ4969" s="1"/>
      <c r="BR4969" s="1"/>
      <c r="BS4969" s="1"/>
      <c r="BT4969" s="1"/>
      <c r="BU4969" s="4"/>
      <c r="BV4969" s="1"/>
      <c r="BW4969" s="3"/>
      <c r="BX4969" s="4"/>
      <c r="BY4969" s="5"/>
      <c r="BZ4969" s="5"/>
      <c r="CA4969" s="5"/>
      <c r="CB4969" s="5"/>
      <c r="CC4969" s="5"/>
      <c r="CD4969" s="43"/>
    </row>
    <row r="4970" spans="1:82" x14ac:dyDescent="0.25">
      <c r="A4970" s="8"/>
      <c r="B4970" s="5"/>
      <c r="C4970" s="5"/>
      <c r="D4970" s="5"/>
      <c r="E4970" s="5"/>
      <c r="F4970" s="94" t="str">
        <f t="shared" si="779"/>
        <v/>
      </c>
      <c r="G4970" s="94" t="str">
        <f t="shared" si="780"/>
        <v/>
      </c>
      <c r="H4970" s="127" t="str">
        <f>IF(A4970&lt;&gt;"",IF(MID(C4970,1,1)="c",$AS$26,IF(MID(C4970,1,1)="r",$AS$41,IF(MID(C4970,1,1)="p",#REF!,#REF!))),"")</f>
        <v/>
      </c>
      <c r="I4970" s="92" t="str">
        <f t="shared" si="781"/>
        <v/>
      </c>
      <c r="J4970" s="92" t="str">
        <f t="shared" si="782"/>
        <v/>
      </c>
      <c r="K4970" s="92" t="str">
        <f t="shared" si="783"/>
        <v/>
      </c>
      <c r="L4970" s="92" t="str">
        <f t="shared" si="784"/>
        <v/>
      </c>
      <c r="M4970" s="95" t="str">
        <f>IF(A4970&lt;&gt;"",IF(MID(C4970,1,1)="c",SigmaEpsConcrete(I4970,$AN$30:$AN$33,$AR$30:$AR$33,$AS$26,$AS$27,$AS$28,$AQ$20,$AU$19),""),"")</f>
        <v/>
      </c>
      <c r="N4970" s="95" t="str">
        <f>IF(A4970&lt;&gt;"",IF(MID(C4970,1,1)="r",SigmaEpsReinf(J4970,$AS$42:$AS$43,$AS$41,$AS$39,$AS$40,$AQ$38),""),"")</f>
        <v/>
      </c>
      <c r="Q4970" s="92" t="str">
        <f t="shared" si="786"/>
        <v/>
      </c>
      <c r="R4970" s="92" t="str">
        <f t="shared" si="787"/>
        <v/>
      </c>
      <c r="U4970" s="5"/>
      <c r="V4970" s="5"/>
      <c r="W4970" s="94" t="str">
        <f t="shared" si="785"/>
        <v/>
      </c>
      <c r="X4970" s="94" t="str">
        <f t="shared" si="788"/>
        <v/>
      </c>
      <c r="Y4970" s="5"/>
      <c r="BK4970" s="8"/>
      <c r="BL4970" s="5"/>
      <c r="BM4970" s="5"/>
      <c r="BN4970" s="5"/>
      <c r="BO4970" s="5"/>
      <c r="BP4970" s="1"/>
      <c r="BQ4970" s="1"/>
      <c r="BR4970" s="1"/>
      <c r="BS4970" s="1"/>
      <c r="BT4970" s="1"/>
      <c r="BU4970" s="4"/>
      <c r="BV4970" s="1"/>
      <c r="BW4970" s="3"/>
      <c r="BX4970" s="4"/>
      <c r="BY4970" s="5"/>
      <c r="BZ4970" s="5"/>
      <c r="CA4970" s="5"/>
      <c r="CB4970" s="5"/>
      <c r="CC4970" s="5"/>
      <c r="CD4970" s="43"/>
    </row>
    <row r="4971" spans="1:82" x14ac:dyDescent="0.25">
      <c r="A4971" s="8"/>
      <c r="B4971" s="5"/>
      <c r="C4971" s="5"/>
      <c r="D4971" s="5"/>
      <c r="E4971" s="5"/>
      <c r="F4971" s="94" t="str">
        <f t="shared" si="779"/>
        <v/>
      </c>
      <c r="G4971" s="94" t="str">
        <f t="shared" si="780"/>
        <v/>
      </c>
      <c r="H4971" s="127" t="str">
        <f>IF(A4971&lt;&gt;"",IF(MID(C4971,1,1)="c",$AS$26,IF(MID(C4971,1,1)="r",$AS$41,IF(MID(C4971,1,1)="p",#REF!,#REF!))),"")</f>
        <v/>
      </c>
      <c r="I4971" s="92" t="str">
        <f t="shared" si="781"/>
        <v/>
      </c>
      <c r="J4971" s="92" t="str">
        <f t="shared" si="782"/>
        <v/>
      </c>
      <c r="K4971" s="92" t="str">
        <f t="shared" si="783"/>
        <v/>
      </c>
      <c r="L4971" s="92" t="str">
        <f t="shared" si="784"/>
        <v/>
      </c>
      <c r="M4971" s="95" t="str">
        <f>IF(A4971&lt;&gt;"",IF(MID(C4971,1,1)="c",SigmaEpsConcrete(I4971,$AN$30:$AN$33,$AR$30:$AR$33,$AS$26,$AS$27,$AS$28,$AQ$20,$AU$19),""),"")</f>
        <v/>
      </c>
      <c r="N4971" s="95" t="str">
        <f>IF(A4971&lt;&gt;"",IF(MID(C4971,1,1)="r",SigmaEpsReinf(J4971,$AS$42:$AS$43,$AS$41,$AS$39,$AS$40,$AQ$38),""),"")</f>
        <v/>
      </c>
      <c r="Q4971" s="92" t="str">
        <f t="shared" si="786"/>
        <v/>
      </c>
      <c r="R4971" s="92" t="str">
        <f t="shared" si="787"/>
        <v/>
      </c>
      <c r="U4971" s="5"/>
      <c r="V4971" s="5"/>
      <c r="W4971" s="94" t="str">
        <f t="shared" si="785"/>
        <v/>
      </c>
      <c r="X4971" s="94" t="str">
        <f t="shared" si="788"/>
        <v/>
      </c>
      <c r="Y4971" s="5"/>
      <c r="BK4971" s="8"/>
      <c r="BL4971" s="5"/>
      <c r="BM4971" s="5"/>
      <c r="BN4971" s="5"/>
      <c r="BO4971" s="5"/>
      <c r="BP4971" s="1"/>
      <c r="BQ4971" s="1"/>
      <c r="BR4971" s="1"/>
      <c r="BS4971" s="1"/>
      <c r="BT4971" s="1"/>
      <c r="BU4971" s="4"/>
      <c r="BV4971" s="1"/>
      <c r="BW4971" s="3"/>
      <c r="BX4971" s="4"/>
      <c r="BY4971" s="5"/>
      <c r="BZ4971" s="5"/>
      <c r="CA4971" s="5"/>
      <c r="CB4971" s="5"/>
      <c r="CC4971" s="5"/>
      <c r="CD4971" s="43"/>
    </row>
    <row r="4972" spans="1:82" x14ac:dyDescent="0.25">
      <c r="A4972" s="8"/>
      <c r="B4972" s="5"/>
      <c r="C4972" s="5"/>
      <c r="D4972" s="5"/>
      <c r="E4972" s="5"/>
      <c r="F4972" s="94" t="str">
        <f t="shared" si="779"/>
        <v/>
      </c>
      <c r="G4972" s="94" t="str">
        <f t="shared" si="780"/>
        <v/>
      </c>
      <c r="H4972" s="127" t="str">
        <f>IF(A4972&lt;&gt;"",IF(MID(C4972,1,1)="c",$AS$26,IF(MID(C4972,1,1)="r",$AS$41,IF(MID(C4972,1,1)="p",#REF!,#REF!))),"")</f>
        <v/>
      </c>
      <c r="I4972" s="92" t="str">
        <f t="shared" si="781"/>
        <v/>
      </c>
      <c r="J4972" s="92" t="str">
        <f t="shared" si="782"/>
        <v/>
      </c>
      <c r="K4972" s="92" t="str">
        <f t="shared" si="783"/>
        <v/>
      </c>
      <c r="L4972" s="92" t="str">
        <f t="shared" si="784"/>
        <v/>
      </c>
      <c r="M4972" s="95" t="str">
        <f>IF(A4972&lt;&gt;"",IF(MID(C4972,1,1)="c",SigmaEpsConcrete(I4972,$AN$30:$AN$33,$AR$30:$AR$33,$AS$26,$AS$27,$AS$28,$AQ$20,$AU$19),""),"")</f>
        <v/>
      </c>
      <c r="N4972" s="95" t="str">
        <f>IF(A4972&lt;&gt;"",IF(MID(C4972,1,1)="r",SigmaEpsReinf(J4972,$AS$42:$AS$43,$AS$41,$AS$39,$AS$40,$AQ$38),""),"")</f>
        <v/>
      </c>
      <c r="Q4972" s="92" t="str">
        <f t="shared" si="786"/>
        <v/>
      </c>
      <c r="R4972" s="92" t="str">
        <f t="shared" si="787"/>
        <v/>
      </c>
      <c r="U4972" s="5"/>
      <c r="V4972" s="5"/>
      <c r="W4972" s="94" t="str">
        <f t="shared" si="785"/>
        <v/>
      </c>
      <c r="X4972" s="94" t="str">
        <f t="shared" si="788"/>
        <v/>
      </c>
      <c r="Y4972" s="5"/>
      <c r="BK4972" s="8"/>
      <c r="BL4972" s="5"/>
      <c r="BM4972" s="5"/>
      <c r="BN4972" s="5"/>
      <c r="BO4972" s="5"/>
      <c r="BP4972" s="1"/>
      <c r="BQ4972" s="1"/>
      <c r="BR4972" s="1"/>
      <c r="BS4972" s="1"/>
      <c r="BT4972" s="1"/>
      <c r="BU4972" s="4"/>
      <c r="BV4972" s="1"/>
      <c r="BW4972" s="3"/>
      <c r="BX4972" s="4"/>
      <c r="BY4972" s="5"/>
      <c r="BZ4972" s="5"/>
      <c r="CA4972" s="5"/>
      <c r="CB4972" s="5"/>
      <c r="CC4972" s="5"/>
      <c r="CD4972" s="43"/>
    </row>
    <row r="4973" spans="1:82" x14ac:dyDescent="0.25">
      <c r="A4973" s="8"/>
      <c r="B4973" s="5"/>
      <c r="C4973" s="5"/>
      <c r="D4973" s="5"/>
      <c r="E4973" s="5"/>
      <c r="F4973" s="94" t="str">
        <f t="shared" si="779"/>
        <v/>
      </c>
      <c r="G4973" s="94" t="str">
        <f t="shared" si="780"/>
        <v/>
      </c>
      <c r="H4973" s="127" t="str">
        <f>IF(A4973&lt;&gt;"",IF(MID(C4973,1,1)="c",$AS$26,IF(MID(C4973,1,1)="r",$AS$41,IF(MID(C4973,1,1)="p",#REF!,#REF!))),"")</f>
        <v/>
      </c>
      <c r="I4973" s="92" t="str">
        <f t="shared" si="781"/>
        <v/>
      </c>
      <c r="J4973" s="92" t="str">
        <f t="shared" si="782"/>
        <v/>
      </c>
      <c r="K4973" s="92" t="str">
        <f t="shared" si="783"/>
        <v/>
      </c>
      <c r="L4973" s="92" t="str">
        <f t="shared" si="784"/>
        <v/>
      </c>
      <c r="M4973" s="95" t="str">
        <f>IF(A4973&lt;&gt;"",IF(MID(C4973,1,1)="c",SigmaEpsConcrete(I4973,$AN$30:$AN$33,$AR$30:$AR$33,$AS$26,$AS$27,$AS$28,$AQ$20,$AU$19),""),"")</f>
        <v/>
      </c>
      <c r="N4973" s="95" t="str">
        <f>IF(A4973&lt;&gt;"",IF(MID(C4973,1,1)="r",SigmaEpsReinf(J4973,$AS$42:$AS$43,$AS$41,$AS$39,$AS$40,$AQ$38),""),"")</f>
        <v/>
      </c>
      <c r="Q4973" s="92" t="str">
        <f t="shared" si="786"/>
        <v/>
      </c>
      <c r="R4973" s="92" t="str">
        <f t="shared" si="787"/>
        <v/>
      </c>
      <c r="U4973" s="5"/>
      <c r="V4973" s="5"/>
      <c r="W4973" s="94" t="str">
        <f t="shared" si="785"/>
        <v/>
      </c>
      <c r="X4973" s="94" t="str">
        <f t="shared" si="788"/>
        <v/>
      </c>
      <c r="Y4973" s="5"/>
      <c r="BK4973" s="8"/>
      <c r="BL4973" s="5"/>
      <c r="BM4973" s="5"/>
      <c r="BN4973" s="5"/>
      <c r="BO4973" s="5"/>
      <c r="BP4973" s="1"/>
      <c r="BQ4973" s="1"/>
      <c r="BR4973" s="1"/>
      <c r="BS4973" s="1"/>
      <c r="BT4973" s="1"/>
      <c r="BU4973" s="4"/>
      <c r="BV4973" s="1"/>
      <c r="BW4973" s="3"/>
      <c r="BX4973" s="4"/>
      <c r="BY4973" s="5"/>
      <c r="BZ4973" s="5"/>
      <c r="CA4973" s="5"/>
      <c r="CB4973" s="5"/>
      <c r="CC4973" s="5"/>
      <c r="CD4973" s="43"/>
    </row>
    <row r="4974" spans="1:82" x14ac:dyDescent="0.25">
      <c r="A4974" s="8"/>
      <c r="B4974" s="5"/>
      <c r="C4974" s="5"/>
      <c r="D4974" s="5"/>
      <c r="E4974" s="5"/>
      <c r="F4974" s="94" t="str">
        <f t="shared" si="779"/>
        <v/>
      </c>
      <c r="G4974" s="94" t="str">
        <f t="shared" si="780"/>
        <v/>
      </c>
      <c r="H4974" s="127" t="str">
        <f>IF(A4974&lt;&gt;"",IF(MID(C4974,1,1)="c",$AS$26,IF(MID(C4974,1,1)="r",$AS$41,IF(MID(C4974,1,1)="p",#REF!,#REF!))),"")</f>
        <v/>
      </c>
      <c r="I4974" s="92" t="str">
        <f t="shared" si="781"/>
        <v/>
      </c>
      <c r="J4974" s="92" t="str">
        <f t="shared" si="782"/>
        <v/>
      </c>
      <c r="K4974" s="92" t="str">
        <f t="shared" si="783"/>
        <v/>
      </c>
      <c r="L4974" s="92" t="str">
        <f t="shared" si="784"/>
        <v/>
      </c>
      <c r="M4974" s="95" t="str">
        <f>IF(A4974&lt;&gt;"",IF(MID(C4974,1,1)="c",SigmaEpsConcrete(I4974,$AN$30:$AN$33,$AR$30:$AR$33,$AS$26,$AS$27,$AS$28,$AQ$20,$AU$19),""),"")</f>
        <v/>
      </c>
      <c r="N4974" s="95" t="str">
        <f>IF(A4974&lt;&gt;"",IF(MID(C4974,1,1)="r",SigmaEpsReinf(J4974,$AS$42:$AS$43,$AS$41,$AS$39,$AS$40,$AQ$38),""),"")</f>
        <v/>
      </c>
      <c r="Q4974" s="92" t="str">
        <f t="shared" si="786"/>
        <v/>
      </c>
      <c r="R4974" s="92" t="str">
        <f t="shared" si="787"/>
        <v/>
      </c>
      <c r="U4974" s="5"/>
      <c r="V4974" s="5"/>
      <c r="W4974" s="94" t="str">
        <f t="shared" si="785"/>
        <v/>
      </c>
      <c r="X4974" s="94" t="str">
        <f t="shared" si="788"/>
        <v/>
      </c>
      <c r="Y4974" s="5"/>
      <c r="BK4974" s="8"/>
      <c r="BL4974" s="5"/>
      <c r="BM4974" s="5"/>
      <c r="BN4974" s="5"/>
      <c r="BO4974" s="5"/>
      <c r="BP4974" s="1"/>
      <c r="BQ4974" s="1"/>
      <c r="BR4974" s="1"/>
      <c r="BS4974" s="1"/>
      <c r="BT4974" s="1"/>
      <c r="BU4974" s="4"/>
      <c r="BV4974" s="1"/>
      <c r="BW4974" s="3"/>
      <c r="BX4974" s="4"/>
      <c r="BY4974" s="5"/>
      <c r="BZ4974" s="5"/>
      <c r="CA4974" s="5"/>
      <c r="CB4974" s="5"/>
      <c r="CC4974" s="5"/>
      <c r="CD4974" s="43"/>
    </row>
    <row r="4975" spans="1:82" x14ac:dyDescent="0.25">
      <c r="A4975" s="8"/>
      <c r="B4975" s="5"/>
      <c r="C4975" s="5"/>
      <c r="D4975" s="5"/>
      <c r="E4975" s="5"/>
      <c r="F4975" s="94" t="str">
        <f t="shared" si="779"/>
        <v/>
      </c>
      <c r="G4975" s="94" t="str">
        <f t="shared" si="780"/>
        <v/>
      </c>
      <c r="H4975" s="127" t="str">
        <f>IF(A4975&lt;&gt;"",IF(MID(C4975,1,1)="c",$AS$26,IF(MID(C4975,1,1)="r",$AS$41,IF(MID(C4975,1,1)="p",#REF!,#REF!))),"")</f>
        <v/>
      </c>
      <c r="I4975" s="92" t="str">
        <f t="shared" si="781"/>
        <v/>
      </c>
      <c r="J4975" s="92" t="str">
        <f t="shared" si="782"/>
        <v/>
      </c>
      <c r="K4975" s="92" t="str">
        <f t="shared" si="783"/>
        <v/>
      </c>
      <c r="L4975" s="92" t="str">
        <f t="shared" si="784"/>
        <v/>
      </c>
      <c r="M4975" s="95" t="str">
        <f>IF(A4975&lt;&gt;"",IF(MID(C4975,1,1)="c",SigmaEpsConcrete(I4975,$AN$30:$AN$33,$AR$30:$AR$33,$AS$26,$AS$27,$AS$28,$AQ$20,$AU$19),""),"")</f>
        <v/>
      </c>
      <c r="N4975" s="95" t="str">
        <f>IF(A4975&lt;&gt;"",IF(MID(C4975,1,1)="r",SigmaEpsReinf(J4975,$AS$42:$AS$43,$AS$41,$AS$39,$AS$40,$AQ$38),""),"")</f>
        <v/>
      </c>
      <c r="Q4975" s="92" t="str">
        <f t="shared" si="786"/>
        <v/>
      </c>
      <c r="R4975" s="92" t="str">
        <f t="shared" si="787"/>
        <v/>
      </c>
      <c r="U4975" s="5"/>
      <c r="V4975" s="5"/>
      <c r="W4975" s="94" t="str">
        <f t="shared" si="785"/>
        <v/>
      </c>
      <c r="X4975" s="94" t="str">
        <f t="shared" si="788"/>
        <v/>
      </c>
      <c r="Y4975" s="5"/>
      <c r="BK4975" s="8"/>
      <c r="BL4975" s="5"/>
      <c r="BM4975" s="5"/>
      <c r="BN4975" s="5"/>
      <c r="BO4975" s="5"/>
      <c r="BP4975" s="1"/>
      <c r="BQ4975" s="1"/>
      <c r="BR4975" s="1"/>
      <c r="BS4975" s="1"/>
      <c r="BT4975" s="1"/>
      <c r="BU4975" s="4"/>
      <c r="BV4975" s="1"/>
      <c r="BW4975" s="3"/>
      <c r="BX4975" s="4"/>
      <c r="BY4975" s="5"/>
      <c r="BZ4975" s="5"/>
      <c r="CA4975" s="5"/>
      <c r="CB4975" s="5"/>
      <c r="CC4975" s="5"/>
      <c r="CD4975" s="43"/>
    </row>
    <row r="4976" spans="1:82" x14ac:dyDescent="0.25">
      <c r="A4976" s="8"/>
      <c r="B4976" s="5"/>
      <c r="C4976" s="5"/>
      <c r="D4976" s="5"/>
      <c r="E4976" s="5"/>
      <c r="F4976" s="94" t="str">
        <f t="shared" si="779"/>
        <v/>
      </c>
      <c r="G4976" s="94" t="str">
        <f t="shared" si="780"/>
        <v/>
      </c>
      <c r="H4976" s="127" t="str">
        <f>IF(A4976&lt;&gt;"",IF(MID(C4976,1,1)="c",$AS$26,IF(MID(C4976,1,1)="r",$AS$41,IF(MID(C4976,1,1)="p",#REF!,#REF!))),"")</f>
        <v/>
      </c>
      <c r="I4976" s="92" t="str">
        <f t="shared" si="781"/>
        <v/>
      </c>
      <c r="J4976" s="92" t="str">
        <f t="shared" si="782"/>
        <v/>
      </c>
      <c r="K4976" s="92" t="str">
        <f t="shared" si="783"/>
        <v/>
      </c>
      <c r="L4976" s="92" t="str">
        <f t="shared" si="784"/>
        <v/>
      </c>
      <c r="M4976" s="95" t="str">
        <f>IF(A4976&lt;&gt;"",IF(MID(C4976,1,1)="c",SigmaEpsConcrete(I4976,$AN$30:$AN$33,$AR$30:$AR$33,$AS$26,$AS$27,$AS$28,$AQ$20,$AU$19),""),"")</f>
        <v/>
      </c>
      <c r="N4976" s="95" t="str">
        <f>IF(A4976&lt;&gt;"",IF(MID(C4976,1,1)="r",SigmaEpsReinf(J4976,$AS$42:$AS$43,$AS$41,$AS$39,$AS$40,$AQ$38),""),"")</f>
        <v/>
      </c>
      <c r="Q4976" s="92" t="str">
        <f t="shared" si="786"/>
        <v/>
      </c>
      <c r="R4976" s="92" t="str">
        <f t="shared" si="787"/>
        <v/>
      </c>
      <c r="U4976" s="5"/>
      <c r="V4976" s="5"/>
      <c r="W4976" s="94" t="str">
        <f t="shared" si="785"/>
        <v/>
      </c>
      <c r="X4976" s="94" t="str">
        <f t="shared" si="788"/>
        <v/>
      </c>
      <c r="Y4976" s="5"/>
      <c r="BK4976" s="8"/>
      <c r="BL4976" s="5"/>
      <c r="BM4976" s="5"/>
      <c r="BN4976" s="5"/>
      <c r="BO4976" s="5"/>
      <c r="BP4976" s="1"/>
      <c r="BQ4976" s="1"/>
      <c r="BR4976" s="1"/>
      <c r="BS4976" s="1"/>
      <c r="BT4976" s="1"/>
      <c r="BU4976" s="4"/>
      <c r="BV4976" s="1"/>
      <c r="BW4976" s="3"/>
      <c r="BX4976" s="4"/>
      <c r="BY4976" s="5"/>
      <c r="BZ4976" s="5"/>
      <c r="CA4976" s="5"/>
      <c r="CB4976" s="5"/>
      <c r="CC4976" s="5"/>
      <c r="CD4976" s="43"/>
    </row>
    <row r="4977" spans="1:82" x14ac:dyDescent="0.25">
      <c r="A4977" s="8"/>
      <c r="B4977" s="5"/>
      <c r="C4977" s="5"/>
      <c r="D4977" s="5"/>
      <c r="E4977" s="5"/>
      <c r="F4977" s="94" t="str">
        <f t="shared" si="779"/>
        <v/>
      </c>
      <c r="G4977" s="94" t="str">
        <f t="shared" si="780"/>
        <v/>
      </c>
      <c r="H4977" s="127" t="str">
        <f>IF(A4977&lt;&gt;"",IF(MID(C4977,1,1)="c",$AS$26,IF(MID(C4977,1,1)="r",$AS$41,IF(MID(C4977,1,1)="p",#REF!,#REF!))),"")</f>
        <v/>
      </c>
      <c r="I4977" s="92" t="str">
        <f t="shared" si="781"/>
        <v/>
      </c>
      <c r="J4977" s="92" t="str">
        <f t="shared" si="782"/>
        <v/>
      </c>
      <c r="K4977" s="92" t="str">
        <f t="shared" si="783"/>
        <v/>
      </c>
      <c r="L4977" s="92" t="str">
        <f t="shared" si="784"/>
        <v/>
      </c>
      <c r="M4977" s="95" t="str">
        <f>IF(A4977&lt;&gt;"",IF(MID(C4977,1,1)="c",SigmaEpsConcrete(I4977,$AN$30:$AN$33,$AR$30:$AR$33,$AS$26,$AS$27,$AS$28,$AQ$20,$AU$19),""),"")</f>
        <v/>
      </c>
      <c r="N4977" s="95" t="str">
        <f>IF(A4977&lt;&gt;"",IF(MID(C4977,1,1)="r",SigmaEpsReinf(J4977,$AS$42:$AS$43,$AS$41,$AS$39,$AS$40,$AQ$38),""),"")</f>
        <v/>
      </c>
      <c r="Q4977" s="92" t="str">
        <f t="shared" si="786"/>
        <v/>
      </c>
      <c r="R4977" s="92" t="str">
        <f t="shared" si="787"/>
        <v/>
      </c>
      <c r="U4977" s="5"/>
      <c r="V4977" s="5"/>
      <c r="W4977" s="94" t="str">
        <f t="shared" si="785"/>
        <v/>
      </c>
      <c r="X4977" s="94" t="str">
        <f t="shared" si="788"/>
        <v/>
      </c>
      <c r="Y4977" s="5"/>
      <c r="BK4977" s="8"/>
      <c r="BL4977" s="5"/>
      <c r="BM4977" s="5"/>
      <c r="BN4977" s="5"/>
      <c r="BO4977" s="5"/>
      <c r="BP4977" s="1"/>
      <c r="BQ4977" s="1"/>
      <c r="BR4977" s="1"/>
      <c r="BS4977" s="1"/>
      <c r="BT4977" s="1"/>
      <c r="BU4977" s="4"/>
      <c r="BV4977" s="1"/>
      <c r="BW4977" s="3"/>
      <c r="BX4977" s="4"/>
      <c r="BY4977" s="5"/>
      <c r="BZ4977" s="5"/>
      <c r="CA4977" s="5"/>
      <c r="CB4977" s="5"/>
      <c r="CC4977" s="5"/>
      <c r="CD4977" s="43"/>
    </row>
    <row r="4978" spans="1:82" x14ac:dyDescent="0.25">
      <c r="A4978" s="8"/>
      <c r="B4978" s="5"/>
      <c r="C4978" s="5"/>
      <c r="D4978" s="5"/>
      <c r="E4978" s="5"/>
      <c r="F4978" s="94" t="str">
        <f t="shared" si="779"/>
        <v/>
      </c>
      <c r="G4978" s="94" t="str">
        <f t="shared" si="780"/>
        <v/>
      </c>
      <c r="H4978" s="127" t="str">
        <f>IF(A4978&lt;&gt;"",IF(MID(C4978,1,1)="c",$AS$26,IF(MID(C4978,1,1)="r",$AS$41,IF(MID(C4978,1,1)="p",#REF!,#REF!))),"")</f>
        <v/>
      </c>
      <c r="I4978" s="92" t="str">
        <f t="shared" si="781"/>
        <v/>
      </c>
      <c r="J4978" s="92" t="str">
        <f t="shared" si="782"/>
        <v/>
      </c>
      <c r="K4978" s="92" t="str">
        <f t="shared" si="783"/>
        <v/>
      </c>
      <c r="L4978" s="92" t="str">
        <f t="shared" si="784"/>
        <v/>
      </c>
      <c r="M4978" s="95" t="str">
        <f>IF(A4978&lt;&gt;"",IF(MID(C4978,1,1)="c",SigmaEpsConcrete(I4978,$AN$30:$AN$33,$AR$30:$AR$33,$AS$26,$AS$27,$AS$28,$AQ$20,$AU$19),""),"")</f>
        <v/>
      </c>
      <c r="N4978" s="95" t="str">
        <f>IF(A4978&lt;&gt;"",IF(MID(C4978,1,1)="r",SigmaEpsReinf(J4978,$AS$42:$AS$43,$AS$41,$AS$39,$AS$40,$AQ$38),""),"")</f>
        <v/>
      </c>
      <c r="Q4978" s="92" t="str">
        <f t="shared" si="786"/>
        <v/>
      </c>
      <c r="R4978" s="92" t="str">
        <f t="shared" si="787"/>
        <v/>
      </c>
      <c r="U4978" s="5"/>
      <c r="V4978" s="5"/>
      <c r="W4978" s="94" t="str">
        <f t="shared" si="785"/>
        <v/>
      </c>
      <c r="X4978" s="94" t="str">
        <f t="shared" si="788"/>
        <v/>
      </c>
      <c r="Y4978" s="5"/>
      <c r="BK4978" s="8"/>
      <c r="BL4978" s="5"/>
      <c r="BM4978" s="5"/>
      <c r="BN4978" s="5"/>
      <c r="BO4978" s="5"/>
      <c r="BP4978" s="1"/>
      <c r="BQ4978" s="1"/>
      <c r="BR4978" s="1"/>
      <c r="BS4978" s="1"/>
      <c r="BT4978" s="1"/>
      <c r="BU4978" s="4"/>
      <c r="BV4978" s="1"/>
      <c r="BW4978" s="3"/>
      <c r="BX4978" s="4"/>
      <c r="BY4978" s="5"/>
      <c r="BZ4978" s="5"/>
      <c r="CA4978" s="5"/>
      <c r="CB4978" s="5"/>
      <c r="CC4978" s="5"/>
      <c r="CD4978" s="43"/>
    </row>
    <row r="4979" spans="1:82" x14ac:dyDescent="0.25">
      <c r="A4979" s="8"/>
      <c r="B4979" s="5"/>
      <c r="C4979" s="5"/>
      <c r="D4979" s="5"/>
      <c r="E4979" s="5"/>
      <c r="F4979" s="94" t="str">
        <f t="shared" si="779"/>
        <v/>
      </c>
      <c r="G4979" s="94" t="str">
        <f t="shared" si="780"/>
        <v/>
      </c>
      <c r="H4979" s="127" t="str">
        <f>IF(A4979&lt;&gt;"",IF(MID(C4979,1,1)="c",$AS$26,IF(MID(C4979,1,1)="r",$AS$41,IF(MID(C4979,1,1)="p",#REF!,#REF!))),"")</f>
        <v/>
      </c>
      <c r="I4979" s="92" t="str">
        <f t="shared" si="781"/>
        <v/>
      </c>
      <c r="J4979" s="92" t="str">
        <f t="shared" si="782"/>
        <v/>
      </c>
      <c r="K4979" s="92" t="str">
        <f t="shared" si="783"/>
        <v/>
      </c>
      <c r="L4979" s="92" t="str">
        <f t="shared" si="784"/>
        <v/>
      </c>
      <c r="M4979" s="95" t="str">
        <f>IF(A4979&lt;&gt;"",IF(MID(C4979,1,1)="c",SigmaEpsConcrete(I4979,$AN$30:$AN$33,$AR$30:$AR$33,$AS$26,$AS$27,$AS$28,$AQ$20,$AU$19),""),"")</f>
        <v/>
      </c>
      <c r="N4979" s="95" t="str">
        <f>IF(A4979&lt;&gt;"",IF(MID(C4979,1,1)="r",SigmaEpsReinf(J4979,$AS$42:$AS$43,$AS$41,$AS$39,$AS$40,$AQ$38),""),"")</f>
        <v/>
      </c>
      <c r="Q4979" s="92" t="str">
        <f t="shared" si="786"/>
        <v/>
      </c>
      <c r="R4979" s="92" t="str">
        <f t="shared" si="787"/>
        <v/>
      </c>
      <c r="U4979" s="5"/>
      <c r="V4979" s="5"/>
      <c r="W4979" s="94" t="str">
        <f t="shared" si="785"/>
        <v/>
      </c>
      <c r="X4979" s="94" t="str">
        <f t="shared" si="788"/>
        <v/>
      </c>
      <c r="Y4979" s="5"/>
      <c r="BK4979" s="8"/>
      <c r="BL4979" s="5"/>
      <c r="BM4979" s="5"/>
      <c r="BN4979" s="5"/>
      <c r="BO4979" s="5"/>
      <c r="BP4979" s="1"/>
      <c r="BQ4979" s="1"/>
      <c r="BR4979" s="1"/>
      <c r="BS4979" s="1"/>
      <c r="BT4979" s="1"/>
      <c r="BU4979" s="4"/>
      <c r="BV4979" s="1"/>
      <c r="BW4979" s="3"/>
      <c r="BX4979" s="4"/>
      <c r="BY4979" s="5"/>
      <c r="BZ4979" s="5"/>
      <c r="CA4979" s="5"/>
      <c r="CB4979" s="5"/>
      <c r="CC4979" s="5"/>
      <c r="CD4979" s="43"/>
    </row>
    <row r="4980" spans="1:82" x14ac:dyDescent="0.25">
      <c r="A4980" s="8"/>
      <c r="B4980" s="5"/>
      <c r="C4980" s="5"/>
      <c r="D4980" s="5"/>
      <c r="E4980" s="5"/>
      <c r="F4980" s="94" t="str">
        <f t="shared" si="779"/>
        <v/>
      </c>
      <c r="G4980" s="94" t="str">
        <f t="shared" si="780"/>
        <v/>
      </c>
      <c r="H4980" s="127" t="str">
        <f>IF(A4980&lt;&gt;"",IF(MID(C4980,1,1)="c",$AS$26,IF(MID(C4980,1,1)="r",$AS$41,IF(MID(C4980,1,1)="p",#REF!,#REF!))),"")</f>
        <v/>
      </c>
      <c r="I4980" s="92" t="str">
        <f t="shared" si="781"/>
        <v/>
      </c>
      <c r="J4980" s="92" t="str">
        <f t="shared" si="782"/>
        <v/>
      </c>
      <c r="K4980" s="92" t="str">
        <f t="shared" si="783"/>
        <v/>
      </c>
      <c r="L4980" s="92" t="str">
        <f t="shared" si="784"/>
        <v/>
      </c>
      <c r="M4980" s="95" t="str">
        <f>IF(A4980&lt;&gt;"",IF(MID(C4980,1,1)="c",SigmaEpsConcrete(I4980,$AN$30:$AN$33,$AR$30:$AR$33,$AS$26,$AS$27,$AS$28,$AQ$20,$AU$19),""),"")</f>
        <v/>
      </c>
      <c r="N4980" s="95" t="str">
        <f>IF(A4980&lt;&gt;"",IF(MID(C4980,1,1)="r",SigmaEpsReinf(J4980,$AS$42:$AS$43,$AS$41,$AS$39,$AS$40,$AQ$38),""),"")</f>
        <v/>
      </c>
      <c r="Q4980" s="92" t="str">
        <f t="shared" si="786"/>
        <v/>
      </c>
      <c r="R4980" s="92" t="str">
        <f t="shared" si="787"/>
        <v/>
      </c>
      <c r="U4980" s="5"/>
      <c r="V4980" s="5"/>
      <c r="W4980" s="94" t="str">
        <f t="shared" si="785"/>
        <v/>
      </c>
      <c r="X4980" s="94" t="str">
        <f t="shared" si="788"/>
        <v/>
      </c>
      <c r="Y4980" s="5"/>
      <c r="BK4980" s="8"/>
      <c r="BL4980" s="5"/>
      <c r="BM4980" s="5"/>
      <c r="BN4980" s="5"/>
      <c r="BO4980" s="5"/>
      <c r="BP4980" s="1"/>
      <c r="BQ4980" s="1"/>
      <c r="BR4980" s="1"/>
      <c r="BS4980" s="1"/>
      <c r="BT4980" s="1"/>
      <c r="BU4980" s="4"/>
      <c r="BV4980" s="1"/>
      <c r="BW4980" s="3"/>
      <c r="BX4980" s="4"/>
      <c r="BY4980" s="5"/>
      <c r="BZ4980" s="5"/>
      <c r="CA4980" s="5"/>
      <c r="CB4980" s="5"/>
      <c r="CC4980" s="5"/>
      <c r="CD4980" s="43"/>
    </row>
    <row r="4981" spans="1:82" x14ac:dyDescent="0.25">
      <c r="A4981" s="8"/>
      <c r="B4981" s="5"/>
      <c r="C4981" s="5"/>
      <c r="D4981" s="5"/>
      <c r="E4981" s="5"/>
      <c r="F4981" s="94" t="str">
        <f t="shared" si="779"/>
        <v/>
      </c>
      <c r="G4981" s="94" t="str">
        <f t="shared" si="780"/>
        <v/>
      </c>
      <c r="H4981" s="127" t="str">
        <f>IF(A4981&lt;&gt;"",IF(MID(C4981,1,1)="c",$AS$26,IF(MID(C4981,1,1)="r",$AS$41,IF(MID(C4981,1,1)="p",#REF!,#REF!))),"")</f>
        <v/>
      </c>
      <c r="I4981" s="92" t="str">
        <f t="shared" si="781"/>
        <v/>
      </c>
      <c r="J4981" s="92" t="str">
        <f t="shared" si="782"/>
        <v/>
      </c>
      <c r="K4981" s="92" t="str">
        <f t="shared" si="783"/>
        <v/>
      </c>
      <c r="L4981" s="92" t="str">
        <f t="shared" si="784"/>
        <v/>
      </c>
      <c r="M4981" s="95" t="str">
        <f>IF(A4981&lt;&gt;"",IF(MID(C4981,1,1)="c",SigmaEpsConcrete(I4981,$AN$30:$AN$33,$AR$30:$AR$33,$AS$26,$AS$27,$AS$28,$AQ$20,$AU$19),""),"")</f>
        <v/>
      </c>
      <c r="N4981" s="95" t="str">
        <f>IF(A4981&lt;&gt;"",IF(MID(C4981,1,1)="r",SigmaEpsReinf(J4981,$AS$42:$AS$43,$AS$41,$AS$39,$AS$40,$AQ$38),""),"")</f>
        <v/>
      </c>
      <c r="Q4981" s="92" t="str">
        <f t="shared" si="786"/>
        <v/>
      </c>
      <c r="R4981" s="92" t="str">
        <f t="shared" si="787"/>
        <v/>
      </c>
      <c r="U4981" s="5"/>
      <c r="V4981" s="5"/>
      <c r="W4981" s="94" t="str">
        <f t="shared" si="785"/>
        <v/>
      </c>
      <c r="X4981" s="94" t="str">
        <f t="shared" si="788"/>
        <v/>
      </c>
      <c r="Y4981" s="5"/>
      <c r="BK4981" s="8"/>
      <c r="BL4981" s="5"/>
      <c r="BM4981" s="5"/>
      <c r="BN4981" s="5"/>
      <c r="BO4981" s="5"/>
      <c r="BP4981" s="1"/>
      <c r="BQ4981" s="1"/>
      <c r="BR4981" s="1"/>
      <c r="BS4981" s="1"/>
      <c r="BT4981" s="1"/>
      <c r="BU4981" s="4"/>
      <c r="BV4981" s="1"/>
      <c r="BW4981" s="3"/>
      <c r="BX4981" s="4"/>
      <c r="BY4981" s="5"/>
      <c r="BZ4981" s="5"/>
      <c r="CA4981" s="5"/>
      <c r="CB4981" s="5"/>
      <c r="CC4981" s="5"/>
      <c r="CD4981" s="43"/>
    </row>
    <row r="4982" spans="1:82" x14ac:dyDescent="0.25">
      <c r="A4982" s="8"/>
      <c r="B4982" s="5"/>
      <c r="C4982" s="5"/>
      <c r="D4982" s="5"/>
      <c r="E4982" s="5"/>
      <c r="F4982" s="94" t="str">
        <f t="shared" si="779"/>
        <v/>
      </c>
      <c r="G4982" s="94" t="str">
        <f t="shared" si="780"/>
        <v/>
      </c>
      <c r="H4982" s="127" t="str">
        <f>IF(A4982&lt;&gt;"",IF(MID(C4982,1,1)="c",$AS$26,IF(MID(C4982,1,1)="r",$AS$41,IF(MID(C4982,1,1)="p",#REF!,#REF!))),"")</f>
        <v/>
      </c>
      <c r="I4982" s="92" t="str">
        <f t="shared" si="781"/>
        <v/>
      </c>
      <c r="J4982" s="92" t="str">
        <f t="shared" si="782"/>
        <v/>
      </c>
      <c r="K4982" s="92" t="str">
        <f t="shared" si="783"/>
        <v/>
      </c>
      <c r="L4982" s="92" t="str">
        <f t="shared" si="784"/>
        <v/>
      </c>
      <c r="M4982" s="95" t="str">
        <f>IF(A4982&lt;&gt;"",IF(MID(C4982,1,1)="c",SigmaEpsConcrete(I4982,$AN$30:$AN$33,$AR$30:$AR$33,$AS$26,$AS$27,$AS$28,$AQ$20,$AU$19),""),"")</f>
        <v/>
      </c>
      <c r="N4982" s="95" t="str">
        <f>IF(A4982&lt;&gt;"",IF(MID(C4982,1,1)="r",SigmaEpsReinf(J4982,$AS$42:$AS$43,$AS$41,$AS$39,$AS$40,$AQ$38),""),"")</f>
        <v/>
      </c>
      <c r="Q4982" s="92" t="str">
        <f t="shared" si="786"/>
        <v/>
      </c>
      <c r="R4982" s="92" t="str">
        <f t="shared" si="787"/>
        <v/>
      </c>
      <c r="U4982" s="5"/>
      <c r="V4982" s="5"/>
      <c r="W4982" s="94" t="str">
        <f t="shared" si="785"/>
        <v/>
      </c>
      <c r="X4982" s="94" t="str">
        <f t="shared" si="788"/>
        <v/>
      </c>
      <c r="Y4982" s="5"/>
      <c r="BK4982" s="8"/>
      <c r="BL4982" s="5"/>
      <c r="BM4982" s="5"/>
      <c r="BN4982" s="5"/>
      <c r="BO4982" s="5"/>
      <c r="BP4982" s="1"/>
      <c r="BQ4982" s="1"/>
      <c r="BR4982" s="1"/>
      <c r="BS4982" s="1"/>
      <c r="BT4982" s="1"/>
      <c r="BU4982" s="4"/>
      <c r="BV4982" s="1"/>
      <c r="BW4982" s="3"/>
      <c r="BX4982" s="4"/>
      <c r="BY4982" s="5"/>
      <c r="BZ4982" s="5"/>
      <c r="CA4982" s="5"/>
      <c r="CB4982" s="5"/>
      <c r="CC4982" s="5"/>
      <c r="CD4982" s="43"/>
    </row>
    <row r="4983" spans="1:82" x14ac:dyDescent="0.25">
      <c r="A4983" s="8"/>
      <c r="B4983" s="5"/>
      <c r="C4983" s="5"/>
      <c r="D4983" s="5"/>
      <c r="E4983" s="5"/>
      <c r="F4983" s="94" t="str">
        <f t="shared" si="779"/>
        <v/>
      </c>
      <c r="G4983" s="94" t="str">
        <f t="shared" si="780"/>
        <v/>
      </c>
      <c r="H4983" s="127" t="str">
        <f>IF(A4983&lt;&gt;"",IF(MID(C4983,1,1)="c",$AS$26,IF(MID(C4983,1,1)="r",$AS$41,IF(MID(C4983,1,1)="p",#REF!,#REF!))),"")</f>
        <v/>
      </c>
      <c r="I4983" s="92" t="str">
        <f t="shared" si="781"/>
        <v/>
      </c>
      <c r="J4983" s="92" t="str">
        <f t="shared" si="782"/>
        <v/>
      </c>
      <c r="K4983" s="92" t="str">
        <f t="shared" si="783"/>
        <v/>
      </c>
      <c r="L4983" s="92" t="str">
        <f t="shared" si="784"/>
        <v/>
      </c>
      <c r="M4983" s="95" t="str">
        <f>IF(A4983&lt;&gt;"",IF(MID(C4983,1,1)="c",SigmaEpsConcrete(I4983,$AN$30:$AN$33,$AR$30:$AR$33,$AS$26,$AS$27,$AS$28,$AQ$20,$AU$19),""),"")</f>
        <v/>
      </c>
      <c r="N4983" s="95" t="str">
        <f>IF(A4983&lt;&gt;"",IF(MID(C4983,1,1)="r",SigmaEpsReinf(J4983,$AS$42:$AS$43,$AS$41,$AS$39,$AS$40,$AQ$38),""),"")</f>
        <v/>
      </c>
      <c r="Q4983" s="92" t="str">
        <f t="shared" si="786"/>
        <v/>
      </c>
      <c r="R4983" s="92" t="str">
        <f t="shared" si="787"/>
        <v/>
      </c>
      <c r="U4983" s="5"/>
      <c r="V4983" s="5"/>
      <c r="W4983" s="94" t="str">
        <f t="shared" si="785"/>
        <v/>
      </c>
      <c r="X4983" s="94" t="str">
        <f t="shared" si="788"/>
        <v/>
      </c>
      <c r="Y4983" s="5"/>
      <c r="BK4983" s="8"/>
      <c r="BL4983" s="5"/>
      <c r="BM4983" s="5"/>
      <c r="BN4983" s="5"/>
      <c r="BO4983" s="5"/>
      <c r="BP4983" s="1"/>
      <c r="BQ4983" s="1"/>
      <c r="BR4983" s="1"/>
      <c r="BS4983" s="1"/>
      <c r="BT4983" s="1"/>
      <c r="BU4983" s="4"/>
      <c r="BV4983" s="1"/>
      <c r="BW4983" s="3"/>
      <c r="BX4983" s="4"/>
      <c r="BY4983" s="5"/>
      <c r="BZ4983" s="5"/>
      <c r="CA4983" s="5"/>
      <c r="CB4983" s="5"/>
      <c r="CC4983" s="5"/>
      <c r="CD4983" s="43"/>
    </row>
    <row r="4984" spans="1:82" x14ac:dyDescent="0.25">
      <c r="A4984" s="8"/>
      <c r="B4984" s="5"/>
      <c r="C4984" s="5"/>
      <c r="D4984" s="5"/>
      <c r="E4984" s="5"/>
      <c r="F4984" s="94" t="str">
        <f t="shared" si="779"/>
        <v/>
      </c>
      <c r="G4984" s="94" t="str">
        <f t="shared" si="780"/>
        <v/>
      </c>
      <c r="H4984" s="127" t="str">
        <f>IF(A4984&lt;&gt;"",IF(MID(C4984,1,1)="c",$AS$26,IF(MID(C4984,1,1)="r",$AS$41,IF(MID(C4984,1,1)="p",#REF!,#REF!))),"")</f>
        <v/>
      </c>
      <c r="I4984" s="92" t="str">
        <f t="shared" si="781"/>
        <v/>
      </c>
      <c r="J4984" s="92" t="str">
        <f t="shared" si="782"/>
        <v/>
      </c>
      <c r="K4984" s="92" t="str">
        <f t="shared" si="783"/>
        <v/>
      </c>
      <c r="L4984" s="92" t="str">
        <f t="shared" si="784"/>
        <v/>
      </c>
      <c r="M4984" s="95" t="str">
        <f>IF(A4984&lt;&gt;"",IF(MID(C4984,1,1)="c",SigmaEpsConcrete(I4984,$AN$30:$AN$33,$AR$30:$AR$33,$AS$26,$AS$27,$AS$28,$AQ$20,$AU$19),""),"")</f>
        <v/>
      </c>
      <c r="N4984" s="95" t="str">
        <f>IF(A4984&lt;&gt;"",IF(MID(C4984,1,1)="r",SigmaEpsReinf(J4984,$AS$42:$AS$43,$AS$41,$AS$39,$AS$40,$AQ$38),""),"")</f>
        <v/>
      </c>
      <c r="Q4984" s="92" t="str">
        <f t="shared" si="786"/>
        <v/>
      </c>
      <c r="R4984" s="92" t="str">
        <f t="shared" si="787"/>
        <v/>
      </c>
      <c r="U4984" s="5"/>
      <c r="V4984" s="5"/>
      <c r="W4984" s="94" t="str">
        <f t="shared" si="785"/>
        <v/>
      </c>
      <c r="X4984" s="94" t="str">
        <f t="shared" si="788"/>
        <v/>
      </c>
      <c r="Y4984" s="5"/>
      <c r="BK4984" s="8"/>
      <c r="BL4984" s="5"/>
      <c r="BM4984" s="5"/>
      <c r="BN4984" s="5"/>
      <c r="BO4984" s="5"/>
      <c r="BP4984" s="1"/>
      <c r="BQ4984" s="1"/>
      <c r="BR4984" s="1"/>
      <c r="BS4984" s="1"/>
      <c r="BT4984" s="1"/>
      <c r="BU4984" s="4"/>
      <c r="BV4984" s="1"/>
      <c r="BW4984" s="3"/>
      <c r="BX4984" s="4"/>
      <c r="BY4984" s="5"/>
      <c r="BZ4984" s="5"/>
      <c r="CA4984" s="5"/>
      <c r="CB4984" s="5"/>
      <c r="CC4984" s="5"/>
      <c r="CD4984" s="43"/>
    </row>
    <row r="4985" spans="1:82" x14ac:dyDescent="0.25">
      <c r="A4985" s="8"/>
      <c r="B4985" s="5"/>
      <c r="C4985" s="5"/>
      <c r="D4985" s="5"/>
      <c r="E4985" s="5"/>
      <c r="F4985" s="94" t="str">
        <f t="shared" si="779"/>
        <v/>
      </c>
      <c r="G4985" s="94" t="str">
        <f t="shared" si="780"/>
        <v/>
      </c>
      <c r="H4985" s="127" t="str">
        <f>IF(A4985&lt;&gt;"",IF(MID(C4985,1,1)="c",$AS$26,IF(MID(C4985,1,1)="r",$AS$41,IF(MID(C4985,1,1)="p",#REF!,#REF!))),"")</f>
        <v/>
      </c>
      <c r="I4985" s="92" t="str">
        <f t="shared" si="781"/>
        <v/>
      </c>
      <c r="J4985" s="92" t="str">
        <f t="shared" si="782"/>
        <v/>
      </c>
      <c r="K4985" s="92" t="str">
        <f t="shared" si="783"/>
        <v/>
      </c>
      <c r="L4985" s="92" t="str">
        <f t="shared" si="784"/>
        <v/>
      </c>
      <c r="M4985" s="95" t="str">
        <f>IF(A4985&lt;&gt;"",IF(MID(C4985,1,1)="c",SigmaEpsConcrete(I4985,$AN$30:$AN$33,$AR$30:$AR$33,$AS$26,$AS$27,$AS$28,$AQ$20,$AU$19),""),"")</f>
        <v/>
      </c>
      <c r="N4985" s="95" t="str">
        <f>IF(A4985&lt;&gt;"",IF(MID(C4985,1,1)="r",SigmaEpsReinf(J4985,$AS$42:$AS$43,$AS$41,$AS$39,$AS$40,$AQ$38),""),"")</f>
        <v/>
      </c>
      <c r="Q4985" s="92" t="str">
        <f t="shared" si="786"/>
        <v/>
      </c>
      <c r="R4985" s="92" t="str">
        <f t="shared" si="787"/>
        <v/>
      </c>
      <c r="U4985" s="5"/>
      <c r="V4985" s="5"/>
      <c r="W4985" s="94" t="str">
        <f t="shared" si="785"/>
        <v/>
      </c>
      <c r="X4985" s="94" t="str">
        <f t="shared" si="788"/>
        <v/>
      </c>
      <c r="Y4985" s="5"/>
      <c r="BK4985" s="8"/>
      <c r="BL4985" s="5"/>
      <c r="BM4985" s="5"/>
      <c r="BN4985" s="5"/>
      <c r="BO4985" s="5"/>
      <c r="BP4985" s="1"/>
      <c r="BQ4985" s="1"/>
      <c r="BR4985" s="1"/>
      <c r="BS4985" s="1"/>
      <c r="BT4985" s="1"/>
      <c r="BU4985" s="4"/>
      <c r="BV4985" s="1"/>
      <c r="BW4985" s="3"/>
      <c r="BX4985" s="4"/>
      <c r="BY4985" s="5"/>
      <c r="BZ4985" s="5"/>
      <c r="CA4985" s="5"/>
      <c r="CB4985" s="5"/>
      <c r="CC4985" s="5"/>
      <c r="CD4985" s="43"/>
    </row>
    <row r="4986" spans="1:82" x14ac:dyDescent="0.25">
      <c r="A4986" s="8"/>
      <c r="B4986" s="5"/>
      <c r="C4986" s="5"/>
      <c r="D4986" s="5"/>
      <c r="E4986" s="5"/>
      <c r="F4986" s="94" t="str">
        <f t="shared" si="779"/>
        <v/>
      </c>
      <c r="G4986" s="94" t="str">
        <f t="shared" si="780"/>
        <v/>
      </c>
      <c r="H4986" s="127" t="str">
        <f>IF(A4986&lt;&gt;"",IF(MID(C4986,1,1)="c",$AS$26,IF(MID(C4986,1,1)="r",$AS$41,IF(MID(C4986,1,1)="p",#REF!,#REF!))),"")</f>
        <v/>
      </c>
      <c r="I4986" s="92" t="str">
        <f t="shared" si="781"/>
        <v/>
      </c>
      <c r="J4986" s="92" t="str">
        <f t="shared" si="782"/>
        <v/>
      </c>
      <c r="K4986" s="92" t="str">
        <f t="shared" si="783"/>
        <v/>
      </c>
      <c r="L4986" s="92" t="str">
        <f t="shared" si="784"/>
        <v/>
      </c>
      <c r="M4986" s="95" t="str">
        <f>IF(A4986&lt;&gt;"",IF(MID(C4986,1,1)="c",SigmaEpsConcrete(I4986,$AN$30:$AN$33,$AR$30:$AR$33,$AS$26,$AS$27,$AS$28,$AQ$20,$AU$19),""),"")</f>
        <v/>
      </c>
      <c r="N4986" s="95" t="str">
        <f>IF(A4986&lt;&gt;"",IF(MID(C4986,1,1)="r",SigmaEpsReinf(J4986,$AS$42:$AS$43,$AS$41,$AS$39,$AS$40,$AQ$38),""),"")</f>
        <v/>
      </c>
      <c r="Q4986" s="92" t="str">
        <f t="shared" si="786"/>
        <v/>
      </c>
      <c r="R4986" s="92" t="str">
        <f t="shared" si="787"/>
        <v/>
      </c>
      <c r="U4986" s="5"/>
      <c r="V4986" s="5"/>
      <c r="W4986" s="94" t="str">
        <f t="shared" si="785"/>
        <v/>
      </c>
      <c r="X4986" s="94" t="str">
        <f t="shared" si="788"/>
        <v/>
      </c>
      <c r="Y4986" s="5"/>
      <c r="BK4986" s="8"/>
      <c r="BL4986" s="5"/>
      <c r="BM4986" s="5"/>
      <c r="BN4986" s="5"/>
      <c r="BO4986" s="5"/>
      <c r="BP4986" s="1"/>
      <c r="BQ4986" s="1"/>
      <c r="BR4986" s="1"/>
      <c r="BS4986" s="1"/>
      <c r="BT4986" s="1"/>
      <c r="BU4986" s="4"/>
      <c r="BV4986" s="1"/>
      <c r="BW4986" s="3"/>
      <c r="BX4986" s="4"/>
      <c r="BY4986" s="5"/>
      <c r="BZ4986" s="5"/>
      <c r="CA4986" s="5"/>
      <c r="CB4986" s="5"/>
      <c r="CC4986" s="5"/>
      <c r="CD4986" s="43"/>
    </row>
    <row r="4987" spans="1:82" x14ac:dyDescent="0.25">
      <c r="A4987" s="8"/>
      <c r="B4987" s="5"/>
      <c r="C4987" s="5"/>
      <c r="D4987" s="5"/>
      <c r="E4987" s="5"/>
      <c r="F4987" s="94" t="str">
        <f t="shared" si="779"/>
        <v/>
      </c>
      <c r="G4987" s="94" t="str">
        <f t="shared" si="780"/>
        <v/>
      </c>
      <c r="H4987" s="127" t="str">
        <f>IF(A4987&lt;&gt;"",IF(MID(C4987,1,1)="c",$AS$26,IF(MID(C4987,1,1)="r",$AS$41,IF(MID(C4987,1,1)="p",#REF!,#REF!))),"")</f>
        <v/>
      </c>
      <c r="I4987" s="92" t="str">
        <f t="shared" si="781"/>
        <v/>
      </c>
      <c r="J4987" s="92" t="str">
        <f t="shared" si="782"/>
        <v/>
      </c>
      <c r="K4987" s="92" t="str">
        <f t="shared" si="783"/>
        <v/>
      </c>
      <c r="L4987" s="92" t="str">
        <f t="shared" si="784"/>
        <v/>
      </c>
      <c r="M4987" s="95" t="str">
        <f>IF(A4987&lt;&gt;"",IF(MID(C4987,1,1)="c",SigmaEpsConcrete(I4987,$AN$30:$AN$33,$AR$30:$AR$33,$AS$26,$AS$27,$AS$28,$AQ$20,$AU$19),""),"")</f>
        <v/>
      </c>
      <c r="N4987" s="95" t="str">
        <f>IF(A4987&lt;&gt;"",IF(MID(C4987,1,1)="r",SigmaEpsReinf(J4987,$AS$42:$AS$43,$AS$41,$AS$39,$AS$40,$AQ$38),""),"")</f>
        <v/>
      </c>
      <c r="Q4987" s="92" t="str">
        <f t="shared" si="786"/>
        <v/>
      </c>
      <c r="R4987" s="92" t="str">
        <f t="shared" si="787"/>
        <v/>
      </c>
      <c r="U4987" s="5"/>
      <c r="V4987" s="5"/>
      <c r="W4987" s="94" t="str">
        <f t="shared" si="785"/>
        <v/>
      </c>
      <c r="X4987" s="94" t="str">
        <f t="shared" si="788"/>
        <v/>
      </c>
      <c r="Y4987" s="5"/>
      <c r="BK4987" s="8"/>
      <c r="BL4987" s="5"/>
      <c r="BM4987" s="5"/>
      <c r="BN4987" s="5"/>
      <c r="BO4987" s="5"/>
      <c r="BP4987" s="1"/>
      <c r="BQ4987" s="1"/>
      <c r="BR4987" s="1"/>
      <c r="BS4987" s="1"/>
      <c r="BT4987" s="1"/>
      <c r="BU4987" s="4"/>
      <c r="BV4987" s="1"/>
      <c r="BW4987" s="3"/>
      <c r="BX4987" s="4"/>
      <c r="BY4987" s="5"/>
      <c r="BZ4987" s="5"/>
      <c r="CA4987" s="5"/>
      <c r="CB4987" s="5"/>
      <c r="CC4987" s="5"/>
      <c r="CD4987" s="43"/>
    </row>
    <row r="4988" spans="1:82" x14ac:dyDescent="0.25">
      <c r="A4988" s="8"/>
      <c r="B4988" s="5"/>
      <c r="C4988" s="5"/>
      <c r="D4988" s="5"/>
      <c r="E4988" s="5"/>
      <c r="F4988" s="94" t="str">
        <f t="shared" si="779"/>
        <v/>
      </c>
      <c r="G4988" s="94" t="str">
        <f t="shared" si="780"/>
        <v/>
      </c>
      <c r="H4988" s="127" t="str">
        <f>IF(A4988&lt;&gt;"",IF(MID(C4988,1,1)="c",$AS$26,IF(MID(C4988,1,1)="r",$AS$41,IF(MID(C4988,1,1)="p",#REF!,#REF!))),"")</f>
        <v/>
      </c>
      <c r="I4988" s="92" t="str">
        <f t="shared" si="781"/>
        <v/>
      </c>
      <c r="J4988" s="92" t="str">
        <f t="shared" si="782"/>
        <v/>
      </c>
      <c r="K4988" s="92" t="str">
        <f t="shared" si="783"/>
        <v/>
      </c>
      <c r="L4988" s="92" t="str">
        <f t="shared" si="784"/>
        <v/>
      </c>
      <c r="M4988" s="95" t="str">
        <f>IF(A4988&lt;&gt;"",IF(MID(C4988,1,1)="c",SigmaEpsConcrete(I4988,$AN$30:$AN$33,$AR$30:$AR$33,$AS$26,$AS$27,$AS$28,$AQ$20,$AU$19),""),"")</f>
        <v/>
      </c>
      <c r="N4988" s="95" t="str">
        <f>IF(A4988&lt;&gt;"",IF(MID(C4988,1,1)="r",SigmaEpsReinf(J4988,$AS$42:$AS$43,$AS$41,$AS$39,$AS$40,$AQ$38),""),"")</f>
        <v/>
      </c>
      <c r="Q4988" s="92" t="str">
        <f t="shared" si="786"/>
        <v/>
      </c>
      <c r="R4988" s="92" t="str">
        <f t="shared" si="787"/>
        <v/>
      </c>
      <c r="U4988" s="5"/>
      <c r="V4988" s="5"/>
      <c r="W4988" s="94" t="str">
        <f t="shared" si="785"/>
        <v/>
      </c>
      <c r="X4988" s="94" t="str">
        <f t="shared" si="788"/>
        <v/>
      </c>
      <c r="Y4988" s="5"/>
      <c r="BK4988" s="8"/>
      <c r="BL4988" s="5"/>
      <c r="BM4988" s="5"/>
      <c r="BN4988" s="5"/>
      <c r="BO4988" s="5"/>
      <c r="BP4988" s="1"/>
      <c r="BQ4988" s="1"/>
      <c r="BR4988" s="1"/>
      <c r="BS4988" s="1"/>
      <c r="BT4988" s="1"/>
      <c r="BU4988" s="4"/>
      <c r="BV4988" s="1"/>
      <c r="BW4988" s="3"/>
      <c r="BX4988" s="4"/>
      <c r="BY4988" s="5"/>
      <c r="BZ4988" s="5"/>
      <c r="CA4988" s="5"/>
      <c r="CB4988" s="5"/>
      <c r="CC4988" s="5"/>
      <c r="CD4988" s="43"/>
    </row>
    <row r="4989" spans="1:82" x14ac:dyDescent="0.25">
      <c r="A4989" s="8"/>
      <c r="B4989" s="5"/>
      <c r="C4989" s="5"/>
      <c r="D4989" s="5"/>
      <c r="E4989" s="5"/>
      <c r="F4989" s="94" t="str">
        <f t="shared" si="779"/>
        <v/>
      </c>
      <c r="G4989" s="94" t="str">
        <f t="shared" si="780"/>
        <v/>
      </c>
      <c r="H4989" s="127" t="str">
        <f>IF(A4989&lt;&gt;"",IF(MID(C4989,1,1)="c",$AS$26,IF(MID(C4989,1,1)="r",$AS$41,IF(MID(C4989,1,1)="p",#REF!,#REF!))),"")</f>
        <v/>
      </c>
      <c r="I4989" s="92" t="str">
        <f t="shared" si="781"/>
        <v/>
      </c>
      <c r="J4989" s="92" t="str">
        <f t="shared" si="782"/>
        <v/>
      </c>
      <c r="K4989" s="92" t="str">
        <f t="shared" si="783"/>
        <v/>
      </c>
      <c r="L4989" s="92" t="str">
        <f t="shared" si="784"/>
        <v/>
      </c>
      <c r="M4989" s="95" t="str">
        <f>IF(A4989&lt;&gt;"",IF(MID(C4989,1,1)="c",SigmaEpsConcrete(I4989,$AN$30:$AN$33,$AR$30:$AR$33,$AS$26,$AS$27,$AS$28,$AQ$20,$AU$19),""),"")</f>
        <v/>
      </c>
      <c r="N4989" s="95" t="str">
        <f>IF(A4989&lt;&gt;"",IF(MID(C4989,1,1)="r",SigmaEpsReinf(J4989,$AS$42:$AS$43,$AS$41,$AS$39,$AS$40,$AQ$38),""),"")</f>
        <v/>
      </c>
      <c r="Q4989" s="92" t="str">
        <f t="shared" si="786"/>
        <v/>
      </c>
      <c r="R4989" s="92" t="str">
        <f t="shared" si="787"/>
        <v/>
      </c>
      <c r="U4989" s="5"/>
      <c r="V4989" s="5"/>
      <c r="W4989" s="94" t="str">
        <f t="shared" si="785"/>
        <v/>
      </c>
      <c r="X4989" s="94" t="str">
        <f t="shared" si="788"/>
        <v/>
      </c>
      <c r="Y4989" s="5"/>
      <c r="BK4989" s="8"/>
      <c r="BL4989" s="5"/>
      <c r="BM4989" s="5"/>
      <c r="BN4989" s="5"/>
      <c r="BO4989" s="5"/>
      <c r="BP4989" s="1"/>
      <c r="BQ4989" s="1"/>
      <c r="BR4989" s="1"/>
      <c r="BS4989" s="1"/>
      <c r="BT4989" s="1"/>
      <c r="BU4989" s="4"/>
      <c r="BV4989" s="1"/>
      <c r="BW4989" s="3"/>
      <c r="BX4989" s="4"/>
      <c r="BY4989" s="5"/>
      <c r="BZ4989" s="5"/>
      <c r="CA4989" s="5"/>
      <c r="CB4989" s="5"/>
      <c r="CC4989" s="5"/>
      <c r="CD4989" s="43"/>
    </row>
    <row r="4990" spans="1:82" x14ac:dyDescent="0.25">
      <c r="A4990" s="8"/>
      <c r="B4990" s="5"/>
      <c r="C4990" s="5"/>
      <c r="D4990" s="5"/>
      <c r="E4990" s="5"/>
      <c r="F4990" s="94" t="str">
        <f t="shared" si="779"/>
        <v/>
      </c>
      <c r="G4990" s="94" t="str">
        <f t="shared" si="780"/>
        <v/>
      </c>
      <c r="H4990" s="127" t="str">
        <f>IF(A4990&lt;&gt;"",IF(MID(C4990,1,1)="c",$AS$26,IF(MID(C4990,1,1)="r",$AS$41,IF(MID(C4990,1,1)="p",#REF!,#REF!))),"")</f>
        <v/>
      </c>
      <c r="I4990" s="92" t="str">
        <f t="shared" si="781"/>
        <v/>
      </c>
      <c r="J4990" s="92" t="str">
        <f t="shared" si="782"/>
        <v/>
      </c>
      <c r="K4990" s="92" t="str">
        <f t="shared" si="783"/>
        <v/>
      </c>
      <c r="L4990" s="92" t="str">
        <f t="shared" si="784"/>
        <v/>
      </c>
      <c r="M4990" s="95" t="str">
        <f>IF(A4990&lt;&gt;"",IF(MID(C4990,1,1)="c",SigmaEpsConcrete(I4990,$AN$30:$AN$33,$AR$30:$AR$33,$AS$26,$AS$27,$AS$28,$AQ$20,$AU$19),""),"")</f>
        <v/>
      </c>
      <c r="N4990" s="95" t="str">
        <f>IF(A4990&lt;&gt;"",IF(MID(C4990,1,1)="r",SigmaEpsReinf(J4990,$AS$42:$AS$43,$AS$41,$AS$39,$AS$40,$AQ$38),""),"")</f>
        <v/>
      </c>
      <c r="Q4990" s="92" t="str">
        <f t="shared" si="786"/>
        <v/>
      </c>
      <c r="R4990" s="92" t="str">
        <f t="shared" si="787"/>
        <v/>
      </c>
      <c r="U4990" s="5"/>
      <c r="V4990" s="5"/>
      <c r="W4990" s="94" t="str">
        <f t="shared" si="785"/>
        <v/>
      </c>
      <c r="X4990" s="94" t="str">
        <f t="shared" si="788"/>
        <v/>
      </c>
      <c r="Y4990" s="5"/>
      <c r="BK4990" s="8"/>
      <c r="BL4990" s="5"/>
      <c r="BM4990" s="5"/>
      <c r="BN4990" s="5"/>
      <c r="BO4990" s="5"/>
      <c r="BP4990" s="1"/>
      <c r="BQ4990" s="1"/>
      <c r="BR4990" s="1"/>
      <c r="BS4990" s="1"/>
      <c r="BT4990" s="1"/>
      <c r="BU4990" s="4"/>
      <c r="BV4990" s="1"/>
      <c r="BW4990" s="3"/>
      <c r="BX4990" s="4"/>
      <c r="BY4990" s="5"/>
      <c r="BZ4990" s="5"/>
      <c r="CA4990" s="5"/>
      <c r="CB4990" s="5"/>
      <c r="CC4990" s="5"/>
      <c r="CD4990" s="43"/>
    </row>
    <row r="4991" spans="1:82" x14ac:dyDescent="0.25">
      <c r="A4991" s="8"/>
      <c r="B4991" s="5"/>
      <c r="C4991" s="5"/>
      <c r="D4991" s="5"/>
      <c r="E4991" s="5"/>
      <c r="F4991" s="94" t="str">
        <f t="shared" si="779"/>
        <v/>
      </c>
      <c r="G4991" s="94" t="str">
        <f t="shared" si="780"/>
        <v/>
      </c>
      <c r="H4991" s="127" t="str">
        <f>IF(A4991&lt;&gt;"",IF(MID(C4991,1,1)="c",$AS$26,IF(MID(C4991,1,1)="r",$AS$41,IF(MID(C4991,1,1)="p",#REF!,#REF!))),"")</f>
        <v/>
      </c>
      <c r="I4991" s="92" t="str">
        <f t="shared" si="781"/>
        <v/>
      </c>
      <c r="J4991" s="92" t="str">
        <f t="shared" si="782"/>
        <v/>
      </c>
      <c r="K4991" s="92" t="str">
        <f t="shared" si="783"/>
        <v/>
      </c>
      <c r="L4991" s="92" t="str">
        <f t="shared" si="784"/>
        <v/>
      </c>
      <c r="M4991" s="95" t="str">
        <f>IF(A4991&lt;&gt;"",IF(MID(C4991,1,1)="c",SigmaEpsConcrete(I4991,$AN$30:$AN$33,$AR$30:$AR$33,$AS$26,$AS$27,$AS$28,$AQ$20,$AU$19),""),"")</f>
        <v/>
      </c>
      <c r="N4991" s="95" t="str">
        <f>IF(A4991&lt;&gt;"",IF(MID(C4991,1,1)="r",SigmaEpsReinf(J4991,$AS$42:$AS$43,$AS$41,$AS$39,$AS$40,$AQ$38),""),"")</f>
        <v/>
      </c>
      <c r="Q4991" s="92" t="str">
        <f t="shared" si="786"/>
        <v/>
      </c>
      <c r="R4991" s="92" t="str">
        <f t="shared" si="787"/>
        <v/>
      </c>
      <c r="U4991" s="5"/>
      <c r="V4991" s="5"/>
      <c r="W4991" s="94" t="str">
        <f t="shared" si="785"/>
        <v/>
      </c>
      <c r="X4991" s="94" t="str">
        <f t="shared" si="788"/>
        <v/>
      </c>
      <c r="Y4991" s="5"/>
      <c r="BK4991" s="8"/>
      <c r="BL4991" s="5"/>
      <c r="BM4991" s="5"/>
      <c r="BN4991" s="5"/>
      <c r="BO4991" s="5"/>
      <c r="BP4991" s="1"/>
      <c r="BQ4991" s="1"/>
      <c r="BR4991" s="1"/>
      <c r="BS4991" s="1"/>
      <c r="BT4991" s="1"/>
      <c r="BU4991" s="4"/>
      <c r="BV4991" s="1"/>
      <c r="BW4991" s="3"/>
      <c r="BX4991" s="4"/>
      <c r="BY4991" s="5"/>
      <c r="BZ4991" s="5"/>
      <c r="CA4991" s="5"/>
      <c r="CB4991" s="5"/>
      <c r="CC4991" s="5"/>
      <c r="CD4991" s="43"/>
    </row>
    <row r="4992" spans="1:82" x14ac:dyDescent="0.25">
      <c r="A4992" s="8"/>
      <c r="B4992" s="5"/>
      <c r="C4992" s="5"/>
      <c r="D4992" s="5"/>
      <c r="E4992" s="5"/>
      <c r="F4992" s="94" t="str">
        <f t="shared" si="779"/>
        <v/>
      </c>
      <c r="G4992" s="94" t="str">
        <f t="shared" si="780"/>
        <v/>
      </c>
      <c r="H4992" s="127" t="str">
        <f>IF(A4992&lt;&gt;"",IF(MID(C4992,1,1)="c",$AS$26,IF(MID(C4992,1,1)="r",$AS$41,IF(MID(C4992,1,1)="p",#REF!,#REF!))),"")</f>
        <v/>
      </c>
      <c r="I4992" s="92" t="str">
        <f t="shared" si="781"/>
        <v/>
      </c>
      <c r="J4992" s="92" t="str">
        <f t="shared" si="782"/>
        <v/>
      </c>
      <c r="K4992" s="92" t="str">
        <f t="shared" si="783"/>
        <v/>
      </c>
      <c r="L4992" s="92" t="str">
        <f t="shared" si="784"/>
        <v/>
      </c>
      <c r="M4992" s="95" t="str">
        <f>IF(A4992&lt;&gt;"",IF(MID(C4992,1,1)="c",SigmaEpsConcrete(I4992,$AN$30:$AN$33,$AR$30:$AR$33,$AS$26,$AS$27,$AS$28,$AQ$20,$AU$19),""),"")</f>
        <v/>
      </c>
      <c r="N4992" s="95" t="str">
        <f>IF(A4992&lt;&gt;"",IF(MID(C4992,1,1)="r",SigmaEpsReinf(J4992,$AS$42:$AS$43,$AS$41,$AS$39,$AS$40,$AQ$38),""),"")</f>
        <v/>
      </c>
      <c r="Q4992" s="92" t="str">
        <f t="shared" si="786"/>
        <v/>
      </c>
      <c r="R4992" s="92" t="str">
        <f t="shared" si="787"/>
        <v/>
      </c>
      <c r="U4992" s="5"/>
      <c r="V4992" s="5"/>
      <c r="W4992" s="94" t="str">
        <f t="shared" si="785"/>
        <v/>
      </c>
      <c r="X4992" s="94" t="str">
        <f t="shared" si="788"/>
        <v/>
      </c>
      <c r="Y4992" s="5"/>
      <c r="BK4992" s="8"/>
      <c r="BL4992" s="5"/>
      <c r="BM4992" s="5"/>
      <c r="BN4992" s="5"/>
      <c r="BO4992" s="5"/>
      <c r="BP4992" s="1"/>
      <c r="BQ4992" s="1"/>
      <c r="BR4992" s="1"/>
      <c r="BS4992" s="1"/>
      <c r="BT4992" s="1"/>
      <c r="BU4992" s="4"/>
      <c r="BV4992" s="1"/>
      <c r="BW4992" s="3"/>
      <c r="BX4992" s="4"/>
      <c r="BY4992" s="5"/>
      <c r="BZ4992" s="5"/>
      <c r="CA4992" s="5"/>
      <c r="CB4992" s="5"/>
      <c r="CC4992" s="5"/>
      <c r="CD4992" s="43"/>
    </row>
    <row r="4993" spans="1:82" x14ac:dyDescent="0.25">
      <c r="A4993" s="8"/>
      <c r="B4993" s="5"/>
      <c r="C4993" s="5"/>
      <c r="D4993" s="5"/>
      <c r="E4993" s="5"/>
      <c r="F4993" s="94" t="str">
        <f t="shared" si="779"/>
        <v/>
      </c>
      <c r="G4993" s="94" t="str">
        <f t="shared" si="780"/>
        <v/>
      </c>
      <c r="H4993" s="127" t="str">
        <f>IF(A4993&lt;&gt;"",IF(MID(C4993,1,1)="c",$AS$26,IF(MID(C4993,1,1)="r",$AS$41,IF(MID(C4993,1,1)="p",#REF!,#REF!))),"")</f>
        <v/>
      </c>
      <c r="I4993" s="92" t="str">
        <f t="shared" si="781"/>
        <v/>
      </c>
      <c r="J4993" s="92" t="str">
        <f t="shared" si="782"/>
        <v/>
      </c>
      <c r="K4993" s="92" t="str">
        <f t="shared" si="783"/>
        <v/>
      </c>
      <c r="L4993" s="92" t="str">
        <f t="shared" si="784"/>
        <v/>
      </c>
      <c r="M4993" s="95" t="str">
        <f>IF(A4993&lt;&gt;"",IF(MID(C4993,1,1)="c",SigmaEpsConcrete(I4993,$AN$30:$AN$33,$AR$30:$AR$33,$AS$26,$AS$27,$AS$28,$AQ$20,$AU$19),""),"")</f>
        <v/>
      </c>
      <c r="N4993" s="95" t="str">
        <f>IF(A4993&lt;&gt;"",IF(MID(C4993,1,1)="r",SigmaEpsReinf(J4993,$AS$42:$AS$43,$AS$41,$AS$39,$AS$40,$AQ$38),""),"")</f>
        <v/>
      </c>
      <c r="Q4993" s="92" t="str">
        <f t="shared" si="786"/>
        <v/>
      </c>
      <c r="R4993" s="92" t="str">
        <f t="shared" si="787"/>
        <v/>
      </c>
      <c r="U4993" s="5"/>
      <c r="V4993" s="5"/>
      <c r="W4993" s="94" t="str">
        <f t="shared" si="785"/>
        <v/>
      </c>
      <c r="X4993" s="94" t="str">
        <f t="shared" si="788"/>
        <v/>
      </c>
      <c r="Y4993" s="5"/>
      <c r="BK4993" s="8"/>
      <c r="BL4993" s="5"/>
      <c r="BM4993" s="5"/>
      <c r="BN4993" s="5"/>
      <c r="BO4993" s="5"/>
      <c r="BP4993" s="1"/>
      <c r="BQ4993" s="1"/>
      <c r="BR4993" s="1"/>
      <c r="BS4993" s="1"/>
      <c r="BT4993" s="1"/>
      <c r="BU4993" s="4"/>
      <c r="BV4993" s="1"/>
      <c r="BW4993" s="3"/>
      <c r="BX4993" s="4"/>
      <c r="BY4993" s="5"/>
      <c r="BZ4993" s="5"/>
      <c r="CA4993" s="5"/>
      <c r="CB4993" s="5"/>
      <c r="CC4993" s="5"/>
      <c r="CD4993" s="43"/>
    </row>
    <row r="4994" spans="1:82" x14ac:dyDescent="0.25">
      <c r="A4994" s="8"/>
      <c r="B4994" s="5"/>
      <c r="C4994" s="5"/>
      <c r="D4994" s="5"/>
      <c r="E4994" s="5"/>
      <c r="F4994" s="94" t="str">
        <f t="shared" si="779"/>
        <v/>
      </c>
      <c r="G4994" s="94" t="str">
        <f t="shared" si="780"/>
        <v/>
      </c>
      <c r="H4994" s="127" t="str">
        <f>IF(A4994&lt;&gt;"",IF(MID(C4994,1,1)="c",$AS$26,IF(MID(C4994,1,1)="r",$AS$41,IF(MID(C4994,1,1)="p",#REF!,#REF!))),"")</f>
        <v/>
      </c>
      <c r="I4994" s="92" t="str">
        <f t="shared" si="781"/>
        <v/>
      </c>
      <c r="J4994" s="92" t="str">
        <f t="shared" si="782"/>
        <v/>
      </c>
      <c r="K4994" s="92" t="str">
        <f t="shared" si="783"/>
        <v/>
      </c>
      <c r="L4994" s="92" t="str">
        <f t="shared" si="784"/>
        <v/>
      </c>
      <c r="M4994" s="95" t="str">
        <f>IF(A4994&lt;&gt;"",IF(MID(C4994,1,1)="c",SigmaEpsConcrete(I4994,$AN$30:$AN$33,$AR$30:$AR$33,$AS$26,$AS$27,$AS$28,$AQ$20,$AU$19),""),"")</f>
        <v/>
      </c>
      <c r="N4994" s="95" t="str">
        <f>IF(A4994&lt;&gt;"",IF(MID(C4994,1,1)="r",SigmaEpsReinf(J4994,$AS$42:$AS$43,$AS$41,$AS$39,$AS$40,$AQ$38),""),"")</f>
        <v/>
      </c>
      <c r="Q4994" s="92" t="str">
        <f t="shared" si="786"/>
        <v/>
      </c>
      <c r="R4994" s="92" t="str">
        <f t="shared" si="787"/>
        <v/>
      </c>
      <c r="U4994" s="5"/>
      <c r="V4994" s="5"/>
      <c r="W4994" s="94" t="str">
        <f t="shared" si="785"/>
        <v/>
      </c>
      <c r="X4994" s="94" t="str">
        <f t="shared" si="788"/>
        <v/>
      </c>
      <c r="Y4994" s="5"/>
      <c r="BK4994" s="8"/>
      <c r="BL4994" s="5"/>
      <c r="BM4994" s="5"/>
      <c r="BN4994" s="5"/>
      <c r="BO4994" s="5"/>
      <c r="BP4994" s="1"/>
      <c r="BQ4994" s="1"/>
      <c r="BR4994" s="1"/>
      <c r="BS4994" s="1"/>
      <c r="BT4994" s="1"/>
      <c r="BU4994" s="4"/>
      <c r="BV4994" s="1"/>
      <c r="BW4994" s="3"/>
      <c r="BX4994" s="4"/>
      <c r="BY4994" s="5"/>
      <c r="BZ4994" s="5"/>
      <c r="CA4994" s="5"/>
      <c r="CB4994" s="5"/>
      <c r="CC4994" s="5"/>
      <c r="CD4994" s="43"/>
    </row>
    <row r="4995" spans="1:82" x14ac:dyDescent="0.25">
      <c r="A4995" s="8"/>
      <c r="B4995" s="5"/>
      <c r="C4995" s="5"/>
      <c r="D4995" s="5"/>
      <c r="E4995" s="5"/>
      <c r="F4995" s="94" t="str">
        <f t="shared" si="779"/>
        <v/>
      </c>
      <c r="G4995" s="94" t="str">
        <f t="shared" si="780"/>
        <v/>
      </c>
      <c r="H4995" s="127" t="str">
        <f>IF(A4995&lt;&gt;"",IF(MID(C4995,1,1)="c",$AS$26,IF(MID(C4995,1,1)="r",$AS$41,IF(MID(C4995,1,1)="p",#REF!,#REF!))),"")</f>
        <v/>
      </c>
      <c r="I4995" s="92" t="str">
        <f t="shared" si="781"/>
        <v/>
      </c>
      <c r="J4995" s="92" t="str">
        <f t="shared" si="782"/>
        <v/>
      </c>
      <c r="K4995" s="92" t="str">
        <f t="shared" si="783"/>
        <v/>
      </c>
      <c r="L4995" s="92" t="str">
        <f t="shared" si="784"/>
        <v/>
      </c>
      <c r="M4995" s="95" t="str">
        <f>IF(A4995&lt;&gt;"",IF(MID(C4995,1,1)="c",SigmaEpsConcrete(I4995,$AN$30:$AN$33,$AR$30:$AR$33,$AS$26,$AS$27,$AS$28,$AQ$20,$AU$19),""),"")</f>
        <v/>
      </c>
      <c r="N4995" s="95" t="str">
        <f>IF(A4995&lt;&gt;"",IF(MID(C4995,1,1)="r",SigmaEpsReinf(J4995,$AS$42:$AS$43,$AS$41,$AS$39,$AS$40,$AQ$38),""),"")</f>
        <v/>
      </c>
      <c r="Q4995" s="92" t="str">
        <f t="shared" si="786"/>
        <v/>
      </c>
      <c r="R4995" s="92" t="str">
        <f t="shared" si="787"/>
        <v/>
      </c>
      <c r="U4995" s="5"/>
      <c r="V4995" s="5"/>
      <c r="W4995" s="94" t="str">
        <f t="shared" si="785"/>
        <v/>
      </c>
      <c r="X4995" s="94" t="str">
        <f t="shared" si="788"/>
        <v/>
      </c>
      <c r="Y4995" s="5"/>
      <c r="BK4995" s="8"/>
      <c r="BL4995" s="5"/>
      <c r="BM4995" s="5"/>
      <c r="BN4995" s="5"/>
      <c r="BO4995" s="5"/>
      <c r="BP4995" s="1"/>
      <c r="BQ4995" s="1"/>
      <c r="BR4995" s="1"/>
      <c r="BS4995" s="1"/>
      <c r="BT4995" s="1"/>
      <c r="BU4995" s="4"/>
      <c r="BV4995" s="1"/>
      <c r="BW4995" s="3"/>
      <c r="BX4995" s="4"/>
      <c r="BY4995" s="5"/>
      <c r="BZ4995" s="5"/>
      <c r="CA4995" s="5"/>
      <c r="CB4995" s="5"/>
      <c r="CC4995" s="5"/>
      <c r="CD4995" s="43"/>
    </row>
    <row r="4996" spans="1:82" x14ac:dyDescent="0.25">
      <c r="A4996" s="8"/>
      <c r="B4996" s="5"/>
      <c r="C4996" s="5"/>
      <c r="D4996" s="5"/>
      <c r="E4996" s="5"/>
      <c r="F4996" s="94" t="str">
        <f t="shared" si="779"/>
        <v/>
      </c>
      <c r="G4996" s="94" t="str">
        <f t="shared" si="780"/>
        <v/>
      </c>
      <c r="H4996" s="127" t="str">
        <f>IF(A4996&lt;&gt;"",IF(MID(C4996,1,1)="c",$AS$26,IF(MID(C4996,1,1)="r",$AS$41,IF(MID(C4996,1,1)="p",#REF!,#REF!))),"")</f>
        <v/>
      </c>
      <c r="I4996" s="92" t="str">
        <f t="shared" si="781"/>
        <v/>
      </c>
      <c r="J4996" s="92" t="str">
        <f t="shared" si="782"/>
        <v/>
      </c>
      <c r="K4996" s="92" t="str">
        <f t="shared" si="783"/>
        <v/>
      </c>
      <c r="L4996" s="92" t="str">
        <f t="shared" si="784"/>
        <v/>
      </c>
      <c r="M4996" s="95" t="str">
        <f>IF(A4996&lt;&gt;"",IF(MID(C4996,1,1)="c",SigmaEpsConcrete(I4996,$AN$30:$AN$33,$AR$30:$AR$33,$AS$26,$AS$27,$AS$28,$AQ$20,$AU$19),""),"")</f>
        <v/>
      </c>
      <c r="N4996" s="95" t="str">
        <f>IF(A4996&lt;&gt;"",IF(MID(C4996,1,1)="r",SigmaEpsReinf(J4996,$AS$42:$AS$43,$AS$41,$AS$39,$AS$40,$AQ$38),""),"")</f>
        <v/>
      </c>
      <c r="Q4996" s="92" t="str">
        <f t="shared" si="786"/>
        <v/>
      </c>
      <c r="R4996" s="92" t="str">
        <f t="shared" si="787"/>
        <v/>
      </c>
      <c r="U4996" s="5"/>
      <c r="V4996" s="5"/>
      <c r="W4996" s="94" t="str">
        <f t="shared" si="785"/>
        <v/>
      </c>
      <c r="X4996" s="94" t="str">
        <f t="shared" si="788"/>
        <v/>
      </c>
      <c r="Y4996" s="5"/>
      <c r="BK4996" s="8"/>
      <c r="BL4996" s="5"/>
      <c r="BM4996" s="5"/>
      <c r="BN4996" s="5"/>
      <c r="BO4996" s="5"/>
      <c r="BP4996" s="1"/>
      <c r="BQ4996" s="1"/>
      <c r="BR4996" s="1"/>
      <c r="BS4996" s="1"/>
      <c r="BT4996" s="1"/>
      <c r="BU4996" s="4"/>
      <c r="BV4996" s="1"/>
      <c r="BW4996" s="3"/>
      <c r="BX4996" s="4"/>
      <c r="BY4996" s="5"/>
      <c r="BZ4996" s="5"/>
      <c r="CA4996" s="5"/>
      <c r="CB4996" s="5"/>
      <c r="CC4996" s="5"/>
      <c r="CD4996" s="43"/>
    </row>
    <row r="4997" spans="1:82" x14ac:dyDescent="0.25">
      <c r="A4997" s="8"/>
      <c r="B4997" s="5"/>
      <c r="C4997" s="5"/>
      <c r="D4997" s="5"/>
      <c r="E4997" s="5"/>
      <c r="F4997" s="94" t="str">
        <f t="shared" si="779"/>
        <v/>
      </c>
      <c r="G4997" s="94" t="str">
        <f t="shared" si="780"/>
        <v/>
      </c>
      <c r="H4997" s="127" t="str">
        <f>IF(A4997&lt;&gt;"",IF(MID(C4997,1,1)="c",$AS$26,IF(MID(C4997,1,1)="r",$AS$41,IF(MID(C4997,1,1)="p",#REF!,#REF!))),"")</f>
        <v/>
      </c>
      <c r="I4997" s="92" t="str">
        <f t="shared" si="781"/>
        <v/>
      </c>
      <c r="J4997" s="92" t="str">
        <f t="shared" si="782"/>
        <v/>
      </c>
      <c r="K4997" s="92" t="str">
        <f t="shared" si="783"/>
        <v/>
      </c>
      <c r="L4997" s="92" t="str">
        <f t="shared" si="784"/>
        <v/>
      </c>
      <c r="M4997" s="95" t="str">
        <f>IF(A4997&lt;&gt;"",IF(MID(C4997,1,1)="c",SigmaEpsConcrete(I4997,$AN$30:$AN$33,$AR$30:$AR$33,$AS$26,$AS$27,$AS$28,$AQ$20,$AU$19),""),"")</f>
        <v/>
      </c>
      <c r="N4997" s="95" t="str">
        <f>IF(A4997&lt;&gt;"",IF(MID(C4997,1,1)="r",SigmaEpsReinf(J4997,$AS$42:$AS$43,$AS$41,$AS$39,$AS$40,$AQ$38),""),"")</f>
        <v/>
      </c>
      <c r="Q4997" s="92" t="str">
        <f t="shared" si="786"/>
        <v/>
      </c>
      <c r="R4997" s="92" t="str">
        <f t="shared" si="787"/>
        <v/>
      </c>
      <c r="U4997" s="5"/>
      <c r="V4997" s="5"/>
      <c r="W4997" s="94" t="str">
        <f t="shared" si="785"/>
        <v/>
      </c>
      <c r="X4997" s="94" t="str">
        <f t="shared" si="788"/>
        <v/>
      </c>
      <c r="Y4997" s="5"/>
      <c r="BK4997" s="8"/>
      <c r="BL4997" s="5"/>
      <c r="BM4997" s="5"/>
      <c r="BN4997" s="5"/>
      <c r="BO4997" s="5"/>
      <c r="BP4997" s="1"/>
      <c r="BQ4997" s="1"/>
      <c r="BR4997" s="1"/>
      <c r="BS4997" s="1"/>
      <c r="BT4997" s="1"/>
      <c r="BU4997" s="4"/>
      <c r="BV4997" s="1"/>
      <c r="BW4997" s="3"/>
      <c r="BX4997" s="4"/>
      <c r="BY4997" s="5"/>
      <c r="BZ4997" s="5"/>
      <c r="CA4997" s="5"/>
      <c r="CB4997" s="5"/>
      <c r="CC4997" s="5"/>
      <c r="CD4997" s="43"/>
    </row>
    <row r="4998" spans="1:82" x14ac:dyDescent="0.25">
      <c r="A4998" s="8"/>
      <c r="B4998" s="5"/>
      <c r="C4998" s="5"/>
      <c r="D4998" s="5"/>
      <c r="E4998" s="5"/>
      <c r="F4998" s="94" t="str">
        <f t="shared" si="779"/>
        <v/>
      </c>
      <c r="G4998" s="94" t="str">
        <f t="shared" si="780"/>
        <v/>
      </c>
      <c r="H4998" s="127" t="str">
        <f>IF(A4998&lt;&gt;"",IF(MID(C4998,1,1)="c",$AS$26,IF(MID(C4998,1,1)="r",$AS$41,IF(MID(C4998,1,1)="p",#REF!,#REF!))),"")</f>
        <v/>
      </c>
      <c r="I4998" s="92" t="str">
        <f t="shared" si="781"/>
        <v/>
      </c>
      <c r="J4998" s="92" t="str">
        <f t="shared" si="782"/>
        <v/>
      </c>
      <c r="K4998" s="92" t="str">
        <f t="shared" si="783"/>
        <v/>
      </c>
      <c r="L4998" s="92" t="str">
        <f t="shared" si="784"/>
        <v/>
      </c>
      <c r="M4998" s="95" t="str">
        <f>IF(A4998&lt;&gt;"",IF(MID(C4998,1,1)="c",SigmaEpsConcrete(I4998,$AN$30:$AN$33,$AR$30:$AR$33,$AS$26,$AS$27,$AS$28,$AQ$20,$AU$19),""),"")</f>
        <v/>
      </c>
      <c r="N4998" s="95" t="str">
        <f>IF(A4998&lt;&gt;"",IF(MID(C4998,1,1)="r",SigmaEpsReinf(J4998,$AS$42:$AS$43,$AS$41,$AS$39,$AS$40,$AQ$38),""),"")</f>
        <v/>
      </c>
      <c r="Q4998" s="92" t="str">
        <f t="shared" si="786"/>
        <v/>
      </c>
      <c r="R4998" s="92" t="str">
        <f t="shared" si="787"/>
        <v/>
      </c>
      <c r="U4998" s="5"/>
      <c r="V4998" s="5"/>
      <c r="W4998" s="94" t="str">
        <f t="shared" si="785"/>
        <v/>
      </c>
      <c r="X4998" s="94" t="str">
        <f t="shared" si="788"/>
        <v/>
      </c>
      <c r="Y4998" s="5"/>
      <c r="BK4998" s="8"/>
      <c r="BL4998" s="5"/>
      <c r="BM4998" s="5"/>
      <c r="BN4998" s="5"/>
      <c r="BO4998" s="5"/>
      <c r="BP4998" s="1"/>
      <c r="BQ4998" s="1"/>
      <c r="BR4998" s="1"/>
      <c r="BS4998" s="1"/>
      <c r="BT4998" s="1"/>
      <c r="BU4998" s="4"/>
      <c r="BV4998" s="1"/>
      <c r="BW4998" s="3"/>
      <c r="BX4998" s="4"/>
      <c r="BY4998" s="5"/>
      <c r="BZ4998" s="5"/>
      <c r="CA4998" s="5"/>
      <c r="CB4998" s="5"/>
      <c r="CC4998" s="5"/>
      <c r="CD4998" s="43"/>
    </row>
    <row r="4999" spans="1:82" x14ac:dyDescent="0.25">
      <c r="A4999" s="8"/>
      <c r="B4999" s="5"/>
      <c r="C4999" s="5"/>
      <c r="D4999" s="5"/>
      <c r="E4999" s="5"/>
      <c r="F4999" s="94" t="str">
        <f t="shared" si="779"/>
        <v/>
      </c>
      <c r="G4999" s="94" t="str">
        <f t="shared" si="780"/>
        <v/>
      </c>
      <c r="H4999" s="127" t="str">
        <f>IF(A4999&lt;&gt;"",IF(MID(C4999,1,1)="c",$AS$26,IF(MID(C4999,1,1)="r",$AS$41,IF(MID(C4999,1,1)="p",#REF!,#REF!))),"")</f>
        <v/>
      </c>
      <c r="I4999" s="92" t="str">
        <f t="shared" si="781"/>
        <v/>
      </c>
      <c r="J4999" s="92" t="str">
        <f t="shared" si="782"/>
        <v/>
      </c>
      <c r="K4999" s="92" t="str">
        <f t="shared" si="783"/>
        <v/>
      </c>
      <c r="L4999" s="92" t="str">
        <f t="shared" si="784"/>
        <v/>
      </c>
      <c r="M4999" s="95" t="str">
        <f>IF(A4999&lt;&gt;"",IF(MID(C4999,1,1)="c",SigmaEpsConcrete(I4999,$AN$30:$AN$33,$AR$30:$AR$33,$AS$26,$AS$27,$AS$28,$AQ$20,$AU$19),""),"")</f>
        <v/>
      </c>
      <c r="N4999" s="95" t="str">
        <f>IF(A4999&lt;&gt;"",IF(MID(C4999,1,1)="r",SigmaEpsReinf(J4999,$AS$42:$AS$43,$AS$41,$AS$39,$AS$40,$AQ$38),""),"")</f>
        <v/>
      </c>
      <c r="Q4999" s="92" t="str">
        <f t="shared" si="786"/>
        <v/>
      </c>
      <c r="R4999" s="92" t="str">
        <f t="shared" si="787"/>
        <v/>
      </c>
      <c r="U4999" s="5"/>
      <c r="V4999" s="5"/>
      <c r="W4999" s="94" t="str">
        <f t="shared" si="785"/>
        <v/>
      </c>
      <c r="X4999" s="94" t="str">
        <f t="shared" si="788"/>
        <v/>
      </c>
      <c r="Y4999" s="5"/>
      <c r="BK4999" s="8"/>
      <c r="BL4999" s="5"/>
      <c r="BM4999" s="5"/>
      <c r="BN4999" s="5"/>
      <c r="BO4999" s="5"/>
      <c r="BP4999" s="1"/>
      <c r="BQ4999" s="1"/>
      <c r="BR4999" s="1"/>
      <c r="BS4999" s="1"/>
      <c r="BT4999" s="1"/>
      <c r="BU4999" s="4"/>
      <c r="BV4999" s="1"/>
      <c r="BW4999" s="3"/>
      <c r="BX4999" s="4"/>
      <c r="BY4999" s="5"/>
      <c r="BZ4999" s="5"/>
      <c r="CA4999" s="5"/>
      <c r="CB4999" s="5"/>
      <c r="CC4999" s="5"/>
      <c r="CD4999" s="43"/>
    </row>
    <row r="5000" spans="1:82" x14ac:dyDescent="0.25">
      <c r="A5000" s="8"/>
      <c r="B5000" s="5"/>
      <c r="C5000" s="5"/>
      <c r="D5000" s="5"/>
      <c r="E5000" s="5"/>
      <c r="F5000" s="94" t="str">
        <f t="shared" si="779"/>
        <v/>
      </c>
      <c r="G5000" s="94" t="str">
        <f t="shared" si="780"/>
        <v/>
      </c>
      <c r="H5000" s="127" t="str">
        <f>IF(A5000&lt;&gt;"",IF(MID(C5000,1,1)="c",$AS$26,IF(MID(C5000,1,1)="r",$AS$41,IF(MID(C5000,1,1)="p",#REF!,#REF!))),"")</f>
        <v/>
      </c>
      <c r="I5000" s="92" t="str">
        <f t="shared" si="781"/>
        <v/>
      </c>
      <c r="J5000" s="92" t="str">
        <f t="shared" si="782"/>
        <v/>
      </c>
      <c r="K5000" s="92" t="str">
        <f t="shared" si="783"/>
        <v/>
      </c>
      <c r="L5000" s="92" t="str">
        <f t="shared" si="784"/>
        <v/>
      </c>
      <c r="M5000" s="95" t="str">
        <f>IF(A5000&lt;&gt;"",IF(MID(C5000,1,1)="c",SigmaEpsConcrete(I5000,$AN$30:$AN$33,$AR$30:$AR$33,$AS$26,$AS$27,$AS$28,$AQ$20,$AU$19),""),"")</f>
        <v/>
      </c>
      <c r="N5000" s="95" t="str">
        <f>IF(A5000&lt;&gt;"",IF(MID(C5000,1,1)="r",SigmaEpsReinf(J5000,$AS$42:$AS$43,$AS$41,$AS$39,$AS$40,$AQ$38),""),"")</f>
        <v/>
      </c>
      <c r="Q5000" s="92" t="str">
        <f t="shared" si="786"/>
        <v/>
      </c>
      <c r="R5000" s="92" t="str">
        <f t="shared" si="787"/>
        <v/>
      </c>
      <c r="U5000" s="5"/>
      <c r="V5000" s="5"/>
      <c r="W5000" s="94" t="str">
        <f t="shared" si="785"/>
        <v/>
      </c>
      <c r="X5000" s="94" t="str">
        <f t="shared" si="788"/>
        <v/>
      </c>
      <c r="Y5000" s="5"/>
      <c r="BK5000" s="8"/>
      <c r="BL5000" s="5"/>
      <c r="BM5000" s="5"/>
      <c r="BN5000" s="5"/>
      <c r="BO5000" s="5"/>
      <c r="BP5000" s="1"/>
      <c r="BQ5000" s="1"/>
      <c r="BR5000" s="1"/>
      <c r="BS5000" s="1"/>
      <c r="BT5000" s="1"/>
      <c r="BU5000" s="4"/>
      <c r="BV5000" s="1"/>
      <c r="BW5000" s="3"/>
      <c r="BX5000" s="4"/>
      <c r="BY5000" s="5"/>
      <c r="BZ5000" s="5"/>
      <c r="CA5000" s="5"/>
      <c r="CB5000" s="5"/>
      <c r="CC5000" s="5"/>
      <c r="CD5000" s="43"/>
    </row>
    <row r="5001" spans="1:82" x14ac:dyDescent="0.25">
      <c r="A5001" s="8"/>
      <c r="B5001" s="5"/>
      <c r="C5001" s="5"/>
      <c r="D5001" s="5"/>
      <c r="E5001" s="5"/>
      <c r="F5001" s="94" t="str">
        <f t="shared" si="779"/>
        <v/>
      </c>
      <c r="G5001" s="94" t="str">
        <f t="shared" si="780"/>
        <v/>
      </c>
      <c r="H5001" s="127" t="str">
        <f>IF(A5001&lt;&gt;"",IF(MID(C5001,1,1)="c",$AS$26,IF(MID(C5001,1,1)="r",$AS$41,IF(MID(C5001,1,1)="p",#REF!,#REF!))),"")</f>
        <v/>
      </c>
      <c r="I5001" s="92" t="str">
        <f t="shared" si="781"/>
        <v/>
      </c>
      <c r="J5001" s="92" t="str">
        <f t="shared" si="782"/>
        <v/>
      </c>
      <c r="K5001" s="92" t="str">
        <f t="shared" si="783"/>
        <v/>
      </c>
      <c r="L5001" s="92" t="str">
        <f t="shared" si="784"/>
        <v/>
      </c>
      <c r="M5001" s="95" t="str">
        <f>IF(A5001&lt;&gt;"",IF(MID(C5001,1,1)="c",SigmaEpsConcrete(I5001,$AN$30:$AN$33,$AR$30:$AR$33,$AS$26,$AS$27,$AS$28,$AQ$20,$AU$19),""),"")</f>
        <v/>
      </c>
      <c r="N5001" s="95" t="str">
        <f>IF(A5001&lt;&gt;"",IF(MID(C5001,1,1)="r",SigmaEpsReinf(J5001,$AS$42:$AS$43,$AS$41,$AS$39,$AS$40,$AQ$38),""),"")</f>
        <v/>
      </c>
      <c r="Q5001" s="92" t="str">
        <f t="shared" si="786"/>
        <v/>
      </c>
      <c r="R5001" s="92" t="str">
        <f t="shared" si="787"/>
        <v/>
      </c>
      <c r="U5001" s="5"/>
      <c r="V5001" s="5"/>
      <c r="W5001" s="94" t="str">
        <f t="shared" si="785"/>
        <v/>
      </c>
      <c r="X5001" s="94" t="str">
        <f t="shared" si="788"/>
        <v/>
      </c>
      <c r="Y5001" s="5"/>
      <c r="BK5001" s="8"/>
      <c r="BL5001" s="5"/>
      <c r="BM5001" s="5"/>
      <c r="BN5001" s="5"/>
      <c r="BO5001" s="5"/>
      <c r="BP5001" s="1"/>
      <c r="BQ5001" s="1"/>
      <c r="BR5001" s="1"/>
      <c r="BS5001" s="1"/>
      <c r="BT5001" s="1"/>
      <c r="BU5001" s="4"/>
      <c r="BV5001" s="1"/>
      <c r="BW5001" s="3"/>
      <c r="BX5001" s="4"/>
      <c r="BY5001" s="5"/>
      <c r="BZ5001" s="5"/>
      <c r="CA5001" s="5"/>
      <c r="CB5001" s="5"/>
      <c r="CC5001" s="5"/>
      <c r="CD5001" s="43"/>
    </row>
    <row r="5002" spans="1:82" x14ac:dyDescent="0.25">
      <c r="A5002" s="8"/>
      <c r="B5002" s="5"/>
      <c r="C5002" s="5"/>
      <c r="D5002" s="5"/>
      <c r="E5002" s="5"/>
      <c r="F5002" s="94" t="str">
        <f t="shared" ref="F5002:F5065" si="789">IF(A5002&lt;&gt;"",(D5002-$AU$86)/10,"")</f>
        <v/>
      </c>
      <c r="G5002" s="94" t="str">
        <f t="shared" ref="G5002:G5065" si="790">IF(A5002&lt;&gt;"",(E5002-$AU$87)/10,"")</f>
        <v/>
      </c>
      <c r="H5002" s="127" t="str">
        <f>IF(A5002&lt;&gt;"",IF(MID(C5002,1,1)="c",$AS$26,IF(MID(C5002,1,1)="r",$AS$41,IF(MID(C5002,1,1)="p",#REF!,#REF!))),"")</f>
        <v/>
      </c>
      <c r="I5002" s="92" t="str">
        <f t="shared" ref="I5002:I5065" si="791">IF($A5002&lt;&gt;"",IF(MID($C5002,1,1)="c",$Y$3+$Y$4*$F5002+$Y$5*$G5002+$BR$43,""),"")</f>
        <v/>
      </c>
      <c r="J5002" s="92" t="str">
        <f t="shared" ref="J5002:J5065" si="792">IF($A5002&lt;&gt;"",IF(MID($C5002,1,1)="r",$Y$3+$Y$4*$F5002+$Y$5*$G5002+$BR$43,""),"")</f>
        <v/>
      </c>
      <c r="K5002" s="92" t="str">
        <f t="shared" ref="K5002:K5065" si="793">IF($A5002&lt;&gt;"",IF(MID($C5002,1,1)="u",$Y$3+$Y$4*$F5002+$Y$5*$G5002+$BR$43,""),"")</f>
        <v/>
      </c>
      <c r="L5002" s="92" t="str">
        <f t="shared" ref="L5002:L5065" si="794">IF($A5002&lt;&gt;"",IF(MID($C5002,1,1)="p",$Y$3+$Y$4*$F5002+$Y$5*$G5002+$BR$43,""),"")</f>
        <v/>
      </c>
      <c r="M5002" s="95" t="str">
        <f>IF(A5002&lt;&gt;"",IF(MID(C5002,1,1)="c",SigmaEpsConcrete(I5002,$AN$30:$AN$33,$AR$30:$AR$33,$AS$26,$AS$27,$AS$28,$AQ$20,$AU$19),""),"")</f>
        <v/>
      </c>
      <c r="N5002" s="95" t="str">
        <f>IF(A5002&lt;&gt;"",IF(MID(C5002,1,1)="r",SigmaEpsReinf(J5002,$AS$42:$AS$43,$AS$41,$AS$39,$AS$40,$AQ$38),""),"")</f>
        <v/>
      </c>
      <c r="Q5002" s="92" t="str">
        <f t="shared" si="786"/>
        <v/>
      </c>
      <c r="R5002" s="92" t="str">
        <f t="shared" si="787"/>
        <v/>
      </c>
      <c r="U5002" s="5"/>
      <c r="V5002" s="5"/>
      <c r="W5002" s="94" t="str">
        <f t="shared" ref="W5002:W5065" si="795">IF(A5002&lt;&gt;"",F5002-$AU$105,"")</f>
        <v/>
      </c>
      <c r="X5002" s="94" t="str">
        <f t="shared" si="788"/>
        <v/>
      </c>
      <c r="Y5002" s="5"/>
      <c r="BK5002" s="8"/>
      <c r="BL5002" s="5"/>
      <c r="BM5002" s="5"/>
      <c r="BN5002" s="5"/>
      <c r="BO5002" s="5"/>
      <c r="BP5002" s="1"/>
      <c r="BQ5002" s="1"/>
      <c r="BR5002" s="1"/>
      <c r="BS5002" s="1"/>
      <c r="BT5002" s="1"/>
      <c r="BU5002" s="4"/>
      <c r="BV5002" s="1"/>
      <c r="BW5002" s="3"/>
      <c r="BX5002" s="4"/>
      <c r="BY5002" s="5"/>
      <c r="BZ5002" s="5"/>
      <c r="CA5002" s="5"/>
      <c r="CB5002" s="5"/>
      <c r="CC5002" s="5"/>
      <c r="CD5002" s="43"/>
    </row>
    <row r="5003" spans="1:82" x14ac:dyDescent="0.25">
      <c r="A5003" s="8"/>
      <c r="B5003" s="5"/>
      <c r="C5003" s="5"/>
      <c r="D5003" s="5"/>
      <c r="E5003" s="5"/>
      <c r="F5003" s="94" t="str">
        <f t="shared" si="789"/>
        <v/>
      </c>
      <c r="G5003" s="94" t="str">
        <f t="shared" si="790"/>
        <v/>
      </c>
      <c r="H5003" s="127" t="str">
        <f>IF(A5003&lt;&gt;"",IF(MID(C5003,1,1)="c",$AS$26,IF(MID(C5003,1,1)="r",$AS$41,IF(MID(C5003,1,1)="p",#REF!,#REF!))),"")</f>
        <v/>
      </c>
      <c r="I5003" s="92" t="str">
        <f t="shared" si="791"/>
        <v/>
      </c>
      <c r="J5003" s="92" t="str">
        <f t="shared" si="792"/>
        <v/>
      </c>
      <c r="K5003" s="92" t="str">
        <f t="shared" si="793"/>
        <v/>
      </c>
      <c r="L5003" s="92" t="str">
        <f t="shared" si="794"/>
        <v/>
      </c>
      <c r="M5003" s="95" t="str">
        <f>IF(A5003&lt;&gt;"",IF(MID(C5003,1,1)="c",SigmaEpsConcrete(I5003,$AN$30:$AN$33,$AR$30:$AR$33,$AS$26,$AS$27,$AS$28,$AQ$20,$AU$19),""),"")</f>
        <v/>
      </c>
      <c r="N5003" s="95" t="str">
        <f>IF(A5003&lt;&gt;"",IF(MID(C5003,1,1)="r",SigmaEpsReinf(J5003,$AS$42:$AS$43,$AS$41,$AS$39,$AS$40,$AQ$38),""),"")</f>
        <v/>
      </c>
      <c r="Q5003" s="92" t="str">
        <f t="shared" ref="Q5003:Q5066" si="796">IF(A5003&lt;&gt;"",IF(MID(C5003,1,1)="c",IF(ISERROR(M5003/I5003),"",M5003/I5003),""),"")</f>
        <v/>
      </c>
      <c r="R5003" s="92" t="str">
        <f t="shared" ref="R5003:R5066" si="797">IF(A5003&lt;&gt;"",IF(MID(C5003,1,1)="r",IF(ISERROR(N5003/J5003),"",N5003/J5003),""),"")</f>
        <v/>
      </c>
      <c r="U5003" s="5"/>
      <c r="V5003" s="5"/>
      <c r="W5003" s="94" t="str">
        <f t="shared" si="795"/>
        <v/>
      </c>
      <c r="X5003" s="94" t="str">
        <f t="shared" ref="X5003:X5066" si="798">IF(B5003&lt;&gt;"",G5003-$AU$106,"")</f>
        <v/>
      </c>
      <c r="Y5003" s="5"/>
      <c r="BK5003" s="8"/>
      <c r="BL5003" s="5"/>
      <c r="BM5003" s="5"/>
      <c r="BN5003" s="5"/>
      <c r="BO5003" s="5"/>
      <c r="BP5003" s="1"/>
      <c r="BQ5003" s="1"/>
      <c r="BR5003" s="1"/>
      <c r="BS5003" s="1"/>
      <c r="BT5003" s="1"/>
      <c r="BU5003" s="4"/>
      <c r="BV5003" s="1"/>
      <c r="BW5003" s="3"/>
      <c r="BX5003" s="4"/>
      <c r="BY5003" s="5"/>
      <c r="BZ5003" s="5"/>
      <c r="CA5003" s="5"/>
      <c r="CB5003" s="5"/>
      <c r="CC5003" s="5"/>
      <c r="CD5003" s="43"/>
    </row>
    <row r="5004" spans="1:82" x14ac:dyDescent="0.25">
      <c r="A5004" s="8"/>
      <c r="B5004" s="5"/>
      <c r="C5004" s="5"/>
      <c r="D5004" s="5"/>
      <c r="E5004" s="5"/>
      <c r="F5004" s="94" t="str">
        <f t="shared" si="789"/>
        <v/>
      </c>
      <c r="G5004" s="94" t="str">
        <f t="shared" si="790"/>
        <v/>
      </c>
      <c r="H5004" s="127" t="str">
        <f>IF(A5004&lt;&gt;"",IF(MID(C5004,1,1)="c",$AS$26,IF(MID(C5004,1,1)="r",$AS$41,IF(MID(C5004,1,1)="p",#REF!,#REF!))),"")</f>
        <v/>
      </c>
      <c r="I5004" s="92" t="str">
        <f t="shared" si="791"/>
        <v/>
      </c>
      <c r="J5004" s="92" t="str">
        <f t="shared" si="792"/>
        <v/>
      </c>
      <c r="K5004" s="92" t="str">
        <f t="shared" si="793"/>
        <v/>
      </c>
      <c r="L5004" s="92" t="str">
        <f t="shared" si="794"/>
        <v/>
      </c>
      <c r="M5004" s="95" t="str">
        <f>IF(A5004&lt;&gt;"",IF(MID(C5004,1,1)="c",SigmaEpsConcrete(I5004,$AN$30:$AN$33,$AR$30:$AR$33,$AS$26,$AS$27,$AS$28,$AQ$20,$AU$19),""),"")</f>
        <v/>
      </c>
      <c r="N5004" s="95" t="str">
        <f>IF(A5004&lt;&gt;"",IF(MID(C5004,1,1)="r",SigmaEpsReinf(J5004,$AS$42:$AS$43,$AS$41,$AS$39,$AS$40,$AQ$38),""),"")</f>
        <v/>
      </c>
      <c r="Q5004" s="92" t="str">
        <f t="shared" si="796"/>
        <v/>
      </c>
      <c r="R5004" s="92" t="str">
        <f t="shared" si="797"/>
        <v/>
      </c>
      <c r="U5004" s="5"/>
      <c r="V5004" s="5"/>
      <c r="W5004" s="94" t="str">
        <f t="shared" si="795"/>
        <v/>
      </c>
      <c r="X5004" s="94" t="str">
        <f t="shared" si="798"/>
        <v/>
      </c>
      <c r="Y5004" s="5"/>
      <c r="BK5004" s="8"/>
      <c r="BL5004" s="5"/>
      <c r="BM5004" s="5"/>
      <c r="BN5004" s="5"/>
      <c r="BO5004" s="5"/>
      <c r="BP5004" s="1"/>
      <c r="BQ5004" s="1"/>
      <c r="BR5004" s="1"/>
      <c r="BS5004" s="1"/>
      <c r="BT5004" s="1"/>
      <c r="BU5004" s="4"/>
      <c r="BV5004" s="1"/>
      <c r="BW5004" s="3"/>
      <c r="BX5004" s="4"/>
      <c r="BY5004" s="5"/>
      <c r="BZ5004" s="5"/>
      <c r="CA5004" s="5"/>
      <c r="CB5004" s="5"/>
      <c r="CC5004" s="5"/>
      <c r="CD5004" s="43"/>
    </row>
    <row r="5005" spans="1:82" x14ac:dyDescent="0.25">
      <c r="A5005" s="8"/>
      <c r="B5005" s="5"/>
      <c r="C5005" s="5"/>
      <c r="D5005" s="5"/>
      <c r="E5005" s="5"/>
      <c r="F5005" s="94" t="str">
        <f t="shared" si="789"/>
        <v/>
      </c>
      <c r="G5005" s="94" t="str">
        <f t="shared" si="790"/>
        <v/>
      </c>
      <c r="H5005" s="127" t="str">
        <f>IF(A5005&lt;&gt;"",IF(MID(C5005,1,1)="c",$AS$26,IF(MID(C5005,1,1)="r",$AS$41,IF(MID(C5005,1,1)="p",#REF!,#REF!))),"")</f>
        <v/>
      </c>
      <c r="I5005" s="92" t="str">
        <f t="shared" si="791"/>
        <v/>
      </c>
      <c r="J5005" s="92" t="str">
        <f t="shared" si="792"/>
        <v/>
      </c>
      <c r="K5005" s="92" t="str">
        <f t="shared" si="793"/>
        <v/>
      </c>
      <c r="L5005" s="92" t="str">
        <f t="shared" si="794"/>
        <v/>
      </c>
      <c r="M5005" s="95" t="str">
        <f>IF(A5005&lt;&gt;"",IF(MID(C5005,1,1)="c",SigmaEpsConcrete(I5005,$AN$30:$AN$33,$AR$30:$AR$33,$AS$26,$AS$27,$AS$28,$AQ$20,$AU$19),""),"")</f>
        <v/>
      </c>
      <c r="N5005" s="95" t="str">
        <f>IF(A5005&lt;&gt;"",IF(MID(C5005,1,1)="r",SigmaEpsReinf(J5005,$AS$42:$AS$43,$AS$41,$AS$39,$AS$40,$AQ$38),""),"")</f>
        <v/>
      </c>
      <c r="Q5005" s="92" t="str">
        <f t="shared" si="796"/>
        <v/>
      </c>
      <c r="R5005" s="92" t="str">
        <f t="shared" si="797"/>
        <v/>
      </c>
      <c r="U5005" s="5"/>
      <c r="V5005" s="5"/>
      <c r="W5005" s="94" t="str">
        <f t="shared" si="795"/>
        <v/>
      </c>
      <c r="X5005" s="94" t="str">
        <f t="shared" si="798"/>
        <v/>
      </c>
      <c r="Y5005" s="5"/>
      <c r="BK5005" s="8"/>
      <c r="BL5005" s="5"/>
      <c r="BM5005" s="5"/>
      <c r="BN5005" s="5"/>
      <c r="BO5005" s="5"/>
      <c r="BP5005" s="1"/>
      <c r="BQ5005" s="1"/>
      <c r="BR5005" s="1"/>
      <c r="BS5005" s="1"/>
      <c r="BT5005" s="1"/>
      <c r="BU5005" s="4"/>
      <c r="BV5005" s="1"/>
      <c r="BW5005" s="3"/>
      <c r="BX5005" s="4"/>
      <c r="BY5005" s="5"/>
      <c r="BZ5005" s="5"/>
      <c r="CA5005" s="5"/>
      <c r="CB5005" s="5"/>
      <c r="CC5005" s="5"/>
      <c r="CD5005" s="43"/>
    </row>
    <row r="5006" spans="1:82" x14ac:dyDescent="0.25">
      <c r="A5006" s="8"/>
      <c r="B5006" s="5"/>
      <c r="C5006" s="5"/>
      <c r="D5006" s="5"/>
      <c r="E5006" s="5"/>
      <c r="F5006" s="94" t="str">
        <f t="shared" si="789"/>
        <v/>
      </c>
      <c r="G5006" s="94" t="str">
        <f t="shared" si="790"/>
        <v/>
      </c>
      <c r="H5006" s="127" t="str">
        <f>IF(A5006&lt;&gt;"",IF(MID(C5006,1,1)="c",$AS$26,IF(MID(C5006,1,1)="r",$AS$41,IF(MID(C5006,1,1)="p",#REF!,#REF!))),"")</f>
        <v/>
      </c>
      <c r="I5006" s="92" t="str">
        <f t="shared" si="791"/>
        <v/>
      </c>
      <c r="J5006" s="92" t="str">
        <f t="shared" si="792"/>
        <v/>
      </c>
      <c r="K5006" s="92" t="str">
        <f t="shared" si="793"/>
        <v/>
      </c>
      <c r="L5006" s="92" t="str">
        <f t="shared" si="794"/>
        <v/>
      </c>
      <c r="M5006" s="95" t="str">
        <f>IF(A5006&lt;&gt;"",IF(MID(C5006,1,1)="c",SigmaEpsConcrete(I5006,$AN$30:$AN$33,$AR$30:$AR$33,$AS$26,$AS$27,$AS$28,$AQ$20,$AU$19),""),"")</f>
        <v/>
      </c>
      <c r="N5006" s="95" t="str">
        <f>IF(A5006&lt;&gt;"",IF(MID(C5006,1,1)="r",SigmaEpsReinf(J5006,$AS$42:$AS$43,$AS$41,$AS$39,$AS$40,$AQ$38),""),"")</f>
        <v/>
      </c>
      <c r="Q5006" s="92" t="str">
        <f t="shared" si="796"/>
        <v/>
      </c>
      <c r="R5006" s="92" t="str">
        <f t="shared" si="797"/>
        <v/>
      </c>
      <c r="U5006" s="5"/>
      <c r="V5006" s="5"/>
      <c r="W5006" s="94" t="str">
        <f t="shared" si="795"/>
        <v/>
      </c>
      <c r="X5006" s="94" t="str">
        <f t="shared" si="798"/>
        <v/>
      </c>
      <c r="Y5006" s="5"/>
      <c r="BK5006" s="8"/>
      <c r="BL5006" s="5"/>
      <c r="BM5006" s="5"/>
      <c r="BN5006" s="5"/>
      <c r="BO5006" s="5"/>
      <c r="BP5006" s="1"/>
      <c r="BQ5006" s="1"/>
      <c r="BR5006" s="1"/>
      <c r="BS5006" s="1"/>
      <c r="BT5006" s="1"/>
      <c r="BU5006" s="4"/>
      <c r="BV5006" s="1"/>
      <c r="BW5006" s="3"/>
      <c r="BX5006" s="4"/>
      <c r="BY5006" s="5"/>
      <c r="BZ5006" s="5"/>
      <c r="CA5006" s="5"/>
      <c r="CB5006" s="5"/>
      <c r="CC5006" s="5"/>
      <c r="CD5006" s="43"/>
    </row>
    <row r="5007" spans="1:82" x14ac:dyDescent="0.25">
      <c r="A5007" s="8"/>
      <c r="B5007" s="5"/>
      <c r="C5007" s="5"/>
      <c r="D5007" s="5"/>
      <c r="E5007" s="5"/>
      <c r="F5007" s="94" t="str">
        <f t="shared" si="789"/>
        <v/>
      </c>
      <c r="G5007" s="94" t="str">
        <f t="shared" si="790"/>
        <v/>
      </c>
      <c r="H5007" s="127" t="str">
        <f>IF(A5007&lt;&gt;"",IF(MID(C5007,1,1)="c",$AS$26,IF(MID(C5007,1,1)="r",$AS$41,IF(MID(C5007,1,1)="p",#REF!,#REF!))),"")</f>
        <v/>
      </c>
      <c r="I5007" s="92" t="str">
        <f t="shared" si="791"/>
        <v/>
      </c>
      <c r="J5007" s="92" t="str">
        <f t="shared" si="792"/>
        <v/>
      </c>
      <c r="K5007" s="92" t="str">
        <f t="shared" si="793"/>
        <v/>
      </c>
      <c r="L5007" s="92" t="str">
        <f t="shared" si="794"/>
        <v/>
      </c>
      <c r="M5007" s="95" t="str">
        <f>IF(A5007&lt;&gt;"",IF(MID(C5007,1,1)="c",SigmaEpsConcrete(I5007,$AN$30:$AN$33,$AR$30:$AR$33,$AS$26,$AS$27,$AS$28,$AQ$20,$AU$19),""),"")</f>
        <v/>
      </c>
      <c r="N5007" s="95" t="str">
        <f>IF(A5007&lt;&gt;"",IF(MID(C5007,1,1)="r",SigmaEpsReinf(J5007,$AS$42:$AS$43,$AS$41,$AS$39,$AS$40,$AQ$38),""),"")</f>
        <v/>
      </c>
      <c r="Q5007" s="92" t="str">
        <f t="shared" si="796"/>
        <v/>
      </c>
      <c r="R5007" s="92" t="str">
        <f t="shared" si="797"/>
        <v/>
      </c>
      <c r="U5007" s="5"/>
      <c r="V5007" s="5"/>
      <c r="W5007" s="94" t="str">
        <f t="shared" si="795"/>
        <v/>
      </c>
      <c r="X5007" s="94" t="str">
        <f t="shared" si="798"/>
        <v/>
      </c>
      <c r="Y5007" s="5"/>
      <c r="BK5007" s="8"/>
      <c r="BL5007" s="5"/>
      <c r="BM5007" s="5"/>
      <c r="BN5007" s="5"/>
      <c r="BO5007" s="5"/>
      <c r="BP5007" s="1"/>
      <c r="BQ5007" s="1"/>
      <c r="BR5007" s="1"/>
      <c r="BS5007" s="1"/>
      <c r="BT5007" s="1"/>
      <c r="BU5007" s="4"/>
      <c r="BV5007" s="1"/>
      <c r="BW5007" s="3"/>
      <c r="BX5007" s="4"/>
      <c r="BY5007" s="5"/>
      <c r="BZ5007" s="5"/>
      <c r="CA5007" s="5"/>
      <c r="CB5007" s="5"/>
      <c r="CC5007" s="5"/>
      <c r="CD5007" s="43"/>
    </row>
    <row r="5008" spans="1:82" x14ac:dyDescent="0.25">
      <c r="A5008" s="8"/>
      <c r="B5008" s="5"/>
      <c r="C5008" s="5"/>
      <c r="D5008" s="5"/>
      <c r="E5008" s="5"/>
      <c r="F5008" s="94" t="str">
        <f t="shared" si="789"/>
        <v/>
      </c>
      <c r="G5008" s="94" t="str">
        <f t="shared" si="790"/>
        <v/>
      </c>
      <c r="H5008" s="127" t="str">
        <f>IF(A5008&lt;&gt;"",IF(MID(C5008,1,1)="c",$AS$26,IF(MID(C5008,1,1)="r",$AS$41,IF(MID(C5008,1,1)="p",#REF!,#REF!))),"")</f>
        <v/>
      </c>
      <c r="I5008" s="92" t="str">
        <f t="shared" si="791"/>
        <v/>
      </c>
      <c r="J5008" s="92" t="str">
        <f t="shared" si="792"/>
        <v/>
      </c>
      <c r="K5008" s="92" t="str">
        <f t="shared" si="793"/>
        <v/>
      </c>
      <c r="L5008" s="92" t="str">
        <f t="shared" si="794"/>
        <v/>
      </c>
      <c r="M5008" s="95" t="str">
        <f>IF(A5008&lt;&gt;"",IF(MID(C5008,1,1)="c",SigmaEpsConcrete(I5008,$AN$30:$AN$33,$AR$30:$AR$33,$AS$26,$AS$27,$AS$28,$AQ$20,$AU$19),""),"")</f>
        <v/>
      </c>
      <c r="N5008" s="95" t="str">
        <f>IF(A5008&lt;&gt;"",IF(MID(C5008,1,1)="r",SigmaEpsReinf(J5008,$AS$42:$AS$43,$AS$41,$AS$39,$AS$40,$AQ$38),""),"")</f>
        <v/>
      </c>
      <c r="Q5008" s="92" t="str">
        <f t="shared" si="796"/>
        <v/>
      </c>
      <c r="R5008" s="92" t="str">
        <f t="shared" si="797"/>
        <v/>
      </c>
      <c r="U5008" s="5"/>
      <c r="V5008" s="5"/>
      <c r="W5008" s="94" t="str">
        <f t="shared" si="795"/>
        <v/>
      </c>
      <c r="X5008" s="94" t="str">
        <f t="shared" si="798"/>
        <v/>
      </c>
      <c r="Y5008" s="5"/>
      <c r="BK5008" s="8"/>
      <c r="BL5008" s="5"/>
      <c r="BM5008" s="5"/>
      <c r="BN5008" s="5"/>
      <c r="BO5008" s="5"/>
      <c r="BP5008" s="1"/>
      <c r="BQ5008" s="1"/>
      <c r="BR5008" s="1"/>
      <c r="BS5008" s="1"/>
      <c r="BT5008" s="1"/>
      <c r="BU5008" s="4"/>
      <c r="BV5008" s="1"/>
      <c r="BW5008" s="3"/>
      <c r="BX5008" s="4"/>
      <c r="BY5008" s="5"/>
      <c r="BZ5008" s="5"/>
      <c r="CA5008" s="5"/>
      <c r="CB5008" s="5"/>
      <c r="CC5008" s="5"/>
      <c r="CD5008" s="43"/>
    </row>
    <row r="5009" spans="1:82" x14ac:dyDescent="0.25">
      <c r="A5009" s="8"/>
      <c r="B5009" s="5"/>
      <c r="C5009" s="5"/>
      <c r="D5009" s="5"/>
      <c r="E5009" s="5"/>
      <c r="F5009" s="94" t="str">
        <f t="shared" si="789"/>
        <v/>
      </c>
      <c r="G5009" s="94" t="str">
        <f t="shared" si="790"/>
        <v/>
      </c>
      <c r="H5009" s="127" t="str">
        <f>IF(A5009&lt;&gt;"",IF(MID(C5009,1,1)="c",$AS$26,IF(MID(C5009,1,1)="r",$AS$41,IF(MID(C5009,1,1)="p",#REF!,#REF!))),"")</f>
        <v/>
      </c>
      <c r="I5009" s="92" t="str">
        <f t="shared" si="791"/>
        <v/>
      </c>
      <c r="J5009" s="92" t="str">
        <f t="shared" si="792"/>
        <v/>
      </c>
      <c r="K5009" s="92" t="str">
        <f t="shared" si="793"/>
        <v/>
      </c>
      <c r="L5009" s="92" t="str">
        <f t="shared" si="794"/>
        <v/>
      </c>
      <c r="M5009" s="95" t="str">
        <f>IF(A5009&lt;&gt;"",IF(MID(C5009,1,1)="c",SigmaEpsConcrete(I5009,$AN$30:$AN$33,$AR$30:$AR$33,$AS$26,$AS$27,$AS$28,$AQ$20,$AU$19),""),"")</f>
        <v/>
      </c>
      <c r="N5009" s="95" t="str">
        <f>IF(A5009&lt;&gt;"",IF(MID(C5009,1,1)="r",SigmaEpsReinf(J5009,$AS$42:$AS$43,$AS$41,$AS$39,$AS$40,$AQ$38),""),"")</f>
        <v/>
      </c>
      <c r="Q5009" s="92" t="str">
        <f t="shared" si="796"/>
        <v/>
      </c>
      <c r="R5009" s="92" t="str">
        <f t="shared" si="797"/>
        <v/>
      </c>
      <c r="U5009" s="5"/>
      <c r="V5009" s="5"/>
      <c r="W5009" s="94" t="str">
        <f t="shared" si="795"/>
        <v/>
      </c>
      <c r="X5009" s="94" t="str">
        <f t="shared" si="798"/>
        <v/>
      </c>
      <c r="Y5009" s="5"/>
      <c r="BK5009" s="8"/>
      <c r="BL5009" s="5"/>
      <c r="BM5009" s="5"/>
      <c r="BN5009" s="5"/>
      <c r="BO5009" s="5"/>
      <c r="BP5009" s="1"/>
      <c r="BQ5009" s="1"/>
      <c r="BR5009" s="1"/>
      <c r="BS5009" s="1"/>
      <c r="BT5009" s="1"/>
      <c r="BU5009" s="4"/>
      <c r="BV5009" s="1"/>
      <c r="BW5009" s="3"/>
      <c r="BX5009" s="4"/>
      <c r="BY5009" s="5"/>
      <c r="BZ5009" s="5"/>
      <c r="CA5009" s="5"/>
      <c r="CB5009" s="5"/>
      <c r="CC5009" s="5"/>
      <c r="CD5009" s="43"/>
    </row>
    <row r="5010" spans="1:82" x14ac:dyDescent="0.25">
      <c r="A5010" s="8"/>
      <c r="B5010" s="5"/>
      <c r="C5010" s="5"/>
      <c r="D5010" s="5"/>
      <c r="E5010" s="5"/>
      <c r="F5010" s="94" t="str">
        <f t="shared" si="789"/>
        <v/>
      </c>
      <c r="G5010" s="94" t="str">
        <f t="shared" si="790"/>
        <v/>
      </c>
      <c r="H5010" s="127" t="str">
        <f>IF(A5010&lt;&gt;"",IF(MID(C5010,1,1)="c",$AS$26,IF(MID(C5010,1,1)="r",$AS$41,IF(MID(C5010,1,1)="p",#REF!,#REF!))),"")</f>
        <v/>
      </c>
      <c r="I5010" s="92" t="str">
        <f t="shared" si="791"/>
        <v/>
      </c>
      <c r="J5010" s="92" t="str">
        <f t="shared" si="792"/>
        <v/>
      </c>
      <c r="K5010" s="92" t="str">
        <f t="shared" si="793"/>
        <v/>
      </c>
      <c r="L5010" s="92" t="str">
        <f t="shared" si="794"/>
        <v/>
      </c>
      <c r="M5010" s="95" t="str">
        <f>IF(A5010&lt;&gt;"",IF(MID(C5010,1,1)="c",SigmaEpsConcrete(I5010,$AN$30:$AN$33,$AR$30:$AR$33,$AS$26,$AS$27,$AS$28,$AQ$20,$AU$19),""),"")</f>
        <v/>
      </c>
      <c r="N5010" s="95" t="str">
        <f>IF(A5010&lt;&gt;"",IF(MID(C5010,1,1)="r",SigmaEpsReinf(J5010,$AS$42:$AS$43,$AS$41,$AS$39,$AS$40,$AQ$38),""),"")</f>
        <v/>
      </c>
      <c r="Q5010" s="92" t="str">
        <f t="shared" si="796"/>
        <v/>
      </c>
      <c r="R5010" s="92" t="str">
        <f t="shared" si="797"/>
        <v/>
      </c>
      <c r="U5010" s="5"/>
      <c r="V5010" s="5"/>
      <c r="W5010" s="94" t="str">
        <f t="shared" si="795"/>
        <v/>
      </c>
      <c r="X5010" s="94" t="str">
        <f t="shared" si="798"/>
        <v/>
      </c>
      <c r="Y5010" s="5"/>
      <c r="BK5010" s="8"/>
      <c r="BL5010" s="5"/>
      <c r="BM5010" s="5"/>
      <c r="BN5010" s="5"/>
      <c r="BO5010" s="5"/>
      <c r="BP5010" s="1"/>
      <c r="BQ5010" s="1"/>
      <c r="BR5010" s="1"/>
      <c r="BS5010" s="1"/>
      <c r="BT5010" s="1"/>
      <c r="BU5010" s="4"/>
      <c r="BV5010" s="1"/>
      <c r="BW5010" s="3"/>
      <c r="BX5010" s="4"/>
      <c r="BY5010" s="5"/>
      <c r="BZ5010" s="5"/>
      <c r="CA5010" s="5"/>
      <c r="CB5010" s="5"/>
      <c r="CC5010" s="5"/>
      <c r="CD5010" s="43"/>
    </row>
    <row r="5011" spans="1:82" x14ac:dyDescent="0.25">
      <c r="A5011" s="8"/>
      <c r="B5011" s="5"/>
      <c r="C5011" s="5"/>
      <c r="D5011" s="5"/>
      <c r="E5011" s="5"/>
      <c r="F5011" s="94" t="str">
        <f t="shared" si="789"/>
        <v/>
      </c>
      <c r="G5011" s="94" t="str">
        <f t="shared" si="790"/>
        <v/>
      </c>
      <c r="H5011" s="127" t="str">
        <f>IF(A5011&lt;&gt;"",IF(MID(C5011,1,1)="c",$AS$26,IF(MID(C5011,1,1)="r",$AS$41,IF(MID(C5011,1,1)="p",#REF!,#REF!))),"")</f>
        <v/>
      </c>
      <c r="I5011" s="92" t="str">
        <f t="shared" si="791"/>
        <v/>
      </c>
      <c r="J5011" s="92" t="str">
        <f t="shared" si="792"/>
        <v/>
      </c>
      <c r="K5011" s="92" t="str">
        <f t="shared" si="793"/>
        <v/>
      </c>
      <c r="L5011" s="92" t="str">
        <f t="shared" si="794"/>
        <v/>
      </c>
      <c r="M5011" s="95" t="str">
        <f>IF(A5011&lt;&gt;"",IF(MID(C5011,1,1)="c",SigmaEpsConcrete(I5011,$AN$30:$AN$33,$AR$30:$AR$33,$AS$26,$AS$27,$AS$28,$AQ$20,$AU$19),""),"")</f>
        <v/>
      </c>
      <c r="N5011" s="95" t="str">
        <f>IF(A5011&lt;&gt;"",IF(MID(C5011,1,1)="r",SigmaEpsReinf(J5011,$AS$42:$AS$43,$AS$41,$AS$39,$AS$40,$AQ$38),""),"")</f>
        <v/>
      </c>
      <c r="Q5011" s="92" t="str">
        <f t="shared" si="796"/>
        <v/>
      </c>
      <c r="R5011" s="92" t="str">
        <f t="shared" si="797"/>
        <v/>
      </c>
      <c r="U5011" s="5"/>
      <c r="V5011" s="5"/>
      <c r="W5011" s="94" t="str">
        <f t="shared" si="795"/>
        <v/>
      </c>
      <c r="X5011" s="94" t="str">
        <f t="shared" si="798"/>
        <v/>
      </c>
      <c r="Y5011" s="5"/>
      <c r="BK5011" s="8"/>
      <c r="BL5011" s="5"/>
      <c r="BM5011" s="5"/>
      <c r="BN5011" s="5"/>
      <c r="BO5011" s="5"/>
      <c r="BP5011" s="1"/>
      <c r="BQ5011" s="1"/>
      <c r="BR5011" s="1"/>
      <c r="BS5011" s="1"/>
      <c r="BT5011" s="1"/>
      <c r="BU5011" s="4"/>
      <c r="BV5011" s="1"/>
      <c r="BW5011" s="3"/>
      <c r="BX5011" s="4"/>
      <c r="BY5011" s="5"/>
      <c r="BZ5011" s="5"/>
      <c r="CA5011" s="5"/>
      <c r="CB5011" s="5"/>
      <c r="CC5011" s="5"/>
      <c r="CD5011" s="43"/>
    </row>
    <row r="5012" spans="1:82" x14ac:dyDescent="0.25">
      <c r="A5012" s="8"/>
      <c r="B5012" s="5"/>
      <c r="C5012" s="5"/>
      <c r="D5012" s="5"/>
      <c r="E5012" s="5"/>
      <c r="F5012" s="94" t="str">
        <f t="shared" si="789"/>
        <v/>
      </c>
      <c r="G5012" s="94" t="str">
        <f t="shared" si="790"/>
        <v/>
      </c>
      <c r="H5012" s="127" t="str">
        <f>IF(A5012&lt;&gt;"",IF(MID(C5012,1,1)="c",$AS$26,IF(MID(C5012,1,1)="r",$AS$41,IF(MID(C5012,1,1)="p",#REF!,#REF!))),"")</f>
        <v/>
      </c>
      <c r="I5012" s="92" t="str">
        <f t="shared" si="791"/>
        <v/>
      </c>
      <c r="J5012" s="92" t="str">
        <f t="shared" si="792"/>
        <v/>
      </c>
      <c r="K5012" s="92" t="str">
        <f t="shared" si="793"/>
        <v/>
      </c>
      <c r="L5012" s="92" t="str">
        <f t="shared" si="794"/>
        <v/>
      </c>
      <c r="M5012" s="95" t="str">
        <f>IF(A5012&lt;&gt;"",IF(MID(C5012,1,1)="c",SigmaEpsConcrete(I5012,$AN$30:$AN$33,$AR$30:$AR$33,$AS$26,$AS$27,$AS$28,$AQ$20,$AU$19),""),"")</f>
        <v/>
      </c>
      <c r="N5012" s="95" t="str">
        <f>IF(A5012&lt;&gt;"",IF(MID(C5012,1,1)="r",SigmaEpsReinf(J5012,$AS$42:$AS$43,$AS$41,$AS$39,$AS$40,$AQ$38),""),"")</f>
        <v/>
      </c>
      <c r="Q5012" s="92" t="str">
        <f t="shared" si="796"/>
        <v/>
      </c>
      <c r="R5012" s="92" t="str">
        <f t="shared" si="797"/>
        <v/>
      </c>
      <c r="U5012" s="5"/>
      <c r="V5012" s="5"/>
      <c r="W5012" s="94" t="str">
        <f t="shared" si="795"/>
        <v/>
      </c>
      <c r="X5012" s="94" t="str">
        <f t="shared" si="798"/>
        <v/>
      </c>
      <c r="Y5012" s="5"/>
      <c r="BK5012" s="8"/>
      <c r="BL5012" s="5"/>
      <c r="BM5012" s="5"/>
      <c r="BN5012" s="5"/>
      <c r="BO5012" s="5"/>
      <c r="BP5012" s="1"/>
      <c r="BQ5012" s="1"/>
      <c r="BR5012" s="1"/>
      <c r="BS5012" s="1"/>
      <c r="BT5012" s="1"/>
      <c r="BU5012" s="4"/>
      <c r="BV5012" s="1"/>
      <c r="BW5012" s="3"/>
      <c r="BX5012" s="4"/>
      <c r="BY5012" s="5"/>
      <c r="BZ5012" s="5"/>
      <c r="CA5012" s="5"/>
      <c r="CB5012" s="5"/>
      <c r="CC5012" s="5"/>
      <c r="CD5012" s="43"/>
    </row>
    <row r="5013" spans="1:82" x14ac:dyDescent="0.25">
      <c r="A5013" s="8"/>
      <c r="B5013" s="5"/>
      <c r="C5013" s="5"/>
      <c r="D5013" s="5"/>
      <c r="E5013" s="5"/>
      <c r="F5013" s="94" t="str">
        <f t="shared" si="789"/>
        <v/>
      </c>
      <c r="G5013" s="94" t="str">
        <f t="shared" si="790"/>
        <v/>
      </c>
      <c r="H5013" s="127" t="str">
        <f>IF(A5013&lt;&gt;"",IF(MID(C5013,1,1)="c",$AS$26,IF(MID(C5013,1,1)="r",$AS$41,IF(MID(C5013,1,1)="p",#REF!,#REF!))),"")</f>
        <v/>
      </c>
      <c r="I5013" s="92" t="str">
        <f t="shared" si="791"/>
        <v/>
      </c>
      <c r="J5013" s="92" t="str">
        <f t="shared" si="792"/>
        <v/>
      </c>
      <c r="K5013" s="92" t="str">
        <f t="shared" si="793"/>
        <v/>
      </c>
      <c r="L5013" s="92" t="str">
        <f t="shared" si="794"/>
        <v/>
      </c>
      <c r="M5013" s="95" t="str">
        <f>IF(A5013&lt;&gt;"",IF(MID(C5013,1,1)="c",SigmaEpsConcrete(I5013,$AN$30:$AN$33,$AR$30:$AR$33,$AS$26,$AS$27,$AS$28,$AQ$20,$AU$19),""),"")</f>
        <v/>
      </c>
      <c r="N5013" s="95" t="str">
        <f>IF(A5013&lt;&gt;"",IF(MID(C5013,1,1)="r",SigmaEpsReinf(J5013,$AS$42:$AS$43,$AS$41,$AS$39,$AS$40,$AQ$38),""),"")</f>
        <v/>
      </c>
      <c r="Q5013" s="92" t="str">
        <f t="shared" si="796"/>
        <v/>
      </c>
      <c r="R5013" s="92" t="str">
        <f t="shared" si="797"/>
        <v/>
      </c>
      <c r="U5013" s="5"/>
      <c r="V5013" s="5"/>
      <c r="W5013" s="94" t="str">
        <f t="shared" si="795"/>
        <v/>
      </c>
      <c r="X5013" s="94" t="str">
        <f t="shared" si="798"/>
        <v/>
      </c>
      <c r="Y5013" s="5"/>
      <c r="BK5013" s="8"/>
      <c r="BL5013" s="5"/>
      <c r="BM5013" s="5"/>
      <c r="BN5013" s="5"/>
      <c r="BO5013" s="5"/>
      <c r="BP5013" s="1"/>
      <c r="BQ5013" s="1"/>
      <c r="BR5013" s="1"/>
      <c r="BS5013" s="1"/>
      <c r="BT5013" s="1"/>
      <c r="BU5013" s="4"/>
      <c r="BV5013" s="1"/>
      <c r="BW5013" s="3"/>
      <c r="BX5013" s="4"/>
      <c r="BY5013" s="5"/>
      <c r="BZ5013" s="5"/>
      <c r="CA5013" s="5"/>
      <c r="CB5013" s="5"/>
      <c r="CC5013" s="5"/>
      <c r="CD5013" s="43"/>
    </row>
    <row r="5014" spans="1:82" x14ac:dyDescent="0.25">
      <c r="A5014" s="8"/>
      <c r="B5014" s="5"/>
      <c r="C5014" s="5"/>
      <c r="D5014" s="5"/>
      <c r="E5014" s="5"/>
      <c r="F5014" s="94" t="str">
        <f t="shared" si="789"/>
        <v/>
      </c>
      <c r="G5014" s="94" t="str">
        <f t="shared" si="790"/>
        <v/>
      </c>
      <c r="H5014" s="127" t="str">
        <f>IF(A5014&lt;&gt;"",IF(MID(C5014,1,1)="c",$AS$26,IF(MID(C5014,1,1)="r",$AS$41,IF(MID(C5014,1,1)="p",#REF!,#REF!))),"")</f>
        <v/>
      </c>
      <c r="I5014" s="92" t="str">
        <f t="shared" si="791"/>
        <v/>
      </c>
      <c r="J5014" s="92" t="str">
        <f t="shared" si="792"/>
        <v/>
      </c>
      <c r="K5014" s="92" t="str">
        <f t="shared" si="793"/>
        <v/>
      </c>
      <c r="L5014" s="92" t="str">
        <f t="shared" si="794"/>
        <v/>
      </c>
      <c r="M5014" s="95" t="str">
        <f>IF(A5014&lt;&gt;"",IF(MID(C5014,1,1)="c",SigmaEpsConcrete(I5014,$AN$30:$AN$33,$AR$30:$AR$33,$AS$26,$AS$27,$AS$28,$AQ$20,$AU$19),""),"")</f>
        <v/>
      </c>
      <c r="N5014" s="95" t="str">
        <f>IF(A5014&lt;&gt;"",IF(MID(C5014,1,1)="r",SigmaEpsReinf(J5014,$AS$42:$AS$43,$AS$41,$AS$39,$AS$40,$AQ$38),""),"")</f>
        <v/>
      </c>
      <c r="Q5014" s="92" t="str">
        <f t="shared" si="796"/>
        <v/>
      </c>
      <c r="R5014" s="92" t="str">
        <f t="shared" si="797"/>
        <v/>
      </c>
      <c r="U5014" s="5"/>
      <c r="V5014" s="5"/>
      <c r="W5014" s="94" t="str">
        <f t="shared" si="795"/>
        <v/>
      </c>
      <c r="X5014" s="94" t="str">
        <f t="shared" si="798"/>
        <v/>
      </c>
      <c r="Y5014" s="5"/>
      <c r="BK5014" s="8"/>
      <c r="BL5014" s="5"/>
      <c r="BM5014" s="5"/>
      <c r="BN5014" s="5"/>
      <c r="BO5014" s="5"/>
      <c r="BP5014" s="1"/>
      <c r="BQ5014" s="1"/>
      <c r="BR5014" s="1"/>
      <c r="BS5014" s="1"/>
      <c r="BT5014" s="1"/>
      <c r="BU5014" s="4"/>
      <c r="BV5014" s="1"/>
      <c r="BW5014" s="3"/>
      <c r="BX5014" s="4"/>
      <c r="BY5014" s="5"/>
      <c r="BZ5014" s="5"/>
      <c r="CA5014" s="5"/>
      <c r="CB5014" s="5"/>
      <c r="CC5014" s="5"/>
      <c r="CD5014" s="43"/>
    </row>
    <row r="5015" spans="1:82" x14ac:dyDescent="0.25">
      <c r="A5015" s="8"/>
      <c r="B5015" s="5"/>
      <c r="C5015" s="5"/>
      <c r="D5015" s="5"/>
      <c r="E5015" s="5"/>
      <c r="F5015" s="94" t="str">
        <f t="shared" si="789"/>
        <v/>
      </c>
      <c r="G5015" s="94" t="str">
        <f t="shared" si="790"/>
        <v/>
      </c>
      <c r="H5015" s="127" t="str">
        <f>IF(A5015&lt;&gt;"",IF(MID(C5015,1,1)="c",$AS$26,IF(MID(C5015,1,1)="r",$AS$41,IF(MID(C5015,1,1)="p",#REF!,#REF!))),"")</f>
        <v/>
      </c>
      <c r="I5015" s="92" t="str">
        <f t="shared" si="791"/>
        <v/>
      </c>
      <c r="J5015" s="92" t="str">
        <f t="shared" si="792"/>
        <v/>
      </c>
      <c r="K5015" s="92" t="str">
        <f t="shared" si="793"/>
        <v/>
      </c>
      <c r="L5015" s="92" t="str">
        <f t="shared" si="794"/>
        <v/>
      </c>
      <c r="M5015" s="95" t="str">
        <f>IF(A5015&lt;&gt;"",IF(MID(C5015,1,1)="c",SigmaEpsConcrete(I5015,$AN$30:$AN$33,$AR$30:$AR$33,$AS$26,$AS$27,$AS$28,$AQ$20,$AU$19),""),"")</f>
        <v/>
      </c>
      <c r="N5015" s="95" t="str">
        <f>IF(A5015&lt;&gt;"",IF(MID(C5015,1,1)="r",SigmaEpsReinf(J5015,$AS$42:$AS$43,$AS$41,$AS$39,$AS$40,$AQ$38),""),"")</f>
        <v/>
      </c>
      <c r="Q5015" s="92" t="str">
        <f t="shared" si="796"/>
        <v/>
      </c>
      <c r="R5015" s="92" t="str">
        <f t="shared" si="797"/>
        <v/>
      </c>
      <c r="U5015" s="5"/>
      <c r="V5015" s="5"/>
      <c r="W5015" s="94" t="str">
        <f t="shared" si="795"/>
        <v/>
      </c>
      <c r="X5015" s="94" t="str">
        <f t="shared" si="798"/>
        <v/>
      </c>
      <c r="Y5015" s="5"/>
      <c r="BK5015" s="8"/>
      <c r="BL5015" s="5"/>
      <c r="BM5015" s="5"/>
      <c r="BN5015" s="5"/>
      <c r="BO5015" s="5"/>
      <c r="BP5015" s="1"/>
      <c r="BQ5015" s="1"/>
      <c r="BR5015" s="1"/>
      <c r="BS5015" s="1"/>
      <c r="BT5015" s="1"/>
      <c r="BU5015" s="4"/>
      <c r="BV5015" s="1"/>
      <c r="BW5015" s="3"/>
      <c r="BX5015" s="4"/>
      <c r="BY5015" s="5"/>
      <c r="BZ5015" s="5"/>
      <c r="CA5015" s="5"/>
      <c r="CB5015" s="5"/>
      <c r="CC5015" s="5"/>
      <c r="CD5015" s="43"/>
    </row>
    <row r="5016" spans="1:82" x14ac:dyDescent="0.25">
      <c r="A5016" s="8"/>
      <c r="B5016" s="5"/>
      <c r="C5016" s="5"/>
      <c r="D5016" s="5"/>
      <c r="E5016" s="5"/>
      <c r="F5016" s="94" t="str">
        <f t="shared" si="789"/>
        <v/>
      </c>
      <c r="G5016" s="94" t="str">
        <f t="shared" si="790"/>
        <v/>
      </c>
      <c r="H5016" s="127" t="str">
        <f>IF(A5016&lt;&gt;"",IF(MID(C5016,1,1)="c",$AS$26,IF(MID(C5016,1,1)="r",$AS$41,IF(MID(C5016,1,1)="p",#REF!,#REF!))),"")</f>
        <v/>
      </c>
      <c r="I5016" s="92" t="str">
        <f t="shared" si="791"/>
        <v/>
      </c>
      <c r="J5016" s="92" t="str">
        <f t="shared" si="792"/>
        <v/>
      </c>
      <c r="K5016" s="92" t="str">
        <f t="shared" si="793"/>
        <v/>
      </c>
      <c r="L5016" s="92" t="str">
        <f t="shared" si="794"/>
        <v/>
      </c>
      <c r="M5016" s="95" t="str">
        <f>IF(A5016&lt;&gt;"",IF(MID(C5016,1,1)="c",SigmaEpsConcrete(I5016,$AN$30:$AN$33,$AR$30:$AR$33,$AS$26,$AS$27,$AS$28,$AQ$20,$AU$19),""),"")</f>
        <v/>
      </c>
      <c r="N5016" s="95" t="str">
        <f>IF(A5016&lt;&gt;"",IF(MID(C5016,1,1)="r",SigmaEpsReinf(J5016,$AS$42:$AS$43,$AS$41,$AS$39,$AS$40,$AQ$38),""),"")</f>
        <v/>
      </c>
      <c r="Q5016" s="92" t="str">
        <f t="shared" si="796"/>
        <v/>
      </c>
      <c r="R5016" s="92" t="str">
        <f t="shared" si="797"/>
        <v/>
      </c>
      <c r="U5016" s="5"/>
      <c r="V5016" s="5"/>
      <c r="W5016" s="94" t="str">
        <f t="shared" si="795"/>
        <v/>
      </c>
      <c r="X5016" s="94" t="str">
        <f t="shared" si="798"/>
        <v/>
      </c>
      <c r="Y5016" s="5"/>
      <c r="BK5016" s="8"/>
      <c r="BL5016" s="5"/>
      <c r="BM5016" s="5"/>
      <c r="BN5016" s="5"/>
      <c r="BO5016" s="5"/>
      <c r="BP5016" s="1"/>
      <c r="BQ5016" s="1"/>
      <c r="BR5016" s="1"/>
      <c r="BS5016" s="1"/>
      <c r="BT5016" s="1"/>
      <c r="BU5016" s="4"/>
      <c r="BV5016" s="1"/>
      <c r="BW5016" s="3"/>
      <c r="BX5016" s="4"/>
      <c r="BY5016" s="5"/>
      <c r="BZ5016" s="5"/>
      <c r="CA5016" s="5"/>
      <c r="CB5016" s="5"/>
      <c r="CC5016" s="5"/>
      <c r="CD5016" s="43"/>
    </row>
    <row r="5017" spans="1:82" x14ac:dyDescent="0.25">
      <c r="A5017" s="8"/>
      <c r="B5017" s="5"/>
      <c r="C5017" s="5"/>
      <c r="D5017" s="5"/>
      <c r="E5017" s="5"/>
      <c r="F5017" s="94" t="str">
        <f t="shared" si="789"/>
        <v/>
      </c>
      <c r="G5017" s="94" t="str">
        <f t="shared" si="790"/>
        <v/>
      </c>
      <c r="H5017" s="127" t="str">
        <f>IF(A5017&lt;&gt;"",IF(MID(C5017,1,1)="c",$AS$26,IF(MID(C5017,1,1)="r",$AS$41,IF(MID(C5017,1,1)="p",#REF!,#REF!))),"")</f>
        <v/>
      </c>
      <c r="I5017" s="92" t="str">
        <f t="shared" si="791"/>
        <v/>
      </c>
      <c r="J5017" s="92" t="str">
        <f t="shared" si="792"/>
        <v/>
      </c>
      <c r="K5017" s="92" t="str">
        <f t="shared" si="793"/>
        <v/>
      </c>
      <c r="L5017" s="92" t="str">
        <f t="shared" si="794"/>
        <v/>
      </c>
      <c r="M5017" s="95" t="str">
        <f>IF(A5017&lt;&gt;"",IF(MID(C5017,1,1)="c",SigmaEpsConcrete(I5017,$AN$30:$AN$33,$AR$30:$AR$33,$AS$26,$AS$27,$AS$28,$AQ$20,$AU$19),""),"")</f>
        <v/>
      </c>
      <c r="N5017" s="95" t="str">
        <f>IF(A5017&lt;&gt;"",IF(MID(C5017,1,1)="r",SigmaEpsReinf(J5017,$AS$42:$AS$43,$AS$41,$AS$39,$AS$40,$AQ$38),""),"")</f>
        <v/>
      </c>
      <c r="Q5017" s="92" t="str">
        <f t="shared" si="796"/>
        <v/>
      </c>
      <c r="R5017" s="92" t="str">
        <f t="shared" si="797"/>
        <v/>
      </c>
      <c r="U5017" s="5"/>
      <c r="V5017" s="5"/>
      <c r="W5017" s="94" t="str">
        <f t="shared" si="795"/>
        <v/>
      </c>
      <c r="X5017" s="94" t="str">
        <f t="shared" si="798"/>
        <v/>
      </c>
      <c r="Y5017" s="5"/>
      <c r="BK5017" s="8"/>
      <c r="BL5017" s="5"/>
      <c r="BM5017" s="5"/>
      <c r="BN5017" s="5"/>
      <c r="BO5017" s="5"/>
      <c r="BP5017" s="1"/>
      <c r="BQ5017" s="1"/>
      <c r="BR5017" s="1"/>
      <c r="BS5017" s="1"/>
      <c r="BT5017" s="1"/>
      <c r="BU5017" s="4"/>
      <c r="BV5017" s="1"/>
      <c r="BW5017" s="3"/>
      <c r="BX5017" s="4"/>
      <c r="BY5017" s="5"/>
      <c r="BZ5017" s="5"/>
      <c r="CA5017" s="5"/>
      <c r="CB5017" s="5"/>
      <c r="CC5017" s="5"/>
      <c r="CD5017" s="43"/>
    </row>
    <row r="5018" spans="1:82" x14ac:dyDescent="0.25">
      <c r="A5018" s="8"/>
      <c r="B5018" s="5"/>
      <c r="C5018" s="5"/>
      <c r="D5018" s="5"/>
      <c r="E5018" s="5"/>
      <c r="F5018" s="94" t="str">
        <f t="shared" si="789"/>
        <v/>
      </c>
      <c r="G5018" s="94" t="str">
        <f t="shared" si="790"/>
        <v/>
      </c>
      <c r="H5018" s="127" t="str">
        <f>IF(A5018&lt;&gt;"",IF(MID(C5018,1,1)="c",$AS$26,IF(MID(C5018,1,1)="r",$AS$41,IF(MID(C5018,1,1)="p",#REF!,#REF!))),"")</f>
        <v/>
      </c>
      <c r="I5018" s="92" t="str">
        <f t="shared" si="791"/>
        <v/>
      </c>
      <c r="J5018" s="92" t="str">
        <f t="shared" si="792"/>
        <v/>
      </c>
      <c r="K5018" s="92" t="str">
        <f t="shared" si="793"/>
        <v/>
      </c>
      <c r="L5018" s="92" t="str">
        <f t="shared" si="794"/>
        <v/>
      </c>
      <c r="M5018" s="95" t="str">
        <f>IF(A5018&lt;&gt;"",IF(MID(C5018,1,1)="c",SigmaEpsConcrete(I5018,$AN$30:$AN$33,$AR$30:$AR$33,$AS$26,$AS$27,$AS$28,$AQ$20,$AU$19),""),"")</f>
        <v/>
      </c>
      <c r="N5018" s="95" t="str">
        <f>IF(A5018&lt;&gt;"",IF(MID(C5018,1,1)="r",SigmaEpsReinf(J5018,$AS$42:$AS$43,$AS$41,$AS$39,$AS$40,$AQ$38),""),"")</f>
        <v/>
      </c>
      <c r="Q5018" s="92" t="str">
        <f t="shared" si="796"/>
        <v/>
      </c>
      <c r="R5018" s="92" t="str">
        <f t="shared" si="797"/>
        <v/>
      </c>
      <c r="U5018" s="5"/>
      <c r="V5018" s="5"/>
      <c r="W5018" s="94" t="str">
        <f t="shared" si="795"/>
        <v/>
      </c>
      <c r="X5018" s="94" t="str">
        <f t="shared" si="798"/>
        <v/>
      </c>
      <c r="Y5018" s="5"/>
      <c r="BK5018" s="8"/>
      <c r="BL5018" s="5"/>
      <c r="BM5018" s="5"/>
      <c r="BN5018" s="5"/>
      <c r="BO5018" s="5"/>
      <c r="BP5018" s="1"/>
      <c r="BQ5018" s="1"/>
      <c r="BR5018" s="1"/>
      <c r="BS5018" s="1"/>
      <c r="BT5018" s="1"/>
      <c r="BU5018" s="4"/>
      <c r="BV5018" s="1"/>
      <c r="BW5018" s="3"/>
      <c r="BX5018" s="4"/>
      <c r="BY5018" s="5"/>
      <c r="BZ5018" s="5"/>
      <c r="CA5018" s="5"/>
      <c r="CB5018" s="5"/>
      <c r="CC5018" s="5"/>
      <c r="CD5018" s="43"/>
    </row>
    <row r="5019" spans="1:82" x14ac:dyDescent="0.25">
      <c r="A5019" s="8"/>
      <c r="B5019" s="5"/>
      <c r="C5019" s="5"/>
      <c r="D5019" s="5"/>
      <c r="E5019" s="5"/>
      <c r="F5019" s="94" t="str">
        <f t="shared" si="789"/>
        <v/>
      </c>
      <c r="G5019" s="94" t="str">
        <f t="shared" si="790"/>
        <v/>
      </c>
      <c r="H5019" s="127" t="str">
        <f>IF(A5019&lt;&gt;"",IF(MID(C5019,1,1)="c",$AS$26,IF(MID(C5019,1,1)="r",$AS$41,IF(MID(C5019,1,1)="p",#REF!,#REF!))),"")</f>
        <v/>
      </c>
      <c r="I5019" s="92" t="str">
        <f t="shared" si="791"/>
        <v/>
      </c>
      <c r="J5019" s="92" t="str">
        <f t="shared" si="792"/>
        <v/>
      </c>
      <c r="K5019" s="92" t="str">
        <f t="shared" si="793"/>
        <v/>
      </c>
      <c r="L5019" s="92" t="str">
        <f t="shared" si="794"/>
        <v/>
      </c>
      <c r="M5019" s="95" t="str">
        <f>IF(A5019&lt;&gt;"",IF(MID(C5019,1,1)="c",SigmaEpsConcrete(I5019,$AN$30:$AN$33,$AR$30:$AR$33,$AS$26,$AS$27,$AS$28,$AQ$20,$AU$19),""),"")</f>
        <v/>
      </c>
      <c r="N5019" s="95" t="str">
        <f>IF(A5019&lt;&gt;"",IF(MID(C5019,1,1)="r",SigmaEpsReinf(J5019,$AS$42:$AS$43,$AS$41,$AS$39,$AS$40,$AQ$38),""),"")</f>
        <v/>
      </c>
      <c r="Q5019" s="92" t="str">
        <f t="shared" si="796"/>
        <v/>
      </c>
      <c r="R5019" s="92" t="str">
        <f t="shared" si="797"/>
        <v/>
      </c>
      <c r="U5019" s="5"/>
      <c r="V5019" s="5"/>
      <c r="W5019" s="94" t="str">
        <f t="shared" si="795"/>
        <v/>
      </c>
      <c r="X5019" s="94" t="str">
        <f t="shared" si="798"/>
        <v/>
      </c>
      <c r="Y5019" s="5"/>
      <c r="BK5019" s="8"/>
      <c r="BL5019" s="5"/>
      <c r="BM5019" s="5"/>
      <c r="BN5019" s="5"/>
      <c r="BO5019" s="5"/>
      <c r="BP5019" s="1"/>
      <c r="BQ5019" s="1"/>
      <c r="BR5019" s="1"/>
      <c r="BS5019" s="1"/>
      <c r="BT5019" s="1"/>
      <c r="BU5019" s="4"/>
      <c r="BV5019" s="1"/>
      <c r="BW5019" s="3"/>
      <c r="BX5019" s="4"/>
      <c r="BY5019" s="5"/>
      <c r="BZ5019" s="5"/>
      <c r="CA5019" s="5"/>
      <c r="CB5019" s="5"/>
      <c r="CC5019" s="5"/>
      <c r="CD5019" s="43"/>
    </row>
    <row r="5020" spans="1:82" x14ac:dyDescent="0.25">
      <c r="A5020" s="8"/>
      <c r="B5020" s="5"/>
      <c r="C5020" s="5"/>
      <c r="D5020" s="5"/>
      <c r="E5020" s="5"/>
      <c r="F5020" s="94" t="str">
        <f t="shared" si="789"/>
        <v/>
      </c>
      <c r="G5020" s="94" t="str">
        <f t="shared" si="790"/>
        <v/>
      </c>
      <c r="H5020" s="127" t="str">
        <f>IF(A5020&lt;&gt;"",IF(MID(C5020,1,1)="c",$AS$26,IF(MID(C5020,1,1)="r",$AS$41,IF(MID(C5020,1,1)="p",#REF!,#REF!))),"")</f>
        <v/>
      </c>
      <c r="I5020" s="92" t="str">
        <f t="shared" si="791"/>
        <v/>
      </c>
      <c r="J5020" s="92" t="str">
        <f t="shared" si="792"/>
        <v/>
      </c>
      <c r="K5020" s="92" t="str">
        <f t="shared" si="793"/>
        <v/>
      </c>
      <c r="L5020" s="92" t="str">
        <f t="shared" si="794"/>
        <v/>
      </c>
      <c r="M5020" s="95" t="str">
        <f>IF(A5020&lt;&gt;"",IF(MID(C5020,1,1)="c",SigmaEpsConcrete(I5020,$AN$30:$AN$33,$AR$30:$AR$33,$AS$26,$AS$27,$AS$28,$AQ$20,$AU$19),""),"")</f>
        <v/>
      </c>
      <c r="N5020" s="95" t="str">
        <f>IF(A5020&lt;&gt;"",IF(MID(C5020,1,1)="r",SigmaEpsReinf(J5020,$AS$42:$AS$43,$AS$41,$AS$39,$AS$40,$AQ$38),""),"")</f>
        <v/>
      </c>
      <c r="Q5020" s="92" t="str">
        <f t="shared" si="796"/>
        <v/>
      </c>
      <c r="R5020" s="92" t="str">
        <f t="shared" si="797"/>
        <v/>
      </c>
      <c r="U5020" s="5"/>
      <c r="V5020" s="5"/>
      <c r="W5020" s="94" t="str">
        <f t="shared" si="795"/>
        <v/>
      </c>
      <c r="X5020" s="94" t="str">
        <f t="shared" si="798"/>
        <v/>
      </c>
      <c r="Y5020" s="5"/>
      <c r="BK5020" s="8"/>
      <c r="BL5020" s="5"/>
      <c r="BM5020" s="5"/>
      <c r="BN5020" s="5"/>
      <c r="BO5020" s="5"/>
      <c r="BP5020" s="1"/>
      <c r="BQ5020" s="1"/>
      <c r="BR5020" s="1"/>
      <c r="BS5020" s="1"/>
      <c r="BT5020" s="1"/>
      <c r="BU5020" s="4"/>
      <c r="BV5020" s="1"/>
      <c r="BW5020" s="3"/>
      <c r="BX5020" s="4"/>
      <c r="BY5020" s="5"/>
      <c r="BZ5020" s="5"/>
      <c r="CA5020" s="5"/>
      <c r="CB5020" s="5"/>
      <c r="CC5020" s="5"/>
      <c r="CD5020" s="43"/>
    </row>
    <row r="5021" spans="1:82" x14ac:dyDescent="0.25">
      <c r="A5021" s="8"/>
      <c r="B5021" s="5"/>
      <c r="C5021" s="5"/>
      <c r="D5021" s="5"/>
      <c r="E5021" s="5"/>
      <c r="F5021" s="94" t="str">
        <f t="shared" si="789"/>
        <v/>
      </c>
      <c r="G5021" s="94" t="str">
        <f t="shared" si="790"/>
        <v/>
      </c>
      <c r="H5021" s="127" t="str">
        <f>IF(A5021&lt;&gt;"",IF(MID(C5021,1,1)="c",$AS$26,IF(MID(C5021,1,1)="r",$AS$41,IF(MID(C5021,1,1)="p",#REF!,#REF!))),"")</f>
        <v/>
      </c>
      <c r="I5021" s="92" t="str">
        <f t="shared" si="791"/>
        <v/>
      </c>
      <c r="J5021" s="92" t="str">
        <f t="shared" si="792"/>
        <v/>
      </c>
      <c r="K5021" s="92" t="str">
        <f t="shared" si="793"/>
        <v/>
      </c>
      <c r="L5021" s="92" t="str">
        <f t="shared" si="794"/>
        <v/>
      </c>
      <c r="M5021" s="95" t="str">
        <f>IF(A5021&lt;&gt;"",IF(MID(C5021,1,1)="c",SigmaEpsConcrete(I5021,$AN$30:$AN$33,$AR$30:$AR$33,$AS$26,$AS$27,$AS$28,$AQ$20,$AU$19),""),"")</f>
        <v/>
      </c>
      <c r="N5021" s="95" t="str">
        <f>IF(A5021&lt;&gt;"",IF(MID(C5021,1,1)="r",SigmaEpsReinf(J5021,$AS$42:$AS$43,$AS$41,$AS$39,$AS$40,$AQ$38),""),"")</f>
        <v/>
      </c>
      <c r="Q5021" s="92" t="str">
        <f t="shared" si="796"/>
        <v/>
      </c>
      <c r="R5021" s="92" t="str">
        <f t="shared" si="797"/>
        <v/>
      </c>
      <c r="U5021" s="5"/>
      <c r="V5021" s="5"/>
      <c r="W5021" s="94" t="str">
        <f t="shared" si="795"/>
        <v/>
      </c>
      <c r="X5021" s="94" t="str">
        <f t="shared" si="798"/>
        <v/>
      </c>
      <c r="Y5021" s="5"/>
      <c r="BK5021" s="8"/>
      <c r="BL5021" s="5"/>
      <c r="BM5021" s="5"/>
      <c r="BN5021" s="5"/>
      <c r="BO5021" s="5"/>
      <c r="BP5021" s="1"/>
      <c r="BQ5021" s="1"/>
      <c r="BR5021" s="1"/>
      <c r="BS5021" s="1"/>
      <c r="BT5021" s="1"/>
      <c r="BU5021" s="4"/>
      <c r="BV5021" s="1"/>
      <c r="BW5021" s="3"/>
      <c r="BX5021" s="4"/>
      <c r="BY5021" s="5"/>
      <c r="BZ5021" s="5"/>
      <c r="CA5021" s="5"/>
      <c r="CB5021" s="5"/>
      <c r="CC5021" s="5"/>
      <c r="CD5021" s="43"/>
    </row>
    <row r="5022" spans="1:82" x14ac:dyDescent="0.25">
      <c r="A5022" s="8"/>
      <c r="B5022" s="5"/>
      <c r="C5022" s="5"/>
      <c r="D5022" s="5"/>
      <c r="E5022" s="5"/>
      <c r="F5022" s="94" t="str">
        <f t="shared" si="789"/>
        <v/>
      </c>
      <c r="G5022" s="94" t="str">
        <f t="shared" si="790"/>
        <v/>
      </c>
      <c r="H5022" s="127" t="str">
        <f>IF(A5022&lt;&gt;"",IF(MID(C5022,1,1)="c",$AS$26,IF(MID(C5022,1,1)="r",$AS$41,IF(MID(C5022,1,1)="p",#REF!,#REF!))),"")</f>
        <v/>
      </c>
      <c r="I5022" s="92" t="str">
        <f t="shared" si="791"/>
        <v/>
      </c>
      <c r="J5022" s="92" t="str">
        <f t="shared" si="792"/>
        <v/>
      </c>
      <c r="K5022" s="92" t="str">
        <f t="shared" si="793"/>
        <v/>
      </c>
      <c r="L5022" s="92" t="str">
        <f t="shared" si="794"/>
        <v/>
      </c>
      <c r="M5022" s="95" t="str">
        <f>IF(A5022&lt;&gt;"",IF(MID(C5022,1,1)="c",SigmaEpsConcrete(I5022,$AN$30:$AN$33,$AR$30:$AR$33,$AS$26,$AS$27,$AS$28,$AQ$20,$AU$19),""),"")</f>
        <v/>
      </c>
      <c r="N5022" s="95" t="str">
        <f>IF(A5022&lt;&gt;"",IF(MID(C5022,1,1)="r",SigmaEpsReinf(J5022,$AS$42:$AS$43,$AS$41,$AS$39,$AS$40,$AQ$38),""),"")</f>
        <v/>
      </c>
      <c r="Q5022" s="92" t="str">
        <f t="shared" si="796"/>
        <v/>
      </c>
      <c r="R5022" s="92" t="str">
        <f t="shared" si="797"/>
        <v/>
      </c>
      <c r="U5022" s="5"/>
      <c r="V5022" s="5"/>
      <c r="W5022" s="94" t="str">
        <f t="shared" si="795"/>
        <v/>
      </c>
      <c r="X5022" s="94" t="str">
        <f t="shared" si="798"/>
        <v/>
      </c>
      <c r="Y5022" s="5"/>
      <c r="BK5022" s="8"/>
      <c r="BL5022" s="5"/>
      <c r="BM5022" s="5"/>
      <c r="BN5022" s="5"/>
      <c r="BO5022" s="5"/>
      <c r="BP5022" s="1"/>
      <c r="BQ5022" s="1"/>
      <c r="BR5022" s="1"/>
      <c r="BS5022" s="1"/>
      <c r="BT5022" s="1"/>
      <c r="BU5022" s="4"/>
      <c r="BV5022" s="1"/>
      <c r="BW5022" s="3"/>
      <c r="BX5022" s="4"/>
      <c r="BY5022" s="5"/>
      <c r="BZ5022" s="5"/>
      <c r="CA5022" s="5"/>
      <c r="CB5022" s="5"/>
      <c r="CC5022" s="5"/>
      <c r="CD5022" s="43"/>
    </row>
    <row r="5023" spans="1:82" x14ac:dyDescent="0.25">
      <c r="A5023" s="8"/>
      <c r="B5023" s="5"/>
      <c r="C5023" s="5"/>
      <c r="D5023" s="5"/>
      <c r="E5023" s="5"/>
      <c r="F5023" s="94" t="str">
        <f t="shared" si="789"/>
        <v/>
      </c>
      <c r="G5023" s="94" t="str">
        <f t="shared" si="790"/>
        <v/>
      </c>
      <c r="H5023" s="127" t="str">
        <f>IF(A5023&lt;&gt;"",IF(MID(C5023,1,1)="c",$AS$26,IF(MID(C5023,1,1)="r",$AS$41,IF(MID(C5023,1,1)="p",#REF!,#REF!))),"")</f>
        <v/>
      </c>
      <c r="I5023" s="92" t="str">
        <f t="shared" si="791"/>
        <v/>
      </c>
      <c r="J5023" s="92" t="str">
        <f t="shared" si="792"/>
        <v/>
      </c>
      <c r="K5023" s="92" t="str">
        <f t="shared" si="793"/>
        <v/>
      </c>
      <c r="L5023" s="92" t="str">
        <f t="shared" si="794"/>
        <v/>
      </c>
      <c r="M5023" s="95" t="str">
        <f>IF(A5023&lt;&gt;"",IF(MID(C5023,1,1)="c",SigmaEpsConcrete(I5023,$AN$30:$AN$33,$AR$30:$AR$33,$AS$26,$AS$27,$AS$28,$AQ$20,$AU$19),""),"")</f>
        <v/>
      </c>
      <c r="N5023" s="95" t="str">
        <f>IF(A5023&lt;&gt;"",IF(MID(C5023,1,1)="r",SigmaEpsReinf(J5023,$AS$42:$AS$43,$AS$41,$AS$39,$AS$40,$AQ$38),""),"")</f>
        <v/>
      </c>
      <c r="Q5023" s="92" t="str">
        <f t="shared" si="796"/>
        <v/>
      </c>
      <c r="R5023" s="92" t="str">
        <f t="shared" si="797"/>
        <v/>
      </c>
      <c r="U5023" s="5"/>
      <c r="V5023" s="5"/>
      <c r="W5023" s="94" t="str">
        <f t="shared" si="795"/>
        <v/>
      </c>
      <c r="X5023" s="94" t="str">
        <f t="shared" si="798"/>
        <v/>
      </c>
      <c r="Y5023" s="5"/>
      <c r="BK5023" s="8"/>
      <c r="BL5023" s="5"/>
      <c r="BM5023" s="5"/>
      <c r="BN5023" s="5"/>
      <c r="BO5023" s="5"/>
      <c r="BP5023" s="1"/>
      <c r="BQ5023" s="1"/>
      <c r="BR5023" s="1"/>
      <c r="BS5023" s="1"/>
      <c r="BT5023" s="1"/>
      <c r="BU5023" s="4"/>
      <c r="BV5023" s="1"/>
      <c r="BW5023" s="3"/>
      <c r="BX5023" s="4"/>
      <c r="BY5023" s="5"/>
      <c r="BZ5023" s="5"/>
      <c r="CA5023" s="5"/>
      <c r="CB5023" s="5"/>
      <c r="CC5023" s="5"/>
      <c r="CD5023" s="43"/>
    </row>
    <row r="5024" spans="1:82" x14ac:dyDescent="0.25">
      <c r="A5024" s="8"/>
      <c r="B5024" s="5"/>
      <c r="C5024" s="5"/>
      <c r="D5024" s="5"/>
      <c r="E5024" s="5"/>
      <c r="F5024" s="94" t="str">
        <f t="shared" si="789"/>
        <v/>
      </c>
      <c r="G5024" s="94" t="str">
        <f t="shared" si="790"/>
        <v/>
      </c>
      <c r="H5024" s="127" t="str">
        <f>IF(A5024&lt;&gt;"",IF(MID(C5024,1,1)="c",$AS$26,IF(MID(C5024,1,1)="r",$AS$41,IF(MID(C5024,1,1)="p",#REF!,#REF!))),"")</f>
        <v/>
      </c>
      <c r="I5024" s="92" t="str">
        <f t="shared" si="791"/>
        <v/>
      </c>
      <c r="J5024" s="92" t="str">
        <f t="shared" si="792"/>
        <v/>
      </c>
      <c r="K5024" s="92" t="str">
        <f t="shared" si="793"/>
        <v/>
      </c>
      <c r="L5024" s="92" t="str">
        <f t="shared" si="794"/>
        <v/>
      </c>
      <c r="M5024" s="95" t="str">
        <f>IF(A5024&lt;&gt;"",IF(MID(C5024,1,1)="c",SigmaEpsConcrete(I5024,$AN$30:$AN$33,$AR$30:$AR$33,$AS$26,$AS$27,$AS$28,$AQ$20,$AU$19),""),"")</f>
        <v/>
      </c>
      <c r="N5024" s="95" t="str">
        <f>IF(A5024&lt;&gt;"",IF(MID(C5024,1,1)="r",SigmaEpsReinf(J5024,$AS$42:$AS$43,$AS$41,$AS$39,$AS$40,$AQ$38),""),"")</f>
        <v/>
      </c>
      <c r="Q5024" s="92" t="str">
        <f t="shared" si="796"/>
        <v/>
      </c>
      <c r="R5024" s="92" t="str">
        <f t="shared" si="797"/>
        <v/>
      </c>
      <c r="U5024" s="5"/>
      <c r="V5024" s="5"/>
      <c r="W5024" s="94" t="str">
        <f t="shared" si="795"/>
        <v/>
      </c>
      <c r="X5024" s="94" t="str">
        <f t="shared" si="798"/>
        <v/>
      </c>
      <c r="Y5024" s="5"/>
      <c r="BK5024" s="8"/>
      <c r="BL5024" s="5"/>
      <c r="BM5024" s="5"/>
      <c r="BN5024" s="5"/>
      <c r="BO5024" s="5"/>
      <c r="BP5024" s="1"/>
      <c r="BQ5024" s="1"/>
      <c r="BR5024" s="1"/>
      <c r="BS5024" s="1"/>
      <c r="BT5024" s="1"/>
      <c r="BU5024" s="4"/>
      <c r="BV5024" s="1"/>
      <c r="BW5024" s="3"/>
      <c r="BX5024" s="4"/>
      <c r="BY5024" s="5"/>
      <c r="BZ5024" s="5"/>
      <c r="CA5024" s="5"/>
      <c r="CB5024" s="5"/>
      <c r="CC5024" s="5"/>
      <c r="CD5024" s="43"/>
    </row>
    <row r="5025" spans="1:82" x14ac:dyDescent="0.25">
      <c r="A5025" s="8"/>
      <c r="B5025" s="5"/>
      <c r="C5025" s="5"/>
      <c r="D5025" s="5"/>
      <c r="E5025" s="5"/>
      <c r="F5025" s="94" t="str">
        <f t="shared" si="789"/>
        <v/>
      </c>
      <c r="G5025" s="94" t="str">
        <f t="shared" si="790"/>
        <v/>
      </c>
      <c r="H5025" s="127" t="str">
        <f>IF(A5025&lt;&gt;"",IF(MID(C5025,1,1)="c",$AS$26,IF(MID(C5025,1,1)="r",$AS$41,IF(MID(C5025,1,1)="p",#REF!,#REF!))),"")</f>
        <v/>
      </c>
      <c r="I5025" s="92" t="str">
        <f t="shared" si="791"/>
        <v/>
      </c>
      <c r="J5025" s="92" t="str">
        <f t="shared" si="792"/>
        <v/>
      </c>
      <c r="K5025" s="92" t="str">
        <f t="shared" si="793"/>
        <v/>
      </c>
      <c r="L5025" s="92" t="str">
        <f t="shared" si="794"/>
        <v/>
      </c>
      <c r="M5025" s="95" t="str">
        <f>IF(A5025&lt;&gt;"",IF(MID(C5025,1,1)="c",SigmaEpsConcrete(I5025,$AN$30:$AN$33,$AR$30:$AR$33,$AS$26,$AS$27,$AS$28,$AQ$20,$AU$19),""),"")</f>
        <v/>
      </c>
      <c r="N5025" s="95" t="str">
        <f>IF(A5025&lt;&gt;"",IF(MID(C5025,1,1)="r",SigmaEpsReinf(J5025,$AS$42:$AS$43,$AS$41,$AS$39,$AS$40,$AQ$38),""),"")</f>
        <v/>
      </c>
      <c r="Q5025" s="92" t="str">
        <f t="shared" si="796"/>
        <v/>
      </c>
      <c r="R5025" s="92" t="str">
        <f t="shared" si="797"/>
        <v/>
      </c>
      <c r="U5025" s="5"/>
      <c r="V5025" s="5"/>
      <c r="W5025" s="94" t="str">
        <f t="shared" si="795"/>
        <v/>
      </c>
      <c r="X5025" s="94" t="str">
        <f t="shared" si="798"/>
        <v/>
      </c>
      <c r="Y5025" s="5"/>
      <c r="BK5025" s="8"/>
      <c r="BL5025" s="5"/>
      <c r="BM5025" s="5"/>
      <c r="BN5025" s="5"/>
      <c r="BO5025" s="5"/>
      <c r="BP5025" s="1"/>
      <c r="BQ5025" s="1"/>
      <c r="BR5025" s="1"/>
      <c r="BS5025" s="1"/>
      <c r="BT5025" s="1"/>
      <c r="BU5025" s="4"/>
      <c r="BV5025" s="1"/>
      <c r="BW5025" s="3"/>
      <c r="BX5025" s="4"/>
      <c r="BY5025" s="5"/>
      <c r="BZ5025" s="5"/>
      <c r="CA5025" s="5"/>
      <c r="CB5025" s="5"/>
      <c r="CC5025" s="5"/>
      <c r="CD5025" s="43"/>
    </row>
    <row r="5026" spans="1:82" x14ac:dyDescent="0.25">
      <c r="A5026" s="8"/>
      <c r="B5026" s="5"/>
      <c r="C5026" s="5"/>
      <c r="D5026" s="5"/>
      <c r="E5026" s="5"/>
      <c r="F5026" s="94" t="str">
        <f t="shared" si="789"/>
        <v/>
      </c>
      <c r="G5026" s="94" t="str">
        <f t="shared" si="790"/>
        <v/>
      </c>
      <c r="H5026" s="127" t="str">
        <f>IF(A5026&lt;&gt;"",IF(MID(C5026,1,1)="c",$AS$26,IF(MID(C5026,1,1)="r",$AS$41,IF(MID(C5026,1,1)="p",#REF!,#REF!))),"")</f>
        <v/>
      </c>
      <c r="I5026" s="92" t="str">
        <f t="shared" si="791"/>
        <v/>
      </c>
      <c r="J5026" s="92" t="str">
        <f t="shared" si="792"/>
        <v/>
      </c>
      <c r="K5026" s="92" t="str">
        <f t="shared" si="793"/>
        <v/>
      </c>
      <c r="L5026" s="92" t="str">
        <f t="shared" si="794"/>
        <v/>
      </c>
      <c r="M5026" s="95" t="str">
        <f>IF(A5026&lt;&gt;"",IF(MID(C5026,1,1)="c",SigmaEpsConcrete(I5026,$AN$30:$AN$33,$AR$30:$AR$33,$AS$26,$AS$27,$AS$28,$AQ$20,$AU$19),""),"")</f>
        <v/>
      </c>
      <c r="N5026" s="95" t="str">
        <f>IF(A5026&lt;&gt;"",IF(MID(C5026,1,1)="r",SigmaEpsReinf(J5026,$AS$42:$AS$43,$AS$41,$AS$39,$AS$40,$AQ$38),""),"")</f>
        <v/>
      </c>
      <c r="Q5026" s="92" t="str">
        <f t="shared" si="796"/>
        <v/>
      </c>
      <c r="R5026" s="92" t="str">
        <f t="shared" si="797"/>
        <v/>
      </c>
      <c r="U5026" s="5"/>
      <c r="V5026" s="5"/>
      <c r="W5026" s="94" t="str">
        <f t="shared" si="795"/>
        <v/>
      </c>
      <c r="X5026" s="94" t="str">
        <f t="shared" si="798"/>
        <v/>
      </c>
      <c r="Y5026" s="5"/>
      <c r="BK5026" s="8"/>
      <c r="BL5026" s="5"/>
      <c r="BM5026" s="5"/>
      <c r="BN5026" s="5"/>
      <c r="BO5026" s="5"/>
      <c r="BP5026" s="1"/>
      <c r="BQ5026" s="1"/>
      <c r="BR5026" s="1"/>
      <c r="BS5026" s="1"/>
      <c r="BT5026" s="1"/>
      <c r="BU5026" s="4"/>
      <c r="BV5026" s="1"/>
      <c r="BW5026" s="3"/>
      <c r="BX5026" s="4"/>
      <c r="BY5026" s="5"/>
      <c r="BZ5026" s="5"/>
      <c r="CA5026" s="5"/>
      <c r="CB5026" s="5"/>
      <c r="CC5026" s="5"/>
      <c r="CD5026" s="43"/>
    </row>
    <row r="5027" spans="1:82" x14ac:dyDescent="0.25">
      <c r="A5027" s="8"/>
      <c r="B5027" s="5"/>
      <c r="C5027" s="5"/>
      <c r="D5027" s="5"/>
      <c r="E5027" s="5"/>
      <c r="F5027" s="94" t="str">
        <f t="shared" si="789"/>
        <v/>
      </c>
      <c r="G5027" s="94" t="str">
        <f t="shared" si="790"/>
        <v/>
      </c>
      <c r="H5027" s="127" t="str">
        <f>IF(A5027&lt;&gt;"",IF(MID(C5027,1,1)="c",$AS$26,IF(MID(C5027,1,1)="r",$AS$41,IF(MID(C5027,1,1)="p",#REF!,#REF!))),"")</f>
        <v/>
      </c>
      <c r="I5027" s="92" t="str">
        <f t="shared" si="791"/>
        <v/>
      </c>
      <c r="J5027" s="92" t="str">
        <f t="shared" si="792"/>
        <v/>
      </c>
      <c r="K5027" s="92" t="str">
        <f t="shared" si="793"/>
        <v/>
      </c>
      <c r="L5027" s="92" t="str">
        <f t="shared" si="794"/>
        <v/>
      </c>
      <c r="M5027" s="95" t="str">
        <f>IF(A5027&lt;&gt;"",IF(MID(C5027,1,1)="c",SigmaEpsConcrete(I5027,$AN$30:$AN$33,$AR$30:$AR$33,$AS$26,$AS$27,$AS$28,$AQ$20,$AU$19),""),"")</f>
        <v/>
      </c>
      <c r="N5027" s="95" t="str">
        <f>IF(A5027&lt;&gt;"",IF(MID(C5027,1,1)="r",SigmaEpsReinf(J5027,$AS$42:$AS$43,$AS$41,$AS$39,$AS$40,$AQ$38),""),"")</f>
        <v/>
      </c>
      <c r="Q5027" s="92" t="str">
        <f t="shared" si="796"/>
        <v/>
      </c>
      <c r="R5027" s="92" t="str">
        <f t="shared" si="797"/>
        <v/>
      </c>
      <c r="U5027" s="5"/>
      <c r="V5027" s="5"/>
      <c r="W5027" s="94" t="str">
        <f t="shared" si="795"/>
        <v/>
      </c>
      <c r="X5027" s="94" t="str">
        <f t="shared" si="798"/>
        <v/>
      </c>
      <c r="Y5027" s="5"/>
      <c r="BK5027" s="8"/>
      <c r="BL5027" s="5"/>
      <c r="BM5027" s="5"/>
      <c r="BN5027" s="5"/>
      <c r="BO5027" s="5"/>
      <c r="BP5027" s="1"/>
      <c r="BQ5027" s="1"/>
      <c r="BR5027" s="1"/>
      <c r="BS5027" s="1"/>
      <c r="BT5027" s="1"/>
      <c r="BU5027" s="4"/>
      <c r="BV5027" s="1"/>
      <c r="BW5027" s="3"/>
      <c r="BX5027" s="4"/>
      <c r="BY5027" s="5"/>
      <c r="BZ5027" s="5"/>
      <c r="CA5027" s="5"/>
      <c r="CB5027" s="5"/>
      <c r="CC5027" s="5"/>
      <c r="CD5027" s="43"/>
    </row>
    <row r="5028" spans="1:82" x14ac:dyDescent="0.25">
      <c r="A5028" s="8"/>
      <c r="B5028" s="5"/>
      <c r="C5028" s="5"/>
      <c r="D5028" s="5"/>
      <c r="E5028" s="5"/>
      <c r="F5028" s="94" t="str">
        <f t="shared" si="789"/>
        <v/>
      </c>
      <c r="G5028" s="94" t="str">
        <f t="shared" si="790"/>
        <v/>
      </c>
      <c r="H5028" s="127" t="str">
        <f>IF(A5028&lt;&gt;"",IF(MID(C5028,1,1)="c",$AS$26,IF(MID(C5028,1,1)="r",$AS$41,IF(MID(C5028,1,1)="p",#REF!,#REF!))),"")</f>
        <v/>
      </c>
      <c r="I5028" s="92" t="str">
        <f t="shared" si="791"/>
        <v/>
      </c>
      <c r="J5028" s="92" t="str">
        <f t="shared" si="792"/>
        <v/>
      </c>
      <c r="K5028" s="92" t="str">
        <f t="shared" si="793"/>
        <v/>
      </c>
      <c r="L5028" s="92" t="str">
        <f t="shared" si="794"/>
        <v/>
      </c>
      <c r="M5028" s="95" t="str">
        <f>IF(A5028&lt;&gt;"",IF(MID(C5028,1,1)="c",SigmaEpsConcrete(I5028,$AN$30:$AN$33,$AR$30:$AR$33,$AS$26,$AS$27,$AS$28,$AQ$20,$AU$19),""),"")</f>
        <v/>
      </c>
      <c r="N5028" s="95" t="str">
        <f>IF(A5028&lt;&gt;"",IF(MID(C5028,1,1)="r",SigmaEpsReinf(J5028,$AS$42:$AS$43,$AS$41,$AS$39,$AS$40,$AQ$38),""),"")</f>
        <v/>
      </c>
      <c r="Q5028" s="92" t="str">
        <f t="shared" si="796"/>
        <v/>
      </c>
      <c r="R5028" s="92" t="str">
        <f t="shared" si="797"/>
        <v/>
      </c>
      <c r="U5028" s="5"/>
      <c r="V5028" s="5"/>
      <c r="W5028" s="94" t="str">
        <f t="shared" si="795"/>
        <v/>
      </c>
      <c r="X5028" s="94" t="str">
        <f t="shared" si="798"/>
        <v/>
      </c>
      <c r="Y5028" s="5"/>
      <c r="BK5028" s="8"/>
      <c r="BL5028" s="5"/>
      <c r="BM5028" s="5"/>
      <c r="BN5028" s="5"/>
      <c r="BO5028" s="5"/>
      <c r="BP5028" s="1"/>
      <c r="BQ5028" s="1"/>
      <c r="BR5028" s="1"/>
      <c r="BS5028" s="1"/>
      <c r="BT5028" s="1"/>
      <c r="BU5028" s="4"/>
      <c r="BV5028" s="1"/>
      <c r="BW5028" s="3"/>
      <c r="BX5028" s="4"/>
      <c r="BY5028" s="5"/>
      <c r="BZ5028" s="5"/>
      <c r="CA5028" s="5"/>
      <c r="CB5028" s="5"/>
      <c r="CC5028" s="5"/>
      <c r="CD5028" s="43"/>
    </row>
    <row r="5029" spans="1:82" x14ac:dyDescent="0.25">
      <c r="A5029" s="8"/>
      <c r="B5029" s="5"/>
      <c r="C5029" s="5"/>
      <c r="D5029" s="5"/>
      <c r="E5029" s="5"/>
      <c r="F5029" s="94" t="str">
        <f t="shared" si="789"/>
        <v/>
      </c>
      <c r="G5029" s="94" t="str">
        <f t="shared" si="790"/>
        <v/>
      </c>
      <c r="H5029" s="127" t="str">
        <f>IF(A5029&lt;&gt;"",IF(MID(C5029,1,1)="c",$AS$26,IF(MID(C5029,1,1)="r",$AS$41,IF(MID(C5029,1,1)="p",#REF!,#REF!))),"")</f>
        <v/>
      </c>
      <c r="I5029" s="92" t="str">
        <f t="shared" si="791"/>
        <v/>
      </c>
      <c r="J5029" s="92" t="str">
        <f t="shared" si="792"/>
        <v/>
      </c>
      <c r="K5029" s="92" t="str">
        <f t="shared" si="793"/>
        <v/>
      </c>
      <c r="L5029" s="92" t="str">
        <f t="shared" si="794"/>
        <v/>
      </c>
      <c r="M5029" s="95" t="str">
        <f>IF(A5029&lt;&gt;"",IF(MID(C5029,1,1)="c",SigmaEpsConcrete(I5029,$AN$30:$AN$33,$AR$30:$AR$33,$AS$26,$AS$27,$AS$28,$AQ$20,$AU$19),""),"")</f>
        <v/>
      </c>
      <c r="N5029" s="95" t="str">
        <f>IF(A5029&lt;&gt;"",IF(MID(C5029,1,1)="r",SigmaEpsReinf(J5029,$AS$42:$AS$43,$AS$41,$AS$39,$AS$40,$AQ$38),""),"")</f>
        <v/>
      </c>
      <c r="Q5029" s="92" t="str">
        <f t="shared" si="796"/>
        <v/>
      </c>
      <c r="R5029" s="92" t="str">
        <f t="shared" si="797"/>
        <v/>
      </c>
      <c r="U5029" s="5"/>
      <c r="V5029" s="5"/>
      <c r="W5029" s="94" t="str">
        <f t="shared" si="795"/>
        <v/>
      </c>
      <c r="X5029" s="94" t="str">
        <f t="shared" si="798"/>
        <v/>
      </c>
      <c r="Y5029" s="5"/>
      <c r="BK5029" s="8"/>
      <c r="BL5029" s="5"/>
      <c r="BM5029" s="5"/>
      <c r="BN5029" s="5"/>
      <c r="BO5029" s="5"/>
      <c r="BP5029" s="1"/>
      <c r="BQ5029" s="1"/>
      <c r="BR5029" s="1"/>
      <c r="BS5029" s="1"/>
      <c r="BT5029" s="1"/>
      <c r="BU5029" s="4"/>
      <c r="BV5029" s="1"/>
      <c r="BW5029" s="3"/>
      <c r="BX5029" s="4"/>
      <c r="BY5029" s="5"/>
      <c r="BZ5029" s="5"/>
      <c r="CA5029" s="5"/>
      <c r="CB5029" s="5"/>
      <c r="CC5029" s="5"/>
      <c r="CD5029" s="43"/>
    </row>
    <row r="5030" spans="1:82" x14ac:dyDescent="0.25">
      <c r="A5030" s="8"/>
      <c r="B5030" s="5"/>
      <c r="C5030" s="5"/>
      <c r="D5030" s="5"/>
      <c r="E5030" s="5"/>
      <c r="F5030" s="94" t="str">
        <f t="shared" si="789"/>
        <v/>
      </c>
      <c r="G5030" s="94" t="str">
        <f t="shared" si="790"/>
        <v/>
      </c>
      <c r="H5030" s="127" t="str">
        <f>IF(A5030&lt;&gt;"",IF(MID(C5030,1,1)="c",$AS$26,IF(MID(C5030,1,1)="r",$AS$41,IF(MID(C5030,1,1)="p",#REF!,#REF!))),"")</f>
        <v/>
      </c>
      <c r="I5030" s="92" t="str">
        <f t="shared" si="791"/>
        <v/>
      </c>
      <c r="J5030" s="92" t="str">
        <f t="shared" si="792"/>
        <v/>
      </c>
      <c r="K5030" s="92" t="str">
        <f t="shared" si="793"/>
        <v/>
      </c>
      <c r="L5030" s="92" t="str">
        <f t="shared" si="794"/>
        <v/>
      </c>
      <c r="M5030" s="95" t="str">
        <f>IF(A5030&lt;&gt;"",IF(MID(C5030,1,1)="c",SigmaEpsConcrete(I5030,$AN$30:$AN$33,$AR$30:$AR$33,$AS$26,$AS$27,$AS$28,$AQ$20,$AU$19),""),"")</f>
        <v/>
      </c>
      <c r="N5030" s="95" t="str">
        <f>IF(A5030&lt;&gt;"",IF(MID(C5030,1,1)="r",SigmaEpsReinf(J5030,$AS$42:$AS$43,$AS$41,$AS$39,$AS$40,$AQ$38),""),"")</f>
        <v/>
      </c>
      <c r="Q5030" s="92" t="str">
        <f t="shared" si="796"/>
        <v/>
      </c>
      <c r="R5030" s="92" t="str">
        <f t="shared" si="797"/>
        <v/>
      </c>
      <c r="U5030" s="5"/>
      <c r="V5030" s="5"/>
      <c r="W5030" s="94" t="str">
        <f t="shared" si="795"/>
        <v/>
      </c>
      <c r="X5030" s="94" t="str">
        <f t="shared" si="798"/>
        <v/>
      </c>
      <c r="Y5030" s="5"/>
      <c r="BK5030" s="8"/>
      <c r="BL5030" s="5"/>
      <c r="BM5030" s="5"/>
      <c r="BN5030" s="5"/>
      <c r="BO5030" s="5"/>
      <c r="BP5030" s="1"/>
      <c r="BQ5030" s="1"/>
      <c r="BR5030" s="1"/>
      <c r="BS5030" s="1"/>
      <c r="BT5030" s="1"/>
      <c r="BU5030" s="4"/>
      <c r="BV5030" s="1"/>
      <c r="BW5030" s="3"/>
      <c r="BX5030" s="4"/>
      <c r="BY5030" s="5"/>
      <c r="BZ5030" s="5"/>
      <c r="CA5030" s="5"/>
      <c r="CB5030" s="5"/>
      <c r="CC5030" s="5"/>
      <c r="CD5030" s="43"/>
    </row>
    <row r="5031" spans="1:82" x14ac:dyDescent="0.25">
      <c r="A5031" s="8"/>
      <c r="B5031" s="5"/>
      <c r="C5031" s="5"/>
      <c r="D5031" s="5"/>
      <c r="E5031" s="5"/>
      <c r="F5031" s="94" t="str">
        <f t="shared" si="789"/>
        <v/>
      </c>
      <c r="G5031" s="94" t="str">
        <f t="shared" si="790"/>
        <v/>
      </c>
      <c r="H5031" s="127" t="str">
        <f>IF(A5031&lt;&gt;"",IF(MID(C5031,1,1)="c",$AS$26,IF(MID(C5031,1,1)="r",$AS$41,IF(MID(C5031,1,1)="p",#REF!,#REF!))),"")</f>
        <v/>
      </c>
      <c r="I5031" s="92" t="str">
        <f t="shared" si="791"/>
        <v/>
      </c>
      <c r="J5031" s="92" t="str">
        <f t="shared" si="792"/>
        <v/>
      </c>
      <c r="K5031" s="92" t="str">
        <f t="shared" si="793"/>
        <v/>
      </c>
      <c r="L5031" s="92" t="str">
        <f t="shared" si="794"/>
        <v/>
      </c>
      <c r="M5031" s="95" t="str">
        <f>IF(A5031&lt;&gt;"",IF(MID(C5031,1,1)="c",SigmaEpsConcrete(I5031,$AN$30:$AN$33,$AR$30:$AR$33,$AS$26,$AS$27,$AS$28,$AQ$20,$AU$19),""),"")</f>
        <v/>
      </c>
      <c r="N5031" s="95" t="str">
        <f>IF(A5031&lt;&gt;"",IF(MID(C5031,1,1)="r",SigmaEpsReinf(J5031,$AS$42:$AS$43,$AS$41,$AS$39,$AS$40,$AQ$38),""),"")</f>
        <v/>
      </c>
      <c r="Q5031" s="92" t="str">
        <f t="shared" si="796"/>
        <v/>
      </c>
      <c r="R5031" s="92" t="str">
        <f t="shared" si="797"/>
        <v/>
      </c>
      <c r="U5031" s="5"/>
      <c r="V5031" s="5"/>
      <c r="W5031" s="94" t="str">
        <f t="shared" si="795"/>
        <v/>
      </c>
      <c r="X5031" s="94" t="str">
        <f t="shared" si="798"/>
        <v/>
      </c>
      <c r="Y5031" s="5"/>
      <c r="BK5031" s="8"/>
      <c r="BL5031" s="5"/>
      <c r="BM5031" s="5"/>
      <c r="BN5031" s="5"/>
      <c r="BO5031" s="5"/>
      <c r="BP5031" s="1"/>
      <c r="BQ5031" s="1"/>
      <c r="BR5031" s="1"/>
      <c r="BS5031" s="1"/>
      <c r="BT5031" s="1"/>
      <c r="BU5031" s="4"/>
      <c r="BV5031" s="1"/>
      <c r="BW5031" s="3"/>
      <c r="BX5031" s="4"/>
      <c r="BY5031" s="5"/>
      <c r="BZ5031" s="5"/>
      <c r="CA5031" s="5"/>
      <c r="CB5031" s="5"/>
      <c r="CC5031" s="5"/>
      <c r="CD5031" s="43"/>
    </row>
    <row r="5032" spans="1:82" x14ac:dyDescent="0.25">
      <c r="A5032" s="8"/>
      <c r="B5032" s="5"/>
      <c r="C5032" s="5"/>
      <c r="D5032" s="5"/>
      <c r="E5032" s="5"/>
      <c r="F5032" s="94" t="str">
        <f t="shared" si="789"/>
        <v/>
      </c>
      <c r="G5032" s="94" t="str">
        <f t="shared" si="790"/>
        <v/>
      </c>
      <c r="H5032" s="127" t="str">
        <f>IF(A5032&lt;&gt;"",IF(MID(C5032,1,1)="c",$AS$26,IF(MID(C5032,1,1)="r",$AS$41,IF(MID(C5032,1,1)="p",#REF!,#REF!))),"")</f>
        <v/>
      </c>
      <c r="I5032" s="92" t="str">
        <f t="shared" si="791"/>
        <v/>
      </c>
      <c r="J5032" s="92" t="str">
        <f t="shared" si="792"/>
        <v/>
      </c>
      <c r="K5032" s="92" t="str">
        <f t="shared" si="793"/>
        <v/>
      </c>
      <c r="L5032" s="92" t="str">
        <f t="shared" si="794"/>
        <v/>
      </c>
      <c r="M5032" s="95" t="str">
        <f>IF(A5032&lt;&gt;"",IF(MID(C5032,1,1)="c",SigmaEpsConcrete(I5032,$AN$30:$AN$33,$AR$30:$AR$33,$AS$26,$AS$27,$AS$28,$AQ$20,$AU$19),""),"")</f>
        <v/>
      </c>
      <c r="N5032" s="95" t="str">
        <f>IF(A5032&lt;&gt;"",IF(MID(C5032,1,1)="r",SigmaEpsReinf(J5032,$AS$42:$AS$43,$AS$41,$AS$39,$AS$40,$AQ$38),""),"")</f>
        <v/>
      </c>
      <c r="Q5032" s="92" t="str">
        <f t="shared" si="796"/>
        <v/>
      </c>
      <c r="R5032" s="92" t="str">
        <f t="shared" si="797"/>
        <v/>
      </c>
      <c r="U5032" s="5"/>
      <c r="V5032" s="5"/>
      <c r="W5032" s="94" t="str">
        <f t="shared" si="795"/>
        <v/>
      </c>
      <c r="X5032" s="94" t="str">
        <f t="shared" si="798"/>
        <v/>
      </c>
      <c r="Y5032" s="5"/>
      <c r="BK5032" s="8"/>
      <c r="BL5032" s="5"/>
      <c r="BM5032" s="5"/>
      <c r="BN5032" s="5"/>
      <c r="BO5032" s="5"/>
      <c r="BP5032" s="1"/>
      <c r="BQ5032" s="1"/>
      <c r="BR5032" s="1"/>
      <c r="BS5032" s="1"/>
      <c r="BT5032" s="1"/>
      <c r="BU5032" s="4"/>
      <c r="BV5032" s="1"/>
      <c r="BW5032" s="3"/>
      <c r="BX5032" s="4"/>
      <c r="BY5032" s="5"/>
      <c r="BZ5032" s="5"/>
      <c r="CA5032" s="5"/>
      <c r="CB5032" s="5"/>
      <c r="CC5032" s="5"/>
      <c r="CD5032" s="43"/>
    </row>
    <row r="5033" spans="1:82" x14ac:dyDescent="0.25">
      <c r="A5033" s="8"/>
      <c r="B5033" s="5"/>
      <c r="C5033" s="5"/>
      <c r="D5033" s="5"/>
      <c r="E5033" s="5"/>
      <c r="F5033" s="94" t="str">
        <f t="shared" si="789"/>
        <v/>
      </c>
      <c r="G5033" s="94" t="str">
        <f t="shared" si="790"/>
        <v/>
      </c>
      <c r="H5033" s="127" t="str">
        <f>IF(A5033&lt;&gt;"",IF(MID(C5033,1,1)="c",$AS$26,IF(MID(C5033,1,1)="r",$AS$41,IF(MID(C5033,1,1)="p",#REF!,#REF!))),"")</f>
        <v/>
      </c>
      <c r="I5033" s="92" t="str">
        <f t="shared" si="791"/>
        <v/>
      </c>
      <c r="J5033" s="92" t="str">
        <f t="shared" si="792"/>
        <v/>
      </c>
      <c r="K5033" s="92" t="str">
        <f t="shared" si="793"/>
        <v/>
      </c>
      <c r="L5033" s="92" t="str">
        <f t="shared" si="794"/>
        <v/>
      </c>
      <c r="M5033" s="95" t="str">
        <f>IF(A5033&lt;&gt;"",IF(MID(C5033,1,1)="c",SigmaEpsConcrete(I5033,$AN$30:$AN$33,$AR$30:$AR$33,$AS$26,$AS$27,$AS$28,$AQ$20,$AU$19),""),"")</f>
        <v/>
      </c>
      <c r="N5033" s="95" t="str">
        <f>IF(A5033&lt;&gt;"",IF(MID(C5033,1,1)="r",SigmaEpsReinf(J5033,$AS$42:$AS$43,$AS$41,$AS$39,$AS$40,$AQ$38),""),"")</f>
        <v/>
      </c>
      <c r="Q5033" s="92" t="str">
        <f t="shared" si="796"/>
        <v/>
      </c>
      <c r="R5033" s="92" t="str">
        <f t="shared" si="797"/>
        <v/>
      </c>
      <c r="U5033" s="5"/>
      <c r="V5033" s="5"/>
      <c r="W5033" s="94" t="str">
        <f t="shared" si="795"/>
        <v/>
      </c>
      <c r="X5033" s="94" t="str">
        <f t="shared" si="798"/>
        <v/>
      </c>
      <c r="Y5033" s="5"/>
      <c r="BK5033" s="8"/>
      <c r="BL5033" s="5"/>
      <c r="BM5033" s="5"/>
      <c r="BN5033" s="5"/>
      <c r="BO5033" s="5"/>
      <c r="BP5033" s="1"/>
      <c r="BQ5033" s="1"/>
      <c r="BR5033" s="1"/>
      <c r="BS5033" s="1"/>
      <c r="BT5033" s="1"/>
      <c r="BU5033" s="4"/>
      <c r="BV5033" s="1"/>
      <c r="BW5033" s="3"/>
      <c r="BX5033" s="4"/>
      <c r="BY5033" s="5"/>
      <c r="BZ5033" s="5"/>
      <c r="CA5033" s="5"/>
      <c r="CB5033" s="5"/>
      <c r="CC5033" s="5"/>
      <c r="CD5033" s="43"/>
    </row>
    <row r="5034" spans="1:82" x14ac:dyDescent="0.25">
      <c r="A5034" s="8"/>
      <c r="B5034" s="5"/>
      <c r="C5034" s="5"/>
      <c r="D5034" s="5"/>
      <c r="E5034" s="5"/>
      <c r="F5034" s="94" t="str">
        <f t="shared" si="789"/>
        <v/>
      </c>
      <c r="G5034" s="94" t="str">
        <f t="shared" si="790"/>
        <v/>
      </c>
      <c r="H5034" s="127" t="str">
        <f>IF(A5034&lt;&gt;"",IF(MID(C5034,1,1)="c",$AS$26,IF(MID(C5034,1,1)="r",$AS$41,IF(MID(C5034,1,1)="p",#REF!,#REF!))),"")</f>
        <v/>
      </c>
      <c r="I5034" s="92" t="str">
        <f t="shared" si="791"/>
        <v/>
      </c>
      <c r="J5034" s="92" t="str">
        <f t="shared" si="792"/>
        <v/>
      </c>
      <c r="K5034" s="92" t="str">
        <f t="shared" si="793"/>
        <v/>
      </c>
      <c r="L5034" s="92" t="str">
        <f t="shared" si="794"/>
        <v/>
      </c>
      <c r="M5034" s="95" t="str">
        <f>IF(A5034&lt;&gt;"",IF(MID(C5034,1,1)="c",SigmaEpsConcrete(I5034,$AN$30:$AN$33,$AR$30:$AR$33,$AS$26,$AS$27,$AS$28,$AQ$20,$AU$19),""),"")</f>
        <v/>
      </c>
      <c r="N5034" s="95" t="str">
        <f>IF(A5034&lt;&gt;"",IF(MID(C5034,1,1)="r",SigmaEpsReinf(J5034,$AS$42:$AS$43,$AS$41,$AS$39,$AS$40,$AQ$38),""),"")</f>
        <v/>
      </c>
      <c r="Q5034" s="92" t="str">
        <f t="shared" si="796"/>
        <v/>
      </c>
      <c r="R5034" s="92" t="str">
        <f t="shared" si="797"/>
        <v/>
      </c>
      <c r="U5034" s="5"/>
      <c r="V5034" s="5"/>
      <c r="W5034" s="94" t="str">
        <f t="shared" si="795"/>
        <v/>
      </c>
      <c r="X5034" s="94" t="str">
        <f t="shared" si="798"/>
        <v/>
      </c>
      <c r="Y5034" s="5"/>
      <c r="BK5034" s="8"/>
      <c r="BL5034" s="5"/>
      <c r="BM5034" s="5"/>
      <c r="BN5034" s="5"/>
      <c r="BO5034" s="5"/>
      <c r="BP5034" s="1"/>
      <c r="BQ5034" s="1"/>
      <c r="BR5034" s="1"/>
      <c r="BS5034" s="1"/>
      <c r="BT5034" s="1"/>
      <c r="BU5034" s="4"/>
      <c r="BV5034" s="1"/>
      <c r="BW5034" s="3"/>
      <c r="BX5034" s="4"/>
      <c r="BY5034" s="5"/>
      <c r="BZ5034" s="5"/>
      <c r="CA5034" s="5"/>
      <c r="CB5034" s="5"/>
      <c r="CC5034" s="5"/>
      <c r="CD5034" s="43"/>
    </row>
    <row r="5035" spans="1:82" x14ac:dyDescent="0.25">
      <c r="A5035" s="8"/>
      <c r="B5035" s="5"/>
      <c r="C5035" s="5"/>
      <c r="D5035" s="5"/>
      <c r="E5035" s="5"/>
      <c r="F5035" s="94" t="str">
        <f t="shared" si="789"/>
        <v/>
      </c>
      <c r="G5035" s="94" t="str">
        <f t="shared" si="790"/>
        <v/>
      </c>
      <c r="H5035" s="127" t="str">
        <f>IF(A5035&lt;&gt;"",IF(MID(C5035,1,1)="c",$AS$26,IF(MID(C5035,1,1)="r",$AS$41,IF(MID(C5035,1,1)="p",#REF!,#REF!))),"")</f>
        <v/>
      </c>
      <c r="I5035" s="92" t="str">
        <f t="shared" si="791"/>
        <v/>
      </c>
      <c r="J5035" s="92" t="str">
        <f t="shared" si="792"/>
        <v/>
      </c>
      <c r="K5035" s="92" t="str">
        <f t="shared" si="793"/>
        <v/>
      </c>
      <c r="L5035" s="92" t="str">
        <f t="shared" si="794"/>
        <v/>
      </c>
      <c r="M5035" s="95" t="str">
        <f>IF(A5035&lt;&gt;"",IF(MID(C5035,1,1)="c",SigmaEpsConcrete(I5035,$AN$30:$AN$33,$AR$30:$AR$33,$AS$26,$AS$27,$AS$28,$AQ$20,$AU$19),""),"")</f>
        <v/>
      </c>
      <c r="N5035" s="95" t="str">
        <f>IF(A5035&lt;&gt;"",IF(MID(C5035,1,1)="r",SigmaEpsReinf(J5035,$AS$42:$AS$43,$AS$41,$AS$39,$AS$40,$AQ$38),""),"")</f>
        <v/>
      </c>
      <c r="Q5035" s="92" t="str">
        <f t="shared" si="796"/>
        <v/>
      </c>
      <c r="R5035" s="92" t="str">
        <f t="shared" si="797"/>
        <v/>
      </c>
      <c r="U5035" s="5"/>
      <c r="V5035" s="5"/>
      <c r="W5035" s="94" t="str">
        <f t="shared" si="795"/>
        <v/>
      </c>
      <c r="X5035" s="94" t="str">
        <f t="shared" si="798"/>
        <v/>
      </c>
      <c r="Y5035" s="5"/>
      <c r="BK5035" s="8"/>
      <c r="BL5035" s="5"/>
      <c r="BM5035" s="5"/>
      <c r="BN5035" s="5"/>
      <c r="BO5035" s="5"/>
      <c r="BP5035" s="1"/>
      <c r="BQ5035" s="1"/>
      <c r="BR5035" s="1"/>
      <c r="BS5035" s="1"/>
      <c r="BT5035" s="1"/>
      <c r="BU5035" s="4"/>
      <c r="BV5035" s="1"/>
      <c r="BW5035" s="3"/>
      <c r="BX5035" s="4"/>
      <c r="BY5035" s="5"/>
      <c r="BZ5035" s="5"/>
      <c r="CA5035" s="5"/>
      <c r="CB5035" s="5"/>
      <c r="CC5035" s="5"/>
      <c r="CD5035" s="43"/>
    </row>
    <row r="5036" spans="1:82" x14ac:dyDescent="0.25">
      <c r="A5036" s="8"/>
      <c r="B5036" s="5"/>
      <c r="C5036" s="5"/>
      <c r="D5036" s="5"/>
      <c r="E5036" s="5"/>
      <c r="F5036" s="94" t="str">
        <f t="shared" si="789"/>
        <v/>
      </c>
      <c r="G5036" s="94" t="str">
        <f t="shared" si="790"/>
        <v/>
      </c>
      <c r="H5036" s="127" t="str">
        <f>IF(A5036&lt;&gt;"",IF(MID(C5036,1,1)="c",$AS$26,IF(MID(C5036,1,1)="r",$AS$41,IF(MID(C5036,1,1)="p",#REF!,#REF!))),"")</f>
        <v/>
      </c>
      <c r="I5036" s="92" t="str">
        <f t="shared" si="791"/>
        <v/>
      </c>
      <c r="J5036" s="92" t="str">
        <f t="shared" si="792"/>
        <v/>
      </c>
      <c r="K5036" s="92" t="str">
        <f t="shared" si="793"/>
        <v/>
      </c>
      <c r="L5036" s="92" t="str">
        <f t="shared" si="794"/>
        <v/>
      </c>
      <c r="M5036" s="95" t="str">
        <f>IF(A5036&lt;&gt;"",IF(MID(C5036,1,1)="c",SigmaEpsConcrete(I5036,$AN$30:$AN$33,$AR$30:$AR$33,$AS$26,$AS$27,$AS$28,$AQ$20,$AU$19),""),"")</f>
        <v/>
      </c>
      <c r="N5036" s="95" t="str">
        <f>IF(A5036&lt;&gt;"",IF(MID(C5036,1,1)="r",SigmaEpsReinf(J5036,$AS$42:$AS$43,$AS$41,$AS$39,$AS$40,$AQ$38),""),"")</f>
        <v/>
      </c>
      <c r="Q5036" s="92" t="str">
        <f t="shared" si="796"/>
        <v/>
      </c>
      <c r="R5036" s="92" t="str">
        <f t="shared" si="797"/>
        <v/>
      </c>
      <c r="U5036" s="5"/>
      <c r="V5036" s="5"/>
      <c r="W5036" s="94" t="str">
        <f t="shared" si="795"/>
        <v/>
      </c>
      <c r="X5036" s="94" t="str">
        <f t="shared" si="798"/>
        <v/>
      </c>
      <c r="Y5036" s="5"/>
      <c r="BK5036" s="8"/>
      <c r="BL5036" s="5"/>
      <c r="BM5036" s="5"/>
      <c r="BN5036" s="5"/>
      <c r="BO5036" s="5"/>
      <c r="BP5036" s="1"/>
      <c r="BQ5036" s="1"/>
      <c r="BR5036" s="1"/>
      <c r="BS5036" s="1"/>
      <c r="BT5036" s="1"/>
      <c r="BU5036" s="4"/>
      <c r="BV5036" s="1"/>
      <c r="BW5036" s="3"/>
      <c r="BX5036" s="4"/>
      <c r="BY5036" s="5"/>
      <c r="BZ5036" s="5"/>
      <c r="CA5036" s="5"/>
      <c r="CB5036" s="5"/>
      <c r="CC5036" s="5"/>
      <c r="CD5036" s="43"/>
    </row>
    <row r="5037" spans="1:82" x14ac:dyDescent="0.25">
      <c r="A5037" s="8"/>
      <c r="B5037" s="5"/>
      <c r="C5037" s="5"/>
      <c r="D5037" s="5"/>
      <c r="E5037" s="5"/>
      <c r="F5037" s="94" t="str">
        <f t="shared" si="789"/>
        <v/>
      </c>
      <c r="G5037" s="94" t="str">
        <f t="shared" si="790"/>
        <v/>
      </c>
      <c r="H5037" s="127" t="str">
        <f>IF(A5037&lt;&gt;"",IF(MID(C5037,1,1)="c",$AS$26,IF(MID(C5037,1,1)="r",$AS$41,IF(MID(C5037,1,1)="p",#REF!,#REF!))),"")</f>
        <v/>
      </c>
      <c r="I5037" s="92" t="str">
        <f t="shared" si="791"/>
        <v/>
      </c>
      <c r="J5037" s="92" t="str">
        <f t="shared" si="792"/>
        <v/>
      </c>
      <c r="K5037" s="92" t="str">
        <f t="shared" si="793"/>
        <v/>
      </c>
      <c r="L5037" s="92" t="str">
        <f t="shared" si="794"/>
        <v/>
      </c>
      <c r="M5037" s="95" t="str">
        <f>IF(A5037&lt;&gt;"",IF(MID(C5037,1,1)="c",SigmaEpsConcrete(I5037,$AN$30:$AN$33,$AR$30:$AR$33,$AS$26,$AS$27,$AS$28,$AQ$20,$AU$19),""),"")</f>
        <v/>
      </c>
      <c r="N5037" s="95" t="str">
        <f>IF(A5037&lt;&gt;"",IF(MID(C5037,1,1)="r",SigmaEpsReinf(J5037,$AS$42:$AS$43,$AS$41,$AS$39,$AS$40,$AQ$38),""),"")</f>
        <v/>
      </c>
      <c r="Q5037" s="92" t="str">
        <f t="shared" si="796"/>
        <v/>
      </c>
      <c r="R5037" s="92" t="str">
        <f t="shared" si="797"/>
        <v/>
      </c>
      <c r="U5037" s="5"/>
      <c r="V5037" s="5"/>
      <c r="W5037" s="94" t="str">
        <f t="shared" si="795"/>
        <v/>
      </c>
      <c r="X5037" s="94" t="str">
        <f t="shared" si="798"/>
        <v/>
      </c>
      <c r="Y5037" s="5"/>
      <c r="BK5037" s="8"/>
      <c r="BL5037" s="5"/>
      <c r="BM5037" s="5"/>
      <c r="BN5037" s="5"/>
      <c r="BO5037" s="5"/>
      <c r="BP5037" s="1"/>
      <c r="BQ5037" s="1"/>
      <c r="BR5037" s="1"/>
      <c r="BS5037" s="1"/>
      <c r="BT5037" s="1"/>
      <c r="BU5037" s="4"/>
      <c r="BV5037" s="1"/>
      <c r="BW5037" s="3"/>
      <c r="BX5037" s="4"/>
      <c r="BY5037" s="5"/>
      <c r="BZ5037" s="5"/>
      <c r="CA5037" s="5"/>
      <c r="CB5037" s="5"/>
      <c r="CC5037" s="5"/>
      <c r="CD5037" s="43"/>
    </row>
    <row r="5038" spans="1:82" x14ac:dyDescent="0.25">
      <c r="A5038" s="8"/>
      <c r="B5038" s="5"/>
      <c r="C5038" s="5"/>
      <c r="D5038" s="5"/>
      <c r="E5038" s="5"/>
      <c r="F5038" s="94" t="str">
        <f t="shared" si="789"/>
        <v/>
      </c>
      <c r="G5038" s="94" t="str">
        <f t="shared" si="790"/>
        <v/>
      </c>
      <c r="H5038" s="127" t="str">
        <f>IF(A5038&lt;&gt;"",IF(MID(C5038,1,1)="c",$AS$26,IF(MID(C5038,1,1)="r",$AS$41,IF(MID(C5038,1,1)="p",#REF!,#REF!))),"")</f>
        <v/>
      </c>
      <c r="I5038" s="92" t="str">
        <f t="shared" si="791"/>
        <v/>
      </c>
      <c r="J5038" s="92" t="str">
        <f t="shared" si="792"/>
        <v/>
      </c>
      <c r="K5038" s="92" t="str">
        <f t="shared" si="793"/>
        <v/>
      </c>
      <c r="L5038" s="92" t="str">
        <f t="shared" si="794"/>
        <v/>
      </c>
      <c r="M5038" s="95" t="str">
        <f>IF(A5038&lt;&gt;"",IF(MID(C5038,1,1)="c",SigmaEpsConcrete(I5038,$AN$30:$AN$33,$AR$30:$AR$33,$AS$26,$AS$27,$AS$28,$AQ$20,$AU$19),""),"")</f>
        <v/>
      </c>
      <c r="N5038" s="95" t="str">
        <f>IF(A5038&lt;&gt;"",IF(MID(C5038,1,1)="r",SigmaEpsReinf(J5038,$AS$42:$AS$43,$AS$41,$AS$39,$AS$40,$AQ$38),""),"")</f>
        <v/>
      </c>
      <c r="Q5038" s="92" t="str">
        <f t="shared" si="796"/>
        <v/>
      </c>
      <c r="R5038" s="92" t="str">
        <f t="shared" si="797"/>
        <v/>
      </c>
      <c r="U5038" s="5"/>
      <c r="V5038" s="5"/>
      <c r="W5038" s="94" t="str">
        <f t="shared" si="795"/>
        <v/>
      </c>
      <c r="X5038" s="94" t="str">
        <f t="shared" si="798"/>
        <v/>
      </c>
      <c r="Y5038" s="5"/>
      <c r="BK5038" s="8"/>
      <c r="BL5038" s="5"/>
      <c r="BM5038" s="5"/>
      <c r="BN5038" s="5"/>
      <c r="BO5038" s="5"/>
      <c r="BP5038" s="1"/>
      <c r="BQ5038" s="1"/>
      <c r="BR5038" s="1"/>
      <c r="BS5038" s="1"/>
      <c r="BT5038" s="1"/>
      <c r="BU5038" s="4"/>
      <c r="BV5038" s="1"/>
      <c r="BW5038" s="3"/>
      <c r="BX5038" s="4"/>
      <c r="BY5038" s="5"/>
      <c r="BZ5038" s="5"/>
      <c r="CA5038" s="5"/>
      <c r="CB5038" s="5"/>
      <c r="CC5038" s="5"/>
      <c r="CD5038" s="43"/>
    </row>
    <row r="5039" spans="1:82" x14ac:dyDescent="0.25">
      <c r="A5039" s="8"/>
      <c r="B5039" s="5"/>
      <c r="C5039" s="5"/>
      <c r="D5039" s="5"/>
      <c r="E5039" s="5"/>
      <c r="F5039" s="94" t="str">
        <f t="shared" si="789"/>
        <v/>
      </c>
      <c r="G5039" s="94" t="str">
        <f t="shared" si="790"/>
        <v/>
      </c>
      <c r="H5039" s="127" t="str">
        <f>IF(A5039&lt;&gt;"",IF(MID(C5039,1,1)="c",$AS$26,IF(MID(C5039,1,1)="r",$AS$41,IF(MID(C5039,1,1)="p",#REF!,#REF!))),"")</f>
        <v/>
      </c>
      <c r="I5039" s="92" t="str">
        <f t="shared" si="791"/>
        <v/>
      </c>
      <c r="J5039" s="92" t="str">
        <f t="shared" si="792"/>
        <v/>
      </c>
      <c r="K5039" s="92" t="str">
        <f t="shared" si="793"/>
        <v/>
      </c>
      <c r="L5039" s="92" t="str">
        <f t="shared" si="794"/>
        <v/>
      </c>
      <c r="M5039" s="95" t="str">
        <f>IF(A5039&lt;&gt;"",IF(MID(C5039,1,1)="c",SigmaEpsConcrete(I5039,$AN$30:$AN$33,$AR$30:$AR$33,$AS$26,$AS$27,$AS$28,$AQ$20,$AU$19),""),"")</f>
        <v/>
      </c>
      <c r="N5039" s="95" t="str">
        <f>IF(A5039&lt;&gt;"",IF(MID(C5039,1,1)="r",SigmaEpsReinf(J5039,$AS$42:$AS$43,$AS$41,$AS$39,$AS$40,$AQ$38),""),"")</f>
        <v/>
      </c>
      <c r="Q5039" s="92" t="str">
        <f t="shared" si="796"/>
        <v/>
      </c>
      <c r="R5039" s="92" t="str">
        <f t="shared" si="797"/>
        <v/>
      </c>
      <c r="U5039" s="5"/>
      <c r="V5039" s="5"/>
      <c r="W5039" s="94" t="str">
        <f t="shared" si="795"/>
        <v/>
      </c>
      <c r="X5039" s="94" t="str">
        <f t="shared" si="798"/>
        <v/>
      </c>
      <c r="Y5039" s="5"/>
      <c r="BK5039" s="8"/>
      <c r="BL5039" s="5"/>
      <c r="BM5039" s="5"/>
      <c r="BN5039" s="5"/>
      <c r="BO5039" s="5"/>
      <c r="BP5039" s="1"/>
      <c r="BQ5039" s="1"/>
      <c r="BR5039" s="1"/>
      <c r="BS5039" s="1"/>
      <c r="BT5039" s="1"/>
      <c r="BU5039" s="4"/>
      <c r="BV5039" s="1"/>
      <c r="BW5039" s="3"/>
      <c r="BX5039" s="4"/>
      <c r="BY5039" s="5"/>
      <c r="BZ5039" s="5"/>
      <c r="CA5039" s="5"/>
      <c r="CB5039" s="5"/>
      <c r="CC5039" s="5"/>
      <c r="CD5039" s="43"/>
    </row>
    <row r="5040" spans="1:82" x14ac:dyDescent="0.25">
      <c r="A5040" s="8"/>
      <c r="B5040" s="5"/>
      <c r="C5040" s="5"/>
      <c r="D5040" s="5"/>
      <c r="E5040" s="5"/>
      <c r="F5040" s="94" t="str">
        <f t="shared" si="789"/>
        <v/>
      </c>
      <c r="G5040" s="94" t="str">
        <f t="shared" si="790"/>
        <v/>
      </c>
      <c r="H5040" s="127" t="str">
        <f>IF(A5040&lt;&gt;"",IF(MID(C5040,1,1)="c",$AS$26,IF(MID(C5040,1,1)="r",$AS$41,IF(MID(C5040,1,1)="p",#REF!,#REF!))),"")</f>
        <v/>
      </c>
      <c r="I5040" s="92" t="str">
        <f t="shared" si="791"/>
        <v/>
      </c>
      <c r="J5040" s="92" t="str">
        <f t="shared" si="792"/>
        <v/>
      </c>
      <c r="K5040" s="92" t="str">
        <f t="shared" si="793"/>
        <v/>
      </c>
      <c r="L5040" s="92" t="str">
        <f t="shared" si="794"/>
        <v/>
      </c>
      <c r="M5040" s="95" t="str">
        <f>IF(A5040&lt;&gt;"",IF(MID(C5040,1,1)="c",SigmaEpsConcrete(I5040,$AN$30:$AN$33,$AR$30:$AR$33,$AS$26,$AS$27,$AS$28,$AQ$20,$AU$19),""),"")</f>
        <v/>
      </c>
      <c r="N5040" s="95" t="str">
        <f>IF(A5040&lt;&gt;"",IF(MID(C5040,1,1)="r",SigmaEpsReinf(J5040,$AS$42:$AS$43,$AS$41,$AS$39,$AS$40,$AQ$38),""),"")</f>
        <v/>
      </c>
      <c r="Q5040" s="92" t="str">
        <f t="shared" si="796"/>
        <v/>
      </c>
      <c r="R5040" s="92" t="str">
        <f t="shared" si="797"/>
        <v/>
      </c>
      <c r="U5040" s="5"/>
      <c r="V5040" s="5"/>
      <c r="W5040" s="94" t="str">
        <f t="shared" si="795"/>
        <v/>
      </c>
      <c r="X5040" s="94" t="str">
        <f t="shared" si="798"/>
        <v/>
      </c>
      <c r="Y5040" s="5"/>
      <c r="BK5040" s="8"/>
      <c r="BL5040" s="5"/>
      <c r="BM5040" s="5"/>
      <c r="BN5040" s="5"/>
      <c r="BO5040" s="5"/>
      <c r="BP5040" s="1"/>
      <c r="BQ5040" s="1"/>
      <c r="BR5040" s="1"/>
      <c r="BS5040" s="1"/>
      <c r="BT5040" s="1"/>
      <c r="BU5040" s="4"/>
      <c r="BV5040" s="1"/>
      <c r="BW5040" s="3"/>
      <c r="BX5040" s="4"/>
      <c r="BY5040" s="5"/>
      <c r="BZ5040" s="5"/>
      <c r="CA5040" s="5"/>
      <c r="CB5040" s="5"/>
      <c r="CC5040" s="5"/>
      <c r="CD5040" s="43"/>
    </row>
    <row r="5041" spans="1:82" x14ac:dyDescent="0.25">
      <c r="A5041" s="8"/>
      <c r="B5041" s="5"/>
      <c r="C5041" s="5"/>
      <c r="D5041" s="5"/>
      <c r="E5041" s="5"/>
      <c r="F5041" s="94" t="str">
        <f t="shared" si="789"/>
        <v/>
      </c>
      <c r="G5041" s="94" t="str">
        <f t="shared" si="790"/>
        <v/>
      </c>
      <c r="H5041" s="127" t="str">
        <f>IF(A5041&lt;&gt;"",IF(MID(C5041,1,1)="c",$AS$26,IF(MID(C5041,1,1)="r",$AS$41,IF(MID(C5041,1,1)="p",#REF!,#REF!))),"")</f>
        <v/>
      </c>
      <c r="I5041" s="92" t="str">
        <f t="shared" si="791"/>
        <v/>
      </c>
      <c r="J5041" s="92" t="str">
        <f t="shared" si="792"/>
        <v/>
      </c>
      <c r="K5041" s="92" t="str">
        <f t="shared" si="793"/>
        <v/>
      </c>
      <c r="L5041" s="92" t="str">
        <f t="shared" si="794"/>
        <v/>
      </c>
      <c r="M5041" s="95" t="str">
        <f>IF(A5041&lt;&gt;"",IF(MID(C5041,1,1)="c",SigmaEpsConcrete(I5041,$AN$30:$AN$33,$AR$30:$AR$33,$AS$26,$AS$27,$AS$28,$AQ$20,$AU$19),""),"")</f>
        <v/>
      </c>
      <c r="N5041" s="95" t="str">
        <f>IF(A5041&lt;&gt;"",IF(MID(C5041,1,1)="r",SigmaEpsReinf(J5041,$AS$42:$AS$43,$AS$41,$AS$39,$AS$40,$AQ$38),""),"")</f>
        <v/>
      </c>
      <c r="Q5041" s="92" t="str">
        <f t="shared" si="796"/>
        <v/>
      </c>
      <c r="R5041" s="92" t="str">
        <f t="shared" si="797"/>
        <v/>
      </c>
      <c r="U5041" s="5"/>
      <c r="V5041" s="5"/>
      <c r="W5041" s="94" t="str">
        <f t="shared" si="795"/>
        <v/>
      </c>
      <c r="X5041" s="94" t="str">
        <f t="shared" si="798"/>
        <v/>
      </c>
      <c r="Y5041" s="5"/>
      <c r="BK5041" s="8"/>
      <c r="BL5041" s="5"/>
      <c r="BM5041" s="5"/>
      <c r="BN5041" s="5"/>
      <c r="BO5041" s="5"/>
      <c r="BP5041" s="1"/>
      <c r="BQ5041" s="1"/>
      <c r="BR5041" s="1"/>
      <c r="BS5041" s="1"/>
      <c r="BT5041" s="1"/>
      <c r="BU5041" s="4"/>
      <c r="BV5041" s="1"/>
      <c r="BW5041" s="3"/>
      <c r="BX5041" s="4"/>
      <c r="BY5041" s="5"/>
      <c r="BZ5041" s="5"/>
      <c r="CA5041" s="5"/>
      <c r="CB5041" s="5"/>
      <c r="CC5041" s="5"/>
      <c r="CD5041" s="43"/>
    </row>
    <row r="5042" spans="1:82" x14ac:dyDescent="0.25">
      <c r="A5042" s="8"/>
      <c r="B5042" s="5"/>
      <c r="C5042" s="5"/>
      <c r="D5042" s="5"/>
      <c r="E5042" s="5"/>
      <c r="F5042" s="94" t="str">
        <f t="shared" si="789"/>
        <v/>
      </c>
      <c r="G5042" s="94" t="str">
        <f t="shared" si="790"/>
        <v/>
      </c>
      <c r="H5042" s="127" t="str">
        <f>IF(A5042&lt;&gt;"",IF(MID(C5042,1,1)="c",$AS$26,IF(MID(C5042,1,1)="r",$AS$41,IF(MID(C5042,1,1)="p",#REF!,#REF!))),"")</f>
        <v/>
      </c>
      <c r="I5042" s="92" t="str">
        <f t="shared" si="791"/>
        <v/>
      </c>
      <c r="J5042" s="92" t="str">
        <f t="shared" si="792"/>
        <v/>
      </c>
      <c r="K5042" s="92" t="str">
        <f t="shared" si="793"/>
        <v/>
      </c>
      <c r="L5042" s="92" t="str">
        <f t="shared" si="794"/>
        <v/>
      </c>
      <c r="M5042" s="95" t="str">
        <f>IF(A5042&lt;&gt;"",IF(MID(C5042,1,1)="c",SigmaEpsConcrete(I5042,$AN$30:$AN$33,$AR$30:$AR$33,$AS$26,$AS$27,$AS$28,$AQ$20,$AU$19),""),"")</f>
        <v/>
      </c>
      <c r="N5042" s="95" t="str">
        <f>IF(A5042&lt;&gt;"",IF(MID(C5042,1,1)="r",SigmaEpsReinf(J5042,$AS$42:$AS$43,$AS$41,$AS$39,$AS$40,$AQ$38),""),"")</f>
        <v/>
      </c>
      <c r="Q5042" s="92" t="str">
        <f t="shared" si="796"/>
        <v/>
      </c>
      <c r="R5042" s="92" t="str">
        <f t="shared" si="797"/>
        <v/>
      </c>
      <c r="U5042" s="5"/>
      <c r="V5042" s="5"/>
      <c r="W5042" s="94" t="str">
        <f t="shared" si="795"/>
        <v/>
      </c>
      <c r="X5042" s="94" t="str">
        <f t="shared" si="798"/>
        <v/>
      </c>
      <c r="Y5042" s="5"/>
      <c r="BK5042" s="8"/>
      <c r="BL5042" s="5"/>
      <c r="BM5042" s="5"/>
      <c r="BN5042" s="5"/>
      <c r="BO5042" s="5"/>
      <c r="BP5042" s="1"/>
      <c r="BQ5042" s="1"/>
      <c r="BR5042" s="1"/>
      <c r="BS5042" s="1"/>
      <c r="BT5042" s="1"/>
      <c r="BU5042" s="4"/>
      <c r="BV5042" s="1"/>
      <c r="BW5042" s="3"/>
      <c r="BX5042" s="4"/>
      <c r="BY5042" s="5"/>
      <c r="BZ5042" s="5"/>
      <c r="CA5042" s="5"/>
      <c r="CB5042" s="5"/>
      <c r="CC5042" s="5"/>
      <c r="CD5042" s="43"/>
    </row>
    <row r="5043" spans="1:82" x14ac:dyDescent="0.25">
      <c r="A5043" s="8"/>
      <c r="B5043" s="5"/>
      <c r="C5043" s="5"/>
      <c r="D5043" s="5"/>
      <c r="E5043" s="5"/>
      <c r="F5043" s="94" t="str">
        <f t="shared" si="789"/>
        <v/>
      </c>
      <c r="G5043" s="94" t="str">
        <f t="shared" si="790"/>
        <v/>
      </c>
      <c r="H5043" s="127" t="str">
        <f>IF(A5043&lt;&gt;"",IF(MID(C5043,1,1)="c",$AS$26,IF(MID(C5043,1,1)="r",$AS$41,IF(MID(C5043,1,1)="p",#REF!,#REF!))),"")</f>
        <v/>
      </c>
      <c r="I5043" s="92" t="str">
        <f t="shared" si="791"/>
        <v/>
      </c>
      <c r="J5043" s="92" t="str">
        <f t="shared" si="792"/>
        <v/>
      </c>
      <c r="K5043" s="92" t="str">
        <f t="shared" si="793"/>
        <v/>
      </c>
      <c r="L5043" s="92" t="str">
        <f t="shared" si="794"/>
        <v/>
      </c>
      <c r="M5043" s="95" t="str">
        <f>IF(A5043&lt;&gt;"",IF(MID(C5043,1,1)="c",SigmaEpsConcrete(I5043,$AN$30:$AN$33,$AR$30:$AR$33,$AS$26,$AS$27,$AS$28,$AQ$20,$AU$19),""),"")</f>
        <v/>
      </c>
      <c r="N5043" s="95" t="str">
        <f>IF(A5043&lt;&gt;"",IF(MID(C5043,1,1)="r",SigmaEpsReinf(J5043,$AS$42:$AS$43,$AS$41,$AS$39,$AS$40,$AQ$38),""),"")</f>
        <v/>
      </c>
      <c r="Q5043" s="92" t="str">
        <f t="shared" si="796"/>
        <v/>
      </c>
      <c r="R5043" s="92" t="str">
        <f t="shared" si="797"/>
        <v/>
      </c>
      <c r="U5043" s="5"/>
      <c r="V5043" s="5"/>
      <c r="W5043" s="94" t="str">
        <f t="shared" si="795"/>
        <v/>
      </c>
      <c r="X5043" s="94" t="str">
        <f t="shared" si="798"/>
        <v/>
      </c>
      <c r="Y5043" s="5"/>
      <c r="BK5043" s="8"/>
      <c r="BL5043" s="5"/>
      <c r="BM5043" s="5"/>
      <c r="BN5043" s="5"/>
      <c r="BO5043" s="5"/>
      <c r="BP5043" s="1"/>
      <c r="BQ5043" s="1"/>
      <c r="BR5043" s="1"/>
      <c r="BS5043" s="1"/>
      <c r="BT5043" s="1"/>
      <c r="BU5043" s="4"/>
      <c r="BV5043" s="1"/>
      <c r="BW5043" s="3"/>
      <c r="BX5043" s="4"/>
      <c r="BY5043" s="5"/>
      <c r="BZ5043" s="5"/>
      <c r="CA5043" s="5"/>
      <c r="CB5043" s="5"/>
      <c r="CC5043" s="5"/>
      <c r="CD5043" s="43"/>
    </row>
    <row r="5044" spans="1:82" x14ac:dyDescent="0.25">
      <c r="A5044" s="8"/>
      <c r="B5044" s="5"/>
      <c r="C5044" s="5"/>
      <c r="D5044" s="5"/>
      <c r="E5044" s="5"/>
      <c r="F5044" s="94" t="str">
        <f t="shared" si="789"/>
        <v/>
      </c>
      <c r="G5044" s="94" t="str">
        <f t="shared" si="790"/>
        <v/>
      </c>
      <c r="H5044" s="127" t="str">
        <f>IF(A5044&lt;&gt;"",IF(MID(C5044,1,1)="c",$AS$26,IF(MID(C5044,1,1)="r",$AS$41,IF(MID(C5044,1,1)="p",#REF!,#REF!))),"")</f>
        <v/>
      </c>
      <c r="I5044" s="92" t="str">
        <f t="shared" si="791"/>
        <v/>
      </c>
      <c r="J5044" s="92" t="str">
        <f t="shared" si="792"/>
        <v/>
      </c>
      <c r="K5044" s="92" t="str">
        <f t="shared" si="793"/>
        <v/>
      </c>
      <c r="L5044" s="92" t="str">
        <f t="shared" si="794"/>
        <v/>
      </c>
      <c r="M5044" s="95" t="str">
        <f>IF(A5044&lt;&gt;"",IF(MID(C5044,1,1)="c",SigmaEpsConcrete(I5044,$AN$30:$AN$33,$AR$30:$AR$33,$AS$26,$AS$27,$AS$28,$AQ$20,$AU$19),""),"")</f>
        <v/>
      </c>
      <c r="N5044" s="95" t="str">
        <f>IF(A5044&lt;&gt;"",IF(MID(C5044,1,1)="r",SigmaEpsReinf(J5044,$AS$42:$AS$43,$AS$41,$AS$39,$AS$40,$AQ$38),""),"")</f>
        <v/>
      </c>
      <c r="Q5044" s="92" t="str">
        <f t="shared" si="796"/>
        <v/>
      </c>
      <c r="R5044" s="92" t="str">
        <f t="shared" si="797"/>
        <v/>
      </c>
      <c r="U5044" s="5"/>
      <c r="V5044" s="5"/>
      <c r="W5044" s="94" t="str">
        <f t="shared" si="795"/>
        <v/>
      </c>
      <c r="X5044" s="94" t="str">
        <f t="shared" si="798"/>
        <v/>
      </c>
      <c r="Y5044" s="5"/>
      <c r="BK5044" s="8"/>
      <c r="BL5044" s="5"/>
      <c r="BM5044" s="5"/>
      <c r="BN5044" s="5"/>
      <c r="BO5044" s="5"/>
      <c r="BP5044" s="1"/>
      <c r="BQ5044" s="1"/>
      <c r="BR5044" s="1"/>
      <c r="BS5044" s="1"/>
      <c r="BT5044" s="1"/>
      <c r="BU5044" s="4"/>
      <c r="BV5044" s="1"/>
      <c r="BW5044" s="3"/>
      <c r="BX5044" s="4"/>
      <c r="BY5044" s="5"/>
      <c r="BZ5044" s="5"/>
      <c r="CA5044" s="5"/>
      <c r="CB5044" s="5"/>
      <c r="CC5044" s="5"/>
      <c r="CD5044" s="43"/>
    </row>
    <row r="5045" spans="1:82" x14ac:dyDescent="0.25">
      <c r="A5045" s="8"/>
      <c r="B5045" s="5"/>
      <c r="C5045" s="5"/>
      <c r="D5045" s="5"/>
      <c r="E5045" s="5"/>
      <c r="F5045" s="94" t="str">
        <f t="shared" si="789"/>
        <v/>
      </c>
      <c r="G5045" s="94" t="str">
        <f t="shared" si="790"/>
        <v/>
      </c>
      <c r="H5045" s="127" t="str">
        <f>IF(A5045&lt;&gt;"",IF(MID(C5045,1,1)="c",$AS$26,IF(MID(C5045,1,1)="r",$AS$41,IF(MID(C5045,1,1)="p",#REF!,#REF!))),"")</f>
        <v/>
      </c>
      <c r="I5045" s="92" t="str">
        <f t="shared" si="791"/>
        <v/>
      </c>
      <c r="J5045" s="92" t="str">
        <f t="shared" si="792"/>
        <v/>
      </c>
      <c r="K5045" s="92" t="str">
        <f t="shared" si="793"/>
        <v/>
      </c>
      <c r="L5045" s="92" t="str">
        <f t="shared" si="794"/>
        <v/>
      </c>
      <c r="M5045" s="95" t="str">
        <f>IF(A5045&lt;&gt;"",IF(MID(C5045,1,1)="c",SigmaEpsConcrete(I5045,$AN$30:$AN$33,$AR$30:$AR$33,$AS$26,$AS$27,$AS$28,$AQ$20,$AU$19),""),"")</f>
        <v/>
      </c>
      <c r="N5045" s="95" t="str">
        <f>IF(A5045&lt;&gt;"",IF(MID(C5045,1,1)="r",SigmaEpsReinf(J5045,$AS$42:$AS$43,$AS$41,$AS$39,$AS$40,$AQ$38),""),"")</f>
        <v/>
      </c>
      <c r="Q5045" s="92" t="str">
        <f t="shared" si="796"/>
        <v/>
      </c>
      <c r="R5045" s="92" t="str">
        <f t="shared" si="797"/>
        <v/>
      </c>
      <c r="U5045" s="5"/>
      <c r="V5045" s="5"/>
      <c r="W5045" s="94" t="str">
        <f t="shared" si="795"/>
        <v/>
      </c>
      <c r="X5045" s="94" t="str">
        <f t="shared" si="798"/>
        <v/>
      </c>
      <c r="Y5045" s="5"/>
      <c r="BK5045" s="8"/>
      <c r="BL5045" s="5"/>
      <c r="BM5045" s="5"/>
      <c r="BN5045" s="5"/>
      <c r="BO5045" s="5"/>
      <c r="BP5045" s="1"/>
      <c r="BQ5045" s="1"/>
      <c r="BR5045" s="1"/>
      <c r="BS5045" s="1"/>
      <c r="BT5045" s="1"/>
      <c r="BU5045" s="4"/>
      <c r="BV5045" s="1"/>
      <c r="BW5045" s="3"/>
      <c r="BX5045" s="4"/>
      <c r="BY5045" s="5"/>
      <c r="BZ5045" s="5"/>
      <c r="CA5045" s="5"/>
      <c r="CB5045" s="5"/>
      <c r="CC5045" s="5"/>
      <c r="CD5045" s="43"/>
    </row>
    <row r="5046" spans="1:82" x14ac:dyDescent="0.25">
      <c r="A5046" s="8"/>
      <c r="B5046" s="5"/>
      <c r="C5046" s="5"/>
      <c r="D5046" s="5"/>
      <c r="E5046" s="5"/>
      <c r="F5046" s="94" t="str">
        <f t="shared" si="789"/>
        <v/>
      </c>
      <c r="G5046" s="94" t="str">
        <f t="shared" si="790"/>
        <v/>
      </c>
      <c r="H5046" s="127" t="str">
        <f>IF(A5046&lt;&gt;"",IF(MID(C5046,1,1)="c",$AS$26,IF(MID(C5046,1,1)="r",$AS$41,IF(MID(C5046,1,1)="p",#REF!,#REF!))),"")</f>
        <v/>
      </c>
      <c r="I5046" s="92" t="str">
        <f t="shared" si="791"/>
        <v/>
      </c>
      <c r="J5046" s="92" t="str">
        <f t="shared" si="792"/>
        <v/>
      </c>
      <c r="K5046" s="92" t="str">
        <f t="shared" si="793"/>
        <v/>
      </c>
      <c r="L5046" s="92" t="str">
        <f t="shared" si="794"/>
        <v/>
      </c>
      <c r="M5046" s="95" t="str">
        <f>IF(A5046&lt;&gt;"",IF(MID(C5046,1,1)="c",SigmaEpsConcrete(I5046,$AN$30:$AN$33,$AR$30:$AR$33,$AS$26,$AS$27,$AS$28,$AQ$20,$AU$19),""),"")</f>
        <v/>
      </c>
      <c r="N5046" s="95" t="str">
        <f>IF(A5046&lt;&gt;"",IF(MID(C5046,1,1)="r",SigmaEpsReinf(J5046,$AS$42:$AS$43,$AS$41,$AS$39,$AS$40,$AQ$38),""),"")</f>
        <v/>
      </c>
      <c r="Q5046" s="92" t="str">
        <f t="shared" si="796"/>
        <v/>
      </c>
      <c r="R5046" s="92" t="str">
        <f t="shared" si="797"/>
        <v/>
      </c>
      <c r="U5046" s="5"/>
      <c r="V5046" s="5"/>
      <c r="W5046" s="94" t="str">
        <f t="shared" si="795"/>
        <v/>
      </c>
      <c r="X5046" s="94" t="str">
        <f t="shared" si="798"/>
        <v/>
      </c>
      <c r="Y5046" s="5"/>
      <c r="BK5046" s="8"/>
      <c r="BL5046" s="5"/>
      <c r="BM5046" s="5"/>
      <c r="BN5046" s="5"/>
      <c r="BO5046" s="5"/>
      <c r="BP5046" s="1"/>
      <c r="BQ5046" s="1"/>
      <c r="BR5046" s="1"/>
      <c r="BS5046" s="1"/>
      <c r="BT5046" s="1"/>
      <c r="BU5046" s="4"/>
      <c r="BV5046" s="1"/>
      <c r="BW5046" s="3"/>
      <c r="BX5046" s="4"/>
      <c r="BY5046" s="5"/>
      <c r="BZ5046" s="5"/>
      <c r="CA5046" s="5"/>
      <c r="CB5046" s="5"/>
      <c r="CC5046" s="5"/>
      <c r="CD5046" s="43"/>
    </row>
    <row r="5047" spans="1:82" x14ac:dyDescent="0.25">
      <c r="A5047" s="8"/>
      <c r="B5047" s="5"/>
      <c r="C5047" s="5"/>
      <c r="D5047" s="5"/>
      <c r="E5047" s="5"/>
      <c r="F5047" s="94" t="str">
        <f t="shared" si="789"/>
        <v/>
      </c>
      <c r="G5047" s="94" t="str">
        <f t="shared" si="790"/>
        <v/>
      </c>
      <c r="H5047" s="127" t="str">
        <f>IF(A5047&lt;&gt;"",IF(MID(C5047,1,1)="c",$AS$26,IF(MID(C5047,1,1)="r",$AS$41,IF(MID(C5047,1,1)="p",#REF!,#REF!))),"")</f>
        <v/>
      </c>
      <c r="I5047" s="92" t="str">
        <f t="shared" si="791"/>
        <v/>
      </c>
      <c r="J5047" s="92" t="str">
        <f t="shared" si="792"/>
        <v/>
      </c>
      <c r="K5047" s="92" t="str">
        <f t="shared" si="793"/>
        <v/>
      </c>
      <c r="L5047" s="92" t="str">
        <f t="shared" si="794"/>
        <v/>
      </c>
      <c r="M5047" s="95" t="str">
        <f>IF(A5047&lt;&gt;"",IF(MID(C5047,1,1)="c",SigmaEpsConcrete(I5047,$AN$30:$AN$33,$AR$30:$AR$33,$AS$26,$AS$27,$AS$28,$AQ$20,$AU$19),""),"")</f>
        <v/>
      </c>
      <c r="N5047" s="95" t="str">
        <f>IF(A5047&lt;&gt;"",IF(MID(C5047,1,1)="r",SigmaEpsReinf(J5047,$AS$42:$AS$43,$AS$41,$AS$39,$AS$40,$AQ$38),""),"")</f>
        <v/>
      </c>
      <c r="Q5047" s="92" t="str">
        <f t="shared" si="796"/>
        <v/>
      </c>
      <c r="R5047" s="92" t="str">
        <f t="shared" si="797"/>
        <v/>
      </c>
      <c r="U5047" s="5"/>
      <c r="V5047" s="5"/>
      <c r="W5047" s="94" t="str">
        <f t="shared" si="795"/>
        <v/>
      </c>
      <c r="X5047" s="94" t="str">
        <f t="shared" si="798"/>
        <v/>
      </c>
      <c r="Y5047" s="5"/>
      <c r="BK5047" s="8"/>
      <c r="BL5047" s="5"/>
      <c r="BM5047" s="5"/>
      <c r="BN5047" s="5"/>
      <c r="BO5047" s="5"/>
      <c r="BP5047" s="1"/>
      <c r="BQ5047" s="1"/>
      <c r="BR5047" s="1"/>
      <c r="BS5047" s="1"/>
      <c r="BT5047" s="1"/>
      <c r="BU5047" s="4"/>
      <c r="BV5047" s="1"/>
      <c r="BW5047" s="3"/>
      <c r="BX5047" s="4"/>
      <c r="BY5047" s="5"/>
      <c r="BZ5047" s="5"/>
      <c r="CA5047" s="5"/>
      <c r="CB5047" s="5"/>
      <c r="CC5047" s="5"/>
      <c r="CD5047" s="43"/>
    </row>
    <row r="5048" spans="1:82" x14ac:dyDescent="0.25">
      <c r="A5048" s="8"/>
      <c r="B5048" s="5"/>
      <c r="C5048" s="5"/>
      <c r="D5048" s="5"/>
      <c r="E5048" s="5"/>
      <c r="F5048" s="94" t="str">
        <f t="shared" si="789"/>
        <v/>
      </c>
      <c r="G5048" s="94" t="str">
        <f t="shared" si="790"/>
        <v/>
      </c>
      <c r="H5048" s="127" t="str">
        <f>IF(A5048&lt;&gt;"",IF(MID(C5048,1,1)="c",$AS$26,IF(MID(C5048,1,1)="r",$AS$41,IF(MID(C5048,1,1)="p",#REF!,#REF!))),"")</f>
        <v/>
      </c>
      <c r="I5048" s="92" t="str">
        <f t="shared" si="791"/>
        <v/>
      </c>
      <c r="J5048" s="92" t="str">
        <f t="shared" si="792"/>
        <v/>
      </c>
      <c r="K5048" s="92" t="str">
        <f t="shared" si="793"/>
        <v/>
      </c>
      <c r="L5048" s="92" t="str">
        <f t="shared" si="794"/>
        <v/>
      </c>
      <c r="M5048" s="95" t="str">
        <f>IF(A5048&lt;&gt;"",IF(MID(C5048,1,1)="c",SigmaEpsConcrete(I5048,$AN$30:$AN$33,$AR$30:$AR$33,$AS$26,$AS$27,$AS$28,$AQ$20,$AU$19),""),"")</f>
        <v/>
      </c>
      <c r="N5048" s="95" t="str">
        <f>IF(A5048&lt;&gt;"",IF(MID(C5048,1,1)="r",SigmaEpsReinf(J5048,$AS$42:$AS$43,$AS$41,$AS$39,$AS$40,$AQ$38),""),"")</f>
        <v/>
      </c>
      <c r="Q5048" s="92" t="str">
        <f t="shared" si="796"/>
        <v/>
      </c>
      <c r="R5048" s="92" t="str">
        <f t="shared" si="797"/>
        <v/>
      </c>
      <c r="U5048" s="5"/>
      <c r="V5048" s="5"/>
      <c r="W5048" s="94" t="str">
        <f t="shared" si="795"/>
        <v/>
      </c>
      <c r="X5048" s="94" t="str">
        <f t="shared" si="798"/>
        <v/>
      </c>
      <c r="Y5048" s="5"/>
      <c r="BK5048" s="8"/>
      <c r="BL5048" s="5"/>
      <c r="BM5048" s="5"/>
      <c r="BN5048" s="5"/>
      <c r="BO5048" s="5"/>
      <c r="BP5048" s="1"/>
      <c r="BQ5048" s="1"/>
      <c r="BR5048" s="1"/>
      <c r="BS5048" s="1"/>
      <c r="BT5048" s="1"/>
      <c r="BU5048" s="4"/>
      <c r="BV5048" s="1"/>
      <c r="BW5048" s="3"/>
      <c r="BX5048" s="4"/>
      <c r="BY5048" s="5"/>
      <c r="BZ5048" s="5"/>
      <c r="CA5048" s="5"/>
      <c r="CB5048" s="5"/>
      <c r="CC5048" s="5"/>
      <c r="CD5048" s="43"/>
    </row>
    <row r="5049" spans="1:82" x14ac:dyDescent="0.25">
      <c r="A5049" s="8"/>
      <c r="B5049" s="5"/>
      <c r="C5049" s="5"/>
      <c r="D5049" s="5"/>
      <c r="E5049" s="5"/>
      <c r="F5049" s="94" t="str">
        <f t="shared" si="789"/>
        <v/>
      </c>
      <c r="G5049" s="94" t="str">
        <f t="shared" si="790"/>
        <v/>
      </c>
      <c r="H5049" s="127" t="str">
        <f>IF(A5049&lt;&gt;"",IF(MID(C5049,1,1)="c",$AS$26,IF(MID(C5049,1,1)="r",$AS$41,IF(MID(C5049,1,1)="p",#REF!,#REF!))),"")</f>
        <v/>
      </c>
      <c r="I5049" s="92" t="str">
        <f t="shared" si="791"/>
        <v/>
      </c>
      <c r="J5049" s="92" t="str">
        <f t="shared" si="792"/>
        <v/>
      </c>
      <c r="K5049" s="92" t="str">
        <f t="shared" si="793"/>
        <v/>
      </c>
      <c r="L5049" s="92" t="str">
        <f t="shared" si="794"/>
        <v/>
      </c>
      <c r="M5049" s="95" t="str">
        <f>IF(A5049&lt;&gt;"",IF(MID(C5049,1,1)="c",SigmaEpsConcrete(I5049,$AN$30:$AN$33,$AR$30:$AR$33,$AS$26,$AS$27,$AS$28,$AQ$20,$AU$19),""),"")</f>
        <v/>
      </c>
      <c r="N5049" s="95" t="str">
        <f>IF(A5049&lt;&gt;"",IF(MID(C5049,1,1)="r",SigmaEpsReinf(J5049,$AS$42:$AS$43,$AS$41,$AS$39,$AS$40,$AQ$38),""),"")</f>
        <v/>
      </c>
      <c r="Q5049" s="92" t="str">
        <f t="shared" si="796"/>
        <v/>
      </c>
      <c r="R5049" s="92" t="str">
        <f t="shared" si="797"/>
        <v/>
      </c>
      <c r="U5049" s="5"/>
      <c r="V5049" s="5"/>
      <c r="W5049" s="94" t="str">
        <f t="shared" si="795"/>
        <v/>
      </c>
      <c r="X5049" s="94" t="str">
        <f t="shared" si="798"/>
        <v/>
      </c>
      <c r="Y5049" s="5"/>
      <c r="BK5049" s="8"/>
      <c r="BL5049" s="5"/>
      <c r="BM5049" s="5"/>
      <c r="BN5049" s="5"/>
      <c r="BO5049" s="5"/>
      <c r="BP5049" s="1"/>
      <c r="BQ5049" s="1"/>
      <c r="BR5049" s="1"/>
      <c r="BS5049" s="1"/>
      <c r="BT5049" s="1"/>
      <c r="BU5049" s="4"/>
      <c r="BV5049" s="1"/>
      <c r="BW5049" s="3"/>
      <c r="BX5049" s="4"/>
      <c r="BY5049" s="5"/>
      <c r="BZ5049" s="5"/>
      <c r="CA5049" s="5"/>
      <c r="CB5049" s="5"/>
      <c r="CC5049" s="5"/>
      <c r="CD5049" s="43"/>
    </row>
    <row r="5050" spans="1:82" x14ac:dyDescent="0.25">
      <c r="A5050" s="8"/>
      <c r="B5050" s="5"/>
      <c r="C5050" s="5"/>
      <c r="D5050" s="5"/>
      <c r="E5050" s="5"/>
      <c r="F5050" s="94" t="str">
        <f t="shared" si="789"/>
        <v/>
      </c>
      <c r="G5050" s="94" t="str">
        <f t="shared" si="790"/>
        <v/>
      </c>
      <c r="H5050" s="127" t="str">
        <f>IF(A5050&lt;&gt;"",IF(MID(C5050,1,1)="c",$AS$26,IF(MID(C5050,1,1)="r",$AS$41,IF(MID(C5050,1,1)="p",#REF!,#REF!))),"")</f>
        <v/>
      </c>
      <c r="I5050" s="92" t="str">
        <f t="shared" si="791"/>
        <v/>
      </c>
      <c r="J5050" s="92" t="str">
        <f t="shared" si="792"/>
        <v/>
      </c>
      <c r="K5050" s="92" t="str">
        <f t="shared" si="793"/>
        <v/>
      </c>
      <c r="L5050" s="92" t="str">
        <f t="shared" si="794"/>
        <v/>
      </c>
      <c r="M5050" s="95" t="str">
        <f>IF(A5050&lt;&gt;"",IF(MID(C5050,1,1)="c",SigmaEpsConcrete(I5050,$AN$30:$AN$33,$AR$30:$AR$33,$AS$26,$AS$27,$AS$28,$AQ$20,$AU$19),""),"")</f>
        <v/>
      </c>
      <c r="N5050" s="95" t="str">
        <f>IF(A5050&lt;&gt;"",IF(MID(C5050,1,1)="r",SigmaEpsReinf(J5050,$AS$42:$AS$43,$AS$41,$AS$39,$AS$40,$AQ$38),""),"")</f>
        <v/>
      </c>
      <c r="Q5050" s="92" t="str">
        <f t="shared" si="796"/>
        <v/>
      </c>
      <c r="R5050" s="92" t="str">
        <f t="shared" si="797"/>
        <v/>
      </c>
      <c r="U5050" s="5"/>
      <c r="V5050" s="5"/>
      <c r="W5050" s="94" t="str">
        <f t="shared" si="795"/>
        <v/>
      </c>
      <c r="X5050" s="94" t="str">
        <f t="shared" si="798"/>
        <v/>
      </c>
      <c r="Y5050" s="5"/>
      <c r="BK5050" s="8"/>
      <c r="BL5050" s="5"/>
      <c r="BM5050" s="5"/>
      <c r="BN5050" s="5"/>
      <c r="BO5050" s="5"/>
      <c r="BP5050" s="1"/>
      <c r="BQ5050" s="1"/>
      <c r="BR5050" s="1"/>
      <c r="BS5050" s="1"/>
      <c r="BT5050" s="1"/>
      <c r="BU5050" s="4"/>
      <c r="BV5050" s="1"/>
      <c r="BW5050" s="3"/>
      <c r="BX5050" s="4"/>
      <c r="BY5050" s="5"/>
      <c r="BZ5050" s="5"/>
      <c r="CA5050" s="5"/>
      <c r="CB5050" s="5"/>
      <c r="CC5050" s="5"/>
      <c r="CD5050" s="43"/>
    </row>
    <row r="5051" spans="1:82" x14ac:dyDescent="0.25">
      <c r="A5051" s="8"/>
      <c r="B5051" s="5"/>
      <c r="C5051" s="5"/>
      <c r="D5051" s="5"/>
      <c r="E5051" s="5"/>
      <c r="F5051" s="94" t="str">
        <f t="shared" si="789"/>
        <v/>
      </c>
      <c r="G5051" s="94" t="str">
        <f t="shared" si="790"/>
        <v/>
      </c>
      <c r="H5051" s="127" t="str">
        <f>IF(A5051&lt;&gt;"",IF(MID(C5051,1,1)="c",$AS$26,IF(MID(C5051,1,1)="r",$AS$41,IF(MID(C5051,1,1)="p",#REF!,#REF!))),"")</f>
        <v/>
      </c>
      <c r="I5051" s="92" t="str">
        <f t="shared" si="791"/>
        <v/>
      </c>
      <c r="J5051" s="92" t="str">
        <f t="shared" si="792"/>
        <v/>
      </c>
      <c r="K5051" s="92" t="str">
        <f t="shared" si="793"/>
        <v/>
      </c>
      <c r="L5051" s="92" t="str">
        <f t="shared" si="794"/>
        <v/>
      </c>
      <c r="M5051" s="95" t="str">
        <f>IF(A5051&lt;&gt;"",IF(MID(C5051,1,1)="c",SigmaEpsConcrete(I5051,$AN$30:$AN$33,$AR$30:$AR$33,$AS$26,$AS$27,$AS$28,$AQ$20,$AU$19),""),"")</f>
        <v/>
      </c>
      <c r="N5051" s="95" t="str">
        <f>IF(A5051&lt;&gt;"",IF(MID(C5051,1,1)="r",SigmaEpsReinf(J5051,$AS$42:$AS$43,$AS$41,$AS$39,$AS$40,$AQ$38),""),"")</f>
        <v/>
      </c>
      <c r="Q5051" s="92" t="str">
        <f t="shared" si="796"/>
        <v/>
      </c>
      <c r="R5051" s="92" t="str">
        <f t="shared" si="797"/>
        <v/>
      </c>
      <c r="U5051" s="5"/>
      <c r="V5051" s="5"/>
      <c r="W5051" s="94" t="str">
        <f t="shared" si="795"/>
        <v/>
      </c>
      <c r="X5051" s="94" t="str">
        <f t="shared" si="798"/>
        <v/>
      </c>
      <c r="Y5051" s="5"/>
      <c r="BK5051" s="8"/>
      <c r="BL5051" s="5"/>
      <c r="BM5051" s="5"/>
      <c r="BN5051" s="5"/>
      <c r="BO5051" s="5"/>
      <c r="BP5051" s="1"/>
      <c r="BQ5051" s="1"/>
      <c r="BR5051" s="1"/>
      <c r="BS5051" s="1"/>
      <c r="BT5051" s="1"/>
      <c r="BU5051" s="4"/>
      <c r="BV5051" s="1"/>
      <c r="BW5051" s="3"/>
      <c r="BX5051" s="4"/>
      <c r="BY5051" s="5"/>
      <c r="BZ5051" s="5"/>
      <c r="CA5051" s="5"/>
      <c r="CB5051" s="5"/>
      <c r="CC5051" s="5"/>
      <c r="CD5051" s="43"/>
    </row>
    <row r="5052" spans="1:82" x14ac:dyDescent="0.25">
      <c r="A5052" s="8"/>
      <c r="B5052" s="5"/>
      <c r="C5052" s="5"/>
      <c r="D5052" s="5"/>
      <c r="E5052" s="5"/>
      <c r="F5052" s="94" t="str">
        <f t="shared" si="789"/>
        <v/>
      </c>
      <c r="G5052" s="94" t="str">
        <f t="shared" si="790"/>
        <v/>
      </c>
      <c r="H5052" s="127" t="str">
        <f>IF(A5052&lt;&gt;"",IF(MID(C5052,1,1)="c",$AS$26,IF(MID(C5052,1,1)="r",$AS$41,IF(MID(C5052,1,1)="p",#REF!,#REF!))),"")</f>
        <v/>
      </c>
      <c r="I5052" s="92" t="str">
        <f t="shared" si="791"/>
        <v/>
      </c>
      <c r="J5052" s="92" t="str">
        <f t="shared" si="792"/>
        <v/>
      </c>
      <c r="K5052" s="92" t="str">
        <f t="shared" si="793"/>
        <v/>
      </c>
      <c r="L5052" s="92" t="str">
        <f t="shared" si="794"/>
        <v/>
      </c>
      <c r="M5052" s="95" t="str">
        <f>IF(A5052&lt;&gt;"",IF(MID(C5052,1,1)="c",SigmaEpsConcrete(I5052,$AN$30:$AN$33,$AR$30:$AR$33,$AS$26,$AS$27,$AS$28,$AQ$20,$AU$19),""),"")</f>
        <v/>
      </c>
      <c r="N5052" s="95" t="str">
        <f>IF(A5052&lt;&gt;"",IF(MID(C5052,1,1)="r",SigmaEpsReinf(J5052,$AS$42:$AS$43,$AS$41,$AS$39,$AS$40,$AQ$38),""),"")</f>
        <v/>
      </c>
      <c r="Q5052" s="92" t="str">
        <f t="shared" si="796"/>
        <v/>
      </c>
      <c r="R5052" s="92" t="str">
        <f t="shared" si="797"/>
        <v/>
      </c>
      <c r="U5052" s="5"/>
      <c r="V5052" s="5"/>
      <c r="W5052" s="94" t="str">
        <f t="shared" si="795"/>
        <v/>
      </c>
      <c r="X5052" s="94" t="str">
        <f t="shared" si="798"/>
        <v/>
      </c>
      <c r="Y5052" s="5"/>
      <c r="BK5052" s="8"/>
      <c r="BL5052" s="5"/>
      <c r="BM5052" s="5"/>
      <c r="BN5052" s="5"/>
      <c r="BO5052" s="5"/>
      <c r="BP5052" s="1"/>
      <c r="BQ5052" s="1"/>
      <c r="BR5052" s="1"/>
      <c r="BS5052" s="1"/>
      <c r="BT5052" s="1"/>
      <c r="BU5052" s="4"/>
      <c r="BV5052" s="1"/>
      <c r="BW5052" s="3"/>
      <c r="BX5052" s="4"/>
      <c r="BY5052" s="5"/>
      <c r="BZ5052" s="5"/>
      <c r="CA5052" s="5"/>
      <c r="CB5052" s="5"/>
      <c r="CC5052" s="5"/>
      <c r="CD5052" s="43"/>
    </row>
    <row r="5053" spans="1:82" x14ac:dyDescent="0.25">
      <c r="A5053" s="8"/>
      <c r="B5053" s="5"/>
      <c r="C5053" s="5"/>
      <c r="D5053" s="5"/>
      <c r="E5053" s="5"/>
      <c r="F5053" s="94" t="str">
        <f t="shared" si="789"/>
        <v/>
      </c>
      <c r="G5053" s="94" t="str">
        <f t="shared" si="790"/>
        <v/>
      </c>
      <c r="H5053" s="127" t="str">
        <f>IF(A5053&lt;&gt;"",IF(MID(C5053,1,1)="c",$AS$26,IF(MID(C5053,1,1)="r",$AS$41,IF(MID(C5053,1,1)="p",#REF!,#REF!))),"")</f>
        <v/>
      </c>
      <c r="I5053" s="92" t="str">
        <f t="shared" si="791"/>
        <v/>
      </c>
      <c r="J5053" s="92" t="str">
        <f t="shared" si="792"/>
        <v/>
      </c>
      <c r="K5053" s="92" t="str">
        <f t="shared" si="793"/>
        <v/>
      </c>
      <c r="L5053" s="92" t="str">
        <f t="shared" si="794"/>
        <v/>
      </c>
      <c r="M5053" s="95" t="str">
        <f>IF(A5053&lt;&gt;"",IF(MID(C5053,1,1)="c",SigmaEpsConcrete(I5053,$AN$30:$AN$33,$AR$30:$AR$33,$AS$26,$AS$27,$AS$28,$AQ$20,$AU$19),""),"")</f>
        <v/>
      </c>
      <c r="N5053" s="95" t="str">
        <f>IF(A5053&lt;&gt;"",IF(MID(C5053,1,1)="r",SigmaEpsReinf(J5053,$AS$42:$AS$43,$AS$41,$AS$39,$AS$40,$AQ$38),""),"")</f>
        <v/>
      </c>
      <c r="Q5053" s="92" t="str">
        <f t="shared" si="796"/>
        <v/>
      </c>
      <c r="R5053" s="92" t="str">
        <f t="shared" si="797"/>
        <v/>
      </c>
      <c r="U5053" s="5"/>
      <c r="V5053" s="5"/>
      <c r="W5053" s="94" t="str">
        <f t="shared" si="795"/>
        <v/>
      </c>
      <c r="X5053" s="94" t="str">
        <f t="shared" si="798"/>
        <v/>
      </c>
      <c r="Y5053" s="5"/>
      <c r="BK5053" s="8"/>
      <c r="BL5053" s="5"/>
      <c r="BM5053" s="5"/>
      <c r="BN5053" s="5"/>
      <c r="BO5053" s="5"/>
      <c r="BP5053" s="1"/>
      <c r="BQ5053" s="1"/>
      <c r="BR5053" s="1"/>
      <c r="BS5053" s="1"/>
      <c r="BT5053" s="1"/>
      <c r="BU5053" s="4"/>
      <c r="BV5053" s="1"/>
      <c r="BW5053" s="3"/>
      <c r="BX5053" s="4"/>
      <c r="BY5053" s="5"/>
      <c r="BZ5053" s="5"/>
      <c r="CA5053" s="5"/>
      <c r="CB5053" s="5"/>
      <c r="CC5053" s="5"/>
      <c r="CD5053" s="43"/>
    </row>
    <row r="5054" spans="1:82" x14ac:dyDescent="0.25">
      <c r="A5054" s="8"/>
      <c r="B5054" s="5"/>
      <c r="C5054" s="5"/>
      <c r="D5054" s="5"/>
      <c r="E5054" s="5"/>
      <c r="F5054" s="94" t="str">
        <f t="shared" si="789"/>
        <v/>
      </c>
      <c r="G5054" s="94" t="str">
        <f t="shared" si="790"/>
        <v/>
      </c>
      <c r="H5054" s="127" t="str">
        <f>IF(A5054&lt;&gt;"",IF(MID(C5054,1,1)="c",$AS$26,IF(MID(C5054,1,1)="r",$AS$41,IF(MID(C5054,1,1)="p",#REF!,#REF!))),"")</f>
        <v/>
      </c>
      <c r="I5054" s="92" t="str">
        <f t="shared" si="791"/>
        <v/>
      </c>
      <c r="J5054" s="92" t="str">
        <f t="shared" si="792"/>
        <v/>
      </c>
      <c r="K5054" s="92" t="str">
        <f t="shared" si="793"/>
        <v/>
      </c>
      <c r="L5054" s="92" t="str">
        <f t="shared" si="794"/>
        <v/>
      </c>
      <c r="M5054" s="95" t="str">
        <f>IF(A5054&lt;&gt;"",IF(MID(C5054,1,1)="c",SigmaEpsConcrete(I5054,$AN$30:$AN$33,$AR$30:$AR$33,$AS$26,$AS$27,$AS$28,$AQ$20,$AU$19),""),"")</f>
        <v/>
      </c>
      <c r="N5054" s="95" t="str">
        <f>IF(A5054&lt;&gt;"",IF(MID(C5054,1,1)="r",SigmaEpsReinf(J5054,$AS$42:$AS$43,$AS$41,$AS$39,$AS$40,$AQ$38),""),"")</f>
        <v/>
      </c>
      <c r="Q5054" s="92" t="str">
        <f t="shared" si="796"/>
        <v/>
      </c>
      <c r="R5054" s="92" t="str">
        <f t="shared" si="797"/>
        <v/>
      </c>
      <c r="U5054" s="5"/>
      <c r="V5054" s="5"/>
      <c r="W5054" s="94" t="str">
        <f t="shared" si="795"/>
        <v/>
      </c>
      <c r="X5054" s="94" t="str">
        <f t="shared" si="798"/>
        <v/>
      </c>
      <c r="Y5054" s="5"/>
      <c r="BK5054" s="8"/>
      <c r="BL5054" s="5"/>
      <c r="BM5054" s="5"/>
      <c r="BN5054" s="5"/>
      <c r="BO5054" s="5"/>
      <c r="BP5054" s="1"/>
      <c r="BQ5054" s="1"/>
      <c r="BR5054" s="1"/>
      <c r="BS5054" s="1"/>
      <c r="BT5054" s="1"/>
      <c r="BU5054" s="4"/>
      <c r="BV5054" s="1"/>
      <c r="BW5054" s="3"/>
      <c r="BX5054" s="4"/>
      <c r="BY5054" s="5"/>
      <c r="BZ5054" s="5"/>
      <c r="CA5054" s="5"/>
      <c r="CB5054" s="5"/>
      <c r="CC5054" s="5"/>
      <c r="CD5054" s="43"/>
    </row>
    <row r="5055" spans="1:82" x14ac:dyDescent="0.25">
      <c r="A5055" s="8"/>
      <c r="B5055" s="5"/>
      <c r="C5055" s="5"/>
      <c r="D5055" s="5"/>
      <c r="E5055" s="5"/>
      <c r="F5055" s="94" t="str">
        <f t="shared" si="789"/>
        <v/>
      </c>
      <c r="G5055" s="94" t="str">
        <f t="shared" si="790"/>
        <v/>
      </c>
      <c r="H5055" s="127" t="str">
        <f>IF(A5055&lt;&gt;"",IF(MID(C5055,1,1)="c",$AS$26,IF(MID(C5055,1,1)="r",$AS$41,IF(MID(C5055,1,1)="p",#REF!,#REF!))),"")</f>
        <v/>
      </c>
      <c r="I5055" s="92" t="str">
        <f t="shared" si="791"/>
        <v/>
      </c>
      <c r="J5055" s="92" t="str">
        <f t="shared" si="792"/>
        <v/>
      </c>
      <c r="K5055" s="92" t="str">
        <f t="shared" si="793"/>
        <v/>
      </c>
      <c r="L5055" s="92" t="str">
        <f t="shared" si="794"/>
        <v/>
      </c>
      <c r="M5055" s="95" t="str">
        <f>IF(A5055&lt;&gt;"",IF(MID(C5055,1,1)="c",SigmaEpsConcrete(I5055,$AN$30:$AN$33,$AR$30:$AR$33,$AS$26,$AS$27,$AS$28,$AQ$20,$AU$19),""),"")</f>
        <v/>
      </c>
      <c r="N5055" s="95" t="str">
        <f>IF(A5055&lt;&gt;"",IF(MID(C5055,1,1)="r",SigmaEpsReinf(J5055,$AS$42:$AS$43,$AS$41,$AS$39,$AS$40,$AQ$38),""),"")</f>
        <v/>
      </c>
      <c r="Q5055" s="92" t="str">
        <f t="shared" si="796"/>
        <v/>
      </c>
      <c r="R5055" s="92" t="str">
        <f t="shared" si="797"/>
        <v/>
      </c>
      <c r="U5055" s="5"/>
      <c r="V5055" s="5"/>
      <c r="W5055" s="94" t="str">
        <f t="shared" si="795"/>
        <v/>
      </c>
      <c r="X5055" s="94" t="str">
        <f t="shared" si="798"/>
        <v/>
      </c>
      <c r="Y5055" s="5"/>
      <c r="BK5055" s="8"/>
      <c r="BL5055" s="5"/>
      <c r="BM5055" s="5"/>
      <c r="BN5055" s="5"/>
      <c r="BO5055" s="5"/>
      <c r="BP5055" s="1"/>
      <c r="BQ5055" s="1"/>
      <c r="BR5055" s="1"/>
      <c r="BS5055" s="1"/>
      <c r="BT5055" s="1"/>
      <c r="BU5055" s="4"/>
      <c r="BV5055" s="1"/>
      <c r="BW5055" s="3"/>
      <c r="BX5055" s="4"/>
      <c r="BY5055" s="5"/>
      <c r="BZ5055" s="5"/>
      <c r="CA5055" s="5"/>
      <c r="CB5055" s="5"/>
      <c r="CC5055" s="5"/>
      <c r="CD5055" s="43"/>
    </row>
    <row r="5056" spans="1:82" x14ac:dyDescent="0.25">
      <c r="A5056" s="8"/>
      <c r="B5056" s="5"/>
      <c r="C5056" s="5"/>
      <c r="D5056" s="5"/>
      <c r="E5056" s="5"/>
      <c r="F5056" s="94" t="str">
        <f t="shared" si="789"/>
        <v/>
      </c>
      <c r="G5056" s="94" t="str">
        <f t="shared" si="790"/>
        <v/>
      </c>
      <c r="H5056" s="127" t="str">
        <f>IF(A5056&lt;&gt;"",IF(MID(C5056,1,1)="c",$AS$26,IF(MID(C5056,1,1)="r",$AS$41,IF(MID(C5056,1,1)="p",#REF!,#REF!))),"")</f>
        <v/>
      </c>
      <c r="I5056" s="92" t="str">
        <f t="shared" si="791"/>
        <v/>
      </c>
      <c r="J5056" s="92" t="str">
        <f t="shared" si="792"/>
        <v/>
      </c>
      <c r="K5056" s="92" t="str">
        <f t="shared" si="793"/>
        <v/>
      </c>
      <c r="L5056" s="92" t="str">
        <f t="shared" si="794"/>
        <v/>
      </c>
      <c r="M5056" s="95" t="str">
        <f>IF(A5056&lt;&gt;"",IF(MID(C5056,1,1)="c",SigmaEpsConcrete(I5056,$AN$30:$AN$33,$AR$30:$AR$33,$AS$26,$AS$27,$AS$28,$AQ$20,$AU$19),""),"")</f>
        <v/>
      </c>
      <c r="N5056" s="95" t="str">
        <f>IF(A5056&lt;&gt;"",IF(MID(C5056,1,1)="r",SigmaEpsReinf(J5056,$AS$42:$AS$43,$AS$41,$AS$39,$AS$40,$AQ$38),""),"")</f>
        <v/>
      </c>
      <c r="Q5056" s="92" t="str">
        <f t="shared" si="796"/>
        <v/>
      </c>
      <c r="R5056" s="92" t="str">
        <f t="shared" si="797"/>
        <v/>
      </c>
      <c r="U5056" s="5"/>
      <c r="V5056" s="5"/>
      <c r="W5056" s="94" t="str">
        <f t="shared" si="795"/>
        <v/>
      </c>
      <c r="X5056" s="94" t="str">
        <f t="shared" si="798"/>
        <v/>
      </c>
      <c r="Y5056" s="5"/>
      <c r="BK5056" s="8"/>
      <c r="BL5056" s="5"/>
      <c r="BM5056" s="5"/>
      <c r="BN5056" s="5"/>
      <c r="BO5056" s="5"/>
      <c r="BP5056" s="1"/>
      <c r="BQ5056" s="1"/>
      <c r="BR5056" s="1"/>
      <c r="BS5056" s="1"/>
      <c r="BT5056" s="1"/>
      <c r="BU5056" s="4"/>
      <c r="BV5056" s="1"/>
      <c r="BW5056" s="3"/>
      <c r="BX5056" s="4"/>
      <c r="BY5056" s="5"/>
      <c r="BZ5056" s="5"/>
      <c r="CA5056" s="5"/>
      <c r="CB5056" s="5"/>
      <c r="CC5056" s="5"/>
      <c r="CD5056" s="43"/>
    </row>
    <row r="5057" spans="1:82" x14ac:dyDescent="0.25">
      <c r="A5057" s="8"/>
      <c r="B5057" s="5"/>
      <c r="C5057" s="5"/>
      <c r="D5057" s="5"/>
      <c r="E5057" s="5"/>
      <c r="F5057" s="94" t="str">
        <f t="shared" si="789"/>
        <v/>
      </c>
      <c r="G5057" s="94" t="str">
        <f t="shared" si="790"/>
        <v/>
      </c>
      <c r="H5057" s="127" t="str">
        <f>IF(A5057&lt;&gt;"",IF(MID(C5057,1,1)="c",$AS$26,IF(MID(C5057,1,1)="r",$AS$41,IF(MID(C5057,1,1)="p",#REF!,#REF!))),"")</f>
        <v/>
      </c>
      <c r="I5057" s="92" t="str">
        <f t="shared" si="791"/>
        <v/>
      </c>
      <c r="J5057" s="92" t="str">
        <f t="shared" si="792"/>
        <v/>
      </c>
      <c r="K5057" s="92" t="str">
        <f t="shared" si="793"/>
        <v/>
      </c>
      <c r="L5057" s="92" t="str">
        <f t="shared" si="794"/>
        <v/>
      </c>
      <c r="M5057" s="95" t="str">
        <f>IF(A5057&lt;&gt;"",IF(MID(C5057,1,1)="c",SigmaEpsConcrete(I5057,$AN$30:$AN$33,$AR$30:$AR$33,$AS$26,$AS$27,$AS$28,$AQ$20,$AU$19),""),"")</f>
        <v/>
      </c>
      <c r="N5057" s="95" t="str">
        <f>IF(A5057&lt;&gt;"",IF(MID(C5057,1,1)="r",SigmaEpsReinf(J5057,$AS$42:$AS$43,$AS$41,$AS$39,$AS$40,$AQ$38),""),"")</f>
        <v/>
      </c>
      <c r="Q5057" s="92" t="str">
        <f t="shared" si="796"/>
        <v/>
      </c>
      <c r="R5057" s="92" t="str">
        <f t="shared" si="797"/>
        <v/>
      </c>
      <c r="U5057" s="5"/>
      <c r="V5057" s="5"/>
      <c r="W5057" s="94" t="str">
        <f t="shared" si="795"/>
        <v/>
      </c>
      <c r="X5057" s="94" t="str">
        <f t="shared" si="798"/>
        <v/>
      </c>
      <c r="Y5057" s="5"/>
      <c r="BK5057" s="8"/>
      <c r="BL5057" s="5"/>
      <c r="BM5057" s="5"/>
      <c r="BN5057" s="5"/>
      <c r="BO5057" s="5"/>
      <c r="BP5057" s="1"/>
      <c r="BQ5057" s="1"/>
      <c r="BR5057" s="1"/>
      <c r="BS5057" s="1"/>
      <c r="BT5057" s="1"/>
      <c r="BU5057" s="4"/>
      <c r="BV5057" s="1"/>
      <c r="BW5057" s="3"/>
      <c r="BX5057" s="4"/>
      <c r="BY5057" s="5"/>
      <c r="BZ5057" s="5"/>
      <c r="CA5057" s="5"/>
      <c r="CB5057" s="5"/>
      <c r="CC5057" s="5"/>
      <c r="CD5057" s="43"/>
    </row>
    <row r="5058" spans="1:82" x14ac:dyDescent="0.25">
      <c r="A5058" s="8"/>
      <c r="B5058" s="5"/>
      <c r="C5058" s="5"/>
      <c r="D5058" s="5"/>
      <c r="E5058" s="5"/>
      <c r="F5058" s="94" t="str">
        <f t="shared" si="789"/>
        <v/>
      </c>
      <c r="G5058" s="94" t="str">
        <f t="shared" si="790"/>
        <v/>
      </c>
      <c r="H5058" s="127" t="str">
        <f>IF(A5058&lt;&gt;"",IF(MID(C5058,1,1)="c",$AS$26,IF(MID(C5058,1,1)="r",$AS$41,IF(MID(C5058,1,1)="p",#REF!,#REF!))),"")</f>
        <v/>
      </c>
      <c r="I5058" s="92" t="str">
        <f t="shared" si="791"/>
        <v/>
      </c>
      <c r="J5058" s="92" t="str">
        <f t="shared" si="792"/>
        <v/>
      </c>
      <c r="K5058" s="92" t="str">
        <f t="shared" si="793"/>
        <v/>
      </c>
      <c r="L5058" s="92" t="str">
        <f t="shared" si="794"/>
        <v/>
      </c>
      <c r="M5058" s="95" t="str">
        <f>IF(A5058&lt;&gt;"",IF(MID(C5058,1,1)="c",SigmaEpsConcrete(I5058,$AN$30:$AN$33,$AR$30:$AR$33,$AS$26,$AS$27,$AS$28,$AQ$20,$AU$19),""),"")</f>
        <v/>
      </c>
      <c r="N5058" s="95" t="str">
        <f>IF(A5058&lt;&gt;"",IF(MID(C5058,1,1)="r",SigmaEpsReinf(J5058,$AS$42:$AS$43,$AS$41,$AS$39,$AS$40,$AQ$38),""),"")</f>
        <v/>
      </c>
      <c r="Q5058" s="92" t="str">
        <f t="shared" si="796"/>
        <v/>
      </c>
      <c r="R5058" s="92" t="str">
        <f t="shared" si="797"/>
        <v/>
      </c>
      <c r="U5058" s="5"/>
      <c r="V5058" s="5"/>
      <c r="W5058" s="94" t="str">
        <f t="shared" si="795"/>
        <v/>
      </c>
      <c r="X5058" s="94" t="str">
        <f t="shared" si="798"/>
        <v/>
      </c>
      <c r="Y5058" s="5"/>
      <c r="BK5058" s="8"/>
      <c r="BL5058" s="5"/>
      <c r="BM5058" s="5"/>
      <c r="BN5058" s="5"/>
      <c r="BO5058" s="5"/>
      <c r="BP5058" s="1"/>
      <c r="BQ5058" s="1"/>
      <c r="BR5058" s="1"/>
      <c r="BS5058" s="1"/>
      <c r="BT5058" s="1"/>
      <c r="BU5058" s="4"/>
      <c r="BV5058" s="1"/>
      <c r="BW5058" s="3"/>
      <c r="BX5058" s="4"/>
      <c r="BY5058" s="5"/>
      <c r="BZ5058" s="5"/>
      <c r="CA5058" s="5"/>
      <c r="CB5058" s="5"/>
      <c r="CC5058" s="5"/>
      <c r="CD5058" s="43"/>
    </row>
    <row r="5059" spans="1:82" x14ac:dyDescent="0.25">
      <c r="A5059" s="8"/>
      <c r="B5059" s="5"/>
      <c r="C5059" s="5"/>
      <c r="D5059" s="5"/>
      <c r="E5059" s="5"/>
      <c r="F5059" s="94" t="str">
        <f t="shared" si="789"/>
        <v/>
      </c>
      <c r="G5059" s="94" t="str">
        <f t="shared" si="790"/>
        <v/>
      </c>
      <c r="H5059" s="127" t="str">
        <f>IF(A5059&lt;&gt;"",IF(MID(C5059,1,1)="c",$AS$26,IF(MID(C5059,1,1)="r",$AS$41,IF(MID(C5059,1,1)="p",#REF!,#REF!))),"")</f>
        <v/>
      </c>
      <c r="I5059" s="92" t="str">
        <f t="shared" si="791"/>
        <v/>
      </c>
      <c r="J5059" s="92" t="str">
        <f t="shared" si="792"/>
        <v/>
      </c>
      <c r="K5059" s="92" t="str">
        <f t="shared" si="793"/>
        <v/>
      </c>
      <c r="L5059" s="92" t="str">
        <f t="shared" si="794"/>
        <v/>
      </c>
      <c r="M5059" s="95" t="str">
        <f>IF(A5059&lt;&gt;"",IF(MID(C5059,1,1)="c",SigmaEpsConcrete(I5059,$AN$30:$AN$33,$AR$30:$AR$33,$AS$26,$AS$27,$AS$28,$AQ$20,$AU$19),""),"")</f>
        <v/>
      </c>
      <c r="N5059" s="95" t="str">
        <f>IF(A5059&lt;&gt;"",IF(MID(C5059,1,1)="r",SigmaEpsReinf(J5059,$AS$42:$AS$43,$AS$41,$AS$39,$AS$40,$AQ$38),""),"")</f>
        <v/>
      </c>
      <c r="Q5059" s="92" t="str">
        <f t="shared" si="796"/>
        <v/>
      </c>
      <c r="R5059" s="92" t="str">
        <f t="shared" si="797"/>
        <v/>
      </c>
      <c r="U5059" s="5"/>
      <c r="V5059" s="5"/>
      <c r="W5059" s="94" t="str">
        <f t="shared" si="795"/>
        <v/>
      </c>
      <c r="X5059" s="94" t="str">
        <f t="shared" si="798"/>
        <v/>
      </c>
      <c r="Y5059" s="5"/>
      <c r="BK5059" s="8"/>
      <c r="BL5059" s="5"/>
      <c r="BM5059" s="5"/>
      <c r="BN5059" s="5"/>
      <c r="BO5059" s="5"/>
      <c r="BP5059" s="1"/>
      <c r="BQ5059" s="1"/>
      <c r="BR5059" s="1"/>
      <c r="BS5059" s="1"/>
      <c r="BT5059" s="1"/>
      <c r="BU5059" s="4"/>
      <c r="BV5059" s="1"/>
      <c r="BW5059" s="3"/>
      <c r="BX5059" s="4"/>
      <c r="BY5059" s="5"/>
      <c r="BZ5059" s="5"/>
      <c r="CA5059" s="5"/>
      <c r="CB5059" s="5"/>
      <c r="CC5059" s="5"/>
      <c r="CD5059" s="43"/>
    </row>
    <row r="5060" spans="1:82" x14ac:dyDescent="0.25">
      <c r="A5060" s="8"/>
      <c r="B5060" s="5"/>
      <c r="C5060" s="5"/>
      <c r="D5060" s="5"/>
      <c r="E5060" s="5"/>
      <c r="F5060" s="94" t="str">
        <f t="shared" si="789"/>
        <v/>
      </c>
      <c r="G5060" s="94" t="str">
        <f t="shared" si="790"/>
        <v/>
      </c>
      <c r="H5060" s="127" t="str">
        <f>IF(A5060&lt;&gt;"",IF(MID(C5060,1,1)="c",$AS$26,IF(MID(C5060,1,1)="r",$AS$41,IF(MID(C5060,1,1)="p",#REF!,#REF!))),"")</f>
        <v/>
      </c>
      <c r="I5060" s="92" t="str">
        <f t="shared" si="791"/>
        <v/>
      </c>
      <c r="J5060" s="92" t="str">
        <f t="shared" si="792"/>
        <v/>
      </c>
      <c r="K5060" s="92" t="str">
        <f t="shared" si="793"/>
        <v/>
      </c>
      <c r="L5060" s="92" t="str">
        <f t="shared" si="794"/>
        <v/>
      </c>
      <c r="M5060" s="95" t="str">
        <f>IF(A5060&lt;&gt;"",IF(MID(C5060,1,1)="c",SigmaEpsConcrete(I5060,$AN$30:$AN$33,$AR$30:$AR$33,$AS$26,$AS$27,$AS$28,$AQ$20,$AU$19),""),"")</f>
        <v/>
      </c>
      <c r="N5060" s="95" t="str">
        <f>IF(A5060&lt;&gt;"",IF(MID(C5060,1,1)="r",SigmaEpsReinf(J5060,$AS$42:$AS$43,$AS$41,$AS$39,$AS$40,$AQ$38),""),"")</f>
        <v/>
      </c>
      <c r="Q5060" s="92" t="str">
        <f t="shared" si="796"/>
        <v/>
      </c>
      <c r="R5060" s="92" t="str">
        <f t="shared" si="797"/>
        <v/>
      </c>
      <c r="U5060" s="5"/>
      <c r="V5060" s="5"/>
      <c r="W5060" s="94" t="str">
        <f t="shared" si="795"/>
        <v/>
      </c>
      <c r="X5060" s="94" t="str">
        <f t="shared" si="798"/>
        <v/>
      </c>
      <c r="Y5060" s="5"/>
      <c r="BK5060" s="8"/>
      <c r="BL5060" s="5"/>
      <c r="BM5060" s="5"/>
      <c r="BN5060" s="5"/>
      <c r="BO5060" s="5"/>
      <c r="BP5060" s="1"/>
      <c r="BQ5060" s="1"/>
      <c r="BR5060" s="1"/>
      <c r="BS5060" s="1"/>
      <c r="BT5060" s="1"/>
      <c r="BU5060" s="4"/>
      <c r="BV5060" s="1"/>
      <c r="BW5060" s="3"/>
      <c r="BX5060" s="4"/>
      <c r="BY5060" s="5"/>
      <c r="BZ5060" s="5"/>
      <c r="CA5060" s="5"/>
      <c r="CB5060" s="5"/>
      <c r="CC5060" s="5"/>
      <c r="CD5060" s="43"/>
    </row>
    <row r="5061" spans="1:82" x14ac:dyDescent="0.25">
      <c r="A5061" s="8"/>
      <c r="B5061" s="5"/>
      <c r="C5061" s="5"/>
      <c r="D5061" s="5"/>
      <c r="E5061" s="5"/>
      <c r="F5061" s="94" t="str">
        <f t="shared" si="789"/>
        <v/>
      </c>
      <c r="G5061" s="94" t="str">
        <f t="shared" si="790"/>
        <v/>
      </c>
      <c r="H5061" s="127" t="str">
        <f>IF(A5061&lt;&gt;"",IF(MID(C5061,1,1)="c",$AS$26,IF(MID(C5061,1,1)="r",$AS$41,IF(MID(C5061,1,1)="p",#REF!,#REF!))),"")</f>
        <v/>
      </c>
      <c r="I5061" s="92" t="str">
        <f t="shared" si="791"/>
        <v/>
      </c>
      <c r="J5061" s="92" t="str">
        <f t="shared" si="792"/>
        <v/>
      </c>
      <c r="K5061" s="92" t="str">
        <f t="shared" si="793"/>
        <v/>
      </c>
      <c r="L5061" s="92" t="str">
        <f t="shared" si="794"/>
        <v/>
      </c>
      <c r="M5061" s="95" t="str">
        <f>IF(A5061&lt;&gt;"",IF(MID(C5061,1,1)="c",SigmaEpsConcrete(I5061,$AN$30:$AN$33,$AR$30:$AR$33,$AS$26,$AS$27,$AS$28,$AQ$20,$AU$19),""),"")</f>
        <v/>
      </c>
      <c r="N5061" s="95" t="str">
        <f>IF(A5061&lt;&gt;"",IF(MID(C5061,1,1)="r",SigmaEpsReinf(J5061,$AS$42:$AS$43,$AS$41,$AS$39,$AS$40,$AQ$38),""),"")</f>
        <v/>
      </c>
      <c r="Q5061" s="92" t="str">
        <f t="shared" si="796"/>
        <v/>
      </c>
      <c r="R5061" s="92" t="str">
        <f t="shared" si="797"/>
        <v/>
      </c>
      <c r="U5061" s="5"/>
      <c r="V5061" s="5"/>
      <c r="W5061" s="94" t="str">
        <f t="shared" si="795"/>
        <v/>
      </c>
      <c r="X5061" s="94" t="str">
        <f t="shared" si="798"/>
        <v/>
      </c>
      <c r="Y5061" s="5"/>
      <c r="BK5061" s="8"/>
      <c r="BL5061" s="5"/>
      <c r="BM5061" s="5"/>
      <c r="BN5061" s="5"/>
      <c r="BO5061" s="5"/>
      <c r="BP5061" s="1"/>
      <c r="BQ5061" s="1"/>
      <c r="BR5061" s="1"/>
      <c r="BS5061" s="1"/>
      <c r="BT5061" s="1"/>
      <c r="BU5061" s="4"/>
      <c r="BV5061" s="1"/>
      <c r="BW5061" s="3"/>
      <c r="BX5061" s="4"/>
      <c r="BY5061" s="5"/>
      <c r="BZ5061" s="5"/>
      <c r="CA5061" s="5"/>
      <c r="CB5061" s="5"/>
      <c r="CC5061" s="5"/>
      <c r="CD5061" s="43"/>
    </row>
    <row r="5062" spans="1:82" x14ac:dyDescent="0.25">
      <c r="A5062" s="8"/>
      <c r="B5062" s="5"/>
      <c r="C5062" s="5"/>
      <c r="D5062" s="5"/>
      <c r="E5062" s="5"/>
      <c r="F5062" s="94" t="str">
        <f t="shared" si="789"/>
        <v/>
      </c>
      <c r="G5062" s="94" t="str">
        <f t="shared" si="790"/>
        <v/>
      </c>
      <c r="H5062" s="127" t="str">
        <f>IF(A5062&lt;&gt;"",IF(MID(C5062,1,1)="c",$AS$26,IF(MID(C5062,1,1)="r",$AS$41,IF(MID(C5062,1,1)="p",#REF!,#REF!))),"")</f>
        <v/>
      </c>
      <c r="I5062" s="92" t="str">
        <f t="shared" si="791"/>
        <v/>
      </c>
      <c r="J5062" s="92" t="str">
        <f t="shared" si="792"/>
        <v/>
      </c>
      <c r="K5062" s="92" t="str">
        <f t="shared" si="793"/>
        <v/>
      </c>
      <c r="L5062" s="92" t="str">
        <f t="shared" si="794"/>
        <v/>
      </c>
      <c r="M5062" s="95" t="str">
        <f>IF(A5062&lt;&gt;"",IF(MID(C5062,1,1)="c",SigmaEpsConcrete(I5062,$AN$30:$AN$33,$AR$30:$AR$33,$AS$26,$AS$27,$AS$28,$AQ$20,$AU$19),""),"")</f>
        <v/>
      </c>
      <c r="N5062" s="95" t="str">
        <f>IF(A5062&lt;&gt;"",IF(MID(C5062,1,1)="r",SigmaEpsReinf(J5062,$AS$42:$AS$43,$AS$41,$AS$39,$AS$40,$AQ$38),""),"")</f>
        <v/>
      </c>
      <c r="Q5062" s="92" t="str">
        <f t="shared" si="796"/>
        <v/>
      </c>
      <c r="R5062" s="92" t="str">
        <f t="shared" si="797"/>
        <v/>
      </c>
      <c r="U5062" s="5"/>
      <c r="V5062" s="5"/>
      <c r="W5062" s="94" t="str">
        <f t="shared" si="795"/>
        <v/>
      </c>
      <c r="X5062" s="94" t="str">
        <f t="shared" si="798"/>
        <v/>
      </c>
      <c r="Y5062" s="5"/>
      <c r="BK5062" s="8"/>
      <c r="BL5062" s="5"/>
      <c r="BM5062" s="5"/>
      <c r="BN5062" s="5"/>
      <c r="BO5062" s="5"/>
      <c r="BP5062" s="1"/>
      <c r="BQ5062" s="1"/>
      <c r="BR5062" s="1"/>
      <c r="BS5062" s="1"/>
      <c r="BT5062" s="1"/>
      <c r="BU5062" s="4"/>
      <c r="BV5062" s="1"/>
      <c r="BW5062" s="3"/>
      <c r="BX5062" s="4"/>
      <c r="BY5062" s="5"/>
      <c r="BZ5062" s="5"/>
      <c r="CA5062" s="5"/>
      <c r="CB5062" s="5"/>
      <c r="CC5062" s="5"/>
      <c r="CD5062" s="43"/>
    </row>
    <row r="5063" spans="1:82" x14ac:dyDescent="0.25">
      <c r="A5063" s="8"/>
      <c r="B5063" s="5"/>
      <c r="C5063" s="5"/>
      <c r="D5063" s="5"/>
      <c r="E5063" s="5"/>
      <c r="F5063" s="94" t="str">
        <f t="shared" si="789"/>
        <v/>
      </c>
      <c r="G5063" s="94" t="str">
        <f t="shared" si="790"/>
        <v/>
      </c>
      <c r="H5063" s="127" t="str">
        <f>IF(A5063&lt;&gt;"",IF(MID(C5063,1,1)="c",$AS$26,IF(MID(C5063,1,1)="r",$AS$41,IF(MID(C5063,1,1)="p",#REF!,#REF!))),"")</f>
        <v/>
      </c>
      <c r="I5063" s="92" t="str">
        <f t="shared" si="791"/>
        <v/>
      </c>
      <c r="J5063" s="92" t="str">
        <f t="shared" si="792"/>
        <v/>
      </c>
      <c r="K5063" s="92" t="str">
        <f t="shared" si="793"/>
        <v/>
      </c>
      <c r="L5063" s="92" t="str">
        <f t="shared" si="794"/>
        <v/>
      </c>
      <c r="M5063" s="95" t="str">
        <f>IF(A5063&lt;&gt;"",IF(MID(C5063,1,1)="c",SigmaEpsConcrete(I5063,$AN$30:$AN$33,$AR$30:$AR$33,$AS$26,$AS$27,$AS$28,$AQ$20,$AU$19),""),"")</f>
        <v/>
      </c>
      <c r="N5063" s="95" t="str">
        <f>IF(A5063&lt;&gt;"",IF(MID(C5063,1,1)="r",SigmaEpsReinf(J5063,$AS$42:$AS$43,$AS$41,$AS$39,$AS$40,$AQ$38),""),"")</f>
        <v/>
      </c>
      <c r="Q5063" s="92" t="str">
        <f t="shared" si="796"/>
        <v/>
      </c>
      <c r="R5063" s="92" t="str">
        <f t="shared" si="797"/>
        <v/>
      </c>
      <c r="U5063" s="5"/>
      <c r="V5063" s="5"/>
      <c r="W5063" s="94" t="str">
        <f t="shared" si="795"/>
        <v/>
      </c>
      <c r="X5063" s="94" t="str">
        <f t="shared" si="798"/>
        <v/>
      </c>
      <c r="Y5063" s="5"/>
      <c r="BK5063" s="8"/>
      <c r="BL5063" s="5"/>
      <c r="BM5063" s="5"/>
      <c r="BN5063" s="5"/>
      <c r="BO5063" s="5"/>
      <c r="BP5063" s="1"/>
      <c r="BQ5063" s="1"/>
      <c r="BR5063" s="1"/>
      <c r="BS5063" s="1"/>
      <c r="BT5063" s="1"/>
      <c r="BU5063" s="4"/>
      <c r="BV5063" s="1"/>
      <c r="BW5063" s="3"/>
      <c r="BX5063" s="4"/>
      <c r="BY5063" s="5"/>
      <c r="BZ5063" s="5"/>
      <c r="CA5063" s="5"/>
      <c r="CB5063" s="5"/>
      <c r="CC5063" s="5"/>
      <c r="CD5063" s="43"/>
    </row>
    <row r="5064" spans="1:82" x14ac:dyDescent="0.25">
      <c r="A5064" s="8"/>
      <c r="B5064" s="5"/>
      <c r="C5064" s="5"/>
      <c r="D5064" s="5"/>
      <c r="E5064" s="5"/>
      <c r="F5064" s="94" t="str">
        <f t="shared" si="789"/>
        <v/>
      </c>
      <c r="G5064" s="94" t="str">
        <f t="shared" si="790"/>
        <v/>
      </c>
      <c r="H5064" s="127" t="str">
        <f>IF(A5064&lt;&gt;"",IF(MID(C5064,1,1)="c",$AS$26,IF(MID(C5064,1,1)="r",$AS$41,IF(MID(C5064,1,1)="p",#REF!,#REF!))),"")</f>
        <v/>
      </c>
      <c r="I5064" s="92" t="str">
        <f t="shared" si="791"/>
        <v/>
      </c>
      <c r="J5064" s="92" t="str">
        <f t="shared" si="792"/>
        <v/>
      </c>
      <c r="K5064" s="92" t="str">
        <f t="shared" si="793"/>
        <v/>
      </c>
      <c r="L5064" s="92" t="str">
        <f t="shared" si="794"/>
        <v/>
      </c>
      <c r="M5064" s="95" t="str">
        <f>IF(A5064&lt;&gt;"",IF(MID(C5064,1,1)="c",SigmaEpsConcrete(I5064,$AN$30:$AN$33,$AR$30:$AR$33,$AS$26,$AS$27,$AS$28,$AQ$20,$AU$19),""),"")</f>
        <v/>
      </c>
      <c r="N5064" s="95" t="str">
        <f>IF(A5064&lt;&gt;"",IF(MID(C5064,1,1)="r",SigmaEpsReinf(J5064,$AS$42:$AS$43,$AS$41,$AS$39,$AS$40,$AQ$38),""),"")</f>
        <v/>
      </c>
      <c r="Q5064" s="92" t="str">
        <f t="shared" si="796"/>
        <v/>
      </c>
      <c r="R5064" s="92" t="str">
        <f t="shared" si="797"/>
        <v/>
      </c>
      <c r="U5064" s="5"/>
      <c r="V5064" s="5"/>
      <c r="W5064" s="94" t="str">
        <f t="shared" si="795"/>
        <v/>
      </c>
      <c r="X5064" s="94" t="str">
        <f t="shared" si="798"/>
        <v/>
      </c>
      <c r="Y5064" s="5"/>
      <c r="BK5064" s="8"/>
      <c r="BL5064" s="5"/>
      <c r="BM5064" s="5"/>
      <c r="BN5064" s="5"/>
      <c r="BO5064" s="5"/>
      <c r="BP5064" s="1"/>
      <c r="BQ5064" s="1"/>
      <c r="BR5064" s="1"/>
      <c r="BS5064" s="1"/>
      <c r="BT5064" s="1"/>
      <c r="BU5064" s="4"/>
      <c r="BV5064" s="1"/>
      <c r="BW5064" s="3"/>
      <c r="BX5064" s="4"/>
      <c r="BY5064" s="5"/>
      <c r="BZ5064" s="5"/>
      <c r="CA5064" s="5"/>
      <c r="CB5064" s="5"/>
      <c r="CC5064" s="5"/>
      <c r="CD5064" s="43"/>
    </row>
    <row r="5065" spans="1:82" x14ac:dyDescent="0.25">
      <c r="A5065" s="8"/>
      <c r="B5065" s="5"/>
      <c r="C5065" s="5"/>
      <c r="D5065" s="5"/>
      <c r="E5065" s="5"/>
      <c r="F5065" s="94" t="str">
        <f t="shared" si="789"/>
        <v/>
      </c>
      <c r="G5065" s="94" t="str">
        <f t="shared" si="790"/>
        <v/>
      </c>
      <c r="H5065" s="127" t="str">
        <f>IF(A5065&lt;&gt;"",IF(MID(C5065,1,1)="c",$AS$26,IF(MID(C5065,1,1)="r",$AS$41,IF(MID(C5065,1,1)="p",#REF!,#REF!))),"")</f>
        <v/>
      </c>
      <c r="I5065" s="92" t="str">
        <f t="shared" si="791"/>
        <v/>
      </c>
      <c r="J5065" s="92" t="str">
        <f t="shared" si="792"/>
        <v/>
      </c>
      <c r="K5065" s="92" t="str">
        <f t="shared" si="793"/>
        <v/>
      </c>
      <c r="L5065" s="92" t="str">
        <f t="shared" si="794"/>
        <v/>
      </c>
      <c r="M5065" s="95" t="str">
        <f>IF(A5065&lt;&gt;"",IF(MID(C5065,1,1)="c",SigmaEpsConcrete(I5065,$AN$30:$AN$33,$AR$30:$AR$33,$AS$26,$AS$27,$AS$28,$AQ$20,$AU$19),""),"")</f>
        <v/>
      </c>
      <c r="N5065" s="95" t="str">
        <f>IF(A5065&lt;&gt;"",IF(MID(C5065,1,1)="r",SigmaEpsReinf(J5065,$AS$42:$AS$43,$AS$41,$AS$39,$AS$40,$AQ$38),""),"")</f>
        <v/>
      </c>
      <c r="Q5065" s="92" t="str">
        <f t="shared" si="796"/>
        <v/>
      </c>
      <c r="R5065" s="92" t="str">
        <f t="shared" si="797"/>
        <v/>
      </c>
      <c r="U5065" s="5"/>
      <c r="V5065" s="5"/>
      <c r="W5065" s="94" t="str">
        <f t="shared" si="795"/>
        <v/>
      </c>
      <c r="X5065" s="94" t="str">
        <f t="shared" si="798"/>
        <v/>
      </c>
      <c r="Y5065" s="5"/>
      <c r="BK5065" s="8"/>
      <c r="BL5065" s="5"/>
      <c r="BM5065" s="5"/>
      <c r="BN5065" s="5"/>
      <c r="BO5065" s="5"/>
      <c r="BP5065" s="1"/>
      <c r="BQ5065" s="1"/>
      <c r="BR5065" s="1"/>
      <c r="BS5065" s="1"/>
      <c r="BT5065" s="1"/>
      <c r="BU5065" s="4"/>
      <c r="BV5065" s="1"/>
      <c r="BW5065" s="3"/>
      <c r="BX5065" s="4"/>
      <c r="BY5065" s="5"/>
      <c r="BZ5065" s="5"/>
      <c r="CA5065" s="5"/>
      <c r="CB5065" s="5"/>
      <c r="CC5065" s="5"/>
      <c r="CD5065" s="43"/>
    </row>
    <row r="5066" spans="1:82" x14ac:dyDescent="0.25">
      <c r="A5066" s="8"/>
      <c r="B5066" s="5"/>
      <c r="C5066" s="5"/>
      <c r="D5066" s="5"/>
      <c r="E5066" s="5"/>
      <c r="F5066" s="94" t="str">
        <f t="shared" ref="F5066:F5129" si="799">IF(A5066&lt;&gt;"",(D5066-$AU$86)/10,"")</f>
        <v/>
      </c>
      <c r="G5066" s="94" t="str">
        <f t="shared" ref="G5066:G5129" si="800">IF(A5066&lt;&gt;"",(E5066-$AU$87)/10,"")</f>
        <v/>
      </c>
      <c r="H5066" s="127" t="str">
        <f>IF(A5066&lt;&gt;"",IF(MID(C5066,1,1)="c",$AS$26,IF(MID(C5066,1,1)="r",$AS$41,IF(MID(C5066,1,1)="p",#REF!,#REF!))),"")</f>
        <v/>
      </c>
      <c r="I5066" s="92" t="str">
        <f t="shared" ref="I5066:I5129" si="801">IF($A5066&lt;&gt;"",IF(MID($C5066,1,1)="c",$Y$3+$Y$4*$F5066+$Y$5*$G5066+$BR$43,""),"")</f>
        <v/>
      </c>
      <c r="J5066" s="92" t="str">
        <f t="shared" ref="J5066:J5129" si="802">IF($A5066&lt;&gt;"",IF(MID($C5066,1,1)="r",$Y$3+$Y$4*$F5066+$Y$5*$G5066+$BR$43,""),"")</f>
        <v/>
      </c>
      <c r="K5066" s="92" t="str">
        <f t="shared" ref="K5066:K5129" si="803">IF($A5066&lt;&gt;"",IF(MID($C5066,1,1)="u",$Y$3+$Y$4*$F5066+$Y$5*$G5066+$BR$43,""),"")</f>
        <v/>
      </c>
      <c r="L5066" s="92" t="str">
        <f t="shared" ref="L5066:L5129" si="804">IF($A5066&lt;&gt;"",IF(MID($C5066,1,1)="p",$Y$3+$Y$4*$F5066+$Y$5*$G5066+$BR$43,""),"")</f>
        <v/>
      </c>
      <c r="M5066" s="95" t="str">
        <f>IF(A5066&lt;&gt;"",IF(MID(C5066,1,1)="c",SigmaEpsConcrete(I5066,$AN$30:$AN$33,$AR$30:$AR$33,$AS$26,$AS$27,$AS$28,$AQ$20,$AU$19),""),"")</f>
        <v/>
      </c>
      <c r="N5066" s="95" t="str">
        <f>IF(A5066&lt;&gt;"",IF(MID(C5066,1,1)="r",SigmaEpsReinf(J5066,$AS$42:$AS$43,$AS$41,$AS$39,$AS$40,$AQ$38),""),"")</f>
        <v/>
      </c>
      <c r="Q5066" s="92" t="str">
        <f t="shared" si="796"/>
        <v/>
      </c>
      <c r="R5066" s="92" t="str">
        <f t="shared" si="797"/>
        <v/>
      </c>
      <c r="U5066" s="5"/>
      <c r="V5066" s="5"/>
      <c r="W5066" s="94" t="str">
        <f t="shared" ref="W5066:W5129" si="805">IF(A5066&lt;&gt;"",F5066-$AU$105,"")</f>
        <v/>
      </c>
      <c r="X5066" s="94" t="str">
        <f t="shared" si="798"/>
        <v/>
      </c>
      <c r="Y5066" s="5"/>
      <c r="BK5066" s="8"/>
      <c r="BL5066" s="5"/>
      <c r="BM5066" s="5"/>
      <c r="BN5066" s="5"/>
      <c r="BO5066" s="5"/>
      <c r="BP5066" s="1"/>
      <c r="BQ5066" s="1"/>
      <c r="BR5066" s="1"/>
      <c r="BS5066" s="1"/>
      <c r="BT5066" s="1"/>
      <c r="BU5066" s="4"/>
      <c r="BV5066" s="1"/>
      <c r="BW5066" s="3"/>
      <c r="BX5066" s="4"/>
      <c r="BY5066" s="5"/>
      <c r="BZ5066" s="5"/>
      <c r="CA5066" s="5"/>
      <c r="CB5066" s="5"/>
      <c r="CC5066" s="5"/>
      <c r="CD5066" s="43"/>
    </row>
    <row r="5067" spans="1:82" x14ac:dyDescent="0.25">
      <c r="A5067" s="8"/>
      <c r="B5067" s="5"/>
      <c r="C5067" s="5"/>
      <c r="D5067" s="5"/>
      <c r="E5067" s="5"/>
      <c r="F5067" s="94" t="str">
        <f t="shared" si="799"/>
        <v/>
      </c>
      <c r="G5067" s="94" t="str">
        <f t="shared" si="800"/>
        <v/>
      </c>
      <c r="H5067" s="127" t="str">
        <f>IF(A5067&lt;&gt;"",IF(MID(C5067,1,1)="c",$AS$26,IF(MID(C5067,1,1)="r",$AS$41,IF(MID(C5067,1,1)="p",#REF!,#REF!))),"")</f>
        <v/>
      </c>
      <c r="I5067" s="92" t="str">
        <f t="shared" si="801"/>
        <v/>
      </c>
      <c r="J5067" s="92" t="str">
        <f t="shared" si="802"/>
        <v/>
      </c>
      <c r="K5067" s="92" t="str">
        <f t="shared" si="803"/>
        <v/>
      </c>
      <c r="L5067" s="92" t="str">
        <f t="shared" si="804"/>
        <v/>
      </c>
      <c r="M5067" s="95" t="str">
        <f>IF(A5067&lt;&gt;"",IF(MID(C5067,1,1)="c",SigmaEpsConcrete(I5067,$AN$30:$AN$33,$AR$30:$AR$33,$AS$26,$AS$27,$AS$28,$AQ$20,$AU$19),""),"")</f>
        <v/>
      </c>
      <c r="N5067" s="95" t="str">
        <f>IF(A5067&lt;&gt;"",IF(MID(C5067,1,1)="r",SigmaEpsReinf(J5067,$AS$42:$AS$43,$AS$41,$AS$39,$AS$40,$AQ$38),""),"")</f>
        <v/>
      </c>
      <c r="Q5067" s="92" t="str">
        <f t="shared" ref="Q5067:Q5130" si="806">IF(A5067&lt;&gt;"",IF(MID(C5067,1,1)="c",IF(ISERROR(M5067/I5067),"",M5067/I5067),""),"")</f>
        <v/>
      </c>
      <c r="R5067" s="92" t="str">
        <f t="shared" ref="R5067:R5130" si="807">IF(A5067&lt;&gt;"",IF(MID(C5067,1,1)="r",IF(ISERROR(N5067/J5067),"",N5067/J5067),""),"")</f>
        <v/>
      </c>
      <c r="U5067" s="5"/>
      <c r="V5067" s="5"/>
      <c r="W5067" s="94" t="str">
        <f t="shared" si="805"/>
        <v/>
      </c>
      <c r="X5067" s="94" t="str">
        <f t="shared" ref="X5067:X5130" si="808">IF(B5067&lt;&gt;"",G5067-$AU$106,"")</f>
        <v/>
      </c>
      <c r="Y5067" s="5"/>
      <c r="BK5067" s="8"/>
      <c r="BL5067" s="5"/>
      <c r="BM5067" s="5"/>
      <c r="BN5067" s="5"/>
      <c r="BO5067" s="5"/>
      <c r="BP5067" s="1"/>
      <c r="BQ5067" s="1"/>
      <c r="BR5067" s="1"/>
      <c r="BS5067" s="1"/>
      <c r="BT5067" s="1"/>
      <c r="BU5067" s="4"/>
      <c r="BV5067" s="1"/>
      <c r="BW5067" s="3"/>
      <c r="BX5067" s="4"/>
      <c r="BY5067" s="5"/>
      <c r="BZ5067" s="5"/>
      <c r="CA5067" s="5"/>
      <c r="CB5067" s="5"/>
      <c r="CC5067" s="5"/>
      <c r="CD5067" s="43"/>
    </row>
    <row r="5068" spans="1:82" x14ac:dyDescent="0.25">
      <c r="A5068" s="8"/>
      <c r="B5068" s="5"/>
      <c r="C5068" s="5"/>
      <c r="D5068" s="5"/>
      <c r="E5068" s="5"/>
      <c r="F5068" s="94" t="str">
        <f t="shared" si="799"/>
        <v/>
      </c>
      <c r="G5068" s="94" t="str">
        <f t="shared" si="800"/>
        <v/>
      </c>
      <c r="H5068" s="127" t="str">
        <f>IF(A5068&lt;&gt;"",IF(MID(C5068,1,1)="c",$AS$26,IF(MID(C5068,1,1)="r",$AS$41,IF(MID(C5068,1,1)="p",#REF!,#REF!))),"")</f>
        <v/>
      </c>
      <c r="I5068" s="92" t="str">
        <f t="shared" si="801"/>
        <v/>
      </c>
      <c r="J5068" s="92" t="str">
        <f t="shared" si="802"/>
        <v/>
      </c>
      <c r="K5068" s="92" t="str">
        <f t="shared" si="803"/>
        <v/>
      </c>
      <c r="L5068" s="92" t="str">
        <f t="shared" si="804"/>
        <v/>
      </c>
      <c r="M5068" s="95" t="str">
        <f>IF(A5068&lt;&gt;"",IF(MID(C5068,1,1)="c",SigmaEpsConcrete(I5068,$AN$30:$AN$33,$AR$30:$AR$33,$AS$26,$AS$27,$AS$28,$AQ$20,$AU$19),""),"")</f>
        <v/>
      </c>
      <c r="N5068" s="95" t="str">
        <f>IF(A5068&lt;&gt;"",IF(MID(C5068,1,1)="r",SigmaEpsReinf(J5068,$AS$42:$AS$43,$AS$41,$AS$39,$AS$40,$AQ$38),""),"")</f>
        <v/>
      </c>
      <c r="Q5068" s="92" t="str">
        <f t="shared" si="806"/>
        <v/>
      </c>
      <c r="R5068" s="92" t="str">
        <f t="shared" si="807"/>
        <v/>
      </c>
      <c r="U5068" s="5"/>
      <c r="V5068" s="5"/>
      <c r="W5068" s="94" t="str">
        <f t="shared" si="805"/>
        <v/>
      </c>
      <c r="X5068" s="94" t="str">
        <f t="shared" si="808"/>
        <v/>
      </c>
      <c r="Y5068" s="5"/>
      <c r="BK5068" s="8"/>
      <c r="BL5068" s="5"/>
      <c r="BM5068" s="5"/>
      <c r="BN5068" s="5"/>
      <c r="BO5068" s="5"/>
      <c r="BP5068" s="1"/>
      <c r="BQ5068" s="1"/>
      <c r="BR5068" s="1"/>
      <c r="BS5068" s="1"/>
      <c r="BT5068" s="1"/>
      <c r="BU5068" s="4"/>
      <c r="BV5068" s="1"/>
      <c r="BW5068" s="3"/>
      <c r="BX5068" s="4"/>
      <c r="BY5068" s="5"/>
      <c r="BZ5068" s="5"/>
      <c r="CA5068" s="5"/>
      <c r="CB5068" s="5"/>
      <c r="CC5068" s="5"/>
      <c r="CD5068" s="43"/>
    </row>
    <row r="5069" spans="1:82" x14ac:dyDescent="0.25">
      <c r="A5069" s="8"/>
      <c r="B5069" s="5"/>
      <c r="C5069" s="5"/>
      <c r="D5069" s="5"/>
      <c r="E5069" s="5"/>
      <c r="F5069" s="94" t="str">
        <f t="shared" si="799"/>
        <v/>
      </c>
      <c r="G5069" s="94" t="str">
        <f t="shared" si="800"/>
        <v/>
      </c>
      <c r="H5069" s="127" t="str">
        <f>IF(A5069&lt;&gt;"",IF(MID(C5069,1,1)="c",$AS$26,IF(MID(C5069,1,1)="r",$AS$41,IF(MID(C5069,1,1)="p",#REF!,#REF!))),"")</f>
        <v/>
      </c>
      <c r="I5069" s="92" t="str">
        <f t="shared" si="801"/>
        <v/>
      </c>
      <c r="J5069" s="92" t="str">
        <f t="shared" si="802"/>
        <v/>
      </c>
      <c r="K5069" s="92" t="str">
        <f t="shared" si="803"/>
        <v/>
      </c>
      <c r="L5069" s="92" t="str">
        <f t="shared" si="804"/>
        <v/>
      </c>
      <c r="M5069" s="95" t="str">
        <f>IF(A5069&lt;&gt;"",IF(MID(C5069,1,1)="c",SigmaEpsConcrete(I5069,$AN$30:$AN$33,$AR$30:$AR$33,$AS$26,$AS$27,$AS$28,$AQ$20,$AU$19),""),"")</f>
        <v/>
      </c>
      <c r="N5069" s="95" t="str">
        <f>IF(A5069&lt;&gt;"",IF(MID(C5069,1,1)="r",SigmaEpsReinf(J5069,$AS$42:$AS$43,$AS$41,$AS$39,$AS$40,$AQ$38),""),"")</f>
        <v/>
      </c>
      <c r="Q5069" s="92" t="str">
        <f t="shared" si="806"/>
        <v/>
      </c>
      <c r="R5069" s="92" t="str">
        <f t="shared" si="807"/>
        <v/>
      </c>
      <c r="U5069" s="5"/>
      <c r="V5069" s="5"/>
      <c r="W5069" s="94" t="str">
        <f t="shared" si="805"/>
        <v/>
      </c>
      <c r="X5069" s="94" t="str">
        <f t="shared" si="808"/>
        <v/>
      </c>
      <c r="Y5069" s="5"/>
      <c r="BK5069" s="8"/>
      <c r="BL5069" s="5"/>
      <c r="BM5069" s="5"/>
      <c r="BN5069" s="5"/>
      <c r="BO5069" s="5"/>
      <c r="BP5069" s="1"/>
      <c r="BQ5069" s="1"/>
      <c r="BR5069" s="1"/>
      <c r="BS5069" s="1"/>
      <c r="BT5069" s="1"/>
      <c r="BU5069" s="4"/>
      <c r="BV5069" s="1"/>
      <c r="BW5069" s="3"/>
      <c r="BX5069" s="4"/>
      <c r="BY5069" s="5"/>
      <c r="BZ5069" s="5"/>
      <c r="CA5069" s="5"/>
      <c r="CB5069" s="5"/>
      <c r="CC5069" s="5"/>
      <c r="CD5069" s="43"/>
    </row>
    <row r="5070" spans="1:82" x14ac:dyDescent="0.25">
      <c r="A5070" s="8"/>
      <c r="B5070" s="5"/>
      <c r="C5070" s="5"/>
      <c r="D5070" s="5"/>
      <c r="E5070" s="5"/>
      <c r="F5070" s="94" t="str">
        <f t="shared" si="799"/>
        <v/>
      </c>
      <c r="G5070" s="94" t="str">
        <f t="shared" si="800"/>
        <v/>
      </c>
      <c r="H5070" s="127" t="str">
        <f>IF(A5070&lt;&gt;"",IF(MID(C5070,1,1)="c",$AS$26,IF(MID(C5070,1,1)="r",$AS$41,IF(MID(C5070,1,1)="p",#REF!,#REF!))),"")</f>
        <v/>
      </c>
      <c r="I5070" s="92" t="str">
        <f t="shared" si="801"/>
        <v/>
      </c>
      <c r="J5070" s="92" t="str">
        <f t="shared" si="802"/>
        <v/>
      </c>
      <c r="K5070" s="92" t="str">
        <f t="shared" si="803"/>
        <v/>
      </c>
      <c r="L5070" s="92" t="str">
        <f t="shared" si="804"/>
        <v/>
      </c>
      <c r="M5070" s="95" t="str">
        <f>IF(A5070&lt;&gt;"",IF(MID(C5070,1,1)="c",SigmaEpsConcrete(I5070,$AN$30:$AN$33,$AR$30:$AR$33,$AS$26,$AS$27,$AS$28,$AQ$20,$AU$19),""),"")</f>
        <v/>
      </c>
      <c r="N5070" s="95" t="str">
        <f>IF(A5070&lt;&gt;"",IF(MID(C5070,1,1)="r",SigmaEpsReinf(J5070,$AS$42:$AS$43,$AS$41,$AS$39,$AS$40,$AQ$38),""),"")</f>
        <v/>
      </c>
      <c r="Q5070" s="92" t="str">
        <f t="shared" si="806"/>
        <v/>
      </c>
      <c r="R5070" s="92" t="str">
        <f t="shared" si="807"/>
        <v/>
      </c>
      <c r="U5070" s="5"/>
      <c r="V5070" s="5"/>
      <c r="W5070" s="94" t="str">
        <f t="shared" si="805"/>
        <v/>
      </c>
      <c r="X5070" s="94" t="str">
        <f t="shared" si="808"/>
        <v/>
      </c>
      <c r="Y5070" s="5"/>
      <c r="BK5070" s="8"/>
      <c r="BL5070" s="5"/>
      <c r="BM5070" s="5"/>
      <c r="BN5070" s="5"/>
      <c r="BO5070" s="5"/>
      <c r="BP5070" s="1"/>
      <c r="BQ5070" s="1"/>
      <c r="BR5070" s="1"/>
      <c r="BS5070" s="1"/>
      <c r="BT5070" s="1"/>
      <c r="BU5070" s="4"/>
      <c r="BV5070" s="1"/>
      <c r="BW5070" s="3"/>
      <c r="BX5070" s="4"/>
      <c r="BY5070" s="5"/>
      <c r="BZ5070" s="5"/>
      <c r="CA5070" s="5"/>
      <c r="CB5070" s="5"/>
      <c r="CC5070" s="5"/>
      <c r="CD5070" s="43"/>
    </row>
    <row r="5071" spans="1:82" x14ac:dyDescent="0.25">
      <c r="A5071" s="8"/>
      <c r="B5071" s="5"/>
      <c r="C5071" s="5"/>
      <c r="D5071" s="5"/>
      <c r="E5071" s="5"/>
      <c r="F5071" s="94" t="str">
        <f t="shared" si="799"/>
        <v/>
      </c>
      <c r="G5071" s="94" t="str">
        <f t="shared" si="800"/>
        <v/>
      </c>
      <c r="H5071" s="127" t="str">
        <f>IF(A5071&lt;&gt;"",IF(MID(C5071,1,1)="c",$AS$26,IF(MID(C5071,1,1)="r",$AS$41,IF(MID(C5071,1,1)="p",#REF!,#REF!))),"")</f>
        <v/>
      </c>
      <c r="I5071" s="92" t="str">
        <f t="shared" si="801"/>
        <v/>
      </c>
      <c r="J5071" s="92" t="str">
        <f t="shared" si="802"/>
        <v/>
      </c>
      <c r="K5071" s="92" t="str">
        <f t="shared" si="803"/>
        <v/>
      </c>
      <c r="L5071" s="92" t="str">
        <f t="shared" si="804"/>
        <v/>
      </c>
      <c r="M5071" s="95" t="str">
        <f>IF(A5071&lt;&gt;"",IF(MID(C5071,1,1)="c",SigmaEpsConcrete(I5071,$AN$30:$AN$33,$AR$30:$AR$33,$AS$26,$AS$27,$AS$28,$AQ$20,$AU$19),""),"")</f>
        <v/>
      </c>
      <c r="N5071" s="95" t="str">
        <f>IF(A5071&lt;&gt;"",IF(MID(C5071,1,1)="r",SigmaEpsReinf(J5071,$AS$42:$AS$43,$AS$41,$AS$39,$AS$40,$AQ$38),""),"")</f>
        <v/>
      </c>
      <c r="Q5071" s="92" t="str">
        <f t="shared" si="806"/>
        <v/>
      </c>
      <c r="R5071" s="92" t="str">
        <f t="shared" si="807"/>
        <v/>
      </c>
      <c r="U5071" s="5"/>
      <c r="V5071" s="5"/>
      <c r="W5071" s="94" t="str">
        <f t="shared" si="805"/>
        <v/>
      </c>
      <c r="X5071" s="94" t="str">
        <f t="shared" si="808"/>
        <v/>
      </c>
      <c r="Y5071" s="5"/>
      <c r="BK5071" s="8"/>
      <c r="BL5071" s="5"/>
      <c r="BM5071" s="5"/>
      <c r="BN5071" s="5"/>
      <c r="BO5071" s="5"/>
      <c r="BP5071" s="1"/>
      <c r="BQ5071" s="1"/>
      <c r="BR5071" s="1"/>
      <c r="BS5071" s="1"/>
      <c r="BT5071" s="1"/>
      <c r="BU5071" s="4"/>
      <c r="BV5071" s="1"/>
      <c r="BW5071" s="3"/>
      <c r="BX5071" s="4"/>
      <c r="BY5071" s="5"/>
      <c r="BZ5071" s="5"/>
      <c r="CA5071" s="5"/>
      <c r="CB5071" s="5"/>
      <c r="CC5071" s="5"/>
      <c r="CD5071" s="43"/>
    </row>
    <row r="5072" spans="1:82" x14ac:dyDescent="0.25">
      <c r="A5072" s="8"/>
      <c r="B5072" s="5"/>
      <c r="C5072" s="5"/>
      <c r="D5072" s="5"/>
      <c r="E5072" s="5"/>
      <c r="F5072" s="94" t="str">
        <f t="shared" si="799"/>
        <v/>
      </c>
      <c r="G5072" s="94" t="str">
        <f t="shared" si="800"/>
        <v/>
      </c>
      <c r="H5072" s="127" t="str">
        <f>IF(A5072&lt;&gt;"",IF(MID(C5072,1,1)="c",$AS$26,IF(MID(C5072,1,1)="r",$AS$41,IF(MID(C5072,1,1)="p",#REF!,#REF!))),"")</f>
        <v/>
      </c>
      <c r="I5072" s="92" t="str">
        <f t="shared" si="801"/>
        <v/>
      </c>
      <c r="J5072" s="92" t="str">
        <f t="shared" si="802"/>
        <v/>
      </c>
      <c r="K5072" s="92" t="str">
        <f t="shared" si="803"/>
        <v/>
      </c>
      <c r="L5072" s="92" t="str">
        <f t="shared" si="804"/>
        <v/>
      </c>
      <c r="M5072" s="95" t="str">
        <f>IF(A5072&lt;&gt;"",IF(MID(C5072,1,1)="c",SigmaEpsConcrete(I5072,$AN$30:$AN$33,$AR$30:$AR$33,$AS$26,$AS$27,$AS$28,$AQ$20,$AU$19),""),"")</f>
        <v/>
      </c>
      <c r="N5072" s="95" t="str">
        <f>IF(A5072&lt;&gt;"",IF(MID(C5072,1,1)="r",SigmaEpsReinf(J5072,$AS$42:$AS$43,$AS$41,$AS$39,$AS$40,$AQ$38),""),"")</f>
        <v/>
      </c>
      <c r="Q5072" s="92" t="str">
        <f t="shared" si="806"/>
        <v/>
      </c>
      <c r="R5072" s="92" t="str">
        <f t="shared" si="807"/>
        <v/>
      </c>
      <c r="U5072" s="5"/>
      <c r="V5072" s="5"/>
      <c r="W5072" s="94" t="str">
        <f t="shared" si="805"/>
        <v/>
      </c>
      <c r="X5072" s="94" t="str">
        <f t="shared" si="808"/>
        <v/>
      </c>
      <c r="Y5072" s="5"/>
      <c r="BK5072" s="8"/>
      <c r="BL5072" s="5"/>
      <c r="BM5072" s="5"/>
      <c r="BN5072" s="5"/>
      <c r="BO5072" s="5"/>
      <c r="BP5072" s="1"/>
      <c r="BQ5072" s="1"/>
      <c r="BR5072" s="1"/>
      <c r="BS5072" s="1"/>
      <c r="BT5072" s="1"/>
      <c r="BU5072" s="4"/>
      <c r="BV5072" s="1"/>
      <c r="BW5072" s="3"/>
      <c r="BX5072" s="4"/>
      <c r="BY5072" s="5"/>
      <c r="BZ5072" s="5"/>
      <c r="CA5072" s="5"/>
      <c r="CB5072" s="5"/>
      <c r="CC5072" s="5"/>
      <c r="CD5072" s="43"/>
    </row>
    <row r="5073" spans="1:82" x14ac:dyDescent="0.25">
      <c r="A5073" s="8"/>
      <c r="B5073" s="5"/>
      <c r="C5073" s="5"/>
      <c r="D5073" s="5"/>
      <c r="E5073" s="5"/>
      <c r="F5073" s="94" t="str">
        <f t="shared" si="799"/>
        <v/>
      </c>
      <c r="G5073" s="94" t="str">
        <f t="shared" si="800"/>
        <v/>
      </c>
      <c r="H5073" s="127" t="str">
        <f>IF(A5073&lt;&gt;"",IF(MID(C5073,1,1)="c",$AS$26,IF(MID(C5073,1,1)="r",$AS$41,IF(MID(C5073,1,1)="p",#REF!,#REF!))),"")</f>
        <v/>
      </c>
      <c r="I5073" s="92" t="str">
        <f t="shared" si="801"/>
        <v/>
      </c>
      <c r="J5073" s="92" t="str">
        <f t="shared" si="802"/>
        <v/>
      </c>
      <c r="K5073" s="92" t="str">
        <f t="shared" si="803"/>
        <v/>
      </c>
      <c r="L5073" s="92" t="str">
        <f t="shared" si="804"/>
        <v/>
      </c>
      <c r="M5073" s="95" t="str">
        <f>IF(A5073&lt;&gt;"",IF(MID(C5073,1,1)="c",SigmaEpsConcrete(I5073,$AN$30:$AN$33,$AR$30:$AR$33,$AS$26,$AS$27,$AS$28,$AQ$20,$AU$19),""),"")</f>
        <v/>
      </c>
      <c r="N5073" s="95" t="str">
        <f>IF(A5073&lt;&gt;"",IF(MID(C5073,1,1)="r",SigmaEpsReinf(J5073,$AS$42:$AS$43,$AS$41,$AS$39,$AS$40,$AQ$38),""),"")</f>
        <v/>
      </c>
      <c r="Q5073" s="92" t="str">
        <f t="shared" si="806"/>
        <v/>
      </c>
      <c r="R5073" s="92" t="str">
        <f t="shared" si="807"/>
        <v/>
      </c>
      <c r="U5073" s="5"/>
      <c r="V5073" s="5"/>
      <c r="W5073" s="94" t="str">
        <f t="shared" si="805"/>
        <v/>
      </c>
      <c r="X5073" s="94" t="str">
        <f t="shared" si="808"/>
        <v/>
      </c>
      <c r="Y5073" s="5"/>
      <c r="BK5073" s="8"/>
      <c r="BL5073" s="5"/>
      <c r="BM5073" s="5"/>
      <c r="BN5073" s="5"/>
      <c r="BO5073" s="5"/>
      <c r="BP5073" s="1"/>
      <c r="BQ5073" s="1"/>
      <c r="BR5073" s="1"/>
      <c r="BS5073" s="1"/>
      <c r="BT5073" s="1"/>
      <c r="BU5073" s="4"/>
      <c r="BV5073" s="1"/>
      <c r="BW5073" s="3"/>
      <c r="BX5073" s="4"/>
      <c r="BY5073" s="5"/>
      <c r="BZ5073" s="5"/>
      <c r="CA5073" s="5"/>
      <c r="CB5073" s="5"/>
      <c r="CC5073" s="5"/>
      <c r="CD5073" s="43"/>
    </row>
    <row r="5074" spans="1:82" x14ac:dyDescent="0.25">
      <c r="A5074" s="8"/>
      <c r="B5074" s="5"/>
      <c r="C5074" s="5"/>
      <c r="D5074" s="5"/>
      <c r="E5074" s="5"/>
      <c r="F5074" s="94" t="str">
        <f t="shared" si="799"/>
        <v/>
      </c>
      <c r="G5074" s="94" t="str">
        <f t="shared" si="800"/>
        <v/>
      </c>
      <c r="H5074" s="127" t="str">
        <f>IF(A5074&lt;&gt;"",IF(MID(C5074,1,1)="c",$AS$26,IF(MID(C5074,1,1)="r",$AS$41,IF(MID(C5074,1,1)="p",#REF!,#REF!))),"")</f>
        <v/>
      </c>
      <c r="I5074" s="92" t="str">
        <f t="shared" si="801"/>
        <v/>
      </c>
      <c r="J5074" s="92" t="str">
        <f t="shared" si="802"/>
        <v/>
      </c>
      <c r="K5074" s="92" t="str">
        <f t="shared" si="803"/>
        <v/>
      </c>
      <c r="L5074" s="92" t="str">
        <f t="shared" si="804"/>
        <v/>
      </c>
      <c r="M5074" s="95" t="str">
        <f>IF(A5074&lt;&gt;"",IF(MID(C5074,1,1)="c",SigmaEpsConcrete(I5074,$AN$30:$AN$33,$AR$30:$AR$33,$AS$26,$AS$27,$AS$28,$AQ$20,$AU$19),""),"")</f>
        <v/>
      </c>
      <c r="N5074" s="95" t="str">
        <f>IF(A5074&lt;&gt;"",IF(MID(C5074,1,1)="r",SigmaEpsReinf(J5074,$AS$42:$AS$43,$AS$41,$AS$39,$AS$40,$AQ$38),""),"")</f>
        <v/>
      </c>
      <c r="Q5074" s="92" t="str">
        <f t="shared" si="806"/>
        <v/>
      </c>
      <c r="R5074" s="92" t="str">
        <f t="shared" si="807"/>
        <v/>
      </c>
      <c r="U5074" s="5"/>
      <c r="V5074" s="5"/>
      <c r="W5074" s="94" t="str">
        <f t="shared" si="805"/>
        <v/>
      </c>
      <c r="X5074" s="94" t="str">
        <f t="shared" si="808"/>
        <v/>
      </c>
      <c r="Y5074" s="5"/>
      <c r="BK5074" s="8"/>
      <c r="BL5074" s="5"/>
      <c r="BM5074" s="5"/>
      <c r="BN5074" s="5"/>
      <c r="BO5074" s="5"/>
      <c r="BP5074" s="1"/>
      <c r="BQ5074" s="1"/>
      <c r="BR5074" s="1"/>
      <c r="BS5074" s="1"/>
      <c r="BT5074" s="1"/>
      <c r="BU5074" s="4"/>
      <c r="BV5074" s="1"/>
      <c r="BW5074" s="3"/>
      <c r="BX5074" s="4"/>
      <c r="BY5074" s="5"/>
      <c r="BZ5074" s="5"/>
      <c r="CA5074" s="5"/>
      <c r="CB5074" s="5"/>
      <c r="CC5074" s="5"/>
      <c r="CD5074" s="43"/>
    </row>
    <row r="5075" spans="1:82" x14ac:dyDescent="0.25">
      <c r="A5075" s="8"/>
      <c r="B5075" s="5"/>
      <c r="C5075" s="5"/>
      <c r="D5075" s="5"/>
      <c r="E5075" s="5"/>
      <c r="F5075" s="94" t="str">
        <f t="shared" si="799"/>
        <v/>
      </c>
      <c r="G5075" s="94" t="str">
        <f t="shared" si="800"/>
        <v/>
      </c>
      <c r="H5075" s="127" t="str">
        <f>IF(A5075&lt;&gt;"",IF(MID(C5075,1,1)="c",$AS$26,IF(MID(C5075,1,1)="r",$AS$41,IF(MID(C5075,1,1)="p",#REF!,#REF!))),"")</f>
        <v/>
      </c>
      <c r="I5075" s="92" t="str">
        <f t="shared" si="801"/>
        <v/>
      </c>
      <c r="J5075" s="92" t="str">
        <f t="shared" si="802"/>
        <v/>
      </c>
      <c r="K5075" s="92" t="str">
        <f t="shared" si="803"/>
        <v/>
      </c>
      <c r="L5075" s="92" t="str">
        <f t="shared" si="804"/>
        <v/>
      </c>
      <c r="M5075" s="95" t="str">
        <f>IF(A5075&lt;&gt;"",IF(MID(C5075,1,1)="c",SigmaEpsConcrete(I5075,$AN$30:$AN$33,$AR$30:$AR$33,$AS$26,$AS$27,$AS$28,$AQ$20,$AU$19),""),"")</f>
        <v/>
      </c>
      <c r="N5075" s="95" t="str">
        <f>IF(A5075&lt;&gt;"",IF(MID(C5075,1,1)="r",SigmaEpsReinf(J5075,$AS$42:$AS$43,$AS$41,$AS$39,$AS$40,$AQ$38),""),"")</f>
        <v/>
      </c>
      <c r="Q5075" s="92" t="str">
        <f t="shared" si="806"/>
        <v/>
      </c>
      <c r="R5075" s="92" t="str">
        <f t="shared" si="807"/>
        <v/>
      </c>
      <c r="U5075" s="5"/>
      <c r="V5075" s="5"/>
      <c r="W5075" s="94" t="str">
        <f t="shared" si="805"/>
        <v/>
      </c>
      <c r="X5075" s="94" t="str">
        <f t="shared" si="808"/>
        <v/>
      </c>
      <c r="Y5075" s="5"/>
      <c r="BK5075" s="8"/>
      <c r="BL5075" s="5"/>
      <c r="BM5075" s="5"/>
      <c r="BN5075" s="5"/>
      <c r="BO5075" s="5"/>
      <c r="BP5075" s="1"/>
      <c r="BQ5075" s="1"/>
      <c r="BR5075" s="1"/>
      <c r="BS5075" s="1"/>
      <c r="BT5075" s="1"/>
      <c r="BU5075" s="4"/>
      <c r="BV5075" s="1"/>
      <c r="BW5075" s="3"/>
      <c r="BX5075" s="4"/>
      <c r="BY5075" s="5"/>
      <c r="BZ5075" s="5"/>
      <c r="CA5075" s="5"/>
      <c r="CB5075" s="5"/>
      <c r="CC5075" s="5"/>
      <c r="CD5075" s="43"/>
    </row>
    <row r="5076" spans="1:82" x14ac:dyDescent="0.25">
      <c r="A5076" s="8"/>
      <c r="B5076" s="5"/>
      <c r="C5076" s="5"/>
      <c r="D5076" s="5"/>
      <c r="E5076" s="5"/>
      <c r="F5076" s="94" t="str">
        <f t="shared" si="799"/>
        <v/>
      </c>
      <c r="G5076" s="94" t="str">
        <f t="shared" si="800"/>
        <v/>
      </c>
      <c r="H5076" s="127" t="str">
        <f>IF(A5076&lt;&gt;"",IF(MID(C5076,1,1)="c",$AS$26,IF(MID(C5076,1,1)="r",$AS$41,IF(MID(C5076,1,1)="p",#REF!,#REF!))),"")</f>
        <v/>
      </c>
      <c r="I5076" s="92" t="str">
        <f t="shared" si="801"/>
        <v/>
      </c>
      <c r="J5076" s="92" t="str">
        <f t="shared" si="802"/>
        <v/>
      </c>
      <c r="K5076" s="92" t="str">
        <f t="shared" si="803"/>
        <v/>
      </c>
      <c r="L5076" s="92" t="str">
        <f t="shared" si="804"/>
        <v/>
      </c>
      <c r="M5076" s="95" t="str">
        <f>IF(A5076&lt;&gt;"",IF(MID(C5076,1,1)="c",SigmaEpsConcrete(I5076,$AN$30:$AN$33,$AR$30:$AR$33,$AS$26,$AS$27,$AS$28,$AQ$20,$AU$19),""),"")</f>
        <v/>
      </c>
      <c r="N5076" s="95" t="str">
        <f>IF(A5076&lt;&gt;"",IF(MID(C5076,1,1)="r",SigmaEpsReinf(J5076,$AS$42:$AS$43,$AS$41,$AS$39,$AS$40,$AQ$38),""),"")</f>
        <v/>
      </c>
      <c r="Q5076" s="92" t="str">
        <f t="shared" si="806"/>
        <v/>
      </c>
      <c r="R5076" s="92" t="str">
        <f t="shared" si="807"/>
        <v/>
      </c>
      <c r="U5076" s="5"/>
      <c r="V5076" s="5"/>
      <c r="W5076" s="94" t="str">
        <f t="shared" si="805"/>
        <v/>
      </c>
      <c r="X5076" s="94" t="str">
        <f t="shared" si="808"/>
        <v/>
      </c>
      <c r="Y5076" s="5"/>
      <c r="BK5076" s="8"/>
      <c r="BL5076" s="5"/>
      <c r="BM5076" s="5"/>
      <c r="BN5076" s="5"/>
      <c r="BO5076" s="5"/>
      <c r="BP5076" s="1"/>
      <c r="BQ5076" s="1"/>
      <c r="BR5076" s="1"/>
      <c r="BS5076" s="1"/>
      <c r="BT5076" s="1"/>
      <c r="BU5076" s="4"/>
      <c r="BV5076" s="1"/>
      <c r="BW5076" s="3"/>
      <c r="BX5076" s="4"/>
      <c r="BY5076" s="5"/>
      <c r="BZ5076" s="5"/>
      <c r="CA5076" s="5"/>
      <c r="CB5076" s="5"/>
      <c r="CC5076" s="5"/>
      <c r="CD5076" s="43"/>
    </row>
    <row r="5077" spans="1:82" x14ac:dyDescent="0.25">
      <c r="A5077" s="8"/>
      <c r="B5077" s="5"/>
      <c r="C5077" s="5"/>
      <c r="D5077" s="5"/>
      <c r="E5077" s="5"/>
      <c r="F5077" s="94" t="str">
        <f t="shared" si="799"/>
        <v/>
      </c>
      <c r="G5077" s="94" t="str">
        <f t="shared" si="800"/>
        <v/>
      </c>
      <c r="H5077" s="127" t="str">
        <f>IF(A5077&lt;&gt;"",IF(MID(C5077,1,1)="c",$AS$26,IF(MID(C5077,1,1)="r",$AS$41,IF(MID(C5077,1,1)="p",#REF!,#REF!))),"")</f>
        <v/>
      </c>
      <c r="I5077" s="92" t="str">
        <f t="shared" si="801"/>
        <v/>
      </c>
      <c r="J5077" s="92" t="str">
        <f t="shared" si="802"/>
        <v/>
      </c>
      <c r="K5077" s="92" t="str">
        <f t="shared" si="803"/>
        <v/>
      </c>
      <c r="L5077" s="92" t="str">
        <f t="shared" si="804"/>
        <v/>
      </c>
      <c r="M5077" s="95" t="str">
        <f>IF(A5077&lt;&gt;"",IF(MID(C5077,1,1)="c",SigmaEpsConcrete(I5077,$AN$30:$AN$33,$AR$30:$AR$33,$AS$26,$AS$27,$AS$28,$AQ$20,$AU$19),""),"")</f>
        <v/>
      </c>
      <c r="N5077" s="95" t="str">
        <f>IF(A5077&lt;&gt;"",IF(MID(C5077,1,1)="r",SigmaEpsReinf(J5077,$AS$42:$AS$43,$AS$41,$AS$39,$AS$40,$AQ$38),""),"")</f>
        <v/>
      </c>
      <c r="Q5077" s="92" t="str">
        <f t="shared" si="806"/>
        <v/>
      </c>
      <c r="R5077" s="92" t="str">
        <f t="shared" si="807"/>
        <v/>
      </c>
      <c r="U5077" s="5"/>
      <c r="V5077" s="5"/>
      <c r="W5077" s="94" t="str">
        <f t="shared" si="805"/>
        <v/>
      </c>
      <c r="X5077" s="94" t="str">
        <f t="shared" si="808"/>
        <v/>
      </c>
      <c r="Y5077" s="5"/>
      <c r="BK5077" s="8"/>
      <c r="BL5077" s="5"/>
      <c r="BM5077" s="5"/>
      <c r="BN5077" s="5"/>
      <c r="BO5077" s="5"/>
      <c r="BP5077" s="1"/>
      <c r="BQ5077" s="1"/>
      <c r="BR5077" s="1"/>
      <c r="BS5077" s="1"/>
      <c r="BT5077" s="1"/>
      <c r="BU5077" s="4"/>
      <c r="BV5077" s="1"/>
      <c r="BW5077" s="3"/>
      <c r="BX5077" s="4"/>
      <c r="BY5077" s="5"/>
      <c r="BZ5077" s="5"/>
      <c r="CA5077" s="5"/>
      <c r="CB5077" s="5"/>
      <c r="CC5077" s="5"/>
      <c r="CD5077" s="43"/>
    </row>
    <row r="5078" spans="1:82" x14ac:dyDescent="0.25">
      <c r="A5078" s="8"/>
      <c r="B5078" s="5"/>
      <c r="C5078" s="5"/>
      <c r="D5078" s="5"/>
      <c r="E5078" s="5"/>
      <c r="F5078" s="94" t="str">
        <f t="shared" si="799"/>
        <v/>
      </c>
      <c r="G5078" s="94" t="str">
        <f t="shared" si="800"/>
        <v/>
      </c>
      <c r="H5078" s="127" t="str">
        <f>IF(A5078&lt;&gt;"",IF(MID(C5078,1,1)="c",$AS$26,IF(MID(C5078,1,1)="r",$AS$41,IF(MID(C5078,1,1)="p",#REF!,#REF!))),"")</f>
        <v/>
      </c>
      <c r="I5078" s="92" t="str">
        <f t="shared" si="801"/>
        <v/>
      </c>
      <c r="J5078" s="92" t="str">
        <f t="shared" si="802"/>
        <v/>
      </c>
      <c r="K5078" s="92" t="str">
        <f t="shared" si="803"/>
        <v/>
      </c>
      <c r="L5078" s="92" t="str">
        <f t="shared" si="804"/>
        <v/>
      </c>
      <c r="M5078" s="95" t="str">
        <f>IF(A5078&lt;&gt;"",IF(MID(C5078,1,1)="c",SigmaEpsConcrete(I5078,$AN$30:$AN$33,$AR$30:$AR$33,$AS$26,$AS$27,$AS$28,$AQ$20,$AU$19),""),"")</f>
        <v/>
      </c>
      <c r="N5078" s="95" t="str">
        <f>IF(A5078&lt;&gt;"",IF(MID(C5078,1,1)="r",SigmaEpsReinf(J5078,$AS$42:$AS$43,$AS$41,$AS$39,$AS$40,$AQ$38),""),"")</f>
        <v/>
      </c>
      <c r="Q5078" s="92" t="str">
        <f t="shared" si="806"/>
        <v/>
      </c>
      <c r="R5078" s="92" t="str">
        <f t="shared" si="807"/>
        <v/>
      </c>
      <c r="U5078" s="5"/>
      <c r="V5078" s="5"/>
      <c r="W5078" s="94" t="str">
        <f t="shared" si="805"/>
        <v/>
      </c>
      <c r="X5078" s="94" t="str">
        <f t="shared" si="808"/>
        <v/>
      </c>
      <c r="Y5078" s="5"/>
      <c r="BK5078" s="8"/>
      <c r="BL5078" s="5"/>
      <c r="BM5078" s="5"/>
      <c r="BN5078" s="5"/>
      <c r="BO5078" s="5"/>
      <c r="BP5078" s="1"/>
      <c r="BQ5078" s="1"/>
      <c r="BR5078" s="1"/>
      <c r="BS5078" s="1"/>
      <c r="BT5078" s="1"/>
      <c r="BU5078" s="4"/>
      <c r="BV5078" s="1"/>
      <c r="BW5078" s="3"/>
      <c r="BX5078" s="4"/>
      <c r="BY5078" s="5"/>
      <c r="BZ5078" s="5"/>
      <c r="CA5078" s="5"/>
      <c r="CB5078" s="5"/>
      <c r="CC5078" s="5"/>
      <c r="CD5078" s="43"/>
    </row>
    <row r="5079" spans="1:82" x14ac:dyDescent="0.25">
      <c r="A5079" s="8"/>
      <c r="B5079" s="5"/>
      <c r="C5079" s="5"/>
      <c r="D5079" s="5"/>
      <c r="E5079" s="5"/>
      <c r="F5079" s="94" t="str">
        <f t="shared" si="799"/>
        <v/>
      </c>
      <c r="G5079" s="94" t="str">
        <f t="shared" si="800"/>
        <v/>
      </c>
      <c r="H5079" s="127" t="str">
        <f>IF(A5079&lt;&gt;"",IF(MID(C5079,1,1)="c",$AS$26,IF(MID(C5079,1,1)="r",$AS$41,IF(MID(C5079,1,1)="p",#REF!,#REF!))),"")</f>
        <v/>
      </c>
      <c r="I5079" s="92" t="str">
        <f t="shared" si="801"/>
        <v/>
      </c>
      <c r="J5079" s="92" t="str">
        <f t="shared" si="802"/>
        <v/>
      </c>
      <c r="K5079" s="92" t="str">
        <f t="shared" si="803"/>
        <v/>
      </c>
      <c r="L5079" s="92" t="str">
        <f t="shared" si="804"/>
        <v/>
      </c>
      <c r="M5079" s="95" t="str">
        <f>IF(A5079&lt;&gt;"",IF(MID(C5079,1,1)="c",SigmaEpsConcrete(I5079,$AN$30:$AN$33,$AR$30:$AR$33,$AS$26,$AS$27,$AS$28,$AQ$20,$AU$19),""),"")</f>
        <v/>
      </c>
      <c r="N5079" s="95" t="str">
        <f>IF(A5079&lt;&gt;"",IF(MID(C5079,1,1)="r",SigmaEpsReinf(J5079,$AS$42:$AS$43,$AS$41,$AS$39,$AS$40,$AQ$38),""),"")</f>
        <v/>
      </c>
      <c r="Q5079" s="92" t="str">
        <f t="shared" si="806"/>
        <v/>
      </c>
      <c r="R5079" s="92" t="str">
        <f t="shared" si="807"/>
        <v/>
      </c>
      <c r="U5079" s="5"/>
      <c r="V5079" s="5"/>
      <c r="W5079" s="94" t="str">
        <f t="shared" si="805"/>
        <v/>
      </c>
      <c r="X5079" s="94" t="str">
        <f t="shared" si="808"/>
        <v/>
      </c>
      <c r="Y5079" s="5"/>
      <c r="BK5079" s="8"/>
      <c r="BL5079" s="5"/>
      <c r="BM5079" s="5"/>
      <c r="BN5079" s="5"/>
      <c r="BO5079" s="5"/>
      <c r="BP5079" s="1"/>
      <c r="BQ5079" s="1"/>
      <c r="BR5079" s="1"/>
      <c r="BS5079" s="1"/>
      <c r="BT5079" s="1"/>
      <c r="BU5079" s="4"/>
      <c r="BV5079" s="1"/>
      <c r="BW5079" s="3"/>
      <c r="BX5079" s="4"/>
      <c r="BY5079" s="5"/>
      <c r="BZ5079" s="5"/>
      <c r="CA5079" s="5"/>
      <c r="CB5079" s="5"/>
      <c r="CC5079" s="5"/>
      <c r="CD5079" s="43"/>
    </row>
    <row r="5080" spans="1:82" x14ac:dyDescent="0.25">
      <c r="A5080" s="8"/>
      <c r="B5080" s="5"/>
      <c r="C5080" s="5"/>
      <c r="D5080" s="5"/>
      <c r="E5080" s="5"/>
      <c r="F5080" s="94" t="str">
        <f t="shared" si="799"/>
        <v/>
      </c>
      <c r="G5080" s="94" t="str">
        <f t="shared" si="800"/>
        <v/>
      </c>
      <c r="H5080" s="127" t="str">
        <f>IF(A5080&lt;&gt;"",IF(MID(C5080,1,1)="c",$AS$26,IF(MID(C5080,1,1)="r",$AS$41,IF(MID(C5080,1,1)="p",#REF!,#REF!))),"")</f>
        <v/>
      </c>
      <c r="I5080" s="92" t="str">
        <f t="shared" si="801"/>
        <v/>
      </c>
      <c r="J5080" s="92" t="str">
        <f t="shared" si="802"/>
        <v/>
      </c>
      <c r="K5080" s="92" t="str">
        <f t="shared" si="803"/>
        <v/>
      </c>
      <c r="L5080" s="92" t="str">
        <f t="shared" si="804"/>
        <v/>
      </c>
      <c r="M5080" s="95" t="str">
        <f>IF(A5080&lt;&gt;"",IF(MID(C5080,1,1)="c",SigmaEpsConcrete(I5080,$AN$30:$AN$33,$AR$30:$AR$33,$AS$26,$AS$27,$AS$28,$AQ$20,$AU$19),""),"")</f>
        <v/>
      </c>
      <c r="N5080" s="95" t="str">
        <f>IF(A5080&lt;&gt;"",IF(MID(C5080,1,1)="r",SigmaEpsReinf(J5080,$AS$42:$AS$43,$AS$41,$AS$39,$AS$40,$AQ$38),""),"")</f>
        <v/>
      </c>
      <c r="Q5080" s="92" t="str">
        <f t="shared" si="806"/>
        <v/>
      </c>
      <c r="R5080" s="92" t="str">
        <f t="shared" si="807"/>
        <v/>
      </c>
      <c r="U5080" s="5"/>
      <c r="V5080" s="5"/>
      <c r="W5080" s="94" t="str">
        <f t="shared" si="805"/>
        <v/>
      </c>
      <c r="X5080" s="94" t="str">
        <f t="shared" si="808"/>
        <v/>
      </c>
      <c r="Y5080" s="5"/>
      <c r="BK5080" s="8"/>
      <c r="BL5080" s="5"/>
      <c r="BM5080" s="5"/>
      <c r="BN5080" s="5"/>
      <c r="BO5080" s="5"/>
      <c r="BP5080" s="1"/>
      <c r="BQ5080" s="1"/>
      <c r="BR5080" s="1"/>
      <c r="BS5080" s="1"/>
      <c r="BT5080" s="1"/>
      <c r="BU5080" s="4"/>
      <c r="BV5080" s="1"/>
      <c r="BW5080" s="3"/>
      <c r="BX5080" s="4"/>
      <c r="BY5080" s="5"/>
      <c r="BZ5080" s="5"/>
      <c r="CA5080" s="5"/>
      <c r="CB5080" s="5"/>
      <c r="CC5080" s="5"/>
      <c r="CD5080" s="43"/>
    </row>
    <row r="5081" spans="1:82" x14ac:dyDescent="0.25">
      <c r="A5081" s="8"/>
      <c r="B5081" s="5"/>
      <c r="C5081" s="5"/>
      <c r="D5081" s="5"/>
      <c r="E5081" s="5"/>
      <c r="F5081" s="94" t="str">
        <f t="shared" si="799"/>
        <v/>
      </c>
      <c r="G5081" s="94" t="str">
        <f t="shared" si="800"/>
        <v/>
      </c>
      <c r="H5081" s="127" t="str">
        <f>IF(A5081&lt;&gt;"",IF(MID(C5081,1,1)="c",$AS$26,IF(MID(C5081,1,1)="r",$AS$41,IF(MID(C5081,1,1)="p",#REF!,#REF!))),"")</f>
        <v/>
      </c>
      <c r="I5081" s="92" t="str">
        <f t="shared" si="801"/>
        <v/>
      </c>
      <c r="J5081" s="92" t="str">
        <f t="shared" si="802"/>
        <v/>
      </c>
      <c r="K5081" s="92" t="str">
        <f t="shared" si="803"/>
        <v/>
      </c>
      <c r="L5081" s="92" t="str">
        <f t="shared" si="804"/>
        <v/>
      </c>
      <c r="M5081" s="95" t="str">
        <f>IF(A5081&lt;&gt;"",IF(MID(C5081,1,1)="c",SigmaEpsConcrete(I5081,$AN$30:$AN$33,$AR$30:$AR$33,$AS$26,$AS$27,$AS$28,$AQ$20,$AU$19),""),"")</f>
        <v/>
      </c>
      <c r="N5081" s="95" t="str">
        <f>IF(A5081&lt;&gt;"",IF(MID(C5081,1,1)="r",SigmaEpsReinf(J5081,$AS$42:$AS$43,$AS$41,$AS$39,$AS$40,$AQ$38),""),"")</f>
        <v/>
      </c>
      <c r="Q5081" s="92" t="str">
        <f t="shared" si="806"/>
        <v/>
      </c>
      <c r="R5081" s="92" t="str">
        <f t="shared" si="807"/>
        <v/>
      </c>
      <c r="U5081" s="5"/>
      <c r="V5081" s="5"/>
      <c r="W5081" s="94" t="str">
        <f t="shared" si="805"/>
        <v/>
      </c>
      <c r="X5081" s="94" t="str">
        <f t="shared" si="808"/>
        <v/>
      </c>
      <c r="Y5081" s="5"/>
      <c r="BK5081" s="8"/>
      <c r="BL5081" s="5"/>
      <c r="BM5081" s="5"/>
      <c r="BN5081" s="5"/>
      <c r="BO5081" s="5"/>
      <c r="BP5081" s="1"/>
      <c r="BQ5081" s="1"/>
      <c r="BR5081" s="1"/>
      <c r="BS5081" s="1"/>
      <c r="BT5081" s="1"/>
      <c r="BU5081" s="4"/>
      <c r="BV5081" s="1"/>
      <c r="BW5081" s="3"/>
      <c r="BX5081" s="4"/>
      <c r="BY5081" s="5"/>
      <c r="BZ5081" s="5"/>
      <c r="CA5081" s="5"/>
      <c r="CB5081" s="5"/>
      <c r="CC5081" s="5"/>
      <c r="CD5081" s="43"/>
    </row>
    <row r="5082" spans="1:82" x14ac:dyDescent="0.25">
      <c r="A5082" s="8"/>
      <c r="B5082" s="5"/>
      <c r="C5082" s="5"/>
      <c r="D5082" s="5"/>
      <c r="E5082" s="5"/>
      <c r="F5082" s="94" t="str">
        <f t="shared" si="799"/>
        <v/>
      </c>
      <c r="G5082" s="94" t="str">
        <f t="shared" si="800"/>
        <v/>
      </c>
      <c r="H5082" s="127" t="str">
        <f>IF(A5082&lt;&gt;"",IF(MID(C5082,1,1)="c",$AS$26,IF(MID(C5082,1,1)="r",$AS$41,IF(MID(C5082,1,1)="p",#REF!,#REF!))),"")</f>
        <v/>
      </c>
      <c r="I5082" s="92" t="str">
        <f t="shared" si="801"/>
        <v/>
      </c>
      <c r="J5082" s="92" t="str">
        <f t="shared" si="802"/>
        <v/>
      </c>
      <c r="K5082" s="92" t="str">
        <f t="shared" si="803"/>
        <v/>
      </c>
      <c r="L5082" s="92" t="str">
        <f t="shared" si="804"/>
        <v/>
      </c>
      <c r="M5082" s="95" t="str">
        <f>IF(A5082&lt;&gt;"",IF(MID(C5082,1,1)="c",SigmaEpsConcrete(I5082,$AN$30:$AN$33,$AR$30:$AR$33,$AS$26,$AS$27,$AS$28,$AQ$20,$AU$19),""),"")</f>
        <v/>
      </c>
      <c r="N5082" s="95" t="str">
        <f>IF(A5082&lt;&gt;"",IF(MID(C5082,1,1)="r",SigmaEpsReinf(J5082,$AS$42:$AS$43,$AS$41,$AS$39,$AS$40,$AQ$38),""),"")</f>
        <v/>
      </c>
      <c r="Q5082" s="92" t="str">
        <f t="shared" si="806"/>
        <v/>
      </c>
      <c r="R5082" s="92" t="str">
        <f t="shared" si="807"/>
        <v/>
      </c>
      <c r="U5082" s="5"/>
      <c r="V5082" s="5"/>
      <c r="W5082" s="94" t="str">
        <f t="shared" si="805"/>
        <v/>
      </c>
      <c r="X5082" s="94" t="str">
        <f t="shared" si="808"/>
        <v/>
      </c>
      <c r="Y5082" s="5"/>
      <c r="BK5082" s="8"/>
      <c r="BL5082" s="5"/>
      <c r="BM5082" s="5"/>
      <c r="BN5082" s="5"/>
      <c r="BO5082" s="5"/>
      <c r="BP5082" s="1"/>
      <c r="BQ5082" s="1"/>
      <c r="BR5082" s="1"/>
      <c r="BS5082" s="1"/>
      <c r="BT5082" s="1"/>
      <c r="BU5082" s="4"/>
      <c r="BV5082" s="1"/>
      <c r="BW5082" s="3"/>
      <c r="BX5082" s="4"/>
      <c r="BY5082" s="5"/>
      <c r="BZ5082" s="5"/>
      <c r="CA5082" s="5"/>
      <c r="CB5082" s="5"/>
      <c r="CC5082" s="5"/>
      <c r="CD5082" s="43"/>
    </row>
    <row r="5083" spans="1:82" x14ac:dyDescent="0.25">
      <c r="A5083" s="8"/>
      <c r="B5083" s="5"/>
      <c r="C5083" s="5"/>
      <c r="D5083" s="5"/>
      <c r="E5083" s="5"/>
      <c r="F5083" s="94" t="str">
        <f t="shared" si="799"/>
        <v/>
      </c>
      <c r="G5083" s="94" t="str">
        <f t="shared" si="800"/>
        <v/>
      </c>
      <c r="H5083" s="127" t="str">
        <f>IF(A5083&lt;&gt;"",IF(MID(C5083,1,1)="c",$AS$26,IF(MID(C5083,1,1)="r",$AS$41,IF(MID(C5083,1,1)="p",#REF!,#REF!))),"")</f>
        <v/>
      </c>
      <c r="I5083" s="92" t="str">
        <f t="shared" si="801"/>
        <v/>
      </c>
      <c r="J5083" s="92" t="str">
        <f t="shared" si="802"/>
        <v/>
      </c>
      <c r="K5083" s="92" t="str">
        <f t="shared" si="803"/>
        <v/>
      </c>
      <c r="L5083" s="92" t="str">
        <f t="shared" si="804"/>
        <v/>
      </c>
      <c r="M5083" s="95" t="str">
        <f>IF(A5083&lt;&gt;"",IF(MID(C5083,1,1)="c",SigmaEpsConcrete(I5083,$AN$30:$AN$33,$AR$30:$AR$33,$AS$26,$AS$27,$AS$28,$AQ$20,$AU$19),""),"")</f>
        <v/>
      </c>
      <c r="N5083" s="95" t="str">
        <f>IF(A5083&lt;&gt;"",IF(MID(C5083,1,1)="r",SigmaEpsReinf(J5083,$AS$42:$AS$43,$AS$41,$AS$39,$AS$40,$AQ$38),""),"")</f>
        <v/>
      </c>
      <c r="Q5083" s="92" t="str">
        <f t="shared" si="806"/>
        <v/>
      </c>
      <c r="R5083" s="92" t="str">
        <f t="shared" si="807"/>
        <v/>
      </c>
      <c r="U5083" s="5"/>
      <c r="V5083" s="5"/>
      <c r="W5083" s="94" t="str">
        <f t="shared" si="805"/>
        <v/>
      </c>
      <c r="X5083" s="94" t="str">
        <f t="shared" si="808"/>
        <v/>
      </c>
      <c r="Y5083" s="5"/>
      <c r="BK5083" s="8"/>
      <c r="BL5083" s="5"/>
      <c r="BM5083" s="5"/>
      <c r="BN5083" s="5"/>
      <c r="BO5083" s="5"/>
      <c r="BP5083" s="1"/>
      <c r="BQ5083" s="1"/>
      <c r="BR5083" s="1"/>
      <c r="BS5083" s="1"/>
      <c r="BT5083" s="1"/>
      <c r="BU5083" s="4"/>
      <c r="BV5083" s="1"/>
      <c r="BW5083" s="3"/>
      <c r="BX5083" s="4"/>
      <c r="BY5083" s="5"/>
      <c r="BZ5083" s="5"/>
      <c r="CA5083" s="5"/>
      <c r="CB5083" s="5"/>
      <c r="CC5083" s="5"/>
      <c r="CD5083" s="43"/>
    </row>
    <row r="5084" spans="1:82" x14ac:dyDescent="0.25">
      <c r="A5084" s="8"/>
      <c r="B5084" s="5"/>
      <c r="C5084" s="5"/>
      <c r="D5084" s="5"/>
      <c r="E5084" s="5"/>
      <c r="F5084" s="94" t="str">
        <f t="shared" si="799"/>
        <v/>
      </c>
      <c r="G5084" s="94" t="str">
        <f t="shared" si="800"/>
        <v/>
      </c>
      <c r="H5084" s="127" t="str">
        <f>IF(A5084&lt;&gt;"",IF(MID(C5084,1,1)="c",$AS$26,IF(MID(C5084,1,1)="r",$AS$41,IF(MID(C5084,1,1)="p",#REF!,#REF!))),"")</f>
        <v/>
      </c>
      <c r="I5084" s="92" t="str">
        <f t="shared" si="801"/>
        <v/>
      </c>
      <c r="J5084" s="92" t="str">
        <f t="shared" si="802"/>
        <v/>
      </c>
      <c r="K5084" s="92" t="str">
        <f t="shared" si="803"/>
        <v/>
      </c>
      <c r="L5084" s="92" t="str">
        <f t="shared" si="804"/>
        <v/>
      </c>
      <c r="M5084" s="95" t="str">
        <f>IF(A5084&lt;&gt;"",IF(MID(C5084,1,1)="c",SigmaEpsConcrete(I5084,$AN$30:$AN$33,$AR$30:$AR$33,$AS$26,$AS$27,$AS$28,$AQ$20,$AU$19),""),"")</f>
        <v/>
      </c>
      <c r="N5084" s="95" t="str">
        <f>IF(A5084&lt;&gt;"",IF(MID(C5084,1,1)="r",SigmaEpsReinf(J5084,$AS$42:$AS$43,$AS$41,$AS$39,$AS$40,$AQ$38),""),"")</f>
        <v/>
      </c>
      <c r="Q5084" s="92" t="str">
        <f t="shared" si="806"/>
        <v/>
      </c>
      <c r="R5084" s="92" t="str">
        <f t="shared" si="807"/>
        <v/>
      </c>
      <c r="U5084" s="5"/>
      <c r="V5084" s="5"/>
      <c r="W5084" s="94" t="str">
        <f t="shared" si="805"/>
        <v/>
      </c>
      <c r="X5084" s="94" t="str">
        <f t="shared" si="808"/>
        <v/>
      </c>
      <c r="Y5084" s="5"/>
      <c r="BK5084" s="8"/>
      <c r="BL5084" s="5"/>
      <c r="BM5084" s="5"/>
      <c r="BN5084" s="5"/>
      <c r="BO5084" s="5"/>
      <c r="BP5084" s="1"/>
      <c r="BQ5084" s="1"/>
      <c r="BR5084" s="1"/>
      <c r="BS5084" s="1"/>
      <c r="BT5084" s="1"/>
      <c r="BU5084" s="4"/>
      <c r="BV5084" s="1"/>
      <c r="BW5084" s="3"/>
      <c r="BX5084" s="4"/>
      <c r="BY5084" s="5"/>
      <c r="BZ5084" s="5"/>
      <c r="CA5084" s="5"/>
      <c r="CB5084" s="5"/>
      <c r="CC5084" s="5"/>
      <c r="CD5084" s="43"/>
    </row>
    <row r="5085" spans="1:82" x14ac:dyDescent="0.25">
      <c r="A5085" s="8"/>
      <c r="B5085" s="5"/>
      <c r="C5085" s="5"/>
      <c r="D5085" s="5"/>
      <c r="E5085" s="5"/>
      <c r="F5085" s="94" t="str">
        <f t="shared" si="799"/>
        <v/>
      </c>
      <c r="G5085" s="94" t="str">
        <f t="shared" si="800"/>
        <v/>
      </c>
      <c r="H5085" s="127" t="str">
        <f>IF(A5085&lt;&gt;"",IF(MID(C5085,1,1)="c",$AS$26,IF(MID(C5085,1,1)="r",$AS$41,IF(MID(C5085,1,1)="p",#REF!,#REF!))),"")</f>
        <v/>
      </c>
      <c r="I5085" s="92" t="str">
        <f t="shared" si="801"/>
        <v/>
      </c>
      <c r="J5085" s="92" t="str">
        <f t="shared" si="802"/>
        <v/>
      </c>
      <c r="K5085" s="92" t="str">
        <f t="shared" si="803"/>
        <v/>
      </c>
      <c r="L5085" s="92" t="str">
        <f t="shared" si="804"/>
        <v/>
      </c>
      <c r="M5085" s="95" t="str">
        <f>IF(A5085&lt;&gt;"",IF(MID(C5085,1,1)="c",SigmaEpsConcrete(I5085,$AN$30:$AN$33,$AR$30:$AR$33,$AS$26,$AS$27,$AS$28,$AQ$20,$AU$19),""),"")</f>
        <v/>
      </c>
      <c r="N5085" s="95" t="str">
        <f>IF(A5085&lt;&gt;"",IF(MID(C5085,1,1)="r",SigmaEpsReinf(J5085,$AS$42:$AS$43,$AS$41,$AS$39,$AS$40,$AQ$38),""),"")</f>
        <v/>
      </c>
      <c r="Q5085" s="92" t="str">
        <f t="shared" si="806"/>
        <v/>
      </c>
      <c r="R5085" s="92" t="str">
        <f t="shared" si="807"/>
        <v/>
      </c>
      <c r="U5085" s="5"/>
      <c r="V5085" s="5"/>
      <c r="W5085" s="94" t="str">
        <f t="shared" si="805"/>
        <v/>
      </c>
      <c r="X5085" s="94" t="str">
        <f t="shared" si="808"/>
        <v/>
      </c>
      <c r="Y5085" s="5"/>
      <c r="BK5085" s="8"/>
      <c r="BL5085" s="5"/>
      <c r="BM5085" s="5"/>
      <c r="BN5085" s="5"/>
      <c r="BO5085" s="5"/>
      <c r="BP5085" s="1"/>
      <c r="BQ5085" s="1"/>
      <c r="BR5085" s="1"/>
      <c r="BS5085" s="1"/>
      <c r="BT5085" s="1"/>
      <c r="BU5085" s="4"/>
      <c r="BV5085" s="1"/>
      <c r="BW5085" s="3"/>
      <c r="BX5085" s="4"/>
      <c r="BY5085" s="5"/>
      <c r="BZ5085" s="5"/>
      <c r="CA5085" s="5"/>
      <c r="CB5085" s="5"/>
      <c r="CC5085" s="5"/>
      <c r="CD5085" s="43"/>
    </row>
    <row r="5086" spans="1:82" x14ac:dyDescent="0.25">
      <c r="A5086" s="8"/>
      <c r="B5086" s="5"/>
      <c r="C5086" s="5"/>
      <c r="D5086" s="5"/>
      <c r="E5086" s="5"/>
      <c r="F5086" s="94" t="str">
        <f t="shared" si="799"/>
        <v/>
      </c>
      <c r="G5086" s="94" t="str">
        <f t="shared" si="800"/>
        <v/>
      </c>
      <c r="H5086" s="127" t="str">
        <f>IF(A5086&lt;&gt;"",IF(MID(C5086,1,1)="c",$AS$26,IF(MID(C5086,1,1)="r",$AS$41,IF(MID(C5086,1,1)="p",#REF!,#REF!))),"")</f>
        <v/>
      </c>
      <c r="I5086" s="92" t="str">
        <f t="shared" si="801"/>
        <v/>
      </c>
      <c r="J5086" s="92" t="str">
        <f t="shared" si="802"/>
        <v/>
      </c>
      <c r="K5086" s="92" t="str">
        <f t="shared" si="803"/>
        <v/>
      </c>
      <c r="L5086" s="92" t="str">
        <f t="shared" si="804"/>
        <v/>
      </c>
      <c r="M5086" s="95" t="str">
        <f>IF(A5086&lt;&gt;"",IF(MID(C5086,1,1)="c",SigmaEpsConcrete(I5086,$AN$30:$AN$33,$AR$30:$AR$33,$AS$26,$AS$27,$AS$28,$AQ$20,$AU$19),""),"")</f>
        <v/>
      </c>
      <c r="N5086" s="95" t="str">
        <f>IF(A5086&lt;&gt;"",IF(MID(C5086,1,1)="r",SigmaEpsReinf(J5086,$AS$42:$AS$43,$AS$41,$AS$39,$AS$40,$AQ$38),""),"")</f>
        <v/>
      </c>
      <c r="Q5086" s="92" t="str">
        <f t="shared" si="806"/>
        <v/>
      </c>
      <c r="R5086" s="92" t="str">
        <f t="shared" si="807"/>
        <v/>
      </c>
      <c r="U5086" s="5"/>
      <c r="V5086" s="5"/>
      <c r="W5086" s="94" t="str">
        <f t="shared" si="805"/>
        <v/>
      </c>
      <c r="X5086" s="94" t="str">
        <f t="shared" si="808"/>
        <v/>
      </c>
      <c r="Y5086" s="5"/>
      <c r="BK5086" s="8"/>
      <c r="BL5086" s="5"/>
      <c r="BM5086" s="5"/>
      <c r="BN5086" s="5"/>
      <c r="BO5086" s="5"/>
      <c r="BP5086" s="1"/>
      <c r="BQ5086" s="1"/>
      <c r="BR5086" s="1"/>
      <c r="BS5086" s="1"/>
      <c r="BT5086" s="1"/>
      <c r="BU5086" s="4"/>
      <c r="BV5086" s="1"/>
      <c r="BW5086" s="3"/>
      <c r="BX5086" s="4"/>
      <c r="BY5086" s="5"/>
      <c r="BZ5086" s="5"/>
      <c r="CA5086" s="5"/>
      <c r="CB5086" s="5"/>
      <c r="CC5086" s="5"/>
      <c r="CD5086" s="43"/>
    </row>
    <row r="5087" spans="1:82" x14ac:dyDescent="0.25">
      <c r="A5087" s="8"/>
      <c r="B5087" s="5"/>
      <c r="C5087" s="5"/>
      <c r="D5087" s="5"/>
      <c r="E5087" s="5"/>
      <c r="F5087" s="94" t="str">
        <f t="shared" si="799"/>
        <v/>
      </c>
      <c r="G5087" s="94" t="str">
        <f t="shared" si="800"/>
        <v/>
      </c>
      <c r="H5087" s="127" t="str">
        <f>IF(A5087&lt;&gt;"",IF(MID(C5087,1,1)="c",$AS$26,IF(MID(C5087,1,1)="r",$AS$41,IF(MID(C5087,1,1)="p",#REF!,#REF!))),"")</f>
        <v/>
      </c>
      <c r="I5087" s="92" t="str">
        <f t="shared" si="801"/>
        <v/>
      </c>
      <c r="J5087" s="92" t="str">
        <f t="shared" si="802"/>
        <v/>
      </c>
      <c r="K5087" s="92" t="str">
        <f t="shared" si="803"/>
        <v/>
      </c>
      <c r="L5087" s="92" t="str">
        <f t="shared" si="804"/>
        <v/>
      </c>
      <c r="M5087" s="95" t="str">
        <f>IF(A5087&lt;&gt;"",IF(MID(C5087,1,1)="c",SigmaEpsConcrete(I5087,$AN$30:$AN$33,$AR$30:$AR$33,$AS$26,$AS$27,$AS$28,$AQ$20,$AU$19),""),"")</f>
        <v/>
      </c>
      <c r="N5087" s="95" t="str">
        <f>IF(A5087&lt;&gt;"",IF(MID(C5087,1,1)="r",SigmaEpsReinf(J5087,$AS$42:$AS$43,$AS$41,$AS$39,$AS$40,$AQ$38),""),"")</f>
        <v/>
      </c>
      <c r="Q5087" s="92" t="str">
        <f t="shared" si="806"/>
        <v/>
      </c>
      <c r="R5087" s="92" t="str">
        <f t="shared" si="807"/>
        <v/>
      </c>
      <c r="U5087" s="5"/>
      <c r="V5087" s="5"/>
      <c r="W5087" s="94" t="str">
        <f t="shared" si="805"/>
        <v/>
      </c>
      <c r="X5087" s="94" t="str">
        <f t="shared" si="808"/>
        <v/>
      </c>
      <c r="Y5087" s="5"/>
      <c r="BK5087" s="8"/>
      <c r="BL5087" s="5"/>
      <c r="BM5087" s="5"/>
      <c r="BN5087" s="5"/>
      <c r="BO5087" s="5"/>
      <c r="BP5087" s="1"/>
      <c r="BQ5087" s="1"/>
      <c r="BR5087" s="1"/>
      <c r="BS5087" s="1"/>
      <c r="BT5087" s="1"/>
      <c r="BU5087" s="4"/>
      <c r="BV5087" s="1"/>
      <c r="BW5087" s="3"/>
      <c r="BX5087" s="4"/>
      <c r="BY5087" s="5"/>
      <c r="BZ5087" s="5"/>
      <c r="CA5087" s="5"/>
      <c r="CB5087" s="5"/>
      <c r="CC5087" s="5"/>
      <c r="CD5087" s="43"/>
    </row>
    <row r="5088" spans="1:82" x14ac:dyDescent="0.25">
      <c r="A5088" s="8"/>
      <c r="B5088" s="5"/>
      <c r="C5088" s="5"/>
      <c r="D5088" s="5"/>
      <c r="E5088" s="5"/>
      <c r="F5088" s="94" t="str">
        <f t="shared" si="799"/>
        <v/>
      </c>
      <c r="G5088" s="94" t="str">
        <f t="shared" si="800"/>
        <v/>
      </c>
      <c r="H5088" s="127" t="str">
        <f>IF(A5088&lt;&gt;"",IF(MID(C5088,1,1)="c",$AS$26,IF(MID(C5088,1,1)="r",$AS$41,IF(MID(C5088,1,1)="p",#REF!,#REF!))),"")</f>
        <v/>
      </c>
      <c r="I5088" s="92" t="str">
        <f t="shared" si="801"/>
        <v/>
      </c>
      <c r="J5088" s="92" t="str">
        <f t="shared" si="802"/>
        <v/>
      </c>
      <c r="K5088" s="92" t="str">
        <f t="shared" si="803"/>
        <v/>
      </c>
      <c r="L5088" s="92" t="str">
        <f t="shared" si="804"/>
        <v/>
      </c>
      <c r="M5088" s="95" t="str">
        <f>IF(A5088&lt;&gt;"",IF(MID(C5088,1,1)="c",SigmaEpsConcrete(I5088,$AN$30:$AN$33,$AR$30:$AR$33,$AS$26,$AS$27,$AS$28,$AQ$20,$AU$19),""),"")</f>
        <v/>
      </c>
      <c r="N5088" s="95" t="str">
        <f>IF(A5088&lt;&gt;"",IF(MID(C5088,1,1)="r",SigmaEpsReinf(J5088,$AS$42:$AS$43,$AS$41,$AS$39,$AS$40,$AQ$38),""),"")</f>
        <v/>
      </c>
      <c r="Q5088" s="92" t="str">
        <f t="shared" si="806"/>
        <v/>
      </c>
      <c r="R5088" s="92" t="str">
        <f t="shared" si="807"/>
        <v/>
      </c>
      <c r="U5088" s="5"/>
      <c r="V5088" s="5"/>
      <c r="W5088" s="94" t="str">
        <f t="shared" si="805"/>
        <v/>
      </c>
      <c r="X5088" s="94" t="str">
        <f t="shared" si="808"/>
        <v/>
      </c>
      <c r="Y5088" s="5"/>
      <c r="BK5088" s="8"/>
      <c r="BL5088" s="5"/>
      <c r="BM5088" s="5"/>
      <c r="BN5088" s="5"/>
      <c r="BO5088" s="5"/>
      <c r="BP5088" s="1"/>
      <c r="BQ5088" s="1"/>
      <c r="BR5088" s="1"/>
      <c r="BS5088" s="1"/>
      <c r="BT5088" s="1"/>
      <c r="BU5088" s="4"/>
      <c r="BV5088" s="1"/>
      <c r="BW5088" s="3"/>
      <c r="BX5088" s="4"/>
      <c r="BY5088" s="5"/>
      <c r="BZ5088" s="5"/>
      <c r="CA5088" s="5"/>
      <c r="CB5088" s="5"/>
      <c r="CC5088" s="5"/>
      <c r="CD5088" s="43"/>
    </row>
    <row r="5089" spans="1:82" x14ac:dyDescent="0.25">
      <c r="A5089" s="8"/>
      <c r="B5089" s="5"/>
      <c r="C5089" s="5"/>
      <c r="D5089" s="5"/>
      <c r="E5089" s="5"/>
      <c r="F5089" s="94" t="str">
        <f t="shared" si="799"/>
        <v/>
      </c>
      <c r="G5089" s="94" t="str">
        <f t="shared" si="800"/>
        <v/>
      </c>
      <c r="H5089" s="127" t="str">
        <f>IF(A5089&lt;&gt;"",IF(MID(C5089,1,1)="c",$AS$26,IF(MID(C5089,1,1)="r",$AS$41,IF(MID(C5089,1,1)="p",#REF!,#REF!))),"")</f>
        <v/>
      </c>
      <c r="I5089" s="92" t="str">
        <f t="shared" si="801"/>
        <v/>
      </c>
      <c r="J5089" s="92" t="str">
        <f t="shared" si="802"/>
        <v/>
      </c>
      <c r="K5089" s="92" t="str">
        <f t="shared" si="803"/>
        <v/>
      </c>
      <c r="L5089" s="92" t="str">
        <f t="shared" si="804"/>
        <v/>
      </c>
      <c r="M5089" s="95" t="str">
        <f>IF(A5089&lt;&gt;"",IF(MID(C5089,1,1)="c",SigmaEpsConcrete(I5089,$AN$30:$AN$33,$AR$30:$AR$33,$AS$26,$AS$27,$AS$28,$AQ$20,$AU$19),""),"")</f>
        <v/>
      </c>
      <c r="N5089" s="95" t="str">
        <f>IF(A5089&lt;&gt;"",IF(MID(C5089,1,1)="r",SigmaEpsReinf(J5089,$AS$42:$AS$43,$AS$41,$AS$39,$AS$40,$AQ$38),""),"")</f>
        <v/>
      </c>
      <c r="Q5089" s="92" t="str">
        <f t="shared" si="806"/>
        <v/>
      </c>
      <c r="R5089" s="92" t="str">
        <f t="shared" si="807"/>
        <v/>
      </c>
      <c r="U5089" s="5"/>
      <c r="V5089" s="5"/>
      <c r="W5089" s="94" t="str">
        <f t="shared" si="805"/>
        <v/>
      </c>
      <c r="X5089" s="94" t="str">
        <f t="shared" si="808"/>
        <v/>
      </c>
      <c r="Y5089" s="5"/>
      <c r="BK5089" s="8"/>
      <c r="BL5089" s="5"/>
      <c r="BM5089" s="5"/>
      <c r="BN5089" s="5"/>
      <c r="BO5089" s="5"/>
      <c r="BP5089" s="1"/>
      <c r="BQ5089" s="1"/>
      <c r="BR5089" s="1"/>
      <c r="BS5089" s="1"/>
      <c r="BT5089" s="1"/>
      <c r="BU5089" s="4"/>
      <c r="BV5089" s="1"/>
      <c r="BW5089" s="3"/>
      <c r="BX5089" s="4"/>
      <c r="BY5089" s="5"/>
      <c r="BZ5089" s="5"/>
      <c r="CA5089" s="5"/>
      <c r="CB5089" s="5"/>
      <c r="CC5089" s="5"/>
      <c r="CD5089" s="43"/>
    </row>
    <row r="5090" spans="1:82" x14ac:dyDescent="0.25">
      <c r="A5090" s="8"/>
      <c r="B5090" s="5"/>
      <c r="C5090" s="5"/>
      <c r="D5090" s="5"/>
      <c r="E5090" s="5"/>
      <c r="F5090" s="94" t="str">
        <f t="shared" si="799"/>
        <v/>
      </c>
      <c r="G5090" s="94" t="str">
        <f t="shared" si="800"/>
        <v/>
      </c>
      <c r="H5090" s="127" t="str">
        <f>IF(A5090&lt;&gt;"",IF(MID(C5090,1,1)="c",$AS$26,IF(MID(C5090,1,1)="r",$AS$41,IF(MID(C5090,1,1)="p",#REF!,#REF!))),"")</f>
        <v/>
      </c>
      <c r="I5090" s="92" t="str">
        <f t="shared" si="801"/>
        <v/>
      </c>
      <c r="J5090" s="92" t="str">
        <f t="shared" si="802"/>
        <v/>
      </c>
      <c r="K5090" s="92" t="str">
        <f t="shared" si="803"/>
        <v/>
      </c>
      <c r="L5090" s="92" t="str">
        <f t="shared" si="804"/>
        <v/>
      </c>
      <c r="M5090" s="95" t="str">
        <f>IF(A5090&lt;&gt;"",IF(MID(C5090,1,1)="c",SigmaEpsConcrete(I5090,$AN$30:$AN$33,$AR$30:$AR$33,$AS$26,$AS$27,$AS$28,$AQ$20,$AU$19),""),"")</f>
        <v/>
      </c>
      <c r="N5090" s="95" t="str">
        <f>IF(A5090&lt;&gt;"",IF(MID(C5090,1,1)="r",SigmaEpsReinf(J5090,$AS$42:$AS$43,$AS$41,$AS$39,$AS$40,$AQ$38),""),"")</f>
        <v/>
      </c>
      <c r="Q5090" s="92" t="str">
        <f t="shared" si="806"/>
        <v/>
      </c>
      <c r="R5090" s="92" t="str">
        <f t="shared" si="807"/>
        <v/>
      </c>
      <c r="U5090" s="5"/>
      <c r="V5090" s="5"/>
      <c r="W5090" s="94" t="str">
        <f t="shared" si="805"/>
        <v/>
      </c>
      <c r="X5090" s="94" t="str">
        <f t="shared" si="808"/>
        <v/>
      </c>
      <c r="Y5090" s="5"/>
      <c r="BK5090" s="8"/>
      <c r="BL5090" s="5"/>
      <c r="BM5090" s="5"/>
      <c r="BN5090" s="5"/>
      <c r="BO5090" s="5"/>
      <c r="BP5090" s="1"/>
      <c r="BQ5090" s="1"/>
      <c r="BR5090" s="1"/>
      <c r="BS5090" s="1"/>
      <c r="BT5090" s="1"/>
      <c r="BU5090" s="4"/>
      <c r="BV5090" s="1"/>
      <c r="BW5090" s="3"/>
      <c r="BX5090" s="4"/>
      <c r="BY5090" s="5"/>
      <c r="BZ5090" s="5"/>
      <c r="CA5090" s="5"/>
      <c r="CB5090" s="5"/>
      <c r="CC5090" s="5"/>
      <c r="CD5090" s="43"/>
    </row>
    <row r="5091" spans="1:82" x14ac:dyDescent="0.25">
      <c r="A5091" s="8"/>
      <c r="B5091" s="5"/>
      <c r="C5091" s="5"/>
      <c r="D5091" s="5"/>
      <c r="E5091" s="5"/>
      <c r="F5091" s="94" t="str">
        <f t="shared" si="799"/>
        <v/>
      </c>
      <c r="G5091" s="94" t="str">
        <f t="shared" si="800"/>
        <v/>
      </c>
      <c r="H5091" s="127" t="str">
        <f>IF(A5091&lt;&gt;"",IF(MID(C5091,1,1)="c",$AS$26,IF(MID(C5091,1,1)="r",$AS$41,IF(MID(C5091,1,1)="p",#REF!,#REF!))),"")</f>
        <v/>
      </c>
      <c r="I5091" s="92" t="str">
        <f t="shared" si="801"/>
        <v/>
      </c>
      <c r="J5091" s="92" t="str">
        <f t="shared" si="802"/>
        <v/>
      </c>
      <c r="K5091" s="92" t="str">
        <f t="shared" si="803"/>
        <v/>
      </c>
      <c r="L5091" s="92" t="str">
        <f t="shared" si="804"/>
        <v/>
      </c>
      <c r="M5091" s="95" t="str">
        <f>IF(A5091&lt;&gt;"",IF(MID(C5091,1,1)="c",SigmaEpsConcrete(I5091,$AN$30:$AN$33,$AR$30:$AR$33,$AS$26,$AS$27,$AS$28,$AQ$20,$AU$19),""),"")</f>
        <v/>
      </c>
      <c r="N5091" s="95" t="str">
        <f>IF(A5091&lt;&gt;"",IF(MID(C5091,1,1)="r",SigmaEpsReinf(J5091,$AS$42:$AS$43,$AS$41,$AS$39,$AS$40,$AQ$38),""),"")</f>
        <v/>
      </c>
      <c r="Q5091" s="92" t="str">
        <f t="shared" si="806"/>
        <v/>
      </c>
      <c r="R5091" s="92" t="str">
        <f t="shared" si="807"/>
        <v/>
      </c>
      <c r="U5091" s="5"/>
      <c r="V5091" s="5"/>
      <c r="W5091" s="94" t="str">
        <f t="shared" si="805"/>
        <v/>
      </c>
      <c r="X5091" s="94" t="str">
        <f t="shared" si="808"/>
        <v/>
      </c>
      <c r="Y5091" s="5"/>
      <c r="BK5091" s="8"/>
      <c r="BL5091" s="5"/>
      <c r="BM5091" s="5"/>
      <c r="BN5091" s="5"/>
      <c r="BO5091" s="5"/>
      <c r="BP5091" s="1"/>
      <c r="BQ5091" s="1"/>
      <c r="BR5091" s="1"/>
      <c r="BS5091" s="1"/>
      <c r="BT5091" s="1"/>
      <c r="BU5091" s="4"/>
      <c r="BV5091" s="1"/>
      <c r="BW5091" s="3"/>
      <c r="BX5091" s="4"/>
      <c r="BY5091" s="5"/>
      <c r="BZ5091" s="5"/>
      <c r="CA5091" s="5"/>
      <c r="CB5091" s="5"/>
      <c r="CC5091" s="5"/>
      <c r="CD5091" s="43"/>
    </row>
    <row r="5092" spans="1:82" x14ac:dyDescent="0.25">
      <c r="A5092" s="8"/>
      <c r="B5092" s="5"/>
      <c r="C5092" s="5"/>
      <c r="D5092" s="5"/>
      <c r="E5092" s="5"/>
      <c r="F5092" s="94" t="str">
        <f t="shared" si="799"/>
        <v/>
      </c>
      <c r="G5092" s="94" t="str">
        <f t="shared" si="800"/>
        <v/>
      </c>
      <c r="H5092" s="127" t="str">
        <f>IF(A5092&lt;&gt;"",IF(MID(C5092,1,1)="c",$AS$26,IF(MID(C5092,1,1)="r",$AS$41,IF(MID(C5092,1,1)="p",#REF!,#REF!))),"")</f>
        <v/>
      </c>
      <c r="I5092" s="92" t="str">
        <f t="shared" si="801"/>
        <v/>
      </c>
      <c r="J5092" s="92" t="str">
        <f t="shared" si="802"/>
        <v/>
      </c>
      <c r="K5092" s="92" t="str">
        <f t="shared" si="803"/>
        <v/>
      </c>
      <c r="L5092" s="92" t="str">
        <f t="shared" si="804"/>
        <v/>
      </c>
      <c r="M5092" s="95" t="str">
        <f>IF(A5092&lt;&gt;"",IF(MID(C5092,1,1)="c",SigmaEpsConcrete(I5092,$AN$30:$AN$33,$AR$30:$AR$33,$AS$26,$AS$27,$AS$28,$AQ$20,$AU$19),""),"")</f>
        <v/>
      </c>
      <c r="N5092" s="95" t="str">
        <f>IF(A5092&lt;&gt;"",IF(MID(C5092,1,1)="r",SigmaEpsReinf(J5092,$AS$42:$AS$43,$AS$41,$AS$39,$AS$40,$AQ$38),""),"")</f>
        <v/>
      </c>
      <c r="Q5092" s="92" t="str">
        <f t="shared" si="806"/>
        <v/>
      </c>
      <c r="R5092" s="92" t="str">
        <f t="shared" si="807"/>
        <v/>
      </c>
      <c r="U5092" s="5"/>
      <c r="V5092" s="5"/>
      <c r="W5092" s="94" t="str">
        <f t="shared" si="805"/>
        <v/>
      </c>
      <c r="X5092" s="94" t="str">
        <f t="shared" si="808"/>
        <v/>
      </c>
      <c r="Y5092" s="5"/>
      <c r="BK5092" s="8"/>
      <c r="BL5092" s="5"/>
      <c r="BM5092" s="5"/>
      <c r="BN5092" s="5"/>
      <c r="BO5092" s="5"/>
      <c r="BP5092" s="1"/>
      <c r="BQ5092" s="1"/>
      <c r="BR5092" s="1"/>
      <c r="BS5092" s="1"/>
      <c r="BT5092" s="1"/>
      <c r="BU5092" s="4"/>
      <c r="BV5092" s="1"/>
      <c r="BW5092" s="3"/>
      <c r="BX5092" s="4"/>
      <c r="BY5092" s="5"/>
      <c r="BZ5092" s="5"/>
      <c r="CA5092" s="5"/>
      <c r="CB5092" s="5"/>
      <c r="CC5092" s="5"/>
      <c r="CD5092" s="43"/>
    </row>
    <row r="5093" spans="1:82" x14ac:dyDescent="0.25">
      <c r="A5093" s="8"/>
      <c r="B5093" s="5"/>
      <c r="C5093" s="5"/>
      <c r="D5093" s="5"/>
      <c r="E5093" s="5"/>
      <c r="F5093" s="94" t="str">
        <f t="shared" si="799"/>
        <v/>
      </c>
      <c r="G5093" s="94" t="str">
        <f t="shared" si="800"/>
        <v/>
      </c>
      <c r="H5093" s="127" t="str">
        <f>IF(A5093&lt;&gt;"",IF(MID(C5093,1,1)="c",$AS$26,IF(MID(C5093,1,1)="r",$AS$41,IF(MID(C5093,1,1)="p",#REF!,#REF!))),"")</f>
        <v/>
      </c>
      <c r="I5093" s="92" t="str">
        <f t="shared" si="801"/>
        <v/>
      </c>
      <c r="J5093" s="92" t="str">
        <f t="shared" si="802"/>
        <v/>
      </c>
      <c r="K5093" s="92" t="str">
        <f t="shared" si="803"/>
        <v/>
      </c>
      <c r="L5093" s="92" t="str">
        <f t="shared" si="804"/>
        <v/>
      </c>
      <c r="M5093" s="95" t="str">
        <f>IF(A5093&lt;&gt;"",IF(MID(C5093,1,1)="c",SigmaEpsConcrete(I5093,$AN$30:$AN$33,$AR$30:$AR$33,$AS$26,$AS$27,$AS$28,$AQ$20,$AU$19),""),"")</f>
        <v/>
      </c>
      <c r="N5093" s="95" t="str">
        <f>IF(A5093&lt;&gt;"",IF(MID(C5093,1,1)="r",SigmaEpsReinf(J5093,$AS$42:$AS$43,$AS$41,$AS$39,$AS$40,$AQ$38),""),"")</f>
        <v/>
      </c>
      <c r="Q5093" s="92" t="str">
        <f t="shared" si="806"/>
        <v/>
      </c>
      <c r="R5093" s="92" t="str">
        <f t="shared" si="807"/>
        <v/>
      </c>
      <c r="U5093" s="5"/>
      <c r="V5093" s="5"/>
      <c r="W5093" s="94" t="str">
        <f t="shared" si="805"/>
        <v/>
      </c>
      <c r="X5093" s="94" t="str">
        <f t="shared" si="808"/>
        <v/>
      </c>
      <c r="Y5093" s="5"/>
      <c r="BK5093" s="8"/>
      <c r="BL5093" s="5"/>
      <c r="BM5093" s="5"/>
      <c r="BN5093" s="5"/>
      <c r="BO5093" s="5"/>
      <c r="BP5093" s="1"/>
      <c r="BQ5093" s="1"/>
      <c r="BR5093" s="1"/>
      <c r="BS5093" s="1"/>
      <c r="BT5093" s="1"/>
      <c r="BU5093" s="4"/>
      <c r="BV5093" s="1"/>
      <c r="BW5093" s="3"/>
      <c r="BX5093" s="4"/>
      <c r="BY5093" s="5"/>
      <c r="BZ5093" s="5"/>
      <c r="CA5093" s="5"/>
      <c r="CB5093" s="5"/>
      <c r="CC5093" s="5"/>
      <c r="CD5093" s="43"/>
    </row>
    <row r="5094" spans="1:82" x14ac:dyDescent="0.25">
      <c r="A5094" s="8"/>
      <c r="B5094" s="5"/>
      <c r="C5094" s="5"/>
      <c r="D5094" s="5"/>
      <c r="E5094" s="5"/>
      <c r="F5094" s="94" t="str">
        <f t="shared" si="799"/>
        <v/>
      </c>
      <c r="G5094" s="94" t="str">
        <f t="shared" si="800"/>
        <v/>
      </c>
      <c r="H5094" s="127" t="str">
        <f>IF(A5094&lt;&gt;"",IF(MID(C5094,1,1)="c",$AS$26,IF(MID(C5094,1,1)="r",$AS$41,IF(MID(C5094,1,1)="p",#REF!,#REF!))),"")</f>
        <v/>
      </c>
      <c r="I5094" s="92" t="str">
        <f t="shared" si="801"/>
        <v/>
      </c>
      <c r="J5094" s="92" t="str">
        <f t="shared" si="802"/>
        <v/>
      </c>
      <c r="K5094" s="92" t="str">
        <f t="shared" si="803"/>
        <v/>
      </c>
      <c r="L5094" s="92" t="str">
        <f t="shared" si="804"/>
        <v/>
      </c>
      <c r="M5094" s="95" t="str">
        <f>IF(A5094&lt;&gt;"",IF(MID(C5094,1,1)="c",SigmaEpsConcrete(I5094,$AN$30:$AN$33,$AR$30:$AR$33,$AS$26,$AS$27,$AS$28,$AQ$20,$AU$19),""),"")</f>
        <v/>
      </c>
      <c r="N5094" s="95" t="str">
        <f>IF(A5094&lt;&gt;"",IF(MID(C5094,1,1)="r",SigmaEpsReinf(J5094,$AS$42:$AS$43,$AS$41,$AS$39,$AS$40,$AQ$38),""),"")</f>
        <v/>
      </c>
      <c r="Q5094" s="92" t="str">
        <f t="shared" si="806"/>
        <v/>
      </c>
      <c r="R5094" s="92" t="str">
        <f t="shared" si="807"/>
        <v/>
      </c>
      <c r="U5094" s="5"/>
      <c r="V5094" s="5"/>
      <c r="W5094" s="94" t="str">
        <f t="shared" si="805"/>
        <v/>
      </c>
      <c r="X5094" s="94" t="str">
        <f t="shared" si="808"/>
        <v/>
      </c>
      <c r="Y5094" s="5"/>
      <c r="BK5094" s="8"/>
      <c r="BL5094" s="5"/>
      <c r="BM5094" s="5"/>
      <c r="BN5094" s="5"/>
      <c r="BO5094" s="5"/>
      <c r="BP5094" s="1"/>
      <c r="BQ5094" s="1"/>
      <c r="BR5094" s="1"/>
      <c r="BS5094" s="1"/>
      <c r="BT5094" s="1"/>
      <c r="BU5094" s="4"/>
      <c r="BV5094" s="1"/>
      <c r="BW5094" s="3"/>
      <c r="BX5094" s="4"/>
      <c r="BY5094" s="5"/>
      <c r="BZ5094" s="5"/>
      <c r="CA5094" s="5"/>
      <c r="CB5094" s="5"/>
      <c r="CC5094" s="5"/>
      <c r="CD5094" s="43"/>
    </row>
    <row r="5095" spans="1:82" x14ac:dyDescent="0.25">
      <c r="A5095" s="8"/>
      <c r="B5095" s="5"/>
      <c r="C5095" s="5"/>
      <c r="D5095" s="5"/>
      <c r="E5095" s="5"/>
      <c r="F5095" s="94" t="str">
        <f t="shared" si="799"/>
        <v/>
      </c>
      <c r="G5095" s="94" t="str">
        <f t="shared" si="800"/>
        <v/>
      </c>
      <c r="H5095" s="127" t="str">
        <f>IF(A5095&lt;&gt;"",IF(MID(C5095,1,1)="c",$AS$26,IF(MID(C5095,1,1)="r",$AS$41,IF(MID(C5095,1,1)="p",#REF!,#REF!))),"")</f>
        <v/>
      </c>
      <c r="I5095" s="92" t="str">
        <f t="shared" si="801"/>
        <v/>
      </c>
      <c r="J5095" s="92" t="str">
        <f t="shared" si="802"/>
        <v/>
      </c>
      <c r="K5095" s="92" t="str">
        <f t="shared" si="803"/>
        <v/>
      </c>
      <c r="L5095" s="92" t="str">
        <f t="shared" si="804"/>
        <v/>
      </c>
      <c r="M5095" s="95" t="str">
        <f>IF(A5095&lt;&gt;"",IF(MID(C5095,1,1)="c",SigmaEpsConcrete(I5095,$AN$30:$AN$33,$AR$30:$AR$33,$AS$26,$AS$27,$AS$28,$AQ$20,$AU$19),""),"")</f>
        <v/>
      </c>
      <c r="N5095" s="95" t="str">
        <f>IF(A5095&lt;&gt;"",IF(MID(C5095,1,1)="r",SigmaEpsReinf(J5095,$AS$42:$AS$43,$AS$41,$AS$39,$AS$40,$AQ$38),""),"")</f>
        <v/>
      </c>
      <c r="Q5095" s="92" t="str">
        <f t="shared" si="806"/>
        <v/>
      </c>
      <c r="R5095" s="92" t="str">
        <f t="shared" si="807"/>
        <v/>
      </c>
      <c r="U5095" s="5"/>
      <c r="V5095" s="5"/>
      <c r="W5095" s="94" t="str">
        <f t="shared" si="805"/>
        <v/>
      </c>
      <c r="X5095" s="94" t="str">
        <f t="shared" si="808"/>
        <v/>
      </c>
      <c r="Y5095" s="5"/>
      <c r="BK5095" s="8"/>
      <c r="BL5095" s="5"/>
      <c r="BM5095" s="5"/>
      <c r="BN5095" s="5"/>
      <c r="BO5095" s="5"/>
      <c r="BP5095" s="1"/>
      <c r="BQ5095" s="1"/>
      <c r="BR5095" s="1"/>
      <c r="BS5095" s="1"/>
      <c r="BT5095" s="1"/>
      <c r="BU5095" s="4"/>
      <c r="BV5095" s="1"/>
      <c r="BW5095" s="3"/>
      <c r="BX5095" s="4"/>
      <c r="BY5095" s="5"/>
      <c r="BZ5095" s="5"/>
      <c r="CA5095" s="5"/>
      <c r="CB5095" s="5"/>
      <c r="CC5095" s="5"/>
      <c r="CD5095" s="43"/>
    </row>
    <row r="5096" spans="1:82" x14ac:dyDescent="0.25">
      <c r="A5096" s="8"/>
      <c r="B5096" s="5"/>
      <c r="C5096" s="5"/>
      <c r="D5096" s="5"/>
      <c r="E5096" s="5"/>
      <c r="F5096" s="94" t="str">
        <f t="shared" si="799"/>
        <v/>
      </c>
      <c r="G5096" s="94" t="str">
        <f t="shared" si="800"/>
        <v/>
      </c>
      <c r="H5096" s="127" t="str">
        <f>IF(A5096&lt;&gt;"",IF(MID(C5096,1,1)="c",$AS$26,IF(MID(C5096,1,1)="r",$AS$41,IF(MID(C5096,1,1)="p",#REF!,#REF!))),"")</f>
        <v/>
      </c>
      <c r="I5096" s="92" t="str">
        <f t="shared" si="801"/>
        <v/>
      </c>
      <c r="J5096" s="92" t="str">
        <f t="shared" si="802"/>
        <v/>
      </c>
      <c r="K5096" s="92" t="str">
        <f t="shared" si="803"/>
        <v/>
      </c>
      <c r="L5096" s="92" t="str">
        <f t="shared" si="804"/>
        <v/>
      </c>
      <c r="M5096" s="95" t="str">
        <f>IF(A5096&lt;&gt;"",IF(MID(C5096,1,1)="c",SigmaEpsConcrete(I5096,$AN$30:$AN$33,$AR$30:$AR$33,$AS$26,$AS$27,$AS$28,$AQ$20,$AU$19),""),"")</f>
        <v/>
      </c>
      <c r="N5096" s="95" t="str">
        <f>IF(A5096&lt;&gt;"",IF(MID(C5096,1,1)="r",SigmaEpsReinf(J5096,$AS$42:$AS$43,$AS$41,$AS$39,$AS$40,$AQ$38),""),"")</f>
        <v/>
      </c>
      <c r="Q5096" s="92" t="str">
        <f t="shared" si="806"/>
        <v/>
      </c>
      <c r="R5096" s="92" t="str">
        <f t="shared" si="807"/>
        <v/>
      </c>
      <c r="U5096" s="5"/>
      <c r="V5096" s="5"/>
      <c r="W5096" s="94" t="str">
        <f t="shared" si="805"/>
        <v/>
      </c>
      <c r="X5096" s="94" t="str">
        <f t="shared" si="808"/>
        <v/>
      </c>
      <c r="Y5096" s="5"/>
      <c r="BK5096" s="8"/>
      <c r="BL5096" s="5"/>
      <c r="BM5096" s="5"/>
      <c r="BN5096" s="5"/>
      <c r="BO5096" s="5"/>
      <c r="BP5096" s="1"/>
      <c r="BQ5096" s="1"/>
      <c r="BR5096" s="1"/>
      <c r="BS5096" s="1"/>
      <c r="BT5096" s="1"/>
      <c r="BU5096" s="4"/>
      <c r="BV5096" s="1"/>
      <c r="BW5096" s="3"/>
      <c r="BX5096" s="4"/>
      <c r="BY5096" s="5"/>
      <c r="BZ5096" s="5"/>
      <c r="CA5096" s="5"/>
      <c r="CB5096" s="5"/>
      <c r="CC5096" s="5"/>
      <c r="CD5096" s="43"/>
    </row>
    <row r="5097" spans="1:82" x14ac:dyDescent="0.25">
      <c r="A5097" s="8"/>
      <c r="B5097" s="5"/>
      <c r="C5097" s="5"/>
      <c r="D5097" s="5"/>
      <c r="E5097" s="5"/>
      <c r="F5097" s="94" t="str">
        <f t="shared" si="799"/>
        <v/>
      </c>
      <c r="G5097" s="94" t="str">
        <f t="shared" si="800"/>
        <v/>
      </c>
      <c r="H5097" s="127" t="str">
        <f>IF(A5097&lt;&gt;"",IF(MID(C5097,1,1)="c",$AS$26,IF(MID(C5097,1,1)="r",$AS$41,IF(MID(C5097,1,1)="p",#REF!,#REF!))),"")</f>
        <v/>
      </c>
      <c r="I5097" s="92" t="str">
        <f t="shared" si="801"/>
        <v/>
      </c>
      <c r="J5097" s="92" t="str">
        <f t="shared" si="802"/>
        <v/>
      </c>
      <c r="K5097" s="92" t="str">
        <f t="shared" si="803"/>
        <v/>
      </c>
      <c r="L5097" s="92" t="str">
        <f t="shared" si="804"/>
        <v/>
      </c>
      <c r="M5097" s="95" t="str">
        <f>IF(A5097&lt;&gt;"",IF(MID(C5097,1,1)="c",SigmaEpsConcrete(I5097,$AN$30:$AN$33,$AR$30:$AR$33,$AS$26,$AS$27,$AS$28,$AQ$20,$AU$19),""),"")</f>
        <v/>
      </c>
      <c r="N5097" s="95" t="str">
        <f>IF(A5097&lt;&gt;"",IF(MID(C5097,1,1)="r",SigmaEpsReinf(J5097,$AS$42:$AS$43,$AS$41,$AS$39,$AS$40,$AQ$38),""),"")</f>
        <v/>
      </c>
      <c r="Q5097" s="92" t="str">
        <f t="shared" si="806"/>
        <v/>
      </c>
      <c r="R5097" s="92" t="str">
        <f t="shared" si="807"/>
        <v/>
      </c>
      <c r="U5097" s="5"/>
      <c r="V5097" s="5"/>
      <c r="W5097" s="94" t="str">
        <f t="shared" si="805"/>
        <v/>
      </c>
      <c r="X5097" s="94" t="str">
        <f t="shared" si="808"/>
        <v/>
      </c>
      <c r="Y5097" s="5"/>
      <c r="BK5097" s="8"/>
      <c r="BL5097" s="5"/>
      <c r="BM5097" s="5"/>
      <c r="BN5097" s="5"/>
      <c r="BO5097" s="5"/>
      <c r="BP5097" s="1"/>
      <c r="BQ5097" s="1"/>
      <c r="BR5097" s="1"/>
      <c r="BS5097" s="1"/>
      <c r="BT5097" s="1"/>
      <c r="BU5097" s="4"/>
      <c r="BV5097" s="1"/>
      <c r="BW5097" s="3"/>
      <c r="BX5097" s="4"/>
      <c r="BY5097" s="5"/>
      <c r="BZ5097" s="5"/>
      <c r="CA5097" s="5"/>
      <c r="CB5097" s="5"/>
      <c r="CC5097" s="5"/>
      <c r="CD5097" s="43"/>
    </row>
    <row r="5098" spans="1:82" x14ac:dyDescent="0.25">
      <c r="A5098" s="8"/>
      <c r="B5098" s="5"/>
      <c r="C5098" s="5"/>
      <c r="D5098" s="5"/>
      <c r="E5098" s="5"/>
      <c r="F5098" s="94" t="str">
        <f t="shared" si="799"/>
        <v/>
      </c>
      <c r="G5098" s="94" t="str">
        <f t="shared" si="800"/>
        <v/>
      </c>
      <c r="H5098" s="127" t="str">
        <f>IF(A5098&lt;&gt;"",IF(MID(C5098,1,1)="c",$AS$26,IF(MID(C5098,1,1)="r",$AS$41,IF(MID(C5098,1,1)="p",#REF!,#REF!))),"")</f>
        <v/>
      </c>
      <c r="I5098" s="92" t="str">
        <f t="shared" si="801"/>
        <v/>
      </c>
      <c r="J5098" s="92" t="str">
        <f t="shared" si="802"/>
        <v/>
      </c>
      <c r="K5098" s="92" t="str">
        <f t="shared" si="803"/>
        <v/>
      </c>
      <c r="L5098" s="92" t="str">
        <f t="shared" si="804"/>
        <v/>
      </c>
      <c r="M5098" s="95" t="str">
        <f>IF(A5098&lt;&gt;"",IF(MID(C5098,1,1)="c",SigmaEpsConcrete(I5098,$AN$30:$AN$33,$AR$30:$AR$33,$AS$26,$AS$27,$AS$28,$AQ$20,$AU$19),""),"")</f>
        <v/>
      </c>
      <c r="N5098" s="95" t="str">
        <f>IF(A5098&lt;&gt;"",IF(MID(C5098,1,1)="r",SigmaEpsReinf(J5098,$AS$42:$AS$43,$AS$41,$AS$39,$AS$40,$AQ$38),""),"")</f>
        <v/>
      </c>
      <c r="Q5098" s="92" t="str">
        <f t="shared" si="806"/>
        <v/>
      </c>
      <c r="R5098" s="92" t="str">
        <f t="shared" si="807"/>
        <v/>
      </c>
      <c r="U5098" s="5"/>
      <c r="V5098" s="5"/>
      <c r="W5098" s="94" t="str">
        <f t="shared" si="805"/>
        <v/>
      </c>
      <c r="X5098" s="94" t="str">
        <f t="shared" si="808"/>
        <v/>
      </c>
      <c r="Y5098" s="5"/>
      <c r="BK5098" s="8"/>
      <c r="BL5098" s="5"/>
      <c r="BM5098" s="5"/>
      <c r="BN5098" s="5"/>
      <c r="BO5098" s="5"/>
      <c r="BP5098" s="1"/>
      <c r="BQ5098" s="1"/>
      <c r="BR5098" s="1"/>
      <c r="BS5098" s="1"/>
      <c r="BT5098" s="1"/>
      <c r="BU5098" s="4"/>
      <c r="BV5098" s="1"/>
      <c r="BW5098" s="3"/>
      <c r="BX5098" s="4"/>
      <c r="BY5098" s="5"/>
      <c r="BZ5098" s="5"/>
      <c r="CA5098" s="5"/>
      <c r="CB5098" s="5"/>
      <c r="CC5098" s="5"/>
      <c r="CD5098" s="43"/>
    </row>
    <row r="5099" spans="1:82" x14ac:dyDescent="0.25">
      <c r="A5099" s="8"/>
      <c r="B5099" s="5"/>
      <c r="C5099" s="5"/>
      <c r="D5099" s="5"/>
      <c r="E5099" s="5"/>
      <c r="F5099" s="94" t="str">
        <f t="shared" si="799"/>
        <v/>
      </c>
      <c r="G5099" s="94" t="str">
        <f t="shared" si="800"/>
        <v/>
      </c>
      <c r="H5099" s="127" t="str">
        <f>IF(A5099&lt;&gt;"",IF(MID(C5099,1,1)="c",$AS$26,IF(MID(C5099,1,1)="r",$AS$41,IF(MID(C5099,1,1)="p",#REF!,#REF!))),"")</f>
        <v/>
      </c>
      <c r="I5099" s="92" t="str">
        <f t="shared" si="801"/>
        <v/>
      </c>
      <c r="J5099" s="92" t="str">
        <f t="shared" si="802"/>
        <v/>
      </c>
      <c r="K5099" s="92" t="str">
        <f t="shared" si="803"/>
        <v/>
      </c>
      <c r="L5099" s="92" t="str">
        <f t="shared" si="804"/>
        <v/>
      </c>
      <c r="M5099" s="95" t="str">
        <f>IF(A5099&lt;&gt;"",IF(MID(C5099,1,1)="c",SigmaEpsConcrete(I5099,$AN$30:$AN$33,$AR$30:$AR$33,$AS$26,$AS$27,$AS$28,$AQ$20,$AU$19),""),"")</f>
        <v/>
      </c>
      <c r="N5099" s="95" t="str">
        <f>IF(A5099&lt;&gt;"",IF(MID(C5099,1,1)="r",SigmaEpsReinf(J5099,$AS$42:$AS$43,$AS$41,$AS$39,$AS$40,$AQ$38),""),"")</f>
        <v/>
      </c>
      <c r="Q5099" s="92" t="str">
        <f t="shared" si="806"/>
        <v/>
      </c>
      <c r="R5099" s="92" t="str">
        <f t="shared" si="807"/>
        <v/>
      </c>
      <c r="U5099" s="5"/>
      <c r="V5099" s="5"/>
      <c r="W5099" s="94" t="str">
        <f t="shared" si="805"/>
        <v/>
      </c>
      <c r="X5099" s="94" t="str">
        <f t="shared" si="808"/>
        <v/>
      </c>
      <c r="Y5099" s="5"/>
      <c r="BK5099" s="8"/>
      <c r="BL5099" s="5"/>
      <c r="BM5099" s="5"/>
      <c r="BN5099" s="5"/>
      <c r="BO5099" s="5"/>
      <c r="BP5099" s="1"/>
      <c r="BQ5099" s="1"/>
      <c r="BR5099" s="1"/>
      <c r="BS5099" s="1"/>
      <c r="BT5099" s="1"/>
      <c r="BU5099" s="4"/>
      <c r="BV5099" s="1"/>
      <c r="BW5099" s="3"/>
      <c r="BX5099" s="4"/>
      <c r="BY5099" s="5"/>
      <c r="BZ5099" s="5"/>
      <c r="CA5099" s="5"/>
      <c r="CB5099" s="5"/>
      <c r="CC5099" s="5"/>
      <c r="CD5099" s="43"/>
    </row>
    <row r="5100" spans="1:82" x14ac:dyDescent="0.25">
      <c r="A5100" s="8"/>
      <c r="B5100" s="5"/>
      <c r="C5100" s="5"/>
      <c r="D5100" s="5"/>
      <c r="E5100" s="5"/>
      <c r="F5100" s="94" t="str">
        <f t="shared" si="799"/>
        <v/>
      </c>
      <c r="G5100" s="94" t="str">
        <f t="shared" si="800"/>
        <v/>
      </c>
      <c r="H5100" s="127" t="str">
        <f>IF(A5100&lt;&gt;"",IF(MID(C5100,1,1)="c",$AS$26,IF(MID(C5100,1,1)="r",$AS$41,IF(MID(C5100,1,1)="p",#REF!,#REF!))),"")</f>
        <v/>
      </c>
      <c r="I5100" s="92" t="str">
        <f t="shared" si="801"/>
        <v/>
      </c>
      <c r="J5100" s="92" t="str">
        <f t="shared" si="802"/>
        <v/>
      </c>
      <c r="K5100" s="92" t="str">
        <f t="shared" si="803"/>
        <v/>
      </c>
      <c r="L5100" s="92" t="str">
        <f t="shared" si="804"/>
        <v/>
      </c>
      <c r="M5100" s="95" t="str">
        <f>IF(A5100&lt;&gt;"",IF(MID(C5100,1,1)="c",SigmaEpsConcrete(I5100,$AN$30:$AN$33,$AR$30:$AR$33,$AS$26,$AS$27,$AS$28,$AQ$20,$AU$19),""),"")</f>
        <v/>
      </c>
      <c r="N5100" s="95" t="str">
        <f>IF(A5100&lt;&gt;"",IF(MID(C5100,1,1)="r",SigmaEpsReinf(J5100,$AS$42:$AS$43,$AS$41,$AS$39,$AS$40,$AQ$38),""),"")</f>
        <v/>
      </c>
      <c r="Q5100" s="92" t="str">
        <f t="shared" si="806"/>
        <v/>
      </c>
      <c r="R5100" s="92" t="str">
        <f t="shared" si="807"/>
        <v/>
      </c>
      <c r="U5100" s="5"/>
      <c r="V5100" s="5"/>
      <c r="W5100" s="94" t="str">
        <f t="shared" si="805"/>
        <v/>
      </c>
      <c r="X5100" s="94" t="str">
        <f t="shared" si="808"/>
        <v/>
      </c>
      <c r="Y5100" s="5"/>
      <c r="BK5100" s="8"/>
      <c r="BL5100" s="5"/>
      <c r="BM5100" s="5"/>
      <c r="BN5100" s="5"/>
      <c r="BO5100" s="5"/>
      <c r="BP5100" s="1"/>
      <c r="BQ5100" s="1"/>
      <c r="BR5100" s="1"/>
      <c r="BS5100" s="1"/>
      <c r="BT5100" s="1"/>
      <c r="BU5100" s="4"/>
      <c r="BV5100" s="1"/>
      <c r="BW5100" s="3"/>
      <c r="BX5100" s="4"/>
      <c r="BY5100" s="5"/>
      <c r="BZ5100" s="5"/>
      <c r="CA5100" s="5"/>
      <c r="CB5100" s="5"/>
      <c r="CC5100" s="5"/>
      <c r="CD5100" s="43"/>
    </row>
    <row r="5101" spans="1:82" x14ac:dyDescent="0.25">
      <c r="A5101" s="8"/>
      <c r="B5101" s="5"/>
      <c r="C5101" s="5"/>
      <c r="D5101" s="5"/>
      <c r="E5101" s="5"/>
      <c r="F5101" s="94" t="str">
        <f t="shared" si="799"/>
        <v/>
      </c>
      <c r="G5101" s="94" t="str">
        <f t="shared" si="800"/>
        <v/>
      </c>
      <c r="H5101" s="127" t="str">
        <f>IF(A5101&lt;&gt;"",IF(MID(C5101,1,1)="c",$AS$26,IF(MID(C5101,1,1)="r",$AS$41,IF(MID(C5101,1,1)="p",#REF!,#REF!))),"")</f>
        <v/>
      </c>
      <c r="I5101" s="92" t="str">
        <f t="shared" si="801"/>
        <v/>
      </c>
      <c r="J5101" s="92" t="str">
        <f t="shared" si="802"/>
        <v/>
      </c>
      <c r="K5101" s="92" t="str">
        <f t="shared" si="803"/>
        <v/>
      </c>
      <c r="L5101" s="92" t="str">
        <f t="shared" si="804"/>
        <v/>
      </c>
      <c r="M5101" s="95" t="str">
        <f>IF(A5101&lt;&gt;"",IF(MID(C5101,1,1)="c",SigmaEpsConcrete(I5101,$AN$30:$AN$33,$AR$30:$AR$33,$AS$26,$AS$27,$AS$28,$AQ$20,$AU$19),""),"")</f>
        <v/>
      </c>
      <c r="N5101" s="95" t="str">
        <f>IF(A5101&lt;&gt;"",IF(MID(C5101,1,1)="r",SigmaEpsReinf(J5101,$AS$42:$AS$43,$AS$41,$AS$39,$AS$40,$AQ$38),""),"")</f>
        <v/>
      </c>
      <c r="Q5101" s="92" t="str">
        <f t="shared" si="806"/>
        <v/>
      </c>
      <c r="R5101" s="92" t="str">
        <f t="shared" si="807"/>
        <v/>
      </c>
      <c r="U5101" s="5"/>
      <c r="V5101" s="5"/>
      <c r="W5101" s="94" t="str">
        <f t="shared" si="805"/>
        <v/>
      </c>
      <c r="X5101" s="94" t="str">
        <f t="shared" si="808"/>
        <v/>
      </c>
      <c r="Y5101" s="5"/>
      <c r="BK5101" s="8"/>
      <c r="BL5101" s="5"/>
      <c r="BM5101" s="5"/>
      <c r="BN5101" s="5"/>
      <c r="BO5101" s="5"/>
      <c r="BP5101" s="1"/>
      <c r="BQ5101" s="1"/>
      <c r="BR5101" s="1"/>
      <c r="BS5101" s="1"/>
      <c r="BT5101" s="1"/>
      <c r="BU5101" s="4"/>
      <c r="BV5101" s="1"/>
      <c r="BW5101" s="3"/>
      <c r="BX5101" s="4"/>
      <c r="BY5101" s="5"/>
      <c r="BZ5101" s="5"/>
      <c r="CA5101" s="5"/>
      <c r="CB5101" s="5"/>
      <c r="CC5101" s="5"/>
      <c r="CD5101" s="43"/>
    </row>
    <row r="5102" spans="1:82" x14ac:dyDescent="0.25">
      <c r="A5102" s="8"/>
      <c r="B5102" s="5"/>
      <c r="C5102" s="5"/>
      <c r="D5102" s="5"/>
      <c r="E5102" s="5"/>
      <c r="F5102" s="94" t="str">
        <f t="shared" si="799"/>
        <v/>
      </c>
      <c r="G5102" s="94" t="str">
        <f t="shared" si="800"/>
        <v/>
      </c>
      <c r="H5102" s="127" t="str">
        <f>IF(A5102&lt;&gt;"",IF(MID(C5102,1,1)="c",$AS$26,IF(MID(C5102,1,1)="r",$AS$41,IF(MID(C5102,1,1)="p",#REF!,#REF!))),"")</f>
        <v/>
      </c>
      <c r="I5102" s="92" t="str">
        <f t="shared" si="801"/>
        <v/>
      </c>
      <c r="J5102" s="92" t="str">
        <f t="shared" si="802"/>
        <v/>
      </c>
      <c r="K5102" s="92" t="str">
        <f t="shared" si="803"/>
        <v/>
      </c>
      <c r="L5102" s="92" t="str">
        <f t="shared" si="804"/>
        <v/>
      </c>
      <c r="M5102" s="95" t="str">
        <f>IF(A5102&lt;&gt;"",IF(MID(C5102,1,1)="c",SigmaEpsConcrete(I5102,$AN$30:$AN$33,$AR$30:$AR$33,$AS$26,$AS$27,$AS$28,$AQ$20,$AU$19),""),"")</f>
        <v/>
      </c>
      <c r="N5102" s="95" t="str">
        <f>IF(A5102&lt;&gt;"",IF(MID(C5102,1,1)="r",SigmaEpsReinf(J5102,$AS$42:$AS$43,$AS$41,$AS$39,$AS$40,$AQ$38),""),"")</f>
        <v/>
      </c>
      <c r="Q5102" s="92" t="str">
        <f t="shared" si="806"/>
        <v/>
      </c>
      <c r="R5102" s="92" t="str">
        <f t="shared" si="807"/>
        <v/>
      </c>
      <c r="U5102" s="5"/>
      <c r="V5102" s="5"/>
      <c r="W5102" s="94" t="str">
        <f t="shared" si="805"/>
        <v/>
      </c>
      <c r="X5102" s="94" t="str">
        <f t="shared" si="808"/>
        <v/>
      </c>
      <c r="Y5102" s="5"/>
      <c r="BK5102" s="8"/>
      <c r="BL5102" s="5"/>
      <c r="BM5102" s="5"/>
      <c r="BN5102" s="5"/>
      <c r="BO5102" s="5"/>
      <c r="BP5102" s="1"/>
      <c r="BQ5102" s="1"/>
      <c r="BR5102" s="1"/>
      <c r="BS5102" s="1"/>
      <c r="BT5102" s="1"/>
      <c r="BU5102" s="4"/>
      <c r="BV5102" s="1"/>
      <c r="BW5102" s="3"/>
      <c r="BX5102" s="4"/>
      <c r="BY5102" s="5"/>
      <c r="BZ5102" s="5"/>
      <c r="CA5102" s="5"/>
      <c r="CB5102" s="5"/>
      <c r="CC5102" s="5"/>
      <c r="CD5102" s="43"/>
    </row>
    <row r="5103" spans="1:82" x14ac:dyDescent="0.25">
      <c r="A5103" s="8"/>
      <c r="B5103" s="5"/>
      <c r="C5103" s="5"/>
      <c r="D5103" s="5"/>
      <c r="E5103" s="5"/>
      <c r="F5103" s="94" t="str">
        <f t="shared" si="799"/>
        <v/>
      </c>
      <c r="G5103" s="94" t="str">
        <f t="shared" si="800"/>
        <v/>
      </c>
      <c r="H5103" s="127" t="str">
        <f>IF(A5103&lt;&gt;"",IF(MID(C5103,1,1)="c",$AS$26,IF(MID(C5103,1,1)="r",$AS$41,IF(MID(C5103,1,1)="p",#REF!,#REF!))),"")</f>
        <v/>
      </c>
      <c r="I5103" s="92" t="str">
        <f t="shared" si="801"/>
        <v/>
      </c>
      <c r="J5103" s="92" t="str">
        <f t="shared" si="802"/>
        <v/>
      </c>
      <c r="K5103" s="92" t="str">
        <f t="shared" si="803"/>
        <v/>
      </c>
      <c r="L5103" s="92" t="str">
        <f t="shared" si="804"/>
        <v/>
      </c>
      <c r="M5103" s="95" t="str">
        <f>IF(A5103&lt;&gt;"",IF(MID(C5103,1,1)="c",SigmaEpsConcrete(I5103,$AN$30:$AN$33,$AR$30:$AR$33,$AS$26,$AS$27,$AS$28,$AQ$20,$AU$19),""),"")</f>
        <v/>
      </c>
      <c r="N5103" s="95" t="str">
        <f>IF(A5103&lt;&gt;"",IF(MID(C5103,1,1)="r",SigmaEpsReinf(J5103,$AS$42:$AS$43,$AS$41,$AS$39,$AS$40,$AQ$38),""),"")</f>
        <v/>
      </c>
      <c r="Q5103" s="92" t="str">
        <f t="shared" si="806"/>
        <v/>
      </c>
      <c r="R5103" s="92" t="str">
        <f t="shared" si="807"/>
        <v/>
      </c>
      <c r="U5103" s="5"/>
      <c r="V5103" s="5"/>
      <c r="W5103" s="94" t="str">
        <f t="shared" si="805"/>
        <v/>
      </c>
      <c r="X5103" s="94" t="str">
        <f t="shared" si="808"/>
        <v/>
      </c>
      <c r="Y5103" s="5"/>
      <c r="BK5103" s="8"/>
      <c r="BL5103" s="5"/>
      <c r="BM5103" s="5"/>
      <c r="BN5103" s="5"/>
      <c r="BO5103" s="5"/>
      <c r="BP5103" s="1"/>
      <c r="BQ5103" s="1"/>
      <c r="BR5103" s="1"/>
      <c r="BS5103" s="1"/>
      <c r="BT5103" s="1"/>
      <c r="BU5103" s="4"/>
      <c r="BV5103" s="1"/>
      <c r="BW5103" s="3"/>
      <c r="BX5103" s="4"/>
      <c r="BY5103" s="5"/>
      <c r="BZ5103" s="5"/>
      <c r="CA5103" s="5"/>
      <c r="CB5103" s="5"/>
      <c r="CC5103" s="5"/>
      <c r="CD5103" s="43"/>
    </row>
    <row r="5104" spans="1:82" x14ac:dyDescent="0.25">
      <c r="A5104" s="8"/>
      <c r="B5104" s="5"/>
      <c r="C5104" s="5"/>
      <c r="D5104" s="5"/>
      <c r="E5104" s="5"/>
      <c r="F5104" s="94" t="str">
        <f t="shared" si="799"/>
        <v/>
      </c>
      <c r="G5104" s="94" t="str">
        <f t="shared" si="800"/>
        <v/>
      </c>
      <c r="H5104" s="127" t="str">
        <f>IF(A5104&lt;&gt;"",IF(MID(C5104,1,1)="c",$AS$26,IF(MID(C5104,1,1)="r",$AS$41,IF(MID(C5104,1,1)="p",#REF!,#REF!))),"")</f>
        <v/>
      </c>
      <c r="I5104" s="92" t="str">
        <f t="shared" si="801"/>
        <v/>
      </c>
      <c r="J5104" s="92" t="str">
        <f t="shared" si="802"/>
        <v/>
      </c>
      <c r="K5104" s="92" t="str">
        <f t="shared" si="803"/>
        <v/>
      </c>
      <c r="L5104" s="92" t="str">
        <f t="shared" si="804"/>
        <v/>
      </c>
      <c r="M5104" s="95" t="str">
        <f>IF(A5104&lt;&gt;"",IF(MID(C5104,1,1)="c",SigmaEpsConcrete(I5104,$AN$30:$AN$33,$AR$30:$AR$33,$AS$26,$AS$27,$AS$28,$AQ$20,$AU$19),""),"")</f>
        <v/>
      </c>
      <c r="N5104" s="95" t="str">
        <f>IF(A5104&lt;&gt;"",IF(MID(C5104,1,1)="r",SigmaEpsReinf(J5104,$AS$42:$AS$43,$AS$41,$AS$39,$AS$40,$AQ$38),""),"")</f>
        <v/>
      </c>
      <c r="Q5104" s="92" t="str">
        <f t="shared" si="806"/>
        <v/>
      </c>
      <c r="R5104" s="92" t="str">
        <f t="shared" si="807"/>
        <v/>
      </c>
      <c r="U5104" s="5"/>
      <c r="V5104" s="5"/>
      <c r="W5104" s="94" t="str">
        <f t="shared" si="805"/>
        <v/>
      </c>
      <c r="X5104" s="94" t="str">
        <f t="shared" si="808"/>
        <v/>
      </c>
      <c r="Y5104" s="5"/>
      <c r="BK5104" s="8"/>
      <c r="BL5104" s="5"/>
      <c r="BM5104" s="5"/>
      <c r="BN5104" s="5"/>
      <c r="BO5104" s="5"/>
      <c r="BP5104" s="1"/>
      <c r="BQ5104" s="1"/>
      <c r="BR5104" s="1"/>
      <c r="BS5104" s="1"/>
      <c r="BT5104" s="1"/>
      <c r="BU5104" s="4"/>
      <c r="BV5104" s="1"/>
      <c r="BW5104" s="3"/>
      <c r="BX5104" s="4"/>
      <c r="BY5104" s="5"/>
      <c r="BZ5104" s="5"/>
      <c r="CA5104" s="5"/>
      <c r="CB5104" s="5"/>
      <c r="CC5104" s="5"/>
      <c r="CD5104" s="43"/>
    </row>
    <row r="5105" spans="1:82" x14ac:dyDescent="0.25">
      <c r="A5105" s="8"/>
      <c r="B5105" s="5"/>
      <c r="C5105" s="5"/>
      <c r="D5105" s="5"/>
      <c r="E5105" s="5"/>
      <c r="F5105" s="94" t="str">
        <f t="shared" si="799"/>
        <v/>
      </c>
      <c r="G5105" s="94" t="str">
        <f t="shared" si="800"/>
        <v/>
      </c>
      <c r="H5105" s="127" t="str">
        <f>IF(A5105&lt;&gt;"",IF(MID(C5105,1,1)="c",$AS$26,IF(MID(C5105,1,1)="r",$AS$41,IF(MID(C5105,1,1)="p",#REF!,#REF!))),"")</f>
        <v/>
      </c>
      <c r="I5105" s="92" t="str">
        <f t="shared" si="801"/>
        <v/>
      </c>
      <c r="J5105" s="92" t="str">
        <f t="shared" si="802"/>
        <v/>
      </c>
      <c r="K5105" s="92" t="str">
        <f t="shared" si="803"/>
        <v/>
      </c>
      <c r="L5105" s="92" t="str">
        <f t="shared" si="804"/>
        <v/>
      </c>
      <c r="M5105" s="95" t="str">
        <f>IF(A5105&lt;&gt;"",IF(MID(C5105,1,1)="c",SigmaEpsConcrete(I5105,$AN$30:$AN$33,$AR$30:$AR$33,$AS$26,$AS$27,$AS$28,$AQ$20,$AU$19),""),"")</f>
        <v/>
      </c>
      <c r="N5105" s="95" t="str">
        <f>IF(A5105&lt;&gt;"",IF(MID(C5105,1,1)="r",SigmaEpsReinf(J5105,$AS$42:$AS$43,$AS$41,$AS$39,$AS$40,$AQ$38),""),"")</f>
        <v/>
      </c>
      <c r="Q5105" s="92" t="str">
        <f t="shared" si="806"/>
        <v/>
      </c>
      <c r="R5105" s="92" t="str">
        <f t="shared" si="807"/>
        <v/>
      </c>
      <c r="U5105" s="5"/>
      <c r="V5105" s="5"/>
      <c r="W5105" s="94" t="str">
        <f t="shared" si="805"/>
        <v/>
      </c>
      <c r="X5105" s="94" t="str">
        <f t="shared" si="808"/>
        <v/>
      </c>
      <c r="Y5105" s="5"/>
      <c r="BK5105" s="8"/>
      <c r="BL5105" s="5"/>
      <c r="BM5105" s="5"/>
      <c r="BN5105" s="5"/>
      <c r="BO5105" s="5"/>
      <c r="BP5105" s="1"/>
      <c r="BQ5105" s="1"/>
      <c r="BR5105" s="1"/>
      <c r="BS5105" s="1"/>
      <c r="BT5105" s="1"/>
      <c r="BU5105" s="4"/>
      <c r="BV5105" s="1"/>
      <c r="BW5105" s="3"/>
      <c r="BX5105" s="4"/>
      <c r="BY5105" s="5"/>
      <c r="BZ5105" s="5"/>
      <c r="CA5105" s="5"/>
      <c r="CB5105" s="5"/>
      <c r="CC5105" s="5"/>
      <c r="CD5105" s="43"/>
    </row>
    <row r="5106" spans="1:82" x14ac:dyDescent="0.25">
      <c r="A5106" s="8"/>
      <c r="B5106" s="5"/>
      <c r="C5106" s="5"/>
      <c r="D5106" s="5"/>
      <c r="E5106" s="5"/>
      <c r="F5106" s="94" t="str">
        <f t="shared" si="799"/>
        <v/>
      </c>
      <c r="G5106" s="94" t="str">
        <f t="shared" si="800"/>
        <v/>
      </c>
      <c r="H5106" s="127" t="str">
        <f>IF(A5106&lt;&gt;"",IF(MID(C5106,1,1)="c",$AS$26,IF(MID(C5106,1,1)="r",$AS$41,IF(MID(C5106,1,1)="p",#REF!,#REF!))),"")</f>
        <v/>
      </c>
      <c r="I5106" s="92" t="str">
        <f t="shared" si="801"/>
        <v/>
      </c>
      <c r="J5106" s="92" t="str">
        <f t="shared" si="802"/>
        <v/>
      </c>
      <c r="K5106" s="92" t="str">
        <f t="shared" si="803"/>
        <v/>
      </c>
      <c r="L5106" s="92" t="str">
        <f t="shared" si="804"/>
        <v/>
      </c>
      <c r="M5106" s="95" t="str">
        <f>IF(A5106&lt;&gt;"",IF(MID(C5106,1,1)="c",SigmaEpsConcrete(I5106,$AN$30:$AN$33,$AR$30:$AR$33,$AS$26,$AS$27,$AS$28,$AQ$20,$AU$19),""),"")</f>
        <v/>
      </c>
      <c r="N5106" s="95" t="str">
        <f>IF(A5106&lt;&gt;"",IF(MID(C5106,1,1)="r",SigmaEpsReinf(J5106,$AS$42:$AS$43,$AS$41,$AS$39,$AS$40,$AQ$38),""),"")</f>
        <v/>
      </c>
      <c r="Q5106" s="92" t="str">
        <f t="shared" si="806"/>
        <v/>
      </c>
      <c r="R5106" s="92" t="str">
        <f t="shared" si="807"/>
        <v/>
      </c>
      <c r="U5106" s="5"/>
      <c r="V5106" s="5"/>
      <c r="W5106" s="94" t="str">
        <f t="shared" si="805"/>
        <v/>
      </c>
      <c r="X5106" s="94" t="str">
        <f t="shared" si="808"/>
        <v/>
      </c>
      <c r="Y5106" s="5"/>
      <c r="BK5106" s="8"/>
      <c r="BL5106" s="5"/>
      <c r="BM5106" s="5"/>
      <c r="BN5106" s="5"/>
      <c r="BO5106" s="5"/>
      <c r="BP5106" s="1"/>
      <c r="BQ5106" s="1"/>
      <c r="BR5106" s="1"/>
      <c r="BS5106" s="1"/>
      <c r="BT5106" s="1"/>
      <c r="BU5106" s="4"/>
      <c r="BV5106" s="1"/>
      <c r="BW5106" s="3"/>
      <c r="BX5106" s="4"/>
      <c r="BY5106" s="5"/>
      <c r="BZ5106" s="5"/>
      <c r="CA5106" s="5"/>
      <c r="CB5106" s="5"/>
      <c r="CC5106" s="5"/>
      <c r="CD5106" s="43"/>
    </row>
    <row r="5107" spans="1:82" x14ac:dyDescent="0.25">
      <c r="A5107" s="8"/>
      <c r="B5107" s="5"/>
      <c r="C5107" s="5"/>
      <c r="D5107" s="5"/>
      <c r="E5107" s="5"/>
      <c r="F5107" s="94" t="str">
        <f t="shared" si="799"/>
        <v/>
      </c>
      <c r="G5107" s="94" t="str">
        <f t="shared" si="800"/>
        <v/>
      </c>
      <c r="H5107" s="127" t="str">
        <f>IF(A5107&lt;&gt;"",IF(MID(C5107,1,1)="c",$AS$26,IF(MID(C5107,1,1)="r",$AS$41,IF(MID(C5107,1,1)="p",#REF!,#REF!))),"")</f>
        <v/>
      </c>
      <c r="I5107" s="92" t="str">
        <f t="shared" si="801"/>
        <v/>
      </c>
      <c r="J5107" s="92" t="str">
        <f t="shared" si="802"/>
        <v/>
      </c>
      <c r="K5107" s="92" t="str">
        <f t="shared" si="803"/>
        <v/>
      </c>
      <c r="L5107" s="92" t="str">
        <f t="shared" si="804"/>
        <v/>
      </c>
      <c r="M5107" s="95" t="str">
        <f>IF(A5107&lt;&gt;"",IF(MID(C5107,1,1)="c",SigmaEpsConcrete(I5107,$AN$30:$AN$33,$AR$30:$AR$33,$AS$26,$AS$27,$AS$28,$AQ$20,$AU$19),""),"")</f>
        <v/>
      </c>
      <c r="N5107" s="95" t="str">
        <f>IF(A5107&lt;&gt;"",IF(MID(C5107,1,1)="r",SigmaEpsReinf(J5107,$AS$42:$AS$43,$AS$41,$AS$39,$AS$40,$AQ$38),""),"")</f>
        <v/>
      </c>
      <c r="Q5107" s="92" t="str">
        <f t="shared" si="806"/>
        <v/>
      </c>
      <c r="R5107" s="92" t="str">
        <f t="shared" si="807"/>
        <v/>
      </c>
      <c r="U5107" s="5"/>
      <c r="V5107" s="5"/>
      <c r="W5107" s="94" t="str">
        <f t="shared" si="805"/>
        <v/>
      </c>
      <c r="X5107" s="94" t="str">
        <f t="shared" si="808"/>
        <v/>
      </c>
      <c r="Y5107" s="5"/>
      <c r="BK5107" s="8"/>
      <c r="BL5107" s="5"/>
      <c r="BM5107" s="5"/>
      <c r="BN5107" s="5"/>
      <c r="BO5107" s="5"/>
      <c r="BP5107" s="1"/>
      <c r="BQ5107" s="1"/>
      <c r="BR5107" s="1"/>
      <c r="BS5107" s="1"/>
      <c r="BT5107" s="1"/>
      <c r="BU5107" s="4"/>
      <c r="BV5107" s="1"/>
      <c r="BW5107" s="3"/>
      <c r="BX5107" s="4"/>
      <c r="BY5107" s="5"/>
      <c r="BZ5107" s="5"/>
      <c r="CA5107" s="5"/>
      <c r="CB5107" s="5"/>
      <c r="CC5107" s="5"/>
      <c r="CD5107" s="43"/>
    </row>
    <row r="5108" spans="1:82" x14ac:dyDescent="0.25">
      <c r="A5108" s="8"/>
      <c r="B5108" s="5"/>
      <c r="C5108" s="5"/>
      <c r="D5108" s="5"/>
      <c r="E5108" s="5"/>
      <c r="F5108" s="94" t="str">
        <f t="shared" si="799"/>
        <v/>
      </c>
      <c r="G5108" s="94" t="str">
        <f t="shared" si="800"/>
        <v/>
      </c>
      <c r="H5108" s="127" t="str">
        <f>IF(A5108&lt;&gt;"",IF(MID(C5108,1,1)="c",$AS$26,IF(MID(C5108,1,1)="r",$AS$41,IF(MID(C5108,1,1)="p",#REF!,#REF!))),"")</f>
        <v/>
      </c>
      <c r="I5108" s="92" t="str">
        <f t="shared" si="801"/>
        <v/>
      </c>
      <c r="J5108" s="92" t="str">
        <f t="shared" si="802"/>
        <v/>
      </c>
      <c r="K5108" s="92" t="str">
        <f t="shared" si="803"/>
        <v/>
      </c>
      <c r="L5108" s="92" t="str">
        <f t="shared" si="804"/>
        <v/>
      </c>
      <c r="M5108" s="95" t="str">
        <f>IF(A5108&lt;&gt;"",IF(MID(C5108,1,1)="c",SigmaEpsConcrete(I5108,$AN$30:$AN$33,$AR$30:$AR$33,$AS$26,$AS$27,$AS$28,$AQ$20,$AU$19),""),"")</f>
        <v/>
      </c>
      <c r="N5108" s="95" t="str">
        <f>IF(A5108&lt;&gt;"",IF(MID(C5108,1,1)="r",SigmaEpsReinf(J5108,$AS$42:$AS$43,$AS$41,$AS$39,$AS$40,$AQ$38),""),"")</f>
        <v/>
      </c>
      <c r="Q5108" s="92" t="str">
        <f t="shared" si="806"/>
        <v/>
      </c>
      <c r="R5108" s="92" t="str">
        <f t="shared" si="807"/>
        <v/>
      </c>
      <c r="U5108" s="5"/>
      <c r="V5108" s="5"/>
      <c r="W5108" s="94" t="str">
        <f t="shared" si="805"/>
        <v/>
      </c>
      <c r="X5108" s="94" t="str">
        <f t="shared" si="808"/>
        <v/>
      </c>
      <c r="Y5108" s="5"/>
      <c r="BK5108" s="8"/>
      <c r="BL5108" s="5"/>
      <c r="BM5108" s="5"/>
      <c r="BN5108" s="5"/>
      <c r="BO5108" s="5"/>
      <c r="BP5108" s="1"/>
      <c r="BQ5108" s="1"/>
      <c r="BR5108" s="1"/>
      <c r="BS5108" s="1"/>
      <c r="BT5108" s="1"/>
      <c r="BU5108" s="4"/>
      <c r="BV5108" s="1"/>
      <c r="BW5108" s="3"/>
      <c r="BX5108" s="4"/>
      <c r="BY5108" s="5"/>
      <c r="BZ5108" s="5"/>
      <c r="CA5108" s="5"/>
      <c r="CB5108" s="5"/>
      <c r="CC5108" s="5"/>
      <c r="CD5108" s="43"/>
    </row>
    <row r="5109" spans="1:82" x14ac:dyDescent="0.25">
      <c r="A5109" s="8"/>
      <c r="B5109" s="5"/>
      <c r="C5109" s="5"/>
      <c r="D5109" s="5"/>
      <c r="E5109" s="5"/>
      <c r="F5109" s="94" t="str">
        <f t="shared" si="799"/>
        <v/>
      </c>
      <c r="G5109" s="94" t="str">
        <f t="shared" si="800"/>
        <v/>
      </c>
      <c r="H5109" s="127" t="str">
        <f>IF(A5109&lt;&gt;"",IF(MID(C5109,1,1)="c",$AS$26,IF(MID(C5109,1,1)="r",$AS$41,IF(MID(C5109,1,1)="p",#REF!,#REF!))),"")</f>
        <v/>
      </c>
      <c r="I5109" s="92" t="str">
        <f t="shared" si="801"/>
        <v/>
      </c>
      <c r="J5109" s="92" t="str">
        <f t="shared" si="802"/>
        <v/>
      </c>
      <c r="K5109" s="92" t="str">
        <f t="shared" si="803"/>
        <v/>
      </c>
      <c r="L5109" s="92" t="str">
        <f t="shared" si="804"/>
        <v/>
      </c>
      <c r="M5109" s="95" t="str">
        <f>IF(A5109&lt;&gt;"",IF(MID(C5109,1,1)="c",SigmaEpsConcrete(I5109,$AN$30:$AN$33,$AR$30:$AR$33,$AS$26,$AS$27,$AS$28,$AQ$20,$AU$19),""),"")</f>
        <v/>
      </c>
      <c r="N5109" s="95" t="str">
        <f>IF(A5109&lt;&gt;"",IF(MID(C5109,1,1)="r",SigmaEpsReinf(J5109,$AS$42:$AS$43,$AS$41,$AS$39,$AS$40,$AQ$38),""),"")</f>
        <v/>
      </c>
      <c r="Q5109" s="92" t="str">
        <f t="shared" si="806"/>
        <v/>
      </c>
      <c r="R5109" s="92" t="str">
        <f t="shared" si="807"/>
        <v/>
      </c>
      <c r="U5109" s="5"/>
      <c r="V5109" s="5"/>
      <c r="W5109" s="94" t="str">
        <f t="shared" si="805"/>
        <v/>
      </c>
      <c r="X5109" s="94" t="str">
        <f t="shared" si="808"/>
        <v/>
      </c>
      <c r="Y5109" s="5"/>
      <c r="BK5109" s="8"/>
      <c r="BL5109" s="5"/>
      <c r="BM5109" s="5"/>
      <c r="BN5109" s="5"/>
      <c r="BO5109" s="5"/>
      <c r="BP5109" s="1"/>
      <c r="BQ5109" s="1"/>
      <c r="BR5109" s="1"/>
      <c r="BS5109" s="1"/>
      <c r="BT5109" s="1"/>
      <c r="BU5109" s="4"/>
      <c r="BV5109" s="1"/>
      <c r="BW5109" s="3"/>
      <c r="BX5109" s="4"/>
      <c r="BY5109" s="5"/>
      <c r="BZ5109" s="5"/>
      <c r="CA5109" s="5"/>
      <c r="CB5109" s="5"/>
      <c r="CC5109" s="5"/>
      <c r="CD5109" s="43"/>
    </row>
    <row r="5110" spans="1:82" x14ac:dyDescent="0.25">
      <c r="A5110" s="8"/>
      <c r="B5110" s="5"/>
      <c r="C5110" s="5"/>
      <c r="D5110" s="5"/>
      <c r="E5110" s="5"/>
      <c r="F5110" s="94" t="str">
        <f t="shared" si="799"/>
        <v/>
      </c>
      <c r="G5110" s="94" t="str">
        <f t="shared" si="800"/>
        <v/>
      </c>
      <c r="H5110" s="127" t="str">
        <f>IF(A5110&lt;&gt;"",IF(MID(C5110,1,1)="c",$AS$26,IF(MID(C5110,1,1)="r",$AS$41,IF(MID(C5110,1,1)="p",#REF!,#REF!))),"")</f>
        <v/>
      </c>
      <c r="I5110" s="92" t="str">
        <f t="shared" si="801"/>
        <v/>
      </c>
      <c r="J5110" s="92" t="str">
        <f t="shared" si="802"/>
        <v/>
      </c>
      <c r="K5110" s="92" t="str">
        <f t="shared" si="803"/>
        <v/>
      </c>
      <c r="L5110" s="92" t="str">
        <f t="shared" si="804"/>
        <v/>
      </c>
      <c r="M5110" s="95" t="str">
        <f>IF(A5110&lt;&gt;"",IF(MID(C5110,1,1)="c",SigmaEpsConcrete(I5110,$AN$30:$AN$33,$AR$30:$AR$33,$AS$26,$AS$27,$AS$28,$AQ$20,$AU$19),""),"")</f>
        <v/>
      </c>
      <c r="N5110" s="95" t="str">
        <f>IF(A5110&lt;&gt;"",IF(MID(C5110,1,1)="r",SigmaEpsReinf(J5110,$AS$42:$AS$43,$AS$41,$AS$39,$AS$40,$AQ$38),""),"")</f>
        <v/>
      </c>
      <c r="Q5110" s="92" t="str">
        <f t="shared" si="806"/>
        <v/>
      </c>
      <c r="R5110" s="92" t="str">
        <f t="shared" si="807"/>
        <v/>
      </c>
      <c r="U5110" s="5"/>
      <c r="V5110" s="5"/>
      <c r="W5110" s="94" t="str">
        <f t="shared" si="805"/>
        <v/>
      </c>
      <c r="X5110" s="94" t="str">
        <f t="shared" si="808"/>
        <v/>
      </c>
      <c r="Y5110" s="5"/>
      <c r="BK5110" s="8"/>
      <c r="BL5110" s="5"/>
      <c r="BM5110" s="5"/>
      <c r="BN5110" s="5"/>
      <c r="BO5110" s="5"/>
      <c r="BP5110" s="1"/>
      <c r="BQ5110" s="1"/>
      <c r="BR5110" s="1"/>
      <c r="BS5110" s="1"/>
      <c r="BT5110" s="1"/>
      <c r="BU5110" s="4"/>
      <c r="BV5110" s="1"/>
      <c r="BW5110" s="3"/>
      <c r="BX5110" s="4"/>
      <c r="BY5110" s="5"/>
      <c r="BZ5110" s="5"/>
      <c r="CA5110" s="5"/>
      <c r="CB5110" s="5"/>
      <c r="CC5110" s="5"/>
      <c r="CD5110" s="43"/>
    </row>
    <row r="5111" spans="1:82" x14ac:dyDescent="0.25">
      <c r="A5111" s="8"/>
      <c r="B5111" s="5"/>
      <c r="C5111" s="5"/>
      <c r="D5111" s="5"/>
      <c r="E5111" s="5"/>
      <c r="F5111" s="94" t="str">
        <f t="shared" si="799"/>
        <v/>
      </c>
      <c r="G5111" s="94" t="str">
        <f t="shared" si="800"/>
        <v/>
      </c>
      <c r="H5111" s="127" t="str">
        <f>IF(A5111&lt;&gt;"",IF(MID(C5111,1,1)="c",$AS$26,IF(MID(C5111,1,1)="r",$AS$41,IF(MID(C5111,1,1)="p",#REF!,#REF!))),"")</f>
        <v/>
      </c>
      <c r="I5111" s="92" t="str">
        <f t="shared" si="801"/>
        <v/>
      </c>
      <c r="J5111" s="92" t="str">
        <f t="shared" si="802"/>
        <v/>
      </c>
      <c r="K5111" s="92" t="str">
        <f t="shared" si="803"/>
        <v/>
      </c>
      <c r="L5111" s="92" t="str">
        <f t="shared" si="804"/>
        <v/>
      </c>
      <c r="M5111" s="95" t="str">
        <f>IF(A5111&lt;&gt;"",IF(MID(C5111,1,1)="c",SigmaEpsConcrete(I5111,$AN$30:$AN$33,$AR$30:$AR$33,$AS$26,$AS$27,$AS$28,$AQ$20,$AU$19),""),"")</f>
        <v/>
      </c>
      <c r="N5111" s="95" t="str">
        <f>IF(A5111&lt;&gt;"",IF(MID(C5111,1,1)="r",SigmaEpsReinf(J5111,$AS$42:$AS$43,$AS$41,$AS$39,$AS$40,$AQ$38),""),"")</f>
        <v/>
      </c>
      <c r="Q5111" s="92" t="str">
        <f t="shared" si="806"/>
        <v/>
      </c>
      <c r="R5111" s="92" t="str">
        <f t="shared" si="807"/>
        <v/>
      </c>
      <c r="U5111" s="5"/>
      <c r="V5111" s="5"/>
      <c r="W5111" s="94" t="str">
        <f t="shared" si="805"/>
        <v/>
      </c>
      <c r="X5111" s="94" t="str">
        <f t="shared" si="808"/>
        <v/>
      </c>
      <c r="Y5111" s="5"/>
      <c r="BK5111" s="8"/>
      <c r="BL5111" s="5"/>
      <c r="BM5111" s="5"/>
      <c r="BN5111" s="5"/>
      <c r="BO5111" s="5"/>
      <c r="BP5111" s="1"/>
      <c r="BQ5111" s="1"/>
      <c r="BR5111" s="1"/>
      <c r="BS5111" s="1"/>
      <c r="BT5111" s="1"/>
      <c r="BU5111" s="4"/>
      <c r="BV5111" s="1"/>
      <c r="BW5111" s="3"/>
      <c r="BX5111" s="4"/>
      <c r="BY5111" s="5"/>
      <c r="BZ5111" s="5"/>
      <c r="CA5111" s="5"/>
      <c r="CB5111" s="5"/>
      <c r="CC5111" s="5"/>
      <c r="CD5111" s="43"/>
    </row>
    <row r="5112" spans="1:82" x14ac:dyDescent="0.25">
      <c r="A5112" s="8"/>
      <c r="B5112" s="5"/>
      <c r="C5112" s="5"/>
      <c r="D5112" s="5"/>
      <c r="E5112" s="5"/>
      <c r="F5112" s="94" t="str">
        <f t="shared" si="799"/>
        <v/>
      </c>
      <c r="G5112" s="94" t="str">
        <f t="shared" si="800"/>
        <v/>
      </c>
      <c r="H5112" s="127" t="str">
        <f>IF(A5112&lt;&gt;"",IF(MID(C5112,1,1)="c",$AS$26,IF(MID(C5112,1,1)="r",$AS$41,IF(MID(C5112,1,1)="p",#REF!,#REF!))),"")</f>
        <v/>
      </c>
      <c r="I5112" s="92" t="str">
        <f t="shared" si="801"/>
        <v/>
      </c>
      <c r="J5112" s="92" t="str">
        <f t="shared" si="802"/>
        <v/>
      </c>
      <c r="K5112" s="92" t="str">
        <f t="shared" si="803"/>
        <v/>
      </c>
      <c r="L5112" s="92" t="str">
        <f t="shared" si="804"/>
        <v/>
      </c>
      <c r="M5112" s="95" t="str">
        <f>IF(A5112&lt;&gt;"",IF(MID(C5112,1,1)="c",SigmaEpsConcrete(I5112,$AN$30:$AN$33,$AR$30:$AR$33,$AS$26,$AS$27,$AS$28,$AQ$20,$AU$19),""),"")</f>
        <v/>
      </c>
      <c r="N5112" s="95" t="str">
        <f>IF(A5112&lt;&gt;"",IF(MID(C5112,1,1)="r",SigmaEpsReinf(J5112,$AS$42:$AS$43,$AS$41,$AS$39,$AS$40,$AQ$38),""),"")</f>
        <v/>
      </c>
      <c r="Q5112" s="92" t="str">
        <f t="shared" si="806"/>
        <v/>
      </c>
      <c r="R5112" s="92" t="str">
        <f t="shared" si="807"/>
        <v/>
      </c>
      <c r="U5112" s="5"/>
      <c r="V5112" s="5"/>
      <c r="W5112" s="94" t="str">
        <f t="shared" si="805"/>
        <v/>
      </c>
      <c r="X5112" s="94" t="str">
        <f t="shared" si="808"/>
        <v/>
      </c>
      <c r="Y5112" s="5"/>
      <c r="BK5112" s="8"/>
      <c r="BL5112" s="5"/>
      <c r="BM5112" s="5"/>
      <c r="BN5112" s="5"/>
      <c r="BO5112" s="5"/>
      <c r="BP5112" s="1"/>
      <c r="BQ5112" s="1"/>
      <c r="BR5112" s="1"/>
      <c r="BS5112" s="1"/>
      <c r="BT5112" s="1"/>
      <c r="BU5112" s="4"/>
      <c r="BV5112" s="1"/>
      <c r="BW5112" s="3"/>
      <c r="BX5112" s="4"/>
      <c r="BY5112" s="5"/>
      <c r="BZ5112" s="5"/>
      <c r="CA5112" s="5"/>
      <c r="CB5112" s="5"/>
      <c r="CC5112" s="5"/>
      <c r="CD5112" s="43"/>
    </row>
    <row r="5113" spans="1:82" x14ac:dyDescent="0.25">
      <c r="A5113" s="8"/>
      <c r="B5113" s="5"/>
      <c r="C5113" s="5"/>
      <c r="D5113" s="5"/>
      <c r="E5113" s="5"/>
      <c r="F5113" s="94" t="str">
        <f t="shared" si="799"/>
        <v/>
      </c>
      <c r="G5113" s="94" t="str">
        <f t="shared" si="800"/>
        <v/>
      </c>
      <c r="H5113" s="127" t="str">
        <f>IF(A5113&lt;&gt;"",IF(MID(C5113,1,1)="c",$AS$26,IF(MID(C5113,1,1)="r",$AS$41,IF(MID(C5113,1,1)="p",#REF!,#REF!))),"")</f>
        <v/>
      </c>
      <c r="I5113" s="92" t="str">
        <f t="shared" si="801"/>
        <v/>
      </c>
      <c r="J5113" s="92" t="str">
        <f t="shared" si="802"/>
        <v/>
      </c>
      <c r="K5113" s="92" t="str">
        <f t="shared" si="803"/>
        <v/>
      </c>
      <c r="L5113" s="92" t="str">
        <f t="shared" si="804"/>
        <v/>
      </c>
      <c r="M5113" s="95" t="str">
        <f>IF(A5113&lt;&gt;"",IF(MID(C5113,1,1)="c",SigmaEpsConcrete(I5113,$AN$30:$AN$33,$AR$30:$AR$33,$AS$26,$AS$27,$AS$28,$AQ$20,$AU$19),""),"")</f>
        <v/>
      </c>
      <c r="N5113" s="95" t="str">
        <f>IF(A5113&lt;&gt;"",IF(MID(C5113,1,1)="r",SigmaEpsReinf(J5113,$AS$42:$AS$43,$AS$41,$AS$39,$AS$40,$AQ$38),""),"")</f>
        <v/>
      </c>
      <c r="Q5113" s="92" t="str">
        <f t="shared" si="806"/>
        <v/>
      </c>
      <c r="R5113" s="92" t="str">
        <f t="shared" si="807"/>
        <v/>
      </c>
      <c r="U5113" s="5"/>
      <c r="V5113" s="5"/>
      <c r="W5113" s="94" t="str">
        <f t="shared" si="805"/>
        <v/>
      </c>
      <c r="X5113" s="94" t="str">
        <f t="shared" si="808"/>
        <v/>
      </c>
      <c r="Y5113" s="5"/>
      <c r="BK5113" s="8"/>
      <c r="BL5113" s="5"/>
      <c r="BM5113" s="5"/>
      <c r="BN5113" s="5"/>
      <c r="BO5113" s="5"/>
      <c r="BP5113" s="1"/>
      <c r="BQ5113" s="1"/>
      <c r="BR5113" s="1"/>
      <c r="BS5113" s="1"/>
      <c r="BT5113" s="1"/>
      <c r="BU5113" s="4"/>
      <c r="BV5113" s="1"/>
      <c r="BW5113" s="3"/>
      <c r="BX5113" s="4"/>
      <c r="BY5113" s="5"/>
      <c r="BZ5113" s="5"/>
      <c r="CA5113" s="5"/>
      <c r="CB5113" s="5"/>
      <c r="CC5113" s="5"/>
      <c r="CD5113" s="43"/>
    </row>
    <row r="5114" spans="1:82" x14ac:dyDescent="0.25">
      <c r="A5114" s="8"/>
      <c r="B5114" s="5"/>
      <c r="C5114" s="5"/>
      <c r="D5114" s="5"/>
      <c r="E5114" s="5"/>
      <c r="F5114" s="94" t="str">
        <f t="shared" si="799"/>
        <v/>
      </c>
      <c r="G5114" s="94" t="str">
        <f t="shared" si="800"/>
        <v/>
      </c>
      <c r="H5114" s="127" t="str">
        <f>IF(A5114&lt;&gt;"",IF(MID(C5114,1,1)="c",$AS$26,IF(MID(C5114,1,1)="r",$AS$41,IF(MID(C5114,1,1)="p",#REF!,#REF!))),"")</f>
        <v/>
      </c>
      <c r="I5114" s="92" t="str">
        <f t="shared" si="801"/>
        <v/>
      </c>
      <c r="J5114" s="92" t="str">
        <f t="shared" si="802"/>
        <v/>
      </c>
      <c r="K5114" s="92" t="str">
        <f t="shared" si="803"/>
        <v/>
      </c>
      <c r="L5114" s="92" t="str">
        <f t="shared" si="804"/>
        <v/>
      </c>
      <c r="M5114" s="95" t="str">
        <f>IF(A5114&lt;&gt;"",IF(MID(C5114,1,1)="c",SigmaEpsConcrete(I5114,$AN$30:$AN$33,$AR$30:$AR$33,$AS$26,$AS$27,$AS$28,$AQ$20,$AU$19),""),"")</f>
        <v/>
      </c>
      <c r="N5114" s="95" t="str">
        <f>IF(A5114&lt;&gt;"",IF(MID(C5114,1,1)="r",SigmaEpsReinf(J5114,$AS$42:$AS$43,$AS$41,$AS$39,$AS$40,$AQ$38),""),"")</f>
        <v/>
      </c>
      <c r="Q5114" s="92" t="str">
        <f t="shared" si="806"/>
        <v/>
      </c>
      <c r="R5114" s="92" t="str">
        <f t="shared" si="807"/>
        <v/>
      </c>
      <c r="U5114" s="5"/>
      <c r="V5114" s="5"/>
      <c r="W5114" s="94" t="str">
        <f t="shared" si="805"/>
        <v/>
      </c>
      <c r="X5114" s="94" t="str">
        <f t="shared" si="808"/>
        <v/>
      </c>
      <c r="Y5114" s="5"/>
      <c r="BK5114" s="8"/>
      <c r="BL5114" s="5"/>
      <c r="BM5114" s="5"/>
      <c r="BN5114" s="5"/>
      <c r="BO5114" s="5"/>
      <c r="BP5114" s="1"/>
      <c r="BQ5114" s="1"/>
      <c r="BR5114" s="1"/>
      <c r="BS5114" s="1"/>
      <c r="BT5114" s="1"/>
      <c r="BU5114" s="4"/>
      <c r="BV5114" s="1"/>
      <c r="BW5114" s="3"/>
      <c r="BX5114" s="4"/>
      <c r="BY5114" s="5"/>
      <c r="BZ5114" s="5"/>
      <c r="CA5114" s="5"/>
      <c r="CB5114" s="5"/>
      <c r="CC5114" s="5"/>
      <c r="CD5114" s="43"/>
    </row>
    <row r="5115" spans="1:82" x14ac:dyDescent="0.25">
      <c r="A5115" s="8"/>
      <c r="B5115" s="5"/>
      <c r="C5115" s="5"/>
      <c r="D5115" s="5"/>
      <c r="E5115" s="5"/>
      <c r="F5115" s="94" t="str">
        <f t="shared" si="799"/>
        <v/>
      </c>
      <c r="G5115" s="94" t="str">
        <f t="shared" si="800"/>
        <v/>
      </c>
      <c r="H5115" s="127" t="str">
        <f>IF(A5115&lt;&gt;"",IF(MID(C5115,1,1)="c",$AS$26,IF(MID(C5115,1,1)="r",$AS$41,IF(MID(C5115,1,1)="p",#REF!,#REF!))),"")</f>
        <v/>
      </c>
      <c r="I5115" s="92" t="str">
        <f t="shared" si="801"/>
        <v/>
      </c>
      <c r="J5115" s="92" t="str">
        <f t="shared" si="802"/>
        <v/>
      </c>
      <c r="K5115" s="92" t="str">
        <f t="shared" si="803"/>
        <v/>
      </c>
      <c r="L5115" s="92" t="str">
        <f t="shared" si="804"/>
        <v/>
      </c>
      <c r="M5115" s="95" t="str">
        <f>IF(A5115&lt;&gt;"",IF(MID(C5115,1,1)="c",SigmaEpsConcrete(I5115,$AN$30:$AN$33,$AR$30:$AR$33,$AS$26,$AS$27,$AS$28,$AQ$20,$AU$19),""),"")</f>
        <v/>
      </c>
      <c r="N5115" s="95" t="str">
        <f>IF(A5115&lt;&gt;"",IF(MID(C5115,1,1)="r",SigmaEpsReinf(J5115,$AS$42:$AS$43,$AS$41,$AS$39,$AS$40,$AQ$38),""),"")</f>
        <v/>
      </c>
      <c r="Q5115" s="92" t="str">
        <f t="shared" si="806"/>
        <v/>
      </c>
      <c r="R5115" s="92" t="str">
        <f t="shared" si="807"/>
        <v/>
      </c>
      <c r="U5115" s="5"/>
      <c r="V5115" s="5"/>
      <c r="W5115" s="94" t="str">
        <f t="shared" si="805"/>
        <v/>
      </c>
      <c r="X5115" s="94" t="str">
        <f t="shared" si="808"/>
        <v/>
      </c>
      <c r="Y5115" s="5"/>
      <c r="BK5115" s="8"/>
      <c r="BL5115" s="5"/>
      <c r="BM5115" s="5"/>
      <c r="BN5115" s="5"/>
      <c r="BO5115" s="5"/>
      <c r="BP5115" s="1"/>
      <c r="BQ5115" s="1"/>
      <c r="BR5115" s="1"/>
      <c r="BS5115" s="1"/>
      <c r="BT5115" s="1"/>
      <c r="BU5115" s="4"/>
      <c r="BV5115" s="1"/>
      <c r="BW5115" s="3"/>
      <c r="BX5115" s="4"/>
      <c r="BY5115" s="5"/>
      <c r="BZ5115" s="5"/>
      <c r="CA5115" s="5"/>
      <c r="CB5115" s="5"/>
      <c r="CC5115" s="5"/>
      <c r="CD5115" s="43"/>
    </row>
    <row r="5116" spans="1:82" x14ac:dyDescent="0.25">
      <c r="A5116" s="8"/>
      <c r="B5116" s="5"/>
      <c r="C5116" s="5"/>
      <c r="D5116" s="5"/>
      <c r="E5116" s="5"/>
      <c r="F5116" s="94" t="str">
        <f t="shared" si="799"/>
        <v/>
      </c>
      <c r="G5116" s="94" t="str">
        <f t="shared" si="800"/>
        <v/>
      </c>
      <c r="H5116" s="127" t="str">
        <f>IF(A5116&lt;&gt;"",IF(MID(C5116,1,1)="c",$AS$26,IF(MID(C5116,1,1)="r",$AS$41,IF(MID(C5116,1,1)="p",#REF!,#REF!))),"")</f>
        <v/>
      </c>
      <c r="I5116" s="92" t="str">
        <f t="shared" si="801"/>
        <v/>
      </c>
      <c r="J5116" s="92" t="str">
        <f t="shared" si="802"/>
        <v/>
      </c>
      <c r="K5116" s="92" t="str">
        <f t="shared" si="803"/>
        <v/>
      </c>
      <c r="L5116" s="92" t="str">
        <f t="shared" si="804"/>
        <v/>
      </c>
      <c r="M5116" s="95" t="str">
        <f>IF(A5116&lt;&gt;"",IF(MID(C5116,1,1)="c",SigmaEpsConcrete(I5116,$AN$30:$AN$33,$AR$30:$AR$33,$AS$26,$AS$27,$AS$28,$AQ$20,$AU$19),""),"")</f>
        <v/>
      </c>
      <c r="N5116" s="95" t="str">
        <f>IF(A5116&lt;&gt;"",IF(MID(C5116,1,1)="r",SigmaEpsReinf(J5116,$AS$42:$AS$43,$AS$41,$AS$39,$AS$40,$AQ$38),""),"")</f>
        <v/>
      </c>
      <c r="Q5116" s="92" t="str">
        <f t="shared" si="806"/>
        <v/>
      </c>
      <c r="R5116" s="92" t="str">
        <f t="shared" si="807"/>
        <v/>
      </c>
      <c r="U5116" s="5"/>
      <c r="V5116" s="5"/>
      <c r="W5116" s="94" t="str">
        <f t="shared" si="805"/>
        <v/>
      </c>
      <c r="X5116" s="94" t="str">
        <f t="shared" si="808"/>
        <v/>
      </c>
      <c r="Y5116" s="5"/>
      <c r="BK5116" s="8"/>
      <c r="BL5116" s="5"/>
      <c r="BM5116" s="5"/>
      <c r="BN5116" s="5"/>
      <c r="BO5116" s="5"/>
      <c r="BP5116" s="1"/>
      <c r="BQ5116" s="1"/>
      <c r="BR5116" s="1"/>
      <c r="BS5116" s="1"/>
      <c r="BT5116" s="1"/>
      <c r="BU5116" s="4"/>
      <c r="BV5116" s="1"/>
      <c r="BW5116" s="3"/>
      <c r="BX5116" s="4"/>
      <c r="BY5116" s="5"/>
      <c r="BZ5116" s="5"/>
      <c r="CA5116" s="5"/>
      <c r="CB5116" s="5"/>
      <c r="CC5116" s="5"/>
      <c r="CD5116" s="43"/>
    </row>
    <row r="5117" spans="1:82" x14ac:dyDescent="0.25">
      <c r="A5117" s="8"/>
      <c r="B5117" s="5"/>
      <c r="C5117" s="5"/>
      <c r="D5117" s="5"/>
      <c r="E5117" s="5"/>
      <c r="F5117" s="94" t="str">
        <f t="shared" si="799"/>
        <v/>
      </c>
      <c r="G5117" s="94" t="str">
        <f t="shared" si="800"/>
        <v/>
      </c>
      <c r="H5117" s="127" t="str">
        <f>IF(A5117&lt;&gt;"",IF(MID(C5117,1,1)="c",$AS$26,IF(MID(C5117,1,1)="r",$AS$41,IF(MID(C5117,1,1)="p",#REF!,#REF!))),"")</f>
        <v/>
      </c>
      <c r="I5117" s="92" t="str">
        <f t="shared" si="801"/>
        <v/>
      </c>
      <c r="J5117" s="92" t="str">
        <f t="shared" si="802"/>
        <v/>
      </c>
      <c r="K5117" s="92" t="str">
        <f t="shared" si="803"/>
        <v/>
      </c>
      <c r="L5117" s="92" t="str">
        <f t="shared" si="804"/>
        <v/>
      </c>
      <c r="M5117" s="95" t="str">
        <f>IF(A5117&lt;&gt;"",IF(MID(C5117,1,1)="c",SigmaEpsConcrete(I5117,$AN$30:$AN$33,$AR$30:$AR$33,$AS$26,$AS$27,$AS$28,$AQ$20,$AU$19),""),"")</f>
        <v/>
      </c>
      <c r="N5117" s="95" t="str">
        <f>IF(A5117&lt;&gt;"",IF(MID(C5117,1,1)="r",SigmaEpsReinf(J5117,$AS$42:$AS$43,$AS$41,$AS$39,$AS$40,$AQ$38),""),"")</f>
        <v/>
      </c>
      <c r="Q5117" s="92" t="str">
        <f t="shared" si="806"/>
        <v/>
      </c>
      <c r="R5117" s="92" t="str">
        <f t="shared" si="807"/>
        <v/>
      </c>
      <c r="U5117" s="5"/>
      <c r="V5117" s="5"/>
      <c r="W5117" s="94" t="str">
        <f t="shared" si="805"/>
        <v/>
      </c>
      <c r="X5117" s="94" t="str">
        <f t="shared" si="808"/>
        <v/>
      </c>
      <c r="Y5117" s="5"/>
      <c r="BK5117" s="8"/>
      <c r="BL5117" s="5"/>
      <c r="BM5117" s="5"/>
      <c r="BN5117" s="5"/>
      <c r="BO5117" s="5"/>
      <c r="BP5117" s="1"/>
      <c r="BQ5117" s="1"/>
      <c r="BR5117" s="1"/>
      <c r="BS5117" s="1"/>
      <c r="BT5117" s="1"/>
      <c r="BU5117" s="4"/>
      <c r="BV5117" s="1"/>
      <c r="BW5117" s="3"/>
      <c r="BX5117" s="4"/>
      <c r="BY5117" s="5"/>
      <c r="BZ5117" s="5"/>
      <c r="CA5117" s="5"/>
      <c r="CB5117" s="5"/>
      <c r="CC5117" s="5"/>
      <c r="CD5117" s="43"/>
    </row>
    <row r="5118" spans="1:82" x14ac:dyDescent="0.25">
      <c r="A5118" s="8"/>
      <c r="B5118" s="5"/>
      <c r="C5118" s="5"/>
      <c r="D5118" s="5"/>
      <c r="E5118" s="5"/>
      <c r="F5118" s="94" t="str">
        <f t="shared" si="799"/>
        <v/>
      </c>
      <c r="G5118" s="94" t="str">
        <f t="shared" si="800"/>
        <v/>
      </c>
      <c r="H5118" s="127" t="str">
        <f>IF(A5118&lt;&gt;"",IF(MID(C5118,1,1)="c",$AS$26,IF(MID(C5118,1,1)="r",$AS$41,IF(MID(C5118,1,1)="p",#REF!,#REF!))),"")</f>
        <v/>
      </c>
      <c r="I5118" s="92" t="str">
        <f t="shared" si="801"/>
        <v/>
      </c>
      <c r="J5118" s="92" t="str">
        <f t="shared" si="802"/>
        <v/>
      </c>
      <c r="K5118" s="92" t="str">
        <f t="shared" si="803"/>
        <v/>
      </c>
      <c r="L5118" s="92" t="str">
        <f t="shared" si="804"/>
        <v/>
      </c>
      <c r="M5118" s="95" t="str">
        <f>IF(A5118&lt;&gt;"",IF(MID(C5118,1,1)="c",SigmaEpsConcrete(I5118,$AN$30:$AN$33,$AR$30:$AR$33,$AS$26,$AS$27,$AS$28,$AQ$20,$AU$19),""),"")</f>
        <v/>
      </c>
      <c r="N5118" s="95" t="str">
        <f>IF(A5118&lt;&gt;"",IF(MID(C5118,1,1)="r",SigmaEpsReinf(J5118,$AS$42:$AS$43,$AS$41,$AS$39,$AS$40,$AQ$38),""),"")</f>
        <v/>
      </c>
      <c r="Q5118" s="92" t="str">
        <f t="shared" si="806"/>
        <v/>
      </c>
      <c r="R5118" s="92" t="str">
        <f t="shared" si="807"/>
        <v/>
      </c>
      <c r="U5118" s="5"/>
      <c r="V5118" s="5"/>
      <c r="W5118" s="94" t="str">
        <f t="shared" si="805"/>
        <v/>
      </c>
      <c r="X5118" s="94" t="str">
        <f t="shared" si="808"/>
        <v/>
      </c>
      <c r="Y5118" s="5"/>
      <c r="BK5118" s="8"/>
      <c r="BL5118" s="5"/>
      <c r="BM5118" s="5"/>
      <c r="BN5118" s="5"/>
      <c r="BO5118" s="5"/>
      <c r="BP5118" s="1"/>
      <c r="BQ5118" s="1"/>
      <c r="BR5118" s="1"/>
      <c r="BS5118" s="1"/>
      <c r="BT5118" s="1"/>
      <c r="BU5118" s="4"/>
      <c r="BV5118" s="1"/>
      <c r="BW5118" s="3"/>
      <c r="BX5118" s="4"/>
      <c r="BY5118" s="5"/>
      <c r="BZ5118" s="5"/>
      <c r="CA5118" s="5"/>
      <c r="CB5118" s="5"/>
      <c r="CC5118" s="5"/>
      <c r="CD5118" s="43"/>
    </row>
    <row r="5119" spans="1:82" x14ac:dyDescent="0.25">
      <c r="A5119" s="8"/>
      <c r="B5119" s="5"/>
      <c r="C5119" s="5"/>
      <c r="D5119" s="5"/>
      <c r="E5119" s="5"/>
      <c r="F5119" s="94" t="str">
        <f t="shared" si="799"/>
        <v/>
      </c>
      <c r="G5119" s="94" t="str">
        <f t="shared" si="800"/>
        <v/>
      </c>
      <c r="H5119" s="127" t="str">
        <f>IF(A5119&lt;&gt;"",IF(MID(C5119,1,1)="c",$AS$26,IF(MID(C5119,1,1)="r",$AS$41,IF(MID(C5119,1,1)="p",#REF!,#REF!))),"")</f>
        <v/>
      </c>
      <c r="I5119" s="92" t="str">
        <f t="shared" si="801"/>
        <v/>
      </c>
      <c r="J5119" s="92" t="str">
        <f t="shared" si="802"/>
        <v/>
      </c>
      <c r="K5119" s="92" t="str">
        <f t="shared" si="803"/>
        <v/>
      </c>
      <c r="L5119" s="92" t="str">
        <f t="shared" si="804"/>
        <v/>
      </c>
      <c r="M5119" s="95" t="str">
        <f>IF(A5119&lt;&gt;"",IF(MID(C5119,1,1)="c",SigmaEpsConcrete(I5119,$AN$30:$AN$33,$AR$30:$AR$33,$AS$26,$AS$27,$AS$28,$AQ$20,$AU$19),""),"")</f>
        <v/>
      </c>
      <c r="N5119" s="95" t="str">
        <f>IF(A5119&lt;&gt;"",IF(MID(C5119,1,1)="r",SigmaEpsReinf(J5119,$AS$42:$AS$43,$AS$41,$AS$39,$AS$40,$AQ$38),""),"")</f>
        <v/>
      </c>
      <c r="Q5119" s="92" t="str">
        <f t="shared" si="806"/>
        <v/>
      </c>
      <c r="R5119" s="92" t="str">
        <f t="shared" si="807"/>
        <v/>
      </c>
      <c r="U5119" s="5"/>
      <c r="V5119" s="5"/>
      <c r="W5119" s="94" t="str">
        <f t="shared" si="805"/>
        <v/>
      </c>
      <c r="X5119" s="94" t="str">
        <f t="shared" si="808"/>
        <v/>
      </c>
      <c r="Y5119" s="5"/>
      <c r="BK5119" s="8"/>
      <c r="BL5119" s="5"/>
      <c r="BM5119" s="5"/>
      <c r="BN5119" s="5"/>
      <c r="BO5119" s="5"/>
      <c r="BP5119" s="1"/>
      <c r="BQ5119" s="1"/>
      <c r="BR5119" s="1"/>
      <c r="BS5119" s="1"/>
      <c r="BT5119" s="1"/>
      <c r="BU5119" s="4"/>
      <c r="BV5119" s="1"/>
      <c r="BW5119" s="3"/>
      <c r="BX5119" s="4"/>
      <c r="BY5119" s="5"/>
      <c r="BZ5119" s="5"/>
      <c r="CA5119" s="5"/>
      <c r="CB5119" s="5"/>
      <c r="CC5119" s="5"/>
      <c r="CD5119" s="43"/>
    </row>
    <row r="5120" spans="1:82" x14ac:dyDescent="0.25">
      <c r="A5120" s="8"/>
      <c r="B5120" s="5"/>
      <c r="C5120" s="5"/>
      <c r="D5120" s="5"/>
      <c r="E5120" s="5"/>
      <c r="F5120" s="94" t="str">
        <f t="shared" si="799"/>
        <v/>
      </c>
      <c r="G5120" s="94" t="str">
        <f t="shared" si="800"/>
        <v/>
      </c>
      <c r="H5120" s="127" t="str">
        <f>IF(A5120&lt;&gt;"",IF(MID(C5120,1,1)="c",$AS$26,IF(MID(C5120,1,1)="r",$AS$41,IF(MID(C5120,1,1)="p",#REF!,#REF!))),"")</f>
        <v/>
      </c>
      <c r="I5120" s="92" t="str">
        <f t="shared" si="801"/>
        <v/>
      </c>
      <c r="J5120" s="92" t="str">
        <f t="shared" si="802"/>
        <v/>
      </c>
      <c r="K5120" s="92" t="str">
        <f t="shared" si="803"/>
        <v/>
      </c>
      <c r="L5120" s="92" t="str">
        <f t="shared" si="804"/>
        <v/>
      </c>
      <c r="M5120" s="95" t="str">
        <f>IF(A5120&lt;&gt;"",IF(MID(C5120,1,1)="c",SigmaEpsConcrete(I5120,$AN$30:$AN$33,$AR$30:$AR$33,$AS$26,$AS$27,$AS$28,$AQ$20,$AU$19),""),"")</f>
        <v/>
      </c>
      <c r="N5120" s="95" t="str">
        <f>IF(A5120&lt;&gt;"",IF(MID(C5120,1,1)="r",SigmaEpsReinf(J5120,$AS$42:$AS$43,$AS$41,$AS$39,$AS$40,$AQ$38),""),"")</f>
        <v/>
      </c>
      <c r="Q5120" s="92" t="str">
        <f t="shared" si="806"/>
        <v/>
      </c>
      <c r="R5120" s="92" t="str">
        <f t="shared" si="807"/>
        <v/>
      </c>
      <c r="U5120" s="5"/>
      <c r="V5120" s="5"/>
      <c r="W5120" s="94" t="str">
        <f t="shared" si="805"/>
        <v/>
      </c>
      <c r="X5120" s="94" t="str">
        <f t="shared" si="808"/>
        <v/>
      </c>
      <c r="Y5120" s="5"/>
      <c r="BK5120" s="8"/>
      <c r="BL5120" s="5"/>
      <c r="BM5120" s="5"/>
      <c r="BN5120" s="5"/>
      <c r="BO5120" s="5"/>
      <c r="BP5120" s="1"/>
      <c r="BQ5120" s="1"/>
      <c r="BR5120" s="1"/>
      <c r="BS5120" s="1"/>
      <c r="BT5120" s="1"/>
      <c r="BU5120" s="4"/>
      <c r="BV5120" s="1"/>
      <c r="BW5120" s="3"/>
      <c r="BX5120" s="4"/>
      <c r="BY5120" s="5"/>
      <c r="BZ5120" s="5"/>
      <c r="CA5120" s="5"/>
      <c r="CB5120" s="5"/>
      <c r="CC5120" s="5"/>
      <c r="CD5120" s="43"/>
    </row>
    <row r="5121" spans="1:82" x14ac:dyDescent="0.25">
      <c r="A5121" s="8"/>
      <c r="B5121" s="5"/>
      <c r="C5121" s="5"/>
      <c r="D5121" s="5"/>
      <c r="E5121" s="5"/>
      <c r="F5121" s="94" t="str">
        <f t="shared" si="799"/>
        <v/>
      </c>
      <c r="G5121" s="94" t="str">
        <f t="shared" si="800"/>
        <v/>
      </c>
      <c r="H5121" s="127" t="str">
        <f>IF(A5121&lt;&gt;"",IF(MID(C5121,1,1)="c",$AS$26,IF(MID(C5121,1,1)="r",$AS$41,IF(MID(C5121,1,1)="p",#REF!,#REF!))),"")</f>
        <v/>
      </c>
      <c r="I5121" s="92" t="str">
        <f t="shared" si="801"/>
        <v/>
      </c>
      <c r="J5121" s="92" t="str">
        <f t="shared" si="802"/>
        <v/>
      </c>
      <c r="K5121" s="92" t="str">
        <f t="shared" si="803"/>
        <v/>
      </c>
      <c r="L5121" s="92" t="str">
        <f t="shared" si="804"/>
        <v/>
      </c>
      <c r="M5121" s="95" t="str">
        <f>IF(A5121&lt;&gt;"",IF(MID(C5121,1,1)="c",SigmaEpsConcrete(I5121,$AN$30:$AN$33,$AR$30:$AR$33,$AS$26,$AS$27,$AS$28,$AQ$20,$AU$19),""),"")</f>
        <v/>
      </c>
      <c r="N5121" s="95" t="str">
        <f>IF(A5121&lt;&gt;"",IF(MID(C5121,1,1)="r",SigmaEpsReinf(J5121,$AS$42:$AS$43,$AS$41,$AS$39,$AS$40,$AQ$38),""),"")</f>
        <v/>
      </c>
      <c r="Q5121" s="92" t="str">
        <f t="shared" si="806"/>
        <v/>
      </c>
      <c r="R5121" s="92" t="str">
        <f t="shared" si="807"/>
        <v/>
      </c>
      <c r="U5121" s="5"/>
      <c r="V5121" s="5"/>
      <c r="W5121" s="94" t="str">
        <f t="shared" si="805"/>
        <v/>
      </c>
      <c r="X5121" s="94" t="str">
        <f t="shared" si="808"/>
        <v/>
      </c>
      <c r="Y5121" s="5"/>
      <c r="BK5121" s="8"/>
      <c r="BL5121" s="5"/>
      <c r="BM5121" s="5"/>
      <c r="BN5121" s="5"/>
      <c r="BO5121" s="5"/>
      <c r="BP5121" s="1"/>
      <c r="BQ5121" s="1"/>
      <c r="BR5121" s="1"/>
      <c r="BS5121" s="1"/>
      <c r="BT5121" s="1"/>
      <c r="BU5121" s="4"/>
      <c r="BV5121" s="1"/>
      <c r="BW5121" s="3"/>
      <c r="BX5121" s="4"/>
      <c r="BY5121" s="5"/>
      <c r="BZ5121" s="5"/>
      <c r="CA5121" s="5"/>
      <c r="CB5121" s="5"/>
      <c r="CC5121" s="5"/>
      <c r="CD5121" s="43"/>
    </row>
    <row r="5122" spans="1:82" x14ac:dyDescent="0.25">
      <c r="A5122" s="8"/>
      <c r="B5122" s="5"/>
      <c r="C5122" s="5"/>
      <c r="D5122" s="5"/>
      <c r="E5122" s="5"/>
      <c r="F5122" s="94" t="str">
        <f t="shared" si="799"/>
        <v/>
      </c>
      <c r="G5122" s="94" t="str">
        <f t="shared" si="800"/>
        <v/>
      </c>
      <c r="H5122" s="127" t="str">
        <f>IF(A5122&lt;&gt;"",IF(MID(C5122,1,1)="c",$AS$26,IF(MID(C5122,1,1)="r",$AS$41,IF(MID(C5122,1,1)="p",#REF!,#REF!))),"")</f>
        <v/>
      </c>
      <c r="I5122" s="92" t="str">
        <f t="shared" si="801"/>
        <v/>
      </c>
      <c r="J5122" s="92" t="str">
        <f t="shared" si="802"/>
        <v/>
      </c>
      <c r="K5122" s="92" t="str">
        <f t="shared" si="803"/>
        <v/>
      </c>
      <c r="L5122" s="92" t="str">
        <f t="shared" si="804"/>
        <v/>
      </c>
      <c r="M5122" s="95" t="str">
        <f>IF(A5122&lt;&gt;"",IF(MID(C5122,1,1)="c",SigmaEpsConcrete(I5122,$AN$30:$AN$33,$AR$30:$AR$33,$AS$26,$AS$27,$AS$28,$AQ$20,$AU$19),""),"")</f>
        <v/>
      </c>
      <c r="N5122" s="95" t="str">
        <f>IF(A5122&lt;&gt;"",IF(MID(C5122,1,1)="r",SigmaEpsReinf(J5122,$AS$42:$AS$43,$AS$41,$AS$39,$AS$40,$AQ$38),""),"")</f>
        <v/>
      </c>
      <c r="Q5122" s="92" t="str">
        <f t="shared" si="806"/>
        <v/>
      </c>
      <c r="R5122" s="92" t="str">
        <f t="shared" si="807"/>
        <v/>
      </c>
      <c r="U5122" s="5"/>
      <c r="V5122" s="5"/>
      <c r="W5122" s="94" t="str">
        <f t="shared" si="805"/>
        <v/>
      </c>
      <c r="X5122" s="94" t="str">
        <f t="shared" si="808"/>
        <v/>
      </c>
      <c r="Y5122" s="5"/>
      <c r="BK5122" s="8"/>
      <c r="BL5122" s="5"/>
      <c r="BM5122" s="5"/>
      <c r="BN5122" s="5"/>
      <c r="BO5122" s="5"/>
      <c r="BP5122" s="1"/>
      <c r="BQ5122" s="1"/>
      <c r="BR5122" s="1"/>
      <c r="BS5122" s="1"/>
      <c r="BT5122" s="1"/>
      <c r="BU5122" s="4"/>
      <c r="BV5122" s="1"/>
      <c r="BW5122" s="3"/>
      <c r="BX5122" s="4"/>
      <c r="BY5122" s="5"/>
      <c r="BZ5122" s="5"/>
      <c r="CA5122" s="5"/>
      <c r="CB5122" s="5"/>
      <c r="CC5122" s="5"/>
      <c r="CD5122" s="43"/>
    </row>
    <row r="5123" spans="1:82" x14ac:dyDescent="0.25">
      <c r="A5123" s="8"/>
      <c r="B5123" s="5"/>
      <c r="C5123" s="5"/>
      <c r="D5123" s="5"/>
      <c r="E5123" s="5"/>
      <c r="F5123" s="94" t="str">
        <f t="shared" si="799"/>
        <v/>
      </c>
      <c r="G5123" s="94" t="str">
        <f t="shared" si="800"/>
        <v/>
      </c>
      <c r="H5123" s="127" t="str">
        <f>IF(A5123&lt;&gt;"",IF(MID(C5123,1,1)="c",$AS$26,IF(MID(C5123,1,1)="r",$AS$41,IF(MID(C5123,1,1)="p",#REF!,#REF!))),"")</f>
        <v/>
      </c>
      <c r="I5123" s="92" t="str">
        <f t="shared" si="801"/>
        <v/>
      </c>
      <c r="J5123" s="92" t="str">
        <f t="shared" si="802"/>
        <v/>
      </c>
      <c r="K5123" s="92" t="str">
        <f t="shared" si="803"/>
        <v/>
      </c>
      <c r="L5123" s="92" t="str">
        <f t="shared" si="804"/>
        <v/>
      </c>
      <c r="M5123" s="95" t="str">
        <f>IF(A5123&lt;&gt;"",IF(MID(C5123,1,1)="c",SigmaEpsConcrete(I5123,$AN$30:$AN$33,$AR$30:$AR$33,$AS$26,$AS$27,$AS$28,$AQ$20,$AU$19),""),"")</f>
        <v/>
      </c>
      <c r="N5123" s="95" t="str">
        <f>IF(A5123&lt;&gt;"",IF(MID(C5123,1,1)="r",SigmaEpsReinf(J5123,$AS$42:$AS$43,$AS$41,$AS$39,$AS$40,$AQ$38),""),"")</f>
        <v/>
      </c>
      <c r="Q5123" s="92" t="str">
        <f t="shared" si="806"/>
        <v/>
      </c>
      <c r="R5123" s="92" t="str">
        <f t="shared" si="807"/>
        <v/>
      </c>
      <c r="U5123" s="5"/>
      <c r="V5123" s="5"/>
      <c r="W5123" s="94" t="str">
        <f t="shared" si="805"/>
        <v/>
      </c>
      <c r="X5123" s="94" t="str">
        <f t="shared" si="808"/>
        <v/>
      </c>
      <c r="Y5123" s="5"/>
      <c r="BK5123" s="8"/>
      <c r="BL5123" s="5"/>
      <c r="BM5123" s="5"/>
      <c r="BN5123" s="5"/>
      <c r="BO5123" s="5"/>
      <c r="BP5123" s="1"/>
      <c r="BQ5123" s="1"/>
      <c r="BR5123" s="1"/>
      <c r="BS5123" s="1"/>
      <c r="BT5123" s="1"/>
      <c r="BU5123" s="4"/>
      <c r="BV5123" s="1"/>
      <c r="BW5123" s="3"/>
      <c r="BX5123" s="4"/>
      <c r="BY5123" s="5"/>
      <c r="BZ5123" s="5"/>
      <c r="CA5123" s="5"/>
      <c r="CB5123" s="5"/>
      <c r="CC5123" s="5"/>
      <c r="CD5123" s="43"/>
    </row>
    <row r="5124" spans="1:82" x14ac:dyDescent="0.25">
      <c r="A5124" s="8"/>
      <c r="B5124" s="5"/>
      <c r="C5124" s="5"/>
      <c r="D5124" s="5"/>
      <c r="E5124" s="5"/>
      <c r="F5124" s="94" t="str">
        <f t="shared" si="799"/>
        <v/>
      </c>
      <c r="G5124" s="94" t="str">
        <f t="shared" si="800"/>
        <v/>
      </c>
      <c r="H5124" s="127" t="str">
        <f>IF(A5124&lt;&gt;"",IF(MID(C5124,1,1)="c",$AS$26,IF(MID(C5124,1,1)="r",$AS$41,IF(MID(C5124,1,1)="p",#REF!,#REF!))),"")</f>
        <v/>
      </c>
      <c r="I5124" s="92" t="str">
        <f t="shared" si="801"/>
        <v/>
      </c>
      <c r="J5124" s="92" t="str">
        <f t="shared" si="802"/>
        <v/>
      </c>
      <c r="K5124" s="92" t="str">
        <f t="shared" si="803"/>
        <v/>
      </c>
      <c r="L5124" s="92" t="str">
        <f t="shared" si="804"/>
        <v/>
      </c>
      <c r="M5124" s="95" t="str">
        <f>IF(A5124&lt;&gt;"",IF(MID(C5124,1,1)="c",SigmaEpsConcrete(I5124,$AN$30:$AN$33,$AR$30:$AR$33,$AS$26,$AS$27,$AS$28,$AQ$20,$AU$19),""),"")</f>
        <v/>
      </c>
      <c r="N5124" s="95" t="str">
        <f>IF(A5124&lt;&gt;"",IF(MID(C5124,1,1)="r",SigmaEpsReinf(J5124,$AS$42:$AS$43,$AS$41,$AS$39,$AS$40,$AQ$38),""),"")</f>
        <v/>
      </c>
      <c r="Q5124" s="92" t="str">
        <f t="shared" si="806"/>
        <v/>
      </c>
      <c r="R5124" s="92" t="str">
        <f t="shared" si="807"/>
        <v/>
      </c>
      <c r="U5124" s="5"/>
      <c r="V5124" s="5"/>
      <c r="W5124" s="94" t="str">
        <f t="shared" si="805"/>
        <v/>
      </c>
      <c r="X5124" s="94" t="str">
        <f t="shared" si="808"/>
        <v/>
      </c>
      <c r="Y5124" s="5"/>
      <c r="BK5124" s="8"/>
      <c r="BL5124" s="5"/>
      <c r="BM5124" s="5"/>
      <c r="BN5124" s="5"/>
      <c r="BO5124" s="5"/>
      <c r="BP5124" s="1"/>
      <c r="BQ5124" s="1"/>
      <c r="BR5124" s="1"/>
      <c r="BS5124" s="1"/>
      <c r="BT5124" s="1"/>
      <c r="BU5124" s="4"/>
      <c r="BV5124" s="1"/>
      <c r="BW5124" s="3"/>
      <c r="BX5124" s="4"/>
      <c r="BY5124" s="5"/>
      <c r="BZ5124" s="5"/>
      <c r="CA5124" s="5"/>
      <c r="CB5124" s="5"/>
      <c r="CC5124" s="5"/>
      <c r="CD5124" s="43"/>
    </row>
    <row r="5125" spans="1:82" x14ac:dyDescent="0.25">
      <c r="A5125" s="8"/>
      <c r="B5125" s="5"/>
      <c r="C5125" s="5"/>
      <c r="D5125" s="5"/>
      <c r="E5125" s="5"/>
      <c r="F5125" s="94" t="str">
        <f t="shared" si="799"/>
        <v/>
      </c>
      <c r="G5125" s="94" t="str">
        <f t="shared" si="800"/>
        <v/>
      </c>
      <c r="H5125" s="127" t="str">
        <f>IF(A5125&lt;&gt;"",IF(MID(C5125,1,1)="c",$AS$26,IF(MID(C5125,1,1)="r",$AS$41,IF(MID(C5125,1,1)="p",#REF!,#REF!))),"")</f>
        <v/>
      </c>
      <c r="I5125" s="92" t="str">
        <f t="shared" si="801"/>
        <v/>
      </c>
      <c r="J5125" s="92" t="str">
        <f t="shared" si="802"/>
        <v/>
      </c>
      <c r="K5125" s="92" t="str">
        <f t="shared" si="803"/>
        <v/>
      </c>
      <c r="L5125" s="92" t="str">
        <f t="shared" si="804"/>
        <v/>
      </c>
      <c r="M5125" s="95" t="str">
        <f>IF(A5125&lt;&gt;"",IF(MID(C5125,1,1)="c",SigmaEpsConcrete(I5125,$AN$30:$AN$33,$AR$30:$AR$33,$AS$26,$AS$27,$AS$28,$AQ$20,$AU$19),""),"")</f>
        <v/>
      </c>
      <c r="N5125" s="95" t="str">
        <f>IF(A5125&lt;&gt;"",IF(MID(C5125,1,1)="r",SigmaEpsReinf(J5125,$AS$42:$AS$43,$AS$41,$AS$39,$AS$40,$AQ$38),""),"")</f>
        <v/>
      </c>
      <c r="Q5125" s="92" t="str">
        <f t="shared" si="806"/>
        <v/>
      </c>
      <c r="R5125" s="92" t="str">
        <f t="shared" si="807"/>
        <v/>
      </c>
      <c r="U5125" s="5"/>
      <c r="V5125" s="5"/>
      <c r="W5125" s="94" t="str">
        <f t="shared" si="805"/>
        <v/>
      </c>
      <c r="X5125" s="94" t="str">
        <f t="shared" si="808"/>
        <v/>
      </c>
      <c r="Y5125" s="5"/>
      <c r="BK5125" s="8"/>
      <c r="BL5125" s="5"/>
      <c r="BM5125" s="5"/>
      <c r="BN5125" s="5"/>
      <c r="BO5125" s="5"/>
      <c r="BP5125" s="1"/>
      <c r="BQ5125" s="1"/>
      <c r="BR5125" s="1"/>
      <c r="BS5125" s="1"/>
      <c r="BT5125" s="1"/>
      <c r="BU5125" s="4"/>
      <c r="BV5125" s="1"/>
      <c r="BW5125" s="3"/>
      <c r="BX5125" s="4"/>
      <c r="BY5125" s="5"/>
      <c r="BZ5125" s="5"/>
      <c r="CA5125" s="5"/>
      <c r="CB5125" s="5"/>
      <c r="CC5125" s="5"/>
      <c r="CD5125" s="43"/>
    </row>
    <row r="5126" spans="1:82" x14ac:dyDescent="0.25">
      <c r="A5126" s="8"/>
      <c r="B5126" s="5"/>
      <c r="C5126" s="5"/>
      <c r="D5126" s="5"/>
      <c r="E5126" s="5"/>
      <c r="F5126" s="94" t="str">
        <f t="shared" si="799"/>
        <v/>
      </c>
      <c r="G5126" s="94" t="str">
        <f t="shared" si="800"/>
        <v/>
      </c>
      <c r="H5126" s="127" t="str">
        <f>IF(A5126&lt;&gt;"",IF(MID(C5126,1,1)="c",$AS$26,IF(MID(C5126,1,1)="r",$AS$41,IF(MID(C5126,1,1)="p",#REF!,#REF!))),"")</f>
        <v/>
      </c>
      <c r="I5126" s="92" t="str">
        <f t="shared" si="801"/>
        <v/>
      </c>
      <c r="J5126" s="92" t="str">
        <f t="shared" si="802"/>
        <v/>
      </c>
      <c r="K5126" s="92" t="str">
        <f t="shared" si="803"/>
        <v/>
      </c>
      <c r="L5126" s="92" t="str">
        <f t="shared" si="804"/>
        <v/>
      </c>
      <c r="M5126" s="95" t="str">
        <f>IF(A5126&lt;&gt;"",IF(MID(C5126,1,1)="c",SigmaEpsConcrete(I5126,$AN$30:$AN$33,$AR$30:$AR$33,$AS$26,$AS$27,$AS$28,$AQ$20,$AU$19),""),"")</f>
        <v/>
      </c>
      <c r="N5126" s="95" t="str">
        <f>IF(A5126&lt;&gt;"",IF(MID(C5126,1,1)="r",SigmaEpsReinf(J5126,$AS$42:$AS$43,$AS$41,$AS$39,$AS$40,$AQ$38),""),"")</f>
        <v/>
      </c>
      <c r="Q5126" s="92" t="str">
        <f t="shared" si="806"/>
        <v/>
      </c>
      <c r="R5126" s="92" t="str">
        <f t="shared" si="807"/>
        <v/>
      </c>
      <c r="U5126" s="5"/>
      <c r="V5126" s="5"/>
      <c r="W5126" s="94" t="str">
        <f t="shared" si="805"/>
        <v/>
      </c>
      <c r="X5126" s="94" t="str">
        <f t="shared" si="808"/>
        <v/>
      </c>
      <c r="Y5126" s="5"/>
      <c r="BK5126" s="8"/>
      <c r="BL5126" s="5"/>
      <c r="BM5126" s="5"/>
      <c r="BN5126" s="5"/>
      <c r="BO5126" s="5"/>
      <c r="BP5126" s="1"/>
      <c r="BQ5126" s="1"/>
      <c r="BR5126" s="1"/>
      <c r="BS5126" s="1"/>
      <c r="BT5126" s="1"/>
      <c r="BU5126" s="4"/>
      <c r="BV5126" s="1"/>
      <c r="BW5126" s="3"/>
      <c r="BX5126" s="4"/>
      <c r="BY5126" s="5"/>
      <c r="BZ5126" s="5"/>
      <c r="CA5126" s="5"/>
      <c r="CB5126" s="5"/>
      <c r="CC5126" s="5"/>
      <c r="CD5126" s="43"/>
    </row>
    <row r="5127" spans="1:82" x14ac:dyDescent="0.25">
      <c r="A5127" s="8"/>
      <c r="B5127" s="5"/>
      <c r="C5127" s="5"/>
      <c r="D5127" s="5"/>
      <c r="E5127" s="5"/>
      <c r="F5127" s="94" t="str">
        <f t="shared" si="799"/>
        <v/>
      </c>
      <c r="G5127" s="94" t="str">
        <f t="shared" si="800"/>
        <v/>
      </c>
      <c r="H5127" s="127" t="str">
        <f>IF(A5127&lt;&gt;"",IF(MID(C5127,1,1)="c",$AS$26,IF(MID(C5127,1,1)="r",$AS$41,IF(MID(C5127,1,1)="p",#REF!,#REF!))),"")</f>
        <v/>
      </c>
      <c r="I5127" s="92" t="str">
        <f t="shared" si="801"/>
        <v/>
      </c>
      <c r="J5127" s="92" t="str">
        <f t="shared" si="802"/>
        <v/>
      </c>
      <c r="K5127" s="92" t="str">
        <f t="shared" si="803"/>
        <v/>
      </c>
      <c r="L5127" s="92" t="str">
        <f t="shared" si="804"/>
        <v/>
      </c>
      <c r="M5127" s="95" t="str">
        <f>IF(A5127&lt;&gt;"",IF(MID(C5127,1,1)="c",SigmaEpsConcrete(I5127,$AN$30:$AN$33,$AR$30:$AR$33,$AS$26,$AS$27,$AS$28,$AQ$20,$AU$19),""),"")</f>
        <v/>
      </c>
      <c r="N5127" s="95" t="str">
        <f>IF(A5127&lt;&gt;"",IF(MID(C5127,1,1)="r",SigmaEpsReinf(J5127,$AS$42:$AS$43,$AS$41,$AS$39,$AS$40,$AQ$38),""),"")</f>
        <v/>
      </c>
      <c r="Q5127" s="92" t="str">
        <f t="shared" si="806"/>
        <v/>
      </c>
      <c r="R5127" s="92" t="str">
        <f t="shared" si="807"/>
        <v/>
      </c>
      <c r="U5127" s="5"/>
      <c r="V5127" s="5"/>
      <c r="W5127" s="94" t="str">
        <f t="shared" si="805"/>
        <v/>
      </c>
      <c r="X5127" s="94" t="str">
        <f t="shared" si="808"/>
        <v/>
      </c>
      <c r="Y5127" s="5"/>
      <c r="BK5127" s="8"/>
      <c r="BL5127" s="5"/>
      <c r="BM5127" s="5"/>
      <c r="BN5127" s="5"/>
      <c r="BO5127" s="5"/>
      <c r="BP5127" s="1"/>
      <c r="BQ5127" s="1"/>
      <c r="BR5127" s="1"/>
      <c r="BS5127" s="1"/>
      <c r="BT5127" s="1"/>
      <c r="BU5127" s="4"/>
      <c r="BV5127" s="1"/>
      <c r="BW5127" s="3"/>
      <c r="BX5127" s="4"/>
      <c r="BY5127" s="5"/>
      <c r="BZ5127" s="5"/>
      <c r="CA5127" s="5"/>
      <c r="CB5127" s="5"/>
      <c r="CC5127" s="5"/>
      <c r="CD5127" s="43"/>
    </row>
    <row r="5128" spans="1:82" x14ac:dyDescent="0.25">
      <c r="A5128" s="8"/>
      <c r="B5128" s="5"/>
      <c r="C5128" s="5"/>
      <c r="D5128" s="5"/>
      <c r="E5128" s="5"/>
      <c r="F5128" s="94" t="str">
        <f t="shared" si="799"/>
        <v/>
      </c>
      <c r="G5128" s="94" t="str">
        <f t="shared" si="800"/>
        <v/>
      </c>
      <c r="H5128" s="127" t="str">
        <f>IF(A5128&lt;&gt;"",IF(MID(C5128,1,1)="c",$AS$26,IF(MID(C5128,1,1)="r",$AS$41,IF(MID(C5128,1,1)="p",#REF!,#REF!))),"")</f>
        <v/>
      </c>
      <c r="I5128" s="92" t="str">
        <f t="shared" si="801"/>
        <v/>
      </c>
      <c r="J5128" s="92" t="str">
        <f t="shared" si="802"/>
        <v/>
      </c>
      <c r="K5128" s="92" t="str">
        <f t="shared" si="803"/>
        <v/>
      </c>
      <c r="L5128" s="92" t="str">
        <f t="shared" si="804"/>
        <v/>
      </c>
      <c r="M5128" s="95" t="str">
        <f>IF(A5128&lt;&gt;"",IF(MID(C5128,1,1)="c",SigmaEpsConcrete(I5128,$AN$30:$AN$33,$AR$30:$AR$33,$AS$26,$AS$27,$AS$28,$AQ$20,$AU$19),""),"")</f>
        <v/>
      </c>
      <c r="N5128" s="95" t="str">
        <f>IF(A5128&lt;&gt;"",IF(MID(C5128,1,1)="r",SigmaEpsReinf(J5128,$AS$42:$AS$43,$AS$41,$AS$39,$AS$40,$AQ$38),""),"")</f>
        <v/>
      </c>
      <c r="Q5128" s="92" t="str">
        <f t="shared" si="806"/>
        <v/>
      </c>
      <c r="R5128" s="92" t="str">
        <f t="shared" si="807"/>
        <v/>
      </c>
      <c r="U5128" s="5"/>
      <c r="V5128" s="5"/>
      <c r="W5128" s="94" t="str">
        <f t="shared" si="805"/>
        <v/>
      </c>
      <c r="X5128" s="94" t="str">
        <f t="shared" si="808"/>
        <v/>
      </c>
      <c r="Y5128" s="5"/>
      <c r="BK5128" s="8"/>
      <c r="BL5128" s="5"/>
      <c r="BM5128" s="5"/>
      <c r="BN5128" s="5"/>
      <c r="BO5128" s="5"/>
      <c r="BP5128" s="1"/>
      <c r="BQ5128" s="1"/>
      <c r="BR5128" s="1"/>
      <c r="BS5128" s="1"/>
      <c r="BT5128" s="1"/>
      <c r="BU5128" s="4"/>
      <c r="BV5128" s="1"/>
      <c r="BW5128" s="3"/>
      <c r="BX5128" s="4"/>
      <c r="BY5128" s="5"/>
      <c r="BZ5128" s="5"/>
      <c r="CA5128" s="5"/>
      <c r="CB5128" s="5"/>
      <c r="CC5128" s="5"/>
      <c r="CD5128" s="43"/>
    </row>
    <row r="5129" spans="1:82" x14ac:dyDescent="0.25">
      <c r="A5129" s="8"/>
      <c r="B5129" s="5"/>
      <c r="C5129" s="5"/>
      <c r="D5129" s="5"/>
      <c r="E5129" s="5"/>
      <c r="F5129" s="94" t="str">
        <f t="shared" si="799"/>
        <v/>
      </c>
      <c r="G5129" s="94" t="str">
        <f t="shared" si="800"/>
        <v/>
      </c>
      <c r="H5129" s="127" t="str">
        <f>IF(A5129&lt;&gt;"",IF(MID(C5129,1,1)="c",$AS$26,IF(MID(C5129,1,1)="r",$AS$41,IF(MID(C5129,1,1)="p",#REF!,#REF!))),"")</f>
        <v/>
      </c>
      <c r="I5129" s="92" t="str">
        <f t="shared" si="801"/>
        <v/>
      </c>
      <c r="J5129" s="92" t="str">
        <f t="shared" si="802"/>
        <v/>
      </c>
      <c r="K5129" s="92" t="str">
        <f t="shared" si="803"/>
        <v/>
      </c>
      <c r="L5129" s="92" t="str">
        <f t="shared" si="804"/>
        <v/>
      </c>
      <c r="M5129" s="95" t="str">
        <f>IF(A5129&lt;&gt;"",IF(MID(C5129,1,1)="c",SigmaEpsConcrete(I5129,$AN$30:$AN$33,$AR$30:$AR$33,$AS$26,$AS$27,$AS$28,$AQ$20,$AU$19),""),"")</f>
        <v/>
      </c>
      <c r="N5129" s="95" t="str">
        <f>IF(A5129&lt;&gt;"",IF(MID(C5129,1,1)="r",SigmaEpsReinf(J5129,$AS$42:$AS$43,$AS$41,$AS$39,$AS$40,$AQ$38),""),"")</f>
        <v/>
      </c>
      <c r="Q5129" s="92" t="str">
        <f t="shared" si="806"/>
        <v/>
      </c>
      <c r="R5129" s="92" t="str">
        <f t="shared" si="807"/>
        <v/>
      </c>
      <c r="U5129" s="5"/>
      <c r="V5129" s="5"/>
      <c r="W5129" s="94" t="str">
        <f t="shared" si="805"/>
        <v/>
      </c>
      <c r="X5129" s="94" t="str">
        <f t="shared" si="808"/>
        <v/>
      </c>
      <c r="Y5129" s="5"/>
      <c r="BK5129" s="8"/>
      <c r="BL5129" s="5"/>
      <c r="BM5129" s="5"/>
      <c r="BN5129" s="5"/>
      <c r="BO5129" s="5"/>
      <c r="BP5129" s="1"/>
      <c r="BQ5129" s="1"/>
      <c r="BR5129" s="1"/>
      <c r="BS5129" s="1"/>
      <c r="BT5129" s="1"/>
      <c r="BU5129" s="4"/>
      <c r="BV5129" s="1"/>
      <c r="BW5129" s="3"/>
      <c r="BX5129" s="4"/>
      <c r="BY5129" s="5"/>
      <c r="BZ5129" s="5"/>
      <c r="CA5129" s="5"/>
      <c r="CB5129" s="5"/>
      <c r="CC5129" s="5"/>
      <c r="CD5129" s="43"/>
    </row>
    <row r="5130" spans="1:82" x14ac:dyDescent="0.25">
      <c r="A5130" s="8"/>
      <c r="B5130" s="5"/>
      <c r="C5130" s="5"/>
      <c r="D5130" s="5"/>
      <c r="E5130" s="5"/>
      <c r="F5130" s="94" t="str">
        <f t="shared" ref="F5130:F5193" si="809">IF(A5130&lt;&gt;"",(D5130-$AU$86)/10,"")</f>
        <v/>
      </c>
      <c r="G5130" s="94" t="str">
        <f t="shared" ref="G5130:G5193" si="810">IF(A5130&lt;&gt;"",(E5130-$AU$87)/10,"")</f>
        <v/>
      </c>
      <c r="H5130" s="127" t="str">
        <f>IF(A5130&lt;&gt;"",IF(MID(C5130,1,1)="c",$AS$26,IF(MID(C5130,1,1)="r",$AS$41,IF(MID(C5130,1,1)="p",#REF!,#REF!))),"")</f>
        <v/>
      </c>
      <c r="I5130" s="92" t="str">
        <f t="shared" ref="I5130:I5193" si="811">IF($A5130&lt;&gt;"",IF(MID($C5130,1,1)="c",$Y$3+$Y$4*$F5130+$Y$5*$G5130+$BR$43,""),"")</f>
        <v/>
      </c>
      <c r="J5130" s="92" t="str">
        <f t="shared" ref="J5130:J5193" si="812">IF($A5130&lt;&gt;"",IF(MID($C5130,1,1)="r",$Y$3+$Y$4*$F5130+$Y$5*$G5130+$BR$43,""),"")</f>
        <v/>
      </c>
      <c r="K5130" s="92" t="str">
        <f t="shared" ref="K5130:K5193" si="813">IF($A5130&lt;&gt;"",IF(MID($C5130,1,1)="u",$Y$3+$Y$4*$F5130+$Y$5*$G5130+$BR$43,""),"")</f>
        <v/>
      </c>
      <c r="L5130" s="92" t="str">
        <f t="shared" ref="L5130:L5193" si="814">IF($A5130&lt;&gt;"",IF(MID($C5130,1,1)="p",$Y$3+$Y$4*$F5130+$Y$5*$G5130+$BR$43,""),"")</f>
        <v/>
      </c>
      <c r="M5130" s="95" t="str">
        <f>IF(A5130&lt;&gt;"",IF(MID(C5130,1,1)="c",SigmaEpsConcrete(I5130,$AN$30:$AN$33,$AR$30:$AR$33,$AS$26,$AS$27,$AS$28,$AQ$20,$AU$19),""),"")</f>
        <v/>
      </c>
      <c r="N5130" s="95" t="str">
        <f>IF(A5130&lt;&gt;"",IF(MID(C5130,1,1)="r",SigmaEpsReinf(J5130,$AS$42:$AS$43,$AS$41,$AS$39,$AS$40,$AQ$38),""),"")</f>
        <v/>
      </c>
      <c r="Q5130" s="92" t="str">
        <f t="shared" si="806"/>
        <v/>
      </c>
      <c r="R5130" s="92" t="str">
        <f t="shared" si="807"/>
        <v/>
      </c>
      <c r="U5130" s="5"/>
      <c r="V5130" s="5"/>
      <c r="W5130" s="94" t="str">
        <f t="shared" ref="W5130:W5193" si="815">IF(A5130&lt;&gt;"",F5130-$AU$105,"")</f>
        <v/>
      </c>
      <c r="X5130" s="94" t="str">
        <f t="shared" si="808"/>
        <v/>
      </c>
      <c r="Y5130" s="5"/>
      <c r="BK5130" s="8"/>
      <c r="BL5130" s="5"/>
      <c r="BM5130" s="5"/>
      <c r="BN5130" s="5"/>
      <c r="BO5130" s="5"/>
      <c r="BP5130" s="1"/>
      <c r="BQ5130" s="1"/>
      <c r="BR5130" s="1"/>
      <c r="BS5130" s="1"/>
      <c r="BT5130" s="1"/>
      <c r="BU5130" s="4"/>
      <c r="BV5130" s="1"/>
      <c r="BW5130" s="3"/>
      <c r="BX5130" s="4"/>
      <c r="BY5130" s="5"/>
      <c r="BZ5130" s="5"/>
      <c r="CA5130" s="5"/>
      <c r="CB5130" s="5"/>
      <c r="CC5130" s="5"/>
      <c r="CD5130" s="43"/>
    </row>
    <row r="5131" spans="1:82" x14ac:dyDescent="0.25">
      <c r="A5131" s="8"/>
      <c r="B5131" s="5"/>
      <c r="C5131" s="5"/>
      <c r="D5131" s="5"/>
      <c r="E5131" s="5"/>
      <c r="F5131" s="94" t="str">
        <f t="shared" si="809"/>
        <v/>
      </c>
      <c r="G5131" s="94" t="str">
        <f t="shared" si="810"/>
        <v/>
      </c>
      <c r="H5131" s="127" t="str">
        <f>IF(A5131&lt;&gt;"",IF(MID(C5131,1,1)="c",$AS$26,IF(MID(C5131,1,1)="r",$AS$41,IF(MID(C5131,1,1)="p",#REF!,#REF!))),"")</f>
        <v/>
      </c>
      <c r="I5131" s="92" t="str">
        <f t="shared" si="811"/>
        <v/>
      </c>
      <c r="J5131" s="92" t="str">
        <f t="shared" si="812"/>
        <v/>
      </c>
      <c r="K5131" s="92" t="str">
        <f t="shared" si="813"/>
        <v/>
      </c>
      <c r="L5131" s="92" t="str">
        <f t="shared" si="814"/>
        <v/>
      </c>
      <c r="M5131" s="95" t="str">
        <f>IF(A5131&lt;&gt;"",IF(MID(C5131,1,1)="c",SigmaEpsConcrete(I5131,$AN$30:$AN$33,$AR$30:$AR$33,$AS$26,$AS$27,$AS$28,$AQ$20,$AU$19),""),"")</f>
        <v/>
      </c>
      <c r="N5131" s="95" t="str">
        <f>IF(A5131&lt;&gt;"",IF(MID(C5131,1,1)="r",SigmaEpsReinf(J5131,$AS$42:$AS$43,$AS$41,$AS$39,$AS$40,$AQ$38),""),"")</f>
        <v/>
      </c>
      <c r="Q5131" s="92" t="str">
        <f t="shared" ref="Q5131:Q5194" si="816">IF(A5131&lt;&gt;"",IF(MID(C5131,1,1)="c",IF(ISERROR(M5131/I5131),"",M5131/I5131),""),"")</f>
        <v/>
      </c>
      <c r="R5131" s="92" t="str">
        <f t="shared" ref="R5131:R5194" si="817">IF(A5131&lt;&gt;"",IF(MID(C5131,1,1)="r",IF(ISERROR(N5131/J5131),"",N5131/J5131),""),"")</f>
        <v/>
      </c>
      <c r="U5131" s="5"/>
      <c r="V5131" s="5"/>
      <c r="W5131" s="94" t="str">
        <f t="shared" si="815"/>
        <v/>
      </c>
      <c r="X5131" s="94" t="str">
        <f t="shared" ref="X5131:X5194" si="818">IF(B5131&lt;&gt;"",G5131-$AU$106,"")</f>
        <v/>
      </c>
      <c r="Y5131" s="5"/>
      <c r="BK5131" s="8"/>
      <c r="BL5131" s="5"/>
      <c r="BM5131" s="5"/>
      <c r="BN5131" s="5"/>
      <c r="BO5131" s="5"/>
      <c r="BP5131" s="1"/>
      <c r="BQ5131" s="1"/>
      <c r="BR5131" s="1"/>
      <c r="BS5131" s="1"/>
      <c r="BT5131" s="1"/>
      <c r="BU5131" s="4"/>
      <c r="BV5131" s="1"/>
      <c r="BW5131" s="3"/>
      <c r="BX5131" s="4"/>
      <c r="BY5131" s="5"/>
      <c r="BZ5131" s="5"/>
      <c r="CA5131" s="5"/>
      <c r="CB5131" s="5"/>
      <c r="CC5131" s="5"/>
      <c r="CD5131" s="43"/>
    </row>
    <row r="5132" spans="1:82" x14ac:dyDescent="0.25">
      <c r="A5132" s="8"/>
      <c r="B5132" s="5"/>
      <c r="C5132" s="5"/>
      <c r="D5132" s="5"/>
      <c r="E5132" s="5"/>
      <c r="F5132" s="94" t="str">
        <f t="shared" si="809"/>
        <v/>
      </c>
      <c r="G5132" s="94" t="str">
        <f t="shared" si="810"/>
        <v/>
      </c>
      <c r="H5132" s="127" t="str">
        <f>IF(A5132&lt;&gt;"",IF(MID(C5132,1,1)="c",$AS$26,IF(MID(C5132,1,1)="r",$AS$41,IF(MID(C5132,1,1)="p",#REF!,#REF!))),"")</f>
        <v/>
      </c>
      <c r="I5132" s="92" t="str">
        <f t="shared" si="811"/>
        <v/>
      </c>
      <c r="J5132" s="92" t="str">
        <f t="shared" si="812"/>
        <v/>
      </c>
      <c r="K5132" s="92" t="str">
        <f t="shared" si="813"/>
        <v/>
      </c>
      <c r="L5132" s="92" t="str">
        <f t="shared" si="814"/>
        <v/>
      </c>
      <c r="M5132" s="95" t="str">
        <f>IF(A5132&lt;&gt;"",IF(MID(C5132,1,1)="c",SigmaEpsConcrete(I5132,$AN$30:$AN$33,$AR$30:$AR$33,$AS$26,$AS$27,$AS$28,$AQ$20,$AU$19),""),"")</f>
        <v/>
      </c>
      <c r="N5132" s="95" t="str">
        <f>IF(A5132&lt;&gt;"",IF(MID(C5132,1,1)="r",SigmaEpsReinf(J5132,$AS$42:$AS$43,$AS$41,$AS$39,$AS$40,$AQ$38),""),"")</f>
        <v/>
      </c>
      <c r="Q5132" s="92" t="str">
        <f t="shared" si="816"/>
        <v/>
      </c>
      <c r="R5132" s="92" t="str">
        <f t="shared" si="817"/>
        <v/>
      </c>
      <c r="U5132" s="5"/>
      <c r="V5132" s="5"/>
      <c r="W5132" s="94" t="str">
        <f t="shared" si="815"/>
        <v/>
      </c>
      <c r="X5132" s="94" t="str">
        <f t="shared" si="818"/>
        <v/>
      </c>
      <c r="Y5132" s="5"/>
      <c r="BK5132" s="8"/>
      <c r="BL5132" s="5"/>
      <c r="BM5132" s="5"/>
      <c r="BN5132" s="5"/>
      <c r="BO5132" s="5"/>
      <c r="BP5132" s="1"/>
      <c r="BQ5132" s="1"/>
      <c r="BR5132" s="1"/>
      <c r="BS5132" s="1"/>
      <c r="BT5132" s="1"/>
      <c r="BU5132" s="4"/>
      <c r="BV5132" s="1"/>
      <c r="BW5132" s="3"/>
      <c r="BX5132" s="4"/>
      <c r="BY5132" s="5"/>
      <c r="BZ5132" s="5"/>
      <c r="CA5132" s="5"/>
      <c r="CB5132" s="5"/>
      <c r="CC5132" s="5"/>
      <c r="CD5132" s="43"/>
    </row>
    <row r="5133" spans="1:82" x14ac:dyDescent="0.25">
      <c r="A5133" s="8"/>
      <c r="B5133" s="5"/>
      <c r="C5133" s="5"/>
      <c r="D5133" s="5"/>
      <c r="E5133" s="5"/>
      <c r="F5133" s="94" t="str">
        <f t="shared" si="809"/>
        <v/>
      </c>
      <c r="G5133" s="94" t="str">
        <f t="shared" si="810"/>
        <v/>
      </c>
      <c r="H5133" s="127" t="str">
        <f>IF(A5133&lt;&gt;"",IF(MID(C5133,1,1)="c",$AS$26,IF(MID(C5133,1,1)="r",$AS$41,IF(MID(C5133,1,1)="p",#REF!,#REF!))),"")</f>
        <v/>
      </c>
      <c r="I5133" s="92" t="str">
        <f t="shared" si="811"/>
        <v/>
      </c>
      <c r="J5133" s="92" t="str">
        <f t="shared" si="812"/>
        <v/>
      </c>
      <c r="K5133" s="92" t="str">
        <f t="shared" si="813"/>
        <v/>
      </c>
      <c r="L5133" s="92" t="str">
        <f t="shared" si="814"/>
        <v/>
      </c>
      <c r="M5133" s="95" t="str">
        <f>IF(A5133&lt;&gt;"",IF(MID(C5133,1,1)="c",SigmaEpsConcrete(I5133,$AN$30:$AN$33,$AR$30:$AR$33,$AS$26,$AS$27,$AS$28,$AQ$20,$AU$19),""),"")</f>
        <v/>
      </c>
      <c r="N5133" s="95" t="str">
        <f>IF(A5133&lt;&gt;"",IF(MID(C5133,1,1)="r",SigmaEpsReinf(J5133,$AS$42:$AS$43,$AS$41,$AS$39,$AS$40,$AQ$38),""),"")</f>
        <v/>
      </c>
      <c r="Q5133" s="92" t="str">
        <f t="shared" si="816"/>
        <v/>
      </c>
      <c r="R5133" s="92" t="str">
        <f t="shared" si="817"/>
        <v/>
      </c>
      <c r="U5133" s="5"/>
      <c r="V5133" s="5"/>
      <c r="W5133" s="94" t="str">
        <f t="shared" si="815"/>
        <v/>
      </c>
      <c r="X5133" s="94" t="str">
        <f t="shared" si="818"/>
        <v/>
      </c>
      <c r="Y5133" s="5"/>
      <c r="BK5133" s="8"/>
      <c r="BL5133" s="5"/>
      <c r="BM5133" s="5"/>
      <c r="BN5133" s="5"/>
      <c r="BO5133" s="5"/>
      <c r="BP5133" s="1"/>
      <c r="BQ5133" s="1"/>
      <c r="BR5133" s="1"/>
      <c r="BS5133" s="1"/>
      <c r="BT5133" s="1"/>
      <c r="BU5133" s="4"/>
      <c r="BV5133" s="1"/>
      <c r="BW5133" s="3"/>
      <c r="BX5133" s="4"/>
      <c r="BY5133" s="5"/>
      <c r="BZ5133" s="5"/>
      <c r="CA5133" s="5"/>
      <c r="CB5133" s="5"/>
      <c r="CC5133" s="5"/>
      <c r="CD5133" s="43"/>
    </row>
    <row r="5134" spans="1:82" x14ac:dyDescent="0.25">
      <c r="A5134" s="8"/>
      <c r="B5134" s="5"/>
      <c r="C5134" s="5"/>
      <c r="D5134" s="5"/>
      <c r="E5134" s="5"/>
      <c r="F5134" s="94" t="str">
        <f t="shared" si="809"/>
        <v/>
      </c>
      <c r="G5134" s="94" t="str">
        <f t="shared" si="810"/>
        <v/>
      </c>
      <c r="H5134" s="127" t="str">
        <f>IF(A5134&lt;&gt;"",IF(MID(C5134,1,1)="c",$AS$26,IF(MID(C5134,1,1)="r",$AS$41,IF(MID(C5134,1,1)="p",#REF!,#REF!))),"")</f>
        <v/>
      </c>
      <c r="I5134" s="92" t="str">
        <f t="shared" si="811"/>
        <v/>
      </c>
      <c r="J5134" s="92" t="str">
        <f t="shared" si="812"/>
        <v/>
      </c>
      <c r="K5134" s="92" t="str">
        <f t="shared" si="813"/>
        <v/>
      </c>
      <c r="L5134" s="92" t="str">
        <f t="shared" si="814"/>
        <v/>
      </c>
      <c r="M5134" s="95" t="str">
        <f>IF(A5134&lt;&gt;"",IF(MID(C5134,1,1)="c",SigmaEpsConcrete(I5134,$AN$30:$AN$33,$AR$30:$AR$33,$AS$26,$AS$27,$AS$28,$AQ$20,$AU$19),""),"")</f>
        <v/>
      </c>
      <c r="N5134" s="95" t="str">
        <f>IF(A5134&lt;&gt;"",IF(MID(C5134,1,1)="r",SigmaEpsReinf(J5134,$AS$42:$AS$43,$AS$41,$AS$39,$AS$40,$AQ$38),""),"")</f>
        <v/>
      </c>
      <c r="Q5134" s="92" t="str">
        <f t="shared" si="816"/>
        <v/>
      </c>
      <c r="R5134" s="92" t="str">
        <f t="shared" si="817"/>
        <v/>
      </c>
      <c r="U5134" s="5"/>
      <c r="V5134" s="5"/>
      <c r="W5134" s="94" t="str">
        <f t="shared" si="815"/>
        <v/>
      </c>
      <c r="X5134" s="94" t="str">
        <f t="shared" si="818"/>
        <v/>
      </c>
      <c r="Y5134" s="5"/>
      <c r="BK5134" s="8"/>
      <c r="BL5134" s="5"/>
      <c r="BM5134" s="5"/>
      <c r="BN5134" s="5"/>
      <c r="BO5134" s="5"/>
      <c r="BP5134" s="1"/>
      <c r="BQ5134" s="1"/>
      <c r="BR5134" s="1"/>
      <c r="BS5134" s="1"/>
      <c r="BT5134" s="1"/>
      <c r="BU5134" s="4"/>
      <c r="BV5134" s="1"/>
      <c r="BW5134" s="3"/>
      <c r="BX5134" s="4"/>
      <c r="BY5134" s="5"/>
      <c r="BZ5134" s="5"/>
      <c r="CA5134" s="5"/>
      <c r="CB5134" s="5"/>
      <c r="CC5134" s="5"/>
      <c r="CD5134" s="43"/>
    </row>
    <row r="5135" spans="1:82" x14ac:dyDescent="0.25">
      <c r="A5135" s="8"/>
      <c r="B5135" s="5"/>
      <c r="C5135" s="5"/>
      <c r="D5135" s="5"/>
      <c r="E5135" s="5"/>
      <c r="F5135" s="94" t="str">
        <f t="shared" si="809"/>
        <v/>
      </c>
      <c r="G5135" s="94" t="str">
        <f t="shared" si="810"/>
        <v/>
      </c>
      <c r="H5135" s="127" t="str">
        <f>IF(A5135&lt;&gt;"",IF(MID(C5135,1,1)="c",$AS$26,IF(MID(C5135,1,1)="r",$AS$41,IF(MID(C5135,1,1)="p",#REF!,#REF!))),"")</f>
        <v/>
      </c>
      <c r="I5135" s="92" t="str">
        <f t="shared" si="811"/>
        <v/>
      </c>
      <c r="J5135" s="92" t="str">
        <f t="shared" si="812"/>
        <v/>
      </c>
      <c r="K5135" s="92" t="str">
        <f t="shared" si="813"/>
        <v/>
      </c>
      <c r="L5135" s="92" t="str">
        <f t="shared" si="814"/>
        <v/>
      </c>
      <c r="M5135" s="95" t="str">
        <f>IF(A5135&lt;&gt;"",IF(MID(C5135,1,1)="c",SigmaEpsConcrete(I5135,$AN$30:$AN$33,$AR$30:$AR$33,$AS$26,$AS$27,$AS$28,$AQ$20,$AU$19),""),"")</f>
        <v/>
      </c>
      <c r="N5135" s="95" t="str">
        <f>IF(A5135&lt;&gt;"",IF(MID(C5135,1,1)="r",SigmaEpsReinf(J5135,$AS$42:$AS$43,$AS$41,$AS$39,$AS$40,$AQ$38),""),"")</f>
        <v/>
      </c>
      <c r="Q5135" s="92" t="str">
        <f t="shared" si="816"/>
        <v/>
      </c>
      <c r="R5135" s="92" t="str">
        <f t="shared" si="817"/>
        <v/>
      </c>
      <c r="U5135" s="5"/>
      <c r="V5135" s="5"/>
      <c r="W5135" s="94" t="str">
        <f t="shared" si="815"/>
        <v/>
      </c>
      <c r="X5135" s="94" t="str">
        <f t="shared" si="818"/>
        <v/>
      </c>
      <c r="Y5135" s="5"/>
      <c r="BK5135" s="8"/>
      <c r="BL5135" s="5"/>
      <c r="BM5135" s="5"/>
      <c r="BN5135" s="5"/>
      <c r="BO5135" s="5"/>
      <c r="BP5135" s="1"/>
      <c r="BQ5135" s="1"/>
      <c r="BR5135" s="1"/>
      <c r="BS5135" s="1"/>
      <c r="BT5135" s="1"/>
      <c r="BU5135" s="4"/>
      <c r="BV5135" s="1"/>
      <c r="BW5135" s="3"/>
      <c r="BX5135" s="4"/>
      <c r="BY5135" s="5"/>
      <c r="BZ5135" s="5"/>
      <c r="CA5135" s="5"/>
      <c r="CB5135" s="5"/>
      <c r="CC5135" s="5"/>
      <c r="CD5135" s="43"/>
    </row>
    <row r="5136" spans="1:82" x14ac:dyDescent="0.25">
      <c r="A5136" s="8"/>
      <c r="B5136" s="5"/>
      <c r="C5136" s="5"/>
      <c r="D5136" s="5"/>
      <c r="E5136" s="5"/>
      <c r="F5136" s="94" t="str">
        <f t="shared" si="809"/>
        <v/>
      </c>
      <c r="G5136" s="94" t="str">
        <f t="shared" si="810"/>
        <v/>
      </c>
      <c r="H5136" s="127" t="str">
        <f>IF(A5136&lt;&gt;"",IF(MID(C5136,1,1)="c",$AS$26,IF(MID(C5136,1,1)="r",$AS$41,IF(MID(C5136,1,1)="p",#REF!,#REF!))),"")</f>
        <v/>
      </c>
      <c r="I5136" s="92" t="str">
        <f t="shared" si="811"/>
        <v/>
      </c>
      <c r="J5136" s="92" t="str">
        <f t="shared" si="812"/>
        <v/>
      </c>
      <c r="K5136" s="92" t="str">
        <f t="shared" si="813"/>
        <v/>
      </c>
      <c r="L5136" s="92" t="str">
        <f t="shared" si="814"/>
        <v/>
      </c>
      <c r="M5136" s="95" t="str">
        <f>IF(A5136&lt;&gt;"",IF(MID(C5136,1,1)="c",SigmaEpsConcrete(I5136,$AN$30:$AN$33,$AR$30:$AR$33,$AS$26,$AS$27,$AS$28,$AQ$20,$AU$19),""),"")</f>
        <v/>
      </c>
      <c r="N5136" s="95" t="str">
        <f>IF(A5136&lt;&gt;"",IF(MID(C5136,1,1)="r",SigmaEpsReinf(J5136,$AS$42:$AS$43,$AS$41,$AS$39,$AS$40,$AQ$38),""),"")</f>
        <v/>
      </c>
      <c r="Q5136" s="92" t="str">
        <f t="shared" si="816"/>
        <v/>
      </c>
      <c r="R5136" s="92" t="str">
        <f t="shared" si="817"/>
        <v/>
      </c>
      <c r="U5136" s="5"/>
      <c r="V5136" s="5"/>
      <c r="W5136" s="94" t="str">
        <f t="shared" si="815"/>
        <v/>
      </c>
      <c r="X5136" s="94" t="str">
        <f t="shared" si="818"/>
        <v/>
      </c>
      <c r="Y5136" s="5"/>
      <c r="BK5136" s="8"/>
      <c r="BL5136" s="5"/>
      <c r="BM5136" s="5"/>
      <c r="BN5136" s="5"/>
      <c r="BO5136" s="5"/>
      <c r="BP5136" s="1"/>
      <c r="BQ5136" s="1"/>
      <c r="BR5136" s="1"/>
      <c r="BS5136" s="1"/>
      <c r="BT5136" s="1"/>
      <c r="BU5136" s="4"/>
      <c r="BV5136" s="1"/>
      <c r="BW5136" s="3"/>
      <c r="BX5136" s="4"/>
      <c r="BY5136" s="5"/>
      <c r="BZ5136" s="5"/>
      <c r="CA5136" s="5"/>
      <c r="CB5136" s="5"/>
      <c r="CC5136" s="5"/>
      <c r="CD5136" s="43"/>
    </row>
    <row r="5137" spans="1:82" x14ac:dyDescent="0.25">
      <c r="A5137" s="8"/>
      <c r="B5137" s="5"/>
      <c r="C5137" s="5"/>
      <c r="D5137" s="5"/>
      <c r="E5137" s="5"/>
      <c r="F5137" s="94" t="str">
        <f t="shared" si="809"/>
        <v/>
      </c>
      <c r="G5137" s="94" t="str">
        <f t="shared" si="810"/>
        <v/>
      </c>
      <c r="H5137" s="127" t="str">
        <f>IF(A5137&lt;&gt;"",IF(MID(C5137,1,1)="c",$AS$26,IF(MID(C5137,1,1)="r",$AS$41,IF(MID(C5137,1,1)="p",#REF!,#REF!))),"")</f>
        <v/>
      </c>
      <c r="I5137" s="92" t="str">
        <f t="shared" si="811"/>
        <v/>
      </c>
      <c r="J5137" s="92" t="str">
        <f t="shared" si="812"/>
        <v/>
      </c>
      <c r="K5137" s="92" t="str">
        <f t="shared" si="813"/>
        <v/>
      </c>
      <c r="L5137" s="92" t="str">
        <f t="shared" si="814"/>
        <v/>
      </c>
      <c r="M5137" s="95" t="str">
        <f>IF(A5137&lt;&gt;"",IF(MID(C5137,1,1)="c",SigmaEpsConcrete(I5137,$AN$30:$AN$33,$AR$30:$AR$33,$AS$26,$AS$27,$AS$28,$AQ$20,$AU$19),""),"")</f>
        <v/>
      </c>
      <c r="N5137" s="95" t="str">
        <f>IF(A5137&lt;&gt;"",IF(MID(C5137,1,1)="r",SigmaEpsReinf(J5137,$AS$42:$AS$43,$AS$41,$AS$39,$AS$40,$AQ$38),""),"")</f>
        <v/>
      </c>
      <c r="Q5137" s="92" t="str">
        <f t="shared" si="816"/>
        <v/>
      </c>
      <c r="R5137" s="92" t="str">
        <f t="shared" si="817"/>
        <v/>
      </c>
      <c r="U5137" s="5"/>
      <c r="V5137" s="5"/>
      <c r="W5137" s="94" t="str">
        <f t="shared" si="815"/>
        <v/>
      </c>
      <c r="X5137" s="94" t="str">
        <f t="shared" si="818"/>
        <v/>
      </c>
      <c r="Y5137" s="5"/>
      <c r="BK5137" s="8"/>
      <c r="BL5137" s="5"/>
      <c r="BM5137" s="5"/>
      <c r="BN5137" s="5"/>
      <c r="BO5137" s="5"/>
      <c r="BP5137" s="1"/>
      <c r="BQ5137" s="1"/>
      <c r="BR5137" s="1"/>
      <c r="BS5137" s="1"/>
      <c r="BT5137" s="1"/>
      <c r="BU5137" s="4"/>
      <c r="BV5137" s="1"/>
      <c r="BW5137" s="3"/>
      <c r="BX5137" s="4"/>
      <c r="BY5137" s="5"/>
      <c r="BZ5137" s="5"/>
      <c r="CA5137" s="5"/>
      <c r="CB5137" s="5"/>
      <c r="CC5137" s="5"/>
      <c r="CD5137" s="43"/>
    </row>
    <row r="5138" spans="1:82" x14ac:dyDescent="0.25">
      <c r="A5138" s="8"/>
      <c r="B5138" s="5"/>
      <c r="C5138" s="5"/>
      <c r="D5138" s="5"/>
      <c r="E5138" s="5"/>
      <c r="F5138" s="94" t="str">
        <f t="shared" si="809"/>
        <v/>
      </c>
      <c r="G5138" s="94" t="str">
        <f t="shared" si="810"/>
        <v/>
      </c>
      <c r="H5138" s="127" t="str">
        <f>IF(A5138&lt;&gt;"",IF(MID(C5138,1,1)="c",$AS$26,IF(MID(C5138,1,1)="r",$AS$41,IF(MID(C5138,1,1)="p",#REF!,#REF!))),"")</f>
        <v/>
      </c>
      <c r="I5138" s="92" t="str">
        <f t="shared" si="811"/>
        <v/>
      </c>
      <c r="J5138" s="92" t="str">
        <f t="shared" si="812"/>
        <v/>
      </c>
      <c r="K5138" s="92" t="str">
        <f t="shared" si="813"/>
        <v/>
      </c>
      <c r="L5138" s="92" t="str">
        <f t="shared" si="814"/>
        <v/>
      </c>
      <c r="M5138" s="95" t="str">
        <f>IF(A5138&lt;&gt;"",IF(MID(C5138,1,1)="c",SigmaEpsConcrete(I5138,$AN$30:$AN$33,$AR$30:$AR$33,$AS$26,$AS$27,$AS$28,$AQ$20,$AU$19),""),"")</f>
        <v/>
      </c>
      <c r="N5138" s="95" t="str">
        <f>IF(A5138&lt;&gt;"",IF(MID(C5138,1,1)="r",SigmaEpsReinf(J5138,$AS$42:$AS$43,$AS$41,$AS$39,$AS$40,$AQ$38),""),"")</f>
        <v/>
      </c>
      <c r="Q5138" s="92" t="str">
        <f t="shared" si="816"/>
        <v/>
      </c>
      <c r="R5138" s="92" t="str">
        <f t="shared" si="817"/>
        <v/>
      </c>
      <c r="U5138" s="5"/>
      <c r="V5138" s="5"/>
      <c r="W5138" s="94" t="str">
        <f t="shared" si="815"/>
        <v/>
      </c>
      <c r="X5138" s="94" t="str">
        <f t="shared" si="818"/>
        <v/>
      </c>
      <c r="Y5138" s="5"/>
      <c r="BK5138" s="8"/>
      <c r="BL5138" s="5"/>
      <c r="BM5138" s="5"/>
      <c r="BN5138" s="5"/>
      <c r="BO5138" s="5"/>
      <c r="BP5138" s="1"/>
      <c r="BQ5138" s="1"/>
      <c r="BR5138" s="1"/>
      <c r="BS5138" s="1"/>
      <c r="BT5138" s="1"/>
      <c r="BU5138" s="4"/>
      <c r="BV5138" s="1"/>
      <c r="BW5138" s="3"/>
      <c r="BX5138" s="4"/>
      <c r="BY5138" s="5"/>
      <c r="BZ5138" s="5"/>
      <c r="CA5138" s="5"/>
      <c r="CB5138" s="5"/>
      <c r="CC5138" s="5"/>
      <c r="CD5138" s="43"/>
    </row>
    <row r="5139" spans="1:82" x14ac:dyDescent="0.25">
      <c r="A5139" s="8"/>
      <c r="B5139" s="5"/>
      <c r="C5139" s="5"/>
      <c r="D5139" s="5"/>
      <c r="E5139" s="5"/>
      <c r="F5139" s="94" t="str">
        <f t="shared" si="809"/>
        <v/>
      </c>
      <c r="G5139" s="94" t="str">
        <f t="shared" si="810"/>
        <v/>
      </c>
      <c r="H5139" s="127" t="str">
        <f>IF(A5139&lt;&gt;"",IF(MID(C5139,1,1)="c",$AS$26,IF(MID(C5139,1,1)="r",$AS$41,IF(MID(C5139,1,1)="p",#REF!,#REF!))),"")</f>
        <v/>
      </c>
      <c r="I5139" s="92" t="str">
        <f t="shared" si="811"/>
        <v/>
      </c>
      <c r="J5139" s="92" t="str">
        <f t="shared" si="812"/>
        <v/>
      </c>
      <c r="K5139" s="92" t="str">
        <f t="shared" si="813"/>
        <v/>
      </c>
      <c r="L5139" s="92" t="str">
        <f t="shared" si="814"/>
        <v/>
      </c>
      <c r="M5139" s="95" t="str">
        <f>IF(A5139&lt;&gt;"",IF(MID(C5139,1,1)="c",SigmaEpsConcrete(I5139,$AN$30:$AN$33,$AR$30:$AR$33,$AS$26,$AS$27,$AS$28,$AQ$20,$AU$19),""),"")</f>
        <v/>
      </c>
      <c r="N5139" s="95" t="str">
        <f>IF(A5139&lt;&gt;"",IF(MID(C5139,1,1)="r",SigmaEpsReinf(J5139,$AS$42:$AS$43,$AS$41,$AS$39,$AS$40,$AQ$38),""),"")</f>
        <v/>
      </c>
      <c r="Q5139" s="92" t="str">
        <f t="shared" si="816"/>
        <v/>
      </c>
      <c r="R5139" s="92" t="str">
        <f t="shared" si="817"/>
        <v/>
      </c>
      <c r="U5139" s="5"/>
      <c r="V5139" s="5"/>
      <c r="W5139" s="94" t="str">
        <f t="shared" si="815"/>
        <v/>
      </c>
      <c r="X5139" s="94" t="str">
        <f t="shared" si="818"/>
        <v/>
      </c>
      <c r="Y5139" s="5"/>
      <c r="BK5139" s="8"/>
      <c r="BL5139" s="5"/>
      <c r="BM5139" s="5"/>
      <c r="BN5139" s="5"/>
      <c r="BO5139" s="5"/>
      <c r="BP5139" s="1"/>
      <c r="BQ5139" s="1"/>
      <c r="BR5139" s="1"/>
      <c r="BS5139" s="1"/>
      <c r="BT5139" s="1"/>
      <c r="BU5139" s="4"/>
      <c r="BV5139" s="1"/>
      <c r="BW5139" s="3"/>
      <c r="BX5139" s="4"/>
      <c r="BY5139" s="5"/>
      <c r="BZ5139" s="5"/>
      <c r="CA5139" s="5"/>
      <c r="CB5139" s="5"/>
      <c r="CC5139" s="5"/>
      <c r="CD5139" s="43"/>
    </row>
    <row r="5140" spans="1:82" x14ac:dyDescent="0.25">
      <c r="A5140" s="8"/>
      <c r="B5140" s="5"/>
      <c r="C5140" s="5"/>
      <c r="D5140" s="5"/>
      <c r="E5140" s="5"/>
      <c r="F5140" s="94" t="str">
        <f t="shared" si="809"/>
        <v/>
      </c>
      <c r="G5140" s="94" t="str">
        <f t="shared" si="810"/>
        <v/>
      </c>
      <c r="H5140" s="127" t="str">
        <f>IF(A5140&lt;&gt;"",IF(MID(C5140,1,1)="c",$AS$26,IF(MID(C5140,1,1)="r",$AS$41,IF(MID(C5140,1,1)="p",#REF!,#REF!))),"")</f>
        <v/>
      </c>
      <c r="I5140" s="92" t="str">
        <f t="shared" si="811"/>
        <v/>
      </c>
      <c r="J5140" s="92" t="str">
        <f t="shared" si="812"/>
        <v/>
      </c>
      <c r="K5140" s="92" t="str">
        <f t="shared" si="813"/>
        <v/>
      </c>
      <c r="L5140" s="92" t="str">
        <f t="shared" si="814"/>
        <v/>
      </c>
      <c r="M5140" s="95" t="str">
        <f>IF(A5140&lt;&gt;"",IF(MID(C5140,1,1)="c",SigmaEpsConcrete(I5140,$AN$30:$AN$33,$AR$30:$AR$33,$AS$26,$AS$27,$AS$28,$AQ$20,$AU$19),""),"")</f>
        <v/>
      </c>
      <c r="N5140" s="95" t="str">
        <f>IF(A5140&lt;&gt;"",IF(MID(C5140,1,1)="r",SigmaEpsReinf(J5140,$AS$42:$AS$43,$AS$41,$AS$39,$AS$40,$AQ$38),""),"")</f>
        <v/>
      </c>
      <c r="Q5140" s="92" t="str">
        <f t="shared" si="816"/>
        <v/>
      </c>
      <c r="R5140" s="92" t="str">
        <f t="shared" si="817"/>
        <v/>
      </c>
      <c r="U5140" s="5"/>
      <c r="V5140" s="5"/>
      <c r="W5140" s="94" t="str">
        <f t="shared" si="815"/>
        <v/>
      </c>
      <c r="X5140" s="94" t="str">
        <f t="shared" si="818"/>
        <v/>
      </c>
      <c r="Y5140" s="5"/>
      <c r="BK5140" s="8"/>
      <c r="BL5140" s="5"/>
      <c r="BM5140" s="5"/>
      <c r="BN5140" s="5"/>
      <c r="BO5140" s="5"/>
      <c r="BP5140" s="1"/>
      <c r="BQ5140" s="1"/>
      <c r="BR5140" s="1"/>
      <c r="BS5140" s="1"/>
      <c r="BT5140" s="1"/>
      <c r="BU5140" s="4"/>
      <c r="BV5140" s="1"/>
      <c r="BW5140" s="3"/>
      <c r="BX5140" s="4"/>
      <c r="BY5140" s="5"/>
      <c r="BZ5140" s="5"/>
      <c r="CA5140" s="5"/>
      <c r="CB5140" s="5"/>
      <c r="CC5140" s="5"/>
      <c r="CD5140" s="43"/>
    </row>
    <row r="5141" spans="1:82" x14ac:dyDescent="0.25">
      <c r="A5141" s="8"/>
      <c r="B5141" s="5"/>
      <c r="C5141" s="5"/>
      <c r="D5141" s="5"/>
      <c r="E5141" s="5"/>
      <c r="F5141" s="94" t="str">
        <f t="shared" si="809"/>
        <v/>
      </c>
      <c r="G5141" s="94" t="str">
        <f t="shared" si="810"/>
        <v/>
      </c>
      <c r="H5141" s="127" t="str">
        <f>IF(A5141&lt;&gt;"",IF(MID(C5141,1,1)="c",$AS$26,IF(MID(C5141,1,1)="r",$AS$41,IF(MID(C5141,1,1)="p",#REF!,#REF!))),"")</f>
        <v/>
      </c>
      <c r="I5141" s="92" t="str">
        <f t="shared" si="811"/>
        <v/>
      </c>
      <c r="J5141" s="92" t="str">
        <f t="shared" si="812"/>
        <v/>
      </c>
      <c r="K5141" s="92" t="str">
        <f t="shared" si="813"/>
        <v/>
      </c>
      <c r="L5141" s="92" t="str">
        <f t="shared" si="814"/>
        <v/>
      </c>
      <c r="M5141" s="95" t="str">
        <f>IF(A5141&lt;&gt;"",IF(MID(C5141,1,1)="c",SigmaEpsConcrete(I5141,$AN$30:$AN$33,$AR$30:$AR$33,$AS$26,$AS$27,$AS$28,$AQ$20,$AU$19),""),"")</f>
        <v/>
      </c>
      <c r="N5141" s="95" t="str">
        <f>IF(A5141&lt;&gt;"",IF(MID(C5141,1,1)="r",SigmaEpsReinf(J5141,$AS$42:$AS$43,$AS$41,$AS$39,$AS$40,$AQ$38),""),"")</f>
        <v/>
      </c>
      <c r="Q5141" s="92" t="str">
        <f t="shared" si="816"/>
        <v/>
      </c>
      <c r="R5141" s="92" t="str">
        <f t="shared" si="817"/>
        <v/>
      </c>
      <c r="U5141" s="5"/>
      <c r="V5141" s="5"/>
      <c r="W5141" s="94" t="str">
        <f t="shared" si="815"/>
        <v/>
      </c>
      <c r="X5141" s="94" t="str">
        <f t="shared" si="818"/>
        <v/>
      </c>
      <c r="Y5141" s="5"/>
      <c r="BK5141" s="8"/>
      <c r="BL5141" s="5"/>
      <c r="BM5141" s="5"/>
      <c r="BN5141" s="5"/>
      <c r="BO5141" s="5"/>
      <c r="BP5141" s="1"/>
      <c r="BQ5141" s="1"/>
      <c r="BR5141" s="1"/>
      <c r="BS5141" s="1"/>
      <c r="BT5141" s="1"/>
      <c r="BU5141" s="4"/>
      <c r="BV5141" s="1"/>
      <c r="BW5141" s="3"/>
      <c r="BX5141" s="4"/>
      <c r="BY5141" s="5"/>
      <c r="BZ5141" s="5"/>
      <c r="CA5141" s="5"/>
      <c r="CB5141" s="5"/>
      <c r="CC5141" s="5"/>
      <c r="CD5141" s="43"/>
    </row>
    <row r="5142" spans="1:82" x14ac:dyDescent="0.25">
      <c r="A5142" s="8"/>
      <c r="B5142" s="5"/>
      <c r="C5142" s="5"/>
      <c r="D5142" s="5"/>
      <c r="E5142" s="5"/>
      <c r="F5142" s="94" t="str">
        <f t="shared" si="809"/>
        <v/>
      </c>
      <c r="G5142" s="94" t="str">
        <f t="shared" si="810"/>
        <v/>
      </c>
      <c r="H5142" s="127" t="str">
        <f>IF(A5142&lt;&gt;"",IF(MID(C5142,1,1)="c",$AS$26,IF(MID(C5142,1,1)="r",$AS$41,IF(MID(C5142,1,1)="p",#REF!,#REF!))),"")</f>
        <v/>
      </c>
      <c r="I5142" s="92" t="str">
        <f t="shared" si="811"/>
        <v/>
      </c>
      <c r="J5142" s="92" t="str">
        <f t="shared" si="812"/>
        <v/>
      </c>
      <c r="K5142" s="92" t="str">
        <f t="shared" si="813"/>
        <v/>
      </c>
      <c r="L5142" s="92" t="str">
        <f t="shared" si="814"/>
        <v/>
      </c>
      <c r="M5142" s="95" t="str">
        <f>IF(A5142&lt;&gt;"",IF(MID(C5142,1,1)="c",SigmaEpsConcrete(I5142,$AN$30:$AN$33,$AR$30:$AR$33,$AS$26,$AS$27,$AS$28,$AQ$20,$AU$19),""),"")</f>
        <v/>
      </c>
      <c r="N5142" s="95" t="str">
        <f>IF(A5142&lt;&gt;"",IF(MID(C5142,1,1)="r",SigmaEpsReinf(J5142,$AS$42:$AS$43,$AS$41,$AS$39,$AS$40,$AQ$38),""),"")</f>
        <v/>
      </c>
      <c r="Q5142" s="92" t="str">
        <f t="shared" si="816"/>
        <v/>
      </c>
      <c r="R5142" s="92" t="str">
        <f t="shared" si="817"/>
        <v/>
      </c>
      <c r="U5142" s="5"/>
      <c r="V5142" s="5"/>
      <c r="W5142" s="94" t="str">
        <f t="shared" si="815"/>
        <v/>
      </c>
      <c r="X5142" s="94" t="str">
        <f t="shared" si="818"/>
        <v/>
      </c>
      <c r="Y5142" s="5"/>
      <c r="BK5142" s="8"/>
      <c r="BL5142" s="5"/>
      <c r="BM5142" s="5"/>
      <c r="BN5142" s="5"/>
      <c r="BO5142" s="5"/>
      <c r="BP5142" s="1"/>
      <c r="BQ5142" s="1"/>
      <c r="BR5142" s="1"/>
      <c r="BS5142" s="1"/>
      <c r="BT5142" s="1"/>
      <c r="BU5142" s="4"/>
      <c r="BV5142" s="1"/>
      <c r="BW5142" s="3"/>
      <c r="BX5142" s="4"/>
      <c r="BY5142" s="5"/>
      <c r="BZ5142" s="5"/>
      <c r="CA5142" s="5"/>
      <c r="CB5142" s="5"/>
      <c r="CC5142" s="5"/>
      <c r="CD5142" s="43"/>
    </row>
    <row r="5143" spans="1:82" x14ac:dyDescent="0.25">
      <c r="A5143" s="8"/>
      <c r="B5143" s="5"/>
      <c r="C5143" s="5"/>
      <c r="D5143" s="5"/>
      <c r="E5143" s="5"/>
      <c r="F5143" s="94" t="str">
        <f t="shared" si="809"/>
        <v/>
      </c>
      <c r="G5143" s="94" t="str">
        <f t="shared" si="810"/>
        <v/>
      </c>
      <c r="H5143" s="127" t="str">
        <f>IF(A5143&lt;&gt;"",IF(MID(C5143,1,1)="c",$AS$26,IF(MID(C5143,1,1)="r",$AS$41,IF(MID(C5143,1,1)="p",#REF!,#REF!))),"")</f>
        <v/>
      </c>
      <c r="I5143" s="92" t="str">
        <f t="shared" si="811"/>
        <v/>
      </c>
      <c r="J5143" s="92" t="str">
        <f t="shared" si="812"/>
        <v/>
      </c>
      <c r="K5143" s="92" t="str">
        <f t="shared" si="813"/>
        <v/>
      </c>
      <c r="L5143" s="92" t="str">
        <f t="shared" si="814"/>
        <v/>
      </c>
      <c r="M5143" s="95" t="str">
        <f>IF(A5143&lt;&gt;"",IF(MID(C5143,1,1)="c",SigmaEpsConcrete(I5143,$AN$30:$AN$33,$AR$30:$AR$33,$AS$26,$AS$27,$AS$28,$AQ$20,$AU$19),""),"")</f>
        <v/>
      </c>
      <c r="N5143" s="95" t="str">
        <f>IF(A5143&lt;&gt;"",IF(MID(C5143,1,1)="r",SigmaEpsReinf(J5143,$AS$42:$AS$43,$AS$41,$AS$39,$AS$40,$AQ$38),""),"")</f>
        <v/>
      </c>
      <c r="Q5143" s="92" t="str">
        <f t="shared" si="816"/>
        <v/>
      </c>
      <c r="R5143" s="92" t="str">
        <f t="shared" si="817"/>
        <v/>
      </c>
      <c r="U5143" s="5"/>
      <c r="V5143" s="5"/>
      <c r="W5143" s="94" t="str">
        <f t="shared" si="815"/>
        <v/>
      </c>
      <c r="X5143" s="94" t="str">
        <f t="shared" si="818"/>
        <v/>
      </c>
      <c r="Y5143" s="5"/>
      <c r="BK5143" s="8"/>
      <c r="BL5143" s="5"/>
      <c r="BM5143" s="5"/>
      <c r="BN5143" s="5"/>
      <c r="BO5143" s="5"/>
      <c r="BP5143" s="1"/>
      <c r="BQ5143" s="1"/>
      <c r="BR5143" s="1"/>
      <c r="BS5143" s="1"/>
      <c r="BT5143" s="1"/>
      <c r="BU5143" s="4"/>
      <c r="BV5143" s="1"/>
      <c r="BW5143" s="3"/>
      <c r="BX5143" s="4"/>
      <c r="BY5143" s="5"/>
      <c r="BZ5143" s="5"/>
      <c r="CA5143" s="5"/>
      <c r="CB5143" s="5"/>
      <c r="CC5143" s="5"/>
      <c r="CD5143" s="43"/>
    </row>
    <row r="5144" spans="1:82" x14ac:dyDescent="0.25">
      <c r="A5144" s="8"/>
      <c r="B5144" s="5"/>
      <c r="C5144" s="5"/>
      <c r="D5144" s="5"/>
      <c r="E5144" s="5"/>
      <c r="F5144" s="94" t="str">
        <f t="shared" si="809"/>
        <v/>
      </c>
      <c r="G5144" s="94" t="str">
        <f t="shared" si="810"/>
        <v/>
      </c>
      <c r="H5144" s="127" t="str">
        <f>IF(A5144&lt;&gt;"",IF(MID(C5144,1,1)="c",$AS$26,IF(MID(C5144,1,1)="r",$AS$41,IF(MID(C5144,1,1)="p",#REF!,#REF!))),"")</f>
        <v/>
      </c>
      <c r="I5144" s="92" t="str">
        <f t="shared" si="811"/>
        <v/>
      </c>
      <c r="J5144" s="92" t="str">
        <f t="shared" si="812"/>
        <v/>
      </c>
      <c r="K5144" s="92" t="str">
        <f t="shared" si="813"/>
        <v/>
      </c>
      <c r="L5144" s="92" t="str">
        <f t="shared" si="814"/>
        <v/>
      </c>
      <c r="M5144" s="95" t="str">
        <f>IF(A5144&lt;&gt;"",IF(MID(C5144,1,1)="c",SigmaEpsConcrete(I5144,$AN$30:$AN$33,$AR$30:$AR$33,$AS$26,$AS$27,$AS$28,$AQ$20,$AU$19),""),"")</f>
        <v/>
      </c>
      <c r="N5144" s="95" t="str">
        <f>IF(A5144&lt;&gt;"",IF(MID(C5144,1,1)="r",SigmaEpsReinf(J5144,$AS$42:$AS$43,$AS$41,$AS$39,$AS$40,$AQ$38),""),"")</f>
        <v/>
      </c>
      <c r="Q5144" s="92" t="str">
        <f t="shared" si="816"/>
        <v/>
      </c>
      <c r="R5144" s="92" t="str">
        <f t="shared" si="817"/>
        <v/>
      </c>
      <c r="U5144" s="5"/>
      <c r="V5144" s="5"/>
      <c r="W5144" s="94" t="str">
        <f t="shared" si="815"/>
        <v/>
      </c>
      <c r="X5144" s="94" t="str">
        <f t="shared" si="818"/>
        <v/>
      </c>
      <c r="Y5144" s="5"/>
      <c r="BK5144" s="8"/>
      <c r="BL5144" s="5"/>
      <c r="BM5144" s="5"/>
      <c r="BN5144" s="5"/>
      <c r="BO5144" s="5"/>
      <c r="BP5144" s="1"/>
      <c r="BQ5144" s="1"/>
      <c r="BR5144" s="1"/>
      <c r="BS5144" s="1"/>
      <c r="BT5144" s="1"/>
      <c r="BU5144" s="4"/>
      <c r="BV5144" s="1"/>
      <c r="BW5144" s="3"/>
      <c r="BX5144" s="4"/>
      <c r="BY5144" s="5"/>
      <c r="BZ5144" s="5"/>
      <c r="CA5144" s="5"/>
      <c r="CB5144" s="5"/>
      <c r="CC5144" s="5"/>
      <c r="CD5144" s="43"/>
    </row>
    <row r="5145" spans="1:82" x14ac:dyDescent="0.25">
      <c r="A5145" s="8"/>
      <c r="B5145" s="5"/>
      <c r="C5145" s="5"/>
      <c r="D5145" s="5"/>
      <c r="E5145" s="5"/>
      <c r="F5145" s="94" t="str">
        <f t="shared" si="809"/>
        <v/>
      </c>
      <c r="G5145" s="94" t="str">
        <f t="shared" si="810"/>
        <v/>
      </c>
      <c r="H5145" s="127" t="str">
        <f>IF(A5145&lt;&gt;"",IF(MID(C5145,1,1)="c",$AS$26,IF(MID(C5145,1,1)="r",$AS$41,IF(MID(C5145,1,1)="p",#REF!,#REF!))),"")</f>
        <v/>
      </c>
      <c r="I5145" s="92" t="str">
        <f t="shared" si="811"/>
        <v/>
      </c>
      <c r="J5145" s="92" t="str">
        <f t="shared" si="812"/>
        <v/>
      </c>
      <c r="K5145" s="92" t="str">
        <f t="shared" si="813"/>
        <v/>
      </c>
      <c r="L5145" s="92" t="str">
        <f t="shared" si="814"/>
        <v/>
      </c>
      <c r="M5145" s="95" t="str">
        <f>IF(A5145&lt;&gt;"",IF(MID(C5145,1,1)="c",SigmaEpsConcrete(I5145,$AN$30:$AN$33,$AR$30:$AR$33,$AS$26,$AS$27,$AS$28,$AQ$20,$AU$19),""),"")</f>
        <v/>
      </c>
      <c r="N5145" s="95" t="str">
        <f>IF(A5145&lt;&gt;"",IF(MID(C5145,1,1)="r",SigmaEpsReinf(J5145,$AS$42:$AS$43,$AS$41,$AS$39,$AS$40,$AQ$38),""),"")</f>
        <v/>
      </c>
      <c r="Q5145" s="92" t="str">
        <f t="shared" si="816"/>
        <v/>
      </c>
      <c r="R5145" s="92" t="str">
        <f t="shared" si="817"/>
        <v/>
      </c>
      <c r="U5145" s="5"/>
      <c r="V5145" s="5"/>
      <c r="W5145" s="94" t="str">
        <f t="shared" si="815"/>
        <v/>
      </c>
      <c r="X5145" s="94" t="str">
        <f t="shared" si="818"/>
        <v/>
      </c>
      <c r="Y5145" s="5"/>
      <c r="BK5145" s="8"/>
      <c r="BL5145" s="5"/>
      <c r="BM5145" s="5"/>
      <c r="BN5145" s="5"/>
      <c r="BO5145" s="5"/>
      <c r="BP5145" s="1"/>
      <c r="BQ5145" s="1"/>
      <c r="BR5145" s="1"/>
      <c r="BS5145" s="1"/>
      <c r="BT5145" s="1"/>
      <c r="BU5145" s="4"/>
      <c r="BV5145" s="1"/>
      <c r="BW5145" s="3"/>
      <c r="BX5145" s="4"/>
      <c r="BY5145" s="5"/>
      <c r="BZ5145" s="5"/>
      <c r="CA5145" s="5"/>
      <c r="CB5145" s="5"/>
      <c r="CC5145" s="5"/>
      <c r="CD5145" s="43"/>
    </row>
    <row r="5146" spans="1:82" x14ac:dyDescent="0.25">
      <c r="A5146" s="8"/>
      <c r="B5146" s="5"/>
      <c r="C5146" s="5"/>
      <c r="D5146" s="5"/>
      <c r="E5146" s="5"/>
      <c r="F5146" s="94" t="str">
        <f t="shared" si="809"/>
        <v/>
      </c>
      <c r="G5146" s="94" t="str">
        <f t="shared" si="810"/>
        <v/>
      </c>
      <c r="H5146" s="127" t="str">
        <f>IF(A5146&lt;&gt;"",IF(MID(C5146,1,1)="c",$AS$26,IF(MID(C5146,1,1)="r",$AS$41,IF(MID(C5146,1,1)="p",#REF!,#REF!))),"")</f>
        <v/>
      </c>
      <c r="I5146" s="92" t="str">
        <f t="shared" si="811"/>
        <v/>
      </c>
      <c r="J5146" s="92" t="str">
        <f t="shared" si="812"/>
        <v/>
      </c>
      <c r="K5146" s="92" t="str">
        <f t="shared" si="813"/>
        <v/>
      </c>
      <c r="L5146" s="92" t="str">
        <f t="shared" si="814"/>
        <v/>
      </c>
      <c r="M5146" s="95" t="str">
        <f>IF(A5146&lt;&gt;"",IF(MID(C5146,1,1)="c",SigmaEpsConcrete(I5146,$AN$30:$AN$33,$AR$30:$AR$33,$AS$26,$AS$27,$AS$28,$AQ$20,$AU$19),""),"")</f>
        <v/>
      </c>
      <c r="N5146" s="95" t="str">
        <f>IF(A5146&lt;&gt;"",IF(MID(C5146,1,1)="r",SigmaEpsReinf(J5146,$AS$42:$AS$43,$AS$41,$AS$39,$AS$40,$AQ$38),""),"")</f>
        <v/>
      </c>
      <c r="Q5146" s="92" t="str">
        <f t="shared" si="816"/>
        <v/>
      </c>
      <c r="R5146" s="92" t="str">
        <f t="shared" si="817"/>
        <v/>
      </c>
      <c r="U5146" s="5"/>
      <c r="V5146" s="5"/>
      <c r="W5146" s="94" t="str">
        <f t="shared" si="815"/>
        <v/>
      </c>
      <c r="X5146" s="94" t="str">
        <f t="shared" si="818"/>
        <v/>
      </c>
      <c r="Y5146" s="5"/>
      <c r="BK5146" s="8"/>
      <c r="BL5146" s="5"/>
      <c r="BM5146" s="5"/>
      <c r="BN5146" s="5"/>
      <c r="BO5146" s="5"/>
      <c r="BP5146" s="1"/>
      <c r="BQ5146" s="1"/>
      <c r="BR5146" s="1"/>
      <c r="BS5146" s="1"/>
      <c r="BT5146" s="1"/>
      <c r="BU5146" s="4"/>
      <c r="BV5146" s="1"/>
      <c r="BW5146" s="3"/>
      <c r="BX5146" s="4"/>
      <c r="BY5146" s="5"/>
      <c r="BZ5146" s="5"/>
      <c r="CA5146" s="5"/>
      <c r="CB5146" s="5"/>
      <c r="CC5146" s="5"/>
      <c r="CD5146" s="43"/>
    </row>
    <row r="5147" spans="1:82" x14ac:dyDescent="0.25">
      <c r="A5147" s="8"/>
      <c r="B5147" s="5"/>
      <c r="C5147" s="5"/>
      <c r="D5147" s="5"/>
      <c r="E5147" s="5"/>
      <c r="F5147" s="94" t="str">
        <f t="shared" si="809"/>
        <v/>
      </c>
      <c r="G5147" s="94" t="str">
        <f t="shared" si="810"/>
        <v/>
      </c>
      <c r="H5147" s="127" t="str">
        <f>IF(A5147&lt;&gt;"",IF(MID(C5147,1,1)="c",$AS$26,IF(MID(C5147,1,1)="r",$AS$41,IF(MID(C5147,1,1)="p",#REF!,#REF!))),"")</f>
        <v/>
      </c>
      <c r="I5147" s="92" t="str">
        <f t="shared" si="811"/>
        <v/>
      </c>
      <c r="J5147" s="92" t="str">
        <f t="shared" si="812"/>
        <v/>
      </c>
      <c r="K5147" s="92" t="str">
        <f t="shared" si="813"/>
        <v/>
      </c>
      <c r="L5147" s="92" t="str">
        <f t="shared" si="814"/>
        <v/>
      </c>
      <c r="M5147" s="95" t="str">
        <f>IF(A5147&lt;&gt;"",IF(MID(C5147,1,1)="c",SigmaEpsConcrete(I5147,$AN$30:$AN$33,$AR$30:$AR$33,$AS$26,$AS$27,$AS$28,$AQ$20,$AU$19),""),"")</f>
        <v/>
      </c>
      <c r="N5147" s="95" t="str">
        <f>IF(A5147&lt;&gt;"",IF(MID(C5147,1,1)="r",SigmaEpsReinf(J5147,$AS$42:$AS$43,$AS$41,$AS$39,$AS$40,$AQ$38),""),"")</f>
        <v/>
      </c>
      <c r="Q5147" s="92" t="str">
        <f t="shared" si="816"/>
        <v/>
      </c>
      <c r="R5147" s="92" t="str">
        <f t="shared" si="817"/>
        <v/>
      </c>
      <c r="U5147" s="5"/>
      <c r="V5147" s="5"/>
      <c r="W5147" s="94" t="str">
        <f t="shared" si="815"/>
        <v/>
      </c>
      <c r="X5147" s="94" t="str">
        <f t="shared" si="818"/>
        <v/>
      </c>
      <c r="Y5147" s="5"/>
      <c r="BK5147" s="8"/>
      <c r="BL5147" s="5"/>
      <c r="BM5147" s="5"/>
      <c r="BN5147" s="5"/>
      <c r="BO5147" s="5"/>
      <c r="BP5147" s="1"/>
      <c r="BQ5147" s="1"/>
      <c r="BR5147" s="1"/>
      <c r="BS5147" s="1"/>
      <c r="BT5147" s="1"/>
      <c r="BU5147" s="4"/>
      <c r="BV5147" s="1"/>
      <c r="BW5147" s="3"/>
      <c r="BX5147" s="4"/>
      <c r="BY5147" s="5"/>
      <c r="BZ5147" s="5"/>
      <c r="CA5147" s="5"/>
      <c r="CB5147" s="5"/>
      <c r="CC5147" s="5"/>
      <c r="CD5147" s="43"/>
    </row>
    <row r="5148" spans="1:82" x14ac:dyDescent="0.25">
      <c r="A5148" s="8"/>
      <c r="B5148" s="5"/>
      <c r="C5148" s="5"/>
      <c r="D5148" s="5"/>
      <c r="E5148" s="5"/>
      <c r="F5148" s="94" t="str">
        <f t="shared" si="809"/>
        <v/>
      </c>
      <c r="G5148" s="94" t="str">
        <f t="shared" si="810"/>
        <v/>
      </c>
      <c r="H5148" s="127" t="str">
        <f>IF(A5148&lt;&gt;"",IF(MID(C5148,1,1)="c",$AS$26,IF(MID(C5148,1,1)="r",$AS$41,IF(MID(C5148,1,1)="p",#REF!,#REF!))),"")</f>
        <v/>
      </c>
      <c r="I5148" s="92" t="str">
        <f t="shared" si="811"/>
        <v/>
      </c>
      <c r="J5148" s="92" t="str">
        <f t="shared" si="812"/>
        <v/>
      </c>
      <c r="K5148" s="92" t="str">
        <f t="shared" si="813"/>
        <v/>
      </c>
      <c r="L5148" s="92" t="str">
        <f t="shared" si="814"/>
        <v/>
      </c>
      <c r="M5148" s="95" t="str">
        <f>IF(A5148&lt;&gt;"",IF(MID(C5148,1,1)="c",SigmaEpsConcrete(I5148,$AN$30:$AN$33,$AR$30:$AR$33,$AS$26,$AS$27,$AS$28,$AQ$20,$AU$19),""),"")</f>
        <v/>
      </c>
      <c r="N5148" s="95" t="str">
        <f>IF(A5148&lt;&gt;"",IF(MID(C5148,1,1)="r",SigmaEpsReinf(J5148,$AS$42:$AS$43,$AS$41,$AS$39,$AS$40,$AQ$38),""),"")</f>
        <v/>
      </c>
      <c r="Q5148" s="92" t="str">
        <f t="shared" si="816"/>
        <v/>
      </c>
      <c r="R5148" s="92" t="str">
        <f t="shared" si="817"/>
        <v/>
      </c>
      <c r="U5148" s="5"/>
      <c r="V5148" s="5"/>
      <c r="W5148" s="94" t="str">
        <f t="shared" si="815"/>
        <v/>
      </c>
      <c r="X5148" s="94" t="str">
        <f t="shared" si="818"/>
        <v/>
      </c>
      <c r="Y5148" s="5"/>
      <c r="BK5148" s="8"/>
      <c r="BL5148" s="5"/>
      <c r="BM5148" s="5"/>
      <c r="BN5148" s="5"/>
      <c r="BO5148" s="5"/>
      <c r="BP5148" s="1"/>
      <c r="BQ5148" s="1"/>
      <c r="BR5148" s="1"/>
      <c r="BS5148" s="1"/>
      <c r="BT5148" s="1"/>
      <c r="BU5148" s="4"/>
      <c r="BV5148" s="1"/>
      <c r="BW5148" s="3"/>
      <c r="BX5148" s="4"/>
      <c r="BY5148" s="5"/>
      <c r="BZ5148" s="5"/>
      <c r="CA5148" s="5"/>
      <c r="CB5148" s="5"/>
      <c r="CC5148" s="5"/>
      <c r="CD5148" s="43"/>
    </row>
    <row r="5149" spans="1:82" x14ac:dyDescent="0.25">
      <c r="A5149" s="8"/>
      <c r="B5149" s="5"/>
      <c r="C5149" s="5"/>
      <c r="D5149" s="5"/>
      <c r="E5149" s="5"/>
      <c r="F5149" s="94" t="str">
        <f t="shared" si="809"/>
        <v/>
      </c>
      <c r="G5149" s="94" t="str">
        <f t="shared" si="810"/>
        <v/>
      </c>
      <c r="H5149" s="127" t="str">
        <f>IF(A5149&lt;&gt;"",IF(MID(C5149,1,1)="c",$AS$26,IF(MID(C5149,1,1)="r",$AS$41,IF(MID(C5149,1,1)="p",#REF!,#REF!))),"")</f>
        <v/>
      </c>
      <c r="I5149" s="92" t="str">
        <f t="shared" si="811"/>
        <v/>
      </c>
      <c r="J5149" s="92" t="str">
        <f t="shared" si="812"/>
        <v/>
      </c>
      <c r="K5149" s="92" t="str">
        <f t="shared" si="813"/>
        <v/>
      </c>
      <c r="L5149" s="92" t="str">
        <f t="shared" si="814"/>
        <v/>
      </c>
      <c r="M5149" s="95" t="str">
        <f>IF(A5149&lt;&gt;"",IF(MID(C5149,1,1)="c",SigmaEpsConcrete(I5149,$AN$30:$AN$33,$AR$30:$AR$33,$AS$26,$AS$27,$AS$28,$AQ$20,$AU$19),""),"")</f>
        <v/>
      </c>
      <c r="N5149" s="95" t="str">
        <f>IF(A5149&lt;&gt;"",IF(MID(C5149,1,1)="r",SigmaEpsReinf(J5149,$AS$42:$AS$43,$AS$41,$AS$39,$AS$40,$AQ$38),""),"")</f>
        <v/>
      </c>
      <c r="Q5149" s="92" t="str">
        <f t="shared" si="816"/>
        <v/>
      </c>
      <c r="R5149" s="92" t="str">
        <f t="shared" si="817"/>
        <v/>
      </c>
      <c r="U5149" s="5"/>
      <c r="V5149" s="5"/>
      <c r="W5149" s="94" t="str">
        <f t="shared" si="815"/>
        <v/>
      </c>
      <c r="X5149" s="94" t="str">
        <f t="shared" si="818"/>
        <v/>
      </c>
      <c r="Y5149" s="5"/>
      <c r="BK5149" s="8"/>
      <c r="BL5149" s="5"/>
      <c r="BM5149" s="5"/>
      <c r="BN5149" s="5"/>
      <c r="BO5149" s="5"/>
      <c r="BP5149" s="1"/>
      <c r="BQ5149" s="1"/>
      <c r="BR5149" s="1"/>
      <c r="BS5149" s="1"/>
      <c r="BT5149" s="1"/>
      <c r="BU5149" s="4"/>
      <c r="BV5149" s="1"/>
      <c r="BW5149" s="3"/>
      <c r="BX5149" s="4"/>
      <c r="BY5149" s="5"/>
      <c r="BZ5149" s="5"/>
      <c r="CA5149" s="5"/>
      <c r="CB5149" s="5"/>
      <c r="CC5149" s="5"/>
      <c r="CD5149" s="43"/>
    </row>
    <row r="5150" spans="1:82" x14ac:dyDescent="0.25">
      <c r="A5150" s="8"/>
      <c r="B5150" s="5"/>
      <c r="C5150" s="5"/>
      <c r="D5150" s="5"/>
      <c r="E5150" s="5"/>
      <c r="F5150" s="94" t="str">
        <f t="shared" si="809"/>
        <v/>
      </c>
      <c r="G5150" s="94" t="str">
        <f t="shared" si="810"/>
        <v/>
      </c>
      <c r="H5150" s="127" t="str">
        <f>IF(A5150&lt;&gt;"",IF(MID(C5150,1,1)="c",$AS$26,IF(MID(C5150,1,1)="r",$AS$41,IF(MID(C5150,1,1)="p",#REF!,#REF!))),"")</f>
        <v/>
      </c>
      <c r="I5150" s="92" t="str">
        <f t="shared" si="811"/>
        <v/>
      </c>
      <c r="J5150" s="92" t="str">
        <f t="shared" si="812"/>
        <v/>
      </c>
      <c r="K5150" s="92" t="str">
        <f t="shared" si="813"/>
        <v/>
      </c>
      <c r="L5150" s="92" t="str">
        <f t="shared" si="814"/>
        <v/>
      </c>
      <c r="M5150" s="95" t="str">
        <f>IF(A5150&lt;&gt;"",IF(MID(C5150,1,1)="c",SigmaEpsConcrete(I5150,$AN$30:$AN$33,$AR$30:$AR$33,$AS$26,$AS$27,$AS$28,$AQ$20,$AU$19),""),"")</f>
        <v/>
      </c>
      <c r="N5150" s="95" t="str">
        <f>IF(A5150&lt;&gt;"",IF(MID(C5150,1,1)="r",SigmaEpsReinf(J5150,$AS$42:$AS$43,$AS$41,$AS$39,$AS$40,$AQ$38),""),"")</f>
        <v/>
      </c>
      <c r="Q5150" s="92" t="str">
        <f t="shared" si="816"/>
        <v/>
      </c>
      <c r="R5150" s="92" t="str">
        <f t="shared" si="817"/>
        <v/>
      </c>
      <c r="U5150" s="5"/>
      <c r="V5150" s="5"/>
      <c r="W5150" s="94" t="str">
        <f t="shared" si="815"/>
        <v/>
      </c>
      <c r="X5150" s="94" t="str">
        <f t="shared" si="818"/>
        <v/>
      </c>
      <c r="Y5150" s="5"/>
      <c r="BK5150" s="8"/>
      <c r="BL5150" s="5"/>
      <c r="BM5150" s="5"/>
      <c r="BN5150" s="5"/>
      <c r="BO5150" s="5"/>
      <c r="BP5150" s="1"/>
      <c r="BQ5150" s="1"/>
      <c r="BR5150" s="1"/>
      <c r="BS5150" s="1"/>
      <c r="BT5150" s="1"/>
      <c r="BU5150" s="4"/>
      <c r="BV5150" s="1"/>
      <c r="BW5150" s="3"/>
      <c r="BX5150" s="4"/>
      <c r="BY5150" s="5"/>
      <c r="BZ5150" s="5"/>
      <c r="CA5150" s="5"/>
      <c r="CB5150" s="5"/>
      <c r="CC5150" s="5"/>
      <c r="CD5150" s="43"/>
    </row>
    <row r="5151" spans="1:82" x14ac:dyDescent="0.25">
      <c r="A5151" s="8"/>
      <c r="B5151" s="5"/>
      <c r="C5151" s="5"/>
      <c r="D5151" s="5"/>
      <c r="E5151" s="5"/>
      <c r="F5151" s="94" t="str">
        <f t="shared" si="809"/>
        <v/>
      </c>
      <c r="G5151" s="94" t="str">
        <f t="shared" si="810"/>
        <v/>
      </c>
      <c r="H5151" s="127" t="str">
        <f>IF(A5151&lt;&gt;"",IF(MID(C5151,1,1)="c",$AS$26,IF(MID(C5151,1,1)="r",$AS$41,IF(MID(C5151,1,1)="p",#REF!,#REF!))),"")</f>
        <v/>
      </c>
      <c r="I5151" s="92" t="str">
        <f t="shared" si="811"/>
        <v/>
      </c>
      <c r="J5151" s="92" t="str">
        <f t="shared" si="812"/>
        <v/>
      </c>
      <c r="K5151" s="92" t="str">
        <f t="shared" si="813"/>
        <v/>
      </c>
      <c r="L5151" s="92" t="str">
        <f t="shared" si="814"/>
        <v/>
      </c>
      <c r="M5151" s="95" t="str">
        <f>IF(A5151&lt;&gt;"",IF(MID(C5151,1,1)="c",SigmaEpsConcrete(I5151,$AN$30:$AN$33,$AR$30:$AR$33,$AS$26,$AS$27,$AS$28,$AQ$20,$AU$19),""),"")</f>
        <v/>
      </c>
      <c r="N5151" s="95" t="str">
        <f>IF(A5151&lt;&gt;"",IF(MID(C5151,1,1)="r",SigmaEpsReinf(J5151,$AS$42:$AS$43,$AS$41,$AS$39,$AS$40,$AQ$38),""),"")</f>
        <v/>
      </c>
      <c r="Q5151" s="92" t="str">
        <f t="shared" si="816"/>
        <v/>
      </c>
      <c r="R5151" s="92" t="str">
        <f t="shared" si="817"/>
        <v/>
      </c>
      <c r="U5151" s="5"/>
      <c r="V5151" s="5"/>
      <c r="W5151" s="94" t="str">
        <f t="shared" si="815"/>
        <v/>
      </c>
      <c r="X5151" s="94" t="str">
        <f t="shared" si="818"/>
        <v/>
      </c>
      <c r="Y5151" s="5"/>
      <c r="BK5151" s="8"/>
      <c r="BL5151" s="5"/>
      <c r="BM5151" s="5"/>
      <c r="BN5151" s="5"/>
      <c r="BO5151" s="5"/>
      <c r="BP5151" s="1"/>
      <c r="BQ5151" s="1"/>
      <c r="BR5151" s="1"/>
      <c r="BS5151" s="1"/>
      <c r="BT5151" s="1"/>
      <c r="BU5151" s="4"/>
      <c r="BV5151" s="1"/>
      <c r="BW5151" s="3"/>
      <c r="BX5151" s="4"/>
      <c r="BY5151" s="5"/>
      <c r="BZ5151" s="5"/>
      <c r="CA5151" s="5"/>
      <c r="CB5151" s="5"/>
      <c r="CC5151" s="5"/>
      <c r="CD5151" s="43"/>
    </row>
    <row r="5152" spans="1:82" x14ac:dyDescent="0.25">
      <c r="A5152" s="8"/>
      <c r="B5152" s="5"/>
      <c r="C5152" s="5"/>
      <c r="D5152" s="5"/>
      <c r="E5152" s="5"/>
      <c r="F5152" s="94" t="str">
        <f t="shared" si="809"/>
        <v/>
      </c>
      <c r="G5152" s="94" t="str">
        <f t="shared" si="810"/>
        <v/>
      </c>
      <c r="H5152" s="127" t="str">
        <f>IF(A5152&lt;&gt;"",IF(MID(C5152,1,1)="c",$AS$26,IF(MID(C5152,1,1)="r",$AS$41,IF(MID(C5152,1,1)="p",#REF!,#REF!))),"")</f>
        <v/>
      </c>
      <c r="I5152" s="92" t="str">
        <f t="shared" si="811"/>
        <v/>
      </c>
      <c r="J5152" s="92" t="str">
        <f t="shared" si="812"/>
        <v/>
      </c>
      <c r="K5152" s="92" t="str">
        <f t="shared" si="813"/>
        <v/>
      </c>
      <c r="L5152" s="92" t="str">
        <f t="shared" si="814"/>
        <v/>
      </c>
      <c r="M5152" s="95" t="str">
        <f>IF(A5152&lt;&gt;"",IF(MID(C5152,1,1)="c",SigmaEpsConcrete(I5152,$AN$30:$AN$33,$AR$30:$AR$33,$AS$26,$AS$27,$AS$28,$AQ$20,$AU$19),""),"")</f>
        <v/>
      </c>
      <c r="N5152" s="95" t="str">
        <f>IF(A5152&lt;&gt;"",IF(MID(C5152,1,1)="r",SigmaEpsReinf(J5152,$AS$42:$AS$43,$AS$41,$AS$39,$AS$40,$AQ$38),""),"")</f>
        <v/>
      </c>
      <c r="Q5152" s="92" t="str">
        <f t="shared" si="816"/>
        <v/>
      </c>
      <c r="R5152" s="92" t="str">
        <f t="shared" si="817"/>
        <v/>
      </c>
      <c r="U5152" s="5"/>
      <c r="V5152" s="5"/>
      <c r="W5152" s="94" t="str">
        <f t="shared" si="815"/>
        <v/>
      </c>
      <c r="X5152" s="94" t="str">
        <f t="shared" si="818"/>
        <v/>
      </c>
      <c r="Y5152" s="5"/>
      <c r="BK5152" s="8"/>
      <c r="BL5152" s="5"/>
      <c r="BM5152" s="5"/>
      <c r="BN5152" s="5"/>
      <c r="BO5152" s="5"/>
      <c r="BP5152" s="1"/>
      <c r="BQ5152" s="1"/>
      <c r="BR5152" s="1"/>
      <c r="BS5152" s="1"/>
      <c r="BT5152" s="1"/>
      <c r="BU5152" s="4"/>
      <c r="BV5152" s="1"/>
      <c r="BW5152" s="3"/>
      <c r="BX5152" s="4"/>
      <c r="BY5152" s="5"/>
      <c r="BZ5152" s="5"/>
      <c r="CA5152" s="5"/>
      <c r="CB5152" s="5"/>
      <c r="CC5152" s="5"/>
      <c r="CD5152" s="43"/>
    </row>
    <row r="5153" spans="1:82" x14ac:dyDescent="0.25">
      <c r="A5153" s="8"/>
      <c r="B5153" s="5"/>
      <c r="C5153" s="5"/>
      <c r="D5153" s="5"/>
      <c r="E5153" s="5"/>
      <c r="F5153" s="94" t="str">
        <f t="shared" si="809"/>
        <v/>
      </c>
      <c r="G5153" s="94" t="str">
        <f t="shared" si="810"/>
        <v/>
      </c>
      <c r="H5153" s="127" t="str">
        <f>IF(A5153&lt;&gt;"",IF(MID(C5153,1,1)="c",$AS$26,IF(MID(C5153,1,1)="r",$AS$41,IF(MID(C5153,1,1)="p",#REF!,#REF!))),"")</f>
        <v/>
      </c>
      <c r="I5153" s="92" t="str">
        <f t="shared" si="811"/>
        <v/>
      </c>
      <c r="J5153" s="92" t="str">
        <f t="shared" si="812"/>
        <v/>
      </c>
      <c r="K5153" s="92" t="str">
        <f t="shared" si="813"/>
        <v/>
      </c>
      <c r="L5153" s="92" t="str">
        <f t="shared" si="814"/>
        <v/>
      </c>
      <c r="M5153" s="95" t="str">
        <f>IF(A5153&lt;&gt;"",IF(MID(C5153,1,1)="c",SigmaEpsConcrete(I5153,$AN$30:$AN$33,$AR$30:$AR$33,$AS$26,$AS$27,$AS$28,$AQ$20,$AU$19),""),"")</f>
        <v/>
      </c>
      <c r="N5153" s="95" t="str">
        <f>IF(A5153&lt;&gt;"",IF(MID(C5153,1,1)="r",SigmaEpsReinf(J5153,$AS$42:$AS$43,$AS$41,$AS$39,$AS$40,$AQ$38),""),"")</f>
        <v/>
      </c>
      <c r="Q5153" s="92" t="str">
        <f t="shared" si="816"/>
        <v/>
      </c>
      <c r="R5153" s="92" t="str">
        <f t="shared" si="817"/>
        <v/>
      </c>
      <c r="U5153" s="5"/>
      <c r="V5153" s="5"/>
      <c r="W5153" s="94" t="str">
        <f t="shared" si="815"/>
        <v/>
      </c>
      <c r="X5153" s="94" t="str">
        <f t="shared" si="818"/>
        <v/>
      </c>
      <c r="Y5153" s="5"/>
      <c r="BK5153" s="8"/>
      <c r="BL5153" s="5"/>
      <c r="BM5153" s="5"/>
      <c r="BN5153" s="5"/>
      <c r="BO5153" s="5"/>
      <c r="BP5153" s="1"/>
      <c r="BQ5153" s="1"/>
      <c r="BR5153" s="1"/>
      <c r="BS5153" s="1"/>
      <c r="BT5153" s="1"/>
      <c r="BU5153" s="4"/>
      <c r="BV5153" s="1"/>
      <c r="BW5153" s="3"/>
      <c r="BX5153" s="4"/>
      <c r="BY5153" s="5"/>
      <c r="BZ5153" s="5"/>
      <c r="CA5153" s="5"/>
      <c r="CB5153" s="5"/>
      <c r="CC5153" s="5"/>
      <c r="CD5153" s="43"/>
    </row>
    <row r="5154" spans="1:82" x14ac:dyDescent="0.25">
      <c r="A5154" s="8"/>
      <c r="B5154" s="5"/>
      <c r="C5154" s="5"/>
      <c r="D5154" s="5"/>
      <c r="E5154" s="5"/>
      <c r="F5154" s="94" t="str">
        <f t="shared" si="809"/>
        <v/>
      </c>
      <c r="G5154" s="94" t="str">
        <f t="shared" si="810"/>
        <v/>
      </c>
      <c r="H5154" s="127" t="str">
        <f>IF(A5154&lt;&gt;"",IF(MID(C5154,1,1)="c",$AS$26,IF(MID(C5154,1,1)="r",$AS$41,IF(MID(C5154,1,1)="p",#REF!,#REF!))),"")</f>
        <v/>
      </c>
      <c r="I5154" s="92" t="str">
        <f t="shared" si="811"/>
        <v/>
      </c>
      <c r="J5154" s="92" t="str">
        <f t="shared" si="812"/>
        <v/>
      </c>
      <c r="K5154" s="92" t="str">
        <f t="shared" si="813"/>
        <v/>
      </c>
      <c r="L5154" s="92" t="str">
        <f t="shared" si="814"/>
        <v/>
      </c>
      <c r="M5154" s="95" t="str">
        <f>IF(A5154&lt;&gt;"",IF(MID(C5154,1,1)="c",SigmaEpsConcrete(I5154,$AN$30:$AN$33,$AR$30:$AR$33,$AS$26,$AS$27,$AS$28,$AQ$20,$AU$19),""),"")</f>
        <v/>
      </c>
      <c r="N5154" s="95" t="str">
        <f>IF(A5154&lt;&gt;"",IF(MID(C5154,1,1)="r",SigmaEpsReinf(J5154,$AS$42:$AS$43,$AS$41,$AS$39,$AS$40,$AQ$38),""),"")</f>
        <v/>
      </c>
      <c r="Q5154" s="92" t="str">
        <f t="shared" si="816"/>
        <v/>
      </c>
      <c r="R5154" s="92" t="str">
        <f t="shared" si="817"/>
        <v/>
      </c>
      <c r="U5154" s="5"/>
      <c r="V5154" s="5"/>
      <c r="W5154" s="94" t="str">
        <f t="shared" si="815"/>
        <v/>
      </c>
      <c r="X5154" s="94" t="str">
        <f t="shared" si="818"/>
        <v/>
      </c>
      <c r="Y5154" s="5"/>
      <c r="BK5154" s="8"/>
      <c r="BL5154" s="5"/>
      <c r="BM5154" s="5"/>
      <c r="BN5154" s="5"/>
      <c r="BO5154" s="5"/>
      <c r="BP5154" s="1"/>
      <c r="BQ5154" s="1"/>
      <c r="BR5154" s="1"/>
      <c r="BS5154" s="1"/>
      <c r="BT5154" s="1"/>
      <c r="BU5154" s="4"/>
      <c r="BV5154" s="1"/>
      <c r="BW5154" s="3"/>
      <c r="BX5154" s="4"/>
      <c r="BY5154" s="5"/>
      <c r="BZ5154" s="5"/>
      <c r="CA5154" s="5"/>
      <c r="CB5154" s="5"/>
      <c r="CC5154" s="5"/>
      <c r="CD5154" s="43"/>
    </row>
    <row r="5155" spans="1:82" x14ac:dyDescent="0.25">
      <c r="A5155" s="8"/>
      <c r="B5155" s="5"/>
      <c r="C5155" s="5"/>
      <c r="D5155" s="5"/>
      <c r="E5155" s="5"/>
      <c r="F5155" s="94" t="str">
        <f t="shared" si="809"/>
        <v/>
      </c>
      <c r="G5155" s="94" t="str">
        <f t="shared" si="810"/>
        <v/>
      </c>
      <c r="H5155" s="127" t="str">
        <f>IF(A5155&lt;&gt;"",IF(MID(C5155,1,1)="c",$AS$26,IF(MID(C5155,1,1)="r",$AS$41,IF(MID(C5155,1,1)="p",#REF!,#REF!))),"")</f>
        <v/>
      </c>
      <c r="I5155" s="92" t="str">
        <f t="shared" si="811"/>
        <v/>
      </c>
      <c r="J5155" s="92" t="str">
        <f t="shared" si="812"/>
        <v/>
      </c>
      <c r="K5155" s="92" t="str">
        <f t="shared" si="813"/>
        <v/>
      </c>
      <c r="L5155" s="92" t="str">
        <f t="shared" si="814"/>
        <v/>
      </c>
      <c r="M5155" s="95" t="str">
        <f>IF(A5155&lt;&gt;"",IF(MID(C5155,1,1)="c",SigmaEpsConcrete(I5155,$AN$30:$AN$33,$AR$30:$AR$33,$AS$26,$AS$27,$AS$28,$AQ$20,$AU$19),""),"")</f>
        <v/>
      </c>
      <c r="N5155" s="95" t="str">
        <f>IF(A5155&lt;&gt;"",IF(MID(C5155,1,1)="r",SigmaEpsReinf(J5155,$AS$42:$AS$43,$AS$41,$AS$39,$AS$40,$AQ$38),""),"")</f>
        <v/>
      </c>
      <c r="Q5155" s="92" t="str">
        <f t="shared" si="816"/>
        <v/>
      </c>
      <c r="R5155" s="92" t="str">
        <f t="shared" si="817"/>
        <v/>
      </c>
      <c r="U5155" s="5"/>
      <c r="V5155" s="5"/>
      <c r="W5155" s="94" t="str">
        <f t="shared" si="815"/>
        <v/>
      </c>
      <c r="X5155" s="94" t="str">
        <f t="shared" si="818"/>
        <v/>
      </c>
      <c r="Y5155" s="5"/>
      <c r="BK5155" s="8"/>
      <c r="BL5155" s="5"/>
      <c r="BM5155" s="5"/>
      <c r="BN5155" s="5"/>
      <c r="BO5155" s="5"/>
      <c r="BP5155" s="1"/>
      <c r="BQ5155" s="1"/>
      <c r="BR5155" s="1"/>
      <c r="BS5155" s="1"/>
      <c r="BT5155" s="1"/>
      <c r="BU5155" s="4"/>
      <c r="BV5155" s="1"/>
      <c r="BW5155" s="3"/>
      <c r="BX5155" s="4"/>
      <c r="BY5155" s="5"/>
      <c r="BZ5155" s="5"/>
      <c r="CA5155" s="5"/>
      <c r="CB5155" s="5"/>
      <c r="CC5155" s="5"/>
      <c r="CD5155" s="43"/>
    </row>
    <row r="5156" spans="1:82" x14ac:dyDescent="0.25">
      <c r="A5156" s="8"/>
      <c r="B5156" s="5"/>
      <c r="C5156" s="5"/>
      <c r="D5156" s="5"/>
      <c r="E5156" s="5"/>
      <c r="F5156" s="94" t="str">
        <f t="shared" si="809"/>
        <v/>
      </c>
      <c r="G5156" s="94" t="str">
        <f t="shared" si="810"/>
        <v/>
      </c>
      <c r="H5156" s="127" t="str">
        <f>IF(A5156&lt;&gt;"",IF(MID(C5156,1,1)="c",$AS$26,IF(MID(C5156,1,1)="r",$AS$41,IF(MID(C5156,1,1)="p",#REF!,#REF!))),"")</f>
        <v/>
      </c>
      <c r="I5156" s="92" t="str">
        <f t="shared" si="811"/>
        <v/>
      </c>
      <c r="J5156" s="92" t="str">
        <f t="shared" si="812"/>
        <v/>
      </c>
      <c r="K5156" s="92" t="str">
        <f t="shared" si="813"/>
        <v/>
      </c>
      <c r="L5156" s="92" t="str">
        <f t="shared" si="814"/>
        <v/>
      </c>
      <c r="M5156" s="95" t="str">
        <f>IF(A5156&lt;&gt;"",IF(MID(C5156,1,1)="c",SigmaEpsConcrete(I5156,$AN$30:$AN$33,$AR$30:$AR$33,$AS$26,$AS$27,$AS$28,$AQ$20,$AU$19),""),"")</f>
        <v/>
      </c>
      <c r="N5156" s="95" t="str">
        <f>IF(A5156&lt;&gt;"",IF(MID(C5156,1,1)="r",SigmaEpsReinf(J5156,$AS$42:$AS$43,$AS$41,$AS$39,$AS$40,$AQ$38),""),"")</f>
        <v/>
      </c>
      <c r="Q5156" s="92" t="str">
        <f t="shared" si="816"/>
        <v/>
      </c>
      <c r="R5156" s="92" t="str">
        <f t="shared" si="817"/>
        <v/>
      </c>
      <c r="U5156" s="5"/>
      <c r="V5156" s="5"/>
      <c r="W5156" s="94" t="str">
        <f t="shared" si="815"/>
        <v/>
      </c>
      <c r="X5156" s="94" t="str">
        <f t="shared" si="818"/>
        <v/>
      </c>
      <c r="Y5156" s="5"/>
      <c r="BK5156" s="8"/>
      <c r="BL5156" s="5"/>
      <c r="BM5156" s="5"/>
      <c r="BN5156" s="5"/>
      <c r="BO5156" s="5"/>
      <c r="BP5156" s="1"/>
      <c r="BQ5156" s="1"/>
      <c r="BR5156" s="1"/>
      <c r="BS5156" s="1"/>
      <c r="BT5156" s="1"/>
      <c r="BU5156" s="4"/>
      <c r="BV5156" s="1"/>
      <c r="BW5156" s="3"/>
      <c r="BX5156" s="4"/>
      <c r="BY5156" s="5"/>
      <c r="BZ5156" s="5"/>
      <c r="CA5156" s="5"/>
      <c r="CB5156" s="5"/>
      <c r="CC5156" s="5"/>
      <c r="CD5156" s="43"/>
    </row>
    <row r="5157" spans="1:82" x14ac:dyDescent="0.25">
      <c r="A5157" s="8"/>
      <c r="B5157" s="5"/>
      <c r="C5157" s="5"/>
      <c r="D5157" s="5"/>
      <c r="E5157" s="5"/>
      <c r="F5157" s="94" t="str">
        <f t="shared" si="809"/>
        <v/>
      </c>
      <c r="G5157" s="94" t="str">
        <f t="shared" si="810"/>
        <v/>
      </c>
      <c r="H5157" s="127" t="str">
        <f>IF(A5157&lt;&gt;"",IF(MID(C5157,1,1)="c",$AS$26,IF(MID(C5157,1,1)="r",$AS$41,IF(MID(C5157,1,1)="p",#REF!,#REF!))),"")</f>
        <v/>
      </c>
      <c r="I5157" s="92" t="str">
        <f t="shared" si="811"/>
        <v/>
      </c>
      <c r="J5157" s="92" t="str">
        <f t="shared" si="812"/>
        <v/>
      </c>
      <c r="K5157" s="92" t="str">
        <f t="shared" si="813"/>
        <v/>
      </c>
      <c r="L5157" s="92" t="str">
        <f t="shared" si="814"/>
        <v/>
      </c>
      <c r="M5157" s="95" t="str">
        <f>IF(A5157&lt;&gt;"",IF(MID(C5157,1,1)="c",SigmaEpsConcrete(I5157,$AN$30:$AN$33,$AR$30:$AR$33,$AS$26,$AS$27,$AS$28,$AQ$20,$AU$19),""),"")</f>
        <v/>
      </c>
      <c r="N5157" s="95" t="str">
        <f>IF(A5157&lt;&gt;"",IF(MID(C5157,1,1)="r",SigmaEpsReinf(J5157,$AS$42:$AS$43,$AS$41,$AS$39,$AS$40,$AQ$38),""),"")</f>
        <v/>
      </c>
      <c r="Q5157" s="92" t="str">
        <f t="shared" si="816"/>
        <v/>
      </c>
      <c r="R5157" s="92" t="str">
        <f t="shared" si="817"/>
        <v/>
      </c>
      <c r="U5157" s="5"/>
      <c r="V5157" s="5"/>
      <c r="W5157" s="94" t="str">
        <f t="shared" si="815"/>
        <v/>
      </c>
      <c r="X5157" s="94" t="str">
        <f t="shared" si="818"/>
        <v/>
      </c>
      <c r="Y5157" s="5"/>
      <c r="BK5157" s="8"/>
      <c r="BL5157" s="5"/>
      <c r="BM5157" s="5"/>
      <c r="BN5157" s="5"/>
      <c r="BO5157" s="5"/>
      <c r="BP5157" s="1"/>
      <c r="BQ5157" s="1"/>
      <c r="BR5157" s="1"/>
      <c r="BS5157" s="1"/>
      <c r="BT5157" s="1"/>
      <c r="BU5157" s="4"/>
      <c r="BV5157" s="1"/>
      <c r="BW5157" s="3"/>
      <c r="BX5157" s="4"/>
      <c r="BY5157" s="5"/>
      <c r="BZ5157" s="5"/>
      <c r="CA5157" s="5"/>
      <c r="CB5157" s="5"/>
      <c r="CC5157" s="5"/>
      <c r="CD5157" s="43"/>
    </row>
    <row r="5158" spans="1:82" x14ac:dyDescent="0.25">
      <c r="A5158" s="8"/>
      <c r="B5158" s="5"/>
      <c r="C5158" s="5"/>
      <c r="D5158" s="5"/>
      <c r="E5158" s="5"/>
      <c r="F5158" s="94" t="str">
        <f t="shared" si="809"/>
        <v/>
      </c>
      <c r="G5158" s="94" t="str">
        <f t="shared" si="810"/>
        <v/>
      </c>
      <c r="H5158" s="127" t="str">
        <f>IF(A5158&lt;&gt;"",IF(MID(C5158,1,1)="c",$AS$26,IF(MID(C5158,1,1)="r",$AS$41,IF(MID(C5158,1,1)="p",#REF!,#REF!))),"")</f>
        <v/>
      </c>
      <c r="I5158" s="92" t="str">
        <f t="shared" si="811"/>
        <v/>
      </c>
      <c r="J5158" s="92" t="str">
        <f t="shared" si="812"/>
        <v/>
      </c>
      <c r="K5158" s="92" t="str">
        <f t="shared" si="813"/>
        <v/>
      </c>
      <c r="L5158" s="92" t="str">
        <f t="shared" si="814"/>
        <v/>
      </c>
      <c r="M5158" s="95" t="str">
        <f>IF(A5158&lt;&gt;"",IF(MID(C5158,1,1)="c",SigmaEpsConcrete(I5158,$AN$30:$AN$33,$AR$30:$AR$33,$AS$26,$AS$27,$AS$28,$AQ$20,$AU$19),""),"")</f>
        <v/>
      </c>
      <c r="N5158" s="95" t="str">
        <f>IF(A5158&lt;&gt;"",IF(MID(C5158,1,1)="r",SigmaEpsReinf(J5158,$AS$42:$AS$43,$AS$41,$AS$39,$AS$40,$AQ$38),""),"")</f>
        <v/>
      </c>
      <c r="Q5158" s="92" t="str">
        <f t="shared" si="816"/>
        <v/>
      </c>
      <c r="R5158" s="92" t="str">
        <f t="shared" si="817"/>
        <v/>
      </c>
      <c r="U5158" s="5"/>
      <c r="V5158" s="5"/>
      <c r="W5158" s="94" t="str">
        <f t="shared" si="815"/>
        <v/>
      </c>
      <c r="X5158" s="94" t="str">
        <f t="shared" si="818"/>
        <v/>
      </c>
      <c r="Y5158" s="5"/>
      <c r="BK5158" s="8"/>
      <c r="BL5158" s="5"/>
      <c r="BM5158" s="5"/>
      <c r="BN5158" s="5"/>
      <c r="BO5158" s="5"/>
      <c r="BP5158" s="1"/>
      <c r="BQ5158" s="1"/>
      <c r="BR5158" s="1"/>
      <c r="BS5158" s="1"/>
      <c r="BT5158" s="1"/>
      <c r="BU5158" s="4"/>
      <c r="BV5158" s="1"/>
      <c r="BW5158" s="3"/>
      <c r="BX5158" s="4"/>
      <c r="BY5158" s="5"/>
      <c r="BZ5158" s="5"/>
      <c r="CA5158" s="5"/>
      <c r="CB5158" s="5"/>
      <c r="CC5158" s="5"/>
      <c r="CD5158" s="43"/>
    </row>
    <row r="5159" spans="1:82" x14ac:dyDescent="0.25">
      <c r="A5159" s="8"/>
      <c r="B5159" s="5"/>
      <c r="C5159" s="5"/>
      <c r="D5159" s="5"/>
      <c r="E5159" s="5"/>
      <c r="F5159" s="94" t="str">
        <f t="shared" si="809"/>
        <v/>
      </c>
      <c r="G5159" s="94" t="str">
        <f t="shared" si="810"/>
        <v/>
      </c>
      <c r="H5159" s="127" t="str">
        <f>IF(A5159&lt;&gt;"",IF(MID(C5159,1,1)="c",$AS$26,IF(MID(C5159,1,1)="r",$AS$41,IF(MID(C5159,1,1)="p",#REF!,#REF!))),"")</f>
        <v/>
      </c>
      <c r="I5159" s="92" t="str">
        <f t="shared" si="811"/>
        <v/>
      </c>
      <c r="J5159" s="92" t="str">
        <f t="shared" si="812"/>
        <v/>
      </c>
      <c r="K5159" s="92" t="str">
        <f t="shared" si="813"/>
        <v/>
      </c>
      <c r="L5159" s="92" t="str">
        <f t="shared" si="814"/>
        <v/>
      </c>
      <c r="M5159" s="95" t="str">
        <f>IF(A5159&lt;&gt;"",IF(MID(C5159,1,1)="c",SigmaEpsConcrete(I5159,$AN$30:$AN$33,$AR$30:$AR$33,$AS$26,$AS$27,$AS$28,$AQ$20,$AU$19),""),"")</f>
        <v/>
      </c>
      <c r="N5159" s="95" t="str">
        <f>IF(A5159&lt;&gt;"",IF(MID(C5159,1,1)="r",SigmaEpsReinf(J5159,$AS$42:$AS$43,$AS$41,$AS$39,$AS$40,$AQ$38),""),"")</f>
        <v/>
      </c>
      <c r="Q5159" s="92" t="str">
        <f t="shared" si="816"/>
        <v/>
      </c>
      <c r="R5159" s="92" t="str">
        <f t="shared" si="817"/>
        <v/>
      </c>
      <c r="U5159" s="5"/>
      <c r="V5159" s="5"/>
      <c r="W5159" s="94" t="str">
        <f t="shared" si="815"/>
        <v/>
      </c>
      <c r="X5159" s="94" t="str">
        <f t="shared" si="818"/>
        <v/>
      </c>
      <c r="Y5159" s="5"/>
      <c r="BK5159" s="8"/>
      <c r="BL5159" s="5"/>
      <c r="BM5159" s="5"/>
      <c r="BN5159" s="5"/>
      <c r="BO5159" s="5"/>
      <c r="BP5159" s="1"/>
      <c r="BQ5159" s="1"/>
      <c r="BR5159" s="1"/>
      <c r="BS5159" s="1"/>
      <c r="BT5159" s="1"/>
      <c r="BU5159" s="4"/>
      <c r="BV5159" s="1"/>
      <c r="BW5159" s="3"/>
      <c r="BX5159" s="4"/>
      <c r="BY5159" s="5"/>
      <c r="BZ5159" s="5"/>
      <c r="CA5159" s="5"/>
      <c r="CB5159" s="5"/>
      <c r="CC5159" s="5"/>
      <c r="CD5159" s="43"/>
    </row>
    <row r="5160" spans="1:82" x14ac:dyDescent="0.25">
      <c r="A5160" s="8"/>
      <c r="B5160" s="5"/>
      <c r="C5160" s="5"/>
      <c r="D5160" s="5"/>
      <c r="E5160" s="5"/>
      <c r="F5160" s="94" t="str">
        <f t="shared" si="809"/>
        <v/>
      </c>
      <c r="G5160" s="94" t="str">
        <f t="shared" si="810"/>
        <v/>
      </c>
      <c r="H5160" s="127" t="str">
        <f>IF(A5160&lt;&gt;"",IF(MID(C5160,1,1)="c",$AS$26,IF(MID(C5160,1,1)="r",$AS$41,IF(MID(C5160,1,1)="p",#REF!,#REF!))),"")</f>
        <v/>
      </c>
      <c r="I5160" s="92" t="str">
        <f t="shared" si="811"/>
        <v/>
      </c>
      <c r="J5160" s="92" t="str">
        <f t="shared" si="812"/>
        <v/>
      </c>
      <c r="K5160" s="92" t="str">
        <f t="shared" si="813"/>
        <v/>
      </c>
      <c r="L5160" s="92" t="str">
        <f t="shared" si="814"/>
        <v/>
      </c>
      <c r="M5160" s="95" t="str">
        <f>IF(A5160&lt;&gt;"",IF(MID(C5160,1,1)="c",SigmaEpsConcrete(I5160,$AN$30:$AN$33,$AR$30:$AR$33,$AS$26,$AS$27,$AS$28,$AQ$20,$AU$19),""),"")</f>
        <v/>
      </c>
      <c r="N5160" s="95" t="str">
        <f>IF(A5160&lt;&gt;"",IF(MID(C5160,1,1)="r",SigmaEpsReinf(J5160,$AS$42:$AS$43,$AS$41,$AS$39,$AS$40,$AQ$38),""),"")</f>
        <v/>
      </c>
      <c r="Q5160" s="92" t="str">
        <f t="shared" si="816"/>
        <v/>
      </c>
      <c r="R5160" s="92" t="str">
        <f t="shared" si="817"/>
        <v/>
      </c>
      <c r="U5160" s="5"/>
      <c r="V5160" s="5"/>
      <c r="W5160" s="94" t="str">
        <f t="shared" si="815"/>
        <v/>
      </c>
      <c r="X5160" s="94" t="str">
        <f t="shared" si="818"/>
        <v/>
      </c>
      <c r="Y5160" s="5"/>
      <c r="BK5160" s="8"/>
      <c r="BL5160" s="5"/>
      <c r="BM5160" s="5"/>
      <c r="BN5160" s="5"/>
      <c r="BO5160" s="5"/>
      <c r="BP5160" s="1"/>
      <c r="BQ5160" s="1"/>
      <c r="BR5160" s="1"/>
      <c r="BS5160" s="1"/>
      <c r="BT5160" s="1"/>
      <c r="BU5160" s="4"/>
      <c r="BV5160" s="1"/>
      <c r="BW5160" s="3"/>
      <c r="BX5160" s="4"/>
      <c r="BY5160" s="5"/>
      <c r="BZ5160" s="5"/>
      <c r="CA5160" s="5"/>
      <c r="CB5160" s="5"/>
      <c r="CC5160" s="5"/>
      <c r="CD5160" s="43"/>
    </row>
    <row r="5161" spans="1:82" x14ac:dyDescent="0.25">
      <c r="A5161" s="8"/>
      <c r="B5161" s="5"/>
      <c r="C5161" s="5"/>
      <c r="D5161" s="5"/>
      <c r="E5161" s="5"/>
      <c r="F5161" s="94" t="str">
        <f t="shared" si="809"/>
        <v/>
      </c>
      <c r="G5161" s="94" t="str">
        <f t="shared" si="810"/>
        <v/>
      </c>
      <c r="H5161" s="127" t="str">
        <f>IF(A5161&lt;&gt;"",IF(MID(C5161,1,1)="c",$AS$26,IF(MID(C5161,1,1)="r",$AS$41,IF(MID(C5161,1,1)="p",#REF!,#REF!))),"")</f>
        <v/>
      </c>
      <c r="I5161" s="92" t="str">
        <f t="shared" si="811"/>
        <v/>
      </c>
      <c r="J5161" s="92" t="str">
        <f t="shared" si="812"/>
        <v/>
      </c>
      <c r="K5161" s="92" t="str">
        <f t="shared" si="813"/>
        <v/>
      </c>
      <c r="L5161" s="92" t="str">
        <f t="shared" si="814"/>
        <v/>
      </c>
      <c r="M5161" s="95" t="str">
        <f>IF(A5161&lt;&gt;"",IF(MID(C5161,1,1)="c",SigmaEpsConcrete(I5161,$AN$30:$AN$33,$AR$30:$AR$33,$AS$26,$AS$27,$AS$28,$AQ$20,$AU$19),""),"")</f>
        <v/>
      </c>
      <c r="N5161" s="95" t="str">
        <f>IF(A5161&lt;&gt;"",IF(MID(C5161,1,1)="r",SigmaEpsReinf(J5161,$AS$42:$AS$43,$AS$41,$AS$39,$AS$40,$AQ$38),""),"")</f>
        <v/>
      </c>
      <c r="Q5161" s="92" t="str">
        <f t="shared" si="816"/>
        <v/>
      </c>
      <c r="R5161" s="92" t="str">
        <f t="shared" si="817"/>
        <v/>
      </c>
      <c r="U5161" s="5"/>
      <c r="V5161" s="5"/>
      <c r="W5161" s="94" t="str">
        <f t="shared" si="815"/>
        <v/>
      </c>
      <c r="X5161" s="94" t="str">
        <f t="shared" si="818"/>
        <v/>
      </c>
      <c r="Y5161" s="5"/>
      <c r="BK5161" s="8"/>
      <c r="BL5161" s="5"/>
      <c r="BM5161" s="5"/>
      <c r="BN5161" s="5"/>
      <c r="BO5161" s="5"/>
      <c r="BP5161" s="1"/>
      <c r="BQ5161" s="1"/>
      <c r="BR5161" s="1"/>
      <c r="BS5161" s="1"/>
      <c r="BT5161" s="1"/>
      <c r="BU5161" s="4"/>
      <c r="BV5161" s="1"/>
      <c r="BW5161" s="3"/>
      <c r="BX5161" s="4"/>
      <c r="BY5161" s="5"/>
      <c r="BZ5161" s="5"/>
      <c r="CA5161" s="5"/>
      <c r="CB5161" s="5"/>
      <c r="CC5161" s="5"/>
      <c r="CD5161" s="43"/>
    </row>
    <row r="5162" spans="1:82" x14ac:dyDescent="0.25">
      <c r="A5162" s="8"/>
      <c r="B5162" s="5"/>
      <c r="C5162" s="5"/>
      <c r="D5162" s="5"/>
      <c r="E5162" s="5"/>
      <c r="F5162" s="94" t="str">
        <f t="shared" si="809"/>
        <v/>
      </c>
      <c r="G5162" s="94" t="str">
        <f t="shared" si="810"/>
        <v/>
      </c>
      <c r="H5162" s="127" t="str">
        <f>IF(A5162&lt;&gt;"",IF(MID(C5162,1,1)="c",$AS$26,IF(MID(C5162,1,1)="r",$AS$41,IF(MID(C5162,1,1)="p",#REF!,#REF!))),"")</f>
        <v/>
      </c>
      <c r="I5162" s="92" t="str">
        <f t="shared" si="811"/>
        <v/>
      </c>
      <c r="J5162" s="92" t="str">
        <f t="shared" si="812"/>
        <v/>
      </c>
      <c r="K5162" s="92" t="str">
        <f t="shared" si="813"/>
        <v/>
      </c>
      <c r="L5162" s="92" t="str">
        <f t="shared" si="814"/>
        <v/>
      </c>
      <c r="M5162" s="95" t="str">
        <f>IF(A5162&lt;&gt;"",IF(MID(C5162,1,1)="c",SigmaEpsConcrete(I5162,$AN$30:$AN$33,$AR$30:$AR$33,$AS$26,$AS$27,$AS$28,$AQ$20,$AU$19),""),"")</f>
        <v/>
      </c>
      <c r="N5162" s="95" t="str">
        <f>IF(A5162&lt;&gt;"",IF(MID(C5162,1,1)="r",SigmaEpsReinf(J5162,$AS$42:$AS$43,$AS$41,$AS$39,$AS$40,$AQ$38),""),"")</f>
        <v/>
      </c>
      <c r="Q5162" s="92" t="str">
        <f t="shared" si="816"/>
        <v/>
      </c>
      <c r="R5162" s="92" t="str">
        <f t="shared" si="817"/>
        <v/>
      </c>
      <c r="U5162" s="5"/>
      <c r="V5162" s="5"/>
      <c r="W5162" s="94" t="str">
        <f t="shared" si="815"/>
        <v/>
      </c>
      <c r="X5162" s="94" t="str">
        <f t="shared" si="818"/>
        <v/>
      </c>
      <c r="Y5162" s="5"/>
      <c r="BK5162" s="8"/>
      <c r="BL5162" s="5"/>
      <c r="BM5162" s="5"/>
      <c r="BN5162" s="5"/>
      <c r="BO5162" s="5"/>
      <c r="BP5162" s="1"/>
      <c r="BQ5162" s="1"/>
      <c r="BR5162" s="1"/>
      <c r="BS5162" s="1"/>
      <c r="BT5162" s="1"/>
      <c r="BU5162" s="4"/>
      <c r="BV5162" s="1"/>
      <c r="BW5162" s="3"/>
      <c r="BX5162" s="4"/>
      <c r="BY5162" s="5"/>
      <c r="BZ5162" s="5"/>
      <c r="CA5162" s="5"/>
      <c r="CB5162" s="5"/>
      <c r="CC5162" s="5"/>
      <c r="CD5162" s="43"/>
    </row>
    <row r="5163" spans="1:82" x14ac:dyDescent="0.25">
      <c r="A5163" s="8"/>
      <c r="B5163" s="5"/>
      <c r="C5163" s="5"/>
      <c r="D5163" s="5"/>
      <c r="E5163" s="5"/>
      <c r="F5163" s="94" t="str">
        <f t="shared" si="809"/>
        <v/>
      </c>
      <c r="G5163" s="94" t="str">
        <f t="shared" si="810"/>
        <v/>
      </c>
      <c r="H5163" s="127" t="str">
        <f>IF(A5163&lt;&gt;"",IF(MID(C5163,1,1)="c",$AS$26,IF(MID(C5163,1,1)="r",$AS$41,IF(MID(C5163,1,1)="p",#REF!,#REF!))),"")</f>
        <v/>
      </c>
      <c r="I5163" s="92" t="str">
        <f t="shared" si="811"/>
        <v/>
      </c>
      <c r="J5163" s="92" t="str">
        <f t="shared" si="812"/>
        <v/>
      </c>
      <c r="K5163" s="92" t="str">
        <f t="shared" si="813"/>
        <v/>
      </c>
      <c r="L5163" s="92" t="str">
        <f t="shared" si="814"/>
        <v/>
      </c>
      <c r="M5163" s="95" t="str">
        <f>IF(A5163&lt;&gt;"",IF(MID(C5163,1,1)="c",SigmaEpsConcrete(I5163,$AN$30:$AN$33,$AR$30:$AR$33,$AS$26,$AS$27,$AS$28,$AQ$20,$AU$19),""),"")</f>
        <v/>
      </c>
      <c r="N5163" s="95" t="str">
        <f>IF(A5163&lt;&gt;"",IF(MID(C5163,1,1)="r",SigmaEpsReinf(J5163,$AS$42:$AS$43,$AS$41,$AS$39,$AS$40,$AQ$38),""),"")</f>
        <v/>
      </c>
      <c r="Q5163" s="92" t="str">
        <f t="shared" si="816"/>
        <v/>
      </c>
      <c r="R5163" s="92" t="str">
        <f t="shared" si="817"/>
        <v/>
      </c>
      <c r="U5163" s="5"/>
      <c r="V5163" s="5"/>
      <c r="W5163" s="94" t="str">
        <f t="shared" si="815"/>
        <v/>
      </c>
      <c r="X5163" s="94" t="str">
        <f t="shared" si="818"/>
        <v/>
      </c>
      <c r="Y5163" s="5"/>
      <c r="BK5163" s="8"/>
      <c r="BL5163" s="5"/>
      <c r="BM5163" s="5"/>
      <c r="BN5163" s="5"/>
      <c r="BO5163" s="5"/>
      <c r="BP5163" s="1"/>
      <c r="BQ5163" s="1"/>
      <c r="BR5163" s="1"/>
      <c r="BS5163" s="1"/>
      <c r="BT5163" s="1"/>
      <c r="BU5163" s="4"/>
      <c r="BV5163" s="1"/>
      <c r="BW5163" s="3"/>
      <c r="BX5163" s="4"/>
      <c r="BY5163" s="5"/>
      <c r="BZ5163" s="5"/>
      <c r="CA5163" s="5"/>
      <c r="CB5163" s="5"/>
      <c r="CC5163" s="5"/>
      <c r="CD5163" s="43"/>
    </row>
    <row r="5164" spans="1:82" x14ac:dyDescent="0.25">
      <c r="A5164" s="8"/>
      <c r="B5164" s="5"/>
      <c r="C5164" s="5"/>
      <c r="D5164" s="5"/>
      <c r="E5164" s="5"/>
      <c r="F5164" s="94" t="str">
        <f t="shared" si="809"/>
        <v/>
      </c>
      <c r="G5164" s="94" t="str">
        <f t="shared" si="810"/>
        <v/>
      </c>
      <c r="H5164" s="127" t="str">
        <f>IF(A5164&lt;&gt;"",IF(MID(C5164,1,1)="c",$AS$26,IF(MID(C5164,1,1)="r",$AS$41,IF(MID(C5164,1,1)="p",#REF!,#REF!))),"")</f>
        <v/>
      </c>
      <c r="I5164" s="92" t="str">
        <f t="shared" si="811"/>
        <v/>
      </c>
      <c r="J5164" s="92" t="str">
        <f t="shared" si="812"/>
        <v/>
      </c>
      <c r="K5164" s="92" t="str">
        <f t="shared" si="813"/>
        <v/>
      </c>
      <c r="L5164" s="92" t="str">
        <f t="shared" si="814"/>
        <v/>
      </c>
      <c r="M5164" s="95" t="str">
        <f>IF(A5164&lt;&gt;"",IF(MID(C5164,1,1)="c",SigmaEpsConcrete(I5164,$AN$30:$AN$33,$AR$30:$AR$33,$AS$26,$AS$27,$AS$28,$AQ$20,$AU$19),""),"")</f>
        <v/>
      </c>
      <c r="N5164" s="95" t="str">
        <f>IF(A5164&lt;&gt;"",IF(MID(C5164,1,1)="r",SigmaEpsReinf(J5164,$AS$42:$AS$43,$AS$41,$AS$39,$AS$40,$AQ$38),""),"")</f>
        <v/>
      </c>
      <c r="Q5164" s="92" t="str">
        <f t="shared" si="816"/>
        <v/>
      </c>
      <c r="R5164" s="92" t="str">
        <f t="shared" si="817"/>
        <v/>
      </c>
      <c r="U5164" s="5"/>
      <c r="V5164" s="5"/>
      <c r="W5164" s="94" t="str">
        <f t="shared" si="815"/>
        <v/>
      </c>
      <c r="X5164" s="94" t="str">
        <f t="shared" si="818"/>
        <v/>
      </c>
      <c r="Y5164" s="5"/>
      <c r="BK5164" s="8"/>
      <c r="BL5164" s="5"/>
      <c r="BM5164" s="5"/>
      <c r="BN5164" s="5"/>
      <c r="BO5164" s="5"/>
      <c r="BP5164" s="1"/>
      <c r="BQ5164" s="1"/>
      <c r="BR5164" s="1"/>
      <c r="BS5164" s="1"/>
      <c r="BT5164" s="1"/>
      <c r="BU5164" s="4"/>
      <c r="BV5164" s="1"/>
      <c r="BW5164" s="3"/>
      <c r="BX5164" s="4"/>
      <c r="BY5164" s="5"/>
      <c r="BZ5164" s="5"/>
      <c r="CA5164" s="5"/>
      <c r="CB5164" s="5"/>
      <c r="CC5164" s="5"/>
      <c r="CD5164" s="43"/>
    </row>
    <row r="5165" spans="1:82" x14ac:dyDescent="0.25">
      <c r="A5165" s="8"/>
      <c r="B5165" s="5"/>
      <c r="C5165" s="5"/>
      <c r="D5165" s="5"/>
      <c r="E5165" s="5"/>
      <c r="F5165" s="94" t="str">
        <f t="shared" si="809"/>
        <v/>
      </c>
      <c r="G5165" s="94" t="str">
        <f t="shared" si="810"/>
        <v/>
      </c>
      <c r="H5165" s="127" t="str">
        <f>IF(A5165&lt;&gt;"",IF(MID(C5165,1,1)="c",$AS$26,IF(MID(C5165,1,1)="r",$AS$41,IF(MID(C5165,1,1)="p",#REF!,#REF!))),"")</f>
        <v/>
      </c>
      <c r="I5165" s="92" t="str">
        <f t="shared" si="811"/>
        <v/>
      </c>
      <c r="J5165" s="92" t="str">
        <f t="shared" si="812"/>
        <v/>
      </c>
      <c r="K5165" s="92" t="str">
        <f t="shared" si="813"/>
        <v/>
      </c>
      <c r="L5165" s="92" t="str">
        <f t="shared" si="814"/>
        <v/>
      </c>
      <c r="M5165" s="95" t="str">
        <f>IF(A5165&lt;&gt;"",IF(MID(C5165,1,1)="c",SigmaEpsConcrete(I5165,$AN$30:$AN$33,$AR$30:$AR$33,$AS$26,$AS$27,$AS$28,$AQ$20,$AU$19),""),"")</f>
        <v/>
      </c>
      <c r="N5165" s="95" t="str">
        <f>IF(A5165&lt;&gt;"",IF(MID(C5165,1,1)="r",SigmaEpsReinf(J5165,$AS$42:$AS$43,$AS$41,$AS$39,$AS$40,$AQ$38),""),"")</f>
        <v/>
      </c>
      <c r="Q5165" s="92" t="str">
        <f t="shared" si="816"/>
        <v/>
      </c>
      <c r="R5165" s="92" t="str">
        <f t="shared" si="817"/>
        <v/>
      </c>
      <c r="U5165" s="5"/>
      <c r="V5165" s="5"/>
      <c r="W5165" s="94" t="str">
        <f t="shared" si="815"/>
        <v/>
      </c>
      <c r="X5165" s="94" t="str">
        <f t="shared" si="818"/>
        <v/>
      </c>
      <c r="Y5165" s="5"/>
      <c r="BK5165" s="8"/>
      <c r="BL5165" s="5"/>
      <c r="BM5165" s="5"/>
      <c r="BN5165" s="5"/>
      <c r="BO5165" s="5"/>
      <c r="BP5165" s="1"/>
      <c r="BQ5165" s="1"/>
      <c r="BR5165" s="1"/>
      <c r="BS5165" s="1"/>
      <c r="BT5165" s="1"/>
      <c r="BU5165" s="4"/>
      <c r="BV5165" s="1"/>
      <c r="BW5165" s="3"/>
      <c r="BX5165" s="4"/>
      <c r="BY5165" s="5"/>
      <c r="BZ5165" s="5"/>
      <c r="CA5165" s="5"/>
      <c r="CB5165" s="5"/>
      <c r="CC5165" s="5"/>
      <c r="CD5165" s="43"/>
    </row>
    <row r="5166" spans="1:82" x14ac:dyDescent="0.25">
      <c r="A5166" s="8"/>
      <c r="B5166" s="5"/>
      <c r="C5166" s="5"/>
      <c r="D5166" s="5"/>
      <c r="E5166" s="5"/>
      <c r="F5166" s="94" t="str">
        <f t="shared" si="809"/>
        <v/>
      </c>
      <c r="G5166" s="94" t="str">
        <f t="shared" si="810"/>
        <v/>
      </c>
      <c r="H5166" s="127" t="str">
        <f>IF(A5166&lt;&gt;"",IF(MID(C5166,1,1)="c",$AS$26,IF(MID(C5166,1,1)="r",$AS$41,IF(MID(C5166,1,1)="p",#REF!,#REF!))),"")</f>
        <v/>
      </c>
      <c r="I5166" s="92" t="str">
        <f t="shared" si="811"/>
        <v/>
      </c>
      <c r="J5166" s="92" t="str">
        <f t="shared" si="812"/>
        <v/>
      </c>
      <c r="K5166" s="92" t="str">
        <f t="shared" si="813"/>
        <v/>
      </c>
      <c r="L5166" s="92" t="str">
        <f t="shared" si="814"/>
        <v/>
      </c>
      <c r="M5166" s="95" t="str">
        <f>IF(A5166&lt;&gt;"",IF(MID(C5166,1,1)="c",SigmaEpsConcrete(I5166,$AN$30:$AN$33,$AR$30:$AR$33,$AS$26,$AS$27,$AS$28,$AQ$20,$AU$19),""),"")</f>
        <v/>
      </c>
      <c r="N5166" s="95" t="str">
        <f>IF(A5166&lt;&gt;"",IF(MID(C5166,1,1)="r",SigmaEpsReinf(J5166,$AS$42:$AS$43,$AS$41,$AS$39,$AS$40,$AQ$38),""),"")</f>
        <v/>
      </c>
      <c r="Q5166" s="92" t="str">
        <f t="shared" si="816"/>
        <v/>
      </c>
      <c r="R5166" s="92" t="str">
        <f t="shared" si="817"/>
        <v/>
      </c>
      <c r="U5166" s="5"/>
      <c r="V5166" s="5"/>
      <c r="W5166" s="94" t="str">
        <f t="shared" si="815"/>
        <v/>
      </c>
      <c r="X5166" s="94" t="str">
        <f t="shared" si="818"/>
        <v/>
      </c>
      <c r="Y5166" s="5"/>
      <c r="BK5166" s="8"/>
      <c r="BL5166" s="5"/>
      <c r="BM5166" s="5"/>
      <c r="BN5166" s="5"/>
      <c r="BO5166" s="5"/>
      <c r="BP5166" s="1"/>
      <c r="BQ5166" s="1"/>
      <c r="BR5166" s="1"/>
      <c r="BS5166" s="1"/>
      <c r="BT5166" s="1"/>
      <c r="BU5166" s="4"/>
      <c r="BV5166" s="1"/>
      <c r="BW5166" s="3"/>
      <c r="BX5166" s="4"/>
      <c r="BY5166" s="5"/>
      <c r="BZ5166" s="5"/>
      <c r="CA5166" s="5"/>
      <c r="CB5166" s="5"/>
      <c r="CC5166" s="5"/>
      <c r="CD5166" s="43"/>
    </row>
    <row r="5167" spans="1:82" x14ac:dyDescent="0.25">
      <c r="A5167" s="8"/>
      <c r="B5167" s="5"/>
      <c r="C5167" s="5"/>
      <c r="D5167" s="5"/>
      <c r="E5167" s="5"/>
      <c r="F5167" s="94" t="str">
        <f t="shared" si="809"/>
        <v/>
      </c>
      <c r="G5167" s="94" t="str">
        <f t="shared" si="810"/>
        <v/>
      </c>
      <c r="H5167" s="127" t="str">
        <f>IF(A5167&lt;&gt;"",IF(MID(C5167,1,1)="c",$AS$26,IF(MID(C5167,1,1)="r",$AS$41,IF(MID(C5167,1,1)="p",#REF!,#REF!))),"")</f>
        <v/>
      </c>
      <c r="I5167" s="92" t="str">
        <f t="shared" si="811"/>
        <v/>
      </c>
      <c r="J5167" s="92" t="str">
        <f t="shared" si="812"/>
        <v/>
      </c>
      <c r="K5167" s="92" t="str">
        <f t="shared" si="813"/>
        <v/>
      </c>
      <c r="L5167" s="92" t="str">
        <f t="shared" si="814"/>
        <v/>
      </c>
      <c r="M5167" s="95" t="str">
        <f>IF(A5167&lt;&gt;"",IF(MID(C5167,1,1)="c",SigmaEpsConcrete(I5167,$AN$30:$AN$33,$AR$30:$AR$33,$AS$26,$AS$27,$AS$28,$AQ$20,$AU$19),""),"")</f>
        <v/>
      </c>
      <c r="N5167" s="95" t="str">
        <f>IF(A5167&lt;&gt;"",IF(MID(C5167,1,1)="r",SigmaEpsReinf(J5167,$AS$42:$AS$43,$AS$41,$AS$39,$AS$40,$AQ$38),""),"")</f>
        <v/>
      </c>
      <c r="Q5167" s="92" t="str">
        <f t="shared" si="816"/>
        <v/>
      </c>
      <c r="R5167" s="92" t="str">
        <f t="shared" si="817"/>
        <v/>
      </c>
      <c r="U5167" s="5"/>
      <c r="V5167" s="5"/>
      <c r="W5167" s="94" t="str">
        <f t="shared" si="815"/>
        <v/>
      </c>
      <c r="X5167" s="94" t="str">
        <f t="shared" si="818"/>
        <v/>
      </c>
      <c r="Y5167" s="5"/>
      <c r="BK5167" s="8"/>
      <c r="BL5167" s="5"/>
      <c r="BM5167" s="5"/>
      <c r="BN5167" s="5"/>
      <c r="BO5167" s="5"/>
      <c r="BP5167" s="1"/>
      <c r="BQ5167" s="1"/>
      <c r="BR5167" s="1"/>
      <c r="BS5167" s="1"/>
      <c r="BT5167" s="1"/>
      <c r="BU5167" s="4"/>
      <c r="BV5167" s="1"/>
      <c r="BW5167" s="3"/>
      <c r="BX5167" s="4"/>
      <c r="BY5167" s="5"/>
      <c r="BZ5167" s="5"/>
      <c r="CA5167" s="5"/>
      <c r="CB5167" s="5"/>
      <c r="CC5167" s="5"/>
      <c r="CD5167" s="43"/>
    </row>
    <row r="5168" spans="1:82" x14ac:dyDescent="0.25">
      <c r="A5168" s="8"/>
      <c r="B5168" s="5"/>
      <c r="C5168" s="5"/>
      <c r="D5168" s="5"/>
      <c r="E5168" s="5"/>
      <c r="F5168" s="94" t="str">
        <f t="shared" si="809"/>
        <v/>
      </c>
      <c r="G5168" s="94" t="str">
        <f t="shared" si="810"/>
        <v/>
      </c>
      <c r="H5168" s="127" t="str">
        <f>IF(A5168&lt;&gt;"",IF(MID(C5168,1,1)="c",$AS$26,IF(MID(C5168,1,1)="r",$AS$41,IF(MID(C5168,1,1)="p",#REF!,#REF!))),"")</f>
        <v/>
      </c>
      <c r="I5168" s="92" t="str">
        <f t="shared" si="811"/>
        <v/>
      </c>
      <c r="J5168" s="92" t="str">
        <f t="shared" si="812"/>
        <v/>
      </c>
      <c r="K5168" s="92" t="str">
        <f t="shared" si="813"/>
        <v/>
      </c>
      <c r="L5168" s="92" t="str">
        <f t="shared" si="814"/>
        <v/>
      </c>
      <c r="M5168" s="95" t="str">
        <f>IF(A5168&lt;&gt;"",IF(MID(C5168,1,1)="c",SigmaEpsConcrete(I5168,$AN$30:$AN$33,$AR$30:$AR$33,$AS$26,$AS$27,$AS$28,$AQ$20,$AU$19),""),"")</f>
        <v/>
      </c>
      <c r="N5168" s="95" t="str">
        <f>IF(A5168&lt;&gt;"",IF(MID(C5168,1,1)="r",SigmaEpsReinf(J5168,$AS$42:$AS$43,$AS$41,$AS$39,$AS$40,$AQ$38),""),"")</f>
        <v/>
      </c>
      <c r="Q5168" s="92" t="str">
        <f t="shared" si="816"/>
        <v/>
      </c>
      <c r="R5168" s="92" t="str">
        <f t="shared" si="817"/>
        <v/>
      </c>
      <c r="U5168" s="5"/>
      <c r="V5168" s="5"/>
      <c r="W5168" s="94" t="str">
        <f t="shared" si="815"/>
        <v/>
      </c>
      <c r="X5168" s="94" t="str">
        <f t="shared" si="818"/>
        <v/>
      </c>
      <c r="Y5168" s="5"/>
      <c r="BK5168" s="8"/>
      <c r="BL5168" s="5"/>
      <c r="BM5168" s="5"/>
      <c r="BN5168" s="5"/>
      <c r="BO5168" s="5"/>
      <c r="BP5168" s="1"/>
      <c r="BQ5168" s="1"/>
      <c r="BR5168" s="1"/>
      <c r="BS5168" s="1"/>
      <c r="BT5168" s="1"/>
      <c r="BU5168" s="4"/>
      <c r="BV5168" s="1"/>
      <c r="BW5168" s="3"/>
      <c r="BX5168" s="4"/>
      <c r="BY5168" s="5"/>
      <c r="BZ5168" s="5"/>
      <c r="CA5168" s="5"/>
      <c r="CB5168" s="5"/>
      <c r="CC5168" s="5"/>
      <c r="CD5168" s="43"/>
    </row>
    <row r="5169" spans="1:82" x14ac:dyDescent="0.25">
      <c r="A5169" s="8"/>
      <c r="B5169" s="5"/>
      <c r="C5169" s="5"/>
      <c r="D5169" s="5"/>
      <c r="E5169" s="5"/>
      <c r="F5169" s="94" t="str">
        <f t="shared" si="809"/>
        <v/>
      </c>
      <c r="G5169" s="94" t="str">
        <f t="shared" si="810"/>
        <v/>
      </c>
      <c r="H5169" s="127" t="str">
        <f>IF(A5169&lt;&gt;"",IF(MID(C5169,1,1)="c",$AS$26,IF(MID(C5169,1,1)="r",$AS$41,IF(MID(C5169,1,1)="p",#REF!,#REF!))),"")</f>
        <v/>
      </c>
      <c r="I5169" s="92" t="str">
        <f t="shared" si="811"/>
        <v/>
      </c>
      <c r="J5169" s="92" t="str">
        <f t="shared" si="812"/>
        <v/>
      </c>
      <c r="K5169" s="92" t="str">
        <f t="shared" si="813"/>
        <v/>
      </c>
      <c r="L5169" s="92" t="str">
        <f t="shared" si="814"/>
        <v/>
      </c>
      <c r="M5169" s="95" t="str">
        <f>IF(A5169&lt;&gt;"",IF(MID(C5169,1,1)="c",SigmaEpsConcrete(I5169,$AN$30:$AN$33,$AR$30:$AR$33,$AS$26,$AS$27,$AS$28,$AQ$20,$AU$19),""),"")</f>
        <v/>
      </c>
      <c r="N5169" s="95" t="str">
        <f>IF(A5169&lt;&gt;"",IF(MID(C5169,1,1)="r",SigmaEpsReinf(J5169,$AS$42:$AS$43,$AS$41,$AS$39,$AS$40,$AQ$38),""),"")</f>
        <v/>
      </c>
      <c r="Q5169" s="92" t="str">
        <f t="shared" si="816"/>
        <v/>
      </c>
      <c r="R5169" s="92" t="str">
        <f t="shared" si="817"/>
        <v/>
      </c>
      <c r="U5169" s="5"/>
      <c r="V5169" s="5"/>
      <c r="W5169" s="94" t="str">
        <f t="shared" si="815"/>
        <v/>
      </c>
      <c r="X5169" s="94" t="str">
        <f t="shared" si="818"/>
        <v/>
      </c>
      <c r="Y5169" s="5"/>
      <c r="BK5169" s="8"/>
      <c r="BL5169" s="5"/>
      <c r="BM5169" s="5"/>
      <c r="BN5169" s="5"/>
      <c r="BO5169" s="5"/>
      <c r="BP5169" s="1"/>
      <c r="BQ5169" s="1"/>
      <c r="BR5169" s="1"/>
      <c r="BS5169" s="1"/>
      <c r="BT5169" s="1"/>
      <c r="BU5169" s="4"/>
      <c r="BV5169" s="1"/>
      <c r="BW5169" s="3"/>
      <c r="BX5169" s="4"/>
      <c r="BY5169" s="5"/>
      <c r="BZ5169" s="5"/>
      <c r="CA5169" s="5"/>
      <c r="CB5169" s="5"/>
      <c r="CC5169" s="5"/>
      <c r="CD5169" s="43"/>
    </row>
    <row r="5170" spans="1:82" x14ac:dyDescent="0.25">
      <c r="A5170" s="8"/>
      <c r="B5170" s="5"/>
      <c r="C5170" s="5"/>
      <c r="D5170" s="5"/>
      <c r="E5170" s="5"/>
      <c r="F5170" s="94" t="str">
        <f t="shared" si="809"/>
        <v/>
      </c>
      <c r="G5170" s="94" t="str">
        <f t="shared" si="810"/>
        <v/>
      </c>
      <c r="H5170" s="127" t="str">
        <f>IF(A5170&lt;&gt;"",IF(MID(C5170,1,1)="c",$AS$26,IF(MID(C5170,1,1)="r",$AS$41,IF(MID(C5170,1,1)="p",#REF!,#REF!))),"")</f>
        <v/>
      </c>
      <c r="I5170" s="92" t="str">
        <f t="shared" si="811"/>
        <v/>
      </c>
      <c r="J5170" s="92" t="str">
        <f t="shared" si="812"/>
        <v/>
      </c>
      <c r="K5170" s="92" t="str">
        <f t="shared" si="813"/>
        <v/>
      </c>
      <c r="L5170" s="92" t="str">
        <f t="shared" si="814"/>
        <v/>
      </c>
      <c r="M5170" s="95" t="str">
        <f>IF(A5170&lt;&gt;"",IF(MID(C5170,1,1)="c",SigmaEpsConcrete(I5170,$AN$30:$AN$33,$AR$30:$AR$33,$AS$26,$AS$27,$AS$28,$AQ$20,$AU$19),""),"")</f>
        <v/>
      </c>
      <c r="N5170" s="95" t="str">
        <f>IF(A5170&lt;&gt;"",IF(MID(C5170,1,1)="r",SigmaEpsReinf(J5170,$AS$42:$AS$43,$AS$41,$AS$39,$AS$40,$AQ$38),""),"")</f>
        <v/>
      </c>
      <c r="Q5170" s="92" t="str">
        <f t="shared" si="816"/>
        <v/>
      </c>
      <c r="R5170" s="92" t="str">
        <f t="shared" si="817"/>
        <v/>
      </c>
      <c r="U5170" s="5"/>
      <c r="V5170" s="5"/>
      <c r="W5170" s="94" t="str">
        <f t="shared" si="815"/>
        <v/>
      </c>
      <c r="X5170" s="94" t="str">
        <f t="shared" si="818"/>
        <v/>
      </c>
      <c r="Y5170" s="5"/>
      <c r="BK5170" s="8"/>
      <c r="BL5170" s="5"/>
      <c r="BM5170" s="5"/>
      <c r="BN5170" s="5"/>
      <c r="BO5170" s="5"/>
      <c r="BP5170" s="1"/>
      <c r="BQ5170" s="1"/>
      <c r="BR5170" s="1"/>
      <c r="BS5170" s="1"/>
      <c r="BT5170" s="1"/>
      <c r="BU5170" s="4"/>
      <c r="BV5170" s="1"/>
      <c r="BW5170" s="3"/>
      <c r="BX5170" s="4"/>
      <c r="BY5170" s="5"/>
      <c r="BZ5170" s="5"/>
      <c r="CA5170" s="5"/>
      <c r="CB5170" s="5"/>
      <c r="CC5170" s="5"/>
      <c r="CD5170" s="43"/>
    </row>
    <row r="5171" spans="1:82" x14ac:dyDescent="0.25">
      <c r="A5171" s="8"/>
      <c r="B5171" s="5"/>
      <c r="C5171" s="5"/>
      <c r="D5171" s="5"/>
      <c r="E5171" s="5"/>
      <c r="F5171" s="94" t="str">
        <f t="shared" si="809"/>
        <v/>
      </c>
      <c r="G5171" s="94" t="str">
        <f t="shared" si="810"/>
        <v/>
      </c>
      <c r="H5171" s="127" t="str">
        <f>IF(A5171&lt;&gt;"",IF(MID(C5171,1,1)="c",$AS$26,IF(MID(C5171,1,1)="r",$AS$41,IF(MID(C5171,1,1)="p",#REF!,#REF!))),"")</f>
        <v/>
      </c>
      <c r="I5171" s="92" t="str">
        <f t="shared" si="811"/>
        <v/>
      </c>
      <c r="J5171" s="92" t="str">
        <f t="shared" si="812"/>
        <v/>
      </c>
      <c r="K5171" s="92" t="str">
        <f t="shared" si="813"/>
        <v/>
      </c>
      <c r="L5171" s="92" t="str">
        <f t="shared" si="814"/>
        <v/>
      </c>
      <c r="M5171" s="95" t="str">
        <f>IF(A5171&lt;&gt;"",IF(MID(C5171,1,1)="c",SigmaEpsConcrete(I5171,$AN$30:$AN$33,$AR$30:$AR$33,$AS$26,$AS$27,$AS$28,$AQ$20,$AU$19),""),"")</f>
        <v/>
      </c>
      <c r="N5171" s="95" t="str">
        <f>IF(A5171&lt;&gt;"",IF(MID(C5171,1,1)="r",SigmaEpsReinf(J5171,$AS$42:$AS$43,$AS$41,$AS$39,$AS$40,$AQ$38),""),"")</f>
        <v/>
      </c>
      <c r="Q5171" s="92" t="str">
        <f t="shared" si="816"/>
        <v/>
      </c>
      <c r="R5171" s="92" t="str">
        <f t="shared" si="817"/>
        <v/>
      </c>
      <c r="U5171" s="5"/>
      <c r="V5171" s="5"/>
      <c r="W5171" s="94" t="str">
        <f t="shared" si="815"/>
        <v/>
      </c>
      <c r="X5171" s="94" t="str">
        <f t="shared" si="818"/>
        <v/>
      </c>
      <c r="Y5171" s="5"/>
      <c r="BK5171" s="8"/>
      <c r="BL5171" s="5"/>
      <c r="BM5171" s="5"/>
      <c r="BN5171" s="5"/>
      <c r="BO5171" s="5"/>
      <c r="BP5171" s="1"/>
      <c r="BQ5171" s="1"/>
      <c r="BR5171" s="1"/>
      <c r="BS5171" s="1"/>
      <c r="BT5171" s="1"/>
      <c r="BU5171" s="4"/>
      <c r="BV5171" s="1"/>
      <c r="BW5171" s="3"/>
      <c r="BX5171" s="4"/>
      <c r="BY5171" s="5"/>
      <c r="BZ5171" s="5"/>
      <c r="CA5171" s="5"/>
      <c r="CB5171" s="5"/>
      <c r="CC5171" s="5"/>
      <c r="CD5171" s="43"/>
    </row>
    <row r="5172" spans="1:82" x14ac:dyDescent="0.25">
      <c r="A5172" s="8"/>
      <c r="B5172" s="5"/>
      <c r="C5172" s="5"/>
      <c r="D5172" s="5"/>
      <c r="E5172" s="5"/>
      <c r="F5172" s="94" t="str">
        <f t="shared" si="809"/>
        <v/>
      </c>
      <c r="G5172" s="94" t="str">
        <f t="shared" si="810"/>
        <v/>
      </c>
      <c r="H5172" s="127" t="str">
        <f>IF(A5172&lt;&gt;"",IF(MID(C5172,1,1)="c",$AS$26,IF(MID(C5172,1,1)="r",$AS$41,IF(MID(C5172,1,1)="p",#REF!,#REF!))),"")</f>
        <v/>
      </c>
      <c r="I5172" s="92" t="str">
        <f t="shared" si="811"/>
        <v/>
      </c>
      <c r="J5172" s="92" t="str">
        <f t="shared" si="812"/>
        <v/>
      </c>
      <c r="K5172" s="92" t="str">
        <f t="shared" si="813"/>
        <v/>
      </c>
      <c r="L5172" s="92" t="str">
        <f t="shared" si="814"/>
        <v/>
      </c>
      <c r="M5172" s="95" t="str">
        <f>IF(A5172&lt;&gt;"",IF(MID(C5172,1,1)="c",SigmaEpsConcrete(I5172,$AN$30:$AN$33,$AR$30:$AR$33,$AS$26,$AS$27,$AS$28,$AQ$20,$AU$19),""),"")</f>
        <v/>
      </c>
      <c r="N5172" s="95" t="str">
        <f>IF(A5172&lt;&gt;"",IF(MID(C5172,1,1)="r",SigmaEpsReinf(J5172,$AS$42:$AS$43,$AS$41,$AS$39,$AS$40,$AQ$38),""),"")</f>
        <v/>
      </c>
      <c r="Q5172" s="92" t="str">
        <f t="shared" si="816"/>
        <v/>
      </c>
      <c r="R5172" s="92" t="str">
        <f t="shared" si="817"/>
        <v/>
      </c>
      <c r="U5172" s="5"/>
      <c r="V5172" s="5"/>
      <c r="W5172" s="94" t="str">
        <f t="shared" si="815"/>
        <v/>
      </c>
      <c r="X5172" s="94" t="str">
        <f t="shared" si="818"/>
        <v/>
      </c>
      <c r="Y5172" s="5"/>
      <c r="BK5172" s="8"/>
      <c r="BL5172" s="5"/>
      <c r="BM5172" s="5"/>
      <c r="BN5172" s="5"/>
      <c r="BO5172" s="5"/>
      <c r="BP5172" s="1"/>
      <c r="BQ5172" s="1"/>
      <c r="BR5172" s="1"/>
      <c r="BS5172" s="1"/>
      <c r="BT5172" s="1"/>
      <c r="BU5172" s="4"/>
      <c r="BV5172" s="1"/>
      <c r="BW5172" s="3"/>
      <c r="BX5172" s="4"/>
      <c r="BY5172" s="5"/>
      <c r="BZ5172" s="5"/>
      <c r="CA5172" s="5"/>
      <c r="CB5172" s="5"/>
      <c r="CC5172" s="5"/>
      <c r="CD5172" s="43"/>
    </row>
    <row r="5173" spans="1:82" x14ac:dyDescent="0.25">
      <c r="A5173" s="8"/>
      <c r="B5173" s="5"/>
      <c r="C5173" s="5"/>
      <c r="D5173" s="5"/>
      <c r="E5173" s="5"/>
      <c r="F5173" s="94" t="str">
        <f t="shared" si="809"/>
        <v/>
      </c>
      <c r="G5173" s="94" t="str">
        <f t="shared" si="810"/>
        <v/>
      </c>
      <c r="H5173" s="127" t="str">
        <f>IF(A5173&lt;&gt;"",IF(MID(C5173,1,1)="c",$AS$26,IF(MID(C5173,1,1)="r",$AS$41,IF(MID(C5173,1,1)="p",#REF!,#REF!))),"")</f>
        <v/>
      </c>
      <c r="I5173" s="92" t="str">
        <f t="shared" si="811"/>
        <v/>
      </c>
      <c r="J5173" s="92" t="str">
        <f t="shared" si="812"/>
        <v/>
      </c>
      <c r="K5173" s="92" t="str">
        <f t="shared" si="813"/>
        <v/>
      </c>
      <c r="L5173" s="92" t="str">
        <f t="shared" si="814"/>
        <v/>
      </c>
      <c r="M5173" s="95" t="str">
        <f>IF(A5173&lt;&gt;"",IF(MID(C5173,1,1)="c",SigmaEpsConcrete(I5173,$AN$30:$AN$33,$AR$30:$AR$33,$AS$26,$AS$27,$AS$28,$AQ$20,$AU$19),""),"")</f>
        <v/>
      </c>
      <c r="N5173" s="95" t="str">
        <f>IF(A5173&lt;&gt;"",IF(MID(C5173,1,1)="r",SigmaEpsReinf(J5173,$AS$42:$AS$43,$AS$41,$AS$39,$AS$40,$AQ$38),""),"")</f>
        <v/>
      </c>
      <c r="Q5173" s="92" t="str">
        <f t="shared" si="816"/>
        <v/>
      </c>
      <c r="R5173" s="92" t="str">
        <f t="shared" si="817"/>
        <v/>
      </c>
      <c r="U5173" s="5"/>
      <c r="V5173" s="5"/>
      <c r="W5173" s="94" t="str">
        <f t="shared" si="815"/>
        <v/>
      </c>
      <c r="X5173" s="94" t="str">
        <f t="shared" si="818"/>
        <v/>
      </c>
      <c r="Y5173" s="5"/>
      <c r="BK5173" s="8"/>
      <c r="BL5173" s="5"/>
      <c r="BM5173" s="5"/>
      <c r="BN5173" s="5"/>
      <c r="BO5173" s="5"/>
      <c r="BP5173" s="1"/>
      <c r="BQ5173" s="1"/>
      <c r="BR5173" s="1"/>
      <c r="BS5173" s="1"/>
      <c r="BT5173" s="1"/>
      <c r="BU5173" s="4"/>
      <c r="BV5173" s="1"/>
      <c r="BW5173" s="3"/>
      <c r="BX5173" s="4"/>
      <c r="BY5173" s="5"/>
      <c r="BZ5173" s="5"/>
      <c r="CA5173" s="5"/>
      <c r="CB5173" s="5"/>
      <c r="CC5173" s="5"/>
      <c r="CD5173" s="43"/>
    </row>
    <row r="5174" spans="1:82" x14ac:dyDescent="0.25">
      <c r="A5174" s="8"/>
      <c r="B5174" s="5"/>
      <c r="C5174" s="5"/>
      <c r="D5174" s="5"/>
      <c r="E5174" s="5"/>
      <c r="F5174" s="94" t="str">
        <f t="shared" si="809"/>
        <v/>
      </c>
      <c r="G5174" s="94" t="str">
        <f t="shared" si="810"/>
        <v/>
      </c>
      <c r="H5174" s="127" t="str">
        <f>IF(A5174&lt;&gt;"",IF(MID(C5174,1,1)="c",$AS$26,IF(MID(C5174,1,1)="r",$AS$41,IF(MID(C5174,1,1)="p",#REF!,#REF!))),"")</f>
        <v/>
      </c>
      <c r="I5174" s="92" t="str">
        <f t="shared" si="811"/>
        <v/>
      </c>
      <c r="J5174" s="92" t="str">
        <f t="shared" si="812"/>
        <v/>
      </c>
      <c r="K5174" s="92" t="str">
        <f t="shared" si="813"/>
        <v/>
      </c>
      <c r="L5174" s="92" t="str">
        <f t="shared" si="814"/>
        <v/>
      </c>
      <c r="M5174" s="95" t="str">
        <f>IF(A5174&lt;&gt;"",IF(MID(C5174,1,1)="c",SigmaEpsConcrete(I5174,$AN$30:$AN$33,$AR$30:$AR$33,$AS$26,$AS$27,$AS$28,$AQ$20,$AU$19),""),"")</f>
        <v/>
      </c>
      <c r="N5174" s="95" t="str">
        <f>IF(A5174&lt;&gt;"",IF(MID(C5174,1,1)="r",SigmaEpsReinf(J5174,$AS$42:$AS$43,$AS$41,$AS$39,$AS$40,$AQ$38),""),"")</f>
        <v/>
      </c>
      <c r="Q5174" s="92" t="str">
        <f t="shared" si="816"/>
        <v/>
      </c>
      <c r="R5174" s="92" t="str">
        <f t="shared" si="817"/>
        <v/>
      </c>
      <c r="U5174" s="5"/>
      <c r="V5174" s="5"/>
      <c r="W5174" s="94" t="str">
        <f t="shared" si="815"/>
        <v/>
      </c>
      <c r="X5174" s="94" t="str">
        <f t="shared" si="818"/>
        <v/>
      </c>
      <c r="Y5174" s="5"/>
      <c r="BK5174" s="8"/>
      <c r="BL5174" s="5"/>
      <c r="BM5174" s="5"/>
      <c r="BN5174" s="5"/>
      <c r="BO5174" s="5"/>
      <c r="BP5174" s="1"/>
      <c r="BQ5174" s="1"/>
      <c r="BR5174" s="1"/>
      <c r="BS5174" s="1"/>
      <c r="BT5174" s="1"/>
      <c r="BU5174" s="4"/>
      <c r="BV5174" s="1"/>
      <c r="BW5174" s="3"/>
      <c r="BX5174" s="4"/>
      <c r="BY5174" s="5"/>
      <c r="BZ5174" s="5"/>
      <c r="CA5174" s="5"/>
      <c r="CB5174" s="5"/>
      <c r="CC5174" s="5"/>
      <c r="CD5174" s="43"/>
    </row>
    <row r="5175" spans="1:82" x14ac:dyDescent="0.25">
      <c r="A5175" s="8"/>
      <c r="B5175" s="5"/>
      <c r="C5175" s="5"/>
      <c r="D5175" s="5"/>
      <c r="E5175" s="5"/>
      <c r="F5175" s="94" t="str">
        <f t="shared" si="809"/>
        <v/>
      </c>
      <c r="G5175" s="94" t="str">
        <f t="shared" si="810"/>
        <v/>
      </c>
      <c r="H5175" s="127" t="str">
        <f>IF(A5175&lt;&gt;"",IF(MID(C5175,1,1)="c",$AS$26,IF(MID(C5175,1,1)="r",$AS$41,IF(MID(C5175,1,1)="p",#REF!,#REF!))),"")</f>
        <v/>
      </c>
      <c r="I5175" s="92" t="str">
        <f t="shared" si="811"/>
        <v/>
      </c>
      <c r="J5175" s="92" t="str">
        <f t="shared" si="812"/>
        <v/>
      </c>
      <c r="K5175" s="92" t="str">
        <f t="shared" si="813"/>
        <v/>
      </c>
      <c r="L5175" s="92" t="str">
        <f t="shared" si="814"/>
        <v/>
      </c>
      <c r="M5175" s="95" t="str">
        <f>IF(A5175&lt;&gt;"",IF(MID(C5175,1,1)="c",SigmaEpsConcrete(I5175,$AN$30:$AN$33,$AR$30:$AR$33,$AS$26,$AS$27,$AS$28,$AQ$20,$AU$19),""),"")</f>
        <v/>
      </c>
      <c r="N5175" s="95" t="str">
        <f>IF(A5175&lt;&gt;"",IF(MID(C5175,1,1)="r",SigmaEpsReinf(J5175,$AS$42:$AS$43,$AS$41,$AS$39,$AS$40,$AQ$38),""),"")</f>
        <v/>
      </c>
      <c r="Q5175" s="92" t="str">
        <f t="shared" si="816"/>
        <v/>
      </c>
      <c r="R5175" s="92" t="str">
        <f t="shared" si="817"/>
        <v/>
      </c>
      <c r="U5175" s="5"/>
      <c r="V5175" s="5"/>
      <c r="W5175" s="94" t="str">
        <f t="shared" si="815"/>
        <v/>
      </c>
      <c r="X5175" s="94" t="str">
        <f t="shared" si="818"/>
        <v/>
      </c>
      <c r="Y5175" s="5"/>
      <c r="BK5175" s="8"/>
      <c r="BL5175" s="5"/>
      <c r="BM5175" s="5"/>
      <c r="BN5175" s="5"/>
      <c r="BO5175" s="5"/>
      <c r="BP5175" s="1"/>
      <c r="BQ5175" s="1"/>
      <c r="BR5175" s="1"/>
      <c r="BS5175" s="1"/>
      <c r="BT5175" s="1"/>
      <c r="BU5175" s="4"/>
      <c r="BV5175" s="1"/>
      <c r="BW5175" s="3"/>
      <c r="BX5175" s="4"/>
      <c r="BY5175" s="5"/>
      <c r="BZ5175" s="5"/>
      <c r="CA5175" s="5"/>
      <c r="CB5175" s="5"/>
      <c r="CC5175" s="5"/>
      <c r="CD5175" s="43"/>
    </row>
    <row r="5176" spans="1:82" x14ac:dyDescent="0.25">
      <c r="A5176" s="8"/>
      <c r="B5176" s="5"/>
      <c r="C5176" s="5"/>
      <c r="D5176" s="5"/>
      <c r="E5176" s="5"/>
      <c r="F5176" s="94" t="str">
        <f t="shared" si="809"/>
        <v/>
      </c>
      <c r="G5176" s="94" t="str">
        <f t="shared" si="810"/>
        <v/>
      </c>
      <c r="H5176" s="127" t="str">
        <f>IF(A5176&lt;&gt;"",IF(MID(C5176,1,1)="c",$AS$26,IF(MID(C5176,1,1)="r",$AS$41,IF(MID(C5176,1,1)="p",#REF!,#REF!))),"")</f>
        <v/>
      </c>
      <c r="I5176" s="92" t="str">
        <f t="shared" si="811"/>
        <v/>
      </c>
      <c r="J5176" s="92" t="str">
        <f t="shared" si="812"/>
        <v/>
      </c>
      <c r="K5176" s="92" t="str">
        <f t="shared" si="813"/>
        <v/>
      </c>
      <c r="L5176" s="92" t="str">
        <f t="shared" si="814"/>
        <v/>
      </c>
      <c r="M5176" s="95" t="str">
        <f>IF(A5176&lt;&gt;"",IF(MID(C5176,1,1)="c",SigmaEpsConcrete(I5176,$AN$30:$AN$33,$AR$30:$AR$33,$AS$26,$AS$27,$AS$28,$AQ$20,$AU$19),""),"")</f>
        <v/>
      </c>
      <c r="N5176" s="95" t="str">
        <f>IF(A5176&lt;&gt;"",IF(MID(C5176,1,1)="r",SigmaEpsReinf(J5176,$AS$42:$AS$43,$AS$41,$AS$39,$AS$40,$AQ$38),""),"")</f>
        <v/>
      </c>
      <c r="Q5176" s="92" t="str">
        <f t="shared" si="816"/>
        <v/>
      </c>
      <c r="R5176" s="92" t="str">
        <f t="shared" si="817"/>
        <v/>
      </c>
      <c r="U5176" s="5"/>
      <c r="V5176" s="5"/>
      <c r="W5176" s="94" t="str">
        <f t="shared" si="815"/>
        <v/>
      </c>
      <c r="X5176" s="94" t="str">
        <f t="shared" si="818"/>
        <v/>
      </c>
      <c r="Y5176" s="5"/>
      <c r="BK5176" s="8"/>
      <c r="BL5176" s="5"/>
      <c r="BM5176" s="5"/>
      <c r="BN5176" s="5"/>
      <c r="BO5176" s="5"/>
      <c r="BP5176" s="1"/>
      <c r="BQ5176" s="1"/>
      <c r="BR5176" s="1"/>
      <c r="BS5176" s="1"/>
      <c r="BT5176" s="1"/>
      <c r="BU5176" s="4"/>
      <c r="BV5176" s="1"/>
      <c r="BW5176" s="3"/>
      <c r="BX5176" s="4"/>
      <c r="BY5176" s="5"/>
      <c r="BZ5176" s="5"/>
      <c r="CA5176" s="5"/>
      <c r="CB5176" s="5"/>
      <c r="CC5176" s="5"/>
      <c r="CD5176" s="43"/>
    </row>
    <row r="5177" spans="1:82" x14ac:dyDescent="0.25">
      <c r="A5177" s="8"/>
      <c r="B5177" s="5"/>
      <c r="C5177" s="5"/>
      <c r="D5177" s="5"/>
      <c r="E5177" s="5"/>
      <c r="F5177" s="94" t="str">
        <f t="shared" si="809"/>
        <v/>
      </c>
      <c r="G5177" s="94" t="str">
        <f t="shared" si="810"/>
        <v/>
      </c>
      <c r="H5177" s="127" t="str">
        <f>IF(A5177&lt;&gt;"",IF(MID(C5177,1,1)="c",$AS$26,IF(MID(C5177,1,1)="r",$AS$41,IF(MID(C5177,1,1)="p",#REF!,#REF!))),"")</f>
        <v/>
      </c>
      <c r="I5177" s="92" t="str">
        <f t="shared" si="811"/>
        <v/>
      </c>
      <c r="J5177" s="92" t="str">
        <f t="shared" si="812"/>
        <v/>
      </c>
      <c r="K5177" s="92" t="str">
        <f t="shared" si="813"/>
        <v/>
      </c>
      <c r="L5177" s="92" t="str">
        <f t="shared" si="814"/>
        <v/>
      </c>
      <c r="M5177" s="95" t="str">
        <f>IF(A5177&lt;&gt;"",IF(MID(C5177,1,1)="c",SigmaEpsConcrete(I5177,$AN$30:$AN$33,$AR$30:$AR$33,$AS$26,$AS$27,$AS$28,$AQ$20,$AU$19),""),"")</f>
        <v/>
      </c>
      <c r="N5177" s="95" t="str">
        <f>IF(A5177&lt;&gt;"",IF(MID(C5177,1,1)="r",SigmaEpsReinf(J5177,$AS$42:$AS$43,$AS$41,$AS$39,$AS$40,$AQ$38),""),"")</f>
        <v/>
      </c>
      <c r="Q5177" s="92" t="str">
        <f t="shared" si="816"/>
        <v/>
      </c>
      <c r="R5177" s="92" t="str">
        <f t="shared" si="817"/>
        <v/>
      </c>
      <c r="U5177" s="5"/>
      <c r="V5177" s="5"/>
      <c r="W5177" s="94" t="str">
        <f t="shared" si="815"/>
        <v/>
      </c>
      <c r="X5177" s="94" t="str">
        <f t="shared" si="818"/>
        <v/>
      </c>
      <c r="Y5177" s="5"/>
      <c r="BK5177" s="8"/>
      <c r="BL5177" s="5"/>
      <c r="BM5177" s="5"/>
      <c r="BN5177" s="5"/>
      <c r="BO5177" s="5"/>
      <c r="BP5177" s="1"/>
      <c r="BQ5177" s="1"/>
      <c r="BR5177" s="1"/>
      <c r="BS5177" s="1"/>
      <c r="BT5177" s="1"/>
      <c r="BU5177" s="4"/>
      <c r="BV5177" s="1"/>
      <c r="BW5177" s="3"/>
      <c r="BX5177" s="4"/>
      <c r="BY5177" s="5"/>
      <c r="BZ5177" s="5"/>
      <c r="CA5177" s="5"/>
      <c r="CB5177" s="5"/>
      <c r="CC5177" s="5"/>
      <c r="CD5177" s="43"/>
    </row>
    <row r="5178" spans="1:82" x14ac:dyDescent="0.25">
      <c r="A5178" s="8"/>
      <c r="B5178" s="5"/>
      <c r="C5178" s="5"/>
      <c r="D5178" s="5"/>
      <c r="E5178" s="5"/>
      <c r="F5178" s="94" t="str">
        <f t="shared" si="809"/>
        <v/>
      </c>
      <c r="G5178" s="94" t="str">
        <f t="shared" si="810"/>
        <v/>
      </c>
      <c r="H5178" s="127" t="str">
        <f>IF(A5178&lt;&gt;"",IF(MID(C5178,1,1)="c",$AS$26,IF(MID(C5178,1,1)="r",$AS$41,IF(MID(C5178,1,1)="p",#REF!,#REF!))),"")</f>
        <v/>
      </c>
      <c r="I5178" s="92" t="str">
        <f t="shared" si="811"/>
        <v/>
      </c>
      <c r="J5178" s="92" t="str">
        <f t="shared" si="812"/>
        <v/>
      </c>
      <c r="K5178" s="92" t="str">
        <f t="shared" si="813"/>
        <v/>
      </c>
      <c r="L5178" s="92" t="str">
        <f t="shared" si="814"/>
        <v/>
      </c>
      <c r="M5178" s="95" t="str">
        <f>IF(A5178&lt;&gt;"",IF(MID(C5178,1,1)="c",SigmaEpsConcrete(I5178,$AN$30:$AN$33,$AR$30:$AR$33,$AS$26,$AS$27,$AS$28,$AQ$20,$AU$19),""),"")</f>
        <v/>
      </c>
      <c r="N5178" s="95" t="str">
        <f>IF(A5178&lt;&gt;"",IF(MID(C5178,1,1)="r",SigmaEpsReinf(J5178,$AS$42:$AS$43,$AS$41,$AS$39,$AS$40,$AQ$38),""),"")</f>
        <v/>
      </c>
      <c r="Q5178" s="92" t="str">
        <f t="shared" si="816"/>
        <v/>
      </c>
      <c r="R5178" s="92" t="str">
        <f t="shared" si="817"/>
        <v/>
      </c>
      <c r="U5178" s="5"/>
      <c r="V5178" s="5"/>
      <c r="W5178" s="94" t="str">
        <f t="shared" si="815"/>
        <v/>
      </c>
      <c r="X5178" s="94" t="str">
        <f t="shared" si="818"/>
        <v/>
      </c>
      <c r="Y5178" s="5"/>
      <c r="BK5178" s="8"/>
      <c r="BL5178" s="5"/>
      <c r="BM5178" s="5"/>
      <c r="BN5178" s="5"/>
      <c r="BO5178" s="5"/>
      <c r="BP5178" s="1"/>
      <c r="BQ5178" s="1"/>
      <c r="BR5178" s="1"/>
      <c r="BS5178" s="1"/>
      <c r="BT5178" s="1"/>
      <c r="BU5178" s="4"/>
      <c r="BV5178" s="1"/>
      <c r="BW5178" s="3"/>
      <c r="BX5178" s="4"/>
      <c r="BY5178" s="5"/>
      <c r="BZ5178" s="5"/>
      <c r="CA5178" s="5"/>
      <c r="CB5178" s="5"/>
      <c r="CC5178" s="5"/>
      <c r="CD5178" s="43"/>
    </row>
    <row r="5179" spans="1:82" x14ac:dyDescent="0.25">
      <c r="A5179" s="8"/>
      <c r="B5179" s="5"/>
      <c r="C5179" s="5"/>
      <c r="D5179" s="5"/>
      <c r="E5179" s="5"/>
      <c r="F5179" s="94" t="str">
        <f t="shared" si="809"/>
        <v/>
      </c>
      <c r="G5179" s="94" t="str">
        <f t="shared" si="810"/>
        <v/>
      </c>
      <c r="H5179" s="127" t="str">
        <f>IF(A5179&lt;&gt;"",IF(MID(C5179,1,1)="c",$AS$26,IF(MID(C5179,1,1)="r",$AS$41,IF(MID(C5179,1,1)="p",#REF!,#REF!))),"")</f>
        <v/>
      </c>
      <c r="I5179" s="92" t="str">
        <f t="shared" si="811"/>
        <v/>
      </c>
      <c r="J5179" s="92" t="str">
        <f t="shared" si="812"/>
        <v/>
      </c>
      <c r="K5179" s="92" t="str">
        <f t="shared" si="813"/>
        <v/>
      </c>
      <c r="L5179" s="92" t="str">
        <f t="shared" si="814"/>
        <v/>
      </c>
      <c r="M5179" s="95" t="str">
        <f>IF(A5179&lt;&gt;"",IF(MID(C5179,1,1)="c",SigmaEpsConcrete(I5179,$AN$30:$AN$33,$AR$30:$AR$33,$AS$26,$AS$27,$AS$28,$AQ$20,$AU$19),""),"")</f>
        <v/>
      </c>
      <c r="N5179" s="95" t="str">
        <f>IF(A5179&lt;&gt;"",IF(MID(C5179,1,1)="r",SigmaEpsReinf(J5179,$AS$42:$AS$43,$AS$41,$AS$39,$AS$40,$AQ$38),""),"")</f>
        <v/>
      </c>
      <c r="Q5179" s="92" t="str">
        <f t="shared" si="816"/>
        <v/>
      </c>
      <c r="R5179" s="92" t="str">
        <f t="shared" si="817"/>
        <v/>
      </c>
      <c r="U5179" s="5"/>
      <c r="V5179" s="5"/>
      <c r="W5179" s="94" t="str">
        <f t="shared" si="815"/>
        <v/>
      </c>
      <c r="X5179" s="94" t="str">
        <f t="shared" si="818"/>
        <v/>
      </c>
      <c r="Y5179" s="5"/>
      <c r="BK5179" s="8"/>
      <c r="BL5179" s="5"/>
      <c r="BM5179" s="5"/>
      <c r="BN5179" s="5"/>
      <c r="BO5179" s="5"/>
      <c r="BP5179" s="1"/>
      <c r="BQ5179" s="1"/>
      <c r="BR5179" s="1"/>
      <c r="BS5179" s="1"/>
      <c r="BT5179" s="1"/>
      <c r="BU5179" s="4"/>
      <c r="BV5179" s="1"/>
      <c r="BW5179" s="3"/>
      <c r="BX5179" s="4"/>
      <c r="BY5179" s="5"/>
      <c r="BZ5179" s="5"/>
      <c r="CA5179" s="5"/>
      <c r="CB5179" s="5"/>
      <c r="CC5179" s="5"/>
      <c r="CD5179" s="43"/>
    </row>
    <row r="5180" spans="1:82" x14ac:dyDescent="0.25">
      <c r="A5180" s="8"/>
      <c r="B5180" s="5"/>
      <c r="C5180" s="5"/>
      <c r="D5180" s="5"/>
      <c r="E5180" s="5"/>
      <c r="F5180" s="94" t="str">
        <f t="shared" si="809"/>
        <v/>
      </c>
      <c r="G5180" s="94" t="str">
        <f t="shared" si="810"/>
        <v/>
      </c>
      <c r="H5180" s="127" t="str">
        <f>IF(A5180&lt;&gt;"",IF(MID(C5180,1,1)="c",$AS$26,IF(MID(C5180,1,1)="r",$AS$41,IF(MID(C5180,1,1)="p",#REF!,#REF!))),"")</f>
        <v/>
      </c>
      <c r="I5180" s="92" t="str">
        <f t="shared" si="811"/>
        <v/>
      </c>
      <c r="J5180" s="92" t="str">
        <f t="shared" si="812"/>
        <v/>
      </c>
      <c r="K5180" s="92" t="str">
        <f t="shared" si="813"/>
        <v/>
      </c>
      <c r="L5180" s="92" t="str">
        <f t="shared" si="814"/>
        <v/>
      </c>
      <c r="M5180" s="95" t="str">
        <f>IF(A5180&lt;&gt;"",IF(MID(C5180,1,1)="c",SigmaEpsConcrete(I5180,$AN$30:$AN$33,$AR$30:$AR$33,$AS$26,$AS$27,$AS$28,$AQ$20,$AU$19),""),"")</f>
        <v/>
      </c>
      <c r="N5180" s="95" t="str">
        <f>IF(A5180&lt;&gt;"",IF(MID(C5180,1,1)="r",SigmaEpsReinf(J5180,$AS$42:$AS$43,$AS$41,$AS$39,$AS$40,$AQ$38),""),"")</f>
        <v/>
      </c>
      <c r="Q5180" s="92" t="str">
        <f t="shared" si="816"/>
        <v/>
      </c>
      <c r="R5180" s="92" t="str">
        <f t="shared" si="817"/>
        <v/>
      </c>
      <c r="U5180" s="5"/>
      <c r="V5180" s="5"/>
      <c r="W5180" s="94" t="str">
        <f t="shared" si="815"/>
        <v/>
      </c>
      <c r="X5180" s="94" t="str">
        <f t="shared" si="818"/>
        <v/>
      </c>
      <c r="Y5180" s="5"/>
      <c r="BK5180" s="8"/>
      <c r="BL5180" s="5"/>
      <c r="BM5180" s="5"/>
      <c r="BN5180" s="5"/>
      <c r="BO5180" s="5"/>
      <c r="BP5180" s="1"/>
      <c r="BQ5180" s="1"/>
      <c r="BR5180" s="1"/>
      <c r="BS5180" s="1"/>
      <c r="BT5180" s="1"/>
      <c r="BU5180" s="4"/>
      <c r="BV5180" s="1"/>
      <c r="BW5180" s="3"/>
      <c r="BX5180" s="4"/>
      <c r="BY5180" s="5"/>
      <c r="BZ5180" s="5"/>
      <c r="CA5180" s="5"/>
      <c r="CB5180" s="5"/>
      <c r="CC5180" s="5"/>
      <c r="CD5180" s="43"/>
    </row>
    <row r="5181" spans="1:82" x14ac:dyDescent="0.25">
      <c r="A5181" s="8"/>
      <c r="B5181" s="5"/>
      <c r="C5181" s="5"/>
      <c r="D5181" s="5"/>
      <c r="E5181" s="5"/>
      <c r="F5181" s="94" t="str">
        <f t="shared" si="809"/>
        <v/>
      </c>
      <c r="G5181" s="94" t="str">
        <f t="shared" si="810"/>
        <v/>
      </c>
      <c r="H5181" s="127" t="str">
        <f>IF(A5181&lt;&gt;"",IF(MID(C5181,1,1)="c",$AS$26,IF(MID(C5181,1,1)="r",$AS$41,IF(MID(C5181,1,1)="p",#REF!,#REF!))),"")</f>
        <v/>
      </c>
      <c r="I5181" s="92" t="str">
        <f t="shared" si="811"/>
        <v/>
      </c>
      <c r="J5181" s="92" t="str">
        <f t="shared" si="812"/>
        <v/>
      </c>
      <c r="K5181" s="92" t="str">
        <f t="shared" si="813"/>
        <v/>
      </c>
      <c r="L5181" s="92" t="str">
        <f t="shared" si="814"/>
        <v/>
      </c>
      <c r="M5181" s="95" t="str">
        <f>IF(A5181&lt;&gt;"",IF(MID(C5181,1,1)="c",SigmaEpsConcrete(I5181,$AN$30:$AN$33,$AR$30:$AR$33,$AS$26,$AS$27,$AS$28,$AQ$20,$AU$19),""),"")</f>
        <v/>
      </c>
      <c r="N5181" s="95" t="str">
        <f>IF(A5181&lt;&gt;"",IF(MID(C5181,1,1)="r",SigmaEpsReinf(J5181,$AS$42:$AS$43,$AS$41,$AS$39,$AS$40,$AQ$38),""),"")</f>
        <v/>
      </c>
      <c r="Q5181" s="92" t="str">
        <f t="shared" si="816"/>
        <v/>
      </c>
      <c r="R5181" s="92" t="str">
        <f t="shared" si="817"/>
        <v/>
      </c>
      <c r="U5181" s="5"/>
      <c r="V5181" s="5"/>
      <c r="W5181" s="94" t="str">
        <f t="shared" si="815"/>
        <v/>
      </c>
      <c r="X5181" s="94" t="str">
        <f t="shared" si="818"/>
        <v/>
      </c>
      <c r="Y5181" s="5"/>
      <c r="BK5181" s="8"/>
      <c r="BL5181" s="5"/>
      <c r="BM5181" s="5"/>
      <c r="BN5181" s="5"/>
      <c r="BO5181" s="5"/>
      <c r="BP5181" s="1"/>
      <c r="BQ5181" s="1"/>
      <c r="BR5181" s="1"/>
      <c r="BS5181" s="1"/>
      <c r="BT5181" s="1"/>
      <c r="BU5181" s="4"/>
      <c r="BV5181" s="1"/>
      <c r="BW5181" s="3"/>
      <c r="BX5181" s="4"/>
      <c r="BY5181" s="5"/>
      <c r="BZ5181" s="5"/>
      <c r="CA5181" s="5"/>
      <c r="CB5181" s="5"/>
      <c r="CC5181" s="5"/>
      <c r="CD5181" s="43"/>
    </row>
    <row r="5182" spans="1:82" x14ac:dyDescent="0.25">
      <c r="A5182" s="8"/>
      <c r="B5182" s="5"/>
      <c r="C5182" s="5"/>
      <c r="D5182" s="5"/>
      <c r="E5182" s="5"/>
      <c r="F5182" s="94" t="str">
        <f t="shared" si="809"/>
        <v/>
      </c>
      <c r="G5182" s="94" t="str">
        <f t="shared" si="810"/>
        <v/>
      </c>
      <c r="H5182" s="127" t="str">
        <f>IF(A5182&lt;&gt;"",IF(MID(C5182,1,1)="c",$AS$26,IF(MID(C5182,1,1)="r",$AS$41,IF(MID(C5182,1,1)="p",#REF!,#REF!))),"")</f>
        <v/>
      </c>
      <c r="I5182" s="92" t="str">
        <f t="shared" si="811"/>
        <v/>
      </c>
      <c r="J5182" s="92" t="str">
        <f t="shared" si="812"/>
        <v/>
      </c>
      <c r="K5182" s="92" t="str">
        <f t="shared" si="813"/>
        <v/>
      </c>
      <c r="L5182" s="92" t="str">
        <f t="shared" si="814"/>
        <v/>
      </c>
      <c r="M5182" s="95" t="str">
        <f>IF(A5182&lt;&gt;"",IF(MID(C5182,1,1)="c",SigmaEpsConcrete(I5182,$AN$30:$AN$33,$AR$30:$AR$33,$AS$26,$AS$27,$AS$28,$AQ$20,$AU$19),""),"")</f>
        <v/>
      </c>
      <c r="N5182" s="95" t="str">
        <f>IF(A5182&lt;&gt;"",IF(MID(C5182,1,1)="r",SigmaEpsReinf(J5182,$AS$42:$AS$43,$AS$41,$AS$39,$AS$40,$AQ$38),""),"")</f>
        <v/>
      </c>
      <c r="Q5182" s="92" t="str">
        <f t="shared" si="816"/>
        <v/>
      </c>
      <c r="R5182" s="92" t="str">
        <f t="shared" si="817"/>
        <v/>
      </c>
      <c r="U5182" s="5"/>
      <c r="V5182" s="5"/>
      <c r="W5182" s="94" t="str">
        <f t="shared" si="815"/>
        <v/>
      </c>
      <c r="X5182" s="94" t="str">
        <f t="shared" si="818"/>
        <v/>
      </c>
      <c r="Y5182" s="5"/>
      <c r="BK5182" s="8"/>
      <c r="BL5182" s="5"/>
      <c r="BM5182" s="5"/>
      <c r="BN5182" s="5"/>
      <c r="BO5182" s="5"/>
      <c r="BP5182" s="1"/>
      <c r="BQ5182" s="1"/>
      <c r="BR5182" s="1"/>
      <c r="BS5182" s="1"/>
      <c r="BT5182" s="1"/>
      <c r="BU5182" s="4"/>
      <c r="BV5182" s="1"/>
      <c r="BW5182" s="3"/>
      <c r="BX5182" s="4"/>
      <c r="BY5182" s="5"/>
      <c r="BZ5182" s="5"/>
      <c r="CA5182" s="5"/>
      <c r="CB5182" s="5"/>
      <c r="CC5182" s="5"/>
      <c r="CD5182" s="43"/>
    </row>
    <row r="5183" spans="1:82" x14ac:dyDescent="0.25">
      <c r="A5183" s="8"/>
      <c r="B5183" s="5"/>
      <c r="C5183" s="5"/>
      <c r="D5183" s="5"/>
      <c r="E5183" s="5"/>
      <c r="F5183" s="94" t="str">
        <f t="shared" si="809"/>
        <v/>
      </c>
      <c r="G5183" s="94" t="str">
        <f t="shared" si="810"/>
        <v/>
      </c>
      <c r="H5183" s="127" t="str">
        <f>IF(A5183&lt;&gt;"",IF(MID(C5183,1,1)="c",$AS$26,IF(MID(C5183,1,1)="r",$AS$41,IF(MID(C5183,1,1)="p",#REF!,#REF!))),"")</f>
        <v/>
      </c>
      <c r="I5183" s="92" t="str">
        <f t="shared" si="811"/>
        <v/>
      </c>
      <c r="J5183" s="92" t="str">
        <f t="shared" si="812"/>
        <v/>
      </c>
      <c r="K5183" s="92" t="str">
        <f t="shared" si="813"/>
        <v/>
      </c>
      <c r="L5183" s="92" t="str">
        <f t="shared" si="814"/>
        <v/>
      </c>
      <c r="M5183" s="95" t="str">
        <f>IF(A5183&lt;&gt;"",IF(MID(C5183,1,1)="c",SigmaEpsConcrete(I5183,$AN$30:$AN$33,$AR$30:$AR$33,$AS$26,$AS$27,$AS$28,$AQ$20,$AU$19),""),"")</f>
        <v/>
      </c>
      <c r="N5183" s="95" t="str">
        <f>IF(A5183&lt;&gt;"",IF(MID(C5183,1,1)="r",SigmaEpsReinf(J5183,$AS$42:$AS$43,$AS$41,$AS$39,$AS$40,$AQ$38),""),"")</f>
        <v/>
      </c>
      <c r="Q5183" s="92" t="str">
        <f t="shared" si="816"/>
        <v/>
      </c>
      <c r="R5183" s="92" t="str">
        <f t="shared" si="817"/>
        <v/>
      </c>
      <c r="U5183" s="5"/>
      <c r="V5183" s="5"/>
      <c r="W5183" s="94" t="str">
        <f t="shared" si="815"/>
        <v/>
      </c>
      <c r="X5183" s="94" t="str">
        <f t="shared" si="818"/>
        <v/>
      </c>
      <c r="Y5183" s="5"/>
      <c r="BK5183" s="8"/>
      <c r="BL5183" s="5"/>
      <c r="BM5183" s="5"/>
      <c r="BN5183" s="5"/>
      <c r="BO5183" s="5"/>
      <c r="BP5183" s="1"/>
      <c r="BQ5183" s="1"/>
      <c r="BR5183" s="1"/>
      <c r="BS5183" s="1"/>
      <c r="BT5183" s="1"/>
      <c r="BU5183" s="4"/>
      <c r="BV5183" s="1"/>
      <c r="BW5183" s="3"/>
      <c r="BX5183" s="4"/>
      <c r="BY5183" s="5"/>
      <c r="BZ5183" s="5"/>
      <c r="CA5183" s="5"/>
      <c r="CB5183" s="5"/>
      <c r="CC5183" s="5"/>
      <c r="CD5183" s="43"/>
    </row>
    <row r="5184" spans="1:82" x14ac:dyDescent="0.25">
      <c r="A5184" s="8"/>
      <c r="B5184" s="5"/>
      <c r="C5184" s="5"/>
      <c r="D5184" s="5"/>
      <c r="E5184" s="5"/>
      <c r="F5184" s="94" t="str">
        <f t="shared" si="809"/>
        <v/>
      </c>
      <c r="G5184" s="94" t="str">
        <f t="shared" si="810"/>
        <v/>
      </c>
      <c r="H5184" s="127" t="str">
        <f>IF(A5184&lt;&gt;"",IF(MID(C5184,1,1)="c",$AS$26,IF(MID(C5184,1,1)="r",$AS$41,IF(MID(C5184,1,1)="p",#REF!,#REF!))),"")</f>
        <v/>
      </c>
      <c r="I5184" s="92" t="str">
        <f t="shared" si="811"/>
        <v/>
      </c>
      <c r="J5184" s="92" t="str">
        <f t="shared" si="812"/>
        <v/>
      </c>
      <c r="K5184" s="92" t="str">
        <f t="shared" si="813"/>
        <v/>
      </c>
      <c r="L5184" s="92" t="str">
        <f t="shared" si="814"/>
        <v/>
      </c>
      <c r="M5184" s="95" t="str">
        <f>IF(A5184&lt;&gt;"",IF(MID(C5184,1,1)="c",SigmaEpsConcrete(I5184,$AN$30:$AN$33,$AR$30:$AR$33,$AS$26,$AS$27,$AS$28,$AQ$20,$AU$19),""),"")</f>
        <v/>
      </c>
      <c r="N5184" s="95" t="str">
        <f>IF(A5184&lt;&gt;"",IF(MID(C5184,1,1)="r",SigmaEpsReinf(J5184,$AS$42:$AS$43,$AS$41,$AS$39,$AS$40,$AQ$38),""),"")</f>
        <v/>
      </c>
      <c r="Q5184" s="92" t="str">
        <f t="shared" si="816"/>
        <v/>
      </c>
      <c r="R5184" s="92" t="str">
        <f t="shared" si="817"/>
        <v/>
      </c>
      <c r="U5184" s="5"/>
      <c r="V5184" s="5"/>
      <c r="W5184" s="94" t="str">
        <f t="shared" si="815"/>
        <v/>
      </c>
      <c r="X5184" s="94" t="str">
        <f t="shared" si="818"/>
        <v/>
      </c>
      <c r="Y5184" s="5"/>
      <c r="BK5184" s="8"/>
      <c r="BL5184" s="5"/>
      <c r="BM5184" s="5"/>
      <c r="BN5184" s="5"/>
      <c r="BO5184" s="5"/>
      <c r="BP5184" s="1"/>
      <c r="BQ5184" s="1"/>
      <c r="BR5184" s="1"/>
      <c r="BS5184" s="1"/>
      <c r="BT5184" s="1"/>
      <c r="BU5184" s="4"/>
      <c r="BV5184" s="1"/>
      <c r="BW5184" s="3"/>
      <c r="BX5184" s="4"/>
      <c r="BY5184" s="5"/>
      <c r="BZ5184" s="5"/>
      <c r="CA5184" s="5"/>
      <c r="CB5184" s="5"/>
      <c r="CC5184" s="5"/>
      <c r="CD5184" s="43"/>
    </row>
    <row r="5185" spans="1:82" x14ac:dyDescent="0.25">
      <c r="A5185" s="8"/>
      <c r="B5185" s="5"/>
      <c r="C5185" s="5"/>
      <c r="D5185" s="5"/>
      <c r="E5185" s="5"/>
      <c r="F5185" s="94" t="str">
        <f t="shared" si="809"/>
        <v/>
      </c>
      <c r="G5185" s="94" t="str">
        <f t="shared" si="810"/>
        <v/>
      </c>
      <c r="H5185" s="127" t="str">
        <f>IF(A5185&lt;&gt;"",IF(MID(C5185,1,1)="c",$AS$26,IF(MID(C5185,1,1)="r",$AS$41,IF(MID(C5185,1,1)="p",#REF!,#REF!))),"")</f>
        <v/>
      </c>
      <c r="I5185" s="92" t="str">
        <f t="shared" si="811"/>
        <v/>
      </c>
      <c r="J5185" s="92" t="str">
        <f t="shared" si="812"/>
        <v/>
      </c>
      <c r="K5185" s="92" t="str">
        <f t="shared" si="813"/>
        <v/>
      </c>
      <c r="L5185" s="92" t="str">
        <f t="shared" si="814"/>
        <v/>
      </c>
      <c r="M5185" s="95" t="str">
        <f>IF(A5185&lt;&gt;"",IF(MID(C5185,1,1)="c",SigmaEpsConcrete(I5185,$AN$30:$AN$33,$AR$30:$AR$33,$AS$26,$AS$27,$AS$28,$AQ$20,$AU$19),""),"")</f>
        <v/>
      </c>
      <c r="N5185" s="95" t="str">
        <f>IF(A5185&lt;&gt;"",IF(MID(C5185,1,1)="r",SigmaEpsReinf(J5185,$AS$42:$AS$43,$AS$41,$AS$39,$AS$40,$AQ$38),""),"")</f>
        <v/>
      </c>
      <c r="Q5185" s="92" t="str">
        <f t="shared" si="816"/>
        <v/>
      </c>
      <c r="R5185" s="92" t="str">
        <f t="shared" si="817"/>
        <v/>
      </c>
      <c r="U5185" s="5"/>
      <c r="V5185" s="5"/>
      <c r="W5185" s="94" t="str">
        <f t="shared" si="815"/>
        <v/>
      </c>
      <c r="X5185" s="94" t="str">
        <f t="shared" si="818"/>
        <v/>
      </c>
      <c r="Y5185" s="5"/>
      <c r="BK5185" s="8"/>
      <c r="BL5185" s="5"/>
      <c r="BM5185" s="5"/>
      <c r="BN5185" s="5"/>
      <c r="BO5185" s="5"/>
      <c r="BP5185" s="1"/>
      <c r="BQ5185" s="1"/>
      <c r="BR5185" s="1"/>
      <c r="BS5185" s="1"/>
      <c r="BT5185" s="1"/>
      <c r="BU5185" s="4"/>
      <c r="BV5185" s="1"/>
      <c r="BW5185" s="3"/>
      <c r="BX5185" s="4"/>
      <c r="BY5185" s="5"/>
      <c r="BZ5185" s="5"/>
      <c r="CA5185" s="5"/>
      <c r="CB5185" s="5"/>
      <c r="CC5185" s="5"/>
      <c r="CD5185" s="43"/>
    </row>
    <row r="5186" spans="1:82" x14ac:dyDescent="0.25">
      <c r="A5186" s="8"/>
      <c r="B5186" s="5"/>
      <c r="C5186" s="5"/>
      <c r="D5186" s="5"/>
      <c r="E5186" s="5"/>
      <c r="F5186" s="94" t="str">
        <f t="shared" si="809"/>
        <v/>
      </c>
      <c r="G5186" s="94" t="str">
        <f t="shared" si="810"/>
        <v/>
      </c>
      <c r="H5186" s="127" t="str">
        <f>IF(A5186&lt;&gt;"",IF(MID(C5186,1,1)="c",$AS$26,IF(MID(C5186,1,1)="r",$AS$41,IF(MID(C5186,1,1)="p",#REF!,#REF!))),"")</f>
        <v/>
      </c>
      <c r="I5186" s="92" t="str">
        <f t="shared" si="811"/>
        <v/>
      </c>
      <c r="J5186" s="92" t="str">
        <f t="shared" si="812"/>
        <v/>
      </c>
      <c r="K5186" s="92" t="str">
        <f t="shared" si="813"/>
        <v/>
      </c>
      <c r="L5186" s="92" t="str">
        <f t="shared" si="814"/>
        <v/>
      </c>
      <c r="M5186" s="95" t="str">
        <f>IF(A5186&lt;&gt;"",IF(MID(C5186,1,1)="c",SigmaEpsConcrete(I5186,$AN$30:$AN$33,$AR$30:$AR$33,$AS$26,$AS$27,$AS$28,$AQ$20,$AU$19),""),"")</f>
        <v/>
      </c>
      <c r="N5186" s="95" t="str">
        <f>IF(A5186&lt;&gt;"",IF(MID(C5186,1,1)="r",SigmaEpsReinf(J5186,$AS$42:$AS$43,$AS$41,$AS$39,$AS$40,$AQ$38),""),"")</f>
        <v/>
      </c>
      <c r="Q5186" s="92" t="str">
        <f t="shared" si="816"/>
        <v/>
      </c>
      <c r="R5186" s="92" t="str">
        <f t="shared" si="817"/>
        <v/>
      </c>
      <c r="U5186" s="5"/>
      <c r="V5186" s="5"/>
      <c r="W5186" s="94" t="str">
        <f t="shared" si="815"/>
        <v/>
      </c>
      <c r="X5186" s="94" t="str">
        <f t="shared" si="818"/>
        <v/>
      </c>
      <c r="Y5186" s="5"/>
      <c r="BK5186" s="8"/>
      <c r="BL5186" s="5"/>
      <c r="BM5186" s="5"/>
      <c r="BN5186" s="5"/>
      <c r="BO5186" s="5"/>
      <c r="BP5186" s="1"/>
      <c r="BQ5186" s="1"/>
      <c r="BR5186" s="1"/>
      <c r="BS5186" s="1"/>
      <c r="BT5186" s="1"/>
      <c r="BU5186" s="4"/>
      <c r="BV5186" s="1"/>
      <c r="BW5186" s="3"/>
      <c r="BX5186" s="4"/>
      <c r="BY5186" s="5"/>
      <c r="BZ5186" s="5"/>
      <c r="CA5186" s="5"/>
      <c r="CB5186" s="5"/>
      <c r="CC5186" s="5"/>
      <c r="CD5186" s="43"/>
    </row>
    <row r="5187" spans="1:82" x14ac:dyDescent="0.25">
      <c r="A5187" s="8"/>
      <c r="B5187" s="5"/>
      <c r="C5187" s="5"/>
      <c r="D5187" s="5"/>
      <c r="E5187" s="5"/>
      <c r="F5187" s="94" t="str">
        <f t="shared" si="809"/>
        <v/>
      </c>
      <c r="G5187" s="94" t="str">
        <f t="shared" si="810"/>
        <v/>
      </c>
      <c r="H5187" s="127" t="str">
        <f>IF(A5187&lt;&gt;"",IF(MID(C5187,1,1)="c",$AS$26,IF(MID(C5187,1,1)="r",$AS$41,IF(MID(C5187,1,1)="p",#REF!,#REF!))),"")</f>
        <v/>
      </c>
      <c r="I5187" s="92" t="str">
        <f t="shared" si="811"/>
        <v/>
      </c>
      <c r="J5187" s="92" t="str">
        <f t="shared" si="812"/>
        <v/>
      </c>
      <c r="K5187" s="92" t="str">
        <f t="shared" si="813"/>
        <v/>
      </c>
      <c r="L5187" s="92" t="str">
        <f t="shared" si="814"/>
        <v/>
      </c>
      <c r="M5187" s="95" t="str">
        <f>IF(A5187&lt;&gt;"",IF(MID(C5187,1,1)="c",SigmaEpsConcrete(I5187,$AN$30:$AN$33,$AR$30:$AR$33,$AS$26,$AS$27,$AS$28,$AQ$20,$AU$19),""),"")</f>
        <v/>
      </c>
      <c r="N5187" s="95" t="str">
        <f>IF(A5187&lt;&gt;"",IF(MID(C5187,1,1)="r",SigmaEpsReinf(J5187,$AS$42:$AS$43,$AS$41,$AS$39,$AS$40,$AQ$38),""),"")</f>
        <v/>
      </c>
      <c r="Q5187" s="92" t="str">
        <f t="shared" si="816"/>
        <v/>
      </c>
      <c r="R5187" s="92" t="str">
        <f t="shared" si="817"/>
        <v/>
      </c>
      <c r="U5187" s="5"/>
      <c r="V5187" s="5"/>
      <c r="W5187" s="94" t="str">
        <f t="shared" si="815"/>
        <v/>
      </c>
      <c r="X5187" s="94" t="str">
        <f t="shared" si="818"/>
        <v/>
      </c>
      <c r="Y5187" s="5"/>
      <c r="BK5187" s="8"/>
      <c r="BL5187" s="5"/>
      <c r="BM5187" s="5"/>
      <c r="BN5187" s="5"/>
      <c r="BO5187" s="5"/>
      <c r="BP5187" s="1"/>
      <c r="BQ5187" s="1"/>
      <c r="BR5187" s="1"/>
      <c r="BS5187" s="1"/>
      <c r="BT5187" s="1"/>
      <c r="BU5187" s="4"/>
      <c r="BV5187" s="1"/>
      <c r="BW5187" s="3"/>
      <c r="BX5187" s="4"/>
      <c r="BY5187" s="5"/>
      <c r="BZ5187" s="5"/>
      <c r="CA5187" s="5"/>
      <c r="CB5187" s="5"/>
      <c r="CC5187" s="5"/>
      <c r="CD5187" s="43"/>
    </row>
    <row r="5188" spans="1:82" x14ac:dyDescent="0.25">
      <c r="A5188" s="8"/>
      <c r="B5188" s="5"/>
      <c r="C5188" s="5"/>
      <c r="D5188" s="5"/>
      <c r="E5188" s="5"/>
      <c r="F5188" s="94" t="str">
        <f t="shared" si="809"/>
        <v/>
      </c>
      <c r="G5188" s="94" t="str">
        <f t="shared" si="810"/>
        <v/>
      </c>
      <c r="H5188" s="127" t="str">
        <f>IF(A5188&lt;&gt;"",IF(MID(C5188,1,1)="c",$AS$26,IF(MID(C5188,1,1)="r",$AS$41,IF(MID(C5188,1,1)="p",#REF!,#REF!))),"")</f>
        <v/>
      </c>
      <c r="I5188" s="92" t="str">
        <f t="shared" si="811"/>
        <v/>
      </c>
      <c r="J5188" s="92" t="str">
        <f t="shared" si="812"/>
        <v/>
      </c>
      <c r="K5188" s="92" t="str">
        <f t="shared" si="813"/>
        <v/>
      </c>
      <c r="L5188" s="92" t="str">
        <f t="shared" si="814"/>
        <v/>
      </c>
      <c r="M5188" s="95" t="str">
        <f>IF(A5188&lt;&gt;"",IF(MID(C5188,1,1)="c",SigmaEpsConcrete(I5188,$AN$30:$AN$33,$AR$30:$AR$33,$AS$26,$AS$27,$AS$28,$AQ$20,$AU$19),""),"")</f>
        <v/>
      </c>
      <c r="N5188" s="95" t="str">
        <f>IF(A5188&lt;&gt;"",IF(MID(C5188,1,1)="r",SigmaEpsReinf(J5188,$AS$42:$AS$43,$AS$41,$AS$39,$AS$40,$AQ$38),""),"")</f>
        <v/>
      </c>
      <c r="Q5188" s="92" t="str">
        <f t="shared" si="816"/>
        <v/>
      </c>
      <c r="R5188" s="92" t="str">
        <f t="shared" si="817"/>
        <v/>
      </c>
      <c r="U5188" s="5"/>
      <c r="V5188" s="5"/>
      <c r="W5188" s="94" t="str">
        <f t="shared" si="815"/>
        <v/>
      </c>
      <c r="X5188" s="94" t="str">
        <f t="shared" si="818"/>
        <v/>
      </c>
      <c r="Y5188" s="5"/>
      <c r="BK5188" s="8"/>
      <c r="BL5188" s="5"/>
      <c r="BM5188" s="5"/>
      <c r="BN5188" s="5"/>
      <c r="BO5188" s="5"/>
      <c r="BP5188" s="1"/>
      <c r="BQ5188" s="1"/>
      <c r="BR5188" s="1"/>
      <c r="BS5188" s="1"/>
      <c r="BT5188" s="1"/>
      <c r="BU5188" s="4"/>
      <c r="BV5188" s="1"/>
      <c r="BW5188" s="3"/>
      <c r="BX5188" s="4"/>
      <c r="BY5188" s="5"/>
      <c r="BZ5188" s="5"/>
      <c r="CA5188" s="5"/>
      <c r="CB5188" s="5"/>
      <c r="CC5188" s="5"/>
      <c r="CD5188" s="43"/>
    </row>
    <row r="5189" spans="1:82" x14ac:dyDescent="0.25">
      <c r="A5189" s="8"/>
      <c r="B5189" s="5"/>
      <c r="C5189" s="5"/>
      <c r="D5189" s="5"/>
      <c r="E5189" s="5"/>
      <c r="F5189" s="94" t="str">
        <f t="shared" si="809"/>
        <v/>
      </c>
      <c r="G5189" s="94" t="str">
        <f t="shared" si="810"/>
        <v/>
      </c>
      <c r="H5189" s="127" t="str">
        <f>IF(A5189&lt;&gt;"",IF(MID(C5189,1,1)="c",$AS$26,IF(MID(C5189,1,1)="r",$AS$41,IF(MID(C5189,1,1)="p",#REF!,#REF!))),"")</f>
        <v/>
      </c>
      <c r="I5189" s="92" t="str">
        <f t="shared" si="811"/>
        <v/>
      </c>
      <c r="J5189" s="92" t="str">
        <f t="shared" si="812"/>
        <v/>
      </c>
      <c r="K5189" s="92" t="str">
        <f t="shared" si="813"/>
        <v/>
      </c>
      <c r="L5189" s="92" t="str">
        <f t="shared" si="814"/>
        <v/>
      </c>
      <c r="M5189" s="95" t="str">
        <f>IF(A5189&lt;&gt;"",IF(MID(C5189,1,1)="c",SigmaEpsConcrete(I5189,$AN$30:$AN$33,$AR$30:$AR$33,$AS$26,$AS$27,$AS$28,$AQ$20,$AU$19),""),"")</f>
        <v/>
      </c>
      <c r="N5189" s="95" t="str">
        <f>IF(A5189&lt;&gt;"",IF(MID(C5189,1,1)="r",SigmaEpsReinf(J5189,$AS$42:$AS$43,$AS$41,$AS$39,$AS$40,$AQ$38),""),"")</f>
        <v/>
      </c>
      <c r="Q5189" s="92" t="str">
        <f t="shared" si="816"/>
        <v/>
      </c>
      <c r="R5189" s="92" t="str">
        <f t="shared" si="817"/>
        <v/>
      </c>
      <c r="U5189" s="5"/>
      <c r="V5189" s="5"/>
      <c r="W5189" s="94" t="str">
        <f t="shared" si="815"/>
        <v/>
      </c>
      <c r="X5189" s="94" t="str">
        <f t="shared" si="818"/>
        <v/>
      </c>
      <c r="Y5189" s="5"/>
      <c r="BK5189" s="8"/>
      <c r="BL5189" s="5"/>
      <c r="BM5189" s="5"/>
      <c r="BN5189" s="5"/>
      <c r="BO5189" s="5"/>
      <c r="BP5189" s="1"/>
      <c r="BQ5189" s="1"/>
      <c r="BR5189" s="1"/>
      <c r="BS5189" s="1"/>
      <c r="BT5189" s="1"/>
      <c r="BU5189" s="4"/>
      <c r="BV5189" s="1"/>
      <c r="BW5189" s="3"/>
      <c r="BX5189" s="4"/>
      <c r="BY5189" s="5"/>
      <c r="BZ5189" s="5"/>
      <c r="CA5189" s="5"/>
      <c r="CB5189" s="5"/>
      <c r="CC5189" s="5"/>
      <c r="CD5189" s="43"/>
    </row>
    <row r="5190" spans="1:82" x14ac:dyDescent="0.25">
      <c r="A5190" s="8"/>
      <c r="B5190" s="5"/>
      <c r="C5190" s="5"/>
      <c r="D5190" s="5"/>
      <c r="E5190" s="5"/>
      <c r="F5190" s="94" t="str">
        <f t="shared" si="809"/>
        <v/>
      </c>
      <c r="G5190" s="94" t="str">
        <f t="shared" si="810"/>
        <v/>
      </c>
      <c r="H5190" s="127" t="str">
        <f>IF(A5190&lt;&gt;"",IF(MID(C5190,1,1)="c",$AS$26,IF(MID(C5190,1,1)="r",$AS$41,IF(MID(C5190,1,1)="p",#REF!,#REF!))),"")</f>
        <v/>
      </c>
      <c r="I5190" s="92" t="str">
        <f t="shared" si="811"/>
        <v/>
      </c>
      <c r="J5190" s="92" t="str">
        <f t="shared" si="812"/>
        <v/>
      </c>
      <c r="K5190" s="92" t="str">
        <f t="shared" si="813"/>
        <v/>
      </c>
      <c r="L5190" s="92" t="str">
        <f t="shared" si="814"/>
        <v/>
      </c>
      <c r="M5190" s="95" t="str">
        <f>IF(A5190&lt;&gt;"",IF(MID(C5190,1,1)="c",SigmaEpsConcrete(I5190,$AN$30:$AN$33,$AR$30:$AR$33,$AS$26,$AS$27,$AS$28,$AQ$20,$AU$19),""),"")</f>
        <v/>
      </c>
      <c r="N5190" s="95" t="str">
        <f>IF(A5190&lt;&gt;"",IF(MID(C5190,1,1)="r",SigmaEpsReinf(J5190,$AS$42:$AS$43,$AS$41,$AS$39,$AS$40,$AQ$38),""),"")</f>
        <v/>
      </c>
      <c r="Q5190" s="92" t="str">
        <f t="shared" si="816"/>
        <v/>
      </c>
      <c r="R5190" s="92" t="str">
        <f t="shared" si="817"/>
        <v/>
      </c>
      <c r="U5190" s="5"/>
      <c r="V5190" s="5"/>
      <c r="W5190" s="94" t="str">
        <f t="shared" si="815"/>
        <v/>
      </c>
      <c r="X5190" s="94" t="str">
        <f t="shared" si="818"/>
        <v/>
      </c>
      <c r="Y5190" s="5"/>
      <c r="BK5190" s="8"/>
      <c r="BL5190" s="5"/>
      <c r="BM5190" s="5"/>
      <c r="BN5190" s="5"/>
      <c r="BO5190" s="5"/>
      <c r="BP5190" s="1"/>
      <c r="BQ5190" s="1"/>
      <c r="BR5190" s="1"/>
      <c r="BS5190" s="1"/>
      <c r="BT5190" s="1"/>
      <c r="BU5190" s="4"/>
      <c r="BV5190" s="1"/>
      <c r="BW5190" s="3"/>
      <c r="BX5190" s="4"/>
      <c r="BY5190" s="5"/>
      <c r="BZ5190" s="5"/>
      <c r="CA5190" s="5"/>
      <c r="CB5190" s="5"/>
      <c r="CC5190" s="5"/>
      <c r="CD5190" s="43"/>
    </row>
    <row r="5191" spans="1:82" x14ac:dyDescent="0.25">
      <c r="A5191" s="8"/>
      <c r="B5191" s="5"/>
      <c r="C5191" s="5"/>
      <c r="D5191" s="5"/>
      <c r="E5191" s="5"/>
      <c r="F5191" s="94" t="str">
        <f t="shared" si="809"/>
        <v/>
      </c>
      <c r="G5191" s="94" t="str">
        <f t="shared" si="810"/>
        <v/>
      </c>
      <c r="H5191" s="127" t="str">
        <f>IF(A5191&lt;&gt;"",IF(MID(C5191,1,1)="c",$AS$26,IF(MID(C5191,1,1)="r",$AS$41,IF(MID(C5191,1,1)="p",#REF!,#REF!))),"")</f>
        <v/>
      </c>
      <c r="I5191" s="92" t="str">
        <f t="shared" si="811"/>
        <v/>
      </c>
      <c r="J5191" s="92" t="str">
        <f t="shared" si="812"/>
        <v/>
      </c>
      <c r="K5191" s="92" t="str">
        <f t="shared" si="813"/>
        <v/>
      </c>
      <c r="L5191" s="92" t="str">
        <f t="shared" si="814"/>
        <v/>
      </c>
      <c r="M5191" s="95" t="str">
        <f>IF(A5191&lt;&gt;"",IF(MID(C5191,1,1)="c",SigmaEpsConcrete(I5191,$AN$30:$AN$33,$AR$30:$AR$33,$AS$26,$AS$27,$AS$28,$AQ$20,$AU$19),""),"")</f>
        <v/>
      </c>
      <c r="N5191" s="95" t="str">
        <f>IF(A5191&lt;&gt;"",IF(MID(C5191,1,1)="r",SigmaEpsReinf(J5191,$AS$42:$AS$43,$AS$41,$AS$39,$AS$40,$AQ$38),""),"")</f>
        <v/>
      </c>
      <c r="Q5191" s="92" t="str">
        <f t="shared" si="816"/>
        <v/>
      </c>
      <c r="R5191" s="92" t="str">
        <f t="shared" si="817"/>
        <v/>
      </c>
      <c r="U5191" s="5"/>
      <c r="V5191" s="5"/>
      <c r="W5191" s="94" t="str">
        <f t="shared" si="815"/>
        <v/>
      </c>
      <c r="X5191" s="94" t="str">
        <f t="shared" si="818"/>
        <v/>
      </c>
      <c r="Y5191" s="5"/>
      <c r="BK5191" s="8"/>
      <c r="BL5191" s="5"/>
      <c r="BM5191" s="5"/>
      <c r="BN5191" s="5"/>
      <c r="BO5191" s="5"/>
      <c r="BP5191" s="1"/>
      <c r="BQ5191" s="1"/>
      <c r="BR5191" s="1"/>
      <c r="BS5191" s="1"/>
      <c r="BT5191" s="1"/>
      <c r="BU5191" s="4"/>
      <c r="BV5191" s="1"/>
      <c r="BW5191" s="3"/>
      <c r="BX5191" s="4"/>
      <c r="BY5191" s="5"/>
      <c r="BZ5191" s="5"/>
      <c r="CA5191" s="5"/>
      <c r="CB5191" s="5"/>
      <c r="CC5191" s="5"/>
      <c r="CD5191" s="43"/>
    </row>
    <row r="5192" spans="1:82" x14ac:dyDescent="0.25">
      <c r="A5192" s="8"/>
      <c r="B5192" s="5"/>
      <c r="C5192" s="5"/>
      <c r="D5192" s="5"/>
      <c r="E5192" s="5"/>
      <c r="F5192" s="94" t="str">
        <f t="shared" si="809"/>
        <v/>
      </c>
      <c r="G5192" s="94" t="str">
        <f t="shared" si="810"/>
        <v/>
      </c>
      <c r="H5192" s="127" t="str">
        <f>IF(A5192&lt;&gt;"",IF(MID(C5192,1,1)="c",$AS$26,IF(MID(C5192,1,1)="r",$AS$41,IF(MID(C5192,1,1)="p",#REF!,#REF!))),"")</f>
        <v/>
      </c>
      <c r="I5192" s="92" t="str">
        <f t="shared" si="811"/>
        <v/>
      </c>
      <c r="J5192" s="92" t="str">
        <f t="shared" si="812"/>
        <v/>
      </c>
      <c r="K5192" s="92" t="str">
        <f t="shared" si="813"/>
        <v/>
      </c>
      <c r="L5192" s="92" t="str">
        <f t="shared" si="814"/>
        <v/>
      </c>
      <c r="M5192" s="95" t="str">
        <f>IF(A5192&lt;&gt;"",IF(MID(C5192,1,1)="c",SigmaEpsConcrete(I5192,$AN$30:$AN$33,$AR$30:$AR$33,$AS$26,$AS$27,$AS$28,$AQ$20,$AU$19),""),"")</f>
        <v/>
      </c>
      <c r="N5192" s="95" t="str">
        <f>IF(A5192&lt;&gt;"",IF(MID(C5192,1,1)="r",SigmaEpsReinf(J5192,$AS$42:$AS$43,$AS$41,$AS$39,$AS$40,$AQ$38),""),"")</f>
        <v/>
      </c>
      <c r="Q5192" s="92" t="str">
        <f t="shared" si="816"/>
        <v/>
      </c>
      <c r="R5192" s="92" t="str">
        <f t="shared" si="817"/>
        <v/>
      </c>
      <c r="U5192" s="5"/>
      <c r="V5192" s="5"/>
      <c r="W5192" s="94" t="str">
        <f t="shared" si="815"/>
        <v/>
      </c>
      <c r="X5192" s="94" t="str">
        <f t="shared" si="818"/>
        <v/>
      </c>
      <c r="Y5192" s="5"/>
      <c r="BK5192" s="8"/>
      <c r="BL5192" s="5"/>
      <c r="BM5192" s="5"/>
      <c r="BN5192" s="5"/>
      <c r="BO5192" s="5"/>
      <c r="BP5192" s="1"/>
      <c r="BQ5192" s="1"/>
      <c r="BR5192" s="1"/>
      <c r="BS5192" s="1"/>
      <c r="BT5192" s="1"/>
      <c r="BU5192" s="4"/>
      <c r="BV5192" s="1"/>
      <c r="BW5192" s="3"/>
      <c r="BX5192" s="4"/>
      <c r="BY5192" s="5"/>
      <c r="BZ5192" s="5"/>
      <c r="CA5192" s="5"/>
      <c r="CB5192" s="5"/>
      <c r="CC5192" s="5"/>
      <c r="CD5192" s="43"/>
    </row>
    <row r="5193" spans="1:82" x14ac:dyDescent="0.25">
      <c r="A5193" s="8"/>
      <c r="B5193" s="5"/>
      <c r="C5193" s="5"/>
      <c r="D5193" s="5"/>
      <c r="E5193" s="5"/>
      <c r="F5193" s="94" t="str">
        <f t="shared" si="809"/>
        <v/>
      </c>
      <c r="G5193" s="94" t="str">
        <f t="shared" si="810"/>
        <v/>
      </c>
      <c r="H5193" s="127" t="str">
        <f>IF(A5193&lt;&gt;"",IF(MID(C5193,1,1)="c",$AS$26,IF(MID(C5193,1,1)="r",$AS$41,IF(MID(C5193,1,1)="p",#REF!,#REF!))),"")</f>
        <v/>
      </c>
      <c r="I5193" s="92" t="str">
        <f t="shared" si="811"/>
        <v/>
      </c>
      <c r="J5193" s="92" t="str">
        <f t="shared" si="812"/>
        <v/>
      </c>
      <c r="K5193" s="92" t="str">
        <f t="shared" si="813"/>
        <v/>
      </c>
      <c r="L5193" s="92" t="str">
        <f t="shared" si="814"/>
        <v/>
      </c>
      <c r="M5193" s="95" t="str">
        <f>IF(A5193&lt;&gt;"",IF(MID(C5193,1,1)="c",SigmaEpsConcrete(I5193,$AN$30:$AN$33,$AR$30:$AR$33,$AS$26,$AS$27,$AS$28,$AQ$20,$AU$19),""),"")</f>
        <v/>
      </c>
      <c r="N5193" s="95" t="str">
        <f>IF(A5193&lt;&gt;"",IF(MID(C5193,1,1)="r",SigmaEpsReinf(J5193,$AS$42:$AS$43,$AS$41,$AS$39,$AS$40,$AQ$38),""),"")</f>
        <v/>
      </c>
      <c r="Q5193" s="92" t="str">
        <f t="shared" si="816"/>
        <v/>
      </c>
      <c r="R5193" s="92" t="str">
        <f t="shared" si="817"/>
        <v/>
      </c>
      <c r="U5193" s="5"/>
      <c r="V5193" s="5"/>
      <c r="W5193" s="94" t="str">
        <f t="shared" si="815"/>
        <v/>
      </c>
      <c r="X5193" s="94" t="str">
        <f t="shared" si="818"/>
        <v/>
      </c>
      <c r="Y5193" s="5"/>
      <c r="BK5193" s="8"/>
      <c r="BL5193" s="5"/>
      <c r="BM5193" s="5"/>
      <c r="BN5193" s="5"/>
      <c r="BO5193" s="5"/>
      <c r="BP5193" s="1"/>
      <c r="BQ5193" s="1"/>
      <c r="BR5193" s="1"/>
      <c r="BS5193" s="1"/>
      <c r="BT5193" s="1"/>
      <c r="BU5193" s="4"/>
      <c r="BV5193" s="1"/>
      <c r="BW5193" s="3"/>
      <c r="BX5193" s="4"/>
      <c r="BY5193" s="5"/>
      <c r="BZ5193" s="5"/>
      <c r="CA5193" s="5"/>
      <c r="CB5193" s="5"/>
      <c r="CC5193" s="5"/>
      <c r="CD5193" s="43"/>
    </row>
    <row r="5194" spans="1:82" x14ac:dyDescent="0.25">
      <c r="A5194" s="8"/>
      <c r="B5194" s="5"/>
      <c r="C5194" s="5"/>
      <c r="D5194" s="5"/>
      <c r="E5194" s="5"/>
      <c r="F5194" s="94" t="str">
        <f t="shared" ref="F5194:F5257" si="819">IF(A5194&lt;&gt;"",(D5194-$AU$86)/10,"")</f>
        <v/>
      </c>
      <c r="G5194" s="94" t="str">
        <f t="shared" ref="G5194:G5257" si="820">IF(A5194&lt;&gt;"",(E5194-$AU$87)/10,"")</f>
        <v/>
      </c>
      <c r="H5194" s="127" t="str">
        <f>IF(A5194&lt;&gt;"",IF(MID(C5194,1,1)="c",$AS$26,IF(MID(C5194,1,1)="r",$AS$41,IF(MID(C5194,1,1)="p",#REF!,#REF!))),"")</f>
        <v/>
      </c>
      <c r="I5194" s="92" t="str">
        <f t="shared" ref="I5194:I5257" si="821">IF($A5194&lt;&gt;"",IF(MID($C5194,1,1)="c",$Y$3+$Y$4*$F5194+$Y$5*$G5194+$BR$43,""),"")</f>
        <v/>
      </c>
      <c r="J5194" s="92" t="str">
        <f t="shared" ref="J5194:J5257" si="822">IF($A5194&lt;&gt;"",IF(MID($C5194,1,1)="r",$Y$3+$Y$4*$F5194+$Y$5*$G5194+$BR$43,""),"")</f>
        <v/>
      </c>
      <c r="K5194" s="92" t="str">
        <f t="shared" ref="K5194:K5257" si="823">IF($A5194&lt;&gt;"",IF(MID($C5194,1,1)="u",$Y$3+$Y$4*$F5194+$Y$5*$G5194+$BR$43,""),"")</f>
        <v/>
      </c>
      <c r="L5194" s="92" t="str">
        <f t="shared" ref="L5194:L5257" si="824">IF($A5194&lt;&gt;"",IF(MID($C5194,1,1)="p",$Y$3+$Y$4*$F5194+$Y$5*$G5194+$BR$43,""),"")</f>
        <v/>
      </c>
      <c r="M5194" s="95" t="str">
        <f>IF(A5194&lt;&gt;"",IF(MID(C5194,1,1)="c",SigmaEpsConcrete(I5194,$AN$30:$AN$33,$AR$30:$AR$33,$AS$26,$AS$27,$AS$28,$AQ$20,$AU$19),""),"")</f>
        <v/>
      </c>
      <c r="N5194" s="95" t="str">
        <f>IF(A5194&lt;&gt;"",IF(MID(C5194,1,1)="r",SigmaEpsReinf(J5194,$AS$42:$AS$43,$AS$41,$AS$39,$AS$40,$AQ$38),""),"")</f>
        <v/>
      </c>
      <c r="Q5194" s="92" t="str">
        <f t="shared" si="816"/>
        <v/>
      </c>
      <c r="R5194" s="92" t="str">
        <f t="shared" si="817"/>
        <v/>
      </c>
      <c r="U5194" s="5"/>
      <c r="V5194" s="5"/>
      <c r="W5194" s="94" t="str">
        <f t="shared" ref="W5194:W5257" si="825">IF(A5194&lt;&gt;"",F5194-$AU$105,"")</f>
        <v/>
      </c>
      <c r="X5194" s="94" t="str">
        <f t="shared" si="818"/>
        <v/>
      </c>
      <c r="Y5194" s="5"/>
      <c r="BK5194" s="8"/>
      <c r="BL5194" s="5"/>
      <c r="BM5194" s="5"/>
      <c r="BN5194" s="5"/>
      <c r="BO5194" s="5"/>
      <c r="BP5194" s="1"/>
      <c r="BQ5194" s="1"/>
      <c r="BR5194" s="1"/>
      <c r="BS5194" s="1"/>
      <c r="BT5194" s="1"/>
      <c r="BU5194" s="4"/>
      <c r="BV5194" s="1"/>
      <c r="BW5194" s="3"/>
      <c r="BX5194" s="4"/>
      <c r="BY5194" s="5"/>
      <c r="BZ5194" s="5"/>
      <c r="CA5194" s="5"/>
      <c r="CB5194" s="5"/>
      <c r="CC5194" s="5"/>
      <c r="CD5194" s="43"/>
    </row>
    <row r="5195" spans="1:82" x14ac:dyDescent="0.25">
      <c r="A5195" s="8"/>
      <c r="B5195" s="5"/>
      <c r="C5195" s="5"/>
      <c r="D5195" s="5"/>
      <c r="E5195" s="5"/>
      <c r="F5195" s="94" t="str">
        <f t="shared" si="819"/>
        <v/>
      </c>
      <c r="G5195" s="94" t="str">
        <f t="shared" si="820"/>
        <v/>
      </c>
      <c r="H5195" s="127" t="str">
        <f>IF(A5195&lt;&gt;"",IF(MID(C5195,1,1)="c",$AS$26,IF(MID(C5195,1,1)="r",$AS$41,IF(MID(C5195,1,1)="p",#REF!,#REF!))),"")</f>
        <v/>
      </c>
      <c r="I5195" s="92" t="str">
        <f t="shared" si="821"/>
        <v/>
      </c>
      <c r="J5195" s="92" t="str">
        <f t="shared" si="822"/>
        <v/>
      </c>
      <c r="K5195" s="92" t="str">
        <f t="shared" si="823"/>
        <v/>
      </c>
      <c r="L5195" s="92" t="str">
        <f t="shared" si="824"/>
        <v/>
      </c>
      <c r="M5195" s="95" t="str">
        <f>IF(A5195&lt;&gt;"",IF(MID(C5195,1,1)="c",SigmaEpsConcrete(I5195,$AN$30:$AN$33,$AR$30:$AR$33,$AS$26,$AS$27,$AS$28,$AQ$20,$AU$19),""),"")</f>
        <v/>
      </c>
      <c r="N5195" s="95" t="str">
        <f>IF(A5195&lt;&gt;"",IF(MID(C5195,1,1)="r",SigmaEpsReinf(J5195,$AS$42:$AS$43,$AS$41,$AS$39,$AS$40,$AQ$38),""),"")</f>
        <v/>
      </c>
      <c r="Q5195" s="92" t="str">
        <f t="shared" ref="Q5195:Q5258" si="826">IF(A5195&lt;&gt;"",IF(MID(C5195,1,1)="c",IF(ISERROR(M5195/I5195),"",M5195/I5195),""),"")</f>
        <v/>
      </c>
      <c r="R5195" s="92" t="str">
        <f t="shared" ref="R5195:R5258" si="827">IF(A5195&lt;&gt;"",IF(MID(C5195,1,1)="r",IF(ISERROR(N5195/J5195),"",N5195/J5195),""),"")</f>
        <v/>
      </c>
      <c r="U5195" s="5"/>
      <c r="V5195" s="5"/>
      <c r="W5195" s="94" t="str">
        <f t="shared" si="825"/>
        <v/>
      </c>
      <c r="X5195" s="94" t="str">
        <f t="shared" ref="X5195:X5258" si="828">IF(B5195&lt;&gt;"",G5195-$AU$106,"")</f>
        <v/>
      </c>
      <c r="Y5195" s="5"/>
      <c r="BK5195" s="8"/>
      <c r="BL5195" s="5"/>
      <c r="BM5195" s="5"/>
      <c r="BN5195" s="5"/>
      <c r="BO5195" s="5"/>
      <c r="BP5195" s="1"/>
      <c r="BQ5195" s="1"/>
      <c r="BR5195" s="1"/>
      <c r="BS5195" s="1"/>
      <c r="BT5195" s="1"/>
      <c r="BU5195" s="4"/>
      <c r="BV5195" s="1"/>
      <c r="BW5195" s="3"/>
      <c r="BX5195" s="4"/>
      <c r="BY5195" s="5"/>
      <c r="BZ5195" s="5"/>
      <c r="CA5195" s="5"/>
      <c r="CB5195" s="5"/>
      <c r="CC5195" s="5"/>
      <c r="CD5195" s="43"/>
    </row>
    <row r="5196" spans="1:82" x14ac:dyDescent="0.25">
      <c r="A5196" s="8"/>
      <c r="B5196" s="5"/>
      <c r="C5196" s="5"/>
      <c r="D5196" s="5"/>
      <c r="E5196" s="5"/>
      <c r="F5196" s="94" t="str">
        <f t="shared" si="819"/>
        <v/>
      </c>
      <c r="G5196" s="94" t="str">
        <f t="shared" si="820"/>
        <v/>
      </c>
      <c r="H5196" s="127" t="str">
        <f>IF(A5196&lt;&gt;"",IF(MID(C5196,1,1)="c",$AS$26,IF(MID(C5196,1,1)="r",$AS$41,IF(MID(C5196,1,1)="p",#REF!,#REF!))),"")</f>
        <v/>
      </c>
      <c r="I5196" s="92" t="str">
        <f t="shared" si="821"/>
        <v/>
      </c>
      <c r="J5196" s="92" t="str">
        <f t="shared" si="822"/>
        <v/>
      </c>
      <c r="K5196" s="92" t="str">
        <f t="shared" si="823"/>
        <v/>
      </c>
      <c r="L5196" s="92" t="str">
        <f t="shared" si="824"/>
        <v/>
      </c>
      <c r="M5196" s="95" t="str">
        <f>IF(A5196&lt;&gt;"",IF(MID(C5196,1,1)="c",SigmaEpsConcrete(I5196,$AN$30:$AN$33,$AR$30:$AR$33,$AS$26,$AS$27,$AS$28,$AQ$20,$AU$19),""),"")</f>
        <v/>
      </c>
      <c r="N5196" s="95" t="str">
        <f>IF(A5196&lt;&gt;"",IF(MID(C5196,1,1)="r",SigmaEpsReinf(J5196,$AS$42:$AS$43,$AS$41,$AS$39,$AS$40,$AQ$38),""),"")</f>
        <v/>
      </c>
      <c r="Q5196" s="92" t="str">
        <f t="shared" si="826"/>
        <v/>
      </c>
      <c r="R5196" s="92" t="str">
        <f t="shared" si="827"/>
        <v/>
      </c>
      <c r="U5196" s="5"/>
      <c r="V5196" s="5"/>
      <c r="W5196" s="94" t="str">
        <f t="shared" si="825"/>
        <v/>
      </c>
      <c r="X5196" s="94" t="str">
        <f t="shared" si="828"/>
        <v/>
      </c>
      <c r="Y5196" s="5"/>
      <c r="BK5196" s="8"/>
      <c r="BL5196" s="5"/>
      <c r="BM5196" s="5"/>
      <c r="BN5196" s="5"/>
      <c r="BO5196" s="5"/>
      <c r="BP5196" s="1"/>
      <c r="BQ5196" s="1"/>
      <c r="BR5196" s="1"/>
      <c r="BS5196" s="1"/>
      <c r="BT5196" s="1"/>
      <c r="BU5196" s="4"/>
      <c r="BV5196" s="1"/>
      <c r="BW5196" s="3"/>
      <c r="BX5196" s="4"/>
      <c r="BY5196" s="5"/>
      <c r="BZ5196" s="5"/>
      <c r="CA5196" s="5"/>
      <c r="CB5196" s="5"/>
      <c r="CC5196" s="5"/>
      <c r="CD5196" s="43"/>
    </row>
    <row r="5197" spans="1:82" x14ac:dyDescent="0.25">
      <c r="A5197" s="8"/>
      <c r="B5197" s="5"/>
      <c r="C5197" s="5"/>
      <c r="D5197" s="5"/>
      <c r="E5197" s="5"/>
      <c r="F5197" s="94" t="str">
        <f t="shared" si="819"/>
        <v/>
      </c>
      <c r="G5197" s="94" t="str">
        <f t="shared" si="820"/>
        <v/>
      </c>
      <c r="H5197" s="127" t="str">
        <f>IF(A5197&lt;&gt;"",IF(MID(C5197,1,1)="c",$AS$26,IF(MID(C5197,1,1)="r",$AS$41,IF(MID(C5197,1,1)="p",#REF!,#REF!))),"")</f>
        <v/>
      </c>
      <c r="I5197" s="92" t="str">
        <f t="shared" si="821"/>
        <v/>
      </c>
      <c r="J5197" s="92" t="str">
        <f t="shared" si="822"/>
        <v/>
      </c>
      <c r="K5197" s="92" t="str">
        <f t="shared" si="823"/>
        <v/>
      </c>
      <c r="L5197" s="92" t="str">
        <f t="shared" si="824"/>
        <v/>
      </c>
      <c r="M5197" s="95" t="str">
        <f>IF(A5197&lt;&gt;"",IF(MID(C5197,1,1)="c",SigmaEpsConcrete(I5197,$AN$30:$AN$33,$AR$30:$AR$33,$AS$26,$AS$27,$AS$28,$AQ$20,$AU$19),""),"")</f>
        <v/>
      </c>
      <c r="N5197" s="95" t="str">
        <f>IF(A5197&lt;&gt;"",IF(MID(C5197,1,1)="r",SigmaEpsReinf(J5197,$AS$42:$AS$43,$AS$41,$AS$39,$AS$40,$AQ$38),""),"")</f>
        <v/>
      </c>
      <c r="Q5197" s="92" t="str">
        <f t="shared" si="826"/>
        <v/>
      </c>
      <c r="R5197" s="92" t="str">
        <f t="shared" si="827"/>
        <v/>
      </c>
      <c r="U5197" s="5"/>
      <c r="V5197" s="5"/>
      <c r="W5197" s="94" t="str">
        <f t="shared" si="825"/>
        <v/>
      </c>
      <c r="X5197" s="94" t="str">
        <f t="shared" si="828"/>
        <v/>
      </c>
      <c r="Y5197" s="5"/>
      <c r="BK5197" s="8"/>
      <c r="BL5197" s="5"/>
      <c r="BM5197" s="5"/>
      <c r="BN5197" s="5"/>
      <c r="BO5197" s="5"/>
      <c r="BP5197" s="1"/>
      <c r="BQ5197" s="1"/>
      <c r="BR5197" s="1"/>
      <c r="BS5197" s="1"/>
      <c r="BT5197" s="1"/>
      <c r="BU5197" s="4"/>
      <c r="BV5197" s="1"/>
      <c r="BW5197" s="3"/>
      <c r="BX5197" s="4"/>
      <c r="BY5197" s="5"/>
      <c r="BZ5197" s="5"/>
      <c r="CA5197" s="5"/>
      <c r="CB5197" s="5"/>
      <c r="CC5197" s="5"/>
      <c r="CD5197" s="43"/>
    </row>
    <row r="5198" spans="1:82" x14ac:dyDescent="0.25">
      <c r="A5198" s="8"/>
      <c r="B5198" s="5"/>
      <c r="C5198" s="5"/>
      <c r="D5198" s="5"/>
      <c r="E5198" s="5"/>
      <c r="F5198" s="94" t="str">
        <f t="shared" si="819"/>
        <v/>
      </c>
      <c r="G5198" s="94" t="str">
        <f t="shared" si="820"/>
        <v/>
      </c>
      <c r="H5198" s="127" t="str">
        <f>IF(A5198&lt;&gt;"",IF(MID(C5198,1,1)="c",$AS$26,IF(MID(C5198,1,1)="r",$AS$41,IF(MID(C5198,1,1)="p",#REF!,#REF!))),"")</f>
        <v/>
      </c>
      <c r="I5198" s="92" t="str">
        <f t="shared" si="821"/>
        <v/>
      </c>
      <c r="J5198" s="92" t="str">
        <f t="shared" si="822"/>
        <v/>
      </c>
      <c r="K5198" s="92" t="str">
        <f t="shared" si="823"/>
        <v/>
      </c>
      <c r="L5198" s="92" t="str">
        <f t="shared" si="824"/>
        <v/>
      </c>
      <c r="M5198" s="95" t="str">
        <f>IF(A5198&lt;&gt;"",IF(MID(C5198,1,1)="c",SigmaEpsConcrete(I5198,$AN$30:$AN$33,$AR$30:$AR$33,$AS$26,$AS$27,$AS$28,$AQ$20,$AU$19),""),"")</f>
        <v/>
      </c>
      <c r="N5198" s="95" t="str">
        <f>IF(A5198&lt;&gt;"",IF(MID(C5198,1,1)="r",SigmaEpsReinf(J5198,$AS$42:$AS$43,$AS$41,$AS$39,$AS$40,$AQ$38),""),"")</f>
        <v/>
      </c>
      <c r="Q5198" s="92" t="str">
        <f t="shared" si="826"/>
        <v/>
      </c>
      <c r="R5198" s="92" t="str">
        <f t="shared" si="827"/>
        <v/>
      </c>
      <c r="U5198" s="5"/>
      <c r="V5198" s="5"/>
      <c r="W5198" s="94" t="str">
        <f t="shared" si="825"/>
        <v/>
      </c>
      <c r="X5198" s="94" t="str">
        <f t="shared" si="828"/>
        <v/>
      </c>
      <c r="Y5198" s="5"/>
      <c r="BK5198" s="8"/>
      <c r="BL5198" s="5"/>
      <c r="BM5198" s="5"/>
      <c r="BN5198" s="5"/>
      <c r="BO5198" s="5"/>
      <c r="BP5198" s="1"/>
      <c r="BQ5198" s="1"/>
      <c r="BR5198" s="1"/>
      <c r="BS5198" s="1"/>
      <c r="BT5198" s="1"/>
      <c r="BU5198" s="4"/>
      <c r="BV5198" s="1"/>
      <c r="BW5198" s="3"/>
      <c r="BX5198" s="4"/>
      <c r="BY5198" s="5"/>
      <c r="BZ5198" s="5"/>
      <c r="CA5198" s="5"/>
      <c r="CB5198" s="5"/>
      <c r="CC5198" s="5"/>
      <c r="CD5198" s="43"/>
    </row>
    <row r="5199" spans="1:82" x14ac:dyDescent="0.25">
      <c r="A5199" s="8"/>
      <c r="B5199" s="5"/>
      <c r="C5199" s="5"/>
      <c r="D5199" s="5"/>
      <c r="E5199" s="5"/>
      <c r="F5199" s="94" t="str">
        <f t="shared" si="819"/>
        <v/>
      </c>
      <c r="G5199" s="94" t="str">
        <f t="shared" si="820"/>
        <v/>
      </c>
      <c r="H5199" s="127" t="str">
        <f>IF(A5199&lt;&gt;"",IF(MID(C5199,1,1)="c",$AS$26,IF(MID(C5199,1,1)="r",$AS$41,IF(MID(C5199,1,1)="p",#REF!,#REF!))),"")</f>
        <v/>
      </c>
      <c r="I5199" s="92" t="str">
        <f t="shared" si="821"/>
        <v/>
      </c>
      <c r="J5199" s="92" t="str">
        <f t="shared" si="822"/>
        <v/>
      </c>
      <c r="K5199" s="92" t="str">
        <f t="shared" si="823"/>
        <v/>
      </c>
      <c r="L5199" s="92" t="str">
        <f t="shared" si="824"/>
        <v/>
      </c>
      <c r="M5199" s="95" t="str">
        <f>IF(A5199&lt;&gt;"",IF(MID(C5199,1,1)="c",SigmaEpsConcrete(I5199,$AN$30:$AN$33,$AR$30:$AR$33,$AS$26,$AS$27,$AS$28,$AQ$20,$AU$19),""),"")</f>
        <v/>
      </c>
      <c r="N5199" s="95" t="str">
        <f>IF(A5199&lt;&gt;"",IF(MID(C5199,1,1)="r",SigmaEpsReinf(J5199,$AS$42:$AS$43,$AS$41,$AS$39,$AS$40,$AQ$38),""),"")</f>
        <v/>
      </c>
      <c r="Q5199" s="92" t="str">
        <f t="shared" si="826"/>
        <v/>
      </c>
      <c r="R5199" s="92" t="str">
        <f t="shared" si="827"/>
        <v/>
      </c>
      <c r="U5199" s="5"/>
      <c r="V5199" s="5"/>
      <c r="W5199" s="94" t="str">
        <f t="shared" si="825"/>
        <v/>
      </c>
      <c r="X5199" s="94" t="str">
        <f t="shared" si="828"/>
        <v/>
      </c>
      <c r="Y5199" s="5"/>
      <c r="BK5199" s="8"/>
      <c r="BL5199" s="5"/>
      <c r="BM5199" s="5"/>
      <c r="BN5199" s="5"/>
      <c r="BO5199" s="5"/>
      <c r="BP5199" s="1"/>
      <c r="BQ5199" s="1"/>
      <c r="BR5199" s="1"/>
      <c r="BS5199" s="1"/>
      <c r="BT5199" s="1"/>
      <c r="BU5199" s="4"/>
      <c r="BV5199" s="1"/>
      <c r="BW5199" s="3"/>
      <c r="BX5199" s="4"/>
      <c r="BY5199" s="5"/>
      <c r="BZ5199" s="5"/>
      <c r="CA5199" s="5"/>
      <c r="CB5199" s="5"/>
      <c r="CC5199" s="5"/>
      <c r="CD5199" s="43"/>
    </row>
    <row r="5200" spans="1:82" x14ac:dyDescent="0.25">
      <c r="A5200" s="8"/>
      <c r="B5200" s="5"/>
      <c r="C5200" s="5"/>
      <c r="D5200" s="5"/>
      <c r="E5200" s="5"/>
      <c r="F5200" s="94" t="str">
        <f t="shared" si="819"/>
        <v/>
      </c>
      <c r="G5200" s="94" t="str">
        <f t="shared" si="820"/>
        <v/>
      </c>
      <c r="H5200" s="127" t="str">
        <f>IF(A5200&lt;&gt;"",IF(MID(C5200,1,1)="c",$AS$26,IF(MID(C5200,1,1)="r",$AS$41,IF(MID(C5200,1,1)="p",#REF!,#REF!))),"")</f>
        <v/>
      </c>
      <c r="I5200" s="92" t="str">
        <f t="shared" si="821"/>
        <v/>
      </c>
      <c r="J5200" s="92" t="str">
        <f t="shared" si="822"/>
        <v/>
      </c>
      <c r="K5200" s="92" t="str">
        <f t="shared" si="823"/>
        <v/>
      </c>
      <c r="L5200" s="92" t="str">
        <f t="shared" si="824"/>
        <v/>
      </c>
      <c r="M5200" s="95" t="str">
        <f>IF(A5200&lt;&gt;"",IF(MID(C5200,1,1)="c",SigmaEpsConcrete(I5200,$AN$30:$AN$33,$AR$30:$AR$33,$AS$26,$AS$27,$AS$28,$AQ$20,$AU$19),""),"")</f>
        <v/>
      </c>
      <c r="N5200" s="95" t="str">
        <f>IF(A5200&lt;&gt;"",IF(MID(C5200,1,1)="r",SigmaEpsReinf(J5200,$AS$42:$AS$43,$AS$41,$AS$39,$AS$40,$AQ$38),""),"")</f>
        <v/>
      </c>
      <c r="Q5200" s="92" t="str">
        <f t="shared" si="826"/>
        <v/>
      </c>
      <c r="R5200" s="92" t="str">
        <f t="shared" si="827"/>
        <v/>
      </c>
      <c r="U5200" s="5"/>
      <c r="V5200" s="5"/>
      <c r="W5200" s="94" t="str">
        <f t="shared" si="825"/>
        <v/>
      </c>
      <c r="X5200" s="94" t="str">
        <f t="shared" si="828"/>
        <v/>
      </c>
      <c r="Y5200" s="5"/>
      <c r="BK5200" s="8"/>
      <c r="BL5200" s="5"/>
      <c r="BM5200" s="5"/>
      <c r="BN5200" s="5"/>
      <c r="BO5200" s="5"/>
      <c r="BP5200" s="1"/>
      <c r="BQ5200" s="1"/>
      <c r="BR5200" s="1"/>
      <c r="BS5200" s="1"/>
      <c r="BT5200" s="1"/>
      <c r="BU5200" s="4"/>
      <c r="BV5200" s="1"/>
      <c r="BW5200" s="3"/>
      <c r="BX5200" s="4"/>
      <c r="BY5200" s="5"/>
      <c r="BZ5200" s="5"/>
      <c r="CA5200" s="5"/>
      <c r="CB5200" s="5"/>
      <c r="CC5200" s="5"/>
      <c r="CD5200" s="43"/>
    </row>
    <row r="5201" spans="1:82" x14ac:dyDescent="0.25">
      <c r="A5201" s="8"/>
      <c r="B5201" s="5"/>
      <c r="C5201" s="5"/>
      <c r="D5201" s="5"/>
      <c r="E5201" s="5"/>
      <c r="F5201" s="94" t="str">
        <f t="shared" si="819"/>
        <v/>
      </c>
      <c r="G5201" s="94" t="str">
        <f t="shared" si="820"/>
        <v/>
      </c>
      <c r="H5201" s="127" t="str">
        <f>IF(A5201&lt;&gt;"",IF(MID(C5201,1,1)="c",$AS$26,IF(MID(C5201,1,1)="r",$AS$41,IF(MID(C5201,1,1)="p",#REF!,#REF!))),"")</f>
        <v/>
      </c>
      <c r="I5201" s="92" t="str">
        <f t="shared" si="821"/>
        <v/>
      </c>
      <c r="J5201" s="92" t="str">
        <f t="shared" si="822"/>
        <v/>
      </c>
      <c r="K5201" s="92" t="str">
        <f t="shared" si="823"/>
        <v/>
      </c>
      <c r="L5201" s="92" t="str">
        <f t="shared" si="824"/>
        <v/>
      </c>
      <c r="M5201" s="95" t="str">
        <f>IF(A5201&lt;&gt;"",IF(MID(C5201,1,1)="c",SigmaEpsConcrete(I5201,$AN$30:$AN$33,$AR$30:$AR$33,$AS$26,$AS$27,$AS$28,$AQ$20,$AU$19),""),"")</f>
        <v/>
      </c>
      <c r="N5201" s="95" t="str">
        <f>IF(A5201&lt;&gt;"",IF(MID(C5201,1,1)="r",SigmaEpsReinf(J5201,$AS$42:$AS$43,$AS$41,$AS$39,$AS$40,$AQ$38),""),"")</f>
        <v/>
      </c>
      <c r="Q5201" s="92" t="str">
        <f t="shared" si="826"/>
        <v/>
      </c>
      <c r="R5201" s="92" t="str">
        <f t="shared" si="827"/>
        <v/>
      </c>
      <c r="U5201" s="5"/>
      <c r="V5201" s="5"/>
      <c r="W5201" s="94" t="str">
        <f t="shared" si="825"/>
        <v/>
      </c>
      <c r="X5201" s="94" t="str">
        <f t="shared" si="828"/>
        <v/>
      </c>
      <c r="Y5201" s="5"/>
      <c r="BK5201" s="8"/>
      <c r="BL5201" s="5"/>
      <c r="BM5201" s="5"/>
      <c r="BN5201" s="5"/>
      <c r="BO5201" s="5"/>
      <c r="BP5201" s="1"/>
      <c r="BQ5201" s="1"/>
      <c r="BR5201" s="1"/>
      <c r="BS5201" s="1"/>
      <c r="BT5201" s="1"/>
      <c r="BU5201" s="4"/>
      <c r="BV5201" s="1"/>
      <c r="BW5201" s="3"/>
      <c r="BX5201" s="4"/>
      <c r="BY5201" s="5"/>
      <c r="BZ5201" s="5"/>
      <c r="CA5201" s="5"/>
      <c r="CB5201" s="5"/>
      <c r="CC5201" s="5"/>
      <c r="CD5201" s="43"/>
    </row>
    <row r="5202" spans="1:82" x14ac:dyDescent="0.25">
      <c r="A5202" s="8"/>
      <c r="B5202" s="5"/>
      <c r="C5202" s="5"/>
      <c r="D5202" s="5"/>
      <c r="E5202" s="5"/>
      <c r="F5202" s="94" t="str">
        <f t="shared" si="819"/>
        <v/>
      </c>
      <c r="G5202" s="94" t="str">
        <f t="shared" si="820"/>
        <v/>
      </c>
      <c r="H5202" s="127" t="str">
        <f>IF(A5202&lt;&gt;"",IF(MID(C5202,1,1)="c",$AS$26,IF(MID(C5202,1,1)="r",$AS$41,IF(MID(C5202,1,1)="p",#REF!,#REF!))),"")</f>
        <v/>
      </c>
      <c r="I5202" s="92" t="str">
        <f t="shared" si="821"/>
        <v/>
      </c>
      <c r="J5202" s="92" t="str">
        <f t="shared" si="822"/>
        <v/>
      </c>
      <c r="K5202" s="92" t="str">
        <f t="shared" si="823"/>
        <v/>
      </c>
      <c r="L5202" s="92" t="str">
        <f t="shared" si="824"/>
        <v/>
      </c>
      <c r="M5202" s="95" t="str">
        <f>IF(A5202&lt;&gt;"",IF(MID(C5202,1,1)="c",SigmaEpsConcrete(I5202,$AN$30:$AN$33,$AR$30:$AR$33,$AS$26,$AS$27,$AS$28,$AQ$20,$AU$19),""),"")</f>
        <v/>
      </c>
      <c r="N5202" s="95" t="str">
        <f>IF(A5202&lt;&gt;"",IF(MID(C5202,1,1)="r",SigmaEpsReinf(J5202,$AS$42:$AS$43,$AS$41,$AS$39,$AS$40,$AQ$38),""),"")</f>
        <v/>
      </c>
      <c r="Q5202" s="92" t="str">
        <f t="shared" si="826"/>
        <v/>
      </c>
      <c r="R5202" s="92" t="str">
        <f t="shared" si="827"/>
        <v/>
      </c>
      <c r="U5202" s="5"/>
      <c r="V5202" s="5"/>
      <c r="W5202" s="94" t="str">
        <f t="shared" si="825"/>
        <v/>
      </c>
      <c r="X5202" s="94" t="str">
        <f t="shared" si="828"/>
        <v/>
      </c>
      <c r="Y5202" s="5"/>
      <c r="BK5202" s="8"/>
      <c r="BL5202" s="5"/>
      <c r="BM5202" s="5"/>
      <c r="BN5202" s="5"/>
      <c r="BO5202" s="5"/>
      <c r="BP5202" s="1"/>
      <c r="BQ5202" s="1"/>
      <c r="BR5202" s="1"/>
      <c r="BS5202" s="1"/>
      <c r="BT5202" s="1"/>
      <c r="BU5202" s="4"/>
      <c r="BV5202" s="1"/>
      <c r="BW5202" s="3"/>
      <c r="BX5202" s="4"/>
      <c r="BY5202" s="5"/>
      <c r="BZ5202" s="5"/>
      <c r="CA5202" s="5"/>
      <c r="CB5202" s="5"/>
      <c r="CC5202" s="5"/>
      <c r="CD5202" s="43"/>
    </row>
    <row r="5203" spans="1:82" x14ac:dyDescent="0.25">
      <c r="A5203" s="8"/>
      <c r="B5203" s="5"/>
      <c r="C5203" s="5"/>
      <c r="D5203" s="5"/>
      <c r="E5203" s="5"/>
      <c r="F5203" s="94" t="str">
        <f t="shared" si="819"/>
        <v/>
      </c>
      <c r="G5203" s="94" t="str">
        <f t="shared" si="820"/>
        <v/>
      </c>
      <c r="H5203" s="127" t="str">
        <f>IF(A5203&lt;&gt;"",IF(MID(C5203,1,1)="c",$AS$26,IF(MID(C5203,1,1)="r",$AS$41,IF(MID(C5203,1,1)="p",#REF!,#REF!))),"")</f>
        <v/>
      </c>
      <c r="I5203" s="92" t="str">
        <f t="shared" si="821"/>
        <v/>
      </c>
      <c r="J5203" s="92" t="str">
        <f t="shared" si="822"/>
        <v/>
      </c>
      <c r="K5203" s="92" t="str">
        <f t="shared" si="823"/>
        <v/>
      </c>
      <c r="L5203" s="92" t="str">
        <f t="shared" si="824"/>
        <v/>
      </c>
      <c r="M5203" s="95" t="str">
        <f>IF(A5203&lt;&gt;"",IF(MID(C5203,1,1)="c",SigmaEpsConcrete(I5203,$AN$30:$AN$33,$AR$30:$AR$33,$AS$26,$AS$27,$AS$28,$AQ$20,$AU$19),""),"")</f>
        <v/>
      </c>
      <c r="N5203" s="95" t="str">
        <f>IF(A5203&lt;&gt;"",IF(MID(C5203,1,1)="r",SigmaEpsReinf(J5203,$AS$42:$AS$43,$AS$41,$AS$39,$AS$40,$AQ$38),""),"")</f>
        <v/>
      </c>
      <c r="Q5203" s="92" t="str">
        <f t="shared" si="826"/>
        <v/>
      </c>
      <c r="R5203" s="92" t="str">
        <f t="shared" si="827"/>
        <v/>
      </c>
      <c r="U5203" s="5"/>
      <c r="V5203" s="5"/>
      <c r="W5203" s="94" t="str">
        <f t="shared" si="825"/>
        <v/>
      </c>
      <c r="X5203" s="94" t="str">
        <f t="shared" si="828"/>
        <v/>
      </c>
      <c r="Y5203" s="5"/>
      <c r="BK5203" s="8"/>
      <c r="BL5203" s="5"/>
      <c r="BM5203" s="5"/>
      <c r="BN5203" s="5"/>
      <c r="BO5203" s="5"/>
      <c r="BP5203" s="1"/>
      <c r="BQ5203" s="1"/>
      <c r="BR5203" s="1"/>
      <c r="BS5203" s="1"/>
      <c r="BT5203" s="1"/>
      <c r="BU5203" s="4"/>
      <c r="BV5203" s="1"/>
      <c r="BW5203" s="3"/>
      <c r="BX5203" s="4"/>
      <c r="BY5203" s="5"/>
      <c r="BZ5203" s="5"/>
      <c r="CA5203" s="5"/>
      <c r="CB5203" s="5"/>
      <c r="CC5203" s="5"/>
      <c r="CD5203" s="43"/>
    </row>
    <row r="5204" spans="1:82" x14ac:dyDescent="0.25">
      <c r="A5204" s="8"/>
      <c r="B5204" s="5"/>
      <c r="C5204" s="5"/>
      <c r="D5204" s="5"/>
      <c r="E5204" s="5"/>
      <c r="F5204" s="94" t="str">
        <f t="shared" si="819"/>
        <v/>
      </c>
      <c r="G5204" s="94" t="str">
        <f t="shared" si="820"/>
        <v/>
      </c>
      <c r="H5204" s="127" t="str">
        <f>IF(A5204&lt;&gt;"",IF(MID(C5204,1,1)="c",$AS$26,IF(MID(C5204,1,1)="r",$AS$41,IF(MID(C5204,1,1)="p",#REF!,#REF!))),"")</f>
        <v/>
      </c>
      <c r="I5204" s="92" t="str">
        <f t="shared" si="821"/>
        <v/>
      </c>
      <c r="J5204" s="92" t="str">
        <f t="shared" si="822"/>
        <v/>
      </c>
      <c r="K5204" s="92" t="str">
        <f t="shared" si="823"/>
        <v/>
      </c>
      <c r="L5204" s="92" t="str">
        <f t="shared" si="824"/>
        <v/>
      </c>
      <c r="M5204" s="95" t="str">
        <f>IF(A5204&lt;&gt;"",IF(MID(C5204,1,1)="c",SigmaEpsConcrete(I5204,$AN$30:$AN$33,$AR$30:$AR$33,$AS$26,$AS$27,$AS$28,$AQ$20,$AU$19),""),"")</f>
        <v/>
      </c>
      <c r="N5204" s="95" t="str">
        <f>IF(A5204&lt;&gt;"",IF(MID(C5204,1,1)="r",SigmaEpsReinf(J5204,$AS$42:$AS$43,$AS$41,$AS$39,$AS$40,$AQ$38),""),"")</f>
        <v/>
      </c>
      <c r="Q5204" s="92" t="str">
        <f t="shared" si="826"/>
        <v/>
      </c>
      <c r="R5204" s="92" t="str">
        <f t="shared" si="827"/>
        <v/>
      </c>
      <c r="U5204" s="5"/>
      <c r="V5204" s="5"/>
      <c r="W5204" s="94" t="str">
        <f t="shared" si="825"/>
        <v/>
      </c>
      <c r="X5204" s="94" t="str">
        <f t="shared" si="828"/>
        <v/>
      </c>
      <c r="Y5204" s="5"/>
      <c r="BK5204" s="8"/>
      <c r="BL5204" s="5"/>
      <c r="BM5204" s="5"/>
      <c r="BN5204" s="5"/>
      <c r="BO5204" s="5"/>
      <c r="BP5204" s="1"/>
      <c r="BQ5204" s="1"/>
      <c r="BR5204" s="1"/>
      <c r="BS5204" s="1"/>
      <c r="BT5204" s="1"/>
      <c r="BU5204" s="4"/>
      <c r="BV5204" s="1"/>
      <c r="BW5204" s="3"/>
      <c r="BX5204" s="4"/>
      <c r="BY5204" s="5"/>
      <c r="BZ5204" s="5"/>
      <c r="CA5204" s="5"/>
      <c r="CB5204" s="5"/>
      <c r="CC5204" s="5"/>
      <c r="CD5204" s="43"/>
    </row>
    <row r="5205" spans="1:82" x14ac:dyDescent="0.25">
      <c r="A5205" s="8"/>
      <c r="B5205" s="5"/>
      <c r="C5205" s="5"/>
      <c r="D5205" s="5"/>
      <c r="E5205" s="5"/>
      <c r="F5205" s="94" t="str">
        <f t="shared" si="819"/>
        <v/>
      </c>
      <c r="G5205" s="94" t="str">
        <f t="shared" si="820"/>
        <v/>
      </c>
      <c r="H5205" s="127" t="str">
        <f>IF(A5205&lt;&gt;"",IF(MID(C5205,1,1)="c",$AS$26,IF(MID(C5205,1,1)="r",$AS$41,IF(MID(C5205,1,1)="p",#REF!,#REF!))),"")</f>
        <v/>
      </c>
      <c r="I5205" s="92" t="str">
        <f t="shared" si="821"/>
        <v/>
      </c>
      <c r="J5205" s="92" t="str">
        <f t="shared" si="822"/>
        <v/>
      </c>
      <c r="K5205" s="92" t="str">
        <f t="shared" si="823"/>
        <v/>
      </c>
      <c r="L5205" s="92" t="str">
        <f t="shared" si="824"/>
        <v/>
      </c>
      <c r="M5205" s="95" t="str">
        <f>IF(A5205&lt;&gt;"",IF(MID(C5205,1,1)="c",SigmaEpsConcrete(I5205,$AN$30:$AN$33,$AR$30:$AR$33,$AS$26,$AS$27,$AS$28,$AQ$20,$AU$19),""),"")</f>
        <v/>
      </c>
      <c r="N5205" s="95" t="str">
        <f>IF(A5205&lt;&gt;"",IF(MID(C5205,1,1)="r",SigmaEpsReinf(J5205,$AS$42:$AS$43,$AS$41,$AS$39,$AS$40,$AQ$38),""),"")</f>
        <v/>
      </c>
      <c r="Q5205" s="92" t="str">
        <f t="shared" si="826"/>
        <v/>
      </c>
      <c r="R5205" s="92" t="str">
        <f t="shared" si="827"/>
        <v/>
      </c>
      <c r="U5205" s="5"/>
      <c r="V5205" s="5"/>
      <c r="W5205" s="94" t="str">
        <f t="shared" si="825"/>
        <v/>
      </c>
      <c r="X5205" s="94" t="str">
        <f t="shared" si="828"/>
        <v/>
      </c>
      <c r="Y5205" s="5"/>
      <c r="BK5205" s="8"/>
      <c r="BL5205" s="5"/>
      <c r="BM5205" s="5"/>
      <c r="BN5205" s="5"/>
      <c r="BO5205" s="5"/>
      <c r="BP5205" s="1"/>
      <c r="BQ5205" s="1"/>
      <c r="BR5205" s="1"/>
      <c r="BS5205" s="1"/>
      <c r="BT5205" s="1"/>
      <c r="BU5205" s="4"/>
      <c r="BV5205" s="1"/>
      <c r="BW5205" s="3"/>
      <c r="BX5205" s="4"/>
      <c r="BY5205" s="5"/>
      <c r="BZ5205" s="5"/>
      <c r="CA5205" s="5"/>
      <c r="CB5205" s="5"/>
      <c r="CC5205" s="5"/>
      <c r="CD5205" s="43"/>
    </row>
    <row r="5206" spans="1:82" x14ac:dyDescent="0.25">
      <c r="A5206" s="8"/>
      <c r="B5206" s="5"/>
      <c r="C5206" s="5"/>
      <c r="D5206" s="5"/>
      <c r="E5206" s="5"/>
      <c r="F5206" s="94" t="str">
        <f t="shared" si="819"/>
        <v/>
      </c>
      <c r="G5206" s="94" t="str">
        <f t="shared" si="820"/>
        <v/>
      </c>
      <c r="H5206" s="127" t="str">
        <f>IF(A5206&lt;&gt;"",IF(MID(C5206,1,1)="c",$AS$26,IF(MID(C5206,1,1)="r",$AS$41,IF(MID(C5206,1,1)="p",#REF!,#REF!))),"")</f>
        <v/>
      </c>
      <c r="I5206" s="92" t="str">
        <f t="shared" si="821"/>
        <v/>
      </c>
      <c r="J5206" s="92" t="str">
        <f t="shared" si="822"/>
        <v/>
      </c>
      <c r="K5206" s="92" t="str">
        <f t="shared" si="823"/>
        <v/>
      </c>
      <c r="L5206" s="92" t="str">
        <f t="shared" si="824"/>
        <v/>
      </c>
      <c r="M5206" s="95" t="str">
        <f>IF(A5206&lt;&gt;"",IF(MID(C5206,1,1)="c",SigmaEpsConcrete(I5206,$AN$30:$AN$33,$AR$30:$AR$33,$AS$26,$AS$27,$AS$28,$AQ$20,$AU$19),""),"")</f>
        <v/>
      </c>
      <c r="N5206" s="95" t="str">
        <f>IF(A5206&lt;&gt;"",IF(MID(C5206,1,1)="r",SigmaEpsReinf(J5206,$AS$42:$AS$43,$AS$41,$AS$39,$AS$40,$AQ$38),""),"")</f>
        <v/>
      </c>
      <c r="Q5206" s="92" t="str">
        <f t="shared" si="826"/>
        <v/>
      </c>
      <c r="R5206" s="92" t="str">
        <f t="shared" si="827"/>
        <v/>
      </c>
      <c r="U5206" s="5"/>
      <c r="V5206" s="5"/>
      <c r="W5206" s="94" t="str">
        <f t="shared" si="825"/>
        <v/>
      </c>
      <c r="X5206" s="94" t="str">
        <f t="shared" si="828"/>
        <v/>
      </c>
      <c r="Y5206" s="5"/>
      <c r="BK5206" s="8"/>
      <c r="BL5206" s="5"/>
      <c r="BM5206" s="5"/>
      <c r="BN5206" s="5"/>
      <c r="BO5206" s="5"/>
      <c r="BP5206" s="1"/>
      <c r="BQ5206" s="1"/>
      <c r="BR5206" s="1"/>
      <c r="BS5206" s="1"/>
      <c r="BT5206" s="1"/>
      <c r="BU5206" s="4"/>
      <c r="BV5206" s="1"/>
      <c r="BW5206" s="3"/>
      <c r="BX5206" s="4"/>
      <c r="BY5206" s="5"/>
      <c r="BZ5206" s="5"/>
      <c r="CA5206" s="5"/>
      <c r="CB5206" s="5"/>
      <c r="CC5206" s="5"/>
      <c r="CD5206" s="43"/>
    </row>
    <row r="5207" spans="1:82" x14ac:dyDescent="0.25">
      <c r="A5207" s="8"/>
      <c r="B5207" s="5"/>
      <c r="C5207" s="5"/>
      <c r="D5207" s="5"/>
      <c r="E5207" s="5"/>
      <c r="F5207" s="94" t="str">
        <f t="shared" si="819"/>
        <v/>
      </c>
      <c r="G5207" s="94" t="str">
        <f t="shared" si="820"/>
        <v/>
      </c>
      <c r="H5207" s="127" t="str">
        <f>IF(A5207&lt;&gt;"",IF(MID(C5207,1,1)="c",$AS$26,IF(MID(C5207,1,1)="r",$AS$41,IF(MID(C5207,1,1)="p",#REF!,#REF!))),"")</f>
        <v/>
      </c>
      <c r="I5207" s="92" t="str">
        <f t="shared" si="821"/>
        <v/>
      </c>
      <c r="J5207" s="92" t="str">
        <f t="shared" si="822"/>
        <v/>
      </c>
      <c r="K5207" s="92" t="str">
        <f t="shared" si="823"/>
        <v/>
      </c>
      <c r="L5207" s="92" t="str">
        <f t="shared" si="824"/>
        <v/>
      </c>
      <c r="M5207" s="95" t="str">
        <f>IF(A5207&lt;&gt;"",IF(MID(C5207,1,1)="c",SigmaEpsConcrete(I5207,$AN$30:$AN$33,$AR$30:$AR$33,$AS$26,$AS$27,$AS$28,$AQ$20,$AU$19),""),"")</f>
        <v/>
      </c>
      <c r="N5207" s="95" t="str">
        <f>IF(A5207&lt;&gt;"",IF(MID(C5207,1,1)="r",SigmaEpsReinf(J5207,$AS$42:$AS$43,$AS$41,$AS$39,$AS$40,$AQ$38),""),"")</f>
        <v/>
      </c>
      <c r="Q5207" s="92" t="str">
        <f t="shared" si="826"/>
        <v/>
      </c>
      <c r="R5207" s="92" t="str">
        <f t="shared" si="827"/>
        <v/>
      </c>
      <c r="U5207" s="5"/>
      <c r="V5207" s="5"/>
      <c r="W5207" s="94" t="str">
        <f t="shared" si="825"/>
        <v/>
      </c>
      <c r="X5207" s="94" t="str">
        <f t="shared" si="828"/>
        <v/>
      </c>
      <c r="Y5207" s="5"/>
      <c r="BK5207" s="8"/>
      <c r="BL5207" s="5"/>
      <c r="BM5207" s="5"/>
      <c r="BN5207" s="5"/>
      <c r="BO5207" s="5"/>
      <c r="BP5207" s="1"/>
      <c r="BQ5207" s="1"/>
      <c r="BR5207" s="1"/>
      <c r="BS5207" s="1"/>
      <c r="BT5207" s="1"/>
      <c r="BU5207" s="4"/>
      <c r="BV5207" s="1"/>
      <c r="BW5207" s="3"/>
      <c r="BX5207" s="4"/>
      <c r="BY5207" s="5"/>
      <c r="BZ5207" s="5"/>
      <c r="CA5207" s="5"/>
      <c r="CB5207" s="5"/>
      <c r="CC5207" s="5"/>
      <c r="CD5207" s="43"/>
    </row>
    <row r="5208" spans="1:82" x14ac:dyDescent="0.25">
      <c r="A5208" s="8"/>
      <c r="B5208" s="5"/>
      <c r="C5208" s="5"/>
      <c r="D5208" s="5"/>
      <c r="E5208" s="5"/>
      <c r="F5208" s="94" t="str">
        <f t="shared" si="819"/>
        <v/>
      </c>
      <c r="G5208" s="94" t="str">
        <f t="shared" si="820"/>
        <v/>
      </c>
      <c r="H5208" s="127" t="str">
        <f>IF(A5208&lt;&gt;"",IF(MID(C5208,1,1)="c",$AS$26,IF(MID(C5208,1,1)="r",$AS$41,IF(MID(C5208,1,1)="p",#REF!,#REF!))),"")</f>
        <v/>
      </c>
      <c r="I5208" s="92" t="str">
        <f t="shared" si="821"/>
        <v/>
      </c>
      <c r="J5208" s="92" t="str">
        <f t="shared" si="822"/>
        <v/>
      </c>
      <c r="K5208" s="92" t="str">
        <f t="shared" si="823"/>
        <v/>
      </c>
      <c r="L5208" s="92" t="str">
        <f t="shared" si="824"/>
        <v/>
      </c>
      <c r="M5208" s="95" t="str">
        <f>IF(A5208&lt;&gt;"",IF(MID(C5208,1,1)="c",SigmaEpsConcrete(I5208,$AN$30:$AN$33,$AR$30:$AR$33,$AS$26,$AS$27,$AS$28,$AQ$20,$AU$19),""),"")</f>
        <v/>
      </c>
      <c r="N5208" s="95" t="str">
        <f>IF(A5208&lt;&gt;"",IF(MID(C5208,1,1)="r",SigmaEpsReinf(J5208,$AS$42:$AS$43,$AS$41,$AS$39,$AS$40,$AQ$38),""),"")</f>
        <v/>
      </c>
      <c r="Q5208" s="92" t="str">
        <f t="shared" si="826"/>
        <v/>
      </c>
      <c r="R5208" s="92" t="str">
        <f t="shared" si="827"/>
        <v/>
      </c>
      <c r="U5208" s="5"/>
      <c r="V5208" s="5"/>
      <c r="W5208" s="94" t="str">
        <f t="shared" si="825"/>
        <v/>
      </c>
      <c r="X5208" s="94" t="str">
        <f t="shared" si="828"/>
        <v/>
      </c>
      <c r="Y5208" s="5"/>
      <c r="BK5208" s="8"/>
      <c r="BL5208" s="5"/>
      <c r="BM5208" s="5"/>
      <c r="BN5208" s="5"/>
      <c r="BO5208" s="5"/>
      <c r="BP5208" s="1"/>
      <c r="BQ5208" s="1"/>
      <c r="BR5208" s="1"/>
      <c r="BS5208" s="1"/>
      <c r="BT5208" s="1"/>
      <c r="BU5208" s="4"/>
      <c r="BV5208" s="1"/>
      <c r="BW5208" s="3"/>
      <c r="BX5208" s="4"/>
      <c r="BY5208" s="5"/>
      <c r="BZ5208" s="5"/>
      <c r="CA5208" s="5"/>
      <c r="CB5208" s="5"/>
      <c r="CC5208" s="5"/>
      <c r="CD5208" s="43"/>
    </row>
    <row r="5209" spans="1:82" x14ac:dyDescent="0.25">
      <c r="A5209" s="8"/>
      <c r="B5209" s="5"/>
      <c r="C5209" s="5"/>
      <c r="D5209" s="5"/>
      <c r="E5209" s="5"/>
      <c r="F5209" s="94" t="str">
        <f t="shared" si="819"/>
        <v/>
      </c>
      <c r="G5209" s="94" t="str">
        <f t="shared" si="820"/>
        <v/>
      </c>
      <c r="H5209" s="127" t="str">
        <f>IF(A5209&lt;&gt;"",IF(MID(C5209,1,1)="c",$AS$26,IF(MID(C5209,1,1)="r",$AS$41,IF(MID(C5209,1,1)="p",#REF!,#REF!))),"")</f>
        <v/>
      </c>
      <c r="I5209" s="92" t="str">
        <f t="shared" si="821"/>
        <v/>
      </c>
      <c r="J5209" s="92" t="str">
        <f t="shared" si="822"/>
        <v/>
      </c>
      <c r="K5209" s="92" t="str">
        <f t="shared" si="823"/>
        <v/>
      </c>
      <c r="L5209" s="92" t="str">
        <f t="shared" si="824"/>
        <v/>
      </c>
      <c r="M5209" s="95" t="str">
        <f>IF(A5209&lt;&gt;"",IF(MID(C5209,1,1)="c",SigmaEpsConcrete(I5209,$AN$30:$AN$33,$AR$30:$AR$33,$AS$26,$AS$27,$AS$28,$AQ$20,$AU$19),""),"")</f>
        <v/>
      </c>
      <c r="N5209" s="95" t="str">
        <f>IF(A5209&lt;&gt;"",IF(MID(C5209,1,1)="r",SigmaEpsReinf(J5209,$AS$42:$AS$43,$AS$41,$AS$39,$AS$40,$AQ$38),""),"")</f>
        <v/>
      </c>
      <c r="Q5209" s="92" t="str">
        <f t="shared" si="826"/>
        <v/>
      </c>
      <c r="R5209" s="92" t="str">
        <f t="shared" si="827"/>
        <v/>
      </c>
      <c r="U5209" s="5"/>
      <c r="V5209" s="5"/>
      <c r="W5209" s="94" t="str">
        <f t="shared" si="825"/>
        <v/>
      </c>
      <c r="X5209" s="94" t="str">
        <f t="shared" si="828"/>
        <v/>
      </c>
      <c r="Y5209" s="5"/>
      <c r="BK5209" s="8"/>
      <c r="BL5209" s="5"/>
      <c r="BM5209" s="5"/>
      <c r="BN5209" s="5"/>
      <c r="BO5209" s="5"/>
      <c r="BP5209" s="1"/>
      <c r="BQ5209" s="1"/>
      <c r="BR5209" s="1"/>
      <c r="BS5209" s="1"/>
      <c r="BT5209" s="1"/>
      <c r="BU5209" s="4"/>
      <c r="BV5209" s="1"/>
      <c r="BW5209" s="3"/>
      <c r="BX5209" s="4"/>
      <c r="BY5209" s="5"/>
      <c r="BZ5209" s="5"/>
      <c r="CA5209" s="5"/>
      <c r="CB5209" s="5"/>
      <c r="CC5209" s="5"/>
      <c r="CD5209" s="43"/>
    </row>
    <row r="5210" spans="1:82" x14ac:dyDescent="0.25">
      <c r="A5210" s="8"/>
      <c r="B5210" s="5"/>
      <c r="C5210" s="5"/>
      <c r="D5210" s="5"/>
      <c r="E5210" s="5"/>
      <c r="F5210" s="94" t="str">
        <f t="shared" si="819"/>
        <v/>
      </c>
      <c r="G5210" s="94" t="str">
        <f t="shared" si="820"/>
        <v/>
      </c>
      <c r="H5210" s="127" t="str">
        <f>IF(A5210&lt;&gt;"",IF(MID(C5210,1,1)="c",$AS$26,IF(MID(C5210,1,1)="r",$AS$41,IF(MID(C5210,1,1)="p",#REF!,#REF!))),"")</f>
        <v/>
      </c>
      <c r="I5210" s="92" t="str">
        <f t="shared" si="821"/>
        <v/>
      </c>
      <c r="J5210" s="92" t="str">
        <f t="shared" si="822"/>
        <v/>
      </c>
      <c r="K5210" s="92" t="str">
        <f t="shared" si="823"/>
        <v/>
      </c>
      <c r="L5210" s="92" t="str">
        <f t="shared" si="824"/>
        <v/>
      </c>
      <c r="M5210" s="95" t="str">
        <f>IF(A5210&lt;&gt;"",IF(MID(C5210,1,1)="c",SigmaEpsConcrete(I5210,$AN$30:$AN$33,$AR$30:$AR$33,$AS$26,$AS$27,$AS$28,$AQ$20,$AU$19),""),"")</f>
        <v/>
      </c>
      <c r="N5210" s="95" t="str">
        <f>IF(A5210&lt;&gt;"",IF(MID(C5210,1,1)="r",SigmaEpsReinf(J5210,$AS$42:$AS$43,$AS$41,$AS$39,$AS$40,$AQ$38),""),"")</f>
        <v/>
      </c>
      <c r="Q5210" s="92" t="str">
        <f t="shared" si="826"/>
        <v/>
      </c>
      <c r="R5210" s="92" t="str">
        <f t="shared" si="827"/>
        <v/>
      </c>
      <c r="U5210" s="5"/>
      <c r="V5210" s="5"/>
      <c r="W5210" s="94" t="str">
        <f t="shared" si="825"/>
        <v/>
      </c>
      <c r="X5210" s="94" t="str">
        <f t="shared" si="828"/>
        <v/>
      </c>
      <c r="Y5210" s="5"/>
      <c r="BK5210" s="8"/>
      <c r="BL5210" s="5"/>
      <c r="BM5210" s="5"/>
      <c r="BN5210" s="5"/>
      <c r="BO5210" s="5"/>
      <c r="BP5210" s="1"/>
      <c r="BQ5210" s="1"/>
      <c r="BR5210" s="1"/>
      <c r="BS5210" s="1"/>
      <c r="BT5210" s="1"/>
      <c r="BU5210" s="4"/>
      <c r="BV5210" s="1"/>
      <c r="BW5210" s="3"/>
      <c r="BX5210" s="4"/>
      <c r="BY5210" s="5"/>
      <c r="BZ5210" s="5"/>
      <c r="CA5210" s="5"/>
      <c r="CB5210" s="5"/>
      <c r="CC5210" s="5"/>
      <c r="CD5210" s="43"/>
    </row>
    <row r="5211" spans="1:82" x14ac:dyDescent="0.25">
      <c r="A5211" s="8"/>
      <c r="B5211" s="5"/>
      <c r="C5211" s="5"/>
      <c r="D5211" s="5"/>
      <c r="E5211" s="5"/>
      <c r="F5211" s="94" t="str">
        <f t="shared" si="819"/>
        <v/>
      </c>
      <c r="G5211" s="94" t="str">
        <f t="shared" si="820"/>
        <v/>
      </c>
      <c r="H5211" s="127" t="str">
        <f>IF(A5211&lt;&gt;"",IF(MID(C5211,1,1)="c",$AS$26,IF(MID(C5211,1,1)="r",$AS$41,IF(MID(C5211,1,1)="p",#REF!,#REF!))),"")</f>
        <v/>
      </c>
      <c r="I5211" s="92" t="str">
        <f t="shared" si="821"/>
        <v/>
      </c>
      <c r="J5211" s="92" t="str">
        <f t="shared" si="822"/>
        <v/>
      </c>
      <c r="K5211" s="92" t="str">
        <f t="shared" si="823"/>
        <v/>
      </c>
      <c r="L5211" s="92" t="str">
        <f t="shared" si="824"/>
        <v/>
      </c>
      <c r="M5211" s="95" t="str">
        <f>IF(A5211&lt;&gt;"",IF(MID(C5211,1,1)="c",SigmaEpsConcrete(I5211,$AN$30:$AN$33,$AR$30:$AR$33,$AS$26,$AS$27,$AS$28,$AQ$20,$AU$19),""),"")</f>
        <v/>
      </c>
      <c r="N5211" s="95" t="str">
        <f>IF(A5211&lt;&gt;"",IF(MID(C5211,1,1)="r",SigmaEpsReinf(J5211,$AS$42:$AS$43,$AS$41,$AS$39,$AS$40,$AQ$38),""),"")</f>
        <v/>
      </c>
      <c r="Q5211" s="92" t="str">
        <f t="shared" si="826"/>
        <v/>
      </c>
      <c r="R5211" s="92" t="str">
        <f t="shared" si="827"/>
        <v/>
      </c>
      <c r="U5211" s="5"/>
      <c r="V5211" s="5"/>
      <c r="W5211" s="94" t="str">
        <f t="shared" si="825"/>
        <v/>
      </c>
      <c r="X5211" s="94" t="str">
        <f t="shared" si="828"/>
        <v/>
      </c>
      <c r="Y5211" s="5"/>
      <c r="BK5211" s="8"/>
      <c r="BL5211" s="5"/>
      <c r="BM5211" s="5"/>
      <c r="BN5211" s="5"/>
      <c r="BO5211" s="5"/>
      <c r="BP5211" s="1"/>
      <c r="BQ5211" s="1"/>
      <c r="BR5211" s="1"/>
      <c r="BS5211" s="1"/>
      <c r="BT5211" s="1"/>
      <c r="BU5211" s="4"/>
      <c r="BV5211" s="1"/>
      <c r="BW5211" s="3"/>
      <c r="BX5211" s="4"/>
      <c r="BY5211" s="5"/>
      <c r="BZ5211" s="5"/>
      <c r="CA5211" s="5"/>
      <c r="CB5211" s="5"/>
      <c r="CC5211" s="5"/>
      <c r="CD5211" s="43"/>
    </row>
    <row r="5212" spans="1:82" x14ac:dyDescent="0.25">
      <c r="A5212" s="8"/>
      <c r="B5212" s="5"/>
      <c r="C5212" s="5"/>
      <c r="D5212" s="5"/>
      <c r="E5212" s="5"/>
      <c r="F5212" s="94" t="str">
        <f t="shared" si="819"/>
        <v/>
      </c>
      <c r="G5212" s="94" t="str">
        <f t="shared" si="820"/>
        <v/>
      </c>
      <c r="H5212" s="127" t="str">
        <f>IF(A5212&lt;&gt;"",IF(MID(C5212,1,1)="c",$AS$26,IF(MID(C5212,1,1)="r",$AS$41,IF(MID(C5212,1,1)="p",#REF!,#REF!))),"")</f>
        <v/>
      </c>
      <c r="I5212" s="92" t="str">
        <f t="shared" si="821"/>
        <v/>
      </c>
      <c r="J5212" s="92" t="str">
        <f t="shared" si="822"/>
        <v/>
      </c>
      <c r="K5212" s="92" t="str">
        <f t="shared" si="823"/>
        <v/>
      </c>
      <c r="L5212" s="92" t="str">
        <f t="shared" si="824"/>
        <v/>
      </c>
      <c r="M5212" s="95" t="str">
        <f>IF(A5212&lt;&gt;"",IF(MID(C5212,1,1)="c",SigmaEpsConcrete(I5212,$AN$30:$AN$33,$AR$30:$AR$33,$AS$26,$AS$27,$AS$28,$AQ$20,$AU$19),""),"")</f>
        <v/>
      </c>
      <c r="N5212" s="95" t="str">
        <f>IF(A5212&lt;&gt;"",IF(MID(C5212,1,1)="r",SigmaEpsReinf(J5212,$AS$42:$AS$43,$AS$41,$AS$39,$AS$40,$AQ$38),""),"")</f>
        <v/>
      </c>
      <c r="Q5212" s="92" t="str">
        <f t="shared" si="826"/>
        <v/>
      </c>
      <c r="R5212" s="92" t="str">
        <f t="shared" si="827"/>
        <v/>
      </c>
      <c r="U5212" s="5"/>
      <c r="V5212" s="5"/>
      <c r="W5212" s="94" t="str">
        <f t="shared" si="825"/>
        <v/>
      </c>
      <c r="X5212" s="94" t="str">
        <f t="shared" si="828"/>
        <v/>
      </c>
      <c r="Y5212" s="5"/>
      <c r="BK5212" s="8"/>
      <c r="BL5212" s="5"/>
      <c r="BM5212" s="5"/>
      <c r="BN5212" s="5"/>
      <c r="BO5212" s="5"/>
      <c r="BP5212" s="1"/>
      <c r="BQ5212" s="1"/>
      <c r="BR5212" s="1"/>
      <c r="BS5212" s="1"/>
      <c r="BT5212" s="1"/>
      <c r="BU5212" s="4"/>
      <c r="BV5212" s="1"/>
      <c r="BW5212" s="3"/>
      <c r="BX5212" s="4"/>
      <c r="BY5212" s="5"/>
      <c r="BZ5212" s="5"/>
      <c r="CA5212" s="5"/>
      <c r="CB5212" s="5"/>
      <c r="CC5212" s="5"/>
      <c r="CD5212" s="43"/>
    </row>
    <row r="5213" spans="1:82" x14ac:dyDescent="0.25">
      <c r="A5213" s="8"/>
      <c r="B5213" s="5"/>
      <c r="C5213" s="5"/>
      <c r="D5213" s="5"/>
      <c r="E5213" s="5"/>
      <c r="F5213" s="94" t="str">
        <f t="shared" si="819"/>
        <v/>
      </c>
      <c r="G5213" s="94" t="str">
        <f t="shared" si="820"/>
        <v/>
      </c>
      <c r="H5213" s="127" t="str">
        <f>IF(A5213&lt;&gt;"",IF(MID(C5213,1,1)="c",$AS$26,IF(MID(C5213,1,1)="r",$AS$41,IF(MID(C5213,1,1)="p",#REF!,#REF!))),"")</f>
        <v/>
      </c>
      <c r="I5213" s="92" t="str">
        <f t="shared" si="821"/>
        <v/>
      </c>
      <c r="J5213" s="92" t="str">
        <f t="shared" si="822"/>
        <v/>
      </c>
      <c r="K5213" s="92" t="str">
        <f t="shared" si="823"/>
        <v/>
      </c>
      <c r="L5213" s="92" t="str">
        <f t="shared" si="824"/>
        <v/>
      </c>
      <c r="M5213" s="95" t="str">
        <f>IF(A5213&lt;&gt;"",IF(MID(C5213,1,1)="c",SigmaEpsConcrete(I5213,$AN$30:$AN$33,$AR$30:$AR$33,$AS$26,$AS$27,$AS$28,$AQ$20,$AU$19),""),"")</f>
        <v/>
      </c>
      <c r="N5213" s="95" t="str">
        <f>IF(A5213&lt;&gt;"",IF(MID(C5213,1,1)="r",SigmaEpsReinf(J5213,$AS$42:$AS$43,$AS$41,$AS$39,$AS$40,$AQ$38),""),"")</f>
        <v/>
      </c>
      <c r="Q5213" s="92" t="str">
        <f t="shared" si="826"/>
        <v/>
      </c>
      <c r="R5213" s="92" t="str">
        <f t="shared" si="827"/>
        <v/>
      </c>
      <c r="U5213" s="5"/>
      <c r="V5213" s="5"/>
      <c r="W5213" s="94" t="str">
        <f t="shared" si="825"/>
        <v/>
      </c>
      <c r="X5213" s="94" t="str">
        <f t="shared" si="828"/>
        <v/>
      </c>
      <c r="Y5213" s="5"/>
      <c r="BK5213" s="8"/>
      <c r="BL5213" s="5"/>
      <c r="BM5213" s="5"/>
      <c r="BN5213" s="5"/>
      <c r="BO5213" s="5"/>
      <c r="BP5213" s="1"/>
      <c r="BQ5213" s="1"/>
      <c r="BR5213" s="1"/>
      <c r="BS5213" s="1"/>
      <c r="BT5213" s="1"/>
      <c r="BU5213" s="4"/>
      <c r="BV5213" s="1"/>
      <c r="BW5213" s="3"/>
      <c r="BX5213" s="4"/>
      <c r="BY5213" s="5"/>
      <c r="BZ5213" s="5"/>
      <c r="CA5213" s="5"/>
      <c r="CB5213" s="5"/>
      <c r="CC5213" s="5"/>
      <c r="CD5213" s="43"/>
    </row>
    <row r="5214" spans="1:82" x14ac:dyDescent="0.25">
      <c r="A5214" s="8"/>
      <c r="B5214" s="5"/>
      <c r="C5214" s="5"/>
      <c r="D5214" s="5"/>
      <c r="E5214" s="5"/>
      <c r="F5214" s="94" t="str">
        <f t="shared" si="819"/>
        <v/>
      </c>
      <c r="G5214" s="94" t="str">
        <f t="shared" si="820"/>
        <v/>
      </c>
      <c r="H5214" s="127" t="str">
        <f>IF(A5214&lt;&gt;"",IF(MID(C5214,1,1)="c",$AS$26,IF(MID(C5214,1,1)="r",$AS$41,IF(MID(C5214,1,1)="p",#REF!,#REF!))),"")</f>
        <v/>
      </c>
      <c r="I5214" s="92" t="str">
        <f t="shared" si="821"/>
        <v/>
      </c>
      <c r="J5214" s="92" t="str">
        <f t="shared" si="822"/>
        <v/>
      </c>
      <c r="K5214" s="92" t="str">
        <f t="shared" si="823"/>
        <v/>
      </c>
      <c r="L5214" s="92" t="str">
        <f t="shared" si="824"/>
        <v/>
      </c>
      <c r="M5214" s="95" t="str">
        <f>IF(A5214&lt;&gt;"",IF(MID(C5214,1,1)="c",SigmaEpsConcrete(I5214,$AN$30:$AN$33,$AR$30:$AR$33,$AS$26,$AS$27,$AS$28,$AQ$20,$AU$19),""),"")</f>
        <v/>
      </c>
      <c r="N5214" s="95" t="str">
        <f>IF(A5214&lt;&gt;"",IF(MID(C5214,1,1)="r",SigmaEpsReinf(J5214,$AS$42:$AS$43,$AS$41,$AS$39,$AS$40,$AQ$38),""),"")</f>
        <v/>
      </c>
      <c r="Q5214" s="92" t="str">
        <f t="shared" si="826"/>
        <v/>
      </c>
      <c r="R5214" s="92" t="str">
        <f t="shared" si="827"/>
        <v/>
      </c>
      <c r="U5214" s="5"/>
      <c r="V5214" s="5"/>
      <c r="W5214" s="94" t="str">
        <f t="shared" si="825"/>
        <v/>
      </c>
      <c r="X5214" s="94" t="str">
        <f t="shared" si="828"/>
        <v/>
      </c>
      <c r="Y5214" s="5"/>
      <c r="BK5214" s="8"/>
      <c r="BL5214" s="5"/>
      <c r="BM5214" s="5"/>
      <c r="BN5214" s="5"/>
      <c r="BO5214" s="5"/>
      <c r="BP5214" s="1"/>
      <c r="BQ5214" s="1"/>
      <c r="BR5214" s="1"/>
      <c r="BS5214" s="1"/>
      <c r="BT5214" s="1"/>
      <c r="BU5214" s="4"/>
      <c r="BV5214" s="1"/>
      <c r="BW5214" s="3"/>
      <c r="BX5214" s="4"/>
      <c r="BY5214" s="5"/>
      <c r="BZ5214" s="5"/>
      <c r="CA5214" s="5"/>
      <c r="CB5214" s="5"/>
      <c r="CC5214" s="5"/>
      <c r="CD5214" s="43"/>
    </row>
    <row r="5215" spans="1:82" x14ac:dyDescent="0.25">
      <c r="A5215" s="8"/>
      <c r="B5215" s="5"/>
      <c r="C5215" s="5"/>
      <c r="D5215" s="5"/>
      <c r="E5215" s="5"/>
      <c r="F5215" s="94" t="str">
        <f t="shared" si="819"/>
        <v/>
      </c>
      <c r="G5215" s="94" t="str">
        <f t="shared" si="820"/>
        <v/>
      </c>
      <c r="H5215" s="127" t="str">
        <f>IF(A5215&lt;&gt;"",IF(MID(C5215,1,1)="c",$AS$26,IF(MID(C5215,1,1)="r",$AS$41,IF(MID(C5215,1,1)="p",#REF!,#REF!))),"")</f>
        <v/>
      </c>
      <c r="I5215" s="92" t="str">
        <f t="shared" si="821"/>
        <v/>
      </c>
      <c r="J5215" s="92" t="str">
        <f t="shared" si="822"/>
        <v/>
      </c>
      <c r="K5215" s="92" t="str">
        <f t="shared" si="823"/>
        <v/>
      </c>
      <c r="L5215" s="92" t="str">
        <f t="shared" si="824"/>
        <v/>
      </c>
      <c r="M5215" s="95" t="str">
        <f>IF(A5215&lt;&gt;"",IF(MID(C5215,1,1)="c",SigmaEpsConcrete(I5215,$AN$30:$AN$33,$AR$30:$AR$33,$AS$26,$AS$27,$AS$28,$AQ$20,$AU$19),""),"")</f>
        <v/>
      </c>
      <c r="N5215" s="95" t="str">
        <f>IF(A5215&lt;&gt;"",IF(MID(C5215,1,1)="r",SigmaEpsReinf(J5215,$AS$42:$AS$43,$AS$41,$AS$39,$AS$40,$AQ$38),""),"")</f>
        <v/>
      </c>
      <c r="Q5215" s="92" t="str">
        <f t="shared" si="826"/>
        <v/>
      </c>
      <c r="R5215" s="92" t="str">
        <f t="shared" si="827"/>
        <v/>
      </c>
      <c r="U5215" s="5"/>
      <c r="V5215" s="5"/>
      <c r="W5215" s="94" t="str">
        <f t="shared" si="825"/>
        <v/>
      </c>
      <c r="X5215" s="94" t="str">
        <f t="shared" si="828"/>
        <v/>
      </c>
      <c r="Y5215" s="5"/>
      <c r="BK5215" s="8"/>
      <c r="BL5215" s="5"/>
      <c r="BM5215" s="5"/>
      <c r="BN5215" s="5"/>
      <c r="BO5215" s="5"/>
      <c r="BP5215" s="1"/>
      <c r="BQ5215" s="1"/>
      <c r="BR5215" s="1"/>
      <c r="BS5215" s="1"/>
      <c r="BT5215" s="1"/>
      <c r="BU5215" s="4"/>
      <c r="BV5215" s="1"/>
      <c r="BW5215" s="3"/>
      <c r="BX5215" s="4"/>
      <c r="BY5215" s="5"/>
      <c r="BZ5215" s="5"/>
      <c r="CA5215" s="5"/>
      <c r="CB5215" s="5"/>
      <c r="CC5215" s="5"/>
      <c r="CD5215" s="43"/>
    </row>
    <row r="5216" spans="1:82" x14ac:dyDescent="0.25">
      <c r="A5216" s="8"/>
      <c r="B5216" s="5"/>
      <c r="C5216" s="5"/>
      <c r="D5216" s="5"/>
      <c r="E5216" s="5"/>
      <c r="F5216" s="94" t="str">
        <f t="shared" si="819"/>
        <v/>
      </c>
      <c r="G5216" s="94" t="str">
        <f t="shared" si="820"/>
        <v/>
      </c>
      <c r="H5216" s="127" t="str">
        <f>IF(A5216&lt;&gt;"",IF(MID(C5216,1,1)="c",$AS$26,IF(MID(C5216,1,1)="r",$AS$41,IF(MID(C5216,1,1)="p",#REF!,#REF!))),"")</f>
        <v/>
      </c>
      <c r="I5216" s="92" t="str">
        <f t="shared" si="821"/>
        <v/>
      </c>
      <c r="J5216" s="92" t="str">
        <f t="shared" si="822"/>
        <v/>
      </c>
      <c r="K5216" s="92" t="str">
        <f t="shared" si="823"/>
        <v/>
      </c>
      <c r="L5216" s="92" t="str">
        <f t="shared" si="824"/>
        <v/>
      </c>
      <c r="M5216" s="95" t="str">
        <f>IF(A5216&lt;&gt;"",IF(MID(C5216,1,1)="c",SigmaEpsConcrete(I5216,$AN$30:$AN$33,$AR$30:$AR$33,$AS$26,$AS$27,$AS$28,$AQ$20,$AU$19),""),"")</f>
        <v/>
      </c>
      <c r="N5216" s="95" t="str">
        <f>IF(A5216&lt;&gt;"",IF(MID(C5216,1,1)="r",SigmaEpsReinf(J5216,$AS$42:$AS$43,$AS$41,$AS$39,$AS$40,$AQ$38),""),"")</f>
        <v/>
      </c>
      <c r="Q5216" s="92" t="str">
        <f t="shared" si="826"/>
        <v/>
      </c>
      <c r="R5216" s="92" t="str">
        <f t="shared" si="827"/>
        <v/>
      </c>
      <c r="U5216" s="5"/>
      <c r="V5216" s="5"/>
      <c r="W5216" s="94" t="str">
        <f t="shared" si="825"/>
        <v/>
      </c>
      <c r="X5216" s="94" t="str">
        <f t="shared" si="828"/>
        <v/>
      </c>
      <c r="Y5216" s="5"/>
      <c r="BK5216" s="8"/>
      <c r="BL5216" s="5"/>
      <c r="BM5216" s="5"/>
      <c r="BN5216" s="5"/>
      <c r="BO5216" s="5"/>
      <c r="BP5216" s="1"/>
      <c r="BQ5216" s="1"/>
      <c r="BR5216" s="1"/>
      <c r="BS5216" s="1"/>
      <c r="BT5216" s="1"/>
      <c r="BU5216" s="4"/>
      <c r="BV5216" s="1"/>
      <c r="BW5216" s="3"/>
      <c r="BX5216" s="4"/>
      <c r="BY5216" s="5"/>
      <c r="BZ5216" s="5"/>
      <c r="CA5216" s="5"/>
      <c r="CB5216" s="5"/>
      <c r="CC5216" s="5"/>
      <c r="CD5216" s="43"/>
    </row>
    <row r="5217" spans="1:82" x14ac:dyDescent="0.25">
      <c r="A5217" s="8"/>
      <c r="B5217" s="5"/>
      <c r="C5217" s="5"/>
      <c r="D5217" s="5"/>
      <c r="E5217" s="5"/>
      <c r="F5217" s="94" t="str">
        <f t="shared" si="819"/>
        <v/>
      </c>
      <c r="G5217" s="94" t="str">
        <f t="shared" si="820"/>
        <v/>
      </c>
      <c r="H5217" s="127" t="str">
        <f>IF(A5217&lt;&gt;"",IF(MID(C5217,1,1)="c",$AS$26,IF(MID(C5217,1,1)="r",$AS$41,IF(MID(C5217,1,1)="p",#REF!,#REF!))),"")</f>
        <v/>
      </c>
      <c r="I5217" s="92" t="str">
        <f t="shared" si="821"/>
        <v/>
      </c>
      <c r="J5217" s="92" t="str">
        <f t="shared" si="822"/>
        <v/>
      </c>
      <c r="K5217" s="92" t="str">
        <f t="shared" si="823"/>
        <v/>
      </c>
      <c r="L5217" s="92" t="str">
        <f t="shared" si="824"/>
        <v/>
      </c>
      <c r="M5217" s="95" t="str">
        <f>IF(A5217&lt;&gt;"",IF(MID(C5217,1,1)="c",SigmaEpsConcrete(I5217,$AN$30:$AN$33,$AR$30:$AR$33,$AS$26,$AS$27,$AS$28,$AQ$20,$AU$19),""),"")</f>
        <v/>
      </c>
      <c r="N5217" s="95" t="str">
        <f>IF(A5217&lt;&gt;"",IF(MID(C5217,1,1)="r",SigmaEpsReinf(J5217,$AS$42:$AS$43,$AS$41,$AS$39,$AS$40,$AQ$38),""),"")</f>
        <v/>
      </c>
      <c r="Q5217" s="92" t="str">
        <f t="shared" si="826"/>
        <v/>
      </c>
      <c r="R5217" s="92" t="str">
        <f t="shared" si="827"/>
        <v/>
      </c>
      <c r="U5217" s="5"/>
      <c r="V5217" s="5"/>
      <c r="W5217" s="94" t="str">
        <f t="shared" si="825"/>
        <v/>
      </c>
      <c r="X5217" s="94" t="str">
        <f t="shared" si="828"/>
        <v/>
      </c>
      <c r="Y5217" s="5"/>
      <c r="BK5217" s="8"/>
      <c r="BL5217" s="5"/>
      <c r="BM5217" s="5"/>
      <c r="BN5217" s="5"/>
      <c r="BO5217" s="5"/>
      <c r="BP5217" s="1"/>
      <c r="BQ5217" s="1"/>
      <c r="BR5217" s="1"/>
      <c r="BS5217" s="1"/>
      <c r="BT5217" s="1"/>
      <c r="BU5217" s="4"/>
      <c r="BV5217" s="1"/>
      <c r="BW5217" s="3"/>
      <c r="BX5217" s="4"/>
      <c r="BY5217" s="5"/>
      <c r="BZ5217" s="5"/>
      <c r="CA5217" s="5"/>
      <c r="CB5217" s="5"/>
      <c r="CC5217" s="5"/>
      <c r="CD5217" s="43"/>
    </row>
    <row r="5218" spans="1:82" x14ac:dyDescent="0.25">
      <c r="A5218" s="8"/>
      <c r="B5218" s="5"/>
      <c r="C5218" s="5"/>
      <c r="D5218" s="5"/>
      <c r="E5218" s="5"/>
      <c r="F5218" s="94" t="str">
        <f t="shared" si="819"/>
        <v/>
      </c>
      <c r="G5218" s="94" t="str">
        <f t="shared" si="820"/>
        <v/>
      </c>
      <c r="H5218" s="127" t="str">
        <f>IF(A5218&lt;&gt;"",IF(MID(C5218,1,1)="c",$AS$26,IF(MID(C5218,1,1)="r",$AS$41,IF(MID(C5218,1,1)="p",#REF!,#REF!))),"")</f>
        <v/>
      </c>
      <c r="I5218" s="92" t="str">
        <f t="shared" si="821"/>
        <v/>
      </c>
      <c r="J5218" s="92" t="str">
        <f t="shared" si="822"/>
        <v/>
      </c>
      <c r="K5218" s="92" t="str">
        <f t="shared" si="823"/>
        <v/>
      </c>
      <c r="L5218" s="92" t="str">
        <f t="shared" si="824"/>
        <v/>
      </c>
      <c r="M5218" s="95" t="str">
        <f>IF(A5218&lt;&gt;"",IF(MID(C5218,1,1)="c",SigmaEpsConcrete(I5218,$AN$30:$AN$33,$AR$30:$AR$33,$AS$26,$AS$27,$AS$28,$AQ$20,$AU$19),""),"")</f>
        <v/>
      </c>
      <c r="N5218" s="95" t="str">
        <f>IF(A5218&lt;&gt;"",IF(MID(C5218,1,1)="r",SigmaEpsReinf(J5218,$AS$42:$AS$43,$AS$41,$AS$39,$AS$40,$AQ$38),""),"")</f>
        <v/>
      </c>
      <c r="Q5218" s="92" t="str">
        <f t="shared" si="826"/>
        <v/>
      </c>
      <c r="R5218" s="92" t="str">
        <f t="shared" si="827"/>
        <v/>
      </c>
      <c r="U5218" s="5"/>
      <c r="V5218" s="5"/>
      <c r="W5218" s="94" t="str">
        <f t="shared" si="825"/>
        <v/>
      </c>
      <c r="X5218" s="94" t="str">
        <f t="shared" si="828"/>
        <v/>
      </c>
      <c r="Y5218" s="5"/>
      <c r="BK5218" s="8"/>
      <c r="BL5218" s="5"/>
      <c r="BM5218" s="5"/>
      <c r="BN5218" s="5"/>
      <c r="BO5218" s="5"/>
      <c r="BP5218" s="1"/>
      <c r="BQ5218" s="1"/>
      <c r="BR5218" s="1"/>
      <c r="BS5218" s="1"/>
      <c r="BT5218" s="1"/>
      <c r="BU5218" s="4"/>
      <c r="BV5218" s="1"/>
      <c r="BW5218" s="3"/>
      <c r="BX5218" s="4"/>
      <c r="BY5218" s="5"/>
      <c r="BZ5218" s="5"/>
      <c r="CA5218" s="5"/>
      <c r="CB5218" s="5"/>
      <c r="CC5218" s="5"/>
      <c r="CD5218" s="43"/>
    </row>
    <row r="5219" spans="1:82" x14ac:dyDescent="0.25">
      <c r="A5219" s="8"/>
      <c r="B5219" s="5"/>
      <c r="C5219" s="5"/>
      <c r="D5219" s="5"/>
      <c r="E5219" s="5"/>
      <c r="F5219" s="94" t="str">
        <f t="shared" si="819"/>
        <v/>
      </c>
      <c r="G5219" s="94" t="str">
        <f t="shared" si="820"/>
        <v/>
      </c>
      <c r="H5219" s="127" t="str">
        <f>IF(A5219&lt;&gt;"",IF(MID(C5219,1,1)="c",$AS$26,IF(MID(C5219,1,1)="r",$AS$41,IF(MID(C5219,1,1)="p",#REF!,#REF!))),"")</f>
        <v/>
      </c>
      <c r="I5219" s="92" t="str">
        <f t="shared" si="821"/>
        <v/>
      </c>
      <c r="J5219" s="92" t="str">
        <f t="shared" si="822"/>
        <v/>
      </c>
      <c r="K5219" s="92" t="str">
        <f t="shared" si="823"/>
        <v/>
      </c>
      <c r="L5219" s="92" t="str">
        <f t="shared" si="824"/>
        <v/>
      </c>
      <c r="M5219" s="95" t="str">
        <f>IF(A5219&lt;&gt;"",IF(MID(C5219,1,1)="c",SigmaEpsConcrete(I5219,$AN$30:$AN$33,$AR$30:$AR$33,$AS$26,$AS$27,$AS$28,$AQ$20,$AU$19),""),"")</f>
        <v/>
      </c>
      <c r="N5219" s="95" t="str">
        <f>IF(A5219&lt;&gt;"",IF(MID(C5219,1,1)="r",SigmaEpsReinf(J5219,$AS$42:$AS$43,$AS$41,$AS$39,$AS$40,$AQ$38),""),"")</f>
        <v/>
      </c>
      <c r="Q5219" s="92" t="str">
        <f t="shared" si="826"/>
        <v/>
      </c>
      <c r="R5219" s="92" t="str">
        <f t="shared" si="827"/>
        <v/>
      </c>
      <c r="U5219" s="5"/>
      <c r="V5219" s="5"/>
      <c r="W5219" s="94" t="str">
        <f t="shared" si="825"/>
        <v/>
      </c>
      <c r="X5219" s="94" t="str">
        <f t="shared" si="828"/>
        <v/>
      </c>
      <c r="Y5219" s="5"/>
      <c r="BK5219" s="8"/>
      <c r="BL5219" s="5"/>
      <c r="BM5219" s="5"/>
      <c r="BN5219" s="5"/>
      <c r="BO5219" s="5"/>
      <c r="BP5219" s="1"/>
      <c r="BQ5219" s="1"/>
      <c r="BR5219" s="1"/>
      <c r="BS5219" s="1"/>
      <c r="BT5219" s="1"/>
      <c r="BU5219" s="4"/>
      <c r="BV5219" s="1"/>
      <c r="BW5219" s="3"/>
      <c r="BX5219" s="4"/>
      <c r="BY5219" s="5"/>
      <c r="BZ5219" s="5"/>
      <c r="CA5219" s="5"/>
      <c r="CB5219" s="5"/>
      <c r="CC5219" s="5"/>
      <c r="CD5219" s="43"/>
    </row>
    <row r="5220" spans="1:82" x14ac:dyDescent="0.25">
      <c r="A5220" s="8"/>
      <c r="B5220" s="5"/>
      <c r="C5220" s="5"/>
      <c r="D5220" s="5"/>
      <c r="E5220" s="5"/>
      <c r="F5220" s="94" t="str">
        <f t="shared" si="819"/>
        <v/>
      </c>
      <c r="G5220" s="94" t="str">
        <f t="shared" si="820"/>
        <v/>
      </c>
      <c r="H5220" s="127" t="str">
        <f>IF(A5220&lt;&gt;"",IF(MID(C5220,1,1)="c",$AS$26,IF(MID(C5220,1,1)="r",$AS$41,IF(MID(C5220,1,1)="p",#REF!,#REF!))),"")</f>
        <v/>
      </c>
      <c r="I5220" s="92" t="str">
        <f t="shared" si="821"/>
        <v/>
      </c>
      <c r="J5220" s="92" t="str">
        <f t="shared" si="822"/>
        <v/>
      </c>
      <c r="K5220" s="92" t="str">
        <f t="shared" si="823"/>
        <v/>
      </c>
      <c r="L5220" s="92" t="str">
        <f t="shared" si="824"/>
        <v/>
      </c>
      <c r="M5220" s="95" t="str">
        <f>IF(A5220&lt;&gt;"",IF(MID(C5220,1,1)="c",SigmaEpsConcrete(I5220,$AN$30:$AN$33,$AR$30:$AR$33,$AS$26,$AS$27,$AS$28,$AQ$20,$AU$19),""),"")</f>
        <v/>
      </c>
      <c r="N5220" s="95" t="str">
        <f>IF(A5220&lt;&gt;"",IF(MID(C5220,1,1)="r",SigmaEpsReinf(J5220,$AS$42:$AS$43,$AS$41,$AS$39,$AS$40,$AQ$38),""),"")</f>
        <v/>
      </c>
      <c r="Q5220" s="92" t="str">
        <f t="shared" si="826"/>
        <v/>
      </c>
      <c r="R5220" s="92" t="str">
        <f t="shared" si="827"/>
        <v/>
      </c>
      <c r="U5220" s="5"/>
      <c r="V5220" s="5"/>
      <c r="W5220" s="94" t="str">
        <f t="shared" si="825"/>
        <v/>
      </c>
      <c r="X5220" s="94" t="str">
        <f t="shared" si="828"/>
        <v/>
      </c>
      <c r="Y5220" s="5"/>
      <c r="BK5220" s="8"/>
      <c r="BL5220" s="5"/>
      <c r="BM5220" s="5"/>
      <c r="BN5220" s="5"/>
      <c r="BO5220" s="5"/>
      <c r="BP5220" s="1"/>
      <c r="BQ5220" s="1"/>
      <c r="BR5220" s="1"/>
      <c r="BS5220" s="1"/>
      <c r="BT5220" s="1"/>
      <c r="BU5220" s="4"/>
      <c r="BV5220" s="1"/>
      <c r="BW5220" s="3"/>
      <c r="BX5220" s="4"/>
      <c r="BY5220" s="5"/>
      <c r="BZ5220" s="5"/>
      <c r="CA5220" s="5"/>
      <c r="CB5220" s="5"/>
      <c r="CC5220" s="5"/>
      <c r="CD5220" s="43"/>
    </row>
    <row r="5221" spans="1:82" x14ac:dyDescent="0.25">
      <c r="A5221" s="8"/>
      <c r="B5221" s="5"/>
      <c r="C5221" s="5"/>
      <c r="D5221" s="5"/>
      <c r="E5221" s="5"/>
      <c r="F5221" s="94" t="str">
        <f t="shared" si="819"/>
        <v/>
      </c>
      <c r="G5221" s="94" t="str">
        <f t="shared" si="820"/>
        <v/>
      </c>
      <c r="H5221" s="127" t="str">
        <f>IF(A5221&lt;&gt;"",IF(MID(C5221,1,1)="c",$AS$26,IF(MID(C5221,1,1)="r",$AS$41,IF(MID(C5221,1,1)="p",#REF!,#REF!))),"")</f>
        <v/>
      </c>
      <c r="I5221" s="92" t="str">
        <f t="shared" si="821"/>
        <v/>
      </c>
      <c r="J5221" s="92" t="str">
        <f t="shared" si="822"/>
        <v/>
      </c>
      <c r="K5221" s="92" t="str">
        <f t="shared" si="823"/>
        <v/>
      </c>
      <c r="L5221" s="92" t="str">
        <f t="shared" si="824"/>
        <v/>
      </c>
      <c r="M5221" s="95" t="str">
        <f>IF(A5221&lt;&gt;"",IF(MID(C5221,1,1)="c",SigmaEpsConcrete(I5221,$AN$30:$AN$33,$AR$30:$AR$33,$AS$26,$AS$27,$AS$28,$AQ$20,$AU$19),""),"")</f>
        <v/>
      </c>
      <c r="N5221" s="95" t="str">
        <f>IF(A5221&lt;&gt;"",IF(MID(C5221,1,1)="r",SigmaEpsReinf(J5221,$AS$42:$AS$43,$AS$41,$AS$39,$AS$40,$AQ$38),""),"")</f>
        <v/>
      </c>
      <c r="Q5221" s="92" t="str">
        <f t="shared" si="826"/>
        <v/>
      </c>
      <c r="R5221" s="92" t="str">
        <f t="shared" si="827"/>
        <v/>
      </c>
      <c r="U5221" s="5"/>
      <c r="V5221" s="5"/>
      <c r="W5221" s="94" t="str">
        <f t="shared" si="825"/>
        <v/>
      </c>
      <c r="X5221" s="94" t="str">
        <f t="shared" si="828"/>
        <v/>
      </c>
      <c r="Y5221" s="5"/>
      <c r="BK5221" s="8"/>
      <c r="BL5221" s="5"/>
      <c r="BM5221" s="5"/>
      <c r="BN5221" s="5"/>
      <c r="BO5221" s="5"/>
      <c r="BP5221" s="1"/>
      <c r="BQ5221" s="1"/>
      <c r="BR5221" s="1"/>
      <c r="BS5221" s="1"/>
      <c r="BT5221" s="1"/>
      <c r="BU5221" s="4"/>
      <c r="BV5221" s="1"/>
      <c r="BW5221" s="3"/>
      <c r="BX5221" s="4"/>
      <c r="BY5221" s="5"/>
      <c r="BZ5221" s="5"/>
      <c r="CA5221" s="5"/>
      <c r="CB5221" s="5"/>
      <c r="CC5221" s="5"/>
      <c r="CD5221" s="43"/>
    </row>
    <row r="5222" spans="1:82" x14ac:dyDescent="0.25">
      <c r="A5222" s="8"/>
      <c r="B5222" s="5"/>
      <c r="C5222" s="5"/>
      <c r="D5222" s="5"/>
      <c r="E5222" s="5"/>
      <c r="F5222" s="94" t="str">
        <f t="shared" si="819"/>
        <v/>
      </c>
      <c r="G5222" s="94" t="str">
        <f t="shared" si="820"/>
        <v/>
      </c>
      <c r="H5222" s="127" t="str">
        <f>IF(A5222&lt;&gt;"",IF(MID(C5222,1,1)="c",$AS$26,IF(MID(C5222,1,1)="r",$AS$41,IF(MID(C5222,1,1)="p",#REF!,#REF!))),"")</f>
        <v/>
      </c>
      <c r="I5222" s="92" t="str">
        <f t="shared" si="821"/>
        <v/>
      </c>
      <c r="J5222" s="92" t="str">
        <f t="shared" si="822"/>
        <v/>
      </c>
      <c r="K5222" s="92" t="str">
        <f t="shared" si="823"/>
        <v/>
      </c>
      <c r="L5222" s="92" t="str">
        <f t="shared" si="824"/>
        <v/>
      </c>
      <c r="M5222" s="95" t="str">
        <f>IF(A5222&lt;&gt;"",IF(MID(C5222,1,1)="c",SigmaEpsConcrete(I5222,$AN$30:$AN$33,$AR$30:$AR$33,$AS$26,$AS$27,$AS$28,$AQ$20,$AU$19),""),"")</f>
        <v/>
      </c>
      <c r="N5222" s="95" t="str">
        <f>IF(A5222&lt;&gt;"",IF(MID(C5222,1,1)="r",SigmaEpsReinf(J5222,$AS$42:$AS$43,$AS$41,$AS$39,$AS$40,$AQ$38),""),"")</f>
        <v/>
      </c>
      <c r="Q5222" s="92" t="str">
        <f t="shared" si="826"/>
        <v/>
      </c>
      <c r="R5222" s="92" t="str">
        <f t="shared" si="827"/>
        <v/>
      </c>
      <c r="U5222" s="5"/>
      <c r="V5222" s="5"/>
      <c r="W5222" s="94" t="str">
        <f t="shared" si="825"/>
        <v/>
      </c>
      <c r="X5222" s="94" t="str">
        <f t="shared" si="828"/>
        <v/>
      </c>
      <c r="Y5222" s="5"/>
      <c r="BK5222" s="8"/>
      <c r="BL5222" s="5"/>
      <c r="BM5222" s="5"/>
      <c r="BN5222" s="5"/>
      <c r="BO5222" s="5"/>
      <c r="BP5222" s="1"/>
      <c r="BQ5222" s="1"/>
      <c r="BR5222" s="1"/>
      <c r="BS5222" s="1"/>
      <c r="BT5222" s="1"/>
      <c r="BU5222" s="4"/>
      <c r="BV5222" s="1"/>
      <c r="BW5222" s="3"/>
      <c r="BX5222" s="4"/>
      <c r="BY5222" s="5"/>
      <c r="BZ5222" s="5"/>
      <c r="CA5222" s="5"/>
      <c r="CB5222" s="5"/>
      <c r="CC5222" s="5"/>
      <c r="CD5222" s="43"/>
    </row>
    <row r="5223" spans="1:82" x14ac:dyDescent="0.25">
      <c r="A5223" s="8"/>
      <c r="B5223" s="5"/>
      <c r="C5223" s="5"/>
      <c r="D5223" s="5"/>
      <c r="E5223" s="5"/>
      <c r="F5223" s="94" t="str">
        <f t="shared" si="819"/>
        <v/>
      </c>
      <c r="G5223" s="94" t="str">
        <f t="shared" si="820"/>
        <v/>
      </c>
      <c r="H5223" s="127" t="str">
        <f>IF(A5223&lt;&gt;"",IF(MID(C5223,1,1)="c",$AS$26,IF(MID(C5223,1,1)="r",$AS$41,IF(MID(C5223,1,1)="p",#REF!,#REF!))),"")</f>
        <v/>
      </c>
      <c r="I5223" s="92" t="str">
        <f t="shared" si="821"/>
        <v/>
      </c>
      <c r="J5223" s="92" t="str">
        <f t="shared" si="822"/>
        <v/>
      </c>
      <c r="K5223" s="92" t="str">
        <f t="shared" si="823"/>
        <v/>
      </c>
      <c r="L5223" s="92" t="str">
        <f t="shared" si="824"/>
        <v/>
      </c>
      <c r="M5223" s="95" t="str">
        <f>IF(A5223&lt;&gt;"",IF(MID(C5223,1,1)="c",SigmaEpsConcrete(I5223,$AN$30:$AN$33,$AR$30:$AR$33,$AS$26,$AS$27,$AS$28,$AQ$20,$AU$19),""),"")</f>
        <v/>
      </c>
      <c r="N5223" s="95" t="str">
        <f>IF(A5223&lt;&gt;"",IF(MID(C5223,1,1)="r",SigmaEpsReinf(J5223,$AS$42:$AS$43,$AS$41,$AS$39,$AS$40,$AQ$38),""),"")</f>
        <v/>
      </c>
      <c r="Q5223" s="92" t="str">
        <f t="shared" si="826"/>
        <v/>
      </c>
      <c r="R5223" s="92" t="str">
        <f t="shared" si="827"/>
        <v/>
      </c>
      <c r="U5223" s="5"/>
      <c r="V5223" s="5"/>
      <c r="W5223" s="94" t="str">
        <f t="shared" si="825"/>
        <v/>
      </c>
      <c r="X5223" s="94" t="str">
        <f t="shared" si="828"/>
        <v/>
      </c>
      <c r="Y5223" s="5"/>
      <c r="BK5223" s="8"/>
      <c r="BL5223" s="5"/>
      <c r="BM5223" s="5"/>
      <c r="BN5223" s="5"/>
      <c r="BO5223" s="5"/>
      <c r="BP5223" s="1"/>
      <c r="BQ5223" s="1"/>
      <c r="BR5223" s="1"/>
      <c r="BS5223" s="1"/>
      <c r="BT5223" s="1"/>
      <c r="BU5223" s="4"/>
      <c r="BV5223" s="1"/>
      <c r="BW5223" s="3"/>
      <c r="BX5223" s="4"/>
      <c r="BY5223" s="5"/>
      <c r="BZ5223" s="5"/>
      <c r="CA5223" s="5"/>
      <c r="CB5223" s="5"/>
      <c r="CC5223" s="5"/>
      <c r="CD5223" s="43"/>
    </row>
    <row r="5224" spans="1:82" x14ac:dyDescent="0.25">
      <c r="A5224" s="8"/>
      <c r="B5224" s="5"/>
      <c r="C5224" s="5"/>
      <c r="D5224" s="5"/>
      <c r="E5224" s="5"/>
      <c r="F5224" s="94" t="str">
        <f t="shared" si="819"/>
        <v/>
      </c>
      <c r="G5224" s="94" t="str">
        <f t="shared" si="820"/>
        <v/>
      </c>
      <c r="H5224" s="127" t="str">
        <f>IF(A5224&lt;&gt;"",IF(MID(C5224,1,1)="c",$AS$26,IF(MID(C5224,1,1)="r",$AS$41,IF(MID(C5224,1,1)="p",#REF!,#REF!))),"")</f>
        <v/>
      </c>
      <c r="I5224" s="92" t="str">
        <f t="shared" si="821"/>
        <v/>
      </c>
      <c r="J5224" s="92" t="str">
        <f t="shared" si="822"/>
        <v/>
      </c>
      <c r="K5224" s="92" t="str">
        <f t="shared" si="823"/>
        <v/>
      </c>
      <c r="L5224" s="92" t="str">
        <f t="shared" si="824"/>
        <v/>
      </c>
      <c r="M5224" s="95" t="str">
        <f>IF(A5224&lt;&gt;"",IF(MID(C5224,1,1)="c",SigmaEpsConcrete(I5224,$AN$30:$AN$33,$AR$30:$AR$33,$AS$26,$AS$27,$AS$28,$AQ$20,$AU$19),""),"")</f>
        <v/>
      </c>
      <c r="N5224" s="95" t="str">
        <f>IF(A5224&lt;&gt;"",IF(MID(C5224,1,1)="r",SigmaEpsReinf(J5224,$AS$42:$AS$43,$AS$41,$AS$39,$AS$40,$AQ$38),""),"")</f>
        <v/>
      </c>
      <c r="Q5224" s="92" t="str">
        <f t="shared" si="826"/>
        <v/>
      </c>
      <c r="R5224" s="92" t="str">
        <f t="shared" si="827"/>
        <v/>
      </c>
      <c r="U5224" s="5"/>
      <c r="V5224" s="5"/>
      <c r="W5224" s="94" t="str">
        <f t="shared" si="825"/>
        <v/>
      </c>
      <c r="X5224" s="94" t="str">
        <f t="shared" si="828"/>
        <v/>
      </c>
      <c r="Y5224" s="5"/>
      <c r="BK5224" s="8"/>
      <c r="BL5224" s="5"/>
      <c r="BM5224" s="5"/>
      <c r="BN5224" s="5"/>
      <c r="BO5224" s="5"/>
      <c r="BP5224" s="1"/>
      <c r="BQ5224" s="1"/>
      <c r="BR5224" s="1"/>
      <c r="BS5224" s="1"/>
      <c r="BT5224" s="1"/>
      <c r="BU5224" s="4"/>
      <c r="BV5224" s="1"/>
      <c r="BW5224" s="3"/>
      <c r="BX5224" s="4"/>
      <c r="BY5224" s="5"/>
      <c r="BZ5224" s="5"/>
      <c r="CA5224" s="5"/>
      <c r="CB5224" s="5"/>
      <c r="CC5224" s="5"/>
      <c r="CD5224" s="43"/>
    </row>
    <row r="5225" spans="1:82" x14ac:dyDescent="0.25">
      <c r="A5225" s="8"/>
      <c r="B5225" s="5"/>
      <c r="C5225" s="5"/>
      <c r="D5225" s="5"/>
      <c r="E5225" s="5"/>
      <c r="F5225" s="94" t="str">
        <f t="shared" si="819"/>
        <v/>
      </c>
      <c r="G5225" s="94" t="str">
        <f t="shared" si="820"/>
        <v/>
      </c>
      <c r="H5225" s="127" t="str">
        <f>IF(A5225&lt;&gt;"",IF(MID(C5225,1,1)="c",$AS$26,IF(MID(C5225,1,1)="r",$AS$41,IF(MID(C5225,1,1)="p",#REF!,#REF!))),"")</f>
        <v/>
      </c>
      <c r="I5225" s="92" t="str">
        <f t="shared" si="821"/>
        <v/>
      </c>
      <c r="J5225" s="92" t="str">
        <f t="shared" si="822"/>
        <v/>
      </c>
      <c r="K5225" s="92" t="str">
        <f t="shared" si="823"/>
        <v/>
      </c>
      <c r="L5225" s="92" t="str">
        <f t="shared" si="824"/>
        <v/>
      </c>
      <c r="M5225" s="95" t="str">
        <f>IF(A5225&lt;&gt;"",IF(MID(C5225,1,1)="c",SigmaEpsConcrete(I5225,$AN$30:$AN$33,$AR$30:$AR$33,$AS$26,$AS$27,$AS$28,$AQ$20,$AU$19),""),"")</f>
        <v/>
      </c>
      <c r="N5225" s="95" t="str">
        <f>IF(A5225&lt;&gt;"",IF(MID(C5225,1,1)="r",SigmaEpsReinf(J5225,$AS$42:$AS$43,$AS$41,$AS$39,$AS$40,$AQ$38),""),"")</f>
        <v/>
      </c>
      <c r="Q5225" s="92" t="str">
        <f t="shared" si="826"/>
        <v/>
      </c>
      <c r="R5225" s="92" t="str">
        <f t="shared" si="827"/>
        <v/>
      </c>
      <c r="U5225" s="5"/>
      <c r="V5225" s="5"/>
      <c r="W5225" s="94" t="str">
        <f t="shared" si="825"/>
        <v/>
      </c>
      <c r="X5225" s="94" t="str">
        <f t="shared" si="828"/>
        <v/>
      </c>
      <c r="Y5225" s="5"/>
      <c r="BK5225" s="8"/>
      <c r="BL5225" s="5"/>
      <c r="BM5225" s="5"/>
      <c r="BN5225" s="5"/>
      <c r="BO5225" s="5"/>
      <c r="BP5225" s="1"/>
      <c r="BQ5225" s="1"/>
      <c r="BR5225" s="1"/>
      <c r="BS5225" s="1"/>
      <c r="BT5225" s="1"/>
      <c r="BU5225" s="4"/>
      <c r="BV5225" s="1"/>
      <c r="BW5225" s="3"/>
      <c r="BX5225" s="4"/>
      <c r="BY5225" s="5"/>
      <c r="BZ5225" s="5"/>
      <c r="CA5225" s="5"/>
      <c r="CB5225" s="5"/>
      <c r="CC5225" s="5"/>
      <c r="CD5225" s="43"/>
    </row>
    <row r="5226" spans="1:82" x14ac:dyDescent="0.25">
      <c r="A5226" s="8"/>
      <c r="B5226" s="5"/>
      <c r="C5226" s="5"/>
      <c r="D5226" s="5"/>
      <c r="E5226" s="5"/>
      <c r="F5226" s="94" t="str">
        <f t="shared" si="819"/>
        <v/>
      </c>
      <c r="G5226" s="94" t="str">
        <f t="shared" si="820"/>
        <v/>
      </c>
      <c r="H5226" s="127" t="str">
        <f>IF(A5226&lt;&gt;"",IF(MID(C5226,1,1)="c",$AS$26,IF(MID(C5226,1,1)="r",$AS$41,IF(MID(C5226,1,1)="p",#REF!,#REF!))),"")</f>
        <v/>
      </c>
      <c r="I5226" s="92" t="str">
        <f t="shared" si="821"/>
        <v/>
      </c>
      <c r="J5226" s="92" t="str">
        <f t="shared" si="822"/>
        <v/>
      </c>
      <c r="K5226" s="92" t="str">
        <f t="shared" si="823"/>
        <v/>
      </c>
      <c r="L5226" s="92" t="str">
        <f t="shared" si="824"/>
        <v/>
      </c>
      <c r="M5226" s="95" t="str">
        <f>IF(A5226&lt;&gt;"",IF(MID(C5226,1,1)="c",SigmaEpsConcrete(I5226,$AN$30:$AN$33,$AR$30:$AR$33,$AS$26,$AS$27,$AS$28,$AQ$20,$AU$19),""),"")</f>
        <v/>
      </c>
      <c r="N5226" s="95" t="str">
        <f>IF(A5226&lt;&gt;"",IF(MID(C5226,1,1)="r",SigmaEpsReinf(J5226,$AS$42:$AS$43,$AS$41,$AS$39,$AS$40,$AQ$38),""),"")</f>
        <v/>
      </c>
      <c r="Q5226" s="92" t="str">
        <f t="shared" si="826"/>
        <v/>
      </c>
      <c r="R5226" s="92" t="str">
        <f t="shared" si="827"/>
        <v/>
      </c>
      <c r="U5226" s="5"/>
      <c r="V5226" s="5"/>
      <c r="W5226" s="94" t="str">
        <f t="shared" si="825"/>
        <v/>
      </c>
      <c r="X5226" s="94" t="str">
        <f t="shared" si="828"/>
        <v/>
      </c>
      <c r="Y5226" s="5"/>
      <c r="BK5226" s="8"/>
      <c r="BL5226" s="5"/>
      <c r="BM5226" s="5"/>
      <c r="BN5226" s="5"/>
      <c r="BO5226" s="5"/>
      <c r="BP5226" s="1"/>
      <c r="BQ5226" s="1"/>
      <c r="BR5226" s="1"/>
      <c r="BS5226" s="1"/>
      <c r="BT5226" s="1"/>
      <c r="BU5226" s="4"/>
      <c r="BV5226" s="1"/>
      <c r="BW5226" s="3"/>
      <c r="BX5226" s="4"/>
      <c r="BY5226" s="5"/>
      <c r="BZ5226" s="5"/>
      <c r="CA5226" s="5"/>
      <c r="CB5226" s="5"/>
      <c r="CC5226" s="5"/>
      <c r="CD5226" s="43"/>
    </row>
    <row r="5227" spans="1:82" x14ac:dyDescent="0.25">
      <c r="A5227" s="8"/>
      <c r="B5227" s="5"/>
      <c r="C5227" s="5"/>
      <c r="D5227" s="5"/>
      <c r="E5227" s="5"/>
      <c r="F5227" s="94" t="str">
        <f t="shared" si="819"/>
        <v/>
      </c>
      <c r="G5227" s="94" t="str">
        <f t="shared" si="820"/>
        <v/>
      </c>
      <c r="H5227" s="127" t="str">
        <f>IF(A5227&lt;&gt;"",IF(MID(C5227,1,1)="c",$AS$26,IF(MID(C5227,1,1)="r",$AS$41,IF(MID(C5227,1,1)="p",#REF!,#REF!))),"")</f>
        <v/>
      </c>
      <c r="I5227" s="92" t="str">
        <f t="shared" si="821"/>
        <v/>
      </c>
      <c r="J5227" s="92" t="str">
        <f t="shared" si="822"/>
        <v/>
      </c>
      <c r="K5227" s="92" t="str">
        <f t="shared" si="823"/>
        <v/>
      </c>
      <c r="L5227" s="92" t="str">
        <f t="shared" si="824"/>
        <v/>
      </c>
      <c r="M5227" s="95" t="str">
        <f>IF(A5227&lt;&gt;"",IF(MID(C5227,1,1)="c",SigmaEpsConcrete(I5227,$AN$30:$AN$33,$AR$30:$AR$33,$AS$26,$AS$27,$AS$28,$AQ$20,$AU$19),""),"")</f>
        <v/>
      </c>
      <c r="N5227" s="95" t="str">
        <f>IF(A5227&lt;&gt;"",IF(MID(C5227,1,1)="r",SigmaEpsReinf(J5227,$AS$42:$AS$43,$AS$41,$AS$39,$AS$40,$AQ$38),""),"")</f>
        <v/>
      </c>
      <c r="Q5227" s="92" t="str">
        <f t="shared" si="826"/>
        <v/>
      </c>
      <c r="R5227" s="92" t="str">
        <f t="shared" si="827"/>
        <v/>
      </c>
      <c r="U5227" s="5"/>
      <c r="V5227" s="5"/>
      <c r="W5227" s="94" t="str">
        <f t="shared" si="825"/>
        <v/>
      </c>
      <c r="X5227" s="94" t="str">
        <f t="shared" si="828"/>
        <v/>
      </c>
      <c r="Y5227" s="5"/>
      <c r="BK5227" s="8"/>
      <c r="BL5227" s="5"/>
      <c r="BM5227" s="5"/>
      <c r="BN5227" s="5"/>
      <c r="BO5227" s="5"/>
      <c r="BP5227" s="1"/>
      <c r="BQ5227" s="1"/>
      <c r="BR5227" s="1"/>
      <c r="BS5227" s="1"/>
      <c r="BT5227" s="1"/>
      <c r="BU5227" s="4"/>
      <c r="BV5227" s="1"/>
      <c r="BW5227" s="3"/>
      <c r="BX5227" s="4"/>
      <c r="BY5227" s="5"/>
      <c r="BZ5227" s="5"/>
      <c r="CA5227" s="5"/>
      <c r="CB5227" s="5"/>
      <c r="CC5227" s="5"/>
      <c r="CD5227" s="43"/>
    </row>
    <row r="5228" spans="1:82" x14ac:dyDescent="0.25">
      <c r="A5228" s="8"/>
      <c r="B5228" s="5"/>
      <c r="C5228" s="5"/>
      <c r="D5228" s="5"/>
      <c r="E5228" s="5"/>
      <c r="F5228" s="94" t="str">
        <f t="shared" si="819"/>
        <v/>
      </c>
      <c r="G5228" s="94" t="str">
        <f t="shared" si="820"/>
        <v/>
      </c>
      <c r="H5228" s="127" t="str">
        <f>IF(A5228&lt;&gt;"",IF(MID(C5228,1,1)="c",$AS$26,IF(MID(C5228,1,1)="r",$AS$41,IF(MID(C5228,1,1)="p",#REF!,#REF!))),"")</f>
        <v/>
      </c>
      <c r="I5228" s="92" t="str">
        <f t="shared" si="821"/>
        <v/>
      </c>
      <c r="J5228" s="92" t="str">
        <f t="shared" si="822"/>
        <v/>
      </c>
      <c r="K5228" s="92" t="str">
        <f t="shared" si="823"/>
        <v/>
      </c>
      <c r="L5228" s="92" t="str">
        <f t="shared" si="824"/>
        <v/>
      </c>
      <c r="M5228" s="95" t="str">
        <f>IF(A5228&lt;&gt;"",IF(MID(C5228,1,1)="c",SigmaEpsConcrete(I5228,$AN$30:$AN$33,$AR$30:$AR$33,$AS$26,$AS$27,$AS$28,$AQ$20,$AU$19),""),"")</f>
        <v/>
      </c>
      <c r="N5228" s="95" t="str">
        <f>IF(A5228&lt;&gt;"",IF(MID(C5228,1,1)="r",SigmaEpsReinf(J5228,$AS$42:$AS$43,$AS$41,$AS$39,$AS$40,$AQ$38),""),"")</f>
        <v/>
      </c>
      <c r="Q5228" s="92" t="str">
        <f t="shared" si="826"/>
        <v/>
      </c>
      <c r="R5228" s="92" t="str">
        <f t="shared" si="827"/>
        <v/>
      </c>
      <c r="U5228" s="5"/>
      <c r="V5228" s="5"/>
      <c r="W5228" s="94" t="str">
        <f t="shared" si="825"/>
        <v/>
      </c>
      <c r="X5228" s="94" t="str">
        <f t="shared" si="828"/>
        <v/>
      </c>
      <c r="Y5228" s="5"/>
      <c r="BK5228" s="8"/>
      <c r="BL5228" s="5"/>
      <c r="BM5228" s="5"/>
      <c r="BN5228" s="5"/>
      <c r="BO5228" s="5"/>
      <c r="BP5228" s="1"/>
      <c r="BQ5228" s="1"/>
      <c r="BR5228" s="1"/>
      <c r="BS5228" s="1"/>
      <c r="BT5228" s="1"/>
      <c r="BU5228" s="4"/>
      <c r="BV5228" s="1"/>
      <c r="BW5228" s="3"/>
      <c r="BX5228" s="4"/>
      <c r="BY5228" s="5"/>
      <c r="BZ5228" s="5"/>
      <c r="CA5228" s="5"/>
      <c r="CB5228" s="5"/>
      <c r="CC5228" s="5"/>
      <c r="CD5228" s="43"/>
    </row>
    <row r="5229" spans="1:82" x14ac:dyDescent="0.25">
      <c r="A5229" s="8"/>
      <c r="B5229" s="5"/>
      <c r="C5229" s="5"/>
      <c r="D5229" s="5"/>
      <c r="E5229" s="5"/>
      <c r="F5229" s="94" t="str">
        <f t="shared" si="819"/>
        <v/>
      </c>
      <c r="G5229" s="94" t="str">
        <f t="shared" si="820"/>
        <v/>
      </c>
      <c r="H5229" s="127" t="str">
        <f>IF(A5229&lt;&gt;"",IF(MID(C5229,1,1)="c",$AS$26,IF(MID(C5229,1,1)="r",$AS$41,IF(MID(C5229,1,1)="p",#REF!,#REF!))),"")</f>
        <v/>
      </c>
      <c r="I5229" s="92" t="str">
        <f t="shared" si="821"/>
        <v/>
      </c>
      <c r="J5229" s="92" t="str">
        <f t="shared" si="822"/>
        <v/>
      </c>
      <c r="K5229" s="92" t="str">
        <f t="shared" si="823"/>
        <v/>
      </c>
      <c r="L5229" s="92" t="str">
        <f t="shared" si="824"/>
        <v/>
      </c>
      <c r="M5229" s="95" t="str">
        <f>IF(A5229&lt;&gt;"",IF(MID(C5229,1,1)="c",SigmaEpsConcrete(I5229,$AN$30:$AN$33,$AR$30:$AR$33,$AS$26,$AS$27,$AS$28,$AQ$20,$AU$19),""),"")</f>
        <v/>
      </c>
      <c r="N5229" s="95" t="str">
        <f>IF(A5229&lt;&gt;"",IF(MID(C5229,1,1)="r",SigmaEpsReinf(J5229,$AS$42:$AS$43,$AS$41,$AS$39,$AS$40,$AQ$38),""),"")</f>
        <v/>
      </c>
      <c r="Q5229" s="92" t="str">
        <f t="shared" si="826"/>
        <v/>
      </c>
      <c r="R5229" s="92" t="str">
        <f t="shared" si="827"/>
        <v/>
      </c>
      <c r="U5229" s="5"/>
      <c r="V5229" s="5"/>
      <c r="W5229" s="94" t="str">
        <f t="shared" si="825"/>
        <v/>
      </c>
      <c r="X5229" s="94" t="str">
        <f t="shared" si="828"/>
        <v/>
      </c>
      <c r="Y5229" s="5"/>
      <c r="BK5229" s="8"/>
      <c r="BL5229" s="5"/>
      <c r="BM5229" s="5"/>
      <c r="BN5229" s="5"/>
      <c r="BO5229" s="5"/>
      <c r="BP5229" s="1"/>
      <c r="BQ5229" s="1"/>
      <c r="BR5229" s="1"/>
      <c r="BS5229" s="1"/>
      <c r="BT5229" s="1"/>
      <c r="BU5229" s="4"/>
      <c r="BV5229" s="1"/>
      <c r="BW5229" s="3"/>
      <c r="BX5229" s="4"/>
      <c r="BY5229" s="5"/>
      <c r="BZ5229" s="5"/>
      <c r="CA5229" s="5"/>
      <c r="CB5229" s="5"/>
      <c r="CC5229" s="5"/>
      <c r="CD5229" s="43"/>
    </row>
    <row r="5230" spans="1:82" x14ac:dyDescent="0.25">
      <c r="A5230" s="8"/>
      <c r="B5230" s="5"/>
      <c r="C5230" s="5"/>
      <c r="D5230" s="5"/>
      <c r="E5230" s="5"/>
      <c r="F5230" s="94" t="str">
        <f t="shared" si="819"/>
        <v/>
      </c>
      <c r="G5230" s="94" t="str">
        <f t="shared" si="820"/>
        <v/>
      </c>
      <c r="H5230" s="127" t="str">
        <f>IF(A5230&lt;&gt;"",IF(MID(C5230,1,1)="c",$AS$26,IF(MID(C5230,1,1)="r",$AS$41,IF(MID(C5230,1,1)="p",#REF!,#REF!))),"")</f>
        <v/>
      </c>
      <c r="I5230" s="92" t="str">
        <f t="shared" si="821"/>
        <v/>
      </c>
      <c r="J5230" s="92" t="str">
        <f t="shared" si="822"/>
        <v/>
      </c>
      <c r="K5230" s="92" t="str">
        <f t="shared" si="823"/>
        <v/>
      </c>
      <c r="L5230" s="92" t="str">
        <f t="shared" si="824"/>
        <v/>
      </c>
      <c r="M5230" s="95" t="str">
        <f>IF(A5230&lt;&gt;"",IF(MID(C5230,1,1)="c",SigmaEpsConcrete(I5230,$AN$30:$AN$33,$AR$30:$AR$33,$AS$26,$AS$27,$AS$28,$AQ$20,$AU$19),""),"")</f>
        <v/>
      </c>
      <c r="N5230" s="95" t="str">
        <f>IF(A5230&lt;&gt;"",IF(MID(C5230,1,1)="r",SigmaEpsReinf(J5230,$AS$42:$AS$43,$AS$41,$AS$39,$AS$40,$AQ$38),""),"")</f>
        <v/>
      </c>
      <c r="Q5230" s="92" t="str">
        <f t="shared" si="826"/>
        <v/>
      </c>
      <c r="R5230" s="92" t="str">
        <f t="shared" si="827"/>
        <v/>
      </c>
      <c r="U5230" s="5"/>
      <c r="V5230" s="5"/>
      <c r="W5230" s="94" t="str">
        <f t="shared" si="825"/>
        <v/>
      </c>
      <c r="X5230" s="94" t="str">
        <f t="shared" si="828"/>
        <v/>
      </c>
      <c r="Y5230" s="5"/>
      <c r="BK5230" s="8"/>
      <c r="BL5230" s="5"/>
      <c r="BM5230" s="5"/>
      <c r="BN5230" s="5"/>
      <c r="BO5230" s="5"/>
      <c r="BP5230" s="1"/>
      <c r="BQ5230" s="1"/>
      <c r="BR5230" s="1"/>
      <c r="BS5230" s="1"/>
      <c r="BT5230" s="1"/>
      <c r="BU5230" s="4"/>
      <c r="BV5230" s="1"/>
      <c r="BW5230" s="3"/>
      <c r="BX5230" s="4"/>
      <c r="BY5230" s="5"/>
      <c r="BZ5230" s="5"/>
      <c r="CA5230" s="5"/>
      <c r="CB5230" s="5"/>
      <c r="CC5230" s="5"/>
      <c r="CD5230" s="43"/>
    </row>
    <row r="5231" spans="1:82" x14ac:dyDescent="0.25">
      <c r="A5231" s="8"/>
      <c r="B5231" s="5"/>
      <c r="C5231" s="5"/>
      <c r="D5231" s="5"/>
      <c r="E5231" s="5"/>
      <c r="F5231" s="94" t="str">
        <f t="shared" si="819"/>
        <v/>
      </c>
      <c r="G5231" s="94" t="str">
        <f t="shared" si="820"/>
        <v/>
      </c>
      <c r="H5231" s="127" t="str">
        <f>IF(A5231&lt;&gt;"",IF(MID(C5231,1,1)="c",$AS$26,IF(MID(C5231,1,1)="r",$AS$41,IF(MID(C5231,1,1)="p",#REF!,#REF!))),"")</f>
        <v/>
      </c>
      <c r="I5231" s="92" t="str">
        <f t="shared" si="821"/>
        <v/>
      </c>
      <c r="J5231" s="92" t="str">
        <f t="shared" si="822"/>
        <v/>
      </c>
      <c r="K5231" s="92" t="str">
        <f t="shared" si="823"/>
        <v/>
      </c>
      <c r="L5231" s="92" t="str">
        <f t="shared" si="824"/>
        <v/>
      </c>
      <c r="M5231" s="95" t="str">
        <f>IF(A5231&lt;&gt;"",IF(MID(C5231,1,1)="c",SigmaEpsConcrete(I5231,$AN$30:$AN$33,$AR$30:$AR$33,$AS$26,$AS$27,$AS$28,$AQ$20,$AU$19),""),"")</f>
        <v/>
      </c>
      <c r="N5231" s="95" t="str">
        <f>IF(A5231&lt;&gt;"",IF(MID(C5231,1,1)="r",SigmaEpsReinf(J5231,$AS$42:$AS$43,$AS$41,$AS$39,$AS$40,$AQ$38),""),"")</f>
        <v/>
      </c>
      <c r="Q5231" s="92" t="str">
        <f t="shared" si="826"/>
        <v/>
      </c>
      <c r="R5231" s="92" t="str">
        <f t="shared" si="827"/>
        <v/>
      </c>
      <c r="U5231" s="5"/>
      <c r="V5231" s="5"/>
      <c r="W5231" s="94" t="str">
        <f t="shared" si="825"/>
        <v/>
      </c>
      <c r="X5231" s="94" t="str">
        <f t="shared" si="828"/>
        <v/>
      </c>
      <c r="Y5231" s="5"/>
      <c r="BK5231" s="8"/>
      <c r="BL5231" s="5"/>
      <c r="BM5231" s="5"/>
      <c r="BN5231" s="5"/>
      <c r="BO5231" s="5"/>
      <c r="BP5231" s="1"/>
      <c r="BQ5231" s="1"/>
      <c r="BR5231" s="1"/>
      <c r="BS5231" s="1"/>
      <c r="BT5231" s="1"/>
      <c r="BU5231" s="4"/>
      <c r="BV5231" s="1"/>
      <c r="BW5231" s="3"/>
      <c r="BX5231" s="4"/>
      <c r="BY5231" s="5"/>
      <c r="BZ5231" s="5"/>
      <c r="CA5231" s="5"/>
      <c r="CB5231" s="5"/>
      <c r="CC5231" s="5"/>
      <c r="CD5231" s="43"/>
    </row>
    <row r="5232" spans="1:82" x14ac:dyDescent="0.25">
      <c r="A5232" s="8"/>
      <c r="B5232" s="5"/>
      <c r="C5232" s="5"/>
      <c r="D5232" s="5"/>
      <c r="E5232" s="5"/>
      <c r="F5232" s="94" t="str">
        <f t="shared" si="819"/>
        <v/>
      </c>
      <c r="G5232" s="94" t="str">
        <f t="shared" si="820"/>
        <v/>
      </c>
      <c r="H5232" s="127" t="str">
        <f>IF(A5232&lt;&gt;"",IF(MID(C5232,1,1)="c",$AS$26,IF(MID(C5232,1,1)="r",$AS$41,IF(MID(C5232,1,1)="p",#REF!,#REF!))),"")</f>
        <v/>
      </c>
      <c r="I5232" s="92" t="str">
        <f t="shared" si="821"/>
        <v/>
      </c>
      <c r="J5232" s="92" t="str">
        <f t="shared" si="822"/>
        <v/>
      </c>
      <c r="K5232" s="92" t="str">
        <f t="shared" si="823"/>
        <v/>
      </c>
      <c r="L5232" s="92" t="str">
        <f t="shared" si="824"/>
        <v/>
      </c>
      <c r="M5232" s="95" t="str">
        <f>IF(A5232&lt;&gt;"",IF(MID(C5232,1,1)="c",SigmaEpsConcrete(I5232,$AN$30:$AN$33,$AR$30:$AR$33,$AS$26,$AS$27,$AS$28,$AQ$20,$AU$19),""),"")</f>
        <v/>
      </c>
      <c r="N5232" s="95" t="str">
        <f>IF(A5232&lt;&gt;"",IF(MID(C5232,1,1)="r",SigmaEpsReinf(J5232,$AS$42:$AS$43,$AS$41,$AS$39,$AS$40,$AQ$38),""),"")</f>
        <v/>
      </c>
      <c r="Q5232" s="92" t="str">
        <f t="shared" si="826"/>
        <v/>
      </c>
      <c r="R5232" s="92" t="str">
        <f t="shared" si="827"/>
        <v/>
      </c>
      <c r="U5232" s="5"/>
      <c r="V5232" s="5"/>
      <c r="W5232" s="94" t="str">
        <f t="shared" si="825"/>
        <v/>
      </c>
      <c r="X5232" s="94" t="str">
        <f t="shared" si="828"/>
        <v/>
      </c>
      <c r="Y5232" s="5"/>
      <c r="BK5232" s="8"/>
      <c r="BL5232" s="5"/>
      <c r="BM5232" s="5"/>
      <c r="BN5232" s="5"/>
      <c r="BO5232" s="5"/>
      <c r="BP5232" s="1"/>
      <c r="BQ5232" s="1"/>
      <c r="BR5232" s="1"/>
      <c r="BS5232" s="1"/>
      <c r="BT5232" s="1"/>
      <c r="BU5232" s="4"/>
      <c r="BV5232" s="1"/>
      <c r="BW5232" s="3"/>
      <c r="BX5232" s="4"/>
      <c r="BY5232" s="5"/>
      <c r="BZ5232" s="5"/>
      <c r="CA5232" s="5"/>
      <c r="CB5232" s="5"/>
      <c r="CC5232" s="5"/>
      <c r="CD5232" s="43"/>
    </row>
    <row r="5233" spans="1:82" x14ac:dyDescent="0.25">
      <c r="A5233" s="8"/>
      <c r="B5233" s="5"/>
      <c r="C5233" s="5"/>
      <c r="D5233" s="5"/>
      <c r="E5233" s="5"/>
      <c r="F5233" s="94" t="str">
        <f t="shared" si="819"/>
        <v/>
      </c>
      <c r="G5233" s="94" t="str">
        <f t="shared" si="820"/>
        <v/>
      </c>
      <c r="H5233" s="127" t="str">
        <f>IF(A5233&lt;&gt;"",IF(MID(C5233,1,1)="c",$AS$26,IF(MID(C5233,1,1)="r",$AS$41,IF(MID(C5233,1,1)="p",#REF!,#REF!))),"")</f>
        <v/>
      </c>
      <c r="I5233" s="92" t="str">
        <f t="shared" si="821"/>
        <v/>
      </c>
      <c r="J5233" s="92" t="str">
        <f t="shared" si="822"/>
        <v/>
      </c>
      <c r="K5233" s="92" t="str">
        <f t="shared" si="823"/>
        <v/>
      </c>
      <c r="L5233" s="92" t="str">
        <f t="shared" si="824"/>
        <v/>
      </c>
      <c r="M5233" s="95" t="str">
        <f>IF(A5233&lt;&gt;"",IF(MID(C5233,1,1)="c",SigmaEpsConcrete(I5233,$AN$30:$AN$33,$AR$30:$AR$33,$AS$26,$AS$27,$AS$28,$AQ$20,$AU$19),""),"")</f>
        <v/>
      </c>
      <c r="N5233" s="95" t="str">
        <f>IF(A5233&lt;&gt;"",IF(MID(C5233,1,1)="r",SigmaEpsReinf(J5233,$AS$42:$AS$43,$AS$41,$AS$39,$AS$40,$AQ$38),""),"")</f>
        <v/>
      </c>
      <c r="Q5233" s="92" t="str">
        <f t="shared" si="826"/>
        <v/>
      </c>
      <c r="R5233" s="92" t="str">
        <f t="shared" si="827"/>
        <v/>
      </c>
      <c r="U5233" s="5"/>
      <c r="V5233" s="5"/>
      <c r="W5233" s="94" t="str">
        <f t="shared" si="825"/>
        <v/>
      </c>
      <c r="X5233" s="94" t="str">
        <f t="shared" si="828"/>
        <v/>
      </c>
      <c r="Y5233" s="5"/>
      <c r="BK5233" s="8"/>
      <c r="BL5233" s="5"/>
      <c r="BM5233" s="5"/>
      <c r="BN5233" s="5"/>
      <c r="BO5233" s="5"/>
      <c r="BP5233" s="1"/>
      <c r="BQ5233" s="1"/>
      <c r="BR5233" s="1"/>
      <c r="BS5233" s="1"/>
      <c r="BT5233" s="1"/>
      <c r="BU5233" s="4"/>
      <c r="BV5233" s="1"/>
      <c r="BW5233" s="3"/>
      <c r="BX5233" s="4"/>
      <c r="BY5233" s="5"/>
      <c r="BZ5233" s="5"/>
      <c r="CA5233" s="5"/>
      <c r="CB5233" s="5"/>
      <c r="CC5233" s="5"/>
      <c r="CD5233" s="43"/>
    </row>
    <row r="5234" spans="1:82" x14ac:dyDescent="0.25">
      <c r="A5234" s="8"/>
      <c r="B5234" s="5"/>
      <c r="C5234" s="5"/>
      <c r="D5234" s="5"/>
      <c r="E5234" s="5"/>
      <c r="F5234" s="94" t="str">
        <f t="shared" si="819"/>
        <v/>
      </c>
      <c r="G5234" s="94" t="str">
        <f t="shared" si="820"/>
        <v/>
      </c>
      <c r="H5234" s="127" t="str">
        <f>IF(A5234&lt;&gt;"",IF(MID(C5234,1,1)="c",$AS$26,IF(MID(C5234,1,1)="r",$AS$41,IF(MID(C5234,1,1)="p",#REF!,#REF!))),"")</f>
        <v/>
      </c>
      <c r="I5234" s="92" t="str">
        <f t="shared" si="821"/>
        <v/>
      </c>
      <c r="J5234" s="92" t="str">
        <f t="shared" si="822"/>
        <v/>
      </c>
      <c r="K5234" s="92" t="str">
        <f t="shared" si="823"/>
        <v/>
      </c>
      <c r="L5234" s="92" t="str">
        <f t="shared" si="824"/>
        <v/>
      </c>
      <c r="M5234" s="95" t="str">
        <f>IF(A5234&lt;&gt;"",IF(MID(C5234,1,1)="c",SigmaEpsConcrete(I5234,$AN$30:$AN$33,$AR$30:$AR$33,$AS$26,$AS$27,$AS$28,$AQ$20,$AU$19),""),"")</f>
        <v/>
      </c>
      <c r="N5234" s="95" t="str">
        <f>IF(A5234&lt;&gt;"",IF(MID(C5234,1,1)="r",SigmaEpsReinf(J5234,$AS$42:$AS$43,$AS$41,$AS$39,$AS$40,$AQ$38),""),"")</f>
        <v/>
      </c>
      <c r="Q5234" s="92" t="str">
        <f t="shared" si="826"/>
        <v/>
      </c>
      <c r="R5234" s="92" t="str">
        <f t="shared" si="827"/>
        <v/>
      </c>
      <c r="U5234" s="5"/>
      <c r="V5234" s="5"/>
      <c r="W5234" s="94" t="str">
        <f t="shared" si="825"/>
        <v/>
      </c>
      <c r="X5234" s="94" t="str">
        <f t="shared" si="828"/>
        <v/>
      </c>
      <c r="Y5234" s="5"/>
      <c r="BK5234" s="8"/>
      <c r="BL5234" s="5"/>
      <c r="BM5234" s="5"/>
      <c r="BN5234" s="5"/>
      <c r="BO5234" s="5"/>
      <c r="BP5234" s="1"/>
      <c r="BQ5234" s="1"/>
      <c r="BR5234" s="1"/>
      <c r="BS5234" s="1"/>
      <c r="BT5234" s="1"/>
      <c r="BU5234" s="4"/>
      <c r="BV5234" s="1"/>
      <c r="BW5234" s="3"/>
      <c r="BX5234" s="4"/>
      <c r="BY5234" s="5"/>
      <c r="BZ5234" s="5"/>
      <c r="CA5234" s="5"/>
      <c r="CB5234" s="5"/>
      <c r="CC5234" s="5"/>
      <c r="CD5234" s="43"/>
    </row>
    <row r="5235" spans="1:82" x14ac:dyDescent="0.25">
      <c r="A5235" s="8"/>
      <c r="B5235" s="5"/>
      <c r="C5235" s="5"/>
      <c r="D5235" s="5"/>
      <c r="E5235" s="5"/>
      <c r="F5235" s="94" t="str">
        <f t="shared" si="819"/>
        <v/>
      </c>
      <c r="G5235" s="94" t="str">
        <f t="shared" si="820"/>
        <v/>
      </c>
      <c r="H5235" s="127" t="str">
        <f>IF(A5235&lt;&gt;"",IF(MID(C5235,1,1)="c",$AS$26,IF(MID(C5235,1,1)="r",$AS$41,IF(MID(C5235,1,1)="p",#REF!,#REF!))),"")</f>
        <v/>
      </c>
      <c r="I5235" s="92" t="str">
        <f t="shared" si="821"/>
        <v/>
      </c>
      <c r="J5235" s="92" t="str">
        <f t="shared" si="822"/>
        <v/>
      </c>
      <c r="K5235" s="92" t="str">
        <f t="shared" si="823"/>
        <v/>
      </c>
      <c r="L5235" s="92" t="str">
        <f t="shared" si="824"/>
        <v/>
      </c>
      <c r="M5235" s="95" t="str">
        <f>IF(A5235&lt;&gt;"",IF(MID(C5235,1,1)="c",SigmaEpsConcrete(I5235,$AN$30:$AN$33,$AR$30:$AR$33,$AS$26,$AS$27,$AS$28,$AQ$20,$AU$19),""),"")</f>
        <v/>
      </c>
      <c r="N5235" s="95" t="str">
        <f>IF(A5235&lt;&gt;"",IF(MID(C5235,1,1)="r",SigmaEpsReinf(J5235,$AS$42:$AS$43,$AS$41,$AS$39,$AS$40,$AQ$38),""),"")</f>
        <v/>
      </c>
      <c r="Q5235" s="92" t="str">
        <f t="shared" si="826"/>
        <v/>
      </c>
      <c r="R5235" s="92" t="str">
        <f t="shared" si="827"/>
        <v/>
      </c>
      <c r="U5235" s="5"/>
      <c r="V5235" s="5"/>
      <c r="W5235" s="94" t="str">
        <f t="shared" si="825"/>
        <v/>
      </c>
      <c r="X5235" s="94" t="str">
        <f t="shared" si="828"/>
        <v/>
      </c>
      <c r="Y5235" s="5"/>
      <c r="BK5235" s="8"/>
      <c r="BL5235" s="5"/>
      <c r="BM5235" s="5"/>
      <c r="BN5235" s="5"/>
      <c r="BO5235" s="5"/>
      <c r="BP5235" s="1"/>
      <c r="BQ5235" s="1"/>
      <c r="BR5235" s="1"/>
      <c r="BS5235" s="1"/>
      <c r="BT5235" s="1"/>
      <c r="BU5235" s="4"/>
      <c r="BV5235" s="1"/>
      <c r="BW5235" s="3"/>
      <c r="BX5235" s="4"/>
      <c r="BY5235" s="5"/>
      <c r="BZ5235" s="5"/>
      <c r="CA5235" s="5"/>
      <c r="CB5235" s="5"/>
      <c r="CC5235" s="5"/>
      <c r="CD5235" s="43"/>
    </row>
    <row r="5236" spans="1:82" x14ac:dyDescent="0.25">
      <c r="A5236" s="8"/>
      <c r="B5236" s="5"/>
      <c r="C5236" s="5"/>
      <c r="D5236" s="5"/>
      <c r="E5236" s="5"/>
      <c r="F5236" s="94" t="str">
        <f t="shared" si="819"/>
        <v/>
      </c>
      <c r="G5236" s="94" t="str">
        <f t="shared" si="820"/>
        <v/>
      </c>
      <c r="H5236" s="127" t="str">
        <f>IF(A5236&lt;&gt;"",IF(MID(C5236,1,1)="c",$AS$26,IF(MID(C5236,1,1)="r",$AS$41,IF(MID(C5236,1,1)="p",#REF!,#REF!))),"")</f>
        <v/>
      </c>
      <c r="I5236" s="92" t="str">
        <f t="shared" si="821"/>
        <v/>
      </c>
      <c r="J5236" s="92" t="str">
        <f t="shared" si="822"/>
        <v/>
      </c>
      <c r="K5236" s="92" t="str">
        <f t="shared" si="823"/>
        <v/>
      </c>
      <c r="L5236" s="92" t="str">
        <f t="shared" si="824"/>
        <v/>
      </c>
      <c r="M5236" s="95" t="str">
        <f>IF(A5236&lt;&gt;"",IF(MID(C5236,1,1)="c",SigmaEpsConcrete(I5236,$AN$30:$AN$33,$AR$30:$AR$33,$AS$26,$AS$27,$AS$28,$AQ$20,$AU$19),""),"")</f>
        <v/>
      </c>
      <c r="N5236" s="95" t="str">
        <f>IF(A5236&lt;&gt;"",IF(MID(C5236,1,1)="r",SigmaEpsReinf(J5236,$AS$42:$AS$43,$AS$41,$AS$39,$AS$40,$AQ$38),""),"")</f>
        <v/>
      </c>
      <c r="Q5236" s="92" t="str">
        <f t="shared" si="826"/>
        <v/>
      </c>
      <c r="R5236" s="92" t="str">
        <f t="shared" si="827"/>
        <v/>
      </c>
      <c r="U5236" s="5"/>
      <c r="V5236" s="5"/>
      <c r="W5236" s="94" t="str">
        <f t="shared" si="825"/>
        <v/>
      </c>
      <c r="X5236" s="94" t="str">
        <f t="shared" si="828"/>
        <v/>
      </c>
      <c r="Y5236" s="5"/>
      <c r="BK5236" s="8"/>
      <c r="BL5236" s="5"/>
      <c r="BM5236" s="5"/>
      <c r="BN5236" s="5"/>
      <c r="BO5236" s="5"/>
      <c r="BP5236" s="1"/>
      <c r="BQ5236" s="1"/>
      <c r="BR5236" s="1"/>
      <c r="BS5236" s="1"/>
      <c r="BT5236" s="1"/>
      <c r="BU5236" s="4"/>
      <c r="BV5236" s="1"/>
      <c r="BW5236" s="3"/>
      <c r="BX5236" s="4"/>
      <c r="BY5236" s="5"/>
      <c r="BZ5236" s="5"/>
      <c r="CA5236" s="5"/>
      <c r="CB5236" s="5"/>
      <c r="CC5236" s="5"/>
      <c r="CD5236" s="43"/>
    </row>
    <row r="5237" spans="1:82" x14ac:dyDescent="0.25">
      <c r="A5237" s="8"/>
      <c r="B5237" s="5"/>
      <c r="C5237" s="5"/>
      <c r="D5237" s="5"/>
      <c r="E5237" s="5"/>
      <c r="F5237" s="94" t="str">
        <f t="shared" si="819"/>
        <v/>
      </c>
      <c r="G5237" s="94" t="str">
        <f t="shared" si="820"/>
        <v/>
      </c>
      <c r="H5237" s="127" t="str">
        <f>IF(A5237&lt;&gt;"",IF(MID(C5237,1,1)="c",$AS$26,IF(MID(C5237,1,1)="r",$AS$41,IF(MID(C5237,1,1)="p",#REF!,#REF!))),"")</f>
        <v/>
      </c>
      <c r="I5237" s="92" t="str">
        <f t="shared" si="821"/>
        <v/>
      </c>
      <c r="J5237" s="92" t="str">
        <f t="shared" si="822"/>
        <v/>
      </c>
      <c r="K5237" s="92" t="str">
        <f t="shared" si="823"/>
        <v/>
      </c>
      <c r="L5237" s="92" t="str">
        <f t="shared" si="824"/>
        <v/>
      </c>
      <c r="M5237" s="95" t="str">
        <f>IF(A5237&lt;&gt;"",IF(MID(C5237,1,1)="c",SigmaEpsConcrete(I5237,$AN$30:$AN$33,$AR$30:$AR$33,$AS$26,$AS$27,$AS$28,$AQ$20,$AU$19),""),"")</f>
        <v/>
      </c>
      <c r="N5237" s="95" t="str">
        <f>IF(A5237&lt;&gt;"",IF(MID(C5237,1,1)="r",SigmaEpsReinf(J5237,$AS$42:$AS$43,$AS$41,$AS$39,$AS$40,$AQ$38),""),"")</f>
        <v/>
      </c>
      <c r="Q5237" s="92" t="str">
        <f t="shared" si="826"/>
        <v/>
      </c>
      <c r="R5237" s="92" t="str">
        <f t="shared" si="827"/>
        <v/>
      </c>
      <c r="U5237" s="5"/>
      <c r="V5237" s="5"/>
      <c r="W5237" s="94" t="str">
        <f t="shared" si="825"/>
        <v/>
      </c>
      <c r="X5237" s="94" t="str">
        <f t="shared" si="828"/>
        <v/>
      </c>
      <c r="Y5237" s="5"/>
      <c r="BK5237" s="8"/>
      <c r="BL5237" s="5"/>
      <c r="BM5237" s="5"/>
      <c r="BN5237" s="5"/>
      <c r="BO5237" s="5"/>
      <c r="BP5237" s="1"/>
      <c r="BQ5237" s="1"/>
      <c r="BR5237" s="1"/>
      <c r="BS5237" s="1"/>
      <c r="BT5237" s="1"/>
      <c r="BU5237" s="4"/>
      <c r="BV5237" s="1"/>
      <c r="BW5237" s="3"/>
      <c r="BX5237" s="4"/>
      <c r="BY5237" s="5"/>
      <c r="BZ5237" s="5"/>
      <c r="CA5237" s="5"/>
      <c r="CB5237" s="5"/>
      <c r="CC5237" s="5"/>
      <c r="CD5237" s="43"/>
    </row>
    <row r="5238" spans="1:82" x14ac:dyDescent="0.25">
      <c r="A5238" s="8"/>
      <c r="B5238" s="5"/>
      <c r="C5238" s="5"/>
      <c r="D5238" s="5"/>
      <c r="E5238" s="5"/>
      <c r="F5238" s="94" t="str">
        <f t="shared" si="819"/>
        <v/>
      </c>
      <c r="G5238" s="94" t="str">
        <f t="shared" si="820"/>
        <v/>
      </c>
      <c r="H5238" s="127" t="str">
        <f>IF(A5238&lt;&gt;"",IF(MID(C5238,1,1)="c",$AS$26,IF(MID(C5238,1,1)="r",$AS$41,IF(MID(C5238,1,1)="p",#REF!,#REF!))),"")</f>
        <v/>
      </c>
      <c r="I5238" s="92" t="str">
        <f t="shared" si="821"/>
        <v/>
      </c>
      <c r="J5238" s="92" t="str">
        <f t="shared" si="822"/>
        <v/>
      </c>
      <c r="K5238" s="92" t="str">
        <f t="shared" si="823"/>
        <v/>
      </c>
      <c r="L5238" s="92" t="str">
        <f t="shared" si="824"/>
        <v/>
      </c>
      <c r="M5238" s="95" t="str">
        <f>IF(A5238&lt;&gt;"",IF(MID(C5238,1,1)="c",SigmaEpsConcrete(I5238,$AN$30:$AN$33,$AR$30:$AR$33,$AS$26,$AS$27,$AS$28,$AQ$20,$AU$19),""),"")</f>
        <v/>
      </c>
      <c r="N5238" s="95" t="str">
        <f>IF(A5238&lt;&gt;"",IF(MID(C5238,1,1)="r",SigmaEpsReinf(J5238,$AS$42:$AS$43,$AS$41,$AS$39,$AS$40,$AQ$38),""),"")</f>
        <v/>
      </c>
      <c r="Q5238" s="92" t="str">
        <f t="shared" si="826"/>
        <v/>
      </c>
      <c r="R5238" s="92" t="str">
        <f t="shared" si="827"/>
        <v/>
      </c>
      <c r="U5238" s="5"/>
      <c r="V5238" s="5"/>
      <c r="W5238" s="94" t="str">
        <f t="shared" si="825"/>
        <v/>
      </c>
      <c r="X5238" s="94" t="str">
        <f t="shared" si="828"/>
        <v/>
      </c>
      <c r="Y5238" s="5"/>
      <c r="BK5238" s="8"/>
      <c r="BL5238" s="5"/>
      <c r="BM5238" s="5"/>
      <c r="BN5238" s="5"/>
      <c r="BO5238" s="5"/>
      <c r="BP5238" s="1"/>
      <c r="BQ5238" s="1"/>
      <c r="BR5238" s="1"/>
      <c r="BS5238" s="1"/>
      <c r="BT5238" s="1"/>
      <c r="BU5238" s="4"/>
      <c r="BV5238" s="1"/>
      <c r="BW5238" s="3"/>
      <c r="BX5238" s="4"/>
      <c r="BY5238" s="5"/>
      <c r="BZ5238" s="5"/>
      <c r="CA5238" s="5"/>
      <c r="CB5238" s="5"/>
      <c r="CC5238" s="5"/>
      <c r="CD5238" s="43"/>
    </row>
    <row r="5239" spans="1:82" x14ac:dyDescent="0.25">
      <c r="A5239" s="8"/>
      <c r="B5239" s="5"/>
      <c r="C5239" s="5"/>
      <c r="D5239" s="5"/>
      <c r="E5239" s="5"/>
      <c r="F5239" s="94" t="str">
        <f t="shared" si="819"/>
        <v/>
      </c>
      <c r="G5239" s="94" t="str">
        <f t="shared" si="820"/>
        <v/>
      </c>
      <c r="H5239" s="127" t="str">
        <f>IF(A5239&lt;&gt;"",IF(MID(C5239,1,1)="c",$AS$26,IF(MID(C5239,1,1)="r",$AS$41,IF(MID(C5239,1,1)="p",#REF!,#REF!))),"")</f>
        <v/>
      </c>
      <c r="I5239" s="92" t="str">
        <f t="shared" si="821"/>
        <v/>
      </c>
      <c r="J5239" s="92" t="str">
        <f t="shared" si="822"/>
        <v/>
      </c>
      <c r="K5239" s="92" t="str">
        <f t="shared" si="823"/>
        <v/>
      </c>
      <c r="L5239" s="92" t="str">
        <f t="shared" si="824"/>
        <v/>
      </c>
      <c r="M5239" s="95" t="str">
        <f>IF(A5239&lt;&gt;"",IF(MID(C5239,1,1)="c",SigmaEpsConcrete(I5239,$AN$30:$AN$33,$AR$30:$AR$33,$AS$26,$AS$27,$AS$28,$AQ$20,$AU$19),""),"")</f>
        <v/>
      </c>
      <c r="N5239" s="95" t="str">
        <f>IF(A5239&lt;&gt;"",IF(MID(C5239,1,1)="r",SigmaEpsReinf(J5239,$AS$42:$AS$43,$AS$41,$AS$39,$AS$40,$AQ$38),""),"")</f>
        <v/>
      </c>
      <c r="Q5239" s="92" t="str">
        <f t="shared" si="826"/>
        <v/>
      </c>
      <c r="R5239" s="92" t="str">
        <f t="shared" si="827"/>
        <v/>
      </c>
      <c r="U5239" s="5"/>
      <c r="V5239" s="5"/>
      <c r="W5239" s="94" t="str">
        <f t="shared" si="825"/>
        <v/>
      </c>
      <c r="X5239" s="94" t="str">
        <f t="shared" si="828"/>
        <v/>
      </c>
      <c r="Y5239" s="5"/>
      <c r="BK5239" s="8"/>
      <c r="BL5239" s="5"/>
      <c r="BM5239" s="5"/>
      <c r="BN5239" s="5"/>
      <c r="BO5239" s="5"/>
      <c r="BP5239" s="1"/>
      <c r="BQ5239" s="1"/>
      <c r="BR5239" s="1"/>
      <c r="BS5239" s="1"/>
      <c r="BT5239" s="1"/>
      <c r="BU5239" s="4"/>
      <c r="BV5239" s="1"/>
      <c r="BW5239" s="3"/>
      <c r="BX5239" s="4"/>
      <c r="BY5239" s="5"/>
      <c r="BZ5239" s="5"/>
      <c r="CA5239" s="5"/>
      <c r="CB5239" s="5"/>
      <c r="CC5239" s="5"/>
      <c r="CD5239" s="43"/>
    </row>
    <row r="5240" spans="1:82" x14ac:dyDescent="0.25">
      <c r="A5240" s="8"/>
      <c r="B5240" s="5"/>
      <c r="C5240" s="5"/>
      <c r="D5240" s="5"/>
      <c r="E5240" s="5"/>
      <c r="F5240" s="94" t="str">
        <f t="shared" si="819"/>
        <v/>
      </c>
      <c r="G5240" s="94" t="str">
        <f t="shared" si="820"/>
        <v/>
      </c>
      <c r="H5240" s="127" t="str">
        <f>IF(A5240&lt;&gt;"",IF(MID(C5240,1,1)="c",$AS$26,IF(MID(C5240,1,1)="r",$AS$41,IF(MID(C5240,1,1)="p",#REF!,#REF!))),"")</f>
        <v/>
      </c>
      <c r="I5240" s="92" t="str">
        <f t="shared" si="821"/>
        <v/>
      </c>
      <c r="J5240" s="92" t="str">
        <f t="shared" si="822"/>
        <v/>
      </c>
      <c r="K5240" s="92" t="str">
        <f t="shared" si="823"/>
        <v/>
      </c>
      <c r="L5240" s="92" t="str">
        <f t="shared" si="824"/>
        <v/>
      </c>
      <c r="M5240" s="95" t="str">
        <f>IF(A5240&lt;&gt;"",IF(MID(C5240,1,1)="c",SigmaEpsConcrete(I5240,$AN$30:$AN$33,$AR$30:$AR$33,$AS$26,$AS$27,$AS$28,$AQ$20,$AU$19),""),"")</f>
        <v/>
      </c>
      <c r="N5240" s="95" t="str">
        <f>IF(A5240&lt;&gt;"",IF(MID(C5240,1,1)="r",SigmaEpsReinf(J5240,$AS$42:$AS$43,$AS$41,$AS$39,$AS$40,$AQ$38),""),"")</f>
        <v/>
      </c>
      <c r="Q5240" s="92" t="str">
        <f t="shared" si="826"/>
        <v/>
      </c>
      <c r="R5240" s="92" t="str">
        <f t="shared" si="827"/>
        <v/>
      </c>
      <c r="U5240" s="5"/>
      <c r="V5240" s="5"/>
      <c r="W5240" s="94" t="str">
        <f t="shared" si="825"/>
        <v/>
      </c>
      <c r="X5240" s="94" t="str">
        <f t="shared" si="828"/>
        <v/>
      </c>
      <c r="Y5240" s="5"/>
      <c r="BK5240" s="8"/>
      <c r="BL5240" s="5"/>
      <c r="BM5240" s="5"/>
      <c r="BN5240" s="5"/>
      <c r="BO5240" s="5"/>
      <c r="BP5240" s="1"/>
      <c r="BQ5240" s="1"/>
      <c r="BR5240" s="1"/>
      <c r="BS5240" s="1"/>
      <c r="BT5240" s="1"/>
      <c r="BU5240" s="4"/>
      <c r="BV5240" s="1"/>
      <c r="BW5240" s="3"/>
      <c r="BX5240" s="4"/>
      <c r="BY5240" s="5"/>
      <c r="BZ5240" s="5"/>
      <c r="CA5240" s="5"/>
      <c r="CB5240" s="5"/>
      <c r="CC5240" s="5"/>
      <c r="CD5240" s="43"/>
    </row>
    <row r="5241" spans="1:82" x14ac:dyDescent="0.25">
      <c r="A5241" s="8"/>
      <c r="B5241" s="5"/>
      <c r="C5241" s="5"/>
      <c r="D5241" s="5"/>
      <c r="E5241" s="5"/>
      <c r="F5241" s="94" t="str">
        <f t="shared" si="819"/>
        <v/>
      </c>
      <c r="G5241" s="94" t="str">
        <f t="shared" si="820"/>
        <v/>
      </c>
      <c r="H5241" s="127" t="str">
        <f>IF(A5241&lt;&gt;"",IF(MID(C5241,1,1)="c",$AS$26,IF(MID(C5241,1,1)="r",$AS$41,IF(MID(C5241,1,1)="p",#REF!,#REF!))),"")</f>
        <v/>
      </c>
      <c r="I5241" s="92" t="str">
        <f t="shared" si="821"/>
        <v/>
      </c>
      <c r="J5241" s="92" t="str">
        <f t="shared" si="822"/>
        <v/>
      </c>
      <c r="K5241" s="92" t="str">
        <f t="shared" si="823"/>
        <v/>
      </c>
      <c r="L5241" s="92" t="str">
        <f t="shared" si="824"/>
        <v/>
      </c>
      <c r="M5241" s="95" t="str">
        <f>IF(A5241&lt;&gt;"",IF(MID(C5241,1,1)="c",SigmaEpsConcrete(I5241,$AN$30:$AN$33,$AR$30:$AR$33,$AS$26,$AS$27,$AS$28,$AQ$20,$AU$19),""),"")</f>
        <v/>
      </c>
      <c r="N5241" s="95" t="str">
        <f>IF(A5241&lt;&gt;"",IF(MID(C5241,1,1)="r",SigmaEpsReinf(J5241,$AS$42:$AS$43,$AS$41,$AS$39,$AS$40,$AQ$38),""),"")</f>
        <v/>
      </c>
      <c r="Q5241" s="92" t="str">
        <f t="shared" si="826"/>
        <v/>
      </c>
      <c r="R5241" s="92" t="str">
        <f t="shared" si="827"/>
        <v/>
      </c>
      <c r="U5241" s="5"/>
      <c r="V5241" s="5"/>
      <c r="W5241" s="94" t="str">
        <f t="shared" si="825"/>
        <v/>
      </c>
      <c r="X5241" s="94" t="str">
        <f t="shared" si="828"/>
        <v/>
      </c>
      <c r="Y5241" s="5"/>
      <c r="BK5241" s="8"/>
      <c r="BL5241" s="5"/>
      <c r="BM5241" s="5"/>
      <c r="BN5241" s="5"/>
      <c r="BO5241" s="5"/>
      <c r="BP5241" s="1"/>
      <c r="BQ5241" s="1"/>
      <c r="BR5241" s="1"/>
      <c r="BS5241" s="1"/>
      <c r="BT5241" s="1"/>
      <c r="BU5241" s="4"/>
      <c r="BV5241" s="1"/>
      <c r="BW5241" s="3"/>
      <c r="BX5241" s="4"/>
      <c r="BY5241" s="5"/>
      <c r="BZ5241" s="5"/>
      <c r="CA5241" s="5"/>
      <c r="CB5241" s="5"/>
      <c r="CC5241" s="5"/>
      <c r="CD5241" s="43"/>
    </row>
    <row r="5242" spans="1:82" x14ac:dyDescent="0.25">
      <c r="A5242" s="8"/>
      <c r="B5242" s="5"/>
      <c r="C5242" s="5"/>
      <c r="D5242" s="5"/>
      <c r="E5242" s="5"/>
      <c r="F5242" s="94" t="str">
        <f t="shared" si="819"/>
        <v/>
      </c>
      <c r="G5242" s="94" t="str">
        <f t="shared" si="820"/>
        <v/>
      </c>
      <c r="H5242" s="127" t="str">
        <f>IF(A5242&lt;&gt;"",IF(MID(C5242,1,1)="c",$AS$26,IF(MID(C5242,1,1)="r",$AS$41,IF(MID(C5242,1,1)="p",#REF!,#REF!))),"")</f>
        <v/>
      </c>
      <c r="I5242" s="92" t="str">
        <f t="shared" si="821"/>
        <v/>
      </c>
      <c r="J5242" s="92" t="str">
        <f t="shared" si="822"/>
        <v/>
      </c>
      <c r="K5242" s="92" t="str">
        <f t="shared" si="823"/>
        <v/>
      </c>
      <c r="L5242" s="92" t="str">
        <f t="shared" si="824"/>
        <v/>
      </c>
      <c r="M5242" s="95" t="str">
        <f>IF(A5242&lt;&gt;"",IF(MID(C5242,1,1)="c",SigmaEpsConcrete(I5242,$AN$30:$AN$33,$AR$30:$AR$33,$AS$26,$AS$27,$AS$28,$AQ$20,$AU$19),""),"")</f>
        <v/>
      </c>
      <c r="N5242" s="95" t="str">
        <f>IF(A5242&lt;&gt;"",IF(MID(C5242,1,1)="r",SigmaEpsReinf(J5242,$AS$42:$AS$43,$AS$41,$AS$39,$AS$40,$AQ$38),""),"")</f>
        <v/>
      </c>
      <c r="Q5242" s="92" t="str">
        <f t="shared" si="826"/>
        <v/>
      </c>
      <c r="R5242" s="92" t="str">
        <f t="shared" si="827"/>
        <v/>
      </c>
      <c r="U5242" s="5"/>
      <c r="V5242" s="5"/>
      <c r="W5242" s="94" t="str">
        <f t="shared" si="825"/>
        <v/>
      </c>
      <c r="X5242" s="94" t="str">
        <f t="shared" si="828"/>
        <v/>
      </c>
      <c r="Y5242" s="5"/>
      <c r="BK5242" s="8"/>
      <c r="BL5242" s="5"/>
      <c r="BM5242" s="5"/>
      <c r="BN5242" s="5"/>
      <c r="BO5242" s="5"/>
      <c r="BP5242" s="1"/>
      <c r="BQ5242" s="1"/>
      <c r="BR5242" s="1"/>
      <c r="BS5242" s="1"/>
      <c r="BT5242" s="1"/>
      <c r="BU5242" s="4"/>
      <c r="BV5242" s="1"/>
      <c r="BW5242" s="3"/>
      <c r="BX5242" s="4"/>
      <c r="BY5242" s="5"/>
      <c r="BZ5242" s="5"/>
      <c r="CA5242" s="5"/>
      <c r="CB5242" s="5"/>
      <c r="CC5242" s="5"/>
      <c r="CD5242" s="43"/>
    </row>
    <row r="5243" spans="1:82" x14ac:dyDescent="0.25">
      <c r="A5243" s="8"/>
      <c r="B5243" s="5"/>
      <c r="C5243" s="5"/>
      <c r="D5243" s="5"/>
      <c r="E5243" s="5"/>
      <c r="F5243" s="94" t="str">
        <f t="shared" si="819"/>
        <v/>
      </c>
      <c r="G5243" s="94" t="str">
        <f t="shared" si="820"/>
        <v/>
      </c>
      <c r="H5243" s="127" t="str">
        <f>IF(A5243&lt;&gt;"",IF(MID(C5243,1,1)="c",$AS$26,IF(MID(C5243,1,1)="r",$AS$41,IF(MID(C5243,1,1)="p",#REF!,#REF!))),"")</f>
        <v/>
      </c>
      <c r="I5243" s="92" t="str">
        <f t="shared" si="821"/>
        <v/>
      </c>
      <c r="J5243" s="92" t="str">
        <f t="shared" si="822"/>
        <v/>
      </c>
      <c r="K5243" s="92" t="str">
        <f t="shared" si="823"/>
        <v/>
      </c>
      <c r="L5243" s="92" t="str">
        <f t="shared" si="824"/>
        <v/>
      </c>
      <c r="M5243" s="95" t="str">
        <f>IF(A5243&lt;&gt;"",IF(MID(C5243,1,1)="c",SigmaEpsConcrete(I5243,$AN$30:$AN$33,$AR$30:$AR$33,$AS$26,$AS$27,$AS$28,$AQ$20,$AU$19),""),"")</f>
        <v/>
      </c>
      <c r="N5243" s="95" t="str">
        <f>IF(A5243&lt;&gt;"",IF(MID(C5243,1,1)="r",SigmaEpsReinf(J5243,$AS$42:$AS$43,$AS$41,$AS$39,$AS$40,$AQ$38),""),"")</f>
        <v/>
      </c>
      <c r="Q5243" s="92" t="str">
        <f t="shared" si="826"/>
        <v/>
      </c>
      <c r="R5243" s="92" t="str">
        <f t="shared" si="827"/>
        <v/>
      </c>
      <c r="U5243" s="5"/>
      <c r="V5243" s="5"/>
      <c r="W5243" s="94" t="str">
        <f t="shared" si="825"/>
        <v/>
      </c>
      <c r="X5243" s="94" t="str">
        <f t="shared" si="828"/>
        <v/>
      </c>
      <c r="Y5243" s="5"/>
      <c r="BK5243" s="8"/>
      <c r="BL5243" s="5"/>
      <c r="BM5243" s="5"/>
      <c r="BN5243" s="5"/>
      <c r="BO5243" s="5"/>
      <c r="BP5243" s="1"/>
      <c r="BQ5243" s="1"/>
      <c r="BR5243" s="1"/>
      <c r="BS5243" s="1"/>
      <c r="BT5243" s="1"/>
      <c r="BU5243" s="4"/>
      <c r="BV5243" s="1"/>
      <c r="BW5243" s="3"/>
      <c r="BX5243" s="4"/>
      <c r="BY5243" s="5"/>
      <c r="BZ5243" s="5"/>
      <c r="CA5243" s="5"/>
      <c r="CB5243" s="5"/>
      <c r="CC5243" s="5"/>
      <c r="CD5243" s="43"/>
    </row>
    <row r="5244" spans="1:82" x14ac:dyDescent="0.25">
      <c r="A5244" s="8"/>
      <c r="B5244" s="5"/>
      <c r="C5244" s="5"/>
      <c r="D5244" s="5"/>
      <c r="E5244" s="5"/>
      <c r="F5244" s="94" t="str">
        <f t="shared" si="819"/>
        <v/>
      </c>
      <c r="G5244" s="94" t="str">
        <f t="shared" si="820"/>
        <v/>
      </c>
      <c r="H5244" s="127" t="str">
        <f>IF(A5244&lt;&gt;"",IF(MID(C5244,1,1)="c",$AS$26,IF(MID(C5244,1,1)="r",$AS$41,IF(MID(C5244,1,1)="p",#REF!,#REF!))),"")</f>
        <v/>
      </c>
      <c r="I5244" s="92" t="str">
        <f t="shared" si="821"/>
        <v/>
      </c>
      <c r="J5244" s="92" t="str">
        <f t="shared" si="822"/>
        <v/>
      </c>
      <c r="K5244" s="92" t="str">
        <f t="shared" si="823"/>
        <v/>
      </c>
      <c r="L5244" s="92" t="str">
        <f t="shared" si="824"/>
        <v/>
      </c>
      <c r="M5244" s="95" t="str">
        <f>IF(A5244&lt;&gt;"",IF(MID(C5244,1,1)="c",SigmaEpsConcrete(I5244,$AN$30:$AN$33,$AR$30:$AR$33,$AS$26,$AS$27,$AS$28,$AQ$20,$AU$19),""),"")</f>
        <v/>
      </c>
      <c r="N5244" s="95" t="str">
        <f>IF(A5244&lt;&gt;"",IF(MID(C5244,1,1)="r",SigmaEpsReinf(J5244,$AS$42:$AS$43,$AS$41,$AS$39,$AS$40,$AQ$38),""),"")</f>
        <v/>
      </c>
      <c r="Q5244" s="92" t="str">
        <f t="shared" si="826"/>
        <v/>
      </c>
      <c r="R5244" s="92" t="str">
        <f t="shared" si="827"/>
        <v/>
      </c>
      <c r="U5244" s="5"/>
      <c r="V5244" s="5"/>
      <c r="W5244" s="94" t="str">
        <f t="shared" si="825"/>
        <v/>
      </c>
      <c r="X5244" s="94" t="str">
        <f t="shared" si="828"/>
        <v/>
      </c>
      <c r="Y5244" s="5"/>
      <c r="BK5244" s="8"/>
      <c r="BL5244" s="5"/>
      <c r="BM5244" s="5"/>
      <c r="BN5244" s="5"/>
      <c r="BO5244" s="5"/>
      <c r="BP5244" s="1"/>
      <c r="BQ5244" s="1"/>
      <c r="BR5244" s="1"/>
      <c r="BS5244" s="1"/>
      <c r="BT5244" s="1"/>
      <c r="BU5244" s="4"/>
      <c r="BV5244" s="1"/>
      <c r="BW5244" s="3"/>
      <c r="BX5244" s="4"/>
      <c r="BY5244" s="5"/>
      <c r="BZ5244" s="5"/>
      <c r="CA5244" s="5"/>
      <c r="CB5244" s="5"/>
      <c r="CC5244" s="5"/>
      <c r="CD5244" s="43"/>
    </row>
    <row r="5245" spans="1:82" x14ac:dyDescent="0.25">
      <c r="A5245" s="8"/>
      <c r="B5245" s="5"/>
      <c r="C5245" s="5"/>
      <c r="D5245" s="5"/>
      <c r="E5245" s="5"/>
      <c r="F5245" s="94" t="str">
        <f t="shared" si="819"/>
        <v/>
      </c>
      <c r="G5245" s="94" t="str">
        <f t="shared" si="820"/>
        <v/>
      </c>
      <c r="H5245" s="127" t="str">
        <f>IF(A5245&lt;&gt;"",IF(MID(C5245,1,1)="c",$AS$26,IF(MID(C5245,1,1)="r",$AS$41,IF(MID(C5245,1,1)="p",#REF!,#REF!))),"")</f>
        <v/>
      </c>
      <c r="I5245" s="92" t="str">
        <f t="shared" si="821"/>
        <v/>
      </c>
      <c r="J5245" s="92" t="str">
        <f t="shared" si="822"/>
        <v/>
      </c>
      <c r="K5245" s="92" t="str">
        <f t="shared" si="823"/>
        <v/>
      </c>
      <c r="L5245" s="92" t="str">
        <f t="shared" si="824"/>
        <v/>
      </c>
      <c r="M5245" s="95" t="str">
        <f>IF(A5245&lt;&gt;"",IF(MID(C5245,1,1)="c",SigmaEpsConcrete(I5245,$AN$30:$AN$33,$AR$30:$AR$33,$AS$26,$AS$27,$AS$28,$AQ$20,$AU$19),""),"")</f>
        <v/>
      </c>
      <c r="N5245" s="95" t="str">
        <f>IF(A5245&lt;&gt;"",IF(MID(C5245,1,1)="r",SigmaEpsReinf(J5245,$AS$42:$AS$43,$AS$41,$AS$39,$AS$40,$AQ$38),""),"")</f>
        <v/>
      </c>
      <c r="Q5245" s="92" t="str">
        <f t="shared" si="826"/>
        <v/>
      </c>
      <c r="R5245" s="92" t="str">
        <f t="shared" si="827"/>
        <v/>
      </c>
      <c r="U5245" s="5"/>
      <c r="V5245" s="5"/>
      <c r="W5245" s="94" t="str">
        <f t="shared" si="825"/>
        <v/>
      </c>
      <c r="X5245" s="94" t="str">
        <f t="shared" si="828"/>
        <v/>
      </c>
      <c r="Y5245" s="5"/>
      <c r="BK5245" s="8"/>
      <c r="BL5245" s="5"/>
      <c r="BM5245" s="5"/>
      <c r="BN5245" s="5"/>
      <c r="BO5245" s="5"/>
      <c r="BP5245" s="1"/>
      <c r="BQ5245" s="1"/>
      <c r="BR5245" s="1"/>
      <c r="BS5245" s="1"/>
      <c r="BT5245" s="1"/>
      <c r="BU5245" s="4"/>
      <c r="BV5245" s="1"/>
      <c r="BW5245" s="3"/>
      <c r="BX5245" s="4"/>
      <c r="BY5245" s="5"/>
      <c r="BZ5245" s="5"/>
      <c r="CA5245" s="5"/>
      <c r="CB5245" s="5"/>
      <c r="CC5245" s="5"/>
      <c r="CD5245" s="43"/>
    </row>
    <row r="5246" spans="1:82" x14ac:dyDescent="0.25">
      <c r="A5246" s="8"/>
      <c r="B5246" s="5"/>
      <c r="C5246" s="5"/>
      <c r="D5246" s="5"/>
      <c r="E5246" s="5"/>
      <c r="F5246" s="94" t="str">
        <f t="shared" si="819"/>
        <v/>
      </c>
      <c r="G5246" s="94" t="str">
        <f t="shared" si="820"/>
        <v/>
      </c>
      <c r="H5246" s="127" t="str">
        <f>IF(A5246&lt;&gt;"",IF(MID(C5246,1,1)="c",$AS$26,IF(MID(C5246,1,1)="r",$AS$41,IF(MID(C5246,1,1)="p",#REF!,#REF!))),"")</f>
        <v/>
      </c>
      <c r="I5246" s="92" t="str">
        <f t="shared" si="821"/>
        <v/>
      </c>
      <c r="J5246" s="92" t="str">
        <f t="shared" si="822"/>
        <v/>
      </c>
      <c r="K5246" s="92" t="str">
        <f t="shared" si="823"/>
        <v/>
      </c>
      <c r="L5246" s="92" t="str">
        <f t="shared" si="824"/>
        <v/>
      </c>
      <c r="M5246" s="95" t="str">
        <f>IF(A5246&lt;&gt;"",IF(MID(C5246,1,1)="c",SigmaEpsConcrete(I5246,$AN$30:$AN$33,$AR$30:$AR$33,$AS$26,$AS$27,$AS$28,$AQ$20,$AU$19),""),"")</f>
        <v/>
      </c>
      <c r="N5246" s="95" t="str">
        <f>IF(A5246&lt;&gt;"",IF(MID(C5246,1,1)="r",SigmaEpsReinf(J5246,$AS$42:$AS$43,$AS$41,$AS$39,$AS$40,$AQ$38),""),"")</f>
        <v/>
      </c>
      <c r="Q5246" s="92" t="str">
        <f t="shared" si="826"/>
        <v/>
      </c>
      <c r="R5246" s="92" t="str">
        <f t="shared" si="827"/>
        <v/>
      </c>
      <c r="U5246" s="5"/>
      <c r="V5246" s="5"/>
      <c r="W5246" s="94" t="str">
        <f t="shared" si="825"/>
        <v/>
      </c>
      <c r="X5246" s="94" t="str">
        <f t="shared" si="828"/>
        <v/>
      </c>
      <c r="Y5246" s="5"/>
      <c r="BK5246" s="8"/>
      <c r="BL5246" s="5"/>
      <c r="BM5246" s="5"/>
      <c r="BN5246" s="5"/>
      <c r="BO5246" s="5"/>
      <c r="BP5246" s="1"/>
      <c r="BQ5246" s="1"/>
      <c r="BR5246" s="1"/>
      <c r="BS5246" s="1"/>
      <c r="BT5246" s="1"/>
      <c r="BU5246" s="4"/>
      <c r="BV5246" s="1"/>
      <c r="BW5246" s="3"/>
      <c r="BX5246" s="4"/>
      <c r="BY5246" s="5"/>
      <c r="BZ5246" s="5"/>
      <c r="CA5246" s="5"/>
      <c r="CB5246" s="5"/>
      <c r="CC5246" s="5"/>
      <c r="CD5246" s="43"/>
    </row>
    <row r="5247" spans="1:82" x14ac:dyDescent="0.25">
      <c r="A5247" s="8"/>
      <c r="B5247" s="5"/>
      <c r="C5247" s="5"/>
      <c r="D5247" s="5"/>
      <c r="E5247" s="5"/>
      <c r="F5247" s="94" t="str">
        <f t="shared" si="819"/>
        <v/>
      </c>
      <c r="G5247" s="94" t="str">
        <f t="shared" si="820"/>
        <v/>
      </c>
      <c r="H5247" s="127" t="str">
        <f>IF(A5247&lt;&gt;"",IF(MID(C5247,1,1)="c",$AS$26,IF(MID(C5247,1,1)="r",$AS$41,IF(MID(C5247,1,1)="p",#REF!,#REF!))),"")</f>
        <v/>
      </c>
      <c r="I5247" s="92" t="str">
        <f t="shared" si="821"/>
        <v/>
      </c>
      <c r="J5247" s="92" t="str">
        <f t="shared" si="822"/>
        <v/>
      </c>
      <c r="K5247" s="92" t="str">
        <f t="shared" si="823"/>
        <v/>
      </c>
      <c r="L5247" s="92" t="str">
        <f t="shared" si="824"/>
        <v/>
      </c>
      <c r="M5247" s="95" t="str">
        <f>IF(A5247&lt;&gt;"",IF(MID(C5247,1,1)="c",SigmaEpsConcrete(I5247,$AN$30:$AN$33,$AR$30:$AR$33,$AS$26,$AS$27,$AS$28,$AQ$20,$AU$19),""),"")</f>
        <v/>
      </c>
      <c r="N5247" s="95" t="str">
        <f>IF(A5247&lt;&gt;"",IF(MID(C5247,1,1)="r",SigmaEpsReinf(J5247,$AS$42:$AS$43,$AS$41,$AS$39,$AS$40,$AQ$38),""),"")</f>
        <v/>
      </c>
      <c r="Q5247" s="92" t="str">
        <f t="shared" si="826"/>
        <v/>
      </c>
      <c r="R5247" s="92" t="str">
        <f t="shared" si="827"/>
        <v/>
      </c>
      <c r="U5247" s="5"/>
      <c r="V5247" s="5"/>
      <c r="W5247" s="94" t="str">
        <f t="shared" si="825"/>
        <v/>
      </c>
      <c r="X5247" s="94" t="str">
        <f t="shared" si="828"/>
        <v/>
      </c>
      <c r="Y5247" s="5"/>
      <c r="BK5247" s="8"/>
      <c r="BL5247" s="5"/>
      <c r="BM5247" s="5"/>
      <c r="BN5247" s="5"/>
      <c r="BO5247" s="5"/>
      <c r="BP5247" s="1"/>
      <c r="BQ5247" s="1"/>
      <c r="BR5247" s="1"/>
      <c r="BS5247" s="1"/>
      <c r="BT5247" s="1"/>
      <c r="BU5247" s="4"/>
      <c r="BV5247" s="1"/>
      <c r="BW5247" s="3"/>
      <c r="BX5247" s="4"/>
      <c r="BY5247" s="5"/>
      <c r="BZ5247" s="5"/>
      <c r="CA5247" s="5"/>
      <c r="CB5247" s="5"/>
      <c r="CC5247" s="5"/>
      <c r="CD5247" s="43"/>
    </row>
    <row r="5248" spans="1:82" x14ac:dyDescent="0.25">
      <c r="A5248" s="8"/>
      <c r="B5248" s="5"/>
      <c r="C5248" s="5"/>
      <c r="D5248" s="5"/>
      <c r="E5248" s="5"/>
      <c r="F5248" s="94" t="str">
        <f t="shared" si="819"/>
        <v/>
      </c>
      <c r="G5248" s="94" t="str">
        <f t="shared" si="820"/>
        <v/>
      </c>
      <c r="H5248" s="127" t="str">
        <f>IF(A5248&lt;&gt;"",IF(MID(C5248,1,1)="c",$AS$26,IF(MID(C5248,1,1)="r",$AS$41,IF(MID(C5248,1,1)="p",#REF!,#REF!))),"")</f>
        <v/>
      </c>
      <c r="I5248" s="92" t="str">
        <f t="shared" si="821"/>
        <v/>
      </c>
      <c r="J5248" s="92" t="str">
        <f t="shared" si="822"/>
        <v/>
      </c>
      <c r="K5248" s="92" t="str">
        <f t="shared" si="823"/>
        <v/>
      </c>
      <c r="L5248" s="92" t="str">
        <f t="shared" si="824"/>
        <v/>
      </c>
      <c r="M5248" s="95" t="str">
        <f>IF(A5248&lt;&gt;"",IF(MID(C5248,1,1)="c",SigmaEpsConcrete(I5248,$AN$30:$AN$33,$AR$30:$AR$33,$AS$26,$AS$27,$AS$28,$AQ$20,$AU$19),""),"")</f>
        <v/>
      </c>
      <c r="N5248" s="95" t="str">
        <f>IF(A5248&lt;&gt;"",IF(MID(C5248,1,1)="r",SigmaEpsReinf(J5248,$AS$42:$AS$43,$AS$41,$AS$39,$AS$40,$AQ$38),""),"")</f>
        <v/>
      </c>
      <c r="Q5248" s="92" t="str">
        <f t="shared" si="826"/>
        <v/>
      </c>
      <c r="R5248" s="92" t="str">
        <f t="shared" si="827"/>
        <v/>
      </c>
      <c r="U5248" s="5"/>
      <c r="V5248" s="5"/>
      <c r="W5248" s="94" t="str">
        <f t="shared" si="825"/>
        <v/>
      </c>
      <c r="X5248" s="94" t="str">
        <f t="shared" si="828"/>
        <v/>
      </c>
      <c r="Y5248" s="5"/>
      <c r="BK5248" s="8"/>
      <c r="BL5248" s="5"/>
      <c r="BM5248" s="5"/>
      <c r="BN5248" s="5"/>
      <c r="BO5248" s="5"/>
      <c r="BP5248" s="1"/>
      <c r="BQ5248" s="1"/>
      <c r="BR5248" s="1"/>
      <c r="BS5248" s="1"/>
      <c r="BT5248" s="1"/>
      <c r="BU5248" s="4"/>
      <c r="BV5248" s="1"/>
      <c r="BW5248" s="3"/>
      <c r="BX5248" s="4"/>
      <c r="BY5248" s="5"/>
      <c r="BZ5248" s="5"/>
      <c r="CA5248" s="5"/>
      <c r="CB5248" s="5"/>
      <c r="CC5248" s="5"/>
      <c r="CD5248" s="43"/>
    </row>
    <row r="5249" spans="1:82" x14ac:dyDescent="0.25">
      <c r="A5249" s="8"/>
      <c r="B5249" s="5"/>
      <c r="C5249" s="5"/>
      <c r="D5249" s="5"/>
      <c r="E5249" s="5"/>
      <c r="F5249" s="94" t="str">
        <f t="shared" si="819"/>
        <v/>
      </c>
      <c r="G5249" s="94" t="str">
        <f t="shared" si="820"/>
        <v/>
      </c>
      <c r="H5249" s="127" t="str">
        <f>IF(A5249&lt;&gt;"",IF(MID(C5249,1,1)="c",$AS$26,IF(MID(C5249,1,1)="r",$AS$41,IF(MID(C5249,1,1)="p",#REF!,#REF!))),"")</f>
        <v/>
      </c>
      <c r="I5249" s="92" t="str">
        <f t="shared" si="821"/>
        <v/>
      </c>
      <c r="J5249" s="92" t="str">
        <f t="shared" si="822"/>
        <v/>
      </c>
      <c r="K5249" s="92" t="str">
        <f t="shared" si="823"/>
        <v/>
      </c>
      <c r="L5249" s="92" t="str">
        <f t="shared" si="824"/>
        <v/>
      </c>
      <c r="M5249" s="95" t="str">
        <f>IF(A5249&lt;&gt;"",IF(MID(C5249,1,1)="c",SigmaEpsConcrete(I5249,$AN$30:$AN$33,$AR$30:$AR$33,$AS$26,$AS$27,$AS$28,$AQ$20,$AU$19),""),"")</f>
        <v/>
      </c>
      <c r="N5249" s="95" t="str">
        <f>IF(A5249&lt;&gt;"",IF(MID(C5249,1,1)="r",SigmaEpsReinf(J5249,$AS$42:$AS$43,$AS$41,$AS$39,$AS$40,$AQ$38),""),"")</f>
        <v/>
      </c>
      <c r="Q5249" s="92" t="str">
        <f t="shared" si="826"/>
        <v/>
      </c>
      <c r="R5249" s="92" t="str">
        <f t="shared" si="827"/>
        <v/>
      </c>
      <c r="U5249" s="5"/>
      <c r="V5249" s="5"/>
      <c r="W5249" s="94" t="str">
        <f t="shared" si="825"/>
        <v/>
      </c>
      <c r="X5249" s="94" t="str">
        <f t="shared" si="828"/>
        <v/>
      </c>
      <c r="Y5249" s="5"/>
      <c r="BK5249" s="8"/>
      <c r="BL5249" s="5"/>
      <c r="BM5249" s="5"/>
      <c r="BN5249" s="5"/>
      <c r="BO5249" s="5"/>
      <c r="BP5249" s="1"/>
      <c r="BQ5249" s="1"/>
      <c r="BR5249" s="1"/>
      <c r="BS5249" s="1"/>
      <c r="BT5249" s="1"/>
      <c r="BU5249" s="4"/>
      <c r="BV5249" s="1"/>
      <c r="BW5249" s="3"/>
      <c r="BX5249" s="4"/>
      <c r="BY5249" s="5"/>
      <c r="BZ5249" s="5"/>
      <c r="CA5249" s="5"/>
      <c r="CB5249" s="5"/>
      <c r="CC5249" s="5"/>
      <c r="CD5249" s="43"/>
    </row>
    <row r="5250" spans="1:82" x14ac:dyDescent="0.25">
      <c r="A5250" s="8"/>
      <c r="B5250" s="5"/>
      <c r="C5250" s="5"/>
      <c r="D5250" s="5"/>
      <c r="E5250" s="5"/>
      <c r="F5250" s="94" t="str">
        <f t="shared" si="819"/>
        <v/>
      </c>
      <c r="G5250" s="94" t="str">
        <f t="shared" si="820"/>
        <v/>
      </c>
      <c r="H5250" s="127" t="str">
        <f>IF(A5250&lt;&gt;"",IF(MID(C5250,1,1)="c",$AS$26,IF(MID(C5250,1,1)="r",$AS$41,IF(MID(C5250,1,1)="p",#REF!,#REF!))),"")</f>
        <v/>
      </c>
      <c r="I5250" s="92" t="str">
        <f t="shared" si="821"/>
        <v/>
      </c>
      <c r="J5250" s="92" t="str">
        <f t="shared" si="822"/>
        <v/>
      </c>
      <c r="K5250" s="92" t="str">
        <f t="shared" si="823"/>
        <v/>
      </c>
      <c r="L5250" s="92" t="str">
        <f t="shared" si="824"/>
        <v/>
      </c>
      <c r="M5250" s="95" t="str">
        <f>IF(A5250&lt;&gt;"",IF(MID(C5250,1,1)="c",SigmaEpsConcrete(I5250,$AN$30:$AN$33,$AR$30:$AR$33,$AS$26,$AS$27,$AS$28,$AQ$20,$AU$19),""),"")</f>
        <v/>
      </c>
      <c r="N5250" s="95" t="str">
        <f>IF(A5250&lt;&gt;"",IF(MID(C5250,1,1)="r",SigmaEpsReinf(J5250,$AS$42:$AS$43,$AS$41,$AS$39,$AS$40,$AQ$38),""),"")</f>
        <v/>
      </c>
      <c r="Q5250" s="92" t="str">
        <f t="shared" si="826"/>
        <v/>
      </c>
      <c r="R5250" s="92" t="str">
        <f t="shared" si="827"/>
        <v/>
      </c>
      <c r="U5250" s="5"/>
      <c r="V5250" s="5"/>
      <c r="W5250" s="94" t="str">
        <f t="shared" si="825"/>
        <v/>
      </c>
      <c r="X5250" s="94" t="str">
        <f t="shared" si="828"/>
        <v/>
      </c>
      <c r="Y5250" s="5"/>
      <c r="BK5250" s="8"/>
      <c r="BL5250" s="5"/>
      <c r="BM5250" s="5"/>
      <c r="BN5250" s="5"/>
      <c r="BO5250" s="5"/>
      <c r="BP5250" s="1"/>
      <c r="BQ5250" s="1"/>
      <c r="BR5250" s="1"/>
      <c r="BS5250" s="1"/>
      <c r="BT5250" s="1"/>
      <c r="BU5250" s="4"/>
      <c r="BV5250" s="1"/>
      <c r="BW5250" s="3"/>
      <c r="BX5250" s="4"/>
      <c r="BY5250" s="5"/>
      <c r="BZ5250" s="5"/>
      <c r="CA5250" s="5"/>
      <c r="CB5250" s="5"/>
      <c r="CC5250" s="5"/>
      <c r="CD5250" s="43"/>
    </row>
    <row r="5251" spans="1:82" x14ac:dyDescent="0.25">
      <c r="A5251" s="8"/>
      <c r="B5251" s="5"/>
      <c r="C5251" s="5"/>
      <c r="D5251" s="5"/>
      <c r="E5251" s="5"/>
      <c r="F5251" s="94" t="str">
        <f t="shared" si="819"/>
        <v/>
      </c>
      <c r="G5251" s="94" t="str">
        <f t="shared" si="820"/>
        <v/>
      </c>
      <c r="H5251" s="127" t="str">
        <f>IF(A5251&lt;&gt;"",IF(MID(C5251,1,1)="c",$AS$26,IF(MID(C5251,1,1)="r",$AS$41,IF(MID(C5251,1,1)="p",#REF!,#REF!))),"")</f>
        <v/>
      </c>
      <c r="I5251" s="92" t="str">
        <f t="shared" si="821"/>
        <v/>
      </c>
      <c r="J5251" s="92" t="str">
        <f t="shared" si="822"/>
        <v/>
      </c>
      <c r="K5251" s="92" t="str">
        <f t="shared" si="823"/>
        <v/>
      </c>
      <c r="L5251" s="92" t="str">
        <f t="shared" si="824"/>
        <v/>
      </c>
      <c r="M5251" s="95" t="str">
        <f>IF(A5251&lt;&gt;"",IF(MID(C5251,1,1)="c",SigmaEpsConcrete(I5251,$AN$30:$AN$33,$AR$30:$AR$33,$AS$26,$AS$27,$AS$28,$AQ$20,$AU$19),""),"")</f>
        <v/>
      </c>
      <c r="N5251" s="95" t="str">
        <f>IF(A5251&lt;&gt;"",IF(MID(C5251,1,1)="r",SigmaEpsReinf(J5251,$AS$42:$AS$43,$AS$41,$AS$39,$AS$40,$AQ$38),""),"")</f>
        <v/>
      </c>
      <c r="Q5251" s="92" t="str">
        <f t="shared" si="826"/>
        <v/>
      </c>
      <c r="R5251" s="92" t="str">
        <f t="shared" si="827"/>
        <v/>
      </c>
      <c r="U5251" s="5"/>
      <c r="V5251" s="5"/>
      <c r="W5251" s="94" t="str">
        <f t="shared" si="825"/>
        <v/>
      </c>
      <c r="X5251" s="94" t="str">
        <f t="shared" si="828"/>
        <v/>
      </c>
      <c r="Y5251" s="5"/>
      <c r="BK5251" s="8"/>
      <c r="BL5251" s="5"/>
      <c r="BM5251" s="5"/>
      <c r="BN5251" s="5"/>
      <c r="BO5251" s="5"/>
      <c r="BP5251" s="1"/>
      <c r="BQ5251" s="1"/>
      <c r="BR5251" s="1"/>
      <c r="BS5251" s="1"/>
      <c r="BT5251" s="1"/>
      <c r="BU5251" s="4"/>
      <c r="BV5251" s="1"/>
      <c r="BW5251" s="3"/>
      <c r="BX5251" s="4"/>
      <c r="BY5251" s="5"/>
      <c r="BZ5251" s="5"/>
      <c r="CA5251" s="5"/>
      <c r="CB5251" s="5"/>
      <c r="CC5251" s="5"/>
      <c r="CD5251" s="43"/>
    </row>
    <row r="5252" spans="1:82" x14ac:dyDescent="0.25">
      <c r="A5252" s="8"/>
      <c r="B5252" s="5"/>
      <c r="C5252" s="5"/>
      <c r="D5252" s="5"/>
      <c r="E5252" s="5"/>
      <c r="F5252" s="94" t="str">
        <f t="shared" si="819"/>
        <v/>
      </c>
      <c r="G5252" s="94" t="str">
        <f t="shared" si="820"/>
        <v/>
      </c>
      <c r="H5252" s="127" t="str">
        <f>IF(A5252&lt;&gt;"",IF(MID(C5252,1,1)="c",$AS$26,IF(MID(C5252,1,1)="r",$AS$41,IF(MID(C5252,1,1)="p",#REF!,#REF!))),"")</f>
        <v/>
      </c>
      <c r="I5252" s="92" t="str">
        <f t="shared" si="821"/>
        <v/>
      </c>
      <c r="J5252" s="92" t="str">
        <f t="shared" si="822"/>
        <v/>
      </c>
      <c r="K5252" s="92" t="str">
        <f t="shared" si="823"/>
        <v/>
      </c>
      <c r="L5252" s="92" t="str">
        <f t="shared" si="824"/>
        <v/>
      </c>
      <c r="M5252" s="95" t="str">
        <f>IF(A5252&lt;&gt;"",IF(MID(C5252,1,1)="c",SigmaEpsConcrete(I5252,$AN$30:$AN$33,$AR$30:$AR$33,$AS$26,$AS$27,$AS$28,$AQ$20,$AU$19),""),"")</f>
        <v/>
      </c>
      <c r="N5252" s="95" t="str">
        <f>IF(A5252&lt;&gt;"",IF(MID(C5252,1,1)="r",SigmaEpsReinf(J5252,$AS$42:$AS$43,$AS$41,$AS$39,$AS$40,$AQ$38),""),"")</f>
        <v/>
      </c>
      <c r="Q5252" s="92" t="str">
        <f t="shared" si="826"/>
        <v/>
      </c>
      <c r="R5252" s="92" t="str">
        <f t="shared" si="827"/>
        <v/>
      </c>
      <c r="U5252" s="5"/>
      <c r="V5252" s="5"/>
      <c r="W5252" s="94" t="str">
        <f t="shared" si="825"/>
        <v/>
      </c>
      <c r="X5252" s="94" t="str">
        <f t="shared" si="828"/>
        <v/>
      </c>
      <c r="Y5252" s="5"/>
      <c r="BK5252" s="8"/>
      <c r="BL5252" s="5"/>
      <c r="BM5252" s="5"/>
      <c r="BN5252" s="5"/>
      <c r="BO5252" s="5"/>
      <c r="BP5252" s="1"/>
      <c r="BQ5252" s="1"/>
      <c r="BR5252" s="1"/>
      <c r="BS5252" s="1"/>
      <c r="BT5252" s="1"/>
      <c r="BU5252" s="4"/>
      <c r="BV5252" s="1"/>
      <c r="BW5252" s="3"/>
      <c r="BX5252" s="4"/>
      <c r="BY5252" s="5"/>
      <c r="BZ5252" s="5"/>
      <c r="CA5252" s="5"/>
      <c r="CB5252" s="5"/>
      <c r="CC5252" s="5"/>
      <c r="CD5252" s="43"/>
    </row>
    <row r="5253" spans="1:82" x14ac:dyDescent="0.25">
      <c r="A5253" s="8"/>
      <c r="B5253" s="5"/>
      <c r="C5253" s="5"/>
      <c r="D5253" s="5"/>
      <c r="E5253" s="5"/>
      <c r="F5253" s="94" t="str">
        <f t="shared" si="819"/>
        <v/>
      </c>
      <c r="G5253" s="94" t="str">
        <f t="shared" si="820"/>
        <v/>
      </c>
      <c r="H5253" s="127" t="str">
        <f>IF(A5253&lt;&gt;"",IF(MID(C5253,1,1)="c",$AS$26,IF(MID(C5253,1,1)="r",$AS$41,IF(MID(C5253,1,1)="p",#REF!,#REF!))),"")</f>
        <v/>
      </c>
      <c r="I5253" s="92" t="str">
        <f t="shared" si="821"/>
        <v/>
      </c>
      <c r="J5253" s="92" t="str">
        <f t="shared" si="822"/>
        <v/>
      </c>
      <c r="K5253" s="92" t="str">
        <f t="shared" si="823"/>
        <v/>
      </c>
      <c r="L5253" s="92" t="str">
        <f t="shared" si="824"/>
        <v/>
      </c>
      <c r="M5253" s="95" t="str">
        <f>IF(A5253&lt;&gt;"",IF(MID(C5253,1,1)="c",SigmaEpsConcrete(I5253,$AN$30:$AN$33,$AR$30:$AR$33,$AS$26,$AS$27,$AS$28,$AQ$20,$AU$19),""),"")</f>
        <v/>
      </c>
      <c r="N5253" s="95" t="str">
        <f>IF(A5253&lt;&gt;"",IF(MID(C5253,1,1)="r",SigmaEpsReinf(J5253,$AS$42:$AS$43,$AS$41,$AS$39,$AS$40,$AQ$38),""),"")</f>
        <v/>
      </c>
      <c r="Q5253" s="92" t="str">
        <f t="shared" si="826"/>
        <v/>
      </c>
      <c r="R5253" s="92" t="str">
        <f t="shared" si="827"/>
        <v/>
      </c>
      <c r="U5253" s="5"/>
      <c r="V5253" s="5"/>
      <c r="W5253" s="94" t="str">
        <f t="shared" si="825"/>
        <v/>
      </c>
      <c r="X5253" s="94" t="str">
        <f t="shared" si="828"/>
        <v/>
      </c>
      <c r="Y5253" s="5"/>
      <c r="BK5253" s="8"/>
      <c r="BL5253" s="5"/>
      <c r="BM5253" s="5"/>
      <c r="BN5253" s="5"/>
      <c r="BO5253" s="5"/>
      <c r="BP5253" s="1"/>
      <c r="BQ5253" s="1"/>
      <c r="BR5253" s="1"/>
      <c r="BS5253" s="1"/>
      <c r="BT5253" s="1"/>
      <c r="BU5253" s="4"/>
      <c r="BV5253" s="1"/>
      <c r="BW5253" s="3"/>
      <c r="BX5253" s="4"/>
      <c r="BY5253" s="5"/>
      <c r="BZ5253" s="5"/>
      <c r="CA5253" s="5"/>
      <c r="CB5253" s="5"/>
      <c r="CC5253" s="5"/>
      <c r="CD5253" s="43"/>
    </row>
    <row r="5254" spans="1:82" x14ac:dyDescent="0.25">
      <c r="A5254" s="8"/>
      <c r="B5254" s="5"/>
      <c r="C5254" s="5"/>
      <c r="D5254" s="5"/>
      <c r="E5254" s="5"/>
      <c r="F5254" s="94" t="str">
        <f t="shared" si="819"/>
        <v/>
      </c>
      <c r="G5254" s="94" t="str">
        <f t="shared" si="820"/>
        <v/>
      </c>
      <c r="H5254" s="127" t="str">
        <f>IF(A5254&lt;&gt;"",IF(MID(C5254,1,1)="c",$AS$26,IF(MID(C5254,1,1)="r",$AS$41,IF(MID(C5254,1,1)="p",#REF!,#REF!))),"")</f>
        <v/>
      </c>
      <c r="I5254" s="92" t="str">
        <f t="shared" si="821"/>
        <v/>
      </c>
      <c r="J5254" s="92" t="str">
        <f t="shared" si="822"/>
        <v/>
      </c>
      <c r="K5254" s="92" t="str">
        <f t="shared" si="823"/>
        <v/>
      </c>
      <c r="L5254" s="92" t="str">
        <f t="shared" si="824"/>
        <v/>
      </c>
      <c r="M5254" s="95" t="str">
        <f>IF(A5254&lt;&gt;"",IF(MID(C5254,1,1)="c",SigmaEpsConcrete(I5254,$AN$30:$AN$33,$AR$30:$AR$33,$AS$26,$AS$27,$AS$28,$AQ$20,$AU$19),""),"")</f>
        <v/>
      </c>
      <c r="N5254" s="95" t="str">
        <f>IF(A5254&lt;&gt;"",IF(MID(C5254,1,1)="r",SigmaEpsReinf(J5254,$AS$42:$AS$43,$AS$41,$AS$39,$AS$40,$AQ$38),""),"")</f>
        <v/>
      </c>
      <c r="Q5254" s="92" t="str">
        <f t="shared" si="826"/>
        <v/>
      </c>
      <c r="R5254" s="92" t="str">
        <f t="shared" si="827"/>
        <v/>
      </c>
      <c r="U5254" s="5"/>
      <c r="V5254" s="5"/>
      <c r="W5254" s="94" t="str">
        <f t="shared" si="825"/>
        <v/>
      </c>
      <c r="X5254" s="94" t="str">
        <f t="shared" si="828"/>
        <v/>
      </c>
      <c r="Y5254" s="5"/>
      <c r="BK5254" s="8"/>
      <c r="BL5254" s="5"/>
      <c r="BM5254" s="5"/>
      <c r="BN5254" s="5"/>
      <c r="BO5254" s="5"/>
      <c r="BP5254" s="1"/>
      <c r="BQ5254" s="1"/>
      <c r="BR5254" s="1"/>
      <c r="BS5254" s="1"/>
      <c r="BT5254" s="1"/>
      <c r="BU5254" s="4"/>
      <c r="BV5254" s="1"/>
      <c r="BW5254" s="3"/>
      <c r="BX5254" s="4"/>
      <c r="BY5254" s="5"/>
      <c r="BZ5254" s="5"/>
      <c r="CA5254" s="5"/>
      <c r="CB5254" s="5"/>
      <c r="CC5254" s="5"/>
      <c r="CD5254" s="43"/>
    </row>
    <row r="5255" spans="1:82" x14ac:dyDescent="0.25">
      <c r="A5255" s="8"/>
      <c r="B5255" s="5"/>
      <c r="C5255" s="5"/>
      <c r="D5255" s="5"/>
      <c r="E5255" s="5"/>
      <c r="F5255" s="94" t="str">
        <f t="shared" si="819"/>
        <v/>
      </c>
      <c r="G5255" s="94" t="str">
        <f t="shared" si="820"/>
        <v/>
      </c>
      <c r="H5255" s="127" t="str">
        <f>IF(A5255&lt;&gt;"",IF(MID(C5255,1,1)="c",$AS$26,IF(MID(C5255,1,1)="r",$AS$41,IF(MID(C5255,1,1)="p",#REF!,#REF!))),"")</f>
        <v/>
      </c>
      <c r="I5255" s="92" t="str">
        <f t="shared" si="821"/>
        <v/>
      </c>
      <c r="J5255" s="92" t="str">
        <f t="shared" si="822"/>
        <v/>
      </c>
      <c r="K5255" s="92" t="str">
        <f t="shared" si="823"/>
        <v/>
      </c>
      <c r="L5255" s="92" t="str">
        <f t="shared" si="824"/>
        <v/>
      </c>
      <c r="M5255" s="95" t="str">
        <f>IF(A5255&lt;&gt;"",IF(MID(C5255,1,1)="c",SigmaEpsConcrete(I5255,$AN$30:$AN$33,$AR$30:$AR$33,$AS$26,$AS$27,$AS$28,$AQ$20,$AU$19),""),"")</f>
        <v/>
      </c>
      <c r="N5255" s="95" t="str">
        <f>IF(A5255&lt;&gt;"",IF(MID(C5255,1,1)="r",SigmaEpsReinf(J5255,$AS$42:$AS$43,$AS$41,$AS$39,$AS$40,$AQ$38),""),"")</f>
        <v/>
      </c>
      <c r="Q5255" s="92" t="str">
        <f t="shared" si="826"/>
        <v/>
      </c>
      <c r="R5255" s="92" t="str">
        <f t="shared" si="827"/>
        <v/>
      </c>
      <c r="U5255" s="5"/>
      <c r="V5255" s="5"/>
      <c r="W5255" s="94" t="str">
        <f t="shared" si="825"/>
        <v/>
      </c>
      <c r="X5255" s="94" t="str">
        <f t="shared" si="828"/>
        <v/>
      </c>
      <c r="Y5255" s="5"/>
      <c r="BK5255" s="8"/>
      <c r="BL5255" s="5"/>
      <c r="BM5255" s="5"/>
      <c r="BN5255" s="5"/>
      <c r="BO5255" s="5"/>
      <c r="BP5255" s="1"/>
      <c r="BQ5255" s="1"/>
      <c r="BR5255" s="1"/>
      <c r="BS5255" s="1"/>
      <c r="BT5255" s="1"/>
      <c r="BU5255" s="4"/>
      <c r="BV5255" s="1"/>
      <c r="BW5255" s="3"/>
      <c r="BX5255" s="4"/>
      <c r="BY5255" s="5"/>
      <c r="BZ5255" s="5"/>
      <c r="CA5255" s="5"/>
      <c r="CB5255" s="5"/>
      <c r="CC5255" s="5"/>
      <c r="CD5255" s="43"/>
    </row>
    <row r="5256" spans="1:82" x14ac:dyDescent="0.25">
      <c r="A5256" s="8"/>
      <c r="B5256" s="5"/>
      <c r="C5256" s="5"/>
      <c r="D5256" s="5"/>
      <c r="E5256" s="5"/>
      <c r="F5256" s="94" t="str">
        <f t="shared" si="819"/>
        <v/>
      </c>
      <c r="G5256" s="94" t="str">
        <f t="shared" si="820"/>
        <v/>
      </c>
      <c r="H5256" s="127" t="str">
        <f>IF(A5256&lt;&gt;"",IF(MID(C5256,1,1)="c",$AS$26,IF(MID(C5256,1,1)="r",$AS$41,IF(MID(C5256,1,1)="p",#REF!,#REF!))),"")</f>
        <v/>
      </c>
      <c r="I5256" s="92" t="str">
        <f t="shared" si="821"/>
        <v/>
      </c>
      <c r="J5256" s="92" t="str">
        <f t="shared" si="822"/>
        <v/>
      </c>
      <c r="K5256" s="92" t="str">
        <f t="shared" si="823"/>
        <v/>
      </c>
      <c r="L5256" s="92" t="str">
        <f t="shared" si="824"/>
        <v/>
      </c>
      <c r="M5256" s="95" t="str">
        <f>IF(A5256&lt;&gt;"",IF(MID(C5256,1,1)="c",SigmaEpsConcrete(I5256,$AN$30:$AN$33,$AR$30:$AR$33,$AS$26,$AS$27,$AS$28,$AQ$20,$AU$19),""),"")</f>
        <v/>
      </c>
      <c r="N5256" s="95" t="str">
        <f>IF(A5256&lt;&gt;"",IF(MID(C5256,1,1)="r",SigmaEpsReinf(J5256,$AS$42:$AS$43,$AS$41,$AS$39,$AS$40,$AQ$38),""),"")</f>
        <v/>
      </c>
      <c r="Q5256" s="92" t="str">
        <f t="shared" si="826"/>
        <v/>
      </c>
      <c r="R5256" s="92" t="str">
        <f t="shared" si="827"/>
        <v/>
      </c>
      <c r="U5256" s="5"/>
      <c r="V5256" s="5"/>
      <c r="W5256" s="94" t="str">
        <f t="shared" si="825"/>
        <v/>
      </c>
      <c r="X5256" s="94" t="str">
        <f t="shared" si="828"/>
        <v/>
      </c>
      <c r="Y5256" s="5"/>
      <c r="BK5256" s="8"/>
      <c r="BL5256" s="5"/>
      <c r="BM5256" s="5"/>
      <c r="BN5256" s="5"/>
      <c r="BO5256" s="5"/>
      <c r="BP5256" s="1"/>
      <c r="BQ5256" s="1"/>
      <c r="BR5256" s="1"/>
      <c r="BS5256" s="1"/>
      <c r="BT5256" s="1"/>
      <c r="BU5256" s="4"/>
      <c r="BV5256" s="1"/>
      <c r="BW5256" s="3"/>
      <c r="BX5256" s="4"/>
      <c r="BY5256" s="5"/>
      <c r="BZ5256" s="5"/>
      <c r="CA5256" s="5"/>
      <c r="CB5256" s="5"/>
      <c r="CC5256" s="5"/>
      <c r="CD5256" s="43"/>
    </row>
    <row r="5257" spans="1:82" x14ac:dyDescent="0.25">
      <c r="A5257" s="8"/>
      <c r="B5257" s="5"/>
      <c r="C5257" s="5"/>
      <c r="D5257" s="5"/>
      <c r="E5257" s="5"/>
      <c r="F5257" s="94" t="str">
        <f t="shared" si="819"/>
        <v/>
      </c>
      <c r="G5257" s="94" t="str">
        <f t="shared" si="820"/>
        <v/>
      </c>
      <c r="H5257" s="127" t="str">
        <f>IF(A5257&lt;&gt;"",IF(MID(C5257,1,1)="c",$AS$26,IF(MID(C5257,1,1)="r",$AS$41,IF(MID(C5257,1,1)="p",#REF!,#REF!))),"")</f>
        <v/>
      </c>
      <c r="I5257" s="92" t="str">
        <f t="shared" si="821"/>
        <v/>
      </c>
      <c r="J5257" s="92" t="str">
        <f t="shared" si="822"/>
        <v/>
      </c>
      <c r="K5257" s="92" t="str">
        <f t="shared" si="823"/>
        <v/>
      </c>
      <c r="L5257" s="92" t="str">
        <f t="shared" si="824"/>
        <v/>
      </c>
      <c r="M5257" s="95" t="str">
        <f>IF(A5257&lt;&gt;"",IF(MID(C5257,1,1)="c",SigmaEpsConcrete(I5257,$AN$30:$AN$33,$AR$30:$AR$33,$AS$26,$AS$27,$AS$28,$AQ$20,$AU$19),""),"")</f>
        <v/>
      </c>
      <c r="N5257" s="95" t="str">
        <f>IF(A5257&lt;&gt;"",IF(MID(C5257,1,1)="r",SigmaEpsReinf(J5257,$AS$42:$AS$43,$AS$41,$AS$39,$AS$40,$AQ$38),""),"")</f>
        <v/>
      </c>
      <c r="Q5257" s="92" t="str">
        <f t="shared" si="826"/>
        <v/>
      </c>
      <c r="R5257" s="92" t="str">
        <f t="shared" si="827"/>
        <v/>
      </c>
      <c r="U5257" s="5"/>
      <c r="V5257" s="5"/>
      <c r="W5257" s="94" t="str">
        <f t="shared" si="825"/>
        <v/>
      </c>
      <c r="X5257" s="94" t="str">
        <f t="shared" si="828"/>
        <v/>
      </c>
      <c r="Y5257" s="5"/>
      <c r="BK5257" s="8"/>
      <c r="BL5257" s="5"/>
      <c r="BM5257" s="5"/>
      <c r="BN5257" s="5"/>
      <c r="BO5257" s="5"/>
      <c r="BP5257" s="1"/>
      <c r="BQ5257" s="1"/>
      <c r="BR5257" s="1"/>
      <c r="BS5257" s="1"/>
      <c r="BT5257" s="1"/>
      <c r="BU5257" s="4"/>
      <c r="BV5257" s="1"/>
      <c r="BW5257" s="3"/>
      <c r="BX5257" s="4"/>
      <c r="BY5257" s="5"/>
      <c r="BZ5257" s="5"/>
      <c r="CA5257" s="5"/>
      <c r="CB5257" s="5"/>
      <c r="CC5257" s="5"/>
      <c r="CD5257" s="43"/>
    </row>
    <row r="5258" spans="1:82" x14ac:dyDescent="0.25">
      <c r="A5258" s="8"/>
      <c r="B5258" s="5"/>
      <c r="C5258" s="5"/>
      <c r="D5258" s="5"/>
      <c r="E5258" s="5"/>
      <c r="F5258" s="94" t="str">
        <f t="shared" ref="F5258:F5321" si="829">IF(A5258&lt;&gt;"",(D5258-$AU$86)/10,"")</f>
        <v/>
      </c>
      <c r="G5258" s="94" t="str">
        <f t="shared" ref="G5258:G5321" si="830">IF(A5258&lt;&gt;"",(E5258-$AU$87)/10,"")</f>
        <v/>
      </c>
      <c r="H5258" s="127" t="str">
        <f>IF(A5258&lt;&gt;"",IF(MID(C5258,1,1)="c",$AS$26,IF(MID(C5258,1,1)="r",$AS$41,IF(MID(C5258,1,1)="p",#REF!,#REF!))),"")</f>
        <v/>
      </c>
      <c r="I5258" s="92" t="str">
        <f t="shared" ref="I5258:I5321" si="831">IF($A5258&lt;&gt;"",IF(MID($C5258,1,1)="c",$Y$3+$Y$4*$F5258+$Y$5*$G5258+$BR$43,""),"")</f>
        <v/>
      </c>
      <c r="J5258" s="92" t="str">
        <f t="shared" ref="J5258:J5321" si="832">IF($A5258&lt;&gt;"",IF(MID($C5258,1,1)="r",$Y$3+$Y$4*$F5258+$Y$5*$G5258+$BR$43,""),"")</f>
        <v/>
      </c>
      <c r="K5258" s="92" t="str">
        <f t="shared" ref="K5258:K5321" si="833">IF($A5258&lt;&gt;"",IF(MID($C5258,1,1)="u",$Y$3+$Y$4*$F5258+$Y$5*$G5258+$BR$43,""),"")</f>
        <v/>
      </c>
      <c r="L5258" s="92" t="str">
        <f t="shared" ref="L5258:L5321" si="834">IF($A5258&lt;&gt;"",IF(MID($C5258,1,1)="p",$Y$3+$Y$4*$F5258+$Y$5*$G5258+$BR$43,""),"")</f>
        <v/>
      </c>
      <c r="M5258" s="95" t="str">
        <f>IF(A5258&lt;&gt;"",IF(MID(C5258,1,1)="c",SigmaEpsConcrete(I5258,$AN$30:$AN$33,$AR$30:$AR$33,$AS$26,$AS$27,$AS$28,$AQ$20,$AU$19),""),"")</f>
        <v/>
      </c>
      <c r="N5258" s="95" t="str">
        <f>IF(A5258&lt;&gt;"",IF(MID(C5258,1,1)="r",SigmaEpsReinf(J5258,$AS$42:$AS$43,$AS$41,$AS$39,$AS$40,$AQ$38),""),"")</f>
        <v/>
      </c>
      <c r="Q5258" s="92" t="str">
        <f t="shared" si="826"/>
        <v/>
      </c>
      <c r="R5258" s="92" t="str">
        <f t="shared" si="827"/>
        <v/>
      </c>
      <c r="U5258" s="5"/>
      <c r="V5258" s="5"/>
      <c r="W5258" s="94" t="str">
        <f t="shared" ref="W5258:W5321" si="835">IF(A5258&lt;&gt;"",F5258-$AU$105,"")</f>
        <v/>
      </c>
      <c r="X5258" s="94" t="str">
        <f t="shared" si="828"/>
        <v/>
      </c>
      <c r="Y5258" s="5"/>
      <c r="BK5258" s="8"/>
      <c r="BL5258" s="5"/>
      <c r="BM5258" s="5"/>
      <c r="BN5258" s="5"/>
      <c r="BO5258" s="5"/>
      <c r="BP5258" s="1"/>
      <c r="BQ5258" s="1"/>
      <c r="BR5258" s="1"/>
      <c r="BS5258" s="1"/>
      <c r="BT5258" s="1"/>
      <c r="BU5258" s="4"/>
      <c r="BV5258" s="1"/>
      <c r="BW5258" s="3"/>
      <c r="BX5258" s="4"/>
      <c r="BY5258" s="5"/>
      <c r="BZ5258" s="5"/>
      <c r="CA5258" s="5"/>
      <c r="CB5258" s="5"/>
      <c r="CC5258" s="5"/>
      <c r="CD5258" s="43"/>
    </row>
    <row r="5259" spans="1:82" x14ac:dyDescent="0.25">
      <c r="A5259" s="8"/>
      <c r="B5259" s="5"/>
      <c r="C5259" s="5"/>
      <c r="D5259" s="5"/>
      <c r="E5259" s="5"/>
      <c r="F5259" s="94" t="str">
        <f t="shared" si="829"/>
        <v/>
      </c>
      <c r="G5259" s="94" t="str">
        <f t="shared" si="830"/>
        <v/>
      </c>
      <c r="H5259" s="127" t="str">
        <f>IF(A5259&lt;&gt;"",IF(MID(C5259,1,1)="c",$AS$26,IF(MID(C5259,1,1)="r",$AS$41,IF(MID(C5259,1,1)="p",#REF!,#REF!))),"")</f>
        <v/>
      </c>
      <c r="I5259" s="92" t="str">
        <f t="shared" si="831"/>
        <v/>
      </c>
      <c r="J5259" s="92" t="str">
        <f t="shared" si="832"/>
        <v/>
      </c>
      <c r="K5259" s="92" t="str">
        <f t="shared" si="833"/>
        <v/>
      </c>
      <c r="L5259" s="92" t="str">
        <f t="shared" si="834"/>
        <v/>
      </c>
      <c r="M5259" s="95" t="str">
        <f>IF(A5259&lt;&gt;"",IF(MID(C5259,1,1)="c",SigmaEpsConcrete(I5259,$AN$30:$AN$33,$AR$30:$AR$33,$AS$26,$AS$27,$AS$28,$AQ$20,$AU$19),""),"")</f>
        <v/>
      </c>
      <c r="N5259" s="95" t="str">
        <f>IF(A5259&lt;&gt;"",IF(MID(C5259,1,1)="r",SigmaEpsReinf(J5259,$AS$42:$AS$43,$AS$41,$AS$39,$AS$40,$AQ$38),""),"")</f>
        <v/>
      </c>
      <c r="Q5259" s="92" t="str">
        <f t="shared" ref="Q5259:Q5322" si="836">IF(A5259&lt;&gt;"",IF(MID(C5259,1,1)="c",IF(ISERROR(M5259/I5259),"",M5259/I5259),""),"")</f>
        <v/>
      </c>
      <c r="R5259" s="92" t="str">
        <f t="shared" ref="R5259:R5322" si="837">IF(A5259&lt;&gt;"",IF(MID(C5259,1,1)="r",IF(ISERROR(N5259/J5259),"",N5259/J5259),""),"")</f>
        <v/>
      </c>
      <c r="U5259" s="5"/>
      <c r="V5259" s="5"/>
      <c r="W5259" s="94" t="str">
        <f t="shared" si="835"/>
        <v/>
      </c>
      <c r="X5259" s="94" t="str">
        <f t="shared" ref="X5259:X5322" si="838">IF(B5259&lt;&gt;"",G5259-$AU$106,"")</f>
        <v/>
      </c>
      <c r="Y5259" s="5"/>
      <c r="BK5259" s="8"/>
      <c r="BL5259" s="5"/>
      <c r="BM5259" s="5"/>
      <c r="BN5259" s="5"/>
      <c r="BO5259" s="5"/>
      <c r="BP5259" s="1"/>
      <c r="BQ5259" s="1"/>
      <c r="BR5259" s="1"/>
      <c r="BS5259" s="1"/>
      <c r="BT5259" s="1"/>
      <c r="BU5259" s="4"/>
      <c r="BV5259" s="1"/>
      <c r="BW5259" s="3"/>
      <c r="BX5259" s="4"/>
      <c r="BY5259" s="5"/>
      <c r="BZ5259" s="5"/>
      <c r="CA5259" s="5"/>
      <c r="CB5259" s="5"/>
      <c r="CC5259" s="5"/>
      <c r="CD5259" s="43"/>
    </row>
    <row r="5260" spans="1:82" x14ac:dyDescent="0.25">
      <c r="A5260" s="8"/>
      <c r="B5260" s="5"/>
      <c r="C5260" s="5"/>
      <c r="D5260" s="5"/>
      <c r="E5260" s="5"/>
      <c r="F5260" s="94" t="str">
        <f t="shared" si="829"/>
        <v/>
      </c>
      <c r="G5260" s="94" t="str">
        <f t="shared" si="830"/>
        <v/>
      </c>
      <c r="H5260" s="127" t="str">
        <f>IF(A5260&lt;&gt;"",IF(MID(C5260,1,1)="c",$AS$26,IF(MID(C5260,1,1)="r",$AS$41,IF(MID(C5260,1,1)="p",#REF!,#REF!))),"")</f>
        <v/>
      </c>
      <c r="I5260" s="92" t="str">
        <f t="shared" si="831"/>
        <v/>
      </c>
      <c r="J5260" s="92" t="str">
        <f t="shared" si="832"/>
        <v/>
      </c>
      <c r="K5260" s="92" t="str">
        <f t="shared" si="833"/>
        <v/>
      </c>
      <c r="L5260" s="92" t="str">
        <f t="shared" si="834"/>
        <v/>
      </c>
      <c r="M5260" s="95" t="str">
        <f>IF(A5260&lt;&gt;"",IF(MID(C5260,1,1)="c",SigmaEpsConcrete(I5260,$AN$30:$AN$33,$AR$30:$AR$33,$AS$26,$AS$27,$AS$28,$AQ$20,$AU$19),""),"")</f>
        <v/>
      </c>
      <c r="N5260" s="95" t="str">
        <f>IF(A5260&lt;&gt;"",IF(MID(C5260,1,1)="r",SigmaEpsReinf(J5260,$AS$42:$AS$43,$AS$41,$AS$39,$AS$40,$AQ$38),""),"")</f>
        <v/>
      </c>
      <c r="Q5260" s="92" t="str">
        <f t="shared" si="836"/>
        <v/>
      </c>
      <c r="R5260" s="92" t="str">
        <f t="shared" si="837"/>
        <v/>
      </c>
      <c r="U5260" s="5"/>
      <c r="V5260" s="5"/>
      <c r="W5260" s="94" t="str">
        <f t="shared" si="835"/>
        <v/>
      </c>
      <c r="X5260" s="94" t="str">
        <f t="shared" si="838"/>
        <v/>
      </c>
      <c r="Y5260" s="5"/>
      <c r="BK5260" s="8"/>
      <c r="BL5260" s="5"/>
      <c r="BM5260" s="5"/>
      <c r="BN5260" s="5"/>
      <c r="BO5260" s="5"/>
      <c r="BP5260" s="1"/>
      <c r="BQ5260" s="1"/>
      <c r="BR5260" s="1"/>
      <c r="BS5260" s="1"/>
      <c r="BT5260" s="1"/>
      <c r="BU5260" s="4"/>
      <c r="BV5260" s="1"/>
      <c r="BW5260" s="3"/>
      <c r="BX5260" s="4"/>
      <c r="BY5260" s="5"/>
      <c r="BZ5260" s="5"/>
      <c r="CA5260" s="5"/>
      <c r="CB5260" s="5"/>
      <c r="CC5260" s="5"/>
      <c r="CD5260" s="43"/>
    </row>
    <row r="5261" spans="1:82" x14ac:dyDescent="0.25">
      <c r="A5261" s="8"/>
      <c r="B5261" s="5"/>
      <c r="C5261" s="5"/>
      <c r="D5261" s="5"/>
      <c r="E5261" s="5"/>
      <c r="F5261" s="94" t="str">
        <f t="shared" si="829"/>
        <v/>
      </c>
      <c r="G5261" s="94" t="str">
        <f t="shared" si="830"/>
        <v/>
      </c>
      <c r="H5261" s="127" t="str">
        <f>IF(A5261&lt;&gt;"",IF(MID(C5261,1,1)="c",$AS$26,IF(MID(C5261,1,1)="r",$AS$41,IF(MID(C5261,1,1)="p",#REF!,#REF!))),"")</f>
        <v/>
      </c>
      <c r="I5261" s="92" t="str">
        <f t="shared" si="831"/>
        <v/>
      </c>
      <c r="J5261" s="92" t="str">
        <f t="shared" si="832"/>
        <v/>
      </c>
      <c r="K5261" s="92" t="str">
        <f t="shared" si="833"/>
        <v/>
      </c>
      <c r="L5261" s="92" t="str">
        <f t="shared" si="834"/>
        <v/>
      </c>
      <c r="M5261" s="95" t="str">
        <f>IF(A5261&lt;&gt;"",IF(MID(C5261,1,1)="c",SigmaEpsConcrete(I5261,$AN$30:$AN$33,$AR$30:$AR$33,$AS$26,$AS$27,$AS$28,$AQ$20,$AU$19),""),"")</f>
        <v/>
      </c>
      <c r="N5261" s="95" t="str">
        <f>IF(A5261&lt;&gt;"",IF(MID(C5261,1,1)="r",SigmaEpsReinf(J5261,$AS$42:$AS$43,$AS$41,$AS$39,$AS$40,$AQ$38),""),"")</f>
        <v/>
      </c>
      <c r="Q5261" s="92" t="str">
        <f t="shared" si="836"/>
        <v/>
      </c>
      <c r="R5261" s="92" t="str">
        <f t="shared" si="837"/>
        <v/>
      </c>
      <c r="U5261" s="5"/>
      <c r="V5261" s="5"/>
      <c r="W5261" s="94" t="str">
        <f t="shared" si="835"/>
        <v/>
      </c>
      <c r="X5261" s="94" t="str">
        <f t="shared" si="838"/>
        <v/>
      </c>
      <c r="Y5261" s="5"/>
      <c r="BK5261" s="8"/>
      <c r="BL5261" s="5"/>
      <c r="BM5261" s="5"/>
      <c r="BN5261" s="5"/>
      <c r="BO5261" s="5"/>
      <c r="BP5261" s="1"/>
      <c r="BQ5261" s="1"/>
      <c r="BR5261" s="1"/>
      <c r="BS5261" s="1"/>
      <c r="BT5261" s="1"/>
      <c r="BU5261" s="4"/>
      <c r="BV5261" s="1"/>
      <c r="BW5261" s="3"/>
      <c r="BX5261" s="4"/>
      <c r="BY5261" s="5"/>
      <c r="BZ5261" s="5"/>
      <c r="CA5261" s="5"/>
      <c r="CB5261" s="5"/>
      <c r="CC5261" s="5"/>
      <c r="CD5261" s="43"/>
    </row>
    <row r="5262" spans="1:82" x14ac:dyDescent="0.25">
      <c r="A5262" s="8"/>
      <c r="B5262" s="5"/>
      <c r="C5262" s="5"/>
      <c r="D5262" s="5"/>
      <c r="E5262" s="5"/>
      <c r="F5262" s="94" t="str">
        <f t="shared" si="829"/>
        <v/>
      </c>
      <c r="G5262" s="94" t="str">
        <f t="shared" si="830"/>
        <v/>
      </c>
      <c r="H5262" s="127" t="str">
        <f>IF(A5262&lt;&gt;"",IF(MID(C5262,1,1)="c",$AS$26,IF(MID(C5262,1,1)="r",$AS$41,IF(MID(C5262,1,1)="p",#REF!,#REF!))),"")</f>
        <v/>
      </c>
      <c r="I5262" s="92" t="str">
        <f t="shared" si="831"/>
        <v/>
      </c>
      <c r="J5262" s="92" t="str">
        <f t="shared" si="832"/>
        <v/>
      </c>
      <c r="K5262" s="92" t="str">
        <f t="shared" si="833"/>
        <v/>
      </c>
      <c r="L5262" s="92" t="str">
        <f t="shared" si="834"/>
        <v/>
      </c>
      <c r="M5262" s="95" t="str">
        <f>IF(A5262&lt;&gt;"",IF(MID(C5262,1,1)="c",SigmaEpsConcrete(I5262,$AN$30:$AN$33,$AR$30:$AR$33,$AS$26,$AS$27,$AS$28,$AQ$20,$AU$19),""),"")</f>
        <v/>
      </c>
      <c r="N5262" s="95" t="str">
        <f>IF(A5262&lt;&gt;"",IF(MID(C5262,1,1)="r",SigmaEpsReinf(J5262,$AS$42:$AS$43,$AS$41,$AS$39,$AS$40,$AQ$38),""),"")</f>
        <v/>
      </c>
      <c r="Q5262" s="92" t="str">
        <f t="shared" si="836"/>
        <v/>
      </c>
      <c r="R5262" s="92" t="str">
        <f t="shared" si="837"/>
        <v/>
      </c>
      <c r="U5262" s="5"/>
      <c r="V5262" s="5"/>
      <c r="W5262" s="94" t="str">
        <f t="shared" si="835"/>
        <v/>
      </c>
      <c r="X5262" s="94" t="str">
        <f t="shared" si="838"/>
        <v/>
      </c>
      <c r="Y5262" s="5"/>
      <c r="BK5262" s="8"/>
      <c r="BL5262" s="5"/>
      <c r="BM5262" s="5"/>
      <c r="BN5262" s="5"/>
      <c r="BO5262" s="5"/>
      <c r="BP5262" s="1"/>
      <c r="BQ5262" s="1"/>
      <c r="BR5262" s="1"/>
      <c r="BS5262" s="1"/>
      <c r="BT5262" s="1"/>
      <c r="BU5262" s="4"/>
      <c r="BV5262" s="1"/>
      <c r="BW5262" s="3"/>
      <c r="BX5262" s="4"/>
      <c r="BY5262" s="5"/>
      <c r="BZ5262" s="5"/>
      <c r="CA5262" s="5"/>
      <c r="CB5262" s="5"/>
      <c r="CC5262" s="5"/>
      <c r="CD5262" s="43"/>
    </row>
    <row r="5263" spans="1:82" x14ac:dyDescent="0.25">
      <c r="A5263" s="8"/>
      <c r="B5263" s="5"/>
      <c r="C5263" s="5"/>
      <c r="D5263" s="5"/>
      <c r="E5263" s="5"/>
      <c r="F5263" s="94" t="str">
        <f t="shared" si="829"/>
        <v/>
      </c>
      <c r="G5263" s="94" t="str">
        <f t="shared" si="830"/>
        <v/>
      </c>
      <c r="H5263" s="127" t="str">
        <f>IF(A5263&lt;&gt;"",IF(MID(C5263,1,1)="c",$AS$26,IF(MID(C5263,1,1)="r",$AS$41,IF(MID(C5263,1,1)="p",#REF!,#REF!))),"")</f>
        <v/>
      </c>
      <c r="I5263" s="92" t="str">
        <f t="shared" si="831"/>
        <v/>
      </c>
      <c r="J5263" s="92" t="str">
        <f t="shared" si="832"/>
        <v/>
      </c>
      <c r="K5263" s="92" t="str">
        <f t="shared" si="833"/>
        <v/>
      </c>
      <c r="L5263" s="92" t="str">
        <f t="shared" si="834"/>
        <v/>
      </c>
      <c r="M5263" s="95" t="str">
        <f>IF(A5263&lt;&gt;"",IF(MID(C5263,1,1)="c",SigmaEpsConcrete(I5263,$AN$30:$AN$33,$AR$30:$AR$33,$AS$26,$AS$27,$AS$28,$AQ$20,$AU$19),""),"")</f>
        <v/>
      </c>
      <c r="N5263" s="95" t="str">
        <f>IF(A5263&lt;&gt;"",IF(MID(C5263,1,1)="r",SigmaEpsReinf(J5263,$AS$42:$AS$43,$AS$41,$AS$39,$AS$40,$AQ$38),""),"")</f>
        <v/>
      </c>
      <c r="Q5263" s="92" t="str">
        <f t="shared" si="836"/>
        <v/>
      </c>
      <c r="R5263" s="92" t="str">
        <f t="shared" si="837"/>
        <v/>
      </c>
      <c r="U5263" s="5"/>
      <c r="V5263" s="5"/>
      <c r="W5263" s="94" t="str">
        <f t="shared" si="835"/>
        <v/>
      </c>
      <c r="X5263" s="94" t="str">
        <f t="shared" si="838"/>
        <v/>
      </c>
      <c r="Y5263" s="5"/>
      <c r="BK5263" s="8"/>
      <c r="BL5263" s="5"/>
      <c r="BM5263" s="5"/>
      <c r="BN5263" s="5"/>
      <c r="BO5263" s="5"/>
      <c r="BP5263" s="1"/>
      <c r="BQ5263" s="1"/>
      <c r="BR5263" s="1"/>
      <c r="BS5263" s="1"/>
      <c r="BT5263" s="1"/>
      <c r="BU5263" s="4"/>
      <c r="BV5263" s="1"/>
      <c r="BW5263" s="3"/>
      <c r="BX5263" s="4"/>
      <c r="BY5263" s="5"/>
      <c r="BZ5263" s="5"/>
      <c r="CA5263" s="5"/>
      <c r="CB5263" s="5"/>
      <c r="CC5263" s="5"/>
      <c r="CD5263" s="43"/>
    </row>
    <row r="5264" spans="1:82" x14ac:dyDescent="0.25">
      <c r="A5264" s="8"/>
      <c r="B5264" s="5"/>
      <c r="C5264" s="5"/>
      <c r="D5264" s="5"/>
      <c r="E5264" s="5"/>
      <c r="F5264" s="94" t="str">
        <f t="shared" si="829"/>
        <v/>
      </c>
      <c r="G5264" s="94" t="str">
        <f t="shared" si="830"/>
        <v/>
      </c>
      <c r="H5264" s="127" t="str">
        <f>IF(A5264&lt;&gt;"",IF(MID(C5264,1,1)="c",$AS$26,IF(MID(C5264,1,1)="r",$AS$41,IF(MID(C5264,1,1)="p",#REF!,#REF!))),"")</f>
        <v/>
      </c>
      <c r="I5264" s="92" t="str">
        <f t="shared" si="831"/>
        <v/>
      </c>
      <c r="J5264" s="92" t="str">
        <f t="shared" si="832"/>
        <v/>
      </c>
      <c r="K5264" s="92" t="str">
        <f t="shared" si="833"/>
        <v/>
      </c>
      <c r="L5264" s="92" t="str">
        <f t="shared" si="834"/>
        <v/>
      </c>
      <c r="M5264" s="95" t="str">
        <f>IF(A5264&lt;&gt;"",IF(MID(C5264,1,1)="c",SigmaEpsConcrete(I5264,$AN$30:$AN$33,$AR$30:$AR$33,$AS$26,$AS$27,$AS$28,$AQ$20,$AU$19),""),"")</f>
        <v/>
      </c>
      <c r="N5264" s="95" t="str">
        <f>IF(A5264&lt;&gt;"",IF(MID(C5264,1,1)="r",SigmaEpsReinf(J5264,$AS$42:$AS$43,$AS$41,$AS$39,$AS$40,$AQ$38),""),"")</f>
        <v/>
      </c>
      <c r="Q5264" s="92" t="str">
        <f t="shared" si="836"/>
        <v/>
      </c>
      <c r="R5264" s="92" t="str">
        <f t="shared" si="837"/>
        <v/>
      </c>
      <c r="U5264" s="5"/>
      <c r="V5264" s="5"/>
      <c r="W5264" s="94" t="str">
        <f t="shared" si="835"/>
        <v/>
      </c>
      <c r="X5264" s="94" t="str">
        <f t="shared" si="838"/>
        <v/>
      </c>
      <c r="Y5264" s="5"/>
      <c r="BK5264" s="8"/>
      <c r="BL5264" s="5"/>
      <c r="BM5264" s="5"/>
      <c r="BN5264" s="5"/>
      <c r="BO5264" s="5"/>
      <c r="BP5264" s="1"/>
      <c r="BQ5264" s="1"/>
      <c r="BR5264" s="1"/>
      <c r="BS5264" s="1"/>
      <c r="BT5264" s="1"/>
      <c r="BU5264" s="4"/>
      <c r="BV5264" s="1"/>
      <c r="BW5264" s="3"/>
      <c r="BX5264" s="4"/>
      <c r="BY5264" s="5"/>
      <c r="BZ5264" s="5"/>
      <c r="CA5264" s="5"/>
      <c r="CB5264" s="5"/>
      <c r="CC5264" s="5"/>
      <c r="CD5264" s="43"/>
    </row>
    <row r="5265" spans="1:82" x14ac:dyDescent="0.25">
      <c r="A5265" s="8"/>
      <c r="B5265" s="5"/>
      <c r="C5265" s="5"/>
      <c r="D5265" s="5"/>
      <c r="E5265" s="5"/>
      <c r="F5265" s="94" t="str">
        <f t="shared" si="829"/>
        <v/>
      </c>
      <c r="G5265" s="94" t="str">
        <f t="shared" si="830"/>
        <v/>
      </c>
      <c r="H5265" s="127" t="str">
        <f>IF(A5265&lt;&gt;"",IF(MID(C5265,1,1)="c",$AS$26,IF(MID(C5265,1,1)="r",$AS$41,IF(MID(C5265,1,1)="p",#REF!,#REF!))),"")</f>
        <v/>
      </c>
      <c r="I5265" s="92" t="str">
        <f t="shared" si="831"/>
        <v/>
      </c>
      <c r="J5265" s="92" t="str">
        <f t="shared" si="832"/>
        <v/>
      </c>
      <c r="K5265" s="92" t="str">
        <f t="shared" si="833"/>
        <v/>
      </c>
      <c r="L5265" s="92" t="str">
        <f t="shared" si="834"/>
        <v/>
      </c>
      <c r="M5265" s="95" t="str">
        <f>IF(A5265&lt;&gt;"",IF(MID(C5265,1,1)="c",SigmaEpsConcrete(I5265,$AN$30:$AN$33,$AR$30:$AR$33,$AS$26,$AS$27,$AS$28,$AQ$20,$AU$19),""),"")</f>
        <v/>
      </c>
      <c r="N5265" s="95" t="str">
        <f>IF(A5265&lt;&gt;"",IF(MID(C5265,1,1)="r",SigmaEpsReinf(J5265,$AS$42:$AS$43,$AS$41,$AS$39,$AS$40,$AQ$38),""),"")</f>
        <v/>
      </c>
      <c r="Q5265" s="92" t="str">
        <f t="shared" si="836"/>
        <v/>
      </c>
      <c r="R5265" s="92" t="str">
        <f t="shared" si="837"/>
        <v/>
      </c>
      <c r="U5265" s="5"/>
      <c r="V5265" s="5"/>
      <c r="W5265" s="94" t="str">
        <f t="shared" si="835"/>
        <v/>
      </c>
      <c r="X5265" s="94" t="str">
        <f t="shared" si="838"/>
        <v/>
      </c>
      <c r="Y5265" s="5"/>
      <c r="BK5265" s="8"/>
      <c r="BL5265" s="5"/>
      <c r="BM5265" s="5"/>
      <c r="BN5265" s="5"/>
      <c r="BO5265" s="5"/>
      <c r="BP5265" s="1"/>
      <c r="BQ5265" s="1"/>
      <c r="BR5265" s="1"/>
      <c r="BS5265" s="1"/>
      <c r="BT5265" s="1"/>
      <c r="BU5265" s="4"/>
      <c r="BV5265" s="1"/>
      <c r="BW5265" s="3"/>
      <c r="BX5265" s="4"/>
      <c r="BY5265" s="5"/>
      <c r="BZ5265" s="5"/>
      <c r="CA5265" s="5"/>
      <c r="CB5265" s="5"/>
      <c r="CC5265" s="5"/>
      <c r="CD5265" s="43"/>
    </row>
    <row r="5266" spans="1:82" x14ac:dyDescent="0.25">
      <c r="A5266" s="8"/>
      <c r="B5266" s="5"/>
      <c r="C5266" s="5"/>
      <c r="D5266" s="5"/>
      <c r="E5266" s="5"/>
      <c r="F5266" s="94" t="str">
        <f t="shared" si="829"/>
        <v/>
      </c>
      <c r="G5266" s="94" t="str">
        <f t="shared" si="830"/>
        <v/>
      </c>
      <c r="H5266" s="127" t="str">
        <f>IF(A5266&lt;&gt;"",IF(MID(C5266,1,1)="c",$AS$26,IF(MID(C5266,1,1)="r",$AS$41,IF(MID(C5266,1,1)="p",#REF!,#REF!))),"")</f>
        <v/>
      </c>
      <c r="I5266" s="92" t="str">
        <f t="shared" si="831"/>
        <v/>
      </c>
      <c r="J5266" s="92" t="str">
        <f t="shared" si="832"/>
        <v/>
      </c>
      <c r="K5266" s="92" t="str">
        <f t="shared" si="833"/>
        <v/>
      </c>
      <c r="L5266" s="92" t="str">
        <f t="shared" si="834"/>
        <v/>
      </c>
      <c r="M5266" s="95" t="str">
        <f>IF(A5266&lt;&gt;"",IF(MID(C5266,1,1)="c",SigmaEpsConcrete(I5266,$AN$30:$AN$33,$AR$30:$AR$33,$AS$26,$AS$27,$AS$28,$AQ$20,$AU$19),""),"")</f>
        <v/>
      </c>
      <c r="N5266" s="95" t="str">
        <f>IF(A5266&lt;&gt;"",IF(MID(C5266,1,1)="r",SigmaEpsReinf(J5266,$AS$42:$AS$43,$AS$41,$AS$39,$AS$40,$AQ$38),""),"")</f>
        <v/>
      </c>
      <c r="Q5266" s="92" t="str">
        <f t="shared" si="836"/>
        <v/>
      </c>
      <c r="R5266" s="92" t="str">
        <f t="shared" si="837"/>
        <v/>
      </c>
      <c r="U5266" s="5"/>
      <c r="V5266" s="5"/>
      <c r="W5266" s="94" t="str">
        <f t="shared" si="835"/>
        <v/>
      </c>
      <c r="X5266" s="94" t="str">
        <f t="shared" si="838"/>
        <v/>
      </c>
      <c r="Y5266" s="5"/>
      <c r="BK5266" s="8"/>
      <c r="BL5266" s="5"/>
      <c r="BM5266" s="5"/>
      <c r="BN5266" s="5"/>
      <c r="BO5266" s="5"/>
      <c r="BP5266" s="1"/>
      <c r="BQ5266" s="1"/>
      <c r="BR5266" s="1"/>
      <c r="BS5266" s="1"/>
      <c r="BT5266" s="1"/>
      <c r="BU5266" s="4"/>
      <c r="BV5266" s="1"/>
      <c r="BW5266" s="3"/>
      <c r="BX5266" s="4"/>
      <c r="BY5266" s="5"/>
      <c r="BZ5266" s="5"/>
      <c r="CA5266" s="5"/>
      <c r="CB5266" s="5"/>
      <c r="CC5266" s="5"/>
      <c r="CD5266" s="43"/>
    </row>
    <row r="5267" spans="1:82" x14ac:dyDescent="0.25">
      <c r="A5267" s="8"/>
      <c r="B5267" s="5"/>
      <c r="C5267" s="5"/>
      <c r="D5267" s="5"/>
      <c r="E5267" s="5"/>
      <c r="F5267" s="94" t="str">
        <f t="shared" si="829"/>
        <v/>
      </c>
      <c r="G5267" s="94" t="str">
        <f t="shared" si="830"/>
        <v/>
      </c>
      <c r="H5267" s="127" t="str">
        <f>IF(A5267&lt;&gt;"",IF(MID(C5267,1,1)="c",$AS$26,IF(MID(C5267,1,1)="r",$AS$41,IF(MID(C5267,1,1)="p",#REF!,#REF!))),"")</f>
        <v/>
      </c>
      <c r="I5267" s="92" t="str">
        <f t="shared" si="831"/>
        <v/>
      </c>
      <c r="J5267" s="92" t="str">
        <f t="shared" si="832"/>
        <v/>
      </c>
      <c r="K5267" s="92" t="str">
        <f t="shared" si="833"/>
        <v/>
      </c>
      <c r="L5267" s="92" t="str">
        <f t="shared" si="834"/>
        <v/>
      </c>
      <c r="M5267" s="95" t="str">
        <f>IF(A5267&lt;&gt;"",IF(MID(C5267,1,1)="c",SigmaEpsConcrete(I5267,$AN$30:$AN$33,$AR$30:$AR$33,$AS$26,$AS$27,$AS$28,$AQ$20,$AU$19),""),"")</f>
        <v/>
      </c>
      <c r="N5267" s="95" t="str">
        <f>IF(A5267&lt;&gt;"",IF(MID(C5267,1,1)="r",SigmaEpsReinf(J5267,$AS$42:$AS$43,$AS$41,$AS$39,$AS$40,$AQ$38),""),"")</f>
        <v/>
      </c>
      <c r="Q5267" s="92" t="str">
        <f t="shared" si="836"/>
        <v/>
      </c>
      <c r="R5267" s="92" t="str">
        <f t="shared" si="837"/>
        <v/>
      </c>
      <c r="U5267" s="5"/>
      <c r="V5267" s="5"/>
      <c r="W5267" s="94" t="str">
        <f t="shared" si="835"/>
        <v/>
      </c>
      <c r="X5267" s="94" t="str">
        <f t="shared" si="838"/>
        <v/>
      </c>
      <c r="Y5267" s="5"/>
      <c r="BK5267" s="8"/>
      <c r="BL5267" s="5"/>
      <c r="BM5267" s="5"/>
      <c r="BN5267" s="5"/>
      <c r="BO5267" s="5"/>
      <c r="BP5267" s="1"/>
      <c r="BQ5267" s="1"/>
      <c r="BR5267" s="1"/>
      <c r="BS5267" s="1"/>
      <c r="BT5267" s="1"/>
      <c r="BU5267" s="4"/>
      <c r="BV5267" s="1"/>
      <c r="BW5267" s="3"/>
      <c r="BX5267" s="4"/>
      <c r="BY5267" s="5"/>
      <c r="BZ5267" s="5"/>
      <c r="CA5267" s="5"/>
      <c r="CB5267" s="5"/>
      <c r="CC5267" s="5"/>
      <c r="CD5267" s="43"/>
    </row>
    <row r="5268" spans="1:82" x14ac:dyDescent="0.25">
      <c r="A5268" s="8"/>
      <c r="B5268" s="5"/>
      <c r="C5268" s="5"/>
      <c r="D5268" s="5"/>
      <c r="E5268" s="5"/>
      <c r="F5268" s="94" t="str">
        <f t="shared" si="829"/>
        <v/>
      </c>
      <c r="G5268" s="94" t="str">
        <f t="shared" si="830"/>
        <v/>
      </c>
      <c r="H5268" s="127" t="str">
        <f>IF(A5268&lt;&gt;"",IF(MID(C5268,1,1)="c",$AS$26,IF(MID(C5268,1,1)="r",$AS$41,IF(MID(C5268,1,1)="p",#REF!,#REF!))),"")</f>
        <v/>
      </c>
      <c r="I5268" s="92" t="str">
        <f t="shared" si="831"/>
        <v/>
      </c>
      <c r="J5268" s="92" t="str">
        <f t="shared" si="832"/>
        <v/>
      </c>
      <c r="K5268" s="92" t="str">
        <f t="shared" si="833"/>
        <v/>
      </c>
      <c r="L5268" s="92" t="str">
        <f t="shared" si="834"/>
        <v/>
      </c>
      <c r="M5268" s="95" t="str">
        <f>IF(A5268&lt;&gt;"",IF(MID(C5268,1,1)="c",SigmaEpsConcrete(I5268,$AN$30:$AN$33,$AR$30:$AR$33,$AS$26,$AS$27,$AS$28,$AQ$20,$AU$19),""),"")</f>
        <v/>
      </c>
      <c r="N5268" s="95" t="str">
        <f>IF(A5268&lt;&gt;"",IF(MID(C5268,1,1)="r",SigmaEpsReinf(J5268,$AS$42:$AS$43,$AS$41,$AS$39,$AS$40,$AQ$38),""),"")</f>
        <v/>
      </c>
      <c r="Q5268" s="92" t="str">
        <f t="shared" si="836"/>
        <v/>
      </c>
      <c r="R5268" s="92" t="str">
        <f t="shared" si="837"/>
        <v/>
      </c>
      <c r="U5268" s="5"/>
      <c r="V5268" s="5"/>
      <c r="W5268" s="94" t="str">
        <f t="shared" si="835"/>
        <v/>
      </c>
      <c r="X5268" s="94" t="str">
        <f t="shared" si="838"/>
        <v/>
      </c>
      <c r="Y5268" s="5"/>
      <c r="BK5268" s="8"/>
      <c r="BL5268" s="5"/>
      <c r="BM5268" s="5"/>
      <c r="BN5268" s="5"/>
      <c r="BO5268" s="5"/>
      <c r="BP5268" s="1"/>
      <c r="BQ5268" s="1"/>
      <c r="BR5268" s="1"/>
      <c r="BS5268" s="1"/>
      <c r="BT5268" s="1"/>
      <c r="BU5268" s="4"/>
      <c r="BV5268" s="1"/>
      <c r="BW5268" s="3"/>
      <c r="BX5268" s="4"/>
      <c r="BY5268" s="5"/>
      <c r="BZ5268" s="5"/>
      <c r="CA5268" s="5"/>
      <c r="CB5268" s="5"/>
      <c r="CC5268" s="5"/>
      <c r="CD5268" s="43"/>
    </row>
    <row r="5269" spans="1:82" x14ac:dyDescent="0.25">
      <c r="A5269" s="8"/>
      <c r="B5269" s="5"/>
      <c r="C5269" s="5"/>
      <c r="D5269" s="5"/>
      <c r="E5269" s="5"/>
      <c r="F5269" s="94" t="str">
        <f t="shared" si="829"/>
        <v/>
      </c>
      <c r="G5269" s="94" t="str">
        <f t="shared" si="830"/>
        <v/>
      </c>
      <c r="H5269" s="127" t="str">
        <f>IF(A5269&lt;&gt;"",IF(MID(C5269,1,1)="c",$AS$26,IF(MID(C5269,1,1)="r",$AS$41,IF(MID(C5269,1,1)="p",#REF!,#REF!))),"")</f>
        <v/>
      </c>
      <c r="I5269" s="92" t="str">
        <f t="shared" si="831"/>
        <v/>
      </c>
      <c r="J5269" s="92" t="str">
        <f t="shared" si="832"/>
        <v/>
      </c>
      <c r="K5269" s="92" t="str">
        <f t="shared" si="833"/>
        <v/>
      </c>
      <c r="L5269" s="92" t="str">
        <f t="shared" si="834"/>
        <v/>
      </c>
      <c r="M5269" s="95" t="str">
        <f>IF(A5269&lt;&gt;"",IF(MID(C5269,1,1)="c",SigmaEpsConcrete(I5269,$AN$30:$AN$33,$AR$30:$AR$33,$AS$26,$AS$27,$AS$28,$AQ$20,$AU$19),""),"")</f>
        <v/>
      </c>
      <c r="N5269" s="95" t="str">
        <f>IF(A5269&lt;&gt;"",IF(MID(C5269,1,1)="r",SigmaEpsReinf(J5269,$AS$42:$AS$43,$AS$41,$AS$39,$AS$40,$AQ$38),""),"")</f>
        <v/>
      </c>
      <c r="Q5269" s="92" t="str">
        <f t="shared" si="836"/>
        <v/>
      </c>
      <c r="R5269" s="92" t="str">
        <f t="shared" si="837"/>
        <v/>
      </c>
      <c r="U5269" s="5"/>
      <c r="V5269" s="5"/>
      <c r="W5269" s="94" t="str">
        <f t="shared" si="835"/>
        <v/>
      </c>
      <c r="X5269" s="94" t="str">
        <f t="shared" si="838"/>
        <v/>
      </c>
      <c r="Y5269" s="5"/>
      <c r="BK5269" s="8"/>
      <c r="BL5269" s="5"/>
      <c r="BM5269" s="5"/>
      <c r="BN5269" s="5"/>
      <c r="BO5269" s="5"/>
      <c r="BP5269" s="1"/>
      <c r="BQ5269" s="1"/>
      <c r="BR5269" s="1"/>
      <c r="BS5269" s="1"/>
      <c r="BT5269" s="1"/>
      <c r="BU5269" s="4"/>
      <c r="BV5269" s="1"/>
      <c r="BW5269" s="3"/>
      <c r="BX5269" s="4"/>
      <c r="BY5269" s="5"/>
      <c r="BZ5269" s="5"/>
      <c r="CA5269" s="5"/>
      <c r="CB5269" s="5"/>
      <c r="CC5269" s="5"/>
      <c r="CD5269" s="43"/>
    </row>
    <row r="5270" spans="1:82" x14ac:dyDescent="0.25">
      <c r="A5270" s="8"/>
      <c r="B5270" s="5"/>
      <c r="C5270" s="5"/>
      <c r="D5270" s="5"/>
      <c r="E5270" s="5"/>
      <c r="F5270" s="94" t="str">
        <f t="shared" si="829"/>
        <v/>
      </c>
      <c r="G5270" s="94" t="str">
        <f t="shared" si="830"/>
        <v/>
      </c>
      <c r="H5270" s="127" t="str">
        <f>IF(A5270&lt;&gt;"",IF(MID(C5270,1,1)="c",$AS$26,IF(MID(C5270,1,1)="r",$AS$41,IF(MID(C5270,1,1)="p",#REF!,#REF!))),"")</f>
        <v/>
      </c>
      <c r="I5270" s="92" t="str">
        <f t="shared" si="831"/>
        <v/>
      </c>
      <c r="J5270" s="92" t="str">
        <f t="shared" si="832"/>
        <v/>
      </c>
      <c r="K5270" s="92" t="str">
        <f t="shared" si="833"/>
        <v/>
      </c>
      <c r="L5270" s="92" t="str">
        <f t="shared" si="834"/>
        <v/>
      </c>
      <c r="M5270" s="95" t="str">
        <f>IF(A5270&lt;&gt;"",IF(MID(C5270,1,1)="c",SigmaEpsConcrete(I5270,$AN$30:$AN$33,$AR$30:$AR$33,$AS$26,$AS$27,$AS$28,$AQ$20,$AU$19),""),"")</f>
        <v/>
      </c>
      <c r="N5270" s="95" t="str">
        <f>IF(A5270&lt;&gt;"",IF(MID(C5270,1,1)="r",SigmaEpsReinf(J5270,$AS$42:$AS$43,$AS$41,$AS$39,$AS$40,$AQ$38),""),"")</f>
        <v/>
      </c>
      <c r="Q5270" s="92" t="str">
        <f t="shared" si="836"/>
        <v/>
      </c>
      <c r="R5270" s="92" t="str">
        <f t="shared" si="837"/>
        <v/>
      </c>
      <c r="U5270" s="5"/>
      <c r="V5270" s="5"/>
      <c r="W5270" s="94" t="str">
        <f t="shared" si="835"/>
        <v/>
      </c>
      <c r="X5270" s="94" t="str">
        <f t="shared" si="838"/>
        <v/>
      </c>
      <c r="Y5270" s="5"/>
      <c r="BK5270" s="8"/>
      <c r="BL5270" s="5"/>
      <c r="BM5270" s="5"/>
      <c r="BN5270" s="5"/>
      <c r="BO5270" s="5"/>
      <c r="BP5270" s="1"/>
      <c r="BQ5270" s="1"/>
      <c r="BR5270" s="1"/>
      <c r="BS5270" s="1"/>
      <c r="BT5270" s="1"/>
      <c r="BU5270" s="4"/>
      <c r="BV5270" s="1"/>
      <c r="BW5270" s="3"/>
      <c r="BX5270" s="4"/>
      <c r="BY5270" s="5"/>
      <c r="BZ5270" s="5"/>
      <c r="CA5270" s="5"/>
      <c r="CB5270" s="5"/>
      <c r="CC5270" s="5"/>
      <c r="CD5270" s="43"/>
    </row>
    <row r="5271" spans="1:82" x14ac:dyDescent="0.25">
      <c r="A5271" s="8"/>
      <c r="B5271" s="5"/>
      <c r="C5271" s="5"/>
      <c r="D5271" s="5"/>
      <c r="E5271" s="5"/>
      <c r="F5271" s="94" t="str">
        <f t="shared" si="829"/>
        <v/>
      </c>
      <c r="G5271" s="94" t="str">
        <f t="shared" si="830"/>
        <v/>
      </c>
      <c r="H5271" s="127" t="str">
        <f>IF(A5271&lt;&gt;"",IF(MID(C5271,1,1)="c",$AS$26,IF(MID(C5271,1,1)="r",$AS$41,IF(MID(C5271,1,1)="p",#REF!,#REF!))),"")</f>
        <v/>
      </c>
      <c r="I5271" s="92" t="str">
        <f t="shared" si="831"/>
        <v/>
      </c>
      <c r="J5271" s="92" t="str">
        <f t="shared" si="832"/>
        <v/>
      </c>
      <c r="K5271" s="92" t="str">
        <f t="shared" si="833"/>
        <v/>
      </c>
      <c r="L5271" s="92" t="str">
        <f t="shared" si="834"/>
        <v/>
      </c>
      <c r="M5271" s="95" t="str">
        <f>IF(A5271&lt;&gt;"",IF(MID(C5271,1,1)="c",SigmaEpsConcrete(I5271,$AN$30:$AN$33,$AR$30:$AR$33,$AS$26,$AS$27,$AS$28,$AQ$20,$AU$19),""),"")</f>
        <v/>
      </c>
      <c r="N5271" s="95" t="str">
        <f>IF(A5271&lt;&gt;"",IF(MID(C5271,1,1)="r",SigmaEpsReinf(J5271,$AS$42:$AS$43,$AS$41,$AS$39,$AS$40,$AQ$38),""),"")</f>
        <v/>
      </c>
      <c r="Q5271" s="92" t="str">
        <f t="shared" si="836"/>
        <v/>
      </c>
      <c r="R5271" s="92" t="str">
        <f t="shared" si="837"/>
        <v/>
      </c>
      <c r="U5271" s="5"/>
      <c r="V5271" s="5"/>
      <c r="W5271" s="94" t="str">
        <f t="shared" si="835"/>
        <v/>
      </c>
      <c r="X5271" s="94" t="str">
        <f t="shared" si="838"/>
        <v/>
      </c>
      <c r="Y5271" s="5"/>
      <c r="BK5271" s="8"/>
      <c r="BL5271" s="5"/>
      <c r="BM5271" s="5"/>
      <c r="BN5271" s="5"/>
      <c r="BO5271" s="5"/>
      <c r="BP5271" s="1"/>
      <c r="BQ5271" s="1"/>
      <c r="BR5271" s="1"/>
      <c r="BS5271" s="1"/>
      <c r="BT5271" s="1"/>
      <c r="BU5271" s="4"/>
      <c r="BV5271" s="1"/>
      <c r="BW5271" s="3"/>
      <c r="BX5271" s="4"/>
      <c r="BY5271" s="5"/>
      <c r="BZ5271" s="5"/>
      <c r="CA5271" s="5"/>
      <c r="CB5271" s="5"/>
      <c r="CC5271" s="5"/>
      <c r="CD5271" s="43"/>
    </row>
    <row r="5272" spans="1:82" x14ac:dyDescent="0.25">
      <c r="A5272" s="8"/>
      <c r="B5272" s="5"/>
      <c r="C5272" s="5"/>
      <c r="D5272" s="5"/>
      <c r="E5272" s="5"/>
      <c r="F5272" s="94" t="str">
        <f t="shared" si="829"/>
        <v/>
      </c>
      <c r="G5272" s="94" t="str">
        <f t="shared" si="830"/>
        <v/>
      </c>
      <c r="H5272" s="127" t="str">
        <f>IF(A5272&lt;&gt;"",IF(MID(C5272,1,1)="c",$AS$26,IF(MID(C5272,1,1)="r",$AS$41,IF(MID(C5272,1,1)="p",#REF!,#REF!))),"")</f>
        <v/>
      </c>
      <c r="I5272" s="92" t="str">
        <f t="shared" si="831"/>
        <v/>
      </c>
      <c r="J5272" s="92" t="str">
        <f t="shared" si="832"/>
        <v/>
      </c>
      <c r="K5272" s="92" t="str">
        <f t="shared" si="833"/>
        <v/>
      </c>
      <c r="L5272" s="92" t="str">
        <f t="shared" si="834"/>
        <v/>
      </c>
      <c r="M5272" s="95" t="str">
        <f>IF(A5272&lt;&gt;"",IF(MID(C5272,1,1)="c",SigmaEpsConcrete(I5272,$AN$30:$AN$33,$AR$30:$AR$33,$AS$26,$AS$27,$AS$28,$AQ$20,$AU$19),""),"")</f>
        <v/>
      </c>
      <c r="N5272" s="95" t="str">
        <f>IF(A5272&lt;&gt;"",IF(MID(C5272,1,1)="r",SigmaEpsReinf(J5272,$AS$42:$AS$43,$AS$41,$AS$39,$AS$40,$AQ$38),""),"")</f>
        <v/>
      </c>
      <c r="Q5272" s="92" t="str">
        <f t="shared" si="836"/>
        <v/>
      </c>
      <c r="R5272" s="92" t="str">
        <f t="shared" si="837"/>
        <v/>
      </c>
      <c r="U5272" s="5"/>
      <c r="V5272" s="5"/>
      <c r="W5272" s="94" t="str">
        <f t="shared" si="835"/>
        <v/>
      </c>
      <c r="X5272" s="94" t="str">
        <f t="shared" si="838"/>
        <v/>
      </c>
      <c r="Y5272" s="5"/>
      <c r="BK5272" s="8"/>
      <c r="BL5272" s="5"/>
      <c r="BM5272" s="5"/>
      <c r="BN5272" s="5"/>
      <c r="BO5272" s="5"/>
      <c r="BP5272" s="1"/>
      <c r="BQ5272" s="1"/>
      <c r="BR5272" s="1"/>
      <c r="BS5272" s="1"/>
      <c r="BT5272" s="1"/>
      <c r="BU5272" s="4"/>
      <c r="BV5272" s="1"/>
      <c r="BW5272" s="3"/>
      <c r="BX5272" s="4"/>
      <c r="BY5272" s="5"/>
      <c r="BZ5272" s="5"/>
      <c r="CA5272" s="5"/>
      <c r="CB5272" s="5"/>
      <c r="CC5272" s="5"/>
      <c r="CD5272" s="43"/>
    </row>
    <row r="5273" spans="1:82" x14ac:dyDescent="0.25">
      <c r="A5273" s="8"/>
      <c r="B5273" s="5"/>
      <c r="C5273" s="5"/>
      <c r="D5273" s="5"/>
      <c r="E5273" s="5"/>
      <c r="F5273" s="94" t="str">
        <f t="shared" si="829"/>
        <v/>
      </c>
      <c r="G5273" s="94" t="str">
        <f t="shared" si="830"/>
        <v/>
      </c>
      <c r="H5273" s="127" t="str">
        <f>IF(A5273&lt;&gt;"",IF(MID(C5273,1,1)="c",$AS$26,IF(MID(C5273,1,1)="r",$AS$41,IF(MID(C5273,1,1)="p",#REF!,#REF!))),"")</f>
        <v/>
      </c>
      <c r="I5273" s="92" t="str">
        <f t="shared" si="831"/>
        <v/>
      </c>
      <c r="J5273" s="92" t="str">
        <f t="shared" si="832"/>
        <v/>
      </c>
      <c r="K5273" s="92" t="str">
        <f t="shared" si="833"/>
        <v/>
      </c>
      <c r="L5273" s="92" t="str">
        <f t="shared" si="834"/>
        <v/>
      </c>
      <c r="M5273" s="95" t="str">
        <f>IF(A5273&lt;&gt;"",IF(MID(C5273,1,1)="c",SigmaEpsConcrete(I5273,$AN$30:$AN$33,$AR$30:$AR$33,$AS$26,$AS$27,$AS$28,$AQ$20,$AU$19),""),"")</f>
        <v/>
      </c>
      <c r="N5273" s="95" t="str">
        <f>IF(A5273&lt;&gt;"",IF(MID(C5273,1,1)="r",SigmaEpsReinf(J5273,$AS$42:$AS$43,$AS$41,$AS$39,$AS$40,$AQ$38),""),"")</f>
        <v/>
      </c>
      <c r="Q5273" s="92" t="str">
        <f t="shared" si="836"/>
        <v/>
      </c>
      <c r="R5273" s="92" t="str">
        <f t="shared" si="837"/>
        <v/>
      </c>
      <c r="U5273" s="5"/>
      <c r="V5273" s="5"/>
      <c r="W5273" s="94" t="str">
        <f t="shared" si="835"/>
        <v/>
      </c>
      <c r="X5273" s="94" t="str">
        <f t="shared" si="838"/>
        <v/>
      </c>
      <c r="Y5273" s="5"/>
      <c r="BK5273" s="8"/>
      <c r="BL5273" s="5"/>
      <c r="BM5273" s="5"/>
      <c r="BN5273" s="5"/>
      <c r="BO5273" s="5"/>
      <c r="BP5273" s="1"/>
      <c r="BQ5273" s="1"/>
      <c r="BR5273" s="1"/>
      <c r="BS5273" s="1"/>
      <c r="BT5273" s="1"/>
      <c r="BU5273" s="4"/>
      <c r="BV5273" s="1"/>
      <c r="BW5273" s="3"/>
      <c r="BX5273" s="4"/>
      <c r="BY5273" s="5"/>
      <c r="BZ5273" s="5"/>
      <c r="CA5273" s="5"/>
      <c r="CB5273" s="5"/>
      <c r="CC5273" s="5"/>
      <c r="CD5273" s="43"/>
    </row>
    <row r="5274" spans="1:82" x14ac:dyDescent="0.25">
      <c r="A5274" s="8"/>
      <c r="B5274" s="5"/>
      <c r="C5274" s="5"/>
      <c r="D5274" s="5"/>
      <c r="E5274" s="5"/>
      <c r="F5274" s="94" t="str">
        <f t="shared" si="829"/>
        <v/>
      </c>
      <c r="G5274" s="94" t="str">
        <f t="shared" si="830"/>
        <v/>
      </c>
      <c r="H5274" s="127" t="str">
        <f>IF(A5274&lt;&gt;"",IF(MID(C5274,1,1)="c",$AS$26,IF(MID(C5274,1,1)="r",$AS$41,IF(MID(C5274,1,1)="p",#REF!,#REF!))),"")</f>
        <v/>
      </c>
      <c r="I5274" s="92" t="str">
        <f t="shared" si="831"/>
        <v/>
      </c>
      <c r="J5274" s="92" t="str">
        <f t="shared" si="832"/>
        <v/>
      </c>
      <c r="K5274" s="92" t="str">
        <f t="shared" si="833"/>
        <v/>
      </c>
      <c r="L5274" s="92" t="str">
        <f t="shared" si="834"/>
        <v/>
      </c>
      <c r="M5274" s="95" t="str">
        <f>IF(A5274&lt;&gt;"",IF(MID(C5274,1,1)="c",SigmaEpsConcrete(I5274,$AN$30:$AN$33,$AR$30:$AR$33,$AS$26,$AS$27,$AS$28,$AQ$20,$AU$19),""),"")</f>
        <v/>
      </c>
      <c r="N5274" s="95" t="str">
        <f>IF(A5274&lt;&gt;"",IF(MID(C5274,1,1)="r",SigmaEpsReinf(J5274,$AS$42:$AS$43,$AS$41,$AS$39,$AS$40,$AQ$38),""),"")</f>
        <v/>
      </c>
      <c r="Q5274" s="92" t="str">
        <f t="shared" si="836"/>
        <v/>
      </c>
      <c r="R5274" s="92" t="str">
        <f t="shared" si="837"/>
        <v/>
      </c>
      <c r="U5274" s="5"/>
      <c r="V5274" s="5"/>
      <c r="W5274" s="94" t="str">
        <f t="shared" si="835"/>
        <v/>
      </c>
      <c r="X5274" s="94" t="str">
        <f t="shared" si="838"/>
        <v/>
      </c>
      <c r="Y5274" s="5"/>
      <c r="BK5274" s="8"/>
      <c r="BL5274" s="5"/>
      <c r="BM5274" s="5"/>
      <c r="BN5274" s="5"/>
      <c r="BO5274" s="5"/>
      <c r="BP5274" s="1"/>
      <c r="BQ5274" s="1"/>
      <c r="BR5274" s="1"/>
      <c r="BS5274" s="1"/>
      <c r="BT5274" s="1"/>
      <c r="BU5274" s="4"/>
      <c r="BV5274" s="1"/>
      <c r="BW5274" s="3"/>
      <c r="BX5274" s="4"/>
      <c r="BY5274" s="5"/>
      <c r="BZ5274" s="5"/>
      <c r="CA5274" s="5"/>
      <c r="CB5274" s="5"/>
      <c r="CC5274" s="5"/>
      <c r="CD5274" s="43"/>
    </row>
    <row r="5275" spans="1:82" x14ac:dyDescent="0.25">
      <c r="A5275" s="8"/>
      <c r="B5275" s="5"/>
      <c r="C5275" s="5"/>
      <c r="D5275" s="5"/>
      <c r="E5275" s="5"/>
      <c r="F5275" s="94" t="str">
        <f t="shared" si="829"/>
        <v/>
      </c>
      <c r="G5275" s="94" t="str">
        <f t="shared" si="830"/>
        <v/>
      </c>
      <c r="H5275" s="127" t="str">
        <f>IF(A5275&lt;&gt;"",IF(MID(C5275,1,1)="c",$AS$26,IF(MID(C5275,1,1)="r",$AS$41,IF(MID(C5275,1,1)="p",#REF!,#REF!))),"")</f>
        <v/>
      </c>
      <c r="I5275" s="92" t="str">
        <f t="shared" si="831"/>
        <v/>
      </c>
      <c r="J5275" s="92" t="str">
        <f t="shared" si="832"/>
        <v/>
      </c>
      <c r="K5275" s="92" t="str">
        <f t="shared" si="833"/>
        <v/>
      </c>
      <c r="L5275" s="92" t="str">
        <f t="shared" si="834"/>
        <v/>
      </c>
      <c r="M5275" s="95" t="str">
        <f>IF(A5275&lt;&gt;"",IF(MID(C5275,1,1)="c",SigmaEpsConcrete(I5275,$AN$30:$AN$33,$AR$30:$AR$33,$AS$26,$AS$27,$AS$28,$AQ$20,$AU$19),""),"")</f>
        <v/>
      </c>
      <c r="N5275" s="95" t="str">
        <f>IF(A5275&lt;&gt;"",IF(MID(C5275,1,1)="r",SigmaEpsReinf(J5275,$AS$42:$AS$43,$AS$41,$AS$39,$AS$40,$AQ$38),""),"")</f>
        <v/>
      </c>
      <c r="Q5275" s="92" t="str">
        <f t="shared" si="836"/>
        <v/>
      </c>
      <c r="R5275" s="92" t="str">
        <f t="shared" si="837"/>
        <v/>
      </c>
      <c r="U5275" s="5"/>
      <c r="V5275" s="5"/>
      <c r="W5275" s="94" t="str">
        <f t="shared" si="835"/>
        <v/>
      </c>
      <c r="X5275" s="94" t="str">
        <f t="shared" si="838"/>
        <v/>
      </c>
      <c r="Y5275" s="5"/>
      <c r="BK5275" s="8"/>
      <c r="BL5275" s="5"/>
      <c r="BM5275" s="5"/>
      <c r="BN5275" s="5"/>
      <c r="BO5275" s="5"/>
      <c r="BP5275" s="1"/>
      <c r="BQ5275" s="1"/>
      <c r="BR5275" s="1"/>
      <c r="BS5275" s="1"/>
      <c r="BT5275" s="1"/>
      <c r="BU5275" s="4"/>
      <c r="BV5275" s="1"/>
      <c r="BW5275" s="3"/>
      <c r="BX5275" s="4"/>
      <c r="BY5275" s="5"/>
      <c r="BZ5275" s="5"/>
      <c r="CA5275" s="5"/>
      <c r="CB5275" s="5"/>
      <c r="CC5275" s="5"/>
      <c r="CD5275" s="43"/>
    </row>
    <row r="5276" spans="1:82" x14ac:dyDescent="0.25">
      <c r="A5276" s="8"/>
      <c r="B5276" s="5"/>
      <c r="C5276" s="5"/>
      <c r="D5276" s="5"/>
      <c r="E5276" s="5"/>
      <c r="F5276" s="94" t="str">
        <f t="shared" si="829"/>
        <v/>
      </c>
      <c r="G5276" s="94" t="str">
        <f t="shared" si="830"/>
        <v/>
      </c>
      <c r="H5276" s="127" t="str">
        <f>IF(A5276&lt;&gt;"",IF(MID(C5276,1,1)="c",$AS$26,IF(MID(C5276,1,1)="r",$AS$41,IF(MID(C5276,1,1)="p",#REF!,#REF!))),"")</f>
        <v/>
      </c>
      <c r="I5276" s="92" t="str">
        <f t="shared" si="831"/>
        <v/>
      </c>
      <c r="J5276" s="92" t="str">
        <f t="shared" si="832"/>
        <v/>
      </c>
      <c r="K5276" s="92" t="str">
        <f t="shared" si="833"/>
        <v/>
      </c>
      <c r="L5276" s="92" t="str">
        <f t="shared" si="834"/>
        <v/>
      </c>
      <c r="M5276" s="95" t="str">
        <f>IF(A5276&lt;&gt;"",IF(MID(C5276,1,1)="c",SigmaEpsConcrete(I5276,$AN$30:$AN$33,$AR$30:$AR$33,$AS$26,$AS$27,$AS$28,$AQ$20,$AU$19),""),"")</f>
        <v/>
      </c>
      <c r="N5276" s="95" t="str">
        <f>IF(A5276&lt;&gt;"",IF(MID(C5276,1,1)="r",SigmaEpsReinf(J5276,$AS$42:$AS$43,$AS$41,$AS$39,$AS$40,$AQ$38),""),"")</f>
        <v/>
      </c>
      <c r="Q5276" s="92" t="str">
        <f t="shared" si="836"/>
        <v/>
      </c>
      <c r="R5276" s="92" t="str">
        <f t="shared" si="837"/>
        <v/>
      </c>
      <c r="U5276" s="5"/>
      <c r="V5276" s="5"/>
      <c r="W5276" s="94" t="str">
        <f t="shared" si="835"/>
        <v/>
      </c>
      <c r="X5276" s="94" t="str">
        <f t="shared" si="838"/>
        <v/>
      </c>
      <c r="Y5276" s="5"/>
      <c r="BK5276" s="8"/>
      <c r="BL5276" s="5"/>
      <c r="BM5276" s="5"/>
      <c r="BN5276" s="5"/>
      <c r="BO5276" s="5"/>
      <c r="BP5276" s="1"/>
      <c r="BQ5276" s="1"/>
      <c r="BR5276" s="1"/>
      <c r="BS5276" s="1"/>
      <c r="BT5276" s="1"/>
      <c r="BU5276" s="4"/>
      <c r="BV5276" s="1"/>
      <c r="BW5276" s="3"/>
      <c r="BX5276" s="4"/>
      <c r="BY5276" s="5"/>
      <c r="BZ5276" s="5"/>
      <c r="CA5276" s="5"/>
      <c r="CB5276" s="5"/>
      <c r="CC5276" s="5"/>
      <c r="CD5276" s="43"/>
    </row>
    <row r="5277" spans="1:82" x14ac:dyDescent="0.25">
      <c r="A5277" s="8"/>
      <c r="B5277" s="5"/>
      <c r="C5277" s="5"/>
      <c r="D5277" s="5"/>
      <c r="E5277" s="5"/>
      <c r="F5277" s="94" t="str">
        <f t="shared" si="829"/>
        <v/>
      </c>
      <c r="G5277" s="94" t="str">
        <f t="shared" si="830"/>
        <v/>
      </c>
      <c r="H5277" s="127" t="str">
        <f>IF(A5277&lt;&gt;"",IF(MID(C5277,1,1)="c",$AS$26,IF(MID(C5277,1,1)="r",$AS$41,IF(MID(C5277,1,1)="p",#REF!,#REF!))),"")</f>
        <v/>
      </c>
      <c r="I5277" s="92" t="str">
        <f t="shared" si="831"/>
        <v/>
      </c>
      <c r="J5277" s="92" t="str">
        <f t="shared" si="832"/>
        <v/>
      </c>
      <c r="K5277" s="92" t="str">
        <f t="shared" si="833"/>
        <v/>
      </c>
      <c r="L5277" s="92" t="str">
        <f t="shared" si="834"/>
        <v/>
      </c>
      <c r="M5277" s="95" t="str">
        <f>IF(A5277&lt;&gt;"",IF(MID(C5277,1,1)="c",SigmaEpsConcrete(I5277,$AN$30:$AN$33,$AR$30:$AR$33,$AS$26,$AS$27,$AS$28,$AQ$20,$AU$19),""),"")</f>
        <v/>
      </c>
      <c r="N5277" s="95" t="str">
        <f>IF(A5277&lt;&gt;"",IF(MID(C5277,1,1)="r",SigmaEpsReinf(J5277,$AS$42:$AS$43,$AS$41,$AS$39,$AS$40,$AQ$38),""),"")</f>
        <v/>
      </c>
      <c r="Q5277" s="92" t="str">
        <f t="shared" si="836"/>
        <v/>
      </c>
      <c r="R5277" s="92" t="str">
        <f t="shared" si="837"/>
        <v/>
      </c>
      <c r="U5277" s="5"/>
      <c r="V5277" s="5"/>
      <c r="W5277" s="94" t="str">
        <f t="shared" si="835"/>
        <v/>
      </c>
      <c r="X5277" s="94" t="str">
        <f t="shared" si="838"/>
        <v/>
      </c>
      <c r="Y5277" s="5"/>
      <c r="BK5277" s="8"/>
      <c r="BL5277" s="5"/>
      <c r="BM5277" s="5"/>
      <c r="BN5277" s="5"/>
      <c r="BO5277" s="5"/>
      <c r="BP5277" s="1"/>
      <c r="BQ5277" s="1"/>
      <c r="BR5277" s="1"/>
      <c r="BS5277" s="1"/>
      <c r="BT5277" s="1"/>
      <c r="BU5277" s="4"/>
      <c r="BV5277" s="1"/>
      <c r="BW5277" s="3"/>
      <c r="BX5277" s="4"/>
      <c r="BY5277" s="5"/>
      <c r="BZ5277" s="5"/>
      <c r="CA5277" s="5"/>
      <c r="CB5277" s="5"/>
      <c r="CC5277" s="5"/>
      <c r="CD5277" s="43"/>
    </row>
    <row r="5278" spans="1:82" x14ac:dyDescent="0.25">
      <c r="A5278" s="8"/>
      <c r="B5278" s="5"/>
      <c r="C5278" s="5"/>
      <c r="D5278" s="5"/>
      <c r="E5278" s="5"/>
      <c r="F5278" s="94" t="str">
        <f t="shared" si="829"/>
        <v/>
      </c>
      <c r="G5278" s="94" t="str">
        <f t="shared" si="830"/>
        <v/>
      </c>
      <c r="H5278" s="127" t="str">
        <f>IF(A5278&lt;&gt;"",IF(MID(C5278,1,1)="c",$AS$26,IF(MID(C5278,1,1)="r",$AS$41,IF(MID(C5278,1,1)="p",#REF!,#REF!))),"")</f>
        <v/>
      </c>
      <c r="I5278" s="92" t="str">
        <f t="shared" si="831"/>
        <v/>
      </c>
      <c r="J5278" s="92" t="str">
        <f t="shared" si="832"/>
        <v/>
      </c>
      <c r="K5278" s="92" t="str">
        <f t="shared" si="833"/>
        <v/>
      </c>
      <c r="L5278" s="92" t="str">
        <f t="shared" si="834"/>
        <v/>
      </c>
      <c r="M5278" s="95" t="str">
        <f>IF(A5278&lt;&gt;"",IF(MID(C5278,1,1)="c",SigmaEpsConcrete(I5278,$AN$30:$AN$33,$AR$30:$AR$33,$AS$26,$AS$27,$AS$28,$AQ$20,$AU$19),""),"")</f>
        <v/>
      </c>
      <c r="N5278" s="95" t="str">
        <f>IF(A5278&lt;&gt;"",IF(MID(C5278,1,1)="r",SigmaEpsReinf(J5278,$AS$42:$AS$43,$AS$41,$AS$39,$AS$40,$AQ$38),""),"")</f>
        <v/>
      </c>
      <c r="Q5278" s="92" t="str">
        <f t="shared" si="836"/>
        <v/>
      </c>
      <c r="R5278" s="92" t="str">
        <f t="shared" si="837"/>
        <v/>
      </c>
      <c r="U5278" s="5"/>
      <c r="V5278" s="5"/>
      <c r="W5278" s="94" t="str">
        <f t="shared" si="835"/>
        <v/>
      </c>
      <c r="X5278" s="94" t="str">
        <f t="shared" si="838"/>
        <v/>
      </c>
      <c r="Y5278" s="5"/>
      <c r="BK5278" s="8"/>
      <c r="BL5278" s="5"/>
      <c r="BM5278" s="5"/>
      <c r="BN5278" s="5"/>
      <c r="BO5278" s="5"/>
      <c r="BP5278" s="1"/>
      <c r="BQ5278" s="1"/>
      <c r="BR5278" s="1"/>
      <c r="BS5278" s="1"/>
      <c r="BT5278" s="1"/>
      <c r="BU5278" s="4"/>
      <c r="BV5278" s="1"/>
      <c r="BW5278" s="3"/>
      <c r="BX5278" s="4"/>
      <c r="BY5278" s="5"/>
      <c r="BZ5278" s="5"/>
      <c r="CA5278" s="5"/>
      <c r="CB5278" s="5"/>
      <c r="CC5278" s="5"/>
      <c r="CD5278" s="43"/>
    </row>
    <row r="5279" spans="1:82" x14ac:dyDescent="0.25">
      <c r="A5279" s="8"/>
      <c r="B5279" s="5"/>
      <c r="C5279" s="5"/>
      <c r="D5279" s="5"/>
      <c r="E5279" s="5"/>
      <c r="F5279" s="94" t="str">
        <f t="shared" si="829"/>
        <v/>
      </c>
      <c r="G5279" s="94" t="str">
        <f t="shared" si="830"/>
        <v/>
      </c>
      <c r="H5279" s="127" t="str">
        <f>IF(A5279&lt;&gt;"",IF(MID(C5279,1,1)="c",$AS$26,IF(MID(C5279,1,1)="r",$AS$41,IF(MID(C5279,1,1)="p",#REF!,#REF!))),"")</f>
        <v/>
      </c>
      <c r="I5279" s="92" t="str">
        <f t="shared" si="831"/>
        <v/>
      </c>
      <c r="J5279" s="92" t="str">
        <f t="shared" si="832"/>
        <v/>
      </c>
      <c r="K5279" s="92" t="str">
        <f t="shared" si="833"/>
        <v/>
      </c>
      <c r="L5279" s="92" t="str">
        <f t="shared" si="834"/>
        <v/>
      </c>
      <c r="M5279" s="95" t="str">
        <f>IF(A5279&lt;&gt;"",IF(MID(C5279,1,1)="c",SigmaEpsConcrete(I5279,$AN$30:$AN$33,$AR$30:$AR$33,$AS$26,$AS$27,$AS$28,$AQ$20,$AU$19),""),"")</f>
        <v/>
      </c>
      <c r="N5279" s="95" t="str">
        <f>IF(A5279&lt;&gt;"",IF(MID(C5279,1,1)="r",SigmaEpsReinf(J5279,$AS$42:$AS$43,$AS$41,$AS$39,$AS$40,$AQ$38),""),"")</f>
        <v/>
      </c>
      <c r="Q5279" s="92" t="str">
        <f t="shared" si="836"/>
        <v/>
      </c>
      <c r="R5279" s="92" t="str">
        <f t="shared" si="837"/>
        <v/>
      </c>
      <c r="U5279" s="5"/>
      <c r="V5279" s="5"/>
      <c r="W5279" s="94" t="str">
        <f t="shared" si="835"/>
        <v/>
      </c>
      <c r="X5279" s="94" t="str">
        <f t="shared" si="838"/>
        <v/>
      </c>
      <c r="Y5279" s="5"/>
      <c r="BK5279" s="8"/>
      <c r="BL5279" s="5"/>
      <c r="BM5279" s="5"/>
      <c r="BN5279" s="5"/>
      <c r="BO5279" s="5"/>
      <c r="BP5279" s="1"/>
      <c r="BQ5279" s="1"/>
      <c r="BR5279" s="1"/>
      <c r="BS5279" s="1"/>
      <c r="BT5279" s="1"/>
      <c r="BU5279" s="4"/>
      <c r="BV5279" s="1"/>
      <c r="BW5279" s="3"/>
      <c r="BX5279" s="4"/>
      <c r="BY5279" s="5"/>
      <c r="BZ5279" s="5"/>
      <c r="CA5279" s="5"/>
      <c r="CB5279" s="5"/>
      <c r="CC5279" s="5"/>
      <c r="CD5279" s="43"/>
    </row>
    <row r="5280" spans="1:82" x14ac:dyDescent="0.25">
      <c r="A5280" s="8"/>
      <c r="B5280" s="5"/>
      <c r="C5280" s="5"/>
      <c r="D5280" s="5"/>
      <c r="E5280" s="5"/>
      <c r="F5280" s="94" t="str">
        <f t="shared" si="829"/>
        <v/>
      </c>
      <c r="G5280" s="94" t="str">
        <f t="shared" si="830"/>
        <v/>
      </c>
      <c r="H5280" s="127" t="str">
        <f>IF(A5280&lt;&gt;"",IF(MID(C5280,1,1)="c",$AS$26,IF(MID(C5280,1,1)="r",$AS$41,IF(MID(C5280,1,1)="p",#REF!,#REF!))),"")</f>
        <v/>
      </c>
      <c r="I5280" s="92" t="str">
        <f t="shared" si="831"/>
        <v/>
      </c>
      <c r="J5280" s="92" t="str">
        <f t="shared" si="832"/>
        <v/>
      </c>
      <c r="K5280" s="92" t="str">
        <f t="shared" si="833"/>
        <v/>
      </c>
      <c r="L5280" s="92" t="str">
        <f t="shared" si="834"/>
        <v/>
      </c>
      <c r="M5280" s="95" t="str">
        <f>IF(A5280&lt;&gt;"",IF(MID(C5280,1,1)="c",SigmaEpsConcrete(I5280,$AN$30:$AN$33,$AR$30:$AR$33,$AS$26,$AS$27,$AS$28,$AQ$20,$AU$19),""),"")</f>
        <v/>
      </c>
      <c r="N5280" s="95" t="str">
        <f>IF(A5280&lt;&gt;"",IF(MID(C5280,1,1)="r",SigmaEpsReinf(J5280,$AS$42:$AS$43,$AS$41,$AS$39,$AS$40,$AQ$38),""),"")</f>
        <v/>
      </c>
      <c r="Q5280" s="92" t="str">
        <f t="shared" si="836"/>
        <v/>
      </c>
      <c r="R5280" s="92" t="str">
        <f t="shared" si="837"/>
        <v/>
      </c>
      <c r="U5280" s="5"/>
      <c r="V5280" s="5"/>
      <c r="W5280" s="94" t="str">
        <f t="shared" si="835"/>
        <v/>
      </c>
      <c r="X5280" s="94" t="str">
        <f t="shared" si="838"/>
        <v/>
      </c>
      <c r="Y5280" s="5"/>
      <c r="BK5280" s="8"/>
      <c r="BL5280" s="5"/>
      <c r="BM5280" s="5"/>
      <c r="BN5280" s="5"/>
      <c r="BO5280" s="5"/>
      <c r="BP5280" s="1"/>
      <c r="BQ5280" s="1"/>
      <c r="BR5280" s="1"/>
      <c r="BS5280" s="1"/>
      <c r="BT5280" s="1"/>
      <c r="BU5280" s="4"/>
      <c r="BV5280" s="1"/>
      <c r="BW5280" s="3"/>
      <c r="BX5280" s="4"/>
      <c r="BY5280" s="5"/>
      <c r="BZ5280" s="5"/>
      <c r="CA5280" s="5"/>
      <c r="CB5280" s="5"/>
      <c r="CC5280" s="5"/>
      <c r="CD5280" s="43"/>
    </row>
    <row r="5281" spans="1:82" x14ac:dyDescent="0.25">
      <c r="A5281" s="8"/>
      <c r="B5281" s="5"/>
      <c r="C5281" s="5"/>
      <c r="D5281" s="5"/>
      <c r="E5281" s="5"/>
      <c r="F5281" s="94" t="str">
        <f t="shared" si="829"/>
        <v/>
      </c>
      <c r="G5281" s="94" t="str">
        <f t="shared" si="830"/>
        <v/>
      </c>
      <c r="H5281" s="127" t="str">
        <f>IF(A5281&lt;&gt;"",IF(MID(C5281,1,1)="c",$AS$26,IF(MID(C5281,1,1)="r",$AS$41,IF(MID(C5281,1,1)="p",#REF!,#REF!))),"")</f>
        <v/>
      </c>
      <c r="I5281" s="92" t="str">
        <f t="shared" si="831"/>
        <v/>
      </c>
      <c r="J5281" s="92" t="str">
        <f t="shared" si="832"/>
        <v/>
      </c>
      <c r="K5281" s="92" t="str">
        <f t="shared" si="833"/>
        <v/>
      </c>
      <c r="L5281" s="92" t="str">
        <f t="shared" si="834"/>
        <v/>
      </c>
      <c r="M5281" s="95" t="str">
        <f>IF(A5281&lt;&gt;"",IF(MID(C5281,1,1)="c",SigmaEpsConcrete(I5281,$AN$30:$AN$33,$AR$30:$AR$33,$AS$26,$AS$27,$AS$28,$AQ$20,$AU$19),""),"")</f>
        <v/>
      </c>
      <c r="N5281" s="95" t="str">
        <f>IF(A5281&lt;&gt;"",IF(MID(C5281,1,1)="r",SigmaEpsReinf(J5281,$AS$42:$AS$43,$AS$41,$AS$39,$AS$40,$AQ$38),""),"")</f>
        <v/>
      </c>
      <c r="Q5281" s="92" t="str">
        <f t="shared" si="836"/>
        <v/>
      </c>
      <c r="R5281" s="92" t="str">
        <f t="shared" si="837"/>
        <v/>
      </c>
      <c r="U5281" s="5"/>
      <c r="V5281" s="5"/>
      <c r="W5281" s="94" t="str">
        <f t="shared" si="835"/>
        <v/>
      </c>
      <c r="X5281" s="94" t="str">
        <f t="shared" si="838"/>
        <v/>
      </c>
      <c r="Y5281" s="5"/>
      <c r="BK5281" s="8"/>
      <c r="BL5281" s="5"/>
      <c r="BM5281" s="5"/>
      <c r="BN5281" s="5"/>
      <c r="BO5281" s="5"/>
      <c r="BP5281" s="1"/>
      <c r="BQ5281" s="1"/>
      <c r="BR5281" s="1"/>
      <c r="BS5281" s="1"/>
      <c r="BT5281" s="1"/>
      <c r="BU5281" s="4"/>
      <c r="BV5281" s="1"/>
      <c r="BW5281" s="3"/>
      <c r="BX5281" s="4"/>
      <c r="BY5281" s="5"/>
      <c r="BZ5281" s="5"/>
      <c r="CA5281" s="5"/>
      <c r="CB5281" s="5"/>
      <c r="CC5281" s="5"/>
      <c r="CD5281" s="43"/>
    </row>
    <row r="5282" spans="1:82" x14ac:dyDescent="0.25">
      <c r="A5282" s="8"/>
      <c r="B5282" s="5"/>
      <c r="C5282" s="5"/>
      <c r="D5282" s="5"/>
      <c r="E5282" s="5"/>
      <c r="F5282" s="94" t="str">
        <f t="shared" si="829"/>
        <v/>
      </c>
      <c r="G5282" s="94" t="str">
        <f t="shared" si="830"/>
        <v/>
      </c>
      <c r="H5282" s="127" t="str">
        <f>IF(A5282&lt;&gt;"",IF(MID(C5282,1,1)="c",$AS$26,IF(MID(C5282,1,1)="r",$AS$41,IF(MID(C5282,1,1)="p",#REF!,#REF!))),"")</f>
        <v/>
      </c>
      <c r="I5282" s="92" t="str">
        <f t="shared" si="831"/>
        <v/>
      </c>
      <c r="J5282" s="92" t="str">
        <f t="shared" si="832"/>
        <v/>
      </c>
      <c r="K5282" s="92" t="str">
        <f t="shared" si="833"/>
        <v/>
      </c>
      <c r="L5282" s="92" t="str">
        <f t="shared" si="834"/>
        <v/>
      </c>
      <c r="M5282" s="95" t="str">
        <f>IF(A5282&lt;&gt;"",IF(MID(C5282,1,1)="c",SigmaEpsConcrete(I5282,$AN$30:$AN$33,$AR$30:$AR$33,$AS$26,$AS$27,$AS$28,$AQ$20,$AU$19),""),"")</f>
        <v/>
      </c>
      <c r="N5282" s="95" t="str">
        <f>IF(A5282&lt;&gt;"",IF(MID(C5282,1,1)="r",SigmaEpsReinf(J5282,$AS$42:$AS$43,$AS$41,$AS$39,$AS$40,$AQ$38),""),"")</f>
        <v/>
      </c>
      <c r="Q5282" s="92" t="str">
        <f t="shared" si="836"/>
        <v/>
      </c>
      <c r="R5282" s="92" t="str">
        <f t="shared" si="837"/>
        <v/>
      </c>
      <c r="U5282" s="5"/>
      <c r="V5282" s="5"/>
      <c r="W5282" s="94" t="str">
        <f t="shared" si="835"/>
        <v/>
      </c>
      <c r="X5282" s="94" t="str">
        <f t="shared" si="838"/>
        <v/>
      </c>
      <c r="Y5282" s="5"/>
      <c r="BK5282" s="8"/>
      <c r="BL5282" s="5"/>
      <c r="BM5282" s="5"/>
      <c r="BN5282" s="5"/>
      <c r="BO5282" s="5"/>
      <c r="BP5282" s="1"/>
      <c r="BQ5282" s="1"/>
      <c r="BR5282" s="1"/>
      <c r="BS5282" s="1"/>
      <c r="BT5282" s="1"/>
      <c r="BU5282" s="4"/>
      <c r="BV5282" s="1"/>
      <c r="BW5282" s="3"/>
      <c r="BX5282" s="4"/>
      <c r="BY5282" s="5"/>
      <c r="BZ5282" s="5"/>
      <c r="CA5282" s="5"/>
      <c r="CB5282" s="5"/>
      <c r="CC5282" s="5"/>
      <c r="CD5282" s="43"/>
    </row>
    <row r="5283" spans="1:82" x14ac:dyDescent="0.25">
      <c r="A5283" s="8"/>
      <c r="B5283" s="5"/>
      <c r="C5283" s="5"/>
      <c r="D5283" s="5"/>
      <c r="E5283" s="5"/>
      <c r="F5283" s="94" t="str">
        <f t="shared" si="829"/>
        <v/>
      </c>
      <c r="G5283" s="94" t="str">
        <f t="shared" si="830"/>
        <v/>
      </c>
      <c r="H5283" s="127" t="str">
        <f>IF(A5283&lt;&gt;"",IF(MID(C5283,1,1)="c",$AS$26,IF(MID(C5283,1,1)="r",$AS$41,IF(MID(C5283,1,1)="p",#REF!,#REF!))),"")</f>
        <v/>
      </c>
      <c r="I5283" s="92" t="str">
        <f t="shared" si="831"/>
        <v/>
      </c>
      <c r="J5283" s="92" t="str">
        <f t="shared" si="832"/>
        <v/>
      </c>
      <c r="K5283" s="92" t="str">
        <f t="shared" si="833"/>
        <v/>
      </c>
      <c r="L5283" s="92" t="str">
        <f t="shared" si="834"/>
        <v/>
      </c>
      <c r="M5283" s="95" t="str">
        <f>IF(A5283&lt;&gt;"",IF(MID(C5283,1,1)="c",SigmaEpsConcrete(I5283,$AN$30:$AN$33,$AR$30:$AR$33,$AS$26,$AS$27,$AS$28,$AQ$20,$AU$19),""),"")</f>
        <v/>
      </c>
      <c r="N5283" s="95" t="str">
        <f>IF(A5283&lt;&gt;"",IF(MID(C5283,1,1)="r",SigmaEpsReinf(J5283,$AS$42:$AS$43,$AS$41,$AS$39,$AS$40,$AQ$38),""),"")</f>
        <v/>
      </c>
      <c r="Q5283" s="92" t="str">
        <f t="shared" si="836"/>
        <v/>
      </c>
      <c r="R5283" s="92" t="str">
        <f t="shared" si="837"/>
        <v/>
      </c>
      <c r="U5283" s="5"/>
      <c r="V5283" s="5"/>
      <c r="W5283" s="94" t="str">
        <f t="shared" si="835"/>
        <v/>
      </c>
      <c r="X5283" s="94" t="str">
        <f t="shared" si="838"/>
        <v/>
      </c>
      <c r="Y5283" s="5"/>
      <c r="BK5283" s="8"/>
      <c r="BL5283" s="5"/>
      <c r="BM5283" s="5"/>
      <c r="BN5283" s="5"/>
      <c r="BO5283" s="5"/>
      <c r="BP5283" s="1"/>
      <c r="BQ5283" s="1"/>
      <c r="BR5283" s="1"/>
      <c r="BS5283" s="1"/>
      <c r="BT5283" s="1"/>
      <c r="BU5283" s="4"/>
      <c r="BV5283" s="1"/>
      <c r="BW5283" s="3"/>
      <c r="BX5283" s="4"/>
      <c r="BY5283" s="5"/>
      <c r="BZ5283" s="5"/>
      <c r="CA5283" s="5"/>
      <c r="CB5283" s="5"/>
      <c r="CC5283" s="5"/>
      <c r="CD5283" s="43"/>
    </row>
    <row r="5284" spans="1:82" x14ac:dyDescent="0.25">
      <c r="A5284" s="8"/>
      <c r="B5284" s="5"/>
      <c r="C5284" s="5"/>
      <c r="D5284" s="5"/>
      <c r="E5284" s="5"/>
      <c r="F5284" s="94" t="str">
        <f t="shared" si="829"/>
        <v/>
      </c>
      <c r="G5284" s="94" t="str">
        <f t="shared" si="830"/>
        <v/>
      </c>
      <c r="H5284" s="127" t="str">
        <f>IF(A5284&lt;&gt;"",IF(MID(C5284,1,1)="c",$AS$26,IF(MID(C5284,1,1)="r",$AS$41,IF(MID(C5284,1,1)="p",#REF!,#REF!))),"")</f>
        <v/>
      </c>
      <c r="I5284" s="92" t="str">
        <f t="shared" si="831"/>
        <v/>
      </c>
      <c r="J5284" s="92" t="str">
        <f t="shared" si="832"/>
        <v/>
      </c>
      <c r="K5284" s="92" t="str">
        <f t="shared" si="833"/>
        <v/>
      </c>
      <c r="L5284" s="92" t="str">
        <f t="shared" si="834"/>
        <v/>
      </c>
      <c r="M5284" s="95" t="str">
        <f>IF(A5284&lt;&gt;"",IF(MID(C5284,1,1)="c",SigmaEpsConcrete(I5284,$AN$30:$AN$33,$AR$30:$AR$33,$AS$26,$AS$27,$AS$28,$AQ$20,$AU$19),""),"")</f>
        <v/>
      </c>
      <c r="N5284" s="95" t="str">
        <f>IF(A5284&lt;&gt;"",IF(MID(C5284,1,1)="r",SigmaEpsReinf(J5284,$AS$42:$AS$43,$AS$41,$AS$39,$AS$40,$AQ$38),""),"")</f>
        <v/>
      </c>
      <c r="Q5284" s="92" t="str">
        <f t="shared" si="836"/>
        <v/>
      </c>
      <c r="R5284" s="92" t="str">
        <f t="shared" si="837"/>
        <v/>
      </c>
      <c r="U5284" s="5"/>
      <c r="V5284" s="5"/>
      <c r="W5284" s="94" t="str">
        <f t="shared" si="835"/>
        <v/>
      </c>
      <c r="X5284" s="94" t="str">
        <f t="shared" si="838"/>
        <v/>
      </c>
      <c r="Y5284" s="5"/>
      <c r="BK5284" s="8"/>
      <c r="BL5284" s="5"/>
      <c r="BM5284" s="5"/>
      <c r="BN5284" s="5"/>
      <c r="BO5284" s="5"/>
      <c r="BP5284" s="1"/>
      <c r="BQ5284" s="1"/>
      <c r="BR5284" s="1"/>
      <c r="BS5284" s="1"/>
      <c r="BT5284" s="1"/>
      <c r="BU5284" s="4"/>
      <c r="BV5284" s="1"/>
      <c r="BW5284" s="3"/>
      <c r="BX5284" s="4"/>
      <c r="BY5284" s="5"/>
      <c r="BZ5284" s="5"/>
      <c r="CA5284" s="5"/>
      <c r="CB5284" s="5"/>
      <c r="CC5284" s="5"/>
      <c r="CD5284" s="43"/>
    </row>
    <row r="5285" spans="1:82" x14ac:dyDescent="0.25">
      <c r="A5285" s="8"/>
      <c r="B5285" s="5"/>
      <c r="C5285" s="5"/>
      <c r="D5285" s="5"/>
      <c r="E5285" s="5"/>
      <c r="F5285" s="94" t="str">
        <f t="shared" si="829"/>
        <v/>
      </c>
      <c r="G5285" s="94" t="str">
        <f t="shared" si="830"/>
        <v/>
      </c>
      <c r="H5285" s="127" t="str">
        <f>IF(A5285&lt;&gt;"",IF(MID(C5285,1,1)="c",$AS$26,IF(MID(C5285,1,1)="r",$AS$41,IF(MID(C5285,1,1)="p",#REF!,#REF!))),"")</f>
        <v/>
      </c>
      <c r="I5285" s="92" t="str">
        <f t="shared" si="831"/>
        <v/>
      </c>
      <c r="J5285" s="92" t="str">
        <f t="shared" si="832"/>
        <v/>
      </c>
      <c r="K5285" s="92" t="str">
        <f t="shared" si="833"/>
        <v/>
      </c>
      <c r="L5285" s="92" t="str">
        <f t="shared" si="834"/>
        <v/>
      </c>
      <c r="M5285" s="95" t="str">
        <f>IF(A5285&lt;&gt;"",IF(MID(C5285,1,1)="c",SigmaEpsConcrete(I5285,$AN$30:$AN$33,$AR$30:$AR$33,$AS$26,$AS$27,$AS$28,$AQ$20,$AU$19),""),"")</f>
        <v/>
      </c>
      <c r="N5285" s="95" t="str">
        <f>IF(A5285&lt;&gt;"",IF(MID(C5285,1,1)="r",SigmaEpsReinf(J5285,$AS$42:$AS$43,$AS$41,$AS$39,$AS$40,$AQ$38),""),"")</f>
        <v/>
      </c>
      <c r="Q5285" s="92" t="str">
        <f t="shared" si="836"/>
        <v/>
      </c>
      <c r="R5285" s="92" t="str">
        <f t="shared" si="837"/>
        <v/>
      </c>
      <c r="U5285" s="5"/>
      <c r="V5285" s="5"/>
      <c r="W5285" s="94" t="str">
        <f t="shared" si="835"/>
        <v/>
      </c>
      <c r="X5285" s="94" t="str">
        <f t="shared" si="838"/>
        <v/>
      </c>
      <c r="Y5285" s="5"/>
      <c r="BK5285" s="8"/>
      <c r="BL5285" s="5"/>
      <c r="BM5285" s="5"/>
      <c r="BN5285" s="5"/>
      <c r="BO5285" s="5"/>
      <c r="BP5285" s="1"/>
      <c r="BQ5285" s="1"/>
      <c r="BR5285" s="1"/>
      <c r="BS5285" s="1"/>
      <c r="BT5285" s="1"/>
      <c r="BU5285" s="4"/>
      <c r="BV5285" s="1"/>
      <c r="BW5285" s="3"/>
      <c r="BX5285" s="4"/>
      <c r="BY5285" s="5"/>
      <c r="BZ5285" s="5"/>
      <c r="CA5285" s="5"/>
      <c r="CB5285" s="5"/>
      <c r="CC5285" s="5"/>
      <c r="CD5285" s="43"/>
    </row>
    <row r="5286" spans="1:82" x14ac:dyDescent="0.25">
      <c r="A5286" s="8"/>
      <c r="B5286" s="5"/>
      <c r="C5286" s="5"/>
      <c r="D5286" s="5"/>
      <c r="E5286" s="5"/>
      <c r="F5286" s="94" t="str">
        <f t="shared" si="829"/>
        <v/>
      </c>
      <c r="G5286" s="94" t="str">
        <f t="shared" si="830"/>
        <v/>
      </c>
      <c r="H5286" s="127" t="str">
        <f>IF(A5286&lt;&gt;"",IF(MID(C5286,1,1)="c",$AS$26,IF(MID(C5286,1,1)="r",$AS$41,IF(MID(C5286,1,1)="p",#REF!,#REF!))),"")</f>
        <v/>
      </c>
      <c r="I5286" s="92" t="str">
        <f t="shared" si="831"/>
        <v/>
      </c>
      <c r="J5286" s="92" t="str">
        <f t="shared" si="832"/>
        <v/>
      </c>
      <c r="K5286" s="92" t="str">
        <f t="shared" si="833"/>
        <v/>
      </c>
      <c r="L5286" s="92" t="str">
        <f t="shared" si="834"/>
        <v/>
      </c>
      <c r="M5286" s="95" t="str">
        <f>IF(A5286&lt;&gt;"",IF(MID(C5286,1,1)="c",SigmaEpsConcrete(I5286,$AN$30:$AN$33,$AR$30:$AR$33,$AS$26,$AS$27,$AS$28,$AQ$20,$AU$19),""),"")</f>
        <v/>
      </c>
      <c r="N5286" s="95" t="str">
        <f>IF(A5286&lt;&gt;"",IF(MID(C5286,1,1)="r",SigmaEpsReinf(J5286,$AS$42:$AS$43,$AS$41,$AS$39,$AS$40,$AQ$38),""),"")</f>
        <v/>
      </c>
      <c r="Q5286" s="92" t="str">
        <f t="shared" si="836"/>
        <v/>
      </c>
      <c r="R5286" s="92" t="str">
        <f t="shared" si="837"/>
        <v/>
      </c>
      <c r="U5286" s="5"/>
      <c r="V5286" s="5"/>
      <c r="W5286" s="94" t="str">
        <f t="shared" si="835"/>
        <v/>
      </c>
      <c r="X5286" s="94" t="str">
        <f t="shared" si="838"/>
        <v/>
      </c>
      <c r="Y5286" s="5"/>
      <c r="BK5286" s="8"/>
      <c r="BL5286" s="5"/>
      <c r="BM5286" s="5"/>
      <c r="BN5286" s="5"/>
      <c r="BO5286" s="5"/>
      <c r="BP5286" s="1"/>
      <c r="BQ5286" s="1"/>
      <c r="BR5286" s="1"/>
      <c r="BS5286" s="1"/>
      <c r="BT5286" s="1"/>
      <c r="BU5286" s="4"/>
      <c r="BV5286" s="1"/>
      <c r="BW5286" s="3"/>
      <c r="BX5286" s="4"/>
      <c r="BY5286" s="5"/>
      <c r="BZ5286" s="5"/>
      <c r="CA5286" s="5"/>
      <c r="CB5286" s="5"/>
      <c r="CC5286" s="5"/>
      <c r="CD5286" s="43"/>
    </row>
    <row r="5287" spans="1:82" x14ac:dyDescent="0.25">
      <c r="A5287" s="8"/>
      <c r="B5287" s="5"/>
      <c r="C5287" s="5"/>
      <c r="D5287" s="5"/>
      <c r="E5287" s="5"/>
      <c r="F5287" s="94" t="str">
        <f t="shared" si="829"/>
        <v/>
      </c>
      <c r="G5287" s="94" t="str">
        <f t="shared" si="830"/>
        <v/>
      </c>
      <c r="H5287" s="127" t="str">
        <f>IF(A5287&lt;&gt;"",IF(MID(C5287,1,1)="c",$AS$26,IF(MID(C5287,1,1)="r",$AS$41,IF(MID(C5287,1,1)="p",#REF!,#REF!))),"")</f>
        <v/>
      </c>
      <c r="I5287" s="92" t="str">
        <f t="shared" si="831"/>
        <v/>
      </c>
      <c r="J5287" s="92" t="str">
        <f t="shared" si="832"/>
        <v/>
      </c>
      <c r="K5287" s="92" t="str">
        <f t="shared" si="833"/>
        <v/>
      </c>
      <c r="L5287" s="92" t="str">
        <f t="shared" si="834"/>
        <v/>
      </c>
      <c r="M5287" s="95" t="str">
        <f>IF(A5287&lt;&gt;"",IF(MID(C5287,1,1)="c",SigmaEpsConcrete(I5287,$AN$30:$AN$33,$AR$30:$AR$33,$AS$26,$AS$27,$AS$28,$AQ$20,$AU$19),""),"")</f>
        <v/>
      </c>
      <c r="N5287" s="95" t="str">
        <f>IF(A5287&lt;&gt;"",IF(MID(C5287,1,1)="r",SigmaEpsReinf(J5287,$AS$42:$AS$43,$AS$41,$AS$39,$AS$40,$AQ$38),""),"")</f>
        <v/>
      </c>
      <c r="Q5287" s="92" t="str">
        <f t="shared" si="836"/>
        <v/>
      </c>
      <c r="R5287" s="92" t="str">
        <f t="shared" si="837"/>
        <v/>
      </c>
      <c r="U5287" s="5"/>
      <c r="V5287" s="5"/>
      <c r="W5287" s="94" t="str">
        <f t="shared" si="835"/>
        <v/>
      </c>
      <c r="X5287" s="94" t="str">
        <f t="shared" si="838"/>
        <v/>
      </c>
      <c r="Y5287" s="5"/>
      <c r="BK5287" s="8"/>
      <c r="BL5287" s="5"/>
      <c r="BM5287" s="5"/>
      <c r="BN5287" s="5"/>
      <c r="BO5287" s="5"/>
      <c r="BP5287" s="1"/>
      <c r="BQ5287" s="1"/>
      <c r="BR5287" s="1"/>
      <c r="BS5287" s="1"/>
      <c r="BT5287" s="1"/>
      <c r="BU5287" s="4"/>
      <c r="BV5287" s="1"/>
      <c r="BW5287" s="3"/>
      <c r="BX5287" s="4"/>
      <c r="BY5287" s="5"/>
      <c r="BZ5287" s="5"/>
      <c r="CA5287" s="5"/>
      <c r="CB5287" s="5"/>
      <c r="CC5287" s="5"/>
      <c r="CD5287" s="43"/>
    </row>
    <row r="5288" spans="1:82" x14ac:dyDescent="0.25">
      <c r="A5288" s="8"/>
      <c r="B5288" s="5"/>
      <c r="C5288" s="5"/>
      <c r="D5288" s="5"/>
      <c r="E5288" s="5"/>
      <c r="F5288" s="94" t="str">
        <f t="shared" si="829"/>
        <v/>
      </c>
      <c r="G5288" s="94" t="str">
        <f t="shared" si="830"/>
        <v/>
      </c>
      <c r="H5288" s="127" t="str">
        <f>IF(A5288&lt;&gt;"",IF(MID(C5288,1,1)="c",$AS$26,IF(MID(C5288,1,1)="r",$AS$41,IF(MID(C5288,1,1)="p",#REF!,#REF!))),"")</f>
        <v/>
      </c>
      <c r="I5288" s="92" t="str">
        <f t="shared" si="831"/>
        <v/>
      </c>
      <c r="J5288" s="92" t="str">
        <f t="shared" si="832"/>
        <v/>
      </c>
      <c r="K5288" s="92" t="str">
        <f t="shared" si="833"/>
        <v/>
      </c>
      <c r="L5288" s="92" t="str">
        <f t="shared" si="834"/>
        <v/>
      </c>
      <c r="M5288" s="95" t="str">
        <f>IF(A5288&lt;&gt;"",IF(MID(C5288,1,1)="c",SigmaEpsConcrete(I5288,$AN$30:$AN$33,$AR$30:$AR$33,$AS$26,$AS$27,$AS$28,$AQ$20,$AU$19),""),"")</f>
        <v/>
      </c>
      <c r="N5288" s="95" t="str">
        <f>IF(A5288&lt;&gt;"",IF(MID(C5288,1,1)="r",SigmaEpsReinf(J5288,$AS$42:$AS$43,$AS$41,$AS$39,$AS$40,$AQ$38),""),"")</f>
        <v/>
      </c>
      <c r="Q5288" s="92" t="str">
        <f t="shared" si="836"/>
        <v/>
      </c>
      <c r="R5288" s="92" t="str">
        <f t="shared" si="837"/>
        <v/>
      </c>
      <c r="U5288" s="5"/>
      <c r="V5288" s="5"/>
      <c r="W5288" s="94" t="str">
        <f t="shared" si="835"/>
        <v/>
      </c>
      <c r="X5288" s="94" t="str">
        <f t="shared" si="838"/>
        <v/>
      </c>
      <c r="Y5288" s="5"/>
      <c r="BK5288" s="8"/>
      <c r="BL5288" s="5"/>
      <c r="BM5288" s="5"/>
      <c r="BN5288" s="5"/>
      <c r="BO5288" s="5"/>
      <c r="BP5288" s="1"/>
      <c r="BQ5288" s="1"/>
      <c r="BR5288" s="1"/>
      <c r="BS5288" s="1"/>
      <c r="BT5288" s="1"/>
      <c r="BU5288" s="4"/>
      <c r="BV5288" s="1"/>
      <c r="BW5288" s="3"/>
      <c r="BX5288" s="4"/>
      <c r="BY5288" s="5"/>
      <c r="BZ5288" s="5"/>
      <c r="CA5288" s="5"/>
      <c r="CB5288" s="5"/>
      <c r="CC5288" s="5"/>
      <c r="CD5288" s="43"/>
    </row>
    <row r="5289" spans="1:82" x14ac:dyDescent="0.25">
      <c r="A5289" s="8"/>
      <c r="B5289" s="5"/>
      <c r="C5289" s="5"/>
      <c r="D5289" s="5"/>
      <c r="E5289" s="5"/>
      <c r="F5289" s="94" t="str">
        <f t="shared" si="829"/>
        <v/>
      </c>
      <c r="G5289" s="94" t="str">
        <f t="shared" si="830"/>
        <v/>
      </c>
      <c r="H5289" s="127" t="str">
        <f>IF(A5289&lt;&gt;"",IF(MID(C5289,1,1)="c",$AS$26,IF(MID(C5289,1,1)="r",$AS$41,IF(MID(C5289,1,1)="p",#REF!,#REF!))),"")</f>
        <v/>
      </c>
      <c r="I5289" s="92" t="str">
        <f t="shared" si="831"/>
        <v/>
      </c>
      <c r="J5289" s="92" t="str">
        <f t="shared" si="832"/>
        <v/>
      </c>
      <c r="K5289" s="92" t="str">
        <f t="shared" si="833"/>
        <v/>
      </c>
      <c r="L5289" s="92" t="str">
        <f t="shared" si="834"/>
        <v/>
      </c>
      <c r="M5289" s="95" t="str">
        <f>IF(A5289&lt;&gt;"",IF(MID(C5289,1,1)="c",SigmaEpsConcrete(I5289,$AN$30:$AN$33,$AR$30:$AR$33,$AS$26,$AS$27,$AS$28,$AQ$20,$AU$19),""),"")</f>
        <v/>
      </c>
      <c r="N5289" s="95" t="str">
        <f>IF(A5289&lt;&gt;"",IF(MID(C5289,1,1)="r",SigmaEpsReinf(J5289,$AS$42:$AS$43,$AS$41,$AS$39,$AS$40,$AQ$38),""),"")</f>
        <v/>
      </c>
      <c r="Q5289" s="92" t="str">
        <f t="shared" si="836"/>
        <v/>
      </c>
      <c r="R5289" s="92" t="str">
        <f t="shared" si="837"/>
        <v/>
      </c>
      <c r="U5289" s="5"/>
      <c r="V5289" s="5"/>
      <c r="W5289" s="94" t="str">
        <f t="shared" si="835"/>
        <v/>
      </c>
      <c r="X5289" s="94" t="str">
        <f t="shared" si="838"/>
        <v/>
      </c>
      <c r="Y5289" s="5"/>
      <c r="BK5289" s="8"/>
      <c r="BL5289" s="5"/>
      <c r="BM5289" s="5"/>
      <c r="BN5289" s="5"/>
      <c r="BO5289" s="5"/>
      <c r="BP5289" s="1"/>
      <c r="BQ5289" s="1"/>
      <c r="BR5289" s="1"/>
      <c r="BS5289" s="1"/>
      <c r="BT5289" s="1"/>
      <c r="BU5289" s="4"/>
      <c r="BV5289" s="1"/>
      <c r="BW5289" s="3"/>
      <c r="BX5289" s="4"/>
      <c r="BY5289" s="5"/>
      <c r="BZ5289" s="5"/>
      <c r="CA5289" s="5"/>
      <c r="CB5289" s="5"/>
      <c r="CC5289" s="5"/>
      <c r="CD5289" s="43"/>
    </row>
    <row r="5290" spans="1:82" x14ac:dyDescent="0.25">
      <c r="A5290" s="8"/>
      <c r="B5290" s="5"/>
      <c r="C5290" s="5"/>
      <c r="D5290" s="5"/>
      <c r="E5290" s="5"/>
      <c r="F5290" s="94" t="str">
        <f t="shared" si="829"/>
        <v/>
      </c>
      <c r="G5290" s="94" t="str">
        <f t="shared" si="830"/>
        <v/>
      </c>
      <c r="H5290" s="127" t="str">
        <f>IF(A5290&lt;&gt;"",IF(MID(C5290,1,1)="c",$AS$26,IF(MID(C5290,1,1)="r",$AS$41,IF(MID(C5290,1,1)="p",#REF!,#REF!))),"")</f>
        <v/>
      </c>
      <c r="I5290" s="92" t="str">
        <f t="shared" si="831"/>
        <v/>
      </c>
      <c r="J5290" s="92" t="str">
        <f t="shared" si="832"/>
        <v/>
      </c>
      <c r="K5290" s="92" t="str">
        <f t="shared" si="833"/>
        <v/>
      </c>
      <c r="L5290" s="92" t="str">
        <f t="shared" si="834"/>
        <v/>
      </c>
      <c r="M5290" s="95" t="str">
        <f>IF(A5290&lt;&gt;"",IF(MID(C5290,1,1)="c",SigmaEpsConcrete(I5290,$AN$30:$AN$33,$AR$30:$AR$33,$AS$26,$AS$27,$AS$28,$AQ$20,$AU$19),""),"")</f>
        <v/>
      </c>
      <c r="N5290" s="95" t="str">
        <f>IF(A5290&lt;&gt;"",IF(MID(C5290,1,1)="r",SigmaEpsReinf(J5290,$AS$42:$AS$43,$AS$41,$AS$39,$AS$40,$AQ$38),""),"")</f>
        <v/>
      </c>
      <c r="Q5290" s="92" t="str">
        <f t="shared" si="836"/>
        <v/>
      </c>
      <c r="R5290" s="92" t="str">
        <f t="shared" si="837"/>
        <v/>
      </c>
      <c r="U5290" s="5"/>
      <c r="V5290" s="5"/>
      <c r="W5290" s="94" t="str">
        <f t="shared" si="835"/>
        <v/>
      </c>
      <c r="X5290" s="94" t="str">
        <f t="shared" si="838"/>
        <v/>
      </c>
      <c r="Y5290" s="5"/>
      <c r="BK5290" s="8"/>
      <c r="BL5290" s="5"/>
      <c r="BM5290" s="5"/>
      <c r="BN5290" s="5"/>
      <c r="BO5290" s="5"/>
      <c r="BP5290" s="1"/>
      <c r="BQ5290" s="1"/>
      <c r="BR5290" s="1"/>
      <c r="BS5290" s="1"/>
      <c r="BT5290" s="1"/>
      <c r="BU5290" s="4"/>
      <c r="BV5290" s="1"/>
      <c r="BW5290" s="3"/>
      <c r="BX5290" s="4"/>
      <c r="BY5290" s="5"/>
      <c r="BZ5290" s="5"/>
      <c r="CA5290" s="5"/>
      <c r="CB5290" s="5"/>
      <c r="CC5290" s="5"/>
      <c r="CD5290" s="43"/>
    </row>
    <row r="5291" spans="1:82" x14ac:dyDescent="0.25">
      <c r="A5291" s="8"/>
      <c r="B5291" s="5"/>
      <c r="C5291" s="5"/>
      <c r="D5291" s="5"/>
      <c r="E5291" s="5"/>
      <c r="F5291" s="94" t="str">
        <f t="shared" si="829"/>
        <v/>
      </c>
      <c r="G5291" s="94" t="str">
        <f t="shared" si="830"/>
        <v/>
      </c>
      <c r="H5291" s="127" t="str">
        <f>IF(A5291&lt;&gt;"",IF(MID(C5291,1,1)="c",$AS$26,IF(MID(C5291,1,1)="r",$AS$41,IF(MID(C5291,1,1)="p",#REF!,#REF!))),"")</f>
        <v/>
      </c>
      <c r="I5291" s="92" t="str">
        <f t="shared" si="831"/>
        <v/>
      </c>
      <c r="J5291" s="92" t="str">
        <f t="shared" si="832"/>
        <v/>
      </c>
      <c r="K5291" s="92" t="str">
        <f t="shared" si="833"/>
        <v/>
      </c>
      <c r="L5291" s="92" t="str">
        <f t="shared" si="834"/>
        <v/>
      </c>
      <c r="M5291" s="95" t="str">
        <f>IF(A5291&lt;&gt;"",IF(MID(C5291,1,1)="c",SigmaEpsConcrete(I5291,$AN$30:$AN$33,$AR$30:$AR$33,$AS$26,$AS$27,$AS$28,$AQ$20,$AU$19),""),"")</f>
        <v/>
      </c>
      <c r="N5291" s="95" t="str">
        <f>IF(A5291&lt;&gt;"",IF(MID(C5291,1,1)="r",SigmaEpsReinf(J5291,$AS$42:$AS$43,$AS$41,$AS$39,$AS$40,$AQ$38),""),"")</f>
        <v/>
      </c>
      <c r="Q5291" s="92" t="str">
        <f t="shared" si="836"/>
        <v/>
      </c>
      <c r="R5291" s="92" t="str">
        <f t="shared" si="837"/>
        <v/>
      </c>
      <c r="U5291" s="5"/>
      <c r="V5291" s="5"/>
      <c r="W5291" s="94" t="str">
        <f t="shared" si="835"/>
        <v/>
      </c>
      <c r="X5291" s="94" t="str">
        <f t="shared" si="838"/>
        <v/>
      </c>
      <c r="Y5291" s="5"/>
      <c r="BK5291" s="8"/>
      <c r="BL5291" s="5"/>
      <c r="BM5291" s="5"/>
      <c r="BN5291" s="5"/>
      <c r="BO5291" s="5"/>
      <c r="BP5291" s="1"/>
      <c r="BQ5291" s="1"/>
      <c r="BR5291" s="1"/>
      <c r="BS5291" s="1"/>
      <c r="BT5291" s="1"/>
      <c r="BU5291" s="4"/>
      <c r="BV5291" s="1"/>
      <c r="BW5291" s="3"/>
      <c r="BX5291" s="4"/>
      <c r="BY5291" s="5"/>
      <c r="BZ5291" s="5"/>
      <c r="CA5291" s="5"/>
      <c r="CB5291" s="5"/>
      <c r="CC5291" s="5"/>
      <c r="CD5291" s="43"/>
    </row>
    <row r="5292" spans="1:82" x14ac:dyDescent="0.25">
      <c r="A5292" s="8"/>
      <c r="B5292" s="5"/>
      <c r="C5292" s="5"/>
      <c r="D5292" s="5"/>
      <c r="E5292" s="5"/>
      <c r="F5292" s="94" t="str">
        <f t="shared" si="829"/>
        <v/>
      </c>
      <c r="G5292" s="94" t="str">
        <f t="shared" si="830"/>
        <v/>
      </c>
      <c r="H5292" s="127" t="str">
        <f>IF(A5292&lt;&gt;"",IF(MID(C5292,1,1)="c",$AS$26,IF(MID(C5292,1,1)="r",$AS$41,IF(MID(C5292,1,1)="p",#REF!,#REF!))),"")</f>
        <v/>
      </c>
      <c r="I5292" s="92" t="str">
        <f t="shared" si="831"/>
        <v/>
      </c>
      <c r="J5292" s="92" t="str">
        <f t="shared" si="832"/>
        <v/>
      </c>
      <c r="K5292" s="92" t="str">
        <f t="shared" si="833"/>
        <v/>
      </c>
      <c r="L5292" s="92" t="str">
        <f t="shared" si="834"/>
        <v/>
      </c>
      <c r="M5292" s="95" t="str">
        <f>IF(A5292&lt;&gt;"",IF(MID(C5292,1,1)="c",SigmaEpsConcrete(I5292,$AN$30:$AN$33,$AR$30:$AR$33,$AS$26,$AS$27,$AS$28,$AQ$20,$AU$19),""),"")</f>
        <v/>
      </c>
      <c r="N5292" s="95" t="str">
        <f>IF(A5292&lt;&gt;"",IF(MID(C5292,1,1)="r",SigmaEpsReinf(J5292,$AS$42:$AS$43,$AS$41,$AS$39,$AS$40,$AQ$38),""),"")</f>
        <v/>
      </c>
      <c r="Q5292" s="92" t="str">
        <f t="shared" si="836"/>
        <v/>
      </c>
      <c r="R5292" s="92" t="str">
        <f t="shared" si="837"/>
        <v/>
      </c>
      <c r="U5292" s="5"/>
      <c r="V5292" s="5"/>
      <c r="W5292" s="94" t="str">
        <f t="shared" si="835"/>
        <v/>
      </c>
      <c r="X5292" s="94" t="str">
        <f t="shared" si="838"/>
        <v/>
      </c>
      <c r="Y5292" s="5"/>
      <c r="BK5292" s="8"/>
      <c r="BL5292" s="5"/>
      <c r="BM5292" s="5"/>
      <c r="BN5292" s="5"/>
      <c r="BO5292" s="5"/>
      <c r="BP5292" s="1"/>
      <c r="BQ5292" s="1"/>
      <c r="BR5292" s="1"/>
      <c r="BS5292" s="1"/>
      <c r="BT5292" s="1"/>
      <c r="BU5292" s="4"/>
      <c r="BV5292" s="1"/>
      <c r="BW5292" s="3"/>
      <c r="BX5292" s="4"/>
      <c r="BY5292" s="5"/>
      <c r="BZ5292" s="5"/>
      <c r="CA5292" s="5"/>
      <c r="CB5292" s="5"/>
      <c r="CC5292" s="5"/>
      <c r="CD5292" s="43"/>
    </row>
    <row r="5293" spans="1:82" x14ac:dyDescent="0.25">
      <c r="A5293" s="8"/>
      <c r="B5293" s="5"/>
      <c r="C5293" s="5"/>
      <c r="D5293" s="5"/>
      <c r="E5293" s="5"/>
      <c r="F5293" s="94" t="str">
        <f t="shared" si="829"/>
        <v/>
      </c>
      <c r="G5293" s="94" t="str">
        <f t="shared" si="830"/>
        <v/>
      </c>
      <c r="H5293" s="127" t="str">
        <f>IF(A5293&lt;&gt;"",IF(MID(C5293,1,1)="c",$AS$26,IF(MID(C5293,1,1)="r",$AS$41,IF(MID(C5293,1,1)="p",#REF!,#REF!))),"")</f>
        <v/>
      </c>
      <c r="I5293" s="92" t="str">
        <f t="shared" si="831"/>
        <v/>
      </c>
      <c r="J5293" s="92" t="str">
        <f t="shared" si="832"/>
        <v/>
      </c>
      <c r="K5293" s="92" t="str">
        <f t="shared" si="833"/>
        <v/>
      </c>
      <c r="L5293" s="92" t="str">
        <f t="shared" si="834"/>
        <v/>
      </c>
      <c r="M5293" s="95" t="str">
        <f>IF(A5293&lt;&gt;"",IF(MID(C5293,1,1)="c",SigmaEpsConcrete(I5293,$AN$30:$AN$33,$AR$30:$AR$33,$AS$26,$AS$27,$AS$28,$AQ$20,$AU$19),""),"")</f>
        <v/>
      </c>
      <c r="N5293" s="95" t="str">
        <f>IF(A5293&lt;&gt;"",IF(MID(C5293,1,1)="r",SigmaEpsReinf(J5293,$AS$42:$AS$43,$AS$41,$AS$39,$AS$40,$AQ$38),""),"")</f>
        <v/>
      </c>
      <c r="Q5293" s="92" t="str">
        <f t="shared" si="836"/>
        <v/>
      </c>
      <c r="R5293" s="92" t="str">
        <f t="shared" si="837"/>
        <v/>
      </c>
      <c r="U5293" s="5"/>
      <c r="V5293" s="5"/>
      <c r="W5293" s="94" t="str">
        <f t="shared" si="835"/>
        <v/>
      </c>
      <c r="X5293" s="94" t="str">
        <f t="shared" si="838"/>
        <v/>
      </c>
      <c r="Y5293" s="5"/>
      <c r="BK5293" s="8"/>
      <c r="BL5293" s="5"/>
      <c r="BM5293" s="5"/>
      <c r="BN5293" s="5"/>
      <c r="BO5293" s="5"/>
      <c r="BP5293" s="1"/>
      <c r="BQ5293" s="1"/>
      <c r="BR5293" s="1"/>
      <c r="BS5293" s="1"/>
      <c r="BT5293" s="1"/>
      <c r="BU5293" s="4"/>
      <c r="BV5293" s="1"/>
      <c r="BW5293" s="3"/>
      <c r="BX5293" s="4"/>
      <c r="BY5293" s="5"/>
      <c r="BZ5293" s="5"/>
      <c r="CA5293" s="5"/>
      <c r="CB5293" s="5"/>
      <c r="CC5293" s="5"/>
      <c r="CD5293" s="43"/>
    </row>
    <row r="5294" spans="1:82" x14ac:dyDescent="0.25">
      <c r="A5294" s="8"/>
      <c r="B5294" s="5"/>
      <c r="C5294" s="5"/>
      <c r="D5294" s="5"/>
      <c r="E5294" s="5"/>
      <c r="F5294" s="94" t="str">
        <f t="shared" si="829"/>
        <v/>
      </c>
      <c r="G5294" s="94" t="str">
        <f t="shared" si="830"/>
        <v/>
      </c>
      <c r="H5294" s="127" t="str">
        <f>IF(A5294&lt;&gt;"",IF(MID(C5294,1,1)="c",$AS$26,IF(MID(C5294,1,1)="r",$AS$41,IF(MID(C5294,1,1)="p",#REF!,#REF!))),"")</f>
        <v/>
      </c>
      <c r="I5294" s="92" t="str">
        <f t="shared" si="831"/>
        <v/>
      </c>
      <c r="J5294" s="92" t="str">
        <f t="shared" si="832"/>
        <v/>
      </c>
      <c r="K5294" s="92" t="str">
        <f t="shared" si="833"/>
        <v/>
      </c>
      <c r="L5294" s="92" t="str">
        <f t="shared" si="834"/>
        <v/>
      </c>
      <c r="M5294" s="95" t="str">
        <f>IF(A5294&lt;&gt;"",IF(MID(C5294,1,1)="c",SigmaEpsConcrete(I5294,$AN$30:$AN$33,$AR$30:$AR$33,$AS$26,$AS$27,$AS$28,$AQ$20,$AU$19),""),"")</f>
        <v/>
      </c>
      <c r="N5294" s="95" t="str">
        <f>IF(A5294&lt;&gt;"",IF(MID(C5294,1,1)="r",SigmaEpsReinf(J5294,$AS$42:$AS$43,$AS$41,$AS$39,$AS$40,$AQ$38),""),"")</f>
        <v/>
      </c>
      <c r="Q5294" s="92" t="str">
        <f t="shared" si="836"/>
        <v/>
      </c>
      <c r="R5294" s="92" t="str">
        <f t="shared" si="837"/>
        <v/>
      </c>
      <c r="U5294" s="5"/>
      <c r="V5294" s="5"/>
      <c r="W5294" s="94" t="str">
        <f t="shared" si="835"/>
        <v/>
      </c>
      <c r="X5294" s="94" t="str">
        <f t="shared" si="838"/>
        <v/>
      </c>
      <c r="Y5294" s="5"/>
      <c r="BK5294" s="8"/>
      <c r="BL5294" s="5"/>
      <c r="BM5294" s="5"/>
      <c r="BN5294" s="5"/>
      <c r="BO5294" s="5"/>
      <c r="BP5294" s="1"/>
      <c r="BQ5294" s="1"/>
      <c r="BR5294" s="1"/>
      <c r="BS5294" s="1"/>
      <c r="BT5294" s="1"/>
      <c r="BU5294" s="4"/>
      <c r="BV5294" s="1"/>
      <c r="BW5294" s="3"/>
      <c r="BX5294" s="4"/>
      <c r="BY5294" s="5"/>
      <c r="BZ5294" s="5"/>
      <c r="CA5294" s="5"/>
      <c r="CB5294" s="5"/>
      <c r="CC5294" s="5"/>
      <c r="CD5294" s="43"/>
    </row>
    <row r="5295" spans="1:82" x14ac:dyDescent="0.25">
      <c r="A5295" s="8"/>
      <c r="B5295" s="5"/>
      <c r="C5295" s="5"/>
      <c r="D5295" s="5"/>
      <c r="E5295" s="5"/>
      <c r="F5295" s="94" t="str">
        <f t="shared" si="829"/>
        <v/>
      </c>
      <c r="G5295" s="94" t="str">
        <f t="shared" si="830"/>
        <v/>
      </c>
      <c r="H5295" s="127" t="str">
        <f>IF(A5295&lt;&gt;"",IF(MID(C5295,1,1)="c",$AS$26,IF(MID(C5295,1,1)="r",$AS$41,IF(MID(C5295,1,1)="p",#REF!,#REF!))),"")</f>
        <v/>
      </c>
      <c r="I5295" s="92" t="str">
        <f t="shared" si="831"/>
        <v/>
      </c>
      <c r="J5295" s="92" t="str">
        <f t="shared" si="832"/>
        <v/>
      </c>
      <c r="K5295" s="92" t="str">
        <f t="shared" si="833"/>
        <v/>
      </c>
      <c r="L5295" s="92" t="str">
        <f t="shared" si="834"/>
        <v/>
      </c>
      <c r="M5295" s="95" t="str">
        <f>IF(A5295&lt;&gt;"",IF(MID(C5295,1,1)="c",SigmaEpsConcrete(I5295,$AN$30:$AN$33,$AR$30:$AR$33,$AS$26,$AS$27,$AS$28,$AQ$20,$AU$19),""),"")</f>
        <v/>
      </c>
      <c r="N5295" s="95" t="str">
        <f>IF(A5295&lt;&gt;"",IF(MID(C5295,1,1)="r",SigmaEpsReinf(J5295,$AS$42:$AS$43,$AS$41,$AS$39,$AS$40,$AQ$38),""),"")</f>
        <v/>
      </c>
      <c r="Q5295" s="92" t="str">
        <f t="shared" si="836"/>
        <v/>
      </c>
      <c r="R5295" s="92" t="str">
        <f t="shared" si="837"/>
        <v/>
      </c>
      <c r="U5295" s="5"/>
      <c r="V5295" s="5"/>
      <c r="W5295" s="94" t="str">
        <f t="shared" si="835"/>
        <v/>
      </c>
      <c r="X5295" s="94" t="str">
        <f t="shared" si="838"/>
        <v/>
      </c>
      <c r="Y5295" s="5"/>
      <c r="BK5295" s="8"/>
      <c r="BL5295" s="5"/>
      <c r="BM5295" s="5"/>
      <c r="BN5295" s="5"/>
      <c r="BO5295" s="5"/>
      <c r="BP5295" s="1"/>
      <c r="BQ5295" s="1"/>
      <c r="BR5295" s="1"/>
      <c r="BS5295" s="1"/>
      <c r="BT5295" s="1"/>
      <c r="BU5295" s="4"/>
      <c r="BV5295" s="1"/>
      <c r="BW5295" s="3"/>
      <c r="BX5295" s="4"/>
      <c r="BY5295" s="5"/>
      <c r="BZ5295" s="5"/>
      <c r="CA5295" s="5"/>
      <c r="CB5295" s="5"/>
      <c r="CC5295" s="5"/>
      <c r="CD5295" s="43"/>
    </row>
    <row r="5296" spans="1:82" x14ac:dyDescent="0.25">
      <c r="A5296" s="8"/>
      <c r="B5296" s="5"/>
      <c r="C5296" s="5"/>
      <c r="D5296" s="5"/>
      <c r="E5296" s="5"/>
      <c r="F5296" s="94" t="str">
        <f t="shared" si="829"/>
        <v/>
      </c>
      <c r="G5296" s="94" t="str">
        <f t="shared" si="830"/>
        <v/>
      </c>
      <c r="H5296" s="127" t="str">
        <f>IF(A5296&lt;&gt;"",IF(MID(C5296,1,1)="c",$AS$26,IF(MID(C5296,1,1)="r",$AS$41,IF(MID(C5296,1,1)="p",#REF!,#REF!))),"")</f>
        <v/>
      </c>
      <c r="I5296" s="92" t="str">
        <f t="shared" si="831"/>
        <v/>
      </c>
      <c r="J5296" s="92" t="str">
        <f t="shared" si="832"/>
        <v/>
      </c>
      <c r="K5296" s="92" t="str">
        <f t="shared" si="833"/>
        <v/>
      </c>
      <c r="L5296" s="92" t="str">
        <f t="shared" si="834"/>
        <v/>
      </c>
      <c r="M5296" s="95" t="str">
        <f>IF(A5296&lt;&gt;"",IF(MID(C5296,1,1)="c",SigmaEpsConcrete(I5296,$AN$30:$AN$33,$AR$30:$AR$33,$AS$26,$AS$27,$AS$28,$AQ$20,$AU$19),""),"")</f>
        <v/>
      </c>
      <c r="N5296" s="95" t="str">
        <f>IF(A5296&lt;&gt;"",IF(MID(C5296,1,1)="r",SigmaEpsReinf(J5296,$AS$42:$AS$43,$AS$41,$AS$39,$AS$40,$AQ$38),""),"")</f>
        <v/>
      </c>
      <c r="Q5296" s="92" t="str">
        <f t="shared" si="836"/>
        <v/>
      </c>
      <c r="R5296" s="92" t="str">
        <f t="shared" si="837"/>
        <v/>
      </c>
      <c r="U5296" s="5"/>
      <c r="V5296" s="5"/>
      <c r="W5296" s="94" t="str">
        <f t="shared" si="835"/>
        <v/>
      </c>
      <c r="X5296" s="94" t="str">
        <f t="shared" si="838"/>
        <v/>
      </c>
      <c r="Y5296" s="5"/>
      <c r="BK5296" s="8"/>
      <c r="BL5296" s="5"/>
      <c r="BM5296" s="5"/>
      <c r="BN5296" s="5"/>
      <c r="BO5296" s="5"/>
      <c r="BP5296" s="1"/>
      <c r="BQ5296" s="1"/>
      <c r="BR5296" s="1"/>
      <c r="BS5296" s="1"/>
      <c r="BT5296" s="1"/>
      <c r="BU5296" s="4"/>
      <c r="BV5296" s="1"/>
      <c r="BW5296" s="3"/>
      <c r="BX5296" s="4"/>
      <c r="BY5296" s="5"/>
      <c r="BZ5296" s="5"/>
      <c r="CA5296" s="5"/>
      <c r="CB5296" s="5"/>
      <c r="CC5296" s="5"/>
      <c r="CD5296" s="43"/>
    </row>
    <row r="5297" spans="1:82" x14ac:dyDescent="0.25">
      <c r="A5297" s="8"/>
      <c r="B5297" s="5"/>
      <c r="C5297" s="5"/>
      <c r="D5297" s="5"/>
      <c r="E5297" s="5"/>
      <c r="F5297" s="94" t="str">
        <f t="shared" si="829"/>
        <v/>
      </c>
      <c r="G5297" s="94" t="str">
        <f t="shared" si="830"/>
        <v/>
      </c>
      <c r="H5297" s="127" t="str">
        <f>IF(A5297&lt;&gt;"",IF(MID(C5297,1,1)="c",$AS$26,IF(MID(C5297,1,1)="r",$AS$41,IF(MID(C5297,1,1)="p",#REF!,#REF!))),"")</f>
        <v/>
      </c>
      <c r="I5297" s="92" t="str">
        <f t="shared" si="831"/>
        <v/>
      </c>
      <c r="J5297" s="92" t="str">
        <f t="shared" si="832"/>
        <v/>
      </c>
      <c r="K5297" s="92" t="str">
        <f t="shared" si="833"/>
        <v/>
      </c>
      <c r="L5297" s="92" t="str">
        <f t="shared" si="834"/>
        <v/>
      </c>
      <c r="M5297" s="95" t="str">
        <f>IF(A5297&lt;&gt;"",IF(MID(C5297,1,1)="c",SigmaEpsConcrete(I5297,$AN$30:$AN$33,$AR$30:$AR$33,$AS$26,$AS$27,$AS$28,$AQ$20,$AU$19),""),"")</f>
        <v/>
      </c>
      <c r="N5297" s="95" t="str">
        <f>IF(A5297&lt;&gt;"",IF(MID(C5297,1,1)="r",SigmaEpsReinf(J5297,$AS$42:$AS$43,$AS$41,$AS$39,$AS$40,$AQ$38),""),"")</f>
        <v/>
      </c>
      <c r="Q5297" s="92" t="str">
        <f t="shared" si="836"/>
        <v/>
      </c>
      <c r="R5297" s="92" t="str">
        <f t="shared" si="837"/>
        <v/>
      </c>
      <c r="U5297" s="5"/>
      <c r="V5297" s="5"/>
      <c r="W5297" s="94" t="str">
        <f t="shared" si="835"/>
        <v/>
      </c>
      <c r="X5297" s="94" t="str">
        <f t="shared" si="838"/>
        <v/>
      </c>
      <c r="Y5297" s="5"/>
      <c r="BK5297" s="8"/>
      <c r="BL5297" s="5"/>
      <c r="BM5297" s="5"/>
      <c r="BN5297" s="5"/>
      <c r="BO5297" s="5"/>
      <c r="BP5297" s="1"/>
      <c r="BQ5297" s="1"/>
      <c r="BR5297" s="1"/>
      <c r="BS5297" s="1"/>
      <c r="BT5297" s="1"/>
      <c r="BU5297" s="4"/>
      <c r="BV5297" s="1"/>
      <c r="BW5297" s="3"/>
      <c r="BX5297" s="4"/>
      <c r="BY5297" s="5"/>
      <c r="BZ5297" s="5"/>
      <c r="CA5297" s="5"/>
      <c r="CB5297" s="5"/>
      <c r="CC5297" s="5"/>
      <c r="CD5297" s="43"/>
    </row>
    <row r="5298" spans="1:82" x14ac:dyDescent="0.25">
      <c r="A5298" s="8"/>
      <c r="B5298" s="5"/>
      <c r="C5298" s="5"/>
      <c r="D5298" s="5"/>
      <c r="E5298" s="5"/>
      <c r="F5298" s="94" t="str">
        <f t="shared" si="829"/>
        <v/>
      </c>
      <c r="G5298" s="94" t="str">
        <f t="shared" si="830"/>
        <v/>
      </c>
      <c r="H5298" s="127" t="str">
        <f>IF(A5298&lt;&gt;"",IF(MID(C5298,1,1)="c",$AS$26,IF(MID(C5298,1,1)="r",$AS$41,IF(MID(C5298,1,1)="p",#REF!,#REF!))),"")</f>
        <v/>
      </c>
      <c r="I5298" s="92" t="str">
        <f t="shared" si="831"/>
        <v/>
      </c>
      <c r="J5298" s="92" t="str">
        <f t="shared" si="832"/>
        <v/>
      </c>
      <c r="K5298" s="92" t="str">
        <f t="shared" si="833"/>
        <v/>
      </c>
      <c r="L5298" s="92" t="str">
        <f t="shared" si="834"/>
        <v/>
      </c>
      <c r="M5298" s="95" t="str">
        <f>IF(A5298&lt;&gt;"",IF(MID(C5298,1,1)="c",SigmaEpsConcrete(I5298,$AN$30:$AN$33,$AR$30:$AR$33,$AS$26,$AS$27,$AS$28,$AQ$20,$AU$19),""),"")</f>
        <v/>
      </c>
      <c r="N5298" s="95" t="str">
        <f>IF(A5298&lt;&gt;"",IF(MID(C5298,1,1)="r",SigmaEpsReinf(J5298,$AS$42:$AS$43,$AS$41,$AS$39,$AS$40,$AQ$38),""),"")</f>
        <v/>
      </c>
      <c r="Q5298" s="92" t="str">
        <f t="shared" si="836"/>
        <v/>
      </c>
      <c r="R5298" s="92" t="str">
        <f t="shared" si="837"/>
        <v/>
      </c>
      <c r="U5298" s="5"/>
      <c r="V5298" s="5"/>
      <c r="W5298" s="94" t="str">
        <f t="shared" si="835"/>
        <v/>
      </c>
      <c r="X5298" s="94" t="str">
        <f t="shared" si="838"/>
        <v/>
      </c>
      <c r="Y5298" s="5"/>
      <c r="BK5298" s="8"/>
      <c r="BL5298" s="5"/>
      <c r="BM5298" s="5"/>
      <c r="BN5298" s="5"/>
      <c r="BO5298" s="5"/>
      <c r="BP5298" s="1"/>
      <c r="BQ5298" s="1"/>
      <c r="BR5298" s="1"/>
      <c r="BS5298" s="1"/>
      <c r="BT5298" s="1"/>
      <c r="BU5298" s="4"/>
      <c r="BV5298" s="1"/>
      <c r="BW5298" s="3"/>
      <c r="BX5298" s="4"/>
      <c r="BY5298" s="5"/>
      <c r="BZ5298" s="5"/>
      <c r="CA5298" s="5"/>
      <c r="CB5298" s="5"/>
      <c r="CC5298" s="5"/>
      <c r="CD5298" s="43"/>
    </row>
    <row r="5299" spans="1:82" x14ac:dyDescent="0.25">
      <c r="A5299" s="8"/>
      <c r="B5299" s="5"/>
      <c r="C5299" s="5"/>
      <c r="D5299" s="5"/>
      <c r="E5299" s="5"/>
      <c r="F5299" s="94" t="str">
        <f t="shared" si="829"/>
        <v/>
      </c>
      <c r="G5299" s="94" t="str">
        <f t="shared" si="830"/>
        <v/>
      </c>
      <c r="H5299" s="127" t="str">
        <f>IF(A5299&lt;&gt;"",IF(MID(C5299,1,1)="c",$AS$26,IF(MID(C5299,1,1)="r",$AS$41,IF(MID(C5299,1,1)="p",#REF!,#REF!))),"")</f>
        <v/>
      </c>
      <c r="I5299" s="92" t="str">
        <f t="shared" si="831"/>
        <v/>
      </c>
      <c r="J5299" s="92" t="str">
        <f t="shared" si="832"/>
        <v/>
      </c>
      <c r="K5299" s="92" t="str">
        <f t="shared" si="833"/>
        <v/>
      </c>
      <c r="L5299" s="92" t="str">
        <f t="shared" si="834"/>
        <v/>
      </c>
      <c r="M5299" s="95" t="str">
        <f>IF(A5299&lt;&gt;"",IF(MID(C5299,1,1)="c",SigmaEpsConcrete(I5299,$AN$30:$AN$33,$AR$30:$AR$33,$AS$26,$AS$27,$AS$28,$AQ$20,$AU$19),""),"")</f>
        <v/>
      </c>
      <c r="N5299" s="95" t="str">
        <f>IF(A5299&lt;&gt;"",IF(MID(C5299,1,1)="r",SigmaEpsReinf(J5299,$AS$42:$AS$43,$AS$41,$AS$39,$AS$40,$AQ$38),""),"")</f>
        <v/>
      </c>
      <c r="Q5299" s="92" t="str">
        <f t="shared" si="836"/>
        <v/>
      </c>
      <c r="R5299" s="92" t="str">
        <f t="shared" si="837"/>
        <v/>
      </c>
      <c r="U5299" s="5"/>
      <c r="V5299" s="5"/>
      <c r="W5299" s="94" t="str">
        <f t="shared" si="835"/>
        <v/>
      </c>
      <c r="X5299" s="94" t="str">
        <f t="shared" si="838"/>
        <v/>
      </c>
      <c r="Y5299" s="5"/>
      <c r="BK5299" s="8"/>
      <c r="BL5299" s="5"/>
      <c r="BM5299" s="5"/>
      <c r="BN5299" s="5"/>
      <c r="BO5299" s="5"/>
      <c r="BP5299" s="1"/>
      <c r="BQ5299" s="1"/>
      <c r="BR5299" s="1"/>
      <c r="BS5299" s="1"/>
      <c r="BT5299" s="1"/>
      <c r="BU5299" s="4"/>
      <c r="BV5299" s="1"/>
      <c r="BW5299" s="3"/>
      <c r="BX5299" s="4"/>
      <c r="BY5299" s="5"/>
      <c r="BZ5299" s="5"/>
      <c r="CA5299" s="5"/>
      <c r="CB5299" s="5"/>
      <c r="CC5299" s="5"/>
      <c r="CD5299" s="43"/>
    </row>
    <row r="5300" spans="1:82" x14ac:dyDescent="0.25">
      <c r="A5300" s="8"/>
      <c r="B5300" s="5"/>
      <c r="C5300" s="5"/>
      <c r="D5300" s="5"/>
      <c r="E5300" s="5"/>
      <c r="F5300" s="94" t="str">
        <f t="shared" si="829"/>
        <v/>
      </c>
      <c r="G5300" s="94" t="str">
        <f t="shared" si="830"/>
        <v/>
      </c>
      <c r="H5300" s="127" t="str">
        <f>IF(A5300&lt;&gt;"",IF(MID(C5300,1,1)="c",$AS$26,IF(MID(C5300,1,1)="r",$AS$41,IF(MID(C5300,1,1)="p",#REF!,#REF!))),"")</f>
        <v/>
      </c>
      <c r="I5300" s="92" t="str">
        <f t="shared" si="831"/>
        <v/>
      </c>
      <c r="J5300" s="92" t="str">
        <f t="shared" si="832"/>
        <v/>
      </c>
      <c r="K5300" s="92" t="str">
        <f t="shared" si="833"/>
        <v/>
      </c>
      <c r="L5300" s="92" t="str">
        <f t="shared" si="834"/>
        <v/>
      </c>
      <c r="M5300" s="95" t="str">
        <f>IF(A5300&lt;&gt;"",IF(MID(C5300,1,1)="c",SigmaEpsConcrete(I5300,$AN$30:$AN$33,$AR$30:$AR$33,$AS$26,$AS$27,$AS$28,$AQ$20,$AU$19),""),"")</f>
        <v/>
      </c>
      <c r="N5300" s="95" t="str">
        <f>IF(A5300&lt;&gt;"",IF(MID(C5300,1,1)="r",SigmaEpsReinf(J5300,$AS$42:$AS$43,$AS$41,$AS$39,$AS$40,$AQ$38),""),"")</f>
        <v/>
      </c>
      <c r="Q5300" s="92" t="str">
        <f t="shared" si="836"/>
        <v/>
      </c>
      <c r="R5300" s="92" t="str">
        <f t="shared" si="837"/>
        <v/>
      </c>
      <c r="U5300" s="5"/>
      <c r="V5300" s="5"/>
      <c r="W5300" s="94" t="str">
        <f t="shared" si="835"/>
        <v/>
      </c>
      <c r="X5300" s="94" t="str">
        <f t="shared" si="838"/>
        <v/>
      </c>
      <c r="Y5300" s="5"/>
      <c r="BK5300" s="8"/>
      <c r="BL5300" s="5"/>
      <c r="BM5300" s="5"/>
      <c r="BN5300" s="5"/>
      <c r="BO5300" s="5"/>
      <c r="BP5300" s="1"/>
      <c r="BQ5300" s="1"/>
      <c r="BR5300" s="1"/>
      <c r="BS5300" s="1"/>
      <c r="BT5300" s="1"/>
      <c r="BU5300" s="4"/>
      <c r="BV5300" s="1"/>
      <c r="BW5300" s="3"/>
      <c r="BX5300" s="4"/>
      <c r="BY5300" s="5"/>
      <c r="BZ5300" s="5"/>
      <c r="CA5300" s="5"/>
      <c r="CB5300" s="5"/>
      <c r="CC5300" s="5"/>
      <c r="CD5300" s="43"/>
    </row>
    <row r="5301" spans="1:82" x14ac:dyDescent="0.25">
      <c r="A5301" s="8"/>
      <c r="B5301" s="5"/>
      <c r="C5301" s="5"/>
      <c r="D5301" s="5"/>
      <c r="E5301" s="5"/>
      <c r="F5301" s="94" t="str">
        <f t="shared" si="829"/>
        <v/>
      </c>
      <c r="G5301" s="94" t="str">
        <f t="shared" si="830"/>
        <v/>
      </c>
      <c r="H5301" s="127" t="str">
        <f>IF(A5301&lt;&gt;"",IF(MID(C5301,1,1)="c",$AS$26,IF(MID(C5301,1,1)="r",$AS$41,IF(MID(C5301,1,1)="p",#REF!,#REF!))),"")</f>
        <v/>
      </c>
      <c r="I5301" s="92" t="str">
        <f t="shared" si="831"/>
        <v/>
      </c>
      <c r="J5301" s="92" t="str">
        <f t="shared" si="832"/>
        <v/>
      </c>
      <c r="K5301" s="92" t="str">
        <f t="shared" si="833"/>
        <v/>
      </c>
      <c r="L5301" s="92" t="str">
        <f t="shared" si="834"/>
        <v/>
      </c>
      <c r="M5301" s="95" t="str">
        <f>IF(A5301&lt;&gt;"",IF(MID(C5301,1,1)="c",SigmaEpsConcrete(I5301,$AN$30:$AN$33,$AR$30:$AR$33,$AS$26,$AS$27,$AS$28,$AQ$20,$AU$19),""),"")</f>
        <v/>
      </c>
      <c r="N5301" s="95" t="str">
        <f>IF(A5301&lt;&gt;"",IF(MID(C5301,1,1)="r",SigmaEpsReinf(J5301,$AS$42:$AS$43,$AS$41,$AS$39,$AS$40,$AQ$38),""),"")</f>
        <v/>
      </c>
      <c r="Q5301" s="92" t="str">
        <f t="shared" si="836"/>
        <v/>
      </c>
      <c r="R5301" s="92" t="str">
        <f t="shared" si="837"/>
        <v/>
      </c>
      <c r="U5301" s="5"/>
      <c r="V5301" s="5"/>
      <c r="W5301" s="94" t="str">
        <f t="shared" si="835"/>
        <v/>
      </c>
      <c r="X5301" s="94" t="str">
        <f t="shared" si="838"/>
        <v/>
      </c>
      <c r="Y5301" s="5"/>
      <c r="BK5301" s="8"/>
      <c r="BL5301" s="5"/>
      <c r="BM5301" s="5"/>
      <c r="BN5301" s="5"/>
      <c r="BO5301" s="5"/>
      <c r="BP5301" s="1"/>
      <c r="BQ5301" s="1"/>
      <c r="BR5301" s="1"/>
      <c r="BS5301" s="1"/>
      <c r="BT5301" s="1"/>
      <c r="BU5301" s="4"/>
      <c r="BV5301" s="1"/>
      <c r="BW5301" s="3"/>
      <c r="BX5301" s="4"/>
      <c r="BY5301" s="5"/>
      <c r="BZ5301" s="5"/>
      <c r="CA5301" s="5"/>
      <c r="CB5301" s="5"/>
      <c r="CC5301" s="5"/>
      <c r="CD5301" s="43"/>
    </row>
    <row r="5302" spans="1:82" x14ac:dyDescent="0.25">
      <c r="A5302" s="8"/>
      <c r="B5302" s="5"/>
      <c r="C5302" s="5"/>
      <c r="D5302" s="5"/>
      <c r="E5302" s="5"/>
      <c r="F5302" s="94" t="str">
        <f t="shared" si="829"/>
        <v/>
      </c>
      <c r="G5302" s="94" t="str">
        <f t="shared" si="830"/>
        <v/>
      </c>
      <c r="H5302" s="127" t="str">
        <f>IF(A5302&lt;&gt;"",IF(MID(C5302,1,1)="c",$AS$26,IF(MID(C5302,1,1)="r",$AS$41,IF(MID(C5302,1,1)="p",#REF!,#REF!))),"")</f>
        <v/>
      </c>
      <c r="I5302" s="92" t="str">
        <f t="shared" si="831"/>
        <v/>
      </c>
      <c r="J5302" s="92" t="str">
        <f t="shared" si="832"/>
        <v/>
      </c>
      <c r="K5302" s="92" t="str">
        <f t="shared" si="833"/>
        <v/>
      </c>
      <c r="L5302" s="92" t="str">
        <f t="shared" si="834"/>
        <v/>
      </c>
      <c r="M5302" s="95" t="str">
        <f>IF(A5302&lt;&gt;"",IF(MID(C5302,1,1)="c",SigmaEpsConcrete(I5302,$AN$30:$AN$33,$AR$30:$AR$33,$AS$26,$AS$27,$AS$28,$AQ$20,$AU$19),""),"")</f>
        <v/>
      </c>
      <c r="N5302" s="95" t="str">
        <f>IF(A5302&lt;&gt;"",IF(MID(C5302,1,1)="r",SigmaEpsReinf(J5302,$AS$42:$AS$43,$AS$41,$AS$39,$AS$40,$AQ$38),""),"")</f>
        <v/>
      </c>
      <c r="Q5302" s="92" t="str">
        <f t="shared" si="836"/>
        <v/>
      </c>
      <c r="R5302" s="92" t="str">
        <f t="shared" si="837"/>
        <v/>
      </c>
      <c r="U5302" s="5"/>
      <c r="V5302" s="5"/>
      <c r="W5302" s="94" t="str">
        <f t="shared" si="835"/>
        <v/>
      </c>
      <c r="X5302" s="94" t="str">
        <f t="shared" si="838"/>
        <v/>
      </c>
      <c r="Y5302" s="5"/>
      <c r="BK5302" s="8"/>
      <c r="BL5302" s="5"/>
      <c r="BM5302" s="5"/>
      <c r="BN5302" s="5"/>
      <c r="BO5302" s="5"/>
      <c r="BP5302" s="1"/>
      <c r="BQ5302" s="1"/>
      <c r="BR5302" s="1"/>
      <c r="BS5302" s="1"/>
      <c r="BT5302" s="1"/>
      <c r="BU5302" s="4"/>
      <c r="BV5302" s="1"/>
      <c r="BW5302" s="3"/>
      <c r="BX5302" s="4"/>
      <c r="BY5302" s="5"/>
      <c r="BZ5302" s="5"/>
      <c r="CA5302" s="5"/>
      <c r="CB5302" s="5"/>
      <c r="CC5302" s="5"/>
      <c r="CD5302" s="43"/>
    </row>
    <row r="5303" spans="1:82" x14ac:dyDescent="0.25">
      <c r="A5303" s="8"/>
      <c r="B5303" s="5"/>
      <c r="C5303" s="5"/>
      <c r="D5303" s="5"/>
      <c r="E5303" s="5"/>
      <c r="F5303" s="94" t="str">
        <f t="shared" si="829"/>
        <v/>
      </c>
      <c r="G5303" s="94" t="str">
        <f t="shared" si="830"/>
        <v/>
      </c>
      <c r="H5303" s="127" t="str">
        <f>IF(A5303&lt;&gt;"",IF(MID(C5303,1,1)="c",$AS$26,IF(MID(C5303,1,1)="r",$AS$41,IF(MID(C5303,1,1)="p",#REF!,#REF!))),"")</f>
        <v/>
      </c>
      <c r="I5303" s="92" t="str">
        <f t="shared" si="831"/>
        <v/>
      </c>
      <c r="J5303" s="92" t="str">
        <f t="shared" si="832"/>
        <v/>
      </c>
      <c r="K5303" s="92" t="str">
        <f t="shared" si="833"/>
        <v/>
      </c>
      <c r="L5303" s="92" t="str">
        <f t="shared" si="834"/>
        <v/>
      </c>
      <c r="M5303" s="95" t="str">
        <f>IF(A5303&lt;&gt;"",IF(MID(C5303,1,1)="c",SigmaEpsConcrete(I5303,$AN$30:$AN$33,$AR$30:$AR$33,$AS$26,$AS$27,$AS$28,$AQ$20,$AU$19),""),"")</f>
        <v/>
      </c>
      <c r="N5303" s="95" t="str">
        <f>IF(A5303&lt;&gt;"",IF(MID(C5303,1,1)="r",SigmaEpsReinf(J5303,$AS$42:$AS$43,$AS$41,$AS$39,$AS$40,$AQ$38),""),"")</f>
        <v/>
      </c>
      <c r="Q5303" s="92" t="str">
        <f t="shared" si="836"/>
        <v/>
      </c>
      <c r="R5303" s="92" t="str">
        <f t="shared" si="837"/>
        <v/>
      </c>
      <c r="U5303" s="5"/>
      <c r="V5303" s="5"/>
      <c r="W5303" s="94" t="str">
        <f t="shared" si="835"/>
        <v/>
      </c>
      <c r="X5303" s="94" t="str">
        <f t="shared" si="838"/>
        <v/>
      </c>
      <c r="Y5303" s="5"/>
      <c r="BK5303" s="8"/>
      <c r="BL5303" s="5"/>
      <c r="BM5303" s="5"/>
      <c r="BN5303" s="5"/>
      <c r="BO5303" s="5"/>
      <c r="BP5303" s="1"/>
      <c r="BQ5303" s="1"/>
      <c r="BR5303" s="1"/>
      <c r="BS5303" s="1"/>
      <c r="BT5303" s="1"/>
      <c r="BU5303" s="4"/>
      <c r="BV5303" s="1"/>
      <c r="BW5303" s="3"/>
      <c r="BX5303" s="4"/>
      <c r="BY5303" s="5"/>
      <c r="BZ5303" s="5"/>
      <c r="CA5303" s="5"/>
      <c r="CB5303" s="5"/>
      <c r="CC5303" s="5"/>
      <c r="CD5303" s="43"/>
    </row>
    <row r="5304" spans="1:82" x14ac:dyDescent="0.25">
      <c r="A5304" s="8"/>
      <c r="B5304" s="5"/>
      <c r="C5304" s="5"/>
      <c r="D5304" s="5"/>
      <c r="E5304" s="5"/>
      <c r="F5304" s="94" t="str">
        <f t="shared" si="829"/>
        <v/>
      </c>
      <c r="G5304" s="94" t="str">
        <f t="shared" si="830"/>
        <v/>
      </c>
      <c r="H5304" s="127" t="str">
        <f>IF(A5304&lt;&gt;"",IF(MID(C5304,1,1)="c",$AS$26,IF(MID(C5304,1,1)="r",$AS$41,IF(MID(C5304,1,1)="p",#REF!,#REF!))),"")</f>
        <v/>
      </c>
      <c r="I5304" s="92" t="str">
        <f t="shared" si="831"/>
        <v/>
      </c>
      <c r="J5304" s="92" t="str">
        <f t="shared" si="832"/>
        <v/>
      </c>
      <c r="K5304" s="92" t="str">
        <f t="shared" si="833"/>
        <v/>
      </c>
      <c r="L5304" s="92" t="str">
        <f t="shared" si="834"/>
        <v/>
      </c>
      <c r="M5304" s="95" t="str">
        <f>IF(A5304&lt;&gt;"",IF(MID(C5304,1,1)="c",SigmaEpsConcrete(I5304,$AN$30:$AN$33,$AR$30:$AR$33,$AS$26,$AS$27,$AS$28,$AQ$20,$AU$19),""),"")</f>
        <v/>
      </c>
      <c r="N5304" s="95" t="str">
        <f>IF(A5304&lt;&gt;"",IF(MID(C5304,1,1)="r",SigmaEpsReinf(J5304,$AS$42:$AS$43,$AS$41,$AS$39,$AS$40,$AQ$38),""),"")</f>
        <v/>
      </c>
      <c r="Q5304" s="92" t="str">
        <f t="shared" si="836"/>
        <v/>
      </c>
      <c r="R5304" s="92" t="str">
        <f t="shared" si="837"/>
        <v/>
      </c>
      <c r="U5304" s="5"/>
      <c r="V5304" s="5"/>
      <c r="W5304" s="94" t="str">
        <f t="shared" si="835"/>
        <v/>
      </c>
      <c r="X5304" s="94" t="str">
        <f t="shared" si="838"/>
        <v/>
      </c>
      <c r="Y5304" s="5"/>
      <c r="BK5304" s="8"/>
      <c r="BL5304" s="5"/>
      <c r="BM5304" s="5"/>
      <c r="BN5304" s="5"/>
      <c r="BO5304" s="5"/>
      <c r="BP5304" s="1"/>
      <c r="BQ5304" s="1"/>
      <c r="BR5304" s="1"/>
      <c r="BS5304" s="1"/>
      <c r="BT5304" s="1"/>
      <c r="BU5304" s="4"/>
      <c r="BV5304" s="1"/>
      <c r="BW5304" s="3"/>
      <c r="BX5304" s="4"/>
      <c r="BY5304" s="5"/>
      <c r="BZ5304" s="5"/>
      <c r="CA5304" s="5"/>
      <c r="CB5304" s="5"/>
      <c r="CC5304" s="5"/>
      <c r="CD5304" s="43"/>
    </row>
    <row r="5305" spans="1:82" x14ac:dyDescent="0.25">
      <c r="A5305" s="8"/>
      <c r="B5305" s="5"/>
      <c r="C5305" s="5"/>
      <c r="D5305" s="5"/>
      <c r="E5305" s="5"/>
      <c r="F5305" s="94" t="str">
        <f t="shared" si="829"/>
        <v/>
      </c>
      <c r="G5305" s="94" t="str">
        <f t="shared" si="830"/>
        <v/>
      </c>
      <c r="H5305" s="127" t="str">
        <f>IF(A5305&lt;&gt;"",IF(MID(C5305,1,1)="c",$AS$26,IF(MID(C5305,1,1)="r",$AS$41,IF(MID(C5305,1,1)="p",#REF!,#REF!))),"")</f>
        <v/>
      </c>
      <c r="I5305" s="92" t="str">
        <f t="shared" si="831"/>
        <v/>
      </c>
      <c r="J5305" s="92" t="str">
        <f t="shared" si="832"/>
        <v/>
      </c>
      <c r="K5305" s="92" t="str">
        <f t="shared" si="833"/>
        <v/>
      </c>
      <c r="L5305" s="92" t="str">
        <f t="shared" si="834"/>
        <v/>
      </c>
      <c r="M5305" s="95" t="str">
        <f>IF(A5305&lt;&gt;"",IF(MID(C5305,1,1)="c",SigmaEpsConcrete(I5305,$AN$30:$AN$33,$AR$30:$AR$33,$AS$26,$AS$27,$AS$28,$AQ$20,$AU$19),""),"")</f>
        <v/>
      </c>
      <c r="N5305" s="95" t="str">
        <f>IF(A5305&lt;&gt;"",IF(MID(C5305,1,1)="r",SigmaEpsReinf(J5305,$AS$42:$AS$43,$AS$41,$AS$39,$AS$40,$AQ$38),""),"")</f>
        <v/>
      </c>
      <c r="Q5305" s="92" t="str">
        <f t="shared" si="836"/>
        <v/>
      </c>
      <c r="R5305" s="92" t="str">
        <f t="shared" si="837"/>
        <v/>
      </c>
      <c r="U5305" s="5"/>
      <c r="V5305" s="5"/>
      <c r="W5305" s="94" t="str">
        <f t="shared" si="835"/>
        <v/>
      </c>
      <c r="X5305" s="94" t="str">
        <f t="shared" si="838"/>
        <v/>
      </c>
      <c r="Y5305" s="5"/>
      <c r="BK5305" s="8"/>
      <c r="BL5305" s="5"/>
      <c r="BM5305" s="5"/>
      <c r="BN5305" s="5"/>
      <c r="BO5305" s="5"/>
      <c r="BP5305" s="1"/>
      <c r="BQ5305" s="1"/>
      <c r="BR5305" s="1"/>
      <c r="BS5305" s="1"/>
      <c r="BT5305" s="1"/>
      <c r="BU5305" s="4"/>
      <c r="BV5305" s="1"/>
      <c r="BW5305" s="3"/>
      <c r="BX5305" s="4"/>
      <c r="BY5305" s="5"/>
      <c r="BZ5305" s="5"/>
      <c r="CA5305" s="5"/>
      <c r="CB5305" s="5"/>
      <c r="CC5305" s="5"/>
      <c r="CD5305" s="43"/>
    </row>
    <row r="5306" spans="1:82" x14ac:dyDescent="0.25">
      <c r="A5306" s="8"/>
      <c r="B5306" s="5"/>
      <c r="C5306" s="5"/>
      <c r="D5306" s="5"/>
      <c r="E5306" s="5"/>
      <c r="F5306" s="94" t="str">
        <f t="shared" si="829"/>
        <v/>
      </c>
      <c r="G5306" s="94" t="str">
        <f t="shared" si="830"/>
        <v/>
      </c>
      <c r="H5306" s="127" t="str">
        <f>IF(A5306&lt;&gt;"",IF(MID(C5306,1,1)="c",$AS$26,IF(MID(C5306,1,1)="r",$AS$41,IF(MID(C5306,1,1)="p",#REF!,#REF!))),"")</f>
        <v/>
      </c>
      <c r="I5306" s="92" t="str">
        <f t="shared" si="831"/>
        <v/>
      </c>
      <c r="J5306" s="92" t="str">
        <f t="shared" si="832"/>
        <v/>
      </c>
      <c r="K5306" s="92" t="str">
        <f t="shared" si="833"/>
        <v/>
      </c>
      <c r="L5306" s="92" t="str">
        <f t="shared" si="834"/>
        <v/>
      </c>
      <c r="M5306" s="95" t="str">
        <f>IF(A5306&lt;&gt;"",IF(MID(C5306,1,1)="c",SigmaEpsConcrete(I5306,$AN$30:$AN$33,$AR$30:$AR$33,$AS$26,$AS$27,$AS$28,$AQ$20,$AU$19),""),"")</f>
        <v/>
      </c>
      <c r="N5306" s="95" t="str">
        <f>IF(A5306&lt;&gt;"",IF(MID(C5306,1,1)="r",SigmaEpsReinf(J5306,$AS$42:$AS$43,$AS$41,$AS$39,$AS$40,$AQ$38),""),"")</f>
        <v/>
      </c>
      <c r="Q5306" s="92" t="str">
        <f t="shared" si="836"/>
        <v/>
      </c>
      <c r="R5306" s="92" t="str">
        <f t="shared" si="837"/>
        <v/>
      </c>
      <c r="U5306" s="5"/>
      <c r="V5306" s="5"/>
      <c r="W5306" s="94" t="str">
        <f t="shared" si="835"/>
        <v/>
      </c>
      <c r="X5306" s="94" t="str">
        <f t="shared" si="838"/>
        <v/>
      </c>
      <c r="Y5306" s="5"/>
      <c r="BK5306" s="8"/>
      <c r="BL5306" s="5"/>
      <c r="BM5306" s="5"/>
      <c r="BN5306" s="5"/>
      <c r="BO5306" s="5"/>
      <c r="BP5306" s="1"/>
      <c r="BQ5306" s="1"/>
      <c r="BR5306" s="1"/>
      <c r="BS5306" s="1"/>
      <c r="BT5306" s="1"/>
      <c r="BU5306" s="4"/>
      <c r="BV5306" s="1"/>
      <c r="BW5306" s="3"/>
      <c r="BX5306" s="4"/>
      <c r="BY5306" s="5"/>
      <c r="BZ5306" s="5"/>
      <c r="CA5306" s="5"/>
      <c r="CB5306" s="5"/>
      <c r="CC5306" s="5"/>
      <c r="CD5306" s="43"/>
    </row>
    <row r="5307" spans="1:82" x14ac:dyDescent="0.25">
      <c r="A5307" s="8"/>
      <c r="B5307" s="5"/>
      <c r="C5307" s="5"/>
      <c r="D5307" s="5"/>
      <c r="E5307" s="5"/>
      <c r="F5307" s="94" t="str">
        <f t="shared" si="829"/>
        <v/>
      </c>
      <c r="G5307" s="94" t="str">
        <f t="shared" si="830"/>
        <v/>
      </c>
      <c r="H5307" s="127" t="str">
        <f>IF(A5307&lt;&gt;"",IF(MID(C5307,1,1)="c",$AS$26,IF(MID(C5307,1,1)="r",$AS$41,IF(MID(C5307,1,1)="p",#REF!,#REF!))),"")</f>
        <v/>
      </c>
      <c r="I5307" s="92" t="str">
        <f t="shared" si="831"/>
        <v/>
      </c>
      <c r="J5307" s="92" t="str">
        <f t="shared" si="832"/>
        <v/>
      </c>
      <c r="K5307" s="92" t="str">
        <f t="shared" si="833"/>
        <v/>
      </c>
      <c r="L5307" s="92" t="str">
        <f t="shared" si="834"/>
        <v/>
      </c>
      <c r="M5307" s="95" t="str">
        <f>IF(A5307&lt;&gt;"",IF(MID(C5307,1,1)="c",SigmaEpsConcrete(I5307,$AN$30:$AN$33,$AR$30:$AR$33,$AS$26,$AS$27,$AS$28,$AQ$20,$AU$19),""),"")</f>
        <v/>
      </c>
      <c r="N5307" s="95" t="str">
        <f>IF(A5307&lt;&gt;"",IF(MID(C5307,1,1)="r",SigmaEpsReinf(J5307,$AS$42:$AS$43,$AS$41,$AS$39,$AS$40,$AQ$38),""),"")</f>
        <v/>
      </c>
      <c r="Q5307" s="92" t="str">
        <f t="shared" si="836"/>
        <v/>
      </c>
      <c r="R5307" s="92" t="str">
        <f t="shared" si="837"/>
        <v/>
      </c>
      <c r="U5307" s="5"/>
      <c r="V5307" s="5"/>
      <c r="W5307" s="94" t="str">
        <f t="shared" si="835"/>
        <v/>
      </c>
      <c r="X5307" s="94" t="str">
        <f t="shared" si="838"/>
        <v/>
      </c>
      <c r="Y5307" s="5"/>
      <c r="BK5307" s="8"/>
      <c r="BL5307" s="5"/>
      <c r="BM5307" s="5"/>
      <c r="BN5307" s="5"/>
      <c r="BO5307" s="5"/>
      <c r="BP5307" s="1"/>
      <c r="BQ5307" s="1"/>
      <c r="BR5307" s="1"/>
      <c r="BS5307" s="1"/>
      <c r="BT5307" s="1"/>
      <c r="BU5307" s="4"/>
      <c r="BV5307" s="1"/>
      <c r="BW5307" s="3"/>
      <c r="BX5307" s="4"/>
      <c r="BY5307" s="5"/>
      <c r="BZ5307" s="5"/>
      <c r="CA5307" s="5"/>
      <c r="CB5307" s="5"/>
      <c r="CC5307" s="5"/>
      <c r="CD5307" s="43"/>
    </row>
    <row r="5308" spans="1:82" x14ac:dyDescent="0.25">
      <c r="A5308" s="8"/>
      <c r="B5308" s="5"/>
      <c r="C5308" s="5"/>
      <c r="D5308" s="5"/>
      <c r="E5308" s="5"/>
      <c r="F5308" s="94" t="str">
        <f t="shared" si="829"/>
        <v/>
      </c>
      <c r="G5308" s="94" t="str">
        <f t="shared" si="830"/>
        <v/>
      </c>
      <c r="H5308" s="127" t="str">
        <f>IF(A5308&lt;&gt;"",IF(MID(C5308,1,1)="c",$AS$26,IF(MID(C5308,1,1)="r",$AS$41,IF(MID(C5308,1,1)="p",#REF!,#REF!))),"")</f>
        <v/>
      </c>
      <c r="I5308" s="92" t="str">
        <f t="shared" si="831"/>
        <v/>
      </c>
      <c r="J5308" s="92" t="str">
        <f t="shared" si="832"/>
        <v/>
      </c>
      <c r="K5308" s="92" t="str">
        <f t="shared" si="833"/>
        <v/>
      </c>
      <c r="L5308" s="92" t="str">
        <f t="shared" si="834"/>
        <v/>
      </c>
      <c r="M5308" s="95" t="str">
        <f>IF(A5308&lt;&gt;"",IF(MID(C5308,1,1)="c",SigmaEpsConcrete(I5308,$AN$30:$AN$33,$AR$30:$AR$33,$AS$26,$AS$27,$AS$28,$AQ$20,$AU$19),""),"")</f>
        <v/>
      </c>
      <c r="N5308" s="95" t="str">
        <f>IF(A5308&lt;&gt;"",IF(MID(C5308,1,1)="r",SigmaEpsReinf(J5308,$AS$42:$AS$43,$AS$41,$AS$39,$AS$40,$AQ$38),""),"")</f>
        <v/>
      </c>
      <c r="Q5308" s="92" t="str">
        <f t="shared" si="836"/>
        <v/>
      </c>
      <c r="R5308" s="92" t="str">
        <f t="shared" si="837"/>
        <v/>
      </c>
      <c r="U5308" s="5"/>
      <c r="V5308" s="5"/>
      <c r="W5308" s="94" t="str">
        <f t="shared" si="835"/>
        <v/>
      </c>
      <c r="X5308" s="94" t="str">
        <f t="shared" si="838"/>
        <v/>
      </c>
      <c r="Y5308" s="5"/>
      <c r="BK5308" s="8"/>
      <c r="BL5308" s="5"/>
      <c r="BM5308" s="5"/>
      <c r="BN5308" s="5"/>
      <c r="BO5308" s="5"/>
      <c r="BP5308" s="1"/>
      <c r="BQ5308" s="1"/>
      <c r="BR5308" s="1"/>
      <c r="BS5308" s="1"/>
      <c r="BT5308" s="1"/>
      <c r="BU5308" s="4"/>
      <c r="BV5308" s="1"/>
      <c r="BW5308" s="3"/>
      <c r="BX5308" s="4"/>
      <c r="BY5308" s="5"/>
      <c r="BZ5308" s="5"/>
      <c r="CA5308" s="5"/>
      <c r="CB5308" s="5"/>
      <c r="CC5308" s="5"/>
      <c r="CD5308" s="43"/>
    </row>
    <row r="5309" spans="1:82" x14ac:dyDescent="0.25">
      <c r="A5309" s="8"/>
      <c r="B5309" s="5"/>
      <c r="C5309" s="5"/>
      <c r="D5309" s="5"/>
      <c r="E5309" s="5"/>
      <c r="F5309" s="94" t="str">
        <f t="shared" si="829"/>
        <v/>
      </c>
      <c r="G5309" s="94" t="str">
        <f t="shared" si="830"/>
        <v/>
      </c>
      <c r="H5309" s="127" t="str">
        <f>IF(A5309&lt;&gt;"",IF(MID(C5309,1,1)="c",$AS$26,IF(MID(C5309,1,1)="r",$AS$41,IF(MID(C5309,1,1)="p",#REF!,#REF!))),"")</f>
        <v/>
      </c>
      <c r="I5309" s="92" t="str">
        <f t="shared" si="831"/>
        <v/>
      </c>
      <c r="J5309" s="92" t="str">
        <f t="shared" si="832"/>
        <v/>
      </c>
      <c r="K5309" s="92" t="str">
        <f t="shared" si="833"/>
        <v/>
      </c>
      <c r="L5309" s="92" t="str">
        <f t="shared" si="834"/>
        <v/>
      </c>
      <c r="M5309" s="95" t="str">
        <f>IF(A5309&lt;&gt;"",IF(MID(C5309,1,1)="c",SigmaEpsConcrete(I5309,$AN$30:$AN$33,$AR$30:$AR$33,$AS$26,$AS$27,$AS$28,$AQ$20,$AU$19),""),"")</f>
        <v/>
      </c>
      <c r="N5309" s="95" t="str">
        <f>IF(A5309&lt;&gt;"",IF(MID(C5309,1,1)="r",SigmaEpsReinf(J5309,$AS$42:$AS$43,$AS$41,$AS$39,$AS$40,$AQ$38),""),"")</f>
        <v/>
      </c>
      <c r="Q5309" s="92" t="str">
        <f t="shared" si="836"/>
        <v/>
      </c>
      <c r="R5309" s="92" t="str">
        <f t="shared" si="837"/>
        <v/>
      </c>
      <c r="U5309" s="5"/>
      <c r="V5309" s="5"/>
      <c r="W5309" s="94" t="str">
        <f t="shared" si="835"/>
        <v/>
      </c>
      <c r="X5309" s="94" t="str">
        <f t="shared" si="838"/>
        <v/>
      </c>
      <c r="Y5309" s="5"/>
      <c r="BK5309" s="8"/>
      <c r="BL5309" s="5"/>
      <c r="BM5309" s="5"/>
      <c r="BN5309" s="5"/>
      <c r="BO5309" s="5"/>
      <c r="BP5309" s="1"/>
      <c r="BQ5309" s="1"/>
      <c r="BR5309" s="1"/>
      <c r="BS5309" s="1"/>
      <c r="BT5309" s="1"/>
      <c r="BU5309" s="4"/>
      <c r="BV5309" s="1"/>
      <c r="BW5309" s="3"/>
      <c r="BX5309" s="4"/>
      <c r="BY5309" s="5"/>
      <c r="BZ5309" s="5"/>
      <c r="CA5309" s="5"/>
      <c r="CB5309" s="5"/>
      <c r="CC5309" s="5"/>
      <c r="CD5309" s="43"/>
    </row>
    <row r="5310" spans="1:82" x14ac:dyDescent="0.25">
      <c r="A5310" s="8"/>
      <c r="B5310" s="5"/>
      <c r="C5310" s="5"/>
      <c r="D5310" s="5"/>
      <c r="E5310" s="5"/>
      <c r="F5310" s="94" t="str">
        <f t="shared" si="829"/>
        <v/>
      </c>
      <c r="G5310" s="94" t="str">
        <f t="shared" si="830"/>
        <v/>
      </c>
      <c r="H5310" s="127" t="str">
        <f>IF(A5310&lt;&gt;"",IF(MID(C5310,1,1)="c",$AS$26,IF(MID(C5310,1,1)="r",$AS$41,IF(MID(C5310,1,1)="p",#REF!,#REF!))),"")</f>
        <v/>
      </c>
      <c r="I5310" s="92" t="str">
        <f t="shared" si="831"/>
        <v/>
      </c>
      <c r="J5310" s="92" t="str">
        <f t="shared" si="832"/>
        <v/>
      </c>
      <c r="K5310" s="92" t="str">
        <f t="shared" si="833"/>
        <v/>
      </c>
      <c r="L5310" s="92" t="str">
        <f t="shared" si="834"/>
        <v/>
      </c>
      <c r="M5310" s="95" t="str">
        <f>IF(A5310&lt;&gt;"",IF(MID(C5310,1,1)="c",SigmaEpsConcrete(I5310,$AN$30:$AN$33,$AR$30:$AR$33,$AS$26,$AS$27,$AS$28,$AQ$20,$AU$19),""),"")</f>
        <v/>
      </c>
      <c r="N5310" s="95" t="str">
        <f>IF(A5310&lt;&gt;"",IF(MID(C5310,1,1)="r",SigmaEpsReinf(J5310,$AS$42:$AS$43,$AS$41,$AS$39,$AS$40,$AQ$38),""),"")</f>
        <v/>
      </c>
      <c r="Q5310" s="92" t="str">
        <f t="shared" si="836"/>
        <v/>
      </c>
      <c r="R5310" s="92" t="str">
        <f t="shared" si="837"/>
        <v/>
      </c>
      <c r="U5310" s="5"/>
      <c r="V5310" s="5"/>
      <c r="W5310" s="94" t="str">
        <f t="shared" si="835"/>
        <v/>
      </c>
      <c r="X5310" s="94" t="str">
        <f t="shared" si="838"/>
        <v/>
      </c>
      <c r="Y5310" s="5"/>
      <c r="BK5310" s="8"/>
      <c r="BL5310" s="5"/>
      <c r="BM5310" s="5"/>
      <c r="BN5310" s="5"/>
      <c r="BO5310" s="5"/>
      <c r="BP5310" s="1"/>
      <c r="BQ5310" s="1"/>
      <c r="BR5310" s="1"/>
      <c r="BS5310" s="1"/>
      <c r="BT5310" s="1"/>
      <c r="BU5310" s="4"/>
      <c r="BV5310" s="1"/>
      <c r="BW5310" s="3"/>
      <c r="BX5310" s="4"/>
      <c r="BY5310" s="5"/>
      <c r="BZ5310" s="5"/>
      <c r="CA5310" s="5"/>
      <c r="CB5310" s="5"/>
      <c r="CC5310" s="5"/>
      <c r="CD5310" s="43"/>
    </row>
    <row r="5311" spans="1:82" x14ac:dyDescent="0.25">
      <c r="A5311" s="8"/>
      <c r="B5311" s="5"/>
      <c r="C5311" s="5"/>
      <c r="D5311" s="5"/>
      <c r="E5311" s="5"/>
      <c r="F5311" s="94" t="str">
        <f t="shared" si="829"/>
        <v/>
      </c>
      <c r="G5311" s="94" t="str">
        <f t="shared" si="830"/>
        <v/>
      </c>
      <c r="H5311" s="127" t="str">
        <f>IF(A5311&lt;&gt;"",IF(MID(C5311,1,1)="c",$AS$26,IF(MID(C5311,1,1)="r",$AS$41,IF(MID(C5311,1,1)="p",#REF!,#REF!))),"")</f>
        <v/>
      </c>
      <c r="I5311" s="92" t="str">
        <f t="shared" si="831"/>
        <v/>
      </c>
      <c r="J5311" s="92" t="str">
        <f t="shared" si="832"/>
        <v/>
      </c>
      <c r="K5311" s="92" t="str">
        <f t="shared" si="833"/>
        <v/>
      </c>
      <c r="L5311" s="92" t="str">
        <f t="shared" si="834"/>
        <v/>
      </c>
      <c r="M5311" s="95" t="str">
        <f>IF(A5311&lt;&gt;"",IF(MID(C5311,1,1)="c",SigmaEpsConcrete(I5311,$AN$30:$AN$33,$AR$30:$AR$33,$AS$26,$AS$27,$AS$28,$AQ$20,$AU$19),""),"")</f>
        <v/>
      </c>
      <c r="N5311" s="95" t="str">
        <f>IF(A5311&lt;&gt;"",IF(MID(C5311,1,1)="r",SigmaEpsReinf(J5311,$AS$42:$AS$43,$AS$41,$AS$39,$AS$40,$AQ$38),""),"")</f>
        <v/>
      </c>
      <c r="Q5311" s="92" t="str">
        <f t="shared" si="836"/>
        <v/>
      </c>
      <c r="R5311" s="92" t="str">
        <f t="shared" si="837"/>
        <v/>
      </c>
      <c r="U5311" s="5"/>
      <c r="V5311" s="5"/>
      <c r="W5311" s="94" t="str">
        <f t="shared" si="835"/>
        <v/>
      </c>
      <c r="X5311" s="94" t="str">
        <f t="shared" si="838"/>
        <v/>
      </c>
      <c r="Y5311" s="5"/>
      <c r="BK5311" s="8"/>
      <c r="BL5311" s="5"/>
      <c r="BM5311" s="5"/>
      <c r="BN5311" s="5"/>
      <c r="BO5311" s="5"/>
      <c r="BP5311" s="1"/>
      <c r="BQ5311" s="1"/>
      <c r="BR5311" s="1"/>
      <c r="BS5311" s="1"/>
      <c r="BT5311" s="1"/>
      <c r="BU5311" s="4"/>
      <c r="BV5311" s="1"/>
      <c r="BW5311" s="3"/>
      <c r="BX5311" s="4"/>
      <c r="BY5311" s="5"/>
      <c r="BZ5311" s="5"/>
      <c r="CA5311" s="5"/>
      <c r="CB5311" s="5"/>
      <c r="CC5311" s="5"/>
      <c r="CD5311" s="43"/>
    </row>
    <row r="5312" spans="1:82" x14ac:dyDescent="0.25">
      <c r="A5312" s="8"/>
      <c r="B5312" s="5"/>
      <c r="C5312" s="5"/>
      <c r="D5312" s="5"/>
      <c r="E5312" s="5"/>
      <c r="F5312" s="94" t="str">
        <f t="shared" si="829"/>
        <v/>
      </c>
      <c r="G5312" s="94" t="str">
        <f t="shared" si="830"/>
        <v/>
      </c>
      <c r="H5312" s="127" t="str">
        <f>IF(A5312&lt;&gt;"",IF(MID(C5312,1,1)="c",$AS$26,IF(MID(C5312,1,1)="r",$AS$41,IF(MID(C5312,1,1)="p",#REF!,#REF!))),"")</f>
        <v/>
      </c>
      <c r="I5312" s="92" t="str">
        <f t="shared" si="831"/>
        <v/>
      </c>
      <c r="J5312" s="92" t="str">
        <f t="shared" si="832"/>
        <v/>
      </c>
      <c r="K5312" s="92" t="str">
        <f t="shared" si="833"/>
        <v/>
      </c>
      <c r="L5312" s="92" t="str">
        <f t="shared" si="834"/>
        <v/>
      </c>
      <c r="M5312" s="95" t="str">
        <f>IF(A5312&lt;&gt;"",IF(MID(C5312,1,1)="c",SigmaEpsConcrete(I5312,$AN$30:$AN$33,$AR$30:$AR$33,$AS$26,$AS$27,$AS$28,$AQ$20,$AU$19),""),"")</f>
        <v/>
      </c>
      <c r="N5312" s="95" t="str">
        <f>IF(A5312&lt;&gt;"",IF(MID(C5312,1,1)="r",SigmaEpsReinf(J5312,$AS$42:$AS$43,$AS$41,$AS$39,$AS$40,$AQ$38),""),"")</f>
        <v/>
      </c>
      <c r="Q5312" s="92" t="str">
        <f t="shared" si="836"/>
        <v/>
      </c>
      <c r="R5312" s="92" t="str">
        <f t="shared" si="837"/>
        <v/>
      </c>
      <c r="U5312" s="5"/>
      <c r="V5312" s="5"/>
      <c r="W5312" s="94" t="str">
        <f t="shared" si="835"/>
        <v/>
      </c>
      <c r="X5312" s="94" t="str">
        <f t="shared" si="838"/>
        <v/>
      </c>
      <c r="Y5312" s="5"/>
      <c r="BK5312" s="8"/>
      <c r="BL5312" s="5"/>
      <c r="BM5312" s="5"/>
      <c r="BN5312" s="5"/>
      <c r="BO5312" s="5"/>
      <c r="BP5312" s="1"/>
      <c r="BQ5312" s="1"/>
      <c r="BR5312" s="1"/>
      <c r="BS5312" s="1"/>
      <c r="BT5312" s="1"/>
      <c r="BU5312" s="4"/>
      <c r="BV5312" s="1"/>
      <c r="BW5312" s="3"/>
      <c r="BX5312" s="4"/>
      <c r="BY5312" s="5"/>
      <c r="BZ5312" s="5"/>
      <c r="CA5312" s="5"/>
      <c r="CB5312" s="5"/>
      <c r="CC5312" s="5"/>
      <c r="CD5312" s="43"/>
    </row>
    <row r="5313" spans="1:82" x14ac:dyDescent="0.25">
      <c r="A5313" s="8"/>
      <c r="B5313" s="5"/>
      <c r="C5313" s="5"/>
      <c r="D5313" s="5"/>
      <c r="E5313" s="5"/>
      <c r="F5313" s="94" t="str">
        <f t="shared" si="829"/>
        <v/>
      </c>
      <c r="G5313" s="94" t="str">
        <f t="shared" si="830"/>
        <v/>
      </c>
      <c r="H5313" s="127" t="str">
        <f>IF(A5313&lt;&gt;"",IF(MID(C5313,1,1)="c",$AS$26,IF(MID(C5313,1,1)="r",$AS$41,IF(MID(C5313,1,1)="p",#REF!,#REF!))),"")</f>
        <v/>
      </c>
      <c r="I5313" s="92" t="str">
        <f t="shared" si="831"/>
        <v/>
      </c>
      <c r="J5313" s="92" t="str">
        <f t="shared" si="832"/>
        <v/>
      </c>
      <c r="K5313" s="92" t="str">
        <f t="shared" si="833"/>
        <v/>
      </c>
      <c r="L5313" s="92" t="str">
        <f t="shared" si="834"/>
        <v/>
      </c>
      <c r="M5313" s="95" t="str">
        <f>IF(A5313&lt;&gt;"",IF(MID(C5313,1,1)="c",SigmaEpsConcrete(I5313,$AN$30:$AN$33,$AR$30:$AR$33,$AS$26,$AS$27,$AS$28,$AQ$20,$AU$19),""),"")</f>
        <v/>
      </c>
      <c r="N5313" s="95" t="str">
        <f>IF(A5313&lt;&gt;"",IF(MID(C5313,1,1)="r",SigmaEpsReinf(J5313,$AS$42:$AS$43,$AS$41,$AS$39,$AS$40,$AQ$38),""),"")</f>
        <v/>
      </c>
      <c r="Q5313" s="92" t="str">
        <f t="shared" si="836"/>
        <v/>
      </c>
      <c r="R5313" s="92" t="str">
        <f t="shared" si="837"/>
        <v/>
      </c>
      <c r="U5313" s="5"/>
      <c r="V5313" s="5"/>
      <c r="W5313" s="94" t="str">
        <f t="shared" si="835"/>
        <v/>
      </c>
      <c r="X5313" s="94" t="str">
        <f t="shared" si="838"/>
        <v/>
      </c>
      <c r="Y5313" s="5"/>
      <c r="BK5313" s="8"/>
      <c r="BL5313" s="5"/>
      <c r="BM5313" s="5"/>
      <c r="BN5313" s="5"/>
      <c r="BO5313" s="5"/>
      <c r="BP5313" s="1"/>
      <c r="BQ5313" s="1"/>
      <c r="BR5313" s="1"/>
      <c r="BS5313" s="1"/>
      <c r="BT5313" s="1"/>
      <c r="BU5313" s="4"/>
      <c r="BV5313" s="1"/>
      <c r="BW5313" s="3"/>
      <c r="BX5313" s="4"/>
      <c r="BY5313" s="5"/>
      <c r="BZ5313" s="5"/>
      <c r="CA5313" s="5"/>
      <c r="CB5313" s="5"/>
      <c r="CC5313" s="5"/>
      <c r="CD5313" s="43"/>
    </row>
    <row r="5314" spans="1:82" x14ac:dyDescent="0.25">
      <c r="A5314" s="8"/>
      <c r="B5314" s="5"/>
      <c r="C5314" s="5"/>
      <c r="D5314" s="5"/>
      <c r="E5314" s="5"/>
      <c r="F5314" s="94" t="str">
        <f t="shared" si="829"/>
        <v/>
      </c>
      <c r="G5314" s="94" t="str">
        <f t="shared" si="830"/>
        <v/>
      </c>
      <c r="H5314" s="127" t="str">
        <f>IF(A5314&lt;&gt;"",IF(MID(C5314,1,1)="c",$AS$26,IF(MID(C5314,1,1)="r",$AS$41,IF(MID(C5314,1,1)="p",#REF!,#REF!))),"")</f>
        <v/>
      </c>
      <c r="I5314" s="92" t="str">
        <f t="shared" si="831"/>
        <v/>
      </c>
      <c r="J5314" s="92" t="str">
        <f t="shared" si="832"/>
        <v/>
      </c>
      <c r="K5314" s="92" t="str">
        <f t="shared" si="833"/>
        <v/>
      </c>
      <c r="L5314" s="92" t="str">
        <f t="shared" si="834"/>
        <v/>
      </c>
      <c r="M5314" s="95" t="str">
        <f>IF(A5314&lt;&gt;"",IF(MID(C5314,1,1)="c",SigmaEpsConcrete(I5314,$AN$30:$AN$33,$AR$30:$AR$33,$AS$26,$AS$27,$AS$28,$AQ$20,$AU$19),""),"")</f>
        <v/>
      </c>
      <c r="N5314" s="95" t="str">
        <f>IF(A5314&lt;&gt;"",IF(MID(C5314,1,1)="r",SigmaEpsReinf(J5314,$AS$42:$AS$43,$AS$41,$AS$39,$AS$40,$AQ$38),""),"")</f>
        <v/>
      </c>
      <c r="Q5314" s="92" t="str">
        <f t="shared" si="836"/>
        <v/>
      </c>
      <c r="R5314" s="92" t="str">
        <f t="shared" si="837"/>
        <v/>
      </c>
      <c r="U5314" s="5"/>
      <c r="V5314" s="5"/>
      <c r="W5314" s="94" t="str">
        <f t="shared" si="835"/>
        <v/>
      </c>
      <c r="X5314" s="94" t="str">
        <f t="shared" si="838"/>
        <v/>
      </c>
      <c r="Y5314" s="5"/>
      <c r="BK5314" s="8"/>
      <c r="BL5314" s="5"/>
      <c r="BM5314" s="5"/>
      <c r="BN5314" s="5"/>
      <c r="BO5314" s="5"/>
      <c r="BP5314" s="1"/>
      <c r="BQ5314" s="1"/>
      <c r="BR5314" s="1"/>
      <c r="BS5314" s="1"/>
      <c r="BT5314" s="1"/>
      <c r="BU5314" s="4"/>
      <c r="BV5314" s="1"/>
      <c r="BW5314" s="3"/>
      <c r="BX5314" s="4"/>
      <c r="BY5314" s="5"/>
      <c r="BZ5314" s="5"/>
      <c r="CA5314" s="5"/>
      <c r="CB5314" s="5"/>
      <c r="CC5314" s="5"/>
      <c r="CD5314" s="43"/>
    </row>
    <row r="5315" spans="1:82" x14ac:dyDescent="0.25">
      <c r="A5315" s="8"/>
      <c r="B5315" s="5"/>
      <c r="C5315" s="5"/>
      <c r="D5315" s="5"/>
      <c r="E5315" s="5"/>
      <c r="F5315" s="94" t="str">
        <f t="shared" si="829"/>
        <v/>
      </c>
      <c r="G5315" s="94" t="str">
        <f t="shared" si="830"/>
        <v/>
      </c>
      <c r="H5315" s="127" t="str">
        <f>IF(A5315&lt;&gt;"",IF(MID(C5315,1,1)="c",$AS$26,IF(MID(C5315,1,1)="r",$AS$41,IF(MID(C5315,1,1)="p",#REF!,#REF!))),"")</f>
        <v/>
      </c>
      <c r="I5315" s="92" t="str">
        <f t="shared" si="831"/>
        <v/>
      </c>
      <c r="J5315" s="92" t="str">
        <f t="shared" si="832"/>
        <v/>
      </c>
      <c r="K5315" s="92" t="str">
        <f t="shared" si="833"/>
        <v/>
      </c>
      <c r="L5315" s="92" t="str">
        <f t="shared" si="834"/>
        <v/>
      </c>
      <c r="M5315" s="95" t="str">
        <f>IF(A5315&lt;&gt;"",IF(MID(C5315,1,1)="c",SigmaEpsConcrete(I5315,$AN$30:$AN$33,$AR$30:$AR$33,$AS$26,$AS$27,$AS$28,$AQ$20,$AU$19),""),"")</f>
        <v/>
      </c>
      <c r="N5315" s="95" t="str">
        <f>IF(A5315&lt;&gt;"",IF(MID(C5315,1,1)="r",SigmaEpsReinf(J5315,$AS$42:$AS$43,$AS$41,$AS$39,$AS$40,$AQ$38),""),"")</f>
        <v/>
      </c>
      <c r="Q5315" s="92" t="str">
        <f t="shared" si="836"/>
        <v/>
      </c>
      <c r="R5315" s="92" t="str">
        <f t="shared" si="837"/>
        <v/>
      </c>
      <c r="U5315" s="5"/>
      <c r="V5315" s="5"/>
      <c r="W5315" s="94" t="str">
        <f t="shared" si="835"/>
        <v/>
      </c>
      <c r="X5315" s="94" t="str">
        <f t="shared" si="838"/>
        <v/>
      </c>
      <c r="Y5315" s="5"/>
      <c r="BK5315" s="8"/>
      <c r="BL5315" s="5"/>
      <c r="BM5315" s="5"/>
      <c r="BN5315" s="5"/>
      <c r="BO5315" s="5"/>
      <c r="BP5315" s="1"/>
      <c r="BQ5315" s="1"/>
      <c r="BR5315" s="1"/>
      <c r="BS5315" s="1"/>
      <c r="BT5315" s="1"/>
      <c r="BU5315" s="4"/>
      <c r="BV5315" s="1"/>
      <c r="BW5315" s="3"/>
      <c r="BX5315" s="4"/>
      <c r="BY5315" s="5"/>
      <c r="BZ5315" s="5"/>
      <c r="CA5315" s="5"/>
      <c r="CB5315" s="5"/>
      <c r="CC5315" s="5"/>
      <c r="CD5315" s="43"/>
    </row>
    <row r="5316" spans="1:82" x14ac:dyDescent="0.25">
      <c r="A5316" s="8"/>
      <c r="B5316" s="5"/>
      <c r="C5316" s="5"/>
      <c r="D5316" s="5"/>
      <c r="E5316" s="5"/>
      <c r="F5316" s="94" t="str">
        <f t="shared" si="829"/>
        <v/>
      </c>
      <c r="G5316" s="94" t="str">
        <f t="shared" si="830"/>
        <v/>
      </c>
      <c r="H5316" s="127" t="str">
        <f>IF(A5316&lt;&gt;"",IF(MID(C5316,1,1)="c",$AS$26,IF(MID(C5316,1,1)="r",$AS$41,IF(MID(C5316,1,1)="p",#REF!,#REF!))),"")</f>
        <v/>
      </c>
      <c r="I5316" s="92" t="str">
        <f t="shared" si="831"/>
        <v/>
      </c>
      <c r="J5316" s="92" t="str">
        <f t="shared" si="832"/>
        <v/>
      </c>
      <c r="K5316" s="92" t="str">
        <f t="shared" si="833"/>
        <v/>
      </c>
      <c r="L5316" s="92" t="str">
        <f t="shared" si="834"/>
        <v/>
      </c>
      <c r="M5316" s="95" t="str">
        <f>IF(A5316&lt;&gt;"",IF(MID(C5316,1,1)="c",SigmaEpsConcrete(I5316,$AN$30:$AN$33,$AR$30:$AR$33,$AS$26,$AS$27,$AS$28,$AQ$20,$AU$19),""),"")</f>
        <v/>
      </c>
      <c r="N5316" s="95" t="str">
        <f>IF(A5316&lt;&gt;"",IF(MID(C5316,1,1)="r",SigmaEpsReinf(J5316,$AS$42:$AS$43,$AS$41,$AS$39,$AS$40,$AQ$38),""),"")</f>
        <v/>
      </c>
      <c r="Q5316" s="92" t="str">
        <f t="shared" si="836"/>
        <v/>
      </c>
      <c r="R5316" s="92" t="str">
        <f t="shared" si="837"/>
        <v/>
      </c>
      <c r="U5316" s="5"/>
      <c r="V5316" s="5"/>
      <c r="W5316" s="94" t="str">
        <f t="shared" si="835"/>
        <v/>
      </c>
      <c r="X5316" s="94" t="str">
        <f t="shared" si="838"/>
        <v/>
      </c>
      <c r="Y5316" s="5"/>
      <c r="BK5316" s="8"/>
      <c r="BL5316" s="5"/>
      <c r="BM5316" s="5"/>
      <c r="BN5316" s="5"/>
      <c r="BO5316" s="5"/>
      <c r="BP5316" s="1"/>
      <c r="BQ5316" s="1"/>
      <c r="BR5316" s="1"/>
      <c r="BS5316" s="1"/>
      <c r="BT5316" s="1"/>
      <c r="BU5316" s="4"/>
      <c r="BV5316" s="1"/>
      <c r="BW5316" s="3"/>
      <c r="BX5316" s="4"/>
      <c r="BY5316" s="5"/>
      <c r="BZ5316" s="5"/>
      <c r="CA5316" s="5"/>
      <c r="CB5316" s="5"/>
      <c r="CC5316" s="5"/>
      <c r="CD5316" s="43"/>
    </row>
    <row r="5317" spans="1:82" x14ac:dyDescent="0.25">
      <c r="A5317" s="8"/>
      <c r="B5317" s="5"/>
      <c r="C5317" s="5"/>
      <c r="D5317" s="5"/>
      <c r="E5317" s="5"/>
      <c r="F5317" s="94" t="str">
        <f t="shared" si="829"/>
        <v/>
      </c>
      <c r="G5317" s="94" t="str">
        <f t="shared" si="830"/>
        <v/>
      </c>
      <c r="H5317" s="127" t="str">
        <f>IF(A5317&lt;&gt;"",IF(MID(C5317,1,1)="c",$AS$26,IF(MID(C5317,1,1)="r",$AS$41,IF(MID(C5317,1,1)="p",#REF!,#REF!))),"")</f>
        <v/>
      </c>
      <c r="I5317" s="92" t="str">
        <f t="shared" si="831"/>
        <v/>
      </c>
      <c r="J5317" s="92" t="str">
        <f t="shared" si="832"/>
        <v/>
      </c>
      <c r="K5317" s="92" t="str">
        <f t="shared" si="833"/>
        <v/>
      </c>
      <c r="L5317" s="92" t="str">
        <f t="shared" si="834"/>
        <v/>
      </c>
      <c r="M5317" s="95" t="str">
        <f>IF(A5317&lt;&gt;"",IF(MID(C5317,1,1)="c",SigmaEpsConcrete(I5317,$AN$30:$AN$33,$AR$30:$AR$33,$AS$26,$AS$27,$AS$28,$AQ$20,$AU$19),""),"")</f>
        <v/>
      </c>
      <c r="N5317" s="95" t="str">
        <f>IF(A5317&lt;&gt;"",IF(MID(C5317,1,1)="r",SigmaEpsReinf(J5317,$AS$42:$AS$43,$AS$41,$AS$39,$AS$40,$AQ$38),""),"")</f>
        <v/>
      </c>
      <c r="Q5317" s="92" t="str">
        <f t="shared" si="836"/>
        <v/>
      </c>
      <c r="R5317" s="92" t="str">
        <f t="shared" si="837"/>
        <v/>
      </c>
      <c r="U5317" s="5"/>
      <c r="V5317" s="5"/>
      <c r="W5317" s="94" t="str">
        <f t="shared" si="835"/>
        <v/>
      </c>
      <c r="X5317" s="94" t="str">
        <f t="shared" si="838"/>
        <v/>
      </c>
      <c r="Y5317" s="5"/>
      <c r="BK5317" s="8"/>
      <c r="BL5317" s="5"/>
      <c r="BM5317" s="5"/>
      <c r="BN5317" s="5"/>
      <c r="BO5317" s="5"/>
      <c r="BP5317" s="1"/>
      <c r="BQ5317" s="1"/>
      <c r="BR5317" s="1"/>
      <c r="BS5317" s="1"/>
      <c r="BT5317" s="1"/>
      <c r="BU5317" s="4"/>
      <c r="BV5317" s="1"/>
      <c r="BW5317" s="3"/>
      <c r="BX5317" s="4"/>
      <c r="BY5317" s="5"/>
      <c r="BZ5317" s="5"/>
      <c r="CA5317" s="5"/>
      <c r="CB5317" s="5"/>
      <c r="CC5317" s="5"/>
      <c r="CD5317" s="43"/>
    </row>
    <row r="5318" spans="1:82" x14ac:dyDescent="0.25">
      <c r="A5318" s="8"/>
      <c r="B5318" s="5"/>
      <c r="C5318" s="5"/>
      <c r="D5318" s="5"/>
      <c r="E5318" s="5"/>
      <c r="F5318" s="94" t="str">
        <f t="shared" si="829"/>
        <v/>
      </c>
      <c r="G5318" s="94" t="str">
        <f t="shared" si="830"/>
        <v/>
      </c>
      <c r="H5318" s="127" t="str">
        <f>IF(A5318&lt;&gt;"",IF(MID(C5318,1,1)="c",$AS$26,IF(MID(C5318,1,1)="r",$AS$41,IF(MID(C5318,1,1)="p",#REF!,#REF!))),"")</f>
        <v/>
      </c>
      <c r="I5318" s="92" t="str">
        <f t="shared" si="831"/>
        <v/>
      </c>
      <c r="J5318" s="92" t="str">
        <f t="shared" si="832"/>
        <v/>
      </c>
      <c r="K5318" s="92" t="str">
        <f t="shared" si="833"/>
        <v/>
      </c>
      <c r="L5318" s="92" t="str">
        <f t="shared" si="834"/>
        <v/>
      </c>
      <c r="M5318" s="95" t="str">
        <f>IF(A5318&lt;&gt;"",IF(MID(C5318,1,1)="c",SigmaEpsConcrete(I5318,$AN$30:$AN$33,$AR$30:$AR$33,$AS$26,$AS$27,$AS$28,$AQ$20,$AU$19),""),"")</f>
        <v/>
      </c>
      <c r="N5318" s="95" t="str">
        <f>IF(A5318&lt;&gt;"",IF(MID(C5318,1,1)="r",SigmaEpsReinf(J5318,$AS$42:$AS$43,$AS$41,$AS$39,$AS$40,$AQ$38),""),"")</f>
        <v/>
      </c>
      <c r="Q5318" s="92" t="str">
        <f t="shared" si="836"/>
        <v/>
      </c>
      <c r="R5318" s="92" t="str">
        <f t="shared" si="837"/>
        <v/>
      </c>
      <c r="U5318" s="5"/>
      <c r="V5318" s="5"/>
      <c r="W5318" s="94" t="str">
        <f t="shared" si="835"/>
        <v/>
      </c>
      <c r="X5318" s="94" t="str">
        <f t="shared" si="838"/>
        <v/>
      </c>
      <c r="Y5318" s="5"/>
      <c r="BK5318" s="8"/>
      <c r="BL5318" s="5"/>
      <c r="BM5318" s="5"/>
      <c r="BN5318" s="5"/>
      <c r="BO5318" s="5"/>
      <c r="BP5318" s="1"/>
      <c r="BQ5318" s="1"/>
      <c r="BR5318" s="1"/>
      <c r="BS5318" s="1"/>
      <c r="BT5318" s="1"/>
      <c r="BU5318" s="4"/>
      <c r="BV5318" s="1"/>
      <c r="BW5318" s="3"/>
      <c r="BX5318" s="4"/>
      <c r="BY5318" s="5"/>
      <c r="BZ5318" s="5"/>
      <c r="CA5318" s="5"/>
      <c r="CB5318" s="5"/>
      <c r="CC5318" s="5"/>
      <c r="CD5318" s="43"/>
    </row>
    <row r="5319" spans="1:82" x14ac:dyDescent="0.25">
      <c r="A5319" s="8"/>
      <c r="B5319" s="5"/>
      <c r="C5319" s="5"/>
      <c r="D5319" s="5"/>
      <c r="E5319" s="5"/>
      <c r="F5319" s="94" t="str">
        <f t="shared" si="829"/>
        <v/>
      </c>
      <c r="G5319" s="94" t="str">
        <f t="shared" si="830"/>
        <v/>
      </c>
      <c r="H5319" s="127" t="str">
        <f>IF(A5319&lt;&gt;"",IF(MID(C5319,1,1)="c",$AS$26,IF(MID(C5319,1,1)="r",$AS$41,IF(MID(C5319,1,1)="p",#REF!,#REF!))),"")</f>
        <v/>
      </c>
      <c r="I5319" s="92" t="str">
        <f t="shared" si="831"/>
        <v/>
      </c>
      <c r="J5319" s="92" t="str">
        <f t="shared" si="832"/>
        <v/>
      </c>
      <c r="K5319" s="92" t="str">
        <f t="shared" si="833"/>
        <v/>
      </c>
      <c r="L5319" s="92" t="str">
        <f t="shared" si="834"/>
        <v/>
      </c>
      <c r="M5319" s="95" t="str">
        <f>IF(A5319&lt;&gt;"",IF(MID(C5319,1,1)="c",SigmaEpsConcrete(I5319,$AN$30:$AN$33,$AR$30:$AR$33,$AS$26,$AS$27,$AS$28,$AQ$20,$AU$19),""),"")</f>
        <v/>
      </c>
      <c r="N5319" s="95" t="str">
        <f>IF(A5319&lt;&gt;"",IF(MID(C5319,1,1)="r",SigmaEpsReinf(J5319,$AS$42:$AS$43,$AS$41,$AS$39,$AS$40,$AQ$38),""),"")</f>
        <v/>
      </c>
      <c r="Q5319" s="92" t="str">
        <f t="shared" si="836"/>
        <v/>
      </c>
      <c r="R5319" s="92" t="str">
        <f t="shared" si="837"/>
        <v/>
      </c>
      <c r="U5319" s="5"/>
      <c r="V5319" s="5"/>
      <c r="W5319" s="94" t="str">
        <f t="shared" si="835"/>
        <v/>
      </c>
      <c r="X5319" s="94" t="str">
        <f t="shared" si="838"/>
        <v/>
      </c>
      <c r="Y5319" s="5"/>
      <c r="BK5319" s="8"/>
      <c r="BL5319" s="5"/>
      <c r="BM5319" s="5"/>
      <c r="BN5319" s="5"/>
      <c r="BO5319" s="5"/>
      <c r="BP5319" s="1"/>
      <c r="BQ5319" s="1"/>
      <c r="BR5319" s="1"/>
      <c r="BS5319" s="1"/>
      <c r="BT5319" s="1"/>
      <c r="BU5319" s="4"/>
      <c r="BV5319" s="1"/>
      <c r="BW5319" s="3"/>
      <c r="BX5319" s="4"/>
      <c r="BY5319" s="5"/>
      <c r="BZ5319" s="5"/>
      <c r="CA5319" s="5"/>
      <c r="CB5319" s="5"/>
      <c r="CC5319" s="5"/>
      <c r="CD5319" s="43"/>
    </row>
    <row r="5320" spans="1:82" x14ac:dyDescent="0.25">
      <c r="A5320" s="8"/>
      <c r="B5320" s="5"/>
      <c r="C5320" s="5"/>
      <c r="D5320" s="5"/>
      <c r="E5320" s="5"/>
      <c r="F5320" s="94" t="str">
        <f t="shared" si="829"/>
        <v/>
      </c>
      <c r="G5320" s="94" t="str">
        <f t="shared" si="830"/>
        <v/>
      </c>
      <c r="H5320" s="127" t="str">
        <f>IF(A5320&lt;&gt;"",IF(MID(C5320,1,1)="c",$AS$26,IF(MID(C5320,1,1)="r",$AS$41,IF(MID(C5320,1,1)="p",#REF!,#REF!))),"")</f>
        <v/>
      </c>
      <c r="I5320" s="92" t="str">
        <f t="shared" si="831"/>
        <v/>
      </c>
      <c r="J5320" s="92" t="str">
        <f t="shared" si="832"/>
        <v/>
      </c>
      <c r="K5320" s="92" t="str">
        <f t="shared" si="833"/>
        <v/>
      </c>
      <c r="L5320" s="92" t="str">
        <f t="shared" si="834"/>
        <v/>
      </c>
      <c r="M5320" s="95" t="str">
        <f>IF(A5320&lt;&gt;"",IF(MID(C5320,1,1)="c",SigmaEpsConcrete(I5320,$AN$30:$AN$33,$AR$30:$AR$33,$AS$26,$AS$27,$AS$28,$AQ$20,$AU$19),""),"")</f>
        <v/>
      </c>
      <c r="N5320" s="95" t="str">
        <f>IF(A5320&lt;&gt;"",IF(MID(C5320,1,1)="r",SigmaEpsReinf(J5320,$AS$42:$AS$43,$AS$41,$AS$39,$AS$40,$AQ$38),""),"")</f>
        <v/>
      </c>
      <c r="Q5320" s="92" t="str">
        <f t="shared" si="836"/>
        <v/>
      </c>
      <c r="R5320" s="92" t="str">
        <f t="shared" si="837"/>
        <v/>
      </c>
      <c r="U5320" s="5"/>
      <c r="V5320" s="5"/>
      <c r="W5320" s="94" t="str">
        <f t="shared" si="835"/>
        <v/>
      </c>
      <c r="X5320" s="94" t="str">
        <f t="shared" si="838"/>
        <v/>
      </c>
      <c r="Y5320" s="5"/>
      <c r="BK5320" s="8"/>
      <c r="BL5320" s="5"/>
      <c r="BM5320" s="5"/>
      <c r="BN5320" s="5"/>
      <c r="BO5320" s="5"/>
      <c r="BP5320" s="1"/>
      <c r="BQ5320" s="1"/>
      <c r="BR5320" s="1"/>
      <c r="BS5320" s="1"/>
      <c r="BT5320" s="1"/>
      <c r="BU5320" s="4"/>
      <c r="BV5320" s="1"/>
      <c r="BW5320" s="3"/>
      <c r="BX5320" s="4"/>
      <c r="BY5320" s="5"/>
      <c r="BZ5320" s="5"/>
      <c r="CA5320" s="5"/>
      <c r="CB5320" s="5"/>
      <c r="CC5320" s="5"/>
      <c r="CD5320" s="43"/>
    </row>
    <row r="5321" spans="1:82" x14ac:dyDescent="0.25">
      <c r="A5321" s="8"/>
      <c r="B5321" s="5"/>
      <c r="C5321" s="5"/>
      <c r="D5321" s="5"/>
      <c r="E5321" s="5"/>
      <c r="F5321" s="94" t="str">
        <f t="shared" si="829"/>
        <v/>
      </c>
      <c r="G5321" s="94" t="str">
        <f t="shared" si="830"/>
        <v/>
      </c>
      <c r="H5321" s="127" t="str">
        <f>IF(A5321&lt;&gt;"",IF(MID(C5321,1,1)="c",$AS$26,IF(MID(C5321,1,1)="r",$AS$41,IF(MID(C5321,1,1)="p",#REF!,#REF!))),"")</f>
        <v/>
      </c>
      <c r="I5321" s="92" t="str">
        <f t="shared" si="831"/>
        <v/>
      </c>
      <c r="J5321" s="92" t="str">
        <f t="shared" si="832"/>
        <v/>
      </c>
      <c r="K5321" s="92" t="str">
        <f t="shared" si="833"/>
        <v/>
      </c>
      <c r="L5321" s="92" t="str">
        <f t="shared" si="834"/>
        <v/>
      </c>
      <c r="M5321" s="95" t="str">
        <f>IF(A5321&lt;&gt;"",IF(MID(C5321,1,1)="c",SigmaEpsConcrete(I5321,$AN$30:$AN$33,$AR$30:$AR$33,$AS$26,$AS$27,$AS$28,$AQ$20,$AU$19),""),"")</f>
        <v/>
      </c>
      <c r="N5321" s="95" t="str">
        <f>IF(A5321&lt;&gt;"",IF(MID(C5321,1,1)="r",SigmaEpsReinf(J5321,$AS$42:$AS$43,$AS$41,$AS$39,$AS$40,$AQ$38),""),"")</f>
        <v/>
      </c>
      <c r="Q5321" s="92" t="str">
        <f t="shared" si="836"/>
        <v/>
      </c>
      <c r="R5321" s="92" t="str">
        <f t="shared" si="837"/>
        <v/>
      </c>
      <c r="U5321" s="5"/>
      <c r="V5321" s="5"/>
      <c r="W5321" s="94" t="str">
        <f t="shared" si="835"/>
        <v/>
      </c>
      <c r="X5321" s="94" t="str">
        <f t="shared" si="838"/>
        <v/>
      </c>
      <c r="Y5321" s="5"/>
      <c r="BK5321" s="8"/>
      <c r="BL5321" s="5"/>
      <c r="BM5321" s="5"/>
      <c r="BN5321" s="5"/>
      <c r="BO5321" s="5"/>
      <c r="BP5321" s="1"/>
      <c r="BQ5321" s="1"/>
      <c r="BR5321" s="1"/>
      <c r="BS5321" s="1"/>
      <c r="BT5321" s="1"/>
      <c r="BU5321" s="4"/>
      <c r="BV5321" s="1"/>
      <c r="BW5321" s="3"/>
      <c r="BX5321" s="4"/>
      <c r="BY5321" s="5"/>
      <c r="BZ5321" s="5"/>
      <c r="CA5321" s="5"/>
      <c r="CB5321" s="5"/>
      <c r="CC5321" s="5"/>
      <c r="CD5321" s="43"/>
    </row>
    <row r="5322" spans="1:82" x14ac:dyDescent="0.25">
      <c r="A5322" s="8"/>
      <c r="B5322" s="5"/>
      <c r="C5322" s="5"/>
      <c r="D5322" s="5"/>
      <c r="E5322" s="5"/>
      <c r="F5322" s="94" t="str">
        <f t="shared" ref="F5322:F5385" si="839">IF(A5322&lt;&gt;"",(D5322-$AU$86)/10,"")</f>
        <v/>
      </c>
      <c r="G5322" s="94" t="str">
        <f t="shared" ref="G5322:G5385" si="840">IF(A5322&lt;&gt;"",(E5322-$AU$87)/10,"")</f>
        <v/>
      </c>
      <c r="H5322" s="127" t="str">
        <f>IF(A5322&lt;&gt;"",IF(MID(C5322,1,1)="c",$AS$26,IF(MID(C5322,1,1)="r",$AS$41,IF(MID(C5322,1,1)="p",#REF!,#REF!))),"")</f>
        <v/>
      </c>
      <c r="I5322" s="92" t="str">
        <f t="shared" ref="I5322:I5385" si="841">IF($A5322&lt;&gt;"",IF(MID($C5322,1,1)="c",$Y$3+$Y$4*$F5322+$Y$5*$G5322+$BR$43,""),"")</f>
        <v/>
      </c>
      <c r="J5322" s="92" t="str">
        <f t="shared" ref="J5322:J5385" si="842">IF($A5322&lt;&gt;"",IF(MID($C5322,1,1)="r",$Y$3+$Y$4*$F5322+$Y$5*$G5322+$BR$43,""),"")</f>
        <v/>
      </c>
      <c r="K5322" s="92" t="str">
        <f t="shared" ref="K5322:K5385" si="843">IF($A5322&lt;&gt;"",IF(MID($C5322,1,1)="u",$Y$3+$Y$4*$F5322+$Y$5*$G5322+$BR$43,""),"")</f>
        <v/>
      </c>
      <c r="L5322" s="92" t="str">
        <f t="shared" ref="L5322:L5385" si="844">IF($A5322&lt;&gt;"",IF(MID($C5322,1,1)="p",$Y$3+$Y$4*$F5322+$Y$5*$G5322+$BR$43,""),"")</f>
        <v/>
      </c>
      <c r="M5322" s="95" t="str">
        <f>IF(A5322&lt;&gt;"",IF(MID(C5322,1,1)="c",SigmaEpsConcrete(I5322,$AN$30:$AN$33,$AR$30:$AR$33,$AS$26,$AS$27,$AS$28,$AQ$20,$AU$19),""),"")</f>
        <v/>
      </c>
      <c r="N5322" s="95" t="str">
        <f>IF(A5322&lt;&gt;"",IF(MID(C5322,1,1)="r",SigmaEpsReinf(J5322,$AS$42:$AS$43,$AS$41,$AS$39,$AS$40,$AQ$38),""),"")</f>
        <v/>
      </c>
      <c r="Q5322" s="92" t="str">
        <f t="shared" si="836"/>
        <v/>
      </c>
      <c r="R5322" s="92" t="str">
        <f t="shared" si="837"/>
        <v/>
      </c>
      <c r="U5322" s="5"/>
      <c r="V5322" s="5"/>
      <c r="W5322" s="94" t="str">
        <f t="shared" ref="W5322:W5385" si="845">IF(A5322&lt;&gt;"",F5322-$AU$105,"")</f>
        <v/>
      </c>
      <c r="X5322" s="94" t="str">
        <f t="shared" si="838"/>
        <v/>
      </c>
      <c r="Y5322" s="5"/>
      <c r="BK5322" s="8"/>
      <c r="BL5322" s="5"/>
      <c r="BM5322" s="5"/>
      <c r="BN5322" s="5"/>
      <c r="BO5322" s="5"/>
      <c r="BP5322" s="1"/>
      <c r="BQ5322" s="1"/>
      <c r="BR5322" s="1"/>
      <c r="BS5322" s="1"/>
      <c r="BT5322" s="1"/>
      <c r="BU5322" s="4"/>
      <c r="BV5322" s="1"/>
      <c r="BW5322" s="3"/>
      <c r="BX5322" s="4"/>
      <c r="BY5322" s="5"/>
      <c r="BZ5322" s="5"/>
      <c r="CA5322" s="5"/>
      <c r="CB5322" s="5"/>
      <c r="CC5322" s="5"/>
      <c r="CD5322" s="43"/>
    </row>
    <row r="5323" spans="1:82" x14ac:dyDescent="0.25">
      <c r="A5323" s="8"/>
      <c r="B5323" s="5"/>
      <c r="C5323" s="5"/>
      <c r="D5323" s="5"/>
      <c r="E5323" s="5"/>
      <c r="F5323" s="94" t="str">
        <f t="shared" si="839"/>
        <v/>
      </c>
      <c r="G5323" s="94" t="str">
        <f t="shared" si="840"/>
        <v/>
      </c>
      <c r="H5323" s="127" t="str">
        <f>IF(A5323&lt;&gt;"",IF(MID(C5323,1,1)="c",$AS$26,IF(MID(C5323,1,1)="r",$AS$41,IF(MID(C5323,1,1)="p",#REF!,#REF!))),"")</f>
        <v/>
      </c>
      <c r="I5323" s="92" t="str">
        <f t="shared" si="841"/>
        <v/>
      </c>
      <c r="J5323" s="92" t="str">
        <f t="shared" si="842"/>
        <v/>
      </c>
      <c r="K5323" s="92" t="str">
        <f t="shared" si="843"/>
        <v/>
      </c>
      <c r="L5323" s="92" t="str">
        <f t="shared" si="844"/>
        <v/>
      </c>
      <c r="M5323" s="95" t="str">
        <f>IF(A5323&lt;&gt;"",IF(MID(C5323,1,1)="c",SigmaEpsConcrete(I5323,$AN$30:$AN$33,$AR$30:$AR$33,$AS$26,$AS$27,$AS$28,$AQ$20,$AU$19),""),"")</f>
        <v/>
      </c>
      <c r="N5323" s="95" t="str">
        <f>IF(A5323&lt;&gt;"",IF(MID(C5323,1,1)="r",SigmaEpsReinf(J5323,$AS$42:$AS$43,$AS$41,$AS$39,$AS$40,$AQ$38),""),"")</f>
        <v/>
      </c>
      <c r="Q5323" s="92" t="str">
        <f t="shared" ref="Q5323:Q5386" si="846">IF(A5323&lt;&gt;"",IF(MID(C5323,1,1)="c",IF(ISERROR(M5323/I5323),"",M5323/I5323),""),"")</f>
        <v/>
      </c>
      <c r="R5323" s="92" t="str">
        <f t="shared" ref="R5323:R5386" si="847">IF(A5323&lt;&gt;"",IF(MID(C5323,1,1)="r",IF(ISERROR(N5323/J5323),"",N5323/J5323),""),"")</f>
        <v/>
      </c>
      <c r="U5323" s="5"/>
      <c r="V5323" s="5"/>
      <c r="W5323" s="94" t="str">
        <f t="shared" si="845"/>
        <v/>
      </c>
      <c r="X5323" s="94" t="str">
        <f t="shared" ref="X5323:X5386" si="848">IF(B5323&lt;&gt;"",G5323-$AU$106,"")</f>
        <v/>
      </c>
      <c r="Y5323" s="5"/>
      <c r="BK5323" s="8"/>
      <c r="BL5323" s="5"/>
      <c r="BM5323" s="5"/>
      <c r="BN5323" s="5"/>
      <c r="BO5323" s="5"/>
      <c r="BP5323" s="1"/>
      <c r="BQ5323" s="1"/>
      <c r="BR5323" s="1"/>
      <c r="BS5323" s="1"/>
      <c r="BT5323" s="1"/>
      <c r="BU5323" s="4"/>
      <c r="BV5323" s="1"/>
      <c r="BW5323" s="3"/>
      <c r="BX5323" s="4"/>
      <c r="BY5323" s="5"/>
      <c r="BZ5323" s="5"/>
      <c r="CA5323" s="5"/>
      <c r="CB5323" s="5"/>
      <c r="CC5323" s="5"/>
      <c r="CD5323" s="43"/>
    </row>
    <row r="5324" spans="1:82" x14ac:dyDescent="0.25">
      <c r="A5324" s="8"/>
      <c r="B5324" s="5"/>
      <c r="C5324" s="5"/>
      <c r="D5324" s="5"/>
      <c r="E5324" s="5"/>
      <c r="F5324" s="94" t="str">
        <f t="shared" si="839"/>
        <v/>
      </c>
      <c r="G5324" s="94" t="str">
        <f t="shared" si="840"/>
        <v/>
      </c>
      <c r="H5324" s="127" t="str">
        <f>IF(A5324&lt;&gt;"",IF(MID(C5324,1,1)="c",$AS$26,IF(MID(C5324,1,1)="r",$AS$41,IF(MID(C5324,1,1)="p",#REF!,#REF!))),"")</f>
        <v/>
      </c>
      <c r="I5324" s="92" t="str">
        <f t="shared" si="841"/>
        <v/>
      </c>
      <c r="J5324" s="92" t="str">
        <f t="shared" si="842"/>
        <v/>
      </c>
      <c r="K5324" s="92" t="str">
        <f t="shared" si="843"/>
        <v/>
      </c>
      <c r="L5324" s="92" t="str">
        <f t="shared" si="844"/>
        <v/>
      </c>
      <c r="M5324" s="95" t="str">
        <f>IF(A5324&lt;&gt;"",IF(MID(C5324,1,1)="c",SigmaEpsConcrete(I5324,$AN$30:$AN$33,$AR$30:$AR$33,$AS$26,$AS$27,$AS$28,$AQ$20,$AU$19),""),"")</f>
        <v/>
      </c>
      <c r="N5324" s="95" t="str">
        <f>IF(A5324&lt;&gt;"",IF(MID(C5324,1,1)="r",SigmaEpsReinf(J5324,$AS$42:$AS$43,$AS$41,$AS$39,$AS$40,$AQ$38),""),"")</f>
        <v/>
      </c>
      <c r="Q5324" s="92" t="str">
        <f t="shared" si="846"/>
        <v/>
      </c>
      <c r="R5324" s="92" t="str">
        <f t="shared" si="847"/>
        <v/>
      </c>
      <c r="U5324" s="5"/>
      <c r="V5324" s="5"/>
      <c r="W5324" s="94" t="str">
        <f t="shared" si="845"/>
        <v/>
      </c>
      <c r="X5324" s="94" t="str">
        <f t="shared" si="848"/>
        <v/>
      </c>
      <c r="Y5324" s="5"/>
      <c r="BK5324" s="8"/>
      <c r="BL5324" s="5"/>
      <c r="BM5324" s="5"/>
      <c r="BN5324" s="5"/>
      <c r="BO5324" s="5"/>
      <c r="BP5324" s="1"/>
      <c r="BQ5324" s="1"/>
      <c r="BR5324" s="1"/>
      <c r="BS5324" s="1"/>
      <c r="BT5324" s="1"/>
      <c r="BU5324" s="4"/>
      <c r="BV5324" s="1"/>
      <c r="BW5324" s="3"/>
      <c r="BX5324" s="4"/>
      <c r="BY5324" s="5"/>
      <c r="BZ5324" s="5"/>
      <c r="CA5324" s="5"/>
      <c r="CB5324" s="5"/>
      <c r="CC5324" s="5"/>
      <c r="CD5324" s="43"/>
    </row>
    <row r="5325" spans="1:82" x14ac:dyDescent="0.25">
      <c r="A5325" s="8"/>
      <c r="B5325" s="5"/>
      <c r="C5325" s="5"/>
      <c r="D5325" s="5"/>
      <c r="E5325" s="5"/>
      <c r="F5325" s="94" t="str">
        <f t="shared" si="839"/>
        <v/>
      </c>
      <c r="G5325" s="94" t="str">
        <f t="shared" si="840"/>
        <v/>
      </c>
      <c r="H5325" s="127" t="str">
        <f>IF(A5325&lt;&gt;"",IF(MID(C5325,1,1)="c",$AS$26,IF(MID(C5325,1,1)="r",$AS$41,IF(MID(C5325,1,1)="p",#REF!,#REF!))),"")</f>
        <v/>
      </c>
      <c r="I5325" s="92" t="str">
        <f t="shared" si="841"/>
        <v/>
      </c>
      <c r="J5325" s="92" t="str">
        <f t="shared" si="842"/>
        <v/>
      </c>
      <c r="K5325" s="92" t="str">
        <f t="shared" si="843"/>
        <v/>
      </c>
      <c r="L5325" s="92" t="str">
        <f t="shared" si="844"/>
        <v/>
      </c>
      <c r="M5325" s="95" t="str">
        <f>IF(A5325&lt;&gt;"",IF(MID(C5325,1,1)="c",SigmaEpsConcrete(I5325,$AN$30:$AN$33,$AR$30:$AR$33,$AS$26,$AS$27,$AS$28,$AQ$20,$AU$19),""),"")</f>
        <v/>
      </c>
      <c r="N5325" s="95" t="str">
        <f>IF(A5325&lt;&gt;"",IF(MID(C5325,1,1)="r",SigmaEpsReinf(J5325,$AS$42:$AS$43,$AS$41,$AS$39,$AS$40,$AQ$38),""),"")</f>
        <v/>
      </c>
      <c r="Q5325" s="92" t="str">
        <f t="shared" si="846"/>
        <v/>
      </c>
      <c r="R5325" s="92" t="str">
        <f t="shared" si="847"/>
        <v/>
      </c>
      <c r="U5325" s="5"/>
      <c r="V5325" s="5"/>
      <c r="W5325" s="94" t="str">
        <f t="shared" si="845"/>
        <v/>
      </c>
      <c r="X5325" s="94" t="str">
        <f t="shared" si="848"/>
        <v/>
      </c>
      <c r="Y5325" s="5"/>
      <c r="BK5325" s="8"/>
      <c r="BL5325" s="5"/>
      <c r="BM5325" s="5"/>
      <c r="BN5325" s="5"/>
      <c r="BO5325" s="5"/>
      <c r="BP5325" s="1"/>
      <c r="BQ5325" s="1"/>
      <c r="BR5325" s="1"/>
      <c r="BS5325" s="1"/>
      <c r="BT5325" s="1"/>
      <c r="BU5325" s="4"/>
      <c r="BV5325" s="1"/>
      <c r="BW5325" s="3"/>
      <c r="BX5325" s="4"/>
      <c r="BY5325" s="5"/>
      <c r="BZ5325" s="5"/>
      <c r="CA5325" s="5"/>
      <c r="CB5325" s="5"/>
      <c r="CC5325" s="5"/>
      <c r="CD5325" s="43"/>
    </row>
    <row r="5326" spans="1:82" x14ac:dyDescent="0.25">
      <c r="A5326" s="8"/>
      <c r="B5326" s="5"/>
      <c r="C5326" s="5"/>
      <c r="D5326" s="5"/>
      <c r="E5326" s="5"/>
      <c r="F5326" s="94" t="str">
        <f t="shared" si="839"/>
        <v/>
      </c>
      <c r="G5326" s="94" t="str">
        <f t="shared" si="840"/>
        <v/>
      </c>
      <c r="H5326" s="127" t="str">
        <f>IF(A5326&lt;&gt;"",IF(MID(C5326,1,1)="c",$AS$26,IF(MID(C5326,1,1)="r",$AS$41,IF(MID(C5326,1,1)="p",#REF!,#REF!))),"")</f>
        <v/>
      </c>
      <c r="I5326" s="92" t="str">
        <f t="shared" si="841"/>
        <v/>
      </c>
      <c r="J5326" s="92" t="str">
        <f t="shared" si="842"/>
        <v/>
      </c>
      <c r="K5326" s="92" t="str">
        <f t="shared" si="843"/>
        <v/>
      </c>
      <c r="L5326" s="92" t="str">
        <f t="shared" si="844"/>
        <v/>
      </c>
      <c r="M5326" s="95" t="str">
        <f>IF(A5326&lt;&gt;"",IF(MID(C5326,1,1)="c",SigmaEpsConcrete(I5326,$AN$30:$AN$33,$AR$30:$AR$33,$AS$26,$AS$27,$AS$28,$AQ$20,$AU$19),""),"")</f>
        <v/>
      </c>
      <c r="N5326" s="95" t="str">
        <f>IF(A5326&lt;&gt;"",IF(MID(C5326,1,1)="r",SigmaEpsReinf(J5326,$AS$42:$AS$43,$AS$41,$AS$39,$AS$40,$AQ$38),""),"")</f>
        <v/>
      </c>
      <c r="Q5326" s="92" t="str">
        <f t="shared" si="846"/>
        <v/>
      </c>
      <c r="R5326" s="92" t="str">
        <f t="shared" si="847"/>
        <v/>
      </c>
      <c r="U5326" s="5"/>
      <c r="V5326" s="5"/>
      <c r="W5326" s="94" t="str">
        <f t="shared" si="845"/>
        <v/>
      </c>
      <c r="X5326" s="94" t="str">
        <f t="shared" si="848"/>
        <v/>
      </c>
      <c r="Y5326" s="5"/>
      <c r="BK5326" s="8"/>
      <c r="BL5326" s="5"/>
      <c r="BM5326" s="5"/>
      <c r="BN5326" s="5"/>
      <c r="BO5326" s="5"/>
      <c r="BP5326" s="1"/>
      <c r="BQ5326" s="1"/>
      <c r="BR5326" s="1"/>
      <c r="BS5326" s="1"/>
      <c r="BT5326" s="1"/>
      <c r="BU5326" s="4"/>
      <c r="BV5326" s="1"/>
      <c r="BW5326" s="3"/>
      <c r="BX5326" s="4"/>
      <c r="BY5326" s="5"/>
      <c r="BZ5326" s="5"/>
      <c r="CA5326" s="5"/>
      <c r="CB5326" s="5"/>
      <c r="CC5326" s="5"/>
      <c r="CD5326" s="43"/>
    </row>
    <row r="5327" spans="1:82" x14ac:dyDescent="0.25">
      <c r="A5327" s="8"/>
      <c r="B5327" s="5"/>
      <c r="C5327" s="5"/>
      <c r="D5327" s="5"/>
      <c r="E5327" s="5"/>
      <c r="F5327" s="94" t="str">
        <f t="shared" si="839"/>
        <v/>
      </c>
      <c r="G5327" s="94" t="str">
        <f t="shared" si="840"/>
        <v/>
      </c>
      <c r="H5327" s="127" t="str">
        <f>IF(A5327&lt;&gt;"",IF(MID(C5327,1,1)="c",$AS$26,IF(MID(C5327,1,1)="r",$AS$41,IF(MID(C5327,1,1)="p",#REF!,#REF!))),"")</f>
        <v/>
      </c>
      <c r="I5327" s="92" t="str">
        <f t="shared" si="841"/>
        <v/>
      </c>
      <c r="J5327" s="92" t="str">
        <f t="shared" si="842"/>
        <v/>
      </c>
      <c r="K5327" s="92" t="str">
        <f t="shared" si="843"/>
        <v/>
      </c>
      <c r="L5327" s="92" t="str">
        <f t="shared" si="844"/>
        <v/>
      </c>
      <c r="M5327" s="95" t="str">
        <f>IF(A5327&lt;&gt;"",IF(MID(C5327,1,1)="c",SigmaEpsConcrete(I5327,$AN$30:$AN$33,$AR$30:$AR$33,$AS$26,$AS$27,$AS$28,$AQ$20,$AU$19),""),"")</f>
        <v/>
      </c>
      <c r="N5327" s="95" t="str">
        <f>IF(A5327&lt;&gt;"",IF(MID(C5327,1,1)="r",SigmaEpsReinf(J5327,$AS$42:$AS$43,$AS$41,$AS$39,$AS$40,$AQ$38),""),"")</f>
        <v/>
      </c>
      <c r="Q5327" s="92" t="str">
        <f t="shared" si="846"/>
        <v/>
      </c>
      <c r="R5327" s="92" t="str">
        <f t="shared" si="847"/>
        <v/>
      </c>
      <c r="U5327" s="5"/>
      <c r="V5327" s="5"/>
      <c r="W5327" s="94" t="str">
        <f t="shared" si="845"/>
        <v/>
      </c>
      <c r="X5327" s="94" t="str">
        <f t="shared" si="848"/>
        <v/>
      </c>
      <c r="Y5327" s="5"/>
      <c r="BK5327" s="8"/>
      <c r="BL5327" s="5"/>
      <c r="BM5327" s="5"/>
      <c r="BN5327" s="5"/>
      <c r="BO5327" s="5"/>
      <c r="BP5327" s="1"/>
      <c r="BQ5327" s="1"/>
      <c r="BR5327" s="1"/>
      <c r="BS5327" s="1"/>
      <c r="BT5327" s="1"/>
      <c r="BU5327" s="4"/>
      <c r="BV5327" s="1"/>
      <c r="BW5327" s="3"/>
      <c r="BX5327" s="4"/>
      <c r="BY5327" s="5"/>
      <c r="BZ5327" s="5"/>
      <c r="CA5327" s="5"/>
      <c r="CB5327" s="5"/>
      <c r="CC5327" s="5"/>
      <c r="CD5327" s="43"/>
    </row>
    <row r="5328" spans="1:82" x14ac:dyDescent="0.25">
      <c r="A5328" s="8"/>
      <c r="B5328" s="5"/>
      <c r="C5328" s="5"/>
      <c r="D5328" s="5"/>
      <c r="E5328" s="5"/>
      <c r="F5328" s="94" t="str">
        <f t="shared" si="839"/>
        <v/>
      </c>
      <c r="G5328" s="94" t="str">
        <f t="shared" si="840"/>
        <v/>
      </c>
      <c r="H5328" s="127" t="str">
        <f>IF(A5328&lt;&gt;"",IF(MID(C5328,1,1)="c",$AS$26,IF(MID(C5328,1,1)="r",$AS$41,IF(MID(C5328,1,1)="p",#REF!,#REF!))),"")</f>
        <v/>
      </c>
      <c r="I5328" s="92" t="str">
        <f t="shared" si="841"/>
        <v/>
      </c>
      <c r="J5328" s="92" t="str">
        <f t="shared" si="842"/>
        <v/>
      </c>
      <c r="K5328" s="92" t="str">
        <f t="shared" si="843"/>
        <v/>
      </c>
      <c r="L5328" s="92" t="str">
        <f t="shared" si="844"/>
        <v/>
      </c>
      <c r="M5328" s="95" t="str">
        <f>IF(A5328&lt;&gt;"",IF(MID(C5328,1,1)="c",SigmaEpsConcrete(I5328,$AN$30:$AN$33,$AR$30:$AR$33,$AS$26,$AS$27,$AS$28,$AQ$20,$AU$19),""),"")</f>
        <v/>
      </c>
      <c r="N5328" s="95" t="str">
        <f>IF(A5328&lt;&gt;"",IF(MID(C5328,1,1)="r",SigmaEpsReinf(J5328,$AS$42:$AS$43,$AS$41,$AS$39,$AS$40,$AQ$38),""),"")</f>
        <v/>
      </c>
      <c r="Q5328" s="92" t="str">
        <f t="shared" si="846"/>
        <v/>
      </c>
      <c r="R5328" s="92" t="str">
        <f t="shared" si="847"/>
        <v/>
      </c>
      <c r="U5328" s="5"/>
      <c r="V5328" s="5"/>
      <c r="W5328" s="94" t="str">
        <f t="shared" si="845"/>
        <v/>
      </c>
      <c r="X5328" s="94" t="str">
        <f t="shared" si="848"/>
        <v/>
      </c>
      <c r="Y5328" s="5"/>
      <c r="BK5328" s="8"/>
      <c r="BL5328" s="5"/>
      <c r="BM5328" s="5"/>
      <c r="BN5328" s="5"/>
      <c r="BO5328" s="5"/>
      <c r="BP5328" s="1"/>
      <c r="BQ5328" s="1"/>
      <c r="BR5328" s="1"/>
      <c r="BS5328" s="1"/>
      <c r="BT5328" s="1"/>
      <c r="BU5328" s="4"/>
      <c r="BV5328" s="1"/>
      <c r="BW5328" s="3"/>
      <c r="BX5328" s="4"/>
      <c r="BY5328" s="5"/>
      <c r="BZ5328" s="5"/>
      <c r="CA5328" s="5"/>
      <c r="CB5328" s="5"/>
      <c r="CC5328" s="5"/>
      <c r="CD5328" s="43"/>
    </row>
    <row r="5329" spans="1:82" x14ac:dyDescent="0.25">
      <c r="A5329" s="8"/>
      <c r="B5329" s="5"/>
      <c r="C5329" s="5"/>
      <c r="D5329" s="5"/>
      <c r="E5329" s="5"/>
      <c r="F5329" s="94" t="str">
        <f t="shared" si="839"/>
        <v/>
      </c>
      <c r="G5329" s="94" t="str">
        <f t="shared" si="840"/>
        <v/>
      </c>
      <c r="H5329" s="127" t="str">
        <f>IF(A5329&lt;&gt;"",IF(MID(C5329,1,1)="c",$AS$26,IF(MID(C5329,1,1)="r",$AS$41,IF(MID(C5329,1,1)="p",#REF!,#REF!))),"")</f>
        <v/>
      </c>
      <c r="I5329" s="92" t="str">
        <f t="shared" si="841"/>
        <v/>
      </c>
      <c r="J5329" s="92" t="str">
        <f t="shared" si="842"/>
        <v/>
      </c>
      <c r="K5329" s="92" t="str">
        <f t="shared" si="843"/>
        <v/>
      </c>
      <c r="L5329" s="92" t="str">
        <f t="shared" si="844"/>
        <v/>
      </c>
      <c r="M5329" s="95" t="str">
        <f>IF(A5329&lt;&gt;"",IF(MID(C5329,1,1)="c",SigmaEpsConcrete(I5329,$AN$30:$AN$33,$AR$30:$AR$33,$AS$26,$AS$27,$AS$28,$AQ$20,$AU$19),""),"")</f>
        <v/>
      </c>
      <c r="N5329" s="95" t="str">
        <f>IF(A5329&lt;&gt;"",IF(MID(C5329,1,1)="r",SigmaEpsReinf(J5329,$AS$42:$AS$43,$AS$41,$AS$39,$AS$40,$AQ$38),""),"")</f>
        <v/>
      </c>
      <c r="Q5329" s="92" t="str">
        <f t="shared" si="846"/>
        <v/>
      </c>
      <c r="R5329" s="92" t="str">
        <f t="shared" si="847"/>
        <v/>
      </c>
      <c r="U5329" s="5"/>
      <c r="V5329" s="5"/>
      <c r="W5329" s="94" t="str">
        <f t="shared" si="845"/>
        <v/>
      </c>
      <c r="X5329" s="94" t="str">
        <f t="shared" si="848"/>
        <v/>
      </c>
      <c r="Y5329" s="5"/>
      <c r="BK5329" s="8"/>
      <c r="BL5329" s="5"/>
      <c r="BM5329" s="5"/>
      <c r="BN5329" s="5"/>
      <c r="BO5329" s="5"/>
      <c r="BP5329" s="1"/>
      <c r="BQ5329" s="1"/>
      <c r="BR5329" s="1"/>
      <c r="BS5329" s="1"/>
      <c r="BT5329" s="1"/>
      <c r="BU5329" s="4"/>
      <c r="BV5329" s="1"/>
      <c r="BW5329" s="3"/>
      <c r="BX5329" s="4"/>
      <c r="BY5329" s="5"/>
      <c r="BZ5329" s="5"/>
      <c r="CA5329" s="5"/>
      <c r="CB5329" s="5"/>
      <c r="CC5329" s="5"/>
      <c r="CD5329" s="43"/>
    </row>
    <row r="5330" spans="1:82" x14ac:dyDescent="0.25">
      <c r="A5330" s="8"/>
      <c r="B5330" s="5"/>
      <c r="C5330" s="5"/>
      <c r="D5330" s="5"/>
      <c r="E5330" s="5"/>
      <c r="F5330" s="94" t="str">
        <f t="shared" si="839"/>
        <v/>
      </c>
      <c r="G5330" s="94" t="str">
        <f t="shared" si="840"/>
        <v/>
      </c>
      <c r="H5330" s="127" t="str">
        <f>IF(A5330&lt;&gt;"",IF(MID(C5330,1,1)="c",$AS$26,IF(MID(C5330,1,1)="r",$AS$41,IF(MID(C5330,1,1)="p",#REF!,#REF!))),"")</f>
        <v/>
      </c>
      <c r="I5330" s="92" t="str">
        <f t="shared" si="841"/>
        <v/>
      </c>
      <c r="J5330" s="92" t="str">
        <f t="shared" si="842"/>
        <v/>
      </c>
      <c r="K5330" s="92" t="str">
        <f t="shared" si="843"/>
        <v/>
      </c>
      <c r="L5330" s="92" t="str">
        <f t="shared" si="844"/>
        <v/>
      </c>
      <c r="M5330" s="95" t="str">
        <f>IF(A5330&lt;&gt;"",IF(MID(C5330,1,1)="c",SigmaEpsConcrete(I5330,$AN$30:$AN$33,$AR$30:$AR$33,$AS$26,$AS$27,$AS$28,$AQ$20,$AU$19),""),"")</f>
        <v/>
      </c>
      <c r="N5330" s="95" t="str">
        <f>IF(A5330&lt;&gt;"",IF(MID(C5330,1,1)="r",SigmaEpsReinf(J5330,$AS$42:$AS$43,$AS$41,$AS$39,$AS$40,$AQ$38),""),"")</f>
        <v/>
      </c>
      <c r="Q5330" s="92" t="str">
        <f t="shared" si="846"/>
        <v/>
      </c>
      <c r="R5330" s="92" t="str">
        <f t="shared" si="847"/>
        <v/>
      </c>
      <c r="U5330" s="5"/>
      <c r="V5330" s="5"/>
      <c r="W5330" s="94" t="str">
        <f t="shared" si="845"/>
        <v/>
      </c>
      <c r="X5330" s="94" t="str">
        <f t="shared" si="848"/>
        <v/>
      </c>
      <c r="Y5330" s="5"/>
      <c r="BK5330" s="8"/>
      <c r="BL5330" s="5"/>
      <c r="BM5330" s="5"/>
      <c r="BN5330" s="5"/>
      <c r="BO5330" s="5"/>
      <c r="BP5330" s="1"/>
      <c r="BQ5330" s="1"/>
      <c r="BR5330" s="1"/>
      <c r="BS5330" s="1"/>
      <c r="BT5330" s="1"/>
      <c r="BU5330" s="4"/>
      <c r="BV5330" s="1"/>
      <c r="BW5330" s="3"/>
      <c r="BX5330" s="4"/>
      <c r="BY5330" s="5"/>
      <c r="BZ5330" s="5"/>
      <c r="CA5330" s="5"/>
      <c r="CB5330" s="5"/>
      <c r="CC5330" s="5"/>
      <c r="CD5330" s="43"/>
    </row>
    <row r="5331" spans="1:82" x14ac:dyDescent="0.25">
      <c r="A5331" s="8"/>
      <c r="B5331" s="5"/>
      <c r="C5331" s="5"/>
      <c r="D5331" s="5"/>
      <c r="E5331" s="5"/>
      <c r="F5331" s="94" t="str">
        <f t="shared" si="839"/>
        <v/>
      </c>
      <c r="G5331" s="94" t="str">
        <f t="shared" si="840"/>
        <v/>
      </c>
      <c r="H5331" s="127" t="str">
        <f>IF(A5331&lt;&gt;"",IF(MID(C5331,1,1)="c",$AS$26,IF(MID(C5331,1,1)="r",$AS$41,IF(MID(C5331,1,1)="p",#REF!,#REF!))),"")</f>
        <v/>
      </c>
      <c r="I5331" s="92" t="str">
        <f t="shared" si="841"/>
        <v/>
      </c>
      <c r="J5331" s="92" t="str">
        <f t="shared" si="842"/>
        <v/>
      </c>
      <c r="K5331" s="92" t="str">
        <f t="shared" si="843"/>
        <v/>
      </c>
      <c r="L5331" s="92" t="str">
        <f t="shared" si="844"/>
        <v/>
      </c>
      <c r="M5331" s="95" t="str">
        <f>IF(A5331&lt;&gt;"",IF(MID(C5331,1,1)="c",SigmaEpsConcrete(I5331,$AN$30:$AN$33,$AR$30:$AR$33,$AS$26,$AS$27,$AS$28,$AQ$20,$AU$19),""),"")</f>
        <v/>
      </c>
      <c r="N5331" s="95" t="str">
        <f>IF(A5331&lt;&gt;"",IF(MID(C5331,1,1)="r",SigmaEpsReinf(J5331,$AS$42:$AS$43,$AS$41,$AS$39,$AS$40,$AQ$38),""),"")</f>
        <v/>
      </c>
      <c r="Q5331" s="92" t="str">
        <f t="shared" si="846"/>
        <v/>
      </c>
      <c r="R5331" s="92" t="str">
        <f t="shared" si="847"/>
        <v/>
      </c>
      <c r="U5331" s="5"/>
      <c r="V5331" s="5"/>
      <c r="W5331" s="94" t="str">
        <f t="shared" si="845"/>
        <v/>
      </c>
      <c r="X5331" s="94" t="str">
        <f t="shared" si="848"/>
        <v/>
      </c>
      <c r="Y5331" s="5"/>
      <c r="BK5331" s="8"/>
      <c r="BL5331" s="5"/>
      <c r="BM5331" s="5"/>
      <c r="BN5331" s="5"/>
      <c r="BO5331" s="5"/>
      <c r="BP5331" s="1"/>
      <c r="BQ5331" s="1"/>
      <c r="BR5331" s="1"/>
      <c r="BS5331" s="1"/>
      <c r="BT5331" s="1"/>
      <c r="BU5331" s="4"/>
      <c r="BV5331" s="1"/>
      <c r="BW5331" s="3"/>
      <c r="BX5331" s="4"/>
      <c r="BY5331" s="5"/>
      <c r="BZ5331" s="5"/>
      <c r="CA5331" s="5"/>
      <c r="CB5331" s="5"/>
      <c r="CC5331" s="5"/>
      <c r="CD5331" s="43"/>
    </row>
    <row r="5332" spans="1:82" x14ac:dyDescent="0.25">
      <c r="A5332" s="8"/>
      <c r="B5332" s="5"/>
      <c r="C5332" s="5"/>
      <c r="D5332" s="5"/>
      <c r="E5332" s="5"/>
      <c r="F5332" s="94" t="str">
        <f t="shared" si="839"/>
        <v/>
      </c>
      <c r="G5332" s="94" t="str">
        <f t="shared" si="840"/>
        <v/>
      </c>
      <c r="H5332" s="127" t="str">
        <f>IF(A5332&lt;&gt;"",IF(MID(C5332,1,1)="c",$AS$26,IF(MID(C5332,1,1)="r",$AS$41,IF(MID(C5332,1,1)="p",#REF!,#REF!))),"")</f>
        <v/>
      </c>
      <c r="I5332" s="92" t="str">
        <f t="shared" si="841"/>
        <v/>
      </c>
      <c r="J5332" s="92" t="str">
        <f t="shared" si="842"/>
        <v/>
      </c>
      <c r="K5332" s="92" t="str">
        <f t="shared" si="843"/>
        <v/>
      </c>
      <c r="L5332" s="92" t="str">
        <f t="shared" si="844"/>
        <v/>
      </c>
      <c r="M5332" s="95" t="str">
        <f>IF(A5332&lt;&gt;"",IF(MID(C5332,1,1)="c",SigmaEpsConcrete(I5332,$AN$30:$AN$33,$AR$30:$AR$33,$AS$26,$AS$27,$AS$28,$AQ$20,$AU$19),""),"")</f>
        <v/>
      </c>
      <c r="N5332" s="95" t="str">
        <f>IF(A5332&lt;&gt;"",IF(MID(C5332,1,1)="r",SigmaEpsReinf(J5332,$AS$42:$AS$43,$AS$41,$AS$39,$AS$40,$AQ$38),""),"")</f>
        <v/>
      </c>
      <c r="Q5332" s="92" t="str">
        <f t="shared" si="846"/>
        <v/>
      </c>
      <c r="R5332" s="92" t="str">
        <f t="shared" si="847"/>
        <v/>
      </c>
      <c r="U5332" s="5"/>
      <c r="V5332" s="5"/>
      <c r="W5332" s="94" t="str">
        <f t="shared" si="845"/>
        <v/>
      </c>
      <c r="X5332" s="94" t="str">
        <f t="shared" si="848"/>
        <v/>
      </c>
      <c r="Y5332" s="5"/>
      <c r="BK5332" s="8"/>
      <c r="BL5332" s="5"/>
      <c r="BM5332" s="5"/>
      <c r="BN5332" s="5"/>
      <c r="BO5332" s="5"/>
      <c r="BP5332" s="1"/>
      <c r="BQ5332" s="1"/>
      <c r="BR5332" s="1"/>
      <c r="BS5332" s="1"/>
      <c r="BT5332" s="1"/>
      <c r="BU5332" s="4"/>
      <c r="BV5332" s="1"/>
      <c r="BW5332" s="3"/>
      <c r="BX5332" s="4"/>
      <c r="BY5332" s="5"/>
      <c r="BZ5332" s="5"/>
      <c r="CA5332" s="5"/>
      <c r="CB5332" s="5"/>
      <c r="CC5332" s="5"/>
      <c r="CD5332" s="43"/>
    </row>
    <row r="5333" spans="1:82" x14ac:dyDescent="0.25">
      <c r="A5333" s="8"/>
      <c r="B5333" s="5"/>
      <c r="C5333" s="5"/>
      <c r="D5333" s="5"/>
      <c r="E5333" s="5"/>
      <c r="F5333" s="94" t="str">
        <f t="shared" si="839"/>
        <v/>
      </c>
      <c r="G5333" s="94" t="str">
        <f t="shared" si="840"/>
        <v/>
      </c>
      <c r="H5333" s="127" t="str">
        <f>IF(A5333&lt;&gt;"",IF(MID(C5333,1,1)="c",$AS$26,IF(MID(C5333,1,1)="r",$AS$41,IF(MID(C5333,1,1)="p",#REF!,#REF!))),"")</f>
        <v/>
      </c>
      <c r="I5333" s="92" t="str">
        <f t="shared" si="841"/>
        <v/>
      </c>
      <c r="J5333" s="92" t="str">
        <f t="shared" si="842"/>
        <v/>
      </c>
      <c r="K5333" s="92" t="str">
        <f t="shared" si="843"/>
        <v/>
      </c>
      <c r="L5333" s="92" t="str">
        <f t="shared" si="844"/>
        <v/>
      </c>
      <c r="M5333" s="95" t="str">
        <f>IF(A5333&lt;&gt;"",IF(MID(C5333,1,1)="c",SigmaEpsConcrete(I5333,$AN$30:$AN$33,$AR$30:$AR$33,$AS$26,$AS$27,$AS$28,$AQ$20,$AU$19),""),"")</f>
        <v/>
      </c>
      <c r="N5333" s="95" t="str">
        <f>IF(A5333&lt;&gt;"",IF(MID(C5333,1,1)="r",SigmaEpsReinf(J5333,$AS$42:$AS$43,$AS$41,$AS$39,$AS$40,$AQ$38),""),"")</f>
        <v/>
      </c>
      <c r="Q5333" s="92" t="str">
        <f t="shared" si="846"/>
        <v/>
      </c>
      <c r="R5333" s="92" t="str">
        <f t="shared" si="847"/>
        <v/>
      </c>
      <c r="U5333" s="5"/>
      <c r="V5333" s="5"/>
      <c r="W5333" s="94" t="str">
        <f t="shared" si="845"/>
        <v/>
      </c>
      <c r="X5333" s="94" t="str">
        <f t="shared" si="848"/>
        <v/>
      </c>
      <c r="Y5333" s="5"/>
      <c r="BK5333" s="8"/>
      <c r="BL5333" s="5"/>
      <c r="BM5333" s="5"/>
      <c r="BN5333" s="5"/>
      <c r="BO5333" s="5"/>
      <c r="BP5333" s="1"/>
      <c r="BQ5333" s="1"/>
      <c r="BR5333" s="1"/>
      <c r="BS5333" s="1"/>
      <c r="BT5333" s="1"/>
      <c r="BU5333" s="4"/>
      <c r="BV5333" s="1"/>
      <c r="BW5333" s="3"/>
      <c r="BX5333" s="4"/>
      <c r="BY5333" s="5"/>
      <c r="BZ5333" s="5"/>
      <c r="CA5333" s="5"/>
      <c r="CB5333" s="5"/>
      <c r="CC5333" s="5"/>
      <c r="CD5333" s="43"/>
    </row>
    <row r="5334" spans="1:82" x14ac:dyDescent="0.25">
      <c r="A5334" s="8"/>
      <c r="B5334" s="5"/>
      <c r="C5334" s="5"/>
      <c r="D5334" s="5"/>
      <c r="E5334" s="5"/>
      <c r="F5334" s="94" t="str">
        <f t="shared" si="839"/>
        <v/>
      </c>
      <c r="G5334" s="94" t="str">
        <f t="shared" si="840"/>
        <v/>
      </c>
      <c r="H5334" s="127" t="str">
        <f>IF(A5334&lt;&gt;"",IF(MID(C5334,1,1)="c",$AS$26,IF(MID(C5334,1,1)="r",$AS$41,IF(MID(C5334,1,1)="p",#REF!,#REF!))),"")</f>
        <v/>
      </c>
      <c r="I5334" s="92" t="str">
        <f t="shared" si="841"/>
        <v/>
      </c>
      <c r="J5334" s="92" t="str">
        <f t="shared" si="842"/>
        <v/>
      </c>
      <c r="K5334" s="92" t="str">
        <f t="shared" si="843"/>
        <v/>
      </c>
      <c r="L5334" s="92" t="str">
        <f t="shared" si="844"/>
        <v/>
      </c>
      <c r="M5334" s="95" t="str">
        <f>IF(A5334&lt;&gt;"",IF(MID(C5334,1,1)="c",SigmaEpsConcrete(I5334,$AN$30:$AN$33,$AR$30:$AR$33,$AS$26,$AS$27,$AS$28,$AQ$20,$AU$19),""),"")</f>
        <v/>
      </c>
      <c r="N5334" s="95" t="str">
        <f>IF(A5334&lt;&gt;"",IF(MID(C5334,1,1)="r",SigmaEpsReinf(J5334,$AS$42:$AS$43,$AS$41,$AS$39,$AS$40,$AQ$38),""),"")</f>
        <v/>
      </c>
      <c r="Q5334" s="92" t="str">
        <f t="shared" si="846"/>
        <v/>
      </c>
      <c r="R5334" s="92" t="str">
        <f t="shared" si="847"/>
        <v/>
      </c>
      <c r="U5334" s="5"/>
      <c r="V5334" s="5"/>
      <c r="W5334" s="94" t="str">
        <f t="shared" si="845"/>
        <v/>
      </c>
      <c r="X5334" s="94" t="str">
        <f t="shared" si="848"/>
        <v/>
      </c>
      <c r="Y5334" s="5"/>
      <c r="BK5334" s="8"/>
      <c r="BL5334" s="5"/>
      <c r="BM5334" s="5"/>
      <c r="BN5334" s="5"/>
      <c r="BO5334" s="5"/>
      <c r="BP5334" s="1"/>
      <c r="BQ5334" s="1"/>
      <c r="BR5334" s="1"/>
      <c r="BS5334" s="1"/>
      <c r="BT5334" s="1"/>
      <c r="BU5334" s="4"/>
      <c r="BV5334" s="1"/>
      <c r="BW5334" s="3"/>
      <c r="BX5334" s="4"/>
      <c r="BY5334" s="5"/>
      <c r="BZ5334" s="5"/>
      <c r="CA5334" s="5"/>
      <c r="CB5334" s="5"/>
      <c r="CC5334" s="5"/>
      <c r="CD5334" s="43"/>
    </row>
    <row r="5335" spans="1:82" x14ac:dyDescent="0.25">
      <c r="A5335" s="8"/>
      <c r="B5335" s="5"/>
      <c r="C5335" s="5"/>
      <c r="D5335" s="5"/>
      <c r="E5335" s="5"/>
      <c r="F5335" s="94" t="str">
        <f t="shared" si="839"/>
        <v/>
      </c>
      <c r="G5335" s="94" t="str">
        <f t="shared" si="840"/>
        <v/>
      </c>
      <c r="H5335" s="127" t="str">
        <f>IF(A5335&lt;&gt;"",IF(MID(C5335,1,1)="c",$AS$26,IF(MID(C5335,1,1)="r",$AS$41,IF(MID(C5335,1,1)="p",#REF!,#REF!))),"")</f>
        <v/>
      </c>
      <c r="I5335" s="92" t="str">
        <f t="shared" si="841"/>
        <v/>
      </c>
      <c r="J5335" s="92" t="str">
        <f t="shared" si="842"/>
        <v/>
      </c>
      <c r="K5335" s="92" t="str">
        <f t="shared" si="843"/>
        <v/>
      </c>
      <c r="L5335" s="92" t="str">
        <f t="shared" si="844"/>
        <v/>
      </c>
      <c r="M5335" s="95" t="str">
        <f>IF(A5335&lt;&gt;"",IF(MID(C5335,1,1)="c",SigmaEpsConcrete(I5335,$AN$30:$AN$33,$AR$30:$AR$33,$AS$26,$AS$27,$AS$28,$AQ$20,$AU$19),""),"")</f>
        <v/>
      </c>
      <c r="N5335" s="95" t="str">
        <f>IF(A5335&lt;&gt;"",IF(MID(C5335,1,1)="r",SigmaEpsReinf(J5335,$AS$42:$AS$43,$AS$41,$AS$39,$AS$40,$AQ$38),""),"")</f>
        <v/>
      </c>
      <c r="Q5335" s="92" t="str">
        <f t="shared" si="846"/>
        <v/>
      </c>
      <c r="R5335" s="92" t="str">
        <f t="shared" si="847"/>
        <v/>
      </c>
      <c r="U5335" s="5"/>
      <c r="V5335" s="5"/>
      <c r="W5335" s="94" t="str">
        <f t="shared" si="845"/>
        <v/>
      </c>
      <c r="X5335" s="94" t="str">
        <f t="shared" si="848"/>
        <v/>
      </c>
      <c r="Y5335" s="5"/>
      <c r="BK5335" s="8"/>
      <c r="BL5335" s="5"/>
      <c r="BM5335" s="5"/>
      <c r="BN5335" s="5"/>
      <c r="BO5335" s="5"/>
      <c r="BP5335" s="1"/>
      <c r="BQ5335" s="1"/>
      <c r="BR5335" s="1"/>
      <c r="BS5335" s="1"/>
      <c r="BT5335" s="1"/>
      <c r="BU5335" s="4"/>
      <c r="BV5335" s="1"/>
      <c r="BW5335" s="3"/>
      <c r="BX5335" s="4"/>
      <c r="BY5335" s="5"/>
      <c r="BZ5335" s="5"/>
      <c r="CA5335" s="5"/>
      <c r="CB5335" s="5"/>
      <c r="CC5335" s="5"/>
      <c r="CD5335" s="43"/>
    </row>
    <row r="5336" spans="1:82" x14ac:dyDescent="0.25">
      <c r="A5336" s="8"/>
      <c r="B5336" s="5"/>
      <c r="C5336" s="5"/>
      <c r="D5336" s="5"/>
      <c r="E5336" s="5"/>
      <c r="F5336" s="94" t="str">
        <f t="shared" si="839"/>
        <v/>
      </c>
      <c r="G5336" s="94" t="str">
        <f t="shared" si="840"/>
        <v/>
      </c>
      <c r="H5336" s="127" t="str">
        <f>IF(A5336&lt;&gt;"",IF(MID(C5336,1,1)="c",$AS$26,IF(MID(C5336,1,1)="r",$AS$41,IF(MID(C5336,1,1)="p",#REF!,#REF!))),"")</f>
        <v/>
      </c>
      <c r="I5336" s="92" t="str">
        <f t="shared" si="841"/>
        <v/>
      </c>
      <c r="J5336" s="92" t="str">
        <f t="shared" si="842"/>
        <v/>
      </c>
      <c r="K5336" s="92" t="str">
        <f t="shared" si="843"/>
        <v/>
      </c>
      <c r="L5336" s="92" t="str">
        <f t="shared" si="844"/>
        <v/>
      </c>
      <c r="M5336" s="95" t="str">
        <f>IF(A5336&lt;&gt;"",IF(MID(C5336,1,1)="c",SigmaEpsConcrete(I5336,$AN$30:$AN$33,$AR$30:$AR$33,$AS$26,$AS$27,$AS$28,$AQ$20,$AU$19),""),"")</f>
        <v/>
      </c>
      <c r="N5336" s="95" t="str">
        <f>IF(A5336&lt;&gt;"",IF(MID(C5336,1,1)="r",SigmaEpsReinf(J5336,$AS$42:$AS$43,$AS$41,$AS$39,$AS$40,$AQ$38),""),"")</f>
        <v/>
      </c>
      <c r="Q5336" s="92" t="str">
        <f t="shared" si="846"/>
        <v/>
      </c>
      <c r="R5336" s="92" t="str">
        <f t="shared" si="847"/>
        <v/>
      </c>
      <c r="U5336" s="5"/>
      <c r="V5336" s="5"/>
      <c r="W5336" s="94" t="str">
        <f t="shared" si="845"/>
        <v/>
      </c>
      <c r="X5336" s="94" t="str">
        <f t="shared" si="848"/>
        <v/>
      </c>
      <c r="Y5336" s="5"/>
      <c r="BK5336" s="8"/>
      <c r="BL5336" s="5"/>
      <c r="BM5336" s="5"/>
      <c r="BN5336" s="5"/>
      <c r="BO5336" s="5"/>
      <c r="BP5336" s="1"/>
      <c r="BQ5336" s="1"/>
      <c r="BR5336" s="1"/>
      <c r="BS5336" s="1"/>
      <c r="BT5336" s="1"/>
      <c r="BU5336" s="4"/>
      <c r="BV5336" s="1"/>
      <c r="BW5336" s="3"/>
      <c r="BX5336" s="4"/>
      <c r="BY5336" s="5"/>
      <c r="BZ5336" s="5"/>
      <c r="CA5336" s="5"/>
      <c r="CB5336" s="5"/>
      <c r="CC5336" s="5"/>
      <c r="CD5336" s="43"/>
    </row>
    <row r="5337" spans="1:82" x14ac:dyDescent="0.25">
      <c r="A5337" s="8"/>
      <c r="B5337" s="5"/>
      <c r="C5337" s="5"/>
      <c r="D5337" s="5"/>
      <c r="E5337" s="5"/>
      <c r="F5337" s="94" t="str">
        <f t="shared" si="839"/>
        <v/>
      </c>
      <c r="G5337" s="94" t="str">
        <f t="shared" si="840"/>
        <v/>
      </c>
      <c r="H5337" s="127" t="str">
        <f>IF(A5337&lt;&gt;"",IF(MID(C5337,1,1)="c",$AS$26,IF(MID(C5337,1,1)="r",$AS$41,IF(MID(C5337,1,1)="p",#REF!,#REF!))),"")</f>
        <v/>
      </c>
      <c r="I5337" s="92" t="str">
        <f t="shared" si="841"/>
        <v/>
      </c>
      <c r="J5337" s="92" t="str">
        <f t="shared" si="842"/>
        <v/>
      </c>
      <c r="K5337" s="92" t="str">
        <f t="shared" si="843"/>
        <v/>
      </c>
      <c r="L5337" s="92" t="str">
        <f t="shared" si="844"/>
        <v/>
      </c>
      <c r="M5337" s="95" t="str">
        <f>IF(A5337&lt;&gt;"",IF(MID(C5337,1,1)="c",SigmaEpsConcrete(I5337,$AN$30:$AN$33,$AR$30:$AR$33,$AS$26,$AS$27,$AS$28,$AQ$20,$AU$19),""),"")</f>
        <v/>
      </c>
      <c r="N5337" s="95" t="str">
        <f>IF(A5337&lt;&gt;"",IF(MID(C5337,1,1)="r",SigmaEpsReinf(J5337,$AS$42:$AS$43,$AS$41,$AS$39,$AS$40,$AQ$38),""),"")</f>
        <v/>
      </c>
      <c r="Q5337" s="92" t="str">
        <f t="shared" si="846"/>
        <v/>
      </c>
      <c r="R5337" s="92" t="str">
        <f t="shared" si="847"/>
        <v/>
      </c>
      <c r="U5337" s="5"/>
      <c r="V5337" s="5"/>
      <c r="W5337" s="94" t="str">
        <f t="shared" si="845"/>
        <v/>
      </c>
      <c r="X5337" s="94" t="str">
        <f t="shared" si="848"/>
        <v/>
      </c>
      <c r="Y5337" s="5"/>
      <c r="BK5337" s="8"/>
      <c r="BL5337" s="5"/>
      <c r="BM5337" s="5"/>
      <c r="BN5337" s="5"/>
      <c r="BO5337" s="5"/>
      <c r="BP5337" s="1"/>
      <c r="BQ5337" s="1"/>
      <c r="BR5337" s="1"/>
      <c r="BS5337" s="1"/>
      <c r="BT5337" s="1"/>
      <c r="BU5337" s="4"/>
      <c r="BV5337" s="1"/>
      <c r="BW5337" s="3"/>
      <c r="BX5337" s="4"/>
      <c r="BY5337" s="5"/>
      <c r="BZ5337" s="5"/>
      <c r="CA5337" s="5"/>
      <c r="CB5337" s="5"/>
      <c r="CC5337" s="5"/>
      <c r="CD5337" s="43"/>
    </row>
    <row r="5338" spans="1:82" x14ac:dyDescent="0.25">
      <c r="A5338" s="8"/>
      <c r="B5338" s="5"/>
      <c r="C5338" s="5"/>
      <c r="D5338" s="5"/>
      <c r="E5338" s="5"/>
      <c r="F5338" s="94" t="str">
        <f t="shared" si="839"/>
        <v/>
      </c>
      <c r="G5338" s="94" t="str">
        <f t="shared" si="840"/>
        <v/>
      </c>
      <c r="H5338" s="127" t="str">
        <f>IF(A5338&lt;&gt;"",IF(MID(C5338,1,1)="c",$AS$26,IF(MID(C5338,1,1)="r",$AS$41,IF(MID(C5338,1,1)="p",#REF!,#REF!))),"")</f>
        <v/>
      </c>
      <c r="I5338" s="92" t="str">
        <f t="shared" si="841"/>
        <v/>
      </c>
      <c r="J5338" s="92" t="str">
        <f t="shared" si="842"/>
        <v/>
      </c>
      <c r="K5338" s="92" t="str">
        <f t="shared" si="843"/>
        <v/>
      </c>
      <c r="L5338" s="92" t="str">
        <f t="shared" si="844"/>
        <v/>
      </c>
      <c r="M5338" s="95" t="str">
        <f>IF(A5338&lt;&gt;"",IF(MID(C5338,1,1)="c",SigmaEpsConcrete(I5338,$AN$30:$AN$33,$AR$30:$AR$33,$AS$26,$AS$27,$AS$28,$AQ$20,$AU$19),""),"")</f>
        <v/>
      </c>
      <c r="N5338" s="95" t="str">
        <f>IF(A5338&lt;&gt;"",IF(MID(C5338,1,1)="r",SigmaEpsReinf(J5338,$AS$42:$AS$43,$AS$41,$AS$39,$AS$40,$AQ$38),""),"")</f>
        <v/>
      </c>
      <c r="Q5338" s="92" t="str">
        <f t="shared" si="846"/>
        <v/>
      </c>
      <c r="R5338" s="92" t="str">
        <f t="shared" si="847"/>
        <v/>
      </c>
      <c r="U5338" s="5"/>
      <c r="V5338" s="5"/>
      <c r="W5338" s="94" t="str">
        <f t="shared" si="845"/>
        <v/>
      </c>
      <c r="X5338" s="94" t="str">
        <f t="shared" si="848"/>
        <v/>
      </c>
      <c r="Y5338" s="5"/>
      <c r="BK5338" s="8"/>
      <c r="BL5338" s="5"/>
      <c r="BM5338" s="5"/>
      <c r="BN5338" s="5"/>
      <c r="BO5338" s="5"/>
      <c r="BP5338" s="1"/>
      <c r="BQ5338" s="1"/>
      <c r="BR5338" s="1"/>
      <c r="BS5338" s="1"/>
      <c r="BT5338" s="1"/>
      <c r="BU5338" s="4"/>
      <c r="BV5338" s="1"/>
      <c r="BW5338" s="3"/>
      <c r="BX5338" s="4"/>
      <c r="BY5338" s="5"/>
      <c r="BZ5338" s="5"/>
      <c r="CA5338" s="5"/>
      <c r="CB5338" s="5"/>
      <c r="CC5338" s="5"/>
      <c r="CD5338" s="43"/>
    </row>
    <row r="5339" spans="1:82" x14ac:dyDescent="0.25">
      <c r="A5339" s="8"/>
      <c r="B5339" s="5"/>
      <c r="C5339" s="5"/>
      <c r="D5339" s="5"/>
      <c r="E5339" s="5"/>
      <c r="F5339" s="94" t="str">
        <f t="shared" si="839"/>
        <v/>
      </c>
      <c r="G5339" s="94" t="str">
        <f t="shared" si="840"/>
        <v/>
      </c>
      <c r="H5339" s="127" t="str">
        <f>IF(A5339&lt;&gt;"",IF(MID(C5339,1,1)="c",$AS$26,IF(MID(C5339,1,1)="r",$AS$41,IF(MID(C5339,1,1)="p",#REF!,#REF!))),"")</f>
        <v/>
      </c>
      <c r="I5339" s="92" t="str">
        <f t="shared" si="841"/>
        <v/>
      </c>
      <c r="J5339" s="92" t="str">
        <f t="shared" si="842"/>
        <v/>
      </c>
      <c r="K5339" s="92" t="str">
        <f t="shared" si="843"/>
        <v/>
      </c>
      <c r="L5339" s="92" t="str">
        <f t="shared" si="844"/>
        <v/>
      </c>
      <c r="M5339" s="95" t="str">
        <f>IF(A5339&lt;&gt;"",IF(MID(C5339,1,1)="c",SigmaEpsConcrete(I5339,$AN$30:$AN$33,$AR$30:$AR$33,$AS$26,$AS$27,$AS$28,$AQ$20,$AU$19),""),"")</f>
        <v/>
      </c>
      <c r="N5339" s="95" t="str">
        <f>IF(A5339&lt;&gt;"",IF(MID(C5339,1,1)="r",SigmaEpsReinf(J5339,$AS$42:$AS$43,$AS$41,$AS$39,$AS$40,$AQ$38),""),"")</f>
        <v/>
      </c>
      <c r="Q5339" s="92" t="str">
        <f t="shared" si="846"/>
        <v/>
      </c>
      <c r="R5339" s="92" t="str">
        <f t="shared" si="847"/>
        <v/>
      </c>
      <c r="U5339" s="5"/>
      <c r="V5339" s="5"/>
      <c r="W5339" s="94" t="str">
        <f t="shared" si="845"/>
        <v/>
      </c>
      <c r="X5339" s="94" t="str">
        <f t="shared" si="848"/>
        <v/>
      </c>
      <c r="Y5339" s="5"/>
      <c r="BK5339" s="8"/>
      <c r="BL5339" s="5"/>
      <c r="BM5339" s="5"/>
      <c r="BN5339" s="5"/>
      <c r="BO5339" s="5"/>
      <c r="BP5339" s="1"/>
      <c r="BQ5339" s="1"/>
      <c r="BR5339" s="1"/>
      <c r="BS5339" s="1"/>
      <c r="BT5339" s="1"/>
      <c r="BU5339" s="4"/>
      <c r="BV5339" s="1"/>
      <c r="BW5339" s="3"/>
      <c r="BX5339" s="4"/>
      <c r="BY5339" s="5"/>
      <c r="BZ5339" s="5"/>
      <c r="CA5339" s="5"/>
      <c r="CB5339" s="5"/>
      <c r="CC5339" s="5"/>
      <c r="CD5339" s="43"/>
    </row>
    <row r="5340" spans="1:82" x14ac:dyDescent="0.25">
      <c r="A5340" s="8"/>
      <c r="B5340" s="5"/>
      <c r="C5340" s="5"/>
      <c r="D5340" s="5"/>
      <c r="E5340" s="5"/>
      <c r="F5340" s="94" t="str">
        <f t="shared" si="839"/>
        <v/>
      </c>
      <c r="G5340" s="94" t="str">
        <f t="shared" si="840"/>
        <v/>
      </c>
      <c r="H5340" s="127" t="str">
        <f>IF(A5340&lt;&gt;"",IF(MID(C5340,1,1)="c",$AS$26,IF(MID(C5340,1,1)="r",$AS$41,IF(MID(C5340,1,1)="p",#REF!,#REF!))),"")</f>
        <v/>
      </c>
      <c r="I5340" s="92" t="str">
        <f t="shared" si="841"/>
        <v/>
      </c>
      <c r="J5340" s="92" t="str">
        <f t="shared" si="842"/>
        <v/>
      </c>
      <c r="K5340" s="92" t="str">
        <f t="shared" si="843"/>
        <v/>
      </c>
      <c r="L5340" s="92" t="str">
        <f t="shared" si="844"/>
        <v/>
      </c>
      <c r="M5340" s="95" t="str">
        <f>IF(A5340&lt;&gt;"",IF(MID(C5340,1,1)="c",SigmaEpsConcrete(I5340,$AN$30:$AN$33,$AR$30:$AR$33,$AS$26,$AS$27,$AS$28,$AQ$20,$AU$19),""),"")</f>
        <v/>
      </c>
      <c r="N5340" s="95" t="str">
        <f>IF(A5340&lt;&gt;"",IF(MID(C5340,1,1)="r",SigmaEpsReinf(J5340,$AS$42:$AS$43,$AS$41,$AS$39,$AS$40,$AQ$38),""),"")</f>
        <v/>
      </c>
      <c r="Q5340" s="92" t="str">
        <f t="shared" si="846"/>
        <v/>
      </c>
      <c r="R5340" s="92" t="str">
        <f t="shared" si="847"/>
        <v/>
      </c>
      <c r="U5340" s="5"/>
      <c r="V5340" s="5"/>
      <c r="W5340" s="94" t="str">
        <f t="shared" si="845"/>
        <v/>
      </c>
      <c r="X5340" s="94" t="str">
        <f t="shared" si="848"/>
        <v/>
      </c>
      <c r="Y5340" s="5"/>
      <c r="BK5340" s="8"/>
      <c r="BL5340" s="5"/>
      <c r="BM5340" s="5"/>
      <c r="BN5340" s="5"/>
      <c r="BO5340" s="5"/>
      <c r="BP5340" s="1"/>
      <c r="BQ5340" s="1"/>
      <c r="BR5340" s="1"/>
      <c r="BS5340" s="1"/>
      <c r="BT5340" s="1"/>
      <c r="BU5340" s="4"/>
      <c r="BV5340" s="1"/>
      <c r="BW5340" s="3"/>
      <c r="BX5340" s="4"/>
      <c r="BY5340" s="5"/>
      <c r="BZ5340" s="5"/>
      <c r="CA5340" s="5"/>
      <c r="CB5340" s="5"/>
      <c r="CC5340" s="5"/>
      <c r="CD5340" s="43"/>
    </row>
    <row r="5341" spans="1:82" x14ac:dyDescent="0.25">
      <c r="A5341" s="8"/>
      <c r="B5341" s="5"/>
      <c r="C5341" s="5"/>
      <c r="D5341" s="5"/>
      <c r="E5341" s="5"/>
      <c r="F5341" s="94" t="str">
        <f t="shared" si="839"/>
        <v/>
      </c>
      <c r="G5341" s="94" t="str">
        <f t="shared" si="840"/>
        <v/>
      </c>
      <c r="H5341" s="127" t="str">
        <f>IF(A5341&lt;&gt;"",IF(MID(C5341,1,1)="c",$AS$26,IF(MID(C5341,1,1)="r",$AS$41,IF(MID(C5341,1,1)="p",#REF!,#REF!))),"")</f>
        <v/>
      </c>
      <c r="I5341" s="92" t="str">
        <f t="shared" si="841"/>
        <v/>
      </c>
      <c r="J5341" s="92" t="str">
        <f t="shared" si="842"/>
        <v/>
      </c>
      <c r="K5341" s="92" t="str">
        <f t="shared" si="843"/>
        <v/>
      </c>
      <c r="L5341" s="92" t="str">
        <f t="shared" si="844"/>
        <v/>
      </c>
      <c r="M5341" s="95" t="str">
        <f>IF(A5341&lt;&gt;"",IF(MID(C5341,1,1)="c",SigmaEpsConcrete(I5341,$AN$30:$AN$33,$AR$30:$AR$33,$AS$26,$AS$27,$AS$28,$AQ$20,$AU$19),""),"")</f>
        <v/>
      </c>
      <c r="N5341" s="95" t="str">
        <f>IF(A5341&lt;&gt;"",IF(MID(C5341,1,1)="r",SigmaEpsReinf(J5341,$AS$42:$AS$43,$AS$41,$AS$39,$AS$40,$AQ$38),""),"")</f>
        <v/>
      </c>
      <c r="Q5341" s="92" t="str">
        <f t="shared" si="846"/>
        <v/>
      </c>
      <c r="R5341" s="92" t="str">
        <f t="shared" si="847"/>
        <v/>
      </c>
      <c r="U5341" s="5"/>
      <c r="V5341" s="5"/>
      <c r="W5341" s="94" t="str">
        <f t="shared" si="845"/>
        <v/>
      </c>
      <c r="X5341" s="94" t="str">
        <f t="shared" si="848"/>
        <v/>
      </c>
      <c r="Y5341" s="5"/>
      <c r="BK5341" s="8"/>
      <c r="BL5341" s="5"/>
      <c r="BM5341" s="5"/>
      <c r="BN5341" s="5"/>
      <c r="BO5341" s="5"/>
      <c r="BP5341" s="1"/>
      <c r="BQ5341" s="1"/>
      <c r="BR5341" s="1"/>
      <c r="BS5341" s="1"/>
      <c r="BT5341" s="1"/>
      <c r="BU5341" s="4"/>
      <c r="BV5341" s="1"/>
      <c r="BW5341" s="3"/>
      <c r="BX5341" s="4"/>
      <c r="BY5341" s="5"/>
      <c r="BZ5341" s="5"/>
      <c r="CA5341" s="5"/>
      <c r="CB5341" s="5"/>
      <c r="CC5341" s="5"/>
      <c r="CD5341" s="43"/>
    </row>
    <row r="5342" spans="1:82" x14ac:dyDescent="0.25">
      <c r="A5342" s="8"/>
      <c r="B5342" s="5"/>
      <c r="C5342" s="5"/>
      <c r="D5342" s="5"/>
      <c r="E5342" s="5"/>
      <c r="F5342" s="94" t="str">
        <f t="shared" si="839"/>
        <v/>
      </c>
      <c r="G5342" s="94" t="str">
        <f t="shared" si="840"/>
        <v/>
      </c>
      <c r="H5342" s="127" t="str">
        <f>IF(A5342&lt;&gt;"",IF(MID(C5342,1,1)="c",$AS$26,IF(MID(C5342,1,1)="r",$AS$41,IF(MID(C5342,1,1)="p",#REF!,#REF!))),"")</f>
        <v/>
      </c>
      <c r="I5342" s="92" t="str">
        <f t="shared" si="841"/>
        <v/>
      </c>
      <c r="J5342" s="92" t="str">
        <f t="shared" si="842"/>
        <v/>
      </c>
      <c r="K5342" s="92" t="str">
        <f t="shared" si="843"/>
        <v/>
      </c>
      <c r="L5342" s="92" t="str">
        <f t="shared" si="844"/>
        <v/>
      </c>
      <c r="M5342" s="95" t="str">
        <f>IF(A5342&lt;&gt;"",IF(MID(C5342,1,1)="c",SigmaEpsConcrete(I5342,$AN$30:$AN$33,$AR$30:$AR$33,$AS$26,$AS$27,$AS$28,$AQ$20,$AU$19),""),"")</f>
        <v/>
      </c>
      <c r="N5342" s="95" t="str">
        <f>IF(A5342&lt;&gt;"",IF(MID(C5342,1,1)="r",SigmaEpsReinf(J5342,$AS$42:$AS$43,$AS$41,$AS$39,$AS$40,$AQ$38),""),"")</f>
        <v/>
      </c>
      <c r="Q5342" s="92" t="str">
        <f t="shared" si="846"/>
        <v/>
      </c>
      <c r="R5342" s="92" t="str">
        <f t="shared" si="847"/>
        <v/>
      </c>
      <c r="U5342" s="5"/>
      <c r="V5342" s="5"/>
      <c r="W5342" s="94" t="str">
        <f t="shared" si="845"/>
        <v/>
      </c>
      <c r="X5342" s="94" t="str">
        <f t="shared" si="848"/>
        <v/>
      </c>
      <c r="Y5342" s="5"/>
      <c r="BK5342" s="8"/>
      <c r="BL5342" s="5"/>
      <c r="BM5342" s="5"/>
      <c r="BN5342" s="5"/>
      <c r="BO5342" s="5"/>
      <c r="BP5342" s="1"/>
      <c r="BQ5342" s="1"/>
      <c r="BR5342" s="1"/>
      <c r="BS5342" s="1"/>
      <c r="BT5342" s="1"/>
      <c r="BU5342" s="4"/>
      <c r="BV5342" s="1"/>
      <c r="BW5342" s="3"/>
      <c r="BX5342" s="4"/>
      <c r="BY5342" s="5"/>
      <c r="BZ5342" s="5"/>
      <c r="CA5342" s="5"/>
      <c r="CB5342" s="5"/>
      <c r="CC5342" s="5"/>
      <c r="CD5342" s="43"/>
    </row>
    <row r="5343" spans="1:82" x14ac:dyDescent="0.25">
      <c r="A5343" s="8"/>
      <c r="B5343" s="5"/>
      <c r="C5343" s="5"/>
      <c r="D5343" s="5"/>
      <c r="E5343" s="5"/>
      <c r="F5343" s="94" t="str">
        <f t="shared" si="839"/>
        <v/>
      </c>
      <c r="G5343" s="94" t="str">
        <f t="shared" si="840"/>
        <v/>
      </c>
      <c r="H5343" s="127" t="str">
        <f>IF(A5343&lt;&gt;"",IF(MID(C5343,1,1)="c",$AS$26,IF(MID(C5343,1,1)="r",$AS$41,IF(MID(C5343,1,1)="p",#REF!,#REF!))),"")</f>
        <v/>
      </c>
      <c r="I5343" s="92" t="str">
        <f t="shared" si="841"/>
        <v/>
      </c>
      <c r="J5343" s="92" t="str">
        <f t="shared" si="842"/>
        <v/>
      </c>
      <c r="K5343" s="92" t="str">
        <f t="shared" si="843"/>
        <v/>
      </c>
      <c r="L5343" s="92" t="str">
        <f t="shared" si="844"/>
        <v/>
      </c>
      <c r="M5343" s="95" t="str">
        <f>IF(A5343&lt;&gt;"",IF(MID(C5343,1,1)="c",SigmaEpsConcrete(I5343,$AN$30:$AN$33,$AR$30:$AR$33,$AS$26,$AS$27,$AS$28,$AQ$20,$AU$19),""),"")</f>
        <v/>
      </c>
      <c r="N5343" s="95" t="str">
        <f>IF(A5343&lt;&gt;"",IF(MID(C5343,1,1)="r",SigmaEpsReinf(J5343,$AS$42:$AS$43,$AS$41,$AS$39,$AS$40,$AQ$38),""),"")</f>
        <v/>
      </c>
      <c r="Q5343" s="92" t="str">
        <f t="shared" si="846"/>
        <v/>
      </c>
      <c r="R5343" s="92" t="str">
        <f t="shared" si="847"/>
        <v/>
      </c>
      <c r="U5343" s="5"/>
      <c r="V5343" s="5"/>
      <c r="W5343" s="94" t="str">
        <f t="shared" si="845"/>
        <v/>
      </c>
      <c r="X5343" s="94" t="str">
        <f t="shared" si="848"/>
        <v/>
      </c>
      <c r="Y5343" s="5"/>
      <c r="BK5343" s="8"/>
      <c r="BL5343" s="5"/>
      <c r="BM5343" s="5"/>
      <c r="BN5343" s="5"/>
      <c r="BO5343" s="5"/>
      <c r="BP5343" s="1"/>
      <c r="BQ5343" s="1"/>
      <c r="BR5343" s="1"/>
      <c r="BS5343" s="1"/>
      <c r="BT5343" s="1"/>
      <c r="BU5343" s="4"/>
      <c r="BV5343" s="1"/>
      <c r="BW5343" s="3"/>
      <c r="BX5343" s="4"/>
      <c r="BY5343" s="5"/>
      <c r="BZ5343" s="5"/>
      <c r="CA5343" s="5"/>
      <c r="CB5343" s="5"/>
      <c r="CC5343" s="5"/>
      <c r="CD5343" s="43"/>
    </row>
    <row r="5344" spans="1:82" x14ac:dyDescent="0.25">
      <c r="A5344" s="8"/>
      <c r="B5344" s="5"/>
      <c r="C5344" s="5"/>
      <c r="D5344" s="5"/>
      <c r="E5344" s="5"/>
      <c r="F5344" s="94" t="str">
        <f t="shared" si="839"/>
        <v/>
      </c>
      <c r="G5344" s="94" t="str">
        <f t="shared" si="840"/>
        <v/>
      </c>
      <c r="H5344" s="127" t="str">
        <f>IF(A5344&lt;&gt;"",IF(MID(C5344,1,1)="c",$AS$26,IF(MID(C5344,1,1)="r",$AS$41,IF(MID(C5344,1,1)="p",#REF!,#REF!))),"")</f>
        <v/>
      </c>
      <c r="I5344" s="92" t="str">
        <f t="shared" si="841"/>
        <v/>
      </c>
      <c r="J5344" s="92" t="str">
        <f t="shared" si="842"/>
        <v/>
      </c>
      <c r="K5344" s="92" t="str">
        <f t="shared" si="843"/>
        <v/>
      </c>
      <c r="L5344" s="92" t="str">
        <f t="shared" si="844"/>
        <v/>
      </c>
      <c r="M5344" s="95" t="str">
        <f>IF(A5344&lt;&gt;"",IF(MID(C5344,1,1)="c",SigmaEpsConcrete(I5344,$AN$30:$AN$33,$AR$30:$AR$33,$AS$26,$AS$27,$AS$28,$AQ$20,$AU$19),""),"")</f>
        <v/>
      </c>
      <c r="N5344" s="95" t="str">
        <f>IF(A5344&lt;&gt;"",IF(MID(C5344,1,1)="r",SigmaEpsReinf(J5344,$AS$42:$AS$43,$AS$41,$AS$39,$AS$40,$AQ$38),""),"")</f>
        <v/>
      </c>
      <c r="Q5344" s="92" t="str">
        <f t="shared" si="846"/>
        <v/>
      </c>
      <c r="R5344" s="92" t="str">
        <f t="shared" si="847"/>
        <v/>
      </c>
      <c r="U5344" s="5"/>
      <c r="V5344" s="5"/>
      <c r="W5344" s="94" t="str">
        <f t="shared" si="845"/>
        <v/>
      </c>
      <c r="X5344" s="94" t="str">
        <f t="shared" si="848"/>
        <v/>
      </c>
      <c r="Y5344" s="5"/>
      <c r="BK5344" s="8"/>
      <c r="BL5344" s="5"/>
      <c r="BM5344" s="5"/>
      <c r="BN5344" s="5"/>
      <c r="BO5344" s="5"/>
      <c r="BP5344" s="1"/>
      <c r="BQ5344" s="1"/>
      <c r="BR5344" s="1"/>
      <c r="BS5344" s="1"/>
      <c r="BT5344" s="1"/>
      <c r="BU5344" s="4"/>
      <c r="BV5344" s="1"/>
      <c r="BW5344" s="3"/>
      <c r="BX5344" s="4"/>
      <c r="BY5344" s="5"/>
      <c r="BZ5344" s="5"/>
      <c r="CA5344" s="5"/>
      <c r="CB5344" s="5"/>
      <c r="CC5344" s="5"/>
      <c r="CD5344" s="43"/>
    </row>
    <row r="5345" spans="1:82" x14ac:dyDescent="0.25">
      <c r="A5345" s="8"/>
      <c r="B5345" s="5"/>
      <c r="C5345" s="5"/>
      <c r="D5345" s="5"/>
      <c r="E5345" s="5"/>
      <c r="F5345" s="94" t="str">
        <f t="shared" si="839"/>
        <v/>
      </c>
      <c r="G5345" s="94" t="str">
        <f t="shared" si="840"/>
        <v/>
      </c>
      <c r="H5345" s="127" t="str">
        <f>IF(A5345&lt;&gt;"",IF(MID(C5345,1,1)="c",$AS$26,IF(MID(C5345,1,1)="r",$AS$41,IF(MID(C5345,1,1)="p",#REF!,#REF!))),"")</f>
        <v/>
      </c>
      <c r="I5345" s="92" t="str">
        <f t="shared" si="841"/>
        <v/>
      </c>
      <c r="J5345" s="92" t="str">
        <f t="shared" si="842"/>
        <v/>
      </c>
      <c r="K5345" s="92" t="str">
        <f t="shared" si="843"/>
        <v/>
      </c>
      <c r="L5345" s="92" t="str">
        <f t="shared" si="844"/>
        <v/>
      </c>
      <c r="M5345" s="95" t="str">
        <f>IF(A5345&lt;&gt;"",IF(MID(C5345,1,1)="c",SigmaEpsConcrete(I5345,$AN$30:$AN$33,$AR$30:$AR$33,$AS$26,$AS$27,$AS$28,$AQ$20,$AU$19),""),"")</f>
        <v/>
      </c>
      <c r="N5345" s="95" t="str">
        <f>IF(A5345&lt;&gt;"",IF(MID(C5345,1,1)="r",SigmaEpsReinf(J5345,$AS$42:$AS$43,$AS$41,$AS$39,$AS$40,$AQ$38),""),"")</f>
        <v/>
      </c>
      <c r="Q5345" s="92" t="str">
        <f t="shared" si="846"/>
        <v/>
      </c>
      <c r="R5345" s="92" t="str">
        <f t="shared" si="847"/>
        <v/>
      </c>
      <c r="U5345" s="5"/>
      <c r="V5345" s="5"/>
      <c r="W5345" s="94" t="str">
        <f t="shared" si="845"/>
        <v/>
      </c>
      <c r="X5345" s="94" t="str">
        <f t="shared" si="848"/>
        <v/>
      </c>
      <c r="Y5345" s="5"/>
      <c r="BK5345" s="8"/>
      <c r="BL5345" s="5"/>
      <c r="BM5345" s="5"/>
      <c r="BN5345" s="5"/>
      <c r="BO5345" s="5"/>
      <c r="BP5345" s="1"/>
      <c r="BQ5345" s="1"/>
      <c r="BR5345" s="1"/>
      <c r="BS5345" s="1"/>
      <c r="BT5345" s="1"/>
      <c r="BU5345" s="4"/>
      <c r="BV5345" s="1"/>
      <c r="BW5345" s="3"/>
      <c r="BX5345" s="4"/>
      <c r="BY5345" s="5"/>
      <c r="BZ5345" s="5"/>
      <c r="CA5345" s="5"/>
      <c r="CB5345" s="5"/>
      <c r="CC5345" s="5"/>
      <c r="CD5345" s="43"/>
    </row>
    <row r="5346" spans="1:82" x14ac:dyDescent="0.25">
      <c r="A5346" s="8"/>
      <c r="B5346" s="5"/>
      <c r="C5346" s="5"/>
      <c r="D5346" s="5"/>
      <c r="E5346" s="5"/>
      <c r="F5346" s="94" t="str">
        <f t="shared" si="839"/>
        <v/>
      </c>
      <c r="G5346" s="94" t="str">
        <f t="shared" si="840"/>
        <v/>
      </c>
      <c r="H5346" s="127" t="str">
        <f>IF(A5346&lt;&gt;"",IF(MID(C5346,1,1)="c",$AS$26,IF(MID(C5346,1,1)="r",$AS$41,IF(MID(C5346,1,1)="p",#REF!,#REF!))),"")</f>
        <v/>
      </c>
      <c r="I5346" s="92" t="str">
        <f t="shared" si="841"/>
        <v/>
      </c>
      <c r="J5346" s="92" t="str">
        <f t="shared" si="842"/>
        <v/>
      </c>
      <c r="K5346" s="92" t="str">
        <f t="shared" si="843"/>
        <v/>
      </c>
      <c r="L5346" s="92" t="str">
        <f t="shared" si="844"/>
        <v/>
      </c>
      <c r="M5346" s="95" t="str">
        <f>IF(A5346&lt;&gt;"",IF(MID(C5346,1,1)="c",SigmaEpsConcrete(I5346,$AN$30:$AN$33,$AR$30:$AR$33,$AS$26,$AS$27,$AS$28,$AQ$20,$AU$19),""),"")</f>
        <v/>
      </c>
      <c r="N5346" s="95" t="str">
        <f>IF(A5346&lt;&gt;"",IF(MID(C5346,1,1)="r",SigmaEpsReinf(J5346,$AS$42:$AS$43,$AS$41,$AS$39,$AS$40,$AQ$38),""),"")</f>
        <v/>
      </c>
      <c r="Q5346" s="92" t="str">
        <f t="shared" si="846"/>
        <v/>
      </c>
      <c r="R5346" s="92" t="str">
        <f t="shared" si="847"/>
        <v/>
      </c>
      <c r="U5346" s="5"/>
      <c r="V5346" s="5"/>
      <c r="W5346" s="94" t="str">
        <f t="shared" si="845"/>
        <v/>
      </c>
      <c r="X5346" s="94" t="str">
        <f t="shared" si="848"/>
        <v/>
      </c>
      <c r="Y5346" s="5"/>
      <c r="BK5346" s="8"/>
      <c r="BL5346" s="5"/>
      <c r="BM5346" s="5"/>
      <c r="BN5346" s="5"/>
      <c r="BO5346" s="5"/>
      <c r="BP5346" s="1"/>
      <c r="BQ5346" s="1"/>
      <c r="BR5346" s="1"/>
      <c r="BS5346" s="1"/>
      <c r="BT5346" s="1"/>
      <c r="BU5346" s="4"/>
      <c r="BV5346" s="1"/>
      <c r="BW5346" s="3"/>
      <c r="BX5346" s="4"/>
      <c r="BY5346" s="5"/>
      <c r="BZ5346" s="5"/>
      <c r="CA5346" s="5"/>
      <c r="CB5346" s="5"/>
      <c r="CC5346" s="5"/>
      <c r="CD5346" s="43"/>
    </row>
    <row r="5347" spans="1:82" x14ac:dyDescent="0.25">
      <c r="A5347" s="8"/>
      <c r="B5347" s="5"/>
      <c r="C5347" s="5"/>
      <c r="D5347" s="5"/>
      <c r="E5347" s="5"/>
      <c r="F5347" s="94" t="str">
        <f t="shared" si="839"/>
        <v/>
      </c>
      <c r="G5347" s="94" t="str">
        <f t="shared" si="840"/>
        <v/>
      </c>
      <c r="H5347" s="127" t="str">
        <f>IF(A5347&lt;&gt;"",IF(MID(C5347,1,1)="c",$AS$26,IF(MID(C5347,1,1)="r",$AS$41,IF(MID(C5347,1,1)="p",#REF!,#REF!))),"")</f>
        <v/>
      </c>
      <c r="I5347" s="92" t="str">
        <f t="shared" si="841"/>
        <v/>
      </c>
      <c r="J5347" s="92" t="str">
        <f t="shared" si="842"/>
        <v/>
      </c>
      <c r="K5347" s="92" t="str">
        <f t="shared" si="843"/>
        <v/>
      </c>
      <c r="L5347" s="92" t="str">
        <f t="shared" si="844"/>
        <v/>
      </c>
      <c r="M5347" s="95" t="str">
        <f>IF(A5347&lt;&gt;"",IF(MID(C5347,1,1)="c",SigmaEpsConcrete(I5347,$AN$30:$AN$33,$AR$30:$AR$33,$AS$26,$AS$27,$AS$28,$AQ$20,$AU$19),""),"")</f>
        <v/>
      </c>
      <c r="N5347" s="95" t="str">
        <f>IF(A5347&lt;&gt;"",IF(MID(C5347,1,1)="r",SigmaEpsReinf(J5347,$AS$42:$AS$43,$AS$41,$AS$39,$AS$40,$AQ$38),""),"")</f>
        <v/>
      </c>
      <c r="Q5347" s="92" t="str">
        <f t="shared" si="846"/>
        <v/>
      </c>
      <c r="R5347" s="92" t="str">
        <f t="shared" si="847"/>
        <v/>
      </c>
      <c r="U5347" s="5"/>
      <c r="V5347" s="5"/>
      <c r="W5347" s="94" t="str">
        <f t="shared" si="845"/>
        <v/>
      </c>
      <c r="X5347" s="94" t="str">
        <f t="shared" si="848"/>
        <v/>
      </c>
      <c r="Y5347" s="5"/>
      <c r="BK5347" s="8"/>
      <c r="BL5347" s="5"/>
      <c r="BM5347" s="5"/>
      <c r="BN5347" s="5"/>
      <c r="BO5347" s="5"/>
      <c r="BP5347" s="1"/>
      <c r="BQ5347" s="1"/>
      <c r="BR5347" s="1"/>
      <c r="BS5347" s="1"/>
      <c r="BT5347" s="1"/>
      <c r="BU5347" s="4"/>
      <c r="BV5347" s="1"/>
      <c r="BW5347" s="3"/>
      <c r="BX5347" s="4"/>
      <c r="BY5347" s="5"/>
      <c r="BZ5347" s="5"/>
      <c r="CA5347" s="5"/>
      <c r="CB5347" s="5"/>
      <c r="CC5347" s="5"/>
      <c r="CD5347" s="43"/>
    </row>
    <row r="5348" spans="1:82" x14ac:dyDescent="0.25">
      <c r="A5348" s="8"/>
      <c r="B5348" s="5"/>
      <c r="C5348" s="5"/>
      <c r="D5348" s="5"/>
      <c r="E5348" s="5"/>
      <c r="F5348" s="94" t="str">
        <f t="shared" si="839"/>
        <v/>
      </c>
      <c r="G5348" s="94" t="str">
        <f t="shared" si="840"/>
        <v/>
      </c>
      <c r="H5348" s="127" t="str">
        <f>IF(A5348&lt;&gt;"",IF(MID(C5348,1,1)="c",$AS$26,IF(MID(C5348,1,1)="r",$AS$41,IF(MID(C5348,1,1)="p",#REF!,#REF!))),"")</f>
        <v/>
      </c>
      <c r="I5348" s="92" t="str">
        <f t="shared" si="841"/>
        <v/>
      </c>
      <c r="J5348" s="92" t="str">
        <f t="shared" si="842"/>
        <v/>
      </c>
      <c r="K5348" s="92" t="str">
        <f t="shared" si="843"/>
        <v/>
      </c>
      <c r="L5348" s="92" t="str">
        <f t="shared" si="844"/>
        <v/>
      </c>
      <c r="M5348" s="95" t="str">
        <f>IF(A5348&lt;&gt;"",IF(MID(C5348,1,1)="c",SigmaEpsConcrete(I5348,$AN$30:$AN$33,$AR$30:$AR$33,$AS$26,$AS$27,$AS$28,$AQ$20,$AU$19),""),"")</f>
        <v/>
      </c>
      <c r="N5348" s="95" t="str">
        <f>IF(A5348&lt;&gt;"",IF(MID(C5348,1,1)="r",SigmaEpsReinf(J5348,$AS$42:$AS$43,$AS$41,$AS$39,$AS$40,$AQ$38),""),"")</f>
        <v/>
      </c>
      <c r="Q5348" s="92" t="str">
        <f t="shared" si="846"/>
        <v/>
      </c>
      <c r="R5348" s="92" t="str">
        <f t="shared" si="847"/>
        <v/>
      </c>
      <c r="U5348" s="5"/>
      <c r="V5348" s="5"/>
      <c r="W5348" s="94" t="str">
        <f t="shared" si="845"/>
        <v/>
      </c>
      <c r="X5348" s="94" t="str">
        <f t="shared" si="848"/>
        <v/>
      </c>
      <c r="Y5348" s="5"/>
      <c r="BK5348" s="8"/>
      <c r="BL5348" s="5"/>
      <c r="BM5348" s="5"/>
      <c r="BN5348" s="5"/>
      <c r="BO5348" s="5"/>
      <c r="BP5348" s="1"/>
      <c r="BQ5348" s="1"/>
      <c r="BR5348" s="1"/>
      <c r="BS5348" s="1"/>
      <c r="BT5348" s="1"/>
      <c r="BU5348" s="4"/>
      <c r="BV5348" s="1"/>
      <c r="BW5348" s="3"/>
      <c r="BX5348" s="4"/>
      <c r="BY5348" s="5"/>
      <c r="BZ5348" s="5"/>
      <c r="CA5348" s="5"/>
      <c r="CB5348" s="5"/>
      <c r="CC5348" s="5"/>
      <c r="CD5348" s="43"/>
    </row>
    <row r="5349" spans="1:82" x14ac:dyDescent="0.25">
      <c r="A5349" s="8"/>
      <c r="B5349" s="5"/>
      <c r="C5349" s="5"/>
      <c r="D5349" s="5"/>
      <c r="E5349" s="5"/>
      <c r="F5349" s="94" t="str">
        <f t="shared" si="839"/>
        <v/>
      </c>
      <c r="G5349" s="94" t="str">
        <f t="shared" si="840"/>
        <v/>
      </c>
      <c r="H5349" s="127" t="str">
        <f>IF(A5349&lt;&gt;"",IF(MID(C5349,1,1)="c",$AS$26,IF(MID(C5349,1,1)="r",$AS$41,IF(MID(C5349,1,1)="p",#REF!,#REF!))),"")</f>
        <v/>
      </c>
      <c r="I5349" s="92" t="str">
        <f t="shared" si="841"/>
        <v/>
      </c>
      <c r="J5349" s="92" t="str">
        <f t="shared" si="842"/>
        <v/>
      </c>
      <c r="K5349" s="92" t="str">
        <f t="shared" si="843"/>
        <v/>
      </c>
      <c r="L5349" s="92" t="str">
        <f t="shared" si="844"/>
        <v/>
      </c>
      <c r="M5349" s="95" t="str">
        <f>IF(A5349&lt;&gt;"",IF(MID(C5349,1,1)="c",SigmaEpsConcrete(I5349,$AN$30:$AN$33,$AR$30:$AR$33,$AS$26,$AS$27,$AS$28,$AQ$20,$AU$19),""),"")</f>
        <v/>
      </c>
      <c r="N5349" s="95" t="str">
        <f>IF(A5349&lt;&gt;"",IF(MID(C5349,1,1)="r",SigmaEpsReinf(J5349,$AS$42:$AS$43,$AS$41,$AS$39,$AS$40,$AQ$38),""),"")</f>
        <v/>
      </c>
      <c r="Q5349" s="92" t="str">
        <f t="shared" si="846"/>
        <v/>
      </c>
      <c r="R5349" s="92" t="str">
        <f t="shared" si="847"/>
        <v/>
      </c>
      <c r="U5349" s="5"/>
      <c r="V5349" s="5"/>
      <c r="W5349" s="94" t="str">
        <f t="shared" si="845"/>
        <v/>
      </c>
      <c r="X5349" s="94" t="str">
        <f t="shared" si="848"/>
        <v/>
      </c>
      <c r="Y5349" s="5"/>
      <c r="BK5349" s="8"/>
      <c r="BL5349" s="5"/>
      <c r="BM5349" s="5"/>
      <c r="BN5349" s="5"/>
      <c r="BO5349" s="5"/>
      <c r="BP5349" s="1"/>
      <c r="BQ5349" s="1"/>
      <c r="BR5349" s="1"/>
      <c r="BS5349" s="1"/>
      <c r="BT5349" s="1"/>
      <c r="BU5349" s="4"/>
      <c r="BV5349" s="1"/>
      <c r="BW5349" s="3"/>
      <c r="BX5349" s="4"/>
      <c r="BY5349" s="5"/>
      <c r="BZ5349" s="5"/>
      <c r="CA5349" s="5"/>
      <c r="CB5349" s="5"/>
      <c r="CC5349" s="5"/>
      <c r="CD5349" s="43"/>
    </row>
    <row r="5350" spans="1:82" x14ac:dyDescent="0.25">
      <c r="A5350" s="8"/>
      <c r="B5350" s="5"/>
      <c r="C5350" s="5"/>
      <c r="D5350" s="5"/>
      <c r="E5350" s="5"/>
      <c r="F5350" s="94" t="str">
        <f t="shared" si="839"/>
        <v/>
      </c>
      <c r="G5350" s="94" t="str">
        <f t="shared" si="840"/>
        <v/>
      </c>
      <c r="H5350" s="127" t="str">
        <f>IF(A5350&lt;&gt;"",IF(MID(C5350,1,1)="c",$AS$26,IF(MID(C5350,1,1)="r",$AS$41,IF(MID(C5350,1,1)="p",#REF!,#REF!))),"")</f>
        <v/>
      </c>
      <c r="I5350" s="92" t="str">
        <f t="shared" si="841"/>
        <v/>
      </c>
      <c r="J5350" s="92" t="str">
        <f t="shared" si="842"/>
        <v/>
      </c>
      <c r="K5350" s="92" t="str">
        <f t="shared" si="843"/>
        <v/>
      </c>
      <c r="L5350" s="92" t="str">
        <f t="shared" si="844"/>
        <v/>
      </c>
      <c r="M5350" s="95" t="str">
        <f>IF(A5350&lt;&gt;"",IF(MID(C5350,1,1)="c",SigmaEpsConcrete(I5350,$AN$30:$AN$33,$AR$30:$AR$33,$AS$26,$AS$27,$AS$28,$AQ$20,$AU$19),""),"")</f>
        <v/>
      </c>
      <c r="N5350" s="95" t="str">
        <f>IF(A5350&lt;&gt;"",IF(MID(C5350,1,1)="r",SigmaEpsReinf(J5350,$AS$42:$AS$43,$AS$41,$AS$39,$AS$40,$AQ$38),""),"")</f>
        <v/>
      </c>
      <c r="Q5350" s="92" t="str">
        <f t="shared" si="846"/>
        <v/>
      </c>
      <c r="R5350" s="92" t="str">
        <f t="shared" si="847"/>
        <v/>
      </c>
      <c r="U5350" s="5"/>
      <c r="V5350" s="5"/>
      <c r="W5350" s="94" t="str">
        <f t="shared" si="845"/>
        <v/>
      </c>
      <c r="X5350" s="94" t="str">
        <f t="shared" si="848"/>
        <v/>
      </c>
      <c r="Y5350" s="5"/>
      <c r="BK5350" s="8"/>
      <c r="BL5350" s="5"/>
      <c r="BM5350" s="5"/>
      <c r="BN5350" s="5"/>
      <c r="BO5350" s="5"/>
      <c r="BP5350" s="1"/>
      <c r="BQ5350" s="1"/>
      <c r="BR5350" s="1"/>
      <c r="BS5350" s="1"/>
      <c r="BT5350" s="1"/>
      <c r="BU5350" s="4"/>
      <c r="BV5350" s="1"/>
      <c r="BW5350" s="3"/>
      <c r="BX5350" s="4"/>
      <c r="BY5350" s="5"/>
      <c r="BZ5350" s="5"/>
      <c r="CA5350" s="5"/>
      <c r="CB5350" s="5"/>
      <c r="CC5350" s="5"/>
      <c r="CD5350" s="43"/>
    </row>
    <row r="5351" spans="1:82" x14ac:dyDescent="0.25">
      <c r="A5351" s="8"/>
      <c r="B5351" s="5"/>
      <c r="C5351" s="5"/>
      <c r="D5351" s="5"/>
      <c r="E5351" s="5"/>
      <c r="F5351" s="94" t="str">
        <f t="shared" si="839"/>
        <v/>
      </c>
      <c r="G5351" s="94" t="str">
        <f t="shared" si="840"/>
        <v/>
      </c>
      <c r="H5351" s="127" t="str">
        <f>IF(A5351&lt;&gt;"",IF(MID(C5351,1,1)="c",$AS$26,IF(MID(C5351,1,1)="r",$AS$41,IF(MID(C5351,1,1)="p",#REF!,#REF!))),"")</f>
        <v/>
      </c>
      <c r="I5351" s="92" t="str">
        <f t="shared" si="841"/>
        <v/>
      </c>
      <c r="J5351" s="92" t="str">
        <f t="shared" si="842"/>
        <v/>
      </c>
      <c r="K5351" s="92" t="str">
        <f t="shared" si="843"/>
        <v/>
      </c>
      <c r="L5351" s="92" t="str">
        <f t="shared" si="844"/>
        <v/>
      </c>
      <c r="M5351" s="95" t="str">
        <f>IF(A5351&lt;&gt;"",IF(MID(C5351,1,1)="c",SigmaEpsConcrete(I5351,$AN$30:$AN$33,$AR$30:$AR$33,$AS$26,$AS$27,$AS$28,$AQ$20,$AU$19),""),"")</f>
        <v/>
      </c>
      <c r="N5351" s="95" t="str">
        <f>IF(A5351&lt;&gt;"",IF(MID(C5351,1,1)="r",SigmaEpsReinf(J5351,$AS$42:$AS$43,$AS$41,$AS$39,$AS$40,$AQ$38),""),"")</f>
        <v/>
      </c>
      <c r="Q5351" s="92" t="str">
        <f t="shared" si="846"/>
        <v/>
      </c>
      <c r="R5351" s="92" t="str">
        <f t="shared" si="847"/>
        <v/>
      </c>
      <c r="U5351" s="5"/>
      <c r="V5351" s="5"/>
      <c r="W5351" s="94" t="str">
        <f t="shared" si="845"/>
        <v/>
      </c>
      <c r="X5351" s="94" t="str">
        <f t="shared" si="848"/>
        <v/>
      </c>
      <c r="Y5351" s="5"/>
      <c r="BK5351" s="8"/>
      <c r="BL5351" s="5"/>
      <c r="BM5351" s="5"/>
      <c r="BN5351" s="5"/>
      <c r="BO5351" s="5"/>
      <c r="BP5351" s="1"/>
      <c r="BQ5351" s="1"/>
      <c r="BR5351" s="1"/>
      <c r="BS5351" s="1"/>
      <c r="BT5351" s="1"/>
      <c r="BU5351" s="4"/>
      <c r="BV5351" s="1"/>
      <c r="BW5351" s="3"/>
      <c r="BX5351" s="4"/>
      <c r="BY5351" s="5"/>
      <c r="BZ5351" s="5"/>
      <c r="CA5351" s="5"/>
      <c r="CB5351" s="5"/>
      <c r="CC5351" s="5"/>
      <c r="CD5351" s="43"/>
    </row>
    <row r="5352" spans="1:82" x14ac:dyDescent="0.25">
      <c r="A5352" s="8"/>
      <c r="B5352" s="5"/>
      <c r="C5352" s="5"/>
      <c r="D5352" s="5"/>
      <c r="E5352" s="5"/>
      <c r="F5352" s="94" t="str">
        <f t="shared" si="839"/>
        <v/>
      </c>
      <c r="G5352" s="94" t="str">
        <f t="shared" si="840"/>
        <v/>
      </c>
      <c r="H5352" s="127" t="str">
        <f>IF(A5352&lt;&gt;"",IF(MID(C5352,1,1)="c",$AS$26,IF(MID(C5352,1,1)="r",$AS$41,IF(MID(C5352,1,1)="p",#REF!,#REF!))),"")</f>
        <v/>
      </c>
      <c r="I5352" s="92" t="str">
        <f t="shared" si="841"/>
        <v/>
      </c>
      <c r="J5352" s="92" t="str">
        <f t="shared" si="842"/>
        <v/>
      </c>
      <c r="K5352" s="92" t="str">
        <f t="shared" si="843"/>
        <v/>
      </c>
      <c r="L5352" s="92" t="str">
        <f t="shared" si="844"/>
        <v/>
      </c>
      <c r="M5352" s="95" t="str">
        <f>IF(A5352&lt;&gt;"",IF(MID(C5352,1,1)="c",SigmaEpsConcrete(I5352,$AN$30:$AN$33,$AR$30:$AR$33,$AS$26,$AS$27,$AS$28,$AQ$20,$AU$19),""),"")</f>
        <v/>
      </c>
      <c r="N5352" s="95" t="str">
        <f>IF(A5352&lt;&gt;"",IF(MID(C5352,1,1)="r",SigmaEpsReinf(J5352,$AS$42:$AS$43,$AS$41,$AS$39,$AS$40,$AQ$38),""),"")</f>
        <v/>
      </c>
      <c r="Q5352" s="92" t="str">
        <f t="shared" si="846"/>
        <v/>
      </c>
      <c r="R5352" s="92" t="str">
        <f t="shared" si="847"/>
        <v/>
      </c>
      <c r="U5352" s="5"/>
      <c r="V5352" s="5"/>
      <c r="W5352" s="94" t="str">
        <f t="shared" si="845"/>
        <v/>
      </c>
      <c r="X5352" s="94" t="str">
        <f t="shared" si="848"/>
        <v/>
      </c>
      <c r="Y5352" s="5"/>
      <c r="BK5352" s="8"/>
      <c r="BL5352" s="5"/>
      <c r="BM5352" s="5"/>
      <c r="BN5352" s="5"/>
      <c r="BO5352" s="5"/>
      <c r="BP5352" s="1"/>
      <c r="BQ5352" s="1"/>
      <c r="BR5352" s="1"/>
      <c r="BS5352" s="1"/>
      <c r="BT5352" s="1"/>
      <c r="BU5352" s="4"/>
      <c r="BV5352" s="1"/>
      <c r="BW5352" s="3"/>
      <c r="BX5352" s="4"/>
      <c r="BY5352" s="5"/>
      <c r="BZ5352" s="5"/>
      <c r="CA5352" s="5"/>
      <c r="CB5352" s="5"/>
      <c r="CC5352" s="5"/>
      <c r="CD5352" s="43"/>
    </row>
    <row r="5353" spans="1:82" x14ac:dyDescent="0.25">
      <c r="A5353" s="8"/>
      <c r="B5353" s="5"/>
      <c r="C5353" s="5"/>
      <c r="D5353" s="5"/>
      <c r="E5353" s="5"/>
      <c r="F5353" s="94" t="str">
        <f t="shared" si="839"/>
        <v/>
      </c>
      <c r="G5353" s="94" t="str">
        <f t="shared" si="840"/>
        <v/>
      </c>
      <c r="H5353" s="127" t="str">
        <f>IF(A5353&lt;&gt;"",IF(MID(C5353,1,1)="c",$AS$26,IF(MID(C5353,1,1)="r",$AS$41,IF(MID(C5353,1,1)="p",#REF!,#REF!))),"")</f>
        <v/>
      </c>
      <c r="I5353" s="92" t="str">
        <f t="shared" si="841"/>
        <v/>
      </c>
      <c r="J5353" s="92" t="str">
        <f t="shared" si="842"/>
        <v/>
      </c>
      <c r="K5353" s="92" t="str">
        <f t="shared" si="843"/>
        <v/>
      </c>
      <c r="L5353" s="92" t="str">
        <f t="shared" si="844"/>
        <v/>
      </c>
      <c r="M5353" s="95" t="str">
        <f>IF(A5353&lt;&gt;"",IF(MID(C5353,1,1)="c",SigmaEpsConcrete(I5353,$AN$30:$AN$33,$AR$30:$AR$33,$AS$26,$AS$27,$AS$28,$AQ$20,$AU$19),""),"")</f>
        <v/>
      </c>
      <c r="N5353" s="95" t="str">
        <f>IF(A5353&lt;&gt;"",IF(MID(C5353,1,1)="r",SigmaEpsReinf(J5353,$AS$42:$AS$43,$AS$41,$AS$39,$AS$40,$AQ$38),""),"")</f>
        <v/>
      </c>
      <c r="Q5353" s="92" t="str">
        <f t="shared" si="846"/>
        <v/>
      </c>
      <c r="R5353" s="92" t="str">
        <f t="shared" si="847"/>
        <v/>
      </c>
      <c r="U5353" s="5"/>
      <c r="V5353" s="5"/>
      <c r="W5353" s="94" t="str">
        <f t="shared" si="845"/>
        <v/>
      </c>
      <c r="X5353" s="94" t="str">
        <f t="shared" si="848"/>
        <v/>
      </c>
      <c r="Y5353" s="5"/>
      <c r="BK5353" s="8"/>
      <c r="BL5353" s="5"/>
      <c r="BM5353" s="5"/>
      <c r="BN5353" s="5"/>
      <c r="BO5353" s="5"/>
      <c r="BP5353" s="1"/>
      <c r="BQ5353" s="1"/>
      <c r="BR5353" s="1"/>
      <c r="BS5353" s="1"/>
      <c r="BT5353" s="1"/>
      <c r="BU5353" s="4"/>
      <c r="BV5353" s="1"/>
      <c r="BW5353" s="3"/>
      <c r="BX5353" s="4"/>
      <c r="BY5353" s="5"/>
      <c r="BZ5353" s="5"/>
      <c r="CA5353" s="5"/>
      <c r="CB5353" s="5"/>
      <c r="CC5353" s="5"/>
      <c r="CD5353" s="43"/>
    </row>
    <row r="5354" spans="1:82" x14ac:dyDescent="0.25">
      <c r="A5354" s="8"/>
      <c r="B5354" s="5"/>
      <c r="C5354" s="5"/>
      <c r="D5354" s="5"/>
      <c r="E5354" s="5"/>
      <c r="F5354" s="94" t="str">
        <f t="shared" si="839"/>
        <v/>
      </c>
      <c r="G5354" s="94" t="str">
        <f t="shared" si="840"/>
        <v/>
      </c>
      <c r="H5354" s="127" t="str">
        <f>IF(A5354&lt;&gt;"",IF(MID(C5354,1,1)="c",$AS$26,IF(MID(C5354,1,1)="r",$AS$41,IF(MID(C5354,1,1)="p",#REF!,#REF!))),"")</f>
        <v/>
      </c>
      <c r="I5354" s="92" t="str">
        <f t="shared" si="841"/>
        <v/>
      </c>
      <c r="J5354" s="92" t="str">
        <f t="shared" si="842"/>
        <v/>
      </c>
      <c r="K5354" s="92" t="str">
        <f t="shared" si="843"/>
        <v/>
      </c>
      <c r="L5354" s="92" t="str">
        <f t="shared" si="844"/>
        <v/>
      </c>
      <c r="M5354" s="95" t="str">
        <f>IF(A5354&lt;&gt;"",IF(MID(C5354,1,1)="c",SigmaEpsConcrete(I5354,$AN$30:$AN$33,$AR$30:$AR$33,$AS$26,$AS$27,$AS$28,$AQ$20,$AU$19),""),"")</f>
        <v/>
      </c>
      <c r="N5354" s="95" t="str">
        <f>IF(A5354&lt;&gt;"",IF(MID(C5354,1,1)="r",SigmaEpsReinf(J5354,$AS$42:$AS$43,$AS$41,$AS$39,$AS$40,$AQ$38),""),"")</f>
        <v/>
      </c>
      <c r="Q5354" s="92" t="str">
        <f t="shared" si="846"/>
        <v/>
      </c>
      <c r="R5354" s="92" t="str">
        <f t="shared" si="847"/>
        <v/>
      </c>
      <c r="U5354" s="5"/>
      <c r="V5354" s="5"/>
      <c r="W5354" s="94" t="str">
        <f t="shared" si="845"/>
        <v/>
      </c>
      <c r="X5354" s="94" t="str">
        <f t="shared" si="848"/>
        <v/>
      </c>
      <c r="Y5354" s="5"/>
      <c r="BK5354" s="8"/>
      <c r="BL5354" s="5"/>
      <c r="BM5354" s="5"/>
      <c r="BN5354" s="5"/>
      <c r="BO5354" s="5"/>
      <c r="BP5354" s="1"/>
      <c r="BQ5354" s="1"/>
      <c r="BR5354" s="1"/>
      <c r="BS5354" s="1"/>
      <c r="BT5354" s="1"/>
      <c r="BU5354" s="4"/>
      <c r="BV5354" s="1"/>
      <c r="BW5354" s="3"/>
      <c r="BX5354" s="4"/>
      <c r="BY5354" s="5"/>
      <c r="BZ5354" s="5"/>
      <c r="CA5354" s="5"/>
      <c r="CB5354" s="5"/>
      <c r="CC5354" s="5"/>
      <c r="CD5354" s="43"/>
    </row>
    <row r="5355" spans="1:82" x14ac:dyDescent="0.25">
      <c r="A5355" s="8"/>
      <c r="B5355" s="5"/>
      <c r="C5355" s="5"/>
      <c r="D5355" s="5"/>
      <c r="E5355" s="5"/>
      <c r="F5355" s="94" t="str">
        <f t="shared" si="839"/>
        <v/>
      </c>
      <c r="G5355" s="94" t="str">
        <f t="shared" si="840"/>
        <v/>
      </c>
      <c r="H5355" s="127" t="str">
        <f>IF(A5355&lt;&gt;"",IF(MID(C5355,1,1)="c",$AS$26,IF(MID(C5355,1,1)="r",$AS$41,IF(MID(C5355,1,1)="p",#REF!,#REF!))),"")</f>
        <v/>
      </c>
      <c r="I5355" s="92" t="str">
        <f t="shared" si="841"/>
        <v/>
      </c>
      <c r="J5355" s="92" t="str">
        <f t="shared" si="842"/>
        <v/>
      </c>
      <c r="K5355" s="92" t="str">
        <f t="shared" si="843"/>
        <v/>
      </c>
      <c r="L5355" s="92" t="str">
        <f t="shared" si="844"/>
        <v/>
      </c>
      <c r="M5355" s="95" t="str">
        <f>IF(A5355&lt;&gt;"",IF(MID(C5355,1,1)="c",SigmaEpsConcrete(I5355,$AN$30:$AN$33,$AR$30:$AR$33,$AS$26,$AS$27,$AS$28,$AQ$20,$AU$19),""),"")</f>
        <v/>
      </c>
      <c r="N5355" s="95" t="str">
        <f>IF(A5355&lt;&gt;"",IF(MID(C5355,1,1)="r",SigmaEpsReinf(J5355,$AS$42:$AS$43,$AS$41,$AS$39,$AS$40,$AQ$38),""),"")</f>
        <v/>
      </c>
      <c r="Q5355" s="92" t="str">
        <f t="shared" si="846"/>
        <v/>
      </c>
      <c r="R5355" s="92" t="str">
        <f t="shared" si="847"/>
        <v/>
      </c>
      <c r="U5355" s="5"/>
      <c r="V5355" s="5"/>
      <c r="W5355" s="94" t="str">
        <f t="shared" si="845"/>
        <v/>
      </c>
      <c r="X5355" s="94" t="str">
        <f t="shared" si="848"/>
        <v/>
      </c>
      <c r="Y5355" s="5"/>
      <c r="BK5355" s="8"/>
      <c r="BL5355" s="5"/>
      <c r="BM5355" s="5"/>
      <c r="BN5355" s="5"/>
      <c r="BO5355" s="5"/>
      <c r="BP5355" s="1"/>
      <c r="BQ5355" s="1"/>
      <c r="BR5355" s="1"/>
      <c r="BS5355" s="1"/>
      <c r="BT5355" s="1"/>
      <c r="BU5355" s="4"/>
      <c r="BV5355" s="1"/>
      <c r="BW5355" s="3"/>
      <c r="BX5355" s="4"/>
      <c r="BY5355" s="5"/>
      <c r="BZ5355" s="5"/>
      <c r="CA5355" s="5"/>
      <c r="CB5355" s="5"/>
      <c r="CC5355" s="5"/>
      <c r="CD5355" s="43"/>
    </row>
    <row r="5356" spans="1:82" x14ac:dyDescent="0.25">
      <c r="A5356" s="8"/>
      <c r="B5356" s="5"/>
      <c r="C5356" s="5"/>
      <c r="D5356" s="5"/>
      <c r="E5356" s="5"/>
      <c r="F5356" s="94" t="str">
        <f t="shared" si="839"/>
        <v/>
      </c>
      <c r="G5356" s="94" t="str">
        <f t="shared" si="840"/>
        <v/>
      </c>
      <c r="H5356" s="127" t="str">
        <f>IF(A5356&lt;&gt;"",IF(MID(C5356,1,1)="c",$AS$26,IF(MID(C5356,1,1)="r",$AS$41,IF(MID(C5356,1,1)="p",#REF!,#REF!))),"")</f>
        <v/>
      </c>
      <c r="I5356" s="92" t="str">
        <f t="shared" si="841"/>
        <v/>
      </c>
      <c r="J5356" s="92" t="str">
        <f t="shared" si="842"/>
        <v/>
      </c>
      <c r="K5356" s="92" t="str">
        <f t="shared" si="843"/>
        <v/>
      </c>
      <c r="L5356" s="92" t="str">
        <f t="shared" si="844"/>
        <v/>
      </c>
      <c r="M5356" s="95" t="str">
        <f>IF(A5356&lt;&gt;"",IF(MID(C5356,1,1)="c",SigmaEpsConcrete(I5356,$AN$30:$AN$33,$AR$30:$AR$33,$AS$26,$AS$27,$AS$28,$AQ$20,$AU$19),""),"")</f>
        <v/>
      </c>
      <c r="N5356" s="95" t="str">
        <f>IF(A5356&lt;&gt;"",IF(MID(C5356,1,1)="r",SigmaEpsReinf(J5356,$AS$42:$AS$43,$AS$41,$AS$39,$AS$40,$AQ$38),""),"")</f>
        <v/>
      </c>
      <c r="Q5356" s="92" t="str">
        <f t="shared" si="846"/>
        <v/>
      </c>
      <c r="R5356" s="92" t="str">
        <f t="shared" si="847"/>
        <v/>
      </c>
      <c r="U5356" s="5"/>
      <c r="V5356" s="5"/>
      <c r="W5356" s="94" t="str">
        <f t="shared" si="845"/>
        <v/>
      </c>
      <c r="X5356" s="94" t="str">
        <f t="shared" si="848"/>
        <v/>
      </c>
      <c r="Y5356" s="5"/>
      <c r="BK5356" s="8"/>
      <c r="BL5356" s="5"/>
      <c r="BM5356" s="5"/>
      <c r="BN5356" s="5"/>
      <c r="BO5356" s="5"/>
      <c r="BP5356" s="1"/>
      <c r="BQ5356" s="1"/>
      <c r="BR5356" s="1"/>
      <c r="BS5356" s="1"/>
      <c r="BT5356" s="1"/>
      <c r="BU5356" s="4"/>
      <c r="BV5356" s="1"/>
      <c r="BW5356" s="3"/>
      <c r="BX5356" s="4"/>
      <c r="BY5356" s="5"/>
      <c r="BZ5356" s="5"/>
      <c r="CA5356" s="5"/>
      <c r="CB5356" s="5"/>
      <c r="CC5356" s="5"/>
      <c r="CD5356" s="43"/>
    </row>
    <row r="5357" spans="1:82" x14ac:dyDescent="0.25">
      <c r="A5357" s="8"/>
      <c r="B5357" s="5"/>
      <c r="C5357" s="5"/>
      <c r="D5357" s="5"/>
      <c r="E5357" s="5"/>
      <c r="F5357" s="94" t="str">
        <f t="shared" si="839"/>
        <v/>
      </c>
      <c r="G5357" s="94" t="str">
        <f t="shared" si="840"/>
        <v/>
      </c>
      <c r="H5357" s="127" t="str">
        <f>IF(A5357&lt;&gt;"",IF(MID(C5357,1,1)="c",$AS$26,IF(MID(C5357,1,1)="r",$AS$41,IF(MID(C5357,1,1)="p",#REF!,#REF!))),"")</f>
        <v/>
      </c>
      <c r="I5357" s="92" t="str">
        <f t="shared" si="841"/>
        <v/>
      </c>
      <c r="J5357" s="92" t="str">
        <f t="shared" si="842"/>
        <v/>
      </c>
      <c r="K5357" s="92" t="str">
        <f t="shared" si="843"/>
        <v/>
      </c>
      <c r="L5357" s="92" t="str">
        <f t="shared" si="844"/>
        <v/>
      </c>
      <c r="M5357" s="95" t="str">
        <f>IF(A5357&lt;&gt;"",IF(MID(C5357,1,1)="c",SigmaEpsConcrete(I5357,$AN$30:$AN$33,$AR$30:$AR$33,$AS$26,$AS$27,$AS$28,$AQ$20,$AU$19),""),"")</f>
        <v/>
      </c>
      <c r="N5357" s="95" t="str">
        <f>IF(A5357&lt;&gt;"",IF(MID(C5357,1,1)="r",SigmaEpsReinf(J5357,$AS$42:$AS$43,$AS$41,$AS$39,$AS$40,$AQ$38),""),"")</f>
        <v/>
      </c>
      <c r="Q5357" s="92" t="str">
        <f t="shared" si="846"/>
        <v/>
      </c>
      <c r="R5357" s="92" t="str">
        <f t="shared" si="847"/>
        <v/>
      </c>
      <c r="U5357" s="5"/>
      <c r="V5357" s="5"/>
      <c r="W5357" s="94" t="str">
        <f t="shared" si="845"/>
        <v/>
      </c>
      <c r="X5357" s="94" t="str">
        <f t="shared" si="848"/>
        <v/>
      </c>
      <c r="Y5357" s="5"/>
      <c r="BK5357" s="8"/>
      <c r="BL5357" s="5"/>
      <c r="BM5357" s="5"/>
      <c r="BN5357" s="5"/>
      <c r="BO5357" s="5"/>
      <c r="BP5357" s="1"/>
      <c r="BQ5357" s="1"/>
      <c r="BR5357" s="1"/>
      <c r="BS5357" s="1"/>
      <c r="BT5357" s="1"/>
      <c r="BU5357" s="4"/>
      <c r="BV5357" s="1"/>
      <c r="BW5357" s="3"/>
      <c r="BX5357" s="4"/>
      <c r="BY5357" s="5"/>
      <c r="BZ5357" s="5"/>
      <c r="CA5357" s="5"/>
      <c r="CB5357" s="5"/>
      <c r="CC5357" s="5"/>
      <c r="CD5357" s="43"/>
    </row>
    <row r="5358" spans="1:82" x14ac:dyDescent="0.25">
      <c r="A5358" s="8"/>
      <c r="B5358" s="5"/>
      <c r="C5358" s="5"/>
      <c r="D5358" s="5"/>
      <c r="E5358" s="5"/>
      <c r="F5358" s="94" t="str">
        <f t="shared" si="839"/>
        <v/>
      </c>
      <c r="G5358" s="94" t="str">
        <f t="shared" si="840"/>
        <v/>
      </c>
      <c r="H5358" s="127" t="str">
        <f>IF(A5358&lt;&gt;"",IF(MID(C5358,1,1)="c",$AS$26,IF(MID(C5358,1,1)="r",$AS$41,IF(MID(C5358,1,1)="p",#REF!,#REF!))),"")</f>
        <v/>
      </c>
      <c r="I5358" s="92" t="str">
        <f t="shared" si="841"/>
        <v/>
      </c>
      <c r="J5358" s="92" t="str">
        <f t="shared" si="842"/>
        <v/>
      </c>
      <c r="K5358" s="92" t="str">
        <f t="shared" si="843"/>
        <v/>
      </c>
      <c r="L5358" s="92" t="str">
        <f t="shared" si="844"/>
        <v/>
      </c>
      <c r="M5358" s="95" t="str">
        <f>IF(A5358&lt;&gt;"",IF(MID(C5358,1,1)="c",SigmaEpsConcrete(I5358,$AN$30:$AN$33,$AR$30:$AR$33,$AS$26,$AS$27,$AS$28,$AQ$20,$AU$19),""),"")</f>
        <v/>
      </c>
      <c r="N5358" s="95" t="str">
        <f>IF(A5358&lt;&gt;"",IF(MID(C5358,1,1)="r",SigmaEpsReinf(J5358,$AS$42:$AS$43,$AS$41,$AS$39,$AS$40,$AQ$38),""),"")</f>
        <v/>
      </c>
      <c r="Q5358" s="92" t="str">
        <f t="shared" si="846"/>
        <v/>
      </c>
      <c r="R5358" s="92" t="str">
        <f t="shared" si="847"/>
        <v/>
      </c>
      <c r="U5358" s="5"/>
      <c r="V5358" s="5"/>
      <c r="W5358" s="94" t="str">
        <f t="shared" si="845"/>
        <v/>
      </c>
      <c r="X5358" s="94" t="str">
        <f t="shared" si="848"/>
        <v/>
      </c>
      <c r="Y5358" s="5"/>
      <c r="BK5358" s="8"/>
      <c r="BL5358" s="5"/>
      <c r="BM5358" s="5"/>
      <c r="BN5358" s="5"/>
      <c r="BO5358" s="5"/>
      <c r="BP5358" s="1"/>
      <c r="BQ5358" s="1"/>
      <c r="BR5358" s="1"/>
      <c r="BS5358" s="1"/>
      <c r="BT5358" s="1"/>
      <c r="BU5358" s="4"/>
      <c r="BV5358" s="1"/>
      <c r="BW5358" s="3"/>
      <c r="BX5358" s="4"/>
      <c r="BY5358" s="5"/>
      <c r="BZ5358" s="5"/>
      <c r="CA5358" s="5"/>
      <c r="CB5358" s="5"/>
      <c r="CC5358" s="5"/>
      <c r="CD5358" s="43"/>
    </row>
    <row r="5359" spans="1:82" x14ac:dyDescent="0.25">
      <c r="A5359" s="8"/>
      <c r="B5359" s="5"/>
      <c r="C5359" s="5"/>
      <c r="D5359" s="5"/>
      <c r="E5359" s="5"/>
      <c r="F5359" s="94" t="str">
        <f t="shared" si="839"/>
        <v/>
      </c>
      <c r="G5359" s="94" t="str">
        <f t="shared" si="840"/>
        <v/>
      </c>
      <c r="H5359" s="127" t="str">
        <f>IF(A5359&lt;&gt;"",IF(MID(C5359,1,1)="c",$AS$26,IF(MID(C5359,1,1)="r",$AS$41,IF(MID(C5359,1,1)="p",#REF!,#REF!))),"")</f>
        <v/>
      </c>
      <c r="I5359" s="92" t="str">
        <f t="shared" si="841"/>
        <v/>
      </c>
      <c r="J5359" s="92" t="str">
        <f t="shared" si="842"/>
        <v/>
      </c>
      <c r="K5359" s="92" t="str">
        <f t="shared" si="843"/>
        <v/>
      </c>
      <c r="L5359" s="92" t="str">
        <f t="shared" si="844"/>
        <v/>
      </c>
      <c r="M5359" s="95" t="str">
        <f>IF(A5359&lt;&gt;"",IF(MID(C5359,1,1)="c",SigmaEpsConcrete(I5359,$AN$30:$AN$33,$AR$30:$AR$33,$AS$26,$AS$27,$AS$28,$AQ$20,$AU$19),""),"")</f>
        <v/>
      </c>
      <c r="N5359" s="95" t="str">
        <f>IF(A5359&lt;&gt;"",IF(MID(C5359,1,1)="r",SigmaEpsReinf(J5359,$AS$42:$AS$43,$AS$41,$AS$39,$AS$40,$AQ$38),""),"")</f>
        <v/>
      </c>
      <c r="Q5359" s="92" t="str">
        <f t="shared" si="846"/>
        <v/>
      </c>
      <c r="R5359" s="92" t="str">
        <f t="shared" si="847"/>
        <v/>
      </c>
      <c r="U5359" s="5"/>
      <c r="V5359" s="5"/>
      <c r="W5359" s="94" t="str">
        <f t="shared" si="845"/>
        <v/>
      </c>
      <c r="X5359" s="94" t="str">
        <f t="shared" si="848"/>
        <v/>
      </c>
      <c r="Y5359" s="5"/>
      <c r="BK5359" s="8"/>
      <c r="BL5359" s="5"/>
      <c r="BM5359" s="5"/>
      <c r="BN5359" s="5"/>
      <c r="BO5359" s="5"/>
      <c r="BP5359" s="1"/>
      <c r="BQ5359" s="1"/>
      <c r="BR5359" s="1"/>
      <c r="BS5359" s="1"/>
      <c r="BT5359" s="1"/>
      <c r="BU5359" s="4"/>
      <c r="BV5359" s="1"/>
      <c r="BW5359" s="3"/>
      <c r="BX5359" s="4"/>
      <c r="BY5359" s="5"/>
      <c r="BZ5359" s="5"/>
      <c r="CA5359" s="5"/>
      <c r="CB5359" s="5"/>
      <c r="CC5359" s="5"/>
      <c r="CD5359" s="43"/>
    </row>
    <row r="5360" spans="1:82" x14ac:dyDescent="0.25">
      <c r="A5360" s="8"/>
      <c r="B5360" s="5"/>
      <c r="C5360" s="5"/>
      <c r="D5360" s="5"/>
      <c r="E5360" s="5"/>
      <c r="F5360" s="94" t="str">
        <f t="shared" si="839"/>
        <v/>
      </c>
      <c r="G5360" s="94" t="str">
        <f t="shared" si="840"/>
        <v/>
      </c>
      <c r="H5360" s="127" t="str">
        <f>IF(A5360&lt;&gt;"",IF(MID(C5360,1,1)="c",$AS$26,IF(MID(C5360,1,1)="r",$AS$41,IF(MID(C5360,1,1)="p",#REF!,#REF!))),"")</f>
        <v/>
      </c>
      <c r="I5360" s="92" t="str">
        <f t="shared" si="841"/>
        <v/>
      </c>
      <c r="J5360" s="92" t="str">
        <f t="shared" si="842"/>
        <v/>
      </c>
      <c r="K5360" s="92" t="str">
        <f t="shared" si="843"/>
        <v/>
      </c>
      <c r="L5360" s="92" t="str">
        <f t="shared" si="844"/>
        <v/>
      </c>
      <c r="M5360" s="95" t="str">
        <f>IF(A5360&lt;&gt;"",IF(MID(C5360,1,1)="c",SigmaEpsConcrete(I5360,$AN$30:$AN$33,$AR$30:$AR$33,$AS$26,$AS$27,$AS$28,$AQ$20,$AU$19),""),"")</f>
        <v/>
      </c>
      <c r="N5360" s="95" t="str">
        <f>IF(A5360&lt;&gt;"",IF(MID(C5360,1,1)="r",SigmaEpsReinf(J5360,$AS$42:$AS$43,$AS$41,$AS$39,$AS$40,$AQ$38),""),"")</f>
        <v/>
      </c>
      <c r="Q5360" s="92" t="str">
        <f t="shared" si="846"/>
        <v/>
      </c>
      <c r="R5360" s="92" t="str">
        <f t="shared" si="847"/>
        <v/>
      </c>
      <c r="U5360" s="5"/>
      <c r="V5360" s="5"/>
      <c r="W5360" s="94" t="str">
        <f t="shared" si="845"/>
        <v/>
      </c>
      <c r="X5360" s="94" t="str">
        <f t="shared" si="848"/>
        <v/>
      </c>
      <c r="Y5360" s="5"/>
      <c r="BK5360" s="8"/>
      <c r="BL5360" s="5"/>
      <c r="BM5360" s="5"/>
      <c r="BN5360" s="5"/>
      <c r="BO5360" s="5"/>
      <c r="BP5360" s="1"/>
      <c r="BQ5360" s="1"/>
      <c r="BR5360" s="1"/>
      <c r="BS5360" s="1"/>
      <c r="BT5360" s="1"/>
      <c r="BU5360" s="4"/>
      <c r="BV5360" s="1"/>
      <c r="BW5360" s="3"/>
      <c r="BX5360" s="4"/>
      <c r="BY5360" s="5"/>
      <c r="BZ5360" s="5"/>
      <c r="CA5360" s="5"/>
      <c r="CB5360" s="5"/>
      <c r="CC5360" s="5"/>
      <c r="CD5360" s="43"/>
    </row>
    <row r="5361" spans="1:82" x14ac:dyDescent="0.25">
      <c r="A5361" s="8"/>
      <c r="B5361" s="5"/>
      <c r="C5361" s="5"/>
      <c r="D5361" s="5"/>
      <c r="E5361" s="5"/>
      <c r="F5361" s="94" t="str">
        <f t="shared" si="839"/>
        <v/>
      </c>
      <c r="G5361" s="94" t="str">
        <f t="shared" si="840"/>
        <v/>
      </c>
      <c r="H5361" s="127" t="str">
        <f>IF(A5361&lt;&gt;"",IF(MID(C5361,1,1)="c",$AS$26,IF(MID(C5361,1,1)="r",$AS$41,IF(MID(C5361,1,1)="p",#REF!,#REF!))),"")</f>
        <v/>
      </c>
      <c r="I5361" s="92" t="str">
        <f t="shared" si="841"/>
        <v/>
      </c>
      <c r="J5361" s="92" t="str">
        <f t="shared" si="842"/>
        <v/>
      </c>
      <c r="K5361" s="92" t="str">
        <f t="shared" si="843"/>
        <v/>
      </c>
      <c r="L5361" s="92" t="str">
        <f t="shared" si="844"/>
        <v/>
      </c>
      <c r="M5361" s="95" t="str">
        <f>IF(A5361&lt;&gt;"",IF(MID(C5361,1,1)="c",SigmaEpsConcrete(I5361,$AN$30:$AN$33,$AR$30:$AR$33,$AS$26,$AS$27,$AS$28,$AQ$20,$AU$19),""),"")</f>
        <v/>
      </c>
      <c r="N5361" s="95" t="str">
        <f>IF(A5361&lt;&gt;"",IF(MID(C5361,1,1)="r",SigmaEpsReinf(J5361,$AS$42:$AS$43,$AS$41,$AS$39,$AS$40,$AQ$38),""),"")</f>
        <v/>
      </c>
      <c r="Q5361" s="92" t="str">
        <f t="shared" si="846"/>
        <v/>
      </c>
      <c r="R5361" s="92" t="str">
        <f t="shared" si="847"/>
        <v/>
      </c>
      <c r="U5361" s="5"/>
      <c r="V5361" s="5"/>
      <c r="W5361" s="94" t="str">
        <f t="shared" si="845"/>
        <v/>
      </c>
      <c r="X5361" s="94" t="str">
        <f t="shared" si="848"/>
        <v/>
      </c>
      <c r="Y5361" s="5"/>
      <c r="BK5361" s="8"/>
      <c r="BL5361" s="5"/>
      <c r="BM5361" s="5"/>
      <c r="BN5361" s="5"/>
      <c r="BO5361" s="5"/>
      <c r="BP5361" s="1"/>
      <c r="BQ5361" s="1"/>
      <c r="BR5361" s="1"/>
      <c r="BS5361" s="1"/>
      <c r="BT5361" s="1"/>
      <c r="BU5361" s="4"/>
      <c r="BV5361" s="1"/>
      <c r="BW5361" s="3"/>
      <c r="BX5361" s="4"/>
      <c r="BY5361" s="5"/>
      <c r="BZ5361" s="5"/>
      <c r="CA5361" s="5"/>
      <c r="CB5361" s="5"/>
      <c r="CC5361" s="5"/>
      <c r="CD5361" s="43"/>
    </row>
    <row r="5362" spans="1:82" x14ac:dyDescent="0.25">
      <c r="A5362" s="8"/>
      <c r="B5362" s="5"/>
      <c r="C5362" s="5"/>
      <c r="D5362" s="5"/>
      <c r="E5362" s="5"/>
      <c r="F5362" s="94" t="str">
        <f t="shared" si="839"/>
        <v/>
      </c>
      <c r="G5362" s="94" t="str">
        <f t="shared" si="840"/>
        <v/>
      </c>
      <c r="H5362" s="127" t="str">
        <f>IF(A5362&lt;&gt;"",IF(MID(C5362,1,1)="c",$AS$26,IF(MID(C5362,1,1)="r",$AS$41,IF(MID(C5362,1,1)="p",#REF!,#REF!))),"")</f>
        <v/>
      </c>
      <c r="I5362" s="92" t="str">
        <f t="shared" si="841"/>
        <v/>
      </c>
      <c r="J5362" s="92" t="str">
        <f t="shared" si="842"/>
        <v/>
      </c>
      <c r="K5362" s="92" t="str">
        <f t="shared" si="843"/>
        <v/>
      </c>
      <c r="L5362" s="92" t="str">
        <f t="shared" si="844"/>
        <v/>
      </c>
      <c r="M5362" s="95" t="str">
        <f>IF(A5362&lt;&gt;"",IF(MID(C5362,1,1)="c",SigmaEpsConcrete(I5362,$AN$30:$AN$33,$AR$30:$AR$33,$AS$26,$AS$27,$AS$28,$AQ$20,$AU$19),""),"")</f>
        <v/>
      </c>
      <c r="N5362" s="95" t="str">
        <f>IF(A5362&lt;&gt;"",IF(MID(C5362,1,1)="r",SigmaEpsReinf(J5362,$AS$42:$AS$43,$AS$41,$AS$39,$AS$40,$AQ$38),""),"")</f>
        <v/>
      </c>
      <c r="Q5362" s="92" t="str">
        <f t="shared" si="846"/>
        <v/>
      </c>
      <c r="R5362" s="92" t="str">
        <f t="shared" si="847"/>
        <v/>
      </c>
      <c r="U5362" s="5"/>
      <c r="V5362" s="5"/>
      <c r="W5362" s="94" t="str">
        <f t="shared" si="845"/>
        <v/>
      </c>
      <c r="X5362" s="94" t="str">
        <f t="shared" si="848"/>
        <v/>
      </c>
      <c r="Y5362" s="5"/>
      <c r="BK5362" s="8"/>
      <c r="BL5362" s="5"/>
      <c r="BM5362" s="5"/>
      <c r="BN5362" s="5"/>
      <c r="BO5362" s="5"/>
      <c r="BP5362" s="1"/>
      <c r="BQ5362" s="1"/>
      <c r="BR5362" s="1"/>
      <c r="BS5362" s="1"/>
      <c r="BT5362" s="1"/>
      <c r="BU5362" s="4"/>
      <c r="BV5362" s="1"/>
      <c r="BW5362" s="3"/>
      <c r="BX5362" s="4"/>
      <c r="BY5362" s="5"/>
      <c r="BZ5362" s="5"/>
      <c r="CA5362" s="5"/>
      <c r="CB5362" s="5"/>
      <c r="CC5362" s="5"/>
      <c r="CD5362" s="43"/>
    </row>
    <row r="5363" spans="1:82" x14ac:dyDescent="0.25">
      <c r="A5363" s="8"/>
      <c r="B5363" s="5"/>
      <c r="C5363" s="5"/>
      <c r="D5363" s="5"/>
      <c r="E5363" s="5"/>
      <c r="F5363" s="94" t="str">
        <f t="shared" si="839"/>
        <v/>
      </c>
      <c r="G5363" s="94" t="str">
        <f t="shared" si="840"/>
        <v/>
      </c>
      <c r="H5363" s="127" t="str">
        <f>IF(A5363&lt;&gt;"",IF(MID(C5363,1,1)="c",$AS$26,IF(MID(C5363,1,1)="r",$AS$41,IF(MID(C5363,1,1)="p",#REF!,#REF!))),"")</f>
        <v/>
      </c>
      <c r="I5363" s="92" t="str">
        <f t="shared" si="841"/>
        <v/>
      </c>
      <c r="J5363" s="92" t="str">
        <f t="shared" si="842"/>
        <v/>
      </c>
      <c r="K5363" s="92" t="str">
        <f t="shared" si="843"/>
        <v/>
      </c>
      <c r="L5363" s="92" t="str">
        <f t="shared" si="844"/>
        <v/>
      </c>
      <c r="M5363" s="95" t="str">
        <f>IF(A5363&lt;&gt;"",IF(MID(C5363,1,1)="c",SigmaEpsConcrete(I5363,$AN$30:$AN$33,$AR$30:$AR$33,$AS$26,$AS$27,$AS$28,$AQ$20,$AU$19),""),"")</f>
        <v/>
      </c>
      <c r="N5363" s="95" t="str">
        <f>IF(A5363&lt;&gt;"",IF(MID(C5363,1,1)="r",SigmaEpsReinf(J5363,$AS$42:$AS$43,$AS$41,$AS$39,$AS$40,$AQ$38),""),"")</f>
        <v/>
      </c>
      <c r="Q5363" s="92" t="str">
        <f t="shared" si="846"/>
        <v/>
      </c>
      <c r="R5363" s="92" t="str">
        <f t="shared" si="847"/>
        <v/>
      </c>
      <c r="U5363" s="5"/>
      <c r="V5363" s="5"/>
      <c r="W5363" s="94" t="str">
        <f t="shared" si="845"/>
        <v/>
      </c>
      <c r="X5363" s="94" t="str">
        <f t="shared" si="848"/>
        <v/>
      </c>
      <c r="Y5363" s="5"/>
      <c r="BK5363" s="8"/>
      <c r="BL5363" s="5"/>
      <c r="BM5363" s="5"/>
      <c r="BN5363" s="5"/>
      <c r="BO5363" s="5"/>
      <c r="BP5363" s="1"/>
      <c r="BQ5363" s="1"/>
      <c r="BR5363" s="1"/>
      <c r="BS5363" s="1"/>
      <c r="BT5363" s="1"/>
      <c r="BU5363" s="4"/>
      <c r="BV5363" s="1"/>
      <c r="BW5363" s="3"/>
      <c r="BX5363" s="4"/>
      <c r="BY5363" s="5"/>
      <c r="BZ5363" s="5"/>
      <c r="CA5363" s="5"/>
      <c r="CB5363" s="5"/>
      <c r="CC5363" s="5"/>
      <c r="CD5363" s="43"/>
    </row>
    <row r="5364" spans="1:82" x14ac:dyDescent="0.25">
      <c r="A5364" s="8"/>
      <c r="B5364" s="5"/>
      <c r="C5364" s="5"/>
      <c r="D5364" s="5"/>
      <c r="E5364" s="5"/>
      <c r="F5364" s="94" t="str">
        <f t="shared" si="839"/>
        <v/>
      </c>
      <c r="G5364" s="94" t="str">
        <f t="shared" si="840"/>
        <v/>
      </c>
      <c r="H5364" s="127" t="str">
        <f>IF(A5364&lt;&gt;"",IF(MID(C5364,1,1)="c",$AS$26,IF(MID(C5364,1,1)="r",$AS$41,IF(MID(C5364,1,1)="p",#REF!,#REF!))),"")</f>
        <v/>
      </c>
      <c r="I5364" s="92" t="str">
        <f t="shared" si="841"/>
        <v/>
      </c>
      <c r="J5364" s="92" t="str">
        <f t="shared" si="842"/>
        <v/>
      </c>
      <c r="K5364" s="92" t="str">
        <f t="shared" si="843"/>
        <v/>
      </c>
      <c r="L5364" s="92" t="str">
        <f t="shared" si="844"/>
        <v/>
      </c>
      <c r="M5364" s="95" t="str">
        <f>IF(A5364&lt;&gt;"",IF(MID(C5364,1,1)="c",SigmaEpsConcrete(I5364,$AN$30:$AN$33,$AR$30:$AR$33,$AS$26,$AS$27,$AS$28,$AQ$20,$AU$19),""),"")</f>
        <v/>
      </c>
      <c r="N5364" s="95" t="str">
        <f>IF(A5364&lt;&gt;"",IF(MID(C5364,1,1)="r",SigmaEpsReinf(J5364,$AS$42:$AS$43,$AS$41,$AS$39,$AS$40,$AQ$38),""),"")</f>
        <v/>
      </c>
      <c r="Q5364" s="92" t="str">
        <f t="shared" si="846"/>
        <v/>
      </c>
      <c r="R5364" s="92" t="str">
        <f t="shared" si="847"/>
        <v/>
      </c>
      <c r="U5364" s="5"/>
      <c r="V5364" s="5"/>
      <c r="W5364" s="94" t="str">
        <f t="shared" si="845"/>
        <v/>
      </c>
      <c r="X5364" s="94" t="str">
        <f t="shared" si="848"/>
        <v/>
      </c>
      <c r="Y5364" s="5"/>
      <c r="BK5364" s="8"/>
      <c r="BL5364" s="5"/>
      <c r="BM5364" s="5"/>
      <c r="BN5364" s="5"/>
      <c r="BO5364" s="5"/>
      <c r="BP5364" s="1"/>
      <c r="BQ5364" s="1"/>
      <c r="BR5364" s="1"/>
      <c r="BS5364" s="1"/>
      <c r="BT5364" s="1"/>
      <c r="BU5364" s="4"/>
      <c r="BV5364" s="1"/>
      <c r="BW5364" s="3"/>
      <c r="BX5364" s="4"/>
      <c r="BY5364" s="5"/>
      <c r="BZ5364" s="5"/>
      <c r="CA5364" s="5"/>
      <c r="CB5364" s="5"/>
      <c r="CC5364" s="5"/>
      <c r="CD5364" s="43"/>
    </row>
    <row r="5365" spans="1:82" x14ac:dyDescent="0.25">
      <c r="A5365" s="8"/>
      <c r="B5365" s="5"/>
      <c r="C5365" s="5"/>
      <c r="D5365" s="5"/>
      <c r="E5365" s="5"/>
      <c r="F5365" s="94" t="str">
        <f t="shared" si="839"/>
        <v/>
      </c>
      <c r="G5365" s="94" t="str">
        <f t="shared" si="840"/>
        <v/>
      </c>
      <c r="H5365" s="127" t="str">
        <f>IF(A5365&lt;&gt;"",IF(MID(C5365,1,1)="c",$AS$26,IF(MID(C5365,1,1)="r",$AS$41,IF(MID(C5365,1,1)="p",#REF!,#REF!))),"")</f>
        <v/>
      </c>
      <c r="I5365" s="92" t="str">
        <f t="shared" si="841"/>
        <v/>
      </c>
      <c r="J5365" s="92" t="str">
        <f t="shared" si="842"/>
        <v/>
      </c>
      <c r="K5365" s="92" t="str">
        <f t="shared" si="843"/>
        <v/>
      </c>
      <c r="L5365" s="92" t="str">
        <f t="shared" si="844"/>
        <v/>
      </c>
      <c r="M5365" s="95" t="str">
        <f>IF(A5365&lt;&gt;"",IF(MID(C5365,1,1)="c",SigmaEpsConcrete(I5365,$AN$30:$AN$33,$AR$30:$AR$33,$AS$26,$AS$27,$AS$28,$AQ$20,$AU$19),""),"")</f>
        <v/>
      </c>
      <c r="N5365" s="95" t="str">
        <f>IF(A5365&lt;&gt;"",IF(MID(C5365,1,1)="r",SigmaEpsReinf(J5365,$AS$42:$AS$43,$AS$41,$AS$39,$AS$40,$AQ$38),""),"")</f>
        <v/>
      </c>
      <c r="Q5365" s="92" t="str">
        <f t="shared" si="846"/>
        <v/>
      </c>
      <c r="R5365" s="92" t="str">
        <f t="shared" si="847"/>
        <v/>
      </c>
      <c r="U5365" s="5"/>
      <c r="V5365" s="5"/>
      <c r="W5365" s="94" t="str">
        <f t="shared" si="845"/>
        <v/>
      </c>
      <c r="X5365" s="94" t="str">
        <f t="shared" si="848"/>
        <v/>
      </c>
      <c r="Y5365" s="5"/>
      <c r="BK5365" s="8"/>
      <c r="BL5365" s="5"/>
      <c r="BM5365" s="5"/>
      <c r="BN5365" s="5"/>
      <c r="BO5365" s="5"/>
      <c r="BP5365" s="1"/>
      <c r="BQ5365" s="1"/>
      <c r="BR5365" s="1"/>
      <c r="BS5365" s="1"/>
      <c r="BT5365" s="1"/>
      <c r="BU5365" s="4"/>
      <c r="BV5365" s="1"/>
      <c r="BW5365" s="3"/>
      <c r="BX5365" s="4"/>
      <c r="BY5365" s="5"/>
      <c r="BZ5365" s="5"/>
      <c r="CA5365" s="5"/>
      <c r="CB5365" s="5"/>
      <c r="CC5365" s="5"/>
      <c r="CD5365" s="43"/>
    </row>
    <row r="5366" spans="1:82" x14ac:dyDescent="0.25">
      <c r="A5366" s="8"/>
      <c r="B5366" s="5"/>
      <c r="C5366" s="5"/>
      <c r="D5366" s="5"/>
      <c r="E5366" s="5"/>
      <c r="F5366" s="94" t="str">
        <f t="shared" si="839"/>
        <v/>
      </c>
      <c r="G5366" s="94" t="str">
        <f t="shared" si="840"/>
        <v/>
      </c>
      <c r="H5366" s="127" t="str">
        <f>IF(A5366&lt;&gt;"",IF(MID(C5366,1,1)="c",$AS$26,IF(MID(C5366,1,1)="r",$AS$41,IF(MID(C5366,1,1)="p",#REF!,#REF!))),"")</f>
        <v/>
      </c>
      <c r="I5366" s="92" t="str">
        <f t="shared" si="841"/>
        <v/>
      </c>
      <c r="J5366" s="92" t="str">
        <f t="shared" si="842"/>
        <v/>
      </c>
      <c r="K5366" s="92" t="str">
        <f t="shared" si="843"/>
        <v/>
      </c>
      <c r="L5366" s="92" t="str">
        <f t="shared" si="844"/>
        <v/>
      </c>
      <c r="M5366" s="95" t="str">
        <f>IF(A5366&lt;&gt;"",IF(MID(C5366,1,1)="c",SigmaEpsConcrete(I5366,$AN$30:$AN$33,$AR$30:$AR$33,$AS$26,$AS$27,$AS$28,$AQ$20,$AU$19),""),"")</f>
        <v/>
      </c>
      <c r="N5366" s="95" t="str">
        <f>IF(A5366&lt;&gt;"",IF(MID(C5366,1,1)="r",SigmaEpsReinf(J5366,$AS$42:$AS$43,$AS$41,$AS$39,$AS$40,$AQ$38),""),"")</f>
        <v/>
      </c>
      <c r="Q5366" s="92" t="str">
        <f t="shared" si="846"/>
        <v/>
      </c>
      <c r="R5366" s="92" t="str">
        <f t="shared" si="847"/>
        <v/>
      </c>
      <c r="U5366" s="5"/>
      <c r="V5366" s="5"/>
      <c r="W5366" s="94" t="str">
        <f t="shared" si="845"/>
        <v/>
      </c>
      <c r="X5366" s="94" t="str">
        <f t="shared" si="848"/>
        <v/>
      </c>
      <c r="Y5366" s="5"/>
      <c r="BK5366" s="8"/>
      <c r="BL5366" s="5"/>
      <c r="BM5366" s="5"/>
      <c r="BN5366" s="5"/>
      <c r="BO5366" s="5"/>
      <c r="BP5366" s="1"/>
      <c r="BQ5366" s="1"/>
      <c r="BR5366" s="1"/>
      <c r="BS5366" s="1"/>
      <c r="BT5366" s="1"/>
      <c r="BU5366" s="4"/>
      <c r="BV5366" s="1"/>
      <c r="BW5366" s="3"/>
      <c r="BX5366" s="4"/>
      <c r="BY5366" s="5"/>
      <c r="BZ5366" s="5"/>
      <c r="CA5366" s="5"/>
      <c r="CB5366" s="5"/>
      <c r="CC5366" s="5"/>
      <c r="CD5366" s="43"/>
    </row>
    <row r="5367" spans="1:82" x14ac:dyDescent="0.25">
      <c r="A5367" s="8"/>
      <c r="B5367" s="5"/>
      <c r="C5367" s="5"/>
      <c r="D5367" s="5"/>
      <c r="E5367" s="5"/>
      <c r="F5367" s="94" t="str">
        <f t="shared" si="839"/>
        <v/>
      </c>
      <c r="G5367" s="94" t="str">
        <f t="shared" si="840"/>
        <v/>
      </c>
      <c r="H5367" s="127" t="str">
        <f>IF(A5367&lt;&gt;"",IF(MID(C5367,1,1)="c",$AS$26,IF(MID(C5367,1,1)="r",$AS$41,IF(MID(C5367,1,1)="p",#REF!,#REF!))),"")</f>
        <v/>
      </c>
      <c r="I5367" s="92" t="str">
        <f t="shared" si="841"/>
        <v/>
      </c>
      <c r="J5367" s="92" t="str">
        <f t="shared" si="842"/>
        <v/>
      </c>
      <c r="K5367" s="92" t="str">
        <f t="shared" si="843"/>
        <v/>
      </c>
      <c r="L5367" s="92" t="str">
        <f t="shared" si="844"/>
        <v/>
      </c>
      <c r="M5367" s="95" t="str">
        <f>IF(A5367&lt;&gt;"",IF(MID(C5367,1,1)="c",SigmaEpsConcrete(I5367,$AN$30:$AN$33,$AR$30:$AR$33,$AS$26,$AS$27,$AS$28,$AQ$20,$AU$19),""),"")</f>
        <v/>
      </c>
      <c r="N5367" s="95" t="str">
        <f>IF(A5367&lt;&gt;"",IF(MID(C5367,1,1)="r",SigmaEpsReinf(J5367,$AS$42:$AS$43,$AS$41,$AS$39,$AS$40,$AQ$38),""),"")</f>
        <v/>
      </c>
      <c r="Q5367" s="92" t="str">
        <f t="shared" si="846"/>
        <v/>
      </c>
      <c r="R5367" s="92" t="str">
        <f t="shared" si="847"/>
        <v/>
      </c>
      <c r="U5367" s="5"/>
      <c r="V5367" s="5"/>
      <c r="W5367" s="94" t="str">
        <f t="shared" si="845"/>
        <v/>
      </c>
      <c r="X5367" s="94" t="str">
        <f t="shared" si="848"/>
        <v/>
      </c>
      <c r="Y5367" s="5"/>
      <c r="BK5367" s="8"/>
      <c r="BL5367" s="5"/>
      <c r="BM5367" s="5"/>
      <c r="BN5367" s="5"/>
      <c r="BO5367" s="5"/>
      <c r="BP5367" s="1"/>
      <c r="BQ5367" s="1"/>
      <c r="BR5367" s="1"/>
      <c r="BS5367" s="1"/>
      <c r="BT5367" s="1"/>
      <c r="BU5367" s="4"/>
      <c r="BV5367" s="1"/>
      <c r="BW5367" s="3"/>
      <c r="BX5367" s="4"/>
      <c r="BY5367" s="5"/>
      <c r="BZ5367" s="5"/>
      <c r="CA5367" s="5"/>
      <c r="CB5367" s="5"/>
      <c r="CC5367" s="5"/>
      <c r="CD5367" s="43"/>
    </row>
    <row r="5368" spans="1:82" x14ac:dyDescent="0.25">
      <c r="A5368" s="8"/>
      <c r="B5368" s="5"/>
      <c r="C5368" s="5"/>
      <c r="D5368" s="5"/>
      <c r="E5368" s="5"/>
      <c r="F5368" s="94" t="str">
        <f t="shared" si="839"/>
        <v/>
      </c>
      <c r="G5368" s="94" t="str">
        <f t="shared" si="840"/>
        <v/>
      </c>
      <c r="H5368" s="127" t="str">
        <f>IF(A5368&lt;&gt;"",IF(MID(C5368,1,1)="c",$AS$26,IF(MID(C5368,1,1)="r",$AS$41,IF(MID(C5368,1,1)="p",#REF!,#REF!))),"")</f>
        <v/>
      </c>
      <c r="I5368" s="92" t="str">
        <f t="shared" si="841"/>
        <v/>
      </c>
      <c r="J5368" s="92" t="str">
        <f t="shared" si="842"/>
        <v/>
      </c>
      <c r="K5368" s="92" t="str">
        <f t="shared" si="843"/>
        <v/>
      </c>
      <c r="L5368" s="92" t="str">
        <f t="shared" si="844"/>
        <v/>
      </c>
      <c r="M5368" s="95" t="str">
        <f>IF(A5368&lt;&gt;"",IF(MID(C5368,1,1)="c",SigmaEpsConcrete(I5368,$AN$30:$AN$33,$AR$30:$AR$33,$AS$26,$AS$27,$AS$28,$AQ$20,$AU$19),""),"")</f>
        <v/>
      </c>
      <c r="N5368" s="95" t="str">
        <f>IF(A5368&lt;&gt;"",IF(MID(C5368,1,1)="r",SigmaEpsReinf(J5368,$AS$42:$AS$43,$AS$41,$AS$39,$AS$40,$AQ$38),""),"")</f>
        <v/>
      </c>
      <c r="Q5368" s="92" t="str">
        <f t="shared" si="846"/>
        <v/>
      </c>
      <c r="R5368" s="92" t="str">
        <f t="shared" si="847"/>
        <v/>
      </c>
      <c r="U5368" s="5"/>
      <c r="V5368" s="5"/>
      <c r="W5368" s="94" t="str">
        <f t="shared" si="845"/>
        <v/>
      </c>
      <c r="X5368" s="94" t="str">
        <f t="shared" si="848"/>
        <v/>
      </c>
      <c r="Y5368" s="5"/>
      <c r="BK5368" s="8"/>
      <c r="BL5368" s="5"/>
      <c r="BM5368" s="5"/>
      <c r="BN5368" s="5"/>
      <c r="BO5368" s="5"/>
      <c r="BP5368" s="1"/>
      <c r="BQ5368" s="1"/>
      <c r="BR5368" s="1"/>
      <c r="BS5368" s="1"/>
      <c r="BT5368" s="1"/>
      <c r="BU5368" s="4"/>
      <c r="BV5368" s="1"/>
      <c r="BW5368" s="3"/>
      <c r="BX5368" s="4"/>
      <c r="BY5368" s="5"/>
      <c r="BZ5368" s="5"/>
      <c r="CA5368" s="5"/>
      <c r="CB5368" s="5"/>
      <c r="CC5368" s="5"/>
      <c r="CD5368" s="43"/>
    </row>
    <row r="5369" spans="1:82" x14ac:dyDescent="0.25">
      <c r="A5369" s="8"/>
      <c r="B5369" s="5"/>
      <c r="C5369" s="5"/>
      <c r="D5369" s="5"/>
      <c r="E5369" s="5"/>
      <c r="F5369" s="94" t="str">
        <f t="shared" si="839"/>
        <v/>
      </c>
      <c r="G5369" s="94" t="str">
        <f t="shared" si="840"/>
        <v/>
      </c>
      <c r="H5369" s="127" t="str">
        <f>IF(A5369&lt;&gt;"",IF(MID(C5369,1,1)="c",$AS$26,IF(MID(C5369,1,1)="r",$AS$41,IF(MID(C5369,1,1)="p",#REF!,#REF!))),"")</f>
        <v/>
      </c>
      <c r="I5369" s="92" t="str">
        <f t="shared" si="841"/>
        <v/>
      </c>
      <c r="J5369" s="92" t="str">
        <f t="shared" si="842"/>
        <v/>
      </c>
      <c r="K5369" s="92" t="str">
        <f t="shared" si="843"/>
        <v/>
      </c>
      <c r="L5369" s="92" t="str">
        <f t="shared" si="844"/>
        <v/>
      </c>
      <c r="M5369" s="95" t="str">
        <f>IF(A5369&lt;&gt;"",IF(MID(C5369,1,1)="c",SigmaEpsConcrete(I5369,$AN$30:$AN$33,$AR$30:$AR$33,$AS$26,$AS$27,$AS$28,$AQ$20,$AU$19),""),"")</f>
        <v/>
      </c>
      <c r="N5369" s="95" t="str">
        <f>IF(A5369&lt;&gt;"",IF(MID(C5369,1,1)="r",SigmaEpsReinf(J5369,$AS$42:$AS$43,$AS$41,$AS$39,$AS$40,$AQ$38),""),"")</f>
        <v/>
      </c>
      <c r="Q5369" s="92" t="str">
        <f t="shared" si="846"/>
        <v/>
      </c>
      <c r="R5369" s="92" t="str">
        <f t="shared" si="847"/>
        <v/>
      </c>
      <c r="U5369" s="5"/>
      <c r="V5369" s="5"/>
      <c r="W5369" s="94" t="str">
        <f t="shared" si="845"/>
        <v/>
      </c>
      <c r="X5369" s="94" t="str">
        <f t="shared" si="848"/>
        <v/>
      </c>
      <c r="Y5369" s="5"/>
      <c r="BK5369" s="8"/>
      <c r="BL5369" s="5"/>
      <c r="BM5369" s="5"/>
      <c r="BN5369" s="5"/>
      <c r="BO5369" s="5"/>
      <c r="BP5369" s="1"/>
      <c r="BQ5369" s="1"/>
      <c r="BR5369" s="1"/>
      <c r="BS5369" s="1"/>
      <c r="BT5369" s="1"/>
      <c r="BU5369" s="4"/>
      <c r="BV5369" s="1"/>
      <c r="BW5369" s="3"/>
      <c r="BX5369" s="4"/>
      <c r="BY5369" s="5"/>
      <c r="BZ5369" s="5"/>
      <c r="CA5369" s="5"/>
      <c r="CB5369" s="5"/>
      <c r="CC5369" s="5"/>
      <c r="CD5369" s="43"/>
    </row>
    <row r="5370" spans="1:82" x14ac:dyDescent="0.25">
      <c r="A5370" s="8"/>
      <c r="B5370" s="5"/>
      <c r="C5370" s="5"/>
      <c r="D5370" s="5"/>
      <c r="E5370" s="5"/>
      <c r="F5370" s="94" t="str">
        <f t="shared" si="839"/>
        <v/>
      </c>
      <c r="G5370" s="94" t="str">
        <f t="shared" si="840"/>
        <v/>
      </c>
      <c r="H5370" s="127" t="str">
        <f>IF(A5370&lt;&gt;"",IF(MID(C5370,1,1)="c",$AS$26,IF(MID(C5370,1,1)="r",$AS$41,IF(MID(C5370,1,1)="p",#REF!,#REF!))),"")</f>
        <v/>
      </c>
      <c r="I5370" s="92" t="str">
        <f t="shared" si="841"/>
        <v/>
      </c>
      <c r="J5370" s="92" t="str">
        <f t="shared" si="842"/>
        <v/>
      </c>
      <c r="K5370" s="92" t="str">
        <f t="shared" si="843"/>
        <v/>
      </c>
      <c r="L5370" s="92" t="str">
        <f t="shared" si="844"/>
        <v/>
      </c>
      <c r="M5370" s="95" t="str">
        <f>IF(A5370&lt;&gt;"",IF(MID(C5370,1,1)="c",SigmaEpsConcrete(I5370,$AN$30:$AN$33,$AR$30:$AR$33,$AS$26,$AS$27,$AS$28,$AQ$20,$AU$19),""),"")</f>
        <v/>
      </c>
      <c r="N5370" s="95" t="str">
        <f>IF(A5370&lt;&gt;"",IF(MID(C5370,1,1)="r",SigmaEpsReinf(J5370,$AS$42:$AS$43,$AS$41,$AS$39,$AS$40,$AQ$38),""),"")</f>
        <v/>
      </c>
      <c r="Q5370" s="92" t="str">
        <f t="shared" si="846"/>
        <v/>
      </c>
      <c r="R5370" s="92" t="str">
        <f t="shared" si="847"/>
        <v/>
      </c>
      <c r="U5370" s="5"/>
      <c r="V5370" s="5"/>
      <c r="W5370" s="94" t="str">
        <f t="shared" si="845"/>
        <v/>
      </c>
      <c r="X5370" s="94" t="str">
        <f t="shared" si="848"/>
        <v/>
      </c>
      <c r="Y5370" s="5"/>
      <c r="BK5370" s="8"/>
      <c r="BL5370" s="5"/>
      <c r="BM5370" s="5"/>
      <c r="BN5370" s="5"/>
      <c r="BO5370" s="5"/>
      <c r="BP5370" s="1"/>
      <c r="BQ5370" s="1"/>
      <c r="BR5370" s="1"/>
      <c r="BS5370" s="1"/>
      <c r="BT5370" s="1"/>
      <c r="BU5370" s="4"/>
      <c r="BV5370" s="1"/>
      <c r="BW5370" s="3"/>
      <c r="BX5370" s="4"/>
      <c r="BY5370" s="5"/>
      <c r="BZ5370" s="5"/>
      <c r="CA5370" s="5"/>
      <c r="CB5370" s="5"/>
      <c r="CC5370" s="5"/>
      <c r="CD5370" s="43"/>
    </row>
    <row r="5371" spans="1:82" x14ac:dyDescent="0.25">
      <c r="A5371" s="8"/>
      <c r="B5371" s="5"/>
      <c r="C5371" s="5"/>
      <c r="D5371" s="5"/>
      <c r="E5371" s="5"/>
      <c r="F5371" s="94" t="str">
        <f t="shared" si="839"/>
        <v/>
      </c>
      <c r="G5371" s="94" t="str">
        <f t="shared" si="840"/>
        <v/>
      </c>
      <c r="H5371" s="127" t="str">
        <f>IF(A5371&lt;&gt;"",IF(MID(C5371,1,1)="c",$AS$26,IF(MID(C5371,1,1)="r",$AS$41,IF(MID(C5371,1,1)="p",#REF!,#REF!))),"")</f>
        <v/>
      </c>
      <c r="I5371" s="92" t="str">
        <f t="shared" si="841"/>
        <v/>
      </c>
      <c r="J5371" s="92" t="str">
        <f t="shared" si="842"/>
        <v/>
      </c>
      <c r="K5371" s="92" t="str">
        <f t="shared" si="843"/>
        <v/>
      </c>
      <c r="L5371" s="92" t="str">
        <f t="shared" si="844"/>
        <v/>
      </c>
      <c r="M5371" s="95" t="str">
        <f>IF(A5371&lt;&gt;"",IF(MID(C5371,1,1)="c",SigmaEpsConcrete(I5371,$AN$30:$AN$33,$AR$30:$AR$33,$AS$26,$AS$27,$AS$28,$AQ$20,$AU$19),""),"")</f>
        <v/>
      </c>
      <c r="N5371" s="95" t="str">
        <f>IF(A5371&lt;&gt;"",IF(MID(C5371,1,1)="r",SigmaEpsReinf(J5371,$AS$42:$AS$43,$AS$41,$AS$39,$AS$40,$AQ$38),""),"")</f>
        <v/>
      </c>
      <c r="Q5371" s="92" t="str">
        <f t="shared" si="846"/>
        <v/>
      </c>
      <c r="R5371" s="92" t="str">
        <f t="shared" si="847"/>
        <v/>
      </c>
      <c r="U5371" s="5"/>
      <c r="V5371" s="5"/>
      <c r="W5371" s="94" t="str">
        <f t="shared" si="845"/>
        <v/>
      </c>
      <c r="X5371" s="94" t="str">
        <f t="shared" si="848"/>
        <v/>
      </c>
      <c r="Y5371" s="5"/>
      <c r="BK5371" s="8"/>
      <c r="BL5371" s="5"/>
      <c r="BM5371" s="5"/>
      <c r="BN5371" s="5"/>
      <c r="BO5371" s="5"/>
      <c r="BP5371" s="1"/>
      <c r="BQ5371" s="1"/>
      <c r="BR5371" s="1"/>
      <c r="BS5371" s="1"/>
      <c r="BT5371" s="1"/>
      <c r="BU5371" s="4"/>
      <c r="BV5371" s="1"/>
      <c r="BW5371" s="3"/>
      <c r="BX5371" s="4"/>
      <c r="BY5371" s="5"/>
      <c r="BZ5371" s="5"/>
      <c r="CA5371" s="5"/>
      <c r="CB5371" s="5"/>
      <c r="CC5371" s="5"/>
      <c r="CD5371" s="43"/>
    </row>
    <row r="5372" spans="1:82" x14ac:dyDescent="0.25">
      <c r="A5372" s="8"/>
      <c r="B5372" s="5"/>
      <c r="C5372" s="5"/>
      <c r="D5372" s="5"/>
      <c r="E5372" s="5"/>
      <c r="F5372" s="94" t="str">
        <f t="shared" si="839"/>
        <v/>
      </c>
      <c r="G5372" s="94" t="str">
        <f t="shared" si="840"/>
        <v/>
      </c>
      <c r="H5372" s="127" t="str">
        <f>IF(A5372&lt;&gt;"",IF(MID(C5372,1,1)="c",$AS$26,IF(MID(C5372,1,1)="r",$AS$41,IF(MID(C5372,1,1)="p",#REF!,#REF!))),"")</f>
        <v/>
      </c>
      <c r="I5372" s="92" t="str">
        <f t="shared" si="841"/>
        <v/>
      </c>
      <c r="J5372" s="92" t="str">
        <f t="shared" si="842"/>
        <v/>
      </c>
      <c r="K5372" s="92" t="str">
        <f t="shared" si="843"/>
        <v/>
      </c>
      <c r="L5372" s="92" t="str">
        <f t="shared" si="844"/>
        <v/>
      </c>
      <c r="M5372" s="95" t="str">
        <f>IF(A5372&lt;&gt;"",IF(MID(C5372,1,1)="c",SigmaEpsConcrete(I5372,$AN$30:$AN$33,$AR$30:$AR$33,$AS$26,$AS$27,$AS$28,$AQ$20,$AU$19),""),"")</f>
        <v/>
      </c>
      <c r="N5372" s="95" t="str">
        <f>IF(A5372&lt;&gt;"",IF(MID(C5372,1,1)="r",SigmaEpsReinf(J5372,$AS$42:$AS$43,$AS$41,$AS$39,$AS$40,$AQ$38),""),"")</f>
        <v/>
      </c>
      <c r="Q5372" s="92" t="str">
        <f t="shared" si="846"/>
        <v/>
      </c>
      <c r="R5372" s="92" t="str">
        <f t="shared" si="847"/>
        <v/>
      </c>
      <c r="U5372" s="5"/>
      <c r="V5372" s="5"/>
      <c r="W5372" s="94" t="str">
        <f t="shared" si="845"/>
        <v/>
      </c>
      <c r="X5372" s="94" t="str">
        <f t="shared" si="848"/>
        <v/>
      </c>
      <c r="Y5372" s="5"/>
      <c r="BK5372" s="8"/>
      <c r="BL5372" s="5"/>
      <c r="BM5372" s="5"/>
      <c r="BN5372" s="5"/>
      <c r="BO5372" s="5"/>
      <c r="BP5372" s="1"/>
      <c r="BQ5372" s="1"/>
      <c r="BR5372" s="1"/>
      <c r="BS5372" s="1"/>
      <c r="BT5372" s="1"/>
      <c r="BU5372" s="4"/>
      <c r="BV5372" s="1"/>
      <c r="BW5372" s="3"/>
      <c r="BX5372" s="4"/>
      <c r="BY5372" s="5"/>
      <c r="BZ5372" s="5"/>
      <c r="CA5372" s="5"/>
      <c r="CB5372" s="5"/>
      <c r="CC5372" s="5"/>
      <c r="CD5372" s="43"/>
    </row>
    <row r="5373" spans="1:82" x14ac:dyDescent="0.25">
      <c r="A5373" s="8"/>
      <c r="B5373" s="5"/>
      <c r="C5373" s="5"/>
      <c r="D5373" s="5"/>
      <c r="E5373" s="5"/>
      <c r="F5373" s="94" t="str">
        <f t="shared" si="839"/>
        <v/>
      </c>
      <c r="G5373" s="94" t="str">
        <f t="shared" si="840"/>
        <v/>
      </c>
      <c r="H5373" s="127" t="str">
        <f>IF(A5373&lt;&gt;"",IF(MID(C5373,1,1)="c",$AS$26,IF(MID(C5373,1,1)="r",$AS$41,IF(MID(C5373,1,1)="p",#REF!,#REF!))),"")</f>
        <v/>
      </c>
      <c r="I5373" s="92" t="str">
        <f t="shared" si="841"/>
        <v/>
      </c>
      <c r="J5373" s="92" t="str">
        <f t="shared" si="842"/>
        <v/>
      </c>
      <c r="K5373" s="92" t="str">
        <f t="shared" si="843"/>
        <v/>
      </c>
      <c r="L5373" s="92" t="str">
        <f t="shared" si="844"/>
        <v/>
      </c>
      <c r="M5373" s="95" t="str">
        <f>IF(A5373&lt;&gt;"",IF(MID(C5373,1,1)="c",SigmaEpsConcrete(I5373,$AN$30:$AN$33,$AR$30:$AR$33,$AS$26,$AS$27,$AS$28,$AQ$20,$AU$19),""),"")</f>
        <v/>
      </c>
      <c r="N5373" s="95" t="str">
        <f>IF(A5373&lt;&gt;"",IF(MID(C5373,1,1)="r",SigmaEpsReinf(J5373,$AS$42:$AS$43,$AS$41,$AS$39,$AS$40,$AQ$38),""),"")</f>
        <v/>
      </c>
      <c r="Q5373" s="92" t="str">
        <f t="shared" si="846"/>
        <v/>
      </c>
      <c r="R5373" s="92" t="str">
        <f t="shared" si="847"/>
        <v/>
      </c>
      <c r="U5373" s="5"/>
      <c r="V5373" s="5"/>
      <c r="W5373" s="94" t="str">
        <f t="shared" si="845"/>
        <v/>
      </c>
      <c r="X5373" s="94" t="str">
        <f t="shared" si="848"/>
        <v/>
      </c>
      <c r="Y5373" s="5"/>
      <c r="BK5373" s="8"/>
      <c r="BL5373" s="5"/>
      <c r="BM5373" s="5"/>
      <c r="BN5373" s="5"/>
      <c r="BO5373" s="5"/>
      <c r="BP5373" s="1"/>
      <c r="BQ5373" s="1"/>
      <c r="BR5373" s="1"/>
      <c r="BS5373" s="1"/>
      <c r="BT5373" s="1"/>
      <c r="BU5373" s="4"/>
      <c r="BV5373" s="1"/>
      <c r="BW5373" s="3"/>
      <c r="BX5373" s="4"/>
      <c r="BY5373" s="5"/>
      <c r="BZ5373" s="5"/>
      <c r="CA5373" s="5"/>
      <c r="CB5373" s="5"/>
      <c r="CC5373" s="5"/>
      <c r="CD5373" s="43"/>
    </row>
    <row r="5374" spans="1:82" x14ac:dyDescent="0.25">
      <c r="A5374" s="8"/>
      <c r="B5374" s="5"/>
      <c r="C5374" s="5"/>
      <c r="D5374" s="5"/>
      <c r="E5374" s="5"/>
      <c r="F5374" s="94" t="str">
        <f t="shared" si="839"/>
        <v/>
      </c>
      <c r="G5374" s="94" t="str">
        <f t="shared" si="840"/>
        <v/>
      </c>
      <c r="H5374" s="127" t="str">
        <f>IF(A5374&lt;&gt;"",IF(MID(C5374,1,1)="c",$AS$26,IF(MID(C5374,1,1)="r",$AS$41,IF(MID(C5374,1,1)="p",#REF!,#REF!))),"")</f>
        <v/>
      </c>
      <c r="I5374" s="92" t="str">
        <f t="shared" si="841"/>
        <v/>
      </c>
      <c r="J5374" s="92" t="str">
        <f t="shared" si="842"/>
        <v/>
      </c>
      <c r="K5374" s="92" t="str">
        <f t="shared" si="843"/>
        <v/>
      </c>
      <c r="L5374" s="92" t="str">
        <f t="shared" si="844"/>
        <v/>
      </c>
      <c r="M5374" s="95" t="str">
        <f>IF(A5374&lt;&gt;"",IF(MID(C5374,1,1)="c",SigmaEpsConcrete(I5374,$AN$30:$AN$33,$AR$30:$AR$33,$AS$26,$AS$27,$AS$28,$AQ$20,$AU$19),""),"")</f>
        <v/>
      </c>
      <c r="N5374" s="95" t="str">
        <f>IF(A5374&lt;&gt;"",IF(MID(C5374,1,1)="r",SigmaEpsReinf(J5374,$AS$42:$AS$43,$AS$41,$AS$39,$AS$40,$AQ$38),""),"")</f>
        <v/>
      </c>
      <c r="Q5374" s="92" t="str">
        <f t="shared" si="846"/>
        <v/>
      </c>
      <c r="R5374" s="92" t="str">
        <f t="shared" si="847"/>
        <v/>
      </c>
      <c r="U5374" s="5"/>
      <c r="V5374" s="5"/>
      <c r="W5374" s="94" t="str">
        <f t="shared" si="845"/>
        <v/>
      </c>
      <c r="X5374" s="94" t="str">
        <f t="shared" si="848"/>
        <v/>
      </c>
      <c r="Y5374" s="5"/>
      <c r="BK5374" s="8"/>
      <c r="BL5374" s="5"/>
      <c r="BM5374" s="5"/>
      <c r="BN5374" s="5"/>
      <c r="BO5374" s="5"/>
      <c r="BP5374" s="1"/>
      <c r="BQ5374" s="1"/>
      <c r="BR5374" s="1"/>
      <c r="BS5374" s="1"/>
      <c r="BT5374" s="1"/>
      <c r="BU5374" s="4"/>
      <c r="BV5374" s="1"/>
      <c r="BW5374" s="3"/>
      <c r="BX5374" s="4"/>
      <c r="BY5374" s="5"/>
      <c r="BZ5374" s="5"/>
      <c r="CA5374" s="5"/>
      <c r="CB5374" s="5"/>
      <c r="CC5374" s="5"/>
      <c r="CD5374" s="43"/>
    </row>
    <row r="5375" spans="1:82" x14ac:dyDescent="0.25">
      <c r="A5375" s="8"/>
      <c r="B5375" s="5"/>
      <c r="C5375" s="5"/>
      <c r="D5375" s="5"/>
      <c r="E5375" s="5"/>
      <c r="F5375" s="94" t="str">
        <f t="shared" si="839"/>
        <v/>
      </c>
      <c r="G5375" s="94" t="str">
        <f t="shared" si="840"/>
        <v/>
      </c>
      <c r="H5375" s="127" t="str">
        <f>IF(A5375&lt;&gt;"",IF(MID(C5375,1,1)="c",$AS$26,IF(MID(C5375,1,1)="r",$AS$41,IF(MID(C5375,1,1)="p",#REF!,#REF!))),"")</f>
        <v/>
      </c>
      <c r="I5375" s="92" t="str">
        <f t="shared" si="841"/>
        <v/>
      </c>
      <c r="J5375" s="92" t="str">
        <f t="shared" si="842"/>
        <v/>
      </c>
      <c r="K5375" s="92" t="str">
        <f t="shared" si="843"/>
        <v/>
      </c>
      <c r="L5375" s="92" t="str">
        <f t="shared" si="844"/>
        <v/>
      </c>
      <c r="M5375" s="95" t="str">
        <f>IF(A5375&lt;&gt;"",IF(MID(C5375,1,1)="c",SigmaEpsConcrete(I5375,$AN$30:$AN$33,$AR$30:$AR$33,$AS$26,$AS$27,$AS$28,$AQ$20,$AU$19),""),"")</f>
        <v/>
      </c>
      <c r="N5375" s="95" t="str">
        <f>IF(A5375&lt;&gt;"",IF(MID(C5375,1,1)="r",SigmaEpsReinf(J5375,$AS$42:$AS$43,$AS$41,$AS$39,$AS$40,$AQ$38),""),"")</f>
        <v/>
      </c>
      <c r="Q5375" s="92" t="str">
        <f t="shared" si="846"/>
        <v/>
      </c>
      <c r="R5375" s="92" t="str">
        <f t="shared" si="847"/>
        <v/>
      </c>
      <c r="U5375" s="5"/>
      <c r="V5375" s="5"/>
      <c r="W5375" s="94" t="str">
        <f t="shared" si="845"/>
        <v/>
      </c>
      <c r="X5375" s="94" t="str">
        <f t="shared" si="848"/>
        <v/>
      </c>
      <c r="Y5375" s="5"/>
      <c r="BK5375" s="8"/>
      <c r="BL5375" s="5"/>
      <c r="BM5375" s="5"/>
      <c r="BN5375" s="5"/>
      <c r="BO5375" s="5"/>
      <c r="BP5375" s="1"/>
      <c r="BQ5375" s="1"/>
      <c r="BR5375" s="1"/>
      <c r="BS5375" s="1"/>
      <c r="BT5375" s="1"/>
      <c r="BU5375" s="4"/>
      <c r="BV5375" s="1"/>
      <c r="BW5375" s="3"/>
      <c r="BX5375" s="4"/>
      <c r="BY5375" s="5"/>
      <c r="BZ5375" s="5"/>
      <c r="CA5375" s="5"/>
      <c r="CB5375" s="5"/>
      <c r="CC5375" s="5"/>
      <c r="CD5375" s="43"/>
    </row>
    <row r="5376" spans="1:82" x14ac:dyDescent="0.25">
      <c r="A5376" s="8"/>
      <c r="B5376" s="5"/>
      <c r="C5376" s="5"/>
      <c r="D5376" s="5"/>
      <c r="E5376" s="5"/>
      <c r="F5376" s="94" t="str">
        <f t="shared" si="839"/>
        <v/>
      </c>
      <c r="G5376" s="94" t="str">
        <f t="shared" si="840"/>
        <v/>
      </c>
      <c r="H5376" s="127" t="str">
        <f>IF(A5376&lt;&gt;"",IF(MID(C5376,1,1)="c",$AS$26,IF(MID(C5376,1,1)="r",$AS$41,IF(MID(C5376,1,1)="p",#REF!,#REF!))),"")</f>
        <v/>
      </c>
      <c r="I5376" s="92" t="str">
        <f t="shared" si="841"/>
        <v/>
      </c>
      <c r="J5376" s="92" t="str">
        <f t="shared" si="842"/>
        <v/>
      </c>
      <c r="K5376" s="92" t="str">
        <f t="shared" si="843"/>
        <v/>
      </c>
      <c r="L5376" s="92" t="str">
        <f t="shared" si="844"/>
        <v/>
      </c>
      <c r="M5376" s="95" t="str">
        <f>IF(A5376&lt;&gt;"",IF(MID(C5376,1,1)="c",SigmaEpsConcrete(I5376,$AN$30:$AN$33,$AR$30:$AR$33,$AS$26,$AS$27,$AS$28,$AQ$20,$AU$19),""),"")</f>
        <v/>
      </c>
      <c r="N5376" s="95" t="str">
        <f>IF(A5376&lt;&gt;"",IF(MID(C5376,1,1)="r",SigmaEpsReinf(J5376,$AS$42:$AS$43,$AS$41,$AS$39,$AS$40,$AQ$38),""),"")</f>
        <v/>
      </c>
      <c r="Q5376" s="92" t="str">
        <f t="shared" si="846"/>
        <v/>
      </c>
      <c r="R5376" s="92" t="str">
        <f t="shared" si="847"/>
        <v/>
      </c>
      <c r="U5376" s="5"/>
      <c r="V5376" s="5"/>
      <c r="W5376" s="94" t="str">
        <f t="shared" si="845"/>
        <v/>
      </c>
      <c r="X5376" s="94" t="str">
        <f t="shared" si="848"/>
        <v/>
      </c>
      <c r="Y5376" s="5"/>
      <c r="BK5376" s="8"/>
      <c r="BL5376" s="5"/>
      <c r="BM5376" s="5"/>
      <c r="BN5376" s="5"/>
      <c r="BO5376" s="5"/>
      <c r="BP5376" s="1"/>
      <c r="BQ5376" s="1"/>
      <c r="BR5376" s="1"/>
      <c r="BS5376" s="1"/>
      <c r="BT5376" s="1"/>
      <c r="BU5376" s="4"/>
      <c r="BV5376" s="1"/>
      <c r="BW5376" s="3"/>
      <c r="BX5376" s="4"/>
      <c r="BY5376" s="5"/>
      <c r="BZ5376" s="5"/>
      <c r="CA5376" s="5"/>
      <c r="CB5376" s="5"/>
      <c r="CC5376" s="5"/>
      <c r="CD5376" s="43"/>
    </row>
    <row r="5377" spans="1:82" x14ac:dyDescent="0.25">
      <c r="A5377" s="8"/>
      <c r="B5377" s="5"/>
      <c r="C5377" s="5"/>
      <c r="D5377" s="5"/>
      <c r="E5377" s="5"/>
      <c r="F5377" s="94" t="str">
        <f t="shared" si="839"/>
        <v/>
      </c>
      <c r="G5377" s="94" t="str">
        <f t="shared" si="840"/>
        <v/>
      </c>
      <c r="H5377" s="127" t="str">
        <f>IF(A5377&lt;&gt;"",IF(MID(C5377,1,1)="c",$AS$26,IF(MID(C5377,1,1)="r",$AS$41,IF(MID(C5377,1,1)="p",#REF!,#REF!))),"")</f>
        <v/>
      </c>
      <c r="I5377" s="92" t="str">
        <f t="shared" si="841"/>
        <v/>
      </c>
      <c r="J5377" s="92" t="str">
        <f t="shared" si="842"/>
        <v/>
      </c>
      <c r="K5377" s="92" t="str">
        <f t="shared" si="843"/>
        <v/>
      </c>
      <c r="L5377" s="92" t="str">
        <f t="shared" si="844"/>
        <v/>
      </c>
      <c r="M5377" s="95" t="str">
        <f>IF(A5377&lt;&gt;"",IF(MID(C5377,1,1)="c",SigmaEpsConcrete(I5377,$AN$30:$AN$33,$AR$30:$AR$33,$AS$26,$AS$27,$AS$28,$AQ$20,$AU$19),""),"")</f>
        <v/>
      </c>
      <c r="N5377" s="95" t="str">
        <f>IF(A5377&lt;&gt;"",IF(MID(C5377,1,1)="r",SigmaEpsReinf(J5377,$AS$42:$AS$43,$AS$41,$AS$39,$AS$40,$AQ$38),""),"")</f>
        <v/>
      </c>
      <c r="Q5377" s="92" t="str">
        <f t="shared" si="846"/>
        <v/>
      </c>
      <c r="R5377" s="92" t="str">
        <f t="shared" si="847"/>
        <v/>
      </c>
      <c r="U5377" s="5"/>
      <c r="V5377" s="5"/>
      <c r="W5377" s="94" t="str">
        <f t="shared" si="845"/>
        <v/>
      </c>
      <c r="X5377" s="94" t="str">
        <f t="shared" si="848"/>
        <v/>
      </c>
      <c r="Y5377" s="5"/>
      <c r="BK5377" s="8"/>
      <c r="BL5377" s="5"/>
      <c r="BM5377" s="5"/>
      <c r="BN5377" s="5"/>
      <c r="BO5377" s="5"/>
      <c r="BP5377" s="1"/>
      <c r="BQ5377" s="1"/>
      <c r="BR5377" s="1"/>
      <c r="BS5377" s="1"/>
      <c r="BT5377" s="1"/>
      <c r="BU5377" s="4"/>
      <c r="BV5377" s="1"/>
      <c r="BW5377" s="3"/>
      <c r="BX5377" s="4"/>
      <c r="BY5377" s="5"/>
      <c r="BZ5377" s="5"/>
      <c r="CA5377" s="5"/>
      <c r="CB5377" s="5"/>
      <c r="CC5377" s="5"/>
      <c r="CD5377" s="43"/>
    </row>
    <row r="5378" spans="1:82" x14ac:dyDescent="0.25">
      <c r="A5378" s="8"/>
      <c r="B5378" s="5"/>
      <c r="C5378" s="5"/>
      <c r="D5378" s="5"/>
      <c r="E5378" s="5"/>
      <c r="F5378" s="94" t="str">
        <f t="shared" si="839"/>
        <v/>
      </c>
      <c r="G5378" s="94" t="str">
        <f t="shared" si="840"/>
        <v/>
      </c>
      <c r="H5378" s="127" t="str">
        <f>IF(A5378&lt;&gt;"",IF(MID(C5378,1,1)="c",$AS$26,IF(MID(C5378,1,1)="r",$AS$41,IF(MID(C5378,1,1)="p",#REF!,#REF!))),"")</f>
        <v/>
      </c>
      <c r="I5378" s="92" t="str">
        <f t="shared" si="841"/>
        <v/>
      </c>
      <c r="J5378" s="92" t="str">
        <f t="shared" si="842"/>
        <v/>
      </c>
      <c r="K5378" s="92" t="str">
        <f t="shared" si="843"/>
        <v/>
      </c>
      <c r="L5378" s="92" t="str">
        <f t="shared" si="844"/>
        <v/>
      </c>
      <c r="M5378" s="95" t="str">
        <f>IF(A5378&lt;&gt;"",IF(MID(C5378,1,1)="c",SigmaEpsConcrete(I5378,$AN$30:$AN$33,$AR$30:$AR$33,$AS$26,$AS$27,$AS$28,$AQ$20,$AU$19),""),"")</f>
        <v/>
      </c>
      <c r="N5378" s="95" t="str">
        <f>IF(A5378&lt;&gt;"",IF(MID(C5378,1,1)="r",SigmaEpsReinf(J5378,$AS$42:$AS$43,$AS$41,$AS$39,$AS$40,$AQ$38),""),"")</f>
        <v/>
      </c>
      <c r="Q5378" s="92" t="str">
        <f t="shared" si="846"/>
        <v/>
      </c>
      <c r="R5378" s="92" t="str">
        <f t="shared" si="847"/>
        <v/>
      </c>
      <c r="U5378" s="5"/>
      <c r="V5378" s="5"/>
      <c r="W5378" s="94" t="str">
        <f t="shared" si="845"/>
        <v/>
      </c>
      <c r="X5378" s="94" t="str">
        <f t="shared" si="848"/>
        <v/>
      </c>
      <c r="Y5378" s="5"/>
      <c r="BK5378" s="8"/>
      <c r="BL5378" s="5"/>
      <c r="BM5378" s="5"/>
      <c r="BN5378" s="5"/>
      <c r="BO5378" s="5"/>
      <c r="BP5378" s="1"/>
      <c r="BQ5378" s="1"/>
      <c r="BR5378" s="1"/>
      <c r="BS5378" s="1"/>
      <c r="BT5378" s="1"/>
      <c r="BU5378" s="4"/>
      <c r="BV5378" s="1"/>
      <c r="BW5378" s="3"/>
      <c r="BX5378" s="4"/>
      <c r="BY5378" s="5"/>
      <c r="BZ5378" s="5"/>
      <c r="CA5378" s="5"/>
      <c r="CB5378" s="5"/>
      <c r="CC5378" s="5"/>
      <c r="CD5378" s="43"/>
    </row>
    <row r="5379" spans="1:82" x14ac:dyDescent="0.25">
      <c r="A5379" s="8"/>
      <c r="B5379" s="5"/>
      <c r="C5379" s="5"/>
      <c r="D5379" s="5"/>
      <c r="E5379" s="5"/>
      <c r="F5379" s="94" t="str">
        <f t="shared" si="839"/>
        <v/>
      </c>
      <c r="G5379" s="94" t="str">
        <f t="shared" si="840"/>
        <v/>
      </c>
      <c r="H5379" s="127" t="str">
        <f>IF(A5379&lt;&gt;"",IF(MID(C5379,1,1)="c",$AS$26,IF(MID(C5379,1,1)="r",$AS$41,IF(MID(C5379,1,1)="p",#REF!,#REF!))),"")</f>
        <v/>
      </c>
      <c r="I5379" s="92" t="str">
        <f t="shared" si="841"/>
        <v/>
      </c>
      <c r="J5379" s="92" t="str">
        <f t="shared" si="842"/>
        <v/>
      </c>
      <c r="K5379" s="92" t="str">
        <f t="shared" si="843"/>
        <v/>
      </c>
      <c r="L5379" s="92" t="str">
        <f t="shared" si="844"/>
        <v/>
      </c>
      <c r="M5379" s="95" t="str">
        <f>IF(A5379&lt;&gt;"",IF(MID(C5379,1,1)="c",SigmaEpsConcrete(I5379,$AN$30:$AN$33,$AR$30:$AR$33,$AS$26,$AS$27,$AS$28,$AQ$20,$AU$19),""),"")</f>
        <v/>
      </c>
      <c r="N5379" s="95" t="str">
        <f>IF(A5379&lt;&gt;"",IF(MID(C5379,1,1)="r",SigmaEpsReinf(J5379,$AS$42:$AS$43,$AS$41,$AS$39,$AS$40,$AQ$38),""),"")</f>
        <v/>
      </c>
      <c r="Q5379" s="92" t="str">
        <f t="shared" si="846"/>
        <v/>
      </c>
      <c r="R5379" s="92" t="str">
        <f t="shared" si="847"/>
        <v/>
      </c>
      <c r="U5379" s="5"/>
      <c r="V5379" s="5"/>
      <c r="W5379" s="94" t="str">
        <f t="shared" si="845"/>
        <v/>
      </c>
      <c r="X5379" s="94" t="str">
        <f t="shared" si="848"/>
        <v/>
      </c>
      <c r="Y5379" s="5"/>
      <c r="BK5379" s="8"/>
      <c r="BL5379" s="5"/>
      <c r="BM5379" s="5"/>
      <c r="BN5379" s="5"/>
      <c r="BO5379" s="5"/>
      <c r="BP5379" s="1"/>
      <c r="BQ5379" s="1"/>
      <c r="BR5379" s="1"/>
      <c r="BS5379" s="1"/>
      <c r="BT5379" s="1"/>
      <c r="BU5379" s="4"/>
      <c r="BV5379" s="1"/>
      <c r="BW5379" s="3"/>
      <c r="BX5379" s="4"/>
      <c r="BY5379" s="5"/>
      <c r="BZ5379" s="5"/>
      <c r="CA5379" s="5"/>
      <c r="CB5379" s="5"/>
      <c r="CC5379" s="5"/>
      <c r="CD5379" s="43"/>
    </row>
    <row r="5380" spans="1:82" x14ac:dyDescent="0.25">
      <c r="A5380" s="8"/>
      <c r="B5380" s="5"/>
      <c r="C5380" s="5"/>
      <c r="D5380" s="5"/>
      <c r="E5380" s="5"/>
      <c r="F5380" s="94" t="str">
        <f t="shared" si="839"/>
        <v/>
      </c>
      <c r="G5380" s="94" t="str">
        <f t="shared" si="840"/>
        <v/>
      </c>
      <c r="H5380" s="127" t="str">
        <f>IF(A5380&lt;&gt;"",IF(MID(C5380,1,1)="c",$AS$26,IF(MID(C5380,1,1)="r",$AS$41,IF(MID(C5380,1,1)="p",#REF!,#REF!))),"")</f>
        <v/>
      </c>
      <c r="I5380" s="92" t="str">
        <f t="shared" si="841"/>
        <v/>
      </c>
      <c r="J5380" s="92" t="str">
        <f t="shared" si="842"/>
        <v/>
      </c>
      <c r="K5380" s="92" t="str">
        <f t="shared" si="843"/>
        <v/>
      </c>
      <c r="L5380" s="92" t="str">
        <f t="shared" si="844"/>
        <v/>
      </c>
      <c r="M5380" s="95" t="str">
        <f>IF(A5380&lt;&gt;"",IF(MID(C5380,1,1)="c",SigmaEpsConcrete(I5380,$AN$30:$AN$33,$AR$30:$AR$33,$AS$26,$AS$27,$AS$28,$AQ$20,$AU$19),""),"")</f>
        <v/>
      </c>
      <c r="N5380" s="95" t="str">
        <f>IF(A5380&lt;&gt;"",IF(MID(C5380,1,1)="r",SigmaEpsReinf(J5380,$AS$42:$AS$43,$AS$41,$AS$39,$AS$40,$AQ$38),""),"")</f>
        <v/>
      </c>
      <c r="Q5380" s="92" t="str">
        <f t="shared" si="846"/>
        <v/>
      </c>
      <c r="R5380" s="92" t="str">
        <f t="shared" si="847"/>
        <v/>
      </c>
      <c r="U5380" s="5"/>
      <c r="V5380" s="5"/>
      <c r="W5380" s="94" t="str">
        <f t="shared" si="845"/>
        <v/>
      </c>
      <c r="X5380" s="94" t="str">
        <f t="shared" si="848"/>
        <v/>
      </c>
      <c r="Y5380" s="5"/>
      <c r="BK5380" s="8"/>
      <c r="BL5380" s="5"/>
      <c r="BM5380" s="5"/>
      <c r="BN5380" s="5"/>
      <c r="BO5380" s="5"/>
      <c r="BP5380" s="1"/>
      <c r="BQ5380" s="1"/>
      <c r="BR5380" s="1"/>
      <c r="BS5380" s="1"/>
      <c r="BT5380" s="1"/>
      <c r="BU5380" s="4"/>
      <c r="BV5380" s="1"/>
      <c r="BW5380" s="3"/>
      <c r="BX5380" s="4"/>
      <c r="BY5380" s="5"/>
      <c r="BZ5380" s="5"/>
      <c r="CA5380" s="5"/>
      <c r="CB5380" s="5"/>
      <c r="CC5380" s="5"/>
      <c r="CD5380" s="43"/>
    </row>
    <row r="5381" spans="1:82" x14ac:dyDescent="0.25">
      <c r="A5381" s="8"/>
      <c r="B5381" s="5"/>
      <c r="C5381" s="5"/>
      <c r="D5381" s="5"/>
      <c r="E5381" s="5"/>
      <c r="F5381" s="94" t="str">
        <f t="shared" si="839"/>
        <v/>
      </c>
      <c r="G5381" s="94" t="str">
        <f t="shared" si="840"/>
        <v/>
      </c>
      <c r="H5381" s="127" t="str">
        <f>IF(A5381&lt;&gt;"",IF(MID(C5381,1,1)="c",$AS$26,IF(MID(C5381,1,1)="r",$AS$41,IF(MID(C5381,1,1)="p",#REF!,#REF!))),"")</f>
        <v/>
      </c>
      <c r="I5381" s="92" t="str">
        <f t="shared" si="841"/>
        <v/>
      </c>
      <c r="J5381" s="92" t="str">
        <f t="shared" si="842"/>
        <v/>
      </c>
      <c r="K5381" s="92" t="str">
        <f t="shared" si="843"/>
        <v/>
      </c>
      <c r="L5381" s="92" t="str">
        <f t="shared" si="844"/>
        <v/>
      </c>
      <c r="M5381" s="95" t="str">
        <f>IF(A5381&lt;&gt;"",IF(MID(C5381,1,1)="c",SigmaEpsConcrete(I5381,$AN$30:$AN$33,$AR$30:$AR$33,$AS$26,$AS$27,$AS$28,$AQ$20,$AU$19),""),"")</f>
        <v/>
      </c>
      <c r="N5381" s="95" t="str">
        <f>IF(A5381&lt;&gt;"",IF(MID(C5381,1,1)="r",SigmaEpsReinf(J5381,$AS$42:$AS$43,$AS$41,$AS$39,$AS$40,$AQ$38),""),"")</f>
        <v/>
      </c>
      <c r="Q5381" s="92" t="str">
        <f t="shared" si="846"/>
        <v/>
      </c>
      <c r="R5381" s="92" t="str">
        <f t="shared" si="847"/>
        <v/>
      </c>
      <c r="U5381" s="5"/>
      <c r="V5381" s="5"/>
      <c r="W5381" s="94" t="str">
        <f t="shared" si="845"/>
        <v/>
      </c>
      <c r="X5381" s="94" t="str">
        <f t="shared" si="848"/>
        <v/>
      </c>
      <c r="Y5381" s="5"/>
      <c r="BK5381" s="8"/>
      <c r="BL5381" s="5"/>
      <c r="BM5381" s="5"/>
      <c r="BN5381" s="5"/>
      <c r="BO5381" s="5"/>
      <c r="BP5381" s="1"/>
      <c r="BQ5381" s="1"/>
      <c r="BR5381" s="1"/>
      <c r="BS5381" s="1"/>
      <c r="BT5381" s="1"/>
      <c r="BU5381" s="4"/>
      <c r="BV5381" s="1"/>
      <c r="BW5381" s="3"/>
      <c r="BX5381" s="4"/>
      <c r="BY5381" s="5"/>
      <c r="BZ5381" s="5"/>
      <c r="CA5381" s="5"/>
      <c r="CB5381" s="5"/>
      <c r="CC5381" s="5"/>
      <c r="CD5381" s="43"/>
    </row>
    <row r="5382" spans="1:82" x14ac:dyDescent="0.25">
      <c r="A5382" s="8"/>
      <c r="B5382" s="5"/>
      <c r="C5382" s="5"/>
      <c r="D5382" s="5"/>
      <c r="E5382" s="5"/>
      <c r="F5382" s="94" t="str">
        <f t="shared" si="839"/>
        <v/>
      </c>
      <c r="G5382" s="94" t="str">
        <f t="shared" si="840"/>
        <v/>
      </c>
      <c r="H5382" s="127" t="str">
        <f>IF(A5382&lt;&gt;"",IF(MID(C5382,1,1)="c",$AS$26,IF(MID(C5382,1,1)="r",$AS$41,IF(MID(C5382,1,1)="p",#REF!,#REF!))),"")</f>
        <v/>
      </c>
      <c r="I5382" s="92" t="str">
        <f t="shared" si="841"/>
        <v/>
      </c>
      <c r="J5382" s="92" t="str">
        <f t="shared" si="842"/>
        <v/>
      </c>
      <c r="K5382" s="92" t="str">
        <f t="shared" si="843"/>
        <v/>
      </c>
      <c r="L5382" s="92" t="str">
        <f t="shared" si="844"/>
        <v/>
      </c>
      <c r="M5382" s="95" t="str">
        <f>IF(A5382&lt;&gt;"",IF(MID(C5382,1,1)="c",SigmaEpsConcrete(I5382,$AN$30:$AN$33,$AR$30:$AR$33,$AS$26,$AS$27,$AS$28,$AQ$20,$AU$19),""),"")</f>
        <v/>
      </c>
      <c r="N5382" s="95" t="str">
        <f>IF(A5382&lt;&gt;"",IF(MID(C5382,1,1)="r",SigmaEpsReinf(J5382,$AS$42:$AS$43,$AS$41,$AS$39,$AS$40,$AQ$38),""),"")</f>
        <v/>
      </c>
      <c r="Q5382" s="92" t="str">
        <f t="shared" si="846"/>
        <v/>
      </c>
      <c r="R5382" s="92" t="str">
        <f t="shared" si="847"/>
        <v/>
      </c>
      <c r="U5382" s="5"/>
      <c r="V5382" s="5"/>
      <c r="W5382" s="94" t="str">
        <f t="shared" si="845"/>
        <v/>
      </c>
      <c r="X5382" s="94" t="str">
        <f t="shared" si="848"/>
        <v/>
      </c>
      <c r="Y5382" s="5"/>
      <c r="BK5382" s="8"/>
      <c r="BL5382" s="5"/>
      <c r="BM5382" s="5"/>
      <c r="BN5382" s="5"/>
      <c r="BO5382" s="5"/>
      <c r="BP5382" s="1"/>
      <c r="BQ5382" s="1"/>
      <c r="BR5382" s="1"/>
      <c r="BS5382" s="1"/>
      <c r="BT5382" s="1"/>
      <c r="BU5382" s="4"/>
      <c r="BV5382" s="1"/>
      <c r="BW5382" s="3"/>
      <c r="BX5382" s="4"/>
      <c r="BY5382" s="5"/>
      <c r="BZ5382" s="5"/>
      <c r="CA5382" s="5"/>
      <c r="CB5382" s="5"/>
      <c r="CC5382" s="5"/>
      <c r="CD5382" s="43"/>
    </row>
    <row r="5383" spans="1:82" x14ac:dyDescent="0.25">
      <c r="A5383" s="8"/>
      <c r="B5383" s="5"/>
      <c r="C5383" s="5"/>
      <c r="D5383" s="5"/>
      <c r="E5383" s="5"/>
      <c r="F5383" s="94" t="str">
        <f t="shared" si="839"/>
        <v/>
      </c>
      <c r="G5383" s="94" t="str">
        <f t="shared" si="840"/>
        <v/>
      </c>
      <c r="H5383" s="127" t="str">
        <f>IF(A5383&lt;&gt;"",IF(MID(C5383,1,1)="c",$AS$26,IF(MID(C5383,1,1)="r",$AS$41,IF(MID(C5383,1,1)="p",#REF!,#REF!))),"")</f>
        <v/>
      </c>
      <c r="I5383" s="92" t="str">
        <f t="shared" si="841"/>
        <v/>
      </c>
      <c r="J5383" s="92" t="str">
        <f t="shared" si="842"/>
        <v/>
      </c>
      <c r="K5383" s="92" t="str">
        <f t="shared" si="843"/>
        <v/>
      </c>
      <c r="L5383" s="92" t="str">
        <f t="shared" si="844"/>
        <v/>
      </c>
      <c r="M5383" s="95" t="str">
        <f>IF(A5383&lt;&gt;"",IF(MID(C5383,1,1)="c",SigmaEpsConcrete(I5383,$AN$30:$AN$33,$AR$30:$AR$33,$AS$26,$AS$27,$AS$28,$AQ$20,$AU$19),""),"")</f>
        <v/>
      </c>
      <c r="N5383" s="95" t="str">
        <f>IF(A5383&lt;&gt;"",IF(MID(C5383,1,1)="r",SigmaEpsReinf(J5383,$AS$42:$AS$43,$AS$41,$AS$39,$AS$40,$AQ$38),""),"")</f>
        <v/>
      </c>
      <c r="Q5383" s="92" t="str">
        <f t="shared" si="846"/>
        <v/>
      </c>
      <c r="R5383" s="92" t="str">
        <f t="shared" si="847"/>
        <v/>
      </c>
      <c r="U5383" s="5"/>
      <c r="V5383" s="5"/>
      <c r="W5383" s="94" t="str">
        <f t="shared" si="845"/>
        <v/>
      </c>
      <c r="X5383" s="94" t="str">
        <f t="shared" si="848"/>
        <v/>
      </c>
      <c r="Y5383" s="5"/>
      <c r="BK5383" s="8"/>
      <c r="BL5383" s="5"/>
      <c r="BM5383" s="5"/>
      <c r="BN5383" s="5"/>
      <c r="BO5383" s="5"/>
      <c r="BP5383" s="1"/>
      <c r="BQ5383" s="1"/>
      <c r="BR5383" s="1"/>
      <c r="BS5383" s="1"/>
      <c r="BT5383" s="1"/>
      <c r="BU5383" s="4"/>
      <c r="BV5383" s="1"/>
      <c r="BW5383" s="3"/>
      <c r="BX5383" s="4"/>
      <c r="BY5383" s="5"/>
      <c r="BZ5383" s="5"/>
      <c r="CA5383" s="5"/>
      <c r="CB5383" s="5"/>
      <c r="CC5383" s="5"/>
      <c r="CD5383" s="43"/>
    </row>
    <row r="5384" spans="1:82" x14ac:dyDescent="0.25">
      <c r="A5384" s="8"/>
      <c r="B5384" s="5"/>
      <c r="C5384" s="5"/>
      <c r="D5384" s="5"/>
      <c r="E5384" s="5"/>
      <c r="F5384" s="94" t="str">
        <f t="shared" si="839"/>
        <v/>
      </c>
      <c r="G5384" s="94" t="str">
        <f t="shared" si="840"/>
        <v/>
      </c>
      <c r="H5384" s="127" t="str">
        <f>IF(A5384&lt;&gt;"",IF(MID(C5384,1,1)="c",$AS$26,IF(MID(C5384,1,1)="r",$AS$41,IF(MID(C5384,1,1)="p",#REF!,#REF!))),"")</f>
        <v/>
      </c>
      <c r="I5384" s="92" t="str">
        <f t="shared" si="841"/>
        <v/>
      </c>
      <c r="J5384" s="92" t="str">
        <f t="shared" si="842"/>
        <v/>
      </c>
      <c r="K5384" s="92" t="str">
        <f t="shared" si="843"/>
        <v/>
      </c>
      <c r="L5384" s="92" t="str">
        <f t="shared" si="844"/>
        <v/>
      </c>
      <c r="M5384" s="95" t="str">
        <f>IF(A5384&lt;&gt;"",IF(MID(C5384,1,1)="c",SigmaEpsConcrete(I5384,$AN$30:$AN$33,$AR$30:$AR$33,$AS$26,$AS$27,$AS$28,$AQ$20,$AU$19),""),"")</f>
        <v/>
      </c>
      <c r="N5384" s="95" t="str">
        <f>IF(A5384&lt;&gt;"",IF(MID(C5384,1,1)="r",SigmaEpsReinf(J5384,$AS$42:$AS$43,$AS$41,$AS$39,$AS$40,$AQ$38),""),"")</f>
        <v/>
      </c>
      <c r="Q5384" s="92" t="str">
        <f t="shared" si="846"/>
        <v/>
      </c>
      <c r="R5384" s="92" t="str">
        <f t="shared" si="847"/>
        <v/>
      </c>
      <c r="U5384" s="5"/>
      <c r="V5384" s="5"/>
      <c r="W5384" s="94" t="str">
        <f t="shared" si="845"/>
        <v/>
      </c>
      <c r="X5384" s="94" t="str">
        <f t="shared" si="848"/>
        <v/>
      </c>
      <c r="Y5384" s="5"/>
      <c r="BK5384" s="8"/>
      <c r="BL5384" s="5"/>
      <c r="BM5384" s="5"/>
      <c r="BN5384" s="5"/>
      <c r="BO5384" s="5"/>
      <c r="BP5384" s="1"/>
      <c r="BQ5384" s="1"/>
      <c r="BR5384" s="1"/>
      <c r="BS5384" s="1"/>
      <c r="BT5384" s="1"/>
      <c r="BU5384" s="4"/>
      <c r="BV5384" s="1"/>
      <c r="BW5384" s="3"/>
      <c r="BX5384" s="4"/>
      <c r="BY5384" s="5"/>
      <c r="BZ5384" s="5"/>
      <c r="CA5384" s="5"/>
      <c r="CB5384" s="5"/>
      <c r="CC5384" s="5"/>
      <c r="CD5384" s="43"/>
    </row>
    <row r="5385" spans="1:82" x14ac:dyDescent="0.25">
      <c r="A5385" s="8"/>
      <c r="B5385" s="5"/>
      <c r="C5385" s="5"/>
      <c r="D5385" s="5"/>
      <c r="E5385" s="5"/>
      <c r="F5385" s="94" t="str">
        <f t="shared" si="839"/>
        <v/>
      </c>
      <c r="G5385" s="94" t="str">
        <f t="shared" si="840"/>
        <v/>
      </c>
      <c r="H5385" s="127" t="str">
        <f>IF(A5385&lt;&gt;"",IF(MID(C5385,1,1)="c",$AS$26,IF(MID(C5385,1,1)="r",$AS$41,IF(MID(C5385,1,1)="p",#REF!,#REF!))),"")</f>
        <v/>
      </c>
      <c r="I5385" s="92" t="str">
        <f t="shared" si="841"/>
        <v/>
      </c>
      <c r="J5385" s="92" t="str">
        <f t="shared" si="842"/>
        <v/>
      </c>
      <c r="K5385" s="92" t="str">
        <f t="shared" si="843"/>
        <v/>
      </c>
      <c r="L5385" s="92" t="str">
        <f t="shared" si="844"/>
        <v/>
      </c>
      <c r="M5385" s="95" t="str">
        <f>IF(A5385&lt;&gt;"",IF(MID(C5385,1,1)="c",SigmaEpsConcrete(I5385,$AN$30:$AN$33,$AR$30:$AR$33,$AS$26,$AS$27,$AS$28,$AQ$20,$AU$19),""),"")</f>
        <v/>
      </c>
      <c r="N5385" s="95" t="str">
        <f>IF(A5385&lt;&gt;"",IF(MID(C5385,1,1)="r",SigmaEpsReinf(J5385,$AS$42:$AS$43,$AS$41,$AS$39,$AS$40,$AQ$38),""),"")</f>
        <v/>
      </c>
      <c r="Q5385" s="92" t="str">
        <f t="shared" si="846"/>
        <v/>
      </c>
      <c r="R5385" s="92" t="str">
        <f t="shared" si="847"/>
        <v/>
      </c>
      <c r="U5385" s="5"/>
      <c r="V5385" s="5"/>
      <c r="W5385" s="94" t="str">
        <f t="shared" si="845"/>
        <v/>
      </c>
      <c r="X5385" s="94" t="str">
        <f t="shared" si="848"/>
        <v/>
      </c>
      <c r="Y5385" s="5"/>
      <c r="BK5385" s="8"/>
      <c r="BL5385" s="5"/>
      <c r="BM5385" s="5"/>
      <c r="BN5385" s="5"/>
      <c r="BO5385" s="5"/>
      <c r="BP5385" s="1"/>
      <c r="BQ5385" s="1"/>
      <c r="BR5385" s="1"/>
      <c r="BS5385" s="1"/>
      <c r="BT5385" s="1"/>
      <c r="BU5385" s="4"/>
      <c r="BV5385" s="1"/>
      <c r="BW5385" s="3"/>
      <c r="BX5385" s="4"/>
      <c r="BY5385" s="5"/>
      <c r="BZ5385" s="5"/>
      <c r="CA5385" s="5"/>
      <c r="CB5385" s="5"/>
      <c r="CC5385" s="5"/>
      <c r="CD5385" s="43"/>
    </row>
    <row r="5386" spans="1:82" x14ac:dyDescent="0.25">
      <c r="A5386" s="8"/>
      <c r="B5386" s="5"/>
      <c r="C5386" s="5"/>
      <c r="D5386" s="5"/>
      <c r="E5386" s="5"/>
      <c r="F5386" s="94" t="str">
        <f t="shared" ref="F5386:F5449" si="849">IF(A5386&lt;&gt;"",(D5386-$AU$86)/10,"")</f>
        <v/>
      </c>
      <c r="G5386" s="94" t="str">
        <f t="shared" ref="G5386:G5449" si="850">IF(A5386&lt;&gt;"",(E5386-$AU$87)/10,"")</f>
        <v/>
      </c>
      <c r="H5386" s="127" t="str">
        <f>IF(A5386&lt;&gt;"",IF(MID(C5386,1,1)="c",$AS$26,IF(MID(C5386,1,1)="r",$AS$41,IF(MID(C5386,1,1)="p",#REF!,#REF!))),"")</f>
        <v/>
      </c>
      <c r="I5386" s="92" t="str">
        <f t="shared" ref="I5386:I5449" si="851">IF($A5386&lt;&gt;"",IF(MID($C5386,1,1)="c",$Y$3+$Y$4*$F5386+$Y$5*$G5386+$BR$43,""),"")</f>
        <v/>
      </c>
      <c r="J5386" s="92" t="str">
        <f t="shared" ref="J5386:J5449" si="852">IF($A5386&lt;&gt;"",IF(MID($C5386,1,1)="r",$Y$3+$Y$4*$F5386+$Y$5*$G5386+$BR$43,""),"")</f>
        <v/>
      </c>
      <c r="K5386" s="92" t="str">
        <f t="shared" ref="K5386:K5449" si="853">IF($A5386&lt;&gt;"",IF(MID($C5386,1,1)="u",$Y$3+$Y$4*$F5386+$Y$5*$G5386+$BR$43,""),"")</f>
        <v/>
      </c>
      <c r="L5386" s="92" t="str">
        <f t="shared" ref="L5386:L5449" si="854">IF($A5386&lt;&gt;"",IF(MID($C5386,1,1)="p",$Y$3+$Y$4*$F5386+$Y$5*$G5386+$BR$43,""),"")</f>
        <v/>
      </c>
      <c r="M5386" s="95" t="str">
        <f>IF(A5386&lt;&gt;"",IF(MID(C5386,1,1)="c",SigmaEpsConcrete(I5386,$AN$30:$AN$33,$AR$30:$AR$33,$AS$26,$AS$27,$AS$28,$AQ$20,$AU$19),""),"")</f>
        <v/>
      </c>
      <c r="N5386" s="95" t="str">
        <f>IF(A5386&lt;&gt;"",IF(MID(C5386,1,1)="r",SigmaEpsReinf(J5386,$AS$42:$AS$43,$AS$41,$AS$39,$AS$40,$AQ$38),""),"")</f>
        <v/>
      </c>
      <c r="Q5386" s="92" t="str">
        <f t="shared" si="846"/>
        <v/>
      </c>
      <c r="R5386" s="92" t="str">
        <f t="shared" si="847"/>
        <v/>
      </c>
      <c r="U5386" s="5"/>
      <c r="V5386" s="5"/>
      <c r="W5386" s="94" t="str">
        <f t="shared" ref="W5386:W5449" si="855">IF(A5386&lt;&gt;"",F5386-$AU$105,"")</f>
        <v/>
      </c>
      <c r="X5386" s="94" t="str">
        <f t="shared" si="848"/>
        <v/>
      </c>
      <c r="Y5386" s="5"/>
      <c r="BK5386" s="8"/>
      <c r="BL5386" s="5"/>
      <c r="BM5386" s="5"/>
      <c r="BN5386" s="5"/>
      <c r="BO5386" s="5"/>
      <c r="BP5386" s="1"/>
      <c r="BQ5386" s="1"/>
      <c r="BR5386" s="1"/>
      <c r="BS5386" s="1"/>
      <c r="BT5386" s="1"/>
      <c r="BU5386" s="4"/>
      <c r="BV5386" s="1"/>
      <c r="BW5386" s="3"/>
      <c r="BX5386" s="4"/>
      <c r="BY5386" s="5"/>
      <c r="BZ5386" s="5"/>
      <c r="CA5386" s="5"/>
      <c r="CB5386" s="5"/>
      <c r="CC5386" s="5"/>
      <c r="CD5386" s="43"/>
    </row>
    <row r="5387" spans="1:82" x14ac:dyDescent="0.25">
      <c r="A5387" s="8"/>
      <c r="B5387" s="5"/>
      <c r="C5387" s="5"/>
      <c r="D5387" s="5"/>
      <c r="E5387" s="5"/>
      <c r="F5387" s="94" t="str">
        <f t="shared" si="849"/>
        <v/>
      </c>
      <c r="G5387" s="94" t="str">
        <f t="shared" si="850"/>
        <v/>
      </c>
      <c r="H5387" s="127" t="str">
        <f>IF(A5387&lt;&gt;"",IF(MID(C5387,1,1)="c",$AS$26,IF(MID(C5387,1,1)="r",$AS$41,IF(MID(C5387,1,1)="p",#REF!,#REF!))),"")</f>
        <v/>
      </c>
      <c r="I5387" s="92" t="str">
        <f t="shared" si="851"/>
        <v/>
      </c>
      <c r="J5387" s="92" t="str">
        <f t="shared" si="852"/>
        <v/>
      </c>
      <c r="K5387" s="92" t="str">
        <f t="shared" si="853"/>
        <v/>
      </c>
      <c r="L5387" s="92" t="str">
        <f t="shared" si="854"/>
        <v/>
      </c>
      <c r="M5387" s="95" t="str">
        <f>IF(A5387&lt;&gt;"",IF(MID(C5387,1,1)="c",SigmaEpsConcrete(I5387,$AN$30:$AN$33,$AR$30:$AR$33,$AS$26,$AS$27,$AS$28,$AQ$20,$AU$19),""),"")</f>
        <v/>
      </c>
      <c r="N5387" s="95" t="str">
        <f>IF(A5387&lt;&gt;"",IF(MID(C5387,1,1)="r",SigmaEpsReinf(J5387,$AS$42:$AS$43,$AS$41,$AS$39,$AS$40,$AQ$38),""),"")</f>
        <v/>
      </c>
      <c r="Q5387" s="92" t="str">
        <f t="shared" ref="Q5387:Q5450" si="856">IF(A5387&lt;&gt;"",IF(MID(C5387,1,1)="c",IF(ISERROR(M5387/I5387),"",M5387/I5387),""),"")</f>
        <v/>
      </c>
      <c r="R5387" s="92" t="str">
        <f t="shared" ref="R5387:R5450" si="857">IF(A5387&lt;&gt;"",IF(MID(C5387,1,1)="r",IF(ISERROR(N5387/J5387),"",N5387/J5387),""),"")</f>
        <v/>
      </c>
      <c r="U5387" s="5"/>
      <c r="V5387" s="5"/>
      <c r="W5387" s="94" t="str">
        <f t="shared" si="855"/>
        <v/>
      </c>
      <c r="X5387" s="94" t="str">
        <f t="shared" ref="X5387:X5450" si="858">IF(B5387&lt;&gt;"",G5387-$AU$106,"")</f>
        <v/>
      </c>
      <c r="Y5387" s="5"/>
      <c r="BK5387" s="8"/>
      <c r="BL5387" s="5"/>
      <c r="BM5387" s="5"/>
      <c r="BN5387" s="5"/>
      <c r="BO5387" s="5"/>
      <c r="BP5387" s="1"/>
      <c r="BQ5387" s="1"/>
      <c r="BR5387" s="1"/>
      <c r="BS5387" s="1"/>
      <c r="BT5387" s="1"/>
      <c r="BU5387" s="4"/>
      <c r="BV5387" s="1"/>
      <c r="BW5387" s="3"/>
      <c r="BX5387" s="4"/>
      <c r="BY5387" s="5"/>
      <c r="BZ5387" s="5"/>
      <c r="CA5387" s="5"/>
      <c r="CB5387" s="5"/>
      <c r="CC5387" s="5"/>
      <c r="CD5387" s="43"/>
    </row>
    <row r="5388" spans="1:82" x14ac:dyDescent="0.25">
      <c r="A5388" s="8"/>
      <c r="B5388" s="5"/>
      <c r="C5388" s="5"/>
      <c r="D5388" s="5"/>
      <c r="E5388" s="5"/>
      <c r="F5388" s="94" t="str">
        <f t="shared" si="849"/>
        <v/>
      </c>
      <c r="G5388" s="94" t="str">
        <f t="shared" si="850"/>
        <v/>
      </c>
      <c r="H5388" s="127" t="str">
        <f>IF(A5388&lt;&gt;"",IF(MID(C5388,1,1)="c",$AS$26,IF(MID(C5388,1,1)="r",$AS$41,IF(MID(C5388,1,1)="p",#REF!,#REF!))),"")</f>
        <v/>
      </c>
      <c r="I5388" s="92" t="str">
        <f t="shared" si="851"/>
        <v/>
      </c>
      <c r="J5388" s="92" t="str">
        <f t="shared" si="852"/>
        <v/>
      </c>
      <c r="K5388" s="92" t="str">
        <f t="shared" si="853"/>
        <v/>
      </c>
      <c r="L5388" s="92" t="str">
        <f t="shared" si="854"/>
        <v/>
      </c>
      <c r="M5388" s="95" t="str">
        <f>IF(A5388&lt;&gt;"",IF(MID(C5388,1,1)="c",SigmaEpsConcrete(I5388,$AN$30:$AN$33,$AR$30:$AR$33,$AS$26,$AS$27,$AS$28,$AQ$20,$AU$19),""),"")</f>
        <v/>
      </c>
      <c r="N5388" s="95" t="str">
        <f>IF(A5388&lt;&gt;"",IF(MID(C5388,1,1)="r",SigmaEpsReinf(J5388,$AS$42:$AS$43,$AS$41,$AS$39,$AS$40,$AQ$38),""),"")</f>
        <v/>
      </c>
      <c r="Q5388" s="92" t="str">
        <f t="shared" si="856"/>
        <v/>
      </c>
      <c r="R5388" s="92" t="str">
        <f t="shared" si="857"/>
        <v/>
      </c>
      <c r="U5388" s="5"/>
      <c r="V5388" s="5"/>
      <c r="W5388" s="94" t="str">
        <f t="shared" si="855"/>
        <v/>
      </c>
      <c r="X5388" s="94" t="str">
        <f t="shared" si="858"/>
        <v/>
      </c>
      <c r="Y5388" s="5"/>
      <c r="BK5388" s="8"/>
      <c r="BL5388" s="5"/>
      <c r="BM5388" s="5"/>
      <c r="BN5388" s="5"/>
      <c r="BO5388" s="5"/>
      <c r="BP5388" s="1"/>
      <c r="BQ5388" s="1"/>
      <c r="BR5388" s="1"/>
      <c r="BS5388" s="1"/>
      <c r="BT5388" s="1"/>
      <c r="BU5388" s="4"/>
      <c r="BV5388" s="1"/>
      <c r="BW5388" s="3"/>
      <c r="BX5388" s="4"/>
      <c r="BY5388" s="5"/>
      <c r="BZ5388" s="5"/>
      <c r="CA5388" s="5"/>
      <c r="CB5388" s="5"/>
      <c r="CC5388" s="5"/>
      <c r="CD5388" s="43"/>
    </row>
    <row r="5389" spans="1:82" x14ac:dyDescent="0.25">
      <c r="A5389" s="8"/>
      <c r="B5389" s="5"/>
      <c r="C5389" s="5"/>
      <c r="D5389" s="5"/>
      <c r="E5389" s="5"/>
      <c r="F5389" s="94" t="str">
        <f t="shared" si="849"/>
        <v/>
      </c>
      <c r="G5389" s="94" t="str">
        <f t="shared" si="850"/>
        <v/>
      </c>
      <c r="H5389" s="127" t="str">
        <f>IF(A5389&lt;&gt;"",IF(MID(C5389,1,1)="c",$AS$26,IF(MID(C5389,1,1)="r",$AS$41,IF(MID(C5389,1,1)="p",#REF!,#REF!))),"")</f>
        <v/>
      </c>
      <c r="I5389" s="92" t="str">
        <f t="shared" si="851"/>
        <v/>
      </c>
      <c r="J5389" s="92" t="str">
        <f t="shared" si="852"/>
        <v/>
      </c>
      <c r="K5389" s="92" t="str">
        <f t="shared" si="853"/>
        <v/>
      </c>
      <c r="L5389" s="92" t="str">
        <f t="shared" si="854"/>
        <v/>
      </c>
      <c r="M5389" s="95" t="str">
        <f>IF(A5389&lt;&gt;"",IF(MID(C5389,1,1)="c",SigmaEpsConcrete(I5389,$AN$30:$AN$33,$AR$30:$AR$33,$AS$26,$AS$27,$AS$28,$AQ$20,$AU$19),""),"")</f>
        <v/>
      </c>
      <c r="N5389" s="95" t="str">
        <f>IF(A5389&lt;&gt;"",IF(MID(C5389,1,1)="r",SigmaEpsReinf(J5389,$AS$42:$AS$43,$AS$41,$AS$39,$AS$40,$AQ$38),""),"")</f>
        <v/>
      </c>
      <c r="Q5389" s="92" t="str">
        <f t="shared" si="856"/>
        <v/>
      </c>
      <c r="R5389" s="92" t="str">
        <f t="shared" si="857"/>
        <v/>
      </c>
      <c r="U5389" s="5"/>
      <c r="V5389" s="5"/>
      <c r="W5389" s="94" t="str">
        <f t="shared" si="855"/>
        <v/>
      </c>
      <c r="X5389" s="94" t="str">
        <f t="shared" si="858"/>
        <v/>
      </c>
      <c r="Y5389" s="5"/>
      <c r="BK5389" s="8"/>
      <c r="BL5389" s="5"/>
      <c r="BM5389" s="5"/>
      <c r="BN5389" s="5"/>
      <c r="BO5389" s="5"/>
      <c r="BP5389" s="1"/>
      <c r="BQ5389" s="1"/>
      <c r="BR5389" s="1"/>
      <c r="BS5389" s="1"/>
      <c r="BT5389" s="1"/>
      <c r="BU5389" s="4"/>
      <c r="BV5389" s="1"/>
      <c r="BW5389" s="3"/>
      <c r="BX5389" s="4"/>
      <c r="BY5389" s="5"/>
      <c r="BZ5389" s="5"/>
      <c r="CA5389" s="5"/>
      <c r="CB5389" s="5"/>
      <c r="CC5389" s="5"/>
      <c r="CD5389" s="43"/>
    </row>
    <row r="5390" spans="1:82" x14ac:dyDescent="0.25">
      <c r="A5390" s="8"/>
      <c r="B5390" s="5"/>
      <c r="C5390" s="5"/>
      <c r="D5390" s="5"/>
      <c r="E5390" s="5"/>
      <c r="F5390" s="94" t="str">
        <f t="shared" si="849"/>
        <v/>
      </c>
      <c r="G5390" s="94" t="str">
        <f t="shared" si="850"/>
        <v/>
      </c>
      <c r="H5390" s="127" t="str">
        <f>IF(A5390&lt;&gt;"",IF(MID(C5390,1,1)="c",$AS$26,IF(MID(C5390,1,1)="r",$AS$41,IF(MID(C5390,1,1)="p",#REF!,#REF!))),"")</f>
        <v/>
      </c>
      <c r="I5390" s="92" t="str">
        <f t="shared" si="851"/>
        <v/>
      </c>
      <c r="J5390" s="92" t="str">
        <f t="shared" si="852"/>
        <v/>
      </c>
      <c r="K5390" s="92" t="str">
        <f t="shared" si="853"/>
        <v/>
      </c>
      <c r="L5390" s="92" t="str">
        <f t="shared" si="854"/>
        <v/>
      </c>
      <c r="M5390" s="95" t="str">
        <f>IF(A5390&lt;&gt;"",IF(MID(C5390,1,1)="c",SigmaEpsConcrete(I5390,$AN$30:$AN$33,$AR$30:$AR$33,$AS$26,$AS$27,$AS$28,$AQ$20,$AU$19),""),"")</f>
        <v/>
      </c>
      <c r="N5390" s="95" t="str">
        <f>IF(A5390&lt;&gt;"",IF(MID(C5390,1,1)="r",SigmaEpsReinf(J5390,$AS$42:$AS$43,$AS$41,$AS$39,$AS$40,$AQ$38),""),"")</f>
        <v/>
      </c>
      <c r="Q5390" s="92" t="str">
        <f t="shared" si="856"/>
        <v/>
      </c>
      <c r="R5390" s="92" t="str">
        <f t="shared" si="857"/>
        <v/>
      </c>
      <c r="U5390" s="5"/>
      <c r="V5390" s="5"/>
      <c r="W5390" s="94" t="str">
        <f t="shared" si="855"/>
        <v/>
      </c>
      <c r="X5390" s="94" t="str">
        <f t="shared" si="858"/>
        <v/>
      </c>
      <c r="Y5390" s="5"/>
      <c r="BK5390" s="8"/>
      <c r="BL5390" s="5"/>
      <c r="BM5390" s="5"/>
      <c r="BN5390" s="5"/>
      <c r="BO5390" s="5"/>
      <c r="BP5390" s="1"/>
      <c r="BQ5390" s="1"/>
      <c r="BR5390" s="1"/>
      <c r="BS5390" s="1"/>
      <c r="BT5390" s="1"/>
      <c r="BU5390" s="4"/>
      <c r="BV5390" s="1"/>
      <c r="BW5390" s="3"/>
      <c r="BX5390" s="4"/>
      <c r="BY5390" s="5"/>
      <c r="BZ5390" s="5"/>
      <c r="CA5390" s="5"/>
      <c r="CB5390" s="5"/>
      <c r="CC5390" s="5"/>
      <c r="CD5390" s="43"/>
    </row>
    <row r="5391" spans="1:82" x14ac:dyDescent="0.25">
      <c r="A5391" s="8"/>
      <c r="B5391" s="5"/>
      <c r="C5391" s="5"/>
      <c r="D5391" s="5"/>
      <c r="E5391" s="5"/>
      <c r="F5391" s="94" t="str">
        <f t="shared" si="849"/>
        <v/>
      </c>
      <c r="G5391" s="94" t="str">
        <f t="shared" si="850"/>
        <v/>
      </c>
      <c r="H5391" s="127" t="str">
        <f>IF(A5391&lt;&gt;"",IF(MID(C5391,1,1)="c",$AS$26,IF(MID(C5391,1,1)="r",$AS$41,IF(MID(C5391,1,1)="p",#REF!,#REF!))),"")</f>
        <v/>
      </c>
      <c r="I5391" s="92" t="str">
        <f t="shared" si="851"/>
        <v/>
      </c>
      <c r="J5391" s="92" t="str">
        <f t="shared" si="852"/>
        <v/>
      </c>
      <c r="K5391" s="92" t="str">
        <f t="shared" si="853"/>
        <v/>
      </c>
      <c r="L5391" s="92" t="str">
        <f t="shared" si="854"/>
        <v/>
      </c>
      <c r="M5391" s="95" t="str">
        <f>IF(A5391&lt;&gt;"",IF(MID(C5391,1,1)="c",SigmaEpsConcrete(I5391,$AN$30:$AN$33,$AR$30:$AR$33,$AS$26,$AS$27,$AS$28,$AQ$20,$AU$19),""),"")</f>
        <v/>
      </c>
      <c r="N5391" s="95" t="str">
        <f>IF(A5391&lt;&gt;"",IF(MID(C5391,1,1)="r",SigmaEpsReinf(J5391,$AS$42:$AS$43,$AS$41,$AS$39,$AS$40,$AQ$38),""),"")</f>
        <v/>
      </c>
      <c r="Q5391" s="92" t="str">
        <f t="shared" si="856"/>
        <v/>
      </c>
      <c r="R5391" s="92" t="str">
        <f t="shared" si="857"/>
        <v/>
      </c>
      <c r="U5391" s="5"/>
      <c r="V5391" s="5"/>
      <c r="W5391" s="94" t="str">
        <f t="shared" si="855"/>
        <v/>
      </c>
      <c r="X5391" s="94" t="str">
        <f t="shared" si="858"/>
        <v/>
      </c>
      <c r="Y5391" s="5"/>
      <c r="BK5391" s="8"/>
      <c r="BL5391" s="5"/>
      <c r="BM5391" s="5"/>
      <c r="BN5391" s="5"/>
      <c r="BO5391" s="5"/>
      <c r="BP5391" s="1"/>
      <c r="BQ5391" s="1"/>
      <c r="BR5391" s="1"/>
      <c r="BS5391" s="1"/>
      <c r="BT5391" s="1"/>
      <c r="BU5391" s="4"/>
      <c r="BV5391" s="1"/>
      <c r="BW5391" s="3"/>
      <c r="BX5391" s="4"/>
      <c r="BY5391" s="5"/>
      <c r="BZ5391" s="5"/>
      <c r="CA5391" s="5"/>
      <c r="CB5391" s="5"/>
      <c r="CC5391" s="5"/>
      <c r="CD5391" s="43"/>
    </row>
    <row r="5392" spans="1:82" x14ac:dyDescent="0.25">
      <c r="A5392" s="8"/>
      <c r="B5392" s="5"/>
      <c r="C5392" s="5"/>
      <c r="D5392" s="5"/>
      <c r="E5392" s="5"/>
      <c r="F5392" s="94" t="str">
        <f t="shared" si="849"/>
        <v/>
      </c>
      <c r="G5392" s="94" t="str">
        <f t="shared" si="850"/>
        <v/>
      </c>
      <c r="H5392" s="127" t="str">
        <f>IF(A5392&lt;&gt;"",IF(MID(C5392,1,1)="c",$AS$26,IF(MID(C5392,1,1)="r",$AS$41,IF(MID(C5392,1,1)="p",#REF!,#REF!))),"")</f>
        <v/>
      </c>
      <c r="I5392" s="92" t="str">
        <f t="shared" si="851"/>
        <v/>
      </c>
      <c r="J5392" s="92" t="str">
        <f t="shared" si="852"/>
        <v/>
      </c>
      <c r="K5392" s="92" t="str">
        <f t="shared" si="853"/>
        <v/>
      </c>
      <c r="L5392" s="92" t="str">
        <f t="shared" si="854"/>
        <v/>
      </c>
      <c r="M5392" s="95" t="str">
        <f>IF(A5392&lt;&gt;"",IF(MID(C5392,1,1)="c",SigmaEpsConcrete(I5392,$AN$30:$AN$33,$AR$30:$AR$33,$AS$26,$AS$27,$AS$28,$AQ$20,$AU$19),""),"")</f>
        <v/>
      </c>
      <c r="N5392" s="95" t="str">
        <f>IF(A5392&lt;&gt;"",IF(MID(C5392,1,1)="r",SigmaEpsReinf(J5392,$AS$42:$AS$43,$AS$41,$AS$39,$AS$40,$AQ$38),""),"")</f>
        <v/>
      </c>
      <c r="Q5392" s="92" t="str">
        <f t="shared" si="856"/>
        <v/>
      </c>
      <c r="R5392" s="92" t="str">
        <f t="shared" si="857"/>
        <v/>
      </c>
      <c r="U5392" s="5"/>
      <c r="V5392" s="5"/>
      <c r="W5392" s="94" t="str">
        <f t="shared" si="855"/>
        <v/>
      </c>
      <c r="X5392" s="94" t="str">
        <f t="shared" si="858"/>
        <v/>
      </c>
      <c r="Y5392" s="5"/>
      <c r="BK5392" s="8"/>
      <c r="BL5392" s="5"/>
      <c r="BM5392" s="5"/>
      <c r="BN5392" s="5"/>
      <c r="BO5392" s="5"/>
      <c r="BP5392" s="1"/>
      <c r="BQ5392" s="1"/>
      <c r="BR5392" s="1"/>
      <c r="BS5392" s="1"/>
      <c r="BT5392" s="1"/>
      <c r="BU5392" s="4"/>
      <c r="BV5392" s="1"/>
      <c r="BW5392" s="3"/>
      <c r="BX5392" s="4"/>
      <c r="BY5392" s="5"/>
      <c r="BZ5392" s="5"/>
      <c r="CA5392" s="5"/>
      <c r="CB5392" s="5"/>
      <c r="CC5392" s="5"/>
      <c r="CD5392" s="43"/>
    </row>
    <row r="5393" spans="1:82" x14ac:dyDescent="0.25">
      <c r="A5393" s="8"/>
      <c r="B5393" s="5"/>
      <c r="C5393" s="5"/>
      <c r="D5393" s="5"/>
      <c r="E5393" s="5"/>
      <c r="F5393" s="94" t="str">
        <f t="shared" si="849"/>
        <v/>
      </c>
      <c r="G5393" s="94" t="str">
        <f t="shared" si="850"/>
        <v/>
      </c>
      <c r="H5393" s="127" t="str">
        <f>IF(A5393&lt;&gt;"",IF(MID(C5393,1,1)="c",$AS$26,IF(MID(C5393,1,1)="r",$AS$41,IF(MID(C5393,1,1)="p",#REF!,#REF!))),"")</f>
        <v/>
      </c>
      <c r="I5393" s="92" t="str">
        <f t="shared" si="851"/>
        <v/>
      </c>
      <c r="J5393" s="92" t="str">
        <f t="shared" si="852"/>
        <v/>
      </c>
      <c r="K5393" s="92" t="str">
        <f t="shared" si="853"/>
        <v/>
      </c>
      <c r="L5393" s="92" t="str">
        <f t="shared" si="854"/>
        <v/>
      </c>
      <c r="M5393" s="95" t="str">
        <f>IF(A5393&lt;&gt;"",IF(MID(C5393,1,1)="c",SigmaEpsConcrete(I5393,$AN$30:$AN$33,$AR$30:$AR$33,$AS$26,$AS$27,$AS$28,$AQ$20,$AU$19),""),"")</f>
        <v/>
      </c>
      <c r="N5393" s="95" t="str">
        <f>IF(A5393&lt;&gt;"",IF(MID(C5393,1,1)="r",SigmaEpsReinf(J5393,$AS$42:$AS$43,$AS$41,$AS$39,$AS$40,$AQ$38),""),"")</f>
        <v/>
      </c>
      <c r="Q5393" s="92" t="str">
        <f t="shared" si="856"/>
        <v/>
      </c>
      <c r="R5393" s="92" t="str">
        <f t="shared" si="857"/>
        <v/>
      </c>
      <c r="U5393" s="5"/>
      <c r="V5393" s="5"/>
      <c r="W5393" s="94" t="str">
        <f t="shared" si="855"/>
        <v/>
      </c>
      <c r="X5393" s="94" t="str">
        <f t="shared" si="858"/>
        <v/>
      </c>
      <c r="Y5393" s="5"/>
      <c r="BK5393" s="8"/>
      <c r="BL5393" s="5"/>
      <c r="BM5393" s="5"/>
      <c r="BN5393" s="5"/>
      <c r="BO5393" s="5"/>
      <c r="BP5393" s="1"/>
      <c r="BQ5393" s="1"/>
      <c r="BR5393" s="1"/>
      <c r="BS5393" s="1"/>
      <c r="BT5393" s="1"/>
      <c r="BU5393" s="4"/>
      <c r="BV5393" s="1"/>
      <c r="BW5393" s="3"/>
      <c r="BX5393" s="4"/>
      <c r="BY5393" s="5"/>
      <c r="BZ5393" s="5"/>
      <c r="CA5393" s="5"/>
      <c r="CB5393" s="5"/>
      <c r="CC5393" s="5"/>
      <c r="CD5393" s="43"/>
    </row>
    <row r="5394" spans="1:82" x14ac:dyDescent="0.25">
      <c r="A5394" s="8"/>
      <c r="B5394" s="5"/>
      <c r="C5394" s="5"/>
      <c r="D5394" s="5"/>
      <c r="E5394" s="5"/>
      <c r="F5394" s="94" t="str">
        <f t="shared" si="849"/>
        <v/>
      </c>
      <c r="G5394" s="94" t="str">
        <f t="shared" si="850"/>
        <v/>
      </c>
      <c r="H5394" s="127" t="str">
        <f>IF(A5394&lt;&gt;"",IF(MID(C5394,1,1)="c",$AS$26,IF(MID(C5394,1,1)="r",$AS$41,IF(MID(C5394,1,1)="p",#REF!,#REF!))),"")</f>
        <v/>
      </c>
      <c r="I5394" s="92" t="str">
        <f t="shared" si="851"/>
        <v/>
      </c>
      <c r="J5394" s="92" t="str">
        <f t="shared" si="852"/>
        <v/>
      </c>
      <c r="K5394" s="92" t="str">
        <f t="shared" si="853"/>
        <v/>
      </c>
      <c r="L5394" s="92" t="str">
        <f t="shared" si="854"/>
        <v/>
      </c>
      <c r="M5394" s="95" t="str">
        <f>IF(A5394&lt;&gt;"",IF(MID(C5394,1,1)="c",SigmaEpsConcrete(I5394,$AN$30:$AN$33,$AR$30:$AR$33,$AS$26,$AS$27,$AS$28,$AQ$20,$AU$19),""),"")</f>
        <v/>
      </c>
      <c r="N5394" s="95" t="str">
        <f>IF(A5394&lt;&gt;"",IF(MID(C5394,1,1)="r",SigmaEpsReinf(J5394,$AS$42:$AS$43,$AS$41,$AS$39,$AS$40,$AQ$38),""),"")</f>
        <v/>
      </c>
      <c r="Q5394" s="92" t="str">
        <f t="shared" si="856"/>
        <v/>
      </c>
      <c r="R5394" s="92" t="str">
        <f t="shared" si="857"/>
        <v/>
      </c>
      <c r="U5394" s="5"/>
      <c r="V5394" s="5"/>
      <c r="W5394" s="94" t="str">
        <f t="shared" si="855"/>
        <v/>
      </c>
      <c r="X5394" s="94" t="str">
        <f t="shared" si="858"/>
        <v/>
      </c>
      <c r="Y5394" s="5"/>
      <c r="BK5394" s="8"/>
      <c r="BL5394" s="5"/>
      <c r="BM5394" s="5"/>
      <c r="BN5394" s="5"/>
      <c r="BO5394" s="5"/>
      <c r="BP5394" s="1"/>
      <c r="BQ5394" s="1"/>
      <c r="BR5394" s="1"/>
      <c r="BS5394" s="1"/>
      <c r="BT5394" s="1"/>
      <c r="BU5394" s="4"/>
      <c r="BV5394" s="1"/>
      <c r="BW5394" s="3"/>
      <c r="BX5394" s="4"/>
      <c r="BY5394" s="5"/>
      <c r="BZ5394" s="5"/>
      <c r="CA5394" s="5"/>
      <c r="CB5394" s="5"/>
      <c r="CC5394" s="5"/>
      <c r="CD5394" s="43"/>
    </row>
    <row r="5395" spans="1:82" x14ac:dyDescent="0.25">
      <c r="A5395" s="8"/>
      <c r="B5395" s="5"/>
      <c r="C5395" s="5"/>
      <c r="D5395" s="5"/>
      <c r="E5395" s="5"/>
      <c r="F5395" s="94" t="str">
        <f t="shared" si="849"/>
        <v/>
      </c>
      <c r="G5395" s="94" t="str">
        <f t="shared" si="850"/>
        <v/>
      </c>
      <c r="H5395" s="127" t="str">
        <f>IF(A5395&lt;&gt;"",IF(MID(C5395,1,1)="c",$AS$26,IF(MID(C5395,1,1)="r",$AS$41,IF(MID(C5395,1,1)="p",#REF!,#REF!))),"")</f>
        <v/>
      </c>
      <c r="I5395" s="92" t="str">
        <f t="shared" si="851"/>
        <v/>
      </c>
      <c r="J5395" s="92" t="str">
        <f t="shared" si="852"/>
        <v/>
      </c>
      <c r="K5395" s="92" t="str">
        <f t="shared" si="853"/>
        <v/>
      </c>
      <c r="L5395" s="92" t="str">
        <f t="shared" si="854"/>
        <v/>
      </c>
      <c r="M5395" s="95" t="str">
        <f>IF(A5395&lt;&gt;"",IF(MID(C5395,1,1)="c",SigmaEpsConcrete(I5395,$AN$30:$AN$33,$AR$30:$AR$33,$AS$26,$AS$27,$AS$28,$AQ$20,$AU$19),""),"")</f>
        <v/>
      </c>
      <c r="N5395" s="95" t="str">
        <f>IF(A5395&lt;&gt;"",IF(MID(C5395,1,1)="r",SigmaEpsReinf(J5395,$AS$42:$AS$43,$AS$41,$AS$39,$AS$40,$AQ$38),""),"")</f>
        <v/>
      </c>
      <c r="Q5395" s="92" t="str">
        <f t="shared" si="856"/>
        <v/>
      </c>
      <c r="R5395" s="92" t="str">
        <f t="shared" si="857"/>
        <v/>
      </c>
      <c r="U5395" s="5"/>
      <c r="V5395" s="5"/>
      <c r="W5395" s="94" t="str">
        <f t="shared" si="855"/>
        <v/>
      </c>
      <c r="X5395" s="94" t="str">
        <f t="shared" si="858"/>
        <v/>
      </c>
      <c r="Y5395" s="5"/>
      <c r="BK5395" s="8"/>
      <c r="BL5395" s="5"/>
      <c r="BM5395" s="5"/>
      <c r="BN5395" s="5"/>
      <c r="BO5395" s="5"/>
      <c r="BP5395" s="1"/>
      <c r="BQ5395" s="1"/>
      <c r="BR5395" s="1"/>
      <c r="BS5395" s="1"/>
      <c r="BT5395" s="1"/>
      <c r="BU5395" s="4"/>
      <c r="BV5395" s="1"/>
      <c r="BW5395" s="3"/>
      <c r="BX5395" s="4"/>
      <c r="BY5395" s="5"/>
      <c r="BZ5395" s="5"/>
      <c r="CA5395" s="5"/>
      <c r="CB5395" s="5"/>
      <c r="CC5395" s="5"/>
      <c r="CD5395" s="43"/>
    </row>
    <row r="5396" spans="1:82" x14ac:dyDescent="0.25">
      <c r="A5396" s="8"/>
      <c r="B5396" s="5"/>
      <c r="C5396" s="5"/>
      <c r="D5396" s="5"/>
      <c r="E5396" s="5"/>
      <c r="F5396" s="94" t="str">
        <f t="shared" si="849"/>
        <v/>
      </c>
      <c r="G5396" s="94" t="str">
        <f t="shared" si="850"/>
        <v/>
      </c>
      <c r="H5396" s="127" t="str">
        <f>IF(A5396&lt;&gt;"",IF(MID(C5396,1,1)="c",$AS$26,IF(MID(C5396,1,1)="r",$AS$41,IF(MID(C5396,1,1)="p",#REF!,#REF!))),"")</f>
        <v/>
      </c>
      <c r="I5396" s="92" t="str">
        <f t="shared" si="851"/>
        <v/>
      </c>
      <c r="J5396" s="92" t="str">
        <f t="shared" si="852"/>
        <v/>
      </c>
      <c r="K5396" s="92" t="str">
        <f t="shared" si="853"/>
        <v/>
      </c>
      <c r="L5396" s="92" t="str">
        <f t="shared" si="854"/>
        <v/>
      </c>
      <c r="M5396" s="95" t="str">
        <f>IF(A5396&lt;&gt;"",IF(MID(C5396,1,1)="c",SigmaEpsConcrete(I5396,$AN$30:$AN$33,$AR$30:$AR$33,$AS$26,$AS$27,$AS$28,$AQ$20,$AU$19),""),"")</f>
        <v/>
      </c>
      <c r="N5396" s="95" t="str">
        <f>IF(A5396&lt;&gt;"",IF(MID(C5396,1,1)="r",SigmaEpsReinf(J5396,$AS$42:$AS$43,$AS$41,$AS$39,$AS$40,$AQ$38),""),"")</f>
        <v/>
      </c>
      <c r="Q5396" s="92" t="str">
        <f t="shared" si="856"/>
        <v/>
      </c>
      <c r="R5396" s="92" t="str">
        <f t="shared" si="857"/>
        <v/>
      </c>
      <c r="U5396" s="5"/>
      <c r="V5396" s="5"/>
      <c r="W5396" s="94" t="str">
        <f t="shared" si="855"/>
        <v/>
      </c>
      <c r="X5396" s="94" t="str">
        <f t="shared" si="858"/>
        <v/>
      </c>
      <c r="Y5396" s="5"/>
      <c r="BK5396" s="8"/>
      <c r="BL5396" s="5"/>
      <c r="BM5396" s="5"/>
      <c r="BN5396" s="5"/>
      <c r="BO5396" s="5"/>
      <c r="BP5396" s="1"/>
      <c r="BQ5396" s="1"/>
      <c r="BR5396" s="1"/>
      <c r="BS5396" s="1"/>
      <c r="BT5396" s="1"/>
      <c r="BU5396" s="4"/>
      <c r="BV5396" s="1"/>
      <c r="BW5396" s="3"/>
      <c r="BX5396" s="4"/>
      <c r="BY5396" s="5"/>
      <c r="BZ5396" s="5"/>
      <c r="CA5396" s="5"/>
      <c r="CB5396" s="5"/>
      <c r="CC5396" s="5"/>
      <c r="CD5396" s="43"/>
    </row>
    <row r="5397" spans="1:82" x14ac:dyDescent="0.25">
      <c r="A5397" s="8"/>
      <c r="B5397" s="5"/>
      <c r="C5397" s="5"/>
      <c r="D5397" s="5"/>
      <c r="E5397" s="5"/>
      <c r="F5397" s="94" t="str">
        <f t="shared" si="849"/>
        <v/>
      </c>
      <c r="G5397" s="94" t="str">
        <f t="shared" si="850"/>
        <v/>
      </c>
      <c r="H5397" s="127" t="str">
        <f>IF(A5397&lt;&gt;"",IF(MID(C5397,1,1)="c",$AS$26,IF(MID(C5397,1,1)="r",$AS$41,IF(MID(C5397,1,1)="p",#REF!,#REF!))),"")</f>
        <v/>
      </c>
      <c r="I5397" s="92" t="str">
        <f t="shared" si="851"/>
        <v/>
      </c>
      <c r="J5397" s="92" t="str">
        <f t="shared" si="852"/>
        <v/>
      </c>
      <c r="K5397" s="92" t="str">
        <f t="shared" si="853"/>
        <v/>
      </c>
      <c r="L5397" s="92" t="str">
        <f t="shared" si="854"/>
        <v/>
      </c>
      <c r="M5397" s="95" t="str">
        <f>IF(A5397&lt;&gt;"",IF(MID(C5397,1,1)="c",SigmaEpsConcrete(I5397,$AN$30:$AN$33,$AR$30:$AR$33,$AS$26,$AS$27,$AS$28,$AQ$20,$AU$19),""),"")</f>
        <v/>
      </c>
      <c r="N5397" s="95" t="str">
        <f>IF(A5397&lt;&gt;"",IF(MID(C5397,1,1)="r",SigmaEpsReinf(J5397,$AS$42:$AS$43,$AS$41,$AS$39,$AS$40,$AQ$38),""),"")</f>
        <v/>
      </c>
      <c r="Q5397" s="92" t="str">
        <f t="shared" si="856"/>
        <v/>
      </c>
      <c r="R5397" s="92" t="str">
        <f t="shared" si="857"/>
        <v/>
      </c>
      <c r="U5397" s="5"/>
      <c r="V5397" s="5"/>
      <c r="W5397" s="94" t="str">
        <f t="shared" si="855"/>
        <v/>
      </c>
      <c r="X5397" s="94" t="str">
        <f t="shared" si="858"/>
        <v/>
      </c>
      <c r="Y5397" s="5"/>
      <c r="BK5397" s="8"/>
      <c r="BL5397" s="5"/>
      <c r="BM5397" s="5"/>
      <c r="BN5397" s="5"/>
      <c r="BO5397" s="5"/>
      <c r="BP5397" s="1"/>
      <c r="BQ5397" s="1"/>
      <c r="BR5397" s="1"/>
      <c r="BS5397" s="1"/>
      <c r="BT5397" s="1"/>
      <c r="BU5397" s="4"/>
      <c r="BV5397" s="1"/>
      <c r="BW5397" s="3"/>
      <c r="BX5397" s="4"/>
      <c r="BY5397" s="5"/>
      <c r="BZ5397" s="5"/>
      <c r="CA5397" s="5"/>
      <c r="CB5397" s="5"/>
      <c r="CC5397" s="5"/>
      <c r="CD5397" s="43"/>
    </row>
    <row r="5398" spans="1:82" x14ac:dyDescent="0.25">
      <c r="A5398" s="8"/>
      <c r="B5398" s="5"/>
      <c r="C5398" s="5"/>
      <c r="D5398" s="5"/>
      <c r="E5398" s="5"/>
      <c r="F5398" s="94" t="str">
        <f t="shared" si="849"/>
        <v/>
      </c>
      <c r="G5398" s="94" t="str">
        <f t="shared" si="850"/>
        <v/>
      </c>
      <c r="H5398" s="127" t="str">
        <f>IF(A5398&lt;&gt;"",IF(MID(C5398,1,1)="c",$AS$26,IF(MID(C5398,1,1)="r",$AS$41,IF(MID(C5398,1,1)="p",#REF!,#REF!))),"")</f>
        <v/>
      </c>
      <c r="I5398" s="92" t="str">
        <f t="shared" si="851"/>
        <v/>
      </c>
      <c r="J5398" s="92" t="str">
        <f t="shared" si="852"/>
        <v/>
      </c>
      <c r="K5398" s="92" t="str">
        <f t="shared" si="853"/>
        <v/>
      </c>
      <c r="L5398" s="92" t="str">
        <f t="shared" si="854"/>
        <v/>
      </c>
      <c r="M5398" s="95" t="str">
        <f>IF(A5398&lt;&gt;"",IF(MID(C5398,1,1)="c",SigmaEpsConcrete(I5398,$AN$30:$AN$33,$AR$30:$AR$33,$AS$26,$AS$27,$AS$28,$AQ$20,$AU$19),""),"")</f>
        <v/>
      </c>
      <c r="N5398" s="95" t="str">
        <f>IF(A5398&lt;&gt;"",IF(MID(C5398,1,1)="r",SigmaEpsReinf(J5398,$AS$42:$AS$43,$AS$41,$AS$39,$AS$40,$AQ$38),""),"")</f>
        <v/>
      </c>
      <c r="Q5398" s="92" t="str">
        <f t="shared" si="856"/>
        <v/>
      </c>
      <c r="R5398" s="92" t="str">
        <f t="shared" si="857"/>
        <v/>
      </c>
      <c r="U5398" s="5"/>
      <c r="V5398" s="5"/>
      <c r="W5398" s="94" t="str">
        <f t="shared" si="855"/>
        <v/>
      </c>
      <c r="X5398" s="94" t="str">
        <f t="shared" si="858"/>
        <v/>
      </c>
      <c r="Y5398" s="5"/>
      <c r="BK5398" s="8"/>
      <c r="BL5398" s="5"/>
      <c r="BM5398" s="5"/>
      <c r="BN5398" s="5"/>
      <c r="BO5398" s="5"/>
      <c r="BP5398" s="1"/>
      <c r="BQ5398" s="1"/>
      <c r="BR5398" s="1"/>
      <c r="BS5398" s="1"/>
      <c r="BT5398" s="1"/>
      <c r="BU5398" s="4"/>
      <c r="BV5398" s="1"/>
      <c r="BW5398" s="3"/>
      <c r="BX5398" s="4"/>
      <c r="BY5398" s="5"/>
      <c r="BZ5398" s="5"/>
      <c r="CA5398" s="5"/>
      <c r="CB5398" s="5"/>
      <c r="CC5398" s="5"/>
      <c r="CD5398" s="43"/>
    </row>
    <row r="5399" spans="1:82" x14ac:dyDescent="0.25">
      <c r="A5399" s="8"/>
      <c r="B5399" s="5"/>
      <c r="C5399" s="5"/>
      <c r="D5399" s="5"/>
      <c r="E5399" s="5"/>
      <c r="F5399" s="94" t="str">
        <f t="shared" si="849"/>
        <v/>
      </c>
      <c r="G5399" s="94" t="str">
        <f t="shared" si="850"/>
        <v/>
      </c>
      <c r="H5399" s="127" t="str">
        <f>IF(A5399&lt;&gt;"",IF(MID(C5399,1,1)="c",$AS$26,IF(MID(C5399,1,1)="r",$AS$41,IF(MID(C5399,1,1)="p",#REF!,#REF!))),"")</f>
        <v/>
      </c>
      <c r="I5399" s="92" t="str">
        <f t="shared" si="851"/>
        <v/>
      </c>
      <c r="J5399" s="92" t="str">
        <f t="shared" si="852"/>
        <v/>
      </c>
      <c r="K5399" s="92" t="str">
        <f t="shared" si="853"/>
        <v/>
      </c>
      <c r="L5399" s="92" t="str">
        <f t="shared" si="854"/>
        <v/>
      </c>
      <c r="M5399" s="95" t="str">
        <f>IF(A5399&lt;&gt;"",IF(MID(C5399,1,1)="c",SigmaEpsConcrete(I5399,$AN$30:$AN$33,$AR$30:$AR$33,$AS$26,$AS$27,$AS$28,$AQ$20,$AU$19),""),"")</f>
        <v/>
      </c>
      <c r="N5399" s="95" t="str">
        <f>IF(A5399&lt;&gt;"",IF(MID(C5399,1,1)="r",SigmaEpsReinf(J5399,$AS$42:$AS$43,$AS$41,$AS$39,$AS$40,$AQ$38),""),"")</f>
        <v/>
      </c>
      <c r="Q5399" s="92" t="str">
        <f t="shared" si="856"/>
        <v/>
      </c>
      <c r="R5399" s="92" t="str">
        <f t="shared" si="857"/>
        <v/>
      </c>
      <c r="U5399" s="5"/>
      <c r="V5399" s="5"/>
      <c r="W5399" s="94" t="str">
        <f t="shared" si="855"/>
        <v/>
      </c>
      <c r="X5399" s="94" t="str">
        <f t="shared" si="858"/>
        <v/>
      </c>
      <c r="Y5399" s="5"/>
      <c r="BK5399" s="8"/>
      <c r="BL5399" s="5"/>
      <c r="BM5399" s="5"/>
      <c r="BN5399" s="5"/>
      <c r="BO5399" s="5"/>
      <c r="BP5399" s="1"/>
      <c r="BQ5399" s="1"/>
      <c r="BR5399" s="1"/>
      <c r="BS5399" s="1"/>
      <c r="BT5399" s="1"/>
      <c r="BU5399" s="4"/>
      <c r="BV5399" s="1"/>
      <c r="BW5399" s="3"/>
      <c r="BX5399" s="4"/>
      <c r="BY5399" s="5"/>
      <c r="BZ5399" s="5"/>
      <c r="CA5399" s="5"/>
      <c r="CB5399" s="5"/>
      <c r="CC5399" s="5"/>
      <c r="CD5399" s="43"/>
    </row>
    <row r="5400" spans="1:82" x14ac:dyDescent="0.25">
      <c r="A5400" s="8"/>
      <c r="B5400" s="5"/>
      <c r="C5400" s="5"/>
      <c r="D5400" s="5"/>
      <c r="E5400" s="5"/>
      <c r="F5400" s="94" t="str">
        <f t="shared" si="849"/>
        <v/>
      </c>
      <c r="G5400" s="94" t="str">
        <f t="shared" si="850"/>
        <v/>
      </c>
      <c r="H5400" s="127" t="str">
        <f>IF(A5400&lt;&gt;"",IF(MID(C5400,1,1)="c",$AS$26,IF(MID(C5400,1,1)="r",$AS$41,IF(MID(C5400,1,1)="p",#REF!,#REF!))),"")</f>
        <v/>
      </c>
      <c r="I5400" s="92" t="str">
        <f t="shared" si="851"/>
        <v/>
      </c>
      <c r="J5400" s="92" t="str">
        <f t="shared" si="852"/>
        <v/>
      </c>
      <c r="K5400" s="92" t="str">
        <f t="shared" si="853"/>
        <v/>
      </c>
      <c r="L5400" s="92" t="str">
        <f t="shared" si="854"/>
        <v/>
      </c>
      <c r="M5400" s="95" t="str">
        <f>IF(A5400&lt;&gt;"",IF(MID(C5400,1,1)="c",SigmaEpsConcrete(I5400,$AN$30:$AN$33,$AR$30:$AR$33,$AS$26,$AS$27,$AS$28,$AQ$20,$AU$19),""),"")</f>
        <v/>
      </c>
      <c r="N5400" s="95" t="str">
        <f>IF(A5400&lt;&gt;"",IF(MID(C5400,1,1)="r",SigmaEpsReinf(J5400,$AS$42:$AS$43,$AS$41,$AS$39,$AS$40,$AQ$38),""),"")</f>
        <v/>
      </c>
      <c r="Q5400" s="92" t="str">
        <f t="shared" si="856"/>
        <v/>
      </c>
      <c r="R5400" s="92" t="str">
        <f t="shared" si="857"/>
        <v/>
      </c>
      <c r="U5400" s="5"/>
      <c r="V5400" s="5"/>
      <c r="W5400" s="94" t="str">
        <f t="shared" si="855"/>
        <v/>
      </c>
      <c r="X5400" s="94" t="str">
        <f t="shared" si="858"/>
        <v/>
      </c>
      <c r="Y5400" s="5"/>
      <c r="BK5400" s="8"/>
      <c r="BL5400" s="5"/>
      <c r="BM5400" s="5"/>
      <c r="BN5400" s="5"/>
      <c r="BO5400" s="5"/>
      <c r="BP5400" s="1"/>
      <c r="BQ5400" s="1"/>
      <c r="BR5400" s="1"/>
      <c r="BS5400" s="1"/>
      <c r="BT5400" s="1"/>
      <c r="BU5400" s="4"/>
      <c r="BV5400" s="1"/>
      <c r="BW5400" s="3"/>
      <c r="BX5400" s="4"/>
      <c r="BY5400" s="5"/>
      <c r="BZ5400" s="5"/>
      <c r="CA5400" s="5"/>
      <c r="CB5400" s="5"/>
      <c r="CC5400" s="5"/>
      <c r="CD5400" s="43"/>
    </row>
    <row r="5401" spans="1:82" x14ac:dyDescent="0.25">
      <c r="A5401" s="8"/>
      <c r="B5401" s="5"/>
      <c r="C5401" s="5"/>
      <c r="D5401" s="5"/>
      <c r="E5401" s="5"/>
      <c r="F5401" s="94" t="str">
        <f t="shared" si="849"/>
        <v/>
      </c>
      <c r="G5401" s="94" t="str">
        <f t="shared" si="850"/>
        <v/>
      </c>
      <c r="H5401" s="127" t="str">
        <f>IF(A5401&lt;&gt;"",IF(MID(C5401,1,1)="c",$AS$26,IF(MID(C5401,1,1)="r",$AS$41,IF(MID(C5401,1,1)="p",#REF!,#REF!))),"")</f>
        <v/>
      </c>
      <c r="I5401" s="92" t="str">
        <f t="shared" si="851"/>
        <v/>
      </c>
      <c r="J5401" s="92" t="str">
        <f t="shared" si="852"/>
        <v/>
      </c>
      <c r="K5401" s="92" t="str">
        <f t="shared" si="853"/>
        <v/>
      </c>
      <c r="L5401" s="92" t="str">
        <f t="shared" si="854"/>
        <v/>
      </c>
      <c r="M5401" s="95" t="str">
        <f>IF(A5401&lt;&gt;"",IF(MID(C5401,1,1)="c",SigmaEpsConcrete(I5401,$AN$30:$AN$33,$AR$30:$AR$33,$AS$26,$AS$27,$AS$28,$AQ$20,$AU$19),""),"")</f>
        <v/>
      </c>
      <c r="N5401" s="95" t="str">
        <f>IF(A5401&lt;&gt;"",IF(MID(C5401,1,1)="r",SigmaEpsReinf(J5401,$AS$42:$AS$43,$AS$41,$AS$39,$AS$40,$AQ$38),""),"")</f>
        <v/>
      </c>
      <c r="Q5401" s="92" t="str">
        <f t="shared" si="856"/>
        <v/>
      </c>
      <c r="R5401" s="92" t="str">
        <f t="shared" si="857"/>
        <v/>
      </c>
      <c r="U5401" s="5"/>
      <c r="V5401" s="5"/>
      <c r="W5401" s="94" t="str">
        <f t="shared" si="855"/>
        <v/>
      </c>
      <c r="X5401" s="94" t="str">
        <f t="shared" si="858"/>
        <v/>
      </c>
      <c r="Y5401" s="5"/>
      <c r="BK5401" s="8"/>
      <c r="BL5401" s="5"/>
      <c r="BM5401" s="5"/>
      <c r="BN5401" s="5"/>
      <c r="BO5401" s="5"/>
      <c r="BP5401" s="1"/>
      <c r="BQ5401" s="1"/>
      <c r="BR5401" s="1"/>
      <c r="BS5401" s="1"/>
      <c r="BT5401" s="1"/>
      <c r="BU5401" s="4"/>
      <c r="BV5401" s="1"/>
      <c r="BW5401" s="3"/>
      <c r="BX5401" s="4"/>
      <c r="BY5401" s="5"/>
      <c r="BZ5401" s="5"/>
      <c r="CA5401" s="5"/>
      <c r="CB5401" s="5"/>
      <c r="CC5401" s="5"/>
      <c r="CD5401" s="43"/>
    </row>
    <row r="5402" spans="1:82" x14ac:dyDescent="0.25">
      <c r="A5402" s="8"/>
      <c r="B5402" s="5"/>
      <c r="C5402" s="5"/>
      <c r="D5402" s="5"/>
      <c r="E5402" s="5"/>
      <c r="F5402" s="94" t="str">
        <f t="shared" si="849"/>
        <v/>
      </c>
      <c r="G5402" s="94" t="str">
        <f t="shared" si="850"/>
        <v/>
      </c>
      <c r="H5402" s="127" t="str">
        <f>IF(A5402&lt;&gt;"",IF(MID(C5402,1,1)="c",$AS$26,IF(MID(C5402,1,1)="r",$AS$41,IF(MID(C5402,1,1)="p",#REF!,#REF!))),"")</f>
        <v/>
      </c>
      <c r="I5402" s="92" t="str">
        <f t="shared" si="851"/>
        <v/>
      </c>
      <c r="J5402" s="92" t="str">
        <f t="shared" si="852"/>
        <v/>
      </c>
      <c r="K5402" s="92" t="str">
        <f t="shared" si="853"/>
        <v/>
      </c>
      <c r="L5402" s="92" t="str">
        <f t="shared" si="854"/>
        <v/>
      </c>
      <c r="M5402" s="95" t="str">
        <f>IF(A5402&lt;&gt;"",IF(MID(C5402,1,1)="c",SigmaEpsConcrete(I5402,$AN$30:$AN$33,$AR$30:$AR$33,$AS$26,$AS$27,$AS$28,$AQ$20,$AU$19),""),"")</f>
        <v/>
      </c>
      <c r="N5402" s="95" t="str">
        <f>IF(A5402&lt;&gt;"",IF(MID(C5402,1,1)="r",SigmaEpsReinf(J5402,$AS$42:$AS$43,$AS$41,$AS$39,$AS$40,$AQ$38),""),"")</f>
        <v/>
      </c>
      <c r="Q5402" s="92" t="str">
        <f t="shared" si="856"/>
        <v/>
      </c>
      <c r="R5402" s="92" t="str">
        <f t="shared" si="857"/>
        <v/>
      </c>
      <c r="U5402" s="5"/>
      <c r="V5402" s="5"/>
      <c r="W5402" s="94" t="str">
        <f t="shared" si="855"/>
        <v/>
      </c>
      <c r="X5402" s="94" t="str">
        <f t="shared" si="858"/>
        <v/>
      </c>
      <c r="Y5402" s="5"/>
      <c r="BK5402" s="8"/>
      <c r="BL5402" s="5"/>
      <c r="BM5402" s="5"/>
      <c r="BN5402" s="5"/>
      <c r="BO5402" s="5"/>
      <c r="BP5402" s="1"/>
      <c r="BQ5402" s="1"/>
      <c r="BR5402" s="1"/>
      <c r="BS5402" s="1"/>
      <c r="BT5402" s="1"/>
      <c r="BU5402" s="4"/>
      <c r="BV5402" s="1"/>
      <c r="BW5402" s="3"/>
      <c r="BX5402" s="4"/>
      <c r="BY5402" s="5"/>
      <c r="BZ5402" s="5"/>
      <c r="CA5402" s="5"/>
      <c r="CB5402" s="5"/>
      <c r="CC5402" s="5"/>
      <c r="CD5402" s="43"/>
    </row>
    <row r="5403" spans="1:82" x14ac:dyDescent="0.25">
      <c r="A5403" s="8"/>
      <c r="B5403" s="5"/>
      <c r="C5403" s="5"/>
      <c r="D5403" s="5"/>
      <c r="E5403" s="5"/>
      <c r="F5403" s="94" t="str">
        <f t="shared" si="849"/>
        <v/>
      </c>
      <c r="G5403" s="94" t="str">
        <f t="shared" si="850"/>
        <v/>
      </c>
      <c r="H5403" s="127" t="str">
        <f>IF(A5403&lt;&gt;"",IF(MID(C5403,1,1)="c",$AS$26,IF(MID(C5403,1,1)="r",$AS$41,IF(MID(C5403,1,1)="p",#REF!,#REF!))),"")</f>
        <v/>
      </c>
      <c r="I5403" s="92" t="str">
        <f t="shared" si="851"/>
        <v/>
      </c>
      <c r="J5403" s="92" t="str">
        <f t="shared" si="852"/>
        <v/>
      </c>
      <c r="K5403" s="92" t="str">
        <f t="shared" si="853"/>
        <v/>
      </c>
      <c r="L5403" s="92" t="str">
        <f t="shared" si="854"/>
        <v/>
      </c>
      <c r="M5403" s="95" t="str">
        <f>IF(A5403&lt;&gt;"",IF(MID(C5403,1,1)="c",SigmaEpsConcrete(I5403,$AN$30:$AN$33,$AR$30:$AR$33,$AS$26,$AS$27,$AS$28,$AQ$20,$AU$19),""),"")</f>
        <v/>
      </c>
      <c r="N5403" s="95" t="str">
        <f>IF(A5403&lt;&gt;"",IF(MID(C5403,1,1)="r",SigmaEpsReinf(J5403,$AS$42:$AS$43,$AS$41,$AS$39,$AS$40,$AQ$38),""),"")</f>
        <v/>
      </c>
      <c r="Q5403" s="92" t="str">
        <f t="shared" si="856"/>
        <v/>
      </c>
      <c r="R5403" s="92" t="str">
        <f t="shared" si="857"/>
        <v/>
      </c>
      <c r="U5403" s="5"/>
      <c r="V5403" s="5"/>
      <c r="W5403" s="94" t="str">
        <f t="shared" si="855"/>
        <v/>
      </c>
      <c r="X5403" s="94" t="str">
        <f t="shared" si="858"/>
        <v/>
      </c>
      <c r="Y5403" s="5"/>
      <c r="BK5403" s="8"/>
      <c r="BL5403" s="5"/>
      <c r="BM5403" s="5"/>
      <c r="BN5403" s="5"/>
      <c r="BO5403" s="5"/>
      <c r="BP5403" s="1"/>
      <c r="BQ5403" s="1"/>
      <c r="BR5403" s="1"/>
      <c r="BS5403" s="1"/>
      <c r="BT5403" s="1"/>
      <c r="BU5403" s="4"/>
      <c r="BV5403" s="1"/>
      <c r="BW5403" s="3"/>
      <c r="BX5403" s="4"/>
      <c r="BY5403" s="5"/>
      <c r="BZ5403" s="5"/>
      <c r="CA5403" s="5"/>
      <c r="CB5403" s="5"/>
      <c r="CC5403" s="5"/>
      <c r="CD5403" s="43"/>
    </row>
    <row r="5404" spans="1:82" x14ac:dyDescent="0.25">
      <c r="A5404" s="8"/>
      <c r="B5404" s="5"/>
      <c r="C5404" s="5"/>
      <c r="D5404" s="5"/>
      <c r="E5404" s="5"/>
      <c r="F5404" s="94" t="str">
        <f t="shared" si="849"/>
        <v/>
      </c>
      <c r="G5404" s="94" t="str">
        <f t="shared" si="850"/>
        <v/>
      </c>
      <c r="H5404" s="127" t="str">
        <f>IF(A5404&lt;&gt;"",IF(MID(C5404,1,1)="c",$AS$26,IF(MID(C5404,1,1)="r",$AS$41,IF(MID(C5404,1,1)="p",#REF!,#REF!))),"")</f>
        <v/>
      </c>
      <c r="I5404" s="92" t="str">
        <f t="shared" si="851"/>
        <v/>
      </c>
      <c r="J5404" s="92" t="str">
        <f t="shared" si="852"/>
        <v/>
      </c>
      <c r="K5404" s="92" t="str">
        <f t="shared" si="853"/>
        <v/>
      </c>
      <c r="L5404" s="92" t="str">
        <f t="shared" si="854"/>
        <v/>
      </c>
      <c r="M5404" s="95" t="str">
        <f>IF(A5404&lt;&gt;"",IF(MID(C5404,1,1)="c",SigmaEpsConcrete(I5404,$AN$30:$AN$33,$AR$30:$AR$33,$AS$26,$AS$27,$AS$28,$AQ$20,$AU$19),""),"")</f>
        <v/>
      </c>
      <c r="N5404" s="95" t="str">
        <f>IF(A5404&lt;&gt;"",IF(MID(C5404,1,1)="r",SigmaEpsReinf(J5404,$AS$42:$AS$43,$AS$41,$AS$39,$AS$40,$AQ$38),""),"")</f>
        <v/>
      </c>
      <c r="Q5404" s="92" t="str">
        <f t="shared" si="856"/>
        <v/>
      </c>
      <c r="R5404" s="92" t="str">
        <f t="shared" si="857"/>
        <v/>
      </c>
      <c r="U5404" s="5"/>
      <c r="V5404" s="5"/>
      <c r="W5404" s="94" t="str">
        <f t="shared" si="855"/>
        <v/>
      </c>
      <c r="X5404" s="94" t="str">
        <f t="shared" si="858"/>
        <v/>
      </c>
      <c r="Y5404" s="5"/>
      <c r="BK5404" s="8"/>
      <c r="BL5404" s="5"/>
      <c r="BM5404" s="5"/>
      <c r="BN5404" s="5"/>
      <c r="BO5404" s="5"/>
      <c r="BP5404" s="1"/>
      <c r="BQ5404" s="1"/>
      <c r="BR5404" s="1"/>
      <c r="BS5404" s="1"/>
      <c r="BT5404" s="1"/>
      <c r="BU5404" s="4"/>
      <c r="BV5404" s="1"/>
      <c r="BW5404" s="3"/>
      <c r="BX5404" s="4"/>
      <c r="BY5404" s="5"/>
      <c r="BZ5404" s="5"/>
      <c r="CA5404" s="5"/>
      <c r="CB5404" s="5"/>
      <c r="CC5404" s="5"/>
      <c r="CD5404" s="43"/>
    </row>
    <row r="5405" spans="1:82" x14ac:dyDescent="0.25">
      <c r="A5405" s="8"/>
      <c r="B5405" s="5"/>
      <c r="C5405" s="5"/>
      <c r="D5405" s="5"/>
      <c r="E5405" s="5"/>
      <c r="F5405" s="94" t="str">
        <f t="shared" si="849"/>
        <v/>
      </c>
      <c r="G5405" s="94" t="str">
        <f t="shared" si="850"/>
        <v/>
      </c>
      <c r="H5405" s="127" t="str">
        <f>IF(A5405&lt;&gt;"",IF(MID(C5405,1,1)="c",$AS$26,IF(MID(C5405,1,1)="r",$AS$41,IF(MID(C5405,1,1)="p",#REF!,#REF!))),"")</f>
        <v/>
      </c>
      <c r="I5405" s="92" t="str">
        <f t="shared" si="851"/>
        <v/>
      </c>
      <c r="J5405" s="92" t="str">
        <f t="shared" si="852"/>
        <v/>
      </c>
      <c r="K5405" s="92" t="str">
        <f t="shared" si="853"/>
        <v/>
      </c>
      <c r="L5405" s="92" t="str">
        <f t="shared" si="854"/>
        <v/>
      </c>
      <c r="M5405" s="95" t="str">
        <f>IF(A5405&lt;&gt;"",IF(MID(C5405,1,1)="c",SigmaEpsConcrete(I5405,$AN$30:$AN$33,$AR$30:$AR$33,$AS$26,$AS$27,$AS$28,$AQ$20,$AU$19),""),"")</f>
        <v/>
      </c>
      <c r="N5405" s="95" t="str">
        <f>IF(A5405&lt;&gt;"",IF(MID(C5405,1,1)="r",SigmaEpsReinf(J5405,$AS$42:$AS$43,$AS$41,$AS$39,$AS$40,$AQ$38),""),"")</f>
        <v/>
      </c>
      <c r="Q5405" s="92" t="str">
        <f t="shared" si="856"/>
        <v/>
      </c>
      <c r="R5405" s="92" t="str">
        <f t="shared" si="857"/>
        <v/>
      </c>
      <c r="U5405" s="5"/>
      <c r="V5405" s="5"/>
      <c r="W5405" s="94" t="str">
        <f t="shared" si="855"/>
        <v/>
      </c>
      <c r="X5405" s="94" t="str">
        <f t="shared" si="858"/>
        <v/>
      </c>
      <c r="Y5405" s="5"/>
      <c r="BK5405" s="8"/>
      <c r="BL5405" s="5"/>
      <c r="BM5405" s="5"/>
      <c r="BN5405" s="5"/>
      <c r="BO5405" s="5"/>
      <c r="BP5405" s="1"/>
      <c r="BQ5405" s="1"/>
      <c r="BR5405" s="1"/>
      <c r="BS5405" s="1"/>
      <c r="BT5405" s="1"/>
      <c r="BU5405" s="4"/>
      <c r="BV5405" s="1"/>
      <c r="BW5405" s="3"/>
      <c r="BX5405" s="4"/>
      <c r="BY5405" s="5"/>
      <c r="BZ5405" s="5"/>
      <c r="CA5405" s="5"/>
      <c r="CB5405" s="5"/>
      <c r="CC5405" s="5"/>
      <c r="CD5405" s="43"/>
    </row>
    <row r="5406" spans="1:82" x14ac:dyDescent="0.25">
      <c r="A5406" s="8"/>
      <c r="B5406" s="5"/>
      <c r="C5406" s="5"/>
      <c r="D5406" s="5"/>
      <c r="E5406" s="5"/>
      <c r="F5406" s="94" t="str">
        <f t="shared" si="849"/>
        <v/>
      </c>
      <c r="G5406" s="94" t="str">
        <f t="shared" si="850"/>
        <v/>
      </c>
      <c r="H5406" s="127" t="str">
        <f>IF(A5406&lt;&gt;"",IF(MID(C5406,1,1)="c",$AS$26,IF(MID(C5406,1,1)="r",$AS$41,IF(MID(C5406,1,1)="p",#REF!,#REF!))),"")</f>
        <v/>
      </c>
      <c r="I5406" s="92" t="str">
        <f t="shared" si="851"/>
        <v/>
      </c>
      <c r="J5406" s="92" t="str">
        <f t="shared" si="852"/>
        <v/>
      </c>
      <c r="K5406" s="92" t="str">
        <f t="shared" si="853"/>
        <v/>
      </c>
      <c r="L5406" s="92" t="str">
        <f t="shared" si="854"/>
        <v/>
      </c>
      <c r="M5406" s="95" t="str">
        <f>IF(A5406&lt;&gt;"",IF(MID(C5406,1,1)="c",SigmaEpsConcrete(I5406,$AN$30:$AN$33,$AR$30:$AR$33,$AS$26,$AS$27,$AS$28,$AQ$20,$AU$19),""),"")</f>
        <v/>
      </c>
      <c r="N5406" s="95" t="str">
        <f>IF(A5406&lt;&gt;"",IF(MID(C5406,1,1)="r",SigmaEpsReinf(J5406,$AS$42:$AS$43,$AS$41,$AS$39,$AS$40,$AQ$38),""),"")</f>
        <v/>
      </c>
      <c r="Q5406" s="92" t="str">
        <f t="shared" si="856"/>
        <v/>
      </c>
      <c r="R5406" s="92" t="str">
        <f t="shared" si="857"/>
        <v/>
      </c>
      <c r="U5406" s="5"/>
      <c r="V5406" s="5"/>
      <c r="W5406" s="94" t="str">
        <f t="shared" si="855"/>
        <v/>
      </c>
      <c r="X5406" s="94" t="str">
        <f t="shared" si="858"/>
        <v/>
      </c>
      <c r="Y5406" s="5"/>
      <c r="BK5406" s="8"/>
      <c r="BL5406" s="5"/>
      <c r="BM5406" s="5"/>
      <c r="BN5406" s="5"/>
      <c r="BO5406" s="5"/>
      <c r="BP5406" s="1"/>
      <c r="BQ5406" s="1"/>
      <c r="BR5406" s="1"/>
      <c r="BS5406" s="1"/>
      <c r="BT5406" s="1"/>
      <c r="BU5406" s="4"/>
      <c r="BV5406" s="1"/>
      <c r="BW5406" s="3"/>
      <c r="BX5406" s="4"/>
      <c r="BY5406" s="5"/>
      <c r="BZ5406" s="5"/>
      <c r="CA5406" s="5"/>
      <c r="CB5406" s="5"/>
      <c r="CC5406" s="5"/>
      <c r="CD5406" s="43"/>
    </row>
    <row r="5407" spans="1:82" x14ac:dyDescent="0.25">
      <c r="A5407" s="8"/>
      <c r="B5407" s="5"/>
      <c r="C5407" s="5"/>
      <c r="D5407" s="5"/>
      <c r="E5407" s="5"/>
      <c r="F5407" s="94" t="str">
        <f t="shared" si="849"/>
        <v/>
      </c>
      <c r="G5407" s="94" t="str">
        <f t="shared" si="850"/>
        <v/>
      </c>
      <c r="H5407" s="127" t="str">
        <f>IF(A5407&lt;&gt;"",IF(MID(C5407,1,1)="c",$AS$26,IF(MID(C5407,1,1)="r",$AS$41,IF(MID(C5407,1,1)="p",#REF!,#REF!))),"")</f>
        <v/>
      </c>
      <c r="I5407" s="92" t="str">
        <f t="shared" si="851"/>
        <v/>
      </c>
      <c r="J5407" s="92" t="str">
        <f t="shared" si="852"/>
        <v/>
      </c>
      <c r="K5407" s="92" t="str">
        <f t="shared" si="853"/>
        <v/>
      </c>
      <c r="L5407" s="92" t="str">
        <f t="shared" si="854"/>
        <v/>
      </c>
      <c r="M5407" s="95" t="str">
        <f>IF(A5407&lt;&gt;"",IF(MID(C5407,1,1)="c",SigmaEpsConcrete(I5407,$AN$30:$AN$33,$AR$30:$AR$33,$AS$26,$AS$27,$AS$28,$AQ$20,$AU$19),""),"")</f>
        <v/>
      </c>
      <c r="N5407" s="95" t="str">
        <f>IF(A5407&lt;&gt;"",IF(MID(C5407,1,1)="r",SigmaEpsReinf(J5407,$AS$42:$AS$43,$AS$41,$AS$39,$AS$40,$AQ$38),""),"")</f>
        <v/>
      </c>
      <c r="Q5407" s="92" t="str">
        <f t="shared" si="856"/>
        <v/>
      </c>
      <c r="R5407" s="92" t="str">
        <f t="shared" si="857"/>
        <v/>
      </c>
      <c r="U5407" s="5"/>
      <c r="V5407" s="5"/>
      <c r="W5407" s="94" t="str">
        <f t="shared" si="855"/>
        <v/>
      </c>
      <c r="X5407" s="94" t="str">
        <f t="shared" si="858"/>
        <v/>
      </c>
      <c r="Y5407" s="5"/>
      <c r="BK5407" s="8"/>
      <c r="BL5407" s="5"/>
      <c r="BM5407" s="5"/>
      <c r="BN5407" s="5"/>
      <c r="BO5407" s="5"/>
      <c r="BP5407" s="1"/>
      <c r="BQ5407" s="1"/>
      <c r="BR5407" s="1"/>
      <c r="BS5407" s="1"/>
      <c r="BT5407" s="1"/>
      <c r="BU5407" s="4"/>
      <c r="BV5407" s="1"/>
      <c r="BW5407" s="3"/>
      <c r="BX5407" s="4"/>
      <c r="BY5407" s="5"/>
      <c r="BZ5407" s="5"/>
      <c r="CA5407" s="5"/>
      <c r="CB5407" s="5"/>
      <c r="CC5407" s="5"/>
      <c r="CD5407" s="43"/>
    </row>
    <row r="5408" spans="1:82" x14ac:dyDescent="0.25">
      <c r="A5408" s="8"/>
      <c r="B5408" s="5"/>
      <c r="C5408" s="5"/>
      <c r="D5408" s="5"/>
      <c r="E5408" s="5"/>
      <c r="F5408" s="94" t="str">
        <f t="shared" si="849"/>
        <v/>
      </c>
      <c r="G5408" s="94" t="str">
        <f t="shared" si="850"/>
        <v/>
      </c>
      <c r="H5408" s="127" t="str">
        <f>IF(A5408&lt;&gt;"",IF(MID(C5408,1,1)="c",$AS$26,IF(MID(C5408,1,1)="r",$AS$41,IF(MID(C5408,1,1)="p",#REF!,#REF!))),"")</f>
        <v/>
      </c>
      <c r="I5408" s="92" t="str">
        <f t="shared" si="851"/>
        <v/>
      </c>
      <c r="J5408" s="92" t="str">
        <f t="shared" si="852"/>
        <v/>
      </c>
      <c r="K5408" s="92" t="str">
        <f t="shared" si="853"/>
        <v/>
      </c>
      <c r="L5408" s="92" t="str">
        <f t="shared" si="854"/>
        <v/>
      </c>
      <c r="M5408" s="95" t="str">
        <f>IF(A5408&lt;&gt;"",IF(MID(C5408,1,1)="c",SigmaEpsConcrete(I5408,$AN$30:$AN$33,$AR$30:$AR$33,$AS$26,$AS$27,$AS$28,$AQ$20,$AU$19),""),"")</f>
        <v/>
      </c>
      <c r="N5408" s="95" t="str">
        <f>IF(A5408&lt;&gt;"",IF(MID(C5408,1,1)="r",SigmaEpsReinf(J5408,$AS$42:$AS$43,$AS$41,$AS$39,$AS$40,$AQ$38),""),"")</f>
        <v/>
      </c>
      <c r="Q5408" s="92" t="str">
        <f t="shared" si="856"/>
        <v/>
      </c>
      <c r="R5408" s="92" t="str">
        <f t="shared" si="857"/>
        <v/>
      </c>
      <c r="U5408" s="5"/>
      <c r="V5408" s="5"/>
      <c r="W5408" s="94" t="str">
        <f t="shared" si="855"/>
        <v/>
      </c>
      <c r="X5408" s="94" t="str">
        <f t="shared" si="858"/>
        <v/>
      </c>
      <c r="Y5408" s="5"/>
      <c r="BK5408" s="8"/>
      <c r="BL5408" s="5"/>
      <c r="BM5408" s="5"/>
      <c r="BN5408" s="5"/>
      <c r="BO5408" s="5"/>
      <c r="BP5408" s="1"/>
      <c r="BQ5408" s="1"/>
      <c r="BR5408" s="1"/>
      <c r="BS5408" s="1"/>
      <c r="BT5408" s="1"/>
      <c r="BU5408" s="4"/>
      <c r="BV5408" s="1"/>
      <c r="BW5408" s="3"/>
      <c r="BX5408" s="4"/>
      <c r="BY5408" s="5"/>
      <c r="BZ5408" s="5"/>
      <c r="CA5408" s="5"/>
      <c r="CB5408" s="5"/>
      <c r="CC5408" s="5"/>
      <c r="CD5408" s="43"/>
    </row>
    <row r="5409" spans="1:82" x14ac:dyDescent="0.25">
      <c r="A5409" s="8"/>
      <c r="B5409" s="5"/>
      <c r="C5409" s="5"/>
      <c r="D5409" s="5"/>
      <c r="E5409" s="5"/>
      <c r="F5409" s="94" t="str">
        <f t="shared" si="849"/>
        <v/>
      </c>
      <c r="G5409" s="94" t="str">
        <f t="shared" si="850"/>
        <v/>
      </c>
      <c r="H5409" s="127" t="str">
        <f>IF(A5409&lt;&gt;"",IF(MID(C5409,1,1)="c",$AS$26,IF(MID(C5409,1,1)="r",$AS$41,IF(MID(C5409,1,1)="p",#REF!,#REF!))),"")</f>
        <v/>
      </c>
      <c r="I5409" s="92" t="str">
        <f t="shared" si="851"/>
        <v/>
      </c>
      <c r="J5409" s="92" t="str">
        <f t="shared" si="852"/>
        <v/>
      </c>
      <c r="K5409" s="92" t="str">
        <f t="shared" si="853"/>
        <v/>
      </c>
      <c r="L5409" s="92" t="str">
        <f t="shared" si="854"/>
        <v/>
      </c>
      <c r="M5409" s="95" t="str">
        <f>IF(A5409&lt;&gt;"",IF(MID(C5409,1,1)="c",SigmaEpsConcrete(I5409,$AN$30:$AN$33,$AR$30:$AR$33,$AS$26,$AS$27,$AS$28,$AQ$20,$AU$19),""),"")</f>
        <v/>
      </c>
      <c r="N5409" s="95" t="str">
        <f>IF(A5409&lt;&gt;"",IF(MID(C5409,1,1)="r",SigmaEpsReinf(J5409,$AS$42:$AS$43,$AS$41,$AS$39,$AS$40,$AQ$38),""),"")</f>
        <v/>
      </c>
      <c r="Q5409" s="92" t="str">
        <f t="shared" si="856"/>
        <v/>
      </c>
      <c r="R5409" s="92" t="str">
        <f t="shared" si="857"/>
        <v/>
      </c>
      <c r="U5409" s="5"/>
      <c r="V5409" s="5"/>
      <c r="W5409" s="94" t="str">
        <f t="shared" si="855"/>
        <v/>
      </c>
      <c r="X5409" s="94" t="str">
        <f t="shared" si="858"/>
        <v/>
      </c>
      <c r="Y5409" s="5"/>
      <c r="BK5409" s="8"/>
      <c r="BL5409" s="5"/>
      <c r="BM5409" s="5"/>
      <c r="BN5409" s="5"/>
      <c r="BO5409" s="5"/>
      <c r="BP5409" s="1"/>
      <c r="BQ5409" s="1"/>
      <c r="BR5409" s="1"/>
      <c r="BS5409" s="1"/>
      <c r="BT5409" s="1"/>
      <c r="BU5409" s="4"/>
      <c r="BV5409" s="1"/>
      <c r="BW5409" s="3"/>
      <c r="BX5409" s="4"/>
      <c r="BY5409" s="5"/>
      <c r="BZ5409" s="5"/>
      <c r="CA5409" s="5"/>
      <c r="CB5409" s="5"/>
      <c r="CC5409" s="5"/>
      <c r="CD5409" s="43"/>
    </row>
    <row r="5410" spans="1:82" x14ac:dyDescent="0.25">
      <c r="A5410" s="8"/>
      <c r="B5410" s="5"/>
      <c r="C5410" s="5"/>
      <c r="D5410" s="5"/>
      <c r="E5410" s="5"/>
      <c r="F5410" s="94" t="str">
        <f t="shared" si="849"/>
        <v/>
      </c>
      <c r="G5410" s="94" t="str">
        <f t="shared" si="850"/>
        <v/>
      </c>
      <c r="H5410" s="127" t="str">
        <f>IF(A5410&lt;&gt;"",IF(MID(C5410,1,1)="c",$AS$26,IF(MID(C5410,1,1)="r",$AS$41,IF(MID(C5410,1,1)="p",#REF!,#REF!))),"")</f>
        <v/>
      </c>
      <c r="I5410" s="92" t="str">
        <f t="shared" si="851"/>
        <v/>
      </c>
      <c r="J5410" s="92" t="str">
        <f t="shared" si="852"/>
        <v/>
      </c>
      <c r="K5410" s="92" t="str">
        <f t="shared" si="853"/>
        <v/>
      </c>
      <c r="L5410" s="92" t="str">
        <f t="shared" si="854"/>
        <v/>
      </c>
      <c r="M5410" s="95" t="str">
        <f>IF(A5410&lt;&gt;"",IF(MID(C5410,1,1)="c",SigmaEpsConcrete(I5410,$AN$30:$AN$33,$AR$30:$AR$33,$AS$26,$AS$27,$AS$28,$AQ$20,$AU$19),""),"")</f>
        <v/>
      </c>
      <c r="N5410" s="95" t="str">
        <f>IF(A5410&lt;&gt;"",IF(MID(C5410,1,1)="r",SigmaEpsReinf(J5410,$AS$42:$AS$43,$AS$41,$AS$39,$AS$40,$AQ$38),""),"")</f>
        <v/>
      </c>
      <c r="Q5410" s="92" t="str">
        <f t="shared" si="856"/>
        <v/>
      </c>
      <c r="R5410" s="92" t="str">
        <f t="shared" si="857"/>
        <v/>
      </c>
      <c r="U5410" s="5"/>
      <c r="V5410" s="5"/>
      <c r="W5410" s="94" t="str">
        <f t="shared" si="855"/>
        <v/>
      </c>
      <c r="X5410" s="94" t="str">
        <f t="shared" si="858"/>
        <v/>
      </c>
      <c r="Y5410" s="5"/>
      <c r="BK5410" s="8"/>
      <c r="BL5410" s="5"/>
      <c r="BM5410" s="5"/>
      <c r="BN5410" s="5"/>
      <c r="BO5410" s="5"/>
      <c r="BP5410" s="1"/>
      <c r="BQ5410" s="1"/>
      <c r="BR5410" s="1"/>
      <c r="BS5410" s="1"/>
      <c r="BT5410" s="1"/>
      <c r="BU5410" s="4"/>
      <c r="BV5410" s="1"/>
      <c r="BW5410" s="3"/>
      <c r="BX5410" s="4"/>
      <c r="BY5410" s="5"/>
      <c r="BZ5410" s="5"/>
      <c r="CA5410" s="5"/>
      <c r="CB5410" s="5"/>
      <c r="CC5410" s="5"/>
      <c r="CD5410" s="43"/>
    </row>
    <row r="5411" spans="1:82" x14ac:dyDescent="0.25">
      <c r="A5411" s="8"/>
      <c r="B5411" s="5"/>
      <c r="C5411" s="5"/>
      <c r="D5411" s="5"/>
      <c r="E5411" s="5"/>
      <c r="F5411" s="94" t="str">
        <f t="shared" si="849"/>
        <v/>
      </c>
      <c r="G5411" s="94" t="str">
        <f t="shared" si="850"/>
        <v/>
      </c>
      <c r="H5411" s="127" t="str">
        <f>IF(A5411&lt;&gt;"",IF(MID(C5411,1,1)="c",$AS$26,IF(MID(C5411,1,1)="r",$AS$41,IF(MID(C5411,1,1)="p",#REF!,#REF!))),"")</f>
        <v/>
      </c>
      <c r="I5411" s="92" t="str">
        <f t="shared" si="851"/>
        <v/>
      </c>
      <c r="J5411" s="92" t="str">
        <f t="shared" si="852"/>
        <v/>
      </c>
      <c r="K5411" s="92" t="str">
        <f t="shared" si="853"/>
        <v/>
      </c>
      <c r="L5411" s="92" t="str">
        <f t="shared" si="854"/>
        <v/>
      </c>
      <c r="M5411" s="95" t="str">
        <f>IF(A5411&lt;&gt;"",IF(MID(C5411,1,1)="c",SigmaEpsConcrete(I5411,$AN$30:$AN$33,$AR$30:$AR$33,$AS$26,$AS$27,$AS$28,$AQ$20,$AU$19),""),"")</f>
        <v/>
      </c>
      <c r="N5411" s="95" t="str">
        <f>IF(A5411&lt;&gt;"",IF(MID(C5411,1,1)="r",SigmaEpsReinf(J5411,$AS$42:$AS$43,$AS$41,$AS$39,$AS$40,$AQ$38),""),"")</f>
        <v/>
      </c>
      <c r="Q5411" s="92" t="str">
        <f t="shared" si="856"/>
        <v/>
      </c>
      <c r="R5411" s="92" t="str">
        <f t="shared" si="857"/>
        <v/>
      </c>
      <c r="U5411" s="5"/>
      <c r="V5411" s="5"/>
      <c r="W5411" s="94" t="str">
        <f t="shared" si="855"/>
        <v/>
      </c>
      <c r="X5411" s="94" t="str">
        <f t="shared" si="858"/>
        <v/>
      </c>
      <c r="Y5411" s="5"/>
      <c r="BK5411" s="8"/>
      <c r="BL5411" s="5"/>
      <c r="BM5411" s="5"/>
      <c r="BN5411" s="5"/>
      <c r="BO5411" s="5"/>
      <c r="BP5411" s="1"/>
      <c r="BQ5411" s="1"/>
      <c r="BR5411" s="1"/>
      <c r="BS5411" s="1"/>
      <c r="BT5411" s="1"/>
      <c r="BU5411" s="4"/>
      <c r="BV5411" s="1"/>
      <c r="BW5411" s="3"/>
      <c r="BX5411" s="4"/>
      <c r="BY5411" s="5"/>
      <c r="BZ5411" s="5"/>
      <c r="CA5411" s="5"/>
      <c r="CB5411" s="5"/>
      <c r="CC5411" s="5"/>
      <c r="CD5411" s="43"/>
    </row>
    <row r="5412" spans="1:82" x14ac:dyDescent="0.25">
      <c r="A5412" s="8"/>
      <c r="B5412" s="5"/>
      <c r="C5412" s="5"/>
      <c r="D5412" s="5"/>
      <c r="E5412" s="5"/>
      <c r="F5412" s="94" t="str">
        <f t="shared" si="849"/>
        <v/>
      </c>
      <c r="G5412" s="94" t="str">
        <f t="shared" si="850"/>
        <v/>
      </c>
      <c r="H5412" s="127" t="str">
        <f>IF(A5412&lt;&gt;"",IF(MID(C5412,1,1)="c",$AS$26,IF(MID(C5412,1,1)="r",$AS$41,IF(MID(C5412,1,1)="p",#REF!,#REF!))),"")</f>
        <v/>
      </c>
      <c r="I5412" s="92" t="str">
        <f t="shared" si="851"/>
        <v/>
      </c>
      <c r="J5412" s="92" t="str">
        <f t="shared" si="852"/>
        <v/>
      </c>
      <c r="K5412" s="92" t="str">
        <f t="shared" si="853"/>
        <v/>
      </c>
      <c r="L5412" s="92" t="str">
        <f t="shared" si="854"/>
        <v/>
      </c>
      <c r="M5412" s="95" t="str">
        <f>IF(A5412&lt;&gt;"",IF(MID(C5412,1,1)="c",SigmaEpsConcrete(I5412,$AN$30:$AN$33,$AR$30:$AR$33,$AS$26,$AS$27,$AS$28,$AQ$20,$AU$19),""),"")</f>
        <v/>
      </c>
      <c r="N5412" s="95" t="str">
        <f>IF(A5412&lt;&gt;"",IF(MID(C5412,1,1)="r",SigmaEpsReinf(J5412,$AS$42:$AS$43,$AS$41,$AS$39,$AS$40,$AQ$38),""),"")</f>
        <v/>
      </c>
      <c r="Q5412" s="92" t="str">
        <f t="shared" si="856"/>
        <v/>
      </c>
      <c r="R5412" s="92" t="str">
        <f t="shared" si="857"/>
        <v/>
      </c>
      <c r="U5412" s="5"/>
      <c r="V5412" s="5"/>
      <c r="W5412" s="94" t="str">
        <f t="shared" si="855"/>
        <v/>
      </c>
      <c r="X5412" s="94" t="str">
        <f t="shared" si="858"/>
        <v/>
      </c>
      <c r="Y5412" s="5"/>
      <c r="BK5412" s="8"/>
      <c r="BL5412" s="5"/>
      <c r="BM5412" s="5"/>
      <c r="BN5412" s="5"/>
      <c r="BO5412" s="5"/>
      <c r="BP5412" s="1"/>
      <c r="BQ5412" s="1"/>
      <c r="BR5412" s="1"/>
      <c r="BS5412" s="1"/>
      <c r="BT5412" s="1"/>
      <c r="BU5412" s="4"/>
      <c r="BV5412" s="1"/>
      <c r="BW5412" s="3"/>
      <c r="BX5412" s="4"/>
      <c r="BY5412" s="5"/>
      <c r="BZ5412" s="5"/>
      <c r="CA5412" s="5"/>
      <c r="CB5412" s="5"/>
      <c r="CC5412" s="5"/>
      <c r="CD5412" s="43"/>
    </row>
    <row r="5413" spans="1:82" x14ac:dyDescent="0.25">
      <c r="A5413" s="8"/>
      <c r="B5413" s="5"/>
      <c r="C5413" s="5"/>
      <c r="D5413" s="5"/>
      <c r="E5413" s="5"/>
      <c r="F5413" s="94" t="str">
        <f t="shared" si="849"/>
        <v/>
      </c>
      <c r="G5413" s="94" t="str">
        <f t="shared" si="850"/>
        <v/>
      </c>
      <c r="H5413" s="127" t="str">
        <f>IF(A5413&lt;&gt;"",IF(MID(C5413,1,1)="c",$AS$26,IF(MID(C5413,1,1)="r",$AS$41,IF(MID(C5413,1,1)="p",#REF!,#REF!))),"")</f>
        <v/>
      </c>
      <c r="I5413" s="92" t="str">
        <f t="shared" si="851"/>
        <v/>
      </c>
      <c r="J5413" s="92" t="str">
        <f t="shared" si="852"/>
        <v/>
      </c>
      <c r="K5413" s="92" t="str">
        <f t="shared" si="853"/>
        <v/>
      </c>
      <c r="L5413" s="92" t="str">
        <f t="shared" si="854"/>
        <v/>
      </c>
      <c r="M5413" s="95" t="str">
        <f>IF(A5413&lt;&gt;"",IF(MID(C5413,1,1)="c",SigmaEpsConcrete(I5413,$AN$30:$AN$33,$AR$30:$AR$33,$AS$26,$AS$27,$AS$28,$AQ$20,$AU$19),""),"")</f>
        <v/>
      </c>
      <c r="N5413" s="95" t="str">
        <f>IF(A5413&lt;&gt;"",IF(MID(C5413,1,1)="r",SigmaEpsReinf(J5413,$AS$42:$AS$43,$AS$41,$AS$39,$AS$40,$AQ$38),""),"")</f>
        <v/>
      </c>
      <c r="Q5413" s="92" t="str">
        <f t="shared" si="856"/>
        <v/>
      </c>
      <c r="R5413" s="92" t="str">
        <f t="shared" si="857"/>
        <v/>
      </c>
      <c r="U5413" s="5"/>
      <c r="V5413" s="5"/>
      <c r="W5413" s="94" t="str">
        <f t="shared" si="855"/>
        <v/>
      </c>
      <c r="X5413" s="94" t="str">
        <f t="shared" si="858"/>
        <v/>
      </c>
      <c r="Y5413" s="5"/>
      <c r="BK5413" s="8"/>
      <c r="BL5413" s="5"/>
      <c r="BM5413" s="5"/>
      <c r="BN5413" s="5"/>
      <c r="BO5413" s="5"/>
      <c r="BP5413" s="1"/>
      <c r="BQ5413" s="1"/>
      <c r="BR5413" s="1"/>
      <c r="BS5413" s="1"/>
      <c r="BT5413" s="1"/>
      <c r="BU5413" s="4"/>
      <c r="BV5413" s="1"/>
      <c r="BW5413" s="3"/>
      <c r="BX5413" s="4"/>
      <c r="BY5413" s="5"/>
      <c r="BZ5413" s="5"/>
      <c r="CA5413" s="5"/>
      <c r="CB5413" s="5"/>
      <c r="CC5413" s="5"/>
      <c r="CD5413" s="43"/>
    </row>
    <row r="5414" spans="1:82" x14ac:dyDescent="0.25">
      <c r="A5414" s="8"/>
      <c r="B5414" s="5"/>
      <c r="C5414" s="5"/>
      <c r="D5414" s="5"/>
      <c r="E5414" s="5"/>
      <c r="F5414" s="94" t="str">
        <f t="shared" si="849"/>
        <v/>
      </c>
      <c r="G5414" s="94" t="str">
        <f t="shared" si="850"/>
        <v/>
      </c>
      <c r="H5414" s="127" t="str">
        <f>IF(A5414&lt;&gt;"",IF(MID(C5414,1,1)="c",$AS$26,IF(MID(C5414,1,1)="r",$AS$41,IF(MID(C5414,1,1)="p",#REF!,#REF!))),"")</f>
        <v/>
      </c>
      <c r="I5414" s="92" t="str">
        <f t="shared" si="851"/>
        <v/>
      </c>
      <c r="J5414" s="92" t="str">
        <f t="shared" si="852"/>
        <v/>
      </c>
      <c r="K5414" s="92" t="str">
        <f t="shared" si="853"/>
        <v/>
      </c>
      <c r="L5414" s="92" t="str">
        <f t="shared" si="854"/>
        <v/>
      </c>
      <c r="M5414" s="95" t="str">
        <f>IF(A5414&lt;&gt;"",IF(MID(C5414,1,1)="c",SigmaEpsConcrete(I5414,$AN$30:$AN$33,$AR$30:$AR$33,$AS$26,$AS$27,$AS$28,$AQ$20,$AU$19),""),"")</f>
        <v/>
      </c>
      <c r="N5414" s="95" t="str">
        <f>IF(A5414&lt;&gt;"",IF(MID(C5414,1,1)="r",SigmaEpsReinf(J5414,$AS$42:$AS$43,$AS$41,$AS$39,$AS$40,$AQ$38),""),"")</f>
        <v/>
      </c>
      <c r="Q5414" s="92" t="str">
        <f t="shared" si="856"/>
        <v/>
      </c>
      <c r="R5414" s="92" t="str">
        <f t="shared" si="857"/>
        <v/>
      </c>
      <c r="U5414" s="5"/>
      <c r="V5414" s="5"/>
      <c r="W5414" s="94" t="str">
        <f t="shared" si="855"/>
        <v/>
      </c>
      <c r="X5414" s="94" t="str">
        <f t="shared" si="858"/>
        <v/>
      </c>
      <c r="Y5414" s="5"/>
      <c r="BK5414" s="8"/>
      <c r="BL5414" s="5"/>
      <c r="BM5414" s="5"/>
      <c r="BN5414" s="5"/>
      <c r="BO5414" s="5"/>
      <c r="BP5414" s="1"/>
      <c r="BQ5414" s="1"/>
      <c r="BR5414" s="1"/>
      <c r="BS5414" s="1"/>
      <c r="BT5414" s="1"/>
      <c r="BU5414" s="4"/>
      <c r="BV5414" s="1"/>
      <c r="BW5414" s="3"/>
      <c r="BX5414" s="4"/>
      <c r="BY5414" s="5"/>
      <c r="BZ5414" s="5"/>
      <c r="CA5414" s="5"/>
      <c r="CB5414" s="5"/>
      <c r="CC5414" s="5"/>
      <c r="CD5414" s="43"/>
    </row>
    <row r="5415" spans="1:82" x14ac:dyDescent="0.25">
      <c r="A5415" s="8"/>
      <c r="B5415" s="5"/>
      <c r="C5415" s="5"/>
      <c r="D5415" s="5"/>
      <c r="E5415" s="5"/>
      <c r="F5415" s="94" t="str">
        <f t="shared" si="849"/>
        <v/>
      </c>
      <c r="G5415" s="94" t="str">
        <f t="shared" si="850"/>
        <v/>
      </c>
      <c r="H5415" s="127" t="str">
        <f>IF(A5415&lt;&gt;"",IF(MID(C5415,1,1)="c",$AS$26,IF(MID(C5415,1,1)="r",$AS$41,IF(MID(C5415,1,1)="p",#REF!,#REF!))),"")</f>
        <v/>
      </c>
      <c r="I5415" s="92" t="str">
        <f t="shared" si="851"/>
        <v/>
      </c>
      <c r="J5415" s="92" t="str">
        <f t="shared" si="852"/>
        <v/>
      </c>
      <c r="K5415" s="92" t="str">
        <f t="shared" si="853"/>
        <v/>
      </c>
      <c r="L5415" s="92" t="str">
        <f t="shared" si="854"/>
        <v/>
      </c>
      <c r="M5415" s="95" t="str">
        <f>IF(A5415&lt;&gt;"",IF(MID(C5415,1,1)="c",SigmaEpsConcrete(I5415,$AN$30:$AN$33,$AR$30:$AR$33,$AS$26,$AS$27,$AS$28,$AQ$20,$AU$19),""),"")</f>
        <v/>
      </c>
      <c r="N5415" s="95" t="str">
        <f>IF(A5415&lt;&gt;"",IF(MID(C5415,1,1)="r",SigmaEpsReinf(J5415,$AS$42:$AS$43,$AS$41,$AS$39,$AS$40,$AQ$38),""),"")</f>
        <v/>
      </c>
      <c r="Q5415" s="92" t="str">
        <f t="shared" si="856"/>
        <v/>
      </c>
      <c r="R5415" s="92" t="str">
        <f t="shared" si="857"/>
        <v/>
      </c>
      <c r="U5415" s="5"/>
      <c r="V5415" s="5"/>
      <c r="W5415" s="94" t="str">
        <f t="shared" si="855"/>
        <v/>
      </c>
      <c r="X5415" s="94" t="str">
        <f t="shared" si="858"/>
        <v/>
      </c>
      <c r="Y5415" s="5"/>
      <c r="BK5415" s="8"/>
      <c r="BL5415" s="5"/>
      <c r="BM5415" s="5"/>
      <c r="BN5415" s="5"/>
      <c r="BO5415" s="5"/>
      <c r="BP5415" s="1"/>
      <c r="BQ5415" s="1"/>
      <c r="BR5415" s="1"/>
      <c r="BS5415" s="1"/>
      <c r="BT5415" s="1"/>
      <c r="BU5415" s="4"/>
      <c r="BV5415" s="1"/>
      <c r="BW5415" s="3"/>
      <c r="BX5415" s="4"/>
      <c r="BY5415" s="5"/>
      <c r="BZ5415" s="5"/>
      <c r="CA5415" s="5"/>
      <c r="CB5415" s="5"/>
      <c r="CC5415" s="5"/>
      <c r="CD5415" s="43"/>
    </row>
    <row r="5416" spans="1:82" x14ac:dyDescent="0.25">
      <c r="A5416" s="8"/>
      <c r="B5416" s="5"/>
      <c r="C5416" s="5"/>
      <c r="D5416" s="5"/>
      <c r="E5416" s="5"/>
      <c r="F5416" s="94" t="str">
        <f t="shared" si="849"/>
        <v/>
      </c>
      <c r="G5416" s="94" t="str">
        <f t="shared" si="850"/>
        <v/>
      </c>
      <c r="H5416" s="127" t="str">
        <f>IF(A5416&lt;&gt;"",IF(MID(C5416,1,1)="c",$AS$26,IF(MID(C5416,1,1)="r",$AS$41,IF(MID(C5416,1,1)="p",#REF!,#REF!))),"")</f>
        <v/>
      </c>
      <c r="I5416" s="92" t="str">
        <f t="shared" si="851"/>
        <v/>
      </c>
      <c r="J5416" s="92" t="str">
        <f t="shared" si="852"/>
        <v/>
      </c>
      <c r="K5416" s="92" t="str">
        <f t="shared" si="853"/>
        <v/>
      </c>
      <c r="L5416" s="92" t="str">
        <f t="shared" si="854"/>
        <v/>
      </c>
      <c r="M5416" s="95" t="str">
        <f>IF(A5416&lt;&gt;"",IF(MID(C5416,1,1)="c",SigmaEpsConcrete(I5416,$AN$30:$AN$33,$AR$30:$AR$33,$AS$26,$AS$27,$AS$28,$AQ$20,$AU$19),""),"")</f>
        <v/>
      </c>
      <c r="N5416" s="95" t="str">
        <f>IF(A5416&lt;&gt;"",IF(MID(C5416,1,1)="r",SigmaEpsReinf(J5416,$AS$42:$AS$43,$AS$41,$AS$39,$AS$40,$AQ$38),""),"")</f>
        <v/>
      </c>
      <c r="Q5416" s="92" t="str">
        <f t="shared" si="856"/>
        <v/>
      </c>
      <c r="R5416" s="92" t="str">
        <f t="shared" si="857"/>
        <v/>
      </c>
      <c r="U5416" s="5"/>
      <c r="V5416" s="5"/>
      <c r="W5416" s="94" t="str">
        <f t="shared" si="855"/>
        <v/>
      </c>
      <c r="X5416" s="94" t="str">
        <f t="shared" si="858"/>
        <v/>
      </c>
      <c r="Y5416" s="5"/>
      <c r="BK5416" s="8"/>
      <c r="BL5416" s="5"/>
      <c r="BM5416" s="5"/>
      <c r="BN5416" s="5"/>
      <c r="BO5416" s="5"/>
      <c r="BP5416" s="1"/>
      <c r="BQ5416" s="1"/>
      <c r="BR5416" s="1"/>
      <c r="BS5416" s="1"/>
      <c r="BT5416" s="1"/>
      <c r="BU5416" s="4"/>
      <c r="BV5416" s="1"/>
      <c r="BW5416" s="3"/>
      <c r="BX5416" s="4"/>
      <c r="BY5416" s="5"/>
      <c r="BZ5416" s="5"/>
      <c r="CA5416" s="5"/>
      <c r="CB5416" s="5"/>
      <c r="CC5416" s="5"/>
      <c r="CD5416" s="43"/>
    </row>
    <row r="5417" spans="1:82" x14ac:dyDescent="0.25">
      <c r="A5417" s="8"/>
      <c r="B5417" s="5"/>
      <c r="C5417" s="5"/>
      <c r="D5417" s="5"/>
      <c r="E5417" s="5"/>
      <c r="F5417" s="94" t="str">
        <f t="shared" si="849"/>
        <v/>
      </c>
      <c r="G5417" s="94" t="str">
        <f t="shared" si="850"/>
        <v/>
      </c>
      <c r="H5417" s="127" t="str">
        <f>IF(A5417&lt;&gt;"",IF(MID(C5417,1,1)="c",$AS$26,IF(MID(C5417,1,1)="r",$AS$41,IF(MID(C5417,1,1)="p",#REF!,#REF!))),"")</f>
        <v/>
      </c>
      <c r="I5417" s="92" t="str">
        <f t="shared" si="851"/>
        <v/>
      </c>
      <c r="J5417" s="92" t="str">
        <f t="shared" si="852"/>
        <v/>
      </c>
      <c r="K5417" s="92" t="str">
        <f t="shared" si="853"/>
        <v/>
      </c>
      <c r="L5417" s="92" t="str">
        <f t="shared" si="854"/>
        <v/>
      </c>
      <c r="M5417" s="95" t="str">
        <f>IF(A5417&lt;&gt;"",IF(MID(C5417,1,1)="c",SigmaEpsConcrete(I5417,$AN$30:$AN$33,$AR$30:$AR$33,$AS$26,$AS$27,$AS$28,$AQ$20,$AU$19),""),"")</f>
        <v/>
      </c>
      <c r="N5417" s="95" t="str">
        <f>IF(A5417&lt;&gt;"",IF(MID(C5417,1,1)="r",SigmaEpsReinf(J5417,$AS$42:$AS$43,$AS$41,$AS$39,$AS$40,$AQ$38),""),"")</f>
        <v/>
      </c>
      <c r="Q5417" s="92" t="str">
        <f t="shared" si="856"/>
        <v/>
      </c>
      <c r="R5417" s="92" t="str">
        <f t="shared" si="857"/>
        <v/>
      </c>
      <c r="U5417" s="5"/>
      <c r="V5417" s="5"/>
      <c r="W5417" s="94" t="str">
        <f t="shared" si="855"/>
        <v/>
      </c>
      <c r="X5417" s="94" t="str">
        <f t="shared" si="858"/>
        <v/>
      </c>
      <c r="Y5417" s="5"/>
      <c r="BK5417" s="8"/>
      <c r="BL5417" s="5"/>
      <c r="BM5417" s="5"/>
      <c r="BN5417" s="5"/>
      <c r="BO5417" s="5"/>
      <c r="BP5417" s="1"/>
      <c r="BQ5417" s="1"/>
      <c r="BR5417" s="1"/>
      <c r="BS5417" s="1"/>
      <c r="BT5417" s="1"/>
      <c r="BU5417" s="4"/>
      <c r="BV5417" s="1"/>
      <c r="BW5417" s="3"/>
      <c r="BX5417" s="4"/>
      <c r="BY5417" s="5"/>
      <c r="BZ5417" s="5"/>
      <c r="CA5417" s="5"/>
      <c r="CB5417" s="5"/>
      <c r="CC5417" s="5"/>
      <c r="CD5417" s="43"/>
    </row>
    <row r="5418" spans="1:82" x14ac:dyDescent="0.25">
      <c r="A5418" s="8"/>
      <c r="B5418" s="5"/>
      <c r="C5418" s="5"/>
      <c r="D5418" s="5"/>
      <c r="E5418" s="5"/>
      <c r="F5418" s="94" t="str">
        <f t="shared" si="849"/>
        <v/>
      </c>
      <c r="G5418" s="94" t="str">
        <f t="shared" si="850"/>
        <v/>
      </c>
      <c r="H5418" s="127" t="str">
        <f>IF(A5418&lt;&gt;"",IF(MID(C5418,1,1)="c",$AS$26,IF(MID(C5418,1,1)="r",$AS$41,IF(MID(C5418,1,1)="p",#REF!,#REF!))),"")</f>
        <v/>
      </c>
      <c r="I5418" s="92" t="str">
        <f t="shared" si="851"/>
        <v/>
      </c>
      <c r="J5418" s="92" t="str">
        <f t="shared" si="852"/>
        <v/>
      </c>
      <c r="K5418" s="92" t="str">
        <f t="shared" si="853"/>
        <v/>
      </c>
      <c r="L5418" s="92" t="str">
        <f t="shared" si="854"/>
        <v/>
      </c>
      <c r="M5418" s="95" t="str">
        <f>IF(A5418&lt;&gt;"",IF(MID(C5418,1,1)="c",SigmaEpsConcrete(I5418,$AN$30:$AN$33,$AR$30:$AR$33,$AS$26,$AS$27,$AS$28,$AQ$20,$AU$19),""),"")</f>
        <v/>
      </c>
      <c r="N5418" s="95" t="str">
        <f>IF(A5418&lt;&gt;"",IF(MID(C5418,1,1)="r",SigmaEpsReinf(J5418,$AS$42:$AS$43,$AS$41,$AS$39,$AS$40,$AQ$38),""),"")</f>
        <v/>
      </c>
      <c r="Q5418" s="92" t="str">
        <f t="shared" si="856"/>
        <v/>
      </c>
      <c r="R5418" s="92" t="str">
        <f t="shared" si="857"/>
        <v/>
      </c>
      <c r="U5418" s="5"/>
      <c r="V5418" s="5"/>
      <c r="W5418" s="94" t="str">
        <f t="shared" si="855"/>
        <v/>
      </c>
      <c r="X5418" s="94" t="str">
        <f t="shared" si="858"/>
        <v/>
      </c>
      <c r="Y5418" s="5"/>
      <c r="BK5418" s="8"/>
      <c r="BL5418" s="5"/>
      <c r="BM5418" s="5"/>
      <c r="BN5418" s="5"/>
      <c r="BO5418" s="5"/>
      <c r="BP5418" s="1"/>
      <c r="BQ5418" s="1"/>
      <c r="BR5418" s="1"/>
      <c r="BS5418" s="1"/>
      <c r="BT5418" s="1"/>
      <c r="BU5418" s="4"/>
      <c r="BV5418" s="1"/>
      <c r="BW5418" s="3"/>
      <c r="BX5418" s="4"/>
      <c r="BY5418" s="5"/>
      <c r="BZ5418" s="5"/>
      <c r="CA5418" s="5"/>
      <c r="CB5418" s="5"/>
      <c r="CC5418" s="5"/>
      <c r="CD5418" s="43"/>
    </row>
    <row r="5419" spans="1:82" x14ac:dyDescent="0.25">
      <c r="A5419" s="8"/>
      <c r="B5419" s="5"/>
      <c r="C5419" s="5"/>
      <c r="D5419" s="5"/>
      <c r="E5419" s="5"/>
      <c r="F5419" s="94" t="str">
        <f t="shared" si="849"/>
        <v/>
      </c>
      <c r="G5419" s="94" t="str">
        <f t="shared" si="850"/>
        <v/>
      </c>
      <c r="H5419" s="127" t="str">
        <f>IF(A5419&lt;&gt;"",IF(MID(C5419,1,1)="c",$AS$26,IF(MID(C5419,1,1)="r",$AS$41,IF(MID(C5419,1,1)="p",#REF!,#REF!))),"")</f>
        <v/>
      </c>
      <c r="I5419" s="92" t="str">
        <f t="shared" si="851"/>
        <v/>
      </c>
      <c r="J5419" s="92" t="str">
        <f t="shared" si="852"/>
        <v/>
      </c>
      <c r="K5419" s="92" t="str">
        <f t="shared" si="853"/>
        <v/>
      </c>
      <c r="L5419" s="92" t="str">
        <f t="shared" si="854"/>
        <v/>
      </c>
      <c r="M5419" s="95" t="str">
        <f>IF(A5419&lt;&gt;"",IF(MID(C5419,1,1)="c",SigmaEpsConcrete(I5419,$AN$30:$AN$33,$AR$30:$AR$33,$AS$26,$AS$27,$AS$28,$AQ$20,$AU$19),""),"")</f>
        <v/>
      </c>
      <c r="N5419" s="95" t="str">
        <f>IF(A5419&lt;&gt;"",IF(MID(C5419,1,1)="r",SigmaEpsReinf(J5419,$AS$42:$AS$43,$AS$41,$AS$39,$AS$40,$AQ$38),""),"")</f>
        <v/>
      </c>
      <c r="Q5419" s="92" t="str">
        <f t="shared" si="856"/>
        <v/>
      </c>
      <c r="R5419" s="92" t="str">
        <f t="shared" si="857"/>
        <v/>
      </c>
      <c r="U5419" s="5"/>
      <c r="V5419" s="5"/>
      <c r="W5419" s="94" t="str">
        <f t="shared" si="855"/>
        <v/>
      </c>
      <c r="X5419" s="94" t="str">
        <f t="shared" si="858"/>
        <v/>
      </c>
      <c r="Y5419" s="5"/>
      <c r="BK5419" s="8"/>
      <c r="BL5419" s="5"/>
      <c r="BM5419" s="5"/>
      <c r="BN5419" s="5"/>
      <c r="BO5419" s="5"/>
      <c r="BP5419" s="1"/>
      <c r="BQ5419" s="1"/>
      <c r="BR5419" s="1"/>
      <c r="BS5419" s="1"/>
      <c r="BT5419" s="1"/>
      <c r="BU5419" s="4"/>
      <c r="BV5419" s="1"/>
      <c r="BW5419" s="3"/>
      <c r="BX5419" s="4"/>
      <c r="BY5419" s="5"/>
      <c r="BZ5419" s="5"/>
      <c r="CA5419" s="5"/>
      <c r="CB5419" s="5"/>
      <c r="CC5419" s="5"/>
      <c r="CD5419" s="43"/>
    </row>
    <row r="5420" spans="1:82" x14ac:dyDescent="0.25">
      <c r="A5420" s="8"/>
      <c r="B5420" s="5"/>
      <c r="C5420" s="5"/>
      <c r="D5420" s="5"/>
      <c r="E5420" s="5"/>
      <c r="F5420" s="94" t="str">
        <f t="shared" si="849"/>
        <v/>
      </c>
      <c r="G5420" s="94" t="str">
        <f t="shared" si="850"/>
        <v/>
      </c>
      <c r="H5420" s="127" t="str">
        <f>IF(A5420&lt;&gt;"",IF(MID(C5420,1,1)="c",$AS$26,IF(MID(C5420,1,1)="r",$AS$41,IF(MID(C5420,1,1)="p",#REF!,#REF!))),"")</f>
        <v/>
      </c>
      <c r="I5420" s="92" t="str">
        <f t="shared" si="851"/>
        <v/>
      </c>
      <c r="J5420" s="92" t="str">
        <f t="shared" si="852"/>
        <v/>
      </c>
      <c r="K5420" s="92" t="str">
        <f t="shared" si="853"/>
        <v/>
      </c>
      <c r="L5420" s="92" t="str">
        <f t="shared" si="854"/>
        <v/>
      </c>
      <c r="M5420" s="95" t="str">
        <f>IF(A5420&lt;&gt;"",IF(MID(C5420,1,1)="c",SigmaEpsConcrete(I5420,$AN$30:$AN$33,$AR$30:$AR$33,$AS$26,$AS$27,$AS$28,$AQ$20,$AU$19),""),"")</f>
        <v/>
      </c>
      <c r="N5420" s="95" t="str">
        <f>IF(A5420&lt;&gt;"",IF(MID(C5420,1,1)="r",SigmaEpsReinf(J5420,$AS$42:$AS$43,$AS$41,$AS$39,$AS$40,$AQ$38),""),"")</f>
        <v/>
      </c>
      <c r="Q5420" s="92" t="str">
        <f t="shared" si="856"/>
        <v/>
      </c>
      <c r="R5420" s="92" t="str">
        <f t="shared" si="857"/>
        <v/>
      </c>
      <c r="U5420" s="5"/>
      <c r="V5420" s="5"/>
      <c r="W5420" s="94" t="str">
        <f t="shared" si="855"/>
        <v/>
      </c>
      <c r="X5420" s="94" t="str">
        <f t="shared" si="858"/>
        <v/>
      </c>
      <c r="Y5420" s="5"/>
      <c r="BK5420" s="8"/>
      <c r="BL5420" s="5"/>
      <c r="BM5420" s="5"/>
      <c r="BN5420" s="5"/>
      <c r="BO5420" s="5"/>
      <c r="BP5420" s="1"/>
      <c r="BQ5420" s="1"/>
      <c r="BR5420" s="1"/>
      <c r="BS5420" s="1"/>
      <c r="BT5420" s="1"/>
      <c r="BU5420" s="4"/>
      <c r="BV5420" s="1"/>
      <c r="BW5420" s="3"/>
      <c r="BX5420" s="4"/>
      <c r="BY5420" s="5"/>
      <c r="BZ5420" s="5"/>
      <c r="CA5420" s="5"/>
      <c r="CB5420" s="5"/>
      <c r="CC5420" s="5"/>
      <c r="CD5420" s="43"/>
    </row>
    <row r="5421" spans="1:82" x14ac:dyDescent="0.25">
      <c r="A5421" s="8"/>
      <c r="B5421" s="5"/>
      <c r="C5421" s="5"/>
      <c r="D5421" s="5"/>
      <c r="E5421" s="5"/>
      <c r="F5421" s="94" t="str">
        <f t="shared" si="849"/>
        <v/>
      </c>
      <c r="G5421" s="94" t="str">
        <f t="shared" si="850"/>
        <v/>
      </c>
      <c r="H5421" s="127" t="str">
        <f>IF(A5421&lt;&gt;"",IF(MID(C5421,1,1)="c",$AS$26,IF(MID(C5421,1,1)="r",$AS$41,IF(MID(C5421,1,1)="p",#REF!,#REF!))),"")</f>
        <v/>
      </c>
      <c r="I5421" s="92" t="str">
        <f t="shared" si="851"/>
        <v/>
      </c>
      <c r="J5421" s="92" t="str">
        <f t="shared" si="852"/>
        <v/>
      </c>
      <c r="K5421" s="92" t="str">
        <f t="shared" si="853"/>
        <v/>
      </c>
      <c r="L5421" s="92" t="str">
        <f t="shared" si="854"/>
        <v/>
      </c>
      <c r="M5421" s="95" t="str">
        <f>IF(A5421&lt;&gt;"",IF(MID(C5421,1,1)="c",SigmaEpsConcrete(I5421,$AN$30:$AN$33,$AR$30:$AR$33,$AS$26,$AS$27,$AS$28,$AQ$20,$AU$19),""),"")</f>
        <v/>
      </c>
      <c r="N5421" s="95" t="str">
        <f>IF(A5421&lt;&gt;"",IF(MID(C5421,1,1)="r",SigmaEpsReinf(J5421,$AS$42:$AS$43,$AS$41,$AS$39,$AS$40,$AQ$38),""),"")</f>
        <v/>
      </c>
      <c r="Q5421" s="92" t="str">
        <f t="shared" si="856"/>
        <v/>
      </c>
      <c r="R5421" s="92" t="str">
        <f t="shared" si="857"/>
        <v/>
      </c>
      <c r="U5421" s="5"/>
      <c r="V5421" s="5"/>
      <c r="W5421" s="94" t="str">
        <f t="shared" si="855"/>
        <v/>
      </c>
      <c r="X5421" s="94" t="str">
        <f t="shared" si="858"/>
        <v/>
      </c>
      <c r="Y5421" s="5"/>
      <c r="BK5421" s="8"/>
      <c r="BL5421" s="5"/>
      <c r="BM5421" s="5"/>
      <c r="BN5421" s="5"/>
      <c r="BO5421" s="5"/>
      <c r="BP5421" s="1"/>
      <c r="BQ5421" s="1"/>
      <c r="BR5421" s="1"/>
      <c r="BS5421" s="1"/>
      <c r="BT5421" s="1"/>
      <c r="BU5421" s="4"/>
      <c r="BV5421" s="1"/>
      <c r="BW5421" s="3"/>
      <c r="BX5421" s="4"/>
      <c r="BY5421" s="5"/>
      <c r="BZ5421" s="5"/>
      <c r="CA5421" s="5"/>
      <c r="CB5421" s="5"/>
      <c r="CC5421" s="5"/>
      <c r="CD5421" s="43"/>
    </row>
    <row r="5422" spans="1:82" x14ac:dyDescent="0.25">
      <c r="A5422" s="8"/>
      <c r="B5422" s="5"/>
      <c r="C5422" s="5"/>
      <c r="D5422" s="5"/>
      <c r="E5422" s="5"/>
      <c r="F5422" s="94" t="str">
        <f t="shared" si="849"/>
        <v/>
      </c>
      <c r="G5422" s="94" t="str">
        <f t="shared" si="850"/>
        <v/>
      </c>
      <c r="H5422" s="127" t="str">
        <f>IF(A5422&lt;&gt;"",IF(MID(C5422,1,1)="c",$AS$26,IF(MID(C5422,1,1)="r",$AS$41,IF(MID(C5422,1,1)="p",#REF!,#REF!))),"")</f>
        <v/>
      </c>
      <c r="I5422" s="92" t="str">
        <f t="shared" si="851"/>
        <v/>
      </c>
      <c r="J5422" s="92" t="str">
        <f t="shared" si="852"/>
        <v/>
      </c>
      <c r="K5422" s="92" t="str">
        <f t="shared" si="853"/>
        <v/>
      </c>
      <c r="L5422" s="92" t="str">
        <f t="shared" si="854"/>
        <v/>
      </c>
      <c r="M5422" s="95" t="str">
        <f>IF(A5422&lt;&gt;"",IF(MID(C5422,1,1)="c",SigmaEpsConcrete(I5422,$AN$30:$AN$33,$AR$30:$AR$33,$AS$26,$AS$27,$AS$28,$AQ$20,$AU$19),""),"")</f>
        <v/>
      </c>
      <c r="N5422" s="95" t="str">
        <f>IF(A5422&lt;&gt;"",IF(MID(C5422,1,1)="r",SigmaEpsReinf(J5422,$AS$42:$AS$43,$AS$41,$AS$39,$AS$40,$AQ$38),""),"")</f>
        <v/>
      </c>
      <c r="Q5422" s="92" t="str">
        <f t="shared" si="856"/>
        <v/>
      </c>
      <c r="R5422" s="92" t="str">
        <f t="shared" si="857"/>
        <v/>
      </c>
      <c r="U5422" s="5"/>
      <c r="V5422" s="5"/>
      <c r="W5422" s="94" t="str">
        <f t="shared" si="855"/>
        <v/>
      </c>
      <c r="X5422" s="94" t="str">
        <f t="shared" si="858"/>
        <v/>
      </c>
      <c r="Y5422" s="5"/>
      <c r="BK5422" s="8"/>
      <c r="BL5422" s="5"/>
      <c r="BM5422" s="5"/>
      <c r="BN5422" s="5"/>
      <c r="BO5422" s="5"/>
      <c r="BP5422" s="1"/>
      <c r="BQ5422" s="1"/>
      <c r="BR5422" s="1"/>
      <c r="BS5422" s="1"/>
      <c r="BT5422" s="1"/>
      <c r="BU5422" s="4"/>
      <c r="BV5422" s="1"/>
      <c r="BW5422" s="3"/>
      <c r="BX5422" s="4"/>
      <c r="BY5422" s="5"/>
      <c r="BZ5422" s="5"/>
      <c r="CA5422" s="5"/>
      <c r="CB5422" s="5"/>
      <c r="CC5422" s="5"/>
      <c r="CD5422" s="43"/>
    </row>
    <row r="5423" spans="1:82" x14ac:dyDescent="0.25">
      <c r="A5423" s="8"/>
      <c r="B5423" s="5"/>
      <c r="C5423" s="5"/>
      <c r="D5423" s="5"/>
      <c r="E5423" s="5"/>
      <c r="F5423" s="94" t="str">
        <f t="shared" si="849"/>
        <v/>
      </c>
      <c r="G5423" s="94" t="str">
        <f t="shared" si="850"/>
        <v/>
      </c>
      <c r="H5423" s="127" t="str">
        <f>IF(A5423&lt;&gt;"",IF(MID(C5423,1,1)="c",$AS$26,IF(MID(C5423,1,1)="r",$AS$41,IF(MID(C5423,1,1)="p",#REF!,#REF!))),"")</f>
        <v/>
      </c>
      <c r="I5423" s="92" t="str">
        <f t="shared" si="851"/>
        <v/>
      </c>
      <c r="J5423" s="92" t="str">
        <f t="shared" si="852"/>
        <v/>
      </c>
      <c r="K5423" s="92" t="str">
        <f t="shared" si="853"/>
        <v/>
      </c>
      <c r="L5423" s="92" t="str">
        <f t="shared" si="854"/>
        <v/>
      </c>
      <c r="M5423" s="95" t="str">
        <f>IF(A5423&lt;&gt;"",IF(MID(C5423,1,1)="c",SigmaEpsConcrete(I5423,$AN$30:$AN$33,$AR$30:$AR$33,$AS$26,$AS$27,$AS$28,$AQ$20,$AU$19),""),"")</f>
        <v/>
      </c>
      <c r="N5423" s="95" t="str">
        <f>IF(A5423&lt;&gt;"",IF(MID(C5423,1,1)="r",SigmaEpsReinf(J5423,$AS$42:$AS$43,$AS$41,$AS$39,$AS$40,$AQ$38),""),"")</f>
        <v/>
      </c>
      <c r="Q5423" s="92" t="str">
        <f t="shared" si="856"/>
        <v/>
      </c>
      <c r="R5423" s="92" t="str">
        <f t="shared" si="857"/>
        <v/>
      </c>
      <c r="U5423" s="5"/>
      <c r="V5423" s="5"/>
      <c r="W5423" s="94" t="str">
        <f t="shared" si="855"/>
        <v/>
      </c>
      <c r="X5423" s="94" t="str">
        <f t="shared" si="858"/>
        <v/>
      </c>
      <c r="Y5423" s="5"/>
      <c r="BK5423" s="8"/>
      <c r="BL5423" s="5"/>
      <c r="BM5423" s="5"/>
      <c r="BN5423" s="5"/>
      <c r="BO5423" s="5"/>
      <c r="BP5423" s="1"/>
      <c r="BQ5423" s="1"/>
      <c r="BR5423" s="1"/>
      <c r="BS5423" s="1"/>
      <c r="BT5423" s="1"/>
      <c r="BU5423" s="4"/>
      <c r="BV5423" s="1"/>
      <c r="BW5423" s="3"/>
      <c r="BX5423" s="4"/>
      <c r="BY5423" s="5"/>
      <c r="BZ5423" s="5"/>
      <c r="CA5423" s="5"/>
      <c r="CB5423" s="5"/>
      <c r="CC5423" s="5"/>
      <c r="CD5423" s="43"/>
    </row>
    <row r="5424" spans="1:82" x14ac:dyDescent="0.25">
      <c r="A5424" s="8"/>
      <c r="B5424" s="5"/>
      <c r="C5424" s="5"/>
      <c r="D5424" s="5"/>
      <c r="E5424" s="5"/>
      <c r="F5424" s="94" t="str">
        <f t="shared" si="849"/>
        <v/>
      </c>
      <c r="G5424" s="94" t="str">
        <f t="shared" si="850"/>
        <v/>
      </c>
      <c r="H5424" s="127" t="str">
        <f>IF(A5424&lt;&gt;"",IF(MID(C5424,1,1)="c",$AS$26,IF(MID(C5424,1,1)="r",$AS$41,IF(MID(C5424,1,1)="p",#REF!,#REF!))),"")</f>
        <v/>
      </c>
      <c r="I5424" s="92" t="str">
        <f t="shared" si="851"/>
        <v/>
      </c>
      <c r="J5424" s="92" t="str">
        <f t="shared" si="852"/>
        <v/>
      </c>
      <c r="K5424" s="92" t="str">
        <f t="shared" si="853"/>
        <v/>
      </c>
      <c r="L5424" s="92" t="str">
        <f t="shared" si="854"/>
        <v/>
      </c>
      <c r="M5424" s="95" t="str">
        <f>IF(A5424&lt;&gt;"",IF(MID(C5424,1,1)="c",SigmaEpsConcrete(I5424,$AN$30:$AN$33,$AR$30:$AR$33,$AS$26,$AS$27,$AS$28,$AQ$20,$AU$19),""),"")</f>
        <v/>
      </c>
      <c r="N5424" s="95" t="str">
        <f>IF(A5424&lt;&gt;"",IF(MID(C5424,1,1)="r",SigmaEpsReinf(J5424,$AS$42:$AS$43,$AS$41,$AS$39,$AS$40,$AQ$38),""),"")</f>
        <v/>
      </c>
      <c r="Q5424" s="92" t="str">
        <f t="shared" si="856"/>
        <v/>
      </c>
      <c r="R5424" s="92" t="str">
        <f t="shared" si="857"/>
        <v/>
      </c>
      <c r="U5424" s="5"/>
      <c r="V5424" s="5"/>
      <c r="W5424" s="94" t="str">
        <f t="shared" si="855"/>
        <v/>
      </c>
      <c r="X5424" s="94" t="str">
        <f t="shared" si="858"/>
        <v/>
      </c>
      <c r="Y5424" s="5"/>
      <c r="BK5424" s="8"/>
      <c r="BL5424" s="5"/>
      <c r="BM5424" s="5"/>
      <c r="BN5424" s="5"/>
      <c r="BO5424" s="5"/>
      <c r="BP5424" s="1"/>
      <c r="BQ5424" s="1"/>
      <c r="BR5424" s="1"/>
      <c r="BS5424" s="1"/>
      <c r="BT5424" s="1"/>
      <c r="BU5424" s="4"/>
      <c r="BV5424" s="1"/>
      <c r="BW5424" s="3"/>
      <c r="BX5424" s="4"/>
      <c r="BY5424" s="5"/>
      <c r="BZ5424" s="5"/>
      <c r="CA5424" s="5"/>
      <c r="CB5424" s="5"/>
      <c r="CC5424" s="5"/>
      <c r="CD5424" s="43"/>
    </row>
    <row r="5425" spans="1:82" x14ac:dyDescent="0.25">
      <c r="A5425" s="8"/>
      <c r="B5425" s="5"/>
      <c r="C5425" s="5"/>
      <c r="D5425" s="5"/>
      <c r="E5425" s="5"/>
      <c r="F5425" s="94" t="str">
        <f t="shared" si="849"/>
        <v/>
      </c>
      <c r="G5425" s="94" t="str">
        <f t="shared" si="850"/>
        <v/>
      </c>
      <c r="H5425" s="127" t="str">
        <f>IF(A5425&lt;&gt;"",IF(MID(C5425,1,1)="c",$AS$26,IF(MID(C5425,1,1)="r",$AS$41,IF(MID(C5425,1,1)="p",#REF!,#REF!))),"")</f>
        <v/>
      </c>
      <c r="I5425" s="92" t="str">
        <f t="shared" si="851"/>
        <v/>
      </c>
      <c r="J5425" s="92" t="str">
        <f t="shared" si="852"/>
        <v/>
      </c>
      <c r="K5425" s="92" t="str">
        <f t="shared" si="853"/>
        <v/>
      </c>
      <c r="L5425" s="92" t="str">
        <f t="shared" si="854"/>
        <v/>
      </c>
      <c r="M5425" s="95" t="str">
        <f>IF(A5425&lt;&gt;"",IF(MID(C5425,1,1)="c",SigmaEpsConcrete(I5425,$AN$30:$AN$33,$AR$30:$AR$33,$AS$26,$AS$27,$AS$28,$AQ$20,$AU$19),""),"")</f>
        <v/>
      </c>
      <c r="N5425" s="95" t="str">
        <f>IF(A5425&lt;&gt;"",IF(MID(C5425,1,1)="r",SigmaEpsReinf(J5425,$AS$42:$AS$43,$AS$41,$AS$39,$AS$40,$AQ$38),""),"")</f>
        <v/>
      </c>
      <c r="Q5425" s="92" t="str">
        <f t="shared" si="856"/>
        <v/>
      </c>
      <c r="R5425" s="92" t="str">
        <f t="shared" si="857"/>
        <v/>
      </c>
      <c r="U5425" s="5"/>
      <c r="V5425" s="5"/>
      <c r="W5425" s="94" t="str">
        <f t="shared" si="855"/>
        <v/>
      </c>
      <c r="X5425" s="94" t="str">
        <f t="shared" si="858"/>
        <v/>
      </c>
      <c r="Y5425" s="5"/>
      <c r="BK5425" s="8"/>
      <c r="BL5425" s="5"/>
      <c r="BM5425" s="5"/>
      <c r="BN5425" s="5"/>
      <c r="BO5425" s="5"/>
      <c r="BP5425" s="1"/>
      <c r="BQ5425" s="1"/>
      <c r="BR5425" s="1"/>
      <c r="BS5425" s="1"/>
      <c r="BT5425" s="1"/>
      <c r="BU5425" s="4"/>
      <c r="BV5425" s="1"/>
      <c r="BW5425" s="3"/>
      <c r="BX5425" s="4"/>
      <c r="BY5425" s="5"/>
      <c r="BZ5425" s="5"/>
      <c r="CA5425" s="5"/>
      <c r="CB5425" s="5"/>
      <c r="CC5425" s="5"/>
      <c r="CD5425" s="43"/>
    </row>
    <row r="5426" spans="1:82" x14ac:dyDescent="0.25">
      <c r="A5426" s="8"/>
      <c r="B5426" s="5"/>
      <c r="C5426" s="5"/>
      <c r="D5426" s="5"/>
      <c r="E5426" s="5"/>
      <c r="F5426" s="94" t="str">
        <f t="shared" si="849"/>
        <v/>
      </c>
      <c r="G5426" s="94" t="str">
        <f t="shared" si="850"/>
        <v/>
      </c>
      <c r="H5426" s="127" t="str">
        <f>IF(A5426&lt;&gt;"",IF(MID(C5426,1,1)="c",$AS$26,IF(MID(C5426,1,1)="r",$AS$41,IF(MID(C5426,1,1)="p",#REF!,#REF!))),"")</f>
        <v/>
      </c>
      <c r="I5426" s="92" t="str">
        <f t="shared" si="851"/>
        <v/>
      </c>
      <c r="J5426" s="92" t="str">
        <f t="shared" si="852"/>
        <v/>
      </c>
      <c r="K5426" s="92" t="str">
        <f t="shared" si="853"/>
        <v/>
      </c>
      <c r="L5426" s="92" t="str">
        <f t="shared" si="854"/>
        <v/>
      </c>
      <c r="M5426" s="95" t="str">
        <f>IF(A5426&lt;&gt;"",IF(MID(C5426,1,1)="c",SigmaEpsConcrete(I5426,$AN$30:$AN$33,$AR$30:$AR$33,$AS$26,$AS$27,$AS$28,$AQ$20,$AU$19),""),"")</f>
        <v/>
      </c>
      <c r="N5426" s="95" t="str">
        <f>IF(A5426&lt;&gt;"",IF(MID(C5426,1,1)="r",SigmaEpsReinf(J5426,$AS$42:$AS$43,$AS$41,$AS$39,$AS$40,$AQ$38),""),"")</f>
        <v/>
      </c>
      <c r="Q5426" s="92" t="str">
        <f t="shared" si="856"/>
        <v/>
      </c>
      <c r="R5426" s="92" t="str">
        <f t="shared" si="857"/>
        <v/>
      </c>
      <c r="U5426" s="5"/>
      <c r="V5426" s="5"/>
      <c r="W5426" s="94" t="str">
        <f t="shared" si="855"/>
        <v/>
      </c>
      <c r="X5426" s="94" t="str">
        <f t="shared" si="858"/>
        <v/>
      </c>
      <c r="Y5426" s="5"/>
      <c r="BK5426" s="8"/>
      <c r="BL5426" s="5"/>
      <c r="BM5426" s="5"/>
      <c r="BN5426" s="5"/>
      <c r="BO5426" s="5"/>
      <c r="BP5426" s="1"/>
      <c r="BQ5426" s="1"/>
      <c r="BR5426" s="1"/>
      <c r="BS5426" s="1"/>
      <c r="BT5426" s="1"/>
      <c r="BU5426" s="4"/>
      <c r="BV5426" s="1"/>
      <c r="BW5426" s="3"/>
      <c r="BX5426" s="4"/>
      <c r="BY5426" s="5"/>
      <c r="BZ5426" s="5"/>
      <c r="CA5426" s="5"/>
      <c r="CB5426" s="5"/>
      <c r="CC5426" s="5"/>
      <c r="CD5426" s="43"/>
    </row>
    <row r="5427" spans="1:82" x14ac:dyDescent="0.25">
      <c r="A5427" s="8"/>
      <c r="B5427" s="5"/>
      <c r="C5427" s="5"/>
      <c r="D5427" s="5"/>
      <c r="E5427" s="5"/>
      <c r="F5427" s="94" t="str">
        <f t="shared" si="849"/>
        <v/>
      </c>
      <c r="G5427" s="94" t="str">
        <f t="shared" si="850"/>
        <v/>
      </c>
      <c r="H5427" s="127" t="str">
        <f>IF(A5427&lt;&gt;"",IF(MID(C5427,1,1)="c",$AS$26,IF(MID(C5427,1,1)="r",$AS$41,IF(MID(C5427,1,1)="p",#REF!,#REF!))),"")</f>
        <v/>
      </c>
      <c r="I5427" s="92" t="str">
        <f t="shared" si="851"/>
        <v/>
      </c>
      <c r="J5427" s="92" t="str">
        <f t="shared" si="852"/>
        <v/>
      </c>
      <c r="K5427" s="92" t="str">
        <f t="shared" si="853"/>
        <v/>
      </c>
      <c r="L5427" s="92" t="str">
        <f t="shared" si="854"/>
        <v/>
      </c>
      <c r="M5427" s="95" t="str">
        <f>IF(A5427&lt;&gt;"",IF(MID(C5427,1,1)="c",SigmaEpsConcrete(I5427,$AN$30:$AN$33,$AR$30:$AR$33,$AS$26,$AS$27,$AS$28,$AQ$20,$AU$19),""),"")</f>
        <v/>
      </c>
      <c r="N5427" s="95" t="str">
        <f>IF(A5427&lt;&gt;"",IF(MID(C5427,1,1)="r",SigmaEpsReinf(J5427,$AS$42:$AS$43,$AS$41,$AS$39,$AS$40,$AQ$38),""),"")</f>
        <v/>
      </c>
      <c r="Q5427" s="92" t="str">
        <f t="shared" si="856"/>
        <v/>
      </c>
      <c r="R5427" s="92" t="str">
        <f t="shared" si="857"/>
        <v/>
      </c>
      <c r="U5427" s="5"/>
      <c r="V5427" s="5"/>
      <c r="W5427" s="94" t="str">
        <f t="shared" si="855"/>
        <v/>
      </c>
      <c r="X5427" s="94" t="str">
        <f t="shared" si="858"/>
        <v/>
      </c>
      <c r="Y5427" s="5"/>
      <c r="BK5427" s="8"/>
      <c r="BL5427" s="5"/>
      <c r="BM5427" s="5"/>
      <c r="BN5427" s="5"/>
      <c r="BO5427" s="5"/>
      <c r="BP5427" s="1"/>
      <c r="BQ5427" s="1"/>
      <c r="BR5427" s="1"/>
      <c r="BS5427" s="1"/>
      <c r="BT5427" s="1"/>
      <c r="BU5427" s="4"/>
      <c r="BV5427" s="1"/>
      <c r="BW5427" s="3"/>
      <c r="BX5427" s="4"/>
      <c r="BY5427" s="5"/>
      <c r="BZ5427" s="5"/>
      <c r="CA5427" s="5"/>
      <c r="CB5427" s="5"/>
      <c r="CC5427" s="5"/>
      <c r="CD5427" s="43"/>
    </row>
    <row r="5428" spans="1:82" x14ac:dyDescent="0.25">
      <c r="A5428" s="8"/>
      <c r="B5428" s="5"/>
      <c r="C5428" s="5"/>
      <c r="D5428" s="5"/>
      <c r="E5428" s="5"/>
      <c r="F5428" s="94" t="str">
        <f t="shared" si="849"/>
        <v/>
      </c>
      <c r="G5428" s="94" t="str">
        <f t="shared" si="850"/>
        <v/>
      </c>
      <c r="H5428" s="127" t="str">
        <f>IF(A5428&lt;&gt;"",IF(MID(C5428,1,1)="c",$AS$26,IF(MID(C5428,1,1)="r",$AS$41,IF(MID(C5428,1,1)="p",#REF!,#REF!))),"")</f>
        <v/>
      </c>
      <c r="I5428" s="92" t="str">
        <f t="shared" si="851"/>
        <v/>
      </c>
      <c r="J5428" s="92" t="str">
        <f t="shared" si="852"/>
        <v/>
      </c>
      <c r="K5428" s="92" t="str">
        <f t="shared" si="853"/>
        <v/>
      </c>
      <c r="L5428" s="92" t="str">
        <f t="shared" si="854"/>
        <v/>
      </c>
      <c r="M5428" s="95" t="str">
        <f>IF(A5428&lt;&gt;"",IF(MID(C5428,1,1)="c",SigmaEpsConcrete(I5428,$AN$30:$AN$33,$AR$30:$AR$33,$AS$26,$AS$27,$AS$28,$AQ$20,$AU$19),""),"")</f>
        <v/>
      </c>
      <c r="N5428" s="95" t="str">
        <f>IF(A5428&lt;&gt;"",IF(MID(C5428,1,1)="r",SigmaEpsReinf(J5428,$AS$42:$AS$43,$AS$41,$AS$39,$AS$40,$AQ$38),""),"")</f>
        <v/>
      </c>
      <c r="Q5428" s="92" t="str">
        <f t="shared" si="856"/>
        <v/>
      </c>
      <c r="R5428" s="92" t="str">
        <f t="shared" si="857"/>
        <v/>
      </c>
      <c r="U5428" s="5"/>
      <c r="V5428" s="5"/>
      <c r="W5428" s="94" t="str">
        <f t="shared" si="855"/>
        <v/>
      </c>
      <c r="X5428" s="94" t="str">
        <f t="shared" si="858"/>
        <v/>
      </c>
      <c r="Y5428" s="5"/>
      <c r="BK5428" s="8"/>
      <c r="BL5428" s="5"/>
      <c r="BM5428" s="5"/>
      <c r="BN5428" s="5"/>
      <c r="BO5428" s="5"/>
      <c r="BP5428" s="1"/>
      <c r="BQ5428" s="1"/>
      <c r="BR5428" s="1"/>
      <c r="BS5428" s="1"/>
      <c r="BT5428" s="1"/>
      <c r="BU5428" s="4"/>
      <c r="BV5428" s="1"/>
      <c r="BW5428" s="3"/>
      <c r="BX5428" s="4"/>
      <c r="BY5428" s="5"/>
      <c r="BZ5428" s="5"/>
      <c r="CA5428" s="5"/>
      <c r="CB5428" s="5"/>
      <c r="CC5428" s="5"/>
      <c r="CD5428" s="43"/>
    </row>
    <row r="5429" spans="1:82" x14ac:dyDescent="0.25">
      <c r="A5429" s="8"/>
      <c r="B5429" s="5"/>
      <c r="C5429" s="5"/>
      <c r="D5429" s="5"/>
      <c r="E5429" s="5"/>
      <c r="F5429" s="94" t="str">
        <f t="shared" si="849"/>
        <v/>
      </c>
      <c r="G5429" s="94" t="str">
        <f t="shared" si="850"/>
        <v/>
      </c>
      <c r="H5429" s="127" t="str">
        <f>IF(A5429&lt;&gt;"",IF(MID(C5429,1,1)="c",$AS$26,IF(MID(C5429,1,1)="r",$AS$41,IF(MID(C5429,1,1)="p",#REF!,#REF!))),"")</f>
        <v/>
      </c>
      <c r="I5429" s="92" t="str">
        <f t="shared" si="851"/>
        <v/>
      </c>
      <c r="J5429" s="92" t="str">
        <f t="shared" si="852"/>
        <v/>
      </c>
      <c r="K5429" s="92" t="str">
        <f t="shared" si="853"/>
        <v/>
      </c>
      <c r="L5429" s="92" t="str">
        <f t="shared" si="854"/>
        <v/>
      </c>
      <c r="M5429" s="95" t="str">
        <f>IF(A5429&lt;&gt;"",IF(MID(C5429,1,1)="c",SigmaEpsConcrete(I5429,$AN$30:$AN$33,$AR$30:$AR$33,$AS$26,$AS$27,$AS$28,$AQ$20,$AU$19),""),"")</f>
        <v/>
      </c>
      <c r="N5429" s="95" t="str">
        <f>IF(A5429&lt;&gt;"",IF(MID(C5429,1,1)="r",SigmaEpsReinf(J5429,$AS$42:$AS$43,$AS$41,$AS$39,$AS$40,$AQ$38),""),"")</f>
        <v/>
      </c>
      <c r="Q5429" s="92" t="str">
        <f t="shared" si="856"/>
        <v/>
      </c>
      <c r="R5429" s="92" t="str">
        <f t="shared" si="857"/>
        <v/>
      </c>
      <c r="U5429" s="5"/>
      <c r="V5429" s="5"/>
      <c r="W5429" s="94" t="str">
        <f t="shared" si="855"/>
        <v/>
      </c>
      <c r="X5429" s="94" t="str">
        <f t="shared" si="858"/>
        <v/>
      </c>
      <c r="Y5429" s="5"/>
      <c r="BK5429" s="8"/>
      <c r="BL5429" s="5"/>
      <c r="BM5429" s="5"/>
      <c r="BN5429" s="5"/>
      <c r="BO5429" s="5"/>
      <c r="BP5429" s="1"/>
      <c r="BQ5429" s="1"/>
      <c r="BR5429" s="1"/>
      <c r="BS5429" s="1"/>
      <c r="BT5429" s="1"/>
      <c r="BU5429" s="4"/>
      <c r="BV5429" s="1"/>
      <c r="BW5429" s="3"/>
      <c r="BX5429" s="4"/>
      <c r="BY5429" s="5"/>
      <c r="BZ5429" s="5"/>
      <c r="CA5429" s="5"/>
      <c r="CB5429" s="5"/>
      <c r="CC5429" s="5"/>
      <c r="CD5429" s="43"/>
    </row>
    <row r="5430" spans="1:82" x14ac:dyDescent="0.25">
      <c r="A5430" s="8"/>
      <c r="B5430" s="5"/>
      <c r="C5430" s="5"/>
      <c r="D5430" s="5"/>
      <c r="E5430" s="5"/>
      <c r="F5430" s="94" t="str">
        <f t="shared" si="849"/>
        <v/>
      </c>
      <c r="G5430" s="94" t="str">
        <f t="shared" si="850"/>
        <v/>
      </c>
      <c r="H5430" s="127" t="str">
        <f>IF(A5430&lt;&gt;"",IF(MID(C5430,1,1)="c",$AS$26,IF(MID(C5430,1,1)="r",$AS$41,IF(MID(C5430,1,1)="p",#REF!,#REF!))),"")</f>
        <v/>
      </c>
      <c r="I5430" s="92" t="str">
        <f t="shared" si="851"/>
        <v/>
      </c>
      <c r="J5430" s="92" t="str">
        <f t="shared" si="852"/>
        <v/>
      </c>
      <c r="K5430" s="92" t="str">
        <f t="shared" si="853"/>
        <v/>
      </c>
      <c r="L5430" s="92" t="str">
        <f t="shared" si="854"/>
        <v/>
      </c>
      <c r="M5430" s="95" t="str">
        <f>IF(A5430&lt;&gt;"",IF(MID(C5430,1,1)="c",SigmaEpsConcrete(I5430,$AN$30:$AN$33,$AR$30:$AR$33,$AS$26,$AS$27,$AS$28,$AQ$20,$AU$19),""),"")</f>
        <v/>
      </c>
      <c r="N5430" s="95" t="str">
        <f>IF(A5430&lt;&gt;"",IF(MID(C5430,1,1)="r",SigmaEpsReinf(J5430,$AS$42:$AS$43,$AS$41,$AS$39,$AS$40,$AQ$38),""),"")</f>
        <v/>
      </c>
      <c r="Q5430" s="92" t="str">
        <f t="shared" si="856"/>
        <v/>
      </c>
      <c r="R5430" s="92" t="str">
        <f t="shared" si="857"/>
        <v/>
      </c>
      <c r="U5430" s="5"/>
      <c r="V5430" s="5"/>
      <c r="W5430" s="94" t="str">
        <f t="shared" si="855"/>
        <v/>
      </c>
      <c r="X5430" s="94" t="str">
        <f t="shared" si="858"/>
        <v/>
      </c>
      <c r="Y5430" s="5"/>
      <c r="BK5430" s="8"/>
      <c r="BL5430" s="5"/>
      <c r="BM5430" s="5"/>
      <c r="BN5430" s="5"/>
      <c r="BO5430" s="5"/>
      <c r="BP5430" s="1"/>
      <c r="BQ5430" s="1"/>
      <c r="BR5430" s="1"/>
      <c r="BS5430" s="1"/>
      <c r="BT5430" s="1"/>
      <c r="BU5430" s="4"/>
      <c r="BV5430" s="1"/>
      <c r="BW5430" s="3"/>
      <c r="BX5430" s="4"/>
      <c r="BY5430" s="5"/>
      <c r="BZ5430" s="5"/>
      <c r="CA5430" s="5"/>
      <c r="CB5430" s="5"/>
      <c r="CC5430" s="5"/>
      <c r="CD5430" s="43"/>
    </row>
    <row r="5431" spans="1:82" x14ac:dyDescent="0.25">
      <c r="A5431" s="8"/>
      <c r="B5431" s="5"/>
      <c r="C5431" s="5"/>
      <c r="D5431" s="5"/>
      <c r="E5431" s="5"/>
      <c r="F5431" s="94" t="str">
        <f t="shared" si="849"/>
        <v/>
      </c>
      <c r="G5431" s="94" t="str">
        <f t="shared" si="850"/>
        <v/>
      </c>
      <c r="H5431" s="127" t="str">
        <f>IF(A5431&lt;&gt;"",IF(MID(C5431,1,1)="c",$AS$26,IF(MID(C5431,1,1)="r",$AS$41,IF(MID(C5431,1,1)="p",#REF!,#REF!))),"")</f>
        <v/>
      </c>
      <c r="I5431" s="92" t="str">
        <f t="shared" si="851"/>
        <v/>
      </c>
      <c r="J5431" s="92" t="str">
        <f t="shared" si="852"/>
        <v/>
      </c>
      <c r="K5431" s="92" t="str">
        <f t="shared" si="853"/>
        <v/>
      </c>
      <c r="L5431" s="92" t="str">
        <f t="shared" si="854"/>
        <v/>
      </c>
      <c r="M5431" s="95" t="str">
        <f>IF(A5431&lt;&gt;"",IF(MID(C5431,1,1)="c",SigmaEpsConcrete(I5431,$AN$30:$AN$33,$AR$30:$AR$33,$AS$26,$AS$27,$AS$28,$AQ$20,$AU$19),""),"")</f>
        <v/>
      </c>
      <c r="N5431" s="95" t="str">
        <f>IF(A5431&lt;&gt;"",IF(MID(C5431,1,1)="r",SigmaEpsReinf(J5431,$AS$42:$AS$43,$AS$41,$AS$39,$AS$40,$AQ$38),""),"")</f>
        <v/>
      </c>
      <c r="Q5431" s="92" t="str">
        <f t="shared" si="856"/>
        <v/>
      </c>
      <c r="R5431" s="92" t="str">
        <f t="shared" si="857"/>
        <v/>
      </c>
      <c r="U5431" s="5"/>
      <c r="V5431" s="5"/>
      <c r="W5431" s="94" t="str">
        <f t="shared" si="855"/>
        <v/>
      </c>
      <c r="X5431" s="94" t="str">
        <f t="shared" si="858"/>
        <v/>
      </c>
      <c r="Y5431" s="5"/>
      <c r="BK5431" s="8"/>
      <c r="BL5431" s="5"/>
      <c r="BM5431" s="5"/>
      <c r="BN5431" s="5"/>
      <c r="BO5431" s="5"/>
      <c r="BP5431" s="1"/>
      <c r="BQ5431" s="1"/>
      <c r="BR5431" s="1"/>
      <c r="BS5431" s="1"/>
      <c r="BT5431" s="1"/>
      <c r="BU5431" s="4"/>
      <c r="BV5431" s="1"/>
      <c r="BW5431" s="3"/>
      <c r="BX5431" s="4"/>
      <c r="BY5431" s="5"/>
      <c r="BZ5431" s="5"/>
      <c r="CA5431" s="5"/>
      <c r="CB5431" s="5"/>
      <c r="CC5431" s="5"/>
      <c r="CD5431" s="43"/>
    </row>
    <row r="5432" spans="1:82" x14ac:dyDescent="0.25">
      <c r="A5432" s="8"/>
      <c r="B5432" s="5"/>
      <c r="C5432" s="5"/>
      <c r="D5432" s="5"/>
      <c r="E5432" s="5"/>
      <c r="F5432" s="94" t="str">
        <f t="shared" si="849"/>
        <v/>
      </c>
      <c r="G5432" s="94" t="str">
        <f t="shared" si="850"/>
        <v/>
      </c>
      <c r="H5432" s="127" t="str">
        <f>IF(A5432&lt;&gt;"",IF(MID(C5432,1,1)="c",$AS$26,IF(MID(C5432,1,1)="r",$AS$41,IF(MID(C5432,1,1)="p",#REF!,#REF!))),"")</f>
        <v/>
      </c>
      <c r="I5432" s="92" t="str">
        <f t="shared" si="851"/>
        <v/>
      </c>
      <c r="J5432" s="92" t="str">
        <f t="shared" si="852"/>
        <v/>
      </c>
      <c r="K5432" s="92" t="str">
        <f t="shared" si="853"/>
        <v/>
      </c>
      <c r="L5432" s="92" t="str">
        <f t="shared" si="854"/>
        <v/>
      </c>
      <c r="M5432" s="95" t="str">
        <f>IF(A5432&lt;&gt;"",IF(MID(C5432,1,1)="c",SigmaEpsConcrete(I5432,$AN$30:$AN$33,$AR$30:$AR$33,$AS$26,$AS$27,$AS$28,$AQ$20,$AU$19),""),"")</f>
        <v/>
      </c>
      <c r="N5432" s="95" t="str">
        <f>IF(A5432&lt;&gt;"",IF(MID(C5432,1,1)="r",SigmaEpsReinf(J5432,$AS$42:$AS$43,$AS$41,$AS$39,$AS$40,$AQ$38),""),"")</f>
        <v/>
      </c>
      <c r="Q5432" s="92" t="str">
        <f t="shared" si="856"/>
        <v/>
      </c>
      <c r="R5432" s="92" t="str">
        <f t="shared" si="857"/>
        <v/>
      </c>
      <c r="U5432" s="5"/>
      <c r="V5432" s="5"/>
      <c r="W5432" s="94" t="str">
        <f t="shared" si="855"/>
        <v/>
      </c>
      <c r="X5432" s="94" t="str">
        <f t="shared" si="858"/>
        <v/>
      </c>
      <c r="Y5432" s="5"/>
      <c r="BK5432" s="8"/>
      <c r="BL5432" s="5"/>
      <c r="BM5432" s="5"/>
      <c r="BN5432" s="5"/>
      <c r="BO5432" s="5"/>
      <c r="BP5432" s="1"/>
      <c r="BQ5432" s="1"/>
      <c r="BR5432" s="1"/>
      <c r="BS5432" s="1"/>
      <c r="BT5432" s="1"/>
      <c r="BU5432" s="4"/>
      <c r="BV5432" s="1"/>
      <c r="BW5432" s="3"/>
      <c r="BX5432" s="4"/>
      <c r="BY5432" s="5"/>
      <c r="BZ5432" s="5"/>
      <c r="CA5432" s="5"/>
      <c r="CB5432" s="5"/>
      <c r="CC5432" s="5"/>
      <c r="CD5432" s="43"/>
    </row>
    <row r="5433" spans="1:82" x14ac:dyDescent="0.25">
      <c r="A5433" s="8"/>
      <c r="B5433" s="5"/>
      <c r="C5433" s="5"/>
      <c r="D5433" s="5"/>
      <c r="E5433" s="5"/>
      <c r="F5433" s="94" t="str">
        <f t="shared" si="849"/>
        <v/>
      </c>
      <c r="G5433" s="94" t="str">
        <f t="shared" si="850"/>
        <v/>
      </c>
      <c r="H5433" s="127" t="str">
        <f>IF(A5433&lt;&gt;"",IF(MID(C5433,1,1)="c",$AS$26,IF(MID(C5433,1,1)="r",$AS$41,IF(MID(C5433,1,1)="p",#REF!,#REF!))),"")</f>
        <v/>
      </c>
      <c r="I5433" s="92" t="str">
        <f t="shared" si="851"/>
        <v/>
      </c>
      <c r="J5433" s="92" t="str">
        <f t="shared" si="852"/>
        <v/>
      </c>
      <c r="K5433" s="92" t="str">
        <f t="shared" si="853"/>
        <v/>
      </c>
      <c r="L5433" s="92" t="str">
        <f t="shared" si="854"/>
        <v/>
      </c>
      <c r="M5433" s="95" t="str">
        <f>IF(A5433&lt;&gt;"",IF(MID(C5433,1,1)="c",SigmaEpsConcrete(I5433,$AN$30:$AN$33,$AR$30:$AR$33,$AS$26,$AS$27,$AS$28,$AQ$20,$AU$19),""),"")</f>
        <v/>
      </c>
      <c r="N5433" s="95" t="str">
        <f>IF(A5433&lt;&gt;"",IF(MID(C5433,1,1)="r",SigmaEpsReinf(J5433,$AS$42:$AS$43,$AS$41,$AS$39,$AS$40,$AQ$38),""),"")</f>
        <v/>
      </c>
      <c r="Q5433" s="92" t="str">
        <f t="shared" si="856"/>
        <v/>
      </c>
      <c r="R5433" s="92" t="str">
        <f t="shared" si="857"/>
        <v/>
      </c>
      <c r="U5433" s="5"/>
      <c r="V5433" s="5"/>
      <c r="W5433" s="94" t="str">
        <f t="shared" si="855"/>
        <v/>
      </c>
      <c r="X5433" s="94" t="str">
        <f t="shared" si="858"/>
        <v/>
      </c>
      <c r="Y5433" s="5"/>
      <c r="BK5433" s="8"/>
      <c r="BL5433" s="5"/>
      <c r="BM5433" s="5"/>
      <c r="BN5433" s="5"/>
      <c r="BO5433" s="5"/>
      <c r="BP5433" s="1"/>
      <c r="BQ5433" s="1"/>
      <c r="BR5433" s="1"/>
      <c r="BS5433" s="1"/>
      <c r="BT5433" s="1"/>
      <c r="BU5433" s="4"/>
      <c r="BV5433" s="1"/>
      <c r="BW5433" s="3"/>
      <c r="BX5433" s="4"/>
      <c r="BY5433" s="5"/>
      <c r="BZ5433" s="5"/>
      <c r="CA5433" s="5"/>
      <c r="CB5433" s="5"/>
      <c r="CC5433" s="5"/>
      <c r="CD5433" s="43"/>
    </row>
    <row r="5434" spans="1:82" x14ac:dyDescent="0.25">
      <c r="A5434" s="8"/>
      <c r="B5434" s="5"/>
      <c r="C5434" s="5"/>
      <c r="D5434" s="5"/>
      <c r="E5434" s="5"/>
      <c r="F5434" s="94" t="str">
        <f t="shared" si="849"/>
        <v/>
      </c>
      <c r="G5434" s="94" t="str">
        <f t="shared" si="850"/>
        <v/>
      </c>
      <c r="H5434" s="127" t="str">
        <f>IF(A5434&lt;&gt;"",IF(MID(C5434,1,1)="c",$AS$26,IF(MID(C5434,1,1)="r",$AS$41,IF(MID(C5434,1,1)="p",#REF!,#REF!))),"")</f>
        <v/>
      </c>
      <c r="I5434" s="92" t="str">
        <f t="shared" si="851"/>
        <v/>
      </c>
      <c r="J5434" s="92" t="str">
        <f t="shared" si="852"/>
        <v/>
      </c>
      <c r="K5434" s="92" t="str">
        <f t="shared" si="853"/>
        <v/>
      </c>
      <c r="L5434" s="92" t="str">
        <f t="shared" si="854"/>
        <v/>
      </c>
      <c r="M5434" s="95" t="str">
        <f>IF(A5434&lt;&gt;"",IF(MID(C5434,1,1)="c",SigmaEpsConcrete(I5434,$AN$30:$AN$33,$AR$30:$AR$33,$AS$26,$AS$27,$AS$28,$AQ$20,$AU$19),""),"")</f>
        <v/>
      </c>
      <c r="N5434" s="95" t="str">
        <f>IF(A5434&lt;&gt;"",IF(MID(C5434,1,1)="r",SigmaEpsReinf(J5434,$AS$42:$AS$43,$AS$41,$AS$39,$AS$40,$AQ$38),""),"")</f>
        <v/>
      </c>
      <c r="Q5434" s="92" t="str">
        <f t="shared" si="856"/>
        <v/>
      </c>
      <c r="R5434" s="92" t="str">
        <f t="shared" si="857"/>
        <v/>
      </c>
      <c r="U5434" s="5"/>
      <c r="V5434" s="5"/>
      <c r="W5434" s="94" t="str">
        <f t="shared" si="855"/>
        <v/>
      </c>
      <c r="X5434" s="94" t="str">
        <f t="shared" si="858"/>
        <v/>
      </c>
      <c r="Y5434" s="5"/>
      <c r="BK5434" s="8"/>
      <c r="BL5434" s="5"/>
      <c r="BM5434" s="5"/>
      <c r="BN5434" s="5"/>
      <c r="BO5434" s="5"/>
      <c r="BP5434" s="1"/>
      <c r="BQ5434" s="1"/>
      <c r="BR5434" s="1"/>
      <c r="BS5434" s="1"/>
      <c r="BT5434" s="1"/>
      <c r="BU5434" s="4"/>
      <c r="BV5434" s="1"/>
      <c r="BW5434" s="3"/>
      <c r="BX5434" s="4"/>
      <c r="BY5434" s="5"/>
      <c r="BZ5434" s="5"/>
      <c r="CA5434" s="5"/>
      <c r="CB5434" s="5"/>
      <c r="CC5434" s="5"/>
      <c r="CD5434" s="43"/>
    </row>
    <row r="5435" spans="1:82" x14ac:dyDescent="0.25">
      <c r="A5435" s="8"/>
      <c r="B5435" s="5"/>
      <c r="C5435" s="5"/>
      <c r="D5435" s="5"/>
      <c r="E5435" s="5"/>
      <c r="F5435" s="94" t="str">
        <f t="shared" si="849"/>
        <v/>
      </c>
      <c r="G5435" s="94" t="str">
        <f t="shared" si="850"/>
        <v/>
      </c>
      <c r="H5435" s="127" t="str">
        <f>IF(A5435&lt;&gt;"",IF(MID(C5435,1,1)="c",$AS$26,IF(MID(C5435,1,1)="r",$AS$41,IF(MID(C5435,1,1)="p",#REF!,#REF!))),"")</f>
        <v/>
      </c>
      <c r="I5435" s="92" t="str">
        <f t="shared" si="851"/>
        <v/>
      </c>
      <c r="J5435" s="92" t="str">
        <f t="shared" si="852"/>
        <v/>
      </c>
      <c r="K5435" s="92" t="str">
        <f t="shared" si="853"/>
        <v/>
      </c>
      <c r="L5435" s="92" t="str">
        <f t="shared" si="854"/>
        <v/>
      </c>
      <c r="M5435" s="95" t="str">
        <f>IF(A5435&lt;&gt;"",IF(MID(C5435,1,1)="c",SigmaEpsConcrete(I5435,$AN$30:$AN$33,$AR$30:$AR$33,$AS$26,$AS$27,$AS$28,$AQ$20,$AU$19),""),"")</f>
        <v/>
      </c>
      <c r="N5435" s="95" t="str">
        <f>IF(A5435&lt;&gt;"",IF(MID(C5435,1,1)="r",SigmaEpsReinf(J5435,$AS$42:$AS$43,$AS$41,$AS$39,$AS$40,$AQ$38),""),"")</f>
        <v/>
      </c>
      <c r="Q5435" s="92" t="str">
        <f t="shared" si="856"/>
        <v/>
      </c>
      <c r="R5435" s="92" t="str">
        <f t="shared" si="857"/>
        <v/>
      </c>
      <c r="U5435" s="5"/>
      <c r="V5435" s="5"/>
      <c r="W5435" s="94" t="str">
        <f t="shared" si="855"/>
        <v/>
      </c>
      <c r="X5435" s="94" t="str">
        <f t="shared" si="858"/>
        <v/>
      </c>
      <c r="Y5435" s="5"/>
      <c r="BK5435" s="8"/>
      <c r="BL5435" s="5"/>
      <c r="BM5435" s="5"/>
      <c r="BN5435" s="5"/>
      <c r="BO5435" s="5"/>
      <c r="BP5435" s="1"/>
      <c r="BQ5435" s="1"/>
      <c r="BR5435" s="1"/>
      <c r="BS5435" s="1"/>
      <c r="BT5435" s="1"/>
      <c r="BU5435" s="4"/>
      <c r="BV5435" s="1"/>
      <c r="BW5435" s="3"/>
      <c r="BX5435" s="4"/>
      <c r="BY5435" s="5"/>
      <c r="BZ5435" s="5"/>
      <c r="CA5435" s="5"/>
      <c r="CB5435" s="5"/>
      <c r="CC5435" s="5"/>
      <c r="CD5435" s="43"/>
    </row>
    <row r="5436" spans="1:82" x14ac:dyDescent="0.25">
      <c r="A5436" s="8"/>
      <c r="B5436" s="5"/>
      <c r="C5436" s="5"/>
      <c r="D5436" s="5"/>
      <c r="E5436" s="5"/>
      <c r="F5436" s="94" t="str">
        <f t="shared" si="849"/>
        <v/>
      </c>
      <c r="G5436" s="94" t="str">
        <f t="shared" si="850"/>
        <v/>
      </c>
      <c r="H5436" s="127" t="str">
        <f>IF(A5436&lt;&gt;"",IF(MID(C5436,1,1)="c",$AS$26,IF(MID(C5436,1,1)="r",$AS$41,IF(MID(C5436,1,1)="p",#REF!,#REF!))),"")</f>
        <v/>
      </c>
      <c r="I5436" s="92" t="str">
        <f t="shared" si="851"/>
        <v/>
      </c>
      <c r="J5436" s="92" t="str">
        <f t="shared" si="852"/>
        <v/>
      </c>
      <c r="K5436" s="92" t="str">
        <f t="shared" si="853"/>
        <v/>
      </c>
      <c r="L5436" s="92" t="str">
        <f t="shared" si="854"/>
        <v/>
      </c>
      <c r="M5436" s="95" t="str">
        <f>IF(A5436&lt;&gt;"",IF(MID(C5436,1,1)="c",SigmaEpsConcrete(I5436,$AN$30:$AN$33,$AR$30:$AR$33,$AS$26,$AS$27,$AS$28,$AQ$20,$AU$19),""),"")</f>
        <v/>
      </c>
      <c r="N5436" s="95" t="str">
        <f>IF(A5436&lt;&gt;"",IF(MID(C5436,1,1)="r",SigmaEpsReinf(J5436,$AS$42:$AS$43,$AS$41,$AS$39,$AS$40,$AQ$38),""),"")</f>
        <v/>
      </c>
      <c r="Q5436" s="92" t="str">
        <f t="shared" si="856"/>
        <v/>
      </c>
      <c r="R5436" s="92" t="str">
        <f t="shared" si="857"/>
        <v/>
      </c>
      <c r="U5436" s="5"/>
      <c r="V5436" s="5"/>
      <c r="W5436" s="94" t="str">
        <f t="shared" si="855"/>
        <v/>
      </c>
      <c r="X5436" s="94" t="str">
        <f t="shared" si="858"/>
        <v/>
      </c>
      <c r="Y5436" s="5"/>
      <c r="BK5436" s="8"/>
      <c r="BL5436" s="5"/>
      <c r="BM5436" s="5"/>
      <c r="BN5436" s="5"/>
      <c r="BO5436" s="5"/>
      <c r="BP5436" s="1"/>
      <c r="BQ5436" s="1"/>
      <c r="BR5436" s="1"/>
      <c r="BS5436" s="1"/>
      <c r="BT5436" s="1"/>
      <c r="BU5436" s="4"/>
      <c r="BV5436" s="1"/>
      <c r="BW5436" s="3"/>
      <c r="BX5436" s="4"/>
      <c r="BY5436" s="5"/>
      <c r="BZ5436" s="5"/>
      <c r="CA5436" s="5"/>
      <c r="CB5436" s="5"/>
      <c r="CC5436" s="5"/>
      <c r="CD5436" s="43"/>
    </row>
    <row r="5437" spans="1:82" x14ac:dyDescent="0.25">
      <c r="A5437" s="8"/>
      <c r="B5437" s="5"/>
      <c r="C5437" s="5"/>
      <c r="D5437" s="5"/>
      <c r="E5437" s="5"/>
      <c r="F5437" s="94" t="str">
        <f t="shared" si="849"/>
        <v/>
      </c>
      <c r="G5437" s="94" t="str">
        <f t="shared" si="850"/>
        <v/>
      </c>
      <c r="H5437" s="127" t="str">
        <f>IF(A5437&lt;&gt;"",IF(MID(C5437,1,1)="c",$AS$26,IF(MID(C5437,1,1)="r",$AS$41,IF(MID(C5437,1,1)="p",#REF!,#REF!))),"")</f>
        <v/>
      </c>
      <c r="I5437" s="92" t="str">
        <f t="shared" si="851"/>
        <v/>
      </c>
      <c r="J5437" s="92" t="str">
        <f t="shared" si="852"/>
        <v/>
      </c>
      <c r="K5437" s="92" t="str">
        <f t="shared" si="853"/>
        <v/>
      </c>
      <c r="L5437" s="92" t="str">
        <f t="shared" si="854"/>
        <v/>
      </c>
      <c r="M5437" s="95" t="str">
        <f>IF(A5437&lt;&gt;"",IF(MID(C5437,1,1)="c",SigmaEpsConcrete(I5437,$AN$30:$AN$33,$AR$30:$AR$33,$AS$26,$AS$27,$AS$28,$AQ$20,$AU$19),""),"")</f>
        <v/>
      </c>
      <c r="N5437" s="95" t="str">
        <f>IF(A5437&lt;&gt;"",IF(MID(C5437,1,1)="r",SigmaEpsReinf(J5437,$AS$42:$AS$43,$AS$41,$AS$39,$AS$40,$AQ$38),""),"")</f>
        <v/>
      </c>
      <c r="Q5437" s="92" t="str">
        <f t="shared" si="856"/>
        <v/>
      </c>
      <c r="R5437" s="92" t="str">
        <f t="shared" si="857"/>
        <v/>
      </c>
      <c r="U5437" s="5"/>
      <c r="V5437" s="5"/>
      <c r="W5437" s="94" t="str">
        <f t="shared" si="855"/>
        <v/>
      </c>
      <c r="X5437" s="94" t="str">
        <f t="shared" si="858"/>
        <v/>
      </c>
      <c r="Y5437" s="5"/>
      <c r="BK5437" s="8"/>
      <c r="BL5437" s="5"/>
      <c r="BM5437" s="5"/>
      <c r="BN5437" s="5"/>
      <c r="BO5437" s="5"/>
      <c r="BP5437" s="1"/>
      <c r="BQ5437" s="1"/>
      <c r="BR5437" s="1"/>
      <c r="BS5437" s="1"/>
      <c r="BT5437" s="1"/>
      <c r="BU5437" s="4"/>
      <c r="BV5437" s="1"/>
      <c r="BW5437" s="3"/>
      <c r="BX5437" s="4"/>
      <c r="BY5437" s="5"/>
      <c r="BZ5437" s="5"/>
      <c r="CA5437" s="5"/>
      <c r="CB5437" s="5"/>
      <c r="CC5437" s="5"/>
      <c r="CD5437" s="43"/>
    </row>
    <row r="5438" spans="1:82" x14ac:dyDescent="0.25">
      <c r="A5438" s="8"/>
      <c r="B5438" s="5"/>
      <c r="C5438" s="5"/>
      <c r="D5438" s="5"/>
      <c r="E5438" s="5"/>
      <c r="F5438" s="94" t="str">
        <f t="shared" si="849"/>
        <v/>
      </c>
      <c r="G5438" s="94" t="str">
        <f t="shared" si="850"/>
        <v/>
      </c>
      <c r="H5438" s="127" t="str">
        <f>IF(A5438&lt;&gt;"",IF(MID(C5438,1,1)="c",$AS$26,IF(MID(C5438,1,1)="r",$AS$41,IF(MID(C5438,1,1)="p",#REF!,#REF!))),"")</f>
        <v/>
      </c>
      <c r="I5438" s="92" t="str">
        <f t="shared" si="851"/>
        <v/>
      </c>
      <c r="J5438" s="92" t="str">
        <f t="shared" si="852"/>
        <v/>
      </c>
      <c r="K5438" s="92" t="str">
        <f t="shared" si="853"/>
        <v/>
      </c>
      <c r="L5438" s="92" t="str">
        <f t="shared" si="854"/>
        <v/>
      </c>
      <c r="M5438" s="95" t="str">
        <f>IF(A5438&lt;&gt;"",IF(MID(C5438,1,1)="c",SigmaEpsConcrete(I5438,$AN$30:$AN$33,$AR$30:$AR$33,$AS$26,$AS$27,$AS$28,$AQ$20,$AU$19),""),"")</f>
        <v/>
      </c>
      <c r="N5438" s="95" t="str">
        <f>IF(A5438&lt;&gt;"",IF(MID(C5438,1,1)="r",SigmaEpsReinf(J5438,$AS$42:$AS$43,$AS$41,$AS$39,$AS$40,$AQ$38),""),"")</f>
        <v/>
      </c>
      <c r="Q5438" s="92" t="str">
        <f t="shared" si="856"/>
        <v/>
      </c>
      <c r="R5438" s="92" t="str">
        <f t="shared" si="857"/>
        <v/>
      </c>
      <c r="U5438" s="5"/>
      <c r="V5438" s="5"/>
      <c r="W5438" s="94" t="str">
        <f t="shared" si="855"/>
        <v/>
      </c>
      <c r="X5438" s="94" t="str">
        <f t="shared" si="858"/>
        <v/>
      </c>
      <c r="Y5438" s="5"/>
      <c r="BK5438" s="8"/>
      <c r="BL5438" s="5"/>
      <c r="BM5438" s="5"/>
      <c r="BN5438" s="5"/>
      <c r="BO5438" s="5"/>
      <c r="BP5438" s="1"/>
      <c r="BQ5438" s="1"/>
      <c r="BR5438" s="1"/>
      <c r="BS5438" s="1"/>
      <c r="BT5438" s="1"/>
      <c r="BU5438" s="4"/>
      <c r="BV5438" s="1"/>
      <c r="BW5438" s="3"/>
      <c r="BX5438" s="4"/>
      <c r="BY5438" s="5"/>
      <c r="BZ5438" s="5"/>
      <c r="CA5438" s="5"/>
      <c r="CB5438" s="5"/>
      <c r="CC5438" s="5"/>
      <c r="CD5438" s="43"/>
    </row>
    <row r="5439" spans="1:82" x14ac:dyDescent="0.25">
      <c r="A5439" s="8"/>
      <c r="B5439" s="5"/>
      <c r="C5439" s="5"/>
      <c r="D5439" s="5"/>
      <c r="E5439" s="5"/>
      <c r="F5439" s="94" t="str">
        <f t="shared" si="849"/>
        <v/>
      </c>
      <c r="G5439" s="94" t="str">
        <f t="shared" si="850"/>
        <v/>
      </c>
      <c r="H5439" s="127" t="str">
        <f>IF(A5439&lt;&gt;"",IF(MID(C5439,1,1)="c",$AS$26,IF(MID(C5439,1,1)="r",$AS$41,IF(MID(C5439,1,1)="p",#REF!,#REF!))),"")</f>
        <v/>
      </c>
      <c r="I5439" s="92" t="str">
        <f t="shared" si="851"/>
        <v/>
      </c>
      <c r="J5439" s="92" t="str">
        <f t="shared" si="852"/>
        <v/>
      </c>
      <c r="K5439" s="92" t="str">
        <f t="shared" si="853"/>
        <v/>
      </c>
      <c r="L5439" s="92" t="str">
        <f t="shared" si="854"/>
        <v/>
      </c>
      <c r="M5439" s="95" t="str">
        <f>IF(A5439&lt;&gt;"",IF(MID(C5439,1,1)="c",SigmaEpsConcrete(I5439,$AN$30:$AN$33,$AR$30:$AR$33,$AS$26,$AS$27,$AS$28,$AQ$20,$AU$19),""),"")</f>
        <v/>
      </c>
      <c r="N5439" s="95" t="str">
        <f>IF(A5439&lt;&gt;"",IF(MID(C5439,1,1)="r",SigmaEpsReinf(J5439,$AS$42:$AS$43,$AS$41,$AS$39,$AS$40,$AQ$38),""),"")</f>
        <v/>
      </c>
      <c r="Q5439" s="92" t="str">
        <f t="shared" si="856"/>
        <v/>
      </c>
      <c r="R5439" s="92" t="str">
        <f t="shared" si="857"/>
        <v/>
      </c>
      <c r="U5439" s="5"/>
      <c r="V5439" s="5"/>
      <c r="W5439" s="94" t="str">
        <f t="shared" si="855"/>
        <v/>
      </c>
      <c r="X5439" s="94" t="str">
        <f t="shared" si="858"/>
        <v/>
      </c>
      <c r="Y5439" s="5"/>
      <c r="BK5439" s="8"/>
      <c r="BL5439" s="5"/>
      <c r="BM5439" s="5"/>
      <c r="BN5439" s="5"/>
      <c r="BO5439" s="5"/>
      <c r="BP5439" s="1"/>
      <c r="BQ5439" s="1"/>
      <c r="BR5439" s="1"/>
      <c r="BS5439" s="1"/>
      <c r="BT5439" s="1"/>
      <c r="BU5439" s="4"/>
      <c r="BV5439" s="1"/>
      <c r="BW5439" s="3"/>
      <c r="BX5439" s="4"/>
      <c r="BY5439" s="5"/>
      <c r="BZ5439" s="5"/>
      <c r="CA5439" s="5"/>
      <c r="CB5439" s="5"/>
      <c r="CC5439" s="5"/>
      <c r="CD5439" s="43"/>
    </row>
    <row r="5440" spans="1:82" x14ac:dyDescent="0.25">
      <c r="A5440" s="8"/>
      <c r="B5440" s="5"/>
      <c r="C5440" s="5"/>
      <c r="D5440" s="5"/>
      <c r="E5440" s="5"/>
      <c r="F5440" s="94" t="str">
        <f t="shared" si="849"/>
        <v/>
      </c>
      <c r="G5440" s="94" t="str">
        <f t="shared" si="850"/>
        <v/>
      </c>
      <c r="H5440" s="127" t="str">
        <f>IF(A5440&lt;&gt;"",IF(MID(C5440,1,1)="c",$AS$26,IF(MID(C5440,1,1)="r",$AS$41,IF(MID(C5440,1,1)="p",#REF!,#REF!))),"")</f>
        <v/>
      </c>
      <c r="I5440" s="92" t="str">
        <f t="shared" si="851"/>
        <v/>
      </c>
      <c r="J5440" s="92" t="str">
        <f t="shared" si="852"/>
        <v/>
      </c>
      <c r="K5440" s="92" t="str">
        <f t="shared" si="853"/>
        <v/>
      </c>
      <c r="L5440" s="92" t="str">
        <f t="shared" si="854"/>
        <v/>
      </c>
      <c r="M5440" s="95" t="str">
        <f>IF(A5440&lt;&gt;"",IF(MID(C5440,1,1)="c",SigmaEpsConcrete(I5440,$AN$30:$AN$33,$AR$30:$AR$33,$AS$26,$AS$27,$AS$28,$AQ$20,$AU$19),""),"")</f>
        <v/>
      </c>
      <c r="N5440" s="95" t="str">
        <f>IF(A5440&lt;&gt;"",IF(MID(C5440,1,1)="r",SigmaEpsReinf(J5440,$AS$42:$AS$43,$AS$41,$AS$39,$AS$40,$AQ$38),""),"")</f>
        <v/>
      </c>
      <c r="Q5440" s="92" t="str">
        <f t="shared" si="856"/>
        <v/>
      </c>
      <c r="R5440" s="92" t="str">
        <f t="shared" si="857"/>
        <v/>
      </c>
      <c r="U5440" s="5"/>
      <c r="V5440" s="5"/>
      <c r="W5440" s="94" t="str">
        <f t="shared" si="855"/>
        <v/>
      </c>
      <c r="X5440" s="94" t="str">
        <f t="shared" si="858"/>
        <v/>
      </c>
      <c r="Y5440" s="5"/>
      <c r="BK5440" s="8"/>
      <c r="BL5440" s="5"/>
      <c r="BM5440" s="5"/>
      <c r="BN5440" s="5"/>
      <c r="BO5440" s="5"/>
      <c r="BP5440" s="1"/>
      <c r="BQ5440" s="1"/>
      <c r="BR5440" s="1"/>
      <c r="BS5440" s="1"/>
      <c r="BT5440" s="1"/>
      <c r="BU5440" s="4"/>
      <c r="BV5440" s="1"/>
      <c r="BW5440" s="3"/>
      <c r="BX5440" s="4"/>
      <c r="BY5440" s="5"/>
      <c r="BZ5440" s="5"/>
      <c r="CA5440" s="5"/>
      <c r="CB5440" s="5"/>
      <c r="CC5440" s="5"/>
      <c r="CD5440" s="43"/>
    </row>
    <row r="5441" spans="1:82" x14ac:dyDescent="0.25">
      <c r="A5441" s="8"/>
      <c r="B5441" s="5"/>
      <c r="C5441" s="5"/>
      <c r="D5441" s="5"/>
      <c r="E5441" s="5"/>
      <c r="F5441" s="94" t="str">
        <f t="shared" si="849"/>
        <v/>
      </c>
      <c r="G5441" s="94" t="str">
        <f t="shared" si="850"/>
        <v/>
      </c>
      <c r="H5441" s="127" t="str">
        <f>IF(A5441&lt;&gt;"",IF(MID(C5441,1,1)="c",$AS$26,IF(MID(C5441,1,1)="r",$AS$41,IF(MID(C5441,1,1)="p",#REF!,#REF!))),"")</f>
        <v/>
      </c>
      <c r="I5441" s="92" t="str">
        <f t="shared" si="851"/>
        <v/>
      </c>
      <c r="J5441" s="92" t="str">
        <f t="shared" si="852"/>
        <v/>
      </c>
      <c r="K5441" s="92" t="str">
        <f t="shared" si="853"/>
        <v/>
      </c>
      <c r="L5441" s="92" t="str">
        <f t="shared" si="854"/>
        <v/>
      </c>
      <c r="M5441" s="95" t="str">
        <f>IF(A5441&lt;&gt;"",IF(MID(C5441,1,1)="c",SigmaEpsConcrete(I5441,$AN$30:$AN$33,$AR$30:$AR$33,$AS$26,$AS$27,$AS$28,$AQ$20,$AU$19),""),"")</f>
        <v/>
      </c>
      <c r="N5441" s="95" t="str">
        <f>IF(A5441&lt;&gt;"",IF(MID(C5441,1,1)="r",SigmaEpsReinf(J5441,$AS$42:$AS$43,$AS$41,$AS$39,$AS$40,$AQ$38),""),"")</f>
        <v/>
      </c>
      <c r="Q5441" s="92" t="str">
        <f t="shared" si="856"/>
        <v/>
      </c>
      <c r="R5441" s="92" t="str">
        <f t="shared" si="857"/>
        <v/>
      </c>
      <c r="U5441" s="5"/>
      <c r="V5441" s="5"/>
      <c r="W5441" s="94" t="str">
        <f t="shared" si="855"/>
        <v/>
      </c>
      <c r="X5441" s="94" t="str">
        <f t="shared" si="858"/>
        <v/>
      </c>
      <c r="Y5441" s="5"/>
      <c r="BK5441" s="8"/>
      <c r="BL5441" s="5"/>
      <c r="BM5441" s="5"/>
      <c r="BN5441" s="5"/>
      <c r="BO5441" s="5"/>
      <c r="BP5441" s="1"/>
      <c r="BQ5441" s="1"/>
      <c r="BR5441" s="1"/>
      <c r="BS5441" s="1"/>
      <c r="BT5441" s="1"/>
      <c r="BU5441" s="4"/>
      <c r="BV5441" s="1"/>
      <c r="BW5441" s="3"/>
      <c r="BX5441" s="4"/>
      <c r="BY5441" s="5"/>
      <c r="BZ5441" s="5"/>
      <c r="CA5441" s="5"/>
      <c r="CB5441" s="5"/>
      <c r="CC5441" s="5"/>
      <c r="CD5441" s="43"/>
    </row>
    <row r="5442" spans="1:82" x14ac:dyDescent="0.25">
      <c r="A5442" s="8"/>
      <c r="B5442" s="5"/>
      <c r="C5442" s="5"/>
      <c r="D5442" s="5"/>
      <c r="E5442" s="5"/>
      <c r="F5442" s="94" t="str">
        <f t="shared" si="849"/>
        <v/>
      </c>
      <c r="G5442" s="94" t="str">
        <f t="shared" si="850"/>
        <v/>
      </c>
      <c r="H5442" s="127" t="str">
        <f>IF(A5442&lt;&gt;"",IF(MID(C5442,1,1)="c",$AS$26,IF(MID(C5442,1,1)="r",$AS$41,IF(MID(C5442,1,1)="p",#REF!,#REF!))),"")</f>
        <v/>
      </c>
      <c r="I5442" s="92" t="str">
        <f t="shared" si="851"/>
        <v/>
      </c>
      <c r="J5442" s="92" t="str">
        <f t="shared" si="852"/>
        <v/>
      </c>
      <c r="K5442" s="92" t="str">
        <f t="shared" si="853"/>
        <v/>
      </c>
      <c r="L5442" s="92" t="str">
        <f t="shared" si="854"/>
        <v/>
      </c>
      <c r="M5442" s="95" t="str">
        <f>IF(A5442&lt;&gt;"",IF(MID(C5442,1,1)="c",SigmaEpsConcrete(I5442,$AN$30:$AN$33,$AR$30:$AR$33,$AS$26,$AS$27,$AS$28,$AQ$20,$AU$19),""),"")</f>
        <v/>
      </c>
      <c r="N5442" s="95" t="str">
        <f>IF(A5442&lt;&gt;"",IF(MID(C5442,1,1)="r",SigmaEpsReinf(J5442,$AS$42:$AS$43,$AS$41,$AS$39,$AS$40,$AQ$38),""),"")</f>
        <v/>
      </c>
      <c r="Q5442" s="92" t="str">
        <f t="shared" si="856"/>
        <v/>
      </c>
      <c r="R5442" s="92" t="str">
        <f t="shared" si="857"/>
        <v/>
      </c>
      <c r="U5442" s="5"/>
      <c r="V5442" s="5"/>
      <c r="W5442" s="94" t="str">
        <f t="shared" si="855"/>
        <v/>
      </c>
      <c r="X5442" s="94" t="str">
        <f t="shared" si="858"/>
        <v/>
      </c>
      <c r="Y5442" s="5"/>
      <c r="BK5442" s="8"/>
      <c r="BL5442" s="5"/>
      <c r="BM5442" s="5"/>
      <c r="BN5442" s="5"/>
      <c r="BO5442" s="5"/>
      <c r="BP5442" s="1"/>
      <c r="BQ5442" s="1"/>
      <c r="BR5442" s="1"/>
      <c r="BS5442" s="1"/>
      <c r="BT5442" s="1"/>
      <c r="BU5442" s="4"/>
      <c r="BV5442" s="1"/>
      <c r="BW5442" s="3"/>
      <c r="BX5442" s="4"/>
      <c r="BY5442" s="5"/>
      <c r="BZ5442" s="5"/>
      <c r="CA5442" s="5"/>
      <c r="CB5442" s="5"/>
      <c r="CC5442" s="5"/>
      <c r="CD5442" s="43"/>
    </row>
    <row r="5443" spans="1:82" x14ac:dyDescent="0.25">
      <c r="A5443" s="8"/>
      <c r="B5443" s="5"/>
      <c r="C5443" s="5"/>
      <c r="D5443" s="5"/>
      <c r="E5443" s="5"/>
      <c r="F5443" s="94" t="str">
        <f t="shared" si="849"/>
        <v/>
      </c>
      <c r="G5443" s="94" t="str">
        <f t="shared" si="850"/>
        <v/>
      </c>
      <c r="H5443" s="127" t="str">
        <f>IF(A5443&lt;&gt;"",IF(MID(C5443,1,1)="c",$AS$26,IF(MID(C5443,1,1)="r",$AS$41,IF(MID(C5443,1,1)="p",#REF!,#REF!))),"")</f>
        <v/>
      </c>
      <c r="I5443" s="92" t="str">
        <f t="shared" si="851"/>
        <v/>
      </c>
      <c r="J5443" s="92" t="str">
        <f t="shared" si="852"/>
        <v/>
      </c>
      <c r="K5443" s="92" t="str">
        <f t="shared" si="853"/>
        <v/>
      </c>
      <c r="L5443" s="92" t="str">
        <f t="shared" si="854"/>
        <v/>
      </c>
      <c r="M5443" s="95" t="str">
        <f>IF(A5443&lt;&gt;"",IF(MID(C5443,1,1)="c",SigmaEpsConcrete(I5443,$AN$30:$AN$33,$AR$30:$AR$33,$AS$26,$AS$27,$AS$28,$AQ$20,$AU$19),""),"")</f>
        <v/>
      </c>
      <c r="N5443" s="95" t="str">
        <f>IF(A5443&lt;&gt;"",IF(MID(C5443,1,1)="r",SigmaEpsReinf(J5443,$AS$42:$AS$43,$AS$41,$AS$39,$AS$40,$AQ$38),""),"")</f>
        <v/>
      </c>
      <c r="Q5443" s="92" t="str">
        <f t="shared" si="856"/>
        <v/>
      </c>
      <c r="R5443" s="92" t="str">
        <f t="shared" si="857"/>
        <v/>
      </c>
      <c r="U5443" s="5"/>
      <c r="V5443" s="5"/>
      <c r="W5443" s="94" t="str">
        <f t="shared" si="855"/>
        <v/>
      </c>
      <c r="X5443" s="94" t="str">
        <f t="shared" si="858"/>
        <v/>
      </c>
      <c r="Y5443" s="5"/>
      <c r="BK5443" s="8"/>
      <c r="BL5443" s="5"/>
      <c r="BM5443" s="5"/>
      <c r="BN5443" s="5"/>
      <c r="BO5443" s="5"/>
      <c r="BP5443" s="1"/>
      <c r="BQ5443" s="1"/>
      <c r="BR5443" s="1"/>
      <c r="BS5443" s="1"/>
      <c r="BT5443" s="1"/>
      <c r="BU5443" s="4"/>
      <c r="BV5443" s="1"/>
      <c r="BW5443" s="3"/>
      <c r="BX5443" s="4"/>
      <c r="BY5443" s="5"/>
      <c r="BZ5443" s="5"/>
      <c r="CA5443" s="5"/>
      <c r="CB5443" s="5"/>
      <c r="CC5443" s="5"/>
      <c r="CD5443" s="43"/>
    </row>
    <row r="5444" spans="1:82" x14ac:dyDescent="0.25">
      <c r="A5444" s="8"/>
      <c r="B5444" s="5"/>
      <c r="C5444" s="5"/>
      <c r="D5444" s="5"/>
      <c r="E5444" s="5"/>
      <c r="F5444" s="94" t="str">
        <f t="shared" si="849"/>
        <v/>
      </c>
      <c r="G5444" s="94" t="str">
        <f t="shared" si="850"/>
        <v/>
      </c>
      <c r="H5444" s="127" t="str">
        <f>IF(A5444&lt;&gt;"",IF(MID(C5444,1,1)="c",$AS$26,IF(MID(C5444,1,1)="r",$AS$41,IF(MID(C5444,1,1)="p",#REF!,#REF!))),"")</f>
        <v/>
      </c>
      <c r="I5444" s="92" t="str">
        <f t="shared" si="851"/>
        <v/>
      </c>
      <c r="J5444" s="92" t="str">
        <f t="shared" si="852"/>
        <v/>
      </c>
      <c r="K5444" s="92" t="str">
        <f t="shared" si="853"/>
        <v/>
      </c>
      <c r="L5444" s="92" t="str">
        <f t="shared" si="854"/>
        <v/>
      </c>
      <c r="M5444" s="95" t="str">
        <f>IF(A5444&lt;&gt;"",IF(MID(C5444,1,1)="c",SigmaEpsConcrete(I5444,$AN$30:$AN$33,$AR$30:$AR$33,$AS$26,$AS$27,$AS$28,$AQ$20,$AU$19),""),"")</f>
        <v/>
      </c>
      <c r="N5444" s="95" t="str">
        <f>IF(A5444&lt;&gt;"",IF(MID(C5444,1,1)="r",SigmaEpsReinf(J5444,$AS$42:$AS$43,$AS$41,$AS$39,$AS$40,$AQ$38),""),"")</f>
        <v/>
      </c>
      <c r="Q5444" s="92" t="str">
        <f t="shared" si="856"/>
        <v/>
      </c>
      <c r="R5444" s="92" t="str">
        <f t="shared" si="857"/>
        <v/>
      </c>
      <c r="U5444" s="5"/>
      <c r="V5444" s="5"/>
      <c r="W5444" s="94" t="str">
        <f t="shared" si="855"/>
        <v/>
      </c>
      <c r="X5444" s="94" t="str">
        <f t="shared" si="858"/>
        <v/>
      </c>
      <c r="Y5444" s="5"/>
      <c r="BK5444" s="8"/>
      <c r="BL5444" s="5"/>
      <c r="BM5444" s="5"/>
      <c r="BN5444" s="5"/>
      <c r="BO5444" s="5"/>
      <c r="BP5444" s="1"/>
      <c r="BQ5444" s="1"/>
      <c r="BR5444" s="1"/>
      <c r="BS5444" s="1"/>
      <c r="BT5444" s="1"/>
      <c r="BU5444" s="4"/>
      <c r="BV5444" s="1"/>
      <c r="BW5444" s="3"/>
      <c r="BX5444" s="4"/>
      <c r="BY5444" s="5"/>
      <c r="BZ5444" s="5"/>
      <c r="CA5444" s="5"/>
      <c r="CB5444" s="5"/>
      <c r="CC5444" s="5"/>
      <c r="CD5444" s="43"/>
    </row>
    <row r="5445" spans="1:82" x14ac:dyDescent="0.25">
      <c r="A5445" s="8"/>
      <c r="B5445" s="5"/>
      <c r="C5445" s="5"/>
      <c r="D5445" s="5"/>
      <c r="E5445" s="5"/>
      <c r="F5445" s="94" t="str">
        <f t="shared" si="849"/>
        <v/>
      </c>
      <c r="G5445" s="94" t="str">
        <f t="shared" si="850"/>
        <v/>
      </c>
      <c r="H5445" s="127" t="str">
        <f>IF(A5445&lt;&gt;"",IF(MID(C5445,1,1)="c",$AS$26,IF(MID(C5445,1,1)="r",$AS$41,IF(MID(C5445,1,1)="p",#REF!,#REF!))),"")</f>
        <v/>
      </c>
      <c r="I5445" s="92" t="str">
        <f t="shared" si="851"/>
        <v/>
      </c>
      <c r="J5445" s="92" t="str">
        <f t="shared" si="852"/>
        <v/>
      </c>
      <c r="K5445" s="92" t="str">
        <f t="shared" si="853"/>
        <v/>
      </c>
      <c r="L5445" s="92" t="str">
        <f t="shared" si="854"/>
        <v/>
      </c>
      <c r="M5445" s="95" t="str">
        <f>IF(A5445&lt;&gt;"",IF(MID(C5445,1,1)="c",SigmaEpsConcrete(I5445,$AN$30:$AN$33,$AR$30:$AR$33,$AS$26,$AS$27,$AS$28,$AQ$20,$AU$19),""),"")</f>
        <v/>
      </c>
      <c r="N5445" s="95" t="str">
        <f>IF(A5445&lt;&gt;"",IF(MID(C5445,1,1)="r",SigmaEpsReinf(J5445,$AS$42:$AS$43,$AS$41,$AS$39,$AS$40,$AQ$38),""),"")</f>
        <v/>
      </c>
      <c r="Q5445" s="92" t="str">
        <f t="shared" si="856"/>
        <v/>
      </c>
      <c r="R5445" s="92" t="str">
        <f t="shared" si="857"/>
        <v/>
      </c>
      <c r="U5445" s="5"/>
      <c r="V5445" s="5"/>
      <c r="W5445" s="94" t="str">
        <f t="shared" si="855"/>
        <v/>
      </c>
      <c r="X5445" s="94" t="str">
        <f t="shared" si="858"/>
        <v/>
      </c>
      <c r="Y5445" s="5"/>
      <c r="BK5445" s="8"/>
      <c r="BL5445" s="5"/>
      <c r="BM5445" s="5"/>
      <c r="BN5445" s="5"/>
      <c r="BO5445" s="5"/>
      <c r="BP5445" s="1"/>
      <c r="BQ5445" s="1"/>
      <c r="BR5445" s="1"/>
      <c r="BS5445" s="1"/>
      <c r="BT5445" s="1"/>
      <c r="BU5445" s="4"/>
      <c r="BV5445" s="1"/>
      <c r="BW5445" s="3"/>
      <c r="BX5445" s="4"/>
      <c r="BY5445" s="5"/>
      <c r="BZ5445" s="5"/>
      <c r="CA5445" s="5"/>
      <c r="CB5445" s="5"/>
      <c r="CC5445" s="5"/>
      <c r="CD5445" s="43"/>
    </row>
    <row r="5446" spans="1:82" x14ac:dyDescent="0.25">
      <c r="A5446" s="8"/>
      <c r="B5446" s="5"/>
      <c r="C5446" s="5"/>
      <c r="D5446" s="5"/>
      <c r="E5446" s="5"/>
      <c r="F5446" s="94" t="str">
        <f t="shared" si="849"/>
        <v/>
      </c>
      <c r="G5446" s="94" t="str">
        <f t="shared" si="850"/>
        <v/>
      </c>
      <c r="H5446" s="127" t="str">
        <f>IF(A5446&lt;&gt;"",IF(MID(C5446,1,1)="c",$AS$26,IF(MID(C5446,1,1)="r",$AS$41,IF(MID(C5446,1,1)="p",#REF!,#REF!))),"")</f>
        <v/>
      </c>
      <c r="I5446" s="92" t="str">
        <f t="shared" si="851"/>
        <v/>
      </c>
      <c r="J5446" s="92" t="str">
        <f t="shared" si="852"/>
        <v/>
      </c>
      <c r="K5446" s="92" t="str">
        <f t="shared" si="853"/>
        <v/>
      </c>
      <c r="L5446" s="92" t="str">
        <f t="shared" si="854"/>
        <v/>
      </c>
      <c r="M5446" s="95" t="str">
        <f>IF(A5446&lt;&gt;"",IF(MID(C5446,1,1)="c",SigmaEpsConcrete(I5446,$AN$30:$AN$33,$AR$30:$AR$33,$AS$26,$AS$27,$AS$28,$AQ$20,$AU$19),""),"")</f>
        <v/>
      </c>
      <c r="N5446" s="95" t="str">
        <f>IF(A5446&lt;&gt;"",IF(MID(C5446,1,1)="r",SigmaEpsReinf(J5446,$AS$42:$AS$43,$AS$41,$AS$39,$AS$40,$AQ$38),""),"")</f>
        <v/>
      </c>
      <c r="Q5446" s="92" t="str">
        <f t="shared" si="856"/>
        <v/>
      </c>
      <c r="R5446" s="92" t="str">
        <f t="shared" si="857"/>
        <v/>
      </c>
      <c r="U5446" s="5"/>
      <c r="V5446" s="5"/>
      <c r="W5446" s="94" t="str">
        <f t="shared" si="855"/>
        <v/>
      </c>
      <c r="X5446" s="94" t="str">
        <f t="shared" si="858"/>
        <v/>
      </c>
      <c r="Y5446" s="5"/>
      <c r="BK5446" s="8"/>
      <c r="BL5446" s="5"/>
      <c r="BM5446" s="5"/>
      <c r="BN5446" s="5"/>
      <c r="BO5446" s="5"/>
      <c r="BP5446" s="1"/>
      <c r="BQ5446" s="1"/>
      <c r="BR5446" s="1"/>
      <c r="BS5446" s="1"/>
      <c r="BT5446" s="1"/>
      <c r="BU5446" s="4"/>
      <c r="BV5446" s="1"/>
      <c r="BW5446" s="3"/>
      <c r="BX5446" s="4"/>
      <c r="BY5446" s="5"/>
      <c r="BZ5446" s="5"/>
      <c r="CA5446" s="5"/>
      <c r="CB5446" s="5"/>
      <c r="CC5446" s="5"/>
      <c r="CD5446" s="43"/>
    </row>
    <row r="5447" spans="1:82" x14ac:dyDescent="0.25">
      <c r="A5447" s="8"/>
      <c r="B5447" s="5"/>
      <c r="C5447" s="5"/>
      <c r="D5447" s="5"/>
      <c r="E5447" s="5"/>
      <c r="F5447" s="94" t="str">
        <f t="shared" si="849"/>
        <v/>
      </c>
      <c r="G5447" s="94" t="str">
        <f t="shared" si="850"/>
        <v/>
      </c>
      <c r="H5447" s="127" t="str">
        <f>IF(A5447&lt;&gt;"",IF(MID(C5447,1,1)="c",$AS$26,IF(MID(C5447,1,1)="r",$AS$41,IF(MID(C5447,1,1)="p",#REF!,#REF!))),"")</f>
        <v/>
      </c>
      <c r="I5447" s="92" t="str">
        <f t="shared" si="851"/>
        <v/>
      </c>
      <c r="J5447" s="92" t="str">
        <f t="shared" si="852"/>
        <v/>
      </c>
      <c r="K5447" s="92" t="str">
        <f t="shared" si="853"/>
        <v/>
      </c>
      <c r="L5447" s="92" t="str">
        <f t="shared" si="854"/>
        <v/>
      </c>
      <c r="M5447" s="95" t="str">
        <f>IF(A5447&lt;&gt;"",IF(MID(C5447,1,1)="c",SigmaEpsConcrete(I5447,$AN$30:$AN$33,$AR$30:$AR$33,$AS$26,$AS$27,$AS$28,$AQ$20,$AU$19),""),"")</f>
        <v/>
      </c>
      <c r="N5447" s="95" t="str">
        <f>IF(A5447&lt;&gt;"",IF(MID(C5447,1,1)="r",SigmaEpsReinf(J5447,$AS$42:$AS$43,$AS$41,$AS$39,$AS$40,$AQ$38),""),"")</f>
        <v/>
      </c>
      <c r="Q5447" s="92" t="str">
        <f t="shared" si="856"/>
        <v/>
      </c>
      <c r="R5447" s="92" t="str">
        <f t="shared" si="857"/>
        <v/>
      </c>
      <c r="U5447" s="5"/>
      <c r="V5447" s="5"/>
      <c r="W5447" s="94" t="str">
        <f t="shared" si="855"/>
        <v/>
      </c>
      <c r="X5447" s="94" t="str">
        <f t="shared" si="858"/>
        <v/>
      </c>
      <c r="Y5447" s="5"/>
      <c r="BK5447" s="8"/>
      <c r="BL5447" s="5"/>
      <c r="BM5447" s="5"/>
      <c r="BN5447" s="5"/>
      <c r="BO5447" s="5"/>
      <c r="BP5447" s="1"/>
      <c r="BQ5447" s="1"/>
      <c r="BR5447" s="1"/>
      <c r="BS5447" s="1"/>
      <c r="BT5447" s="1"/>
      <c r="BU5447" s="4"/>
      <c r="BV5447" s="1"/>
      <c r="BW5447" s="3"/>
      <c r="BX5447" s="4"/>
      <c r="BY5447" s="5"/>
      <c r="BZ5447" s="5"/>
      <c r="CA5447" s="5"/>
      <c r="CB5447" s="5"/>
      <c r="CC5447" s="5"/>
      <c r="CD5447" s="43"/>
    </row>
    <row r="5448" spans="1:82" x14ac:dyDescent="0.25">
      <c r="A5448" s="8"/>
      <c r="B5448" s="5"/>
      <c r="C5448" s="5"/>
      <c r="D5448" s="5"/>
      <c r="E5448" s="5"/>
      <c r="F5448" s="94" t="str">
        <f t="shared" si="849"/>
        <v/>
      </c>
      <c r="G5448" s="94" t="str">
        <f t="shared" si="850"/>
        <v/>
      </c>
      <c r="H5448" s="127" t="str">
        <f>IF(A5448&lt;&gt;"",IF(MID(C5448,1,1)="c",$AS$26,IF(MID(C5448,1,1)="r",$AS$41,IF(MID(C5448,1,1)="p",#REF!,#REF!))),"")</f>
        <v/>
      </c>
      <c r="I5448" s="92" t="str">
        <f t="shared" si="851"/>
        <v/>
      </c>
      <c r="J5448" s="92" t="str">
        <f t="shared" si="852"/>
        <v/>
      </c>
      <c r="K5448" s="92" t="str">
        <f t="shared" si="853"/>
        <v/>
      </c>
      <c r="L5448" s="92" t="str">
        <f t="shared" si="854"/>
        <v/>
      </c>
      <c r="M5448" s="95" t="str">
        <f>IF(A5448&lt;&gt;"",IF(MID(C5448,1,1)="c",SigmaEpsConcrete(I5448,$AN$30:$AN$33,$AR$30:$AR$33,$AS$26,$AS$27,$AS$28,$AQ$20,$AU$19),""),"")</f>
        <v/>
      </c>
      <c r="N5448" s="95" t="str">
        <f>IF(A5448&lt;&gt;"",IF(MID(C5448,1,1)="r",SigmaEpsReinf(J5448,$AS$42:$AS$43,$AS$41,$AS$39,$AS$40,$AQ$38),""),"")</f>
        <v/>
      </c>
      <c r="Q5448" s="92" t="str">
        <f t="shared" si="856"/>
        <v/>
      </c>
      <c r="R5448" s="92" t="str">
        <f t="shared" si="857"/>
        <v/>
      </c>
      <c r="U5448" s="5"/>
      <c r="V5448" s="5"/>
      <c r="W5448" s="94" t="str">
        <f t="shared" si="855"/>
        <v/>
      </c>
      <c r="X5448" s="94" t="str">
        <f t="shared" si="858"/>
        <v/>
      </c>
      <c r="Y5448" s="5"/>
      <c r="BK5448" s="8"/>
      <c r="BL5448" s="5"/>
      <c r="BM5448" s="5"/>
      <c r="BN5448" s="5"/>
      <c r="BO5448" s="5"/>
      <c r="BP5448" s="1"/>
      <c r="BQ5448" s="1"/>
      <c r="BR5448" s="1"/>
      <c r="BS5448" s="1"/>
      <c r="BT5448" s="1"/>
      <c r="BU5448" s="4"/>
      <c r="BV5448" s="1"/>
      <c r="BW5448" s="3"/>
      <c r="BX5448" s="4"/>
      <c r="BY5448" s="5"/>
      <c r="BZ5448" s="5"/>
      <c r="CA5448" s="5"/>
      <c r="CB5448" s="5"/>
      <c r="CC5448" s="5"/>
      <c r="CD5448" s="43"/>
    </row>
    <row r="5449" spans="1:82" x14ac:dyDescent="0.25">
      <c r="A5449" s="8"/>
      <c r="B5449" s="5"/>
      <c r="C5449" s="5"/>
      <c r="D5449" s="5"/>
      <c r="E5449" s="5"/>
      <c r="F5449" s="94" t="str">
        <f t="shared" si="849"/>
        <v/>
      </c>
      <c r="G5449" s="94" t="str">
        <f t="shared" si="850"/>
        <v/>
      </c>
      <c r="H5449" s="127" t="str">
        <f>IF(A5449&lt;&gt;"",IF(MID(C5449,1,1)="c",$AS$26,IF(MID(C5449,1,1)="r",$AS$41,IF(MID(C5449,1,1)="p",#REF!,#REF!))),"")</f>
        <v/>
      </c>
      <c r="I5449" s="92" t="str">
        <f t="shared" si="851"/>
        <v/>
      </c>
      <c r="J5449" s="92" t="str">
        <f t="shared" si="852"/>
        <v/>
      </c>
      <c r="K5449" s="92" t="str">
        <f t="shared" si="853"/>
        <v/>
      </c>
      <c r="L5449" s="92" t="str">
        <f t="shared" si="854"/>
        <v/>
      </c>
      <c r="M5449" s="95" t="str">
        <f>IF(A5449&lt;&gt;"",IF(MID(C5449,1,1)="c",SigmaEpsConcrete(I5449,$AN$30:$AN$33,$AR$30:$AR$33,$AS$26,$AS$27,$AS$28,$AQ$20,$AU$19),""),"")</f>
        <v/>
      </c>
      <c r="N5449" s="95" t="str">
        <f>IF(A5449&lt;&gt;"",IF(MID(C5449,1,1)="r",SigmaEpsReinf(J5449,$AS$42:$AS$43,$AS$41,$AS$39,$AS$40,$AQ$38),""),"")</f>
        <v/>
      </c>
      <c r="Q5449" s="92" t="str">
        <f t="shared" si="856"/>
        <v/>
      </c>
      <c r="R5449" s="92" t="str">
        <f t="shared" si="857"/>
        <v/>
      </c>
      <c r="U5449" s="5"/>
      <c r="V5449" s="5"/>
      <c r="W5449" s="94" t="str">
        <f t="shared" si="855"/>
        <v/>
      </c>
      <c r="X5449" s="94" t="str">
        <f t="shared" si="858"/>
        <v/>
      </c>
      <c r="Y5449" s="5"/>
      <c r="BK5449" s="8"/>
      <c r="BL5449" s="5"/>
      <c r="BM5449" s="5"/>
      <c r="BN5449" s="5"/>
      <c r="BO5449" s="5"/>
      <c r="BP5449" s="1"/>
      <c r="BQ5449" s="1"/>
      <c r="BR5449" s="1"/>
      <c r="BS5449" s="1"/>
      <c r="BT5449" s="1"/>
      <c r="BU5449" s="4"/>
      <c r="BV5449" s="1"/>
      <c r="BW5449" s="3"/>
      <c r="BX5449" s="4"/>
      <c r="BY5449" s="5"/>
      <c r="BZ5449" s="5"/>
      <c r="CA5449" s="5"/>
      <c r="CB5449" s="5"/>
      <c r="CC5449" s="5"/>
      <c r="CD5449" s="43"/>
    </row>
    <row r="5450" spans="1:82" x14ac:dyDescent="0.25">
      <c r="A5450" s="8"/>
      <c r="B5450" s="5"/>
      <c r="C5450" s="5"/>
      <c r="D5450" s="5"/>
      <c r="E5450" s="5"/>
      <c r="F5450" s="94" t="str">
        <f t="shared" ref="F5450:F5513" si="859">IF(A5450&lt;&gt;"",(D5450-$AU$86)/10,"")</f>
        <v/>
      </c>
      <c r="G5450" s="94" t="str">
        <f t="shared" ref="G5450:G5513" si="860">IF(A5450&lt;&gt;"",(E5450-$AU$87)/10,"")</f>
        <v/>
      </c>
      <c r="H5450" s="127" t="str">
        <f>IF(A5450&lt;&gt;"",IF(MID(C5450,1,1)="c",$AS$26,IF(MID(C5450,1,1)="r",$AS$41,IF(MID(C5450,1,1)="p",#REF!,#REF!))),"")</f>
        <v/>
      </c>
      <c r="I5450" s="92" t="str">
        <f t="shared" ref="I5450:I5513" si="861">IF($A5450&lt;&gt;"",IF(MID($C5450,1,1)="c",$Y$3+$Y$4*$F5450+$Y$5*$G5450+$BR$43,""),"")</f>
        <v/>
      </c>
      <c r="J5450" s="92" t="str">
        <f t="shared" ref="J5450:J5513" si="862">IF($A5450&lt;&gt;"",IF(MID($C5450,1,1)="r",$Y$3+$Y$4*$F5450+$Y$5*$G5450+$BR$43,""),"")</f>
        <v/>
      </c>
      <c r="K5450" s="92" t="str">
        <f t="shared" ref="K5450:K5513" si="863">IF($A5450&lt;&gt;"",IF(MID($C5450,1,1)="u",$Y$3+$Y$4*$F5450+$Y$5*$G5450+$BR$43,""),"")</f>
        <v/>
      </c>
      <c r="L5450" s="92" t="str">
        <f t="shared" ref="L5450:L5513" si="864">IF($A5450&lt;&gt;"",IF(MID($C5450,1,1)="p",$Y$3+$Y$4*$F5450+$Y$5*$G5450+$BR$43,""),"")</f>
        <v/>
      </c>
      <c r="M5450" s="95" t="str">
        <f>IF(A5450&lt;&gt;"",IF(MID(C5450,1,1)="c",SigmaEpsConcrete(I5450,$AN$30:$AN$33,$AR$30:$AR$33,$AS$26,$AS$27,$AS$28,$AQ$20,$AU$19),""),"")</f>
        <v/>
      </c>
      <c r="N5450" s="95" t="str">
        <f>IF(A5450&lt;&gt;"",IF(MID(C5450,1,1)="r",SigmaEpsReinf(J5450,$AS$42:$AS$43,$AS$41,$AS$39,$AS$40,$AQ$38),""),"")</f>
        <v/>
      </c>
      <c r="Q5450" s="92" t="str">
        <f t="shared" si="856"/>
        <v/>
      </c>
      <c r="R5450" s="92" t="str">
        <f t="shared" si="857"/>
        <v/>
      </c>
      <c r="U5450" s="5"/>
      <c r="V5450" s="5"/>
      <c r="W5450" s="94" t="str">
        <f t="shared" ref="W5450:W5513" si="865">IF(A5450&lt;&gt;"",F5450-$AU$105,"")</f>
        <v/>
      </c>
      <c r="X5450" s="94" t="str">
        <f t="shared" si="858"/>
        <v/>
      </c>
      <c r="Y5450" s="5"/>
      <c r="BK5450" s="8"/>
      <c r="BL5450" s="5"/>
      <c r="BM5450" s="5"/>
      <c r="BN5450" s="5"/>
      <c r="BO5450" s="5"/>
      <c r="BP5450" s="1"/>
      <c r="BQ5450" s="1"/>
      <c r="BR5450" s="1"/>
      <c r="BS5450" s="1"/>
      <c r="BT5450" s="1"/>
      <c r="BU5450" s="4"/>
      <c r="BV5450" s="1"/>
      <c r="BW5450" s="3"/>
      <c r="BX5450" s="4"/>
      <c r="BY5450" s="5"/>
      <c r="BZ5450" s="5"/>
      <c r="CA5450" s="5"/>
      <c r="CB5450" s="5"/>
      <c r="CC5450" s="5"/>
      <c r="CD5450" s="43"/>
    </row>
    <row r="5451" spans="1:82" x14ac:dyDescent="0.25">
      <c r="A5451" s="8"/>
      <c r="B5451" s="5"/>
      <c r="C5451" s="5"/>
      <c r="D5451" s="5"/>
      <c r="E5451" s="5"/>
      <c r="F5451" s="94" t="str">
        <f t="shared" si="859"/>
        <v/>
      </c>
      <c r="G5451" s="94" t="str">
        <f t="shared" si="860"/>
        <v/>
      </c>
      <c r="H5451" s="127" t="str">
        <f>IF(A5451&lt;&gt;"",IF(MID(C5451,1,1)="c",$AS$26,IF(MID(C5451,1,1)="r",$AS$41,IF(MID(C5451,1,1)="p",#REF!,#REF!))),"")</f>
        <v/>
      </c>
      <c r="I5451" s="92" t="str">
        <f t="shared" si="861"/>
        <v/>
      </c>
      <c r="J5451" s="92" t="str">
        <f t="shared" si="862"/>
        <v/>
      </c>
      <c r="K5451" s="92" t="str">
        <f t="shared" si="863"/>
        <v/>
      </c>
      <c r="L5451" s="92" t="str">
        <f t="shared" si="864"/>
        <v/>
      </c>
      <c r="M5451" s="95" t="str">
        <f>IF(A5451&lt;&gt;"",IF(MID(C5451,1,1)="c",SigmaEpsConcrete(I5451,$AN$30:$AN$33,$AR$30:$AR$33,$AS$26,$AS$27,$AS$28,$AQ$20,$AU$19),""),"")</f>
        <v/>
      </c>
      <c r="N5451" s="95" t="str">
        <f>IF(A5451&lt;&gt;"",IF(MID(C5451,1,1)="r",SigmaEpsReinf(J5451,$AS$42:$AS$43,$AS$41,$AS$39,$AS$40,$AQ$38),""),"")</f>
        <v/>
      </c>
      <c r="Q5451" s="92" t="str">
        <f t="shared" ref="Q5451:Q5514" si="866">IF(A5451&lt;&gt;"",IF(MID(C5451,1,1)="c",IF(ISERROR(M5451/I5451),"",M5451/I5451),""),"")</f>
        <v/>
      </c>
      <c r="R5451" s="92" t="str">
        <f t="shared" ref="R5451:R5514" si="867">IF(A5451&lt;&gt;"",IF(MID(C5451,1,1)="r",IF(ISERROR(N5451/J5451),"",N5451/J5451),""),"")</f>
        <v/>
      </c>
      <c r="U5451" s="5"/>
      <c r="V5451" s="5"/>
      <c r="W5451" s="94" t="str">
        <f t="shared" si="865"/>
        <v/>
      </c>
      <c r="X5451" s="94" t="str">
        <f t="shared" ref="X5451:X5514" si="868">IF(B5451&lt;&gt;"",G5451-$AU$106,"")</f>
        <v/>
      </c>
      <c r="Y5451" s="5"/>
      <c r="BK5451" s="8"/>
      <c r="BL5451" s="5"/>
      <c r="BM5451" s="5"/>
      <c r="BN5451" s="5"/>
      <c r="BO5451" s="5"/>
      <c r="BP5451" s="1"/>
      <c r="BQ5451" s="1"/>
      <c r="BR5451" s="1"/>
      <c r="BS5451" s="1"/>
      <c r="BT5451" s="1"/>
      <c r="BU5451" s="4"/>
      <c r="BV5451" s="1"/>
      <c r="BW5451" s="3"/>
      <c r="BX5451" s="4"/>
      <c r="BY5451" s="5"/>
      <c r="BZ5451" s="5"/>
      <c r="CA5451" s="5"/>
      <c r="CB5451" s="5"/>
      <c r="CC5451" s="5"/>
      <c r="CD5451" s="43"/>
    </row>
    <row r="5452" spans="1:82" x14ac:dyDescent="0.25">
      <c r="A5452" s="8"/>
      <c r="B5452" s="5"/>
      <c r="C5452" s="5"/>
      <c r="D5452" s="5"/>
      <c r="E5452" s="5"/>
      <c r="F5452" s="94" t="str">
        <f t="shared" si="859"/>
        <v/>
      </c>
      <c r="G5452" s="94" t="str">
        <f t="shared" si="860"/>
        <v/>
      </c>
      <c r="H5452" s="127" t="str">
        <f>IF(A5452&lt;&gt;"",IF(MID(C5452,1,1)="c",$AS$26,IF(MID(C5452,1,1)="r",$AS$41,IF(MID(C5452,1,1)="p",#REF!,#REF!))),"")</f>
        <v/>
      </c>
      <c r="I5452" s="92" t="str">
        <f t="shared" si="861"/>
        <v/>
      </c>
      <c r="J5452" s="92" t="str">
        <f t="shared" si="862"/>
        <v/>
      </c>
      <c r="K5452" s="92" t="str">
        <f t="shared" si="863"/>
        <v/>
      </c>
      <c r="L5452" s="92" t="str">
        <f t="shared" si="864"/>
        <v/>
      </c>
      <c r="M5452" s="95" t="str">
        <f>IF(A5452&lt;&gt;"",IF(MID(C5452,1,1)="c",SigmaEpsConcrete(I5452,$AN$30:$AN$33,$AR$30:$AR$33,$AS$26,$AS$27,$AS$28,$AQ$20,$AU$19),""),"")</f>
        <v/>
      </c>
      <c r="N5452" s="95" t="str">
        <f>IF(A5452&lt;&gt;"",IF(MID(C5452,1,1)="r",SigmaEpsReinf(J5452,$AS$42:$AS$43,$AS$41,$AS$39,$AS$40,$AQ$38),""),"")</f>
        <v/>
      </c>
      <c r="Q5452" s="92" t="str">
        <f t="shared" si="866"/>
        <v/>
      </c>
      <c r="R5452" s="92" t="str">
        <f t="shared" si="867"/>
        <v/>
      </c>
      <c r="U5452" s="5"/>
      <c r="V5452" s="5"/>
      <c r="W5452" s="94" t="str">
        <f t="shared" si="865"/>
        <v/>
      </c>
      <c r="X5452" s="94" t="str">
        <f t="shared" si="868"/>
        <v/>
      </c>
      <c r="Y5452" s="5"/>
      <c r="BK5452" s="8"/>
      <c r="BL5452" s="5"/>
      <c r="BM5452" s="5"/>
      <c r="BN5452" s="5"/>
      <c r="BO5452" s="5"/>
      <c r="BP5452" s="1"/>
      <c r="BQ5452" s="1"/>
      <c r="BR5452" s="1"/>
      <c r="BS5452" s="1"/>
      <c r="BT5452" s="1"/>
      <c r="BU5452" s="4"/>
      <c r="BV5452" s="1"/>
      <c r="BW5452" s="3"/>
      <c r="BX5452" s="4"/>
      <c r="BY5452" s="5"/>
      <c r="BZ5452" s="5"/>
      <c r="CA5452" s="5"/>
      <c r="CB5452" s="5"/>
      <c r="CC5452" s="5"/>
      <c r="CD5452" s="43"/>
    </row>
    <row r="5453" spans="1:82" x14ac:dyDescent="0.25">
      <c r="A5453" s="8"/>
      <c r="B5453" s="5"/>
      <c r="C5453" s="5"/>
      <c r="D5453" s="5"/>
      <c r="E5453" s="5"/>
      <c r="F5453" s="94" t="str">
        <f t="shared" si="859"/>
        <v/>
      </c>
      <c r="G5453" s="94" t="str">
        <f t="shared" si="860"/>
        <v/>
      </c>
      <c r="H5453" s="127" t="str">
        <f>IF(A5453&lt;&gt;"",IF(MID(C5453,1,1)="c",$AS$26,IF(MID(C5453,1,1)="r",$AS$41,IF(MID(C5453,1,1)="p",#REF!,#REF!))),"")</f>
        <v/>
      </c>
      <c r="I5453" s="92" t="str">
        <f t="shared" si="861"/>
        <v/>
      </c>
      <c r="J5453" s="92" t="str">
        <f t="shared" si="862"/>
        <v/>
      </c>
      <c r="K5453" s="92" t="str">
        <f t="shared" si="863"/>
        <v/>
      </c>
      <c r="L5453" s="92" t="str">
        <f t="shared" si="864"/>
        <v/>
      </c>
      <c r="M5453" s="95" t="str">
        <f>IF(A5453&lt;&gt;"",IF(MID(C5453,1,1)="c",SigmaEpsConcrete(I5453,$AN$30:$AN$33,$AR$30:$AR$33,$AS$26,$AS$27,$AS$28,$AQ$20,$AU$19),""),"")</f>
        <v/>
      </c>
      <c r="N5453" s="95" t="str">
        <f>IF(A5453&lt;&gt;"",IF(MID(C5453,1,1)="r",SigmaEpsReinf(J5453,$AS$42:$AS$43,$AS$41,$AS$39,$AS$40,$AQ$38),""),"")</f>
        <v/>
      </c>
      <c r="Q5453" s="92" t="str">
        <f t="shared" si="866"/>
        <v/>
      </c>
      <c r="R5453" s="92" t="str">
        <f t="shared" si="867"/>
        <v/>
      </c>
      <c r="U5453" s="5"/>
      <c r="V5453" s="5"/>
      <c r="W5453" s="94" t="str">
        <f t="shared" si="865"/>
        <v/>
      </c>
      <c r="X5453" s="94" t="str">
        <f t="shared" si="868"/>
        <v/>
      </c>
      <c r="Y5453" s="5"/>
      <c r="BK5453" s="8"/>
      <c r="BL5453" s="5"/>
      <c r="BM5453" s="5"/>
      <c r="BN5453" s="5"/>
      <c r="BO5453" s="5"/>
      <c r="BP5453" s="1"/>
      <c r="BQ5453" s="1"/>
      <c r="BR5453" s="1"/>
      <c r="BS5453" s="1"/>
      <c r="BT5453" s="1"/>
      <c r="BU5453" s="4"/>
      <c r="BV5453" s="1"/>
      <c r="BW5453" s="3"/>
      <c r="BX5453" s="4"/>
      <c r="BY5453" s="5"/>
      <c r="BZ5453" s="5"/>
      <c r="CA5453" s="5"/>
      <c r="CB5453" s="5"/>
      <c r="CC5453" s="5"/>
      <c r="CD5453" s="43"/>
    </row>
    <row r="5454" spans="1:82" x14ac:dyDescent="0.25">
      <c r="A5454" s="8"/>
      <c r="B5454" s="5"/>
      <c r="C5454" s="5"/>
      <c r="D5454" s="5"/>
      <c r="E5454" s="5"/>
      <c r="F5454" s="94" t="str">
        <f t="shared" si="859"/>
        <v/>
      </c>
      <c r="G5454" s="94" t="str">
        <f t="shared" si="860"/>
        <v/>
      </c>
      <c r="H5454" s="127" t="str">
        <f>IF(A5454&lt;&gt;"",IF(MID(C5454,1,1)="c",$AS$26,IF(MID(C5454,1,1)="r",$AS$41,IF(MID(C5454,1,1)="p",#REF!,#REF!))),"")</f>
        <v/>
      </c>
      <c r="I5454" s="92" t="str">
        <f t="shared" si="861"/>
        <v/>
      </c>
      <c r="J5454" s="92" t="str">
        <f t="shared" si="862"/>
        <v/>
      </c>
      <c r="K5454" s="92" t="str">
        <f t="shared" si="863"/>
        <v/>
      </c>
      <c r="L5454" s="92" t="str">
        <f t="shared" si="864"/>
        <v/>
      </c>
      <c r="M5454" s="95" t="str">
        <f>IF(A5454&lt;&gt;"",IF(MID(C5454,1,1)="c",SigmaEpsConcrete(I5454,$AN$30:$AN$33,$AR$30:$AR$33,$AS$26,$AS$27,$AS$28,$AQ$20,$AU$19),""),"")</f>
        <v/>
      </c>
      <c r="N5454" s="95" t="str">
        <f>IF(A5454&lt;&gt;"",IF(MID(C5454,1,1)="r",SigmaEpsReinf(J5454,$AS$42:$AS$43,$AS$41,$AS$39,$AS$40,$AQ$38),""),"")</f>
        <v/>
      </c>
      <c r="Q5454" s="92" t="str">
        <f t="shared" si="866"/>
        <v/>
      </c>
      <c r="R5454" s="92" t="str">
        <f t="shared" si="867"/>
        <v/>
      </c>
      <c r="U5454" s="5"/>
      <c r="V5454" s="5"/>
      <c r="W5454" s="94" t="str">
        <f t="shared" si="865"/>
        <v/>
      </c>
      <c r="X5454" s="94" t="str">
        <f t="shared" si="868"/>
        <v/>
      </c>
      <c r="Y5454" s="5"/>
      <c r="BK5454" s="8"/>
      <c r="BL5454" s="5"/>
      <c r="BM5454" s="5"/>
      <c r="BN5454" s="5"/>
      <c r="BO5454" s="5"/>
      <c r="BP5454" s="1"/>
      <c r="BQ5454" s="1"/>
      <c r="BR5454" s="1"/>
      <c r="BS5454" s="1"/>
      <c r="BT5454" s="1"/>
      <c r="BU5454" s="4"/>
      <c r="BV5454" s="1"/>
      <c r="BW5454" s="3"/>
      <c r="BX5454" s="4"/>
      <c r="BY5454" s="5"/>
      <c r="BZ5454" s="5"/>
      <c r="CA5454" s="5"/>
      <c r="CB5454" s="5"/>
      <c r="CC5454" s="5"/>
      <c r="CD5454" s="43"/>
    </row>
    <row r="5455" spans="1:82" x14ac:dyDescent="0.25">
      <c r="A5455" s="8"/>
      <c r="B5455" s="5"/>
      <c r="C5455" s="5"/>
      <c r="D5455" s="5"/>
      <c r="E5455" s="5"/>
      <c r="F5455" s="94" t="str">
        <f t="shared" si="859"/>
        <v/>
      </c>
      <c r="G5455" s="94" t="str">
        <f t="shared" si="860"/>
        <v/>
      </c>
      <c r="H5455" s="127" t="str">
        <f>IF(A5455&lt;&gt;"",IF(MID(C5455,1,1)="c",$AS$26,IF(MID(C5455,1,1)="r",$AS$41,IF(MID(C5455,1,1)="p",#REF!,#REF!))),"")</f>
        <v/>
      </c>
      <c r="I5455" s="92" t="str">
        <f t="shared" si="861"/>
        <v/>
      </c>
      <c r="J5455" s="92" t="str">
        <f t="shared" si="862"/>
        <v/>
      </c>
      <c r="K5455" s="92" t="str">
        <f t="shared" si="863"/>
        <v/>
      </c>
      <c r="L5455" s="92" t="str">
        <f t="shared" si="864"/>
        <v/>
      </c>
      <c r="M5455" s="95" t="str">
        <f>IF(A5455&lt;&gt;"",IF(MID(C5455,1,1)="c",SigmaEpsConcrete(I5455,$AN$30:$AN$33,$AR$30:$AR$33,$AS$26,$AS$27,$AS$28,$AQ$20,$AU$19),""),"")</f>
        <v/>
      </c>
      <c r="N5455" s="95" t="str">
        <f>IF(A5455&lt;&gt;"",IF(MID(C5455,1,1)="r",SigmaEpsReinf(J5455,$AS$42:$AS$43,$AS$41,$AS$39,$AS$40,$AQ$38),""),"")</f>
        <v/>
      </c>
      <c r="Q5455" s="92" t="str">
        <f t="shared" si="866"/>
        <v/>
      </c>
      <c r="R5455" s="92" t="str">
        <f t="shared" si="867"/>
        <v/>
      </c>
      <c r="U5455" s="5"/>
      <c r="V5455" s="5"/>
      <c r="W5455" s="94" t="str">
        <f t="shared" si="865"/>
        <v/>
      </c>
      <c r="X5455" s="94" t="str">
        <f t="shared" si="868"/>
        <v/>
      </c>
      <c r="Y5455" s="5"/>
      <c r="BK5455" s="8"/>
      <c r="BL5455" s="5"/>
      <c r="BM5455" s="5"/>
      <c r="BN5455" s="5"/>
      <c r="BO5455" s="5"/>
      <c r="BP5455" s="1"/>
      <c r="BQ5455" s="1"/>
      <c r="BR5455" s="1"/>
      <c r="BS5455" s="1"/>
      <c r="BT5455" s="1"/>
      <c r="BU5455" s="4"/>
      <c r="BV5455" s="1"/>
      <c r="BW5455" s="3"/>
      <c r="BX5455" s="4"/>
      <c r="BY5455" s="5"/>
      <c r="BZ5455" s="5"/>
      <c r="CA5455" s="5"/>
      <c r="CB5455" s="5"/>
      <c r="CC5455" s="5"/>
      <c r="CD5455" s="43"/>
    </row>
    <row r="5456" spans="1:82" x14ac:dyDescent="0.25">
      <c r="A5456" s="8"/>
      <c r="B5456" s="5"/>
      <c r="C5456" s="5"/>
      <c r="D5456" s="5"/>
      <c r="E5456" s="5"/>
      <c r="F5456" s="94" t="str">
        <f t="shared" si="859"/>
        <v/>
      </c>
      <c r="G5456" s="94" t="str">
        <f t="shared" si="860"/>
        <v/>
      </c>
      <c r="H5456" s="127" t="str">
        <f>IF(A5456&lt;&gt;"",IF(MID(C5456,1,1)="c",$AS$26,IF(MID(C5456,1,1)="r",$AS$41,IF(MID(C5456,1,1)="p",#REF!,#REF!))),"")</f>
        <v/>
      </c>
      <c r="I5456" s="92" t="str">
        <f t="shared" si="861"/>
        <v/>
      </c>
      <c r="J5456" s="92" t="str">
        <f t="shared" si="862"/>
        <v/>
      </c>
      <c r="K5456" s="92" t="str">
        <f t="shared" si="863"/>
        <v/>
      </c>
      <c r="L5456" s="92" t="str">
        <f t="shared" si="864"/>
        <v/>
      </c>
      <c r="M5456" s="95" t="str">
        <f>IF(A5456&lt;&gt;"",IF(MID(C5456,1,1)="c",SigmaEpsConcrete(I5456,$AN$30:$AN$33,$AR$30:$AR$33,$AS$26,$AS$27,$AS$28,$AQ$20,$AU$19),""),"")</f>
        <v/>
      </c>
      <c r="N5456" s="95" t="str">
        <f>IF(A5456&lt;&gt;"",IF(MID(C5456,1,1)="r",SigmaEpsReinf(J5456,$AS$42:$AS$43,$AS$41,$AS$39,$AS$40,$AQ$38),""),"")</f>
        <v/>
      </c>
      <c r="Q5456" s="92" t="str">
        <f t="shared" si="866"/>
        <v/>
      </c>
      <c r="R5456" s="92" t="str">
        <f t="shared" si="867"/>
        <v/>
      </c>
      <c r="U5456" s="5"/>
      <c r="V5456" s="5"/>
      <c r="W5456" s="94" t="str">
        <f t="shared" si="865"/>
        <v/>
      </c>
      <c r="X5456" s="94" t="str">
        <f t="shared" si="868"/>
        <v/>
      </c>
      <c r="Y5456" s="5"/>
      <c r="BK5456" s="8"/>
      <c r="BL5456" s="5"/>
      <c r="BM5456" s="5"/>
      <c r="BN5456" s="5"/>
      <c r="BO5456" s="5"/>
      <c r="BP5456" s="1"/>
      <c r="BQ5456" s="1"/>
      <c r="BR5456" s="1"/>
      <c r="BS5456" s="1"/>
      <c r="BT5456" s="1"/>
      <c r="BU5456" s="4"/>
      <c r="BV5456" s="1"/>
      <c r="BW5456" s="3"/>
      <c r="BX5456" s="4"/>
      <c r="BY5456" s="5"/>
      <c r="BZ5456" s="5"/>
      <c r="CA5456" s="5"/>
      <c r="CB5456" s="5"/>
      <c r="CC5456" s="5"/>
      <c r="CD5456" s="43"/>
    </row>
    <row r="5457" spans="1:82" x14ac:dyDescent="0.25">
      <c r="A5457" s="8"/>
      <c r="B5457" s="5"/>
      <c r="C5457" s="5"/>
      <c r="D5457" s="5"/>
      <c r="E5457" s="5"/>
      <c r="F5457" s="94" t="str">
        <f t="shared" si="859"/>
        <v/>
      </c>
      <c r="G5457" s="94" t="str">
        <f t="shared" si="860"/>
        <v/>
      </c>
      <c r="H5457" s="127" t="str">
        <f>IF(A5457&lt;&gt;"",IF(MID(C5457,1,1)="c",$AS$26,IF(MID(C5457,1,1)="r",$AS$41,IF(MID(C5457,1,1)="p",#REF!,#REF!))),"")</f>
        <v/>
      </c>
      <c r="I5457" s="92" t="str">
        <f t="shared" si="861"/>
        <v/>
      </c>
      <c r="J5457" s="92" t="str">
        <f t="shared" si="862"/>
        <v/>
      </c>
      <c r="K5457" s="92" t="str">
        <f t="shared" si="863"/>
        <v/>
      </c>
      <c r="L5457" s="92" t="str">
        <f t="shared" si="864"/>
        <v/>
      </c>
      <c r="M5457" s="95" t="str">
        <f>IF(A5457&lt;&gt;"",IF(MID(C5457,1,1)="c",SigmaEpsConcrete(I5457,$AN$30:$AN$33,$AR$30:$AR$33,$AS$26,$AS$27,$AS$28,$AQ$20,$AU$19),""),"")</f>
        <v/>
      </c>
      <c r="N5457" s="95" t="str">
        <f>IF(A5457&lt;&gt;"",IF(MID(C5457,1,1)="r",SigmaEpsReinf(J5457,$AS$42:$AS$43,$AS$41,$AS$39,$AS$40,$AQ$38),""),"")</f>
        <v/>
      </c>
      <c r="Q5457" s="92" t="str">
        <f t="shared" si="866"/>
        <v/>
      </c>
      <c r="R5457" s="92" t="str">
        <f t="shared" si="867"/>
        <v/>
      </c>
      <c r="U5457" s="5"/>
      <c r="V5457" s="5"/>
      <c r="W5457" s="94" t="str">
        <f t="shared" si="865"/>
        <v/>
      </c>
      <c r="X5457" s="94" t="str">
        <f t="shared" si="868"/>
        <v/>
      </c>
      <c r="Y5457" s="5"/>
      <c r="BK5457" s="8"/>
      <c r="BL5457" s="5"/>
      <c r="BM5457" s="5"/>
      <c r="BN5457" s="5"/>
      <c r="BO5457" s="5"/>
      <c r="BP5457" s="1"/>
      <c r="BQ5457" s="1"/>
      <c r="BR5457" s="1"/>
      <c r="BS5457" s="1"/>
      <c r="BT5457" s="1"/>
      <c r="BU5457" s="4"/>
      <c r="BV5457" s="1"/>
      <c r="BW5457" s="3"/>
      <c r="BX5457" s="4"/>
      <c r="BY5457" s="5"/>
      <c r="BZ5457" s="5"/>
      <c r="CA5457" s="5"/>
      <c r="CB5457" s="5"/>
      <c r="CC5457" s="5"/>
      <c r="CD5457" s="43"/>
    </row>
    <row r="5458" spans="1:82" x14ac:dyDescent="0.25">
      <c r="A5458" s="8"/>
      <c r="B5458" s="5"/>
      <c r="C5458" s="5"/>
      <c r="D5458" s="5"/>
      <c r="E5458" s="5"/>
      <c r="F5458" s="94" t="str">
        <f t="shared" si="859"/>
        <v/>
      </c>
      <c r="G5458" s="94" t="str">
        <f t="shared" si="860"/>
        <v/>
      </c>
      <c r="H5458" s="127" t="str">
        <f>IF(A5458&lt;&gt;"",IF(MID(C5458,1,1)="c",$AS$26,IF(MID(C5458,1,1)="r",$AS$41,IF(MID(C5458,1,1)="p",#REF!,#REF!))),"")</f>
        <v/>
      </c>
      <c r="I5458" s="92" t="str">
        <f t="shared" si="861"/>
        <v/>
      </c>
      <c r="J5458" s="92" t="str">
        <f t="shared" si="862"/>
        <v/>
      </c>
      <c r="K5458" s="92" t="str">
        <f t="shared" si="863"/>
        <v/>
      </c>
      <c r="L5458" s="92" t="str">
        <f t="shared" si="864"/>
        <v/>
      </c>
      <c r="M5458" s="95" t="str">
        <f>IF(A5458&lt;&gt;"",IF(MID(C5458,1,1)="c",SigmaEpsConcrete(I5458,$AN$30:$AN$33,$AR$30:$AR$33,$AS$26,$AS$27,$AS$28,$AQ$20,$AU$19),""),"")</f>
        <v/>
      </c>
      <c r="N5458" s="95" t="str">
        <f>IF(A5458&lt;&gt;"",IF(MID(C5458,1,1)="r",SigmaEpsReinf(J5458,$AS$42:$AS$43,$AS$41,$AS$39,$AS$40,$AQ$38),""),"")</f>
        <v/>
      </c>
      <c r="Q5458" s="92" t="str">
        <f t="shared" si="866"/>
        <v/>
      </c>
      <c r="R5458" s="92" t="str">
        <f t="shared" si="867"/>
        <v/>
      </c>
      <c r="U5458" s="5"/>
      <c r="V5458" s="5"/>
      <c r="W5458" s="94" t="str">
        <f t="shared" si="865"/>
        <v/>
      </c>
      <c r="X5458" s="94" t="str">
        <f t="shared" si="868"/>
        <v/>
      </c>
      <c r="Y5458" s="5"/>
      <c r="BK5458" s="8"/>
      <c r="BL5458" s="5"/>
      <c r="BM5458" s="5"/>
      <c r="BN5458" s="5"/>
      <c r="BO5458" s="5"/>
      <c r="BP5458" s="1"/>
      <c r="BQ5458" s="1"/>
      <c r="BR5458" s="1"/>
      <c r="BS5458" s="1"/>
      <c r="BT5458" s="1"/>
      <c r="BU5458" s="4"/>
      <c r="BV5458" s="1"/>
      <c r="BW5458" s="3"/>
      <c r="BX5458" s="4"/>
      <c r="BY5458" s="5"/>
      <c r="BZ5458" s="5"/>
      <c r="CA5458" s="5"/>
      <c r="CB5458" s="5"/>
      <c r="CC5458" s="5"/>
      <c r="CD5458" s="43"/>
    </row>
    <row r="5459" spans="1:82" x14ac:dyDescent="0.25">
      <c r="A5459" s="8"/>
      <c r="B5459" s="5"/>
      <c r="C5459" s="5"/>
      <c r="D5459" s="5"/>
      <c r="E5459" s="5"/>
      <c r="F5459" s="94" t="str">
        <f t="shared" si="859"/>
        <v/>
      </c>
      <c r="G5459" s="94" t="str">
        <f t="shared" si="860"/>
        <v/>
      </c>
      <c r="H5459" s="127" t="str">
        <f>IF(A5459&lt;&gt;"",IF(MID(C5459,1,1)="c",$AS$26,IF(MID(C5459,1,1)="r",$AS$41,IF(MID(C5459,1,1)="p",#REF!,#REF!))),"")</f>
        <v/>
      </c>
      <c r="I5459" s="92" t="str">
        <f t="shared" si="861"/>
        <v/>
      </c>
      <c r="J5459" s="92" t="str">
        <f t="shared" si="862"/>
        <v/>
      </c>
      <c r="K5459" s="92" t="str">
        <f t="shared" si="863"/>
        <v/>
      </c>
      <c r="L5459" s="92" t="str">
        <f t="shared" si="864"/>
        <v/>
      </c>
      <c r="M5459" s="95" t="str">
        <f>IF(A5459&lt;&gt;"",IF(MID(C5459,1,1)="c",SigmaEpsConcrete(I5459,$AN$30:$AN$33,$AR$30:$AR$33,$AS$26,$AS$27,$AS$28,$AQ$20,$AU$19),""),"")</f>
        <v/>
      </c>
      <c r="N5459" s="95" t="str">
        <f>IF(A5459&lt;&gt;"",IF(MID(C5459,1,1)="r",SigmaEpsReinf(J5459,$AS$42:$AS$43,$AS$41,$AS$39,$AS$40,$AQ$38),""),"")</f>
        <v/>
      </c>
      <c r="Q5459" s="92" t="str">
        <f t="shared" si="866"/>
        <v/>
      </c>
      <c r="R5459" s="92" t="str">
        <f t="shared" si="867"/>
        <v/>
      </c>
      <c r="U5459" s="5"/>
      <c r="V5459" s="5"/>
      <c r="W5459" s="94" t="str">
        <f t="shared" si="865"/>
        <v/>
      </c>
      <c r="X5459" s="94" t="str">
        <f t="shared" si="868"/>
        <v/>
      </c>
      <c r="Y5459" s="5"/>
      <c r="BK5459" s="8"/>
      <c r="BL5459" s="5"/>
      <c r="BM5459" s="5"/>
      <c r="BN5459" s="5"/>
      <c r="BO5459" s="5"/>
      <c r="BP5459" s="1"/>
      <c r="BQ5459" s="1"/>
      <c r="BR5459" s="1"/>
      <c r="BS5459" s="1"/>
      <c r="BT5459" s="1"/>
      <c r="BU5459" s="4"/>
      <c r="BV5459" s="1"/>
      <c r="BW5459" s="3"/>
      <c r="BX5459" s="4"/>
      <c r="BY5459" s="5"/>
      <c r="BZ5459" s="5"/>
      <c r="CA5459" s="5"/>
      <c r="CB5459" s="5"/>
      <c r="CC5459" s="5"/>
      <c r="CD5459" s="43"/>
    </row>
    <row r="5460" spans="1:82" x14ac:dyDescent="0.25">
      <c r="A5460" s="8"/>
      <c r="B5460" s="5"/>
      <c r="C5460" s="5"/>
      <c r="D5460" s="5"/>
      <c r="E5460" s="5"/>
      <c r="F5460" s="94" t="str">
        <f t="shared" si="859"/>
        <v/>
      </c>
      <c r="G5460" s="94" t="str">
        <f t="shared" si="860"/>
        <v/>
      </c>
      <c r="H5460" s="127" t="str">
        <f>IF(A5460&lt;&gt;"",IF(MID(C5460,1,1)="c",$AS$26,IF(MID(C5460,1,1)="r",$AS$41,IF(MID(C5460,1,1)="p",#REF!,#REF!))),"")</f>
        <v/>
      </c>
      <c r="I5460" s="92" t="str">
        <f t="shared" si="861"/>
        <v/>
      </c>
      <c r="J5460" s="92" t="str">
        <f t="shared" si="862"/>
        <v/>
      </c>
      <c r="K5460" s="92" t="str">
        <f t="shared" si="863"/>
        <v/>
      </c>
      <c r="L5460" s="92" t="str">
        <f t="shared" si="864"/>
        <v/>
      </c>
      <c r="M5460" s="95" t="str">
        <f>IF(A5460&lt;&gt;"",IF(MID(C5460,1,1)="c",SigmaEpsConcrete(I5460,$AN$30:$AN$33,$AR$30:$AR$33,$AS$26,$AS$27,$AS$28,$AQ$20,$AU$19),""),"")</f>
        <v/>
      </c>
      <c r="N5460" s="95" t="str">
        <f>IF(A5460&lt;&gt;"",IF(MID(C5460,1,1)="r",SigmaEpsReinf(J5460,$AS$42:$AS$43,$AS$41,$AS$39,$AS$40,$AQ$38),""),"")</f>
        <v/>
      </c>
      <c r="Q5460" s="92" t="str">
        <f t="shared" si="866"/>
        <v/>
      </c>
      <c r="R5460" s="92" t="str">
        <f t="shared" si="867"/>
        <v/>
      </c>
      <c r="U5460" s="5"/>
      <c r="V5460" s="5"/>
      <c r="W5460" s="94" t="str">
        <f t="shared" si="865"/>
        <v/>
      </c>
      <c r="X5460" s="94" t="str">
        <f t="shared" si="868"/>
        <v/>
      </c>
      <c r="Y5460" s="5"/>
      <c r="BK5460" s="8"/>
      <c r="BL5460" s="5"/>
      <c r="BM5460" s="5"/>
      <c r="BN5460" s="5"/>
      <c r="BO5460" s="5"/>
      <c r="BP5460" s="1"/>
      <c r="BQ5460" s="1"/>
      <c r="BR5460" s="1"/>
      <c r="BS5460" s="1"/>
      <c r="BT5460" s="1"/>
      <c r="BU5460" s="4"/>
      <c r="BV5460" s="1"/>
      <c r="BW5460" s="3"/>
      <c r="BX5460" s="4"/>
      <c r="BY5460" s="5"/>
      <c r="BZ5460" s="5"/>
      <c r="CA5460" s="5"/>
      <c r="CB5460" s="5"/>
      <c r="CC5460" s="5"/>
      <c r="CD5460" s="43"/>
    </row>
    <row r="5461" spans="1:82" x14ac:dyDescent="0.25">
      <c r="A5461" s="8"/>
      <c r="B5461" s="5"/>
      <c r="C5461" s="5"/>
      <c r="D5461" s="5"/>
      <c r="E5461" s="5"/>
      <c r="F5461" s="94" t="str">
        <f t="shared" si="859"/>
        <v/>
      </c>
      <c r="G5461" s="94" t="str">
        <f t="shared" si="860"/>
        <v/>
      </c>
      <c r="H5461" s="127" t="str">
        <f>IF(A5461&lt;&gt;"",IF(MID(C5461,1,1)="c",$AS$26,IF(MID(C5461,1,1)="r",$AS$41,IF(MID(C5461,1,1)="p",#REF!,#REF!))),"")</f>
        <v/>
      </c>
      <c r="I5461" s="92" t="str">
        <f t="shared" si="861"/>
        <v/>
      </c>
      <c r="J5461" s="92" t="str">
        <f t="shared" si="862"/>
        <v/>
      </c>
      <c r="K5461" s="92" t="str">
        <f t="shared" si="863"/>
        <v/>
      </c>
      <c r="L5461" s="92" t="str">
        <f t="shared" si="864"/>
        <v/>
      </c>
      <c r="M5461" s="95" t="str">
        <f>IF(A5461&lt;&gt;"",IF(MID(C5461,1,1)="c",SigmaEpsConcrete(I5461,$AN$30:$AN$33,$AR$30:$AR$33,$AS$26,$AS$27,$AS$28,$AQ$20,$AU$19),""),"")</f>
        <v/>
      </c>
      <c r="N5461" s="95" t="str">
        <f>IF(A5461&lt;&gt;"",IF(MID(C5461,1,1)="r",SigmaEpsReinf(J5461,$AS$42:$AS$43,$AS$41,$AS$39,$AS$40,$AQ$38),""),"")</f>
        <v/>
      </c>
      <c r="Q5461" s="92" t="str">
        <f t="shared" si="866"/>
        <v/>
      </c>
      <c r="R5461" s="92" t="str">
        <f t="shared" si="867"/>
        <v/>
      </c>
      <c r="U5461" s="5"/>
      <c r="V5461" s="5"/>
      <c r="W5461" s="94" t="str">
        <f t="shared" si="865"/>
        <v/>
      </c>
      <c r="X5461" s="94" t="str">
        <f t="shared" si="868"/>
        <v/>
      </c>
      <c r="Y5461" s="5"/>
      <c r="BK5461" s="8"/>
      <c r="BL5461" s="5"/>
      <c r="BM5461" s="5"/>
      <c r="BN5461" s="5"/>
      <c r="BO5461" s="5"/>
      <c r="BP5461" s="1"/>
      <c r="BQ5461" s="1"/>
      <c r="BR5461" s="1"/>
      <c r="BS5461" s="1"/>
      <c r="BT5461" s="1"/>
      <c r="BU5461" s="4"/>
      <c r="BV5461" s="1"/>
      <c r="BW5461" s="3"/>
      <c r="BX5461" s="4"/>
      <c r="BY5461" s="5"/>
      <c r="BZ5461" s="5"/>
      <c r="CA5461" s="5"/>
      <c r="CB5461" s="5"/>
      <c r="CC5461" s="5"/>
      <c r="CD5461" s="43"/>
    </row>
    <row r="5462" spans="1:82" x14ac:dyDescent="0.25">
      <c r="A5462" s="8"/>
      <c r="B5462" s="5"/>
      <c r="C5462" s="5"/>
      <c r="D5462" s="5"/>
      <c r="E5462" s="5"/>
      <c r="F5462" s="94" t="str">
        <f t="shared" si="859"/>
        <v/>
      </c>
      <c r="G5462" s="94" t="str">
        <f t="shared" si="860"/>
        <v/>
      </c>
      <c r="H5462" s="127" t="str">
        <f>IF(A5462&lt;&gt;"",IF(MID(C5462,1,1)="c",$AS$26,IF(MID(C5462,1,1)="r",$AS$41,IF(MID(C5462,1,1)="p",#REF!,#REF!))),"")</f>
        <v/>
      </c>
      <c r="I5462" s="92" t="str">
        <f t="shared" si="861"/>
        <v/>
      </c>
      <c r="J5462" s="92" t="str">
        <f t="shared" si="862"/>
        <v/>
      </c>
      <c r="K5462" s="92" t="str">
        <f t="shared" si="863"/>
        <v/>
      </c>
      <c r="L5462" s="92" t="str">
        <f t="shared" si="864"/>
        <v/>
      </c>
      <c r="M5462" s="95" t="str">
        <f>IF(A5462&lt;&gt;"",IF(MID(C5462,1,1)="c",SigmaEpsConcrete(I5462,$AN$30:$AN$33,$AR$30:$AR$33,$AS$26,$AS$27,$AS$28,$AQ$20,$AU$19),""),"")</f>
        <v/>
      </c>
      <c r="N5462" s="95" t="str">
        <f>IF(A5462&lt;&gt;"",IF(MID(C5462,1,1)="r",SigmaEpsReinf(J5462,$AS$42:$AS$43,$AS$41,$AS$39,$AS$40,$AQ$38),""),"")</f>
        <v/>
      </c>
      <c r="Q5462" s="92" t="str">
        <f t="shared" si="866"/>
        <v/>
      </c>
      <c r="R5462" s="92" t="str">
        <f t="shared" si="867"/>
        <v/>
      </c>
      <c r="U5462" s="5"/>
      <c r="V5462" s="5"/>
      <c r="W5462" s="94" t="str">
        <f t="shared" si="865"/>
        <v/>
      </c>
      <c r="X5462" s="94" t="str">
        <f t="shared" si="868"/>
        <v/>
      </c>
      <c r="Y5462" s="5"/>
      <c r="BK5462" s="8"/>
      <c r="BL5462" s="5"/>
      <c r="BM5462" s="5"/>
      <c r="BN5462" s="5"/>
      <c r="BO5462" s="5"/>
      <c r="BP5462" s="1"/>
      <c r="BQ5462" s="1"/>
      <c r="BR5462" s="1"/>
      <c r="BS5462" s="1"/>
      <c r="BT5462" s="1"/>
      <c r="BU5462" s="4"/>
      <c r="BV5462" s="1"/>
      <c r="BW5462" s="3"/>
      <c r="BX5462" s="4"/>
      <c r="BY5462" s="5"/>
      <c r="BZ5462" s="5"/>
      <c r="CA5462" s="5"/>
      <c r="CB5462" s="5"/>
      <c r="CC5462" s="5"/>
      <c r="CD5462" s="43"/>
    </row>
    <row r="5463" spans="1:82" x14ac:dyDescent="0.25">
      <c r="A5463" s="8"/>
      <c r="B5463" s="5"/>
      <c r="C5463" s="5"/>
      <c r="D5463" s="5"/>
      <c r="E5463" s="5"/>
      <c r="F5463" s="94" t="str">
        <f t="shared" si="859"/>
        <v/>
      </c>
      <c r="G5463" s="94" t="str">
        <f t="shared" si="860"/>
        <v/>
      </c>
      <c r="H5463" s="127" t="str">
        <f>IF(A5463&lt;&gt;"",IF(MID(C5463,1,1)="c",$AS$26,IF(MID(C5463,1,1)="r",$AS$41,IF(MID(C5463,1,1)="p",#REF!,#REF!))),"")</f>
        <v/>
      </c>
      <c r="I5463" s="92" t="str">
        <f t="shared" si="861"/>
        <v/>
      </c>
      <c r="J5463" s="92" t="str">
        <f t="shared" si="862"/>
        <v/>
      </c>
      <c r="K5463" s="92" t="str">
        <f t="shared" si="863"/>
        <v/>
      </c>
      <c r="L5463" s="92" t="str">
        <f t="shared" si="864"/>
        <v/>
      </c>
      <c r="M5463" s="95" t="str">
        <f>IF(A5463&lt;&gt;"",IF(MID(C5463,1,1)="c",SigmaEpsConcrete(I5463,$AN$30:$AN$33,$AR$30:$AR$33,$AS$26,$AS$27,$AS$28,$AQ$20,$AU$19),""),"")</f>
        <v/>
      </c>
      <c r="N5463" s="95" t="str">
        <f>IF(A5463&lt;&gt;"",IF(MID(C5463,1,1)="r",SigmaEpsReinf(J5463,$AS$42:$AS$43,$AS$41,$AS$39,$AS$40,$AQ$38),""),"")</f>
        <v/>
      </c>
      <c r="Q5463" s="92" t="str">
        <f t="shared" si="866"/>
        <v/>
      </c>
      <c r="R5463" s="92" t="str">
        <f t="shared" si="867"/>
        <v/>
      </c>
      <c r="U5463" s="5"/>
      <c r="V5463" s="5"/>
      <c r="W5463" s="94" t="str">
        <f t="shared" si="865"/>
        <v/>
      </c>
      <c r="X5463" s="94" t="str">
        <f t="shared" si="868"/>
        <v/>
      </c>
      <c r="Y5463" s="5"/>
      <c r="BK5463" s="8"/>
      <c r="BL5463" s="5"/>
      <c r="BM5463" s="5"/>
      <c r="BN5463" s="5"/>
      <c r="BO5463" s="5"/>
      <c r="BP5463" s="1"/>
      <c r="BQ5463" s="1"/>
      <c r="BR5463" s="1"/>
      <c r="BS5463" s="1"/>
      <c r="BT5463" s="1"/>
      <c r="BU5463" s="4"/>
      <c r="BV5463" s="1"/>
      <c r="BW5463" s="3"/>
      <c r="BX5463" s="4"/>
      <c r="BY5463" s="5"/>
      <c r="BZ5463" s="5"/>
      <c r="CA5463" s="5"/>
      <c r="CB5463" s="5"/>
      <c r="CC5463" s="5"/>
      <c r="CD5463" s="43"/>
    </row>
    <row r="5464" spans="1:82" x14ac:dyDescent="0.25">
      <c r="A5464" s="8"/>
      <c r="B5464" s="5"/>
      <c r="C5464" s="5"/>
      <c r="D5464" s="5"/>
      <c r="E5464" s="5"/>
      <c r="F5464" s="94" t="str">
        <f t="shared" si="859"/>
        <v/>
      </c>
      <c r="G5464" s="94" t="str">
        <f t="shared" si="860"/>
        <v/>
      </c>
      <c r="H5464" s="127" t="str">
        <f>IF(A5464&lt;&gt;"",IF(MID(C5464,1,1)="c",$AS$26,IF(MID(C5464,1,1)="r",$AS$41,IF(MID(C5464,1,1)="p",#REF!,#REF!))),"")</f>
        <v/>
      </c>
      <c r="I5464" s="92" t="str">
        <f t="shared" si="861"/>
        <v/>
      </c>
      <c r="J5464" s="92" t="str">
        <f t="shared" si="862"/>
        <v/>
      </c>
      <c r="K5464" s="92" t="str">
        <f t="shared" si="863"/>
        <v/>
      </c>
      <c r="L5464" s="92" t="str">
        <f t="shared" si="864"/>
        <v/>
      </c>
      <c r="M5464" s="95" t="str">
        <f>IF(A5464&lt;&gt;"",IF(MID(C5464,1,1)="c",SigmaEpsConcrete(I5464,$AN$30:$AN$33,$AR$30:$AR$33,$AS$26,$AS$27,$AS$28,$AQ$20,$AU$19),""),"")</f>
        <v/>
      </c>
      <c r="N5464" s="95" t="str">
        <f>IF(A5464&lt;&gt;"",IF(MID(C5464,1,1)="r",SigmaEpsReinf(J5464,$AS$42:$AS$43,$AS$41,$AS$39,$AS$40,$AQ$38),""),"")</f>
        <v/>
      </c>
      <c r="Q5464" s="92" t="str">
        <f t="shared" si="866"/>
        <v/>
      </c>
      <c r="R5464" s="92" t="str">
        <f t="shared" si="867"/>
        <v/>
      </c>
      <c r="U5464" s="5"/>
      <c r="V5464" s="5"/>
      <c r="W5464" s="94" t="str">
        <f t="shared" si="865"/>
        <v/>
      </c>
      <c r="X5464" s="94" t="str">
        <f t="shared" si="868"/>
        <v/>
      </c>
      <c r="Y5464" s="5"/>
      <c r="BK5464" s="8"/>
      <c r="BL5464" s="5"/>
      <c r="BM5464" s="5"/>
      <c r="BN5464" s="5"/>
      <c r="BO5464" s="5"/>
      <c r="BP5464" s="1"/>
      <c r="BQ5464" s="1"/>
      <c r="BR5464" s="1"/>
      <c r="BS5464" s="1"/>
      <c r="BT5464" s="1"/>
      <c r="BU5464" s="4"/>
      <c r="BV5464" s="1"/>
      <c r="BW5464" s="3"/>
      <c r="BX5464" s="4"/>
      <c r="BY5464" s="5"/>
      <c r="BZ5464" s="5"/>
      <c r="CA5464" s="5"/>
      <c r="CB5464" s="5"/>
      <c r="CC5464" s="5"/>
      <c r="CD5464" s="43"/>
    </row>
    <row r="5465" spans="1:82" x14ac:dyDescent="0.25">
      <c r="A5465" s="8"/>
      <c r="B5465" s="5"/>
      <c r="C5465" s="5"/>
      <c r="D5465" s="5"/>
      <c r="E5465" s="5"/>
      <c r="F5465" s="94" t="str">
        <f t="shared" si="859"/>
        <v/>
      </c>
      <c r="G5465" s="94" t="str">
        <f t="shared" si="860"/>
        <v/>
      </c>
      <c r="H5465" s="127" t="str">
        <f>IF(A5465&lt;&gt;"",IF(MID(C5465,1,1)="c",$AS$26,IF(MID(C5465,1,1)="r",$AS$41,IF(MID(C5465,1,1)="p",#REF!,#REF!))),"")</f>
        <v/>
      </c>
      <c r="I5465" s="92" t="str">
        <f t="shared" si="861"/>
        <v/>
      </c>
      <c r="J5465" s="92" t="str">
        <f t="shared" si="862"/>
        <v/>
      </c>
      <c r="K5465" s="92" t="str">
        <f t="shared" si="863"/>
        <v/>
      </c>
      <c r="L5465" s="92" t="str">
        <f t="shared" si="864"/>
        <v/>
      </c>
      <c r="M5465" s="95" t="str">
        <f>IF(A5465&lt;&gt;"",IF(MID(C5465,1,1)="c",SigmaEpsConcrete(I5465,$AN$30:$AN$33,$AR$30:$AR$33,$AS$26,$AS$27,$AS$28,$AQ$20,$AU$19),""),"")</f>
        <v/>
      </c>
      <c r="N5465" s="95" t="str">
        <f>IF(A5465&lt;&gt;"",IF(MID(C5465,1,1)="r",SigmaEpsReinf(J5465,$AS$42:$AS$43,$AS$41,$AS$39,$AS$40,$AQ$38),""),"")</f>
        <v/>
      </c>
      <c r="Q5465" s="92" t="str">
        <f t="shared" si="866"/>
        <v/>
      </c>
      <c r="R5465" s="92" t="str">
        <f t="shared" si="867"/>
        <v/>
      </c>
      <c r="U5465" s="5"/>
      <c r="V5465" s="5"/>
      <c r="W5465" s="94" t="str">
        <f t="shared" si="865"/>
        <v/>
      </c>
      <c r="X5465" s="94" t="str">
        <f t="shared" si="868"/>
        <v/>
      </c>
      <c r="Y5465" s="5"/>
      <c r="BK5465" s="8"/>
      <c r="BL5465" s="5"/>
      <c r="BM5465" s="5"/>
      <c r="BN5465" s="5"/>
      <c r="BO5465" s="5"/>
      <c r="BP5465" s="1"/>
      <c r="BQ5465" s="1"/>
      <c r="BR5465" s="1"/>
      <c r="BS5465" s="1"/>
      <c r="BT5465" s="1"/>
      <c r="BU5465" s="4"/>
      <c r="BV5465" s="1"/>
      <c r="BW5465" s="3"/>
      <c r="BX5465" s="4"/>
      <c r="BY5465" s="5"/>
      <c r="BZ5465" s="5"/>
      <c r="CA5465" s="5"/>
      <c r="CB5465" s="5"/>
      <c r="CC5465" s="5"/>
      <c r="CD5465" s="43"/>
    </row>
    <row r="5466" spans="1:82" x14ac:dyDescent="0.25">
      <c r="A5466" s="8"/>
      <c r="B5466" s="5"/>
      <c r="C5466" s="5"/>
      <c r="D5466" s="5"/>
      <c r="E5466" s="5"/>
      <c r="F5466" s="94" t="str">
        <f t="shared" si="859"/>
        <v/>
      </c>
      <c r="G5466" s="94" t="str">
        <f t="shared" si="860"/>
        <v/>
      </c>
      <c r="H5466" s="127" t="str">
        <f>IF(A5466&lt;&gt;"",IF(MID(C5466,1,1)="c",$AS$26,IF(MID(C5466,1,1)="r",$AS$41,IF(MID(C5466,1,1)="p",#REF!,#REF!))),"")</f>
        <v/>
      </c>
      <c r="I5466" s="92" t="str">
        <f t="shared" si="861"/>
        <v/>
      </c>
      <c r="J5466" s="92" t="str">
        <f t="shared" si="862"/>
        <v/>
      </c>
      <c r="K5466" s="92" t="str">
        <f t="shared" si="863"/>
        <v/>
      </c>
      <c r="L5466" s="92" t="str">
        <f t="shared" si="864"/>
        <v/>
      </c>
      <c r="M5466" s="95" t="str">
        <f>IF(A5466&lt;&gt;"",IF(MID(C5466,1,1)="c",SigmaEpsConcrete(I5466,$AN$30:$AN$33,$AR$30:$AR$33,$AS$26,$AS$27,$AS$28,$AQ$20,$AU$19),""),"")</f>
        <v/>
      </c>
      <c r="N5466" s="95" t="str">
        <f>IF(A5466&lt;&gt;"",IF(MID(C5466,1,1)="r",SigmaEpsReinf(J5466,$AS$42:$AS$43,$AS$41,$AS$39,$AS$40,$AQ$38),""),"")</f>
        <v/>
      </c>
      <c r="Q5466" s="92" t="str">
        <f t="shared" si="866"/>
        <v/>
      </c>
      <c r="R5466" s="92" t="str">
        <f t="shared" si="867"/>
        <v/>
      </c>
      <c r="U5466" s="5"/>
      <c r="V5466" s="5"/>
      <c r="W5466" s="94" t="str">
        <f t="shared" si="865"/>
        <v/>
      </c>
      <c r="X5466" s="94" t="str">
        <f t="shared" si="868"/>
        <v/>
      </c>
      <c r="Y5466" s="5"/>
      <c r="BK5466" s="8"/>
      <c r="BL5466" s="5"/>
      <c r="BM5466" s="5"/>
      <c r="BN5466" s="5"/>
      <c r="BO5466" s="5"/>
      <c r="BP5466" s="1"/>
      <c r="BQ5466" s="1"/>
      <c r="BR5466" s="1"/>
      <c r="BS5466" s="1"/>
      <c r="BT5466" s="1"/>
      <c r="BU5466" s="4"/>
      <c r="BV5466" s="1"/>
      <c r="BW5466" s="3"/>
      <c r="BX5466" s="4"/>
      <c r="BY5466" s="5"/>
      <c r="BZ5466" s="5"/>
      <c r="CA5466" s="5"/>
      <c r="CB5466" s="5"/>
      <c r="CC5466" s="5"/>
      <c r="CD5466" s="43"/>
    </row>
    <row r="5467" spans="1:82" x14ac:dyDescent="0.25">
      <c r="A5467" s="8"/>
      <c r="B5467" s="5"/>
      <c r="C5467" s="5"/>
      <c r="D5467" s="5"/>
      <c r="E5467" s="5"/>
      <c r="F5467" s="94" t="str">
        <f t="shared" si="859"/>
        <v/>
      </c>
      <c r="G5467" s="94" t="str">
        <f t="shared" si="860"/>
        <v/>
      </c>
      <c r="H5467" s="127" t="str">
        <f>IF(A5467&lt;&gt;"",IF(MID(C5467,1,1)="c",$AS$26,IF(MID(C5467,1,1)="r",$AS$41,IF(MID(C5467,1,1)="p",#REF!,#REF!))),"")</f>
        <v/>
      </c>
      <c r="I5467" s="92" t="str">
        <f t="shared" si="861"/>
        <v/>
      </c>
      <c r="J5467" s="92" t="str">
        <f t="shared" si="862"/>
        <v/>
      </c>
      <c r="K5467" s="92" t="str">
        <f t="shared" si="863"/>
        <v/>
      </c>
      <c r="L5467" s="92" t="str">
        <f t="shared" si="864"/>
        <v/>
      </c>
      <c r="M5467" s="95" t="str">
        <f>IF(A5467&lt;&gt;"",IF(MID(C5467,1,1)="c",SigmaEpsConcrete(I5467,$AN$30:$AN$33,$AR$30:$AR$33,$AS$26,$AS$27,$AS$28,$AQ$20,$AU$19),""),"")</f>
        <v/>
      </c>
      <c r="N5467" s="95" t="str">
        <f>IF(A5467&lt;&gt;"",IF(MID(C5467,1,1)="r",SigmaEpsReinf(J5467,$AS$42:$AS$43,$AS$41,$AS$39,$AS$40,$AQ$38),""),"")</f>
        <v/>
      </c>
      <c r="Q5467" s="92" t="str">
        <f t="shared" si="866"/>
        <v/>
      </c>
      <c r="R5467" s="92" t="str">
        <f t="shared" si="867"/>
        <v/>
      </c>
      <c r="U5467" s="5"/>
      <c r="V5467" s="5"/>
      <c r="W5467" s="94" t="str">
        <f t="shared" si="865"/>
        <v/>
      </c>
      <c r="X5467" s="94" t="str">
        <f t="shared" si="868"/>
        <v/>
      </c>
      <c r="Y5467" s="5"/>
      <c r="BK5467" s="8"/>
      <c r="BL5467" s="5"/>
      <c r="BM5467" s="5"/>
      <c r="BN5467" s="5"/>
      <c r="BO5467" s="5"/>
      <c r="BP5467" s="1"/>
      <c r="BQ5467" s="1"/>
      <c r="BR5467" s="1"/>
      <c r="BS5467" s="1"/>
      <c r="BT5467" s="1"/>
      <c r="BU5467" s="4"/>
      <c r="BV5467" s="1"/>
      <c r="BW5467" s="3"/>
      <c r="BX5467" s="4"/>
      <c r="BY5467" s="5"/>
      <c r="BZ5467" s="5"/>
      <c r="CA5467" s="5"/>
      <c r="CB5467" s="5"/>
      <c r="CC5467" s="5"/>
      <c r="CD5467" s="43"/>
    </row>
    <row r="5468" spans="1:82" x14ac:dyDescent="0.25">
      <c r="A5468" s="8"/>
      <c r="B5468" s="5"/>
      <c r="C5468" s="5"/>
      <c r="D5468" s="5"/>
      <c r="E5468" s="5"/>
      <c r="F5468" s="94" t="str">
        <f t="shared" si="859"/>
        <v/>
      </c>
      <c r="G5468" s="94" t="str">
        <f t="shared" si="860"/>
        <v/>
      </c>
      <c r="H5468" s="127" t="str">
        <f>IF(A5468&lt;&gt;"",IF(MID(C5468,1,1)="c",$AS$26,IF(MID(C5468,1,1)="r",$AS$41,IF(MID(C5468,1,1)="p",#REF!,#REF!))),"")</f>
        <v/>
      </c>
      <c r="I5468" s="92" t="str">
        <f t="shared" si="861"/>
        <v/>
      </c>
      <c r="J5468" s="92" t="str">
        <f t="shared" si="862"/>
        <v/>
      </c>
      <c r="K5468" s="92" t="str">
        <f t="shared" si="863"/>
        <v/>
      </c>
      <c r="L5468" s="92" t="str">
        <f t="shared" si="864"/>
        <v/>
      </c>
      <c r="M5468" s="95" t="str">
        <f>IF(A5468&lt;&gt;"",IF(MID(C5468,1,1)="c",SigmaEpsConcrete(I5468,$AN$30:$AN$33,$AR$30:$AR$33,$AS$26,$AS$27,$AS$28,$AQ$20,$AU$19),""),"")</f>
        <v/>
      </c>
      <c r="N5468" s="95" t="str">
        <f>IF(A5468&lt;&gt;"",IF(MID(C5468,1,1)="r",SigmaEpsReinf(J5468,$AS$42:$AS$43,$AS$41,$AS$39,$AS$40,$AQ$38),""),"")</f>
        <v/>
      </c>
      <c r="Q5468" s="92" t="str">
        <f t="shared" si="866"/>
        <v/>
      </c>
      <c r="R5468" s="92" t="str">
        <f t="shared" si="867"/>
        <v/>
      </c>
      <c r="U5468" s="5"/>
      <c r="V5468" s="5"/>
      <c r="W5468" s="94" t="str">
        <f t="shared" si="865"/>
        <v/>
      </c>
      <c r="X5468" s="94" t="str">
        <f t="shared" si="868"/>
        <v/>
      </c>
      <c r="Y5468" s="5"/>
      <c r="BK5468" s="8"/>
      <c r="BL5468" s="5"/>
      <c r="BM5468" s="5"/>
      <c r="BN5468" s="5"/>
      <c r="BO5468" s="5"/>
      <c r="BP5468" s="1"/>
      <c r="BQ5468" s="1"/>
      <c r="BR5468" s="1"/>
      <c r="BS5468" s="1"/>
      <c r="BT5468" s="1"/>
      <c r="BU5468" s="4"/>
      <c r="BV5468" s="1"/>
      <c r="BW5468" s="3"/>
      <c r="BX5468" s="4"/>
      <c r="BY5468" s="5"/>
      <c r="BZ5468" s="5"/>
      <c r="CA5468" s="5"/>
      <c r="CB5468" s="5"/>
      <c r="CC5468" s="5"/>
      <c r="CD5468" s="43"/>
    </row>
    <row r="5469" spans="1:82" x14ac:dyDescent="0.25">
      <c r="A5469" s="8"/>
      <c r="B5469" s="5"/>
      <c r="C5469" s="5"/>
      <c r="D5469" s="5"/>
      <c r="E5469" s="5"/>
      <c r="F5469" s="94" t="str">
        <f t="shared" si="859"/>
        <v/>
      </c>
      <c r="G5469" s="94" t="str">
        <f t="shared" si="860"/>
        <v/>
      </c>
      <c r="H5469" s="127" t="str">
        <f>IF(A5469&lt;&gt;"",IF(MID(C5469,1,1)="c",$AS$26,IF(MID(C5469,1,1)="r",$AS$41,IF(MID(C5469,1,1)="p",#REF!,#REF!))),"")</f>
        <v/>
      </c>
      <c r="I5469" s="92" t="str">
        <f t="shared" si="861"/>
        <v/>
      </c>
      <c r="J5469" s="92" t="str">
        <f t="shared" si="862"/>
        <v/>
      </c>
      <c r="K5469" s="92" t="str">
        <f t="shared" si="863"/>
        <v/>
      </c>
      <c r="L5469" s="92" t="str">
        <f t="shared" si="864"/>
        <v/>
      </c>
      <c r="M5469" s="95" t="str">
        <f>IF(A5469&lt;&gt;"",IF(MID(C5469,1,1)="c",SigmaEpsConcrete(I5469,$AN$30:$AN$33,$AR$30:$AR$33,$AS$26,$AS$27,$AS$28,$AQ$20,$AU$19),""),"")</f>
        <v/>
      </c>
      <c r="N5469" s="95" t="str">
        <f>IF(A5469&lt;&gt;"",IF(MID(C5469,1,1)="r",SigmaEpsReinf(J5469,$AS$42:$AS$43,$AS$41,$AS$39,$AS$40,$AQ$38),""),"")</f>
        <v/>
      </c>
      <c r="Q5469" s="92" t="str">
        <f t="shared" si="866"/>
        <v/>
      </c>
      <c r="R5469" s="92" t="str">
        <f t="shared" si="867"/>
        <v/>
      </c>
      <c r="U5469" s="5"/>
      <c r="V5469" s="5"/>
      <c r="W5469" s="94" t="str">
        <f t="shared" si="865"/>
        <v/>
      </c>
      <c r="X5469" s="94" t="str">
        <f t="shared" si="868"/>
        <v/>
      </c>
      <c r="Y5469" s="5"/>
      <c r="BK5469" s="8"/>
      <c r="BL5469" s="5"/>
      <c r="BM5469" s="5"/>
      <c r="BN5469" s="5"/>
      <c r="BO5469" s="5"/>
      <c r="BP5469" s="1"/>
      <c r="BQ5469" s="1"/>
      <c r="BR5469" s="1"/>
      <c r="BS5469" s="1"/>
      <c r="BT5469" s="1"/>
      <c r="BU5469" s="4"/>
      <c r="BV5469" s="1"/>
      <c r="BW5469" s="3"/>
      <c r="BX5469" s="4"/>
      <c r="BY5469" s="5"/>
      <c r="BZ5469" s="5"/>
      <c r="CA5469" s="5"/>
      <c r="CB5469" s="5"/>
      <c r="CC5469" s="5"/>
      <c r="CD5469" s="43"/>
    </row>
    <row r="5470" spans="1:82" x14ac:dyDescent="0.25">
      <c r="A5470" s="8"/>
      <c r="B5470" s="5"/>
      <c r="C5470" s="5"/>
      <c r="D5470" s="5"/>
      <c r="E5470" s="5"/>
      <c r="F5470" s="94" t="str">
        <f t="shared" si="859"/>
        <v/>
      </c>
      <c r="G5470" s="94" t="str">
        <f t="shared" si="860"/>
        <v/>
      </c>
      <c r="H5470" s="127" t="str">
        <f>IF(A5470&lt;&gt;"",IF(MID(C5470,1,1)="c",$AS$26,IF(MID(C5470,1,1)="r",$AS$41,IF(MID(C5470,1,1)="p",#REF!,#REF!))),"")</f>
        <v/>
      </c>
      <c r="I5470" s="92" t="str">
        <f t="shared" si="861"/>
        <v/>
      </c>
      <c r="J5470" s="92" t="str">
        <f t="shared" si="862"/>
        <v/>
      </c>
      <c r="K5470" s="92" t="str">
        <f t="shared" si="863"/>
        <v/>
      </c>
      <c r="L5470" s="92" t="str">
        <f t="shared" si="864"/>
        <v/>
      </c>
      <c r="M5470" s="95" t="str">
        <f>IF(A5470&lt;&gt;"",IF(MID(C5470,1,1)="c",SigmaEpsConcrete(I5470,$AN$30:$AN$33,$AR$30:$AR$33,$AS$26,$AS$27,$AS$28,$AQ$20,$AU$19),""),"")</f>
        <v/>
      </c>
      <c r="N5470" s="95" t="str">
        <f>IF(A5470&lt;&gt;"",IF(MID(C5470,1,1)="r",SigmaEpsReinf(J5470,$AS$42:$AS$43,$AS$41,$AS$39,$AS$40,$AQ$38),""),"")</f>
        <v/>
      </c>
      <c r="Q5470" s="92" t="str">
        <f t="shared" si="866"/>
        <v/>
      </c>
      <c r="R5470" s="92" t="str">
        <f t="shared" si="867"/>
        <v/>
      </c>
      <c r="U5470" s="5"/>
      <c r="V5470" s="5"/>
      <c r="W5470" s="94" t="str">
        <f t="shared" si="865"/>
        <v/>
      </c>
      <c r="X5470" s="94" t="str">
        <f t="shared" si="868"/>
        <v/>
      </c>
      <c r="Y5470" s="5"/>
      <c r="BK5470" s="8"/>
      <c r="BL5470" s="5"/>
      <c r="BM5470" s="5"/>
      <c r="BN5470" s="5"/>
      <c r="BO5470" s="5"/>
      <c r="BP5470" s="1"/>
      <c r="BQ5470" s="1"/>
      <c r="BR5470" s="1"/>
      <c r="BS5470" s="1"/>
      <c r="BT5470" s="1"/>
      <c r="BU5470" s="4"/>
      <c r="BV5470" s="1"/>
      <c r="BW5470" s="3"/>
      <c r="BX5470" s="4"/>
      <c r="BY5470" s="5"/>
      <c r="BZ5470" s="5"/>
      <c r="CA5470" s="5"/>
      <c r="CB5470" s="5"/>
      <c r="CC5470" s="5"/>
      <c r="CD5470" s="43"/>
    </row>
    <row r="5471" spans="1:82" x14ac:dyDescent="0.25">
      <c r="A5471" s="8"/>
      <c r="B5471" s="5"/>
      <c r="C5471" s="5"/>
      <c r="D5471" s="5"/>
      <c r="E5471" s="5"/>
      <c r="F5471" s="94" t="str">
        <f t="shared" si="859"/>
        <v/>
      </c>
      <c r="G5471" s="94" t="str">
        <f t="shared" si="860"/>
        <v/>
      </c>
      <c r="H5471" s="127" t="str">
        <f>IF(A5471&lt;&gt;"",IF(MID(C5471,1,1)="c",$AS$26,IF(MID(C5471,1,1)="r",$AS$41,IF(MID(C5471,1,1)="p",#REF!,#REF!))),"")</f>
        <v/>
      </c>
      <c r="I5471" s="92" t="str">
        <f t="shared" si="861"/>
        <v/>
      </c>
      <c r="J5471" s="92" t="str">
        <f t="shared" si="862"/>
        <v/>
      </c>
      <c r="K5471" s="92" t="str">
        <f t="shared" si="863"/>
        <v/>
      </c>
      <c r="L5471" s="92" t="str">
        <f t="shared" si="864"/>
        <v/>
      </c>
      <c r="M5471" s="95" t="str">
        <f>IF(A5471&lt;&gt;"",IF(MID(C5471,1,1)="c",SigmaEpsConcrete(I5471,$AN$30:$AN$33,$AR$30:$AR$33,$AS$26,$AS$27,$AS$28,$AQ$20,$AU$19),""),"")</f>
        <v/>
      </c>
      <c r="N5471" s="95" t="str">
        <f>IF(A5471&lt;&gt;"",IF(MID(C5471,1,1)="r",SigmaEpsReinf(J5471,$AS$42:$AS$43,$AS$41,$AS$39,$AS$40,$AQ$38),""),"")</f>
        <v/>
      </c>
      <c r="Q5471" s="92" t="str">
        <f t="shared" si="866"/>
        <v/>
      </c>
      <c r="R5471" s="92" t="str">
        <f t="shared" si="867"/>
        <v/>
      </c>
      <c r="U5471" s="5"/>
      <c r="V5471" s="5"/>
      <c r="W5471" s="94" t="str">
        <f t="shared" si="865"/>
        <v/>
      </c>
      <c r="X5471" s="94" t="str">
        <f t="shared" si="868"/>
        <v/>
      </c>
      <c r="Y5471" s="5"/>
      <c r="BK5471" s="8"/>
      <c r="BL5471" s="5"/>
      <c r="BM5471" s="5"/>
      <c r="BN5471" s="5"/>
      <c r="BO5471" s="5"/>
      <c r="BP5471" s="1"/>
      <c r="BQ5471" s="1"/>
      <c r="BR5471" s="1"/>
      <c r="BS5471" s="1"/>
      <c r="BT5471" s="1"/>
      <c r="BU5471" s="4"/>
      <c r="BV5471" s="1"/>
      <c r="BW5471" s="3"/>
      <c r="BX5471" s="4"/>
      <c r="BY5471" s="5"/>
      <c r="BZ5471" s="5"/>
      <c r="CA5471" s="5"/>
      <c r="CB5471" s="5"/>
      <c r="CC5471" s="5"/>
      <c r="CD5471" s="43"/>
    </row>
    <row r="5472" spans="1:82" x14ac:dyDescent="0.25">
      <c r="A5472" s="8"/>
      <c r="B5472" s="5"/>
      <c r="C5472" s="5"/>
      <c r="D5472" s="5"/>
      <c r="E5472" s="5"/>
      <c r="F5472" s="94" t="str">
        <f t="shared" si="859"/>
        <v/>
      </c>
      <c r="G5472" s="94" t="str">
        <f t="shared" si="860"/>
        <v/>
      </c>
      <c r="H5472" s="127" t="str">
        <f>IF(A5472&lt;&gt;"",IF(MID(C5472,1,1)="c",$AS$26,IF(MID(C5472,1,1)="r",$AS$41,IF(MID(C5472,1,1)="p",#REF!,#REF!))),"")</f>
        <v/>
      </c>
      <c r="I5472" s="92" t="str">
        <f t="shared" si="861"/>
        <v/>
      </c>
      <c r="J5472" s="92" t="str">
        <f t="shared" si="862"/>
        <v/>
      </c>
      <c r="K5472" s="92" t="str">
        <f t="shared" si="863"/>
        <v/>
      </c>
      <c r="L5472" s="92" t="str">
        <f t="shared" si="864"/>
        <v/>
      </c>
      <c r="M5472" s="95" t="str">
        <f>IF(A5472&lt;&gt;"",IF(MID(C5472,1,1)="c",SigmaEpsConcrete(I5472,$AN$30:$AN$33,$AR$30:$AR$33,$AS$26,$AS$27,$AS$28,$AQ$20,$AU$19),""),"")</f>
        <v/>
      </c>
      <c r="N5472" s="95" t="str">
        <f>IF(A5472&lt;&gt;"",IF(MID(C5472,1,1)="r",SigmaEpsReinf(J5472,$AS$42:$AS$43,$AS$41,$AS$39,$AS$40,$AQ$38),""),"")</f>
        <v/>
      </c>
      <c r="Q5472" s="92" t="str">
        <f t="shared" si="866"/>
        <v/>
      </c>
      <c r="R5472" s="92" t="str">
        <f t="shared" si="867"/>
        <v/>
      </c>
      <c r="U5472" s="5"/>
      <c r="V5472" s="5"/>
      <c r="W5472" s="94" t="str">
        <f t="shared" si="865"/>
        <v/>
      </c>
      <c r="X5472" s="94" t="str">
        <f t="shared" si="868"/>
        <v/>
      </c>
      <c r="Y5472" s="5"/>
      <c r="BK5472" s="8"/>
      <c r="BL5472" s="5"/>
      <c r="BM5472" s="5"/>
      <c r="BN5472" s="5"/>
      <c r="BO5472" s="5"/>
      <c r="BP5472" s="1"/>
      <c r="BQ5472" s="1"/>
      <c r="BR5472" s="1"/>
      <c r="BS5472" s="1"/>
      <c r="BT5472" s="1"/>
      <c r="BU5472" s="4"/>
      <c r="BV5472" s="1"/>
      <c r="BW5472" s="3"/>
      <c r="BX5472" s="4"/>
      <c r="BY5472" s="5"/>
      <c r="BZ5472" s="5"/>
      <c r="CA5472" s="5"/>
      <c r="CB5472" s="5"/>
      <c r="CC5472" s="5"/>
      <c r="CD5472" s="43"/>
    </row>
    <row r="5473" spans="1:82" x14ac:dyDescent="0.25">
      <c r="A5473" s="8"/>
      <c r="B5473" s="5"/>
      <c r="C5473" s="5"/>
      <c r="D5473" s="5"/>
      <c r="E5473" s="5"/>
      <c r="F5473" s="94" t="str">
        <f t="shared" si="859"/>
        <v/>
      </c>
      <c r="G5473" s="94" t="str">
        <f t="shared" si="860"/>
        <v/>
      </c>
      <c r="H5473" s="127" t="str">
        <f>IF(A5473&lt;&gt;"",IF(MID(C5473,1,1)="c",$AS$26,IF(MID(C5473,1,1)="r",$AS$41,IF(MID(C5473,1,1)="p",#REF!,#REF!))),"")</f>
        <v/>
      </c>
      <c r="I5473" s="92" t="str">
        <f t="shared" si="861"/>
        <v/>
      </c>
      <c r="J5473" s="92" t="str">
        <f t="shared" si="862"/>
        <v/>
      </c>
      <c r="K5473" s="92" t="str">
        <f t="shared" si="863"/>
        <v/>
      </c>
      <c r="L5473" s="92" t="str">
        <f t="shared" si="864"/>
        <v/>
      </c>
      <c r="M5473" s="95" t="str">
        <f>IF(A5473&lt;&gt;"",IF(MID(C5473,1,1)="c",SigmaEpsConcrete(I5473,$AN$30:$AN$33,$AR$30:$AR$33,$AS$26,$AS$27,$AS$28,$AQ$20,$AU$19),""),"")</f>
        <v/>
      </c>
      <c r="N5473" s="95" t="str">
        <f>IF(A5473&lt;&gt;"",IF(MID(C5473,1,1)="r",SigmaEpsReinf(J5473,$AS$42:$AS$43,$AS$41,$AS$39,$AS$40,$AQ$38),""),"")</f>
        <v/>
      </c>
      <c r="Q5473" s="92" t="str">
        <f t="shared" si="866"/>
        <v/>
      </c>
      <c r="R5473" s="92" t="str">
        <f t="shared" si="867"/>
        <v/>
      </c>
      <c r="U5473" s="5"/>
      <c r="V5473" s="5"/>
      <c r="W5473" s="94" t="str">
        <f t="shared" si="865"/>
        <v/>
      </c>
      <c r="X5473" s="94" t="str">
        <f t="shared" si="868"/>
        <v/>
      </c>
      <c r="Y5473" s="5"/>
      <c r="BK5473" s="8"/>
      <c r="BL5473" s="5"/>
      <c r="BM5473" s="5"/>
      <c r="BN5473" s="5"/>
      <c r="BO5473" s="5"/>
      <c r="BP5473" s="1"/>
      <c r="BQ5473" s="1"/>
      <c r="BR5473" s="1"/>
      <c r="BS5473" s="1"/>
      <c r="BT5473" s="1"/>
      <c r="BU5473" s="4"/>
      <c r="BV5473" s="1"/>
      <c r="BW5473" s="3"/>
      <c r="BX5473" s="4"/>
      <c r="BY5473" s="5"/>
      <c r="BZ5473" s="5"/>
      <c r="CA5473" s="5"/>
      <c r="CB5473" s="5"/>
      <c r="CC5473" s="5"/>
      <c r="CD5473" s="43"/>
    </row>
    <row r="5474" spans="1:82" x14ac:dyDescent="0.25">
      <c r="A5474" s="8"/>
      <c r="B5474" s="5"/>
      <c r="C5474" s="5"/>
      <c r="D5474" s="5"/>
      <c r="E5474" s="5"/>
      <c r="F5474" s="94" t="str">
        <f t="shared" si="859"/>
        <v/>
      </c>
      <c r="G5474" s="94" t="str">
        <f t="shared" si="860"/>
        <v/>
      </c>
      <c r="H5474" s="127" t="str">
        <f>IF(A5474&lt;&gt;"",IF(MID(C5474,1,1)="c",$AS$26,IF(MID(C5474,1,1)="r",$AS$41,IF(MID(C5474,1,1)="p",#REF!,#REF!))),"")</f>
        <v/>
      </c>
      <c r="I5474" s="92" t="str">
        <f t="shared" si="861"/>
        <v/>
      </c>
      <c r="J5474" s="92" t="str">
        <f t="shared" si="862"/>
        <v/>
      </c>
      <c r="K5474" s="92" t="str">
        <f t="shared" si="863"/>
        <v/>
      </c>
      <c r="L5474" s="92" t="str">
        <f t="shared" si="864"/>
        <v/>
      </c>
      <c r="M5474" s="95" t="str">
        <f>IF(A5474&lt;&gt;"",IF(MID(C5474,1,1)="c",SigmaEpsConcrete(I5474,$AN$30:$AN$33,$AR$30:$AR$33,$AS$26,$AS$27,$AS$28,$AQ$20,$AU$19),""),"")</f>
        <v/>
      </c>
      <c r="N5474" s="95" t="str">
        <f>IF(A5474&lt;&gt;"",IF(MID(C5474,1,1)="r",SigmaEpsReinf(J5474,$AS$42:$AS$43,$AS$41,$AS$39,$AS$40,$AQ$38),""),"")</f>
        <v/>
      </c>
      <c r="Q5474" s="92" t="str">
        <f t="shared" si="866"/>
        <v/>
      </c>
      <c r="R5474" s="92" t="str">
        <f t="shared" si="867"/>
        <v/>
      </c>
      <c r="U5474" s="5"/>
      <c r="V5474" s="5"/>
      <c r="W5474" s="94" t="str">
        <f t="shared" si="865"/>
        <v/>
      </c>
      <c r="X5474" s="94" t="str">
        <f t="shared" si="868"/>
        <v/>
      </c>
      <c r="Y5474" s="5"/>
      <c r="BK5474" s="8"/>
      <c r="BL5474" s="5"/>
      <c r="BM5474" s="5"/>
      <c r="BN5474" s="5"/>
      <c r="BO5474" s="5"/>
      <c r="BP5474" s="1"/>
      <c r="BQ5474" s="1"/>
      <c r="BR5474" s="1"/>
      <c r="BS5474" s="1"/>
      <c r="BT5474" s="1"/>
      <c r="BU5474" s="4"/>
      <c r="BV5474" s="1"/>
      <c r="BW5474" s="3"/>
      <c r="BX5474" s="4"/>
      <c r="BY5474" s="5"/>
      <c r="BZ5474" s="5"/>
      <c r="CA5474" s="5"/>
      <c r="CB5474" s="5"/>
      <c r="CC5474" s="5"/>
      <c r="CD5474" s="43"/>
    </row>
    <row r="5475" spans="1:82" x14ac:dyDescent="0.25">
      <c r="A5475" s="8"/>
      <c r="B5475" s="5"/>
      <c r="C5475" s="5"/>
      <c r="D5475" s="5"/>
      <c r="E5475" s="5"/>
      <c r="F5475" s="94" t="str">
        <f t="shared" si="859"/>
        <v/>
      </c>
      <c r="G5475" s="94" t="str">
        <f t="shared" si="860"/>
        <v/>
      </c>
      <c r="H5475" s="127" t="str">
        <f>IF(A5475&lt;&gt;"",IF(MID(C5475,1,1)="c",$AS$26,IF(MID(C5475,1,1)="r",$AS$41,IF(MID(C5475,1,1)="p",#REF!,#REF!))),"")</f>
        <v/>
      </c>
      <c r="I5475" s="92" t="str">
        <f t="shared" si="861"/>
        <v/>
      </c>
      <c r="J5475" s="92" t="str">
        <f t="shared" si="862"/>
        <v/>
      </c>
      <c r="K5475" s="92" t="str">
        <f t="shared" si="863"/>
        <v/>
      </c>
      <c r="L5475" s="92" t="str">
        <f t="shared" si="864"/>
        <v/>
      </c>
      <c r="M5475" s="95" t="str">
        <f>IF(A5475&lt;&gt;"",IF(MID(C5475,1,1)="c",SigmaEpsConcrete(I5475,$AN$30:$AN$33,$AR$30:$AR$33,$AS$26,$AS$27,$AS$28,$AQ$20,$AU$19),""),"")</f>
        <v/>
      </c>
      <c r="N5475" s="95" t="str">
        <f>IF(A5475&lt;&gt;"",IF(MID(C5475,1,1)="r",SigmaEpsReinf(J5475,$AS$42:$AS$43,$AS$41,$AS$39,$AS$40,$AQ$38),""),"")</f>
        <v/>
      </c>
      <c r="Q5475" s="92" t="str">
        <f t="shared" si="866"/>
        <v/>
      </c>
      <c r="R5475" s="92" t="str">
        <f t="shared" si="867"/>
        <v/>
      </c>
      <c r="U5475" s="5"/>
      <c r="V5475" s="5"/>
      <c r="W5475" s="94" t="str">
        <f t="shared" si="865"/>
        <v/>
      </c>
      <c r="X5475" s="94" t="str">
        <f t="shared" si="868"/>
        <v/>
      </c>
      <c r="Y5475" s="5"/>
      <c r="BK5475" s="8"/>
      <c r="BL5475" s="5"/>
      <c r="BM5475" s="5"/>
      <c r="BN5475" s="5"/>
      <c r="BO5475" s="5"/>
      <c r="BP5475" s="1"/>
      <c r="BQ5475" s="1"/>
      <c r="BR5475" s="1"/>
      <c r="BS5475" s="1"/>
      <c r="BT5475" s="1"/>
      <c r="BU5475" s="4"/>
      <c r="BV5475" s="1"/>
      <c r="BW5475" s="3"/>
      <c r="BX5475" s="4"/>
      <c r="BY5475" s="5"/>
      <c r="BZ5475" s="5"/>
      <c r="CA5475" s="5"/>
      <c r="CB5475" s="5"/>
      <c r="CC5475" s="5"/>
      <c r="CD5475" s="43"/>
    </row>
    <row r="5476" spans="1:82" x14ac:dyDescent="0.25">
      <c r="A5476" s="8"/>
      <c r="B5476" s="5"/>
      <c r="C5476" s="5"/>
      <c r="D5476" s="5"/>
      <c r="E5476" s="5"/>
      <c r="F5476" s="94" t="str">
        <f t="shared" si="859"/>
        <v/>
      </c>
      <c r="G5476" s="94" t="str">
        <f t="shared" si="860"/>
        <v/>
      </c>
      <c r="H5476" s="127" t="str">
        <f>IF(A5476&lt;&gt;"",IF(MID(C5476,1,1)="c",$AS$26,IF(MID(C5476,1,1)="r",$AS$41,IF(MID(C5476,1,1)="p",#REF!,#REF!))),"")</f>
        <v/>
      </c>
      <c r="I5476" s="92" t="str">
        <f t="shared" si="861"/>
        <v/>
      </c>
      <c r="J5476" s="92" t="str">
        <f t="shared" si="862"/>
        <v/>
      </c>
      <c r="K5476" s="92" t="str">
        <f t="shared" si="863"/>
        <v/>
      </c>
      <c r="L5476" s="92" t="str">
        <f t="shared" si="864"/>
        <v/>
      </c>
      <c r="M5476" s="95" t="str">
        <f>IF(A5476&lt;&gt;"",IF(MID(C5476,1,1)="c",SigmaEpsConcrete(I5476,$AN$30:$AN$33,$AR$30:$AR$33,$AS$26,$AS$27,$AS$28,$AQ$20,$AU$19),""),"")</f>
        <v/>
      </c>
      <c r="N5476" s="95" t="str">
        <f>IF(A5476&lt;&gt;"",IF(MID(C5476,1,1)="r",SigmaEpsReinf(J5476,$AS$42:$AS$43,$AS$41,$AS$39,$AS$40,$AQ$38),""),"")</f>
        <v/>
      </c>
      <c r="Q5476" s="92" t="str">
        <f t="shared" si="866"/>
        <v/>
      </c>
      <c r="R5476" s="92" t="str">
        <f t="shared" si="867"/>
        <v/>
      </c>
      <c r="U5476" s="5"/>
      <c r="V5476" s="5"/>
      <c r="W5476" s="94" t="str">
        <f t="shared" si="865"/>
        <v/>
      </c>
      <c r="X5476" s="94" t="str">
        <f t="shared" si="868"/>
        <v/>
      </c>
      <c r="Y5476" s="5"/>
      <c r="BK5476" s="8"/>
      <c r="BL5476" s="5"/>
      <c r="BM5476" s="5"/>
      <c r="BN5476" s="5"/>
      <c r="BO5476" s="5"/>
      <c r="BP5476" s="1"/>
      <c r="BQ5476" s="1"/>
      <c r="BR5476" s="1"/>
      <c r="BS5476" s="1"/>
      <c r="BT5476" s="1"/>
      <c r="BU5476" s="4"/>
      <c r="BV5476" s="1"/>
      <c r="BW5476" s="3"/>
      <c r="BX5476" s="4"/>
      <c r="BY5476" s="5"/>
      <c r="BZ5476" s="5"/>
      <c r="CA5476" s="5"/>
      <c r="CB5476" s="5"/>
      <c r="CC5476" s="5"/>
      <c r="CD5476" s="43"/>
    </row>
    <row r="5477" spans="1:82" x14ac:dyDescent="0.25">
      <c r="A5477" s="8"/>
      <c r="B5477" s="5"/>
      <c r="C5477" s="5"/>
      <c r="D5477" s="5"/>
      <c r="E5477" s="5"/>
      <c r="F5477" s="94" t="str">
        <f t="shared" si="859"/>
        <v/>
      </c>
      <c r="G5477" s="94" t="str">
        <f t="shared" si="860"/>
        <v/>
      </c>
      <c r="H5477" s="127" t="str">
        <f>IF(A5477&lt;&gt;"",IF(MID(C5477,1,1)="c",$AS$26,IF(MID(C5477,1,1)="r",$AS$41,IF(MID(C5477,1,1)="p",#REF!,#REF!))),"")</f>
        <v/>
      </c>
      <c r="I5477" s="92" t="str">
        <f t="shared" si="861"/>
        <v/>
      </c>
      <c r="J5477" s="92" t="str">
        <f t="shared" si="862"/>
        <v/>
      </c>
      <c r="K5477" s="92" t="str">
        <f t="shared" si="863"/>
        <v/>
      </c>
      <c r="L5477" s="92" t="str">
        <f t="shared" si="864"/>
        <v/>
      </c>
      <c r="M5477" s="95" t="str">
        <f>IF(A5477&lt;&gt;"",IF(MID(C5477,1,1)="c",SigmaEpsConcrete(I5477,$AN$30:$AN$33,$AR$30:$AR$33,$AS$26,$AS$27,$AS$28,$AQ$20,$AU$19),""),"")</f>
        <v/>
      </c>
      <c r="N5477" s="95" t="str">
        <f>IF(A5477&lt;&gt;"",IF(MID(C5477,1,1)="r",SigmaEpsReinf(J5477,$AS$42:$AS$43,$AS$41,$AS$39,$AS$40,$AQ$38),""),"")</f>
        <v/>
      </c>
      <c r="Q5477" s="92" t="str">
        <f t="shared" si="866"/>
        <v/>
      </c>
      <c r="R5477" s="92" t="str">
        <f t="shared" si="867"/>
        <v/>
      </c>
      <c r="U5477" s="5"/>
      <c r="V5477" s="5"/>
      <c r="W5477" s="94" t="str">
        <f t="shared" si="865"/>
        <v/>
      </c>
      <c r="X5477" s="94" t="str">
        <f t="shared" si="868"/>
        <v/>
      </c>
      <c r="Y5477" s="5"/>
      <c r="BK5477" s="8"/>
      <c r="BL5477" s="5"/>
      <c r="BM5477" s="5"/>
      <c r="BN5477" s="5"/>
      <c r="BO5477" s="5"/>
      <c r="BP5477" s="1"/>
      <c r="BQ5477" s="1"/>
      <c r="BR5477" s="1"/>
      <c r="BS5477" s="1"/>
      <c r="BT5477" s="1"/>
      <c r="BU5477" s="4"/>
      <c r="BV5477" s="1"/>
      <c r="BW5477" s="3"/>
      <c r="BX5477" s="4"/>
      <c r="BY5477" s="5"/>
      <c r="BZ5477" s="5"/>
      <c r="CA5477" s="5"/>
      <c r="CB5477" s="5"/>
      <c r="CC5477" s="5"/>
      <c r="CD5477" s="43"/>
    </row>
    <row r="5478" spans="1:82" x14ac:dyDescent="0.25">
      <c r="A5478" s="8"/>
      <c r="B5478" s="5"/>
      <c r="C5478" s="5"/>
      <c r="D5478" s="5"/>
      <c r="E5478" s="5"/>
      <c r="F5478" s="94" t="str">
        <f t="shared" si="859"/>
        <v/>
      </c>
      <c r="G5478" s="94" t="str">
        <f t="shared" si="860"/>
        <v/>
      </c>
      <c r="H5478" s="127" t="str">
        <f>IF(A5478&lt;&gt;"",IF(MID(C5478,1,1)="c",$AS$26,IF(MID(C5478,1,1)="r",$AS$41,IF(MID(C5478,1,1)="p",#REF!,#REF!))),"")</f>
        <v/>
      </c>
      <c r="I5478" s="92" t="str">
        <f t="shared" si="861"/>
        <v/>
      </c>
      <c r="J5478" s="92" t="str">
        <f t="shared" si="862"/>
        <v/>
      </c>
      <c r="K5478" s="92" t="str">
        <f t="shared" si="863"/>
        <v/>
      </c>
      <c r="L5478" s="92" t="str">
        <f t="shared" si="864"/>
        <v/>
      </c>
      <c r="M5478" s="95" t="str">
        <f>IF(A5478&lt;&gt;"",IF(MID(C5478,1,1)="c",SigmaEpsConcrete(I5478,$AN$30:$AN$33,$AR$30:$AR$33,$AS$26,$AS$27,$AS$28,$AQ$20,$AU$19),""),"")</f>
        <v/>
      </c>
      <c r="N5478" s="95" t="str">
        <f>IF(A5478&lt;&gt;"",IF(MID(C5478,1,1)="r",SigmaEpsReinf(J5478,$AS$42:$AS$43,$AS$41,$AS$39,$AS$40,$AQ$38),""),"")</f>
        <v/>
      </c>
      <c r="Q5478" s="92" t="str">
        <f t="shared" si="866"/>
        <v/>
      </c>
      <c r="R5478" s="92" t="str">
        <f t="shared" si="867"/>
        <v/>
      </c>
      <c r="U5478" s="5"/>
      <c r="V5478" s="5"/>
      <c r="W5478" s="94" t="str">
        <f t="shared" si="865"/>
        <v/>
      </c>
      <c r="X5478" s="94" t="str">
        <f t="shared" si="868"/>
        <v/>
      </c>
      <c r="Y5478" s="5"/>
      <c r="BK5478" s="8"/>
      <c r="BL5478" s="5"/>
      <c r="BM5478" s="5"/>
      <c r="BN5478" s="5"/>
      <c r="BO5478" s="5"/>
      <c r="BP5478" s="1"/>
      <c r="BQ5478" s="1"/>
      <c r="BR5478" s="1"/>
      <c r="BS5478" s="1"/>
      <c r="BT5478" s="1"/>
      <c r="BU5478" s="4"/>
      <c r="BV5478" s="1"/>
      <c r="BW5478" s="3"/>
      <c r="BX5478" s="4"/>
      <c r="BY5478" s="5"/>
      <c r="BZ5478" s="5"/>
      <c r="CA5478" s="5"/>
      <c r="CB5478" s="5"/>
      <c r="CC5478" s="5"/>
      <c r="CD5478" s="43"/>
    </row>
    <row r="5479" spans="1:82" x14ac:dyDescent="0.25">
      <c r="A5479" s="8"/>
      <c r="B5479" s="5"/>
      <c r="C5479" s="5"/>
      <c r="D5479" s="5"/>
      <c r="E5479" s="5"/>
      <c r="F5479" s="94" t="str">
        <f t="shared" si="859"/>
        <v/>
      </c>
      <c r="G5479" s="94" t="str">
        <f t="shared" si="860"/>
        <v/>
      </c>
      <c r="H5479" s="127" t="str">
        <f>IF(A5479&lt;&gt;"",IF(MID(C5479,1,1)="c",$AS$26,IF(MID(C5479,1,1)="r",$AS$41,IF(MID(C5479,1,1)="p",#REF!,#REF!))),"")</f>
        <v/>
      </c>
      <c r="I5479" s="92" t="str">
        <f t="shared" si="861"/>
        <v/>
      </c>
      <c r="J5479" s="92" t="str">
        <f t="shared" si="862"/>
        <v/>
      </c>
      <c r="K5479" s="92" t="str">
        <f t="shared" si="863"/>
        <v/>
      </c>
      <c r="L5479" s="92" t="str">
        <f t="shared" si="864"/>
        <v/>
      </c>
      <c r="M5479" s="95" t="str">
        <f>IF(A5479&lt;&gt;"",IF(MID(C5479,1,1)="c",SigmaEpsConcrete(I5479,$AN$30:$AN$33,$AR$30:$AR$33,$AS$26,$AS$27,$AS$28,$AQ$20,$AU$19),""),"")</f>
        <v/>
      </c>
      <c r="N5479" s="95" t="str">
        <f>IF(A5479&lt;&gt;"",IF(MID(C5479,1,1)="r",SigmaEpsReinf(J5479,$AS$42:$AS$43,$AS$41,$AS$39,$AS$40,$AQ$38),""),"")</f>
        <v/>
      </c>
      <c r="Q5479" s="92" t="str">
        <f t="shared" si="866"/>
        <v/>
      </c>
      <c r="R5479" s="92" t="str">
        <f t="shared" si="867"/>
        <v/>
      </c>
      <c r="U5479" s="5"/>
      <c r="V5479" s="5"/>
      <c r="W5479" s="94" t="str">
        <f t="shared" si="865"/>
        <v/>
      </c>
      <c r="X5479" s="94" t="str">
        <f t="shared" si="868"/>
        <v/>
      </c>
      <c r="Y5479" s="5"/>
      <c r="BK5479" s="8"/>
      <c r="BL5479" s="5"/>
      <c r="BM5479" s="5"/>
      <c r="BN5479" s="5"/>
      <c r="BO5479" s="5"/>
      <c r="BP5479" s="1"/>
      <c r="BQ5479" s="1"/>
      <c r="BR5479" s="1"/>
      <c r="BS5479" s="1"/>
      <c r="BT5479" s="1"/>
      <c r="BU5479" s="4"/>
      <c r="BV5479" s="1"/>
      <c r="BW5479" s="3"/>
      <c r="BX5479" s="4"/>
      <c r="BY5479" s="5"/>
      <c r="BZ5479" s="5"/>
      <c r="CA5479" s="5"/>
      <c r="CB5479" s="5"/>
      <c r="CC5479" s="5"/>
      <c r="CD5479" s="43"/>
    </row>
    <row r="5480" spans="1:82" x14ac:dyDescent="0.25">
      <c r="A5480" s="8"/>
      <c r="B5480" s="5"/>
      <c r="C5480" s="5"/>
      <c r="D5480" s="5"/>
      <c r="E5480" s="5"/>
      <c r="F5480" s="94" t="str">
        <f t="shared" si="859"/>
        <v/>
      </c>
      <c r="G5480" s="94" t="str">
        <f t="shared" si="860"/>
        <v/>
      </c>
      <c r="H5480" s="127" t="str">
        <f>IF(A5480&lt;&gt;"",IF(MID(C5480,1,1)="c",$AS$26,IF(MID(C5480,1,1)="r",$AS$41,IF(MID(C5480,1,1)="p",#REF!,#REF!))),"")</f>
        <v/>
      </c>
      <c r="I5480" s="92" t="str">
        <f t="shared" si="861"/>
        <v/>
      </c>
      <c r="J5480" s="92" t="str">
        <f t="shared" si="862"/>
        <v/>
      </c>
      <c r="K5480" s="92" t="str">
        <f t="shared" si="863"/>
        <v/>
      </c>
      <c r="L5480" s="92" t="str">
        <f t="shared" si="864"/>
        <v/>
      </c>
      <c r="M5480" s="95" t="str">
        <f>IF(A5480&lt;&gt;"",IF(MID(C5480,1,1)="c",SigmaEpsConcrete(I5480,$AN$30:$AN$33,$AR$30:$AR$33,$AS$26,$AS$27,$AS$28,$AQ$20,$AU$19),""),"")</f>
        <v/>
      </c>
      <c r="N5480" s="95" t="str">
        <f>IF(A5480&lt;&gt;"",IF(MID(C5480,1,1)="r",SigmaEpsReinf(J5480,$AS$42:$AS$43,$AS$41,$AS$39,$AS$40,$AQ$38),""),"")</f>
        <v/>
      </c>
      <c r="Q5480" s="92" t="str">
        <f t="shared" si="866"/>
        <v/>
      </c>
      <c r="R5480" s="92" t="str">
        <f t="shared" si="867"/>
        <v/>
      </c>
      <c r="U5480" s="5"/>
      <c r="V5480" s="5"/>
      <c r="W5480" s="94" t="str">
        <f t="shared" si="865"/>
        <v/>
      </c>
      <c r="X5480" s="94" t="str">
        <f t="shared" si="868"/>
        <v/>
      </c>
      <c r="Y5480" s="5"/>
      <c r="BK5480" s="8"/>
      <c r="BL5480" s="5"/>
      <c r="BM5480" s="5"/>
      <c r="BN5480" s="5"/>
      <c r="BO5480" s="5"/>
      <c r="BP5480" s="1"/>
      <c r="BQ5480" s="1"/>
      <c r="BR5480" s="1"/>
      <c r="BS5480" s="1"/>
      <c r="BT5480" s="1"/>
      <c r="BU5480" s="4"/>
      <c r="BV5480" s="1"/>
      <c r="BW5480" s="3"/>
      <c r="BX5480" s="4"/>
      <c r="BY5480" s="5"/>
      <c r="BZ5480" s="5"/>
      <c r="CA5480" s="5"/>
      <c r="CB5480" s="5"/>
      <c r="CC5480" s="5"/>
      <c r="CD5480" s="43"/>
    </row>
    <row r="5481" spans="1:82" x14ac:dyDescent="0.25">
      <c r="A5481" s="8"/>
      <c r="B5481" s="5"/>
      <c r="C5481" s="5"/>
      <c r="D5481" s="5"/>
      <c r="E5481" s="5"/>
      <c r="F5481" s="94" t="str">
        <f t="shared" si="859"/>
        <v/>
      </c>
      <c r="G5481" s="94" t="str">
        <f t="shared" si="860"/>
        <v/>
      </c>
      <c r="H5481" s="127" t="str">
        <f>IF(A5481&lt;&gt;"",IF(MID(C5481,1,1)="c",$AS$26,IF(MID(C5481,1,1)="r",$AS$41,IF(MID(C5481,1,1)="p",#REF!,#REF!))),"")</f>
        <v/>
      </c>
      <c r="I5481" s="92" t="str">
        <f t="shared" si="861"/>
        <v/>
      </c>
      <c r="J5481" s="92" t="str">
        <f t="shared" si="862"/>
        <v/>
      </c>
      <c r="K5481" s="92" t="str">
        <f t="shared" si="863"/>
        <v/>
      </c>
      <c r="L5481" s="92" t="str">
        <f t="shared" si="864"/>
        <v/>
      </c>
      <c r="M5481" s="95" t="str">
        <f>IF(A5481&lt;&gt;"",IF(MID(C5481,1,1)="c",SigmaEpsConcrete(I5481,$AN$30:$AN$33,$AR$30:$AR$33,$AS$26,$AS$27,$AS$28,$AQ$20,$AU$19),""),"")</f>
        <v/>
      </c>
      <c r="N5481" s="95" t="str">
        <f>IF(A5481&lt;&gt;"",IF(MID(C5481,1,1)="r",SigmaEpsReinf(J5481,$AS$42:$AS$43,$AS$41,$AS$39,$AS$40,$AQ$38),""),"")</f>
        <v/>
      </c>
      <c r="Q5481" s="92" t="str">
        <f t="shared" si="866"/>
        <v/>
      </c>
      <c r="R5481" s="92" t="str">
        <f t="shared" si="867"/>
        <v/>
      </c>
      <c r="U5481" s="5"/>
      <c r="V5481" s="5"/>
      <c r="W5481" s="94" t="str">
        <f t="shared" si="865"/>
        <v/>
      </c>
      <c r="X5481" s="94" t="str">
        <f t="shared" si="868"/>
        <v/>
      </c>
      <c r="Y5481" s="5"/>
      <c r="BK5481" s="8"/>
      <c r="BL5481" s="5"/>
      <c r="BM5481" s="5"/>
      <c r="BN5481" s="5"/>
      <c r="BO5481" s="5"/>
      <c r="BP5481" s="1"/>
      <c r="BQ5481" s="1"/>
      <c r="BR5481" s="1"/>
      <c r="BS5481" s="1"/>
      <c r="BT5481" s="1"/>
      <c r="BU5481" s="4"/>
      <c r="BV5481" s="1"/>
      <c r="BW5481" s="3"/>
      <c r="BX5481" s="4"/>
      <c r="BY5481" s="5"/>
      <c r="BZ5481" s="5"/>
      <c r="CA5481" s="5"/>
      <c r="CB5481" s="5"/>
      <c r="CC5481" s="5"/>
      <c r="CD5481" s="43"/>
    </row>
    <row r="5482" spans="1:82" x14ac:dyDescent="0.25">
      <c r="A5482" s="8"/>
      <c r="B5482" s="5"/>
      <c r="C5482" s="5"/>
      <c r="D5482" s="5"/>
      <c r="E5482" s="5"/>
      <c r="F5482" s="94" t="str">
        <f t="shared" si="859"/>
        <v/>
      </c>
      <c r="G5482" s="94" t="str">
        <f t="shared" si="860"/>
        <v/>
      </c>
      <c r="H5482" s="127" t="str">
        <f>IF(A5482&lt;&gt;"",IF(MID(C5482,1,1)="c",$AS$26,IF(MID(C5482,1,1)="r",$AS$41,IF(MID(C5482,1,1)="p",#REF!,#REF!))),"")</f>
        <v/>
      </c>
      <c r="I5482" s="92" t="str">
        <f t="shared" si="861"/>
        <v/>
      </c>
      <c r="J5482" s="92" t="str">
        <f t="shared" si="862"/>
        <v/>
      </c>
      <c r="K5482" s="92" t="str">
        <f t="shared" si="863"/>
        <v/>
      </c>
      <c r="L5482" s="92" t="str">
        <f t="shared" si="864"/>
        <v/>
      </c>
      <c r="M5482" s="95" t="str">
        <f>IF(A5482&lt;&gt;"",IF(MID(C5482,1,1)="c",SigmaEpsConcrete(I5482,$AN$30:$AN$33,$AR$30:$AR$33,$AS$26,$AS$27,$AS$28,$AQ$20,$AU$19),""),"")</f>
        <v/>
      </c>
      <c r="N5482" s="95" t="str">
        <f>IF(A5482&lt;&gt;"",IF(MID(C5482,1,1)="r",SigmaEpsReinf(J5482,$AS$42:$AS$43,$AS$41,$AS$39,$AS$40,$AQ$38),""),"")</f>
        <v/>
      </c>
      <c r="Q5482" s="92" t="str">
        <f t="shared" si="866"/>
        <v/>
      </c>
      <c r="R5482" s="92" t="str">
        <f t="shared" si="867"/>
        <v/>
      </c>
      <c r="U5482" s="5"/>
      <c r="V5482" s="5"/>
      <c r="W5482" s="94" t="str">
        <f t="shared" si="865"/>
        <v/>
      </c>
      <c r="X5482" s="94" t="str">
        <f t="shared" si="868"/>
        <v/>
      </c>
      <c r="Y5482" s="5"/>
      <c r="BK5482" s="8"/>
      <c r="BL5482" s="5"/>
      <c r="BM5482" s="5"/>
      <c r="BN5482" s="5"/>
      <c r="BO5482" s="5"/>
      <c r="BP5482" s="1"/>
      <c r="BQ5482" s="1"/>
      <c r="BR5482" s="1"/>
      <c r="BS5482" s="1"/>
      <c r="BT5482" s="1"/>
      <c r="BU5482" s="4"/>
      <c r="BV5482" s="1"/>
      <c r="BW5482" s="3"/>
      <c r="BX5482" s="4"/>
      <c r="BY5482" s="5"/>
      <c r="BZ5482" s="5"/>
      <c r="CA5482" s="5"/>
      <c r="CB5482" s="5"/>
      <c r="CC5482" s="5"/>
      <c r="CD5482" s="43"/>
    </row>
    <row r="5483" spans="1:82" x14ac:dyDescent="0.25">
      <c r="A5483" s="8"/>
      <c r="B5483" s="5"/>
      <c r="C5483" s="5"/>
      <c r="D5483" s="5"/>
      <c r="E5483" s="5"/>
      <c r="F5483" s="94" t="str">
        <f t="shared" si="859"/>
        <v/>
      </c>
      <c r="G5483" s="94" t="str">
        <f t="shared" si="860"/>
        <v/>
      </c>
      <c r="H5483" s="127" t="str">
        <f>IF(A5483&lt;&gt;"",IF(MID(C5483,1,1)="c",$AS$26,IF(MID(C5483,1,1)="r",$AS$41,IF(MID(C5483,1,1)="p",#REF!,#REF!))),"")</f>
        <v/>
      </c>
      <c r="I5483" s="92" t="str">
        <f t="shared" si="861"/>
        <v/>
      </c>
      <c r="J5483" s="92" t="str">
        <f t="shared" si="862"/>
        <v/>
      </c>
      <c r="K5483" s="92" t="str">
        <f t="shared" si="863"/>
        <v/>
      </c>
      <c r="L5483" s="92" t="str">
        <f t="shared" si="864"/>
        <v/>
      </c>
      <c r="M5483" s="95" t="str">
        <f>IF(A5483&lt;&gt;"",IF(MID(C5483,1,1)="c",SigmaEpsConcrete(I5483,$AN$30:$AN$33,$AR$30:$AR$33,$AS$26,$AS$27,$AS$28,$AQ$20,$AU$19),""),"")</f>
        <v/>
      </c>
      <c r="N5483" s="95" t="str">
        <f>IF(A5483&lt;&gt;"",IF(MID(C5483,1,1)="r",SigmaEpsReinf(J5483,$AS$42:$AS$43,$AS$41,$AS$39,$AS$40,$AQ$38),""),"")</f>
        <v/>
      </c>
      <c r="Q5483" s="92" t="str">
        <f t="shared" si="866"/>
        <v/>
      </c>
      <c r="R5483" s="92" t="str">
        <f t="shared" si="867"/>
        <v/>
      </c>
      <c r="U5483" s="5"/>
      <c r="V5483" s="5"/>
      <c r="W5483" s="94" t="str">
        <f t="shared" si="865"/>
        <v/>
      </c>
      <c r="X5483" s="94" t="str">
        <f t="shared" si="868"/>
        <v/>
      </c>
      <c r="Y5483" s="5"/>
      <c r="BK5483" s="8"/>
      <c r="BL5483" s="5"/>
      <c r="BM5483" s="5"/>
      <c r="BN5483" s="5"/>
      <c r="BO5483" s="5"/>
      <c r="BP5483" s="1"/>
      <c r="BQ5483" s="1"/>
      <c r="BR5483" s="1"/>
      <c r="BS5483" s="1"/>
      <c r="BT5483" s="1"/>
      <c r="BU5483" s="4"/>
      <c r="BV5483" s="1"/>
      <c r="BW5483" s="3"/>
      <c r="BX5483" s="4"/>
      <c r="BY5483" s="5"/>
      <c r="BZ5483" s="5"/>
      <c r="CA5483" s="5"/>
      <c r="CB5483" s="5"/>
      <c r="CC5483" s="5"/>
      <c r="CD5483" s="43"/>
    </row>
    <row r="5484" spans="1:82" x14ac:dyDescent="0.25">
      <c r="A5484" s="8"/>
      <c r="B5484" s="5"/>
      <c r="C5484" s="5"/>
      <c r="D5484" s="5"/>
      <c r="E5484" s="5"/>
      <c r="F5484" s="94" t="str">
        <f t="shared" si="859"/>
        <v/>
      </c>
      <c r="G5484" s="94" t="str">
        <f t="shared" si="860"/>
        <v/>
      </c>
      <c r="H5484" s="127" t="str">
        <f>IF(A5484&lt;&gt;"",IF(MID(C5484,1,1)="c",$AS$26,IF(MID(C5484,1,1)="r",$AS$41,IF(MID(C5484,1,1)="p",#REF!,#REF!))),"")</f>
        <v/>
      </c>
      <c r="I5484" s="92" t="str">
        <f t="shared" si="861"/>
        <v/>
      </c>
      <c r="J5484" s="92" t="str">
        <f t="shared" si="862"/>
        <v/>
      </c>
      <c r="K5484" s="92" t="str">
        <f t="shared" si="863"/>
        <v/>
      </c>
      <c r="L5484" s="92" t="str">
        <f t="shared" si="864"/>
        <v/>
      </c>
      <c r="M5484" s="95" t="str">
        <f>IF(A5484&lt;&gt;"",IF(MID(C5484,1,1)="c",SigmaEpsConcrete(I5484,$AN$30:$AN$33,$AR$30:$AR$33,$AS$26,$AS$27,$AS$28,$AQ$20,$AU$19),""),"")</f>
        <v/>
      </c>
      <c r="N5484" s="95" t="str">
        <f>IF(A5484&lt;&gt;"",IF(MID(C5484,1,1)="r",SigmaEpsReinf(J5484,$AS$42:$AS$43,$AS$41,$AS$39,$AS$40,$AQ$38),""),"")</f>
        <v/>
      </c>
      <c r="Q5484" s="92" t="str">
        <f t="shared" si="866"/>
        <v/>
      </c>
      <c r="R5484" s="92" t="str">
        <f t="shared" si="867"/>
        <v/>
      </c>
      <c r="U5484" s="5"/>
      <c r="V5484" s="5"/>
      <c r="W5484" s="94" t="str">
        <f t="shared" si="865"/>
        <v/>
      </c>
      <c r="X5484" s="94" t="str">
        <f t="shared" si="868"/>
        <v/>
      </c>
      <c r="Y5484" s="5"/>
      <c r="BK5484" s="8"/>
      <c r="BL5484" s="5"/>
      <c r="BM5484" s="5"/>
      <c r="BN5484" s="5"/>
      <c r="BO5484" s="5"/>
      <c r="BP5484" s="1"/>
      <c r="BQ5484" s="1"/>
      <c r="BR5484" s="1"/>
      <c r="BS5484" s="1"/>
      <c r="BT5484" s="1"/>
      <c r="BU5484" s="4"/>
      <c r="BV5484" s="1"/>
      <c r="BW5484" s="3"/>
      <c r="BX5484" s="4"/>
      <c r="BY5484" s="5"/>
      <c r="BZ5484" s="5"/>
      <c r="CA5484" s="5"/>
      <c r="CB5484" s="5"/>
      <c r="CC5484" s="5"/>
      <c r="CD5484" s="43"/>
    </row>
    <row r="5485" spans="1:82" x14ac:dyDescent="0.25">
      <c r="A5485" s="8"/>
      <c r="B5485" s="5"/>
      <c r="C5485" s="5"/>
      <c r="D5485" s="5"/>
      <c r="E5485" s="5"/>
      <c r="F5485" s="94" t="str">
        <f t="shared" si="859"/>
        <v/>
      </c>
      <c r="G5485" s="94" t="str">
        <f t="shared" si="860"/>
        <v/>
      </c>
      <c r="H5485" s="127" t="str">
        <f>IF(A5485&lt;&gt;"",IF(MID(C5485,1,1)="c",$AS$26,IF(MID(C5485,1,1)="r",$AS$41,IF(MID(C5485,1,1)="p",#REF!,#REF!))),"")</f>
        <v/>
      </c>
      <c r="I5485" s="92" t="str">
        <f t="shared" si="861"/>
        <v/>
      </c>
      <c r="J5485" s="92" t="str">
        <f t="shared" si="862"/>
        <v/>
      </c>
      <c r="K5485" s="92" t="str">
        <f t="shared" si="863"/>
        <v/>
      </c>
      <c r="L5485" s="92" t="str">
        <f t="shared" si="864"/>
        <v/>
      </c>
      <c r="M5485" s="95" t="str">
        <f>IF(A5485&lt;&gt;"",IF(MID(C5485,1,1)="c",SigmaEpsConcrete(I5485,$AN$30:$AN$33,$AR$30:$AR$33,$AS$26,$AS$27,$AS$28,$AQ$20,$AU$19),""),"")</f>
        <v/>
      </c>
      <c r="N5485" s="95" t="str">
        <f>IF(A5485&lt;&gt;"",IF(MID(C5485,1,1)="r",SigmaEpsReinf(J5485,$AS$42:$AS$43,$AS$41,$AS$39,$AS$40,$AQ$38),""),"")</f>
        <v/>
      </c>
      <c r="Q5485" s="92" t="str">
        <f t="shared" si="866"/>
        <v/>
      </c>
      <c r="R5485" s="92" t="str">
        <f t="shared" si="867"/>
        <v/>
      </c>
      <c r="U5485" s="5"/>
      <c r="V5485" s="5"/>
      <c r="W5485" s="94" t="str">
        <f t="shared" si="865"/>
        <v/>
      </c>
      <c r="X5485" s="94" t="str">
        <f t="shared" si="868"/>
        <v/>
      </c>
      <c r="Y5485" s="5"/>
      <c r="BK5485" s="8"/>
      <c r="BL5485" s="5"/>
      <c r="BM5485" s="5"/>
      <c r="BN5485" s="5"/>
      <c r="BO5485" s="5"/>
      <c r="BP5485" s="1"/>
      <c r="BQ5485" s="1"/>
      <c r="BR5485" s="1"/>
      <c r="BS5485" s="1"/>
      <c r="BT5485" s="1"/>
      <c r="BU5485" s="4"/>
      <c r="BV5485" s="1"/>
      <c r="BW5485" s="3"/>
      <c r="BX5485" s="4"/>
      <c r="BY5485" s="5"/>
      <c r="BZ5485" s="5"/>
      <c r="CA5485" s="5"/>
      <c r="CB5485" s="5"/>
      <c r="CC5485" s="5"/>
      <c r="CD5485" s="43"/>
    </row>
    <row r="5486" spans="1:82" x14ac:dyDescent="0.25">
      <c r="A5486" s="8"/>
      <c r="B5486" s="5"/>
      <c r="C5486" s="5"/>
      <c r="D5486" s="5"/>
      <c r="E5486" s="5"/>
      <c r="F5486" s="94" t="str">
        <f t="shared" si="859"/>
        <v/>
      </c>
      <c r="G5486" s="94" t="str">
        <f t="shared" si="860"/>
        <v/>
      </c>
      <c r="H5486" s="127" t="str">
        <f>IF(A5486&lt;&gt;"",IF(MID(C5486,1,1)="c",$AS$26,IF(MID(C5486,1,1)="r",$AS$41,IF(MID(C5486,1,1)="p",#REF!,#REF!))),"")</f>
        <v/>
      </c>
      <c r="I5486" s="92" t="str">
        <f t="shared" si="861"/>
        <v/>
      </c>
      <c r="J5486" s="92" t="str">
        <f t="shared" si="862"/>
        <v/>
      </c>
      <c r="K5486" s="92" t="str">
        <f t="shared" si="863"/>
        <v/>
      </c>
      <c r="L5486" s="92" t="str">
        <f t="shared" si="864"/>
        <v/>
      </c>
      <c r="M5486" s="95" t="str">
        <f>IF(A5486&lt;&gt;"",IF(MID(C5486,1,1)="c",SigmaEpsConcrete(I5486,$AN$30:$AN$33,$AR$30:$AR$33,$AS$26,$AS$27,$AS$28,$AQ$20,$AU$19),""),"")</f>
        <v/>
      </c>
      <c r="N5486" s="95" t="str">
        <f>IF(A5486&lt;&gt;"",IF(MID(C5486,1,1)="r",SigmaEpsReinf(J5486,$AS$42:$AS$43,$AS$41,$AS$39,$AS$40,$AQ$38),""),"")</f>
        <v/>
      </c>
      <c r="Q5486" s="92" t="str">
        <f t="shared" si="866"/>
        <v/>
      </c>
      <c r="R5486" s="92" t="str">
        <f t="shared" si="867"/>
        <v/>
      </c>
      <c r="U5486" s="5"/>
      <c r="V5486" s="5"/>
      <c r="W5486" s="94" t="str">
        <f t="shared" si="865"/>
        <v/>
      </c>
      <c r="X5486" s="94" t="str">
        <f t="shared" si="868"/>
        <v/>
      </c>
      <c r="Y5486" s="5"/>
      <c r="BK5486" s="8"/>
      <c r="BL5486" s="5"/>
      <c r="BM5486" s="5"/>
      <c r="BN5486" s="5"/>
      <c r="BO5486" s="5"/>
      <c r="BP5486" s="1"/>
      <c r="BQ5486" s="1"/>
      <c r="BR5486" s="1"/>
      <c r="BS5486" s="1"/>
      <c r="BT5486" s="1"/>
      <c r="BU5486" s="4"/>
      <c r="BV5486" s="1"/>
      <c r="BW5486" s="3"/>
      <c r="BX5486" s="4"/>
      <c r="BY5486" s="5"/>
      <c r="BZ5486" s="5"/>
      <c r="CA5486" s="5"/>
      <c r="CB5486" s="5"/>
      <c r="CC5486" s="5"/>
      <c r="CD5486" s="43"/>
    </row>
    <row r="5487" spans="1:82" x14ac:dyDescent="0.25">
      <c r="A5487" s="8"/>
      <c r="B5487" s="5"/>
      <c r="C5487" s="5"/>
      <c r="D5487" s="5"/>
      <c r="E5487" s="5"/>
      <c r="F5487" s="94" t="str">
        <f t="shared" si="859"/>
        <v/>
      </c>
      <c r="G5487" s="94" t="str">
        <f t="shared" si="860"/>
        <v/>
      </c>
      <c r="H5487" s="127" t="str">
        <f>IF(A5487&lt;&gt;"",IF(MID(C5487,1,1)="c",$AS$26,IF(MID(C5487,1,1)="r",$AS$41,IF(MID(C5487,1,1)="p",#REF!,#REF!))),"")</f>
        <v/>
      </c>
      <c r="I5487" s="92" t="str">
        <f t="shared" si="861"/>
        <v/>
      </c>
      <c r="J5487" s="92" t="str">
        <f t="shared" si="862"/>
        <v/>
      </c>
      <c r="K5487" s="92" t="str">
        <f t="shared" si="863"/>
        <v/>
      </c>
      <c r="L5487" s="92" t="str">
        <f t="shared" si="864"/>
        <v/>
      </c>
      <c r="M5487" s="95" t="str">
        <f>IF(A5487&lt;&gt;"",IF(MID(C5487,1,1)="c",SigmaEpsConcrete(I5487,$AN$30:$AN$33,$AR$30:$AR$33,$AS$26,$AS$27,$AS$28,$AQ$20,$AU$19),""),"")</f>
        <v/>
      </c>
      <c r="N5487" s="95" t="str">
        <f>IF(A5487&lt;&gt;"",IF(MID(C5487,1,1)="r",SigmaEpsReinf(J5487,$AS$42:$AS$43,$AS$41,$AS$39,$AS$40,$AQ$38),""),"")</f>
        <v/>
      </c>
      <c r="Q5487" s="92" t="str">
        <f t="shared" si="866"/>
        <v/>
      </c>
      <c r="R5487" s="92" t="str">
        <f t="shared" si="867"/>
        <v/>
      </c>
      <c r="U5487" s="5"/>
      <c r="V5487" s="5"/>
      <c r="W5487" s="94" t="str">
        <f t="shared" si="865"/>
        <v/>
      </c>
      <c r="X5487" s="94" t="str">
        <f t="shared" si="868"/>
        <v/>
      </c>
      <c r="Y5487" s="5"/>
      <c r="BK5487" s="8"/>
      <c r="BL5487" s="5"/>
      <c r="BM5487" s="5"/>
      <c r="BN5487" s="5"/>
      <c r="BO5487" s="5"/>
      <c r="BP5487" s="1"/>
      <c r="BQ5487" s="1"/>
      <c r="BR5487" s="1"/>
      <c r="BS5487" s="1"/>
      <c r="BT5487" s="1"/>
      <c r="BU5487" s="4"/>
      <c r="BV5487" s="1"/>
      <c r="BW5487" s="3"/>
      <c r="BX5487" s="4"/>
      <c r="BY5487" s="5"/>
      <c r="BZ5487" s="5"/>
      <c r="CA5487" s="5"/>
      <c r="CB5487" s="5"/>
      <c r="CC5487" s="5"/>
      <c r="CD5487" s="43"/>
    </row>
    <row r="5488" spans="1:82" x14ac:dyDescent="0.25">
      <c r="A5488" s="8"/>
      <c r="B5488" s="5"/>
      <c r="C5488" s="5"/>
      <c r="D5488" s="5"/>
      <c r="E5488" s="5"/>
      <c r="F5488" s="94" t="str">
        <f t="shared" si="859"/>
        <v/>
      </c>
      <c r="G5488" s="94" t="str">
        <f t="shared" si="860"/>
        <v/>
      </c>
      <c r="H5488" s="127" t="str">
        <f>IF(A5488&lt;&gt;"",IF(MID(C5488,1,1)="c",$AS$26,IF(MID(C5488,1,1)="r",$AS$41,IF(MID(C5488,1,1)="p",#REF!,#REF!))),"")</f>
        <v/>
      </c>
      <c r="I5488" s="92" t="str">
        <f t="shared" si="861"/>
        <v/>
      </c>
      <c r="J5488" s="92" t="str">
        <f t="shared" si="862"/>
        <v/>
      </c>
      <c r="K5488" s="92" t="str">
        <f t="shared" si="863"/>
        <v/>
      </c>
      <c r="L5488" s="92" t="str">
        <f t="shared" si="864"/>
        <v/>
      </c>
      <c r="M5488" s="95" t="str">
        <f>IF(A5488&lt;&gt;"",IF(MID(C5488,1,1)="c",SigmaEpsConcrete(I5488,$AN$30:$AN$33,$AR$30:$AR$33,$AS$26,$AS$27,$AS$28,$AQ$20,$AU$19),""),"")</f>
        <v/>
      </c>
      <c r="N5488" s="95" t="str">
        <f>IF(A5488&lt;&gt;"",IF(MID(C5488,1,1)="r",SigmaEpsReinf(J5488,$AS$42:$AS$43,$AS$41,$AS$39,$AS$40,$AQ$38),""),"")</f>
        <v/>
      </c>
      <c r="Q5488" s="92" t="str">
        <f t="shared" si="866"/>
        <v/>
      </c>
      <c r="R5488" s="92" t="str">
        <f t="shared" si="867"/>
        <v/>
      </c>
      <c r="U5488" s="5"/>
      <c r="V5488" s="5"/>
      <c r="W5488" s="94" t="str">
        <f t="shared" si="865"/>
        <v/>
      </c>
      <c r="X5488" s="94" t="str">
        <f t="shared" si="868"/>
        <v/>
      </c>
      <c r="Y5488" s="5"/>
      <c r="BK5488" s="8"/>
      <c r="BL5488" s="5"/>
      <c r="BM5488" s="5"/>
      <c r="BN5488" s="5"/>
      <c r="BO5488" s="5"/>
      <c r="BP5488" s="1"/>
      <c r="BQ5488" s="1"/>
      <c r="BR5488" s="1"/>
      <c r="BS5488" s="1"/>
      <c r="BT5488" s="1"/>
      <c r="BU5488" s="4"/>
      <c r="BV5488" s="1"/>
      <c r="BW5488" s="3"/>
      <c r="BX5488" s="4"/>
      <c r="BY5488" s="5"/>
      <c r="BZ5488" s="5"/>
      <c r="CA5488" s="5"/>
      <c r="CB5488" s="5"/>
      <c r="CC5488" s="5"/>
      <c r="CD5488" s="43"/>
    </row>
    <row r="5489" spans="1:82" x14ac:dyDescent="0.25">
      <c r="A5489" s="8"/>
      <c r="B5489" s="5"/>
      <c r="C5489" s="5"/>
      <c r="D5489" s="5"/>
      <c r="E5489" s="5"/>
      <c r="F5489" s="94" t="str">
        <f t="shared" si="859"/>
        <v/>
      </c>
      <c r="G5489" s="94" t="str">
        <f t="shared" si="860"/>
        <v/>
      </c>
      <c r="H5489" s="127" t="str">
        <f>IF(A5489&lt;&gt;"",IF(MID(C5489,1,1)="c",$AS$26,IF(MID(C5489,1,1)="r",$AS$41,IF(MID(C5489,1,1)="p",#REF!,#REF!))),"")</f>
        <v/>
      </c>
      <c r="I5489" s="92" t="str">
        <f t="shared" si="861"/>
        <v/>
      </c>
      <c r="J5489" s="92" t="str">
        <f t="shared" si="862"/>
        <v/>
      </c>
      <c r="K5489" s="92" t="str">
        <f t="shared" si="863"/>
        <v/>
      </c>
      <c r="L5489" s="92" t="str">
        <f t="shared" si="864"/>
        <v/>
      </c>
      <c r="M5489" s="95" t="str">
        <f>IF(A5489&lt;&gt;"",IF(MID(C5489,1,1)="c",SigmaEpsConcrete(I5489,$AN$30:$AN$33,$AR$30:$AR$33,$AS$26,$AS$27,$AS$28,$AQ$20,$AU$19),""),"")</f>
        <v/>
      </c>
      <c r="N5489" s="95" t="str">
        <f>IF(A5489&lt;&gt;"",IF(MID(C5489,1,1)="r",SigmaEpsReinf(J5489,$AS$42:$AS$43,$AS$41,$AS$39,$AS$40,$AQ$38),""),"")</f>
        <v/>
      </c>
      <c r="Q5489" s="92" t="str">
        <f t="shared" si="866"/>
        <v/>
      </c>
      <c r="R5489" s="92" t="str">
        <f t="shared" si="867"/>
        <v/>
      </c>
      <c r="U5489" s="5"/>
      <c r="V5489" s="5"/>
      <c r="W5489" s="94" t="str">
        <f t="shared" si="865"/>
        <v/>
      </c>
      <c r="X5489" s="94" t="str">
        <f t="shared" si="868"/>
        <v/>
      </c>
      <c r="Y5489" s="5"/>
      <c r="BK5489" s="8"/>
      <c r="BL5489" s="5"/>
      <c r="BM5489" s="5"/>
      <c r="BN5489" s="5"/>
      <c r="BO5489" s="5"/>
      <c r="BP5489" s="1"/>
      <c r="BQ5489" s="1"/>
      <c r="BR5489" s="1"/>
      <c r="BS5489" s="1"/>
      <c r="BT5489" s="1"/>
      <c r="BU5489" s="4"/>
      <c r="BV5489" s="1"/>
      <c r="BW5489" s="3"/>
      <c r="BX5489" s="4"/>
      <c r="BY5489" s="5"/>
      <c r="BZ5489" s="5"/>
      <c r="CA5489" s="5"/>
      <c r="CB5489" s="5"/>
      <c r="CC5489" s="5"/>
      <c r="CD5489" s="43"/>
    </row>
    <row r="5490" spans="1:82" x14ac:dyDescent="0.25">
      <c r="A5490" s="8"/>
      <c r="B5490" s="5"/>
      <c r="C5490" s="5"/>
      <c r="D5490" s="5"/>
      <c r="E5490" s="5"/>
      <c r="F5490" s="94" t="str">
        <f t="shared" si="859"/>
        <v/>
      </c>
      <c r="G5490" s="94" t="str">
        <f t="shared" si="860"/>
        <v/>
      </c>
      <c r="H5490" s="127" t="str">
        <f>IF(A5490&lt;&gt;"",IF(MID(C5490,1,1)="c",$AS$26,IF(MID(C5490,1,1)="r",$AS$41,IF(MID(C5490,1,1)="p",#REF!,#REF!))),"")</f>
        <v/>
      </c>
      <c r="I5490" s="92" t="str">
        <f t="shared" si="861"/>
        <v/>
      </c>
      <c r="J5490" s="92" t="str">
        <f t="shared" si="862"/>
        <v/>
      </c>
      <c r="K5490" s="92" t="str">
        <f t="shared" si="863"/>
        <v/>
      </c>
      <c r="L5490" s="92" t="str">
        <f t="shared" si="864"/>
        <v/>
      </c>
      <c r="M5490" s="95" t="str">
        <f>IF(A5490&lt;&gt;"",IF(MID(C5490,1,1)="c",SigmaEpsConcrete(I5490,$AN$30:$AN$33,$AR$30:$AR$33,$AS$26,$AS$27,$AS$28,$AQ$20,$AU$19),""),"")</f>
        <v/>
      </c>
      <c r="N5490" s="95" t="str">
        <f>IF(A5490&lt;&gt;"",IF(MID(C5490,1,1)="r",SigmaEpsReinf(J5490,$AS$42:$AS$43,$AS$41,$AS$39,$AS$40,$AQ$38),""),"")</f>
        <v/>
      </c>
      <c r="Q5490" s="92" t="str">
        <f t="shared" si="866"/>
        <v/>
      </c>
      <c r="R5490" s="92" t="str">
        <f t="shared" si="867"/>
        <v/>
      </c>
      <c r="U5490" s="5"/>
      <c r="V5490" s="5"/>
      <c r="W5490" s="94" t="str">
        <f t="shared" si="865"/>
        <v/>
      </c>
      <c r="X5490" s="94" t="str">
        <f t="shared" si="868"/>
        <v/>
      </c>
      <c r="Y5490" s="5"/>
      <c r="BK5490" s="8"/>
      <c r="BL5490" s="5"/>
      <c r="BM5490" s="5"/>
      <c r="BN5490" s="5"/>
      <c r="BO5490" s="5"/>
      <c r="BP5490" s="1"/>
      <c r="BQ5490" s="1"/>
      <c r="BR5490" s="1"/>
      <c r="BS5490" s="1"/>
      <c r="BT5490" s="1"/>
      <c r="BU5490" s="4"/>
      <c r="BV5490" s="1"/>
      <c r="BW5490" s="3"/>
      <c r="BX5490" s="4"/>
      <c r="BY5490" s="5"/>
      <c r="BZ5490" s="5"/>
      <c r="CA5490" s="5"/>
      <c r="CB5490" s="5"/>
      <c r="CC5490" s="5"/>
      <c r="CD5490" s="43"/>
    </row>
    <row r="5491" spans="1:82" x14ac:dyDescent="0.25">
      <c r="A5491" s="8"/>
      <c r="B5491" s="5"/>
      <c r="C5491" s="5"/>
      <c r="D5491" s="5"/>
      <c r="E5491" s="5"/>
      <c r="F5491" s="94" t="str">
        <f t="shared" si="859"/>
        <v/>
      </c>
      <c r="G5491" s="94" t="str">
        <f t="shared" si="860"/>
        <v/>
      </c>
      <c r="H5491" s="127" t="str">
        <f>IF(A5491&lt;&gt;"",IF(MID(C5491,1,1)="c",$AS$26,IF(MID(C5491,1,1)="r",$AS$41,IF(MID(C5491,1,1)="p",#REF!,#REF!))),"")</f>
        <v/>
      </c>
      <c r="I5491" s="92" t="str">
        <f t="shared" si="861"/>
        <v/>
      </c>
      <c r="J5491" s="92" t="str">
        <f t="shared" si="862"/>
        <v/>
      </c>
      <c r="K5491" s="92" t="str">
        <f t="shared" si="863"/>
        <v/>
      </c>
      <c r="L5491" s="92" t="str">
        <f t="shared" si="864"/>
        <v/>
      </c>
      <c r="M5491" s="95" t="str">
        <f>IF(A5491&lt;&gt;"",IF(MID(C5491,1,1)="c",SigmaEpsConcrete(I5491,$AN$30:$AN$33,$AR$30:$AR$33,$AS$26,$AS$27,$AS$28,$AQ$20,$AU$19),""),"")</f>
        <v/>
      </c>
      <c r="N5491" s="95" t="str">
        <f>IF(A5491&lt;&gt;"",IF(MID(C5491,1,1)="r",SigmaEpsReinf(J5491,$AS$42:$AS$43,$AS$41,$AS$39,$AS$40,$AQ$38),""),"")</f>
        <v/>
      </c>
      <c r="Q5491" s="92" t="str">
        <f t="shared" si="866"/>
        <v/>
      </c>
      <c r="R5491" s="92" t="str">
        <f t="shared" si="867"/>
        <v/>
      </c>
      <c r="U5491" s="5"/>
      <c r="V5491" s="5"/>
      <c r="W5491" s="94" t="str">
        <f t="shared" si="865"/>
        <v/>
      </c>
      <c r="X5491" s="94" t="str">
        <f t="shared" si="868"/>
        <v/>
      </c>
      <c r="Y5491" s="5"/>
      <c r="BK5491" s="8"/>
      <c r="BL5491" s="5"/>
      <c r="BM5491" s="5"/>
      <c r="BN5491" s="5"/>
      <c r="BO5491" s="5"/>
      <c r="BP5491" s="1"/>
      <c r="BQ5491" s="1"/>
      <c r="BR5491" s="1"/>
      <c r="BS5491" s="1"/>
      <c r="BT5491" s="1"/>
      <c r="BU5491" s="4"/>
      <c r="BV5491" s="1"/>
      <c r="BW5491" s="3"/>
      <c r="BX5491" s="4"/>
      <c r="BY5491" s="5"/>
      <c r="BZ5491" s="5"/>
      <c r="CA5491" s="5"/>
      <c r="CB5491" s="5"/>
      <c r="CC5491" s="5"/>
      <c r="CD5491" s="43"/>
    </row>
    <row r="5492" spans="1:82" x14ac:dyDescent="0.25">
      <c r="A5492" s="8"/>
      <c r="B5492" s="5"/>
      <c r="C5492" s="5"/>
      <c r="D5492" s="5"/>
      <c r="E5492" s="5"/>
      <c r="F5492" s="94" t="str">
        <f t="shared" si="859"/>
        <v/>
      </c>
      <c r="G5492" s="94" t="str">
        <f t="shared" si="860"/>
        <v/>
      </c>
      <c r="H5492" s="127" t="str">
        <f>IF(A5492&lt;&gt;"",IF(MID(C5492,1,1)="c",$AS$26,IF(MID(C5492,1,1)="r",$AS$41,IF(MID(C5492,1,1)="p",#REF!,#REF!))),"")</f>
        <v/>
      </c>
      <c r="I5492" s="92" t="str">
        <f t="shared" si="861"/>
        <v/>
      </c>
      <c r="J5492" s="92" t="str">
        <f t="shared" si="862"/>
        <v/>
      </c>
      <c r="K5492" s="92" t="str">
        <f t="shared" si="863"/>
        <v/>
      </c>
      <c r="L5492" s="92" t="str">
        <f t="shared" si="864"/>
        <v/>
      </c>
      <c r="M5492" s="95" t="str">
        <f>IF(A5492&lt;&gt;"",IF(MID(C5492,1,1)="c",SigmaEpsConcrete(I5492,$AN$30:$AN$33,$AR$30:$AR$33,$AS$26,$AS$27,$AS$28,$AQ$20,$AU$19),""),"")</f>
        <v/>
      </c>
      <c r="N5492" s="95" t="str">
        <f>IF(A5492&lt;&gt;"",IF(MID(C5492,1,1)="r",SigmaEpsReinf(J5492,$AS$42:$AS$43,$AS$41,$AS$39,$AS$40,$AQ$38),""),"")</f>
        <v/>
      </c>
      <c r="Q5492" s="92" t="str">
        <f t="shared" si="866"/>
        <v/>
      </c>
      <c r="R5492" s="92" t="str">
        <f t="shared" si="867"/>
        <v/>
      </c>
      <c r="U5492" s="5"/>
      <c r="V5492" s="5"/>
      <c r="W5492" s="94" t="str">
        <f t="shared" si="865"/>
        <v/>
      </c>
      <c r="X5492" s="94" t="str">
        <f t="shared" si="868"/>
        <v/>
      </c>
      <c r="Y5492" s="5"/>
      <c r="BK5492" s="8"/>
      <c r="BL5492" s="5"/>
      <c r="BM5492" s="5"/>
      <c r="BN5492" s="5"/>
      <c r="BO5492" s="5"/>
      <c r="BP5492" s="1"/>
      <c r="BQ5492" s="1"/>
      <c r="BR5492" s="1"/>
      <c r="BS5492" s="1"/>
      <c r="BT5492" s="1"/>
      <c r="BU5492" s="4"/>
      <c r="BV5492" s="1"/>
      <c r="BW5492" s="3"/>
      <c r="BX5492" s="4"/>
      <c r="BY5492" s="5"/>
      <c r="BZ5492" s="5"/>
      <c r="CA5492" s="5"/>
      <c r="CB5492" s="5"/>
      <c r="CC5492" s="5"/>
      <c r="CD5492" s="43"/>
    </row>
    <row r="5493" spans="1:82" x14ac:dyDescent="0.25">
      <c r="A5493" s="8"/>
      <c r="B5493" s="5"/>
      <c r="C5493" s="5"/>
      <c r="D5493" s="5"/>
      <c r="E5493" s="5"/>
      <c r="F5493" s="94" t="str">
        <f t="shared" si="859"/>
        <v/>
      </c>
      <c r="G5493" s="94" t="str">
        <f t="shared" si="860"/>
        <v/>
      </c>
      <c r="H5493" s="127" t="str">
        <f>IF(A5493&lt;&gt;"",IF(MID(C5493,1,1)="c",$AS$26,IF(MID(C5493,1,1)="r",$AS$41,IF(MID(C5493,1,1)="p",#REF!,#REF!))),"")</f>
        <v/>
      </c>
      <c r="I5493" s="92" t="str">
        <f t="shared" si="861"/>
        <v/>
      </c>
      <c r="J5493" s="92" t="str">
        <f t="shared" si="862"/>
        <v/>
      </c>
      <c r="K5493" s="92" t="str">
        <f t="shared" si="863"/>
        <v/>
      </c>
      <c r="L5493" s="92" t="str">
        <f t="shared" si="864"/>
        <v/>
      </c>
      <c r="M5493" s="95" t="str">
        <f>IF(A5493&lt;&gt;"",IF(MID(C5493,1,1)="c",SigmaEpsConcrete(I5493,$AN$30:$AN$33,$AR$30:$AR$33,$AS$26,$AS$27,$AS$28,$AQ$20,$AU$19),""),"")</f>
        <v/>
      </c>
      <c r="N5493" s="95" t="str">
        <f>IF(A5493&lt;&gt;"",IF(MID(C5493,1,1)="r",SigmaEpsReinf(J5493,$AS$42:$AS$43,$AS$41,$AS$39,$AS$40,$AQ$38),""),"")</f>
        <v/>
      </c>
      <c r="Q5493" s="92" t="str">
        <f t="shared" si="866"/>
        <v/>
      </c>
      <c r="R5493" s="92" t="str">
        <f t="shared" si="867"/>
        <v/>
      </c>
      <c r="U5493" s="5"/>
      <c r="V5493" s="5"/>
      <c r="W5493" s="94" t="str">
        <f t="shared" si="865"/>
        <v/>
      </c>
      <c r="X5493" s="94" t="str">
        <f t="shared" si="868"/>
        <v/>
      </c>
      <c r="Y5493" s="5"/>
      <c r="BK5493" s="8"/>
      <c r="BL5493" s="5"/>
      <c r="BM5493" s="5"/>
      <c r="BN5493" s="5"/>
      <c r="BO5493" s="5"/>
      <c r="BP5493" s="1"/>
      <c r="BQ5493" s="1"/>
      <c r="BR5493" s="1"/>
      <c r="BS5493" s="1"/>
      <c r="BT5493" s="1"/>
      <c r="BU5493" s="4"/>
      <c r="BV5493" s="1"/>
      <c r="BW5493" s="3"/>
      <c r="BX5493" s="4"/>
      <c r="BY5493" s="5"/>
      <c r="BZ5493" s="5"/>
      <c r="CA5493" s="5"/>
      <c r="CB5493" s="5"/>
      <c r="CC5493" s="5"/>
      <c r="CD5493" s="43"/>
    </row>
    <row r="5494" spans="1:82" x14ac:dyDescent="0.25">
      <c r="A5494" s="8"/>
      <c r="B5494" s="5"/>
      <c r="C5494" s="5"/>
      <c r="D5494" s="5"/>
      <c r="E5494" s="5"/>
      <c r="F5494" s="94" t="str">
        <f t="shared" si="859"/>
        <v/>
      </c>
      <c r="G5494" s="94" t="str">
        <f t="shared" si="860"/>
        <v/>
      </c>
      <c r="H5494" s="127" t="str">
        <f>IF(A5494&lt;&gt;"",IF(MID(C5494,1,1)="c",$AS$26,IF(MID(C5494,1,1)="r",$AS$41,IF(MID(C5494,1,1)="p",#REF!,#REF!))),"")</f>
        <v/>
      </c>
      <c r="I5494" s="92" t="str">
        <f t="shared" si="861"/>
        <v/>
      </c>
      <c r="J5494" s="92" t="str">
        <f t="shared" si="862"/>
        <v/>
      </c>
      <c r="K5494" s="92" t="str">
        <f t="shared" si="863"/>
        <v/>
      </c>
      <c r="L5494" s="92" t="str">
        <f t="shared" si="864"/>
        <v/>
      </c>
      <c r="M5494" s="95" t="str">
        <f>IF(A5494&lt;&gt;"",IF(MID(C5494,1,1)="c",SigmaEpsConcrete(I5494,$AN$30:$AN$33,$AR$30:$AR$33,$AS$26,$AS$27,$AS$28,$AQ$20,$AU$19),""),"")</f>
        <v/>
      </c>
      <c r="N5494" s="95" t="str">
        <f>IF(A5494&lt;&gt;"",IF(MID(C5494,1,1)="r",SigmaEpsReinf(J5494,$AS$42:$AS$43,$AS$41,$AS$39,$AS$40,$AQ$38),""),"")</f>
        <v/>
      </c>
      <c r="Q5494" s="92" t="str">
        <f t="shared" si="866"/>
        <v/>
      </c>
      <c r="R5494" s="92" t="str">
        <f t="shared" si="867"/>
        <v/>
      </c>
      <c r="U5494" s="5"/>
      <c r="V5494" s="5"/>
      <c r="W5494" s="94" t="str">
        <f t="shared" si="865"/>
        <v/>
      </c>
      <c r="X5494" s="94" t="str">
        <f t="shared" si="868"/>
        <v/>
      </c>
      <c r="Y5494" s="5"/>
      <c r="BK5494" s="8"/>
      <c r="BL5494" s="5"/>
      <c r="BM5494" s="5"/>
      <c r="BN5494" s="5"/>
      <c r="BO5494" s="5"/>
      <c r="BP5494" s="1"/>
      <c r="BQ5494" s="1"/>
      <c r="BR5494" s="1"/>
      <c r="BS5494" s="1"/>
      <c r="BT5494" s="1"/>
      <c r="BU5494" s="4"/>
      <c r="BV5494" s="1"/>
      <c r="BW5494" s="3"/>
      <c r="BX5494" s="4"/>
      <c r="BY5494" s="5"/>
      <c r="BZ5494" s="5"/>
      <c r="CA5494" s="5"/>
      <c r="CB5494" s="5"/>
      <c r="CC5494" s="5"/>
      <c r="CD5494" s="43"/>
    </row>
    <row r="5495" spans="1:82" x14ac:dyDescent="0.25">
      <c r="A5495" s="8"/>
      <c r="B5495" s="5"/>
      <c r="C5495" s="5"/>
      <c r="D5495" s="5"/>
      <c r="E5495" s="5"/>
      <c r="F5495" s="94" t="str">
        <f t="shared" si="859"/>
        <v/>
      </c>
      <c r="G5495" s="94" t="str">
        <f t="shared" si="860"/>
        <v/>
      </c>
      <c r="H5495" s="127" t="str">
        <f>IF(A5495&lt;&gt;"",IF(MID(C5495,1,1)="c",$AS$26,IF(MID(C5495,1,1)="r",$AS$41,IF(MID(C5495,1,1)="p",#REF!,#REF!))),"")</f>
        <v/>
      </c>
      <c r="I5495" s="92" t="str">
        <f t="shared" si="861"/>
        <v/>
      </c>
      <c r="J5495" s="92" t="str">
        <f t="shared" si="862"/>
        <v/>
      </c>
      <c r="K5495" s="92" t="str">
        <f t="shared" si="863"/>
        <v/>
      </c>
      <c r="L5495" s="92" t="str">
        <f t="shared" si="864"/>
        <v/>
      </c>
      <c r="M5495" s="95" t="str">
        <f>IF(A5495&lt;&gt;"",IF(MID(C5495,1,1)="c",SigmaEpsConcrete(I5495,$AN$30:$AN$33,$AR$30:$AR$33,$AS$26,$AS$27,$AS$28,$AQ$20,$AU$19),""),"")</f>
        <v/>
      </c>
      <c r="N5495" s="95" t="str">
        <f>IF(A5495&lt;&gt;"",IF(MID(C5495,1,1)="r",SigmaEpsReinf(J5495,$AS$42:$AS$43,$AS$41,$AS$39,$AS$40,$AQ$38),""),"")</f>
        <v/>
      </c>
      <c r="Q5495" s="92" t="str">
        <f t="shared" si="866"/>
        <v/>
      </c>
      <c r="R5495" s="92" t="str">
        <f t="shared" si="867"/>
        <v/>
      </c>
      <c r="U5495" s="5"/>
      <c r="V5495" s="5"/>
      <c r="W5495" s="94" t="str">
        <f t="shared" si="865"/>
        <v/>
      </c>
      <c r="X5495" s="94" t="str">
        <f t="shared" si="868"/>
        <v/>
      </c>
      <c r="Y5495" s="5"/>
      <c r="BK5495" s="8"/>
      <c r="BL5495" s="5"/>
      <c r="BM5495" s="5"/>
      <c r="BN5495" s="5"/>
      <c r="BO5495" s="5"/>
      <c r="BP5495" s="1"/>
      <c r="BQ5495" s="1"/>
      <c r="BR5495" s="1"/>
      <c r="BS5495" s="1"/>
      <c r="BT5495" s="1"/>
      <c r="BU5495" s="4"/>
      <c r="BV5495" s="1"/>
      <c r="BW5495" s="3"/>
      <c r="BX5495" s="4"/>
      <c r="BY5495" s="5"/>
      <c r="BZ5495" s="5"/>
      <c r="CA5495" s="5"/>
      <c r="CB5495" s="5"/>
      <c r="CC5495" s="5"/>
      <c r="CD5495" s="43"/>
    </row>
    <row r="5496" spans="1:82" x14ac:dyDescent="0.25">
      <c r="A5496" s="8"/>
      <c r="B5496" s="5"/>
      <c r="C5496" s="5"/>
      <c r="D5496" s="5"/>
      <c r="E5496" s="5"/>
      <c r="F5496" s="94" t="str">
        <f t="shared" si="859"/>
        <v/>
      </c>
      <c r="G5496" s="94" t="str">
        <f t="shared" si="860"/>
        <v/>
      </c>
      <c r="H5496" s="127" t="str">
        <f>IF(A5496&lt;&gt;"",IF(MID(C5496,1,1)="c",$AS$26,IF(MID(C5496,1,1)="r",$AS$41,IF(MID(C5496,1,1)="p",#REF!,#REF!))),"")</f>
        <v/>
      </c>
      <c r="I5496" s="92" t="str">
        <f t="shared" si="861"/>
        <v/>
      </c>
      <c r="J5496" s="92" t="str">
        <f t="shared" si="862"/>
        <v/>
      </c>
      <c r="K5496" s="92" t="str">
        <f t="shared" si="863"/>
        <v/>
      </c>
      <c r="L5496" s="92" t="str">
        <f t="shared" si="864"/>
        <v/>
      </c>
      <c r="M5496" s="95" t="str">
        <f>IF(A5496&lt;&gt;"",IF(MID(C5496,1,1)="c",SigmaEpsConcrete(I5496,$AN$30:$AN$33,$AR$30:$AR$33,$AS$26,$AS$27,$AS$28,$AQ$20,$AU$19),""),"")</f>
        <v/>
      </c>
      <c r="N5496" s="95" t="str">
        <f>IF(A5496&lt;&gt;"",IF(MID(C5496,1,1)="r",SigmaEpsReinf(J5496,$AS$42:$AS$43,$AS$41,$AS$39,$AS$40,$AQ$38),""),"")</f>
        <v/>
      </c>
      <c r="Q5496" s="92" t="str">
        <f t="shared" si="866"/>
        <v/>
      </c>
      <c r="R5496" s="92" t="str">
        <f t="shared" si="867"/>
        <v/>
      </c>
      <c r="U5496" s="5"/>
      <c r="V5496" s="5"/>
      <c r="W5496" s="94" t="str">
        <f t="shared" si="865"/>
        <v/>
      </c>
      <c r="X5496" s="94" t="str">
        <f t="shared" si="868"/>
        <v/>
      </c>
      <c r="Y5496" s="5"/>
      <c r="BK5496" s="8"/>
      <c r="BL5496" s="5"/>
      <c r="BM5496" s="5"/>
      <c r="BN5496" s="5"/>
      <c r="BO5496" s="5"/>
      <c r="BP5496" s="1"/>
      <c r="BQ5496" s="1"/>
      <c r="BR5496" s="1"/>
      <c r="BS5496" s="1"/>
      <c r="BT5496" s="1"/>
      <c r="BU5496" s="4"/>
      <c r="BV5496" s="1"/>
      <c r="BW5496" s="3"/>
      <c r="BX5496" s="4"/>
      <c r="BY5496" s="5"/>
      <c r="BZ5496" s="5"/>
      <c r="CA5496" s="5"/>
      <c r="CB5496" s="5"/>
      <c r="CC5496" s="5"/>
      <c r="CD5496" s="43"/>
    </row>
    <row r="5497" spans="1:82" x14ac:dyDescent="0.25">
      <c r="A5497" s="8"/>
      <c r="B5497" s="5"/>
      <c r="C5497" s="5"/>
      <c r="D5497" s="5"/>
      <c r="E5497" s="5"/>
      <c r="F5497" s="94" t="str">
        <f t="shared" si="859"/>
        <v/>
      </c>
      <c r="G5497" s="94" t="str">
        <f t="shared" si="860"/>
        <v/>
      </c>
      <c r="H5497" s="127" t="str">
        <f>IF(A5497&lt;&gt;"",IF(MID(C5497,1,1)="c",$AS$26,IF(MID(C5497,1,1)="r",$AS$41,IF(MID(C5497,1,1)="p",#REF!,#REF!))),"")</f>
        <v/>
      </c>
      <c r="I5497" s="92" t="str">
        <f t="shared" si="861"/>
        <v/>
      </c>
      <c r="J5497" s="92" t="str">
        <f t="shared" si="862"/>
        <v/>
      </c>
      <c r="K5497" s="92" t="str">
        <f t="shared" si="863"/>
        <v/>
      </c>
      <c r="L5497" s="92" t="str">
        <f t="shared" si="864"/>
        <v/>
      </c>
      <c r="M5497" s="95" t="str">
        <f>IF(A5497&lt;&gt;"",IF(MID(C5497,1,1)="c",SigmaEpsConcrete(I5497,$AN$30:$AN$33,$AR$30:$AR$33,$AS$26,$AS$27,$AS$28,$AQ$20,$AU$19),""),"")</f>
        <v/>
      </c>
      <c r="N5497" s="95" t="str">
        <f>IF(A5497&lt;&gt;"",IF(MID(C5497,1,1)="r",SigmaEpsReinf(J5497,$AS$42:$AS$43,$AS$41,$AS$39,$AS$40,$AQ$38),""),"")</f>
        <v/>
      </c>
      <c r="Q5497" s="92" t="str">
        <f t="shared" si="866"/>
        <v/>
      </c>
      <c r="R5497" s="92" t="str">
        <f t="shared" si="867"/>
        <v/>
      </c>
      <c r="U5497" s="5"/>
      <c r="V5497" s="5"/>
      <c r="W5497" s="94" t="str">
        <f t="shared" si="865"/>
        <v/>
      </c>
      <c r="X5497" s="94" t="str">
        <f t="shared" si="868"/>
        <v/>
      </c>
      <c r="Y5497" s="5"/>
      <c r="BK5497" s="8"/>
      <c r="BL5497" s="5"/>
      <c r="BM5497" s="5"/>
      <c r="BN5497" s="5"/>
      <c r="BO5497" s="5"/>
      <c r="BP5497" s="1"/>
      <c r="BQ5497" s="1"/>
      <c r="BR5497" s="1"/>
      <c r="BS5497" s="1"/>
      <c r="BT5497" s="1"/>
      <c r="BU5497" s="4"/>
      <c r="BV5497" s="1"/>
      <c r="BW5497" s="3"/>
      <c r="BX5497" s="4"/>
      <c r="BY5497" s="5"/>
      <c r="BZ5497" s="5"/>
      <c r="CA5497" s="5"/>
      <c r="CB5497" s="5"/>
      <c r="CC5497" s="5"/>
      <c r="CD5497" s="43"/>
    </row>
    <row r="5498" spans="1:82" x14ac:dyDescent="0.25">
      <c r="A5498" s="8"/>
      <c r="B5498" s="5"/>
      <c r="C5498" s="5"/>
      <c r="D5498" s="5"/>
      <c r="E5498" s="5"/>
      <c r="F5498" s="94" t="str">
        <f t="shared" si="859"/>
        <v/>
      </c>
      <c r="G5498" s="94" t="str">
        <f t="shared" si="860"/>
        <v/>
      </c>
      <c r="H5498" s="127" t="str">
        <f>IF(A5498&lt;&gt;"",IF(MID(C5498,1,1)="c",$AS$26,IF(MID(C5498,1,1)="r",$AS$41,IF(MID(C5498,1,1)="p",#REF!,#REF!))),"")</f>
        <v/>
      </c>
      <c r="I5498" s="92" t="str">
        <f t="shared" si="861"/>
        <v/>
      </c>
      <c r="J5498" s="92" t="str">
        <f t="shared" si="862"/>
        <v/>
      </c>
      <c r="K5498" s="92" t="str">
        <f t="shared" si="863"/>
        <v/>
      </c>
      <c r="L5498" s="92" t="str">
        <f t="shared" si="864"/>
        <v/>
      </c>
      <c r="M5498" s="95" t="str">
        <f>IF(A5498&lt;&gt;"",IF(MID(C5498,1,1)="c",SigmaEpsConcrete(I5498,$AN$30:$AN$33,$AR$30:$AR$33,$AS$26,$AS$27,$AS$28,$AQ$20,$AU$19),""),"")</f>
        <v/>
      </c>
      <c r="N5498" s="95" t="str">
        <f>IF(A5498&lt;&gt;"",IF(MID(C5498,1,1)="r",SigmaEpsReinf(J5498,$AS$42:$AS$43,$AS$41,$AS$39,$AS$40,$AQ$38),""),"")</f>
        <v/>
      </c>
      <c r="Q5498" s="92" t="str">
        <f t="shared" si="866"/>
        <v/>
      </c>
      <c r="R5498" s="92" t="str">
        <f t="shared" si="867"/>
        <v/>
      </c>
      <c r="U5498" s="5"/>
      <c r="V5498" s="5"/>
      <c r="W5498" s="94" t="str">
        <f t="shared" si="865"/>
        <v/>
      </c>
      <c r="X5498" s="94" t="str">
        <f t="shared" si="868"/>
        <v/>
      </c>
      <c r="Y5498" s="5"/>
      <c r="BK5498" s="8"/>
      <c r="BL5498" s="5"/>
      <c r="BM5498" s="5"/>
      <c r="BN5498" s="5"/>
      <c r="BO5498" s="5"/>
      <c r="BP5498" s="1"/>
      <c r="BQ5498" s="1"/>
      <c r="BR5498" s="1"/>
      <c r="BS5498" s="1"/>
      <c r="BT5498" s="1"/>
      <c r="BU5498" s="4"/>
      <c r="BV5498" s="1"/>
      <c r="BW5498" s="3"/>
      <c r="BX5498" s="4"/>
      <c r="BY5498" s="5"/>
      <c r="BZ5498" s="5"/>
      <c r="CA5498" s="5"/>
      <c r="CB5498" s="5"/>
      <c r="CC5498" s="5"/>
      <c r="CD5498" s="43"/>
    </row>
    <row r="5499" spans="1:82" x14ac:dyDescent="0.25">
      <c r="A5499" s="8"/>
      <c r="B5499" s="5"/>
      <c r="C5499" s="5"/>
      <c r="D5499" s="5"/>
      <c r="E5499" s="5"/>
      <c r="F5499" s="94" t="str">
        <f t="shared" si="859"/>
        <v/>
      </c>
      <c r="G5499" s="94" t="str">
        <f t="shared" si="860"/>
        <v/>
      </c>
      <c r="H5499" s="127" t="str">
        <f>IF(A5499&lt;&gt;"",IF(MID(C5499,1,1)="c",$AS$26,IF(MID(C5499,1,1)="r",$AS$41,IF(MID(C5499,1,1)="p",#REF!,#REF!))),"")</f>
        <v/>
      </c>
      <c r="I5499" s="92" t="str">
        <f t="shared" si="861"/>
        <v/>
      </c>
      <c r="J5499" s="92" t="str">
        <f t="shared" si="862"/>
        <v/>
      </c>
      <c r="K5499" s="92" t="str">
        <f t="shared" si="863"/>
        <v/>
      </c>
      <c r="L5499" s="92" t="str">
        <f t="shared" si="864"/>
        <v/>
      </c>
      <c r="M5499" s="95" t="str">
        <f>IF(A5499&lt;&gt;"",IF(MID(C5499,1,1)="c",SigmaEpsConcrete(I5499,$AN$30:$AN$33,$AR$30:$AR$33,$AS$26,$AS$27,$AS$28,$AQ$20,$AU$19),""),"")</f>
        <v/>
      </c>
      <c r="N5499" s="95" t="str">
        <f>IF(A5499&lt;&gt;"",IF(MID(C5499,1,1)="r",SigmaEpsReinf(J5499,$AS$42:$AS$43,$AS$41,$AS$39,$AS$40,$AQ$38),""),"")</f>
        <v/>
      </c>
      <c r="Q5499" s="92" t="str">
        <f t="shared" si="866"/>
        <v/>
      </c>
      <c r="R5499" s="92" t="str">
        <f t="shared" si="867"/>
        <v/>
      </c>
      <c r="U5499" s="5"/>
      <c r="V5499" s="5"/>
      <c r="W5499" s="94" t="str">
        <f t="shared" si="865"/>
        <v/>
      </c>
      <c r="X5499" s="94" t="str">
        <f t="shared" si="868"/>
        <v/>
      </c>
      <c r="Y5499" s="5"/>
      <c r="BK5499" s="8"/>
      <c r="BL5499" s="5"/>
      <c r="BM5499" s="5"/>
      <c r="BN5499" s="5"/>
      <c r="BO5499" s="5"/>
      <c r="BP5499" s="1"/>
      <c r="BQ5499" s="1"/>
      <c r="BR5499" s="1"/>
      <c r="BS5499" s="1"/>
      <c r="BT5499" s="1"/>
      <c r="BU5499" s="4"/>
      <c r="BV5499" s="1"/>
      <c r="BW5499" s="3"/>
      <c r="BX5499" s="4"/>
      <c r="BY5499" s="5"/>
      <c r="BZ5499" s="5"/>
      <c r="CA5499" s="5"/>
      <c r="CB5499" s="5"/>
      <c r="CC5499" s="5"/>
      <c r="CD5499" s="43"/>
    </row>
    <row r="5500" spans="1:82" x14ac:dyDescent="0.25">
      <c r="A5500" s="8"/>
      <c r="B5500" s="5"/>
      <c r="C5500" s="5"/>
      <c r="D5500" s="5"/>
      <c r="E5500" s="5"/>
      <c r="F5500" s="94" t="str">
        <f t="shared" si="859"/>
        <v/>
      </c>
      <c r="G5500" s="94" t="str">
        <f t="shared" si="860"/>
        <v/>
      </c>
      <c r="H5500" s="127" t="str">
        <f>IF(A5500&lt;&gt;"",IF(MID(C5500,1,1)="c",$AS$26,IF(MID(C5500,1,1)="r",$AS$41,IF(MID(C5500,1,1)="p",#REF!,#REF!))),"")</f>
        <v/>
      </c>
      <c r="I5500" s="92" t="str">
        <f t="shared" si="861"/>
        <v/>
      </c>
      <c r="J5500" s="92" t="str">
        <f t="shared" si="862"/>
        <v/>
      </c>
      <c r="K5500" s="92" t="str">
        <f t="shared" si="863"/>
        <v/>
      </c>
      <c r="L5500" s="92" t="str">
        <f t="shared" si="864"/>
        <v/>
      </c>
      <c r="M5500" s="95" t="str">
        <f>IF(A5500&lt;&gt;"",IF(MID(C5500,1,1)="c",SigmaEpsConcrete(I5500,$AN$30:$AN$33,$AR$30:$AR$33,$AS$26,$AS$27,$AS$28,$AQ$20,$AU$19),""),"")</f>
        <v/>
      </c>
      <c r="N5500" s="95" t="str">
        <f>IF(A5500&lt;&gt;"",IF(MID(C5500,1,1)="r",SigmaEpsReinf(J5500,$AS$42:$AS$43,$AS$41,$AS$39,$AS$40,$AQ$38),""),"")</f>
        <v/>
      </c>
      <c r="Q5500" s="92" t="str">
        <f t="shared" si="866"/>
        <v/>
      </c>
      <c r="R5500" s="92" t="str">
        <f t="shared" si="867"/>
        <v/>
      </c>
      <c r="U5500" s="5"/>
      <c r="V5500" s="5"/>
      <c r="W5500" s="94" t="str">
        <f t="shared" si="865"/>
        <v/>
      </c>
      <c r="X5500" s="94" t="str">
        <f t="shared" si="868"/>
        <v/>
      </c>
      <c r="Y5500" s="5"/>
      <c r="BK5500" s="8"/>
      <c r="BL5500" s="5"/>
      <c r="BM5500" s="5"/>
      <c r="BN5500" s="5"/>
      <c r="BO5500" s="5"/>
      <c r="BP5500" s="1"/>
      <c r="BQ5500" s="1"/>
      <c r="BR5500" s="1"/>
      <c r="BS5500" s="1"/>
      <c r="BT5500" s="1"/>
      <c r="BU5500" s="4"/>
      <c r="BV5500" s="1"/>
      <c r="BW5500" s="3"/>
      <c r="BX5500" s="4"/>
      <c r="BY5500" s="5"/>
      <c r="BZ5500" s="5"/>
      <c r="CA5500" s="5"/>
      <c r="CB5500" s="5"/>
      <c r="CC5500" s="5"/>
      <c r="CD5500" s="43"/>
    </row>
    <row r="5501" spans="1:82" x14ac:dyDescent="0.25">
      <c r="A5501" s="8"/>
      <c r="B5501" s="5"/>
      <c r="C5501" s="5"/>
      <c r="D5501" s="5"/>
      <c r="E5501" s="5"/>
      <c r="F5501" s="94" t="str">
        <f t="shared" si="859"/>
        <v/>
      </c>
      <c r="G5501" s="94" t="str">
        <f t="shared" si="860"/>
        <v/>
      </c>
      <c r="H5501" s="127" t="str">
        <f>IF(A5501&lt;&gt;"",IF(MID(C5501,1,1)="c",$AS$26,IF(MID(C5501,1,1)="r",$AS$41,IF(MID(C5501,1,1)="p",#REF!,#REF!))),"")</f>
        <v/>
      </c>
      <c r="I5501" s="92" t="str">
        <f t="shared" si="861"/>
        <v/>
      </c>
      <c r="J5501" s="92" t="str">
        <f t="shared" si="862"/>
        <v/>
      </c>
      <c r="K5501" s="92" t="str">
        <f t="shared" si="863"/>
        <v/>
      </c>
      <c r="L5501" s="92" t="str">
        <f t="shared" si="864"/>
        <v/>
      </c>
      <c r="M5501" s="95" t="str">
        <f>IF(A5501&lt;&gt;"",IF(MID(C5501,1,1)="c",SigmaEpsConcrete(I5501,$AN$30:$AN$33,$AR$30:$AR$33,$AS$26,$AS$27,$AS$28,$AQ$20,$AU$19),""),"")</f>
        <v/>
      </c>
      <c r="N5501" s="95" t="str">
        <f>IF(A5501&lt;&gt;"",IF(MID(C5501,1,1)="r",SigmaEpsReinf(J5501,$AS$42:$AS$43,$AS$41,$AS$39,$AS$40,$AQ$38),""),"")</f>
        <v/>
      </c>
      <c r="Q5501" s="92" t="str">
        <f t="shared" si="866"/>
        <v/>
      </c>
      <c r="R5501" s="92" t="str">
        <f t="shared" si="867"/>
        <v/>
      </c>
      <c r="U5501" s="5"/>
      <c r="V5501" s="5"/>
      <c r="W5501" s="94" t="str">
        <f t="shared" si="865"/>
        <v/>
      </c>
      <c r="X5501" s="94" t="str">
        <f t="shared" si="868"/>
        <v/>
      </c>
      <c r="Y5501" s="5"/>
      <c r="BK5501" s="8"/>
      <c r="BL5501" s="5"/>
      <c r="BM5501" s="5"/>
      <c r="BN5501" s="5"/>
      <c r="BO5501" s="5"/>
      <c r="BP5501" s="1"/>
      <c r="BQ5501" s="1"/>
      <c r="BR5501" s="1"/>
      <c r="BS5501" s="1"/>
      <c r="BT5501" s="1"/>
      <c r="BU5501" s="4"/>
      <c r="BV5501" s="1"/>
      <c r="BW5501" s="3"/>
      <c r="BX5501" s="4"/>
      <c r="BY5501" s="5"/>
      <c r="BZ5501" s="5"/>
      <c r="CA5501" s="5"/>
      <c r="CB5501" s="5"/>
      <c r="CC5501" s="5"/>
      <c r="CD5501" s="43"/>
    </row>
    <row r="5502" spans="1:82" x14ac:dyDescent="0.25">
      <c r="A5502" s="8"/>
      <c r="B5502" s="5"/>
      <c r="C5502" s="5"/>
      <c r="D5502" s="5"/>
      <c r="E5502" s="5"/>
      <c r="F5502" s="94" t="str">
        <f t="shared" si="859"/>
        <v/>
      </c>
      <c r="G5502" s="94" t="str">
        <f t="shared" si="860"/>
        <v/>
      </c>
      <c r="H5502" s="127" t="str">
        <f>IF(A5502&lt;&gt;"",IF(MID(C5502,1,1)="c",$AS$26,IF(MID(C5502,1,1)="r",$AS$41,IF(MID(C5502,1,1)="p",#REF!,#REF!))),"")</f>
        <v/>
      </c>
      <c r="I5502" s="92" t="str">
        <f t="shared" si="861"/>
        <v/>
      </c>
      <c r="J5502" s="92" t="str">
        <f t="shared" si="862"/>
        <v/>
      </c>
      <c r="K5502" s="92" t="str">
        <f t="shared" si="863"/>
        <v/>
      </c>
      <c r="L5502" s="92" t="str">
        <f t="shared" si="864"/>
        <v/>
      </c>
      <c r="M5502" s="95" t="str">
        <f>IF(A5502&lt;&gt;"",IF(MID(C5502,1,1)="c",SigmaEpsConcrete(I5502,$AN$30:$AN$33,$AR$30:$AR$33,$AS$26,$AS$27,$AS$28,$AQ$20,$AU$19),""),"")</f>
        <v/>
      </c>
      <c r="N5502" s="95" t="str">
        <f>IF(A5502&lt;&gt;"",IF(MID(C5502,1,1)="r",SigmaEpsReinf(J5502,$AS$42:$AS$43,$AS$41,$AS$39,$AS$40,$AQ$38),""),"")</f>
        <v/>
      </c>
      <c r="Q5502" s="92" t="str">
        <f t="shared" si="866"/>
        <v/>
      </c>
      <c r="R5502" s="92" t="str">
        <f t="shared" si="867"/>
        <v/>
      </c>
      <c r="U5502" s="5"/>
      <c r="V5502" s="5"/>
      <c r="W5502" s="94" t="str">
        <f t="shared" si="865"/>
        <v/>
      </c>
      <c r="X5502" s="94" t="str">
        <f t="shared" si="868"/>
        <v/>
      </c>
      <c r="Y5502" s="5"/>
      <c r="BK5502" s="8"/>
      <c r="BL5502" s="5"/>
      <c r="BM5502" s="5"/>
      <c r="BN5502" s="5"/>
      <c r="BO5502" s="5"/>
      <c r="BP5502" s="1"/>
      <c r="BQ5502" s="1"/>
      <c r="BR5502" s="1"/>
      <c r="BS5502" s="1"/>
      <c r="BT5502" s="1"/>
      <c r="BU5502" s="4"/>
      <c r="BV5502" s="1"/>
      <c r="BW5502" s="3"/>
      <c r="BX5502" s="4"/>
      <c r="BY5502" s="5"/>
      <c r="BZ5502" s="5"/>
      <c r="CA5502" s="5"/>
      <c r="CB5502" s="5"/>
      <c r="CC5502" s="5"/>
      <c r="CD5502" s="43"/>
    </row>
    <row r="5503" spans="1:82" x14ac:dyDescent="0.25">
      <c r="A5503" s="8"/>
      <c r="B5503" s="5"/>
      <c r="C5503" s="5"/>
      <c r="D5503" s="5"/>
      <c r="E5503" s="5"/>
      <c r="F5503" s="94" t="str">
        <f t="shared" si="859"/>
        <v/>
      </c>
      <c r="G5503" s="94" t="str">
        <f t="shared" si="860"/>
        <v/>
      </c>
      <c r="H5503" s="127" t="str">
        <f>IF(A5503&lt;&gt;"",IF(MID(C5503,1,1)="c",$AS$26,IF(MID(C5503,1,1)="r",$AS$41,IF(MID(C5503,1,1)="p",#REF!,#REF!))),"")</f>
        <v/>
      </c>
      <c r="I5503" s="92" t="str">
        <f t="shared" si="861"/>
        <v/>
      </c>
      <c r="J5503" s="92" t="str">
        <f t="shared" si="862"/>
        <v/>
      </c>
      <c r="K5503" s="92" t="str">
        <f t="shared" si="863"/>
        <v/>
      </c>
      <c r="L5503" s="92" t="str">
        <f t="shared" si="864"/>
        <v/>
      </c>
      <c r="M5503" s="95" t="str">
        <f>IF(A5503&lt;&gt;"",IF(MID(C5503,1,1)="c",SigmaEpsConcrete(I5503,$AN$30:$AN$33,$AR$30:$AR$33,$AS$26,$AS$27,$AS$28,$AQ$20,$AU$19),""),"")</f>
        <v/>
      </c>
      <c r="N5503" s="95" t="str">
        <f>IF(A5503&lt;&gt;"",IF(MID(C5503,1,1)="r",SigmaEpsReinf(J5503,$AS$42:$AS$43,$AS$41,$AS$39,$AS$40,$AQ$38),""),"")</f>
        <v/>
      </c>
      <c r="Q5503" s="92" t="str">
        <f t="shared" si="866"/>
        <v/>
      </c>
      <c r="R5503" s="92" t="str">
        <f t="shared" si="867"/>
        <v/>
      </c>
      <c r="U5503" s="5"/>
      <c r="V5503" s="5"/>
      <c r="W5503" s="94" t="str">
        <f t="shared" si="865"/>
        <v/>
      </c>
      <c r="X5503" s="94" t="str">
        <f t="shared" si="868"/>
        <v/>
      </c>
      <c r="Y5503" s="5"/>
      <c r="BK5503" s="8"/>
      <c r="BL5503" s="5"/>
      <c r="BM5503" s="5"/>
      <c r="BN5503" s="5"/>
      <c r="BO5503" s="5"/>
      <c r="BP5503" s="1"/>
      <c r="BQ5503" s="1"/>
      <c r="BR5503" s="1"/>
      <c r="BS5503" s="1"/>
      <c r="BT5503" s="1"/>
      <c r="BU5503" s="4"/>
      <c r="BV5503" s="1"/>
      <c r="BW5503" s="3"/>
      <c r="BX5503" s="4"/>
      <c r="BY5503" s="5"/>
      <c r="BZ5503" s="5"/>
      <c r="CA5503" s="5"/>
      <c r="CB5503" s="5"/>
      <c r="CC5503" s="5"/>
      <c r="CD5503" s="43"/>
    </row>
    <row r="5504" spans="1:82" x14ac:dyDescent="0.25">
      <c r="A5504" s="8"/>
      <c r="B5504" s="5"/>
      <c r="C5504" s="5"/>
      <c r="D5504" s="5"/>
      <c r="E5504" s="5"/>
      <c r="F5504" s="94" t="str">
        <f t="shared" si="859"/>
        <v/>
      </c>
      <c r="G5504" s="94" t="str">
        <f t="shared" si="860"/>
        <v/>
      </c>
      <c r="H5504" s="127" t="str">
        <f>IF(A5504&lt;&gt;"",IF(MID(C5504,1,1)="c",$AS$26,IF(MID(C5504,1,1)="r",$AS$41,IF(MID(C5504,1,1)="p",#REF!,#REF!))),"")</f>
        <v/>
      </c>
      <c r="I5504" s="92" t="str">
        <f t="shared" si="861"/>
        <v/>
      </c>
      <c r="J5504" s="92" t="str">
        <f t="shared" si="862"/>
        <v/>
      </c>
      <c r="K5504" s="92" t="str">
        <f t="shared" si="863"/>
        <v/>
      </c>
      <c r="L5504" s="92" t="str">
        <f t="shared" si="864"/>
        <v/>
      </c>
      <c r="M5504" s="95" t="str">
        <f>IF(A5504&lt;&gt;"",IF(MID(C5504,1,1)="c",SigmaEpsConcrete(I5504,$AN$30:$AN$33,$AR$30:$AR$33,$AS$26,$AS$27,$AS$28,$AQ$20,$AU$19),""),"")</f>
        <v/>
      </c>
      <c r="N5504" s="95" t="str">
        <f>IF(A5504&lt;&gt;"",IF(MID(C5504,1,1)="r",SigmaEpsReinf(J5504,$AS$42:$AS$43,$AS$41,$AS$39,$AS$40,$AQ$38),""),"")</f>
        <v/>
      </c>
      <c r="Q5504" s="92" t="str">
        <f t="shared" si="866"/>
        <v/>
      </c>
      <c r="R5504" s="92" t="str">
        <f t="shared" si="867"/>
        <v/>
      </c>
      <c r="U5504" s="5"/>
      <c r="V5504" s="5"/>
      <c r="W5504" s="94" t="str">
        <f t="shared" si="865"/>
        <v/>
      </c>
      <c r="X5504" s="94" t="str">
        <f t="shared" si="868"/>
        <v/>
      </c>
      <c r="Y5504" s="5"/>
      <c r="BK5504" s="8"/>
      <c r="BL5504" s="5"/>
      <c r="BM5504" s="5"/>
      <c r="BN5504" s="5"/>
      <c r="BO5504" s="5"/>
      <c r="BP5504" s="1"/>
      <c r="BQ5504" s="1"/>
      <c r="BR5504" s="1"/>
      <c r="BS5504" s="1"/>
      <c r="BT5504" s="1"/>
      <c r="BU5504" s="4"/>
      <c r="BV5504" s="1"/>
      <c r="BW5504" s="3"/>
      <c r="BX5504" s="4"/>
      <c r="BY5504" s="5"/>
      <c r="BZ5504" s="5"/>
      <c r="CA5504" s="5"/>
      <c r="CB5504" s="5"/>
      <c r="CC5504" s="5"/>
      <c r="CD5504" s="43"/>
    </row>
    <row r="5505" spans="1:82" x14ac:dyDescent="0.25">
      <c r="A5505" s="8"/>
      <c r="B5505" s="5"/>
      <c r="C5505" s="5"/>
      <c r="D5505" s="5"/>
      <c r="E5505" s="5"/>
      <c r="F5505" s="94" t="str">
        <f t="shared" si="859"/>
        <v/>
      </c>
      <c r="G5505" s="94" t="str">
        <f t="shared" si="860"/>
        <v/>
      </c>
      <c r="H5505" s="127" t="str">
        <f>IF(A5505&lt;&gt;"",IF(MID(C5505,1,1)="c",$AS$26,IF(MID(C5505,1,1)="r",$AS$41,IF(MID(C5505,1,1)="p",#REF!,#REF!))),"")</f>
        <v/>
      </c>
      <c r="I5505" s="92" t="str">
        <f t="shared" si="861"/>
        <v/>
      </c>
      <c r="J5505" s="92" t="str">
        <f t="shared" si="862"/>
        <v/>
      </c>
      <c r="K5505" s="92" t="str">
        <f t="shared" si="863"/>
        <v/>
      </c>
      <c r="L5505" s="92" t="str">
        <f t="shared" si="864"/>
        <v/>
      </c>
      <c r="M5505" s="95" t="str">
        <f>IF(A5505&lt;&gt;"",IF(MID(C5505,1,1)="c",SigmaEpsConcrete(I5505,$AN$30:$AN$33,$AR$30:$AR$33,$AS$26,$AS$27,$AS$28,$AQ$20,$AU$19),""),"")</f>
        <v/>
      </c>
      <c r="N5505" s="95" t="str">
        <f>IF(A5505&lt;&gt;"",IF(MID(C5505,1,1)="r",SigmaEpsReinf(J5505,$AS$42:$AS$43,$AS$41,$AS$39,$AS$40,$AQ$38),""),"")</f>
        <v/>
      </c>
      <c r="Q5505" s="92" t="str">
        <f t="shared" si="866"/>
        <v/>
      </c>
      <c r="R5505" s="92" t="str">
        <f t="shared" si="867"/>
        <v/>
      </c>
      <c r="U5505" s="5"/>
      <c r="V5505" s="5"/>
      <c r="W5505" s="94" t="str">
        <f t="shared" si="865"/>
        <v/>
      </c>
      <c r="X5505" s="94" t="str">
        <f t="shared" si="868"/>
        <v/>
      </c>
      <c r="Y5505" s="5"/>
      <c r="BK5505" s="8"/>
      <c r="BL5505" s="5"/>
      <c r="BM5505" s="5"/>
      <c r="BN5505" s="5"/>
      <c r="BO5505" s="5"/>
      <c r="BP5505" s="1"/>
      <c r="BQ5505" s="1"/>
      <c r="BR5505" s="1"/>
      <c r="BS5505" s="1"/>
      <c r="BT5505" s="1"/>
      <c r="BU5505" s="4"/>
      <c r="BV5505" s="1"/>
      <c r="BW5505" s="3"/>
      <c r="BX5505" s="4"/>
      <c r="BY5505" s="5"/>
      <c r="BZ5505" s="5"/>
      <c r="CA5505" s="5"/>
      <c r="CB5505" s="5"/>
      <c r="CC5505" s="5"/>
      <c r="CD5505" s="43"/>
    </row>
    <row r="5506" spans="1:82" x14ac:dyDescent="0.25">
      <c r="A5506" s="8"/>
      <c r="B5506" s="5"/>
      <c r="C5506" s="5"/>
      <c r="D5506" s="5"/>
      <c r="E5506" s="5"/>
      <c r="F5506" s="94" t="str">
        <f t="shared" si="859"/>
        <v/>
      </c>
      <c r="G5506" s="94" t="str">
        <f t="shared" si="860"/>
        <v/>
      </c>
      <c r="H5506" s="127" t="str">
        <f>IF(A5506&lt;&gt;"",IF(MID(C5506,1,1)="c",$AS$26,IF(MID(C5506,1,1)="r",$AS$41,IF(MID(C5506,1,1)="p",#REF!,#REF!))),"")</f>
        <v/>
      </c>
      <c r="I5506" s="92" t="str">
        <f t="shared" si="861"/>
        <v/>
      </c>
      <c r="J5506" s="92" t="str">
        <f t="shared" si="862"/>
        <v/>
      </c>
      <c r="K5506" s="92" t="str">
        <f t="shared" si="863"/>
        <v/>
      </c>
      <c r="L5506" s="92" t="str">
        <f t="shared" si="864"/>
        <v/>
      </c>
      <c r="M5506" s="95" t="str">
        <f>IF(A5506&lt;&gt;"",IF(MID(C5506,1,1)="c",SigmaEpsConcrete(I5506,$AN$30:$AN$33,$AR$30:$AR$33,$AS$26,$AS$27,$AS$28,$AQ$20,$AU$19),""),"")</f>
        <v/>
      </c>
      <c r="N5506" s="95" t="str">
        <f>IF(A5506&lt;&gt;"",IF(MID(C5506,1,1)="r",SigmaEpsReinf(J5506,$AS$42:$AS$43,$AS$41,$AS$39,$AS$40,$AQ$38),""),"")</f>
        <v/>
      </c>
      <c r="Q5506" s="92" t="str">
        <f t="shared" si="866"/>
        <v/>
      </c>
      <c r="R5506" s="92" t="str">
        <f t="shared" si="867"/>
        <v/>
      </c>
      <c r="U5506" s="5"/>
      <c r="V5506" s="5"/>
      <c r="W5506" s="94" t="str">
        <f t="shared" si="865"/>
        <v/>
      </c>
      <c r="X5506" s="94" t="str">
        <f t="shared" si="868"/>
        <v/>
      </c>
      <c r="Y5506" s="5"/>
      <c r="BK5506" s="8"/>
      <c r="BL5506" s="5"/>
      <c r="BM5506" s="5"/>
      <c r="BN5506" s="5"/>
      <c r="BO5506" s="5"/>
      <c r="BP5506" s="1"/>
      <c r="BQ5506" s="1"/>
      <c r="BR5506" s="1"/>
      <c r="BS5506" s="1"/>
      <c r="BT5506" s="1"/>
      <c r="BU5506" s="4"/>
      <c r="BV5506" s="1"/>
      <c r="BW5506" s="3"/>
      <c r="BX5506" s="4"/>
      <c r="BY5506" s="5"/>
      <c r="BZ5506" s="5"/>
      <c r="CA5506" s="5"/>
      <c r="CB5506" s="5"/>
      <c r="CC5506" s="5"/>
      <c r="CD5506" s="43"/>
    </row>
    <row r="5507" spans="1:82" x14ac:dyDescent="0.25">
      <c r="A5507" s="8"/>
      <c r="B5507" s="5"/>
      <c r="C5507" s="5"/>
      <c r="D5507" s="5"/>
      <c r="E5507" s="5"/>
      <c r="F5507" s="94" t="str">
        <f t="shared" si="859"/>
        <v/>
      </c>
      <c r="G5507" s="94" t="str">
        <f t="shared" si="860"/>
        <v/>
      </c>
      <c r="H5507" s="127" t="str">
        <f>IF(A5507&lt;&gt;"",IF(MID(C5507,1,1)="c",$AS$26,IF(MID(C5507,1,1)="r",$AS$41,IF(MID(C5507,1,1)="p",#REF!,#REF!))),"")</f>
        <v/>
      </c>
      <c r="I5507" s="92" t="str">
        <f t="shared" si="861"/>
        <v/>
      </c>
      <c r="J5507" s="92" t="str">
        <f t="shared" si="862"/>
        <v/>
      </c>
      <c r="K5507" s="92" t="str">
        <f t="shared" si="863"/>
        <v/>
      </c>
      <c r="L5507" s="92" t="str">
        <f t="shared" si="864"/>
        <v/>
      </c>
      <c r="M5507" s="95" t="str">
        <f>IF(A5507&lt;&gt;"",IF(MID(C5507,1,1)="c",SigmaEpsConcrete(I5507,$AN$30:$AN$33,$AR$30:$AR$33,$AS$26,$AS$27,$AS$28,$AQ$20,$AU$19),""),"")</f>
        <v/>
      </c>
      <c r="N5507" s="95" t="str">
        <f>IF(A5507&lt;&gt;"",IF(MID(C5507,1,1)="r",SigmaEpsReinf(J5507,$AS$42:$AS$43,$AS$41,$AS$39,$AS$40,$AQ$38),""),"")</f>
        <v/>
      </c>
      <c r="Q5507" s="92" t="str">
        <f t="shared" si="866"/>
        <v/>
      </c>
      <c r="R5507" s="92" t="str">
        <f t="shared" si="867"/>
        <v/>
      </c>
      <c r="U5507" s="5"/>
      <c r="V5507" s="5"/>
      <c r="W5507" s="94" t="str">
        <f t="shared" si="865"/>
        <v/>
      </c>
      <c r="X5507" s="94" t="str">
        <f t="shared" si="868"/>
        <v/>
      </c>
      <c r="Y5507" s="5"/>
      <c r="BK5507" s="8"/>
      <c r="BL5507" s="5"/>
      <c r="BM5507" s="5"/>
      <c r="BN5507" s="5"/>
      <c r="BO5507" s="5"/>
      <c r="BP5507" s="1"/>
      <c r="BQ5507" s="1"/>
      <c r="BR5507" s="1"/>
      <c r="BS5507" s="1"/>
      <c r="BT5507" s="1"/>
      <c r="BU5507" s="4"/>
      <c r="BV5507" s="1"/>
      <c r="BW5507" s="3"/>
      <c r="BX5507" s="4"/>
      <c r="BY5507" s="5"/>
      <c r="BZ5507" s="5"/>
      <c r="CA5507" s="5"/>
      <c r="CB5507" s="5"/>
      <c r="CC5507" s="5"/>
      <c r="CD5507" s="43"/>
    </row>
    <row r="5508" spans="1:82" x14ac:dyDescent="0.25">
      <c r="A5508" s="8"/>
      <c r="B5508" s="5"/>
      <c r="C5508" s="5"/>
      <c r="D5508" s="5"/>
      <c r="E5508" s="5"/>
      <c r="F5508" s="94" t="str">
        <f t="shared" si="859"/>
        <v/>
      </c>
      <c r="G5508" s="94" t="str">
        <f t="shared" si="860"/>
        <v/>
      </c>
      <c r="H5508" s="127" t="str">
        <f>IF(A5508&lt;&gt;"",IF(MID(C5508,1,1)="c",$AS$26,IF(MID(C5508,1,1)="r",$AS$41,IF(MID(C5508,1,1)="p",#REF!,#REF!))),"")</f>
        <v/>
      </c>
      <c r="I5508" s="92" t="str">
        <f t="shared" si="861"/>
        <v/>
      </c>
      <c r="J5508" s="92" t="str">
        <f t="shared" si="862"/>
        <v/>
      </c>
      <c r="K5508" s="92" t="str">
        <f t="shared" si="863"/>
        <v/>
      </c>
      <c r="L5508" s="92" t="str">
        <f t="shared" si="864"/>
        <v/>
      </c>
      <c r="M5508" s="95" t="str">
        <f>IF(A5508&lt;&gt;"",IF(MID(C5508,1,1)="c",SigmaEpsConcrete(I5508,$AN$30:$AN$33,$AR$30:$AR$33,$AS$26,$AS$27,$AS$28,$AQ$20,$AU$19),""),"")</f>
        <v/>
      </c>
      <c r="N5508" s="95" t="str">
        <f>IF(A5508&lt;&gt;"",IF(MID(C5508,1,1)="r",SigmaEpsReinf(J5508,$AS$42:$AS$43,$AS$41,$AS$39,$AS$40,$AQ$38),""),"")</f>
        <v/>
      </c>
      <c r="Q5508" s="92" t="str">
        <f t="shared" si="866"/>
        <v/>
      </c>
      <c r="R5508" s="92" t="str">
        <f t="shared" si="867"/>
        <v/>
      </c>
      <c r="U5508" s="5"/>
      <c r="V5508" s="5"/>
      <c r="W5508" s="94" t="str">
        <f t="shared" si="865"/>
        <v/>
      </c>
      <c r="X5508" s="94" t="str">
        <f t="shared" si="868"/>
        <v/>
      </c>
      <c r="Y5508" s="5"/>
      <c r="BK5508" s="8"/>
      <c r="BL5508" s="5"/>
      <c r="BM5508" s="5"/>
      <c r="BN5508" s="5"/>
      <c r="BO5508" s="5"/>
      <c r="BP5508" s="1"/>
      <c r="BQ5508" s="1"/>
      <c r="BR5508" s="1"/>
      <c r="BS5508" s="1"/>
      <c r="BT5508" s="1"/>
      <c r="BU5508" s="4"/>
      <c r="BV5508" s="1"/>
      <c r="BW5508" s="3"/>
      <c r="BX5508" s="4"/>
      <c r="BY5508" s="5"/>
      <c r="BZ5508" s="5"/>
      <c r="CA5508" s="5"/>
      <c r="CB5508" s="5"/>
      <c r="CC5508" s="5"/>
      <c r="CD5508" s="43"/>
    </row>
    <row r="5509" spans="1:82" x14ac:dyDescent="0.25">
      <c r="A5509" s="8"/>
      <c r="B5509" s="5"/>
      <c r="C5509" s="5"/>
      <c r="D5509" s="5"/>
      <c r="E5509" s="5"/>
      <c r="F5509" s="94" t="str">
        <f t="shared" si="859"/>
        <v/>
      </c>
      <c r="G5509" s="94" t="str">
        <f t="shared" si="860"/>
        <v/>
      </c>
      <c r="H5509" s="127" t="str">
        <f>IF(A5509&lt;&gt;"",IF(MID(C5509,1,1)="c",$AS$26,IF(MID(C5509,1,1)="r",$AS$41,IF(MID(C5509,1,1)="p",#REF!,#REF!))),"")</f>
        <v/>
      </c>
      <c r="I5509" s="92" t="str">
        <f t="shared" si="861"/>
        <v/>
      </c>
      <c r="J5509" s="92" t="str">
        <f t="shared" si="862"/>
        <v/>
      </c>
      <c r="K5509" s="92" t="str">
        <f t="shared" si="863"/>
        <v/>
      </c>
      <c r="L5509" s="92" t="str">
        <f t="shared" si="864"/>
        <v/>
      </c>
      <c r="M5509" s="95" t="str">
        <f>IF(A5509&lt;&gt;"",IF(MID(C5509,1,1)="c",SigmaEpsConcrete(I5509,$AN$30:$AN$33,$AR$30:$AR$33,$AS$26,$AS$27,$AS$28,$AQ$20,$AU$19),""),"")</f>
        <v/>
      </c>
      <c r="N5509" s="95" t="str">
        <f>IF(A5509&lt;&gt;"",IF(MID(C5509,1,1)="r",SigmaEpsReinf(J5509,$AS$42:$AS$43,$AS$41,$AS$39,$AS$40,$AQ$38),""),"")</f>
        <v/>
      </c>
      <c r="Q5509" s="92" t="str">
        <f t="shared" si="866"/>
        <v/>
      </c>
      <c r="R5509" s="92" t="str">
        <f t="shared" si="867"/>
        <v/>
      </c>
      <c r="U5509" s="5"/>
      <c r="V5509" s="5"/>
      <c r="W5509" s="94" t="str">
        <f t="shared" si="865"/>
        <v/>
      </c>
      <c r="X5509" s="94" t="str">
        <f t="shared" si="868"/>
        <v/>
      </c>
      <c r="Y5509" s="5"/>
      <c r="BK5509" s="8"/>
      <c r="BL5509" s="5"/>
      <c r="BM5509" s="5"/>
      <c r="BN5509" s="5"/>
      <c r="BO5509" s="5"/>
      <c r="BP5509" s="1"/>
      <c r="BQ5509" s="1"/>
      <c r="BR5509" s="1"/>
      <c r="BS5509" s="1"/>
      <c r="BT5509" s="1"/>
      <c r="BU5509" s="4"/>
      <c r="BV5509" s="1"/>
      <c r="BW5509" s="3"/>
      <c r="BX5509" s="4"/>
      <c r="BY5509" s="5"/>
      <c r="BZ5509" s="5"/>
      <c r="CA5509" s="5"/>
      <c r="CB5509" s="5"/>
      <c r="CC5509" s="5"/>
      <c r="CD5509" s="43"/>
    </row>
    <row r="5510" spans="1:82" x14ac:dyDescent="0.25">
      <c r="A5510" s="8"/>
      <c r="B5510" s="5"/>
      <c r="C5510" s="5"/>
      <c r="D5510" s="5"/>
      <c r="E5510" s="5"/>
      <c r="F5510" s="94" t="str">
        <f t="shared" si="859"/>
        <v/>
      </c>
      <c r="G5510" s="94" t="str">
        <f t="shared" si="860"/>
        <v/>
      </c>
      <c r="H5510" s="127" t="str">
        <f>IF(A5510&lt;&gt;"",IF(MID(C5510,1,1)="c",$AS$26,IF(MID(C5510,1,1)="r",$AS$41,IF(MID(C5510,1,1)="p",#REF!,#REF!))),"")</f>
        <v/>
      </c>
      <c r="I5510" s="92" t="str">
        <f t="shared" si="861"/>
        <v/>
      </c>
      <c r="J5510" s="92" t="str">
        <f t="shared" si="862"/>
        <v/>
      </c>
      <c r="K5510" s="92" t="str">
        <f t="shared" si="863"/>
        <v/>
      </c>
      <c r="L5510" s="92" t="str">
        <f t="shared" si="864"/>
        <v/>
      </c>
      <c r="M5510" s="95" t="str">
        <f>IF(A5510&lt;&gt;"",IF(MID(C5510,1,1)="c",SigmaEpsConcrete(I5510,$AN$30:$AN$33,$AR$30:$AR$33,$AS$26,$AS$27,$AS$28,$AQ$20,$AU$19),""),"")</f>
        <v/>
      </c>
      <c r="N5510" s="95" t="str">
        <f>IF(A5510&lt;&gt;"",IF(MID(C5510,1,1)="r",SigmaEpsReinf(J5510,$AS$42:$AS$43,$AS$41,$AS$39,$AS$40,$AQ$38),""),"")</f>
        <v/>
      </c>
      <c r="Q5510" s="92" t="str">
        <f t="shared" si="866"/>
        <v/>
      </c>
      <c r="R5510" s="92" t="str">
        <f t="shared" si="867"/>
        <v/>
      </c>
      <c r="U5510" s="5"/>
      <c r="V5510" s="5"/>
      <c r="W5510" s="94" t="str">
        <f t="shared" si="865"/>
        <v/>
      </c>
      <c r="X5510" s="94" t="str">
        <f t="shared" si="868"/>
        <v/>
      </c>
      <c r="Y5510" s="5"/>
      <c r="BK5510" s="8"/>
      <c r="BL5510" s="5"/>
      <c r="BM5510" s="5"/>
      <c r="BN5510" s="5"/>
      <c r="BO5510" s="5"/>
      <c r="BP5510" s="1"/>
      <c r="BQ5510" s="1"/>
      <c r="BR5510" s="1"/>
      <c r="BS5510" s="1"/>
      <c r="BT5510" s="1"/>
      <c r="BU5510" s="4"/>
      <c r="BV5510" s="1"/>
      <c r="BW5510" s="3"/>
      <c r="BX5510" s="4"/>
      <c r="BY5510" s="5"/>
      <c r="BZ5510" s="5"/>
      <c r="CA5510" s="5"/>
      <c r="CB5510" s="5"/>
      <c r="CC5510" s="5"/>
      <c r="CD5510" s="43"/>
    </row>
    <row r="5511" spans="1:82" x14ac:dyDescent="0.25">
      <c r="A5511" s="8"/>
      <c r="B5511" s="5"/>
      <c r="C5511" s="5"/>
      <c r="D5511" s="5"/>
      <c r="E5511" s="5"/>
      <c r="F5511" s="94" t="str">
        <f t="shared" si="859"/>
        <v/>
      </c>
      <c r="G5511" s="94" t="str">
        <f t="shared" si="860"/>
        <v/>
      </c>
      <c r="H5511" s="127" t="str">
        <f>IF(A5511&lt;&gt;"",IF(MID(C5511,1,1)="c",$AS$26,IF(MID(C5511,1,1)="r",$AS$41,IF(MID(C5511,1,1)="p",#REF!,#REF!))),"")</f>
        <v/>
      </c>
      <c r="I5511" s="92" t="str">
        <f t="shared" si="861"/>
        <v/>
      </c>
      <c r="J5511" s="92" t="str">
        <f t="shared" si="862"/>
        <v/>
      </c>
      <c r="K5511" s="92" t="str">
        <f t="shared" si="863"/>
        <v/>
      </c>
      <c r="L5511" s="92" t="str">
        <f t="shared" si="864"/>
        <v/>
      </c>
      <c r="M5511" s="95" t="str">
        <f>IF(A5511&lt;&gt;"",IF(MID(C5511,1,1)="c",SigmaEpsConcrete(I5511,$AN$30:$AN$33,$AR$30:$AR$33,$AS$26,$AS$27,$AS$28,$AQ$20,$AU$19),""),"")</f>
        <v/>
      </c>
      <c r="N5511" s="95" t="str">
        <f>IF(A5511&lt;&gt;"",IF(MID(C5511,1,1)="r",SigmaEpsReinf(J5511,$AS$42:$AS$43,$AS$41,$AS$39,$AS$40,$AQ$38),""),"")</f>
        <v/>
      </c>
      <c r="Q5511" s="92" t="str">
        <f t="shared" si="866"/>
        <v/>
      </c>
      <c r="R5511" s="92" t="str">
        <f t="shared" si="867"/>
        <v/>
      </c>
      <c r="U5511" s="5"/>
      <c r="V5511" s="5"/>
      <c r="W5511" s="94" t="str">
        <f t="shared" si="865"/>
        <v/>
      </c>
      <c r="X5511" s="94" t="str">
        <f t="shared" si="868"/>
        <v/>
      </c>
      <c r="Y5511" s="5"/>
      <c r="BK5511" s="8"/>
      <c r="BL5511" s="5"/>
      <c r="BM5511" s="5"/>
      <c r="BN5511" s="5"/>
      <c r="BO5511" s="5"/>
      <c r="BP5511" s="1"/>
      <c r="BQ5511" s="1"/>
      <c r="BR5511" s="1"/>
      <c r="BS5511" s="1"/>
      <c r="BT5511" s="1"/>
      <c r="BU5511" s="4"/>
      <c r="BV5511" s="1"/>
      <c r="BW5511" s="3"/>
      <c r="BX5511" s="4"/>
      <c r="BY5511" s="5"/>
      <c r="BZ5511" s="5"/>
      <c r="CA5511" s="5"/>
      <c r="CB5511" s="5"/>
      <c r="CC5511" s="5"/>
      <c r="CD5511" s="43"/>
    </row>
    <row r="5512" spans="1:82" x14ac:dyDescent="0.25">
      <c r="A5512" s="8"/>
      <c r="B5512" s="5"/>
      <c r="C5512" s="5"/>
      <c r="D5512" s="5"/>
      <c r="E5512" s="5"/>
      <c r="F5512" s="94" t="str">
        <f t="shared" si="859"/>
        <v/>
      </c>
      <c r="G5512" s="94" t="str">
        <f t="shared" si="860"/>
        <v/>
      </c>
      <c r="H5512" s="127" t="str">
        <f>IF(A5512&lt;&gt;"",IF(MID(C5512,1,1)="c",$AS$26,IF(MID(C5512,1,1)="r",$AS$41,IF(MID(C5512,1,1)="p",#REF!,#REF!))),"")</f>
        <v/>
      </c>
      <c r="I5512" s="92" t="str">
        <f t="shared" si="861"/>
        <v/>
      </c>
      <c r="J5512" s="92" t="str">
        <f t="shared" si="862"/>
        <v/>
      </c>
      <c r="K5512" s="92" t="str">
        <f t="shared" si="863"/>
        <v/>
      </c>
      <c r="L5512" s="92" t="str">
        <f t="shared" si="864"/>
        <v/>
      </c>
      <c r="M5512" s="95" t="str">
        <f>IF(A5512&lt;&gt;"",IF(MID(C5512,1,1)="c",SigmaEpsConcrete(I5512,$AN$30:$AN$33,$AR$30:$AR$33,$AS$26,$AS$27,$AS$28,$AQ$20,$AU$19),""),"")</f>
        <v/>
      </c>
      <c r="N5512" s="95" t="str">
        <f>IF(A5512&lt;&gt;"",IF(MID(C5512,1,1)="r",SigmaEpsReinf(J5512,$AS$42:$AS$43,$AS$41,$AS$39,$AS$40,$AQ$38),""),"")</f>
        <v/>
      </c>
      <c r="Q5512" s="92" t="str">
        <f t="shared" si="866"/>
        <v/>
      </c>
      <c r="R5512" s="92" t="str">
        <f t="shared" si="867"/>
        <v/>
      </c>
      <c r="U5512" s="5"/>
      <c r="V5512" s="5"/>
      <c r="W5512" s="94" t="str">
        <f t="shared" si="865"/>
        <v/>
      </c>
      <c r="X5512" s="94" t="str">
        <f t="shared" si="868"/>
        <v/>
      </c>
      <c r="Y5512" s="5"/>
      <c r="BK5512" s="8"/>
      <c r="BL5512" s="5"/>
      <c r="BM5512" s="5"/>
      <c r="BN5512" s="5"/>
      <c r="BO5512" s="5"/>
      <c r="BP5512" s="1"/>
      <c r="BQ5512" s="1"/>
      <c r="BR5512" s="1"/>
      <c r="BS5512" s="1"/>
      <c r="BT5512" s="1"/>
      <c r="BU5512" s="4"/>
      <c r="BV5512" s="1"/>
      <c r="BW5512" s="3"/>
      <c r="BX5512" s="4"/>
      <c r="BY5512" s="5"/>
      <c r="BZ5512" s="5"/>
      <c r="CA5512" s="5"/>
      <c r="CB5512" s="5"/>
      <c r="CC5512" s="5"/>
      <c r="CD5512" s="43"/>
    </row>
    <row r="5513" spans="1:82" x14ac:dyDescent="0.25">
      <c r="A5513" s="8"/>
      <c r="B5513" s="5"/>
      <c r="C5513" s="5"/>
      <c r="D5513" s="5"/>
      <c r="E5513" s="5"/>
      <c r="F5513" s="94" t="str">
        <f t="shared" si="859"/>
        <v/>
      </c>
      <c r="G5513" s="94" t="str">
        <f t="shared" si="860"/>
        <v/>
      </c>
      <c r="H5513" s="127" t="str">
        <f>IF(A5513&lt;&gt;"",IF(MID(C5513,1,1)="c",$AS$26,IF(MID(C5513,1,1)="r",$AS$41,IF(MID(C5513,1,1)="p",#REF!,#REF!))),"")</f>
        <v/>
      </c>
      <c r="I5513" s="92" t="str">
        <f t="shared" si="861"/>
        <v/>
      </c>
      <c r="J5513" s="92" t="str">
        <f t="shared" si="862"/>
        <v/>
      </c>
      <c r="K5513" s="92" t="str">
        <f t="shared" si="863"/>
        <v/>
      </c>
      <c r="L5513" s="92" t="str">
        <f t="shared" si="864"/>
        <v/>
      </c>
      <c r="M5513" s="95" t="str">
        <f>IF(A5513&lt;&gt;"",IF(MID(C5513,1,1)="c",SigmaEpsConcrete(I5513,$AN$30:$AN$33,$AR$30:$AR$33,$AS$26,$AS$27,$AS$28,$AQ$20,$AU$19),""),"")</f>
        <v/>
      </c>
      <c r="N5513" s="95" t="str">
        <f>IF(A5513&lt;&gt;"",IF(MID(C5513,1,1)="r",SigmaEpsReinf(J5513,$AS$42:$AS$43,$AS$41,$AS$39,$AS$40,$AQ$38),""),"")</f>
        <v/>
      </c>
      <c r="Q5513" s="92" t="str">
        <f t="shared" si="866"/>
        <v/>
      </c>
      <c r="R5513" s="92" t="str">
        <f t="shared" si="867"/>
        <v/>
      </c>
      <c r="U5513" s="5"/>
      <c r="V5513" s="5"/>
      <c r="W5513" s="94" t="str">
        <f t="shared" si="865"/>
        <v/>
      </c>
      <c r="X5513" s="94" t="str">
        <f t="shared" si="868"/>
        <v/>
      </c>
      <c r="Y5513" s="5"/>
      <c r="BK5513" s="8"/>
      <c r="BL5513" s="5"/>
      <c r="BM5513" s="5"/>
      <c r="BN5513" s="5"/>
      <c r="BO5513" s="5"/>
      <c r="BP5513" s="1"/>
      <c r="BQ5513" s="1"/>
      <c r="BR5513" s="1"/>
      <c r="BS5513" s="1"/>
      <c r="BT5513" s="1"/>
      <c r="BU5513" s="4"/>
      <c r="BV5513" s="1"/>
      <c r="BW5513" s="3"/>
      <c r="BX5513" s="4"/>
      <c r="BY5513" s="5"/>
      <c r="BZ5513" s="5"/>
      <c r="CA5513" s="5"/>
      <c r="CB5513" s="5"/>
      <c r="CC5513" s="5"/>
      <c r="CD5513" s="43"/>
    </row>
    <row r="5514" spans="1:82" x14ac:dyDescent="0.25">
      <c r="A5514" s="8"/>
      <c r="B5514" s="5"/>
      <c r="C5514" s="5"/>
      <c r="D5514" s="5"/>
      <c r="E5514" s="5"/>
      <c r="F5514" s="94" t="str">
        <f t="shared" ref="F5514:F5577" si="869">IF(A5514&lt;&gt;"",(D5514-$AU$86)/10,"")</f>
        <v/>
      </c>
      <c r="G5514" s="94" t="str">
        <f t="shared" ref="G5514:G5577" si="870">IF(A5514&lt;&gt;"",(E5514-$AU$87)/10,"")</f>
        <v/>
      </c>
      <c r="H5514" s="127" t="str">
        <f>IF(A5514&lt;&gt;"",IF(MID(C5514,1,1)="c",$AS$26,IF(MID(C5514,1,1)="r",$AS$41,IF(MID(C5514,1,1)="p",#REF!,#REF!))),"")</f>
        <v/>
      </c>
      <c r="I5514" s="92" t="str">
        <f t="shared" ref="I5514:I5577" si="871">IF($A5514&lt;&gt;"",IF(MID($C5514,1,1)="c",$Y$3+$Y$4*$F5514+$Y$5*$G5514+$BR$43,""),"")</f>
        <v/>
      </c>
      <c r="J5514" s="92" t="str">
        <f t="shared" ref="J5514:J5577" si="872">IF($A5514&lt;&gt;"",IF(MID($C5514,1,1)="r",$Y$3+$Y$4*$F5514+$Y$5*$G5514+$BR$43,""),"")</f>
        <v/>
      </c>
      <c r="K5514" s="92" t="str">
        <f t="shared" ref="K5514:K5577" si="873">IF($A5514&lt;&gt;"",IF(MID($C5514,1,1)="u",$Y$3+$Y$4*$F5514+$Y$5*$G5514+$BR$43,""),"")</f>
        <v/>
      </c>
      <c r="L5514" s="92" t="str">
        <f t="shared" ref="L5514:L5577" si="874">IF($A5514&lt;&gt;"",IF(MID($C5514,1,1)="p",$Y$3+$Y$4*$F5514+$Y$5*$G5514+$BR$43,""),"")</f>
        <v/>
      </c>
      <c r="M5514" s="95" t="str">
        <f>IF(A5514&lt;&gt;"",IF(MID(C5514,1,1)="c",SigmaEpsConcrete(I5514,$AN$30:$AN$33,$AR$30:$AR$33,$AS$26,$AS$27,$AS$28,$AQ$20,$AU$19),""),"")</f>
        <v/>
      </c>
      <c r="N5514" s="95" t="str">
        <f>IF(A5514&lt;&gt;"",IF(MID(C5514,1,1)="r",SigmaEpsReinf(J5514,$AS$42:$AS$43,$AS$41,$AS$39,$AS$40,$AQ$38),""),"")</f>
        <v/>
      </c>
      <c r="Q5514" s="92" t="str">
        <f t="shared" si="866"/>
        <v/>
      </c>
      <c r="R5514" s="92" t="str">
        <f t="shared" si="867"/>
        <v/>
      </c>
      <c r="U5514" s="5"/>
      <c r="V5514" s="5"/>
      <c r="W5514" s="94" t="str">
        <f t="shared" ref="W5514:W5577" si="875">IF(A5514&lt;&gt;"",F5514-$AU$105,"")</f>
        <v/>
      </c>
      <c r="X5514" s="94" t="str">
        <f t="shared" si="868"/>
        <v/>
      </c>
      <c r="Y5514" s="5"/>
      <c r="BK5514" s="8"/>
      <c r="BL5514" s="5"/>
      <c r="BM5514" s="5"/>
      <c r="BN5514" s="5"/>
      <c r="BO5514" s="5"/>
      <c r="BP5514" s="1"/>
      <c r="BQ5514" s="1"/>
      <c r="BR5514" s="1"/>
      <c r="BS5514" s="1"/>
      <c r="BT5514" s="1"/>
      <c r="BU5514" s="4"/>
      <c r="BV5514" s="1"/>
      <c r="BW5514" s="3"/>
      <c r="BX5514" s="4"/>
      <c r="BY5514" s="5"/>
      <c r="BZ5514" s="5"/>
      <c r="CA5514" s="5"/>
      <c r="CB5514" s="5"/>
      <c r="CC5514" s="5"/>
      <c r="CD5514" s="43"/>
    </row>
    <row r="5515" spans="1:82" x14ac:dyDescent="0.25">
      <c r="A5515" s="8"/>
      <c r="B5515" s="5"/>
      <c r="C5515" s="5"/>
      <c r="D5515" s="5"/>
      <c r="E5515" s="5"/>
      <c r="F5515" s="94" t="str">
        <f t="shared" si="869"/>
        <v/>
      </c>
      <c r="G5515" s="94" t="str">
        <f t="shared" si="870"/>
        <v/>
      </c>
      <c r="H5515" s="127" t="str">
        <f>IF(A5515&lt;&gt;"",IF(MID(C5515,1,1)="c",$AS$26,IF(MID(C5515,1,1)="r",$AS$41,IF(MID(C5515,1,1)="p",#REF!,#REF!))),"")</f>
        <v/>
      </c>
      <c r="I5515" s="92" t="str">
        <f t="shared" si="871"/>
        <v/>
      </c>
      <c r="J5515" s="92" t="str">
        <f t="shared" si="872"/>
        <v/>
      </c>
      <c r="K5515" s="92" t="str">
        <f t="shared" si="873"/>
        <v/>
      </c>
      <c r="L5515" s="92" t="str">
        <f t="shared" si="874"/>
        <v/>
      </c>
      <c r="M5515" s="95" t="str">
        <f>IF(A5515&lt;&gt;"",IF(MID(C5515,1,1)="c",SigmaEpsConcrete(I5515,$AN$30:$AN$33,$AR$30:$AR$33,$AS$26,$AS$27,$AS$28,$AQ$20,$AU$19),""),"")</f>
        <v/>
      </c>
      <c r="N5515" s="95" t="str">
        <f>IF(A5515&lt;&gt;"",IF(MID(C5515,1,1)="r",SigmaEpsReinf(J5515,$AS$42:$AS$43,$AS$41,$AS$39,$AS$40,$AQ$38),""),"")</f>
        <v/>
      </c>
      <c r="Q5515" s="92" t="str">
        <f t="shared" ref="Q5515:Q5578" si="876">IF(A5515&lt;&gt;"",IF(MID(C5515,1,1)="c",IF(ISERROR(M5515/I5515),"",M5515/I5515),""),"")</f>
        <v/>
      </c>
      <c r="R5515" s="92" t="str">
        <f t="shared" ref="R5515:R5578" si="877">IF(A5515&lt;&gt;"",IF(MID(C5515,1,1)="r",IF(ISERROR(N5515/J5515),"",N5515/J5515),""),"")</f>
        <v/>
      </c>
      <c r="U5515" s="5"/>
      <c r="V5515" s="5"/>
      <c r="W5515" s="94" t="str">
        <f t="shared" si="875"/>
        <v/>
      </c>
      <c r="X5515" s="94" t="str">
        <f t="shared" ref="X5515:X5578" si="878">IF(B5515&lt;&gt;"",G5515-$AU$106,"")</f>
        <v/>
      </c>
      <c r="Y5515" s="5"/>
      <c r="BK5515" s="8"/>
      <c r="BL5515" s="5"/>
      <c r="BM5515" s="5"/>
      <c r="BN5515" s="5"/>
      <c r="BO5515" s="5"/>
      <c r="BP5515" s="1"/>
      <c r="BQ5515" s="1"/>
      <c r="BR5515" s="1"/>
      <c r="BS5515" s="1"/>
      <c r="BT5515" s="1"/>
      <c r="BU5515" s="4"/>
      <c r="BV5515" s="1"/>
      <c r="BW5515" s="3"/>
      <c r="BX5515" s="4"/>
      <c r="BY5515" s="5"/>
      <c r="BZ5515" s="5"/>
      <c r="CA5515" s="5"/>
      <c r="CB5515" s="5"/>
      <c r="CC5515" s="5"/>
      <c r="CD5515" s="43"/>
    </row>
    <row r="5516" spans="1:82" x14ac:dyDescent="0.25">
      <c r="A5516" s="8"/>
      <c r="B5516" s="5"/>
      <c r="C5516" s="5"/>
      <c r="D5516" s="5"/>
      <c r="E5516" s="5"/>
      <c r="F5516" s="94" t="str">
        <f t="shared" si="869"/>
        <v/>
      </c>
      <c r="G5516" s="94" t="str">
        <f t="shared" si="870"/>
        <v/>
      </c>
      <c r="H5516" s="127" t="str">
        <f>IF(A5516&lt;&gt;"",IF(MID(C5516,1,1)="c",$AS$26,IF(MID(C5516,1,1)="r",$AS$41,IF(MID(C5516,1,1)="p",#REF!,#REF!))),"")</f>
        <v/>
      </c>
      <c r="I5516" s="92" t="str">
        <f t="shared" si="871"/>
        <v/>
      </c>
      <c r="J5516" s="92" t="str">
        <f t="shared" si="872"/>
        <v/>
      </c>
      <c r="K5516" s="92" t="str">
        <f t="shared" si="873"/>
        <v/>
      </c>
      <c r="L5516" s="92" t="str">
        <f t="shared" si="874"/>
        <v/>
      </c>
      <c r="M5516" s="95" t="str">
        <f>IF(A5516&lt;&gt;"",IF(MID(C5516,1,1)="c",SigmaEpsConcrete(I5516,$AN$30:$AN$33,$AR$30:$AR$33,$AS$26,$AS$27,$AS$28,$AQ$20,$AU$19),""),"")</f>
        <v/>
      </c>
      <c r="N5516" s="95" t="str">
        <f>IF(A5516&lt;&gt;"",IF(MID(C5516,1,1)="r",SigmaEpsReinf(J5516,$AS$42:$AS$43,$AS$41,$AS$39,$AS$40,$AQ$38),""),"")</f>
        <v/>
      </c>
      <c r="Q5516" s="92" t="str">
        <f t="shared" si="876"/>
        <v/>
      </c>
      <c r="R5516" s="92" t="str">
        <f t="shared" si="877"/>
        <v/>
      </c>
      <c r="U5516" s="5"/>
      <c r="V5516" s="5"/>
      <c r="W5516" s="94" t="str">
        <f t="shared" si="875"/>
        <v/>
      </c>
      <c r="X5516" s="94" t="str">
        <f t="shared" si="878"/>
        <v/>
      </c>
      <c r="Y5516" s="5"/>
      <c r="BK5516" s="8"/>
      <c r="BL5516" s="5"/>
      <c r="BM5516" s="5"/>
      <c r="BN5516" s="5"/>
      <c r="BO5516" s="5"/>
      <c r="BP5516" s="1"/>
      <c r="BQ5516" s="1"/>
      <c r="BR5516" s="1"/>
      <c r="BS5516" s="1"/>
      <c r="BT5516" s="1"/>
      <c r="BU5516" s="4"/>
      <c r="BV5516" s="1"/>
      <c r="BW5516" s="3"/>
      <c r="BX5516" s="4"/>
      <c r="BY5516" s="5"/>
      <c r="BZ5516" s="5"/>
      <c r="CA5516" s="5"/>
      <c r="CB5516" s="5"/>
      <c r="CC5516" s="5"/>
      <c r="CD5516" s="43"/>
    </row>
    <row r="5517" spans="1:82" x14ac:dyDescent="0.25">
      <c r="A5517" s="8"/>
      <c r="B5517" s="5"/>
      <c r="C5517" s="5"/>
      <c r="D5517" s="5"/>
      <c r="E5517" s="5"/>
      <c r="F5517" s="94" t="str">
        <f t="shared" si="869"/>
        <v/>
      </c>
      <c r="G5517" s="94" t="str">
        <f t="shared" si="870"/>
        <v/>
      </c>
      <c r="H5517" s="127" t="str">
        <f>IF(A5517&lt;&gt;"",IF(MID(C5517,1,1)="c",$AS$26,IF(MID(C5517,1,1)="r",$AS$41,IF(MID(C5517,1,1)="p",#REF!,#REF!))),"")</f>
        <v/>
      </c>
      <c r="I5517" s="92" t="str">
        <f t="shared" si="871"/>
        <v/>
      </c>
      <c r="J5517" s="92" t="str">
        <f t="shared" si="872"/>
        <v/>
      </c>
      <c r="K5517" s="92" t="str">
        <f t="shared" si="873"/>
        <v/>
      </c>
      <c r="L5517" s="92" t="str">
        <f t="shared" si="874"/>
        <v/>
      </c>
      <c r="M5517" s="95" t="str">
        <f>IF(A5517&lt;&gt;"",IF(MID(C5517,1,1)="c",SigmaEpsConcrete(I5517,$AN$30:$AN$33,$AR$30:$AR$33,$AS$26,$AS$27,$AS$28,$AQ$20,$AU$19),""),"")</f>
        <v/>
      </c>
      <c r="N5517" s="95" t="str">
        <f>IF(A5517&lt;&gt;"",IF(MID(C5517,1,1)="r",SigmaEpsReinf(J5517,$AS$42:$AS$43,$AS$41,$AS$39,$AS$40,$AQ$38),""),"")</f>
        <v/>
      </c>
      <c r="Q5517" s="92" t="str">
        <f t="shared" si="876"/>
        <v/>
      </c>
      <c r="R5517" s="92" t="str">
        <f t="shared" si="877"/>
        <v/>
      </c>
      <c r="U5517" s="5"/>
      <c r="V5517" s="5"/>
      <c r="W5517" s="94" t="str">
        <f t="shared" si="875"/>
        <v/>
      </c>
      <c r="X5517" s="94" t="str">
        <f t="shared" si="878"/>
        <v/>
      </c>
      <c r="Y5517" s="5"/>
      <c r="BK5517" s="8"/>
      <c r="BL5517" s="5"/>
      <c r="BM5517" s="5"/>
      <c r="BN5517" s="5"/>
      <c r="BO5517" s="5"/>
      <c r="BP5517" s="1"/>
      <c r="BQ5517" s="1"/>
      <c r="BR5517" s="1"/>
      <c r="BS5517" s="1"/>
      <c r="BT5517" s="1"/>
      <c r="BU5517" s="4"/>
      <c r="BV5517" s="1"/>
      <c r="BW5517" s="3"/>
      <c r="BX5517" s="4"/>
      <c r="BY5517" s="5"/>
      <c r="BZ5517" s="5"/>
      <c r="CA5517" s="5"/>
      <c r="CB5517" s="5"/>
      <c r="CC5517" s="5"/>
      <c r="CD5517" s="43"/>
    </row>
    <row r="5518" spans="1:82" x14ac:dyDescent="0.25">
      <c r="A5518" s="8"/>
      <c r="B5518" s="5"/>
      <c r="C5518" s="5"/>
      <c r="D5518" s="5"/>
      <c r="E5518" s="5"/>
      <c r="F5518" s="94" t="str">
        <f t="shared" si="869"/>
        <v/>
      </c>
      <c r="G5518" s="94" t="str">
        <f t="shared" si="870"/>
        <v/>
      </c>
      <c r="H5518" s="127" t="str">
        <f>IF(A5518&lt;&gt;"",IF(MID(C5518,1,1)="c",$AS$26,IF(MID(C5518,1,1)="r",$AS$41,IF(MID(C5518,1,1)="p",#REF!,#REF!))),"")</f>
        <v/>
      </c>
      <c r="I5518" s="92" t="str">
        <f t="shared" si="871"/>
        <v/>
      </c>
      <c r="J5518" s="92" t="str">
        <f t="shared" si="872"/>
        <v/>
      </c>
      <c r="K5518" s="92" t="str">
        <f t="shared" si="873"/>
        <v/>
      </c>
      <c r="L5518" s="92" t="str">
        <f t="shared" si="874"/>
        <v/>
      </c>
      <c r="M5518" s="95" t="str">
        <f>IF(A5518&lt;&gt;"",IF(MID(C5518,1,1)="c",SigmaEpsConcrete(I5518,$AN$30:$AN$33,$AR$30:$AR$33,$AS$26,$AS$27,$AS$28,$AQ$20,$AU$19),""),"")</f>
        <v/>
      </c>
      <c r="N5518" s="95" t="str">
        <f>IF(A5518&lt;&gt;"",IF(MID(C5518,1,1)="r",SigmaEpsReinf(J5518,$AS$42:$AS$43,$AS$41,$AS$39,$AS$40,$AQ$38),""),"")</f>
        <v/>
      </c>
      <c r="Q5518" s="92" t="str">
        <f t="shared" si="876"/>
        <v/>
      </c>
      <c r="R5518" s="92" t="str">
        <f t="shared" si="877"/>
        <v/>
      </c>
      <c r="U5518" s="5"/>
      <c r="V5518" s="5"/>
      <c r="W5518" s="94" t="str">
        <f t="shared" si="875"/>
        <v/>
      </c>
      <c r="X5518" s="94" t="str">
        <f t="shared" si="878"/>
        <v/>
      </c>
      <c r="Y5518" s="5"/>
      <c r="BK5518" s="8"/>
      <c r="BL5518" s="5"/>
      <c r="BM5518" s="5"/>
      <c r="BN5518" s="5"/>
      <c r="BO5518" s="5"/>
      <c r="BP5518" s="1"/>
      <c r="BQ5518" s="1"/>
      <c r="BR5518" s="1"/>
      <c r="BS5518" s="1"/>
      <c r="BT5518" s="1"/>
      <c r="BU5518" s="4"/>
      <c r="BV5518" s="1"/>
      <c r="BW5518" s="3"/>
      <c r="BX5518" s="4"/>
      <c r="BY5518" s="5"/>
      <c r="BZ5518" s="5"/>
      <c r="CA5518" s="5"/>
      <c r="CB5518" s="5"/>
      <c r="CC5518" s="5"/>
      <c r="CD5518" s="43"/>
    </row>
    <row r="5519" spans="1:82" x14ac:dyDescent="0.25">
      <c r="A5519" s="8"/>
      <c r="B5519" s="5"/>
      <c r="C5519" s="5"/>
      <c r="D5519" s="5"/>
      <c r="E5519" s="5"/>
      <c r="F5519" s="94" t="str">
        <f t="shared" si="869"/>
        <v/>
      </c>
      <c r="G5519" s="94" t="str">
        <f t="shared" si="870"/>
        <v/>
      </c>
      <c r="H5519" s="127" t="str">
        <f>IF(A5519&lt;&gt;"",IF(MID(C5519,1,1)="c",$AS$26,IF(MID(C5519,1,1)="r",$AS$41,IF(MID(C5519,1,1)="p",#REF!,#REF!))),"")</f>
        <v/>
      </c>
      <c r="I5519" s="92" t="str">
        <f t="shared" si="871"/>
        <v/>
      </c>
      <c r="J5519" s="92" t="str">
        <f t="shared" si="872"/>
        <v/>
      </c>
      <c r="K5519" s="92" t="str">
        <f t="shared" si="873"/>
        <v/>
      </c>
      <c r="L5519" s="92" t="str">
        <f t="shared" si="874"/>
        <v/>
      </c>
      <c r="M5519" s="95" t="str">
        <f>IF(A5519&lt;&gt;"",IF(MID(C5519,1,1)="c",SigmaEpsConcrete(I5519,$AN$30:$AN$33,$AR$30:$AR$33,$AS$26,$AS$27,$AS$28,$AQ$20,$AU$19),""),"")</f>
        <v/>
      </c>
      <c r="N5519" s="95" t="str">
        <f>IF(A5519&lt;&gt;"",IF(MID(C5519,1,1)="r",SigmaEpsReinf(J5519,$AS$42:$AS$43,$AS$41,$AS$39,$AS$40,$AQ$38),""),"")</f>
        <v/>
      </c>
      <c r="Q5519" s="92" t="str">
        <f t="shared" si="876"/>
        <v/>
      </c>
      <c r="R5519" s="92" t="str">
        <f t="shared" si="877"/>
        <v/>
      </c>
      <c r="U5519" s="5"/>
      <c r="V5519" s="5"/>
      <c r="W5519" s="94" t="str">
        <f t="shared" si="875"/>
        <v/>
      </c>
      <c r="X5519" s="94" t="str">
        <f t="shared" si="878"/>
        <v/>
      </c>
      <c r="Y5519" s="5"/>
      <c r="BK5519" s="8"/>
      <c r="BL5519" s="5"/>
      <c r="BM5519" s="5"/>
      <c r="BN5519" s="5"/>
      <c r="BO5519" s="5"/>
      <c r="BP5519" s="1"/>
      <c r="BQ5519" s="1"/>
      <c r="BR5519" s="1"/>
      <c r="BS5519" s="1"/>
      <c r="BT5519" s="1"/>
      <c r="BU5519" s="4"/>
      <c r="BV5519" s="1"/>
      <c r="BW5519" s="3"/>
      <c r="BX5519" s="4"/>
      <c r="BY5519" s="5"/>
      <c r="BZ5519" s="5"/>
      <c r="CA5519" s="5"/>
      <c r="CB5519" s="5"/>
      <c r="CC5519" s="5"/>
      <c r="CD5519" s="43"/>
    </row>
    <row r="5520" spans="1:82" x14ac:dyDescent="0.25">
      <c r="A5520" s="8"/>
      <c r="B5520" s="5"/>
      <c r="C5520" s="5"/>
      <c r="D5520" s="5"/>
      <c r="E5520" s="5"/>
      <c r="F5520" s="94" t="str">
        <f t="shared" si="869"/>
        <v/>
      </c>
      <c r="G5520" s="94" t="str">
        <f t="shared" si="870"/>
        <v/>
      </c>
      <c r="H5520" s="127" t="str">
        <f>IF(A5520&lt;&gt;"",IF(MID(C5520,1,1)="c",$AS$26,IF(MID(C5520,1,1)="r",$AS$41,IF(MID(C5520,1,1)="p",#REF!,#REF!))),"")</f>
        <v/>
      </c>
      <c r="I5520" s="92" t="str">
        <f t="shared" si="871"/>
        <v/>
      </c>
      <c r="J5520" s="92" t="str">
        <f t="shared" si="872"/>
        <v/>
      </c>
      <c r="K5520" s="92" t="str">
        <f t="shared" si="873"/>
        <v/>
      </c>
      <c r="L5520" s="92" t="str">
        <f t="shared" si="874"/>
        <v/>
      </c>
      <c r="M5520" s="95" t="str">
        <f>IF(A5520&lt;&gt;"",IF(MID(C5520,1,1)="c",SigmaEpsConcrete(I5520,$AN$30:$AN$33,$AR$30:$AR$33,$AS$26,$AS$27,$AS$28,$AQ$20,$AU$19),""),"")</f>
        <v/>
      </c>
      <c r="N5520" s="95" t="str">
        <f>IF(A5520&lt;&gt;"",IF(MID(C5520,1,1)="r",SigmaEpsReinf(J5520,$AS$42:$AS$43,$AS$41,$AS$39,$AS$40,$AQ$38),""),"")</f>
        <v/>
      </c>
      <c r="Q5520" s="92" t="str">
        <f t="shared" si="876"/>
        <v/>
      </c>
      <c r="R5520" s="92" t="str">
        <f t="shared" si="877"/>
        <v/>
      </c>
      <c r="U5520" s="5"/>
      <c r="V5520" s="5"/>
      <c r="W5520" s="94" t="str">
        <f t="shared" si="875"/>
        <v/>
      </c>
      <c r="X5520" s="94" t="str">
        <f t="shared" si="878"/>
        <v/>
      </c>
      <c r="Y5520" s="5"/>
      <c r="BK5520" s="8"/>
      <c r="BL5520" s="5"/>
      <c r="BM5520" s="5"/>
      <c r="BN5520" s="5"/>
      <c r="BO5520" s="5"/>
      <c r="BP5520" s="1"/>
      <c r="BQ5520" s="1"/>
      <c r="BR5520" s="1"/>
      <c r="BS5520" s="1"/>
      <c r="BT5520" s="1"/>
      <c r="BU5520" s="4"/>
      <c r="BV5520" s="1"/>
      <c r="BW5520" s="3"/>
      <c r="BX5520" s="4"/>
      <c r="BY5520" s="5"/>
      <c r="BZ5520" s="5"/>
      <c r="CA5520" s="5"/>
      <c r="CB5520" s="5"/>
      <c r="CC5520" s="5"/>
      <c r="CD5520" s="43"/>
    </row>
    <row r="5521" spans="1:82" x14ac:dyDescent="0.25">
      <c r="A5521" s="8"/>
      <c r="B5521" s="5"/>
      <c r="C5521" s="5"/>
      <c r="D5521" s="5"/>
      <c r="E5521" s="5"/>
      <c r="F5521" s="94" t="str">
        <f t="shared" si="869"/>
        <v/>
      </c>
      <c r="G5521" s="94" t="str">
        <f t="shared" si="870"/>
        <v/>
      </c>
      <c r="H5521" s="127" t="str">
        <f>IF(A5521&lt;&gt;"",IF(MID(C5521,1,1)="c",$AS$26,IF(MID(C5521,1,1)="r",$AS$41,IF(MID(C5521,1,1)="p",#REF!,#REF!))),"")</f>
        <v/>
      </c>
      <c r="I5521" s="92" t="str">
        <f t="shared" si="871"/>
        <v/>
      </c>
      <c r="J5521" s="92" t="str">
        <f t="shared" si="872"/>
        <v/>
      </c>
      <c r="K5521" s="92" t="str">
        <f t="shared" si="873"/>
        <v/>
      </c>
      <c r="L5521" s="92" t="str">
        <f t="shared" si="874"/>
        <v/>
      </c>
      <c r="M5521" s="95" t="str">
        <f>IF(A5521&lt;&gt;"",IF(MID(C5521,1,1)="c",SigmaEpsConcrete(I5521,$AN$30:$AN$33,$AR$30:$AR$33,$AS$26,$AS$27,$AS$28,$AQ$20,$AU$19),""),"")</f>
        <v/>
      </c>
      <c r="N5521" s="95" t="str">
        <f>IF(A5521&lt;&gt;"",IF(MID(C5521,1,1)="r",SigmaEpsReinf(J5521,$AS$42:$AS$43,$AS$41,$AS$39,$AS$40,$AQ$38),""),"")</f>
        <v/>
      </c>
      <c r="Q5521" s="92" t="str">
        <f t="shared" si="876"/>
        <v/>
      </c>
      <c r="R5521" s="92" t="str">
        <f t="shared" si="877"/>
        <v/>
      </c>
      <c r="U5521" s="5"/>
      <c r="V5521" s="5"/>
      <c r="W5521" s="94" t="str">
        <f t="shared" si="875"/>
        <v/>
      </c>
      <c r="X5521" s="94" t="str">
        <f t="shared" si="878"/>
        <v/>
      </c>
      <c r="Y5521" s="5"/>
      <c r="BK5521" s="8"/>
      <c r="BL5521" s="5"/>
      <c r="BM5521" s="5"/>
      <c r="BN5521" s="5"/>
      <c r="BO5521" s="5"/>
      <c r="BP5521" s="1"/>
      <c r="BQ5521" s="1"/>
      <c r="BR5521" s="1"/>
      <c r="BS5521" s="1"/>
      <c r="BT5521" s="1"/>
      <c r="BU5521" s="4"/>
      <c r="BV5521" s="1"/>
      <c r="BW5521" s="3"/>
      <c r="BX5521" s="4"/>
      <c r="BY5521" s="5"/>
      <c r="BZ5521" s="5"/>
      <c r="CA5521" s="5"/>
      <c r="CB5521" s="5"/>
      <c r="CC5521" s="5"/>
      <c r="CD5521" s="43"/>
    </row>
    <row r="5522" spans="1:82" x14ac:dyDescent="0.25">
      <c r="A5522" s="8"/>
      <c r="B5522" s="5"/>
      <c r="C5522" s="5"/>
      <c r="D5522" s="5"/>
      <c r="E5522" s="5"/>
      <c r="F5522" s="94" t="str">
        <f t="shared" si="869"/>
        <v/>
      </c>
      <c r="G5522" s="94" t="str">
        <f t="shared" si="870"/>
        <v/>
      </c>
      <c r="H5522" s="127" t="str">
        <f>IF(A5522&lt;&gt;"",IF(MID(C5522,1,1)="c",$AS$26,IF(MID(C5522,1,1)="r",$AS$41,IF(MID(C5522,1,1)="p",#REF!,#REF!))),"")</f>
        <v/>
      </c>
      <c r="I5522" s="92" t="str">
        <f t="shared" si="871"/>
        <v/>
      </c>
      <c r="J5522" s="92" t="str">
        <f t="shared" si="872"/>
        <v/>
      </c>
      <c r="K5522" s="92" t="str">
        <f t="shared" si="873"/>
        <v/>
      </c>
      <c r="L5522" s="92" t="str">
        <f t="shared" si="874"/>
        <v/>
      </c>
      <c r="M5522" s="95" t="str">
        <f>IF(A5522&lt;&gt;"",IF(MID(C5522,1,1)="c",SigmaEpsConcrete(I5522,$AN$30:$AN$33,$AR$30:$AR$33,$AS$26,$AS$27,$AS$28,$AQ$20,$AU$19),""),"")</f>
        <v/>
      </c>
      <c r="N5522" s="95" t="str">
        <f>IF(A5522&lt;&gt;"",IF(MID(C5522,1,1)="r",SigmaEpsReinf(J5522,$AS$42:$AS$43,$AS$41,$AS$39,$AS$40,$AQ$38),""),"")</f>
        <v/>
      </c>
      <c r="Q5522" s="92" t="str">
        <f t="shared" si="876"/>
        <v/>
      </c>
      <c r="R5522" s="92" t="str">
        <f t="shared" si="877"/>
        <v/>
      </c>
      <c r="U5522" s="5"/>
      <c r="V5522" s="5"/>
      <c r="W5522" s="94" t="str">
        <f t="shared" si="875"/>
        <v/>
      </c>
      <c r="X5522" s="94" t="str">
        <f t="shared" si="878"/>
        <v/>
      </c>
      <c r="Y5522" s="5"/>
      <c r="BK5522" s="8"/>
      <c r="BL5522" s="5"/>
      <c r="BM5522" s="5"/>
      <c r="BN5522" s="5"/>
      <c r="BO5522" s="5"/>
      <c r="BP5522" s="1"/>
      <c r="BQ5522" s="1"/>
      <c r="BR5522" s="1"/>
      <c r="BS5522" s="1"/>
      <c r="BT5522" s="1"/>
      <c r="BU5522" s="4"/>
      <c r="BV5522" s="1"/>
      <c r="BW5522" s="3"/>
      <c r="BX5522" s="4"/>
      <c r="BY5522" s="5"/>
      <c r="BZ5522" s="5"/>
      <c r="CA5522" s="5"/>
      <c r="CB5522" s="5"/>
      <c r="CC5522" s="5"/>
      <c r="CD5522" s="43"/>
    </row>
    <row r="5523" spans="1:82" x14ac:dyDescent="0.25">
      <c r="A5523" s="8"/>
      <c r="B5523" s="5"/>
      <c r="C5523" s="5"/>
      <c r="D5523" s="5"/>
      <c r="E5523" s="5"/>
      <c r="F5523" s="94" t="str">
        <f t="shared" si="869"/>
        <v/>
      </c>
      <c r="G5523" s="94" t="str">
        <f t="shared" si="870"/>
        <v/>
      </c>
      <c r="H5523" s="127" t="str">
        <f>IF(A5523&lt;&gt;"",IF(MID(C5523,1,1)="c",$AS$26,IF(MID(C5523,1,1)="r",$AS$41,IF(MID(C5523,1,1)="p",#REF!,#REF!))),"")</f>
        <v/>
      </c>
      <c r="I5523" s="92" t="str">
        <f t="shared" si="871"/>
        <v/>
      </c>
      <c r="J5523" s="92" t="str">
        <f t="shared" si="872"/>
        <v/>
      </c>
      <c r="K5523" s="92" t="str">
        <f t="shared" si="873"/>
        <v/>
      </c>
      <c r="L5523" s="92" t="str">
        <f t="shared" si="874"/>
        <v/>
      </c>
      <c r="M5523" s="95" t="str">
        <f>IF(A5523&lt;&gt;"",IF(MID(C5523,1,1)="c",SigmaEpsConcrete(I5523,$AN$30:$AN$33,$AR$30:$AR$33,$AS$26,$AS$27,$AS$28,$AQ$20,$AU$19),""),"")</f>
        <v/>
      </c>
      <c r="N5523" s="95" t="str">
        <f>IF(A5523&lt;&gt;"",IF(MID(C5523,1,1)="r",SigmaEpsReinf(J5523,$AS$42:$AS$43,$AS$41,$AS$39,$AS$40,$AQ$38),""),"")</f>
        <v/>
      </c>
      <c r="Q5523" s="92" t="str">
        <f t="shared" si="876"/>
        <v/>
      </c>
      <c r="R5523" s="92" t="str">
        <f t="shared" si="877"/>
        <v/>
      </c>
      <c r="U5523" s="5"/>
      <c r="V5523" s="5"/>
      <c r="W5523" s="94" t="str">
        <f t="shared" si="875"/>
        <v/>
      </c>
      <c r="X5523" s="94" t="str">
        <f t="shared" si="878"/>
        <v/>
      </c>
      <c r="Y5523" s="5"/>
      <c r="BK5523" s="8"/>
      <c r="BL5523" s="5"/>
      <c r="BM5523" s="5"/>
      <c r="BN5523" s="5"/>
      <c r="BO5523" s="5"/>
      <c r="BP5523" s="1"/>
      <c r="BQ5523" s="1"/>
      <c r="BR5523" s="1"/>
      <c r="BS5523" s="1"/>
      <c r="BT5523" s="1"/>
      <c r="BU5523" s="4"/>
      <c r="BV5523" s="1"/>
      <c r="BW5523" s="3"/>
      <c r="BX5523" s="4"/>
      <c r="BY5523" s="5"/>
      <c r="BZ5523" s="5"/>
      <c r="CA5523" s="5"/>
      <c r="CB5523" s="5"/>
      <c r="CC5523" s="5"/>
      <c r="CD5523" s="43"/>
    </row>
    <row r="5524" spans="1:82" x14ac:dyDescent="0.25">
      <c r="A5524" s="8"/>
      <c r="B5524" s="5"/>
      <c r="C5524" s="5"/>
      <c r="D5524" s="5"/>
      <c r="E5524" s="5"/>
      <c r="F5524" s="94" t="str">
        <f t="shared" si="869"/>
        <v/>
      </c>
      <c r="G5524" s="94" t="str">
        <f t="shared" si="870"/>
        <v/>
      </c>
      <c r="H5524" s="127" t="str">
        <f>IF(A5524&lt;&gt;"",IF(MID(C5524,1,1)="c",$AS$26,IF(MID(C5524,1,1)="r",$AS$41,IF(MID(C5524,1,1)="p",#REF!,#REF!))),"")</f>
        <v/>
      </c>
      <c r="I5524" s="92" t="str">
        <f t="shared" si="871"/>
        <v/>
      </c>
      <c r="J5524" s="92" t="str">
        <f t="shared" si="872"/>
        <v/>
      </c>
      <c r="K5524" s="92" t="str">
        <f t="shared" si="873"/>
        <v/>
      </c>
      <c r="L5524" s="92" t="str">
        <f t="shared" si="874"/>
        <v/>
      </c>
      <c r="M5524" s="95" t="str">
        <f>IF(A5524&lt;&gt;"",IF(MID(C5524,1,1)="c",SigmaEpsConcrete(I5524,$AN$30:$AN$33,$AR$30:$AR$33,$AS$26,$AS$27,$AS$28,$AQ$20,$AU$19),""),"")</f>
        <v/>
      </c>
      <c r="N5524" s="95" t="str">
        <f>IF(A5524&lt;&gt;"",IF(MID(C5524,1,1)="r",SigmaEpsReinf(J5524,$AS$42:$AS$43,$AS$41,$AS$39,$AS$40,$AQ$38),""),"")</f>
        <v/>
      </c>
      <c r="Q5524" s="92" t="str">
        <f t="shared" si="876"/>
        <v/>
      </c>
      <c r="R5524" s="92" t="str">
        <f t="shared" si="877"/>
        <v/>
      </c>
      <c r="U5524" s="5"/>
      <c r="V5524" s="5"/>
      <c r="W5524" s="94" t="str">
        <f t="shared" si="875"/>
        <v/>
      </c>
      <c r="X5524" s="94" t="str">
        <f t="shared" si="878"/>
        <v/>
      </c>
      <c r="Y5524" s="5"/>
      <c r="BK5524" s="8"/>
      <c r="BL5524" s="5"/>
      <c r="BM5524" s="5"/>
      <c r="BN5524" s="5"/>
      <c r="BO5524" s="5"/>
      <c r="BP5524" s="1"/>
      <c r="BQ5524" s="1"/>
      <c r="BR5524" s="1"/>
      <c r="BS5524" s="1"/>
      <c r="BT5524" s="1"/>
      <c r="BU5524" s="4"/>
      <c r="BV5524" s="1"/>
      <c r="BW5524" s="3"/>
      <c r="BX5524" s="4"/>
      <c r="BY5524" s="5"/>
      <c r="BZ5524" s="5"/>
      <c r="CA5524" s="5"/>
      <c r="CB5524" s="5"/>
      <c r="CC5524" s="5"/>
      <c r="CD5524" s="43"/>
    </row>
    <row r="5525" spans="1:82" x14ac:dyDescent="0.25">
      <c r="A5525" s="8"/>
      <c r="B5525" s="5"/>
      <c r="C5525" s="5"/>
      <c r="D5525" s="5"/>
      <c r="E5525" s="5"/>
      <c r="F5525" s="94" t="str">
        <f t="shared" si="869"/>
        <v/>
      </c>
      <c r="G5525" s="94" t="str">
        <f t="shared" si="870"/>
        <v/>
      </c>
      <c r="H5525" s="127" t="str">
        <f>IF(A5525&lt;&gt;"",IF(MID(C5525,1,1)="c",$AS$26,IF(MID(C5525,1,1)="r",$AS$41,IF(MID(C5525,1,1)="p",#REF!,#REF!))),"")</f>
        <v/>
      </c>
      <c r="I5525" s="92" t="str">
        <f t="shared" si="871"/>
        <v/>
      </c>
      <c r="J5525" s="92" t="str">
        <f t="shared" si="872"/>
        <v/>
      </c>
      <c r="K5525" s="92" t="str">
        <f t="shared" si="873"/>
        <v/>
      </c>
      <c r="L5525" s="92" t="str">
        <f t="shared" si="874"/>
        <v/>
      </c>
      <c r="M5525" s="95" t="str">
        <f>IF(A5525&lt;&gt;"",IF(MID(C5525,1,1)="c",SigmaEpsConcrete(I5525,$AN$30:$AN$33,$AR$30:$AR$33,$AS$26,$AS$27,$AS$28,$AQ$20,$AU$19),""),"")</f>
        <v/>
      </c>
      <c r="N5525" s="95" t="str">
        <f>IF(A5525&lt;&gt;"",IF(MID(C5525,1,1)="r",SigmaEpsReinf(J5525,$AS$42:$AS$43,$AS$41,$AS$39,$AS$40,$AQ$38),""),"")</f>
        <v/>
      </c>
      <c r="Q5525" s="92" t="str">
        <f t="shared" si="876"/>
        <v/>
      </c>
      <c r="R5525" s="92" t="str">
        <f t="shared" si="877"/>
        <v/>
      </c>
      <c r="U5525" s="5"/>
      <c r="V5525" s="5"/>
      <c r="W5525" s="94" t="str">
        <f t="shared" si="875"/>
        <v/>
      </c>
      <c r="X5525" s="94" t="str">
        <f t="shared" si="878"/>
        <v/>
      </c>
      <c r="Y5525" s="5"/>
      <c r="BK5525" s="8"/>
      <c r="BL5525" s="5"/>
      <c r="BM5525" s="5"/>
      <c r="BN5525" s="5"/>
      <c r="BO5525" s="5"/>
      <c r="BP5525" s="1"/>
      <c r="BQ5525" s="1"/>
      <c r="BR5525" s="1"/>
      <c r="BS5525" s="1"/>
      <c r="BT5525" s="1"/>
      <c r="BU5525" s="4"/>
      <c r="BV5525" s="1"/>
      <c r="BW5525" s="3"/>
      <c r="BX5525" s="4"/>
      <c r="BY5525" s="5"/>
      <c r="BZ5525" s="5"/>
      <c r="CA5525" s="5"/>
      <c r="CB5525" s="5"/>
      <c r="CC5525" s="5"/>
      <c r="CD5525" s="43"/>
    </row>
    <row r="5526" spans="1:82" x14ac:dyDescent="0.25">
      <c r="A5526" s="8"/>
      <c r="B5526" s="5"/>
      <c r="C5526" s="5"/>
      <c r="D5526" s="5"/>
      <c r="E5526" s="5"/>
      <c r="F5526" s="94" t="str">
        <f t="shared" si="869"/>
        <v/>
      </c>
      <c r="G5526" s="94" t="str">
        <f t="shared" si="870"/>
        <v/>
      </c>
      <c r="H5526" s="127" t="str">
        <f>IF(A5526&lt;&gt;"",IF(MID(C5526,1,1)="c",$AS$26,IF(MID(C5526,1,1)="r",$AS$41,IF(MID(C5526,1,1)="p",#REF!,#REF!))),"")</f>
        <v/>
      </c>
      <c r="I5526" s="92" t="str">
        <f t="shared" si="871"/>
        <v/>
      </c>
      <c r="J5526" s="92" t="str">
        <f t="shared" si="872"/>
        <v/>
      </c>
      <c r="K5526" s="92" t="str">
        <f t="shared" si="873"/>
        <v/>
      </c>
      <c r="L5526" s="92" t="str">
        <f t="shared" si="874"/>
        <v/>
      </c>
      <c r="M5526" s="95" t="str">
        <f>IF(A5526&lt;&gt;"",IF(MID(C5526,1,1)="c",SigmaEpsConcrete(I5526,$AN$30:$AN$33,$AR$30:$AR$33,$AS$26,$AS$27,$AS$28,$AQ$20,$AU$19),""),"")</f>
        <v/>
      </c>
      <c r="N5526" s="95" t="str">
        <f>IF(A5526&lt;&gt;"",IF(MID(C5526,1,1)="r",SigmaEpsReinf(J5526,$AS$42:$AS$43,$AS$41,$AS$39,$AS$40,$AQ$38),""),"")</f>
        <v/>
      </c>
      <c r="Q5526" s="92" t="str">
        <f t="shared" si="876"/>
        <v/>
      </c>
      <c r="R5526" s="92" t="str">
        <f t="shared" si="877"/>
        <v/>
      </c>
      <c r="U5526" s="5"/>
      <c r="V5526" s="5"/>
      <c r="W5526" s="94" t="str">
        <f t="shared" si="875"/>
        <v/>
      </c>
      <c r="X5526" s="94" t="str">
        <f t="shared" si="878"/>
        <v/>
      </c>
      <c r="Y5526" s="5"/>
      <c r="BK5526" s="8"/>
      <c r="BL5526" s="5"/>
      <c r="BM5526" s="5"/>
      <c r="BN5526" s="5"/>
      <c r="BO5526" s="5"/>
      <c r="BP5526" s="1"/>
      <c r="BQ5526" s="1"/>
      <c r="BR5526" s="1"/>
      <c r="BS5526" s="1"/>
      <c r="BT5526" s="1"/>
      <c r="BU5526" s="4"/>
      <c r="BV5526" s="1"/>
      <c r="BW5526" s="3"/>
      <c r="BX5526" s="4"/>
      <c r="BY5526" s="5"/>
      <c r="BZ5526" s="5"/>
      <c r="CA5526" s="5"/>
      <c r="CB5526" s="5"/>
      <c r="CC5526" s="5"/>
      <c r="CD5526" s="43"/>
    </row>
    <row r="5527" spans="1:82" x14ac:dyDescent="0.25">
      <c r="A5527" s="8"/>
      <c r="B5527" s="5"/>
      <c r="C5527" s="5"/>
      <c r="D5527" s="5"/>
      <c r="E5527" s="5"/>
      <c r="F5527" s="94" t="str">
        <f t="shared" si="869"/>
        <v/>
      </c>
      <c r="G5527" s="94" t="str">
        <f t="shared" si="870"/>
        <v/>
      </c>
      <c r="H5527" s="127" t="str">
        <f>IF(A5527&lt;&gt;"",IF(MID(C5527,1,1)="c",$AS$26,IF(MID(C5527,1,1)="r",$AS$41,IF(MID(C5527,1,1)="p",#REF!,#REF!))),"")</f>
        <v/>
      </c>
      <c r="I5527" s="92" t="str">
        <f t="shared" si="871"/>
        <v/>
      </c>
      <c r="J5527" s="92" t="str">
        <f t="shared" si="872"/>
        <v/>
      </c>
      <c r="K5527" s="92" t="str">
        <f t="shared" si="873"/>
        <v/>
      </c>
      <c r="L5527" s="92" t="str">
        <f t="shared" si="874"/>
        <v/>
      </c>
      <c r="M5527" s="95" t="str">
        <f>IF(A5527&lt;&gt;"",IF(MID(C5527,1,1)="c",SigmaEpsConcrete(I5527,$AN$30:$AN$33,$AR$30:$AR$33,$AS$26,$AS$27,$AS$28,$AQ$20,$AU$19),""),"")</f>
        <v/>
      </c>
      <c r="N5527" s="95" t="str">
        <f>IF(A5527&lt;&gt;"",IF(MID(C5527,1,1)="r",SigmaEpsReinf(J5527,$AS$42:$AS$43,$AS$41,$AS$39,$AS$40,$AQ$38),""),"")</f>
        <v/>
      </c>
      <c r="Q5527" s="92" t="str">
        <f t="shared" si="876"/>
        <v/>
      </c>
      <c r="R5527" s="92" t="str">
        <f t="shared" si="877"/>
        <v/>
      </c>
      <c r="U5527" s="5"/>
      <c r="V5527" s="5"/>
      <c r="W5527" s="94" t="str">
        <f t="shared" si="875"/>
        <v/>
      </c>
      <c r="X5527" s="94" t="str">
        <f t="shared" si="878"/>
        <v/>
      </c>
      <c r="Y5527" s="5"/>
      <c r="BK5527" s="8"/>
      <c r="BL5527" s="5"/>
      <c r="BM5527" s="5"/>
      <c r="BN5527" s="5"/>
      <c r="BO5527" s="5"/>
      <c r="BP5527" s="1"/>
      <c r="BQ5527" s="1"/>
      <c r="BR5527" s="1"/>
      <c r="BS5527" s="1"/>
      <c r="BT5527" s="1"/>
      <c r="BU5527" s="4"/>
      <c r="BV5527" s="1"/>
      <c r="BW5527" s="3"/>
      <c r="BX5527" s="4"/>
      <c r="BY5527" s="5"/>
      <c r="BZ5527" s="5"/>
      <c r="CA5527" s="5"/>
      <c r="CB5527" s="5"/>
      <c r="CC5527" s="5"/>
      <c r="CD5527" s="43"/>
    </row>
    <row r="5528" spans="1:82" x14ac:dyDescent="0.25">
      <c r="A5528" s="8"/>
      <c r="B5528" s="5"/>
      <c r="C5528" s="5"/>
      <c r="D5528" s="5"/>
      <c r="E5528" s="5"/>
      <c r="F5528" s="94" t="str">
        <f t="shared" si="869"/>
        <v/>
      </c>
      <c r="G5528" s="94" t="str">
        <f t="shared" si="870"/>
        <v/>
      </c>
      <c r="H5528" s="127" t="str">
        <f>IF(A5528&lt;&gt;"",IF(MID(C5528,1,1)="c",$AS$26,IF(MID(C5528,1,1)="r",$AS$41,IF(MID(C5528,1,1)="p",#REF!,#REF!))),"")</f>
        <v/>
      </c>
      <c r="I5528" s="92" t="str">
        <f t="shared" si="871"/>
        <v/>
      </c>
      <c r="J5528" s="92" t="str">
        <f t="shared" si="872"/>
        <v/>
      </c>
      <c r="K5528" s="92" t="str">
        <f t="shared" si="873"/>
        <v/>
      </c>
      <c r="L5528" s="92" t="str">
        <f t="shared" si="874"/>
        <v/>
      </c>
      <c r="M5528" s="95" t="str">
        <f>IF(A5528&lt;&gt;"",IF(MID(C5528,1,1)="c",SigmaEpsConcrete(I5528,$AN$30:$AN$33,$AR$30:$AR$33,$AS$26,$AS$27,$AS$28,$AQ$20,$AU$19),""),"")</f>
        <v/>
      </c>
      <c r="N5528" s="95" t="str">
        <f>IF(A5528&lt;&gt;"",IF(MID(C5528,1,1)="r",SigmaEpsReinf(J5528,$AS$42:$AS$43,$AS$41,$AS$39,$AS$40,$AQ$38),""),"")</f>
        <v/>
      </c>
      <c r="Q5528" s="92" t="str">
        <f t="shared" si="876"/>
        <v/>
      </c>
      <c r="R5528" s="92" t="str">
        <f t="shared" si="877"/>
        <v/>
      </c>
      <c r="U5528" s="5"/>
      <c r="V5528" s="5"/>
      <c r="W5528" s="94" t="str">
        <f t="shared" si="875"/>
        <v/>
      </c>
      <c r="X5528" s="94" t="str">
        <f t="shared" si="878"/>
        <v/>
      </c>
      <c r="Y5528" s="5"/>
      <c r="BK5528" s="8"/>
      <c r="BL5528" s="5"/>
      <c r="BM5528" s="5"/>
      <c r="BN5528" s="5"/>
      <c r="BO5528" s="5"/>
      <c r="BP5528" s="1"/>
      <c r="BQ5528" s="1"/>
      <c r="BR5528" s="1"/>
      <c r="BS5528" s="1"/>
      <c r="BT5528" s="1"/>
      <c r="BU5528" s="4"/>
      <c r="BV5528" s="1"/>
      <c r="BW5528" s="3"/>
      <c r="BX5528" s="4"/>
      <c r="BY5528" s="5"/>
      <c r="BZ5528" s="5"/>
      <c r="CA5528" s="5"/>
      <c r="CB5528" s="5"/>
      <c r="CC5528" s="5"/>
      <c r="CD5528" s="43"/>
    </row>
    <row r="5529" spans="1:82" x14ac:dyDescent="0.25">
      <c r="A5529" s="8"/>
      <c r="B5529" s="5"/>
      <c r="C5529" s="5"/>
      <c r="D5529" s="5"/>
      <c r="E5529" s="5"/>
      <c r="F5529" s="94" t="str">
        <f t="shared" si="869"/>
        <v/>
      </c>
      <c r="G5529" s="94" t="str">
        <f t="shared" si="870"/>
        <v/>
      </c>
      <c r="H5529" s="127" t="str">
        <f>IF(A5529&lt;&gt;"",IF(MID(C5529,1,1)="c",$AS$26,IF(MID(C5529,1,1)="r",$AS$41,IF(MID(C5529,1,1)="p",#REF!,#REF!))),"")</f>
        <v/>
      </c>
      <c r="I5529" s="92" t="str">
        <f t="shared" si="871"/>
        <v/>
      </c>
      <c r="J5529" s="92" t="str">
        <f t="shared" si="872"/>
        <v/>
      </c>
      <c r="K5529" s="92" t="str">
        <f t="shared" si="873"/>
        <v/>
      </c>
      <c r="L5529" s="92" t="str">
        <f t="shared" si="874"/>
        <v/>
      </c>
      <c r="M5529" s="95" t="str">
        <f>IF(A5529&lt;&gt;"",IF(MID(C5529,1,1)="c",SigmaEpsConcrete(I5529,$AN$30:$AN$33,$AR$30:$AR$33,$AS$26,$AS$27,$AS$28,$AQ$20,$AU$19),""),"")</f>
        <v/>
      </c>
      <c r="N5529" s="95" t="str">
        <f>IF(A5529&lt;&gt;"",IF(MID(C5529,1,1)="r",SigmaEpsReinf(J5529,$AS$42:$AS$43,$AS$41,$AS$39,$AS$40,$AQ$38),""),"")</f>
        <v/>
      </c>
      <c r="Q5529" s="92" t="str">
        <f t="shared" si="876"/>
        <v/>
      </c>
      <c r="R5529" s="92" t="str">
        <f t="shared" si="877"/>
        <v/>
      </c>
      <c r="U5529" s="5"/>
      <c r="V5529" s="5"/>
      <c r="W5529" s="94" t="str">
        <f t="shared" si="875"/>
        <v/>
      </c>
      <c r="X5529" s="94" t="str">
        <f t="shared" si="878"/>
        <v/>
      </c>
      <c r="Y5529" s="5"/>
      <c r="BK5529" s="8"/>
      <c r="BL5529" s="5"/>
      <c r="BM5529" s="5"/>
      <c r="BN5529" s="5"/>
      <c r="BO5529" s="5"/>
      <c r="BP5529" s="1"/>
      <c r="BQ5529" s="1"/>
      <c r="BR5529" s="1"/>
      <c r="BS5529" s="1"/>
      <c r="BT5529" s="1"/>
      <c r="BU5529" s="4"/>
      <c r="BV5529" s="1"/>
      <c r="BW5529" s="3"/>
      <c r="BX5529" s="4"/>
      <c r="BY5529" s="5"/>
      <c r="BZ5529" s="5"/>
      <c r="CA5529" s="5"/>
      <c r="CB5529" s="5"/>
      <c r="CC5529" s="5"/>
      <c r="CD5529" s="43"/>
    </row>
    <row r="5530" spans="1:82" x14ac:dyDescent="0.25">
      <c r="A5530" s="8"/>
      <c r="B5530" s="5"/>
      <c r="C5530" s="5"/>
      <c r="D5530" s="5"/>
      <c r="E5530" s="5"/>
      <c r="F5530" s="94" t="str">
        <f t="shared" si="869"/>
        <v/>
      </c>
      <c r="G5530" s="94" t="str">
        <f t="shared" si="870"/>
        <v/>
      </c>
      <c r="H5530" s="127" t="str">
        <f>IF(A5530&lt;&gt;"",IF(MID(C5530,1,1)="c",$AS$26,IF(MID(C5530,1,1)="r",$AS$41,IF(MID(C5530,1,1)="p",#REF!,#REF!))),"")</f>
        <v/>
      </c>
      <c r="I5530" s="92" t="str">
        <f t="shared" si="871"/>
        <v/>
      </c>
      <c r="J5530" s="92" t="str">
        <f t="shared" si="872"/>
        <v/>
      </c>
      <c r="K5530" s="92" t="str">
        <f t="shared" si="873"/>
        <v/>
      </c>
      <c r="L5530" s="92" t="str">
        <f t="shared" si="874"/>
        <v/>
      </c>
      <c r="M5530" s="95" t="str">
        <f>IF(A5530&lt;&gt;"",IF(MID(C5530,1,1)="c",SigmaEpsConcrete(I5530,$AN$30:$AN$33,$AR$30:$AR$33,$AS$26,$AS$27,$AS$28,$AQ$20,$AU$19),""),"")</f>
        <v/>
      </c>
      <c r="N5530" s="95" t="str">
        <f>IF(A5530&lt;&gt;"",IF(MID(C5530,1,1)="r",SigmaEpsReinf(J5530,$AS$42:$AS$43,$AS$41,$AS$39,$AS$40,$AQ$38),""),"")</f>
        <v/>
      </c>
      <c r="Q5530" s="92" t="str">
        <f t="shared" si="876"/>
        <v/>
      </c>
      <c r="R5530" s="92" t="str">
        <f t="shared" si="877"/>
        <v/>
      </c>
      <c r="U5530" s="5"/>
      <c r="V5530" s="5"/>
      <c r="W5530" s="94" t="str">
        <f t="shared" si="875"/>
        <v/>
      </c>
      <c r="X5530" s="94" t="str">
        <f t="shared" si="878"/>
        <v/>
      </c>
      <c r="Y5530" s="5"/>
      <c r="BK5530" s="8"/>
      <c r="BL5530" s="5"/>
      <c r="BM5530" s="5"/>
      <c r="BN5530" s="5"/>
      <c r="BO5530" s="5"/>
      <c r="BP5530" s="1"/>
      <c r="BQ5530" s="1"/>
      <c r="BR5530" s="1"/>
      <c r="BS5530" s="1"/>
      <c r="BT5530" s="1"/>
      <c r="BU5530" s="4"/>
      <c r="BV5530" s="1"/>
      <c r="BW5530" s="3"/>
      <c r="BX5530" s="4"/>
      <c r="BY5530" s="5"/>
      <c r="BZ5530" s="5"/>
      <c r="CA5530" s="5"/>
      <c r="CB5530" s="5"/>
      <c r="CC5530" s="5"/>
      <c r="CD5530" s="43"/>
    </row>
    <row r="5531" spans="1:82" x14ac:dyDescent="0.25">
      <c r="A5531" s="8"/>
      <c r="B5531" s="5"/>
      <c r="C5531" s="5"/>
      <c r="D5531" s="5"/>
      <c r="E5531" s="5"/>
      <c r="F5531" s="94" t="str">
        <f t="shared" si="869"/>
        <v/>
      </c>
      <c r="G5531" s="94" t="str">
        <f t="shared" si="870"/>
        <v/>
      </c>
      <c r="H5531" s="127" t="str">
        <f>IF(A5531&lt;&gt;"",IF(MID(C5531,1,1)="c",$AS$26,IF(MID(C5531,1,1)="r",$AS$41,IF(MID(C5531,1,1)="p",#REF!,#REF!))),"")</f>
        <v/>
      </c>
      <c r="I5531" s="92" t="str">
        <f t="shared" si="871"/>
        <v/>
      </c>
      <c r="J5531" s="92" t="str">
        <f t="shared" si="872"/>
        <v/>
      </c>
      <c r="K5531" s="92" t="str">
        <f t="shared" si="873"/>
        <v/>
      </c>
      <c r="L5531" s="92" t="str">
        <f t="shared" si="874"/>
        <v/>
      </c>
      <c r="M5531" s="95" t="str">
        <f>IF(A5531&lt;&gt;"",IF(MID(C5531,1,1)="c",SigmaEpsConcrete(I5531,$AN$30:$AN$33,$AR$30:$AR$33,$AS$26,$AS$27,$AS$28,$AQ$20,$AU$19),""),"")</f>
        <v/>
      </c>
      <c r="N5531" s="95" t="str">
        <f>IF(A5531&lt;&gt;"",IF(MID(C5531,1,1)="r",SigmaEpsReinf(J5531,$AS$42:$AS$43,$AS$41,$AS$39,$AS$40,$AQ$38),""),"")</f>
        <v/>
      </c>
      <c r="Q5531" s="92" t="str">
        <f t="shared" si="876"/>
        <v/>
      </c>
      <c r="R5531" s="92" t="str">
        <f t="shared" si="877"/>
        <v/>
      </c>
      <c r="U5531" s="5"/>
      <c r="V5531" s="5"/>
      <c r="W5531" s="94" t="str">
        <f t="shared" si="875"/>
        <v/>
      </c>
      <c r="X5531" s="94" t="str">
        <f t="shared" si="878"/>
        <v/>
      </c>
      <c r="Y5531" s="5"/>
      <c r="BK5531" s="8"/>
      <c r="BL5531" s="5"/>
      <c r="BM5531" s="5"/>
      <c r="BN5531" s="5"/>
      <c r="BO5531" s="5"/>
      <c r="BP5531" s="1"/>
      <c r="BQ5531" s="1"/>
      <c r="BR5531" s="1"/>
      <c r="BS5531" s="1"/>
      <c r="BT5531" s="1"/>
      <c r="BU5531" s="4"/>
      <c r="BV5531" s="1"/>
      <c r="BW5531" s="3"/>
      <c r="BX5531" s="4"/>
      <c r="BY5531" s="5"/>
      <c r="BZ5531" s="5"/>
      <c r="CA5531" s="5"/>
      <c r="CB5531" s="5"/>
      <c r="CC5531" s="5"/>
      <c r="CD5531" s="43"/>
    </row>
    <row r="5532" spans="1:82" x14ac:dyDescent="0.25">
      <c r="A5532" s="8"/>
      <c r="B5532" s="5"/>
      <c r="C5532" s="5"/>
      <c r="D5532" s="5"/>
      <c r="E5532" s="5"/>
      <c r="F5532" s="94" t="str">
        <f t="shared" si="869"/>
        <v/>
      </c>
      <c r="G5532" s="94" t="str">
        <f t="shared" si="870"/>
        <v/>
      </c>
      <c r="H5532" s="127" t="str">
        <f>IF(A5532&lt;&gt;"",IF(MID(C5532,1,1)="c",$AS$26,IF(MID(C5532,1,1)="r",$AS$41,IF(MID(C5532,1,1)="p",#REF!,#REF!))),"")</f>
        <v/>
      </c>
      <c r="I5532" s="92" t="str">
        <f t="shared" si="871"/>
        <v/>
      </c>
      <c r="J5532" s="92" t="str">
        <f t="shared" si="872"/>
        <v/>
      </c>
      <c r="K5532" s="92" t="str">
        <f t="shared" si="873"/>
        <v/>
      </c>
      <c r="L5532" s="92" t="str">
        <f t="shared" si="874"/>
        <v/>
      </c>
      <c r="M5532" s="95" t="str">
        <f>IF(A5532&lt;&gt;"",IF(MID(C5532,1,1)="c",SigmaEpsConcrete(I5532,$AN$30:$AN$33,$AR$30:$AR$33,$AS$26,$AS$27,$AS$28,$AQ$20,$AU$19),""),"")</f>
        <v/>
      </c>
      <c r="N5532" s="95" t="str">
        <f>IF(A5532&lt;&gt;"",IF(MID(C5532,1,1)="r",SigmaEpsReinf(J5532,$AS$42:$AS$43,$AS$41,$AS$39,$AS$40,$AQ$38),""),"")</f>
        <v/>
      </c>
      <c r="Q5532" s="92" t="str">
        <f t="shared" si="876"/>
        <v/>
      </c>
      <c r="R5532" s="92" t="str">
        <f t="shared" si="877"/>
        <v/>
      </c>
      <c r="U5532" s="5"/>
      <c r="V5532" s="5"/>
      <c r="W5532" s="94" t="str">
        <f t="shared" si="875"/>
        <v/>
      </c>
      <c r="X5532" s="94" t="str">
        <f t="shared" si="878"/>
        <v/>
      </c>
      <c r="Y5532" s="5"/>
      <c r="BK5532" s="8"/>
      <c r="BL5532" s="5"/>
      <c r="BM5532" s="5"/>
      <c r="BN5532" s="5"/>
      <c r="BO5532" s="5"/>
      <c r="BP5532" s="1"/>
      <c r="BQ5532" s="1"/>
      <c r="BR5532" s="1"/>
      <c r="BS5532" s="1"/>
      <c r="BT5532" s="1"/>
      <c r="BU5532" s="4"/>
      <c r="BV5532" s="1"/>
      <c r="BW5532" s="3"/>
      <c r="BX5532" s="4"/>
      <c r="BY5532" s="5"/>
      <c r="BZ5532" s="5"/>
      <c r="CA5532" s="5"/>
      <c r="CB5532" s="5"/>
      <c r="CC5532" s="5"/>
      <c r="CD5532" s="43"/>
    </row>
    <row r="5533" spans="1:82" x14ac:dyDescent="0.25">
      <c r="A5533" s="8"/>
      <c r="B5533" s="5"/>
      <c r="C5533" s="5"/>
      <c r="D5533" s="5"/>
      <c r="E5533" s="5"/>
      <c r="F5533" s="94" t="str">
        <f t="shared" si="869"/>
        <v/>
      </c>
      <c r="G5533" s="94" t="str">
        <f t="shared" si="870"/>
        <v/>
      </c>
      <c r="H5533" s="127" t="str">
        <f>IF(A5533&lt;&gt;"",IF(MID(C5533,1,1)="c",$AS$26,IF(MID(C5533,1,1)="r",$AS$41,IF(MID(C5533,1,1)="p",#REF!,#REF!))),"")</f>
        <v/>
      </c>
      <c r="I5533" s="92" t="str">
        <f t="shared" si="871"/>
        <v/>
      </c>
      <c r="J5533" s="92" t="str">
        <f t="shared" si="872"/>
        <v/>
      </c>
      <c r="K5533" s="92" t="str">
        <f t="shared" si="873"/>
        <v/>
      </c>
      <c r="L5533" s="92" t="str">
        <f t="shared" si="874"/>
        <v/>
      </c>
      <c r="M5533" s="95" t="str">
        <f>IF(A5533&lt;&gt;"",IF(MID(C5533,1,1)="c",SigmaEpsConcrete(I5533,$AN$30:$AN$33,$AR$30:$AR$33,$AS$26,$AS$27,$AS$28,$AQ$20,$AU$19),""),"")</f>
        <v/>
      </c>
      <c r="N5533" s="95" t="str">
        <f>IF(A5533&lt;&gt;"",IF(MID(C5533,1,1)="r",SigmaEpsReinf(J5533,$AS$42:$AS$43,$AS$41,$AS$39,$AS$40,$AQ$38),""),"")</f>
        <v/>
      </c>
      <c r="Q5533" s="92" t="str">
        <f t="shared" si="876"/>
        <v/>
      </c>
      <c r="R5533" s="92" t="str">
        <f t="shared" si="877"/>
        <v/>
      </c>
      <c r="U5533" s="5"/>
      <c r="V5533" s="5"/>
      <c r="W5533" s="94" t="str">
        <f t="shared" si="875"/>
        <v/>
      </c>
      <c r="X5533" s="94" t="str">
        <f t="shared" si="878"/>
        <v/>
      </c>
      <c r="Y5533" s="5"/>
      <c r="BK5533" s="8"/>
      <c r="BL5533" s="5"/>
      <c r="BM5533" s="5"/>
      <c r="BN5533" s="5"/>
      <c r="BO5533" s="5"/>
      <c r="BP5533" s="1"/>
      <c r="BQ5533" s="1"/>
      <c r="BR5533" s="1"/>
      <c r="BS5533" s="1"/>
      <c r="BT5533" s="1"/>
      <c r="BU5533" s="4"/>
      <c r="BV5533" s="1"/>
      <c r="BW5533" s="3"/>
      <c r="BX5533" s="4"/>
      <c r="BY5533" s="5"/>
      <c r="BZ5533" s="5"/>
      <c r="CA5533" s="5"/>
      <c r="CB5533" s="5"/>
      <c r="CC5533" s="5"/>
      <c r="CD5533" s="43"/>
    </row>
    <row r="5534" spans="1:82" x14ac:dyDescent="0.25">
      <c r="A5534" s="8"/>
      <c r="B5534" s="5"/>
      <c r="C5534" s="5"/>
      <c r="D5534" s="5"/>
      <c r="E5534" s="5"/>
      <c r="F5534" s="94" t="str">
        <f t="shared" si="869"/>
        <v/>
      </c>
      <c r="G5534" s="94" t="str">
        <f t="shared" si="870"/>
        <v/>
      </c>
      <c r="H5534" s="127" t="str">
        <f>IF(A5534&lt;&gt;"",IF(MID(C5534,1,1)="c",$AS$26,IF(MID(C5534,1,1)="r",$AS$41,IF(MID(C5534,1,1)="p",#REF!,#REF!))),"")</f>
        <v/>
      </c>
      <c r="I5534" s="92" t="str">
        <f t="shared" si="871"/>
        <v/>
      </c>
      <c r="J5534" s="92" t="str">
        <f t="shared" si="872"/>
        <v/>
      </c>
      <c r="K5534" s="92" t="str">
        <f t="shared" si="873"/>
        <v/>
      </c>
      <c r="L5534" s="92" t="str">
        <f t="shared" si="874"/>
        <v/>
      </c>
      <c r="M5534" s="95" t="str">
        <f>IF(A5534&lt;&gt;"",IF(MID(C5534,1,1)="c",SigmaEpsConcrete(I5534,$AN$30:$AN$33,$AR$30:$AR$33,$AS$26,$AS$27,$AS$28,$AQ$20,$AU$19),""),"")</f>
        <v/>
      </c>
      <c r="N5534" s="95" t="str">
        <f>IF(A5534&lt;&gt;"",IF(MID(C5534,1,1)="r",SigmaEpsReinf(J5534,$AS$42:$AS$43,$AS$41,$AS$39,$AS$40,$AQ$38),""),"")</f>
        <v/>
      </c>
      <c r="Q5534" s="92" t="str">
        <f t="shared" si="876"/>
        <v/>
      </c>
      <c r="R5534" s="92" t="str">
        <f t="shared" si="877"/>
        <v/>
      </c>
      <c r="U5534" s="5"/>
      <c r="V5534" s="5"/>
      <c r="W5534" s="94" t="str">
        <f t="shared" si="875"/>
        <v/>
      </c>
      <c r="X5534" s="94" t="str">
        <f t="shared" si="878"/>
        <v/>
      </c>
      <c r="Y5534" s="5"/>
      <c r="BK5534" s="8"/>
      <c r="BL5534" s="5"/>
      <c r="BM5534" s="5"/>
      <c r="BN5534" s="5"/>
      <c r="BO5534" s="5"/>
      <c r="BP5534" s="1"/>
      <c r="BQ5534" s="1"/>
      <c r="BR5534" s="1"/>
      <c r="BS5534" s="1"/>
      <c r="BT5534" s="1"/>
      <c r="BU5534" s="4"/>
      <c r="BV5534" s="1"/>
      <c r="BW5534" s="3"/>
      <c r="BX5534" s="4"/>
      <c r="BY5534" s="5"/>
      <c r="BZ5534" s="5"/>
      <c r="CA5534" s="5"/>
      <c r="CB5534" s="5"/>
      <c r="CC5534" s="5"/>
      <c r="CD5534" s="43"/>
    </row>
    <row r="5535" spans="1:82" x14ac:dyDescent="0.25">
      <c r="A5535" s="8"/>
      <c r="B5535" s="5"/>
      <c r="C5535" s="5"/>
      <c r="D5535" s="5"/>
      <c r="E5535" s="5"/>
      <c r="F5535" s="94" t="str">
        <f t="shared" si="869"/>
        <v/>
      </c>
      <c r="G5535" s="94" t="str">
        <f t="shared" si="870"/>
        <v/>
      </c>
      <c r="H5535" s="127" t="str">
        <f>IF(A5535&lt;&gt;"",IF(MID(C5535,1,1)="c",$AS$26,IF(MID(C5535,1,1)="r",$AS$41,IF(MID(C5535,1,1)="p",#REF!,#REF!))),"")</f>
        <v/>
      </c>
      <c r="I5535" s="92" t="str">
        <f t="shared" si="871"/>
        <v/>
      </c>
      <c r="J5535" s="92" t="str">
        <f t="shared" si="872"/>
        <v/>
      </c>
      <c r="K5535" s="92" t="str">
        <f t="shared" si="873"/>
        <v/>
      </c>
      <c r="L5535" s="92" t="str">
        <f t="shared" si="874"/>
        <v/>
      </c>
      <c r="M5535" s="95" t="str">
        <f>IF(A5535&lt;&gt;"",IF(MID(C5535,1,1)="c",SigmaEpsConcrete(I5535,$AN$30:$AN$33,$AR$30:$AR$33,$AS$26,$AS$27,$AS$28,$AQ$20,$AU$19),""),"")</f>
        <v/>
      </c>
      <c r="N5535" s="95" t="str">
        <f>IF(A5535&lt;&gt;"",IF(MID(C5535,1,1)="r",SigmaEpsReinf(J5535,$AS$42:$AS$43,$AS$41,$AS$39,$AS$40,$AQ$38),""),"")</f>
        <v/>
      </c>
      <c r="Q5535" s="92" t="str">
        <f t="shared" si="876"/>
        <v/>
      </c>
      <c r="R5535" s="92" t="str">
        <f t="shared" si="877"/>
        <v/>
      </c>
      <c r="U5535" s="5"/>
      <c r="V5535" s="5"/>
      <c r="W5535" s="94" t="str">
        <f t="shared" si="875"/>
        <v/>
      </c>
      <c r="X5535" s="94" t="str">
        <f t="shared" si="878"/>
        <v/>
      </c>
      <c r="Y5535" s="5"/>
      <c r="BK5535" s="8"/>
      <c r="BL5535" s="5"/>
      <c r="BM5535" s="5"/>
      <c r="BN5535" s="5"/>
      <c r="BO5535" s="5"/>
      <c r="BP5535" s="1"/>
      <c r="BQ5535" s="1"/>
      <c r="BR5535" s="1"/>
      <c r="BS5535" s="1"/>
      <c r="BT5535" s="1"/>
      <c r="BU5535" s="4"/>
      <c r="BV5535" s="1"/>
      <c r="BW5535" s="3"/>
      <c r="BX5535" s="4"/>
      <c r="BY5535" s="5"/>
      <c r="BZ5535" s="5"/>
      <c r="CA5535" s="5"/>
      <c r="CB5535" s="5"/>
      <c r="CC5535" s="5"/>
      <c r="CD5535" s="43"/>
    </row>
    <row r="5536" spans="1:82" x14ac:dyDescent="0.25">
      <c r="A5536" s="8"/>
      <c r="B5536" s="5"/>
      <c r="C5536" s="5"/>
      <c r="D5536" s="5"/>
      <c r="E5536" s="5"/>
      <c r="F5536" s="94" t="str">
        <f t="shared" si="869"/>
        <v/>
      </c>
      <c r="G5536" s="94" t="str">
        <f t="shared" si="870"/>
        <v/>
      </c>
      <c r="H5536" s="127" t="str">
        <f>IF(A5536&lt;&gt;"",IF(MID(C5536,1,1)="c",$AS$26,IF(MID(C5536,1,1)="r",$AS$41,IF(MID(C5536,1,1)="p",#REF!,#REF!))),"")</f>
        <v/>
      </c>
      <c r="I5536" s="92" t="str">
        <f t="shared" si="871"/>
        <v/>
      </c>
      <c r="J5536" s="92" t="str">
        <f t="shared" si="872"/>
        <v/>
      </c>
      <c r="K5536" s="92" t="str">
        <f t="shared" si="873"/>
        <v/>
      </c>
      <c r="L5536" s="92" t="str">
        <f t="shared" si="874"/>
        <v/>
      </c>
      <c r="M5536" s="95" t="str">
        <f>IF(A5536&lt;&gt;"",IF(MID(C5536,1,1)="c",SigmaEpsConcrete(I5536,$AN$30:$AN$33,$AR$30:$AR$33,$AS$26,$AS$27,$AS$28,$AQ$20,$AU$19),""),"")</f>
        <v/>
      </c>
      <c r="N5536" s="95" t="str">
        <f>IF(A5536&lt;&gt;"",IF(MID(C5536,1,1)="r",SigmaEpsReinf(J5536,$AS$42:$AS$43,$AS$41,$AS$39,$AS$40,$AQ$38),""),"")</f>
        <v/>
      </c>
      <c r="Q5536" s="92" t="str">
        <f t="shared" si="876"/>
        <v/>
      </c>
      <c r="R5536" s="92" t="str">
        <f t="shared" si="877"/>
        <v/>
      </c>
      <c r="U5536" s="5"/>
      <c r="V5536" s="5"/>
      <c r="W5536" s="94" t="str">
        <f t="shared" si="875"/>
        <v/>
      </c>
      <c r="X5536" s="94" t="str">
        <f t="shared" si="878"/>
        <v/>
      </c>
      <c r="Y5536" s="5"/>
      <c r="BK5536" s="8"/>
      <c r="BL5536" s="5"/>
      <c r="BM5536" s="5"/>
      <c r="BN5536" s="5"/>
      <c r="BO5536" s="5"/>
      <c r="BP5536" s="1"/>
      <c r="BQ5536" s="1"/>
      <c r="BR5536" s="1"/>
      <c r="BS5536" s="1"/>
      <c r="BT5536" s="1"/>
      <c r="BU5536" s="4"/>
      <c r="BV5536" s="1"/>
      <c r="BW5536" s="3"/>
      <c r="BX5536" s="4"/>
      <c r="BY5536" s="5"/>
      <c r="BZ5536" s="5"/>
      <c r="CA5536" s="5"/>
      <c r="CB5536" s="5"/>
      <c r="CC5536" s="5"/>
      <c r="CD5536" s="43"/>
    </row>
    <row r="5537" spans="1:82" x14ac:dyDescent="0.25">
      <c r="A5537" s="8"/>
      <c r="B5537" s="5"/>
      <c r="C5537" s="5"/>
      <c r="D5537" s="5"/>
      <c r="E5537" s="5"/>
      <c r="F5537" s="94" t="str">
        <f t="shared" si="869"/>
        <v/>
      </c>
      <c r="G5537" s="94" t="str">
        <f t="shared" si="870"/>
        <v/>
      </c>
      <c r="H5537" s="127" t="str">
        <f>IF(A5537&lt;&gt;"",IF(MID(C5537,1,1)="c",$AS$26,IF(MID(C5537,1,1)="r",$AS$41,IF(MID(C5537,1,1)="p",#REF!,#REF!))),"")</f>
        <v/>
      </c>
      <c r="I5537" s="92" t="str">
        <f t="shared" si="871"/>
        <v/>
      </c>
      <c r="J5537" s="92" t="str">
        <f t="shared" si="872"/>
        <v/>
      </c>
      <c r="K5537" s="92" t="str">
        <f t="shared" si="873"/>
        <v/>
      </c>
      <c r="L5537" s="92" t="str">
        <f t="shared" si="874"/>
        <v/>
      </c>
      <c r="M5537" s="95" t="str">
        <f>IF(A5537&lt;&gt;"",IF(MID(C5537,1,1)="c",SigmaEpsConcrete(I5537,$AN$30:$AN$33,$AR$30:$AR$33,$AS$26,$AS$27,$AS$28,$AQ$20,$AU$19),""),"")</f>
        <v/>
      </c>
      <c r="N5537" s="95" t="str">
        <f>IF(A5537&lt;&gt;"",IF(MID(C5537,1,1)="r",SigmaEpsReinf(J5537,$AS$42:$AS$43,$AS$41,$AS$39,$AS$40,$AQ$38),""),"")</f>
        <v/>
      </c>
      <c r="Q5537" s="92" t="str">
        <f t="shared" si="876"/>
        <v/>
      </c>
      <c r="R5537" s="92" t="str">
        <f t="shared" si="877"/>
        <v/>
      </c>
      <c r="U5537" s="5"/>
      <c r="V5537" s="5"/>
      <c r="W5537" s="94" t="str">
        <f t="shared" si="875"/>
        <v/>
      </c>
      <c r="X5537" s="94" t="str">
        <f t="shared" si="878"/>
        <v/>
      </c>
      <c r="Y5537" s="5"/>
      <c r="BK5537" s="8"/>
      <c r="BL5537" s="5"/>
      <c r="BM5537" s="5"/>
      <c r="BN5537" s="5"/>
      <c r="BO5537" s="5"/>
      <c r="BP5537" s="1"/>
      <c r="BQ5537" s="1"/>
      <c r="BR5537" s="1"/>
      <c r="BS5537" s="1"/>
      <c r="BT5537" s="1"/>
      <c r="BU5537" s="4"/>
      <c r="BV5537" s="1"/>
      <c r="BW5537" s="3"/>
      <c r="BX5537" s="4"/>
      <c r="BY5537" s="5"/>
      <c r="BZ5537" s="5"/>
      <c r="CA5537" s="5"/>
      <c r="CB5537" s="5"/>
      <c r="CC5537" s="5"/>
      <c r="CD5537" s="43"/>
    </row>
    <row r="5538" spans="1:82" x14ac:dyDescent="0.25">
      <c r="A5538" s="8"/>
      <c r="B5538" s="5"/>
      <c r="C5538" s="5"/>
      <c r="D5538" s="5"/>
      <c r="E5538" s="5"/>
      <c r="F5538" s="94" t="str">
        <f t="shared" si="869"/>
        <v/>
      </c>
      <c r="G5538" s="94" t="str">
        <f t="shared" si="870"/>
        <v/>
      </c>
      <c r="H5538" s="127" t="str">
        <f>IF(A5538&lt;&gt;"",IF(MID(C5538,1,1)="c",$AS$26,IF(MID(C5538,1,1)="r",$AS$41,IF(MID(C5538,1,1)="p",#REF!,#REF!))),"")</f>
        <v/>
      </c>
      <c r="I5538" s="92" t="str">
        <f t="shared" si="871"/>
        <v/>
      </c>
      <c r="J5538" s="92" t="str">
        <f t="shared" si="872"/>
        <v/>
      </c>
      <c r="K5538" s="92" t="str">
        <f t="shared" si="873"/>
        <v/>
      </c>
      <c r="L5538" s="92" t="str">
        <f t="shared" si="874"/>
        <v/>
      </c>
      <c r="M5538" s="95" t="str">
        <f>IF(A5538&lt;&gt;"",IF(MID(C5538,1,1)="c",SigmaEpsConcrete(I5538,$AN$30:$AN$33,$AR$30:$AR$33,$AS$26,$AS$27,$AS$28,$AQ$20,$AU$19),""),"")</f>
        <v/>
      </c>
      <c r="N5538" s="95" t="str">
        <f>IF(A5538&lt;&gt;"",IF(MID(C5538,1,1)="r",SigmaEpsReinf(J5538,$AS$42:$AS$43,$AS$41,$AS$39,$AS$40,$AQ$38),""),"")</f>
        <v/>
      </c>
      <c r="Q5538" s="92" t="str">
        <f t="shared" si="876"/>
        <v/>
      </c>
      <c r="R5538" s="92" t="str">
        <f t="shared" si="877"/>
        <v/>
      </c>
      <c r="U5538" s="5"/>
      <c r="V5538" s="5"/>
      <c r="W5538" s="94" t="str">
        <f t="shared" si="875"/>
        <v/>
      </c>
      <c r="X5538" s="94" t="str">
        <f t="shared" si="878"/>
        <v/>
      </c>
      <c r="Y5538" s="5"/>
      <c r="BK5538" s="8"/>
      <c r="BL5538" s="5"/>
      <c r="BM5538" s="5"/>
      <c r="BN5538" s="5"/>
      <c r="BO5538" s="5"/>
      <c r="BP5538" s="1"/>
      <c r="BQ5538" s="1"/>
      <c r="BR5538" s="1"/>
      <c r="BS5538" s="1"/>
      <c r="BT5538" s="1"/>
      <c r="BU5538" s="4"/>
      <c r="BV5538" s="1"/>
      <c r="BW5538" s="3"/>
      <c r="BX5538" s="4"/>
      <c r="BY5538" s="5"/>
      <c r="BZ5538" s="5"/>
      <c r="CA5538" s="5"/>
      <c r="CB5538" s="5"/>
      <c r="CC5538" s="5"/>
      <c r="CD5538" s="43"/>
    </row>
    <row r="5539" spans="1:82" x14ac:dyDescent="0.25">
      <c r="A5539" s="8"/>
      <c r="B5539" s="5"/>
      <c r="C5539" s="5"/>
      <c r="D5539" s="5"/>
      <c r="E5539" s="5"/>
      <c r="F5539" s="94" t="str">
        <f t="shared" si="869"/>
        <v/>
      </c>
      <c r="G5539" s="94" t="str">
        <f t="shared" si="870"/>
        <v/>
      </c>
      <c r="H5539" s="127" t="str">
        <f>IF(A5539&lt;&gt;"",IF(MID(C5539,1,1)="c",$AS$26,IF(MID(C5539,1,1)="r",$AS$41,IF(MID(C5539,1,1)="p",#REF!,#REF!))),"")</f>
        <v/>
      </c>
      <c r="I5539" s="92" t="str">
        <f t="shared" si="871"/>
        <v/>
      </c>
      <c r="J5539" s="92" t="str">
        <f t="shared" si="872"/>
        <v/>
      </c>
      <c r="K5539" s="92" t="str">
        <f t="shared" si="873"/>
        <v/>
      </c>
      <c r="L5539" s="92" t="str">
        <f t="shared" si="874"/>
        <v/>
      </c>
      <c r="M5539" s="95" t="str">
        <f>IF(A5539&lt;&gt;"",IF(MID(C5539,1,1)="c",SigmaEpsConcrete(I5539,$AN$30:$AN$33,$AR$30:$AR$33,$AS$26,$AS$27,$AS$28,$AQ$20,$AU$19),""),"")</f>
        <v/>
      </c>
      <c r="N5539" s="95" t="str">
        <f>IF(A5539&lt;&gt;"",IF(MID(C5539,1,1)="r",SigmaEpsReinf(J5539,$AS$42:$AS$43,$AS$41,$AS$39,$AS$40,$AQ$38),""),"")</f>
        <v/>
      </c>
      <c r="Q5539" s="92" t="str">
        <f t="shared" si="876"/>
        <v/>
      </c>
      <c r="R5539" s="92" t="str">
        <f t="shared" si="877"/>
        <v/>
      </c>
      <c r="U5539" s="5"/>
      <c r="V5539" s="5"/>
      <c r="W5539" s="94" t="str">
        <f t="shared" si="875"/>
        <v/>
      </c>
      <c r="X5539" s="94" t="str">
        <f t="shared" si="878"/>
        <v/>
      </c>
      <c r="Y5539" s="5"/>
      <c r="BK5539" s="8"/>
      <c r="BL5539" s="5"/>
      <c r="BM5539" s="5"/>
      <c r="BN5539" s="5"/>
      <c r="BO5539" s="5"/>
      <c r="BP5539" s="1"/>
      <c r="BQ5539" s="1"/>
      <c r="BR5539" s="1"/>
      <c r="BS5539" s="1"/>
      <c r="BT5539" s="1"/>
      <c r="BU5539" s="4"/>
      <c r="BV5539" s="1"/>
      <c r="BW5539" s="3"/>
      <c r="BX5539" s="4"/>
      <c r="BY5539" s="5"/>
      <c r="BZ5539" s="5"/>
      <c r="CA5539" s="5"/>
      <c r="CB5539" s="5"/>
      <c r="CC5539" s="5"/>
      <c r="CD5539" s="43"/>
    </row>
    <row r="5540" spans="1:82" x14ac:dyDescent="0.25">
      <c r="A5540" s="8"/>
      <c r="B5540" s="5"/>
      <c r="C5540" s="5"/>
      <c r="D5540" s="5"/>
      <c r="E5540" s="5"/>
      <c r="F5540" s="94" t="str">
        <f t="shared" si="869"/>
        <v/>
      </c>
      <c r="G5540" s="94" t="str">
        <f t="shared" si="870"/>
        <v/>
      </c>
      <c r="H5540" s="127" t="str">
        <f>IF(A5540&lt;&gt;"",IF(MID(C5540,1,1)="c",$AS$26,IF(MID(C5540,1,1)="r",$AS$41,IF(MID(C5540,1,1)="p",#REF!,#REF!))),"")</f>
        <v/>
      </c>
      <c r="I5540" s="92" t="str">
        <f t="shared" si="871"/>
        <v/>
      </c>
      <c r="J5540" s="92" t="str">
        <f t="shared" si="872"/>
        <v/>
      </c>
      <c r="K5540" s="92" t="str">
        <f t="shared" si="873"/>
        <v/>
      </c>
      <c r="L5540" s="92" t="str">
        <f t="shared" si="874"/>
        <v/>
      </c>
      <c r="M5540" s="95" t="str">
        <f>IF(A5540&lt;&gt;"",IF(MID(C5540,1,1)="c",SigmaEpsConcrete(I5540,$AN$30:$AN$33,$AR$30:$AR$33,$AS$26,$AS$27,$AS$28,$AQ$20,$AU$19),""),"")</f>
        <v/>
      </c>
      <c r="N5540" s="95" t="str">
        <f>IF(A5540&lt;&gt;"",IF(MID(C5540,1,1)="r",SigmaEpsReinf(J5540,$AS$42:$AS$43,$AS$41,$AS$39,$AS$40,$AQ$38),""),"")</f>
        <v/>
      </c>
      <c r="Q5540" s="92" t="str">
        <f t="shared" si="876"/>
        <v/>
      </c>
      <c r="R5540" s="92" t="str">
        <f t="shared" si="877"/>
        <v/>
      </c>
      <c r="U5540" s="5"/>
      <c r="V5540" s="5"/>
      <c r="W5540" s="94" t="str">
        <f t="shared" si="875"/>
        <v/>
      </c>
      <c r="X5540" s="94" t="str">
        <f t="shared" si="878"/>
        <v/>
      </c>
      <c r="Y5540" s="5"/>
      <c r="BK5540" s="8"/>
      <c r="BL5540" s="5"/>
      <c r="BM5540" s="5"/>
      <c r="BN5540" s="5"/>
      <c r="BO5540" s="5"/>
      <c r="BP5540" s="1"/>
      <c r="BQ5540" s="1"/>
      <c r="BR5540" s="1"/>
      <c r="BS5540" s="1"/>
      <c r="BT5540" s="1"/>
      <c r="BU5540" s="4"/>
      <c r="BV5540" s="1"/>
      <c r="BW5540" s="3"/>
      <c r="BX5540" s="4"/>
      <c r="BY5540" s="5"/>
      <c r="BZ5540" s="5"/>
      <c r="CA5540" s="5"/>
      <c r="CB5540" s="5"/>
      <c r="CC5540" s="5"/>
      <c r="CD5540" s="43"/>
    </row>
    <row r="5541" spans="1:82" x14ac:dyDescent="0.25">
      <c r="A5541" s="8"/>
      <c r="B5541" s="5"/>
      <c r="C5541" s="5"/>
      <c r="D5541" s="5"/>
      <c r="E5541" s="5"/>
      <c r="F5541" s="94" t="str">
        <f t="shared" si="869"/>
        <v/>
      </c>
      <c r="G5541" s="94" t="str">
        <f t="shared" si="870"/>
        <v/>
      </c>
      <c r="H5541" s="127" t="str">
        <f>IF(A5541&lt;&gt;"",IF(MID(C5541,1,1)="c",$AS$26,IF(MID(C5541,1,1)="r",$AS$41,IF(MID(C5541,1,1)="p",#REF!,#REF!))),"")</f>
        <v/>
      </c>
      <c r="I5541" s="92" t="str">
        <f t="shared" si="871"/>
        <v/>
      </c>
      <c r="J5541" s="92" t="str">
        <f t="shared" si="872"/>
        <v/>
      </c>
      <c r="K5541" s="92" t="str">
        <f t="shared" si="873"/>
        <v/>
      </c>
      <c r="L5541" s="92" t="str">
        <f t="shared" si="874"/>
        <v/>
      </c>
      <c r="M5541" s="95" t="str">
        <f>IF(A5541&lt;&gt;"",IF(MID(C5541,1,1)="c",SigmaEpsConcrete(I5541,$AN$30:$AN$33,$AR$30:$AR$33,$AS$26,$AS$27,$AS$28,$AQ$20,$AU$19),""),"")</f>
        <v/>
      </c>
      <c r="N5541" s="95" t="str">
        <f>IF(A5541&lt;&gt;"",IF(MID(C5541,1,1)="r",SigmaEpsReinf(J5541,$AS$42:$AS$43,$AS$41,$AS$39,$AS$40,$AQ$38),""),"")</f>
        <v/>
      </c>
      <c r="Q5541" s="92" t="str">
        <f t="shared" si="876"/>
        <v/>
      </c>
      <c r="R5541" s="92" t="str">
        <f t="shared" si="877"/>
        <v/>
      </c>
      <c r="U5541" s="5"/>
      <c r="V5541" s="5"/>
      <c r="W5541" s="94" t="str">
        <f t="shared" si="875"/>
        <v/>
      </c>
      <c r="X5541" s="94" t="str">
        <f t="shared" si="878"/>
        <v/>
      </c>
      <c r="Y5541" s="5"/>
      <c r="BK5541" s="8"/>
      <c r="BL5541" s="5"/>
      <c r="BM5541" s="5"/>
      <c r="BN5541" s="5"/>
      <c r="BO5541" s="5"/>
      <c r="BP5541" s="1"/>
      <c r="BQ5541" s="1"/>
      <c r="BR5541" s="1"/>
      <c r="BS5541" s="1"/>
      <c r="BT5541" s="1"/>
      <c r="BU5541" s="4"/>
      <c r="BV5541" s="1"/>
      <c r="BW5541" s="3"/>
      <c r="BX5541" s="4"/>
      <c r="BY5541" s="5"/>
      <c r="BZ5541" s="5"/>
      <c r="CA5541" s="5"/>
      <c r="CB5541" s="5"/>
      <c r="CC5541" s="5"/>
      <c r="CD5541" s="43"/>
    </row>
    <row r="5542" spans="1:82" x14ac:dyDescent="0.25">
      <c r="A5542" s="8"/>
      <c r="B5542" s="5"/>
      <c r="C5542" s="5"/>
      <c r="D5542" s="5"/>
      <c r="E5542" s="5"/>
      <c r="F5542" s="94" t="str">
        <f t="shared" si="869"/>
        <v/>
      </c>
      <c r="G5542" s="94" t="str">
        <f t="shared" si="870"/>
        <v/>
      </c>
      <c r="H5542" s="127" t="str">
        <f>IF(A5542&lt;&gt;"",IF(MID(C5542,1,1)="c",$AS$26,IF(MID(C5542,1,1)="r",$AS$41,IF(MID(C5542,1,1)="p",#REF!,#REF!))),"")</f>
        <v/>
      </c>
      <c r="I5542" s="92" t="str">
        <f t="shared" si="871"/>
        <v/>
      </c>
      <c r="J5542" s="92" t="str">
        <f t="shared" si="872"/>
        <v/>
      </c>
      <c r="K5542" s="92" t="str">
        <f t="shared" si="873"/>
        <v/>
      </c>
      <c r="L5542" s="92" t="str">
        <f t="shared" si="874"/>
        <v/>
      </c>
      <c r="M5542" s="95" t="str">
        <f>IF(A5542&lt;&gt;"",IF(MID(C5542,1,1)="c",SigmaEpsConcrete(I5542,$AN$30:$AN$33,$AR$30:$AR$33,$AS$26,$AS$27,$AS$28,$AQ$20,$AU$19),""),"")</f>
        <v/>
      </c>
      <c r="N5542" s="95" t="str">
        <f>IF(A5542&lt;&gt;"",IF(MID(C5542,1,1)="r",SigmaEpsReinf(J5542,$AS$42:$AS$43,$AS$41,$AS$39,$AS$40,$AQ$38),""),"")</f>
        <v/>
      </c>
      <c r="Q5542" s="92" t="str">
        <f t="shared" si="876"/>
        <v/>
      </c>
      <c r="R5542" s="92" t="str">
        <f t="shared" si="877"/>
        <v/>
      </c>
      <c r="U5542" s="5"/>
      <c r="V5542" s="5"/>
      <c r="W5542" s="94" t="str">
        <f t="shared" si="875"/>
        <v/>
      </c>
      <c r="X5542" s="94" t="str">
        <f t="shared" si="878"/>
        <v/>
      </c>
      <c r="Y5542" s="5"/>
      <c r="BK5542" s="8"/>
      <c r="BL5542" s="5"/>
      <c r="BM5542" s="5"/>
      <c r="BN5542" s="5"/>
      <c r="BO5542" s="5"/>
      <c r="BP5542" s="1"/>
      <c r="BQ5542" s="1"/>
      <c r="BR5542" s="1"/>
      <c r="BS5542" s="1"/>
      <c r="BT5542" s="1"/>
      <c r="BU5542" s="4"/>
      <c r="BV5542" s="1"/>
      <c r="BW5542" s="3"/>
      <c r="BX5542" s="4"/>
      <c r="BY5542" s="5"/>
      <c r="BZ5542" s="5"/>
      <c r="CA5542" s="5"/>
      <c r="CB5542" s="5"/>
      <c r="CC5542" s="5"/>
      <c r="CD5542" s="43"/>
    </row>
    <row r="5543" spans="1:82" x14ac:dyDescent="0.25">
      <c r="A5543" s="8"/>
      <c r="B5543" s="5"/>
      <c r="C5543" s="5"/>
      <c r="D5543" s="5"/>
      <c r="E5543" s="5"/>
      <c r="F5543" s="94" t="str">
        <f t="shared" si="869"/>
        <v/>
      </c>
      <c r="G5543" s="94" t="str">
        <f t="shared" si="870"/>
        <v/>
      </c>
      <c r="H5543" s="127" t="str">
        <f>IF(A5543&lt;&gt;"",IF(MID(C5543,1,1)="c",$AS$26,IF(MID(C5543,1,1)="r",$AS$41,IF(MID(C5543,1,1)="p",#REF!,#REF!))),"")</f>
        <v/>
      </c>
      <c r="I5543" s="92" t="str">
        <f t="shared" si="871"/>
        <v/>
      </c>
      <c r="J5543" s="92" t="str">
        <f t="shared" si="872"/>
        <v/>
      </c>
      <c r="K5543" s="92" t="str">
        <f t="shared" si="873"/>
        <v/>
      </c>
      <c r="L5543" s="92" t="str">
        <f t="shared" si="874"/>
        <v/>
      </c>
      <c r="M5543" s="95" t="str">
        <f>IF(A5543&lt;&gt;"",IF(MID(C5543,1,1)="c",SigmaEpsConcrete(I5543,$AN$30:$AN$33,$AR$30:$AR$33,$AS$26,$AS$27,$AS$28,$AQ$20,$AU$19),""),"")</f>
        <v/>
      </c>
      <c r="N5543" s="95" t="str">
        <f>IF(A5543&lt;&gt;"",IF(MID(C5543,1,1)="r",SigmaEpsReinf(J5543,$AS$42:$AS$43,$AS$41,$AS$39,$AS$40,$AQ$38),""),"")</f>
        <v/>
      </c>
      <c r="Q5543" s="92" t="str">
        <f t="shared" si="876"/>
        <v/>
      </c>
      <c r="R5543" s="92" t="str">
        <f t="shared" si="877"/>
        <v/>
      </c>
      <c r="U5543" s="5"/>
      <c r="V5543" s="5"/>
      <c r="W5543" s="94" t="str">
        <f t="shared" si="875"/>
        <v/>
      </c>
      <c r="X5543" s="94" t="str">
        <f t="shared" si="878"/>
        <v/>
      </c>
      <c r="Y5543" s="5"/>
      <c r="BK5543" s="8"/>
      <c r="BL5543" s="5"/>
      <c r="BM5543" s="5"/>
      <c r="BN5543" s="5"/>
      <c r="BO5543" s="5"/>
      <c r="BP5543" s="1"/>
      <c r="BQ5543" s="1"/>
      <c r="BR5543" s="1"/>
      <c r="BS5543" s="1"/>
      <c r="BT5543" s="1"/>
      <c r="BU5543" s="4"/>
      <c r="BV5543" s="1"/>
      <c r="BW5543" s="3"/>
      <c r="BX5543" s="4"/>
      <c r="BY5543" s="5"/>
      <c r="BZ5543" s="5"/>
      <c r="CA5543" s="5"/>
      <c r="CB5543" s="5"/>
      <c r="CC5543" s="5"/>
      <c r="CD5543" s="43"/>
    </row>
    <row r="5544" spans="1:82" x14ac:dyDescent="0.25">
      <c r="A5544" s="8"/>
      <c r="B5544" s="5"/>
      <c r="C5544" s="5"/>
      <c r="D5544" s="5"/>
      <c r="E5544" s="5"/>
      <c r="F5544" s="94" t="str">
        <f t="shared" si="869"/>
        <v/>
      </c>
      <c r="G5544" s="94" t="str">
        <f t="shared" si="870"/>
        <v/>
      </c>
      <c r="H5544" s="127" t="str">
        <f>IF(A5544&lt;&gt;"",IF(MID(C5544,1,1)="c",$AS$26,IF(MID(C5544,1,1)="r",$AS$41,IF(MID(C5544,1,1)="p",#REF!,#REF!))),"")</f>
        <v/>
      </c>
      <c r="I5544" s="92" t="str">
        <f t="shared" si="871"/>
        <v/>
      </c>
      <c r="J5544" s="92" t="str">
        <f t="shared" si="872"/>
        <v/>
      </c>
      <c r="K5544" s="92" t="str">
        <f t="shared" si="873"/>
        <v/>
      </c>
      <c r="L5544" s="92" t="str">
        <f t="shared" si="874"/>
        <v/>
      </c>
      <c r="M5544" s="95" t="str">
        <f>IF(A5544&lt;&gt;"",IF(MID(C5544,1,1)="c",SigmaEpsConcrete(I5544,$AN$30:$AN$33,$AR$30:$AR$33,$AS$26,$AS$27,$AS$28,$AQ$20,$AU$19),""),"")</f>
        <v/>
      </c>
      <c r="N5544" s="95" t="str">
        <f>IF(A5544&lt;&gt;"",IF(MID(C5544,1,1)="r",SigmaEpsReinf(J5544,$AS$42:$AS$43,$AS$41,$AS$39,$AS$40,$AQ$38),""),"")</f>
        <v/>
      </c>
      <c r="Q5544" s="92" t="str">
        <f t="shared" si="876"/>
        <v/>
      </c>
      <c r="R5544" s="92" t="str">
        <f t="shared" si="877"/>
        <v/>
      </c>
      <c r="U5544" s="5"/>
      <c r="V5544" s="5"/>
      <c r="W5544" s="94" t="str">
        <f t="shared" si="875"/>
        <v/>
      </c>
      <c r="X5544" s="94" t="str">
        <f t="shared" si="878"/>
        <v/>
      </c>
      <c r="Y5544" s="5"/>
      <c r="BK5544" s="8"/>
      <c r="BL5544" s="5"/>
      <c r="BM5544" s="5"/>
      <c r="BN5544" s="5"/>
      <c r="BO5544" s="5"/>
      <c r="BP5544" s="1"/>
      <c r="BQ5544" s="1"/>
      <c r="BR5544" s="1"/>
      <c r="BS5544" s="1"/>
      <c r="BT5544" s="1"/>
      <c r="BU5544" s="4"/>
      <c r="BV5544" s="1"/>
      <c r="BW5544" s="3"/>
      <c r="BX5544" s="4"/>
      <c r="BY5544" s="5"/>
      <c r="BZ5544" s="5"/>
      <c r="CA5544" s="5"/>
      <c r="CB5544" s="5"/>
      <c r="CC5544" s="5"/>
      <c r="CD5544" s="43"/>
    </row>
    <row r="5545" spans="1:82" x14ac:dyDescent="0.25">
      <c r="A5545" s="8"/>
      <c r="B5545" s="5"/>
      <c r="C5545" s="5"/>
      <c r="D5545" s="5"/>
      <c r="E5545" s="5"/>
      <c r="F5545" s="94" t="str">
        <f t="shared" si="869"/>
        <v/>
      </c>
      <c r="G5545" s="94" t="str">
        <f t="shared" si="870"/>
        <v/>
      </c>
      <c r="H5545" s="127" t="str">
        <f>IF(A5545&lt;&gt;"",IF(MID(C5545,1,1)="c",$AS$26,IF(MID(C5545,1,1)="r",$AS$41,IF(MID(C5545,1,1)="p",#REF!,#REF!))),"")</f>
        <v/>
      </c>
      <c r="I5545" s="92" t="str">
        <f t="shared" si="871"/>
        <v/>
      </c>
      <c r="J5545" s="92" t="str">
        <f t="shared" si="872"/>
        <v/>
      </c>
      <c r="K5545" s="92" t="str">
        <f t="shared" si="873"/>
        <v/>
      </c>
      <c r="L5545" s="92" t="str">
        <f t="shared" si="874"/>
        <v/>
      </c>
      <c r="M5545" s="95" t="str">
        <f>IF(A5545&lt;&gt;"",IF(MID(C5545,1,1)="c",SigmaEpsConcrete(I5545,$AN$30:$AN$33,$AR$30:$AR$33,$AS$26,$AS$27,$AS$28,$AQ$20,$AU$19),""),"")</f>
        <v/>
      </c>
      <c r="N5545" s="95" t="str">
        <f>IF(A5545&lt;&gt;"",IF(MID(C5545,1,1)="r",SigmaEpsReinf(J5545,$AS$42:$AS$43,$AS$41,$AS$39,$AS$40,$AQ$38),""),"")</f>
        <v/>
      </c>
      <c r="Q5545" s="92" t="str">
        <f t="shared" si="876"/>
        <v/>
      </c>
      <c r="R5545" s="92" t="str">
        <f t="shared" si="877"/>
        <v/>
      </c>
      <c r="U5545" s="5"/>
      <c r="V5545" s="5"/>
      <c r="W5545" s="94" t="str">
        <f t="shared" si="875"/>
        <v/>
      </c>
      <c r="X5545" s="94" t="str">
        <f t="shared" si="878"/>
        <v/>
      </c>
      <c r="Y5545" s="5"/>
      <c r="BK5545" s="8"/>
      <c r="BL5545" s="5"/>
      <c r="BM5545" s="5"/>
      <c r="BN5545" s="5"/>
      <c r="BO5545" s="5"/>
      <c r="BP5545" s="1"/>
      <c r="BQ5545" s="1"/>
      <c r="BR5545" s="1"/>
      <c r="BS5545" s="1"/>
      <c r="BT5545" s="1"/>
      <c r="BU5545" s="4"/>
      <c r="BV5545" s="1"/>
      <c r="BW5545" s="3"/>
      <c r="BX5545" s="4"/>
      <c r="BY5545" s="5"/>
      <c r="BZ5545" s="5"/>
      <c r="CA5545" s="5"/>
      <c r="CB5545" s="5"/>
      <c r="CC5545" s="5"/>
      <c r="CD5545" s="43"/>
    </row>
    <row r="5546" spans="1:82" x14ac:dyDescent="0.25">
      <c r="A5546" s="8"/>
      <c r="B5546" s="5"/>
      <c r="C5546" s="5"/>
      <c r="D5546" s="5"/>
      <c r="E5546" s="5"/>
      <c r="F5546" s="94" t="str">
        <f t="shared" si="869"/>
        <v/>
      </c>
      <c r="G5546" s="94" t="str">
        <f t="shared" si="870"/>
        <v/>
      </c>
      <c r="H5546" s="127" t="str">
        <f>IF(A5546&lt;&gt;"",IF(MID(C5546,1,1)="c",$AS$26,IF(MID(C5546,1,1)="r",$AS$41,IF(MID(C5546,1,1)="p",#REF!,#REF!))),"")</f>
        <v/>
      </c>
      <c r="I5546" s="92" t="str">
        <f t="shared" si="871"/>
        <v/>
      </c>
      <c r="J5546" s="92" t="str">
        <f t="shared" si="872"/>
        <v/>
      </c>
      <c r="K5546" s="92" t="str">
        <f t="shared" si="873"/>
        <v/>
      </c>
      <c r="L5546" s="92" t="str">
        <f t="shared" si="874"/>
        <v/>
      </c>
      <c r="M5546" s="95" t="str">
        <f>IF(A5546&lt;&gt;"",IF(MID(C5546,1,1)="c",SigmaEpsConcrete(I5546,$AN$30:$AN$33,$AR$30:$AR$33,$AS$26,$AS$27,$AS$28,$AQ$20,$AU$19),""),"")</f>
        <v/>
      </c>
      <c r="N5546" s="95" t="str">
        <f>IF(A5546&lt;&gt;"",IF(MID(C5546,1,1)="r",SigmaEpsReinf(J5546,$AS$42:$AS$43,$AS$41,$AS$39,$AS$40,$AQ$38),""),"")</f>
        <v/>
      </c>
      <c r="Q5546" s="92" t="str">
        <f t="shared" si="876"/>
        <v/>
      </c>
      <c r="R5546" s="92" t="str">
        <f t="shared" si="877"/>
        <v/>
      </c>
      <c r="U5546" s="5"/>
      <c r="V5546" s="5"/>
      <c r="W5546" s="94" t="str">
        <f t="shared" si="875"/>
        <v/>
      </c>
      <c r="X5546" s="94" t="str">
        <f t="shared" si="878"/>
        <v/>
      </c>
      <c r="Y5546" s="5"/>
      <c r="BK5546" s="8"/>
      <c r="BL5546" s="5"/>
      <c r="BM5546" s="5"/>
      <c r="BN5546" s="5"/>
      <c r="BO5546" s="5"/>
      <c r="BP5546" s="1"/>
      <c r="BQ5546" s="1"/>
      <c r="BR5546" s="1"/>
      <c r="BS5546" s="1"/>
      <c r="BT5546" s="1"/>
      <c r="BU5546" s="4"/>
      <c r="BV5546" s="1"/>
      <c r="BW5546" s="3"/>
      <c r="BX5546" s="4"/>
      <c r="BY5546" s="5"/>
      <c r="BZ5546" s="5"/>
      <c r="CA5546" s="5"/>
      <c r="CB5546" s="5"/>
      <c r="CC5546" s="5"/>
      <c r="CD5546" s="43"/>
    </row>
    <row r="5547" spans="1:82" x14ac:dyDescent="0.25">
      <c r="A5547" s="8"/>
      <c r="B5547" s="5"/>
      <c r="C5547" s="5"/>
      <c r="D5547" s="5"/>
      <c r="E5547" s="5"/>
      <c r="F5547" s="94" t="str">
        <f t="shared" si="869"/>
        <v/>
      </c>
      <c r="G5547" s="94" t="str">
        <f t="shared" si="870"/>
        <v/>
      </c>
      <c r="H5547" s="127" t="str">
        <f>IF(A5547&lt;&gt;"",IF(MID(C5547,1,1)="c",$AS$26,IF(MID(C5547,1,1)="r",$AS$41,IF(MID(C5547,1,1)="p",#REF!,#REF!))),"")</f>
        <v/>
      </c>
      <c r="I5547" s="92" t="str">
        <f t="shared" si="871"/>
        <v/>
      </c>
      <c r="J5547" s="92" t="str">
        <f t="shared" si="872"/>
        <v/>
      </c>
      <c r="K5547" s="92" t="str">
        <f t="shared" si="873"/>
        <v/>
      </c>
      <c r="L5547" s="92" t="str">
        <f t="shared" si="874"/>
        <v/>
      </c>
      <c r="M5547" s="95" t="str">
        <f>IF(A5547&lt;&gt;"",IF(MID(C5547,1,1)="c",SigmaEpsConcrete(I5547,$AN$30:$AN$33,$AR$30:$AR$33,$AS$26,$AS$27,$AS$28,$AQ$20,$AU$19),""),"")</f>
        <v/>
      </c>
      <c r="N5547" s="95" t="str">
        <f>IF(A5547&lt;&gt;"",IF(MID(C5547,1,1)="r",SigmaEpsReinf(J5547,$AS$42:$AS$43,$AS$41,$AS$39,$AS$40,$AQ$38),""),"")</f>
        <v/>
      </c>
      <c r="Q5547" s="92" t="str">
        <f t="shared" si="876"/>
        <v/>
      </c>
      <c r="R5547" s="92" t="str">
        <f t="shared" si="877"/>
        <v/>
      </c>
      <c r="U5547" s="5"/>
      <c r="V5547" s="5"/>
      <c r="W5547" s="94" t="str">
        <f t="shared" si="875"/>
        <v/>
      </c>
      <c r="X5547" s="94" t="str">
        <f t="shared" si="878"/>
        <v/>
      </c>
      <c r="Y5547" s="5"/>
      <c r="BK5547" s="8"/>
      <c r="BL5547" s="5"/>
      <c r="BM5547" s="5"/>
      <c r="BN5547" s="5"/>
      <c r="BO5547" s="5"/>
      <c r="BP5547" s="1"/>
      <c r="BQ5547" s="1"/>
      <c r="BR5547" s="1"/>
      <c r="BS5547" s="1"/>
      <c r="BT5547" s="1"/>
      <c r="BU5547" s="4"/>
      <c r="BV5547" s="1"/>
      <c r="BW5547" s="3"/>
      <c r="BX5547" s="4"/>
      <c r="BY5547" s="5"/>
      <c r="BZ5547" s="5"/>
      <c r="CA5547" s="5"/>
      <c r="CB5547" s="5"/>
      <c r="CC5547" s="5"/>
      <c r="CD5547" s="43"/>
    </row>
    <row r="5548" spans="1:82" x14ac:dyDescent="0.25">
      <c r="A5548" s="8"/>
      <c r="B5548" s="5"/>
      <c r="C5548" s="5"/>
      <c r="D5548" s="5"/>
      <c r="E5548" s="5"/>
      <c r="F5548" s="94" t="str">
        <f t="shared" si="869"/>
        <v/>
      </c>
      <c r="G5548" s="94" t="str">
        <f t="shared" si="870"/>
        <v/>
      </c>
      <c r="H5548" s="127" t="str">
        <f>IF(A5548&lt;&gt;"",IF(MID(C5548,1,1)="c",$AS$26,IF(MID(C5548,1,1)="r",$AS$41,IF(MID(C5548,1,1)="p",#REF!,#REF!))),"")</f>
        <v/>
      </c>
      <c r="I5548" s="92" t="str">
        <f t="shared" si="871"/>
        <v/>
      </c>
      <c r="J5548" s="92" t="str">
        <f t="shared" si="872"/>
        <v/>
      </c>
      <c r="K5548" s="92" t="str">
        <f t="shared" si="873"/>
        <v/>
      </c>
      <c r="L5548" s="92" t="str">
        <f t="shared" si="874"/>
        <v/>
      </c>
      <c r="M5548" s="95" t="str">
        <f>IF(A5548&lt;&gt;"",IF(MID(C5548,1,1)="c",SigmaEpsConcrete(I5548,$AN$30:$AN$33,$AR$30:$AR$33,$AS$26,$AS$27,$AS$28,$AQ$20,$AU$19),""),"")</f>
        <v/>
      </c>
      <c r="N5548" s="95" t="str">
        <f>IF(A5548&lt;&gt;"",IF(MID(C5548,1,1)="r",SigmaEpsReinf(J5548,$AS$42:$AS$43,$AS$41,$AS$39,$AS$40,$AQ$38),""),"")</f>
        <v/>
      </c>
      <c r="Q5548" s="92" t="str">
        <f t="shared" si="876"/>
        <v/>
      </c>
      <c r="R5548" s="92" t="str">
        <f t="shared" si="877"/>
        <v/>
      </c>
      <c r="U5548" s="5"/>
      <c r="V5548" s="5"/>
      <c r="W5548" s="94" t="str">
        <f t="shared" si="875"/>
        <v/>
      </c>
      <c r="X5548" s="94" t="str">
        <f t="shared" si="878"/>
        <v/>
      </c>
      <c r="Y5548" s="5"/>
      <c r="BK5548" s="8"/>
      <c r="BL5548" s="5"/>
      <c r="BM5548" s="5"/>
      <c r="BN5548" s="5"/>
      <c r="BO5548" s="5"/>
      <c r="BP5548" s="1"/>
      <c r="BQ5548" s="1"/>
      <c r="BR5548" s="1"/>
      <c r="BS5548" s="1"/>
      <c r="BT5548" s="1"/>
      <c r="BU5548" s="4"/>
      <c r="BV5548" s="1"/>
      <c r="BW5548" s="3"/>
      <c r="BX5548" s="4"/>
      <c r="BY5548" s="5"/>
      <c r="BZ5548" s="5"/>
      <c r="CA5548" s="5"/>
      <c r="CB5548" s="5"/>
      <c r="CC5548" s="5"/>
      <c r="CD5548" s="43"/>
    </row>
    <row r="5549" spans="1:82" x14ac:dyDescent="0.25">
      <c r="A5549" s="8"/>
      <c r="B5549" s="5"/>
      <c r="C5549" s="5"/>
      <c r="D5549" s="5"/>
      <c r="E5549" s="5"/>
      <c r="F5549" s="94" t="str">
        <f t="shared" si="869"/>
        <v/>
      </c>
      <c r="G5549" s="94" t="str">
        <f t="shared" si="870"/>
        <v/>
      </c>
      <c r="H5549" s="127" t="str">
        <f>IF(A5549&lt;&gt;"",IF(MID(C5549,1,1)="c",$AS$26,IF(MID(C5549,1,1)="r",$AS$41,IF(MID(C5549,1,1)="p",#REF!,#REF!))),"")</f>
        <v/>
      </c>
      <c r="I5549" s="92" t="str">
        <f t="shared" si="871"/>
        <v/>
      </c>
      <c r="J5549" s="92" t="str">
        <f t="shared" si="872"/>
        <v/>
      </c>
      <c r="K5549" s="92" t="str">
        <f t="shared" si="873"/>
        <v/>
      </c>
      <c r="L5549" s="92" t="str">
        <f t="shared" si="874"/>
        <v/>
      </c>
      <c r="M5549" s="95" t="str">
        <f>IF(A5549&lt;&gt;"",IF(MID(C5549,1,1)="c",SigmaEpsConcrete(I5549,$AN$30:$AN$33,$AR$30:$AR$33,$AS$26,$AS$27,$AS$28,$AQ$20,$AU$19),""),"")</f>
        <v/>
      </c>
      <c r="N5549" s="95" t="str">
        <f>IF(A5549&lt;&gt;"",IF(MID(C5549,1,1)="r",SigmaEpsReinf(J5549,$AS$42:$AS$43,$AS$41,$AS$39,$AS$40,$AQ$38),""),"")</f>
        <v/>
      </c>
      <c r="Q5549" s="92" t="str">
        <f t="shared" si="876"/>
        <v/>
      </c>
      <c r="R5549" s="92" t="str">
        <f t="shared" si="877"/>
        <v/>
      </c>
      <c r="U5549" s="5"/>
      <c r="V5549" s="5"/>
      <c r="W5549" s="94" t="str">
        <f t="shared" si="875"/>
        <v/>
      </c>
      <c r="X5549" s="94" t="str">
        <f t="shared" si="878"/>
        <v/>
      </c>
      <c r="Y5549" s="5"/>
      <c r="BK5549" s="8"/>
      <c r="BL5549" s="5"/>
      <c r="BM5549" s="5"/>
      <c r="BN5549" s="5"/>
      <c r="BO5549" s="5"/>
      <c r="BP5549" s="1"/>
      <c r="BQ5549" s="1"/>
      <c r="BR5549" s="1"/>
      <c r="BS5549" s="1"/>
      <c r="BT5549" s="1"/>
      <c r="BU5549" s="4"/>
      <c r="BV5549" s="1"/>
      <c r="BW5549" s="3"/>
      <c r="BX5549" s="4"/>
      <c r="BY5549" s="5"/>
      <c r="BZ5549" s="5"/>
      <c r="CA5549" s="5"/>
      <c r="CB5549" s="5"/>
      <c r="CC5549" s="5"/>
      <c r="CD5549" s="43"/>
    </row>
    <row r="5550" spans="1:82" x14ac:dyDescent="0.25">
      <c r="A5550" s="8"/>
      <c r="B5550" s="5"/>
      <c r="C5550" s="5"/>
      <c r="D5550" s="5"/>
      <c r="E5550" s="5"/>
      <c r="F5550" s="94" t="str">
        <f t="shared" si="869"/>
        <v/>
      </c>
      <c r="G5550" s="94" t="str">
        <f t="shared" si="870"/>
        <v/>
      </c>
      <c r="H5550" s="127" t="str">
        <f>IF(A5550&lt;&gt;"",IF(MID(C5550,1,1)="c",$AS$26,IF(MID(C5550,1,1)="r",$AS$41,IF(MID(C5550,1,1)="p",#REF!,#REF!))),"")</f>
        <v/>
      </c>
      <c r="I5550" s="92" t="str">
        <f t="shared" si="871"/>
        <v/>
      </c>
      <c r="J5550" s="92" t="str">
        <f t="shared" si="872"/>
        <v/>
      </c>
      <c r="K5550" s="92" t="str">
        <f t="shared" si="873"/>
        <v/>
      </c>
      <c r="L5550" s="92" t="str">
        <f t="shared" si="874"/>
        <v/>
      </c>
      <c r="M5550" s="95" t="str">
        <f>IF(A5550&lt;&gt;"",IF(MID(C5550,1,1)="c",SigmaEpsConcrete(I5550,$AN$30:$AN$33,$AR$30:$AR$33,$AS$26,$AS$27,$AS$28,$AQ$20,$AU$19),""),"")</f>
        <v/>
      </c>
      <c r="N5550" s="95" t="str">
        <f>IF(A5550&lt;&gt;"",IF(MID(C5550,1,1)="r",SigmaEpsReinf(J5550,$AS$42:$AS$43,$AS$41,$AS$39,$AS$40,$AQ$38),""),"")</f>
        <v/>
      </c>
      <c r="Q5550" s="92" t="str">
        <f t="shared" si="876"/>
        <v/>
      </c>
      <c r="R5550" s="92" t="str">
        <f t="shared" si="877"/>
        <v/>
      </c>
      <c r="U5550" s="5"/>
      <c r="V5550" s="5"/>
      <c r="W5550" s="94" t="str">
        <f t="shared" si="875"/>
        <v/>
      </c>
      <c r="X5550" s="94" t="str">
        <f t="shared" si="878"/>
        <v/>
      </c>
      <c r="Y5550" s="5"/>
      <c r="BK5550" s="8"/>
      <c r="BL5550" s="5"/>
      <c r="BM5550" s="5"/>
      <c r="BN5550" s="5"/>
      <c r="BO5550" s="5"/>
      <c r="BP5550" s="1"/>
      <c r="BQ5550" s="1"/>
      <c r="BR5550" s="1"/>
      <c r="BS5550" s="1"/>
      <c r="BT5550" s="1"/>
      <c r="BU5550" s="4"/>
      <c r="BV5550" s="1"/>
      <c r="BW5550" s="3"/>
      <c r="BX5550" s="4"/>
      <c r="BY5550" s="5"/>
      <c r="BZ5550" s="5"/>
      <c r="CA5550" s="5"/>
      <c r="CB5550" s="5"/>
      <c r="CC5550" s="5"/>
      <c r="CD5550" s="43"/>
    </row>
    <row r="5551" spans="1:82" x14ac:dyDescent="0.25">
      <c r="A5551" s="8"/>
      <c r="B5551" s="5"/>
      <c r="C5551" s="5"/>
      <c r="D5551" s="5"/>
      <c r="E5551" s="5"/>
      <c r="F5551" s="94" t="str">
        <f t="shared" si="869"/>
        <v/>
      </c>
      <c r="G5551" s="94" t="str">
        <f t="shared" si="870"/>
        <v/>
      </c>
      <c r="H5551" s="127" t="str">
        <f>IF(A5551&lt;&gt;"",IF(MID(C5551,1,1)="c",$AS$26,IF(MID(C5551,1,1)="r",$AS$41,IF(MID(C5551,1,1)="p",#REF!,#REF!))),"")</f>
        <v/>
      </c>
      <c r="I5551" s="92" t="str">
        <f t="shared" si="871"/>
        <v/>
      </c>
      <c r="J5551" s="92" t="str">
        <f t="shared" si="872"/>
        <v/>
      </c>
      <c r="K5551" s="92" t="str">
        <f t="shared" si="873"/>
        <v/>
      </c>
      <c r="L5551" s="92" t="str">
        <f t="shared" si="874"/>
        <v/>
      </c>
      <c r="M5551" s="95" t="str">
        <f>IF(A5551&lt;&gt;"",IF(MID(C5551,1,1)="c",SigmaEpsConcrete(I5551,$AN$30:$AN$33,$AR$30:$AR$33,$AS$26,$AS$27,$AS$28,$AQ$20,$AU$19),""),"")</f>
        <v/>
      </c>
      <c r="N5551" s="95" t="str">
        <f>IF(A5551&lt;&gt;"",IF(MID(C5551,1,1)="r",SigmaEpsReinf(J5551,$AS$42:$AS$43,$AS$41,$AS$39,$AS$40,$AQ$38),""),"")</f>
        <v/>
      </c>
      <c r="Q5551" s="92" t="str">
        <f t="shared" si="876"/>
        <v/>
      </c>
      <c r="R5551" s="92" t="str">
        <f t="shared" si="877"/>
        <v/>
      </c>
      <c r="U5551" s="5"/>
      <c r="V5551" s="5"/>
      <c r="W5551" s="94" t="str">
        <f t="shared" si="875"/>
        <v/>
      </c>
      <c r="X5551" s="94" t="str">
        <f t="shared" si="878"/>
        <v/>
      </c>
      <c r="Y5551" s="5"/>
      <c r="BK5551" s="8"/>
      <c r="BL5551" s="5"/>
      <c r="BM5551" s="5"/>
      <c r="BN5551" s="5"/>
      <c r="BO5551" s="5"/>
      <c r="BP5551" s="1"/>
      <c r="BQ5551" s="1"/>
      <c r="BR5551" s="1"/>
      <c r="BS5551" s="1"/>
      <c r="BT5551" s="1"/>
      <c r="BU5551" s="4"/>
      <c r="BV5551" s="1"/>
      <c r="BW5551" s="3"/>
      <c r="BX5551" s="4"/>
      <c r="BY5551" s="5"/>
      <c r="BZ5551" s="5"/>
      <c r="CA5551" s="5"/>
      <c r="CB5551" s="5"/>
      <c r="CC5551" s="5"/>
      <c r="CD5551" s="43"/>
    </row>
    <row r="5552" spans="1:82" x14ac:dyDescent="0.25">
      <c r="A5552" s="8"/>
      <c r="B5552" s="5"/>
      <c r="C5552" s="5"/>
      <c r="D5552" s="5"/>
      <c r="E5552" s="5"/>
      <c r="F5552" s="94" t="str">
        <f t="shared" si="869"/>
        <v/>
      </c>
      <c r="G5552" s="94" t="str">
        <f t="shared" si="870"/>
        <v/>
      </c>
      <c r="H5552" s="127" t="str">
        <f>IF(A5552&lt;&gt;"",IF(MID(C5552,1,1)="c",$AS$26,IF(MID(C5552,1,1)="r",$AS$41,IF(MID(C5552,1,1)="p",#REF!,#REF!))),"")</f>
        <v/>
      </c>
      <c r="I5552" s="92" t="str">
        <f t="shared" si="871"/>
        <v/>
      </c>
      <c r="J5552" s="92" t="str">
        <f t="shared" si="872"/>
        <v/>
      </c>
      <c r="K5552" s="92" t="str">
        <f t="shared" si="873"/>
        <v/>
      </c>
      <c r="L5552" s="92" t="str">
        <f t="shared" si="874"/>
        <v/>
      </c>
      <c r="M5552" s="95" t="str">
        <f>IF(A5552&lt;&gt;"",IF(MID(C5552,1,1)="c",SigmaEpsConcrete(I5552,$AN$30:$AN$33,$AR$30:$AR$33,$AS$26,$AS$27,$AS$28,$AQ$20,$AU$19),""),"")</f>
        <v/>
      </c>
      <c r="N5552" s="95" t="str">
        <f>IF(A5552&lt;&gt;"",IF(MID(C5552,1,1)="r",SigmaEpsReinf(J5552,$AS$42:$AS$43,$AS$41,$AS$39,$AS$40,$AQ$38),""),"")</f>
        <v/>
      </c>
      <c r="Q5552" s="92" t="str">
        <f t="shared" si="876"/>
        <v/>
      </c>
      <c r="R5552" s="92" t="str">
        <f t="shared" si="877"/>
        <v/>
      </c>
      <c r="U5552" s="5"/>
      <c r="V5552" s="5"/>
      <c r="W5552" s="94" t="str">
        <f t="shared" si="875"/>
        <v/>
      </c>
      <c r="X5552" s="94" t="str">
        <f t="shared" si="878"/>
        <v/>
      </c>
      <c r="Y5552" s="5"/>
      <c r="BK5552" s="8"/>
      <c r="BL5552" s="5"/>
      <c r="BM5552" s="5"/>
      <c r="BN5552" s="5"/>
      <c r="BO5552" s="5"/>
      <c r="BP5552" s="1"/>
      <c r="BQ5552" s="1"/>
      <c r="BR5552" s="1"/>
      <c r="BS5552" s="1"/>
      <c r="BT5552" s="1"/>
      <c r="BU5552" s="4"/>
      <c r="BV5552" s="1"/>
      <c r="BW5552" s="3"/>
      <c r="BX5552" s="4"/>
      <c r="BY5552" s="5"/>
      <c r="BZ5552" s="5"/>
      <c r="CA5552" s="5"/>
      <c r="CB5552" s="5"/>
      <c r="CC5552" s="5"/>
      <c r="CD5552" s="43"/>
    </row>
    <row r="5553" spans="1:82" x14ac:dyDescent="0.25">
      <c r="A5553" s="8"/>
      <c r="B5553" s="5"/>
      <c r="C5553" s="5"/>
      <c r="D5553" s="5"/>
      <c r="E5553" s="5"/>
      <c r="F5553" s="94" t="str">
        <f t="shared" si="869"/>
        <v/>
      </c>
      <c r="G5553" s="94" t="str">
        <f t="shared" si="870"/>
        <v/>
      </c>
      <c r="H5553" s="127" t="str">
        <f>IF(A5553&lt;&gt;"",IF(MID(C5553,1,1)="c",$AS$26,IF(MID(C5553,1,1)="r",$AS$41,IF(MID(C5553,1,1)="p",#REF!,#REF!))),"")</f>
        <v/>
      </c>
      <c r="I5553" s="92" t="str">
        <f t="shared" si="871"/>
        <v/>
      </c>
      <c r="J5553" s="92" t="str">
        <f t="shared" si="872"/>
        <v/>
      </c>
      <c r="K5553" s="92" t="str">
        <f t="shared" si="873"/>
        <v/>
      </c>
      <c r="L5553" s="92" t="str">
        <f t="shared" si="874"/>
        <v/>
      </c>
      <c r="M5553" s="95" t="str">
        <f>IF(A5553&lt;&gt;"",IF(MID(C5553,1,1)="c",SigmaEpsConcrete(I5553,$AN$30:$AN$33,$AR$30:$AR$33,$AS$26,$AS$27,$AS$28,$AQ$20,$AU$19),""),"")</f>
        <v/>
      </c>
      <c r="N5553" s="95" t="str">
        <f>IF(A5553&lt;&gt;"",IF(MID(C5553,1,1)="r",SigmaEpsReinf(J5553,$AS$42:$AS$43,$AS$41,$AS$39,$AS$40,$AQ$38),""),"")</f>
        <v/>
      </c>
      <c r="Q5553" s="92" t="str">
        <f t="shared" si="876"/>
        <v/>
      </c>
      <c r="R5553" s="92" t="str">
        <f t="shared" si="877"/>
        <v/>
      </c>
      <c r="U5553" s="5"/>
      <c r="V5553" s="5"/>
      <c r="W5553" s="94" t="str">
        <f t="shared" si="875"/>
        <v/>
      </c>
      <c r="X5553" s="94" t="str">
        <f t="shared" si="878"/>
        <v/>
      </c>
      <c r="Y5553" s="5"/>
      <c r="BK5553" s="8"/>
      <c r="BL5553" s="5"/>
      <c r="BM5553" s="5"/>
      <c r="BN5553" s="5"/>
      <c r="BO5553" s="5"/>
      <c r="BP5553" s="1"/>
      <c r="BQ5553" s="1"/>
      <c r="BR5553" s="1"/>
      <c r="BS5553" s="1"/>
      <c r="BT5553" s="1"/>
      <c r="BU5553" s="4"/>
      <c r="BV5553" s="1"/>
      <c r="BW5553" s="3"/>
      <c r="BX5553" s="4"/>
      <c r="BY5553" s="5"/>
      <c r="BZ5553" s="5"/>
      <c r="CA5553" s="5"/>
      <c r="CB5553" s="5"/>
      <c r="CC5553" s="5"/>
      <c r="CD5553" s="43"/>
    </row>
    <row r="5554" spans="1:82" x14ac:dyDescent="0.25">
      <c r="A5554" s="8"/>
      <c r="B5554" s="5"/>
      <c r="C5554" s="5"/>
      <c r="D5554" s="5"/>
      <c r="E5554" s="5"/>
      <c r="F5554" s="94" t="str">
        <f t="shared" si="869"/>
        <v/>
      </c>
      <c r="G5554" s="94" t="str">
        <f t="shared" si="870"/>
        <v/>
      </c>
      <c r="H5554" s="127" t="str">
        <f>IF(A5554&lt;&gt;"",IF(MID(C5554,1,1)="c",$AS$26,IF(MID(C5554,1,1)="r",$AS$41,IF(MID(C5554,1,1)="p",#REF!,#REF!))),"")</f>
        <v/>
      </c>
      <c r="I5554" s="92" t="str">
        <f t="shared" si="871"/>
        <v/>
      </c>
      <c r="J5554" s="92" t="str">
        <f t="shared" si="872"/>
        <v/>
      </c>
      <c r="K5554" s="92" t="str">
        <f t="shared" si="873"/>
        <v/>
      </c>
      <c r="L5554" s="92" t="str">
        <f t="shared" si="874"/>
        <v/>
      </c>
      <c r="M5554" s="95" t="str">
        <f>IF(A5554&lt;&gt;"",IF(MID(C5554,1,1)="c",SigmaEpsConcrete(I5554,$AN$30:$AN$33,$AR$30:$AR$33,$AS$26,$AS$27,$AS$28,$AQ$20,$AU$19),""),"")</f>
        <v/>
      </c>
      <c r="N5554" s="95" t="str">
        <f>IF(A5554&lt;&gt;"",IF(MID(C5554,1,1)="r",SigmaEpsReinf(J5554,$AS$42:$AS$43,$AS$41,$AS$39,$AS$40,$AQ$38),""),"")</f>
        <v/>
      </c>
      <c r="Q5554" s="92" t="str">
        <f t="shared" si="876"/>
        <v/>
      </c>
      <c r="R5554" s="92" t="str">
        <f t="shared" si="877"/>
        <v/>
      </c>
      <c r="U5554" s="5"/>
      <c r="V5554" s="5"/>
      <c r="W5554" s="94" t="str">
        <f t="shared" si="875"/>
        <v/>
      </c>
      <c r="X5554" s="94" t="str">
        <f t="shared" si="878"/>
        <v/>
      </c>
      <c r="Y5554" s="5"/>
      <c r="BK5554" s="8"/>
      <c r="BL5554" s="5"/>
      <c r="BM5554" s="5"/>
      <c r="BN5554" s="5"/>
      <c r="BO5554" s="5"/>
      <c r="BP5554" s="1"/>
      <c r="BQ5554" s="1"/>
      <c r="BR5554" s="1"/>
      <c r="BS5554" s="1"/>
      <c r="BT5554" s="1"/>
      <c r="BU5554" s="4"/>
      <c r="BV5554" s="1"/>
      <c r="BW5554" s="3"/>
      <c r="BX5554" s="4"/>
      <c r="BY5554" s="5"/>
      <c r="BZ5554" s="5"/>
      <c r="CA5554" s="5"/>
      <c r="CB5554" s="5"/>
      <c r="CC5554" s="5"/>
      <c r="CD5554" s="43"/>
    </row>
    <row r="5555" spans="1:82" x14ac:dyDescent="0.25">
      <c r="A5555" s="8"/>
      <c r="B5555" s="5"/>
      <c r="C5555" s="5"/>
      <c r="D5555" s="5"/>
      <c r="E5555" s="5"/>
      <c r="F5555" s="94" t="str">
        <f t="shared" si="869"/>
        <v/>
      </c>
      <c r="G5555" s="94" t="str">
        <f t="shared" si="870"/>
        <v/>
      </c>
      <c r="H5555" s="127" t="str">
        <f>IF(A5555&lt;&gt;"",IF(MID(C5555,1,1)="c",$AS$26,IF(MID(C5555,1,1)="r",$AS$41,IF(MID(C5555,1,1)="p",#REF!,#REF!))),"")</f>
        <v/>
      </c>
      <c r="I5555" s="92" t="str">
        <f t="shared" si="871"/>
        <v/>
      </c>
      <c r="J5555" s="92" t="str">
        <f t="shared" si="872"/>
        <v/>
      </c>
      <c r="K5555" s="92" t="str">
        <f t="shared" si="873"/>
        <v/>
      </c>
      <c r="L5555" s="92" t="str">
        <f t="shared" si="874"/>
        <v/>
      </c>
      <c r="M5555" s="95" t="str">
        <f>IF(A5555&lt;&gt;"",IF(MID(C5555,1,1)="c",SigmaEpsConcrete(I5555,$AN$30:$AN$33,$AR$30:$AR$33,$AS$26,$AS$27,$AS$28,$AQ$20,$AU$19),""),"")</f>
        <v/>
      </c>
      <c r="N5555" s="95" t="str">
        <f>IF(A5555&lt;&gt;"",IF(MID(C5555,1,1)="r",SigmaEpsReinf(J5555,$AS$42:$AS$43,$AS$41,$AS$39,$AS$40,$AQ$38),""),"")</f>
        <v/>
      </c>
      <c r="Q5555" s="92" t="str">
        <f t="shared" si="876"/>
        <v/>
      </c>
      <c r="R5555" s="92" t="str">
        <f t="shared" si="877"/>
        <v/>
      </c>
      <c r="U5555" s="5"/>
      <c r="V5555" s="5"/>
      <c r="W5555" s="94" t="str">
        <f t="shared" si="875"/>
        <v/>
      </c>
      <c r="X5555" s="94" t="str">
        <f t="shared" si="878"/>
        <v/>
      </c>
      <c r="Y5555" s="5"/>
      <c r="BK5555" s="8"/>
      <c r="BL5555" s="5"/>
      <c r="BM5555" s="5"/>
      <c r="BN5555" s="5"/>
      <c r="BO5555" s="5"/>
      <c r="BP5555" s="1"/>
      <c r="BQ5555" s="1"/>
      <c r="BR5555" s="1"/>
      <c r="BS5555" s="1"/>
      <c r="BT5555" s="1"/>
      <c r="BU5555" s="4"/>
      <c r="BV5555" s="1"/>
      <c r="BW5555" s="3"/>
      <c r="BX5555" s="4"/>
      <c r="BY5555" s="5"/>
      <c r="BZ5555" s="5"/>
      <c r="CA5555" s="5"/>
      <c r="CB5555" s="5"/>
      <c r="CC5555" s="5"/>
      <c r="CD5555" s="43"/>
    </row>
    <row r="5556" spans="1:82" x14ac:dyDescent="0.25">
      <c r="A5556" s="8"/>
      <c r="B5556" s="5"/>
      <c r="C5556" s="5"/>
      <c r="D5556" s="5"/>
      <c r="E5556" s="5"/>
      <c r="F5556" s="94" t="str">
        <f t="shared" si="869"/>
        <v/>
      </c>
      <c r="G5556" s="94" t="str">
        <f t="shared" si="870"/>
        <v/>
      </c>
      <c r="H5556" s="127" t="str">
        <f>IF(A5556&lt;&gt;"",IF(MID(C5556,1,1)="c",$AS$26,IF(MID(C5556,1,1)="r",$AS$41,IF(MID(C5556,1,1)="p",#REF!,#REF!))),"")</f>
        <v/>
      </c>
      <c r="I5556" s="92" t="str">
        <f t="shared" si="871"/>
        <v/>
      </c>
      <c r="J5556" s="92" t="str">
        <f t="shared" si="872"/>
        <v/>
      </c>
      <c r="K5556" s="92" t="str">
        <f t="shared" si="873"/>
        <v/>
      </c>
      <c r="L5556" s="92" t="str">
        <f t="shared" si="874"/>
        <v/>
      </c>
      <c r="M5556" s="95" t="str">
        <f>IF(A5556&lt;&gt;"",IF(MID(C5556,1,1)="c",SigmaEpsConcrete(I5556,$AN$30:$AN$33,$AR$30:$AR$33,$AS$26,$AS$27,$AS$28,$AQ$20,$AU$19),""),"")</f>
        <v/>
      </c>
      <c r="N5556" s="95" t="str">
        <f>IF(A5556&lt;&gt;"",IF(MID(C5556,1,1)="r",SigmaEpsReinf(J5556,$AS$42:$AS$43,$AS$41,$AS$39,$AS$40,$AQ$38),""),"")</f>
        <v/>
      </c>
      <c r="Q5556" s="92" t="str">
        <f t="shared" si="876"/>
        <v/>
      </c>
      <c r="R5556" s="92" t="str">
        <f t="shared" si="877"/>
        <v/>
      </c>
      <c r="U5556" s="5"/>
      <c r="V5556" s="5"/>
      <c r="W5556" s="94" t="str">
        <f t="shared" si="875"/>
        <v/>
      </c>
      <c r="X5556" s="94" t="str">
        <f t="shared" si="878"/>
        <v/>
      </c>
      <c r="Y5556" s="5"/>
      <c r="BK5556" s="8"/>
      <c r="BL5556" s="5"/>
      <c r="BM5556" s="5"/>
      <c r="BN5556" s="5"/>
      <c r="BO5556" s="5"/>
      <c r="BP5556" s="1"/>
      <c r="BQ5556" s="1"/>
      <c r="BR5556" s="1"/>
      <c r="BS5556" s="1"/>
      <c r="BT5556" s="1"/>
      <c r="BU5556" s="4"/>
      <c r="BV5556" s="1"/>
      <c r="BW5556" s="3"/>
      <c r="BX5556" s="4"/>
      <c r="BY5556" s="5"/>
      <c r="BZ5556" s="5"/>
      <c r="CA5556" s="5"/>
      <c r="CB5556" s="5"/>
      <c r="CC5556" s="5"/>
      <c r="CD5556" s="43"/>
    </row>
    <row r="5557" spans="1:82" x14ac:dyDescent="0.25">
      <c r="A5557" s="8"/>
      <c r="B5557" s="5"/>
      <c r="C5557" s="5"/>
      <c r="D5557" s="5"/>
      <c r="E5557" s="5"/>
      <c r="F5557" s="94" t="str">
        <f t="shared" si="869"/>
        <v/>
      </c>
      <c r="G5557" s="94" t="str">
        <f t="shared" si="870"/>
        <v/>
      </c>
      <c r="H5557" s="127" t="str">
        <f>IF(A5557&lt;&gt;"",IF(MID(C5557,1,1)="c",$AS$26,IF(MID(C5557,1,1)="r",$AS$41,IF(MID(C5557,1,1)="p",#REF!,#REF!))),"")</f>
        <v/>
      </c>
      <c r="I5557" s="92" t="str">
        <f t="shared" si="871"/>
        <v/>
      </c>
      <c r="J5557" s="92" t="str">
        <f t="shared" si="872"/>
        <v/>
      </c>
      <c r="K5557" s="92" t="str">
        <f t="shared" si="873"/>
        <v/>
      </c>
      <c r="L5557" s="92" t="str">
        <f t="shared" si="874"/>
        <v/>
      </c>
      <c r="M5557" s="95" t="str">
        <f>IF(A5557&lt;&gt;"",IF(MID(C5557,1,1)="c",SigmaEpsConcrete(I5557,$AN$30:$AN$33,$AR$30:$AR$33,$AS$26,$AS$27,$AS$28,$AQ$20,$AU$19),""),"")</f>
        <v/>
      </c>
      <c r="N5557" s="95" t="str">
        <f>IF(A5557&lt;&gt;"",IF(MID(C5557,1,1)="r",SigmaEpsReinf(J5557,$AS$42:$AS$43,$AS$41,$AS$39,$AS$40,$AQ$38),""),"")</f>
        <v/>
      </c>
      <c r="Q5557" s="92" t="str">
        <f t="shared" si="876"/>
        <v/>
      </c>
      <c r="R5557" s="92" t="str">
        <f t="shared" si="877"/>
        <v/>
      </c>
      <c r="U5557" s="5"/>
      <c r="V5557" s="5"/>
      <c r="W5557" s="94" t="str">
        <f t="shared" si="875"/>
        <v/>
      </c>
      <c r="X5557" s="94" t="str">
        <f t="shared" si="878"/>
        <v/>
      </c>
      <c r="Y5557" s="5"/>
      <c r="BK5557" s="8"/>
      <c r="BL5557" s="5"/>
      <c r="BM5557" s="5"/>
      <c r="BN5557" s="5"/>
      <c r="BO5557" s="5"/>
      <c r="BP5557" s="1"/>
      <c r="BQ5557" s="1"/>
      <c r="BR5557" s="1"/>
      <c r="BS5557" s="1"/>
      <c r="BT5557" s="1"/>
      <c r="BU5557" s="4"/>
      <c r="BV5557" s="1"/>
      <c r="BW5557" s="3"/>
      <c r="BX5557" s="4"/>
      <c r="BY5557" s="5"/>
      <c r="BZ5557" s="5"/>
      <c r="CA5557" s="5"/>
      <c r="CB5557" s="5"/>
      <c r="CC5557" s="5"/>
      <c r="CD5557" s="43"/>
    </row>
    <row r="5558" spans="1:82" x14ac:dyDescent="0.25">
      <c r="A5558" s="8"/>
      <c r="B5558" s="5"/>
      <c r="C5558" s="5"/>
      <c r="D5558" s="5"/>
      <c r="E5558" s="5"/>
      <c r="F5558" s="94" t="str">
        <f t="shared" si="869"/>
        <v/>
      </c>
      <c r="G5558" s="94" t="str">
        <f t="shared" si="870"/>
        <v/>
      </c>
      <c r="H5558" s="127" t="str">
        <f>IF(A5558&lt;&gt;"",IF(MID(C5558,1,1)="c",$AS$26,IF(MID(C5558,1,1)="r",$AS$41,IF(MID(C5558,1,1)="p",#REF!,#REF!))),"")</f>
        <v/>
      </c>
      <c r="I5558" s="92" t="str">
        <f t="shared" si="871"/>
        <v/>
      </c>
      <c r="J5558" s="92" t="str">
        <f t="shared" si="872"/>
        <v/>
      </c>
      <c r="K5558" s="92" t="str">
        <f t="shared" si="873"/>
        <v/>
      </c>
      <c r="L5558" s="92" t="str">
        <f t="shared" si="874"/>
        <v/>
      </c>
      <c r="M5558" s="95" t="str">
        <f>IF(A5558&lt;&gt;"",IF(MID(C5558,1,1)="c",SigmaEpsConcrete(I5558,$AN$30:$AN$33,$AR$30:$AR$33,$AS$26,$AS$27,$AS$28,$AQ$20,$AU$19),""),"")</f>
        <v/>
      </c>
      <c r="N5558" s="95" t="str">
        <f>IF(A5558&lt;&gt;"",IF(MID(C5558,1,1)="r",SigmaEpsReinf(J5558,$AS$42:$AS$43,$AS$41,$AS$39,$AS$40,$AQ$38),""),"")</f>
        <v/>
      </c>
      <c r="Q5558" s="92" t="str">
        <f t="shared" si="876"/>
        <v/>
      </c>
      <c r="R5558" s="92" t="str">
        <f t="shared" si="877"/>
        <v/>
      </c>
      <c r="U5558" s="5"/>
      <c r="V5558" s="5"/>
      <c r="W5558" s="94" t="str">
        <f t="shared" si="875"/>
        <v/>
      </c>
      <c r="X5558" s="94" t="str">
        <f t="shared" si="878"/>
        <v/>
      </c>
      <c r="Y5558" s="5"/>
      <c r="BK5558" s="8"/>
      <c r="BL5558" s="5"/>
      <c r="BM5558" s="5"/>
      <c r="BN5558" s="5"/>
      <c r="BO5558" s="5"/>
      <c r="BP5558" s="1"/>
      <c r="BQ5558" s="1"/>
      <c r="BR5558" s="1"/>
      <c r="BS5558" s="1"/>
      <c r="BT5558" s="1"/>
      <c r="BU5558" s="4"/>
      <c r="BV5558" s="1"/>
      <c r="BW5558" s="3"/>
      <c r="BX5558" s="4"/>
      <c r="BY5558" s="5"/>
      <c r="BZ5558" s="5"/>
      <c r="CA5558" s="5"/>
      <c r="CB5558" s="5"/>
      <c r="CC5558" s="5"/>
      <c r="CD5558" s="43"/>
    </row>
    <row r="5559" spans="1:82" x14ac:dyDescent="0.25">
      <c r="A5559" s="8"/>
      <c r="B5559" s="5"/>
      <c r="C5559" s="5"/>
      <c r="D5559" s="5"/>
      <c r="E5559" s="5"/>
      <c r="F5559" s="94" t="str">
        <f t="shared" si="869"/>
        <v/>
      </c>
      <c r="G5559" s="94" t="str">
        <f t="shared" si="870"/>
        <v/>
      </c>
      <c r="H5559" s="127" t="str">
        <f>IF(A5559&lt;&gt;"",IF(MID(C5559,1,1)="c",$AS$26,IF(MID(C5559,1,1)="r",$AS$41,IF(MID(C5559,1,1)="p",#REF!,#REF!))),"")</f>
        <v/>
      </c>
      <c r="I5559" s="92" t="str">
        <f t="shared" si="871"/>
        <v/>
      </c>
      <c r="J5559" s="92" t="str">
        <f t="shared" si="872"/>
        <v/>
      </c>
      <c r="K5559" s="92" t="str">
        <f t="shared" si="873"/>
        <v/>
      </c>
      <c r="L5559" s="92" t="str">
        <f t="shared" si="874"/>
        <v/>
      </c>
      <c r="M5559" s="95" t="str">
        <f>IF(A5559&lt;&gt;"",IF(MID(C5559,1,1)="c",SigmaEpsConcrete(I5559,$AN$30:$AN$33,$AR$30:$AR$33,$AS$26,$AS$27,$AS$28,$AQ$20,$AU$19),""),"")</f>
        <v/>
      </c>
      <c r="N5559" s="95" t="str">
        <f>IF(A5559&lt;&gt;"",IF(MID(C5559,1,1)="r",SigmaEpsReinf(J5559,$AS$42:$AS$43,$AS$41,$AS$39,$AS$40,$AQ$38),""),"")</f>
        <v/>
      </c>
      <c r="Q5559" s="92" t="str">
        <f t="shared" si="876"/>
        <v/>
      </c>
      <c r="R5559" s="92" t="str">
        <f t="shared" si="877"/>
        <v/>
      </c>
      <c r="U5559" s="5"/>
      <c r="V5559" s="5"/>
      <c r="W5559" s="94" t="str">
        <f t="shared" si="875"/>
        <v/>
      </c>
      <c r="X5559" s="94" t="str">
        <f t="shared" si="878"/>
        <v/>
      </c>
      <c r="Y5559" s="5"/>
      <c r="BK5559" s="8"/>
      <c r="BL5559" s="5"/>
      <c r="BM5559" s="5"/>
      <c r="BN5559" s="5"/>
      <c r="BO5559" s="5"/>
      <c r="BP5559" s="1"/>
      <c r="BQ5559" s="1"/>
      <c r="BR5559" s="1"/>
      <c r="BS5559" s="1"/>
      <c r="BT5559" s="1"/>
      <c r="BU5559" s="4"/>
      <c r="BV5559" s="1"/>
      <c r="BW5559" s="3"/>
      <c r="BX5559" s="4"/>
      <c r="BY5559" s="5"/>
      <c r="BZ5559" s="5"/>
      <c r="CA5559" s="5"/>
      <c r="CB5559" s="5"/>
      <c r="CC5559" s="5"/>
      <c r="CD5559" s="43"/>
    </row>
    <row r="5560" spans="1:82" x14ac:dyDescent="0.25">
      <c r="A5560" s="8"/>
      <c r="B5560" s="5"/>
      <c r="C5560" s="5"/>
      <c r="D5560" s="5"/>
      <c r="E5560" s="5"/>
      <c r="F5560" s="94" t="str">
        <f t="shared" si="869"/>
        <v/>
      </c>
      <c r="G5560" s="94" t="str">
        <f t="shared" si="870"/>
        <v/>
      </c>
      <c r="H5560" s="127" t="str">
        <f>IF(A5560&lt;&gt;"",IF(MID(C5560,1,1)="c",$AS$26,IF(MID(C5560,1,1)="r",$AS$41,IF(MID(C5560,1,1)="p",#REF!,#REF!))),"")</f>
        <v/>
      </c>
      <c r="I5560" s="92" t="str">
        <f t="shared" si="871"/>
        <v/>
      </c>
      <c r="J5560" s="92" t="str">
        <f t="shared" si="872"/>
        <v/>
      </c>
      <c r="K5560" s="92" t="str">
        <f t="shared" si="873"/>
        <v/>
      </c>
      <c r="L5560" s="92" t="str">
        <f t="shared" si="874"/>
        <v/>
      </c>
      <c r="M5560" s="95" t="str">
        <f>IF(A5560&lt;&gt;"",IF(MID(C5560,1,1)="c",SigmaEpsConcrete(I5560,$AN$30:$AN$33,$AR$30:$AR$33,$AS$26,$AS$27,$AS$28,$AQ$20,$AU$19),""),"")</f>
        <v/>
      </c>
      <c r="N5560" s="95" t="str">
        <f>IF(A5560&lt;&gt;"",IF(MID(C5560,1,1)="r",SigmaEpsReinf(J5560,$AS$42:$AS$43,$AS$41,$AS$39,$AS$40,$AQ$38),""),"")</f>
        <v/>
      </c>
      <c r="Q5560" s="92" t="str">
        <f t="shared" si="876"/>
        <v/>
      </c>
      <c r="R5560" s="92" t="str">
        <f t="shared" si="877"/>
        <v/>
      </c>
      <c r="U5560" s="5"/>
      <c r="V5560" s="5"/>
      <c r="W5560" s="94" t="str">
        <f t="shared" si="875"/>
        <v/>
      </c>
      <c r="X5560" s="94" t="str">
        <f t="shared" si="878"/>
        <v/>
      </c>
      <c r="Y5560" s="5"/>
      <c r="BK5560" s="8"/>
      <c r="BL5560" s="5"/>
      <c r="BM5560" s="5"/>
      <c r="BN5560" s="5"/>
      <c r="BO5560" s="5"/>
      <c r="BP5560" s="1"/>
      <c r="BQ5560" s="1"/>
      <c r="BR5560" s="1"/>
      <c r="BS5560" s="1"/>
      <c r="BT5560" s="1"/>
      <c r="BU5560" s="4"/>
      <c r="BV5560" s="1"/>
      <c r="BW5560" s="3"/>
      <c r="BX5560" s="4"/>
      <c r="BY5560" s="5"/>
      <c r="BZ5560" s="5"/>
      <c r="CA5560" s="5"/>
      <c r="CB5560" s="5"/>
      <c r="CC5560" s="5"/>
      <c r="CD5560" s="43"/>
    </row>
    <row r="5561" spans="1:82" x14ac:dyDescent="0.25">
      <c r="A5561" s="8"/>
      <c r="B5561" s="5"/>
      <c r="C5561" s="5"/>
      <c r="D5561" s="5"/>
      <c r="E5561" s="5"/>
      <c r="F5561" s="94" t="str">
        <f t="shared" si="869"/>
        <v/>
      </c>
      <c r="G5561" s="94" t="str">
        <f t="shared" si="870"/>
        <v/>
      </c>
      <c r="H5561" s="127" t="str">
        <f>IF(A5561&lt;&gt;"",IF(MID(C5561,1,1)="c",$AS$26,IF(MID(C5561,1,1)="r",$AS$41,IF(MID(C5561,1,1)="p",#REF!,#REF!))),"")</f>
        <v/>
      </c>
      <c r="I5561" s="92" t="str">
        <f t="shared" si="871"/>
        <v/>
      </c>
      <c r="J5561" s="92" t="str">
        <f t="shared" si="872"/>
        <v/>
      </c>
      <c r="K5561" s="92" t="str">
        <f t="shared" si="873"/>
        <v/>
      </c>
      <c r="L5561" s="92" t="str">
        <f t="shared" si="874"/>
        <v/>
      </c>
      <c r="M5561" s="95" t="str">
        <f>IF(A5561&lt;&gt;"",IF(MID(C5561,1,1)="c",SigmaEpsConcrete(I5561,$AN$30:$AN$33,$AR$30:$AR$33,$AS$26,$AS$27,$AS$28,$AQ$20,$AU$19),""),"")</f>
        <v/>
      </c>
      <c r="N5561" s="95" t="str">
        <f>IF(A5561&lt;&gt;"",IF(MID(C5561,1,1)="r",SigmaEpsReinf(J5561,$AS$42:$AS$43,$AS$41,$AS$39,$AS$40,$AQ$38),""),"")</f>
        <v/>
      </c>
      <c r="Q5561" s="92" t="str">
        <f t="shared" si="876"/>
        <v/>
      </c>
      <c r="R5561" s="92" t="str">
        <f t="shared" si="877"/>
        <v/>
      </c>
      <c r="U5561" s="5"/>
      <c r="V5561" s="5"/>
      <c r="W5561" s="94" t="str">
        <f t="shared" si="875"/>
        <v/>
      </c>
      <c r="X5561" s="94" t="str">
        <f t="shared" si="878"/>
        <v/>
      </c>
      <c r="Y5561" s="5"/>
      <c r="BK5561" s="8"/>
      <c r="BL5561" s="5"/>
      <c r="BM5561" s="5"/>
      <c r="BN5561" s="5"/>
      <c r="BO5561" s="5"/>
      <c r="BP5561" s="1"/>
      <c r="BQ5561" s="1"/>
      <c r="BR5561" s="1"/>
      <c r="BS5561" s="1"/>
      <c r="BT5561" s="1"/>
      <c r="BU5561" s="4"/>
      <c r="BV5561" s="1"/>
      <c r="BW5561" s="3"/>
      <c r="BX5561" s="4"/>
      <c r="BY5561" s="5"/>
      <c r="BZ5561" s="5"/>
      <c r="CA5561" s="5"/>
      <c r="CB5561" s="5"/>
      <c r="CC5561" s="5"/>
      <c r="CD5561" s="43"/>
    </row>
    <row r="5562" spans="1:82" x14ac:dyDescent="0.25">
      <c r="A5562" s="8"/>
      <c r="B5562" s="5"/>
      <c r="C5562" s="5"/>
      <c r="D5562" s="5"/>
      <c r="E5562" s="5"/>
      <c r="F5562" s="94" t="str">
        <f t="shared" si="869"/>
        <v/>
      </c>
      <c r="G5562" s="94" t="str">
        <f t="shared" si="870"/>
        <v/>
      </c>
      <c r="H5562" s="127" t="str">
        <f>IF(A5562&lt;&gt;"",IF(MID(C5562,1,1)="c",$AS$26,IF(MID(C5562,1,1)="r",$AS$41,IF(MID(C5562,1,1)="p",#REF!,#REF!))),"")</f>
        <v/>
      </c>
      <c r="I5562" s="92" t="str">
        <f t="shared" si="871"/>
        <v/>
      </c>
      <c r="J5562" s="92" t="str">
        <f t="shared" si="872"/>
        <v/>
      </c>
      <c r="K5562" s="92" t="str">
        <f t="shared" si="873"/>
        <v/>
      </c>
      <c r="L5562" s="92" t="str">
        <f t="shared" si="874"/>
        <v/>
      </c>
      <c r="M5562" s="95" t="str">
        <f>IF(A5562&lt;&gt;"",IF(MID(C5562,1,1)="c",SigmaEpsConcrete(I5562,$AN$30:$AN$33,$AR$30:$AR$33,$AS$26,$AS$27,$AS$28,$AQ$20,$AU$19),""),"")</f>
        <v/>
      </c>
      <c r="N5562" s="95" t="str">
        <f>IF(A5562&lt;&gt;"",IF(MID(C5562,1,1)="r",SigmaEpsReinf(J5562,$AS$42:$AS$43,$AS$41,$AS$39,$AS$40,$AQ$38),""),"")</f>
        <v/>
      </c>
      <c r="Q5562" s="92" t="str">
        <f t="shared" si="876"/>
        <v/>
      </c>
      <c r="R5562" s="92" t="str">
        <f t="shared" si="877"/>
        <v/>
      </c>
      <c r="U5562" s="5"/>
      <c r="V5562" s="5"/>
      <c r="W5562" s="94" t="str">
        <f t="shared" si="875"/>
        <v/>
      </c>
      <c r="X5562" s="94" t="str">
        <f t="shared" si="878"/>
        <v/>
      </c>
      <c r="Y5562" s="5"/>
      <c r="BK5562" s="8"/>
      <c r="BL5562" s="5"/>
      <c r="BM5562" s="5"/>
      <c r="BN5562" s="5"/>
      <c r="BO5562" s="5"/>
      <c r="BP5562" s="1"/>
      <c r="BQ5562" s="1"/>
      <c r="BR5562" s="1"/>
      <c r="BS5562" s="1"/>
      <c r="BT5562" s="1"/>
      <c r="BU5562" s="4"/>
      <c r="BV5562" s="1"/>
      <c r="BW5562" s="3"/>
      <c r="BX5562" s="4"/>
      <c r="BY5562" s="5"/>
      <c r="BZ5562" s="5"/>
      <c r="CA5562" s="5"/>
      <c r="CB5562" s="5"/>
      <c r="CC5562" s="5"/>
      <c r="CD5562" s="43"/>
    </row>
    <row r="5563" spans="1:82" x14ac:dyDescent="0.25">
      <c r="A5563" s="8"/>
      <c r="B5563" s="5"/>
      <c r="C5563" s="5"/>
      <c r="D5563" s="5"/>
      <c r="E5563" s="5"/>
      <c r="F5563" s="94" t="str">
        <f t="shared" si="869"/>
        <v/>
      </c>
      <c r="G5563" s="94" t="str">
        <f t="shared" si="870"/>
        <v/>
      </c>
      <c r="H5563" s="127" t="str">
        <f>IF(A5563&lt;&gt;"",IF(MID(C5563,1,1)="c",$AS$26,IF(MID(C5563,1,1)="r",$AS$41,IF(MID(C5563,1,1)="p",#REF!,#REF!))),"")</f>
        <v/>
      </c>
      <c r="I5563" s="92" t="str">
        <f t="shared" si="871"/>
        <v/>
      </c>
      <c r="J5563" s="92" t="str">
        <f t="shared" si="872"/>
        <v/>
      </c>
      <c r="K5563" s="92" t="str">
        <f t="shared" si="873"/>
        <v/>
      </c>
      <c r="L5563" s="92" t="str">
        <f t="shared" si="874"/>
        <v/>
      </c>
      <c r="M5563" s="95" t="str">
        <f>IF(A5563&lt;&gt;"",IF(MID(C5563,1,1)="c",SigmaEpsConcrete(I5563,$AN$30:$AN$33,$AR$30:$AR$33,$AS$26,$AS$27,$AS$28,$AQ$20,$AU$19),""),"")</f>
        <v/>
      </c>
      <c r="N5563" s="95" t="str">
        <f>IF(A5563&lt;&gt;"",IF(MID(C5563,1,1)="r",SigmaEpsReinf(J5563,$AS$42:$AS$43,$AS$41,$AS$39,$AS$40,$AQ$38),""),"")</f>
        <v/>
      </c>
      <c r="Q5563" s="92" t="str">
        <f t="shared" si="876"/>
        <v/>
      </c>
      <c r="R5563" s="92" t="str">
        <f t="shared" si="877"/>
        <v/>
      </c>
      <c r="U5563" s="5"/>
      <c r="V5563" s="5"/>
      <c r="W5563" s="94" t="str">
        <f t="shared" si="875"/>
        <v/>
      </c>
      <c r="X5563" s="94" t="str">
        <f t="shared" si="878"/>
        <v/>
      </c>
      <c r="Y5563" s="5"/>
      <c r="BK5563" s="8"/>
      <c r="BL5563" s="5"/>
      <c r="BM5563" s="5"/>
      <c r="BN5563" s="5"/>
      <c r="BO5563" s="5"/>
      <c r="BP5563" s="1"/>
      <c r="BQ5563" s="1"/>
      <c r="BR5563" s="1"/>
      <c r="BS5563" s="1"/>
      <c r="BT5563" s="1"/>
      <c r="BU5563" s="4"/>
      <c r="BV5563" s="1"/>
      <c r="BW5563" s="3"/>
      <c r="BX5563" s="4"/>
      <c r="BY5563" s="5"/>
      <c r="BZ5563" s="5"/>
      <c r="CA5563" s="5"/>
      <c r="CB5563" s="5"/>
      <c r="CC5563" s="5"/>
      <c r="CD5563" s="43"/>
    </row>
    <row r="5564" spans="1:82" x14ac:dyDescent="0.25">
      <c r="A5564" s="8"/>
      <c r="B5564" s="5"/>
      <c r="C5564" s="5"/>
      <c r="D5564" s="5"/>
      <c r="E5564" s="5"/>
      <c r="F5564" s="94" t="str">
        <f t="shared" si="869"/>
        <v/>
      </c>
      <c r="G5564" s="94" t="str">
        <f t="shared" si="870"/>
        <v/>
      </c>
      <c r="H5564" s="127" t="str">
        <f>IF(A5564&lt;&gt;"",IF(MID(C5564,1,1)="c",$AS$26,IF(MID(C5564,1,1)="r",$AS$41,IF(MID(C5564,1,1)="p",#REF!,#REF!))),"")</f>
        <v/>
      </c>
      <c r="I5564" s="92" t="str">
        <f t="shared" si="871"/>
        <v/>
      </c>
      <c r="J5564" s="92" t="str">
        <f t="shared" si="872"/>
        <v/>
      </c>
      <c r="K5564" s="92" t="str">
        <f t="shared" si="873"/>
        <v/>
      </c>
      <c r="L5564" s="92" t="str">
        <f t="shared" si="874"/>
        <v/>
      </c>
      <c r="M5564" s="95" t="str">
        <f>IF(A5564&lt;&gt;"",IF(MID(C5564,1,1)="c",SigmaEpsConcrete(I5564,$AN$30:$AN$33,$AR$30:$AR$33,$AS$26,$AS$27,$AS$28,$AQ$20,$AU$19),""),"")</f>
        <v/>
      </c>
      <c r="N5564" s="95" t="str">
        <f>IF(A5564&lt;&gt;"",IF(MID(C5564,1,1)="r",SigmaEpsReinf(J5564,$AS$42:$AS$43,$AS$41,$AS$39,$AS$40,$AQ$38),""),"")</f>
        <v/>
      </c>
      <c r="Q5564" s="92" t="str">
        <f t="shared" si="876"/>
        <v/>
      </c>
      <c r="R5564" s="92" t="str">
        <f t="shared" si="877"/>
        <v/>
      </c>
      <c r="U5564" s="5"/>
      <c r="V5564" s="5"/>
      <c r="W5564" s="94" t="str">
        <f t="shared" si="875"/>
        <v/>
      </c>
      <c r="X5564" s="94" t="str">
        <f t="shared" si="878"/>
        <v/>
      </c>
      <c r="Y5564" s="5"/>
      <c r="BK5564" s="8"/>
      <c r="BL5564" s="5"/>
      <c r="BM5564" s="5"/>
      <c r="BN5564" s="5"/>
      <c r="BO5564" s="5"/>
      <c r="BP5564" s="1"/>
      <c r="BQ5564" s="1"/>
      <c r="BR5564" s="1"/>
      <c r="BS5564" s="1"/>
      <c r="BT5564" s="1"/>
      <c r="BU5564" s="4"/>
      <c r="BV5564" s="1"/>
      <c r="BW5564" s="3"/>
      <c r="BX5564" s="4"/>
      <c r="BY5564" s="5"/>
      <c r="BZ5564" s="5"/>
      <c r="CA5564" s="5"/>
      <c r="CB5564" s="5"/>
      <c r="CC5564" s="5"/>
      <c r="CD5564" s="43"/>
    </row>
    <row r="5565" spans="1:82" x14ac:dyDescent="0.25">
      <c r="A5565" s="8"/>
      <c r="B5565" s="5"/>
      <c r="C5565" s="5"/>
      <c r="D5565" s="5"/>
      <c r="E5565" s="5"/>
      <c r="F5565" s="94" t="str">
        <f t="shared" si="869"/>
        <v/>
      </c>
      <c r="G5565" s="94" t="str">
        <f t="shared" si="870"/>
        <v/>
      </c>
      <c r="H5565" s="127" t="str">
        <f>IF(A5565&lt;&gt;"",IF(MID(C5565,1,1)="c",$AS$26,IF(MID(C5565,1,1)="r",$AS$41,IF(MID(C5565,1,1)="p",#REF!,#REF!))),"")</f>
        <v/>
      </c>
      <c r="I5565" s="92" t="str">
        <f t="shared" si="871"/>
        <v/>
      </c>
      <c r="J5565" s="92" t="str">
        <f t="shared" si="872"/>
        <v/>
      </c>
      <c r="K5565" s="92" t="str">
        <f t="shared" si="873"/>
        <v/>
      </c>
      <c r="L5565" s="92" t="str">
        <f t="shared" si="874"/>
        <v/>
      </c>
      <c r="M5565" s="95" t="str">
        <f>IF(A5565&lt;&gt;"",IF(MID(C5565,1,1)="c",SigmaEpsConcrete(I5565,$AN$30:$AN$33,$AR$30:$AR$33,$AS$26,$AS$27,$AS$28,$AQ$20,$AU$19),""),"")</f>
        <v/>
      </c>
      <c r="N5565" s="95" t="str">
        <f>IF(A5565&lt;&gt;"",IF(MID(C5565,1,1)="r",SigmaEpsReinf(J5565,$AS$42:$AS$43,$AS$41,$AS$39,$AS$40,$AQ$38),""),"")</f>
        <v/>
      </c>
      <c r="Q5565" s="92" t="str">
        <f t="shared" si="876"/>
        <v/>
      </c>
      <c r="R5565" s="92" t="str">
        <f t="shared" si="877"/>
        <v/>
      </c>
      <c r="U5565" s="5"/>
      <c r="V5565" s="5"/>
      <c r="W5565" s="94" t="str">
        <f t="shared" si="875"/>
        <v/>
      </c>
      <c r="X5565" s="94" t="str">
        <f t="shared" si="878"/>
        <v/>
      </c>
      <c r="Y5565" s="5"/>
      <c r="BK5565" s="8"/>
      <c r="BL5565" s="5"/>
      <c r="BM5565" s="5"/>
      <c r="BN5565" s="5"/>
      <c r="BO5565" s="5"/>
      <c r="BP5565" s="1"/>
      <c r="BQ5565" s="1"/>
      <c r="BR5565" s="1"/>
      <c r="BS5565" s="1"/>
      <c r="BT5565" s="1"/>
      <c r="BU5565" s="4"/>
      <c r="BV5565" s="1"/>
      <c r="BW5565" s="3"/>
      <c r="BX5565" s="4"/>
      <c r="BY5565" s="5"/>
      <c r="BZ5565" s="5"/>
      <c r="CA5565" s="5"/>
      <c r="CB5565" s="5"/>
      <c r="CC5565" s="5"/>
      <c r="CD5565" s="43"/>
    </row>
    <row r="5566" spans="1:82" x14ac:dyDescent="0.25">
      <c r="A5566" s="8"/>
      <c r="B5566" s="5"/>
      <c r="C5566" s="5"/>
      <c r="D5566" s="5"/>
      <c r="E5566" s="5"/>
      <c r="F5566" s="94" t="str">
        <f t="shared" si="869"/>
        <v/>
      </c>
      <c r="G5566" s="94" t="str">
        <f t="shared" si="870"/>
        <v/>
      </c>
      <c r="H5566" s="127" t="str">
        <f>IF(A5566&lt;&gt;"",IF(MID(C5566,1,1)="c",$AS$26,IF(MID(C5566,1,1)="r",$AS$41,IF(MID(C5566,1,1)="p",#REF!,#REF!))),"")</f>
        <v/>
      </c>
      <c r="I5566" s="92" t="str">
        <f t="shared" si="871"/>
        <v/>
      </c>
      <c r="J5566" s="92" t="str">
        <f t="shared" si="872"/>
        <v/>
      </c>
      <c r="K5566" s="92" t="str">
        <f t="shared" si="873"/>
        <v/>
      </c>
      <c r="L5566" s="92" t="str">
        <f t="shared" si="874"/>
        <v/>
      </c>
      <c r="M5566" s="95" t="str">
        <f>IF(A5566&lt;&gt;"",IF(MID(C5566,1,1)="c",SigmaEpsConcrete(I5566,$AN$30:$AN$33,$AR$30:$AR$33,$AS$26,$AS$27,$AS$28,$AQ$20,$AU$19),""),"")</f>
        <v/>
      </c>
      <c r="N5566" s="95" t="str">
        <f>IF(A5566&lt;&gt;"",IF(MID(C5566,1,1)="r",SigmaEpsReinf(J5566,$AS$42:$AS$43,$AS$41,$AS$39,$AS$40,$AQ$38),""),"")</f>
        <v/>
      </c>
      <c r="Q5566" s="92" t="str">
        <f t="shared" si="876"/>
        <v/>
      </c>
      <c r="R5566" s="92" t="str">
        <f t="shared" si="877"/>
        <v/>
      </c>
      <c r="U5566" s="5"/>
      <c r="V5566" s="5"/>
      <c r="W5566" s="94" t="str">
        <f t="shared" si="875"/>
        <v/>
      </c>
      <c r="X5566" s="94" t="str">
        <f t="shared" si="878"/>
        <v/>
      </c>
      <c r="Y5566" s="5"/>
      <c r="BK5566" s="8"/>
      <c r="BL5566" s="5"/>
      <c r="BM5566" s="5"/>
      <c r="BN5566" s="5"/>
      <c r="BO5566" s="5"/>
      <c r="BP5566" s="1"/>
      <c r="BQ5566" s="1"/>
      <c r="BR5566" s="1"/>
      <c r="BS5566" s="1"/>
      <c r="BT5566" s="1"/>
      <c r="BU5566" s="4"/>
      <c r="BV5566" s="1"/>
      <c r="BW5566" s="3"/>
      <c r="BX5566" s="4"/>
      <c r="BY5566" s="5"/>
      <c r="BZ5566" s="5"/>
      <c r="CA5566" s="5"/>
      <c r="CB5566" s="5"/>
      <c r="CC5566" s="5"/>
      <c r="CD5566" s="43"/>
    </row>
    <row r="5567" spans="1:82" x14ac:dyDescent="0.25">
      <c r="A5567" s="8"/>
      <c r="B5567" s="5"/>
      <c r="C5567" s="5"/>
      <c r="D5567" s="5"/>
      <c r="E5567" s="5"/>
      <c r="F5567" s="94" t="str">
        <f t="shared" si="869"/>
        <v/>
      </c>
      <c r="G5567" s="94" t="str">
        <f t="shared" si="870"/>
        <v/>
      </c>
      <c r="H5567" s="127" t="str">
        <f>IF(A5567&lt;&gt;"",IF(MID(C5567,1,1)="c",$AS$26,IF(MID(C5567,1,1)="r",$AS$41,IF(MID(C5567,1,1)="p",#REF!,#REF!))),"")</f>
        <v/>
      </c>
      <c r="I5567" s="92" t="str">
        <f t="shared" si="871"/>
        <v/>
      </c>
      <c r="J5567" s="92" t="str">
        <f t="shared" si="872"/>
        <v/>
      </c>
      <c r="K5567" s="92" t="str">
        <f t="shared" si="873"/>
        <v/>
      </c>
      <c r="L5567" s="92" t="str">
        <f t="shared" si="874"/>
        <v/>
      </c>
      <c r="M5567" s="95" t="str">
        <f>IF(A5567&lt;&gt;"",IF(MID(C5567,1,1)="c",SigmaEpsConcrete(I5567,$AN$30:$AN$33,$AR$30:$AR$33,$AS$26,$AS$27,$AS$28,$AQ$20,$AU$19),""),"")</f>
        <v/>
      </c>
      <c r="N5567" s="95" t="str">
        <f>IF(A5567&lt;&gt;"",IF(MID(C5567,1,1)="r",SigmaEpsReinf(J5567,$AS$42:$AS$43,$AS$41,$AS$39,$AS$40,$AQ$38),""),"")</f>
        <v/>
      </c>
      <c r="Q5567" s="92" t="str">
        <f t="shared" si="876"/>
        <v/>
      </c>
      <c r="R5567" s="92" t="str">
        <f t="shared" si="877"/>
        <v/>
      </c>
      <c r="U5567" s="5"/>
      <c r="V5567" s="5"/>
      <c r="W5567" s="94" t="str">
        <f t="shared" si="875"/>
        <v/>
      </c>
      <c r="X5567" s="94" t="str">
        <f t="shared" si="878"/>
        <v/>
      </c>
      <c r="Y5567" s="5"/>
      <c r="BK5567" s="8"/>
      <c r="BL5567" s="5"/>
      <c r="BM5567" s="5"/>
      <c r="BN5567" s="5"/>
      <c r="BO5567" s="5"/>
      <c r="BP5567" s="1"/>
      <c r="BQ5567" s="1"/>
      <c r="BR5567" s="1"/>
      <c r="BS5567" s="1"/>
      <c r="BT5567" s="1"/>
      <c r="BU5567" s="4"/>
      <c r="BV5567" s="1"/>
      <c r="BW5567" s="3"/>
      <c r="BX5567" s="4"/>
      <c r="BY5567" s="5"/>
      <c r="BZ5567" s="5"/>
      <c r="CA5567" s="5"/>
      <c r="CB5567" s="5"/>
      <c r="CC5567" s="5"/>
      <c r="CD5567" s="43"/>
    </row>
    <row r="5568" spans="1:82" x14ac:dyDescent="0.25">
      <c r="A5568" s="8"/>
      <c r="B5568" s="5"/>
      <c r="C5568" s="5"/>
      <c r="D5568" s="5"/>
      <c r="E5568" s="5"/>
      <c r="F5568" s="94" t="str">
        <f t="shared" si="869"/>
        <v/>
      </c>
      <c r="G5568" s="94" t="str">
        <f t="shared" si="870"/>
        <v/>
      </c>
      <c r="H5568" s="127" t="str">
        <f>IF(A5568&lt;&gt;"",IF(MID(C5568,1,1)="c",$AS$26,IF(MID(C5568,1,1)="r",$AS$41,IF(MID(C5568,1,1)="p",#REF!,#REF!))),"")</f>
        <v/>
      </c>
      <c r="I5568" s="92" t="str">
        <f t="shared" si="871"/>
        <v/>
      </c>
      <c r="J5568" s="92" t="str">
        <f t="shared" si="872"/>
        <v/>
      </c>
      <c r="K5568" s="92" t="str">
        <f t="shared" si="873"/>
        <v/>
      </c>
      <c r="L5568" s="92" t="str">
        <f t="shared" si="874"/>
        <v/>
      </c>
      <c r="M5568" s="95" t="str">
        <f>IF(A5568&lt;&gt;"",IF(MID(C5568,1,1)="c",SigmaEpsConcrete(I5568,$AN$30:$AN$33,$AR$30:$AR$33,$AS$26,$AS$27,$AS$28,$AQ$20,$AU$19),""),"")</f>
        <v/>
      </c>
      <c r="N5568" s="95" t="str">
        <f>IF(A5568&lt;&gt;"",IF(MID(C5568,1,1)="r",SigmaEpsReinf(J5568,$AS$42:$AS$43,$AS$41,$AS$39,$AS$40,$AQ$38),""),"")</f>
        <v/>
      </c>
      <c r="Q5568" s="92" t="str">
        <f t="shared" si="876"/>
        <v/>
      </c>
      <c r="R5568" s="92" t="str">
        <f t="shared" si="877"/>
        <v/>
      </c>
      <c r="U5568" s="5"/>
      <c r="V5568" s="5"/>
      <c r="W5568" s="94" t="str">
        <f t="shared" si="875"/>
        <v/>
      </c>
      <c r="X5568" s="94" t="str">
        <f t="shared" si="878"/>
        <v/>
      </c>
      <c r="Y5568" s="5"/>
      <c r="BK5568" s="8"/>
      <c r="BL5568" s="5"/>
      <c r="BM5568" s="5"/>
      <c r="BN5568" s="5"/>
      <c r="BO5568" s="5"/>
      <c r="BP5568" s="1"/>
      <c r="BQ5568" s="1"/>
      <c r="BR5568" s="1"/>
      <c r="BS5568" s="1"/>
      <c r="BT5568" s="1"/>
      <c r="BU5568" s="4"/>
      <c r="BV5568" s="1"/>
      <c r="BW5568" s="3"/>
      <c r="BX5568" s="4"/>
      <c r="BY5568" s="5"/>
      <c r="BZ5568" s="5"/>
      <c r="CA5568" s="5"/>
      <c r="CB5568" s="5"/>
      <c r="CC5568" s="5"/>
      <c r="CD5568" s="43"/>
    </row>
    <row r="5569" spans="1:82" x14ac:dyDescent="0.25">
      <c r="A5569" s="8"/>
      <c r="B5569" s="5"/>
      <c r="C5569" s="5"/>
      <c r="D5569" s="5"/>
      <c r="E5569" s="5"/>
      <c r="F5569" s="94" t="str">
        <f t="shared" si="869"/>
        <v/>
      </c>
      <c r="G5569" s="94" t="str">
        <f t="shared" si="870"/>
        <v/>
      </c>
      <c r="H5569" s="127" t="str">
        <f>IF(A5569&lt;&gt;"",IF(MID(C5569,1,1)="c",$AS$26,IF(MID(C5569,1,1)="r",$AS$41,IF(MID(C5569,1,1)="p",#REF!,#REF!))),"")</f>
        <v/>
      </c>
      <c r="I5569" s="92" t="str">
        <f t="shared" si="871"/>
        <v/>
      </c>
      <c r="J5569" s="92" t="str">
        <f t="shared" si="872"/>
        <v/>
      </c>
      <c r="K5569" s="92" t="str">
        <f t="shared" si="873"/>
        <v/>
      </c>
      <c r="L5569" s="92" t="str">
        <f t="shared" si="874"/>
        <v/>
      </c>
      <c r="M5569" s="95" t="str">
        <f>IF(A5569&lt;&gt;"",IF(MID(C5569,1,1)="c",SigmaEpsConcrete(I5569,$AN$30:$AN$33,$AR$30:$AR$33,$AS$26,$AS$27,$AS$28,$AQ$20,$AU$19),""),"")</f>
        <v/>
      </c>
      <c r="N5569" s="95" t="str">
        <f>IF(A5569&lt;&gt;"",IF(MID(C5569,1,1)="r",SigmaEpsReinf(J5569,$AS$42:$AS$43,$AS$41,$AS$39,$AS$40,$AQ$38),""),"")</f>
        <v/>
      </c>
      <c r="Q5569" s="92" t="str">
        <f t="shared" si="876"/>
        <v/>
      </c>
      <c r="R5569" s="92" t="str">
        <f t="shared" si="877"/>
        <v/>
      </c>
      <c r="U5569" s="5"/>
      <c r="V5569" s="5"/>
      <c r="W5569" s="94" t="str">
        <f t="shared" si="875"/>
        <v/>
      </c>
      <c r="X5569" s="94" t="str">
        <f t="shared" si="878"/>
        <v/>
      </c>
      <c r="Y5569" s="5"/>
      <c r="BK5569" s="8"/>
      <c r="BL5569" s="5"/>
      <c r="BM5569" s="5"/>
      <c r="BN5569" s="5"/>
      <c r="BO5569" s="5"/>
      <c r="BP5569" s="1"/>
      <c r="BQ5569" s="1"/>
      <c r="BR5569" s="1"/>
      <c r="BS5569" s="1"/>
      <c r="BT5569" s="1"/>
      <c r="BU5569" s="4"/>
      <c r="BV5569" s="1"/>
      <c r="BW5569" s="3"/>
      <c r="BX5569" s="4"/>
      <c r="BY5569" s="5"/>
      <c r="BZ5569" s="5"/>
      <c r="CA5569" s="5"/>
      <c r="CB5569" s="5"/>
      <c r="CC5569" s="5"/>
      <c r="CD5569" s="43"/>
    </row>
    <row r="5570" spans="1:82" x14ac:dyDescent="0.25">
      <c r="A5570" s="8"/>
      <c r="B5570" s="5"/>
      <c r="C5570" s="5"/>
      <c r="D5570" s="5"/>
      <c r="E5570" s="5"/>
      <c r="F5570" s="94" t="str">
        <f t="shared" si="869"/>
        <v/>
      </c>
      <c r="G5570" s="94" t="str">
        <f t="shared" si="870"/>
        <v/>
      </c>
      <c r="H5570" s="127" t="str">
        <f>IF(A5570&lt;&gt;"",IF(MID(C5570,1,1)="c",$AS$26,IF(MID(C5570,1,1)="r",$AS$41,IF(MID(C5570,1,1)="p",#REF!,#REF!))),"")</f>
        <v/>
      </c>
      <c r="I5570" s="92" t="str">
        <f t="shared" si="871"/>
        <v/>
      </c>
      <c r="J5570" s="92" t="str">
        <f t="shared" si="872"/>
        <v/>
      </c>
      <c r="K5570" s="92" t="str">
        <f t="shared" si="873"/>
        <v/>
      </c>
      <c r="L5570" s="92" t="str">
        <f t="shared" si="874"/>
        <v/>
      </c>
      <c r="M5570" s="95" t="str">
        <f>IF(A5570&lt;&gt;"",IF(MID(C5570,1,1)="c",SigmaEpsConcrete(I5570,$AN$30:$AN$33,$AR$30:$AR$33,$AS$26,$AS$27,$AS$28,$AQ$20,$AU$19),""),"")</f>
        <v/>
      </c>
      <c r="N5570" s="95" t="str">
        <f>IF(A5570&lt;&gt;"",IF(MID(C5570,1,1)="r",SigmaEpsReinf(J5570,$AS$42:$AS$43,$AS$41,$AS$39,$AS$40,$AQ$38),""),"")</f>
        <v/>
      </c>
      <c r="Q5570" s="92" t="str">
        <f t="shared" si="876"/>
        <v/>
      </c>
      <c r="R5570" s="92" t="str">
        <f t="shared" si="877"/>
        <v/>
      </c>
      <c r="U5570" s="5"/>
      <c r="V5570" s="5"/>
      <c r="W5570" s="94" t="str">
        <f t="shared" si="875"/>
        <v/>
      </c>
      <c r="X5570" s="94" t="str">
        <f t="shared" si="878"/>
        <v/>
      </c>
      <c r="Y5570" s="5"/>
      <c r="BK5570" s="8"/>
      <c r="BL5570" s="5"/>
      <c r="BM5570" s="5"/>
      <c r="BN5570" s="5"/>
      <c r="BO5570" s="5"/>
      <c r="BP5570" s="1"/>
      <c r="BQ5570" s="1"/>
      <c r="BR5570" s="1"/>
      <c r="BS5570" s="1"/>
      <c r="BT5570" s="1"/>
      <c r="BU5570" s="4"/>
      <c r="BV5570" s="1"/>
      <c r="BW5570" s="3"/>
      <c r="BX5570" s="4"/>
      <c r="BY5570" s="5"/>
      <c r="BZ5570" s="5"/>
      <c r="CA5570" s="5"/>
      <c r="CB5570" s="5"/>
      <c r="CC5570" s="5"/>
      <c r="CD5570" s="43"/>
    </row>
    <row r="5571" spans="1:82" x14ac:dyDescent="0.25">
      <c r="A5571" s="8"/>
      <c r="B5571" s="5"/>
      <c r="C5571" s="5"/>
      <c r="D5571" s="5"/>
      <c r="E5571" s="5"/>
      <c r="F5571" s="94" t="str">
        <f t="shared" si="869"/>
        <v/>
      </c>
      <c r="G5571" s="94" t="str">
        <f t="shared" si="870"/>
        <v/>
      </c>
      <c r="H5571" s="127" t="str">
        <f>IF(A5571&lt;&gt;"",IF(MID(C5571,1,1)="c",$AS$26,IF(MID(C5571,1,1)="r",$AS$41,IF(MID(C5571,1,1)="p",#REF!,#REF!))),"")</f>
        <v/>
      </c>
      <c r="I5571" s="92" t="str">
        <f t="shared" si="871"/>
        <v/>
      </c>
      <c r="J5571" s="92" t="str">
        <f t="shared" si="872"/>
        <v/>
      </c>
      <c r="K5571" s="92" t="str">
        <f t="shared" si="873"/>
        <v/>
      </c>
      <c r="L5571" s="92" t="str">
        <f t="shared" si="874"/>
        <v/>
      </c>
      <c r="M5571" s="95" t="str">
        <f>IF(A5571&lt;&gt;"",IF(MID(C5571,1,1)="c",SigmaEpsConcrete(I5571,$AN$30:$AN$33,$AR$30:$AR$33,$AS$26,$AS$27,$AS$28,$AQ$20,$AU$19),""),"")</f>
        <v/>
      </c>
      <c r="N5571" s="95" t="str">
        <f>IF(A5571&lt;&gt;"",IF(MID(C5571,1,1)="r",SigmaEpsReinf(J5571,$AS$42:$AS$43,$AS$41,$AS$39,$AS$40,$AQ$38),""),"")</f>
        <v/>
      </c>
      <c r="Q5571" s="92" t="str">
        <f t="shared" si="876"/>
        <v/>
      </c>
      <c r="R5571" s="92" t="str">
        <f t="shared" si="877"/>
        <v/>
      </c>
      <c r="U5571" s="5"/>
      <c r="V5571" s="5"/>
      <c r="W5571" s="94" t="str">
        <f t="shared" si="875"/>
        <v/>
      </c>
      <c r="X5571" s="94" t="str">
        <f t="shared" si="878"/>
        <v/>
      </c>
      <c r="Y5571" s="5"/>
      <c r="BK5571" s="8"/>
      <c r="BL5571" s="5"/>
      <c r="BM5571" s="5"/>
      <c r="BN5571" s="5"/>
      <c r="BO5571" s="5"/>
      <c r="BP5571" s="1"/>
      <c r="BQ5571" s="1"/>
      <c r="BR5571" s="1"/>
      <c r="BS5571" s="1"/>
      <c r="BT5571" s="1"/>
      <c r="BU5571" s="4"/>
      <c r="BV5571" s="1"/>
      <c r="BW5571" s="3"/>
      <c r="BX5571" s="4"/>
      <c r="BY5571" s="5"/>
      <c r="BZ5571" s="5"/>
      <c r="CA5571" s="5"/>
      <c r="CB5571" s="5"/>
      <c r="CC5571" s="5"/>
      <c r="CD5571" s="43"/>
    </row>
    <row r="5572" spans="1:82" x14ac:dyDescent="0.25">
      <c r="A5572" s="8"/>
      <c r="B5572" s="5"/>
      <c r="C5572" s="5"/>
      <c r="D5572" s="5"/>
      <c r="E5572" s="5"/>
      <c r="F5572" s="94" t="str">
        <f t="shared" si="869"/>
        <v/>
      </c>
      <c r="G5572" s="94" t="str">
        <f t="shared" si="870"/>
        <v/>
      </c>
      <c r="H5572" s="127" t="str">
        <f>IF(A5572&lt;&gt;"",IF(MID(C5572,1,1)="c",$AS$26,IF(MID(C5572,1,1)="r",$AS$41,IF(MID(C5572,1,1)="p",#REF!,#REF!))),"")</f>
        <v/>
      </c>
      <c r="I5572" s="92" t="str">
        <f t="shared" si="871"/>
        <v/>
      </c>
      <c r="J5572" s="92" t="str">
        <f t="shared" si="872"/>
        <v/>
      </c>
      <c r="K5572" s="92" t="str">
        <f t="shared" si="873"/>
        <v/>
      </c>
      <c r="L5572" s="92" t="str">
        <f t="shared" si="874"/>
        <v/>
      </c>
      <c r="M5572" s="95" t="str">
        <f>IF(A5572&lt;&gt;"",IF(MID(C5572,1,1)="c",SigmaEpsConcrete(I5572,$AN$30:$AN$33,$AR$30:$AR$33,$AS$26,$AS$27,$AS$28,$AQ$20,$AU$19),""),"")</f>
        <v/>
      </c>
      <c r="N5572" s="95" t="str">
        <f>IF(A5572&lt;&gt;"",IF(MID(C5572,1,1)="r",SigmaEpsReinf(J5572,$AS$42:$AS$43,$AS$41,$AS$39,$AS$40,$AQ$38),""),"")</f>
        <v/>
      </c>
      <c r="Q5572" s="92" t="str">
        <f t="shared" si="876"/>
        <v/>
      </c>
      <c r="R5572" s="92" t="str">
        <f t="shared" si="877"/>
        <v/>
      </c>
      <c r="U5572" s="5"/>
      <c r="V5572" s="5"/>
      <c r="W5572" s="94" t="str">
        <f t="shared" si="875"/>
        <v/>
      </c>
      <c r="X5572" s="94" t="str">
        <f t="shared" si="878"/>
        <v/>
      </c>
      <c r="Y5572" s="5"/>
      <c r="BK5572" s="8"/>
      <c r="BL5572" s="5"/>
      <c r="BM5572" s="5"/>
      <c r="BN5572" s="5"/>
      <c r="BO5572" s="5"/>
      <c r="BP5572" s="1"/>
      <c r="BQ5572" s="1"/>
      <c r="BR5572" s="1"/>
      <c r="BS5572" s="1"/>
      <c r="BT5572" s="1"/>
      <c r="BU5572" s="4"/>
      <c r="BV5572" s="1"/>
      <c r="BW5572" s="3"/>
      <c r="BX5572" s="4"/>
      <c r="BY5572" s="5"/>
      <c r="BZ5572" s="5"/>
      <c r="CA5572" s="5"/>
      <c r="CB5572" s="5"/>
      <c r="CC5572" s="5"/>
      <c r="CD5572" s="43"/>
    </row>
    <row r="5573" spans="1:82" x14ac:dyDescent="0.25">
      <c r="A5573" s="8"/>
      <c r="B5573" s="5"/>
      <c r="C5573" s="5"/>
      <c r="D5573" s="5"/>
      <c r="E5573" s="5"/>
      <c r="F5573" s="94" t="str">
        <f t="shared" si="869"/>
        <v/>
      </c>
      <c r="G5573" s="94" t="str">
        <f t="shared" si="870"/>
        <v/>
      </c>
      <c r="H5573" s="127" t="str">
        <f>IF(A5573&lt;&gt;"",IF(MID(C5573,1,1)="c",$AS$26,IF(MID(C5573,1,1)="r",$AS$41,IF(MID(C5573,1,1)="p",#REF!,#REF!))),"")</f>
        <v/>
      </c>
      <c r="I5573" s="92" t="str">
        <f t="shared" si="871"/>
        <v/>
      </c>
      <c r="J5573" s="92" t="str">
        <f t="shared" si="872"/>
        <v/>
      </c>
      <c r="K5573" s="92" t="str">
        <f t="shared" si="873"/>
        <v/>
      </c>
      <c r="L5573" s="92" t="str">
        <f t="shared" si="874"/>
        <v/>
      </c>
      <c r="M5573" s="95" t="str">
        <f>IF(A5573&lt;&gt;"",IF(MID(C5573,1,1)="c",SigmaEpsConcrete(I5573,$AN$30:$AN$33,$AR$30:$AR$33,$AS$26,$AS$27,$AS$28,$AQ$20,$AU$19),""),"")</f>
        <v/>
      </c>
      <c r="N5573" s="95" t="str">
        <f>IF(A5573&lt;&gt;"",IF(MID(C5573,1,1)="r",SigmaEpsReinf(J5573,$AS$42:$AS$43,$AS$41,$AS$39,$AS$40,$AQ$38),""),"")</f>
        <v/>
      </c>
      <c r="Q5573" s="92" t="str">
        <f t="shared" si="876"/>
        <v/>
      </c>
      <c r="R5573" s="92" t="str">
        <f t="shared" si="877"/>
        <v/>
      </c>
      <c r="U5573" s="5"/>
      <c r="V5573" s="5"/>
      <c r="W5573" s="94" t="str">
        <f t="shared" si="875"/>
        <v/>
      </c>
      <c r="X5573" s="94" t="str">
        <f t="shared" si="878"/>
        <v/>
      </c>
      <c r="Y5573" s="5"/>
      <c r="BK5573" s="8"/>
      <c r="BL5573" s="5"/>
      <c r="BM5573" s="5"/>
      <c r="BN5573" s="5"/>
      <c r="BO5573" s="5"/>
      <c r="BP5573" s="1"/>
      <c r="BQ5573" s="1"/>
      <c r="BR5573" s="1"/>
      <c r="BS5573" s="1"/>
      <c r="BT5573" s="1"/>
      <c r="BU5573" s="4"/>
      <c r="BV5573" s="1"/>
      <c r="BW5573" s="3"/>
      <c r="BX5573" s="4"/>
      <c r="BY5573" s="5"/>
      <c r="BZ5573" s="5"/>
      <c r="CA5573" s="5"/>
      <c r="CB5573" s="5"/>
      <c r="CC5573" s="5"/>
      <c r="CD5573" s="43"/>
    </row>
    <row r="5574" spans="1:82" x14ac:dyDescent="0.25">
      <c r="A5574" s="8"/>
      <c r="B5574" s="5"/>
      <c r="C5574" s="5"/>
      <c r="D5574" s="5"/>
      <c r="E5574" s="5"/>
      <c r="F5574" s="94" t="str">
        <f t="shared" si="869"/>
        <v/>
      </c>
      <c r="G5574" s="94" t="str">
        <f t="shared" si="870"/>
        <v/>
      </c>
      <c r="H5574" s="127" t="str">
        <f>IF(A5574&lt;&gt;"",IF(MID(C5574,1,1)="c",$AS$26,IF(MID(C5574,1,1)="r",$AS$41,IF(MID(C5574,1,1)="p",#REF!,#REF!))),"")</f>
        <v/>
      </c>
      <c r="I5574" s="92" t="str">
        <f t="shared" si="871"/>
        <v/>
      </c>
      <c r="J5574" s="92" t="str">
        <f t="shared" si="872"/>
        <v/>
      </c>
      <c r="K5574" s="92" t="str">
        <f t="shared" si="873"/>
        <v/>
      </c>
      <c r="L5574" s="92" t="str">
        <f t="shared" si="874"/>
        <v/>
      </c>
      <c r="M5574" s="95" t="str">
        <f>IF(A5574&lt;&gt;"",IF(MID(C5574,1,1)="c",SigmaEpsConcrete(I5574,$AN$30:$AN$33,$AR$30:$AR$33,$AS$26,$AS$27,$AS$28,$AQ$20,$AU$19),""),"")</f>
        <v/>
      </c>
      <c r="N5574" s="95" t="str">
        <f>IF(A5574&lt;&gt;"",IF(MID(C5574,1,1)="r",SigmaEpsReinf(J5574,$AS$42:$AS$43,$AS$41,$AS$39,$AS$40,$AQ$38),""),"")</f>
        <v/>
      </c>
      <c r="Q5574" s="92" t="str">
        <f t="shared" si="876"/>
        <v/>
      </c>
      <c r="R5574" s="92" t="str">
        <f t="shared" si="877"/>
        <v/>
      </c>
      <c r="U5574" s="5"/>
      <c r="V5574" s="5"/>
      <c r="W5574" s="94" t="str">
        <f t="shared" si="875"/>
        <v/>
      </c>
      <c r="X5574" s="94" t="str">
        <f t="shared" si="878"/>
        <v/>
      </c>
      <c r="Y5574" s="5"/>
      <c r="BK5574" s="8"/>
      <c r="BL5574" s="5"/>
      <c r="BM5574" s="5"/>
      <c r="BN5574" s="5"/>
      <c r="BO5574" s="5"/>
      <c r="BP5574" s="1"/>
      <c r="BQ5574" s="1"/>
      <c r="BR5574" s="1"/>
      <c r="BS5574" s="1"/>
      <c r="BT5574" s="1"/>
      <c r="BU5574" s="4"/>
      <c r="BV5574" s="1"/>
      <c r="BW5574" s="3"/>
      <c r="BX5574" s="4"/>
      <c r="BY5574" s="5"/>
      <c r="BZ5574" s="5"/>
      <c r="CA5574" s="5"/>
      <c r="CB5574" s="5"/>
      <c r="CC5574" s="5"/>
      <c r="CD5574" s="43"/>
    </row>
    <row r="5575" spans="1:82" x14ac:dyDescent="0.25">
      <c r="A5575" s="8"/>
      <c r="B5575" s="5"/>
      <c r="C5575" s="5"/>
      <c r="D5575" s="5"/>
      <c r="E5575" s="5"/>
      <c r="F5575" s="94" t="str">
        <f t="shared" si="869"/>
        <v/>
      </c>
      <c r="G5575" s="94" t="str">
        <f t="shared" si="870"/>
        <v/>
      </c>
      <c r="H5575" s="127" t="str">
        <f>IF(A5575&lt;&gt;"",IF(MID(C5575,1,1)="c",$AS$26,IF(MID(C5575,1,1)="r",$AS$41,IF(MID(C5575,1,1)="p",#REF!,#REF!))),"")</f>
        <v/>
      </c>
      <c r="I5575" s="92" t="str">
        <f t="shared" si="871"/>
        <v/>
      </c>
      <c r="J5575" s="92" t="str">
        <f t="shared" si="872"/>
        <v/>
      </c>
      <c r="K5575" s="92" t="str">
        <f t="shared" si="873"/>
        <v/>
      </c>
      <c r="L5575" s="92" t="str">
        <f t="shared" si="874"/>
        <v/>
      </c>
      <c r="M5575" s="95" t="str">
        <f>IF(A5575&lt;&gt;"",IF(MID(C5575,1,1)="c",SigmaEpsConcrete(I5575,$AN$30:$AN$33,$AR$30:$AR$33,$AS$26,$AS$27,$AS$28,$AQ$20,$AU$19),""),"")</f>
        <v/>
      </c>
      <c r="N5575" s="95" t="str">
        <f>IF(A5575&lt;&gt;"",IF(MID(C5575,1,1)="r",SigmaEpsReinf(J5575,$AS$42:$AS$43,$AS$41,$AS$39,$AS$40,$AQ$38),""),"")</f>
        <v/>
      </c>
      <c r="Q5575" s="92" t="str">
        <f t="shared" si="876"/>
        <v/>
      </c>
      <c r="R5575" s="92" t="str">
        <f t="shared" si="877"/>
        <v/>
      </c>
      <c r="U5575" s="5"/>
      <c r="V5575" s="5"/>
      <c r="W5575" s="94" t="str">
        <f t="shared" si="875"/>
        <v/>
      </c>
      <c r="X5575" s="94" t="str">
        <f t="shared" si="878"/>
        <v/>
      </c>
      <c r="Y5575" s="5"/>
      <c r="BK5575" s="8"/>
      <c r="BL5575" s="5"/>
      <c r="BM5575" s="5"/>
      <c r="BN5575" s="5"/>
      <c r="BO5575" s="5"/>
      <c r="BP5575" s="1"/>
      <c r="BQ5575" s="1"/>
      <c r="BR5575" s="1"/>
      <c r="BS5575" s="1"/>
      <c r="BT5575" s="1"/>
      <c r="BU5575" s="4"/>
      <c r="BV5575" s="1"/>
      <c r="BW5575" s="3"/>
      <c r="BX5575" s="4"/>
      <c r="BY5575" s="5"/>
      <c r="BZ5575" s="5"/>
      <c r="CA5575" s="5"/>
      <c r="CB5575" s="5"/>
      <c r="CC5575" s="5"/>
      <c r="CD5575" s="43"/>
    </row>
    <row r="5576" spans="1:82" x14ac:dyDescent="0.25">
      <c r="A5576" s="8"/>
      <c r="B5576" s="5"/>
      <c r="C5576" s="5"/>
      <c r="D5576" s="5"/>
      <c r="E5576" s="5"/>
      <c r="F5576" s="94" t="str">
        <f t="shared" si="869"/>
        <v/>
      </c>
      <c r="G5576" s="94" t="str">
        <f t="shared" si="870"/>
        <v/>
      </c>
      <c r="H5576" s="127" t="str">
        <f>IF(A5576&lt;&gt;"",IF(MID(C5576,1,1)="c",$AS$26,IF(MID(C5576,1,1)="r",$AS$41,IF(MID(C5576,1,1)="p",#REF!,#REF!))),"")</f>
        <v/>
      </c>
      <c r="I5576" s="92" t="str">
        <f t="shared" si="871"/>
        <v/>
      </c>
      <c r="J5576" s="92" t="str">
        <f t="shared" si="872"/>
        <v/>
      </c>
      <c r="K5576" s="92" t="str">
        <f t="shared" si="873"/>
        <v/>
      </c>
      <c r="L5576" s="92" t="str">
        <f t="shared" si="874"/>
        <v/>
      </c>
      <c r="M5576" s="95" t="str">
        <f>IF(A5576&lt;&gt;"",IF(MID(C5576,1,1)="c",SigmaEpsConcrete(I5576,$AN$30:$AN$33,$AR$30:$AR$33,$AS$26,$AS$27,$AS$28,$AQ$20,$AU$19),""),"")</f>
        <v/>
      </c>
      <c r="N5576" s="95" t="str">
        <f>IF(A5576&lt;&gt;"",IF(MID(C5576,1,1)="r",SigmaEpsReinf(J5576,$AS$42:$AS$43,$AS$41,$AS$39,$AS$40,$AQ$38),""),"")</f>
        <v/>
      </c>
      <c r="Q5576" s="92" t="str">
        <f t="shared" si="876"/>
        <v/>
      </c>
      <c r="R5576" s="92" t="str">
        <f t="shared" si="877"/>
        <v/>
      </c>
      <c r="U5576" s="5"/>
      <c r="V5576" s="5"/>
      <c r="W5576" s="94" t="str">
        <f t="shared" si="875"/>
        <v/>
      </c>
      <c r="X5576" s="94" t="str">
        <f t="shared" si="878"/>
        <v/>
      </c>
      <c r="Y5576" s="5"/>
      <c r="BK5576" s="8"/>
      <c r="BL5576" s="5"/>
      <c r="BM5576" s="5"/>
      <c r="BN5576" s="5"/>
      <c r="BO5576" s="5"/>
      <c r="BP5576" s="1"/>
      <c r="BQ5576" s="1"/>
      <c r="BR5576" s="1"/>
      <c r="BS5576" s="1"/>
      <c r="BT5576" s="1"/>
      <c r="BU5576" s="4"/>
      <c r="BV5576" s="1"/>
      <c r="BW5576" s="3"/>
      <c r="BX5576" s="4"/>
      <c r="BY5576" s="5"/>
      <c r="BZ5576" s="5"/>
      <c r="CA5576" s="5"/>
      <c r="CB5576" s="5"/>
      <c r="CC5576" s="5"/>
      <c r="CD5576" s="43"/>
    </row>
    <row r="5577" spans="1:82" x14ac:dyDescent="0.25">
      <c r="A5577" s="8"/>
      <c r="B5577" s="5"/>
      <c r="C5577" s="5"/>
      <c r="D5577" s="5"/>
      <c r="E5577" s="5"/>
      <c r="F5577" s="94" t="str">
        <f t="shared" si="869"/>
        <v/>
      </c>
      <c r="G5577" s="94" t="str">
        <f t="shared" si="870"/>
        <v/>
      </c>
      <c r="H5577" s="127" t="str">
        <f>IF(A5577&lt;&gt;"",IF(MID(C5577,1,1)="c",$AS$26,IF(MID(C5577,1,1)="r",$AS$41,IF(MID(C5577,1,1)="p",#REF!,#REF!))),"")</f>
        <v/>
      </c>
      <c r="I5577" s="92" t="str">
        <f t="shared" si="871"/>
        <v/>
      </c>
      <c r="J5577" s="92" t="str">
        <f t="shared" si="872"/>
        <v/>
      </c>
      <c r="K5577" s="92" t="str">
        <f t="shared" si="873"/>
        <v/>
      </c>
      <c r="L5577" s="92" t="str">
        <f t="shared" si="874"/>
        <v/>
      </c>
      <c r="M5577" s="95" t="str">
        <f>IF(A5577&lt;&gt;"",IF(MID(C5577,1,1)="c",SigmaEpsConcrete(I5577,$AN$30:$AN$33,$AR$30:$AR$33,$AS$26,$AS$27,$AS$28,$AQ$20,$AU$19),""),"")</f>
        <v/>
      </c>
      <c r="N5577" s="95" t="str">
        <f>IF(A5577&lt;&gt;"",IF(MID(C5577,1,1)="r",SigmaEpsReinf(J5577,$AS$42:$AS$43,$AS$41,$AS$39,$AS$40,$AQ$38),""),"")</f>
        <v/>
      </c>
      <c r="Q5577" s="92" t="str">
        <f t="shared" si="876"/>
        <v/>
      </c>
      <c r="R5577" s="92" t="str">
        <f t="shared" si="877"/>
        <v/>
      </c>
      <c r="U5577" s="5"/>
      <c r="V5577" s="5"/>
      <c r="W5577" s="94" t="str">
        <f t="shared" si="875"/>
        <v/>
      </c>
      <c r="X5577" s="94" t="str">
        <f t="shared" si="878"/>
        <v/>
      </c>
      <c r="Y5577" s="5"/>
      <c r="BK5577" s="8"/>
      <c r="BL5577" s="5"/>
      <c r="BM5577" s="5"/>
      <c r="BN5577" s="5"/>
      <c r="BO5577" s="5"/>
      <c r="BP5577" s="1"/>
      <c r="BQ5577" s="1"/>
      <c r="BR5577" s="1"/>
      <c r="BS5577" s="1"/>
      <c r="BT5577" s="1"/>
      <c r="BU5577" s="4"/>
      <c r="BV5577" s="1"/>
      <c r="BW5577" s="3"/>
      <c r="BX5577" s="4"/>
      <c r="BY5577" s="5"/>
      <c r="BZ5577" s="5"/>
      <c r="CA5577" s="5"/>
      <c r="CB5577" s="5"/>
      <c r="CC5577" s="5"/>
      <c r="CD5577" s="43"/>
    </row>
    <row r="5578" spans="1:82" x14ac:dyDescent="0.25">
      <c r="A5578" s="8"/>
      <c r="B5578" s="5"/>
      <c r="C5578" s="5"/>
      <c r="D5578" s="5"/>
      <c r="E5578" s="5"/>
      <c r="F5578" s="94" t="str">
        <f t="shared" ref="F5578:F5641" si="879">IF(A5578&lt;&gt;"",(D5578-$AU$86)/10,"")</f>
        <v/>
      </c>
      <c r="G5578" s="94" t="str">
        <f t="shared" ref="G5578:G5641" si="880">IF(A5578&lt;&gt;"",(E5578-$AU$87)/10,"")</f>
        <v/>
      </c>
      <c r="H5578" s="127" t="str">
        <f>IF(A5578&lt;&gt;"",IF(MID(C5578,1,1)="c",$AS$26,IF(MID(C5578,1,1)="r",$AS$41,IF(MID(C5578,1,1)="p",#REF!,#REF!))),"")</f>
        <v/>
      </c>
      <c r="I5578" s="92" t="str">
        <f t="shared" ref="I5578:I5641" si="881">IF($A5578&lt;&gt;"",IF(MID($C5578,1,1)="c",$Y$3+$Y$4*$F5578+$Y$5*$G5578+$BR$43,""),"")</f>
        <v/>
      </c>
      <c r="J5578" s="92" t="str">
        <f t="shared" ref="J5578:J5641" si="882">IF($A5578&lt;&gt;"",IF(MID($C5578,1,1)="r",$Y$3+$Y$4*$F5578+$Y$5*$G5578+$BR$43,""),"")</f>
        <v/>
      </c>
      <c r="K5578" s="92" t="str">
        <f t="shared" ref="K5578:K5641" si="883">IF($A5578&lt;&gt;"",IF(MID($C5578,1,1)="u",$Y$3+$Y$4*$F5578+$Y$5*$G5578+$BR$43,""),"")</f>
        <v/>
      </c>
      <c r="L5578" s="92" t="str">
        <f t="shared" ref="L5578:L5641" si="884">IF($A5578&lt;&gt;"",IF(MID($C5578,1,1)="p",$Y$3+$Y$4*$F5578+$Y$5*$G5578+$BR$43,""),"")</f>
        <v/>
      </c>
      <c r="M5578" s="95" t="str">
        <f>IF(A5578&lt;&gt;"",IF(MID(C5578,1,1)="c",SigmaEpsConcrete(I5578,$AN$30:$AN$33,$AR$30:$AR$33,$AS$26,$AS$27,$AS$28,$AQ$20,$AU$19),""),"")</f>
        <v/>
      </c>
      <c r="N5578" s="95" t="str">
        <f>IF(A5578&lt;&gt;"",IF(MID(C5578,1,1)="r",SigmaEpsReinf(J5578,$AS$42:$AS$43,$AS$41,$AS$39,$AS$40,$AQ$38),""),"")</f>
        <v/>
      </c>
      <c r="Q5578" s="92" t="str">
        <f t="shared" si="876"/>
        <v/>
      </c>
      <c r="R5578" s="92" t="str">
        <f t="shared" si="877"/>
        <v/>
      </c>
      <c r="U5578" s="5"/>
      <c r="V5578" s="5"/>
      <c r="W5578" s="94" t="str">
        <f t="shared" ref="W5578:W5641" si="885">IF(A5578&lt;&gt;"",F5578-$AU$105,"")</f>
        <v/>
      </c>
      <c r="X5578" s="94" t="str">
        <f t="shared" si="878"/>
        <v/>
      </c>
      <c r="Y5578" s="5"/>
      <c r="BK5578" s="8"/>
      <c r="BL5578" s="5"/>
      <c r="BM5578" s="5"/>
      <c r="BN5578" s="5"/>
      <c r="BO5578" s="5"/>
      <c r="BP5578" s="1"/>
      <c r="BQ5578" s="1"/>
      <c r="BR5578" s="1"/>
      <c r="BS5578" s="1"/>
      <c r="BT5578" s="1"/>
      <c r="BU5578" s="4"/>
      <c r="BV5578" s="1"/>
      <c r="BW5578" s="3"/>
      <c r="BX5578" s="4"/>
      <c r="BY5578" s="5"/>
      <c r="BZ5578" s="5"/>
      <c r="CA5578" s="5"/>
      <c r="CB5578" s="5"/>
      <c r="CC5578" s="5"/>
      <c r="CD5578" s="43"/>
    </row>
    <row r="5579" spans="1:82" x14ac:dyDescent="0.25">
      <c r="A5579" s="8"/>
      <c r="B5579" s="5"/>
      <c r="C5579" s="5"/>
      <c r="D5579" s="5"/>
      <c r="E5579" s="5"/>
      <c r="F5579" s="94" t="str">
        <f t="shared" si="879"/>
        <v/>
      </c>
      <c r="G5579" s="94" t="str">
        <f t="shared" si="880"/>
        <v/>
      </c>
      <c r="H5579" s="127" t="str">
        <f>IF(A5579&lt;&gt;"",IF(MID(C5579,1,1)="c",$AS$26,IF(MID(C5579,1,1)="r",$AS$41,IF(MID(C5579,1,1)="p",#REF!,#REF!))),"")</f>
        <v/>
      </c>
      <c r="I5579" s="92" t="str">
        <f t="shared" si="881"/>
        <v/>
      </c>
      <c r="J5579" s="92" t="str">
        <f t="shared" si="882"/>
        <v/>
      </c>
      <c r="K5579" s="92" t="str">
        <f t="shared" si="883"/>
        <v/>
      </c>
      <c r="L5579" s="92" t="str">
        <f t="shared" si="884"/>
        <v/>
      </c>
      <c r="M5579" s="95" t="str">
        <f>IF(A5579&lt;&gt;"",IF(MID(C5579,1,1)="c",SigmaEpsConcrete(I5579,$AN$30:$AN$33,$AR$30:$AR$33,$AS$26,$AS$27,$AS$28,$AQ$20,$AU$19),""),"")</f>
        <v/>
      </c>
      <c r="N5579" s="95" t="str">
        <f>IF(A5579&lt;&gt;"",IF(MID(C5579,1,1)="r",SigmaEpsReinf(J5579,$AS$42:$AS$43,$AS$41,$AS$39,$AS$40,$AQ$38),""),"")</f>
        <v/>
      </c>
      <c r="Q5579" s="92" t="str">
        <f t="shared" ref="Q5579:Q5642" si="886">IF(A5579&lt;&gt;"",IF(MID(C5579,1,1)="c",IF(ISERROR(M5579/I5579),"",M5579/I5579),""),"")</f>
        <v/>
      </c>
      <c r="R5579" s="92" t="str">
        <f t="shared" ref="R5579:R5642" si="887">IF(A5579&lt;&gt;"",IF(MID(C5579,1,1)="r",IF(ISERROR(N5579/J5579),"",N5579/J5579),""),"")</f>
        <v/>
      </c>
      <c r="U5579" s="5"/>
      <c r="V5579" s="5"/>
      <c r="W5579" s="94" t="str">
        <f t="shared" si="885"/>
        <v/>
      </c>
      <c r="X5579" s="94" t="str">
        <f t="shared" ref="X5579:X5642" si="888">IF(B5579&lt;&gt;"",G5579-$AU$106,"")</f>
        <v/>
      </c>
      <c r="Y5579" s="5"/>
      <c r="BK5579" s="8"/>
      <c r="BL5579" s="5"/>
      <c r="BM5579" s="5"/>
      <c r="BN5579" s="5"/>
      <c r="BO5579" s="5"/>
      <c r="BP5579" s="1"/>
      <c r="BQ5579" s="1"/>
      <c r="BR5579" s="1"/>
      <c r="BS5579" s="1"/>
      <c r="BT5579" s="1"/>
      <c r="BU5579" s="4"/>
      <c r="BV5579" s="1"/>
      <c r="BW5579" s="3"/>
      <c r="BX5579" s="4"/>
      <c r="BY5579" s="5"/>
      <c r="BZ5579" s="5"/>
      <c r="CA5579" s="5"/>
      <c r="CB5579" s="5"/>
      <c r="CC5579" s="5"/>
      <c r="CD5579" s="43"/>
    </row>
    <row r="5580" spans="1:82" x14ac:dyDescent="0.25">
      <c r="A5580" s="8"/>
      <c r="B5580" s="5"/>
      <c r="C5580" s="5"/>
      <c r="D5580" s="5"/>
      <c r="E5580" s="5"/>
      <c r="F5580" s="94" t="str">
        <f t="shared" si="879"/>
        <v/>
      </c>
      <c r="G5580" s="94" t="str">
        <f t="shared" si="880"/>
        <v/>
      </c>
      <c r="H5580" s="127" t="str">
        <f>IF(A5580&lt;&gt;"",IF(MID(C5580,1,1)="c",$AS$26,IF(MID(C5580,1,1)="r",$AS$41,IF(MID(C5580,1,1)="p",#REF!,#REF!))),"")</f>
        <v/>
      </c>
      <c r="I5580" s="92" t="str">
        <f t="shared" si="881"/>
        <v/>
      </c>
      <c r="J5580" s="92" t="str">
        <f t="shared" si="882"/>
        <v/>
      </c>
      <c r="K5580" s="92" t="str">
        <f t="shared" si="883"/>
        <v/>
      </c>
      <c r="L5580" s="92" t="str">
        <f t="shared" si="884"/>
        <v/>
      </c>
      <c r="M5580" s="95" t="str">
        <f>IF(A5580&lt;&gt;"",IF(MID(C5580,1,1)="c",SigmaEpsConcrete(I5580,$AN$30:$AN$33,$AR$30:$AR$33,$AS$26,$AS$27,$AS$28,$AQ$20,$AU$19),""),"")</f>
        <v/>
      </c>
      <c r="N5580" s="95" t="str">
        <f>IF(A5580&lt;&gt;"",IF(MID(C5580,1,1)="r",SigmaEpsReinf(J5580,$AS$42:$AS$43,$AS$41,$AS$39,$AS$40,$AQ$38),""),"")</f>
        <v/>
      </c>
      <c r="Q5580" s="92" t="str">
        <f t="shared" si="886"/>
        <v/>
      </c>
      <c r="R5580" s="92" t="str">
        <f t="shared" si="887"/>
        <v/>
      </c>
      <c r="U5580" s="5"/>
      <c r="V5580" s="5"/>
      <c r="W5580" s="94" t="str">
        <f t="shared" si="885"/>
        <v/>
      </c>
      <c r="X5580" s="94" t="str">
        <f t="shared" si="888"/>
        <v/>
      </c>
      <c r="Y5580" s="5"/>
      <c r="BK5580" s="8"/>
      <c r="BL5580" s="5"/>
      <c r="BM5580" s="5"/>
      <c r="BN5580" s="5"/>
      <c r="BO5580" s="5"/>
      <c r="BP5580" s="1"/>
      <c r="BQ5580" s="1"/>
      <c r="BR5580" s="1"/>
      <c r="BS5580" s="1"/>
      <c r="BT5580" s="1"/>
      <c r="BU5580" s="4"/>
      <c r="BV5580" s="1"/>
      <c r="BW5580" s="3"/>
      <c r="BX5580" s="4"/>
      <c r="BY5580" s="5"/>
      <c r="BZ5580" s="5"/>
      <c r="CA5580" s="5"/>
      <c r="CB5580" s="5"/>
      <c r="CC5580" s="5"/>
      <c r="CD5580" s="43"/>
    </row>
    <row r="5581" spans="1:82" x14ac:dyDescent="0.25">
      <c r="A5581" s="8"/>
      <c r="B5581" s="5"/>
      <c r="C5581" s="5"/>
      <c r="D5581" s="5"/>
      <c r="E5581" s="5"/>
      <c r="F5581" s="94" t="str">
        <f t="shared" si="879"/>
        <v/>
      </c>
      <c r="G5581" s="94" t="str">
        <f t="shared" si="880"/>
        <v/>
      </c>
      <c r="H5581" s="127" t="str">
        <f>IF(A5581&lt;&gt;"",IF(MID(C5581,1,1)="c",$AS$26,IF(MID(C5581,1,1)="r",$AS$41,IF(MID(C5581,1,1)="p",#REF!,#REF!))),"")</f>
        <v/>
      </c>
      <c r="I5581" s="92" t="str">
        <f t="shared" si="881"/>
        <v/>
      </c>
      <c r="J5581" s="92" t="str">
        <f t="shared" si="882"/>
        <v/>
      </c>
      <c r="K5581" s="92" t="str">
        <f t="shared" si="883"/>
        <v/>
      </c>
      <c r="L5581" s="92" t="str">
        <f t="shared" si="884"/>
        <v/>
      </c>
      <c r="M5581" s="95" t="str">
        <f>IF(A5581&lt;&gt;"",IF(MID(C5581,1,1)="c",SigmaEpsConcrete(I5581,$AN$30:$AN$33,$AR$30:$AR$33,$AS$26,$AS$27,$AS$28,$AQ$20,$AU$19),""),"")</f>
        <v/>
      </c>
      <c r="N5581" s="95" t="str">
        <f>IF(A5581&lt;&gt;"",IF(MID(C5581,1,1)="r",SigmaEpsReinf(J5581,$AS$42:$AS$43,$AS$41,$AS$39,$AS$40,$AQ$38),""),"")</f>
        <v/>
      </c>
      <c r="Q5581" s="92" t="str">
        <f t="shared" si="886"/>
        <v/>
      </c>
      <c r="R5581" s="92" t="str">
        <f t="shared" si="887"/>
        <v/>
      </c>
      <c r="U5581" s="5"/>
      <c r="V5581" s="5"/>
      <c r="W5581" s="94" t="str">
        <f t="shared" si="885"/>
        <v/>
      </c>
      <c r="X5581" s="94" t="str">
        <f t="shared" si="888"/>
        <v/>
      </c>
      <c r="Y5581" s="5"/>
      <c r="BK5581" s="8"/>
      <c r="BL5581" s="5"/>
      <c r="BM5581" s="5"/>
      <c r="BN5581" s="5"/>
      <c r="BO5581" s="5"/>
      <c r="BP5581" s="1"/>
      <c r="BQ5581" s="1"/>
      <c r="BR5581" s="1"/>
      <c r="BS5581" s="1"/>
      <c r="BT5581" s="1"/>
      <c r="BU5581" s="4"/>
      <c r="BV5581" s="1"/>
      <c r="BW5581" s="3"/>
      <c r="BX5581" s="4"/>
      <c r="BY5581" s="5"/>
      <c r="BZ5581" s="5"/>
      <c r="CA5581" s="5"/>
      <c r="CB5581" s="5"/>
      <c r="CC5581" s="5"/>
      <c r="CD5581" s="43"/>
    </row>
    <row r="5582" spans="1:82" x14ac:dyDescent="0.25">
      <c r="A5582" s="8"/>
      <c r="B5582" s="5"/>
      <c r="C5582" s="5"/>
      <c r="D5582" s="5"/>
      <c r="E5582" s="5"/>
      <c r="F5582" s="94" t="str">
        <f t="shared" si="879"/>
        <v/>
      </c>
      <c r="G5582" s="94" t="str">
        <f t="shared" si="880"/>
        <v/>
      </c>
      <c r="H5582" s="127" t="str">
        <f>IF(A5582&lt;&gt;"",IF(MID(C5582,1,1)="c",$AS$26,IF(MID(C5582,1,1)="r",$AS$41,IF(MID(C5582,1,1)="p",#REF!,#REF!))),"")</f>
        <v/>
      </c>
      <c r="I5582" s="92" t="str">
        <f t="shared" si="881"/>
        <v/>
      </c>
      <c r="J5582" s="92" t="str">
        <f t="shared" si="882"/>
        <v/>
      </c>
      <c r="K5582" s="92" t="str">
        <f t="shared" si="883"/>
        <v/>
      </c>
      <c r="L5582" s="92" t="str">
        <f t="shared" si="884"/>
        <v/>
      </c>
      <c r="M5582" s="95" t="str">
        <f>IF(A5582&lt;&gt;"",IF(MID(C5582,1,1)="c",SigmaEpsConcrete(I5582,$AN$30:$AN$33,$AR$30:$AR$33,$AS$26,$AS$27,$AS$28,$AQ$20,$AU$19),""),"")</f>
        <v/>
      </c>
      <c r="N5582" s="95" t="str">
        <f>IF(A5582&lt;&gt;"",IF(MID(C5582,1,1)="r",SigmaEpsReinf(J5582,$AS$42:$AS$43,$AS$41,$AS$39,$AS$40,$AQ$38),""),"")</f>
        <v/>
      </c>
      <c r="Q5582" s="92" t="str">
        <f t="shared" si="886"/>
        <v/>
      </c>
      <c r="R5582" s="92" t="str">
        <f t="shared" si="887"/>
        <v/>
      </c>
      <c r="U5582" s="5"/>
      <c r="V5582" s="5"/>
      <c r="W5582" s="94" t="str">
        <f t="shared" si="885"/>
        <v/>
      </c>
      <c r="X5582" s="94" t="str">
        <f t="shared" si="888"/>
        <v/>
      </c>
      <c r="Y5582" s="5"/>
      <c r="BK5582" s="8"/>
      <c r="BL5582" s="5"/>
      <c r="BM5582" s="5"/>
      <c r="BN5582" s="5"/>
      <c r="BO5582" s="5"/>
      <c r="BP5582" s="1"/>
      <c r="BQ5582" s="1"/>
      <c r="BR5582" s="1"/>
      <c r="BS5582" s="1"/>
      <c r="BT5582" s="1"/>
      <c r="BU5582" s="4"/>
      <c r="BV5582" s="1"/>
      <c r="BW5582" s="3"/>
      <c r="BX5582" s="4"/>
      <c r="BY5582" s="5"/>
      <c r="BZ5582" s="5"/>
      <c r="CA5582" s="5"/>
      <c r="CB5582" s="5"/>
      <c r="CC5582" s="5"/>
      <c r="CD5582" s="43"/>
    </row>
    <row r="5583" spans="1:82" x14ac:dyDescent="0.25">
      <c r="A5583" s="8"/>
      <c r="B5583" s="5"/>
      <c r="C5583" s="5"/>
      <c r="D5583" s="5"/>
      <c r="E5583" s="5"/>
      <c r="F5583" s="94" t="str">
        <f t="shared" si="879"/>
        <v/>
      </c>
      <c r="G5583" s="94" t="str">
        <f t="shared" si="880"/>
        <v/>
      </c>
      <c r="H5583" s="127" t="str">
        <f>IF(A5583&lt;&gt;"",IF(MID(C5583,1,1)="c",$AS$26,IF(MID(C5583,1,1)="r",$AS$41,IF(MID(C5583,1,1)="p",#REF!,#REF!))),"")</f>
        <v/>
      </c>
      <c r="I5583" s="92" t="str">
        <f t="shared" si="881"/>
        <v/>
      </c>
      <c r="J5583" s="92" t="str">
        <f t="shared" si="882"/>
        <v/>
      </c>
      <c r="K5583" s="92" t="str">
        <f t="shared" si="883"/>
        <v/>
      </c>
      <c r="L5583" s="92" t="str">
        <f t="shared" si="884"/>
        <v/>
      </c>
      <c r="M5583" s="95" t="str">
        <f>IF(A5583&lt;&gt;"",IF(MID(C5583,1,1)="c",SigmaEpsConcrete(I5583,$AN$30:$AN$33,$AR$30:$AR$33,$AS$26,$AS$27,$AS$28,$AQ$20,$AU$19),""),"")</f>
        <v/>
      </c>
      <c r="N5583" s="95" t="str">
        <f>IF(A5583&lt;&gt;"",IF(MID(C5583,1,1)="r",SigmaEpsReinf(J5583,$AS$42:$AS$43,$AS$41,$AS$39,$AS$40,$AQ$38),""),"")</f>
        <v/>
      </c>
      <c r="Q5583" s="92" t="str">
        <f t="shared" si="886"/>
        <v/>
      </c>
      <c r="R5583" s="92" t="str">
        <f t="shared" si="887"/>
        <v/>
      </c>
      <c r="U5583" s="5"/>
      <c r="V5583" s="5"/>
      <c r="W5583" s="94" t="str">
        <f t="shared" si="885"/>
        <v/>
      </c>
      <c r="X5583" s="94" t="str">
        <f t="shared" si="888"/>
        <v/>
      </c>
      <c r="Y5583" s="5"/>
      <c r="BK5583" s="8"/>
      <c r="BL5583" s="5"/>
      <c r="BM5583" s="5"/>
      <c r="BN5583" s="5"/>
      <c r="BO5583" s="5"/>
      <c r="BP5583" s="1"/>
      <c r="BQ5583" s="1"/>
      <c r="BR5583" s="1"/>
      <c r="BS5583" s="1"/>
      <c r="BT5583" s="1"/>
      <c r="BU5583" s="4"/>
      <c r="BV5583" s="1"/>
      <c r="BW5583" s="3"/>
      <c r="BX5583" s="4"/>
      <c r="BY5583" s="5"/>
      <c r="BZ5583" s="5"/>
      <c r="CA5583" s="5"/>
      <c r="CB5583" s="5"/>
      <c r="CC5583" s="5"/>
      <c r="CD5583" s="43"/>
    </row>
    <row r="5584" spans="1:82" x14ac:dyDescent="0.25">
      <c r="A5584" s="8"/>
      <c r="B5584" s="5"/>
      <c r="C5584" s="5"/>
      <c r="D5584" s="5"/>
      <c r="E5584" s="5"/>
      <c r="F5584" s="94" t="str">
        <f t="shared" si="879"/>
        <v/>
      </c>
      <c r="G5584" s="94" t="str">
        <f t="shared" si="880"/>
        <v/>
      </c>
      <c r="H5584" s="127" t="str">
        <f>IF(A5584&lt;&gt;"",IF(MID(C5584,1,1)="c",$AS$26,IF(MID(C5584,1,1)="r",$AS$41,IF(MID(C5584,1,1)="p",#REF!,#REF!))),"")</f>
        <v/>
      </c>
      <c r="I5584" s="92" t="str">
        <f t="shared" si="881"/>
        <v/>
      </c>
      <c r="J5584" s="92" t="str">
        <f t="shared" si="882"/>
        <v/>
      </c>
      <c r="K5584" s="92" t="str">
        <f t="shared" si="883"/>
        <v/>
      </c>
      <c r="L5584" s="92" t="str">
        <f t="shared" si="884"/>
        <v/>
      </c>
      <c r="M5584" s="95" t="str">
        <f>IF(A5584&lt;&gt;"",IF(MID(C5584,1,1)="c",SigmaEpsConcrete(I5584,$AN$30:$AN$33,$AR$30:$AR$33,$AS$26,$AS$27,$AS$28,$AQ$20,$AU$19),""),"")</f>
        <v/>
      </c>
      <c r="N5584" s="95" t="str">
        <f>IF(A5584&lt;&gt;"",IF(MID(C5584,1,1)="r",SigmaEpsReinf(J5584,$AS$42:$AS$43,$AS$41,$AS$39,$AS$40,$AQ$38),""),"")</f>
        <v/>
      </c>
      <c r="Q5584" s="92" t="str">
        <f t="shared" si="886"/>
        <v/>
      </c>
      <c r="R5584" s="92" t="str">
        <f t="shared" si="887"/>
        <v/>
      </c>
      <c r="U5584" s="5"/>
      <c r="V5584" s="5"/>
      <c r="W5584" s="94" t="str">
        <f t="shared" si="885"/>
        <v/>
      </c>
      <c r="X5584" s="94" t="str">
        <f t="shared" si="888"/>
        <v/>
      </c>
      <c r="Y5584" s="5"/>
      <c r="BK5584" s="8"/>
      <c r="BL5584" s="5"/>
      <c r="BM5584" s="5"/>
      <c r="BN5584" s="5"/>
      <c r="BO5584" s="5"/>
      <c r="BP5584" s="1"/>
      <c r="BQ5584" s="1"/>
      <c r="BR5584" s="1"/>
      <c r="BS5584" s="1"/>
      <c r="BT5584" s="1"/>
      <c r="BU5584" s="4"/>
      <c r="BV5584" s="1"/>
      <c r="BW5584" s="3"/>
      <c r="BX5584" s="4"/>
      <c r="BY5584" s="5"/>
      <c r="BZ5584" s="5"/>
      <c r="CA5584" s="5"/>
      <c r="CB5584" s="5"/>
      <c r="CC5584" s="5"/>
      <c r="CD5584" s="43"/>
    </row>
    <row r="5585" spans="1:82" x14ac:dyDescent="0.25">
      <c r="A5585" s="8"/>
      <c r="B5585" s="5"/>
      <c r="C5585" s="5"/>
      <c r="D5585" s="5"/>
      <c r="E5585" s="5"/>
      <c r="F5585" s="94" t="str">
        <f t="shared" si="879"/>
        <v/>
      </c>
      <c r="G5585" s="94" t="str">
        <f t="shared" si="880"/>
        <v/>
      </c>
      <c r="H5585" s="127" t="str">
        <f>IF(A5585&lt;&gt;"",IF(MID(C5585,1,1)="c",$AS$26,IF(MID(C5585,1,1)="r",$AS$41,IF(MID(C5585,1,1)="p",#REF!,#REF!))),"")</f>
        <v/>
      </c>
      <c r="I5585" s="92" t="str">
        <f t="shared" si="881"/>
        <v/>
      </c>
      <c r="J5585" s="92" t="str">
        <f t="shared" si="882"/>
        <v/>
      </c>
      <c r="K5585" s="92" t="str">
        <f t="shared" si="883"/>
        <v/>
      </c>
      <c r="L5585" s="92" t="str">
        <f t="shared" si="884"/>
        <v/>
      </c>
      <c r="M5585" s="95" t="str">
        <f>IF(A5585&lt;&gt;"",IF(MID(C5585,1,1)="c",SigmaEpsConcrete(I5585,$AN$30:$AN$33,$AR$30:$AR$33,$AS$26,$AS$27,$AS$28,$AQ$20,$AU$19),""),"")</f>
        <v/>
      </c>
      <c r="N5585" s="95" t="str">
        <f>IF(A5585&lt;&gt;"",IF(MID(C5585,1,1)="r",SigmaEpsReinf(J5585,$AS$42:$AS$43,$AS$41,$AS$39,$AS$40,$AQ$38),""),"")</f>
        <v/>
      </c>
      <c r="Q5585" s="92" t="str">
        <f t="shared" si="886"/>
        <v/>
      </c>
      <c r="R5585" s="92" t="str">
        <f t="shared" si="887"/>
        <v/>
      </c>
      <c r="U5585" s="5"/>
      <c r="V5585" s="5"/>
      <c r="W5585" s="94" t="str">
        <f t="shared" si="885"/>
        <v/>
      </c>
      <c r="X5585" s="94" t="str">
        <f t="shared" si="888"/>
        <v/>
      </c>
      <c r="Y5585" s="5"/>
      <c r="BK5585" s="8"/>
      <c r="BL5585" s="5"/>
      <c r="BM5585" s="5"/>
      <c r="BN5585" s="5"/>
      <c r="BO5585" s="5"/>
      <c r="BP5585" s="1"/>
      <c r="BQ5585" s="1"/>
      <c r="BR5585" s="1"/>
      <c r="BS5585" s="1"/>
      <c r="BT5585" s="1"/>
      <c r="BU5585" s="4"/>
      <c r="BV5585" s="1"/>
      <c r="BW5585" s="3"/>
      <c r="BX5585" s="4"/>
      <c r="BY5585" s="5"/>
      <c r="BZ5585" s="5"/>
      <c r="CA5585" s="5"/>
      <c r="CB5585" s="5"/>
      <c r="CC5585" s="5"/>
      <c r="CD5585" s="43"/>
    </row>
    <row r="5586" spans="1:82" x14ac:dyDescent="0.25">
      <c r="A5586" s="8"/>
      <c r="B5586" s="5"/>
      <c r="C5586" s="5"/>
      <c r="D5586" s="5"/>
      <c r="E5586" s="5"/>
      <c r="F5586" s="94" t="str">
        <f t="shared" si="879"/>
        <v/>
      </c>
      <c r="G5586" s="94" t="str">
        <f t="shared" si="880"/>
        <v/>
      </c>
      <c r="H5586" s="127" t="str">
        <f>IF(A5586&lt;&gt;"",IF(MID(C5586,1,1)="c",$AS$26,IF(MID(C5586,1,1)="r",$AS$41,IF(MID(C5586,1,1)="p",#REF!,#REF!))),"")</f>
        <v/>
      </c>
      <c r="I5586" s="92" t="str">
        <f t="shared" si="881"/>
        <v/>
      </c>
      <c r="J5586" s="92" t="str">
        <f t="shared" si="882"/>
        <v/>
      </c>
      <c r="K5586" s="92" t="str">
        <f t="shared" si="883"/>
        <v/>
      </c>
      <c r="L5586" s="92" t="str">
        <f t="shared" si="884"/>
        <v/>
      </c>
      <c r="M5586" s="95" t="str">
        <f>IF(A5586&lt;&gt;"",IF(MID(C5586,1,1)="c",SigmaEpsConcrete(I5586,$AN$30:$AN$33,$AR$30:$AR$33,$AS$26,$AS$27,$AS$28,$AQ$20,$AU$19),""),"")</f>
        <v/>
      </c>
      <c r="N5586" s="95" t="str">
        <f>IF(A5586&lt;&gt;"",IF(MID(C5586,1,1)="r",SigmaEpsReinf(J5586,$AS$42:$AS$43,$AS$41,$AS$39,$AS$40,$AQ$38),""),"")</f>
        <v/>
      </c>
      <c r="Q5586" s="92" t="str">
        <f t="shared" si="886"/>
        <v/>
      </c>
      <c r="R5586" s="92" t="str">
        <f t="shared" si="887"/>
        <v/>
      </c>
      <c r="U5586" s="5"/>
      <c r="V5586" s="5"/>
      <c r="W5586" s="94" t="str">
        <f t="shared" si="885"/>
        <v/>
      </c>
      <c r="X5586" s="94" t="str">
        <f t="shared" si="888"/>
        <v/>
      </c>
      <c r="Y5586" s="5"/>
      <c r="BK5586" s="8"/>
      <c r="BL5586" s="5"/>
      <c r="BM5586" s="5"/>
      <c r="BN5586" s="5"/>
      <c r="BO5586" s="5"/>
      <c r="BP5586" s="1"/>
      <c r="BQ5586" s="1"/>
      <c r="BR5586" s="1"/>
      <c r="BS5586" s="1"/>
      <c r="BT5586" s="1"/>
      <c r="BU5586" s="4"/>
      <c r="BV5586" s="1"/>
      <c r="BW5586" s="3"/>
      <c r="BX5586" s="4"/>
      <c r="BY5586" s="5"/>
      <c r="BZ5586" s="5"/>
      <c r="CA5586" s="5"/>
      <c r="CB5586" s="5"/>
      <c r="CC5586" s="5"/>
      <c r="CD5586" s="43"/>
    </row>
    <row r="5587" spans="1:82" x14ac:dyDescent="0.25">
      <c r="A5587" s="8"/>
      <c r="B5587" s="5"/>
      <c r="C5587" s="5"/>
      <c r="D5587" s="5"/>
      <c r="E5587" s="5"/>
      <c r="F5587" s="94" t="str">
        <f t="shared" si="879"/>
        <v/>
      </c>
      <c r="G5587" s="94" t="str">
        <f t="shared" si="880"/>
        <v/>
      </c>
      <c r="H5587" s="127" t="str">
        <f>IF(A5587&lt;&gt;"",IF(MID(C5587,1,1)="c",$AS$26,IF(MID(C5587,1,1)="r",$AS$41,IF(MID(C5587,1,1)="p",#REF!,#REF!))),"")</f>
        <v/>
      </c>
      <c r="I5587" s="92" t="str">
        <f t="shared" si="881"/>
        <v/>
      </c>
      <c r="J5587" s="92" t="str">
        <f t="shared" si="882"/>
        <v/>
      </c>
      <c r="K5587" s="92" t="str">
        <f t="shared" si="883"/>
        <v/>
      </c>
      <c r="L5587" s="92" t="str">
        <f t="shared" si="884"/>
        <v/>
      </c>
      <c r="M5587" s="95" t="str">
        <f>IF(A5587&lt;&gt;"",IF(MID(C5587,1,1)="c",SigmaEpsConcrete(I5587,$AN$30:$AN$33,$AR$30:$AR$33,$AS$26,$AS$27,$AS$28,$AQ$20,$AU$19),""),"")</f>
        <v/>
      </c>
      <c r="N5587" s="95" t="str">
        <f>IF(A5587&lt;&gt;"",IF(MID(C5587,1,1)="r",SigmaEpsReinf(J5587,$AS$42:$AS$43,$AS$41,$AS$39,$AS$40,$AQ$38),""),"")</f>
        <v/>
      </c>
      <c r="Q5587" s="92" t="str">
        <f t="shared" si="886"/>
        <v/>
      </c>
      <c r="R5587" s="92" t="str">
        <f t="shared" si="887"/>
        <v/>
      </c>
      <c r="U5587" s="5"/>
      <c r="V5587" s="5"/>
      <c r="W5587" s="94" t="str">
        <f t="shared" si="885"/>
        <v/>
      </c>
      <c r="X5587" s="94" t="str">
        <f t="shared" si="888"/>
        <v/>
      </c>
      <c r="Y5587" s="5"/>
      <c r="BK5587" s="8"/>
      <c r="BL5587" s="5"/>
      <c r="BM5587" s="5"/>
      <c r="BN5587" s="5"/>
      <c r="BO5587" s="5"/>
      <c r="BP5587" s="1"/>
      <c r="BQ5587" s="1"/>
      <c r="BR5587" s="1"/>
      <c r="BS5587" s="1"/>
      <c r="BT5587" s="1"/>
      <c r="BU5587" s="4"/>
      <c r="BV5587" s="1"/>
      <c r="BW5587" s="3"/>
      <c r="BX5587" s="4"/>
      <c r="BY5587" s="5"/>
      <c r="BZ5587" s="5"/>
      <c r="CA5587" s="5"/>
      <c r="CB5587" s="5"/>
      <c r="CC5587" s="5"/>
      <c r="CD5587" s="43"/>
    </row>
    <row r="5588" spans="1:82" x14ac:dyDescent="0.25">
      <c r="A5588" s="8"/>
      <c r="B5588" s="5"/>
      <c r="C5588" s="5"/>
      <c r="D5588" s="5"/>
      <c r="E5588" s="5"/>
      <c r="F5588" s="94" t="str">
        <f t="shared" si="879"/>
        <v/>
      </c>
      <c r="G5588" s="94" t="str">
        <f t="shared" si="880"/>
        <v/>
      </c>
      <c r="H5588" s="127" t="str">
        <f>IF(A5588&lt;&gt;"",IF(MID(C5588,1,1)="c",$AS$26,IF(MID(C5588,1,1)="r",$AS$41,IF(MID(C5588,1,1)="p",#REF!,#REF!))),"")</f>
        <v/>
      </c>
      <c r="I5588" s="92" t="str">
        <f t="shared" si="881"/>
        <v/>
      </c>
      <c r="J5588" s="92" t="str">
        <f t="shared" si="882"/>
        <v/>
      </c>
      <c r="K5588" s="92" t="str">
        <f t="shared" si="883"/>
        <v/>
      </c>
      <c r="L5588" s="92" t="str">
        <f t="shared" si="884"/>
        <v/>
      </c>
      <c r="M5588" s="95" t="str">
        <f>IF(A5588&lt;&gt;"",IF(MID(C5588,1,1)="c",SigmaEpsConcrete(I5588,$AN$30:$AN$33,$AR$30:$AR$33,$AS$26,$AS$27,$AS$28,$AQ$20,$AU$19),""),"")</f>
        <v/>
      </c>
      <c r="N5588" s="95" t="str">
        <f>IF(A5588&lt;&gt;"",IF(MID(C5588,1,1)="r",SigmaEpsReinf(J5588,$AS$42:$AS$43,$AS$41,$AS$39,$AS$40,$AQ$38),""),"")</f>
        <v/>
      </c>
      <c r="Q5588" s="92" t="str">
        <f t="shared" si="886"/>
        <v/>
      </c>
      <c r="R5588" s="92" t="str">
        <f t="shared" si="887"/>
        <v/>
      </c>
      <c r="U5588" s="5"/>
      <c r="V5588" s="5"/>
      <c r="W5588" s="94" t="str">
        <f t="shared" si="885"/>
        <v/>
      </c>
      <c r="X5588" s="94" t="str">
        <f t="shared" si="888"/>
        <v/>
      </c>
      <c r="Y5588" s="5"/>
      <c r="BK5588" s="8"/>
      <c r="BL5588" s="5"/>
      <c r="BM5588" s="5"/>
      <c r="BN5588" s="5"/>
      <c r="BO5588" s="5"/>
      <c r="BP5588" s="1"/>
      <c r="BQ5588" s="1"/>
      <c r="BR5588" s="1"/>
      <c r="BS5588" s="1"/>
      <c r="BT5588" s="1"/>
      <c r="BU5588" s="4"/>
      <c r="BV5588" s="1"/>
      <c r="BW5588" s="3"/>
      <c r="BX5588" s="4"/>
      <c r="BY5588" s="5"/>
      <c r="BZ5588" s="5"/>
      <c r="CA5588" s="5"/>
      <c r="CB5588" s="5"/>
      <c r="CC5588" s="5"/>
      <c r="CD5588" s="43"/>
    </row>
    <row r="5589" spans="1:82" x14ac:dyDescent="0.25">
      <c r="A5589" s="8"/>
      <c r="B5589" s="5"/>
      <c r="C5589" s="5"/>
      <c r="D5589" s="5"/>
      <c r="E5589" s="5"/>
      <c r="F5589" s="94" t="str">
        <f t="shared" si="879"/>
        <v/>
      </c>
      <c r="G5589" s="94" t="str">
        <f t="shared" si="880"/>
        <v/>
      </c>
      <c r="H5589" s="127" t="str">
        <f>IF(A5589&lt;&gt;"",IF(MID(C5589,1,1)="c",$AS$26,IF(MID(C5589,1,1)="r",$AS$41,IF(MID(C5589,1,1)="p",#REF!,#REF!))),"")</f>
        <v/>
      </c>
      <c r="I5589" s="92" t="str">
        <f t="shared" si="881"/>
        <v/>
      </c>
      <c r="J5589" s="92" t="str">
        <f t="shared" si="882"/>
        <v/>
      </c>
      <c r="K5589" s="92" t="str">
        <f t="shared" si="883"/>
        <v/>
      </c>
      <c r="L5589" s="92" t="str">
        <f t="shared" si="884"/>
        <v/>
      </c>
      <c r="M5589" s="95" t="str">
        <f>IF(A5589&lt;&gt;"",IF(MID(C5589,1,1)="c",SigmaEpsConcrete(I5589,$AN$30:$AN$33,$AR$30:$AR$33,$AS$26,$AS$27,$AS$28,$AQ$20,$AU$19),""),"")</f>
        <v/>
      </c>
      <c r="N5589" s="95" t="str">
        <f>IF(A5589&lt;&gt;"",IF(MID(C5589,1,1)="r",SigmaEpsReinf(J5589,$AS$42:$AS$43,$AS$41,$AS$39,$AS$40,$AQ$38),""),"")</f>
        <v/>
      </c>
      <c r="Q5589" s="92" t="str">
        <f t="shared" si="886"/>
        <v/>
      </c>
      <c r="R5589" s="92" t="str">
        <f t="shared" si="887"/>
        <v/>
      </c>
      <c r="U5589" s="5"/>
      <c r="V5589" s="5"/>
      <c r="W5589" s="94" t="str">
        <f t="shared" si="885"/>
        <v/>
      </c>
      <c r="X5589" s="94" t="str">
        <f t="shared" si="888"/>
        <v/>
      </c>
      <c r="Y5589" s="5"/>
      <c r="BK5589" s="8"/>
      <c r="BL5589" s="5"/>
      <c r="BM5589" s="5"/>
      <c r="BN5589" s="5"/>
      <c r="BO5589" s="5"/>
      <c r="BP5589" s="1"/>
      <c r="BQ5589" s="1"/>
      <c r="BR5589" s="1"/>
      <c r="BS5589" s="1"/>
      <c r="BT5589" s="1"/>
      <c r="BU5589" s="4"/>
      <c r="BV5589" s="1"/>
      <c r="BW5589" s="3"/>
      <c r="BX5589" s="4"/>
      <c r="BY5589" s="5"/>
      <c r="BZ5589" s="5"/>
      <c r="CA5589" s="5"/>
      <c r="CB5589" s="5"/>
      <c r="CC5589" s="5"/>
      <c r="CD5589" s="43"/>
    </row>
    <row r="5590" spans="1:82" x14ac:dyDescent="0.25">
      <c r="A5590" s="8"/>
      <c r="B5590" s="5"/>
      <c r="C5590" s="5"/>
      <c r="D5590" s="5"/>
      <c r="E5590" s="5"/>
      <c r="F5590" s="94" t="str">
        <f t="shared" si="879"/>
        <v/>
      </c>
      <c r="G5590" s="94" t="str">
        <f t="shared" si="880"/>
        <v/>
      </c>
      <c r="H5590" s="127" t="str">
        <f>IF(A5590&lt;&gt;"",IF(MID(C5590,1,1)="c",$AS$26,IF(MID(C5590,1,1)="r",$AS$41,IF(MID(C5590,1,1)="p",#REF!,#REF!))),"")</f>
        <v/>
      </c>
      <c r="I5590" s="92" t="str">
        <f t="shared" si="881"/>
        <v/>
      </c>
      <c r="J5590" s="92" t="str">
        <f t="shared" si="882"/>
        <v/>
      </c>
      <c r="K5590" s="92" t="str">
        <f t="shared" si="883"/>
        <v/>
      </c>
      <c r="L5590" s="92" t="str">
        <f t="shared" si="884"/>
        <v/>
      </c>
      <c r="M5590" s="95" t="str">
        <f>IF(A5590&lt;&gt;"",IF(MID(C5590,1,1)="c",SigmaEpsConcrete(I5590,$AN$30:$AN$33,$AR$30:$AR$33,$AS$26,$AS$27,$AS$28,$AQ$20,$AU$19),""),"")</f>
        <v/>
      </c>
      <c r="N5590" s="95" t="str">
        <f>IF(A5590&lt;&gt;"",IF(MID(C5590,1,1)="r",SigmaEpsReinf(J5590,$AS$42:$AS$43,$AS$41,$AS$39,$AS$40,$AQ$38),""),"")</f>
        <v/>
      </c>
      <c r="Q5590" s="92" t="str">
        <f t="shared" si="886"/>
        <v/>
      </c>
      <c r="R5590" s="92" t="str">
        <f t="shared" si="887"/>
        <v/>
      </c>
      <c r="U5590" s="5"/>
      <c r="V5590" s="5"/>
      <c r="W5590" s="94" t="str">
        <f t="shared" si="885"/>
        <v/>
      </c>
      <c r="X5590" s="94" t="str">
        <f t="shared" si="888"/>
        <v/>
      </c>
      <c r="Y5590" s="5"/>
      <c r="BK5590" s="8"/>
      <c r="BL5590" s="5"/>
      <c r="BM5590" s="5"/>
      <c r="BN5590" s="5"/>
      <c r="BO5590" s="5"/>
      <c r="BP5590" s="1"/>
      <c r="BQ5590" s="1"/>
      <c r="BR5590" s="1"/>
      <c r="BS5590" s="1"/>
      <c r="BT5590" s="1"/>
      <c r="BU5590" s="4"/>
      <c r="BV5590" s="1"/>
      <c r="BW5590" s="3"/>
      <c r="BX5590" s="4"/>
      <c r="BY5590" s="5"/>
      <c r="BZ5590" s="5"/>
      <c r="CA5590" s="5"/>
      <c r="CB5590" s="5"/>
      <c r="CC5590" s="5"/>
      <c r="CD5590" s="43"/>
    </row>
    <row r="5591" spans="1:82" x14ac:dyDescent="0.25">
      <c r="A5591" s="8"/>
      <c r="B5591" s="5"/>
      <c r="C5591" s="5"/>
      <c r="D5591" s="5"/>
      <c r="E5591" s="5"/>
      <c r="F5591" s="94" t="str">
        <f t="shared" si="879"/>
        <v/>
      </c>
      <c r="G5591" s="94" t="str">
        <f t="shared" si="880"/>
        <v/>
      </c>
      <c r="H5591" s="127" t="str">
        <f>IF(A5591&lt;&gt;"",IF(MID(C5591,1,1)="c",$AS$26,IF(MID(C5591,1,1)="r",$AS$41,IF(MID(C5591,1,1)="p",#REF!,#REF!))),"")</f>
        <v/>
      </c>
      <c r="I5591" s="92" t="str">
        <f t="shared" si="881"/>
        <v/>
      </c>
      <c r="J5591" s="92" t="str">
        <f t="shared" si="882"/>
        <v/>
      </c>
      <c r="K5591" s="92" t="str">
        <f t="shared" si="883"/>
        <v/>
      </c>
      <c r="L5591" s="92" t="str">
        <f t="shared" si="884"/>
        <v/>
      </c>
      <c r="M5591" s="95" t="str">
        <f>IF(A5591&lt;&gt;"",IF(MID(C5591,1,1)="c",SigmaEpsConcrete(I5591,$AN$30:$AN$33,$AR$30:$AR$33,$AS$26,$AS$27,$AS$28,$AQ$20,$AU$19),""),"")</f>
        <v/>
      </c>
      <c r="N5591" s="95" t="str">
        <f>IF(A5591&lt;&gt;"",IF(MID(C5591,1,1)="r",SigmaEpsReinf(J5591,$AS$42:$AS$43,$AS$41,$AS$39,$AS$40,$AQ$38),""),"")</f>
        <v/>
      </c>
      <c r="Q5591" s="92" t="str">
        <f t="shared" si="886"/>
        <v/>
      </c>
      <c r="R5591" s="92" t="str">
        <f t="shared" si="887"/>
        <v/>
      </c>
      <c r="U5591" s="5"/>
      <c r="V5591" s="5"/>
      <c r="W5591" s="94" t="str">
        <f t="shared" si="885"/>
        <v/>
      </c>
      <c r="X5591" s="94" t="str">
        <f t="shared" si="888"/>
        <v/>
      </c>
      <c r="Y5591" s="5"/>
      <c r="BK5591" s="8"/>
      <c r="BL5591" s="5"/>
      <c r="BM5591" s="5"/>
      <c r="BN5591" s="5"/>
      <c r="BO5591" s="5"/>
      <c r="BP5591" s="1"/>
      <c r="BQ5591" s="1"/>
      <c r="BR5591" s="1"/>
      <c r="BS5591" s="1"/>
      <c r="BT5591" s="1"/>
      <c r="BU5591" s="4"/>
      <c r="BV5591" s="1"/>
      <c r="BW5591" s="3"/>
      <c r="BX5591" s="4"/>
      <c r="BY5591" s="5"/>
      <c r="BZ5591" s="5"/>
      <c r="CA5591" s="5"/>
      <c r="CB5591" s="5"/>
      <c r="CC5591" s="5"/>
      <c r="CD5591" s="43"/>
    </row>
    <row r="5592" spans="1:82" x14ac:dyDescent="0.25">
      <c r="A5592" s="8"/>
      <c r="B5592" s="5"/>
      <c r="C5592" s="5"/>
      <c r="D5592" s="5"/>
      <c r="E5592" s="5"/>
      <c r="F5592" s="94" t="str">
        <f t="shared" si="879"/>
        <v/>
      </c>
      <c r="G5592" s="94" t="str">
        <f t="shared" si="880"/>
        <v/>
      </c>
      <c r="H5592" s="127" t="str">
        <f>IF(A5592&lt;&gt;"",IF(MID(C5592,1,1)="c",$AS$26,IF(MID(C5592,1,1)="r",$AS$41,IF(MID(C5592,1,1)="p",#REF!,#REF!))),"")</f>
        <v/>
      </c>
      <c r="I5592" s="92" t="str">
        <f t="shared" si="881"/>
        <v/>
      </c>
      <c r="J5592" s="92" t="str">
        <f t="shared" si="882"/>
        <v/>
      </c>
      <c r="K5592" s="92" t="str">
        <f t="shared" si="883"/>
        <v/>
      </c>
      <c r="L5592" s="92" t="str">
        <f t="shared" si="884"/>
        <v/>
      </c>
      <c r="M5592" s="95" t="str">
        <f>IF(A5592&lt;&gt;"",IF(MID(C5592,1,1)="c",SigmaEpsConcrete(I5592,$AN$30:$AN$33,$AR$30:$AR$33,$AS$26,$AS$27,$AS$28,$AQ$20,$AU$19),""),"")</f>
        <v/>
      </c>
      <c r="N5592" s="95" t="str">
        <f>IF(A5592&lt;&gt;"",IF(MID(C5592,1,1)="r",SigmaEpsReinf(J5592,$AS$42:$AS$43,$AS$41,$AS$39,$AS$40,$AQ$38),""),"")</f>
        <v/>
      </c>
      <c r="Q5592" s="92" t="str">
        <f t="shared" si="886"/>
        <v/>
      </c>
      <c r="R5592" s="92" t="str">
        <f t="shared" si="887"/>
        <v/>
      </c>
      <c r="U5592" s="5"/>
      <c r="V5592" s="5"/>
      <c r="W5592" s="94" t="str">
        <f t="shared" si="885"/>
        <v/>
      </c>
      <c r="X5592" s="94" t="str">
        <f t="shared" si="888"/>
        <v/>
      </c>
      <c r="Y5592" s="5"/>
      <c r="BK5592" s="8"/>
      <c r="BL5592" s="5"/>
      <c r="BM5592" s="5"/>
      <c r="BN5592" s="5"/>
      <c r="BO5592" s="5"/>
      <c r="BP5592" s="1"/>
      <c r="BQ5592" s="1"/>
      <c r="BR5592" s="1"/>
      <c r="BS5592" s="1"/>
      <c r="BT5592" s="1"/>
      <c r="BU5592" s="4"/>
      <c r="BV5592" s="1"/>
      <c r="BW5592" s="3"/>
      <c r="BX5592" s="4"/>
      <c r="BY5592" s="5"/>
      <c r="BZ5592" s="5"/>
      <c r="CA5592" s="5"/>
      <c r="CB5592" s="5"/>
      <c r="CC5592" s="5"/>
      <c r="CD5592" s="43"/>
    </row>
    <row r="5593" spans="1:82" x14ac:dyDescent="0.25">
      <c r="A5593" s="8"/>
      <c r="B5593" s="5"/>
      <c r="C5593" s="5"/>
      <c r="D5593" s="5"/>
      <c r="E5593" s="5"/>
      <c r="F5593" s="94" t="str">
        <f t="shared" si="879"/>
        <v/>
      </c>
      <c r="G5593" s="94" t="str">
        <f t="shared" si="880"/>
        <v/>
      </c>
      <c r="H5593" s="127" t="str">
        <f>IF(A5593&lt;&gt;"",IF(MID(C5593,1,1)="c",$AS$26,IF(MID(C5593,1,1)="r",$AS$41,IF(MID(C5593,1,1)="p",#REF!,#REF!))),"")</f>
        <v/>
      </c>
      <c r="I5593" s="92" t="str">
        <f t="shared" si="881"/>
        <v/>
      </c>
      <c r="J5593" s="92" t="str">
        <f t="shared" si="882"/>
        <v/>
      </c>
      <c r="K5593" s="92" t="str">
        <f t="shared" si="883"/>
        <v/>
      </c>
      <c r="L5593" s="92" t="str">
        <f t="shared" si="884"/>
        <v/>
      </c>
      <c r="M5593" s="95" t="str">
        <f>IF(A5593&lt;&gt;"",IF(MID(C5593,1,1)="c",SigmaEpsConcrete(I5593,$AN$30:$AN$33,$AR$30:$AR$33,$AS$26,$AS$27,$AS$28,$AQ$20,$AU$19),""),"")</f>
        <v/>
      </c>
      <c r="N5593" s="95" t="str">
        <f>IF(A5593&lt;&gt;"",IF(MID(C5593,1,1)="r",SigmaEpsReinf(J5593,$AS$42:$AS$43,$AS$41,$AS$39,$AS$40,$AQ$38),""),"")</f>
        <v/>
      </c>
      <c r="Q5593" s="92" t="str">
        <f t="shared" si="886"/>
        <v/>
      </c>
      <c r="R5593" s="92" t="str">
        <f t="shared" si="887"/>
        <v/>
      </c>
      <c r="U5593" s="5"/>
      <c r="V5593" s="5"/>
      <c r="W5593" s="94" t="str">
        <f t="shared" si="885"/>
        <v/>
      </c>
      <c r="X5593" s="94" t="str">
        <f t="shared" si="888"/>
        <v/>
      </c>
      <c r="Y5593" s="5"/>
      <c r="BK5593" s="8"/>
      <c r="BL5593" s="5"/>
      <c r="BM5593" s="5"/>
      <c r="BN5593" s="5"/>
      <c r="BO5593" s="5"/>
      <c r="BP5593" s="1"/>
      <c r="BQ5593" s="1"/>
      <c r="BR5593" s="1"/>
      <c r="BS5593" s="1"/>
      <c r="BT5593" s="1"/>
      <c r="BU5593" s="4"/>
      <c r="BV5593" s="1"/>
      <c r="BW5593" s="3"/>
      <c r="BX5593" s="4"/>
      <c r="BY5593" s="5"/>
      <c r="BZ5593" s="5"/>
      <c r="CA5593" s="5"/>
      <c r="CB5593" s="5"/>
      <c r="CC5593" s="5"/>
      <c r="CD5593" s="43"/>
    </row>
    <row r="5594" spans="1:82" x14ac:dyDescent="0.25">
      <c r="A5594" s="8"/>
      <c r="B5594" s="5"/>
      <c r="C5594" s="5"/>
      <c r="D5594" s="5"/>
      <c r="E5594" s="5"/>
      <c r="F5594" s="94" t="str">
        <f t="shared" si="879"/>
        <v/>
      </c>
      <c r="G5594" s="94" t="str">
        <f t="shared" si="880"/>
        <v/>
      </c>
      <c r="H5594" s="127" t="str">
        <f>IF(A5594&lt;&gt;"",IF(MID(C5594,1,1)="c",$AS$26,IF(MID(C5594,1,1)="r",$AS$41,IF(MID(C5594,1,1)="p",#REF!,#REF!))),"")</f>
        <v/>
      </c>
      <c r="I5594" s="92" t="str">
        <f t="shared" si="881"/>
        <v/>
      </c>
      <c r="J5594" s="92" t="str">
        <f t="shared" si="882"/>
        <v/>
      </c>
      <c r="K5594" s="92" t="str">
        <f t="shared" si="883"/>
        <v/>
      </c>
      <c r="L5594" s="92" t="str">
        <f t="shared" si="884"/>
        <v/>
      </c>
      <c r="M5594" s="95" t="str">
        <f>IF(A5594&lt;&gt;"",IF(MID(C5594,1,1)="c",SigmaEpsConcrete(I5594,$AN$30:$AN$33,$AR$30:$AR$33,$AS$26,$AS$27,$AS$28,$AQ$20,$AU$19),""),"")</f>
        <v/>
      </c>
      <c r="N5594" s="95" t="str">
        <f>IF(A5594&lt;&gt;"",IF(MID(C5594,1,1)="r",SigmaEpsReinf(J5594,$AS$42:$AS$43,$AS$41,$AS$39,$AS$40,$AQ$38),""),"")</f>
        <v/>
      </c>
      <c r="Q5594" s="92" t="str">
        <f t="shared" si="886"/>
        <v/>
      </c>
      <c r="R5594" s="92" t="str">
        <f t="shared" si="887"/>
        <v/>
      </c>
      <c r="U5594" s="5"/>
      <c r="V5594" s="5"/>
      <c r="W5594" s="94" t="str">
        <f t="shared" si="885"/>
        <v/>
      </c>
      <c r="X5594" s="94" t="str">
        <f t="shared" si="888"/>
        <v/>
      </c>
      <c r="Y5594" s="5"/>
      <c r="BK5594" s="8"/>
      <c r="BL5594" s="5"/>
      <c r="BM5594" s="5"/>
      <c r="BN5594" s="5"/>
      <c r="BO5594" s="5"/>
      <c r="BP5594" s="1"/>
      <c r="BQ5594" s="1"/>
      <c r="BR5594" s="1"/>
      <c r="BS5594" s="1"/>
      <c r="BT5594" s="1"/>
      <c r="BU5594" s="4"/>
      <c r="BV5594" s="1"/>
      <c r="BW5594" s="3"/>
      <c r="BX5594" s="4"/>
      <c r="BY5594" s="5"/>
      <c r="BZ5594" s="5"/>
      <c r="CA5594" s="5"/>
      <c r="CB5594" s="5"/>
      <c r="CC5594" s="5"/>
      <c r="CD5594" s="43"/>
    </row>
    <row r="5595" spans="1:82" x14ac:dyDescent="0.25">
      <c r="A5595" s="8"/>
      <c r="B5595" s="5"/>
      <c r="C5595" s="5"/>
      <c r="D5595" s="5"/>
      <c r="E5595" s="5"/>
      <c r="F5595" s="94" t="str">
        <f t="shared" si="879"/>
        <v/>
      </c>
      <c r="G5595" s="94" t="str">
        <f t="shared" si="880"/>
        <v/>
      </c>
      <c r="H5595" s="127" t="str">
        <f>IF(A5595&lt;&gt;"",IF(MID(C5595,1,1)="c",$AS$26,IF(MID(C5595,1,1)="r",$AS$41,IF(MID(C5595,1,1)="p",#REF!,#REF!))),"")</f>
        <v/>
      </c>
      <c r="I5595" s="92" t="str">
        <f t="shared" si="881"/>
        <v/>
      </c>
      <c r="J5595" s="92" t="str">
        <f t="shared" si="882"/>
        <v/>
      </c>
      <c r="K5595" s="92" t="str">
        <f t="shared" si="883"/>
        <v/>
      </c>
      <c r="L5595" s="92" t="str">
        <f t="shared" si="884"/>
        <v/>
      </c>
      <c r="M5595" s="95" t="str">
        <f>IF(A5595&lt;&gt;"",IF(MID(C5595,1,1)="c",SigmaEpsConcrete(I5595,$AN$30:$AN$33,$AR$30:$AR$33,$AS$26,$AS$27,$AS$28,$AQ$20,$AU$19),""),"")</f>
        <v/>
      </c>
      <c r="N5595" s="95" t="str">
        <f>IF(A5595&lt;&gt;"",IF(MID(C5595,1,1)="r",SigmaEpsReinf(J5595,$AS$42:$AS$43,$AS$41,$AS$39,$AS$40,$AQ$38),""),"")</f>
        <v/>
      </c>
      <c r="Q5595" s="92" t="str">
        <f t="shared" si="886"/>
        <v/>
      </c>
      <c r="R5595" s="92" t="str">
        <f t="shared" si="887"/>
        <v/>
      </c>
      <c r="U5595" s="5"/>
      <c r="V5595" s="5"/>
      <c r="W5595" s="94" t="str">
        <f t="shared" si="885"/>
        <v/>
      </c>
      <c r="X5595" s="94" t="str">
        <f t="shared" si="888"/>
        <v/>
      </c>
      <c r="Y5595" s="5"/>
      <c r="BK5595" s="8"/>
      <c r="BL5595" s="5"/>
      <c r="BM5595" s="5"/>
      <c r="BN5595" s="5"/>
      <c r="BO5595" s="5"/>
      <c r="BP5595" s="1"/>
      <c r="BQ5595" s="1"/>
      <c r="BR5595" s="1"/>
      <c r="BS5595" s="1"/>
      <c r="BT5595" s="1"/>
      <c r="BU5595" s="4"/>
      <c r="BV5595" s="1"/>
      <c r="BW5595" s="3"/>
      <c r="BX5595" s="4"/>
      <c r="BY5595" s="5"/>
      <c r="BZ5595" s="5"/>
      <c r="CA5595" s="5"/>
      <c r="CB5595" s="5"/>
      <c r="CC5595" s="5"/>
      <c r="CD5595" s="43"/>
    </row>
    <row r="5596" spans="1:82" x14ac:dyDescent="0.25">
      <c r="A5596" s="8"/>
      <c r="B5596" s="5"/>
      <c r="C5596" s="5"/>
      <c r="D5596" s="5"/>
      <c r="E5596" s="5"/>
      <c r="F5596" s="94" t="str">
        <f t="shared" si="879"/>
        <v/>
      </c>
      <c r="G5596" s="94" t="str">
        <f t="shared" si="880"/>
        <v/>
      </c>
      <c r="H5596" s="127" t="str">
        <f>IF(A5596&lt;&gt;"",IF(MID(C5596,1,1)="c",$AS$26,IF(MID(C5596,1,1)="r",$AS$41,IF(MID(C5596,1,1)="p",#REF!,#REF!))),"")</f>
        <v/>
      </c>
      <c r="I5596" s="92" t="str">
        <f t="shared" si="881"/>
        <v/>
      </c>
      <c r="J5596" s="92" t="str">
        <f t="shared" si="882"/>
        <v/>
      </c>
      <c r="K5596" s="92" t="str">
        <f t="shared" si="883"/>
        <v/>
      </c>
      <c r="L5596" s="92" t="str">
        <f t="shared" si="884"/>
        <v/>
      </c>
      <c r="M5596" s="95" t="str">
        <f>IF(A5596&lt;&gt;"",IF(MID(C5596,1,1)="c",SigmaEpsConcrete(I5596,$AN$30:$AN$33,$AR$30:$AR$33,$AS$26,$AS$27,$AS$28,$AQ$20,$AU$19),""),"")</f>
        <v/>
      </c>
      <c r="N5596" s="95" t="str">
        <f>IF(A5596&lt;&gt;"",IF(MID(C5596,1,1)="r",SigmaEpsReinf(J5596,$AS$42:$AS$43,$AS$41,$AS$39,$AS$40,$AQ$38),""),"")</f>
        <v/>
      </c>
      <c r="Q5596" s="92" t="str">
        <f t="shared" si="886"/>
        <v/>
      </c>
      <c r="R5596" s="92" t="str">
        <f t="shared" si="887"/>
        <v/>
      </c>
      <c r="U5596" s="5"/>
      <c r="V5596" s="5"/>
      <c r="W5596" s="94" t="str">
        <f t="shared" si="885"/>
        <v/>
      </c>
      <c r="X5596" s="94" t="str">
        <f t="shared" si="888"/>
        <v/>
      </c>
      <c r="Y5596" s="5"/>
      <c r="BK5596" s="8"/>
      <c r="BL5596" s="5"/>
      <c r="BM5596" s="5"/>
      <c r="BN5596" s="5"/>
      <c r="BO5596" s="5"/>
      <c r="BP5596" s="1"/>
      <c r="BQ5596" s="1"/>
      <c r="BR5596" s="1"/>
      <c r="BS5596" s="1"/>
      <c r="BT5596" s="1"/>
      <c r="BU5596" s="4"/>
      <c r="BV5596" s="1"/>
      <c r="BW5596" s="3"/>
      <c r="BX5596" s="4"/>
      <c r="BY5596" s="5"/>
      <c r="BZ5596" s="5"/>
      <c r="CA5596" s="5"/>
      <c r="CB5596" s="5"/>
      <c r="CC5596" s="5"/>
      <c r="CD5596" s="43"/>
    </row>
    <row r="5597" spans="1:82" x14ac:dyDescent="0.25">
      <c r="A5597" s="8"/>
      <c r="B5597" s="5"/>
      <c r="C5597" s="5"/>
      <c r="D5597" s="5"/>
      <c r="E5597" s="5"/>
      <c r="F5597" s="94" t="str">
        <f t="shared" si="879"/>
        <v/>
      </c>
      <c r="G5597" s="94" t="str">
        <f t="shared" si="880"/>
        <v/>
      </c>
      <c r="H5597" s="127" t="str">
        <f>IF(A5597&lt;&gt;"",IF(MID(C5597,1,1)="c",$AS$26,IF(MID(C5597,1,1)="r",$AS$41,IF(MID(C5597,1,1)="p",#REF!,#REF!))),"")</f>
        <v/>
      </c>
      <c r="I5597" s="92" t="str">
        <f t="shared" si="881"/>
        <v/>
      </c>
      <c r="J5597" s="92" t="str">
        <f t="shared" si="882"/>
        <v/>
      </c>
      <c r="K5597" s="92" t="str">
        <f t="shared" si="883"/>
        <v/>
      </c>
      <c r="L5597" s="92" t="str">
        <f t="shared" si="884"/>
        <v/>
      </c>
      <c r="M5597" s="95" t="str">
        <f>IF(A5597&lt;&gt;"",IF(MID(C5597,1,1)="c",SigmaEpsConcrete(I5597,$AN$30:$AN$33,$AR$30:$AR$33,$AS$26,$AS$27,$AS$28,$AQ$20,$AU$19),""),"")</f>
        <v/>
      </c>
      <c r="N5597" s="95" t="str">
        <f>IF(A5597&lt;&gt;"",IF(MID(C5597,1,1)="r",SigmaEpsReinf(J5597,$AS$42:$AS$43,$AS$41,$AS$39,$AS$40,$AQ$38),""),"")</f>
        <v/>
      </c>
      <c r="Q5597" s="92" t="str">
        <f t="shared" si="886"/>
        <v/>
      </c>
      <c r="R5597" s="92" t="str">
        <f t="shared" si="887"/>
        <v/>
      </c>
      <c r="U5597" s="5"/>
      <c r="V5597" s="5"/>
      <c r="W5597" s="94" t="str">
        <f t="shared" si="885"/>
        <v/>
      </c>
      <c r="X5597" s="94" t="str">
        <f t="shared" si="888"/>
        <v/>
      </c>
      <c r="Y5597" s="5"/>
      <c r="BK5597" s="8"/>
      <c r="BL5597" s="5"/>
      <c r="BM5597" s="5"/>
      <c r="BN5597" s="5"/>
      <c r="BO5597" s="5"/>
      <c r="BP5597" s="1"/>
      <c r="BQ5597" s="1"/>
      <c r="BR5597" s="1"/>
      <c r="BS5597" s="1"/>
      <c r="BT5597" s="1"/>
      <c r="BU5597" s="4"/>
      <c r="BV5597" s="1"/>
      <c r="BW5597" s="3"/>
      <c r="BX5597" s="4"/>
      <c r="BY5597" s="5"/>
      <c r="BZ5597" s="5"/>
      <c r="CA5597" s="5"/>
      <c r="CB5597" s="5"/>
      <c r="CC5597" s="5"/>
      <c r="CD5597" s="43"/>
    </row>
    <row r="5598" spans="1:82" x14ac:dyDescent="0.25">
      <c r="A5598" s="8"/>
      <c r="B5598" s="5"/>
      <c r="C5598" s="5"/>
      <c r="D5598" s="5"/>
      <c r="E5598" s="5"/>
      <c r="F5598" s="94" t="str">
        <f t="shared" si="879"/>
        <v/>
      </c>
      <c r="G5598" s="94" t="str">
        <f t="shared" si="880"/>
        <v/>
      </c>
      <c r="H5598" s="127" t="str">
        <f>IF(A5598&lt;&gt;"",IF(MID(C5598,1,1)="c",$AS$26,IF(MID(C5598,1,1)="r",$AS$41,IF(MID(C5598,1,1)="p",#REF!,#REF!))),"")</f>
        <v/>
      </c>
      <c r="I5598" s="92" t="str">
        <f t="shared" si="881"/>
        <v/>
      </c>
      <c r="J5598" s="92" t="str">
        <f t="shared" si="882"/>
        <v/>
      </c>
      <c r="K5598" s="92" t="str">
        <f t="shared" si="883"/>
        <v/>
      </c>
      <c r="L5598" s="92" t="str">
        <f t="shared" si="884"/>
        <v/>
      </c>
      <c r="M5598" s="95" t="str">
        <f>IF(A5598&lt;&gt;"",IF(MID(C5598,1,1)="c",SigmaEpsConcrete(I5598,$AN$30:$AN$33,$AR$30:$AR$33,$AS$26,$AS$27,$AS$28,$AQ$20,$AU$19),""),"")</f>
        <v/>
      </c>
      <c r="N5598" s="95" t="str">
        <f>IF(A5598&lt;&gt;"",IF(MID(C5598,1,1)="r",SigmaEpsReinf(J5598,$AS$42:$AS$43,$AS$41,$AS$39,$AS$40,$AQ$38),""),"")</f>
        <v/>
      </c>
      <c r="Q5598" s="92" t="str">
        <f t="shared" si="886"/>
        <v/>
      </c>
      <c r="R5598" s="92" t="str">
        <f t="shared" si="887"/>
        <v/>
      </c>
      <c r="U5598" s="5"/>
      <c r="V5598" s="5"/>
      <c r="W5598" s="94" t="str">
        <f t="shared" si="885"/>
        <v/>
      </c>
      <c r="X5598" s="94" t="str">
        <f t="shared" si="888"/>
        <v/>
      </c>
      <c r="Y5598" s="5"/>
      <c r="BK5598" s="8"/>
      <c r="BL5598" s="5"/>
      <c r="BM5598" s="5"/>
      <c r="BN5598" s="5"/>
      <c r="BO5598" s="5"/>
      <c r="BP5598" s="1"/>
      <c r="BQ5598" s="1"/>
      <c r="BR5598" s="1"/>
      <c r="BS5598" s="1"/>
      <c r="BT5598" s="1"/>
      <c r="BU5598" s="4"/>
      <c r="BV5598" s="1"/>
      <c r="BW5598" s="3"/>
      <c r="BX5598" s="4"/>
      <c r="BY5598" s="5"/>
      <c r="BZ5598" s="5"/>
      <c r="CA5598" s="5"/>
      <c r="CB5598" s="5"/>
      <c r="CC5598" s="5"/>
      <c r="CD5598" s="43"/>
    </row>
    <row r="5599" spans="1:82" x14ac:dyDescent="0.25">
      <c r="A5599" s="8"/>
      <c r="B5599" s="5"/>
      <c r="C5599" s="5"/>
      <c r="D5599" s="5"/>
      <c r="E5599" s="5"/>
      <c r="F5599" s="94" t="str">
        <f t="shared" si="879"/>
        <v/>
      </c>
      <c r="G5599" s="94" t="str">
        <f t="shared" si="880"/>
        <v/>
      </c>
      <c r="H5599" s="127" t="str">
        <f>IF(A5599&lt;&gt;"",IF(MID(C5599,1,1)="c",$AS$26,IF(MID(C5599,1,1)="r",$AS$41,IF(MID(C5599,1,1)="p",#REF!,#REF!))),"")</f>
        <v/>
      </c>
      <c r="I5599" s="92" t="str">
        <f t="shared" si="881"/>
        <v/>
      </c>
      <c r="J5599" s="92" t="str">
        <f t="shared" si="882"/>
        <v/>
      </c>
      <c r="K5599" s="92" t="str">
        <f t="shared" si="883"/>
        <v/>
      </c>
      <c r="L5599" s="92" t="str">
        <f t="shared" si="884"/>
        <v/>
      </c>
      <c r="M5599" s="95" t="str">
        <f>IF(A5599&lt;&gt;"",IF(MID(C5599,1,1)="c",SigmaEpsConcrete(I5599,$AN$30:$AN$33,$AR$30:$AR$33,$AS$26,$AS$27,$AS$28,$AQ$20,$AU$19),""),"")</f>
        <v/>
      </c>
      <c r="N5599" s="95" t="str">
        <f>IF(A5599&lt;&gt;"",IF(MID(C5599,1,1)="r",SigmaEpsReinf(J5599,$AS$42:$AS$43,$AS$41,$AS$39,$AS$40,$AQ$38),""),"")</f>
        <v/>
      </c>
      <c r="Q5599" s="92" t="str">
        <f t="shared" si="886"/>
        <v/>
      </c>
      <c r="R5599" s="92" t="str">
        <f t="shared" si="887"/>
        <v/>
      </c>
      <c r="U5599" s="5"/>
      <c r="V5599" s="5"/>
      <c r="W5599" s="94" t="str">
        <f t="shared" si="885"/>
        <v/>
      </c>
      <c r="X5599" s="94" t="str">
        <f t="shared" si="888"/>
        <v/>
      </c>
      <c r="Y5599" s="5"/>
      <c r="BK5599" s="8"/>
      <c r="BL5599" s="5"/>
      <c r="BM5599" s="5"/>
      <c r="BN5599" s="5"/>
      <c r="BO5599" s="5"/>
      <c r="BP5599" s="1"/>
      <c r="BQ5599" s="1"/>
      <c r="BR5599" s="1"/>
      <c r="BS5599" s="1"/>
      <c r="BT5599" s="1"/>
      <c r="BU5599" s="4"/>
      <c r="BV5599" s="1"/>
      <c r="BW5599" s="3"/>
      <c r="BX5599" s="4"/>
      <c r="BY5599" s="5"/>
      <c r="BZ5599" s="5"/>
      <c r="CA5599" s="5"/>
      <c r="CB5599" s="5"/>
      <c r="CC5599" s="5"/>
      <c r="CD5599" s="43"/>
    </row>
    <row r="5600" spans="1:82" x14ac:dyDescent="0.25">
      <c r="A5600" s="8"/>
      <c r="B5600" s="5"/>
      <c r="C5600" s="5"/>
      <c r="D5600" s="5"/>
      <c r="E5600" s="5"/>
      <c r="F5600" s="94" t="str">
        <f t="shared" si="879"/>
        <v/>
      </c>
      <c r="G5600" s="94" t="str">
        <f t="shared" si="880"/>
        <v/>
      </c>
      <c r="H5600" s="127" t="str">
        <f>IF(A5600&lt;&gt;"",IF(MID(C5600,1,1)="c",$AS$26,IF(MID(C5600,1,1)="r",$AS$41,IF(MID(C5600,1,1)="p",#REF!,#REF!))),"")</f>
        <v/>
      </c>
      <c r="I5600" s="92" t="str">
        <f t="shared" si="881"/>
        <v/>
      </c>
      <c r="J5600" s="92" t="str">
        <f t="shared" si="882"/>
        <v/>
      </c>
      <c r="K5600" s="92" t="str">
        <f t="shared" si="883"/>
        <v/>
      </c>
      <c r="L5600" s="92" t="str">
        <f t="shared" si="884"/>
        <v/>
      </c>
      <c r="M5600" s="95" t="str">
        <f>IF(A5600&lt;&gt;"",IF(MID(C5600,1,1)="c",SigmaEpsConcrete(I5600,$AN$30:$AN$33,$AR$30:$AR$33,$AS$26,$AS$27,$AS$28,$AQ$20,$AU$19),""),"")</f>
        <v/>
      </c>
      <c r="N5600" s="95" t="str">
        <f>IF(A5600&lt;&gt;"",IF(MID(C5600,1,1)="r",SigmaEpsReinf(J5600,$AS$42:$AS$43,$AS$41,$AS$39,$AS$40,$AQ$38),""),"")</f>
        <v/>
      </c>
      <c r="Q5600" s="92" t="str">
        <f t="shared" si="886"/>
        <v/>
      </c>
      <c r="R5600" s="92" t="str">
        <f t="shared" si="887"/>
        <v/>
      </c>
      <c r="U5600" s="5"/>
      <c r="V5600" s="5"/>
      <c r="W5600" s="94" t="str">
        <f t="shared" si="885"/>
        <v/>
      </c>
      <c r="X5600" s="94" t="str">
        <f t="shared" si="888"/>
        <v/>
      </c>
      <c r="Y5600" s="5"/>
      <c r="BK5600" s="8"/>
      <c r="BL5600" s="5"/>
      <c r="BM5600" s="5"/>
      <c r="BN5600" s="5"/>
      <c r="BO5600" s="5"/>
      <c r="BP5600" s="1"/>
      <c r="BQ5600" s="1"/>
      <c r="BR5600" s="1"/>
      <c r="BS5600" s="1"/>
      <c r="BT5600" s="1"/>
      <c r="BU5600" s="4"/>
      <c r="BV5600" s="1"/>
      <c r="BW5600" s="3"/>
      <c r="BX5600" s="4"/>
      <c r="BY5600" s="5"/>
      <c r="BZ5600" s="5"/>
      <c r="CA5600" s="5"/>
      <c r="CB5600" s="5"/>
      <c r="CC5600" s="5"/>
      <c r="CD5600" s="43"/>
    </row>
    <row r="5601" spans="1:82" x14ac:dyDescent="0.25">
      <c r="A5601" s="8"/>
      <c r="B5601" s="5"/>
      <c r="C5601" s="5"/>
      <c r="D5601" s="5"/>
      <c r="E5601" s="5"/>
      <c r="F5601" s="94" t="str">
        <f t="shared" si="879"/>
        <v/>
      </c>
      <c r="G5601" s="94" t="str">
        <f t="shared" si="880"/>
        <v/>
      </c>
      <c r="H5601" s="127" t="str">
        <f>IF(A5601&lt;&gt;"",IF(MID(C5601,1,1)="c",$AS$26,IF(MID(C5601,1,1)="r",$AS$41,IF(MID(C5601,1,1)="p",#REF!,#REF!))),"")</f>
        <v/>
      </c>
      <c r="I5601" s="92" t="str">
        <f t="shared" si="881"/>
        <v/>
      </c>
      <c r="J5601" s="92" t="str">
        <f t="shared" si="882"/>
        <v/>
      </c>
      <c r="K5601" s="92" t="str">
        <f t="shared" si="883"/>
        <v/>
      </c>
      <c r="L5601" s="92" t="str">
        <f t="shared" si="884"/>
        <v/>
      </c>
      <c r="M5601" s="95" t="str">
        <f>IF(A5601&lt;&gt;"",IF(MID(C5601,1,1)="c",SigmaEpsConcrete(I5601,$AN$30:$AN$33,$AR$30:$AR$33,$AS$26,$AS$27,$AS$28,$AQ$20,$AU$19),""),"")</f>
        <v/>
      </c>
      <c r="N5601" s="95" t="str">
        <f>IF(A5601&lt;&gt;"",IF(MID(C5601,1,1)="r",SigmaEpsReinf(J5601,$AS$42:$AS$43,$AS$41,$AS$39,$AS$40,$AQ$38),""),"")</f>
        <v/>
      </c>
      <c r="Q5601" s="92" t="str">
        <f t="shared" si="886"/>
        <v/>
      </c>
      <c r="R5601" s="92" t="str">
        <f t="shared" si="887"/>
        <v/>
      </c>
      <c r="U5601" s="5"/>
      <c r="V5601" s="5"/>
      <c r="W5601" s="94" t="str">
        <f t="shared" si="885"/>
        <v/>
      </c>
      <c r="X5601" s="94" t="str">
        <f t="shared" si="888"/>
        <v/>
      </c>
      <c r="Y5601" s="5"/>
      <c r="BK5601" s="8"/>
      <c r="BL5601" s="5"/>
      <c r="BM5601" s="5"/>
      <c r="BN5601" s="5"/>
      <c r="BO5601" s="5"/>
      <c r="BP5601" s="1"/>
      <c r="BQ5601" s="1"/>
      <c r="BR5601" s="1"/>
      <c r="BS5601" s="1"/>
      <c r="BT5601" s="1"/>
      <c r="BU5601" s="4"/>
      <c r="BV5601" s="1"/>
      <c r="BW5601" s="3"/>
      <c r="BX5601" s="4"/>
      <c r="BY5601" s="5"/>
      <c r="BZ5601" s="5"/>
      <c r="CA5601" s="5"/>
      <c r="CB5601" s="5"/>
      <c r="CC5601" s="5"/>
      <c r="CD5601" s="43"/>
    </row>
    <row r="5602" spans="1:82" x14ac:dyDescent="0.25">
      <c r="A5602" s="8"/>
      <c r="B5602" s="5"/>
      <c r="C5602" s="5"/>
      <c r="D5602" s="5"/>
      <c r="E5602" s="5"/>
      <c r="F5602" s="94" t="str">
        <f t="shared" si="879"/>
        <v/>
      </c>
      <c r="G5602" s="94" t="str">
        <f t="shared" si="880"/>
        <v/>
      </c>
      <c r="H5602" s="127" t="str">
        <f>IF(A5602&lt;&gt;"",IF(MID(C5602,1,1)="c",$AS$26,IF(MID(C5602,1,1)="r",$AS$41,IF(MID(C5602,1,1)="p",#REF!,#REF!))),"")</f>
        <v/>
      </c>
      <c r="I5602" s="92" t="str">
        <f t="shared" si="881"/>
        <v/>
      </c>
      <c r="J5602" s="92" t="str">
        <f t="shared" si="882"/>
        <v/>
      </c>
      <c r="K5602" s="92" t="str">
        <f t="shared" si="883"/>
        <v/>
      </c>
      <c r="L5602" s="92" t="str">
        <f t="shared" si="884"/>
        <v/>
      </c>
      <c r="M5602" s="95" t="str">
        <f>IF(A5602&lt;&gt;"",IF(MID(C5602,1,1)="c",SigmaEpsConcrete(I5602,$AN$30:$AN$33,$AR$30:$AR$33,$AS$26,$AS$27,$AS$28,$AQ$20,$AU$19),""),"")</f>
        <v/>
      </c>
      <c r="N5602" s="95" t="str">
        <f>IF(A5602&lt;&gt;"",IF(MID(C5602,1,1)="r",SigmaEpsReinf(J5602,$AS$42:$AS$43,$AS$41,$AS$39,$AS$40,$AQ$38),""),"")</f>
        <v/>
      </c>
      <c r="Q5602" s="92" t="str">
        <f t="shared" si="886"/>
        <v/>
      </c>
      <c r="R5602" s="92" t="str">
        <f t="shared" si="887"/>
        <v/>
      </c>
      <c r="U5602" s="5"/>
      <c r="V5602" s="5"/>
      <c r="W5602" s="94" t="str">
        <f t="shared" si="885"/>
        <v/>
      </c>
      <c r="X5602" s="94" t="str">
        <f t="shared" si="888"/>
        <v/>
      </c>
      <c r="Y5602" s="5"/>
      <c r="BK5602" s="8"/>
      <c r="BL5602" s="5"/>
      <c r="BM5602" s="5"/>
      <c r="BN5602" s="5"/>
      <c r="BO5602" s="5"/>
      <c r="BP5602" s="1"/>
      <c r="BQ5602" s="1"/>
      <c r="BR5602" s="1"/>
      <c r="BS5602" s="1"/>
      <c r="BT5602" s="1"/>
      <c r="BU5602" s="4"/>
      <c r="BV5602" s="1"/>
      <c r="BW5602" s="3"/>
      <c r="BX5602" s="4"/>
      <c r="BY5602" s="5"/>
      <c r="BZ5602" s="5"/>
      <c r="CA5602" s="5"/>
      <c r="CB5602" s="5"/>
      <c r="CC5602" s="5"/>
      <c r="CD5602" s="43"/>
    </row>
    <row r="5603" spans="1:82" x14ac:dyDescent="0.25">
      <c r="A5603" s="8"/>
      <c r="B5603" s="5"/>
      <c r="C5603" s="5"/>
      <c r="D5603" s="5"/>
      <c r="E5603" s="5"/>
      <c r="F5603" s="94" t="str">
        <f t="shared" si="879"/>
        <v/>
      </c>
      <c r="G5603" s="94" t="str">
        <f t="shared" si="880"/>
        <v/>
      </c>
      <c r="H5603" s="127" t="str">
        <f>IF(A5603&lt;&gt;"",IF(MID(C5603,1,1)="c",$AS$26,IF(MID(C5603,1,1)="r",$AS$41,IF(MID(C5603,1,1)="p",#REF!,#REF!))),"")</f>
        <v/>
      </c>
      <c r="I5603" s="92" t="str">
        <f t="shared" si="881"/>
        <v/>
      </c>
      <c r="J5603" s="92" t="str">
        <f t="shared" si="882"/>
        <v/>
      </c>
      <c r="K5603" s="92" t="str">
        <f t="shared" si="883"/>
        <v/>
      </c>
      <c r="L5603" s="92" t="str">
        <f t="shared" si="884"/>
        <v/>
      </c>
      <c r="M5603" s="95" t="str">
        <f>IF(A5603&lt;&gt;"",IF(MID(C5603,1,1)="c",SigmaEpsConcrete(I5603,$AN$30:$AN$33,$AR$30:$AR$33,$AS$26,$AS$27,$AS$28,$AQ$20,$AU$19),""),"")</f>
        <v/>
      </c>
      <c r="N5603" s="95" t="str">
        <f>IF(A5603&lt;&gt;"",IF(MID(C5603,1,1)="r",SigmaEpsReinf(J5603,$AS$42:$AS$43,$AS$41,$AS$39,$AS$40,$AQ$38),""),"")</f>
        <v/>
      </c>
      <c r="Q5603" s="92" t="str">
        <f t="shared" si="886"/>
        <v/>
      </c>
      <c r="R5603" s="92" t="str">
        <f t="shared" si="887"/>
        <v/>
      </c>
      <c r="U5603" s="5"/>
      <c r="V5603" s="5"/>
      <c r="W5603" s="94" t="str">
        <f t="shared" si="885"/>
        <v/>
      </c>
      <c r="X5603" s="94" t="str">
        <f t="shared" si="888"/>
        <v/>
      </c>
      <c r="Y5603" s="5"/>
      <c r="BK5603" s="8"/>
      <c r="BL5603" s="5"/>
      <c r="BM5603" s="5"/>
      <c r="BN5603" s="5"/>
      <c r="BO5603" s="5"/>
      <c r="BP5603" s="1"/>
      <c r="BQ5603" s="1"/>
      <c r="BR5603" s="1"/>
      <c r="BS5603" s="1"/>
      <c r="BT5603" s="1"/>
      <c r="BU5603" s="4"/>
      <c r="BV5603" s="1"/>
      <c r="BW5603" s="3"/>
      <c r="BX5603" s="4"/>
      <c r="BY5603" s="5"/>
      <c r="BZ5603" s="5"/>
      <c r="CA5603" s="5"/>
      <c r="CB5603" s="5"/>
      <c r="CC5603" s="5"/>
      <c r="CD5603" s="43"/>
    </row>
    <row r="5604" spans="1:82" x14ac:dyDescent="0.25">
      <c r="A5604" s="8"/>
      <c r="B5604" s="5"/>
      <c r="C5604" s="5"/>
      <c r="D5604" s="5"/>
      <c r="E5604" s="5"/>
      <c r="F5604" s="94" t="str">
        <f t="shared" si="879"/>
        <v/>
      </c>
      <c r="G5604" s="94" t="str">
        <f t="shared" si="880"/>
        <v/>
      </c>
      <c r="H5604" s="127" t="str">
        <f>IF(A5604&lt;&gt;"",IF(MID(C5604,1,1)="c",$AS$26,IF(MID(C5604,1,1)="r",$AS$41,IF(MID(C5604,1,1)="p",#REF!,#REF!))),"")</f>
        <v/>
      </c>
      <c r="I5604" s="92" t="str">
        <f t="shared" si="881"/>
        <v/>
      </c>
      <c r="J5604" s="92" t="str">
        <f t="shared" si="882"/>
        <v/>
      </c>
      <c r="K5604" s="92" t="str">
        <f t="shared" si="883"/>
        <v/>
      </c>
      <c r="L5604" s="92" t="str">
        <f t="shared" si="884"/>
        <v/>
      </c>
      <c r="M5604" s="95" t="str">
        <f>IF(A5604&lt;&gt;"",IF(MID(C5604,1,1)="c",SigmaEpsConcrete(I5604,$AN$30:$AN$33,$AR$30:$AR$33,$AS$26,$AS$27,$AS$28,$AQ$20,$AU$19),""),"")</f>
        <v/>
      </c>
      <c r="N5604" s="95" t="str">
        <f>IF(A5604&lt;&gt;"",IF(MID(C5604,1,1)="r",SigmaEpsReinf(J5604,$AS$42:$AS$43,$AS$41,$AS$39,$AS$40,$AQ$38),""),"")</f>
        <v/>
      </c>
      <c r="Q5604" s="92" t="str">
        <f t="shared" si="886"/>
        <v/>
      </c>
      <c r="R5604" s="92" t="str">
        <f t="shared" si="887"/>
        <v/>
      </c>
      <c r="U5604" s="5"/>
      <c r="V5604" s="5"/>
      <c r="W5604" s="94" t="str">
        <f t="shared" si="885"/>
        <v/>
      </c>
      <c r="X5604" s="94" t="str">
        <f t="shared" si="888"/>
        <v/>
      </c>
      <c r="Y5604" s="5"/>
      <c r="BK5604" s="8"/>
      <c r="BL5604" s="5"/>
      <c r="BM5604" s="5"/>
      <c r="BN5604" s="5"/>
      <c r="BO5604" s="5"/>
      <c r="BP5604" s="1"/>
      <c r="BQ5604" s="1"/>
      <c r="BR5604" s="1"/>
      <c r="BS5604" s="1"/>
      <c r="BT5604" s="1"/>
      <c r="BU5604" s="4"/>
      <c r="BV5604" s="1"/>
      <c r="BW5604" s="3"/>
      <c r="BX5604" s="4"/>
      <c r="BY5604" s="5"/>
      <c r="BZ5604" s="5"/>
      <c r="CA5604" s="5"/>
      <c r="CB5604" s="5"/>
      <c r="CC5604" s="5"/>
      <c r="CD5604" s="43"/>
    </row>
    <row r="5605" spans="1:82" x14ac:dyDescent="0.25">
      <c r="A5605" s="8"/>
      <c r="B5605" s="5"/>
      <c r="C5605" s="5"/>
      <c r="D5605" s="5"/>
      <c r="E5605" s="5"/>
      <c r="F5605" s="94" t="str">
        <f t="shared" si="879"/>
        <v/>
      </c>
      <c r="G5605" s="94" t="str">
        <f t="shared" si="880"/>
        <v/>
      </c>
      <c r="H5605" s="127" t="str">
        <f>IF(A5605&lt;&gt;"",IF(MID(C5605,1,1)="c",$AS$26,IF(MID(C5605,1,1)="r",$AS$41,IF(MID(C5605,1,1)="p",#REF!,#REF!))),"")</f>
        <v/>
      </c>
      <c r="I5605" s="92" t="str">
        <f t="shared" si="881"/>
        <v/>
      </c>
      <c r="J5605" s="92" t="str">
        <f t="shared" si="882"/>
        <v/>
      </c>
      <c r="K5605" s="92" t="str">
        <f t="shared" si="883"/>
        <v/>
      </c>
      <c r="L5605" s="92" t="str">
        <f t="shared" si="884"/>
        <v/>
      </c>
      <c r="M5605" s="95" t="str">
        <f>IF(A5605&lt;&gt;"",IF(MID(C5605,1,1)="c",SigmaEpsConcrete(I5605,$AN$30:$AN$33,$AR$30:$AR$33,$AS$26,$AS$27,$AS$28,$AQ$20,$AU$19),""),"")</f>
        <v/>
      </c>
      <c r="N5605" s="95" t="str">
        <f>IF(A5605&lt;&gt;"",IF(MID(C5605,1,1)="r",SigmaEpsReinf(J5605,$AS$42:$AS$43,$AS$41,$AS$39,$AS$40,$AQ$38),""),"")</f>
        <v/>
      </c>
      <c r="Q5605" s="92" t="str">
        <f t="shared" si="886"/>
        <v/>
      </c>
      <c r="R5605" s="92" t="str">
        <f t="shared" si="887"/>
        <v/>
      </c>
      <c r="U5605" s="5"/>
      <c r="V5605" s="5"/>
      <c r="W5605" s="94" t="str">
        <f t="shared" si="885"/>
        <v/>
      </c>
      <c r="X5605" s="94" t="str">
        <f t="shared" si="888"/>
        <v/>
      </c>
      <c r="Y5605" s="5"/>
      <c r="BK5605" s="8"/>
      <c r="BL5605" s="5"/>
      <c r="BM5605" s="5"/>
      <c r="BN5605" s="5"/>
      <c r="BO5605" s="5"/>
      <c r="BP5605" s="1"/>
      <c r="BQ5605" s="1"/>
      <c r="BR5605" s="1"/>
      <c r="BS5605" s="1"/>
      <c r="BT5605" s="1"/>
      <c r="BU5605" s="4"/>
      <c r="BV5605" s="1"/>
      <c r="BW5605" s="3"/>
      <c r="BX5605" s="4"/>
      <c r="BY5605" s="5"/>
      <c r="BZ5605" s="5"/>
      <c r="CA5605" s="5"/>
      <c r="CB5605" s="5"/>
      <c r="CC5605" s="5"/>
      <c r="CD5605" s="43"/>
    </row>
    <row r="5606" spans="1:82" x14ac:dyDescent="0.25">
      <c r="A5606" s="8"/>
      <c r="B5606" s="5"/>
      <c r="C5606" s="5"/>
      <c r="D5606" s="5"/>
      <c r="E5606" s="5"/>
      <c r="F5606" s="94" t="str">
        <f t="shared" si="879"/>
        <v/>
      </c>
      <c r="G5606" s="94" t="str">
        <f t="shared" si="880"/>
        <v/>
      </c>
      <c r="H5606" s="127" t="str">
        <f>IF(A5606&lt;&gt;"",IF(MID(C5606,1,1)="c",$AS$26,IF(MID(C5606,1,1)="r",$AS$41,IF(MID(C5606,1,1)="p",#REF!,#REF!))),"")</f>
        <v/>
      </c>
      <c r="I5606" s="92" t="str">
        <f t="shared" si="881"/>
        <v/>
      </c>
      <c r="J5606" s="92" t="str">
        <f t="shared" si="882"/>
        <v/>
      </c>
      <c r="K5606" s="92" t="str">
        <f t="shared" si="883"/>
        <v/>
      </c>
      <c r="L5606" s="92" t="str">
        <f t="shared" si="884"/>
        <v/>
      </c>
      <c r="M5606" s="95" t="str">
        <f>IF(A5606&lt;&gt;"",IF(MID(C5606,1,1)="c",SigmaEpsConcrete(I5606,$AN$30:$AN$33,$AR$30:$AR$33,$AS$26,$AS$27,$AS$28,$AQ$20,$AU$19),""),"")</f>
        <v/>
      </c>
      <c r="N5606" s="95" t="str">
        <f>IF(A5606&lt;&gt;"",IF(MID(C5606,1,1)="r",SigmaEpsReinf(J5606,$AS$42:$AS$43,$AS$41,$AS$39,$AS$40,$AQ$38),""),"")</f>
        <v/>
      </c>
      <c r="Q5606" s="92" t="str">
        <f t="shared" si="886"/>
        <v/>
      </c>
      <c r="R5606" s="92" t="str">
        <f t="shared" si="887"/>
        <v/>
      </c>
      <c r="U5606" s="5"/>
      <c r="V5606" s="5"/>
      <c r="W5606" s="94" t="str">
        <f t="shared" si="885"/>
        <v/>
      </c>
      <c r="X5606" s="94" t="str">
        <f t="shared" si="888"/>
        <v/>
      </c>
      <c r="Y5606" s="5"/>
      <c r="BK5606" s="8"/>
      <c r="BL5606" s="5"/>
      <c r="BM5606" s="5"/>
      <c r="BN5606" s="5"/>
      <c r="BO5606" s="5"/>
      <c r="BP5606" s="1"/>
      <c r="BQ5606" s="1"/>
      <c r="BR5606" s="1"/>
      <c r="BS5606" s="1"/>
      <c r="BT5606" s="1"/>
      <c r="BU5606" s="4"/>
      <c r="BV5606" s="1"/>
      <c r="BW5606" s="3"/>
      <c r="BX5606" s="4"/>
      <c r="BY5606" s="5"/>
      <c r="BZ5606" s="5"/>
      <c r="CA5606" s="5"/>
      <c r="CB5606" s="5"/>
      <c r="CC5606" s="5"/>
      <c r="CD5606" s="43"/>
    </row>
    <row r="5607" spans="1:82" x14ac:dyDescent="0.25">
      <c r="A5607" s="8"/>
      <c r="B5607" s="5"/>
      <c r="C5607" s="5"/>
      <c r="D5607" s="5"/>
      <c r="E5607" s="5"/>
      <c r="F5607" s="94" t="str">
        <f t="shared" si="879"/>
        <v/>
      </c>
      <c r="G5607" s="94" t="str">
        <f t="shared" si="880"/>
        <v/>
      </c>
      <c r="H5607" s="127" t="str">
        <f>IF(A5607&lt;&gt;"",IF(MID(C5607,1,1)="c",$AS$26,IF(MID(C5607,1,1)="r",$AS$41,IF(MID(C5607,1,1)="p",#REF!,#REF!))),"")</f>
        <v/>
      </c>
      <c r="I5607" s="92" t="str">
        <f t="shared" si="881"/>
        <v/>
      </c>
      <c r="J5607" s="92" t="str">
        <f t="shared" si="882"/>
        <v/>
      </c>
      <c r="K5607" s="92" t="str">
        <f t="shared" si="883"/>
        <v/>
      </c>
      <c r="L5607" s="92" t="str">
        <f t="shared" si="884"/>
        <v/>
      </c>
      <c r="M5607" s="95" t="str">
        <f>IF(A5607&lt;&gt;"",IF(MID(C5607,1,1)="c",SigmaEpsConcrete(I5607,$AN$30:$AN$33,$AR$30:$AR$33,$AS$26,$AS$27,$AS$28,$AQ$20,$AU$19),""),"")</f>
        <v/>
      </c>
      <c r="N5607" s="95" t="str">
        <f>IF(A5607&lt;&gt;"",IF(MID(C5607,1,1)="r",SigmaEpsReinf(J5607,$AS$42:$AS$43,$AS$41,$AS$39,$AS$40,$AQ$38),""),"")</f>
        <v/>
      </c>
      <c r="Q5607" s="92" t="str">
        <f t="shared" si="886"/>
        <v/>
      </c>
      <c r="R5607" s="92" t="str">
        <f t="shared" si="887"/>
        <v/>
      </c>
      <c r="U5607" s="5"/>
      <c r="V5607" s="5"/>
      <c r="W5607" s="94" t="str">
        <f t="shared" si="885"/>
        <v/>
      </c>
      <c r="X5607" s="94" t="str">
        <f t="shared" si="888"/>
        <v/>
      </c>
      <c r="Y5607" s="5"/>
      <c r="BK5607" s="8"/>
      <c r="BL5607" s="5"/>
      <c r="BM5607" s="5"/>
      <c r="BN5607" s="5"/>
      <c r="BO5607" s="5"/>
      <c r="BP5607" s="1"/>
      <c r="BQ5607" s="1"/>
      <c r="BR5607" s="1"/>
      <c r="BS5607" s="1"/>
      <c r="BT5607" s="1"/>
      <c r="BU5607" s="4"/>
      <c r="BV5607" s="1"/>
      <c r="BW5607" s="3"/>
      <c r="BX5607" s="4"/>
      <c r="BY5607" s="5"/>
      <c r="BZ5607" s="5"/>
      <c r="CA5607" s="5"/>
      <c r="CB5607" s="5"/>
      <c r="CC5607" s="5"/>
      <c r="CD5607" s="43"/>
    </row>
    <row r="5608" spans="1:82" x14ac:dyDescent="0.25">
      <c r="A5608" s="8"/>
      <c r="B5608" s="5"/>
      <c r="C5608" s="5"/>
      <c r="D5608" s="5"/>
      <c r="E5608" s="5"/>
      <c r="F5608" s="94" t="str">
        <f t="shared" si="879"/>
        <v/>
      </c>
      <c r="G5608" s="94" t="str">
        <f t="shared" si="880"/>
        <v/>
      </c>
      <c r="H5608" s="127" t="str">
        <f>IF(A5608&lt;&gt;"",IF(MID(C5608,1,1)="c",$AS$26,IF(MID(C5608,1,1)="r",$AS$41,IF(MID(C5608,1,1)="p",#REF!,#REF!))),"")</f>
        <v/>
      </c>
      <c r="I5608" s="92" t="str">
        <f t="shared" si="881"/>
        <v/>
      </c>
      <c r="J5608" s="92" t="str">
        <f t="shared" si="882"/>
        <v/>
      </c>
      <c r="K5608" s="92" t="str">
        <f t="shared" si="883"/>
        <v/>
      </c>
      <c r="L5608" s="92" t="str">
        <f t="shared" si="884"/>
        <v/>
      </c>
      <c r="M5608" s="95" t="str">
        <f>IF(A5608&lt;&gt;"",IF(MID(C5608,1,1)="c",SigmaEpsConcrete(I5608,$AN$30:$AN$33,$AR$30:$AR$33,$AS$26,$AS$27,$AS$28,$AQ$20,$AU$19),""),"")</f>
        <v/>
      </c>
      <c r="N5608" s="95" t="str">
        <f>IF(A5608&lt;&gt;"",IF(MID(C5608,1,1)="r",SigmaEpsReinf(J5608,$AS$42:$AS$43,$AS$41,$AS$39,$AS$40,$AQ$38),""),"")</f>
        <v/>
      </c>
      <c r="Q5608" s="92" t="str">
        <f t="shared" si="886"/>
        <v/>
      </c>
      <c r="R5608" s="92" t="str">
        <f t="shared" si="887"/>
        <v/>
      </c>
      <c r="U5608" s="5"/>
      <c r="V5608" s="5"/>
      <c r="W5608" s="94" t="str">
        <f t="shared" si="885"/>
        <v/>
      </c>
      <c r="X5608" s="94" t="str">
        <f t="shared" si="888"/>
        <v/>
      </c>
      <c r="Y5608" s="5"/>
      <c r="BK5608" s="8"/>
      <c r="BL5608" s="5"/>
      <c r="BM5608" s="5"/>
      <c r="BN5608" s="5"/>
      <c r="BO5608" s="5"/>
      <c r="BP5608" s="1"/>
      <c r="BQ5608" s="1"/>
      <c r="BR5608" s="1"/>
      <c r="BS5608" s="1"/>
      <c r="BT5608" s="1"/>
      <c r="BU5608" s="4"/>
      <c r="BV5608" s="1"/>
      <c r="BW5608" s="3"/>
      <c r="BX5608" s="4"/>
      <c r="BY5608" s="5"/>
      <c r="BZ5608" s="5"/>
      <c r="CA5608" s="5"/>
      <c r="CB5608" s="5"/>
      <c r="CC5608" s="5"/>
      <c r="CD5608" s="43"/>
    </row>
    <row r="5609" spans="1:82" x14ac:dyDescent="0.25">
      <c r="A5609" s="8"/>
      <c r="B5609" s="5"/>
      <c r="C5609" s="5"/>
      <c r="D5609" s="5"/>
      <c r="E5609" s="5"/>
      <c r="F5609" s="94" t="str">
        <f t="shared" si="879"/>
        <v/>
      </c>
      <c r="G5609" s="94" t="str">
        <f t="shared" si="880"/>
        <v/>
      </c>
      <c r="H5609" s="127" t="str">
        <f>IF(A5609&lt;&gt;"",IF(MID(C5609,1,1)="c",$AS$26,IF(MID(C5609,1,1)="r",$AS$41,IF(MID(C5609,1,1)="p",#REF!,#REF!))),"")</f>
        <v/>
      </c>
      <c r="I5609" s="92" t="str">
        <f t="shared" si="881"/>
        <v/>
      </c>
      <c r="J5609" s="92" t="str">
        <f t="shared" si="882"/>
        <v/>
      </c>
      <c r="K5609" s="92" t="str">
        <f t="shared" si="883"/>
        <v/>
      </c>
      <c r="L5609" s="92" t="str">
        <f t="shared" si="884"/>
        <v/>
      </c>
      <c r="M5609" s="95" t="str">
        <f>IF(A5609&lt;&gt;"",IF(MID(C5609,1,1)="c",SigmaEpsConcrete(I5609,$AN$30:$AN$33,$AR$30:$AR$33,$AS$26,$AS$27,$AS$28,$AQ$20,$AU$19),""),"")</f>
        <v/>
      </c>
      <c r="N5609" s="95" t="str">
        <f>IF(A5609&lt;&gt;"",IF(MID(C5609,1,1)="r",SigmaEpsReinf(J5609,$AS$42:$AS$43,$AS$41,$AS$39,$AS$40,$AQ$38),""),"")</f>
        <v/>
      </c>
      <c r="Q5609" s="92" t="str">
        <f t="shared" si="886"/>
        <v/>
      </c>
      <c r="R5609" s="92" t="str">
        <f t="shared" si="887"/>
        <v/>
      </c>
      <c r="U5609" s="5"/>
      <c r="V5609" s="5"/>
      <c r="W5609" s="94" t="str">
        <f t="shared" si="885"/>
        <v/>
      </c>
      <c r="X5609" s="94" t="str">
        <f t="shared" si="888"/>
        <v/>
      </c>
      <c r="Y5609" s="5"/>
      <c r="BK5609" s="8"/>
      <c r="BL5609" s="5"/>
      <c r="BM5609" s="5"/>
      <c r="BN5609" s="5"/>
      <c r="BO5609" s="5"/>
      <c r="BP5609" s="1"/>
      <c r="BQ5609" s="1"/>
      <c r="BR5609" s="1"/>
      <c r="BS5609" s="1"/>
      <c r="BT5609" s="1"/>
      <c r="BU5609" s="4"/>
      <c r="BV5609" s="1"/>
      <c r="BW5609" s="3"/>
      <c r="BX5609" s="4"/>
      <c r="BY5609" s="5"/>
      <c r="BZ5609" s="5"/>
      <c r="CA5609" s="5"/>
      <c r="CB5609" s="5"/>
      <c r="CC5609" s="5"/>
      <c r="CD5609" s="43"/>
    </row>
    <row r="5610" spans="1:82" x14ac:dyDescent="0.25">
      <c r="A5610" s="8"/>
      <c r="B5610" s="5"/>
      <c r="C5610" s="5"/>
      <c r="D5610" s="5"/>
      <c r="E5610" s="5"/>
      <c r="F5610" s="94" t="str">
        <f t="shared" si="879"/>
        <v/>
      </c>
      <c r="G5610" s="94" t="str">
        <f t="shared" si="880"/>
        <v/>
      </c>
      <c r="H5610" s="127" t="str">
        <f>IF(A5610&lt;&gt;"",IF(MID(C5610,1,1)="c",$AS$26,IF(MID(C5610,1,1)="r",$AS$41,IF(MID(C5610,1,1)="p",#REF!,#REF!))),"")</f>
        <v/>
      </c>
      <c r="I5610" s="92" t="str">
        <f t="shared" si="881"/>
        <v/>
      </c>
      <c r="J5610" s="92" t="str">
        <f t="shared" si="882"/>
        <v/>
      </c>
      <c r="K5610" s="92" t="str">
        <f t="shared" si="883"/>
        <v/>
      </c>
      <c r="L5610" s="92" t="str">
        <f t="shared" si="884"/>
        <v/>
      </c>
      <c r="M5610" s="95" t="str">
        <f>IF(A5610&lt;&gt;"",IF(MID(C5610,1,1)="c",SigmaEpsConcrete(I5610,$AN$30:$AN$33,$AR$30:$AR$33,$AS$26,$AS$27,$AS$28,$AQ$20,$AU$19),""),"")</f>
        <v/>
      </c>
      <c r="N5610" s="95" t="str">
        <f>IF(A5610&lt;&gt;"",IF(MID(C5610,1,1)="r",SigmaEpsReinf(J5610,$AS$42:$AS$43,$AS$41,$AS$39,$AS$40,$AQ$38),""),"")</f>
        <v/>
      </c>
      <c r="Q5610" s="92" t="str">
        <f t="shared" si="886"/>
        <v/>
      </c>
      <c r="R5610" s="92" t="str">
        <f t="shared" si="887"/>
        <v/>
      </c>
      <c r="U5610" s="5"/>
      <c r="V5610" s="5"/>
      <c r="W5610" s="94" t="str">
        <f t="shared" si="885"/>
        <v/>
      </c>
      <c r="X5610" s="94" t="str">
        <f t="shared" si="888"/>
        <v/>
      </c>
      <c r="Y5610" s="5"/>
      <c r="BK5610" s="8"/>
      <c r="BL5610" s="5"/>
      <c r="BM5610" s="5"/>
      <c r="BN5610" s="5"/>
      <c r="BO5610" s="5"/>
      <c r="BP5610" s="1"/>
      <c r="BQ5610" s="1"/>
      <c r="BR5610" s="1"/>
      <c r="BS5610" s="1"/>
      <c r="BT5610" s="1"/>
      <c r="BU5610" s="4"/>
      <c r="BV5610" s="1"/>
      <c r="BW5610" s="3"/>
      <c r="BX5610" s="4"/>
      <c r="BY5610" s="5"/>
      <c r="BZ5610" s="5"/>
      <c r="CA5610" s="5"/>
      <c r="CB5610" s="5"/>
      <c r="CC5610" s="5"/>
      <c r="CD5610" s="43"/>
    </row>
    <row r="5611" spans="1:82" x14ac:dyDescent="0.25">
      <c r="A5611" s="8"/>
      <c r="B5611" s="5"/>
      <c r="C5611" s="5"/>
      <c r="D5611" s="5"/>
      <c r="E5611" s="5"/>
      <c r="F5611" s="94" t="str">
        <f t="shared" si="879"/>
        <v/>
      </c>
      <c r="G5611" s="94" t="str">
        <f t="shared" si="880"/>
        <v/>
      </c>
      <c r="H5611" s="127" t="str">
        <f>IF(A5611&lt;&gt;"",IF(MID(C5611,1,1)="c",$AS$26,IF(MID(C5611,1,1)="r",$AS$41,IF(MID(C5611,1,1)="p",#REF!,#REF!))),"")</f>
        <v/>
      </c>
      <c r="I5611" s="92" t="str">
        <f t="shared" si="881"/>
        <v/>
      </c>
      <c r="J5611" s="92" t="str">
        <f t="shared" si="882"/>
        <v/>
      </c>
      <c r="K5611" s="92" t="str">
        <f t="shared" si="883"/>
        <v/>
      </c>
      <c r="L5611" s="92" t="str">
        <f t="shared" si="884"/>
        <v/>
      </c>
      <c r="M5611" s="95" t="str">
        <f>IF(A5611&lt;&gt;"",IF(MID(C5611,1,1)="c",SigmaEpsConcrete(I5611,$AN$30:$AN$33,$AR$30:$AR$33,$AS$26,$AS$27,$AS$28,$AQ$20,$AU$19),""),"")</f>
        <v/>
      </c>
      <c r="N5611" s="95" t="str">
        <f>IF(A5611&lt;&gt;"",IF(MID(C5611,1,1)="r",SigmaEpsReinf(J5611,$AS$42:$AS$43,$AS$41,$AS$39,$AS$40,$AQ$38),""),"")</f>
        <v/>
      </c>
      <c r="Q5611" s="92" t="str">
        <f t="shared" si="886"/>
        <v/>
      </c>
      <c r="R5611" s="92" t="str">
        <f t="shared" si="887"/>
        <v/>
      </c>
      <c r="U5611" s="5"/>
      <c r="V5611" s="5"/>
      <c r="W5611" s="94" t="str">
        <f t="shared" si="885"/>
        <v/>
      </c>
      <c r="X5611" s="94" t="str">
        <f t="shared" si="888"/>
        <v/>
      </c>
      <c r="Y5611" s="5"/>
      <c r="BK5611" s="8"/>
      <c r="BL5611" s="5"/>
      <c r="BM5611" s="5"/>
      <c r="BN5611" s="5"/>
      <c r="BO5611" s="5"/>
      <c r="BP5611" s="1"/>
      <c r="BQ5611" s="1"/>
      <c r="BR5611" s="1"/>
      <c r="BS5611" s="1"/>
      <c r="BT5611" s="1"/>
      <c r="BU5611" s="4"/>
      <c r="BV5611" s="1"/>
      <c r="BW5611" s="3"/>
      <c r="BX5611" s="4"/>
      <c r="BY5611" s="5"/>
      <c r="BZ5611" s="5"/>
      <c r="CA5611" s="5"/>
      <c r="CB5611" s="5"/>
      <c r="CC5611" s="5"/>
      <c r="CD5611" s="43"/>
    </row>
    <row r="5612" spans="1:82" x14ac:dyDescent="0.25">
      <c r="A5612" s="8"/>
      <c r="B5612" s="5"/>
      <c r="C5612" s="5"/>
      <c r="D5612" s="5"/>
      <c r="E5612" s="5"/>
      <c r="F5612" s="94" t="str">
        <f t="shared" si="879"/>
        <v/>
      </c>
      <c r="G5612" s="94" t="str">
        <f t="shared" si="880"/>
        <v/>
      </c>
      <c r="H5612" s="127" t="str">
        <f>IF(A5612&lt;&gt;"",IF(MID(C5612,1,1)="c",$AS$26,IF(MID(C5612,1,1)="r",$AS$41,IF(MID(C5612,1,1)="p",#REF!,#REF!))),"")</f>
        <v/>
      </c>
      <c r="I5612" s="92" t="str">
        <f t="shared" si="881"/>
        <v/>
      </c>
      <c r="J5612" s="92" t="str">
        <f t="shared" si="882"/>
        <v/>
      </c>
      <c r="K5612" s="92" t="str">
        <f t="shared" si="883"/>
        <v/>
      </c>
      <c r="L5612" s="92" t="str">
        <f t="shared" si="884"/>
        <v/>
      </c>
      <c r="M5612" s="95" t="str">
        <f>IF(A5612&lt;&gt;"",IF(MID(C5612,1,1)="c",SigmaEpsConcrete(I5612,$AN$30:$AN$33,$AR$30:$AR$33,$AS$26,$AS$27,$AS$28,$AQ$20,$AU$19),""),"")</f>
        <v/>
      </c>
      <c r="N5612" s="95" t="str">
        <f>IF(A5612&lt;&gt;"",IF(MID(C5612,1,1)="r",SigmaEpsReinf(J5612,$AS$42:$AS$43,$AS$41,$AS$39,$AS$40,$AQ$38),""),"")</f>
        <v/>
      </c>
      <c r="Q5612" s="92" t="str">
        <f t="shared" si="886"/>
        <v/>
      </c>
      <c r="R5612" s="92" t="str">
        <f t="shared" si="887"/>
        <v/>
      </c>
      <c r="U5612" s="5"/>
      <c r="V5612" s="5"/>
      <c r="W5612" s="94" t="str">
        <f t="shared" si="885"/>
        <v/>
      </c>
      <c r="X5612" s="94" t="str">
        <f t="shared" si="888"/>
        <v/>
      </c>
      <c r="Y5612" s="5"/>
      <c r="BK5612" s="8"/>
      <c r="BL5612" s="5"/>
      <c r="BM5612" s="5"/>
      <c r="BN5612" s="5"/>
      <c r="BO5612" s="5"/>
      <c r="BP5612" s="1"/>
      <c r="BQ5612" s="1"/>
      <c r="BR5612" s="1"/>
      <c r="BS5612" s="1"/>
      <c r="BT5612" s="1"/>
      <c r="BU5612" s="4"/>
      <c r="BV5612" s="1"/>
      <c r="BW5612" s="3"/>
      <c r="BX5612" s="4"/>
      <c r="BY5612" s="5"/>
      <c r="BZ5612" s="5"/>
      <c r="CA5612" s="5"/>
      <c r="CB5612" s="5"/>
      <c r="CC5612" s="5"/>
      <c r="CD5612" s="43"/>
    </row>
    <row r="5613" spans="1:82" x14ac:dyDescent="0.25">
      <c r="A5613" s="8"/>
      <c r="B5613" s="5"/>
      <c r="C5613" s="5"/>
      <c r="D5613" s="5"/>
      <c r="E5613" s="5"/>
      <c r="F5613" s="94" t="str">
        <f t="shared" si="879"/>
        <v/>
      </c>
      <c r="G5613" s="94" t="str">
        <f t="shared" si="880"/>
        <v/>
      </c>
      <c r="H5613" s="127" t="str">
        <f>IF(A5613&lt;&gt;"",IF(MID(C5613,1,1)="c",$AS$26,IF(MID(C5613,1,1)="r",$AS$41,IF(MID(C5613,1,1)="p",#REF!,#REF!))),"")</f>
        <v/>
      </c>
      <c r="I5613" s="92" t="str">
        <f t="shared" si="881"/>
        <v/>
      </c>
      <c r="J5613" s="92" t="str">
        <f t="shared" si="882"/>
        <v/>
      </c>
      <c r="K5613" s="92" t="str">
        <f t="shared" si="883"/>
        <v/>
      </c>
      <c r="L5613" s="92" t="str">
        <f t="shared" si="884"/>
        <v/>
      </c>
      <c r="M5613" s="95" t="str">
        <f>IF(A5613&lt;&gt;"",IF(MID(C5613,1,1)="c",SigmaEpsConcrete(I5613,$AN$30:$AN$33,$AR$30:$AR$33,$AS$26,$AS$27,$AS$28,$AQ$20,$AU$19),""),"")</f>
        <v/>
      </c>
      <c r="N5613" s="95" t="str">
        <f>IF(A5613&lt;&gt;"",IF(MID(C5613,1,1)="r",SigmaEpsReinf(J5613,$AS$42:$AS$43,$AS$41,$AS$39,$AS$40,$AQ$38),""),"")</f>
        <v/>
      </c>
      <c r="Q5613" s="92" t="str">
        <f t="shared" si="886"/>
        <v/>
      </c>
      <c r="R5613" s="92" t="str">
        <f t="shared" si="887"/>
        <v/>
      </c>
      <c r="U5613" s="5"/>
      <c r="V5613" s="5"/>
      <c r="W5613" s="94" t="str">
        <f t="shared" si="885"/>
        <v/>
      </c>
      <c r="X5613" s="94" t="str">
        <f t="shared" si="888"/>
        <v/>
      </c>
      <c r="Y5613" s="5"/>
      <c r="BK5613" s="8"/>
      <c r="BL5613" s="5"/>
      <c r="BM5613" s="5"/>
      <c r="BN5613" s="5"/>
      <c r="BO5613" s="5"/>
      <c r="BP5613" s="1"/>
      <c r="BQ5613" s="1"/>
      <c r="BR5613" s="1"/>
      <c r="BS5613" s="1"/>
      <c r="BT5613" s="1"/>
      <c r="BU5613" s="4"/>
      <c r="BV5613" s="1"/>
      <c r="BW5613" s="3"/>
      <c r="BX5613" s="4"/>
      <c r="BY5613" s="5"/>
      <c r="BZ5613" s="5"/>
      <c r="CA5613" s="5"/>
      <c r="CB5613" s="5"/>
      <c r="CC5613" s="5"/>
      <c r="CD5613" s="43"/>
    </row>
    <row r="5614" spans="1:82" x14ac:dyDescent="0.25">
      <c r="A5614" s="8"/>
      <c r="B5614" s="5"/>
      <c r="C5614" s="5"/>
      <c r="D5614" s="5"/>
      <c r="E5614" s="5"/>
      <c r="F5614" s="94" t="str">
        <f t="shared" si="879"/>
        <v/>
      </c>
      <c r="G5614" s="94" t="str">
        <f t="shared" si="880"/>
        <v/>
      </c>
      <c r="H5614" s="127" t="str">
        <f>IF(A5614&lt;&gt;"",IF(MID(C5614,1,1)="c",$AS$26,IF(MID(C5614,1,1)="r",$AS$41,IF(MID(C5614,1,1)="p",#REF!,#REF!))),"")</f>
        <v/>
      </c>
      <c r="I5614" s="92" t="str">
        <f t="shared" si="881"/>
        <v/>
      </c>
      <c r="J5614" s="92" t="str">
        <f t="shared" si="882"/>
        <v/>
      </c>
      <c r="K5614" s="92" t="str">
        <f t="shared" si="883"/>
        <v/>
      </c>
      <c r="L5614" s="92" t="str">
        <f t="shared" si="884"/>
        <v/>
      </c>
      <c r="M5614" s="95" t="str">
        <f>IF(A5614&lt;&gt;"",IF(MID(C5614,1,1)="c",SigmaEpsConcrete(I5614,$AN$30:$AN$33,$AR$30:$AR$33,$AS$26,$AS$27,$AS$28,$AQ$20,$AU$19),""),"")</f>
        <v/>
      </c>
      <c r="N5614" s="95" t="str">
        <f>IF(A5614&lt;&gt;"",IF(MID(C5614,1,1)="r",SigmaEpsReinf(J5614,$AS$42:$AS$43,$AS$41,$AS$39,$AS$40,$AQ$38),""),"")</f>
        <v/>
      </c>
      <c r="Q5614" s="92" t="str">
        <f t="shared" si="886"/>
        <v/>
      </c>
      <c r="R5614" s="92" t="str">
        <f t="shared" si="887"/>
        <v/>
      </c>
      <c r="U5614" s="5"/>
      <c r="V5614" s="5"/>
      <c r="W5614" s="94" t="str">
        <f t="shared" si="885"/>
        <v/>
      </c>
      <c r="X5614" s="94" t="str">
        <f t="shared" si="888"/>
        <v/>
      </c>
      <c r="Y5614" s="5"/>
      <c r="BK5614" s="8"/>
      <c r="BL5614" s="5"/>
      <c r="BM5614" s="5"/>
      <c r="BN5614" s="5"/>
      <c r="BO5614" s="5"/>
      <c r="BP5614" s="1"/>
      <c r="BQ5614" s="1"/>
      <c r="BR5614" s="1"/>
      <c r="BS5614" s="1"/>
      <c r="BT5614" s="1"/>
      <c r="BU5614" s="4"/>
      <c r="BV5614" s="1"/>
      <c r="BW5614" s="3"/>
      <c r="BX5614" s="4"/>
      <c r="BY5614" s="5"/>
      <c r="BZ5614" s="5"/>
      <c r="CA5614" s="5"/>
      <c r="CB5614" s="5"/>
      <c r="CC5614" s="5"/>
      <c r="CD5614" s="43"/>
    </row>
    <row r="5615" spans="1:82" x14ac:dyDescent="0.25">
      <c r="A5615" s="8"/>
      <c r="B5615" s="5"/>
      <c r="C5615" s="5"/>
      <c r="D5615" s="5"/>
      <c r="E5615" s="5"/>
      <c r="F5615" s="94" t="str">
        <f t="shared" si="879"/>
        <v/>
      </c>
      <c r="G5615" s="94" t="str">
        <f t="shared" si="880"/>
        <v/>
      </c>
      <c r="H5615" s="127" t="str">
        <f>IF(A5615&lt;&gt;"",IF(MID(C5615,1,1)="c",$AS$26,IF(MID(C5615,1,1)="r",$AS$41,IF(MID(C5615,1,1)="p",#REF!,#REF!))),"")</f>
        <v/>
      </c>
      <c r="I5615" s="92" t="str">
        <f t="shared" si="881"/>
        <v/>
      </c>
      <c r="J5615" s="92" t="str">
        <f t="shared" si="882"/>
        <v/>
      </c>
      <c r="K5615" s="92" t="str">
        <f t="shared" si="883"/>
        <v/>
      </c>
      <c r="L5615" s="92" t="str">
        <f t="shared" si="884"/>
        <v/>
      </c>
      <c r="M5615" s="95" t="str">
        <f>IF(A5615&lt;&gt;"",IF(MID(C5615,1,1)="c",SigmaEpsConcrete(I5615,$AN$30:$AN$33,$AR$30:$AR$33,$AS$26,$AS$27,$AS$28,$AQ$20,$AU$19),""),"")</f>
        <v/>
      </c>
      <c r="N5615" s="95" t="str">
        <f>IF(A5615&lt;&gt;"",IF(MID(C5615,1,1)="r",SigmaEpsReinf(J5615,$AS$42:$AS$43,$AS$41,$AS$39,$AS$40,$AQ$38),""),"")</f>
        <v/>
      </c>
      <c r="Q5615" s="92" t="str">
        <f t="shared" si="886"/>
        <v/>
      </c>
      <c r="R5615" s="92" t="str">
        <f t="shared" si="887"/>
        <v/>
      </c>
      <c r="U5615" s="5"/>
      <c r="V5615" s="5"/>
      <c r="W5615" s="94" t="str">
        <f t="shared" si="885"/>
        <v/>
      </c>
      <c r="X5615" s="94" t="str">
        <f t="shared" si="888"/>
        <v/>
      </c>
      <c r="Y5615" s="5"/>
      <c r="BK5615" s="8"/>
      <c r="BL5615" s="5"/>
      <c r="BM5615" s="5"/>
      <c r="BN5615" s="5"/>
      <c r="BO5615" s="5"/>
      <c r="BP5615" s="1"/>
      <c r="BQ5615" s="1"/>
      <c r="BR5615" s="1"/>
      <c r="BS5615" s="1"/>
      <c r="BT5615" s="1"/>
      <c r="BU5615" s="4"/>
      <c r="BV5615" s="1"/>
      <c r="BW5615" s="3"/>
      <c r="BX5615" s="4"/>
      <c r="BY5615" s="5"/>
      <c r="BZ5615" s="5"/>
      <c r="CA5615" s="5"/>
      <c r="CB5615" s="5"/>
      <c r="CC5615" s="5"/>
      <c r="CD5615" s="43"/>
    </row>
    <row r="5616" spans="1:82" x14ac:dyDescent="0.25">
      <c r="A5616" s="8"/>
      <c r="B5616" s="5"/>
      <c r="C5616" s="5"/>
      <c r="D5616" s="5"/>
      <c r="E5616" s="5"/>
      <c r="F5616" s="94" t="str">
        <f t="shared" si="879"/>
        <v/>
      </c>
      <c r="G5616" s="94" t="str">
        <f t="shared" si="880"/>
        <v/>
      </c>
      <c r="H5616" s="127" t="str">
        <f>IF(A5616&lt;&gt;"",IF(MID(C5616,1,1)="c",$AS$26,IF(MID(C5616,1,1)="r",$AS$41,IF(MID(C5616,1,1)="p",#REF!,#REF!))),"")</f>
        <v/>
      </c>
      <c r="I5616" s="92" t="str">
        <f t="shared" si="881"/>
        <v/>
      </c>
      <c r="J5616" s="92" t="str">
        <f t="shared" si="882"/>
        <v/>
      </c>
      <c r="K5616" s="92" t="str">
        <f t="shared" si="883"/>
        <v/>
      </c>
      <c r="L5616" s="92" t="str">
        <f t="shared" si="884"/>
        <v/>
      </c>
      <c r="M5616" s="95" t="str">
        <f>IF(A5616&lt;&gt;"",IF(MID(C5616,1,1)="c",SigmaEpsConcrete(I5616,$AN$30:$AN$33,$AR$30:$AR$33,$AS$26,$AS$27,$AS$28,$AQ$20,$AU$19),""),"")</f>
        <v/>
      </c>
      <c r="N5616" s="95" t="str">
        <f>IF(A5616&lt;&gt;"",IF(MID(C5616,1,1)="r",SigmaEpsReinf(J5616,$AS$42:$AS$43,$AS$41,$AS$39,$AS$40,$AQ$38),""),"")</f>
        <v/>
      </c>
      <c r="Q5616" s="92" t="str">
        <f t="shared" si="886"/>
        <v/>
      </c>
      <c r="R5616" s="92" t="str">
        <f t="shared" si="887"/>
        <v/>
      </c>
      <c r="U5616" s="5"/>
      <c r="V5616" s="5"/>
      <c r="W5616" s="94" t="str">
        <f t="shared" si="885"/>
        <v/>
      </c>
      <c r="X5616" s="94" t="str">
        <f t="shared" si="888"/>
        <v/>
      </c>
      <c r="Y5616" s="5"/>
      <c r="BK5616" s="8"/>
      <c r="BL5616" s="5"/>
      <c r="BM5616" s="5"/>
      <c r="BN5616" s="5"/>
      <c r="BO5616" s="5"/>
      <c r="BP5616" s="1"/>
      <c r="BQ5616" s="1"/>
      <c r="BR5616" s="1"/>
      <c r="BS5616" s="1"/>
      <c r="BT5616" s="1"/>
      <c r="BU5616" s="4"/>
      <c r="BV5616" s="1"/>
      <c r="BW5616" s="3"/>
      <c r="BX5616" s="4"/>
      <c r="BY5616" s="5"/>
      <c r="BZ5616" s="5"/>
      <c r="CA5616" s="5"/>
      <c r="CB5616" s="5"/>
      <c r="CC5616" s="5"/>
      <c r="CD5616" s="43"/>
    </row>
    <row r="5617" spans="1:82" x14ac:dyDescent="0.25">
      <c r="A5617" s="8"/>
      <c r="B5617" s="5"/>
      <c r="C5617" s="5"/>
      <c r="D5617" s="5"/>
      <c r="E5617" s="5"/>
      <c r="F5617" s="94" t="str">
        <f t="shared" si="879"/>
        <v/>
      </c>
      <c r="G5617" s="94" t="str">
        <f t="shared" si="880"/>
        <v/>
      </c>
      <c r="H5617" s="127" t="str">
        <f>IF(A5617&lt;&gt;"",IF(MID(C5617,1,1)="c",$AS$26,IF(MID(C5617,1,1)="r",$AS$41,IF(MID(C5617,1,1)="p",#REF!,#REF!))),"")</f>
        <v/>
      </c>
      <c r="I5617" s="92" t="str">
        <f t="shared" si="881"/>
        <v/>
      </c>
      <c r="J5617" s="92" t="str">
        <f t="shared" si="882"/>
        <v/>
      </c>
      <c r="K5617" s="92" t="str">
        <f t="shared" si="883"/>
        <v/>
      </c>
      <c r="L5617" s="92" t="str">
        <f t="shared" si="884"/>
        <v/>
      </c>
      <c r="M5617" s="95" t="str">
        <f>IF(A5617&lt;&gt;"",IF(MID(C5617,1,1)="c",SigmaEpsConcrete(I5617,$AN$30:$AN$33,$AR$30:$AR$33,$AS$26,$AS$27,$AS$28,$AQ$20,$AU$19),""),"")</f>
        <v/>
      </c>
      <c r="N5617" s="95" t="str">
        <f>IF(A5617&lt;&gt;"",IF(MID(C5617,1,1)="r",SigmaEpsReinf(J5617,$AS$42:$AS$43,$AS$41,$AS$39,$AS$40,$AQ$38),""),"")</f>
        <v/>
      </c>
      <c r="Q5617" s="92" t="str">
        <f t="shared" si="886"/>
        <v/>
      </c>
      <c r="R5617" s="92" t="str">
        <f t="shared" si="887"/>
        <v/>
      </c>
      <c r="U5617" s="5"/>
      <c r="V5617" s="5"/>
      <c r="W5617" s="94" t="str">
        <f t="shared" si="885"/>
        <v/>
      </c>
      <c r="X5617" s="94" t="str">
        <f t="shared" si="888"/>
        <v/>
      </c>
      <c r="Y5617" s="5"/>
      <c r="BK5617" s="8"/>
      <c r="BL5617" s="5"/>
      <c r="BM5617" s="5"/>
      <c r="BN5617" s="5"/>
      <c r="BO5617" s="5"/>
      <c r="BP5617" s="1"/>
      <c r="BQ5617" s="1"/>
      <c r="BR5617" s="1"/>
      <c r="BS5617" s="1"/>
      <c r="BT5617" s="1"/>
      <c r="BU5617" s="4"/>
      <c r="BV5617" s="1"/>
      <c r="BW5617" s="3"/>
      <c r="BX5617" s="4"/>
      <c r="BY5617" s="5"/>
      <c r="BZ5617" s="5"/>
      <c r="CA5617" s="5"/>
      <c r="CB5617" s="5"/>
      <c r="CC5617" s="5"/>
      <c r="CD5617" s="43"/>
    </row>
    <row r="5618" spans="1:82" x14ac:dyDescent="0.25">
      <c r="A5618" s="8"/>
      <c r="B5618" s="5"/>
      <c r="C5618" s="5"/>
      <c r="D5618" s="5"/>
      <c r="E5618" s="5"/>
      <c r="F5618" s="94" t="str">
        <f t="shared" si="879"/>
        <v/>
      </c>
      <c r="G5618" s="94" t="str">
        <f t="shared" si="880"/>
        <v/>
      </c>
      <c r="H5618" s="127" t="str">
        <f>IF(A5618&lt;&gt;"",IF(MID(C5618,1,1)="c",$AS$26,IF(MID(C5618,1,1)="r",$AS$41,IF(MID(C5618,1,1)="p",#REF!,#REF!))),"")</f>
        <v/>
      </c>
      <c r="I5618" s="92" t="str">
        <f t="shared" si="881"/>
        <v/>
      </c>
      <c r="J5618" s="92" t="str">
        <f t="shared" si="882"/>
        <v/>
      </c>
      <c r="K5618" s="92" t="str">
        <f t="shared" si="883"/>
        <v/>
      </c>
      <c r="L5618" s="92" t="str">
        <f t="shared" si="884"/>
        <v/>
      </c>
      <c r="M5618" s="95" t="str">
        <f>IF(A5618&lt;&gt;"",IF(MID(C5618,1,1)="c",SigmaEpsConcrete(I5618,$AN$30:$AN$33,$AR$30:$AR$33,$AS$26,$AS$27,$AS$28,$AQ$20,$AU$19),""),"")</f>
        <v/>
      </c>
      <c r="N5618" s="95" t="str">
        <f>IF(A5618&lt;&gt;"",IF(MID(C5618,1,1)="r",SigmaEpsReinf(J5618,$AS$42:$AS$43,$AS$41,$AS$39,$AS$40,$AQ$38),""),"")</f>
        <v/>
      </c>
      <c r="Q5618" s="92" t="str">
        <f t="shared" si="886"/>
        <v/>
      </c>
      <c r="R5618" s="92" t="str">
        <f t="shared" si="887"/>
        <v/>
      </c>
      <c r="U5618" s="5"/>
      <c r="V5618" s="5"/>
      <c r="W5618" s="94" t="str">
        <f t="shared" si="885"/>
        <v/>
      </c>
      <c r="X5618" s="94" t="str">
        <f t="shared" si="888"/>
        <v/>
      </c>
      <c r="Y5618" s="5"/>
      <c r="BK5618" s="8"/>
      <c r="BL5618" s="5"/>
      <c r="BM5618" s="5"/>
      <c r="BN5618" s="5"/>
      <c r="BO5618" s="5"/>
      <c r="BP5618" s="1"/>
      <c r="BQ5618" s="1"/>
      <c r="BR5618" s="1"/>
      <c r="BS5618" s="1"/>
      <c r="BT5618" s="1"/>
      <c r="BU5618" s="4"/>
      <c r="BV5618" s="1"/>
      <c r="BW5618" s="3"/>
      <c r="BX5618" s="4"/>
      <c r="BY5618" s="5"/>
      <c r="BZ5618" s="5"/>
      <c r="CA5618" s="5"/>
      <c r="CB5618" s="5"/>
      <c r="CC5618" s="5"/>
      <c r="CD5618" s="43"/>
    </row>
    <row r="5619" spans="1:82" x14ac:dyDescent="0.25">
      <c r="A5619" s="8"/>
      <c r="B5619" s="5"/>
      <c r="C5619" s="5"/>
      <c r="D5619" s="5"/>
      <c r="E5619" s="5"/>
      <c r="F5619" s="94" t="str">
        <f t="shared" si="879"/>
        <v/>
      </c>
      <c r="G5619" s="94" t="str">
        <f t="shared" si="880"/>
        <v/>
      </c>
      <c r="H5619" s="127" t="str">
        <f>IF(A5619&lt;&gt;"",IF(MID(C5619,1,1)="c",$AS$26,IF(MID(C5619,1,1)="r",$AS$41,IF(MID(C5619,1,1)="p",#REF!,#REF!))),"")</f>
        <v/>
      </c>
      <c r="I5619" s="92" t="str">
        <f t="shared" si="881"/>
        <v/>
      </c>
      <c r="J5619" s="92" t="str">
        <f t="shared" si="882"/>
        <v/>
      </c>
      <c r="K5619" s="92" t="str">
        <f t="shared" si="883"/>
        <v/>
      </c>
      <c r="L5619" s="92" t="str">
        <f t="shared" si="884"/>
        <v/>
      </c>
      <c r="M5619" s="95" t="str">
        <f>IF(A5619&lt;&gt;"",IF(MID(C5619,1,1)="c",SigmaEpsConcrete(I5619,$AN$30:$AN$33,$AR$30:$AR$33,$AS$26,$AS$27,$AS$28,$AQ$20,$AU$19),""),"")</f>
        <v/>
      </c>
      <c r="N5619" s="95" t="str">
        <f>IF(A5619&lt;&gt;"",IF(MID(C5619,1,1)="r",SigmaEpsReinf(J5619,$AS$42:$AS$43,$AS$41,$AS$39,$AS$40,$AQ$38),""),"")</f>
        <v/>
      </c>
      <c r="Q5619" s="92" t="str">
        <f t="shared" si="886"/>
        <v/>
      </c>
      <c r="R5619" s="92" t="str">
        <f t="shared" si="887"/>
        <v/>
      </c>
      <c r="U5619" s="5"/>
      <c r="V5619" s="5"/>
      <c r="W5619" s="94" t="str">
        <f t="shared" si="885"/>
        <v/>
      </c>
      <c r="X5619" s="94" t="str">
        <f t="shared" si="888"/>
        <v/>
      </c>
      <c r="Y5619" s="5"/>
      <c r="BK5619" s="8"/>
      <c r="BL5619" s="5"/>
      <c r="BM5619" s="5"/>
      <c r="BN5619" s="5"/>
      <c r="BO5619" s="5"/>
      <c r="BP5619" s="1"/>
      <c r="BQ5619" s="1"/>
      <c r="BR5619" s="1"/>
      <c r="BS5619" s="1"/>
      <c r="BT5619" s="1"/>
      <c r="BU5619" s="4"/>
      <c r="BV5619" s="1"/>
      <c r="BW5619" s="3"/>
      <c r="BX5619" s="4"/>
      <c r="BY5619" s="5"/>
      <c r="BZ5619" s="5"/>
      <c r="CA5619" s="5"/>
      <c r="CB5619" s="5"/>
      <c r="CC5619" s="5"/>
      <c r="CD5619" s="43"/>
    </row>
    <row r="5620" spans="1:82" x14ac:dyDescent="0.25">
      <c r="A5620" s="8"/>
      <c r="B5620" s="5"/>
      <c r="C5620" s="5"/>
      <c r="D5620" s="5"/>
      <c r="E5620" s="5"/>
      <c r="F5620" s="94" t="str">
        <f t="shared" si="879"/>
        <v/>
      </c>
      <c r="G5620" s="94" t="str">
        <f t="shared" si="880"/>
        <v/>
      </c>
      <c r="H5620" s="127" t="str">
        <f>IF(A5620&lt;&gt;"",IF(MID(C5620,1,1)="c",$AS$26,IF(MID(C5620,1,1)="r",$AS$41,IF(MID(C5620,1,1)="p",#REF!,#REF!))),"")</f>
        <v/>
      </c>
      <c r="I5620" s="92" t="str">
        <f t="shared" si="881"/>
        <v/>
      </c>
      <c r="J5620" s="92" t="str">
        <f t="shared" si="882"/>
        <v/>
      </c>
      <c r="K5620" s="92" t="str">
        <f t="shared" si="883"/>
        <v/>
      </c>
      <c r="L5620" s="92" t="str">
        <f t="shared" si="884"/>
        <v/>
      </c>
      <c r="M5620" s="95" t="str">
        <f>IF(A5620&lt;&gt;"",IF(MID(C5620,1,1)="c",SigmaEpsConcrete(I5620,$AN$30:$AN$33,$AR$30:$AR$33,$AS$26,$AS$27,$AS$28,$AQ$20,$AU$19),""),"")</f>
        <v/>
      </c>
      <c r="N5620" s="95" t="str">
        <f>IF(A5620&lt;&gt;"",IF(MID(C5620,1,1)="r",SigmaEpsReinf(J5620,$AS$42:$AS$43,$AS$41,$AS$39,$AS$40,$AQ$38),""),"")</f>
        <v/>
      </c>
      <c r="Q5620" s="92" t="str">
        <f t="shared" si="886"/>
        <v/>
      </c>
      <c r="R5620" s="92" t="str">
        <f t="shared" si="887"/>
        <v/>
      </c>
      <c r="U5620" s="5"/>
      <c r="V5620" s="5"/>
      <c r="W5620" s="94" t="str">
        <f t="shared" si="885"/>
        <v/>
      </c>
      <c r="X5620" s="94" t="str">
        <f t="shared" si="888"/>
        <v/>
      </c>
      <c r="Y5620" s="5"/>
      <c r="BK5620" s="8"/>
      <c r="BL5620" s="5"/>
      <c r="BM5620" s="5"/>
      <c r="BN5620" s="5"/>
      <c r="BO5620" s="5"/>
      <c r="BP5620" s="1"/>
      <c r="BQ5620" s="1"/>
      <c r="BR5620" s="1"/>
      <c r="BS5620" s="1"/>
      <c r="BT5620" s="1"/>
      <c r="BU5620" s="4"/>
      <c r="BV5620" s="1"/>
      <c r="BW5620" s="3"/>
      <c r="BX5620" s="4"/>
      <c r="BY5620" s="5"/>
      <c r="BZ5620" s="5"/>
      <c r="CA5620" s="5"/>
      <c r="CB5620" s="5"/>
      <c r="CC5620" s="5"/>
      <c r="CD5620" s="43"/>
    </row>
    <row r="5621" spans="1:82" x14ac:dyDescent="0.25">
      <c r="A5621" s="8"/>
      <c r="B5621" s="5"/>
      <c r="C5621" s="5"/>
      <c r="D5621" s="5"/>
      <c r="E5621" s="5"/>
      <c r="F5621" s="94" t="str">
        <f t="shared" si="879"/>
        <v/>
      </c>
      <c r="G5621" s="94" t="str">
        <f t="shared" si="880"/>
        <v/>
      </c>
      <c r="H5621" s="127" t="str">
        <f>IF(A5621&lt;&gt;"",IF(MID(C5621,1,1)="c",$AS$26,IF(MID(C5621,1,1)="r",$AS$41,IF(MID(C5621,1,1)="p",#REF!,#REF!))),"")</f>
        <v/>
      </c>
      <c r="I5621" s="92" t="str">
        <f t="shared" si="881"/>
        <v/>
      </c>
      <c r="J5621" s="92" t="str">
        <f t="shared" si="882"/>
        <v/>
      </c>
      <c r="K5621" s="92" t="str">
        <f t="shared" si="883"/>
        <v/>
      </c>
      <c r="L5621" s="92" t="str">
        <f t="shared" si="884"/>
        <v/>
      </c>
      <c r="M5621" s="95" t="str">
        <f>IF(A5621&lt;&gt;"",IF(MID(C5621,1,1)="c",SigmaEpsConcrete(I5621,$AN$30:$AN$33,$AR$30:$AR$33,$AS$26,$AS$27,$AS$28,$AQ$20,$AU$19),""),"")</f>
        <v/>
      </c>
      <c r="N5621" s="95" t="str">
        <f>IF(A5621&lt;&gt;"",IF(MID(C5621,1,1)="r",SigmaEpsReinf(J5621,$AS$42:$AS$43,$AS$41,$AS$39,$AS$40,$AQ$38),""),"")</f>
        <v/>
      </c>
      <c r="Q5621" s="92" t="str">
        <f t="shared" si="886"/>
        <v/>
      </c>
      <c r="R5621" s="92" t="str">
        <f t="shared" si="887"/>
        <v/>
      </c>
      <c r="U5621" s="5"/>
      <c r="V5621" s="5"/>
      <c r="W5621" s="94" t="str">
        <f t="shared" si="885"/>
        <v/>
      </c>
      <c r="X5621" s="94" t="str">
        <f t="shared" si="888"/>
        <v/>
      </c>
      <c r="Y5621" s="5"/>
      <c r="BK5621" s="8"/>
      <c r="BL5621" s="5"/>
      <c r="BM5621" s="5"/>
      <c r="BN5621" s="5"/>
      <c r="BO5621" s="5"/>
      <c r="BP5621" s="1"/>
      <c r="BQ5621" s="1"/>
      <c r="BR5621" s="1"/>
      <c r="BS5621" s="1"/>
      <c r="BT5621" s="1"/>
      <c r="BU5621" s="4"/>
      <c r="BV5621" s="1"/>
      <c r="BW5621" s="3"/>
      <c r="BX5621" s="4"/>
      <c r="BY5621" s="5"/>
      <c r="BZ5621" s="5"/>
      <c r="CA5621" s="5"/>
      <c r="CB5621" s="5"/>
      <c r="CC5621" s="5"/>
      <c r="CD5621" s="43"/>
    </row>
    <row r="5622" spans="1:82" x14ac:dyDescent="0.25">
      <c r="A5622" s="8"/>
      <c r="B5622" s="5"/>
      <c r="C5622" s="5"/>
      <c r="D5622" s="5"/>
      <c r="E5622" s="5"/>
      <c r="F5622" s="94" t="str">
        <f t="shared" si="879"/>
        <v/>
      </c>
      <c r="G5622" s="94" t="str">
        <f t="shared" si="880"/>
        <v/>
      </c>
      <c r="H5622" s="127" t="str">
        <f>IF(A5622&lt;&gt;"",IF(MID(C5622,1,1)="c",$AS$26,IF(MID(C5622,1,1)="r",$AS$41,IF(MID(C5622,1,1)="p",#REF!,#REF!))),"")</f>
        <v/>
      </c>
      <c r="I5622" s="92" t="str">
        <f t="shared" si="881"/>
        <v/>
      </c>
      <c r="J5622" s="92" t="str">
        <f t="shared" si="882"/>
        <v/>
      </c>
      <c r="K5622" s="92" t="str">
        <f t="shared" si="883"/>
        <v/>
      </c>
      <c r="L5622" s="92" t="str">
        <f t="shared" si="884"/>
        <v/>
      </c>
      <c r="M5622" s="95" t="str">
        <f>IF(A5622&lt;&gt;"",IF(MID(C5622,1,1)="c",SigmaEpsConcrete(I5622,$AN$30:$AN$33,$AR$30:$AR$33,$AS$26,$AS$27,$AS$28,$AQ$20,$AU$19),""),"")</f>
        <v/>
      </c>
      <c r="N5622" s="95" t="str">
        <f>IF(A5622&lt;&gt;"",IF(MID(C5622,1,1)="r",SigmaEpsReinf(J5622,$AS$42:$AS$43,$AS$41,$AS$39,$AS$40,$AQ$38),""),"")</f>
        <v/>
      </c>
      <c r="Q5622" s="92" t="str">
        <f t="shared" si="886"/>
        <v/>
      </c>
      <c r="R5622" s="92" t="str">
        <f t="shared" si="887"/>
        <v/>
      </c>
      <c r="U5622" s="5"/>
      <c r="V5622" s="5"/>
      <c r="W5622" s="94" t="str">
        <f t="shared" si="885"/>
        <v/>
      </c>
      <c r="X5622" s="94" t="str">
        <f t="shared" si="888"/>
        <v/>
      </c>
      <c r="Y5622" s="5"/>
      <c r="BK5622" s="8"/>
      <c r="BL5622" s="5"/>
      <c r="BM5622" s="5"/>
      <c r="BN5622" s="5"/>
      <c r="BO5622" s="5"/>
      <c r="BP5622" s="1"/>
      <c r="BQ5622" s="1"/>
      <c r="BR5622" s="1"/>
      <c r="BS5622" s="1"/>
      <c r="BT5622" s="1"/>
      <c r="BU5622" s="4"/>
      <c r="BV5622" s="1"/>
      <c r="BW5622" s="3"/>
      <c r="BX5622" s="4"/>
      <c r="BY5622" s="5"/>
      <c r="BZ5622" s="5"/>
      <c r="CA5622" s="5"/>
      <c r="CB5622" s="5"/>
      <c r="CC5622" s="5"/>
      <c r="CD5622" s="43"/>
    </row>
    <row r="5623" spans="1:82" x14ac:dyDescent="0.25">
      <c r="A5623" s="8"/>
      <c r="B5623" s="5"/>
      <c r="C5623" s="5"/>
      <c r="D5623" s="5"/>
      <c r="E5623" s="5"/>
      <c r="F5623" s="94" t="str">
        <f t="shared" si="879"/>
        <v/>
      </c>
      <c r="G5623" s="94" t="str">
        <f t="shared" si="880"/>
        <v/>
      </c>
      <c r="H5623" s="127" t="str">
        <f>IF(A5623&lt;&gt;"",IF(MID(C5623,1,1)="c",$AS$26,IF(MID(C5623,1,1)="r",$AS$41,IF(MID(C5623,1,1)="p",#REF!,#REF!))),"")</f>
        <v/>
      </c>
      <c r="I5623" s="92" t="str">
        <f t="shared" si="881"/>
        <v/>
      </c>
      <c r="J5623" s="92" t="str">
        <f t="shared" si="882"/>
        <v/>
      </c>
      <c r="K5623" s="92" t="str">
        <f t="shared" si="883"/>
        <v/>
      </c>
      <c r="L5623" s="92" t="str">
        <f t="shared" si="884"/>
        <v/>
      </c>
      <c r="M5623" s="95" t="str">
        <f>IF(A5623&lt;&gt;"",IF(MID(C5623,1,1)="c",SigmaEpsConcrete(I5623,$AN$30:$AN$33,$AR$30:$AR$33,$AS$26,$AS$27,$AS$28,$AQ$20,$AU$19),""),"")</f>
        <v/>
      </c>
      <c r="N5623" s="95" t="str">
        <f>IF(A5623&lt;&gt;"",IF(MID(C5623,1,1)="r",SigmaEpsReinf(J5623,$AS$42:$AS$43,$AS$41,$AS$39,$AS$40,$AQ$38),""),"")</f>
        <v/>
      </c>
      <c r="Q5623" s="92" t="str">
        <f t="shared" si="886"/>
        <v/>
      </c>
      <c r="R5623" s="92" t="str">
        <f t="shared" si="887"/>
        <v/>
      </c>
      <c r="U5623" s="5"/>
      <c r="V5623" s="5"/>
      <c r="W5623" s="94" t="str">
        <f t="shared" si="885"/>
        <v/>
      </c>
      <c r="X5623" s="94" t="str">
        <f t="shared" si="888"/>
        <v/>
      </c>
      <c r="Y5623" s="5"/>
      <c r="BK5623" s="8"/>
      <c r="BL5623" s="5"/>
      <c r="BM5623" s="5"/>
      <c r="BN5623" s="5"/>
      <c r="BO5623" s="5"/>
      <c r="BP5623" s="1"/>
      <c r="BQ5623" s="1"/>
      <c r="BR5623" s="1"/>
      <c r="BS5623" s="1"/>
      <c r="BT5623" s="1"/>
      <c r="BU5623" s="4"/>
      <c r="BV5623" s="1"/>
      <c r="BW5623" s="3"/>
      <c r="BX5623" s="4"/>
      <c r="BY5623" s="5"/>
      <c r="BZ5623" s="5"/>
      <c r="CA5623" s="5"/>
      <c r="CB5623" s="5"/>
      <c r="CC5623" s="5"/>
      <c r="CD5623" s="43"/>
    </row>
    <row r="5624" spans="1:82" x14ac:dyDescent="0.25">
      <c r="A5624" s="8"/>
      <c r="B5624" s="5"/>
      <c r="C5624" s="5"/>
      <c r="D5624" s="5"/>
      <c r="E5624" s="5"/>
      <c r="F5624" s="94" t="str">
        <f t="shared" si="879"/>
        <v/>
      </c>
      <c r="G5624" s="94" t="str">
        <f t="shared" si="880"/>
        <v/>
      </c>
      <c r="H5624" s="127" t="str">
        <f>IF(A5624&lt;&gt;"",IF(MID(C5624,1,1)="c",$AS$26,IF(MID(C5624,1,1)="r",$AS$41,IF(MID(C5624,1,1)="p",#REF!,#REF!))),"")</f>
        <v/>
      </c>
      <c r="I5624" s="92" t="str">
        <f t="shared" si="881"/>
        <v/>
      </c>
      <c r="J5624" s="92" t="str">
        <f t="shared" si="882"/>
        <v/>
      </c>
      <c r="K5624" s="92" t="str">
        <f t="shared" si="883"/>
        <v/>
      </c>
      <c r="L5624" s="92" t="str">
        <f t="shared" si="884"/>
        <v/>
      </c>
      <c r="M5624" s="95" t="str">
        <f>IF(A5624&lt;&gt;"",IF(MID(C5624,1,1)="c",SigmaEpsConcrete(I5624,$AN$30:$AN$33,$AR$30:$AR$33,$AS$26,$AS$27,$AS$28,$AQ$20,$AU$19),""),"")</f>
        <v/>
      </c>
      <c r="N5624" s="95" t="str">
        <f>IF(A5624&lt;&gt;"",IF(MID(C5624,1,1)="r",SigmaEpsReinf(J5624,$AS$42:$AS$43,$AS$41,$AS$39,$AS$40,$AQ$38),""),"")</f>
        <v/>
      </c>
      <c r="Q5624" s="92" t="str">
        <f t="shared" si="886"/>
        <v/>
      </c>
      <c r="R5624" s="92" t="str">
        <f t="shared" si="887"/>
        <v/>
      </c>
      <c r="U5624" s="5"/>
      <c r="V5624" s="5"/>
      <c r="W5624" s="94" t="str">
        <f t="shared" si="885"/>
        <v/>
      </c>
      <c r="X5624" s="94" t="str">
        <f t="shared" si="888"/>
        <v/>
      </c>
      <c r="Y5624" s="5"/>
      <c r="BK5624" s="8"/>
      <c r="BL5624" s="5"/>
      <c r="BM5624" s="5"/>
      <c r="BN5624" s="5"/>
      <c r="BO5624" s="5"/>
      <c r="BP5624" s="1"/>
      <c r="BQ5624" s="1"/>
      <c r="BR5624" s="1"/>
      <c r="BS5624" s="1"/>
      <c r="BT5624" s="1"/>
      <c r="BU5624" s="4"/>
      <c r="BV5624" s="1"/>
      <c r="BW5624" s="3"/>
      <c r="BX5624" s="4"/>
      <c r="BY5624" s="5"/>
      <c r="BZ5624" s="5"/>
      <c r="CA5624" s="5"/>
      <c r="CB5624" s="5"/>
      <c r="CC5624" s="5"/>
      <c r="CD5624" s="43"/>
    </row>
    <row r="5625" spans="1:82" x14ac:dyDescent="0.25">
      <c r="A5625" s="8"/>
      <c r="B5625" s="5"/>
      <c r="C5625" s="5"/>
      <c r="D5625" s="5"/>
      <c r="E5625" s="5"/>
      <c r="F5625" s="94" t="str">
        <f t="shared" si="879"/>
        <v/>
      </c>
      <c r="G5625" s="94" t="str">
        <f t="shared" si="880"/>
        <v/>
      </c>
      <c r="H5625" s="127" t="str">
        <f>IF(A5625&lt;&gt;"",IF(MID(C5625,1,1)="c",$AS$26,IF(MID(C5625,1,1)="r",$AS$41,IF(MID(C5625,1,1)="p",#REF!,#REF!))),"")</f>
        <v/>
      </c>
      <c r="I5625" s="92" t="str">
        <f t="shared" si="881"/>
        <v/>
      </c>
      <c r="J5625" s="92" t="str">
        <f t="shared" si="882"/>
        <v/>
      </c>
      <c r="K5625" s="92" t="str">
        <f t="shared" si="883"/>
        <v/>
      </c>
      <c r="L5625" s="92" t="str">
        <f t="shared" si="884"/>
        <v/>
      </c>
      <c r="M5625" s="95" t="str">
        <f>IF(A5625&lt;&gt;"",IF(MID(C5625,1,1)="c",SigmaEpsConcrete(I5625,$AN$30:$AN$33,$AR$30:$AR$33,$AS$26,$AS$27,$AS$28,$AQ$20,$AU$19),""),"")</f>
        <v/>
      </c>
      <c r="N5625" s="95" t="str">
        <f>IF(A5625&lt;&gt;"",IF(MID(C5625,1,1)="r",SigmaEpsReinf(J5625,$AS$42:$AS$43,$AS$41,$AS$39,$AS$40,$AQ$38),""),"")</f>
        <v/>
      </c>
      <c r="Q5625" s="92" t="str">
        <f t="shared" si="886"/>
        <v/>
      </c>
      <c r="R5625" s="92" t="str">
        <f t="shared" si="887"/>
        <v/>
      </c>
      <c r="U5625" s="5"/>
      <c r="V5625" s="5"/>
      <c r="W5625" s="94" t="str">
        <f t="shared" si="885"/>
        <v/>
      </c>
      <c r="X5625" s="94" t="str">
        <f t="shared" si="888"/>
        <v/>
      </c>
      <c r="Y5625" s="5"/>
      <c r="BK5625" s="8"/>
      <c r="BL5625" s="5"/>
      <c r="BM5625" s="5"/>
      <c r="BN5625" s="5"/>
      <c r="BO5625" s="5"/>
      <c r="BP5625" s="1"/>
      <c r="BQ5625" s="1"/>
      <c r="BR5625" s="1"/>
      <c r="BS5625" s="1"/>
      <c r="BT5625" s="1"/>
      <c r="BU5625" s="4"/>
      <c r="BV5625" s="1"/>
      <c r="BW5625" s="3"/>
      <c r="BX5625" s="4"/>
      <c r="BY5625" s="5"/>
      <c r="BZ5625" s="5"/>
      <c r="CA5625" s="5"/>
      <c r="CB5625" s="5"/>
      <c r="CC5625" s="5"/>
      <c r="CD5625" s="43"/>
    </row>
    <row r="5626" spans="1:82" x14ac:dyDescent="0.25">
      <c r="A5626" s="8"/>
      <c r="B5626" s="5"/>
      <c r="C5626" s="5"/>
      <c r="D5626" s="5"/>
      <c r="E5626" s="5"/>
      <c r="F5626" s="94" t="str">
        <f t="shared" si="879"/>
        <v/>
      </c>
      <c r="G5626" s="94" t="str">
        <f t="shared" si="880"/>
        <v/>
      </c>
      <c r="H5626" s="127" t="str">
        <f>IF(A5626&lt;&gt;"",IF(MID(C5626,1,1)="c",$AS$26,IF(MID(C5626,1,1)="r",$AS$41,IF(MID(C5626,1,1)="p",#REF!,#REF!))),"")</f>
        <v/>
      </c>
      <c r="I5626" s="92" t="str">
        <f t="shared" si="881"/>
        <v/>
      </c>
      <c r="J5626" s="92" t="str">
        <f t="shared" si="882"/>
        <v/>
      </c>
      <c r="K5626" s="92" t="str">
        <f t="shared" si="883"/>
        <v/>
      </c>
      <c r="L5626" s="92" t="str">
        <f t="shared" si="884"/>
        <v/>
      </c>
      <c r="M5626" s="95" t="str">
        <f>IF(A5626&lt;&gt;"",IF(MID(C5626,1,1)="c",SigmaEpsConcrete(I5626,$AN$30:$AN$33,$AR$30:$AR$33,$AS$26,$AS$27,$AS$28,$AQ$20,$AU$19),""),"")</f>
        <v/>
      </c>
      <c r="N5626" s="95" t="str">
        <f>IF(A5626&lt;&gt;"",IF(MID(C5626,1,1)="r",SigmaEpsReinf(J5626,$AS$42:$AS$43,$AS$41,$AS$39,$AS$40,$AQ$38),""),"")</f>
        <v/>
      </c>
      <c r="Q5626" s="92" t="str">
        <f t="shared" si="886"/>
        <v/>
      </c>
      <c r="R5626" s="92" t="str">
        <f t="shared" si="887"/>
        <v/>
      </c>
      <c r="U5626" s="5"/>
      <c r="V5626" s="5"/>
      <c r="W5626" s="94" t="str">
        <f t="shared" si="885"/>
        <v/>
      </c>
      <c r="X5626" s="94" t="str">
        <f t="shared" si="888"/>
        <v/>
      </c>
      <c r="Y5626" s="5"/>
      <c r="BK5626" s="8"/>
      <c r="BL5626" s="5"/>
      <c r="BM5626" s="5"/>
      <c r="BN5626" s="5"/>
      <c r="BO5626" s="5"/>
      <c r="BP5626" s="1"/>
      <c r="BQ5626" s="1"/>
      <c r="BR5626" s="1"/>
      <c r="BS5626" s="1"/>
      <c r="BT5626" s="1"/>
      <c r="BU5626" s="4"/>
      <c r="BV5626" s="1"/>
      <c r="BW5626" s="3"/>
      <c r="BX5626" s="4"/>
      <c r="BY5626" s="5"/>
      <c r="BZ5626" s="5"/>
      <c r="CA5626" s="5"/>
      <c r="CB5626" s="5"/>
      <c r="CC5626" s="5"/>
      <c r="CD5626" s="43"/>
    </row>
    <row r="5627" spans="1:82" x14ac:dyDescent="0.25">
      <c r="A5627" s="8"/>
      <c r="B5627" s="5"/>
      <c r="C5627" s="5"/>
      <c r="D5627" s="5"/>
      <c r="E5627" s="5"/>
      <c r="F5627" s="94" t="str">
        <f t="shared" si="879"/>
        <v/>
      </c>
      <c r="G5627" s="94" t="str">
        <f t="shared" si="880"/>
        <v/>
      </c>
      <c r="H5627" s="127" t="str">
        <f>IF(A5627&lt;&gt;"",IF(MID(C5627,1,1)="c",$AS$26,IF(MID(C5627,1,1)="r",$AS$41,IF(MID(C5627,1,1)="p",#REF!,#REF!))),"")</f>
        <v/>
      </c>
      <c r="I5627" s="92" t="str">
        <f t="shared" si="881"/>
        <v/>
      </c>
      <c r="J5627" s="92" t="str">
        <f t="shared" si="882"/>
        <v/>
      </c>
      <c r="K5627" s="92" t="str">
        <f t="shared" si="883"/>
        <v/>
      </c>
      <c r="L5627" s="92" t="str">
        <f t="shared" si="884"/>
        <v/>
      </c>
      <c r="M5627" s="95" t="str">
        <f>IF(A5627&lt;&gt;"",IF(MID(C5627,1,1)="c",SigmaEpsConcrete(I5627,$AN$30:$AN$33,$AR$30:$AR$33,$AS$26,$AS$27,$AS$28,$AQ$20,$AU$19),""),"")</f>
        <v/>
      </c>
      <c r="N5627" s="95" t="str">
        <f>IF(A5627&lt;&gt;"",IF(MID(C5627,1,1)="r",SigmaEpsReinf(J5627,$AS$42:$AS$43,$AS$41,$AS$39,$AS$40,$AQ$38),""),"")</f>
        <v/>
      </c>
      <c r="Q5627" s="92" t="str">
        <f t="shared" si="886"/>
        <v/>
      </c>
      <c r="R5627" s="92" t="str">
        <f t="shared" si="887"/>
        <v/>
      </c>
      <c r="U5627" s="5"/>
      <c r="V5627" s="5"/>
      <c r="W5627" s="94" t="str">
        <f t="shared" si="885"/>
        <v/>
      </c>
      <c r="X5627" s="94" t="str">
        <f t="shared" si="888"/>
        <v/>
      </c>
      <c r="Y5627" s="5"/>
      <c r="BK5627" s="8"/>
      <c r="BL5627" s="5"/>
      <c r="BM5627" s="5"/>
      <c r="BN5627" s="5"/>
      <c r="BO5627" s="5"/>
      <c r="BP5627" s="1"/>
      <c r="BQ5627" s="1"/>
      <c r="BR5627" s="1"/>
      <c r="BS5627" s="1"/>
      <c r="BT5627" s="1"/>
      <c r="BU5627" s="4"/>
      <c r="BV5627" s="1"/>
      <c r="BW5627" s="3"/>
      <c r="BX5627" s="4"/>
      <c r="BY5627" s="5"/>
      <c r="BZ5627" s="5"/>
      <c r="CA5627" s="5"/>
      <c r="CB5627" s="5"/>
      <c r="CC5627" s="5"/>
      <c r="CD5627" s="43"/>
    </row>
    <row r="5628" spans="1:82" x14ac:dyDescent="0.25">
      <c r="A5628" s="8"/>
      <c r="B5628" s="5"/>
      <c r="C5628" s="5"/>
      <c r="D5628" s="5"/>
      <c r="E5628" s="5"/>
      <c r="F5628" s="94" t="str">
        <f t="shared" si="879"/>
        <v/>
      </c>
      <c r="G5628" s="94" t="str">
        <f t="shared" si="880"/>
        <v/>
      </c>
      <c r="H5628" s="127" t="str">
        <f>IF(A5628&lt;&gt;"",IF(MID(C5628,1,1)="c",$AS$26,IF(MID(C5628,1,1)="r",$AS$41,IF(MID(C5628,1,1)="p",#REF!,#REF!))),"")</f>
        <v/>
      </c>
      <c r="I5628" s="92" t="str">
        <f t="shared" si="881"/>
        <v/>
      </c>
      <c r="J5628" s="92" t="str">
        <f t="shared" si="882"/>
        <v/>
      </c>
      <c r="K5628" s="92" t="str">
        <f t="shared" si="883"/>
        <v/>
      </c>
      <c r="L5628" s="92" t="str">
        <f t="shared" si="884"/>
        <v/>
      </c>
      <c r="M5628" s="95" t="str">
        <f>IF(A5628&lt;&gt;"",IF(MID(C5628,1,1)="c",SigmaEpsConcrete(I5628,$AN$30:$AN$33,$AR$30:$AR$33,$AS$26,$AS$27,$AS$28,$AQ$20,$AU$19),""),"")</f>
        <v/>
      </c>
      <c r="N5628" s="95" t="str">
        <f>IF(A5628&lt;&gt;"",IF(MID(C5628,1,1)="r",SigmaEpsReinf(J5628,$AS$42:$AS$43,$AS$41,$AS$39,$AS$40,$AQ$38),""),"")</f>
        <v/>
      </c>
      <c r="Q5628" s="92" t="str">
        <f t="shared" si="886"/>
        <v/>
      </c>
      <c r="R5628" s="92" t="str">
        <f t="shared" si="887"/>
        <v/>
      </c>
      <c r="U5628" s="5"/>
      <c r="V5628" s="5"/>
      <c r="W5628" s="94" t="str">
        <f t="shared" si="885"/>
        <v/>
      </c>
      <c r="X5628" s="94" t="str">
        <f t="shared" si="888"/>
        <v/>
      </c>
      <c r="Y5628" s="5"/>
      <c r="BK5628" s="8"/>
      <c r="BL5628" s="5"/>
      <c r="BM5628" s="5"/>
      <c r="BN5628" s="5"/>
      <c r="BO5628" s="5"/>
      <c r="BP5628" s="1"/>
      <c r="BQ5628" s="1"/>
      <c r="BR5628" s="1"/>
      <c r="BS5628" s="1"/>
      <c r="BT5628" s="1"/>
      <c r="BU5628" s="4"/>
      <c r="BV5628" s="1"/>
      <c r="BW5628" s="3"/>
      <c r="BX5628" s="4"/>
      <c r="BY5628" s="5"/>
      <c r="BZ5628" s="5"/>
      <c r="CA5628" s="5"/>
      <c r="CB5628" s="5"/>
      <c r="CC5628" s="5"/>
      <c r="CD5628" s="43"/>
    </row>
    <row r="5629" spans="1:82" x14ac:dyDescent="0.25">
      <c r="A5629" s="8"/>
      <c r="B5629" s="5"/>
      <c r="C5629" s="5"/>
      <c r="D5629" s="5"/>
      <c r="E5629" s="5"/>
      <c r="F5629" s="94" t="str">
        <f t="shared" si="879"/>
        <v/>
      </c>
      <c r="G5629" s="94" t="str">
        <f t="shared" si="880"/>
        <v/>
      </c>
      <c r="H5629" s="127" t="str">
        <f>IF(A5629&lt;&gt;"",IF(MID(C5629,1,1)="c",$AS$26,IF(MID(C5629,1,1)="r",$AS$41,IF(MID(C5629,1,1)="p",#REF!,#REF!))),"")</f>
        <v/>
      </c>
      <c r="I5629" s="92" t="str">
        <f t="shared" si="881"/>
        <v/>
      </c>
      <c r="J5629" s="92" t="str">
        <f t="shared" si="882"/>
        <v/>
      </c>
      <c r="K5629" s="92" t="str">
        <f t="shared" si="883"/>
        <v/>
      </c>
      <c r="L5629" s="92" t="str">
        <f t="shared" si="884"/>
        <v/>
      </c>
      <c r="M5629" s="95" t="str">
        <f>IF(A5629&lt;&gt;"",IF(MID(C5629,1,1)="c",SigmaEpsConcrete(I5629,$AN$30:$AN$33,$AR$30:$AR$33,$AS$26,$AS$27,$AS$28,$AQ$20,$AU$19),""),"")</f>
        <v/>
      </c>
      <c r="N5629" s="95" t="str">
        <f>IF(A5629&lt;&gt;"",IF(MID(C5629,1,1)="r",SigmaEpsReinf(J5629,$AS$42:$AS$43,$AS$41,$AS$39,$AS$40,$AQ$38),""),"")</f>
        <v/>
      </c>
      <c r="Q5629" s="92" t="str">
        <f t="shared" si="886"/>
        <v/>
      </c>
      <c r="R5629" s="92" t="str">
        <f t="shared" si="887"/>
        <v/>
      </c>
      <c r="U5629" s="5"/>
      <c r="V5629" s="5"/>
      <c r="W5629" s="94" t="str">
        <f t="shared" si="885"/>
        <v/>
      </c>
      <c r="X5629" s="94" t="str">
        <f t="shared" si="888"/>
        <v/>
      </c>
      <c r="Y5629" s="5"/>
      <c r="BK5629" s="8"/>
      <c r="BL5629" s="5"/>
      <c r="BM5629" s="5"/>
      <c r="BN5629" s="5"/>
      <c r="BO5629" s="5"/>
      <c r="BP5629" s="1"/>
      <c r="BQ5629" s="1"/>
      <c r="BR5629" s="1"/>
      <c r="BS5629" s="1"/>
      <c r="BT5629" s="1"/>
      <c r="BU5629" s="4"/>
      <c r="BV5629" s="1"/>
      <c r="BW5629" s="3"/>
      <c r="BX5629" s="4"/>
      <c r="BY5629" s="5"/>
      <c r="BZ5629" s="5"/>
      <c r="CA5629" s="5"/>
      <c r="CB5629" s="5"/>
      <c r="CC5629" s="5"/>
      <c r="CD5629" s="43"/>
    </row>
    <row r="5630" spans="1:82" x14ac:dyDescent="0.25">
      <c r="A5630" s="8"/>
      <c r="B5630" s="5"/>
      <c r="C5630" s="5"/>
      <c r="D5630" s="5"/>
      <c r="E5630" s="5"/>
      <c r="F5630" s="94" t="str">
        <f t="shared" si="879"/>
        <v/>
      </c>
      <c r="G5630" s="94" t="str">
        <f t="shared" si="880"/>
        <v/>
      </c>
      <c r="H5630" s="127" t="str">
        <f>IF(A5630&lt;&gt;"",IF(MID(C5630,1,1)="c",$AS$26,IF(MID(C5630,1,1)="r",$AS$41,IF(MID(C5630,1,1)="p",#REF!,#REF!))),"")</f>
        <v/>
      </c>
      <c r="I5630" s="92" t="str">
        <f t="shared" si="881"/>
        <v/>
      </c>
      <c r="J5630" s="92" t="str">
        <f t="shared" si="882"/>
        <v/>
      </c>
      <c r="K5630" s="92" t="str">
        <f t="shared" si="883"/>
        <v/>
      </c>
      <c r="L5630" s="92" t="str">
        <f t="shared" si="884"/>
        <v/>
      </c>
      <c r="M5630" s="95" t="str">
        <f>IF(A5630&lt;&gt;"",IF(MID(C5630,1,1)="c",SigmaEpsConcrete(I5630,$AN$30:$AN$33,$AR$30:$AR$33,$AS$26,$AS$27,$AS$28,$AQ$20,$AU$19),""),"")</f>
        <v/>
      </c>
      <c r="N5630" s="95" t="str">
        <f>IF(A5630&lt;&gt;"",IF(MID(C5630,1,1)="r",SigmaEpsReinf(J5630,$AS$42:$AS$43,$AS$41,$AS$39,$AS$40,$AQ$38),""),"")</f>
        <v/>
      </c>
      <c r="Q5630" s="92" t="str">
        <f t="shared" si="886"/>
        <v/>
      </c>
      <c r="R5630" s="92" t="str">
        <f t="shared" si="887"/>
        <v/>
      </c>
      <c r="U5630" s="5"/>
      <c r="V5630" s="5"/>
      <c r="W5630" s="94" t="str">
        <f t="shared" si="885"/>
        <v/>
      </c>
      <c r="X5630" s="94" t="str">
        <f t="shared" si="888"/>
        <v/>
      </c>
      <c r="Y5630" s="5"/>
      <c r="BK5630" s="8"/>
      <c r="BL5630" s="5"/>
      <c r="BM5630" s="5"/>
      <c r="BN5630" s="5"/>
      <c r="BO5630" s="5"/>
      <c r="BP5630" s="1"/>
      <c r="BQ5630" s="1"/>
      <c r="BR5630" s="1"/>
      <c r="BS5630" s="1"/>
      <c r="BT5630" s="1"/>
      <c r="BU5630" s="4"/>
      <c r="BV5630" s="1"/>
      <c r="BW5630" s="3"/>
      <c r="BX5630" s="4"/>
      <c r="BY5630" s="5"/>
      <c r="BZ5630" s="5"/>
      <c r="CA5630" s="5"/>
      <c r="CB5630" s="5"/>
      <c r="CC5630" s="5"/>
      <c r="CD5630" s="43"/>
    </row>
    <row r="5631" spans="1:82" x14ac:dyDescent="0.25">
      <c r="A5631" s="8"/>
      <c r="B5631" s="5"/>
      <c r="C5631" s="5"/>
      <c r="D5631" s="5"/>
      <c r="E5631" s="5"/>
      <c r="F5631" s="94" t="str">
        <f t="shared" si="879"/>
        <v/>
      </c>
      <c r="G5631" s="94" t="str">
        <f t="shared" si="880"/>
        <v/>
      </c>
      <c r="H5631" s="127" t="str">
        <f>IF(A5631&lt;&gt;"",IF(MID(C5631,1,1)="c",$AS$26,IF(MID(C5631,1,1)="r",$AS$41,IF(MID(C5631,1,1)="p",#REF!,#REF!))),"")</f>
        <v/>
      </c>
      <c r="I5631" s="92" t="str">
        <f t="shared" si="881"/>
        <v/>
      </c>
      <c r="J5631" s="92" t="str">
        <f t="shared" si="882"/>
        <v/>
      </c>
      <c r="K5631" s="92" t="str">
        <f t="shared" si="883"/>
        <v/>
      </c>
      <c r="L5631" s="92" t="str">
        <f t="shared" si="884"/>
        <v/>
      </c>
      <c r="M5631" s="95" t="str">
        <f>IF(A5631&lt;&gt;"",IF(MID(C5631,1,1)="c",SigmaEpsConcrete(I5631,$AN$30:$AN$33,$AR$30:$AR$33,$AS$26,$AS$27,$AS$28,$AQ$20,$AU$19),""),"")</f>
        <v/>
      </c>
      <c r="N5631" s="95" t="str">
        <f>IF(A5631&lt;&gt;"",IF(MID(C5631,1,1)="r",SigmaEpsReinf(J5631,$AS$42:$AS$43,$AS$41,$AS$39,$AS$40,$AQ$38),""),"")</f>
        <v/>
      </c>
      <c r="Q5631" s="92" t="str">
        <f t="shared" si="886"/>
        <v/>
      </c>
      <c r="R5631" s="92" t="str">
        <f t="shared" si="887"/>
        <v/>
      </c>
      <c r="U5631" s="5"/>
      <c r="V5631" s="5"/>
      <c r="W5631" s="94" t="str">
        <f t="shared" si="885"/>
        <v/>
      </c>
      <c r="X5631" s="94" t="str">
        <f t="shared" si="888"/>
        <v/>
      </c>
      <c r="Y5631" s="5"/>
      <c r="BK5631" s="8"/>
      <c r="BL5631" s="5"/>
      <c r="BM5631" s="5"/>
      <c r="BN5631" s="5"/>
      <c r="BO5631" s="5"/>
      <c r="BP5631" s="1"/>
      <c r="BQ5631" s="1"/>
      <c r="BR5631" s="1"/>
      <c r="BS5631" s="1"/>
      <c r="BT5631" s="1"/>
      <c r="BU5631" s="4"/>
      <c r="BV5631" s="1"/>
      <c r="BW5631" s="3"/>
      <c r="BX5631" s="4"/>
      <c r="BY5631" s="5"/>
      <c r="BZ5631" s="5"/>
      <c r="CA5631" s="5"/>
      <c r="CB5631" s="5"/>
      <c r="CC5631" s="5"/>
      <c r="CD5631" s="43"/>
    </row>
    <row r="5632" spans="1:82" x14ac:dyDescent="0.25">
      <c r="A5632" s="8"/>
      <c r="B5632" s="5"/>
      <c r="C5632" s="5"/>
      <c r="D5632" s="5"/>
      <c r="E5632" s="5"/>
      <c r="F5632" s="94" t="str">
        <f t="shared" si="879"/>
        <v/>
      </c>
      <c r="G5632" s="94" t="str">
        <f t="shared" si="880"/>
        <v/>
      </c>
      <c r="H5632" s="127" t="str">
        <f>IF(A5632&lt;&gt;"",IF(MID(C5632,1,1)="c",$AS$26,IF(MID(C5632,1,1)="r",$AS$41,IF(MID(C5632,1,1)="p",#REF!,#REF!))),"")</f>
        <v/>
      </c>
      <c r="I5632" s="92" t="str">
        <f t="shared" si="881"/>
        <v/>
      </c>
      <c r="J5632" s="92" t="str">
        <f t="shared" si="882"/>
        <v/>
      </c>
      <c r="K5632" s="92" t="str">
        <f t="shared" si="883"/>
        <v/>
      </c>
      <c r="L5632" s="92" t="str">
        <f t="shared" si="884"/>
        <v/>
      </c>
      <c r="M5632" s="95" t="str">
        <f>IF(A5632&lt;&gt;"",IF(MID(C5632,1,1)="c",SigmaEpsConcrete(I5632,$AN$30:$AN$33,$AR$30:$AR$33,$AS$26,$AS$27,$AS$28,$AQ$20,$AU$19),""),"")</f>
        <v/>
      </c>
      <c r="N5632" s="95" t="str">
        <f>IF(A5632&lt;&gt;"",IF(MID(C5632,1,1)="r",SigmaEpsReinf(J5632,$AS$42:$AS$43,$AS$41,$AS$39,$AS$40,$AQ$38),""),"")</f>
        <v/>
      </c>
      <c r="Q5632" s="92" t="str">
        <f t="shared" si="886"/>
        <v/>
      </c>
      <c r="R5632" s="92" t="str">
        <f t="shared" si="887"/>
        <v/>
      </c>
      <c r="U5632" s="5"/>
      <c r="V5632" s="5"/>
      <c r="W5632" s="94" t="str">
        <f t="shared" si="885"/>
        <v/>
      </c>
      <c r="X5632" s="94" t="str">
        <f t="shared" si="888"/>
        <v/>
      </c>
      <c r="Y5632" s="5"/>
      <c r="BK5632" s="8"/>
      <c r="BL5632" s="5"/>
      <c r="BM5632" s="5"/>
      <c r="BN5632" s="5"/>
      <c r="BO5632" s="5"/>
      <c r="BP5632" s="1"/>
      <c r="BQ5632" s="1"/>
      <c r="BR5632" s="1"/>
      <c r="BS5632" s="1"/>
      <c r="BT5632" s="1"/>
      <c r="BU5632" s="4"/>
      <c r="BV5632" s="1"/>
      <c r="BW5632" s="3"/>
      <c r="BX5632" s="4"/>
      <c r="BY5632" s="5"/>
      <c r="BZ5632" s="5"/>
      <c r="CA5632" s="5"/>
      <c r="CB5632" s="5"/>
      <c r="CC5632" s="5"/>
      <c r="CD5632" s="43"/>
    </row>
    <row r="5633" spans="1:82" x14ac:dyDescent="0.25">
      <c r="A5633" s="8"/>
      <c r="B5633" s="5"/>
      <c r="C5633" s="5"/>
      <c r="D5633" s="5"/>
      <c r="E5633" s="5"/>
      <c r="F5633" s="94" t="str">
        <f t="shared" si="879"/>
        <v/>
      </c>
      <c r="G5633" s="94" t="str">
        <f t="shared" si="880"/>
        <v/>
      </c>
      <c r="H5633" s="127" t="str">
        <f>IF(A5633&lt;&gt;"",IF(MID(C5633,1,1)="c",$AS$26,IF(MID(C5633,1,1)="r",$AS$41,IF(MID(C5633,1,1)="p",#REF!,#REF!))),"")</f>
        <v/>
      </c>
      <c r="I5633" s="92" t="str">
        <f t="shared" si="881"/>
        <v/>
      </c>
      <c r="J5633" s="92" t="str">
        <f t="shared" si="882"/>
        <v/>
      </c>
      <c r="K5633" s="92" t="str">
        <f t="shared" si="883"/>
        <v/>
      </c>
      <c r="L5633" s="92" t="str">
        <f t="shared" si="884"/>
        <v/>
      </c>
      <c r="M5633" s="95" t="str">
        <f>IF(A5633&lt;&gt;"",IF(MID(C5633,1,1)="c",SigmaEpsConcrete(I5633,$AN$30:$AN$33,$AR$30:$AR$33,$AS$26,$AS$27,$AS$28,$AQ$20,$AU$19),""),"")</f>
        <v/>
      </c>
      <c r="N5633" s="95" t="str">
        <f>IF(A5633&lt;&gt;"",IF(MID(C5633,1,1)="r",SigmaEpsReinf(J5633,$AS$42:$AS$43,$AS$41,$AS$39,$AS$40,$AQ$38),""),"")</f>
        <v/>
      </c>
      <c r="Q5633" s="92" t="str">
        <f t="shared" si="886"/>
        <v/>
      </c>
      <c r="R5633" s="92" t="str">
        <f t="shared" si="887"/>
        <v/>
      </c>
      <c r="U5633" s="5"/>
      <c r="V5633" s="5"/>
      <c r="W5633" s="94" t="str">
        <f t="shared" si="885"/>
        <v/>
      </c>
      <c r="X5633" s="94" t="str">
        <f t="shared" si="888"/>
        <v/>
      </c>
      <c r="Y5633" s="5"/>
      <c r="BK5633" s="8"/>
      <c r="BL5633" s="5"/>
      <c r="BM5633" s="5"/>
      <c r="BN5633" s="5"/>
      <c r="BO5633" s="5"/>
      <c r="BP5633" s="1"/>
      <c r="BQ5633" s="1"/>
      <c r="BR5633" s="1"/>
      <c r="BS5633" s="1"/>
      <c r="BT5633" s="1"/>
      <c r="BU5633" s="4"/>
      <c r="BV5633" s="1"/>
      <c r="BW5633" s="3"/>
      <c r="BX5633" s="4"/>
      <c r="BY5633" s="5"/>
      <c r="BZ5633" s="5"/>
      <c r="CA5633" s="5"/>
      <c r="CB5633" s="5"/>
      <c r="CC5633" s="5"/>
      <c r="CD5633" s="43"/>
    </row>
    <row r="5634" spans="1:82" x14ac:dyDescent="0.25">
      <c r="A5634" s="8"/>
      <c r="B5634" s="5"/>
      <c r="C5634" s="5"/>
      <c r="D5634" s="5"/>
      <c r="E5634" s="5"/>
      <c r="F5634" s="94" t="str">
        <f t="shared" si="879"/>
        <v/>
      </c>
      <c r="G5634" s="94" t="str">
        <f t="shared" si="880"/>
        <v/>
      </c>
      <c r="H5634" s="127" t="str">
        <f>IF(A5634&lt;&gt;"",IF(MID(C5634,1,1)="c",$AS$26,IF(MID(C5634,1,1)="r",$AS$41,IF(MID(C5634,1,1)="p",#REF!,#REF!))),"")</f>
        <v/>
      </c>
      <c r="I5634" s="92" t="str">
        <f t="shared" si="881"/>
        <v/>
      </c>
      <c r="J5634" s="92" t="str">
        <f t="shared" si="882"/>
        <v/>
      </c>
      <c r="K5634" s="92" t="str">
        <f t="shared" si="883"/>
        <v/>
      </c>
      <c r="L5634" s="92" t="str">
        <f t="shared" si="884"/>
        <v/>
      </c>
      <c r="M5634" s="95" t="str">
        <f>IF(A5634&lt;&gt;"",IF(MID(C5634,1,1)="c",SigmaEpsConcrete(I5634,$AN$30:$AN$33,$AR$30:$AR$33,$AS$26,$AS$27,$AS$28,$AQ$20,$AU$19),""),"")</f>
        <v/>
      </c>
      <c r="N5634" s="95" t="str">
        <f>IF(A5634&lt;&gt;"",IF(MID(C5634,1,1)="r",SigmaEpsReinf(J5634,$AS$42:$AS$43,$AS$41,$AS$39,$AS$40,$AQ$38),""),"")</f>
        <v/>
      </c>
      <c r="Q5634" s="92" t="str">
        <f t="shared" si="886"/>
        <v/>
      </c>
      <c r="R5634" s="92" t="str">
        <f t="shared" si="887"/>
        <v/>
      </c>
      <c r="U5634" s="5"/>
      <c r="V5634" s="5"/>
      <c r="W5634" s="94" t="str">
        <f t="shared" si="885"/>
        <v/>
      </c>
      <c r="X5634" s="94" t="str">
        <f t="shared" si="888"/>
        <v/>
      </c>
      <c r="Y5634" s="5"/>
      <c r="BK5634" s="8"/>
      <c r="BL5634" s="5"/>
      <c r="BM5634" s="5"/>
      <c r="BN5634" s="5"/>
      <c r="BO5634" s="5"/>
      <c r="BP5634" s="1"/>
      <c r="BQ5634" s="1"/>
      <c r="BR5634" s="1"/>
      <c r="BS5634" s="1"/>
      <c r="BT5634" s="1"/>
      <c r="BU5634" s="4"/>
      <c r="BV5634" s="1"/>
      <c r="BW5634" s="3"/>
      <c r="BX5634" s="4"/>
      <c r="BY5634" s="5"/>
      <c r="BZ5634" s="5"/>
      <c r="CA5634" s="5"/>
      <c r="CB5634" s="5"/>
      <c r="CC5634" s="5"/>
      <c r="CD5634" s="43"/>
    </row>
    <row r="5635" spans="1:82" x14ac:dyDescent="0.25">
      <c r="A5635" s="8"/>
      <c r="B5635" s="5"/>
      <c r="C5635" s="5"/>
      <c r="D5635" s="5"/>
      <c r="E5635" s="5"/>
      <c r="F5635" s="94" t="str">
        <f t="shared" si="879"/>
        <v/>
      </c>
      <c r="G5635" s="94" t="str">
        <f t="shared" si="880"/>
        <v/>
      </c>
      <c r="H5635" s="127" t="str">
        <f>IF(A5635&lt;&gt;"",IF(MID(C5635,1,1)="c",$AS$26,IF(MID(C5635,1,1)="r",$AS$41,IF(MID(C5635,1,1)="p",#REF!,#REF!))),"")</f>
        <v/>
      </c>
      <c r="I5635" s="92" t="str">
        <f t="shared" si="881"/>
        <v/>
      </c>
      <c r="J5635" s="92" t="str">
        <f t="shared" si="882"/>
        <v/>
      </c>
      <c r="K5635" s="92" t="str">
        <f t="shared" si="883"/>
        <v/>
      </c>
      <c r="L5635" s="92" t="str">
        <f t="shared" si="884"/>
        <v/>
      </c>
      <c r="M5635" s="95" t="str">
        <f>IF(A5635&lt;&gt;"",IF(MID(C5635,1,1)="c",SigmaEpsConcrete(I5635,$AN$30:$AN$33,$AR$30:$AR$33,$AS$26,$AS$27,$AS$28,$AQ$20,$AU$19),""),"")</f>
        <v/>
      </c>
      <c r="N5635" s="95" t="str">
        <f>IF(A5635&lt;&gt;"",IF(MID(C5635,1,1)="r",SigmaEpsReinf(J5635,$AS$42:$AS$43,$AS$41,$AS$39,$AS$40,$AQ$38),""),"")</f>
        <v/>
      </c>
      <c r="Q5635" s="92" t="str">
        <f t="shared" si="886"/>
        <v/>
      </c>
      <c r="R5635" s="92" t="str">
        <f t="shared" si="887"/>
        <v/>
      </c>
      <c r="U5635" s="5"/>
      <c r="V5635" s="5"/>
      <c r="W5635" s="94" t="str">
        <f t="shared" si="885"/>
        <v/>
      </c>
      <c r="X5635" s="94" t="str">
        <f t="shared" si="888"/>
        <v/>
      </c>
      <c r="Y5635" s="5"/>
      <c r="BK5635" s="8"/>
      <c r="BL5635" s="5"/>
      <c r="BM5635" s="5"/>
      <c r="BN5635" s="5"/>
      <c r="BO5635" s="5"/>
      <c r="BP5635" s="1"/>
      <c r="BQ5635" s="1"/>
      <c r="BR5635" s="1"/>
      <c r="BS5635" s="1"/>
      <c r="BT5635" s="1"/>
      <c r="BU5635" s="4"/>
      <c r="BV5635" s="1"/>
      <c r="BW5635" s="3"/>
      <c r="BX5635" s="4"/>
      <c r="BY5635" s="5"/>
      <c r="BZ5635" s="5"/>
      <c r="CA5635" s="5"/>
      <c r="CB5635" s="5"/>
      <c r="CC5635" s="5"/>
      <c r="CD5635" s="43"/>
    </row>
    <row r="5636" spans="1:82" x14ac:dyDescent="0.25">
      <c r="A5636" s="8"/>
      <c r="B5636" s="5"/>
      <c r="C5636" s="5"/>
      <c r="D5636" s="5"/>
      <c r="E5636" s="5"/>
      <c r="F5636" s="94" t="str">
        <f t="shared" si="879"/>
        <v/>
      </c>
      <c r="G5636" s="94" t="str">
        <f t="shared" si="880"/>
        <v/>
      </c>
      <c r="H5636" s="127" t="str">
        <f>IF(A5636&lt;&gt;"",IF(MID(C5636,1,1)="c",$AS$26,IF(MID(C5636,1,1)="r",$AS$41,IF(MID(C5636,1,1)="p",#REF!,#REF!))),"")</f>
        <v/>
      </c>
      <c r="I5636" s="92" t="str">
        <f t="shared" si="881"/>
        <v/>
      </c>
      <c r="J5636" s="92" t="str">
        <f t="shared" si="882"/>
        <v/>
      </c>
      <c r="K5636" s="92" t="str">
        <f t="shared" si="883"/>
        <v/>
      </c>
      <c r="L5636" s="92" t="str">
        <f t="shared" si="884"/>
        <v/>
      </c>
      <c r="M5636" s="95" t="str">
        <f>IF(A5636&lt;&gt;"",IF(MID(C5636,1,1)="c",SigmaEpsConcrete(I5636,$AN$30:$AN$33,$AR$30:$AR$33,$AS$26,$AS$27,$AS$28,$AQ$20,$AU$19),""),"")</f>
        <v/>
      </c>
      <c r="N5636" s="95" t="str">
        <f>IF(A5636&lt;&gt;"",IF(MID(C5636,1,1)="r",SigmaEpsReinf(J5636,$AS$42:$AS$43,$AS$41,$AS$39,$AS$40,$AQ$38),""),"")</f>
        <v/>
      </c>
      <c r="Q5636" s="92" t="str">
        <f t="shared" si="886"/>
        <v/>
      </c>
      <c r="R5636" s="92" t="str">
        <f t="shared" si="887"/>
        <v/>
      </c>
      <c r="U5636" s="5"/>
      <c r="V5636" s="5"/>
      <c r="W5636" s="94" t="str">
        <f t="shared" si="885"/>
        <v/>
      </c>
      <c r="X5636" s="94" t="str">
        <f t="shared" si="888"/>
        <v/>
      </c>
      <c r="Y5636" s="5"/>
      <c r="BK5636" s="8"/>
      <c r="BL5636" s="5"/>
      <c r="BM5636" s="5"/>
      <c r="BN5636" s="5"/>
      <c r="BO5636" s="5"/>
      <c r="BP5636" s="1"/>
      <c r="BQ5636" s="1"/>
      <c r="BR5636" s="1"/>
      <c r="BS5636" s="1"/>
      <c r="BT5636" s="1"/>
      <c r="BU5636" s="4"/>
      <c r="BV5636" s="1"/>
      <c r="BW5636" s="3"/>
      <c r="BX5636" s="4"/>
      <c r="BY5636" s="5"/>
      <c r="BZ5636" s="5"/>
      <c r="CA5636" s="5"/>
      <c r="CB5636" s="5"/>
      <c r="CC5636" s="5"/>
      <c r="CD5636" s="43"/>
    </row>
    <row r="5637" spans="1:82" x14ac:dyDescent="0.25">
      <c r="A5637" s="8"/>
      <c r="B5637" s="5"/>
      <c r="C5637" s="5"/>
      <c r="D5637" s="5"/>
      <c r="E5637" s="5"/>
      <c r="F5637" s="94" t="str">
        <f t="shared" si="879"/>
        <v/>
      </c>
      <c r="G5637" s="94" t="str">
        <f t="shared" si="880"/>
        <v/>
      </c>
      <c r="H5637" s="127" t="str">
        <f>IF(A5637&lt;&gt;"",IF(MID(C5637,1,1)="c",$AS$26,IF(MID(C5637,1,1)="r",$AS$41,IF(MID(C5637,1,1)="p",#REF!,#REF!))),"")</f>
        <v/>
      </c>
      <c r="I5637" s="92" t="str">
        <f t="shared" si="881"/>
        <v/>
      </c>
      <c r="J5637" s="92" t="str">
        <f t="shared" si="882"/>
        <v/>
      </c>
      <c r="K5637" s="92" t="str">
        <f t="shared" si="883"/>
        <v/>
      </c>
      <c r="L5637" s="92" t="str">
        <f t="shared" si="884"/>
        <v/>
      </c>
      <c r="M5637" s="95" t="str">
        <f>IF(A5637&lt;&gt;"",IF(MID(C5637,1,1)="c",SigmaEpsConcrete(I5637,$AN$30:$AN$33,$AR$30:$AR$33,$AS$26,$AS$27,$AS$28,$AQ$20,$AU$19),""),"")</f>
        <v/>
      </c>
      <c r="N5637" s="95" t="str">
        <f>IF(A5637&lt;&gt;"",IF(MID(C5637,1,1)="r",SigmaEpsReinf(J5637,$AS$42:$AS$43,$AS$41,$AS$39,$AS$40,$AQ$38),""),"")</f>
        <v/>
      </c>
      <c r="Q5637" s="92" t="str">
        <f t="shared" si="886"/>
        <v/>
      </c>
      <c r="R5637" s="92" t="str">
        <f t="shared" si="887"/>
        <v/>
      </c>
      <c r="U5637" s="5"/>
      <c r="V5637" s="5"/>
      <c r="W5637" s="94" t="str">
        <f t="shared" si="885"/>
        <v/>
      </c>
      <c r="X5637" s="94" t="str">
        <f t="shared" si="888"/>
        <v/>
      </c>
      <c r="Y5637" s="5"/>
      <c r="BK5637" s="8"/>
      <c r="BL5637" s="5"/>
      <c r="BM5637" s="5"/>
      <c r="BN5637" s="5"/>
      <c r="BO5637" s="5"/>
      <c r="BP5637" s="1"/>
      <c r="BQ5637" s="1"/>
      <c r="BR5637" s="1"/>
      <c r="BS5637" s="1"/>
      <c r="BT5637" s="1"/>
      <c r="BU5637" s="4"/>
      <c r="BV5637" s="1"/>
      <c r="BW5637" s="3"/>
      <c r="BX5637" s="4"/>
      <c r="BY5637" s="5"/>
      <c r="BZ5637" s="5"/>
      <c r="CA5637" s="5"/>
      <c r="CB5637" s="5"/>
      <c r="CC5637" s="5"/>
      <c r="CD5637" s="43"/>
    </row>
    <row r="5638" spans="1:82" x14ac:dyDescent="0.25">
      <c r="A5638" s="8"/>
      <c r="B5638" s="5"/>
      <c r="C5638" s="5"/>
      <c r="D5638" s="5"/>
      <c r="E5638" s="5"/>
      <c r="F5638" s="94" t="str">
        <f t="shared" si="879"/>
        <v/>
      </c>
      <c r="G5638" s="94" t="str">
        <f t="shared" si="880"/>
        <v/>
      </c>
      <c r="H5638" s="127" t="str">
        <f>IF(A5638&lt;&gt;"",IF(MID(C5638,1,1)="c",$AS$26,IF(MID(C5638,1,1)="r",$AS$41,IF(MID(C5638,1,1)="p",#REF!,#REF!))),"")</f>
        <v/>
      </c>
      <c r="I5638" s="92" t="str">
        <f t="shared" si="881"/>
        <v/>
      </c>
      <c r="J5638" s="92" t="str">
        <f t="shared" si="882"/>
        <v/>
      </c>
      <c r="K5638" s="92" t="str">
        <f t="shared" si="883"/>
        <v/>
      </c>
      <c r="L5638" s="92" t="str">
        <f t="shared" si="884"/>
        <v/>
      </c>
      <c r="M5638" s="95" t="str">
        <f>IF(A5638&lt;&gt;"",IF(MID(C5638,1,1)="c",SigmaEpsConcrete(I5638,$AN$30:$AN$33,$AR$30:$AR$33,$AS$26,$AS$27,$AS$28,$AQ$20,$AU$19),""),"")</f>
        <v/>
      </c>
      <c r="N5638" s="95" t="str">
        <f>IF(A5638&lt;&gt;"",IF(MID(C5638,1,1)="r",SigmaEpsReinf(J5638,$AS$42:$AS$43,$AS$41,$AS$39,$AS$40,$AQ$38),""),"")</f>
        <v/>
      </c>
      <c r="Q5638" s="92" t="str">
        <f t="shared" si="886"/>
        <v/>
      </c>
      <c r="R5638" s="92" t="str">
        <f t="shared" si="887"/>
        <v/>
      </c>
      <c r="U5638" s="5"/>
      <c r="V5638" s="5"/>
      <c r="W5638" s="94" t="str">
        <f t="shared" si="885"/>
        <v/>
      </c>
      <c r="X5638" s="94" t="str">
        <f t="shared" si="888"/>
        <v/>
      </c>
      <c r="Y5638" s="5"/>
      <c r="BK5638" s="8"/>
      <c r="BL5638" s="5"/>
      <c r="BM5638" s="5"/>
      <c r="BN5638" s="5"/>
      <c r="BO5638" s="5"/>
      <c r="BP5638" s="1"/>
      <c r="BQ5638" s="1"/>
      <c r="BR5638" s="1"/>
      <c r="BS5638" s="1"/>
      <c r="BT5638" s="1"/>
      <c r="BU5638" s="4"/>
      <c r="BV5638" s="1"/>
      <c r="BW5638" s="3"/>
      <c r="BX5638" s="4"/>
      <c r="BY5638" s="5"/>
      <c r="BZ5638" s="5"/>
      <c r="CA5638" s="5"/>
      <c r="CB5638" s="5"/>
      <c r="CC5638" s="5"/>
      <c r="CD5638" s="43"/>
    </row>
    <row r="5639" spans="1:82" x14ac:dyDescent="0.25">
      <c r="A5639" s="8"/>
      <c r="B5639" s="5"/>
      <c r="C5639" s="5"/>
      <c r="D5639" s="5"/>
      <c r="E5639" s="5"/>
      <c r="F5639" s="94" t="str">
        <f t="shared" si="879"/>
        <v/>
      </c>
      <c r="G5639" s="94" t="str">
        <f t="shared" si="880"/>
        <v/>
      </c>
      <c r="H5639" s="127" t="str">
        <f>IF(A5639&lt;&gt;"",IF(MID(C5639,1,1)="c",$AS$26,IF(MID(C5639,1,1)="r",$AS$41,IF(MID(C5639,1,1)="p",#REF!,#REF!))),"")</f>
        <v/>
      </c>
      <c r="I5639" s="92" t="str">
        <f t="shared" si="881"/>
        <v/>
      </c>
      <c r="J5639" s="92" t="str">
        <f t="shared" si="882"/>
        <v/>
      </c>
      <c r="K5639" s="92" t="str">
        <f t="shared" si="883"/>
        <v/>
      </c>
      <c r="L5639" s="92" t="str">
        <f t="shared" si="884"/>
        <v/>
      </c>
      <c r="M5639" s="95" t="str">
        <f>IF(A5639&lt;&gt;"",IF(MID(C5639,1,1)="c",SigmaEpsConcrete(I5639,$AN$30:$AN$33,$AR$30:$AR$33,$AS$26,$AS$27,$AS$28,$AQ$20,$AU$19),""),"")</f>
        <v/>
      </c>
      <c r="N5639" s="95" t="str">
        <f>IF(A5639&lt;&gt;"",IF(MID(C5639,1,1)="r",SigmaEpsReinf(J5639,$AS$42:$AS$43,$AS$41,$AS$39,$AS$40,$AQ$38),""),"")</f>
        <v/>
      </c>
      <c r="Q5639" s="92" t="str">
        <f t="shared" si="886"/>
        <v/>
      </c>
      <c r="R5639" s="92" t="str">
        <f t="shared" si="887"/>
        <v/>
      </c>
      <c r="U5639" s="5"/>
      <c r="V5639" s="5"/>
      <c r="W5639" s="94" t="str">
        <f t="shared" si="885"/>
        <v/>
      </c>
      <c r="X5639" s="94" t="str">
        <f t="shared" si="888"/>
        <v/>
      </c>
      <c r="Y5639" s="5"/>
      <c r="BK5639" s="8"/>
      <c r="BL5639" s="5"/>
      <c r="BM5639" s="5"/>
      <c r="BN5639" s="5"/>
      <c r="BO5639" s="5"/>
      <c r="BP5639" s="1"/>
      <c r="BQ5639" s="1"/>
      <c r="BR5639" s="1"/>
      <c r="BS5639" s="1"/>
      <c r="BT5639" s="1"/>
      <c r="BU5639" s="4"/>
      <c r="BV5639" s="1"/>
      <c r="BW5639" s="3"/>
      <c r="BX5639" s="4"/>
      <c r="BY5639" s="5"/>
      <c r="BZ5639" s="5"/>
      <c r="CA5639" s="5"/>
      <c r="CB5639" s="5"/>
      <c r="CC5639" s="5"/>
      <c r="CD5639" s="43"/>
    </row>
    <row r="5640" spans="1:82" x14ac:dyDescent="0.25">
      <c r="A5640" s="8"/>
      <c r="B5640" s="5"/>
      <c r="C5640" s="5"/>
      <c r="D5640" s="5"/>
      <c r="E5640" s="5"/>
      <c r="F5640" s="94" t="str">
        <f t="shared" si="879"/>
        <v/>
      </c>
      <c r="G5640" s="94" t="str">
        <f t="shared" si="880"/>
        <v/>
      </c>
      <c r="H5640" s="127" t="str">
        <f>IF(A5640&lt;&gt;"",IF(MID(C5640,1,1)="c",$AS$26,IF(MID(C5640,1,1)="r",$AS$41,IF(MID(C5640,1,1)="p",#REF!,#REF!))),"")</f>
        <v/>
      </c>
      <c r="I5640" s="92" t="str">
        <f t="shared" si="881"/>
        <v/>
      </c>
      <c r="J5640" s="92" t="str">
        <f t="shared" si="882"/>
        <v/>
      </c>
      <c r="K5640" s="92" t="str">
        <f t="shared" si="883"/>
        <v/>
      </c>
      <c r="L5640" s="92" t="str">
        <f t="shared" si="884"/>
        <v/>
      </c>
      <c r="M5640" s="95" t="str">
        <f>IF(A5640&lt;&gt;"",IF(MID(C5640,1,1)="c",SigmaEpsConcrete(I5640,$AN$30:$AN$33,$AR$30:$AR$33,$AS$26,$AS$27,$AS$28,$AQ$20,$AU$19),""),"")</f>
        <v/>
      </c>
      <c r="N5640" s="95" t="str">
        <f>IF(A5640&lt;&gt;"",IF(MID(C5640,1,1)="r",SigmaEpsReinf(J5640,$AS$42:$AS$43,$AS$41,$AS$39,$AS$40,$AQ$38),""),"")</f>
        <v/>
      </c>
      <c r="Q5640" s="92" t="str">
        <f t="shared" si="886"/>
        <v/>
      </c>
      <c r="R5640" s="92" t="str">
        <f t="shared" si="887"/>
        <v/>
      </c>
      <c r="U5640" s="5"/>
      <c r="V5640" s="5"/>
      <c r="W5640" s="94" t="str">
        <f t="shared" si="885"/>
        <v/>
      </c>
      <c r="X5640" s="94" t="str">
        <f t="shared" si="888"/>
        <v/>
      </c>
      <c r="Y5640" s="5"/>
      <c r="BK5640" s="8"/>
      <c r="BL5640" s="5"/>
      <c r="BM5640" s="5"/>
      <c r="BN5640" s="5"/>
      <c r="BO5640" s="5"/>
      <c r="BP5640" s="1"/>
      <c r="BQ5640" s="1"/>
      <c r="BR5640" s="1"/>
      <c r="BS5640" s="1"/>
      <c r="BT5640" s="1"/>
      <c r="BU5640" s="4"/>
      <c r="BV5640" s="1"/>
      <c r="BW5640" s="3"/>
      <c r="BX5640" s="4"/>
      <c r="BY5640" s="5"/>
      <c r="BZ5640" s="5"/>
      <c r="CA5640" s="5"/>
      <c r="CB5640" s="5"/>
      <c r="CC5640" s="5"/>
      <c r="CD5640" s="43"/>
    </row>
    <row r="5641" spans="1:82" x14ac:dyDescent="0.25">
      <c r="A5641" s="8"/>
      <c r="B5641" s="5"/>
      <c r="C5641" s="5"/>
      <c r="D5641" s="5"/>
      <c r="E5641" s="5"/>
      <c r="F5641" s="94" t="str">
        <f t="shared" si="879"/>
        <v/>
      </c>
      <c r="G5641" s="94" t="str">
        <f t="shared" si="880"/>
        <v/>
      </c>
      <c r="H5641" s="127" t="str">
        <f>IF(A5641&lt;&gt;"",IF(MID(C5641,1,1)="c",$AS$26,IF(MID(C5641,1,1)="r",$AS$41,IF(MID(C5641,1,1)="p",#REF!,#REF!))),"")</f>
        <v/>
      </c>
      <c r="I5641" s="92" t="str">
        <f t="shared" si="881"/>
        <v/>
      </c>
      <c r="J5641" s="92" t="str">
        <f t="shared" si="882"/>
        <v/>
      </c>
      <c r="K5641" s="92" t="str">
        <f t="shared" si="883"/>
        <v/>
      </c>
      <c r="L5641" s="92" t="str">
        <f t="shared" si="884"/>
        <v/>
      </c>
      <c r="M5641" s="95" t="str">
        <f>IF(A5641&lt;&gt;"",IF(MID(C5641,1,1)="c",SigmaEpsConcrete(I5641,$AN$30:$AN$33,$AR$30:$AR$33,$AS$26,$AS$27,$AS$28,$AQ$20,$AU$19),""),"")</f>
        <v/>
      </c>
      <c r="N5641" s="95" t="str">
        <f>IF(A5641&lt;&gt;"",IF(MID(C5641,1,1)="r",SigmaEpsReinf(J5641,$AS$42:$AS$43,$AS$41,$AS$39,$AS$40,$AQ$38),""),"")</f>
        <v/>
      </c>
      <c r="Q5641" s="92" t="str">
        <f t="shared" si="886"/>
        <v/>
      </c>
      <c r="R5641" s="92" t="str">
        <f t="shared" si="887"/>
        <v/>
      </c>
      <c r="U5641" s="5"/>
      <c r="V5641" s="5"/>
      <c r="W5641" s="94" t="str">
        <f t="shared" si="885"/>
        <v/>
      </c>
      <c r="X5641" s="94" t="str">
        <f t="shared" si="888"/>
        <v/>
      </c>
      <c r="Y5641" s="5"/>
      <c r="BK5641" s="8"/>
      <c r="BL5641" s="5"/>
      <c r="BM5641" s="5"/>
      <c r="BN5641" s="5"/>
      <c r="BO5641" s="5"/>
      <c r="BP5641" s="1"/>
      <c r="BQ5641" s="1"/>
      <c r="BR5641" s="1"/>
      <c r="BS5641" s="1"/>
      <c r="BT5641" s="1"/>
      <c r="BU5641" s="4"/>
      <c r="BV5641" s="1"/>
      <c r="BW5641" s="3"/>
      <c r="BX5641" s="4"/>
      <c r="BY5641" s="5"/>
      <c r="BZ5641" s="5"/>
      <c r="CA5641" s="5"/>
      <c r="CB5641" s="5"/>
      <c r="CC5641" s="5"/>
      <c r="CD5641" s="43"/>
    </row>
    <row r="5642" spans="1:82" x14ac:dyDescent="0.25">
      <c r="A5642" s="8"/>
      <c r="B5642" s="5"/>
      <c r="C5642" s="5"/>
      <c r="D5642" s="5"/>
      <c r="E5642" s="5"/>
      <c r="F5642" s="94" t="str">
        <f t="shared" ref="F5642:F5705" si="889">IF(A5642&lt;&gt;"",(D5642-$AU$86)/10,"")</f>
        <v/>
      </c>
      <c r="G5642" s="94" t="str">
        <f t="shared" ref="G5642:G5705" si="890">IF(A5642&lt;&gt;"",(E5642-$AU$87)/10,"")</f>
        <v/>
      </c>
      <c r="H5642" s="127" t="str">
        <f>IF(A5642&lt;&gt;"",IF(MID(C5642,1,1)="c",$AS$26,IF(MID(C5642,1,1)="r",$AS$41,IF(MID(C5642,1,1)="p",#REF!,#REF!))),"")</f>
        <v/>
      </c>
      <c r="I5642" s="92" t="str">
        <f t="shared" ref="I5642:I5705" si="891">IF($A5642&lt;&gt;"",IF(MID($C5642,1,1)="c",$Y$3+$Y$4*$F5642+$Y$5*$G5642+$BR$43,""),"")</f>
        <v/>
      </c>
      <c r="J5642" s="92" t="str">
        <f t="shared" ref="J5642:J5705" si="892">IF($A5642&lt;&gt;"",IF(MID($C5642,1,1)="r",$Y$3+$Y$4*$F5642+$Y$5*$G5642+$BR$43,""),"")</f>
        <v/>
      </c>
      <c r="K5642" s="92" t="str">
        <f t="shared" ref="K5642:K5705" si="893">IF($A5642&lt;&gt;"",IF(MID($C5642,1,1)="u",$Y$3+$Y$4*$F5642+$Y$5*$G5642+$BR$43,""),"")</f>
        <v/>
      </c>
      <c r="L5642" s="92" t="str">
        <f t="shared" ref="L5642:L5705" si="894">IF($A5642&lt;&gt;"",IF(MID($C5642,1,1)="p",$Y$3+$Y$4*$F5642+$Y$5*$G5642+$BR$43,""),"")</f>
        <v/>
      </c>
      <c r="M5642" s="95" t="str">
        <f>IF(A5642&lt;&gt;"",IF(MID(C5642,1,1)="c",SigmaEpsConcrete(I5642,$AN$30:$AN$33,$AR$30:$AR$33,$AS$26,$AS$27,$AS$28,$AQ$20,$AU$19),""),"")</f>
        <v/>
      </c>
      <c r="N5642" s="95" t="str">
        <f>IF(A5642&lt;&gt;"",IF(MID(C5642,1,1)="r",SigmaEpsReinf(J5642,$AS$42:$AS$43,$AS$41,$AS$39,$AS$40,$AQ$38),""),"")</f>
        <v/>
      </c>
      <c r="Q5642" s="92" t="str">
        <f t="shared" si="886"/>
        <v/>
      </c>
      <c r="R5642" s="92" t="str">
        <f t="shared" si="887"/>
        <v/>
      </c>
      <c r="U5642" s="5"/>
      <c r="V5642" s="5"/>
      <c r="W5642" s="94" t="str">
        <f t="shared" ref="W5642:W5705" si="895">IF(A5642&lt;&gt;"",F5642-$AU$105,"")</f>
        <v/>
      </c>
      <c r="X5642" s="94" t="str">
        <f t="shared" si="888"/>
        <v/>
      </c>
      <c r="Y5642" s="5"/>
      <c r="BK5642" s="8"/>
      <c r="BL5642" s="5"/>
      <c r="BM5642" s="5"/>
      <c r="BN5642" s="5"/>
      <c r="BO5642" s="5"/>
      <c r="BP5642" s="1"/>
      <c r="BQ5642" s="1"/>
      <c r="BR5642" s="1"/>
      <c r="BS5642" s="1"/>
      <c r="BT5642" s="1"/>
      <c r="BU5642" s="4"/>
      <c r="BV5642" s="1"/>
      <c r="BW5642" s="3"/>
      <c r="BX5642" s="4"/>
      <c r="BY5642" s="5"/>
      <c r="BZ5642" s="5"/>
      <c r="CA5642" s="5"/>
      <c r="CB5642" s="5"/>
      <c r="CC5642" s="5"/>
      <c r="CD5642" s="43"/>
    </row>
    <row r="5643" spans="1:82" x14ac:dyDescent="0.25">
      <c r="A5643" s="8"/>
      <c r="B5643" s="5"/>
      <c r="C5643" s="5"/>
      <c r="D5643" s="5"/>
      <c r="E5643" s="5"/>
      <c r="F5643" s="94" t="str">
        <f t="shared" si="889"/>
        <v/>
      </c>
      <c r="G5643" s="94" t="str">
        <f t="shared" si="890"/>
        <v/>
      </c>
      <c r="H5643" s="127" t="str">
        <f>IF(A5643&lt;&gt;"",IF(MID(C5643,1,1)="c",$AS$26,IF(MID(C5643,1,1)="r",$AS$41,IF(MID(C5643,1,1)="p",#REF!,#REF!))),"")</f>
        <v/>
      </c>
      <c r="I5643" s="92" t="str">
        <f t="shared" si="891"/>
        <v/>
      </c>
      <c r="J5643" s="92" t="str">
        <f t="shared" si="892"/>
        <v/>
      </c>
      <c r="K5643" s="92" t="str">
        <f t="shared" si="893"/>
        <v/>
      </c>
      <c r="L5643" s="92" t="str">
        <f t="shared" si="894"/>
        <v/>
      </c>
      <c r="M5643" s="95" t="str">
        <f>IF(A5643&lt;&gt;"",IF(MID(C5643,1,1)="c",SigmaEpsConcrete(I5643,$AN$30:$AN$33,$AR$30:$AR$33,$AS$26,$AS$27,$AS$28,$AQ$20,$AU$19),""),"")</f>
        <v/>
      </c>
      <c r="N5643" s="95" t="str">
        <f>IF(A5643&lt;&gt;"",IF(MID(C5643,1,1)="r",SigmaEpsReinf(J5643,$AS$42:$AS$43,$AS$41,$AS$39,$AS$40,$AQ$38),""),"")</f>
        <v/>
      </c>
      <c r="Q5643" s="92" t="str">
        <f t="shared" ref="Q5643:Q5706" si="896">IF(A5643&lt;&gt;"",IF(MID(C5643,1,1)="c",IF(ISERROR(M5643/I5643),"",M5643/I5643),""),"")</f>
        <v/>
      </c>
      <c r="R5643" s="92" t="str">
        <f t="shared" ref="R5643:R5706" si="897">IF(A5643&lt;&gt;"",IF(MID(C5643,1,1)="r",IF(ISERROR(N5643/J5643),"",N5643/J5643),""),"")</f>
        <v/>
      </c>
      <c r="U5643" s="5"/>
      <c r="V5643" s="5"/>
      <c r="W5643" s="94" t="str">
        <f t="shared" si="895"/>
        <v/>
      </c>
      <c r="X5643" s="94" t="str">
        <f t="shared" ref="X5643:X5706" si="898">IF(B5643&lt;&gt;"",G5643-$AU$106,"")</f>
        <v/>
      </c>
      <c r="Y5643" s="5"/>
      <c r="BK5643" s="8"/>
      <c r="BL5643" s="5"/>
      <c r="BM5643" s="5"/>
      <c r="BN5643" s="5"/>
      <c r="BO5643" s="5"/>
      <c r="BP5643" s="1"/>
      <c r="BQ5643" s="1"/>
      <c r="BR5643" s="1"/>
      <c r="BS5643" s="1"/>
      <c r="BT5643" s="1"/>
      <c r="BU5643" s="4"/>
      <c r="BV5643" s="1"/>
      <c r="BW5643" s="3"/>
      <c r="BX5643" s="4"/>
      <c r="BY5643" s="5"/>
      <c r="BZ5643" s="5"/>
      <c r="CA5643" s="5"/>
      <c r="CB5643" s="5"/>
      <c r="CC5643" s="5"/>
      <c r="CD5643" s="43"/>
    </row>
    <row r="5644" spans="1:82" x14ac:dyDescent="0.25">
      <c r="A5644" s="8"/>
      <c r="B5644" s="5"/>
      <c r="C5644" s="5"/>
      <c r="D5644" s="5"/>
      <c r="E5644" s="5"/>
      <c r="F5644" s="94" t="str">
        <f t="shared" si="889"/>
        <v/>
      </c>
      <c r="G5644" s="94" t="str">
        <f t="shared" si="890"/>
        <v/>
      </c>
      <c r="H5644" s="127" t="str">
        <f>IF(A5644&lt;&gt;"",IF(MID(C5644,1,1)="c",$AS$26,IF(MID(C5644,1,1)="r",$AS$41,IF(MID(C5644,1,1)="p",#REF!,#REF!))),"")</f>
        <v/>
      </c>
      <c r="I5644" s="92" t="str">
        <f t="shared" si="891"/>
        <v/>
      </c>
      <c r="J5644" s="92" t="str">
        <f t="shared" si="892"/>
        <v/>
      </c>
      <c r="K5644" s="92" t="str">
        <f t="shared" si="893"/>
        <v/>
      </c>
      <c r="L5644" s="92" t="str">
        <f t="shared" si="894"/>
        <v/>
      </c>
      <c r="M5644" s="95" t="str">
        <f>IF(A5644&lt;&gt;"",IF(MID(C5644,1,1)="c",SigmaEpsConcrete(I5644,$AN$30:$AN$33,$AR$30:$AR$33,$AS$26,$AS$27,$AS$28,$AQ$20,$AU$19),""),"")</f>
        <v/>
      </c>
      <c r="N5644" s="95" t="str">
        <f>IF(A5644&lt;&gt;"",IF(MID(C5644,1,1)="r",SigmaEpsReinf(J5644,$AS$42:$AS$43,$AS$41,$AS$39,$AS$40,$AQ$38),""),"")</f>
        <v/>
      </c>
      <c r="Q5644" s="92" t="str">
        <f t="shared" si="896"/>
        <v/>
      </c>
      <c r="R5644" s="92" t="str">
        <f t="shared" si="897"/>
        <v/>
      </c>
      <c r="U5644" s="5"/>
      <c r="V5644" s="5"/>
      <c r="W5644" s="94" t="str">
        <f t="shared" si="895"/>
        <v/>
      </c>
      <c r="X5644" s="94" t="str">
        <f t="shared" si="898"/>
        <v/>
      </c>
      <c r="Y5644" s="5"/>
      <c r="BK5644" s="8"/>
      <c r="BL5644" s="5"/>
      <c r="BM5644" s="5"/>
      <c r="BN5644" s="5"/>
      <c r="BO5644" s="5"/>
      <c r="BP5644" s="1"/>
      <c r="BQ5644" s="1"/>
      <c r="BR5644" s="1"/>
      <c r="BS5644" s="1"/>
      <c r="BT5644" s="1"/>
      <c r="BU5644" s="4"/>
      <c r="BV5644" s="1"/>
      <c r="BW5644" s="3"/>
      <c r="BX5644" s="4"/>
      <c r="BY5644" s="5"/>
      <c r="BZ5644" s="5"/>
      <c r="CA5644" s="5"/>
      <c r="CB5644" s="5"/>
      <c r="CC5644" s="5"/>
      <c r="CD5644" s="43"/>
    </row>
    <row r="5645" spans="1:82" x14ac:dyDescent="0.25">
      <c r="A5645" s="8"/>
      <c r="B5645" s="5"/>
      <c r="C5645" s="5"/>
      <c r="D5645" s="5"/>
      <c r="E5645" s="5"/>
      <c r="F5645" s="94" t="str">
        <f t="shared" si="889"/>
        <v/>
      </c>
      <c r="G5645" s="94" t="str">
        <f t="shared" si="890"/>
        <v/>
      </c>
      <c r="H5645" s="127" t="str">
        <f>IF(A5645&lt;&gt;"",IF(MID(C5645,1,1)="c",$AS$26,IF(MID(C5645,1,1)="r",$AS$41,IF(MID(C5645,1,1)="p",#REF!,#REF!))),"")</f>
        <v/>
      </c>
      <c r="I5645" s="92" t="str">
        <f t="shared" si="891"/>
        <v/>
      </c>
      <c r="J5645" s="92" t="str">
        <f t="shared" si="892"/>
        <v/>
      </c>
      <c r="K5645" s="92" t="str">
        <f t="shared" si="893"/>
        <v/>
      </c>
      <c r="L5645" s="92" t="str">
        <f t="shared" si="894"/>
        <v/>
      </c>
      <c r="M5645" s="95" t="str">
        <f>IF(A5645&lt;&gt;"",IF(MID(C5645,1,1)="c",SigmaEpsConcrete(I5645,$AN$30:$AN$33,$AR$30:$AR$33,$AS$26,$AS$27,$AS$28,$AQ$20,$AU$19),""),"")</f>
        <v/>
      </c>
      <c r="N5645" s="95" t="str">
        <f>IF(A5645&lt;&gt;"",IF(MID(C5645,1,1)="r",SigmaEpsReinf(J5645,$AS$42:$AS$43,$AS$41,$AS$39,$AS$40,$AQ$38),""),"")</f>
        <v/>
      </c>
      <c r="Q5645" s="92" t="str">
        <f t="shared" si="896"/>
        <v/>
      </c>
      <c r="R5645" s="92" t="str">
        <f t="shared" si="897"/>
        <v/>
      </c>
      <c r="U5645" s="5"/>
      <c r="V5645" s="5"/>
      <c r="W5645" s="94" t="str">
        <f t="shared" si="895"/>
        <v/>
      </c>
      <c r="X5645" s="94" t="str">
        <f t="shared" si="898"/>
        <v/>
      </c>
      <c r="Y5645" s="5"/>
      <c r="BK5645" s="8"/>
      <c r="BL5645" s="5"/>
      <c r="BM5645" s="5"/>
      <c r="BN5645" s="5"/>
      <c r="BO5645" s="5"/>
      <c r="BP5645" s="1"/>
      <c r="BQ5645" s="1"/>
      <c r="BR5645" s="1"/>
      <c r="BS5645" s="1"/>
      <c r="BT5645" s="1"/>
      <c r="BU5645" s="4"/>
      <c r="BV5645" s="1"/>
      <c r="BW5645" s="3"/>
      <c r="BX5645" s="4"/>
      <c r="BY5645" s="5"/>
      <c r="BZ5645" s="5"/>
      <c r="CA5645" s="5"/>
      <c r="CB5645" s="5"/>
      <c r="CC5645" s="5"/>
      <c r="CD5645" s="43"/>
    </row>
    <row r="5646" spans="1:82" x14ac:dyDescent="0.25">
      <c r="A5646" s="8"/>
      <c r="B5646" s="5"/>
      <c r="C5646" s="5"/>
      <c r="D5646" s="5"/>
      <c r="E5646" s="5"/>
      <c r="F5646" s="94" t="str">
        <f t="shared" si="889"/>
        <v/>
      </c>
      <c r="G5646" s="94" t="str">
        <f t="shared" si="890"/>
        <v/>
      </c>
      <c r="H5646" s="127" t="str">
        <f>IF(A5646&lt;&gt;"",IF(MID(C5646,1,1)="c",$AS$26,IF(MID(C5646,1,1)="r",$AS$41,IF(MID(C5646,1,1)="p",#REF!,#REF!))),"")</f>
        <v/>
      </c>
      <c r="I5646" s="92" t="str">
        <f t="shared" si="891"/>
        <v/>
      </c>
      <c r="J5646" s="92" t="str">
        <f t="shared" si="892"/>
        <v/>
      </c>
      <c r="K5646" s="92" t="str">
        <f t="shared" si="893"/>
        <v/>
      </c>
      <c r="L5646" s="92" t="str">
        <f t="shared" si="894"/>
        <v/>
      </c>
      <c r="M5646" s="95" t="str">
        <f>IF(A5646&lt;&gt;"",IF(MID(C5646,1,1)="c",SigmaEpsConcrete(I5646,$AN$30:$AN$33,$AR$30:$AR$33,$AS$26,$AS$27,$AS$28,$AQ$20,$AU$19),""),"")</f>
        <v/>
      </c>
      <c r="N5646" s="95" t="str">
        <f>IF(A5646&lt;&gt;"",IF(MID(C5646,1,1)="r",SigmaEpsReinf(J5646,$AS$42:$AS$43,$AS$41,$AS$39,$AS$40,$AQ$38),""),"")</f>
        <v/>
      </c>
      <c r="Q5646" s="92" t="str">
        <f t="shared" si="896"/>
        <v/>
      </c>
      <c r="R5646" s="92" t="str">
        <f t="shared" si="897"/>
        <v/>
      </c>
      <c r="U5646" s="5"/>
      <c r="V5646" s="5"/>
      <c r="W5646" s="94" t="str">
        <f t="shared" si="895"/>
        <v/>
      </c>
      <c r="X5646" s="94" t="str">
        <f t="shared" si="898"/>
        <v/>
      </c>
      <c r="Y5646" s="5"/>
      <c r="BK5646" s="8"/>
      <c r="BL5646" s="5"/>
      <c r="BM5646" s="5"/>
      <c r="BN5646" s="5"/>
      <c r="BO5646" s="5"/>
      <c r="BP5646" s="1"/>
      <c r="BQ5646" s="1"/>
      <c r="BR5646" s="1"/>
      <c r="BS5646" s="1"/>
      <c r="BT5646" s="1"/>
      <c r="BU5646" s="4"/>
      <c r="BV5646" s="1"/>
      <c r="BW5646" s="3"/>
      <c r="BX5646" s="4"/>
      <c r="BY5646" s="5"/>
      <c r="BZ5646" s="5"/>
      <c r="CA5646" s="5"/>
      <c r="CB5646" s="5"/>
      <c r="CC5646" s="5"/>
      <c r="CD5646" s="43"/>
    </row>
    <row r="5647" spans="1:82" x14ac:dyDescent="0.25">
      <c r="A5647" s="8"/>
      <c r="B5647" s="5"/>
      <c r="C5647" s="5"/>
      <c r="D5647" s="5"/>
      <c r="E5647" s="5"/>
      <c r="F5647" s="94" t="str">
        <f t="shared" si="889"/>
        <v/>
      </c>
      <c r="G5647" s="94" t="str">
        <f t="shared" si="890"/>
        <v/>
      </c>
      <c r="H5647" s="127" t="str">
        <f>IF(A5647&lt;&gt;"",IF(MID(C5647,1,1)="c",$AS$26,IF(MID(C5647,1,1)="r",$AS$41,IF(MID(C5647,1,1)="p",#REF!,#REF!))),"")</f>
        <v/>
      </c>
      <c r="I5647" s="92" t="str">
        <f t="shared" si="891"/>
        <v/>
      </c>
      <c r="J5647" s="92" t="str">
        <f t="shared" si="892"/>
        <v/>
      </c>
      <c r="K5647" s="92" t="str">
        <f t="shared" si="893"/>
        <v/>
      </c>
      <c r="L5647" s="92" t="str">
        <f t="shared" si="894"/>
        <v/>
      </c>
      <c r="M5647" s="95" t="str">
        <f>IF(A5647&lt;&gt;"",IF(MID(C5647,1,1)="c",SigmaEpsConcrete(I5647,$AN$30:$AN$33,$AR$30:$AR$33,$AS$26,$AS$27,$AS$28,$AQ$20,$AU$19),""),"")</f>
        <v/>
      </c>
      <c r="N5647" s="95" t="str">
        <f>IF(A5647&lt;&gt;"",IF(MID(C5647,1,1)="r",SigmaEpsReinf(J5647,$AS$42:$AS$43,$AS$41,$AS$39,$AS$40,$AQ$38),""),"")</f>
        <v/>
      </c>
      <c r="Q5647" s="92" t="str">
        <f t="shared" si="896"/>
        <v/>
      </c>
      <c r="R5647" s="92" t="str">
        <f t="shared" si="897"/>
        <v/>
      </c>
      <c r="U5647" s="5"/>
      <c r="V5647" s="5"/>
      <c r="W5647" s="94" t="str">
        <f t="shared" si="895"/>
        <v/>
      </c>
      <c r="X5647" s="94" t="str">
        <f t="shared" si="898"/>
        <v/>
      </c>
      <c r="Y5647" s="5"/>
      <c r="BK5647" s="8"/>
      <c r="BL5647" s="5"/>
      <c r="BM5647" s="5"/>
      <c r="BN5647" s="5"/>
      <c r="BO5647" s="5"/>
      <c r="BP5647" s="1"/>
      <c r="BQ5647" s="1"/>
      <c r="BR5647" s="1"/>
      <c r="BS5647" s="1"/>
      <c r="BT5647" s="1"/>
      <c r="BU5647" s="4"/>
      <c r="BV5647" s="1"/>
      <c r="BW5647" s="3"/>
      <c r="BX5647" s="4"/>
      <c r="BY5647" s="5"/>
      <c r="BZ5647" s="5"/>
      <c r="CA5647" s="5"/>
      <c r="CB5647" s="5"/>
      <c r="CC5647" s="5"/>
      <c r="CD5647" s="43"/>
    </row>
    <row r="5648" spans="1:82" x14ac:dyDescent="0.25">
      <c r="A5648" s="8"/>
      <c r="B5648" s="5"/>
      <c r="C5648" s="5"/>
      <c r="D5648" s="5"/>
      <c r="E5648" s="5"/>
      <c r="F5648" s="94" t="str">
        <f t="shared" si="889"/>
        <v/>
      </c>
      <c r="G5648" s="94" t="str">
        <f t="shared" si="890"/>
        <v/>
      </c>
      <c r="H5648" s="127" t="str">
        <f>IF(A5648&lt;&gt;"",IF(MID(C5648,1,1)="c",$AS$26,IF(MID(C5648,1,1)="r",$AS$41,IF(MID(C5648,1,1)="p",#REF!,#REF!))),"")</f>
        <v/>
      </c>
      <c r="I5648" s="92" t="str">
        <f t="shared" si="891"/>
        <v/>
      </c>
      <c r="J5648" s="92" t="str">
        <f t="shared" si="892"/>
        <v/>
      </c>
      <c r="K5648" s="92" t="str">
        <f t="shared" si="893"/>
        <v/>
      </c>
      <c r="L5648" s="92" t="str">
        <f t="shared" si="894"/>
        <v/>
      </c>
      <c r="M5648" s="95" t="str">
        <f>IF(A5648&lt;&gt;"",IF(MID(C5648,1,1)="c",SigmaEpsConcrete(I5648,$AN$30:$AN$33,$AR$30:$AR$33,$AS$26,$AS$27,$AS$28,$AQ$20,$AU$19),""),"")</f>
        <v/>
      </c>
      <c r="N5648" s="95" t="str">
        <f>IF(A5648&lt;&gt;"",IF(MID(C5648,1,1)="r",SigmaEpsReinf(J5648,$AS$42:$AS$43,$AS$41,$AS$39,$AS$40,$AQ$38),""),"")</f>
        <v/>
      </c>
      <c r="Q5648" s="92" t="str">
        <f t="shared" si="896"/>
        <v/>
      </c>
      <c r="R5648" s="92" t="str">
        <f t="shared" si="897"/>
        <v/>
      </c>
      <c r="U5648" s="5"/>
      <c r="V5648" s="5"/>
      <c r="W5648" s="94" t="str">
        <f t="shared" si="895"/>
        <v/>
      </c>
      <c r="X5648" s="94" t="str">
        <f t="shared" si="898"/>
        <v/>
      </c>
      <c r="Y5648" s="5"/>
      <c r="BK5648" s="8"/>
      <c r="BL5648" s="5"/>
      <c r="BM5648" s="5"/>
      <c r="BN5648" s="5"/>
      <c r="BO5648" s="5"/>
      <c r="BP5648" s="1"/>
      <c r="BQ5648" s="1"/>
      <c r="BR5648" s="1"/>
      <c r="BS5648" s="1"/>
      <c r="BT5648" s="1"/>
      <c r="BU5648" s="4"/>
      <c r="BV5648" s="1"/>
      <c r="BW5648" s="3"/>
      <c r="BX5648" s="4"/>
      <c r="BY5648" s="5"/>
      <c r="BZ5648" s="5"/>
      <c r="CA5648" s="5"/>
      <c r="CB5648" s="5"/>
      <c r="CC5648" s="5"/>
      <c r="CD5648" s="43"/>
    </row>
    <row r="5649" spans="1:82" x14ac:dyDescent="0.25">
      <c r="A5649" s="8"/>
      <c r="B5649" s="5"/>
      <c r="C5649" s="5"/>
      <c r="D5649" s="5"/>
      <c r="E5649" s="5"/>
      <c r="F5649" s="94" t="str">
        <f t="shared" si="889"/>
        <v/>
      </c>
      <c r="G5649" s="94" t="str">
        <f t="shared" si="890"/>
        <v/>
      </c>
      <c r="H5649" s="127" t="str">
        <f>IF(A5649&lt;&gt;"",IF(MID(C5649,1,1)="c",$AS$26,IF(MID(C5649,1,1)="r",$AS$41,IF(MID(C5649,1,1)="p",#REF!,#REF!))),"")</f>
        <v/>
      </c>
      <c r="I5649" s="92" t="str">
        <f t="shared" si="891"/>
        <v/>
      </c>
      <c r="J5649" s="92" t="str">
        <f t="shared" si="892"/>
        <v/>
      </c>
      <c r="K5649" s="92" t="str">
        <f t="shared" si="893"/>
        <v/>
      </c>
      <c r="L5649" s="92" t="str">
        <f t="shared" si="894"/>
        <v/>
      </c>
      <c r="M5649" s="95" t="str">
        <f>IF(A5649&lt;&gt;"",IF(MID(C5649,1,1)="c",SigmaEpsConcrete(I5649,$AN$30:$AN$33,$AR$30:$AR$33,$AS$26,$AS$27,$AS$28,$AQ$20,$AU$19),""),"")</f>
        <v/>
      </c>
      <c r="N5649" s="95" t="str">
        <f>IF(A5649&lt;&gt;"",IF(MID(C5649,1,1)="r",SigmaEpsReinf(J5649,$AS$42:$AS$43,$AS$41,$AS$39,$AS$40,$AQ$38),""),"")</f>
        <v/>
      </c>
      <c r="Q5649" s="92" t="str">
        <f t="shared" si="896"/>
        <v/>
      </c>
      <c r="R5649" s="92" t="str">
        <f t="shared" si="897"/>
        <v/>
      </c>
      <c r="U5649" s="5"/>
      <c r="V5649" s="5"/>
      <c r="W5649" s="94" t="str">
        <f t="shared" si="895"/>
        <v/>
      </c>
      <c r="X5649" s="94" t="str">
        <f t="shared" si="898"/>
        <v/>
      </c>
      <c r="Y5649" s="5"/>
      <c r="BK5649" s="8"/>
      <c r="BL5649" s="5"/>
      <c r="BM5649" s="5"/>
      <c r="BN5649" s="5"/>
      <c r="BO5649" s="5"/>
      <c r="BP5649" s="1"/>
      <c r="BQ5649" s="1"/>
      <c r="BR5649" s="1"/>
      <c r="BS5649" s="1"/>
      <c r="BT5649" s="1"/>
      <c r="BU5649" s="4"/>
      <c r="BV5649" s="1"/>
      <c r="BW5649" s="3"/>
      <c r="BX5649" s="4"/>
      <c r="BY5649" s="5"/>
      <c r="BZ5649" s="5"/>
      <c r="CA5649" s="5"/>
      <c r="CB5649" s="5"/>
      <c r="CC5649" s="5"/>
      <c r="CD5649" s="43"/>
    </row>
    <row r="5650" spans="1:82" x14ac:dyDescent="0.25">
      <c r="A5650" s="8"/>
      <c r="B5650" s="5"/>
      <c r="C5650" s="5"/>
      <c r="D5650" s="5"/>
      <c r="E5650" s="5"/>
      <c r="F5650" s="94" t="str">
        <f t="shared" si="889"/>
        <v/>
      </c>
      <c r="G5650" s="94" t="str">
        <f t="shared" si="890"/>
        <v/>
      </c>
      <c r="H5650" s="127" t="str">
        <f>IF(A5650&lt;&gt;"",IF(MID(C5650,1,1)="c",$AS$26,IF(MID(C5650,1,1)="r",$AS$41,IF(MID(C5650,1,1)="p",#REF!,#REF!))),"")</f>
        <v/>
      </c>
      <c r="I5650" s="92" t="str">
        <f t="shared" si="891"/>
        <v/>
      </c>
      <c r="J5650" s="92" t="str">
        <f t="shared" si="892"/>
        <v/>
      </c>
      <c r="K5650" s="92" t="str">
        <f t="shared" si="893"/>
        <v/>
      </c>
      <c r="L5650" s="92" t="str">
        <f t="shared" si="894"/>
        <v/>
      </c>
      <c r="M5650" s="95" t="str">
        <f>IF(A5650&lt;&gt;"",IF(MID(C5650,1,1)="c",SigmaEpsConcrete(I5650,$AN$30:$AN$33,$AR$30:$AR$33,$AS$26,$AS$27,$AS$28,$AQ$20,$AU$19),""),"")</f>
        <v/>
      </c>
      <c r="N5650" s="95" t="str">
        <f>IF(A5650&lt;&gt;"",IF(MID(C5650,1,1)="r",SigmaEpsReinf(J5650,$AS$42:$AS$43,$AS$41,$AS$39,$AS$40,$AQ$38),""),"")</f>
        <v/>
      </c>
      <c r="Q5650" s="92" t="str">
        <f t="shared" si="896"/>
        <v/>
      </c>
      <c r="R5650" s="92" t="str">
        <f t="shared" si="897"/>
        <v/>
      </c>
      <c r="U5650" s="5"/>
      <c r="V5650" s="5"/>
      <c r="W5650" s="94" t="str">
        <f t="shared" si="895"/>
        <v/>
      </c>
      <c r="X5650" s="94" t="str">
        <f t="shared" si="898"/>
        <v/>
      </c>
      <c r="Y5650" s="5"/>
      <c r="BK5650" s="8"/>
      <c r="BL5650" s="5"/>
      <c r="BM5650" s="5"/>
      <c r="BN5650" s="5"/>
      <c r="BO5650" s="5"/>
      <c r="BP5650" s="1"/>
      <c r="BQ5650" s="1"/>
      <c r="BR5650" s="1"/>
      <c r="BS5650" s="1"/>
      <c r="BT5650" s="1"/>
      <c r="BU5650" s="4"/>
      <c r="BV5650" s="1"/>
      <c r="BW5650" s="3"/>
      <c r="BX5650" s="4"/>
      <c r="BY5650" s="5"/>
      <c r="BZ5650" s="5"/>
      <c r="CA5650" s="5"/>
      <c r="CB5650" s="5"/>
      <c r="CC5650" s="5"/>
      <c r="CD5650" s="43"/>
    </row>
    <row r="5651" spans="1:82" x14ac:dyDescent="0.25">
      <c r="A5651" s="8"/>
      <c r="B5651" s="5"/>
      <c r="C5651" s="5"/>
      <c r="D5651" s="5"/>
      <c r="E5651" s="5"/>
      <c r="F5651" s="94" t="str">
        <f t="shared" si="889"/>
        <v/>
      </c>
      <c r="G5651" s="94" t="str">
        <f t="shared" si="890"/>
        <v/>
      </c>
      <c r="H5651" s="127" t="str">
        <f>IF(A5651&lt;&gt;"",IF(MID(C5651,1,1)="c",$AS$26,IF(MID(C5651,1,1)="r",$AS$41,IF(MID(C5651,1,1)="p",#REF!,#REF!))),"")</f>
        <v/>
      </c>
      <c r="I5651" s="92" t="str">
        <f t="shared" si="891"/>
        <v/>
      </c>
      <c r="J5651" s="92" t="str">
        <f t="shared" si="892"/>
        <v/>
      </c>
      <c r="K5651" s="92" t="str">
        <f t="shared" si="893"/>
        <v/>
      </c>
      <c r="L5651" s="92" t="str">
        <f t="shared" si="894"/>
        <v/>
      </c>
      <c r="M5651" s="95" t="str">
        <f>IF(A5651&lt;&gt;"",IF(MID(C5651,1,1)="c",SigmaEpsConcrete(I5651,$AN$30:$AN$33,$AR$30:$AR$33,$AS$26,$AS$27,$AS$28,$AQ$20,$AU$19),""),"")</f>
        <v/>
      </c>
      <c r="N5651" s="95" t="str">
        <f>IF(A5651&lt;&gt;"",IF(MID(C5651,1,1)="r",SigmaEpsReinf(J5651,$AS$42:$AS$43,$AS$41,$AS$39,$AS$40,$AQ$38),""),"")</f>
        <v/>
      </c>
      <c r="Q5651" s="92" t="str">
        <f t="shared" si="896"/>
        <v/>
      </c>
      <c r="R5651" s="92" t="str">
        <f t="shared" si="897"/>
        <v/>
      </c>
      <c r="U5651" s="5"/>
      <c r="V5651" s="5"/>
      <c r="W5651" s="94" t="str">
        <f t="shared" si="895"/>
        <v/>
      </c>
      <c r="X5651" s="94" t="str">
        <f t="shared" si="898"/>
        <v/>
      </c>
      <c r="Y5651" s="5"/>
      <c r="BK5651" s="8"/>
      <c r="BL5651" s="5"/>
      <c r="BM5651" s="5"/>
      <c r="BN5651" s="5"/>
      <c r="BO5651" s="5"/>
      <c r="BP5651" s="1"/>
      <c r="BQ5651" s="1"/>
      <c r="BR5651" s="1"/>
      <c r="BS5651" s="1"/>
      <c r="BT5651" s="1"/>
      <c r="BU5651" s="4"/>
      <c r="BV5651" s="1"/>
      <c r="BW5651" s="3"/>
      <c r="BX5651" s="4"/>
      <c r="BY5651" s="5"/>
      <c r="BZ5651" s="5"/>
      <c r="CA5651" s="5"/>
      <c r="CB5651" s="5"/>
      <c r="CC5651" s="5"/>
      <c r="CD5651" s="43"/>
    </row>
    <row r="5652" spans="1:82" x14ac:dyDescent="0.25">
      <c r="A5652" s="8"/>
      <c r="B5652" s="5"/>
      <c r="C5652" s="5"/>
      <c r="D5652" s="5"/>
      <c r="E5652" s="5"/>
      <c r="F5652" s="94" t="str">
        <f t="shared" si="889"/>
        <v/>
      </c>
      <c r="G5652" s="94" t="str">
        <f t="shared" si="890"/>
        <v/>
      </c>
      <c r="H5652" s="127" t="str">
        <f>IF(A5652&lt;&gt;"",IF(MID(C5652,1,1)="c",$AS$26,IF(MID(C5652,1,1)="r",$AS$41,IF(MID(C5652,1,1)="p",#REF!,#REF!))),"")</f>
        <v/>
      </c>
      <c r="I5652" s="92" t="str">
        <f t="shared" si="891"/>
        <v/>
      </c>
      <c r="J5652" s="92" t="str">
        <f t="shared" si="892"/>
        <v/>
      </c>
      <c r="K5652" s="92" t="str">
        <f t="shared" si="893"/>
        <v/>
      </c>
      <c r="L5652" s="92" t="str">
        <f t="shared" si="894"/>
        <v/>
      </c>
      <c r="M5652" s="95" t="str">
        <f>IF(A5652&lt;&gt;"",IF(MID(C5652,1,1)="c",SigmaEpsConcrete(I5652,$AN$30:$AN$33,$AR$30:$AR$33,$AS$26,$AS$27,$AS$28,$AQ$20,$AU$19),""),"")</f>
        <v/>
      </c>
      <c r="N5652" s="95" t="str">
        <f>IF(A5652&lt;&gt;"",IF(MID(C5652,1,1)="r",SigmaEpsReinf(J5652,$AS$42:$AS$43,$AS$41,$AS$39,$AS$40,$AQ$38),""),"")</f>
        <v/>
      </c>
      <c r="Q5652" s="92" t="str">
        <f t="shared" si="896"/>
        <v/>
      </c>
      <c r="R5652" s="92" t="str">
        <f t="shared" si="897"/>
        <v/>
      </c>
      <c r="U5652" s="5"/>
      <c r="V5652" s="5"/>
      <c r="W5652" s="94" t="str">
        <f t="shared" si="895"/>
        <v/>
      </c>
      <c r="X5652" s="94" t="str">
        <f t="shared" si="898"/>
        <v/>
      </c>
      <c r="Y5652" s="5"/>
      <c r="BK5652" s="8"/>
      <c r="BL5652" s="5"/>
      <c r="BM5652" s="5"/>
      <c r="BN5652" s="5"/>
      <c r="BO5652" s="5"/>
      <c r="BP5652" s="1"/>
      <c r="BQ5652" s="1"/>
      <c r="BR5652" s="1"/>
      <c r="BS5652" s="1"/>
      <c r="BT5652" s="1"/>
      <c r="BU5652" s="4"/>
      <c r="BV5652" s="1"/>
      <c r="BW5652" s="3"/>
      <c r="BX5652" s="4"/>
      <c r="BY5652" s="5"/>
      <c r="BZ5652" s="5"/>
      <c r="CA5652" s="5"/>
      <c r="CB5652" s="5"/>
      <c r="CC5652" s="5"/>
      <c r="CD5652" s="43"/>
    </row>
    <row r="5653" spans="1:82" x14ac:dyDescent="0.25">
      <c r="A5653" s="8"/>
      <c r="B5653" s="5"/>
      <c r="C5653" s="5"/>
      <c r="D5653" s="5"/>
      <c r="E5653" s="5"/>
      <c r="F5653" s="94" t="str">
        <f t="shared" si="889"/>
        <v/>
      </c>
      <c r="G5653" s="94" t="str">
        <f t="shared" si="890"/>
        <v/>
      </c>
      <c r="H5653" s="127" t="str">
        <f>IF(A5653&lt;&gt;"",IF(MID(C5653,1,1)="c",$AS$26,IF(MID(C5653,1,1)="r",$AS$41,IF(MID(C5653,1,1)="p",#REF!,#REF!))),"")</f>
        <v/>
      </c>
      <c r="I5653" s="92" t="str">
        <f t="shared" si="891"/>
        <v/>
      </c>
      <c r="J5653" s="92" t="str">
        <f t="shared" si="892"/>
        <v/>
      </c>
      <c r="K5653" s="92" t="str">
        <f t="shared" si="893"/>
        <v/>
      </c>
      <c r="L5653" s="92" t="str">
        <f t="shared" si="894"/>
        <v/>
      </c>
      <c r="M5653" s="95" t="str">
        <f>IF(A5653&lt;&gt;"",IF(MID(C5653,1,1)="c",SigmaEpsConcrete(I5653,$AN$30:$AN$33,$AR$30:$AR$33,$AS$26,$AS$27,$AS$28,$AQ$20,$AU$19),""),"")</f>
        <v/>
      </c>
      <c r="N5653" s="95" t="str">
        <f>IF(A5653&lt;&gt;"",IF(MID(C5653,1,1)="r",SigmaEpsReinf(J5653,$AS$42:$AS$43,$AS$41,$AS$39,$AS$40,$AQ$38),""),"")</f>
        <v/>
      </c>
      <c r="Q5653" s="92" t="str">
        <f t="shared" si="896"/>
        <v/>
      </c>
      <c r="R5653" s="92" t="str">
        <f t="shared" si="897"/>
        <v/>
      </c>
      <c r="U5653" s="5"/>
      <c r="V5653" s="5"/>
      <c r="W5653" s="94" t="str">
        <f t="shared" si="895"/>
        <v/>
      </c>
      <c r="X5653" s="94" t="str">
        <f t="shared" si="898"/>
        <v/>
      </c>
      <c r="Y5653" s="5"/>
      <c r="BK5653" s="8"/>
      <c r="BL5653" s="5"/>
      <c r="BM5653" s="5"/>
      <c r="BN5653" s="5"/>
      <c r="BO5653" s="5"/>
      <c r="BP5653" s="1"/>
      <c r="BQ5653" s="1"/>
      <c r="BR5653" s="1"/>
      <c r="BS5653" s="1"/>
      <c r="BT5653" s="1"/>
      <c r="BU5653" s="4"/>
      <c r="BV5653" s="1"/>
      <c r="BW5653" s="3"/>
      <c r="BX5653" s="4"/>
      <c r="BY5653" s="5"/>
      <c r="BZ5653" s="5"/>
      <c r="CA5653" s="5"/>
      <c r="CB5653" s="5"/>
      <c r="CC5653" s="5"/>
      <c r="CD5653" s="43"/>
    </row>
    <row r="5654" spans="1:82" x14ac:dyDescent="0.25">
      <c r="A5654" s="8"/>
      <c r="B5654" s="5"/>
      <c r="C5654" s="5"/>
      <c r="D5654" s="5"/>
      <c r="E5654" s="5"/>
      <c r="F5654" s="94" t="str">
        <f t="shared" si="889"/>
        <v/>
      </c>
      <c r="G5654" s="94" t="str">
        <f t="shared" si="890"/>
        <v/>
      </c>
      <c r="H5654" s="127" t="str">
        <f>IF(A5654&lt;&gt;"",IF(MID(C5654,1,1)="c",$AS$26,IF(MID(C5654,1,1)="r",$AS$41,IF(MID(C5654,1,1)="p",#REF!,#REF!))),"")</f>
        <v/>
      </c>
      <c r="I5654" s="92" t="str">
        <f t="shared" si="891"/>
        <v/>
      </c>
      <c r="J5654" s="92" t="str">
        <f t="shared" si="892"/>
        <v/>
      </c>
      <c r="K5654" s="92" t="str">
        <f t="shared" si="893"/>
        <v/>
      </c>
      <c r="L5654" s="92" t="str">
        <f t="shared" si="894"/>
        <v/>
      </c>
      <c r="M5654" s="95" t="str">
        <f>IF(A5654&lt;&gt;"",IF(MID(C5654,1,1)="c",SigmaEpsConcrete(I5654,$AN$30:$AN$33,$AR$30:$AR$33,$AS$26,$AS$27,$AS$28,$AQ$20,$AU$19),""),"")</f>
        <v/>
      </c>
      <c r="N5654" s="95" t="str">
        <f>IF(A5654&lt;&gt;"",IF(MID(C5654,1,1)="r",SigmaEpsReinf(J5654,$AS$42:$AS$43,$AS$41,$AS$39,$AS$40,$AQ$38),""),"")</f>
        <v/>
      </c>
      <c r="Q5654" s="92" t="str">
        <f t="shared" si="896"/>
        <v/>
      </c>
      <c r="R5654" s="92" t="str">
        <f t="shared" si="897"/>
        <v/>
      </c>
      <c r="U5654" s="5"/>
      <c r="V5654" s="5"/>
      <c r="W5654" s="94" t="str">
        <f t="shared" si="895"/>
        <v/>
      </c>
      <c r="X5654" s="94" t="str">
        <f t="shared" si="898"/>
        <v/>
      </c>
      <c r="Y5654" s="5"/>
      <c r="BK5654" s="8"/>
      <c r="BL5654" s="5"/>
      <c r="BM5654" s="5"/>
      <c r="BN5654" s="5"/>
      <c r="BO5654" s="5"/>
      <c r="BP5654" s="1"/>
      <c r="BQ5654" s="1"/>
      <c r="BR5654" s="1"/>
      <c r="BS5654" s="1"/>
      <c r="BT5654" s="1"/>
      <c r="BU5654" s="4"/>
      <c r="BV5654" s="1"/>
      <c r="BW5654" s="3"/>
      <c r="BX5654" s="4"/>
      <c r="BY5654" s="5"/>
      <c r="BZ5654" s="5"/>
      <c r="CA5654" s="5"/>
      <c r="CB5654" s="5"/>
      <c r="CC5654" s="5"/>
      <c r="CD5654" s="43"/>
    </row>
    <row r="5655" spans="1:82" x14ac:dyDescent="0.25">
      <c r="A5655" s="8"/>
      <c r="B5655" s="5"/>
      <c r="C5655" s="5"/>
      <c r="D5655" s="5"/>
      <c r="E5655" s="5"/>
      <c r="F5655" s="94" t="str">
        <f t="shared" si="889"/>
        <v/>
      </c>
      <c r="G5655" s="94" t="str">
        <f t="shared" si="890"/>
        <v/>
      </c>
      <c r="H5655" s="127" t="str">
        <f>IF(A5655&lt;&gt;"",IF(MID(C5655,1,1)="c",$AS$26,IF(MID(C5655,1,1)="r",$AS$41,IF(MID(C5655,1,1)="p",#REF!,#REF!))),"")</f>
        <v/>
      </c>
      <c r="I5655" s="92" t="str">
        <f t="shared" si="891"/>
        <v/>
      </c>
      <c r="J5655" s="92" t="str">
        <f t="shared" si="892"/>
        <v/>
      </c>
      <c r="K5655" s="92" t="str">
        <f t="shared" si="893"/>
        <v/>
      </c>
      <c r="L5655" s="92" t="str">
        <f t="shared" si="894"/>
        <v/>
      </c>
      <c r="M5655" s="95" t="str">
        <f>IF(A5655&lt;&gt;"",IF(MID(C5655,1,1)="c",SigmaEpsConcrete(I5655,$AN$30:$AN$33,$AR$30:$AR$33,$AS$26,$AS$27,$AS$28,$AQ$20,$AU$19),""),"")</f>
        <v/>
      </c>
      <c r="N5655" s="95" t="str">
        <f>IF(A5655&lt;&gt;"",IF(MID(C5655,1,1)="r",SigmaEpsReinf(J5655,$AS$42:$AS$43,$AS$41,$AS$39,$AS$40,$AQ$38),""),"")</f>
        <v/>
      </c>
      <c r="Q5655" s="92" t="str">
        <f t="shared" si="896"/>
        <v/>
      </c>
      <c r="R5655" s="92" t="str">
        <f t="shared" si="897"/>
        <v/>
      </c>
      <c r="U5655" s="5"/>
      <c r="V5655" s="5"/>
      <c r="W5655" s="94" t="str">
        <f t="shared" si="895"/>
        <v/>
      </c>
      <c r="X5655" s="94" t="str">
        <f t="shared" si="898"/>
        <v/>
      </c>
      <c r="Y5655" s="5"/>
      <c r="BK5655" s="8"/>
      <c r="BL5655" s="5"/>
      <c r="BM5655" s="5"/>
      <c r="BN5655" s="5"/>
      <c r="BO5655" s="5"/>
      <c r="BP5655" s="1"/>
      <c r="BQ5655" s="1"/>
      <c r="BR5655" s="1"/>
      <c r="BS5655" s="1"/>
      <c r="BT5655" s="1"/>
      <c r="BU5655" s="4"/>
      <c r="BV5655" s="1"/>
      <c r="BW5655" s="3"/>
      <c r="BX5655" s="4"/>
      <c r="BY5655" s="5"/>
      <c r="BZ5655" s="5"/>
      <c r="CA5655" s="5"/>
      <c r="CB5655" s="5"/>
      <c r="CC5655" s="5"/>
      <c r="CD5655" s="43"/>
    </row>
    <row r="5656" spans="1:82" x14ac:dyDescent="0.25">
      <c r="A5656" s="8"/>
      <c r="B5656" s="5"/>
      <c r="C5656" s="5"/>
      <c r="D5656" s="5"/>
      <c r="E5656" s="5"/>
      <c r="F5656" s="94" t="str">
        <f t="shared" si="889"/>
        <v/>
      </c>
      <c r="G5656" s="94" t="str">
        <f t="shared" si="890"/>
        <v/>
      </c>
      <c r="H5656" s="127" t="str">
        <f>IF(A5656&lt;&gt;"",IF(MID(C5656,1,1)="c",$AS$26,IF(MID(C5656,1,1)="r",$AS$41,IF(MID(C5656,1,1)="p",#REF!,#REF!))),"")</f>
        <v/>
      </c>
      <c r="I5656" s="92" t="str">
        <f t="shared" si="891"/>
        <v/>
      </c>
      <c r="J5656" s="92" t="str">
        <f t="shared" si="892"/>
        <v/>
      </c>
      <c r="K5656" s="92" t="str">
        <f t="shared" si="893"/>
        <v/>
      </c>
      <c r="L5656" s="92" t="str">
        <f t="shared" si="894"/>
        <v/>
      </c>
      <c r="M5656" s="95" t="str">
        <f>IF(A5656&lt;&gt;"",IF(MID(C5656,1,1)="c",SigmaEpsConcrete(I5656,$AN$30:$AN$33,$AR$30:$AR$33,$AS$26,$AS$27,$AS$28,$AQ$20,$AU$19),""),"")</f>
        <v/>
      </c>
      <c r="N5656" s="95" t="str">
        <f>IF(A5656&lt;&gt;"",IF(MID(C5656,1,1)="r",SigmaEpsReinf(J5656,$AS$42:$AS$43,$AS$41,$AS$39,$AS$40,$AQ$38),""),"")</f>
        <v/>
      </c>
      <c r="Q5656" s="92" t="str">
        <f t="shared" si="896"/>
        <v/>
      </c>
      <c r="R5656" s="92" t="str">
        <f t="shared" si="897"/>
        <v/>
      </c>
      <c r="U5656" s="5"/>
      <c r="V5656" s="5"/>
      <c r="W5656" s="94" t="str">
        <f t="shared" si="895"/>
        <v/>
      </c>
      <c r="X5656" s="94" t="str">
        <f t="shared" si="898"/>
        <v/>
      </c>
      <c r="Y5656" s="5"/>
      <c r="BK5656" s="8"/>
      <c r="BL5656" s="5"/>
      <c r="BM5656" s="5"/>
      <c r="BN5656" s="5"/>
      <c r="BO5656" s="5"/>
      <c r="BP5656" s="1"/>
      <c r="BQ5656" s="1"/>
      <c r="BR5656" s="1"/>
      <c r="BS5656" s="1"/>
      <c r="BT5656" s="1"/>
      <c r="BU5656" s="4"/>
      <c r="BV5656" s="1"/>
      <c r="BW5656" s="3"/>
      <c r="BX5656" s="4"/>
      <c r="BY5656" s="5"/>
      <c r="BZ5656" s="5"/>
      <c r="CA5656" s="5"/>
      <c r="CB5656" s="5"/>
      <c r="CC5656" s="5"/>
      <c r="CD5656" s="43"/>
    </row>
    <row r="5657" spans="1:82" x14ac:dyDescent="0.25">
      <c r="A5657" s="8"/>
      <c r="B5657" s="5"/>
      <c r="C5657" s="5"/>
      <c r="D5657" s="5"/>
      <c r="E5657" s="5"/>
      <c r="F5657" s="94" t="str">
        <f t="shared" si="889"/>
        <v/>
      </c>
      <c r="G5657" s="94" t="str">
        <f t="shared" si="890"/>
        <v/>
      </c>
      <c r="H5657" s="127" t="str">
        <f>IF(A5657&lt;&gt;"",IF(MID(C5657,1,1)="c",$AS$26,IF(MID(C5657,1,1)="r",$AS$41,IF(MID(C5657,1,1)="p",#REF!,#REF!))),"")</f>
        <v/>
      </c>
      <c r="I5657" s="92" t="str">
        <f t="shared" si="891"/>
        <v/>
      </c>
      <c r="J5657" s="92" t="str">
        <f t="shared" si="892"/>
        <v/>
      </c>
      <c r="K5657" s="92" t="str">
        <f t="shared" si="893"/>
        <v/>
      </c>
      <c r="L5657" s="92" t="str">
        <f t="shared" si="894"/>
        <v/>
      </c>
      <c r="M5657" s="95" t="str">
        <f>IF(A5657&lt;&gt;"",IF(MID(C5657,1,1)="c",SigmaEpsConcrete(I5657,$AN$30:$AN$33,$AR$30:$AR$33,$AS$26,$AS$27,$AS$28,$AQ$20,$AU$19),""),"")</f>
        <v/>
      </c>
      <c r="N5657" s="95" t="str">
        <f>IF(A5657&lt;&gt;"",IF(MID(C5657,1,1)="r",SigmaEpsReinf(J5657,$AS$42:$AS$43,$AS$41,$AS$39,$AS$40,$AQ$38),""),"")</f>
        <v/>
      </c>
      <c r="Q5657" s="92" t="str">
        <f t="shared" si="896"/>
        <v/>
      </c>
      <c r="R5657" s="92" t="str">
        <f t="shared" si="897"/>
        <v/>
      </c>
      <c r="U5657" s="5"/>
      <c r="V5657" s="5"/>
      <c r="W5657" s="94" t="str">
        <f t="shared" si="895"/>
        <v/>
      </c>
      <c r="X5657" s="94" t="str">
        <f t="shared" si="898"/>
        <v/>
      </c>
      <c r="Y5657" s="5"/>
      <c r="BK5657" s="8"/>
      <c r="BL5657" s="5"/>
      <c r="BM5657" s="5"/>
      <c r="BN5657" s="5"/>
      <c r="BO5657" s="5"/>
      <c r="BP5657" s="1"/>
      <c r="BQ5657" s="1"/>
      <c r="BR5657" s="1"/>
      <c r="BS5657" s="1"/>
      <c r="BT5657" s="1"/>
      <c r="BU5657" s="4"/>
      <c r="BV5657" s="1"/>
      <c r="BW5657" s="3"/>
      <c r="BX5657" s="4"/>
      <c r="BY5657" s="5"/>
      <c r="BZ5657" s="5"/>
      <c r="CA5657" s="5"/>
      <c r="CB5657" s="5"/>
      <c r="CC5657" s="5"/>
      <c r="CD5657" s="43"/>
    </row>
    <row r="5658" spans="1:82" x14ac:dyDescent="0.25">
      <c r="A5658" s="8"/>
      <c r="B5658" s="5"/>
      <c r="C5658" s="5"/>
      <c r="D5658" s="5"/>
      <c r="E5658" s="5"/>
      <c r="F5658" s="94" t="str">
        <f t="shared" si="889"/>
        <v/>
      </c>
      <c r="G5658" s="94" t="str">
        <f t="shared" si="890"/>
        <v/>
      </c>
      <c r="H5658" s="127" t="str">
        <f>IF(A5658&lt;&gt;"",IF(MID(C5658,1,1)="c",$AS$26,IF(MID(C5658,1,1)="r",$AS$41,IF(MID(C5658,1,1)="p",#REF!,#REF!))),"")</f>
        <v/>
      </c>
      <c r="I5658" s="92" t="str">
        <f t="shared" si="891"/>
        <v/>
      </c>
      <c r="J5658" s="92" t="str">
        <f t="shared" si="892"/>
        <v/>
      </c>
      <c r="K5658" s="92" t="str">
        <f t="shared" si="893"/>
        <v/>
      </c>
      <c r="L5658" s="92" t="str">
        <f t="shared" si="894"/>
        <v/>
      </c>
      <c r="M5658" s="95" t="str">
        <f>IF(A5658&lt;&gt;"",IF(MID(C5658,1,1)="c",SigmaEpsConcrete(I5658,$AN$30:$AN$33,$AR$30:$AR$33,$AS$26,$AS$27,$AS$28,$AQ$20,$AU$19),""),"")</f>
        <v/>
      </c>
      <c r="N5658" s="95" t="str">
        <f>IF(A5658&lt;&gt;"",IF(MID(C5658,1,1)="r",SigmaEpsReinf(J5658,$AS$42:$AS$43,$AS$41,$AS$39,$AS$40,$AQ$38),""),"")</f>
        <v/>
      </c>
      <c r="Q5658" s="92" t="str">
        <f t="shared" si="896"/>
        <v/>
      </c>
      <c r="R5658" s="92" t="str">
        <f t="shared" si="897"/>
        <v/>
      </c>
      <c r="U5658" s="5"/>
      <c r="V5658" s="5"/>
      <c r="W5658" s="94" t="str">
        <f t="shared" si="895"/>
        <v/>
      </c>
      <c r="X5658" s="94" t="str">
        <f t="shared" si="898"/>
        <v/>
      </c>
      <c r="Y5658" s="5"/>
      <c r="BK5658" s="8"/>
      <c r="BL5658" s="5"/>
      <c r="BM5658" s="5"/>
      <c r="BN5658" s="5"/>
      <c r="BO5658" s="5"/>
      <c r="BP5658" s="1"/>
      <c r="BQ5658" s="1"/>
      <c r="BR5658" s="1"/>
      <c r="BS5658" s="1"/>
      <c r="BT5658" s="1"/>
      <c r="BU5658" s="4"/>
      <c r="BV5658" s="1"/>
      <c r="BW5658" s="3"/>
      <c r="BX5658" s="4"/>
      <c r="BY5658" s="5"/>
      <c r="BZ5658" s="5"/>
      <c r="CA5658" s="5"/>
      <c r="CB5658" s="5"/>
      <c r="CC5658" s="5"/>
      <c r="CD5658" s="43"/>
    </row>
    <row r="5659" spans="1:82" x14ac:dyDescent="0.25">
      <c r="A5659" s="8"/>
      <c r="B5659" s="5"/>
      <c r="C5659" s="5"/>
      <c r="D5659" s="5"/>
      <c r="E5659" s="5"/>
      <c r="F5659" s="94" t="str">
        <f t="shared" si="889"/>
        <v/>
      </c>
      <c r="G5659" s="94" t="str">
        <f t="shared" si="890"/>
        <v/>
      </c>
      <c r="H5659" s="127" t="str">
        <f>IF(A5659&lt;&gt;"",IF(MID(C5659,1,1)="c",$AS$26,IF(MID(C5659,1,1)="r",$AS$41,IF(MID(C5659,1,1)="p",#REF!,#REF!))),"")</f>
        <v/>
      </c>
      <c r="I5659" s="92" t="str">
        <f t="shared" si="891"/>
        <v/>
      </c>
      <c r="J5659" s="92" t="str">
        <f t="shared" si="892"/>
        <v/>
      </c>
      <c r="K5659" s="92" t="str">
        <f t="shared" si="893"/>
        <v/>
      </c>
      <c r="L5659" s="92" t="str">
        <f t="shared" si="894"/>
        <v/>
      </c>
      <c r="M5659" s="95" t="str">
        <f>IF(A5659&lt;&gt;"",IF(MID(C5659,1,1)="c",SigmaEpsConcrete(I5659,$AN$30:$AN$33,$AR$30:$AR$33,$AS$26,$AS$27,$AS$28,$AQ$20,$AU$19),""),"")</f>
        <v/>
      </c>
      <c r="N5659" s="95" t="str">
        <f>IF(A5659&lt;&gt;"",IF(MID(C5659,1,1)="r",SigmaEpsReinf(J5659,$AS$42:$AS$43,$AS$41,$AS$39,$AS$40,$AQ$38),""),"")</f>
        <v/>
      </c>
      <c r="Q5659" s="92" t="str">
        <f t="shared" si="896"/>
        <v/>
      </c>
      <c r="R5659" s="92" t="str">
        <f t="shared" si="897"/>
        <v/>
      </c>
      <c r="U5659" s="5"/>
      <c r="V5659" s="5"/>
      <c r="W5659" s="94" t="str">
        <f t="shared" si="895"/>
        <v/>
      </c>
      <c r="X5659" s="94" t="str">
        <f t="shared" si="898"/>
        <v/>
      </c>
      <c r="Y5659" s="5"/>
      <c r="BK5659" s="8"/>
      <c r="BL5659" s="5"/>
      <c r="BM5659" s="5"/>
      <c r="BN5659" s="5"/>
      <c r="BO5659" s="5"/>
      <c r="BP5659" s="1"/>
      <c r="BQ5659" s="1"/>
      <c r="BR5659" s="1"/>
      <c r="BS5659" s="1"/>
      <c r="BT5659" s="1"/>
      <c r="BU5659" s="4"/>
      <c r="BV5659" s="1"/>
      <c r="BW5659" s="3"/>
      <c r="BX5659" s="4"/>
      <c r="BY5659" s="5"/>
      <c r="BZ5659" s="5"/>
      <c r="CA5659" s="5"/>
      <c r="CB5659" s="5"/>
      <c r="CC5659" s="5"/>
      <c r="CD5659" s="43"/>
    </row>
    <row r="5660" spans="1:82" x14ac:dyDescent="0.25">
      <c r="A5660" s="8"/>
      <c r="B5660" s="5"/>
      <c r="C5660" s="5"/>
      <c r="D5660" s="5"/>
      <c r="E5660" s="5"/>
      <c r="F5660" s="94" t="str">
        <f t="shared" si="889"/>
        <v/>
      </c>
      <c r="G5660" s="94" t="str">
        <f t="shared" si="890"/>
        <v/>
      </c>
      <c r="H5660" s="127" t="str">
        <f>IF(A5660&lt;&gt;"",IF(MID(C5660,1,1)="c",$AS$26,IF(MID(C5660,1,1)="r",$AS$41,IF(MID(C5660,1,1)="p",#REF!,#REF!))),"")</f>
        <v/>
      </c>
      <c r="I5660" s="92" t="str">
        <f t="shared" si="891"/>
        <v/>
      </c>
      <c r="J5660" s="92" t="str">
        <f t="shared" si="892"/>
        <v/>
      </c>
      <c r="K5660" s="92" t="str">
        <f t="shared" si="893"/>
        <v/>
      </c>
      <c r="L5660" s="92" t="str">
        <f t="shared" si="894"/>
        <v/>
      </c>
      <c r="M5660" s="95" t="str">
        <f>IF(A5660&lt;&gt;"",IF(MID(C5660,1,1)="c",SigmaEpsConcrete(I5660,$AN$30:$AN$33,$AR$30:$AR$33,$AS$26,$AS$27,$AS$28,$AQ$20,$AU$19),""),"")</f>
        <v/>
      </c>
      <c r="N5660" s="95" t="str">
        <f>IF(A5660&lt;&gt;"",IF(MID(C5660,1,1)="r",SigmaEpsReinf(J5660,$AS$42:$AS$43,$AS$41,$AS$39,$AS$40,$AQ$38),""),"")</f>
        <v/>
      </c>
      <c r="Q5660" s="92" t="str">
        <f t="shared" si="896"/>
        <v/>
      </c>
      <c r="R5660" s="92" t="str">
        <f t="shared" si="897"/>
        <v/>
      </c>
      <c r="U5660" s="5"/>
      <c r="V5660" s="5"/>
      <c r="W5660" s="94" t="str">
        <f t="shared" si="895"/>
        <v/>
      </c>
      <c r="X5660" s="94" t="str">
        <f t="shared" si="898"/>
        <v/>
      </c>
      <c r="Y5660" s="5"/>
      <c r="BK5660" s="8"/>
      <c r="BL5660" s="5"/>
      <c r="BM5660" s="5"/>
      <c r="BN5660" s="5"/>
      <c r="BO5660" s="5"/>
      <c r="BP5660" s="1"/>
      <c r="BQ5660" s="1"/>
      <c r="BR5660" s="1"/>
      <c r="BS5660" s="1"/>
      <c r="BT5660" s="1"/>
      <c r="BU5660" s="4"/>
      <c r="BV5660" s="1"/>
      <c r="BW5660" s="3"/>
      <c r="BX5660" s="4"/>
      <c r="BY5660" s="5"/>
      <c r="BZ5660" s="5"/>
      <c r="CA5660" s="5"/>
      <c r="CB5660" s="5"/>
      <c r="CC5660" s="5"/>
      <c r="CD5660" s="43"/>
    </row>
    <row r="5661" spans="1:82" x14ac:dyDescent="0.25">
      <c r="A5661" s="8"/>
      <c r="B5661" s="5"/>
      <c r="C5661" s="5"/>
      <c r="D5661" s="5"/>
      <c r="E5661" s="5"/>
      <c r="F5661" s="94" t="str">
        <f t="shared" si="889"/>
        <v/>
      </c>
      <c r="G5661" s="94" t="str">
        <f t="shared" si="890"/>
        <v/>
      </c>
      <c r="H5661" s="127" t="str">
        <f>IF(A5661&lt;&gt;"",IF(MID(C5661,1,1)="c",$AS$26,IF(MID(C5661,1,1)="r",$AS$41,IF(MID(C5661,1,1)="p",#REF!,#REF!))),"")</f>
        <v/>
      </c>
      <c r="I5661" s="92" t="str">
        <f t="shared" si="891"/>
        <v/>
      </c>
      <c r="J5661" s="92" t="str">
        <f t="shared" si="892"/>
        <v/>
      </c>
      <c r="K5661" s="92" t="str">
        <f t="shared" si="893"/>
        <v/>
      </c>
      <c r="L5661" s="92" t="str">
        <f t="shared" si="894"/>
        <v/>
      </c>
      <c r="M5661" s="95" t="str">
        <f>IF(A5661&lt;&gt;"",IF(MID(C5661,1,1)="c",SigmaEpsConcrete(I5661,$AN$30:$AN$33,$AR$30:$AR$33,$AS$26,$AS$27,$AS$28,$AQ$20,$AU$19),""),"")</f>
        <v/>
      </c>
      <c r="N5661" s="95" t="str">
        <f>IF(A5661&lt;&gt;"",IF(MID(C5661,1,1)="r",SigmaEpsReinf(J5661,$AS$42:$AS$43,$AS$41,$AS$39,$AS$40,$AQ$38),""),"")</f>
        <v/>
      </c>
      <c r="Q5661" s="92" t="str">
        <f t="shared" si="896"/>
        <v/>
      </c>
      <c r="R5661" s="92" t="str">
        <f t="shared" si="897"/>
        <v/>
      </c>
      <c r="U5661" s="5"/>
      <c r="V5661" s="5"/>
      <c r="W5661" s="94" t="str">
        <f t="shared" si="895"/>
        <v/>
      </c>
      <c r="X5661" s="94" t="str">
        <f t="shared" si="898"/>
        <v/>
      </c>
      <c r="Y5661" s="5"/>
      <c r="BK5661" s="8"/>
      <c r="BL5661" s="5"/>
      <c r="BM5661" s="5"/>
      <c r="BN5661" s="5"/>
      <c r="BO5661" s="5"/>
      <c r="BP5661" s="1"/>
      <c r="BQ5661" s="1"/>
      <c r="BR5661" s="1"/>
      <c r="BS5661" s="1"/>
      <c r="BT5661" s="1"/>
      <c r="BU5661" s="4"/>
      <c r="BV5661" s="1"/>
      <c r="BW5661" s="3"/>
      <c r="BX5661" s="4"/>
      <c r="BY5661" s="5"/>
      <c r="BZ5661" s="5"/>
      <c r="CA5661" s="5"/>
      <c r="CB5661" s="5"/>
      <c r="CC5661" s="5"/>
      <c r="CD5661" s="43"/>
    </row>
    <row r="5662" spans="1:82" x14ac:dyDescent="0.25">
      <c r="A5662" s="8"/>
      <c r="B5662" s="5"/>
      <c r="C5662" s="5"/>
      <c r="D5662" s="5"/>
      <c r="E5662" s="5"/>
      <c r="F5662" s="94" t="str">
        <f t="shared" si="889"/>
        <v/>
      </c>
      <c r="G5662" s="94" t="str">
        <f t="shared" si="890"/>
        <v/>
      </c>
      <c r="H5662" s="127" t="str">
        <f>IF(A5662&lt;&gt;"",IF(MID(C5662,1,1)="c",$AS$26,IF(MID(C5662,1,1)="r",$AS$41,IF(MID(C5662,1,1)="p",#REF!,#REF!))),"")</f>
        <v/>
      </c>
      <c r="I5662" s="92" t="str">
        <f t="shared" si="891"/>
        <v/>
      </c>
      <c r="J5662" s="92" t="str">
        <f t="shared" si="892"/>
        <v/>
      </c>
      <c r="K5662" s="92" t="str">
        <f t="shared" si="893"/>
        <v/>
      </c>
      <c r="L5662" s="92" t="str">
        <f t="shared" si="894"/>
        <v/>
      </c>
      <c r="M5662" s="95" t="str">
        <f>IF(A5662&lt;&gt;"",IF(MID(C5662,1,1)="c",SigmaEpsConcrete(I5662,$AN$30:$AN$33,$AR$30:$AR$33,$AS$26,$AS$27,$AS$28,$AQ$20,$AU$19),""),"")</f>
        <v/>
      </c>
      <c r="N5662" s="95" t="str">
        <f>IF(A5662&lt;&gt;"",IF(MID(C5662,1,1)="r",SigmaEpsReinf(J5662,$AS$42:$AS$43,$AS$41,$AS$39,$AS$40,$AQ$38),""),"")</f>
        <v/>
      </c>
      <c r="Q5662" s="92" t="str">
        <f t="shared" si="896"/>
        <v/>
      </c>
      <c r="R5662" s="92" t="str">
        <f t="shared" si="897"/>
        <v/>
      </c>
      <c r="U5662" s="5"/>
      <c r="V5662" s="5"/>
      <c r="W5662" s="94" t="str">
        <f t="shared" si="895"/>
        <v/>
      </c>
      <c r="X5662" s="94" t="str">
        <f t="shared" si="898"/>
        <v/>
      </c>
      <c r="Y5662" s="5"/>
      <c r="BK5662" s="8"/>
      <c r="BL5662" s="5"/>
      <c r="BM5662" s="5"/>
      <c r="BN5662" s="5"/>
      <c r="BO5662" s="5"/>
      <c r="BP5662" s="1"/>
      <c r="BQ5662" s="1"/>
      <c r="BR5662" s="1"/>
      <c r="BS5662" s="1"/>
      <c r="BT5662" s="1"/>
      <c r="BU5662" s="4"/>
      <c r="BV5662" s="1"/>
      <c r="BW5662" s="3"/>
      <c r="BX5662" s="4"/>
      <c r="BY5662" s="5"/>
      <c r="BZ5662" s="5"/>
      <c r="CA5662" s="5"/>
      <c r="CB5662" s="5"/>
      <c r="CC5662" s="5"/>
      <c r="CD5662" s="43"/>
    </row>
    <row r="5663" spans="1:82" x14ac:dyDescent="0.25">
      <c r="A5663" s="8"/>
      <c r="B5663" s="5"/>
      <c r="C5663" s="5"/>
      <c r="D5663" s="5"/>
      <c r="E5663" s="5"/>
      <c r="F5663" s="94" t="str">
        <f t="shared" si="889"/>
        <v/>
      </c>
      <c r="G5663" s="94" t="str">
        <f t="shared" si="890"/>
        <v/>
      </c>
      <c r="H5663" s="127" t="str">
        <f>IF(A5663&lt;&gt;"",IF(MID(C5663,1,1)="c",$AS$26,IF(MID(C5663,1,1)="r",$AS$41,IF(MID(C5663,1,1)="p",#REF!,#REF!))),"")</f>
        <v/>
      </c>
      <c r="I5663" s="92" t="str">
        <f t="shared" si="891"/>
        <v/>
      </c>
      <c r="J5663" s="92" t="str">
        <f t="shared" si="892"/>
        <v/>
      </c>
      <c r="K5663" s="92" t="str">
        <f t="shared" si="893"/>
        <v/>
      </c>
      <c r="L5663" s="92" t="str">
        <f t="shared" si="894"/>
        <v/>
      </c>
      <c r="M5663" s="95" t="str">
        <f>IF(A5663&lt;&gt;"",IF(MID(C5663,1,1)="c",SigmaEpsConcrete(I5663,$AN$30:$AN$33,$AR$30:$AR$33,$AS$26,$AS$27,$AS$28,$AQ$20,$AU$19),""),"")</f>
        <v/>
      </c>
      <c r="N5663" s="95" t="str">
        <f>IF(A5663&lt;&gt;"",IF(MID(C5663,1,1)="r",SigmaEpsReinf(J5663,$AS$42:$AS$43,$AS$41,$AS$39,$AS$40,$AQ$38),""),"")</f>
        <v/>
      </c>
      <c r="Q5663" s="92" t="str">
        <f t="shared" si="896"/>
        <v/>
      </c>
      <c r="R5663" s="92" t="str">
        <f t="shared" si="897"/>
        <v/>
      </c>
      <c r="U5663" s="5"/>
      <c r="V5663" s="5"/>
      <c r="W5663" s="94" t="str">
        <f t="shared" si="895"/>
        <v/>
      </c>
      <c r="X5663" s="94" t="str">
        <f t="shared" si="898"/>
        <v/>
      </c>
      <c r="Y5663" s="5"/>
      <c r="BK5663" s="8"/>
      <c r="BL5663" s="5"/>
      <c r="BM5663" s="5"/>
      <c r="BN5663" s="5"/>
      <c r="BO5663" s="5"/>
      <c r="BP5663" s="1"/>
      <c r="BQ5663" s="1"/>
      <c r="BR5663" s="1"/>
      <c r="BS5663" s="1"/>
      <c r="BT5663" s="1"/>
      <c r="BU5663" s="4"/>
      <c r="BV5663" s="1"/>
      <c r="BW5663" s="3"/>
      <c r="BX5663" s="4"/>
      <c r="BY5663" s="5"/>
      <c r="BZ5663" s="5"/>
      <c r="CA5663" s="5"/>
      <c r="CB5663" s="5"/>
      <c r="CC5663" s="5"/>
      <c r="CD5663" s="43"/>
    </row>
    <row r="5664" spans="1:82" x14ac:dyDescent="0.25">
      <c r="A5664" s="8"/>
      <c r="B5664" s="5"/>
      <c r="C5664" s="5"/>
      <c r="D5664" s="5"/>
      <c r="E5664" s="5"/>
      <c r="F5664" s="94" t="str">
        <f t="shared" si="889"/>
        <v/>
      </c>
      <c r="G5664" s="94" t="str">
        <f t="shared" si="890"/>
        <v/>
      </c>
      <c r="H5664" s="127" t="str">
        <f>IF(A5664&lt;&gt;"",IF(MID(C5664,1,1)="c",$AS$26,IF(MID(C5664,1,1)="r",$AS$41,IF(MID(C5664,1,1)="p",#REF!,#REF!))),"")</f>
        <v/>
      </c>
      <c r="I5664" s="92" t="str">
        <f t="shared" si="891"/>
        <v/>
      </c>
      <c r="J5664" s="92" t="str">
        <f t="shared" si="892"/>
        <v/>
      </c>
      <c r="K5664" s="92" t="str">
        <f t="shared" si="893"/>
        <v/>
      </c>
      <c r="L5664" s="92" t="str">
        <f t="shared" si="894"/>
        <v/>
      </c>
      <c r="M5664" s="95" t="str">
        <f>IF(A5664&lt;&gt;"",IF(MID(C5664,1,1)="c",SigmaEpsConcrete(I5664,$AN$30:$AN$33,$AR$30:$AR$33,$AS$26,$AS$27,$AS$28,$AQ$20,$AU$19),""),"")</f>
        <v/>
      </c>
      <c r="N5664" s="95" t="str">
        <f>IF(A5664&lt;&gt;"",IF(MID(C5664,1,1)="r",SigmaEpsReinf(J5664,$AS$42:$AS$43,$AS$41,$AS$39,$AS$40,$AQ$38),""),"")</f>
        <v/>
      </c>
      <c r="Q5664" s="92" t="str">
        <f t="shared" si="896"/>
        <v/>
      </c>
      <c r="R5664" s="92" t="str">
        <f t="shared" si="897"/>
        <v/>
      </c>
      <c r="U5664" s="5"/>
      <c r="V5664" s="5"/>
      <c r="W5664" s="94" t="str">
        <f t="shared" si="895"/>
        <v/>
      </c>
      <c r="X5664" s="94" t="str">
        <f t="shared" si="898"/>
        <v/>
      </c>
      <c r="Y5664" s="5"/>
      <c r="BK5664" s="8"/>
      <c r="BL5664" s="5"/>
      <c r="BM5664" s="5"/>
      <c r="BN5664" s="5"/>
      <c r="BO5664" s="5"/>
      <c r="BP5664" s="1"/>
      <c r="BQ5664" s="1"/>
      <c r="BR5664" s="1"/>
      <c r="BS5664" s="1"/>
      <c r="BT5664" s="1"/>
      <c r="BU5664" s="4"/>
      <c r="BV5664" s="1"/>
      <c r="BW5664" s="3"/>
      <c r="BX5664" s="4"/>
      <c r="BY5664" s="5"/>
      <c r="BZ5664" s="5"/>
      <c r="CA5664" s="5"/>
      <c r="CB5664" s="5"/>
      <c r="CC5664" s="5"/>
      <c r="CD5664" s="43"/>
    </row>
    <row r="5665" spans="1:82" x14ac:dyDescent="0.25">
      <c r="A5665" s="8"/>
      <c r="B5665" s="5"/>
      <c r="C5665" s="5"/>
      <c r="D5665" s="5"/>
      <c r="E5665" s="5"/>
      <c r="F5665" s="94" t="str">
        <f t="shared" si="889"/>
        <v/>
      </c>
      <c r="G5665" s="94" t="str">
        <f t="shared" si="890"/>
        <v/>
      </c>
      <c r="H5665" s="127" t="str">
        <f>IF(A5665&lt;&gt;"",IF(MID(C5665,1,1)="c",$AS$26,IF(MID(C5665,1,1)="r",$AS$41,IF(MID(C5665,1,1)="p",#REF!,#REF!))),"")</f>
        <v/>
      </c>
      <c r="I5665" s="92" t="str">
        <f t="shared" si="891"/>
        <v/>
      </c>
      <c r="J5665" s="92" t="str">
        <f t="shared" si="892"/>
        <v/>
      </c>
      <c r="K5665" s="92" t="str">
        <f t="shared" si="893"/>
        <v/>
      </c>
      <c r="L5665" s="92" t="str">
        <f t="shared" si="894"/>
        <v/>
      </c>
      <c r="M5665" s="95" t="str">
        <f>IF(A5665&lt;&gt;"",IF(MID(C5665,1,1)="c",SigmaEpsConcrete(I5665,$AN$30:$AN$33,$AR$30:$AR$33,$AS$26,$AS$27,$AS$28,$AQ$20,$AU$19),""),"")</f>
        <v/>
      </c>
      <c r="N5665" s="95" t="str">
        <f>IF(A5665&lt;&gt;"",IF(MID(C5665,1,1)="r",SigmaEpsReinf(J5665,$AS$42:$AS$43,$AS$41,$AS$39,$AS$40,$AQ$38),""),"")</f>
        <v/>
      </c>
      <c r="Q5665" s="92" t="str">
        <f t="shared" si="896"/>
        <v/>
      </c>
      <c r="R5665" s="92" t="str">
        <f t="shared" si="897"/>
        <v/>
      </c>
      <c r="U5665" s="5"/>
      <c r="V5665" s="5"/>
      <c r="W5665" s="94" t="str">
        <f t="shared" si="895"/>
        <v/>
      </c>
      <c r="X5665" s="94" t="str">
        <f t="shared" si="898"/>
        <v/>
      </c>
      <c r="Y5665" s="5"/>
      <c r="BK5665" s="8"/>
      <c r="BL5665" s="5"/>
      <c r="BM5665" s="5"/>
      <c r="BN5665" s="5"/>
      <c r="BO5665" s="5"/>
      <c r="BP5665" s="1"/>
      <c r="BQ5665" s="1"/>
      <c r="BR5665" s="1"/>
      <c r="BS5665" s="1"/>
      <c r="BT5665" s="1"/>
      <c r="BU5665" s="4"/>
      <c r="BV5665" s="1"/>
      <c r="BW5665" s="3"/>
      <c r="BX5665" s="4"/>
      <c r="BY5665" s="5"/>
      <c r="BZ5665" s="5"/>
      <c r="CA5665" s="5"/>
      <c r="CB5665" s="5"/>
      <c r="CC5665" s="5"/>
      <c r="CD5665" s="43"/>
    </row>
    <row r="5666" spans="1:82" x14ac:dyDescent="0.25">
      <c r="A5666" s="8"/>
      <c r="B5666" s="5"/>
      <c r="C5666" s="5"/>
      <c r="D5666" s="5"/>
      <c r="E5666" s="5"/>
      <c r="F5666" s="94" t="str">
        <f t="shared" si="889"/>
        <v/>
      </c>
      <c r="G5666" s="94" t="str">
        <f t="shared" si="890"/>
        <v/>
      </c>
      <c r="H5666" s="127" t="str">
        <f>IF(A5666&lt;&gt;"",IF(MID(C5666,1,1)="c",$AS$26,IF(MID(C5666,1,1)="r",$AS$41,IF(MID(C5666,1,1)="p",#REF!,#REF!))),"")</f>
        <v/>
      </c>
      <c r="I5666" s="92" t="str">
        <f t="shared" si="891"/>
        <v/>
      </c>
      <c r="J5666" s="92" t="str">
        <f t="shared" si="892"/>
        <v/>
      </c>
      <c r="K5666" s="92" t="str">
        <f t="shared" si="893"/>
        <v/>
      </c>
      <c r="L5666" s="92" t="str">
        <f t="shared" si="894"/>
        <v/>
      </c>
      <c r="M5666" s="95" t="str">
        <f>IF(A5666&lt;&gt;"",IF(MID(C5666,1,1)="c",SigmaEpsConcrete(I5666,$AN$30:$AN$33,$AR$30:$AR$33,$AS$26,$AS$27,$AS$28,$AQ$20,$AU$19),""),"")</f>
        <v/>
      </c>
      <c r="N5666" s="95" t="str">
        <f>IF(A5666&lt;&gt;"",IF(MID(C5666,1,1)="r",SigmaEpsReinf(J5666,$AS$42:$AS$43,$AS$41,$AS$39,$AS$40,$AQ$38),""),"")</f>
        <v/>
      </c>
      <c r="Q5666" s="92" t="str">
        <f t="shared" si="896"/>
        <v/>
      </c>
      <c r="R5666" s="92" t="str">
        <f t="shared" si="897"/>
        <v/>
      </c>
      <c r="U5666" s="5"/>
      <c r="V5666" s="5"/>
      <c r="W5666" s="94" t="str">
        <f t="shared" si="895"/>
        <v/>
      </c>
      <c r="X5666" s="94" t="str">
        <f t="shared" si="898"/>
        <v/>
      </c>
      <c r="Y5666" s="5"/>
      <c r="BK5666" s="8"/>
      <c r="BL5666" s="5"/>
      <c r="BM5666" s="5"/>
      <c r="BN5666" s="5"/>
      <c r="BO5666" s="5"/>
      <c r="BP5666" s="1"/>
      <c r="BQ5666" s="1"/>
      <c r="BR5666" s="1"/>
      <c r="BS5666" s="1"/>
      <c r="BT5666" s="1"/>
      <c r="BU5666" s="4"/>
      <c r="BV5666" s="1"/>
      <c r="BW5666" s="3"/>
      <c r="BX5666" s="4"/>
      <c r="BY5666" s="5"/>
      <c r="BZ5666" s="5"/>
      <c r="CA5666" s="5"/>
      <c r="CB5666" s="5"/>
      <c r="CC5666" s="5"/>
      <c r="CD5666" s="43"/>
    </row>
    <row r="5667" spans="1:82" x14ac:dyDescent="0.25">
      <c r="A5667" s="8"/>
      <c r="B5667" s="5"/>
      <c r="C5667" s="5"/>
      <c r="D5667" s="5"/>
      <c r="E5667" s="5"/>
      <c r="F5667" s="94" t="str">
        <f t="shared" si="889"/>
        <v/>
      </c>
      <c r="G5667" s="94" t="str">
        <f t="shared" si="890"/>
        <v/>
      </c>
      <c r="H5667" s="127" t="str">
        <f>IF(A5667&lt;&gt;"",IF(MID(C5667,1,1)="c",$AS$26,IF(MID(C5667,1,1)="r",$AS$41,IF(MID(C5667,1,1)="p",#REF!,#REF!))),"")</f>
        <v/>
      </c>
      <c r="I5667" s="92" t="str">
        <f t="shared" si="891"/>
        <v/>
      </c>
      <c r="J5667" s="92" t="str">
        <f t="shared" si="892"/>
        <v/>
      </c>
      <c r="K5667" s="92" t="str">
        <f t="shared" si="893"/>
        <v/>
      </c>
      <c r="L5667" s="92" t="str">
        <f t="shared" si="894"/>
        <v/>
      </c>
      <c r="M5667" s="95" t="str">
        <f>IF(A5667&lt;&gt;"",IF(MID(C5667,1,1)="c",SigmaEpsConcrete(I5667,$AN$30:$AN$33,$AR$30:$AR$33,$AS$26,$AS$27,$AS$28,$AQ$20,$AU$19),""),"")</f>
        <v/>
      </c>
      <c r="N5667" s="95" t="str">
        <f>IF(A5667&lt;&gt;"",IF(MID(C5667,1,1)="r",SigmaEpsReinf(J5667,$AS$42:$AS$43,$AS$41,$AS$39,$AS$40,$AQ$38),""),"")</f>
        <v/>
      </c>
      <c r="Q5667" s="92" t="str">
        <f t="shared" si="896"/>
        <v/>
      </c>
      <c r="R5667" s="92" t="str">
        <f t="shared" si="897"/>
        <v/>
      </c>
      <c r="U5667" s="5"/>
      <c r="V5667" s="5"/>
      <c r="W5667" s="94" t="str">
        <f t="shared" si="895"/>
        <v/>
      </c>
      <c r="X5667" s="94" t="str">
        <f t="shared" si="898"/>
        <v/>
      </c>
      <c r="Y5667" s="5"/>
      <c r="BK5667" s="8"/>
      <c r="BL5667" s="5"/>
      <c r="BM5667" s="5"/>
      <c r="BN5667" s="5"/>
      <c r="BO5667" s="5"/>
      <c r="BP5667" s="1"/>
      <c r="BQ5667" s="1"/>
      <c r="BR5667" s="1"/>
      <c r="BS5667" s="1"/>
      <c r="BT5667" s="1"/>
      <c r="BU5667" s="4"/>
      <c r="BV5667" s="1"/>
      <c r="BW5667" s="3"/>
      <c r="BX5667" s="4"/>
      <c r="BY5667" s="5"/>
      <c r="BZ5667" s="5"/>
      <c r="CA5667" s="5"/>
      <c r="CB5667" s="5"/>
      <c r="CC5667" s="5"/>
      <c r="CD5667" s="43"/>
    </row>
    <row r="5668" spans="1:82" x14ac:dyDescent="0.25">
      <c r="A5668" s="8"/>
      <c r="B5668" s="5"/>
      <c r="C5668" s="5"/>
      <c r="D5668" s="5"/>
      <c r="E5668" s="5"/>
      <c r="F5668" s="94" t="str">
        <f t="shared" si="889"/>
        <v/>
      </c>
      <c r="G5668" s="94" t="str">
        <f t="shared" si="890"/>
        <v/>
      </c>
      <c r="H5668" s="127" t="str">
        <f>IF(A5668&lt;&gt;"",IF(MID(C5668,1,1)="c",$AS$26,IF(MID(C5668,1,1)="r",$AS$41,IF(MID(C5668,1,1)="p",#REF!,#REF!))),"")</f>
        <v/>
      </c>
      <c r="I5668" s="92" t="str">
        <f t="shared" si="891"/>
        <v/>
      </c>
      <c r="J5668" s="92" t="str">
        <f t="shared" si="892"/>
        <v/>
      </c>
      <c r="K5668" s="92" t="str">
        <f t="shared" si="893"/>
        <v/>
      </c>
      <c r="L5668" s="92" t="str">
        <f t="shared" si="894"/>
        <v/>
      </c>
      <c r="M5668" s="95" t="str">
        <f>IF(A5668&lt;&gt;"",IF(MID(C5668,1,1)="c",SigmaEpsConcrete(I5668,$AN$30:$AN$33,$AR$30:$AR$33,$AS$26,$AS$27,$AS$28,$AQ$20,$AU$19),""),"")</f>
        <v/>
      </c>
      <c r="N5668" s="95" t="str">
        <f>IF(A5668&lt;&gt;"",IF(MID(C5668,1,1)="r",SigmaEpsReinf(J5668,$AS$42:$AS$43,$AS$41,$AS$39,$AS$40,$AQ$38),""),"")</f>
        <v/>
      </c>
      <c r="Q5668" s="92" t="str">
        <f t="shared" si="896"/>
        <v/>
      </c>
      <c r="R5668" s="92" t="str">
        <f t="shared" si="897"/>
        <v/>
      </c>
      <c r="U5668" s="5"/>
      <c r="V5668" s="5"/>
      <c r="W5668" s="94" t="str">
        <f t="shared" si="895"/>
        <v/>
      </c>
      <c r="X5668" s="94" t="str">
        <f t="shared" si="898"/>
        <v/>
      </c>
      <c r="Y5668" s="5"/>
      <c r="BK5668" s="8"/>
      <c r="BL5668" s="5"/>
      <c r="BM5668" s="5"/>
      <c r="BN5668" s="5"/>
      <c r="BO5668" s="5"/>
      <c r="BP5668" s="1"/>
      <c r="BQ5668" s="1"/>
      <c r="BR5668" s="1"/>
      <c r="BS5668" s="1"/>
      <c r="BT5668" s="1"/>
      <c r="BU5668" s="4"/>
      <c r="BV5668" s="1"/>
      <c r="BW5668" s="3"/>
      <c r="BX5668" s="4"/>
      <c r="BY5668" s="5"/>
      <c r="BZ5668" s="5"/>
      <c r="CA5668" s="5"/>
      <c r="CB5668" s="5"/>
      <c r="CC5668" s="5"/>
      <c r="CD5668" s="43"/>
    </row>
    <row r="5669" spans="1:82" x14ac:dyDescent="0.25">
      <c r="A5669" s="8"/>
      <c r="B5669" s="5"/>
      <c r="C5669" s="5"/>
      <c r="D5669" s="5"/>
      <c r="E5669" s="5"/>
      <c r="F5669" s="94" t="str">
        <f t="shared" si="889"/>
        <v/>
      </c>
      <c r="G5669" s="94" t="str">
        <f t="shared" si="890"/>
        <v/>
      </c>
      <c r="H5669" s="127" t="str">
        <f>IF(A5669&lt;&gt;"",IF(MID(C5669,1,1)="c",$AS$26,IF(MID(C5669,1,1)="r",$AS$41,IF(MID(C5669,1,1)="p",#REF!,#REF!))),"")</f>
        <v/>
      </c>
      <c r="I5669" s="92" t="str">
        <f t="shared" si="891"/>
        <v/>
      </c>
      <c r="J5669" s="92" t="str">
        <f t="shared" si="892"/>
        <v/>
      </c>
      <c r="K5669" s="92" t="str">
        <f t="shared" si="893"/>
        <v/>
      </c>
      <c r="L5669" s="92" t="str">
        <f t="shared" si="894"/>
        <v/>
      </c>
      <c r="M5669" s="95" t="str">
        <f>IF(A5669&lt;&gt;"",IF(MID(C5669,1,1)="c",SigmaEpsConcrete(I5669,$AN$30:$AN$33,$AR$30:$AR$33,$AS$26,$AS$27,$AS$28,$AQ$20,$AU$19),""),"")</f>
        <v/>
      </c>
      <c r="N5669" s="95" t="str">
        <f>IF(A5669&lt;&gt;"",IF(MID(C5669,1,1)="r",SigmaEpsReinf(J5669,$AS$42:$AS$43,$AS$41,$AS$39,$AS$40,$AQ$38),""),"")</f>
        <v/>
      </c>
      <c r="Q5669" s="92" t="str">
        <f t="shared" si="896"/>
        <v/>
      </c>
      <c r="R5669" s="92" t="str">
        <f t="shared" si="897"/>
        <v/>
      </c>
      <c r="U5669" s="5"/>
      <c r="V5669" s="5"/>
      <c r="W5669" s="94" t="str">
        <f t="shared" si="895"/>
        <v/>
      </c>
      <c r="X5669" s="94" t="str">
        <f t="shared" si="898"/>
        <v/>
      </c>
      <c r="Y5669" s="5"/>
      <c r="BK5669" s="8"/>
      <c r="BL5669" s="5"/>
      <c r="BM5669" s="5"/>
      <c r="BN5669" s="5"/>
      <c r="BO5669" s="5"/>
      <c r="BP5669" s="1"/>
      <c r="BQ5669" s="1"/>
      <c r="BR5669" s="1"/>
      <c r="BS5669" s="1"/>
      <c r="BT5669" s="1"/>
      <c r="BU5669" s="4"/>
      <c r="BV5669" s="1"/>
      <c r="BW5669" s="3"/>
      <c r="BX5669" s="4"/>
      <c r="BY5669" s="5"/>
      <c r="BZ5669" s="5"/>
      <c r="CA5669" s="5"/>
      <c r="CB5669" s="5"/>
      <c r="CC5669" s="5"/>
      <c r="CD5669" s="43"/>
    </row>
    <row r="5670" spans="1:82" x14ac:dyDescent="0.25">
      <c r="A5670" s="8"/>
      <c r="B5670" s="5"/>
      <c r="C5670" s="5"/>
      <c r="D5670" s="5"/>
      <c r="E5670" s="5"/>
      <c r="F5670" s="94" t="str">
        <f t="shared" si="889"/>
        <v/>
      </c>
      <c r="G5670" s="94" t="str">
        <f t="shared" si="890"/>
        <v/>
      </c>
      <c r="H5670" s="127" t="str">
        <f>IF(A5670&lt;&gt;"",IF(MID(C5670,1,1)="c",$AS$26,IF(MID(C5670,1,1)="r",$AS$41,IF(MID(C5670,1,1)="p",#REF!,#REF!))),"")</f>
        <v/>
      </c>
      <c r="I5670" s="92" t="str">
        <f t="shared" si="891"/>
        <v/>
      </c>
      <c r="J5670" s="92" t="str">
        <f t="shared" si="892"/>
        <v/>
      </c>
      <c r="K5670" s="92" t="str">
        <f t="shared" si="893"/>
        <v/>
      </c>
      <c r="L5670" s="92" t="str">
        <f t="shared" si="894"/>
        <v/>
      </c>
      <c r="M5670" s="95" t="str">
        <f>IF(A5670&lt;&gt;"",IF(MID(C5670,1,1)="c",SigmaEpsConcrete(I5670,$AN$30:$AN$33,$AR$30:$AR$33,$AS$26,$AS$27,$AS$28,$AQ$20,$AU$19),""),"")</f>
        <v/>
      </c>
      <c r="N5670" s="95" t="str">
        <f>IF(A5670&lt;&gt;"",IF(MID(C5670,1,1)="r",SigmaEpsReinf(J5670,$AS$42:$AS$43,$AS$41,$AS$39,$AS$40,$AQ$38),""),"")</f>
        <v/>
      </c>
      <c r="Q5670" s="92" t="str">
        <f t="shared" si="896"/>
        <v/>
      </c>
      <c r="R5670" s="92" t="str">
        <f t="shared" si="897"/>
        <v/>
      </c>
      <c r="U5670" s="5"/>
      <c r="V5670" s="5"/>
      <c r="W5670" s="94" t="str">
        <f t="shared" si="895"/>
        <v/>
      </c>
      <c r="X5670" s="94" t="str">
        <f t="shared" si="898"/>
        <v/>
      </c>
      <c r="Y5670" s="5"/>
      <c r="BK5670" s="8"/>
      <c r="BL5670" s="5"/>
      <c r="BM5670" s="5"/>
      <c r="BN5670" s="5"/>
      <c r="BO5670" s="5"/>
      <c r="BP5670" s="1"/>
      <c r="BQ5670" s="1"/>
      <c r="BR5670" s="1"/>
      <c r="BS5670" s="1"/>
      <c r="BT5670" s="1"/>
      <c r="BU5670" s="4"/>
      <c r="BV5670" s="1"/>
      <c r="BW5670" s="3"/>
      <c r="BX5670" s="4"/>
      <c r="BY5670" s="5"/>
      <c r="BZ5670" s="5"/>
      <c r="CA5670" s="5"/>
      <c r="CB5670" s="5"/>
      <c r="CC5670" s="5"/>
      <c r="CD5670" s="43"/>
    </row>
    <row r="5671" spans="1:82" x14ac:dyDescent="0.25">
      <c r="A5671" s="8"/>
      <c r="B5671" s="5"/>
      <c r="C5671" s="5"/>
      <c r="D5671" s="5"/>
      <c r="E5671" s="5"/>
      <c r="F5671" s="94" t="str">
        <f t="shared" si="889"/>
        <v/>
      </c>
      <c r="G5671" s="94" t="str">
        <f t="shared" si="890"/>
        <v/>
      </c>
      <c r="H5671" s="127" t="str">
        <f>IF(A5671&lt;&gt;"",IF(MID(C5671,1,1)="c",$AS$26,IF(MID(C5671,1,1)="r",$AS$41,IF(MID(C5671,1,1)="p",#REF!,#REF!))),"")</f>
        <v/>
      </c>
      <c r="I5671" s="92" t="str">
        <f t="shared" si="891"/>
        <v/>
      </c>
      <c r="J5671" s="92" t="str">
        <f t="shared" si="892"/>
        <v/>
      </c>
      <c r="K5671" s="92" t="str">
        <f t="shared" si="893"/>
        <v/>
      </c>
      <c r="L5671" s="92" t="str">
        <f t="shared" si="894"/>
        <v/>
      </c>
      <c r="M5671" s="95" t="str">
        <f>IF(A5671&lt;&gt;"",IF(MID(C5671,1,1)="c",SigmaEpsConcrete(I5671,$AN$30:$AN$33,$AR$30:$AR$33,$AS$26,$AS$27,$AS$28,$AQ$20,$AU$19),""),"")</f>
        <v/>
      </c>
      <c r="N5671" s="95" t="str">
        <f>IF(A5671&lt;&gt;"",IF(MID(C5671,1,1)="r",SigmaEpsReinf(J5671,$AS$42:$AS$43,$AS$41,$AS$39,$AS$40,$AQ$38),""),"")</f>
        <v/>
      </c>
      <c r="Q5671" s="92" t="str">
        <f t="shared" si="896"/>
        <v/>
      </c>
      <c r="R5671" s="92" t="str">
        <f t="shared" si="897"/>
        <v/>
      </c>
      <c r="U5671" s="5"/>
      <c r="V5671" s="5"/>
      <c r="W5671" s="94" t="str">
        <f t="shared" si="895"/>
        <v/>
      </c>
      <c r="X5671" s="94" t="str">
        <f t="shared" si="898"/>
        <v/>
      </c>
      <c r="Y5671" s="5"/>
      <c r="BK5671" s="8"/>
      <c r="BL5671" s="5"/>
      <c r="BM5671" s="5"/>
      <c r="BN5671" s="5"/>
      <c r="BO5671" s="5"/>
      <c r="BP5671" s="1"/>
      <c r="BQ5671" s="1"/>
      <c r="BR5671" s="1"/>
      <c r="BS5671" s="1"/>
      <c r="BT5671" s="1"/>
      <c r="BU5671" s="4"/>
      <c r="BV5671" s="1"/>
      <c r="BW5671" s="3"/>
      <c r="BX5671" s="4"/>
      <c r="BY5671" s="5"/>
      <c r="BZ5671" s="5"/>
      <c r="CA5671" s="5"/>
      <c r="CB5671" s="5"/>
      <c r="CC5671" s="5"/>
      <c r="CD5671" s="43"/>
    </row>
    <row r="5672" spans="1:82" x14ac:dyDescent="0.25">
      <c r="A5672" s="8"/>
      <c r="B5672" s="5"/>
      <c r="C5672" s="5"/>
      <c r="D5672" s="5"/>
      <c r="E5672" s="5"/>
      <c r="F5672" s="94" t="str">
        <f t="shared" si="889"/>
        <v/>
      </c>
      <c r="G5672" s="94" t="str">
        <f t="shared" si="890"/>
        <v/>
      </c>
      <c r="H5672" s="127" t="str">
        <f>IF(A5672&lt;&gt;"",IF(MID(C5672,1,1)="c",$AS$26,IF(MID(C5672,1,1)="r",$AS$41,IF(MID(C5672,1,1)="p",#REF!,#REF!))),"")</f>
        <v/>
      </c>
      <c r="I5672" s="92" t="str">
        <f t="shared" si="891"/>
        <v/>
      </c>
      <c r="J5672" s="92" t="str">
        <f t="shared" si="892"/>
        <v/>
      </c>
      <c r="K5672" s="92" t="str">
        <f t="shared" si="893"/>
        <v/>
      </c>
      <c r="L5672" s="92" t="str">
        <f t="shared" si="894"/>
        <v/>
      </c>
      <c r="M5672" s="95" t="str">
        <f>IF(A5672&lt;&gt;"",IF(MID(C5672,1,1)="c",SigmaEpsConcrete(I5672,$AN$30:$AN$33,$AR$30:$AR$33,$AS$26,$AS$27,$AS$28,$AQ$20,$AU$19),""),"")</f>
        <v/>
      </c>
      <c r="N5672" s="95" t="str">
        <f>IF(A5672&lt;&gt;"",IF(MID(C5672,1,1)="r",SigmaEpsReinf(J5672,$AS$42:$AS$43,$AS$41,$AS$39,$AS$40,$AQ$38),""),"")</f>
        <v/>
      </c>
      <c r="Q5672" s="92" t="str">
        <f t="shared" si="896"/>
        <v/>
      </c>
      <c r="R5672" s="92" t="str">
        <f t="shared" si="897"/>
        <v/>
      </c>
      <c r="U5672" s="5"/>
      <c r="V5672" s="5"/>
      <c r="W5672" s="94" t="str">
        <f t="shared" si="895"/>
        <v/>
      </c>
      <c r="X5672" s="94" t="str">
        <f t="shared" si="898"/>
        <v/>
      </c>
      <c r="Y5672" s="5"/>
      <c r="BK5672" s="8"/>
      <c r="BL5672" s="5"/>
      <c r="BM5672" s="5"/>
      <c r="BN5672" s="5"/>
      <c r="BO5672" s="5"/>
      <c r="BP5672" s="1"/>
      <c r="BQ5672" s="1"/>
      <c r="BR5672" s="1"/>
      <c r="BS5672" s="1"/>
      <c r="BT5672" s="1"/>
      <c r="BU5672" s="4"/>
      <c r="BV5672" s="1"/>
      <c r="BW5672" s="3"/>
      <c r="BX5672" s="4"/>
      <c r="BY5672" s="5"/>
      <c r="BZ5672" s="5"/>
      <c r="CA5672" s="5"/>
      <c r="CB5672" s="5"/>
      <c r="CC5672" s="5"/>
      <c r="CD5672" s="43"/>
    </row>
    <row r="5673" spans="1:82" x14ac:dyDescent="0.25">
      <c r="A5673" s="8"/>
      <c r="B5673" s="5"/>
      <c r="C5673" s="5"/>
      <c r="D5673" s="5"/>
      <c r="E5673" s="5"/>
      <c r="F5673" s="94" t="str">
        <f t="shared" si="889"/>
        <v/>
      </c>
      <c r="G5673" s="94" t="str">
        <f t="shared" si="890"/>
        <v/>
      </c>
      <c r="H5673" s="127" t="str">
        <f>IF(A5673&lt;&gt;"",IF(MID(C5673,1,1)="c",$AS$26,IF(MID(C5673,1,1)="r",$AS$41,IF(MID(C5673,1,1)="p",#REF!,#REF!))),"")</f>
        <v/>
      </c>
      <c r="I5673" s="92" t="str">
        <f t="shared" si="891"/>
        <v/>
      </c>
      <c r="J5673" s="92" t="str">
        <f t="shared" si="892"/>
        <v/>
      </c>
      <c r="K5673" s="92" t="str">
        <f t="shared" si="893"/>
        <v/>
      </c>
      <c r="L5673" s="92" t="str">
        <f t="shared" si="894"/>
        <v/>
      </c>
      <c r="M5673" s="95" t="str">
        <f>IF(A5673&lt;&gt;"",IF(MID(C5673,1,1)="c",SigmaEpsConcrete(I5673,$AN$30:$AN$33,$AR$30:$AR$33,$AS$26,$AS$27,$AS$28,$AQ$20,$AU$19),""),"")</f>
        <v/>
      </c>
      <c r="N5673" s="95" t="str">
        <f>IF(A5673&lt;&gt;"",IF(MID(C5673,1,1)="r",SigmaEpsReinf(J5673,$AS$42:$AS$43,$AS$41,$AS$39,$AS$40,$AQ$38),""),"")</f>
        <v/>
      </c>
      <c r="Q5673" s="92" t="str">
        <f t="shared" si="896"/>
        <v/>
      </c>
      <c r="R5673" s="92" t="str">
        <f t="shared" si="897"/>
        <v/>
      </c>
      <c r="U5673" s="5"/>
      <c r="V5673" s="5"/>
      <c r="W5673" s="94" t="str">
        <f t="shared" si="895"/>
        <v/>
      </c>
      <c r="X5673" s="94" t="str">
        <f t="shared" si="898"/>
        <v/>
      </c>
      <c r="Y5673" s="5"/>
      <c r="BK5673" s="8"/>
      <c r="BL5673" s="5"/>
      <c r="BM5673" s="5"/>
      <c r="BN5673" s="5"/>
      <c r="BO5673" s="5"/>
      <c r="BP5673" s="1"/>
      <c r="BQ5673" s="1"/>
      <c r="BR5673" s="1"/>
      <c r="BS5673" s="1"/>
      <c r="BT5673" s="1"/>
      <c r="BU5673" s="4"/>
      <c r="BV5673" s="1"/>
      <c r="BW5673" s="3"/>
      <c r="BX5673" s="4"/>
      <c r="BY5673" s="5"/>
      <c r="BZ5673" s="5"/>
      <c r="CA5673" s="5"/>
      <c r="CB5673" s="5"/>
      <c r="CC5673" s="5"/>
      <c r="CD5673" s="43"/>
    </row>
    <row r="5674" spans="1:82" x14ac:dyDescent="0.25">
      <c r="A5674" s="8"/>
      <c r="B5674" s="5"/>
      <c r="C5674" s="5"/>
      <c r="D5674" s="5"/>
      <c r="E5674" s="5"/>
      <c r="F5674" s="94" t="str">
        <f t="shared" si="889"/>
        <v/>
      </c>
      <c r="G5674" s="94" t="str">
        <f t="shared" si="890"/>
        <v/>
      </c>
      <c r="H5674" s="127" t="str">
        <f>IF(A5674&lt;&gt;"",IF(MID(C5674,1,1)="c",$AS$26,IF(MID(C5674,1,1)="r",$AS$41,IF(MID(C5674,1,1)="p",#REF!,#REF!))),"")</f>
        <v/>
      </c>
      <c r="I5674" s="92" t="str">
        <f t="shared" si="891"/>
        <v/>
      </c>
      <c r="J5674" s="92" t="str">
        <f t="shared" si="892"/>
        <v/>
      </c>
      <c r="K5674" s="92" t="str">
        <f t="shared" si="893"/>
        <v/>
      </c>
      <c r="L5674" s="92" t="str">
        <f t="shared" si="894"/>
        <v/>
      </c>
      <c r="M5674" s="95" t="str">
        <f>IF(A5674&lt;&gt;"",IF(MID(C5674,1,1)="c",SigmaEpsConcrete(I5674,$AN$30:$AN$33,$AR$30:$AR$33,$AS$26,$AS$27,$AS$28,$AQ$20,$AU$19),""),"")</f>
        <v/>
      </c>
      <c r="N5674" s="95" t="str">
        <f>IF(A5674&lt;&gt;"",IF(MID(C5674,1,1)="r",SigmaEpsReinf(J5674,$AS$42:$AS$43,$AS$41,$AS$39,$AS$40,$AQ$38),""),"")</f>
        <v/>
      </c>
      <c r="Q5674" s="92" t="str">
        <f t="shared" si="896"/>
        <v/>
      </c>
      <c r="R5674" s="92" t="str">
        <f t="shared" si="897"/>
        <v/>
      </c>
      <c r="U5674" s="5"/>
      <c r="V5674" s="5"/>
      <c r="W5674" s="94" t="str">
        <f t="shared" si="895"/>
        <v/>
      </c>
      <c r="X5674" s="94" t="str">
        <f t="shared" si="898"/>
        <v/>
      </c>
      <c r="Y5674" s="5"/>
      <c r="BK5674" s="8"/>
      <c r="BL5674" s="5"/>
      <c r="BM5674" s="5"/>
      <c r="BN5674" s="5"/>
      <c r="BO5674" s="5"/>
      <c r="BP5674" s="1"/>
      <c r="BQ5674" s="1"/>
      <c r="BR5674" s="1"/>
      <c r="BS5674" s="1"/>
      <c r="BT5674" s="1"/>
      <c r="BU5674" s="4"/>
      <c r="BV5674" s="1"/>
      <c r="BW5674" s="3"/>
      <c r="BX5674" s="4"/>
      <c r="BY5674" s="5"/>
      <c r="BZ5674" s="5"/>
      <c r="CA5674" s="5"/>
      <c r="CB5674" s="5"/>
      <c r="CC5674" s="5"/>
      <c r="CD5674" s="43"/>
    </row>
    <row r="5675" spans="1:82" x14ac:dyDescent="0.25">
      <c r="A5675" s="8"/>
      <c r="B5675" s="5"/>
      <c r="C5675" s="5"/>
      <c r="D5675" s="5"/>
      <c r="E5675" s="5"/>
      <c r="F5675" s="94" t="str">
        <f t="shared" si="889"/>
        <v/>
      </c>
      <c r="G5675" s="94" t="str">
        <f t="shared" si="890"/>
        <v/>
      </c>
      <c r="H5675" s="127" t="str">
        <f>IF(A5675&lt;&gt;"",IF(MID(C5675,1,1)="c",$AS$26,IF(MID(C5675,1,1)="r",$AS$41,IF(MID(C5675,1,1)="p",#REF!,#REF!))),"")</f>
        <v/>
      </c>
      <c r="I5675" s="92" t="str">
        <f t="shared" si="891"/>
        <v/>
      </c>
      <c r="J5675" s="92" t="str">
        <f t="shared" si="892"/>
        <v/>
      </c>
      <c r="K5675" s="92" t="str">
        <f t="shared" si="893"/>
        <v/>
      </c>
      <c r="L5675" s="92" t="str">
        <f t="shared" si="894"/>
        <v/>
      </c>
      <c r="M5675" s="95" t="str">
        <f>IF(A5675&lt;&gt;"",IF(MID(C5675,1,1)="c",SigmaEpsConcrete(I5675,$AN$30:$AN$33,$AR$30:$AR$33,$AS$26,$AS$27,$AS$28,$AQ$20,$AU$19),""),"")</f>
        <v/>
      </c>
      <c r="N5675" s="95" t="str">
        <f>IF(A5675&lt;&gt;"",IF(MID(C5675,1,1)="r",SigmaEpsReinf(J5675,$AS$42:$AS$43,$AS$41,$AS$39,$AS$40,$AQ$38),""),"")</f>
        <v/>
      </c>
      <c r="Q5675" s="92" t="str">
        <f t="shared" si="896"/>
        <v/>
      </c>
      <c r="R5675" s="92" t="str">
        <f t="shared" si="897"/>
        <v/>
      </c>
      <c r="U5675" s="5"/>
      <c r="V5675" s="5"/>
      <c r="W5675" s="94" t="str">
        <f t="shared" si="895"/>
        <v/>
      </c>
      <c r="X5675" s="94" t="str">
        <f t="shared" si="898"/>
        <v/>
      </c>
      <c r="Y5675" s="5"/>
      <c r="BK5675" s="8"/>
      <c r="BL5675" s="5"/>
      <c r="BM5675" s="5"/>
      <c r="BN5675" s="5"/>
      <c r="BO5675" s="5"/>
      <c r="BP5675" s="1"/>
      <c r="BQ5675" s="1"/>
      <c r="BR5675" s="1"/>
      <c r="BS5675" s="1"/>
      <c r="BT5675" s="1"/>
      <c r="BU5675" s="4"/>
      <c r="BV5675" s="1"/>
      <c r="BW5675" s="3"/>
      <c r="BX5675" s="4"/>
      <c r="BY5675" s="5"/>
      <c r="BZ5675" s="5"/>
      <c r="CA5675" s="5"/>
      <c r="CB5675" s="5"/>
      <c r="CC5675" s="5"/>
      <c r="CD5675" s="43"/>
    </row>
    <row r="5676" spans="1:82" x14ac:dyDescent="0.25">
      <c r="A5676" s="8"/>
      <c r="B5676" s="5"/>
      <c r="C5676" s="5"/>
      <c r="D5676" s="5"/>
      <c r="E5676" s="5"/>
      <c r="F5676" s="94" t="str">
        <f t="shared" si="889"/>
        <v/>
      </c>
      <c r="G5676" s="94" t="str">
        <f t="shared" si="890"/>
        <v/>
      </c>
      <c r="H5676" s="127" t="str">
        <f>IF(A5676&lt;&gt;"",IF(MID(C5676,1,1)="c",$AS$26,IF(MID(C5676,1,1)="r",$AS$41,IF(MID(C5676,1,1)="p",#REF!,#REF!))),"")</f>
        <v/>
      </c>
      <c r="I5676" s="92" t="str">
        <f t="shared" si="891"/>
        <v/>
      </c>
      <c r="J5676" s="92" t="str">
        <f t="shared" si="892"/>
        <v/>
      </c>
      <c r="K5676" s="92" t="str">
        <f t="shared" si="893"/>
        <v/>
      </c>
      <c r="L5676" s="92" t="str">
        <f t="shared" si="894"/>
        <v/>
      </c>
      <c r="M5676" s="95" t="str">
        <f>IF(A5676&lt;&gt;"",IF(MID(C5676,1,1)="c",SigmaEpsConcrete(I5676,$AN$30:$AN$33,$AR$30:$AR$33,$AS$26,$AS$27,$AS$28,$AQ$20,$AU$19),""),"")</f>
        <v/>
      </c>
      <c r="N5676" s="95" t="str">
        <f>IF(A5676&lt;&gt;"",IF(MID(C5676,1,1)="r",SigmaEpsReinf(J5676,$AS$42:$AS$43,$AS$41,$AS$39,$AS$40,$AQ$38),""),"")</f>
        <v/>
      </c>
      <c r="Q5676" s="92" t="str">
        <f t="shared" si="896"/>
        <v/>
      </c>
      <c r="R5676" s="92" t="str">
        <f t="shared" si="897"/>
        <v/>
      </c>
      <c r="U5676" s="5"/>
      <c r="V5676" s="5"/>
      <c r="W5676" s="94" t="str">
        <f t="shared" si="895"/>
        <v/>
      </c>
      <c r="X5676" s="94" t="str">
        <f t="shared" si="898"/>
        <v/>
      </c>
      <c r="Y5676" s="5"/>
      <c r="BK5676" s="8"/>
      <c r="BL5676" s="5"/>
      <c r="BM5676" s="5"/>
      <c r="BN5676" s="5"/>
      <c r="BO5676" s="5"/>
      <c r="BP5676" s="1"/>
      <c r="BQ5676" s="1"/>
      <c r="BR5676" s="1"/>
      <c r="BS5676" s="1"/>
      <c r="BT5676" s="1"/>
      <c r="BU5676" s="4"/>
      <c r="BV5676" s="1"/>
      <c r="BW5676" s="3"/>
      <c r="BX5676" s="4"/>
      <c r="BY5676" s="5"/>
      <c r="BZ5676" s="5"/>
      <c r="CA5676" s="5"/>
      <c r="CB5676" s="5"/>
      <c r="CC5676" s="5"/>
      <c r="CD5676" s="43"/>
    </row>
    <row r="5677" spans="1:82" x14ac:dyDescent="0.25">
      <c r="A5677" s="8"/>
      <c r="B5677" s="5"/>
      <c r="C5677" s="5"/>
      <c r="D5677" s="5"/>
      <c r="E5677" s="5"/>
      <c r="F5677" s="94" t="str">
        <f t="shared" si="889"/>
        <v/>
      </c>
      <c r="G5677" s="94" t="str">
        <f t="shared" si="890"/>
        <v/>
      </c>
      <c r="H5677" s="127" t="str">
        <f>IF(A5677&lt;&gt;"",IF(MID(C5677,1,1)="c",$AS$26,IF(MID(C5677,1,1)="r",$AS$41,IF(MID(C5677,1,1)="p",#REF!,#REF!))),"")</f>
        <v/>
      </c>
      <c r="I5677" s="92" t="str">
        <f t="shared" si="891"/>
        <v/>
      </c>
      <c r="J5677" s="92" t="str">
        <f t="shared" si="892"/>
        <v/>
      </c>
      <c r="K5677" s="92" t="str">
        <f t="shared" si="893"/>
        <v/>
      </c>
      <c r="L5677" s="92" t="str">
        <f t="shared" si="894"/>
        <v/>
      </c>
      <c r="M5677" s="95" t="str">
        <f>IF(A5677&lt;&gt;"",IF(MID(C5677,1,1)="c",SigmaEpsConcrete(I5677,$AN$30:$AN$33,$AR$30:$AR$33,$AS$26,$AS$27,$AS$28,$AQ$20,$AU$19),""),"")</f>
        <v/>
      </c>
      <c r="N5677" s="95" t="str">
        <f>IF(A5677&lt;&gt;"",IF(MID(C5677,1,1)="r",SigmaEpsReinf(J5677,$AS$42:$AS$43,$AS$41,$AS$39,$AS$40,$AQ$38),""),"")</f>
        <v/>
      </c>
      <c r="Q5677" s="92" t="str">
        <f t="shared" si="896"/>
        <v/>
      </c>
      <c r="R5677" s="92" t="str">
        <f t="shared" si="897"/>
        <v/>
      </c>
      <c r="U5677" s="5"/>
      <c r="V5677" s="5"/>
      <c r="W5677" s="94" t="str">
        <f t="shared" si="895"/>
        <v/>
      </c>
      <c r="X5677" s="94" t="str">
        <f t="shared" si="898"/>
        <v/>
      </c>
      <c r="Y5677" s="5"/>
      <c r="BK5677" s="8"/>
      <c r="BL5677" s="5"/>
      <c r="BM5677" s="5"/>
      <c r="BN5677" s="5"/>
      <c r="BO5677" s="5"/>
      <c r="BP5677" s="1"/>
      <c r="BQ5677" s="1"/>
      <c r="BR5677" s="1"/>
      <c r="BS5677" s="1"/>
      <c r="BT5677" s="1"/>
      <c r="BU5677" s="4"/>
      <c r="BV5677" s="1"/>
      <c r="BW5677" s="3"/>
      <c r="BX5677" s="4"/>
      <c r="BY5677" s="5"/>
      <c r="BZ5677" s="5"/>
      <c r="CA5677" s="5"/>
      <c r="CB5677" s="5"/>
      <c r="CC5677" s="5"/>
      <c r="CD5677" s="43"/>
    </row>
    <row r="5678" spans="1:82" x14ac:dyDescent="0.25">
      <c r="A5678" s="8"/>
      <c r="B5678" s="5"/>
      <c r="C5678" s="5"/>
      <c r="D5678" s="5"/>
      <c r="E5678" s="5"/>
      <c r="F5678" s="94" t="str">
        <f t="shared" si="889"/>
        <v/>
      </c>
      <c r="G5678" s="94" t="str">
        <f t="shared" si="890"/>
        <v/>
      </c>
      <c r="H5678" s="127" t="str">
        <f>IF(A5678&lt;&gt;"",IF(MID(C5678,1,1)="c",$AS$26,IF(MID(C5678,1,1)="r",$AS$41,IF(MID(C5678,1,1)="p",#REF!,#REF!))),"")</f>
        <v/>
      </c>
      <c r="I5678" s="92" t="str">
        <f t="shared" si="891"/>
        <v/>
      </c>
      <c r="J5678" s="92" t="str">
        <f t="shared" si="892"/>
        <v/>
      </c>
      <c r="K5678" s="92" t="str">
        <f t="shared" si="893"/>
        <v/>
      </c>
      <c r="L5678" s="92" t="str">
        <f t="shared" si="894"/>
        <v/>
      </c>
      <c r="M5678" s="95" t="str">
        <f>IF(A5678&lt;&gt;"",IF(MID(C5678,1,1)="c",SigmaEpsConcrete(I5678,$AN$30:$AN$33,$AR$30:$AR$33,$AS$26,$AS$27,$AS$28,$AQ$20,$AU$19),""),"")</f>
        <v/>
      </c>
      <c r="N5678" s="95" t="str">
        <f>IF(A5678&lt;&gt;"",IF(MID(C5678,1,1)="r",SigmaEpsReinf(J5678,$AS$42:$AS$43,$AS$41,$AS$39,$AS$40,$AQ$38),""),"")</f>
        <v/>
      </c>
      <c r="Q5678" s="92" t="str">
        <f t="shared" si="896"/>
        <v/>
      </c>
      <c r="R5678" s="92" t="str">
        <f t="shared" si="897"/>
        <v/>
      </c>
      <c r="U5678" s="5"/>
      <c r="V5678" s="5"/>
      <c r="W5678" s="94" t="str">
        <f t="shared" si="895"/>
        <v/>
      </c>
      <c r="X5678" s="94" t="str">
        <f t="shared" si="898"/>
        <v/>
      </c>
      <c r="Y5678" s="5"/>
      <c r="BK5678" s="8"/>
      <c r="BL5678" s="5"/>
      <c r="BM5678" s="5"/>
      <c r="BN5678" s="5"/>
      <c r="BO5678" s="5"/>
      <c r="BP5678" s="1"/>
      <c r="BQ5678" s="1"/>
      <c r="BR5678" s="1"/>
      <c r="BS5678" s="1"/>
      <c r="BT5678" s="1"/>
      <c r="BU5678" s="4"/>
      <c r="BV5678" s="1"/>
      <c r="BW5678" s="3"/>
      <c r="BX5678" s="4"/>
      <c r="BY5678" s="5"/>
      <c r="BZ5678" s="5"/>
      <c r="CA5678" s="5"/>
      <c r="CB5678" s="5"/>
      <c r="CC5678" s="5"/>
      <c r="CD5678" s="43"/>
    </row>
    <row r="5679" spans="1:82" x14ac:dyDescent="0.25">
      <c r="A5679" s="8"/>
      <c r="B5679" s="5"/>
      <c r="C5679" s="5"/>
      <c r="D5679" s="5"/>
      <c r="E5679" s="5"/>
      <c r="F5679" s="94" t="str">
        <f t="shared" si="889"/>
        <v/>
      </c>
      <c r="G5679" s="94" t="str">
        <f t="shared" si="890"/>
        <v/>
      </c>
      <c r="H5679" s="127" t="str">
        <f>IF(A5679&lt;&gt;"",IF(MID(C5679,1,1)="c",$AS$26,IF(MID(C5679,1,1)="r",$AS$41,IF(MID(C5679,1,1)="p",#REF!,#REF!))),"")</f>
        <v/>
      </c>
      <c r="I5679" s="92" t="str">
        <f t="shared" si="891"/>
        <v/>
      </c>
      <c r="J5679" s="92" t="str">
        <f t="shared" si="892"/>
        <v/>
      </c>
      <c r="K5679" s="92" t="str">
        <f t="shared" si="893"/>
        <v/>
      </c>
      <c r="L5679" s="92" t="str">
        <f t="shared" si="894"/>
        <v/>
      </c>
      <c r="M5679" s="95" t="str">
        <f>IF(A5679&lt;&gt;"",IF(MID(C5679,1,1)="c",SigmaEpsConcrete(I5679,$AN$30:$AN$33,$AR$30:$AR$33,$AS$26,$AS$27,$AS$28,$AQ$20,$AU$19),""),"")</f>
        <v/>
      </c>
      <c r="N5679" s="95" t="str">
        <f>IF(A5679&lt;&gt;"",IF(MID(C5679,1,1)="r",SigmaEpsReinf(J5679,$AS$42:$AS$43,$AS$41,$AS$39,$AS$40,$AQ$38),""),"")</f>
        <v/>
      </c>
      <c r="Q5679" s="92" t="str">
        <f t="shared" si="896"/>
        <v/>
      </c>
      <c r="R5679" s="92" t="str">
        <f t="shared" si="897"/>
        <v/>
      </c>
      <c r="U5679" s="5"/>
      <c r="V5679" s="5"/>
      <c r="W5679" s="94" t="str">
        <f t="shared" si="895"/>
        <v/>
      </c>
      <c r="X5679" s="94" t="str">
        <f t="shared" si="898"/>
        <v/>
      </c>
      <c r="Y5679" s="5"/>
      <c r="BK5679" s="8"/>
      <c r="BL5679" s="5"/>
      <c r="BM5679" s="5"/>
      <c r="BN5679" s="5"/>
      <c r="BO5679" s="5"/>
      <c r="BP5679" s="1"/>
      <c r="BQ5679" s="1"/>
      <c r="BR5679" s="1"/>
      <c r="BS5679" s="1"/>
      <c r="BT5679" s="1"/>
      <c r="BU5679" s="4"/>
      <c r="BV5679" s="1"/>
      <c r="BW5679" s="3"/>
      <c r="BX5679" s="4"/>
      <c r="BY5679" s="5"/>
      <c r="BZ5679" s="5"/>
      <c r="CA5679" s="5"/>
      <c r="CB5679" s="5"/>
      <c r="CC5679" s="5"/>
      <c r="CD5679" s="43"/>
    </row>
    <row r="5680" spans="1:82" x14ac:dyDescent="0.25">
      <c r="A5680" s="8"/>
      <c r="B5680" s="5"/>
      <c r="C5680" s="5"/>
      <c r="D5680" s="5"/>
      <c r="E5680" s="5"/>
      <c r="F5680" s="94" t="str">
        <f t="shared" si="889"/>
        <v/>
      </c>
      <c r="G5680" s="94" t="str">
        <f t="shared" si="890"/>
        <v/>
      </c>
      <c r="H5680" s="127" t="str">
        <f>IF(A5680&lt;&gt;"",IF(MID(C5680,1,1)="c",$AS$26,IF(MID(C5680,1,1)="r",$AS$41,IF(MID(C5680,1,1)="p",#REF!,#REF!))),"")</f>
        <v/>
      </c>
      <c r="I5680" s="92" t="str">
        <f t="shared" si="891"/>
        <v/>
      </c>
      <c r="J5680" s="92" t="str">
        <f t="shared" si="892"/>
        <v/>
      </c>
      <c r="K5680" s="92" t="str">
        <f t="shared" si="893"/>
        <v/>
      </c>
      <c r="L5680" s="92" t="str">
        <f t="shared" si="894"/>
        <v/>
      </c>
      <c r="M5680" s="95" t="str">
        <f>IF(A5680&lt;&gt;"",IF(MID(C5680,1,1)="c",SigmaEpsConcrete(I5680,$AN$30:$AN$33,$AR$30:$AR$33,$AS$26,$AS$27,$AS$28,$AQ$20,$AU$19),""),"")</f>
        <v/>
      </c>
      <c r="N5680" s="95" t="str">
        <f>IF(A5680&lt;&gt;"",IF(MID(C5680,1,1)="r",SigmaEpsReinf(J5680,$AS$42:$AS$43,$AS$41,$AS$39,$AS$40,$AQ$38),""),"")</f>
        <v/>
      </c>
      <c r="Q5680" s="92" t="str">
        <f t="shared" si="896"/>
        <v/>
      </c>
      <c r="R5680" s="92" t="str">
        <f t="shared" si="897"/>
        <v/>
      </c>
      <c r="U5680" s="5"/>
      <c r="V5680" s="5"/>
      <c r="W5680" s="94" t="str">
        <f t="shared" si="895"/>
        <v/>
      </c>
      <c r="X5680" s="94" t="str">
        <f t="shared" si="898"/>
        <v/>
      </c>
      <c r="Y5680" s="5"/>
      <c r="BK5680" s="8"/>
      <c r="BL5680" s="5"/>
      <c r="BM5680" s="5"/>
      <c r="BN5680" s="5"/>
      <c r="BO5680" s="5"/>
      <c r="BP5680" s="1"/>
      <c r="BQ5680" s="1"/>
      <c r="BR5680" s="1"/>
      <c r="BS5680" s="1"/>
      <c r="BT5680" s="1"/>
      <c r="BU5680" s="4"/>
      <c r="BV5680" s="1"/>
      <c r="BW5680" s="3"/>
      <c r="BX5680" s="4"/>
      <c r="BY5680" s="5"/>
      <c r="BZ5680" s="5"/>
      <c r="CA5680" s="5"/>
      <c r="CB5680" s="5"/>
      <c r="CC5680" s="5"/>
      <c r="CD5680" s="43"/>
    </row>
    <row r="5681" spans="1:82" x14ac:dyDescent="0.25">
      <c r="A5681" s="8"/>
      <c r="B5681" s="5"/>
      <c r="C5681" s="5"/>
      <c r="D5681" s="5"/>
      <c r="E5681" s="5"/>
      <c r="F5681" s="94" t="str">
        <f t="shared" si="889"/>
        <v/>
      </c>
      <c r="G5681" s="94" t="str">
        <f t="shared" si="890"/>
        <v/>
      </c>
      <c r="H5681" s="127" t="str">
        <f>IF(A5681&lt;&gt;"",IF(MID(C5681,1,1)="c",$AS$26,IF(MID(C5681,1,1)="r",$AS$41,IF(MID(C5681,1,1)="p",#REF!,#REF!))),"")</f>
        <v/>
      </c>
      <c r="I5681" s="92" t="str">
        <f t="shared" si="891"/>
        <v/>
      </c>
      <c r="J5681" s="92" t="str">
        <f t="shared" si="892"/>
        <v/>
      </c>
      <c r="K5681" s="92" t="str">
        <f t="shared" si="893"/>
        <v/>
      </c>
      <c r="L5681" s="92" t="str">
        <f t="shared" si="894"/>
        <v/>
      </c>
      <c r="M5681" s="95" t="str">
        <f>IF(A5681&lt;&gt;"",IF(MID(C5681,1,1)="c",SigmaEpsConcrete(I5681,$AN$30:$AN$33,$AR$30:$AR$33,$AS$26,$AS$27,$AS$28,$AQ$20,$AU$19),""),"")</f>
        <v/>
      </c>
      <c r="N5681" s="95" t="str">
        <f>IF(A5681&lt;&gt;"",IF(MID(C5681,1,1)="r",SigmaEpsReinf(J5681,$AS$42:$AS$43,$AS$41,$AS$39,$AS$40,$AQ$38),""),"")</f>
        <v/>
      </c>
      <c r="Q5681" s="92" t="str">
        <f t="shared" si="896"/>
        <v/>
      </c>
      <c r="R5681" s="92" t="str">
        <f t="shared" si="897"/>
        <v/>
      </c>
      <c r="U5681" s="5"/>
      <c r="V5681" s="5"/>
      <c r="W5681" s="94" t="str">
        <f t="shared" si="895"/>
        <v/>
      </c>
      <c r="X5681" s="94" t="str">
        <f t="shared" si="898"/>
        <v/>
      </c>
      <c r="Y5681" s="5"/>
      <c r="BK5681" s="8"/>
      <c r="BL5681" s="5"/>
      <c r="BM5681" s="5"/>
      <c r="BN5681" s="5"/>
      <c r="BO5681" s="5"/>
      <c r="BP5681" s="1"/>
      <c r="BQ5681" s="1"/>
      <c r="BR5681" s="1"/>
      <c r="BS5681" s="1"/>
      <c r="BT5681" s="1"/>
      <c r="BU5681" s="4"/>
      <c r="BV5681" s="1"/>
      <c r="BW5681" s="3"/>
      <c r="BX5681" s="4"/>
      <c r="BY5681" s="5"/>
      <c r="BZ5681" s="5"/>
      <c r="CA5681" s="5"/>
      <c r="CB5681" s="5"/>
      <c r="CC5681" s="5"/>
      <c r="CD5681" s="43"/>
    </row>
    <row r="5682" spans="1:82" x14ac:dyDescent="0.25">
      <c r="A5682" s="8"/>
      <c r="B5682" s="5"/>
      <c r="C5682" s="5"/>
      <c r="D5682" s="5"/>
      <c r="E5682" s="5"/>
      <c r="F5682" s="94" t="str">
        <f t="shared" si="889"/>
        <v/>
      </c>
      <c r="G5682" s="94" t="str">
        <f t="shared" si="890"/>
        <v/>
      </c>
      <c r="H5682" s="127" t="str">
        <f>IF(A5682&lt;&gt;"",IF(MID(C5682,1,1)="c",$AS$26,IF(MID(C5682,1,1)="r",$AS$41,IF(MID(C5682,1,1)="p",#REF!,#REF!))),"")</f>
        <v/>
      </c>
      <c r="I5682" s="92" t="str">
        <f t="shared" si="891"/>
        <v/>
      </c>
      <c r="J5682" s="92" t="str">
        <f t="shared" si="892"/>
        <v/>
      </c>
      <c r="K5682" s="92" t="str">
        <f t="shared" si="893"/>
        <v/>
      </c>
      <c r="L5682" s="92" t="str">
        <f t="shared" si="894"/>
        <v/>
      </c>
      <c r="M5682" s="95" t="str">
        <f>IF(A5682&lt;&gt;"",IF(MID(C5682,1,1)="c",SigmaEpsConcrete(I5682,$AN$30:$AN$33,$AR$30:$AR$33,$AS$26,$AS$27,$AS$28,$AQ$20,$AU$19),""),"")</f>
        <v/>
      </c>
      <c r="N5682" s="95" t="str">
        <f>IF(A5682&lt;&gt;"",IF(MID(C5682,1,1)="r",SigmaEpsReinf(J5682,$AS$42:$AS$43,$AS$41,$AS$39,$AS$40,$AQ$38),""),"")</f>
        <v/>
      </c>
      <c r="Q5682" s="92" t="str">
        <f t="shared" si="896"/>
        <v/>
      </c>
      <c r="R5682" s="92" t="str">
        <f t="shared" si="897"/>
        <v/>
      </c>
      <c r="U5682" s="5"/>
      <c r="V5682" s="5"/>
      <c r="W5682" s="94" t="str">
        <f t="shared" si="895"/>
        <v/>
      </c>
      <c r="X5682" s="94" t="str">
        <f t="shared" si="898"/>
        <v/>
      </c>
      <c r="Y5682" s="5"/>
      <c r="BK5682" s="8"/>
      <c r="BL5682" s="5"/>
      <c r="BM5682" s="5"/>
      <c r="BN5682" s="5"/>
      <c r="BO5682" s="5"/>
      <c r="BP5682" s="1"/>
      <c r="BQ5682" s="1"/>
      <c r="BR5682" s="1"/>
      <c r="BS5682" s="1"/>
      <c r="BT5682" s="1"/>
      <c r="BU5682" s="4"/>
      <c r="BV5682" s="1"/>
      <c r="BW5682" s="3"/>
      <c r="BX5682" s="4"/>
      <c r="BY5682" s="5"/>
      <c r="BZ5682" s="5"/>
      <c r="CA5682" s="5"/>
      <c r="CB5682" s="5"/>
      <c r="CC5682" s="5"/>
      <c r="CD5682" s="43"/>
    </row>
    <row r="5683" spans="1:82" x14ac:dyDescent="0.25">
      <c r="A5683" s="8"/>
      <c r="B5683" s="5"/>
      <c r="C5683" s="5"/>
      <c r="D5683" s="5"/>
      <c r="E5683" s="5"/>
      <c r="F5683" s="94" t="str">
        <f t="shared" si="889"/>
        <v/>
      </c>
      <c r="G5683" s="94" t="str">
        <f t="shared" si="890"/>
        <v/>
      </c>
      <c r="H5683" s="127" t="str">
        <f>IF(A5683&lt;&gt;"",IF(MID(C5683,1,1)="c",$AS$26,IF(MID(C5683,1,1)="r",$AS$41,IF(MID(C5683,1,1)="p",#REF!,#REF!))),"")</f>
        <v/>
      </c>
      <c r="I5683" s="92" t="str">
        <f t="shared" si="891"/>
        <v/>
      </c>
      <c r="J5683" s="92" t="str">
        <f t="shared" si="892"/>
        <v/>
      </c>
      <c r="K5683" s="92" t="str">
        <f t="shared" si="893"/>
        <v/>
      </c>
      <c r="L5683" s="92" t="str">
        <f t="shared" si="894"/>
        <v/>
      </c>
      <c r="M5683" s="95" t="str">
        <f>IF(A5683&lt;&gt;"",IF(MID(C5683,1,1)="c",SigmaEpsConcrete(I5683,$AN$30:$AN$33,$AR$30:$AR$33,$AS$26,$AS$27,$AS$28,$AQ$20,$AU$19),""),"")</f>
        <v/>
      </c>
      <c r="N5683" s="95" t="str">
        <f>IF(A5683&lt;&gt;"",IF(MID(C5683,1,1)="r",SigmaEpsReinf(J5683,$AS$42:$AS$43,$AS$41,$AS$39,$AS$40,$AQ$38),""),"")</f>
        <v/>
      </c>
      <c r="Q5683" s="92" t="str">
        <f t="shared" si="896"/>
        <v/>
      </c>
      <c r="R5683" s="92" t="str">
        <f t="shared" si="897"/>
        <v/>
      </c>
      <c r="U5683" s="5"/>
      <c r="V5683" s="5"/>
      <c r="W5683" s="94" t="str">
        <f t="shared" si="895"/>
        <v/>
      </c>
      <c r="X5683" s="94" t="str">
        <f t="shared" si="898"/>
        <v/>
      </c>
      <c r="Y5683" s="5"/>
      <c r="BK5683" s="8"/>
      <c r="BL5683" s="5"/>
      <c r="BM5683" s="5"/>
      <c r="BN5683" s="5"/>
      <c r="BO5683" s="5"/>
      <c r="BP5683" s="1"/>
      <c r="BQ5683" s="1"/>
      <c r="BR5683" s="1"/>
      <c r="BS5683" s="1"/>
      <c r="BT5683" s="1"/>
      <c r="BU5683" s="4"/>
      <c r="BV5683" s="1"/>
      <c r="BW5683" s="3"/>
      <c r="BX5683" s="4"/>
      <c r="BY5683" s="5"/>
      <c r="BZ5683" s="5"/>
      <c r="CA5683" s="5"/>
      <c r="CB5683" s="5"/>
      <c r="CC5683" s="5"/>
      <c r="CD5683" s="43"/>
    </row>
    <row r="5684" spans="1:82" x14ac:dyDescent="0.25">
      <c r="A5684" s="8"/>
      <c r="B5684" s="5"/>
      <c r="C5684" s="5"/>
      <c r="D5684" s="5"/>
      <c r="E5684" s="5"/>
      <c r="F5684" s="94" t="str">
        <f t="shared" si="889"/>
        <v/>
      </c>
      <c r="G5684" s="94" t="str">
        <f t="shared" si="890"/>
        <v/>
      </c>
      <c r="H5684" s="127" t="str">
        <f>IF(A5684&lt;&gt;"",IF(MID(C5684,1,1)="c",$AS$26,IF(MID(C5684,1,1)="r",$AS$41,IF(MID(C5684,1,1)="p",#REF!,#REF!))),"")</f>
        <v/>
      </c>
      <c r="I5684" s="92" t="str">
        <f t="shared" si="891"/>
        <v/>
      </c>
      <c r="J5684" s="92" t="str">
        <f t="shared" si="892"/>
        <v/>
      </c>
      <c r="K5684" s="92" t="str">
        <f t="shared" si="893"/>
        <v/>
      </c>
      <c r="L5684" s="92" t="str">
        <f t="shared" si="894"/>
        <v/>
      </c>
      <c r="M5684" s="95" t="str">
        <f>IF(A5684&lt;&gt;"",IF(MID(C5684,1,1)="c",SigmaEpsConcrete(I5684,$AN$30:$AN$33,$AR$30:$AR$33,$AS$26,$AS$27,$AS$28,$AQ$20,$AU$19),""),"")</f>
        <v/>
      </c>
      <c r="N5684" s="95" t="str">
        <f>IF(A5684&lt;&gt;"",IF(MID(C5684,1,1)="r",SigmaEpsReinf(J5684,$AS$42:$AS$43,$AS$41,$AS$39,$AS$40,$AQ$38),""),"")</f>
        <v/>
      </c>
      <c r="Q5684" s="92" t="str">
        <f t="shared" si="896"/>
        <v/>
      </c>
      <c r="R5684" s="92" t="str">
        <f t="shared" si="897"/>
        <v/>
      </c>
      <c r="U5684" s="5"/>
      <c r="V5684" s="5"/>
      <c r="W5684" s="94" t="str">
        <f t="shared" si="895"/>
        <v/>
      </c>
      <c r="X5684" s="94" t="str">
        <f t="shared" si="898"/>
        <v/>
      </c>
      <c r="Y5684" s="5"/>
      <c r="BK5684" s="8"/>
      <c r="BL5684" s="5"/>
      <c r="BM5684" s="5"/>
      <c r="BN5684" s="5"/>
      <c r="BO5684" s="5"/>
      <c r="BP5684" s="1"/>
      <c r="BQ5684" s="1"/>
      <c r="BR5684" s="1"/>
      <c r="BS5684" s="1"/>
      <c r="BT5684" s="1"/>
      <c r="BU5684" s="4"/>
      <c r="BV5684" s="1"/>
      <c r="BW5684" s="3"/>
      <c r="BX5684" s="4"/>
      <c r="BY5684" s="5"/>
      <c r="BZ5684" s="5"/>
      <c r="CA5684" s="5"/>
      <c r="CB5684" s="5"/>
      <c r="CC5684" s="5"/>
      <c r="CD5684" s="43"/>
    </row>
    <row r="5685" spans="1:82" x14ac:dyDescent="0.25">
      <c r="A5685" s="8"/>
      <c r="B5685" s="5"/>
      <c r="C5685" s="5"/>
      <c r="D5685" s="5"/>
      <c r="E5685" s="5"/>
      <c r="F5685" s="94" t="str">
        <f t="shared" si="889"/>
        <v/>
      </c>
      <c r="G5685" s="94" t="str">
        <f t="shared" si="890"/>
        <v/>
      </c>
      <c r="H5685" s="127" t="str">
        <f>IF(A5685&lt;&gt;"",IF(MID(C5685,1,1)="c",$AS$26,IF(MID(C5685,1,1)="r",$AS$41,IF(MID(C5685,1,1)="p",#REF!,#REF!))),"")</f>
        <v/>
      </c>
      <c r="I5685" s="92" t="str">
        <f t="shared" si="891"/>
        <v/>
      </c>
      <c r="J5685" s="92" t="str">
        <f t="shared" si="892"/>
        <v/>
      </c>
      <c r="K5685" s="92" t="str">
        <f t="shared" si="893"/>
        <v/>
      </c>
      <c r="L5685" s="92" t="str">
        <f t="shared" si="894"/>
        <v/>
      </c>
      <c r="M5685" s="95" t="str">
        <f>IF(A5685&lt;&gt;"",IF(MID(C5685,1,1)="c",SigmaEpsConcrete(I5685,$AN$30:$AN$33,$AR$30:$AR$33,$AS$26,$AS$27,$AS$28,$AQ$20,$AU$19),""),"")</f>
        <v/>
      </c>
      <c r="N5685" s="95" t="str">
        <f>IF(A5685&lt;&gt;"",IF(MID(C5685,1,1)="r",SigmaEpsReinf(J5685,$AS$42:$AS$43,$AS$41,$AS$39,$AS$40,$AQ$38),""),"")</f>
        <v/>
      </c>
      <c r="Q5685" s="92" t="str">
        <f t="shared" si="896"/>
        <v/>
      </c>
      <c r="R5685" s="92" t="str">
        <f t="shared" si="897"/>
        <v/>
      </c>
      <c r="U5685" s="5"/>
      <c r="V5685" s="5"/>
      <c r="W5685" s="94" t="str">
        <f t="shared" si="895"/>
        <v/>
      </c>
      <c r="X5685" s="94" t="str">
        <f t="shared" si="898"/>
        <v/>
      </c>
      <c r="Y5685" s="5"/>
      <c r="BK5685" s="8"/>
      <c r="BL5685" s="5"/>
      <c r="BM5685" s="5"/>
      <c r="BN5685" s="5"/>
      <c r="BO5685" s="5"/>
      <c r="BP5685" s="1"/>
      <c r="BQ5685" s="1"/>
      <c r="BR5685" s="1"/>
      <c r="BS5685" s="1"/>
      <c r="BT5685" s="1"/>
      <c r="BU5685" s="4"/>
      <c r="BV5685" s="1"/>
      <c r="BW5685" s="3"/>
      <c r="BX5685" s="4"/>
      <c r="BY5685" s="5"/>
      <c r="BZ5685" s="5"/>
      <c r="CA5685" s="5"/>
      <c r="CB5685" s="5"/>
      <c r="CC5685" s="5"/>
      <c r="CD5685" s="43"/>
    </row>
    <row r="5686" spans="1:82" x14ac:dyDescent="0.25">
      <c r="A5686" s="8"/>
      <c r="B5686" s="5"/>
      <c r="C5686" s="5"/>
      <c r="D5686" s="5"/>
      <c r="E5686" s="5"/>
      <c r="F5686" s="94" t="str">
        <f t="shared" si="889"/>
        <v/>
      </c>
      <c r="G5686" s="94" t="str">
        <f t="shared" si="890"/>
        <v/>
      </c>
      <c r="H5686" s="127" t="str">
        <f>IF(A5686&lt;&gt;"",IF(MID(C5686,1,1)="c",$AS$26,IF(MID(C5686,1,1)="r",$AS$41,IF(MID(C5686,1,1)="p",#REF!,#REF!))),"")</f>
        <v/>
      </c>
      <c r="I5686" s="92" t="str">
        <f t="shared" si="891"/>
        <v/>
      </c>
      <c r="J5686" s="92" t="str">
        <f t="shared" si="892"/>
        <v/>
      </c>
      <c r="K5686" s="92" t="str">
        <f t="shared" si="893"/>
        <v/>
      </c>
      <c r="L5686" s="92" t="str">
        <f t="shared" si="894"/>
        <v/>
      </c>
      <c r="M5686" s="95" t="str">
        <f>IF(A5686&lt;&gt;"",IF(MID(C5686,1,1)="c",SigmaEpsConcrete(I5686,$AN$30:$AN$33,$AR$30:$AR$33,$AS$26,$AS$27,$AS$28,$AQ$20,$AU$19),""),"")</f>
        <v/>
      </c>
      <c r="N5686" s="95" t="str">
        <f>IF(A5686&lt;&gt;"",IF(MID(C5686,1,1)="r",SigmaEpsReinf(J5686,$AS$42:$AS$43,$AS$41,$AS$39,$AS$40,$AQ$38),""),"")</f>
        <v/>
      </c>
      <c r="Q5686" s="92" t="str">
        <f t="shared" si="896"/>
        <v/>
      </c>
      <c r="R5686" s="92" t="str">
        <f t="shared" si="897"/>
        <v/>
      </c>
      <c r="U5686" s="5"/>
      <c r="V5686" s="5"/>
      <c r="W5686" s="94" t="str">
        <f t="shared" si="895"/>
        <v/>
      </c>
      <c r="X5686" s="94" t="str">
        <f t="shared" si="898"/>
        <v/>
      </c>
      <c r="Y5686" s="5"/>
      <c r="BK5686" s="8"/>
      <c r="BL5686" s="5"/>
      <c r="BM5686" s="5"/>
      <c r="BN5686" s="5"/>
      <c r="BO5686" s="5"/>
      <c r="BP5686" s="1"/>
      <c r="BQ5686" s="1"/>
      <c r="BR5686" s="1"/>
      <c r="BS5686" s="1"/>
      <c r="BT5686" s="1"/>
      <c r="BU5686" s="4"/>
      <c r="BV5686" s="1"/>
      <c r="BW5686" s="3"/>
      <c r="BX5686" s="4"/>
      <c r="BY5686" s="5"/>
      <c r="BZ5686" s="5"/>
      <c r="CA5686" s="5"/>
      <c r="CB5686" s="5"/>
      <c r="CC5686" s="5"/>
      <c r="CD5686" s="43"/>
    </row>
    <row r="5687" spans="1:82" x14ac:dyDescent="0.25">
      <c r="A5687" s="8"/>
      <c r="B5687" s="5"/>
      <c r="C5687" s="5"/>
      <c r="D5687" s="5"/>
      <c r="E5687" s="5"/>
      <c r="F5687" s="94" t="str">
        <f t="shared" si="889"/>
        <v/>
      </c>
      <c r="G5687" s="94" t="str">
        <f t="shared" si="890"/>
        <v/>
      </c>
      <c r="H5687" s="127" t="str">
        <f>IF(A5687&lt;&gt;"",IF(MID(C5687,1,1)="c",$AS$26,IF(MID(C5687,1,1)="r",$AS$41,IF(MID(C5687,1,1)="p",#REF!,#REF!))),"")</f>
        <v/>
      </c>
      <c r="I5687" s="92" t="str">
        <f t="shared" si="891"/>
        <v/>
      </c>
      <c r="J5687" s="92" t="str">
        <f t="shared" si="892"/>
        <v/>
      </c>
      <c r="K5687" s="92" t="str">
        <f t="shared" si="893"/>
        <v/>
      </c>
      <c r="L5687" s="92" t="str">
        <f t="shared" si="894"/>
        <v/>
      </c>
      <c r="M5687" s="95" t="str">
        <f>IF(A5687&lt;&gt;"",IF(MID(C5687,1,1)="c",SigmaEpsConcrete(I5687,$AN$30:$AN$33,$AR$30:$AR$33,$AS$26,$AS$27,$AS$28,$AQ$20,$AU$19),""),"")</f>
        <v/>
      </c>
      <c r="N5687" s="95" t="str">
        <f>IF(A5687&lt;&gt;"",IF(MID(C5687,1,1)="r",SigmaEpsReinf(J5687,$AS$42:$AS$43,$AS$41,$AS$39,$AS$40,$AQ$38),""),"")</f>
        <v/>
      </c>
      <c r="Q5687" s="92" t="str">
        <f t="shared" si="896"/>
        <v/>
      </c>
      <c r="R5687" s="92" t="str">
        <f t="shared" si="897"/>
        <v/>
      </c>
      <c r="U5687" s="5"/>
      <c r="V5687" s="5"/>
      <c r="W5687" s="94" t="str">
        <f t="shared" si="895"/>
        <v/>
      </c>
      <c r="X5687" s="94" t="str">
        <f t="shared" si="898"/>
        <v/>
      </c>
      <c r="Y5687" s="5"/>
      <c r="BK5687" s="8"/>
      <c r="BL5687" s="5"/>
      <c r="BM5687" s="5"/>
      <c r="BN5687" s="5"/>
      <c r="BO5687" s="5"/>
      <c r="BP5687" s="1"/>
      <c r="BQ5687" s="1"/>
      <c r="BR5687" s="1"/>
      <c r="BS5687" s="1"/>
      <c r="BT5687" s="1"/>
      <c r="BU5687" s="4"/>
      <c r="BV5687" s="1"/>
      <c r="BW5687" s="3"/>
      <c r="BX5687" s="4"/>
      <c r="BY5687" s="5"/>
      <c r="BZ5687" s="5"/>
      <c r="CA5687" s="5"/>
      <c r="CB5687" s="5"/>
      <c r="CC5687" s="5"/>
      <c r="CD5687" s="43"/>
    </row>
    <row r="5688" spans="1:82" x14ac:dyDescent="0.25">
      <c r="A5688" s="8"/>
      <c r="B5688" s="5"/>
      <c r="C5688" s="5"/>
      <c r="D5688" s="5"/>
      <c r="E5688" s="5"/>
      <c r="F5688" s="94" t="str">
        <f t="shared" si="889"/>
        <v/>
      </c>
      <c r="G5688" s="94" t="str">
        <f t="shared" si="890"/>
        <v/>
      </c>
      <c r="H5688" s="127" t="str">
        <f>IF(A5688&lt;&gt;"",IF(MID(C5688,1,1)="c",$AS$26,IF(MID(C5688,1,1)="r",$AS$41,IF(MID(C5688,1,1)="p",#REF!,#REF!))),"")</f>
        <v/>
      </c>
      <c r="I5688" s="92" t="str">
        <f t="shared" si="891"/>
        <v/>
      </c>
      <c r="J5688" s="92" t="str">
        <f t="shared" si="892"/>
        <v/>
      </c>
      <c r="K5688" s="92" t="str">
        <f t="shared" si="893"/>
        <v/>
      </c>
      <c r="L5688" s="92" t="str">
        <f t="shared" si="894"/>
        <v/>
      </c>
      <c r="M5688" s="95" t="str">
        <f>IF(A5688&lt;&gt;"",IF(MID(C5688,1,1)="c",SigmaEpsConcrete(I5688,$AN$30:$AN$33,$AR$30:$AR$33,$AS$26,$AS$27,$AS$28,$AQ$20,$AU$19),""),"")</f>
        <v/>
      </c>
      <c r="N5688" s="95" t="str">
        <f>IF(A5688&lt;&gt;"",IF(MID(C5688,1,1)="r",SigmaEpsReinf(J5688,$AS$42:$AS$43,$AS$41,$AS$39,$AS$40,$AQ$38),""),"")</f>
        <v/>
      </c>
      <c r="Q5688" s="92" t="str">
        <f t="shared" si="896"/>
        <v/>
      </c>
      <c r="R5688" s="92" t="str">
        <f t="shared" si="897"/>
        <v/>
      </c>
      <c r="U5688" s="5"/>
      <c r="V5688" s="5"/>
      <c r="W5688" s="94" t="str">
        <f t="shared" si="895"/>
        <v/>
      </c>
      <c r="X5688" s="94" t="str">
        <f t="shared" si="898"/>
        <v/>
      </c>
      <c r="Y5688" s="5"/>
      <c r="BK5688" s="8"/>
      <c r="BL5688" s="5"/>
      <c r="BM5688" s="5"/>
      <c r="BN5688" s="5"/>
      <c r="BO5688" s="5"/>
      <c r="BP5688" s="1"/>
      <c r="BQ5688" s="1"/>
      <c r="BR5688" s="1"/>
      <c r="BS5688" s="1"/>
      <c r="BT5688" s="1"/>
      <c r="BU5688" s="4"/>
      <c r="BV5688" s="1"/>
      <c r="BW5688" s="3"/>
      <c r="BX5688" s="4"/>
      <c r="BY5688" s="5"/>
      <c r="BZ5688" s="5"/>
      <c r="CA5688" s="5"/>
      <c r="CB5688" s="5"/>
      <c r="CC5688" s="5"/>
      <c r="CD5688" s="43"/>
    </row>
    <row r="5689" spans="1:82" x14ac:dyDescent="0.25">
      <c r="A5689" s="8"/>
      <c r="B5689" s="5"/>
      <c r="C5689" s="5"/>
      <c r="D5689" s="5"/>
      <c r="E5689" s="5"/>
      <c r="F5689" s="94" t="str">
        <f t="shared" si="889"/>
        <v/>
      </c>
      <c r="G5689" s="94" t="str">
        <f t="shared" si="890"/>
        <v/>
      </c>
      <c r="H5689" s="127" t="str">
        <f>IF(A5689&lt;&gt;"",IF(MID(C5689,1,1)="c",$AS$26,IF(MID(C5689,1,1)="r",$AS$41,IF(MID(C5689,1,1)="p",#REF!,#REF!))),"")</f>
        <v/>
      </c>
      <c r="I5689" s="92" t="str">
        <f t="shared" si="891"/>
        <v/>
      </c>
      <c r="J5689" s="92" t="str">
        <f t="shared" si="892"/>
        <v/>
      </c>
      <c r="K5689" s="92" t="str">
        <f t="shared" si="893"/>
        <v/>
      </c>
      <c r="L5689" s="92" t="str">
        <f t="shared" si="894"/>
        <v/>
      </c>
      <c r="M5689" s="95" t="str">
        <f>IF(A5689&lt;&gt;"",IF(MID(C5689,1,1)="c",SigmaEpsConcrete(I5689,$AN$30:$AN$33,$AR$30:$AR$33,$AS$26,$AS$27,$AS$28,$AQ$20,$AU$19),""),"")</f>
        <v/>
      </c>
      <c r="N5689" s="95" t="str">
        <f>IF(A5689&lt;&gt;"",IF(MID(C5689,1,1)="r",SigmaEpsReinf(J5689,$AS$42:$AS$43,$AS$41,$AS$39,$AS$40,$AQ$38),""),"")</f>
        <v/>
      </c>
      <c r="Q5689" s="92" t="str">
        <f t="shared" si="896"/>
        <v/>
      </c>
      <c r="R5689" s="92" t="str">
        <f t="shared" si="897"/>
        <v/>
      </c>
      <c r="U5689" s="5"/>
      <c r="V5689" s="5"/>
      <c r="W5689" s="94" t="str">
        <f t="shared" si="895"/>
        <v/>
      </c>
      <c r="X5689" s="94" t="str">
        <f t="shared" si="898"/>
        <v/>
      </c>
      <c r="Y5689" s="5"/>
      <c r="BK5689" s="8"/>
      <c r="BL5689" s="5"/>
      <c r="BM5689" s="5"/>
      <c r="BN5689" s="5"/>
      <c r="BO5689" s="5"/>
      <c r="BP5689" s="1"/>
      <c r="BQ5689" s="1"/>
      <c r="BR5689" s="1"/>
      <c r="BS5689" s="1"/>
      <c r="BT5689" s="1"/>
      <c r="BU5689" s="4"/>
      <c r="BV5689" s="1"/>
      <c r="BW5689" s="3"/>
      <c r="BX5689" s="4"/>
      <c r="BY5689" s="5"/>
      <c r="BZ5689" s="5"/>
      <c r="CA5689" s="5"/>
      <c r="CB5689" s="5"/>
      <c r="CC5689" s="5"/>
      <c r="CD5689" s="43"/>
    </row>
    <row r="5690" spans="1:82" x14ac:dyDescent="0.25">
      <c r="A5690" s="8"/>
      <c r="B5690" s="5"/>
      <c r="C5690" s="5"/>
      <c r="D5690" s="5"/>
      <c r="E5690" s="5"/>
      <c r="F5690" s="94" t="str">
        <f t="shared" si="889"/>
        <v/>
      </c>
      <c r="G5690" s="94" t="str">
        <f t="shared" si="890"/>
        <v/>
      </c>
      <c r="H5690" s="127" t="str">
        <f>IF(A5690&lt;&gt;"",IF(MID(C5690,1,1)="c",$AS$26,IF(MID(C5690,1,1)="r",$AS$41,IF(MID(C5690,1,1)="p",#REF!,#REF!))),"")</f>
        <v/>
      </c>
      <c r="I5690" s="92" t="str">
        <f t="shared" si="891"/>
        <v/>
      </c>
      <c r="J5690" s="92" t="str">
        <f t="shared" si="892"/>
        <v/>
      </c>
      <c r="K5690" s="92" t="str">
        <f t="shared" si="893"/>
        <v/>
      </c>
      <c r="L5690" s="92" t="str">
        <f t="shared" si="894"/>
        <v/>
      </c>
      <c r="M5690" s="95" t="str">
        <f>IF(A5690&lt;&gt;"",IF(MID(C5690,1,1)="c",SigmaEpsConcrete(I5690,$AN$30:$AN$33,$AR$30:$AR$33,$AS$26,$AS$27,$AS$28,$AQ$20,$AU$19),""),"")</f>
        <v/>
      </c>
      <c r="N5690" s="95" t="str">
        <f>IF(A5690&lt;&gt;"",IF(MID(C5690,1,1)="r",SigmaEpsReinf(J5690,$AS$42:$AS$43,$AS$41,$AS$39,$AS$40,$AQ$38),""),"")</f>
        <v/>
      </c>
      <c r="Q5690" s="92" t="str">
        <f t="shared" si="896"/>
        <v/>
      </c>
      <c r="R5690" s="92" t="str">
        <f t="shared" si="897"/>
        <v/>
      </c>
      <c r="U5690" s="5"/>
      <c r="V5690" s="5"/>
      <c r="W5690" s="94" t="str">
        <f t="shared" si="895"/>
        <v/>
      </c>
      <c r="X5690" s="94" t="str">
        <f t="shared" si="898"/>
        <v/>
      </c>
      <c r="Y5690" s="5"/>
      <c r="BK5690" s="8"/>
      <c r="BL5690" s="5"/>
      <c r="BM5690" s="5"/>
      <c r="BN5690" s="5"/>
      <c r="BO5690" s="5"/>
      <c r="BP5690" s="1"/>
      <c r="BQ5690" s="1"/>
      <c r="BR5690" s="1"/>
      <c r="BS5690" s="1"/>
      <c r="BT5690" s="1"/>
      <c r="BU5690" s="4"/>
      <c r="BV5690" s="1"/>
      <c r="BW5690" s="3"/>
      <c r="BX5690" s="4"/>
      <c r="BY5690" s="5"/>
      <c r="BZ5690" s="5"/>
      <c r="CA5690" s="5"/>
      <c r="CB5690" s="5"/>
      <c r="CC5690" s="5"/>
      <c r="CD5690" s="43"/>
    </row>
    <row r="5691" spans="1:82" x14ac:dyDescent="0.25">
      <c r="A5691" s="8"/>
      <c r="B5691" s="5"/>
      <c r="C5691" s="5"/>
      <c r="D5691" s="5"/>
      <c r="E5691" s="5"/>
      <c r="F5691" s="94" t="str">
        <f t="shared" si="889"/>
        <v/>
      </c>
      <c r="G5691" s="94" t="str">
        <f t="shared" si="890"/>
        <v/>
      </c>
      <c r="H5691" s="127" t="str">
        <f>IF(A5691&lt;&gt;"",IF(MID(C5691,1,1)="c",$AS$26,IF(MID(C5691,1,1)="r",$AS$41,IF(MID(C5691,1,1)="p",#REF!,#REF!))),"")</f>
        <v/>
      </c>
      <c r="I5691" s="92" t="str">
        <f t="shared" si="891"/>
        <v/>
      </c>
      <c r="J5691" s="92" t="str">
        <f t="shared" si="892"/>
        <v/>
      </c>
      <c r="K5691" s="92" t="str">
        <f t="shared" si="893"/>
        <v/>
      </c>
      <c r="L5691" s="92" t="str">
        <f t="shared" si="894"/>
        <v/>
      </c>
      <c r="M5691" s="95" t="str">
        <f>IF(A5691&lt;&gt;"",IF(MID(C5691,1,1)="c",SigmaEpsConcrete(I5691,$AN$30:$AN$33,$AR$30:$AR$33,$AS$26,$AS$27,$AS$28,$AQ$20,$AU$19),""),"")</f>
        <v/>
      </c>
      <c r="N5691" s="95" t="str">
        <f>IF(A5691&lt;&gt;"",IF(MID(C5691,1,1)="r",SigmaEpsReinf(J5691,$AS$42:$AS$43,$AS$41,$AS$39,$AS$40,$AQ$38),""),"")</f>
        <v/>
      </c>
      <c r="Q5691" s="92" t="str">
        <f t="shared" si="896"/>
        <v/>
      </c>
      <c r="R5691" s="92" t="str">
        <f t="shared" si="897"/>
        <v/>
      </c>
      <c r="U5691" s="5"/>
      <c r="V5691" s="5"/>
      <c r="W5691" s="94" t="str">
        <f t="shared" si="895"/>
        <v/>
      </c>
      <c r="X5691" s="94" t="str">
        <f t="shared" si="898"/>
        <v/>
      </c>
      <c r="Y5691" s="5"/>
      <c r="BK5691" s="8"/>
      <c r="BL5691" s="5"/>
      <c r="BM5691" s="5"/>
      <c r="BN5691" s="5"/>
      <c r="BO5691" s="5"/>
      <c r="BP5691" s="1"/>
      <c r="BQ5691" s="1"/>
      <c r="BR5691" s="1"/>
      <c r="BS5691" s="1"/>
      <c r="BT5691" s="1"/>
      <c r="BU5691" s="4"/>
      <c r="BV5691" s="1"/>
      <c r="BW5691" s="3"/>
      <c r="BX5691" s="4"/>
      <c r="BY5691" s="5"/>
      <c r="BZ5691" s="5"/>
      <c r="CA5691" s="5"/>
      <c r="CB5691" s="5"/>
      <c r="CC5691" s="5"/>
      <c r="CD5691" s="43"/>
    </row>
    <row r="5692" spans="1:82" x14ac:dyDescent="0.25">
      <c r="A5692" s="8"/>
      <c r="B5692" s="5"/>
      <c r="C5692" s="5"/>
      <c r="D5692" s="5"/>
      <c r="E5692" s="5"/>
      <c r="F5692" s="94" t="str">
        <f t="shared" si="889"/>
        <v/>
      </c>
      <c r="G5692" s="94" t="str">
        <f t="shared" si="890"/>
        <v/>
      </c>
      <c r="H5692" s="127" t="str">
        <f>IF(A5692&lt;&gt;"",IF(MID(C5692,1,1)="c",$AS$26,IF(MID(C5692,1,1)="r",$AS$41,IF(MID(C5692,1,1)="p",#REF!,#REF!))),"")</f>
        <v/>
      </c>
      <c r="I5692" s="92" t="str">
        <f t="shared" si="891"/>
        <v/>
      </c>
      <c r="J5692" s="92" t="str">
        <f t="shared" si="892"/>
        <v/>
      </c>
      <c r="K5692" s="92" t="str">
        <f t="shared" si="893"/>
        <v/>
      </c>
      <c r="L5692" s="92" t="str">
        <f t="shared" si="894"/>
        <v/>
      </c>
      <c r="M5692" s="95" t="str">
        <f>IF(A5692&lt;&gt;"",IF(MID(C5692,1,1)="c",SigmaEpsConcrete(I5692,$AN$30:$AN$33,$AR$30:$AR$33,$AS$26,$AS$27,$AS$28,$AQ$20,$AU$19),""),"")</f>
        <v/>
      </c>
      <c r="N5692" s="95" t="str">
        <f>IF(A5692&lt;&gt;"",IF(MID(C5692,1,1)="r",SigmaEpsReinf(J5692,$AS$42:$AS$43,$AS$41,$AS$39,$AS$40,$AQ$38),""),"")</f>
        <v/>
      </c>
      <c r="Q5692" s="92" t="str">
        <f t="shared" si="896"/>
        <v/>
      </c>
      <c r="R5692" s="92" t="str">
        <f t="shared" si="897"/>
        <v/>
      </c>
      <c r="U5692" s="5"/>
      <c r="V5692" s="5"/>
      <c r="W5692" s="94" t="str">
        <f t="shared" si="895"/>
        <v/>
      </c>
      <c r="X5692" s="94" t="str">
        <f t="shared" si="898"/>
        <v/>
      </c>
      <c r="Y5692" s="5"/>
      <c r="BK5692" s="8"/>
      <c r="BL5692" s="5"/>
      <c r="BM5692" s="5"/>
      <c r="BN5692" s="5"/>
      <c r="BO5692" s="5"/>
      <c r="BP5692" s="1"/>
      <c r="BQ5692" s="1"/>
      <c r="BR5692" s="1"/>
      <c r="BS5692" s="1"/>
      <c r="BT5692" s="1"/>
      <c r="BU5692" s="4"/>
      <c r="BV5692" s="1"/>
      <c r="BW5692" s="3"/>
      <c r="BX5692" s="4"/>
      <c r="BY5692" s="5"/>
      <c r="BZ5692" s="5"/>
      <c r="CA5692" s="5"/>
      <c r="CB5692" s="5"/>
      <c r="CC5692" s="5"/>
      <c r="CD5692" s="43"/>
    </row>
    <row r="5693" spans="1:82" x14ac:dyDescent="0.25">
      <c r="A5693" s="8"/>
      <c r="B5693" s="5"/>
      <c r="C5693" s="5"/>
      <c r="D5693" s="5"/>
      <c r="E5693" s="5"/>
      <c r="F5693" s="94" t="str">
        <f t="shared" si="889"/>
        <v/>
      </c>
      <c r="G5693" s="94" t="str">
        <f t="shared" si="890"/>
        <v/>
      </c>
      <c r="H5693" s="127" t="str">
        <f>IF(A5693&lt;&gt;"",IF(MID(C5693,1,1)="c",$AS$26,IF(MID(C5693,1,1)="r",$AS$41,IF(MID(C5693,1,1)="p",#REF!,#REF!))),"")</f>
        <v/>
      </c>
      <c r="I5693" s="92" t="str">
        <f t="shared" si="891"/>
        <v/>
      </c>
      <c r="J5693" s="92" t="str">
        <f t="shared" si="892"/>
        <v/>
      </c>
      <c r="K5693" s="92" t="str">
        <f t="shared" si="893"/>
        <v/>
      </c>
      <c r="L5693" s="92" t="str">
        <f t="shared" si="894"/>
        <v/>
      </c>
      <c r="M5693" s="95" t="str">
        <f>IF(A5693&lt;&gt;"",IF(MID(C5693,1,1)="c",SigmaEpsConcrete(I5693,$AN$30:$AN$33,$AR$30:$AR$33,$AS$26,$AS$27,$AS$28,$AQ$20,$AU$19),""),"")</f>
        <v/>
      </c>
      <c r="N5693" s="95" t="str">
        <f>IF(A5693&lt;&gt;"",IF(MID(C5693,1,1)="r",SigmaEpsReinf(J5693,$AS$42:$AS$43,$AS$41,$AS$39,$AS$40,$AQ$38),""),"")</f>
        <v/>
      </c>
      <c r="Q5693" s="92" t="str">
        <f t="shared" si="896"/>
        <v/>
      </c>
      <c r="R5693" s="92" t="str">
        <f t="shared" si="897"/>
        <v/>
      </c>
      <c r="U5693" s="5"/>
      <c r="V5693" s="5"/>
      <c r="W5693" s="94" t="str">
        <f t="shared" si="895"/>
        <v/>
      </c>
      <c r="X5693" s="94" t="str">
        <f t="shared" si="898"/>
        <v/>
      </c>
      <c r="Y5693" s="5"/>
      <c r="BK5693" s="8"/>
      <c r="BL5693" s="5"/>
      <c r="BM5693" s="5"/>
      <c r="BN5693" s="5"/>
      <c r="BO5693" s="5"/>
      <c r="BP5693" s="1"/>
      <c r="BQ5693" s="1"/>
      <c r="BR5693" s="1"/>
      <c r="BS5693" s="1"/>
      <c r="BT5693" s="1"/>
      <c r="BU5693" s="4"/>
      <c r="BV5693" s="1"/>
      <c r="BW5693" s="3"/>
      <c r="BX5693" s="4"/>
      <c r="BY5693" s="5"/>
      <c r="BZ5693" s="5"/>
      <c r="CA5693" s="5"/>
      <c r="CB5693" s="5"/>
      <c r="CC5693" s="5"/>
      <c r="CD5693" s="43"/>
    </row>
    <row r="5694" spans="1:82" x14ac:dyDescent="0.25">
      <c r="A5694" s="8"/>
      <c r="B5694" s="5"/>
      <c r="C5694" s="5"/>
      <c r="D5694" s="5"/>
      <c r="E5694" s="5"/>
      <c r="F5694" s="94" t="str">
        <f t="shared" si="889"/>
        <v/>
      </c>
      <c r="G5694" s="94" t="str">
        <f t="shared" si="890"/>
        <v/>
      </c>
      <c r="H5694" s="127" t="str">
        <f>IF(A5694&lt;&gt;"",IF(MID(C5694,1,1)="c",$AS$26,IF(MID(C5694,1,1)="r",$AS$41,IF(MID(C5694,1,1)="p",#REF!,#REF!))),"")</f>
        <v/>
      </c>
      <c r="I5694" s="92" t="str">
        <f t="shared" si="891"/>
        <v/>
      </c>
      <c r="J5694" s="92" t="str">
        <f t="shared" si="892"/>
        <v/>
      </c>
      <c r="K5694" s="92" t="str">
        <f t="shared" si="893"/>
        <v/>
      </c>
      <c r="L5694" s="92" t="str">
        <f t="shared" si="894"/>
        <v/>
      </c>
      <c r="M5694" s="95" t="str">
        <f>IF(A5694&lt;&gt;"",IF(MID(C5694,1,1)="c",SigmaEpsConcrete(I5694,$AN$30:$AN$33,$AR$30:$AR$33,$AS$26,$AS$27,$AS$28,$AQ$20,$AU$19),""),"")</f>
        <v/>
      </c>
      <c r="N5694" s="95" t="str">
        <f>IF(A5694&lt;&gt;"",IF(MID(C5694,1,1)="r",SigmaEpsReinf(J5694,$AS$42:$AS$43,$AS$41,$AS$39,$AS$40,$AQ$38),""),"")</f>
        <v/>
      </c>
      <c r="Q5694" s="92" t="str">
        <f t="shared" si="896"/>
        <v/>
      </c>
      <c r="R5694" s="92" t="str">
        <f t="shared" si="897"/>
        <v/>
      </c>
      <c r="U5694" s="5"/>
      <c r="V5694" s="5"/>
      <c r="W5694" s="94" t="str">
        <f t="shared" si="895"/>
        <v/>
      </c>
      <c r="X5694" s="94" t="str">
        <f t="shared" si="898"/>
        <v/>
      </c>
      <c r="Y5694" s="5"/>
      <c r="BK5694" s="8"/>
      <c r="BL5694" s="5"/>
      <c r="BM5694" s="5"/>
      <c r="BN5694" s="5"/>
      <c r="BO5694" s="5"/>
      <c r="BP5694" s="1"/>
      <c r="BQ5694" s="1"/>
      <c r="BR5694" s="1"/>
      <c r="BS5694" s="1"/>
      <c r="BT5694" s="1"/>
      <c r="BU5694" s="4"/>
      <c r="BV5694" s="1"/>
      <c r="BW5694" s="3"/>
      <c r="BX5694" s="4"/>
      <c r="BY5694" s="5"/>
      <c r="BZ5694" s="5"/>
      <c r="CA5694" s="5"/>
      <c r="CB5694" s="5"/>
      <c r="CC5694" s="5"/>
      <c r="CD5694" s="43"/>
    </row>
    <row r="5695" spans="1:82" x14ac:dyDescent="0.25">
      <c r="A5695" s="8"/>
      <c r="B5695" s="5"/>
      <c r="C5695" s="5"/>
      <c r="D5695" s="5"/>
      <c r="E5695" s="5"/>
      <c r="F5695" s="94" t="str">
        <f t="shared" si="889"/>
        <v/>
      </c>
      <c r="G5695" s="94" t="str">
        <f t="shared" si="890"/>
        <v/>
      </c>
      <c r="H5695" s="127" t="str">
        <f>IF(A5695&lt;&gt;"",IF(MID(C5695,1,1)="c",$AS$26,IF(MID(C5695,1,1)="r",$AS$41,IF(MID(C5695,1,1)="p",#REF!,#REF!))),"")</f>
        <v/>
      </c>
      <c r="I5695" s="92" t="str">
        <f t="shared" si="891"/>
        <v/>
      </c>
      <c r="J5695" s="92" t="str">
        <f t="shared" si="892"/>
        <v/>
      </c>
      <c r="K5695" s="92" t="str">
        <f t="shared" si="893"/>
        <v/>
      </c>
      <c r="L5695" s="92" t="str">
        <f t="shared" si="894"/>
        <v/>
      </c>
      <c r="M5695" s="95" t="str">
        <f>IF(A5695&lt;&gt;"",IF(MID(C5695,1,1)="c",SigmaEpsConcrete(I5695,$AN$30:$AN$33,$AR$30:$AR$33,$AS$26,$AS$27,$AS$28,$AQ$20,$AU$19),""),"")</f>
        <v/>
      </c>
      <c r="N5695" s="95" t="str">
        <f>IF(A5695&lt;&gt;"",IF(MID(C5695,1,1)="r",SigmaEpsReinf(J5695,$AS$42:$AS$43,$AS$41,$AS$39,$AS$40,$AQ$38),""),"")</f>
        <v/>
      </c>
      <c r="Q5695" s="92" t="str">
        <f t="shared" si="896"/>
        <v/>
      </c>
      <c r="R5695" s="92" t="str">
        <f t="shared" si="897"/>
        <v/>
      </c>
      <c r="U5695" s="5"/>
      <c r="V5695" s="5"/>
      <c r="W5695" s="94" t="str">
        <f t="shared" si="895"/>
        <v/>
      </c>
      <c r="X5695" s="94" t="str">
        <f t="shared" si="898"/>
        <v/>
      </c>
      <c r="Y5695" s="5"/>
      <c r="BK5695" s="8"/>
      <c r="BL5695" s="5"/>
      <c r="BM5695" s="5"/>
      <c r="BN5695" s="5"/>
      <c r="BO5695" s="5"/>
      <c r="BP5695" s="1"/>
      <c r="BQ5695" s="1"/>
      <c r="BR5695" s="1"/>
      <c r="BS5695" s="1"/>
      <c r="BT5695" s="1"/>
      <c r="BU5695" s="4"/>
      <c r="BV5695" s="1"/>
      <c r="BW5695" s="3"/>
      <c r="BX5695" s="4"/>
      <c r="BY5695" s="5"/>
      <c r="BZ5695" s="5"/>
      <c r="CA5695" s="5"/>
      <c r="CB5695" s="5"/>
      <c r="CC5695" s="5"/>
      <c r="CD5695" s="43"/>
    </row>
    <row r="5696" spans="1:82" x14ac:dyDescent="0.25">
      <c r="A5696" s="8"/>
      <c r="B5696" s="5"/>
      <c r="C5696" s="5"/>
      <c r="D5696" s="5"/>
      <c r="E5696" s="5"/>
      <c r="F5696" s="94" t="str">
        <f t="shared" si="889"/>
        <v/>
      </c>
      <c r="G5696" s="94" t="str">
        <f t="shared" si="890"/>
        <v/>
      </c>
      <c r="H5696" s="127" t="str">
        <f>IF(A5696&lt;&gt;"",IF(MID(C5696,1,1)="c",$AS$26,IF(MID(C5696,1,1)="r",$AS$41,IF(MID(C5696,1,1)="p",#REF!,#REF!))),"")</f>
        <v/>
      </c>
      <c r="I5696" s="92" t="str">
        <f t="shared" si="891"/>
        <v/>
      </c>
      <c r="J5696" s="92" t="str">
        <f t="shared" si="892"/>
        <v/>
      </c>
      <c r="K5696" s="92" t="str">
        <f t="shared" si="893"/>
        <v/>
      </c>
      <c r="L5696" s="92" t="str">
        <f t="shared" si="894"/>
        <v/>
      </c>
      <c r="M5696" s="95" t="str">
        <f>IF(A5696&lt;&gt;"",IF(MID(C5696,1,1)="c",SigmaEpsConcrete(I5696,$AN$30:$AN$33,$AR$30:$AR$33,$AS$26,$AS$27,$AS$28,$AQ$20,$AU$19),""),"")</f>
        <v/>
      </c>
      <c r="N5696" s="95" t="str">
        <f>IF(A5696&lt;&gt;"",IF(MID(C5696,1,1)="r",SigmaEpsReinf(J5696,$AS$42:$AS$43,$AS$41,$AS$39,$AS$40,$AQ$38),""),"")</f>
        <v/>
      </c>
      <c r="Q5696" s="92" t="str">
        <f t="shared" si="896"/>
        <v/>
      </c>
      <c r="R5696" s="92" t="str">
        <f t="shared" si="897"/>
        <v/>
      </c>
      <c r="U5696" s="5"/>
      <c r="V5696" s="5"/>
      <c r="W5696" s="94" t="str">
        <f t="shared" si="895"/>
        <v/>
      </c>
      <c r="X5696" s="94" t="str">
        <f t="shared" si="898"/>
        <v/>
      </c>
      <c r="Y5696" s="5"/>
      <c r="BK5696" s="8"/>
      <c r="BL5696" s="5"/>
      <c r="BM5696" s="5"/>
      <c r="BN5696" s="5"/>
      <c r="BO5696" s="5"/>
      <c r="BP5696" s="1"/>
      <c r="BQ5696" s="1"/>
      <c r="BR5696" s="1"/>
      <c r="BS5696" s="1"/>
      <c r="BT5696" s="1"/>
      <c r="BU5696" s="4"/>
      <c r="BV5696" s="1"/>
      <c r="BW5696" s="3"/>
      <c r="BX5696" s="4"/>
      <c r="BY5696" s="5"/>
      <c r="BZ5696" s="5"/>
      <c r="CA5696" s="5"/>
      <c r="CB5696" s="5"/>
      <c r="CC5696" s="5"/>
      <c r="CD5696" s="43"/>
    </row>
    <row r="5697" spans="1:82" x14ac:dyDescent="0.25">
      <c r="A5697" s="8"/>
      <c r="B5697" s="5"/>
      <c r="C5697" s="5"/>
      <c r="D5697" s="5"/>
      <c r="E5697" s="5"/>
      <c r="F5697" s="94" t="str">
        <f t="shared" si="889"/>
        <v/>
      </c>
      <c r="G5697" s="94" t="str">
        <f t="shared" si="890"/>
        <v/>
      </c>
      <c r="H5697" s="127" t="str">
        <f>IF(A5697&lt;&gt;"",IF(MID(C5697,1,1)="c",$AS$26,IF(MID(C5697,1,1)="r",$AS$41,IF(MID(C5697,1,1)="p",#REF!,#REF!))),"")</f>
        <v/>
      </c>
      <c r="I5697" s="92" t="str">
        <f t="shared" si="891"/>
        <v/>
      </c>
      <c r="J5697" s="92" t="str">
        <f t="shared" si="892"/>
        <v/>
      </c>
      <c r="K5697" s="92" t="str">
        <f t="shared" si="893"/>
        <v/>
      </c>
      <c r="L5697" s="92" t="str">
        <f t="shared" si="894"/>
        <v/>
      </c>
      <c r="M5697" s="95" t="str">
        <f>IF(A5697&lt;&gt;"",IF(MID(C5697,1,1)="c",SigmaEpsConcrete(I5697,$AN$30:$AN$33,$AR$30:$AR$33,$AS$26,$AS$27,$AS$28,$AQ$20,$AU$19),""),"")</f>
        <v/>
      </c>
      <c r="N5697" s="95" t="str">
        <f>IF(A5697&lt;&gt;"",IF(MID(C5697,1,1)="r",SigmaEpsReinf(J5697,$AS$42:$AS$43,$AS$41,$AS$39,$AS$40,$AQ$38),""),"")</f>
        <v/>
      </c>
      <c r="Q5697" s="92" t="str">
        <f t="shared" si="896"/>
        <v/>
      </c>
      <c r="R5697" s="92" t="str">
        <f t="shared" si="897"/>
        <v/>
      </c>
      <c r="U5697" s="5"/>
      <c r="V5697" s="5"/>
      <c r="W5697" s="94" t="str">
        <f t="shared" si="895"/>
        <v/>
      </c>
      <c r="X5697" s="94" t="str">
        <f t="shared" si="898"/>
        <v/>
      </c>
      <c r="Y5697" s="5"/>
      <c r="BK5697" s="8"/>
      <c r="BL5697" s="5"/>
      <c r="BM5697" s="5"/>
      <c r="BN5697" s="5"/>
      <c r="BO5697" s="5"/>
      <c r="BP5697" s="1"/>
      <c r="BQ5697" s="1"/>
      <c r="BR5697" s="1"/>
      <c r="BS5697" s="1"/>
      <c r="BT5697" s="1"/>
      <c r="BU5697" s="4"/>
      <c r="BV5697" s="1"/>
      <c r="BW5697" s="3"/>
      <c r="BX5697" s="4"/>
      <c r="BY5697" s="5"/>
      <c r="BZ5697" s="5"/>
      <c r="CA5697" s="5"/>
      <c r="CB5697" s="5"/>
      <c r="CC5697" s="5"/>
      <c r="CD5697" s="43"/>
    </row>
    <row r="5698" spans="1:82" x14ac:dyDescent="0.25">
      <c r="A5698" s="8"/>
      <c r="B5698" s="5"/>
      <c r="C5698" s="5"/>
      <c r="D5698" s="5"/>
      <c r="E5698" s="5"/>
      <c r="F5698" s="94" t="str">
        <f t="shared" si="889"/>
        <v/>
      </c>
      <c r="G5698" s="94" t="str">
        <f t="shared" si="890"/>
        <v/>
      </c>
      <c r="H5698" s="127" t="str">
        <f>IF(A5698&lt;&gt;"",IF(MID(C5698,1,1)="c",$AS$26,IF(MID(C5698,1,1)="r",$AS$41,IF(MID(C5698,1,1)="p",#REF!,#REF!))),"")</f>
        <v/>
      </c>
      <c r="I5698" s="92" t="str">
        <f t="shared" si="891"/>
        <v/>
      </c>
      <c r="J5698" s="92" t="str">
        <f t="shared" si="892"/>
        <v/>
      </c>
      <c r="K5698" s="92" t="str">
        <f t="shared" si="893"/>
        <v/>
      </c>
      <c r="L5698" s="92" t="str">
        <f t="shared" si="894"/>
        <v/>
      </c>
      <c r="M5698" s="95" t="str">
        <f>IF(A5698&lt;&gt;"",IF(MID(C5698,1,1)="c",SigmaEpsConcrete(I5698,$AN$30:$AN$33,$AR$30:$AR$33,$AS$26,$AS$27,$AS$28,$AQ$20,$AU$19),""),"")</f>
        <v/>
      </c>
      <c r="N5698" s="95" t="str">
        <f>IF(A5698&lt;&gt;"",IF(MID(C5698,1,1)="r",SigmaEpsReinf(J5698,$AS$42:$AS$43,$AS$41,$AS$39,$AS$40,$AQ$38),""),"")</f>
        <v/>
      </c>
      <c r="Q5698" s="92" t="str">
        <f t="shared" si="896"/>
        <v/>
      </c>
      <c r="R5698" s="92" t="str">
        <f t="shared" si="897"/>
        <v/>
      </c>
      <c r="U5698" s="5"/>
      <c r="V5698" s="5"/>
      <c r="W5698" s="94" t="str">
        <f t="shared" si="895"/>
        <v/>
      </c>
      <c r="X5698" s="94" t="str">
        <f t="shared" si="898"/>
        <v/>
      </c>
      <c r="Y5698" s="5"/>
      <c r="BK5698" s="8"/>
      <c r="BL5698" s="5"/>
      <c r="BM5698" s="5"/>
      <c r="BN5698" s="5"/>
      <c r="BO5698" s="5"/>
      <c r="BP5698" s="1"/>
      <c r="BQ5698" s="1"/>
      <c r="BR5698" s="1"/>
      <c r="BS5698" s="1"/>
      <c r="BT5698" s="1"/>
      <c r="BU5698" s="4"/>
      <c r="BV5698" s="1"/>
      <c r="BW5698" s="3"/>
      <c r="BX5698" s="4"/>
      <c r="BY5698" s="5"/>
      <c r="BZ5698" s="5"/>
      <c r="CA5698" s="5"/>
      <c r="CB5698" s="5"/>
      <c r="CC5698" s="5"/>
      <c r="CD5698" s="43"/>
    </row>
    <row r="5699" spans="1:82" x14ac:dyDescent="0.25">
      <c r="A5699" s="8"/>
      <c r="B5699" s="5"/>
      <c r="C5699" s="5"/>
      <c r="D5699" s="5"/>
      <c r="E5699" s="5"/>
      <c r="F5699" s="94" t="str">
        <f t="shared" si="889"/>
        <v/>
      </c>
      <c r="G5699" s="94" t="str">
        <f t="shared" si="890"/>
        <v/>
      </c>
      <c r="H5699" s="127" t="str">
        <f>IF(A5699&lt;&gt;"",IF(MID(C5699,1,1)="c",$AS$26,IF(MID(C5699,1,1)="r",$AS$41,IF(MID(C5699,1,1)="p",#REF!,#REF!))),"")</f>
        <v/>
      </c>
      <c r="I5699" s="92" t="str">
        <f t="shared" si="891"/>
        <v/>
      </c>
      <c r="J5699" s="92" t="str">
        <f t="shared" si="892"/>
        <v/>
      </c>
      <c r="K5699" s="92" t="str">
        <f t="shared" si="893"/>
        <v/>
      </c>
      <c r="L5699" s="92" t="str">
        <f t="shared" si="894"/>
        <v/>
      </c>
      <c r="M5699" s="95" t="str">
        <f>IF(A5699&lt;&gt;"",IF(MID(C5699,1,1)="c",SigmaEpsConcrete(I5699,$AN$30:$AN$33,$AR$30:$AR$33,$AS$26,$AS$27,$AS$28,$AQ$20,$AU$19),""),"")</f>
        <v/>
      </c>
      <c r="N5699" s="95" t="str">
        <f>IF(A5699&lt;&gt;"",IF(MID(C5699,1,1)="r",SigmaEpsReinf(J5699,$AS$42:$AS$43,$AS$41,$AS$39,$AS$40,$AQ$38),""),"")</f>
        <v/>
      </c>
      <c r="Q5699" s="92" t="str">
        <f t="shared" si="896"/>
        <v/>
      </c>
      <c r="R5699" s="92" t="str">
        <f t="shared" si="897"/>
        <v/>
      </c>
      <c r="U5699" s="5"/>
      <c r="V5699" s="5"/>
      <c r="W5699" s="94" t="str">
        <f t="shared" si="895"/>
        <v/>
      </c>
      <c r="X5699" s="94" t="str">
        <f t="shared" si="898"/>
        <v/>
      </c>
      <c r="Y5699" s="5"/>
      <c r="BK5699" s="8"/>
      <c r="BL5699" s="5"/>
      <c r="BM5699" s="5"/>
      <c r="BN5699" s="5"/>
      <c r="BO5699" s="5"/>
      <c r="BP5699" s="1"/>
      <c r="BQ5699" s="1"/>
      <c r="BR5699" s="1"/>
      <c r="BS5699" s="1"/>
      <c r="BT5699" s="1"/>
      <c r="BU5699" s="4"/>
      <c r="BV5699" s="1"/>
      <c r="BW5699" s="3"/>
      <c r="BX5699" s="4"/>
      <c r="BY5699" s="5"/>
      <c r="BZ5699" s="5"/>
      <c r="CA5699" s="5"/>
      <c r="CB5699" s="5"/>
      <c r="CC5699" s="5"/>
      <c r="CD5699" s="43"/>
    </row>
    <row r="5700" spans="1:82" x14ac:dyDescent="0.25">
      <c r="A5700" s="8"/>
      <c r="B5700" s="5"/>
      <c r="C5700" s="5"/>
      <c r="D5700" s="5"/>
      <c r="E5700" s="5"/>
      <c r="F5700" s="94" t="str">
        <f t="shared" si="889"/>
        <v/>
      </c>
      <c r="G5700" s="94" t="str">
        <f t="shared" si="890"/>
        <v/>
      </c>
      <c r="H5700" s="127" t="str">
        <f>IF(A5700&lt;&gt;"",IF(MID(C5700,1,1)="c",$AS$26,IF(MID(C5700,1,1)="r",$AS$41,IF(MID(C5700,1,1)="p",#REF!,#REF!))),"")</f>
        <v/>
      </c>
      <c r="I5700" s="92" t="str">
        <f t="shared" si="891"/>
        <v/>
      </c>
      <c r="J5700" s="92" t="str">
        <f t="shared" si="892"/>
        <v/>
      </c>
      <c r="K5700" s="92" t="str">
        <f t="shared" si="893"/>
        <v/>
      </c>
      <c r="L5700" s="92" t="str">
        <f t="shared" si="894"/>
        <v/>
      </c>
      <c r="M5700" s="95" t="str">
        <f>IF(A5700&lt;&gt;"",IF(MID(C5700,1,1)="c",SigmaEpsConcrete(I5700,$AN$30:$AN$33,$AR$30:$AR$33,$AS$26,$AS$27,$AS$28,$AQ$20,$AU$19),""),"")</f>
        <v/>
      </c>
      <c r="N5700" s="95" t="str">
        <f>IF(A5700&lt;&gt;"",IF(MID(C5700,1,1)="r",SigmaEpsReinf(J5700,$AS$42:$AS$43,$AS$41,$AS$39,$AS$40,$AQ$38),""),"")</f>
        <v/>
      </c>
      <c r="Q5700" s="92" t="str">
        <f t="shared" si="896"/>
        <v/>
      </c>
      <c r="R5700" s="92" t="str">
        <f t="shared" si="897"/>
        <v/>
      </c>
      <c r="U5700" s="5"/>
      <c r="V5700" s="5"/>
      <c r="W5700" s="94" t="str">
        <f t="shared" si="895"/>
        <v/>
      </c>
      <c r="X5700" s="94" t="str">
        <f t="shared" si="898"/>
        <v/>
      </c>
      <c r="Y5700" s="5"/>
      <c r="BK5700" s="8"/>
      <c r="BL5700" s="5"/>
      <c r="BM5700" s="5"/>
      <c r="BN5700" s="5"/>
      <c r="BO5700" s="5"/>
      <c r="BP5700" s="1"/>
      <c r="BQ5700" s="1"/>
      <c r="BR5700" s="1"/>
      <c r="BS5700" s="1"/>
      <c r="BT5700" s="1"/>
      <c r="BU5700" s="4"/>
      <c r="BV5700" s="1"/>
      <c r="BW5700" s="3"/>
      <c r="BX5700" s="4"/>
      <c r="BY5700" s="5"/>
      <c r="BZ5700" s="5"/>
      <c r="CA5700" s="5"/>
      <c r="CB5700" s="5"/>
      <c r="CC5700" s="5"/>
      <c r="CD5700" s="43"/>
    </row>
    <row r="5701" spans="1:82" x14ac:dyDescent="0.25">
      <c r="A5701" s="8"/>
      <c r="B5701" s="5"/>
      <c r="C5701" s="5"/>
      <c r="D5701" s="5"/>
      <c r="E5701" s="5"/>
      <c r="F5701" s="94" t="str">
        <f t="shared" si="889"/>
        <v/>
      </c>
      <c r="G5701" s="94" t="str">
        <f t="shared" si="890"/>
        <v/>
      </c>
      <c r="H5701" s="127" t="str">
        <f>IF(A5701&lt;&gt;"",IF(MID(C5701,1,1)="c",$AS$26,IF(MID(C5701,1,1)="r",$AS$41,IF(MID(C5701,1,1)="p",#REF!,#REF!))),"")</f>
        <v/>
      </c>
      <c r="I5701" s="92" t="str">
        <f t="shared" si="891"/>
        <v/>
      </c>
      <c r="J5701" s="92" t="str">
        <f t="shared" si="892"/>
        <v/>
      </c>
      <c r="K5701" s="92" t="str">
        <f t="shared" si="893"/>
        <v/>
      </c>
      <c r="L5701" s="92" t="str">
        <f t="shared" si="894"/>
        <v/>
      </c>
      <c r="M5701" s="95" t="str">
        <f>IF(A5701&lt;&gt;"",IF(MID(C5701,1,1)="c",SigmaEpsConcrete(I5701,$AN$30:$AN$33,$AR$30:$AR$33,$AS$26,$AS$27,$AS$28,$AQ$20,$AU$19),""),"")</f>
        <v/>
      </c>
      <c r="N5701" s="95" t="str">
        <f>IF(A5701&lt;&gt;"",IF(MID(C5701,1,1)="r",SigmaEpsReinf(J5701,$AS$42:$AS$43,$AS$41,$AS$39,$AS$40,$AQ$38),""),"")</f>
        <v/>
      </c>
      <c r="Q5701" s="92" t="str">
        <f t="shared" si="896"/>
        <v/>
      </c>
      <c r="R5701" s="92" t="str">
        <f t="shared" si="897"/>
        <v/>
      </c>
      <c r="U5701" s="5"/>
      <c r="V5701" s="5"/>
      <c r="W5701" s="94" t="str">
        <f t="shared" si="895"/>
        <v/>
      </c>
      <c r="X5701" s="94" t="str">
        <f t="shared" si="898"/>
        <v/>
      </c>
      <c r="Y5701" s="5"/>
      <c r="BK5701" s="8"/>
      <c r="BL5701" s="5"/>
      <c r="BM5701" s="5"/>
      <c r="BN5701" s="5"/>
      <c r="BO5701" s="5"/>
      <c r="BP5701" s="1"/>
      <c r="BQ5701" s="1"/>
      <c r="BR5701" s="1"/>
      <c r="BS5701" s="1"/>
      <c r="BT5701" s="1"/>
      <c r="BU5701" s="4"/>
      <c r="BV5701" s="1"/>
      <c r="BW5701" s="3"/>
      <c r="BX5701" s="4"/>
      <c r="BY5701" s="5"/>
      <c r="BZ5701" s="5"/>
      <c r="CA5701" s="5"/>
      <c r="CB5701" s="5"/>
      <c r="CC5701" s="5"/>
      <c r="CD5701" s="43"/>
    </row>
    <row r="5702" spans="1:82" x14ac:dyDescent="0.25">
      <c r="A5702" s="8"/>
      <c r="B5702" s="5"/>
      <c r="C5702" s="5"/>
      <c r="D5702" s="5"/>
      <c r="E5702" s="5"/>
      <c r="F5702" s="94" t="str">
        <f t="shared" si="889"/>
        <v/>
      </c>
      <c r="G5702" s="94" t="str">
        <f t="shared" si="890"/>
        <v/>
      </c>
      <c r="H5702" s="127" t="str">
        <f>IF(A5702&lt;&gt;"",IF(MID(C5702,1,1)="c",$AS$26,IF(MID(C5702,1,1)="r",$AS$41,IF(MID(C5702,1,1)="p",#REF!,#REF!))),"")</f>
        <v/>
      </c>
      <c r="I5702" s="92" t="str">
        <f t="shared" si="891"/>
        <v/>
      </c>
      <c r="J5702" s="92" t="str">
        <f t="shared" si="892"/>
        <v/>
      </c>
      <c r="K5702" s="92" t="str">
        <f t="shared" si="893"/>
        <v/>
      </c>
      <c r="L5702" s="92" t="str">
        <f t="shared" si="894"/>
        <v/>
      </c>
      <c r="M5702" s="95" t="str">
        <f>IF(A5702&lt;&gt;"",IF(MID(C5702,1,1)="c",SigmaEpsConcrete(I5702,$AN$30:$AN$33,$AR$30:$AR$33,$AS$26,$AS$27,$AS$28,$AQ$20,$AU$19),""),"")</f>
        <v/>
      </c>
      <c r="N5702" s="95" t="str">
        <f>IF(A5702&lt;&gt;"",IF(MID(C5702,1,1)="r",SigmaEpsReinf(J5702,$AS$42:$AS$43,$AS$41,$AS$39,$AS$40,$AQ$38),""),"")</f>
        <v/>
      </c>
      <c r="Q5702" s="92" t="str">
        <f t="shared" si="896"/>
        <v/>
      </c>
      <c r="R5702" s="92" t="str">
        <f t="shared" si="897"/>
        <v/>
      </c>
      <c r="U5702" s="5"/>
      <c r="V5702" s="5"/>
      <c r="W5702" s="94" t="str">
        <f t="shared" si="895"/>
        <v/>
      </c>
      <c r="X5702" s="94" t="str">
        <f t="shared" si="898"/>
        <v/>
      </c>
      <c r="Y5702" s="5"/>
      <c r="BK5702" s="8"/>
      <c r="BL5702" s="5"/>
      <c r="BM5702" s="5"/>
      <c r="BN5702" s="5"/>
      <c r="BO5702" s="5"/>
      <c r="BP5702" s="1"/>
      <c r="BQ5702" s="1"/>
      <c r="BR5702" s="1"/>
      <c r="BS5702" s="1"/>
      <c r="BT5702" s="1"/>
      <c r="BU5702" s="4"/>
      <c r="BV5702" s="1"/>
      <c r="BW5702" s="3"/>
      <c r="BX5702" s="4"/>
      <c r="BY5702" s="5"/>
      <c r="BZ5702" s="5"/>
      <c r="CA5702" s="5"/>
      <c r="CB5702" s="5"/>
      <c r="CC5702" s="5"/>
      <c r="CD5702" s="43"/>
    </row>
    <row r="5703" spans="1:82" x14ac:dyDescent="0.25">
      <c r="A5703" s="8"/>
      <c r="B5703" s="5"/>
      <c r="C5703" s="5"/>
      <c r="D5703" s="5"/>
      <c r="E5703" s="5"/>
      <c r="F5703" s="94" t="str">
        <f t="shared" si="889"/>
        <v/>
      </c>
      <c r="G5703" s="94" t="str">
        <f t="shared" si="890"/>
        <v/>
      </c>
      <c r="H5703" s="127" t="str">
        <f>IF(A5703&lt;&gt;"",IF(MID(C5703,1,1)="c",$AS$26,IF(MID(C5703,1,1)="r",$AS$41,IF(MID(C5703,1,1)="p",#REF!,#REF!))),"")</f>
        <v/>
      </c>
      <c r="I5703" s="92" t="str">
        <f t="shared" si="891"/>
        <v/>
      </c>
      <c r="J5703" s="92" t="str">
        <f t="shared" si="892"/>
        <v/>
      </c>
      <c r="K5703" s="92" t="str">
        <f t="shared" si="893"/>
        <v/>
      </c>
      <c r="L5703" s="92" t="str">
        <f t="shared" si="894"/>
        <v/>
      </c>
      <c r="M5703" s="95" t="str">
        <f>IF(A5703&lt;&gt;"",IF(MID(C5703,1,1)="c",SigmaEpsConcrete(I5703,$AN$30:$AN$33,$AR$30:$AR$33,$AS$26,$AS$27,$AS$28,$AQ$20,$AU$19),""),"")</f>
        <v/>
      </c>
      <c r="N5703" s="95" t="str">
        <f>IF(A5703&lt;&gt;"",IF(MID(C5703,1,1)="r",SigmaEpsReinf(J5703,$AS$42:$AS$43,$AS$41,$AS$39,$AS$40,$AQ$38),""),"")</f>
        <v/>
      </c>
      <c r="Q5703" s="92" t="str">
        <f t="shared" si="896"/>
        <v/>
      </c>
      <c r="R5703" s="92" t="str">
        <f t="shared" si="897"/>
        <v/>
      </c>
      <c r="U5703" s="5"/>
      <c r="V5703" s="5"/>
      <c r="W5703" s="94" t="str">
        <f t="shared" si="895"/>
        <v/>
      </c>
      <c r="X5703" s="94" t="str">
        <f t="shared" si="898"/>
        <v/>
      </c>
      <c r="Y5703" s="5"/>
      <c r="BK5703" s="8"/>
      <c r="BL5703" s="5"/>
      <c r="BM5703" s="5"/>
      <c r="BN5703" s="5"/>
      <c r="BO5703" s="5"/>
      <c r="BP5703" s="1"/>
      <c r="BQ5703" s="1"/>
      <c r="BR5703" s="1"/>
      <c r="BS5703" s="1"/>
      <c r="BT5703" s="1"/>
      <c r="BU5703" s="4"/>
      <c r="BV5703" s="1"/>
      <c r="BW5703" s="3"/>
      <c r="BX5703" s="4"/>
      <c r="BY5703" s="5"/>
      <c r="BZ5703" s="5"/>
      <c r="CA5703" s="5"/>
      <c r="CB5703" s="5"/>
      <c r="CC5703" s="5"/>
      <c r="CD5703" s="43"/>
    </row>
    <row r="5704" spans="1:82" x14ac:dyDescent="0.25">
      <c r="A5704" s="8"/>
      <c r="B5704" s="5"/>
      <c r="C5704" s="5"/>
      <c r="D5704" s="5"/>
      <c r="E5704" s="5"/>
      <c r="F5704" s="94" t="str">
        <f t="shared" si="889"/>
        <v/>
      </c>
      <c r="G5704" s="94" t="str">
        <f t="shared" si="890"/>
        <v/>
      </c>
      <c r="H5704" s="127" t="str">
        <f>IF(A5704&lt;&gt;"",IF(MID(C5704,1,1)="c",$AS$26,IF(MID(C5704,1,1)="r",$AS$41,IF(MID(C5704,1,1)="p",#REF!,#REF!))),"")</f>
        <v/>
      </c>
      <c r="I5704" s="92" t="str">
        <f t="shared" si="891"/>
        <v/>
      </c>
      <c r="J5704" s="92" t="str">
        <f t="shared" si="892"/>
        <v/>
      </c>
      <c r="K5704" s="92" t="str">
        <f t="shared" si="893"/>
        <v/>
      </c>
      <c r="L5704" s="92" t="str">
        <f t="shared" si="894"/>
        <v/>
      </c>
      <c r="M5704" s="95" t="str">
        <f>IF(A5704&lt;&gt;"",IF(MID(C5704,1,1)="c",SigmaEpsConcrete(I5704,$AN$30:$AN$33,$AR$30:$AR$33,$AS$26,$AS$27,$AS$28,$AQ$20,$AU$19),""),"")</f>
        <v/>
      </c>
      <c r="N5704" s="95" t="str">
        <f>IF(A5704&lt;&gt;"",IF(MID(C5704,1,1)="r",SigmaEpsReinf(J5704,$AS$42:$AS$43,$AS$41,$AS$39,$AS$40,$AQ$38),""),"")</f>
        <v/>
      </c>
      <c r="Q5704" s="92" t="str">
        <f t="shared" si="896"/>
        <v/>
      </c>
      <c r="R5704" s="92" t="str">
        <f t="shared" si="897"/>
        <v/>
      </c>
      <c r="U5704" s="5"/>
      <c r="V5704" s="5"/>
      <c r="W5704" s="94" t="str">
        <f t="shared" si="895"/>
        <v/>
      </c>
      <c r="X5704" s="94" t="str">
        <f t="shared" si="898"/>
        <v/>
      </c>
      <c r="Y5704" s="5"/>
      <c r="BK5704" s="8"/>
      <c r="BL5704" s="5"/>
      <c r="BM5704" s="5"/>
      <c r="BN5704" s="5"/>
      <c r="BO5704" s="5"/>
      <c r="BP5704" s="1"/>
      <c r="BQ5704" s="1"/>
      <c r="BR5704" s="1"/>
      <c r="BS5704" s="1"/>
      <c r="BT5704" s="1"/>
      <c r="BU5704" s="4"/>
      <c r="BV5704" s="1"/>
      <c r="BW5704" s="3"/>
      <c r="BX5704" s="4"/>
      <c r="BY5704" s="5"/>
      <c r="BZ5704" s="5"/>
      <c r="CA5704" s="5"/>
      <c r="CB5704" s="5"/>
      <c r="CC5704" s="5"/>
      <c r="CD5704" s="43"/>
    </row>
    <row r="5705" spans="1:82" x14ac:dyDescent="0.25">
      <c r="A5705" s="8"/>
      <c r="B5705" s="5"/>
      <c r="C5705" s="5"/>
      <c r="D5705" s="5"/>
      <c r="E5705" s="5"/>
      <c r="F5705" s="94" t="str">
        <f t="shared" si="889"/>
        <v/>
      </c>
      <c r="G5705" s="94" t="str">
        <f t="shared" si="890"/>
        <v/>
      </c>
      <c r="H5705" s="127" t="str">
        <f>IF(A5705&lt;&gt;"",IF(MID(C5705,1,1)="c",$AS$26,IF(MID(C5705,1,1)="r",$AS$41,IF(MID(C5705,1,1)="p",#REF!,#REF!))),"")</f>
        <v/>
      </c>
      <c r="I5705" s="92" t="str">
        <f t="shared" si="891"/>
        <v/>
      </c>
      <c r="J5705" s="92" t="str">
        <f t="shared" si="892"/>
        <v/>
      </c>
      <c r="K5705" s="92" t="str">
        <f t="shared" si="893"/>
        <v/>
      </c>
      <c r="L5705" s="92" t="str">
        <f t="shared" si="894"/>
        <v/>
      </c>
      <c r="M5705" s="95" t="str">
        <f>IF(A5705&lt;&gt;"",IF(MID(C5705,1,1)="c",SigmaEpsConcrete(I5705,$AN$30:$AN$33,$AR$30:$AR$33,$AS$26,$AS$27,$AS$28,$AQ$20,$AU$19),""),"")</f>
        <v/>
      </c>
      <c r="N5705" s="95" t="str">
        <f>IF(A5705&lt;&gt;"",IF(MID(C5705,1,1)="r",SigmaEpsReinf(J5705,$AS$42:$AS$43,$AS$41,$AS$39,$AS$40,$AQ$38),""),"")</f>
        <v/>
      </c>
      <c r="Q5705" s="92" t="str">
        <f t="shared" si="896"/>
        <v/>
      </c>
      <c r="R5705" s="92" t="str">
        <f t="shared" si="897"/>
        <v/>
      </c>
      <c r="U5705" s="5"/>
      <c r="V5705" s="5"/>
      <c r="W5705" s="94" t="str">
        <f t="shared" si="895"/>
        <v/>
      </c>
      <c r="X5705" s="94" t="str">
        <f t="shared" si="898"/>
        <v/>
      </c>
      <c r="Y5705" s="5"/>
      <c r="BK5705" s="8"/>
      <c r="BL5705" s="5"/>
      <c r="BM5705" s="5"/>
      <c r="BN5705" s="5"/>
      <c r="BO5705" s="5"/>
      <c r="BP5705" s="1"/>
      <c r="BQ5705" s="1"/>
      <c r="BR5705" s="1"/>
      <c r="BS5705" s="1"/>
      <c r="BT5705" s="1"/>
      <c r="BU5705" s="4"/>
      <c r="BV5705" s="1"/>
      <c r="BW5705" s="3"/>
      <c r="BX5705" s="4"/>
      <c r="BY5705" s="5"/>
      <c r="BZ5705" s="5"/>
      <c r="CA5705" s="5"/>
      <c r="CB5705" s="5"/>
      <c r="CC5705" s="5"/>
      <c r="CD5705" s="43"/>
    </row>
    <row r="5706" spans="1:82" x14ac:dyDescent="0.25">
      <c r="A5706" s="8"/>
      <c r="B5706" s="5"/>
      <c r="C5706" s="5"/>
      <c r="D5706" s="5"/>
      <c r="E5706" s="5"/>
      <c r="F5706" s="94" t="str">
        <f t="shared" ref="F5706:F5769" si="899">IF(A5706&lt;&gt;"",(D5706-$AU$86)/10,"")</f>
        <v/>
      </c>
      <c r="G5706" s="94" t="str">
        <f t="shared" ref="G5706:G5769" si="900">IF(A5706&lt;&gt;"",(E5706-$AU$87)/10,"")</f>
        <v/>
      </c>
      <c r="H5706" s="127" t="str">
        <f>IF(A5706&lt;&gt;"",IF(MID(C5706,1,1)="c",$AS$26,IF(MID(C5706,1,1)="r",$AS$41,IF(MID(C5706,1,1)="p",#REF!,#REF!))),"")</f>
        <v/>
      </c>
      <c r="I5706" s="92" t="str">
        <f t="shared" ref="I5706:I5769" si="901">IF($A5706&lt;&gt;"",IF(MID($C5706,1,1)="c",$Y$3+$Y$4*$F5706+$Y$5*$G5706+$BR$43,""),"")</f>
        <v/>
      </c>
      <c r="J5706" s="92" t="str">
        <f t="shared" ref="J5706:J5769" si="902">IF($A5706&lt;&gt;"",IF(MID($C5706,1,1)="r",$Y$3+$Y$4*$F5706+$Y$5*$G5706+$BR$43,""),"")</f>
        <v/>
      </c>
      <c r="K5706" s="92" t="str">
        <f t="shared" ref="K5706:K5769" si="903">IF($A5706&lt;&gt;"",IF(MID($C5706,1,1)="u",$Y$3+$Y$4*$F5706+$Y$5*$G5706+$BR$43,""),"")</f>
        <v/>
      </c>
      <c r="L5706" s="92" t="str">
        <f t="shared" ref="L5706:L5769" si="904">IF($A5706&lt;&gt;"",IF(MID($C5706,1,1)="p",$Y$3+$Y$4*$F5706+$Y$5*$G5706+$BR$43,""),"")</f>
        <v/>
      </c>
      <c r="M5706" s="95" t="str">
        <f>IF(A5706&lt;&gt;"",IF(MID(C5706,1,1)="c",SigmaEpsConcrete(I5706,$AN$30:$AN$33,$AR$30:$AR$33,$AS$26,$AS$27,$AS$28,$AQ$20,$AU$19),""),"")</f>
        <v/>
      </c>
      <c r="N5706" s="95" t="str">
        <f>IF(A5706&lt;&gt;"",IF(MID(C5706,1,1)="r",SigmaEpsReinf(J5706,$AS$42:$AS$43,$AS$41,$AS$39,$AS$40,$AQ$38),""),"")</f>
        <v/>
      </c>
      <c r="Q5706" s="92" t="str">
        <f t="shared" si="896"/>
        <v/>
      </c>
      <c r="R5706" s="92" t="str">
        <f t="shared" si="897"/>
        <v/>
      </c>
      <c r="U5706" s="5"/>
      <c r="V5706" s="5"/>
      <c r="W5706" s="94" t="str">
        <f t="shared" ref="W5706:W5769" si="905">IF(A5706&lt;&gt;"",F5706-$AU$105,"")</f>
        <v/>
      </c>
      <c r="X5706" s="94" t="str">
        <f t="shared" si="898"/>
        <v/>
      </c>
      <c r="Y5706" s="5"/>
      <c r="BK5706" s="8"/>
      <c r="BL5706" s="5"/>
      <c r="BM5706" s="5"/>
      <c r="BN5706" s="5"/>
      <c r="BO5706" s="5"/>
      <c r="BP5706" s="1"/>
      <c r="BQ5706" s="1"/>
      <c r="BR5706" s="1"/>
      <c r="BS5706" s="1"/>
      <c r="BT5706" s="1"/>
      <c r="BU5706" s="4"/>
      <c r="BV5706" s="1"/>
      <c r="BW5706" s="3"/>
      <c r="BX5706" s="4"/>
      <c r="BY5706" s="5"/>
      <c r="BZ5706" s="5"/>
      <c r="CA5706" s="5"/>
      <c r="CB5706" s="5"/>
      <c r="CC5706" s="5"/>
      <c r="CD5706" s="43"/>
    </row>
    <row r="5707" spans="1:82" x14ac:dyDescent="0.25">
      <c r="A5707" s="8"/>
      <c r="B5707" s="5"/>
      <c r="C5707" s="5"/>
      <c r="D5707" s="5"/>
      <c r="E5707" s="5"/>
      <c r="F5707" s="94" t="str">
        <f t="shared" si="899"/>
        <v/>
      </c>
      <c r="G5707" s="94" t="str">
        <f t="shared" si="900"/>
        <v/>
      </c>
      <c r="H5707" s="127" t="str">
        <f>IF(A5707&lt;&gt;"",IF(MID(C5707,1,1)="c",$AS$26,IF(MID(C5707,1,1)="r",$AS$41,IF(MID(C5707,1,1)="p",#REF!,#REF!))),"")</f>
        <v/>
      </c>
      <c r="I5707" s="92" t="str">
        <f t="shared" si="901"/>
        <v/>
      </c>
      <c r="J5707" s="92" t="str">
        <f t="shared" si="902"/>
        <v/>
      </c>
      <c r="K5707" s="92" t="str">
        <f t="shared" si="903"/>
        <v/>
      </c>
      <c r="L5707" s="92" t="str">
        <f t="shared" si="904"/>
        <v/>
      </c>
      <c r="M5707" s="95" t="str">
        <f>IF(A5707&lt;&gt;"",IF(MID(C5707,1,1)="c",SigmaEpsConcrete(I5707,$AN$30:$AN$33,$AR$30:$AR$33,$AS$26,$AS$27,$AS$28,$AQ$20,$AU$19),""),"")</f>
        <v/>
      </c>
      <c r="N5707" s="95" t="str">
        <f>IF(A5707&lt;&gt;"",IF(MID(C5707,1,1)="r",SigmaEpsReinf(J5707,$AS$42:$AS$43,$AS$41,$AS$39,$AS$40,$AQ$38),""),"")</f>
        <v/>
      </c>
      <c r="Q5707" s="92" t="str">
        <f t="shared" ref="Q5707:Q5770" si="906">IF(A5707&lt;&gt;"",IF(MID(C5707,1,1)="c",IF(ISERROR(M5707/I5707),"",M5707/I5707),""),"")</f>
        <v/>
      </c>
      <c r="R5707" s="92" t="str">
        <f t="shared" ref="R5707:R5770" si="907">IF(A5707&lt;&gt;"",IF(MID(C5707,1,1)="r",IF(ISERROR(N5707/J5707),"",N5707/J5707),""),"")</f>
        <v/>
      </c>
      <c r="U5707" s="5"/>
      <c r="V5707" s="5"/>
      <c r="W5707" s="94" t="str">
        <f t="shared" si="905"/>
        <v/>
      </c>
      <c r="X5707" s="94" t="str">
        <f t="shared" ref="X5707:X5770" si="908">IF(B5707&lt;&gt;"",G5707-$AU$106,"")</f>
        <v/>
      </c>
      <c r="Y5707" s="5"/>
      <c r="BK5707" s="8"/>
      <c r="BL5707" s="5"/>
      <c r="BM5707" s="5"/>
      <c r="BN5707" s="5"/>
      <c r="BO5707" s="5"/>
      <c r="BP5707" s="1"/>
      <c r="BQ5707" s="1"/>
      <c r="BR5707" s="1"/>
      <c r="BS5707" s="1"/>
      <c r="BT5707" s="1"/>
      <c r="BU5707" s="4"/>
      <c r="BV5707" s="1"/>
      <c r="BW5707" s="3"/>
      <c r="BX5707" s="4"/>
      <c r="BY5707" s="5"/>
      <c r="BZ5707" s="5"/>
      <c r="CA5707" s="5"/>
      <c r="CB5707" s="5"/>
      <c r="CC5707" s="5"/>
      <c r="CD5707" s="43"/>
    </row>
    <row r="5708" spans="1:82" x14ac:dyDescent="0.25">
      <c r="A5708" s="8"/>
      <c r="B5708" s="5"/>
      <c r="C5708" s="5"/>
      <c r="D5708" s="5"/>
      <c r="E5708" s="5"/>
      <c r="F5708" s="94" t="str">
        <f t="shared" si="899"/>
        <v/>
      </c>
      <c r="G5708" s="94" t="str">
        <f t="shared" si="900"/>
        <v/>
      </c>
      <c r="H5708" s="127" t="str">
        <f>IF(A5708&lt;&gt;"",IF(MID(C5708,1,1)="c",$AS$26,IF(MID(C5708,1,1)="r",$AS$41,IF(MID(C5708,1,1)="p",#REF!,#REF!))),"")</f>
        <v/>
      </c>
      <c r="I5708" s="92" t="str">
        <f t="shared" si="901"/>
        <v/>
      </c>
      <c r="J5708" s="92" t="str">
        <f t="shared" si="902"/>
        <v/>
      </c>
      <c r="K5708" s="92" t="str">
        <f t="shared" si="903"/>
        <v/>
      </c>
      <c r="L5708" s="92" t="str">
        <f t="shared" si="904"/>
        <v/>
      </c>
      <c r="M5708" s="95" t="str">
        <f>IF(A5708&lt;&gt;"",IF(MID(C5708,1,1)="c",SigmaEpsConcrete(I5708,$AN$30:$AN$33,$AR$30:$AR$33,$AS$26,$AS$27,$AS$28,$AQ$20,$AU$19),""),"")</f>
        <v/>
      </c>
      <c r="N5708" s="95" t="str">
        <f>IF(A5708&lt;&gt;"",IF(MID(C5708,1,1)="r",SigmaEpsReinf(J5708,$AS$42:$AS$43,$AS$41,$AS$39,$AS$40,$AQ$38),""),"")</f>
        <v/>
      </c>
      <c r="Q5708" s="92" t="str">
        <f t="shared" si="906"/>
        <v/>
      </c>
      <c r="R5708" s="92" t="str">
        <f t="shared" si="907"/>
        <v/>
      </c>
      <c r="U5708" s="5"/>
      <c r="V5708" s="5"/>
      <c r="W5708" s="94" t="str">
        <f t="shared" si="905"/>
        <v/>
      </c>
      <c r="X5708" s="94" t="str">
        <f t="shared" si="908"/>
        <v/>
      </c>
      <c r="Y5708" s="5"/>
      <c r="BK5708" s="8"/>
      <c r="BL5708" s="5"/>
      <c r="BM5708" s="5"/>
      <c r="BN5708" s="5"/>
      <c r="BO5708" s="5"/>
      <c r="BP5708" s="1"/>
      <c r="BQ5708" s="1"/>
      <c r="BR5708" s="1"/>
      <c r="BS5708" s="1"/>
      <c r="BT5708" s="1"/>
      <c r="BU5708" s="4"/>
      <c r="BV5708" s="1"/>
      <c r="BW5708" s="3"/>
      <c r="BX5708" s="4"/>
      <c r="BY5708" s="5"/>
      <c r="BZ5708" s="5"/>
      <c r="CA5708" s="5"/>
      <c r="CB5708" s="5"/>
      <c r="CC5708" s="5"/>
      <c r="CD5708" s="43"/>
    </row>
    <row r="5709" spans="1:82" x14ac:dyDescent="0.25">
      <c r="A5709" s="8"/>
      <c r="B5709" s="5"/>
      <c r="C5709" s="5"/>
      <c r="D5709" s="5"/>
      <c r="E5709" s="5"/>
      <c r="F5709" s="94" t="str">
        <f t="shared" si="899"/>
        <v/>
      </c>
      <c r="G5709" s="94" t="str">
        <f t="shared" si="900"/>
        <v/>
      </c>
      <c r="H5709" s="127" t="str">
        <f>IF(A5709&lt;&gt;"",IF(MID(C5709,1,1)="c",$AS$26,IF(MID(C5709,1,1)="r",$AS$41,IF(MID(C5709,1,1)="p",#REF!,#REF!))),"")</f>
        <v/>
      </c>
      <c r="I5709" s="92" t="str">
        <f t="shared" si="901"/>
        <v/>
      </c>
      <c r="J5709" s="92" t="str">
        <f t="shared" si="902"/>
        <v/>
      </c>
      <c r="K5709" s="92" t="str">
        <f t="shared" si="903"/>
        <v/>
      </c>
      <c r="L5709" s="92" t="str">
        <f t="shared" si="904"/>
        <v/>
      </c>
      <c r="M5709" s="95" t="str">
        <f>IF(A5709&lt;&gt;"",IF(MID(C5709,1,1)="c",SigmaEpsConcrete(I5709,$AN$30:$AN$33,$AR$30:$AR$33,$AS$26,$AS$27,$AS$28,$AQ$20,$AU$19),""),"")</f>
        <v/>
      </c>
      <c r="N5709" s="95" t="str">
        <f>IF(A5709&lt;&gt;"",IF(MID(C5709,1,1)="r",SigmaEpsReinf(J5709,$AS$42:$AS$43,$AS$41,$AS$39,$AS$40,$AQ$38),""),"")</f>
        <v/>
      </c>
      <c r="Q5709" s="92" t="str">
        <f t="shared" si="906"/>
        <v/>
      </c>
      <c r="R5709" s="92" t="str">
        <f t="shared" si="907"/>
        <v/>
      </c>
      <c r="U5709" s="5"/>
      <c r="V5709" s="5"/>
      <c r="W5709" s="94" t="str">
        <f t="shared" si="905"/>
        <v/>
      </c>
      <c r="X5709" s="94" t="str">
        <f t="shared" si="908"/>
        <v/>
      </c>
      <c r="Y5709" s="5"/>
      <c r="BK5709" s="8"/>
      <c r="BL5709" s="5"/>
      <c r="BM5709" s="5"/>
      <c r="BN5709" s="5"/>
      <c r="BO5709" s="5"/>
      <c r="BP5709" s="1"/>
      <c r="BQ5709" s="1"/>
      <c r="BR5709" s="1"/>
      <c r="BS5709" s="1"/>
      <c r="BT5709" s="1"/>
      <c r="BU5709" s="4"/>
      <c r="BV5709" s="1"/>
      <c r="BW5709" s="3"/>
      <c r="BX5709" s="4"/>
      <c r="BY5709" s="5"/>
      <c r="BZ5709" s="5"/>
      <c r="CA5709" s="5"/>
      <c r="CB5709" s="5"/>
      <c r="CC5709" s="5"/>
      <c r="CD5709" s="43"/>
    </row>
    <row r="5710" spans="1:82" x14ac:dyDescent="0.25">
      <c r="A5710" s="8"/>
      <c r="B5710" s="5"/>
      <c r="C5710" s="5"/>
      <c r="D5710" s="5"/>
      <c r="E5710" s="5"/>
      <c r="F5710" s="94" t="str">
        <f t="shared" si="899"/>
        <v/>
      </c>
      <c r="G5710" s="94" t="str">
        <f t="shared" si="900"/>
        <v/>
      </c>
      <c r="H5710" s="127" t="str">
        <f>IF(A5710&lt;&gt;"",IF(MID(C5710,1,1)="c",$AS$26,IF(MID(C5710,1,1)="r",$AS$41,IF(MID(C5710,1,1)="p",#REF!,#REF!))),"")</f>
        <v/>
      </c>
      <c r="I5710" s="92" t="str">
        <f t="shared" si="901"/>
        <v/>
      </c>
      <c r="J5710" s="92" t="str">
        <f t="shared" si="902"/>
        <v/>
      </c>
      <c r="K5710" s="92" t="str">
        <f t="shared" si="903"/>
        <v/>
      </c>
      <c r="L5710" s="92" t="str">
        <f t="shared" si="904"/>
        <v/>
      </c>
      <c r="M5710" s="95" t="str">
        <f>IF(A5710&lt;&gt;"",IF(MID(C5710,1,1)="c",SigmaEpsConcrete(I5710,$AN$30:$AN$33,$AR$30:$AR$33,$AS$26,$AS$27,$AS$28,$AQ$20,$AU$19),""),"")</f>
        <v/>
      </c>
      <c r="N5710" s="95" t="str">
        <f>IF(A5710&lt;&gt;"",IF(MID(C5710,1,1)="r",SigmaEpsReinf(J5710,$AS$42:$AS$43,$AS$41,$AS$39,$AS$40,$AQ$38),""),"")</f>
        <v/>
      </c>
      <c r="Q5710" s="92" t="str">
        <f t="shared" si="906"/>
        <v/>
      </c>
      <c r="R5710" s="92" t="str">
        <f t="shared" si="907"/>
        <v/>
      </c>
      <c r="U5710" s="5"/>
      <c r="V5710" s="5"/>
      <c r="W5710" s="94" t="str">
        <f t="shared" si="905"/>
        <v/>
      </c>
      <c r="X5710" s="94" t="str">
        <f t="shared" si="908"/>
        <v/>
      </c>
      <c r="Y5710" s="5"/>
      <c r="BK5710" s="8"/>
      <c r="BL5710" s="5"/>
      <c r="BM5710" s="5"/>
      <c r="BN5710" s="5"/>
      <c r="BO5710" s="5"/>
      <c r="BP5710" s="1"/>
      <c r="BQ5710" s="1"/>
      <c r="BR5710" s="1"/>
      <c r="BS5710" s="1"/>
      <c r="BT5710" s="1"/>
      <c r="BU5710" s="4"/>
      <c r="BV5710" s="1"/>
      <c r="BW5710" s="3"/>
      <c r="BX5710" s="4"/>
      <c r="BY5710" s="5"/>
      <c r="BZ5710" s="5"/>
      <c r="CA5710" s="5"/>
      <c r="CB5710" s="5"/>
      <c r="CC5710" s="5"/>
      <c r="CD5710" s="43"/>
    </row>
    <row r="5711" spans="1:82" x14ac:dyDescent="0.25">
      <c r="A5711" s="8"/>
      <c r="B5711" s="5"/>
      <c r="C5711" s="5"/>
      <c r="D5711" s="5"/>
      <c r="E5711" s="5"/>
      <c r="F5711" s="94" t="str">
        <f t="shared" si="899"/>
        <v/>
      </c>
      <c r="G5711" s="94" t="str">
        <f t="shared" si="900"/>
        <v/>
      </c>
      <c r="H5711" s="127" t="str">
        <f>IF(A5711&lt;&gt;"",IF(MID(C5711,1,1)="c",$AS$26,IF(MID(C5711,1,1)="r",$AS$41,IF(MID(C5711,1,1)="p",#REF!,#REF!))),"")</f>
        <v/>
      </c>
      <c r="I5711" s="92" t="str">
        <f t="shared" si="901"/>
        <v/>
      </c>
      <c r="J5711" s="92" t="str">
        <f t="shared" si="902"/>
        <v/>
      </c>
      <c r="K5711" s="92" t="str">
        <f t="shared" si="903"/>
        <v/>
      </c>
      <c r="L5711" s="92" t="str">
        <f t="shared" si="904"/>
        <v/>
      </c>
      <c r="M5711" s="95" t="str">
        <f>IF(A5711&lt;&gt;"",IF(MID(C5711,1,1)="c",SigmaEpsConcrete(I5711,$AN$30:$AN$33,$AR$30:$AR$33,$AS$26,$AS$27,$AS$28,$AQ$20,$AU$19),""),"")</f>
        <v/>
      </c>
      <c r="N5711" s="95" t="str">
        <f>IF(A5711&lt;&gt;"",IF(MID(C5711,1,1)="r",SigmaEpsReinf(J5711,$AS$42:$AS$43,$AS$41,$AS$39,$AS$40,$AQ$38),""),"")</f>
        <v/>
      </c>
      <c r="Q5711" s="92" t="str">
        <f t="shared" si="906"/>
        <v/>
      </c>
      <c r="R5711" s="92" t="str">
        <f t="shared" si="907"/>
        <v/>
      </c>
      <c r="U5711" s="5"/>
      <c r="V5711" s="5"/>
      <c r="W5711" s="94" t="str">
        <f t="shared" si="905"/>
        <v/>
      </c>
      <c r="X5711" s="94" t="str">
        <f t="shared" si="908"/>
        <v/>
      </c>
      <c r="Y5711" s="5"/>
      <c r="BK5711" s="8"/>
      <c r="BL5711" s="5"/>
      <c r="BM5711" s="5"/>
      <c r="BN5711" s="5"/>
      <c r="BO5711" s="5"/>
      <c r="BP5711" s="1"/>
      <c r="BQ5711" s="1"/>
      <c r="BR5711" s="1"/>
      <c r="BS5711" s="1"/>
      <c r="BT5711" s="1"/>
      <c r="BU5711" s="4"/>
      <c r="BV5711" s="1"/>
      <c r="BW5711" s="3"/>
      <c r="BX5711" s="4"/>
      <c r="BY5711" s="5"/>
      <c r="BZ5711" s="5"/>
      <c r="CA5711" s="5"/>
      <c r="CB5711" s="5"/>
      <c r="CC5711" s="5"/>
      <c r="CD5711" s="43"/>
    </row>
    <row r="5712" spans="1:82" x14ac:dyDescent="0.25">
      <c r="A5712" s="8"/>
      <c r="B5712" s="5"/>
      <c r="C5712" s="5"/>
      <c r="D5712" s="5"/>
      <c r="E5712" s="5"/>
      <c r="F5712" s="94" t="str">
        <f t="shared" si="899"/>
        <v/>
      </c>
      <c r="G5712" s="94" t="str">
        <f t="shared" si="900"/>
        <v/>
      </c>
      <c r="H5712" s="127" t="str">
        <f>IF(A5712&lt;&gt;"",IF(MID(C5712,1,1)="c",$AS$26,IF(MID(C5712,1,1)="r",$AS$41,IF(MID(C5712,1,1)="p",#REF!,#REF!))),"")</f>
        <v/>
      </c>
      <c r="I5712" s="92" t="str">
        <f t="shared" si="901"/>
        <v/>
      </c>
      <c r="J5712" s="92" t="str">
        <f t="shared" si="902"/>
        <v/>
      </c>
      <c r="K5712" s="92" t="str">
        <f t="shared" si="903"/>
        <v/>
      </c>
      <c r="L5712" s="92" t="str">
        <f t="shared" si="904"/>
        <v/>
      </c>
      <c r="M5712" s="95" t="str">
        <f>IF(A5712&lt;&gt;"",IF(MID(C5712,1,1)="c",SigmaEpsConcrete(I5712,$AN$30:$AN$33,$AR$30:$AR$33,$AS$26,$AS$27,$AS$28,$AQ$20,$AU$19),""),"")</f>
        <v/>
      </c>
      <c r="N5712" s="95" t="str">
        <f>IF(A5712&lt;&gt;"",IF(MID(C5712,1,1)="r",SigmaEpsReinf(J5712,$AS$42:$AS$43,$AS$41,$AS$39,$AS$40,$AQ$38),""),"")</f>
        <v/>
      </c>
      <c r="Q5712" s="92" t="str">
        <f t="shared" si="906"/>
        <v/>
      </c>
      <c r="R5712" s="92" t="str">
        <f t="shared" si="907"/>
        <v/>
      </c>
      <c r="U5712" s="5"/>
      <c r="V5712" s="5"/>
      <c r="W5712" s="94" t="str">
        <f t="shared" si="905"/>
        <v/>
      </c>
      <c r="X5712" s="94" t="str">
        <f t="shared" si="908"/>
        <v/>
      </c>
      <c r="Y5712" s="5"/>
      <c r="BK5712" s="8"/>
      <c r="BL5712" s="5"/>
      <c r="BM5712" s="5"/>
      <c r="BN5712" s="5"/>
      <c r="BO5712" s="5"/>
      <c r="BP5712" s="1"/>
      <c r="BQ5712" s="1"/>
      <c r="BR5712" s="1"/>
      <c r="BS5712" s="1"/>
      <c r="BT5712" s="1"/>
      <c r="BU5712" s="4"/>
      <c r="BV5712" s="1"/>
      <c r="BW5712" s="3"/>
      <c r="BX5712" s="4"/>
      <c r="BY5712" s="5"/>
      <c r="BZ5712" s="5"/>
      <c r="CA5712" s="5"/>
      <c r="CB5712" s="5"/>
      <c r="CC5712" s="5"/>
      <c r="CD5712" s="43"/>
    </row>
    <row r="5713" spans="1:82" x14ac:dyDescent="0.25">
      <c r="A5713" s="8"/>
      <c r="B5713" s="5"/>
      <c r="C5713" s="5"/>
      <c r="D5713" s="5"/>
      <c r="E5713" s="5"/>
      <c r="F5713" s="94" t="str">
        <f t="shared" si="899"/>
        <v/>
      </c>
      <c r="G5713" s="94" t="str">
        <f t="shared" si="900"/>
        <v/>
      </c>
      <c r="H5713" s="127" t="str">
        <f>IF(A5713&lt;&gt;"",IF(MID(C5713,1,1)="c",$AS$26,IF(MID(C5713,1,1)="r",$AS$41,IF(MID(C5713,1,1)="p",#REF!,#REF!))),"")</f>
        <v/>
      </c>
      <c r="I5713" s="92" t="str">
        <f t="shared" si="901"/>
        <v/>
      </c>
      <c r="J5713" s="92" t="str">
        <f t="shared" si="902"/>
        <v/>
      </c>
      <c r="K5713" s="92" t="str">
        <f t="shared" si="903"/>
        <v/>
      </c>
      <c r="L5713" s="92" t="str">
        <f t="shared" si="904"/>
        <v/>
      </c>
      <c r="M5713" s="95" t="str">
        <f>IF(A5713&lt;&gt;"",IF(MID(C5713,1,1)="c",SigmaEpsConcrete(I5713,$AN$30:$AN$33,$AR$30:$AR$33,$AS$26,$AS$27,$AS$28,$AQ$20,$AU$19),""),"")</f>
        <v/>
      </c>
      <c r="N5713" s="95" t="str">
        <f>IF(A5713&lt;&gt;"",IF(MID(C5713,1,1)="r",SigmaEpsReinf(J5713,$AS$42:$AS$43,$AS$41,$AS$39,$AS$40,$AQ$38),""),"")</f>
        <v/>
      </c>
      <c r="Q5713" s="92" t="str">
        <f t="shared" si="906"/>
        <v/>
      </c>
      <c r="R5713" s="92" t="str">
        <f t="shared" si="907"/>
        <v/>
      </c>
      <c r="U5713" s="5"/>
      <c r="V5713" s="5"/>
      <c r="W5713" s="94" t="str">
        <f t="shared" si="905"/>
        <v/>
      </c>
      <c r="X5713" s="94" t="str">
        <f t="shared" si="908"/>
        <v/>
      </c>
      <c r="Y5713" s="5"/>
      <c r="BK5713" s="8"/>
      <c r="BL5713" s="5"/>
      <c r="BM5713" s="5"/>
      <c r="BN5713" s="5"/>
      <c r="BO5713" s="5"/>
      <c r="BP5713" s="1"/>
      <c r="BQ5713" s="1"/>
      <c r="BR5713" s="1"/>
      <c r="BS5713" s="1"/>
      <c r="BT5713" s="1"/>
      <c r="BU5713" s="4"/>
      <c r="BV5713" s="1"/>
      <c r="BW5713" s="3"/>
      <c r="BX5713" s="4"/>
      <c r="BY5713" s="5"/>
      <c r="BZ5713" s="5"/>
      <c r="CA5713" s="5"/>
      <c r="CB5713" s="5"/>
      <c r="CC5713" s="5"/>
      <c r="CD5713" s="43"/>
    </row>
    <row r="5714" spans="1:82" x14ac:dyDescent="0.25">
      <c r="A5714" s="8"/>
      <c r="B5714" s="5"/>
      <c r="C5714" s="5"/>
      <c r="D5714" s="5"/>
      <c r="E5714" s="5"/>
      <c r="F5714" s="94" t="str">
        <f t="shared" si="899"/>
        <v/>
      </c>
      <c r="G5714" s="94" t="str">
        <f t="shared" si="900"/>
        <v/>
      </c>
      <c r="H5714" s="127" t="str">
        <f>IF(A5714&lt;&gt;"",IF(MID(C5714,1,1)="c",$AS$26,IF(MID(C5714,1,1)="r",$AS$41,IF(MID(C5714,1,1)="p",#REF!,#REF!))),"")</f>
        <v/>
      </c>
      <c r="I5714" s="92" t="str">
        <f t="shared" si="901"/>
        <v/>
      </c>
      <c r="J5714" s="92" t="str">
        <f t="shared" si="902"/>
        <v/>
      </c>
      <c r="K5714" s="92" t="str">
        <f t="shared" si="903"/>
        <v/>
      </c>
      <c r="L5714" s="92" t="str">
        <f t="shared" si="904"/>
        <v/>
      </c>
      <c r="M5714" s="95" t="str">
        <f>IF(A5714&lt;&gt;"",IF(MID(C5714,1,1)="c",SigmaEpsConcrete(I5714,$AN$30:$AN$33,$AR$30:$AR$33,$AS$26,$AS$27,$AS$28,$AQ$20,$AU$19),""),"")</f>
        <v/>
      </c>
      <c r="N5714" s="95" t="str">
        <f>IF(A5714&lt;&gt;"",IF(MID(C5714,1,1)="r",SigmaEpsReinf(J5714,$AS$42:$AS$43,$AS$41,$AS$39,$AS$40,$AQ$38),""),"")</f>
        <v/>
      </c>
      <c r="Q5714" s="92" t="str">
        <f t="shared" si="906"/>
        <v/>
      </c>
      <c r="R5714" s="92" t="str">
        <f t="shared" si="907"/>
        <v/>
      </c>
      <c r="U5714" s="5"/>
      <c r="V5714" s="5"/>
      <c r="W5714" s="94" t="str">
        <f t="shared" si="905"/>
        <v/>
      </c>
      <c r="X5714" s="94" t="str">
        <f t="shared" si="908"/>
        <v/>
      </c>
      <c r="Y5714" s="5"/>
      <c r="BK5714" s="8"/>
      <c r="BL5714" s="5"/>
      <c r="BM5714" s="5"/>
      <c r="BN5714" s="5"/>
      <c r="BO5714" s="5"/>
      <c r="BP5714" s="1"/>
      <c r="BQ5714" s="1"/>
      <c r="BR5714" s="1"/>
      <c r="BS5714" s="1"/>
      <c r="BT5714" s="1"/>
      <c r="BU5714" s="4"/>
      <c r="BV5714" s="1"/>
      <c r="BW5714" s="3"/>
      <c r="BX5714" s="4"/>
      <c r="BY5714" s="5"/>
      <c r="BZ5714" s="5"/>
      <c r="CA5714" s="5"/>
      <c r="CB5714" s="5"/>
      <c r="CC5714" s="5"/>
      <c r="CD5714" s="43"/>
    </row>
    <row r="5715" spans="1:82" x14ac:dyDescent="0.25">
      <c r="A5715" s="8"/>
      <c r="B5715" s="5"/>
      <c r="C5715" s="5"/>
      <c r="D5715" s="5"/>
      <c r="E5715" s="5"/>
      <c r="F5715" s="94" t="str">
        <f t="shared" si="899"/>
        <v/>
      </c>
      <c r="G5715" s="94" t="str">
        <f t="shared" si="900"/>
        <v/>
      </c>
      <c r="H5715" s="127" t="str">
        <f>IF(A5715&lt;&gt;"",IF(MID(C5715,1,1)="c",$AS$26,IF(MID(C5715,1,1)="r",$AS$41,IF(MID(C5715,1,1)="p",#REF!,#REF!))),"")</f>
        <v/>
      </c>
      <c r="I5715" s="92" t="str">
        <f t="shared" si="901"/>
        <v/>
      </c>
      <c r="J5715" s="92" t="str">
        <f t="shared" si="902"/>
        <v/>
      </c>
      <c r="K5715" s="92" t="str">
        <f t="shared" si="903"/>
        <v/>
      </c>
      <c r="L5715" s="92" t="str">
        <f t="shared" si="904"/>
        <v/>
      </c>
      <c r="M5715" s="95" t="str">
        <f>IF(A5715&lt;&gt;"",IF(MID(C5715,1,1)="c",SigmaEpsConcrete(I5715,$AN$30:$AN$33,$AR$30:$AR$33,$AS$26,$AS$27,$AS$28,$AQ$20,$AU$19),""),"")</f>
        <v/>
      </c>
      <c r="N5715" s="95" t="str">
        <f>IF(A5715&lt;&gt;"",IF(MID(C5715,1,1)="r",SigmaEpsReinf(J5715,$AS$42:$AS$43,$AS$41,$AS$39,$AS$40,$AQ$38),""),"")</f>
        <v/>
      </c>
      <c r="Q5715" s="92" t="str">
        <f t="shared" si="906"/>
        <v/>
      </c>
      <c r="R5715" s="92" t="str">
        <f t="shared" si="907"/>
        <v/>
      </c>
      <c r="U5715" s="5"/>
      <c r="V5715" s="5"/>
      <c r="W5715" s="94" t="str">
        <f t="shared" si="905"/>
        <v/>
      </c>
      <c r="X5715" s="94" t="str">
        <f t="shared" si="908"/>
        <v/>
      </c>
      <c r="Y5715" s="5"/>
      <c r="BK5715" s="8"/>
      <c r="BL5715" s="5"/>
      <c r="BM5715" s="5"/>
      <c r="BN5715" s="5"/>
      <c r="BO5715" s="5"/>
      <c r="BP5715" s="1"/>
      <c r="BQ5715" s="1"/>
      <c r="BR5715" s="1"/>
      <c r="BS5715" s="1"/>
      <c r="BT5715" s="1"/>
      <c r="BU5715" s="4"/>
      <c r="BV5715" s="1"/>
      <c r="BW5715" s="3"/>
      <c r="BX5715" s="4"/>
      <c r="BY5715" s="5"/>
      <c r="BZ5715" s="5"/>
      <c r="CA5715" s="5"/>
      <c r="CB5715" s="5"/>
      <c r="CC5715" s="5"/>
      <c r="CD5715" s="43"/>
    </row>
    <row r="5716" spans="1:82" x14ac:dyDescent="0.25">
      <c r="A5716" s="8"/>
      <c r="B5716" s="5"/>
      <c r="C5716" s="5"/>
      <c r="D5716" s="5"/>
      <c r="E5716" s="5"/>
      <c r="F5716" s="94" t="str">
        <f t="shared" si="899"/>
        <v/>
      </c>
      <c r="G5716" s="94" t="str">
        <f t="shared" si="900"/>
        <v/>
      </c>
      <c r="H5716" s="127" t="str">
        <f>IF(A5716&lt;&gt;"",IF(MID(C5716,1,1)="c",$AS$26,IF(MID(C5716,1,1)="r",$AS$41,IF(MID(C5716,1,1)="p",#REF!,#REF!))),"")</f>
        <v/>
      </c>
      <c r="I5716" s="92" t="str">
        <f t="shared" si="901"/>
        <v/>
      </c>
      <c r="J5716" s="92" t="str">
        <f t="shared" si="902"/>
        <v/>
      </c>
      <c r="K5716" s="92" t="str">
        <f t="shared" si="903"/>
        <v/>
      </c>
      <c r="L5716" s="92" t="str">
        <f t="shared" si="904"/>
        <v/>
      </c>
      <c r="M5716" s="95" t="str">
        <f>IF(A5716&lt;&gt;"",IF(MID(C5716,1,1)="c",SigmaEpsConcrete(I5716,$AN$30:$AN$33,$AR$30:$AR$33,$AS$26,$AS$27,$AS$28,$AQ$20,$AU$19),""),"")</f>
        <v/>
      </c>
      <c r="N5716" s="95" t="str">
        <f>IF(A5716&lt;&gt;"",IF(MID(C5716,1,1)="r",SigmaEpsReinf(J5716,$AS$42:$AS$43,$AS$41,$AS$39,$AS$40,$AQ$38),""),"")</f>
        <v/>
      </c>
      <c r="Q5716" s="92" t="str">
        <f t="shared" si="906"/>
        <v/>
      </c>
      <c r="R5716" s="92" t="str">
        <f t="shared" si="907"/>
        <v/>
      </c>
      <c r="U5716" s="5"/>
      <c r="V5716" s="5"/>
      <c r="W5716" s="94" t="str">
        <f t="shared" si="905"/>
        <v/>
      </c>
      <c r="X5716" s="94" t="str">
        <f t="shared" si="908"/>
        <v/>
      </c>
      <c r="Y5716" s="5"/>
      <c r="BK5716" s="8"/>
      <c r="BL5716" s="5"/>
      <c r="BM5716" s="5"/>
      <c r="BN5716" s="5"/>
      <c r="BO5716" s="5"/>
      <c r="BP5716" s="1"/>
      <c r="BQ5716" s="1"/>
      <c r="BR5716" s="1"/>
      <c r="BS5716" s="1"/>
      <c r="BT5716" s="1"/>
      <c r="BU5716" s="4"/>
      <c r="BV5716" s="1"/>
      <c r="BW5716" s="3"/>
      <c r="BX5716" s="4"/>
      <c r="BY5716" s="5"/>
      <c r="BZ5716" s="5"/>
      <c r="CA5716" s="5"/>
      <c r="CB5716" s="5"/>
      <c r="CC5716" s="5"/>
      <c r="CD5716" s="43"/>
    </row>
    <row r="5717" spans="1:82" x14ac:dyDescent="0.25">
      <c r="A5717" s="8"/>
      <c r="B5717" s="5"/>
      <c r="C5717" s="5"/>
      <c r="D5717" s="5"/>
      <c r="E5717" s="5"/>
      <c r="F5717" s="94" t="str">
        <f t="shared" si="899"/>
        <v/>
      </c>
      <c r="G5717" s="94" t="str">
        <f t="shared" si="900"/>
        <v/>
      </c>
      <c r="H5717" s="127" t="str">
        <f>IF(A5717&lt;&gt;"",IF(MID(C5717,1,1)="c",$AS$26,IF(MID(C5717,1,1)="r",$AS$41,IF(MID(C5717,1,1)="p",#REF!,#REF!))),"")</f>
        <v/>
      </c>
      <c r="I5717" s="92" t="str">
        <f t="shared" si="901"/>
        <v/>
      </c>
      <c r="J5717" s="92" t="str">
        <f t="shared" si="902"/>
        <v/>
      </c>
      <c r="K5717" s="92" t="str">
        <f t="shared" si="903"/>
        <v/>
      </c>
      <c r="L5717" s="92" t="str">
        <f t="shared" si="904"/>
        <v/>
      </c>
      <c r="M5717" s="95" t="str">
        <f>IF(A5717&lt;&gt;"",IF(MID(C5717,1,1)="c",SigmaEpsConcrete(I5717,$AN$30:$AN$33,$AR$30:$AR$33,$AS$26,$AS$27,$AS$28,$AQ$20,$AU$19),""),"")</f>
        <v/>
      </c>
      <c r="N5717" s="95" t="str">
        <f>IF(A5717&lt;&gt;"",IF(MID(C5717,1,1)="r",SigmaEpsReinf(J5717,$AS$42:$AS$43,$AS$41,$AS$39,$AS$40,$AQ$38),""),"")</f>
        <v/>
      </c>
      <c r="Q5717" s="92" t="str">
        <f t="shared" si="906"/>
        <v/>
      </c>
      <c r="R5717" s="92" t="str">
        <f t="shared" si="907"/>
        <v/>
      </c>
      <c r="U5717" s="5"/>
      <c r="V5717" s="5"/>
      <c r="W5717" s="94" t="str">
        <f t="shared" si="905"/>
        <v/>
      </c>
      <c r="X5717" s="94" t="str">
        <f t="shared" si="908"/>
        <v/>
      </c>
      <c r="Y5717" s="5"/>
      <c r="BK5717" s="8"/>
      <c r="BL5717" s="5"/>
      <c r="BM5717" s="5"/>
      <c r="BN5717" s="5"/>
      <c r="BO5717" s="5"/>
      <c r="BP5717" s="1"/>
      <c r="BQ5717" s="1"/>
      <c r="BR5717" s="1"/>
      <c r="BS5717" s="1"/>
      <c r="BT5717" s="1"/>
      <c r="BU5717" s="4"/>
      <c r="BV5717" s="1"/>
      <c r="BW5717" s="3"/>
      <c r="BX5717" s="4"/>
      <c r="BY5717" s="5"/>
      <c r="BZ5717" s="5"/>
      <c r="CA5717" s="5"/>
      <c r="CB5717" s="5"/>
      <c r="CC5717" s="5"/>
      <c r="CD5717" s="43"/>
    </row>
    <row r="5718" spans="1:82" x14ac:dyDescent="0.25">
      <c r="A5718" s="8"/>
      <c r="B5718" s="5"/>
      <c r="C5718" s="5"/>
      <c r="D5718" s="5"/>
      <c r="E5718" s="5"/>
      <c r="F5718" s="94" t="str">
        <f t="shared" si="899"/>
        <v/>
      </c>
      <c r="G5718" s="94" t="str">
        <f t="shared" si="900"/>
        <v/>
      </c>
      <c r="H5718" s="127" t="str">
        <f>IF(A5718&lt;&gt;"",IF(MID(C5718,1,1)="c",$AS$26,IF(MID(C5718,1,1)="r",$AS$41,IF(MID(C5718,1,1)="p",#REF!,#REF!))),"")</f>
        <v/>
      </c>
      <c r="I5718" s="92" t="str">
        <f t="shared" si="901"/>
        <v/>
      </c>
      <c r="J5718" s="92" t="str">
        <f t="shared" si="902"/>
        <v/>
      </c>
      <c r="K5718" s="92" t="str">
        <f t="shared" si="903"/>
        <v/>
      </c>
      <c r="L5718" s="92" t="str">
        <f t="shared" si="904"/>
        <v/>
      </c>
      <c r="M5718" s="95" t="str">
        <f>IF(A5718&lt;&gt;"",IF(MID(C5718,1,1)="c",SigmaEpsConcrete(I5718,$AN$30:$AN$33,$AR$30:$AR$33,$AS$26,$AS$27,$AS$28,$AQ$20,$AU$19),""),"")</f>
        <v/>
      </c>
      <c r="N5718" s="95" t="str">
        <f>IF(A5718&lt;&gt;"",IF(MID(C5718,1,1)="r",SigmaEpsReinf(J5718,$AS$42:$AS$43,$AS$41,$AS$39,$AS$40,$AQ$38),""),"")</f>
        <v/>
      </c>
      <c r="Q5718" s="92" t="str">
        <f t="shared" si="906"/>
        <v/>
      </c>
      <c r="R5718" s="92" t="str">
        <f t="shared" si="907"/>
        <v/>
      </c>
      <c r="U5718" s="5"/>
      <c r="V5718" s="5"/>
      <c r="W5718" s="94" t="str">
        <f t="shared" si="905"/>
        <v/>
      </c>
      <c r="X5718" s="94" t="str">
        <f t="shared" si="908"/>
        <v/>
      </c>
      <c r="Y5718" s="5"/>
      <c r="BK5718" s="8"/>
      <c r="BL5718" s="5"/>
      <c r="BM5718" s="5"/>
      <c r="BN5718" s="5"/>
      <c r="BO5718" s="5"/>
      <c r="BP5718" s="1"/>
      <c r="BQ5718" s="1"/>
      <c r="BR5718" s="1"/>
      <c r="BS5718" s="1"/>
      <c r="BT5718" s="1"/>
      <c r="BU5718" s="4"/>
      <c r="BV5718" s="1"/>
      <c r="BW5718" s="3"/>
      <c r="BX5718" s="4"/>
      <c r="BY5718" s="5"/>
      <c r="BZ5718" s="5"/>
      <c r="CA5718" s="5"/>
      <c r="CB5718" s="5"/>
      <c r="CC5718" s="5"/>
      <c r="CD5718" s="43"/>
    </row>
    <row r="5719" spans="1:82" x14ac:dyDescent="0.25">
      <c r="A5719" s="8"/>
      <c r="B5719" s="5"/>
      <c r="C5719" s="5"/>
      <c r="D5719" s="5"/>
      <c r="E5719" s="5"/>
      <c r="F5719" s="94" t="str">
        <f t="shared" si="899"/>
        <v/>
      </c>
      <c r="G5719" s="94" t="str">
        <f t="shared" si="900"/>
        <v/>
      </c>
      <c r="H5719" s="127" t="str">
        <f>IF(A5719&lt;&gt;"",IF(MID(C5719,1,1)="c",$AS$26,IF(MID(C5719,1,1)="r",$AS$41,IF(MID(C5719,1,1)="p",#REF!,#REF!))),"")</f>
        <v/>
      </c>
      <c r="I5719" s="92" t="str">
        <f t="shared" si="901"/>
        <v/>
      </c>
      <c r="J5719" s="92" t="str">
        <f t="shared" si="902"/>
        <v/>
      </c>
      <c r="K5719" s="92" t="str">
        <f t="shared" si="903"/>
        <v/>
      </c>
      <c r="L5719" s="92" t="str">
        <f t="shared" si="904"/>
        <v/>
      </c>
      <c r="M5719" s="95" t="str">
        <f>IF(A5719&lt;&gt;"",IF(MID(C5719,1,1)="c",SigmaEpsConcrete(I5719,$AN$30:$AN$33,$AR$30:$AR$33,$AS$26,$AS$27,$AS$28,$AQ$20,$AU$19),""),"")</f>
        <v/>
      </c>
      <c r="N5719" s="95" t="str">
        <f>IF(A5719&lt;&gt;"",IF(MID(C5719,1,1)="r",SigmaEpsReinf(J5719,$AS$42:$AS$43,$AS$41,$AS$39,$AS$40,$AQ$38),""),"")</f>
        <v/>
      </c>
      <c r="Q5719" s="92" t="str">
        <f t="shared" si="906"/>
        <v/>
      </c>
      <c r="R5719" s="92" t="str">
        <f t="shared" si="907"/>
        <v/>
      </c>
      <c r="U5719" s="5"/>
      <c r="V5719" s="5"/>
      <c r="W5719" s="94" t="str">
        <f t="shared" si="905"/>
        <v/>
      </c>
      <c r="X5719" s="94" t="str">
        <f t="shared" si="908"/>
        <v/>
      </c>
      <c r="Y5719" s="5"/>
      <c r="BK5719" s="8"/>
      <c r="BL5719" s="5"/>
      <c r="BM5719" s="5"/>
      <c r="BN5719" s="5"/>
      <c r="BO5719" s="5"/>
      <c r="BP5719" s="1"/>
      <c r="BQ5719" s="1"/>
      <c r="BR5719" s="1"/>
      <c r="BS5719" s="1"/>
      <c r="BT5719" s="1"/>
      <c r="BU5719" s="4"/>
      <c r="BV5719" s="1"/>
      <c r="BW5719" s="3"/>
      <c r="BX5719" s="4"/>
      <c r="BY5719" s="5"/>
      <c r="BZ5719" s="5"/>
      <c r="CA5719" s="5"/>
      <c r="CB5719" s="5"/>
      <c r="CC5719" s="5"/>
      <c r="CD5719" s="43"/>
    </row>
    <row r="5720" spans="1:82" x14ac:dyDescent="0.25">
      <c r="A5720" s="8"/>
      <c r="B5720" s="5"/>
      <c r="C5720" s="5"/>
      <c r="D5720" s="5"/>
      <c r="E5720" s="5"/>
      <c r="F5720" s="94" t="str">
        <f t="shared" si="899"/>
        <v/>
      </c>
      <c r="G5720" s="94" t="str">
        <f t="shared" si="900"/>
        <v/>
      </c>
      <c r="H5720" s="127" t="str">
        <f>IF(A5720&lt;&gt;"",IF(MID(C5720,1,1)="c",$AS$26,IF(MID(C5720,1,1)="r",$AS$41,IF(MID(C5720,1,1)="p",#REF!,#REF!))),"")</f>
        <v/>
      </c>
      <c r="I5720" s="92" t="str">
        <f t="shared" si="901"/>
        <v/>
      </c>
      <c r="J5720" s="92" t="str">
        <f t="shared" si="902"/>
        <v/>
      </c>
      <c r="K5720" s="92" t="str">
        <f t="shared" si="903"/>
        <v/>
      </c>
      <c r="L5720" s="92" t="str">
        <f t="shared" si="904"/>
        <v/>
      </c>
      <c r="M5720" s="95" t="str">
        <f>IF(A5720&lt;&gt;"",IF(MID(C5720,1,1)="c",SigmaEpsConcrete(I5720,$AN$30:$AN$33,$AR$30:$AR$33,$AS$26,$AS$27,$AS$28,$AQ$20,$AU$19),""),"")</f>
        <v/>
      </c>
      <c r="N5720" s="95" t="str">
        <f>IF(A5720&lt;&gt;"",IF(MID(C5720,1,1)="r",SigmaEpsReinf(J5720,$AS$42:$AS$43,$AS$41,$AS$39,$AS$40,$AQ$38),""),"")</f>
        <v/>
      </c>
      <c r="Q5720" s="92" t="str">
        <f t="shared" si="906"/>
        <v/>
      </c>
      <c r="R5720" s="92" t="str">
        <f t="shared" si="907"/>
        <v/>
      </c>
      <c r="U5720" s="5"/>
      <c r="V5720" s="5"/>
      <c r="W5720" s="94" t="str">
        <f t="shared" si="905"/>
        <v/>
      </c>
      <c r="X5720" s="94" t="str">
        <f t="shared" si="908"/>
        <v/>
      </c>
      <c r="Y5720" s="5"/>
      <c r="BK5720" s="8"/>
      <c r="BL5720" s="5"/>
      <c r="BM5720" s="5"/>
      <c r="BN5720" s="5"/>
      <c r="BO5720" s="5"/>
      <c r="BP5720" s="1"/>
      <c r="BQ5720" s="1"/>
      <c r="BR5720" s="1"/>
      <c r="BS5720" s="1"/>
      <c r="BT5720" s="1"/>
      <c r="BU5720" s="4"/>
      <c r="BV5720" s="1"/>
      <c r="BW5720" s="3"/>
      <c r="BX5720" s="4"/>
      <c r="BY5720" s="5"/>
      <c r="BZ5720" s="5"/>
      <c r="CA5720" s="5"/>
      <c r="CB5720" s="5"/>
      <c r="CC5720" s="5"/>
      <c r="CD5720" s="43"/>
    </row>
    <row r="5721" spans="1:82" x14ac:dyDescent="0.25">
      <c r="A5721" s="8"/>
      <c r="B5721" s="5"/>
      <c r="C5721" s="5"/>
      <c r="D5721" s="5"/>
      <c r="E5721" s="5"/>
      <c r="F5721" s="94" t="str">
        <f t="shared" si="899"/>
        <v/>
      </c>
      <c r="G5721" s="94" t="str">
        <f t="shared" si="900"/>
        <v/>
      </c>
      <c r="H5721" s="127" t="str">
        <f>IF(A5721&lt;&gt;"",IF(MID(C5721,1,1)="c",$AS$26,IF(MID(C5721,1,1)="r",$AS$41,IF(MID(C5721,1,1)="p",#REF!,#REF!))),"")</f>
        <v/>
      </c>
      <c r="I5721" s="92" t="str">
        <f t="shared" si="901"/>
        <v/>
      </c>
      <c r="J5721" s="92" t="str">
        <f t="shared" si="902"/>
        <v/>
      </c>
      <c r="K5721" s="92" t="str">
        <f t="shared" si="903"/>
        <v/>
      </c>
      <c r="L5721" s="92" t="str">
        <f t="shared" si="904"/>
        <v/>
      </c>
      <c r="M5721" s="95" t="str">
        <f>IF(A5721&lt;&gt;"",IF(MID(C5721,1,1)="c",SigmaEpsConcrete(I5721,$AN$30:$AN$33,$AR$30:$AR$33,$AS$26,$AS$27,$AS$28,$AQ$20,$AU$19),""),"")</f>
        <v/>
      </c>
      <c r="N5721" s="95" t="str">
        <f>IF(A5721&lt;&gt;"",IF(MID(C5721,1,1)="r",SigmaEpsReinf(J5721,$AS$42:$AS$43,$AS$41,$AS$39,$AS$40,$AQ$38),""),"")</f>
        <v/>
      </c>
      <c r="Q5721" s="92" t="str">
        <f t="shared" si="906"/>
        <v/>
      </c>
      <c r="R5721" s="92" t="str">
        <f t="shared" si="907"/>
        <v/>
      </c>
      <c r="U5721" s="5"/>
      <c r="V5721" s="5"/>
      <c r="W5721" s="94" t="str">
        <f t="shared" si="905"/>
        <v/>
      </c>
      <c r="X5721" s="94" t="str">
        <f t="shared" si="908"/>
        <v/>
      </c>
      <c r="Y5721" s="5"/>
      <c r="BK5721" s="8"/>
      <c r="BL5721" s="5"/>
      <c r="BM5721" s="5"/>
      <c r="BN5721" s="5"/>
      <c r="BO5721" s="5"/>
      <c r="BP5721" s="1"/>
      <c r="BQ5721" s="1"/>
      <c r="BR5721" s="1"/>
      <c r="BS5721" s="1"/>
      <c r="BT5721" s="1"/>
      <c r="BU5721" s="4"/>
      <c r="BV5721" s="1"/>
      <c r="BW5721" s="3"/>
      <c r="BX5721" s="4"/>
      <c r="BY5721" s="5"/>
      <c r="BZ5721" s="5"/>
      <c r="CA5721" s="5"/>
      <c r="CB5721" s="5"/>
      <c r="CC5721" s="5"/>
      <c r="CD5721" s="43"/>
    </row>
    <row r="5722" spans="1:82" x14ac:dyDescent="0.25">
      <c r="A5722" s="8"/>
      <c r="B5722" s="5"/>
      <c r="C5722" s="5"/>
      <c r="D5722" s="5"/>
      <c r="E5722" s="5"/>
      <c r="F5722" s="94" t="str">
        <f t="shared" si="899"/>
        <v/>
      </c>
      <c r="G5722" s="94" t="str">
        <f t="shared" si="900"/>
        <v/>
      </c>
      <c r="H5722" s="127" t="str">
        <f>IF(A5722&lt;&gt;"",IF(MID(C5722,1,1)="c",$AS$26,IF(MID(C5722,1,1)="r",$AS$41,IF(MID(C5722,1,1)="p",#REF!,#REF!))),"")</f>
        <v/>
      </c>
      <c r="I5722" s="92" t="str">
        <f t="shared" si="901"/>
        <v/>
      </c>
      <c r="J5722" s="92" t="str">
        <f t="shared" si="902"/>
        <v/>
      </c>
      <c r="K5722" s="92" t="str">
        <f t="shared" si="903"/>
        <v/>
      </c>
      <c r="L5722" s="92" t="str">
        <f t="shared" si="904"/>
        <v/>
      </c>
      <c r="M5722" s="95" t="str">
        <f>IF(A5722&lt;&gt;"",IF(MID(C5722,1,1)="c",SigmaEpsConcrete(I5722,$AN$30:$AN$33,$AR$30:$AR$33,$AS$26,$AS$27,$AS$28,$AQ$20,$AU$19),""),"")</f>
        <v/>
      </c>
      <c r="N5722" s="95" t="str">
        <f>IF(A5722&lt;&gt;"",IF(MID(C5722,1,1)="r",SigmaEpsReinf(J5722,$AS$42:$AS$43,$AS$41,$AS$39,$AS$40,$AQ$38),""),"")</f>
        <v/>
      </c>
      <c r="Q5722" s="92" t="str">
        <f t="shared" si="906"/>
        <v/>
      </c>
      <c r="R5722" s="92" t="str">
        <f t="shared" si="907"/>
        <v/>
      </c>
      <c r="U5722" s="5"/>
      <c r="V5722" s="5"/>
      <c r="W5722" s="94" t="str">
        <f t="shared" si="905"/>
        <v/>
      </c>
      <c r="X5722" s="94" t="str">
        <f t="shared" si="908"/>
        <v/>
      </c>
      <c r="Y5722" s="5"/>
      <c r="BK5722" s="8"/>
      <c r="BL5722" s="5"/>
      <c r="BM5722" s="5"/>
      <c r="BN5722" s="5"/>
      <c r="BO5722" s="5"/>
      <c r="BP5722" s="1"/>
      <c r="BQ5722" s="1"/>
      <c r="BR5722" s="1"/>
      <c r="BS5722" s="1"/>
      <c r="BT5722" s="1"/>
      <c r="BU5722" s="4"/>
      <c r="BV5722" s="1"/>
      <c r="BW5722" s="3"/>
      <c r="BX5722" s="4"/>
      <c r="BY5722" s="5"/>
      <c r="BZ5722" s="5"/>
      <c r="CA5722" s="5"/>
      <c r="CB5722" s="5"/>
      <c r="CC5722" s="5"/>
      <c r="CD5722" s="43"/>
    </row>
    <row r="5723" spans="1:82" x14ac:dyDescent="0.25">
      <c r="A5723" s="8"/>
      <c r="B5723" s="5"/>
      <c r="C5723" s="5"/>
      <c r="D5723" s="5"/>
      <c r="E5723" s="5"/>
      <c r="F5723" s="94" t="str">
        <f t="shared" si="899"/>
        <v/>
      </c>
      <c r="G5723" s="94" t="str">
        <f t="shared" si="900"/>
        <v/>
      </c>
      <c r="H5723" s="127" t="str">
        <f>IF(A5723&lt;&gt;"",IF(MID(C5723,1,1)="c",$AS$26,IF(MID(C5723,1,1)="r",$AS$41,IF(MID(C5723,1,1)="p",#REF!,#REF!))),"")</f>
        <v/>
      </c>
      <c r="I5723" s="92" t="str">
        <f t="shared" si="901"/>
        <v/>
      </c>
      <c r="J5723" s="92" t="str">
        <f t="shared" si="902"/>
        <v/>
      </c>
      <c r="K5723" s="92" t="str">
        <f t="shared" si="903"/>
        <v/>
      </c>
      <c r="L5723" s="92" t="str">
        <f t="shared" si="904"/>
        <v/>
      </c>
      <c r="M5723" s="95" t="str">
        <f>IF(A5723&lt;&gt;"",IF(MID(C5723,1,1)="c",SigmaEpsConcrete(I5723,$AN$30:$AN$33,$AR$30:$AR$33,$AS$26,$AS$27,$AS$28,$AQ$20,$AU$19),""),"")</f>
        <v/>
      </c>
      <c r="N5723" s="95" t="str">
        <f>IF(A5723&lt;&gt;"",IF(MID(C5723,1,1)="r",SigmaEpsReinf(J5723,$AS$42:$AS$43,$AS$41,$AS$39,$AS$40,$AQ$38),""),"")</f>
        <v/>
      </c>
      <c r="Q5723" s="92" t="str">
        <f t="shared" si="906"/>
        <v/>
      </c>
      <c r="R5723" s="92" t="str">
        <f t="shared" si="907"/>
        <v/>
      </c>
      <c r="U5723" s="5"/>
      <c r="V5723" s="5"/>
      <c r="W5723" s="94" t="str">
        <f t="shared" si="905"/>
        <v/>
      </c>
      <c r="X5723" s="94" t="str">
        <f t="shared" si="908"/>
        <v/>
      </c>
      <c r="Y5723" s="5"/>
      <c r="BK5723" s="8"/>
      <c r="BL5723" s="5"/>
      <c r="BM5723" s="5"/>
      <c r="BN5723" s="5"/>
      <c r="BO5723" s="5"/>
      <c r="BP5723" s="1"/>
      <c r="BQ5723" s="1"/>
      <c r="BR5723" s="1"/>
      <c r="BS5723" s="1"/>
      <c r="BT5723" s="1"/>
      <c r="BU5723" s="4"/>
      <c r="BV5723" s="1"/>
      <c r="BW5723" s="3"/>
      <c r="BX5723" s="4"/>
      <c r="BY5723" s="5"/>
      <c r="BZ5723" s="5"/>
      <c r="CA5723" s="5"/>
      <c r="CB5723" s="5"/>
      <c r="CC5723" s="5"/>
      <c r="CD5723" s="43"/>
    </row>
    <row r="5724" spans="1:82" x14ac:dyDescent="0.25">
      <c r="A5724" s="8"/>
      <c r="B5724" s="5"/>
      <c r="C5724" s="5"/>
      <c r="D5724" s="5"/>
      <c r="E5724" s="5"/>
      <c r="F5724" s="94" t="str">
        <f t="shared" si="899"/>
        <v/>
      </c>
      <c r="G5724" s="94" t="str">
        <f t="shared" si="900"/>
        <v/>
      </c>
      <c r="H5724" s="127" t="str">
        <f>IF(A5724&lt;&gt;"",IF(MID(C5724,1,1)="c",$AS$26,IF(MID(C5724,1,1)="r",$AS$41,IF(MID(C5724,1,1)="p",#REF!,#REF!))),"")</f>
        <v/>
      </c>
      <c r="I5724" s="92" t="str">
        <f t="shared" si="901"/>
        <v/>
      </c>
      <c r="J5724" s="92" t="str">
        <f t="shared" si="902"/>
        <v/>
      </c>
      <c r="K5724" s="92" t="str">
        <f t="shared" si="903"/>
        <v/>
      </c>
      <c r="L5724" s="92" t="str">
        <f t="shared" si="904"/>
        <v/>
      </c>
      <c r="M5724" s="95" t="str">
        <f>IF(A5724&lt;&gt;"",IF(MID(C5724,1,1)="c",SigmaEpsConcrete(I5724,$AN$30:$AN$33,$AR$30:$AR$33,$AS$26,$AS$27,$AS$28,$AQ$20,$AU$19),""),"")</f>
        <v/>
      </c>
      <c r="N5724" s="95" t="str">
        <f>IF(A5724&lt;&gt;"",IF(MID(C5724,1,1)="r",SigmaEpsReinf(J5724,$AS$42:$AS$43,$AS$41,$AS$39,$AS$40,$AQ$38),""),"")</f>
        <v/>
      </c>
      <c r="Q5724" s="92" t="str">
        <f t="shared" si="906"/>
        <v/>
      </c>
      <c r="R5724" s="92" t="str">
        <f t="shared" si="907"/>
        <v/>
      </c>
      <c r="U5724" s="5"/>
      <c r="V5724" s="5"/>
      <c r="W5724" s="94" t="str">
        <f t="shared" si="905"/>
        <v/>
      </c>
      <c r="X5724" s="94" t="str">
        <f t="shared" si="908"/>
        <v/>
      </c>
      <c r="Y5724" s="5"/>
      <c r="BK5724" s="8"/>
      <c r="BL5724" s="5"/>
      <c r="BM5724" s="5"/>
      <c r="BN5724" s="5"/>
      <c r="BO5724" s="5"/>
      <c r="BP5724" s="1"/>
      <c r="BQ5724" s="1"/>
      <c r="BR5724" s="1"/>
      <c r="BS5724" s="1"/>
      <c r="BT5724" s="1"/>
      <c r="BU5724" s="4"/>
      <c r="BV5724" s="1"/>
      <c r="BW5724" s="3"/>
      <c r="BX5724" s="4"/>
      <c r="BY5724" s="5"/>
      <c r="BZ5724" s="5"/>
      <c r="CA5724" s="5"/>
      <c r="CB5724" s="5"/>
      <c r="CC5724" s="5"/>
      <c r="CD5724" s="43"/>
    </row>
    <row r="5725" spans="1:82" x14ac:dyDescent="0.25">
      <c r="A5725" s="8"/>
      <c r="B5725" s="5"/>
      <c r="C5725" s="5"/>
      <c r="D5725" s="5"/>
      <c r="E5725" s="5"/>
      <c r="F5725" s="94" t="str">
        <f t="shared" si="899"/>
        <v/>
      </c>
      <c r="G5725" s="94" t="str">
        <f t="shared" si="900"/>
        <v/>
      </c>
      <c r="H5725" s="127" t="str">
        <f>IF(A5725&lt;&gt;"",IF(MID(C5725,1,1)="c",$AS$26,IF(MID(C5725,1,1)="r",$AS$41,IF(MID(C5725,1,1)="p",#REF!,#REF!))),"")</f>
        <v/>
      </c>
      <c r="I5725" s="92" t="str">
        <f t="shared" si="901"/>
        <v/>
      </c>
      <c r="J5725" s="92" t="str">
        <f t="shared" si="902"/>
        <v/>
      </c>
      <c r="K5725" s="92" t="str">
        <f t="shared" si="903"/>
        <v/>
      </c>
      <c r="L5725" s="92" t="str">
        <f t="shared" si="904"/>
        <v/>
      </c>
      <c r="M5725" s="95" t="str">
        <f>IF(A5725&lt;&gt;"",IF(MID(C5725,1,1)="c",SigmaEpsConcrete(I5725,$AN$30:$AN$33,$AR$30:$AR$33,$AS$26,$AS$27,$AS$28,$AQ$20,$AU$19),""),"")</f>
        <v/>
      </c>
      <c r="N5725" s="95" t="str">
        <f>IF(A5725&lt;&gt;"",IF(MID(C5725,1,1)="r",SigmaEpsReinf(J5725,$AS$42:$AS$43,$AS$41,$AS$39,$AS$40,$AQ$38),""),"")</f>
        <v/>
      </c>
      <c r="Q5725" s="92" t="str">
        <f t="shared" si="906"/>
        <v/>
      </c>
      <c r="R5725" s="92" t="str">
        <f t="shared" si="907"/>
        <v/>
      </c>
      <c r="U5725" s="5"/>
      <c r="V5725" s="5"/>
      <c r="W5725" s="94" t="str">
        <f t="shared" si="905"/>
        <v/>
      </c>
      <c r="X5725" s="94" t="str">
        <f t="shared" si="908"/>
        <v/>
      </c>
      <c r="Y5725" s="5"/>
      <c r="BK5725" s="8"/>
      <c r="BL5725" s="5"/>
      <c r="BM5725" s="5"/>
      <c r="BN5725" s="5"/>
      <c r="BO5725" s="5"/>
      <c r="BP5725" s="1"/>
      <c r="BQ5725" s="1"/>
      <c r="BR5725" s="1"/>
      <c r="BS5725" s="1"/>
      <c r="BT5725" s="1"/>
      <c r="BU5725" s="4"/>
      <c r="BV5725" s="1"/>
      <c r="BW5725" s="3"/>
      <c r="BX5725" s="4"/>
      <c r="BY5725" s="5"/>
      <c r="BZ5725" s="5"/>
      <c r="CA5725" s="5"/>
      <c r="CB5725" s="5"/>
      <c r="CC5725" s="5"/>
      <c r="CD5725" s="43"/>
    </row>
    <row r="5726" spans="1:82" x14ac:dyDescent="0.25">
      <c r="A5726" s="8"/>
      <c r="B5726" s="5"/>
      <c r="C5726" s="5"/>
      <c r="D5726" s="5"/>
      <c r="E5726" s="5"/>
      <c r="F5726" s="94" t="str">
        <f t="shared" si="899"/>
        <v/>
      </c>
      <c r="G5726" s="94" t="str">
        <f t="shared" si="900"/>
        <v/>
      </c>
      <c r="H5726" s="127" t="str">
        <f>IF(A5726&lt;&gt;"",IF(MID(C5726,1,1)="c",$AS$26,IF(MID(C5726,1,1)="r",$AS$41,IF(MID(C5726,1,1)="p",#REF!,#REF!))),"")</f>
        <v/>
      </c>
      <c r="I5726" s="92" t="str">
        <f t="shared" si="901"/>
        <v/>
      </c>
      <c r="J5726" s="92" t="str">
        <f t="shared" si="902"/>
        <v/>
      </c>
      <c r="K5726" s="92" t="str">
        <f t="shared" si="903"/>
        <v/>
      </c>
      <c r="L5726" s="92" t="str">
        <f t="shared" si="904"/>
        <v/>
      </c>
      <c r="M5726" s="95" t="str">
        <f>IF(A5726&lt;&gt;"",IF(MID(C5726,1,1)="c",SigmaEpsConcrete(I5726,$AN$30:$AN$33,$AR$30:$AR$33,$AS$26,$AS$27,$AS$28,$AQ$20,$AU$19),""),"")</f>
        <v/>
      </c>
      <c r="N5726" s="95" t="str">
        <f>IF(A5726&lt;&gt;"",IF(MID(C5726,1,1)="r",SigmaEpsReinf(J5726,$AS$42:$AS$43,$AS$41,$AS$39,$AS$40,$AQ$38),""),"")</f>
        <v/>
      </c>
      <c r="Q5726" s="92" t="str">
        <f t="shared" si="906"/>
        <v/>
      </c>
      <c r="R5726" s="92" t="str">
        <f t="shared" si="907"/>
        <v/>
      </c>
      <c r="U5726" s="5"/>
      <c r="V5726" s="5"/>
      <c r="W5726" s="94" t="str">
        <f t="shared" si="905"/>
        <v/>
      </c>
      <c r="X5726" s="94" t="str">
        <f t="shared" si="908"/>
        <v/>
      </c>
      <c r="Y5726" s="5"/>
      <c r="BK5726" s="8"/>
      <c r="BL5726" s="5"/>
      <c r="BM5726" s="5"/>
      <c r="BN5726" s="5"/>
      <c r="BO5726" s="5"/>
      <c r="BP5726" s="1"/>
      <c r="BQ5726" s="1"/>
      <c r="BR5726" s="1"/>
      <c r="BS5726" s="1"/>
      <c r="BT5726" s="1"/>
      <c r="BU5726" s="4"/>
      <c r="BV5726" s="1"/>
      <c r="BW5726" s="3"/>
      <c r="BX5726" s="4"/>
      <c r="BY5726" s="5"/>
      <c r="BZ5726" s="5"/>
      <c r="CA5726" s="5"/>
      <c r="CB5726" s="5"/>
      <c r="CC5726" s="5"/>
      <c r="CD5726" s="43"/>
    </row>
    <row r="5727" spans="1:82" x14ac:dyDescent="0.25">
      <c r="A5727" s="8"/>
      <c r="B5727" s="5"/>
      <c r="C5727" s="5"/>
      <c r="D5727" s="5"/>
      <c r="E5727" s="5"/>
      <c r="F5727" s="94" t="str">
        <f t="shared" si="899"/>
        <v/>
      </c>
      <c r="G5727" s="94" t="str">
        <f t="shared" si="900"/>
        <v/>
      </c>
      <c r="H5727" s="127" t="str">
        <f>IF(A5727&lt;&gt;"",IF(MID(C5727,1,1)="c",$AS$26,IF(MID(C5727,1,1)="r",$AS$41,IF(MID(C5727,1,1)="p",#REF!,#REF!))),"")</f>
        <v/>
      </c>
      <c r="I5727" s="92" t="str">
        <f t="shared" si="901"/>
        <v/>
      </c>
      <c r="J5727" s="92" t="str">
        <f t="shared" si="902"/>
        <v/>
      </c>
      <c r="K5727" s="92" t="str">
        <f t="shared" si="903"/>
        <v/>
      </c>
      <c r="L5727" s="92" t="str">
        <f t="shared" si="904"/>
        <v/>
      </c>
      <c r="M5727" s="95" t="str">
        <f>IF(A5727&lt;&gt;"",IF(MID(C5727,1,1)="c",SigmaEpsConcrete(I5727,$AN$30:$AN$33,$AR$30:$AR$33,$AS$26,$AS$27,$AS$28,$AQ$20,$AU$19),""),"")</f>
        <v/>
      </c>
      <c r="N5727" s="95" t="str">
        <f>IF(A5727&lt;&gt;"",IF(MID(C5727,1,1)="r",SigmaEpsReinf(J5727,$AS$42:$AS$43,$AS$41,$AS$39,$AS$40,$AQ$38),""),"")</f>
        <v/>
      </c>
      <c r="Q5727" s="92" t="str">
        <f t="shared" si="906"/>
        <v/>
      </c>
      <c r="R5727" s="92" t="str">
        <f t="shared" si="907"/>
        <v/>
      </c>
      <c r="U5727" s="5"/>
      <c r="V5727" s="5"/>
      <c r="W5727" s="94" t="str">
        <f t="shared" si="905"/>
        <v/>
      </c>
      <c r="X5727" s="94" t="str">
        <f t="shared" si="908"/>
        <v/>
      </c>
      <c r="Y5727" s="5"/>
      <c r="BK5727" s="8"/>
      <c r="BL5727" s="5"/>
      <c r="BM5727" s="5"/>
      <c r="BN5727" s="5"/>
      <c r="BO5727" s="5"/>
      <c r="BP5727" s="1"/>
      <c r="BQ5727" s="1"/>
      <c r="BR5727" s="1"/>
      <c r="BS5727" s="1"/>
      <c r="BT5727" s="1"/>
      <c r="BU5727" s="4"/>
      <c r="BV5727" s="1"/>
      <c r="BW5727" s="3"/>
      <c r="BX5727" s="4"/>
      <c r="BY5727" s="5"/>
      <c r="BZ5727" s="5"/>
      <c r="CA5727" s="5"/>
      <c r="CB5727" s="5"/>
      <c r="CC5727" s="5"/>
      <c r="CD5727" s="43"/>
    </row>
    <row r="5728" spans="1:82" x14ac:dyDescent="0.25">
      <c r="A5728" s="8"/>
      <c r="B5728" s="5"/>
      <c r="C5728" s="5"/>
      <c r="D5728" s="5"/>
      <c r="E5728" s="5"/>
      <c r="F5728" s="94" t="str">
        <f t="shared" si="899"/>
        <v/>
      </c>
      <c r="G5728" s="94" t="str">
        <f t="shared" si="900"/>
        <v/>
      </c>
      <c r="H5728" s="127" t="str">
        <f>IF(A5728&lt;&gt;"",IF(MID(C5728,1,1)="c",$AS$26,IF(MID(C5728,1,1)="r",$AS$41,IF(MID(C5728,1,1)="p",#REF!,#REF!))),"")</f>
        <v/>
      </c>
      <c r="I5728" s="92" t="str">
        <f t="shared" si="901"/>
        <v/>
      </c>
      <c r="J5728" s="92" t="str">
        <f t="shared" si="902"/>
        <v/>
      </c>
      <c r="K5728" s="92" t="str">
        <f t="shared" si="903"/>
        <v/>
      </c>
      <c r="L5728" s="92" t="str">
        <f t="shared" si="904"/>
        <v/>
      </c>
      <c r="M5728" s="95" t="str">
        <f>IF(A5728&lt;&gt;"",IF(MID(C5728,1,1)="c",SigmaEpsConcrete(I5728,$AN$30:$AN$33,$AR$30:$AR$33,$AS$26,$AS$27,$AS$28,$AQ$20,$AU$19),""),"")</f>
        <v/>
      </c>
      <c r="N5728" s="95" t="str">
        <f>IF(A5728&lt;&gt;"",IF(MID(C5728,1,1)="r",SigmaEpsReinf(J5728,$AS$42:$AS$43,$AS$41,$AS$39,$AS$40,$AQ$38),""),"")</f>
        <v/>
      </c>
      <c r="Q5728" s="92" t="str">
        <f t="shared" si="906"/>
        <v/>
      </c>
      <c r="R5728" s="92" t="str">
        <f t="shared" si="907"/>
        <v/>
      </c>
      <c r="U5728" s="5"/>
      <c r="V5728" s="5"/>
      <c r="W5728" s="94" t="str">
        <f t="shared" si="905"/>
        <v/>
      </c>
      <c r="X5728" s="94" t="str">
        <f t="shared" si="908"/>
        <v/>
      </c>
      <c r="Y5728" s="5"/>
      <c r="BK5728" s="8"/>
      <c r="BL5728" s="5"/>
      <c r="BM5728" s="5"/>
      <c r="BN5728" s="5"/>
      <c r="BO5728" s="5"/>
      <c r="BP5728" s="1"/>
      <c r="BQ5728" s="1"/>
      <c r="BR5728" s="1"/>
      <c r="BS5728" s="1"/>
      <c r="BT5728" s="1"/>
      <c r="BU5728" s="4"/>
      <c r="BV5728" s="1"/>
      <c r="BW5728" s="3"/>
      <c r="BX5728" s="4"/>
      <c r="BY5728" s="5"/>
      <c r="BZ5728" s="5"/>
      <c r="CA5728" s="5"/>
      <c r="CB5728" s="5"/>
      <c r="CC5728" s="5"/>
      <c r="CD5728" s="43"/>
    </row>
    <row r="5729" spans="1:82" x14ac:dyDescent="0.25">
      <c r="A5729" s="8"/>
      <c r="B5729" s="5"/>
      <c r="C5729" s="5"/>
      <c r="D5729" s="5"/>
      <c r="E5729" s="5"/>
      <c r="F5729" s="94" t="str">
        <f t="shared" si="899"/>
        <v/>
      </c>
      <c r="G5729" s="94" t="str">
        <f t="shared" si="900"/>
        <v/>
      </c>
      <c r="H5729" s="127" t="str">
        <f>IF(A5729&lt;&gt;"",IF(MID(C5729,1,1)="c",$AS$26,IF(MID(C5729,1,1)="r",$AS$41,IF(MID(C5729,1,1)="p",#REF!,#REF!))),"")</f>
        <v/>
      </c>
      <c r="I5729" s="92" t="str">
        <f t="shared" si="901"/>
        <v/>
      </c>
      <c r="J5729" s="92" t="str">
        <f t="shared" si="902"/>
        <v/>
      </c>
      <c r="K5729" s="92" t="str">
        <f t="shared" si="903"/>
        <v/>
      </c>
      <c r="L5729" s="92" t="str">
        <f t="shared" si="904"/>
        <v/>
      </c>
      <c r="M5729" s="95" t="str">
        <f>IF(A5729&lt;&gt;"",IF(MID(C5729,1,1)="c",SigmaEpsConcrete(I5729,$AN$30:$AN$33,$AR$30:$AR$33,$AS$26,$AS$27,$AS$28,$AQ$20,$AU$19),""),"")</f>
        <v/>
      </c>
      <c r="N5729" s="95" t="str">
        <f>IF(A5729&lt;&gt;"",IF(MID(C5729,1,1)="r",SigmaEpsReinf(J5729,$AS$42:$AS$43,$AS$41,$AS$39,$AS$40,$AQ$38),""),"")</f>
        <v/>
      </c>
      <c r="Q5729" s="92" t="str">
        <f t="shared" si="906"/>
        <v/>
      </c>
      <c r="R5729" s="92" t="str">
        <f t="shared" si="907"/>
        <v/>
      </c>
      <c r="U5729" s="5"/>
      <c r="V5729" s="5"/>
      <c r="W5729" s="94" t="str">
        <f t="shared" si="905"/>
        <v/>
      </c>
      <c r="X5729" s="94" t="str">
        <f t="shared" si="908"/>
        <v/>
      </c>
      <c r="Y5729" s="5"/>
      <c r="BK5729" s="8"/>
      <c r="BL5729" s="5"/>
      <c r="BM5729" s="5"/>
      <c r="BN5729" s="5"/>
      <c r="BO5729" s="5"/>
      <c r="BP5729" s="1"/>
      <c r="BQ5729" s="1"/>
      <c r="BR5729" s="1"/>
      <c r="BS5729" s="1"/>
      <c r="BT5729" s="1"/>
      <c r="BU5729" s="4"/>
      <c r="BV5729" s="1"/>
      <c r="BW5729" s="3"/>
      <c r="BX5729" s="4"/>
      <c r="BY5729" s="5"/>
      <c r="BZ5729" s="5"/>
      <c r="CA5729" s="5"/>
      <c r="CB5729" s="5"/>
      <c r="CC5729" s="5"/>
      <c r="CD5729" s="43"/>
    </row>
    <row r="5730" spans="1:82" x14ac:dyDescent="0.25">
      <c r="A5730" s="8"/>
      <c r="B5730" s="5"/>
      <c r="C5730" s="5"/>
      <c r="D5730" s="5"/>
      <c r="E5730" s="5"/>
      <c r="F5730" s="94" t="str">
        <f t="shared" si="899"/>
        <v/>
      </c>
      <c r="G5730" s="94" t="str">
        <f t="shared" si="900"/>
        <v/>
      </c>
      <c r="H5730" s="127" t="str">
        <f>IF(A5730&lt;&gt;"",IF(MID(C5730,1,1)="c",$AS$26,IF(MID(C5730,1,1)="r",$AS$41,IF(MID(C5730,1,1)="p",#REF!,#REF!))),"")</f>
        <v/>
      </c>
      <c r="I5730" s="92" t="str">
        <f t="shared" si="901"/>
        <v/>
      </c>
      <c r="J5730" s="92" t="str">
        <f t="shared" si="902"/>
        <v/>
      </c>
      <c r="K5730" s="92" t="str">
        <f t="shared" si="903"/>
        <v/>
      </c>
      <c r="L5730" s="92" t="str">
        <f t="shared" si="904"/>
        <v/>
      </c>
      <c r="M5730" s="95" t="str">
        <f>IF(A5730&lt;&gt;"",IF(MID(C5730,1,1)="c",SigmaEpsConcrete(I5730,$AN$30:$AN$33,$AR$30:$AR$33,$AS$26,$AS$27,$AS$28,$AQ$20,$AU$19),""),"")</f>
        <v/>
      </c>
      <c r="N5730" s="95" t="str">
        <f>IF(A5730&lt;&gt;"",IF(MID(C5730,1,1)="r",SigmaEpsReinf(J5730,$AS$42:$AS$43,$AS$41,$AS$39,$AS$40,$AQ$38),""),"")</f>
        <v/>
      </c>
      <c r="Q5730" s="92" t="str">
        <f t="shared" si="906"/>
        <v/>
      </c>
      <c r="R5730" s="92" t="str">
        <f t="shared" si="907"/>
        <v/>
      </c>
      <c r="U5730" s="5"/>
      <c r="V5730" s="5"/>
      <c r="W5730" s="94" t="str">
        <f t="shared" si="905"/>
        <v/>
      </c>
      <c r="X5730" s="94" t="str">
        <f t="shared" si="908"/>
        <v/>
      </c>
      <c r="Y5730" s="5"/>
      <c r="BK5730" s="8"/>
      <c r="BL5730" s="5"/>
      <c r="BM5730" s="5"/>
      <c r="BN5730" s="5"/>
      <c r="BO5730" s="5"/>
      <c r="BP5730" s="1"/>
      <c r="BQ5730" s="1"/>
      <c r="BR5730" s="1"/>
      <c r="BS5730" s="1"/>
      <c r="BT5730" s="1"/>
      <c r="BU5730" s="4"/>
      <c r="BV5730" s="1"/>
      <c r="BW5730" s="3"/>
      <c r="BX5730" s="4"/>
      <c r="BY5730" s="5"/>
      <c r="BZ5730" s="5"/>
      <c r="CA5730" s="5"/>
      <c r="CB5730" s="5"/>
      <c r="CC5730" s="5"/>
      <c r="CD5730" s="43"/>
    </row>
    <row r="5731" spans="1:82" x14ac:dyDescent="0.25">
      <c r="A5731" s="8"/>
      <c r="B5731" s="5"/>
      <c r="C5731" s="5"/>
      <c r="D5731" s="5"/>
      <c r="E5731" s="5"/>
      <c r="F5731" s="94" t="str">
        <f t="shared" si="899"/>
        <v/>
      </c>
      <c r="G5731" s="94" t="str">
        <f t="shared" si="900"/>
        <v/>
      </c>
      <c r="H5731" s="127" t="str">
        <f>IF(A5731&lt;&gt;"",IF(MID(C5731,1,1)="c",$AS$26,IF(MID(C5731,1,1)="r",$AS$41,IF(MID(C5731,1,1)="p",#REF!,#REF!))),"")</f>
        <v/>
      </c>
      <c r="I5731" s="92" t="str">
        <f t="shared" si="901"/>
        <v/>
      </c>
      <c r="J5731" s="92" t="str">
        <f t="shared" si="902"/>
        <v/>
      </c>
      <c r="K5731" s="92" t="str">
        <f t="shared" si="903"/>
        <v/>
      </c>
      <c r="L5731" s="92" t="str">
        <f t="shared" si="904"/>
        <v/>
      </c>
      <c r="M5731" s="95" t="str">
        <f>IF(A5731&lt;&gt;"",IF(MID(C5731,1,1)="c",SigmaEpsConcrete(I5731,$AN$30:$AN$33,$AR$30:$AR$33,$AS$26,$AS$27,$AS$28,$AQ$20,$AU$19),""),"")</f>
        <v/>
      </c>
      <c r="N5731" s="95" t="str">
        <f>IF(A5731&lt;&gt;"",IF(MID(C5731,1,1)="r",SigmaEpsReinf(J5731,$AS$42:$AS$43,$AS$41,$AS$39,$AS$40,$AQ$38),""),"")</f>
        <v/>
      </c>
      <c r="Q5731" s="92" t="str">
        <f t="shared" si="906"/>
        <v/>
      </c>
      <c r="R5731" s="92" t="str">
        <f t="shared" si="907"/>
        <v/>
      </c>
      <c r="U5731" s="5"/>
      <c r="V5731" s="5"/>
      <c r="W5731" s="94" t="str">
        <f t="shared" si="905"/>
        <v/>
      </c>
      <c r="X5731" s="94" t="str">
        <f t="shared" si="908"/>
        <v/>
      </c>
      <c r="Y5731" s="5"/>
      <c r="BK5731" s="8"/>
      <c r="BL5731" s="5"/>
      <c r="BM5731" s="5"/>
      <c r="BN5731" s="5"/>
      <c r="BO5731" s="5"/>
      <c r="BP5731" s="1"/>
      <c r="BQ5731" s="1"/>
      <c r="BR5731" s="1"/>
      <c r="BS5731" s="1"/>
      <c r="BT5731" s="1"/>
      <c r="BU5731" s="4"/>
      <c r="BV5731" s="1"/>
      <c r="BW5731" s="3"/>
      <c r="BX5731" s="4"/>
      <c r="BY5731" s="5"/>
      <c r="BZ5731" s="5"/>
      <c r="CA5731" s="5"/>
      <c r="CB5731" s="5"/>
      <c r="CC5731" s="5"/>
      <c r="CD5731" s="43"/>
    </row>
    <row r="5732" spans="1:82" x14ac:dyDescent="0.25">
      <c r="A5732" s="8"/>
      <c r="B5732" s="5"/>
      <c r="C5732" s="5"/>
      <c r="D5732" s="5"/>
      <c r="E5732" s="5"/>
      <c r="F5732" s="94" t="str">
        <f t="shared" si="899"/>
        <v/>
      </c>
      <c r="G5732" s="94" t="str">
        <f t="shared" si="900"/>
        <v/>
      </c>
      <c r="H5732" s="127" t="str">
        <f>IF(A5732&lt;&gt;"",IF(MID(C5732,1,1)="c",$AS$26,IF(MID(C5732,1,1)="r",$AS$41,IF(MID(C5732,1,1)="p",#REF!,#REF!))),"")</f>
        <v/>
      </c>
      <c r="I5732" s="92" t="str">
        <f t="shared" si="901"/>
        <v/>
      </c>
      <c r="J5732" s="92" t="str">
        <f t="shared" si="902"/>
        <v/>
      </c>
      <c r="K5732" s="92" t="str">
        <f t="shared" si="903"/>
        <v/>
      </c>
      <c r="L5732" s="92" t="str">
        <f t="shared" si="904"/>
        <v/>
      </c>
      <c r="M5732" s="95" t="str">
        <f>IF(A5732&lt;&gt;"",IF(MID(C5732,1,1)="c",SigmaEpsConcrete(I5732,$AN$30:$AN$33,$AR$30:$AR$33,$AS$26,$AS$27,$AS$28,$AQ$20,$AU$19),""),"")</f>
        <v/>
      </c>
      <c r="N5732" s="95" t="str">
        <f>IF(A5732&lt;&gt;"",IF(MID(C5732,1,1)="r",SigmaEpsReinf(J5732,$AS$42:$AS$43,$AS$41,$AS$39,$AS$40,$AQ$38),""),"")</f>
        <v/>
      </c>
      <c r="Q5732" s="92" t="str">
        <f t="shared" si="906"/>
        <v/>
      </c>
      <c r="R5732" s="92" t="str">
        <f t="shared" si="907"/>
        <v/>
      </c>
      <c r="U5732" s="5"/>
      <c r="V5732" s="5"/>
      <c r="W5732" s="94" t="str">
        <f t="shared" si="905"/>
        <v/>
      </c>
      <c r="X5732" s="94" t="str">
        <f t="shared" si="908"/>
        <v/>
      </c>
      <c r="Y5732" s="5"/>
      <c r="BK5732" s="8"/>
      <c r="BL5732" s="5"/>
      <c r="BM5732" s="5"/>
      <c r="BN5732" s="5"/>
      <c r="BO5732" s="5"/>
      <c r="BP5732" s="1"/>
      <c r="BQ5732" s="1"/>
      <c r="BR5732" s="1"/>
      <c r="BS5732" s="1"/>
      <c r="BT5732" s="1"/>
      <c r="BU5732" s="4"/>
      <c r="BV5732" s="1"/>
      <c r="BW5732" s="3"/>
      <c r="BX5732" s="4"/>
      <c r="BY5732" s="5"/>
      <c r="BZ5732" s="5"/>
      <c r="CA5732" s="5"/>
      <c r="CB5732" s="5"/>
      <c r="CC5732" s="5"/>
      <c r="CD5732" s="43"/>
    </row>
    <row r="5733" spans="1:82" x14ac:dyDescent="0.25">
      <c r="A5733" s="8"/>
      <c r="B5733" s="5"/>
      <c r="C5733" s="5"/>
      <c r="D5733" s="5"/>
      <c r="E5733" s="5"/>
      <c r="F5733" s="94" t="str">
        <f t="shared" si="899"/>
        <v/>
      </c>
      <c r="G5733" s="94" t="str">
        <f t="shared" si="900"/>
        <v/>
      </c>
      <c r="H5733" s="127" t="str">
        <f>IF(A5733&lt;&gt;"",IF(MID(C5733,1,1)="c",$AS$26,IF(MID(C5733,1,1)="r",$AS$41,IF(MID(C5733,1,1)="p",#REF!,#REF!))),"")</f>
        <v/>
      </c>
      <c r="I5733" s="92" t="str">
        <f t="shared" si="901"/>
        <v/>
      </c>
      <c r="J5733" s="92" t="str">
        <f t="shared" si="902"/>
        <v/>
      </c>
      <c r="K5733" s="92" t="str">
        <f t="shared" si="903"/>
        <v/>
      </c>
      <c r="L5733" s="92" t="str">
        <f t="shared" si="904"/>
        <v/>
      </c>
      <c r="M5733" s="95" t="str">
        <f>IF(A5733&lt;&gt;"",IF(MID(C5733,1,1)="c",SigmaEpsConcrete(I5733,$AN$30:$AN$33,$AR$30:$AR$33,$AS$26,$AS$27,$AS$28,$AQ$20,$AU$19),""),"")</f>
        <v/>
      </c>
      <c r="N5733" s="95" t="str">
        <f>IF(A5733&lt;&gt;"",IF(MID(C5733,1,1)="r",SigmaEpsReinf(J5733,$AS$42:$AS$43,$AS$41,$AS$39,$AS$40,$AQ$38),""),"")</f>
        <v/>
      </c>
      <c r="Q5733" s="92" t="str">
        <f t="shared" si="906"/>
        <v/>
      </c>
      <c r="R5733" s="92" t="str">
        <f t="shared" si="907"/>
        <v/>
      </c>
      <c r="U5733" s="5"/>
      <c r="V5733" s="5"/>
      <c r="W5733" s="94" t="str">
        <f t="shared" si="905"/>
        <v/>
      </c>
      <c r="X5733" s="94" t="str">
        <f t="shared" si="908"/>
        <v/>
      </c>
      <c r="Y5733" s="5"/>
      <c r="BK5733" s="8"/>
      <c r="BL5733" s="5"/>
      <c r="BM5733" s="5"/>
      <c r="BN5733" s="5"/>
      <c r="BO5733" s="5"/>
      <c r="BP5733" s="1"/>
      <c r="BQ5733" s="1"/>
      <c r="BR5733" s="1"/>
      <c r="BS5733" s="1"/>
      <c r="BT5733" s="1"/>
      <c r="BU5733" s="4"/>
      <c r="BV5733" s="1"/>
      <c r="BW5733" s="3"/>
      <c r="BX5733" s="4"/>
      <c r="BY5733" s="5"/>
      <c r="BZ5733" s="5"/>
      <c r="CA5733" s="5"/>
      <c r="CB5733" s="5"/>
      <c r="CC5733" s="5"/>
      <c r="CD5733" s="43"/>
    </row>
    <row r="5734" spans="1:82" x14ac:dyDescent="0.25">
      <c r="A5734" s="8"/>
      <c r="B5734" s="5"/>
      <c r="C5734" s="5"/>
      <c r="D5734" s="5"/>
      <c r="E5734" s="5"/>
      <c r="F5734" s="94" t="str">
        <f t="shared" si="899"/>
        <v/>
      </c>
      <c r="G5734" s="94" t="str">
        <f t="shared" si="900"/>
        <v/>
      </c>
      <c r="H5734" s="127" t="str">
        <f>IF(A5734&lt;&gt;"",IF(MID(C5734,1,1)="c",$AS$26,IF(MID(C5734,1,1)="r",$AS$41,IF(MID(C5734,1,1)="p",#REF!,#REF!))),"")</f>
        <v/>
      </c>
      <c r="I5734" s="92" t="str">
        <f t="shared" si="901"/>
        <v/>
      </c>
      <c r="J5734" s="92" t="str">
        <f t="shared" si="902"/>
        <v/>
      </c>
      <c r="K5734" s="92" t="str">
        <f t="shared" si="903"/>
        <v/>
      </c>
      <c r="L5734" s="92" t="str">
        <f t="shared" si="904"/>
        <v/>
      </c>
      <c r="M5734" s="95" t="str">
        <f>IF(A5734&lt;&gt;"",IF(MID(C5734,1,1)="c",SigmaEpsConcrete(I5734,$AN$30:$AN$33,$AR$30:$AR$33,$AS$26,$AS$27,$AS$28,$AQ$20,$AU$19),""),"")</f>
        <v/>
      </c>
      <c r="N5734" s="95" t="str">
        <f>IF(A5734&lt;&gt;"",IF(MID(C5734,1,1)="r",SigmaEpsReinf(J5734,$AS$42:$AS$43,$AS$41,$AS$39,$AS$40,$AQ$38),""),"")</f>
        <v/>
      </c>
      <c r="Q5734" s="92" t="str">
        <f t="shared" si="906"/>
        <v/>
      </c>
      <c r="R5734" s="92" t="str">
        <f t="shared" si="907"/>
        <v/>
      </c>
      <c r="U5734" s="5"/>
      <c r="V5734" s="5"/>
      <c r="W5734" s="94" t="str">
        <f t="shared" si="905"/>
        <v/>
      </c>
      <c r="X5734" s="94" t="str">
        <f t="shared" si="908"/>
        <v/>
      </c>
      <c r="Y5734" s="5"/>
      <c r="BK5734" s="8"/>
      <c r="BL5734" s="5"/>
      <c r="BM5734" s="5"/>
      <c r="BN5734" s="5"/>
      <c r="BO5734" s="5"/>
      <c r="BP5734" s="1"/>
      <c r="BQ5734" s="1"/>
      <c r="BR5734" s="1"/>
      <c r="BS5734" s="1"/>
      <c r="BT5734" s="1"/>
      <c r="BU5734" s="4"/>
      <c r="BV5734" s="1"/>
      <c r="BW5734" s="3"/>
      <c r="BX5734" s="4"/>
      <c r="BY5734" s="5"/>
      <c r="BZ5734" s="5"/>
      <c r="CA5734" s="5"/>
      <c r="CB5734" s="5"/>
      <c r="CC5734" s="5"/>
      <c r="CD5734" s="43"/>
    </row>
    <row r="5735" spans="1:82" x14ac:dyDescent="0.25">
      <c r="A5735" s="8"/>
      <c r="B5735" s="5"/>
      <c r="C5735" s="5"/>
      <c r="D5735" s="5"/>
      <c r="E5735" s="5"/>
      <c r="F5735" s="94" t="str">
        <f t="shared" si="899"/>
        <v/>
      </c>
      <c r="G5735" s="94" t="str">
        <f t="shared" si="900"/>
        <v/>
      </c>
      <c r="H5735" s="127" t="str">
        <f>IF(A5735&lt;&gt;"",IF(MID(C5735,1,1)="c",$AS$26,IF(MID(C5735,1,1)="r",$AS$41,IF(MID(C5735,1,1)="p",#REF!,#REF!))),"")</f>
        <v/>
      </c>
      <c r="I5735" s="92" t="str">
        <f t="shared" si="901"/>
        <v/>
      </c>
      <c r="J5735" s="92" t="str">
        <f t="shared" si="902"/>
        <v/>
      </c>
      <c r="K5735" s="92" t="str">
        <f t="shared" si="903"/>
        <v/>
      </c>
      <c r="L5735" s="92" t="str">
        <f t="shared" si="904"/>
        <v/>
      </c>
      <c r="M5735" s="95" t="str">
        <f>IF(A5735&lt;&gt;"",IF(MID(C5735,1,1)="c",SigmaEpsConcrete(I5735,$AN$30:$AN$33,$AR$30:$AR$33,$AS$26,$AS$27,$AS$28,$AQ$20,$AU$19),""),"")</f>
        <v/>
      </c>
      <c r="N5735" s="95" t="str">
        <f>IF(A5735&lt;&gt;"",IF(MID(C5735,1,1)="r",SigmaEpsReinf(J5735,$AS$42:$AS$43,$AS$41,$AS$39,$AS$40,$AQ$38),""),"")</f>
        <v/>
      </c>
      <c r="Q5735" s="92" t="str">
        <f t="shared" si="906"/>
        <v/>
      </c>
      <c r="R5735" s="92" t="str">
        <f t="shared" si="907"/>
        <v/>
      </c>
      <c r="U5735" s="5"/>
      <c r="V5735" s="5"/>
      <c r="W5735" s="94" t="str">
        <f t="shared" si="905"/>
        <v/>
      </c>
      <c r="X5735" s="94" t="str">
        <f t="shared" si="908"/>
        <v/>
      </c>
      <c r="Y5735" s="5"/>
      <c r="BK5735" s="8"/>
      <c r="BL5735" s="5"/>
      <c r="BM5735" s="5"/>
      <c r="BN5735" s="5"/>
      <c r="BO5735" s="5"/>
      <c r="BP5735" s="1"/>
      <c r="BQ5735" s="1"/>
      <c r="BR5735" s="1"/>
      <c r="BS5735" s="1"/>
      <c r="BT5735" s="1"/>
      <c r="BU5735" s="4"/>
      <c r="BV5735" s="1"/>
      <c r="BW5735" s="3"/>
      <c r="BX5735" s="4"/>
      <c r="BY5735" s="5"/>
      <c r="BZ5735" s="5"/>
      <c r="CA5735" s="5"/>
      <c r="CB5735" s="5"/>
      <c r="CC5735" s="5"/>
      <c r="CD5735" s="43"/>
    </row>
    <row r="5736" spans="1:82" x14ac:dyDescent="0.25">
      <c r="A5736" s="8"/>
      <c r="B5736" s="5"/>
      <c r="C5736" s="5"/>
      <c r="D5736" s="5"/>
      <c r="E5736" s="5"/>
      <c r="F5736" s="94" t="str">
        <f t="shared" si="899"/>
        <v/>
      </c>
      <c r="G5736" s="94" t="str">
        <f t="shared" si="900"/>
        <v/>
      </c>
      <c r="H5736" s="127" t="str">
        <f>IF(A5736&lt;&gt;"",IF(MID(C5736,1,1)="c",$AS$26,IF(MID(C5736,1,1)="r",$AS$41,IF(MID(C5736,1,1)="p",#REF!,#REF!))),"")</f>
        <v/>
      </c>
      <c r="I5736" s="92" t="str">
        <f t="shared" si="901"/>
        <v/>
      </c>
      <c r="J5736" s="92" t="str">
        <f t="shared" si="902"/>
        <v/>
      </c>
      <c r="K5736" s="92" t="str">
        <f t="shared" si="903"/>
        <v/>
      </c>
      <c r="L5736" s="92" t="str">
        <f t="shared" si="904"/>
        <v/>
      </c>
      <c r="M5736" s="95" t="str">
        <f>IF(A5736&lt;&gt;"",IF(MID(C5736,1,1)="c",SigmaEpsConcrete(I5736,$AN$30:$AN$33,$AR$30:$AR$33,$AS$26,$AS$27,$AS$28,$AQ$20,$AU$19),""),"")</f>
        <v/>
      </c>
      <c r="N5736" s="95" t="str">
        <f>IF(A5736&lt;&gt;"",IF(MID(C5736,1,1)="r",SigmaEpsReinf(J5736,$AS$42:$AS$43,$AS$41,$AS$39,$AS$40,$AQ$38),""),"")</f>
        <v/>
      </c>
      <c r="Q5736" s="92" t="str">
        <f t="shared" si="906"/>
        <v/>
      </c>
      <c r="R5736" s="92" t="str">
        <f t="shared" si="907"/>
        <v/>
      </c>
      <c r="U5736" s="5"/>
      <c r="V5736" s="5"/>
      <c r="W5736" s="94" t="str">
        <f t="shared" si="905"/>
        <v/>
      </c>
      <c r="X5736" s="94" t="str">
        <f t="shared" si="908"/>
        <v/>
      </c>
      <c r="Y5736" s="5"/>
      <c r="BK5736" s="8"/>
      <c r="BL5736" s="5"/>
      <c r="BM5736" s="5"/>
      <c r="BN5736" s="5"/>
      <c r="BO5736" s="5"/>
      <c r="BP5736" s="1"/>
      <c r="BQ5736" s="1"/>
      <c r="BR5736" s="1"/>
      <c r="BS5736" s="1"/>
      <c r="BT5736" s="1"/>
      <c r="BU5736" s="4"/>
      <c r="BV5736" s="1"/>
      <c r="BW5736" s="3"/>
      <c r="BX5736" s="4"/>
      <c r="BY5736" s="5"/>
      <c r="BZ5736" s="5"/>
      <c r="CA5736" s="5"/>
      <c r="CB5736" s="5"/>
      <c r="CC5736" s="5"/>
      <c r="CD5736" s="43"/>
    </row>
    <row r="5737" spans="1:82" x14ac:dyDescent="0.25">
      <c r="A5737" s="8"/>
      <c r="B5737" s="5"/>
      <c r="C5737" s="5"/>
      <c r="D5737" s="5"/>
      <c r="E5737" s="5"/>
      <c r="F5737" s="94" t="str">
        <f t="shared" si="899"/>
        <v/>
      </c>
      <c r="G5737" s="94" t="str">
        <f t="shared" si="900"/>
        <v/>
      </c>
      <c r="H5737" s="127" t="str">
        <f>IF(A5737&lt;&gt;"",IF(MID(C5737,1,1)="c",$AS$26,IF(MID(C5737,1,1)="r",$AS$41,IF(MID(C5737,1,1)="p",#REF!,#REF!))),"")</f>
        <v/>
      </c>
      <c r="I5737" s="92" t="str">
        <f t="shared" si="901"/>
        <v/>
      </c>
      <c r="J5737" s="92" t="str">
        <f t="shared" si="902"/>
        <v/>
      </c>
      <c r="K5737" s="92" t="str">
        <f t="shared" si="903"/>
        <v/>
      </c>
      <c r="L5737" s="92" t="str">
        <f t="shared" si="904"/>
        <v/>
      </c>
      <c r="M5737" s="95" t="str">
        <f>IF(A5737&lt;&gt;"",IF(MID(C5737,1,1)="c",SigmaEpsConcrete(I5737,$AN$30:$AN$33,$AR$30:$AR$33,$AS$26,$AS$27,$AS$28,$AQ$20,$AU$19),""),"")</f>
        <v/>
      </c>
      <c r="N5737" s="95" t="str">
        <f>IF(A5737&lt;&gt;"",IF(MID(C5737,1,1)="r",SigmaEpsReinf(J5737,$AS$42:$AS$43,$AS$41,$AS$39,$AS$40,$AQ$38),""),"")</f>
        <v/>
      </c>
      <c r="Q5737" s="92" t="str">
        <f t="shared" si="906"/>
        <v/>
      </c>
      <c r="R5737" s="92" t="str">
        <f t="shared" si="907"/>
        <v/>
      </c>
      <c r="U5737" s="5"/>
      <c r="V5737" s="5"/>
      <c r="W5737" s="94" t="str">
        <f t="shared" si="905"/>
        <v/>
      </c>
      <c r="X5737" s="94" t="str">
        <f t="shared" si="908"/>
        <v/>
      </c>
      <c r="Y5737" s="5"/>
      <c r="BK5737" s="8"/>
      <c r="BL5737" s="5"/>
      <c r="BM5737" s="5"/>
      <c r="BN5737" s="5"/>
      <c r="BO5737" s="5"/>
      <c r="BP5737" s="1"/>
      <c r="BQ5737" s="1"/>
      <c r="BR5737" s="1"/>
      <c r="BS5737" s="1"/>
      <c r="BT5737" s="1"/>
      <c r="BU5737" s="4"/>
      <c r="BV5737" s="1"/>
      <c r="BW5737" s="3"/>
      <c r="BX5737" s="4"/>
      <c r="BY5737" s="5"/>
      <c r="BZ5737" s="5"/>
      <c r="CA5737" s="5"/>
      <c r="CB5737" s="5"/>
      <c r="CC5737" s="5"/>
      <c r="CD5737" s="43"/>
    </row>
    <row r="5738" spans="1:82" x14ac:dyDescent="0.25">
      <c r="A5738" s="8"/>
      <c r="B5738" s="5"/>
      <c r="C5738" s="5"/>
      <c r="D5738" s="5"/>
      <c r="E5738" s="5"/>
      <c r="F5738" s="94" t="str">
        <f t="shared" si="899"/>
        <v/>
      </c>
      <c r="G5738" s="94" t="str">
        <f t="shared" si="900"/>
        <v/>
      </c>
      <c r="H5738" s="127" t="str">
        <f>IF(A5738&lt;&gt;"",IF(MID(C5738,1,1)="c",$AS$26,IF(MID(C5738,1,1)="r",$AS$41,IF(MID(C5738,1,1)="p",#REF!,#REF!))),"")</f>
        <v/>
      </c>
      <c r="I5738" s="92" t="str">
        <f t="shared" si="901"/>
        <v/>
      </c>
      <c r="J5738" s="92" t="str">
        <f t="shared" si="902"/>
        <v/>
      </c>
      <c r="K5738" s="92" t="str">
        <f t="shared" si="903"/>
        <v/>
      </c>
      <c r="L5738" s="92" t="str">
        <f t="shared" si="904"/>
        <v/>
      </c>
      <c r="M5738" s="95" t="str">
        <f>IF(A5738&lt;&gt;"",IF(MID(C5738,1,1)="c",SigmaEpsConcrete(I5738,$AN$30:$AN$33,$AR$30:$AR$33,$AS$26,$AS$27,$AS$28,$AQ$20,$AU$19),""),"")</f>
        <v/>
      </c>
      <c r="N5738" s="95" t="str">
        <f>IF(A5738&lt;&gt;"",IF(MID(C5738,1,1)="r",SigmaEpsReinf(J5738,$AS$42:$AS$43,$AS$41,$AS$39,$AS$40,$AQ$38),""),"")</f>
        <v/>
      </c>
      <c r="Q5738" s="92" t="str">
        <f t="shared" si="906"/>
        <v/>
      </c>
      <c r="R5738" s="92" t="str">
        <f t="shared" si="907"/>
        <v/>
      </c>
      <c r="U5738" s="5"/>
      <c r="V5738" s="5"/>
      <c r="W5738" s="94" t="str">
        <f t="shared" si="905"/>
        <v/>
      </c>
      <c r="X5738" s="94" t="str">
        <f t="shared" si="908"/>
        <v/>
      </c>
      <c r="Y5738" s="5"/>
      <c r="BK5738" s="8"/>
      <c r="BL5738" s="5"/>
      <c r="BM5738" s="5"/>
      <c r="BN5738" s="5"/>
      <c r="BO5738" s="5"/>
      <c r="BP5738" s="1"/>
      <c r="BQ5738" s="1"/>
      <c r="BR5738" s="1"/>
      <c r="BS5738" s="1"/>
      <c r="BT5738" s="1"/>
      <c r="BU5738" s="4"/>
      <c r="BV5738" s="1"/>
      <c r="BW5738" s="3"/>
      <c r="BX5738" s="4"/>
      <c r="BY5738" s="5"/>
      <c r="BZ5738" s="5"/>
      <c r="CA5738" s="5"/>
      <c r="CB5738" s="5"/>
      <c r="CC5738" s="5"/>
      <c r="CD5738" s="43"/>
    </row>
    <row r="5739" spans="1:82" x14ac:dyDescent="0.25">
      <c r="A5739" s="8"/>
      <c r="B5739" s="5"/>
      <c r="C5739" s="5"/>
      <c r="D5739" s="5"/>
      <c r="E5739" s="5"/>
      <c r="F5739" s="94" t="str">
        <f t="shared" si="899"/>
        <v/>
      </c>
      <c r="G5739" s="94" t="str">
        <f t="shared" si="900"/>
        <v/>
      </c>
      <c r="H5739" s="127" t="str">
        <f>IF(A5739&lt;&gt;"",IF(MID(C5739,1,1)="c",$AS$26,IF(MID(C5739,1,1)="r",$AS$41,IF(MID(C5739,1,1)="p",#REF!,#REF!))),"")</f>
        <v/>
      </c>
      <c r="I5739" s="92" t="str">
        <f t="shared" si="901"/>
        <v/>
      </c>
      <c r="J5739" s="92" t="str">
        <f t="shared" si="902"/>
        <v/>
      </c>
      <c r="K5739" s="92" t="str">
        <f t="shared" si="903"/>
        <v/>
      </c>
      <c r="L5739" s="92" t="str">
        <f t="shared" si="904"/>
        <v/>
      </c>
      <c r="M5739" s="95" t="str">
        <f>IF(A5739&lt;&gt;"",IF(MID(C5739,1,1)="c",SigmaEpsConcrete(I5739,$AN$30:$AN$33,$AR$30:$AR$33,$AS$26,$AS$27,$AS$28,$AQ$20,$AU$19),""),"")</f>
        <v/>
      </c>
      <c r="N5739" s="95" t="str">
        <f>IF(A5739&lt;&gt;"",IF(MID(C5739,1,1)="r",SigmaEpsReinf(J5739,$AS$42:$AS$43,$AS$41,$AS$39,$AS$40,$AQ$38),""),"")</f>
        <v/>
      </c>
      <c r="Q5739" s="92" t="str">
        <f t="shared" si="906"/>
        <v/>
      </c>
      <c r="R5739" s="92" t="str">
        <f t="shared" si="907"/>
        <v/>
      </c>
      <c r="U5739" s="5"/>
      <c r="V5739" s="5"/>
      <c r="W5739" s="94" t="str">
        <f t="shared" si="905"/>
        <v/>
      </c>
      <c r="X5739" s="94" t="str">
        <f t="shared" si="908"/>
        <v/>
      </c>
      <c r="Y5739" s="5"/>
      <c r="BK5739" s="8"/>
      <c r="BL5739" s="5"/>
      <c r="BM5739" s="5"/>
      <c r="BN5739" s="5"/>
      <c r="BO5739" s="5"/>
      <c r="BP5739" s="1"/>
      <c r="BQ5739" s="1"/>
      <c r="BR5739" s="1"/>
      <c r="BS5739" s="1"/>
      <c r="BT5739" s="1"/>
      <c r="BU5739" s="4"/>
      <c r="BV5739" s="1"/>
      <c r="BW5739" s="3"/>
      <c r="BX5739" s="4"/>
      <c r="BY5739" s="5"/>
      <c r="BZ5739" s="5"/>
      <c r="CA5739" s="5"/>
      <c r="CB5739" s="5"/>
      <c r="CC5739" s="5"/>
      <c r="CD5739" s="43"/>
    </row>
    <row r="5740" spans="1:82" x14ac:dyDescent="0.25">
      <c r="A5740" s="8"/>
      <c r="B5740" s="5"/>
      <c r="C5740" s="5"/>
      <c r="D5740" s="5"/>
      <c r="E5740" s="5"/>
      <c r="F5740" s="94" t="str">
        <f t="shared" si="899"/>
        <v/>
      </c>
      <c r="G5740" s="94" t="str">
        <f t="shared" si="900"/>
        <v/>
      </c>
      <c r="H5740" s="127" t="str">
        <f>IF(A5740&lt;&gt;"",IF(MID(C5740,1,1)="c",$AS$26,IF(MID(C5740,1,1)="r",$AS$41,IF(MID(C5740,1,1)="p",#REF!,#REF!))),"")</f>
        <v/>
      </c>
      <c r="I5740" s="92" t="str">
        <f t="shared" si="901"/>
        <v/>
      </c>
      <c r="J5740" s="92" t="str">
        <f t="shared" si="902"/>
        <v/>
      </c>
      <c r="K5740" s="92" t="str">
        <f t="shared" si="903"/>
        <v/>
      </c>
      <c r="L5740" s="92" t="str">
        <f t="shared" si="904"/>
        <v/>
      </c>
      <c r="M5740" s="95" t="str">
        <f>IF(A5740&lt;&gt;"",IF(MID(C5740,1,1)="c",SigmaEpsConcrete(I5740,$AN$30:$AN$33,$AR$30:$AR$33,$AS$26,$AS$27,$AS$28,$AQ$20,$AU$19),""),"")</f>
        <v/>
      </c>
      <c r="N5740" s="95" t="str">
        <f>IF(A5740&lt;&gt;"",IF(MID(C5740,1,1)="r",SigmaEpsReinf(J5740,$AS$42:$AS$43,$AS$41,$AS$39,$AS$40,$AQ$38),""),"")</f>
        <v/>
      </c>
      <c r="Q5740" s="92" t="str">
        <f t="shared" si="906"/>
        <v/>
      </c>
      <c r="R5740" s="92" t="str">
        <f t="shared" si="907"/>
        <v/>
      </c>
      <c r="U5740" s="5"/>
      <c r="V5740" s="5"/>
      <c r="W5740" s="94" t="str">
        <f t="shared" si="905"/>
        <v/>
      </c>
      <c r="X5740" s="94" t="str">
        <f t="shared" si="908"/>
        <v/>
      </c>
      <c r="Y5740" s="5"/>
      <c r="BK5740" s="8"/>
      <c r="BL5740" s="5"/>
      <c r="BM5740" s="5"/>
      <c r="BN5740" s="5"/>
      <c r="BO5740" s="5"/>
      <c r="BP5740" s="1"/>
      <c r="BQ5740" s="1"/>
      <c r="BR5740" s="1"/>
      <c r="BS5740" s="1"/>
      <c r="BT5740" s="1"/>
      <c r="BU5740" s="4"/>
      <c r="BV5740" s="1"/>
      <c r="BW5740" s="3"/>
      <c r="BX5740" s="4"/>
      <c r="BY5740" s="5"/>
      <c r="BZ5740" s="5"/>
      <c r="CA5740" s="5"/>
      <c r="CB5740" s="5"/>
      <c r="CC5740" s="5"/>
      <c r="CD5740" s="43"/>
    </row>
    <row r="5741" spans="1:82" x14ac:dyDescent="0.25">
      <c r="A5741" s="8"/>
      <c r="B5741" s="5"/>
      <c r="C5741" s="5"/>
      <c r="D5741" s="5"/>
      <c r="E5741" s="5"/>
      <c r="F5741" s="94" t="str">
        <f t="shared" si="899"/>
        <v/>
      </c>
      <c r="G5741" s="94" t="str">
        <f t="shared" si="900"/>
        <v/>
      </c>
      <c r="H5741" s="127" t="str">
        <f>IF(A5741&lt;&gt;"",IF(MID(C5741,1,1)="c",$AS$26,IF(MID(C5741,1,1)="r",$AS$41,IF(MID(C5741,1,1)="p",#REF!,#REF!))),"")</f>
        <v/>
      </c>
      <c r="I5741" s="92" t="str">
        <f t="shared" si="901"/>
        <v/>
      </c>
      <c r="J5741" s="92" t="str">
        <f t="shared" si="902"/>
        <v/>
      </c>
      <c r="K5741" s="92" t="str">
        <f t="shared" si="903"/>
        <v/>
      </c>
      <c r="L5741" s="92" t="str">
        <f t="shared" si="904"/>
        <v/>
      </c>
      <c r="M5741" s="95" t="str">
        <f>IF(A5741&lt;&gt;"",IF(MID(C5741,1,1)="c",SigmaEpsConcrete(I5741,$AN$30:$AN$33,$AR$30:$AR$33,$AS$26,$AS$27,$AS$28,$AQ$20,$AU$19),""),"")</f>
        <v/>
      </c>
      <c r="N5741" s="95" t="str">
        <f>IF(A5741&lt;&gt;"",IF(MID(C5741,1,1)="r",SigmaEpsReinf(J5741,$AS$42:$AS$43,$AS$41,$AS$39,$AS$40,$AQ$38),""),"")</f>
        <v/>
      </c>
      <c r="Q5741" s="92" t="str">
        <f t="shared" si="906"/>
        <v/>
      </c>
      <c r="R5741" s="92" t="str">
        <f t="shared" si="907"/>
        <v/>
      </c>
      <c r="U5741" s="5"/>
      <c r="V5741" s="5"/>
      <c r="W5741" s="94" t="str">
        <f t="shared" si="905"/>
        <v/>
      </c>
      <c r="X5741" s="94" t="str">
        <f t="shared" si="908"/>
        <v/>
      </c>
      <c r="Y5741" s="5"/>
      <c r="BK5741" s="8"/>
      <c r="BL5741" s="5"/>
      <c r="BM5741" s="5"/>
      <c r="BN5741" s="5"/>
      <c r="BO5741" s="5"/>
      <c r="BP5741" s="1"/>
      <c r="BQ5741" s="1"/>
      <c r="BR5741" s="1"/>
      <c r="BS5741" s="1"/>
      <c r="BT5741" s="1"/>
      <c r="BU5741" s="4"/>
      <c r="BV5741" s="1"/>
      <c r="BW5741" s="3"/>
      <c r="BX5741" s="4"/>
      <c r="BY5741" s="5"/>
      <c r="BZ5741" s="5"/>
      <c r="CA5741" s="5"/>
      <c r="CB5741" s="5"/>
      <c r="CC5741" s="5"/>
      <c r="CD5741" s="43"/>
    </row>
    <row r="5742" spans="1:82" x14ac:dyDescent="0.25">
      <c r="A5742" s="8"/>
      <c r="B5742" s="5"/>
      <c r="C5742" s="5"/>
      <c r="D5742" s="5"/>
      <c r="E5742" s="5"/>
      <c r="F5742" s="94" t="str">
        <f t="shared" si="899"/>
        <v/>
      </c>
      <c r="G5742" s="94" t="str">
        <f t="shared" si="900"/>
        <v/>
      </c>
      <c r="H5742" s="127" t="str">
        <f>IF(A5742&lt;&gt;"",IF(MID(C5742,1,1)="c",$AS$26,IF(MID(C5742,1,1)="r",$AS$41,IF(MID(C5742,1,1)="p",#REF!,#REF!))),"")</f>
        <v/>
      </c>
      <c r="I5742" s="92" t="str">
        <f t="shared" si="901"/>
        <v/>
      </c>
      <c r="J5742" s="92" t="str">
        <f t="shared" si="902"/>
        <v/>
      </c>
      <c r="K5742" s="92" t="str">
        <f t="shared" si="903"/>
        <v/>
      </c>
      <c r="L5742" s="92" t="str">
        <f t="shared" si="904"/>
        <v/>
      </c>
      <c r="M5742" s="95" t="str">
        <f>IF(A5742&lt;&gt;"",IF(MID(C5742,1,1)="c",SigmaEpsConcrete(I5742,$AN$30:$AN$33,$AR$30:$AR$33,$AS$26,$AS$27,$AS$28,$AQ$20,$AU$19),""),"")</f>
        <v/>
      </c>
      <c r="N5742" s="95" t="str">
        <f>IF(A5742&lt;&gt;"",IF(MID(C5742,1,1)="r",SigmaEpsReinf(J5742,$AS$42:$AS$43,$AS$41,$AS$39,$AS$40,$AQ$38),""),"")</f>
        <v/>
      </c>
      <c r="Q5742" s="92" t="str">
        <f t="shared" si="906"/>
        <v/>
      </c>
      <c r="R5742" s="92" t="str">
        <f t="shared" si="907"/>
        <v/>
      </c>
      <c r="U5742" s="5"/>
      <c r="V5742" s="5"/>
      <c r="W5742" s="94" t="str">
        <f t="shared" si="905"/>
        <v/>
      </c>
      <c r="X5742" s="94" t="str">
        <f t="shared" si="908"/>
        <v/>
      </c>
      <c r="Y5742" s="5"/>
      <c r="BK5742" s="8"/>
      <c r="BL5742" s="5"/>
      <c r="BM5742" s="5"/>
      <c r="BN5742" s="5"/>
      <c r="BO5742" s="5"/>
      <c r="BP5742" s="1"/>
      <c r="BQ5742" s="1"/>
      <c r="BR5742" s="1"/>
      <c r="BS5742" s="1"/>
      <c r="BT5742" s="1"/>
      <c r="BU5742" s="4"/>
      <c r="BV5742" s="1"/>
      <c r="BW5742" s="3"/>
      <c r="BX5742" s="4"/>
      <c r="BY5742" s="5"/>
      <c r="BZ5742" s="5"/>
      <c r="CA5742" s="5"/>
      <c r="CB5742" s="5"/>
      <c r="CC5742" s="5"/>
      <c r="CD5742" s="43"/>
    </row>
    <row r="5743" spans="1:82" x14ac:dyDescent="0.25">
      <c r="A5743" s="8"/>
      <c r="B5743" s="5"/>
      <c r="C5743" s="5"/>
      <c r="D5743" s="5"/>
      <c r="E5743" s="5"/>
      <c r="F5743" s="94" t="str">
        <f t="shared" si="899"/>
        <v/>
      </c>
      <c r="G5743" s="94" t="str">
        <f t="shared" si="900"/>
        <v/>
      </c>
      <c r="H5743" s="127" t="str">
        <f>IF(A5743&lt;&gt;"",IF(MID(C5743,1,1)="c",$AS$26,IF(MID(C5743,1,1)="r",$AS$41,IF(MID(C5743,1,1)="p",#REF!,#REF!))),"")</f>
        <v/>
      </c>
      <c r="I5743" s="92" t="str">
        <f t="shared" si="901"/>
        <v/>
      </c>
      <c r="J5743" s="92" t="str">
        <f t="shared" si="902"/>
        <v/>
      </c>
      <c r="K5743" s="92" t="str">
        <f t="shared" si="903"/>
        <v/>
      </c>
      <c r="L5743" s="92" t="str">
        <f t="shared" si="904"/>
        <v/>
      </c>
      <c r="M5743" s="95" t="str">
        <f>IF(A5743&lt;&gt;"",IF(MID(C5743,1,1)="c",SigmaEpsConcrete(I5743,$AN$30:$AN$33,$AR$30:$AR$33,$AS$26,$AS$27,$AS$28,$AQ$20,$AU$19),""),"")</f>
        <v/>
      </c>
      <c r="N5743" s="95" t="str">
        <f>IF(A5743&lt;&gt;"",IF(MID(C5743,1,1)="r",SigmaEpsReinf(J5743,$AS$42:$AS$43,$AS$41,$AS$39,$AS$40,$AQ$38),""),"")</f>
        <v/>
      </c>
      <c r="Q5743" s="92" t="str">
        <f t="shared" si="906"/>
        <v/>
      </c>
      <c r="R5743" s="92" t="str">
        <f t="shared" si="907"/>
        <v/>
      </c>
      <c r="U5743" s="5"/>
      <c r="V5743" s="5"/>
      <c r="W5743" s="94" t="str">
        <f t="shared" si="905"/>
        <v/>
      </c>
      <c r="X5743" s="94" t="str">
        <f t="shared" si="908"/>
        <v/>
      </c>
      <c r="Y5743" s="5"/>
      <c r="BK5743" s="8"/>
      <c r="BL5743" s="5"/>
      <c r="BM5743" s="5"/>
      <c r="BN5743" s="5"/>
      <c r="BO5743" s="5"/>
      <c r="BP5743" s="1"/>
      <c r="BQ5743" s="1"/>
      <c r="BR5743" s="1"/>
      <c r="BS5743" s="1"/>
      <c r="BT5743" s="1"/>
      <c r="BU5743" s="4"/>
      <c r="BV5743" s="1"/>
      <c r="BW5743" s="3"/>
      <c r="BX5743" s="4"/>
      <c r="BY5743" s="5"/>
      <c r="BZ5743" s="5"/>
      <c r="CA5743" s="5"/>
      <c r="CB5743" s="5"/>
      <c r="CC5743" s="5"/>
      <c r="CD5743" s="43"/>
    </row>
    <row r="5744" spans="1:82" x14ac:dyDescent="0.25">
      <c r="A5744" s="8"/>
      <c r="B5744" s="5"/>
      <c r="C5744" s="5"/>
      <c r="D5744" s="5"/>
      <c r="E5744" s="5"/>
      <c r="F5744" s="94" t="str">
        <f t="shared" si="899"/>
        <v/>
      </c>
      <c r="G5744" s="94" t="str">
        <f t="shared" si="900"/>
        <v/>
      </c>
      <c r="H5744" s="127" t="str">
        <f>IF(A5744&lt;&gt;"",IF(MID(C5744,1,1)="c",$AS$26,IF(MID(C5744,1,1)="r",$AS$41,IF(MID(C5744,1,1)="p",#REF!,#REF!))),"")</f>
        <v/>
      </c>
      <c r="I5744" s="92" t="str">
        <f t="shared" si="901"/>
        <v/>
      </c>
      <c r="J5744" s="92" t="str">
        <f t="shared" si="902"/>
        <v/>
      </c>
      <c r="K5744" s="92" t="str">
        <f t="shared" si="903"/>
        <v/>
      </c>
      <c r="L5744" s="92" t="str">
        <f t="shared" si="904"/>
        <v/>
      </c>
      <c r="M5744" s="95" t="str">
        <f>IF(A5744&lt;&gt;"",IF(MID(C5744,1,1)="c",SigmaEpsConcrete(I5744,$AN$30:$AN$33,$AR$30:$AR$33,$AS$26,$AS$27,$AS$28,$AQ$20,$AU$19),""),"")</f>
        <v/>
      </c>
      <c r="N5744" s="95" t="str">
        <f>IF(A5744&lt;&gt;"",IF(MID(C5744,1,1)="r",SigmaEpsReinf(J5744,$AS$42:$AS$43,$AS$41,$AS$39,$AS$40,$AQ$38),""),"")</f>
        <v/>
      </c>
      <c r="Q5744" s="92" t="str">
        <f t="shared" si="906"/>
        <v/>
      </c>
      <c r="R5744" s="92" t="str">
        <f t="shared" si="907"/>
        <v/>
      </c>
      <c r="U5744" s="5"/>
      <c r="V5744" s="5"/>
      <c r="W5744" s="94" t="str">
        <f t="shared" si="905"/>
        <v/>
      </c>
      <c r="X5744" s="94" t="str">
        <f t="shared" si="908"/>
        <v/>
      </c>
      <c r="Y5744" s="5"/>
      <c r="BK5744" s="8"/>
      <c r="BL5744" s="5"/>
      <c r="BM5744" s="5"/>
      <c r="BN5744" s="5"/>
      <c r="BO5744" s="5"/>
      <c r="BP5744" s="1"/>
      <c r="BQ5744" s="1"/>
      <c r="BR5744" s="1"/>
      <c r="BS5744" s="1"/>
      <c r="BT5744" s="1"/>
      <c r="BU5744" s="4"/>
      <c r="BV5744" s="1"/>
      <c r="BW5744" s="3"/>
      <c r="BX5744" s="4"/>
      <c r="BY5744" s="5"/>
      <c r="BZ5744" s="5"/>
      <c r="CA5744" s="5"/>
      <c r="CB5744" s="5"/>
      <c r="CC5744" s="5"/>
      <c r="CD5744" s="43"/>
    </row>
    <row r="5745" spans="1:82" x14ac:dyDescent="0.25">
      <c r="A5745" s="8"/>
      <c r="B5745" s="5"/>
      <c r="C5745" s="5"/>
      <c r="D5745" s="5"/>
      <c r="E5745" s="5"/>
      <c r="F5745" s="94" t="str">
        <f t="shared" si="899"/>
        <v/>
      </c>
      <c r="G5745" s="94" t="str">
        <f t="shared" si="900"/>
        <v/>
      </c>
      <c r="H5745" s="127" t="str">
        <f>IF(A5745&lt;&gt;"",IF(MID(C5745,1,1)="c",$AS$26,IF(MID(C5745,1,1)="r",$AS$41,IF(MID(C5745,1,1)="p",#REF!,#REF!))),"")</f>
        <v/>
      </c>
      <c r="I5745" s="92" t="str">
        <f t="shared" si="901"/>
        <v/>
      </c>
      <c r="J5745" s="92" t="str">
        <f t="shared" si="902"/>
        <v/>
      </c>
      <c r="K5745" s="92" t="str">
        <f t="shared" si="903"/>
        <v/>
      </c>
      <c r="L5745" s="92" t="str">
        <f t="shared" si="904"/>
        <v/>
      </c>
      <c r="M5745" s="95" t="str">
        <f>IF(A5745&lt;&gt;"",IF(MID(C5745,1,1)="c",SigmaEpsConcrete(I5745,$AN$30:$AN$33,$AR$30:$AR$33,$AS$26,$AS$27,$AS$28,$AQ$20,$AU$19),""),"")</f>
        <v/>
      </c>
      <c r="N5745" s="95" t="str">
        <f>IF(A5745&lt;&gt;"",IF(MID(C5745,1,1)="r",SigmaEpsReinf(J5745,$AS$42:$AS$43,$AS$41,$AS$39,$AS$40,$AQ$38),""),"")</f>
        <v/>
      </c>
      <c r="Q5745" s="92" t="str">
        <f t="shared" si="906"/>
        <v/>
      </c>
      <c r="R5745" s="92" t="str">
        <f t="shared" si="907"/>
        <v/>
      </c>
      <c r="U5745" s="5"/>
      <c r="V5745" s="5"/>
      <c r="W5745" s="94" t="str">
        <f t="shared" si="905"/>
        <v/>
      </c>
      <c r="X5745" s="94" t="str">
        <f t="shared" si="908"/>
        <v/>
      </c>
      <c r="Y5745" s="5"/>
      <c r="BK5745" s="8"/>
      <c r="BL5745" s="5"/>
      <c r="BM5745" s="5"/>
      <c r="BN5745" s="5"/>
      <c r="BO5745" s="5"/>
      <c r="BP5745" s="1"/>
      <c r="BQ5745" s="1"/>
      <c r="BR5745" s="1"/>
      <c r="BS5745" s="1"/>
      <c r="BT5745" s="1"/>
      <c r="BU5745" s="4"/>
      <c r="BV5745" s="1"/>
      <c r="BW5745" s="3"/>
      <c r="BX5745" s="4"/>
      <c r="BY5745" s="5"/>
      <c r="BZ5745" s="5"/>
      <c r="CA5745" s="5"/>
      <c r="CB5745" s="5"/>
      <c r="CC5745" s="5"/>
      <c r="CD5745" s="43"/>
    </row>
    <row r="5746" spans="1:82" x14ac:dyDescent="0.25">
      <c r="A5746" s="8"/>
      <c r="B5746" s="5"/>
      <c r="C5746" s="5"/>
      <c r="D5746" s="5"/>
      <c r="E5746" s="5"/>
      <c r="F5746" s="94" t="str">
        <f t="shared" si="899"/>
        <v/>
      </c>
      <c r="G5746" s="94" t="str">
        <f t="shared" si="900"/>
        <v/>
      </c>
      <c r="H5746" s="127" t="str">
        <f>IF(A5746&lt;&gt;"",IF(MID(C5746,1,1)="c",$AS$26,IF(MID(C5746,1,1)="r",$AS$41,IF(MID(C5746,1,1)="p",#REF!,#REF!))),"")</f>
        <v/>
      </c>
      <c r="I5746" s="92" t="str">
        <f t="shared" si="901"/>
        <v/>
      </c>
      <c r="J5746" s="92" t="str">
        <f t="shared" si="902"/>
        <v/>
      </c>
      <c r="K5746" s="92" t="str">
        <f t="shared" si="903"/>
        <v/>
      </c>
      <c r="L5746" s="92" t="str">
        <f t="shared" si="904"/>
        <v/>
      </c>
      <c r="M5746" s="95" t="str">
        <f>IF(A5746&lt;&gt;"",IF(MID(C5746,1,1)="c",SigmaEpsConcrete(I5746,$AN$30:$AN$33,$AR$30:$AR$33,$AS$26,$AS$27,$AS$28,$AQ$20,$AU$19),""),"")</f>
        <v/>
      </c>
      <c r="N5746" s="95" t="str">
        <f>IF(A5746&lt;&gt;"",IF(MID(C5746,1,1)="r",SigmaEpsReinf(J5746,$AS$42:$AS$43,$AS$41,$AS$39,$AS$40,$AQ$38),""),"")</f>
        <v/>
      </c>
      <c r="Q5746" s="92" t="str">
        <f t="shared" si="906"/>
        <v/>
      </c>
      <c r="R5746" s="92" t="str">
        <f t="shared" si="907"/>
        <v/>
      </c>
      <c r="U5746" s="5"/>
      <c r="V5746" s="5"/>
      <c r="W5746" s="94" t="str">
        <f t="shared" si="905"/>
        <v/>
      </c>
      <c r="X5746" s="94" t="str">
        <f t="shared" si="908"/>
        <v/>
      </c>
      <c r="Y5746" s="5"/>
      <c r="BK5746" s="8"/>
      <c r="BL5746" s="5"/>
      <c r="BM5746" s="5"/>
      <c r="BN5746" s="5"/>
      <c r="BO5746" s="5"/>
      <c r="BP5746" s="1"/>
      <c r="BQ5746" s="1"/>
      <c r="BR5746" s="1"/>
      <c r="BS5746" s="1"/>
      <c r="BT5746" s="1"/>
      <c r="BU5746" s="4"/>
      <c r="BV5746" s="1"/>
      <c r="BW5746" s="3"/>
      <c r="BX5746" s="4"/>
      <c r="BY5746" s="5"/>
      <c r="BZ5746" s="5"/>
      <c r="CA5746" s="5"/>
      <c r="CB5746" s="5"/>
      <c r="CC5746" s="5"/>
      <c r="CD5746" s="43"/>
    </row>
    <row r="5747" spans="1:82" x14ac:dyDescent="0.25">
      <c r="A5747" s="8"/>
      <c r="B5747" s="5"/>
      <c r="C5747" s="5"/>
      <c r="D5747" s="5"/>
      <c r="E5747" s="5"/>
      <c r="F5747" s="94" t="str">
        <f t="shared" si="899"/>
        <v/>
      </c>
      <c r="G5747" s="94" t="str">
        <f t="shared" si="900"/>
        <v/>
      </c>
      <c r="H5747" s="127" t="str">
        <f>IF(A5747&lt;&gt;"",IF(MID(C5747,1,1)="c",$AS$26,IF(MID(C5747,1,1)="r",$AS$41,IF(MID(C5747,1,1)="p",#REF!,#REF!))),"")</f>
        <v/>
      </c>
      <c r="I5747" s="92" t="str">
        <f t="shared" si="901"/>
        <v/>
      </c>
      <c r="J5747" s="92" t="str">
        <f t="shared" si="902"/>
        <v/>
      </c>
      <c r="K5747" s="92" t="str">
        <f t="shared" si="903"/>
        <v/>
      </c>
      <c r="L5747" s="92" t="str">
        <f t="shared" si="904"/>
        <v/>
      </c>
      <c r="M5747" s="95" t="str">
        <f>IF(A5747&lt;&gt;"",IF(MID(C5747,1,1)="c",SigmaEpsConcrete(I5747,$AN$30:$AN$33,$AR$30:$AR$33,$AS$26,$AS$27,$AS$28,$AQ$20,$AU$19),""),"")</f>
        <v/>
      </c>
      <c r="N5747" s="95" t="str">
        <f>IF(A5747&lt;&gt;"",IF(MID(C5747,1,1)="r",SigmaEpsReinf(J5747,$AS$42:$AS$43,$AS$41,$AS$39,$AS$40,$AQ$38),""),"")</f>
        <v/>
      </c>
      <c r="Q5747" s="92" t="str">
        <f t="shared" si="906"/>
        <v/>
      </c>
      <c r="R5747" s="92" t="str">
        <f t="shared" si="907"/>
        <v/>
      </c>
      <c r="U5747" s="5"/>
      <c r="V5747" s="5"/>
      <c r="W5747" s="94" t="str">
        <f t="shared" si="905"/>
        <v/>
      </c>
      <c r="X5747" s="94" t="str">
        <f t="shared" si="908"/>
        <v/>
      </c>
      <c r="Y5747" s="5"/>
      <c r="BK5747" s="8"/>
      <c r="BL5747" s="5"/>
      <c r="BM5747" s="5"/>
      <c r="BN5747" s="5"/>
      <c r="BO5747" s="5"/>
      <c r="BP5747" s="1"/>
      <c r="BQ5747" s="1"/>
      <c r="BR5747" s="1"/>
      <c r="BS5747" s="1"/>
      <c r="BT5747" s="1"/>
      <c r="BU5747" s="4"/>
      <c r="BV5747" s="1"/>
      <c r="BW5747" s="3"/>
      <c r="BX5747" s="4"/>
      <c r="BY5747" s="5"/>
      <c r="BZ5747" s="5"/>
      <c r="CA5747" s="5"/>
      <c r="CB5747" s="5"/>
      <c r="CC5747" s="5"/>
      <c r="CD5747" s="43"/>
    </row>
    <row r="5748" spans="1:82" x14ac:dyDescent="0.25">
      <c r="A5748" s="8"/>
      <c r="B5748" s="5"/>
      <c r="C5748" s="5"/>
      <c r="D5748" s="5"/>
      <c r="E5748" s="5"/>
      <c r="F5748" s="94" t="str">
        <f t="shared" si="899"/>
        <v/>
      </c>
      <c r="G5748" s="94" t="str">
        <f t="shared" si="900"/>
        <v/>
      </c>
      <c r="H5748" s="127" t="str">
        <f>IF(A5748&lt;&gt;"",IF(MID(C5748,1,1)="c",$AS$26,IF(MID(C5748,1,1)="r",$AS$41,IF(MID(C5748,1,1)="p",#REF!,#REF!))),"")</f>
        <v/>
      </c>
      <c r="I5748" s="92" t="str">
        <f t="shared" si="901"/>
        <v/>
      </c>
      <c r="J5748" s="92" t="str">
        <f t="shared" si="902"/>
        <v/>
      </c>
      <c r="K5748" s="92" t="str">
        <f t="shared" si="903"/>
        <v/>
      </c>
      <c r="L5748" s="92" t="str">
        <f t="shared" si="904"/>
        <v/>
      </c>
      <c r="M5748" s="95" t="str">
        <f>IF(A5748&lt;&gt;"",IF(MID(C5748,1,1)="c",SigmaEpsConcrete(I5748,$AN$30:$AN$33,$AR$30:$AR$33,$AS$26,$AS$27,$AS$28,$AQ$20,$AU$19),""),"")</f>
        <v/>
      </c>
      <c r="N5748" s="95" t="str">
        <f>IF(A5748&lt;&gt;"",IF(MID(C5748,1,1)="r",SigmaEpsReinf(J5748,$AS$42:$AS$43,$AS$41,$AS$39,$AS$40,$AQ$38),""),"")</f>
        <v/>
      </c>
      <c r="Q5748" s="92" t="str">
        <f t="shared" si="906"/>
        <v/>
      </c>
      <c r="R5748" s="92" t="str">
        <f t="shared" si="907"/>
        <v/>
      </c>
      <c r="U5748" s="5"/>
      <c r="V5748" s="5"/>
      <c r="W5748" s="94" t="str">
        <f t="shared" si="905"/>
        <v/>
      </c>
      <c r="X5748" s="94" t="str">
        <f t="shared" si="908"/>
        <v/>
      </c>
      <c r="Y5748" s="5"/>
      <c r="BK5748" s="8"/>
      <c r="BL5748" s="5"/>
      <c r="BM5748" s="5"/>
      <c r="BN5748" s="5"/>
      <c r="BO5748" s="5"/>
      <c r="BP5748" s="1"/>
      <c r="BQ5748" s="1"/>
      <c r="BR5748" s="1"/>
      <c r="BS5748" s="1"/>
      <c r="BT5748" s="1"/>
      <c r="BU5748" s="4"/>
      <c r="BV5748" s="1"/>
      <c r="BW5748" s="3"/>
      <c r="BX5748" s="4"/>
      <c r="BY5748" s="5"/>
      <c r="BZ5748" s="5"/>
      <c r="CA5748" s="5"/>
      <c r="CB5748" s="5"/>
      <c r="CC5748" s="5"/>
      <c r="CD5748" s="43"/>
    </row>
    <row r="5749" spans="1:82" x14ac:dyDescent="0.25">
      <c r="A5749" s="8"/>
      <c r="B5749" s="5"/>
      <c r="C5749" s="5"/>
      <c r="D5749" s="5"/>
      <c r="E5749" s="5"/>
      <c r="F5749" s="94" t="str">
        <f t="shared" si="899"/>
        <v/>
      </c>
      <c r="G5749" s="94" t="str">
        <f t="shared" si="900"/>
        <v/>
      </c>
      <c r="H5749" s="127" t="str">
        <f>IF(A5749&lt;&gt;"",IF(MID(C5749,1,1)="c",$AS$26,IF(MID(C5749,1,1)="r",$AS$41,IF(MID(C5749,1,1)="p",#REF!,#REF!))),"")</f>
        <v/>
      </c>
      <c r="I5749" s="92" t="str">
        <f t="shared" si="901"/>
        <v/>
      </c>
      <c r="J5749" s="92" t="str">
        <f t="shared" si="902"/>
        <v/>
      </c>
      <c r="K5749" s="92" t="str">
        <f t="shared" si="903"/>
        <v/>
      </c>
      <c r="L5749" s="92" t="str">
        <f t="shared" si="904"/>
        <v/>
      </c>
      <c r="M5749" s="95" t="str">
        <f>IF(A5749&lt;&gt;"",IF(MID(C5749,1,1)="c",SigmaEpsConcrete(I5749,$AN$30:$AN$33,$AR$30:$AR$33,$AS$26,$AS$27,$AS$28,$AQ$20,$AU$19),""),"")</f>
        <v/>
      </c>
      <c r="N5749" s="95" t="str">
        <f>IF(A5749&lt;&gt;"",IF(MID(C5749,1,1)="r",SigmaEpsReinf(J5749,$AS$42:$AS$43,$AS$41,$AS$39,$AS$40,$AQ$38),""),"")</f>
        <v/>
      </c>
      <c r="Q5749" s="92" t="str">
        <f t="shared" si="906"/>
        <v/>
      </c>
      <c r="R5749" s="92" t="str">
        <f t="shared" si="907"/>
        <v/>
      </c>
      <c r="U5749" s="5"/>
      <c r="V5749" s="5"/>
      <c r="W5749" s="94" t="str">
        <f t="shared" si="905"/>
        <v/>
      </c>
      <c r="X5749" s="94" t="str">
        <f t="shared" si="908"/>
        <v/>
      </c>
      <c r="Y5749" s="5"/>
      <c r="BK5749" s="8"/>
      <c r="BL5749" s="5"/>
      <c r="BM5749" s="5"/>
      <c r="BN5749" s="5"/>
      <c r="BO5749" s="5"/>
      <c r="BP5749" s="1"/>
      <c r="BQ5749" s="1"/>
      <c r="BR5749" s="1"/>
      <c r="BS5749" s="1"/>
      <c r="BT5749" s="1"/>
      <c r="BU5749" s="4"/>
      <c r="BV5749" s="1"/>
      <c r="BW5749" s="3"/>
      <c r="BX5749" s="4"/>
      <c r="BY5749" s="5"/>
      <c r="BZ5749" s="5"/>
      <c r="CA5749" s="5"/>
      <c r="CB5749" s="5"/>
      <c r="CC5749" s="5"/>
      <c r="CD5749" s="43"/>
    </row>
    <row r="5750" spans="1:82" x14ac:dyDescent="0.25">
      <c r="A5750" s="8"/>
      <c r="B5750" s="5"/>
      <c r="C5750" s="5"/>
      <c r="D5750" s="5"/>
      <c r="E5750" s="5"/>
      <c r="F5750" s="94" t="str">
        <f t="shared" si="899"/>
        <v/>
      </c>
      <c r="G5750" s="94" t="str">
        <f t="shared" si="900"/>
        <v/>
      </c>
      <c r="H5750" s="127" t="str">
        <f>IF(A5750&lt;&gt;"",IF(MID(C5750,1,1)="c",$AS$26,IF(MID(C5750,1,1)="r",$AS$41,IF(MID(C5750,1,1)="p",#REF!,#REF!))),"")</f>
        <v/>
      </c>
      <c r="I5750" s="92" t="str">
        <f t="shared" si="901"/>
        <v/>
      </c>
      <c r="J5750" s="92" t="str">
        <f t="shared" si="902"/>
        <v/>
      </c>
      <c r="K5750" s="92" t="str">
        <f t="shared" si="903"/>
        <v/>
      </c>
      <c r="L5750" s="92" t="str">
        <f t="shared" si="904"/>
        <v/>
      </c>
      <c r="M5750" s="95" t="str">
        <f>IF(A5750&lt;&gt;"",IF(MID(C5750,1,1)="c",SigmaEpsConcrete(I5750,$AN$30:$AN$33,$AR$30:$AR$33,$AS$26,$AS$27,$AS$28,$AQ$20,$AU$19),""),"")</f>
        <v/>
      </c>
      <c r="N5750" s="95" t="str">
        <f>IF(A5750&lt;&gt;"",IF(MID(C5750,1,1)="r",SigmaEpsReinf(J5750,$AS$42:$AS$43,$AS$41,$AS$39,$AS$40,$AQ$38),""),"")</f>
        <v/>
      </c>
      <c r="Q5750" s="92" t="str">
        <f t="shared" si="906"/>
        <v/>
      </c>
      <c r="R5750" s="92" t="str">
        <f t="shared" si="907"/>
        <v/>
      </c>
      <c r="U5750" s="5"/>
      <c r="V5750" s="5"/>
      <c r="W5750" s="94" t="str">
        <f t="shared" si="905"/>
        <v/>
      </c>
      <c r="X5750" s="94" t="str">
        <f t="shared" si="908"/>
        <v/>
      </c>
      <c r="Y5750" s="5"/>
      <c r="BK5750" s="8"/>
      <c r="BL5750" s="5"/>
      <c r="BM5750" s="5"/>
      <c r="BN5750" s="5"/>
      <c r="BO5750" s="5"/>
      <c r="BP5750" s="1"/>
      <c r="BQ5750" s="1"/>
      <c r="BR5750" s="1"/>
      <c r="BS5750" s="1"/>
      <c r="BT5750" s="1"/>
      <c r="BU5750" s="4"/>
      <c r="BV5750" s="1"/>
      <c r="BW5750" s="3"/>
      <c r="BX5750" s="4"/>
      <c r="BY5750" s="5"/>
      <c r="BZ5750" s="5"/>
      <c r="CA5750" s="5"/>
      <c r="CB5750" s="5"/>
      <c r="CC5750" s="5"/>
      <c r="CD5750" s="43"/>
    </row>
    <row r="5751" spans="1:82" x14ac:dyDescent="0.25">
      <c r="A5751" s="8"/>
      <c r="B5751" s="5"/>
      <c r="C5751" s="5"/>
      <c r="D5751" s="5"/>
      <c r="E5751" s="5"/>
      <c r="F5751" s="94" t="str">
        <f t="shared" si="899"/>
        <v/>
      </c>
      <c r="G5751" s="94" t="str">
        <f t="shared" si="900"/>
        <v/>
      </c>
      <c r="H5751" s="127" t="str">
        <f>IF(A5751&lt;&gt;"",IF(MID(C5751,1,1)="c",$AS$26,IF(MID(C5751,1,1)="r",$AS$41,IF(MID(C5751,1,1)="p",#REF!,#REF!))),"")</f>
        <v/>
      </c>
      <c r="I5751" s="92" t="str">
        <f t="shared" si="901"/>
        <v/>
      </c>
      <c r="J5751" s="92" t="str">
        <f t="shared" si="902"/>
        <v/>
      </c>
      <c r="K5751" s="92" t="str">
        <f t="shared" si="903"/>
        <v/>
      </c>
      <c r="L5751" s="92" t="str">
        <f t="shared" si="904"/>
        <v/>
      </c>
      <c r="M5751" s="95" t="str">
        <f>IF(A5751&lt;&gt;"",IF(MID(C5751,1,1)="c",SigmaEpsConcrete(I5751,$AN$30:$AN$33,$AR$30:$AR$33,$AS$26,$AS$27,$AS$28,$AQ$20,$AU$19),""),"")</f>
        <v/>
      </c>
      <c r="N5751" s="95" t="str">
        <f>IF(A5751&lt;&gt;"",IF(MID(C5751,1,1)="r",SigmaEpsReinf(J5751,$AS$42:$AS$43,$AS$41,$AS$39,$AS$40,$AQ$38),""),"")</f>
        <v/>
      </c>
      <c r="Q5751" s="92" t="str">
        <f t="shared" si="906"/>
        <v/>
      </c>
      <c r="R5751" s="92" t="str">
        <f t="shared" si="907"/>
        <v/>
      </c>
      <c r="U5751" s="5"/>
      <c r="V5751" s="5"/>
      <c r="W5751" s="94" t="str">
        <f t="shared" si="905"/>
        <v/>
      </c>
      <c r="X5751" s="94" t="str">
        <f t="shared" si="908"/>
        <v/>
      </c>
      <c r="Y5751" s="5"/>
      <c r="BK5751" s="8"/>
      <c r="BL5751" s="5"/>
      <c r="BM5751" s="5"/>
      <c r="BN5751" s="5"/>
      <c r="BO5751" s="5"/>
      <c r="BP5751" s="1"/>
      <c r="BQ5751" s="1"/>
      <c r="BR5751" s="1"/>
      <c r="BS5751" s="1"/>
      <c r="BT5751" s="1"/>
      <c r="BU5751" s="4"/>
      <c r="BV5751" s="1"/>
      <c r="BW5751" s="3"/>
      <c r="BX5751" s="4"/>
      <c r="BY5751" s="5"/>
      <c r="BZ5751" s="5"/>
      <c r="CA5751" s="5"/>
      <c r="CB5751" s="5"/>
      <c r="CC5751" s="5"/>
      <c r="CD5751" s="43"/>
    </row>
    <row r="5752" spans="1:82" x14ac:dyDescent="0.25">
      <c r="A5752" s="8"/>
      <c r="B5752" s="5"/>
      <c r="C5752" s="5"/>
      <c r="D5752" s="5"/>
      <c r="E5752" s="5"/>
      <c r="F5752" s="94" t="str">
        <f t="shared" si="899"/>
        <v/>
      </c>
      <c r="G5752" s="94" t="str">
        <f t="shared" si="900"/>
        <v/>
      </c>
      <c r="H5752" s="127" t="str">
        <f>IF(A5752&lt;&gt;"",IF(MID(C5752,1,1)="c",$AS$26,IF(MID(C5752,1,1)="r",$AS$41,IF(MID(C5752,1,1)="p",#REF!,#REF!))),"")</f>
        <v/>
      </c>
      <c r="I5752" s="92" t="str">
        <f t="shared" si="901"/>
        <v/>
      </c>
      <c r="J5752" s="92" t="str">
        <f t="shared" si="902"/>
        <v/>
      </c>
      <c r="K5752" s="92" t="str">
        <f t="shared" si="903"/>
        <v/>
      </c>
      <c r="L5752" s="92" t="str">
        <f t="shared" si="904"/>
        <v/>
      </c>
      <c r="M5752" s="95" t="str">
        <f>IF(A5752&lt;&gt;"",IF(MID(C5752,1,1)="c",SigmaEpsConcrete(I5752,$AN$30:$AN$33,$AR$30:$AR$33,$AS$26,$AS$27,$AS$28,$AQ$20,$AU$19),""),"")</f>
        <v/>
      </c>
      <c r="N5752" s="95" t="str">
        <f>IF(A5752&lt;&gt;"",IF(MID(C5752,1,1)="r",SigmaEpsReinf(J5752,$AS$42:$AS$43,$AS$41,$AS$39,$AS$40,$AQ$38),""),"")</f>
        <v/>
      </c>
      <c r="Q5752" s="92" t="str">
        <f t="shared" si="906"/>
        <v/>
      </c>
      <c r="R5752" s="92" t="str">
        <f t="shared" si="907"/>
        <v/>
      </c>
      <c r="U5752" s="5"/>
      <c r="V5752" s="5"/>
      <c r="W5752" s="94" t="str">
        <f t="shared" si="905"/>
        <v/>
      </c>
      <c r="X5752" s="94" t="str">
        <f t="shared" si="908"/>
        <v/>
      </c>
      <c r="Y5752" s="5"/>
      <c r="BK5752" s="8"/>
      <c r="BL5752" s="5"/>
      <c r="BM5752" s="5"/>
      <c r="BN5752" s="5"/>
      <c r="BO5752" s="5"/>
      <c r="BP5752" s="1"/>
      <c r="BQ5752" s="1"/>
      <c r="BR5752" s="1"/>
      <c r="BS5752" s="1"/>
      <c r="BT5752" s="1"/>
      <c r="BU5752" s="4"/>
      <c r="BV5752" s="1"/>
      <c r="BW5752" s="3"/>
      <c r="BX5752" s="4"/>
      <c r="BY5752" s="5"/>
      <c r="BZ5752" s="5"/>
      <c r="CA5752" s="5"/>
      <c r="CB5752" s="5"/>
      <c r="CC5752" s="5"/>
      <c r="CD5752" s="43"/>
    </row>
    <row r="5753" spans="1:82" x14ac:dyDescent="0.25">
      <c r="A5753" s="8"/>
      <c r="B5753" s="5"/>
      <c r="C5753" s="5"/>
      <c r="D5753" s="5"/>
      <c r="E5753" s="5"/>
      <c r="F5753" s="94" t="str">
        <f t="shared" si="899"/>
        <v/>
      </c>
      <c r="G5753" s="94" t="str">
        <f t="shared" si="900"/>
        <v/>
      </c>
      <c r="H5753" s="127" t="str">
        <f>IF(A5753&lt;&gt;"",IF(MID(C5753,1,1)="c",$AS$26,IF(MID(C5753,1,1)="r",$AS$41,IF(MID(C5753,1,1)="p",#REF!,#REF!))),"")</f>
        <v/>
      </c>
      <c r="I5753" s="92" t="str">
        <f t="shared" si="901"/>
        <v/>
      </c>
      <c r="J5753" s="92" t="str">
        <f t="shared" si="902"/>
        <v/>
      </c>
      <c r="K5753" s="92" t="str">
        <f t="shared" si="903"/>
        <v/>
      </c>
      <c r="L5753" s="92" t="str">
        <f t="shared" si="904"/>
        <v/>
      </c>
      <c r="M5753" s="95" t="str">
        <f>IF(A5753&lt;&gt;"",IF(MID(C5753,1,1)="c",SigmaEpsConcrete(I5753,$AN$30:$AN$33,$AR$30:$AR$33,$AS$26,$AS$27,$AS$28,$AQ$20,$AU$19),""),"")</f>
        <v/>
      </c>
      <c r="N5753" s="95" t="str">
        <f>IF(A5753&lt;&gt;"",IF(MID(C5753,1,1)="r",SigmaEpsReinf(J5753,$AS$42:$AS$43,$AS$41,$AS$39,$AS$40,$AQ$38),""),"")</f>
        <v/>
      </c>
      <c r="Q5753" s="92" t="str">
        <f t="shared" si="906"/>
        <v/>
      </c>
      <c r="R5753" s="92" t="str">
        <f t="shared" si="907"/>
        <v/>
      </c>
      <c r="U5753" s="5"/>
      <c r="V5753" s="5"/>
      <c r="W5753" s="94" t="str">
        <f t="shared" si="905"/>
        <v/>
      </c>
      <c r="X5753" s="94" t="str">
        <f t="shared" si="908"/>
        <v/>
      </c>
      <c r="Y5753" s="5"/>
      <c r="BK5753" s="8"/>
      <c r="BL5753" s="5"/>
      <c r="BM5753" s="5"/>
      <c r="BN5753" s="5"/>
      <c r="BO5753" s="5"/>
      <c r="BP5753" s="1"/>
      <c r="BQ5753" s="1"/>
      <c r="BR5753" s="1"/>
      <c r="BS5753" s="1"/>
      <c r="BT5753" s="1"/>
      <c r="BU5753" s="4"/>
      <c r="BV5753" s="1"/>
      <c r="BW5753" s="3"/>
      <c r="BX5753" s="4"/>
      <c r="BY5753" s="5"/>
      <c r="BZ5753" s="5"/>
      <c r="CA5753" s="5"/>
      <c r="CB5753" s="5"/>
      <c r="CC5753" s="5"/>
      <c r="CD5753" s="43"/>
    </row>
    <row r="5754" spans="1:82" x14ac:dyDescent="0.25">
      <c r="A5754" s="8"/>
      <c r="B5754" s="5"/>
      <c r="C5754" s="5"/>
      <c r="D5754" s="5"/>
      <c r="E5754" s="5"/>
      <c r="F5754" s="94" t="str">
        <f t="shared" si="899"/>
        <v/>
      </c>
      <c r="G5754" s="94" t="str">
        <f t="shared" si="900"/>
        <v/>
      </c>
      <c r="H5754" s="127" t="str">
        <f>IF(A5754&lt;&gt;"",IF(MID(C5754,1,1)="c",$AS$26,IF(MID(C5754,1,1)="r",$AS$41,IF(MID(C5754,1,1)="p",#REF!,#REF!))),"")</f>
        <v/>
      </c>
      <c r="I5754" s="92" t="str">
        <f t="shared" si="901"/>
        <v/>
      </c>
      <c r="J5754" s="92" t="str">
        <f t="shared" si="902"/>
        <v/>
      </c>
      <c r="K5754" s="92" t="str">
        <f t="shared" si="903"/>
        <v/>
      </c>
      <c r="L5754" s="92" t="str">
        <f t="shared" si="904"/>
        <v/>
      </c>
      <c r="M5754" s="95" t="str">
        <f>IF(A5754&lt;&gt;"",IF(MID(C5754,1,1)="c",SigmaEpsConcrete(I5754,$AN$30:$AN$33,$AR$30:$AR$33,$AS$26,$AS$27,$AS$28,$AQ$20,$AU$19),""),"")</f>
        <v/>
      </c>
      <c r="N5754" s="95" t="str">
        <f>IF(A5754&lt;&gt;"",IF(MID(C5754,1,1)="r",SigmaEpsReinf(J5754,$AS$42:$AS$43,$AS$41,$AS$39,$AS$40,$AQ$38),""),"")</f>
        <v/>
      </c>
      <c r="Q5754" s="92" t="str">
        <f t="shared" si="906"/>
        <v/>
      </c>
      <c r="R5754" s="92" t="str">
        <f t="shared" si="907"/>
        <v/>
      </c>
      <c r="U5754" s="5"/>
      <c r="V5754" s="5"/>
      <c r="W5754" s="94" t="str">
        <f t="shared" si="905"/>
        <v/>
      </c>
      <c r="X5754" s="94" t="str">
        <f t="shared" si="908"/>
        <v/>
      </c>
      <c r="Y5754" s="5"/>
      <c r="BK5754" s="8"/>
      <c r="BL5754" s="5"/>
      <c r="BM5754" s="5"/>
      <c r="BN5754" s="5"/>
      <c r="BO5754" s="5"/>
      <c r="BP5754" s="1"/>
      <c r="BQ5754" s="1"/>
      <c r="BR5754" s="1"/>
      <c r="BS5754" s="1"/>
      <c r="BT5754" s="1"/>
      <c r="BU5754" s="4"/>
      <c r="BV5754" s="1"/>
      <c r="BW5754" s="3"/>
      <c r="BX5754" s="4"/>
      <c r="BY5754" s="5"/>
      <c r="BZ5754" s="5"/>
      <c r="CA5754" s="5"/>
      <c r="CB5754" s="5"/>
      <c r="CC5754" s="5"/>
      <c r="CD5754" s="43"/>
    </row>
    <row r="5755" spans="1:82" x14ac:dyDescent="0.25">
      <c r="A5755" s="8"/>
      <c r="B5755" s="5"/>
      <c r="C5755" s="5"/>
      <c r="D5755" s="5"/>
      <c r="E5755" s="5"/>
      <c r="F5755" s="94" t="str">
        <f t="shared" si="899"/>
        <v/>
      </c>
      <c r="G5755" s="94" t="str">
        <f t="shared" si="900"/>
        <v/>
      </c>
      <c r="H5755" s="127" t="str">
        <f>IF(A5755&lt;&gt;"",IF(MID(C5755,1,1)="c",$AS$26,IF(MID(C5755,1,1)="r",$AS$41,IF(MID(C5755,1,1)="p",#REF!,#REF!))),"")</f>
        <v/>
      </c>
      <c r="I5755" s="92" t="str">
        <f t="shared" si="901"/>
        <v/>
      </c>
      <c r="J5755" s="92" t="str">
        <f t="shared" si="902"/>
        <v/>
      </c>
      <c r="K5755" s="92" t="str">
        <f t="shared" si="903"/>
        <v/>
      </c>
      <c r="L5755" s="92" t="str">
        <f t="shared" si="904"/>
        <v/>
      </c>
      <c r="M5755" s="95" t="str">
        <f>IF(A5755&lt;&gt;"",IF(MID(C5755,1,1)="c",SigmaEpsConcrete(I5755,$AN$30:$AN$33,$AR$30:$AR$33,$AS$26,$AS$27,$AS$28,$AQ$20,$AU$19),""),"")</f>
        <v/>
      </c>
      <c r="N5755" s="95" t="str">
        <f>IF(A5755&lt;&gt;"",IF(MID(C5755,1,1)="r",SigmaEpsReinf(J5755,$AS$42:$AS$43,$AS$41,$AS$39,$AS$40,$AQ$38),""),"")</f>
        <v/>
      </c>
      <c r="Q5755" s="92" t="str">
        <f t="shared" si="906"/>
        <v/>
      </c>
      <c r="R5755" s="92" t="str">
        <f t="shared" si="907"/>
        <v/>
      </c>
      <c r="U5755" s="5"/>
      <c r="V5755" s="5"/>
      <c r="W5755" s="94" t="str">
        <f t="shared" si="905"/>
        <v/>
      </c>
      <c r="X5755" s="94" t="str">
        <f t="shared" si="908"/>
        <v/>
      </c>
      <c r="Y5755" s="5"/>
      <c r="BK5755" s="8"/>
      <c r="BL5755" s="5"/>
      <c r="BM5755" s="5"/>
      <c r="BN5755" s="5"/>
      <c r="BO5755" s="5"/>
      <c r="BP5755" s="1"/>
      <c r="BQ5755" s="1"/>
      <c r="BR5755" s="1"/>
      <c r="BS5755" s="1"/>
      <c r="BT5755" s="1"/>
      <c r="BU5755" s="4"/>
      <c r="BV5755" s="1"/>
      <c r="BW5755" s="3"/>
      <c r="BX5755" s="4"/>
      <c r="BY5755" s="5"/>
      <c r="BZ5755" s="5"/>
      <c r="CA5755" s="5"/>
      <c r="CB5755" s="5"/>
      <c r="CC5755" s="5"/>
      <c r="CD5755" s="43"/>
    </row>
    <row r="5756" spans="1:82" x14ac:dyDescent="0.25">
      <c r="A5756" s="8"/>
      <c r="B5756" s="5"/>
      <c r="C5756" s="5"/>
      <c r="D5756" s="5"/>
      <c r="E5756" s="5"/>
      <c r="F5756" s="94" t="str">
        <f t="shared" si="899"/>
        <v/>
      </c>
      <c r="G5756" s="94" t="str">
        <f t="shared" si="900"/>
        <v/>
      </c>
      <c r="H5756" s="127" t="str">
        <f>IF(A5756&lt;&gt;"",IF(MID(C5756,1,1)="c",$AS$26,IF(MID(C5756,1,1)="r",$AS$41,IF(MID(C5756,1,1)="p",#REF!,#REF!))),"")</f>
        <v/>
      </c>
      <c r="I5756" s="92" t="str">
        <f t="shared" si="901"/>
        <v/>
      </c>
      <c r="J5756" s="92" t="str">
        <f t="shared" si="902"/>
        <v/>
      </c>
      <c r="K5756" s="92" t="str">
        <f t="shared" si="903"/>
        <v/>
      </c>
      <c r="L5756" s="92" t="str">
        <f t="shared" si="904"/>
        <v/>
      </c>
      <c r="M5756" s="95" t="str">
        <f>IF(A5756&lt;&gt;"",IF(MID(C5756,1,1)="c",SigmaEpsConcrete(I5756,$AN$30:$AN$33,$AR$30:$AR$33,$AS$26,$AS$27,$AS$28,$AQ$20,$AU$19),""),"")</f>
        <v/>
      </c>
      <c r="N5756" s="95" t="str">
        <f>IF(A5756&lt;&gt;"",IF(MID(C5756,1,1)="r",SigmaEpsReinf(J5756,$AS$42:$AS$43,$AS$41,$AS$39,$AS$40,$AQ$38),""),"")</f>
        <v/>
      </c>
      <c r="Q5756" s="92" t="str">
        <f t="shared" si="906"/>
        <v/>
      </c>
      <c r="R5756" s="92" t="str">
        <f t="shared" si="907"/>
        <v/>
      </c>
      <c r="U5756" s="5"/>
      <c r="V5756" s="5"/>
      <c r="W5756" s="94" t="str">
        <f t="shared" si="905"/>
        <v/>
      </c>
      <c r="X5756" s="94" t="str">
        <f t="shared" si="908"/>
        <v/>
      </c>
      <c r="Y5756" s="5"/>
      <c r="BK5756" s="8"/>
      <c r="BL5756" s="5"/>
      <c r="BM5756" s="5"/>
      <c r="BN5756" s="5"/>
      <c r="BO5756" s="5"/>
      <c r="BP5756" s="1"/>
      <c r="BQ5756" s="1"/>
      <c r="BR5756" s="1"/>
      <c r="BS5756" s="1"/>
      <c r="BT5756" s="1"/>
      <c r="BU5756" s="4"/>
      <c r="BV5756" s="1"/>
      <c r="BW5756" s="3"/>
      <c r="BX5756" s="4"/>
      <c r="BY5756" s="5"/>
      <c r="BZ5756" s="5"/>
      <c r="CA5756" s="5"/>
      <c r="CB5756" s="5"/>
      <c r="CC5756" s="5"/>
      <c r="CD5756" s="43"/>
    </row>
    <row r="5757" spans="1:82" x14ac:dyDescent="0.25">
      <c r="A5757" s="8"/>
      <c r="B5757" s="5"/>
      <c r="C5757" s="5"/>
      <c r="D5757" s="5"/>
      <c r="E5757" s="5"/>
      <c r="F5757" s="94" t="str">
        <f t="shared" si="899"/>
        <v/>
      </c>
      <c r="G5757" s="94" t="str">
        <f t="shared" si="900"/>
        <v/>
      </c>
      <c r="H5757" s="127" t="str">
        <f>IF(A5757&lt;&gt;"",IF(MID(C5757,1,1)="c",$AS$26,IF(MID(C5757,1,1)="r",$AS$41,IF(MID(C5757,1,1)="p",#REF!,#REF!))),"")</f>
        <v/>
      </c>
      <c r="I5757" s="92" t="str">
        <f t="shared" si="901"/>
        <v/>
      </c>
      <c r="J5757" s="92" t="str">
        <f t="shared" si="902"/>
        <v/>
      </c>
      <c r="K5757" s="92" t="str">
        <f t="shared" si="903"/>
        <v/>
      </c>
      <c r="L5757" s="92" t="str">
        <f t="shared" si="904"/>
        <v/>
      </c>
      <c r="M5757" s="95" t="str">
        <f>IF(A5757&lt;&gt;"",IF(MID(C5757,1,1)="c",SigmaEpsConcrete(I5757,$AN$30:$AN$33,$AR$30:$AR$33,$AS$26,$AS$27,$AS$28,$AQ$20,$AU$19),""),"")</f>
        <v/>
      </c>
      <c r="N5757" s="95" t="str">
        <f>IF(A5757&lt;&gt;"",IF(MID(C5757,1,1)="r",SigmaEpsReinf(J5757,$AS$42:$AS$43,$AS$41,$AS$39,$AS$40,$AQ$38),""),"")</f>
        <v/>
      </c>
      <c r="Q5757" s="92" t="str">
        <f t="shared" si="906"/>
        <v/>
      </c>
      <c r="R5757" s="92" t="str">
        <f t="shared" si="907"/>
        <v/>
      </c>
      <c r="U5757" s="5"/>
      <c r="V5757" s="5"/>
      <c r="W5757" s="94" t="str">
        <f t="shared" si="905"/>
        <v/>
      </c>
      <c r="X5757" s="94" t="str">
        <f t="shared" si="908"/>
        <v/>
      </c>
      <c r="Y5757" s="5"/>
      <c r="BK5757" s="8"/>
      <c r="BL5757" s="5"/>
      <c r="BM5757" s="5"/>
      <c r="BN5757" s="5"/>
      <c r="BO5757" s="5"/>
      <c r="BP5757" s="1"/>
      <c r="BQ5757" s="1"/>
      <c r="BR5757" s="1"/>
      <c r="BS5757" s="1"/>
      <c r="BT5757" s="1"/>
      <c r="BU5757" s="4"/>
      <c r="BV5757" s="1"/>
      <c r="BW5757" s="3"/>
      <c r="BX5757" s="4"/>
      <c r="BY5757" s="5"/>
      <c r="BZ5757" s="5"/>
      <c r="CA5757" s="5"/>
      <c r="CB5757" s="5"/>
      <c r="CC5757" s="5"/>
      <c r="CD5757" s="43"/>
    </row>
    <row r="5758" spans="1:82" x14ac:dyDescent="0.25">
      <c r="A5758" s="8"/>
      <c r="B5758" s="5"/>
      <c r="C5758" s="5"/>
      <c r="D5758" s="5"/>
      <c r="E5758" s="5"/>
      <c r="F5758" s="94" t="str">
        <f t="shared" si="899"/>
        <v/>
      </c>
      <c r="G5758" s="94" t="str">
        <f t="shared" si="900"/>
        <v/>
      </c>
      <c r="H5758" s="127" t="str">
        <f>IF(A5758&lt;&gt;"",IF(MID(C5758,1,1)="c",$AS$26,IF(MID(C5758,1,1)="r",$AS$41,IF(MID(C5758,1,1)="p",#REF!,#REF!))),"")</f>
        <v/>
      </c>
      <c r="I5758" s="92" t="str">
        <f t="shared" si="901"/>
        <v/>
      </c>
      <c r="J5758" s="92" t="str">
        <f t="shared" si="902"/>
        <v/>
      </c>
      <c r="K5758" s="92" t="str">
        <f t="shared" si="903"/>
        <v/>
      </c>
      <c r="L5758" s="92" t="str">
        <f t="shared" si="904"/>
        <v/>
      </c>
      <c r="M5758" s="95" t="str">
        <f>IF(A5758&lt;&gt;"",IF(MID(C5758,1,1)="c",SigmaEpsConcrete(I5758,$AN$30:$AN$33,$AR$30:$AR$33,$AS$26,$AS$27,$AS$28,$AQ$20,$AU$19),""),"")</f>
        <v/>
      </c>
      <c r="N5758" s="95" t="str">
        <f>IF(A5758&lt;&gt;"",IF(MID(C5758,1,1)="r",SigmaEpsReinf(J5758,$AS$42:$AS$43,$AS$41,$AS$39,$AS$40,$AQ$38),""),"")</f>
        <v/>
      </c>
      <c r="Q5758" s="92" t="str">
        <f t="shared" si="906"/>
        <v/>
      </c>
      <c r="R5758" s="92" t="str">
        <f t="shared" si="907"/>
        <v/>
      </c>
      <c r="U5758" s="5"/>
      <c r="V5758" s="5"/>
      <c r="W5758" s="94" t="str">
        <f t="shared" si="905"/>
        <v/>
      </c>
      <c r="X5758" s="94" t="str">
        <f t="shared" si="908"/>
        <v/>
      </c>
      <c r="Y5758" s="5"/>
      <c r="BK5758" s="8"/>
      <c r="BL5758" s="5"/>
      <c r="BM5758" s="5"/>
      <c r="BN5758" s="5"/>
      <c r="BO5758" s="5"/>
      <c r="BP5758" s="1"/>
      <c r="BQ5758" s="1"/>
      <c r="BR5758" s="1"/>
      <c r="BS5758" s="1"/>
      <c r="BT5758" s="1"/>
      <c r="BU5758" s="4"/>
      <c r="BV5758" s="1"/>
      <c r="BW5758" s="3"/>
      <c r="BX5758" s="4"/>
      <c r="BY5758" s="5"/>
      <c r="BZ5758" s="5"/>
      <c r="CA5758" s="5"/>
      <c r="CB5758" s="5"/>
      <c r="CC5758" s="5"/>
      <c r="CD5758" s="43"/>
    </row>
    <row r="5759" spans="1:82" x14ac:dyDescent="0.25">
      <c r="A5759" s="8"/>
      <c r="B5759" s="5"/>
      <c r="C5759" s="5"/>
      <c r="D5759" s="5"/>
      <c r="E5759" s="5"/>
      <c r="F5759" s="94" t="str">
        <f t="shared" si="899"/>
        <v/>
      </c>
      <c r="G5759" s="94" t="str">
        <f t="shared" si="900"/>
        <v/>
      </c>
      <c r="H5759" s="127" t="str">
        <f>IF(A5759&lt;&gt;"",IF(MID(C5759,1,1)="c",$AS$26,IF(MID(C5759,1,1)="r",$AS$41,IF(MID(C5759,1,1)="p",#REF!,#REF!))),"")</f>
        <v/>
      </c>
      <c r="I5759" s="92" t="str">
        <f t="shared" si="901"/>
        <v/>
      </c>
      <c r="J5759" s="92" t="str">
        <f t="shared" si="902"/>
        <v/>
      </c>
      <c r="K5759" s="92" t="str">
        <f t="shared" si="903"/>
        <v/>
      </c>
      <c r="L5759" s="92" t="str">
        <f t="shared" si="904"/>
        <v/>
      </c>
      <c r="M5759" s="95" t="str">
        <f>IF(A5759&lt;&gt;"",IF(MID(C5759,1,1)="c",SigmaEpsConcrete(I5759,$AN$30:$AN$33,$AR$30:$AR$33,$AS$26,$AS$27,$AS$28,$AQ$20,$AU$19),""),"")</f>
        <v/>
      </c>
      <c r="N5759" s="95" t="str">
        <f>IF(A5759&lt;&gt;"",IF(MID(C5759,1,1)="r",SigmaEpsReinf(J5759,$AS$42:$AS$43,$AS$41,$AS$39,$AS$40,$AQ$38),""),"")</f>
        <v/>
      </c>
      <c r="Q5759" s="92" t="str">
        <f t="shared" si="906"/>
        <v/>
      </c>
      <c r="R5759" s="92" t="str">
        <f t="shared" si="907"/>
        <v/>
      </c>
      <c r="U5759" s="5"/>
      <c r="V5759" s="5"/>
      <c r="W5759" s="94" t="str">
        <f t="shared" si="905"/>
        <v/>
      </c>
      <c r="X5759" s="94" t="str">
        <f t="shared" si="908"/>
        <v/>
      </c>
      <c r="Y5759" s="5"/>
      <c r="BK5759" s="8"/>
      <c r="BL5759" s="5"/>
      <c r="BM5759" s="5"/>
      <c r="BN5759" s="5"/>
      <c r="BO5759" s="5"/>
      <c r="BP5759" s="1"/>
      <c r="BQ5759" s="1"/>
      <c r="BR5759" s="1"/>
      <c r="BS5759" s="1"/>
      <c r="BT5759" s="1"/>
      <c r="BU5759" s="4"/>
      <c r="BV5759" s="1"/>
      <c r="BW5759" s="3"/>
      <c r="BX5759" s="4"/>
      <c r="BY5759" s="5"/>
      <c r="BZ5759" s="5"/>
      <c r="CA5759" s="5"/>
      <c r="CB5759" s="5"/>
      <c r="CC5759" s="5"/>
      <c r="CD5759" s="43"/>
    </row>
    <row r="5760" spans="1:82" x14ac:dyDescent="0.25">
      <c r="A5760" s="8"/>
      <c r="B5760" s="5"/>
      <c r="C5760" s="5"/>
      <c r="D5760" s="5"/>
      <c r="E5760" s="5"/>
      <c r="F5760" s="94" t="str">
        <f t="shared" si="899"/>
        <v/>
      </c>
      <c r="G5760" s="94" t="str">
        <f t="shared" si="900"/>
        <v/>
      </c>
      <c r="H5760" s="127" t="str">
        <f>IF(A5760&lt;&gt;"",IF(MID(C5760,1,1)="c",$AS$26,IF(MID(C5760,1,1)="r",$AS$41,IF(MID(C5760,1,1)="p",#REF!,#REF!))),"")</f>
        <v/>
      </c>
      <c r="I5760" s="92" t="str">
        <f t="shared" si="901"/>
        <v/>
      </c>
      <c r="J5760" s="92" t="str">
        <f t="shared" si="902"/>
        <v/>
      </c>
      <c r="K5760" s="92" t="str">
        <f t="shared" si="903"/>
        <v/>
      </c>
      <c r="L5760" s="92" t="str">
        <f t="shared" si="904"/>
        <v/>
      </c>
      <c r="M5760" s="95" t="str">
        <f>IF(A5760&lt;&gt;"",IF(MID(C5760,1,1)="c",SigmaEpsConcrete(I5760,$AN$30:$AN$33,$AR$30:$AR$33,$AS$26,$AS$27,$AS$28,$AQ$20,$AU$19),""),"")</f>
        <v/>
      </c>
      <c r="N5760" s="95" t="str">
        <f>IF(A5760&lt;&gt;"",IF(MID(C5760,1,1)="r",SigmaEpsReinf(J5760,$AS$42:$AS$43,$AS$41,$AS$39,$AS$40,$AQ$38),""),"")</f>
        <v/>
      </c>
      <c r="Q5760" s="92" t="str">
        <f t="shared" si="906"/>
        <v/>
      </c>
      <c r="R5760" s="92" t="str">
        <f t="shared" si="907"/>
        <v/>
      </c>
      <c r="U5760" s="5"/>
      <c r="V5760" s="5"/>
      <c r="W5760" s="94" t="str">
        <f t="shared" si="905"/>
        <v/>
      </c>
      <c r="X5760" s="94" t="str">
        <f t="shared" si="908"/>
        <v/>
      </c>
      <c r="Y5760" s="5"/>
      <c r="BK5760" s="8"/>
      <c r="BL5760" s="5"/>
      <c r="BM5760" s="5"/>
      <c r="BN5760" s="5"/>
      <c r="BO5760" s="5"/>
      <c r="BP5760" s="1"/>
      <c r="BQ5760" s="1"/>
      <c r="BR5760" s="1"/>
      <c r="BS5760" s="1"/>
      <c r="BT5760" s="1"/>
      <c r="BU5760" s="4"/>
      <c r="BV5760" s="1"/>
      <c r="BW5760" s="3"/>
      <c r="BX5760" s="4"/>
      <c r="BY5760" s="5"/>
      <c r="BZ5760" s="5"/>
      <c r="CA5760" s="5"/>
      <c r="CB5760" s="5"/>
      <c r="CC5760" s="5"/>
      <c r="CD5760" s="43"/>
    </row>
    <row r="5761" spans="1:82" x14ac:dyDescent="0.25">
      <c r="A5761" s="8"/>
      <c r="B5761" s="5"/>
      <c r="C5761" s="5"/>
      <c r="D5761" s="5"/>
      <c r="E5761" s="5"/>
      <c r="F5761" s="94" t="str">
        <f t="shared" si="899"/>
        <v/>
      </c>
      <c r="G5761" s="94" t="str">
        <f t="shared" si="900"/>
        <v/>
      </c>
      <c r="H5761" s="127" t="str">
        <f>IF(A5761&lt;&gt;"",IF(MID(C5761,1,1)="c",$AS$26,IF(MID(C5761,1,1)="r",$AS$41,IF(MID(C5761,1,1)="p",#REF!,#REF!))),"")</f>
        <v/>
      </c>
      <c r="I5761" s="92" t="str">
        <f t="shared" si="901"/>
        <v/>
      </c>
      <c r="J5761" s="92" t="str">
        <f t="shared" si="902"/>
        <v/>
      </c>
      <c r="K5761" s="92" t="str">
        <f t="shared" si="903"/>
        <v/>
      </c>
      <c r="L5761" s="92" t="str">
        <f t="shared" si="904"/>
        <v/>
      </c>
      <c r="M5761" s="95" t="str">
        <f>IF(A5761&lt;&gt;"",IF(MID(C5761,1,1)="c",SigmaEpsConcrete(I5761,$AN$30:$AN$33,$AR$30:$AR$33,$AS$26,$AS$27,$AS$28,$AQ$20,$AU$19),""),"")</f>
        <v/>
      </c>
      <c r="N5761" s="95" t="str">
        <f>IF(A5761&lt;&gt;"",IF(MID(C5761,1,1)="r",SigmaEpsReinf(J5761,$AS$42:$AS$43,$AS$41,$AS$39,$AS$40,$AQ$38),""),"")</f>
        <v/>
      </c>
      <c r="Q5761" s="92" t="str">
        <f t="shared" si="906"/>
        <v/>
      </c>
      <c r="R5761" s="92" t="str">
        <f t="shared" si="907"/>
        <v/>
      </c>
      <c r="U5761" s="5"/>
      <c r="V5761" s="5"/>
      <c r="W5761" s="94" t="str">
        <f t="shared" si="905"/>
        <v/>
      </c>
      <c r="X5761" s="94" t="str">
        <f t="shared" si="908"/>
        <v/>
      </c>
      <c r="Y5761" s="5"/>
      <c r="BK5761" s="8"/>
      <c r="BL5761" s="5"/>
      <c r="BM5761" s="5"/>
      <c r="BN5761" s="5"/>
      <c r="BO5761" s="5"/>
      <c r="BP5761" s="1"/>
      <c r="BQ5761" s="1"/>
      <c r="BR5761" s="1"/>
      <c r="BS5761" s="1"/>
      <c r="BT5761" s="1"/>
      <c r="BU5761" s="4"/>
      <c r="BV5761" s="1"/>
      <c r="BW5761" s="3"/>
      <c r="BX5761" s="4"/>
      <c r="BY5761" s="5"/>
      <c r="BZ5761" s="5"/>
      <c r="CA5761" s="5"/>
      <c r="CB5761" s="5"/>
      <c r="CC5761" s="5"/>
      <c r="CD5761" s="43"/>
    </row>
    <row r="5762" spans="1:82" x14ac:dyDescent="0.25">
      <c r="A5762" s="8"/>
      <c r="B5762" s="5"/>
      <c r="C5762" s="5"/>
      <c r="D5762" s="5"/>
      <c r="E5762" s="5"/>
      <c r="F5762" s="94" t="str">
        <f t="shared" si="899"/>
        <v/>
      </c>
      <c r="G5762" s="94" t="str">
        <f t="shared" si="900"/>
        <v/>
      </c>
      <c r="H5762" s="127" t="str">
        <f>IF(A5762&lt;&gt;"",IF(MID(C5762,1,1)="c",$AS$26,IF(MID(C5762,1,1)="r",$AS$41,IF(MID(C5762,1,1)="p",#REF!,#REF!))),"")</f>
        <v/>
      </c>
      <c r="I5762" s="92" t="str">
        <f t="shared" si="901"/>
        <v/>
      </c>
      <c r="J5762" s="92" t="str">
        <f t="shared" si="902"/>
        <v/>
      </c>
      <c r="K5762" s="92" t="str">
        <f t="shared" si="903"/>
        <v/>
      </c>
      <c r="L5762" s="92" t="str">
        <f t="shared" si="904"/>
        <v/>
      </c>
      <c r="M5762" s="95" t="str">
        <f>IF(A5762&lt;&gt;"",IF(MID(C5762,1,1)="c",SigmaEpsConcrete(I5762,$AN$30:$AN$33,$AR$30:$AR$33,$AS$26,$AS$27,$AS$28,$AQ$20,$AU$19),""),"")</f>
        <v/>
      </c>
      <c r="N5762" s="95" t="str">
        <f>IF(A5762&lt;&gt;"",IF(MID(C5762,1,1)="r",SigmaEpsReinf(J5762,$AS$42:$AS$43,$AS$41,$AS$39,$AS$40,$AQ$38),""),"")</f>
        <v/>
      </c>
      <c r="Q5762" s="92" t="str">
        <f t="shared" si="906"/>
        <v/>
      </c>
      <c r="R5762" s="92" t="str">
        <f t="shared" si="907"/>
        <v/>
      </c>
      <c r="U5762" s="5"/>
      <c r="V5762" s="5"/>
      <c r="W5762" s="94" t="str">
        <f t="shared" si="905"/>
        <v/>
      </c>
      <c r="X5762" s="94" t="str">
        <f t="shared" si="908"/>
        <v/>
      </c>
      <c r="Y5762" s="5"/>
      <c r="BK5762" s="8"/>
      <c r="BL5762" s="5"/>
      <c r="BM5762" s="5"/>
      <c r="BN5762" s="5"/>
      <c r="BO5762" s="5"/>
      <c r="BP5762" s="1"/>
      <c r="BQ5762" s="1"/>
      <c r="BR5762" s="1"/>
      <c r="BS5762" s="1"/>
      <c r="BT5762" s="1"/>
      <c r="BU5762" s="4"/>
      <c r="BV5762" s="1"/>
      <c r="BW5762" s="3"/>
      <c r="BX5762" s="4"/>
      <c r="BY5762" s="5"/>
      <c r="BZ5762" s="5"/>
      <c r="CA5762" s="5"/>
      <c r="CB5762" s="5"/>
      <c r="CC5762" s="5"/>
      <c r="CD5762" s="43"/>
    </row>
    <row r="5763" spans="1:82" x14ac:dyDescent="0.25">
      <c r="A5763" s="8"/>
      <c r="B5763" s="5"/>
      <c r="C5763" s="5"/>
      <c r="D5763" s="5"/>
      <c r="E5763" s="5"/>
      <c r="F5763" s="94" t="str">
        <f t="shared" si="899"/>
        <v/>
      </c>
      <c r="G5763" s="94" t="str">
        <f t="shared" si="900"/>
        <v/>
      </c>
      <c r="H5763" s="127" t="str">
        <f>IF(A5763&lt;&gt;"",IF(MID(C5763,1,1)="c",$AS$26,IF(MID(C5763,1,1)="r",$AS$41,IF(MID(C5763,1,1)="p",#REF!,#REF!))),"")</f>
        <v/>
      </c>
      <c r="I5763" s="92" t="str">
        <f t="shared" si="901"/>
        <v/>
      </c>
      <c r="J5763" s="92" t="str">
        <f t="shared" si="902"/>
        <v/>
      </c>
      <c r="K5763" s="92" t="str">
        <f t="shared" si="903"/>
        <v/>
      </c>
      <c r="L5763" s="92" t="str">
        <f t="shared" si="904"/>
        <v/>
      </c>
      <c r="M5763" s="95" t="str">
        <f>IF(A5763&lt;&gt;"",IF(MID(C5763,1,1)="c",SigmaEpsConcrete(I5763,$AN$30:$AN$33,$AR$30:$AR$33,$AS$26,$AS$27,$AS$28,$AQ$20,$AU$19),""),"")</f>
        <v/>
      </c>
      <c r="N5763" s="95" t="str">
        <f>IF(A5763&lt;&gt;"",IF(MID(C5763,1,1)="r",SigmaEpsReinf(J5763,$AS$42:$AS$43,$AS$41,$AS$39,$AS$40,$AQ$38),""),"")</f>
        <v/>
      </c>
      <c r="Q5763" s="92" t="str">
        <f t="shared" si="906"/>
        <v/>
      </c>
      <c r="R5763" s="92" t="str">
        <f t="shared" si="907"/>
        <v/>
      </c>
      <c r="U5763" s="5"/>
      <c r="V5763" s="5"/>
      <c r="W5763" s="94" t="str">
        <f t="shared" si="905"/>
        <v/>
      </c>
      <c r="X5763" s="94" t="str">
        <f t="shared" si="908"/>
        <v/>
      </c>
      <c r="Y5763" s="5"/>
      <c r="BK5763" s="8"/>
      <c r="BL5763" s="5"/>
      <c r="BM5763" s="5"/>
      <c r="BN5763" s="5"/>
      <c r="BO5763" s="5"/>
      <c r="BP5763" s="1"/>
      <c r="BQ5763" s="1"/>
      <c r="BR5763" s="1"/>
      <c r="BS5763" s="1"/>
      <c r="BT5763" s="1"/>
      <c r="BU5763" s="4"/>
      <c r="BV5763" s="1"/>
      <c r="BW5763" s="3"/>
      <c r="BX5763" s="4"/>
      <c r="BY5763" s="5"/>
      <c r="BZ5763" s="5"/>
      <c r="CA5763" s="5"/>
      <c r="CB5763" s="5"/>
      <c r="CC5763" s="5"/>
      <c r="CD5763" s="43"/>
    </row>
    <row r="5764" spans="1:82" x14ac:dyDescent="0.25">
      <c r="A5764" s="8"/>
      <c r="B5764" s="5"/>
      <c r="C5764" s="5"/>
      <c r="D5764" s="5"/>
      <c r="E5764" s="5"/>
      <c r="F5764" s="94" t="str">
        <f t="shared" si="899"/>
        <v/>
      </c>
      <c r="G5764" s="94" t="str">
        <f t="shared" si="900"/>
        <v/>
      </c>
      <c r="H5764" s="127" t="str">
        <f>IF(A5764&lt;&gt;"",IF(MID(C5764,1,1)="c",$AS$26,IF(MID(C5764,1,1)="r",$AS$41,IF(MID(C5764,1,1)="p",#REF!,#REF!))),"")</f>
        <v/>
      </c>
      <c r="I5764" s="92" t="str">
        <f t="shared" si="901"/>
        <v/>
      </c>
      <c r="J5764" s="92" t="str">
        <f t="shared" si="902"/>
        <v/>
      </c>
      <c r="K5764" s="92" t="str">
        <f t="shared" si="903"/>
        <v/>
      </c>
      <c r="L5764" s="92" t="str">
        <f t="shared" si="904"/>
        <v/>
      </c>
      <c r="M5764" s="95" t="str">
        <f>IF(A5764&lt;&gt;"",IF(MID(C5764,1,1)="c",SigmaEpsConcrete(I5764,$AN$30:$AN$33,$AR$30:$AR$33,$AS$26,$AS$27,$AS$28,$AQ$20,$AU$19),""),"")</f>
        <v/>
      </c>
      <c r="N5764" s="95" t="str">
        <f>IF(A5764&lt;&gt;"",IF(MID(C5764,1,1)="r",SigmaEpsReinf(J5764,$AS$42:$AS$43,$AS$41,$AS$39,$AS$40,$AQ$38),""),"")</f>
        <v/>
      </c>
      <c r="Q5764" s="92" t="str">
        <f t="shared" si="906"/>
        <v/>
      </c>
      <c r="R5764" s="92" t="str">
        <f t="shared" si="907"/>
        <v/>
      </c>
      <c r="U5764" s="5"/>
      <c r="V5764" s="5"/>
      <c r="W5764" s="94" t="str">
        <f t="shared" si="905"/>
        <v/>
      </c>
      <c r="X5764" s="94" t="str">
        <f t="shared" si="908"/>
        <v/>
      </c>
      <c r="Y5764" s="5"/>
      <c r="BK5764" s="8"/>
      <c r="BL5764" s="5"/>
      <c r="BM5764" s="5"/>
      <c r="BN5764" s="5"/>
      <c r="BO5764" s="5"/>
      <c r="BP5764" s="1"/>
      <c r="BQ5764" s="1"/>
      <c r="BR5764" s="1"/>
      <c r="BS5764" s="1"/>
      <c r="BT5764" s="1"/>
      <c r="BU5764" s="4"/>
      <c r="BV5764" s="1"/>
      <c r="BW5764" s="3"/>
      <c r="BX5764" s="4"/>
      <c r="BY5764" s="5"/>
      <c r="BZ5764" s="5"/>
      <c r="CA5764" s="5"/>
      <c r="CB5764" s="5"/>
      <c r="CC5764" s="5"/>
      <c r="CD5764" s="43"/>
    </row>
    <row r="5765" spans="1:82" x14ac:dyDescent="0.25">
      <c r="A5765" s="8"/>
      <c r="B5765" s="5"/>
      <c r="C5765" s="5"/>
      <c r="D5765" s="5"/>
      <c r="E5765" s="5"/>
      <c r="F5765" s="94" t="str">
        <f t="shared" si="899"/>
        <v/>
      </c>
      <c r="G5765" s="94" t="str">
        <f t="shared" si="900"/>
        <v/>
      </c>
      <c r="H5765" s="127" t="str">
        <f>IF(A5765&lt;&gt;"",IF(MID(C5765,1,1)="c",$AS$26,IF(MID(C5765,1,1)="r",$AS$41,IF(MID(C5765,1,1)="p",#REF!,#REF!))),"")</f>
        <v/>
      </c>
      <c r="I5765" s="92" t="str">
        <f t="shared" si="901"/>
        <v/>
      </c>
      <c r="J5765" s="92" t="str">
        <f t="shared" si="902"/>
        <v/>
      </c>
      <c r="K5765" s="92" t="str">
        <f t="shared" si="903"/>
        <v/>
      </c>
      <c r="L5765" s="92" t="str">
        <f t="shared" si="904"/>
        <v/>
      </c>
      <c r="M5765" s="95" t="str">
        <f>IF(A5765&lt;&gt;"",IF(MID(C5765,1,1)="c",SigmaEpsConcrete(I5765,$AN$30:$AN$33,$AR$30:$AR$33,$AS$26,$AS$27,$AS$28,$AQ$20,$AU$19),""),"")</f>
        <v/>
      </c>
      <c r="N5765" s="95" t="str">
        <f>IF(A5765&lt;&gt;"",IF(MID(C5765,1,1)="r",SigmaEpsReinf(J5765,$AS$42:$AS$43,$AS$41,$AS$39,$AS$40,$AQ$38),""),"")</f>
        <v/>
      </c>
      <c r="Q5765" s="92" t="str">
        <f t="shared" si="906"/>
        <v/>
      </c>
      <c r="R5765" s="92" t="str">
        <f t="shared" si="907"/>
        <v/>
      </c>
      <c r="U5765" s="5"/>
      <c r="V5765" s="5"/>
      <c r="W5765" s="94" t="str">
        <f t="shared" si="905"/>
        <v/>
      </c>
      <c r="X5765" s="94" t="str">
        <f t="shared" si="908"/>
        <v/>
      </c>
      <c r="Y5765" s="5"/>
      <c r="BK5765" s="8"/>
      <c r="BL5765" s="5"/>
      <c r="BM5765" s="5"/>
      <c r="BN5765" s="5"/>
      <c r="BO5765" s="5"/>
      <c r="BP5765" s="1"/>
      <c r="BQ5765" s="1"/>
      <c r="BR5765" s="1"/>
      <c r="BS5765" s="1"/>
      <c r="BT5765" s="1"/>
      <c r="BU5765" s="4"/>
      <c r="BV5765" s="1"/>
      <c r="BW5765" s="3"/>
      <c r="BX5765" s="4"/>
      <c r="BY5765" s="5"/>
      <c r="BZ5765" s="5"/>
      <c r="CA5765" s="5"/>
      <c r="CB5765" s="5"/>
      <c r="CC5765" s="5"/>
      <c r="CD5765" s="43"/>
    </row>
    <row r="5766" spans="1:82" x14ac:dyDescent="0.25">
      <c r="A5766" s="8"/>
      <c r="B5766" s="5"/>
      <c r="C5766" s="5"/>
      <c r="D5766" s="5"/>
      <c r="E5766" s="5"/>
      <c r="F5766" s="94" t="str">
        <f t="shared" si="899"/>
        <v/>
      </c>
      <c r="G5766" s="94" t="str">
        <f t="shared" si="900"/>
        <v/>
      </c>
      <c r="H5766" s="127" t="str">
        <f>IF(A5766&lt;&gt;"",IF(MID(C5766,1,1)="c",$AS$26,IF(MID(C5766,1,1)="r",$AS$41,IF(MID(C5766,1,1)="p",#REF!,#REF!))),"")</f>
        <v/>
      </c>
      <c r="I5766" s="92" t="str">
        <f t="shared" si="901"/>
        <v/>
      </c>
      <c r="J5766" s="92" t="str">
        <f t="shared" si="902"/>
        <v/>
      </c>
      <c r="K5766" s="92" t="str">
        <f t="shared" si="903"/>
        <v/>
      </c>
      <c r="L5766" s="92" t="str">
        <f t="shared" si="904"/>
        <v/>
      </c>
      <c r="M5766" s="95" t="str">
        <f>IF(A5766&lt;&gt;"",IF(MID(C5766,1,1)="c",SigmaEpsConcrete(I5766,$AN$30:$AN$33,$AR$30:$AR$33,$AS$26,$AS$27,$AS$28,$AQ$20,$AU$19),""),"")</f>
        <v/>
      </c>
      <c r="N5766" s="95" t="str">
        <f>IF(A5766&lt;&gt;"",IF(MID(C5766,1,1)="r",SigmaEpsReinf(J5766,$AS$42:$AS$43,$AS$41,$AS$39,$AS$40,$AQ$38),""),"")</f>
        <v/>
      </c>
      <c r="Q5766" s="92" t="str">
        <f t="shared" si="906"/>
        <v/>
      </c>
      <c r="R5766" s="92" t="str">
        <f t="shared" si="907"/>
        <v/>
      </c>
      <c r="U5766" s="5"/>
      <c r="V5766" s="5"/>
      <c r="W5766" s="94" t="str">
        <f t="shared" si="905"/>
        <v/>
      </c>
      <c r="X5766" s="94" t="str">
        <f t="shared" si="908"/>
        <v/>
      </c>
      <c r="Y5766" s="5"/>
      <c r="BK5766" s="8"/>
      <c r="BL5766" s="5"/>
      <c r="BM5766" s="5"/>
      <c r="BN5766" s="5"/>
      <c r="BO5766" s="5"/>
      <c r="BP5766" s="1"/>
      <c r="BQ5766" s="1"/>
      <c r="BR5766" s="1"/>
      <c r="BS5766" s="1"/>
      <c r="BT5766" s="1"/>
      <c r="BU5766" s="4"/>
      <c r="BV5766" s="1"/>
      <c r="BW5766" s="3"/>
      <c r="BX5766" s="4"/>
      <c r="BY5766" s="5"/>
      <c r="BZ5766" s="5"/>
      <c r="CA5766" s="5"/>
      <c r="CB5766" s="5"/>
      <c r="CC5766" s="5"/>
      <c r="CD5766" s="43"/>
    </row>
    <row r="5767" spans="1:82" x14ac:dyDescent="0.25">
      <c r="A5767" s="8"/>
      <c r="B5767" s="5"/>
      <c r="C5767" s="5"/>
      <c r="D5767" s="5"/>
      <c r="E5767" s="5"/>
      <c r="F5767" s="94" t="str">
        <f t="shared" si="899"/>
        <v/>
      </c>
      <c r="G5767" s="94" t="str">
        <f t="shared" si="900"/>
        <v/>
      </c>
      <c r="H5767" s="127" t="str">
        <f>IF(A5767&lt;&gt;"",IF(MID(C5767,1,1)="c",$AS$26,IF(MID(C5767,1,1)="r",$AS$41,IF(MID(C5767,1,1)="p",#REF!,#REF!))),"")</f>
        <v/>
      </c>
      <c r="I5767" s="92" t="str">
        <f t="shared" si="901"/>
        <v/>
      </c>
      <c r="J5767" s="92" t="str">
        <f t="shared" si="902"/>
        <v/>
      </c>
      <c r="K5767" s="92" t="str">
        <f t="shared" si="903"/>
        <v/>
      </c>
      <c r="L5767" s="92" t="str">
        <f t="shared" si="904"/>
        <v/>
      </c>
      <c r="M5767" s="95" t="str">
        <f>IF(A5767&lt;&gt;"",IF(MID(C5767,1,1)="c",SigmaEpsConcrete(I5767,$AN$30:$AN$33,$AR$30:$AR$33,$AS$26,$AS$27,$AS$28,$AQ$20,$AU$19),""),"")</f>
        <v/>
      </c>
      <c r="N5767" s="95" t="str">
        <f>IF(A5767&lt;&gt;"",IF(MID(C5767,1,1)="r",SigmaEpsReinf(J5767,$AS$42:$AS$43,$AS$41,$AS$39,$AS$40,$AQ$38),""),"")</f>
        <v/>
      </c>
      <c r="Q5767" s="92" t="str">
        <f t="shared" si="906"/>
        <v/>
      </c>
      <c r="R5767" s="92" t="str">
        <f t="shared" si="907"/>
        <v/>
      </c>
      <c r="U5767" s="5"/>
      <c r="V5767" s="5"/>
      <c r="W5767" s="94" t="str">
        <f t="shared" si="905"/>
        <v/>
      </c>
      <c r="X5767" s="94" t="str">
        <f t="shared" si="908"/>
        <v/>
      </c>
      <c r="Y5767" s="5"/>
      <c r="BK5767" s="8"/>
      <c r="BL5767" s="5"/>
      <c r="BM5767" s="5"/>
      <c r="BN5767" s="5"/>
      <c r="BO5767" s="5"/>
      <c r="BP5767" s="1"/>
      <c r="BQ5767" s="1"/>
      <c r="BR5767" s="1"/>
      <c r="BS5767" s="1"/>
      <c r="BT5767" s="1"/>
      <c r="BU5767" s="4"/>
      <c r="BV5767" s="1"/>
      <c r="BW5767" s="3"/>
      <c r="BX5767" s="4"/>
      <c r="BY5767" s="5"/>
      <c r="BZ5767" s="5"/>
      <c r="CA5767" s="5"/>
      <c r="CB5767" s="5"/>
      <c r="CC5767" s="5"/>
      <c r="CD5767" s="43"/>
    </row>
    <row r="5768" spans="1:82" x14ac:dyDescent="0.25">
      <c r="A5768" s="8"/>
      <c r="B5768" s="5"/>
      <c r="C5768" s="5"/>
      <c r="D5768" s="5"/>
      <c r="E5768" s="5"/>
      <c r="F5768" s="94" t="str">
        <f t="shared" si="899"/>
        <v/>
      </c>
      <c r="G5768" s="94" t="str">
        <f t="shared" si="900"/>
        <v/>
      </c>
      <c r="H5768" s="127" t="str">
        <f>IF(A5768&lt;&gt;"",IF(MID(C5768,1,1)="c",$AS$26,IF(MID(C5768,1,1)="r",$AS$41,IF(MID(C5768,1,1)="p",#REF!,#REF!))),"")</f>
        <v/>
      </c>
      <c r="I5768" s="92" t="str">
        <f t="shared" si="901"/>
        <v/>
      </c>
      <c r="J5768" s="92" t="str">
        <f t="shared" si="902"/>
        <v/>
      </c>
      <c r="K5768" s="92" t="str">
        <f t="shared" si="903"/>
        <v/>
      </c>
      <c r="L5768" s="92" t="str">
        <f t="shared" si="904"/>
        <v/>
      </c>
      <c r="M5768" s="95" t="str">
        <f>IF(A5768&lt;&gt;"",IF(MID(C5768,1,1)="c",SigmaEpsConcrete(I5768,$AN$30:$AN$33,$AR$30:$AR$33,$AS$26,$AS$27,$AS$28,$AQ$20,$AU$19),""),"")</f>
        <v/>
      </c>
      <c r="N5768" s="95" t="str">
        <f>IF(A5768&lt;&gt;"",IF(MID(C5768,1,1)="r",SigmaEpsReinf(J5768,$AS$42:$AS$43,$AS$41,$AS$39,$AS$40,$AQ$38),""),"")</f>
        <v/>
      </c>
      <c r="Q5768" s="92" t="str">
        <f t="shared" si="906"/>
        <v/>
      </c>
      <c r="R5768" s="92" t="str">
        <f t="shared" si="907"/>
        <v/>
      </c>
      <c r="U5768" s="5"/>
      <c r="V5768" s="5"/>
      <c r="W5768" s="94" t="str">
        <f t="shared" si="905"/>
        <v/>
      </c>
      <c r="X5768" s="94" t="str">
        <f t="shared" si="908"/>
        <v/>
      </c>
      <c r="Y5768" s="5"/>
      <c r="BK5768" s="8"/>
      <c r="BL5768" s="5"/>
      <c r="BM5768" s="5"/>
      <c r="BN5768" s="5"/>
      <c r="BO5768" s="5"/>
      <c r="BP5768" s="1"/>
      <c r="BQ5768" s="1"/>
      <c r="BR5768" s="1"/>
      <c r="BS5768" s="1"/>
      <c r="BT5768" s="1"/>
      <c r="BU5768" s="4"/>
      <c r="BV5768" s="1"/>
      <c r="BW5768" s="3"/>
      <c r="BX5768" s="4"/>
      <c r="BY5768" s="5"/>
      <c r="BZ5768" s="5"/>
      <c r="CA5768" s="5"/>
      <c r="CB5768" s="5"/>
      <c r="CC5768" s="5"/>
      <c r="CD5768" s="43"/>
    </row>
    <row r="5769" spans="1:82" x14ac:dyDescent="0.25">
      <c r="A5769" s="8"/>
      <c r="B5769" s="5"/>
      <c r="C5769" s="5"/>
      <c r="D5769" s="5"/>
      <c r="E5769" s="5"/>
      <c r="F5769" s="94" t="str">
        <f t="shared" si="899"/>
        <v/>
      </c>
      <c r="G5769" s="94" t="str">
        <f t="shared" si="900"/>
        <v/>
      </c>
      <c r="H5769" s="127" t="str">
        <f>IF(A5769&lt;&gt;"",IF(MID(C5769,1,1)="c",$AS$26,IF(MID(C5769,1,1)="r",$AS$41,IF(MID(C5769,1,1)="p",#REF!,#REF!))),"")</f>
        <v/>
      </c>
      <c r="I5769" s="92" t="str">
        <f t="shared" si="901"/>
        <v/>
      </c>
      <c r="J5769" s="92" t="str">
        <f t="shared" si="902"/>
        <v/>
      </c>
      <c r="K5769" s="92" t="str">
        <f t="shared" si="903"/>
        <v/>
      </c>
      <c r="L5769" s="92" t="str">
        <f t="shared" si="904"/>
        <v/>
      </c>
      <c r="M5769" s="95" t="str">
        <f>IF(A5769&lt;&gt;"",IF(MID(C5769,1,1)="c",SigmaEpsConcrete(I5769,$AN$30:$AN$33,$AR$30:$AR$33,$AS$26,$AS$27,$AS$28,$AQ$20,$AU$19),""),"")</f>
        <v/>
      </c>
      <c r="N5769" s="95" t="str">
        <f>IF(A5769&lt;&gt;"",IF(MID(C5769,1,1)="r",SigmaEpsReinf(J5769,$AS$42:$AS$43,$AS$41,$AS$39,$AS$40,$AQ$38),""),"")</f>
        <v/>
      </c>
      <c r="Q5769" s="92" t="str">
        <f t="shared" si="906"/>
        <v/>
      </c>
      <c r="R5769" s="92" t="str">
        <f t="shared" si="907"/>
        <v/>
      </c>
      <c r="U5769" s="5"/>
      <c r="V5769" s="5"/>
      <c r="W5769" s="94" t="str">
        <f t="shared" si="905"/>
        <v/>
      </c>
      <c r="X5769" s="94" t="str">
        <f t="shared" si="908"/>
        <v/>
      </c>
      <c r="Y5769" s="5"/>
      <c r="BK5769" s="8"/>
      <c r="BL5769" s="5"/>
      <c r="BM5769" s="5"/>
      <c r="BN5769" s="5"/>
      <c r="BO5769" s="5"/>
      <c r="BP5769" s="1"/>
      <c r="BQ5769" s="1"/>
      <c r="BR5769" s="1"/>
      <c r="BS5769" s="1"/>
      <c r="BT5769" s="1"/>
      <c r="BU5769" s="4"/>
      <c r="BV5769" s="1"/>
      <c r="BW5769" s="3"/>
      <c r="BX5769" s="4"/>
      <c r="BY5769" s="5"/>
      <c r="BZ5769" s="5"/>
      <c r="CA5769" s="5"/>
      <c r="CB5769" s="5"/>
      <c r="CC5769" s="5"/>
      <c r="CD5769" s="43"/>
    </row>
    <row r="5770" spans="1:82" x14ac:dyDescent="0.25">
      <c r="A5770" s="8"/>
      <c r="B5770" s="5"/>
      <c r="C5770" s="5"/>
      <c r="D5770" s="5"/>
      <c r="E5770" s="5"/>
      <c r="F5770" s="94" t="str">
        <f t="shared" ref="F5770:F5833" si="909">IF(A5770&lt;&gt;"",(D5770-$AU$86)/10,"")</f>
        <v/>
      </c>
      <c r="G5770" s="94" t="str">
        <f t="shared" ref="G5770:G5833" si="910">IF(A5770&lt;&gt;"",(E5770-$AU$87)/10,"")</f>
        <v/>
      </c>
      <c r="H5770" s="127" t="str">
        <f>IF(A5770&lt;&gt;"",IF(MID(C5770,1,1)="c",$AS$26,IF(MID(C5770,1,1)="r",$AS$41,IF(MID(C5770,1,1)="p",#REF!,#REF!))),"")</f>
        <v/>
      </c>
      <c r="I5770" s="92" t="str">
        <f t="shared" ref="I5770:I5833" si="911">IF($A5770&lt;&gt;"",IF(MID($C5770,1,1)="c",$Y$3+$Y$4*$F5770+$Y$5*$G5770+$BR$43,""),"")</f>
        <v/>
      </c>
      <c r="J5770" s="92" t="str">
        <f t="shared" ref="J5770:J5833" si="912">IF($A5770&lt;&gt;"",IF(MID($C5770,1,1)="r",$Y$3+$Y$4*$F5770+$Y$5*$G5770+$BR$43,""),"")</f>
        <v/>
      </c>
      <c r="K5770" s="92" t="str">
        <f t="shared" ref="K5770:K5833" si="913">IF($A5770&lt;&gt;"",IF(MID($C5770,1,1)="u",$Y$3+$Y$4*$F5770+$Y$5*$G5770+$BR$43,""),"")</f>
        <v/>
      </c>
      <c r="L5770" s="92" t="str">
        <f t="shared" ref="L5770:L5833" si="914">IF($A5770&lt;&gt;"",IF(MID($C5770,1,1)="p",$Y$3+$Y$4*$F5770+$Y$5*$G5770+$BR$43,""),"")</f>
        <v/>
      </c>
      <c r="M5770" s="95" t="str">
        <f>IF(A5770&lt;&gt;"",IF(MID(C5770,1,1)="c",SigmaEpsConcrete(I5770,$AN$30:$AN$33,$AR$30:$AR$33,$AS$26,$AS$27,$AS$28,$AQ$20,$AU$19),""),"")</f>
        <v/>
      </c>
      <c r="N5770" s="95" t="str">
        <f>IF(A5770&lt;&gt;"",IF(MID(C5770,1,1)="r",SigmaEpsReinf(J5770,$AS$42:$AS$43,$AS$41,$AS$39,$AS$40,$AQ$38),""),"")</f>
        <v/>
      </c>
      <c r="Q5770" s="92" t="str">
        <f t="shared" si="906"/>
        <v/>
      </c>
      <c r="R5770" s="92" t="str">
        <f t="shared" si="907"/>
        <v/>
      </c>
      <c r="U5770" s="5"/>
      <c r="V5770" s="5"/>
      <c r="W5770" s="94" t="str">
        <f t="shared" ref="W5770:W5833" si="915">IF(A5770&lt;&gt;"",F5770-$AU$105,"")</f>
        <v/>
      </c>
      <c r="X5770" s="94" t="str">
        <f t="shared" si="908"/>
        <v/>
      </c>
      <c r="Y5770" s="5"/>
      <c r="BK5770" s="8"/>
      <c r="BL5770" s="5"/>
      <c r="BM5770" s="5"/>
      <c r="BN5770" s="5"/>
      <c r="BO5770" s="5"/>
      <c r="BP5770" s="1"/>
      <c r="BQ5770" s="1"/>
      <c r="BR5770" s="1"/>
      <c r="BS5770" s="1"/>
      <c r="BT5770" s="1"/>
      <c r="BU5770" s="4"/>
      <c r="BV5770" s="1"/>
      <c r="BW5770" s="3"/>
      <c r="BX5770" s="4"/>
      <c r="BY5770" s="5"/>
      <c r="BZ5770" s="5"/>
      <c r="CA5770" s="5"/>
      <c r="CB5770" s="5"/>
      <c r="CC5770" s="5"/>
      <c r="CD5770" s="43"/>
    </row>
    <row r="5771" spans="1:82" x14ac:dyDescent="0.25">
      <c r="A5771" s="8"/>
      <c r="B5771" s="5"/>
      <c r="C5771" s="5"/>
      <c r="D5771" s="5"/>
      <c r="E5771" s="5"/>
      <c r="F5771" s="94" t="str">
        <f t="shared" si="909"/>
        <v/>
      </c>
      <c r="G5771" s="94" t="str">
        <f t="shared" si="910"/>
        <v/>
      </c>
      <c r="H5771" s="127" t="str">
        <f>IF(A5771&lt;&gt;"",IF(MID(C5771,1,1)="c",$AS$26,IF(MID(C5771,1,1)="r",$AS$41,IF(MID(C5771,1,1)="p",#REF!,#REF!))),"")</f>
        <v/>
      </c>
      <c r="I5771" s="92" t="str">
        <f t="shared" si="911"/>
        <v/>
      </c>
      <c r="J5771" s="92" t="str">
        <f t="shared" si="912"/>
        <v/>
      </c>
      <c r="K5771" s="92" t="str">
        <f t="shared" si="913"/>
        <v/>
      </c>
      <c r="L5771" s="92" t="str">
        <f t="shared" si="914"/>
        <v/>
      </c>
      <c r="M5771" s="95" t="str">
        <f>IF(A5771&lt;&gt;"",IF(MID(C5771,1,1)="c",SigmaEpsConcrete(I5771,$AN$30:$AN$33,$AR$30:$AR$33,$AS$26,$AS$27,$AS$28,$AQ$20,$AU$19),""),"")</f>
        <v/>
      </c>
      <c r="N5771" s="95" t="str">
        <f>IF(A5771&lt;&gt;"",IF(MID(C5771,1,1)="r",SigmaEpsReinf(J5771,$AS$42:$AS$43,$AS$41,$AS$39,$AS$40,$AQ$38),""),"")</f>
        <v/>
      </c>
      <c r="Q5771" s="92" t="str">
        <f t="shared" ref="Q5771:Q5834" si="916">IF(A5771&lt;&gt;"",IF(MID(C5771,1,1)="c",IF(ISERROR(M5771/I5771),"",M5771/I5771),""),"")</f>
        <v/>
      </c>
      <c r="R5771" s="92" t="str">
        <f t="shared" ref="R5771:R5834" si="917">IF(A5771&lt;&gt;"",IF(MID(C5771,1,1)="r",IF(ISERROR(N5771/J5771),"",N5771/J5771),""),"")</f>
        <v/>
      </c>
      <c r="U5771" s="5"/>
      <c r="V5771" s="5"/>
      <c r="W5771" s="94" t="str">
        <f t="shared" si="915"/>
        <v/>
      </c>
      <c r="X5771" s="94" t="str">
        <f t="shared" ref="X5771:X5834" si="918">IF(B5771&lt;&gt;"",G5771-$AU$106,"")</f>
        <v/>
      </c>
      <c r="Y5771" s="5"/>
      <c r="BK5771" s="8"/>
      <c r="BL5771" s="5"/>
      <c r="BM5771" s="5"/>
      <c r="BN5771" s="5"/>
      <c r="BO5771" s="5"/>
      <c r="BP5771" s="1"/>
      <c r="BQ5771" s="1"/>
      <c r="BR5771" s="1"/>
      <c r="BS5771" s="1"/>
      <c r="BT5771" s="1"/>
      <c r="BU5771" s="4"/>
      <c r="BV5771" s="1"/>
      <c r="BW5771" s="3"/>
      <c r="BX5771" s="4"/>
      <c r="BY5771" s="5"/>
      <c r="BZ5771" s="5"/>
      <c r="CA5771" s="5"/>
      <c r="CB5771" s="5"/>
      <c r="CC5771" s="5"/>
      <c r="CD5771" s="43"/>
    </row>
    <row r="5772" spans="1:82" x14ac:dyDescent="0.25">
      <c r="A5772" s="8"/>
      <c r="B5772" s="5"/>
      <c r="C5772" s="5"/>
      <c r="D5772" s="5"/>
      <c r="E5772" s="5"/>
      <c r="F5772" s="94" t="str">
        <f t="shared" si="909"/>
        <v/>
      </c>
      <c r="G5772" s="94" t="str">
        <f t="shared" si="910"/>
        <v/>
      </c>
      <c r="H5772" s="127" t="str">
        <f>IF(A5772&lt;&gt;"",IF(MID(C5772,1,1)="c",$AS$26,IF(MID(C5772,1,1)="r",$AS$41,IF(MID(C5772,1,1)="p",#REF!,#REF!))),"")</f>
        <v/>
      </c>
      <c r="I5772" s="92" t="str">
        <f t="shared" si="911"/>
        <v/>
      </c>
      <c r="J5772" s="92" t="str">
        <f t="shared" si="912"/>
        <v/>
      </c>
      <c r="K5772" s="92" t="str">
        <f t="shared" si="913"/>
        <v/>
      </c>
      <c r="L5772" s="92" t="str">
        <f t="shared" si="914"/>
        <v/>
      </c>
      <c r="M5772" s="95" t="str">
        <f>IF(A5772&lt;&gt;"",IF(MID(C5772,1,1)="c",SigmaEpsConcrete(I5772,$AN$30:$AN$33,$AR$30:$AR$33,$AS$26,$AS$27,$AS$28,$AQ$20,$AU$19),""),"")</f>
        <v/>
      </c>
      <c r="N5772" s="95" t="str">
        <f>IF(A5772&lt;&gt;"",IF(MID(C5772,1,1)="r",SigmaEpsReinf(J5772,$AS$42:$AS$43,$AS$41,$AS$39,$AS$40,$AQ$38),""),"")</f>
        <v/>
      </c>
      <c r="Q5772" s="92" t="str">
        <f t="shared" si="916"/>
        <v/>
      </c>
      <c r="R5772" s="92" t="str">
        <f t="shared" si="917"/>
        <v/>
      </c>
      <c r="U5772" s="5"/>
      <c r="V5772" s="5"/>
      <c r="W5772" s="94" t="str">
        <f t="shared" si="915"/>
        <v/>
      </c>
      <c r="X5772" s="94" t="str">
        <f t="shared" si="918"/>
        <v/>
      </c>
      <c r="Y5772" s="5"/>
      <c r="BK5772" s="8"/>
      <c r="BL5772" s="5"/>
      <c r="BM5772" s="5"/>
      <c r="BN5772" s="5"/>
      <c r="BO5772" s="5"/>
      <c r="BP5772" s="1"/>
      <c r="BQ5772" s="1"/>
      <c r="BR5772" s="1"/>
      <c r="BS5772" s="1"/>
      <c r="BT5772" s="1"/>
      <c r="BU5772" s="4"/>
      <c r="BV5772" s="1"/>
      <c r="BW5772" s="3"/>
      <c r="BX5772" s="4"/>
      <c r="BY5772" s="5"/>
      <c r="BZ5772" s="5"/>
      <c r="CA5772" s="5"/>
      <c r="CB5772" s="5"/>
      <c r="CC5772" s="5"/>
      <c r="CD5772" s="43"/>
    </row>
    <row r="5773" spans="1:82" x14ac:dyDescent="0.25">
      <c r="A5773" s="8"/>
      <c r="B5773" s="5"/>
      <c r="C5773" s="5"/>
      <c r="D5773" s="5"/>
      <c r="E5773" s="5"/>
      <c r="F5773" s="94" t="str">
        <f t="shared" si="909"/>
        <v/>
      </c>
      <c r="G5773" s="94" t="str">
        <f t="shared" si="910"/>
        <v/>
      </c>
      <c r="H5773" s="127" t="str">
        <f>IF(A5773&lt;&gt;"",IF(MID(C5773,1,1)="c",$AS$26,IF(MID(C5773,1,1)="r",$AS$41,IF(MID(C5773,1,1)="p",#REF!,#REF!))),"")</f>
        <v/>
      </c>
      <c r="I5773" s="92" t="str">
        <f t="shared" si="911"/>
        <v/>
      </c>
      <c r="J5773" s="92" t="str">
        <f t="shared" si="912"/>
        <v/>
      </c>
      <c r="K5773" s="92" t="str">
        <f t="shared" si="913"/>
        <v/>
      </c>
      <c r="L5773" s="92" t="str">
        <f t="shared" si="914"/>
        <v/>
      </c>
      <c r="M5773" s="95" t="str">
        <f>IF(A5773&lt;&gt;"",IF(MID(C5773,1,1)="c",SigmaEpsConcrete(I5773,$AN$30:$AN$33,$AR$30:$AR$33,$AS$26,$AS$27,$AS$28,$AQ$20,$AU$19),""),"")</f>
        <v/>
      </c>
      <c r="N5773" s="95" t="str">
        <f>IF(A5773&lt;&gt;"",IF(MID(C5773,1,1)="r",SigmaEpsReinf(J5773,$AS$42:$AS$43,$AS$41,$AS$39,$AS$40,$AQ$38),""),"")</f>
        <v/>
      </c>
      <c r="Q5773" s="92" t="str">
        <f t="shared" si="916"/>
        <v/>
      </c>
      <c r="R5773" s="92" t="str">
        <f t="shared" si="917"/>
        <v/>
      </c>
      <c r="U5773" s="5"/>
      <c r="V5773" s="5"/>
      <c r="W5773" s="94" t="str">
        <f t="shared" si="915"/>
        <v/>
      </c>
      <c r="X5773" s="94" t="str">
        <f t="shared" si="918"/>
        <v/>
      </c>
      <c r="Y5773" s="5"/>
      <c r="BK5773" s="8"/>
      <c r="BL5773" s="5"/>
      <c r="BM5773" s="5"/>
      <c r="BN5773" s="5"/>
      <c r="BO5773" s="5"/>
      <c r="BP5773" s="1"/>
      <c r="BQ5773" s="1"/>
      <c r="BR5773" s="1"/>
      <c r="BS5773" s="1"/>
      <c r="BT5773" s="1"/>
      <c r="BU5773" s="4"/>
      <c r="BV5773" s="1"/>
      <c r="BW5773" s="3"/>
      <c r="BX5773" s="4"/>
      <c r="BY5773" s="5"/>
      <c r="BZ5773" s="5"/>
      <c r="CA5773" s="5"/>
      <c r="CB5773" s="5"/>
      <c r="CC5773" s="5"/>
      <c r="CD5773" s="43"/>
    </row>
    <row r="5774" spans="1:82" x14ac:dyDescent="0.25">
      <c r="A5774" s="8"/>
      <c r="B5774" s="5"/>
      <c r="C5774" s="5"/>
      <c r="D5774" s="5"/>
      <c r="E5774" s="5"/>
      <c r="F5774" s="94" t="str">
        <f t="shared" si="909"/>
        <v/>
      </c>
      <c r="G5774" s="94" t="str">
        <f t="shared" si="910"/>
        <v/>
      </c>
      <c r="H5774" s="127" t="str">
        <f>IF(A5774&lt;&gt;"",IF(MID(C5774,1,1)="c",$AS$26,IF(MID(C5774,1,1)="r",$AS$41,IF(MID(C5774,1,1)="p",#REF!,#REF!))),"")</f>
        <v/>
      </c>
      <c r="I5774" s="92" t="str">
        <f t="shared" si="911"/>
        <v/>
      </c>
      <c r="J5774" s="92" t="str">
        <f t="shared" si="912"/>
        <v/>
      </c>
      <c r="K5774" s="92" t="str">
        <f t="shared" si="913"/>
        <v/>
      </c>
      <c r="L5774" s="92" t="str">
        <f t="shared" si="914"/>
        <v/>
      </c>
      <c r="M5774" s="95" t="str">
        <f>IF(A5774&lt;&gt;"",IF(MID(C5774,1,1)="c",SigmaEpsConcrete(I5774,$AN$30:$AN$33,$AR$30:$AR$33,$AS$26,$AS$27,$AS$28,$AQ$20,$AU$19),""),"")</f>
        <v/>
      </c>
      <c r="N5774" s="95" t="str">
        <f>IF(A5774&lt;&gt;"",IF(MID(C5774,1,1)="r",SigmaEpsReinf(J5774,$AS$42:$AS$43,$AS$41,$AS$39,$AS$40,$AQ$38),""),"")</f>
        <v/>
      </c>
      <c r="Q5774" s="92" t="str">
        <f t="shared" si="916"/>
        <v/>
      </c>
      <c r="R5774" s="92" t="str">
        <f t="shared" si="917"/>
        <v/>
      </c>
      <c r="U5774" s="5"/>
      <c r="V5774" s="5"/>
      <c r="W5774" s="94" t="str">
        <f t="shared" si="915"/>
        <v/>
      </c>
      <c r="X5774" s="94" t="str">
        <f t="shared" si="918"/>
        <v/>
      </c>
      <c r="Y5774" s="5"/>
      <c r="BK5774" s="8"/>
      <c r="BL5774" s="5"/>
      <c r="BM5774" s="5"/>
      <c r="BN5774" s="5"/>
      <c r="BO5774" s="5"/>
      <c r="BP5774" s="1"/>
      <c r="BQ5774" s="1"/>
      <c r="BR5774" s="1"/>
      <c r="BS5774" s="1"/>
      <c r="BT5774" s="1"/>
      <c r="BU5774" s="4"/>
      <c r="BV5774" s="1"/>
      <c r="BW5774" s="3"/>
      <c r="BX5774" s="4"/>
      <c r="BY5774" s="5"/>
      <c r="BZ5774" s="5"/>
      <c r="CA5774" s="5"/>
      <c r="CB5774" s="5"/>
      <c r="CC5774" s="5"/>
      <c r="CD5774" s="43"/>
    </row>
    <row r="5775" spans="1:82" x14ac:dyDescent="0.25">
      <c r="A5775" s="8"/>
      <c r="B5775" s="5"/>
      <c r="C5775" s="5"/>
      <c r="D5775" s="5"/>
      <c r="E5775" s="5"/>
      <c r="F5775" s="94" t="str">
        <f t="shared" si="909"/>
        <v/>
      </c>
      <c r="G5775" s="94" t="str">
        <f t="shared" si="910"/>
        <v/>
      </c>
      <c r="H5775" s="127" t="str">
        <f>IF(A5775&lt;&gt;"",IF(MID(C5775,1,1)="c",$AS$26,IF(MID(C5775,1,1)="r",$AS$41,IF(MID(C5775,1,1)="p",#REF!,#REF!))),"")</f>
        <v/>
      </c>
      <c r="I5775" s="92" t="str">
        <f t="shared" si="911"/>
        <v/>
      </c>
      <c r="J5775" s="92" t="str">
        <f t="shared" si="912"/>
        <v/>
      </c>
      <c r="K5775" s="92" t="str">
        <f t="shared" si="913"/>
        <v/>
      </c>
      <c r="L5775" s="92" t="str">
        <f t="shared" si="914"/>
        <v/>
      </c>
      <c r="M5775" s="95" t="str">
        <f>IF(A5775&lt;&gt;"",IF(MID(C5775,1,1)="c",SigmaEpsConcrete(I5775,$AN$30:$AN$33,$AR$30:$AR$33,$AS$26,$AS$27,$AS$28,$AQ$20,$AU$19),""),"")</f>
        <v/>
      </c>
      <c r="N5775" s="95" t="str">
        <f>IF(A5775&lt;&gt;"",IF(MID(C5775,1,1)="r",SigmaEpsReinf(J5775,$AS$42:$AS$43,$AS$41,$AS$39,$AS$40,$AQ$38),""),"")</f>
        <v/>
      </c>
      <c r="Q5775" s="92" t="str">
        <f t="shared" si="916"/>
        <v/>
      </c>
      <c r="R5775" s="92" t="str">
        <f t="shared" si="917"/>
        <v/>
      </c>
      <c r="U5775" s="5"/>
      <c r="V5775" s="5"/>
      <c r="W5775" s="94" t="str">
        <f t="shared" si="915"/>
        <v/>
      </c>
      <c r="X5775" s="94" t="str">
        <f t="shared" si="918"/>
        <v/>
      </c>
      <c r="Y5775" s="5"/>
      <c r="BK5775" s="8"/>
      <c r="BL5775" s="5"/>
      <c r="BM5775" s="5"/>
      <c r="BN5775" s="5"/>
      <c r="BO5775" s="5"/>
      <c r="BP5775" s="1"/>
      <c r="BQ5775" s="1"/>
      <c r="BR5775" s="1"/>
      <c r="BS5775" s="1"/>
      <c r="BT5775" s="1"/>
      <c r="BU5775" s="4"/>
      <c r="BV5775" s="1"/>
      <c r="BW5775" s="3"/>
      <c r="BX5775" s="4"/>
      <c r="BY5775" s="5"/>
      <c r="BZ5775" s="5"/>
      <c r="CA5775" s="5"/>
      <c r="CB5775" s="5"/>
      <c r="CC5775" s="5"/>
      <c r="CD5775" s="43"/>
    </row>
    <row r="5776" spans="1:82" x14ac:dyDescent="0.25">
      <c r="A5776" s="8"/>
      <c r="B5776" s="5"/>
      <c r="C5776" s="5"/>
      <c r="D5776" s="5"/>
      <c r="E5776" s="5"/>
      <c r="F5776" s="94" t="str">
        <f t="shared" si="909"/>
        <v/>
      </c>
      <c r="G5776" s="94" t="str">
        <f t="shared" si="910"/>
        <v/>
      </c>
      <c r="H5776" s="127" t="str">
        <f>IF(A5776&lt;&gt;"",IF(MID(C5776,1,1)="c",$AS$26,IF(MID(C5776,1,1)="r",$AS$41,IF(MID(C5776,1,1)="p",#REF!,#REF!))),"")</f>
        <v/>
      </c>
      <c r="I5776" s="92" t="str">
        <f t="shared" si="911"/>
        <v/>
      </c>
      <c r="J5776" s="92" t="str">
        <f t="shared" si="912"/>
        <v/>
      </c>
      <c r="K5776" s="92" t="str">
        <f t="shared" si="913"/>
        <v/>
      </c>
      <c r="L5776" s="92" t="str">
        <f t="shared" si="914"/>
        <v/>
      </c>
      <c r="M5776" s="95" t="str">
        <f>IF(A5776&lt;&gt;"",IF(MID(C5776,1,1)="c",SigmaEpsConcrete(I5776,$AN$30:$AN$33,$AR$30:$AR$33,$AS$26,$AS$27,$AS$28,$AQ$20,$AU$19),""),"")</f>
        <v/>
      </c>
      <c r="N5776" s="95" t="str">
        <f>IF(A5776&lt;&gt;"",IF(MID(C5776,1,1)="r",SigmaEpsReinf(J5776,$AS$42:$AS$43,$AS$41,$AS$39,$AS$40,$AQ$38),""),"")</f>
        <v/>
      </c>
      <c r="Q5776" s="92" t="str">
        <f t="shared" si="916"/>
        <v/>
      </c>
      <c r="R5776" s="92" t="str">
        <f t="shared" si="917"/>
        <v/>
      </c>
      <c r="U5776" s="5"/>
      <c r="V5776" s="5"/>
      <c r="W5776" s="94" t="str">
        <f t="shared" si="915"/>
        <v/>
      </c>
      <c r="X5776" s="94" t="str">
        <f t="shared" si="918"/>
        <v/>
      </c>
      <c r="Y5776" s="5"/>
      <c r="BK5776" s="8"/>
      <c r="BL5776" s="5"/>
      <c r="BM5776" s="5"/>
      <c r="BN5776" s="5"/>
      <c r="BO5776" s="5"/>
      <c r="BP5776" s="1"/>
      <c r="BQ5776" s="1"/>
      <c r="BR5776" s="1"/>
      <c r="BS5776" s="1"/>
      <c r="BT5776" s="1"/>
      <c r="BU5776" s="4"/>
      <c r="BV5776" s="1"/>
      <c r="BW5776" s="3"/>
      <c r="BX5776" s="4"/>
      <c r="BY5776" s="5"/>
      <c r="BZ5776" s="5"/>
      <c r="CA5776" s="5"/>
      <c r="CB5776" s="5"/>
      <c r="CC5776" s="5"/>
      <c r="CD5776" s="43"/>
    </row>
    <row r="5777" spans="1:82" x14ac:dyDescent="0.25">
      <c r="A5777" s="8"/>
      <c r="B5777" s="5"/>
      <c r="C5777" s="5"/>
      <c r="D5777" s="5"/>
      <c r="E5777" s="5"/>
      <c r="F5777" s="94" t="str">
        <f t="shared" si="909"/>
        <v/>
      </c>
      <c r="G5777" s="94" t="str">
        <f t="shared" si="910"/>
        <v/>
      </c>
      <c r="H5777" s="127" t="str">
        <f>IF(A5777&lt;&gt;"",IF(MID(C5777,1,1)="c",$AS$26,IF(MID(C5777,1,1)="r",$AS$41,IF(MID(C5777,1,1)="p",#REF!,#REF!))),"")</f>
        <v/>
      </c>
      <c r="I5777" s="92" t="str">
        <f t="shared" si="911"/>
        <v/>
      </c>
      <c r="J5777" s="92" t="str">
        <f t="shared" si="912"/>
        <v/>
      </c>
      <c r="K5777" s="92" t="str">
        <f t="shared" si="913"/>
        <v/>
      </c>
      <c r="L5777" s="92" t="str">
        <f t="shared" si="914"/>
        <v/>
      </c>
      <c r="M5777" s="95" t="str">
        <f>IF(A5777&lt;&gt;"",IF(MID(C5777,1,1)="c",SigmaEpsConcrete(I5777,$AN$30:$AN$33,$AR$30:$AR$33,$AS$26,$AS$27,$AS$28,$AQ$20,$AU$19),""),"")</f>
        <v/>
      </c>
      <c r="N5777" s="95" t="str">
        <f>IF(A5777&lt;&gt;"",IF(MID(C5777,1,1)="r",SigmaEpsReinf(J5777,$AS$42:$AS$43,$AS$41,$AS$39,$AS$40,$AQ$38),""),"")</f>
        <v/>
      </c>
      <c r="Q5777" s="92" t="str">
        <f t="shared" si="916"/>
        <v/>
      </c>
      <c r="R5777" s="92" t="str">
        <f t="shared" si="917"/>
        <v/>
      </c>
      <c r="U5777" s="5"/>
      <c r="V5777" s="5"/>
      <c r="W5777" s="94" t="str">
        <f t="shared" si="915"/>
        <v/>
      </c>
      <c r="X5777" s="94" t="str">
        <f t="shared" si="918"/>
        <v/>
      </c>
      <c r="Y5777" s="5"/>
      <c r="BK5777" s="8"/>
      <c r="BL5777" s="5"/>
      <c r="BM5777" s="5"/>
      <c r="BN5777" s="5"/>
      <c r="BO5777" s="5"/>
      <c r="BP5777" s="1"/>
      <c r="BQ5777" s="1"/>
      <c r="BR5777" s="1"/>
      <c r="BS5777" s="1"/>
      <c r="BT5777" s="1"/>
      <c r="BU5777" s="4"/>
      <c r="BV5777" s="1"/>
      <c r="BW5777" s="3"/>
      <c r="BX5777" s="4"/>
      <c r="BY5777" s="5"/>
      <c r="BZ5777" s="5"/>
      <c r="CA5777" s="5"/>
      <c r="CB5777" s="5"/>
      <c r="CC5777" s="5"/>
      <c r="CD5777" s="43"/>
    </row>
    <row r="5778" spans="1:82" x14ac:dyDescent="0.25">
      <c r="A5778" s="8"/>
      <c r="B5778" s="5"/>
      <c r="C5778" s="5"/>
      <c r="D5778" s="5"/>
      <c r="E5778" s="5"/>
      <c r="F5778" s="94" t="str">
        <f t="shared" si="909"/>
        <v/>
      </c>
      <c r="G5778" s="94" t="str">
        <f t="shared" si="910"/>
        <v/>
      </c>
      <c r="H5778" s="127" t="str">
        <f>IF(A5778&lt;&gt;"",IF(MID(C5778,1,1)="c",$AS$26,IF(MID(C5778,1,1)="r",$AS$41,IF(MID(C5778,1,1)="p",#REF!,#REF!))),"")</f>
        <v/>
      </c>
      <c r="I5778" s="92" t="str">
        <f t="shared" si="911"/>
        <v/>
      </c>
      <c r="J5778" s="92" t="str">
        <f t="shared" si="912"/>
        <v/>
      </c>
      <c r="K5778" s="92" t="str">
        <f t="shared" si="913"/>
        <v/>
      </c>
      <c r="L5778" s="92" t="str">
        <f t="shared" si="914"/>
        <v/>
      </c>
      <c r="M5778" s="95" t="str">
        <f>IF(A5778&lt;&gt;"",IF(MID(C5778,1,1)="c",SigmaEpsConcrete(I5778,$AN$30:$AN$33,$AR$30:$AR$33,$AS$26,$AS$27,$AS$28,$AQ$20,$AU$19),""),"")</f>
        <v/>
      </c>
      <c r="N5778" s="95" t="str">
        <f>IF(A5778&lt;&gt;"",IF(MID(C5778,1,1)="r",SigmaEpsReinf(J5778,$AS$42:$AS$43,$AS$41,$AS$39,$AS$40,$AQ$38),""),"")</f>
        <v/>
      </c>
      <c r="Q5778" s="92" t="str">
        <f t="shared" si="916"/>
        <v/>
      </c>
      <c r="R5778" s="92" t="str">
        <f t="shared" si="917"/>
        <v/>
      </c>
      <c r="U5778" s="5"/>
      <c r="V5778" s="5"/>
      <c r="W5778" s="94" t="str">
        <f t="shared" si="915"/>
        <v/>
      </c>
      <c r="X5778" s="94" t="str">
        <f t="shared" si="918"/>
        <v/>
      </c>
      <c r="Y5778" s="5"/>
      <c r="BK5778" s="8"/>
      <c r="BL5778" s="5"/>
      <c r="BM5778" s="5"/>
      <c r="BN5778" s="5"/>
      <c r="BO5778" s="5"/>
      <c r="BP5778" s="1"/>
      <c r="BQ5778" s="1"/>
      <c r="BR5778" s="1"/>
      <c r="BS5778" s="1"/>
      <c r="BT5778" s="1"/>
      <c r="BU5778" s="4"/>
      <c r="BV5778" s="1"/>
      <c r="BW5778" s="3"/>
      <c r="BX5778" s="4"/>
      <c r="BY5778" s="5"/>
      <c r="BZ5778" s="5"/>
      <c r="CA5778" s="5"/>
      <c r="CB5778" s="5"/>
      <c r="CC5778" s="5"/>
      <c r="CD5778" s="43"/>
    </row>
    <row r="5779" spans="1:82" x14ac:dyDescent="0.25">
      <c r="A5779" s="8"/>
      <c r="B5779" s="5"/>
      <c r="C5779" s="5"/>
      <c r="D5779" s="5"/>
      <c r="E5779" s="5"/>
      <c r="F5779" s="94" t="str">
        <f t="shared" si="909"/>
        <v/>
      </c>
      <c r="G5779" s="94" t="str">
        <f t="shared" si="910"/>
        <v/>
      </c>
      <c r="H5779" s="127" t="str">
        <f>IF(A5779&lt;&gt;"",IF(MID(C5779,1,1)="c",$AS$26,IF(MID(C5779,1,1)="r",$AS$41,IF(MID(C5779,1,1)="p",#REF!,#REF!))),"")</f>
        <v/>
      </c>
      <c r="I5779" s="92" t="str">
        <f t="shared" si="911"/>
        <v/>
      </c>
      <c r="J5779" s="92" t="str">
        <f t="shared" si="912"/>
        <v/>
      </c>
      <c r="K5779" s="92" t="str">
        <f t="shared" si="913"/>
        <v/>
      </c>
      <c r="L5779" s="92" t="str">
        <f t="shared" si="914"/>
        <v/>
      </c>
      <c r="M5779" s="95" t="str">
        <f>IF(A5779&lt;&gt;"",IF(MID(C5779,1,1)="c",SigmaEpsConcrete(I5779,$AN$30:$AN$33,$AR$30:$AR$33,$AS$26,$AS$27,$AS$28,$AQ$20,$AU$19),""),"")</f>
        <v/>
      </c>
      <c r="N5779" s="95" t="str">
        <f>IF(A5779&lt;&gt;"",IF(MID(C5779,1,1)="r",SigmaEpsReinf(J5779,$AS$42:$AS$43,$AS$41,$AS$39,$AS$40,$AQ$38),""),"")</f>
        <v/>
      </c>
      <c r="Q5779" s="92" t="str">
        <f t="shared" si="916"/>
        <v/>
      </c>
      <c r="R5779" s="92" t="str">
        <f t="shared" si="917"/>
        <v/>
      </c>
      <c r="U5779" s="5"/>
      <c r="V5779" s="5"/>
      <c r="W5779" s="94" t="str">
        <f t="shared" si="915"/>
        <v/>
      </c>
      <c r="X5779" s="94" t="str">
        <f t="shared" si="918"/>
        <v/>
      </c>
      <c r="Y5779" s="5"/>
      <c r="BK5779" s="8"/>
      <c r="BL5779" s="5"/>
      <c r="BM5779" s="5"/>
      <c r="BN5779" s="5"/>
      <c r="BO5779" s="5"/>
      <c r="BP5779" s="1"/>
      <c r="BQ5779" s="1"/>
      <c r="BR5779" s="1"/>
      <c r="BS5779" s="1"/>
      <c r="BT5779" s="1"/>
      <c r="BU5779" s="4"/>
      <c r="BV5779" s="1"/>
      <c r="BW5779" s="3"/>
      <c r="BX5779" s="4"/>
      <c r="BY5779" s="5"/>
      <c r="BZ5779" s="5"/>
      <c r="CA5779" s="5"/>
      <c r="CB5779" s="5"/>
      <c r="CC5779" s="5"/>
      <c r="CD5779" s="43"/>
    </row>
    <row r="5780" spans="1:82" x14ac:dyDescent="0.25">
      <c r="A5780" s="8"/>
      <c r="B5780" s="5"/>
      <c r="C5780" s="5"/>
      <c r="D5780" s="5"/>
      <c r="E5780" s="5"/>
      <c r="F5780" s="94" t="str">
        <f t="shared" si="909"/>
        <v/>
      </c>
      <c r="G5780" s="94" t="str">
        <f t="shared" si="910"/>
        <v/>
      </c>
      <c r="H5780" s="127" t="str">
        <f>IF(A5780&lt;&gt;"",IF(MID(C5780,1,1)="c",$AS$26,IF(MID(C5780,1,1)="r",$AS$41,IF(MID(C5780,1,1)="p",#REF!,#REF!))),"")</f>
        <v/>
      </c>
      <c r="I5780" s="92" t="str">
        <f t="shared" si="911"/>
        <v/>
      </c>
      <c r="J5780" s="92" t="str">
        <f t="shared" si="912"/>
        <v/>
      </c>
      <c r="K5780" s="92" t="str">
        <f t="shared" si="913"/>
        <v/>
      </c>
      <c r="L5780" s="92" t="str">
        <f t="shared" si="914"/>
        <v/>
      </c>
      <c r="M5780" s="95" t="str">
        <f>IF(A5780&lt;&gt;"",IF(MID(C5780,1,1)="c",SigmaEpsConcrete(I5780,$AN$30:$AN$33,$AR$30:$AR$33,$AS$26,$AS$27,$AS$28,$AQ$20,$AU$19),""),"")</f>
        <v/>
      </c>
      <c r="N5780" s="95" t="str">
        <f>IF(A5780&lt;&gt;"",IF(MID(C5780,1,1)="r",SigmaEpsReinf(J5780,$AS$42:$AS$43,$AS$41,$AS$39,$AS$40,$AQ$38),""),"")</f>
        <v/>
      </c>
      <c r="Q5780" s="92" t="str">
        <f t="shared" si="916"/>
        <v/>
      </c>
      <c r="R5780" s="92" t="str">
        <f t="shared" si="917"/>
        <v/>
      </c>
      <c r="U5780" s="5"/>
      <c r="V5780" s="5"/>
      <c r="W5780" s="94" t="str">
        <f t="shared" si="915"/>
        <v/>
      </c>
      <c r="X5780" s="94" t="str">
        <f t="shared" si="918"/>
        <v/>
      </c>
      <c r="Y5780" s="5"/>
      <c r="BK5780" s="8"/>
      <c r="BL5780" s="5"/>
      <c r="BM5780" s="5"/>
      <c r="BN5780" s="5"/>
      <c r="BO5780" s="5"/>
      <c r="BP5780" s="1"/>
      <c r="BQ5780" s="1"/>
      <c r="BR5780" s="1"/>
      <c r="BS5780" s="1"/>
      <c r="BT5780" s="1"/>
      <c r="BU5780" s="4"/>
      <c r="BV5780" s="1"/>
      <c r="BW5780" s="3"/>
      <c r="BX5780" s="4"/>
      <c r="BY5780" s="5"/>
      <c r="BZ5780" s="5"/>
      <c r="CA5780" s="5"/>
      <c r="CB5780" s="5"/>
      <c r="CC5780" s="5"/>
      <c r="CD5780" s="43"/>
    </row>
    <row r="5781" spans="1:82" x14ac:dyDescent="0.25">
      <c r="A5781" s="8"/>
      <c r="B5781" s="5"/>
      <c r="C5781" s="5"/>
      <c r="D5781" s="5"/>
      <c r="E5781" s="5"/>
      <c r="F5781" s="94" t="str">
        <f t="shared" si="909"/>
        <v/>
      </c>
      <c r="G5781" s="94" t="str">
        <f t="shared" si="910"/>
        <v/>
      </c>
      <c r="H5781" s="127" t="str">
        <f>IF(A5781&lt;&gt;"",IF(MID(C5781,1,1)="c",$AS$26,IF(MID(C5781,1,1)="r",$AS$41,IF(MID(C5781,1,1)="p",#REF!,#REF!))),"")</f>
        <v/>
      </c>
      <c r="I5781" s="92" t="str">
        <f t="shared" si="911"/>
        <v/>
      </c>
      <c r="J5781" s="92" t="str">
        <f t="shared" si="912"/>
        <v/>
      </c>
      <c r="K5781" s="92" t="str">
        <f t="shared" si="913"/>
        <v/>
      </c>
      <c r="L5781" s="92" t="str">
        <f t="shared" si="914"/>
        <v/>
      </c>
      <c r="M5781" s="95" t="str">
        <f>IF(A5781&lt;&gt;"",IF(MID(C5781,1,1)="c",SigmaEpsConcrete(I5781,$AN$30:$AN$33,$AR$30:$AR$33,$AS$26,$AS$27,$AS$28,$AQ$20,$AU$19),""),"")</f>
        <v/>
      </c>
      <c r="N5781" s="95" t="str">
        <f>IF(A5781&lt;&gt;"",IF(MID(C5781,1,1)="r",SigmaEpsReinf(J5781,$AS$42:$AS$43,$AS$41,$AS$39,$AS$40,$AQ$38),""),"")</f>
        <v/>
      </c>
      <c r="Q5781" s="92" t="str">
        <f t="shared" si="916"/>
        <v/>
      </c>
      <c r="R5781" s="92" t="str">
        <f t="shared" si="917"/>
        <v/>
      </c>
      <c r="U5781" s="5"/>
      <c r="V5781" s="5"/>
      <c r="W5781" s="94" t="str">
        <f t="shared" si="915"/>
        <v/>
      </c>
      <c r="X5781" s="94" t="str">
        <f t="shared" si="918"/>
        <v/>
      </c>
      <c r="Y5781" s="5"/>
      <c r="BK5781" s="8"/>
      <c r="BL5781" s="5"/>
      <c r="BM5781" s="5"/>
      <c r="BN5781" s="5"/>
      <c r="BO5781" s="5"/>
      <c r="BP5781" s="1"/>
      <c r="BQ5781" s="1"/>
      <c r="BR5781" s="1"/>
      <c r="BS5781" s="1"/>
      <c r="BT5781" s="1"/>
      <c r="BU5781" s="4"/>
      <c r="BV5781" s="1"/>
      <c r="BW5781" s="3"/>
      <c r="BX5781" s="4"/>
      <c r="BY5781" s="5"/>
      <c r="BZ5781" s="5"/>
      <c r="CA5781" s="5"/>
      <c r="CB5781" s="5"/>
      <c r="CC5781" s="5"/>
      <c r="CD5781" s="43"/>
    </row>
    <row r="5782" spans="1:82" x14ac:dyDescent="0.25">
      <c r="A5782" s="8"/>
      <c r="B5782" s="5"/>
      <c r="C5782" s="5"/>
      <c r="D5782" s="5"/>
      <c r="E5782" s="5"/>
      <c r="F5782" s="94" t="str">
        <f t="shared" si="909"/>
        <v/>
      </c>
      <c r="G5782" s="94" t="str">
        <f t="shared" si="910"/>
        <v/>
      </c>
      <c r="H5782" s="127" t="str">
        <f>IF(A5782&lt;&gt;"",IF(MID(C5782,1,1)="c",$AS$26,IF(MID(C5782,1,1)="r",$AS$41,IF(MID(C5782,1,1)="p",#REF!,#REF!))),"")</f>
        <v/>
      </c>
      <c r="I5782" s="92" t="str">
        <f t="shared" si="911"/>
        <v/>
      </c>
      <c r="J5782" s="92" t="str">
        <f t="shared" si="912"/>
        <v/>
      </c>
      <c r="K5782" s="92" t="str">
        <f t="shared" si="913"/>
        <v/>
      </c>
      <c r="L5782" s="92" t="str">
        <f t="shared" si="914"/>
        <v/>
      </c>
      <c r="M5782" s="95" t="str">
        <f>IF(A5782&lt;&gt;"",IF(MID(C5782,1,1)="c",SigmaEpsConcrete(I5782,$AN$30:$AN$33,$AR$30:$AR$33,$AS$26,$AS$27,$AS$28,$AQ$20,$AU$19),""),"")</f>
        <v/>
      </c>
      <c r="N5782" s="95" t="str">
        <f>IF(A5782&lt;&gt;"",IF(MID(C5782,1,1)="r",SigmaEpsReinf(J5782,$AS$42:$AS$43,$AS$41,$AS$39,$AS$40,$AQ$38),""),"")</f>
        <v/>
      </c>
      <c r="Q5782" s="92" t="str">
        <f t="shared" si="916"/>
        <v/>
      </c>
      <c r="R5782" s="92" t="str">
        <f t="shared" si="917"/>
        <v/>
      </c>
      <c r="U5782" s="5"/>
      <c r="V5782" s="5"/>
      <c r="W5782" s="94" t="str">
        <f t="shared" si="915"/>
        <v/>
      </c>
      <c r="X5782" s="94" t="str">
        <f t="shared" si="918"/>
        <v/>
      </c>
      <c r="Y5782" s="5"/>
      <c r="BK5782" s="8"/>
      <c r="BL5782" s="5"/>
      <c r="BM5782" s="5"/>
      <c r="BN5782" s="5"/>
      <c r="BO5782" s="5"/>
      <c r="BP5782" s="1"/>
      <c r="BQ5782" s="1"/>
      <c r="BR5782" s="1"/>
      <c r="BS5782" s="1"/>
      <c r="BT5782" s="1"/>
      <c r="BU5782" s="4"/>
      <c r="BV5782" s="1"/>
      <c r="BW5782" s="3"/>
      <c r="BX5782" s="4"/>
      <c r="BY5782" s="5"/>
      <c r="BZ5782" s="5"/>
      <c r="CA5782" s="5"/>
      <c r="CB5782" s="5"/>
      <c r="CC5782" s="5"/>
      <c r="CD5782" s="43"/>
    </row>
    <row r="5783" spans="1:82" x14ac:dyDescent="0.25">
      <c r="A5783" s="8"/>
      <c r="B5783" s="5"/>
      <c r="C5783" s="5"/>
      <c r="D5783" s="5"/>
      <c r="E5783" s="5"/>
      <c r="F5783" s="94" t="str">
        <f t="shared" si="909"/>
        <v/>
      </c>
      <c r="G5783" s="94" t="str">
        <f t="shared" si="910"/>
        <v/>
      </c>
      <c r="H5783" s="127" t="str">
        <f>IF(A5783&lt;&gt;"",IF(MID(C5783,1,1)="c",$AS$26,IF(MID(C5783,1,1)="r",$AS$41,IF(MID(C5783,1,1)="p",#REF!,#REF!))),"")</f>
        <v/>
      </c>
      <c r="I5783" s="92" t="str">
        <f t="shared" si="911"/>
        <v/>
      </c>
      <c r="J5783" s="92" t="str">
        <f t="shared" si="912"/>
        <v/>
      </c>
      <c r="K5783" s="92" t="str">
        <f t="shared" si="913"/>
        <v/>
      </c>
      <c r="L5783" s="92" t="str">
        <f t="shared" si="914"/>
        <v/>
      </c>
      <c r="M5783" s="95" t="str">
        <f>IF(A5783&lt;&gt;"",IF(MID(C5783,1,1)="c",SigmaEpsConcrete(I5783,$AN$30:$AN$33,$AR$30:$AR$33,$AS$26,$AS$27,$AS$28,$AQ$20,$AU$19),""),"")</f>
        <v/>
      </c>
      <c r="N5783" s="95" t="str">
        <f>IF(A5783&lt;&gt;"",IF(MID(C5783,1,1)="r",SigmaEpsReinf(J5783,$AS$42:$AS$43,$AS$41,$AS$39,$AS$40,$AQ$38),""),"")</f>
        <v/>
      </c>
      <c r="Q5783" s="92" t="str">
        <f t="shared" si="916"/>
        <v/>
      </c>
      <c r="R5783" s="92" t="str">
        <f t="shared" si="917"/>
        <v/>
      </c>
      <c r="U5783" s="5"/>
      <c r="V5783" s="5"/>
      <c r="W5783" s="94" t="str">
        <f t="shared" si="915"/>
        <v/>
      </c>
      <c r="X5783" s="94" t="str">
        <f t="shared" si="918"/>
        <v/>
      </c>
      <c r="Y5783" s="5"/>
      <c r="BK5783" s="8"/>
      <c r="BL5783" s="5"/>
      <c r="BM5783" s="5"/>
      <c r="BN5783" s="5"/>
      <c r="BO5783" s="5"/>
      <c r="BP5783" s="1"/>
      <c r="BQ5783" s="1"/>
      <c r="BR5783" s="1"/>
      <c r="BS5783" s="1"/>
      <c r="BT5783" s="1"/>
      <c r="BU5783" s="4"/>
      <c r="BV5783" s="1"/>
      <c r="BW5783" s="3"/>
      <c r="BX5783" s="4"/>
      <c r="BY5783" s="5"/>
      <c r="BZ5783" s="5"/>
      <c r="CA5783" s="5"/>
      <c r="CB5783" s="5"/>
      <c r="CC5783" s="5"/>
      <c r="CD5783" s="43"/>
    </row>
    <row r="5784" spans="1:82" x14ac:dyDescent="0.25">
      <c r="A5784" s="8"/>
      <c r="B5784" s="5"/>
      <c r="C5784" s="5"/>
      <c r="D5784" s="5"/>
      <c r="E5784" s="5"/>
      <c r="F5784" s="94" t="str">
        <f t="shared" si="909"/>
        <v/>
      </c>
      <c r="G5784" s="94" t="str">
        <f t="shared" si="910"/>
        <v/>
      </c>
      <c r="H5784" s="127" t="str">
        <f>IF(A5784&lt;&gt;"",IF(MID(C5784,1,1)="c",$AS$26,IF(MID(C5784,1,1)="r",$AS$41,IF(MID(C5784,1,1)="p",#REF!,#REF!))),"")</f>
        <v/>
      </c>
      <c r="I5784" s="92" t="str">
        <f t="shared" si="911"/>
        <v/>
      </c>
      <c r="J5784" s="92" t="str">
        <f t="shared" si="912"/>
        <v/>
      </c>
      <c r="K5784" s="92" t="str">
        <f t="shared" si="913"/>
        <v/>
      </c>
      <c r="L5784" s="92" t="str">
        <f t="shared" si="914"/>
        <v/>
      </c>
      <c r="M5784" s="95" t="str">
        <f>IF(A5784&lt;&gt;"",IF(MID(C5784,1,1)="c",SigmaEpsConcrete(I5784,$AN$30:$AN$33,$AR$30:$AR$33,$AS$26,$AS$27,$AS$28,$AQ$20,$AU$19),""),"")</f>
        <v/>
      </c>
      <c r="N5784" s="95" t="str">
        <f>IF(A5784&lt;&gt;"",IF(MID(C5784,1,1)="r",SigmaEpsReinf(J5784,$AS$42:$AS$43,$AS$41,$AS$39,$AS$40,$AQ$38),""),"")</f>
        <v/>
      </c>
      <c r="Q5784" s="92" t="str">
        <f t="shared" si="916"/>
        <v/>
      </c>
      <c r="R5784" s="92" t="str">
        <f t="shared" si="917"/>
        <v/>
      </c>
      <c r="U5784" s="5"/>
      <c r="V5784" s="5"/>
      <c r="W5784" s="94" t="str">
        <f t="shared" si="915"/>
        <v/>
      </c>
      <c r="X5784" s="94" t="str">
        <f t="shared" si="918"/>
        <v/>
      </c>
      <c r="Y5784" s="5"/>
      <c r="BK5784" s="8"/>
      <c r="BL5784" s="5"/>
      <c r="BM5784" s="5"/>
      <c r="BN5784" s="5"/>
      <c r="BO5784" s="5"/>
      <c r="BP5784" s="1"/>
      <c r="BQ5784" s="1"/>
      <c r="BR5784" s="1"/>
      <c r="BS5784" s="1"/>
      <c r="BT5784" s="1"/>
      <c r="BU5784" s="4"/>
      <c r="BV5784" s="1"/>
      <c r="BW5784" s="3"/>
      <c r="BX5784" s="4"/>
      <c r="BY5784" s="5"/>
      <c r="BZ5784" s="5"/>
      <c r="CA5784" s="5"/>
      <c r="CB5784" s="5"/>
      <c r="CC5784" s="5"/>
      <c r="CD5784" s="43"/>
    </row>
    <row r="5785" spans="1:82" x14ac:dyDescent="0.25">
      <c r="A5785" s="8"/>
      <c r="B5785" s="5"/>
      <c r="C5785" s="5"/>
      <c r="D5785" s="5"/>
      <c r="E5785" s="5"/>
      <c r="F5785" s="94" t="str">
        <f t="shared" si="909"/>
        <v/>
      </c>
      <c r="G5785" s="94" t="str">
        <f t="shared" si="910"/>
        <v/>
      </c>
      <c r="H5785" s="127" t="str">
        <f>IF(A5785&lt;&gt;"",IF(MID(C5785,1,1)="c",$AS$26,IF(MID(C5785,1,1)="r",$AS$41,IF(MID(C5785,1,1)="p",#REF!,#REF!))),"")</f>
        <v/>
      </c>
      <c r="I5785" s="92" t="str">
        <f t="shared" si="911"/>
        <v/>
      </c>
      <c r="J5785" s="92" t="str">
        <f t="shared" si="912"/>
        <v/>
      </c>
      <c r="K5785" s="92" t="str">
        <f t="shared" si="913"/>
        <v/>
      </c>
      <c r="L5785" s="92" t="str">
        <f t="shared" si="914"/>
        <v/>
      </c>
      <c r="M5785" s="95" t="str">
        <f>IF(A5785&lt;&gt;"",IF(MID(C5785,1,1)="c",SigmaEpsConcrete(I5785,$AN$30:$AN$33,$AR$30:$AR$33,$AS$26,$AS$27,$AS$28,$AQ$20,$AU$19),""),"")</f>
        <v/>
      </c>
      <c r="N5785" s="95" t="str">
        <f>IF(A5785&lt;&gt;"",IF(MID(C5785,1,1)="r",SigmaEpsReinf(J5785,$AS$42:$AS$43,$AS$41,$AS$39,$AS$40,$AQ$38),""),"")</f>
        <v/>
      </c>
      <c r="Q5785" s="92" t="str">
        <f t="shared" si="916"/>
        <v/>
      </c>
      <c r="R5785" s="92" t="str">
        <f t="shared" si="917"/>
        <v/>
      </c>
      <c r="U5785" s="5"/>
      <c r="V5785" s="5"/>
      <c r="W5785" s="94" t="str">
        <f t="shared" si="915"/>
        <v/>
      </c>
      <c r="X5785" s="94" t="str">
        <f t="shared" si="918"/>
        <v/>
      </c>
      <c r="Y5785" s="5"/>
      <c r="BK5785" s="8"/>
      <c r="BL5785" s="5"/>
      <c r="BM5785" s="5"/>
      <c r="BN5785" s="5"/>
      <c r="BO5785" s="5"/>
      <c r="BP5785" s="1"/>
      <c r="BQ5785" s="1"/>
      <c r="BR5785" s="1"/>
      <c r="BS5785" s="1"/>
      <c r="BT5785" s="1"/>
      <c r="BU5785" s="4"/>
      <c r="BV5785" s="1"/>
      <c r="BW5785" s="3"/>
      <c r="BX5785" s="4"/>
      <c r="BY5785" s="5"/>
      <c r="BZ5785" s="5"/>
      <c r="CA5785" s="5"/>
      <c r="CB5785" s="5"/>
      <c r="CC5785" s="5"/>
      <c r="CD5785" s="43"/>
    </row>
    <row r="5786" spans="1:82" x14ac:dyDescent="0.25">
      <c r="A5786" s="8"/>
      <c r="B5786" s="5"/>
      <c r="C5786" s="5"/>
      <c r="D5786" s="5"/>
      <c r="E5786" s="5"/>
      <c r="F5786" s="94" t="str">
        <f t="shared" si="909"/>
        <v/>
      </c>
      <c r="G5786" s="94" t="str">
        <f t="shared" si="910"/>
        <v/>
      </c>
      <c r="H5786" s="127" t="str">
        <f>IF(A5786&lt;&gt;"",IF(MID(C5786,1,1)="c",$AS$26,IF(MID(C5786,1,1)="r",$AS$41,IF(MID(C5786,1,1)="p",#REF!,#REF!))),"")</f>
        <v/>
      </c>
      <c r="I5786" s="92" t="str">
        <f t="shared" si="911"/>
        <v/>
      </c>
      <c r="J5786" s="92" t="str">
        <f t="shared" si="912"/>
        <v/>
      </c>
      <c r="K5786" s="92" t="str">
        <f t="shared" si="913"/>
        <v/>
      </c>
      <c r="L5786" s="92" t="str">
        <f t="shared" si="914"/>
        <v/>
      </c>
      <c r="M5786" s="95" t="str">
        <f>IF(A5786&lt;&gt;"",IF(MID(C5786,1,1)="c",SigmaEpsConcrete(I5786,$AN$30:$AN$33,$AR$30:$AR$33,$AS$26,$AS$27,$AS$28,$AQ$20,$AU$19),""),"")</f>
        <v/>
      </c>
      <c r="N5786" s="95" t="str">
        <f>IF(A5786&lt;&gt;"",IF(MID(C5786,1,1)="r",SigmaEpsReinf(J5786,$AS$42:$AS$43,$AS$41,$AS$39,$AS$40,$AQ$38),""),"")</f>
        <v/>
      </c>
      <c r="Q5786" s="92" t="str">
        <f t="shared" si="916"/>
        <v/>
      </c>
      <c r="R5786" s="92" t="str">
        <f t="shared" si="917"/>
        <v/>
      </c>
      <c r="U5786" s="5"/>
      <c r="V5786" s="5"/>
      <c r="W5786" s="94" t="str">
        <f t="shared" si="915"/>
        <v/>
      </c>
      <c r="X5786" s="94" t="str">
        <f t="shared" si="918"/>
        <v/>
      </c>
      <c r="Y5786" s="5"/>
      <c r="BK5786" s="8"/>
      <c r="BL5786" s="5"/>
      <c r="BM5786" s="5"/>
      <c r="BN5786" s="5"/>
      <c r="BO5786" s="5"/>
      <c r="BP5786" s="1"/>
      <c r="BQ5786" s="1"/>
      <c r="BR5786" s="1"/>
      <c r="BS5786" s="1"/>
      <c r="BT5786" s="1"/>
      <c r="BU5786" s="4"/>
      <c r="BV5786" s="1"/>
      <c r="BW5786" s="3"/>
      <c r="BX5786" s="4"/>
      <c r="BY5786" s="5"/>
      <c r="BZ5786" s="5"/>
      <c r="CA5786" s="5"/>
      <c r="CB5786" s="5"/>
      <c r="CC5786" s="5"/>
      <c r="CD5786" s="43"/>
    </row>
    <row r="5787" spans="1:82" x14ac:dyDescent="0.25">
      <c r="A5787" s="8"/>
      <c r="B5787" s="5"/>
      <c r="C5787" s="5"/>
      <c r="D5787" s="5"/>
      <c r="E5787" s="5"/>
      <c r="F5787" s="94" t="str">
        <f t="shared" si="909"/>
        <v/>
      </c>
      <c r="G5787" s="94" t="str">
        <f t="shared" si="910"/>
        <v/>
      </c>
      <c r="H5787" s="127" t="str">
        <f>IF(A5787&lt;&gt;"",IF(MID(C5787,1,1)="c",$AS$26,IF(MID(C5787,1,1)="r",$AS$41,IF(MID(C5787,1,1)="p",#REF!,#REF!))),"")</f>
        <v/>
      </c>
      <c r="I5787" s="92" t="str">
        <f t="shared" si="911"/>
        <v/>
      </c>
      <c r="J5787" s="92" t="str">
        <f t="shared" si="912"/>
        <v/>
      </c>
      <c r="K5787" s="92" t="str">
        <f t="shared" si="913"/>
        <v/>
      </c>
      <c r="L5787" s="92" t="str">
        <f t="shared" si="914"/>
        <v/>
      </c>
      <c r="M5787" s="95" t="str">
        <f>IF(A5787&lt;&gt;"",IF(MID(C5787,1,1)="c",SigmaEpsConcrete(I5787,$AN$30:$AN$33,$AR$30:$AR$33,$AS$26,$AS$27,$AS$28,$AQ$20,$AU$19),""),"")</f>
        <v/>
      </c>
      <c r="N5787" s="95" t="str">
        <f>IF(A5787&lt;&gt;"",IF(MID(C5787,1,1)="r",SigmaEpsReinf(J5787,$AS$42:$AS$43,$AS$41,$AS$39,$AS$40,$AQ$38),""),"")</f>
        <v/>
      </c>
      <c r="Q5787" s="92" t="str">
        <f t="shared" si="916"/>
        <v/>
      </c>
      <c r="R5787" s="92" t="str">
        <f t="shared" si="917"/>
        <v/>
      </c>
      <c r="U5787" s="5"/>
      <c r="V5787" s="5"/>
      <c r="W5787" s="94" t="str">
        <f t="shared" si="915"/>
        <v/>
      </c>
      <c r="X5787" s="94" t="str">
        <f t="shared" si="918"/>
        <v/>
      </c>
      <c r="Y5787" s="5"/>
      <c r="BK5787" s="8"/>
      <c r="BL5787" s="5"/>
      <c r="BM5787" s="5"/>
      <c r="BN5787" s="5"/>
      <c r="BO5787" s="5"/>
      <c r="BP5787" s="1"/>
      <c r="BQ5787" s="1"/>
      <c r="BR5787" s="1"/>
      <c r="BS5787" s="1"/>
      <c r="BT5787" s="1"/>
      <c r="BU5787" s="4"/>
      <c r="BV5787" s="1"/>
      <c r="BW5787" s="3"/>
      <c r="BX5787" s="4"/>
      <c r="BY5787" s="5"/>
      <c r="BZ5787" s="5"/>
      <c r="CA5787" s="5"/>
      <c r="CB5787" s="5"/>
      <c r="CC5787" s="5"/>
      <c r="CD5787" s="43"/>
    </row>
    <row r="5788" spans="1:82" x14ac:dyDescent="0.25">
      <c r="A5788" s="8"/>
      <c r="B5788" s="5"/>
      <c r="C5788" s="5"/>
      <c r="D5788" s="5"/>
      <c r="E5788" s="5"/>
      <c r="F5788" s="94" t="str">
        <f t="shared" si="909"/>
        <v/>
      </c>
      <c r="G5788" s="94" t="str">
        <f t="shared" si="910"/>
        <v/>
      </c>
      <c r="H5788" s="127" t="str">
        <f>IF(A5788&lt;&gt;"",IF(MID(C5788,1,1)="c",$AS$26,IF(MID(C5788,1,1)="r",$AS$41,IF(MID(C5788,1,1)="p",#REF!,#REF!))),"")</f>
        <v/>
      </c>
      <c r="I5788" s="92" t="str">
        <f t="shared" si="911"/>
        <v/>
      </c>
      <c r="J5788" s="92" t="str">
        <f t="shared" si="912"/>
        <v/>
      </c>
      <c r="K5788" s="92" t="str">
        <f t="shared" si="913"/>
        <v/>
      </c>
      <c r="L5788" s="92" t="str">
        <f t="shared" si="914"/>
        <v/>
      </c>
      <c r="M5788" s="95" t="str">
        <f>IF(A5788&lt;&gt;"",IF(MID(C5788,1,1)="c",SigmaEpsConcrete(I5788,$AN$30:$AN$33,$AR$30:$AR$33,$AS$26,$AS$27,$AS$28,$AQ$20,$AU$19),""),"")</f>
        <v/>
      </c>
      <c r="N5788" s="95" t="str">
        <f>IF(A5788&lt;&gt;"",IF(MID(C5788,1,1)="r",SigmaEpsReinf(J5788,$AS$42:$AS$43,$AS$41,$AS$39,$AS$40,$AQ$38),""),"")</f>
        <v/>
      </c>
      <c r="Q5788" s="92" t="str">
        <f t="shared" si="916"/>
        <v/>
      </c>
      <c r="R5788" s="92" t="str">
        <f t="shared" si="917"/>
        <v/>
      </c>
      <c r="U5788" s="5"/>
      <c r="V5788" s="5"/>
      <c r="W5788" s="94" t="str">
        <f t="shared" si="915"/>
        <v/>
      </c>
      <c r="X5788" s="94" t="str">
        <f t="shared" si="918"/>
        <v/>
      </c>
      <c r="Y5788" s="5"/>
      <c r="BK5788" s="8"/>
      <c r="BL5788" s="5"/>
      <c r="BM5788" s="5"/>
      <c r="BN5788" s="5"/>
      <c r="BO5788" s="5"/>
      <c r="BP5788" s="1"/>
      <c r="BQ5788" s="1"/>
      <c r="BR5788" s="1"/>
      <c r="BS5788" s="1"/>
      <c r="BT5788" s="1"/>
      <c r="BU5788" s="4"/>
      <c r="BV5788" s="1"/>
      <c r="BW5788" s="3"/>
      <c r="BX5788" s="4"/>
      <c r="BY5788" s="5"/>
      <c r="BZ5788" s="5"/>
      <c r="CA5788" s="5"/>
      <c r="CB5788" s="5"/>
      <c r="CC5788" s="5"/>
      <c r="CD5788" s="43"/>
    </row>
    <row r="5789" spans="1:82" x14ac:dyDescent="0.25">
      <c r="A5789" s="8"/>
      <c r="B5789" s="5"/>
      <c r="C5789" s="5"/>
      <c r="D5789" s="5"/>
      <c r="E5789" s="5"/>
      <c r="F5789" s="94" t="str">
        <f t="shared" si="909"/>
        <v/>
      </c>
      <c r="G5789" s="94" t="str">
        <f t="shared" si="910"/>
        <v/>
      </c>
      <c r="H5789" s="127" t="str">
        <f>IF(A5789&lt;&gt;"",IF(MID(C5789,1,1)="c",$AS$26,IF(MID(C5789,1,1)="r",$AS$41,IF(MID(C5789,1,1)="p",#REF!,#REF!))),"")</f>
        <v/>
      </c>
      <c r="I5789" s="92" t="str">
        <f t="shared" si="911"/>
        <v/>
      </c>
      <c r="J5789" s="92" t="str">
        <f t="shared" si="912"/>
        <v/>
      </c>
      <c r="K5789" s="92" t="str">
        <f t="shared" si="913"/>
        <v/>
      </c>
      <c r="L5789" s="92" t="str">
        <f t="shared" si="914"/>
        <v/>
      </c>
      <c r="M5789" s="95" t="str">
        <f>IF(A5789&lt;&gt;"",IF(MID(C5789,1,1)="c",SigmaEpsConcrete(I5789,$AN$30:$AN$33,$AR$30:$AR$33,$AS$26,$AS$27,$AS$28,$AQ$20,$AU$19),""),"")</f>
        <v/>
      </c>
      <c r="N5789" s="95" t="str">
        <f>IF(A5789&lt;&gt;"",IF(MID(C5789,1,1)="r",SigmaEpsReinf(J5789,$AS$42:$AS$43,$AS$41,$AS$39,$AS$40,$AQ$38),""),"")</f>
        <v/>
      </c>
      <c r="Q5789" s="92" t="str">
        <f t="shared" si="916"/>
        <v/>
      </c>
      <c r="R5789" s="92" t="str">
        <f t="shared" si="917"/>
        <v/>
      </c>
      <c r="U5789" s="5"/>
      <c r="V5789" s="5"/>
      <c r="W5789" s="94" t="str">
        <f t="shared" si="915"/>
        <v/>
      </c>
      <c r="X5789" s="94" t="str">
        <f t="shared" si="918"/>
        <v/>
      </c>
      <c r="Y5789" s="5"/>
      <c r="BK5789" s="8"/>
      <c r="BL5789" s="5"/>
      <c r="BM5789" s="5"/>
      <c r="BN5789" s="5"/>
      <c r="BO5789" s="5"/>
      <c r="BP5789" s="1"/>
      <c r="BQ5789" s="1"/>
      <c r="BR5789" s="1"/>
      <c r="BS5789" s="1"/>
      <c r="BT5789" s="1"/>
      <c r="BU5789" s="4"/>
      <c r="BV5789" s="1"/>
      <c r="BW5789" s="3"/>
      <c r="BX5789" s="4"/>
      <c r="BY5789" s="5"/>
      <c r="BZ5789" s="5"/>
      <c r="CA5789" s="5"/>
      <c r="CB5789" s="5"/>
      <c r="CC5789" s="5"/>
      <c r="CD5789" s="43"/>
    </row>
    <row r="5790" spans="1:82" x14ac:dyDescent="0.25">
      <c r="A5790" s="8"/>
      <c r="B5790" s="5"/>
      <c r="C5790" s="5"/>
      <c r="D5790" s="5"/>
      <c r="E5790" s="5"/>
      <c r="F5790" s="94" t="str">
        <f t="shared" si="909"/>
        <v/>
      </c>
      <c r="G5790" s="94" t="str">
        <f t="shared" si="910"/>
        <v/>
      </c>
      <c r="H5790" s="127" t="str">
        <f>IF(A5790&lt;&gt;"",IF(MID(C5790,1,1)="c",$AS$26,IF(MID(C5790,1,1)="r",$AS$41,IF(MID(C5790,1,1)="p",#REF!,#REF!))),"")</f>
        <v/>
      </c>
      <c r="I5790" s="92" t="str">
        <f t="shared" si="911"/>
        <v/>
      </c>
      <c r="J5790" s="92" t="str">
        <f t="shared" si="912"/>
        <v/>
      </c>
      <c r="K5790" s="92" t="str">
        <f t="shared" si="913"/>
        <v/>
      </c>
      <c r="L5790" s="92" t="str">
        <f t="shared" si="914"/>
        <v/>
      </c>
      <c r="M5790" s="95" t="str">
        <f>IF(A5790&lt;&gt;"",IF(MID(C5790,1,1)="c",SigmaEpsConcrete(I5790,$AN$30:$AN$33,$AR$30:$AR$33,$AS$26,$AS$27,$AS$28,$AQ$20,$AU$19),""),"")</f>
        <v/>
      </c>
      <c r="N5790" s="95" t="str">
        <f>IF(A5790&lt;&gt;"",IF(MID(C5790,1,1)="r",SigmaEpsReinf(J5790,$AS$42:$AS$43,$AS$41,$AS$39,$AS$40,$AQ$38),""),"")</f>
        <v/>
      </c>
      <c r="Q5790" s="92" t="str">
        <f t="shared" si="916"/>
        <v/>
      </c>
      <c r="R5790" s="92" t="str">
        <f t="shared" si="917"/>
        <v/>
      </c>
      <c r="U5790" s="5"/>
      <c r="V5790" s="5"/>
      <c r="W5790" s="94" t="str">
        <f t="shared" si="915"/>
        <v/>
      </c>
      <c r="X5790" s="94" t="str">
        <f t="shared" si="918"/>
        <v/>
      </c>
      <c r="Y5790" s="5"/>
      <c r="BK5790" s="8"/>
      <c r="BL5790" s="5"/>
      <c r="BM5790" s="5"/>
      <c r="BN5790" s="5"/>
      <c r="BO5790" s="5"/>
      <c r="BP5790" s="1"/>
      <c r="BQ5790" s="1"/>
      <c r="BR5790" s="1"/>
      <c r="BS5790" s="1"/>
      <c r="BT5790" s="1"/>
      <c r="BU5790" s="4"/>
      <c r="BV5790" s="1"/>
      <c r="BW5790" s="3"/>
      <c r="BX5790" s="4"/>
      <c r="BY5790" s="5"/>
      <c r="BZ5790" s="5"/>
      <c r="CA5790" s="5"/>
      <c r="CB5790" s="5"/>
      <c r="CC5790" s="5"/>
      <c r="CD5790" s="43"/>
    </row>
    <row r="5791" spans="1:82" x14ac:dyDescent="0.25">
      <c r="A5791" s="8"/>
      <c r="B5791" s="5"/>
      <c r="C5791" s="5"/>
      <c r="D5791" s="5"/>
      <c r="E5791" s="5"/>
      <c r="F5791" s="94" t="str">
        <f t="shared" si="909"/>
        <v/>
      </c>
      <c r="G5791" s="94" t="str">
        <f t="shared" si="910"/>
        <v/>
      </c>
      <c r="H5791" s="127" t="str">
        <f>IF(A5791&lt;&gt;"",IF(MID(C5791,1,1)="c",$AS$26,IF(MID(C5791,1,1)="r",$AS$41,IF(MID(C5791,1,1)="p",#REF!,#REF!))),"")</f>
        <v/>
      </c>
      <c r="I5791" s="92" t="str">
        <f t="shared" si="911"/>
        <v/>
      </c>
      <c r="J5791" s="92" t="str">
        <f t="shared" si="912"/>
        <v/>
      </c>
      <c r="K5791" s="92" t="str">
        <f t="shared" si="913"/>
        <v/>
      </c>
      <c r="L5791" s="92" t="str">
        <f t="shared" si="914"/>
        <v/>
      </c>
      <c r="M5791" s="95" t="str">
        <f>IF(A5791&lt;&gt;"",IF(MID(C5791,1,1)="c",SigmaEpsConcrete(I5791,$AN$30:$AN$33,$AR$30:$AR$33,$AS$26,$AS$27,$AS$28,$AQ$20,$AU$19),""),"")</f>
        <v/>
      </c>
      <c r="N5791" s="95" t="str">
        <f>IF(A5791&lt;&gt;"",IF(MID(C5791,1,1)="r",SigmaEpsReinf(J5791,$AS$42:$AS$43,$AS$41,$AS$39,$AS$40,$AQ$38),""),"")</f>
        <v/>
      </c>
      <c r="Q5791" s="92" t="str">
        <f t="shared" si="916"/>
        <v/>
      </c>
      <c r="R5791" s="92" t="str">
        <f t="shared" si="917"/>
        <v/>
      </c>
      <c r="U5791" s="5"/>
      <c r="V5791" s="5"/>
      <c r="W5791" s="94" t="str">
        <f t="shared" si="915"/>
        <v/>
      </c>
      <c r="X5791" s="94" t="str">
        <f t="shared" si="918"/>
        <v/>
      </c>
      <c r="Y5791" s="5"/>
      <c r="BK5791" s="8"/>
      <c r="BL5791" s="5"/>
      <c r="BM5791" s="5"/>
      <c r="BN5791" s="5"/>
      <c r="BO5791" s="5"/>
      <c r="BP5791" s="1"/>
      <c r="BQ5791" s="1"/>
      <c r="BR5791" s="1"/>
      <c r="BS5791" s="1"/>
      <c r="BT5791" s="1"/>
      <c r="BU5791" s="4"/>
      <c r="BV5791" s="1"/>
      <c r="BW5791" s="3"/>
      <c r="BX5791" s="4"/>
      <c r="BY5791" s="5"/>
      <c r="BZ5791" s="5"/>
      <c r="CA5791" s="5"/>
      <c r="CB5791" s="5"/>
      <c r="CC5791" s="5"/>
      <c r="CD5791" s="43"/>
    </row>
    <row r="5792" spans="1:82" x14ac:dyDescent="0.25">
      <c r="A5792" s="8"/>
      <c r="B5792" s="5"/>
      <c r="C5792" s="5"/>
      <c r="D5792" s="5"/>
      <c r="E5792" s="5"/>
      <c r="F5792" s="94" t="str">
        <f t="shared" si="909"/>
        <v/>
      </c>
      <c r="G5792" s="94" t="str">
        <f t="shared" si="910"/>
        <v/>
      </c>
      <c r="H5792" s="127" t="str">
        <f>IF(A5792&lt;&gt;"",IF(MID(C5792,1,1)="c",$AS$26,IF(MID(C5792,1,1)="r",$AS$41,IF(MID(C5792,1,1)="p",#REF!,#REF!))),"")</f>
        <v/>
      </c>
      <c r="I5792" s="92" t="str">
        <f t="shared" si="911"/>
        <v/>
      </c>
      <c r="J5792" s="92" t="str">
        <f t="shared" si="912"/>
        <v/>
      </c>
      <c r="K5792" s="92" t="str">
        <f t="shared" si="913"/>
        <v/>
      </c>
      <c r="L5792" s="92" t="str">
        <f t="shared" si="914"/>
        <v/>
      </c>
      <c r="M5792" s="95" t="str">
        <f>IF(A5792&lt;&gt;"",IF(MID(C5792,1,1)="c",SigmaEpsConcrete(I5792,$AN$30:$AN$33,$AR$30:$AR$33,$AS$26,$AS$27,$AS$28,$AQ$20,$AU$19),""),"")</f>
        <v/>
      </c>
      <c r="N5792" s="95" t="str">
        <f>IF(A5792&lt;&gt;"",IF(MID(C5792,1,1)="r",SigmaEpsReinf(J5792,$AS$42:$AS$43,$AS$41,$AS$39,$AS$40,$AQ$38),""),"")</f>
        <v/>
      </c>
      <c r="Q5792" s="92" t="str">
        <f t="shared" si="916"/>
        <v/>
      </c>
      <c r="R5792" s="92" t="str">
        <f t="shared" si="917"/>
        <v/>
      </c>
      <c r="U5792" s="5"/>
      <c r="V5792" s="5"/>
      <c r="W5792" s="94" t="str">
        <f t="shared" si="915"/>
        <v/>
      </c>
      <c r="X5792" s="94" t="str">
        <f t="shared" si="918"/>
        <v/>
      </c>
      <c r="Y5792" s="5"/>
      <c r="BK5792" s="8"/>
      <c r="BL5792" s="5"/>
      <c r="BM5792" s="5"/>
      <c r="BN5792" s="5"/>
      <c r="BO5792" s="5"/>
      <c r="BP5792" s="1"/>
      <c r="BQ5792" s="1"/>
      <c r="BR5792" s="1"/>
      <c r="BS5792" s="1"/>
      <c r="BT5792" s="1"/>
      <c r="BU5792" s="4"/>
      <c r="BV5792" s="1"/>
      <c r="BW5792" s="3"/>
      <c r="BX5792" s="4"/>
      <c r="BY5792" s="5"/>
      <c r="BZ5792" s="5"/>
      <c r="CA5792" s="5"/>
      <c r="CB5792" s="5"/>
      <c r="CC5792" s="5"/>
      <c r="CD5792" s="43"/>
    </row>
    <row r="5793" spans="1:82" x14ac:dyDescent="0.25">
      <c r="A5793" s="8"/>
      <c r="B5793" s="5"/>
      <c r="C5793" s="5"/>
      <c r="D5793" s="5"/>
      <c r="E5793" s="5"/>
      <c r="F5793" s="94" t="str">
        <f t="shared" si="909"/>
        <v/>
      </c>
      <c r="G5793" s="94" t="str">
        <f t="shared" si="910"/>
        <v/>
      </c>
      <c r="H5793" s="127" t="str">
        <f>IF(A5793&lt;&gt;"",IF(MID(C5793,1,1)="c",$AS$26,IF(MID(C5793,1,1)="r",$AS$41,IF(MID(C5793,1,1)="p",#REF!,#REF!))),"")</f>
        <v/>
      </c>
      <c r="I5793" s="92" t="str">
        <f t="shared" si="911"/>
        <v/>
      </c>
      <c r="J5793" s="92" t="str">
        <f t="shared" si="912"/>
        <v/>
      </c>
      <c r="K5793" s="92" t="str">
        <f t="shared" si="913"/>
        <v/>
      </c>
      <c r="L5793" s="92" t="str">
        <f t="shared" si="914"/>
        <v/>
      </c>
      <c r="M5793" s="95" t="str">
        <f>IF(A5793&lt;&gt;"",IF(MID(C5793,1,1)="c",SigmaEpsConcrete(I5793,$AN$30:$AN$33,$AR$30:$AR$33,$AS$26,$AS$27,$AS$28,$AQ$20,$AU$19),""),"")</f>
        <v/>
      </c>
      <c r="N5793" s="95" t="str">
        <f>IF(A5793&lt;&gt;"",IF(MID(C5793,1,1)="r",SigmaEpsReinf(J5793,$AS$42:$AS$43,$AS$41,$AS$39,$AS$40,$AQ$38),""),"")</f>
        <v/>
      </c>
      <c r="Q5793" s="92" t="str">
        <f t="shared" si="916"/>
        <v/>
      </c>
      <c r="R5793" s="92" t="str">
        <f t="shared" si="917"/>
        <v/>
      </c>
      <c r="U5793" s="5"/>
      <c r="V5793" s="5"/>
      <c r="W5793" s="94" t="str">
        <f t="shared" si="915"/>
        <v/>
      </c>
      <c r="X5793" s="94" t="str">
        <f t="shared" si="918"/>
        <v/>
      </c>
      <c r="Y5793" s="5"/>
      <c r="BK5793" s="8"/>
      <c r="BL5793" s="5"/>
      <c r="BM5793" s="5"/>
      <c r="BN5793" s="5"/>
      <c r="BO5793" s="5"/>
      <c r="BP5793" s="1"/>
      <c r="BQ5793" s="1"/>
      <c r="BR5793" s="1"/>
      <c r="BS5793" s="1"/>
      <c r="BT5793" s="1"/>
      <c r="BU5793" s="4"/>
      <c r="BV5793" s="1"/>
      <c r="BW5793" s="3"/>
      <c r="BX5793" s="4"/>
      <c r="BY5793" s="5"/>
      <c r="BZ5793" s="5"/>
      <c r="CA5793" s="5"/>
      <c r="CB5793" s="5"/>
      <c r="CC5793" s="5"/>
      <c r="CD5793" s="43"/>
    </row>
    <row r="5794" spans="1:82" x14ac:dyDescent="0.25">
      <c r="A5794" s="8"/>
      <c r="B5794" s="5"/>
      <c r="C5794" s="5"/>
      <c r="D5794" s="5"/>
      <c r="E5794" s="5"/>
      <c r="F5794" s="94" t="str">
        <f t="shared" si="909"/>
        <v/>
      </c>
      <c r="G5794" s="94" t="str">
        <f t="shared" si="910"/>
        <v/>
      </c>
      <c r="H5794" s="127" t="str">
        <f>IF(A5794&lt;&gt;"",IF(MID(C5794,1,1)="c",$AS$26,IF(MID(C5794,1,1)="r",$AS$41,IF(MID(C5794,1,1)="p",#REF!,#REF!))),"")</f>
        <v/>
      </c>
      <c r="I5794" s="92" t="str">
        <f t="shared" si="911"/>
        <v/>
      </c>
      <c r="J5794" s="92" t="str">
        <f t="shared" si="912"/>
        <v/>
      </c>
      <c r="K5794" s="92" t="str">
        <f t="shared" si="913"/>
        <v/>
      </c>
      <c r="L5794" s="92" t="str">
        <f t="shared" si="914"/>
        <v/>
      </c>
      <c r="M5794" s="95" t="str">
        <f>IF(A5794&lt;&gt;"",IF(MID(C5794,1,1)="c",SigmaEpsConcrete(I5794,$AN$30:$AN$33,$AR$30:$AR$33,$AS$26,$AS$27,$AS$28,$AQ$20,$AU$19),""),"")</f>
        <v/>
      </c>
      <c r="N5794" s="95" t="str">
        <f>IF(A5794&lt;&gt;"",IF(MID(C5794,1,1)="r",SigmaEpsReinf(J5794,$AS$42:$AS$43,$AS$41,$AS$39,$AS$40,$AQ$38),""),"")</f>
        <v/>
      </c>
      <c r="Q5794" s="92" t="str">
        <f t="shared" si="916"/>
        <v/>
      </c>
      <c r="R5794" s="92" t="str">
        <f t="shared" si="917"/>
        <v/>
      </c>
      <c r="U5794" s="5"/>
      <c r="V5794" s="5"/>
      <c r="W5794" s="94" t="str">
        <f t="shared" si="915"/>
        <v/>
      </c>
      <c r="X5794" s="94" t="str">
        <f t="shared" si="918"/>
        <v/>
      </c>
      <c r="Y5794" s="5"/>
      <c r="BK5794" s="8"/>
      <c r="BL5794" s="5"/>
      <c r="BM5794" s="5"/>
      <c r="BN5794" s="5"/>
      <c r="BO5794" s="5"/>
      <c r="BP5794" s="1"/>
      <c r="BQ5794" s="1"/>
      <c r="BR5794" s="1"/>
      <c r="BS5794" s="1"/>
      <c r="BT5794" s="1"/>
      <c r="BU5794" s="4"/>
      <c r="BV5794" s="1"/>
      <c r="BW5794" s="3"/>
      <c r="BX5794" s="4"/>
      <c r="BY5794" s="5"/>
      <c r="BZ5794" s="5"/>
      <c r="CA5794" s="5"/>
      <c r="CB5794" s="5"/>
      <c r="CC5794" s="5"/>
      <c r="CD5794" s="43"/>
    </row>
    <row r="5795" spans="1:82" x14ac:dyDescent="0.25">
      <c r="A5795" s="8"/>
      <c r="B5795" s="5"/>
      <c r="C5795" s="5"/>
      <c r="D5795" s="5"/>
      <c r="E5795" s="5"/>
      <c r="F5795" s="94" t="str">
        <f t="shared" si="909"/>
        <v/>
      </c>
      <c r="G5795" s="94" t="str">
        <f t="shared" si="910"/>
        <v/>
      </c>
      <c r="H5795" s="127" t="str">
        <f>IF(A5795&lt;&gt;"",IF(MID(C5795,1,1)="c",$AS$26,IF(MID(C5795,1,1)="r",$AS$41,IF(MID(C5795,1,1)="p",#REF!,#REF!))),"")</f>
        <v/>
      </c>
      <c r="I5795" s="92" t="str">
        <f t="shared" si="911"/>
        <v/>
      </c>
      <c r="J5795" s="92" t="str">
        <f t="shared" si="912"/>
        <v/>
      </c>
      <c r="K5795" s="92" t="str">
        <f t="shared" si="913"/>
        <v/>
      </c>
      <c r="L5795" s="92" t="str">
        <f t="shared" si="914"/>
        <v/>
      </c>
      <c r="M5795" s="95" t="str">
        <f>IF(A5795&lt;&gt;"",IF(MID(C5795,1,1)="c",SigmaEpsConcrete(I5795,$AN$30:$AN$33,$AR$30:$AR$33,$AS$26,$AS$27,$AS$28,$AQ$20,$AU$19),""),"")</f>
        <v/>
      </c>
      <c r="N5795" s="95" t="str">
        <f>IF(A5795&lt;&gt;"",IF(MID(C5795,1,1)="r",SigmaEpsReinf(J5795,$AS$42:$AS$43,$AS$41,$AS$39,$AS$40,$AQ$38),""),"")</f>
        <v/>
      </c>
      <c r="Q5795" s="92" t="str">
        <f t="shared" si="916"/>
        <v/>
      </c>
      <c r="R5795" s="92" t="str">
        <f t="shared" si="917"/>
        <v/>
      </c>
      <c r="U5795" s="5"/>
      <c r="V5795" s="5"/>
      <c r="W5795" s="94" t="str">
        <f t="shared" si="915"/>
        <v/>
      </c>
      <c r="X5795" s="94" t="str">
        <f t="shared" si="918"/>
        <v/>
      </c>
      <c r="Y5795" s="5"/>
      <c r="BK5795" s="8"/>
      <c r="BL5795" s="5"/>
      <c r="BM5795" s="5"/>
      <c r="BN5795" s="5"/>
      <c r="BO5795" s="5"/>
      <c r="BP5795" s="1"/>
      <c r="BQ5795" s="1"/>
      <c r="BR5795" s="1"/>
      <c r="BS5795" s="1"/>
      <c r="BT5795" s="1"/>
      <c r="BU5795" s="4"/>
      <c r="BV5795" s="1"/>
      <c r="BW5795" s="3"/>
      <c r="BX5795" s="4"/>
      <c r="BY5795" s="5"/>
      <c r="BZ5795" s="5"/>
      <c r="CA5795" s="5"/>
      <c r="CB5795" s="5"/>
      <c r="CC5795" s="5"/>
      <c r="CD5795" s="43"/>
    </row>
    <row r="5796" spans="1:82" x14ac:dyDescent="0.25">
      <c r="A5796" s="8"/>
      <c r="B5796" s="5"/>
      <c r="C5796" s="5"/>
      <c r="D5796" s="5"/>
      <c r="E5796" s="5"/>
      <c r="F5796" s="94" t="str">
        <f t="shared" si="909"/>
        <v/>
      </c>
      <c r="G5796" s="94" t="str">
        <f t="shared" si="910"/>
        <v/>
      </c>
      <c r="H5796" s="127" t="str">
        <f>IF(A5796&lt;&gt;"",IF(MID(C5796,1,1)="c",$AS$26,IF(MID(C5796,1,1)="r",$AS$41,IF(MID(C5796,1,1)="p",#REF!,#REF!))),"")</f>
        <v/>
      </c>
      <c r="I5796" s="92" t="str">
        <f t="shared" si="911"/>
        <v/>
      </c>
      <c r="J5796" s="92" t="str">
        <f t="shared" si="912"/>
        <v/>
      </c>
      <c r="K5796" s="92" t="str">
        <f t="shared" si="913"/>
        <v/>
      </c>
      <c r="L5796" s="92" t="str">
        <f t="shared" si="914"/>
        <v/>
      </c>
      <c r="M5796" s="95" t="str">
        <f>IF(A5796&lt;&gt;"",IF(MID(C5796,1,1)="c",SigmaEpsConcrete(I5796,$AN$30:$AN$33,$AR$30:$AR$33,$AS$26,$AS$27,$AS$28,$AQ$20,$AU$19),""),"")</f>
        <v/>
      </c>
      <c r="N5796" s="95" t="str">
        <f>IF(A5796&lt;&gt;"",IF(MID(C5796,1,1)="r",SigmaEpsReinf(J5796,$AS$42:$AS$43,$AS$41,$AS$39,$AS$40,$AQ$38),""),"")</f>
        <v/>
      </c>
      <c r="Q5796" s="92" t="str">
        <f t="shared" si="916"/>
        <v/>
      </c>
      <c r="R5796" s="92" t="str">
        <f t="shared" si="917"/>
        <v/>
      </c>
      <c r="U5796" s="5"/>
      <c r="V5796" s="5"/>
      <c r="W5796" s="94" t="str">
        <f t="shared" si="915"/>
        <v/>
      </c>
      <c r="X5796" s="94" t="str">
        <f t="shared" si="918"/>
        <v/>
      </c>
      <c r="Y5796" s="5"/>
      <c r="BK5796" s="8"/>
      <c r="BL5796" s="5"/>
      <c r="BM5796" s="5"/>
      <c r="BN5796" s="5"/>
      <c r="BO5796" s="5"/>
      <c r="BP5796" s="1"/>
      <c r="BQ5796" s="1"/>
      <c r="BR5796" s="1"/>
      <c r="BS5796" s="1"/>
      <c r="BT5796" s="1"/>
      <c r="BU5796" s="4"/>
      <c r="BV5796" s="1"/>
      <c r="BW5796" s="3"/>
      <c r="BX5796" s="4"/>
      <c r="BY5796" s="5"/>
      <c r="BZ5796" s="5"/>
      <c r="CA5796" s="5"/>
      <c r="CB5796" s="5"/>
      <c r="CC5796" s="5"/>
      <c r="CD5796" s="43"/>
    </row>
    <row r="5797" spans="1:82" x14ac:dyDescent="0.25">
      <c r="A5797" s="8"/>
      <c r="B5797" s="5"/>
      <c r="C5797" s="5"/>
      <c r="D5797" s="5"/>
      <c r="E5797" s="5"/>
      <c r="F5797" s="94" t="str">
        <f t="shared" si="909"/>
        <v/>
      </c>
      <c r="G5797" s="94" t="str">
        <f t="shared" si="910"/>
        <v/>
      </c>
      <c r="H5797" s="127" t="str">
        <f>IF(A5797&lt;&gt;"",IF(MID(C5797,1,1)="c",$AS$26,IF(MID(C5797,1,1)="r",$AS$41,IF(MID(C5797,1,1)="p",#REF!,#REF!))),"")</f>
        <v/>
      </c>
      <c r="I5797" s="92" t="str">
        <f t="shared" si="911"/>
        <v/>
      </c>
      <c r="J5797" s="92" t="str">
        <f t="shared" si="912"/>
        <v/>
      </c>
      <c r="K5797" s="92" t="str">
        <f t="shared" si="913"/>
        <v/>
      </c>
      <c r="L5797" s="92" t="str">
        <f t="shared" si="914"/>
        <v/>
      </c>
      <c r="M5797" s="95" t="str">
        <f>IF(A5797&lt;&gt;"",IF(MID(C5797,1,1)="c",SigmaEpsConcrete(I5797,$AN$30:$AN$33,$AR$30:$AR$33,$AS$26,$AS$27,$AS$28,$AQ$20,$AU$19),""),"")</f>
        <v/>
      </c>
      <c r="N5797" s="95" t="str">
        <f>IF(A5797&lt;&gt;"",IF(MID(C5797,1,1)="r",SigmaEpsReinf(J5797,$AS$42:$AS$43,$AS$41,$AS$39,$AS$40,$AQ$38),""),"")</f>
        <v/>
      </c>
      <c r="Q5797" s="92" t="str">
        <f t="shared" si="916"/>
        <v/>
      </c>
      <c r="R5797" s="92" t="str">
        <f t="shared" si="917"/>
        <v/>
      </c>
      <c r="U5797" s="5"/>
      <c r="V5797" s="5"/>
      <c r="W5797" s="94" t="str">
        <f t="shared" si="915"/>
        <v/>
      </c>
      <c r="X5797" s="94" t="str">
        <f t="shared" si="918"/>
        <v/>
      </c>
      <c r="Y5797" s="5"/>
      <c r="BK5797" s="8"/>
      <c r="BL5797" s="5"/>
      <c r="BM5797" s="5"/>
      <c r="BN5797" s="5"/>
      <c r="BO5797" s="5"/>
      <c r="BP5797" s="1"/>
      <c r="BQ5797" s="1"/>
      <c r="BR5797" s="1"/>
      <c r="BS5797" s="1"/>
      <c r="BT5797" s="1"/>
      <c r="BU5797" s="4"/>
      <c r="BV5797" s="1"/>
      <c r="BW5797" s="3"/>
      <c r="BX5797" s="4"/>
      <c r="BY5797" s="5"/>
      <c r="BZ5797" s="5"/>
      <c r="CA5797" s="5"/>
      <c r="CB5797" s="5"/>
      <c r="CC5797" s="5"/>
      <c r="CD5797" s="43"/>
    </row>
    <row r="5798" spans="1:82" x14ac:dyDescent="0.25">
      <c r="A5798" s="8"/>
      <c r="B5798" s="5"/>
      <c r="C5798" s="5"/>
      <c r="D5798" s="5"/>
      <c r="E5798" s="5"/>
      <c r="F5798" s="94" t="str">
        <f t="shared" si="909"/>
        <v/>
      </c>
      <c r="G5798" s="94" t="str">
        <f t="shared" si="910"/>
        <v/>
      </c>
      <c r="H5798" s="127" t="str">
        <f>IF(A5798&lt;&gt;"",IF(MID(C5798,1,1)="c",$AS$26,IF(MID(C5798,1,1)="r",$AS$41,IF(MID(C5798,1,1)="p",#REF!,#REF!))),"")</f>
        <v/>
      </c>
      <c r="I5798" s="92" t="str">
        <f t="shared" si="911"/>
        <v/>
      </c>
      <c r="J5798" s="92" t="str">
        <f t="shared" si="912"/>
        <v/>
      </c>
      <c r="K5798" s="92" t="str">
        <f t="shared" si="913"/>
        <v/>
      </c>
      <c r="L5798" s="92" t="str">
        <f t="shared" si="914"/>
        <v/>
      </c>
      <c r="M5798" s="95" t="str">
        <f>IF(A5798&lt;&gt;"",IF(MID(C5798,1,1)="c",SigmaEpsConcrete(I5798,$AN$30:$AN$33,$AR$30:$AR$33,$AS$26,$AS$27,$AS$28,$AQ$20,$AU$19),""),"")</f>
        <v/>
      </c>
      <c r="N5798" s="95" t="str">
        <f>IF(A5798&lt;&gt;"",IF(MID(C5798,1,1)="r",SigmaEpsReinf(J5798,$AS$42:$AS$43,$AS$41,$AS$39,$AS$40,$AQ$38),""),"")</f>
        <v/>
      </c>
      <c r="Q5798" s="92" t="str">
        <f t="shared" si="916"/>
        <v/>
      </c>
      <c r="R5798" s="92" t="str">
        <f t="shared" si="917"/>
        <v/>
      </c>
      <c r="U5798" s="5"/>
      <c r="V5798" s="5"/>
      <c r="W5798" s="94" t="str">
        <f t="shared" si="915"/>
        <v/>
      </c>
      <c r="X5798" s="94" t="str">
        <f t="shared" si="918"/>
        <v/>
      </c>
      <c r="Y5798" s="5"/>
      <c r="BK5798" s="8"/>
      <c r="BL5798" s="5"/>
      <c r="BM5798" s="5"/>
      <c r="BN5798" s="5"/>
      <c r="BO5798" s="5"/>
      <c r="BP5798" s="1"/>
      <c r="BQ5798" s="1"/>
      <c r="BR5798" s="1"/>
      <c r="BS5798" s="1"/>
      <c r="BT5798" s="1"/>
      <c r="BU5798" s="4"/>
      <c r="BV5798" s="1"/>
      <c r="BW5798" s="3"/>
      <c r="BX5798" s="4"/>
      <c r="BY5798" s="5"/>
      <c r="BZ5798" s="5"/>
      <c r="CA5798" s="5"/>
      <c r="CB5798" s="5"/>
      <c r="CC5798" s="5"/>
      <c r="CD5798" s="43"/>
    </row>
    <row r="5799" spans="1:82" x14ac:dyDescent="0.25">
      <c r="A5799" s="8"/>
      <c r="B5799" s="5"/>
      <c r="C5799" s="5"/>
      <c r="D5799" s="5"/>
      <c r="E5799" s="5"/>
      <c r="F5799" s="94" t="str">
        <f t="shared" si="909"/>
        <v/>
      </c>
      <c r="G5799" s="94" t="str">
        <f t="shared" si="910"/>
        <v/>
      </c>
      <c r="H5799" s="127" t="str">
        <f>IF(A5799&lt;&gt;"",IF(MID(C5799,1,1)="c",$AS$26,IF(MID(C5799,1,1)="r",$AS$41,IF(MID(C5799,1,1)="p",#REF!,#REF!))),"")</f>
        <v/>
      </c>
      <c r="I5799" s="92" t="str">
        <f t="shared" si="911"/>
        <v/>
      </c>
      <c r="J5799" s="92" t="str">
        <f t="shared" si="912"/>
        <v/>
      </c>
      <c r="K5799" s="92" t="str">
        <f t="shared" si="913"/>
        <v/>
      </c>
      <c r="L5799" s="92" t="str">
        <f t="shared" si="914"/>
        <v/>
      </c>
      <c r="M5799" s="95" t="str">
        <f>IF(A5799&lt;&gt;"",IF(MID(C5799,1,1)="c",SigmaEpsConcrete(I5799,$AN$30:$AN$33,$AR$30:$AR$33,$AS$26,$AS$27,$AS$28,$AQ$20,$AU$19),""),"")</f>
        <v/>
      </c>
      <c r="N5799" s="95" t="str">
        <f>IF(A5799&lt;&gt;"",IF(MID(C5799,1,1)="r",SigmaEpsReinf(J5799,$AS$42:$AS$43,$AS$41,$AS$39,$AS$40,$AQ$38),""),"")</f>
        <v/>
      </c>
      <c r="Q5799" s="92" t="str">
        <f t="shared" si="916"/>
        <v/>
      </c>
      <c r="R5799" s="92" t="str">
        <f t="shared" si="917"/>
        <v/>
      </c>
      <c r="U5799" s="5"/>
      <c r="V5799" s="5"/>
      <c r="W5799" s="94" t="str">
        <f t="shared" si="915"/>
        <v/>
      </c>
      <c r="X5799" s="94" t="str">
        <f t="shared" si="918"/>
        <v/>
      </c>
      <c r="Y5799" s="5"/>
      <c r="BK5799" s="8"/>
      <c r="BL5799" s="5"/>
      <c r="BM5799" s="5"/>
      <c r="BN5799" s="5"/>
      <c r="BO5799" s="5"/>
      <c r="BP5799" s="1"/>
      <c r="BQ5799" s="1"/>
      <c r="BR5799" s="1"/>
      <c r="BS5799" s="1"/>
      <c r="BT5799" s="1"/>
      <c r="BU5799" s="4"/>
      <c r="BV5799" s="1"/>
      <c r="BW5799" s="3"/>
      <c r="BX5799" s="4"/>
      <c r="BY5799" s="5"/>
      <c r="BZ5799" s="5"/>
      <c r="CA5799" s="5"/>
      <c r="CB5799" s="5"/>
      <c r="CC5799" s="5"/>
      <c r="CD5799" s="43"/>
    </row>
    <row r="5800" spans="1:82" x14ac:dyDescent="0.25">
      <c r="A5800" s="8"/>
      <c r="B5800" s="5"/>
      <c r="C5800" s="5"/>
      <c r="D5800" s="5"/>
      <c r="E5800" s="5"/>
      <c r="F5800" s="94" t="str">
        <f t="shared" si="909"/>
        <v/>
      </c>
      <c r="G5800" s="94" t="str">
        <f t="shared" si="910"/>
        <v/>
      </c>
      <c r="H5800" s="127" t="str">
        <f>IF(A5800&lt;&gt;"",IF(MID(C5800,1,1)="c",$AS$26,IF(MID(C5800,1,1)="r",$AS$41,IF(MID(C5800,1,1)="p",#REF!,#REF!))),"")</f>
        <v/>
      </c>
      <c r="I5800" s="92" t="str">
        <f t="shared" si="911"/>
        <v/>
      </c>
      <c r="J5800" s="92" t="str">
        <f t="shared" si="912"/>
        <v/>
      </c>
      <c r="K5800" s="92" t="str">
        <f t="shared" si="913"/>
        <v/>
      </c>
      <c r="L5800" s="92" t="str">
        <f t="shared" si="914"/>
        <v/>
      </c>
      <c r="M5800" s="95" t="str">
        <f>IF(A5800&lt;&gt;"",IF(MID(C5800,1,1)="c",SigmaEpsConcrete(I5800,$AN$30:$AN$33,$AR$30:$AR$33,$AS$26,$AS$27,$AS$28,$AQ$20,$AU$19),""),"")</f>
        <v/>
      </c>
      <c r="N5800" s="95" t="str">
        <f>IF(A5800&lt;&gt;"",IF(MID(C5800,1,1)="r",SigmaEpsReinf(J5800,$AS$42:$AS$43,$AS$41,$AS$39,$AS$40,$AQ$38),""),"")</f>
        <v/>
      </c>
      <c r="Q5800" s="92" t="str">
        <f t="shared" si="916"/>
        <v/>
      </c>
      <c r="R5800" s="92" t="str">
        <f t="shared" si="917"/>
        <v/>
      </c>
      <c r="U5800" s="5"/>
      <c r="V5800" s="5"/>
      <c r="W5800" s="94" t="str">
        <f t="shared" si="915"/>
        <v/>
      </c>
      <c r="X5800" s="94" t="str">
        <f t="shared" si="918"/>
        <v/>
      </c>
      <c r="Y5800" s="5"/>
      <c r="BK5800" s="8"/>
      <c r="BL5800" s="5"/>
      <c r="BM5800" s="5"/>
      <c r="BN5800" s="5"/>
      <c r="BO5800" s="5"/>
      <c r="BP5800" s="1"/>
      <c r="BQ5800" s="1"/>
      <c r="BR5800" s="1"/>
      <c r="BS5800" s="1"/>
      <c r="BT5800" s="1"/>
      <c r="BU5800" s="4"/>
      <c r="BV5800" s="1"/>
      <c r="BW5800" s="3"/>
      <c r="BX5800" s="4"/>
      <c r="BY5800" s="5"/>
      <c r="BZ5800" s="5"/>
      <c r="CA5800" s="5"/>
      <c r="CB5800" s="5"/>
      <c r="CC5800" s="5"/>
      <c r="CD5800" s="43"/>
    </row>
    <row r="5801" spans="1:82" x14ac:dyDescent="0.25">
      <c r="A5801" s="8"/>
      <c r="B5801" s="5"/>
      <c r="C5801" s="5"/>
      <c r="D5801" s="5"/>
      <c r="E5801" s="5"/>
      <c r="F5801" s="94" t="str">
        <f t="shared" si="909"/>
        <v/>
      </c>
      <c r="G5801" s="94" t="str">
        <f t="shared" si="910"/>
        <v/>
      </c>
      <c r="H5801" s="127" t="str">
        <f>IF(A5801&lt;&gt;"",IF(MID(C5801,1,1)="c",$AS$26,IF(MID(C5801,1,1)="r",$AS$41,IF(MID(C5801,1,1)="p",#REF!,#REF!))),"")</f>
        <v/>
      </c>
      <c r="I5801" s="92" t="str">
        <f t="shared" si="911"/>
        <v/>
      </c>
      <c r="J5801" s="92" t="str">
        <f t="shared" si="912"/>
        <v/>
      </c>
      <c r="K5801" s="92" t="str">
        <f t="shared" si="913"/>
        <v/>
      </c>
      <c r="L5801" s="92" t="str">
        <f t="shared" si="914"/>
        <v/>
      </c>
      <c r="M5801" s="95" t="str">
        <f>IF(A5801&lt;&gt;"",IF(MID(C5801,1,1)="c",SigmaEpsConcrete(I5801,$AN$30:$AN$33,$AR$30:$AR$33,$AS$26,$AS$27,$AS$28,$AQ$20,$AU$19),""),"")</f>
        <v/>
      </c>
      <c r="N5801" s="95" t="str">
        <f>IF(A5801&lt;&gt;"",IF(MID(C5801,1,1)="r",SigmaEpsReinf(J5801,$AS$42:$AS$43,$AS$41,$AS$39,$AS$40,$AQ$38),""),"")</f>
        <v/>
      </c>
      <c r="Q5801" s="92" t="str">
        <f t="shared" si="916"/>
        <v/>
      </c>
      <c r="R5801" s="92" t="str">
        <f t="shared" si="917"/>
        <v/>
      </c>
      <c r="U5801" s="5"/>
      <c r="V5801" s="5"/>
      <c r="W5801" s="94" t="str">
        <f t="shared" si="915"/>
        <v/>
      </c>
      <c r="X5801" s="94" t="str">
        <f t="shared" si="918"/>
        <v/>
      </c>
      <c r="Y5801" s="5"/>
      <c r="BK5801" s="8"/>
      <c r="BL5801" s="5"/>
      <c r="BM5801" s="5"/>
      <c r="BN5801" s="5"/>
      <c r="BO5801" s="5"/>
      <c r="BP5801" s="1"/>
      <c r="BQ5801" s="1"/>
      <c r="BR5801" s="1"/>
      <c r="BS5801" s="1"/>
      <c r="BT5801" s="1"/>
      <c r="BU5801" s="4"/>
      <c r="BV5801" s="1"/>
      <c r="BW5801" s="3"/>
      <c r="BX5801" s="4"/>
      <c r="BY5801" s="5"/>
      <c r="BZ5801" s="5"/>
      <c r="CA5801" s="5"/>
      <c r="CB5801" s="5"/>
      <c r="CC5801" s="5"/>
      <c r="CD5801" s="43"/>
    </row>
    <row r="5802" spans="1:82" x14ac:dyDescent="0.25">
      <c r="A5802" s="8"/>
      <c r="B5802" s="5"/>
      <c r="C5802" s="5"/>
      <c r="D5802" s="5"/>
      <c r="E5802" s="5"/>
      <c r="F5802" s="94" t="str">
        <f t="shared" si="909"/>
        <v/>
      </c>
      <c r="G5802" s="94" t="str">
        <f t="shared" si="910"/>
        <v/>
      </c>
      <c r="H5802" s="127" t="str">
        <f>IF(A5802&lt;&gt;"",IF(MID(C5802,1,1)="c",$AS$26,IF(MID(C5802,1,1)="r",$AS$41,IF(MID(C5802,1,1)="p",#REF!,#REF!))),"")</f>
        <v/>
      </c>
      <c r="I5802" s="92" t="str">
        <f t="shared" si="911"/>
        <v/>
      </c>
      <c r="J5802" s="92" t="str">
        <f t="shared" si="912"/>
        <v/>
      </c>
      <c r="K5802" s="92" t="str">
        <f t="shared" si="913"/>
        <v/>
      </c>
      <c r="L5802" s="92" t="str">
        <f t="shared" si="914"/>
        <v/>
      </c>
      <c r="M5802" s="95" t="str">
        <f>IF(A5802&lt;&gt;"",IF(MID(C5802,1,1)="c",SigmaEpsConcrete(I5802,$AN$30:$AN$33,$AR$30:$AR$33,$AS$26,$AS$27,$AS$28,$AQ$20,$AU$19),""),"")</f>
        <v/>
      </c>
      <c r="N5802" s="95" t="str">
        <f>IF(A5802&lt;&gt;"",IF(MID(C5802,1,1)="r",SigmaEpsReinf(J5802,$AS$42:$AS$43,$AS$41,$AS$39,$AS$40,$AQ$38),""),"")</f>
        <v/>
      </c>
      <c r="Q5802" s="92" t="str">
        <f t="shared" si="916"/>
        <v/>
      </c>
      <c r="R5802" s="92" t="str">
        <f t="shared" si="917"/>
        <v/>
      </c>
      <c r="U5802" s="5"/>
      <c r="V5802" s="5"/>
      <c r="W5802" s="94" t="str">
        <f t="shared" si="915"/>
        <v/>
      </c>
      <c r="X5802" s="94" t="str">
        <f t="shared" si="918"/>
        <v/>
      </c>
      <c r="Y5802" s="5"/>
      <c r="BK5802" s="8"/>
      <c r="BL5802" s="5"/>
      <c r="BM5802" s="5"/>
      <c r="BN5802" s="5"/>
      <c r="BO5802" s="5"/>
      <c r="BP5802" s="1"/>
      <c r="BQ5802" s="1"/>
      <c r="BR5802" s="1"/>
      <c r="BS5802" s="1"/>
      <c r="BT5802" s="1"/>
      <c r="BU5802" s="4"/>
      <c r="BV5802" s="1"/>
      <c r="BW5802" s="3"/>
      <c r="BX5802" s="4"/>
      <c r="BY5802" s="5"/>
      <c r="BZ5802" s="5"/>
      <c r="CA5802" s="5"/>
      <c r="CB5802" s="5"/>
      <c r="CC5802" s="5"/>
      <c r="CD5802" s="43"/>
    </row>
    <row r="5803" spans="1:82" x14ac:dyDescent="0.25">
      <c r="A5803" s="8"/>
      <c r="B5803" s="5"/>
      <c r="C5803" s="5"/>
      <c r="D5803" s="5"/>
      <c r="E5803" s="5"/>
      <c r="F5803" s="94" t="str">
        <f t="shared" si="909"/>
        <v/>
      </c>
      <c r="G5803" s="94" t="str">
        <f t="shared" si="910"/>
        <v/>
      </c>
      <c r="H5803" s="127" t="str">
        <f>IF(A5803&lt;&gt;"",IF(MID(C5803,1,1)="c",$AS$26,IF(MID(C5803,1,1)="r",$AS$41,IF(MID(C5803,1,1)="p",#REF!,#REF!))),"")</f>
        <v/>
      </c>
      <c r="I5803" s="92" t="str">
        <f t="shared" si="911"/>
        <v/>
      </c>
      <c r="J5803" s="92" t="str">
        <f t="shared" si="912"/>
        <v/>
      </c>
      <c r="K5803" s="92" t="str">
        <f t="shared" si="913"/>
        <v/>
      </c>
      <c r="L5803" s="92" t="str">
        <f t="shared" si="914"/>
        <v/>
      </c>
      <c r="M5803" s="95" t="str">
        <f>IF(A5803&lt;&gt;"",IF(MID(C5803,1,1)="c",SigmaEpsConcrete(I5803,$AN$30:$AN$33,$AR$30:$AR$33,$AS$26,$AS$27,$AS$28,$AQ$20,$AU$19),""),"")</f>
        <v/>
      </c>
      <c r="N5803" s="95" t="str">
        <f>IF(A5803&lt;&gt;"",IF(MID(C5803,1,1)="r",SigmaEpsReinf(J5803,$AS$42:$AS$43,$AS$41,$AS$39,$AS$40,$AQ$38),""),"")</f>
        <v/>
      </c>
      <c r="Q5803" s="92" t="str">
        <f t="shared" si="916"/>
        <v/>
      </c>
      <c r="R5803" s="92" t="str">
        <f t="shared" si="917"/>
        <v/>
      </c>
      <c r="U5803" s="5"/>
      <c r="V5803" s="5"/>
      <c r="W5803" s="94" t="str">
        <f t="shared" si="915"/>
        <v/>
      </c>
      <c r="X5803" s="94" t="str">
        <f t="shared" si="918"/>
        <v/>
      </c>
      <c r="Y5803" s="5"/>
      <c r="BK5803" s="8"/>
      <c r="BL5803" s="5"/>
      <c r="BM5803" s="5"/>
      <c r="BN5803" s="5"/>
      <c r="BO5803" s="5"/>
      <c r="BP5803" s="1"/>
      <c r="BQ5803" s="1"/>
      <c r="BR5803" s="1"/>
      <c r="BS5803" s="1"/>
      <c r="BT5803" s="1"/>
      <c r="BU5803" s="4"/>
      <c r="BV5803" s="1"/>
      <c r="BW5803" s="3"/>
      <c r="BX5803" s="4"/>
      <c r="BY5803" s="5"/>
      <c r="BZ5803" s="5"/>
      <c r="CA5803" s="5"/>
      <c r="CB5803" s="5"/>
      <c r="CC5803" s="5"/>
      <c r="CD5803" s="43"/>
    </row>
    <row r="5804" spans="1:82" x14ac:dyDescent="0.25">
      <c r="A5804" s="8"/>
      <c r="B5804" s="5"/>
      <c r="C5804" s="5"/>
      <c r="D5804" s="5"/>
      <c r="E5804" s="5"/>
      <c r="F5804" s="94" t="str">
        <f t="shared" si="909"/>
        <v/>
      </c>
      <c r="G5804" s="94" t="str">
        <f t="shared" si="910"/>
        <v/>
      </c>
      <c r="H5804" s="127" t="str">
        <f>IF(A5804&lt;&gt;"",IF(MID(C5804,1,1)="c",$AS$26,IF(MID(C5804,1,1)="r",$AS$41,IF(MID(C5804,1,1)="p",#REF!,#REF!))),"")</f>
        <v/>
      </c>
      <c r="I5804" s="92" t="str">
        <f t="shared" si="911"/>
        <v/>
      </c>
      <c r="J5804" s="92" t="str">
        <f t="shared" si="912"/>
        <v/>
      </c>
      <c r="K5804" s="92" t="str">
        <f t="shared" si="913"/>
        <v/>
      </c>
      <c r="L5804" s="92" t="str">
        <f t="shared" si="914"/>
        <v/>
      </c>
      <c r="M5804" s="95" t="str">
        <f>IF(A5804&lt;&gt;"",IF(MID(C5804,1,1)="c",SigmaEpsConcrete(I5804,$AN$30:$AN$33,$AR$30:$AR$33,$AS$26,$AS$27,$AS$28,$AQ$20,$AU$19),""),"")</f>
        <v/>
      </c>
      <c r="N5804" s="95" t="str">
        <f>IF(A5804&lt;&gt;"",IF(MID(C5804,1,1)="r",SigmaEpsReinf(J5804,$AS$42:$AS$43,$AS$41,$AS$39,$AS$40,$AQ$38),""),"")</f>
        <v/>
      </c>
      <c r="Q5804" s="92" t="str">
        <f t="shared" si="916"/>
        <v/>
      </c>
      <c r="R5804" s="92" t="str">
        <f t="shared" si="917"/>
        <v/>
      </c>
      <c r="U5804" s="5"/>
      <c r="V5804" s="5"/>
      <c r="W5804" s="94" t="str">
        <f t="shared" si="915"/>
        <v/>
      </c>
      <c r="X5804" s="94" t="str">
        <f t="shared" si="918"/>
        <v/>
      </c>
      <c r="Y5804" s="5"/>
      <c r="BK5804" s="8"/>
      <c r="BL5804" s="5"/>
      <c r="BM5804" s="5"/>
      <c r="BN5804" s="5"/>
      <c r="BO5804" s="5"/>
      <c r="BP5804" s="1"/>
      <c r="BQ5804" s="1"/>
      <c r="BR5804" s="1"/>
      <c r="BS5804" s="1"/>
      <c r="BT5804" s="1"/>
      <c r="BU5804" s="4"/>
      <c r="BV5804" s="1"/>
      <c r="BW5804" s="3"/>
      <c r="BX5804" s="4"/>
      <c r="BY5804" s="5"/>
      <c r="BZ5804" s="5"/>
      <c r="CA5804" s="5"/>
      <c r="CB5804" s="5"/>
      <c r="CC5804" s="5"/>
      <c r="CD5804" s="43"/>
    </row>
    <row r="5805" spans="1:82" x14ac:dyDescent="0.25">
      <c r="A5805" s="8"/>
      <c r="B5805" s="5"/>
      <c r="C5805" s="5"/>
      <c r="D5805" s="5"/>
      <c r="E5805" s="5"/>
      <c r="F5805" s="94" t="str">
        <f t="shared" si="909"/>
        <v/>
      </c>
      <c r="G5805" s="94" t="str">
        <f t="shared" si="910"/>
        <v/>
      </c>
      <c r="H5805" s="127" t="str">
        <f>IF(A5805&lt;&gt;"",IF(MID(C5805,1,1)="c",$AS$26,IF(MID(C5805,1,1)="r",$AS$41,IF(MID(C5805,1,1)="p",#REF!,#REF!))),"")</f>
        <v/>
      </c>
      <c r="I5805" s="92" t="str">
        <f t="shared" si="911"/>
        <v/>
      </c>
      <c r="J5805" s="92" t="str">
        <f t="shared" si="912"/>
        <v/>
      </c>
      <c r="K5805" s="92" t="str">
        <f t="shared" si="913"/>
        <v/>
      </c>
      <c r="L5805" s="92" t="str">
        <f t="shared" si="914"/>
        <v/>
      </c>
      <c r="M5805" s="95" t="str">
        <f>IF(A5805&lt;&gt;"",IF(MID(C5805,1,1)="c",SigmaEpsConcrete(I5805,$AN$30:$AN$33,$AR$30:$AR$33,$AS$26,$AS$27,$AS$28,$AQ$20,$AU$19),""),"")</f>
        <v/>
      </c>
      <c r="N5805" s="95" t="str">
        <f>IF(A5805&lt;&gt;"",IF(MID(C5805,1,1)="r",SigmaEpsReinf(J5805,$AS$42:$AS$43,$AS$41,$AS$39,$AS$40,$AQ$38),""),"")</f>
        <v/>
      </c>
      <c r="Q5805" s="92" t="str">
        <f t="shared" si="916"/>
        <v/>
      </c>
      <c r="R5805" s="92" t="str">
        <f t="shared" si="917"/>
        <v/>
      </c>
      <c r="U5805" s="5"/>
      <c r="V5805" s="5"/>
      <c r="W5805" s="94" t="str">
        <f t="shared" si="915"/>
        <v/>
      </c>
      <c r="X5805" s="94" t="str">
        <f t="shared" si="918"/>
        <v/>
      </c>
      <c r="Y5805" s="5"/>
      <c r="BK5805" s="8"/>
      <c r="BL5805" s="5"/>
      <c r="BM5805" s="5"/>
      <c r="BN5805" s="5"/>
      <c r="BO5805" s="5"/>
      <c r="BP5805" s="1"/>
      <c r="BQ5805" s="1"/>
      <c r="BR5805" s="1"/>
      <c r="BS5805" s="1"/>
      <c r="BT5805" s="1"/>
      <c r="BU5805" s="4"/>
      <c r="BV5805" s="1"/>
      <c r="BW5805" s="3"/>
      <c r="BX5805" s="4"/>
      <c r="BY5805" s="5"/>
      <c r="BZ5805" s="5"/>
      <c r="CA5805" s="5"/>
      <c r="CB5805" s="5"/>
      <c r="CC5805" s="5"/>
      <c r="CD5805" s="43"/>
    </row>
    <row r="5806" spans="1:82" x14ac:dyDescent="0.25">
      <c r="A5806" s="8"/>
      <c r="B5806" s="5"/>
      <c r="C5806" s="5"/>
      <c r="D5806" s="5"/>
      <c r="E5806" s="5"/>
      <c r="F5806" s="94" t="str">
        <f t="shared" si="909"/>
        <v/>
      </c>
      <c r="G5806" s="94" t="str">
        <f t="shared" si="910"/>
        <v/>
      </c>
      <c r="H5806" s="127" t="str">
        <f>IF(A5806&lt;&gt;"",IF(MID(C5806,1,1)="c",$AS$26,IF(MID(C5806,1,1)="r",$AS$41,IF(MID(C5806,1,1)="p",#REF!,#REF!))),"")</f>
        <v/>
      </c>
      <c r="I5806" s="92" t="str">
        <f t="shared" si="911"/>
        <v/>
      </c>
      <c r="J5806" s="92" t="str">
        <f t="shared" si="912"/>
        <v/>
      </c>
      <c r="K5806" s="92" t="str">
        <f t="shared" si="913"/>
        <v/>
      </c>
      <c r="L5806" s="92" t="str">
        <f t="shared" si="914"/>
        <v/>
      </c>
      <c r="M5806" s="95" t="str">
        <f>IF(A5806&lt;&gt;"",IF(MID(C5806,1,1)="c",SigmaEpsConcrete(I5806,$AN$30:$AN$33,$AR$30:$AR$33,$AS$26,$AS$27,$AS$28,$AQ$20,$AU$19),""),"")</f>
        <v/>
      </c>
      <c r="N5806" s="95" t="str">
        <f>IF(A5806&lt;&gt;"",IF(MID(C5806,1,1)="r",SigmaEpsReinf(J5806,$AS$42:$AS$43,$AS$41,$AS$39,$AS$40,$AQ$38),""),"")</f>
        <v/>
      </c>
      <c r="Q5806" s="92" t="str">
        <f t="shared" si="916"/>
        <v/>
      </c>
      <c r="R5806" s="92" t="str">
        <f t="shared" si="917"/>
        <v/>
      </c>
      <c r="U5806" s="5"/>
      <c r="V5806" s="5"/>
      <c r="W5806" s="94" t="str">
        <f t="shared" si="915"/>
        <v/>
      </c>
      <c r="X5806" s="94" t="str">
        <f t="shared" si="918"/>
        <v/>
      </c>
      <c r="Y5806" s="5"/>
      <c r="BK5806" s="8"/>
      <c r="BL5806" s="5"/>
      <c r="BM5806" s="5"/>
      <c r="BN5806" s="5"/>
      <c r="BO5806" s="5"/>
      <c r="BP5806" s="1"/>
      <c r="BQ5806" s="1"/>
      <c r="BR5806" s="1"/>
      <c r="BS5806" s="1"/>
      <c r="BT5806" s="1"/>
      <c r="BU5806" s="4"/>
      <c r="BV5806" s="1"/>
      <c r="BW5806" s="3"/>
      <c r="BX5806" s="4"/>
      <c r="BY5806" s="5"/>
      <c r="BZ5806" s="5"/>
      <c r="CA5806" s="5"/>
      <c r="CB5806" s="5"/>
      <c r="CC5806" s="5"/>
      <c r="CD5806" s="43"/>
    </row>
    <row r="5807" spans="1:82" x14ac:dyDescent="0.25">
      <c r="A5807" s="8"/>
      <c r="B5807" s="5"/>
      <c r="C5807" s="5"/>
      <c r="D5807" s="5"/>
      <c r="E5807" s="5"/>
      <c r="F5807" s="94" t="str">
        <f t="shared" si="909"/>
        <v/>
      </c>
      <c r="G5807" s="94" t="str">
        <f t="shared" si="910"/>
        <v/>
      </c>
      <c r="H5807" s="127" t="str">
        <f>IF(A5807&lt;&gt;"",IF(MID(C5807,1,1)="c",$AS$26,IF(MID(C5807,1,1)="r",$AS$41,IF(MID(C5807,1,1)="p",#REF!,#REF!))),"")</f>
        <v/>
      </c>
      <c r="I5807" s="92" t="str">
        <f t="shared" si="911"/>
        <v/>
      </c>
      <c r="J5807" s="92" t="str">
        <f t="shared" si="912"/>
        <v/>
      </c>
      <c r="K5807" s="92" t="str">
        <f t="shared" si="913"/>
        <v/>
      </c>
      <c r="L5807" s="92" t="str">
        <f t="shared" si="914"/>
        <v/>
      </c>
      <c r="M5807" s="95" t="str">
        <f>IF(A5807&lt;&gt;"",IF(MID(C5807,1,1)="c",SigmaEpsConcrete(I5807,$AN$30:$AN$33,$AR$30:$AR$33,$AS$26,$AS$27,$AS$28,$AQ$20,$AU$19),""),"")</f>
        <v/>
      </c>
      <c r="N5807" s="95" t="str">
        <f>IF(A5807&lt;&gt;"",IF(MID(C5807,1,1)="r",SigmaEpsReinf(J5807,$AS$42:$AS$43,$AS$41,$AS$39,$AS$40,$AQ$38),""),"")</f>
        <v/>
      </c>
      <c r="Q5807" s="92" t="str">
        <f t="shared" si="916"/>
        <v/>
      </c>
      <c r="R5807" s="92" t="str">
        <f t="shared" si="917"/>
        <v/>
      </c>
      <c r="U5807" s="5"/>
      <c r="V5807" s="5"/>
      <c r="W5807" s="94" t="str">
        <f t="shared" si="915"/>
        <v/>
      </c>
      <c r="X5807" s="94" t="str">
        <f t="shared" si="918"/>
        <v/>
      </c>
      <c r="Y5807" s="5"/>
      <c r="BK5807" s="8"/>
      <c r="BL5807" s="5"/>
      <c r="BM5807" s="5"/>
      <c r="BN5807" s="5"/>
      <c r="BO5807" s="5"/>
      <c r="BP5807" s="1"/>
      <c r="BQ5807" s="1"/>
      <c r="BR5807" s="1"/>
      <c r="BS5807" s="1"/>
      <c r="BT5807" s="1"/>
      <c r="BU5807" s="4"/>
      <c r="BV5807" s="1"/>
      <c r="BW5807" s="3"/>
      <c r="BX5807" s="4"/>
      <c r="BY5807" s="5"/>
      <c r="BZ5807" s="5"/>
      <c r="CA5807" s="5"/>
      <c r="CB5807" s="5"/>
      <c r="CC5807" s="5"/>
      <c r="CD5807" s="43"/>
    </row>
    <row r="5808" spans="1:82" x14ac:dyDescent="0.25">
      <c r="A5808" s="8"/>
      <c r="B5808" s="5"/>
      <c r="C5808" s="5"/>
      <c r="D5808" s="5"/>
      <c r="E5808" s="5"/>
      <c r="F5808" s="94" t="str">
        <f t="shared" si="909"/>
        <v/>
      </c>
      <c r="G5808" s="94" t="str">
        <f t="shared" si="910"/>
        <v/>
      </c>
      <c r="H5808" s="127" t="str">
        <f>IF(A5808&lt;&gt;"",IF(MID(C5808,1,1)="c",$AS$26,IF(MID(C5808,1,1)="r",$AS$41,IF(MID(C5808,1,1)="p",#REF!,#REF!))),"")</f>
        <v/>
      </c>
      <c r="I5808" s="92" t="str">
        <f t="shared" si="911"/>
        <v/>
      </c>
      <c r="J5808" s="92" t="str">
        <f t="shared" si="912"/>
        <v/>
      </c>
      <c r="K5808" s="92" t="str">
        <f t="shared" si="913"/>
        <v/>
      </c>
      <c r="L5808" s="92" t="str">
        <f t="shared" si="914"/>
        <v/>
      </c>
      <c r="M5808" s="95" t="str">
        <f>IF(A5808&lt;&gt;"",IF(MID(C5808,1,1)="c",SigmaEpsConcrete(I5808,$AN$30:$AN$33,$AR$30:$AR$33,$AS$26,$AS$27,$AS$28,$AQ$20,$AU$19),""),"")</f>
        <v/>
      </c>
      <c r="N5808" s="95" t="str">
        <f>IF(A5808&lt;&gt;"",IF(MID(C5808,1,1)="r",SigmaEpsReinf(J5808,$AS$42:$AS$43,$AS$41,$AS$39,$AS$40,$AQ$38),""),"")</f>
        <v/>
      </c>
      <c r="Q5808" s="92" t="str">
        <f t="shared" si="916"/>
        <v/>
      </c>
      <c r="R5808" s="92" t="str">
        <f t="shared" si="917"/>
        <v/>
      </c>
      <c r="U5808" s="5"/>
      <c r="V5808" s="5"/>
      <c r="W5808" s="94" t="str">
        <f t="shared" si="915"/>
        <v/>
      </c>
      <c r="X5808" s="94" t="str">
        <f t="shared" si="918"/>
        <v/>
      </c>
      <c r="Y5808" s="5"/>
      <c r="BK5808" s="8"/>
      <c r="BL5808" s="5"/>
      <c r="BM5808" s="5"/>
      <c r="BN5808" s="5"/>
      <c r="BO5808" s="5"/>
      <c r="BP5808" s="1"/>
      <c r="BQ5808" s="1"/>
      <c r="BR5808" s="1"/>
      <c r="BS5808" s="1"/>
      <c r="BT5808" s="1"/>
      <c r="BU5808" s="4"/>
      <c r="BV5808" s="1"/>
      <c r="BW5808" s="3"/>
      <c r="BX5808" s="4"/>
      <c r="BY5808" s="5"/>
      <c r="BZ5808" s="5"/>
      <c r="CA5808" s="5"/>
      <c r="CB5808" s="5"/>
      <c r="CC5808" s="5"/>
      <c r="CD5808" s="43"/>
    </row>
    <row r="5809" spans="1:82" x14ac:dyDescent="0.25">
      <c r="A5809" s="8"/>
      <c r="B5809" s="5"/>
      <c r="C5809" s="5"/>
      <c r="D5809" s="5"/>
      <c r="E5809" s="5"/>
      <c r="F5809" s="94" t="str">
        <f t="shared" si="909"/>
        <v/>
      </c>
      <c r="G5809" s="94" t="str">
        <f t="shared" si="910"/>
        <v/>
      </c>
      <c r="H5809" s="127" t="str">
        <f>IF(A5809&lt;&gt;"",IF(MID(C5809,1,1)="c",$AS$26,IF(MID(C5809,1,1)="r",$AS$41,IF(MID(C5809,1,1)="p",#REF!,#REF!))),"")</f>
        <v/>
      </c>
      <c r="I5809" s="92" t="str">
        <f t="shared" si="911"/>
        <v/>
      </c>
      <c r="J5809" s="92" t="str">
        <f t="shared" si="912"/>
        <v/>
      </c>
      <c r="K5809" s="92" t="str">
        <f t="shared" si="913"/>
        <v/>
      </c>
      <c r="L5809" s="92" t="str">
        <f t="shared" si="914"/>
        <v/>
      </c>
      <c r="M5809" s="95" t="str">
        <f>IF(A5809&lt;&gt;"",IF(MID(C5809,1,1)="c",SigmaEpsConcrete(I5809,$AN$30:$AN$33,$AR$30:$AR$33,$AS$26,$AS$27,$AS$28,$AQ$20,$AU$19),""),"")</f>
        <v/>
      </c>
      <c r="N5809" s="95" t="str">
        <f>IF(A5809&lt;&gt;"",IF(MID(C5809,1,1)="r",SigmaEpsReinf(J5809,$AS$42:$AS$43,$AS$41,$AS$39,$AS$40,$AQ$38),""),"")</f>
        <v/>
      </c>
      <c r="Q5809" s="92" t="str">
        <f t="shared" si="916"/>
        <v/>
      </c>
      <c r="R5809" s="92" t="str">
        <f t="shared" si="917"/>
        <v/>
      </c>
      <c r="U5809" s="5"/>
      <c r="V5809" s="5"/>
      <c r="W5809" s="94" t="str">
        <f t="shared" si="915"/>
        <v/>
      </c>
      <c r="X5809" s="94" t="str">
        <f t="shared" si="918"/>
        <v/>
      </c>
      <c r="Y5809" s="5"/>
      <c r="BK5809" s="8"/>
      <c r="BL5809" s="5"/>
      <c r="BM5809" s="5"/>
      <c r="BN5809" s="5"/>
      <c r="BO5809" s="5"/>
      <c r="BP5809" s="1"/>
      <c r="BQ5809" s="1"/>
      <c r="BR5809" s="1"/>
      <c r="BS5809" s="1"/>
      <c r="BT5809" s="1"/>
      <c r="BU5809" s="4"/>
      <c r="BV5809" s="1"/>
      <c r="BW5809" s="3"/>
      <c r="BX5809" s="4"/>
      <c r="BY5809" s="5"/>
      <c r="BZ5809" s="5"/>
      <c r="CA5809" s="5"/>
      <c r="CB5809" s="5"/>
      <c r="CC5809" s="5"/>
      <c r="CD5809" s="43"/>
    </row>
    <row r="5810" spans="1:82" x14ac:dyDescent="0.25">
      <c r="A5810" s="8"/>
      <c r="B5810" s="5"/>
      <c r="C5810" s="5"/>
      <c r="D5810" s="5"/>
      <c r="E5810" s="5"/>
      <c r="F5810" s="94" t="str">
        <f t="shared" si="909"/>
        <v/>
      </c>
      <c r="G5810" s="94" t="str">
        <f t="shared" si="910"/>
        <v/>
      </c>
      <c r="H5810" s="127" t="str">
        <f>IF(A5810&lt;&gt;"",IF(MID(C5810,1,1)="c",$AS$26,IF(MID(C5810,1,1)="r",$AS$41,IF(MID(C5810,1,1)="p",#REF!,#REF!))),"")</f>
        <v/>
      </c>
      <c r="I5810" s="92" t="str">
        <f t="shared" si="911"/>
        <v/>
      </c>
      <c r="J5810" s="92" t="str">
        <f t="shared" si="912"/>
        <v/>
      </c>
      <c r="K5810" s="92" t="str">
        <f t="shared" si="913"/>
        <v/>
      </c>
      <c r="L5810" s="92" t="str">
        <f t="shared" si="914"/>
        <v/>
      </c>
      <c r="M5810" s="95" t="str">
        <f>IF(A5810&lt;&gt;"",IF(MID(C5810,1,1)="c",SigmaEpsConcrete(I5810,$AN$30:$AN$33,$AR$30:$AR$33,$AS$26,$AS$27,$AS$28,$AQ$20,$AU$19),""),"")</f>
        <v/>
      </c>
      <c r="N5810" s="95" t="str">
        <f>IF(A5810&lt;&gt;"",IF(MID(C5810,1,1)="r",SigmaEpsReinf(J5810,$AS$42:$AS$43,$AS$41,$AS$39,$AS$40,$AQ$38),""),"")</f>
        <v/>
      </c>
      <c r="Q5810" s="92" t="str">
        <f t="shared" si="916"/>
        <v/>
      </c>
      <c r="R5810" s="92" t="str">
        <f t="shared" si="917"/>
        <v/>
      </c>
      <c r="U5810" s="5"/>
      <c r="V5810" s="5"/>
      <c r="W5810" s="94" t="str">
        <f t="shared" si="915"/>
        <v/>
      </c>
      <c r="X5810" s="94" t="str">
        <f t="shared" si="918"/>
        <v/>
      </c>
      <c r="Y5810" s="5"/>
      <c r="BK5810" s="8"/>
      <c r="BL5810" s="5"/>
      <c r="BM5810" s="5"/>
      <c r="BN5810" s="5"/>
      <c r="BO5810" s="5"/>
      <c r="BP5810" s="1"/>
      <c r="BQ5810" s="1"/>
      <c r="BR5810" s="1"/>
      <c r="BS5810" s="1"/>
      <c r="BT5810" s="1"/>
      <c r="BU5810" s="4"/>
      <c r="BV5810" s="1"/>
      <c r="BW5810" s="3"/>
      <c r="BX5810" s="4"/>
      <c r="BY5810" s="5"/>
      <c r="BZ5810" s="5"/>
      <c r="CA5810" s="5"/>
      <c r="CB5810" s="5"/>
      <c r="CC5810" s="5"/>
      <c r="CD5810" s="43"/>
    </row>
    <row r="5811" spans="1:82" x14ac:dyDescent="0.25">
      <c r="A5811" s="8"/>
      <c r="B5811" s="5"/>
      <c r="C5811" s="5"/>
      <c r="D5811" s="5"/>
      <c r="E5811" s="5"/>
      <c r="F5811" s="94" t="str">
        <f t="shared" si="909"/>
        <v/>
      </c>
      <c r="G5811" s="94" t="str">
        <f t="shared" si="910"/>
        <v/>
      </c>
      <c r="H5811" s="127" t="str">
        <f>IF(A5811&lt;&gt;"",IF(MID(C5811,1,1)="c",$AS$26,IF(MID(C5811,1,1)="r",$AS$41,IF(MID(C5811,1,1)="p",#REF!,#REF!))),"")</f>
        <v/>
      </c>
      <c r="I5811" s="92" t="str">
        <f t="shared" si="911"/>
        <v/>
      </c>
      <c r="J5811" s="92" t="str">
        <f t="shared" si="912"/>
        <v/>
      </c>
      <c r="K5811" s="92" t="str">
        <f t="shared" si="913"/>
        <v/>
      </c>
      <c r="L5811" s="92" t="str">
        <f t="shared" si="914"/>
        <v/>
      </c>
      <c r="M5811" s="95" t="str">
        <f>IF(A5811&lt;&gt;"",IF(MID(C5811,1,1)="c",SigmaEpsConcrete(I5811,$AN$30:$AN$33,$AR$30:$AR$33,$AS$26,$AS$27,$AS$28,$AQ$20,$AU$19),""),"")</f>
        <v/>
      </c>
      <c r="N5811" s="95" t="str">
        <f>IF(A5811&lt;&gt;"",IF(MID(C5811,1,1)="r",SigmaEpsReinf(J5811,$AS$42:$AS$43,$AS$41,$AS$39,$AS$40,$AQ$38),""),"")</f>
        <v/>
      </c>
      <c r="Q5811" s="92" t="str">
        <f t="shared" si="916"/>
        <v/>
      </c>
      <c r="R5811" s="92" t="str">
        <f t="shared" si="917"/>
        <v/>
      </c>
      <c r="U5811" s="5"/>
      <c r="V5811" s="5"/>
      <c r="W5811" s="94" t="str">
        <f t="shared" si="915"/>
        <v/>
      </c>
      <c r="X5811" s="94" t="str">
        <f t="shared" si="918"/>
        <v/>
      </c>
      <c r="Y5811" s="5"/>
      <c r="BK5811" s="8"/>
      <c r="BL5811" s="5"/>
      <c r="BM5811" s="5"/>
      <c r="BN5811" s="5"/>
      <c r="BO5811" s="5"/>
      <c r="BP5811" s="1"/>
      <c r="BQ5811" s="1"/>
      <c r="BR5811" s="1"/>
      <c r="BS5811" s="1"/>
      <c r="BT5811" s="1"/>
      <c r="BU5811" s="4"/>
      <c r="BV5811" s="1"/>
      <c r="BW5811" s="3"/>
      <c r="BX5811" s="4"/>
      <c r="BY5811" s="5"/>
      <c r="BZ5811" s="5"/>
      <c r="CA5811" s="5"/>
      <c r="CB5811" s="5"/>
      <c r="CC5811" s="5"/>
      <c r="CD5811" s="43"/>
    </row>
    <row r="5812" spans="1:82" x14ac:dyDescent="0.25">
      <c r="A5812" s="8"/>
      <c r="B5812" s="5"/>
      <c r="C5812" s="5"/>
      <c r="D5812" s="5"/>
      <c r="E5812" s="5"/>
      <c r="F5812" s="94" t="str">
        <f t="shared" si="909"/>
        <v/>
      </c>
      <c r="G5812" s="94" t="str">
        <f t="shared" si="910"/>
        <v/>
      </c>
      <c r="H5812" s="127" t="str">
        <f>IF(A5812&lt;&gt;"",IF(MID(C5812,1,1)="c",$AS$26,IF(MID(C5812,1,1)="r",$AS$41,IF(MID(C5812,1,1)="p",#REF!,#REF!))),"")</f>
        <v/>
      </c>
      <c r="I5812" s="92" t="str">
        <f t="shared" si="911"/>
        <v/>
      </c>
      <c r="J5812" s="92" t="str">
        <f t="shared" si="912"/>
        <v/>
      </c>
      <c r="K5812" s="92" t="str">
        <f t="shared" si="913"/>
        <v/>
      </c>
      <c r="L5812" s="92" t="str">
        <f t="shared" si="914"/>
        <v/>
      </c>
      <c r="M5812" s="95" t="str">
        <f>IF(A5812&lt;&gt;"",IF(MID(C5812,1,1)="c",SigmaEpsConcrete(I5812,$AN$30:$AN$33,$AR$30:$AR$33,$AS$26,$AS$27,$AS$28,$AQ$20,$AU$19),""),"")</f>
        <v/>
      </c>
      <c r="N5812" s="95" t="str">
        <f>IF(A5812&lt;&gt;"",IF(MID(C5812,1,1)="r",SigmaEpsReinf(J5812,$AS$42:$AS$43,$AS$41,$AS$39,$AS$40,$AQ$38),""),"")</f>
        <v/>
      </c>
      <c r="Q5812" s="92" t="str">
        <f t="shared" si="916"/>
        <v/>
      </c>
      <c r="R5812" s="92" t="str">
        <f t="shared" si="917"/>
        <v/>
      </c>
      <c r="U5812" s="5"/>
      <c r="V5812" s="5"/>
      <c r="W5812" s="94" t="str">
        <f t="shared" si="915"/>
        <v/>
      </c>
      <c r="X5812" s="94" t="str">
        <f t="shared" si="918"/>
        <v/>
      </c>
      <c r="Y5812" s="5"/>
      <c r="BK5812" s="8"/>
      <c r="BL5812" s="5"/>
      <c r="BM5812" s="5"/>
      <c r="BN5812" s="5"/>
      <c r="BO5812" s="5"/>
      <c r="BP5812" s="1"/>
      <c r="BQ5812" s="1"/>
      <c r="BR5812" s="1"/>
      <c r="BS5812" s="1"/>
      <c r="BT5812" s="1"/>
      <c r="BU5812" s="4"/>
      <c r="BV5812" s="1"/>
      <c r="BW5812" s="3"/>
      <c r="BX5812" s="4"/>
      <c r="BY5812" s="5"/>
      <c r="BZ5812" s="5"/>
      <c r="CA5812" s="5"/>
      <c r="CB5812" s="5"/>
      <c r="CC5812" s="5"/>
      <c r="CD5812" s="43"/>
    </row>
    <row r="5813" spans="1:82" x14ac:dyDescent="0.25">
      <c r="A5813" s="8"/>
      <c r="B5813" s="5"/>
      <c r="C5813" s="5"/>
      <c r="D5813" s="5"/>
      <c r="E5813" s="5"/>
      <c r="F5813" s="94" t="str">
        <f t="shared" si="909"/>
        <v/>
      </c>
      <c r="G5813" s="94" t="str">
        <f t="shared" si="910"/>
        <v/>
      </c>
      <c r="H5813" s="127" t="str">
        <f>IF(A5813&lt;&gt;"",IF(MID(C5813,1,1)="c",$AS$26,IF(MID(C5813,1,1)="r",$AS$41,IF(MID(C5813,1,1)="p",#REF!,#REF!))),"")</f>
        <v/>
      </c>
      <c r="I5813" s="92" t="str">
        <f t="shared" si="911"/>
        <v/>
      </c>
      <c r="J5813" s="92" t="str">
        <f t="shared" si="912"/>
        <v/>
      </c>
      <c r="K5813" s="92" t="str">
        <f t="shared" si="913"/>
        <v/>
      </c>
      <c r="L5813" s="92" t="str">
        <f t="shared" si="914"/>
        <v/>
      </c>
      <c r="M5813" s="95" t="str">
        <f>IF(A5813&lt;&gt;"",IF(MID(C5813,1,1)="c",SigmaEpsConcrete(I5813,$AN$30:$AN$33,$AR$30:$AR$33,$AS$26,$AS$27,$AS$28,$AQ$20,$AU$19),""),"")</f>
        <v/>
      </c>
      <c r="N5813" s="95" t="str">
        <f>IF(A5813&lt;&gt;"",IF(MID(C5813,1,1)="r",SigmaEpsReinf(J5813,$AS$42:$AS$43,$AS$41,$AS$39,$AS$40,$AQ$38),""),"")</f>
        <v/>
      </c>
      <c r="Q5813" s="92" t="str">
        <f t="shared" si="916"/>
        <v/>
      </c>
      <c r="R5813" s="92" t="str">
        <f t="shared" si="917"/>
        <v/>
      </c>
      <c r="U5813" s="5"/>
      <c r="V5813" s="5"/>
      <c r="W5813" s="94" t="str">
        <f t="shared" si="915"/>
        <v/>
      </c>
      <c r="X5813" s="94" t="str">
        <f t="shared" si="918"/>
        <v/>
      </c>
      <c r="Y5813" s="5"/>
      <c r="BK5813" s="8"/>
      <c r="BL5813" s="5"/>
      <c r="BM5813" s="5"/>
      <c r="BN5813" s="5"/>
      <c r="BO5813" s="5"/>
      <c r="BP5813" s="1"/>
      <c r="BQ5813" s="1"/>
      <c r="BR5813" s="1"/>
      <c r="BS5813" s="1"/>
      <c r="BT5813" s="1"/>
      <c r="BU5813" s="4"/>
      <c r="BV5813" s="1"/>
      <c r="BW5813" s="3"/>
      <c r="BX5813" s="4"/>
      <c r="BY5813" s="5"/>
      <c r="BZ5813" s="5"/>
      <c r="CA5813" s="5"/>
      <c r="CB5813" s="5"/>
      <c r="CC5813" s="5"/>
      <c r="CD5813" s="43"/>
    </row>
    <row r="5814" spans="1:82" x14ac:dyDescent="0.25">
      <c r="A5814" s="8"/>
      <c r="B5814" s="5"/>
      <c r="C5814" s="5"/>
      <c r="D5814" s="5"/>
      <c r="E5814" s="5"/>
      <c r="F5814" s="94" t="str">
        <f t="shared" si="909"/>
        <v/>
      </c>
      <c r="G5814" s="94" t="str">
        <f t="shared" si="910"/>
        <v/>
      </c>
      <c r="H5814" s="127" t="str">
        <f>IF(A5814&lt;&gt;"",IF(MID(C5814,1,1)="c",$AS$26,IF(MID(C5814,1,1)="r",$AS$41,IF(MID(C5814,1,1)="p",#REF!,#REF!))),"")</f>
        <v/>
      </c>
      <c r="I5814" s="92" t="str">
        <f t="shared" si="911"/>
        <v/>
      </c>
      <c r="J5814" s="92" t="str">
        <f t="shared" si="912"/>
        <v/>
      </c>
      <c r="K5814" s="92" t="str">
        <f t="shared" si="913"/>
        <v/>
      </c>
      <c r="L5814" s="92" t="str">
        <f t="shared" si="914"/>
        <v/>
      </c>
      <c r="M5814" s="95" t="str">
        <f>IF(A5814&lt;&gt;"",IF(MID(C5814,1,1)="c",SigmaEpsConcrete(I5814,$AN$30:$AN$33,$AR$30:$AR$33,$AS$26,$AS$27,$AS$28,$AQ$20,$AU$19),""),"")</f>
        <v/>
      </c>
      <c r="N5814" s="95" t="str">
        <f>IF(A5814&lt;&gt;"",IF(MID(C5814,1,1)="r",SigmaEpsReinf(J5814,$AS$42:$AS$43,$AS$41,$AS$39,$AS$40,$AQ$38),""),"")</f>
        <v/>
      </c>
      <c r="Q5814" s="92" t="str">
        <f t="shared" si="916"/>
        <v/>
      </c>
      <c r="R5814" s="92" t="str">
        <f t="shared" si="917"/>
        <v/>
      </c>
      <c r="U5814" s="5"/>
      <c r="V5814" s="5"/>
      <c r="W5814" s="94" t="str">
        <f t="shared" si="915"/>
        <v/>
      </c>
      <c r="X5814" s="94" t="str">
        <f t="shared" si="918"/>
        <v/>
      </c>
      <c r="Y5814" s="5"/>
      <c r="BK5814" s="8"/>
      <c r="BL5814" s="5"/>
      <c r="BM5814" s="5"/>
      <c r="BN5814" s="5"/>
      <c r="BO5814" s="5"/>
      <c r="BP5814" s="1"/>
      <c r="BQ5814" s="1"/>
      <c r="BR5814" s="1"/>
      <c r="BS5814" s="1"/>
      <c r="BT5814" s="1"/>
      <c r="BU5814" s="4"/>
      <c r="BV5814" s="1"/>
      <c r="BW5814" s="3"/>
      <c r="BX5814" s="4"/>
      <c r="BY5814" s="5"/>
      <c r="BZ5814" s="5"/>
      <c r="CA5814" s="5"/>
      <c r="CB5814" s="5"/>
      <c r="CC5814" s="5"/>
      <c r="CD5814" s="43"/>
    </row>
    <row r="5815" spans="1:82" x14ac:dyDescent="0.25">
      <c r="A5815" s="8"/>
      <c r="B5815" s="5"/>
      <c r="C5815" s="5"/>
      <c r="D5815" s="5"/>
      <c r="E5815" s="5"/>
      <c r="F5815" s="94" t="str">
        <f t="shared" si="909"/>
        <v/>
      </c>
      <c r="G5815" s="94" t="str">
        <f t="shared" si="910"/>
        <v/>
      </c>
      <c r="H5815" s="127" t="str">
        <f>IF(A5815&lt;&gt;"",IF(MID(C5815,1,1)="c",$AS$26,IF(MID(C5815,1,1)="r",$AS$41,IF(MID(C5815,1,1)="p",#REF!,#REF!))),"")</f>
        <v/>
      </c>
      <c r="I5815" s="92" t="str">
        <f t="shared" si="911"/>
        <v/>
      </c>
      <c r="J5815" s="92" t="str">
        <f t="shared" si="912"/>
        <v/>
      </c>
      <c r="K5815" s="92" t="str">
        <f t="shared" si="913"/>
        <v/>
      </c>
      <c r="L5815" s="92" t="str">
        <f t="shared" si="914"/>
        <v/>
      </c>
      <c r="M5815" s="95" t="str">
        <f>IF(A5815&lt;&gt;"",IF(MID(C5815,1,1)="c",SigmaEpsConcrete(I5815,$AN$30:$AN$33,$AR$30:$AR$33,$AS$26,$AS$27,$AS$28,$AQ$20,$AU$19),""),"")</f>
        <v/>
      </c>
      <c r="N5815" s="95" t="str">
        <f>IF(A5815&lt;&gt;"",IF(MID(C5815,1,1)="r",SigmaEpsReinf(J5815,$AS$42:$AS$43,$AS$41,$AS$39,$AS$40,$AQ$38),""),"")</f>
        <v/>
      </c>
      <c r="Q5815" s="92" t="str">
        <f t="shared" si="916"/>
        <v/>
      </c>
      <c r="R5815" s="92" t="str">
        <f t="shared" si="917"/>
        <v/>
      </c>
      <c r="U5815" s="5"/>
      <c r="V5815" s="5"/>
      <c r="W5815" s="94" t="str">
        <f t="shared" si="915"/>
        <v/>
      </c>
      <c r="X5815" s="94" t="str">
        <f t="shared" si="918"/>
        <v/>
      </c>
      <c r="Y5815" s="5"/>
      <c r="BK5815" s="8"/>
      <c r="BL5815" s="5"/>
      <c r="BM5815" s="5"/>
      <c r="BN5815" s="5"/>
      <c r="BO5815" s="5"/>
      <c r="BP5815" s="1"/>
      <c r="BQ5815" s="1"/>
      <c r="BR5815" s="1"/>
      <c r="BS5815" s="1"/>
      <c r="BT5815" s="1"/>
      <c r="BU5815" s="4"/>
      <c r="BV5815" s="1"/>
      <c r="BW5815" s="3"/>
      <c r="BX5815" s="4"/>
      <c r="BY5815" s="5"/>
      <c r="BZ5815" s="5"/>
      <c r="CA5815" s="5"/>
      <c r="CB5815" s="5"/>
      <c r="CC5815" s="5"/>
      <c r="CD5815" s="43"/>
    </row>
    <row r="5816" spans="1:82" x14ac:dyDescent="0.25">
      <c r="A5816" s="8"/>
      <c r="B5816" s="5"/>
      <c r="C5816" s="5"/>
      <c r="D5816" s="5"/>
      <c r="E5816" s="5"/>
      <c r="F5816" s="94" t="str">
        <f t="shared" si="909"/>
        <v/>
      </c>
      <c r="G5816" s="94" t="str">
        <f t="shared" si="910"/>
        <v/>
      </c>
      <c r="H5816" s="127" t="str">
        <f>IF(A5816&lt;&gt;"",IF(MID(C5816,1,1)="c",$AS$26,IF(MID(C5816,1,1)="r",$AS$41,IF(MID(C5816,1,1)="p",#REF!,#REF!))),"")</f>
        <v/>
      </c>
      <c r="I5816" s="92" t="str">
        <f t="shared" si="911"/>
        <v/>
      </c>
      <c r="J5816" s="92" t="str">
        <f t="shared" si="912"/>
        <v/>
      </c>
      <c r="K5816" s="92" t="str">
        <f t="shared" si="913"/>
        <v/>
      </c>
      <c r="L5816" s="92" t="str">
        <f t="shared" si="914"/>
        <v/>
      </c>
      <c r="M5816" s="95" t="str">
        <f>IF(A5816&lt;&gt;"",IF(MID(C5816,1,1)="c",SigmaEpsConcrete(I5816,$AN$30:$AN$33,$AR$30:$AR$33,$AS$26,$AS$27,$AS$28,$AQ$20,$AU$19),""),"")</f>
        <v/>
      </c>
      <c r="N5816" s="95" t="str">
        <f>IF(A5816&lt;&gt;"",IF(MID(C5816,1,1)="r",SigmaEpsReinf(J5816,$AS$42:$AS$43,$AS$41,$AS$39,$AS$40,$AQ$38),""),"")</f>
        <v/>
      </c>
      <c r="Q5816" s="92" t="str">
        <f t="shared" si="916"/>
        <v/>
      </c>
      <c r="R5816" s="92" t="str">
        <f t="shared" si="917"/>
        <v/>
      </c>
      <c r="U5816" s="5"/>
      <c r="V5816" s="5"/>
      <c r="W5816" s="94" t="str">
        <f t="shared" si="915"/>
        <v/>
      </c>
      <c r="X5816" s="94" t="str">
        <f t="shared" si="918"/>
        <v/>
      </c>
      <c r="Y5816" s="5"/>
      <c r="BK5816" s="8"/>
      <c r="BL5816" s="5"/>
      <c r="BM5816" s="5"/>
      <c r="BN5816" s="5"/>
      <c r="BO5816" s="5"/>
      <c r="BP5816" s="1"/>
      <c r="BQ5816" s="1"/>
      <c r="BR5816" s="1"/>
      <c r="BS5816" s="1"/>
      <c r="BT5816" s="1"/>
      <c r="BU5816" s="4"/>
      <c r="BV5816" s="1"/>
      <c r="BW5816" s="3"/>
      <c r="BX5816" s="4"/>
      <c r="BY5816" s="5"/>
      <c r="BZ5816" s="5"/>
      <c r="CA5816" s="5"/>
      <c r="CB5816" s="5"/>
      <c r="CC5816" s="5"/>
      <c r="CD5816" s="43"/>
    </row>
    <row r="5817" spans="1:82" x14ac:dyDescent="0.25">
      <c r="A5817" s="8"/>
      <c r="B5817" s="5"/>
      <c r="C5817" s="5"/>
      <c r="D5817" s="5"/>
      <c r="E5817" s="5"/>
      <c r="F5817" s="94" t="str">
        <f t="shared" si="909"/>
        <v/>
      </c>
      <c r="G5817" s="94" t="str">
        <f t="shared" si="910"/>
        <v/>
      </c>
      <c r="H5817" s="127" t="str">
        <f>IF(A5817&lt;&gt;"",IF(MID(C5817,1,1)="c",$AS$26,IF(MID(C5817,1,1)="r",$AS$41,IF(MID(C5817,1,1)="p",#REF!,#REF!))),"")</f>
        <v/>
      </c>
      <c r="I5817" s="92" t="str">
        <f t="shared" si="911"/>
        <v/>
      </c>
      <c r="J5817" s="92" t="str">
        <f t="shared" si="912"/>
        <v/>
      </c>
      <c r="K5817" s="92" t="str">
        <f t="shared" si="913"/>
        <v/>
      </c>
      <c r="L5817" s="92" t="str">
        <f t="shared" si="914"/>
        <v/>
      </c>
      <c r="M5817" s="95" t="str">
        <f>IF(A5817&lt;&gt;"",IF(MID(C5817,1,1)="c",SigmaEpsConcrete(I5817,$AN$30:$AN$33,$AR$30:$AR$33,$AS$26,$AS$27,$AS$28,$AQ$20,$AU$19),""),"")</f>
        <v/>
      </c>
      <c r="N5817" s="95" t="str">
        <f>IF(A5817&lt;&gt;"",IF(MID(C5817,1,1)="r",SigmaEpsReinf(J5817,$AS$42:$AS$43,$AS$41,$AS$39,$AS$40,$AQ$38),""),"")</f>
        <v/>
      </c>
      <c r="Q5817" s="92" t="str">
        <f t="shared" si="916"/>
        <v/>
      </c>
      <c r="R5817" s="92" t="str">
        <f t="shared" si="917"/>
        <v/>
      </c>
      <c r="U5817" s="5"/>
      <c r="V5817" s="5"/>
      <c r="W5817" s="94" t="str">
        <f t="shared" si="915"/>
        <v/>
      </c>
      <c r="X5817" s="94" t="str">
        <f t="shared" si="918"/>
        <v/>
      </c>
      <c r="Y5817" s="5"/>
      <c r="BK5817" s="8"/>
      <c r="BL5817" s="5"/>
      <c r="BM5817" s="5"/>
      <c r="BN5817" s="5"/>
      <c r="BO5817" s="5"/>
      <c r="BP5817" s="1"/>
      <c r="BQ5817" s="1"/>
      <c r="BR5817" s="1"/>
      <c r="BS5817" s="1"/>
      <c r="BT5817" s="1"/>
      <c r="BU5817" s="4"/>
      <c r="BV5817" s="1"/>
      <c r="BW5817" s="3"/>
      <c r="BX5817" s="4"/>
      <c r="BY5817" s="5"/>
      <c r="BZ5817" s="5"/>
      <c r="CA5817" s="5"/>
      <c r="CB5817" s="5"/>
      <c r="CC5817" s="5"/>
      <c r="CD5817" s="43"/>
    </row>
    <row r="5818" spans="1:82" x14ac:dyDescent="0.25">
      <c r="A5818" s="8"/>
      <c r="B5818" s="5"/>
      <c r="C5818" s="5"/>
      <c r="D5818" s="5"/>
      <c r="E5818" s="5"/>
      <c r="F5818" s="94" t="str">
        <f t="shared" si="909"/>
        <v/>
      </c>
      <c r="G5818" s="94" t="str">
        <f t="shared" si="910"/>
        <v/>
      </c>
      <c r="H5818" s="127" t="str">
        <f>IF(A5818&lt;&gt;"",IF(MID(C5818,1,1)="c",$AS$26,IF(MID(C5818,1,1)="r",$AS$41,IF(MID(C5818,1,1)="p",#REF!,#REF!))),"")</f>
        <v/>
      </c>
      <c r="I5818" s="92" t="str">
        <f t="shared" si="911"/>
        <v/>
      </c>
      <c r="J5818" s="92" t="str">
        <f t="shared" si="912"/>
        <v/>
      </c>
      <c r="K5818" s="92" t="str">
        <f t="shared" si="913"/>
        <v/>
      </c>
      <c r="L5818" s="92" t="str">
        <f t="shared" si="914"/>
        <v/>
      </c>
      <c r="M5818" s="95" t="str">
        <f>IF(A5818&lt;&gt;"",IF(MID(C5818,1,1)="c",SigmaEpsConcrete(I5818,$AN$30:$AN$33,$AR$30:$AR$33,$AS$26,$AS$27,$AS$28,$AQ$20,$AU$19),""),"")</f>
        <v/>
      </c>
      <c r="N5818" s="95" t="str">
        <f>IF(A5818&lt;&gt;"",IF(MID(C5818,1,1)="r",SigmaEpsReinf(J5818,$AS$42:$AS$43,$AS$41,$AS$39,$AS$40,$AQ$38),""),"")</f>
        <v/>
      </c>
      <c r="Q5818" s="92" t="str">
        <f t="shared" si="916"/>
        <v/>
      </c>
      <c r="R5818" s="92" t="str">
        <f t="shared" si="917"/>
        <v/>
      </c>
      <c r="U5818" s="5"/>
      <c r="V5818" s="5"/>
      <c r="W5818" s="94" t="str">
        <f t="shared" si="915"/>
        <v/>
      </c>
      <c r="X5818" s="94" t="str">
        <f t="shared" si="918"/>
        <v/>
      </c>
      <c r="Y5818" s="5"/>
      <c r="BK5818" s="8"/>
      <c r="BL5818" s="5"/>
      <c r="BM5818" s="5"/>
      <c r="BN5818" s="5"/>
      <c r="BO5818" s="5"/>
      <c r="BP5818" s="1"/>
      <c r="BQ5818" s="1"/>
      <c r="BR5818" s="1"/>
      <c r="BS5818" s="1"/>
      <c r="BT5818" s="1"/>
      <c r="BU5818" s="4"/>
      <c r="BV5818" s="1"/>
      <c r="BW5818" s="3"/>
      <c r="BX5818" s="4"/>
      <c r="BY5818" s="5"/>
      <c r="BZ5818" s="5"/>
      <c r="CA5818" s="5"/>
      <c r="CB5818" s="5"/>
      <c r="CC5818" s="5"/>
      <c r="CD5818" s="43"/>
    </row>
    <row r="5819" spans="1:82" x14ac:dyDescent="0.25">
      <c r="A5819" s="8"/>
      <c r="B5819" s="5"/>
      <c r="C5819" s="5"/>
      <c r="D5819" s="5"/>
      <c r="E5819" s="5"/>
      <c r="F5819" s="94" t="str">
        <f t="shared" si="909"/>
        <v/>
      </c>
      <c r="G5819" s="94" t="str">
        <f t="shared" si="910"/>
        <v/>
      </c>
      <c r="H5819" s="127" t="str">
        <f>IF(A5819&lt;&gt;"",IF(MID(C5819,1,1)="c",$AS$26,IF(MID(C5819,1,1)="r",$AS$41,IF(MID(C5819,1,1)="p",#REF!,#REF!))),"")</f>
        <v/>
      </c>
      <c r="I5819" s="92" t="str">
        <f t="shared" si="911"/>
        <v/>
      </c>
      <c r="J5819" s="92" t="str">
        <f t="shared" si="912"/>
        <v/>
      </c>
      <c r="K5819" s="92" t="str">
        <f t="shared" si="913"/>
        <v/>
      </c>
      <c r="L5819" s="92" t="str">
        <f t="shared" si="914"/>
        <v/>
      </c>
      <c r="M5819" s="95" t="str">
        <f>IF(A5819&lt;&gt;"",IF(MID(C5819,1,1)="c",SigmaEpsConcrete(I5819,$AN$30:$AN$33,$AR$30:$AR$33,$AS$26,$AS$27,$AS$28,$AQ$20,$AU$19),""),"")</f>
        <v/>
      </c>
      <c r="N5819" s="95" t="str">
        <f>IF(A5819&lt;&gt;"",IF(MID(C5819,1,1)="r",SigmaEpsReinf(J5819,$AS$42:$AS$43,$AS$41,$AS$39,$AS$40,$AQ$38),""),"")</f>
        <v/>
      </c>
      <c r="Q5819" s="92" t="str">
        <f t="shared" si="916"/>
        <v/>
      </c>
      <c r="R5819" s="92" t="str">
        <f t="shared" si="917"/>
        <v/>
      </c>
      <c r="U5819" s="5"/>
      <c r="V5819" s="5"/>
      <c r="W5819" s="94" t="str">
        <f t="shared" si="915"/>
        <v/>
      </c>
      <c r="X5819" s="94" t="str">
        <f t="shared" si="918"/>
        <v/>
      </c>
      <c r="Y5819" s="5"/>
      <c r="BK5819" s="8"/>
      <c r="BL5819" s="5"/>
      <c r="BM5819" s="5"/>
      <c r="BN5819" s="5"/>
      <c r="BO5819" s="5"/>
      <c r="BP5819" s="1"/>
      <c r="BQ5819" s="1"/>
      <c r="BR5819" s="1"/>
      <c r="BS5819" s="1"/>
      <c r="BT5819" s="1"/>
      <c r="BU5819" s="4"/>
      <c r="BV5819" s="1"/>
      <c r="BW5819" s="3"/>
      <c r="BX5819" s="4"/>
      <c r="BY5819" s="5"/>
      <c r="BZ5819" s="5"/>
      <c r="CA5819" s="5"/>
      <c r="CB5819" s="5"/>
      <c r="CC5819" s="5"/>
      <c r="CD5819" s="43"/>
    </row>
    <row r="5820" spans="1:82" x14ac:dyDescent="0.25">
      <c r="A5820" s="8"/>
      <c r="B5820" s="5"/>
      <c r="C5820" s="5"/>
      <c r="D5820" s="5"/>
      <c r="E5820" s="5"/>
      <c r="F5820" s="94" t="str">
        <f t="shared" si="909"/>
        <v/>
      </c>
      <c r="G5820" s="94" t="str">
        <f t="shared" si="910"/>
        <v/>
      </c>
      <c r="H5820" s="127" t="str">
        <f>IF(A5820&lt;&gt;"",IF(MID(C5820,1,1)="c",$AS$26,IF(MID(C5820,1,1)="r",$AS$41,IF(MID(C5820,1,1)="p",#REF!,#REF!))),"")</f>
        <v/>
      </c>
      <c r="I5820" s="92" t="str">
        <f t="shared" si="911"/>
        <v/>
      </c>
      <c r="J5820" s="92" t="str">
        <f t="shared" si="912"/>
        <v/>
      </c>
      <c r="K5820" s="92" t="str">
        <f t="shared" si="913"/>
        <v/>
      </c>
      <c r="L5820" s="92" t="str">
        <f t="shared" si="914"/>
        <v/>
      </c>
      <c r="M5820" s="95" t="str">
        <f>IF(A5820&lt;&gt;"",IF(MID(C5820,1,1)="c",SigmaEpsConcrete(I5820,$AN$30:$AN$33,$AR$30:$AR$33,$AS$26,$AS$27,$AS$28,$AQ$20,$AU$19),""),"")</f>
        <v/>
      </c>
      <c r="N5820" s="95" t="str">
        <f>IF(A5820&lt;&gt;"",IF(MID(C5820,1,1)="r",SigmaEpsReinf(J5820,$AS$42:$AS$43,$AS$41,$AS$39,$AS$40,$AQ$38),""),"")</f>
        <v/>
      </c>
      <c r="Q5820" s="92" t="str">
        <f t="shared" si="916"/>
        <v/>
      </c>
      <c r="R5820" s="92" t="str">
        <f t="shared" si="917"/>
        <v/>
      </c>
      <c r="U5820" s="5"/>
      <c r="V5820" s="5"/>
      <c r="W5820" s="94" t="str">
        <f t="shared" si="915"/>
        <v/>
      </c>
      <c r="X5820" s="94" t="str">
        <f t="shared" si="918"/>
        <v/>
      </c>
      <c r="Y5820" s="5"/>
      <c r="BK5820" s="8"/>
      <c r="BL5820" s="5"/>
      <c r="BM5820" s="5"/>
      <c r="BN5820" s="5"/>
      <c r="BO5820" s="5"/>
      <c r="BP5820" s="1"/>
      <c r="BQ5820" s="1"/>
      <c r="BR5820" s="1"/>
      <c r="BS5820" s="1"/>
      <c r="BT5820" s="1"/>
      <c r="BU5820" s="4"/>
      <c r="BV5820" s="1"/>
      <c r="BW5820" s="3"/>
      <c r="BX5820" s="4"/>
      <c r="BY5820" s="5"/>
      <c r="BZ5820" s="5"/>
      <c r="CA5820" s="5"/>
      <c r="CB5820" s="5"/>
      <c r="CC5820" s="5"/>
      <c r="CD5820" s="43"/>
    </row>
    <row r="5821" spans="1:82" x14ac:dyDescent="0.25">
      <c r="A5821" s="8"/>
      <c r="B5821" s="5"/>
      <c r="C5821" s="5"/>
      <c r="D5821" s="5"/>
      <c r="E5821" s="5"/>
      <c r="F5821" s="94" t="str">
        <f t="shared" si="909"/>
        <v/>
      </c>
      <c r="G5821" s="94" t="str">
        <f t="shared" si="910"/>
        <v/>
      </c>
      <c r="H5821" s="127" t="str">
        <f>IF(A5821&lt;&gt;"",IF(MID(C5821,1,1)="c",$AS$26,IF(MID(C5821,1,1)="r",$AS$41,IF(MID(C5821,1,1)="p",#REF!,#REF!))),"")</f>
        <v/>
      </c>
      <c r="I5821" s="92" t="str">
        <f t="shared" si="911"/>
        <v/>
      </c>
      <c r="J5821" s="92" t="str">
        <f t="shared" si="912"/>
        <v/>
      </c>
      <c r="K5821" s="92" t="str">
        <f t="shared" si="913"/>
        <v/>
      </c>
      <c r="L5821" s="92" t="str">
        <f t="shared" si="914"/>
        <v/>
      </c>
      <c r="M5821" s="95" t="str">
        <f>IF(A5821&lt;&gt;"",IF(MID(C5821,1,1)="c",SigmaEpsConcrete(I5821,$AN$30:$AN$33,$AR$30:$AR$33,$AS$26,$AS$27,$AS$28,$AQ$20,$AU$19),""),"")</f>
        <v/>
      </c>
      <c r="N5821" s="95" t="str">
        <f>IF(A5821&lt;&gt;"",IF(MID(C5821,1,1)="r",SigmaEpsReinf(J5821,$AS$42:$AS$43,$AS$41,$AS$39,$AS$40,$AQ$38),""),"")</f>
        <v/>
      </c>
      <c r="Q5821" s="92" t="str">
        <f t="shared" si="916"/>
        <v/>
      </c>
      <c r="R5821" s="92" t="str">
        <f t="shared" si="917"/>
        <v/>
      </c>
      <c r="U5821" s="5"/>
      <c r="V5821" s="5"/>
      <c r="W5821" s="94" t="str">
        <f t="shared" si="915"/>
        <v/>
      </c>
      <c r="X5821" s="94" t="str">
        <f t="shared" si="918"/>
        <v/>
      </c>
      <c r="Y5821" s="5"/>
      <c r="BK5821" s="8"/>
      <c r="BL5821" s="5"/>
      <c r="BM5821" s="5"/>
      <c r="BN5821" s="5"/>
      <c r="BO5821" s="5"/>
      <c r="BP5821" s="1"/>
      <c r="BQ5821" s="1"/>
      <c r="BR5821" s="1"/>
      <c r="BS5821" s="1"/>
      <c r="BT5821" s="1"/>
      <c r="BU5821" s="4"/>
      <c r="BV5821" s="1"/>
      <c r="BW5821" s="3"/>
      <c r="BX5821" s="4"/>
      <c r="BY5821" s="5"/>
      <c r="BZ5821" s="5"/>
      <c r="CA5821" s="5"/>
      <c r="CB5821" s="5"/>
      <c r="CC5821" s="5"/>
      <c r="CD5821" s="43"/>
    </row>
    <row r="5822" spans="1:82" x14ac:dyDescent="0.25">
      <c r="A5822" s="8"/>
      <c r="B5822" s="5"/>
      <c r="C5822" s="5"/>
      <c r="D5822" s="5"/>
      <c r="E5822" s="5"/>
      <c r="F5822" s="94" t="str">
        <f t="shared" si="909"/>
        <v/>
      </c>
      <c r="G5822" s="94" t="str">
        <f t="shared" si="910"/>
        <v/>
      </c>
      <c r="H5822" s="127" t="str">
        <f>IF(A5822&lt;&gt;"",IF(MID(C5822,1,1)="c",$AS$26,IF(MID(C5822,1,1)="r",$AS$41,IF(MID(C5822,1,1)="p",#REF!,#REF!))),"")</f>
        <v/>
      </c>
      <c r="I5822" s="92" t="str">
        <f t="shared" si="911"/>
        <v/>
      </c>
      <c r="J5822" s="92" t="str">
        <f t="shared" si="912"/>
        <v/>
      </c>
      <c r="K5822" s="92" t="str">
        <f t="shared" si="913"/>
        <v/>
      </c>
      <c r="L5822" s="92" t="str">
        <f t="shared" si="914"/>
        <v/>
      </c>
      <c r="M5822" s="95" t="str">
        <f>IF(A5822&lt;&gt;"",IF(MID(C5822,1,1)="c",SigmaEpsConcrete(I5822,$AN$30:$AN$33,$AR$30:$AR$33,$AS$26,$AS$27,$AS$28,$AQ$20,$AU$19),""),"")</f>
        <v/>
      </c>
      <c r="N5822" s="95" t="str">
        <f>IF(A5822&lt;&gt;"",IF(MID(C5822,1,1)="r",SigmaEpsReinf(J5822,$AS$42:$AS$43,$AS$41,$AS$39,$AS$40,$AQ$38),""),"")</f>
        <v/>
      </c>
      <c r="Q5822" s="92" t="str">
        <f t="shared" si="916"/>
        <v/>
      </c>
      <c r="R5822" s="92" t="str">
        <f t="shared" si="917"/>
        <v/>
      </c>
      <c r="U5822" s="5"/>
      <c r="V5822" s="5"/>
      <c r="W5822" s="94" t="str">
        <f t="shared" si="915"/>
        <v/>
      </c>
      <c r="X5822" s="94" t="str">
        <f t="shared" si="918"/>
        <v/>
      </c>
      <c r="Y5822" s="5"/>
      <c r="BK5822" s="8"/>
      <c r="BL5822" s="5"/>
      <c r="BM5822" s="5"/>
      <c r="BN5822" s="5"/>
      <c r="BO5822" s="5"/>
      <c r="BP5822" s="1"/>
      <c r="BQ5822" s="1"/>
      <c r="BR5822" s="1"/>
      <c r="BS5822" s="1"/>
      <c r="BT5822" s="1"/>
      <c r="BU5822" s="4"/>
      <c r="BV5822" s="1"/>
      <c r="BW5822" s="3"/>
      <c r="BX5822" s="4"/>
      <c r="BY5822" s="5"/>
      <c r="BZ5822" s="5"/>
      <c r="CA5822" s="5"/>
      <c r="CB5822" s="5"/>
      <c r="CC5822" s="5"/>
      <c r="CD5822" s="43"/>
    </row>
    <row r="5823" spans="1:82" x14ac:dyDescent="0.25">
      <c r="A5823" s="8"/>
      <c r="B5823" s="5"/>
      <c r="C5823" s="5"/>
      <c r="D5823" s="5"/>
      <c r="E5823" s="5"/>
      <c r="F5823" s="94" t="str">
        <f t="shared" si="909"/>
        <v/>
      </c>
      <c r="G5823" s="94" t="str">
        <f t="shared" si="910"/>
        <v/>
      </c>
      <c r="H5823" s="127" t="str">
        <f>IF(A5823&lt;&gt;"",IF(MID(C5823,1,1)="c",$AS$26,IF(MID(C5823,1,1)="r",$AS$41,IF(MID(C5823,1,1)="p",#REF!,#REF!))),"")</f>
        <v/>
      </c>
      <c r="I5823" s="92" t="str">
        <f t="shared" si="911"/>
        <v/>
      </c>
      <c r="J5823" s="92" t="str">
        <f t="shared" si="912"/>
        <v/>
      </c>
      <c r="K5823" s="92" t="str">
        <f t="shared" si="913"/>
        <v/>
      </c>
      <c r="L5823" s="92" t="str">
        <f t="shared" si="914"/>
        <v/>
      </c>
      <c r="M5823" s="95" t="str">
        <f>IF(A5823&lt;&gt;"",IF(MID(C5823,1,1)="c",SigmaEpsConcrete(I5823,$AN$30:$AN$33,$AR$30:$AR$33,$AS$26,$AS$27,$AS$28,$AQ$20,$AU$19),""),"")</f>
        <v/>
      </c>
      <c r="N5823" s="95" t="str">
        <f>IF(A5823&lt;&gt;"",IF(MID(C5823,1,1)="r",SigmaEpsReinf(J5823,$AS$42:$AS$43,$AS$41,$AS$39,$AS$40,$AQ$38),""),"")</f>
        <v/>
      </c>
      <c r="Q5823" s="92" t="str">
        <f t="shared" si="916"/>
        <v/>
      </c>
      <c r="R5823" s="92" t="str">
        <f t="shared" si="917"/>
        <v/>
      </c>
      <c r="U5823" s="5"/>
      <c r="V5823" s="5"/>
      <c r="W5823" s="94" t="str">
        <f t="shared" si="915"/>
        <v/>
      </c>
      <c r="X5823" s="94" t="str">
        <f t="shared" si="918"/>
        <v/>
      </c>
      <c r="Y5823" s="5"/>
      <c r="BK5823" s="8"/>
      <c r="BL5823" s="5"/>
      <c r="BM5823" s="5"/>
      <c r="BN5823" s="5"/>
      <c r="BO5823" s="5"/>
      <c r="BP5823" s="1"/>
      <c r="BQ5823" s="1"/>
      <c r="BR5823" s="1"/>
      <c r="BS5823" s="1"/>
      <c r="BT5823" s="1"/>
      <c r="BU5823" s="4"/>
      <c r="BV5823" s="1"/>
      <c r="BW5823" s="3"/>
      <c r="BX5823" s="4"/>
      <c r="BY5823" s="5"/>
      <c r="BZ5823" s="5"/>
      <c r="CA5823" s="5"/>
      <c r="CB5823" s="5"/>
      <c r="CC5823" s="5"/>
      <c r="CD5823" s="43"/>
    </row>
    <row r="5824" spans="1:82" x14ac:dyDescent="0.25">
      <c r="A5824" s="8"/>
      <c r="B5824" s="5"/>
      <c r="C5824" s="5"/>
      <c r="D5824" s="5"/>
      <c r="E5824" s="5"/>
      <c r="F5824" s="94" t="str">
        <f t="shared" si="909"/>
        <v/>
      </c>
      <c r="G5824" s="94" t="str">
        <f t="shared" si="910"/>
        <v/>
      </c>
      <c r="H5824" s="127" t="str">
        <f>IF(A5824&lt;&gt;"",IF(MID(C5824,1,1)="c",$AS$26,IF(MID(C5824,1,1)="r",$AS$41,IF(MID(C5824,1,1)="p",#REF!,#REF!))),"")</f>
        <v/>
      </c>
      <c r="I5824" s="92" t="str">
        <f t="shared" si="911"/>
        <v/>
      </c>
      <c r="J5824" s="92" t="str">
        <f t="shared" si="912"/>
        <v/>
      </c>
      <c r="K5824" s="92" t="str">
        <f t="shared" si="913"/>
        <v/>
      </c>
      <c r="L5824" s="92" t="str">
        <f t="shared" si="914"/>
        <v/>
      </c>
      <c r="M5824" s="95" t="str">
        <f>IF(A5824&lt;&gt;"",IF(MID(C5824,1,1)="c",SigmaEpsConcrete(I5824,$AN$30:$AN$33,$AR$30:$AR$33,$AS$26,$AS$27,$AS$28,$AQ$20,$AU$19),""),"")</f>
        <v/>
      </c>
      <c r="N5824" s="95" t="str">
        <f>IF(A5824&lt;&gt;"",IF(MID(C5824,1,1)="r",SigmaEpsReinf(J5824,$AS$42:$AS$43,$AS$41,$AS$39,$AS$40,$AQ$38),""),"")</f>
        <v/>
      </c>
      <c r="Q5824" s="92" t="str">
        <f t="shared" si="916"/>
        <v/>
      </c>
      <c r="R5824" s="92" t="str">
        <f t="shared" si="917"/>
        <v/>
      </c>
      <c r="U5824" s="5"/>
      <c r="V5824" s="5"/>
      <c r="W5824" s="94" t="str">
        <f t="shared" si="915"/>
        <v/>
      </c>
      <c r="X5824" s="94" t="str">
        <f t="shared" si="918"/>
        <v/>
      </c>
      <c r="Y5824" s="5"/>
      <c r="BK5824" s="8"/>
      <c r="BL5824" s="5"/>
      <c r="BM5824" s="5"/>
      <c r="BN5824" s="5"/>
      <c r="BO5824" s="5"/>
      <c r="BP5824" s="1"/>
      <c r="BQ5824" s="1"/>
      <c r="BR5824" s="1"/>
      <c r="BS5824" s="1"/>
      <c r="BT5824" s="1"/>
      <c r="BU5824" s="4"/>
      <c r="BV5824" s="1"/>
      <c r="BW5824" s="3"/>
      <c r="BX5824" s="4"/>
      <c r="BY5824" s="5"/>
      <c r="BZ5824" s="5"/>
      <c r="CA5824" s="5"/>
      <c r="CB5824" s="5"/>
      <c r="CC5824" s="5"/>
      <c r="CD5824" s="43"/>
    </row>
    <row r="5825" spans="1:82" x14ac:dyDescent="0.25">
      <c r="A5825" s="8"/>
      <c r="B5825" s="5"/>
      <c r="C5825" s="5"/>
      <c r="D5825" s="5"/>
      <c r="E5825" s="5"/>
      <c r="F5825" s="94" t="str">
        <f t="shared" si="909"/>
        <v/>
      </c>
      <c r="G5825" s="94" t="str">
        <f t="shared" si="910"/>
        <v/>
      </c>
      <c r="H5825" s="127" t="str">
        <f>IF(A5825&lt;&gt;"",IF(MID(C5825,1,1)="c",$AS$26,IF(MID(C5825,1,1)="r",$AS$41,IF(MID(C5825,1,1)="p",#REF!,#REF!))),"")</f>
        <v/>
      </c>
      <c r="I5825" s="92" t="str">
        <f t="shared" si="911"/>
        <v/>
      </c>
      <c r="J5825" s="92" t="str">
        <f t="shared" si="912"/>
        <v/>
      </c>
      <c r="K5825" s="92" t="str">
        <f t="shared" si="913"/>
        <v/>
      </c>
      <c r="L5825" s="92" t="str">
        <f t="shared" si="914"/>
        <v/>
      </c>
      <c r="M5825" s="95" t="str">
        <f>IF(A5825&lt;&gt;"",IF(MID(C5825,1,1)="c",SigmaEpsConcrete(I5825,$AN$30:$AN$33,$AR$30:$AR$33,$AS$26,$AS$27,$AS$28,$AQ$20,$AU$19),""),"")</f>
        <v/>
      </c>
      <c r="N5825" s="95" t="str">
        <f>IF(A5825&lt;&gt;"",IF(MID(C5825,1,1)="r",SigmaEpsReinf(J5825,$AS$42:$AS$43,$AS$41,$AS$39,$AS$40,$AQ$38),""),"")</f>
        <v/>
      </c>
      <c r="Q5825" s="92" t="str">
        <f t="shared" si="916"/>
        <v/>
      </c>
      <c r="R5825" s="92" t="str">
        <f t="shared" si="917"/>
        <v/>
      </c>
      <c r="U5825" s="5"/>
      <c r="V5825" s="5"/>
      <c r="W5825" s="94" t="str">
        <f t="shared" si="915"/>
        <v/>
      </c>
      <c r="X5825" s="94" t="str">
        <f t="shared" si="918"/>
        <v/>
      </c>
      <c r="Y5825" s="5"/>
      <c r="BK5825" s="8"/>
      <c r="BL5825" s="5"/>
      <c r="BM5825" s="5"/>
      <c r="BN5825" s="5"/>
      <c r="BO5825" s="5"/>
      <c r="BP5825" s="1"/>
      <c r="BQ5825" s="1"/>
      <c r="BR5825" s="1"/>
      <c r="BS5825" s="1"/>
      <c r="BT5825" s="1"/>
      <c r="BU5825" s="4"/>
      <c r="BV5825" s="1"/>
      <c r="BW5825" s="3"/>
      <c r="BX5825" s="4"/>
      <c r="BY5825" s="5"/>
      <c r="BZ5825" s="5"/>
      <c r="CA5825" s="5"/>
      <c r="CB5825" s="5"/>
      <c r="CC5825" s="5"/>
      <c r="CD5825" s="43"/>
    </row>
    <row r="5826" spans="1:82" x14ac:dyDescent="0.25">
      <c r="A5826" s="8"/>
      <c r="B5826" s="5"/>
      <c r="C5826" s="5"/>
      <c r="D5826" s="5"/>
      <c r="E5826" s="5"/>
      <c r="F5826" s="94" t="str">
        <f t="shared" si="909"/>
        <v/>
      </c>
      <c r="G5826" s="94" t="str">
        <f t="shared" si="910"/>
        <v/>
      </c>
      <c r="H5826" s="127" t="str">
        <f>IF(A5826&lt;&gt;"",IF(MID(C5826,1,1)="c",$AS$26,IF(MID(C5826,1,1)="r",$AS$41,IF(MID(C5826,1,1)="p",#REF!,#REF!))),"")</f>
        <v/>
      </c>
      <c r="I5826" s="92" t="str">
        <f t="shared" si="911"/>
        <v/>
      </c>
      <c r="J5826" s="92" t="str">
        <f t="shared" si="912"/>
        <v/>
      </c>
      <c r="K5826" s="92" t="str">
        <f t="shared" si="913"/>
        <v/>
      </c>
      <c r="L5826" s="92" t="str">
        <f t="shared" si="914"/>
        <v/>
      </c>
      <c r="M5826" s="95" t="str">
        <f>IF(A5826&lt;&gt;"",IF(MID(C5826,1,1)="c",SigmaEpsConcrete(I5826,$AN$30:$AN$33,$AR$30:$AR$33,$AS$26,$AS$27,$AS$28,$AQ$20,$AU$19),""),"")</f>
        <v/>
      </c>
      <c r="N5826" s="95" t="str">
        <f>IF(A5826&lt;&gt;"",IF(MID(C5826,1,1)="r",SigmaEpsReinf(J5826,$AS$42:$AS$43,$AS$41,$AS$39,$AS$40,$AQ$38),""),"")</f>
        <v/>
      </c>
      <c r="Q5826" s="92" t="str">
        <f t="shared" si="916"/>
        <v/>
      </c>
      <c r="R5826" s="92" t="str">
        <f t="shared" si="917"/>
        <v/>
      </c>
      <c r="U5826" s="5"/>
      <c r="V5826" s="5"/>
      <c r="W5826" s="94" t="str">
        <f t="shared" si="915"/>
        <v/>
      </c>
      <c r="X5826" s="94" t="str">
        <f t="shared" si="918"/>
        <v/>
      </c>
      <c r="Y5826" s="5"/>
      <c r="BK5826" s="8"/>
      <c r="BL5826" s="5"/>
      <c r="BM5826" s="5"/>
      <c r="BN5826" s="5"/>
      <c r="BO5826" s="5"/>
      <c r="BP5826" s="1"/>
      <c r="BQ5826" s="1"/>
      <c r="BR5826" s="1"/>
      <c r="BS5826" s="1"/>
      <c r="BT5826" s="1"/>
      <c r="BU5826" s="4"/>
      <c r="BV5826" s="1"/>
      <c r="BW5826" s="3"/>
      <c r="BX5826" s="4"/>
      <c r="BY5826" s="5"/>
      <c r="BZ5826" s="5"/>
      <c r="CA5826" s="5"/>
      <c r="CB5826" s="5"/>
      <c r="CC5826" s="5"/>
      <c r="CD5826" s="43"/>
    </row>
    <row r="5827" spans="1:82" x14ac:dyDescent="0.25">
      <c r="A5827" s="8"/>
      <c r="B5827" s="5"/>
      <c r="C5827" s="5"/>
      <c r="D5827" s="5"/>
      <c r="E5827" s="5"/>
      <c r="F5827" s="94" t="str">
        <f t="shared" si="909"/>
        <v/>
      </c>
      <c r="G5827" s="94" t="str">
        <f t="shared" si="910"/>
        <v/>
      </c>
      <c r="H5827" s="127" t="str">
        <f>IF(A5827&lt;&gt;"",IF(MID(C5827,1,1)="c",$AS$26,IF(MID(C5827,1,1)="r",$AS$41,IF(MID(C5827,1,1)="p",#REF!,#REF!))),"")</f>
        <v/>
      </c>
      <c r="I5827" s="92" t="str">
        <f t="shared" si="911"/>
        <v/>
      </c>
      <c r="J5827" s="92" t="str">
        <f t="shared" si="912"/>
        <v/>
      </c>
      <c r="K5827" s="92" t="str">
        <f t="shared" si="913"/>
        <v/>
      </c>
      <c r="L5827" s="92" t="str">
        <f t="shared" si="914"/>
        <v/>
      </c>
      <c r="M5827" s="95" t="str">
        <f>IF(A5827&lt;&gt;"",IF(MID(C5827,1,1)="c",SigmaEpsConcrete(I5827,$AN$30:$AN$33,$AR$30:$AR$33,$AS$26,$AS$27,$AS$28,$AQ$20,$AU$19),""),"")</f>
        <v/>
      </c>
      <c r="N5827" s="95" t="str">
        <f>IF(A5827&lt;&gt;"",IF(MID(C5827,1,1)="r",SigmaEpsReinf(J5827,$AS$42:$AS$43,$AS$41,$AS$39,$AS$40,$AQ$38),""),"")</f>
        <v/>
      </c>
      <c r="Q5827" s="92" t="str">
        <f t="shared" si="916"/>
        <v/>
      </c>
      <c r="R5827" s="92" t="str">
        <f t="shared" si="917"/>
        <v/>
      </c>
      <c r="U5827" s="5"/>
      <c r="V5827" s="5"/>
      <c r="W5827" s="94" t="str">
        <f t="shared" si="915"/>
        <v/>
      </c>
      <c r="X5827" s="94" t="str">
        <f t="shared" si="918"/>
        <v/>
      </c>
      <c r="Y5827" s="5"/>
      <c r="BK5827" s="8"/>
      <c r="BL5827" s="5"/>
      <c r="BM5827" s="5"/>
      <c r="BN5827" s="5"/>
      <c r="BO5827" s="5"/>
      <c r="BP5827" s="1"/>
      <c r="BQ5827" s="1"/>
      <c r="BR5827" s="1"/>
      <c r="BS5827" s="1"/>
      <c r="BT5827" s="1"/>
      <c r="BU5827" s="4"/>
      <c r="BV5827" s="1"/>
      <c r="BW5827" s="3"/>
      <c r="BX5827" s="4"/>
      <c r="BY5827" s="5"/>
      <c r="BZ5827" s="5"/>
      <c r="CA5827" s="5"/>
      <c r="CB5827" s="5"/>
      <c r="CC5827" s="5"/>
      <c r="CD5827" s="43"/>
    </row>
    <row r="5828" spans="1:82" x14ac:dyDescent="0.25">
      <c r="A5828" s="8"/>
      <c r="B5828" s="5"/>
      <c r="C5828" s="5"/>
      <c r="D5828" s="5"/>
      <c r="E5828" s="5"/>
      <c r="F5828" s="94" t="str">
        <f t="shared" si="909"/>
        <v/>
      </c>
      <c r="G5828" s="94" t="str">
        <f t="shared" si="910"/>
        <v/>
      </c>
      <c r="H5828" s="127" t="str">
        <f>IF(A5828&lt;&gt;"",IF(MID(C5828,1,1)="c",$AS$26,IF(MID(C5828,1,1)="r",$AS$41,IF(MID(C5828,1,1)="p",#REF!,#REF!))),"")</f>
        <v/>
      </c>
      <c r="I5828" s="92" t="str">
        <f t="shared" si="911"/>
        <v/>
      </c>
      <c r="J5828" s="92" t="str">
        <f t="shared" si="912"/>
        <v/>
      </c>
      <c r="K5828" s="92" t="str">
        <f t="shared" si="913"/>
        <v/>
      </c>
      <c r="L5828" s="92" t="str">
        <f t="shared" si="914"/>
        <v/>
      </c>
      <c r="M5828" s="95" t="str">
        <f>IF(A5828&lt;&gt;"",IF(MID(C5828,1,1)="c",SigmaEpsConcrete(I5828,$AN$30:$AN$33,$AR$30:$AR$33,$AS$26,$AS$27,$AS$28,$AQ$20,$AU$19),""),"")</f>
        <v/>
      </c>
      <c r="N5828" s="95" t="str">
        <f>IF(A5828&lt;&gt;"",IF(MID(C5828,1,1)="r",SigmaEpsReinf(J5828,$AS$42:$AS$43,$AS$41,$AS$39,$AS$40,$AQ$38),""),"")</f>
        <v/>
      </c>
      <c r="Q5828" s="92" t="str">
        <f t="shared" si="916"/>
        <v/>
      </c>
      <c r="R5828" s="92" t="str">
        <f t="shared" si="917"/>
        <v/>
      </c>
      <c r="U5828" s="5"/>
      <c r="V5828" s="5"/>
      <c r="W5828" s="94" t="str">
        <f t="shared" si="915"/>
        <v/>
      </c>
      <c r="X5828" s="94" t="str">
        <f t="shared" si="918"/>
        <v/>
      </c>
      <c r="Y5828" s="5"/>
      <c r="BK5828" s="8"/>
      <c r="BL5828" s="5"/>
      <c r="BM5828" s="5"/>
      <c r="BN5828" s="5"/>
      <c r="BO5828" s="5"/>
      <c r="BP5828" s="1"/>
      <c r="BQ5828" s="1"/>
      <c r="BR5828" s="1"/>
      <c r="BS5828" s="1"/>
      <c r="BT5828" s="1"/>
      <c r="BU5828" s="4"/>
      <c r="BV5828" s="1"/>
      <c r="BW5828" s="3"/>
      <c r="BX5828" s="4"/>
      <c r="BY5828" s="5"/>
      <c r="BZ5828" s="5"/>
      <c r="CA5828" s="5"/>
      <c r="CB5828" s="5"/>
      <c r="CC5828" s="5"/>
      <c r="CD5828" s="43"/>
    </row>
    <row r="5829" spans="1:82" x14ac:dyDescent="0.25">
      <c r="A5829" s="8"/>
      <c r="B5829" s="5"/>
      <c r="C5829" s="5"/>
      <c r="D5829" s="5"/>
      <c r="E5829" s="5"/>
      <c r="F5829" s="94" t="str">
        <f t="shared" si="909"/>
        <v/>
      </c>
      <c r="G5829" s="94" t="str">
        <f t="shared" si="910"/>
        <v/>
      </c>
      <c r="H5829" s="127" t="str">
        <f>IF(A5829&lt;&gt;"",IF(MID(C5829,1,1)="c",$AS$26,IF(MID(C5829,1,1)="r",$AS$41,IF(MID(C5829,1,1)="p",#REF!,#REF!))),"")</f>
        <v/>
      </c>
      <c r="I5829" s="92" t="str">
        <f t="shared" si="911"/>
        <v/>
      </c>
      <c r="J5829" s="92" t="str">
        <f t="shared" si="912"/>
        <v/>
      </c>
      <c r="K5829" s="92" t="str">
        <f t="shared" si="913"/>
        <v/>
      </c>
      <c r="L5829" s="92" t="str">
        <f t="shared" si="914"/>
        <v/>
      </c>
      <c r="M5829" s="95" t="str">
        <f>IF(A5829&lt;&gt;"",IF(MID(C5829,1,1)="c",SigmaEpsConcrete(I5829,$AN$30:$AN$33,$AR$30:$AR$33,$AS$26,$AS$27,$AS$28,$AQ$20,$AU$19),""),"")</f>
        <v/>
      </c>
      <c r="N5829" s="95" t="str">
        <f>IF(A5829&lt;&gt;"",IF(MID(C5829,1,1)="r",SigmaEpsReinf(J5829,$AS$42:$AS$43,$AS$41,$AS$39,$AS$40,$AQ$38),""),"")</f>
        <v/>
      </c>
      <c r="Q5829" s="92" t="str">
        <f t="shared" si="916"/>
        <v/>
      </c>
      <c r="R5829" s="92" t="str">
        <f t="shared" si="917"/>
        <v/>
      </c>
      <c r="U5829" s="5"/>
      <c r="V5829" s="5"/>
      <c r="W5829" s="94" t="str">
        <f t="shared" si="915"/>
        <v/>
      </c>
      <c r="X5829" s="94" t="str">
        <f t="shared" si="918"/>
        <v/>
      </c>
      <c r="Y5829" s="5"/>
      <c r="BK5829" s="8"/>
      <c r="BL5829" s="5"/>
      <c r="BM5829" s="5"/>
      <c r="BN5829" s="5"/>
      <c r="BO5829" s="5"/>
      <c r="BP5829" s="1"/>
      <c r="BQ5829" s="1"/>
      <c r="BR5829" s="1"/>
      <c r="BS5829" s="1"/>
      <c r="BT5829" s="1"/>
      <c r="BU5829" s="4"/>
      <c r="BV5829" s="1"/>
      <c r="BW5829" s="3"/>
      <c r="BX5829" s="4"/>
      <c r="BY5829" s="5"/>
      <c r="BZ5829" s="5"/>
      <c r="CA5829" s="5"/>
      <c r="CB5829" s="5"/>
      <c r="CC5829" s="5"/>
      <c r="CD5829" s="43"/>
    </row>
    <row r="5830" spans="1:82" x14ac:dyDescent="0.25">
      <c r="A5830" s="8"/>
      <c r="B5830" s="5"/>
      <c r="C5830" s="5"/>
      <c r="D5830" s="5"/>
      <c r="E5830" s="5"/>
      <c r="F5830" s="94" t="str">
        <f t="shared" si="909"/>
        <v/>
      </c>
      <c r="G5830" s="94" t="str">
        <f t="shared" si="910"/>
        <v/>
      </c>
      <c r="H5830" s="127" t="str">
        <f>IF(A5830&lt;&gt;"",IF(MID(C5830,1,1)="c",$AS$26,IF(MID(C5830,1,1)="r",$AS$41,IF(MID(C5830,1,1)="p",#REF!,#REF!))),"")</f>
        <v/>
      </c>
      <c r="I5830" s="92" t="str">
        <f t="shared" si="911"/>
        <v/>
      </c>
      <c r="J5830" s="92" t="str">
        <f t="shared" si="912"/>
        <v/>
      </c>
      <c r="K5830" s="92" t="str">
        <f t="shared" si="913"/>
        <v/>
      </c>
      <c r="L5830" s="92" t="str">
        <f t="shared" si="914"/>
        <v/>
      </c>
      <c r="M5830" s="95" t="str">
        <f>IF(A5830&lt;&gt;"",IF(MID(C5830,1,1)="c",SigmaEpsConcrete(I5830,$AN$30:$AN$33,$AR$30:$AR$33,$AS$26,$AS$27,$AS$28,$AQ$20,$AU$19),""),"")</f>
        <v/>
      </c>
      <c r="N5830" s="95" t="str">
        <f>IF(A5830&lt;&gt;"",IF(MID(C5830,1,1)="r",SigmaEpsReinf(J5830,$AS$42:$AS$43,$AS$41,$AS$39,$AS$40,$AQ$38),""),"")</f>
        <v/>
      </c>
      <c r="Q5830" s="92" t="str">
        <f t="shared" si="916"/>
        <v/>
      </c>
      <c r="R5830" s="92" t="str">
        <f t="shared" si="917"/>
        <v/>
      </c>
      <c r="U5830" s="5"/>
      <c r="V5830" s="5"/>
      <c r="W5830" s="94" t="str">
        <f t="shared" si="915"/>
        <v/>
      </c>
      <c r="X5830" s="94" t="str">
        <f t="shared" si="918"/>
        <v/>
      </c>
      <c r="Y5830" s="5"/>
      <c r="BK5830" s="8"/>
      <c r="BL5830" s="5"/>
      <c r="BM5830" s="5"/>
      <c r="BN5830" s="5"/>
      <c r="BO5830" s="5"/>
      <c r="BP5830" s="1"/>
      <c r="BQ5830" s="1"/>
      <c r="BR5830" s="1"/>
      <c r="BS5830" s="1"/>
      <c r="BT5830" s="1"/>
      <c r="BU5830" s="4"/>
      <c r="BV5830" s="1"/>
      <c r="BW5830" s="3"/>
      <c r="BX5830" s="4"/>
      <c r="BY5830" s="5"/>
      <c r="BZ5830" s="5"/>
      <c r="CA5830" s="5"/>
      <c r="CB5830" s="5"/>
      <c r="CC5830" s="5"/>
      <c r="CD5830" s="43"/>
    </row>
    <row r="5831" spans="1:82" x14ac:dyDescent="0.25">
      <c r="A5831" s="8"/>
      <c r="B5831" s="5"/>
      <c r="C5831" s="5"/>
      <c r="D5831" s="5"/>
      <c r="E5831" s="5"/>
      <c r="F5831" s="94" t="str">
        <f t="shared" si="909"/>
        <v/>
      </c>
      <c r="G5831" s="94" t="str">
        <f t="shared" si="910"/>
        <v/>
      </c>
      <c r="H5831" s="127" t="str">
        <f>IF(A5831&lt;&gt;"",IF(MID(C5831,1,1)="c",$AS$26,IF(MID(C5831,1,1)="r",$AS$41,IF(MID(C5831,1,1)="p",#REF!,#REF!))),"")</f>
        <v/>
      </c>
      <c r="I5831" s="92" t="str">
        <f t="shared" si="911"/>
        <v/>
      </c>
      <c r="J5831" s="92" t="str">
        <f t="shared" si="912"/>
        <v/>
      </c>
      <c r="K5831" s="92" t="str">
        <f t="shared" si="913"/>
        <v/>
      </c>
      <c r="L5831" s="92" t="str">
        <f t="shared" si="914"/>
        <v/>
      </c>
      <c r="M5831" s="95" t="str">
        <f>IF(A5831&lt;&gt;"",IF(MID(C5831,1,1)="c",SigmaEpsConcrete(I5831,$AN$30:$AN$33,$AR$30:$AR$33,$AS$26,$AS$27,$AS$28,$AQ$20,$AU$19),""),"")</f>
        <v/>
      </c>
      <c r="N5831" s="95" t="str">
        <f>IF(A5831&lt;&gt;"",IF(MID(C5831,1,1)="r",SigmaEpsReinf(J5831,$AS$42:$AS$43,$AS$41,$AS$39,$AS$40,$AQ$38),""),"")</f>
        <v/>
      </c>
      <c r="Q5831" s="92" t="str">
        <f t="shared" si="916"/>
        <v/>
      </c>
      <c r="R5831" s="92" t="str">
        <f t="shared" si="917"/>
        <v/>
      </c>
      <c r="U5831" s="5"/>
      <c r="V5831" s="5"/>
      <c r="W5831" s="94" t="str">
        <f t="shared" si="915"/>
        <v/>
      </c>
      <c r="X5831" s="94" t="str">
        <f t="shared" si="918"/>
        <v/>
      </c>
      <c r="Y5831" s="5"/>
      <c r="BK5831" s="8"/>
      <c r="BL5831" s="5"/>
      <c r="BM5831" s="5"/>
      <c r="BN5831" s="5"/>
      <c r="BO5831" s="5"/>
      <c r="BP5831" s="1"/>
      <c r="BQ5831" s="1"/>
      <c r="BR5831" s="1"/>
      <c r="BS5831" s="1"/>
      <c r="BT5831" s="1"/>
      <c r="BU5831" s="4"/>
      <c r="BV5831" s="1"/>
      <c r="BW5831" s="3"/>
      <c r="BX5831" s="4"/>
      <c r="BY5831" s="5"/>
      <c r="BZ5831" s="5"/>
      <c r="CA5831" s="5"/>
      <c r="CB5831" s="5"/>
      <c r="CC5831" s="5"/>
      <c r="CD5831" s="43"/>
    </row>
    <row r="5832" spans="1:82" x14ac:dyDescent="0.25">
      <c r="A5832" s="8"/>
      <c r="B5832" s="5"/>
      <c r="C5832" s="5"/>
      <c r="D5832" s="5"/>
      <c r="E5832" s="5"/>
      <c r="F5832" s="94" t="str">
        <f t="shared" si="909"/>
        <v/>
      </c>
      <c r="G5832" s="94" t="str">
        <f t="shared" si="910"/>
        <v/>
      </c>
      <c r="H5832" s="127" t="str">
        <f>IF(A5832&lt;&gt;"",IF(MID(C5832,1,1)="c",$AS$26,IF(MID(C5832,1,1)="r",$AS$41,IF(MID(C5832,1,1)="p",#REF!,#REF!))),"")</f>
        <v/>
      </c>
      <c r="I5832" s="92" t="str">
        <f t="shared" si="911"/>
        <v/>
      </c>
      <c r="J5832" s="92" t="str">
        <f t="shared" si="912"/>
        <v/>
      </c>
      <c r="K5832" s="92" t="str">
        <f t="shared" si="913"/>
        <v/>
      </c>
      <c r="L5832" s="92" t="str">
        <f t="shared" si="914"/>
        <v/>
      </c>
      <c r="M5832" s="95" t="str">
        <f>IF(A5832&lt;&gt;"",IF(MID(C5832,1,1)="c",SigmaEpsConcrete(I5832,$AN$30:$AN$33,$AR$30:$AR$33,$AS$26,$AS$27,$AS$28,$AQ$20,$AU$19),""),"")</f>
        <v/>
      </c>
      <c r="N5832" s="95" t="str">
        <f>IF(A5832&lt;&gt;"",IF(MID(C5832,1,1)="r",SigmaEpsReinf(J5832,$AS$42:$AS$43,$AS$41,$AS$39,$AS$40,$AQ$38),""),"")</f>
        <v/>
      </c>
      <c r="Q5832" s="92" t="str">
        <f t="shared" si="916"/>
        <v/>
      </c>
      <c r="R5832" s="92" t="str">
        <f t="shared" si="917"/>
        <v/>
      </c>
      <c r="U5832" s="5"/>
      <c r="V5832" s="5"/>
      <c r="W5832" s="94" t="str">
        <f t="shared" si="915"/>
        <v/>
      </c>
      <c r="X5832" s="94" t="str">
        <f t="shared" si="918"/>
        <v/>
      </c>
      <c r="Y5832" s="5"/>
      <c r="BK5832" s="8"/>
      <c r="BL5832" s="5"/>
      <c r="BM5832" s="5"/>
      <c r="BN5832" s="5"/>
      <c r="BO5832" s="5"/>
      <c r="BP5832" s="1"/>
      <c r="BQ5832" s="1"/>
      <c r="BR5832" s="1"/>
      <c r="BS5832" s="1"/>
      <c r="BT5832" s="1"/>
      <c r="BU5832" s="4"/>
      <c r="BV5832" s="1"/>
      <c r="BW5832" s="3"/>
      <c r="BX5832" s="4"/>
      <c r="BY5832" s="5"/>
      <c r="BZ5832" s="5"/>
      <c r="CA5832" s="5"/>
      <c r="CB5832" s="5"/>
      <c r="CC5832" s="5"/>
      <c r="CD5832" s="43"/>
    </row>
    <row r="5833" spans="1:82" x14ac:dyDescent="0.25">
      <c r="A5833" s="8"/>
      <c r="B5833" s="5"/>
      <c r="C5833" s="5"/>
      <c r="D5833" s="5"/>
      <c r="E5833" s="5"/>
      <c r="F5833" s="94" t="str">
        <f t="shared" si="909"/>
        <v/>
      </c>
      <c r="G5833" s="94" t="str">
        <f t="shared" si="910"/>
        <v/>
      </c>
      <c r="H5833" s="127" t="str">
        <f>IF(A5833&lt;&gt;"",IF(MID(C5833,1,1)="c",$AS$26,IF(MID(C5833,1,1)="r",$AS$41,IF(MID(C5833,1,1)="p",#REF!,#REF!))),"")</f>
        <v/>
      </c>
      <c r="I5833" s="92" t="str">
        <f t="shared" si="911"/>
        <v/>
      </c>
      <c r="J5833" s="92" t="str">
        <f t="shared" si="912"/>
        <v/>
      </c>
      <c r="K5833" s="92" t="str">
        <f t="shared" si="913"/>
        <v/>
      </c>
      <c r="L5833" s="92" t="str">
        <f t="shared" si="914"/>
        <v/>
      </c>
      <c r="M5833" s="95" t="str">
        <f>IF(A5833&lt;&gt;"",IF(MID(C5833,1,1)="c",SigmaEpsConcrete(I5833,$AN$30:$AN$33,$AR$30:$AR$33,$AS$26,$AS$27,$AS$28,$AQ$20,$AU$19),""),"")</f>
        <v/>
      </c>
      <c r="N5833" s="95" t="str">
        <f>IF(A5833&lt;&gt;"",IF(MID(C5833,1,1)="r",SigmaEpsReinf(J5833,$AS$42:$AS$43,$AS$41,$AS$39,$AS$40,$AQ$38),""),"")</f>
        <v/>
      </c>
      <c r="Q5833" s="92" t="str">
        <f t="shared" si="916"/>
        <v/>
      </c>
      <c r="R5833" s="92" t="str">
        <f t="shared" si="917"/>
        <v/>
      </c>
      <c r="U5833" s="5"/>
      <c r="V5833" s="5"/>
      <c r="W5833" s="94" t="str">
        <f t="shared" si="915"/>
        <v/>
      </c>
      <c r="X5833" s="94" t="str">
        <f t="shared" si="918"/>
        <v/>
      </c>
      <c r="Y5833" s="5"/>
      <c r="BK5833" s="8"/>
      <c r="BL5833" s="5"/>
      <c r="BM5833" s="5"/>
      <c r="BN5833" s="5"/>
      <c r="BO5833" s="5"/>
      <c r="BP5833" s="1"/>
      <c r="BQ5833" s="1"/>
      <c r="BR5833" s="1"/>
      <c r="BS5833" s="1"/>
      <c r="BT5833" s="1"/>
      <c r="BU5833" s="4"/>
      <c r="BV5833" s="1"/>
      <c r="BW5833" s="3"/>
      <c r="BX5833" s="4"/>
      <c r="BY5833" s="5"/>
      <c r="BZ5833" s="5"/>
      <c r="CA5833" s="5"/>
      <c r="CB5833" s="5"/>
      <c r="CC5833" s="5"/>
      <c r="CD5833" s="43"/>
    </row>
    <row r="5834" spans="1:82" x14ac:dyDescent="0.25">
      <c r="A5834" s="8"/>
      <c r="B5834" s="5"/>
      <c r="C5834" s="5"/>
      <c r="D5834" s="5"/>
      <c r="E5834" s="5"/>
      <c r="F5834" s="94" t="str">
        <f t="shared" ref="F5834:F5897" si="919">IF(A5834&lt;&gt;"",(D5834-$AU$86)/10,"")</f>
        <v/>
      </c>
      <c r="G5834" s="94" t="str">
        <f t="shared" ref="G5834:G5897" si="920">IF(A5834&lt;&gt;"",(E5834-$AU$87)/10,"")</f>
        <v/>
      </c>
      <c r="H5834" s="127" t="str">
        <f>IF(A5834&lt;&gt;"",IF(MID(C5834,1,1)="c",$AS$26,IF(MID(C5834,1,1)="r",$AS$41,IF(MID(C5834,1,1)="p",#REF!,#REF!))),"")</f>
        <v/>
      </c>
      <c r="I5834" s="92" t="str">
        <f t="shared" ref="I5834:I5897" si="921">IF($A5834&lt;&gt;"",IF(MID($C5834,1,1)="c",$Y$3+$Y$4*$F5834+$Y$5*$G5834+$BR$43,""),"")</f>
        <v/>
      </c>
      <c r="J5834" s="92" t="str">
        <f t="shared" ref="J5834:J5897" si="922">IF($A5834&lt;&gt;"",IF(MID($C5834,1,1)="r",$Y$3+$Y$4*$F5834+$Y$5*$G5834+$BR$43,""),"")</f>
        <v/>
      </c>
      <c r="K5834" s="92" t="str">
        <f t="shared" ref="K5834:K5897" si="923">IF($A5834&lt;&gt;"",IF(MID($C5834,1,1)="u",$Y$3+$Y$4*$F5834+$Y$5*$G5834+$BR$43,""),"")</f>
        <v/>
      </c>
      <c r="L5834" s="92" t="str">
        <f t="shared" ref="L5834:L5897" si="924">IF($A5834&lt;&gt;"",IF(MID($C5834,1,1)="p",$Y$3+$Y$4*$F5834+$Y$5*$G5834+$BR$43,""),"")</f>
        <v/>
      </c>
      <c r="M5834" s="95" t="str">
        <f>IF(A5834&lt;&gt;"",IF(MID(C5834,1,1)="c",SigmaEpsConcrete(I5834,$AN$30:$AN$33,$AR$30:$AR$33,$AS$26,$AS$27,$AS$28,$AQ$20,$AU$19),""),"")</f>
        <v/>
      </c>
      <c r="N5834" s="95" t="str">
        <f>IF(A5834&lt;&gt;"",IF(MID(C5834,1,1)="r",SigmaEpsReinf(J5834,$AS$42:$AS$43,$AS$41,$AS$39,$AS$40,$AQ$38),""),"")</f>
        <v/>
      </c>
      <c r="Q5834" s="92" t="str">
        <f t="shared" si="916"/>
        <v/>
      </c>
      <c r="R5834" s="92" t="str">
        <f t="shared" si="917"/>
        <v/>
      </c>
      <c r="U5834" s="5"/>
      <c r="V5834" s="5"/>
      <c r="W5834" s="94" t="str">
        <f t="shared" ref="W5834:W5897" si="925">IF(A5834&lt;&gt;"",F5834-$AU$105,"")</f>
        <v/>
      </c>
      <c r="X5834" s="94" t="str">
        <f t="shared" si="918"/>
        <v/>
      </c>
      <c r="Y5834" s="5"/>
      <c r="BK5834" s="8"/>
      <c r="BL5834" s="5"/>
      <c r="BM5834" s="5"/>
      <c r="BN5834" s="5"/>
      <c r="BO5834" s="5"/>
      <c r="BP5834" s="1"/>
      <c r="BQ5834" s="1"/>
      <c r="BR5834" s="1"/>
      <c r="BS5834" s="1"/>
      <c r="BT5834" s="1"/>
      <c r="BU5834" s="4"/>
      <c r="BV5834" s="1"/>
      <c r="BW5834" s="3"/>
      <c r="BX5834" s="4"/>
      <c r="BY5834" s="5"/>
      <c r="BZ5834" s="5"/>
      <c r="CA5834" s="5"/>
      <c r="CB5834" s="5"/>
      <c r="CC5834" s="5"/>
      <c r="CD5834" s="43"/>
    </row>
    <row r="5835" spans="1:82" x14ac:dyDescent="0.25">
      <c r="A5835" s="8"/>
      <c r="B5835" s="5"/>
      <c r="C5835" s="5"/>
      <c r="D5835" s="5"/>
      <c r="E5835" s="5"/>
      <c r="F5835" s="94" t="str">
        <f t="shared" si="919"/>
        <v/>
      </c>
      <c r="G5835" s="94" t="str">
        <f t="shared" si="920"/>
        <v/>
      </c>
      <c r="H5835" s="127" t="str">
        <f>IF(A5835&lt;&gt;"",IF(MID(C5835,1,1)="c",$AS$26,IF(MID(C5835,1,1)="r",$AS$41,IF(MID(C5835,1,1)="p",#REF!,#REF!))),"")</f>
        <v/>
      </c>
      <c r="I5835" s="92" t="str">
        <f t="shared" si="921"/>
        <v/>
      </c>
      <c r="J5835" s="92" t="str">
        <f t="shared" si="922"/>
        <v/>
      </c>
      <c r="K5835" s="92" t="str">
        <f t="shared" si="923"/>
        <v/>
      </c>
      <c r="L5835" s="92" t="str">
        <f t="shared" si="924"/>
        <v/>
      </c>
      <c r="M5835" s="95" t="str">
        <f>IF(A5835&lt;&gt;"",IF(MID(C5835,1,1)="c",SigmaEpsConcrete(I5835,$AN$30:$AN$33,$AR$30:$AR$33,$AS$26,$AS$27,$AS$28,$AQ$20,$AU$19),""),"")</f>
        <v/>
      </c>
      <c r="N5835" s="95" t="str">
        <f>IF(A5835&lt;&gt;"",IF(MID(C5835,1,1)="r",SigmaEpsReinf(J5835,$AS$42:$AS$43,$AS$41,$AS$39,$AS$40,$AQ$38),""),"")</f>
        <v/>
      </c>
      <c r="Q5835" s="92" t="str">
        <f t="shared" ref="Q5835:Q5898" si="926">IF(A5835&lt;&gt;"",IF(MID(C5835,1,1)="c",IF(ISERROR(M5835/I5835),"",M5835/I5835),""),"")</f>
        <v/>
      </c>
      <c r="R5835" s="92" t="str">
        <f t="shared" ref="R5835:R5898" si="927">IF(A5835&lt;&gt;"",IF(MID(C5835,1,1)="r",IF(ISERROR(N5835/J5835),"",N5835/J5835),""),"")</f>
        <v/>
      </c>
      <c r="U5835" s="5"/>
      <c r="V5835" s="5"/>
      <c r="W5835" s="94" t="str">
        <f t="shared" si="925"/>
        <v/>
      </c>
      <c r="X5835" s="94" t="str">
        <f t="shared" ref="X5835:X5898" si="928">IF(B5835&lt;&gt;"",G5835-$AU$106,"")</f>
        <v/>
      </c>
      <c r="Y5835" s="5"/>
      <c r="BK5835" s="8"/>
      <c r="BL5835" s="5"/>
      <c r="BM5835" s="5"/>
      <c r="BN5835" s="5"/>
      <c r="BO5835" s="5"/>
      <c r="BP5835" s="1"/>
      <c r="BQ5835" s="1"/>
      <c r="BR5835" s="1"/>
      <c r="BS5835" s="1"/>
      <c r="BT5835" s="1"/>
      <c r="BU5835" s="4"/>
      <c r="BV5835" s="1"/>
      <c r="BW5835" s="3"/>
      <c r="BX5835" s="4"/>
      <c r="BY5835" s="5"/>
      <c r="BZ5835" s="5"/>
      <c r="CA5835" s="5"/>
      <c r="CB5835" s="5"/>
      <c r="CC5835" s="5"/>
      <c r="CD5835" s="43"/>
    </row>
    <row r="5836" spans="1:82" x14ac:dyDescent="0.25">
      <c r="A5836" s="8"/>
      <c r="B5836" s="5"/>
      <c r="C5836" s="5"/>
      <c r="D5836" s="5"/>
      <c r="E5836" s="5"/>
      <c r="F5836" s="94" t="str">
        <f t="shared" si="919"/>
        <v/>
      </c>
      <c r="G5836" s="94" t="str">
        <f t="shared" si="920"/>
        <v/>
      </c>
      <c r="H5836" s="127" t="str">
        <f>IF(A5836&lt;&gt;"",IF(MID(C5836,1,1)="c",$AS$26,IF(MID(C5836,1,1)="r",$AS$41,IF(MID(C5836,1,1)="p",#REF!,#REF!))),"")</f>
        <v/>
      </c>
      <c r="I5836" s="92" t="str">
        <f t="shared" si="921"/>
        <v/>
      </c>
      <c r="J5836" s="92" t="str">
        <f t="shared" si="922"/>
        <v/>
      </c>
      <c r="K5836" s="92" t="str">
        <f t="shared" si="923"/>
        <v/>
      </c>
      <c r="L5836" s="92" t="str">
        <f t="shared" si="924"/>
        <v/>
      </c>
      <c r="M5836" s="95" t="str">
        <f>IF(A5836&lt;&gt;"",IF(MID(C5836,1,1)="c",SigmaEpsConcrete(I5836,$AN$30:$AN$33,$AR$30:$AR$33,$AS$26,$AS$27,$AS$28,$AQ$20,$AU$19),""),"")</f>
        <v/>
      </c>
      <c r="N5836" s="95" t="str">
        <f>IF(A5836&lt;&gt;"",IF(MID(C5836,1,1)="r",SigmaEpsReinf(J5836,$AS$42:$AS$43,$AS$41,$AS$39,$AS$40,$AQ$38),""),"")</f>
        <v/>
      </c>
      <c r="Q5836" s="92" t="str">
        <f t="shared" si="926"/>
        <v/>
      </c>
      <c r="R5836" s="92" t="str">
        <f t="shared" si="927"/>
        <v/>
      </c>
      <c r="U5836" s="5"/>
      <c r="V5836" s="5"/>
      <c r="W5836" s="94" t="str">
        <f t="shared" si="925"/>
        <v/>
      </c>
      <c r="X5836" s="94" t="str">
        <f t="shared" si="928"/>
        <v/>
      </c>
      <c r="Y5836" s="5"/>
      <c r="BK5836" s="8"/>
      <c r="BL5836" s="5"/>
      <c r="BM5836" s="5"/>
      <c r="BN5836" s="5"/>
      <c r="BO5836" s="5"/>
      <c r="BP5836" s="1"/>
      <c r="BQ5836" s="1"/>
      <c r="BR5836" s="1"/>
      <c r="BS5836" s="1"/>
      <c r="BT5836" s="1"/>
      <c r="BU5836" s="4"/>
      <c r="BV5836" s="1"/>
      <c r="BW5836" s="3"/>
      <c r="BX5836" s="4"/>
      <c r="BY5836" s="5"/>
      <c r="BZ5836" s="5"/>
      <c r="CA5836" s="5"/>
      <c r="CB5836" s="5"/>
      <c r="CC5836" s="5"/>
      <c r="CD5836" s="43"/>
    </row>
    <row r="5837" spans="1:82" x14ac:dyDescent="0.25">
      <c r="A5837" s="8"/>
      <c r="B5837" s="5"/>
      <c r="C5837" s="5"/>
      <c r="D5837" s="5"/>
      <c r="E5837" s="5"/>
      <c r="F5837" s="94" t="str">
        <f t="shared" si="919"/>
        <v/>
      </c>
      <c r="G5837" s="94" t="str">
        <f t="shared" si="920"/>
        <v/>
      </c>
      <c r="H5837" s="127" t="str">
        <f>IF(A5837&lt;&gt;"",IF(MID(C5837,1,1)="c",$AS$26,IF(MID(C5837,1,1)="r",$AS$41,IF(MID(C5837,1,1)="p",#REF!,#REF!))),"")</f>
        <v/>
      </c>
      <c r="I5837" s="92" t="str">
        <f t="shared" si="921"/>
        <v/>
      </c>
      <c r="J5837" s="92" t="str">
        <f t="shared" si="922"/>
        <v/>
      </c>
      <c r="K5837" s="92" t="str">
        <f t="shared" si="923"/>
        <v/>
      </c>
      <c r="L5837" s="92" t="str">
        <f t="shared" si="924"/>
        <v/>
      </c>
      <c r="M5837" s="95" t="str">
        <f>IF(A5837&lt;&gt;"",IF(MID(C5837,1,1)="c",SigmaEpsConcrete(I5837,$AN$30:$AN$33,$AR$30:$AR$33,$AS$26,$AS$27,$AS$28,$AQ$20,$AU$19),""),"")</f>
        <v/>
      </c>
      <c r="N5837" s="95" t="str">
        <f>IF(A5837&lt;&gt;"",IF(MID(C5837,1,1)="r",SigmaEpsReinf(J5837,$AS$42:$AS$43,$AS$41,$AS$39,$AS$40,$AQ$38),""),"")</f>
        <v/>
      </c>
      <c r="Q5837" s="92" t="str">
        <f t="shared" si="926"/>
        <v/>
      </c>
      <c r="R5837" s="92" t="str">
        <f t="shared" si="927"/>
        <v/>
      </c>
      <c r="U5837" s="5"/>
      <c r="V5837" s="5"/>
      <c r="W5837" s="94" t="str">
        <f t="shared" si="925"/>
        <v/>
      </c>
      <c r="X5837" s="94" t="str">
        <f t="shared" si="928"/>
        <v/>
      </c>
      <c r="Y5837" s="5"/>
      <c r="BK5837" s="8"/>
      <c r="BL5837" s="5"/>
      <c r="BM5837" s="5"/>
      <c r="BN5837" s="5"/>
      <c r="BO5837" s="5"/>
      <c r="BP5837" s="1"/>
      <c r="BQ5837" s="1"/>
      <c r="BR5837" s="1"/>
      <c r="BS5837" s="1"/>
      <c r="BT5837" s="1"/>
      <c r="BU5837" s="4"/>
      <c r="BV5837" s="1"/>
      <c r="BW5837" s="3"/>
      <c r="BX5837" s="4"/>
      <c r="BY5837" s="5"/>
      <c r="BZ5837" s="5"/>
      <c r="CA5837" s="5"/>
      <c r="CB5837" s="5"/>
      <c r="CC5837" s="5"/>
      <c r="CD5837" s="43"/>
    </row>
    <row r="5838" spans="1:82" x14ac:dyDescent="0.25">
      <c r="A5838" s="8"/>
      <c r="B5838" s="5"/>
      <c r="C5838" s="5"/>
      <c r="D5838" s="5"/>
      <c r="E5838" s="5"/>
      <c r="F5838" s="94" t="str">
        <f t="shared" si="919"/>
        <v/>
      </c>
      <c r="G5838" s="94" t="str">
        <f t="shared" si="920"/>
        <v/>
      </c>
      <c r="H5838" s="127" t="str">
        <f>IF(A5838&lt;&gt;"",IF(MID(C5838,1,1)="c",$AS$26,IF(MID(C5838,1,1)="r",$AS$41,IF(MID(C5838,1,1)="p",#REF!,#REF!))),"")</f>
        <v/>
      </c>
      <c r="I5838" s="92" t="str">
        <f t="shared" si="921"/>
        <v/>
      </c>
      <c r="J5838" s="92" t="str">
        <f t="shared" si="922"/>
        <v/>
      </c>
      <c r="K5838" s="92" t="str">
        <f t="shared" si="923"/>
        <v/>
      </c>
      <c r="L5838" s="92" t="str">
        <f t="shared" si="924"/>
        <v/>
      </c>
      <c r="M5838" s="95" t="str">
        <f>IF(A5838&lt;&gt;"",IF(MID(C5838,1,1)="c",SigmaEpsConcrete(I5838,$AN$30:$AN$33,$AR$30:$AR$33,$AS$26,$AS$27,$AS$28,$AQ$20,$AU$19),""),"")</f>
        <v/>
      </c>
      <c r="N5838" s="95" t="str">
        <f>IF(A5838&lt;&gt;"",IF(MID(C5838,1,1)="r",SigmaEpsReinf(J5838,$AS$42:$AS$43,$AS$41,$AS$39,$AS$40,$AQ$38),""),"")</f>
        <v/>
      </c>
      <c r="Q5838" s="92" t="str">
        <f t="shared" si="926"/>
        <v/>
      </c>
      <c r="R5838" s="92" t="str">
        <f t="shared" si="927"/>
        <v/>
      </c>
      <c r="U5838" s="5"/>
      <c r="V5838" s="5"/>
      <c r="W5838" s="94" t="str">
        <f t="shared" si="925"/>
        <v/>
      </c>
      <c r="X5838" s="94" t="str">
        <f t="shared" si="928"/>
        <v/>
      </c>
      <c r="Y5838" s="5"/>
      <c r="BK5838" s="8"/>
      <c r="BL5838" s="5"/>
      <c r="BM5838" s="5"/>
      <c r="BN5838" s="5"/>
      <c r="BO5838" s="5"/>
      <c r="BP5838" s="1"/>
      <c r="BQ5838" s="1"/>
      <c r="BR5838" s="1"/>
      <c r="BS5838" s="1"/>
      <c r="BT5838" s="1"/>
      <c r="BU5838" s="4"/>
      <c r="BV5838" s="1"/>
      <c r="BW5838" s="3"/>
      <c r="BX5838" s="4"/>
      <c r="BY5838" s="5"/>
      <c r="BZ5838" s="5"/>
      <c r="CA5838" s="5"/>
      <c r="CB5838" s="5"/>
      <c r="CC5838" s="5"/>
      <c r="CD5838" s="43"/>
    </row>
    <row r="5839" spans="1:82" x14ac:dyDescent="0.25">
      <c r="A5839" s="8"/>
      <c r="B5839" s="5"/>
      <c r="C5839" s="5"/>
      <c r="D5839" s="5"/>
      <c r="E5839" s="5"/>
      <c r="F5839" s="94" t="str">
        <f t="shared" si="919"/>
        <v/>
      </c>
      <c r="G5839" s="94" t="str">
        <f t="shared" si="920"/>
        <v/>
      </c>
      <c r="H5839" s="127" t="str">
        <f>IF(A5839&lt;&gt;"",IF(MID(C5839,1,1)="c",$AS$26,IF(MID(C5839,1,1)="r",$AS$41,IF(MID(C5839,1,1)="p",#REF!,#REF!))),"")</f>
        <v/>
      </c>
      <c r="I5839" s="92" t="str">
        <f t="shared" si="921"/>
        <v/>
      </c>
      <c r="J5839" s="92" t="str">
        <f t="shared" si="922"/>
        <v/>
      </c>
      <c r="K5839" s="92" t="str">
        <f t="shared" si="923"/>
        <v/>
      </c>
      <c r="L5839" s="92" t="str">
        <f t="shared" si="924"/>
        <v/>
      </c>
      <c r="M5839" s="95" t="str">
        <f>IF(A5839&lt;&gt;"",IF(MID(C5839,1,1)="c",SigmaEpsConcrete(I5839,$AN$30:$AN$33,$AR$30:$AR$33,$AS$26,$AS$27,$AS$28,$AQ$20,$AU$19),""),"")</f>
        <v/>
      </c>
      <c r="N5839" s="95" t="str">
        <f>IF(A5839&lt;&gt;"",IF(MID(C5839,1,1)="r",SigmaEpsReinf(J5839,$AS$42:$AS$43,$AS$41,$AS$39,$AS$40,$AQ$38),""),"")</f>
        <v/>
      </c>
      <c r="Q5839" s="92" t="str">
        <f t="shared" si="926"/>
        <v/>
      </c>
      <c r="R5839" s="92" t="str">
        <f t="shared" si="927"/>
        <v/>
      </c>
      <c r="U5839" s="5"/>
      <c r="V5839" s="5"/>
      <c r="W5839" s="94" t="str">
        <f t="shared" si="925"/>
        <v/>
      </c>
      <c r="X5839" s="94" t="str">
        <f t="shared" si="928"/>
        <v/>
      </c>
      <c r="Y5839" s="5"/>
      <c r="BK5839" s="8"/>
      <c r="BL5839" s="5"/>
      <c r="BM5839" s="5"/>
      <c r="BN5839" s="5"/>
      <c r="BO5839" s="5"/>
      <c r="BP5839" s="1"/>
      <c r="BQ5839" s="1"/>
      <c r="BR5839" s="1"/>
      <c r="BS5839" s="1"/>
      <c r="BT5839" s="1"/>
      <c r="BU5839" s="4"/>
      <c r="BV5839" s="1"/>
      <c r="BW5839" s="3"/>
      <c r="BX5839" s="4"/>
      <c r="BY5839" s="5"/>
      <c r="BZ5839" s="5"/>
      <c r="CA5839" s="5"/>
      <c r="CB5839" s="5"/>
      <c r="CC5839" s="5"/>
      <c r="CD5839" s="43"/>
    </row>
    <row r="5840" spans="1:82" x14ac:dyDescent="0.25">
      <c r="A5840" s="8"/>
      <c r="B5840" s="5"/>
      <c r="C5840" s="5"/>
      <c r="D5840" s="5"/>
      <c r="E5840" s="5"/>
      <c r="F5840" s="94" t="str">
        <f t="shared" si="919"/>
        <v/>
      </c>
      <c r="G5840" s="94" t="str">
        <f t="shared" si="920"/>
        <v/>
      </c>
      <c r="H5840" s="127" t="str">
        <f>IF(A5840&lt;&gt;"",IF(MID(C5840,1,1)="c",$AS$26,IF(MID(C5840,1,1)="r",$AS$41,IF(MID(C5840,1,1)="p",#REF!,#REF!))),"")</f>
        <v/>
      </c>
      <c r="I5840" s="92" t="str">
        <f t="shared" si="921"/>
        <v/>
      </c>
      <c r="J5840" s="92" t="str">
        <f t="shared" si="922"/>
        <v/>
      </c>
      <c r="K5840" s="92" t="str">
        <f t="shared" si="923"/>
        <v/>
      </c>
      <c r="L5840" s="92" t="str">
        <f t="shared" si="924"/>
        <v/>
      </c>
      <c r="M5840" s="95" t="str">
        <f>IF(A5840&lt;&gt;"",IF(MID(C5840,1,1)="c",SigmaEpsConcrete(I5840,$AN$30:$AN$33,$AR$30:$AR$33,$AS$26,$AS$27,$AS$28,$AQ$20,$AU$19),""),"")</f>
        <v/>
      </c>
      <c r="N5840" s="95" t="str">
        <f>IF(A5840&lt;&gt;"",IF(MID(C5840,1,1)="r",SigmaEpsReinf(J5840,$AS$42:$AS$43,$AS$41,$AS$39,$AS$40,$AQ$38),""),"")</f>
        <v/>
      </c>
      <c r="Q5840" s="92" t="str">
        <f t="shared" si="926"/>
        <v/>
      </c>
      <c r="R5840" s="92" t="str">
        <f t="shared" si="927"/>
        <v/>
      </c>
      <c r="U5840" s="5"/>
      <c r="V5840" s="5"/>
      <c r="W5840" s="94" t="str">
        <f t="shared" si="925"/>
        <v/>
      </c>
      <c r="X5840" s="94" t="str">
        <f t="shared" si="928"/>
        <v/>
      </c>
      <c r="Y5840" s="5"/>
      <c r="BK5840" s="8"/>
      <c r="BL5840" s="5"/>
      <c r="BM5840" s="5"/>
      <c r="BN5840" s="5"/>
      <c r="BO5840" s="5"/>
      <c r="BP5840" s="1"/>
      <c r="BQ5840" s="1"/>
      <c r="BR5840" s="1"/>
      <c r="BS5840" s="1"/>
      <c r="BT5840" s="1"/>
      <c r="BU5840" s="4"/>
      <c r="BV5840" s="1"/>
      <c r="BW5840" s="3"/>
      <c r="BX5840" s="4"/>
      <c r="BY5840" s="5"/>
      <c r="BZ5840" s="5"/>
      <c r="CA5840" s="5"/>
      <c r="CB5840" s="5"/>
      <c r="CC5840" s="5"/>
      <c r="CD5840" s="43"/>
    </row>
    <row r="5841" spans="1:82" x14ac:dyDescent="0.25">
      <c r="A5841" s="8"/>
      <c r="B5841" s="5"/>
      <c r="C5841" s="5"/>
      <c r="D5841" s="5"/>
      <c r="E5841" s="5"/>
      <c r="F5841" s="94" t="str">
        <f t="shared" si="919"/>
        <v/>
      </c>
      <c r="G5841" s="94" t="str">
        <f t="shared" si="920"/>
        <v/>
      </c>
      <c r="H5841" s="127" t="str">
        <f>IF(A5841&lt;&gt;"",IF(MID(C5841,1,1)="c",$AS$26,IF(MID(C5841,1,1)="r",$AS$41,IF(MID(C5841,1,1)="p",#REF!,#REF!))),"")</f>
        <v/>
      </c>
      <c r="I5841" s="92" t="str">
        <f t="shared" si="921"/>
        <v/>
      </c>
      <c r="J5841" s="92" t="str">
        <f t="shared" si="922"/>
        <v/>
      </c>
      <c r="K5841" s="92" t="str">
        <f t="shared" si="923"/>
        <v/>
      </c>
      <c r="L5841" s="92" t="str">
        <f t="shared" si="924"/>
        <v/>
      </c>
      <c r="M5841" s="95" t="str">
        <f>IF(A5841&lt;&gt;"",IF(MID(C5841,1,1)="c",SigmaEpsConcrete(I5841,$AN$30:$AN$33,$AR$30:$AR$33,$AS$26,$AS$27,$AS$28,$AQ$20,$AU$19),""),"")</f>
        <v/>
      </c>
      <c r="N5841" s="95" t="str">
        <f>IF(A5841&lt;&gt;"",IF(MID(C5841,1,1)="r",SigmaEpsReinf(J5841,$AS$42:$AS$43,$AS$41,$AS$39,$AS$40,$AQ$38),""),"")</f>
        <v/>
      </c>
      <c r="Q5841" s="92" t="str">
        <f t="shared" si="926"/>
        <v/>
      </c>
      <c r="R5841" s="92" t="str">
        <f t="shared" si="927"/>
        <v/>
      </c>
      <c r="U5841" s="5"/>
      <c r="V5841" s="5"/>
      <c r="W5841" s="94" t="str">
        <f t="shared" si="925"/>
        <v/>
      </c>
      <c r="X5841" s="94" t="str">
        <f t="shared" si="928"/>
        <v/>
      </c>
      <c r="Y5841" s="5"/>
      <c r="BK5841" s="8"/>
      <c r="BL5841" s="5"/>
      <c r="BM5841" s="5"/>
      <c r="BN5841" s="5"/>
      <c r="BO5841" s="5"/>
      <c r="BP5841" s="1"/>
      <c r="BQ5841" s="1"/>
      <c r="BR5841" s="1"/>
      <c r="BS5841" s="1"/>
      <c r="BT5841" s="1"/>
      <c r="BU5841" s="4"/>
      <c r="BV5841" s="1"/>
      <c r="BW5841" s="3"/>
      <c r="BX5841" s="4"/>
      <c r="BY5841" s="5"/>
      <c r="BZ5841" s="5"/>
      <c r="CA5841" s="5"/>
      <c r="CB5841" s="5"/>
      <c r="CC5841" s="5"/>
      <c r="CD5841" s="43"/>
    </row>
    <row r="5842" spans="1:82" x14ac:dyDescent="0.25">
      <c r="A5842" s="8"/>
      <c r="B5842" s="5"/>
      <c r="C5842" s="5"/>
      <c r="D5842" s="5"/>
      <c r="E5842" s="5"/>
      <c r="F5842" s="94" t="str">
        <f t="shared" si="919"/>
        <v/>
      </c>
      <c r="G5842" s="94" t="str">
        <f t="shared" si="920"/>
        <v/>
      </c>
      <c r="H5842" s="127" t="str">
        <f>IF(A5842&lt;&gt;"",IF(MID(C5842,1,1)="c",$AS$26,IF(MID(C5842,1,1)="r",$AS$41,IF(MID(C5842,1,1)="p",#REF!,#REF!))),"")</f>
        <v/>
      </c>
      <c r="I5842" s="92" t="str">
        <f t="shared" si="921"/>
        <v/>
      </c>
      <c r="J5842" s="92" t="str">
        <f t="shared" si="922"/>
        <v/>
      </c>
      <c r="K5842" s="92" t="str">
        <f t="shared" si="923"/>
        <v/>
      </c>
      <c r="L5842" s="92" t="str">
        <f t="shared" si="924"/>
        <v/>
      </c>
      <c r="M5842" s="95" t="str">
        <f>IF(A5842&lt;&gt;"",IF(MID(C5842,1,1)="c",SigmaEpsConcrete(I5842,$AN$30:$AN$33,$AR$30:$AR$33,$AS$26,$AS$27,$AS$28,$AQ$20,$AU$19),""),"")</f>
        <v/>
      </c>
      <c r="N5842" s="95" t="str">
        <f>IF(A5842&lt;&gt;"",IF(MID(C5842,1,1)="r",SigmaEpsReinf(J5842,$AS$42:$AS$43,$AS$41,$AS$39,$AS$40,$AQ$38),""),"")</f>
        <v/>
      </c>
      <c r="Q5842" s="92" t="str">
        <f t="shared" si="926"/>
        <v/>
      </c>
      <c r="R5842" s="92" t="str">
        <f t="shared" si="927"/>
        <v/>
      </c>
      <c r="U5842" s="5"/>
      <c r="V5842" s="5"/>
      <c r="W5842" s="94" t="str">
        <f t="shared" si="925"/>
        <v/>
      </c>
      <c r="X5842" s="94" t="str">
        <f t="shared" si="928"/>
        <v/>
      </c>
      <c r="Y5842" s="5"/>
      <c r="BK5842" s="8"/>
      <c r="BL5842" s="5"/>
      <c r="BM5842" s="5"/>
      <c r="BN5842" s="5"/>
      <c r="BO5842" s="5"/>
      <c r="BP5842" s="1"/>
      <c r="BQ5842" s="1"/>
      <c r="BR5842" s="1"/>
      <c r="BS5842" s="1"/>
      <c r="BT5842" s="1"/>
      <c r="BU5842" s="4"/>
      <c r="BV5842" s="1"/>
      <c r="BW5842" s="3"/>
      <c r="BX5842" s="4"/>
      <c r="BY5842" s="5"/>
      <c r="BZ5842" s="5"/>
      <c r="CA5842" s="5"/>
      <c r="CB5842" s="5"/>
      <c r="CC5842" s="5"/>
      <c r="CD5842" s="43"/>
    </row>
    <row r="5843" spans="1:82" x14ac:dyDescent="0.25">
      <c r="A5843" s="8"/>
      <c r="B5843" s="5"/>
      <c r="C5843" s="5"/>
      <c r="D5843" s="5"/>
      <c r="E5843" s="5"/>
      <c r="F5843" s="94" t="str">
        <f t="shared" si="919"/>
        <v/>
      </c>
      <c r="G5843" s="94" t="str">
        <f t="shared" si="920"/>
        <v/>
      </c>
      <c r="H5843" s="127" t="str">
        <f>IF(A5843&lt;&gt;"",IF(MID(C5843,1,1)="c",$AS$26,IF(MID(C5843,1,1)="r",$AS$41,IF(MID(C5843,1,1)="p",#REF!,#REF!))),"")</f>
        <v/>
      </c>
      <c r="I5843" s="92" t="str">
        <f t="shared" si="921"/>
        <v/>
      </c>
      <c r="J5843" s="92" t="str">
        <f t="shared" si="922"/>
        <v/>
      </c>
      <c r="K5843" s="92" t="str">
        <f t="shared" si="923"/>
        <v/>
      </c>
      <c r="L5843" s="92" t="str">
        <f t="shared" si="924"/>
        <v/>
      </c>
      <c r="M5843" s="95" t="str">
        <f>IF(A5843&lt;&gt;"",IF(MID(C5843,1,1)="c",SigmaEpsConcrete(I5843,$AN$30:$AN$33,$AR$30:$AR$33,$AS$26,$AS$27,$AS$28,$AQ$20,$AU$19),""),"")</f>
        <v/>
      </c>
      <c r="N5843" s="95" t="str">
        <f>IF(A5843&lt;&gt;"",IF(MID(C5843,1,1)="r",SigmaEpsReinf(J5843,$AS$42:$AS$43,$AS$41,$AS$39,$AS$40,$AQ$38),""),"")</f>
        <v/>
      </c>
      <c r="Q5843" s="92" t="str">
        <f t="shared" si="926"/>
        <v/>
      </c>
      <c r="R5843" s="92" t="str">
        <f t="shared" si="927"/>
        <v/>
      </c>
      <c r="U5843" s="5"/>
      <c r="V5843" s="5"/>
      <c r="W5843" s="94" t="str">
        <f t="shared" si="925"/>
        <v/>
      </c>
      <c r="X5843" s="94" t="str">
        <f t="shared" si="928"/>
        <v/>
      </c>
      <c r="Y5843" s="5"/>
      <c r="BK5843" s="8"/>
      <c r="BL5843" s="5"/>
      <c r="BM5843" s="5"/>
      <c r="BN5843" s="5"/>
      <c r="BO5843" s="5"/>
      <c r="BP5843" s="1"/>
      <c r="BQ5843" s="1"/>
      <c r="BR5843" s="1"/>
      <c r="BS5843" s="1"/>
      <c r="BT5843" s="1"/>
      <c r="BU5843" s="4"/>
      <c r="BV5843" s="1"/>
      <c r="BW5843" s="3"/>
      <c r="BX5843" s="4"/>
      <c r="BY5843" s="5"/>
      <c r="BZ5843" s="5"/>
      <c r="CA5843" s="5"/>
      <c r="CB5843" s="5"/>
      <c r="CC5843" s="5"/>
      <c r="CD5843" s="43"/>
    </row>
    <row r="5844" spans="1:82" x14ac:dyDescent="0.25">
      <c r="A5844" s="8"/>
      <c r="B5844" s="5"/>
      <c r="C5844" s="5"/>
      <c r="D5844" s="5"/>
      <c r="E5844" s="5"/>
      <c r="F5844" s="94" t="str">
        <f t="shared" si="919"/>
        <v/>
      </c>
      <c r="G5844" s="94" t="str">
        <f t="shared" si="920"/>
        <v/>
      </c>
      <c r="H5844" s="127" t="str">
        <f>IF(A5844&lt;&gt;"",IF(MID(C5844,1,1)="c",$AS$26,IF(MID(C5844,1,1)="r",$AS$41,IF(MID(C5844,1,1)="p",#REF!,#REF!))),"")</f>
        <v/>
      </c>
      <c r="I5844" s="92" t="str">
        <f t="shared" si="921"/>
        <v/>
      </c>
      <c r="J5844" s="92" t="str">
        <f t="shared" si="922"/>
        <v/>
      </c>
      <c r="K5844" s="92" t="str">
        <f t="shared" si="923"/>
        <v/>
      </c>
      <c r="L5844" s="92" t="str">
        <f t="shared" si="924"/>
        <v/>
      </c>
      <c r="M5844" s="95" t="str">
        <f>IF(A5844&lt;&gt;"",IF(MID(C5844,1,1)="c",SigmaEpsConcrete(I5844,$AN$30:$AN$33,$AR$30:$AR$33,$AS$26,$AS$27,$AS$28,$AQ$20,$AU$19),""),"")</f>
        <v/>
      </c>
      <c r="N5844" s="95" t="str">
        <f>IF(A5844&lt;&gt;"",IF(MID(C5844,1,1)="r",SigmaEpsReinf(J5844,$AS$42:$AS$43,$AS$41,$AS$39,$AS$40,$AQ$38),""),"")</f>
        <v/>
      </c>
      <c r="Q5844" s="92" t="str">
        <f t="shared" si="926"/>
        <v/>
      </c>
      <c r="R5844" s="92" t="str">
        <f t="shared" si="927"/>
        <v/>
      </c>
      <c r="U5844" s="5"/>
      <c r="V5844" s="5"/>
      <c r="W5844" s="94" t="str">
        <f t="shared" si="925"/>
        <v/>
      </c>
      <c r="X5844" s="94" t="str">
        <f t="shared" si="928"/>
        <v/>
      </c>
      <c r="Y5844" s="5"/>
      <c r="BK5844" s="8"/>
      <c r="BL5844" s="5"/>
      <c r="BM5844" s="5"/>
      <c r="BN5844" s="5"/>
      <c r="BO5844" s="5"/>
      <c r="BP5844" s="1"/>
      <c r="BQ5844" s="1"/>
      <c r="BR5844" s="1"/>
      <c r="BS5844" s="1"/>
      <c r="BT5844" s="1"/>
      <c r="BU5844" s="4"/>
      <c r="BV5844" s="1"/>
      <c r="BW5844" s="3"/>
      <c r="BX5844" s="4"/>
      <c r="BY5844" s="5"/>
      <c r="BZ5844" s="5"/>
      <c r="CA5844" s="5"/>
      <c r="CB5844" s="5"/>
      <c r="CC5844" s="5"/>
      <c r="CD5844" s="43"/>
    </row>
    <row r="5845" spans="1:82" x14ac:dyDescent="0.25">
      <c r="A5845" s="8"/>
      <c r="B5845" s="5"/>
      <c r="C5845" s="5"/>
      <c r="D5845" s="5"/>
      <c r="E5845" s="5"/>
      <c r="F5845" s="94" t="str">
        <f t="shared" si="919"/>
        <v/>
      </c>
      <c r="G5845" s="94" t="str">
        <f t="shared" si="920"/>
        <v/>
      </c>
      <c r="H5845" s="127" t="str">
        <f>IF(A5845&lt;&gt;"",IF(MID(C5845,1,1)="c",$AS$26,IF(MID(C5845,1,1)="r",$AS$41,IF(MID(C5845,1,1)="p",#REF!,#REF!))),"")</f>
        <v/>
      </c>
      <c r="I5845" s="92" t="str">
        <f t="shared" si="921"/>
        <v/>
      </c>
      <c r="J5845" s="92" t="str">
        <f t="shared" si="922"/>
        <v/>
      </c>
      <c r="K5845" s="92" t="str">
        <f t="shared" si="923"/>
        <v/>
      </c>
      <c r="L5845" s="92" t="str">
        <f t="shared" si="924"/>
        <v/>
      </c>
      <c r="M5845" s="95" t="str">
        <f>IF(A5845&lt;&gt;"",IF(MID(C5845,1,1)="c",SigmaEpsConcrete(I5845,$AN$30:$AN$33,$AR$30:$AR$33,$AS$26,$AS$27,$AS$28,$AQ$20,$AU$19),""),"")</f>
        <v/>
      </c>
      <c r="N5845" s="95" t="str">
        <f>IF(A5845&lt;&gt;"",IF(MID(C5845,1,1)="r",SigmaEpsReinf(J5845,$AS$42:$AS$43,$AS$41,$AS$39,$AS$40,$AQ$38),""),"")</f>
        <v/>
      </c>
      <c r="Q5845" s="92" t="str">
        <f t="shared" si="926"/>
        <v/>
      </c>
      <c r="R5845" s="92" t="str">
        <f t="shared" si="927"/>
        <v/>
      </c>
      <c r="U5845" s="5"/>
      <c r="V5845" s="5"/>
      <c r="W5845" s="94" t="str">
        <f t="shared" si="925"/>
        <v/>
      </c>
      <c r="X5845" s="94" t="str">
        <f t="shared" si="928"/>
        <v/>
      </c>
      <c r="Y5845" s="5"/>
      <c r="BK5845" s="8"/>
      <c r="BL5845" s="5"/>
      <c r="BM5845" s="5"/>
      <c r="BN5845" s="5"/>
      <c r="BO5845" s="5"/>
      <c r="BP5845" s="1"/>
      <c r="BQ5845" s="1"/>
      <c r="BR5845" s="1"/>
      <c r="BS5845" s="1"/>
      <c r="BT5845" s="1"/>
      <c r="BU5845" s="4"/>
      <c r="BV5845" s="1"/>
      <c r="BW5845" s="3"/>
      <c r="BX5845" s="4"/>
      <c r="BY5845" s="5"/>
      <c r="BZ5845" s="5"/>
      <c r="CA5845" s="5"/>
      <c r="CB5845" s="5"/>
      <c r="CC5845" s="5"/>
      <c r="CD5845" s="43"/>
    </row>
    <row r="5846" spans="1:82" x14ac:dyDescent="0.25">
      <c r="A5846" s="8"/>
      <c r="B5846" s="5"/>
      <c r="C5846" s="5"/>
      <c r="D5846" s="5"/>
      <c r="E5846" s="5"/>
      <c r="F5846" s="94" t="str">
        <f t="shared" si="919"/>
        <v/>
      </c>
      <c r="G5846" s="94" t="str">
        <f t="shared" si="920"/>
        <v/>
      </c>
      <c r="H5846" s="127" t="str">
        <f>IF(A5846&lt;&gt;"",IF(MID(C5846,1,1)="c",$AS$26,IF(MID(C5846,1,1)="r",$AS$41,IF(MID(C5846,1,1)="p",#REF!,#REF!))),"")</f>
        <v/>
      </c>
      <c r="I5846" s="92" t="str">
        <f t="shared" si="921"/>
        <v/>
      </c>
      <c r="J5846" s="92" t="str">
        <f t="shared" si="922"/>
        <v/>
      </c>
      <c r="K5846" s="92" t="str">
        <f t="shared" si="923"/>
        <v/>
      </c>
      <c r="L5846" s="92" t="str">
        <f t="shared" si="924"/>
        <v/>
      </c>
      <c r="M5846" s="95" t="str">
        <f>IF(A5846&lt;&gt;"",IF(MID(C5846,1,1)="c",SigmaEpsConcrete(I5846,$AN$30:$AN$33,$AR$30:$AR$33,$AS$26,$AS$27,$AS$28,$AQ$20,$AU$19),""),"")</f>
        <v/>
      </c>
      <c r="N5846" s="95" t="str">
        <f>IF(A5846&lt;&gt;"",IF(MID(C5846,1,1)="r",SigmaEpsReinf(J5846,$AS$42:$AS$43,$AS$41,$AS$39,$AS$40,$AQ$38),""),"")</f>
        <v/>
      </c>
      <c r="Q5846" s="92" t="str">
        <f t="shared" si="926"/>
        <v/>
      </c>
      <c r="R5846" s="92" t="str">
        <f t="shared" si="927"/>
        <v/>
      </c>
      <c r="U5846" s="5"/>
      <c r="V5846" s="5"/>
      <c r="W5846" s="94" t="str">
        <f t="shared" si="925"/>
        <v/>
      </c>
      <c r="X5846" s="94" t="str">
        <f t="shared" si="928"/>
        <v/>
      </c>
      <c r="Y5846" s="5"/>
      <c r="BK5846" s="8"/>
      <c r="BL5846" s="5"/>
      <c r="BM5846" s="5"/>
      <c r="BN5846" s="5"/>
      <c r="BO5846" s="5"/>
      <c r="BP5846" s="1"/>
      <c r="BQ5846" s="1"/>
      <c r="BR5846" s="1"/>
      <c r="BS5846" s="1"/>
      <c r="BT5846" s="1"/>
      <c r="BU5846" s="4"/>
      <c r="BV5846" s="1"/>
      <c r="BW5846" s="3"/>
      <c r="BX5846" s="4"/>
      <c r="BY5846" s="5"/>
      <c r="BZ5846" s="5"/>
      <c r="CA5846" s="5"/>
      <c r="CB5846" s="5"/>
      <c r="CC5846" s="5"/>
      <c r="CD5846" s="43"/>
    </row>
    <row r="5847" spans="1:82" x14ac:dyDescent="0.25">
      <c r="A5847" s="8"/>
      <c r="B5847" s="5"/>
      <c r="C5847" s="5"/>
      <c r="D5847" s="5"/>
      <c r="E5847" s="5"/>
      <c r="F5847" s="94" t="str">
        <f t="shared" si="919"/>
        <v/>
      </c>
      <c r="G5847" s="94" t="str">
        <f t="shared" si="920"/>
        <v/>
      </c>
      <c r="H5847" s="127" t="str">
        <f>IF(A5847&lt;&gt;"",IF(MID(C5847,1,1)="c",$AS$26,IF(MID(C5847,1,1)="r",$AS$41,IF(MID(C5847,1,1)="p",#REF!,#REF!))),"")</f>
        <v/>
      </c>
      <c r="I5847" s="92" t="str">
        <f t="shared" si="921"/>
        <v/>
      </c>
      <c r="J5847" s="92" t="str">
        <f t="shared" si="922"/>
        <v/>
      </c>
      <c r="K5847" s="92" t="str">
        <f t="shared" si="923"/>
        <v/>
      </c>
      <c r="L5847" s="92" t="str">
        <f t="shared" si="924"/>
        <v/>
      </c>
      <c r="M5847" s="95" t="str">
        <f>IF(A5847&lt;&gt;"",IF(MID(C5847,1,1)="c",SigmaEpsConcrete(I5847,$AN$30:$AN$33,$AR$30:$AR$33,$AS$26,$AS$27,$AS$28,$AQ$20,$AU$19),""),"")</f>
        <v/>
      </c>
      <c r="N5847" s="95" t="str">
        <f>IF(A5847&lt;&gt;"",IF(MID(C5847,1,1)="r",SigmaEpsReinf(J5847,$AS$42:$AS$43,$AS$41,$AS$39,$AS$40,$AQ$38),""),"")</f>
        <v/>
      </c>
      <c r="Q5847" s="92" t="str">
        <f t="shared" si="926"/>
        <v/>
      </c>
      <c r="R5847" s="92" t="str">
        <f t="shared" si="927"/>
        <v/>
      </c>
      <c r="U5847" s="5"/>
      <c r="V5847" s="5"/>
      <c r="W5847" s="94" t="str">
        <f t="shared" si="925"/>
        <v/>
      </c>
      <c r="X5847" s="94" t="str">
        <f t="shared" si="928"/>
        <v/>
      </c>
      <c r="Y5847" s="5"/>
      <c r="BK5847" s="8"/>
      <c r="BL5847" s="5"/>
      <c r="BM5847" s="5"/>
      <c r="BN5847" s="5"/>
      <c r="BO5847" s="5"/>
      <c r="BP5847" s="1"/>
      <c r="BQ5847" s="1"/>
      <c r="BR5847" s="1"/>
      <c r="BS5847" s="1"/>
      <c r="BT5847" s="1"/>
      <c r="BU5847" s="4"/>
      <c r="BV5847" s="1"/>
      <c r="BW5847" s="3"/>
      <c r="BX5847" s="4"/>
      <c r="BY5847" s="5"/>
      <c r="BZ5847" s="5"/>
      <c r="CA5847" s="5"/>
      <c r="CB5847" s="5"/>
      <c r="CC5847" s="5"/>
      <c r="CD5847" s="43"/>
    </row>
    <row r="5848" spans="1:82" x14ac:dyDescent="0.25">
      <c r="A5848" s="8"/>
      <c r="B5848" s="5"/>
      <c r="C5848" s="5"/>
      <c r="D5848" s="5"/>
      <c r="E5848" s="5"/>
      <c r="F5848" s="94" t="str">
        <f t="shared" si="919"/>
        <v/>
      </c>
      <c r="G5848" s="94" t="str">
        <f t="shared" si="920"/>
        <v/>
      </c>
      <c r="H5848" s="127" t="str">
        <f>IF(A5848&lt;&gt;"",IF(MID(C5848,1,1)="c",$AS$26,IF(MID(C5848,1,1)="r",$AS$41,IF(MID(C5848,1,1)="p",#REF!,#REF!))),"")</f>
        <v/>
      </c>
      <c r="I5848" s="92" t="str">
        <f t="shared" si="921"/>
        <v/>
      </c>
      <c r="J5848" s="92" t="str">
        <f t="shared" si="922"/>
        <v/>
      </c>
      <c r="K5848" s="92" t="str">
        <f t="shared" si="923"/>
        <v/>
      </c>
      <c r="L5848" s="92" t="str">
        <f t="shared" si="924"/>
        <v/>
      </c>
      <c r="M5848" s="95" t="str">
        <f>IF(A5848&lt;&gt;"",IF(MID(C5848,1,1)="c",SigmaEpsConcrete(I5848,$AN$30:$AN$33,$AR$30:$AR$33,$AS$26,$AS$27,$AS$28,$AQ$20,$AU$19),""),"")</f>
        <v/>
      </c>
      <c r="N5848" s="95" t="str">
        <f>IF(A5848&lt;&gt;"",IF(MID(C5848,1,1)="r",SigmaEpsReinf(J5848,$AS$42:$AS$43,$AS$41,$AS$39,$AS$40,$AQ$38),""),"")</f>
        <v/>
      </c>
      <c r="Q5848" s="92" t="str">
        <f t="shared" si="926"/>
        <v/>
      </c>
      <c r="R5848" s="92" t="str">
        <f t="shared" si="927"/>
        <v/>
      </c>
      <c r="U5848" s="5"/>
      <c r="V5848" s="5"/>
      <c r="W5848" s="94" t="str">
        <f t="shared" si="925"/>
        <v/>
      </c>
      <c r="X5848" s="94" t="str">
        <f t="shared" si="928"/>
        <v/>
      </c>
      <c r="Y5848" s="5"/>
      <c r="BK5848" s="8"/>
      <c r="BL5848" s="5"/>
      <c r="BM5848" s="5"/>
      <c r="BN5848" s="5"/>
      <c r="BO5848" s="5"/>
      <c r="BP5848" s="1"/>
      <c r="BQ5848" s="1"/>
      <c r="BR5848" s="1"/>
      <c r="BS5848" s="1"/>
      <c r="BT5848" s="1"/>
      <c r="BU5848" s="4"/>
      <c r="BV5848" s="1"/>
      <c r="BW5848" s="3"/>
      <c r="BX5848" s="4"/>
      <c r="BY5848" s="5"/>
      <c r="BZ5848" s="5"/>
      <c r="CA5848" s="5"/>
      <c r="CB5848" s="5"/>
      <c r="CC5848" s="5"/>
      <c r="CD5848" s="43"/>
    </row>
    <row r="5849" spans="1:82" x14ac:dyDescent="0.25">
      <c r="A5849" s="8"/>
      <c r="B5849" s="5"/>
      <c r="C5849" s="5"/>
      <c r="D5849" s="5"/>
      <c r="E5849" s="5"/>
      <c r="F5849" s="94" t="str">
        <f t="shared" si="919"/>
        <v/>
      </c>
      <c r="G5849" s="94" t="str">
        <f t="shared" si="920"/>
        <v/>
      </c>
      <c r="H5849" s="127" t="str">
        <f>IF(A5849&lt;&gt;"",IF(MID(C5849,1,1)="c",$AS$26,IF(MID(C5849,1,1)="r",$AS$41,IF(MID(C5849,1,1)="p",#REF!,#REF!))),"")</f>
        <v/>
      </c>
      <c r="I5849" s="92" t="str">
        <f t="shared" si="921"/>
        <v/>
      </c>
      <c r="J5849" s="92" t="str">
        <f t="shared" si="922"/>
        <v/>
      </c>
      <c r="K5849" s="92" t="str">
        <f t="shared" si="923"/>
        <v/>
      </c>
      <c r="L5849" s="92" t="str">
        <f t="shared" si="924"/>
        <v/>
      </c>
      <c r="M5849" s="95" t="str">
        <f>IF(A5849&lt;&gt;"",IF(MID(C5849,1,1)="c",SigmaEpsConcrete(I5849,$AN$30:$AN$33,$AR$30:$AR$33,$AS$26,$AS$27,$AS$28,$AQ$20,$AU$19),""),"")</f>
        <v/>
      </c>
      <c r="N5849" s="95" t="str">
        <f>IF(A5849&lt;&gt;"",IF(MID(C5849,1,1)="r",SigmaEpsReinf(J5849,$AS$42:$AS$43,$AS$41,$AS$39,$AS$40,$AQ$38),""),"")</f>
        <v/>
      </c>
      <c r="Q5849" s="92" t="str">
        <f t="shared" si="926"/>
        <v/>
      </c>
      <c r="R5849" s="92" t="str">
        <f t="shared" si="927"/>
        <v/>
      </c>
      <c r="U5849" s="5"/>
      <c r="V5849" s="5"/>
      <c r="W5849" s="94" t="str">
        <f t="shared" si="925"/>
        <v/>
      </c>
      <c r="X5849" s="94" t="str">
        <f t="shared" si="928"/>
        <v/>
      </c>
      <c r="Y5849" s="5"/>
      <c r="BK5849" s="8"/>
      <c r="BL5849" s="5"/>
      <c r="BM5849" s="5"/>
      <c r="BN5849" s="5"/>
      <c r="BO5849" s="5"/>
      <c r="BP5849" s="1"/>
      <c r="BQ5849" s="1"/>
      <c r="BR5849" s="1"/>
      <c r="BS5849" s="1"/>
      <c r="BT5849" s="1"/>
      <c r="BU5849" s="4"/>
      <c r="BV5849" s="1"/>
      <c r="BW5849" s="3"/>
      <c r="BX5849" s="4"/>
      <c r="BY5849" s="5"/>
      <c r="BZ5849" s="5"/>
      <c r="CA5849" s="5"/>
      <c r="CB5849" s="5"/>
      <c r="CC5849" s="5"/>
      <c r="CD5849" s="43"/>
    </row>
    <row r="5850" spans="1:82" x14ac:dyDescent="0.25">
      <c r="A5850" s="8"/>
      <c r="B5850" s="5"/>
      <c r="C5850" s="5"/>
      <c r="D5850" s="5"/>
      <c r="E5850" s="5"/>
      <c r="F5850" s="94" t="str">
        <f t="shared" si="919"/>
        <v/>
      </c>
      <c r="G5850" s="94" t="str">
        <f t="shared" si="920"/>
        <v/>
      </c>
      <c r="H5850" s="127" t="str">
        <f>IF(A5850&lt;&gt;"",IF(MID(C5850,1,1)="c",$AS$26,IF(MID(C5850,1,1)="r",$AS$41,IF(MID(C5850,1,1)="p",#REF!,#REF!))),"")</f>
        <v/>
      </c>
      <c r="I5850" s="92" t="str">
        <f t="shared" si="921"/>
        <v/>
      </c>
      <c r="J5850" s="92" t="str">
        <f t="shared" si="922"/>
        <v/>
      </c>
      <c r="K5850" s="92" t="str">
        <f t="shared" si="923"/>
        <v/>
      </c>
      <c r="L5850" s="92" t="str">
        <f t="shared" si="924"/>
        <v/>
      </c>
      <c r="M5850" s="95" t="str">
        <f>IF(A5850&lt;&gt;"",IF(MID(C5850,1,1)="c",SigmaEpsConcrete(I5850,$AN$30:$AN$33,$AR$30:$AR$33,$AS$26,$AS$27,$AS$28,$AQ$20,$AU$19),""),"")</f>
        <v/>
      </c>
      <c r="N5850" s="95" t="str">
        <f>IF(A5850&lt;&gt;"",IF(MID(C5850,1,1)="r",SigmaEpsReinf(J5850,$AS$42:$AS$43,$AS$41,$AS$39,$AS$40,$AQ$38),""),"")</f>
        <v/>
      </c>
      <c r="Q5850" s="92" t="str">
        <f t="shared" si="926"/>
        <v/>
      </c>
      <c r="R5850" s="92" t="str">
        <f t="shared" si="927"/>
        <v/>
      </c>
      <c r="U5850" s="5"/>
      <c r="V5850" s="5"/>
      <c r="W5850" s="94" t="str">
        <f t="shared" si="925"/>
        <v/>
      </c>
      <c r="X5850" s="94" t="str">
        <f t="shared" si="928"/>
        <v/>
      </c>
      <c r="Y5850" s="5"/>
      <c r="BK5850" s="8"/>
      <c r="BL5850" s="5"/>
      <c r="BM5850" s="5"/>
      <c r="BN5850" s="5"/>
      <c r="BO5850" s="5"/>
      <c r="BP5850" s="1"/>
      <c r="BQ5850" s="1"/>
      <c r="BR5850" s="1"/>
      <c r="BS5850" s="1"/>
      <c r="BT5850" s="1"/>
      <c r="BU5850" s="4"/>
      <c r="BV5850" s="1"/>
      <c r="BW5850" s="3"/>
      <c r="BX5850" s="4"/>
      <c r="BY5850" s="5"/>
      <c r="BZ5850" s="5"/>
      <c r="CA5850" s="5"/>
      <c r="CB5850" s="5"/>
      <c r="CC5850" s="5"/>
      <c r="CD5850" s="43"/>
    </row>
    <row r="5851" spans="1:82" x14ac:dyDescent="0.25">
      <c r="A5851" s="8"/>
      <c r="B5851" s="5"/>
      <c r="C5851" s="5"/>
      <c r="D5851" s="5"/>
      <c r="E5851" s="5"/>
      <c r="F5851" s="94" t="str">
        <f t="shared" si="919"/>
        <v/>
      </c>
      <c r="G5851" s="94" t="str">
        <f t="shared" si="920"/>
        <v/>
      </c>
      <c r="H5851" s="127" t="str">
        <f>IF(A5851&lt;&gt;"",IF(MID(C5851,1,1)="c",$AS$26,IF(MID(C5851,1,1)="r",$AS$41,IF(MID(C5851,1,1)="p",#REF!,#REF!))),"")</f>
        <v/>
      </c>
      <c r="I5851" s="92" t="str">
        <f t="shared" si="921"/>
        <v/>
      </c>
      <c r="J5851" s="92" t="str">
        <f t="shared" si="922"/>
        <v/>
      </c>
      <c r="K5851" s="92" t="str">
        <f t="shared" si="923"/>
        <v/>
      </c>
      <c r="L5851" s="92" t="str">
        <f t="shared" si="924"/>
        <v/>
      </c>
      <c r="M5851" s="95" t="str">
        <f>IF(A5851&lt;&gt;"",IF(MID(C5851,1,1)="c",SigmaEpsConcrete(I5851,$AN$30:$AN$33,$AR$30:$AR$33,$AS$26,$AS$27,$AS$28,$AQ$20,$AU$19),""),"")</f>
        <v/>
      </c>
      <c r="N5851" s="95" t="str">
        <f>IF(A5851&lt;&gt;"",IF(MID(C5851,1,1)="r",SigmaEpsReinf(J5851,$AS$42:$AS$43,$AS$41,$AS$39,$AS$40,$AQ$38),""),"")</f>
        <v/>
      </c>
      <c r="Q5851" s="92" t="str">
        <f t="shared" si="926"/>
        <v/>
      </c>
      <c r="R5851" s="92" t="str">
        <f t="shared" si="927"/>
        <v/>
      </c>
      <c r="U5851" s="5"/>
      <c r="V5851" s="5"/>
      <c r="W5851" s="94" t="str">
        <f t="shared" si="925"/>
        <v/>
      </c>
      <c r="X5851" s="94" t="str">
        <f t="shared" si="928"/>
        <v/>
      </c>
      <c r="Y5851" s="5"/>
      <c r="BK5851" s="8"/>
      <c r="BL5851" s="5"/>
      <c r="BM5851" s="5"/>
      <c r="BN5851" s="5"/>
      <c r="BO5851" s="5"/>
      <c r="BP5851" s="1"/>
      <c r="BQ5851" s="1"/>
      <c r="BR5851" s="1"/>
      <c r="BS5851" s="1"/>
      <c r="BT5851" s="1"/>
      <c r="BU5851" s="4"/>
      <c r="BV5851" s="1"/>
      <c r="BW5851" s="3"/>
      <c r="BX5851" s="4"/>
      <c r="BY5851" s="5"/>
      <c r="BZ5851" s="5"/>
      <c r="CA5851" s="5"/>
      <c r="CB5851" s="5"/>
      <c r="CC5851" s="5"/>
      <c r="CD5851" s="43"/>
    </row>
    <row r="5852" spans="1:82" x14ac:dyDescent="0.25">
      <c r="A5852" s="8"/>
      <c r="B5852" s="5"/>
      <c r="C5852" s="5"/>
      <c r="D5852" s="5"/>
      <c r="E5852" s="5"/>
      <c r="F5852" s="94" t="str">
        <f t="shared" si="919"/>
        <v/>
      </c>
      <c r="G5852" s="94" t="str">
        <f t="shared" si="920"/>
        <v/>
      </c>
      <c r="H5852" s="127" t="str">
        <f>IF(A5852&lt;&gt;"",IF(MID(C5852,1,1)="c",$AS$26,IF(MID(C5852,1,1)="r",$AS$41,IF(MID(C5852,1,1)="p",#REF!,#REF!))),"")</f>
        <v/>
      </c>
      <c r="I5852" s="92" t="str">
        <f t="shared" si="921"/>
        <v/>
      </c>
      <c r="J5852" s="92" t="str">
        <f t="shared" si="922"/>
        <v/>
      </c>
      <c r="K5852" s="92" t="str">
        <f t="shared" si="923"/>
        <v/>
      </c>
      <c r="L5852" s="92" t="str">
        <f t="shared" si="924"/>
        <v/>
      </c>
      <c r="M5852" s="95" t="str">
        <f>IF(A5852&lt;&gt;"",IF(MID(C5852,1,1)="c",SigmaEpsConcrete(I5852,$AN$30:$AN$33,$AR$30:$AR$33,$AS$26,$AS$27,$AS$28,$AQ$20,$AU$19),""),"")</f>
        <v/>
      </c>
      <c r="N5852" s="95" t="str">
        <f>IF(A5852&lt;&gt;"",IF(MID(C5852,1,1)="r",SigmaEpsReinf(J5852,$AS$42:$AS$43,$AS$41,$AS$39,$AS$40,$AQ$38),""),"")</f>
        <v/>
      </c>
      <c r="Q5852" s="92" t="str">
        <f t="shared" si="926"/>
        <v/>
      </c>
      <c r="R5852" s="92" t="str">
        <f t="shared" si="927"/>
        <v/>
      </c>
      <c r="U5852" s="5"/>
      <c r="V5852" s="5"/>
      <c r="W5852" s="94" t="str">
        <f t="shared" si="925"/>
        <v/>
      </c>
      <c r="X5852" s="94" t="str">
        <f t="shared" si="928"/>
        <v/>
      </c>
      <c r="Y5852" s="5"/>
      <c r="BK5852" s="8"/>
      <c r="BL5852" s="5"/>
      <c r="BM5852" s="5"/>
      <c r="BN5852" s="5"/>
      <c r="BO5852" s="5"/>
      <c r="BP5852" s="1"/>
      <c r="BQ5852" s="1"/>
      <c r="BR5852" s="1"/>
      <c r="BS5852" s="1"/>
      <c r="BT5852" s="1"/>
      <c r="BU5852" s="4"/>
      <c r="BV5852" s="1"/>
      <c r="BW5852" s="3"/>
      <c r="BX5852" s="4"/>
      <c r="BY5852" s="5"/>
      <c r="BZ5852" s="5"/>
      <c r="CA5852" s="5"/>
      <c r="CB5852" s="5"/>
      <c r="CC5852" s="5"/>
      <c r="CD5852" s="43"/>
    </row>
    <row r="5853" spans="1:82" x14ac:dyDescent="0.25">
      <c r="A5853" s="8"/>
      <c r="B5853" s="5"/>
      <c r="C5853" s="5"/>
      <c r="D5853" s="5"/>
      <c r="E5853" s="5"/>
      <c r="F5853" s="94" t="str">
        <f t="shared" si="919"/>
        <v/>
      </c>
      <c r="G5853" s="94" t="str">
        <f t="shared" si="920"/>
        <v/>
      </c>
      <c r="H5853" s="127" t="str">
        <f>IF(A5853&lt;&gt;"",IF(MID(C5853,1,1)="c",$AS$26,IF(MID(C5853,1,1)="r",$AS$41,IF(MID(C5853,1,1)="p",#REF!,#REF!))),"")</f>
        <v/>
      </c>
      <c r="I5853" s="92" t="str">
        <f t="shared" si="921"/>
        <v/>
      </c>
      <c r="J5853" s="92" t="str">
        <f t="shared" si="922"/>
        <v/>
      </c>
      <c r="K5853" s="92" t="str">
        <f t="shared" si="923"/>
        <v/>
      </c>
      <c r="L5853" s="92" t="str">
        <f t="shared" si="924"/>
        <v/>
      </c>
      <c r="M5853" s="95" t="str">
        <f>IF(A5853&lt;&gt;"",IF(MID(C5853,1,1)="c",SigmaEpsConcrete(I5853,$AN$30:$AN$33,$AR$30:$AR$33,$AS$26,$AS$27,$AS$28,$AQ$20,$AU$19),""),"")</f>
        <v/>
      </c>
      <c r="N5853" s="95" t="str">
        <f>IF(A5853&lt;&gt;"",IF(MID(C5853,1,1)="r",SigmaEpsReinf(J5853,$AS$42:$AS$43,$AS$41,$AS$39,$AS$40,$AQ$38),""),"")</f>
        <v/>
      </c>
      <c r="Q5853" s="92" t="str">
        <f t="shared" si="926"/>
        <v/>
      </c>
      <c r="R5853" s="92" t="str">
        <f t="shared" si="927"/>
        <v/>
      </c>
      <c r="U5853" s="5"/>
      <c r="V5853" s="5"/>
      <c r="W5853" s="94" t="str">
        <f t="shared" si="925"/>
        <v/>
      </c>
      <c r="X5853" s="94" t="str">
        <f t="shared" si="928"/>
        <v/>
      </c>
      <c r="Y5853" s="5"/>
      <c r="BK5853" s="8"/>
      <c r="BL5853" s="5"/>
      <c r="BM5853" s="5"/>
      <c r="BN5853" s="5"/>
      <c r="BO5853" s="5"/>
      <c r="BP5853" s="1"/>
      <c r="BQ5853" s="1"/>
      <c r="BR5853" s="1"/>
      <c r="BS5853" s="1"/>
      <c r="BT5853" s="1"/>
      <c r="BU5853" s="4"/>
      <c r="BV5853" s="1"/>
      <c r="BW5853" s="3"/>
      <c r="BX5853" s="4"/>
      <c r="BY5853" s="5"/>
      <c r="BZ5853" s="5"/>
      <c r="CA5853" s="5"/>
      <c r="CB5853" s="5"/>
      <c r="CC5853" s="5"/>
      <c r="CD5853" s="43"/>
    </row>
    <row r="5854" spans="1:82" x14ac:dyDescent="0.25">
      <c r="A5854" s="8"/>
      <c r="B5854" s="5"/>
      <c r="C5854" s="5"/>
      <c r="D5854" s="5"/>
      <c r="E5854" s="5"/>
      <c r="F5854" s="94" t="str">
        <f t="shared" si="919"/>
        <v/>
      </c>
      <c r="G5854" s="94" t="str">
        <f t="shared" si="920"/>
        <v/>
      </c>
      <c r="H5854" s="127" t="str">
        <f>IF(A5854&lt;&gt;"",IF(MID(C5854,1,1)="c",$AS$26,IF(MID(C5854,1,1)="r",$AS$41,IF(MID(C5854,1,1)="p",#REF!,#REF!))),"")</f>
        <v/>
      </c>
      <c r="I5854" s="92" t="str">
        <f t="shared" si="921"/>
        <v/>
      </c>
      <c r="J5854" s="92" t="str">
        <f t="shared" si="922"/>
        <v/>
      </c>
      <c r="K5854" s="92" t="str">
        <f t="shared" si="923"/>
        <v/>
      </c>
      <c r="L5854" s="92" t="str">
        <f t="shared" si="924"/>
        <v/>
      </c>
      <c r="M5854" s="95" t="str">
        <f>IF(A5854&lt;&gt;"",IF(MID(C5854,1,1)="c",SigmaEpsConcrete(I5854,$AN$30:$AN$33,$AR$30:$AR$33,$AS$26,$AS$27,$AS$28,$AQ$20,$AU$19),""),"")</f>
        <v/>
      </c>
      <c r="N5854" s="95" t="str">
        <f>IF(A5854&lt;&gt;"",IF(MID(C5854,1,1)="r",SigmaEpsReinf(J5854,$AS$42:$AS$43,$AS$41,$AS$39,$AS$40,$AQ$38),""),"")</f>
        <v/>
      </c>
      <c r="Q5854" s="92" t="str">
        <f t="shared" si="926"/>
        <v/>
      </c>
      <c r="R5854" s="92" t="str">
        <f t="shared" si="927"/>
        <v/>
      </c>
      <c r="U5854" s="5"/>
      <c r="V5854" s="5"/>
      <c r="W5854" s="94" t="str">
        <f t="shared" si="925"/>
        <v/>
      </c>
      <c r="X5854" s="94" t="str">
        <f t="shared" si="928"/>
        <v/>
      </c>
      <c r="Y5854" s="5"/>
      <c r="BK5854" s="8"/>
      <c r="BL5854" s="5"/>
      <c r="BM5854" s="5"/>
      <c r="BN5854" s="5"/>
      <c r="BO5854" s="5"/>
      <c r="BP5854" s="1"/>
      <c r="BQ5854" s="1"/>
      <c r="BR5854" s="1"/>
      <c r="BS5854" s="1"/>
      <c r="BT5854" s="1"/>
      <c r="BU5854" s="4"/>
      <c r="BV5854" s="1"/>
      <c r="BW5854" s="3"/>
      <c r="BX5854" s="4"/>
      <c r="BY5854" s="5"/>
      <c r="BZ5854" s="5"/>
      <c r="CA5854" s="5"/>
      <c r="CB5854" s="5"/>
      <c r="CC5854" s="5"/>
      <c r="CD5854" s="43"/>
    </row>
    <row r="5855" spans="1:82" x14ac:dyDescent="0.25">
      <c r="A5855" s="8"/>
      <c r="B5855" s="5"/>
      <c r="C5855" s="5"/>
      <c r="D5855" s="5"/>
      <c r="E5855" s="5"/>
      <c r="F5855" s="94" t="str">
        <f t="shared" si="919"/>
        <v/>
      </c>
      <c r="G5855" s="94" t="str">
        <f t="shared" si="920"/>
        <v/>
      </c>
      <c r="H5855" s="127" t="str">
        <f>IF(A5855&lt;&gt;"",IF(MID(C5855,1,1)="c",$AS$26,IF(MID(C5855,1,1)="r",$AS$41,IF(MID(C5855,1,1)="p",#REF!,#REF!))),"")</f>
        <v/>
      </c>
      <c r="I5855" s="92" t="str">
        <f t="shared" si="921"/>
        <v/>
      </c>
      <c r="J5855" s="92" t="str">
        <f t="shared" si="922"/>
        <v/>
      </c>
      <c r="K5855" s="92" t="str">
        <f t="shared" si="923"/>
        <v/>
      </c>
      <c r="L5855" s="92" t="str">
        <f t="shared" si="924"/>
        <v/>
      </c>
      <c r="M5855" s="95" t="str">
        <f>IF(A5855&lt;&gt;"",IF(MID(C5855,1,1)="c",SigmaEpsConcrete(I5855,$AN$30:$AN$33,$AR$30:$AR$33,$AS$26,$AS$27,$AS$28,$AQ$20,$AU$19),""),"")</f>
        <v/>
      </c>
      <c r="N5855" s="95" t="str">
        <f>IF(A5855&lt;&gt;"",IF(MID(C5855,1,1)="r",SigmaEpsReinf(J5855,$AS$42:$AS$43,$AS$41,$AS$39,$AS$40,$AQ$38),""),"")</f>
        <v/>
      </c>
      <c r="Q5855" s="92" t="str">
        <f t="shared" si="926"/>
        <v/>
      </c>
      <c r="R5855" s="92" t="str">
        <f t="shared" si="927"/>
        <v/>
      </c>
      <c r="U5855" s="5"/>
      <c r="V5855" s="5"/>
      <c r="W5855" s="94" t="str">
        <f t="shared" si="925"/>
        <v/>
      </c>
      <c r="X5855" s="94" t="str">
        <f t="shared" si="928"/>
        <v/>
      </c>
      <c r="Y5855" s="5"/>
      <c r="BK5855" s="8"/>
      <c r="BL5855" s="5"/>
      <c r="BM5855" s="5"/>
      <c r="BN5855" s="5"/>
      <c r="BO5855" s="5"/>
      <c r="BP5855" s="1"/>
      <c r="BQ5855" s="1"/>
      <c r="BR5855" s="1"/>
      <c r="BS5855" s="1"/>
      <c r="BT5855" s="1"/>
      <c r="BU5855" s="4"/>
      <c r="BV5855" s="1"/>
      <c r="BW5855" s="3"/>
      <c r="BX5855" s="4"/>
      <c r="BY5855" s="5"/>
      <c r="BZ5855" s="5"/>
      <c r="CA5855" s="5"/>
      <c r="CB5855" s="5"/>
      <c r="CC5855" s="5"/>
      <c r="CD5855" s="43"/>
    </row>
    <row r="5856" spans="1:82" x14ac:dyDescent="0.25">
      <c r="A5856" s="8"/>
      <c r="B5856" s="5"/>
      <c r="C5856" s="5"/>
      <c r="D5856" s="5"/>
      <c r="E5856" s="5"/>
      <c r="F5856" s="94" t="str">
        <f t="shared" si="919"/>
        <v/>
      </c>
      <c r="G5856" s="94" t="str">
        <f t="shared" si="920"/>
        <v/>
      </c>
      <c r="H5856" s="127" t="str">
        <f>IF(A5856&lt;&gt;"",IF(MID(C5856,1,1)="c",$AS$26,IF(MID(C5856,1,1)="r",$AS$41,IF(MID(C5856,1,1)="p",#REF!,#REF!))),"")</f>
        <v/>
      </c>
      <c r="I5856" s="92" t="str">
        <f t="shared" si="921"/>
        <v/>
      </c>
      <c r="J5856" s="92" t="str">
        <f t="shared" si="922"/>
        <v/>
      </c>
      <c r="K5856" s="92" t="str">
        <f t="shared" si="923"/>
        <v/>
      </c>
      <c r="L5856" s="92" t="str">
        <f t="shared" si="924"/>
        <v/>
      </c>
      <c r="M5856" s="95" t="str">
        <f>IF(A5856&lt;&gt;"",IF(MID(C5856,1,1)="c",SigmaEpsConcrete(I5856,$AN$30:$AN$33,$AR$30:$AR$33,$AS$26,$AS$27,$AS$28,$AQ$20,$AU$19),""),"")</f>
        <v/>
      </c>
      <c r="N5856" s="95" t="str">
        <f>IF(A5856&lt;&gt;"",IF(MID(C5856,1,1)="r",SigmaEpsReinf(J5856,$AS$42:$AS$43,$AS$41,$AS$39,$AS$40,$AQ$38),""),"")</f>
        <v/>
      </c>
      <c r="Q5856" s="92" t="str">
        <f t="shared" si="926"/>
        <v/>
      </c>
      <c r="R5856" s="92" t="str">
        <f t="shared" si="927"/>
        <v/>
      </c>
      <c r="U5856" s="5"/>
      <c r="V5856" s="5"/>
      <c r="W5856" s="94" t="str">
        <f t="shared" si="925"/>
        <v/>
      </c>
      <c r="X5856" s="94" t="str">
        <f t="shared" si="928"/>
        <v/>
      </c>
      <c r="Y5856" s="5"/>
      <c r="BK5856" s="8"/>
      <c r="BL5856" s="5"/>
      <c r="BM5856" s="5"/>
      <c r="BN5856" s="5"/>
      <c r="BO5856" s="5"/>
      <c r="BP5856" s="1"/>
      <c r="BQ5856" s="1"/>
      <c r="BR5856" s="1"/>
      <c r="BS5856" s="1"/>
      <c r="BT5856" s="1"/>
      <c r="BU5856" s="4"/>
      <c r="BV5856" s="1"/>
      <c r="BW5856" s="3"/>
      <c r="BX5856" s="4"/>
      <c r="BY5856" s="5"/>
      <c r="BZ5856" s="5"/>
      <c r="CA5856" s="5"/>
      <c r="CB5856" s="5"/>
      <c r="CC5856" s="5"/>
      <c r="CD5856" s="43"/>
    </row>
    <row r="5857" spans="1:82" x14ac:dyDescent="0.25">
      <c r="A5857" s="8"/>
      <c r="B5857" s="5"/>
      <c r="C5857" s="5"/>
      <c r="D5857" s="5"/>
      <c r="E5857" s="5"/>
      <c r="F5857" s="94" t="str">
        <f t="shared" si="919"/>
        <v/>
      </c>
      <c r="G5857" s="94" t="str">
        <f t="shared" si="920"/>
        <v/>
      </c>
      <c r="H5857" s="127" t="str">
        <f>IF(A5857&lt;&gt;"",IF(MID(C5857,1,1)="c",$AS$26,IF(MID(C5857,1,1)="r",$AS$41,IF(MID(C5857,1,1)="p",#REF!,#REF!))),"")</f>
        <v/>
      </c>
      <c r="I5857" s="92" t="str">
        <f t="shared" si="921"/>
        <v/>
      </c>
      <c r="J5857" s="92" t="str">
        <f t="shared" si="922"/>
        <v/>
      </c>
      <c r="K5857" s="92" t="str">
        <f t="shared" si="923"/>
        <v/>
      </c>
      <c r="L5857" s="92" t="str">
        <f t="shared" si="924"/>
        <v/>
      </c>
      <c r="M5857" s="95" t="str">
        <f>IF(A5857&lt;&gt;"",IF(MID(C5857,1,1)="c",SigmaEpsConcrete(I5857,$AN$30:$AN$33,$AR$30:$AR$33,$AS$26,$AS$27,$AS$28,$AQ$20,$AU$19),""),"")</f>
        <v/>
      </c>
      <c r="N5857" s="95" t="str">
        <f>IF(A5857&lt;&gt;"",IF(MID(C5857,1,1)="r",SigmaEpsReinf(J5857,$AS$42:$AS$43,$AS$41,$AS$39,$AS$40,$AQ$38),""),"")</f>
        <v/>
      </c>
      <c r="Q5857" s="92" t="str">
        <f t="shared" si="926"/>
        <v/>
      </c>
      <c r="R5857" s="92" t="str">
        <f t="shared" si="927"/>
        <v/>
      </c>
      <c r="U5857" s="5"/>
      <c r="V5857" s="5"/>
      <c r="W5857" s="94" t="str">
        <f t="shared" si="925"/>
        <v/>
      </c>
      <c r="X5857" s="94" t="str">
        <f t="shared" si="928"/>
        <v/>
      </c>
      <c r="Y5857" s="5"/>
      <c r="BK5857" s="8"/>
      <c r="BL5857" s="5"/>
      <c r="BM5857" s="5"/>
      <c r="BN5857" s="5"/>
      <c r="BO5857" s="5"/>
      <c r="BP5857" s="1"/>
      <c r="BQ5857" s="1"/>
      <c r="BR5857" s="1"/>
      <c r="BS5857" s="1"/>
      <c r="BT5857" s="1"/>
      <c r="BU5857" s="4"/>
      <c r="BV5857" s="1"/>
      <c r="BW5857" s="3"/>
      <c r="BX5857" s="4"/>
      <c r="BY5857" s="5"/>
      <c r="BZ5857" s="5"/>
      <c r="CA5857" s="5"/>
      <c r="CB5857" s="5"/>
      <c r="CC5857" s="5"/>
      <c r="CD5857" s="43"/>
    </row>
    <row r="5858" spans="1:82" x14ac:dyDescent="0.25">
      <c r="A5858" s="8"/>
      <c r="B5858" s="5"/>
      <c r="C5858" s="5"/>
      <c r="D5858" s="5"/>
      <c r="E5858" s="5"/>
      <c r="F5858" s="94" t="str">
        <f t="shared" si="919"/>
        <v/>
      </c>
      <c r="G5858" s="94" t="str">
        <f t="shared" si="920"/>
        <v/>
      </c>
      <c r="H5858" s="127" t="str">
        <f>IF(A5858&lt;&gt;"",IF(MID(C5858,1,1)="c",$AS$26,IF(MID(C5858,1,1)="r",$AS$41,IF(MID(C5858,1,1)="p",#REF!,#REF!))),"")</f>
        <v/>
      </c>
      <c r="I5858" s="92" t="str">
        <f t="shared" si="921"/>
        <v/>
      </c>
      <c r="J5858" s="92" t="str">
        <f t="shared" si="922"/>
        <v/>
      </c>
      <c r="K5858" s="92" t="str">
        <f t="shared" si="923"/>
        <v/>
      </c>
      <c r="L5858" s="92" t="str">
        <f t="shared" si="924"/>
        <v/>
      </c>
      <c r="M5858" s="95" t="str">
        <f>IF(A5858&lt;&gt;"",IF(MID(C5858,1,1)="c",SigmaEpsConcrete(I5858,$AN$30:$AN$33,$AR$30:$AR$33,$AS$26,$AS$27,$AS$28,$AQ$20,$AU$19),""),"")</f>
        <v/>
      </c>
      <c r="N5858" s="95" t="str">
        <f>IF(A5858&lt;&gt;"",IF(MID(C5858,1,1)="r",SigmaEpsReinf(J5858,$AS$42:$AS$43,$AS$41,$AS$39,$AS$40,$AQ$38),""),"")</f>
        <v/>
      </c>
      <c r="Q5858" s="92" t="str">
        <f t="shared" si="926"/>
        <v/>
      </c>
      <c r="R5858" s="92" t="str">
        <f t="shared" si="927"/>
        <v/>
      </c>
      <c r="U5858" s="5"/>
      <c r="V5858" s="5"/>
      <c r="W5858" s="94" t="str">
        <f t="shared" si="925"/>
        <v/>
      </c>
      <c r="X5858" s="94" t="str">
        <f t="shared" si="928"/>
        <v/>
      </c>
      <c r="Y5858" s="5"/>
      <c r="BK5858" s="8"/>
      <c r="BL5858" s="5"/>
      <c r="BM5858" s="5"/>
      <c r="BN5858" s="5"/>
      <c r="BO5858" s="5"/>
      <c r="BP5858" s="1"/>
      <c r="BQ5858" s="1"/>
      <c r="BR5858" s="1"/>
      <c r="BS5858" s="1"/>
      <c r="BT5858" s="1"/>
      <c r="BU5858" s="4"/>
      <c r="BV5858" s="1"/>
      <c r="BW5858" s="3"/>
      <c r="BX5858" s="4"/>
      <c r="BY5858" s="5"/>
      <c r="BZ5858" s="5"/>
      <c r="CA5858" s="5"/>
      <c r="CB5858" s="5"/>
      <c r="CC5858" s="5"/>
      <c r="CD5858" s="43"/>
    </row>
    <row r="5859" spans="1:82" x14ac:dyDescent="0.25">
      <c r="A5859" s="8"/>
      <c r="B5859" s="5"/>
      <c r="C5859" s="5"/>
      <c r="D5859" s="5"/>
      <c r="E5859" s="5"/>
      <c r="F5859" s="94" t="str">
        <f t="shared" si="919"/>
        <v/>
      </c>
      <c r="G5859" s="94" t="str">
        <f t="shared" si="920"/>
        <v/>
      </c>
      <c r="H5859" s="127" t="str">
        <f>IF(A5859&lt;&gt;"",IF(MID(C5859,1,1)="c",$AS$26,IF(MID(C5859,1,1)="r",$AS$41,IF(MID(C5859,1,1)="p",#REF!,#REF!))),"")</f>
        <v/>
      </c>
      <c r="I5859" s="92" t="str">
        <f t="shared" si="921"/>
        <v/>
      </c>
      <c r="J5859" s="92" t="str">
        <f t="shared" si="922"/>
        <v/>
      </c>
      <c r="K5859" s="92" t="str">
        <f t="shared" si="923"/>
        <v/>
      </c>
      <c r="L5859" s="92" t="str">
        <f t="shared" si="924"/>
        <v/>
      </c>
      <c r="M5859" s="95" t="str">
        <f>IF(A5859&lt;&gt;"",IF(MID(C5859,1,1)="c",SigmaEpsConcrete(I5859,$AN$30:$AN$33,$AR$30:$AR$33,$AS$26,$AS$27,$AS$28,$AQ$20,$AU$19),""),"")</f>
        <v/>
      </c>
      <c r="N5859" s="95" t="str">
        <f>IF(A5859&lt;&gt;"",IF(MID(C5859,1,1)="r",SigmaEpsReinf(J5859,$AS$42:$AS$43,$AS$41,$AS$39,$AS$40,$AQ$38),""),"")</f>
        <v/>
      </c>
      <c r="Q5859" s="92" t="str">
        <f t="shared" si="926"/>
        <v/>
      </c>
      <c r="R5859" s="92" t="str">
        <f t="shared" si="927"/>
        <v/>
      </c>
      <c r="U5859" s="5"/>
      <c r="V5859" s="5"/>
      <c r="W5859" s="94" t="str">
        <f t="shared" si="925"/>
        <v/>
      </c>
      <c r="X5859" s="94" t="str">
        <f t="shared" si="928"/>
        <v/>
      </c>
      <c r="Y5859" s="5"/>
      <c r="BK5859" s="8"/>
      <c r="BL5859" s="5"/>
      <c r="BM5859" s="5"/>
      <c r="BN5859" s="5"/>
      <c r="BO5859" s="5"/>
      <c r="BP5859" s="1"/>
      <c r="BQ5859" s="1"/>
      <c r="BR5859" s="1"/>
      <c r="BS5859" s="1"/>
      <c r="BT5859" s="1"/>
      <c r="BU5859" s="4"/>
      <c r="BV5859" s="1"/>
      <c r="BW5859" s="3"/>
      <c r="BX5859" s="4"/>
      <c r="BY5859" s="5"/>
      <c r="BZ5859" s="5"/>
      <c r="CA5859" s="5"/>
      <c r="CB5859" s="5"/>
      <c r="CC5859" s="5"/>
      <c r="CD5859" s="43"/>
    </row>
    <row r="5860" spans="1:82" x14ac:dyDescent="0.25">
      <c r="A5860" s="8"/>
      <c r="B5860" s="5"/>
      <c r="C5860" s="5"/>
      <c r="D5860" s="5"/>
      <c r="E5860" s="5"/>
      <c r="F5860" s="94" t="str">
        <f t="shared" si="919"/>
        <v/>
      </c>
      <c r="G5860" s="94" t="str">
        <f t="shared" si="920"/>
        <v/>
      </c>
      <c r="H5860" s="127" t="str">
        <f>IF(A5860&lt;&gt;"",IF(MID(C5860,1,1)="c",$AS$26,IF(MID(C5860,1,1)="r",$AS$41,IF(MID(C5860,1,1)="p",#REF!,#REF!))),"")</f>
        <v/>
      </c>
      <c r="I5860" s="92" t="str">
        <f t="shared" si="921"/>
        <v/>
      </c>
      <c r="J5860" s="92" t="str">
        <f t="shared" si="922"/>
        <v/>
      </c>
      <c r="K5860" s="92" t="str">
        <f t="shared" si="923"/>
        <v/>
      </c>
      <c r="L5860" s="92" t="str">
        <f t="shared" si="924"/>
        <v/>
      </c>
      <c r="M5860" s="95" t="str">
        <f>IF(A5860&lt;&gt;"",IF(MID(C5860,1,1)="c",SigmaEpsConcrete(I5860,$AN$30:$AN$33,$AR$30:$AR$33,$AS$26,$AS$27,$AS$28,$AQ$20,$AU$19),""),"")</f>
        <v/>
      </c>
      <c r="N5860" s="95" t="str">
        <f>IF(A5860&lt;&gt;"",IF(MID(C5860,1,1)="r",SigmaEpsReinf(J5860,$AS$42:$AS$43,$AS$41,$AS$39,$AS$40,$AQ$38),""),"")</f>
        <v/>
      </c>
      <c r="Q5860" s="92" t="str">
        <f t="shared" si="926"/>
        <v/>
      </c>
      <c r="R5860" s="92" t="str">
        <f t="shared" si="927"/>
        <v/>
      </c>
      <c r="U5860" s="5"/>
      <c r="V5860" s="5"/>
      <c r="W5860" s="94" t="str">
        <f t="shared" si="925"/>
        <v/>
      </c>
      <c r="X5860" s="94" t="str">
        <f t="shared" si="928"/>
        <v/>
      </c>
      <c r="Y5860" s="5"/>
      <c r="BK5860" s="8"/>
      <c r="BL5860" s="5"/>
      <c r="BM5860" s="5"/>
      <c r="BN5860" s="5"/>
      <c r="BO5860" s="5"/>
      <c r="BP5860" s="1"/>
      <c r="BQ5860" s="1"/>
      <c r="BR5860" s="1"/>
      <c r="BS5860" s="1"/>
      <c r="BT5860" s="1"/>
      <c r="BU5860" s="4"/>
      <c r="BV5860" s="1"/>
      <c r="BW5860" s="3"/>
      <c r="BX5860" s="4"/>
      <c r="BY5860" s="5"/>
      <c r="BZ5860" s="5"/>
      <c r="CA5860" s="5"/>
      <c r="CB5860" s="5"/>
      <c r="CC5860" s="5"/>
      <c r="CD5860" s="43"/>
    </row>
    <row r="5861" spans="1:82" x14ac:dyDescent="0.25">
      <c r="A5861" s="8"/>
      <c r="B5861" s="5"/>
      <c r="C5861" s="5"/>
      <c r="D5861" s="5"/>
      <c r="E5861" s="5"/>
      <c r="F5861" s="94" t="str">
        <f t="shared" si="919"/>
        <v/>
      </c>
      <c r="G5861" s="94" t="str">
        <f t="shared" si="920"/>
        <v/>
      </c>
      <c r="H5861" s="127" t="str">
        <f>IF(A5861&lt;&gt;"",IF(MID(C5861,1,1)="c",$AS$26,IF(MID(C5861,1,1)="r",$AS$41,IF(MID(C5861,1,1)="p",#REF!,#REF!))),"")</f>
        <v/>
      </c>
      <c r="I5861" s="92" t="str">
        <f t="shared" si="921"/>
        <v/>
      </c>
      <c r="J5861" s="92" t="str">
        <f t="shared" si="922"/>
        <v/>
      </c>
      <c r="K5861" s="92" t="str">
        <f t="shared" si="923"/>
        <v/>
      </c>
      <c r="L5861" s="92" t="str">
        <f t="shared" si="924"/>
        <v/>
      </c>
      <c r="M5861" s="95" t="str">
        <f>IF(A5861&lt;&gt;"",IF(MID(C5861,1,1)="c",SigmaEpsConcrete(I5861,$AN$30:$AN$33,$AR$30:$AR$33,$AS$26,$AS$27,$AS$28,$AQ$20,$AU$19),""),"")</f>
        <v/>
      </c>
      <c r="N5861" s="95" t="str">
        <f>IF(A5861&lt;&gt;"",IF(MID(C5861,1,1)="r",SigmaEpsReinf(J5861,$AS$42:$AS$43,$AS$41,$AS$39,$AS$40,$AQ$38),""),"")</f>
        <v/>
      </c>
      <c r="Q5861" s="92" t="str">
        <f t="shared" si="926"/>
        <v/>
      </c>
      <c r="R5861" s="92" t="str">
        <f t="shared" si="927"/>
        <v/>
      </c>
      <c r="U5861" s="5"/>
      <c r="V5861" s="5"/>
      <c r="W5861" s="94" t="str">
        <f t="shared" si="925"/>
        <v/>
      </c>
      <c r="X5861" s="94" t="str">
        <f t="shared" si="928"/>
        <v/>
      </c>
      <c r="Y5861" s="5"/>
      <c r="BK5861" s="8"/>
      <c r="BL5861" s="5"/>
      <c r="BM5861" s="5"/>
      <c r="BN5861" s="5"/>
      <c r="BO5861" s="5"/>
      <c r="BP5861" s="1"/>
      <c r="BQ5861" s="1"/>
      <c r="BR5861" s="1"/>
      <c r="BS5861" s="1"/>
      <c r="BT5861" s="1"/>
      <c r="BU5861" s="4"/>
      <c r="BV5861" s="1"/>
      <c r="BW5861" s="3"/>
      <c r="BX5861" s="4"/>
      <c r="BY5861" s="5"/>
      <c r="BZ5861" s="5"/>
      <c r="CA5861" s="5"/>
      <c r="CB5861" s="5"/>
      <c r="CC5861" s="5"/>
      <c r="CD5861" s="43"/>
    </row>
    <row r="5862" spans="1:82" x14ac:dyDescent="0.25">
      <c r="A5862" s="8"/>
      <c r="B5862" s="5"/>
      <c r="C5862" s="5"/>
      <c r="D5862" s="5"/>
      <c r="E5862" s="5"/>
      <c r="F5862" s="94" t="str">
        <f t="shared" si="919"/>
        <v/>
      </c>
      <c r="G5862" s="94" t="str">
        <f t="shared" si="920"/>
        <v/>
      </c>
      <c r="H5862" s="127" t="str">
        <f>IF(A5862&lt;&gt;"",IF(MID(C5862,1,1)="c",$AS$26,IF(MID(C5862,1,1)="r",$AS$41,IF(MID(C5862,1,1)="p",#REF!,#REF!))),"")</f>
        <v/>
      </c>
      <c r="I5862" s="92" t="str">
        <f t="shared" si="921"/>
        <v/>
      </c>
      <c r="J5862" s="92" t="str">
        <f t="shared" si="922"/>
        <v/>
      </c>
      <c r="K5862" s="92" t="str">
        <f t="shared" si="923"/>
        <v/>
      </c>
      <c r="L5862" s="92" t="str">
        <f t="shared" si="924"/>
        <v/>
      </c>
      <c r="M5862" s="95" t="str">
        <f>IF(A5862&lt;&gt;"",IF(MID(C5862,1,1)="c",SigmaEpsConcrete(I5862,$AN$30:$AN$33,$AR$30:$AR$33,$AS$26,$AS$27,$AS$28,$AQ$20,$AU$19),""),"")</f>
        <v/>
      </c>
      <c r="N5862" s="95" t="str">
        <f>IF(A5862&lt;&gt;"",IF(MID(C5862,1,1)="r",SigmaEpsReinf(J5862,$AS$42:$AS$43,$AS$41,$AS$39,$AS$40,$AQ$38),""),"")</f>
        <v/>
      </c>
      <c r="Q5862" s="92" t="str">
        <f t="shared" si="926"/>
        <v/>
      </c>
      <c r="R5862" s="92" t="str">
        <f t="shared" si="927"/>
        <v/>
      </c>
      <c r="U5862" s="5"/>
      <c r="V5862" s="5"/>
      <c r="W5862" s="94" t="str">
        <f t="shared" si="925"/>
        <v/>
      </c>
      <c r="X5862" s="94" t="str">
        <f t="shared" si="928"/>
        <v/>
      </c>
      <c r="Y5862" s="5"/>
      <c r="BK5862" s="8"/>
      <c r="BL5862" s="5"/>
      <c r="BM5862" s="5"/>
      <c r="BN5862" s="5"/>
      <c r="BO5862" s="5"/>
      <c r="BP5862" s="1"/>
      <c r="BQ5862" s="1"/>
      <c r="BR5862" s="1"/>
      <c r="BS5862" s="1"/>
      <c r="BT5862" s="1"/>
      <c r="BU5862" s="4"/>
      <c r="BV5862" s="1"/>
      <c r="BW5862" s="3"/>
      <c r="BX5862" s="4"/>
      <c r="BY5862" s="5"/>
      <c r="BZ5862" s="5"/>
      <c r="CA5862" s="5"/>
      <c r="CB5862" s="5"/>
      <c r="CC5862" s="5"/>
      <c r="CD5862" s="43"/>
    </row>
    <row r="5863" spans="1:82" x14ac:dyDescent="0.25">
      <c r="A5863" s="8"/>
      <c r="B5863" s="5"/>
      <c r="C5863" s="5"/>
      <c r="D5863" s="5"/>
      <c r="E5863" s="5"/>
      <c r="F5863" s="94" t="str">
        <f t="shared" si="919"/>
        <v/>
      </c>
      <c r="G5863" s="94" t="str">
        <f t="shared" si="920"/>
        <v/>
      </c>
      <c r="H5863" s="127" t="str">
        <f>IF(A5863&lt;&gt;"",IF(MID(C5863,1,1)="c",$AS$26,IF(MID(C5863,1,1)="r",$AS$41,IF(MID(C5863,1,1)="p",#REF!,#REF!))),"")</f>
        <v/>
      </c>
      <c r="I5863" s="92" t="str">
        <f t="shared" si="921"/>
        <v/>
      </c>
      <c r="J5863" s="92" t="str">
        <f t="shared" si="922"/>
        <v/>
      </c>
      <c r="K5863" s="92" t="str">
        <f t="shared" si="923"/>
        <v/>
      </c>
      <c r="L5863" s="92" t="str">
        <f t="shared" si="924"/>
        <v/>
      </c>
      <c r="M5863" s="95" t="str">
        <f>IF(A5863&lt;&gt;"",IF(MID(C5863,1,1)="c",SigmaEpsConcrete(I5863,$AN$30:$AN$33,$AR$30:$AR$33,$AS$26,$AS$27,$AS$28,$AQ$20,$AU$19),""),"")</f>
        <v/>
      </c>
      <c r="N5863" s="95" t="str">
        <f>IF(A5863&lt;&gt;"",IF(MID(C5863,1,1)="r",SigmaEpsReinf(J5863,$AS$42:$AS$43,$AS$41,$AS$39,$AS$40,$AQ$38),""),"")</f>
        <v/>
      </c>
      <c r="Q5863" s="92" t="str">
        <f t="shared" si="926"/>
        <v/>
      </c>
      <c r="R5863" s="92" t="str">
        <f t="shared" si="927"/>
        <v/>
      </c>
      <c r="U5863" s="5"/>
      <c r="V5863" s="5"/>
      <c r="W5863" s="94" t="str">
        <f t="shared" si="925"/>
        <v/>
      </c>
      <c r="X5863" s="94" t="str">
        <f t="shared" si="928"/>
        <v/>
      </c>
      <c r="Y5863" s="5"/>
      <c r="BK5863" s="8"/>
      <c r="BL5863" s="5"/>
      <c r="BM5863" s="5"/>
      <c r="BN5863" s="5"/>
      <c r="BO5863" s="5"/>
      <c r="BP5863" s="1"/>
      <c r="BQ5863" s="1"/>
      <c r="BR5863" s="1"/>
      <c r="BS5863" s="1"/>
      <c r="BT5863" s="1"/>
      <c r="BU5863" s="4"/>
      <c r="BV5863" s="1"/>
      <c r="BW5863" s="3"/>
      <c r="BX5863" s="4"/>
      <c r="BY5863" s="5"/>
      <c r="BZ5863" s="5"/>
      <c r="CA5863" s="5"/>
      <c r="CB5863" s="5"/>
      <c r="CC5863" s="5"/>
      <c r="CD5863" s="43"/>
    </row>
    <row r="5864" spans="1:82" x14ac:dyDescent="0.25">
      <c r="A5864" s="8"/>
      <c r="B5864" s="5"/>
      <c r="C5864" s="5"/>
      <c r="D5864" s="5"/>
      <c r="E5864" s="5"/>
      <c r="F5864" s="94" t="str">
        <f t="shared" si="919"/>
        <v/>
      </c>
      <c r="G5864" s="94" t="str">
        <f t="shared" si="920"/>
        <v/>
      </c>
      <c r="H5864" s="127" t="str">
        <f>IF(A5864&lt;&gt;"",IF(MID(C5864,1,1)="c",$AS$26,IF(MID(C5864,1,1)="r",$AS$41,IF(MID(C5864,1,1)="p",#REF!,#REF!))),"")</f>
        <v/>
      </c>
      <c r="I5864" s="92" t="str">
        <f t="shared" si="921"/>
        <v/>
      </c>
      <c r="J5864" s="92" t="str">
        <f t="shared" si="922"/>
        <v/>
      </c>
      <c r="K5864" s="92" t="str">
        <f t="shared" si="923"/>
        <v/>
      </c>
      <c r="L5864" s="92" t="str">
        <f t="shared" si="924"/>
        <v/>
      </c>
      <c r="M5864" s="95" t="str">
        <f>IF(A5864&lt;&gt;"",IF(MID(C5864,1,1)="c",SigmaEpsConcrete(I5864,$AN$30:$AN$33,$AR$30:$AR$33,$AS$26,$AS$27,$AS$28,$AQ$20,$AU$19),""),"")</f>
        <v/>
      </c>
      <c r="N5864" s="95" t="str">
        <f>IF(A5864&lt;&gt;"",IF(MID(C5864,1,1)="r",SigmaEpsReinf(J5864,$AS$42:$AS$43,$AS$41,$AS$39,$AS$40,$AQ$38),""),"")</f>
        <v/>
      </c>
      <c r="Q5864" s="92" t="str">
        <f t="shared" si="926"/>
        <v/>
      </c>
      <c r="R5864" s="92" t="str">
        <f t="shared" si="927"/>
        <v/>
      </c>
      <c r="U5864" s="5"/>
      <c r="V5864" s="5"/>
      <c r="W5864" s="94" t="str">
        <f t="shared" si="925"/>
        <v/>
      </c>
      <c r="X5864" s="94" t="str">
        <f t="shared" si="928"/>
        <v/>
      </c>
      <c r="Y5864" s="5"/>
      <c r="BK5864" s="8"/>
      <c r="BL5864" s="5"/>
      <c r="BM5864" s="5"/>
      <c r="BN5864" s="5"/>
      <c r="BO5864" s="5"/>
      <c r="BP5864" s="1"/>
      <c r="BQ5864" s="1"/>
      <c r="BR5864" s="1"/>
      <c r="BS5864" s="1"/>
      <c r="BT5864" s="1"/>
      <c r="BU5864" s="4"/>
      <c r="BV5864" s="1"/>
      <c r="BW5864" s="3"/>
      <c r="BX5864" s="4"/>
      <c r="BY5864" s="5"/>
      <c r="BZ5864" s="5"/>
      <c r="CA5864" s="5"/>
      <c r="CB5864" s="5"/>
      <c r="CC5864" s="5"/>
      <c r="CD5864" s="43"/>
    </row>
    <row r="5865" spans="1:82" x14ac:dyDescent="0.25">
      <c r="A5865" s="8"/>
      <c r="B5865" s="5"/>
      <c r="C5865" s="5"/>
      <c r="D5865" s="5"/>
      <c r="E5865" s="5"/>
      <c r="F5865" s="94" t="str">
        <f t="shared" si="919"/>
        <v/>
      </c>
      <c r="G5865" s="94" t="str">
        <f t="shared" si="920"/>
        <v/>
      </c>
      <c r="H5865" s="127" t="str">
        <f>IF(A5865&lt;&gt;"",IF(MID(C5865,1,1)="c",$AS$26,IF(MID(C5865,1,1)="r",$AS$41,IF(MID(C5865,1,1)="p",#REF!,#REF!))),"")</f>
        <v/>
      </c>
      <c r="I5865" s="92" t="str">
        <f t="shared" si="921"/>
        <v/>
      </c>
      <c r="J5865" s="92" t="str">
        <f t="shared" si="922"/>
        <v/>
      </c>
      <c r="K5865" s="92" t="str">
        <f t="shared" si="923"/>
        <v/>
      </c>
      <c r="L5865" s="92" t="str">
        <f t="shared" si="924"/>
        <v/>
      </c>
      <c r="M5865" s="95" t="str">
        <f>IF(A5865&lt;&gt;"",IF(MID(C5865,1,1)="c",SigmaEpsConcrete(I5865,$AN$30:$AN$33,$AR$30:$AR$33,$AS$26,$AS$27,$AS$28,$AQ$20,$AU$19),""),"")</f>
        <v/>
      </c>
      <c r="N5865" s="95" t="str">
        <f>IF(A5865&lt;&gt;"",IF(MID(C5865,1,1)="r",SigmaEpsReinf(J5865,$AS$42:$AS$43,$AS$41,$AS$39,$AS$40,$AQ$38),""),"")</f>
        <v/>
      </c>
      <c r="Q5865" s="92" t="str">
        <f t="shared" si="926"/>
        <v/>
      </c>
      <c r="R5865" s="92" t="str">
        <f t="shared" si="927"/>
        <v/>
      </c>
      <c r="U5865" s="5"/>
      <c r="V5865" s="5"/>
      <c r="W5865" s="94" t="str">
        <f t="shared" si="925"/>
        <v/>
      </c>
      <c r="X5865" s="94" t="str">
        <f t="shared" si="928"/>
        <v/>
      </c>
      <c r="Y5865" s="5"/>
      <c r="BK5865" s="8"/>
      <c r="BL5865" s="5"/>
      <c r="BM5865" s="5"/>
      <c r="BN5865" s="5"/>
      <c r="BO5865" s="5"/>
      <c r="BP5865" s="1"/>
      <c r="BQ5865" s="1"/>
      <c r="BR5865" s="1"/>
      <c r="BS5865" s="1"/>
      <c r="BT5865" s="1"/>
      <c r="BU5865" s="4"/>
      <c r="BV5865" s="1"/>
      <c r="BW5865" s="3"/>
      <c r="BX5865" s="4"/>
      <c r="BY5865" s="5"/>
      <c r="BZ5865" s="5"/>
      <c r="CA5865" s="5"/>
      <c r="CB5865" s="5"/>
      <c r="CC5865" s="5"/>
      <c r="CD5865" s="43"/>
    </row>
    <row r="5866" spans="1:82" x14ac:dyDescent="0.25">
      <c r="A5866" s="8"/>
      <c r="B5866" s="5"/>
      <c r="C5866" s="5"/>
      <c r="D5866" s="5"/>
      <c r="E5866" s="5"/>
      <c r="F5866" s="94" t="str">
        <f t="shared" si="919"/>
        <v/>
      </c>
      <c r="G5866" s="94" t="str">
        <f t="shared" si="920"/>
        <v/>
      </c>
      <c r="H5866" s="127" t="str">
        <f>IF(A5866&lt;&gt;"",IF(MID(C5866,1,1)="c",$AS$26,IF(MID(C5866,1,1)="r",$AS$41,IF(MID(C5866,1,1)="p",#REF!,#REF!))),"")</f>
        <v/>
      </c>
      <c r="I5866" s="92" t="str">
        <f t="shared" si="921"/>
        <v/>
      </c>
      <c r="J5866" s="92" t="str">
        <f t="shared" si="922"/>
        <v/>
      </c>
      <c r="K5866" s="92" t="str">
        <f t="shared" si="923"/>
        <v/>
      </c>
      <c r="L5866" s="92" t="str">
        <f t="shared" si="924"/>
        <v/>
      </c>
      <c r="M5866" s="95" t="str">
        <f>IF(A5866&lt;&gt;"",IF(MID(C5866,1,1)="c",SigmaEpsConcrete(I5866,$AN$30:$AN$33,$AR$30:$AR$33,$AS$26,$AS$27,$AS$28,$AQ$20,$AU$19),""),"")</f>
        <v/>
      </c>
      <c r="N5866" s="95" t="str">
        <f>IF(A5866&lt;&gt;"",IF(MID(C5866,1,1)="r",SigmaEpsReinf(J5866,$AS$42:$AS$43,$AS$41,$AS$39,$AS$40,$AQ$38),""),"")</f>
        <v/>
      </c>
      <c r="Q5866" s="92" t="str">
        <f t="shared" si="926"/>
        <v/>
      </c>
      <c r="R5866" s="92" t="str">
        <f t="shared" si="927"/>
        <v/>
      </c>
      <c r="U5866" s="5"/>
      <c r="V5866" s="5"/>
      <c r="W5866" s="94" t="str">
        <f t="shared" si="925"/>
        <v/>
      </c>
      <c r="X5866" s="94" t="str">
        <f t="shared" si="928"/>
        <v/>
      </c>
      <c r="Y5866" s="5"/>
      <c r="BK5866" s="8"/>
      <c r="BL5866" s="5"/>
      <c r="BM5866" s="5"/>
      <c r="BN5866" s="5"/>
      <c r="BO5866" s="5"/>
      <c r="BP5866" s="1"/>
      <c r="BQ5866" s="1"/>
      <c r="BR5866" s="1"/>
      <c r="BS5866" s="1"/>
      <c r="BT5866" s="1"/>
      <c r="BU5866" s="4"/>
      <c r="BV5866" s="1"/>
      <c r="BW5866" s="3"/>
      <c r="BX5866" s="4"/>
      <c r="BY5866" s="5"/>
      <c r="BZ5866" s="5"/>
      <c r="CA5866" s="5"/>
      <c r="CB5866" s="5"/>
      <c r="CC5866" s="5"/>
      <c r="CD5866" s="43"/>
    </row>
    <row r="5867" spans="1:82" x14ac:dyDescent="0.25">
      <c r="A5867" s="8"/>
      <c r="B5867" s="5"/>
      <c r="C5867" s="5"/>
      <c r="D5867" s="5"/>
      <c r="E5867" s="5"/>
      <c r="F5867" s="94" t="str">
        <f t="shared" si="919"/>
        <v/>
      </c>
      <c r="G5867" s="94" t="str">
        <f t="shared" si="920"/>
        <v/>
      </c>
      <c r="H5867" s="127" t="str">
        <f>IF(A5867&lt;&gt;"",IF(MID(C5867,1,1)="c",$AS$26,IF(MID(C5867,1,1)="r",$AS$41,IF(MID(C5867,1,1)="p",#REF!,#REF!))),"")</f>
        <v/>
      </c>
      <c r="I5867" s="92" t="str">
        <f t="shared" si="921"/>
        <v/>
      </c>
      <c r="J5867" s="92" t="str">
        <f t="shared" si="922"/>
        <v/>
      </c>
      <c r="K5867" s="92" t="str">
        <f t="shared" si="923"/>
        <v/>
      </c>
      <c r="L5867" s="92" t="str">
        <f t="shared" si="924"/>
        <v/>
      </c>
      <c r="M5867" s="95" t="str">
        <f>IF(A5867&lt;&gt;"",IF(MID(C5867,1,1)="c",SigmaEpsConcrete(I5867,$AN$30:$AN$33,$AR$30:$AR$33,$AS$26,$AS$27,$AS$28,$AQ$20,$AU$19),""),"")</f>
        <v/>
      </c>
      <c r="N5867" s="95" t="str">
        <f>IF(A5867&lt;&gt;"",IF(MID(C5867,1,1)="r",SigmaEpsReinf(J5867,$AS$42:$AS$43,$AS$41,$AS$39,$AS$40,$AQ$38),""),"")</f>
        <v/>
      </c>
      <c r="Q5867" s="92" t="str">
        <f t="shared" si="926"/>
        <v/>
      </c>
      <c r="R5867" s="92" t="str">
        <f t="shared" si="927"/>
        <v/>
      </c>
      <c r="U5867" s="5"/>
      <c r="V5867" s="5"/>
      <c r="W5867" s="94" t="str">
        <f t="shared" si="925"/>
        <v/>
      </c>
      <c r="X5867" s="94" t="str">
        <f t="shared" si="928"/>
        <v/>
      </c>
      <c r="Y5867" s="5"/>
      <c r="BK5867" s="8"/>
      <c r="BL5867" s="5"/>
      <c r="BM5867" s="5"/>
      <c r="BN5867" s="5"/>
      <c r="BO5867" s="5"/>
      <c r="BP5867" s="1"/>
      <c r="BQ5867" s="1"/>
      <c r="BR5867" s="1"/>
      <c r="BS5867" s="1"/>
      <c r="BT5867" s="1"/>
      <c r="BU5867" s="4"/>
      <c r="BV5867" s="1"/>
      <c r="BW5867" s="3"/>
      <c r="BX5867" s="4"/>
      <c r="BY5867" s="5"/>
      <c r="BZ5867" s="5"/>
      <c r="CA5867" s="5"/>
      <c r="CB5867" s="5"/>
      <c r="CC5867" s="5"/>
      <c r="CD5867" s="43"/>
    </row>
    <row r="5868" spans="1:82" x14ac:dyDescent="0.25">
      <c r="A5868" s="8"/>
      <c r="B5868" s="5"/>
      <c r="C5868" s="5"/>
      <c r="D5868" s="5"/>
      <c r="E5868" s="5"/>
      <c r="F5868" s="94" t="str">
        <f t="shared" si="919"/>
        <v/>
      </c>
      <c r="G5868" s="94" t="str">
        <f t="shared" si="920"/>
        <v/>
      </c>
      <c r="H5868" s="127" t="str">
        <f>IF(A5868&lt;&gt;"",IF(MID(C5868,1,1)="c",$AS$26,IF(MID(C5868,1,1)="r",$AS$41,IF(MID(C5868,1,1)="p",#REF!,#REF!))),"")</f>
        <v/>
      </c>
      <c r="I5868" s="92" t="str">
        <f t="shared" si="921"/>
        <v/>
      </c>
      <c r="J5868" s="92" t="str">
        <f t="shared" si="922"/>
        <v/>
      </c>
      <c r="K5868" s="92" t="str">
        <f t="shared" si="923"/>
        <v/>
      </c>
      <c r="L5868" s="92" t="str">
        <f t="shared" si="924"/>
        <v/>
      </c>
      <c r="M5868" s="95" t="str">
        <f>IF(A5868&lt;&gt;"",IF(MID(C5868,1,1)="c",SigmaEpsConcrete(I5868,$AN$30:$AN$33,$AR$30:$AR$33,$AS$26,$AS$27,$AS$28,$AQ$20,$AU$19),""),"")</f>
        <v/>
      </c>
      <c r="N5868" s="95" t="str">
        <f>IF(A5868&lt;&gt;"",IF(MID(C5868,1,1)="r",SigmaEpsReinf(J5868,$AS$42:$AS$43,$AS$41,$AS$39,$AS$40,$AQ$38),""),"")</f>
        <v/>
      </c>
      <c r="Q5868" s="92" t="str">
        <f t="shared" si="926"/>
        <v/>
      </c>
      <c r="R5868" s="92" t="str">
        <f t="shared" si="927"/>
        <v/>
      </c>
      <c r="U5868" s="5"/>
      <c r="V5868" s="5"/>
      <c r="W5868" s="94" t="str">
        <f t="shared" si="925"/>
        <v/>
      </c>
      <c r="X5868" s="94" t="str">
        <f t="shared" si="928"/>
        <v/>
      </c>
      <c r="Y5868" s="5"/>
      <c r="BK5868" s="8"/>
      <c r="BL5868" s="5"/>
      <c r="BM5868" s="5"/>
      <c r="BN5868" s="5"/>
      <c r="BO5868" s="5"/>
      <c r="BP5868" s="1"/>
      <c r="BQ5868" s="1"/>
      <c r="BR5868" s="1"/>
      <c r="BS5868" s="1"/>
      <c r="BT5868" s="1"/>
      <c r="BU5868" s="4"/>
      <c r="BV5868" s="1"/>
      <c r="BW5868" s="3"/>
      <c r="BX5868" s="4"/>
      <c r="BY5868" s="5"/>
      <c r="BZ5868" s="5"/>
      <c r="CA5868" s="5"/>
      <c r="CB5868" s="5"/>
      <c r="CC5868" s="5"/>
      <c r="CD5868" s="43"/>
    </row>
    <row r="5869" spans="1:82" x14ac:dyDescent="0.25">
      <c r="A5869" s="8"/>
      <c r="B5869" s="5"/>
      <c r="C5869" s="5"/>
      <c r="D5869" s="5"/>
      <c r="E5869" s="5"/>
      <c r="F5869" s="94" t="str">
        <f t="shared" si="919"/>
        <v/>
      </c>
      <c r="G5869" s="94" t="str">
        <f t="shared" si="920"/>
        <v/>
      </c>
      <c r="H5869" s="127" t="str">
        <f>IF(A5869&lt;&gt;"",IF(MID(C5869,1,1)="c",$AS$26,IF(MID(C5869,1,1)="r",$AS$41,IF(MID(C5869,1,1)="p",#REF!,#REF!))),"")</f>
        <v/>
      </c>
      <c r="I5869" s="92" t="str">
        <f t="shared" si="921"/>
        <v/>
      </c>
      <c r="J5869" s="92" t="str">
        <f t="shared" si="922"/>
        <v/>
      </c>
      <c r="K5869" s="92" t="str">
        <f t="shared" si="923"/>
        <v/>
      </c>
      <c r="L5869" s="92" t="str">
        <f t="shared" si="924"/>
        <v/>
      </c>
      <c r="M5869" s="95" t="str">
        <f>IF(A5869&lt;&gt;"",IF(MID(C5869,1,1)="c",SigmaEpsConcrete(I5869,$AN$30:$AN$33,$AR$30:$AR$33,$AS$26,$AS$27,$AS$28,$AQ$20,$AU$19),""),"")</f>
        <v/>
      </c>
      <c r="N5869" s="95" t="str">
        <f>IF(A5869&lt;&gt;"",IF(MID(C5869,1,1)="r",SigmaEpsReinf(J5869,$AS$42:$AS$43,$AS$41,$AS$39,$AS$40,$AQ$38),""),"")</f>
        <v/>
      </c>
      <c r="Q5869" s="92" t="str">
        <f t="shared" si="926"/>
        <v/>
      </c>
      <c r="R5869" s="92" t="str">
        <f t="shared" si="927"/>
        <v/>
      </c>
      <c r="U5869" s="5"/>
      <c r="V5869" s="5"/>
      <c r="W5869" s="94" t="str">
        <f t="shared" si="925"/>
        <v/>
      </c>
      <c r="X5869" s="94" t="str">
        <f t="shared" si="928"/>
        <v/>
      </c>
      <c r="Y5869" s="5"/>
      <c r="BK5869" s="8"/>
      <c r="BL5869" s="5"/>
      <c r="BM5869" s="5"/>
      <c r="BN5869" s="5"/>
      <c r="BO5869" s="5"/>
      <c r="BP5869" s="1"/>
      <c r="BQ5869" s="1"/>
      <c r="BR5869" s="1"/>
      <c r="BS5869" s="1"/>
      <c r="BT5869" s="1"/>
      <c r="BU5869" s="4"/>
      <c r="BV5869" s="1"/>
      <c r="BW5869" s="3"/>
      <c r="BX5869" s="4"/>
      <c r="BY5869" s="5"/>
      <c r="BZ5869" s="5"/>
      <c r="CA5869" s="5"/>
      <c r="CB5869" s="5"/>
      <c r="CC5869" s="5"/>
      <c r="CD5869" s="43"/>
    </row>
    <row r="5870" spans="1:82" x14ac:dyDescent="0.25">
      <c r="A5870" s="8"/>
      <c r="B5870" s="5"/>
      <c r="C5870" s="5"/>
      <c r="D5870" s="5"/>
      <c r="E5870" s="5"/>
      <c r="F5870" s="94" t="str">
        <f t="shared" si="919"/>
        <v/>
      </c>
      <c r="G5870" s="94" t="str">
        <f t="shared" si="920"/>
        <v/>
      </c>
      <c r="H5870" s="127" t="str">
        <f>IF(A5870&lt;&gt;"",IF(MID(C5870,1,1)="c",$AS$26,IF(MID(C5870,1,1)="r",$AS$41,IF(MID(C5870,1,1)="p",#REF!,#REF!))),"")</f>
        <v/>
      </c>
      <c r="I5870" s="92" t="str">
        <f t="shared" si="921"/>
        <v/>
      </c>
      <c r="J5870" s="92" t="str">
        <f t="shared" si="922"/>
        <v/>
      </c>
      <c r="K5870" s="92" t="str">
        <f t="shared" si="923"/>
        <v/>
      </c>
      <c r="L5870" s="92" t="str">
        <f t="shared" si="924"/>
        <v/>
      </c>
      <c r="M5870" s="95" t="str">
        <f>IF(A5870&lt;&gt;"",IF(MID(C5870,1,1)="c",SigmaEpsConcrete(I5870,$AN$30:$AN$33,$AR$30:$AR$33,$AS$26,$AS$27,$AS$28,$AQ$20,$AU$19),""),"")</f>
        <v/>
      </c>
      <c r="N5870" s="95" t="str">
        <f>IF(A5870&lt;&gt;"",IF(MID(C5870,1,1)="r",SigmaEpsReinf(J5870,$AS$42:$AS$43,$AS$41,$AS$39,$AS$40,$AQ$38),""),"")</f>
        <v/>
      </c>
      <c r="Q5870" s="92" t="str">
        <f t="shared" si="926"/>
        <v/>
      </c>
      <c r="R5870" s="92" t="str">
        <f t="shared" si="927"/>
        <v/>
      </c>
      <c r="U5870" s="5"/>
      <c r="V5870" s="5"/>
      <c r="W5870" s="94" t="str">
        <f t="shared" si="925"/>
        <v/>
      </c>
      <c r="X5870" s="94" t="str">
        <f t="shared" si="928"/>
        <v/>
      </c>
      <c r="Y5870" s="5"/>
      <c r="BK5870" s="8"/>
      <c r="BL5870" s="5"/>
      <c r="BM5870" s="5"/>
      <c r="BN5870" s="5"/>
      <c r="BO5870" s="5"/>
      <c r="BP5870" s="1"/>
      <c r="BQ5870" s="1"/>
      <c r="BR5870" s="1"/>
      <c r="BS5870" s="1"/>
      <c r="BT5870" s="1"/>
      <c r="BU5870" s="4"/>
      <c r="BV5870" s="1"/>
      <c r="BW5870" s="3"/>
      <c r="BX5870" s="4"/>
      <c r="BY5870" s="5"/>
      <c r="BZ5870" s="5"/>
      <c r="CA5870" s="5"/>
      <c r="CB5870" s="5"/>
      <c r="CC5870" s="5"/>
      <c r="CD5870" s="43"/>
    </row>
    <row r="5871" spans="1:82" x14ac:dyDescent="0.25">
      <c r="A5871" s="8"/>
      <c r="B5871" s="5"/>
      <c r="C5871" s="5"/>
      <c r="D5871" s="5"/>
      <c r="E5871" s="5"/>
      <c r="F5871" s="94" t="str">
        <f t="shared" si="919"/>
        <v/>
      </c>
      <c r="G5871" s="94" t="str">
        <f t="shared" si="920"/>
        <v/>
      </c>
      <c r="H5871" s="127" t="str">
        <f>IF(A5871&lt;&gt;"",IF(MID(C5871,1,1)="c",$AS$26,IF(MID(C5871,1,1)="r",$AS$41,IF(MID(C5871,1,1)="p",#REF!,#REF!))),"")</f>
        <v/>
      </c>
      <c r="I5871" s="92" t="str">
        <f t="shared" si="921"/>
        <v/>
      </c>
      <c r="J5871" s="92" t="str">
        <f t="shared" si="922"/>
        <v/>
      </c>
      <c r="K5871" s="92" t="str">
        <f t="shared" si="923"/>
        <v/>
      </c>
      <c r="L5871" s="92" t="str">
        <f t="shared" si="924"/>
        <v/>
      </c>
      <c r="M5871" s="95" t="str">
        <f>IF(A5871&lt;&gt;"",IF(MID(C5871,1,1)="c",SigmaEpsConcrete(I5871,$AN$30:$AN$33,$AR$30:$AR$33,$AS$26,$AS$27,$AS$28,$AQ$20,$AU$19),""),"")</f>
        <v/>
      </c>
      <c r="N5871" s="95" t="str">
        <f>IF(A5871&lt;&gt;"",IF(MID(C5871,1,1)="r",SigmaEpsReinf(J5871,$AS$42:$AS$43,$AS$41,$AS$39,$AS$40,$AQ$38),""),"")</f>
        <v/>
      </c>
      <c r="Q5871" s="92" t="str">
        <f t="shared" si="926"/>
        <v/>
      </c>
      <c r="R5871" s="92" t="str">
        <f t="shared" si="927"/>
        <v/>
      </c>
      <c r="U5871" s="5"/>
      <c r="V5871" s="5"/>
      <c r="W5871" s="94" t="str">
        <f t="shared" si="925"/>
        <v/>
      </c>
      <c r="X5871" s="94" t="str">
        <f t="shared" si="928"/>
        <v/>
      </c>
      <c r="Y5871" s="5"/>
      <c r="BK5871" s="8"/>
      <c r="BL5871" s="5"/>
      <c r="BM5871" s="5"/>
      <c r="BN5871" s="5"/>
      <c r="BO5871" s="5"/>
      <c r="BP5871" s="1"/>
      <c r="BQ5871" s="1"/>
      <c r="BR5871" s="1"/>
      <c r="BS5871" s="1"/>
      <c r="BT5871" s="1"/>
      <c r="BU5871" s="4"/>
      <c r="BV5871" s="1"/>
      <c r="BW5871" s="3"/>
      <c r="BX5871" s="4"/>
      <c r="BY5871" s="5"/>
      <c r="BZ5871" s="5"/>
      <c r="CA5871" s="5"/>
      <c r="CB5871" s="5"/>
      <c r="CC5871" s="5"/>
      <c r="CD5871" s="43"/>
    </row>
    <row r="5872" spans="1:82" x14ac:dyDescent="0.25">
      <c r="A5872" s="8"/>
      <c r="B5872" s="5"/>
      <c r="C5872" s="5"/>
      <c r="D5872" s="5"/>
      <c r="E5872" s="5"/>
      <c r="F5872" s="94" t="str">
        <f t="shared" si="919"/>
        <v/>
      </c>
      <c r="G5872" s="94" t="str">
        <f t="shared" si="920"/>
        <v/>
      </c>
      <c r="H5872" s="127" t="str">
        <f>IF(A5872&lt;&gt;"",IF(MID(C5872,1,1)="c",$AS$26,IF(MID(C5872,1,1)="r",$AS$41,IF(MID(C5872,1,1)="p",#REF!,#REF!))),"")</f>
        <v/>
      </c>
      <c r="I5872" s="92" t="str">
        <f t="shared" si="921"/>
        <v/>
      </c>
      <c r="J5872" s="92" t="str">
        <f t="shared" si="922"/>
        <v/>
      </c>
      <c r="K5872" s="92" t="str">
        <f t="shared" si="923"/>
        <v/>
      </c>
      <c r="L5872" s="92" t="str">
        <f t="shared" si="924"/>
        <v/>
      </c>
      <c r="M5872" s="95" t="str">
        <f>IF(A5872&lt;&gt;"",IF(MID(C5872,1,1)="c",SigmaEpsConcrete(I5872,$AN$30:$AN$33,$AR$30:$AR$33,$AS$26,$AS$27,$AS$28,$AQ$20,$AU$19),""),"")</f>
        <v/>
      </c>
      <c r="N5872" s="95" t="str">
        <f>IF(A5872&lt;&gt;"",IF(MID(C5872,1,1)="r",SigmaEpsReinf(J5872,$AS$42:$AS$43,$AS$41,$AS$39,$AS$40,$AQ$38),""),"")</f>
        <v/>
      </c>
      <c r="Q5872" s="92" t="str">
        <f t="shared" si="926"/>
        <v/>
      </c>
      <c r="R5872" s="92" t="str">
        <f t="shared" si="927"/>
        <v/>
      </c>
      <c r="U5872" s="5"/>
      <c r="V5872" s="5"/>
      <c r="W5872" s="94" t="str">
        <f t="shared" si="925"/>
        <v/>
      </c>
      <c r="X5872" s="94" t="str">
        <f t="shared" si="928"/>
        <v/>
      </c>
      <c r="Y5872" s="5"/>
      <c r="BK5872" s="8"/>
      <c r="BL5872" s="5"/>
      <c r="BM5872" s="5"/>
      <c r="BN5872" s="5"/>
      <c r="BO5872" s="5"/>
      <c r="BP5872" s="1"/>
      <c r="BQ5872" s="1"/>
      <c r="BR5872" s="1"/>
      <c r="BS5872" s="1"/>
      <c r="BT5872" s="1"/>
      <c r="BU5872" s="4"/>
      <c r="BV5872" s="1"/>
      <c r="BW5872" s="3"/>
      <c r="BX5872" s="4"/>
      <c r="BY5872" s="5"/>
      <c r="BZ5872" s="5"/>
      <c r="CA5872" s="5"/>
      <c r="CB5872" s="5"/>
      <c r="CC5872" s="5"/>
      <c r="CD5872" s="43"/>
    </row>
    <row r="5873" spans="1:82" x14ac:dyDescent="0.25">
      <c r="A5873" s="8"/>
      <c r="B5873" s="5"/>
      <c r="C5873" s="5"/>
      <c r="D5873" s="5"/>
      <c r="E5873" s="5"/>
      <c r="F5873" s="94" t="str">
        <f t="shared" si="919"/>
        <v/>
      </c>
      <c r="G5873" s="94" t="str">
        <f t="shared" si="920"/>
        <v/>
      </c>
      <c r="H5873" s="127" t="str">
        <f>IF(A5873&lt;&gt;"",IF(MID(C5873,1,1)="c",$AS$26,IF(MID(C5873,1,1)="r",$AS$41,IF(MID(C5873,1,1)="p",#REF!,#REF!))),"")</f>
        <v/>
      </c>
      <c r="I5873" s="92" t="str">
        <f t="shared" si="921"/>
        <v/>
      </c>
      <c r="J5873" s="92" t="str">
        <f t="shared" si="922"/>
        <v/>
      </c>
      <c r="K5873" s="92" t="str">
        <f t="shared" si="923"/>
        <v/>
      </c>
      <c r="L5873" s="92" t="str">
        <f t="shared" si="924"/>
        <v/>
      </c>
      <c r="M5873" s="95" t="str">
        <f>IF(A5873&lt;&gt;"",IF(MID(C5873,1,1)="c",SigmaEpsConcrete(I5873,$AN$30:$AN$33,$AR$30:$AR$33,$AS$26,$AS$27,$AS$28,$AQ$20,$AU$19),""),"")</f>
        <v/>
      </c>
      <c r="N5873" s="95" t="str">
        <f>IF(A5873&lt;&gt;"",IF(MID(C5873,1,1)="r",SigmaEpsReinf(J5873,$AS$42:$AS$43,$AS$41,$AS$39,$AS$40,$AQ$38),""),"")</f>
        <v/>
      </c>
      <c r="Q5873" s="92" t="str">
        <f t="shared" si="926"/>
        <v/>
      </c>
      <c r="R5873" s="92" t="str">
        <f t="shared" si="927"/>
        <v/>
      </c>
      <c r="U5873" s="5"/>
      <c r="V5873" s="5"/>
      <c r="W5873" s="94" t="str">
        <f t="shared" si="925"/>
        <v/>
      </c>
      <c r="X5873" s="94" t="str">
        <f t="shared" si="928"/>
        <v/>
      </c>
      <c r="Y5873" s="5"/>
      <c r="BK5873" s="8"/>
      <c r="BL5873" s="5"/>
      <c r="BM5873" s="5"/>
      <c r="BN5873" s="5"/>
      <c r="BO5873" s="5"/>
      <c r="BP5873" s="1"/>
      <c r="BQ5873" s="1"/>
      <c r="BR5873" s="1"/>
      <c r="BS5873" s="1"/>
      <c r="BT5873" s="1"/>
      <c r="BU5873" s="4"/>
      <c r="BV5873" s="1"/>
      <c r="BW5873" s="3"/>
      <c r="BX5873" s="4"/>
      <c r="BY5873" s="5"/>
      <c r="BZ5873" s="5"/>
      <c r="CA5873" s="5"/>
      <c r="CB5873" s="5"/>
      <c r="CC5873" s="5"/>
      <c r="CD5873" s="43"/>
    </row>
    <row r="5874" spans="1:82" x14ac:dyDescent="0.25">
      <c r="A5874" s="8"/>
      <c r="B5874" s="5"/>
      <c r="C5874" s="5"/>
      <c r="D5874" s="5"/>
      <c r="E5874" s="5"/>
      <c r="F5874" s="94" t="str">
        <f t="shared" si="919"/>
        <v/>
      </c>
      <c r="G5874" s="94" t="str">
        <f t="shared" si="920"/>
        <v/>
      </c>
      <c r="H5874" s="127" t="str">
        <f>IF(A5874&lt;&gt;"",IF(MID(C5874,1,1)="c",$AS$26,IF(MID(C5874,1,1)="r",$AS$41,IF(MID(C5874,1,1)="p",#REF!,#REF!))),"")</f>
        <v/>
      </c>
      <c r="I5874" s="92" t="str">
        <f t="shared" si="921"/>
        <v/>
      </c>
      <c r="J5874" s="92" t="str">
        <f t="shared" si="922"/>
        <v/>
      </c>
      <c r="K5874" s="92" t="str">
        <f t="shared" si="923"/>
        <v/>
      </c>
      <c r="L5874" s="92" t="str">
        <f t="shared" si="924"/>
        <v/>
      </c>
      <c r="M5874" s="95" t="str">
        <f>IF(A5874&lt;&gt;"",IF(MID(C5874,1,1)="c",SigmaEpsConcrete(I5874,$AN$30:$AN$33,$AR$30:$AR$33,$AS$26,$AS$27,$AS$28,$AQ$20,$AU$19),""),"")</f>
        <v/>
      </c>
      <c r="N5874" s="95" t="str">
        <f>IF(A5874&lt;&gt;"",IF(MID(C5874,1,1)="r",SigmaEpsReinf(J5874,$AS$42:$AS$43,$AS$41,$AS$39,$AS$40,$AQ$38),""),"")</f>
        <v/>
      </c>
      <c r="Q5874" s="92" t="str">
        <f t="shared" si="926"/>
        <v/>
      </c>
      <c r="R5874" s="92" t="str">
        <f t="shared" si="927"/>
        <v/>
      </c>
      <c r="U5874" s="5"/>
      <c r="V5874" s="5"/>
      <c r="W5874" s="94" t="str">
        <f t="shared" si="925"/>
        <v/>
      </c>
      <c r="X5874" s="94" t="str">
        <f t="shared" si="928"/>
        <v/>
      </c>
      <c r="Y5874" s="5"/>
      <c r="BK5874" s="8"/>
      <c r="BL5874" s="5"/>
      <c r="BM5874" s="5"/>
      <c r="BN5874" s="5"/>
      <c r="BO5874" s="5"/>
      <c r="BP5874" s="1"/>
      <c r="BQ5874" s="1"/>
      <c r="BR5874" s="1"/>
      <c r="BS5874" s="1"/>
      <c r="BT5874" s="1"/>
      <c r="BU5874" s="4"/>
      <c r="BV5874" s="1"/>
      <c r="BW5874" s="3"/>
      <c r="BX5874" s="4"/>
      <c r="BY5874" s="5"/>
      <c r="BZ5874" s="5"/>
      <c r="CA5874" s="5"/>
      <c r="CB5874" s="5"/>
      <c r="CC5874" s="5"/>
      <c r="CD5874" s="43"/>
    </row>
    <row r="5875" spans="1:82" x14ac:dyDescent="0.25">
      <c r="A5875" s="8"/>
      <c r="B5875" s="5"/>
      <c r="C5875" s="5"/>
      <c r="D5875" s="5"/>
      <c r="E5875" s="5"/>
      <c r="F5875" s="94" t="str">
        <f t="shared" si="919"/>
        <v/>
      </c>
      <c r="G5875" s="94" t="str">
        <f t="shared" si="920"/>
        <v/>
      </c>
      <c r="H5875" s="127" t="str">
        <f>IF(A5875&lt;&gt;"",IF(MID(C5875,1,1)="c",$AS$26,IF(MID(C5875,1,1)="r",$AS$41,IF(MID(C5875,1,1)="p",#REF!,#REF!))),"")</f>
        <v/>
      </c>
      <c r="I5875" s="92" t="str">
        <f t="shared" si="921"/>
        <v/>
      </c>
      <c r="J5875" s="92" t="str">
        <f t="shared" si="922"/>
        <v/>
      </c>
      <c r="K5875" s="92" t="str">
        <f t="shared" si="923"/>
        <v/>
      </c>
      <c r="L5875" s="92" t="str">
        <f t="shared" si="924"/>
        <v/>
      </c>
      <c r="M5875" s="95" t="str">
        <f>IF(A5875&lt;&gt;"",IF(MID(C5875,1,1)="c",SigmaEpsConcrete(I5875,$AN$30:$AN$33,$AR$30:$AR$33,$AS$26,$AS$27,$AS$28,$AQ$20,$AU$19),""),"")</f>
        <v/>
      </c>
      <c r="N5875" s="95" t="str">
        <f>IF(A5875&lt;&gt;"",IF(MID(C5875,1,1)="r",SigmaEpsReinf(J5875,$AS$42:$AS$43,$AS$41,$AS$39,$AS$40,$AQ$38),""),"")</f>
        <v/>
      </c>
      <c r="Q5875" s="92" t="str">
        <f t="shared" si="926"/>
        <v/>
      </c>
      <c r="R5875" s="92" t="str">
        <f t="shared" si="927"/>
        <v/>
      </c>
      <c r="U5875" s="5"/>
      <c r="V5875" s="5"/>
      <c r="W5875" s="94" t="str">
        <f t="shared" si="925"/>
        <v/>
      </c>
      <c r="X5875" s="94" t="str">
        <f t="shared" si="928"/>
        <v/>
      </c>
      <c r="Y5875" s="5"/>
      <c r="BK5875" s="8"/>
      <c r="BL5875" s="5"/>
      <c r="BM5875" s="5"/>
      <c r="BN5875" s="5"/>
      <c r="BO5875" s="5"/>
      <c r="BP5875" s="1"/>
      <c r="BQ5875" s="1"/>
      <c r="BR5875" s="1"/>
      <c r="BS5875" s="1"/>
      <c r="BT5875" s="1"/>
      <c r="BU5875" s="4"/>
      <c r="BV5875" s="1"/>
      <c r="BW5875" s="3"/>
      <c r="BX5875" s="4"/>
      <c r="BY5875" s="5"/>
      <c r="BZ5875" s="5"/>
      <c r="CA5875" s="5"/>
      <c r="CB5875" s="5"/>
      <c r="CC5875" s="5"/>
      <c r="CD5875" s="43"/>
    </row>
    <row r="5876" spans="1:82" x14ac:dyDescent="0.25">
      <c r="A5876" s="8"/>
      <c r="B5876" s="5"/>
      <c r="C5876" s="5"/>
      <c r="D5876" s="5"/>
      <c r="E5876" s="5"/>
      <c r="F5876" s="94" t="str">
        <f t="shared" si="919"/>
        <v/>
      </c>
      <c r="G5876" s="94" t="str">
        <f t="shared" si="920"/>
        <v/>
      </c>
      <c r="H5876" s="127" t="str">
        <f>IF(A5876&lt;&gt;"",IF(MID(C5876,1,1)="c",$AS$26,IF(MID(C5876,1,1)="r",$AS$41,IF(MID(C5876,1,1)="p",#REF!,#REF!))),"")</f>
        <v/>
      </c>
      <c r="I5876" s="92" t="str">
        <f t="shared" si="921"/>
        <v/>
      </c>
      <c r="J5876" s="92" t="str">
        <f t="shared" si="922"/>
        <v/>
      </c>
      <c r="K5876" s="92" t="str">
        <f t="shared" si="923"/>
        <v/>
      </c>
      <c r="L5876" s="92" t="str">
        <f t="shared" si="924"/>
        <v/>
      </c>
      <c r="M5876" s="95" t="str">
        <f>IF(A5876&lt;&gt;"",IF(MID(C5876,1,1)="c",SigmaEpsConcrete(I5876,$AN$30:$AN$33,$AR$30:$AR$33,$AS$26,$AS$27,$AS$28,$AQ$20,$AU$19),""),"")</f>
        <v/>
      </c>
      <c r="N5876" s="95" t="str">
        <f>IF(A5876&lt;&gt;"",IF(MID(C5876,1,1)="r",SigmaEpsReinf(J5876,$AS$42:$AS$43,$AS$41,$AS$39,$AS$40,$AQ$38),""),"")</f>
        <v/>
      </c>
      <c r="Q5876" s="92" t="str">
        <f t="shared" si="926"/>
        <v/>
      </c>
      <c r="R5876" s="92" t="str">
        <f t="shared" si="927"/>
        <v/>
      </c>
      <c r="U5876" s="5"/>
      <c r="V5876" s="5"/>
      <c r="W5876" s="94" t="str">
        <f t="shared" si="925"/>
        <v/>
      </c>
      <c r="X5876" s="94" t="str">
        <f t="shared" si="928"/>
        <v/>
      </c>
      <c r="Y5876" s="5"/>
      <c r="BK5876" s="8"/>
      <c r="BL5876" s="5"/>
      <c r="BM5876" s="5"/>
      <c r="BN5876" s="5"/>
      <c r="BO5876" s="5"/>
      <c r="BP5876" s="1"/>
      <c r="BQ5876" s="1"/>
      <c r="BR5876" s="1"/>
      <c r="BS5876" s="1"/>
      <c r="BT5876" s="1"/>
      <c r="BU5876" s="4"/>
      <c r="BV5876" s="1"/>
      <c r="BW5876" s="3"/>
      <c r="BX5876" s="4"/>
      <c r="BY5876" s="5"/>
      <c r="BZ5876" s="5"/>
      <c r="CA5876" s="5"/>
      <c r="CB5876" s="5"/>
      <c r="CC5876" s="5"/>
      <c r="CD5876" s="43"/>
    </row>
    <row r="5877" spans="1:82" x14ac:dyDescent="0.25">
      <c r="A5877" s="8"/>
      <c r="B5877" s="5"/>
      <c r="C5877" s="5"/>
      <c r="D5877" s="5"/>
      <c r="E5877" s="5"/>
      <c r="F5877" s="94" t="str">
        <f t="shared" si="919"/>
        <v/>
      </c>
      <c r="G5877" s="94" t="str">
        <f t="shared" si="920"/>
        <v/>
      </c>
      <c r="H5877" s="127" t="str">
        <f>IF(A5877&lt;&gt;"",IF(MID(C5877,1,1)="c",$AS$26,IF(MID(C5877,1,1)="r",$AS$41,IF(MID(C5877,1,1)="p",#REF!,#REF!))),"")</f>
        <v/>
      </c>
      <c r="I5877" s="92" t="str">
        <f t="shared" si="921"/>
        <v/>
      </c>
      <c r="J5877" s="92" t="str">
        <f t="shared" si="922"/>
        <v/>
      </c>
      <c r="K5877" s="92" t="str">
        <f t="shared" si="923"/>
        <v/>
      </c>
      <c r="L5877" s="92" t="str">
        <f t="shared" si="924"/>
        <v/>
      </c>
      <c r="M5877" s="95" t="str">
        <f>IF(A5877&lt;&gt;"",IF(MID(C5877,1,1)="c",SigmaEpsConcrete(I5877,$AN$30:$AN$33,$AR$30:$AR$33,$AS$26,$AS$27,$AS$28,$AQ$20,$AU$19),""),"")</f>
        <v/>
      </c>
      <c r="N5877" s="95" t="str">
        <f>IF(A5877&lt;&gt;"",IF(MID(C5877,1,1)="r",SigmaEpsReinf(J5877,$AS$42:$AS$43,$AS$41,$AS$39,$AS$40,$AQ$38),""),"")</f>
        <v/>
      </c>
      <c r="Q5877" s="92" t="str">
        <f t="shared" si="926"/>
        <v/>
      </c>
      <c r="R5877" s="92" t="str">
        <f t="shared" si="927"/>
        <v/>
      </c>
      <c r="U5877" s="5"/>
      <c r="V5877" s="5"/>
      <c r="W5877" s="94" t="str">
        <f t="shared" si="925"/>
        <v/>
      </c>
      <c r="X5877" s="94" t="str">
        <f t="shared" si="928"/>
        <v/>
      </c>
      <c r="Y5877" s="5"/>
      <c r="BK5877" s="8"/>
      <c r="BL5877" s="5"/>
      <c r="BM5877" s="5"/>
      <c r="BN5877" s="5"/>
      <c r="BO5877" s="5"/>
      <c r="BP5877" s="1"/>
      <c r="BQ5877" s="1"/>
      <c r="BR5877" s="1"/>
      <c r="BS5877" s="1"/>
      <c r="BT5877" s="1"/>
      <c r="BU5877" s="4"/>
      <c r="BV5877" s="1"/>
      <c r="BW5877" s="3"/>
      <c r="BX5877" s="4"/>
      <c r="BY5877" s="5"/>
      <c r="BZ5877" s="5"/>
      <c r="CA5877" s="5"/>
      <c r="CB5877" s="5"/>
      <c r="CC5877" s="5"/>
      <c r="CD5877" s="43"/>
    </row>
    <row r="5878" spans="1:82" x14ac:dyDescent="0.25">
      <c r="A5878" s="8"/>
      <c r="B5878" s="5"/>
      <c r="C5878" s="5"/>
      <c r="D5878" s="5"/>
      <c r="E5878" s="5"/>
      <c r="F5878" s="94" t="str">
        <f t="shared" si="919"/>
        <v/>
      </c>
      <c r="G5878" s="94" t="str">
        <f t="shared" si="920"/>
        <v/>
      </c>
      <c r="H5878" s="127" t="str">
        <f>IF(A5878&lt;&gt;"",IF(MID(C5878,1,1)="c",$AS$26,IF(MID(C5878,1,1)="r",$AS$41,IF(MID(C5878,1,1)="p",#REF!,#REF!))),"")</f>
        <v/>
      </c>
      <c r="I5878" s="92" t="str">
        <f t="shared" si="921"/>
        <v/>
      </c>
      <c r="J5878" s="92" t="str">
        <f t="shared" si="922"/>
        <v/>
      </c>
      <c r="K5878" s="92" t="str">
        <f t="shared" si="923"/>
        <v/>
      </c>
      <c r="L5878" s="92" t="str">
        <f t="shared" si="924"/>
        <v/>
      </c>
      <c r="M5878" s="95" t="str">
        <f>IF(A5878&lt;&gt;"",IF(MID(C5878,1,1)="c",SigmaEpsConcrete(I5878,$AN$30:$AN$33,$AR$30:$AR$33,$AS$26,$AS$27,$AS$28,$AQ$20,$AU$19),""),"")</f>
        <v/>
      </c>
      <c r="N5878" s="95" t="str">
        <f>IF(A5878&lt;&gt;"",IF(MID(C5878,1,1)="r",SigmaEpsReinf(J5878,$AS$42:$AS$43,$AS$41,$AS$39,$AS$40,$AQ$38),""),"")</f>
        <v/>
      </c>
      <c r="Q5878" s="92" t="str">
        <f t="shared" si="926"/>
        <v/>
      </c>
      <c r="R5878" s="92" t="str">
        <f t="shared" si="927"/>
        <v/>
      </c>
      <c r="U5878" s="5"/>
      <c r="V5878" s="5"/>
      <c r="W5878" s="94" t="str">
        <f t="shared" si="925"/>
        <v/>
      </c>
      <c r="X5878" s="94" t="str">
        <f t="shared" si="928"/>
        <v/>
      </c>
      <c r="Y5878" s="5"/>
      <c r="BK5878" s="8"/>
      <c r="BL5878" s="5"/>
      <c r="BM5878" s="5"/>
      <c r="BN5878" s="5"/>
      <c r="BO5878" s="5"/>
      <c r="BP5878" s="1"/>
      <c r="BQ5878" s="1"/>
      <c r="BR5878" s="1"/>
      <c r="BS5878" s="1"/>
      <c r="BT5878" s="1"/>
      <c r="BU5878" s="4"/>
      <c r="BV5878" s="1"/>
      <c r="BW5878" s="3"/>
      <c r="BX5878" s="4"/>
      <c r="BY5878" s="5"/>
      <c r="BZ5878" s="5"/>
      <c r="CA5878" s="5"/>
      <c r="CB5878" s="5"/>
      <c r="CC5878" s="5"/>
      <c r="CD5878" s="43"/>
    </row>
    <row r="5879" spans="1:82" x14ac:dyDescent="0.25">
      <c r="A5879" s="8"/>
      <c r="B5879" s="5"/>
      <c r="C5879" s="5"/>
      <c r="D5879" s="5"/>
      <c r="E5879" s="5"/>
      <c r="F5879" s="94" t="str">
        <f t="shared" si="919"/>
        <v/>
      </c>
      <c r="G5879" s="94" t="str">
        <f t="shared" si="920"/>
        <v/>
      </c>
      <c r="H5879" s="127" t="str">
        <f>IF(A5879&lt;&gt;"",IF(MID(C5879,1,1)="c",$AS$26,IF(MID(C5879,1,1)="r",$AS$41,IF(MID(C5879,1,1)="p",#REF!,#REF!))),"")</f>
        <v/>
      </c>
      <c r="I5879" s="92" t="str">
        <f t="shared" si="921"/>
        <v/>
      </c>
      <c r="J5879" s="92" t="str">
        <f t="shared" si="922"/>
        <v/>
      </c>
      <c r="K5879" s="92" t="str">
        <f t="shared" si="923"/>
        <v/>
      </c>
      <c r="L5879" s="92" t="str">
        <f t="shared" si="924"/>
        <v/>
      </c>
      <c r="M5879" s="95" t="str">
        <f>IF(A5879&lt;&gt;"",IF(MID(C5879,1,1)="c",SigmaEpsConcrete(I5879,$AN$30:$AN$33,$AR$30:$AR$33,$AS$26,$AS$27,$AS$28,$AQ$20,$AU$19),""),"")</f>
        <v/>
      </c>
      <c r="N5879" s="95" t="str">
        <f>IF(A5879&lt;&gt;"",IF(MID(C5879,1,1)="r",SigmaEpsReinf(J5879,$AS$42:$AS$43,$AS$41,$AS$39,$AS$40,$AQ$38),""),"")</f>
        <v/>
      </c>
      <c r="Q5879" s="92" t="str">
        <f t="shared" si="926"/>
        <v/>
      </c>
      <c r="R5879" s="92" t="str">
        <f t="shared" si="927"/>
        <v/>
      </c>
      <c r="U5879" s="5"/>
      <c r="V5879" s="5"/>
      <c r="W5879" s="94" t="str">
        <f t="shared" si="925"/>
        <v/>
      </c>
      <c r="X5879" s="94" t="str">
        <f t="shared" si="928"/>
        <v/>
      </c>
      <c r="Y5879" s="5"/>
      <c r="BK5879" s="8"/>
      <c r="BL5879" s="5"/>
      <c r="BM5879" s="5"/>
      <c r="BN5879" s="5"/>
      <c r="BO5879" s="5"/>
      <c r="BP5879" s="1"/>
      <c r="BQ5879" s="1"/>
      <c r="BR5879" s="1"/>
      <c r="BS5879" s="1"/>
      <c r="BT5879" s="1"/>
      <c r="BU5879" s="4"/>
      <c r="BV5879" s="1"/>
      <c r="BW5879" s="3"/>
      <c r="BX5879" s="4"/>
      <c r="BY5879" s="5"/>
      <c r="BZ5879" s="5"/>
      <c r="CA5879" s="5"/>
      <c r="CB5879" s="5"/>
      <c r="CC5879" s="5"/>
      <c r="CD5879" s="43"/>
    </row>
    <row r="5880" spans="1:82" x14ac:dyDescent="0.25">
      <c r="A5880" s="8"/>
      <c r="B5880" s="5"/>
      <c r="C5880" s="5"/>
      <c r="D5880" s="5"/>
      <c r="E5880" s="5"/>
      <c r="F5880" s="94" t="str">
        <f t="shared" si="919"/>
        <v/>
      </c>
      <c r="G5880" s="94" t="str">
        <f t="shared" si="920"/>
        <v/>
      </c>
      <c r="H5880" s="127" t="str">
        <f>IF(A5880&lt;&gt;"",IF(MID(C5880,1,1)="c",$AS$26,IF(MID(C5880,1,1)="r",$AS$41,IF(MID(C5880,1,1)="p",#REF!,#REF!))),"")</f>
        <v/>
      </c>
      <c r="I5880" s="92" t="str">
        <f t="shared" si="921"/>
        <v/>
      </c>
      <c r="J5880" s="92" t="str">
        <f t="shared" si="922"/>
        <v/>
      </c>
      <c r="K5880" s="92" t="str">
        <f t="shared" si="923"/>
        <v/>
      </c>
      <c r="L5880" s="92" t="str">
        <f t="shared" si="924"/>
        <v/>
      </c>
      <c r="M5880" s="95" t="str">
        <f>IF(A5880&lt;&gt;"",IF(MID(C5880,1,1)="c",SigmaEpsConcrete(I5880,$AN$30:$AN$33,$AR$30:$AR$33,$AS$26,$AS$27,$AS$28,$AQ$20,$AU$19),""),"")</f>
        <v/>
      </c>
      <c r="N5880" s="95" t="str">
        <f>IF(A5880&lt;&gt;"",IF(MID(C5880,1,1)="r",SigmaEpsReinf(J5880,$AS$42:$AS$43,$AS$41,$AS$39,$AS$40,$AQ$38),""),"")</f>
        <v/>
      </c>
      <c r="Q5880" s="92" t="str">
        <f t="shared" si="926"/>
        <v/>
      </c>
      <c r="R5880" s="92" t="str">
        <f t="shared" si="927"/>
        <v/>
      </c>
      <c r="U5880" s="5"/>
      <c r="V5880" s="5"/>
      <c r="W5880" s="94" t="str">
        <f t="shared" si="925"/>
        <v/>
      </c>
      <c r="X5880" s="94" t="str">
        <f t="shared" si="928"/>
        <v/>
      </c>
      <c r="Y5880" s="5"/>
      <c r="BK5880" s="8"/>
      <c r="BL5880" s="5"/>
      <c r="BM5880" s="5"/>
      <c r="BN5880" s="5"/>
      <c r="BO5880" s="5"/>
      <c r="BP5880" s="1"/>
      <c r="BQ5880" s="1"/>
      <c r="BR5880" s="1"/>
      <c r="BS5880" s="1"/>
      <c r="BT5880" s="1"/>
      <c r="BU5880" s="4"/>
      <c r="BV5880" s="1"/>
      <c r="BW5880" s="3"/>
      <c r="BX5880" s="4"/>
      <c r="BY5880" s="5"/>
      <c r="BZ5880" s="5"/>
      <c r="CA5880" s="5"/>
      <c r="CB5880" s="5"/>
      <c r="CC5880" s="5"/>
      <c r="CD5880" s="43"/>
    </row>
    <row r="5881" spans="1:82" x14ac:dyDescent="0.25">
      <c r="A5881" s="8"/>
      <c r="B5881" s="5"/>
      <c r="C5881" s="5"/>
      <c r="D5881" s="5"/>
      <c r="E5881" s="5"/>
      <c r="F5881" s="94" t="str">
        <f t="shared" si="919"/>
        <v/>
      </c>
      <c r="G5881" s="94" t="str">
        <f t="shared" si="920"/>
        <v/>
      </c>
      <c r="H5881" s="127" t="str">
        <f>IF(A5881&lt;&gt;"",IF(MID(C5881,1,1)="c",$AS$26,IF(MID(C5881,1,1)="r",$AS$41,IF(MID(C5881,1,1)="p",#REF!,#REF!))),"")</f>
        <v/>
      </c>
      <c r="I5881" s="92" t="str">
        <f t="shared" si="921"/>
        <v/>
      </c>
      <c r="J5881" s="92" t="str">
        <f t="shared" si="922"/>
        <v/>
      </c>
      <c r="K5881" s="92" t="str">
        <f t="shared" si="923"/>
        <v/>
      </c>
      <c r="L5881" s="92" t="str">
        <f t="shared" si="924"/>
        <v/>
      </c>
      <c r="M5881" s="95" t="str">
        <f>IF(A5881&lt;&gt;"",IF(MID(C5881,1,1)="c",SigmaEpsConcrete(I5881,$AN$30:$AN$33,$AR$30:$AR$33,$AS$26,$AS$27,$AS$28,$AQ$20,$AU$19),""),"")</f>
        <v/>
      </c>
      <c r="N5881" s="95" t="str">
        <f>IF(A5881&lt;&gt;"",IF(MID(C5881,1,1)="r",SigmaEpsReinf(J5881,$AS$42:$AS$43,$AS$41,$AS$39,$AS$40,$AQ$38),""),"")</f>
        <v/>
      </c>
      <c r="Q5881" s="92" t="str">
        <f t="shared" si="926"/>
        <v/>
      </c>
      <c r="R5881" s="92" t="str">
        <f t="shared" si="927"/>
        <v/>
      </c>
      <c r="U5881" s="5"/>
      <c r="V5881" s="5"/>
      <c r="W5881" s="94" t="str">
        <f t="shared" si="925"/>
        <v/>
      </c>
      <c r="X5881" s="94" t="str">
        <f t="shared" si="928"/>
        <v/>
      </c>
      <c r="Y5881" s="5"/>
      <c r="BK5881" s="8"/>
      <c r="BL5881" s="5"/>
      <c r="BM5881" s="5"/>
      <c r="BN5881" s="5"/>
      <c r="BO5881" s="5"/>
      <c r="BP5881" s="1"/>
      <c r="BQ5881" s="1"/>
      <c r="BR5881" s="1"/>
      <c r="BS5881" s="1"/>
      <c r="BT5881" s="1"/>
      <c r="BU5881" s="4"/>
      <c r="BV5881" s="1"/>
      <c r="BW5881" s="3"/>
      <c r="BX5881" s="4"/>
      <c r="BY5881" s="5"/>
      <c r="BZ5881" s="5"/>
      <c r="CA5881" s="5"/>
      <c r="CB5881" s="5"/>
      <c r="CC5881" s="5"/>
      <c r="CD5881" s="43"/>
    </row>
    <row r="5882" spans="1:82" x14ac:dyDescent="0.25">
      <c r="A5882" s="8"/>
      <c r="B5882" s="5"/>
      <c r="C5882" s="5"/>
      <c r="D5882" s="5"/>
      <c r="E5882" s="5"/>
      <c r="F5882" s="94" t="str">
        <f t="shared" si="919"/>
        <v/>
      </c>
      <c r="G5882" s="94" t="str">
        <f t="shared" si="920"/>
        <v/>
      </c>
      <c r="H5882" s="127" t="str">
        <f>IF(A5882&lt;&gt;"",IF(MID(C5882,1,1)="c",$AS$26,IF(MID(C5882,1,1)="r",$AS$41,IF(MID(C5882,1,1)="p",#REF!,#REF!))),"")</f>
        <v/>
      </c>
      <c r="I5882" s="92" t="str">
        <f t="shared" si="921"/>
        <v/>
      </c>
      <c r="J5882" s="92" t="str">
        <f t="shared" si="922"/>
        <v/>
      </c>
      <c r="K5882" s="92" t="str">
        <f t="shared" si="923"/>
        <v/>
      </c>
      <c r="L5882" s="92" t="str">
        <f t="shared" si="924"/>
        <v/>
      </c>
      <c r="M5882" s="95" t="str">
        <f>IF(A5882&lt;&gt;"",IF(MID(C5882,1,1)="c",SigmaEpsConcrete(I5882,$AN$30:$AN$33,$AR$30:$AR$33,$AS$26,$AS$27,$AS$28,$AQ$20,$AU$19),""),"")</f>
        <v/>
      </c>
      <c r="N5882" s="95" t="str">
        <f>IF(A5882&lt;&gt;"",IF(MID(C5882,1,1)="r",SigmaEpsReinf(J5882,$AS$42:$AS$43,$AS$41,$AS$39,$AS$40,$AQ$38),""),"")</f>
        <v/>
      </c>
      <c r="Q5882" s="92" t="str">
        <f t="shared" si="926"/>
        <v/>
      </c>
      <c r="R5882" s="92" t="str">
        <f t="shared" si="927"/>
        <v/>
      </c>
      <c r="U5882" s="5"/>
      <c r="V5882" s="5"/>
      <c r="W5882" s="94" t="str">
        <f t="shared" si="925"/>
        <v/>
      </c>
      <c r="X5882" s="94" t="str">
        <f t="shared" si="928"/>
        <v/>
      </c>
      <c r="Y5882" s="5"/>
      <c r="BK5882" s="8"/>
      <c r="BL5882" s="5"/>
      <c r="BM5882" s="5"/>
      <c r="BN5882" s="5"/>
      <c r="BO5882" s="5"/>
      <c r="BP5882" s="1"/>
      <c r="BQ5882" s="1"/>
      <c r="BR5882" s="1"/>
      <c r="BS5882" s="1"/>
      <c r="BT5882" s="1"/>
      <c r="BU5882" s="4"/>
      <c r="BV5882" s="1"/>
      <c r="BW5882" s="3"/>
      <c r="BX5882" s="4"/>
      <c r="BY5882" s="5"/>
      <c r="BZ5882" s="5"/>
      <c r="CA5882" s="5"/>
      <c r="CB5882" s="5"/>
      <c r="CC5882" s="5"/>
      <c r="CD5882" s="43"/>
    </row>
    <row r="5883" spans="1:82" x14ac:dyDescent="0.25">
      <c r="A5883" s="8"/>
      <c r="B5883" s="5"/>
      <c r="C5883" s="5"/>
      <c r="D5883" s="5"/>
      <c r="E5883" s="5"/>
      <c r="F5883" s="94" t="str">
        <f t="shared" si="919"/>
        <v/>
      </c>
      <c r="G5883" s="94" t="str">
        <f t="shared" si="920"/>
        <v/>
      </c>
      <c r="H5883" s="127" t="str">
        <f>IF(A5883&lt;&gt;"",IF(MID(C5883,1,1)="c",$AS$26,IF(MID(C5883,1,1)="r",$AS$41,IF(MID(C5883,1,1)="p",#REF!,#REF!))),"")</f>
        <v/>
      </c>
      <c r="I5883" s="92" t="str">
        <f t="shared" si="921"/>
        <v/>
      </c>
      <c r="J5883" s="92" t="str">
        <f t="shared" si="922"/>
        <v/>
      </c>
      <c r="K5883" s="92" t="str">
        <f t="shared" si="923"/>
        <v/>
      </c>
      <c r="L5883" s="92" t="str">
        <f t="shared" si="924"/>
        <v/>
      </c>
      <c r="M5883" s="95" t="str">
        <f>IF(A5883&lt;&gt;"",IF(MID(C5883,1,1)="c",SigmaEpsConcrete(I5883,$AN$30:$AN$33,$AR$30:$AR$33,$AS$26,$AS$27,$AS$28,$AQ$20,$AU$19),""),"")</f>
        <v/>
      </c>
      <c r="N5883" s="95" t="str">
        <f>IF(A5883&lt;&gt;"",IF(MID(C5883,1,1)="r",SigmaEpsReinf(J5883,$AS$42:$AS$43,$AS$41,$AS$39,$AS$40,$AQ$38),""),"")</f>
        <v/>
      </c>
      <c r="Q5883" s="92" t="str">
        <f t="shared" si="926"/>
        <v/>
      </c>
      <c r="R5883" s="92" t="str">
        <f t="shared" si="927"/>
        <v/>
      </c>
      <c r="U5883" s="5"/>
      <c r="V5883" s="5"/>
      <c r="W5883" s="94" t="str">
        <f t="shared" si="925"/>
        <v/>
      </c>
      <c r="X5883" s="94" t="str">
        <f t="shared" si="928"/>
        <v/>
      </c>
      <c r="Y5883" s="5"/>
      <c r="BK5883" s="8"/>
      <c r="BL5883" s="5"/>
      <c r="BM5883" s="5"/>
      <c r="BN5883" s="5"/>
      <c r="BO5883" s="5"/>
      <c r="BP5883" s="1"/>
      <c r="BQ5883" s="1"/>
      <c r="BR5883" s="1"/>
      <c r="BS5883" s="1"/>
      <c r="BT5883" s="1"/>
      <c r="BU5883" s="4"/>
      <c r="BV5883" s="1"/>
      <c r="BW5883" s="3"/>
      <c r="BX5883" s="4"/>
      <c r="BY5883" s="5"/>
      <c r="BZ5883" s="5"/>
      <c r="CA5883" s="5"/>
      <c r="CB5883" s="5"/>
      <c r="CC5883" s="5"/>
      <c r="CD5883" s="43"/>
    </row>
    <row r="5884" spans="1:82" x14ac:dyDescent="0.25">
      <c r="A5884" s="8"/>
      <c r="B5884" s="5"/>
      <c r="C5884" s="5"/>
      <c r="D5884" s="5"/>
      <c r="E5884" s="5"/>
      <c r="F5884" s="94" t="str">
        <f t="shared" si="919"/>
        <v/>
      </c>
      <c r="G5884" s="94" t="str">
        <f t="shared" si="920"/>
        <v/>
      </c>
      <c r="H5884" s="127" t="str">
        <f>IF(A5884&lt;&gt;"",IF(MID(C5884,1,1)="c",$AS$26,IF(MID(C5884,1,1)="r",$AS$41,IF(MID(C5884,1,1)="p",#REF!,#REF!))),"")</f>
        <v/>
      </c>
      <c r="I5884" s="92" t="str">
        <f t="shared" si="921"/>
        <v/>
      </c>
      <c r="J5884" s="92" t="str">
        <f t="shared" si="922"/>
        <v/>
      </c>
      <c r="K5884" s="92" t="str">
        <f t="shared" si="923"/>
        <v/>
      </c>
      <c r="L5884" s="92" t="str">
        <f t="shared" si="924"/>
        <v/>
      </c>
      <c r="M5884" s="95" t="str">
        <f>IF(A5884&lt;&gt;"",IF(MID(C5884,1,1)="c",SigmaEpsConcrete(I5884,$AN$30:$AN$33,$AR$30:$AR$33,$AS$26,$AS$27,$AS$28,$AQ$20,$AU$19),""),"")</f>
        <v/>
      </c>
      <c r="N5884" s="95" t="str">
        <f>IF(A5884&lt;&gt;"",IF(MID(C5884,1,1)="r",SigmaEpsReinf(J5884,$AS$42:$AS$43,$AS$41,$AS$39,$AS$40,$AQ$38),""),"")</f>
        <v/>
      </c>
      <c r="Q5884" s="92" t="str">
        <f t="shared" si="926"/>
        <v/>
      </c>
      <c r="R5884" s="92" t="str">
        <f t="shared" si="927"/>
        <v/>
      </c>
      <c r="U5884" s="5"/>
      <c r="V5884" s="5"/>
      <c r="W5884" s="94" t="str">
        <f t="shared" si="925"/>
        <v/>
      </c>
      <c r="X5884" s="94" t="str">
        <f t="shared" si="928"/>
        <v/>
      </c>
      <c r="Y5884" s="5"/>
      <c r="BK5884" s="8"/>
      <c r="BL5884" s="5"/>
      <c r="BM5884" s="5"/>
      <c r="BN5884" s="5"/>
      <c r="BO5884" s="5"/>
      <c r="BP5884" s="1"/>
      <c r="BQ5884" s="1"/>
      <c r="BR5884" s="1"/>
      <c r="BS5884" s="1"/>
      <c r="BT5884" s="1"/>
      <c r="BU5884" s="4"/>
      <c r="BV5884" s="1"/>
      <c r="BW5884" s="3"/>
      <c r="BX5884" s="4"/>
      <c r="BY5884" s="5"/>
      <c r="BZ5884" s="5"/>
      <c r="CA5884" s="5"/>
      <c r="CB5884" s="5"/>
      <c r="CC5884" s="5"/>
      <c r="CD5884" s="43"/>
    </row>
    <row r="5885" spans="1:82" x14ac:dyDescent="0.25">
      <c r="A5885" s="8"/>
      <c r="B5885" s="5"/>
      <c r="C5885" s="5"/>
      <c r="D5885" s="5"/>
      <c r="E5885" s="5"/>
      <c r="F5885" s="94" t="str">
        <f t="shared" si="919"/>
        <v/>
      </c>
      <c r="G5885" s="94" t="str">
        <f t="shared" si="920"/>
        <v/>
      </c>
      <c r="H5885" s="127" t="str">
        <f>IF(A5885&lt;&gt;"",IF(MID(C5885,1,1)="c",$AS$26,IF(MID(C5885,1,1)="r",$AS$41,IF(MID(C5885,1,1)="p",#REF!,#REF!))),"")</f>
        <v/>
      </c>
      <c r="I5885" s="92" t="str">
        <f t="shared" si="921"/>
        <v/>
      </c>
      <c r="J5885" s="92" t="str">
        <f t="shared" si="922"/>
        <v/>
      </c>
      <c r="K5885" s="92" t="str">
        <f t="shared" si="923"/>
        <v/>
      </c>
      <c r="L5885" s="92" t="str">
        <f t="shared" si="924"/>
        <v/>
      </c>
      <c r="M5885" s="95" t="str">
        <f>IF(A5885&lt;&gt;"",IF(MID(C5885,1,1)="c",SigmaEpsConcrete(I5885,$AN$30:$AN$33,$AR$30:$AR$33,$AS$26,$AS$27,$AS$28,$AQ$20,$AU$19),""),"")</f>
        <v/>
      </c>
      <c r="N5885" s="95" t="str">
        <f>IF(A5885&lt;&gt;"",IF(MID(C5885,1,1)="r",SigmaEpsReinf(J5885,$AS$42:$AS$43,$AS$41,$AS$39,$AS$40,$AQ$38),""),"")</f>
        <v/>
      </c>
      <c r="Q5885" s="92" t="str">
        <f t="shared" si="926"/>
        <v/>
      </c>
      <c r="R5885" s="92" t="str">
        <f t="shared" si="927"/>
        <v/>
      </c>
      <c r="U5885" s="5"/>
      <c r="V5885" s="5"/>
      <c r="W5885" s="94" t="str">
        <f t="shared" si="925"/>
        <v/>
      </c>
      <c r="X5885" s="94" t="str">
        <f t="shared" si="928"/>
        <v/>
      </c>
      <c r="Y5885" s="5"/>
      <c r="BK5885" s="8"/>
      <c r="BL5885" s="5"/>
      <c r="BM5885" s="5"/>
      <c r="BN5885" s="5"/>
      <c r="BO5885" s="5"/>
      <c r="BP5885" s="1"/>
      <c r="BQ5885" s="1"/>
      <c r="BR5885" s="1"/>
      <c r="BS5885" s="1"/>
      <c r="BT5885" s="1"/>
      <c r="BU5885" s="4"/>
      <c r="BV5885" s="1"/>
      <c r="BW5885" s="3"/>
      <c r="BX5885" s="4"/>
      <c r="BY5885" s="5"/>
      <c r="BZ5885" s="5"/>
      <c r="CA5885" s="5"/>
      <c r="CB5885" s="5"/>
      <c r="CC5885" s="5"/>
      <c r="CD5885" s="43"/>
    </row>
    <row r="5886" spans="1:82" x14ac:dyDescent="0.25">
      <c r="A5886" s="8"/>
      <c r="B5886" s="5"/>
      <c r="C5886" s="5"/>
      <c r="D5886" s="5"/>
      <c r="E5886" s="5"/>
      <c r="F5886" s="94" t="str">
        <f t="shared" si="919"/>
        <v/>
      </c>
      <c r="G5886" s="94" t="str">
        <f t="shared" si="920"/>
        <v/>
      </c>
      <c r="H5886" s="127" t="str">
        <f>IF(A5886&lt;&gt;"",IF(MID(C5886,1,1)="c",$AS$26,IF(MID(C5886,1,1)="r",$AS$41,IF(MID(C5886,1,1)="p",#REF!,#REF!))),"")</f>
        <v/>
      </c>
      <c r="I5886" s="92" t="str">
        <f t="shared" si="921"/>
        <v/>
      </c>
      <c r="J5886" s="92" t="str">
        <f t="shared" si="922"/>
        <v/>
      </c>
      <c r="K5886" s="92" t="str">
        <f t="shared" si="923"/>
        <v/>
      </c>
      <c r="L5886" s="92" t="str">
        <f t="shared" si="924"/>
        <v/>
      </c>
      <c r="M5886" s="95" t="str">
        <f>IF(A5886&lt;&gt;"",IF(MID(C5886,1,1)="c",SigmaEpsConcrete(I5886,$AN$30:$AN$33,$AR$30:$AR$33,$AS$26,$AS$27,$AS$28,$AQ$20,$AU$19),""),"")</f>
        <v/>
      </c>
      <c r="N5886" s="95" t="str">
        <f>IF(A5886&lt;&gt;"",IF(MID(C5886,1,1)="r",SigmaEpsReinf(J5886,$AS$42:$AS$43,$AS$41,$AS$39,$AS$40,$AQ$38),""),"")</f>
        <v/>
      </c>
      <c r="Q5886" s="92" t="str">
        <f t="shared" si="926"/>
        <v/>
      </c>
      <c r="R5886" s="92" t="str">
        <f t="shared" si="927"/>
        <v/>
      </c>
      <c r="U5886" s="5"/>
      <c r="V5886" s="5"/>
      <c r="W5886" s="94" t="str">
        <f t="shared" si="925"/>
        <v/>
      </c>
      <c r="X5886" s="94" t="str">
        <f t="shared" si="928"/>
        <v/>
      </c>
      <c r="Y5886" s="5"/>
      <c r="BK5886" s="8"/>
      <c r="BL5886" s="5"/>
      <c r="BM5886" s="5"/>
      <c r="BN5886" s="5"/>
      <c r="BO5886" s="5"/>
      <c r="BP5886" s="1"/>
      <c r="BQ5886" s="1"/>
      <c r="BR5886" s="1"/>
      <c r="BS5886" s="1"/>
      <c r="BT5886" s="1"/>
      <c r="BU5886" s="4"/>
      <c r="BV5886" s="1"/>
      <c r="BW5886" s="3"/>
      <c r="BX5886" s="4"/>
      <c r="BY5886" s="5"/>
      <c r="BZ5886" s="5"/>
      <c r="CA5886" s="5"/>
      <c r="CB5886" s="5"/>
      <c r="CC5886" s="5"/>
      <c r="CD5886" s="43"/>
    </row>
    <row r="5887" spans="1:82" x14ac:dyDescent="0.25">
      <c r="A5887" s="8"/>
      <c r="B5887" s="5"/>
      <c r="C5887" s="5"/>
      <c r="D5887" s="5"/>
      <c r="E5887" s="5"/>
      <c r="F5887" s="94" t="str">
        <f t="shared" si="919"/>
        <v/>
      </c>
      <c r="G5887" s="94" t="str">
        <f t="shared" si="920"/>
        <v/>
      </c>
      <c r="H5887" s="127" t="str">
        <f>IF(A5887&lt;&gt;"",IF(MID(C5887,1,1)="c",$AS$26,IF(MID(C5887,1,1)="r",$AS$41,IF(MID(C5887,1,1)="p",#REF!,#REF!))),"")</f>
        <v/>
      </c>
      <c r="I5887" s="92" t="str">
        <f t="shared" si="921"/>
        <v/>
      </c>
      <c r="J5887" s="92" t="str">
        <f t="shared" si="922"/>
        <v/>
      </c>
      <c r="K5887" s="92" t="str">
        <f t="shared" si="923"/>
        <v/>
      </c>
      <c r="L5887" s="92" t="str">
        <f t="shared" si="924"/>
        <v/>
      </c>
      <c r="M5887" s="95" t="str">
        <f>IF(A5887&lt;&gt;"",IF(MID(C5887,1,1)="c",SigmaEpsConcrete(I5887,$AN$30:$AN$33,$AR$30:$AR$33,$AS$26,$AS$27,$AS$28,$AQ$20,$AU$19),""),"")</f>
        <v/>
      </c>
      <c r="N5887" s="95" t="str">
        <f>IF(A5887&lt;&gt;"",IF(MID(C5887,1,1)="r",SigmaEpsReinf(J5887,$AS$42:$AS$43,$AS$41,$AS$39,$AS$40,$AQ$38),""),"")</f>
        <v/>
      </c>
      <c r="Q5887" s="92" t="str">
        <f t="shared" si="926"/>
        <v/>
      </c>
      <c r="R5887" s="92" t="str">
        <f t="shared" si="927"/>
        <v/>
      </c>
      <c r="U5887" s="5"/>
      <c r="V5887" s="5"/>
      <c r="W5887" s="94" t="str">
        <f t="shared" si="925"/>
        <v/>
      </c>
      <c r="X5887" s="94" t="str">
        <f t="shared" si="928"/>
        <v/>
      </c>
      <c r="Y5887" s="5"/>
      <c r="BK5887" s="8"/>
      <c r="BL5887" s="5"/>
      <c r="BM5887" s="5"/>
      <c r="BN5887" s="5"/>
      <c r="BO5887" s="5"/>
      <c r="BP5887" s="1"/>
      <c r="BQ5887" s="1"/>
      <c r="BR5887" s="1"/>
      <c r="BS5887" s="1"/>
      <c r="BT5887" s="1"/>
      <c r="BU5887" s="4"/>
      <c r="BV5887" s="1"/>
      <c r="BW5887" s="3"/>
      <c r="BX5887" s="4"/>
      <c r="BY5887" s="5"/>
      <c r="BZ5887" s="5"/>
      <c r="CA5887" s="5"/>
      <c r="CB5887" s="5"/>
      <c r="CC5887" s="5"/>
      <c r="CD5887" s="43"/>
    </row>
    <row r="5888" spans="1:82" x14ac:dyDescent="0.25">
      <c r="A5888" s="8"/>
      <c r="B5888" s="5"/>
      <c r="C5888" s="5"/>
      <c r="D5888" s="5"/>
      <c r="E5888" s="5"/>
      <c r="F5888" s="94" t="str">
        <f t="shared" si="919"/>
        <v/>
      </c>
      <c r="G5888" s="94" t="str">
        <f t="shared" si="920"/>
        <v/>
      </c>
      <c r="H5888" s="127" t="str">
        <f>IF(A5888&lt;&gt;"",IF(MID(C5888,1,1)="c",$AS$26,IF(MID(C5888,1,1)="r",$AS$41,IF(MID(C5888,1,1)="p",#REF!,#REF!))),"")</f>
        <v/>
      </c>
      <c r="I5888" s="92" t="str">
        <f t="shared" si="921"/>
        <v/>
      </c>
      <c r="J5888" s="92" t="str">
        <f t="shared" si="922"/>
        <v/>
      </c>
      <c r="K5888" s="92" t="str">
        <f t="shared" si="923"/>
        <v/>
      </c>
      <c r="L5888" s="92" t="str">
        <f t="shared" si="924"/>
        <v/>
      </c>
      <c r="M5888" s="95" t="str">
        <f>IF(A5888&lt;&gt;"",IF(MID(C5888,1,1)="c",SigmaEpsConcrete(I5888,$AN$30:$AN$33,$AR$30:$AR$33,$AS$26,$AS$27,$AS$28,$AQ$20,$AU$19),""),"")</f>
        <v/>
      </c>
      <c r="N5888" s="95" t="str">
        <f>IF(A5888&lt;&gt;"",IF(MID(C5888,1,1)="r",SigmaEpsReinf(J5888,$AS$42:$AS$43,$AS$41,$AS$39,$AS$40,$AQ$38),""),"")</f>
        <v/>
      </c>
      <c r="Q5888" s="92" t="str">
        <f t="shared" si="926"/>
        <v/>
      </c>
      <c r="R5888" s="92" t="str">
        <f t="shared" si="927"/>
        <v/>
      </c>
      <c r="U5888" s="5"/>
      <c r="V5888" s="5"/>
      <c r="W5888" s="94" t="str">
        <f t="shared" si="925"/>
        <v/>
      </c>
      <c r="X5888" s="94" t="str">
        <f t="shared" si="928"/>
        <v/>
      </c>
      <c r="Y5888" s="5"/>
      <c r="BK5888" s="8"/>
      <c r="BL5888" s="5"/>
      <c r="BM5888" s="5"/>
      <c r="BN5888" s="5"/>
      <c r="BO5888" s="5"/>
      <c r="BP5888" s="1"/>
      <c r="BQ5888" s="1"/>
      <c r="BR5888" s="1"/>
      <c r="BS5888" s="1"/>
      <c r="BT5888" s="1"/>
      <c r="BU5888" s="4"/>
      <c r="BV5888" s="1"/>
      <c r="BW5888" s="3"/>
      <c r="BX5888" s="4"/>
      <c r="BY5888" s="5"/>
      <c r="BZ5888" s="5"/>
      <c r="CA5888" s="5"/>
      <c r="CB5888" s="5"/>
      <c r="CC5888" s="5"/>
      <c r="CD5888" s="43"/>
    </row>
    <row r="5889" spans="1:82" x14ac:dyDescent="0.25">
      <c r="A5889" s="8"/>
      <c r="B5889" s="5"/>
      <c r="C5889" s="5"/>
      <c r="D5889" s="5"/>
      <c r="E5889" s="5"/>
      <c r="F5889" s="94" t="str">
        <f t="shared" si="919"/>
        <v/>
      </c>
      <c r="G5889" s="94" t="str">
        <f t="shared" si="920"/>
        <v/>
      </c>
      <c r="H5889" s="127" t="str">
        <f>IF(A5889&lt;&gt;"",IF(MID(C5889,1,1)="c",$AS$26,IF(MID(C5889,1,1)="r",$AS$41,IF(MID(C5889,1,1)="p",#REF!,#REF!))),"")</f>
        <v/>
      </c>
      <c r="I5889" s="92" t="str">
        <f t="shared" si="921"/>
        <v/>
      </c>
      <c r="J5889" s="92" t="str">
        <f t="shared" si="922"/>
        <v/>
      </c>
      <c r="K5889" s="92" t="str">
        <f t="shared" si="923"/>
        <v/>
      </c>
      <c r="L5889" s="92" t="str">
        <f t="shared" si="924"/>
        <v/>
      </c>
      <c r="M5889" s="95" t="str">
        <f>IF(A5889&lt;&gt;"",IF(MID(C5889,1,1)="c",SigmaEpsConcrete(I5889,$AN$30:$AN$33,$AR$30:$AR$33,$AS$26,$AS$27,$AS$28,$AQ$20,$AU$19),""),"")</f>
        <v/>
      </c>
      <c r="N5889" s="95" t="str">
        <f>IF(A5889&lt;&gt;"",IF(MID(C5889,1,1)="r",SigmaEpsReinf(J5889,$AS$42:$AS$43,$AS$41,$AS$39,$AS$40,$AQ$38),""),"")</f>
        <v/>
      </c>
      <c r="Q5889" s="92" t="str">
        <f t="shared" si="926"/>
        <v/>
      </c>
      <c r="R5889" s="92" t="str">
        <f t="shared" si="927"/>
        <v/>
      </c>
      <c r="U5889" s="5"/>
      <c r="V5889" s="5"/>
      <c r="W5889" s="94" t="str">
        <f t="shared" si="925"/>
        <v/>
      </c>
      <c r="X5889" s="94" t="str">
        <f t="shared" si="928"/>
        <v/>
      </c>
      <c r="Y5889" s="5"/>
      <c r="BK5889" s="8"/>
      <c r="BL5889" s="5"/>
      <c r="BM5889" s="5"/>
      <c r="BN5889" s="5"/>
      <c r="BO5889" s="5"/>
      <c r="BP5889" s="1"/>
      <c r="BQ5889" s="1"/>
      <c r="BR5889" s="1"/>
      <c r="BS5889" s="1"/>
      <c r="BT5889" s="1"/>
      <c r="BU5889" s="4"/>
      <c r="BV5889" s="1"/>
      <c r="BW5889" s="3"/>
      <c r="BX5889" s="4"/>
      <c r="BY5889" s="5"/>
      <c r="BZ5889" s="5"/>
      <c r="CA5889" s="5"/>
      <c r="CB5889" s="5"/>
      <c r="CC5889" s="5"/>
      <c r="CD5889" s="43"/>
    </row>
    <row r="5890" spans="1:82" x14ac:dyDescent="0.25">
      <c r="A5890" s="8"/>
      <c r="B5890" s="5"/>
      <c r="C5890" s="5"/>
      <c r="D5890" s="5"/>
      <c r="E5890" s="5"/>
      <c r="F5890" s="94" t="str">
        <f t="shared" si="919"/>
        <v/>
      </c>
      <c r="G5890" s="94" t="str">
        <f t="shared" si="920"/>
        <v/>
      </c>
      <c r="H5890" s="127" t="str">
        <f>IF(A5890&lt;&gt;"",IF(MID(C5890,1,1)="c",$AS$26,IF(MID(C5890,1,1)="r",$AS$41,IF(MID(C5890,1,1)="p",#REF!,#REF!))),"")</f>
        <v/>
      </c>
      <c r="I5890" s="92" t="str">
        <f t="shared" si="921"/>
        <v/>
      </c>
      <c r="J5890" s="92" t="str">
        <f t="shared" si="922"/>
        <v/>
      </c>
      <c r="K5890" s="92" t="str">
        <f t="shared" si="923"/>
        <v/>
      </c>
      <c r="L5890" s="92" t="str">
        <f t="shared" si="924"/>
        <v/>
      </c>
      <c r="M5890" s="95" t="str">
        <f>IF(A5890&lt;&gt;"",IF(MID(C5890,1,1)="c",SigmaEpsConcrete(I5890,$AN$30:$AN$33,$AR$30:$AR$33,$AS$26,$AS$27,$AS$28,$AQ$20,$AU$19),""),"")</f>
        <v/>
      </c>
      <c r="N5890" s="95" t="str">
        <f>IF(A5890&lt;&gt;"",IF(MID(C5890,1,1)="r",SigmaEpsReinf(J5890,$AS$42:$AS$43,$AS$41,$AS$39,$AS$40,$AQ$38),""),"")</f>
        <v/>
      </c>
      <c r="Q5890" s="92" t="str">
        <f t="shared" si="926"/>
        <v/>
      </c>
      <c r="R5890" s="92" t="str">
        <f t="shared" si="927"/>
        <v/>
      </c>
      <c r="U5890" s="5"/>
      <c r="V5890" s="5"/>
      <c r="W5890" s="94" t="str">
        <f t="shared" si="925"/>
        <v/>
      </c>
      <c r="X5890" s="94" t="str">
        <f t="shared" si="928"/>
        <v/>
      </c>
      <c r="Y5890" s="5"/>
      <c r="BK5890" s="8"/>
      <c r="BL5890" s="5"/>
      <c r="BM5890" s="5"/>
      <c r="BN5890" s="5"/>
      <c r="BO5890" s="5"/>
      <c r="BP5890" s="1"/>
      <c r="BQ5890" s="1"/>
      <c r="BR5890" s="1"/>
      <c r="BS5890" s="1"/>
      <c r="BT5890" s="1"/>
      <c r="BU5890" s="4"/>
      <c r="BV5890" s="1"/>
      <c r="BW5890" s="3"/>
      <c r="BX5890" s="4"/>
      <c r="BY5890" s="5"/>
      <c r="BZ5890" s="5"/>
      <c r="CA5890" s="5"/>
      <c r="CB5890" s="5"/>
      <c r="CC5890" s="5"/>
      <c r="CD5890" s="43"/>
    </row>
    <row r="5891" spans="1:82" x14ac:dyDescent="0.25">
      <c r="A5891" s="8"/>
      <c r="B5891" s="5"/>
      <c r="C5891" s="5"/>
      <c r="D5891" s="5"/>
      <c r="E5891" s="5"/>
      <c r="F5891" s="94" t="str">
        <f t="shared" si="919"/>
        <v/>
      </c>
      <c r="G5891" s="94" t="str">
        <f t="shared" si="920"/>
        <v/>
      </c>
      <c r="H5891" s="127" t="str">
        <f>IF(A5891&lt;&gt;"",IF(MID(C5891,1,1)="c",$AS$26,IF(MID(C5891,1,1)="r",$AS$41,IF(MID(C5891,1,1)="p",#REF!,#REF!))),"")</f>
        <v/>
      </c>
      <c r="I5891" s="92" t="str">
        <f t="shared" si="921"/>
        <v/>
      </c>
      <c r="J5891" s="92" t="str">
        <f t="shared" si="922"/>
        <v/>
      </c>
      <c r="K5891" s="92" t="str">
        <f t="shared" si="923"/>
        <v/>
      </c>
      <c r="L5891" s="92" t="str">
        <f t="shared" si="924"/>
        <v/>
      </c>
      <c r="M5891" s="95" t="str">
        <f>IF(A5891&lt;&gt;"",IF(MID(C5891,1,1)="c",SigmaEpsConcrete(I5891,$AN$30:$AN$33,$AR$30:$AR$33,$AS$26,$AS$27,$AS$28,$AQ$20,$AU$19),""),"")</f>
        <v/>
      </c>
      <c r="N5891" s="95" t="str">
        <f>IF(A5891&lt;&gt;"",IF(MID(C5891,1,1)="r",SigmaEpsReinf(J5891,$AS$42:$AS$43,$AS$41,$AS$39,$AS$40,$AQ$38),""),"")</f>
        <v/>
      </c>
      <c r="Q5891" s="92" t="str">
        <f t="shared" si="926"/>
        <v/>
      </c>
      <c r="R5891" s="92" t="str">
        <f t="shared" si="927"/>
        <v/>
      </c>
      <c r="U5891" s="5"/>
      <c r="V5891" s="5"/>
      <c r="W5891" s="94" t="str">
        <f t="shared" si="925"/>
        <v/>
      </c>
      <c r="X5891" s="94" t="str">
        <f t="shared" si="928"/>
        <v/>
      </c>
      <c r="Y5891" s="5"/>
      <c r="BK5891" s="8"/>
      <c r="BL5891" s="5"/>
      <c r="BM5891" s="5"/>
      <c r="BN5891" s="5"/>
      <c r="BO5891" s="5"/>
      <c r="BP5891" s="1"/>
      <c r="BQ5891" s="1"/>
      <c r="BR5891" s="1"/>
      <c r="BS5891" s="1"/>
      <c r="BT5891" s="1"/>
      <c r="BU5891" s="4"/>
      <c r="BV5891" s="1"/>
      <c r="BW5891" s="3"/>
      <c r="BX5891" s="4"/>
      <c r="BY5891" s="5"/>
      <c r="BZ5891" s="5"/>
      <c r="CA5891" s="5"/>
      <c r="CB5891" s="5"/>
      <c r="CC5891" s="5"/>
      <c r="CD5891" s="43"/>
    </row>
    <row r="5892" spans="1:82" x14ac:dyDescent="0.25">
      <c r="A5892" s="8"/>
      <c r="B5892" s="5"/>
      <c r="C5892" s="5"/>
      <c r="D5892" s="5"/>
      <c r="E5892" s="5"/>
      <c r="F5892" s="94" t="str">
        <f t="shared" si="919"/>
        <v/>
      </c>
      <c r="G5892" s="94" t="str">
        <f t="shared" si="920"/>
        <v/>
      </c>
      <c r="H5892" s="127" t="str">
        <f>IF(A5892&lt;&gt;"",IF(MID(C5892,1,1)="c",$AS$26,IF(MID(C5892,1,1)="r",$AS$41,IF(MID(C5892,1,1)="p",#REF!,#REF!))),"")</f>
        <v/>
      </c>
      <c r="I5892" s="92" t="str">
        <f t="shared" si="921"/>
        <v/>
      </c>
      <c r="J5892" s="92" t="str">
        <f t="shared" si="922"/>
        <v/>
      </c>
      <c r="K5892" s="92" t="str">
        <f t="shared" si="923"/>
        <v/>
      </c>
      <c r="L5892" s="92" t="str">
        <f t="shared" si="924"/>
        <v/>
      </c>
      <c r="M5892" s="95" t="str">
        <f>IF(A5892&lt;&gt;"",IF(MID(C5892,1,1)="c",SigmaEpsConcrete(I5892,$AN$30:$AN$33,$AR$30:$AR$33,$AS$26,$AS$27,$AS$28,$AQ$20,$AU$19),""),"")</f>
        <v/>
      </c>
      <c r="N5892" s="95" t="str">
        <f>IF(A5892&lt;&gt;"",IF(MID(C5892,1,1)="r",SigmaEpsReinf(J5892,$AS$42:$AS$43,$AS$41,$AS$39,$AS$40,$AQ$38),""),"")</f>
        <v/>
      </c>
      <c r="Q5892" s="92" t="str">
        <f t="shared" si="926"/>
        <v/>
      </c>
      <c r="R5892" s="92" t="str">
        <f t="shared" si="927"/>
        <v/>
      </c>
      <c r="U5892" s="5"/>
      <c r="V5892" s="5"/>
      <c r="W5892" s="94" t="str">
        <f t="shared" si="925"/>
        <v/>
      </c>
      <c r="X5892" s="94" t="str">
        <f t="shared" si="928"/>
        <v/>
      </c>
      <c r="Y5892" s="5"/>
      <c r="BK5892" s="8"/>
      <c r="BL5892" s="5"/>
      <c r="BM5892" s="5"/>
      <c r="BN5892" s="5"/>
      <c r="BO5892" s="5"/>
      <c r="BP5892" s="1"/>
      <c r="BQ5892" s="1"/>
      <c r="BR5892" s="1"/>
      <c r="BS5892" s="1"/>
      <c r="BT5892" s="1"/>
      <c r="BU5892" s="4"/>
      <c r="BV5892" s="1"/>
      <c r="BW5892" s="3"/>
      <c r="BX5892" s="4"/>
      <c r="BY5892" s="5"/>
      <c r="BZ5892" s="5"/>
      <c r="CA5892" s="5"/>
      <c r="CB5892" s="5"/>
      <c r="CC5892" s="5"/>
      <c r="CD5892" s="43"/>
    </row>
    <row r="5893" spans="1:82" x14ac:dyDescent="0.25">
      <c r="A5893" s="8"/>
      <c r="B5893" s="5"/>
      <c r="C5893" s="5"/>
      <c r="D5893" s="5"/>
      <c r="E5893" s="5"/>
      <c r="F5893" s="94" t="str">
        <f t="shared" si="919"/>
        <v/>
      </c>
      <c r="G5893" s="94" t="str">
        <f t="shared" si="920"/>
        <v/>
      </c>
      <c r="H5893" s="127" t="str">
        <f>IF(A5893&lt;&gt;"",IF(MID(C5893,1,1)="c",$AS$26,IF(MID(C5893,1,1)="r",$AS$41,IF(MID(C5893,1,1)="p",#REF!,#REF!))),"")</f>
        <v/>
      </c>
      <c r="I5893" s="92" t="str">
        <f t="shared" si="921"/>
        <v/>
      </c>
      <c r="J5893" s="92" t="str">
        <f t="shared" si="922"/>
        <v/>
      </c>
      <c r="K5893" s="92" t="str">
        <f t="shared" si="923"/>
        <v/>
      </c>
      <c r="L5893" s="92" t="str">
        <f t="shared" si="924"/>
        <v/>
      </c>
      <c r="M5893" s="95" t="str">
        <f>IF(A5893&lt;&gt;"",IF(MID(C5893,1,1)="c",SigmaEpsConcrete(I5893,$AN$30:$AN$33,$AR$30:$AR$33,$AS$26,$AS$27,$AS$28,$AQ$20,$AU$19),""),"")</f>
        <v/>
      </c>
      <c r="N5893" s="95" t="str">
        <f>IF(A5893&lt;&gt;"",IF(MID(C5893,1,1)="r",SigmaEpsReinf(J5893,$AS$42:$AS$43,$AS$41,$AS$39,$AS$40,$AQ$38),""),"")</f>
        <v/>
      </c>
      <c r="Q5893" s="92" t="str">
        <f t="shared" si="926"/>
        <v/>
      </c>
      <c r="R5893" s="92" t="str">
        <f t="shared" si="927"/>
        <v/>
      </c>
      <c r="U5893" s="5"/>
      <c r="V5893" s="5"/>
      <c r="W5893" s="94" t="str">
        <f t="shared" si="925"/>
        <v/>
      </c>
      <c r="X5893" s="94" t="str">
        <f t="shared" si="928"/>
        <v/>
      </c>
      <c r="Y5893" s="5"/>
      <c r="BK5893" s="8"/>
      <c r="BL5893" s="5"/>
      <c r="BM5893" s="5"/>
      <c r="BN5893" s="5"/>
      <c r="BO5893" s="5"/>
      <c r="BP5893" s="1"/>
      <c r="BQ5893" s="1"/>
      <c r="BR5893" s="1"/>
      <c r="BS5893" s="1"/>
      <c r="BT5893" s="1"/>
      <c r="BU5893" s="4"/>
      <c r="BV5893" s="1"/>
      <c r="BW5893" s="3"/>
      <c r="BX5893" s="4"/>
      <c r="BY5893" s="5"/>
      <c r="BZ5893" s="5"/>
      <c r="CA5893" s="5"/>
      <c r="CB5893" s="5"/>
      <c r="CC5893" s="5"/>
      <c r="CD5893" s="43"/>
    </row>
    <row r="5894" spans="1:82" x14ac:dyDescent="0.25">
      <c r="A5894" s="8"/>
      <c r="B5894" s="5"/>
      <c r="C5894" s="5"/>
      <c r="D5894" s="5"/>
      <c r="E5894" s="5"/>
      <c r="F5894" s="94" t="str">
        <f t="shared" si="919"/>
        <v/>
      </c>
      <c r="G5894" s="94" t="str">
        <f t="shared" si="920"/>
        <v/>
      </c>
      <c r="H5894" s="127" t="str">
        <f>IF(A5894&lt;&gt;"",IF(MID(C5894,1,1)="c",$AS$26,IF(MID(C5894,1,1)="r",$AS$41,IF(MID(C5894,1,1)="p",#REF!,#REF!))),"")</f>
        <v/>
      </c>
      <c r="I5894" s="92" t="str">
        <f t="shared" si="921"/>
        <v/>
      </c>
      <c r="J5894" s="92" t="str">
        <f t="shared" si="922"/>
        <v/>
      </c>
      <c r="K5894" s="92" t="str">
        <f t="shared" si="923"/>
        <v/>
      </c>
      <c r="L5894" s="92" t="str">
        <f t="shared" si="924"/>
        <v/>
      </c>
      <c r="M5894" s="95" t="str">
        <f>IF(A5894&lt;&gt;"",IF(MID(C5894,1,1)="c",SigmaEpsConcrete(I5894,$AN$30:$AN$33,$AR$30:$AR$33,$AS$26,$AS$27,$AS$28,$AQ$20,$AU$19),""),"")</f>
        <v/>
      </c>
      <c r="N5894" s="95" t="str">
        <f>IF(A5894&lt;&gt;"",IF(MID(C5894,1,1)="r",SigmaEpsReinf(J5894,$AS$42:$AS$43,$AS$41,$AS$39,$AS$40,$AQ$38),""),"")</f>
        <v/>
      </c>
      <c r="Q5894" s="92" t="str">
        <f t="shared" si="926"/>
        <v/>
      </c>
      <c r="R5894" s="92" t="str">
        <f t="shared" si="927"/>
        <v/>
      </c>
      <c r="U5894" s="5"/>
      <c r="V5894" s="5"/>
      <c r="W5894" s="94" t="str">
        <f t="shared" si="925"/>
        <v/>
      </c>
      <c r="X5894" s="94" t="str">
        <f t="shared" si="928"/>
        <v/>
      </c>
      <c r="Y5894" s="5"/>
      <c r="BK5894" s="8"/>
      <c r="BL5894" s="5"/>
      <c r="BM5894" s="5"/>
      <c r="BN5894" s="5"/>
      <c r="BO5894" s="5"/>
      <c r="BP5894" s="1"/>
      <c r="BQ5894" s="1"/>
      <c r="BR5894" s="1"/>
      <c r="BS5894" s="1"/>
      <c r="BT5894" s="1"/>
      <c r="BU5894" s="4"/>
      <c r="BV5894" s="1"/>
      <c r="BW5894" s="3"/>
      <c r="BX5894" s="4"/>
      <c r="BY5894" s="5"/>
      <c r="BZ5894" s="5"/>
      <c r="CA5894" s="5"/>
      <c r="CB5894" s="5"/>
      <c r="CC5894" s="5"/>
      <c r="CD5894" s="43"/>
    </row>
    <row r="5895" spans="1:82" x14ac:dyDescent="0.25">
      <c r="A5895" s="8"/>
      <c r="B5895" s="5"/>
      <c r="C5895" s="5"/>
      <c r="D5895" s="5"/>
      <c r="E5895" s="5"/>
      <c r="F5895" s="94" t="str">
        <f t="shared" si="919"/>
        <v/>
      </c>
      <c r="G5895" s="94" t="str">
        <f t="shared" si="920"/>
        <v/>
      </c>
      <c r="H5895" s="127" t="str">
        <f>IF(A5895&lt;&gt;"",IF(MID(C5895,1,1)="c",$AS$26,IF(MID(C5895,1,1)="r",$AS$41,IF(MID(C5895,1,1)="p",#REF!,#REF!))),"")</f>
        <v/>
      </c>
      <c r="I5895" s="92" t="str">
        <f t="shared" si="921"/>
        <v/>
      </c>
      <c r="J5895" s="92" t="str">
        <f t="shared" si="922"/>
        <v/>
      </c>
      <c r="K5895" s="92" t="str">
        <f t="shared" si="923"/>
        <v/>
      </c>
      <c r="L5895" s="92" t="str">
        <f t="shared" si="924"/>
        <v/>
      </c>
      <c r="M5895" s="95" t="str">
        <f>IF(A5895&lt;&gt;"",IF(MID(C5895,1,1)="c",SigmaEpsConcrete(I5895,$AN$30:$AN$33,$AR$30:$AR$33,$AS$26,$AS$27,$AS$28,$AQ$20,$AU$19),""),"")</f>
        <v/>
      </c>
      <c r="N5895" s="95" t="str">
        <f>IF(A5895&lt;&gt;"",IF(MID(C5895,1,1)="r",SigmaEpsReinf(J5895,$AS$42:$AS$43,$AS$41,$AS$39,$AS$40,$AQ$38),""),"")</f>
        <v/>
      </c>
      <c r="Q5895" s="92" t="str">
        <f t="shared" si="926"/>
        <v/>
      </c>
      <c r="R5895" s="92" t="str">
        <f t="shared" si="927"/>
        <v/>
      </c>
      <c r="U5895" s="5"/>
      <c r="V5895" s="5"/>
      <c r="W5895" s="94" t="str">
        <f t="shared" si="925"/>
        <v/>
      </c>
      <c r="X5895" s="94" t="str">
        <f t="shared" si="928"/>
        <v/>
      </c>
      <c r="Y5895" s="5"/>
      <c r="BK5895" s="8"/>
      <c r="BL5895" s="5"/>
      <c r="BM5895" s="5"/>
      <c r="BN5895" s="5"/>
      <c r="BO5895" s="5"/>
      <c r="BP5895" s="1"/>
      <c r="BQ5895" s="1"/>
      <c r="BR5895" s="1"/>
      <c r="BS5895" s="1"/>
      <c r="BT5895" s="1"/>
      <c r="BU5895" s="4"/>
      <c r="BV5895" s="1"/>
      <c r="BW5895" s="3"/>
      <c r="BX5895" s="4"/>
      <c r="BY5895" s="5"/>
      <c r="BZ5895" s="5"/>
      <c r="CA5895" s="5"/>
      <c r="CB5895" s="5"/>
      <c r="CC5895" s="5"/>
      <c r="CD5895" s="43"/>
    </row>
    <row r="5896" spans="1:82" x14ac:dyDescent="0.25">
      <c r="A5896" s="8"/>
      <c r="B5896" s="5"/>
      <c r="C5896" s="5"/>
      <c r="D5896" s="5"/>
      <c r="E5896" s="5"/>
      <c r="F5896" s="94" t="str">
        <f t="shared" si="919"/>
        <v/>
      </c>
      <c r="G5896" s="94" t="str">
        <f t="shared" si="920"/>
        <v/>
      </c>
      <c r="H5896" s="127" t="str">
        <f>IF(A5896&lt;&gt;"",IF(MID(C5896,1,1)="c",$AS$26,IF(MID(C5896,1,1)="r",$AS$41,IF(MID(C5896,1,1)="p",#REF!,#REF!))),"")</f>
        <v/>
      </c>
      <c r="I5896" s="92" t="str">
        <f t="shared" si="921"/>
        <v/>
      </c>
      <c r="J5896" s="92" t="str">
        <f t="shared" si="922"/>
        <v/>
      </c>
      <c r="K5896" s="92" t="str">
        <f t="shared" si="923"/>
        <v/>
      </c>
      <c r="L5896" s="92" t="str">
        <f t="shared" si="924"/>
        <v/>
      </c>
      <c r="M5896" s="95" t="str">
        <f>IF(A5896&lt;&gt;"",IF(MID(C5896,1,1)="c",SigmaEpsConcrete(I5896,$AN$30:$AN$33,$AR$30:$AR$33,$AS$26,$AS$27,$AS$28,$AQ$20,$AU$19),""),"")</f>
        <v/>
      </c>
      <c r="N5896" s="95" t="str">
        <f>IF(A5896&lt;&gt;"",IF(MID(C5896,1,1)="r",SigmaEpsReinf(J5896,$AS$42:$AS$43,$AS$41,$AS$39,$AS$40,$AQ$38),""),"")</f>
        <v/>
      </c>
      <c r="Q5896" s="92" t="str">
        <f t="shared" si="926"/>
        <v/>
      </c>
      <c r="R5896" s="92" t="str">
        <f t="shared" si="927"/>
        <v/>
      </c>
      <c r="U5896" s="5"/>
      <c r="V5896" s="5"/>
      <c r="W5896" s="94" t="str">
        <f t="shared" si="925"/>
        <v/>
      </c>
      <c r="X5896" s="94" t="str">
        <f t="shared" si="928"/>
        <v/>
      </c>
      <c r="Y5896" s="5"/>
      <c r="BK5896" s="8"/>
      <c r="BL5896" s="5"/>
      <c r="BM5896" s="5"/>
      <c r="BN5896" s="5"/>
      <c r="BO5896" s="5"/>
      <c r="BP5896" s="1"/>
      <c r="BQ5896" s="1"/>
      <c r="BR5896" s="1"/>
      <c r="BS5896" s="1"/>
      <c r="BT5896" s="1"/>
      <c r="BU5896" s="4"/>
      <c r="BV5896" s="1"/>
      <c r="BW5896" s="3"/>
      <c r="BX5896" s="4"/>
      <c r="BY5896" s="5"/>
      <c r="BZ5896" s="5"/>
      <c r="CA5896" s="5"/>
      <c r="CB5896" s="5"/>
      <c r="CC5896" s="5"/>
      <c r="CD5896" s="43"/>
    </row>
    <row r="5897" spans="1:82" x14ac:dyDescent="0.25">
      <c r="A5897" s="8"/>
      <c r="B5897" s="5"/>
      <c r="C5897" s="5"/>
      <c r="D5897" s="5"/>
      <c r="E5897" s="5"/>
      <c r="F5897" s="94" t="str">
        <f t="shared" si="919"/>
        <v/>
      </c>
      <c r="G5897" s="94" t="str">
        <f t="shared" si="920"/>
        <v/>
      </c>
      <c r="H5897" s="127" t="str">
        <f>IF(A5897&lt;&gt;"",IF(MID(C5897,1,1)="c",$AS$26,IF(MID(C5897,1,1)="r",$AS$41,IF(MID(C5897,1,1)="p",#REF!,#REF!))),"")</f>
        <v/>
      </c>
      <c r="I5897" s="92" t="str">
        <f t="shared" si="921"/>
        <v/>
      </c>
      <c r="J5897" s="92" t="str">
        <f t="shared" si="922"/>
        <v/>
      </c>
      <c r="K5897" s="92" t="str">
        <f t="shared" si="923"/>
        <v/>
      </c>
      <c r="L5897" s="92" t="str">
        <f t="shared" si="924"/>
        <v/>
      </c>
      <c r="M5897" s="95" t="str">
        <f>IF(A5897&lt;&gt;"",IF(MID(C5897,1,1)="c",SigmaEpsConcrete(I5897,$AN$30:$AN$33,$AR$30:$AR$33,$AS$26,$AS$27,$AS$28,$AQ$20,$AU$19),""),"")</f>
        <v/>
      </c>
      <c r="N5897" s="95" t="str">
        <f>IF(A5897&lt;&gt;"",IF(MID(C5897,1,1)="r",SigmaEpsReinf(J5897,$AS$42:$AS$43,$AS$41,$AS$39,$AS$40,$AQ$38),""),"")</f>
        <v/>
      </c>
      <c r="Q5897" s="92" t="str">
        <f t="shared" si="926"/>
        <v/>
      </c>
      <c r="R5897" s="92" t="str">
        <f t="shared" si="927"/>
        <v/>
      </c>
      <c r="U5897" s="5"/>
      <c r="V5897" s="5"/>
      <c r="W5897" s="94" t="str">
        <f t="shared" si="925"/>
        <v/>
      </c>
      <c r="X5897" s="94" t="str">
        <f t="shared" si="928"/>
        <v/>
      </c>
      <c r="Y5897" s="5"/>
      <c r="BK5897" s="8"/>
      <c r="BL5897" s="5"/>
      <c r="BM5897" s="5"/>
      <c r="BN5897" s="5"/>
      <c r="BO5897" s="5"/>
      <c r="BP5897" s="1"/>
      <c r="BQ5897" s="1"/>
      <c r="BR5897" s="1"/>
      <c r="BS5897" s="1"/>
      <c r="BT5897" s="1"/>
      <c r="BU5897" s="4"/>
      <c r="BV5897" s="1"/>
      <c r="BW5897" s="3"/>
      <c r="BX5897" s="4"/>
      <c r="BY5897" s="5"/>
      <c r="BZ5897" s="5"/>
      <c r="CA5897" s="5"/>
      <c r="CB5897" s="5"/>
      <c r="CC5897" s="5"/>
      <c r="CD5897" s="43"/>
    </row>
    <row r="5898" spans="1:82" x14ac:dyDescent="0.25">
      <c r="A5898" s="8"/>
      <c r="B5898" s="5"/>
      <c r="C5898" s="5"/>
      <c r="D5898" s="5"/>
      <c r="E5898" s="5"/>
      <c r="F5898" s="94" t="str">
        <f t="shared" ref="F5898:F5961" si="929">IF(A5898&lt;&gt;"",(D5898-$AU$86)/10,"")</f>
        <v/>
      </c>
      <c r="G5898" s="94" t="str">
        <f t="shared" ref="G5898:G5961" si="930">IF(A5898&lt;&gt;"",(E5898-$AU$87)/10,"")</f>
        <v/>
      </c>
      <c r="H5898" s="127" t="str">
        <f>IF(A5898&lt;&gt;"",IF(MID(C5898,1,1)="c",$AS$26,IF(MID(C5898,1,1)="r",$AS$41,IF(MID(C5898,1,1)="p",#REF!,#REF!))),"")</f>
        <v/>
      </c>
      <c r="I5898" s="92" t="str">
        <f t="shared" ref="I5898:I5961" si="931">IF($A5898&lt;&gt;"",IF(MID($C5898,1,1)="c",$Y$3+$Y$4*$F5898+$Y$5*$G5898+$BR$43,""),"")</f>
        <v/>
      </c>
      <c r="J5898" s="92" t="str">
        <f t="shared" ref="J5898:J5961" si="932">IF($A5898&lt;&gt;"",IF(MID($C5898,1,1)="r",$Y$3+$Y$4*$F5898+$Y$5*$G5898+$BR$43,""),"")</f>
        <v/>
      </c>
      <c r="K5898" s="92" t="str">
        <f t="shared" ref="K5898:K5961" si="933">IF($A5898&lt;&gt;"",IF(MID($C5898,1,1)="u",$Y$3+$Y$4*$F5898+$Y$5*$G5898+$BR$43,""),"")</f>
        <v/>
      </c>
      <c r="L5898" s="92" t="str">
        <f t="shared" ref="L5898:L5961" si="934">IF($A5898&lt;&gt;"",IF(MID($C5898,1,1)="p",$Y$3+$Y$4*$F5898+$Y$5*$G5898+$BR$43,""),"")</f>
        <v/>
      </c>
      <c r="M5898" s="95" t="str">
        <f>IF(A5898&lt;&gt;"",IF(MID(C5898,1,1)="c",SigmaEpsConcrete(I5898,$AN$30:$AN$33,$AR$30:$AR$33,$AS$26,$AS$27,$AS$28,$AQ$20,$AU$19),""),"")</f>
        <v/>
      </c>
      <c r="N5898" s="95" t="str">
        <f>IF(A5898&lt;&gt;"",IF(MID(C5898,1,1)="r",SigmaEpsReinf(J5898,$AS$42:$AS$43,$AS$41,$AS$39,$AS$40,$AQ$38),""),"")</f>
        <v/>
      </c>
      <c r="Q5898" s="92" t="str">
        <f t="shared" si="926"/>
        <v/>
      </c>
      <c r="R5898" s="92" t="str">
        <f t="shared" si="927"/>
        <v/>
      </c>
      <c r="U5898" s="5"/>
      <c r="V5898" s="5"/>
      <c r="W5898" s="94" t="str">
        <f t="shared" ref="W5898:W5961" si="935">IF(A5898&lt;&gt;"",F5898-$AU$105,"")</f>
        <v/>
      </c>
      <c r="X5898" s="94" t="str">
        <f t="shared" si="928"/>
        <v/>
      </c>
      <c r="Y5898" s="5"/>
      <c r="BK5898" s="8"/>
      <c r="BL5898" s="5"/>
      <c r="BM5898" s="5"/>
      <c r="BN5898" s="5"/>
      <c r="BO5898" s="5"/>
      <c r="BP5898" s="1"/>
      <c r="BQ5898" s="1"/>
      <c r="BR5898" s="1"/>
      <c r="BS5898" s="1"/>
      <c r="BT5898" s="1"/>
      <c r="BU5898" s="4"/>
      <c r="BV5898" s="1"/>
      <c r="BW5898" s="3"/>
      <c r="BX5898" s="4"/>
      <c r="BY5898" s="5"/>
      <c r="BZ5898" s="5"/>
      <c r="CA5898" s="5"/>
      <c r="CB5898" s="5"/>
      <c r="CC5898" s="5"/>
      <c r="CD5898" s="43"/>
    </row>
    <row r="5899" spans="1:82" x14ac:dyDescent="0.25">
      <c r="A5899" s="8"/>
      <c r="B5899" s="5"/>
      <c r="C5899" s="5"/>
      <c r="D5899" s="5"/>
      <c r="E5899" s="5"/>
      <c r="F5899" s="94" t="str">
        <f t="shared" si="929"/>
        <v/>
      </c>
      <c r="G5899" s="94" t="str">
        <f t="shared" si="930"/>
        <v/>
      </c>
      <c r="H5899" s="127" t="str">
        <f>IF(A5899&lt;&gt;"",IF(MID(C5899,1,1)="c",$AS$26,IF(MID(C5899,1,1)="r",$AS$41,IF(MID(C5899,1,1)="p",#REF!,#REF!))),"")</f>
        <v/>
      </c>
      <c r="I5899" s="92" t="str">
        <f t="shared" si="931"/>
        <v/>
      </c>
      <c r="J5899" s="92" t="str">
        <f t="shared" si="932"/>
        <v/>
      </c>
      <c r="K5899" s="92" t="str">
        <f t="shared" si="933"/>
        <v/>
      </c>
      <c r="L5899" s="92" t="str">
        <f t="shared" si="934"/>
        <v/>
      </c>
      <c r="M5899" s="95" t="str">
        <f>IF(A5899&lt;&gt;"",IF(MID(C5899,1,1)="c",SigmaEpsConcrete(I5899,$AN$30:$AN$33,$AR$30:$AR$33,$AS$26,$AS$27,$AS$28,$AQ$20,$AU$19),""),"")</f>
        <v/>
      </c>
      <c r="N5899" s="95" t="str">
        <f>IF(A5899&lt;&gt;"",IF(MID(C5899,1,1)="r",SigmaEpsReinf(J5899,$AS$42:$AS$43,$AS$41,$AS$39,$AS$40,$AQ$38),""),"")</f>
        <v/>
      </c>
      <c r="Q5899" s="92" t="str">
        <f t="shared" ref="Q5899:Q5962" si="936">IF(A5899&lt;&gt;"",IF(MID(C5899,1,1)="c",IF(ISERROR(M5899/I5899),"",M5899/I5899),""),"")</f>
        <v/>
      </c>
      <c r="R5899" s="92" t="str">
        <f t="shared" ref="R5899:R5962" si="937">IF(A5899&lt;&gt;"",IF(MID(C5899,1,1)="r",IF(ISERROR(N5899/J5899),"",N5899/J5899),""),"")</f>
        <v/>
      </c>
      <c r="U5899" s="5"/>
      <c r="V5899" s="5"/>
      <c r="W5899" s="94" t="str">
        <f t="shared" si="935"/>
        <v/>
      </c>
      <c r="X5899" s="94" t="str">
        <f t="shared" ref="X5899:X5962" si="938">IF(B5899&lt;&gt;"",G5899-$AU$106,"")</f>
        <v/>
      </c>
      <c r="Y5899" s="5"/>
      <c r="BK5899" s="8"/>
      <c r="BL5899" s="5"/>
      <c r="BM5899" s="5"/>
      <c r="BN5899" s="5"/>
      <c r="BO5899" s="5"/>
      <c r="BP5899" s="1"/>
      <c r="BQ5899" s="1"/>
      <c r="BR5899" s="1"/>
      <c r="BS5899" s="1"/>
      <c r="BT5899" s="1"/>
      <c r="BU5899" s="4"/>
      <c r="BV5899" s="1"/>
      <c r="BW5899" s="3"/>
      <c r="BX5899" s="4"/>
      <c r="BY5899" s="5"/>
      <c r="BZ5899" s="5"/>
      <c r="CA5899" s="5"/>
      <c r="CB5899" s="5"/>
      <c r="CC5899" s="5"/>
      <c r="CD5899" s="43"/>
    </row>
    <row r="5900" spans="1:82" x14ac:dyDescent="0.25">
      <c r="A5900" s="8"/>
      <c r="B5900" s="5"/>
      <c r="C5900" s="5"/>
      <c r="D5900" s="5"/>
      <c r="E5900" s="5"/>
      <c r="F5900" s="94" t="str">
        <f t="shared" si="929"/>
        <v/>
      </c>
      <c r="G5900" s="94" t="str">
        <f t="shared" si="930"/>
        <v/>
      </c>
      <c r="H5900" s="127" t="str">
        <f>IF(A5900&lt;&gt;"",IF(MID(C5900,1,1)="c",$AS$26,IF(MID(C5900,1,1)="r",$AS$41,IF(MID(C5900,1,1)="p",#REF!,#REF!))),"")</f>
        <v/>
      </c>
      <c r="I5900" s="92" t="str">
        <f t="shared" si="931"/>
        <v/>
      </c>
      <c r="J5900" s="92" t="str">
        <f t="shared" si="932"/>
        <v/>
      </c>
      <c r="K5900" s="92" t="str">
        <f t="shared" si="933"/>
        <v/>
      </c>
      <c r="L5900" s="92" t="str">
        <f t="shared" si="934"/>
        <v/>
      </c>
      <c r="M5900" s="95" t="str">
        <f>IF(A5900&lt;&gt;"",IF(MID(C5900,1,1)="c",SigmaEpsConcrete(I5900,$AN$30:$AN$33,$AR$30:$AR$33,$AS$26,$AS$27,$AS$28,$AQ$20,$AU$19),""),"")</f>
        <v/>
      </c>
      <c r="N5900" s="95" t="str">
        <f>IF(A5900&lt;&gt;"",IF(MID(C5900,1,1)="r",SigmaEpsReinf(J5900,$AS$42:$AS$43,$AS$41,$AS$39,$AS$40,$AQ$38),""),"")</f>
        <v/>
      </c>
      <c r="Q5900" s="92" t="str">
        <f t="shared" si="936"/>
        <v/>
      </c>
      <c r="R5900" s="92" t="str">
        <f t="shared" si="937"/>
        <v/>
      </c>
      <c r="U5900" s="5"/>
      <c r="V5900" s="5"/>
      <c r="W5900" s="94" t="str">
        <f t="shared" si="935"/>
        <v/>
      </c>
      <c r="X5900" s="94" t="str">
        <f t="shared" si="938"/>
        <v/>
      </c>
      <c r="Y5900" s="5"/>
      <c r="BK5900" s="8"/>
      <c r="BL5900" s="5"/>
      <c r="BM5900" s="5"/>
      <c r="BN5900" s="5"/>
      <c r="BO5900" s="5"/>
      <c r="BP5900" s="1"/>
      <c r="BQ5900" s="1"/>
      <c r="BR5900" s="1"/>
      <c r="BS5900" s="1"/>
      <c r="BT5900" s="1"/>
      <c r="BU5900" s="4"/>
      <c r="BV5900" s="1"/>
      <c r="BW5900" s="3"/>
      <c r="BX5900" s="4"/>
      <c r="BY5900" s="5"/>
      <c r="BZ5900" s="5"/>
      <c r="CA5900" s="5"/>
      <c r="CB5900" s="5"/>
      <c r="CC5900" s="5"/>
      <c r="CD5900" s="43"/>
    </row>
    <row r="5901" spans="1:82" x14ac:dyDescent="0.25">
      <c r="A5901" s="8"/>
      <c r="B5901" s="5"/>
      <c r="C5901" s="5"/>
      <c r="D5901" s="5"/>
      <c r="E5901" s="5"/>
      <c r="F5901" s="94" t="str">
        <f t="shared" si="929"/>
        <v/>
      </c>
      <c r="G5901" s="94" t="str">
        <f t="shared" si="930"/>
        <v/>
      </c>
      <c r="H5901" s="127" t="str">
        <f>IF(A5901&lt;&gt;"",IF(MID(C5901,1,1)="c",$AS$26,IF(MID(C5901,1,1)="r",$AS$41,IF(MID(C5901,1,1)="p",#REF!,#REF!))),"")</f>
        <v/>
      </c>
      <c r="I5901" s="92" t="str">
        <f t="shared" si="931"/>
        <v/>
      </c>
      <c r="J5901" s="92" t="str">
        <f t="shared" si="932"/>
        <v/>
      </c>
      <c r="K5901" s="92" t="str">
        <f t="shared" si="933"/>
        <v/>
      </c>
      <c r="L5901" s="92" t="str">
        <f t="shared" si="934"/>
        <v/>
      </c>
      <c r="M5901" s="95" t="str">
        <f>IF(A5901&lt;&gt;"",IF(MID(C5901,1,1)="c",SigmaEpsConcrete(I5901,$AN$30:$AN$33,$AR$30:$AR$33,$AS$26,$AS$27,$AS$28,$AQ$20,$AU$19),""),"")</f>
        <v/>
      </c>
      <c r="N5901" s="95" t="str">
        <f>IF(A5901&lt;&gt;"",IF(MID(C5901,1,1)="r",SigmaEpsReinf(J5901,$AS$42:$AS$43,$AS$41,$AS$39,$AS$40,$AQ$38),""),"")</f>
        <v/>
      </c>
      <c r="Q5901" s="92" t="str">
        <f t="shared" si="936"/>
        <v/>
      </c>
      <c r="R5901" s="92" t="str">
        <f t="shared" si="937"/>
        <v/>
      </c>
      <c r="U5901" s="5"/>
      <c r="V5901" s="5"/>
      <c r="W5901" s="94" t="str">
        <f t="shared" si="935"/>
        <v/>
      </c>
      <c r="X5901" s="94" t="str">
        <f t="shared" si="938"/>
        <v/>
      </c>
      <c r="Y5901" s="5"/>
      <c r="BK5901" s="8"/>
      <c r="BL5901" s="5"/>
      <c r="BM5901" s="5"/>
      <c r="BN5901" s="5"/>
      <c r="BO5901" s="5"/>
      <c r="BP5901" s="1"/>
      <c r="BQ5901" s="1"/>
      <c r="BR5901" s="1"/>
      <c r="BS5901" s="1"/>
      <c r="BT5901" s="1"/>
      <c r="BU5901" s="4"/>
      <c r="BV5901" s="1"/>
      <c r="BW5901" s="3"/>
      <c r="BX5901" s="4"/>
      <c r="BY5901" s="5"/>
      <c r="BZ5901" s="5"/>
      <c r="CA5901" s="5"/>
      <c r="CB5901" s="5"/>
      <c r="CC5901" s="5"/>
      <c r="CD5901" s="43"/>
    </row>
    <row r="5902" spans="1:82" x14ac:dyDescent="0.25">
      <c r="A5902" s="8"/>
      <c r="B5902" s="5"/>
      <c r="C5902" s="5"/>
      <c r="D5902" s="5"/>
      <c r="E5902" s="5"/>
      <c r="F5902" s="94" t="str">
        <f t="shared" si="929"/>
        <v/>
      </c>
      <c r="G5902" s="94" t="str">
        <f t="shared" si="930"/>
        <v/>
      </c>
      <c r="H5902" s="127" t="str">
        <f>IF(A5902&lt;&gt;"",IF(MID(C5902,1,1)="c",$AS$26,IF(MID(C5902,1,1)="r",$AS$41,IF(MID(C5902,1,1)="p",#REF!,#REF!))),"")</f>
        <v/>
      </c>
      <c r="I5902" s="92" t="str">
        <f t="shared" si="931"/>
        <v/>
      </c>
      <c r="J5902" s="92" t="str">
        <f t="shared" si="932"/>
        <v/>
      </c>
      <c r="K5902" s="92" t="str">
        <f t="shared" si="933"/>
        <v/>
      </c>
      <c r="L5902" s="92" t="str">
        <f t="shared" si="934"/>
        <v/>
      </c>
      <c r="M5902" s="95" t="str">
        <f>IF(A5902&lt;&gt;"",IF(MID(C5902,1,1)="c",SigmaEpsConcrete(I5902,$AN$30:$AN$33,$AR$30:$AR$33,$AS$26,$AS$27,$AS$28,$AQ$20,$AU$19),""),"")</f>
        <v/>
      </c>
      <c r="N5902" s="95" t="str">
        <f>IF(A5902&lt;&gt;"",IF(MID(C5902,1,1)="r",SigmaEpsReinf(J5902,$AS$42:$AS$43,$AS$41,$AS$39,$AS$40,$AQ$38),""),"")</f>
        <v/>
      </c>
      <c r="Q5902" s="92" t="str">
        <f t="shared" si="936"/>
        <v/>
      </c>
      <c r="R5902" s="92" t="str">
        <f t="shared" si="937"/>
        <v/>
      </c>
      <c r="U5902" s="5"/>
      <c r="V5902" s="5"/>
      <c r="W5902" s="94" t="str">
        <f t="shared" si="935"/>
        <v/>
      </c>
      <c r="X5902" s="94" t="str">
        <f t="shared" si="938"/>
        <v/>
      </c>
      <c r="Y5902" s="5"/>
      <c r="BK5902" s="8"/>
      <c r="BL5902" s="5"/>
      <c r="BM5902" s="5"/>
      <c r="BN5902" s="5"/>
      <c r="BO5902" s="5"/>
      <c r="BP5902" s="1"/>
      <c r="BQ5902" s="1"/>
      <c r="BR5902" s="1"/>
      <c r="BS5902" s="1"/>
      <c r="BT5902" s="1"/>
      <c r="BU5902" s="4"/>
      <c r="BV5902" s="1"/>
      <c r="BW5902" s="3"/>
      <c r="BX5902" s="4"/>
      <c r="BY5902" s="5"/>
      <c r="BZ5902" s="5"/>
      <c r="CA5902" s="5"/>
      <c r="CB5902" s="5"/>
      <c r="CC5902" s="5"/>
      <c r="CD5902" s="43"/>
    </row>
    <row r="5903" spans="1:82" x14ac:dyDescent="0.25">
      <c r="A5903" s="8"/>
      <c r="B5903" s="5"/>
      <c r="C5903" s="5"/>
      <c r="D5903" s="5"/>
      <c r="E5903" s="5"/>
      <c r="F5903" s="94" t="str">
        <f t="shared" si="929"/>
        <v/>
      </c>
      <c r="G5903" s="94" t="str">
        <f t="shared" si="930"/>
        <v/>
      </c>
      <c r="H5903" s="127" t="str">
        <f>IF(A5903&lt;&gt;"",IF(MID(C5903,1,1)="c",$AS$26,IF(MID(C5903,1,1)="r",$AS$41,IF(MID(C5903,1,1)="p",#REF!,#REF!))),"")</f>
        <v/>
      </c>
      <c r="I5903" s="92" t="str">
        <f t="shared" si="931"/>
        <v/>
      </c>
      <c r="J5903" s="92" t="str">
        <f t="shared" si="932"/>
        <v/>
      </c>
      <c r="K5903" s="92" t="str">
        <f t="shared" si="933"/>
        <v/>
      </c>
      <c r="L5903" s="92" t="str">
        <f t="shared" si="934"/>
        <v/>
      </c>
      <c r="M5903" s="95" t="str">
        <f>IF(A5903&lt;&gt;"",IF(MID(C5903,1,1)="c",SigmaEpsConcrete(I5903,$AN$30:$AN$33,$AR$30:$AR$33,$AS$26,$AS$27,$AS$28,$AQ$20,$AU$19),""),"")</f>
        <v/>
      </c>
      <c r="N5903" s="95" t="str">
        <f>IF(A5903&lt;&gt;"",IF(MID(C5903,1,1)="r",SigmaEpsReinf(J5903,$AS$42:$AS$43,$AS$41,$AS$39,$AS$40,$AQ$38),""),"")</f>
        <v/>
      </c>
      <c r="Q5903" s="92" t="str">
        <f t="shared" si="936"/>
        <v/>
      </c>
      <c r="R5903" s="92" t="str">
        <f t="shared" si="937"/>
        <v/>
      </c>
      <c r="U5903" s="5"/>
      <c r="V5903" s="5"/>
      <c r="W5903" s="94" t="str">
        <f t="shared" si="935"/>
        <v/>
      </c>
      <c r="X5903" s="94" t="str">
        <f t="shared" si="938"/>
        <v/>
      </c>
      <c r="Y5903" s="5"/>
      <c r="BK5903" s="8"/>
      <c r="BL5903" s="5"/>
      <c r="BM5903" s="5"/>
      <c r="BN5903" s="5"/>
      <c r="BO5903" s="5"/>
      <c r="BP5903" s="1"/>
      <c r="BQ5903" s="1"/>
      <c r="BR5903" s="1"/>
      <c r="BS5903" s="1"/>
      <c r="BT5903" s="1"/>
      <c r="BU5903" s="4"/>
      <c r="BV5903" s="1"/>
      <c r="BW5903" s="3"/>
      <c r="BX5903" s="4"/>
      <c r="BY5903" s="5"/>
      <c r="BZ5903" s="5"/>
      <c r="CA5903" s="5"/>
      <c r="CB5903" s="5"/>
      <c r="CC5903" s="5"/>
      <c r="CD5903" s="43"/>
    </row>
    <row r="5904" spans="1:82" x14ac:dyDescent="0.25">
      <c r="A5904" s="8"/>
      <c r="B5904" s="5"/>
      <c r="C5904" s="5"/>
      <c r="D5904" s="5"/>
      <c r="E5904" s="5"/>
      <c r="F5904" s="94" t="str">
        <f t="shared" si="929"/>
        <v/>
      </c>
      <c r="G5904" s="94" t="str">
        <f t="shared" si="930"/>
        <v/>
      </c>
      <c r="H5904" s="127" t="str">
        <f>IF(A5904&lt;&gt;"",IF(MID(C5904,1,1)="c",$AS$26,IF(MID(C5904,1,1)="r",$AS$41,IF(MID(C5904,1,1)="p",#REF!,#REF!))),"")</f>
        <v/>
      </c>
      <c r="I5904" s="92" t="str">
        <f t="shared" si="931"/>
        <v/>
      </c>
      <c r="J5904" s="92" t="str">
        <f t="shared" si="932"/>
        <v/>
      </c>
      <c r="K5904" s="92" t="str">
        <f t="shared" si="933"/>
        <v/>
      </c>
      <c r="L5904" s="92" t="str">
        <f t="shared" si="934"/>
        <v/>
      </c>
      <c r="M5904" s="95" t="str">
        <f>IF(A5904&lt;&gt;"",IF(MID(C5904,1,1)="c",SigmaEpsConcrete(I5904,$AN$30:$AN$33,$AR$30:$AR$33,$AS$26,$AS$27,$AS$28,$AQ$20,$AU$19),""),"")</f>
        <v/>
      </c>
      <c r="N5904" s="95" t="str">
        <f>IF(A5904&lt;&gt;"",IF(MID(C5904,1,1)="r",SigmaEpsReinf(J5904,$AS$42:$AS$43,$AS$41,$AS$39,$AS$40,$AQ$38),""),"")</f>
        <v/>
      </c>
      <c r="Q5904" s="92" t="str">
        <f t="shared" si="936"/>
        <v/>
      </c>
      <c r="R5904" s="92" t="str">
        <f t="shared" si="937"/>
        <v/>
      </c>
      <c r="U5904" s="5"/>
      <c r="V5904" s="5"/>
      <c r="W5904" s="94" t="str">
        <f t="shared" si="935"/>
        <v/>
      </c>
      <c r="X5904" s="94" t="str">
        <f t="shared" si="938"/>
        <v/>
      </c>
      <c r="Y5904" s="5"/>
      <c r="BK5904" s="8"/>
      <c r="BL5904" s="5"/>
      <c r="BM5904" s="5"/>
      <c r="BN5904" s="5"/>
      <c r="BO5904" s="5"/>
      <c r="BP5904" s="1"/>
      <c r="BQ5904" s="1"/>
      <c r="BR5904" s="1"/>
      <c r="BS5904" s="1"/>
      <c r="BT5904" s="1"/>
      <c r="BU5904" s="4"/>
      <c r="BV5904" s="1"/>
      <c r="BW5904" s="3"/>
      <c r="BX5904" s="4"/>
      <c r="BY5904" s="5"/>
      <c r="BZ5904" s="5"/>
      <c r="CA5904" s="5"/>
      <c r="CB5904" s="5"/>
      <c r="CC5904" s="5"/>
      <c r="CD5904" s="43"/>
    </row>
    <row r="5905" spans="1:82" x14ac:dyDescent="0.25">
      <c r="A5905" s="8"/>
      <c r="B5905" s="5"/>
      <c r="C5905" s="5"/>
      <c r="D5905" s="5"/>
      <c r="E5905" s="5"/>
      <c r="F5905" s="94" t="str">
        <f t="shared" si="929"/>
        <v/>
      </c>
      <c r="G5905" s="94" t="str">
        <f t="shared" si="930"/>
        <v/>
      </c>
      <c r="H5905" s="127" t="str">
        <f>IF(A5905&lt;&gt;"",IF(MID(C5905,1,1)="c",$AS$26,IF(MID(C5905,1,1)="r",$AS$41,IF(MID(C5905,1,1)="p",#REF!,#REF!))),"")</f>
        <v/>
      </c>
      <c r="I5905" s="92" t="str">
        <f t="shared" si="931"/>
        <v/>
      </c>
      <c r="J5905" s="92" t="str">
        <f t="shared" si="932"/>
        <v/>
      </c>
      <c r="K5905" s="92" t="str">
        <f t="shared" si="933"/>
        <v/>
      </c>
      <c r="L5905" s="92" t="str">
        <f t="shared" si="934"/>
        <v/>
      </c>
      <c r="M5905" s="95" t="str">
        <f>IF(A5905&lt;&gt;"",IF(MID(C5905,1,1)="c",SigmaEpsConcrete(I5905,$AN$30:$AN$33,$AR$30:$AR$33,$AS$26,$AS$27,$AS$28,$AQ$20,$AU$19),""),"")</f>
        <v/>
      </c>
      <c r="N5905" s="95" t="str">
        <f>IF(A5905&lt;&gt;"",IF(MID(C5905,1,1)="r",SigmaEpsReinf(J5905,$AS$42:$AS$43,$AS$41,$AS$39,$AS$40,$AQ$38),""),"")</f>
        <v/>
      </c>
      <c r="Q5905" s="92" t="str">
        <f t="shared" si="936"/>
        <v/>
      </c>
      <c r="R5905" s="92" t="str">
        <f t="shared" si="937"/>
        <v/>
      </c>
      <c r="U5905" s="5"/>
      <c r="V5905" s="5"/>
      <c r="W5905" s="94" t="str">
        <f t="shared" si="935"/>
        <v/>
      </c>
      <c r="X5905" s="94" t="str">
        <f t="shared" si="938"/>
        <v/>
      </c>
      <c r="Y5905" s="5"/>
      <c r="BK5905" s="8"/>
      <c r="BL5905" s="5"/>
      <c r="BM5905" s="5"/>
      <c r="BN5905" s="5"/>
      <c r="BO5905" s="5"/>
      <c r="BP5905" s="1"/>
      <c r="BQ5905" s="1"/>
      <c r="BR5905" s="1"/>
      <c r="BS5905" s="1"/>
      <c r="BT5905" s="1"/>
      <c r="BU5905" s="4"/>
      <c r="BV5905" s="1"/>
      <c r="BW5905" s="3"/>
      <c r="BX5905" s="4"/>
      <c r="BY5905" s="5"/>
      <c r="BZ5905" s="5"/>
      <c r="CA5905" s="5"/>
      <c r="CB5905" s="5"/>
      <c r="CC5905" s="5"/>
      <c r="CD5905" s="43"/>
    </row>
    <row r="5906" spans="1:82" x14ac:dyDescent="0.25">
      <c r="A5906" s="8"/>
      <c r="B5906" s="5"/>
      <c r="C5906" s="5"/>
      <c r="D5906" s="5"/>
      <c r="E5906" s="5"/>
      <c r="F5906" s="94" t="str">
        <f t="shared" si="929"/>
        <v/>
      </c>
      <c r="G5906" s="94" t="str">
        <f t="shared" si="930"/>
        <v/>
      </c>
      <c r="H5906" s="127" t="str">
        <f>IF(A5906&lt;&gt;"",IF(MID(C5906,1,1)="c",$AS$26,IF(MID(C5906,1,1)="r",$AS$41,IF(MID(C5906,1,1)="p",#REF!,#REF!))),"")</f>
        <v/>
      </c>
      <c r="I5906" s="92" t="str">
        <f t="shared" si="931"/>
        <v/>
      </c>
      <c r="J5906" s="92" t="str">
        <f t="shared" si="932"/>
        <v/>
      </c>
      <c r="K5906" s="92" t="str">
        <f t="shared" si="933"/>
        <v/>
      </c>
      <c r="L5906" s="92" t="str">
        <f t="shared" si="934"/>
        <v/>
      </c>
      <c r="M5906" s="95" t="str">
        <f>IF(A5906&lt;&gt;"",IF(MID(C5906,1,1)="c",SigmaEpsConcrete(I5906,$AN$30:$AN$33,$AR$30:$AR$33,$AS$26,$AS$27,$AS$28,$AQ$20,$AU$19),""),"")</f>
        <v/>
      </c>
      <c r="N5906" s="95" t="str">
        <f>IF(A5906&lt;&gt;"",IF(MID(C5906,1,1)="r",SigmaEpsReinf(J5906,$AS$42:$AS$43,$AS$41,$AS$39,$AS$40,$AQ$38),""),"")</f>
        <v/>
      </c>
      <c r="Q5906" s="92" t="str">
        <f t="shared" si="936"/>
        <v/>
      </c>
      <c r="R5906" s="92" t="str">
        <f t="shared" si="937"/>
        <v/>
      </c>
      <c r="U5906" s="5"/>
      <c r="V5906" s="5"/>
      <c r="W5906" s="94" t="str">
        <f t="shared" si="935"/>
        <v/>
      </c>
      <c r="X5906" s="94" t="str">
        <f t="shared" si="938"/>
        <v/>
      </c>
      <c r="Y5906" s="5"/>
      <c r="BK5906" s="8"/>
      <c r="BL5906" s="5"/>
      <c r="BM5906" s="5"/>
      <c r="BN5906" s="5"/>
      <c r="BO5906" s="5"/>
      <c r="BP5906" s="1"/>
      <c r="BQ5906" s="1"/>
      <c r="BR5906" s="1"/>
      <c r="BS5906" s="1"/>
      <c r="BT5906" s="1"/>
      <c r="BU5906" s="4"/>
      <c r="BV5906" s="1"/>
      <c r="BW5906" s="3"/>
      <c r="BX5906" s="4"/>
      <c r="BY5906" s="5"/>
      <c r="BZ5906" s="5"/>
      <c r="CA5906" s="5"/>
      <c r="CB5906" s="5"/>
      <c r="CC5906" s="5"/>
      <c r="CD5906" s="43"/>
    </row>
    <row r="5907" spans="1:82" x14ac:dyDescent="0.25">
      <c r="A5907" s="8"/>
      <c r="B5907" s="5"/>
      <c r="C5907" s="5"/>
      <c r="D5907" s="5"/>
      <c r="E5907" s="5"/>
      <c r="F5907" s="94" t="str">
        <f t="shared" si="929"/>
        <v/>
      </c>
      <c r="G5907" s="94" t="str">
        <f t="shared" si="930"/>
        <v/>
      </c>
      <c r="H5907" s="127" t="str">
        <f>IF(A5907&lt;&gt;"",IF(MID(C5907,1,1)="c",$AS$26,IF(MID(C5907,1,1)="r",$AS$41,IF(MID(C5907,1,1)="p",#REF!,#REF!))),"")</f>
        <v/>
      </c>
      <c r="I5907" s="92" t="str">
        <f t="shared" si="931"/>
        <v/>
      </c>
      <c r="J5907" s="92" t="str">
        <f t="shared" si="932"/>
        <v/>
      </c>
      <c r="K5907" s="92" t="str">
        <f t="shared" si="933"/>
        <v/>
      </c>
      <c r="L5907" s="92" t="str">
        <f t="shared" si="934"/>
        <v/>
      </c>
      <c r="M5907" s="95" t="str">
        <f>IF(A5907&lt;&gt;"",IF(MID(C5907,1,1)="c",SigmaEpsConcrete(I5907,$AN$30:$AN$33,$AR$30:$AR$33,$AS$26,$AS$27,$AS$28,$AQ$20,$AU$19),""),"")</f>
        <v/>
      </c>
      <c r="N5907" s="95" t="str">
        <f>IF(A5907&lt;&gt;"",IF(MID(C5907,1,1)="r",SigmaEpsReinf(J5907,$AS$42:$AS$43,$AS$41,$AS$39,$AS$40,$AQ$38),""),"")</f>
        <v/>
      </c>
      <c r="Q5907" s="92" t="str">
        <f t="shared" si="936"/>
        <v/>
      </c>
      <c r="R5907" s="92" t="str">
        <f t="shared" si="937"/>
        <v/>
      </c>
      <c r="U5907" s="5"/>
      <c r="V5907" s="5"/>
      <c r="W5907" s="94" t="str">
        <f t="shared" si="935"/>
        <v/>
      </c>
      <c r="X5907" s="94" t="str">
        <f t="shared" si="938"/>
        <v/>
      </c>
      <c r="Y5907" s="5"/>
      <c r="BK5907" s="8"/>
      <c r="BL5907" s="5"/>
      <c r="BM5907" s="5"/>
      <c r="BN5907" s="5"/>
      <c r="BO5907" s="5"/>
      <c r="BP5907" s="1"/>
      <c r="BQ5907" s="1"/>
      <c r="BR5907" s="1"/>
      <c r="BS5907" s="1"/>
      <c r="BT5907" s="1"/>
      <c r="BU5907" s="4"/>
      <c r="BV5907" s="1"/>
      <c r="BW5907" s="3"/>
      <c r="BX5907" s="4"/>
      <c r="BY5907" s="5"/>
      <c r="BZ5907" s="5"/>
      <c r="CA5907" s="5"/>
      <c r="CB5907" s="5"/>
      <c r="CC5907" s="5"/>
      <c r="CD5907" s="43"/>
    </row>
    <row r="5908" spans="1:82" x14ac:dyDescent="0.25">
      <c r="A5908" s="8"/>
      <c r="B5908" s="5"/>
      <c r="C5908" s="5"/>
      <c r="D5908" s="5"/>
      <c r="E5908" s="5"/>
      <c r="F5908" s="94" t="str">
        <f t="shared" si="929"/>
        <v/>
      </c>
      <c r="G5908" s="94" t="str">
        <f t="shared" si="930"/>
        <v/>
      </c>
      <c r="H5908" s="127" t="str">
        <f>IF(A5908&lt;&gt;"",IF(MID(C5908,1,1)="c",$AS$26,IF(MID(C5908,1,1)="r",$AS$41,IF(MID(C5908,1,1)="p",#REF!,#REF!))),"")</f>
        <v/>
      </c>
      <c r="I5908" s="92" t="str">
        <f t="shared" si="931"/>
        <v/>
      </c>
      <c r="J5908" s="92" t="str">
        <f t="shared" si="932"/>
        <v/>
      </c>
      <c r="K5908" s="92" t="str">
        <f t="shared" si="933"/>
        <v/>
      </c>
      <c r="L5908" s="92" t="str">
        <f t="shared" si="934"/>
        <v/>
      </c>
      <c r="M5908" s="95" t="str">
        <f>IF(A5908&lt;&gt;"",IF(MID(C5908,1,1)="c",SigmaEpsConcrete(I5908,$AN$30:$AN$33,$AR$30:$AR$33,$AS$26,$AS$27,$AS$28,$AQ$20,$AU$19),""),"")</f>
        <v/>
      </c>
      <c r="N5908" s="95" t="str">
        <f>IF(A5908&lt;&gt;"",IF(MID(C5908,1,1)="r",SigmaEpsReinf(J5908,$AS$42:$AS$43,$AS$41,$AS$39,$AS$40,$AQ$38),""),"")</f>
        <v/>
      </c>
      <c r="Q5908" s="92" t="str">
        <f t="shared" si="936"/>
        <v/>
      </c>
      <c r="R5908" s="92" t="str">
        <f t="shared" si="937"/>
        <v/>
      </c>
      <c r="U5908" s="5"/>
      <c r="V5908" s="5"/>
      <c r="W5908" s="94" t="str">
        <f t="shared" si="935"/>
        <v/>
      </c>
      <c r="X5908" s="94" t="str">
        <f t="shared" si="938"/>
        <v/>
      </c>
      <c r="Y5908" s="5"/>
      <c r="BK5908" s="8"/>
      <c r="BL5908" s="5"/>
      <c r="BM5908" s="5"/>
      <c r="BN5908" s="5"/>
      <c r="BO5908" s="5"/>
      <c r="BP5908" s="1"/>
      <c r="BQ5908" s="1"/>
      <c r="BR5908" s="1"/>
      <c r="BS5908" s="1"/>
      <c r="BT5908" s="1"/>
      <c r="BU5908" s="4"/>
      <c r="BV5908" s="1"/>
      <c r="BW5908" s="3"/>
      <c r="BX5908" s="4"/>
      <c r="BY5908" s="5"/>
      <c r="BZ5908" s="5"/>
      <c r="CA5908" s="5"/>
      <c r="CB5908" s="5"/>
      <c r="CC5908" s="5"/>
      <c r="CD5908" s="43"/>
    </row>
    <row r="5909" spans="1:82" x14ac:dyDescent="0.25">
      <c r="A5909" s="8"/>
      <c r="B5909" s="5"/>
      <c r="C5909" s="5"/>
      <c r="D5909" s="5"/>
      <c r="E5909" s="5"/>
      <c r="F5909" s="94" t="str">
        <f t="shared" si="929"/>
        <v/>
      </c>
      <c r="G5909" s="94" t="str">
        <f t="shared" si="930"/>
        <v/>
      </c>
      <c r="H5909" s="127" t="str">
        <f>IF(A5909&lt;&gt;"",IF(MID(C5909,1,1)="c",$AS$26,IF(MID(C5909,1,1)="r",$AS$41,IF(MID(C5909,1,1)="p",#REF!,#REF!))),"")</f>
        <v/>
      </c>
      <c r="I5909" s="92" t="str">
        <f t="shared" si="931"/>
        <v/>
      </c>
      <c r="J5909" s="92" t="str">
        <f t="shared" si="932"/>
        <v/>
      </c>
      <c r="K5909" s="92" t="str">
        <f t="shared" si="933"/>
        <v/>
      </c>
      <c r="L5909" s="92" t="str">
        <f t="shared" si="934"/>
        <v/>
      </c>
      <c r="M5909" s="95" t="str">
        <f>IF(A5909&lt;&gt;"",IF(MID(C5909,1,1)="c",SigmaEpsConcrete(I5909,$AN$30:$AN$33,$AR$30:$AR$33,$AS$26,$AS$27,$AS$28,$AQ$20,$AU$19),""),"")</f>
        <v/>
      </c>
      <c r="N5909" s="95" t="str">
        <f>IF(A5909&lt;&gt;"",IF(MID(C5909,1,1)="r",SigmaEpsReinf(J5909,$AS$42:$AS$43,$AS$41,$AS$39,$AS$40,$AQ$38),""),"")</f>
        <v/>
      </c>
      <c r="Q5909" s="92" t="str">
        <f t="shared" si="936"/>
        <v/>
      </c>
      <c r="R5909" s="92" t="str">
        <f t="shared" si="937"/>
        <v/>
      </c>
      <c r="U5909" s="5"/>
      <c r="V5909" s="5"/>
      <c r="W5909" s="94" t="str">
        <f t="shared" si="935"/>
        <v/>
      </c>
      <c r="X5909" s="94" t="str">
        <f t="shared" si="938"/>
        <v/>
      </c>
      <c r="Y5909" s="5"/>
      <c r="BK5909" s="8"/>
      <c r="BL5909" s="5"/>
      <c r="BM5909" s="5"/>
      <c r="BN5909" s="5"/>
      <c r="BO5909" s="5"/>
      <c r="BP5909" s="1"/>
      <c r="BQ5909" s="1"/>
      <c r="BR5909" s="1"/>
      <c r="BS5909" s="1"/>
      <c r="BT5909" s="1"/>
      <c r="BU5909" s="4"/>
      <c r="BV5909" s="1"/>
      <c r="BW5909" s="3"/>
      <c r="BX5909" s="4"/>
      <c r="BY5909" s="5"/>
      <c r="BZ5909" s="5"/>
      <c r="CA5909" s="5"/>
      <c r="CB5909" s="5"/>
      <c r="CC5909" s="5"/>
      <c r="CD5909" s="43"/>
    </row>
    <row r="5910" spans="1:82" x14ac:dyDescent="0.25">
      <c r="A5910" s="8"/>
      <c r="B5910" s="5"/>
      <c r="C5910" s="5"/>
      <c r="D5910" s="5"/>
      <c r="E5910" s="5"/>
      <c r="F5910" s="94" t="str">
        <f t="shared" si="929"/>
        <v/>
      </c>
      <c r="G5910" s="94" t="str">
        <f t="shared" si="930"/>
        <v/>
      </c>
      <c r="H5910" s="127" t="str">
        <f>IF(A5910&lt;&gt;"",IF(MID(C5910,1,1)="c",$AS$26,IF(MID(C5910,1,1)="r",$AS$41,IF(MID(C5910,1,1)="p",#REF!,#REF!))),"")</f>
        <v/>
      </c>
      <c r="I5910" s="92" t="str">
        <f t="shared" si="931"/>
        <v/>
      </c>
      <c r="J5910" s="92" t="str">
        <f t="shared" si="932"/>
        <v/>
      </c>
      <c r="K5910" s="92" t="str">
        <f t="shared" si="933"/>
        <v/>
      </c>
      <c r="L5910" s="92" t="str">
        <f t="shared" si="934"/>
        <v/>
      </c>
      <c r="M5910" s="95" t="str">
        <f>IF(A5910&lt;&gt;"",IF(MID(C5910,1,1)="c",SigmaEpsConcrete(I5910,$AN$30:$AN$33,$AR$30:$AR$33,$AS$26,$AS$27,$AS$28,$AQ$20,$AU$19),""),"")</f>
        <v/>
      </c>
      <c r="N5910" s="95" t="str">
        <f>IF(A5910&lt;&gt;"",IF(MID(C5910,1,1)="r",SigmaEpsReinf(J5910,$AS$42:$AS$43,$AS$41,$AS$39,$AS$40,$AQ$38),""),"")</f>
        <v/>
      </c>
      <c r="Q5910" s="92" t="str">
        <f t="shared" si="936"/>
        <v/>
      </c>
      <c r="R5910" s="92" t="str">
        <f t="shared" si="937"/>
        <v/>
      </c>
      <c r="U5910" s="5"/>
      <c r="V5910" s="5"/>
      <c r="W5910" s="94" t="str">
        <f t="shared" si="935"/>
        <v/>
      </c>
      <c r="X5910" s="94" t="str">
        <f t="shared" si="938"/>
        <v/>
      </c>
      <c r="Y5910" s="5"/>
      <c r="BK5910" s="8"/>
      <c r="BL5910" s="5"/>
      <c r="BM5910" s="5"/>
      <c r="BN5910" s="5"/>
      <c r="BO5910" s="5"/>
      <c r="BP5910" s="1"/>
      <c r="BQ5910" s="1"/>
      <c r="BR5910" s="1"/>
      <c r="BS5910" s="1"/>
      <c r="BT5910" s="1"/>
      <c r="BU5910" s="4"/>
      <c r="BV5910" s="1"/>
      <c r="BW5910" s="3"/>
      <c r="BX5910" s="4"/>
      <c r="BY5910" s="5"/>
      <c r="BZ5910" s="5"/>
      <c r="CA5910" s="5"/>
      <c r="CB5910" s="5"/>
      <c r="CC5910" s="5"/>
      <c r="CD5910" s="43"/>
    </row>
    <row r="5911" spans="1:82" x14ac:dyDescent="0.25">
      <c r="A5911" s="8"/>
      <c r="B5911" s="5"/>
      <c r="C5911" s="5"/>
      <c r="D5911" s="5"/>
      <c r="E5911" s="5"/>
      <c r="F5911" s="94" t="str">
        <f t="shared" si="929"/>
        <v/>
      </c>
      <c r="G5911" s="94" t="str">
        <f t="shared" si="930"/>
        <v/>
      </c>
      <c r="H5911" s="127" t="str">
        <f>IF(A5911&lt;&gt;"",IF(MID(C5911,1,1)="c",$AS$26,IF(MID(C5911,1,1)="r",$AS$41,IF(MID(C5911,1,1)="p",#REF!,#REF!))),"")</f>
        <v/>
      </c>
      <c r="I5911" s="92" t="str">
        <f t="shared" si="931"/>
        <v/>
      </c>
      <c r="J5911" s="92" t="str">
        <f t="shared" si="932"/>
        <v/>
      </c>
      <c r="K5911" s="92" t="str">
        <f t="shared" si="933"/>
        <v/>
      </c>
      <c r="L5911" s="92" t="str">
        <f t="shared" si="934"/>
        <v/>
      </c>
      <c r="M5911" s="95" t="str">
        <f>IF(A5911&lt;&gt;"",IF(MID(C5911,1,1)="c",SigmaEpsConcrete(I5911,$AN$30:$AN$33,$AR$30:$AR$33,$AS$26,$AS$27,$AS$28,$AQ$20,$AU$19),""),"")</f>
        <v/>
      </c>
      <c r="N5911" s="95" t="str">
        <f>IF(A5911&lt;&gt;"",IF(MID(C5911,1,1)="r",SigmaEpsReinf(J5911,$AS$42:$AS$43,$AS$41,$AS$39,$AS$40,$AQ$38),""),"")</f>
        <v/>
      </c>
      <c r="Q5911" s="92" t="str">
        <f t="shared" si="936"/>
        <v/>
      </c>
      <c r="R5911" s="92" t="str">
        <f t="shared" si="937"/>
        <v/>
      </c>
      <c r="U5911" s="5"/>
      <c r="V5911" s="5"/>
      <c r="W5911" s="94" t="str">
        <f t="shared" si="935"/>
        <v/>
      </c>
      <c r="X5911" s="94" t="str">
        <f t="shared" si="938"/>
        <v/>
      </c>
      <c r="Y5911" s="5"/>
      <c r="BK5911" s="8"/>
      <c r="BL5911" s="5"/>
      <c r="BM5911" s="5"/>
      <c r="BN5911" s="5"/>
      <c r="BO5911" s="5"/>
      <c r="BP5911" s="1"/>
      <c r="BQ5911" s="1"/>
      <c r="BR5911" s="1"/>
      <c r="BS5911" s="1"/>
      <c r="BT5911" s="1"/>
      <c r="BU5911" s="4"/>
      <c r="BV5911" s="1"/>
      <c r="BW5911" s="3"/>
      <c r="BX5911" s="4"/>
      <c r="BY5911" s="5"/>
      <c r="BZ5911" s="5"/>
      <c r="CA5911" s="5"/>
      <c r="CB5911" s="5"/>
      <c r="CC5911" s="5"/>
      <c r="CD5911" s="43"/>
    </row>
    <row r="5912" spans="1:82" x14ac:dyDescent="0.25">
      <c r="A5912" s="8"/>
      <c r="B5912" s="5"/>
      <c r="C5912" s="5"/>
      <c r="D5912" s="5"/>
      <c r="E5912" s="5"/>
      <c r="F5912" s="94" t="str">
        <f t="shared" si="929"/>
        <v/>
      </c>
      <c r="G5912" s="94" t="str">
        <f t="shared" si="930"/>
        <v/>
      </c>
      <c r="H5912" s="127" t="str">
        <f>IF(A5912&lt;&gt;"",IF(MID(C5912,1,1)="c",$AS$26,IF(MID(C5912,1,1)="r",$AS$41,IF(MID(C5912,1,1)="p",#REF!,#REF!))),"")</f>
        <v/>
      </c>
      <c r="I5912" s="92" t="str">
        <f t="shared" si="931"/>
        <v/>
      </c>
      <c r="J5912" s="92" t="str">
        <f t="shared" si="932"/>
        <v/>
      </c>
      <c r="K5912" s="92" t="str">
        <f t="shared" si="933"/>
        <v/>
      </c>
      <c r="L5912" s="92" t="str">
        <f t="shared" si="934"/>
        <v/>
      </c>
      <c r="M5912" s="95" t="str">
        <f>IF(A5912&lt;&gt;"",IF(MID(C5912,1,1)="c",SigmaEpsConcrete(I5912,$AN$30:$AN$33,$AR$30:$AR$33,$AS$26,$AS$27,$AS$28,$AQ$20,$AU$19),""),"")</f>
        <v/>
      </c>
      <c r="N5912" s="95" t="str">
        <f>IF(A5912&lt;&gt;"",IF(MID(C5912,1,1)="r",SigmaEpsReinf(J5912,$AS$42:$AS$43,$AS$41,$AS$39,$AS$40,$AQ$38),""),"")</f>
        <v/>
      </c>
      <c r="Q5912" s="92" t="str">
        <f t="shared" si="936"/>
        <v/>
      </c>
      <c r="R5912" s="92" t="str">
        <f t="shared" si="937"/>
        <v/>
      </c>
      <c r="U5912" s="5"/>
      <c r="V5912" s="5"/>
      <c r="W5912" s="94" t="str">
        <f t="shared" si="935"/>
        <v/>
      </c>
      <c r="X5912" s="94" t="str">
        <f t="shared" si="938"/>
        <v/>
      </c>
      <c r="Y5912" s="5"/>
      <c r="BK5912" s="8"/>
      <c r="BL5912" s="5"/>
      <c r="BM5912" s="5"/>
      <c r="BN5912" s="5"/>
      <c r="BO5912" s="5"/>
      <c r="BP5912" s="1"/>
      <c r="BQ5912" s="1"/>
      <c r="BR5912" s="1"/>
      <c r="BS5912" s="1"/>
      <c r="BT5912" s="1"/>
      <c r="BU5912" s="4"/>
      <c r="BV5912" s="1"/>
      <c r="BW5912" s="3"/>
      <c r="BX5912" s="4"/>
      <c r="BY5912" s="5"/>
      <c r="BZ5912" s="5"/>
      <c r="CA5912" s="5"/>
      <c r="CB5912" s="5"/>
      <c r="CC5912" s="5"/>
      <c r="CD5912" s="43"/>
    </row>
    <row r="5913" spans="1:82" x14ac:dyDescent="0.25">
      <c r="A5913" s="8"/>
      <c r="B5913" s="5"/>
      <c r="C5913" s="5"/>
      <c r="D5913" s="5"/>
      <c r="E5913" s="5"/>
      <c r="F5913" s="94" t="str">
        <f t="shared" si="929"/>
        <v/>
      </c>
      <c r="G5913" s="94" t="str">
        <f t="shared" si="930"/>
        <v/>
      </c>
      <c r="H5913" s="127" t="str">
        <f>IF(A5913&lt;&gt;"",IF(MID(C5913,1,1)="c",$AS$26,IF(MID(C5913,1,1)="r",$AS$41,IF(MID(C5913,1,1)="p",#REF!,#REF!))),"")</f>
        <v/>
      </c>
      <c r="I5913" s="92" t="str">
        <f t="shared" si="931"/>
        <v/>
      </c>
      <c r="J5913" s="92" t="str">
        <f t="shared" si="932"/>
        <v/>
      </c>
      <c r="K5913" s="92" t="str">
        <f t="shared" si="933"/>
        <v/>
      </c>
      <c r="L5913" s="92" t="str">
        <f t="shared" si="934"/>
        <v/>
      </c>
      <c r="M5913" s="95" t="str">
        <f>IF(A5913&lt;&gt;"",IF(MID(C5913,1,1)="c",SigmaEpsConcrete(I5913,$AN$30:$AN$33,$AR$30:$AR$33,$AS$26,$AS$27,$AS$28,$AQ$20,$AU$19),""),"")</f>
        <v/>
      </c>
      <c r="N5913" s="95" t="str">
        <f>IF(A5913&lt;&gt;"",IF(MID(C5913,1,1)="r",SigmaEpsReinf(J5913,$AS$42:$AS$43,$AS$41,$AS$39,$AS$40,$AQ$38),""),"")</f>
        <v/>
      </c>
      <c r="Q5913" s="92" t="str">
        <f t="shared" si="936"/>
        <v/>
      </c>
      <c r="R5913" s="92" t="str">
        <f t="shared" si="937"/>
        <v/>
      </c>
      <c r="U5913" s="5"/>
      <c r="V5913" s="5"/>
      <c r="W5913" s="94" t="str">
        <f t="shared" si="935"/>
        <v/>
      </c>
      <c r="X5913" s="94" t="str">
        <f t="shared" si="938"/>
        <v/>
      </c>
      <c r="Y5913" s="5"/>
      <c r="BK5913" s="8"/>
      <c r="BL5913" s="5"/>
      <c r="BM5913" s="5"/>
      <c r="BN5913" s="5"/>
      <c r="BO5913" s="5"/>
      <c r="BP5913" s="1"/>
      <c r="BQ5913" s="1"/>
      <c r="BR5913" s="1"/>
      <c r="BS5913" s="1"/>
      <c r="BT5913" s="1"/>
      <c r="BU5913" s="4"/>
      <c r="BV5913" s="1"/>
      <c r="BW5913" s="3"/>
      <c r="BX5913" s="4"/>
      <c r="BY5913" s="5"/>
      <c r="BZ5913" s="5"/>
      <c r="CA5913" s="5"/>
      <c r="CB5913" s="5"/>
      <c r="CC5913" s="5"/>
      <c r="CD5913" s="43"/>
    </row>
    <row r="5914" spans="1:82" x14ac:dyDescent="0.25">
      <c r="A5914" s="8"/>
      <c r="B5914" s="5"/>
      <c r="C5914" s="5"/>
      <c r="D5914" s="5"/>
      <c r="E5914" s="5"/>
      <c r="F5914" s="94" t="str">
        <f t="shared" si="929"/>
        <v/>
      </c>
      <c r="G5914" s="94" t="str">
        <f t="shared" si="930"/>
        <v/>
      </c>
      <c r="H5914" s="127" t="str">
        <f>IF(A5914&lt;&gt;"",IF(MID(C5914,1,1)="c",$AS$26,IF(MID(C5914,1,1)="r",$AS$41,IF(MID(C5914,1,1)="p",#REF!,#REF!))),"")</f>
        <v/>
      </c>
      <c r="I5914" s="92" t="str">
        <f t="shared" si="931"/>
        <v/>
      </c>
      <c r="J5914" s="92" t="str">
        <f t="shared" si="932"/>
        <v/>
      </c>
      <c r="K5914" s="92" t="str">
        <f t="shared" si="933"/>
        <v/>
      </c>
      <c r="L5914" s="92" t="str">
        <f t="shared" si="934"/>
        <v/>
      </c>
      <c r="M5914" s="95" t="str">
        <f>IF(A5914&lt;&gt;"",IF(MID(C5914,1,1)="c",SigmaEpsConcrete(I5914,$AN$30:$AN$33,$AR$30:$AR$33,$AS$26,$AS$27,$AS$28,$AQ$20,$AU$19),""),"")</f>
        <v/>
      </c>
      <c r="N5914" s="95" t="str">
        <f>IF(A5914&lt;&gt;"",IF(MID(C5914,1,1)="r",SigmaEpsReinf(J5914,$AS$42:$AS$43,$AS$41,$AS$39,$AS$40,$AQ$38),""),"")</f>
        <v/>
      </c>
      <c r="Q5914" s="92" t="str">
        <f t="shared" si="936"/>
        <v/>
      </c>
      <c r="R5914" s="92" t="str">
        <f t="shared" si="937"/>
        <v/>
      </c>
      <c r="U5914" s="5"/>
      <c r="V5914" s="5"/>
      <c r="W5914" s="94" t="str">
        <f t="shared" si="935"/>
        <v/>
      </c>
      <c r="X5914" s="94" t="str">
        <f t="shared" si="938"/>
        <v/>
      </c>
      <c r="Y5914" s="5"/>
      <c r="BK5914" s="8"/>
      <c r="BL5914" s="5"/>
      <c r="BM5914" s="5"/>
      <c r="BN5914" s="5"/>
      <c r="BO5914" s="5"/>
      <c r="BP5914" s="1"/>
      <c r="BQ5914" s="1"/>
      <c r="BR5914" s="1"/>
      <c r="BS5914" s="1"/>
      <c r="BT5914" s="1"/>
      <c r="BU5914" s="4"/>
      <c r="BV5914" s="1"/>
      <c r="BW5914" s="3"/>
      <c r="BX5914" s="4"/>
      <c r="BY5914" s="5"/>
      <c r="BZ5914" s="5"/>
      <c r="CA5914" s="5"/>
      <c r="CB5914" s="5"/>
      <c r="CC5914" s="5"/>
      <c r="CD5914" s="43"/>
    </row>
    <row r="5915" spans="1:82" x14ac:dyDescent="0.25">
      <c r="A5915" s="8"/>
      <c r="B5915" s="5"/>
      <c r="C5915" s="5"/>
      <c r="D5915" s="5"/>
      <c r="E5915" s="5"/>
      <c r="F5915" s="94" t="str">
        <f t="shared" si="929"/>
        <v/>
      </c>
      <c r="G5915" s="94" t="str">
        <f t="shared" si="930"/>
        <v/>
      </c>
      <c r="H5915" s="127" t="str">
        <f>IF(A5915&lt;&gt;"",IF(MID(C5915,1,1)="c",$AS$26,IF(MID(C5915,1,1)="r",$AS$41,IF(MID(C5915,1,1)="p",#REF!,#REF!))),"")</f>
        <v/>
      </c>
      <c r="I5915" s="92" t="str">
        <f t="shared" si="931"/>
        <v/>
      </c>
      <c r="J5915" s="92" t="str">
        <f t="shared" si="932"/>
        <v/>
      </c>
      <c r="K5915" s="92" t="str">
        <f t="shared" si="933"/>
        <v/>
      </c>
      <c r="L5915" s="92" t="str">
        <f t="shared" si="934"/>
        <v/>
      </c>
      <c r="M5915" s="95" t="str">
        <f>IF(A5915&lt;&gt;"",IF(MID(C5915,1,1)="c",SigmaEpsConcrete(I5915,$AN$30:$AN$33,$AR$30:$AR$33,$AS$26,$AS$27,$AS$28,$AQ$20,$AU$19),""),"")</f>
        <v/>
      </c>
      <c r="N5915" s="95" t="str">
        <f>IF(A5915&lt;&gt;"",IF(MID(C5915,1,1)="r",SigmaEpsReinf(J5915,$AS$42:$AS$43,$AS$41,$AS$39,$AS$40,$AQ$38),""),"")</f>
        <v/>
      </c>
      <c r="Q5915" s="92" t="str">
        <f t="shared" si="936"/>
        <v/>
      </c>
      <c r="R5915" s="92" t="str">
        <f t="shared" si="937"/>
        <v/>
      </c>
      <c r="U5915" s="5"/>
      <c r="V5915" s="5"/>
      <c r="W5915" s="94" t="str">
        <f t="shared" si="935"/>
        <v/>
      </c>
      <c r="X5915" s="94" t="str">
        <f t="shared" si="938"/>
        <v/>
      </c>
      <c r="Y5915" s="5"/>
      <c r="BK5915" s="8"/>
      <c r="BL5915" s="5"/>
      <c r="BM5915" s="5"/>
      <c r="BN5915" s="5"/>
      <c r="BO5915" s="5"/>
      <c r="BP5915" s="1"/>
      <c r="BQ5915" s="1"/>
      <c r="BR5915" s="1"/>
      <c r="BS5915" s="1"/>
      <c r="BT5915" s="1"/>
      <c r="BU5915" s="4"/>
      <c r="BV5915" s="1"/>
      <c r="BW5915" s="3"/>
      <c r="BX5915" s="4"/>
      <c r="BY5915" s="5"/>
      <c r="BZ5915" s="5"/>
      <c r="CA5915" s="5"/>
      <c r="CB5915" s="5"/>
      <c r="CC5915" s="5"/>
      <c r="CD5915" s="43"/>
    </row>
    <row r="5916" spans="1:82" x14ac:dyDescent="0.25">
      <c r="A5916" s="8"/>
      <c r="B5916" s="5"/>
      <c r="C5916" s="5"/>
      <c r="D5916" s="5"/>
      <c r="E5916" s="5"/>
      <c r="F5916" s="94" t="str">
        <f t="shared" si="929"/>
        <v/>
      </c>
      <c r="G5916" s="94" t="str">
        <f t="shared" si="930"/>
        <v/>
      </c>
      <c r="H5916" s="127" t="str">
        <f>IF(A5916&lt;&gt;"",IF(MID(C5916,1,1)="c",$AS$26,IF(MID(C5916,1,1)="r",$AS$41,IF(MID(C5916,1,1)="p",#REF!,#REF!))),"")</f>
        <v/>
      </c>
      <c r="I5916" s="92" t="str">
        <f t="shared" si="931"/>
        <v/>
      </c>
      <c r="J5916" s="92" t="str">
        <f t="shared" si="932"/>
        <v/>
      </c>
      <c r="K5916" s="92" t="str">
        <f t="shared" si="933"/>
        <v/>
      </c>
      <c r="L5916" s="92" t="str">
        <f t="shared" si="934"/>
        <v/>
      </c>
      <c r="M5916" s="95" t="str">
        <f>IF(A5916&lt;&gt;"",IF(MID(C5916,1,1)="c",SigmaEpsConcrete(I5916,$AN$30:$AN$33,$AR$30:$AR$33,$AS$26,$AS$27,$AS$28,$AQ$20,$AU$19),""),"")</f>
        <v/>
      </c>
      <c r="N5916" s="95" t="str">
        <f>IF(A5916&lt;&gt;"",IF(MID(C5916,1,1)="r",SigmaEpsReinf(J5916,$AS$42:$AS$43,$AS$41,$AS$39,$AS$40,$AQ$38),""),"")</f>
        <v/>
      </c>
      <c r="Q5916" s="92" t="str">
        <f t="shared" si="936"/>
        <v/>
      </c>
      <c r="R5916" s="92" t="str">
        <f t="shared" si="937"/>
        <v/>
      </c>
      <c r="U5916" s="5"/>
      <c r="V5916" s="5"/>
      <c r="W5916" s="94" t="str">
        <f t="shared" si="935"/>
        <v/>
      </c>
      <c r="X5916" s="94" t="str">
        <f t="shared" si="938"/>
        <v/>
      </c>
      <c r="Y5916" s="5"/>
      <c r="BK5916" s="8"/>
      <c r="BL5916" s="5"/>
      <c r="BM5916" s="5"/>
      <c r="BN5916" s="5"/>
      <c r="BO5916" s="5"/>
      <c r="BP5916" s="1"/>
      <c r="BQ5916" s="1"/>
      <c r="BR5916" s="1"/>
      <c r="BS5916" s="1"/>
      <c r="BT5916" s="1"/>
      <c r="BU5916" s="4"/>
      <c r="BV5916" s="1"/>
      <c r="BW5916" s="3"/>
      <c r="BX5916" s="4"/>
      <c r="BY5916" s="5"/>
      <c r="BZ5916" s="5"/>
      <c r="CA5916" s="5"/>
      <c r="CB5916" s="5"/>
      <c r="CC5916" s="5"/>
      <c r="CD5916" s="43"/>
    </row>
    <row r="5917" spans="1:82" x14ac:dyDescent="0.25">
      <c r="A5917" s="8"/>
      <c r="B5917" s="5"/>
      <c r="C5917" s="5"/>
      <c r="D5917" s="5"/>
      <c r="E5917" s="5"/>
      <c r="F5917" s="94" t="str">
        <f t="shared" si="929"/>
        <v/>
      </c>
      <c r="G5917" s="94" t="str">
        <f t="shared" si="930"/>
        <v/>
      </c>
      <c r="H5917" s="127" t="str">
        <f>IF(A5917&lt;&gt;"",IF(MID(C5917,1,1)="c",$AS$26,IF(MID(C5917,1,1)="r",$AS$41,IF(MID(C5917,1,1)="p",#REF!,#REF!))),"")</f>
        <v/>
      </c>
      <c r="I5917" s="92" t="str">
        <f t="shared" si="931"/>
        <v/>
      </c>
      <c r="J5917" s="92" t="str">
        <f t="shared" si="932"/>
        <v/>
      </c>
      <c r="K5917" s="92" t="str">
        <f t="shared" si="933"/>
        <v/>
      </c>
      <c r="L5917" s="92" t="str">
        <f t="shared" si="934"/>
        <v/>
      </c>
      <c r="M5917" s="95" t="str">
        <f>IF(A5917&lt;&gt;"",IF(MID(C5917,1,1)="c",SigmaEpsConcrete(I5917,$AN$30:$AN$33,$AR$30:$AR$33,$AS$26,$AS$27,$AS$28,$AQ$20,$AU$19),""),"")</f>
        <v/>
      </c>
      <c r="N5917" s="95" t="str">
        <f>IF(A5917&lt;&gt;"",IF(MID(C5917,1,1)="r",SigmaEpsReinf(J5917,$AS$42:$AS$43,$AS$41,$AS$39,$AS$40,$AQ$38),""),"")</f>
        <v/>
      </c>
      <c r="Q5917" s="92" t="str">
        <f t="shared" si="936"/>
        <v/>
      </c>
      <c r="R5917" s="92" t="str">
        <f t="shared" si="937"/>
        <v/>
      </c>
      <c r="U5917" s="5"/>
      <c r="V5917" s="5"/>
      <c r="W5917" s="94" t="str">
        <f t="shared" si="935"/>
        <v/>
      </c>
      <c r="X5917" s="94" t="str">
        <f t="shared" si="938"/>
        <v/>
      </c>
      <c r="Y5917" s="5"/>
      <c r="BK5917" s="8"/>
      <c r="BL5917" s="5"/>
      <c r="BM5917" s="5"/>
      <c r="BN5917" s="5"/>
      <c r="BO5917" s="5"/>
      <c r="BP5917" s="1"/>
      <c r="BQ5917" s="1"/>
      <c r="BR5917" s="1"/>
      <c r="BS5917" s="1"/>
      <c r="BT5917" s="1"/>
      <c r="BU5917" s="4"/>
      <c r="BV5917" s="1"/>
      <c r="BW5917" s="3"/>
      <c r="BX5917" s="4"/>
      <c r="BY5917" s="5"/>
      <c r="BZ5917" s="5"/>
      <c r="CA5917" s="5"/>
      <c r="CB5917" s="5"/>
      <c r="CC5917" s="5"/>
      <c r="CD5917" s="43"/>
    </row>
    <row r="5918" spans="1:82" x14ac:dyDescent="0.25">
      <c r="A5918" s="8"/>
      <c r="B5918" s="5"/>
      <c r="C5918" s="5"/>
      <c r="D5918" s="5"/>
      <c r="E5918" s="5"/>
      <c r="F5918" s="94" t="str">
        <f t="shared" si="929"/>
        <v/>
      </c>
      <c r="G5918" s="94" t="str">
        <f t="shared" si="930"/>
        <v/>
      </c>
      <c r="H5918" s="127" t="str">
        <f>IF(A5918&lt;&gt;"",IF(MID(C5918,1,1)="c",$AS$26,IF(MID(C5918,1,1)="r",$AS$41,IF(MID(C5918,1,1)="p",#REF!,#REF!))),"")</f>
        <v/>
      </c>
      <c r="I5918" s="92" t="str">
        <f t="shared" si="931"/>
        <v/>
      </c>
      <c r="J5918" s="92" t="str">
        <f t="shared" si="932"/>
        <v/>
      </c>
      <c r="K5918" s="92" t="str">
        <f t="shared" si="933"/>
        <v/>
      </c>
      <c r="L5918" s="92" t="str">
        <f t="shared" si="934"/>
        <v/>
      </c>
      <c r="M5918" s="95" t="str">
        <f>IF(A5918&lt;&gt;"",IF(MID(C5918,1,1)="c",SigmaEpsConcrete(I5918,$AN$30:$AN$33,$AR$30:$AR$33,$AS$26,$AS$27,$AS$28,$AQ$20,$AU$19),""),"")</f>
        <v/>
      </c>
      <c r="N5918" s="95" t="str">
        <f>IF(A5918&lt;&gt;"",IF(MID(C5918,1,1)="r",SigmaEpsReinf(J5918,$AS$42:$AS$43,$AS$41,$AS$39,$AS$40,$AQ$38),""),"")</f>
        <v/>
      </c>
      <c r="Q5918" s="92" t="str">
        <f t="shared" si="936"/>
        <v/>
      </c>
      <c r="R5918" s="92" t="str">
        <f t="shared" si="937"/>
        <v/>
      </c>
      <c r="U5918" s="5"/>
      <c r="V5918" s="5"/>
      <c r="W5918" s="94" t="str">
        <f t="shared" si="935"/>
        <v/>
      </c>
      <c r="X5918" s="94" t="str">
        <f t="shared" si="938"/>
        <v/>
      </c>
      <c r="Y5918" s="5"/>
      <c r="BK5918" s="8"/>
      <c r="BL5918" s="5"/>
      <c r="BM5918" s="5"/>
      <c r="BN5918" s="5"/>
      <c r="BO5918" s="5"/>
      <c r="BP5918" s="1"/>
      <c r="BQ5918" s="1"/>
      <c r="BR5918" s="1"/>
      <c r="BS5918" s="1"/>
      <c r="BT5918" s="1"/>
      <c r="BU5918" s="4"/>
      <c r="BV5918" s="1"/>
      <c r="BW5918" s="3"/>
      <c r="BX5918" s="4"/>
      <c r="BY5918" s="5"/>
      <c r="BZ5918" s="5"/>
      <c r="CA5918" s="5"/>
      <c r="CB5918" s="5"/>
      <c r="CC5918" s="5"/>
      <c r="CD5918" s="43"/>
    </row>
    <row r="5919" spans="1:82" x14ac:dyDescent="0.25">
      <c r="A5919" s="8"/>
      <c r="B5919" s="5"/>
      <c r="C5919" s="5"/>
      <c r="D5919" s="5"/>
      <c r="E5919" s="5"/>
      <c r="F5919" s="94" t="str">
        <f t="shared" si="929"/>
        <v/>
      </c>
      <c r="G5919" s="94" t="str">
        <f t="shared" si="930"/>
        <v/>
      </c>
      <c r="H5919" s="127" t="str">
        <f>IF(A5919&lt;&gt;"",IF(MID(C5919,1,1)="c",$AS$26,IF(MID(C5919,1,1)="r",$AS$41,IF(MID(C5919,1,1)="p",#REF!,#REF!))),"")</f>
        <v/>
      </c>
      <c r="I5919" s="92" t="str">
        <f t="shared" si="931"/>
        <v/>
      </c>
      <c r="J5919" s="92" t="str">
        <f t="shared" si="932"/>
        <v/>
      </c>
      <c r="K5919" s="92" t="str">
        <f t="shared" si="933"/>
        <v/>
      </c>
      <c r="L5919" s="92" t="str">
        <f t="shared" si="934"/>
        <v/>
      </c>
      <c r="M5919" s="95" t="str">
        <f>IF(A5919&lt;&gt;"",IF(MID(C5919,1,1)="c",SigmaEpsConcrete(I5919,$AN$30:$AN$33,$AR$30:$AR$33,$AS$26,$AS$27,$AS$28,$AQ$20,$AU$19),""),"")</f>
        <v/>
      </c>
      <c r="N5919" s="95" t="str">
        <f>IF(A5919&lt;&gt;"",IF(MID(C5919,1,1)="r",SigmaEpsReinf(J5919,$AS$42:$AS$43,$AS$41,$AS$39,$AS$40,$AQ$38),""),"")</f>
        <v/>
      </c>
      <c r="Q5919" s="92" t="str">
        <f t="shared" si="936"/>
        <v/>
      </c>
      <c r="R5919" s="92" t="str">
        <f t="shared" si="937"/>
        <v/>
      </c>
      <c r="U5919" s="5"/>
      <c r="V5919" s="5"/>
      <c r="W5919" s="94" t="str">
        <f t="shared" si="935"/>
        <v/>
      </c>
      <c r="X5919" s="94" t="str">
        <f t="shared" si="938"/>
        <v/>
      </c>
      <c r="Y5919" s="5"/>
      <c r="BK5919" s="8"/>
      <c r="BL5919" s="5"/>
      <c r="BM5919" s="5"/>
      <c r="BN5919" s="5"/>
      <c r="BO5919" s="5"/>
      <c r="BP5919" s="1"/>
      <c r="BQ5919" s="1"/>
      <c r="BR5919" s="1"/>
      <c r="BS5919" s="1"/>
      <c r="BT5919" s="1"/>
      <c r="BU5919" s="4"/>
      <c r="BV5919" s="1"/>
      <c r="BW5919" s="3"/>
      <c r="BX5919" s="4"/>
      <c r="BY5919" s="5"/>
      <c r="BZ5919" s="5"/>
      <c r="CA5919" s="5"/>
      <c r="CB5919" s="5"/>
      <c r="CC5919" s="5"/>
      <c r="CD5919" s="43"/>
    </row>
    <row r="5920" spans="1:82" x14ac:dyDescent="0.25">
      <c r="A5920" s="8"/>
      <c r="B5920" s="5"/>
      <c r="C5920" s="5"/>
      <c r="D5920" s="5"/>
      <c r="E5920" s="5"/>
      <c r="F5920" s="94" t="str">
        <f t="shared" si="929"/>
        <v/>
      </c>
      <c r="G5920" s="94" t="str">
        <f t="shared" si="930"/>
        <v/>
      </c>
      <c r="H5920" s="127" t="str">
        <f>IF(A5920&lt;&gt;"",IF(MID(C5920,1,1)="c",$AS$26,IF(MID(C5920,1,1)="r",$AS$41,IF(MID(C5920,1,1)="p",#REF!,#REF!))),"")</f>
        <v/>
      </c>
      <c r="I5920" s="92" t="str">
        <f t="shared" si="931"/>
        <v/>
      </c>
      <c r="J5920" s="92" t="str">
        <f t="shared" si="932"/>
        <v/>
      </c>
      <c r="K5920" s="92" t="str">
        <f t="shared" si="933"/>
        <v/>
      </c>
      <c r="L5920" s="92" t="str">
        <f t="shared" si="934"/>
        <v/>
      </c>
      <c r="M5920" s="95" t="str">
        <f>IF(A5920&lt;&gt;"",IF(MID(C5920,1,1)="c",SigmaEpsConcrete(I5920,$AN$30:$AN$33,$AR$30:$AR$33,$AS$26,$AS$27,$AS$28,$AQ$20,$AU$19),""),"")</f>
        <v/>
      </c>
      <c r="N5920" s="95" t="str">
        <f>IF(A5920&lt;&gt;"",IF(MID(C5920,1,1)="r",SigmaEpsReinf(J5920,$AS$42:$AS$43,$AS$41,$AS$39,$AS$40,$AQ$38),""),"")</f>
        <v/>
      </c>
      <c r="Q5920" s="92" t="str">
        <f t="shared" si="936"/>
        <v/>
      </c>
      <c r="R5920" s="92" t="str">
        <f t="shared" si="937"/>
        <v/>
      </c>
      <c r="U5920" s="5"/>
      <c r="V5920" s="5"/>
      <c r="W5920" s="94" t="str">
        <f t="shared" si="935"/>
        <v/>
      </c>
      <c r="X5920" s="94" t="str">
        <f t="shared" si="938"/>
        <v/>
      </c>
      <c r="Y5920" s="5"/>
      <c r="BK5920" s="8"/>
      <c r="BL5920" s="5"/>
      <c r="BM5920" s="5"/>
      <c r="BN5920" s="5"/>
      <c r="BO5920" s="5"/>
      <c r="BP5920" s="1"/>
      <c r="BQ5920" s="1"/>
      <c r="BR5920" s="1"/>
      <c r="BS5920" s="1"/>
      <c r="BT5920" s="1"/>
      <c r="BU5920" s="4"/>
      <c r="BV5920" s="1"/>
      <c r="BW5920" s="3"/>
      <c r="BX5920" s="4"/>
      <c r="BY5920" s="5"/>
      <c r="BZ5920" s="5"/>
      <c r="CA5920" s="5"/>
      <c r="CB5920" s="5"/>
      <c r="CC5920" s="5"/>
      <c r="CD5920" s="43"/>
    </row>
    <row r="5921" spans="1:82" x14ac:dyDescent="0.25">
      <c r="A5921" s="8"/>
      <c r="B5921" s="5"/>
      <c r="C5921" s="5"/>
      <c r="D5921" s="5"/>
      <c r="E5921" s="5"/>
      <c r="F5921" s="94" t="str">
        <f t="shared" si="929"/>
        <v/>
      </c>
      <c r="G5921" s="94" t="str">
        <f t="shared" si="930"/>
        <v/>
      </c>
      <c r="H5921" s="127" t="str">
        <f>IF(A5921&lt;&gt;"",IF(MID(C5921,1,1)="c",$AS$26,IF(MID(C5921,1,1)="r",$AS$41,IF(MID(C5921,1,1)="p",#REF!,#REF!))),"")</f>
        <v/>
      </c>
      <c r="I5921" s="92" t="str">
        <f t="shared" si="931"/>
        <v/>
      </c>
      <c r="J5921" s="92" t="str">
        <f t="shared" si="932"/>
        <v/>
      </c>
      <c r="K5921" s="92" t="str">
        <f t="shared" si="933"/>
        <v/>
      </c>
      <c r="L5921" s="92" t="str">
        <f t="shared" si="934"/>
        <v/>
      </c>
      <c r="M5921" s="95" t="str">
        <f>IF(A5921&lt;&gt;"",IF(MID(C5921,1,1)="c",SigmaEpsConcrete(I5921,$AN$30:$AN$33,$AR$30:$AR$33,$AS$26,$AS$27,$AS$28,$AQ$20,$AU$19),""),"")</f>
        <v/>
      </c>
      <c r="N5921" s="95" t="str">
        <f>IF(A5921&lt;&gt;"",IF(MID(C5921,1,1)="r",SigmaEpsReinf(J5921,$AS$42:$AS$43,$AS$41,$AS$39,$AS$40,$AQ$38),""),"")</f>
        <v/>
      </c>
      <c r="Q5921" s="92" t="str">
        <f t="shared" si="936"/>
        <v/>
      </c>
      <c r="R5921" s="92" t="str">
        <f t="shared" si="937"/>
        <v/>
      </c>
      <c r="U5921" s="5"/>
      <c r="V5921" s="5"/>
      <c r="W5921" s="94" t="str">
        <f t="shared" si="935"/>
        <v/>
      </c>
      <c r="X5921" s="94" t="str">
        <f t="shared" si="938"/>
        <v/>
      </c>
      <c r="Y5921" s="5"/>
      <c r="BK5921" s="8"/>
      <c r="BL5921" s="5"/>
      <c r="BM5921" s="5"/>
      <c r="BN5921" s="5"/>
      <c r="BO5921" s="5"/>
      <c r="BP5921" s="1"/>
      <c r="BQ5921" s="1"/>
      <c r="BR5921" s="1"/>
      <c r="BS5921" s="1"/>
      <c r="BT5921" s="1"/>
      <c r="BU5921" s="4"/>
      <c r="BV5921" s="1"/>
      <c r="BW5921" s="3"/>
      <c r="BX5921" s="4"/>
      <c r="BY5921" s="5"/>
      <c r="BZ5921" s="5"/>
      <c r="CA5921" s="5"/>
      <c r="CB5921" s="5"/>
      <c r="CC5921" s="5"/>
      <c r="CD5921" s="43"/>
    </row>
    <row r="5922" spans="1:82" x14ac:dyDescent="0.25">
      <c r="A5922" s="8"/>
      <c r="B5922" s="5"/>
      <c r="C5922" s="5"/>
      <c r="D5922" s="5"/>
      <c r="E5922" s="5"/>
      <c r="F5922" s="94" t="str">
        <f t="shared" si="929"/>
        <v/>
      </c>
      <c r="G5922" s="94" t="str">
        <f t="shared" si="930"/>
        <v/>
      </c>
      <c r="H5922" s="127" t="str">
        <f>IF(A5922&lt;&gt;"",IF(MID(C5922,1,1)="c",$AS$26,IF(MID(C5922,1,1)="r",$AS$41,IF(MID(C5922,1,1)="p",#REF!,#REF!))),"")</f>
        <v/>
      </c>
      <c r="I5922" s="92" t="str">
        <f t="shared" si="931"/>
        <v/>
      </c>
      <c r="J5922" s="92" t="str">
        <f t="shared" si="932"/>
        <v/>
      </c>
      <c r="K5922" s="92" t="str">
        <f t="shared" si="933"/>
        <v/>
      </c>
      <c r="L5922" s="92" t="str">
        <f t="shared" si="934"/>
        <v/>
      </c>
      <c r="M5922" s="95" t="str">
        <f>IF(A5922&lt;&gt;"",IF(MID(C5922,1,1)="c",SigmaEpsConcrete(I5922,$AN$30:$AN$33,$AR$30:$AR$33,$AS$26,$AS$27,$AS$28,$AQ$20,$AU$19),""),"")</f>
        <v/>
      </c>
      <c r="N5922" s="95" t="str">
        <f>IF(A5922&lt;&gt;"",IF(MID(C5922,1,1)="r",SigmaEpsReinf(J5922,$AS$42:$AS$43,$AS$41,$AS$39,$AS$40,$AQ$38),""),"")</f>
        <v/>
      </c>
      <c r="Q5922" s="92" t="str">
        <f t="shared" si="936"/>
        <v/>
      </c>
      <c r="R5922" s="92" t="str">
        <f t="shared" si="937"/>
        <v/>
      </c>
      <c r="U5922" s="5"/>
      <c r="V5922" s="5"/>
      <c r="W5922" s="94" t="str">
        <f t="shared" si="935"/>
        <v/>
      </c>
      <c r="X5922" s="94" t="str">
        <f t="shared" si="938"/>
        <v/>
      </c>
      <c r="Y5922" s="5"/>
      <c r="BK5922" s="8"/>
      <c r="BL5922" s="5"/>
      <c r="BM5922" s="5"/>
      <c r="BN5922" s="5"/>
      <c r="BO5922" s="5"/>
      <c r="BP5922" s="1"/>
      <c r="BQ5922" s="1"/>
      <c r="BR5922" s="1"/>
      <c r="BS5922" s="1"/>
      <c r="BT5922" s="1"/>
      <c r="BU5922" s="4"/>
      <c r="BV5922" s="1"/>
      <c r="BW5922" s="3"/>
      <c r="BX5922" s="4"/>
      <c r="BY5922" s="5"/>
      <c r="BZ5922" s="5"/>
      <c r="CA5922" s="5"/>
      <c r="CB5922" s="5"/>
      <c r="CC5922" s="5"/>
      <c r="CD5922" s="43"/>
    </row>
    <row r="5923" spans="1:82" x14ac:dyDescent="0.25">
      <c r="A5923" s="8"/>
      <c r="B5923" s="5"/>
      <c r="C5923" s="5"/>
      <c r="D5923" s="5"/>
      <c r="E5923" s="5"/>
      <c r="F5923" s="94" t="str">
        <f t="shared" si="929"/>
        <v/>
      </c>
      <c r="G5923" s="94" t="str">
        <f t="shared" si="930"/>
        <v/>
      </c>
      <c r="H5923" s="127" t="str">
        <f>IF(A5923&lt;&gt;"",IF(MID(C5923,1,1)="c",$AS$26,IF(MID(C5923,1,1)="r",$AS$41,IF(MID(C5923,1,1)="p",#REF!,#REF!))),"")</f>
        <v/>
      </c>
      <c r="I5923" s="92" t="str">
        <f t="shared" si="931"/>
        <v/>
      </c>
      <c r="J5923" s="92" t="str">
        <f t="shared" si="932"/>
        <v/>
      </c>
      <c r="K5923" s="92" t="str">
        <f t="shared" si="933"/>
        <v/>
      </c>
      <c r="L5923" s="92" t="str">
        <f t="shared" si="934"/>
        <v/>
      </c>
      <c r="M5923" s="95" t="str">
        <f>IF(A5923&lt;&gt;"",IF(MID(C5923,1,1)="c",SigmaEpsConcrete(I5923,$AN$30:$AN$33,$AR$30:$AR$33,$AS$26,$AS$27,$AS$28,$AQ$20,$AU$19),""),"")</f>
        <v/>
      </c>
      <c r="N5923" s="95" t="str">
        <f>IF(A5923&lt;&gt;"",IF(MID(C5923,1,1)="r",SigmaEpsReinf(J5923,$AS$42:$AS$43,$AS$41,$AS$39,$AS$40,$AQ$38),""),"")</f>
        <v/>
      </c>
      <c r="Q5923" s="92" t="str">
        <f t="shared" si="936"/>
        <v/>
      </c>
      <c r="R5923" s="92" t="str">
        <f t="shared" si="937"/>
        <v/>
      </c>
      <c r="U5923" s="5"/>
      <c r="V5923" s="5"/>
      <c r="W5923" s="94" t="str">
        <f t="shared" si="935"/>
        <v/>
      </c>
      <c r="X5923" s="94" t="str">
        <f t="shared" si="938"/>
        <v/>
      </c>
      <c r="Y5923" s="5"/>
      <c r="BK5923" s="8"/>
      <c r="BL5923" s="5"/>
      <c r="BM5923" s="5"/>
      <c r="BN5923" s="5"/>
      <c r="BO5923" s="5"/>
      <c r="BP5923" s="1"/>
      <c r="BQ5923" s="1"/>
      <c r="BR5923" s="1"/>
      <c r="BS5923" s="1"/>
      <c r="BT5923" s="1"/>
      <c r="BU5923" s="4"/>
      <c r="BV5923" s="1"/>
      <c r="BW5923" s="3"/>
      <c r="BX5923" s="4"/>
      <c r="BY5923" s="5"/>
      <c r="BZ5923" s="5"/>
      <c r="CA5923" s="5"/>
      <c r="CB5923" s="5"/>
      <c r="CC5923" s="5"/>
      <c r="CD5923" s="43"/>
    </row>
    <row r="5924" spans="1:82" x14ac:dyDescent="0.25">
      <c r="A5924" s="8"/>
      <c r="B5924" s="5"/>
      <c r="C5924" s="5"/>
      <c r="D5924" s="5"/>
      <c r="E5924" s="5"/>
      <c r="F5924" s="94" t="str">
        <f t="shared" si="929"/>
        <v/>
      </c>
      <c r="G5924" s="94" t="str">
        <f t="shared" si="930"/>
        <v/>
      </c>
      <c r="H5924" s="127" t="str">
        <f>IF(A5924&lt;&gt;"",IF(MID(C5924,1,1)="c",$AS$26,IF(MID(C5924,1,1)="r",$AS$41,IF(MID(C5924,1,1)="p",#REF!,#REF!))),"")</f>
        <v/>
      </c>
      <c r="I5924" s="92" t="str">
        <f t="shared" si="931"/>
        <v/>
      </c>
      <c r="J5924" s="92" t="str">
        <f t="shared" si="932"/>
        <v/>
      </c>
      <c r="K5924" s="92" t="str">
        <f t="shared" si="933"/>
        <v/>
      </c>
      <c r="L5924" s="92" t="str">
        <f t="shared" si="934"/>
        <v/>
      </c>
      <c r="M5924" s="95" t="str">
        <f>IF(A5924&lt;&gt;"",IF(MID(C5924,1,1)="c",SigmaEpsConcrete(I5924,$AN$30:$AN$33,$AR$30:$AR$33,$AS$26,$AS$27,$AS$28,$AQ$20,$AU$19),""),"")</f>
        <v/>
      </c>
      <c r="N5924" s="95" t="str">
        <f>IF(A5924&lt;&gt;"",IF(MID(C5924,1,1)="r",SigmaEpsReinf(J5924,$AS$42:$AS$43,$AS$41,$AS$39,$AS$40,$AQ$38),""),"")</f>
        <v/>
      </c>
      <c r="Q5924" s="92" t="str">
        <f t="shared" si="936"/>
        <v/>
      </c>
      <c r="R5924" s="92" t="str">
        <f t="shared" si="937"/>
        <v/>
      </c>
      <c r="U5924" s="5"/>
      <c r="V5924" s="5"/>
      <c r="W5924" s="94" t="str">
        <f t="shared" si="935"/>
        <v/>
      </c>
      <c r="X5924" s="94" t="str">
        <f t="shared" si="938"/>
        <v/>
      </c>
      <c r="Y5924" s="5"/>
      <c r="BK5924" s="8"/>
      <c r="BL5924" s="5"/>
      <c r="BM5924" s="5"/>
      <c r="BN5924" s="5"/>
      <c r="BO5924" s="5"/>
      <c r="BP5924" s="1"/>
      <c r="BQ5924" s="1"/>
      <c r="BR5924" s="1"/>
      <c r="BS5924" s="1"/>
      <c r="BT5924" s="1"/>
      <c r="BU5924" s="4"/>
      <c r="BV5924" s="1"/>
      <c r="BW5924" s="3"/>
      <c r="BX5924" s="4"/>
      <c r="BY5924" s="5"/>
      <c r="BZ5924" s="5"/>
      <c r="CA5924" s="5"/>
      <c r="CB5924" s="5"/>
      <c r="CC5924" s="5"/>
      <c r="CD5924" s="43"/>
    </row>
    <row r="5925" spans="1:82" x14ac:dyDescent="0.25">
      <c r="A5925" s="8"/>
      <c r="B5925" s="5"/>
      <c r="C5925" s="5"/>
      <c r="D5925" s="5"/>
      <c r="E5925" s="5"/>
      <c r="F5925" s="94" t="str">
        <f t="shared" si="929"/>
        <v/>
      </c>
      <c r="G5925" s="94" t="str">
        <f t="shared" si="930"/>
        <v/>
      </c>
      <c r="H5925" s="127" t="str">
        <f>IF(A5925&lt;&gt;"",IF(MID(C5925,1,1)="c",$AS$26,IF(MID(C5925,1,1)="r",$AS$41,IF(MID(C5925,1,1)="p",#REF!,#REF!))),"")</f>
        <v/>
      </c>
      <c r="I5925" s="92" t="str">
        <f t="shared" si="931"/>
        <v/>
      </c>
      <c r="J5925" s="92" t="str">
        <f t="shared" si="932"/>
        <v/>
      </c>
      <c r="K5925" s="92" t="str">
        <f t="shared" si="933"/>
        <v/>
      </c>
      <c r="L5925" s="92" t="str">
        <f t="shared" si="934"/>
        <v/>
      </c>
      <c r="M5925" s="95" t="str">
        <f>IF(A5925&lt;&gt;"",IF(MID(C5925,1,1)="c",SigmaEpsConcrete(I5925,$AN$30:$AN$33,$AR$30:$AR$33,$AS$26,$AS$27,$AS$28,$AQ$20,$AU$19),""),"")</f>
        <v/>
      </c>
      <c r="N5925" s="95" t="str">
        <f>IF(A5925&lt;&gt;"",IF(MID(C5925,1,1)="r",SigmaEpsReinf(J5925,$AS$42:$AS$43,$AS$41,$AS$39,$AS$40,$AQ$38),""),"")</f>
        <v/>
      </c>
      <c r="Q5925" s="92" t="str">
        <f t="shared" si="936"/>
        <v/>
      </c>
      <c r="R5925" s="92" t="str">
        <f t="shared" si="937"/>
        <v/>
      </c>
      <c r="U5925" s="5"/>
      <c r="V5925" s="5"/>
      <c r="W5925" s="94" t="str">
        <f t="shared" si="935"/>
        <v/>
      </c>
      <c r="X5925" s="94" t="str">
        <f t="shared" si="938"/>
        <v/>
      </c>
      <c r="Y5925" s="5"/>
      <c r="BK5925" s="8"/>
      <c r="BL5925" s="5"/>
      <c r="BM5925" s="5"/>
      <c r="BN5925" s="5"/>
      <c r="BO5925" s="5"/>
      <c r="BP5925" s="1"/>
      <c r="BQ5925" s="1"/>
      <c r="BR5925" s="1"/>
      <c r="BS5925" s="1"/>
      <c r="BT5925" s="1"/>
      <c r="BU5925" s="4"/>
      <c r="BV5925" s="1"/>
      <c r="BW5925" s="3"/>
      <c r="BX5925" s="4"/>
      <c r="BY5925" s="5"/>
      <c r="BZ5925" s="5"/>
      <c r="CA5925" s="5"/>
      <c r="CB5925" s="5"/>
      <c r="CC5925" s="5"/>
      <c r="CD5925" s="43"/>
    </row>
    <row r="5926" spans="1:82" x14ac:dyDescent="0.25">
      <c r="A5926" s="8"/>
      <c r="B5926" s="5"/>
      <c r="C5926" s="5"/>
      <c r="D5926" s="5"/>
      <c r="E5926" s="5"/>
      <c r="F5926" s="94" t="str">
        <f t="shared" si="929"/>
        <v/>
      </c>
      <c r="G5926" s="94" t="str">
        <f t="shared" si="930"/>
        <v/>
      </c>
      <c r="H5926" s="127" t="str">
        <f>IF(A5926&lt;&gt;"",IF(MID(C5926,1,1)="c",$AS$26,IF(MID(C5926,1,1)="r",$AS$41,IF(MID(C5926,1,1)="p",#REF!,#REF!))),"")</f>
        <v/>
      </c>
      <c r="I5926" s="92" t="str">
        <f t="shared" si="931"/>
        <v/>
      </c>
      <c r="J5926" s="92" t="str">
        <f t="shared" si="932"/>
        <v/>
      </c>
      <c r="K5926" s="92" t="str">
        <f t="shared" si="933"/>
        <v/>
      </c>
      <c r="L5926" s="92" t="str">
        <f t="shared" si="934"/>
        <v/>
      </c>
      <c r="M5926" s="95" t="str">
        <f>IF(A5926&lt;&gt;"",IF(MID(C5926,1,1)="c",SigmaEpsConcrete(I5926,$AN$30:$AN$33,$AR$30:$AR$33,$AS$26,$AS$27,$AS$28,$AQ$20,$AU$19),""),"")</f>
        <v/>
      </c>
      <c r="N5926" s="95" t="str">
        <f>IF(A5926&lt;&gt;"",IF(MID(C5926,1,1)="r",SigmaEpsReinf(J5926,$AS$42:$AS$43,$AS$41,$AS$39,$AS$40,$AQ$38),""),"")</f>
        <v/>
      </c>
      <c r="Q5926" s="92" t="str">
        <f t="shared" si="936"/>
        <v/>
      </c>
      <c r="R5926" s="92" t="str">
        <f t="shared" si="937"/>
        <v/>
      </c>
      <c r="U5926" s="5"/>
      <c r="V5926" s="5"/>
      <c r="W5926" s="94" t="str">
        <f t="shared" si="935"/>
        <v/>
      </c>
      <c r="X5926" s="94" t="str">
        <f t="shared" si="938"/>
        <v/>
      </c>
      <c r="Y5926" s="5"/>
      <c r="BK5926" s="8"/>
      <c r="BL5926" s="5"/>
      <c r="BM5926" s="5"/>
      <c r="BN5926" s="5"/>
      <c r="BO5926" s="5"/>
      <c r="BP5926" s="1"/>
      <c r="BQ5926" s="1"/>
      <c r="BR5926" s="1"/>
      <c r="BS5926" s="1"/>
      <c r="BT5926" s="1"/>
      <c r="BU5926" s="4"/>
      <c r="BV5926" s="1"/>
      <c r="BW5926" s="3"/>
      <c r="BX5926" s="4"/>
      <c r="BY5926" s="5"/>
      <c r="BZ5926" s="5"/>
      <c r="CA5926" s="5"/>
      <c r="CB5926" s="5"/>
      <c r="CC5926" s="5"/>
      <c r="CD5926" s="43"/>
    </row>
    <row r="5927" spans="1:82" x14ac:dyDescent="0.25">
      <c r="A5927" s="8"/>
      <c r="B5927" s="5"/>
      <c r="C5927" s="5"/>
      <c r="D5927" s="5"/>
      <c r="E5927" s="5"/>
      <c r="F5927" s="94" t="str">
        <f t="shared" si="929"/>
        <v/>
      </c>
      <c r="G5927" s="94" t="str">
        <f t="shared" si="930"/>
        <v/>
      </c>
      <c r="H5927" s="127" t="str">
        <f>IF(A5927&lt;&gt;"",IF(MID(C5927,1,1)="c",$AS$26,IF(MID(C5927,1,1)="r",$AS$41,IF(MID(C5927,1,1)="p",#REF!,#REF!))),"")</f>
        <v/>
      </c>
      <c r="I5927" s="92" t="str">
        <f t="shared" si="931"/>
        <v/>
      </c>
      <c r="J5927" s="92" t="str">
        <f t="shared" si="932"/>
        <v/>
      </c>
      <c r="K5927" s="92" t="str">
        <f t="shared" si="933"/>
        <v/>
      </c>
      <c r="L5927" s="92" t="str">
        <f t="shared" si="934"/>
        <v/>
      </c>
      <c r="M5927" s="95" t="str">
        <f>IF(A5927&lt;&gt;"",IF(MID(C5927,1,1)="c",SigmaEpsConcrete(I5927,$AN$30:$AN$33,$AR$30:$AR$33,$AS$26,$AS$27,$AS$28,$AQ$20,$AU$19),""),"")</f>
        <v/>
      </c>
      <c r="N5927" s="95" t="str">
        <f>IF(A5927&lt;&gt;"",IF(MID(C5927,1,1)="r",SigmaEpsReinf(J5927,$AS$42:$AS$43,$AS$41,$AS$39,$AS$40,$AQ$38),""),"")</f>
        <v/>
      </c>
      <c r="Q5927" s="92" t="str">
        <f t="shared" si="936"/>
        <v/>
      </c>
      <c r="R5927" s="92" t="str">
        <f t="shared" si="937"/>
        <v/>
      </c>
      <c r="U5927" s="5"/>
      <c r="V5927" s="5"/>
      <c r="W5927" s="94" t="str">
        <f t="shared" si="935"/>
        <v/>
      </c>
      <c r="X5927" s="94" t="str">
        <f t="shared" si="938"/>
        <v/>
      </c>
      <c r="Y5927" s="5"/>
      <c r="BK5927" s="8"/>
      <c r="BL5927" s="5"/>
      <c r="BM5927" s="5"/>
      <c r="BN5927" s="5"/>
      <c r="BO5927" s="5"/>
      <c r="BP5927" s="1"/>
      <c r="BQ5927" s="1"/>
      <c r="BR5927" s="1"/>
      <c r="BS5927" s="1"/>
      <c r="BT5927" s="1"/>
      <c r="BU5927" s="4"/>
      <c r="BV5927" s="1"/>
      <c r="BW5927" s="3"/>
      <c r="BX5927" s="4"/>
      <c r="BY5927" s="5"/>
      <c r="BZ5927" s="5"/>
      <c r="CA5927" s="5"/>
      <c r="CB5927" s="5"/>
      <c r="CC5927" s="5"/>
      <c r="CD5927" s="43"/>
    </row>
    <row r="5928" spans="1:82" x14ac:dyDescent="0.25">
      <c r="A5928" s="8"/>
      <c r="B5928" s="5"/>
      <c r="C5928" s="5"/>
      <c r="D5928" s="5"/>
      <c r="E5928" s="5"/>
      <c r="F5928" s="94" t="str">
        <f t="shared" si="929"/>
        <v/>
      </c>
      <c r="G5928" s="94" t="str">
        <f t="shared" si="930"/>
        <v/>
      </c>
      <c r="H5928" s="127" t="str">
        <f>IF(A5928&lt;&gt;"",IF(MID(C5928,1,1)="c",$AS$26,IF(MID(C5928,1,1)="r",$AS$41,IF(MID(C5928,1,1)="p",#REF!,#REF!))),"")</f>
        <v/>
      </c>
      <c r="I5928" s="92" t="str">
        <f t="shared" si="931"/>
        <v/>
      </c>
      <c r="J5928" s="92" t="str">
        <f t="shared" si="932"/>
        <v/>
      </c>
      <c r="K5928" s="92" t="str">
        <f t="shared" si="933"/>
        <v/>
      </c>
      <c r="L5928" s="92" t="str">
        <f t="shared" si="934"/>
        <v/>
      </c>
      <c r="M5928" s="95" t="str">
        <f>IF(A5928&lt;&gt;"",IF(MID(C5928,1,1)="c",SigmaEpsConcrete(I5928,$AN$30:$AN$33,$AR$30:$AR$33,$AS$26,$AS$27,$AS$28,$AQ$20,$AU$19),""),"")</f>
        <v/>
      </c>
      <c r="N5928" s="95" t="str">
        <f>IF(A5928&lt;&gt;"",IF(MID(C5928,1,1)="r",SigmaEpsReinf(J5928,$AS$42:$AS$43,$AS$41,$AS$39,$AS$40,$AQ$38),""),"")</f>
        <v/>
      </c>
      <c r="Q5928" s="92" t="str">
        <f t="shared" si="936"/>
        <v/>
      </c>
      <c r="R5928" s="92" t="str">
        <f t="shared" si="937"/>
        <v/>
      </c>
      <c r="U5928" s="5"/>
      <c r="V5928" s="5"/>
      <c r="W5928" s="94" t="str">
        <f t="shared" si="935"/>
        <v/>
      </c>
      <c r="X5928" s="94" t="str">
        <f t="shared" si="938"/>
        <v/>
      </c>
      <c r="Y5928" s="5"/>
      <c r="BK5928" s="8"/>
      <c r="BL5928" s="5"/>
      <c r="BM5928" s="5"/>
      <c r="BN5928" s="5"/>
      <c r="BO5928" s="5"/>
      <c r="BP5928" s="1"/>
      <c r="BQ5928" s="1"/>
      <c r="BR5928" s="1"/>
      <c r="BS5928" s="1"/>
      <c r="BT5928" s="1"/>
      <c r="BU5928" s="4"/>
      <c r="BV5928" s="1"/>
      <c r="BW5928" s="3"/>
      <c r="BX5928" s="4"/>
      <c r="BY5928" s="5"/>
      <c r="BZ5928" s="5"/>
      <c r="CA5928" s="5"/>
      <c r="CB5928" s="5"/>
      <c r="CC5928" s="5"/>
      <c r="CD5928" s="43"/>
    </row>
    <row r="5929" spans="1:82" x14ac:dyDescent="0.25">
      <c r="A5929" s="8"/>
      <c r="B5929" s="5"/>
      <c r="C5929" s="5"/>
      <c r="D5929" s="5"/>
      <c r="E5929" s="5"/>
      <c r="F5929" s="94" t="str">
        <f t="shared" si="929"/>
        <v/>
      </c>
      <c r="G5929" s="94" t="str">
        <f t="shared" si="930"/>
        <v/>
      </c>
      <c r="H5929" s="127" t="str">
        <f>IF(A5929&lt;&gt;"",IF(MID(C5929,1,1)="c",$AS$26,IF(MID(C5929,1,1)="r",$AS$41,IF(MID(C5929,1,1)="p",#REF!,#REF!))),"")</f>
        <v/>
      </c>
      <c r="I5929" s="92" t="str">
        <f t="shared" si="931"/>
        <v/>
      </c>
      <c r="J5929" s="92" t="str">
        <f t="shared" si="932"/>
        <v/>
      </c>
      <c r="K5929" s="92" t="str">
        <f t="shared" si="933"/>
        <v/>
      </c>
      <c r="L5929" s="92" t="str">
        <f t="shared" si="934"/>
        <v/>
      </c>
      <c r="M5929" s="95" t="str">
        <f>IF(A5929&lt;&gt;"",IF(MID(C5929,1,1)="c",SigmaEpsConcrete(I5929,$AN$30:$AN$33,$AR$30:$AR$33,$AS$26,$AS$27,$AS$28,$AQ$20,$AU$19),""),"")</f>
        <v/>
      </c>
      <c r="N5929" s="95" t="str">
        <f>IF(A5929&lt;&gt;"",IF(MID(C5929,1,1)="r",SigmaEpsReinf(J5929,$AS$42:$AS$43,$AS$41,$AS$39,$AS$40,$AQ$38),""),"")</f>
        <v/>
      </c>
      <c r="Q5929" s="92" t="str">
        <f t="shared" si="936"/>
        <v/>
      </c>
      <c r="R5929" s="92" t="str">
        <f t="shared" si="937"/>
        <v/>
      </c>
      <c r="U5929" s="5"/>
      <c r="V5929" s="5"/>
      <c r="W5929" s="94" t="str">
        <f t="shared" si="935"/>
        <v/>
      </c>
      <c r="X5929" s="94" t="str">
        <f t="shared" si="938"/>
        <v/>
      </c>
      <c r="Y5929" s="5"/>
      <c r="BK5929" s="8"/>
      <c r="BL5929" s="5"/>
      <c r="BM5929" s="5"/>
      <c r="BN5929" s="5"/>
      <c r="BO5929" s="5"/>
      <c r="BP5929" s="1"/>
      <c r="BQ5929" s="1"/>
      <c r="BR5929" s="1"/>
      <c r="BS5929" s="1"/>
      <c r="BT5929" s="1"/>
      <c r="BU5929" s="4"/>
      <c r="BV5929" s="1"/>
      <c r="BW5929" s="3"/>
      <c r="BX5929" s="4"/>
      <c r="BY5929" s="5"/>
      <c r="BZ5929" s="5"/>
      <c r="CA5929" s="5"/>
      <c r="CB5929" s="5"/>
      <c r="CC5929" s="5"/>
      <c r="CD5929" s="43"/>
    </row>
    <row r="5930" spans="1:82" x14ac:dyDescent="0.25">
      <c r="A5930" s="8"/>
      <c r="B5930" s="5"/>
      <c r="C5930" s="5"/>
      <c r="D5930" s="5"/>
      <c r="E5930" s="5"/>
      <c r="F5930" s="94" t="str">
        <f t="shared" si="929"/>
        <v/>
      </c>
      <c r="G5930" s="94" t="str">
        <f t="shared" si="930"/>
        <v/>
      </c>
      <c r="H5930" s="127" t="str">
        <f>IF(A5930&lt;&gt;"",IF(MID(C5930,1,1)="c",$AS$26,IF(MID(C5930,1,1)="r",$AS$41,IF(MID(C5930,1,1)="p",#REF!,#REF!))),"")</f>
        <v/>
      </c>
      <c r="I5930" s="92" t="str">
        <f t="shared" si="931"/>
        <v/>
      </c>
      <c r="J5930" s="92" t="str">
        <f t="shared" si="932"/>
        <v/>
      </c>
      <c r="K5930" s="92" t="str">
        <f t="shared" si="933"/>
        <v/>
      </c>
      <c r="L5930" s="92" t="str">
        <f t="shared" si="934"/>
        <v/>
      </c>
      <c r="M5930" s="95" t="str">
        <f>IF(A5930&lt;&gt;"",IF(MID(C5930,1,1)="c",SigmaEpsConcrete(I5930,$AN$30:$AN$33,$AR$30:$AR$33,$AS$26,$AS$27,$AS$28,$AQ$20,$AU$19),""),"")</f>
        <v/>
      </c>
      <c r="N5930" s="95" t="str">
        <f>IF(A5930&lt;&gt;"",IF(MID(C5930,1,1)="r",SigmaEpsReinf(J5930,$AS$42:$AS$43,$AS$41,$AS$39,$AS$40,$AQ$38),""),"")</f>
        <v/>
      </c>
      <c r="Q5930" s="92" t="str">
        <f t="shared" si="936"/>
        <v/>
      </c>
      <c r="R5930" s="92" t="str">
        <f t="shared" si="937"/>
        <v/>
      </c>
      <c r="U5930" s="5"/>
      <c r="V5930" s="5"/>
      <c r="W5930" s="94" t="str">
        <f t="shared" si="935"/>
        <v/>
      </c>
      <c r="X5930" s="94" t="str">
        <f t="shared" si="938"/>
        <v/>
      </c>
      <c r="Y5930" s="5"/>
      <c r="BK5930" s="8"/>
      <c r="BL5930" s="5"/>
      <c r="BM5930" s="5"/>
      <c r="BN5930" s="5"/>
      <c r="BO5930" s="5"/>
      <c r="BP5930" s="1"/>
      <c r="BQ5930" s="1"/>
      <c r="BR5930" s="1"/>
      <c r="BS5930" s="1"/>
      <c r="BT5930" s="1"/>
      <c r="BU5930" s="4"/>
      <c r="BV5930" s="1"/>
      <c r="BW5930" s="3"/>
      <c r="BX5930" s="4"/>
      <c r="BY5930" s="5"/>
      <c r="BZ5930" s="5"/>
      <c r="CA5930" s="5"/>
      <c r="CB5930" s="5"/>
      <c r="CC5930" s="5"/>
      <c r="CD5930" s="43"/>
    </row>
    <row r="5931" spans="1:82" x14ac:dyDescent="0.25">
      <c r="A5931" s="8"/>
      <c r="B5931" s="5"/>
      <c r="C5931" s="5"/>
      <c r="D5931" s="5"/>
      <c r="E5931" s="5"/>
      <c r="F5931" s="94" t="str">
        <f t="shared" si="929"/>
        <v/>
      </c>
      <c r="G5931" s="94" t="str">
        <f t="shared" si="930"/>
        <v/>
      </c>
      <c r="H5931" s="127" t="str">
        <f>IF(A5931&lt;&gt;"",IF(MID(C5931,1,1)="c",$AS$26,IF(MID(C5931,1,1)="r",$AS$41,IF(MID(C5931,1,1)="p",#REF!,#REF!))),"")</f>
        <v/>
      </c>
      <c r="I5931" s="92" t="str">
        <f t="shared" si="931"/>
        <v/>
      </c>
      <c r="J5931" s="92" t="str">
        <f t="shared" si="932"/>
        <v/>
      </c>
      <c r="K5931" s="92" t="str">
        <f t="shared" si="933"/>
        <v/>
      </c>
      <c r="L5931" s="92" t="str">
        <f t="shared" si="934"/>
        <v/>
      </c>
      <c r="M5931" s="95" t="str">
        <f>IF(A5931&lt;&gt;"",IF(MID(C5931,1,1)="c",SigmaEpsConcrete(I5931,$AN$30:$AN$33,$AR$30:$AR$33,$AS$26,$AS$27,$AS$28,$AQ$20,$AU$19),""),"")</f>
        <v/>
      </c>
      <c r="N5931" s="95" t="str">
        <f>IF(A5931&lt;&gt;"",IF(MID(C5931,1,1)="r",SigmaEpsReinf(J5931,$AS$42:$AS$43,$AS$41,$AS$39,$AS$40,$AQ$38),""),"")</f>
        <v/>
      </c>
      <c r="Q5931" s="92" t="str">
        <f t="shared" si="936"/>
        <v/>
      </c>
      <c r="R5931" s="92" t="str">
        <f t="shared" si="937"/>
        <v/>
      </c>
      <c r="U5931" s="5"/>
      <c r="V5931" s="5"/>
      <c r="W5931" s="94" t="str">
        <f t="shared" si="935"/>
        <v/>
      </c>
      <c r="X5931" s="94" t="str">
        <f t="shared" si="938"/>
        <v/>
      </c>
      <c r="Y5931" s="5"/>
      <c r="BK5931" s="8"/>
      <c r="BL5931" s="5"/>
      <c r="BM5931" s="5"/>
      <c r="BN5931" s="5"/>
      <c r="BO5931" s="5"/>
      <c r="BP5931" s="1"/>
      <c r="BQ5931" s="1"/>
      <c r="BR5931" s="1"/>
      <c r="BS5931" s="1"/>
      <c r="BT5931" s="1"/>
      <c r="BU5931" s="4"/>
      <c r="BV5931" s="1"/>
      <c r="BW5931" s="3"/>
      <c r="BX5931" s="4"/>
      <c r="BY5931" s="5"/>
      <c r="BZ5931" s="5"/>
      <c r="CA5931" s="5"/>
      <c r="CB5931" s="5"/>
      <c r="CC5931" s="5"/>
      <c r="CD5931" s="43"/>
    </row>
    <row r="5932" spans="1:82" x14ac:dyDescent="0.25">
      <c r="A5932" s="8"/>
      <c r="B5932" s="5"/>
      <c r="C5932" s="5"/>
      <c r="D5932" s="5"/>
      <c r="E5932" s="5"/>
      <c r="F5932" s="94" t="str">
        <f t="shared" si="929"/>
        <v/>
      </c>
      <c r="G5932" s="94" t="str">
        <f t="shared" si="930"/>
        <v/>
      </c>
      <c r="H5932" s="127" t="str">
        <f>IF(A5932&lt;&gt;"",IF(MID(C5932,1,1)="c",$AS$26,IF(MID(C5932,1,1)="r",$AS$41,IF(MID(C5932,1,1)="p",#REF!,#REF!))),"")</f>
        <v/>
      </c>
      <c r="I5932" s="92" t="str">
        <f t="shared" si="931"/>
        <v/>
      </c>
      <c r="J5932" s="92" t="str">
        <f t="shared" si="932"/>
        <v/>
      </c>
      <c r="K5932" s="92" t="str">
        <f t="shared" si="933"/>
        <v/>
      </c>
      <c r="L5932" s="92" t="str">
        <f t="shared" si="934"/>
        <v/>
      </c>
      <c r="M5932" s="95" t="str">
        <f>IF(A5932&lt;&gt;"",IF(MID(C5932,1,1)="c",SigmaEpsConcrete(I5932,$AN$30:$AN$33,$AR$30:$AR$33,$AS$26,$AS$27,$AS$28,$AQ$20,$AU$19),""),"")</f>
        <v/>
      </c>
      <c r="N5932" s="95" t="str">
        <f>IF(A5932&lt;&gt;"",IF(MID(C5932,1,1)="r",SigmaEpsReinf(J5932,$AS$42:$AS$43,$AS$41,$AS$39,$AS$40,$AQ$38),""),"")</f>
        <v/>
      </c>
      <c r="Q5932" s="92" t="str">
        <f t="shared" si="936"/>
        <v/>
      </c>
      <c r="R5932" s="92" t="str">
        <f t="shared" si="937"/>
        <v/>
      </c>
      <c r="U5932" s="5"/>
      <c r="V5932" s="5"/>
      <c r="W5932" s="94" t="str">
        <f t="shared" si="935"/>
        <v/>
      </c>
      <c r="X5932" s="94" t="str">
        <f t="shared" si="938"/>
        <v/>
      </c>
      <c r="Y5932" s="5"/>
      <c r="BK5932" s="8"/>
      <c r="BL5932" s="5"/>
      <c r="BM5932" s="5"/>
      <c r="BN5932" s="5"/>
      <c r="BO5932" s="5"/>
      <c r="BP5932" s="1"/>
      <c r="BQ5932" s="1"/>
      <c r="BR5932" s="1"/>
      <c r="BS5932" s="1"/>
      <c r="BT5932" s="1"/>
      <c r="BU5932" s="4"/>
      <c r="BV5932" s="1"/>
      <c r="BW5932" s="3"/>
      <c r="BX5932" s="4"/>
      <c r="BY5932" s="5"/>
      <c r="BZ5932" s="5"/>
      <c r="CA5932" s="5"/>
      <c r="CB5932" s="5"/>
      <c r="CC5932" s="5"/>
      <c r="CD5932" s="43"/>
    </row>
    <row r="5933" spans="1:82" x14ac:dyDescent="0.25">
      <c r="A5933" s="8"/>
      <c r="B5933" s="5"/>
      <c r="C5933" s="5"/>
      <c r="D5933" s="5"/>
      <c r="E5933" s="5"/>
      <c r="F5933" s="94" t="str">
        <f t="shared" si="929"/>
        <v/>
      </c>
      <c r="G5933" s="94" t="str">
        <f t="shared" si="930"/>
        <v/>
      </c>
      <c r="H5933" s="127" t="str">
        <f>IF(A5933&lt;&gt;"",IF(MID(C5933,1,1)="c",$AS$26,IF(MID(C5933,1,1)="r",$AS$41,IF(MID(C5933,1,1)="p",#REF!,#REF!))),"")</f>
        <v/>
      </c>
      <c r="I5933" s="92" t="str">
        <f t="shared" si="931"/>
        <v/>
      </c>
      <c r="J5933" s="92" t="str">
        <f t="shared" si="932"/>
        <v/>
      </c>
      <c r="K5933" s="92" t="str">
        <f t="shared" si="933"/>
        <v/>
      </c>
      <c r="L5933" s="92" t="str">
        <f t="shared" si="934"/>
        <v/>
      </c>
      <c r="M5933" s="95" t="str">
        <f>IF(A5933&lt;&gt;"",IF(MID(C5933,1,1)="c",SigmaEpsConcrete(I5933,$AN$30:$AN$33,$AR$30:$AR$33,$AS$26,$AS$27,$AS$28,$AQ$20,$AU$19),""),"")</f>
        <v/>
      </c>
      <c r="N5933" s="95" t="str">
        <f>IF(A5933&lt;&gt;"",IF(MID(C5933,1,1)="r",SigmaEpsReinf(J5933,$AS$42:$AS$43,$AS$41,$AS$39,$AS$40,$AQ$38),""),"")</f>
        <v/>
      </c>
      <c r="Q5933" s="92" t="str">
        <f t="shared" si="936"/>
        <v/>
      </c>
      <c r="R5933" s="92" t="str">
        <f t="shared" si="937"/>
        <v/>
      </c>
      <c r="U5933" s="5"/>
      <c r="V5933" s="5"/>
      <c r="W5933" s="94" t="str">
        <f t="shared" si="935"/>
        <v/>
      </c>
      <c r="X5933" s="94" t="str">
        <f t="shared" si="938"/>
        <v/>
      </c>
      <c r="Y5933" s="5"/>
      <c r="BK5933" s="8"/>
      <c r="BL5933" s="5"/>
      <c r="BM5933" s="5"/>
      <c r="BN5933" s="5"/>
      <c r="BO5933" s="5"/>
      <c r="BP5933" s="1"/>
      <c r="BQ5933" s="1"/>
      <c r="BR5933" s="1"/>
      <c r="BS5933" s="1"/>
      <c r="BT5933" s="1"/>
      <c r="BU5933" s="4"/>
      <c r="BV5933" s="1"/>
      <c r="BW5933" s="3"/>
      <c r="BX5933" s="4"/>
      <c r="BY5933" s="5"/>
      <c r="BZ5933" s="5"/>
      <c r="CA5933" s="5"/>
      <c r="CB5933" s="5"/>
      <c r="CC5933" s="5"/>
      <c r="CD5933" s="43"/>
    </row>
    <row r="5934" spans="1:82" x14ac:dyDescent="0.25">
      <c r="A5934" s="8"/>
      <c r="B5934" s="5"/>
      <c r="C5934" s="5"/>
      <c r="D5934" s="5"/>
      <c r="E5934" s="5"/>
      <c r="F5934" s="94" t="str">
        <f t="shared" si="929"/>
        <v/>
      </c>
      <c r="G5934" s="94" t="str">
        <f t="shared" si="930"/>
        <v/>
      </c>
      <c r="H5934" s="127" t="str">
        <f>IF(A5934&lt;&gt;"",IF(MID(C5934,1,1)="c",$AS$26,IF(MID(C5934,1,1)="r",$AS$41,IF(MID(C5934,1,1)="p",#REF!,#REF!))),"")</f>
        <v/>
      </c>
      <c r="I5934" s="92" t="str">
        <f t="shared" si="931"/>
        <v/>
      </c>
      <c r="J5934" s="92" t="str">
        <f t="shared" si="932"/>
        <v/>
      </c>
      <c r="K5934" s="92" t="str">
        <f t="shared" si="933"/>
        <v/>
      </c>
      <c r="L5934" s="92" t="str">
        <f t="shared" si="934"/>
        <v/>
      </c>
      <c r="M5934" s="95" t="str">
        <f>IF(A5934&lt;&gt;"",IF(MID(C5934,1,1)="c",SigmaEpsConcrete(I5934,$AN$30:$AN$33,$AR$30:$AR$33,$AS$26,$AS$27,$AS$28,$AQ$20,$AU$19),""),"")</f>
        <v/>
      </c>
      <c r="N5934" s="95" t="str">
        <f>IF(A5934&lt;&gt;"",IF(MID(C5934,1,1)="r",SigmaEpsReinf(J5934,$AS$42:$AS$43,$AS$41,$AS$39,$AS$40,$AQ$38),""),"")</f>
        <v/>
      </c>
      <c r="Q5934" s="92" t="str">
        <f t="shared" si="936"/>
        <v/>
      </c>
      <c r="R5934" s="92" t="str">
        <f t="shared" si="937"/>
        <v/>
      </c>
      <c r="U5934" s="5"/>
      <c r="V5934" s="5"/>
      <c r="W5934" s="94" t="str">
        <f t="shared" si="935"/>
        <v/>
      </c>
      <c r="X5934" s="94" t="str">
        <f t="shared" si="938"/>
        <v/>
      </c>
      <c r="Y5934" s="5"/>
      <c r="BK5934" s="8"/>
      <c r="BL5934" s="5"/>
      <c r="BM5934" s="5"/>
      <c r="BN5934" s="5"/>
      <c r="BO5934" s="5"/>
      <c r="BP5934" s="1"/>
      <c r="BQ5934" s="1"/>
      <c r="BR5934" s="1"/>
      <c r="BS5934" s="1"/>
      <c r="BT5934" s="1"/>
      <c r="BU5934" s="4"/>
      <c r="BV5934" s="1"/>
      <c r="BW5934" s="3"/>
      <c r="BX5934" s="4"/>
      <c r="BY5934" s="5"/>
      <c r="BZ5934" s="5"/>
      <c r="CA5934" s="5"/>
      <c r="CB5934" s="5"/>
      <c r="CC5934" s="5"/>
      <c r="CD5934" s="43"/>
    </row>
    <row r="5935" spans="1:82" x14ac:dyDescent="0.25">
      <c r="A5935" s="8"/>
      <c r="B5935" s="5"/>
      <c r="C5935" s="5"/>
      <c r="D5935" s="5"/>
      <c r="E5935" s="5"/>
      <c r="F5935" s="94" t="str">
        <f t="shared" si="929"/>
        <v/>
      </c>
      <c r="G5935" s="94" t="str">
        <f t="shared" si="930"/>
        <v/>
      </c>
      <c r="H5935" s="127" t="str">
        <f>IF(A5935&lt;&gt;"",IF(MID(C5935,1,1)="c",$AS$26,IF(MID(C5935,1,1)="r",$AS$41,IF(MID(C5935,1,1)="p",#REF!,#REF!))),"")</f>
        <v/>
      </c>
      <c r="I5935" s="92" t="str">
        <f t="shared" si="931"/>
        <v/>
      </c>
      <c r="J5935" s="92" t="str">
        <f t="shared" si="932"/>
        <v/>
      </c>
      <c r="K5935" s="92" t="str">
        <f t="shared" si="933"/>
        <v/>
      </c>
      <c r="L5935" s="92" t="str">
        <f t="shared" si="934"/>
        <v/>
      </c>
      <c r="M5935" s="95" t="str">
        <f>IF(A5935&lt;&gt;"",IF(MID(C5935,1,1)="c",SigmaEpsConcrete(I5935,$AN$30:$AN$33,$AR$30:$AR$33,$AS$26,$AS$27,$AS$28,$AQ$20,$AU$19),""),"")</f>
        <v/>
      </c>
      <c r="N5935" s="95" t="str">
        <f>IF(A5935&lt;&gt;"",IF(MID(C5935,1,1)="r",SigmaEpsReinf(J5935,$AS$42:$AS$43,$AS$41,$AS$39,$AS$40,$AQ$38),""),"")</f>
        <v/>
      </c>
      <c r="Q5935" s="92" t="str">
        <f t="shared" si="936"/>
        <v/>
      </c>
      <c r="R5935" s="92" t="str">
        <f t="shared" si="937"/>
        <v/>
      </c>
      <c r="U5935" s="5"/>
      <c r="V5935" s="5"/>
      <c r="W5935" s="94" t="str">
        <f t="shared" si="935"/>
        <v/>
      </c>
      <c r="X5935" s="94" t="str">
        <f t="shared" si="938"/>
        <v/>
      </c>
      <c r="Y5935" s="5"/>
      <c r="BK5935" s="8"/>
      <c r="BL5935" s="5"/>
      <c r="BM5935" s="5"/>
      <c r="BN5935" s="5"/>
      <c r="BO5935" s="5"/>
      <c r="BP5935" s="1"/>
      <c r="BQ5935" s="1"/>
      <c r="BR5935" s="1"/>
      <c r="BS5935" s="1"/>
      <c r="BT5935" s="1"/>
      <c r="BU5935" s="4"/>
      <c r="BV5935" s="1"/>
      <c r="BW5935" s="3"/>
      <c r="BX5935" s="4"/>
      <c r="BY5935" s="5"/>
      <c r="BZ5935" s="5"/>
      <c r="CA5935" s="5"/>
      <c r="CB5935" s="5"/>
      <c r="CC5935" s="5"/>
      <c r="CD5935" s="43"/>
    </row>
    <row r="5936" spans="1:82" x14ac:dyDescent="0.25">
      <c r="A5936" s="8"/>
      <c r="B5936" s="5"/>
      <c r="C5936" s="5"/>
      <c r="D5936" s="5"/>
      <c r="E5936" s="5"/>
      <c r="F5936" s="94" t="str">
        <f t="shared" si="929"/>
        <v/>
      </c>
      <c r="G5936" s="94" t="str">
        <f t="shared" si="930"/>
        <v/>
      </c>
      <c r="H5936" s="127" t="str">
        <f>IF(A5936&lt;&gt;"",IF(MID(C5936,1,1)="c",$AS$26,IF(MID(C5936,1,1)="r",$AS$41,IF(MID(C5936,1,1)="p",#REF!,#REF!))),"")</f>
        <v/>
      </c>
      <c r="I5936" s="92" t="str">
        <f t="shared" si="931"/>
        <v/>
      </c>
      <c r="J5936" s="92" t="str">
        <f t="shared" si="932"/>
        <v/>
      </c>
      <c r="K5936" s="92" t="str">
        <f t="shared" si="933"/>
        <v/>
      </c>
      <c r="L5936" s="92" t="str">
        <f t="shared" si="934"/>
        <v/>
      </c>
      <c r="M5936" s="95" t="str">
        <f>IF(A5936&lt;&gt;"",IF(MID(C5936,1,1)="c",SigmaEpsConcrete(I5936,$AN$30:$AN$33,$AR$30:$AR$33,$AS$26,$AS$27,$AS$28,$AQ$20,$AU$19),""),"")</f>
        <v/>
      </c>
      <c r="N5936" s="95" t="str">
        <f>IF(A5936&lt;&gt;"",IF(MID(C5936,1,1)="r",SigmaEpsReinf(J5936,$AS$42:$AS$43,$AS$41,$AS$39,$AS$40,$AQ$38),""),"")</f>
        <v/>
      </c>
      <c r="Q5936" s="92" t="str">
        <f t="shared" si="936"/>
        <v/>
      </c>
      <c r="R5936" s="92" t="str">
        <f t="shared" si="937"/>
        <v/>
      </c>
      <c r="U5936" s="5"/>
      <c r="V5936" s="5"/>
      <c r="W5936" s="94" t="str">
        <f t="shared" si="935"/>
        <v/>
      </c>
      <c r="X5936" s="94" t="str">
        <f t="shared" si="938"/>
        <v/>
      </c>
      <c r="Y5936" s="5"/>
      <c r="BK5936" s="8"/>
      <c r="BL5936" s="5"/>
      <c r="BM5936" s="5"/>
      <c r="BN5936" s="5"/>
      <c r="BO5936" s="5"/>
      <c r="BP5936" s="1"/>
      <c r="BQ5936" s="1"/>
      <c r="BR5936" s="1"/>
      <c r="BS5936" s="1"/>
      <c r="BT5936" s="1"/>
      <c r="BU5936" s="4"/>
      <c r="BV5936" s="1"/>
      <c r="BW5936" s="3"/>
      <c r="BX5936" s="4"/>
      <c r="BY5936" s="5"/>
      <c r="BZ5936" s="5"/>
      <c r="CA5936" s="5"/>
      <c r="CB5936" s="5"/>
      <c r="CC5936" s="5"/>
      <c r="CD5936" s="43"/>
    </row>
    <row r="5937" spans="1:82" x14ac:dyDescent="0.25">
      <c r="A5937" s="8"/>
      <c r="B5937" s="5"/>
      <c r="C5937" s="5"/>
      <c r="D5937" s="5"/>
      <c r="E5937" s="5"/>
      <c r="F5937" s="94" t="str">
        <f t="shared" si="929"/>
        <v/>
      </c>
      <c r="G5937" s="94" t="str">
        <f t="shared" si="930"/>
        <v/>
      </c>
      <c r="H5937" s="127" t="str">
        <f>IF(A5937&lt;&gt;"",IF(MID(C5937,1,1)="c",$AS$26,IF(MID(C5937,1,1)="r",$AS$41,IF(MID(C5937,1,1)="p",#REF!,#REF!))),"")</f>
        <v/>
      </c>
      <c r="I5937" s="92" t="str">
        <f t="shared" si="931"/>
        <v/>
      </c>
      <c r="J5937" s="92" t="str">
        <f t="shared" si="932"/>
        <v/>
      </c>
      <c r="K5937" s="92" t="str">
        <f t="shared" si="933"/>
        <v/>
      </c>
      <c r="L5937" s="92" t="str">
        <f t="shared" si="934"/>
        <v/>
      </c>
      <c r="M5937" s="95" t="str">
        <f>IF(A5937&lt;&gt;"",IF(MID(C5937,1,1)="c",SigmaEpsConcrete(I5937,$AN$30:$AN$33,$AR$30:$AR$33,$AS$26,$AS$27,$AS$28,$AQ$20,$AU$19),""),"")</f>
        <v/>
      </c>
      <c r="N5937" s="95" t="str">
        <f>IF(A5937&lt;&gt;"",IF(MID(C5937,1,1)="r",SigmaEpsReinf(J5937,$AS$42:$AS$43,$AS$41,$AS$39,$AS$40,$AQ$38),""),"")</f>
        <v/>
      </c>
      <c r="Q5937" s="92" t="str">
        <f t="shared" si="936"/>
        <v/>
      </c>
      <c r="R5937" s="92" t="str">
        <f t="shared" si="937"/>
        <v/>
      </c>
      <c r="U5937" s="5"/>
      <c r="V5937" s="5"/>
      <c r="W5937" s="94" t="str">
        <f t="shared" si="935"/>
        <v/>
      </c>
      <c r="X5937" s="94" t="str">
        <f t="shared" si="938"/>
        <v/>
      </c>
      <c r="Y5937" s="5"/>
      <c r="BK5937" s="8"/>
      <c r="BL5937" s="5"/>
      <c r="BM5937" s="5"/>
      <c r="BN5937" s="5"/>
      <c r="BO5937" s="5"/>
      <c r="BP5937" s="1"/>
      <c r="BQ5937" s="1"/>
      <c r="BR5937" s="1"/>
      <c r="BS5937" s="1"/>
      <c r="BT5937" s="1"/>
      <c r="BU5937" s="4"/>
      <c r="BV5937" s="1"/>
      <c r="BW5937" s="3"/>
      <c r="BX5937" s="4"/>
      <c r="BY5937" s="5"/>
      <c r="BZ5937" s="5"/>
      <c r="CA5937" s="5"/>
      <c r="CB5937" s="5"/>
      <c r="CC5937" s="5"/>
      <c r="CD5937" s="43"/>
    </row>
    <row r="5938" spans="1:82" x14ac:dyDescent="0.25">
      <c r="A5938" s="8"/>
      <c r="B5938" s="5"/>
      <c r="C5938" s="5"/>
      <c r="D5938" s="5"/>
      <c r="E5938" s="5"/>
      <c r="F5938" s="94" t="str">
        <f t="shared" si="929"/>
        <v/>
      </c>
      <c r="G5938" s="94" t="str">
        <f t="shared" si="930"/>
        <v/>
      </c>
      <c r="H5938" s="127" t="str">
        <f>IF(A5938&lt;&gt;"",IF(MID(C5938,1,1)="c",$AS$26,IF(MID(C5938,1,1)="r",$AS$41,IF(MID(C5938,1,1)="p",#REF!,#REF!))),"")</f>
        <v/>
      </c>
      <c r="I5938" s="92" t="str">
        <f t="shared" si="931"/>
        <v/>
      </c>
      <c r="J5938" s="92" t="str">
        <f t="shared" si="932"/>
        <v/>
      </c>
      <c r="K5938" s="92" t="str">
        <f t="shared" si="933"/>
        <v/>
      </c>
      <c r="L5938" s="92" t="str">
        <f t="shared" si="934"/>
        <v/>
      </c>
      <c r="M5938" s="95" t="str">
        <f>IF(A5938&lt;&gt;"",IF(MID(C5938,1,1)="c",SigmaEpsConcrete(I5938,$AN$30:$AN$33,$AR$30:$AR$33,$AS$26,$AS$27,$AS$28,$AQ$20,$AU$19),""),"")</f>
        <v/>
      </c>
      <c r="N5938" s="95" t="str">
        <f>IF(A5938&lt;&gt;"",IF(MID(C5938,1,1)="r",SigmaEpsReinf(J5938,$AS$42:$AS$43,$AS$41,$AS$39,$AS$40,$AQ$38),""),"")</f>
        <v/>
      </c>
      <c r="Q5938" s="92" t="str">
        <f t="shared" si="936"/>
        <v/>
      </c>
      <c r="R5938" s="92" t="str">
        <f t="shared" si="937"/>
        <v/>
      </c>
      <c r="U5938" s="5"/>
      <c r="V5938" s="5"/>
      <c r="W5938" s="94" t="str">
        <f t="shared" si="935"/>
        <v/>
      </c>
      <c r="X5938" s="94" t="str">
        <f t="shared" si="938"/>
        <v/>
      </c>
      <c r="Y5938" s="5"/>
      <c r="BK5938" s="8"/>
      <c r="BL5938" s="5"/>
      <c r="BM5938" s="5"/>
      <c r="BN5938" s="5"/>
      <c r="BO5938" s="5"/>
      <c r="BP5938" s="1"/>
      <c r="BQ5938" s="1"/>
      <c r="BR5938" s="1"/>
      <c r="BS5938" s="1"/>
      <c r="BT5938" s="1"/>
      <c r="BU5938" s="4"/>
      <c r="BV5938" s="1"/>
      <c r="BW5938" s="3"/>
      <c r="BX5938" s="4"/>
      <c r="BY5938" s="5"/>
      <c r="BZ5938" s="5"/>
      <c r="CA5938" s="5"/>
      <c r="CB5938" s="5"/>
      <c r="CC5938" s="5"/>
      <c r="CD5938" s="43"/>
    </row>
    <row r="5939" spans="1:82" x14ac:dyDescent="0.25">
      <c r="A5939" s="8"/>
      <c r="B5939" s="5"/>
      <c r="C5939" s="5"/>
      <c r="D5939" s="5"/>
      <c r="E5939" s="5"/>
      <c r="F5939" s="94" t="str">
        <f t="shared" si="929"/>
        <v/>
      </c>
      <c r="G5939" s="94" t="str">
        <f t="shared" si="930"/>
        <v/>
      </c>
      <c r="H5939" s="127" t="str">
        <f>IF(A5939&lt;&gt;"",IF(MID(C5939,1,1)="c",$AS$26,IF(MID(C5939,1,1)="r",$AS$41,IF(MID(C5939,1,1)="p",#REF!,#REF!))),"")</f>
        <v/>
      </c>
      <c r="I5939" s="92" t="str">
        <f t="shared" si="931"/>
        <v/>
      </c>
      <c r="J5939" s="92" t="str">
        <f t="shared" si="932"/>
        <v/>
      </c>
      <c r="K5939" s="92" t="str">
        <f t="shared" si="933"/>
        <v/>
      </c>
      <c r="L5939" s="92" t="str">
        <f t="shared" si="934"/>
        <v/>
      </c>
      <c r="M5939" s="95" t="str">
        <f>IF(A5939&lt;&gt;"",IF(MID(C5939,1,1)="c",SigmaEpsConcrete(I5939,$AN$30:$AN$33,$AR$30:$AR$33,$AS$26,$AS$27,$AS$28,$AQ$20,$AU$19),""),"")</f>
        <v/>
      </c>
      <c r="N5939" s="95" t="str">
        <f>IF(A5939&lt;&gt;"",IF(MID(C5939,1,1)="r",SigmaEpsReinf(J5939,$AS$42:$AS$43,$AS$41,$AS$39,$AS$40,$AQ$38),""),"")</f>
        <v/>
      </c>
      <c r="Q5939" s="92" t="str">
        <f t="shared" si="936"/>
        <v/>
      </c>
      <c r="R5939" s="92" t="str">
        <f t="shared" si="937"/>
        <v/>
      </c>
      <c r="U5939" s="5"/>
      <c r="V5939" s="5"/>
      <c r="W5939" s="94" t="str">
        <f t="shared" si="935"/>
        <v/>
      </c>
      <c r="X5939" s="94" t="str">
        <f t="shared" si="938"/>
        <v/>
      </c>
      <c r="Y5939" s="5"/>
      <c r="BK5939" s="8"/>
      <c r="BL5939" s="5"/>
      <c r="BM5939" s="5"/>
      <c r="BN5939" s="5"/>
      <c r="BO5939" s="5"/>
      <c r="BP5939" s="1"/>
      <c r="BQ5939" s="1"/>
      <c r="BR5939" s="1"/>
      <c r="BS5939" s="1"/>
      <c r="BT5939" s="1"/>
      <c r="BU5939" s="4"/>
      <c r="BV5939" s="1"/>
      <c r="BW5939" s="3"/>
      <c r="BX5939" s="4"/>
      <c r="BY5939" s="5"/>
      <c r="BZ5939" s="5"/>
      <c r="CA5939" s="5"/>
      <c r="CB5939" s="5"/>
      <c r="CC5939" s="5"/>
      <c r="CD5939" s="43"/>
    </row>
    <row r="5940" spans="1:82" x14ac:dyDescent="0.25">
      <c r="A5940" s="8"/>
      <c r="B5940" s="5"/>
      <c r="C5940" s="5"/>
      <c r="D5940" s="5"/>
      <c r="E5940" s="5"/>
      <c r="F5940" s="94" t="str">
        <f t="shared" si="929"/>
        <v/>
      </c>
      <c r="G5940" s="94" t="str">
        <f t="shared" si="930"/>
        <v/>
      </c>
      <c r="H5940" s="127" t="str">
        <f>IF(A5940&lt;&gt;"",IF(MID(C5940,1,1)="c",$AS$26,IF(MID(C5940,1,1)="r",$AS$41,IF(MID(C5940,1,1)="p",#REF!,#REF!))),"")</f>
        <v/>
      </c>
      <c r="I5940" s="92" t="str">
        <f t="shared" si="931"/>
        <v/>
      </c>
      <c r="J5940" s="92" t="str">
        <f t="shared" si="932"/>
        <v/>
      </c>
      <c r="K5940" s="92" t="str">
        <f t="shared" si="933"/>
        <v/>
      </c>
      <c r="L5940" s="92" t="str">
        <f t="shared" si="934"/>
        <v/>
      </c>
      <c r="M5940" s="95" t="str">
        <f>IF(A5940&lt;&gt;"",IF(MID(C5940,1,1)="c",SigmaEpsConcrete(I5940,$AN$30:$AN$33,$AR$30:$AR$33,$AS$26,$AS$27,$AS$28,$AQ$20,$AU$19),""),"")</f>
        <v/>
      </c>
      <c r="N5940" s="95" t="str">
        <f>IF(A5940&lt;&gt;"",IF(MID(C5940,1,1)="r",SigmaEpsReinf(J5940,$AS$42:$AS$43,$AS$41,$AS$39,$AS$40,$AQ$38),""),"")</f>
        <v/>
      </c>
      <c r="Q5940" s="92" t="str">
        <f t="shared" si="936"/>
        <v/>
      </c>
      <c r="R5940" s="92" t="str">
        <f t="shared" si="937"/>
        <v/>
      </c>
      <c r="U5940" s="5"/>
      <c r="V5940" s="5"/>
      <c r="W5940" s="94" t="str">
        <f t="shared" si="935"/>
        <v/>
      </c>
      <c r="X5940" s="94" t="str">
        <f t="shared" si="938"/>
        <v/>
      </c>
      <c r="Y5940" s="5"/>
      <c r="BK5940" s="8"/>
      <c r="BL5940" s="5"/>
      <c r="BM5940" s="5"/>
      <c r="BN5940" s="5"/>
      <c r="BO5940" s="5"/>
      <c r="BP5940" s="1"/>
      <c r="BQ5940" s="1"/>
      <c r="BR5940" s="1"/>
      <c r="BS5940" s="1"/>
      <c r="BT5940" s="1"/>
      <c r="BU5940" s="4"/>
      <c r="BV5940" s="1"/>
      <c r="BW5940" s="3"/>
      <c r="BX5940" s="4"/>
      <c r="BY5940" s="5"/>
      <c r="BZ5940" s="5"/>
      <c r="CA5940" s="5"/>
      <c r="CB5940" s="5"/>
      <c r="CC5940" s="5"/>
      <c r="CD5940" s="43"/>
    </row>
    <row r="5941" spans="1:82" x14ac:dyDescent="0.25">
      <c r="A5941" s="8"/>
      <c r="B5941" s="5"/>
      <c r="C5941" s="5"/>
      <c r="D5941" s="5"/>
      <c r="E5941" s="5"/>
      <c r="F5941" s="94" t="str">
        <f t="shared" si="929"/>
        <v/>
      </c>
      <c r="G5941" s="94" t="str">
        <f t="shared" si="930"/>
        <v/>
      </c>
      <c r="H5941" s="127" t="str">
        <f>IF(A5941&lt;&gt;"",IF(MID(C5941,1,1)="c",$AS$26,IF(MID(C5941,1,1)="r",$AS$41,IF(MID(C5941,1,1)="p",#REF!,#REF!))),"")</f>
        <v/>
      </c>
      <c r="I5941" s="92" t="str">
        <f t="shared" si="931"/>
        <v/>
      </c>
      <c r="J5941" s="92" t="str">
        <f t="shared" si="932"/>
        <v/>
      </c>
      <c r="K5941" s="92" t="str">
        <f t="shared" si="933"/>
        <v/>
      </c>
      <c r="L5941" s="92" t="str">
        <f t="shared" si="934"/>
        <v/>
      </c>
      <c r="M5941" s="95" t="str">
        <f>IF(A5941&lt;&gt;"",IF(MID(C5941,1,1)="c",SigmaEpsConcrete(I5941,$AN$30:$AN$33,$AR$30:$AR$33,$AS$26,$AS$27,$AS$28,$AQ$20,$AU$19),""),"")</f>
        <v/>
      </c>
      <c r="N5941" s="95" t="str">
        <f>IF(A5941&lt;&gt;"",IF(MID(C5941,1,1)="r",SigmaEpsReinf(J5941,$AS$42:$AS$43,$AS$41,$AS$39,$AS$40,$AQ$38),""),"")</f>
        <v/>
      </c>
      <c r="Q5941" s="92" t="str">
        <f t="shared" si="936"/>
        <v/>
      </c>
      <c r="R5941" s="92" t="str">
        <f t="shared" si="937"/>
        <v/>
      </c>
      <c r="U5941" s="5"/>
      <c r="V5941" s="5"/>
      <c r="W5941" s="94" t="str">
        <f t="shared" si="935"/>
        <v/>
      </c>
      <c r="X5941" s="94" t="str">
        <f t="shared" si="938"/>
        <v/>
      </c>
      <c r="Y5941" s="5"/>
      <c r="BK5941" s="8"/>
      <c r="BL5941" s="5"/>
      <c r="BM5941" s="5"/>
      <c r="BN5941" s="5"/>
      <c r="BO5941" s="5"/>
      <c r="BP5941" s="1"/>
      <c r="BQ5941" s="1"/>
      <c r="BR5941" s="1"/>
      <c r="BS5941" s="1"/>
      <c r="BT5941" s="1"/>
      <c r="BU5941" s="4"/>
      <c r="BV5941" s="1"/>
      <c r="BW5941" s="3"/>
      <c r="BX5941" s="4"/>
      <c r="BY5941" s="5"/>
      <c r="BZ5941" s="5"/>
      <c r="CA5941" s="5"/>
      <c r="CB5941" s="5"/>
      <c r="CC5941" s="5"/>
      <c r="CD5941" s="43"/>
    </row>
    <row r="5942" spans="1:82" x14ac:dyDescent="0.25">
      <c r="A5942" s="8"/>
      <c r="B5942" s="5"/>
      <c r="C5942" s="5"/>
      <c r="D5942" s="5"/>
      <c r="E5942" s="5"/>
      <c r="F5942" s="94" t="str">
        <f t="shared" si="929"/>
        <v/>
      </c>
      <c r="G5942" s="94" t="str">
        <f t="shared" si="930"/>
        <v/>
      </c>
      <c r="H5942" s="127" t="str">
        <f>IF(A5942&lt;&gt;"",IF(MID(C5942,1,1)="c",$AS$26,IF(MID(C5942,1,1)="r",$AS$41,IF(MID(C5942,1,1)="p",#REF!,#REF!))),"")</f>
        <v/>
      </c>
      <c r="I5942" s="92" t="str">
        <f t="shared" si="931"/>
        <v/>
      </c>
      <c r="J5942" s="92" t="str">
        <f t="shared" si="932"/>
        <v/>
      </c>
      <c r="K5942" s="92" t="str">
        <f t="shared" si="933"/>
        <v/>
      </c>
      <c r="L5942" s="92" t="str">
        <f t="shared" si="934"/>
        <v/>
      </c>
      <c r="M5942" s="95" t="str">
        <f>IF(A5942&lt;&gt;"",IF(MID(C5942,1,1)="c",SigmaEpsConcrete(I5942,$AN$30:$AN$33,$AR$30:$AR$33,$AS$26,$AS$27,$AS$28,$AQ$20,$AU$19),""),"")</f>
        <v/>
      </c>
      <c r="N5942" s="95" t="str">
        <f>IF(A5942&lt;&gt;"",IF(MID(C5942,1,1)="r",SigmaEpsReinf(J5942,$AS$42:$AS$43,$AS$41,$AS$39,$AS$40,$AQ$38),""),"")</f>
        <v/>
      </c>
      <c r="Q5942" s="92" t="str">
        <f t="shared" si="936"/>
        <v/>
      </c>
      <c r="R5942" s="92" t="str">
        <f t="shared" si="937"/>
        <v/>
      </c>
      <c r="U5942" s="5"/>
      <c r="V5942" s="5"/>
      <c r="W5942" s="94" t="str">
        <f t="shared" si="935"/>
        <v/>
      </c>
      <c r="X5942" s="94" t="str">
        <f t="shared" si="938"/>
        <v/>
      </c>
      <c r="Y5942" s="5"/>
      <c r="BK5942" s="8"/>
      <c r="BL5942" s="5"/>
      <c r="BM5942" s="5"/>
      <c r="BN5942" s="5"/>
      <c r="BO5942" s="5"/>
      <c r="BP5942" s="1"/>
      <c r="BQ5942" s="1"/>
      <c r="BR5942" s="1"/>
      <c r="BS5942" s="1"/>
      <c r="BT5942" s="1"/>
      <c r="BU5942" s="4"/>
      <c r="BV5942" s="1"/>
      <c r="BW5942" s="3"/>
      <c r="BX5942" s="4"/>
      <c r="BY5942" s="5"/>
      <c r="BZ5942" s="5"/>
      <c r="CA5942" s="5"/>
      <c r="CB5942" s="5"/>
      <c r="CC5942" s="5"/>
      <c r="CD5942" s="43"/>
    </row>
    <row r="5943" spans="1:82" x14ac:dyDescent="0.25">
      <c r="A5943" s="8"/>
      <c r="B5943" s="5"/>
      <c r="C5943" s="5"/>
      <c r="D5943" s="5"/>
      <c r="E5943" s="5"/>
      <c r="F5943" s="94" t="str">
        <f t="shared" si="929"/>
        <v/>
      </c>
      <c r="G5943" s="94" t="str">
        <f t="shared" si="930"/>
        <v/>
      </c>
      <c r="H5943" s="127" t="str">
        <f>IF(A5943&lt;&gt;"",IF(MID(C5943,1,1)="c",$AS$26,IF(MID(C5943,1,1)="r",$AS$41,IF(MID(C5943,1,1)="p",#REF!,#REF!))),"")</f>
        <v/>
      </c>
      <c r="I5943" s="92" t="str">
        <f t="shared" si="931"/>
        <v/>
      </c>
      <c r="J5943" s="92" t="str">
        <f t="shared" si="932"/>
        <v/>
      </c>
      <c r="K5943" s="92" t="str">
        <f t="shared" si="933"/>
        <v/>
      </c>
      <c r="L5943" s="92" t="str">
        <f t="shared" si="934"/>
        <v/>
      </c>
      <c r="M5943" s="95" t="str">
        <f>IF(A5943&lt;&gt;"",IF(MID(C5943,1,1)="c",SigmaEpsConcrete(I5943,$AN$30:$AN$33,$AR$30:$AR$33,$AS$26,$AS$27,$AS$28,$AQ$20,$AU$19),""),"")</f>
        <v/>
      </c>
      <c r="N5943" s="95" t="str">
        <f>IF(A5943&lt;&gt;"",IF(MID(C5943,1,1)="r",SigmaEpsReinf(J5943,$AS$42:$AS$43,$AS$41,$AS$39,$AS$40,$AQ$38),""),"")</f>
        <v/>
      </c>
      <c r="Q5943" s="92" t="str">
        <f t="shared" si="936"/>
        <v/>
      </c>
      <c r="R5943" s="92" t="str">
        <f t="shared" si="937"/>
        <v/>
      </c>
      <c r="U5943" s="5"/>
      <c r="V5943" s="5"/>
      <c r="W5943" s="94" t="str">
        <f t="shared" si="935"/>
        <v/>
      </c>
      <c r="X5943" s="94" t="str">
        <f t="shared" si="938"/>
        <v/>
      </c>
      <c r="Y5943" s="5"/>
      <c r="BK5943" s="8"/>
      <c r="BL5943" s="5"/>
      <c r="BM5943" s="5"/>
      <c r="BN5943" s="5"/>
      <c r="BO5943" s="5"/>
      <c r="BP5943" s="1"/>
      <c r="BQ5943" s="1"/>
      <c r="BR5943" s="1"/>
      <c r="BS5943" s="1"/>
      <c r="BT5943" s="1"/>
      <c r="BU5943" s="4"/>
      <c r="BV5943" s="1"/>
      <c r="BW5943" s="3"/>
      <c r="BX5943" s="4"/>
      <c r="BY5943" s="5"/>
      <c r="BZ5943" s="5"/>
      <c r="CA5943" s="5"/>
      <c r="CB5943" s="5"/>
      <c r="CC5943" s="5"/>
      <c r="CD5943" s="43"/>
    </row>
    <row r="5944" spans="1:82" x14ac:dyDescent="0.25">
      <c r="A5944" s="8"/>
      <c r="B5944" s="5"/>
      <c r="C5944" s="5"/>
      <c r="D5944" s="5"/>
      <c r="E5944" s="5"/>
      <c r="F5944" s="94" t="str">
        <f t="shared" si="929"/>
        <v/>
      </c>
      <c r="G5944" s="94" t="str">
        <f t="shared" si="930"/>
        <v/>
      </c>
      <c r="H5944" s="127" t="str">
        <f>IF(A5944&lt;&gt;"",IF(MID(C5944,1,1)="c",$AS$26,IF(MID(C5944,1,1)="r",$AS$41,IF(MID(C5944,1,1)="p",#REF!,#REF!))),"")</f>
        <v/>
      </c>
      <c r="I5944" s="92" t="str">
        <f t="shared" si="931"/>
        <v/>
      </c>
      <c r="J5944" s="92" t="str">
        <f t="shared" si="932"/>
        <v/>
      </c>
      <c r="K5944" s="92" t="str">
        <f t="shared" si="933"/>
        <v/>
      </c>
      <c r="L5944" s="92" t="str">
        <f t="shared" si="934"/>
        <v/>
      </c>
      <c r="M5944" s="95" t="str">
        <f>IF(A5944&lt;&gt;"",IF(MID(C5944,1,1)="c",SigmaEpsConcrete(I5944,$AN$30:$AN$33,$AR$30:$AR$33,$AS$26,$AS$27,$AS$28,$AQ$20,$AU$19),""),"")</f>
        <v/>
      </c>
      <c r="N5944" s="95" t="str">
        <f>IF(A5944&lt;&gt;"",IF(MID(C5944,1,1)="r",SigmaEpsReinf(J5944,$AS$42:$AS$43,$AS$41,$AS$39,$AS$40,$AQ$38),""),"")</f>
        <v/>
      </c>
      <c r="Q5944" s="92" t="str">
        <f t="shared" si="936"/>
        <v/>
      </c>
      <c r="R5944" s="92" t="str">
        <f t="shared" si="937"/>
        <v/>
      </c>
      <c r="U5944" s="5"/>
      <c r="V5944" s="5"/>
      <c r="W5944" s="94" t="str">
        <f t="shared" si="935"/>
        <v/>
      </c>
      <c r="X5944" s="94" t="str">
        <f t="shared" si="938"/>
        <v/>
      </c>
      <c r="Y5944" s="5"/>
      <c r="BK5944" s="8"/>
      <c r="BL5944" s="5"/>
      <c r="BM5944" s="5"/>
      <c r="BN5944" s="5"/>
      <c r="BO5944" s="5"/>
      <c r="BP5944" s="1"/>
      <c r="BQ5944" s="1"/>
      <c r="BR5944" s="1"/>
      <c r="BS5944" s="1"/>
      <c r="BT5944" s="1"/>
      <c r="BU5944" s="4"/>
      <c r="BV5944" s="1"/>
      <c r="BW5944" s="3"/>
      <c r="BX5944" s="4"/>
      <c r="BY5944" s="5"/>
      <c r="BZ5944" s="5"/>
      <c r="CA5944" s="5"/>
      <c r="CB5944" s="5"/>
      <c r="CC5944" s="5"/>
      <c r="CD5944" s="43"/>
    </row>
    <row r="5945" spans="1:82" x14ac:dyDescent="0.25">
      <c r="A5945" s="8"/>
      <c r="B5945" s="5"/>
      <c r="C5945" s="5"/>
      <c r="D5945" s="5"/>
      <c r="E5945" s="5"/>
      <c r="F5945" s="94" t="str">
        <f t="shared" si="929"/>
        <v/>
      </c>
      <c r="G5945" s="94" t="str">
        <f t="shared" si="930"/>
        <v/>
      </c>
      <c r="H5945" s="127" t="str">
        <f>IF(A5945&lt;&gt;"",IF(MID(C5945,1,1)="c",$AS$26,IF(MID(C5945,1,1)="r",$AS$41,IF(MID(C5945,1,1)="p",#REF!,#REF!))),"")</f>
        <v/>
      </c>
      <c r="I5945" s="92" t="str">
        <f t="shared" si="931"/>
        <v/>
      </c>
      <c r="J5945" s="92" t="str">
        <f t="shared" si="932"/>
        <v/>
      </c>
      <c r="K5945" s="92" t="str">
        <f t="shared" si="933"/>
        <v/>
      </c>
      <c r="L5945" s="92" t="str">
        <f t="shared" si="934"/>
        <v/>
      </c>
      <c r="M5945" s="95" t="str">
        <f>IF(A5945&lt;&gt;"",IF(MID(C5945,1,1)="c",SigmaEpsConcrete(I5945,$AN$30:$AN$33,$AR$30:$AR$33,$AS$26,$AS$27,$AS$28,$AQ$20,$AU$19),""),"")</f>
        <v/>
      </c>
      <c r="N5945" s="95" t="str">
        <f>IF(A5945&lt;&gt;"",IF(MID(C5945,1,1)="r",SigmaEpsReinf(J5945,$AS$42:$AS$43,$AS$41,$AS$39,$AS$40,$AQ$38),""),"")</f>
        <v/>
      </c>
      <c r="Q5945" s="92" t="str">
        <f t="shared" si="936"/>
        <v/>
      </c>
      <c r="R5945" s="92" t="str">
        <f t="shared" si="937"/>
        <v/>
      </c>
      <c r="U5945" s="5"/>
      <c r="V5945" s="5"/>
      <c r="W5945" s="94" t="str">
        <f t="shared" si="935"/>
        <v/>
      </c>
      <c r="X5945" s="94" t="str">
        <f t="shared" si="938"/>
        <v/>
      </c>
      <c r="Y5945" s="5"/>
      <c r="BK5945" s="8"/>
      <c r="BL5945" s="5"/>
      <c r="BM5945" s="5"/>
      <c r="BN5945" s="5"/>
      <c r="BO5945" s="5"/>
      <c r="BP5945" s="1"/>
      <c r="BQ5945" s="1"/>
      <c r="BR5945" s="1"/>
      <c r="BS5945" s="1"/>
      <c r="BT5945" s="1"/>
      <c r="BU5945" s="4"/>
      <c r="BV5945" s="1"/>
      <c r="BW5945" s="3"/>
      <c r="BX5945" s="4"/>
      <c r="BY5945" s="5"/>
      <c r="BZ5945" s="5"/>
      <c r="CA5945" s="5"/>
      <c r="CB5945" s="5"/>
      <c r="CC5945" s="5"/>
      <c r="CD5945" s="43"/>
    </row>
    <row r="5946" spans="1:82" x14ac:dyDescent="0.25">
      <c r="A5946" s="8"/>
      <c r="B5946" s="5"/>
      <c r="C5946" s="5"/>
      <c r="D5946" s="5"/>
      <c r="E5946" s="5"/>
      <c r="F5946" s="94" t="str">
        <f t="shared" si="929"/>
        <v/>
      </c>
      <c r="G5946" s="94" t="str">
        <f t="shared" si="930"/>
        <v/>
      </c>
      <c r="H5946" s="127" t="str">
        <f>IF(A5946&lt;&gt;"",IF(MID(C5946,1,1)="c",$AS$26,IF(MID(C5946,1,1)="r",$AS$41,IF(MID(C5946,1,1)="p",#REF!,#REF!))),"")</f>
        <v/>
      </c>
      <c r="I5946" s="92" t="str">
        <f t="shared" si="931"/>
        <v/>
      </c>
      <c r="J5946" s="92" t="str">
        <f t="shared" si="932"/>
        <v/>
      </c>
      <c r="K5946" s="92" t="str">
        <f t="shared" si="933"/>
        <v/>
      </c>
      <c r="L5946" s="92" t="str">
        <f t="shared" si="934"/>
        <v/>
      </c>
      <c r="M5946" s="95" t="str">
        <f>IF(A5946&lt;&gt;"",IF(MID(C5946,1,1)="c",SigmaEpsConcrete(I5946,$AN$30:$AN$33,$AR$30:$AR$33,$AS$26,$AS$27,$AS$28,$AQ$20,$AU$19),""),"")</f>
        <v/>
      </c>
      <c r="N5946" s="95" t="str">
        <f>IF(A5946&lt;&gt;"",IF(MID(C5946,1,1)="r",SigmaEpsReinf(J5946,$AS$42:$AS$43,$AS$41,$AS$39,$AS$40,$AQ$38),""),"")</f>
        <v/>
      </c>
      <c r="Q5946" s="92" t="str">
        <f t="shared" si="936"/>
        <v/>
      </c>
      <c r="R5946" s="92" t="str">
        <f t="shared" si="937"/>
        <v/>
      </c>
      <c r="U5946" s="5"/>
      <c r="V5946" s="5"/>
      <c r="W5946" s="94" t="str">
        <f t="shared" si="935"/>
        <v/>
      </c>
      <c r="X5946" s="94" t="str">
        <f t="shared" si="938"/>
        <v/>
      </c>
      <c r="Y5946" s="5"/>
      <c r="BK5946" s="8"/>
      <c r="BL5946" s="5"/>
      <c r="BM5946" s="5"/>
      <c r="BN5946" s="5"/>
      <c r="BO5946" s="5"/>
      <c r="BP5946" s="1"/>
      <c r="BQ5946" s="1"/>
      <c r="BR5946" s="1"/>
      <c r="BS5946" s="1"/>
      <c r="BT5946" s="1"/>
      <c r="BU5946" s="4"/>
      <c r="BV5946" s="1"/>
      <c r="BW5946" s="3"/>
      <c r="BX5946" s="4"/>
      <c r="BY5946" s="5"/>
      <c r="BZ5946" s="5"/>
      <c r="CA5946" s="5"/>
      <c r="CB5946" s="5"/>
      <c r="CC5946" s="5"/>
      <c r="CD5946" s="43"/>
    </row>
    <row r="5947" spans="1:82" x14ac:dyDescent="0.25">
      <c r="A5947" s="8"/>
      <c r="B5947" s="5"/>
      <c r="C5947" s="5"/>
      <c r="D5947" s="5"/>
      <c r="E5947" s="5"/>
      <c r="F5947" s="94" t="str">
        <f t="shared" si="929"/>
        <v/>
      </c>
      <c r="G5947" s="94" t="str">
        <f t="shared" si="930"/>
        <v/>
      </c>
      <c r="H5947" s="127" t="str">
        <f>IF(A5947&lt;&gt;"",IF(MID(C5947,1,1)="c",$AS$26,IF(MID(C5947,1,1)="r",$AS$41,IF(MID(C5947,1,1)="p",#REF!,#REF!))),"")</f>
        <v/>
      </c>
      <c r="I5947" s="92" t="str">
        <f t="shared" si="931"/>
        <v/>
      </c>
      <c r="J5947" s="92" t="str">
        <f t="shared" si="932"/>
        <v/>
      </c>
      <c r="K5947" s="92" t="str">
        <f t="shared" si="933"/>
        <v/>
      </c>
      <c r="L5947" s="92" t="str">
        <f t="shared" si="934"/>
        <v/>
      </c>
      <c r="M5947" s="95" t="str">
        <f>IF(A5947&lt;&gt;"",IF(MID(C5947,1,1)="c",SigmaEpsConcrete(I5947,$AN$30:$AN$33,$AR$30:$AR$33,$AS$26,$AS$27,$AS$28,$AQ$20,$AU$19),""),"")</f>
        <v/>
      </c>
      <c r="N5947" s="95" t="str">
        <f>IF(A5947&lt;&gt;"",IF(MID(C5947,1,1)="r",SigmaEpsReinf(J5947,$AS$42:$AS$43,$AS$41,$AS$39,$AS$40,$AQ$38),""),"")</f>
        <v/>
      </c>
      <c r="Q5947" s="92" t="str">
        <f t="shared" si="936"/>
        <v/>
      </c>
      <c r="R5947" s="92" t="str">
        <f t="shared" si="937"/>
        <v/>
      </c>
      <c r="U5947" s="5"/>
      <c r="V5947" s="5"/>
      <c r="W5947" s="94" t="str">
        <f t="shared" si="935"/>
        <v/>
      </c>
      <c r="X5947" s="94" t="str">
        <f t="shared" si="938"/>
        <v/>
      </c>
      <c r="Y5947" s="5"/>
      <c r="BK5947" s="8"/>
      <c r="BL5947" s="5"/>
      <c r="BM5947" s="5"/>
      <c r="BN5947" s="5"/>
      <c r="BO5947" s="5"/>
      <c r="BP5947" s="1"/>
      <c r="BQ5947" s="1"/>
      <c r="BR5947" s="1"/>
      <c r="BS5947" s="1"/>
      <c r="BT5947" s="1"/>
      <c r="BU5947" s="4"/>
      <c r="BV5947" s="1"/>
      <c r="BW5947" s="3"/>
      <c r="BX5947" s="4"/>
      <c r="BY5947" s="5"/>
      <c r="BZ5947" s="5"/>
      <c r="CA5947" s="5"/>
      <c r="CB5947" s="5"/>
      <c r="CC5947" s="5"/>
      <c r="CD5947" s="43"/>
    </row>
    <row r="5948" spans="1:82" x14ac:dyDescent="0.25">
      <c r="A5948" s="8"/>
      <c r="B5948" s="5"/>
      <c r="C5948" s="5"/>
      <c r="D5948" s="5"/>
      <c r="E5948" s="5"/>
      <c r="F5948" s="94" t="str">
        <f t="shared" si="929"/>
        <v/>
      </c>
      <c r="G5948" s="94" t="str">
        <f t="shared" si="930"/>
        <v/>
      </c>
      <c r="H5948" s="127" t="str">
        <f>IF(A5948&lt;&gt;"",IF(MID(C5948,1,1)="c",$AS$26,IF(MID(C5948,1,1)="r",$AS$41,IF(MID(C5948,1,1)="p",#REF!,#REF!))),"")</f>
        <v/>
      </c>
      <c r="I5948" s="92" t="str">
        <f t="shared" si="931"/>
        <v/>
      </c>
      <c r="J5948" s="92" t="str">
        <f t="shared" si="932"/>
        <v/>
      </c>
      <c r="K5948" s="92" t="str">
        <f t="shared" si="933"/>
        <v/>
      </c>
      <c r="L5948" s="92" t="str">
        <f t="shared" si="934"/>
        <v/>
      </c>
      <c r="M5948" s="95" t="str">
        <f>IF(A5948&lt;&gt;"",IF(MID(C5948,1,1)="c",SigmaEpsConcrete(I5948,$AN$30:$AN$33,$AR$30:$AR$33,$AS$26,$AS$27,$AS$28,$AQ$20,$AU$19),""),"")</f>
        <v/>
      </c>
      <c r="N5948" s="95" t="str">
        <f>IF(A5948&lt;&gt;"",IF(MID(C5948,1,1)="r",SigmaEpsReinf(J5948,$AS$42:$AS$43,$AS$41,$AS$39,$AS$40,$AQ$38),""),"")</f>
        <v/>
      </c>
      <c r="Q5948" s="92" t="str">
        <f t="shared" si="936"/>
        <v/>
      </c>
      <c r="R5948" s="92" t="str">
        <f t="shared" si="937"/>
        <v/>
      </c>
      <c r="U5948" s="5"/>
      <c r="V5948" s="5"/>
      <c r="W5948" s="94" t="str">
        <f t="shared" si="935"/>
        <v/>
      </c>
      <c r="X5948" s="94" t="str">
        <f t="shared" si="938"/>
        <v/>
      </c>
      <c r="Y5948" s="5"/>
      <c r="BK5948" s="8"/>
      <c r="BL5948" s="5"/>
      <c r="BM5948" s="5"/>
      <c r="BN5948" s="5"/>
      <c r="BO5948" s="5"/>
      <c r="BP5948" s="1"/>
      <c r="BQ5948" s="1"/>
      <c r="BR5948" s="1"/>
      <c r="BS5948" s="1"/>
      <c r="BT5948" s="1"/>
      <c r="BU5948" s="4"/>
      <c r="BV5948" s="1"/>
      <c r="BW5948" s="3"/>
      <c r="BX5948" s="4"/>
      <c r="BY5948" s="5"/>
      <c r="BZ5948" s="5"/>
      <c r="CA5948" s="5"/>
      <c r="CB5948" s="5"/>
      <c r="CC5948" s="5"/>
      <c r="CD5948" s="43"/>
    </row>
    <row r="5949" spans="1:82" x14ac:dyDescent="0.25">
      <c r="A5949" s="8"/>
      <c r="B5949" s="5"/>
      <c r="C5949" s="5"/>
      <c r="D5949" s="5"/>
      <c r="E5949" s="5"/>
      <c r="F5949" s="94" t="str">
        <f t="shared" si="929"/>
        <v/>
      </c>
      <c r="G5949" s="94" t="str">
        <f t="shared" si="930"/>
        <v/>
      </c>
      <c r="H5949" s="127" t="str">
        <f>IF(A5949&lt;&gt;"",IF(MID(C5949,1,1)="c",$AS$26,IF(MID(C5949,1,1)="r",$AS$41,IF(MID(C5949,1,1)="p",#REF!,#REF!))),"")</f>
        <v/>
      </c>
      <c r="I5949" s="92" t="str">
        <f t="shared" si="931"/>
        <v/>
      </c>
      <c r="J5949" s="92" t="str">
        <f t="shared" si="932"/>
        <v/>
      </c>
      <c r="K5949" s="92" t="str">
        <f t="shared" si="933"/>
        <v/>
      </c>
      <c r="L5949" s="92" t="str">
        <f t="shared" si="934"/>
        <v/>
      </c>
      <c r="M5949" s="95" t="str">
        <f>IF(A5949&lt;&gt;"",IF(MID(C5949,1,1)="c",SigmaEpsConcrete(I5949,$AN$30:$AN$33,$AR$30:$AR$33,$AS$26,$AS$27,$AS$28,$AQ$20,$AU$19),""),"")</f>
        <v/>
      </c>
      <c r="N5949" s="95" t="str">
        <f>IF(A5949&lt;&gt;"",IF(MID(C5949,1,1)="r",SigmaEpsReinf(J5949,$AS$42:$AS$43,$AS$41,$AS$39,$AS$40,$AQ$38),""),"")</f>
        <v/>
      </c>
      <c r="Q5949" s="92" t="str">
        <f t="shared" si="936"/>
        <v/>
      </c>
      <c r="R5949" s="92" t="str">
        <f t="shared" si="937"/>
        <v/>
      </c>
      <c r="U5949" s="5"/>
      <c r="V5949" s="5"/>
      <c r="W5949" s="94" t="str">
        <f t="shared" si="935"/>
        <v/>
      </c>
      <c r="X5949" s="94" t="str">
        <f t="shared" si="938"/>
        <v/>
      </c>
      <c r="Y5949" s="5"/>
      <c r="BK5949" s="8"/>
      <c r="BL5949" s="5"/>
      <c r="BM5949" s="5"/>
      <c r="BN5949" s="5"/>
      <c r="BO5949" s="5"/>
      <c r="BP5949" s="1"/>
      <c r="BQ5949" s="1"/>
      <c r="BR5949" s="1"/>
      <c r="BS5949" s="1"/>
      <c r="BT5949" s="1"/>
      <c r="BU5949" s="4"/>
      <c r="BV5949" s="1"/>
      <c r="BW5949" s="3"/>
      <c r="BX5949" s="4"/>
      <c r="BY5949" s="5"/>
      <c r="BZ5949" s="5"/>
      <c r="CA5949" s="5"/>
      <c r="CB5949" s="5"/>
      <c r="CC5949" s="5"/>
      <c r="CD5949" s="43"/>
    </row>
    <row r="5950" spans="1:82" x14ac:dyDescent="0.25">
      <c r="A5950" s="8"/>
      <c r="B5950" s="5"/>
      <c r="C5950" s="5"/>
      <c r="D5950" s="5"/>
      <c r="E5950" s="5"/>
      <c r="F5950" s="94" t="str">
        <f t="shared" si="929"/>
        <v/>
      </c>
      <c r="G5950" s="94" t="str">
        <f t="shared" si="930"/>
        <v/>
      </c>
      <c r="H5950" s="127" t="str">
        <f>IF(A5950&lt;&gt;"",IF(MID(C5950,1,1)="c",$AS$26,IF(MID(C5950,1,1)="r",$AS$41,IF(MID(C5950,1,1)="p",#REF!,#REF!))),"")</f>
        <v/>
      </c>
      <c r="I5950" s="92" t="str">
        <f t="shared" si="931"/>
        <v/>
      </c>
      <c r="J5950" s="92" t="str">
        <f t="shared" si="932"/>
        <v/>
      </c>
      <c r="K5950" s="92" t="str">
        <f t="shared" si="933"/>
        <v/>
      </c>
      <c r="L5950" s="92" t="str">
        <f t="shared" si="934"/>
        <v/>
      </c>
      <c r="M5950" s="95" t="str">
        <f>IF(A5950&lt;&gt;"",IF(MID(C5950,1,1)="c",SigmaEpsConcrete(I5950,$AN$30:$AN$33,$AR$30:$AR$33,$AS$26,$AS$27,$AS$28,$AQ$20,$AU$19),""),"")</f>
        <v/>
      </c>
      <c r="N5950" s="95" t="str">
        <f>IF(A5950&lt;&gt;"",IF(MID(C5950,1,1)="r",SigmaEpsReinf(J5950,$AS$42:$AS$43,$AS$41,$AS$39,$AS$40,$AQ$38),""),"")</f>
        <v/>
      </c>
      <c r="Q5950" s="92" t="str">
        <f t="shared" si="936"/>
        <v/>
      </c>
      <c r="R5950" s="92" t="str">
        <f t="shared" si="937"/>
        <v/>
      </c>
      <c r="U5950" s="5"/>
      <c r="V5950" s="5"/>
      <c r="W5950" s="94" t="str">
        <f t="shared" si="935"/>
        <v/>
      </c>
      <c r="X5950" s="94" t="str">
        <f t="shared" si="938"/>
        <v/>
      </c>
      <c r="Y5950" s="5"/>
      <c r="BK5950" s="8"/>
      <c r="BL5950" s="5"/>
      <c r="BM5950" s="5"/>
      <c r="BN5950" s="5"/>
      <c r="BO5950" s="5"/>
      <c r="BP5950" s="1"/>
      <c r="BQ5950" s="1"/>
      <c r="BR5950" s="1"/>
      <c r="BS5950" s="1"/>
      <c r="BT5950" s="1"/>
      <c r="BU5950" s="4"/>
      <c r="BV5950" s="1"/>
      <c r="BW5950" s="3"/>
      <c r="BX5950" s="4"/>
      <c r="BY5950" s="5"/>
      <c r="BZ5950" s="5"/>
      <c r="CA5950" s="5"/>
      <c r="CB5950" s="5"/>
      <c r="CC5950" s="5"/>
      <c r="CD5950" s="43"/>
    </row>
    <row r="5951" spans="1:82" x14ac:dyDescent="0.25">
      <c r="A5951" s="8"/>
      <c r="B5951" s="5"/>
      <c r="C5951" s="5"/>
      <c r="D5951" s="5"/>
      <c r="E5951" s="5"/>
      <c r="F5951" s="94" t="str">
        <f t="shared" si="929"/>
        <v/>
      </c>
      <c r="G5951" s="94" t="str">
        <f t="shared" si="930"/>
        <v/>
      </c>
      <c r="H5951" s="127" t="str">
        <f>IF(A5951&lt;&gt;"",IF(MID(C5951,1,1)="c",$AS$26,IF(MID(C5951,1,1)="r",$AS$41,IF(MID(C5951,1,1)="p",#REF!,#REF!))),"")</f>
        <v/>
      </c>
      <c r="I5951" s="92" t="str">
        <f t="shared" si="931"/>
        <v/>
      </c>
      <c r="J5951" s="92" t="str">
        <f t="shared" si="932"/>
        <v/>
      </c>
      <c r="K5951" s="92" t="str">
        <f t="shared" si="933"/>
        <v/>
      </c>
      <c r="L5951" s="92" t="str">
        <f t="shared" si="934"/>
        <v/>
      </c>
      <c r="M5951" s="95" t="str">
        <f>IF(A5951&lt;&gt;"",IF(MID(C5951,1,1)="c",SigmaEpsConcrete(I5951,$AN$30:$AN$33,$AR$30:$AR$33,$AS$26,$AS$27,$AS$28,$AQ$20,$AU$19),""),"")</f>
        <v/>
      </c>
      <c r="N5951" s="95" t="str">
        <f>IF(A5951&lt;&gt;"",IF(MID(C5951,1,1)="r",SigmaEpsReinf(J5951,$AS$42:$AS$43,$AS$41,$AS$39,$AS$40,$AQ$38),""),"")</f>
        <v/>
      </c>
      <c r="Q5951" s="92" t="str">
        <f t="shared" si="936"/>
        <v/>
      </c>
      <c r="R5951" s="92" t="str">
        <f t="shared" si="937"/>
        <v/>
      </c>
      <c r="U5951" s="5"/>
      <c r="V5951" s="5"/>
      <c r="W5951" s="94" t="str">
        <f t="shared" si="935"/>
        <v/>
      </c>
      <c r="X5951" s="94" t="str">
        <f t="shared" si="938"/>
        <v/>
      </c>
      <c r="Y5951" s="5"/>
      <c r="BK5951" s="8"/>
      <c r="BL5951" s="5"/>
      <c r="BM5951" s="5"/>
      <c r="BN5951" s="5"/>
      <c r="BO5951" s="5"/>
      <c r="BP5951" s="1"/>
      <c r="BQ5951" s="1"/>
      <c r="BR5951" s="1"/>
      <c r="BS5951" s="1"/>
      <c r="BT5951" s="1"/>
      <c r="BU5951" s="4"/>
      <c r="BV5951" s="1"/>
      <c r="BW5951" s="3"/>
      <c r="BX5951" s="4"/>
      <c r="BY5951" s="5"/>
      <c r="BZ5951" s="5"/>
      <c r="CA5951" s="5"/>
      <c r="CB5951" s="5"/>
      <c r="CC5951" s="5"/>
      <c r="CD5951" s="43"/>
    </row>
    <row r="5952" spans="1:82" x14ac:dyDescent="0.25">
      <c r="A5952" s="8"/>
      <c r="B5952" s="5"/>
      <c r="C5952" s="5"/>
      <c r="D5952" s="5"/>
      <c r="E5952" s="5"/>
      <c r="F5952" s="94" t="str">
        <f t="shared" si="929"/>
        <v/>
      </c>
      <c r="G5952" s="94" t="str">
        <f t="shared" si="930"/>
        <v/>
      </c>
      <c r="H5952" s="127" t="str">
        <f>IF(A5952&lt;&gt;"",IF(MID(C5952,1,1)="c",$AS$26,IF(MID(C5952,1,1)="r",$AS$41,IF(MID(C5952,1,1)="p",#REF!,#REF!))),"")</f>
        <v/>
      </c>
      <c r="I5952" s="92" t="str">
        <f t="shared" si="931"/>
        <v/>
      </c>
      <c r="J5952" s="92" t="str">
        <f t="shared" si="932"/>
        <v/>
      </c>
      <c r="K5952" s="92" t="str">
        <f t="shared" si="933"/>
        <v/>
      </c>
      <c r="L5952" s="92" t="str">
        <f t="shared" si="934"/>
        <v/>
      </c>
      <c r="M5952" s="95" t="str">
        <f>IF(A5952&lt;&gt;"",IF(MID(C5952,1,1)="c",SigmaEpsConcrete(I5952,$AN$30:$AN$33,$AR$30:$AR$33,$AS$26,$AS$27,$AS$28,$AQ$20,$AU$19),""),"")</f>
        <v/>
      </c>
      <c r="N5952" s="95" t="str">
        <f>IF(A5952&lt;&gt;"",IF(MID(C5952,1,1)="r",SigmaEpsReinf(J5952,$AS$42:$AS$43,$AS$41,$AS$39,$AS$40,$AQ$38),""),"")</f>
        <v/>
      </c>
      <c r="Q5952" s="92" t="str">
        <f t="shared" si="936"/>
        <v/>
      </c>
      <c r="R5952" s="92" t="str">
        <f t="shared" si="937"/>
        <v/>
      </c>
      <c r="U5952" s="5"/>
      <c r="V5952" s="5"/>
      <c r="W5952" s="94" t="str">
        <f t="shared" si="935"/>
        <v/>
      </c>
      <c r="X5952" s="94" t="str">
        <f t="shared" si="938"/>
        <v/>
      </c>
      <c r="Y5952" s="5"/>
      <c r="BK5952" s="8"/>
      <c r="BL5952" s="5"/>
      <c r="BM5952" s="5"/>
      <c r="BN5952" s="5"/>
      <c r="BO5952" s="5"/>
      <c r="BP5952" s="1"/>
      <c r="BQ5952" s="1"/>
      <c r="BR5952" s="1"/>
      <c r="BS5952" s="1"/>
      <c r="BT5952" s="1"/>
      <c r="BU5952" s="4"/>
      <c r="BV5952" s="1"/>
      <c r="BW5952" s="3"/>
      <c r="BX5952" s="4"/>
      <c r="BY5952" s="5"/>
      <c r="BZ5952" s="5"/>
      <c r="CA5952" s="5"/>
      <c r="CB5952" s="5"/>
      <c r="CC5952" s="5"/>
      <c r="CD5952" s="43"/>
    </row>
    <row r="5953" spans="1:82" x14ac:dyDescent="0.25">
      <c r="A5953" s="8"/>
      <c r="B5953" s="5"/>
      <c r="C5953" s="5"/>
      <c r="D5953" s="5"/>
      <c r="E5953" s="5"/>
      <c r="F5953" s="94" t="str">
        <f t="shared" si="929"/>
        <v/>
      </c>
      <c r="G5953" s="94" t="str">
        <f t="shared" si="930"/>
        <v/>
      </c>
      <c r="H5953" s="127" t="str">
        <f>IF(A5953&lt;&gt;"",IF(MID(C5953,1,1)="c",$AS$26,IF(MID(C5953,1,1)="r",$AS$41,IF(MID(C5953,1,1)="p",#REF!,#REF!))),"")</f>
        <v/>
      </c>
      <c r="I5953" s="92" t="str">
        <f t="shared" si="931"/>
        <v/>
      </c>
      <c r="J5953" s="92" t="str">
        <f t="shared" si="932"/>
        <v/>
      </c>
      <c r="K5953" s="92" t="str">
        <f t="shared" si="933"/>
        <v/>
      </c>
      <c r="L5953" s="92" t="str">
        <f t="shared" si="934"/>
        <v/>
      </c>
      <c r="M5953" s="95" t="str">
        <f>IF(A5953&lt;&gt;"",IF(MID(C5953,1,1)="c",SigmaEpsConcrete(I5953,$AN$30:$AN$33,$AR$30:$AR$33,$AS$26,$AS$27,$AS$28,$AQ$20,$AU$19),""),"")</f>
        <v/>
      </c>
      <c r="N5953" s="95" t="str">
        <f>IF(A5953&lt;&gt;"",IF(MID(C5953,1,1)="r",SigmaEpsReinf(J5953,$AS$42:$AS$43,$AS$41,$AS$39,$AS$40,$AQ$38),""),"")</f>
        <v/>
      </c>
      <c r="Q5953" s="92" t="str">
        <f t="shared" si="936"/>
        <v/>
      </c>
      <c r="R5953" s="92" t="str">
        <f t="shared" si="937"/>
        <v/>
      </c>
      <c r="U5953" s="5"/>
      <c r="V5953" s="5"/>
      <c r="W5953" s="94" t="str">
        <f t="shared" si="935"/>
        <v/>
      </c>
      <c r="X5953" s="94" t="str">
        <f t="shared" si="938"/>
        <v/>
      </c>
      <c r="Y5953" s="5"/>
      <c r="BK5953" s="8"/>
      <c r="BL5953" s="5"/>
      <c r="BM5953" s="5"/>
      <c r="BN5953" s="5"/>
      <c r="BO5953" s="5"/>
      <c r="BP5953" s="1"/>
      <c r="BQ5953" s="1"/>
      <c r="BR5953" s="1"/>
      <c r="BS5953" s="1"/>
      <c r="BT5953" s="1"/>
      <c r="BU5953" s="4"/>
      <c r="BV5953" s="1"/>
      <c r="BW5953" s="3"/>
      <c r="BX5953" s="4"/>
      <c r="BY5953" s="5"/>
      <c r="BZ5953" s="5"/>
      <c r="CA5953" s="5"/>
      <c r="CB5953" s="5"/>
      <c r="CC5953" s="5"/>
      <c r="CD5953" s="43"/>
    </row>
    <row r="5954" spans="1:82" x14ac:dyDescent="0.25">
      <c r="A5954" s="8"/>
      <c r="B5954" s="5"/>
      <c r="C5954" s="5"/>
      <c r="D5954" s="5"/>
      <c r="E5954" s="5"/>
      <c r="F5954" s="94" t="str">
        <f t="shared" si="929"/>
        <v/>
      </c>
      <c r="G5954" s="94" t="str">
        <f t="shared" si="930"/>
        <v/>
      </c>
      <c r="H5954" s="127" t="str">
        <f>IF(A5954&lt;&gt;"",IF(MID(C5954,1,1)="c",$AS$26,IF(MID(C5954,1,1)="r",$AS$41,IF(MID(C5954,1,1)="p",#REF!,#REF!))),"")</f>
        <v/>
      </c>
      <c r="I5954" s="92" t="str">
        <f t="shared" si="931"/>
        <v/>
      </c>
      <c r="J5954" s="92" t="str">
        <f t="shared" si="932"/>
        <v/>
      </c>
      <c r="K5954" s="92" t="str">
        <f t="shared" si="933"/>
        <v/>
      </c>
      <c r="L5954" s="92" t="str">
        <f t="shared" si="934"/>
        <v/>
      </c>
      <c r="M5954" s="95" t="str">
        <f>IF(A5954&lt;&gt;"",IF(MID(C5954,1,1)="c",SigmaEpsConcrete(I5954,$AN$30:$AN$33,$AR$30:$AR$33,$AS$26,$AS$27,$AS$28,$AQ$20,$AU$19),""),"")</f>
        <v/>
      </c>
      <c r="N5954" s="95" t="str">
        <f>IF(A5954&lt;&gt;"",IF(MID(C5954,1,1)="r",SigmaEpsReinf(J5954,$AS$42:$AS$43,$AS$41,$AS$39,$AS$40,$AQ$38),""),"")</f>
        <v/>
      </c>
      <c r="Q5954" s="92" t="str">
        <f t="shared" si="936"/>
        <v/>
      </c>
      <c r="R5954" s="92" t="str">
        <f t="shared" si="937"/>
        <v/>
      </c>
      <c r="U5954" s="5"/>
      <c r="V5954" s="5"/>
      <c r="W5954" s="94" t="str">
        <f t="shared" si="935"/>
        <v/>
      </c>
      <c r="X5954" s="94" t="str">
        <f t="shared" si="938"/>
        <v/>
      </c>
      <c r="Y5954" s="5"/>
      <c r="BK5954" s="8"/>
      <c r="BL5954" s="5"/>
      <c r="BM5954" s="5"/>
      <c r="BN5954" s="5"/>
      <c r="BO5954" s="5"/>
      <c r="BP5954" s="1"/>
      <c r="BQ5954" s="1"/>
      <c r="BR5954" s="1"/>
      <c r="BS5954" s="1"/>
      <c r="BT5954" s="1"/>
      <c r="BU5954" s="4"/>
      <c r="BV5954" s="1"/>
      <c r="BW5954" s="3"/>
      <c r="BX5954" s="4"/>
      <c r="BY5954" s="5"/>
      <c r="BZ5954" s="5"/>
      <c r="CA5954" s="5"/>
      <c r="CB5954" s="5"/>
      <c r="CC5954" s="5"/>
      <c r="CD5954" s="43"/>
    </row>
    <row r="5955" spans="1:82" x14ac:dyDescent="0.25">
      <c r="A5955" s="8"/>
      <c r="B5955" s="5"/>
      <c r="C5955" s="5"/>
      <c r="D5955" s="5"/>
      <c r="E5955" s="5"/>
      <c r="F5955" s="94" t="str">
        <f t="shared" si="929"/>
        <v/>
      </c>
      <c r="G5955" s="94" t="str">
        <f t="shared" si="930"/>
        <v/>
      </c>
      <c r="H5955" s="127" t="str">
        <f>IF(A5955&lt;&gt;"",IF(MID(C5955,1,1)="c",$AS$26,IF(MID(C5955,1,1)="r",$AS$41,IF(MID(C5955,1,1)="p",#REF!,#REF!))),"")</f>
        <v/>
      </c>
      <c r="I5955" s="92" t="str">
        <f t="shared" si="931"/>
        <v/>
      </c>
      <c r="J5955" s="92" t="str">
        <f t="shared" si="932"/>
        <v/>
      </c>
      <c r="K5955" s="92" t="str">
        <f t="shared" si="933"/>
        <v/>
      </c>
      <c r="L5955" s="92" t="str">
        <f t="shared" si="934"/>
        <v/>
      </c>
      <c r="M5955" s="95" t="str">
        <f>IF(A5955&lt;&gt;"",IF(MID(C5955,1,1)="c",SigmaEpsConcrete(I5955,$AN$30:$AN$33,$AR$30:$AR$33,$AS$26,$AS$27,$AS$28,$AQ$20,$AU$19),""),"")</f>
        <v/>
      </c>
      <c r="N5955" s="95" t="str">
        <f>IF(A5955&lt;&gt;"",IF(MID(C5955,1,1)="r",SigmaEpsReinf(J5955,$AS$42:$AS$43,$AS$41,$AS$39,$AS$40,$AQ$38),""),"")</f>
        <v/>
      </c>
      <c r="Q5955" s="92" t="str">
        <f t="shared" si="936"/>
        <v/>
      </c>
      <c r="R5955" s="92" t="str">
        <f t="shared" si="937"/>
        <v/>
      </c>
      <c r="U5955" s="5"/>
      <c r="V5955" s="5"/>
      <c r="W5955" s="94" t="str">
        <f t="shared" si="935"/>
        <v/>
      </c>
      <c r="X5955" s="94" t="str">
        <f t="shared" si="938"/>
        <v/>
      </c>
      <c r="Y5955" s="5"/>
      <c r="BK5955" s="8"/>
      <c r="BL5955" s="5"/>
      <c r="BM5955" s="5"/>
      <c r="BN5955" s="5"/>
      <c r="BO5955" s="5"/>
      <c r="BP5955" s="1"/>
      <c r="BQ5955" s="1"/>
      <c r="BR5955" s="1"/>
      <c r="BS5955" s="1"/>
      <c r="BT5955" s="1"/>
      <c r="BU5955" s="4"/>
      <c r="BV5955" s="1"/>
      <c r="BW5955" s="3"/>
      <c r="BX5955" s="4"/>
      <c r="BY5955" s="5"/>
      <c r="BZ5955" s="5"/>
      <c r="CA5955" s="5"/>
      <c r="CB5955" s="5"/>
      <c r="CC5955" s="5"/>
      <c r="CD5955" s="43"/>
    </row>
    <row r="5956" spans="1:82" x14ac:dyDescent="0.25">
      <c r="A5956" s="8"/>
      <c r="B5956" s="5"/>
      <c r="C5956" s="5"/>
      <c r="D5956" s="5"/>
      <c r="E5956" s="5"/>
      <c r="F5956" s="94" t="str">
        <f t="shared" si="929"/>
        <v/>
      </c>
      <c r="G5956" s="94" t="str">
        <f t="shared" si="930"/>
        <v/>
      </c>
      <c r="H5956" s="127" t="str">
        <f>IF(A5956&lt;&gt;"",IF(MID(C5956,1,1)="c",$AS$26,IF(MID(C5956,1,1)="r",$AS$41,IF(MID(C5956,1,1)="p",#REF!,#REF!))),"")</f>
        <v/>
      </c>
      <c r="I5956" s="92" t="str">
        <f t="shared" si="931"/>
        <v/>
      </c>
      <c r="J5956" s="92" t="str">
        <f t="shared" si="932"/>
        <v/>
      </c>
      <c r="K5956" s="92" t="str">
        <f t="shared" si="933"/>
        <v/>
      </c>
      <c r="L5956" s="92" t="str">
        <f t="shared" si="934"/>
        <v/>
      </c>
      <c r="M5956" s="95" t="str">
        <f>IF(A5956&lt;&gt;"",IF(MID(C5956,1,1)="c",SigmaEpsConcrete(I5956,$AN$30:$AN$33,$AR$30:$AR$33,$AS$26,$AS$27,$AS$28,$AQ$20,$AU$19),""),"")</f>
        <v/>
      </c>
      <c r="N5956" s="95" t="str">
        <f>IF(A5956&lt;&gt;"",IF(MID(C5956,1,1)="r",SigmaEpsReinf(J5956,$AS$42:$AS$43,$AS$41,$AS$39,$AS$40,$AQ$38),""),"")</f>
        <v/>
      </c>
      <c r="Q5956" s="92" t="str">
        <f t="shared" si="936"/>
        <v/>
      </c>
      <c r="R5956" s="92" t="str">
        <f t="shared" si="937"/>
        <v/>
      </c>
      <c r="U5956" s="5"/>
      <c r="V5956" s="5"/>
      <c r="W5956" s="94" t="str">
        <f t="shared" si="935"/>
        <v/>
      </c>
      <c r="X5956" s="94" t="str">
        <f t="shared" si="938"/>
        <v/>
      </c>
      <c r="Y5956" s="5"/>
      <c r="BK5956" s="8"/>
      <c r="BL5956" s="5"/>
      <c r="BM5956" s="5"/>
      <c r="BN5956" s="5"/>
      <c r="BO5956" s="5"/>
      <c r="BP5956" s="1"/>
      <c r="BQ5956" s="1"/>
      <c r="BR5956" s="1"/>
      <c r="BS5956" s="1"/>
      <c r="BT5956" s="1"/>
      <c r="BU5956" s="4"/>
      <c r="BV5956" s="1"/>
      <c r="BW5956" s="3"/>
      <c r="BX5956" s="4"/>
      <c r="BY5956" s="5"/>
      <c r="BZ5956" s="5"/>
      <c r="CA5956" s="5"/>
      <c r="CB5956" s="5"/>
      <c r="CC5956" s="5"/>
      <c r="CD5956" s="43"/>
    </row>
    <row r="5957" spans="1:82" x14ac:dyDescent="0.25">
      <c r="A5957" s="8"/>
      <c r="B5957" s="5"/>
      <c r="C5957" s="5"/>
      <c r="D5957" s="5"/>
      <c r="E5957" s="5"/>
      <c r="F5957" s="94" t="str">
        <f t="shared" si="929"/>
        <v/>
      </c>
      <c r="G5957" s="94" t="str">
        <f t="shared" si="930"/>
        <v/>
      </c>
      <c r="H5957" s="127" t="str">
        <f>IF(A5957&lt;&gt;"",IF(MID(C5957,1,1)="c",$AS$26,IF(MID(C5957,1,1)="r",$AS$41,IF(MID(C5957,1,1)="p",#REF!,#REF!))),"")</f>
        <v/>
      </c>
      <c r="I5957" s="92" t="str">
        <f t="shared" si="931"/>
        <v/>
      </c>
      <c r="J5957" s="92" t="str">
        <f t="shared" si="932"/>
        <v/>
      </c>
      <c r="K5957" s="92" t="str">
        <f t="shared" si="933"/>
        <v/>
      </c>
      <c r="L5957" s="92" t="str">
        <f t="shared" si="934"/>
        <v/>
      </c>
      <c r="M5957" s="95" t="str">
        <f>IF(A5957&lt;&gt;"",IF(MID(C5957,1,1)="c",SigmaEpsConcrete(I5957,$AN$30:$AN$33,$AR$30:$AR$33,$AS$26,$AS$27,$AS$28,$AQ$20,$AU$19),""),"")</f>
        <v/>
      </c>
      <c r="N5957" s="95" t="str">
        <f>IF(A5957&lt;&gt;"",IF(MID(C5957,1,1)="r",SigmaEpsReinf(J5957,$AS$42:$AS$43,$AS$41,$AS$39,$AS$40,$AQ$38),""),"")</f>
        <v/>
      </c>
      <c r="Q5957" s="92" t="str">
        <f t="shared" si="936"/>
        <v/>
      </c>
      <c r="R5957" s="92" t="str">
        <f t="shared" si="937"/>
        <v/>
      </c>
      <c r="U5957" s="5"/>
      <c r="V5957" s="5"/>
      <c r="W5957" s="94" t="str">
        <f t="shared" si="935"/>
        <v/>
      </c>
      <c r="X5957" s="94" t="str">
        <f t="shared" si="938"/>
        <v/>
      </c>
      <c r="Y5957" s="5"/>
      <c r="BK5957" s="8"/>
      <c r="BL5957" s="5"/>
      <c r="BM5957" s="5"/>
      <c r="BN5957" s="5"/>
      <c r="BO5957" s="5"/>
      <c r="BP5957" s="1"/>
      <c r="BQ5957" s="1"/>
      <c r="BR5957" s="1"/>
      <c r="BS5957" s="1"/>
      <c r="BT5957" s="1"/>
      <c r="BU5957" s="4"/>
      <c r="BV5957" s="1"/>
      <c r="BW5957" s="3"/>
      <c r="BX5957" s="4"/>
      <c r="BY5957" s="5"/>
      <c r="BZ5957" s="5"/>
      <c r="CA5957" s="5"/>
      <c r="CB5957" s="5"/>
      <c r="CC5957" s="5"/>
      <c r="CD5957" s="43"/>
    </row>
    <row r="5958" spans="1:82" x14ac:dyDescent="0.25">
      <c r="A5958" s="8"/>
      <c r="B5958" s="5"/>
      <c r="C5958" s="5"/>
      <c r="D5958" s="5"/>
      <c r="E5958" s="5"/>
      <c r="F5958" s="94" t="str">
        <f t="shared" si="929"/>
        <v/>
      </c>
      <c r="G5958" s="94" t="str">
        <f t="shared" si="930"/>
        <v/>
      </c>
      <c r="H5958" s="127" t="str">
        <f>IF(A5958&lt;&gt;"",IF(MID(C5958,1,1)="c",$AS$26,IF(MID(C5958,1,1)="r",$AS$41,IF(MID(C5958,1,1)="p",#REF!,#REF!))),"")</f>
        <v/>
      </c>
      <c r="I5958" s="92" t="str">
        <f t="shared" si="931"/>
        <v/>
      </c>
      <c r="J5958" s="92" t="str">
        <f t="shared" si="932"/>
        <v/>
      </c>
      <c r="K5958" s="92" t="str">
        <f t="shared" si="933"/>
        <v/>
      </c>
      <c r="L5958" s="92" t="str">
        <f t="shared" si="934"/>
        <v/>
      </c>
      <c r="M5958" s="95" t="str">
        <f>IF(A5958&lt;&gt;"",IF(MID(C5958,1,1)="c",SigmaEpsConcrete(I5958,$AN$30:$AN$33,$AR$30:$AR$33,$AS$26,$AS$27,$AS$28,$AQ$20,$AU$19),""),"")</f>
        <v/>
      </c>
      <c r="N5958" s="95" t="str">
        <f>IF(A5958&lt;&gt;"",IF(MID(C5958,1,1)="r",SigmaEpsReinf(J5958,$AS$42:$AS$43,$AS$41,$AS$39,$AS$40,$AQ$38),""),"")</f>
        <v/>
      </c>
      <c r="Q5958" s="92" t="str">
        <f t="shared" si="936"/>
        <v/>
      </c>
      <c r="R5958" s="92" t="str">
        <f t="shared" si="937"/>
        <v/>
      </c>
      <c r="U5958" s="5"/>
      <c r="V5958" s="5"/>
      <c r="W5958" s="94" t="str">
        <f t="shared" si="935"/>
        <v/>
      </c>
      <c r="X5958" s="94" t="str">
        <f t="shared" si="938"/>
        <v/>
      </c>
      <c r="Y5958" s="5"/>
      <c r="BK5958" s="8"/>
      <c r="BL5958" s="5"/>
      <c r="BM5958" s="5"/>
      <c r="BN5958" s="5"/>
      <c r="BO5958" s="5"/>
      <c r="BP5958" s="1"/>
      <c r="BQ5958" s="1"/>
      <c r="BR5958" s="1"/>
      <c r="BS5958" s="1"/>
      <c r="BT5958" s="1"/>
      <c r="BU5958" s="4"/>
      <c r="BV5958" s="1"/>
      <c r="BW5958" s="3"/>
      <c r="BX5958" s="4"/>
      <c r="BY5958" s="5"/>
      <c r="BZ5958" s="5"/>
      <c r="CA5958" s="5"/>
      <c r="CB5958" s="5"/>
      <c r="CC5958" s="5"/>
      <c r="CD5958" s="43"/>
    </row>
    <row r="5959" spans="1:82" x14ac:dyDescent="0.25">
      <c r="A5959" s="8"/>
      <c r="B5959" s="5"/>
      <c r="C5959" s="5"/>
      <c r="D5959" s="5"/>
      <c r="E5959" s="5"/>
      <c r="F5959" s="94" t="str">
        <f t="shared" si="929"/>
        <v/>
      </c>
      <c r="G5959" s="94" t="str">
        <f t="shared" si="930"/>
        <v/>
      </c>
      <c r="H5959" s="127" t="str">
        <f>IF(A5959&lt;&gt;"",IF(MID(C5959,1,1)="c",$AS$26,IF(MID(C5959,1,1)="r",$AS$41,IF(MID(C5959,1,1)="p",#REF!,#REF!))),"")</f>
        <v/>
      </c>
      <c r="I5959" s="92" t="str">
        <f t="shared" si="931"/>
        <v/>
      </c>
      <c r="J5959" s="92" t="str">
        <f t="shared" si="932"/>
        <v/>
      </c>
      <c r="K5959" s="92" t="str">
        <f t="shared" si="933"/>
        <v/>
      </c>
      <c r="L5959" s="92" t="str">
        <f t="shared" si="934"/>
        <v/>
      </c>
      <c r="M5959" s="95" t="str">
        <f>IF(A5959&lt;&gt;"",IF(MID(C5959,1,1)="c",SigmaEpsConcrete(I5959,$AN$30:$AN$33,$AR$30:$AR$33,$AS$26,$AS$27,$AS$28,$AQ$20,$AU$19),""),"")</f>
        <v/>
      </c>
      <c r="N5959" s="95" t="str">
        <f>IF(A5959&lt;&gt;"",IF(MID(C5959,1,1)="r",SigmaEpsReinf(J5959,$AS$42:$AS$43,$AS$41,$AS$39,$AS$40,$AQ$38),""),"")</f>
        <v/>
      </c>
      <c r="Q5959" s="92" t="str">
        <f t="shared" si="936"/>
        <v/>
      </c>
      <c r="R5959" s="92" t="str">
        <f t="shared" si="937"/>
        <v/>
      </c>
      <c r="U5959" s="5"/>
      <c r="V5959" s="5"/>
      <c r="W5959" s="94" t="str">
        <f t="shared" si="935"/>
        <v/>
      </c>
      <c r="X5959" s="94" t="str">
        <f t="shared" si="938"/>
        <v/>
      </c>
      <c r="Y5959" s="5"/>
      <c r="BK5959" s="8"/>
      <c r="BL5959" s="5"/>
      <c r="BM5959" s="5"/>
      <c r="BN5959" s="5"/>
      <c r="BO5959" s="5"/>
      <c r="BP5959" s="1"/>
      <c r="BQ5959" s="1"/>
      <c r="BR5959" s="1"/>
      <c r="BS5959" s="1"/>
      <c r="BT5959" s="1"/>
      <c r="BU5959" s="4"/>
      <c r="BV5959" s="1"/>
      <c r="BW5959" s="3"/>
      <c r="BX5959" s="4"/>
      <c r="BY5959" s="5"/>
      <c r="BZ5959" s="5"/>
      <c r="CA5959" s="5"/>
      <c r="CB5959" s="5"/>
      <c r="CC5959" s="5"/>
      <c r="CD5959" s="43"/>
    </row>
    <row r="5960" spans="1:82" x14ac:dyDescent="0.25">
      <c r="A5960" s="8"/>
      <c r="B5960" s="5"/>
      <c r="C5960" s="5"/>
      <c r="D5960" s="5"/>
      <c r="E5960" s="5"/>
      <c r="F5960" s="94" t="str">
        <f t="shared" si="929"/>
        <v/>
      </c>
      <c r="G5960" s="94" t="str">
        <f t="shared" si="930"/>
        <v/>
      </c>
      <c r="H5960" s="127" t="str">
        <f>IF(A5960&lt;&gt;"",IF(MID(C5960,1,1)="c",$AS$26,IF(MID(C5960,1,1)="r",$AS$41,IF(MID(C5960,1,1)="p",#REF!,#REF!))),"")</f>
        <v/>
      </c>
      <c r="I5960" s="92" t="str">
        <f t="shared" si="931"/>
        <v/>
      </c>
      <c r="J5960" s="92" t="str">
        <f t="shared" si="932"/>
        <v/>
      </c>
      <c r="K5960" s="92" t="str">
        <f t="shared" si="933"/>
        <v/>
      </c>
      <c r="L5960" s="92" t="str">
        <f t="shared" si="934"/>
        <v/>
      </c>
      <c r="M5960" s="95" t="str">
        <f>IF(A5960&lt;&gt;"",IF(MID(C5960,1,1)="c",SigmaEpsConcrete(I5960,$AN$30:$AN$33,$AR$30:$AR$33,$AS$26,$AS$27,$AS$28,$AQ$20,$AU$19),""),"")</f>
        <v/>
      </c>
      <c r="N5960" s="95" t="str">
        <f>IF(A5960&lt;&gt;"",IF(MID(C5960,1,1)="r",SigmaEpsReinf(J5960,$AS$42:$AS$43,$AS$41,$AS$39,$AS$40,$AQ$38),""),"")</f>
        <v/>
      </c>
      <c r="Q5960" s="92" t="str">
        <f t="shared" si="936"/>
        <v/>
      </c>
      <c r="R5960" s="92" t="str">
        <f t="shared" si="937"/>
        <v/>
      </c>
      <c r="U5960" s="5"/>
      <c r="V5960" s="5"/>
      <c r="W5960" s="94" t="str">
        <f t="shared" si="935"/>
        <v/>
      </c>
      <c r="X5960" s="94" t="str">
        <f t="shared" si="938"/>
        <v/>
      </c>
      <c r="Y5960" s="5"/>
      <c r="BK5960" s="8"/>
      <c r="BL5960" s="5"/>
      <c r="BM5960" s="5"/>
      <c r="BN5960" s="5"/>
      <c r="BO5960" s="5"/>
      <c r="BP5960" s="1"/>
      <c r="BQ5960" s="1"/>
      <c r="BR5960" s="1"/>
      <c r="BS5960" s="1"/>
      <c r="BT5960" s="1"/>
      <c r="BU5960" s="4"/>
      <c r="BV5960" s="1"/>
      <c r="BW5960" s="3"/>
      <c r="BX5960" s="4"/>
      <c r="BY5960" s="5"/>
      <c r="BZ5960" s="5"/>
      <c r="CA5960" s="5"/>
      <c r="CB5960" s="5"/>
      <c r="CC5960" s="5"/>
      <c r="CD5960" s="43"/>
    </row>
    <row r="5961" spans="1:82" x14ac:dyDescent="0.25">
      <c r="A5961" s="8"/>
      <c r="B5961" s="5"/>
      <c r="C5961" s="5"/>
      <c r="D5961" s="5"/>
      <c r="E5961" s="5"/>
      <c r="F5961" s="94" t="str">
        <f t="shared" si="929"/>
        <v/>
      </c>
      <c r="G5961" s="94" t="str">
        <f t="shared" si="930"/>
        <v/>
      </c>
      <c r="H5961" s="127" t="str">
        <f>IF(A5961&lt;&gt;"",IF(MID(C5961,1,1)="c",$AS$26,IF(MID(C5961,1,1)="r",$AS$41,IF(MID(C5961,1,1)="p",#REF!,#REF!))),"")</f>
        <v/>
      </c>
      <c r="I5961" s="92" t="str">
        <f t="shared" si="931"/>
        <v/>
      </c>
      <c r="J5961" s="92" t="str">
        <f t="shared" si="932"/>
        <v/>
      </c>
      <c r="K5961" s="92" t="str">
        <f t="shared" si="933"/>
        <v/>
      </c>
      <c r="L5961" s="92" t="str">
        <f t="shared" si="934"/>
        <v/>
      </c>
      <c r="M5961" s="95" t="str">
        <f>IF(A5961&lt;&gt;"",IF(MID(C5961,1,1)="c",SigmaEpsConcrete(I5961,$AN$30:$AN$33,$AR$30:$AR$33,$AS$26,$AS$27,$AS$28,$AQ$20,$AU$19),""),"")</f>
        <v/>
      </c>
      <c r="N5961" s="95" t="str">
        <f>IF(A5961&lt;&gt;"",IF(MID(C5961,1,1)="r",SigmaEpsReinf(J5961,$AS$42:$AS$43,$AS$41,$AS$39,$AS$40,$AQ$38),""),"")</f>
        <v/>
      </c>
      <c r="Q5961" s="92" t="str">
        <f t="shared" si="936"/>
        <v/>
      </c>
      <c r="R5961" s="92" t="str">
        <f t="shared" si="937"/>
        <v/>
      </c>
      <c r="U5961" s="5"/>
      <c r="V5961" s="5"/>
      <c r="W5961" s="94" t="str">
        <f t="shared" si="935"/>
        <v/>
      </c>
      <c r="X5961" s="94" t="str">
        <f t="shared" si="938"/>
        <v/>
      </c>
      <c r="Y5961" s="5"/>
      <c r="BK5961" s="8"/>
      <c r="BL5961" s="5"/>
      <c r="BM5961" s="5"/>
      <c r="BN5961" s="5"/>
      <c r="BO5961" s="5"/>
      <c r="BP5961" s="1"/>
      <c r="BQ5961" s="1"/>
      <c r="BR5961" s="1"/>
      <c r="BS5961" s="1"/>
      <c r="BT5961" s="1"/>
      <c r="BU5961" s="4"/>
      <c r="BV5961" s="1"/>
      <c r="BW5961" s="3"/>
      <c r="BX5961" s="4"/>
      <c r="BY5961" s="5"/>
      <c r="BZ5961" s="5"/>
      <c r="CA5961" s="5"/>
      <c r="CB5961" s="5"/>
      <c r="CC5961" s="5"/>
      <c r="CD5961" s="43"/>
    </row>
    <row r="5962" spans="1:82" x14ac:dyDescent="0.25">
      <c r="A5962" s="8"/>
      <c r="B5962" s="5"/>
      <c r="C5962" s="5"/>
      <c r="D5962" s="5"/>
      <c r="E5962" s="5"/>
      <c r="F5962" s="94" t="str">
        <f t="shared" ref="F5962:F6025" si="939">IF(A5962&lt;&gt;"",(D5962-$AU$86)/10,"")</f>
        <v/>
      </c>
      <c r="G5962" s="94" t="str">
        <f t="shared" ref="G5962:G6025" si="940">IF(A5962&lt;&gt;"",(E5962-$AU$87)/10,"")</f>
        <v/>
      </c>
      <c r="H5962" s="127" t="str">
        <f>IF(A5962&lt;&gt;"",IF(MID(C5962,1,1)="c",$AS$26,IF(MID(C5962,1,1)="r",$AS$41,IF(MID(C5962,1,1)="p",#REF!,#REF!))),"")</f>
        <v/>
      </c>
      <c r="I5962" s="92" t="str">
        <f t="shared" ref="I5962:I6025" si="941">IF($A5962&lt;&gt;"",IF(MID($C5962,1,1)="c",$Y$3+$Y$4*$F5962+$Y$5*$G5962+$BR$43,""),"")</f>
        <v/>
      </c>
      <c r="J5962" s="92" t="str">
        <f t="shared" ref="J5962:J6025" si="942">IF($A5962&lt;&gt;"",IF(MID($C5962,1,1)="r",$Y$3+$Y$4*$F5962+$Y$5*$G5962+$BR$43,""),"")</f>
        <v/>
      </c>
      <c r="K5962" s="92" t="str">
        <f t="shared" ref="K5962:K6025" si="943">IF($A5962&lt;&gt;"",IF(MID($C5962,1,1)="u",$Y$3+$Y$4*$F5962+$Y$5*$G5962+$BR$43,""),"")</f>
        <v/>
      </c>
      <c r="L5962" s="92" t="str">
        <f t="shared" ref="L5962:L6025" si="944">IF($A5962&lt;&gt;"",IF(MID($C5962,1,1)="p",$Y$3+$Y$4*$F5962+$Y$5*$G5962+$BR$43,""),"")</f>
        <v/>
      </c>
      <c r="M5962" s="95" t="str">
        <f>IF(A5962&lt;&gt;"",IF(MID(C5962,1,1)="c",SigmaEpsConcrete(I5962,$AN$30:$AN$33,$AR$30:$AR$33,$AS$26,$AS$27,$AS$28,$AQ$20,$AU$19),""),"")</f>
        <v/>
      </c>
      <c r="N5962" s="95" t="str">
        <f>IF(A5962&lt;&gt;"",IF(MID(C5962,1,1)="r",SigmaEpsReinf(J5962,$AS$42:$AS$43,$AS$41,$AS$39,$AS$40,$AQ$38),""),"")</f>
        <v/>
      </c>
      <c r="Q5962" s="92" t="str">
        <f t="shared" si="936"/>
        <v/>
      </c>
      <c r="R5962" s="92" t="str">
        <f t="shared" si="937"/>
        <v/>
      </c>
      <c r="U5962" s="5"/>
      <c r="V5962" s="5"/>
      <c r="W5962" s="94" t="str">
        <f t="shared" ref="W5962:W6025" si="945">IF(A5962&lt;&gt;"",F5962-$AU$105,"")</f>
        <v/>
      </c>
      <c r="X5962" s="94" t="str">
        <f t="shared" si="938"/>
        <v/>
      </c>
      <c r="Y5962" s="5"/>
      <c r="BK5962" s="8"/>
      <c r="BL5962" s="5"/>
      <c r="BM5962" s="5"/>
      <c r="BN5962" s="5"/>
      <c r="BO5962" s="5"/>
      <c r="BP5962" s="1"/>
      <c r="BQ5962" s="1"/>
      <c r="BR5962" s="1"/>
      <c r="BS5962" s="1"/>
      <c r="BT5962" s="1"/>
      <c r="BU5962" s="4"/>
      <c r="BV5962" s="1"/>
      <c r="BW5962" s="3"/>
      <c r="BX5962" s="4"/>
      <c r="BY5962" s="5"/>
      <c r="BZ5962" s="5"/>
      <c r="CA5962" s="5"/>
      <c r="CB5962" s="5"/>
      <c r="CC5962" s="5"/>
      <c r="CD5962" s="43"/>
    </row>
    <row r="5963" spans="1:82" x14ac:dyDescent="0.25">
      <c r="A5963" s="8"/>
      <c r="B5963" s="5"/>
      <c r="C5963" s="5"/>
      <c r="D5963" s="5"/>
      <c r="E5963" s="5"/>
      <c r="F5963" s="94" t="str">
        <f t="shared" si="939"/>
        <v/>
      </c>
      <c r="G5963" s="94" t="str">
        <f t="shared" si="940"/>
        <v/>
      </c>
      <c r="H5963" s="127" t="str">
        <f>IF(A5963&lt;&gt;"",IF(MID(C5963,1,1)="c",$AS$26,IF(MID(C5963,1,1)="r",$AS$41,IF(MID(C5963,1,1)="p",#REF!,#REF!))),"")</f>
        <v/>
      </c>
      <c r="I5963" s="92" t="str">
        <f t="shared" si="941"/>
        <v/>
      </c>
      <c r="J5963" s="92" t="str">
        <f t="shared" si="942"/>
        <v/>
      </c>
      <c r="K5963" s="92" t="str">
        <f t="shared" si="943"/>
        <v/>
      </c>
      <c r="L5963" s="92" t="str">
        <f t="shared" si="944"/>
        <v/>
      </c>
      <c r="M5963" s="95" t="str">
        <f>IF(A5963&lt;&gt;"",IF(MID(C5963,1,1)="c",SigmaEpsConcrete(I5963,$AN$30:$AN$33,$AR$30:$AR$33,$AS$26,$AS$27,$AS$28,$AQ$20,$AU$19),""),"")</f>
        <v/>
      </c>
      <c r="N5963" s="95" t="str">
        <f>IF(A5963&lt;&gt;"",IF(MID(C5963,1,1)="r",SigmaEpsReinf(J5963,$AS$42:$AS$43,$AS$41,$AS$39,$AS$40,$AQ$38),""),"")</f>
        <v/>
      </c>
      <c r="Q5963" s="92" t="str">
        <f t="shared" ref="Q5963:Q6026" si="946">IF(A5963&lt;&gt;"",IF(MID(C5963,1,1)="c",IF(ISERROR(M5963/I5963),"",M5963/I5963),""),"")</f>
        <v/>
      </c>
      <c r="R5963" s="92" t="str">
        <f t="shared" ref="R5963:R6026" si="947">IF(A5963&lt;&gt;"",IF(MID(C5963,1,1)="r",IF(ISERROR(N5963/J5963),"",N5963/J5963),""),"")</f>
        <v/>
      </c>
      <c r="U5963" s="5"/>
      <c r="V5963" s="5"/>
      <c r="W5963" s="94" t="str">
        <f t="shared" si="945"/>
        <v/>
      </c>
      <c r="X5963" s="94" t="str">
        <f t="shared" ref="X5963:X6026" si="948">IF(B5963&lt;&gt;"",G5963-$AU$106,"")</f>
        <v/>
      </c>
      <c r="Y5963" s="5"/>
      <c r="BK5963" s="8"/>
      <c r="BL5963" s="5"/>
      <c r="BM5963" s="5"/>
      <c r="BN5963" s="5"/>
      <c r="BO5963" s="5"/>
      <c r="BP5963" s="1"/>
      <c r="BQ5963" s="1"/>
      <c r="BR5963" s="1"/>
      <c r="BS5963" s="1"/>
      <c r="BT5963" s="1"/>
      <c r="BU5963" s="4"/>
      <c r="BV5963" s="1"/>
      <c r="BW5963" s="3"/>
      <c r="BX5963" s="4"/>
      <c r="BY5963" s="5"/>
      <c r="BZ5963" s="5"/>
      <c r="CA5963" s="5"/>
      <c r="CB5963" s="5"/>
      <c r="CC5963" s="5"/>
      <c r="CD5963" s="43"/>
    </row>
    <row r="5964" spans="1:82" x14ac:dyDescent="0.25">
      <c r="A5964" s="8"/>
      <c r="B5964" s="5"/>
      <c r="C5964" s="5"/>
      <c r="D5964" s="5"/>
      <c r="E5964" s="5"/>
      <c r="F5964" s="94" t="str">
        <f t="shared" si="939"/>
        <v/>
      </c>
      <c r="G5964" s="94" t="str">
        <f t="shared" si="940"/>
        <v/>
      </c>
      <c r="H5964" s="127" t="str">
        <f>IF(A5964&lt;&gt;"",IF(MID(C5964,1,1)="c",$AS$26,IF(MID(C5964,1,1)="r",$AS$41,IF(MID(C5964,1,1)="p",#REF!,#REF!))),"")</f>
        <v/>
      </c>
      <c r="I5964" s="92" t="str">
        <f t="shared" si="941"/>
        <v/>
      </c>
      <c r="J5964" s="92" t="str">
        <f t="shared" si="942"/>
        <v/>
      </c>
      <c r="K5964" s="92" t="str">
        <f t="shared" si="943"/>
        <v/>
      </c>
      <c r="L5964" s="92" t="str">
        <f t="shared" si="944"/>
        <v/>
      </c>
      <c r="M5964" s="95" t="str">
        <f>IF(A5964&lt;&gt;"",IF(MID(C5964,1,1)="c",SigmaEpsConcrete(I5964,$AN$30:$AN$33,$AR$30:$AR$33,$AS$26,$AS$27,$AS$28,$AQ$20,$AU$19),""),"")</f>
        <v/>
      </c>
      <c r="N5964" s="95" t="str">
        <f>IF(A5964&lt;&gt;"",IF(MID(C5964,1,1)="r",SigmaEpsReinf(J5964,$AS$42:$AS$43,$AS$41,$AS$39,$AS$40,$AQ$38),""),"")</f>
        <v/>
      </c>
      <c r="Q5964" s="92" t="str">
        <f t="shared" si="946"/>
        <v/>
      </c>
      <c r="R5964" s="92" t="str">
        <f t="shared" si="947"/>
        <v/>
      </c>
      <c r="U5964" s="5"/>
      <c r="V5964" s="5"/>
      <c r="W5964" s="94" t="str">
        <f t="shared" si="945"/>
        <v/>
      </c>
      <c r="X5964" s="94" t="str">
        <f t="shared" si="948"/>
        <v/>
      </c>
      <c r="Y5964" s="5"/>
      <c r="BK5964" s="8"/>
      <c r="BL5964" s="5"/>
      <c r="BM5964" s="5"/>
      <c r="BN5964" s="5"/>
      <c r="BO5964" s="5"/>
      <c r="BP5964" s="1"/>
      <c r="BQ5964" s="1"/>
      <c r="BR5964" s="1"/>
      <c r="BS5964" s="1"/>
      <c r="BT5964" s="1"/>
      <c r="BU5964" s="4"/>
      <c r="BV5964" s="1"/>
      <c r="BW5964" s="3"/>
      <c r="BX5964" s="4"/>
      <c r="BY5964" s="5"/>
      <c r="BZ5964" s="5"/>
      <c r="CA5964" s="5"/>
      <c r="CB5964" s="5"/>
      <c r="CC5964" s="5"/>
      <c r="CD5964" s="43"/>
    </row>
    <row r="5965" spans="1:82" x14ac:dyDescent="0.25">
      <c r="A5965" s="8"/>
      <c r="B5965" s="5"/>
      <c r="C5965" s="5"/>
      <c r="D5965" s="5"/>
      <c r="E5965" s="5"/>
      <c r="F5965" s="94" t="str">
        <f t="shared" si="939"/>
        <v/>
      </c>
      <c r="G5965" s="94" t="str">
        <f t="shared" si="940"/>
        <v/>
      </c>
      <c r="H5965" s="127" t="str">
        <f>IF(A5965&lt;&gt;"",IF(MID(C5965,1,1)="c",$AS$26,IF(MID(C5965,1,1)="r",$AS$41,IF(MID(C5965,1,1)="p",#REF!,#REF!))),"")</f>
        <v/>
      </c>
      <c r="I5965" s="92" t="str">
        <f t="shared" si="941"/>
        <v/>
      </c>
      <c r="J5965" s="92" t="str">
        <f t="shared" si="942"/>
        <v/>
      </c>
      <c r="K5965" s="92" t="str">
        <f t="shared" si="943"/>
        <v/>
      </c>
      <c r="L5965" s="92" t="str">
        <f t="shared" si="944"/>
        <v/>
      </c>
      <c r="M5965" s="95" t="str">
        <f>IF(A5965&lt;&gt;"",IF(MID(C5965,1,1)="c",SigmaEpsConcrete(I5965,$AN$30:$AN$33,$AR$30:$AR$33,$AS$26,$AS$27,$AS$28,$AQ$20,$AU$19),""),"")</f>
        <v/>
      </c>
      <c r="N5965" s="95" t="str">
        <f>IF(A5965&lt;&gt;"",IF(MID(C5965,1,1)="r",SigmaEpsReinf(J5965,$AS$42:$AS$43,$AS$41,$AS$39,$AS$40,$AQ$38),""),"")</f>
        <v/>
      </c>
      <c r="Q5965" s="92" t="str">
        <f t="shared" si="946"/>
        <v/>
      </c>
      <c r="R5965" s="92" t="str">
        <f t="shared" si="947"/>
        <v/>
      </c>
      <c r="U5965" s="5"/>
      <c r="V5965" s="5"/>
      <c r="W5965" s="94" t="str">
        <f t="shared" si="945"/>
        <v/>
      </c>
      <c r="X5965" s="94" t="str">
        <f t="shared" si="948"/>
        <v/>
      </c>
      <c r="Y5965" s="5"/>
      <c r="BK5965" s="8"/>
      <c r="BL5965" s="5"/>
      <c r="BM5965" s="5"/>
      <c r="BN5965" s="5"/>
      <c r="BO5965" s="5"/>
      <c r="BP5965" s="1"/>
      <c r="BQ5965" s="1"/>
      <c r="BR5965" s="1"/>
      <c r="BS5965" s="1"/>
      <c r="BT5965" s="1"/>
      <c r="BU5965" s="4"/>
      <c r="BV5965" s="1"/>
      <c r="BW5965" s="3"/>
      <c r="BX5965" s="4"/>
      <c r="BY5965" s="5"/>
      <c r="BZ5965" s="5"/>
      <c r="CA5965" s="5"/>
      <c r="CB5965" s="5"/>
      <c r="CC5965" s="5"/>
      <c r="CD5965" s="43"/>
    </row>
    <row r="5966" spans="1:82" x14ac:dyDescent="0.25">
      <c r="A5966" s="8"/>
      <c r="B5966" s="5"/>
      <c r="C5966" s="5"/>
      <c r="D5966" s="5"/>
      <c r="E5966" s="5"/>
      <c r="F5966" s="94" t="str">
        <f t="shared" si="939"/>
        <v/>
      </c>
      <c r="G5966" s="94" t="str">
        <f t="shared" si="940"/>
        <v/>
      </c>
      <c r="H5966" s="127" t="str">
        <f>IF(A5966&lt;&gt;"",IF(MID(C5966,1,1)="c",$AS$26,IF(MID(C5966,1,1)="r",$AS$41,IF(MID(C5966,1,1)="p",#REF!,#REF!))),"")</f>
        <v/>
      </c>
      <c r="I5966" s="92" t="str">
        <f t="shared" si="941"/>
        <v/>
      </c>
      <c r="J5966" s="92" t="str">
        <f t="shared" si="942"/>
        <v/>
      </c>
      <c r="K5966" s="92" t="str">
        <f t="shared" si="943"/>
        <v/>
      </c>
      <c r="L5966" s="92" t="str">
        <f t="shared" si="944"/>
        <v/>
      </c>
      <c r="M5966" s="95" t="str">
        <f>IF(A5966&lt;&gt;"",IF(MID(C5966,1,1)="c",SigmaEpsConcrete(I5966,$AN$30:$AN$33,$AR$30:$AR$33,$AS$26,$AS$27,$AS$28,$AQ$20,$AU$19),""),"")</f>
        <v/>
      </c>
      <c r="N5966" s="95" t="str">
        <f>IF(A5966&lt;&gt;"",IF(MID(C5966,1,1)="r",SigmaEpsReinf(J5966,$AS$42:$AS$43,$AS$41,$AS$39,$AS$40,$AQ$38),""),"")</f>
        <v/>
      </c>
      <c r="Q5966" s="92" t="str">
        <f t="shared" si="946"/>
        <v/>
      </c>
      <c r="R5966" s="92" t="str">
        <f t="shared" si="947"/>
        <v/>
      </c>
      <c r="U5966" s="5"/>
      <c r="V5966" s="5"/>
      <c r="W5966" s="94" t="str">
        <f t="shared" si="945"/>
        <v/>
      </c>
      <c r="X5966" s="94" t="str">
        <f t="shared" si="948"/>
        <v/>
      </c>
      <c r="Y5966" s="5"/>
      <c r="BK5966" s="8"/>
      <c r="BL5966" s="5"/>
      <c r="BM5966" s="5"/>
      <c r="BN5966" s="5"/>
      <c r="BO5966" s="5"/>
      <c r="BP5966" s="1"/>
      <c r="BQ5966" s="1"/>
      <c r="BR5966" s="1"/>
      <c r="BS5966" s="1"/>
      <c r="BT5966" s="1"/>
      <c r="BU5966" s="4"/>
      <c r="BV5966" s="1"/>
      <c r="BW5966" s="3"/>
      <c r="BX5966" s="4"/>
      <c r="BY5966" s="5"/>
      <c r="BZ5966" s="5"/>
      <c r="CA5966" s="5"/>
      <c r="CB5966" s="5"/>
      <c r="CC5966" s="5"/>
      <c r="CD5966" s="43"/>
    </row>
    <row r="5967" spans="1:82" x14ac:dyDescent="0.25">
      <c r="A5967" s="8"/>
      <c r="B5967" s="5"/>
      <c r="C5967" s="5"/>
      <c r="D5967" s="5"/>
      <c r="E5967" s="5"/>
      <c r="F5967" s="94" t="str">
        <f t="shared" si="939"/>
        <v/>
      </c>
      <c r="G5967" s="94" t="str">
        <f t="shared" si="940"/>
        <v/>
      </c>
      <c r="H5967" s="127" t="str">
        <f>IF(A5967&lt;&gt;"",IF(MID(C5967,1,1)="c",$AS$26,IF(MID(C5967,1,1)="r",$AS$41,IF(MID(C5967,1,1)="p",#REF!,#REF!))),"")</f>
        <v/>
      </c>
      <c r="I5967" s="92" t="str">
        <f t="shared" si="941"/>
        <v/>
      </c>
      <c r="J5967" s="92" t="str">
        <f t="shared" si="942"/>
        <v/>
      </c>
      <c r="K5967" s="92" t="str">
        <f t="shared" si="943"/>
        <v/>
      </c>
      <c r="L5967" s="92" t="str">
        <f t="shared" si="944"/>
        <v/>
      </c>
      <c r="M5967" s="95" t="str">
        <f>IF(A5967&lt;&gt;"",IF(MID(C5967,1,1)="c",SigmaEpsConcrete(I5967,$AN$30:$AN$33,$AR$30:$AR$33,$AS$26,$AS$27,$AS$28,$AQ$20,$AU$19),""),"")</f>
        <v/>
      </c>
      <c r="N5967" s="95" t="str">
        <f>IF(A5967&lt;&gt;"",IF(MID(C5967,1,1)="r",SigmaEpsReinf(J5967,$AS$42:$AS$43,$AS$41,$AS$39,$AS$40,$AQ$38),""),"")</f>
        <v/>
      </c>
      <c r="Q5967" s="92" t="str">
        <f t="shared" si="946"/>
        <v/>
      </c>
      <c r="R5967" s="92" t="str">
        <f t="shared" si="947"/>
        <v/>
      </c>
      <c r="U5967" s="5"/>
      <c r="V5967" s="5"/>
      <c r="W5967" s="94" t="str">
        <f t="shared" si="945"/>
        <v/>
      </c>
      <c r="X5967" s="94" t="str">
        <f t="shared" si="948"/>
        <v/>
      </c>
      <c r="Y5967" s="5"/>
      <c r="BK5967" s="8"/>
      <c r="BL5967" s="5"/>
      <c r="BM5967" s="5"/>
      <c r="BN5967" s="5"/>
      <c r="BO5967" s="5"/>
      <c r="BP5967" s="1"/>
      <c r="BQ5967" s="1"/>
      <c r="BR5967" s="1"/>
      <c r="BS5967" s="1"/>
      <c r="BT5967" s="1"/>
      <c r="BU5967" s="4"/>
      <c r="BV5967" s="1"/>
      <c r="BW5967" s="3"/>
      <c r="BX5967" s="4"/>
      <c r="BY5967" s="5"/>
      <c r="BZ5967" s="5"/>
      <c r="CA5967" s="5"/>
      <c r="CB5967" s="5"/>
      <c r="CC5967" s="5"/>
      <c r="CD5967" s="43"/>
    </row>
    <row r="5968" spans="1:82" x14ac:dyDescent="0.25">
      <c r="A5968" s="8"/>
      <c r="B5968" s="5"/>
      <c r="C5968" s="5"/>
      <c r="D5968" s="5"/>
      <c r="E5968" s="5"/>
      <c r="F5968" s="94" t="str">
        <f t="shared" si="939"/>
        <v/>
      </c>
      <c r="G5968" s="94" t="str">
        <f t="shared" si="940"/>
        <v/>
      </c>
      <c r="H5968" s="127" t="str">
        <f>IF(A5968&lt;&gt;"",IF(MID(C5968,1,1)="c",$AS$26,IF(MID(C5968,1,1)="r",$AS$41,IF(MID(C5968,1,1)="p",#REF!,#REF!))),"")</f>
        <v/>
      </c>
      <c r="I5968" s="92" t="str">
        <f t="shared" si="941"/>
        <v/>
      </c>
      <c r="J5968" s="92" t="str">
        <f t="shared" si="942"/>
        <v/>
      </c>
      <c r="K5968" s="92" t="str">
        <f t="shared" si="943"/>
        <v/>
      </c>
      <c r="L5968" s="92" t="str">
        <f t="shared" si="944"/>
        <v/>
      </c>
      <c r="M5968" s="95" t="str">
        <f>IF(A5968&lt;&gt;"",IF(MID(C5968,1,1)="c",SigmaEpsConcrete(I5968,$AN$30:$AN$33,$AR$30:$AR$33,$AS$26,$AS$27,$AS$28,$AQ$20,$AU$19),""),"")</f>
        <v/>
      </c>
      <c r="N5968" s="95" t="str">
        <f>IF(A5968&lt;&gt;"",IF(MID(C5968,1,1)="r",SigmaEpsReinf(J5968,$AS$42:$AS$43,$AS$41,$AS$39,$AS$40,$AQ$38),""),"")</f>
        <v/>
      </c>
      <c r="Q5968" s="92" t="str">
        <f t="shared" si="946"/>
        <v/>
      </c>
      <c r="R5968" s="92" t="str">
        <f t="shared" si="947"/>
        <v/>
      </c>
      <c r="U5968" s="5"/>
      <c r="V5968" s="5"/>
      <c r="W5968" s="94" t="str">
        <f t="shared" si="945"/>
        <v/>
      </c>
      <c r="X5968" s="94" t="str">
        <f t="shared" si="948"/>
        <v/>
      </c>
      <c r="Y5968" s="5"/>
      <c r="BK5968" s="8"/>
      <c r="BL5968" s="5"/>
      <c r="BM5968" s="5"/>
      <c r="BN5968" s="5"/>
      <c r="BO5968" s="5"/>
      <c r="BP5968" s="1"/>
      <c r="BQ5968" s="1"/>
      <c r="BR5968" s="1"/>
      <c r="BS5968" s="1"/>
      <c r="BT5968" s="1"/>
      <c r="BU5968" s="4"/>
      <c r="BV5968" s="1"/>
      <c r="BW5968" s="3"/>
      <c r="BX5968" s="4"/>
      <c r="BY5968" s="5"/>
      <c r="BZ5968" s="5"/>
      <c r="CA5968" s="5"/>
      <c r="CB5968" s="5"/>
      <c r="CC5968" s="5"/>
      <c r="CD5968" s="43"/>
    </row>
    <row r="5969" spans="1:82" x14ac:dyDescent="0.25">
      <c r="A5969" s="8"/>
      <c r="B5969" s="5"/>
      <c r="C5969" s="5"/>
      <c r="D5969" s="5"/>
      <c r="E5969" s="5"/>
      <c r="F5969" s="94" t="str">
        <f t="shared" si="939"/>
        <v/>
      </c>
      <c r="G5969" s="94" t="str">
        <f t="shared" si="940"/>
        <v/>
      </c>
      <c r="H5969" s="127" t="str">
        <f>IF(A5969&lt;&gt;"",IF(MID(C5969,1,1)="c",$AS$26,IF(MID(C5969,1,1)="r",$AS$41,IF(MID(C5969,1,1)="p",#REF!,#REF!))),"")</f>
        <v/>
      </c>
      <c r="I5969" s="92" t="str">
        <f t="shared" si="941"/>
        <v/>
      </c>
      <c r="J5969" s="92" t="str">
        <f t="shared" si="942"/>
        <v/>
      </c>
      <c r="K5969" s="92" t="str">
        <f t="shared" si="943"/>
        <v/>
      </c>
      <c r="L5969" s="92" t="str">
        <f t="shared" si="944"/>
        <v/>
      </c>
      <c r="M5969" s="95" t="str">
        <f>IF(A5969&lt;&gt;"",IF(MID(C5969,1,1)="c",SigmaEpsConcrete(I5969,$AN$30:$AN$33,$AR$30:$AR$33,$AS$26,$AS$27,$AS$28,$AQ$20,$AU$19),""),"")</f>
        <v/>
      </c>
      <c r="N5969" s="95" t="str">
        <f>IF(A5969&lt;&gt;"",IF(MID(C5969,1,1)="r",SigmaEpsReinf(J5969,$AS$42:$AS$43,$AS$41,$AS$39,$AS$40,$AQ$38),""),"")</f>
        <v/>
      </c>
      <c r="Q5969" s="92" t="str">
        <f t="shared" si="946"/>
        <v/>
      </c>
      <c r="R5969" s="92" t="str">
        <f t="shared" si="947"/>
        <v/>
      </c>
      <c r="U5969" s="5"/>
      <c r="V5969" s="5"/>
      <c r="W5969" s="94" t="str">
        <f t="shared" si="945"/>
        <v/>
      </c>
      <c r="X5969" s="94" t="str">
        <f t="shared" si="948"/>
        <v/>
      </c>
      <c r="Y5969" s="5"/>
      <c r="BK5969" s="8"/>
      <c r="BL5969" s="5"/>
      <c r="BM5969" s="5"/>
      <c r="BN5969" s="5"/>
      <c r="BO5969" s="5"/>
      <c r="BP5969" s="1"/>
      <c r="BQ5969" s="1"/>
      <c r="BR5969" s="1"/>
      <c r="BS5969" s="1"/>
      <c r="BT5969" s="1"/>
      <c r="BU5969" s="4"/>
      <c r="BV5969" s="1"/>
      <c r="BW5969" s="3"/>
      <c r="BX5969" s="4"/>
      <c r="BY5969" s="5"/>
      <c r="BZ5969" s="5"/>
      <c r="CA5969" s="5"/>
      <c r="CB5969" s="5"/>
      <c r="CC5969" s="5"/>
      <c r="CD5969" s="43"/>
    </row>
    <row r="5970" spans="1:82" x14ac:dyDescent="0.25">
      <c r="A5970" s="8"/>
      <c r="B5970" s="5"/>
      <c r="C5970" s="5"/>
      <c r="D5970" s="5"/>
      <c r="E5970" s="5"/>
      <c r="F5970" s="94" t="str">
        <f t="shared" si="939"/>
        <v/>
      </c>
      <c r="G5970" s="94" t="str">
        <f t="shared" si="940"/>
        <v/>
      </c>
      <c r="H5970" s="127" t="str">
        <f>IF(A5970&lt;&gt;"",IF(MID(C5970,1,1)="c",$AS$26,IF(MID(C5970,1,1)="r",$AS$41,IF(MID(C5970,1,1)="p",#REF!,#REF!))),"")</f>
        <v/>
      </c>
      <c r="I5970" s="92" t="str">
        <f t="shared" si="941"/>
        <v/>
      </c>
      <c r="J5970" s="92" t="str">
        <f t="shared" si="942"/>
        <v/>
      </c>
      <c r="K5970" s="92" t="str">
        <f t="shared" si="943"/>
        <v/>
      </c>
      <c r="L5970" s="92" t="str">
        <f t="shared" si="944"/>
        <v/>
      </c>
      <c r="M5970" s="95" t="str">
        <f>IF(A5970&lt;&gt;"",IF(MID(C5970,1,1)="c",SigmaEpsConcrete(I5970,$AN$30:$AN$33,$AR$30:$AR$33,$AS$26,$AS$27,$AS$28,$AQ$20,$AU$19),""),"")</f>
        <v/>
      </c>
      <c r="N5970" s="95" t="str">
        <f>IF(A5970&lt;&gt;"",IF(MID(C5970,1,1)="r",SigmaEpsReinf(J5970,$AS$42:$AS$43,$AS$41,$AS$39,$AS$40,$AQ$38),""),"")</f>
        <v/>
      </c>
      <c r="Q5970" s="92" t="str">
        <f t="shared" si="946"/>
        <v/>
      </c>
      <c r="R5970" s="92" t="str">
        <f t="shared" si="947"/>
        <v/>
      </c>
      <c r="U5970" s="5"/>
      <c r="V5970" s="5"/>
      <c r="W5970" s="94" t="str">
        <f t="shared" si="945"/>
        <v/>
      </c>
      <c r="X5970" s="94" t="str">
        <f t="shared" si="948"/>
        <v/>
      </c>
      <c r="Y5970" s="5"/>
      <c r="BK5970" s="8"/>
      <c r="BL5970" s="5"/>
      <c r="BM5970" s="5"/>
      <c r="BN5970" s="5"/>
      <c r="BO5970" s="5"/>
      <c r="BP5970" s="1"/>
      <c r="BQ5970" s="1"/>
      <c r="BR5970" s="1"/>
      <c r="BS5970" s="1"/>
      <c r="BT5970" s="1"/>
      <c r="BU5970" s="4"/>
      <c r="BV5970" s="1"/>
      <c r="BW5970" s="3"/>
      <c r="BX5970" s="4"/>
      <c r="BY5970" s="5"/>
      <c r="BZ5970" s="5"/>
      <c r="CA5970" s="5"/>
      <c r="CB5970" s="5"/>
      <c r="CC5970" s="5"/>
      <c r="CD5970" s="43"/>
    </row>
    <row r="5971" spans="1:82" x14ac:dyDescent="0.25">
      <c r="A5971" s="8"/>
      <c r="B5971" s="5"/>
      <c r="C5971" s="5"/>
      <c r="D5971" s="5"/>
      <c r="E5971" s="5"/>
      <c r="F5971" s="94" t="str">
        <f t="shared" si="939"/>
        <v/>
      </c>
      <c r="G5971" s="94" t="str">
        <f t="shared" si="940"/>
        <v/>
      </c>
      <c r="H5971" s="127" t="str">
        <f>IF(A5971&lt;&gt;"",IF(MID(C5971,1,1)="c",$AS$26,IF(MID(C5971,1,1)="r",$AS$41,IF(MID(C5971,1,1)="p",#REF!,#REF!))),"")</f>
        <v/>
      </c>
      <c r="I5971" s="92" t="str">
        <f t="shared" si="941"/>
        <v/>
      </c>
      <c r="J5971" s="92" t="str">
        <f t="shared" si="942"/>
        <v/>
      </c>
      <c r="K5971" s="92" t="str">
        <f t="shared" si="943"/>
        <v/>
      </c>
      <c r="L5971" s="92" t="str">
        <f t="shared" si="944"/>
        <v/>
      </c>
      <c r="M5971" s="95" t="str">
        <f>IF(A5971&lt;&gt;"",IF(MID(C5971,1,1)="c",SigmaEpsConcrete(I5971,$AN$30:$AN$33,$AR$30:$AR$33,$AS$26,$AS$27,$AS$28,$AQ$20,$AU$19),""),"")</f>
        <v/>
      </c>
      <c r="N5971" s="95" t="str">
        <f>IF(A5971&lt;&gt;"",IF(MID(C5971,1,1)="r",SigmaEpsReinf(J5971,$AS$42:$AS$43,$AS$41,$AS$39,$AS$40,$AQ$38),""),"")</f>
        <v/>
      </c>
      <c r="Q5971" s="92" t="str">
        <f t="shared" si="946"/>
        <v/>
      </c>
      <c r="R5971" s="92" t="str">
        <f t="shared" si="947"/>
        <v/>
      </c>
      <c r="U5971" s="5"/>
      <c r="V5971" s="5"/>
      <c r="W5971" s="94" t="str">
        <f t="shared" si="945"/>
        <v/>
      </c>
      <c r="X5971" s="94" t="str">
        <f t="shared" si="948"/>
        <v/>
      </c>
      <c r="Y5971" s="5"/>
      <c r="BK5971" s="8"/>
      <c r="BL5971" s="5"/>
      <c r="BM5971" s="5"/>
      <c r="BN5971" s="5"/>
      <c r="BO5971" s="5"/>
      <c r="BP5971" s="1"/>
      <c r="BQ5971" s="1"/>
      <c r="BR5971" s="1"/>
      <c r="BS5971" s="1"/>
      <c r="BT5971" s="1"/>
      <c r="BU5971" s="4"/>
      <c r="BV5971" s="1"/>
      <c r="BW5971" s="3"/>
      <c r="BX5971" s="4"/>
      <c r="BY5971" s="5"/>
      <c r="BZ5971" s="5"/>
      <c r="CA5971" s="5"/>
      <c r="CB5971" s="5"/>
      <c r="CC5971" s="5"/>
      <c r="CD5971" s="43"/>
    </row>
    <row r="5972" spans="1:82" x14ac:dyDescent="0.25">
      <c r="A5972" s="8"/>
      <c r="B5972" s="5"/>
      <c r="C5972" s="5"/>
      <c r="D5972" s="5"/>
      <c r="E5972" s="5"/>
      <c r="F5972" s="94" t="str">
        <f t="shared" si="939"/>
        <v/>
      </c>
      <c r="G5972" s="94" t="str">
        <f t="shared" si="940"/>
        <v/>
      </c>
      <c r="H5972" s="127" t="str">
        <f>IF(A5972&lt;&gt;"",IF(MID(C5972,1,1)="c",$AS$26,IF(MID(C5972,1,1)="r",$AS$41,IF(MID(C5972,1,1)="p",#REF!,#REF!))),"")</f>
        <v/>
      </c>
      <c r="I5972" s="92" t="str">
        <f t="shared" si="941"/>
        <v/>
      </c>
      <c r="J5972" s="92" t="str">
        <f t="shared" si="942"/>
        <v/>
      </c>
      <c r="K5972" s="92" t="str">
        <f t="shared" si="943"/>
        <v/>
      </c>
      <c r="L5972" s="92" t="str">
        <f t="shared" si="944"/>
        <v/>
      </c>
      <c r="M5972" s="95" t="str">
        <f>IF(A5972&lt;&gt;"",IF(MID(C5972,1,1)="c",SigmaEpsConcrete(I5972,$AN$30:$AN$33,$AR$30:$AR$33,$AS$26,$AS$27,$AS$28,$AQ$20,$AU$19),""),"")</f>
        <v/>
      </c>
      <c r="N5972" s="95" t="str">
        <f>IF(A5972&lt;&gt;"",IF(MID(C5972,1,1)="r",SigmaEpsReinf(J5972,$AS$42:$AS$43,$AS$41,$AS$39,$AS$40,$AQ$38),""),"")</f>
        <v/>
      </c>
      <c r="Q5972" s="92" t="str">
        <f t="shared" si="946"/>
        <v/>
      </c>
      <c r="R5972" s="92" t="str">
        <f t="shared" si="947"/>
        <v/>
      </c>
      <c r="U5972" s="5"/>
      <c r="V5972" s="5"/>
      <c r="W5972" s="94" t="str">
        <f t="shared" si="945"/>
        <v/>
      </c>
      <c r="X5972" s="94" t="str">
        <f t="shared" si="948"/>
        <v/>
      </c>
      <c r="Y5972" s="5"/>
      <c r="BK5972" s="8"/>
      <c r="BL5972" s="5"/>
      <c r="BM5972" s="5"/>
      <c r="BN5972" s="5"/>
      <c r="BO5972" s="5"/>
      <c r="BP5972" s="1"/>
      <c r="BQ5972" s="1"/>
      <c r="BR5972" s="1"/>
      <c r="BS5972" s="1"/>
      <c r="BT5972" s="1"/>
      <c r="BU5972" s="4"/>
      <c r="BV5972" s="1"/>
      <c r="BW5972" s="3"/>
      <c r="BX5972" s="4"/>
      <c r="BY5972" s="5"/>
      <c r="BZ5972" s="5"/>
      <c r="CA5972" s="5"/>
      <c r="CB5972" s="5"/>
      <c r="CC5972" s="5"/>
      <c r="CD5972" s="43"/>
    </row>
    <row r="5973" spans="1:82" x14ac:dyDescent="0.25">
      <c r="A5973" s="8"/>
      <c r="B5973" s="5"/>
      <c r="C5973" s="5"/>
      <c r="D5973" s="5"/>
      <c r="E5973" s="5"/>
      <c r="F5973" s="94" t="str">
        <f t="shared" si="939"/>
        <v/>
      </c>
      <c r="G5973" s="94" t="str">
        <f t="shared" si="940"/>
        <v/>
      </c>
      <c r="H5973" s="127" t="str">
        <f>IF(A5973&lt;&gt;"",IF(MID(C5973,1,1)="c",$AS$26,IF(MID(C5973,1,1)="r",$AS$41,IF(MID(C5973,1,1)="p",#REF!,#REF!))),"")</f>
        <v/>
      </c>
      <c r="I5973" s="92" t="str">
        <f t="shared" si="941"/>
        <v/>
      </c>
      <c r="J5973" s="92" t="str">
        <f t="shared" si="942"/>
        <v/>
      </c>
      <c r="K5973" s="92" t="str">
        <f t="shared" si="943"/>
        <v/>
      </c>
      <c r="L5973" s="92" t="str">
        <f t="shared" si="944"/>
        <v/>
      </c>
      <c r="M5973" s="95" t="str">
        <f>IF(A5973&lt;&gt;"",IF(MID(C5973,1,1)="c",SigmaEpsConcrete(I5973,$AN$30:$AN$33,$AR$30:$AR$33,$AS$26,$AS$27,$AS$28,$AQ$20,$AU$19),""),"")</f>
        <v/>
      </c>
      <c r="N5973" s="95" t="str">
        <f>IF(A5973&lt;&gt;"",IF(MID(C5973,1,1)="r",SigmaEpsReinf(J5973,$AS$42:$AS$43,$AS$41,$AS$39,$AS$40,$AQ$38),""),"")</f>
        <v/>
      </c>
      <c r="Q5973" s="92" t="str">
        <f t="shared" si="946"/>
        <v/>
      </c>
      <c r="R5973" s="92" t="str">
        <f t="shared" si="947"/>
        <v/>
      </c>
      <c r="U5973" s="5"/>
      <c r="V5973" s="5"/>
      <c r="W5973" s="94" t="str">
        <f t="shared" si="945"/>
        <v/>
      </c>
      <c r="X5973" s="94" t="str">
        <f t="shared" si="948"/>
        <v/>
      </c>
      <c r="Y5973" s="5"/>
      <c r="BK5973" s="8"/>
      <c r="BL5973" s="5"/>
      <c r="BM5973" s="5"/>
      <c r="BN5973" s="5"/>
      <c r="BO5973" s="5"/>
      <c r="BP5973" s="1"/>
      <c r="BQ5973" s="1"/>
      <c r="BR5973" s="1"/>
      <c r="BS5973" s="1"/>
      <c r="BT5973" s="1"/>
      <c r="BU5973" s="4"/>
      <c r="BV5973" s="1"/>
      <c r="BW5973" s="3"/>
      <c r="BX5973" s="4"/>
      <c r="BY5973" s="5"/>
      <c r="BZ5973" s="5"/>
      <c r="CA5973" s="5"/>
      <c r="CB5973" s="5"/>
      <c r="CC5973" s="5"/>
      <c r="CD5973" s="43"/>
    </row>
    <row r="5974" spans="1:82" x14ac:dyDescent="0.25">
      <c r="A5974" s="8"/>
      <c r="B5974" s="5"/>
      <c r="C5974" s="5"/>
      <c r="D5974" s="5"/>
      <c r="E5974" s="5"/>
      <c r="F5974" s="94" t="str">
        <f t="shared" si="939"/>
        <v/>
      </c>
      <c r="G5974" s="94" t="str">
        <f t="shared" si="940"/>
        <v/>
      </c>
      <c r="H5974" s="127" t="str">
        <f>IF(A5974&lt;&gt;"",IF(MID(C5974,1,1)="c",$AS$26,IF(MID(C5974,1,1)="r",$AS$41,IF(MID(C5974,1,1)="p",#REF!,#REF!))),"")</f>
        <v/>
      </c>
      <c r="I5974" s="92" t="str">
        <f t="shared" si="941"/>
        <v/>
      </c>
      <c r="J5974" s="92" t="str">
        <f t="shared" si="942"/>
        <v/>
      </c>
      <c r="K5974" s="92" t="str">
        <f t="shared" si="943"/>
        <v/>
      </c>
      <c r="L5974" s="92" t="str">
        <f t="shared" si="944"/>
        <v/>
      </c>
      <c r="M5974" s="95" t="str">
        <f>IF(A5974&lt;&gt;"",IF(MID(C5974,1,1)="c",SigmaEpsConcrete(I5974,$AN$30:$AN$33,$AR$30:$AR$33,$AS$26,$AS$27,$AS$28,$AQ$20,$AU$19),""),"")</f>
        <v/>
      </c>
      <c r="N5974" s="95" t="str">
        <f>IF(A5974&lt;&gt;"",IF(MID(C5974,1,1)="r",SigmaEpsReinf(J5974,$AS$42:$AS$43,$AS$41,$AS$39,$AS$40,$AQ$38),""),"")</f>
        <v/>
      </c>
      <c r="Q5974" s="92" t="str">
        <f t="shared" si="946"/>
        <v/>
      </c>
      <c r="R5974" s="92" t="str">
        <f t="shared" si="947"/>
        <v/>
      </c>
      <c r="U5974" s="5"/>
      <c r="V5974" s="5"/>
      <c r="W5974" s="94" t="str">
        <f t="shared" si="945"/>
        <v/>
      </c>
      <c r="X5974" s="94" t="str">
        <f t="shared" si="948"/>
        <v/>
      </c>
      <c r="Y5974" s="5"/>
      <c r="BK5974" s="8"/>
      <c r="BL5974" s="5"/>
      <c r="BM5974" s="5"/>
      <c r="BN5974" s="5"/>
      <c r="BO5974" s="5"/>
      <c r="BP5974" s="1"/>
      <c r="BQ5974" s="1"/>
      <c r="BR5974" s="1"/>
      <c r="BS5974" s="1"/>
      <c r="BT5974" s="1"/>
      <c r="BU5974" s="4"/>
      <c r="BV5974" s="1"/>
      <c r="BW5974" s="3"/>
      <c r="BX5974" s="4"/>
      <c r="BY5974" s="5"/>
      <c r="BZ5974" s="5"/>
      <c r="CA5974" s="5"/>
      <c r="CB5974" s="5"/>
      <c r="CC5974" s="5"/>
      <c r="CD5974" s="43"/>
    </row>
    <row r="5975" spans="1:82" x14ac:dyDescent="0.25">
      <c r="A5975" s="8"/>
      <c r="B5975" s="5"/>
      <c r="C5975" s="5"/>
      <c r="D5975" s="5"/>
      <c r="E5975" s="5"/>
      <c r="F5975" s="94" t="str">
        <f t="shared" si="939"/>
        <v/>
      </c>
      <c r="G5975" s="94" t="str">
        <f t="shared" si="940"/>
        <v/>
      </c>
      <c r="H5975" s="127" t="str">
        <f>IF(A5975&lt;&gt;"",IF(MID(C5975,1,1)="c",$AS$26,IF(MID(C5975,1,1)="r",$AS$41,IF(MID(C5975,1,1)="p",#REF!,#REF!))),"")</f>
        <v/>
      </c>
      <c r="I5975" s="92" t="str">
        <f t="shared" si="941"/>
        <v/>
      </c>
      <c r="J5975" s="92" t="str">
        <f t="shared" si="942"/>
        <v/>
      </c>
      <c r="K5975" s="92" t="str">
        <f t="shared" si="943"/>
        <v/>
      </c>
      <c r="L5975" s="92" t="str">
        <f t="shared" si="944"/>
        <v/>
      </c>
      <c r="M5975" s="95" t="str">
        <f>IF(A5975&lt;&gt;"",IF(MID(C5975,1,1)="c",SigmaEpsConcrete(I5975,$AN$30:$AN$33,$AR$30:$AR$33,$AS$26,$AS$27,$AS$28,$AQ$20,$AU$19),""),"")</f>
        <v/>
      </c>
      <c r="N5975" s="95" t="str">
        <f>IF(A5975&lt;&gt;"",IF(MID(C5975,1,1)="r",SigmaEpsReinf(J5975,$AS$42:$AS$43,$AS$41,$AS$39,$AS$40,$AQ$38),""),"")</f>
        <v/>
      </c>
      <c r="Q5975" s="92" t="str">
        <f t="shared" si="946"/>
        <v/>
      </c>
      <c r="R5975" s="92" t="str">
        <f t="shared" si="947"/>
        <v/>
      </c>
      <c r="U5975" s="5"/>
      <c r="V5975" s="5"/>
      <c r="W5975" s="94" t="str">
        <f t="shared" si="945"/>
        <v/>
      </c>
      <c r="X5975" s="94" t="str">
        <f t="shared" si="948"/>
        <v/>
      </c>
      <c r="Y5975" s="5"/>
      <c r="BK5975" s="8"/>
      <c r="BL5975" s="5"/>
      <c r="BM5975" s="5"/>
      <c r="BN5975" s="5"/>
      <c r="BO5975" s="5"/>
      <c r="BP5975" s="1"/>
      <c r="BQ5975" s="1"/>
      <c r="BR5975" s="1"/>
      <c r="BS5975" s="1"/>
      <c r="BT5975" s="1"/>
      <c r="BU5975" s="4"/>
      <c r="BV5975" s="1"/>
      <c r="BW5975" s="3"/>
      <c r="BX5975" s="4"/>
      <c r="BY5975" s="5"/>
      <c r="BZ5975" s="5"/>
      <c r="CA5975" s="5"/>
      <c r="CB5975" s="5"/>
      <c r="CC5975" s="5"/>
      <c r="CD5975" s="43"/>
    </row>
    <row r="5976" spans="1:82" x14ac:dyDescent="0.25">
      <c r="A5976" s="8"/>
      <c r="B5976" s="5"/>
      <c r="C5976" s="5"/>
      <c r="D5976" s="5"/>
      <c r="E5976" s="5"/>
      <c r="F5976" s="94" t="str">
        <f t="shared" si="939"/>
        <v/>
      </c>
      <c r="G5976" s="94" t="str">
        <f t="shared" si="940"/>
        <v/>
      </c>
      <c r="H5976" s="127" t="str">
        <f>IF(A5976&lt;&gt;"",IF(MID(C5976,1,1)="c",$AS$26,IF(MID(C5976,1,1)="r",$AS$41,IF(MID(C5976,1,1)="p",#REF!,#REF!))),"")</f>
        <v/>
      </c>
      <c r="I5976" s="92" t="str">
        <f t="shared" si="941"/>
        <v/>
      </c>
      <c r="J5976" s="92" t="str">
        <f t="shared" si="942"/>
        <v/>
      </c>
      <c r="K5976" s="92" t="str">
        <f t="shared" si="943"/>
        <v/>
      </c>
      <c r="L5976" s="92" t="str">
        <f t="shared" si="944"/>
        <v/>
      </c>
      <c r="M5976" s="95" t="str">
        <f>IF(A5976&lt;&gt;"",IF(MID(C5976,1,1)="c",SigmaEpsConcrete(I5976,$AN$30:$AN$33,$AR$30:$AR$33,$AS$26,$AS$27,$AS$28,$AQ$20,$AU$19),""),"")</f>
        <v/>
      </c>
      <c r="N5976" s="95" t="str">
        <f>IF(A5976&lt;&gt;"",IF(MID(C5976,1,1)="r",SigmaEpsReinf(J5976,$AS$42:$AS$43,$AS$41,$AS$39,$AS$40,$AQ$38),""),"")</f>
        <v/>
      </c>
      <c r="Q5976" s="92" t="str">
        <f t="shared" si="946"/>
        <v/>
      </c>
      <c r="R5976" s="92" t="str">
        <f t="shared" si="947"/>
        <v/>
      </c>
      <c r="U5976" s="5"/>
      <c r="V5976" s="5"/>
      <c r="W5976" s="94" t="str">
        <f t="shared" si="945"/>
        <v/>
      </c>
      <c r="X5976" s="94" t="str">
        <f t="shared" si="948"/>
        <v/>
      </c>
      <c r="Y5976" s="5"/>
      <c r="BK5976" s="8"/>
      <c r="BL5976" s="5"/>
      <c r="BM5976" s="5"/>
      <c r="BN5976" s="5"/>
      <c r="BO5976" s="5"/>
      <c r="BP5976" s="1"/>
      <c r="BQ5976" s="1"/>
      <c r="BR5976" s="1"/>
      <c r="BS5976" s="1"/>
      <c r="BT5976" s="1"/>
      <c r="BU5976" s="4"/>
      <c r="BV5976" s="1"/>
      <c r="BW5976" s="3"/>
      <c r="BX5976" s="4"/>
      <c r="BY5976" s="5"/>
      <c r="BZ5976" s="5"/>
      <c r="CA5976" s="5"/>
      <c r="CB5976" s="5"/>
      <c r="CC5976" s="5"/>
      <c r="CD5976" s="43"/>
    </row>
    <row r="5977" spans="1:82" x14ac:dyDescent="0.25">
      <c r="A5977" s="8"/>
      <c r="B5977" s="5"/>
      <c r="C5977" s="5"/>
      <c r="D5977" s="5"/>
      <c r="E5977" s="5"/>
      <c r="F5977" s="94" t="str">
        <f t="shared" si="939"/>
        <v/>
      </c>
      <c r="G5977" s="94" t="str">
        <f t="shared" si="940"/>
        <v/>
      </c>
      <c r="H5977" s="127" t="str">
        <f>IF(A5977&lt;&gt;"",IF(MID(C5977,1,1)="c",$AS$26,IF(MID(C5977,1,1)="r",$AS$41,IF(MID(C5977,1,1)="p",#REF!,#REF!))),"")</f>
        <v/>
      </c>
      <c r="I5977" s="92" t="str">
        <f t="shared" si="941"/>
        <v/>
      </c>
      <c r="J5977" s="92" t="str">
        <f t="shared" si="942"/>
        <v/>
      </c>
      <c r="K5977" s="92" t="str">
        <f t="shared" si="943"/>
        <v/>
      </c>
      <c r="L5977" s="92" t="str">
        <f t="shared" si="944"/>
        <v/>
      </c>
      <c r="M5977" s="95" t="str">
        <f>IF(A5977&lt;&gt;"",IF(MID(C5977,1,1)="c",SigmaEpsConcrete(I5977,$AN$30:$AN$33,$AR$30:$AR$33,$AS$26,$AS$27,$AS$28,$AQ$20,$AU$19),""),"")</f>
        <v/>
      </c>
      <c r="N5977" s="95" t="str">
        <f>IF(A5977&lt;&gt;"",IF(MID(C5977,1,1)="r",SigmaEpsReinf(J5977,$AS$42:$AS$43,$AS$41,$AS$39,$AS$40,$AQ$38),""),"")</f>
        <v/>
      </c>
      <c r="Q5977" s="92" t="str">
        <f t="shared" si="946"/>
        <v/>
      </c>
      <c r="R5977" s="92" t="str">
        <f t="shared" si="947"/>
        <v/>
      </c>
      <c r="U5977" s="5"/>
      <c r="V5977" s="5"/>
      <c r="W5977" s="94" t="str">
        <f t="shared" si="945"/>
        <v/>
      </c>
      <c r="X5977" s="94" t="str">
        <f t="shared" si="948"/>
        <v/>
      </c>
      <c r="Y5977" s="5"/>
      <c r="BK5977" s="8"/>
      <c r="BL5977" s="5"/>
      <c r="BM5977" s="5"/>
      <c r="BN5977" s="5"/>
      <c r="BO5977" s="5"/>
      <c r="BP5977" s="1"/>
      <c r="BQ5977" s="1"/>
      <c r="BR5977" s="1"/>
      <c r="BS5977" s="1"/>
      <c r="BT5977" s="1"/>
      <c r="BU5977" s="4"/>
      <c r="BV5977" s="1"/>
      <c r="BW5977" s="3"/>
      <c r="BX5977" s="4"/>
      <c r="BY5977" s="5"/>
      <c r="BZ5977" s="5"/>
      <c r="CA5977" s="5"/>
      <c r="CB5977" s="5"/>
      <c r="CC5977" s="5"/>
      <c r="CD5977" s="43"/>
    </row>
    <row r="5978" spans="1:82" x14ac:dyDescent="0.25">
      <c r="A5978" s="8"/>
      <c r="B5978" s="5"/>
      <c r="C5978" s="5"/>
      <c r="D5978" s="5"/>
      <c r="E5978" s="5"/>
      <c r="F5978" s="94" t="str">
        <f t="shared" si="939"/>
        <v/>
      </c>
      <c r="G5978" s="94" t="str">
        <f t="shared" si="940"/>
        <v/>
      </c>
      <c r="H5978" s="127" t="str">
        <f>IF(A5978&lt;&gt;"",IF(MID(C5978,1,1)="c",$AS$26,IF(MID(C5978,1,1)="r",$AS$41,IF(MID(C5978,1,1)="p",#REF!,#REF!))),"")</f>
        <v/>
      </c>
      <c r="I5978" s="92" t="str">
        <f t="shared" si="941"/>
        <v/>
      </c>
      <c r="J5978" s="92" t="str">
        <f t="shared" si="942"/>
        <v/>
      </c>
      <c r="K5978" s="92" t="str">
        <f t="shared" si="943"/>
        <v/>
      </c>
      <c r="L5978" s="92" t="str">
        <f t="shared" si="944"/>
        <v/>
      </c>
      <c r="M5978" s="95" t="str">
        <f>IF(A5978&lt;&gt;"",IF(MID(C5978,1,1)="c",SigmaEpsConcrete(I5978,$AN$30:$AN$33,$AR$30:$AR$33,$AS$26,$AS$27,$AS$28,$AQ$20,$AU$19),""),"")</f>
        <v/>
      </c>
      <c r="N5978" s="95" t="str">
        <f>IF(A5978&lt;&gt;"",IF(MID(C5978,1,1)="r",SigmaEpsReinf(J5978,$AS$42:$AS$43,$AS$41,$AS$39,$AS$40,$AQ$38),""),"")</f>
        <v/>
      </c>
      <c r="Q5978" s="92" t="str">
        <f t="shared" si="946"/>
        <v/>
      </c>
      <c r="R5978" s="92" t="str">
        <f t="shared" si="947"/>
        <v/>
      </c>
      <c r="U5978" s="5"/>
      <c r="V5978" s="5"/>
      <c r="W5978" s="94" t="str">
        <f t="shared" si="945"/>
        <v/>
      </c>
      <c r="X5978" s="94" t="str">
        <f t="shared" si="948"/>
        <v/>
      </c>
      <c r="Y5978" s="5"/>
      <c r="BK5978" s="8"/>
      <c r="BL5978" s="5"/>
      <c r="BM5978" s="5"/>
      <c r="BN5978" s="5"/>
      <c r="BO5978" s="5"/>
      <c r="BP5978" s="1"/>
      <c r="BQ5978" s="1"/>
      <c r="BR5978" s="1"/>
      <c r="BS5978" s="1"/>
      <c r="BT5978" s="1"/>
      <c r="BU5978" s="4"/>
      <c r="BV5978" s="1"/>
      <c r="BW5978" s="3"/>
      <c r="BX5978" s="4"/>
      <c r="BY5978" s="5"/>
      <c r="BZ5978" s="5"/>
      <c r="CA5978" s="5"/>
      <c r="CB5978" s="5"/>
      <c r="CC5978" s="5"/>
      <c r="CD5978" s="43"/>
    </row>
    <row r="5979" spans="1:82" x14ac:dyDescent="0.25">
      <c r="A5979" s="8"/>
      <c r="B5979" s="5"/>
      <c r="C5979" s="5"/>
      <c r="D5979" s="5"/>
      <c r="E5979" s="5"/>
      <c r="F5979" s="94" t="str">
        <f t="shared" si="939"/>
        <v/>
      </c>
      <c r="G5979" s="94" t="str">
        <f t="shared" si="940"/>
        <v/>
      </c>
      <c r="H5979" s="127" t="str">
        <f>IF(A5979&lt;&gt;"",IF(MID(C5979,1,1)="c",$AS$26,IF(MID(C5979,1,1)="r",$AS$41,IF(MID(C5979,1,1)="p",#REF!,#REF!))),"")</f>
        <v/>
      </c>
      <c r="I5979" s="92" t="str">
        <f t="shared" si="941"/>
        <v/>
      </c>
      <c r="J5979" s="92" t="str">
        <f t="shared" si="942"/>
        <v/>
      </c>
      <c r="K5979" s="92" t="str">
        <f t="shared" si="943"/>
        <v/>
      </c>
      <c r="L5979" s="92" t="str">
        <f t="shared" si="944"/>
        <v/>
      </c>
      <c r="M5979" s="95" t="str">
        <f>IF(A5979&lt;&gt;"",IF(MID(C5979,1,1)="c",SigmaEpsConcrete(I5979,$AN$30:$AN$33,$AR$30:$AR$33,$AS$26,$AS$27,$AS$28,$AQ$20,$AU$19),""),"")</f>
        <v/>
      </c>
      <c r="N5979" s="95" t="str">
        <f>IF(A5979&lt;&gt;"",IF(MID(C5979,1,1)="r",SigmaEpsReinf(J5979,$AS$42:$AS$43,$AS$41,$AS$39,$AS$40,$AQ$38),""),"")</f>
        <v/>
      </c>
      <c r="Q5979" s="92" t="str">
        <f t="shared" si="946"/>
        <v/>
      </c>
      <c r="R5979" s="92" t="str">
        <f t="shared" si="947"/>
        <v/>
      </c>
      <c r="U5979" s="5"/>
      <c r="V5979" s="5"/>
      <c r="W5979" s="94" t="str">
        <f t="shared" si="945"/>
        <v/>
      </c>
      <c r="X5979" s="94" t="str">
        <f t="shared" si="948"/>
        <v/>
      </c>
      <c r="Y5979" s="5"/>
      <c r="BK5979" s="8"/>
      <c r="BL5979" s="5"/>
      <c r="BM5979" s="5"/>
      <c r="BN5979" s="5"/>
      <c r="BO5979" s="5"/>
      <c r="BP5979" s="1"/>
      <c r="BQ5979" s="1"/>
      <c r="BR5979" s="1"/>
      <c r="BS5979" s="1"/>
      <c r="BT5979" s="1"/>
      <c r="BU5979" s="4"/>
      <c r="BV5979" s="1"/>
      <c r="BW5979" s="3"/>
      <c r="BX5979" s="4"/>
      <c r="BY5979" s="5"/>
      <c r="BZ5979" s="5"/>
      <c r="CA5979" s="5"/>
      <c r="CB5979" s="5"/>
      <c r="CC5979" s="5"/>
      <c r="CD5979" s="43"/>
    </row>
    <row r="5980" spans="1:82" x14ac:dyDescent="0.25">
      <c r="A5980" s="8"/>
      <c r="B5980" s="5"/>
      <c r="C5980" s="5"/>
      <c r="D5980" s="5"/>
      <c r="E5980" s="5"/>
      <c r="F5980" s="94" t="str">
        <f t="shared" si="939"/>
        <v/>
      </c>
      <c r="G5980" s="94" t="str">
        <f t="shared" si="940"/>
        <v/>
      </c>
      <c r="H5980" s="127" t="str">
        <f>IF(A5980&lt;&gt;"",IF(MID(C5980,1,1)="c",$AS$26,IF(MID(C5980,1,1)="r",$AS$41,IF(MID(C5980,1,1)="p",#REF!,#REF!))),"")</f>
        <v/>
      </c>
      <c r="I5980" s="92" t="str">
        <f t="shared" si="941"/>
        <v/>
      </c>
      <c r="J5980" s="92" t="str">
        <f t="shared" si="942"/>
        <v/>
      </c>
      <c r="K5980" s="92" t="str">
        <f t="shared" si="943"/>
        <v/>
      </c>
      <c r="L5980" s="92" t="str">
        <f t="shared" si="944"/>
        <v/>
      </c>
      <c r="M5980" s="95" t="str">
        <f>IF(A5980&lt;&gt;"",IF(MID(C5980,1,1)="c",SigmaEpsConcrete(I5980,$AN$30:$AN$33,$AR$30:$AR$33,$AS$26,$AS$27,$AS$28,$AQ$20,$AU$19),""),"")</f>
        <v/>
      </c>
      <c r="N5980" s="95" t="str">
        <f>IF(A5980&lt;&gt;"",IF(MID(C5980,1,1)="r",SigmaEpsReinf(J5980,$AS$42:$AS$43,$AS$41,$AS$39,$AS$40,$AQ$38),""),"")</f>
        <v/>
      </c>
      <c r="Q5980" s="92" t="str">
        <f t="shared" si="946"/>
        <v/>
      </c>
      <c r="R5980" s="92" t="str">
        <f t="shared" si="947"/>
        <v/>
      </c>
      <c r="U5980" s="5"/>
      <c r="V5980" s="5"/>
      <c r="W5980" s="94" t="str">
        <f t="shared" si="945"/>
        <v/>
      </c>
      <c r="X5980" s="94" t="str">
        <f t="shared" si="948"/>
        <v/>
      </c>
      <c r="Y5980" s="5"/>
      <c r="BK5980" s="8"/>
      <c r="BL5980" s="5"/>
      <c r="BM5980" s="5"/>
      <c r="BN5980" s="5"/>
      <c r="BO5980" s="5"/>
      <c r="BP5980" s="1"/>
      <c r="BQ5980" s="1"/>
      <c r="BR5980" s="1"/>
      <c r="BS5980" s="1"/>
      <c r="BT5980" s="1"/>
      <c r="BU5980" s="4"/>
      <c r="BV5980" s="1"/>
      <c r="BW5980" s="3"/>
      <c r="BX5980" s="4"/>
      <c r="BY5980" s="5"/>
      <c r="BZ5980" s="5"/>
      <c r="CA5980" s="5"/>
      <c r="CB5980" s="5"/>
      <c r="CC5980" s="5"/>
      <c r="CD5980" s="43"/>
    </row>
    <row r="5981" spans="1:82" x14ac:dyDescent="0.25">
      <c r="A5981" s="8"/>
      <c r="B5981" s="5"/>
      <c r="C5981" s="5"/>
      <c r="D5981" s="5"/>
      <c r="E5981" s="5"/>
      <c r="F5981" s="94" t="str">
        <f t="shared" si="939"/>
        <v/>
      </c>
      <c r="G5981" s="94" t="str">
        <f t="shared" si="940"/>
        <v/>
      </c>
      <c r="H5981" s="127" t="str">
        <f>IF(A5981&lt;&gt;"",IF(MID(C5981,1,1)="c",$AS$26,IF(MID(C5981,1,1)="r",$AS$41,IF(MID(C5981,1,1)="p",#REF!,#REF!))),"")</f>
        <v/>
      </c>
      <c r="I5981" s="92" t="str">
        <f t="shared" si="941"/>
        <v/>
      </c>
      <c r="J5981" s="92" t="str">
        <f t="shared" si="942"/>
        <v/>
      </c>
      <c r="K5981" s="92" t="str">
        <f t="shared" si="943"/>
        <v/>
      </c>
      <c r="L5981" s="92" t="str">
        <f t="shared" si="944"/>
        <v/>
      </c>
      <c r="M5981" s="95" t="str">
        <f>IF(A5981&lt;&gt;"",IF(MID(C5981,1,1)="c",SigmaEpsConcrete(I5981,$AN$30:$AN$33,$AR$30:$AR$33,$AS$26,$AS$27,$AS$28,$AQ$20,$AU$19),""),"")</f>
        <v/>
      </c>
      <c r="N5981" s="95" t="str">
        <f>IF(A5981&lt;&gt;"",IF(MID(C5981,1,1)="r",SigmaEpsReinf(J5981,$AS$42:$AS$43,$AS$41,$AS$39,$AS$40,$AQ$38),""),"")</f>
        <v/>
      </c>
      <c r="Q5981" s="92" t="str">
        <f t="shared" si="946"/>
        <v/>
      </c>
      <c r="R5981" s="92" t="str">
        <f t="shared" si="947"/>
        <v/>
      </c>
      <c r="U5981" s="5"/>
      <c r="V5981" s="5"/>
      <c r="W5981" s="94" t="str">
        <f t="shared" si="945"/>
        <v/>
      </c>
      <c r="X5981" s="94" t="str">
        <f t="shared" si="948"/>
        <v/>
      </c>
      <c r="Y5981" s="5"/>
      <c r="BK5981" s="8"/>
      <c r="BL5981" s="5"/>
      <c r="BM5981" s="5"/>
      <c r="BN5981" s="5"/>
      <c r="BO5981" s="5"/>
      <c r="BP5981" s="1"/>
      <c r="BQ5981" s="1"/>
      <c r="BR5981" s="1"/>
      <c r="BS5981" s="1"/>
      <c r="BT5981" s="1"/>
      <c r="BU5981" s="4"/>
      <c r="BV5981" s="1"/>
      <c r="BW5981" s="3"/>
      <c r="BX5981" s="4"/>
      <c r="BY5981" s="5"/>
      <c r="BZ5981" s="5"/>
      <c r="CA5981" s="5"/>
      <c r="CB5981" s="5"/>
      <c r="CC5981" s="5"/>
      <c r="CD5981" s="43"/>
    </row>
    <row r="5982" spans="1:82" x14ac:dyDescent="0.25">
      <c r="A5982" s="8"/>
      <c r="B5982" s="5"/>
      <c r="C5982" s="5"/>
      <c r="D5982" s="5"/>
      <c r="E5982" s="5"/>
      <c r="F5982" s="94" t="str">
        <f t="shared" si="939"/>
        <v/>
      </c>
      <c r="G5982" s="94" t="str">
        <f t="shared" si="940"/>
        <v/>
      </c>
      <c r="H5982" s="127" t="str">
        <f>IF(A5982&lt;&gt;"",IF(MID(C5982,1,1)="c",$AS$26,IF(MID(C5982,1,1)="r",$AS$41,IF(MID(C5982,1,1)="p",#REF!,#REF!))),"")</f>
        <v/>
      </c>
      <c r="I5982" s="92" t="str">
        <f t="shared" si="941"/>
        <v/>
      </c>
      <c r="J5982" s="92" t="str">
        <f t="shared" si="942"/>
        <v/>
      </c>
      <c r="K5982" s="92" t="str">
        <f t="shared" si="943"/>
        <v/>
      </c>
      <c r="L5982" s="92" t="str">
        <f t="shared" si="944"/>
        <v/>
      </c>
      <c r="M5982" s="95" t="str">
        <f>IF(A5982&lt;&gt;"",IF(MID(C5982,1,1)="c",SigmaEpsConcrete(I5982,$AN$30:$AN$33,$AR$30:$AR$33,$AS$26,$AS$27,$AS$28,$AQ$20,$AU$19),""),"")</f>
        <v/>
      </c>
      <c r="N5982" s="95" t="str">
        <f>IF(A5982&lt;&gt;"",IF(MID(C5982,1,1)="r",SigmaEpsReinf(J5982,$AS$42:$AS$43,$AS$41,$AS$39,$AS$40,$AQ$38),""),"")</f>
        <v/>
      </c>
      <c r="Q5982" s="92" t="str">
        <f t="shared" si="946"/>
        <v/>
      </c>
      <c r="R5982" s="92" t="str">
        <f t="shared" si="947"/>
        <v/>
      </c>
      <c r="U5982" s="5"/>
      <c r="V5982" s="5"/>
      <c r="W5982" s="94" t="str">
        <f t="shared" si="945"/>
        <v/>
      </c>
      <c r="X5982" s="94" t="str">
        <f t="shared" si="948"/>
        <v/>
      </c>
      <c r="Y5982" s="5"/>
      <c r="BK5982" s="8"/>
      <c r="BL5982" s="5"/>
      <c r="BM5982" s="5"/>
      <c r="BN5982" s="5"/>
      <c r="BO5982" s="5"/>
      <c r="BP5982" s="1"/>
      <c r="BQ5982" s="1"/>
      <c r="BR5982" s="1"/>
      <c r="BS5982" s="1"/>
      <c r="BT5982" s="1"/>
      <c r="BU5982" s="4"/>
      <c r="BV5982" s="1"/>
      <c r="BW5982" s="3"/>
      <c r="BX5982" s="4"/>
      <c r="BY5982" s="5"/>
      <c r="BZ5982" s="5"/>
      <c r="CA5982" s="5"/>
      <c r="CB5982" s="5"/>
      <c r="CC5982" s="5"/>
      <c r="CD5982" s="43"/>
    </row>
    <row r="5983" spans="1:82" x14ac:dyDescent="0.25">
      <c r="A5983" s="8"/>
      <c r="B5983" s="5"/>
      <c r="C5983" s="5"/>
      <c r="D5983" s="5"/>
      <c r="E5983" s="5"/>
      <c r="F5983" s="94" t="str">
        <f t="shared" si="939"/>
        <v/>
      </c>
      <c r="G5983" s="94" t="str">
        <f t="shared" si="940"/>
        <v/>
      </c>
      <c r="H5983" s="127" t="str">
        <f>IF(A5983&lt;&gt;"",IF(MID(C5983,1,1)="c",$AS$26,IF(MID(C5983,1,1)="r",$AS$41,IF(MID(C5983,1,1)="p",#REF!,#REF!))),"")</f>
        <v/>
      </c>
      <c r="I5983" s="92" t="str">
        <f t="shared" si="941"/>
        <v/>
      </c>
      <c r="J5983" s="92" t="str">
        <f t="shared" si="942"/>
        <v/>
      </c>
      <c r="K5983" s="92" t="str">
        <f t="shared" si="943"/>
        <v/>
      </c>
      <c r="L5983" s="92" t="str">
        <f t="shared" si="944"/>
        <v/>
      </c>
      <c r="M5983" s="95" t="str">
        <f>IF(A5983&lt;&gt;"",IF(MID(C5983,1,1)="c",SigmaEpsConcrete(I5983,$AN$30:$AN$33,$AR$30:$AR$33,$AS$26,$AS$27,$AS$28,$AQ$20,$AU$19),""),"")</f>
        <v/>
      </c>
      <c r="N5983" s="95" t="str">
        <f>IF(A5983&lt;&gt;"",IF(MID(C5983,1,1)="r",SigmaEpsReinf(J5983,$AS$42:$AS$43,$AS$41,$AS$39,$AS$40,$AQ$38),""),"")</f>
        <v/>
      </c>
      <c r="Q5983" s="92" t="str">
        <f t="shared" si="946"/>
        <v/>
      </c>
      <c r="R5983" s="92" t="str">
        <f t="shared" si="947"/>
        <v/>
      </c>
      <c r="U5983" s="5"/>
      <c r="V5983" s="5"/>
      <c r="W5983" s="94" t="str">
        <f t="shared" si="945"/>
        <v/>
      </c>
      <c r="X5983" s="94" t="str">
        <f t="shared" si="948"/>
        <v/>
      </c>
      <c r="Y5983" s="5"/>
      <c r="BK5983" s="8"/>
      <c r="BL5983" s="5"/>
      <c r="BM5983" s="5"/>
      <c r="BN5983" s="5"/>
      <c r="BO5983" s="5"/>
      <c r="BP5983" s="1"/>
      <c r="BQ5983" s="1"/>
      <c r="BR5983" s="1"/>
      <c r="BS5983" s="1"/>
      <c r="BT5983" s="1"/>
      <c r="BU5983" s="4"/>
      <c r="BV5983" s="1"/>
      <c r="BW5983" s="3"/>
      <c r="BX5983" s="4"/>
      <c r="BY5983" s="5"/>
      <c r="BZ5983" s="5"/>
      <c r="CA5983" s="5"/>
      <c r="CB5983" s="5"/>
      <c r="CC5983" s="5"/>
      <c r="CD5983" s="43"/>
    </row>
    <row r="5984" spans="1:82" x14ac:dyDescent="0.25">
      <c r="A5984" s="8"/>
      <c r="B5984" s="5"/>
      <c r="C5984" s="5"/>
      <c r="D5984" s="5"/>
      <c r="E5984" s="5"/>
      <c r="F5984" s="94" t="str">
        <f t="shared" si="939"/>
        <v/>
      </c>
      <c r="G5984" s="94" t="str">
        <f t="shared" si="940"/>
        <v/>
      </c>
      <c r="H5984" s="127" t="str">
        <f>IF(A5984&lt;&gt;"",IF(MID(C5984,1,1)="c",$AS$26,IF(MID(C5984,1,1)="r",$AS$41,IF(MID(C5984,1,1)="p",#REF!,#REF!))),"")</f>
        <v/>
      </c>
      <c r="I5984" s="92" t="str">
        <f t="shared" si="941"/>
        <v/>
      </c>
      <c r="J5984" s="92" t="str">
        <f t="shared" si="942"/>
        <v/>
      </c>
      <c r="K5984" s="92" t="str">
        <f t="shared" si="943"/>
        <v/>
      </c>
      <c r="L5984" s="92" t="str">
        <f t="shared" si="944"/>
        <v/>
      </c>
      <c r="M5984" s="95" t="str">
        <f>IF(A5984&lt;&gt;"",IF(MID(C5984,1,1)="c",SigmaEpsConcrete(I5984,$AN$30:$AN$33,$AR$30:$AR$33,$AS$26,$AS$27,$AS$28,$AQ$20,$AU$19),""),"")</f>
        <v/>
      </c>
      <c r="N5984" s="95" t="str">
        <f>IF(A5984&lt;&gt;"",IF(MID(C5984,1,1)="r",SigmaEpsReinf(J5984,$AS$42:$AS$43,$AS$41,$AS$39,$AS$40,$AQ$38),""),"")</f>
        <v/>
      </c>
      <c r="Q5984" s="92" t="str">
        <f t="shared" si="946"/>
        <v/>
      </c>
      <c r="R5984" s="92" t="str">
        <f t="shared" si="947"/>
        <v/>
      </c>
      <c r="U5984" s="5"/>
      <c r="V5984" s="5"/>
      <c r="W5984" s="94" t="str">
        <f t="shared" si="945"/>
        <v/>
      </c>
      <c r="X5984" s="94" t="str">
        <f t="shared" si="948"/>
        <v/>
      </c>
      <c r="Y5984" s="5"/>
      <c r="BK5984" s="8"/>
      <c r="BL5984" s="5"/>
      <c r="BM5984" s="5"/>
      <c r="BN5984" s="5"/>
      <c r="BO5984" s="5"/>
      <c r="BP5984" s="1"/>
      <c r="BQ5984" s="1"/>
      <c r="BR5984" s="1"/>
      <c r="BS5984" s="1"/>
      <c r="BT5984" s="1"/>
      <c r="BU5984" s="4"/>
      <c r="BV5984" s="1"/>
      <c r="BW5984" s="3"/>
      <c r="BX5984" s="4"/>
      <c r="BY5984" s="5"/>
      <c r="BZ5984" s="5"/>
      <c r="CA5984" s="5"/>
      <c r="CB5984" s="5"/>
      <c r="CC5984" s="5"/>
      <c r="CD5984" s="43"/>
    </row>
    <row r="5985" spans="1:82" x14ac:dyDescent="0.25">
      <c r="A5985" s="8"/>
      <c r="B5985" s="5"/>
      <c r="C5985" s="5"/>
      <c r="D5985" s="5"/>
      <c r="E5985" s="5"/>
      <c r="F5985" s="94" t="str">
        <f t="shared" si="939"/>
        <v/>
      </c>
      <c r="G5985" s="94" t="str">
        <f t="shared" si="940"/>
        <v/>
      </c>
      <c r="H5985" s="127" t="str">
        <f>IF(A5985&lt;&gt;"",IF(MID(C5985,1,1)="c",$AS$26,IF(MID(C5985,1,1)="r",$AS$41,IF(MID(C5985,1,1)="p",#REF!,#REF!))),"")</f>
        <v/>
      </c>
      <c r="I5985" s="92" t="str">
        <f t="shared" si="941"/>
        <v/>
      </c>
      <c r="J5985" s="92" t="str">
        <f t="shared" si="942"/>
        <v/>
      </c>
      <c r="K5985" s="92" t="str">
        <f t="shared" si="943"/>
        <v/>
      </c>
      <c r="L5985" s="92" t="str">
        <f t="shared" si="944"/>
        <v/>
      </c>
      <c r="M5985" s="95" t="str">
        <f>IF(A5985&lt;&gt;"",IF(MID(C5985,1,1)="c",SigmaEpsConcrete(I5985,$AN$30:$AN$33,$AR$30:$AR$33,$AS$26,$AS$27,$AS$28,$AQ$20,$AU$19),""),"")</f>
        <v/>
      </c>
      <c r="N5985" s="95" t="str">
        <f>IF(A5985&lt;&gt;"",IF(MID(C5985,1,1)="r",SigmaEpsReinf(J5985,$AS$42:$AS$43,$AS$41,$AS$39,$AS$40,$AQ$38),""),"")</f>
        <v/>
      </c>
      <c r="Q5985" s="92" t="str">
        <f t="shared" si="946"/>
        <v/>
      </c>
      <c r="R5985" s="92" t="str">
        <f t="shared" si="947"/>
        <v/>
      </c>
      <c r="U5985" s="5"/>
      <c r="V5985" s="5"/>
      <c r="W5985" s="94" t="str">
        <f t="shared" si="945"/>
        <v/>
      </c>
      <c r="X5985" s="94" t="str">
        <f t="shared" si="948"/>
        <v/>
      </c>
      <c r="Y5985" s="5"/>
      <c r="BK5985" s="8"/>
      <c r="BL5985" s="5"/>
      <c r="BM5985" s="5"/>
      <c r="BN5985" s="5"/>
      <c r="BO5985" s="5"/>
      <c r="BP5985" s="1"/>
      <c r="BQ5985" s="1"/>
      <c r="BR5985" s="1"/>
      <c r="BS5985" s="1"/>
      <c r="BT5985" s="1"/>
      <c r="BU5985" s="4"/>
      <c r="BV5985" s="1"/>
      <c r="BW5985" s="3"/>
      <c r="BX5985" s="4"/>
      <c r="BY5985" s="5"/>
      <c r="BZ5985" s="5"/>
      <c r="CA5985" s="5"/>
      <c r="CB5985" s="5"/>
      <c r="CC5985" s="5"/>
      <c r="CD5985" s="43"/>
    </row>
    <row r="5986" spans="1:82" x14ac:dyDescent="0.25">
      <c r="A5986" s="8"/>
      <c r="B5986" s="5"/>
      <c r="C5986" s="5"/>
      <c r="D5986" s="5"/>
      <c r="E5986" s="5"/>
      <c r="F5986" s="94" t="str">
        <f t="shared" si="939"/>
        <v/>
      </c>
      <c r="G5986" s="94" t="str">
        <f t="shared" si="940"/>
        <v/>
      </c>
      <c r="H5986" s="127" t="str">
        <f>IF(A5986&lt;&gt;"",IF(MID(C5986,1,1)="c",$AS$26,IF(MID(C5986,1,1)="r",$AS$41,IF(MID(C5986,1,1)="p",#REF!,#REF!))),"")</f>
        <v/>
      </c>
      <c r="I5986" s="92" t="str">
        <f t="shared" si="941"/>
        <v/>
      </c>
      <c r="J5986" s="92" t="str">
        <f t="shared" si="942"/>
        <v/>
      </c>
      <c r="K5986" s="92" t="str">
        <f t="shared" si="943"/>
        <v/>
      </c>
      <c r="L5986" s="92" t="str">
        <f t="shared" si="944"/>
        <v/>
      </c>
      <c r="M5986" s="95" t="str">
        <f>IF(A5986&lt;&gt;"",IF(MID(C5986,1,1)="c",SigmaEpsConcrete(I5986,$AN$30:$AN$33,$AR$30:$AR$33,$AS$26,$AS$27,$AS$28,$AQ$20,$AU$19),""),"")</f>
        <v/>
      </c>
      <c r="N5986" s="95" t="str">
        <f>IF(A5986&lt;&gt;"",IF(MID(C5986,1,1)="r",SigmaEpsReinf(J5986,$AS$42:$AS$43,$AS$41,$AS$39,$AS$40,$AQ$38),""),"")</f>
        <v/>
      </c>
      <c r="Q5986" s="92" t="str">
        <f t="shared" si="946"/>
        <v/>
      </c>
      <c r="R5986" s="92" t="str">
        <f t="shared" si="947"/>
        <v/>
      </c>
      <c r="U5986" s="5"/>
      <c r="V5986" s="5"/>
      <c r="W5986" s="94" t="str">
        <f t="shared" si="945"/>
        <v/>
      </c>
      <c r="X5986" s="94" t="str">
        <f t="shared" si="948"/>
        <v/>
      </c>
      <c r="Y5986" s="5"/>
      <c r="BK5986" s="8"/>
      <c r="BL5986" s="5"/>
      <c r="BM5986" s="5"/>
      <c r="BN5986" s="5"/>
      <c r="BO5986" s="5"/>
      <c r="BP5986" s="1"/>
      <c r="BQ5986" s="1"/>
      <c r="BR5986" s="1"/>
      <c r="BS5986" s="1"/>
      <c r="BT5986" s="1"/>
      <c r="BU5986" s="4"/>
      <c r="BV5986" s="1"/>
      <c r="BW5986" s="3"/>
      <c r="BX5986" s="4"/>
      <c r="BY5986" s="5"/>
      <c r="BZ5986" s="5"/>
      <c r="CA5986" s="5"/>
      <c r="CB5986" s="5"/>
      <c r="CC5986" s="5"/>
      <c r="CD5986" s="43"/>
    </row>
    <row r="5987" spans="1:82" x14ac:dyDescent="0.25">
      <c r="A5987" s="8"/>
      <c r="B5987" s="5"/>
      <c r="C5987" s="5"/>
      <c r="D5987" s="5"/>
      <c r="E5987" s="5"/>
      <c r="F5987" s="94" t="str">
        <f t="shared" si="939"/>
        <v/>
      </c>
      <c r="G5987" s="94" t="str">
        <f t="shared" si="940"/>
        <v/>
      </c>
      <c r="H5987" s="127" t="str">
        <f>IF(A5987&lt;&gt;"",IF(MID(C5987,1,1)="c",$AS$26,IF(MID(C5987,1,1)="r",$AS$41,IF(MID(C5987,1,1)="p",#REF!,#REF!))),"")</f>
        <v/>
      </c>
      <c r="I5987" s="92" t="str">
        <f t="shared" si="941"/>
        <v/>
      </c>
      <c r="J5987" s="92" t="str">
        <f t="shared" si="942"/>
        <v/>
      </c>
      <c r="K5987" s="92" t="str">
        <f t="shared" si="943"/>
        <v/>
      </c>
      <c r="L5987" s="92" t="str">
        <f t="shared" si="944"/>
        <v/>
      </c>
      <c r="M5987" s="95" t="str">
        <f>IF(A5987&lt;&gt;"",IF(MID(C5987,1,1)="c",SigmaEpsConcrete(I5987,$AN$30:$AN$33,$AR$30:$AR$33,$AS$26,$AS$27,$AS$28,$AQ$20,$AU$19),""),"")</f>
        <v/>
      </c>
      <c r="N5987" s="95" t="str">
        <f>IF(A5987&lt;&gt;"",IF(MID(C5987,1,1)="r",SigmaEpsReinf(J5987,$AS$42:$AS$43,$AS$41,$AS$39,$AS$40,$AQ$38),""),"")</f>
        <v/>
      </c>
      <c r="Q5987" s="92" t="str">
        <f t="shared" si="946"/>
        <v/>
      </c>
      <c r="R5987" s="92" t="str">
        <f t="shared" si="947"/>
        <v/>
      </c>
      <c r="U5987" s="5"/>
      <c r="V5987" s="5"/>
      <c r="W5987" s="94" t="str">
        <f t="shared" si="945"/>
        <v/>
      </c>
      <c r="X5987" s="94" t="str">
        <f t="shared" si="948"/>
        <v/>
      </c>
      <c r="Y5987" s="5"/>
      <c r="BK5987" s="8"/>
      <c r="BL5987" s="5"/>
      <c r="BM5987" s="5"/>
      <c r="BN5987" s="5"/>
      <c r="BO5987" s="5"/>
      <c r="BP5987" s="1"/>
      <c r="BQ5987" s="1"/>
      <c r="BR5987" s="1"/>
      <c r="BS5987" s="1"/>
      <c r="BT5987" s="1"/>
      <c r="BU5987" s="4"/>
      <c r="BV5987" s="1"/>
      <c r="BW5987" s="3"/>
      <c r="BX5987" s="4"/>
      <c r="BY5987" s="5"/>
      <c r="BZ5987" s="5"/>
      <c r="CA5987" s="5"/>
      <c r="CB5987" s="5"/>
      <c r="CC5987" s="5"/>
      <c r="CD5987" s="43"/>
    </row>
    <row r="5988" spans="1:82" x14ac:dyDescent="0.25">
      <c r="A5988" s="8"/>
      <c r="B5988" s="5"/>
      <c r="C5988" s="5"/>
      <c r="D5988" s="5"/>
      <c r="E5988" s="5"/>
      <c r="F5988" s="94" t="str">
        <f t="shared" si="939"/>
        <v/>
      </c>
      <c r="G5988" s="94" t="str">
        <f t="shared" si="940"/>
        <v/>
      </c>
      <c r="H5988" s="127" t="str">
        <f>IF(A5988&lt;&gt;"",IF(MID(C5988,1,1)="c",$AS$26,IF(MID(C5988,1,1)="r",$AS$41,IF(MID(C5988,1,1)="p",#REF!,#REF!))),"")</f>
        <v/>
      </c>
      <c r="I5988" s="92" t="str">
        <f t="shared" si="941"/>
        <v/>
      </c>
      <c r="J5988" s="92" t="str">
        <f t="shared" si="942"/>
        <v/>
      </c>
      <c r="K5988" s="92" t="str">
        <f t="shared" si="943"/>
        <v/>
      </c>
      <c r="L5988" s="92" t="str">
        <f t="shared" si="944"/>
        <v/>
      </c>
      <c r="M5988" s="95" t="str">
        <f>IF(A5988&lt;&gt;"",IF(MID(C5988,1,1)="c",SigmaEpsConcrete(I5988,$AN$30:$AN$33,$AR$30:$AR$33,$AS$26,$AS$27,$AS$28,$AQ$20,$AU$19),""),"")</f>
        <v/>
      </c>
      <c r="N5988" s="95" t="str">
        <f>IF(A5988&lt;&gt;"",IF(MID(C5988,1,1)="r",SigmaEpsReinf(J5988,$AS$42:$AS$43,$AS$41,$AS$39,$AS$40,$AQ$38),""),"")</f>
        <v/>
      </c>
      <c r="Q5988" s="92" t="str">
        <f t="shared" si="946"/>
        <v/>
      </c>
      <c r="R5988" s="92" t="str">
        <f t="shared" si="947"/>
        <v/>
      </c>
      <c r="U5988" s="5"/>
      <c r="V5988" s="5"/>
      <c r="W5988" s="94" t="str">
        <f t="shared" si="945"/>
        <v/>
      </c>
      <c r="X5988" s="94" t="str">
        <f t="shared" si="948"/>
        <v/>
      </c>
      <c r="Y5988" s="5"/>
      <c r="BK5988" s="8"/>
      <c r="BL5988" s="5"/>
      <c r="BM5988" s="5"/>
      <c r="BN5988" s="5"/>
      <c r="BO5988" s="5"/>
      <c r="BP5988" s="1"/>
      <c r="BQ5988" s="1"/>
      <c r="BR5988" s="1"/>
      <c r="BS5988" s="1"/>
      <c r="BT5988" s="1"/>
      <c r="BU5988" s="4"/>
      <c r="BV5988" s="1"/>
      <c r="BW5988" s="3"/>
      <c r="BX5988" s="4"/>
      <c r="BY5988" s="5"/>
      <c r="BZ5988" s="5"/>
      <c r="CA5988" s="5"/>
      <c r="CB5988" s="5"/>
      <c r="CC5988" s="5"/>
      <c r="CD5988" s="43"/>
    </row>
    <row r="5989" spans="1:82" x14ac:dyDescent="0.25">
      <c r="A5989" s="8"/>
      <c r="B5989" s="5"/>
      <c r="C5989" s="5"/>
      <c r="D5989" s="5"/>
      <c r="E5989" s="5"/>
      <c r="F5989" s="94" t="str">
        <f t="shared" si="939"/>
        <v/>
      </c>
      <c r="G5989" s="94" t="str">
        <f t="shared" si="940"/>
        <v/>
      </c>
      <c r="H5989" s="127" t="str">
        <f>IF(A5989&lt;&gt;"",IF(MID(C5989,1,1)="c",$AS$26,IF(MID(C5989,1,1)="r",$AS$41,IF(MID(C5989,1,1)="p",#REF!,#REF!))),"")</f>
        <v/>
      </c>
      <c r="I5989" s="92" t="str">
        <f t="shared" si="941"/>
        <v/>
      </c>
      <c r="J5989" s="92" t="str">
        <f t="shared" si="942"/>
        <v/>
      </c>
      <c r="K5989" s="92" t="str">
        <f t="shared" si="943"/>
        <v/>
      </c>
      <c r="L5989" s="92" t="str">
        <f t="shared" si="944"/>
        <v/>
      </c>
      <c r="M5989" s="95" t="str">
        <f>IF(A5989&lt;&gt;"",IF(MID(C5989,1,1)="c",SigmaEpsConcrete(I5989,$AN$30:$AN$33,$AR$30:$AR$33,$AS$26,$AS$27,$AS$28,$AQ$20,$AU$19),""),"")</f>
        <v/>
      </c>
      <c r="N5989" s="95" t="str">
        <f>IF(A5989&lt;&gt;"",IF(MID(C5989,1,1)="r",SigmaEpsReinf(J5989,$AS$42:$AS$43,$AS$41,$AS$39,$AS$40,$AQ$38),""),"")</f>
        <v/>
      </c>
      <c r="Q5989" s="92" t="str">
        <f t="shared" si="946"/>
        <v/>
      </c>
      <c r="R5989" s="92" t="str">
        <f t="shared" si="947"/>
        <v/>
      </c>
      <c r="U5989" s="5"/>
      <c r="V5989" s="5"/>
      <c r="W5989" s="94" t="str">
        <f t="shared" si="945"/>
        <v/>
      </c>
      <c r="X5989" s="94" t="str">
        <f t="shared" si="948"/>
        <v/>
      </c>
      <c r="Y5989" s="5"/>
      <c r="BK5989" s="8"/>
      <c r="BL5989" s="5"/>
      <c r="BM5989" s="5"/>
      <c r="BN5989" s="5"/>
      <c r="BO5989" s="5"/>
      <c r="BP5989" s="1"/>
      <c r="BQ5989" s="1"/>
      <c r="BR5989" s="1"/>
      <c r="BS5989" s="1"/>
      <c r="BT5989" s="1"/>
      <c r="BU5989" s="4"/>
      <c r="BV5989" s="1"/>
      <c r="BW5989" s="3"/>
      <c r="BX5989" s="4"/>
      <c r="BY5989" s="5"/>
      <c r="BZ5989" s="5"/>
      <c r="CA5989" s="5"/>
      <c r="CB5989" s="5"/>
      <c r="CC5989" s="5"/>
      <c r="CD5989" s="43"/>
    </row>
    <row r="5990" spans="1:82" x14ac:dyDescent="0.25">
      <c r="A5990" s="8"/>
      <c r="B5990" s="5"/>
      <c r="C5990" s="5"/>
      <c r="D5990" s="5"/>
      <c r="E5990" s="5"/>
      <c r="F5990" s="94" t="str">
        <f t="shared" si="939"/>
        <v/>
      </c>
      <c r="G5990" s="94" t="str">
        <f t="shared" si="940"/>
        <v/>
      </c>
      <c r="H5990" s="127" t="str">
        <f>IF(A5990&lt;&gt;"",IF(MID(C5990,1,1)="c",$AS$26,IF(MID(C5990,1,1)="r",$AS$41,IF(MID(C5990,1,1)="p",#REF!,#REF!))),"")</f>
        <v/>
      </c>
      <c r="I5990" s="92" t="str">
        <f t="shared" si="941"/>
        <v/>
      </c>
      <c r="J5990" s="92" t="str">
        <f t="shared" si="942"/>
        <v/>
      </c>
      <c r="K5990" s="92" t="str">
        <f t="shared" si="943"/>
        <v/>
      </c>
      <c r="L5990" s="92" t="str">
        <f t="shared" si="944"/>
        <v/>
      </c>
      <c r="M5990" s="95" t="str">
        <f>IF(A5990&lt;&gt;"",IF(MID(C5990,1,1)="c",SigmaEpsConcrete(I5990,$AN$30:$AN$33,$AR$30:$AR$33,$AS$26,$AS$27,$AS$28,$AQ$20,$AU$19),""),"")</f>
        <v/>
      </c>
      <c r="N5990" s="95" t="str">
        <f>IF(A5990&lt;&gt;"",IF(MID(C5990,1,1)="r",SigmaEpsReinf(J5990,$AS$42:$AS$43,$AS$41,$AS$39,$AS$40,$AQ$38),""),"")</f>
        <v/>
      </c>
      <c r="Q5990" s="92" t="str">
        <f t="shared" si="946"/>
        <v/>
      </c>
      <c r="R5990" s="92" t="str">
        <f t="shared" si="947"/>
        <v/>
      </c>
      <c r="U5990" s="5"/>
      <c r="V5990" s="5"/>
      <c r="W5990" s="94" t="str">
        <f t="shared" si="945"/>
        <v/>
      </c>
      <c r="X5990" s="94" t="str">
        <f t="shared" si="948"/>
        <v/>
      </c>
      <c r="Y5990" s="5"/>
      <c r="BK5990" s="8"/>
      <c r="BL5990" s="5"/>
      <c r="BM5990" s="5"/>
      <c r="BN5990" s="5"/>
      <c r="BO5990" s="5"/>
      <c r="BP5990" s="1"/>
      <c r="BQ5990" s="1"/>
      <c r="BR5990" s="1"/>
      <c r="BS5990" s="1"/>
      <c r="BT5990" s="1"/>
      <c r="BU5990" s="4"/>
      <c r="BV5990" s="1"/>
      <c r="BW5990" s="3"/>
      <c r="BX5990" s="4"/>
      <c r="BY5990" s="5"/>
      <c r="BZ5990" s="5"/>
      <c r="CA5990" s="5"/>
      <c r="CB5990" s="5"/>
      <c r="CC5990" s="5"/>
      <c r="CD5990" s="43"/>
    </row>
    <row r="5991" spans="1:82" x14ac:dyDescent="0.25">
      <c r="A5991" s="8"/>
      <c r="B5991" s="5"/>
      <c r="C5991" s="5"/>
      <c r="D5991" s="5"/>
      <c r="E5991" s="5"/>
      <c r="F5991" s="94" t="str">
        <f t="shared" si="939"/>
        <v/>
      </c>
      <c r="G5991" s="94" t="str">
        <f t="shared" si="940"/>
        <v/>
      </c>
      <c r="H5991" s="127" t="str">
        <f>IF(A5991&lt;&gt;"",IF(MID(C5991,1,1)="c",$AS$26,IF(MID(C5991,1,1)="r",$AS$41,IF(MID(C5991,1,1)="p",#REF!,#REF!))),"")</f>
        <v/>
      </c>
      <c r="I5991" s="92" t="str">
        <f t="shared" si="941"/>
        <v/>
      </c>
      <c r="J5991" s="92" t="str">
        <f t="shared" si="942"/>
        <v/>
      </c>
      <c r="K5991" s="92" t="str">
        <f t="shared" si="943"/>
        <v/>
      </c>
      <c r="L5991" s="92" t="str">
        <f t="shared" si="944"/>
        <v/>
      </c>
      <c r="M5991" s="95" t="str">
        <f>IF(A5991&lt;&gt;"",IF(MID(C5991,1,1)="c",SigmaEpsConcrete(I5991,$AN$30:$AN$33,$AR$30:$AR$33,$AS$26,$AS$27,$AS$28,$AQ$20,$AU$19),""),"")</f>
        <v/>
      </c>
      <c r="N5991" s="95" t="str">
        <f>IF(A5991&lt;&gt;"",IF(MID(C5991,1,1)="r",SigmaEpsReinf(J5991,$AS$42:$AS$43,$AS$41,$AS$39,$AS$40,$AQ$38),""),"")</f>
        <v/>
      </c>
      <c r="Q5991" s="92" t="str">
        <f t="shared" si="946"/>
        <v/>
      </c>
      <c r="R5991" s="92" t="str">
        <f t="shared" si="947"/>
        <v/>
      </c>
      <c r="U5991" s="5"/>
      <c r="V5991" s="5"/>
      <c r="W5991" s="94" t="str">
        <f t="shared" si="945"/>
        <v/>
      </c>
      <c r="X5991" s="94" t="str">
        <f t="shared" si="948"/>
        <v/>
      </c>
      <c r="Y5991" s="5"/>
      <c r="BK5991" s="8"/>
      <c r="BL5991" s="5"/>
      <c r="BM5991" s="5"/>
      <c r="BN5991" s="5"/>
      <c r="BO5991" s="5"/>
      <c r="BP5991" s="1"/>
      <c r="BQ5991" s="1"/>
      <c r="BR5991" s="1"/>
      <c r="BS5991" s="1"/>
      <c r="BT5991" s="1"/>
      <c r="BU5991" s="4"/>
      <c r="BV5991" s="1"/>
      <c r="BW5991" s="3"/>
      <c r="BX5991" s="4"/>
      <c r="BY5991" s="5"/>
      <c r="BZ5991" s="5"/>
      <c r="CA5991" s="5"/>
      <c r="CB5991" s="5"/>
      <c r="CC5991" s="5"/>
      <c r="CD5991" s="43"/>
    </row>
    <row r="5992" spans="1:82" x14ac:dyDescent="0.25">
      <c r="A5992" s="8"/>
      <c r="B5992" s="5"/>
      <c r="C5992" s="5"/>
      <c r="D5992" s="5"/>
      <c r="E5992" s="5"/>
      <c r="F5992" s="94" t="str">
        <f t="shared" si="939"/>
        <v/>
      </c>
      <c r="G5992" s="94" t="str">
        <f t="shared" si="940"/>
        <v/>
      </c>
      <c r="H5992" s="127" t="str">
        <f>IF(A5992&lt;&gt;"",IF(MID(C5992,1,1)="c",$AS$26,IF(MID(C5992,1,1)="r",$AS$41,IF(MID(C5992,1,1)="p",#REF!,#REF!))),"")</f>
        <v/>
      </c>
      <c r="I5992" s="92" t="str">
        <f t="shared" si="941"/>
        <v/>
      </c>
      <c r="J5992" s="92" t="str">
        <f t="shared" si="942"/>
        <v/>
      </c>
      <c r="K5992" s="92" t="str">
        <f t="shared" si="943"/>
        <v/>
      </c>
      <c r="L5992" s="92" t="str">
        <f t="shared" si="944"/>
        <v/>
      </c>
      <c r="M5992" s="95" t="str">
        <f>IF(A5992&lt;&gt;"",IF(MID(C5992,1,1)="c",SigmaEpsConcrete(I5992,$AN$30:$AN$33,$AR$30:$AR$33,$AS$26,$AS$27,$AS$28,$AQ$20,$AU$19),""),"")</f>
        <v/>
      </c>
      <c r="N5992" s="95" t="str">
        <f>IF(A5992&lt;&gt;"",IF(MID(C5992,1,1)="r",SigmaEpsReinf(J5992,$AS$42:$AS$43,$AS$41,$AS$39,$AS$40,$AQ$38),""),"")</f>
        <v/>
      </c>
      <c r="Q5992" s="92" t="str">
        <f t="shared" si="946"/>
        <v/>
      </c>
      <c r="R5992" s="92" t="str">
        <f t="shared" si="947"/>
        <v/>
      </c>
      <c r="U5992" s="5"/>
      <c r="V5992" s="5"/>
      <c r="W5992" s="94" t="str">
        <f t="shared" si="945"/>
        <v/>
      </c>
      <c r="X5992" s="94" t="str">
        <f t="shared" si="948"/>
        <v/>
      </c>
      <c r="Y5992" s="5"/>
      <c r="BK5992" s="8"/>
      <c r="BL5992" s="5"/>
      <c r="BM5992" s="5"/>
      <c r="BN5992" s="5"/>
      <c r="BO5992" s="5"/>
      <c r="BP5992" s="1"/>
      <c r="BQ5992" s="1"/>
      <c r="BR5992" s="1"/>
      <c r="BS5992" s="1"/>
      <c r="BT5992" s="1"/>
      <c r="BU5992" s="4"/>
      <c r="BV5992" s="1"/>
      <c r="BW5992" s="3"/>
      <c r="BX5992" s="4"/>
      <c r="BY5992" s="5"/>
      <c r="BZ5992" s="5"/>
      <c r="CA5992" s="5"/>
      <c r="CB5992" s="5"/>
      <c r="CC5992" s="5"/>
      <c r="CD5992" s="43"/>
    </row>
    <row r="5993" spans="1:82" x14ac:dyDescent="0.25">
      <c r="A5993" s="8"/>
      <c r="B5993" s="5"/>
      <c r="C5993" s="5"/>
      <c r="D5993" s="5"/>
      <c r="E5993" s="5"/>
      <c r="F5993" s="94" t="str">
        <f t="shared" si="939"/>
        <v/>
      </c>
      <c r="G5993" s="94" t="str">
        <f t="shared" si="940"/>
        <v/>
      </c>
      <c r="H5993" s="127" t="str">
        <f>IF(A5993&lt;&gt;"",IF(MID(C5993,1,1)="c",$AS$26,IF(MID(C5993,1,1)="r",$AS$41,IF(MID(C5993,1,1)="p",#REF!,#REF!))),"")</f>
        <v/>
      </c>
      <c r="I5993" s="92" t="str">
        <f t="shared" si="941"/>
        <v/>
      </c>
      <c r="J5993" s="92" t="str">
        <f t="shared" si="942"/>
        <v/>
      </c>
      <c r="K5993" s="92" t="str">
        <f t="shared" si="943"/>
        <v/>
      </c>
      <c r="L5993" s="92" t="str">
        <f t="shared" si="944"/>
        <v/>
      </c>
      <c r="M5993" s="95" t="str">
        <f>IF(A5993&lt;&gt;"",IF(MID(C5993,1,1)="c",SigmaEpsConcrete(I5993,$AN$30:$AN$33,$AR$30:$AR$33,$AS$26,$AS$27,$AS$28,$AQ$20,$AU$19),""),"")</f>
        <v/>
      </c>
      <c r="N5993" s="95" t="str">
        <f>IF(A5993&lt;&gt;"",IF(MID(C5993,1,1)="r",SigmaEpsReinf(J5993,$AS$42:$AS$43,$AS$41,$AS$39,$AS$40,$AQ$38),""),"")</f>
        <v/>
      </c>
      <c r="Q5993" s="92" t="str">
        <f t="shared" si="946"/>
        <v/>
      </c>
      <c r="R5993" s="92" t="str">
        <f t="shared" si="947"/>
        <v/>
      </c>
      <c r="U5993" s="5"/>
      <c r="V5993" s="5"/>
      <c r="W5993" s="94" t="str">
        <f t="shared" si="945"/>
        <v/>
      </c>
      <c r="X5993" s="94" t="str">
        <f t="shared" si="948"/>
        <v/>
      </c>
      <c r="Y5993" s="5"/>
      <c r="BK5993" s="8"/>
      <c r="BL5993" s="5"/>
      <c r="BM5993" s="5"/>
      <c r="BN5993" s="5"/>
      <c r="BO5993" s="5"/>
      <c r="BP5993" s="1"/>
      <c r="BQ5993" s="1"/>
      <c r="BR5993" s="1"/>
      <c r="BS5993" s="1"/>
      <c r="BT5993" s="1"/>
      <c r="BU5993" s="4"/>
      <c r="BV5993" s="1"/>
      <c r="BW5993" s="3"/>
      <c r="BX5993" s="4"/>
      <c r="BY5993" s="5"/>
      <c r="BZ5993" s="5"/>
      <c r="CA5993" s="5"/>
      <c r="CB5993" s="5"/>
      <c r="CC5993" s="5"/>
      <c r="CD5993" s="43"/>
    </row>
    <row r="5994" spans="1:82" x14ac:dyDescent="0.25">
      <c r="A5994" s="8"/>
      <c r="B5994" s="5"/>
      <c r="C5994" s="5"/>
      <c r="D5994" s="5"/>
      <c r="E5994" s="5"/>
      <c r="F5994" s="94" t="str">
        <f t="shared" si="939"/>
        <v/>
      </c>
      <c r="G5994" s="94" t="str">
        <f t="shared" si="940"/>
        <v/>
      </c>
      <c r="H5994" s="127" t="str">
        <f>IF(A5994&lt;&gt;"",IF(MID(C5994,1,1)="c",$AS$26,IF(MID(C5994,1,1)="r",$AS$41,IF(MID(C5994,1,1)="p",#REF!,#REF!))),"")</f>
        <v/>
      </c>
      <c r="I5994" s="92" t="str">
        <f t="shared" si="941"/>
        <v/>
      </c>
      <c r="J5994" s="92" t="str">
        <f t="shared" si="942"/>
        <v/>
      </c>
      <c r="K5994" s="92" t="str">
        <f t="shared" si="943"/>
        <v/>
      </c>
      <c r="L5994" s="92" t="str">
        <f t="shared" si="944"/>
        <v/>
      </c>
      <c r="M5994" s="95" t="str">
        <f>IF(A5994&lt;&gt;"",IF(MID(C5994,1,1)="c",SigmaEpsConcrete(I5994,$AN$30:$AN$33,$AR$30:$AR$33,$AS$26,$AS$27,$AS$28,$AQ$20,$AU$19),""),"")</f>
        <v/>
      </c>
      <c r="N5994" s="95" t="str">
        <f>IF(A5994&lt;&gt;"",IF(MID(C5994,1,1)="r",SigmaEpsReinf(J5994,$AS$42:$AS$43,$AS$41,$AS$39,$AS$40,$AQ$38),""),"")</f>
        <v/>
      </c>
      <c r="Q5994" s="92" t="str">
        <f t="shared" si="946"/>
        <v/>
      </c>
      <c r="R5994" s="92" t="str">
        <f t="shared" si="947"/>
        <v/>
      </c>
      <c r="U5994" s="5"/>
      <c r="V5994" s="5"/>
      <c r="W5994" s="94" t="str">
        <f t="shared" si="945"/>
        <v/>
      </c>
      <c r="X5994" s="94" t="str">
        <f t="shared" si="948"/>
        <v/>
      </c>
      <c r="Y5994" s="5"/>
      <c r="BK5994" s="8"/>
      <c r="BL5994" s="5"/>
      <c r="BM5994" s="5"/>
      <c r="BN5994" s="5"/>
      <c r="BO5994" s="5"/>
      <c r="BP5994" s="1"/>
      <c r="BQ5994" s="1"/>
      <c r="BR5994" s="1"/>
      <c r="BS5994" s="1"/>
      <c r="BT5994" s="1"/>
      <c r="BU5994" s="4"/>
      <c r="BV5994" s="1"/>
      <c r="BW5994" s="3"/>
      <c r="BX5994" s="4"/>
      <c r="BY5994" s="5"/>
      <c r="BZ5994" s="5"/>
      <c r="CA5994" s="5"/>
      <c r="CB5994" s="5"/>
      <c r="CC5994" s="5"/>
      <c r="CD5994" s="43"/>
    </row>
    <row r="5995" spans="1:82" x14ac:dyDescent="0.25">
      <c r="A5995" s="8"/>
      <c r="B5995" s="5"/>
      <c r="C5995" s="5"/>
      <c r="D5995" s="5"/>
      <c r="E5995" s="5"/>
      <c r="F5995" s="94" t="str">
        <f t="shared" si="939"/>
        <v/>
      </c>
      <c r="G5995" s="94" t="str">
        <f t="shared" si="940"/>
        <v/>
      </c>
      <c r="H5995" s="127" t="str">
        <f>IF(A5995&lt;&gt;"",IF(MID(C5995,1,1)="c",$AS$26,IF(MID(C5995,1,1)="r",$AS$41,IF(MID(C5995,1,1)="p",#REF!,#REF!))),"")</f>
        <v/>
      </c>
      <c r="I5995" s="92" t="str">
        <f t="shared" si="941"/>
        <v/>
      </c>
      <c r="J5995" s="92" t="str">
        <f t="shared" si="942"/>
        <v/>
      </c>
      <c r="K5995" s="92" t="str">
        <f t="shared" si="943"/>
        <v/>
      </c>
      <c r="L5995" s="92" t="str">
        <f t="shared" si="944"/>
        <v/>
      </c>
      <c r="M5995" s="95" t="str">
        <f>IF(A5995&lt;&gt;"",IF(MID(C5995,1,1)="c",SigmaEpsConcrete(I5995,$AN$30:$AN$33,$AR$30:$AR$33,$AS$26,$AS$27,$AS$28,$AQ$20,$AU$19),""),"")</f>
        <v/>
      </c>
      <c r="N5995" s="95" t="str">
        <f>IF(A5995&lt;&gt;"",IF(MID(C5995,1,1)="r",SigmaEpsReinf(J5995,$AS$42:$AS$43,$AS$41,$AS$39,$AS$40,$AQ$38),""),"")</f>
        <v/>
      </c>
      <c r="Q5995" s="92" t="str">
        <f t="shared" si="946"/>
        <v/>
      </c>
      <c r="R5995" s="92" t="str">
        <f t="shared" si="947"/>
        <v/>
      </c>
      <c r="U5995" s="5"/>
      <c r="V5995" s="5"/>
      <c r="W5995" s="94" t="str">
        <f t="shared" si="945"/>
        <v/>
      </c>
      <c r="X5995" s="94" t="str">
        <f t="shared" si="948"/>
        <v/>
      </c>
      <c r="Y5995" s="5"/>
      <c r="BK5995" s="8"/>
      <c r="BL5995" s="5"/>
      <c r="BM5995" s="5"/>
      <c r="BN5995" s="5"/>
      <c r="BO5995" s="5"/>
      <c r="BP5995" s="1"/>
      <c r="BQ5995" s="1"/>
      <c r="BR5995" s="1"/>
      <c r="BS5995" s="1"/>
      <c r="BT5995" s="1"/>
      <c r="BU5995" s="4"/>
      <c r="BV5995" s="1"/>
      <c r="BW5995" s="3"/>
      <c r="BX5995" s="4"/>
      <c r="BY5995" s="5"/>
      <c r="BZ5995" s="5"/>
      <c r="CA5995" s="5"/>
      <c r="CB5995" s="5"/>
      <c r="CC5995" s="5"/>
      <c r="CD5995" s="43"/>
    </row>
    <row r="5996" spans="1:82" x14ac:dyDescent="0.25">
      <c r="A5996" s="8"/>
      <c r="B5996" s="5"/>
      <c r="C5996" s="5"/>
      <c r="D5996" s="5"/>
      <c r="E5996" s="5"/>
      <c r="F5996" s="94" t="str">
        <f t="shared" si="939"/>
        <v/>
      </c>
      <c r="G5996" s="94" t="str">
        <f t="shared" si="940"/>
        <v/>
      </c>
      <c r="H5996" s="127" t="str">
        <f>IF(A5996&lt;&gt;"",IF(MID(C5996,1,1)="c",$AS$26,IF(MID(C5996,1,1)="r",$AS$41,IF(MID(C5996,1,1)="p",#REF!,#REF!))),"")</f>
        <v/>
      </c>
      <c r="I5996" s="92" t="str">
        <f t="shared" si="941"/>
        <v/>
      </c>
      <c r="J5996" s="92" t="str">
        <f t="shared" si="942"/>
        <v/>
      </c>
      <c r="K5996" s="92" t="str">
        <f t="shared" si="943"/>
        <v/>
      </c>
      <c r="L5996" s="92" t="str">
        <f t="shared" si="944"/>
        <v/>
      </c>
      <c r="M5996" s="95" t="str">
        <f>IF(A5996&lt;&gt;"",IF(MID(C5996,1,1)="c",SigmaEpsConcrete(I5996,$AN$30:$AN$33,$AR$30:$AR$33,$AS$26,$AS$27,$AS$28,$AQ$20,$AU$19),""),"")</f>
        <v/>
      </c>
      <c r="N5996" s="95" t="str">
        <f>IF(A5996&lt;&gt;"",IF(MID(C5996,1,1)="r",SigmaEpsReinf(J5996,$AS$42:$AS$43,$AS$41,$AS$39,$AS$40,$AQ$38),""),"")</f>
        <v/>
      </c>
      <c r="Q5996" s="92" t="str">
        <f t="shared" si="946"/>
        <v/>
      </c>
      <c r="R5996" s="92" t="str">
        <f t="shared" si="947"/>
        <v/>
      </c>
      <c r="U5996" s="5"/>
      <c r="V5996" s="5"/>
      <c r="W5996" s="94" t="str">
        <f t="shared" si="945"/>
        <v/>
      </c>
      <c r="X5996" s="94" t="str">
        <f t="shared" si="948"/>
        <v/>
      </c>
      <c r="Y5996" s="5"/>
      <c r="BK5996" s="8"/>
      <c r="BL5996" s="5"/>
      <c r="BM5996" s="5"/>
      <c r="BN5996" s="5"/>
      <c r="BO5996" s="5"/>
      <c r="BP5996" s="1"/>
      <c r="BQ5996" s="1"/>
      <c r="BR5996" s="1"/>
      <c r="BS5996" s="1"/>
      <c r="BT5996" s="1"/>
      <c r="BU5996" s="4"/>
      <c r="BV5996" s="1"/>
      <c r="BW5996" s="3"/>
      <c r="BX5996" s="4"/>
      <c r="BY5996" s="5"/>
      <c r="BZ5996" s="5"/>
      <c r="CA5996" s="5"/>
      <c r="CB5996" s="5"/>
      <c r="CC5996" s="5"/>
      <c r="CD5996" s="43"/>
    </row>
    <row r="5997" spans="1:82" x14ac:dyDescent="0.25">
      <c r="A5997" s="8"/>
      <c r="B5997" s="5"/>
      <c r="C5997" s="5"/>
      <c r="D5997" s="5"/>
      <c r="E5997" s="5"/>
      <c r="F5997" s="94" t="str">
        <f t="shared" si="939"/>
        <v/>
      </c>
      <c r="G5997" s="94" t="str">
        <f t="shared" si="940"/>
        <v/>
      </c>
      <c r="H5997" s="127" t="str">
        <f>IF(A5997&lt;&gt;"",IF(MID(C5997,1,1)="c",$AS$26,IF(MID(C5997,1,1)="r",$AS$41,IF(MID(C5997,1,1)="p",#REF!,#REF!))),"")</f>
        <v/>
      </c>
      <c r="I5997" s="92" t="str">
        <f t="shared" si="941"/>
        <v/>
      </c>
      <c r="J5997" s="92" t="str">
        <f t="shared" si="942"/>
        <v/>
      </c>
      <c r="K5997" s="92" t="str">
        <f t="shared" si="943"/>
        <v/>
      </c>
      <c r="L5997" s="92" t="str">
        <f t="shared" si="944"/>
        <v/>
      </c>
      <c r="M5997" s="95" t="str">
        <f>IF(A5997&lt;&gt;"",IF(MID(C5997,1,1)="c",SigmaEpsConcrete(I5997,$AN$30:$AN$33,$AR$30:$AR$33,$AS$26,$AS$27,$AS$28,$AQ$20,$AU$19),""),"")</f>
        <v/>
      </c>
      <c r="N5997" s="95" t="str">
        <f>IF(A5997&lt;&gt;"",IF(MID(C5997,1,1)="r",SigmaEpsReinf(J5997,$AS$42:$AS$43,$AS$41,$AS$39,$AS$40,$AQ$38),""),"")</f>
        <v/>
      </c>
      <c r="Q5997" s="92" t="str">
        <f t="shared" si="946"/>
        <v/>
      </c>
      <c r="R5997" s="92" t="str">
        <f t="shared" si="947"/>
        <v/>
      </c>
      <c r="U5997" s="5"/>
      <c r="V5997" s="5"/>
      <c r="W5997" s="94" t="str">
        <f t="shared" si="945"/>
        <v/>
      </c>
      <c r="X5997" s="94" t="str">
        <f t="shared" si="948"/>
        <v/>
      </c>
      <c r="Y5997" s="5"/>
      <c r="BK5997" s="8"/>
      <c r="BL5997" s="5"/>
      <c r="BM5997" s="5"/>
      <c r="BN5997" s="5"/>
      <c r="BO5997" s="5"/>
      <c r="BP5997" s="1"/>
      <c r="BQ5997" s="1"/>
      <c r="BR5997" s="1"/>
      <c r="BS5997" s="1"/>
      <c r="BT5997" s="1"/>
      <c r="BU5997" s="4"/>
      <c r="BV5997" s="1"/>
      <c r="BW5997" s="3"/>
      <c r="BX5997" s="4"/>
      <c r="BY5997" s="5"/>
      <c r="BZ5997" s="5"/>
      <c r="CA5997" s="5"/>
      <c r="CB5997" s="5"/>
      <c r="CC5997" s="5"/>
      <c r="CD5997" s="43"/>
    </row>
    <row r="5998" spans="1:82" x14ac:dyDescent="0.25">
      <c r="A5998" s="8"/>
      <c r="B5998" s="5"/>
      <c r="C5998" s="5"/>
      <c r="D5998" s="5"/>
      <c r="E5998" s="5"/>
      <c r="F5998" s="94" t="str">
        <f t="shared" si="939"/>
        <v/>
      </c>
      <c r="G5998" s="94" t="str">
        <f t="shared" si="940"/>
        <v/>
      </c>
      <c r="H5998" s="127" t="str">
        <f>IF(A5998&lt;&gt;"",IF(MID(C5998,1,1)="c",$AS$26,IF(MID(C5998,1,1)="r",$AS$41,IF(MID(C5998,1,1)="p",#REF!,#REF!))),"")</f>
        <v/>
      </c>
      <c r="I5998" s="92" t="str">
        <f t="shared" si="941"/>
        <v/>
      </c>
      <c r="J5998" s="92" t="str">
        <f t="shared" si="942"/>
        <v/>
      </c>
      <c r="K5998" s="92" t="str">
        <f t="shared" si="943"/>
        <v/>
      </c>
      <c r="L5998" s="92" t="str">
        <f t="shared" si="944"/>
        <v/>
      </c>
      <c r="M5998" s="95" t="str">
        <f>IF(A5998&lt;&gt;"",IF(MID(C5998,1,1)="c",SigmaEpsConcrete(I5998,$AN$30:$AN$33,$AR$30:$AR$33,$AS$26,$AS$27,$AS$28,$AQ$20,$AU$19),""),"")</f>
        <v/>
      </c>
      <c r="N5998" s="95" t="str">
        <f>IF(A5998&lt;&gt;"",IF(MID(C5998,1,1)="r",SigmaEpsReinf(J5998,$AS$42:$AS$43,$AS$41,$AS$39,$AS$40,$AQ$38),""),"")</f>
        <v/>
      </c>
      <c r="Q5998" s="92" t="str">
        <f t="shared" si="946"/>
        <v/>
      </c>
      <c r="R5998" s="92" t="str">
        <f t="shared" si="947"/>
        <v/>
      </c>
      <c r="U5998" s="5"/>
      <c r="V5998" s="5"/>
      <c r="W5998" s="94" t="str">
        <f t="shared" si="945"/>
        <v/>
      </c>
      <c r="X5998" s="94" t="str">
        <f t="shared" si="948"/>
        <v/>
      </c>
      <c r="Y5998" s="5"/>
      <c r="BK5998" s="8"/>
      <c r="BL5998" s="5"/>
      <c r="BM5998" s="5"/>
      <c r="BN5998" s="5"/>
      <c r="BO5998" s="5"/>
      <c r="BP5998" s="1"/>
      <c r="BQ5998" s="1"/>
      <c r="BR5998" s="1"/>
      <c r="BS5998" s="1"/>
      <c r="BT5998" s="1"/>
      <c r="BU5998" s="4"/>
      <c r="BV5998" s="1"/>
      <c r="BW5998" s="3"/>
      <c r="BX5998" s="4"/>
      <c r="BY5998" s="5"/>
      <c r="BZ5998" s="5"/>
      <c r="CA5998" s="5"/>
      <c r="CB5998" s="5"/>
      <c r="CC5998" s="5"/>
      <c r="CD5998" s="43"/>
    </row>
    <row r="5999" spans="1:82" x14ac:dyDescent="0.25">
      <c r="A5999" s="8"/>
      <c r="B5999" s="5"/>
      <c r="C5999" s="5"/>
      <c r="D5999" s="5"/>
      <c r="E5999" s="5"/>
      <c r="F5999" s="94" t="str">
        <f t="shared" si="939"/>
        <v/>
      </c>
      <c r="G5999" s="94" t="str">
        <f t="shared" si="940"/>
        <v/>
      </c>
      <c r="H5999" s="127" t="str">
        <f>IF(A5999&lt;&gt;"",IF(MID(C5999,1,1)="c",$AS$26,IF(MID(C5999,1,1)="r",$AS$41,IF(MID(C5999,1,1)="p",#REF!,#REF!))),"")</f>
        <v/>
      </c>
      <c r="I5999" s="92" t="str">
        <f t="shared" si="941"/>
        <v/>
      </c>
      <c r="J5999" s="92" t="str">
        <f t="shared" si="942"/>
        <v/>
      </c>
      <c r="K5999" s="92" t="str">
        <f t="shared" si="943"/>
        <v/>
      </c>
      <c r="L5999" s="92" t="str">
        <f t="shared" si="944"/>
        <v/>
      </c>
      <c r="M5999" s="95" t="str">
        <f>IF(A5999&lt;&gt;"",IF(MID(C5999,1,1)="c",SigmaEpsConcrete(I5999,$AN$30:$AN$33,$AR$30:$AR$33,$AS$26,$AS$27,$AS$28,$AQ$20,$AU$19),""),"")</f>
        <v/>
      </c>
      <c r="N5999" s="95" t="str">
        <f>IF(A5999&lt;&gt;"",IF(MID(C5999,1,1)="r",SigmaEpsReinf(J5999,$AS$42:$AS$43,$AS$41,$AS$39,$AS$40,$AQ$38),""),"")</f>
        <v/>
      </c>
      <c r="Q5999" s="92" t="str">
        <f t="shared" si="946"/>
        <v/>
      </c>
      <c r="R5999" s="92" t="str">
        <f t="shared" si="947"/>
        <v/>
      </c>
      <c r="U5999" s="5"/>
      <c r="V5999" s="5"/>
      <c r="W5999" s="94" t="str">
        <f t="shared" si="945"/>
        <v/>
      </c>
      <c r="X5999" s="94" t="str">
        <f t="shared" si="948"/>
        <v/>
      </c>
      <c r="Y5999" s="5"/>
      <c r="BK5999" s="8"/>
      <c r="BL5999" s="5"/>
      <c r="BM5999" s="5"/>
      <c r="BN5999" s="5"/>
      <c r="BO5999" s="5"/>
      <c r="BP5999" s="1"/>
      <c r="BQ5999" s="1"/>
      <c r="BR5999" s="1"/>
      <c r="BS5999" s="1"/>
      <c r="BT5999" s="1"/>
      <c r="BU5999" s="4"/>
      <c r="BV5999" s="1"/>
      <c r="BW5999" s="3"/>
      <c r="BX5999" s="4"/>
      <c r="BY5999" s="5"/>
      <c r="BZ5999" s="5"/>
      <c r="CA5999" s="5"/>
      <c r="CB5999" s="5"/>
      <c r="CC5999" s="5"/>
      <c r="CD5999" s="43"/>
    </row>
    <row r="6000" spans="1:82" x14ac:dyDescent="0.25">
      <c r="A6000" s="8"/>
      <c r="B6000" s="5"/>
      <c r="C6000" s="5"/>
      <c r="D6000" s="5"/>
      <c r="E6000" s="5"/>
      <c r="F6000" s="94" t="str">
        <f t="shared" si="939"/>
        <v/>
      </c>
      <c r="G6000" s="94" t="str">
        <f t="shared" si="940"/>
        <v/>
      </c>
      <c r="H6000" s="127" t="str">
        <f>IF(A6000&lt;&gt;"",IF(MID(C6000,1,1)="c",$AS$26,IF(MID(C6000,1,1)="r",$AS$41,IF(MID(C6000,1,1)="p",#REF!,#REF!))),"")</f>
        <v/>
      </c>
      <c r="I6000" s="92" t="str">
        <f t="shared" si="941"/>
        <v/>
      </c>
      <c r="J6000" s="92" t="str">
        <f t="shared" si="942"/>
        <v/>
      </c>
      <c r="K6000" s="92" t="str">
        <f t="shared" si="943"/>
        <v/>
      </c>
      <c r="L6000" s="92" t="str">
        <f t="shared" si="944"/>
        <v/>
      </c>
      <c r="M6000" s="95" t="str">
        <f>IF(A6000&lt;&gt;"",IF(MID(C6000,1,1)="c",SigmaEpsConcrete(I6000,$AN$30:$AN$33,$AR$30:$AR$33,$AS$26,$AS$27,$AS$28,$AQ$20,$AU$19),""),"")</f>
        <v/>
      </c>
      <c r="N6000" s="95" t="str">
        <f>IF(A6000&lt;&gt;"",IF(MID(C6000,1,1)="r",SigmaEpsReinf(J6000,$AS$42:$AS$43,$AS$41,$AS$39,$AS$40,$AQ$38),""),"")</f>
        <v/>
      </c>
      <c r="Q6000" s="92" t="str">
        <f t="shared" si="946"/>
        <v/>
      </c>
      <c r="R6000" s="92" t="str">
        <f t="shared" si="947"/>
        <v/>
      </c>
      <c r="U6000" s="5"/>
      <c r="V6000" s="5"/>
      <c r="W6000" s="94" t="str">
        <f t="shared" si="945"/>
        <v/>
      </c>
      <c r="X6000" s="94" t="str">
        <f t="shared" si="948"/>
        <v/>
      </c>
      <c r="Y6000" s="5"/>
      <c r="BK6000" s="8"/>
      <c r="BL6000" s="5"/>
      <c r="BM6000" s="5"/>
      <c r="BN6000" s="5"/>
      <c r="BO6000" s="5"/>
      <c r="BP6000" s="1"/>
      <c r="BQ6000" s="1"/>
      <c r="BR6000" s="1"/>
      <c r="BS6000" s="1"/>
      <c r="BT6000" s="1"/>
      <c r="BU6000" s="4"/>
      <c r="BV6000" s="1"/>
      <c r="BW6000" s="3"/>
      <c r="BX6000" s="4"/>
      <c r="BY6000" s="5"/>
      <c r="BZ6000" s="5"/>
      <c r="CA6000" s="5"/>
      <c r="CB6000" s="5"/>
      <c r="CC6000" s="5"/>
      <c r="CD6000" s="43"/>
    </row>
    <row r="6001" spans="1:82" x14ac:dyDescent="0.25">
      <c r="A6001" s="8"/>
      <c r="B6001" s="5"/>
      <c r="C6001" s="5"/>
      <c r="D6001" s="5"/>
      <c r="E6001" s="5"/>
      <c r="F6001" s="94" t="str">
        <f t="shared" si="939"/>
        <v/>
      </c>
      <c r="G6001" s="94" t="str">
        <f t="shared" si="940"/>
        <v/>
      </c>
      <c r="H6001" s="127" t="str">
        <f>IF(A6001&lt;&gt;"",IF(MID(C6001,1,1)="c",$AS$26,IF(MID(C6001,1,1)="r",$AS$41,IF(MID(C6001,1,1)="p",#REF!,#REF!))),"")</f>
        <v/>
      </c>
      <c r="I6001" s="92" t="str">
        <f t="shared" si="941"/>
        <v/>
      </c>
      <c r="J6001" s="92" t="str">
        <f t="shared" si="942"/>
        <v/>
      </c>
      <c r="K6001" s="92" t="str">
        <f t="shared" si="943"/>
        <v/>
      </c>
      <c r="L6001" s="92" t="str">
        <f t="shared" si="944"/>
        <v/>
      </c>
      <c r="M6001" s="95" t="str">
        <f>IF(A6001&lt;&gt;"",IF(MID(C6001,1,1)="c",SigmaEpsConcrete(I6001,$AN$30:$AN$33,$AR$30:$AR$33,$AS$26,$AS$27,$AS$28,$AQ$20,$AU$19),""),"")</f>
        <v/>
      </c>
      <c r="N6001" s="95" t="str">
        <f>IF(A6001&lt;&gt;"",IF(MID(C6001,1,1)="r",SigmaEpsReinf(J6001,$AS$42:$AS$43,$AS$41,$AS$39,$AS$40,$AQ$38),""),"")</f>
        <v/>
      </c>
      <c r="Q6001" s="92" t="str">
        <f t="shared" si="946"/>
        <v/>
      </c>
      <c r="R6001" s="92" t="str">
        <f t="shared" si="947"/>
        <v/>
      </c>
      <c r="U6001" s="5"/>
      <c r="V6001" s="5"/>
      <c r="W6001" s="94" t="str">
        <f t="shared" si="945"/>
        <v/>
      </c>
      <c r="X6001" s="94" t="str">
        <f t="shared" si="948"/>
        <v/>
      </c>
      <c r="Y6001" s="5"/>
      <c r="BK6001" s="8"/>
      <c r="BL6001" s="5"/>
      <c r="BM6001" s="5"/>
      <c r="BN6001" s="5"/>
      <c r="BO6001" s="5"/>
      <c r="BP6001" s="1"/>
      <c r="BQ6001" s="1"/>
      <c r="BR6001" s="1"/>
      <c r="BS6001" s="1"/>
      <c r="BT6001" s="1"/>
      <c r="BU6001" s="4"/>
      <c r="BV6001" s="1"/>
      <c r="BW6001" s="3"/>
      <c r="BX6001" s="4"/>
      <c r="BY6001" s="5"/>
      <c r="BZ6001" s="5"/>
      <c r="CA6001" s="5"/>
      <c r="CB6001" s="5"/>
      <c r="CC6001" s="5"/>
      <c r="CD6001" s="43"/>
    </row>
    <row r="6002" spans="1:82" x14ac:dyDescent="0.25">
      <c r="A6002" s="8"/>
      <c r="B6002" s="5"/>
      <c r="C6002" s="5"/>
      <c r="D6002" s="5"/>
      <c r="E6002" s="5"/>
      <c r="F6002" s="94" t="str">
        <f t="shared" si="939"/>
        <v/>
      </c>
      <c r="G6002" s="94" t="str">
        <f t="shared" si="940"/>
        <v/>
      </c>
      <c r="H6002" s="127" t="str">
        <f>IF(A6002&lt;&gt;"",IF(MID(C6002,1,1)="c",$AS$26,IF(MID(C6002,1,1)="r",$AS$41,IF(MID(C6002,1,1)="p",#REF!,#REF!))),"")</f>
        <v/>
      </c>
      <c r="I6002" s="92" t="str">
        <f t="shared" si="941"/>
        <v/>
      </c>
      <c r="J6002" s="92" t="str">
        <f t="shared" si="942"/>
        <v/>
      </c>
      <c r="K6002" s="92" t="str">
        <f t="shared" si="943"/>
        <v/>
      </c>
      <c r="L6002" s="92" t="str">
        <f t="shared" si="944"/>
        <v/>
      </c>
      <c r="M6002" s="95" t="str">
        <f>IF(A6002&lt;&gt;"",IF(MID(C6002,1,1)="c",SigmaEpsConcrete(I6002,$AN$30:$AN$33,$AR$30:$AR$33,$AS$26,$AS$27,$AS$28,$AQ$20,$AU$19),""),"")</f>
        <v/>
      </c>
      <c r="N6002" s="95" t="str">
        <f>IF(A6002&lt;&gt;"",IF(MID(C6002,1,1)="r",SigmaEpsReinf(J6002,$AS$42:$AS$43,$AS$41,$AS$39,$AS$40,$AQ$38),""),"")</f>
        <v/>
      </c>
      <c r="Q6002" s="92" t="str">
        <f t="shared" si="946"/>
        <v/>
      </c>
      <c r="R6002" s="92" t="str">
        <f t="shared" si="947"/>
        <v/>
      </c>
      <c r="U6002" s="5"/>
      <c r="V6002" s="5"/>
      <c r="W6002" s="94" t="str">
        <f t="shared" si="945"/>
        <v/>
      </c>
      <c r="X6002" s="94" t="str">
        <f t="shared" si="948"/>
        <v/>
      </c>
      <c r="Y6002" s="5"/>
      <c r="BK6002" s="8"/>
      <c r="BL6002" s="5"/>
      <c r="BM6002" s="5"/>
      <c r="BN6002" s="5"/>
      <c r="BO6002" s="5"/>
      <c r="BP6002" s="1"/>
      <c r="BQ6002" s="1"/>
      <c r="BR6002" s="1"/>
      <c r="BS6002" s="1"/>
      <c r="BT6002" s="1"/>
      <c r="BU6002" s="4"/>
      <c r="BV6002" s="1"/>
      <c r="BW6002" s="3"/>
      <c r="BX6002" s="4"/>
      <c r="BY6002" s="5"/>
      <c r="BZ6002" s="5"/>
      <c r="CA6002" s="5"/>
      <c r="CB6002" s="5"/>
      <c r="CC6002" s="5"/>
      <c r="CD6002" s="43"/>
    </row>
    <row r="6003" spans="1:82" x14ac:dyDescent="0.25">
      <c r="A6003" s="8"/>
      <c r="B6003" s="5"/>
      <c r="C6003" s="5"/>
      <c r="D6003" s="5"/>
      <c r="E6003" s="5"/>
      <c r="F6003" s="94" t="str">
        <f t="shared" si="939"/>
        <v/>
      </c>
      <c r="G6003" s="94" t="str">
        <f t="shared" si="940"/>
        <v/>
      </c>
      <c r="H6003" s="127" t="str">
        <f>IF(A6003&lt;&gt;"",IF(MID(C6003,1,1)="c",$AS$26,IF(MID(C6003,1,1)="r",$AS$41,IF(MID(C6003,1,1)="p",#REF!,#REF!))),"")</f>
        <v/>
      </c>
      <c r="I6003" s="92" t="str">
        <f t="shared" si="941"/>
        <v/>
      </c>
      <c r="J6003" s="92" t="str">
        <f t="shared" si="942"/>
        <v/>
      </c>
      <c r="K6003" s="92" t="str">
        <f t="shared" si="943"/>
        <v/>
      </c>
      <c r="L6003" s="92" t="str">
        <f t="shared" si="944"/>
        <v/>
      </c>
      <c r="M6003" s="95" t="str">
        <f>IF(A6003&lt;&gt;"",IF(MID(C6003,1,1)="c",SigmaEpsConcrete(I6003,$AN$30:$AN$33,$AR$30:$AR$33,$AS$26,$AS$27,$AS$28,$AQ$20,$AU$19),""),"")</f>
        <v/>
      </c>
      <c r="N6003" s="95" t="str">
        <f>IF(A6003&lt;&gt;"",IF(MID(C6003,1,1)="r",SigmaEpsReinf(J6003,$AS$42:$AS$43,$AS$41,$AS$39,$AS$40,$AQ$38),""),"")</f>
        <v/>
      </c>
      <c r="Q6003" s="92" t="str">
        <f t="shared" si="946"/>
        <v/>
      </c>
      <c r="R6003" s="92" t="str">
        <f t="shared" si="947"/>
        <v/>
      </c>
      <c r="U6003" s="5"/>
      <c r="V6003" s="5"/>
      <c r="W6003" s="94" t="str">
        <f t="shared" si="945"/>
        <v/>
      </c>
      <c r="X6003" s="94" t="str">
        <f t="shared" si="948"/>
        <v/>
      </c>
      <c r="Y6003" s="5"/>
      <c r="BK6003" s="8"/>
      <c r="BL6003" s="5"/>
      <c r="BM6003" s="5"/>
      <c r="BN6003" s="5"/>
      <c r="BO6003" s="5"/>
      <c r="BP6003" s="1"/>
      <c r="BQ6003" s="1"/>
      <c r="BR6003" s="1"/>
      <c r="BS6003" s="1"/>
      <c r="BT6003" s="1"/>
      <c r="BU6003" s="4"/>
      <c r="BV6003" s="1"/>
      <c r="BW6003" s="3"/>
      <c r="BX6003" s="4"/>
      <c r="BY6003" s="5"/>
      <c r="BZ6003" s="5"/>
      <c r="CA6003" s="5"/>
      <c r="CB6003" s="5"/>
      <c r="CC6003" s="5"/>
      <c r="CD6003" s="43"/>
    </row>
    <row r="6004" spans="1:82" x14ac:dyDescent="0.25">
      <c r="A6004" s="8"/>
      <c r="B6004" s="5"/>
      <c r="C6004" s="5"/>
      <c r="D6004" s="5"/>
      <c r="E6004" s="5"/>
      <c r="F6004" s="94" t="str">
        <f t="shared" si="939"/>
        <v/>
      </c>
      <c r="G6004" s="94" t="str">
        <f t="shared" si="940"/>
        <v/>
      </c>
      <c r="H6004" s="127" t="str">
        <f>IF(A6004&lt;&gt;"",IF(MID(C6004,1,1)="c",$AS$26,IF(MID(C6004,1,1)="r",$AS$41,IF(MID(C6004,1,1)="p",#REF!,#REF!))),"")</f>
        <v/>
      </c>
      <c r="I6004" s="92" t="str">
        <f t="shared" si="941"/>
        <v/>
      </c>
      <c r="J6004" s="92" t="str">
        <f t="shared" si="942"/>
        <v/>
      </c>
      <c r="K6004" s="92" t="str">
        <f t="shared" si="943"/>
        <v/>
      </c>
      <c r="L6004" s="92" t="str">
        <f t="shared" si="944"/>
        <v/>
      </c>
      <c r="M6004" s="95" t="str">
        <f>IF(A6004&lt;&gt;"",IF(MID(C6004,1,1)="c",SigmaEpsConcrete(I6004,$AN$30:$AN$33,$AR$30:$AR$33,$AS$26,$AS$27,$AS$28,$AQ$20,$AU$19),""),"")</f>
        <v/>
      </c>
      <c r="N6004" s="95" t="str">
        <f>IF(A6004&lt;&gt;"",IF(MID(C6004,1,1)="r",SigmaEpsReinf(J6004,$AS$42:$AS$43,$AS$41,$AS$39,$AS$40,$AQ$38),""),"")</f>
        <v/>
      </c>
      <c r="Q6004" s="92" t="str">
        <f t="shared" si="946"/>
        <v/>
      </c>
      <c r="R6004" s="92" t="str">
        <f t="shared" si="947"/>
        <v/>
      </c>
      <c r="U6004" s="5"/>
      <c r="V6004" s="5"/>
      <c r="W6004" s="94" t="str">
        <f t="shared" si="945"/>
        <v/>
      </c>
      <c r="X6004" s="94" t="str">
        <f t="shared" si="948"/>
        <v/>
      </c>
      <c r="Y6004" s="5"/>
      <c r="BK6004" s="8"/>
      <c r="BL6004" s="5"/>
      <c r="BM6004" s="5"/>
      <c r="BN6004" s="5"/>
      <c r="BO6004" s="5"/>
      <c r="BP6004" s="1"/>
      <c r="BQ6004" s="1"/>
      <c r="BR6004" s="1"/>
      <c r="BS6004" s="1"/>
      <c r="BT6004" s="1"/>
      <c r="BU6004" s="4"/>
      <c r="BV6004" s="1"/>
      <c r="BW6004" s="3"/>
      <c r="BX6004" s="4"/>
      <c r="BY6004" s="5"/>
      <c r="BZ6004" s="5"/>
      <c r="CA6004" s="5"/>
      <c r="CB6004" s="5"/>
      <c r="CC6004" s="5"/>
      <c r="CD6004" s="43"/>
    </row>
    <row r="6005" spans="1:82" x14ac:dyDescent="0.25">
      <c r="A6005" s="8"/>
      <c r="B6005" s="5"/>
      <c r="C6005" s="5"/>
      <c r="D6005" s="5"/>
      <c r="E6005" s="5"/>
      <c r="F6005" s="94" t="str">
        <f t="shared" si="939"/>
        <v/>
      </c>
      <c r="G6005" s="94" t="str">
        <f t="shared" si="940"/>
        <v/>
      </c>
      <c r="H6005" s="127" t="str">
        <f>IF(A6005&lt;&gt;"",IF(MID(C6005,1,1)="c",$AS$26,IF(MID(C6005,1,1)="r",$AS$41,IF(MID(C6005,1,1)="p",#REF!,#REF!))),"")</f>
        <v/>
      </c>
      <c r="I6005" s="92" t="str">
        <f t="shared" si="941"/>
        <v/>
      </c>
      <c r="J6005" s="92" t="str">
        <f t="shared" si="942"/>
        <v/>
      </c>
      <c r="K6005" s="92" t="str">
        <f t="shared" si="943"/>
        <v/>
      </c>
      <c r="L6005" s="92" t="str">
        <f t="shared" si="944"/>
        <v/>
      </c>
      <c r="M6005" s="95" t="str">
        <f>IF(A6005&lt;&gt;"",IF(MID(C6005,1,1)="c",SigmaEpsConcrete(I6005,$AN$30:$AN$33,$AR$30:$AR$33,$AS$26,$AS$27,$AS$28,$AQ$20,$AU$19),""),"")</f>
        <v/>
      </c>
      <c r="N6005" s="95" t="str">
        <f>IF(A6005&lt;&gt;"",IF(MID(C6005,1,1)="r",SigmaEpsReinf(J6005,$AS$42:$AS$43,$AS$41,$AS$39,$AS$40,$AQ$38),""),"")</f>
        <v/>
      </c>
      <c r="Q6005" s="92" t="str">
        <f t="shared" si="946"/>
        <v/>
      </c>
      <c r="R6005" s="92" t="str">
        <f t="shared" si="947"/>
        <v/>
      </c>
      <c r="U6005" s="5"/>
      <c r="V6005" s="5"/>
      <c r="W6005" s="94" t="str">
        <f t="shared" si="945"/>
        <v/>
      </c>
      <c r="X6005" s="94" t="str">
        <f t="shared" si="948"/>
        <v/>
      </c>
      <c r="Y6005" s="5"/>
      <c r="BK6005" s="8"/>
      <c r="BL6005" s="5"/>
      <c r="BM6005" s="5"/>
      <c r="BN6005" s="5"/>
      <c r="BO6005" s="5"/>
      <c r="BP6005" s="1"/>
      <c r="BQ6005" s="1"/>
      <c r="BR6005" s="1"/>
      <c r="BS6005" s="1"/>
      <c r="BT6005" s="1"/>
      <c r="BU6005" s="4"/>
      <c r="BV6005" s="1"/>
      <c r="BW6005" s="3"/>
      <c r="BX6005" s="4"/>
      <c r="BY6005" s="5"/>
      <c r="BZ6005" s="5"/>
      <c r="CA6005" s="5"/>
      <c r="CB6005" s="5"/>
      <c r="CC6005" s="5"/>
      <c r="CD6005" s="43"/>
    </row>
    <row r="6006" spans="1:82" x14ac:dyDescent="0.25">
      <c r="A6006" s="8"/>
      <c r="B6006" s="5"/>
      <c r="C6006" s="5"/>
      <c r="D6006" s="5"/>
      <c r="E6006" s="5"/>
      <c r="F6006" s="94" t="str">
        <f t="shared" si="939"/>
        <v/>
      </c>
      <c r="G6006" s="94" t="str">
        <f t="shared" si="940"/>
        <v/>
      </c>
      <c r="H6006" s="127" t="str">
        <f>IF(A6006&lt;&gt;"",IF(MID(C6006,1,1)="c",$AS$26,IF(MID(C6006,1,1)="r",$AS$41,IF(MID(C6006,1,1)="p",#REF!,#REF!))),"")</f>
        <v/>
      </c>
      <c r="I6006" s="92" t="str">
        <f t="shared" si="941"/>
        <v/>
      </c>
      <c r="J6006" s="92" t="str">
        <f t="shared" si="942"/>
        <v/>
      </c>
      <c r="K6006" s="92" t="str">
        <f t="shared" si="943"/>
        <v/>
      </c>
      <c r="L6006" s="92" t="str">
        <f t="shared" si="944"/>
        <v/>
      </c>
      <c r="M6006" s="95" t="str">
        <f>IF(A6006&lt;&gt;"",IF(MID(C6006,1,1)="c",SigmaEpsConcrete(I6006,$AN$30:$AN$33,$AR$30:$AR$33,$AS$26,$AS$27,$AS$28,$AQ$20,$AU$19),""),"")</f>
        <v/>
      </c>
      <c r="N6006" s="95" t="str">
        <f>IF(A6006&lt;&gt;"",IF(MID(C6006,1,1)="r",SigmaEpsReinf(J6006,$AS$42:$AS$43,$AS$41,$AS$39,$AS$40,$AQ$38),""),"")</f>
        <v/>
      </c>
      <c r="Q6006" s="92" t="str">
        <f t="shared" si="946"/>
        <v/>
      </c>
      <c r="R6006" s="92" t="str">
        <f t="shared" si="947"/>
        <v/>
      </c>
      <c r="U6006" s="5"/>
      <c r="V6006" s="5"/>
      <c r="W6006" s="94" t="str">
        <f t="shared" si="945"/>
        <v/>
      </c>
      <c r="X6006" s="94" t="str">
        <f t="shared" si="948"/>
        <v/>
      </c>
      <c r="Y6006" s="5"/>
      <c r="BK6006" s="8"/>
      <c r="BL6006" s="5"/>
      <c r="BM6006" s="5"/>
      <c r="BN6006" s="5"/>
      <c r="BO6006" s="5"/>
      <c r="BP6006" s="1"/>
      <c r="BQ6006" s="1"/>
      <c r="BR6006" s="1"/>
      <c r="BS6006" s="1"/>
      <c r="BT6006" s="1"/>
      <c r="BU6006" s="4"/>
      <c r="BV6006" s="1"/>
      <c r="BW6006" s="3"/>
      <c r="BX6006" s="4"/>
      <c r="BY6006" s="5"/>
      <c r="BZ6006" s="5"/>
      <c r="CA6006" s="5"/>
      <c r="CB6006" s="5"/>
      <c r="CC6006" s="5"/>
      <c r="CD6006" s="43"/>
    </row>
    <row r="6007" spans="1:82" x14ac:dyDescent="0.25">
      <c r="A6007" s="8"/>
      <c r="B6007" s="5"/>
      <c r="C6007" s="5"/>
      <c r="D6007" s="5"/>
      <c r="E6007" s="5"/>
      <c r="F6007" s="94" t="str">
        <f t="shared" si="939"/>
        <v/>
      </c>
      <c r="G6007" s="94" t="str">
        <f t="shared" si="940"/>
        <v/>
      </c>
      <c r="H6007" s="127" t="str">
        <f>IF(A6007&lt;&gt;"",IF(MID(C6007,1,1)="c",$AS$26,IF(MID(C6007,1,1)="r",$AS$41,IF(MID(C6007,1,1)="p",#REF!,#REF!))),"")</f>
        <v/>
      </c>
      <c r="I6007" s="92" t="str">
        <f t="shared" si="941"/>
        <v/>
      </c>
      <c r="J6007" s="92" t="str">
        <f t="shared" si="942"/>
        <v/>
      </c>
      <c r="K6007" s="92" t="str">
        <f t="shared" si="943"/>
        <v/>
      </c>
      <c r="L6007" s="92" t="str">
        <f t="shared" si="944"/>
        <v/>
      </c>
      <c r="M6007" s="95" t="str">
        <f>IF(A6007&lt;&gt;"",IF(MID(C6007,1,1)="c",SigmaEpsConcrete(I6007,$AN$30:$AN$33,$AR$30:$AR$33,$AS$26,$AS$27,$AS$28,$AQ$20,$AU$19),""),"")</f>
        <v/>
      </c>
      <c r="N6007" s="95" t="str">
        <f>IF(A6007&lt;&gt;"",IF(MID(C6007,1,1)="r",SigmaEpsReinf(J6007,$AS$42:$AS$43,$AS$41,$AS$39,$AS$40,$AQ$38),""),"")</f>
        <v/>
      </c>
      <c r="Q6007" s="92" t="str">
        <f t="shared" si="946"/>
        <v/>
      </c>
      <c r="R6007" s="92" t="str">
        <f t="shared" si="947"/>
        <v/>
      </c>
      <c r="U6007" s="5"/>
      <c r="V6007" s="5"/>
      <c r="W6007" s="94" t="str">
        <f t="shared" si="945"/>
        <v/>
      </c>
      <c r="X6007" s="94" t="str">
        <f t="shared" si="948"/>
        <v/>
      </c>
      <c r="Y6007" s="5"/>
      <c r="BK6007" s="8"/>
      <c r="BL6007" s="5"/>
      <c r="BM6007" s="5"/>
      <c r="BN6007" s="5"/>
      <c r="BO6007" s="5"/>
      <c r="BP6007" s="1"/>
      <c r="BQ6007" s="1"/>
      <c r="BR6007" s="1"/>
      <c r="BS6007" s="1"/>
      <c r="BT6007" s="1"/>
      <c r="BU6007" s="4"/>
      <c r="BV6007" s="1"/>
      <c r="BW6007" s="3"/>
      <c r="BX6007" s="4"/>
      <c r="BY6007" s="5"/>
      <c r="BZ6007" s="5"/>
      <c r="CA6007" s="5"/>
      <c r="CB6007" s="5"/>
      <c r="CC6007" s="5"/>
      <c r="CD6007" s="43"/>
    </row>
    <row r="6008" spans="1:82" x14ac:dyDescent="0.25">
      <c r="A6008" s="8"/>
      <c r="B6008" s="5"/>
      <c r="C6008" s="5"/>
      <c r="D6008" s="5"/>
      <c r="E6008" s="5"/>
      <c r="F6008" s="94" t="str">
        <f t="shared" si="939"/>
        <v/>
      </c>
      <c r="G6008" s="94" t="str">
        <f t="shared" si="940"/>
        <v/>
      </c>
      <c r="H6008" s="127" t="str">
        <f>IF(A6008&lt;&gt;"",IF(MID(C6008,1,1)="c",$AS$26,IF(MID(C6008,1,1)="r",$AS$41,IF(MID(C6008,1,1)="p",#REF!,#REF!))),"")</f>
        <v/>
      </c>
      <c r="I6008" s="92" t="str">
        <f t="shared" si="941"/>
        <v/>
      </c>
      <c r="J6008" s="92" t="str">
        <f t="shared" si="942"/>
        <v/>
      </c>
      <c r="K6008" s="92" t="str">
        <f t="shared" si="943"/>
        <v/>
      </c>
      <c r="L6008" s="92" t="str">
        <f t="shared" si="944"/>
        <v/>
      </c>
      <c r="M6008" s="95" t="str">
        <f>IF(A6008&lt;&gt;"",IF(MID(C6008,1,1)="c",SigmaEpsConcrete(I6008,$AN$30:$AN$33,$AR$30:$AR$33,$AS$26,$AS$27,$AS$28,$AQ$20,$AU$19),""),"")</f>
        <v/>
      </c>
      <c r="N6008" s="95" t="str">
        <f>IF(A6008&lt;&gt;"",IF(MID(C6008,1,1)="r",SigmaEpsReinf(J6008,$AS$42:$AS$43,$AS$41,$AS$39,$AS$40,$AQ$38),""),"")</f>
        <v/>
      </c>
      <c r="Q6008" s="92" t="str">
        <f t="shared" si="946"/>
        <v/>
      </c>
      <c r="R6008" s="92" t="str">
        <f t="shared" si="947"/>
        <v/>
      </c>
      <c r="U6008" s="5"/>
      <c r="V6008" s="5"/>
      <c r="W6008" s="94" t="str">
        <f t="shared" si="945"/>
        <v/>
      </c>
      <c r="X6008" s="94" t="str">
        <f t="shared" si="948"/>
        <v/>
      </c>
      <c r="Y6008" s="5"/>
      <c r="BK6008" s="8"/>
      <c r="BL6008" s="5"/>
      <c r="BM6008" s="5"/>
      <c r="BN6008" s="5"/>
      <c r="BO6008" s="5"/>
      <c r="BP6008" s="1"/>
      <c r="BQ6008" s="1"/>
      <c r="BR6008" s="1"/>
      <c r="BS6008" s="1"/>
      <c r="BT6008" s="1"/>
      <c r="BU6008" s="4"/>
      <c r="BV6008" s="1"/>
      <c r="BW6008" s="3"/>
      <c r="BX6008" s="4"/>
      <c r="BY6008" s="5"/>
      <c r="BZ6008" s="5"/>
      <c r="CA6008" s="5"/>
      <c r="CB6008" s="5"/>
      <c r="CC6008" s="5"/>
      <c r="CD6008" s="43"/>
    </row>
    <row r="6009" spans="1:82" x14ac:dyDescent="0.25">
      <c r="A6009" s="8"/>
      <c r="B6009" s="5"/>
      <c r="C6009" s="5"/>
      <c r="D6009" s="5"/>
      <c r="E6009" s="5"/>
      <c r="F6009" s="94" t="str">
        <f t="shared" si="939"/>
        <v/>
      </c>
      <c r="G6009" s="94" t="str">
        <f t="shared" si="940"/>
        <v/>
      </c>
      <c r="H6009" s="127" t="str">
        <f>IF(A6009&lt;&gt;"",IF(MID(C6009,1,1)="c",$AS$26,IF(MID(C6009,1,1)="r",$AS$41,IF(MID(C6009,1,1)="p",#REF!,#REF!))),"")</f>
        <v/>
      </c>
      <c r="I6009" s="92" t="str">
        <f t="shared" si="941"/>
        <v/>
      </c>
      <c r="J6009" s="92" t="str">
        <f t="shared" si="942"/>
        <v/>
      </c>
      <c r="K6009" s="92" t="str">
        <f t="shared" si="943"/>
        <v/>
      </c>
      <c r="L6009" s="92" t="str">
        <f t="shared" si="944"/>
        <v/>
      </c>
      <c r="M6009" s="95" t="str">
        <f>IF(A6009&lt;&gt;"",IF(MID(C6009,1,1)="c",SigmaEpsConcrete(I6009,$AN$30:$AN$33,$AR$30:$AR$33,$AS$26,$AS$27,$AS$28,$AQ$20,$AU$19),""),"")</f>
        <v/>
      </c>
      <c r="N6009" s="95" t="str">
        <f>IF(A6009&lt;&gt;"",IF(MID(C6009,1,1)="r",SigmaEpsReinf(J6009,$AS$42:$AS$43,$AS$41,$AS$39,$AS$40,$AQ$38),""),"")</f>
        <v/>
      </c>
      <c r="Q6009" s="92" t="str">
        <f t="shared" si="946"/>
        <v/>
      </c>
      <c r="R6009" s="92" t="str">
        <f t="shared" si="947"/>
        <v/>
      </c>
      <c r="U6009" s="5"/>
      <c r="V6009" s="5"/>
      <c r="W6009" s="94" t="str">
        <f t="shared" si="945"/>
        <v/>
      </c>
      <c r="X6009" s="94" t="str">
        <f t="shared" si="948"/>
        <v/>
      </c>
      <c r="Y6009" s="5"/>
      <c r="BK6009" s="8"/>
      <c r="BL6009" s="5"/>
      <c r="BM6009" s="5"/>
      <c r="BN6009" s="5"/>
      <c r="BO6009" s="5"/>
      <c r="BP6009" s="1"/>
      <c r="BQ6009" s="1"/>
      <c r="BR6009" s="1"/>
      <c r="BS6009" s="1"/>
      <c r="BT6009" s="1"/>
      <c r="BU6009" s="4"/>
      <c r="BV6009" s="1"/>
      <c r="BW6009" s="3"/>
      <c r="BX6009" s="4"/>
      <c r="BY6009" s="5"/>
      <c r="BZ6009" s="5"/>
      <c r="CA6009" s="5"/>
      <c r="CB6009" s="5"/>
      <c r="CC6009" s="5"/>
      <c r="CD6009" s="43"/>
    </row>
    <row r="6010" spans="1:82" x14ac:dyDescent="0.25">
      <c r="A6010" s="8"/>
      <c r="B6010" s="5"/>
      <c r="C6010" s="5"/>
      <c r="D6010" s="5"/>
      <c r="E6010" s="5"/>
      <c r="F6010" s="94" t="str">
        <f t="shared" si="939"/>
        <v/>
      </c>
      <c r="G6010" s="94" t="str">
        <f t="shared" si="940"/>
        <v/>
      </c>
      <c r="H6010" s="127" t="str">
        <f>IF(A6010&lt;&gt;"",IF(MID(C6010,1,1)="c",$AS$26,IF(MID(C6010,1,1)="r",$AS$41,IF(MID(C6010,1,1)="p",#REF!,#REF!))),"")</f>
        <v/>
      </c>
      <c r="I6010" s="92" t="str">
        <f t="shared" si="941"/>
        <v/>
      </c>
      <c r="J6010" s="92" t="str">
        <f t="shared" si="942"/>
        <v/>
      </c>
      <c r="K6010" s="92" t="str">
        <f t="shared" si="943"/>
        <v/>
      </c>
      <c r="L6010" s="92" t="str">
        <f t="shared" si="944"/>
        <v/>
      </c>
      <c r="M6010" s="95" t="str">
        <f>IF(A6010&lt;&gt;"",IF(MID(C6010,1,1)="c",SigmaEpsConcrete(I6010,$AN$30:$AN$33,$AR$30:$AR$33,$AS$26,$AS$27,$AS$28,$AQ$20,$AU$19),""),"")</f>
        <v/>
      </c>
      <c r="N6010" s="95" t="str">
        <f>IF(A6010&lt;&gt;"",IF(MID(C6010,1,1)="r",SigmaEpsReinf(J6010,$AS$42:$AS$43,$AS$41,$AS$39,$AS$40,$AQ$38),""),"")</f>
        <v/>
      </c>
      <c r="Q6010" s="92" t="str">
        <f t="shared" si="946"/>
        <v/>
      </c>
      <c r="R6010" s="92" t="str">
        <f t="shared" si="947"/>
        <v/>
      </c>
      <c r="U6010" s="5"/>
      <c r="V6010" s="5"/>
      <c r="W6010" s="94" t="str">
        <f t="shared" si="945"/>
        <v/>
      </c>
      <c r="X6010" s="94" t="str">
        <f t="shared" si="948"/>
        <v/>
      </c>
      <c r="Y6010" s="5"/>
      <c r="BK6010" s="8"/>
      <c r="BL6010" s="5"/>
      <c r="BM6010" s="5"/>
      <c r="BN6010" s="5"/>
      <c r="BO6010" s="5"/>
      <c r="BP6010" s="1"/>
      <c r="BQ6010" s="1"/>
      <c r="BR6010" s="1"/>
      <c r="BS6010" s="1"/>
      <c r="BT6010" s="1"/>
      <c r="BU6010" s="4"/>
      <c r="BV6010" s="1"/>
      <c r="BW6010" s="3"/>
      <c r="BX6010" s="4"/>
      <c r="BY6010" s="5"/>
      <c r="BZ6010" s="5"/>
      <c r="CA6010" s="5"/>
      <c r="CB6010" s="5"/>
      <c r="CC6010" s="5"/>
      <c r="CD6010" s="43"/>
    </row>
    <row r="6011" spans="1:82" x14ac:dyDescent="0.25">
      <c r="A6011" s="8"/>
      <c r="B6011" s="5"/>
      <c r="C6011" s="5"/>
      <c r="D6011" s="5"/>
      <c r="E6011" s="5"/>
      <c r="F6011" s="94" t="str">
        <f t="shared" si="939"/>
        <v/>
      </c>
      <c r="G6011" s="94" t="str">
        <f t="shared" si="940"/>
        <v/>
      </c>
      <c r="H6011" s="127" t="str">
        <f>IF(A6011&lt;&gt;"",IF(MID(C6011,1,1)="c",$AS$26,IF(MID(C6011,1,1)="r",$AS$41,IF(MID(C6011,1,1)="p",#REF!,#REF!))),"")</f>
        <v/>
      </c>
      <c r="I6011" s="92" t="str">
        <f t="shared" si="941"/>
        <v/>
      </c>
      <c r="J6011" s="92" t="str">
        <f t="shared" si="942"/>
        <v/>
      </c>
      <c r="K6011" s="92" t="str">
        <f t="shared" si="943"/>
        <v/>
      </c>
      <c r="L6011" s="92" t="str">
        <f t="shared" si="944"/>
        <v/>
      </c>
      <c r="M6011" s="95" t="str">
        <f>IF(A6011&lt;&gt;"",IF(MID(C6011,1,1)="c",SigmaEpsConcrete(I6011,$AN$30:$AN$33,$AR$30:$AR$33,$AS$26,$AS$27,$AS$28,$AQ$20,$AU$19),""),"")</f>
        <v/>
      </c>
      <c r="N6011" s="95" t="str">
        <f>IF(A6011&lt;&gt;"",IF(MID(C6011,1,1)="r",SigmaEpsReinf(J6011,$AS$42:$AS$43,$AS$41,$AS$39,$AS$40,$AQ$38),""),"")</f>
        <v/>
      </c>
      <c r="Q6011" s="92" t="str">
        <f t="shared" si="946"/>
        <v/>
      </c>
      <c r="R6011" s="92" t="str">
        <f t="shared" si="947"/>
        <v/>
      </c>
      <c r="U6011" s="5"/>
      <c r="V6011" s="5"/>
      <c r="W6011" s="94" t="str">
        <f t="shared" si="945"/>
        <v/>
      </c>
      <c r="X6011" s="94" t="str">
        <f t="shared" si="948"/>
        <v/>
      </c>
      <c r="Y6011" s="5"/>
      <c r="BK6011" s="8"/>
      <c r="BL6011" s="5"/>
      <c r="BM6011" s="5"/>
      <c r="BN6011" s="5"/>
      <c r="BO6011" s="5"/>
      <c r="BP6011" s="1"/>
      <c r="BQ6011" s="1"/>
      <c r="BR6011" s="1"/>
      <c r="BS6011" s="1"/>
      <c r="BT6011" s="1"/>
      <c r="BU6011" s="4"/>
      <c r="BV6011" s="1"/>
      <c r="BW6011" s="3"/>
      <c r="BX6011" s="4"/>
      <c r="BY6011" s="5"/>
      <c r="BZ6011" s="5"/>
      <c r="CA6011" s="5"/>
      <c r="CB6011" s="5"/>
      <c r="CC6011" s="5"/>
      <c r="CD6011" s="43"/>
    </row>
    <row r="6012" spans="1:82" x14ac:dyDescent="0.25">
      <c r="A6012" s="8"/>
      <c r="B6012" s="5"/>
      <c r="C6012" s="5"/>
      <c r="D6012" s="5"/>
      <c r="E6012" s="5"/>
      <c r="F6012" s="94" t="str">
        <f t="shared" si="939"/>
        <v/>
      </c>
      <c r="G6012" s="94" t="str">
        <f t="shared" si="940"/>
        <v/>
      </c>
      <c r="H6012" s="127" t="str">
        <f>IF(A6012&lt;&gt;"",IF(MID(C6012,1,1)="c",$AS$26,IF(MID(C6012,1,1)="r",$AS$41,IF(MID(C6012,1,1)="p",#REF!,#REF!))),"")</f>
        <v/>
      </c>
      <c r="I6012" s="92" t="str">
        <f t="shared" si="941"/>
        <v/>
      </c>
      <c r="J6012" s="92" t="str">
        <f t="shared" si="942"/>
        <v/>
      </c>
      <c r="K6012" s="92" t="str">
        <f t="shared" si="943"/>
        <v/>
      </c>
      <c r="L6012" s="92" t="str">
        <f t="shared" si="944"/>
        <v/>
      </c>
      <c r="M6012" s="95" t="str">
        <f>IF(A6012&lt;&gt;"",IF(MID(C6012,1,1)="c",SigmaEpsConcrete(I6012,$AN$30:$AN$33,$AR$30:$AR$33,$AS$26,$AS$27,$AS$28,$AQ$20,$AU$19),""),"")</f>
        <v/>
      </c>
      <c r="N6012" s="95" t="str">
        <f>IF(A6012&lt;&gt;"",IF(MID(C6012,1,1)="r",SigmaEpsReinf(J6012,$AS$42:$AS$43,$AS$41,$AS$39,$AS$40,$AQ$38),""),"")</f>
        <v/>
      </c>
      <c r="Q6012" s="92" t="str">
        <f t="shared" si="946"/>
        <v/>
      </c>
      <c r="R6012" s="92" t="str">
        <f t="shared" si="947"/>
        <v/>
      </c>
      <c r="U6012" s="5"/>
      <c r="V6012" s="5"/>
      <c r="W6012" s="94" t="str">
        <f t="shared" si="945"/>
        <v/>
      </c>
      <c r="X6012" s="94" t="str">
        <f t="shared" si="948"/>
        <v/>
      </c>
      <c r="Y6012" s="5"/>
      <c r="BK6012" s="8"/>
      <c r="BL6012" s="5"/>
      <c r="BM6012" s="5"/>
      <c r="BN6012" s="5"/>
      <c r="BO6012" s="5"/>
      <c r="BP6012" s="1"/>
      <c r="BQ6012" s="1"/>
      <c r="BR6012" s="1"/>
      <c r="BS6012" s="1"/>
      <c r="BT6012" s="1"/>
      <c r="BU6012" s="4"/>
      <c r="BV6012" s="1"/>
      <c r="BW6012" s="3"/>
      <c r="BX6012" s="4"/>
      <c r="BY6012" s="5"/>
      <c r="BZ6012" s="5"/>
      <c r="CA6012" s="5"/>
      <c r="CB6012" s="5"/>
      <c r="CC6012" s="5"/>
      <c r="CD6012" s="43"/>
    </row>
    <row r="6013" spans="1:82" x14ac:dyDescent="0.25">
      <c r="A6013" s="8"/>
      <c r="B6013" s="5"/>
      <c r="C6013" s="5"/>
      <c r="D6013" s="5"/>
      <c r="E6013" s="5"/>
      <c r="F6013" s="94" t="str">
        <f t="shared" si="939"/>
        <v/>
      </c>
      <c r="G6013" s="94" t="str">
        <f t="shared" si="940"/>
        <v/>
      </c>
      <c r="H6013" s="127" t="str">
        <f>IF(A6013&lt;&gt;"",IF(MID(C6013,1,1)="c",$AS$26,IF(MID(C6013,1,1)="r",$AS$41,IF(MID(C6013,1,1)="p",#REF!,#REF!))),"")</f>
        <v/>
      </c>
      <c r="I6013" s="92" t="str">
        <f t="shared" si="941"/>
        <v/>
      </c>
      <c r="J6013" s="92" t="str">
        <f t="shared" si="942"/>
        <v/>
      </c>
      <c r="K6013" s="92" t="str">
        <f t="shared" si="943"/>
        <v/>
      </c>
      <c r="L6013" s="92" t="str">
        <f t="shared" si="944"/>
        <v/>
      </c>
      <c r="M6013" s="95" t="str">
        <f>IF(A6013&lt;&gt;"",IF(MID(C6013,1,1)="c",SigmaEpsConcrete(I6013,$AN$30:$AN$33,$AR$30:$AR$33,$AS$26,$AS$27,$AS$28,$AQ$20,$AU$19),""),"")</f>
        <v/>
      </c>
      <c r="N6013" s="95" t="str">
        <f>IF(A6013&lt;&gt;"",IF(MID(C6013,1,1)="r",SigmaEpsReinf(J6013,$AS$42:$AS$43,$AS$41,$AS$39,$AS$40,$AQ$38),""),"")</f>
        <v/>
      </c>
      <c r="Q6013" s="92" t="str">
        <f t="shared" si="946"/>
        <v/>
      </c>
      <c r="R6013" s="92" t="str">
        <f t="shared" si="947"/>
        <v/>
      </c>
      <c r="U6013" s="5"/>
      <c r="V6013" s="5"/>
      <c r="W6013" s="94" t="str">
        <f t="shared" si="945"/>
        <v/>
      </c>
      <c r="X6013" s="94" t="str">
        <f t="shared" si="948"/>
        <v/>
      </c>
      <c r="Y6013" s="5"/>
      <c r="BK6013" s="8"/>
      <c r="BL6013" s="5"/>
      <c r="BM6013" s="5"/>
      <c r="BN6013" s="5"/>
      <c r="BO6013" s="5"/>
      <c r="BP6013" s="1"/>
      <c r="BQ6013" s="1"/>
      <c r="BR6013" s="1"/>
      <c r="BS6013" s="1"/>
      <c r="BT6013" s="1"/>
      <c r="BU6013" s="4"/>
      <c r="BV6013" s="1"/>
      <c r="BW6013" s="3"/>
      <c r="BX6013" s="4"/>
      <c r="BY6013" s="5"/>
      <c r="BZ6013" s="5"/>
      <c r="CA6013" s="5"/>
      <c r="CB6013" s="5"/>
      <c r="CC6013" s="5"/>
      <c r="CD6013" s="43"/>
    </row>
    <row r="6014" spans="1:82" x14ac:dyDescent="0.25">
      <c r="A6014" s="8"/>
      <c r="B6014" s="5"/>
      <c r="C6014" s="5"/>
      <c r="D6014" s="5"/>
      <c r="E6014" s="5"/>
      <c r="F6014" s="94" t="str">
        <f t="shared" si="939"/>
        <v/>
      </c>
      <c r="G6014" s="94" t="str">
        <f t="shared" si="940"/>
        <v/>
      </c>
      <c r="H6014" s="127" t="str">
        <f>IF(A6014&lt;&gt;"",IF(MID(C6014,1,1)="c",$AS$26,IF(MID(C6014,1,1)="r",$AS$41,IF(MID(C6014,1,1)="p",#REF!,#REF!))),"")</f>
        <v/>
      </c>
      <c r="I6014" s="92" t="str">
        <f t="shared" si="941"/>
        <v/>
      </c>
      <c r="J6014" s="92" t="str">
        <f t="shared" si="942"/>
        <v/>
      </c>
      <c r="K6014" s="92" t="str">
        <f t="shared" si="943"/>
        <v/>
      </c>
      <c r="L6014" s="92" t="str">
        <f t="shared" si="944"/>
        <v/>
      </c>
      <c r="M6014" s="95" t="str">
        <f>IF(A6014&lt;&gt;"",IF(MID(C6014,1,1)="c",SigmaEpsConcrete(I6014,$AN$30:$AN$33,$AR$30:$AR$33,$AS$26,$AS$27,$AS$28,$AQ$20,$AU$19),""),"")</f>
        <v/>
      </c>
      <c r="N6014" s="95" t="str">
        <f>IF(A6014&lt;&gt;"",IF(MID(C6014,1,1)="r",SigmaEpsReinf(J6014,$AS$42:$AS$43,$AS$41,$AS$39,$AS$40,$AQ$38),""),"")</f>
        <v/>
      </c>
      <c r="Q6014" s="92" t="str">
        <f t="shared" si="946"/>
        <v/>
      </c>
      <c r="R6014" s="92" t="str">
        <f t="shared" si="947"/>
        <v/>
      </c>
      <c r="U6014" s="5"/>
      <c r="V6014" s="5"/>
      <c r="W6014" s="94" t="str">
        <f t="shared" si="945"/>
        <v/>
      </c>
      <c r="X6014" s="94" t="str">
        <f t="shared" si="948"/>
        <v/>
      </c>
      <c r="Y6014" s="5"/>
      <c r="BK6014" s="8"/>
      <c r="BL6014" s="5"/>
      <c r="BM6014" s="5"/>
      <c r="BN6014" s="5"/>
      <c r="BO6014" s="5"/>
      <c r="BP6014" s="1"/>
      <c r="BQ6014" s="1"/>
      <c r="BR6014" s="1"/>
      <c r="BS6014" s="1"/>
      <c r="BT6014" s="1"/>
      <c r="BU6014" s="4"/>
      <c r="BV6014" s="1"/>
      <c r="BW6014" s="3"/>
      <c r="BX6014" s="4"/>
      <c r="BY6014" s="5"/>
      <c r="BZ6014" s="5"/>
      <c r="CA6014" s="5"/>
      <c r="CB6014" s="5"/>
      <c r="CC6014" s="5"/>
      <c r="CD6014" s="43"/>
    </row>
    <row r="6015" spans="1:82" x14ac:dyDescent="0.25">
      <c r="A6015" s="8"/>
      <c r="B6015" s="5"/>
      <c r="C6015" s="5"/>
      <c r="D6015" s="5"/>
      <c r="E6015" s="5"/>
      <c r="F6015" s="94" t="str">
        <f t="shared" si="939"/>
        <v/>
      </c>
      <c r="G6015" s="94" t="str">
        <f t="shared" si="940"/>
        <v/>
      </c>
      <c r="H6015" s="127" t="str">
        <f>IF(A6015&lt;&gt;"",IF(MID(C6015,1,1)="c",$AS$26,IF(MID(C6015,1,1)="r",$AS$41,IF(MID(C6015,1,1)="p",#REF!,#REF!))),"")</f>
        <v/>
      </c>
      <c r="I6015" s="92" t="str">
        <f t="shared" si="941"/>
        <v/>
      </c>
      <c r="J6015" s="92" t="str">
        <f t="shared" si="942"/>
        <v/>
      </c>
      <c r="K6015" s="92" t="str">
        <f t="shared" si="943"/>
        <v/>
      </c>
      <c r="L6015" s="92" t="str">
        <f t="shared" si="944"/>
        <v/>
      </c>
      <c r="M6015" s="95" t="str">
        <f>IF(A6015&lt;&gt;"",IF(MID(C6015,1,1)="c",SigmaEpsConcrete(I6015,$AN$30:$AN$33,$AR$30:$AR$33,$AS$26,$AS$27,$AS$28,$AQ$20,$AU$19),""),"")</f>
        <v/>
      </c>
      <c r="N6015" s="95" t="str">
        <f>IF(A6015&lt;&gt;"",IF(MID(C6015,1,1)="r",SigmaEpsReinf(J6015,$AS$42:$AS$43,$AS$41,$AS$39,$AS$40,$AQ$38),""),"")</f>
        <v/>
      </c>
      <c r="Q6015" s="92" t="str">
        <f t="shared" si="946"/>
        <v/>
      </c>
      <c r="R6015" s="92" t="str">
        <f t="shared" si="947"/>
        <v/>
      </c>
      <c r="U6015" s="5"/>
      <c r="V6015" s="5"/>
      <c r="W6015" s="94" t="str">
        <f t="shared" si="945"/>
        <v/>
      </c>
      <c r="X6015" s="94" t="str">
        <f t="shared" si="948"/>
        <v/>
      </c>
      <c r="Y6015" s="5"/>
      <c r="BK6015" s="8"/>
      <c r="BL6015" s="5"/>
      <c r="BM6015" s="5"/>
      <c r="BN6015" s="5"/>
      <c r="BO6015" s="5"/>
      <c r="BP6015" s="1"/>
      <c r="BQ6015" s="1"/>
      <c r="BR6015" s="1"/>
      <c r="BS6015" s="1"/>
      <c r="BT6015" s="1"/>
      <c r="BU6015" s="4"/>
      <c r="BV6015" s="1"/>
      <c r="BW6015" s="3"/>
      <c r="BX6015" s="4"/>
      <c r="BY6015" s="5"/>
      <c r="BZ6015" s="5"/>
      <c r="CA6015" s="5"/>
      <c r="CB6015" s="5"/>
      <c r="CC6015" s="5"/>
      <c r="CD6015" s="43"/>
    </row>
    <row r="6016" spans="1:82" x14ac:dyDescent="0.25">
      <c r="A6016" s="8"/>
      <c r="B6016" s="5"/>
      <c r="C6016" s="5"/>
      <c r="D6016" s="5"/>
      <c r="E6016" s="5"/>
      <c r="F6016" s="94" t="str">
        <f t="shared" si="939"/>
        <v/>
      </c>
      <c r="G6016" s="94" t="str">
        <f t="shared" si="940"/>
        <v/>
      </c>
      <c r="H6016" s="127" t="str">
        <f>IF(A6016&lt;&gt;"",IF(MID(C6016,1,1)="c",$AS$26,IF(MID(C6016,1,1)="r",$AS$41,IF(MID(C6016,1,1)="p",#REF!,#REF!))),"")</f>
        <v/>
      </c>
      <c r="I6016" s="92" t="str">
        <f t="shared" si="941"/>
        <v/>
      </c>
      <c r="J6016" s="92" t="str">
        <f t="shared" si="942"/>
        <v/>
      </c>
      <c r="K6016" s="92" t="str">
        <f t="shared" si="943"/>
        <v/>
      </c>
      <c r="L6016" s="92" t="str">
        <f t="shared" si="944"/>
        <v/>
      </c>
      <c r="M6016" s="95" t="str">
        <f>IF(A6016&lt;&gt;"",IF(MID(C6016,1,1)="c",SigmaEpsConcrete(I6016,$AN$30:$AN$33,$AR$30:$AR$33,$AS$26,$AS$27,$AS$28,$AQ$20,$AU$19),""),"")</f>
        <v/>
      </c>
      <c r="N6016" s="95" t="str">
        <f>IF(A6016&lt;&gt;"",IF(MID(C6016,1,1)="r",SigmaEpsReinf(J6016,$AS$42:$AS$43,$AS$41,$AS$39,$AS$40,$AQ$38),""),"")</f>
        <v/>
      </c>
      <c r="Q6016" s="92" t="str">
        <f t="shared" si="946"/>
        <v/>
      </c>
      <c r="R6016" s="92" t="str">
        <f t="shared" si="947"/>
        <v/>
      </c>
      <c r="U6016" s="5"/>
      <c r="V6016" s="5"/>
      <c r="W6016" s="94" t="str">
        <f t="shared" si="945"/>
        <v/>
      </c>
      <c r="X6016" s="94" t="str">
        <f t="shared" si="948"/>
        <v/>
      </c>
      <c r="Y6016" s="5"/>
      <c r="BK6016" s="8"/>
      <c r="BL6016" s="5"/>
      <c r="BM6016" s="5"/>
      <c r="BN6016" s="5"/>
      <c r="BO6016" s="5"/>
      <c r="BP6016" s="1"/>
      <c r="BQ6016" s="1"/>
      <c r="BR6016" s="1"/>
      <c r="BS6016" s="1"/>
      <c r="BT6016" s="1"/>
      <c r="BU6016" s="4"/>
      <c r="BV6016" s="1"/>
      <c r="BW6016" s="3"/>
      <c r="BX6016" s="4"/>
      <c r="BY6016" s="5"/>
      <c r="BZ6016" s="5"/>
      <c r="CA6016" s="5"/>
      <c r="CB6016" s="5"/>
      <c r="CC6016" s="5"/>
      <c r="CD6016" s="43"/>
    </row>
    <row r="6017" spans="1:82" x14ac:dyDescent="0.25">
      <c r="A6017" s="8"/>
      <c r="B6017" s="5"/>
      <c r="C6017" s="5"/>
      <c r="D6017" s="5"/>
      <c r="E6017" s="5"/>
      <c r="F6017" s="94" t="str">
        <f t="shared" si="939"/>
        <v/>
      </c>
      <c r="G6017" s="94" t="str">
        <f t="shared" si="940"/>
        <v/>
      </c>
      <c r="H6017" s="127" t="str">
        <f>IF(A6017&lt;&gt;"",IF(MID(C6017,1,1)="c",$AS$26,IF(MID(C6017,1,1)="r",$AS$41,IF(MID(C6017,1,1)="p",#REF!,#REF!))),"")</f>
        <v/>
      </c>
      <c r="I6017" s="92" t="str">
        <f t="shared" si="941"/>
        <v/>
      </c>
      <c r="J6017" s="92" t="str">
        <f t="shared" si="942"/>
        <v/>
      </c>
      <c r="K6017" s="92" t="str">
        <f t="shared" si="943"/>
        <v/>
      </c>
      <c r="L6017" s="92" t="str">
        <f t="shared" si="944"/>
        <v/>
      </c>
      <c r="M6017" s="95" t="str">
        <f>IF(A6017&lt;&gt;"",IF(MID(C6017,1,1)="c",SigmaEpsConcrete(I6017,$AN$30:$AN$33,$AR$30:$AR$33,$AS$26,$AS$27,$AS$28,$AQ$20,$AU$19),""),"")</f>
        <v/>
      </c>
      <c r="N6017" s="95" t="str">
        <f>IF(A6017&lt;&gt;"",IF(MID(C6017,1,1)="r",SigmaEpsReinf(J6017,$AS$42:$AS$43,$AS$41,$AS$39,$AS$40,$AQ$38),""),"")</f>
        <v/>
      </c>
      <c r="Q6017" s="92" t="str">
        <f t="shared" si="946"/>
        <v/>
      </c>
      <c r="R6017" s="92" t="str">
        <f t="shared" si="947"/>
        <v/>
      </c>
      <c r="U6017" s="5"/>
      <c r="V6017" s="5"/>
      <c r="W6017" s="94" t="str">
        <f t="shared" si="945"/>
        <v/>
      </c>
      <c r="X6017" s="94" t="str">
        <f t="shared" si="948"/>
        <v/>
      </c>
      <c r="Y6017" s="5"/>
      <c r="BK6017" s="8"/>
      <c r="BL6017" s="5"/>
      <c r="BM6017" s="5"/>
      <c r="BN6017" s="5"/>
      <c r="BO6017" s="5"/>
      <c r="BP6017" s="1"/>
      <c r="BQ6017" s="1"/>
      <c r="BR6017" s="1"/>
      <c r="BS6017" s="1"/>
      <c r="BT6017" s="1"/>
      <c r="BU6017" s="4"/>
      <c r="BV6017" s="1"/>
      <c r="BW6017" s="3"/>
      <c r="BX6017" s="4"/>
      <c r="BY6017" s="5"/>
      <c r="BZ6017" s="5"/>
      <c r="CA6017" s="5"/>
      <c r="CB6017" s="5"/>
      <c r="CC6017" s="5"/>
      <c r="CD6017" s="43"/>
    </row>
    <row r="6018" spans="1:82" x14ac:dyDescent="0.25">
      <c r="A6018" s="8"/>
      <c r="B6018" s="5"/>
      <c r="C6018" s="5"/>
      <c r="D6018" s="5"/>
      <c r="E6018" s="5"/>
      <c r="F6018" s="94" t="str">
        <f t="shared" si="939"/>
        <v/>
      </c>
      <c r="G6018" s="94" t="str">
        <f t="shared" si="940"/>
        <v/>
      </c>
      <c r="H6018" s="127" t="str">
        <f>IF(A6018&lt;&gt;"",IF(MID(C6018,1,1)="c",$AS$26,IF(MID(C6018,1,1)="r",$AS$41,IF(MID(C6018,1,1)="p",#REF!,#REF!))),"")</f>
        <v/>
      </c>
      <c r="I6018" s="92" t="str">
        <f t="shared" si="941"/>
        <v/>
      </c>
      <c r="J6018" s="92" t="str">
        <f t="shared" si="942"/>
        <v/>
      </c>
      <c r="K6018" s="92" t="str">
        <f t="shared" si="943"/>
        <v/>
      </c>
      <c r="L6018" s="92" t="str">
        <f t="shared" si="944"/>
        <v/>
      </c>
      <c r="M6018" s="95" t="str">
        <f>IF(A6018&lt;&gt;"",IF(MID(C6018,1,1)="c",SigmaEpsConcrete(I6018,$AN$30:$AN$33,$AR$30:$AR$33,$AS$26,$AS$27,$AS$28,$AQ$20,$AU$19),""),"")</f>
        <v/>
      </c>
      <c r="N6018" s="95" t="str">
        <f>IF(A6018&lt;&gt;"",IF(MID(C6018,1,1)="r",SigmaEpsReinf(J6018,$AS$42:$AS$43,$AS$41,$AS$39,$AS$40,$AQ$38),""),"")</f>
        <v/>
      </c>
      <c r="Q6018" s="92" t="str">
        <f t="shared" si="946"/>
        <v/>
      </c>
      <c r="R6018" s="92" t="str">
        <f t="shared" si="947"/>
        <v/>
      </c>
      <c r="U6018" s="5"/>
      <c r="V6018" s="5"/>
      <c r="W6018" s="94" t="str">
        <f t="shared" si="945"/>
        <v/>
      </c>
      <c r="X6018" s="94" t="str">
        <f t="shared" si="948"/>
        <v/>
      </c>
      <c r="Y6018" s="5"/>
      <c r="BK6018" s="8"/>
      <c r="BL6018" s="5"/>
      <c r="BM6018" s="5"/>
      <c r="BN6018" s="5"/>
      <c r="BO6018" s="5"/>
      <c r="BP6018" s="1"/>
      <c r="BQ6018" s="1"/>
      <c r="BR6018" s="1"/>
      <c r="BS6018" s="1"/>
      <c r="BT6018" s="1"/>
      <c r="BU6018" s="4"/>
      <c r="BV6018" s="1"/>
      <c r="BW6018" s="3"/>
      <c r="BX6018" s="4"/>
      <c r="BY6018" s="5"/>
      <c r="BZ6018" s="5"/>
      <c r="CA6018" s="5"/>
      <c r="CB6018" s="5"/>
      <c r="CC6018" s="5"/>
      <c r="CD6018" s="43"/>
    </row>
    <row r="6019" spans="1:82" x14ac:dyDescent="0.25">
      <c r="A6019" s="8"/>
      <c r="B6019" s="5"/>
      <c r="C6019" s="5"/>
      <c r="D6019" s="5"/>
      <c r="E6019" s="5"/>
      <c r="F6019" s="94" t="str">
        <f t="shared" si="939"/>
        <v/>
      </c>
      <c r="G6019" s="94" t="str">
        <f t="shared" si="940"/>
        <v/>
      </c>
      <c r="H6019" s="127" t="str">
        <f>IF(A6019&lt;&gt;"",IF(MID(C6019,1,1)="c",$AS$26,IF(MID(C6019,1,1)="r",$AS$41,IF(MID(C6019,1,1)="p",#REF!,#REF!))),"")</f>
        <v/>
      </c>
      <c r="I6019" s="92" t="str">
        <f t="shared" si="941"/>
        <v/>
      </c>
      <c r="J6019" s="92" t="str">
        <f t="shared" si="942"/>
        <v/>
      </c>
      <c r="K6019" s="92" t="str">
        <f t="shared" si="943"/>
        <v/>
      </c>
      <c r="L6019" s="92" t="str">
        <f t="shared" si="944"/>
        <v/>
      </c>
      <c r="M6019" s="95" t="str">
        <f>IF(A6019&lt;&gt;"",IF(MID(C6019,1,1)="c",SigmaEpsConcrete(I6019,$AN$30:$AN$33,$AR$30:$AR$33,$AS$26,$AS$27,$AS$28,$AQ$20,$AU$19),""),"")</f>
        <v/>
      </c>
      <c r="N6019" s="95" t="str">
        <f>IF(A6019&lt;&gt;"",IF(MID(C6019,1,1)="r",SigmaEpsReinf(J6019,$AS$42:$AS$43,$AS$41,$AS$39,$AS$40,$AQ$38),""),"")</f>
        <v/>
      </c>
      <c r="Q6019" s="92" t="str">
        <f t="shared" si="946"/>
        <v/>
      </c>
      <c r="R6019" s="92" t="str">
        <f t="shared" si="947"/>
        <v/>
      </c>
      <c r="U6019" s="5"/>
      <c r="V6019" s="5"/>
      <c r="W6019" s="94" t="str">
        <f t="shared" si="945"/>
        <v/>
      </c>
      <c r="X6019" s="94" t="str">
        <f t="shared" si="948"/>
        <v/>
      </c>
      <c r="Y6019" s="5"/>
      <c r="BK6019" s="8"/>
      <c r="BL6019" s="5"/>
      <c r="BM6019" s="5"/>
      <c r="BN6019" s="5"/>
      <c r="BO6019" s="5"/>
      <c r="BP6019" s="1"/>
      <c r="BQ6019" s="1"/>
      <c r="BR6019" s="1"/>
      <c r="BS6019" s="1"/>
      <c r="BT6019" s="1"/>
      <c r="BU6019" s="4"/>
      <c r="BV6019" s="1"/>
      <c r="BW6019" s="3"/>
      <c r="BX6019" s="4"/>
      <c r="BY6019" s="5"/>
      <c r="BZ6019" s="5"/>
      <c r="CA6019" s="5"/>
      <c r="CB6019" s="5"/>
      <c r="CC6019" s="5"/>
      <c r="CD6019" s="43"/>
    </row>
    <row r="6020" spans="1:82" x14ac:dyDescent="0.25">
      <c r="A6020" s="8"/>
      <c r="B6020" s="5"/>
      <c r="C6020" s="5"/>
      <c r="D6020" s="5"/>
      <c r="E6020" s="5"/>
      <c r="F6020" s="94" t="str">
        <f t="shared" si="939"/>
        <v/>
      </c>
      <c r="G6020" s="94" t="str">
        <f t="shared" si="940"/>
        <v/>
      </c>
      <c r="H6020" s="127" t="str">
        <f>IF(A6020&lt;&gt;"",IF(MID(C6020,1,1)="c",$AS$26,IF(MID(C6020,1,1)="r",$AS$41,IF(MID(C6020,1,1)="p",#REF!,#REF!))),"")</f>
        <v/>
      </c>
      <c r="I6020" s="92" t="str">
        <f t="shared" si="941"/>
        <v/>
      </c>
      <c r="J6020" s="92" t="str">
        <f t="shared" si="942"/>
        <v/>
      </c>
      <c r="K6020" s="92" t="str">
        <f t="shared" si="943"/>
        <v/>
      </c>
      <c r="L6020" s="92" t="str">
        <f t="shared" si="944"/>
        <v/>
      </c>
      <c r="M6020" s="95" t="str">
        <f>IF(A6020&lt;&gt;"",IF(MID(C6020,1,1)="c",SigmaEpsConcrete(I6020,$AN$30:$AN$33,$AR$30:$AR$33,$AS$26,$AS$27,$AS$28,$AQ$20,$AU$19),""),"")</f>
        <v/>
      </c>
      <c r="N6020" s="95" t="str">
        <f>IF(A6020&lt;&gt;"",IF(MID(C6020,1,1)="r",SigmaEpsReinf(J6020,$AS$42:$AS$43,$AS$41,$AS$39,$AS$40,$AQ$38),""),"")</f>
        <v/>
      </c>
      <c r="Q6020" s="92" t="str">
        <f t="shared" si="946"/>
        <v/>
      </c>
      <c r="R6020" s="92" t="str">
        <f t="shared" si="947"/>
        <v/>
      </c>
      <c r="U6020" s="5"/>
      <c r="V6020" s="5"/>
      <c r="W6020" s="94" t="str">
        <f t="shared" si="945"/>
        <v/>
      </c>
      <c r="X6020" s="94" t="str">
        <f t="shared" si="948"/>
        <v/>
      </c>
      <c r="Y6020" s="5"/>
      <c r="BK6020" s="8"/>
      <c r="BL6020" s="5"/>
      <c r="BM6020" s="5"/>
      <c r="BN6020" s="5"/>
      <c r="BO6020" s="5"/>
      <c r="BP6020" s="1"/>
      <c r="BQ6020" s="1"/>
      <c r="BR6020" s="1"/>
      <c r="BS6020" s="1"/>
      <c r="BT6020" s="1"/>
      <c r="BU6020" s="4"/>
      <c r="BV6020" s="1"/>
      <c r="BW6020" s="3"/>
      <c r="BX6020" s="4"/>
      <c r="BY6020" s="5"/>
      <c r="BZ6020" s="5"/>
      <c r="CA6020" s="5"/>
      <c r="CB6020" s="5"/>
      <c r="CC6020" s="5"/>
      <c r="CD6020" s="43"/>
    </row>
    <row r="6021" spans="1:82" x14ac:dyDescent="0.25">
      <c r="A6021" s="8"/>
      <c r="B6021" s="5"/>
      <c r="C6021" s="5"/>
      <c r="D6021" s="5"/>
      <c r="E6021" s="5"/>
      <c r="F6021" s="94" t="str">
        <f t="shared" si="939"/>
        <v/>
      </c>
      <c r="G6021" s="94" t="str">
        <f t="shared" si="940"/>
        <v/>
      </c>
      <c r="H6021" s="127" t="str">
        <f>IF(A6021&lt;&gt;"",IF(MID(C6021,1,1)="c",$AS$26,IF(MID(C6021,1,1)="r",$AS$41,IF(MID(C6021,1,1)="p",#REF!,#REF!))),"")</f>
        <v/>
      </c>
      <c r="I6021" s="92" t="str">
        <f t="shared" si="941"/>
        <v/>
      </c>
      <c r="J6021" s="92" t="str">
        <f t="shared" si="942"/>
        <v/>
      </c>
      <c r="K6021" s="92" t="str">
        <f t="shared" si="943"/>
        <v/>
      </c>
      <c r="L6021" s="92" t="str">
        <f t="shared" si="944"/>
        <v/>
      </c>
      <c r="M6021" s="95" t="str">
        <f>IF(A6021&lt;&gt;"",IF(MID(C6021,1,1)="c",SigmaEpsConcrete(I6021,$AN$30:$AN$33,$AR$30:$AR$33,$AS$26,$AS$27,$AS$28,$AQ$20,$AU$19),""),"")</f>
        <v/>
      </c>
      <c r="N6021" s="95" t="str">
        <f>IF(A6021&lt;&gt;"",IF(MID(C6021,1,1)="r",SigmaEpsReinf(J6021,$AS$42:$AS$43,$AS$41,$AS$39,$AS$40,$AQ$38),""),"")</f>
        <v/>
      </c>
      <c r="Q6021" s="92" t="str">
        <f t="shared" si="946"/>
        <v/>
      </c>
      <c r="R6021" s="92" t="str">
        <f t="shared" si="947"/>
        <v/>
      </c>
      <c r="U6021" s="5"/>
      <c r="V6021" s="5"/>
      <c r="W6021" s="94" t="str">
        <f t="shared" si="945"/>
        <v/>
      </c>
      <c r="X6021" s="94" t="str">
        <f t="shared" si="948"/>
        <v/>
      </c>
      <c r="Y6021" s="5"/>
      <c r="BK6021" s="8"/>
      <c r="BL6021" s="5"/>
      <c r="BM6021" s="5"/>
      <c r="BN6021" s="5"/>
      <c r="BO6021" s="5"/>
      <c r="BP6021" s="1"/>
      <c r="BQ6021" s="1"/>
      <c r="BR6021" s="1"/>
      <c r="BS6021" s="1"/>
      <c r="BT6021" s="1"/>
      <c r="BU6021" s="4"/>
      <c r="BV6021" s="1"/>
      <c r="BW6021" s="3"/>
      <c r="BX6021" s="4"/>
      <c r="BY6021" s="5"/>
      <c r="BZ6021" s="5"/>
      <c r="CA6021" s="5"/>
      <c r="CB6021" s="5"/>
      <c r="CC6021" s="5"/>
      <c r="CD6021" s="43"/>
    </row>
    <row r="6022" spans="1:82" x14ac:dyDescent="0.25">
      <c r="A6022" s="8"/>
      <c r="B6022" s="5"/>
      <c r="C6022" s="5"/>
      <c r="D6022" s="5"/>
      <c r="E6022" s="5"/>
      <c r="F6022" s="94" t="str">
        <f t="shared" si="939"/>
        <v/>
      </c>
      <c r="G6022" s="94" t="str">
        <f t="shared" si="940"/>
        <v/>
      </c>
      <c r="H6022" s="127" t="str">
        <f>IF(A6022&lt;&gt;"",IF(MID(C6022,1,1)="c",$AS$26,IF(MID(C6022,1,1)="r",$AS$41,IF(MID(C6022,1,1)="p",#REF!,#REF!))),"")</f>
        <v/>
      </c>
      <c r="I6022" s="92" t="str">
        <f t="shared" si="941"/>
        <v/>
      </c>
      <c r="J6022" s="92" t="str">
        <f t="shared" si="942"/>
        <v/>
      </c>
      <c r="K6022" s="92" t="str">
        <f t="shared" si="943"/>
        <v/>
      </c>
      <c r="L6022" s="92" t="str">
        <f t="shared" si="944"/>
        <v/>
      </c>
      <c r="M6022" s="95" t="str">
        <f>IF(A6022&lt;&gt;"",IF(MID(C6022,1,1)="c",SigmaEpsConcrete(I6022,$AN$30:$AN$33,$AR$30:$AR$33,$AS$26,$AS$27,$AS$28,$AQ$20,$AU$19),""),"")</f>
        <v/>
      </c>
      <c r="N6022" s="95" t="str">
        <f>IF(A6022&lt;&gt;"",IF(MID(C6022,1,1)="r",SigmaEpsReinf(J6022,$AS$42:$AS$43,$AS$41,$AS$39,$AS$40,$AQ$38),""),"")</f>
        <v/>
      </c>
      <c r="Q6022" s="92" t="str">
        <f t="shared" si="946"/>
        <v/>
      </c>
      <c r="R6022" s="92" t="str">
        <f t="shared" si="947"/>
        <v/>
      </c>
      <c r="U6022" s="5"/>
      <c r="V6022" s="5"/>
      <c r="W6022" s="94" t="str">
        <f t="shared" si="945"/>
        <v/>
      </c>
      <c r="X6022" s="94" t="str">
        <f t="shared" si="948"/>
        <v/>
      </c>
      <c r="Y6022" s="5"/>
      <c r="BK6022" s="8"/>
      <c r="BL6022" s="5"/>
      <c r="BM6022" s="5"/>
      <c r="BN6022" s="5"/>
      <c r="BO6022" s="5"/>
      <c r="BP6022" s="1"/>
      <c r="BQ6022" s="1"/>
      <c r="BR6022" s="1"/>
      <c r="BS6022" s="1"/>
      <c r="BT6022" s="1"/>
      <c r="BU6022" s="4"/>
      <c r="BV6022" s="1"/>
      <c r="BW6022" s="3"/>
      <c r="BX6022" s="4"/>
      <c r="BY6022" s="5"/>
      <c r="BZ6022" s="5"/>
      <c r="CA6022" s="5"/>
      <c r="CB6022" s="5"/>
      <c r="CC6022" s="5"/>
      <c r="CD6022" s="43"/>
    </row>
    <row r="6023" spans="1:82" x14ac:dyDescent="0.25">
      <c r="A6023" s="8"/>
      <c r="B6023" s="5"/>
      <c r="C6023" s="5"/>
      <c r="D6023" s="5"/>
      <c r="E6023" s="5"/>
      <c r="F6023" s="94" t="str">
        <f t="shared" si="939"/>
        <v/>
      </c>
      <c r="G6023" s="94" t="str">
        <f t="shared" si="940"/>
        <v/>
      </c>
      <c r="H6023" s="127" t="str">
        <f>IF(A6023&lt;&gt;"",IF(MID(C6023,1,1)="c",$AS$26,IF(MID(C6023,1,1)="r",$AS$41,IF(MID(C6023,1,1)="p",#REF!,#REF!))),"")</f>
        <v/>
      </c>
      <c r="I6023" s="92" t="str">
        <f t="shared" si="941"/>
        <v/>
      </c>
      <c r="J6023" s="92" t="str">
        <f t="shared" si="942"/>
        <v/>
      </c>
      <c r="K6023" s="92" t="str">
        <f t="shared" si="943"/>
        <v/>
      </c>
      <c r="L6023" s="92" t="str">
        <f t="shared" si="944"/>
        <v/>
      </c>
      <c r="M6023" s="95" t="str">
        <f>IF(A6023&lt;&gt;"",IF(MID(C6023,1,1)="c",SigmaEpsConcrete(I6023,$AN$30:$AN$33,$AR$30:$AR$33,$AS$26,$AS$27,$AS$28,$AQ$20,$AU$19),""),"")</f>
        <v/>
      </c>
      <c r="N6023" s="95" t="str">
        <f>IF(A6023&lt;&gt;"",IF(MID(C6023,1,1)="r",SigmaEpsReinf(J6023,$AS$42:$AS$43,$AS$41,$AS$39,$AS$40,$AQ$38),""),"")</f>
        <v/>
      </c>
      <c r="Q6023" s="92" t="str">
        <f t="shared" si="946"/>
        <v/>
      </c>
      <c r="R6023" s="92" t="str">
        <f t="shared" si="947"/>
        <v/>
      </c>
      <c r="U6023" s="5"/>
      <c r="V6023" s="5"/>
      <c r="W6023" s="94" t="str">
        <f t="shared" si="945"/>
        <v/>
      </c>
      <c r="X6023" s="94" t="str">
        <f t="shared" si="948"/>
        <v/>
      </c>
      <c r="Y6023" s="5"/>
      <c r="BK6023" s="8"/>
      <c r="BL6023" s="5"/>
      <c r="BM6023" s="5"/>
      <c r="BN6023" s="5"/>
      <c r="BO6023" s="5"/>
      <c r="BP6023" s="1"/>
      <c r="BQ6023" s="1"/>
      <c r="BR6023" s="1"/>
      <c r="BS6023" s="1"/>
      <c r="BT6023" s="1"/>
      <c r="BU6023" s="4"/>
      <c r="BV6023" s="1"/>
      <c r="BW6023" s="3"/>
      <c r="BX6023" s="4"/>
      <c r="BY6023" s="5"/>
      <c r="BZ6023" s="5"/>
      <c r="CA6023" s="5"/>
      <c r="CB6023" s="5"/>
      <c r="CC6023" s="5"/>
      <c r="CD6023" s="43"/>
    </row>
    <row r="6024" spans="1:82" x14ac:dyDescent="0.25">
      <c r="A6024" s="8"/>
      <c r="B6024" s="5"/>
      <c r="C6024" s="5"/>
      <c r="D6024" s="5"/>
      <c r="E6024" s="5"/>
      <c r="F6024" s="94" t="str">
        <f t="shared" si="939"/>
        <v/>
      </c>
      <c r="G6024" s="94" t="str">
        <f t="shared" si="940"/>
        <v/>
      </c>
      <c r="H6024" s="127" t="str">
        <f>IF(A6024&lt;&gt;"",IF(MID(C6024,1,1)="c",$AS$26,IF(MID(C6024,1,1)="r",$AS$41,IF(MID(C6024,1,1)="p",#REF!,#REF!))),"")</f>
        <v/>
      </c>
      <c r="I6024" s="92" t="str">
        <f t="shared" si="941"/>
        <v/>
      </c>
      <c r="J6024" s="92" t="str">
        <f t="shared" si="942"/>
        <v/>
      </c>
      <c r="K6024" s="92" t="str">
        <f t="shared" si="943"/>
        <v/>
      </c>
      <c r="L6024" s="92" t="str">
        <f t="shared" si="944"/>
        <v/>
      </c>
      <c r="M6024" s="95" t="str">
        <f>IF(A6024&lt;&gt;"",IF(MID(C6024,1,1)="c",SigmaEpsConcrete(I6024,$AN$30:$AN$33,$AR$30:$AR$33,$AS$26,$AS$27,$AS$28,$AQ$20,$AU$19),""),"")</f>
        <v/>
      </c>
      <c r="N6024" s="95" t="str">
        <f>IF(A6024&lt;&gt;"",IF(MID(C6024,1,1)="r",SigmaEpsReinf(J6024,$AS$42:$AS$43,$AS$41,$AS$39,$AS$40,$AQ$38),""),"")</f>
        <v/>
      </c>
      <c r="Q6024" s="92" t="str">
        <f t="shared" si="946"/>
        <v/>
      </c>
      <c r="R6024" s="92" t="str">
        <f t="shared" si="947"/>
        <v/>
      </c>
      <c r="U6024" s="5"/>
      <c r="V6024" s="5"/>
      <c r="W6024" s="94" t="str">
        <f t="shared" si="945"/>
        <v/>
      </c>
      <c r="X6024" s="94" t="str">
        <f t="shared" si="948"/>
        <v/>
      </c>
      <c r="Y6024" s="5"/>
      <c r="BK6024" s="8"/>
      <c r="BL6024" s="5"/>
      <c r="BM6024" s="5"/>
      <c r="BN6024" s="5"/>
      <c r="BO6024" s="5"/>
      <c r="BP6024" s="1"/>
      <c r="BQ6024" s="1"/>
      <c r="BR6024" s="1"/>
      <c r="BS6024" s="1"/>
      <c r="BT6024" s="1"/>
      <c r="BU6024" s="4"/>
      <c r="BV6024" s="1"/>
      <c r="BW6024" s="3"/>
      <c r="BX6024" s="4"/>
      <c r="BY6024" s="5"/>
      <c r="BZ6024" s="5"/>
      <c r="CA6024" s="5"/>
      <c r="CB6024" s="5"/>
      <c r="CC6024" s="5"/>
      <c r="CD6024" s="43"/>
    </row>
    <row r="6025" spans="1:82" x14ac:dyDescent="0.25">
      <c r="A6025" s="8"/>
      <c r="B6025" s="5"/>
      <c r="C6025" s="5"/>
      <c r="D6025" s="5"/>
      <c r="E6025" s="5"/>
      <c r="F6025" s="94" t="str">
        <f t="shared" si="939"/>
        <v/>
      </c>
      <c r="G6025" s="94" t="str">
        <f t="shared" si="940"/>
        <v/>
      </c>
      <c r="H6025" s="127" t="str">
        <f>IF(A6025&lt;&gt;"",IF(MID(C6025,1,1)="c",$AS$26,IF(MID(C6025,1,1)="r",$AS$41,IF(MID(C6025,1,1)="p",#REF!,#REF!))),"")</f>
        <v/>
      </c>
      <c r="I6025" s="92" t="str">
        <f t="shared" si="941"/>
        <v/>
      </c>
      <c r="J6025" s="92" t="str">
        <f t="shared" si="942"/>
        <v/>
      </c>
      <c r="K6025" s="92" t="str">
        <f t="shared" si="943"/>
        <v/>
      </c>
      <c r="L6025" s="92" t="str">
        <f t="shared" si="944"/>
        <v/>
      </c>
      <c r="M6025" s="95" t="str">
        <f>IF(A6025&lt;&gt;"",IF(MID(C6025,1,1)="c",SigmaEpsConcrete(I6025,$AN$30:$AN$33,$AR$30:$AR$33,$AS$26,$AS$27,$AS$28,$AQ$20,$AU$19),""),"")</f>
        <v/>
      </c>
      <c r="N6025" s="95" t="str">
        <f>IF(A6025&lt;&gt;"",IF(MID(C6025,1,1)="r",SigmaEpsReinf(J6025,$AS$42:$AS$43,$AS$41,$AS$39,$AS$40,$AQ$38),""),"")</f>
        <v/>
      </c>
      <c r="Q6025" s="92" t="str">
        <f t="shared" si="946"/>
        <v/>
      </c>
      <c r="R6025" s="92" t="str">
        <f t="shared" si="947"/>
        <v/>
      </c>
      <c r="U6025" s="5"/>
      <c r="V6025" s="5"/>
      <c r="W6025" s="94" t="str">
        <f t="shared" si="945"/>
        <v/>
      </c>
      <c r="X6025" s="94" t="str">
        <f t="shared" si="948"/>
        <v/>
      </c>
      <c r="Y6025" s="5"/>
      <c r="BK6025" s="8"/>
      <c r="BL6025" s="5"/>
      <c r="BM6025" s="5"/>
      <c r="BN6025" s="5"/>
      <c r="BO6025" s="5"/>
      <c r="BP6025" s="1"/>
      <c r="BQ6025" s="1"/>
      <c r="BR6025" s="1"/>
      <c r="BS6025" s="1"/>
      <c r="BT6025" s="1"/>
      <c r="BU6025" s="4"/>
      <c r="BV6025" s="1"/>
      <c r="BW6025" s="3"/>
      <c r="BX6025" s="4"/>
      <c r="BY6025" s="5"/>
      <c r="BZ6025" s="5"/>
      <c r="CA6025" s="5"/>
      <c r="CB6025" s="5"/>
      <c r="CC6025" s="5"/>
      <c r="CD6025" s="43"/>
    </row>
    <row r="6026" spans="1:82" x14ac:dyDescent="0.25">
      <c r="A6026" s="8"/>
      <c r="B6026" s="5"/>
      <c r="C6026" s="5"/>
      <c r="D6026" s="5"/>
      <c r="E6026" s="5"/>
      <c r="F6026" s="94" t="str">
        <f t="shared" ref="F6026:F6089" si="949">IF(A6026&lt;&gt;"",(D6026-$AU$86)/10,"")</f>
        <v/>
      </c>
      <c r="G6026" s="94" t="str">
        <f t="shared" ref="G6026:G6089" si="950">IF(A6026&lt;&gt;"",(E6026-$AU$87)/10,"")</f>
        <v/>
      </c>
      <c r="H6026" s="127" t="str">
        <f>IF(A6026&lt;&gt;"",IF(MID(C6026,1,1)="c",$AS$26,IF(MID(C6026,1,1)="r",$AS$41,IF(MID(C6026,1,1)="p",#REF!,#REF!))),"")</f>
        <v/>
      </c>
      <c r="I6026" s="92" t="str">
        <f t="shared" ref="I6026:I6089" si="951">IF($A6026&lt;&gt;"",IF(MID($C6026,1,1)="c",$Y$3+$Y$4*$F6026+$Y$5*$G6026+$BR$43,""),"")</f>
        <v/>
      </c>
      <c r="J6026" s="92" t="str">
        <f t="shared" ref="J6026:J6089" si="952">IF($A6026&lt;&gt;"",IF(MID($C6026,1,1)="r",$Y$3+$Y$4*$F6026+$Y$5*$G6026+$BR$43,""),"")</f>
        <v/>
      </c>
      <c r="K6026" s="92" t="str">
        <f t="shared" ref="K6026:K6089" si="953">IF($A6026&lt;&gt;"",IF(MID($C6026,1,1)="u",$Y$3+$Y$4*$F6026+$Y$5*$G6026+$BR$43,""),"")</f>
        <v/>
      </c>
      <c r="L6026" s="92" t="str">
        <f t="shared" ref="L6026:L6089" si="954">IF($A6026&lt;&gt;"",IF(MID($C6026,1,1)="p",$Y$3+$Y$4*$F6026+$Y$5*$G6026+$BR$43,""),"")</f>
        <v/>
      </c>
      <c r="M6026" s="95" t="str">
        <f>IF(A6026&lt;&gt;"",IF(MID(C6026,1,1)="c",SigmaEpsConcrete(I6026,$AN$30:$AN$33,$AR$30:$AR$33,$AS$26,$AS$27,$AS$28,$AQ$20,$AU$19),""),"")</f>
        <v/>
      </c>
      <c r="N6026" s="95" t="str">
        <f>IF(A6026&lt;&gt;"",IF(MID(C6026,1,1)="r",SigmaEpsReinf(J6026,$AS$42:$AS$43,$AS$41,$AS$39,$AS$40,$AQ$38),""),"")</f>
        <v/>
      </c>
      <c r="Q6026" s="92" t="str">
        <f t="shared" si="946"/>
        <v/>
      </c>
      <c r="R6026" s="92" t="str">
        <f t="shared" si="947"/>
        <v/>
      </c>
      <c r="U6026" s="5"/>
      <c r="V6026" s="5"/>
      <c r="W6026" s="94" t="str">
        <f t="shared" ref="W6026:W6089" si="955">IF(A6026&lt;&gt;"",F6026-$AU$105,"")</f>
        <v/>
      </c>
      <c r="X6026" s="94" t="str">
        <f t="shared" si="948"/>
        <v/>
      </c>
      <c r="Y6026" s="5"/>
      <c r="BK6026" s="8"/>
      <c r="BL6026" s="5"/>
      <c r="BM6026" s="5"/>
      <c r="BN6026" s="5"/>
      <c r="BO6026" s="5"/>
      <c r="BP6026" s="1"/>
      <c r="BQ6026" s="1"/>
      <c r="BR6026" s="1"/>
      <c r="BS6026" s="1"/>
      <c r="BT6026" s="1"/>
      <c r="BU6026" s="4"/>
      <c r="BV6026" s="1"/>
      <c r="BW6026" s="3"/>
      <c r="BX6026" s="4"/>
      <c r="BY6026" s="5"/>
      <c r="BZ6026" s="5"/>
      <c r="CA6026" s="5"/>
      <c r="CB6026" s="5"/>
      <c r="CC6026" s="5"/>
      <c r="CD6026" s="43"/>
    </row>
    <row r="6027" spans="1:82" x14ac:dyDescent="0.25">
      <c r="A6027" s="8"/>
      <c r="B6027" s="5"/>
      <c r="C6027" s="5"/>
      <c r="D6027" s="5"/>
      <c r="E6027" s="5"/>
      <c r="F6027" s="94" t="str">
        <f t="shared" si="949"/>
        <v/>
      </c>
      <c r="G6027" s="94" t="str">
        <f t="shared" si="950"/>
        <v/>
      </c>
      <c r="H6027" s="127" t="str">
        <f>IF(A6027&lt;&gt;"",IF(MID(C6027,1,1)="c",$AS$26,IF(MID(C6027,1,1)="r",$AS$41,IF(MID(C6027,1,1)="p",#REF!,#REF!))),"")</f>
        <v/>
      </c>
      <c r="I6027" s="92" t="str">
        <f t="shared" si="951"/>
        <v/>
      </c>
      <c r="J6027" s="92" t="str">
        <f t="shared" si="952"/>
        <v/>
      </c>
      <c r="K6027" s="92" t="str">
        <f t="shared" si="953"/>
        <v/>
      </c>
      <c r="L6027" s="92" t="str">
        <f t="shared" si="954"/>
        <v/>
      </c>
      <c r="M6027" s="95" t="str">
        <f>IF(A6027&lt;&gt;"",IF(MID(C6027,1,1)="c",SigmaEpsConcrete(I6027,$AN$30:$AN$33,$AR$30:$AR$33,$AS$26,$AS$27,$AS$28,$AQ$20,$AU$19),""),"")</f>
        <v/>
      </c>
      <c r="N6027" s="95" t="str">
        <f>IF(A6027&lt;&gt;"",IF(MID(C6027,1,1)="r",SigmaEpsReinf(J6027,$AS$42:$AS$43,$AS$41,$AS$39,$AS$40,$AQ$38),""),"")</f>
        <v/>
      </c>
      <c r="Q6027" s="92" t="str">
        <f t="shared" ref="Q6027:Q6090" si="956">IF(A6027&lt;&gt;"",IF(MID(C6027,1,1)="c",IF(ISERROR(M6027/I6027),"",M6027/I6027),""),"")</f>
        <v/>
      </c>
      <c r="R6027" s="92" t="str">
        <f t="shared" ref="R6027:R6090" si="957">IF(A6027&lt;&gt;"",IF(MID(C6027,1,1)="r",IF(ISERROR(N6027/J6027),"",N6027/J6027),""),"")</f>
        <v/>
      </c>
      <c r="U6027" s="5"/>
      <c r="V6027" s="5"/>
      <c r="W6027" s="94" t="str">
        <f t="shared" si="955"/>
        <v/>
      </c>
      <c r="X6027" s="94" t="str">
        <f t="shared" ref="X6027:X6090" si="958">IF(B6027&lt;&gt;"",G6027-$AU$106,"")</f>
        <v/>
      </c>
      <c r="Y6027" s="5"/>
      <c r="BK6027" s="8"/>
      <c r="BL6027" s="5"/>
      <c r="BM6027" s="5"/>
      <c r="BN6027" s="5"/>
      <c r="BO6027" s="5"/>
      <c r="BP6027" s="1"/>
      <c r="BQ6027" s="1"/>
      <c r="BR6027" s="1"/>
      <c r="BS6027" s="1"/>
      <c r="BT6027" s="1"/>
      <c r="BU6027" s="4"/>
      <c r="BV6027" s="1"/>
      <c r="BW6027" s="3"/>
      <c r="BX6027" s="4"/>
      <c r="BY6027" s="5"/>
      <c r="BZ6027" s="5"/>
      <c r="CA6027" s="5"/>
      <c r="CB6027" s="5"/>
      <c r="CC6027" s="5"/>
      <c r="CD6027" s="43"/>
    </row>
    <row r="6028" spans="1:82" x14ac:dyDescent="0.25">
      <c r="A6028" s="8"/>
      <c r="B6028" s="5"/>
      <c r="C6028" s="5"/>
      <c r="D6028" s="5"/>
      <c r="E6028" s="5"/>
      <c r="F6028" s="94" t="str">
        <f t="shared" si="949"/>
        <v/>
      </c>
      <c r="G6028" s="94" t="str">
        <f t="shared" si="950"/>
        <v/>
      </c>
      <c r="H6028" s="127" t="str">
        <f>IF(A6028&lt;&gt;"",IF(MID(C6028,1,1)="c",$AS$26,IF(MID(C6028,1,1)="r",$AS$41,IF(MID(C6028,1,1)="p",#REF!,#REF!))),"")</f>
        <v/>
      </c>
      <c r="I6028" s="92" t="str">
        <f t="shared" si="951"/>
        <v/>
      </c>
      <c r="J6028" s="92" t="str">
        <f t="shared" si="952"/>
        <v/>
      </c>
      <c r="K6028" s="92" t="str">
        <f t="shared" si="953"/>
        <v/>
      </c>
      <c r="L6028" s="92" t="str">
        <f t="shared" si="954"/>
        <v/>
      </c>
      <c r="M6028" s="95" t="str">
        <f>IF(A6028&lt;&gt;"",IF(MID(C6028,1,1)="c",SigmaEpsConcrete(I6028,$AN$30:$AN$33,$AR$30:$AR$33,$AS$26,$AS$27,$AS$28,$AQ$20,$AU$19),""),"")</f>
        <v/>
      </c>
      <c r="N6028" s="95" t="str">
        <f>IF(A6028&lt;&gt;"",IF(MID(C6028,1,1)="r",SigmaEpsReinf(J6028,$AS$42:$AS$43,$AS$41,$AS$39,$AS$40,$AQ$38),""),"")</f>
        <v/>
      </c>
      <c r="Q6028" s="92" t="str">
        <f t="shared" si="956"/>
        <v/>
      </c>
      <c r="R6028" s="92" t="str">
        <f t="shared" si="957"/>
        <v/>
      </c>
      <c r="U6028" s="5"/>
      <c r="V6028" s="5"/>
      <c r="W6028" s="94" t="str">
        <f t="shared" si="955"/>
        <v/>
      </c>
      <c r="X6028" s="94" t="str">
        <f t="shared" si="958"/>
        <v/>
      </c>
      <c r="Y6028" s="5"/>
      <c r="BK6028" s="8"/>
      <c r="BL6028" s="5"/>
      <c r="BM6028" s="5"/>
      <c r="BN6028" s="5"/>
      <c r="BO6028" s="5"/>
      <c r="BP6028" s="1"/>
      <c r="BQ6028" s="1"/>
      <c r="BR6028" s="1"/>
      <c r="BS6028" s="1"/>
      <c r="BT6028" s="1"/>
      <c r="BU6028" s="4"/>
      <c r="BV6028" s="1"/>
      <c r="BW6028" s="3"/>
      <c r="BX6028" s="4"/>
      <c r="BY6028" s="5"/>
      <c r="BZ6028" s="5"/>
      <c r="CA6028" s="5"/>
      <c r="CB6028" s="5"/>
      <c r="CC6028" s="5"/>
      <c r="CD6028" s="43"/>
    </row>
    <row r="6029" spans="1:82" x14ac:dyDescent="0.25">
      <c r="A6029" s="8"/>
      <c r="B6029" s="5"/>
      <c r="C6029" s="5"/>
      <c r="D6029" s="5"/>
      <c r="E6029" s="5"/>
      <c r="F6029" s="94" t="str">
        <f t="shared" si="949"/>
        <v/>
      </c>
      <c r="G6029" s="94" t="str">
        <f t="shared" si="950"/>
        <v/>
      </c>
      <c r="H6029" s="127" t="str">
        <f>IF(A6029&lt;&gt;"",IF(MID(C6029,1,1)="c",$AS$26,IF(MID(C6029,1,1)="r",$AS$41,IF(MID(C6029,1,1)="p",#REF!,#REF!))),"")</f>
        <v/>
      </c>
      <c r="I6029" s="92" t="str">
        <f t="shared" si="951"/>
        <v/>
      </c>
      <c r="J6029" s="92" t="str">
        <f t="shared" si="952"/>
        <v/>
      </c>
      <c r="K6029" s="92" t="str">
        <f t="shared" si="953"/>
        <v/>
      </c>
      <c r="L6029" s="92" t="str">
        <f t="shared" si="954"/>
        <v/>
      </c>
      <c r="M6029" s="95" t="str">
        <f>IF(A6029&lt;&gt;"",IF(MID(C6029,1,1)="c",SigmaEpsConcrete(I6029,$AN$30:$AN$33,$AR$30:$AR$33,$AS$26,$AS$27,$AS$28,$AQ$20,$AU$19),""),"")</f>
        <v/>
      </c>
      <c r="N6029" s="95" t="str">
        <f>IF(A6029&lt;&gt;"",IF(MID(C6029,1,1)="r",SigmaEpsReinf(J6029,$AS$42:$AS$43,$AS$41,$AS$39,$AS$40,$AQ$38),""),"")</f>
        <v/>
      </c>
      <c r="Q6029" s="92" t="str">
        <f t="shared" si="956"/>
        <v/>
      </c>
      <c r="R6029" s="92" t="str">
        <f t="shared" si="957"/>
        <v/>
      </c>
      <c r="U6029" s="5"/>
      <c r="V6029" s="5"/>
      <c r="W6029" s="94" t="str">
        <f t="shared" si="955"/>
        <v/>
      </c>
      <c r="X6029" s="94" t="str">
        <f t="shared" si="958"/>
        <v/>
      </c>
      <c r="Y6029" s="5"/>
      <c r="BK6029" s="8"/>
      <c r="BL6029" s="5"/>
      <c r="BM6029" s="5"/>
      <c r="BN6029" s="5"/>
      <c r="BO6029" s="5"/>
      <c r="BP6029" s="1"/>
      <c r="BQ6029" s="1"/>
      <c r="BR6029" s="1"/>
      <c r="BS6029" s="1"/>
      <c r="BT6029" s="1"/>
      <c r="BU6029" s="4"/>
      <c r="BV6029" s="1"/>
      <c r="BW6029" s="3"/>
      <c r="BX6029" s="4"/>
      <c r="BY6029" s="5"/>
      <c r="BZ6029" s="5"/>
      <c r="CA6029" s="5"/>
      <c r="CB6029" s="5"/>
      <c r="CC6029" s="5"/>
      <c r="CD6029" s="43"/>
    </row>
    <row r="6030" spans="1:82" x14ac:dyDescent="0.25">
      <c r="A6030" s="8"/>
      <c r="B6030" s="5"/>
      <c r="C6030" s="5"/>
      <c r="D6030" s="5"/>
      <c r="E6030" s="5"/>
      <c r="F6030" s="94" t="str">
        <f t="shared" si="949"/>
        <v/>
      </c>
      <c r="G6030" s="94" t="str">
        <f t="shared" si="950"/>
        <v/>
      </c>
      <c r="H6030" s="127" t="str">
        <f>IF(A6030&lt;&gt;"",IF(MID(C6030,1,1)="c",$AS$26,IF(MID(C6030,1,1)="r",$AS$41,IF(MID(C6030,1,1)="p",#REF!,#REF!))),"")</f>
        <v/>
      </c>
      <c r="I6030" s="92" t="str">
        <f t="shared" si="951"/>
        <v/>
      </c>
      <c r="J6030" s="92" t="str">
        <f t="shared" si="952"/>
        <v/>
      </c>
      <c r="K6030" s="92" t="str">
        <f t="shared" si="953"/>
        <v/>
      </c>
      <c r="L6030" s="92" t="str">
        <f t="shared" si="954"/>
        <v/>
      </c>
      <c r="M6030" s="95" t="str">
        <f>IF(A6030&lt;&gt;"",IF(MID(C6030,1,1)="c",SigmaEpsConcrete(I6030,$AN$30:$AN$33,$AR$30:$AR$33,$AS$26,$AS$27,$AS$28,$AQ$20,$AU$19),""),"")</f>
        <v/>
      </c>
      <c r="N6030" s="95" t="str">
        <f>IF(A6030&lt;&gt;"",IF(MID(C6030,1,1)="r",SigmaEpsReinf(J6030,$AS$42:$AS$43,$AS$41,$AS$39,$AS$40,$AQ$38),""),"")</f>
        <v/>
      </c>
      <c r="Q6030" s="92" t="str">
        <f t="shared" si="956"/>
        <v/>
      </c>
      <c r="R6030" s="92" t="str">
        <f t="shared" si="957"/>
        <v/>
      </c>
      <c r="U6030" s="5"/>
      <c r="V6030" s="5"/>
      <c r="W6030" s="94" t="str">
        <f t="shared" si="955"/>
        <v/>
      </c>
      <c r="X6030" s="94" t="str">
        <f t="shared" si="958"/>
        <v/>
      </c>
      <c r="Y6030" s="5"/>
      <c r="BK6030" s="8"/>
      <c r="BL6030" s="5"/>
      <c r="BM6030" s="5"/>
      <c r="BN6030" s="5"/>
      <c r="BO6030" s="5"/>
      <c r="BP6030" s="1"/>
      <c r="BQ6030" s="1"/>
      <c r="BR6030" s="1"/>
      <c r="BS6030" s="1"/>
      <c r="BT6030" s="1"/>
      <c r="BU6030" s="4"/>
      <c r="BV6030" s="1"/>
      <c r="BW6030" s="3"/>
      <c r="BX6030" s="4"/>
      <c r="BY6030" s="5"/>
      <c r="BZ6030" s="5"/>
      <c r="CA6030" s="5"/>
      <c r="CB6030" s="5"/>
      <c r="CC6030" s="5"/>
      <c r="CD6030" s="43"/>
    </row>
    <row r="6031" spans="1:82" x14ac:dyDescent="0.25">
      <c r="A6031" s="8"/>
      <c r="B6031" s="5"/>
      <c r="C6031" s="5"/>
      <c r="D6031" s="5"/>
      <c r="E6031" s="5"/>
      <c r="F6031" s="94" t="str">
        <f t="shared" si="949"/>
        <v/>
      </c>
      <c r="G6031" s="94" t="str">
        <f t="shared" si="950"/>
        <v/>
      </c>
      <c r="H6031" s="127" t="str">
        <f>IF(A6031&lt;&gt;"",IF(MID(C6031,1,1)="c",$AS$26,IF(MID(C6031,1,1)="r",$AS$41,IF(MID(C6031,1,1)="p",#REF!,#REF!))),"")</f>
        <v/>
      </c>
      <c r="I6031" s="92" t="str">
        <f t="shared" si="951"/>
        <v/>
      </c>
      <c r="J6031" s="92" t="str">
        <f t="shared" si="952"/>
        <v/>
      </c>
      <c r="K6031" s="92" t="str">
        <f t="shared" si="953"/>
        <v/>
      </c>
      <c r="L6031" s="92" t="str">
        <f t="shared" si="954"/>
        <v/>
      </c>
      <c r="M6031" s="95" t="str">
        <f>IF(A6031&lt;&gt;"",IF(MID(C6031,1,1)="c",SigmaEpsConcrete(I6031,$AN$30:$AN$33,$AR$30:$AR$33,$AS$26,$AS$27,$AS$28,$AQ$20,$AU$19),""),"")</f>
        <v/>
      </c>
      <c r="N6031" s="95" t="str">
        <f>IF(A6031&lt;&gt;"",IF(MID(C6031,1,1)="r",SigmaEpsReinf(J6031,$AS$42:$AS$43,$AS$41,$AS$39,$AS$40,$AQ$38),""),"")</f>
        <v/>
      </c>
      <c r="Q6031" s="92" t="str">
        <f t="shared" si="956"/>
        <v/>
      </c>
      <c r="R6031" s="92" t="str">
        <f t="shared" si="957"/>
        <v/>
      </c>
      <c r="U6031" s="5"/>
      <c r="V6031" s="5"/>
      <c r="W6031" s="94" t="str">
        <f t="shared" si="955"/>
        <v/>
      </c>
      <c r="X6031" s="94" t="str">
        <f t="shared" si="958"/>
        <v/>
      </c>
      <c r="Y6031" s="5"/>
      <c r="BK6031" s="8"/>
      <c r="BL6031" s="5"/>
      <c r="BM6031" s="5"/>
      <c r="BN6031" s="5"/>
      <c r="BO6031" s="5"/>
      <c r="BP6031" s="1"/>
      <c r="BQ6031" s="1"/>
      <c r="BR6031" s="1"/>
      <c r="BS6031" s="1"/>
      <c r="BT6031" s="1"/>
      <c r="BU6031" s="4"/>
      <c r="BV6031" s="1"/>
      <c r="BW6031" s="3"/>
      <c r="BX6031" s="4"/>
      <c r="BY6031" s="5"/>
      <c r="BZ6031" s="5"/>
      <c r="CA6031" s="5"/>
      <c r="CB6031" s="5"/>
      <c r="CC6031" s="5"/>
      <c r="CD6031" s="43"/>
    </row>
    <row r="6032" spans="1:82" x14ac:dyDescent="0.25">
      <c r="A6032" s="8"/>
      <c r="B6032" s="5"/>
      <c r="C6032" s="5"/>
      <c r="D6032" s="5"/>
      <c r="E6032" s="5"/>
      <c r="F6032" s="94" t="str">
        <f t="shared" si="949"/>
        <v/>
      </c>
      <c r="G6032" s="94" t="str">
        <f t="shared" si="950"/>
        <v/>
      </c>
      <c r="H6032" s="127" t="str">
        <f>IF(A6032&lt;&gt;"",IF(MID(C6032,1,1)="c",$AS$26,IF(MID(C6032,1,1)="r",$AS$41,IF(MID(C6032,1,1)="p",#REF!,#REF!))),"")</f>
        <v/>
      </c>
      <c r="I6032" s="92" t="str">
        <f t="shared" si="951"/>
        <v/>
      </c>
      <c r="J6032" s="92" t="str">
        <f t="shared" si="952"/>
        <v/>
      </c>
      <c r="K6032" s="92" t="str">
        <f t="shared" si="953"/>
        <v/>
      </c>
      <c r="L6032" s="92" t="str">
        <f t="shared" si="954"/>
        <v/>
      </c>
      <c r="M6032" s="95" t="str">
        <f>IF(A6032&lt;&gt;"",IF(MID(C6032,1,1)="c",SigmaEpsConcrete(I6032,$AN$30:$AN$33,$AR$30:$AR$33,$AS$26,$AS$27,$AS$28,$AQ$20,$AU$19),""),"")</f>
        <v/>
      </c>
      <c r="N6032" s="95" t="str">
        <f>IF(A6032&lt;&gt;"",IF(MID(C6032,1,1)="r",SigmaEpsReinf(J6032,$AS$42:$AS$43,$AS$41,$AS$39,$AS$40,$AQ$38),""),"")</f>
        <v/>
      </c>
      <c r="Q6032" s="92" t="str">
        <f t="shared" si="956"/>
        <v/>
      </c>
      <c r="R6032" s="92" t="str">
        <f t="shared" si="957"/>
        <v/>
      </c>
      <c r="U6032" s="5"/>
      <c r="V6032" s="5"/>
      <c r="W6032" s="94" t="str">
        <f t="shared" si="955"/>
        <v/>
      </c>
      <c r="X6032" s="94" t="str">
        <f t="shared" si="958"/>
        <v/>
      </c>
      <c r="Y6032" s="5"/>
      <c r="BK6032" s="8"/>
      <c r="BL6032" s="5"/>
      <c r="BM6032" s="5"/>
      <c r="BN6032" s="5"/>
      <c r="BO6032" s="5"/>
      <c r="BP6032" s="1"/>
      <c r="BQ6032" s="1"/>
      <c r="BR6032" s="1"/>
      <c r="BS6032" s="1"/>
      <c r="BT6032" s="1"/>
      <c r="BU6032" s="4"/>
      <c r="BV6032" s="1"/>
      <c r="BW6032" s="3"/>
      <c r="BX6032" s="4"/>
      <c r="BY6032" s="5"/>
      <c r="BZ6032" s="5"/>
      <c r="CA6032" s="5"/>
      <c r="CB6032" s="5"/>
      <c r="CC6032" s="5"/>
      <c r="CD6032" s="43"/>
    </row>
    <row r="6033" spans="1:82" x14ac:dyDescent="0.25">
      <c r="A6033" s="8"/>
      <c r="B6033" s="5"/>
      <c r="C6033" s="5"/>
      <c r="D6033" s="5"/>
      <c r="E6033" s="5"/>
      <c r="F6033" s="94" t="str">
        <f t="shared" si="949"/>
        <v/>
      </c>
      <c r="G6033" s="94" t="str">
        <f t="shared" si="950"/>
        <v/>
      </c>
      <c r="H6033" s="127" t="str">
        <f>IF(A6033&lt;&gt;"",IF(MID(C6033,1,1)="c",$AS$26,IF(MID(C6033,1,1)="r",$AS$41,IF(MID(C6033,1,1)="p",#REF!,#REF!))),"")</f>
        <v/>
      </c>
      <c r="I6033" s="92" t="str">
        <f t="shared" si="951"/>
        <v/>
      </c>
      <c r="J6033" s="92" t="str">
        <f t="shared" si="952"/>
        <v/>
      </c>
      <c r="K6033" s="92" t="str">
        <f t="shared" si="953"/>
        <v/>
      </c>
      <c r="L6033" s="92" t="str">
        <f t="shared" si="954"/>
        <v/>
      </c>
      <c r="M6033" s="95" t="str">
        <f>IF(A6033&lt;&gt;"",IF(MID(C6033,1,1)="c",SigmaEpsConcrete(I6033,$AN$30:$AN$33,$AR$30:$AR$33,$AS$26,$AS$27,$AS$28,$AQ$20,$AU$19),""),"")</f>
        <v/>
      </c>
      <c r="N6033" s="95" t="str">
        <f>IF(A6033&lt;&gt;"",IF(MID(C6033,1,1)="r",SigmaEpsReinf(J6033,$AS$42:$AS$43,$AS$41,$AS$39,$AS$40,$AQ$38),""),"")</f>
        <v/>
      </c>
      <c r="Q6033" s="92" t="str">
        <f t="shared" si="956"/>
        <v/>
      </c>
      <c r="R6033" s="92" t="str">
        <f t="shared" si="957"/>
        <v/>
      </c>
      <c r="U6033" s="5"/>
      <c r="V6033" s="5"/>
      <c r="W6033" s="94" t="str">
        <f t="shared" si="955"/>
        <v/>
      </c>
      <c r="X6033" s="94" t="str">
        <f t="shared" si="958"/>
        <v/>
      </c>
      <c r="Y6033" s="5"/>
      <c r="BK6033" s="8"/>
      <c r="BL6033" s="5"/>
      <c r="BM6033" s="5"/>
      <c r="BN6033" s="5"/>
      <c r="BO6033" s="5"/>
      <c r="BP6033" s="1"/>
      <c r="BQ6033" s="1"/>
      <c r="BR6033" s="1"/>
      <c r="BS6033" s="1"/>
      <c r="BT6033" s="1"/>
      <c r="BU6033" s="4"/>
      <c r="BV6033" s="1"/>
      <c r="BW6033" s="3"/>
      <c r="BX6033" s="4"/>
      <c r="BY6033" s="5"/>
      <c r="BZ6033" s="5"/>
      <c r="CA6033" s="5"/>
      <c r="CB6033" s="5"/>
      <c r="CC6033" s="5"/>
      <c r="CD6033" s="43"/>
    </row>
    <row r="6034" spans="1:82" x14ac:dyDescent="0.25">
      <c r="A6034" s="8"/>
      <c r="B6034" s="5"/>
      <c r="C6034" s="5"/>
      <c r="D6034" s="5"/>
      <c r="E6034" s="5"/>
      <c r="F6034" s="94" t="str">
        <f t="shared" si="949"/>
        <v/>
      </c>
      <c r="G6034" s="94" t="str">
        <f t="shared" si="950"/>
        <v/>
      </c>
      <c r="H6034" s="127" t="str">
        <f>IF(A6034&lt;&gt;"",IF(MID(C6034,1,1)="c",$AS$26,IF(MID(C6034,1,1)="r",$AS$41,IF(MID(C6034,1,1)="p",#REF!,#REF!))),"")</f>
        <v/>
      </c>
      <c r="I6034" s="92" t="str">
        <f t="shared" si="951"/>
        <v/>
      </c>
      <c r="J6034" s="92" t="str">
        <f t="shared" si="952"/>
        <v/>
      </c>
      <c r="K6034" s="92" t="str">
        <f t="shared" si="953"/>
        <v/>
      </c>
      <c r="L6034" s="92" t="str">
        <f t="shared" si="954"/>
        <v/>
      </c>
      <c r="M6034" s="95" t="str">
        <f>IF(A6034&lt;&gt;"",IF(MID(C6034,1,1)="c",SigmaEpsConcrete(I6034,$AN$30:$AN$33,$AR$30:$AR$33,$AS$26,$AS$27,$AS$28,$AQ$20,$AU$19),""),"")</f>
        <v/>
      </c>
      <c r="N6034" s="95" t="str">
        <f>IF(A6034&lt;&gt;"",IF(MID(C6034,1,1)="r",SigmaEpsReinf(J6034,$AS$42:$AS$43,$AS$41,$AS$39,$AS$40,$AQ$38),""),"")</f>
        <v/>
      </c>
      <c r="Q6034" s="92" t="str">
        <f t="shared" si="956"/>
        <v/>
      </c>
      <c r="R6034" s="92" t="str">
        <f t="shared" si="957"/>
        <v/>
      </c>
      <c r="U6034" s="5"/>
      <c r="V6034" s="5"/>
      <c r="W6034" s="94" t="str">
        <f t="shared" si="955"/>
        <v/>
      </c>
      <c r="X6034" s="94" t="str">
        <f t="shared" si="958"/>
        <v/>
      </c>
      <c r="Y6034" s="5"/>
      <c r="BK6034" s="8"/>
      <c r="BL6034" s="5"/>
      <c r="BM6034" s="5"/>
      <c r="BN6034" s="5"/>
      <c r="BO6034" s="5"/>
      <c r="BP6034" s="1"/>
      <c r="BQ6034" s="1"/>
      <c r="BR6034" s="1"/>
      <c r="BS6034" s="1"/>
      <c r="BT6034" s="1"/>
      <c r="BU6034" s="4"/>
      <c r="BV6034" s="1"/>
      <c r="BW6034" s="3"/>
      <c r="BX6034" s="4"/>
      <c r="BY6034" s="5"/>
      <c r="BZ6034" s="5"/>
      <c r="CA6034" s="5"/>
      <c r="CB6034" s="5"/>
      <c r="CC6034" s="5"/>
      <c r="CD6034" s="43"/>
    </row>
    <row r="6035" spans="1:82" x14ac:dyDescent="0.25">
      <c r="A6035" s="8"/>
      <c r="B6035" s="5"/>
      <c r="C6035" s="5"/>
      <c r="D6035" s="5"/>
      <c r="E6035" s="5"/>
      <c r="F6035" s="94" t="str">
        <f t="shared" si="949"/>
        <v/>
      </c>
      <c r="G6035" s="94" t="str">
        <f t="shared" si="950"/>
        <v/>
      </c>
      <c r="H6035" s="127" t="str">
        <f>IF(A6035&lt;&gt;"",IF(MID(C6035,1,1)="c",$AS$26,IF(MID(C6035,1,1)="r",$AS$41,IF(MID(C6035,1,1)="p",#REF!,#REF!))),"")</f>
        <v/>
      </c>
      <c r="I6035" s="92" t="str">
        <f t="shared" si="951"/>
        <v/>
      </c>
      <c r="J6035" s="92" t="str">
        <f t="shared" si="952"/>
        <v/>
      </c>
      <c r="K6035" s="92" t="str">
        <f t="shared" si="953"/>
        <v/>
      </c>
      <c r="L6035" s="92" t="str">
        <f t="shared" si="954"/>
        <v/>
      </c>
      <c r="M6035" s="95" t="str">
        <f>IF(A6035&lt;&gt;"",IF(MID(C6035,1,1)="c",SigmaEpsConcrete(I6035,$AN$30:$AN$33,$AR$30:$AR$33,$AS$26,$AS$27,$AS$28,$AQ$20,$AU$19),""),"")</f>
        <v/>
      </c>
      <c r="N6035" s="95" t="str">
        <f>IF(A6035&lt;&gt;"",IF(MID(C6035,1,1)="r",SigmaEpsReinf(J6035,$AS$42:$AS$43,$AS$41,$AS$39,$AS$40,$AQ$38),""),"")</f>
        <v/>
      </c>
      <c r="Q6035" s="92" t="str">
        <f t="shared" si="956"/>
        <v/>
      </c>
      <c r="R6035" s="92" t="str">
        <f t="shared" si="957"/>
        <v/>
      </c>
      <c r="U6035" s="5"/>
      <c r="V6035" s="5"/>
      <c r="W6035" s="94" t="str">
        <f t="shared" si="955"/>
        <v/>
      </c>
      <c r="X6035" s="94" t="str">
        <f t="shared" si="958"/>
        <v/>
      </c>
      <c r="Y6035" s="5"/>
      <c r="BK6035" s="8"/>
      <c r="BL6035" s="5"/>
      <c r="BM6035" s="5"/>
      <c r="BN6035" s="5"/>
      <c r="BO6035" s="5"/>
      <c r="BP6035" s="1"/>
      <c r="BQ6035" s="1"/>
      <c r="BR6035" s="1"/>
      <c r="BS6035" s="1"/>
      <c r="BT6035" s="1"/>
      <c r="BU6035" s="4"/>
      <c r="BV6035" s="1"/>
      <c r="BW6035" s="3"/>
      <c r="BX6035" s="4"/>
      <c r="BY6035" s="5"/>
      <c r="BZ6035" s="5"/>
      <c r="CA6035" s="5"/>
      <c r="CB6035" s="5"/>
      <c r="CC6035" s="5"/>
      <c r="CD6035" s="43"/>
    </row>
    <row r="6036" spans="1:82" x14ac:dyDescent="0.25">
      <c r="A6036" s="8"/>
      <c r="B6036" s="5"/>
      <c r="C6036" s="5"/>
      <c r="D6036" s="5"/>
      <c r="E6036" s="5"/>
      <c r="F6036" s="94" t="str">
        <f t="shared" si="949"/>
        <v/>
      </c>
      <c r="G6036" s="94" t="str">
        <f t="shared" si="950"/>
        <v/>
      </c>
      <c r="H6036" s="127" t="str">
        <f>IF(A6036&lt;&gt;"",IF(MID(C6036,1,1)="c",$AS$26,IF(MID(C6036,1,1)="r",$AS$41,IF(MID(C6036,1,1)="p",#REF!,#REF!))),"")</f>
        <v/>
      </c>
      <c r="I6036" s="92" t="str">
        <f t="shared" si="951"/>
        <v/>
      </c>
      <c r="J6036" s="92" t="str">
        <f t="shared" si="952"/>
        <v/>
      </c>
      <c r="K6036" s="92" t="str">
        <f t="shared" si="953"/>
        <v/>
      </c>
      <c r="L6036" s="92" t="str">
        <f t="shared" si="954"/>
        <v/>
      </c>
      <c r="M6036" s="95" t="str">
        <f>IF(A6036&lt;&gt;"",IF(MID(C6036,1,1)="c",SigmaEpsConcrete(I6036,$AN$30:$AN$33,$AR$30:$AR$33,$AS$26,$AS$27,$AS$28,$AQ$20,$AU$19),""),"")</f>
        <v/>
      </c>
      <c r="N6036" s="95" t="str">
        <f>IF(A6036&lt;&gt;"",IF(MID(C6036,1,1)="r",SigmaEpsReinf(J6036,$AS$42:$AS$43,$AS$41,$AS$39,$AS$40,$AQ$38),""),"")</f>
        <v/>
      </c>
      <c r="Q6036" s="92" t="str">
        <f t="shared" si="956"/>
        <v/>
      </c>
      <c r="R6036" s="92" t="str">
        <f t="shared" si="957"/>
        <v/>
      </c>
      <c r="U6036" s="5"/>
      <c r="V6036" s="5"/>
      <c r="W6036" s="94" t="str">
        <f t="shared" si="955"/>
        <v/>
      </c>
      <c r="X6036" s="94" t="str">
        <f t="shared" si="958"/>
        <v/>
      </c>
      <c r="Y6036" s="5"/>
      <c r="BK6036" s="8"/>
      <c r="BL6036" s="5"/>
      <c r="BM6036" s="5"/>
      <c r="BN6036" s="5"/>
      <c r="BO6036" s="5"/>
      <c r="BP6036" s="1"/>
      <c r="BQ6036" s="1"/>
      <c r="BR6036" s="1"/>
      <c r="BS6036" s="1"/>
      <c r="BT6036" s="1"/>
      <c r="BU6036" s="4"/>
      <c r="BV6036" s="1"/>
      <c r="BW6036" s="3"/>
      <c r="BX6036" s="4"/>
      <c r="BY6036" s="5"/>
      <c r="BZ6036" s="5"/>
      <c r="CA6036" s="5"/>
      <c r="CB6036" s="5"/>
      <c r="CC6036" s="5"/>
      <c r="CD6036" s="43"/>
    </row>
    <row r="6037" spans="1:82" x14ac:dyDescent="0.25">
      <c r="A6037" s="8"/>
      <c r="B6037" s="5"/>
      <c r="C6037" s="5"/>
      <c r="D6037" s="5"/>
      <c r="E6037" s="5"/>
      <c r="F6037" s="94" t="str">
        <f t="shared" si="949"/>
        <v/>
      </c>
      <c r="G6037" s="94" t="str">
        <f t="shared" si="950"/>
        <v/>
      </c>
      <c r="H6037" s="127" t="str">
        <f>IF(A6037&lt;&gt;"",IF(MID(C6037,1,1)="c",$AS$26,IF(MID(C6037,1,1)="r",$AS$41,IF(MID(C6037,1,1)="p",#REF!,#REF!))),"")</f>
        <v/>
      </c>
      <c r="I6037" s="92" t="str">
        <f t="shared" si="951"/>
        <v/>
      </c>
      <c r="J6037" s="92" t="str">
        <f t="shared" si="952"/>
        <v/>
      </c>
      <c r="K6037" s="92" t="str">
        <f t="shared" si="953"/>
        <v/>
      </c>
      <c r="L6037" s="92" t="str">
        <f t="shared" si="954"/>
        <v/>
      </c>
      <c r="M6037" s="95" t="str">
        <f>IF(A6037&lt;&gt;"",IF(MID(C6037,1,1)="c",SigmaEpsConcrete(I6037,$AN$30:$AN$33,$AR$30:$AR$33,$AS$26,$AS$27,$AS$28,$AQ$20,$AU$19),""),"")</f>
        <v/>
      </c>
      <c r="N6037" s="95" t="str">
        <f>IF(A6037&lt;&gt;"",IF(MID(C6037,1,1)="r",SigmaEpsReinf(J6037,$AS$42:$AS$43,$AS$41,$AS$39,$AS$40,$AQ$38),""),"")</f>
        <v/>
      </c>
      <c r="Q6037" s="92" t="str">
        <f t="shared" si="956"/>
        <v/>
      </c>
      <c r="R6037" s="92" t="str">
        <f t="shared" si="957"/>
        <v/>
      </c>
      <c r="U6037" s="5"/>
      <c r="V6037" s="5"/>
      <c r="W6037" s="94" t="str">
        <f t="shared" si="955"/>
        <v/>
      </c>
      <c r="X6037" s="94" t="str">
        <f t="shared" si="958"/>
        <v/>
      </c>
      <c r="Y6037" s="5"/>
      <c r="BK6037" s="8"/>
      <c r="BL6037" s="5"/>
      <c r="BM6037" s="5"/>
      <c r="BN6037" s="5"/>
      <c r="BO6037" s="5"/>
      <c r="BP6037" s="1"/>
      <c r="BQ6037" s="1"/>
      <c r="BR6037" s="1"/>
      <c r="BS6037" s="1"/>
      <c r="BT6037" s="1"/>
      <c r="BU6037" s="4"/>
      <c r="BV6037" s="1"/>
      <c r="BW6037" s="3"/>
      <c r="BX6037" s="4"/>
      <c r="BY6037" s="5"/>
      <c r="BZ6037" s="5"/>
      <c r="CA6037" s="5"/>
      <c r="CB6037" s="5"/>
      <c r="CC6037" s="5"/>
      <c r="CD6037" s="43"/>
    </row>
    <row r="6038" spans="1:82" x14ac:dyDescent="0.25">
      <c r="A6038" s="8"/>
      <c r="B6038" s="5"/>
      <c r="C6038" s="5"/>
      <c r="D6038" s="5"/>
      <c r="E6038" s="5"/>
      <c r="F6038" s="94" t="str">
        <f t="shared" si="949"/>
        <v/>
      </c>
      <c r="G6038" s="94" t="str">
        <f t="shared" si="950"/>
        <v/>
      </c>
      <c r="H6038" s="127" t="str">
        <f>IF(A6038&lt;&gt;"",IF(MID(C6038,1,1)="c",$AS$26,IF(MID(C6038,1,1)="r",$AS$41,IF(MID(C6038,1,1)="p",#REF!,#REF!))),"")</f>
        <v/>
      </c>
      <c r="I6038" s="92" t="str">
        <f t="shared" si="951"/>
        <v/>
      </c>
      <c r="J6038" s="92" t="str">
        <f t="shared" si="952"/>
        <v/>
      </c>
      <c r="K6038" s="92" t="str">
        <f t="shared" si="953"/>
        <v/>
      </c>
      <c r="L6038" s="92" t="str">
        <f t="shared" si="954"/>
        <v/>
      </c>
      <c r="M6038" s="95" t="str">
        <f>IF(A6038&lt;&gt;"",IF(MID(C6038,1,1)="c",SigmaEpsConcrete(I6038,$AN$30:$AN$33,$AR$30:$AR$33,$AS$26,$AS$27,$AS$28,$AQ$20,$AU$19),""),"")</f>
        <v/>
      </c>
      <c r="N6038" s="95" t="str">
        <f>IF(A6038&lt;&gt;"",IF(MID(C6038,1,1)="r",SigmaEpsReinf(J6038,$AS$42:$AS$43,$AS$41,$AS$39,$AS$40,$AQ$38),""),"")</f>
        <v/>
      </c>
      <c r="Q6038" s="92" t="str">
        <f t="shared" si="956"/>
        <v/>
      </c>
      <c r="R6038" s="92" t="str">
        <f t="shared" si="957"/>
        <v/>
      </c>
      <c r="U6038" s="5"/>
      <c r="V6038" s="5"/>
      <c r="W6038" s="94" t="str">
        <f t="shared" si="955"/>
        <v/>
      </c>
      <c r="X6038" s="94" t="str">
        <f t="shared" si="958"/>
        <v/>
      </c>
      <c r="Y6038" s="5"/>
      <c r="BK6038" s="8"/>
      <c r="BL6038" s="5"/>
      <c r="BM6038" s="5"/>
      <c r="BN6038" s="5"/>
      <c r="BO6038" s="5"/>
      <c r="BP6038" s="1"/>
      <c r="BQ6038" s="1"/>
      <c r="BR6038" s="1"/>
      <c r="BS6038" s="1"/>
      <c r="BT6038" s="1"/>
      <c r="BU6038" s="4"/>
      <c r="BV6038" s="1"/>
      <c r="BW6038" s="3"/>
      <c r="BX6038" s="4"/>
      <c r="BY6038" s="5"/>
      <c r="BZ6038" s="5"/>
      <c r="CA6038" s="5"/>
      <c r="CB6038" s="5"/>
      <c r="CC6038" s="5"/>
      <c r="CD6038" s="43"/>
    </row>
    <row r="6039" spans="1:82" x14ac:dyDescent="0.25">
      <c r="A6039" s="8"/>
      <c r="B6039" s="5"/>
      <c r="C6039" s="5"/>
      <c r="D6039" s="5"/>
      <c r="E6039" s="5"/>
      <c r="F6039" s="94" t="str">
        <f t="shared" si="949"/>
        <v/>
      </c>
      <c r="G6039" s="94" t="str">
        <f t="shared" si="950"/>
        <v/>
      </c>
      <c r="H6039" s="127" t="str">
        <f>IF(A6039&lt;&gt;"",IF(MID(C6039,1,1)="c",$AS$26,IF(MID(C6039,1,1)="r",$AS$41,IF(MID(C6039,1,1)="p",#REF!,#REF!))),"")</f>
        <v/>
      </c>
      <c r="I6039" s="92" t="str">
        <f t="shared" si="951"/>
        <v/>
      </c>
      <c r="J6039" s="92" t="str">
        <f t="shared" si="952"/>
        <v/>
      </c>
      <c r="K6039" s="92" t="str">
        <f t="shared" si="953"/>
        <v/>
      </c>
      <c r="L6039" s="92" t="str">
        <f t="shared" si="954"/>
        <v/>
      </c>
      <c r="M6039" s="95" t="str">
        <f>IF(A6039&lt;&gt;"",IF(MID(C6039,1,1)="c",SigmaEpsConcrete(I6039,$AN$30:$AN$33,$AR$30:$AR$33,$AS$26,$AS$27,$AS$28,$AQ$20,$AU$19),""),"")</f>
        <v/>
      </c>
      <c r="N6039" s="95" t="str">
        <f>IF(A6039&lt;&gt;"",IF(MID(C6039,1,1)="r",SigmaEpsReinf(J6039,$AS$42:$AS$43,$AS$41,$AS$39,$AS$40,$AQ$38),""),"")</f>
        <v/>
      </c>
      <c r="Q6039" s="92" t="str">
        <f t="shared" si="956"/>
        <v/>
      </c>
      <c r="R6039" s="92" t="str">
        <f t="shared" si="957"/>
        <v/>
      </c>
      <c r="U6039" s="5"/>
      <c r="V6039" s="5"/>
      <c r="W6039" s="94" t="str">
        <f t="shared" si="955"/>
        <v/>
      </c>
      <c r="X6039" s="94" t="str">
        <f t="shared" si="958"/>
        <v/>
      </c>
      <c r="Y6039" s="5"/>
      <c r="BK6039" s="8"/>
      <c r="BL6039" s="5"/>
      <c r="BM6039" s="5"/>
      <c r="BN6039" s="5"/>
      <c r="BO6039" s="5"/>
      <c r="BP6039" s="1"/>
      <c r="BQ6039" s="1"/>
      <c r="BR6039" s="1"/>
      <c r="BS6039" s="1"/>
      <c r="BT6039" s="1"/>
      <c r="BU6039" s="4"/>
      <c r="BV6039" s="1"/>
      <c r="BW6039" s="3"/>
      <c r="BX6039" s="4"/>
      <c r="BY6039" s="5"/>
      <c r="BZ6039" s="5"/>
      <c r="CA6039" s="5"/>
      <c r="CB6039" s="5"/>
      <c r="CC6039" s="5"/>
      <c r="CD6039" s="43"/>
    </row>
    <row r="6040" spans="1:82" x14ac:dyDescent="0.25">
      <c r="A6040" s="8"/>
      <c r="B6040" s="5"/>
      <c r="C6040" s="5"/>
      <c r="D6040" s="5"/>
      <c r="E6040" s="5"/>
      <c r="F6040" s="94" t="str">
        <f t="shared" si="949"/>
        <v/>
      </c>
      <c r="G6040" s="94" t="str">
        <f t="shared" si="950"/>
        <v/>
      </c>
      <c r="H6040" s="127" t="str">
        <f>IF(A6040&lt;&gt;"",IF(MID(C6040,1,1)="c",$AS$26,IF(MID(C6040,1,1)="r",$AS$41,IF(MID(C6040,1,1)="p",#REF!,#REF!))),"")</f>
        <v/>
      </c>
      <c r="I6040" s="92" t="str">
        <f t="shared" si="951"/>
        <v/>
      </c>
      <c r="J6040" s="92" t="str">
        <f t="shared" si="952"/>
        <v/>
      </c>
      <c r="K6040" s="92" t="str">
        <f t="shared" si="953"/>
        <v/>
      </c>
      <c r="L6040" s="92" t="str">
        <f t="shared" si="954"/>
        <v/>
      </c>
      <c r="M6040" s="95" t="str">
        <f>IF(A6040&lt;&gt;"",IF(MID(C6040,1,1)="c",SigmaEpsConcrete(I6040,$AN$30:$AN$33,$AR$30:$AR$33,$AS$26,$AS$27,$AS$28,$AQ$20,$AU$19),""),"")</f>
        <v/>
      </c>
      <c r="N6040" s="95" t="str">
        <f>IF(A6040&lt;&gt;"",IF(MID(C6040,1,1)="r",SigmaEpsReinf(J6040,$AS$42:$AS$43,$AS$41,$AS$39,$AS$40,$AQ$38),""),"")</f>
        <v/>
      </c>
      <c r="Q6040" s="92" t="str">
        <f t="shared" si="956"/>
        <v/>
      </c>
      <c r="R6040" s="92" t="str">
        <f t="shared" si="957"/>
        <v/>
      </c>
      <c r="U6040" s="5"/>
      <c r="V6040" s="5"/>
      <c r="W6040" s="94" t="str">
        <f t="shared" si="955"/>
        <v/>
      </c>
      <c r="X6040" s="94" t="str">
        <f t="shared" si="958"/>
        <v/>
      </c>
      <c r="Y6040" s="5"/>
      <c r="BK6040" s="8"/>
      <c r="BL6040" s="5"/>
      <c r="BM6040" s="5"/>
      <c r="BN6040" s="5"/>
      <c r="BO6040" s="5"/>
      <c r="BP6040" s="1"/>
      <c r="BQ6040" s="1"/>
      <c r="BR6040" s="1"/>
      <c r="BS6040" s="1"/>
      <c r="BT6040" s="1"/>
      <c r="BU6040" s="4"/>
      <c r="BV6040" s="1"/>
      <c r="BW6040" s="3"/>
      <c r="BX6040" s="4"/>
      <c r="BY6040" s="5"/>
      <c r="BZ6040" s="5"/>
      <c r="CA6040" s="5"/>
      <c r="CB6040" s="5"/>
      <c r="CC6040" s="5"/>
      <c r="CD6040" s="43"/>
    </row>
    <row r="6041" spans="1:82" x14ac:dyDescent="0.25">
      <c r="A6041" s="8"/>
      <c r="B6041" s="5"/>
      <c r="C6041" s="5"/>
      <c r="D6041" s="5"/>
      <c r="E6041" s="5"/>
      <c r="F6041" s="94" t="str">
        <f t="shared" si="949"/>
        <v/>
      </c>
      <c r="G6041" s="94" t="str">
        <f t="shared" si="950"/>
        <v/>
      </c>
      <c r="H6041" s="127" t="str">
        <f>IF(A6041&lt;&gt;"",IF(MID(C6041,1,1)="c",$AS$26,IF(MID(C6041,1,1)="r",$AS$41,IF(MID(C6041,1,1)="p",#REF!,#REF!))),"")</f>
        <v/>
      </c>
      <c r="I6041" s="92" t="str">
        <f t="shared" si="951"/>
        <v/>
      </c>
      <c r="J6041" s="92" t="str">
        <f t="shared" si="952"/>
        <v/>
      </c>
      <c r="K6041" s="92" t="str">
        <f t="shared" si="953"/>
        <v/>
      </c>
      <c r="L6041" s="92" t="str">
        <f t="shared" si="954"/>
        <v/>
      </c>
      <c r="M6041" s="95" t="str">
        <f>IF(A6041&lt;&gt;"",IF(MID(C6041,1,1)="c",SigmaEpsConcrete(I6041,$AN$30:$AN$33,$AR$30:$AR$33,$AS$26,$AS$27,$AS$28,$AQ$20,$AU$19),""),"")</f>
        <v/>
      </c>
      <c r="N6041" s="95" t="str">
        <f>IF(A6041&lt;&gt;"",IF(MID(C6041,1,1)="r",SigmaEpsReinf(J6041,$AS$42:$AS$43,$AS$41,$AS$39,$AS$40,$AQ$38),""),"")</f>
        <v/>
      </c>
      <c r="Q6041" s="92" t="str">
        <f t="shared" si="956"/>
        <v/>
      </c>
      <c r="R6041" s="92" t="str">
        <f t="shared" si="957"/>
        <v/>
      </c>
      <c r="U6041" s="5"/>
      <c r="V6041" s="5"/>
      <c r="W6041" s="94" t="str">
        <f t="shared" si="955"/>
        <v/>
      </c>
      <c r="X6041" s="94" t="str">
        <f t="shared" si="958"/>
        <v/>
      </c>
      <c r="Y6041" s="5"/>
      <c r="BK6041" s="8"/>
      <c r="BL6041" s="5"/>
      <c r="BM6041" s="5"/>
      <c r="BN6041" s="5"/>
      <c r="BO6041" s="5"/>
      <c r="BP6041" s="1"/>
      <c r="BQ6041" s="1"/>
      <c r="BR6041" s="1"/>
      <c r="BS6041" s="1"/>
      <c r="BT6041" s="1"/>
      <c r="BU6041" s="4"/>
      <c r="BV6041" s="1"/>
      <c r="BW6041" s="3"/>
      <c r="BX6041" s="4"/>
      <c r="BY6041" s="5"/>
      <c r="BZ6041" s="5"/>
      <c r="CA6041" s="5"/>
      <c r="CB6041" s="5"/>
      <c r="CC6041" s="5"/>
      <c r="CD6041" s="43"/>
    </row>
    <row r="6042" spans="1:82" x14ac:dyDescent="0.25">
      <c r="A6042" s="8"/>
      <c r="B6042" s="5"/>
      <c r="C6042" s="5"/>
      <c r="D6042" s="5"/>
      <c r="E6042" s="5"/>
      <c r="F6042" s="94" t="str">
        <f t="shared" si="949"/>
        <v/>
      </c>
      <c r="G6042" s="94" t="str">
        <f t="shared" si="950"/>
        <v/>
      </c>
      <c r="H6042" s="127" t="str">
        <f>IF(A6042&lt;&gt;"",IF(MID(C6042,1,1)="c",$AS$26,IF(MID(C6042,1,1)="r",$AS$41,IF(MID(C6042,1,1)="p",#REF!,#REF!))),"")</f>
        <v/>
      </c>
      <c r="I6042" s="92" t="str">
        <f t="shared" si="951"/>
        <v/>
      </c>
      <c r="J6042" s="92" t="str">
        <f t="shared" si="952"/>
        <v/>
      </c>
      <c r="K6042" s="92" t="str">
        <f t="shared" si="953"/>
        <v/>
      </c>
      <c r="L6042" s="92" t="str">
        <f t="shared" si="954"/>
        <v/>
      </c>
      <c r="M6042" s="95" t="str">
        <f>IF(A6042&lt;&gt;"",IF(MID(C6042,1,1)="c",SigmaEpsConcrete(I6042,$AN$30:$AN$33,$AR$30:$AR$33,$AS$26,$AS$27,$AS$28,$AQ$20,$AU$19),""),"")</f>
        <v/>
      </c>
      <c r="N6042" s="95" t="str">
        <f>IF(A6042&lt;&gt;"",IF(MID(C6042,1,1)="r",SigmaEpsReinf(J6042,$AS$42:$AS$43,$AS$41,$AS$39,$AS$40,$AQ$38),""),"")</f>
        <v/>
      </c>
      <c r="Q6042" s="92" t="str">
        <f t="shared" si="956"/>
        <v/>
      </c>
      <c r="R6042" s="92" t="str">
        <f t="shared" si="957"/>
        <v/>
      </c>
      <c r="U6042" s="5"/>
      <c r="V6042" s="5"/>
      <c r="W6042" s="94" t="str">
        <f t="shared" si="955"/>
        <v/>
      </c>
      <c r="X6042" s="94" t="str">
        <f t="shared" si="958"/>
        <v/>
      </c>
      <c r="Y6042" s="5"/>
      <c r="BK6042" s="8"/>
      <c r="BL6042" s="5"/>
      <c r="BM6042" s="5"/>
      <c r="BN6042" s="5"/>
      <c r="BO6042" s="5"/>
      <c r="BP6042" s="1"/>
      <c r="BQ6042" s="1"/>
      <c r="BR6042" s="1"/>
      <c r="BS6042" s="1"/>
      <c r="BT6042" s="1"/>
      <c r="BU6042" s="4"/>
      <c r="BV6042" s="1"/>
      <c r="BW6042" s="3"/>
      <c r="BX6042" s="4"/>
      <c r="BY6042" s="5"/>
      <c r="BZ6042" s="5"/>
      <c r="CA6042" s="5"/>
      <c r="CB6042" s="5"/>
      <c r="CC6042" s="5"/>
      <c r="CD6042" s="43"/>
    </row>
    <row r="6043" spans="1:82" x14ac:dyDescent="0.25">
      <c r="A6043" s="8"/>
      <c r="B6043" s="5"/>
      <c r="C6043" s="5"/>
      <c r="D6043" s="5"/>
      <c r="E6043" s="5"/>
      <c r="F6043" s="94" t="str">
        <f t="shared" si="949"/>
        <v/>
      </c>
      <c r="G6043" s="94" t="str">
        <f t="shared" si="950"/>
        <v/>
      </c>
      <c r="H6043" s="127" t="str">
        <f>IF(A6043&lt;&gt;"",IF(MID(C6043,1,1)="c",$AS$26,IF(MID(C6043,1,1)="r",$AS$41,IF(MID(C6043,1,1)="p",#REF!,#REF!))),"")</f>
        <v/>
      </c>
      <c r="I6043" s="92" t="str">
        <f t="shared" si="951"/>
        <v/>
      </c>
      <c r="J6043" s="92" t="str">
        <f t="shared" si="952"/>
        <v/>
      </c>
      <c r="K6043" s="92" t="str">
        <f t="shared" si="953"/>
        <v/>
      </c>
      <c r="L6043" s="92" t="str">
        <f t="shared" si="954"/>
        <v/>
      </c>
      <c r="M6043" s="95" t="str">
        <f>IF(A6043&lt;&gt;"",IF(MID(C6043,1,1)="c",SigmaEpsConcrete(I6043,$AN$30:$AN$33,$AR$30:$AR$33,$AS$26,$AS$27,$AS$28,$AQ$20,$AU$19),""),"")</f>
        <v/>
      </c>
      <c r="N6043" s="95" t="str">
        <f>IF(A6043&lt;&gt;"",IF(MID(C6043,1,1)="r",SigmaEpsReinf(J6043,$AS$42:$AS$43,$AS$41,$AS$39,$AS$40,$AQ$38),""),"")</f>
        <v/>
      </c>
      <c r="Q6043" s="92" t="str">
        <f t="shared" si="956"/>
        <v/>
      </c>
      <c r="R6043" s="92" t="str">
        <f t="shared" si="957"/>
        <v/>
      </c>
      <c r="U6043" s="5"/>
      <c r="V6043" s="5"/>
      <c r="W6043" s="94" t="str">
        <f t="shared" si="955"/>
        <v/>
      </c>
      <c r="X6043" s="94" t="str">
        <f t="shared" si="958"/>
        <v/>
      </c>
      <c r="Y6043" s="5"/>
      <c r="BK6043" s="8"/>
      <c r="BL6043" s="5"/>
      <c r="BM6043" s="5"/>
      <c r="BN6043" s="5"/>
      <c r="BO6043" s="5"/>
      <c r="BP6043" s="1"/>
      <c r="BQ6043" s="1"/>
      <c r="BR6043" s="1"/>
      <c r="BS6043" s="1"/>
      <c r="BT6043" s="1"/>
      <c r="BU6043" s="4"/>
      <c r="BV6043" s="1"/>
      <c r="BW6043" s="3"/>
      <c r="BX6043" s="4"/>
      <c r="BY6043" s="5"/>
      <c r="BZ6043" s="5"/>
      <c r="CA6043" s="5"/>
      <c r="CB6043" s="5"/>
      <c r="CC6043" s="5"/>
      <c r="CD6043" s="43"/>
    </row>
    <row r="6044" spans="1:82" x14ac:dyDescent="0.25">
      <c r="A6044" s="8"/>
      <c r="B6044" s="5"/>
      <c r="C6044" s="5"/>
      <c r="D6044" s="5"/>
      <c r="E6044" s="5"/>
      <c r="F6044" s="94" t="str">
        <f t="shared" si="949"/>
        <v/>
      </c>
      <c r="G6044" s="94" t="str">
        <f t="shared" si="950"/>
        <v/>
      </c>
      <c r="H6044" s="127" t="str">
        <f>IF(A6044&lt;&gt;"",IF(MID(C6044,1,1)="c",$AS$26,IF(MID(C6044,1,1)="r",$AS$41,IF(MID(C6044,1,1)="p",#REF!,#REF!))),"")</f>
        <v/>
      </c>
      <c r="I6044" s="92" t="str">
        <f t="shared" si="951"/>
        <v/>
      </c>
      <c r="J6044" s="92" t="str">
        <f t="shared" si="952"/>
        <v/>
      </c>
      <c r="K6044" s="92" t="str">
        <f t="shared" si="953"/>
        <v/>
      </c>
      <c r="L6044" s="92" t="str">
        <f t="shared" si="954"/>
        <v/>
      </c>
      <c r="M6044" s="95" t="str">
        <f>IF(A6044&lt;&gt;"",IF(MID(C6044,1,1)="c",SigmaEpsConcrete(I6044,$AN$30:$AN$33,$AR$30:$AR$33,$AS$26,$AS$27,$AS$28,$AQ$20,$AU$19),""),"")</f>
        <v/>
      </c>
      <c r="N6044" s="95" t="str">
        <f>IF(A6044&lt;&gt;"",IF(MID(C6044,1,1)="r",SigmaEpsReinf(J6044,$AS$42:$AS$43,$AS$41,$AS$39,$AS$40,$AQ$38),""),"")</f>
        <v/>
      </c>
      <c r="Q6044" s="92" t="str">
        <f t="shared" si="956"/>
        <v/>
      </c>
      <c r="R6044" s="92" t="str">
        <f t="shared" si="957"/>
        <v/>
      </c>
      <c r="U6044" s="5"/>
      <c r="V6044" s="5"/>
      <c r="W6044" s="94" t="str">
        <f t="shared" si="955"/>
        <v/>
      </c>
      <c r="X6044" s="94" t="str">
        <f t="shared" si="958"/>
        <v/>
      </c>
      <c r="Y6044" s="5"/>
      <c r="BK6044" s="8"/>
      <c r="BL6044" s="5"/>
      <c r="BM6044" s="5"/>
      <c r="BN6044" s="5"/>
      <c r="BO6044" s="5"/>
      <c r="BP6044" s="1"/>
      <c r="BQ6044" s="1"/>
      <c r="BR6044" s="1"/>
      <c r="BS6044" s="1"/>
      <c r="BT6044" s="1"/>
      <c r="BU6044" s="4"/>
      <c r="BV6044" s="1"/>
      <c r="BW6044" s="3"/>
      <c r="BX6044" s="4"/>
      <c r="BY6044" s="5"/>
      <c r="BZ6044" s="5"/>
      <c r="CA6044" s="5"/>
      <c r="CB6044" s="5"/>
      <c r="CC6044" s="5"/>
      <c r="CD6044" s="43"/>
    </row>
    <row r="6045" spans="1:82" x14ac:dyDescent="0.25">
      <c r="A6045" s="8"/>
      <c r="B6045" s="5"/>
      <c r="C6045" s="5"/>
      <c r="D6045" s="5"/>
      <c r="E6045" s="5"/>
      <c r="F6045" s="94" t="str">
        <f t="shared" si="949"/>
        <v/>
      </c>
      <c r="G6045" s="94" t="str">
        <f t="shared" si="950"/>
        <v/>
      </c>
      <c r="H6045" s="127" t="str">
        <f>IF(A6045&lt;&gt;"",IF(MID(C6045,1,1)="c",$AS$26,IF(MID(C6045,1,1)="r",$AS$41,IF(MID(C6045,1,1)="p",#REF!,#REF!))),"")</f>
        <v/>
      </c>
      <c r="I6045" s="92" t="str">
        <f t="shared" si="951"/>
        <v/>
      </c>
      <c r="J6045" s="92" t="str">
        <f t="shared" si="952"/>
        <v/>
      </c>
      <c r="K6045" s="92" t="str">
        <f t="shared" si="953"/>
        <v/>
      </c>
      <c r="L6045" s="92" t="str">
        <f t="shared" si="954"/>
        <v/>
      </c>
      <c r="M6045" s="95" t="str">
        <f>IF(A6045&lt;&gt;"",IF(MID(C6045,1,1)="c",SigmaEpsConcrete(I6045,$AN$30:$AN$33,$AR$30:$AR$33,$AS$26,$AS$27,$AS$28,$AQ$20,$AU$19),""),"")</f>
        <v/>
      </c>
      <c r="N6045" s="95" t="str">
        <f>IF(A6045&lt;&gt;"",IF(MID(C6045,1,1)="r",SigmaEpsReinf(J6045,$AS$42:$AS$43,$AS$41,$AS$39,$AS$40,$AQ$38),""),"")</f>
        <v/>
      </c>
      <c r="Q6045" s="92" t="str">
        <f t="shared" si="956"/>
        <v/>
      </c>
      <c r="R6045" s="92" t="str">
        <f t="shared" si="957"/>
        <v/>
      </c>
      <c r="U6045" s="5"/>
      <c r="V6045" s="5"/>
      <c r="W6045" s="94" t="str">
        <f t="shared" si="955"/>
        <v/>
      </c>
      <c r="X6045" s="94" t="str">
        <f t="shared" si="958"/>
        <v/>
      </c>
      <c r="Y6045" s="5"/>
      <c r="BK6045" s="8"/>
      <c r="BL6045" s="5"/>
      <c r="BM6045" s="5"/>
      <c r="BN6045" s="5"/>
      <c r="BO6045" s="5"/>
      <c r="BP6045" s="1"/>
      <c r="BQ6045" s="1"/>
      <c r="BR6045" s="1"/>
      <c r="BS6045" s="1"/>
      <c r="BT6045" s="1"/>
      <c r="BU6045" s="4"/>
      <c r="BV6045" s="1"/>
      <c r="BW6045" s="3"/>
      <c r="BX6045" s="4"/>
      <c r="BY6045" s="5"/>
      <c r="BZ6045" s="5"/>
      <c r="CA6045" s="5"/>
      <c r="CB6045" s="5"/>
      <c r="CC6045" s="5"/>
      <c r="CD6045" s="43"/>
    </row>
    <row r="6046" spans="1:82" x14ac:dyDescent="0.25">
      <c r="A6046" s="8"/>
      <c r="B6046" s="5"/>
      <c r="C6046" s="5"/>
      <c r="D6046" s="5"/>
      <c r="E6046" s="5"/>
      <c r="F6046" s="94" t="str">
        <f t="shared" si="949"/>
        <v/>
      </c>
      <c r="G6046" s="94" t="str">
        <f t="shared" si="950"/>
        <v/>
      </c>
      <c r="H6046" s="127" t="str">
        <f>IF(A6046&lt;&gt;"",IF(MID(C6046,1,1)="c",$AS$26,IF(MID(C6046,1,1)="r",$AS$41,IF(MID(C6046,1,1)="p",#REF!,#REF!))),"")</f>
        <v/>
      </c>
      <c r="I6046" s="92" t="str">
        <f t="shared" si="951"/>
        <v/>
      </c>
      <c r="J6046" s="92" t="str">
        <f t="shared" si="952"/>
        <v/>
      </c>
      <c r="K6046" s="92" t="str">
        <f t="shared" si="953"/>
        <v/>
      </c>
      <c r="L6046" s="92" t="str">
        <f t="shared" si="954"/>
        <v/>
      </c>
      <c r="M6046" s="95" t="str">
        <f>IF(A6046&lt;&gt;"",IF(MID(C6046,1,1)="c",SigmaEpsConcrete(I6046,$AN$30:$AN$33,$AR$30:$AR$33,$AS$26,$AS$27,$AS$28,$AQ$20,$AU$19),""),"")</f>
        <v/>
      </c>
      <c r="N6046" s="95" t="str">
        <f>IF(A6046&lt;&gt;"",IF(MID(C6046,1,1)="r",SigmaEpsReinf(J6046,$AS$42:$AS$43,$AS$41,$AS$39,$AS$40,$AQ$38),""),"")</f>
        <v/>
      </c>
      <c r="Q6046" s="92" t="str">
        <f t="shared" si="956"/>
        <v/>
      </c>
      <c r="R6046" s="92" t="str">
        <f t="shared" si="957"/>
        <v/>
      </c>
      <c r="U6046" s="5"/>
      <c r="V6046" s="5"/>
      <c r="W6046" s="94" t="str">
        <f t="shared" si="955"/>
        <v/>
      </c>
      <c r="X6046" s="94" t="str">
        <f t="shared" si="958"/>
        <v/>
      </c>
      <c r="Y6046" s="5"/>
      <c r="BK6046" s="8"/>
      <c r="BL6046" s="5"/>
      <c r="BM6046" s="5"/>
      <c r="BN6046" s="5"/>
      <c r="BO6046" s="5"/>
      <c r="BP6046" s="1"/>
      <c r="BQ6046" s="1"/>
      <c r="BR6046" s="1"/>
      <c r="BS6046" s="1"/>
      <c r="BT6046" s="1"/>
      <c r="BU6046" s="4"/>
      <c r="BV6046" s="1"/>
      <c r="BW6046" s="3"/>
      <c r="BX6046" s="4"/>
      <c r="BY6046" s="5"/>
      <c r="BZ6046" s="5"/>
      <c r="CA6046" s="5"/>
      <c r="CB6046" s="5"/>
      <c r="CC6046" s="5"/>
      <c r="CD6046" s="43"/>
    </row>
    <row r="6047" spans="1:82" x14ac:dyDescent="0.25">
      <c r="A6047" s="8"/>
      <c r="B6047" s="5"/>
      <c r="C6047" s="5"/>
      <c r="D6047" s="5"/>
      <c r="E6047" s="5"/>
      <c r="F6047" s="94" t="str">
        <f t="shared" si="949"/>
        <v/>
      </c>
      <c r="G6047" s="94" t="str">
        <f t="shared" si="950"/>
        <v/>
      </c>
      <c r="H6047" s="127" t="str">
        <f>IF(A6047&lt;&gt;"",IF(MID(C6047,1,1)="c",$AS$26,IF(MID(C6047,1,1)="r",$AS$41,IF(MID(C6047,1,1)="p",#REF!,#REF!))),"")</f>
        <v/>
      </c>
      <c r="I6047" s="92" t="str">
        <f t="shared" si="951"/>
        <v/>
      </c>
      <c r="J6047" s="92" t="str">
        <f t="shared" si="952"/>
        <v/>
      </c>
      <c r="K6047" s="92" t="str">
        <f t="shared" si="953"/>
        <v/>
      </c>
      <c r="L6047" s="92" t="str">
        <f t="shared" si="954"/>
        <v/>
      </c>
      <c r="M6047" s="95" t="str">
        <f>IF(A6047&lt;&gt;"",IF(MID(C6047,1,1)="c",SigmaEpsConcrete(I6047,$AN$30:$AN$33,$AR$30:$AR$33,$AS$26,$AS$27,$AS$28,$AQ$20,$AU$19),""),"")</f>
        <v/>
      </c>
      <c r="N6047" s="95" t="str">
        <f>IF(A6047&lt;&gt;"",IF(MID(C6047,1,1)="r",SigmaEpsReinf(J6047,$AS$42:$AS$43,$AS$41,$AS$39,$AS$40,$AQ$38),""),"")</f>
        <v/>
      </c>
      <c r="Q6047" s="92" t="str">
        <f t="shared" si="956"/>
        <v/>
      </c>
      <c r="R6047" s="92" t="str">
        <f t="shared" si="957"/>
        <v/>
      </c>
      <c r="U6047" s="5"/>
      <c r="V6047" s="5"/>
      <c r="W6047" s="94" t="str">
        <f t="shared" si="955"/>
        <v/>
      </c>
      <c r="X6047" s="94" t="str">
        <f t="shared" si="958"/>
        <v/>
      </c>
      <c r="Y6047" s="5"/>
      <c r="BK6047" s="8"/>
      <c r="BL6047" s="5"/>
      <c r="BM6047" s="5"/>
      <c r="BN6047" s="5"/>
      <c r="BO6047" s="5"/>
      <c r="BP6047" s="1"/>
      <c r="BQ6047" s="1"/>
      <c r="BR6047" s="1"/>
      <c r="BS6047" s="1"/>
      <c r="BT6047" s="1"/>
      <c r="BU6047" s="4"/>
      <c r="BV6047" s="1"/>
      <c r="BW6047" s="3"/>
      <c r="BX6047" s="4"/>
      <c r="BY6047" s="5"/>
      <c r="BZ6047" s="5"/>
      <c r="CA6047" s="5"/>
      <c r="CB6047" s="5"/>
      <c r="CC6047" s="5"/>
      <c r="CD6047" s="43"/>
    </row>
    <row r="6048" spans="1:82" x14ac:dyDescent="0.25">
      <c r="A6048" s="8"/>
      <c r="B6048" s="5"/>
      <c r="C6048" s="5"/>
      <c r="D6048" s="5"/>
      <c r="E6048" s="5"/>
      <c r="F6048" s="94" t="str">
        <f t="shared" si="949"/>
        <v/>
      </c>
      <c r="G6048" s="94" t="str">
        <f t="shared" si="950"/>
        <v/>
      </c>
      <c r="H6048" s="127" t="str">
        <f>IF(A6048&lt;&gt;"",IF(MID(C6048,1,1)="c",$AS$26,IF(MID(C6048,1,1)="r",$AS$41,IF(MID(C6048,1,1)="p",#REF!,#REF!))),"")</f>
        <v/>
      </c>
      <c r="I6048" s="92" t="str">
        <f t="shared" si="951"/>
        <v/>
      </c>
      <c r="J6048" s="92" t="str">
        <f t="shared" si="952"/>
        <v/>
      </c>
      <c r="K6048" s="92" t="str">
        <f t="shared" si="953"/>
        <v/>
      </c>
      <c r="L6048" s="92" t="str">
        <f t="shared" si="954"/>
        <v/>
      </c>
      <c r="M6048" s="95" t="str">
        <f>IF(A6048&lt;&gt;"",IF(MID(C6048,1,1)="c",SigmaEpsConcrete(I6048,$AN$30:$AN$33,$AR$30:$AR$33,$AS$26,$AS$27,$AS$28,$AQ$20,$AU$19),""),"")</f>
        <v/>
      </c>
      <c r="N6048" s="95" t="str">
        <f>IF(A6048&lt;&gt;"",IF(MID(C6048,1,1)="r",SigmaEpsReinf(J6048,$AS$42:$AS$43,$AS$41,$AS$39,$AS$40,$AQ$38),""),"")</f>
        <v/>
      </c>
      <c r="Q6048" s="92" t="str">
        <f t="shared" si="956"/>
        <v/>
      </c>
      <c r="R6048" s="92" t="str">
        <f t="shared" si="957"/>
        <v/>
      </c>
      <c r="U6048" s="5"/>
      <c r="V6048" s="5"/>
      <c r="W6048" s="94" t="str">
        <f t="shared" si="955"/>
        <v/>
      </c>
      <c r="X6048" s="94" t="str">
        <f t="shared" si="958"/>
        <v/>
      </c>
      <c r="Y6048" s="5"/>
      <c r="BK6048" s="8"/>
      <c r="BL6048" s="5"/>
      <c r="BM6048" s="5"/>
      <c r="BN6048" s="5"/>
      <c r="BO6048" s="5"/>
      <c r="BP6048" s="1"/>
      <c r="BQ6048" s="1"/>
      <c r="BR6048" s="1"/>
      <c r="BS6048" s="1"/>
      <c r="BT6048" s="1"/>
      <c r="BU6048" s="4"/>
      <c r="BV6048" s="1"/>
      <c r="BW6048" s="3"/>
      <c r="BX6048" s="4"/>
      <c r="BY6048" s="5"/>
      <c r="BZ6048" s="5"/>
      <c r="CA6048" s="5"/>
      <c r="CB6048" s="5"/>
      <c r="CC6048" s="5"/>
      <c r="CD6048" s="43"/>
    </row>
    <row r="6049" spans="1:82" x14ac:dyDescent="0.25">
      <c r="A6049" s="8"/>
      <c r="B6049" s="5"/>
      <c r="C6049" s="5"/>
      <c r="D6049" s="5"/>
      <c r="E6049" s="5"/>
      <c r="F6049" s="94" t="str">
        <f t="shared" si="949"/>
        <v/>
      </c>
      <c r="G6049" s="94" t="str">
        <f t="shared" si="950"/>
        <v/>
      </c>
      <c r="H6049" s="127" t="str">
        <f>IF(A6049&lt;&gt;"",IF(MID(C6049,1,1)="c",$AS$26,IF(MID(C6049,1,1)="r",$AS$41,IF(MID(C6049,1,1)="p",#REF!,#REF!))),"")</f>
        <v/>
      </c>
      <c r="I6049" s="92" t="str">
        <f t="shared" si="951"/>
        <v/>
      </c>
      <c r="J6049" s="92" t="str">
        <f t="shared" si="952"/>
        <v/>
      </c>
      <c r="K6049" s="92" t="str">
        <f t="shared" si="953"/>
        <v/>
      </c>
      <c r="L6049" s="92" t="str">
        <f t="shared" si="954"/>
        <v/>
      </c>
      <c r="M6049" s="95" t="str">
        <f>IF(A6049&lt;&gt;"",IF(MID(C6049,1,1)="c",SigmaEpsConcrete(I6049,$AN$30:$AN$33,$AR$30:$AR$33,$AS$26,$AS$27,$AS$28,$AQ$20,$AU$19),""),"")</f>
        <v/>
      </c>
      <c r="N6049" s="95" t="str">
        <f>IF(A6049&lt;&gt;"",IF(MID(C6049,1,1)="r",SigmaEpsReinf(J6049,$AS$42:$AS$43,$AS$41,$AS$39,$AS$40,$AQ$38),""),"")</f>
        <v/>
      </c>
      <c r="Q6049" s="92" t="str">
        <f t="shared" si="956"/>
        <v/>
      </c>
      <c r="R6049" s="92" t="str">
        <f t="shared" si="957"/>
        <v/>
      </c>
      <c r="U6049" s="5"/>
      <c r="V6049" s="5"/>
      <c r="W6049" s="94" t="str">
        <f t="shared" si="955"/>
        <v/>
      </c>
      <c r="X6049" s="94" t="str">
        <f t="shared" si="958"/>
        <v/>
      </c>
      <c r="Y6049" s="5"/>
      <c r="BK6049" s="8"/>
      <c r="BL6049" s="5"/>
      <c r="BM6049" s="5"/>
      <c r="BN6049" s="5"/>
      <c r="BO6049" s="5"/>
      <c r="BP6049" s="1"/>
      <c r="BQ6049" s="1"/>
      <c r="BR6049" s="1"/>
      <c r="BS6049" s="1"/>
      <c r="BT6049" s="1"/>
      <c r="BU6049" s="4"/>
      <c r="BV6049" s="1"/>
      <c r="BW6049" s="3"/>
      <c r="BX6049" s="4"/>
      <c r="BY6049" s="5"/>
      <c r="BZ6049" s="5"/>
      <c r="CA6049" s="5"/>
      <c r="CB6049" s="5"/>
      <c r="CC6049" s="5"/>
      <c r="CD6049" s="43"/>
    </row>
    <row r="6050" spans="1:82" x14ac:dyDescent="0.25">
      <c r="A6050" s="8"/>
      <c r="B6050" s="5"/>
      <c r="C6050" s="5"/>
      <c r="D6050" s="5"/>
      <c r="E6050" s="5"/>
      <c r="F6050" s="94" t="str">
        <f t="shared" si="949"/>
        <v/>
      </c>
      <c r="G6050" s="94" t="str">
        <f t="shared" si="950"/>
        <v/>
      </c>
      <c r="H6050" s="127" t="str">
        <f>IF(A6050&lt;&gt;"",IF(MID(C6050,1,1)="c",$AS$26,IF(MID(C6050,1,1)="r",$AS$41,IF(MID(C6050,1,1)="p",#REF!,#REF!))),"")</f>
        <v/>
      </c>
      <c r="I6050" s="92" t="str">
        <f t="shared" si="951"/>
        <v/>
      </c>
      <c r="J6050" s="92" t="str">
        <f t="shared" si="952"/>
        <v/>
      </c>
      <c r="K6050" s="92" t="str">
        <f t="shared" si="953"/>
        <v/>
      </c>
      <c r="L6050" s="92" t="str">
        <f t="shared" si="954"/>
        <v/>
      </c>
      <c r="M6050" s="95" t="str">
        <f>IF(A6050&lt;&gt;"",IF(MID(C6050,1,1)="c",SigmaEpsConcrete(I6050,$AN$30:$AN$33,$AR$30:$AR$33,$AS$26,$AS$27,$AS$28,$AQ$20,$AU$19),""),"")</f>
        <v/>
      </c>
      <c r="N6050" s="95" t="str">
        <f>IF(A6050&lt;&gt;"",IF(MID(C6050,1,1)="r",SigmaEpsReinf(J6050,$AS$42:$AS$43,$AS$41,$AS$39,$AS$40,$AQ$38),""),"")</f>
        <v/>
      </c>
      <c r="Q6050" s="92" t="str">
        <f t="shared" si="956"/>
        <v/>
      </c>
      <c r="R6050" s="92" t="str">
        <f t="shared" si="957"/>
        <v/>
      </c>
      <c r="U6050" s="5"/>
      <c r="V6050" s="5"/>
      <c r="W6050" s="94" t="str">
        <f t="shared" si="955"/>
        <v/>
      </c>
      <c r="X6050" s="94" t="str">
        <f t="shared" si="958"/>
        <v/>
      </c>
      <c r="Y6050" s="5"/>
      <c r="BK6050" s="8"/>
      <c r="BL6050" s="5"/>
      <c r="BM6050" s="5"/>
      <c r="BN6050" s="5"/>
      <c r="BO6050" s="5"/>
      <c r="BP6050" s="1"/>
      <c r="BQ6050" s="1"/>
      <c r="BR6050" s="1"/>
      <c r="BS6050" s="1"/>
      <c r="BT6050" s="1"/>
      <c r="BU6050" s="4"/>
      <c r="BV6050" s="1"/>
      <c r="BW6050" s="3"/>
      <c r="BX6050" s="4"/>
      <c r="BY6050" s="5"/>
      <c r="BZ6050" s="5"/>
      <c r="CA6050" s="5"/>
      <c r="CB6050" s="5"/>
      <c r="CC6050" s="5"/>
      <c r="CD6050" s="43"/>
    </row>
    <row r="6051" spans="1:82" x14ac:dyDescent="0.25">
      <c r="A6051" s="8"/>
      <c r="B6051" s="5"/>
      <c r="C6051" s="5"/>
      <c r="D6051" s="5"/>
      <c r="E6051" s="5"/>
      <c r="F6051" s="94" t="str">
        <f t="shared" si="949"/>
        <v/>
      </c>
      <c r="G6051" s="94" t="str">
        <f t="shared" si="950"/>
        <v/>
      </c>
      <c r="H6051" s="127" t="str">
        <f>IF(A6051&lt;&gt;"",IF(MID(C6051,1,1)="c",$AS$26,IF(MID(C6051,1,1)="r",$AS$41,IF(MID(C6051,1,1)="p",#REF!,#REF!))),"")</f>
        <v/>
      </c>
      <c r="I6051" s="92" t="str">
        <f t="shared" si="951"/>
        <v/>
      </c>
      <c r="J6051" s="92" t="str">
        <f t="shared" si="952"/>
        <v/>
      </c>
      <c r="K6051" s="92" t="str">
        <f t="shared" si="953"/>
        <v/>
      </c>
      <c r="L6051" s="92" t="str">
        <f t="shared" si="954"/>
        <v/>
      </c>
      <c r="M6051" s="95" t="str">
        <f>IF(A6051&lt;&gt;"",IF(MID(C6051,1,1)="c",SigmaEpsConcrete(I6051,$AN$30:$AN$33,$AR$30:$AR$33,$AS$26,$AS$27,$AS$28,$AQ$20,$AU$19),""),"")</f>
        <v/>
      </c>
      <c r="N6051" s="95" t="str">
        <f>IF(A6051&lt;&gt;"",IF(MID(C6051,1,1)="r",SigmaEpsReinf(J6051,$AS$42:$AS$43,$AS$41,$AS$39,$AS$40,$AQ$38),""),"")</f>
        <v/>
      </c>
      <c r="Q6051" s="92" t="str">
        <f t="shared" si="956"/>
        <v/>
      </c>
      <c r="R6051" s="92" t="str">
        <f t="shared" si="957"/>
        <v/>
      </c>
      <c r="U6051" s="5"/>
      <c r="V6051" s="5"/>
      <c r="W6051" s="94" t="str">
        <f t="shared" si="955"/>
        <v/>
      </c>
      <c r="X6051" s="94" t="str">
        <f t="shared" si="958"/>
        <v/>
      </c>
      <c r="Y6051" s="5"/>
      <c r="BK6051" s="8"/>
      <c r="BL6051" s="5"/>
      <c r="BM6051" s="5"/>
      <c r="BN6051" s="5"/>
      <c r="BO6051" s="5"/>
      <c r="BP6051" s="1"/>
      <c r="BQ6051" s="1"/>
      <c r="BR6051" s="1"/>
      <c r="BS6051" s="1"/>
      <c r="BT6051" s="1"/>
      <c r="BU6051" s="4"/>
      <c r="BV6051" s="1"/>
      <c r="BW6051" s="3"/>
      <c r="BX6051" s="4"/>
      <c r="BY6051" s="5"/>
      <c r="BZ6051" s="5"/>
      <c r="CA6051" s="5"/>
      <c r="CB6051" s="5"/>
      <c r="CC6051" s="5"/>
      <c r="CD6051" s="43"/>
    </row>
    <row r="6052" spans="1:82" x14ac:dyDescent="0.25">
      <c r="A6052" s="8"/>
      <c r="B6052" s="5"/>
      <c r="C6052" s="5"/>
      <c r="D6052" s="5"/>
      <c r="E6052" s="5"/>
      <c r="F6052" s="94" t="str">
        <f t="shared" si="949"/>
        <v/>
      </c>
      <c r="G6052" s="94" t="str">
        <f t="shared" si="950"/>
        <v/>
      </c>
      <c r="H6052" s="127" t="str">
        <f>IF(A6052&lt;&gt;"",IF(MID(C6052,1,1)="c",$AS$26,IF(MID(C6052,1,1)="r",$AS$41,IF(MID(C6052,1,1)="p",#REF!,#REF!))),"")</f>
        <v/>
      </c>
      <c r="I6052" s="92" t="str">
        <f t="shared" si="951"/>
        <v/>
      </c>
      <c r="J6052" s="92" t="str">
        <f t="shared" si="952"/>
        <v/>
      </c>
      <c r="K6052" s="92" t="str">
        <f t="shared" si="953"/>
        <v/>
      </c>
      <c r="L6052" s="92" t="str">
        <f t="shared" si="954"/>
        <v/>
      </c>
      <c r="M6052" s="95" t="str">
        <f>IF(A6052&lt;&gt;"",IF(MID(C6052,1,1)="c",SigmaEpsConcrete(I6052,$AN$30:$AN$33,$AR$30:$AR$33,$AS$26,$AS$27,$AS$28,$AQ$20,$AU$19),""),"")</f>
        <v/>
      </c>
      <c r="N6052" s="95" t="str">
        <f>IF(A6052&lt;&gt;"",IF(MID(C6052,1,1)="r",SigmaEpsReinf(J6052,$AS$42:$AS$43,$AS$41,$AS$39,$AS$40,$AQ$38),""),"")</f>
        <v/>
      </c>
      <c r="Q6052" s="92" t="str">
        <f t="shared" si="956"/>
        <v/>
      </c>
      <c r="R6052" s="92" t="str">
        <f t="shared" si="957"/>
        <v/>
      </c>
      <c r="U6052" s="5"/>
      <c r="V6052" s="5"/>
      <c r="W6052" s="94" t="str">
        <f t="shared" si="955"/>
        <v/>
      </c>
      <c r="X6052" s="94" t="str">
        <f t="shared" si="958"/>
        <v/>
      </c>
      <c r="Y6052" s="5"/>
      <c r="BK6052" s="8"/>
      <c r="BL6052" s="5"/>
      <c r="BM6052" s="5"/>
      <c r="BN6052" s="5"/>
      <c r="BO6052" s="5"/>
      <c r="BP6052" s="1"/>
      <c r="BQ6052" s="1"/>
      <c r="BR6052" s="1"/>
      <c r="BS6052" s="1"/>
      <c r="BT6052" s="1"/>
      <c r="BU6052" s="4"/>
      <c r="BV6052" s="1"/>
      <c r="BW6052" s="3"/>
      <c r="BX6052" s="4"/>
      <c r="BY6052" s="5"/>
      <c r="BZ6052" s="5"/>
      <c r="CA6052" s="5"/>
      <c r="CB6052" s="5"/>
      <c r="CC6052" s="5"/>
      <c r="CD6052" s="43"/>
    </row>
    <row r="6053" spans="1:82" x14ac:dyDescent="0.25">
      <c r="A6053" s="8"/>
      <c r="B6053" s="5"/>
      <c r="C6053" s="5"/>
      <c r="D6053" s="5"/>
      <c r="E6053" s="5"/>
      <c r="F6053" s="94" t="str">
        <f t="shared" si="949"/>
        <v/>
      </c>
      <c r="G6053" s="94" t="str">
        <f t="shared" si="950"/>
        <v/>
      </c>
      <c r="H6053" s="127" t="str">
        <f>IF(A6053&lt;&gt;"",IF(MID(C6053,1,1)="c",$AS$26,IF(MID(C6053,1,1)="r",$AS$41,IF(MID(C6053,1,1)="p",#REF!,#REF!))),"")</f>
        <v/>
      </c>
      <c r="I6053" s="92" t="str">
        <f t="shared" si="951"/>
        <v/>
      </c>
      <c r="J6053" s="92" t="str">
        <f t="shared" si="952"/>
        <v/>
      </c>
      <c r="K6053" s="92" t="str">
        <f t="shared" si="953"/>
        <v/>
      </c>
      <c r="L6053" s="92" t="str">
        <f t="shared" si="954"/>
        <v/>
      </c>
      <c r="M6053" s="95" t="str">
        <f>IF(A6053&lt;&gt;"",IF(MID(C6053,1,1)="c",SigmaEpsConcrete(I6053,$AN$30:$AN$33,$AR$30:$AR$33,$AS$26,$AS$27,$AS$28,$AQ$20,$AU$19),""),"")</f>
        <v/>
      </c>
      <c r="N6053" s="95" t="str">
        <f>IF(A6053&lt;&gt;"",IF(MID(C6053,1,1)="r",SigmaEpsReinf(J6053,$AS$42:$AS$43,$AS$41,$AS$39,$AS$40,$AQ$38),""),"")</f>
        <v/>
      </c>
      <c r="Q6053" s="92" t="str">
        <f t="shared" si="956"/>
        <v/>
      </c>
      <c r="R6053" s="92" t="str">
        <f t="shared" si="957"/>
        <v/>
      </c>
      <c r="U6053" s="5"/>
      <c r="V6053" s="5"/>
      <c r="W6053" s="94" t="str">
        <f t="shared" si="955"/>
        <v/>
      </c>
      <c r="X6053" s="94" t="str">
        <f t="shared" si="958"/>
        <v/>
      </c>
      <c r="Y6053" s="5"/>
      <c r="BK6053" s="8"/>
      <c r="BL6053" s="5"/>
      <c r="BM6053" s="5"/>
      <c r="BN6053" s="5"/>
      <c r="BO6053" s="5"/>
      <c r="BP6053" s="1"/>
      <c r="BQ6053" s="1"/>
      <c r="BR6053" s="1"/>
      <c r="BS6053" s="1"/>
      <c r="BT6053" s="1"/>
      <c r="BU6053" s="4"/>
      <c r="BV6053" s="1"/>
      <c r="BW6053" s="3"/>
      <c r="BX6053" s="4"/>
      <c r="BY6053" s="5"/>
      <c r="BZ6053" s="5"/>
      <c r="CA6053" s="5"/>
      <c r="CB6053" s="5"/>
      <c r="CC6053" s="5"/>
      <c r="CD6053" s="43"/>
    </row>
    <row r="6054" spans="1:82" x14ac:dyDescent="0.25">
      <c r="A6054" s="8"/>
      <c r="B6054" s="5"/>
      <c r="C6054" s="5"/>
      <c r="D6054" s="5"/>
      <c r="E6054" s="5"/>
      <c r="F6054" s="94" t="str">
        <f t="shared" si="949"/>
        <v/>
      </c>
      <c r="G6054" s="94" t="str">
        <f t="shared" si="950"/>
        <v/>
      </c>
      <c r="H6054" s="127" t="str">
        <f>IF(A6054&lt;&gt;"",IF(MID(C6054,1,1)="c",$AS$26,IF(MID(C6054,1,1)="r",$AS$41,IF(MID(C6054,1,1)="p",#REF!,#REF!))),"")</f>
        <v/>
      </c>
      <c r="I6054" s="92" t="str">
        <f t="shared" si="951"/>
        <v/>
      </c>
      <c r="J6054" s="92" t="str">
        <f t="shared" si="952"/>
        <v/>
      </c>
      <c r="K6054" s="92" t="str">
        <f t="shared" si="953"/>
        <v/>
      </c>
      <c r="L6054" s="92" t="str">
        <f t="shared" si="954"/>
        <v/>
      </c>
      <c r="M6054" s="95" t="str">
        <f>IF(A6054&lt;&gt;"",IF(MID(C6054,1,1)="c",SigmaEpsConcrete(I6054,$AN$30:$AN$33,$AR$30:$AR$33,$AS$26,$AS$27,$AS$28,$AQ$20,$AU$19),""),"")</f>
        <v/>
      </c>
      <c r="N6054" s="95" t="str">
        <f>IF(A6054&lt;&gt;"",IF(MID(C6054,1,1)="r",SigmaEpsReinf(J6054,$AS$42:$AS$43,$AS$41,$AS$39,$AS$40,$AQ$38),""),"")</f>
        <v/>
      </c>
      <c r="Q6054" s="92" t="str">
        <f t="shared" si="956"/>
        <v/>
      </c>
      <c r="R6054" s="92" t="str">
        <f t="shared" si="957"/>
        <v/>
      </c>
      <c r="U6054" s="5"/>
      <c r="V6054" s="5"/>
      <c r="W6054" s="94" t="str">
        <f t="shared" si="955"/>
        <v/>
      </c>
      <c r="X6054" s="94" t="str">
        <f t="shared" si="958"/>
        <v/>
      </c>
      <c r="Y6054" s="5"/>
      <c r="BK6054" s="8"/>
      <c r="BL6054" s="5"/>
      <c r="BM6054" s="5"/>
      <c r="BN6054" s="5"/>
      <c r="BO6054" s="5"/>
      <c r="BP6054" s="1"/>
      <c r="BQ6054" s="1"/>
      <c r="BR6054" s="1"/>
      <c r="BS6054" s="1"/>
      <c r="BT6054" s="1"/>
      <c r="BU6054" s="4"/>
      <c r="BV6054" s="1"/>
      <c r="BW6054" s="3"/>
      <c r="BX6054" s="4"/>
      <c r="BY6054" s="5"/>
      <c r="BZ6054" s="5"/>
      <c r="CA6054" s="5"/>
      <c r="CB6054" s="5"/>
      <c r="CC6054" s="5"/>
      <c r="CD6054" s="43"/>
    </row>
    <row r="6055" spans="1:82" x14ac:dyDescent="0.25">
      <c r="A6055" s="8"/>
      <c r="B6055" s="5"/>
      <c r="C6055" s="5"/>
      <c r="D6055" s="5"/>
      <c r="E6055" s="5"/>
      <c r="F6055" s="94" t="str">
        <f t="shared" si="949"/>
        <v/>
      </c>
      <c r="G6055" s="94" t="str">
        <f t="shared" si="950"/>
        <v/>
      </c>
      <c r="H6055" s="127" t="str">
        <f>IF(A6055&lt;&gt;"",IF(MID(C6055,1,1)="c",$AS$26,IF(MID(C6055,1,1)="r",$AS$41,IF(MID(C6055,1,1)="p",#REF!,#REF!))),"")</f>
        <v/>
      </c>
      <c r="I6055" s="92" t="str">
        <f t="shared" si="951"/>
        <v/>
      </c>
      <c r="J6055" s="92" t="str">
        <f t="shared" si="952"/>
        <v/>
      </c>
      <c r="K6055" s="92" t="str">
        <f t="shared" si="953"/>
        <v/>
      </c>
      <c r="L6055" s="92" t="str">
        <f t="shared" si="954"/>
        <v/>
      </c>
      <c r="M6055" s="95" t="str">
        <f>IF(A6055&lt;&gt;"",IF(MID(C6055,1,1)="c",SigmaEpsConcrete(I6055,$AN$30:$AN$33,$AR$30:$AR$33,$AS$26,$AS$27,$AS$28,$AQ$20,$AU$19),""),"")</f>
        <v/>
      </c>
      <c r="N6055" s="95" t="str">
        <f>IF(A6055&lt;&gt;"",IF(MID(C6055,1,1)="r",SigmaEpsReinf(J6055,$AS$42:$AS$43,$AS$41,$AS$39,$AS$40,$AQ$38),""),"")</f>
        <v/>
      </c>
      <c r="Q6055" s="92" t="str">
        <f t="shared" si="956"/>
        <v/>
      </c>
      <c r="R6055" s="92" t="str">
        <f t="shared" si="957"/>
        <v/>
      </c>
      <c r="U6055" s="5"/>
      <c r="V6055" s="5"/>
      <c r="W6055" s="94" t="str">
        <f t="shared" si="955"/>
        <v/>
      </c>
      <c r="X6055" s="94" t="str">
        <f t="shared" si="958"/>
        <v/>
      </c>
      <c r="Y6055" s="5"/>
      <c r="BK6055" s="8"/>
      <c r="BL6055" s="5"/>
      <c r="BM6055" s="5"/>
      <c r="BN6055" s="5"/>
      <c r="BO6055" s="5"/>
      <c r="BP6055" s="1"/>
      <c r="BQ6055" s="1"/>
      <c r="BR6055" s="1"/>
      <c r="BS6055" s="1"/>
      <c r="BT6055" s="1"/>
      <c r="BU6055" s="4"/>
      <c r="BV6055" s="1"/>
      <c r="BW6055" s="3"/>
      <c r="BX6055" s="4"/>
      <c r="BY6055" s="5"/>
      <c r="BZ6055" s="5"/>
      <c r="CA6055" s="5"/>
      <c r="CB6055" s="5"/>
      <c r="CC6055" s="5"/>
      <c r="CD6055" s="43"/>
    </row>
    <row r="6056" spans="1:82" x14ac:dyDescent="0.25">
      <c r="A6056" s="8"/>
      <c r="B6056" s="5"/>
      <c r="C6056" s="5"/>
      <c r="D6056" s="5"/>
      <c r="E6056" s="5"/>
      <c r="F6056" s="94" t="str">
        <f t="shared" si="949"/>
        <v/>
      </c>
      <c r="G6056" s="94" t="str">
        <f t="shared" si="950"/>
        <v/>
      </c>
      <c r="H6056" s="127" t="str">
        <f>IF(A6056&lt;&gt;"",IF(MID(C6056,1,1)="c",$AS$26,IF(MID(C6056,1,1)="r",$AS$41,IF(MID(C6056,1,1)="p",#REF!,#REF!))),"")</f>
        <v/>
      </c>
      <c r="I6056" s="92" t="str">
        <f t="shared" si="951"/>
        <v/>
      </c>
      <c r="J6056" s="92" t="str">
        <f t="shared" si="952"/>
        <v/>
      </c>
      <c r="K6056" s="92" t="str">
        <f t="shared" si="953"/>
        <v/>
      </c>
      <c r="L6056" s="92" t="str">
        <f t="shared" si="954"/>
        <v/>
      </c>
      <c r="M6056" s="95" t="str">
        <f>IF(A6056&lt;&gt;"",IF(MID(C6056,1,1)="c",SigmaEpsConcrete(I6056,$AN$30:$AN$33,$AR$30:$AR$33,$AS$26,$AS$27,$AS$28,$AQ$20,$AU$19),""),"")</f>
        <v/>
      </c>
      <c r="N6056" s="95" t="str">
        <f>IF(A6056&lt;&gt;"",IF(MID(C6056,1,1)="r",SigmaEpsReinf(J6056,$AS$42:$AS$43,$AS$41,$AS$39,$AS$40,$AQ$38),""),"")</f>
        <v/>
      </c>
      <c r="Q6056" s="92" t="str">
        <f t="shared" si="956"/>
        <v/>
      </c>
      <c r="R6056" s="92" t="str">
        <f t="shared" si="957"/>
        <v/>
      </c>
      <c r="U6056" s="5"/>
      <c r="V6056" s="5"/>
      <c r="W6056" s="94" t="str">
        <f t="shared" si="955"/>
        <v/>
      </c>
      <c r="X6056" s="94" t="str">
        <f t="shared" si="958"/>
        <v/>
      </c>
      <c r="Y6056" s="5"/>
      <c r="BK6056" s="8"/>
      <c r="BL6056" s="5"/>
      <c r="BM6056" s="5"/>
      <c r="BN6056" s="5"/>
      <c r="BO6056" s="5"/>
      <c r="BP6056" s="1"/>
      <c r="BQ6056" s="1"/>
      <c r="BR6056" s="1"/>
      <c r="BS6056" s="1"/>
      <c r="BT6056" s="1"/>
      <c r="BU6056" s="4"/>
      <c r="BV6056" s="1"/>
      <c r="BW6056" s="3"/>
      <c r="BX6056" s="4"/>
      <c r="BY6056" s="5"/>
      <c r="BZ6056" s="5"/>
      <c r="CA6056" s="5"/>
      <c r="CB6056" s="5"/>
      <c r="CC6056" s="5"/>
      <c r="CD6056" s="43"/>
    </row>
    <row r="6057" spans="1:82" x14ac:dyDescent="0.25">
      <c r="A6057" s="8"/>
      <c r="B6057" s="5"/>
      <c r="C6057" s="5"/>
      <c r="D6057" s="5"/>
      <c r="E6057" s="5"/>
      <c r="F6057" s="94" t="str">
        <f t="shared" si="949"/>
        <v/>
      </c>
      <c r="G6057" s="94" t="str">
        <f t="shared" si="950"/>
        <v/>
      </c>
      <c r="H6057" s="127" t="str">
        <f>IF(A6057&lt;&gt;"",IF(MID(C6057,1,1)="c",$AS$26,IF(MID(C6057,1,1)="r",$AS$41,IF(MID(C6057,1,1)="p",#REF!,#REF!))),"")</f>
        <v/>
      </c>
      <c r="I6057" s="92" t="str">
        <f t="shared" si="951"/>
        <v/>
      </c>
      <c r="J6057" s="92" t="str">
        <f t="shared" si="952"/>
        <v/>
      </c>
      <c r="K6057" s="92" t="str">
        <f t="shared" si="953"/>
        <v/>
      </c>
      <c r="L6057" s="92" t="str">
        <f t="shared" si="954"/>
        <v/>
      </c>
      <c r="M6057" s="95" t="str">
        <f>IF(A6057&lt;&gt;"",IF(MID(C6057,1,1)="c",SigmaEpsConcrete(I6057,$AN$30:$AN$33,$AR$30:$AR$33,$AS$26,$AS$27,$AS$28,$AQ$20,$AU$19),""),"")</f>
        <v/>
      </c>
      <c r="N6057" s="95" t="str">
        <f>IF(A6057&lt;&gt;"",IF(MID(C6057,1,1)="r",SigmaEpsReinf(J6057,$AS$42:$AS$43,$AS$41,$AS$39,$AS$40,$AQ$38),""),"")</f>
        <v/>
      </c>
      <c r="Q6057" s="92" t="str">
        <f t="shared" si="956"/>
        <v/>
      </c>
      <c r="R6057" s="92" t="str">
        <f t="shared" si="957"/>
        <v/>
      </c>
      <c r="U6057" s="5"/>
      <c r="V6057" s="5"/>
      <c r="W6057" s="94" t="str">
        <f t="shared" si="955"/>
        <v/>
      </c>
      <c r="X6057" s="94" t="str">
        <f t="shared" si="958"/>
        <v/>
      </c>
      <c r="Y6057" s="5"/>
      <c r="BK6057" s="8"/>
      <c r="BL6057" s="5"/>
      <c r="BM6057" s="5"/>
      <c r="BN6057" s="5"/>
      <c r="BO6057" s="5"/>
      <c r="BP6057" s="1"/>
      <c r="BQ6057" s="1"/>
      <c r="BR6057" s="1"/>
      <c r="BS6057" s="1"/>
      <c r="BT6057" s="1"/>
      <c r="BU6057" s="4"/>
      <c r="BV6057" s="1"/>
      <c r="BW6057" s="3"/>
      <c r="BX6057" s="4"/>
      <c r="BY6057" s="5"/>
      <c r="BZ6057" s="5"/>
      <c r="CA6057" s="5"/>
      <c r="CB6057" s="5"/>
      <c r="CC6057" s="5"/>
      <c r="CD6057" s="43"/>
    </row>
    <row r="6058" spans="1:82" x14ac:dyDescent="0.25">
      <c r="A6058" s="8"/>
      <c r="B6058" s="5"/>
      <c r="C6058" s="5"/>
      <c r="D6058" s="5"/>
      <c r="E6058" s="5"/>
      <c r="F6058" s="94" t="str">
        <f t="shared" si="949"/>
        <v/>
      </c>
      <c r="G6058" s="94" t="str">
        <f t="shared" si="950"/>
        <v/>
      </c>
      <c r="H6058" s="127" t="str">
        <f>IF(A6058&lt;&gt;"",IF(MID(C6058,1,1)="c",$AS$26,IF(MID(C6058,1,1)="r",$AS$41,IF(MID(C6058,1,1)="p",#REF!,#REF!))),"")</f>
        <v/>
      </c>
      <c r="I6058" s="92" t="str">
        <f t="shared" si="951"/>
        <v/>
      </c>
      <c r="J6058" s="92" t="str">
        <f t="shared" si="952"/>
        <v/>
      </c>
      <c r="K6058" s="92" t="str">
        <f t="shared" si="953"/>
        <v/>
      </c>
      <c r="L6058" s="92" t="str">
        <f t="shared" si="954"/>
        <v/>
      </c>
      <c r="M6058" s="95" t="str">
        <f>IF(A6058&lt;&gt;"",IF(MID(C6058,1,1)="c",SigmaEpsConcrete(I6058,$AN$30:$AN$33,$AR$30:$AR$33,$AS$26,$AS$27,$AS$28,$AQ$20,$AU$19),""),"")</f>
        <v/>
      </c>
      <c r="N6058" s="95" t="str">
        <f>IF(A6058&lt;&gt;"",IF(MID(C6058,1,1)="r",SigmaEpsReinf(J6058,$AS$42:$AS$43,$AS$41,$AS$39,$AS$40,$AQ$38),""),"")</f>
        <v/>
      </c>
      <c r="Q6058" s="92" t="str">
        <f t="shared" si="956"/>
        <v/>
      </c>
      <c r="R6058" s="92" t="str">
        <f t="shared" si="957"/>
        <v/>
      </c>
      <c r="U6058" s="5"/>
      <c r="V6058" s="5"/>
      <c r="W6058" s="94" t="str">
        <f t="shared" si="955"/>
        <v/>
      </c>
      <c r="X6058" s="94" t="str">
        <f t="shared" si="958"/>
        <v/>
      </c>
      <c r="Y6058" s="5"/>
      <c r="BK6058" s="8"/>
      <c r="BL6058" s="5"/>
      <c r="BM6058" s="5"/>
      <c r="BN6058" s="5"/>
      <c r="BO6058" s="5"/>
      <c r="BP6058" s="1"/>
      <c r="BQ6058" s="1"/>
      <c r="BR6058" s="1"/>
      <c r="BS6058" s="1"/>
      <c r="BT6058" s="1"/>
      <c r="BU6058" s="4"/>
      <c r="BV6058" s="1"/>
      <c r="BW6058" s="3"/>
      <c r="BX6058" s="4"/>
      <c r="BY6058" s="5"/>
      <c r="BZ6058" s="5"/>
      <c r="CA6058" s="5"/>
      <c r="CB6058" s="5"/>
      <c r="CC6058" s="5"/>
      <c r="CD6058" s="43"/>
    </row>
    <row r="6059" spans="1:82" x14ac:dyDescent="0.25">
      <c r="A6059" s="8"/>
      <c r="B6059" s="5"/>
      <c r="C6059" s="5"/>
      <c r="D6059" s="5"/>
      <c r="E6059" s="5"/>
      <c r="F6059" s="94" t="str">
        <f t="shared" si="949"/>
        <v/>
      </c>
      <c r="G6059" s="94" t="str">
        <f t="shared" si="950"/>
        <v/>
      </c>
      <c r="H6059" s="127" t="str">
        <f>IF(A6059&lt;&gt;"",IF(MID(C6059,1,1)="c",$AS$26,IF(MID(C6059,1,1)="r",$AS$41,IF(MID(C6059,1,1)="p",#REF!,#REF!))),"")</f>
        <v/>
      </c>
      <c r="I6059" s="92" t="str">
        <f t="shared" si="951"/>
        <v/>
      </c>
      <c r="J6059" s="92" t="str">
        <f t="shared" si="952"/>
        <v/>
      </c>
      <c r="K6059" s="92" t="str">
        <f t="shared" si="953"/>
        <v/>
      </c>
      <c r="L6059" s="92" t="str">
        <f t="shared" si="954"/>
        <v/>
      </c>
      <c r="M6059" s="95" t="str">
        <f>IF(A6059&lt;&gt;"",IF(MID(C6059,1,1)="c",SigmaEpsConcrete(I6059,$AN$30:$AN$33,$AR$30:$AR$33,$AS$26,$AS$27,$AS$28,$AQ$20,$AU$19),""),"")</f>
        <v/>
      </c>
      <c r="N6059" s="95" t="str">
        <f>IF(A6059&lt;&gt;"",IF(MID(C6059,1,1)="r",SigmaEpsReinf(J6059,$AS$42:$AS$43,$AS$41,$AS$39,$AS$40,$AQ$38),""),"")</f>
        <v/>
      </c>
      <c r="Q6059" s="92" t="str">
        <f t="shared" si="956"/>
        <v/>
      </c>
      <c r="R6059" s="92" t="str">
        <f t="shared" si="957"/>
        <v/>
      </c>
      <c r="U6059" s="5"/>
      <c r="V6059" s="5"/>
      <c r="W6059" s="94" t="str">
        <f t="shared" si="955"/>
        <v/>
      </c>
      <c r="X6059" s="94" t="str">
        <f t="shared" si="958"/>
        <v/>
      </c>
      <c r="Y6059" s="5"/>
      <c r="BK6059" s="8"/>
      <c r="BL6059" s="5"/>
      <c r="BM6059" s="5"/>
      <c r="BN6059" s="5"/>
      <c r="BO6059" s="5"/>
      <c r="BP6059" s="1"/>
      <c r="BQ6059" s="1"/>
      <c r="BR6059" s="1"/>
      <c r="BS6059" s="1"/>
      <c r="BT6059" s="1"/>
      <c r="BU6059" s="4"/>
      <c r="BV6059" s="1"/>
      <c r="BW6059" s="3"/>
      <c r="BX6059" s="4"/>
      <c r="BY6059" s="5"/>
      <c r="BZ6059" s="5"/>
      <c r="CA6059" s="5"/>
      <c r="CB6059" s="5"/>
      <c r="CC6059" s="5"/>
      <c r="CD6059" s="43"/>
    </row>
    <row r="6060" spans="1:82" x14ac:dyDescent="0.25">
      <c r="A6060" s="8"/>
      <c r="B6060" s="5"/>
      <c r="C6060" s="5"/>
      <c r="D6060" s="5"/>
      <c r="E6060" s="5"/>
      <c r="F6060" s="94" t="str">
        <f t="shared" si="949"/>
        <v/>
      </c>
      <c r="G6060" s="94" t="str">
        <f t="shared" si="950"/>
        <v/>
      </c>
      <c r="H6060" s="127" t="str">
        <f>IF(A6060&lt;&gt;"",IF(MID(C6060,1,1)="c",$AS$26,IF(MID(C6060,1,1)="r",$AS$41,IF(MID(C6060,1,1)="p",#REF!,#REF!))),"")</f>
        <v/>
      </c>
      <c r="I6060" s="92" t="str">
        <f t="shared" si="951"/>
        <v/>
      </c>
      <c r="J6060" s="92" t="str">
        <f t="shared" si="952"/>
        <v/>
      </c>
      <c r="K6060" s="92" t="str">
        <f t="shared" si="953"/>
        <v/>
      </c>
      <c r="L6060" s="92" t="str">
        <f t="shared" si="954"/>
        <v/>
      </c>
      <c r="M6060" s="95" t="str">
        <f>IF(A6060&lt;&gt;"",IF(MID(C6060,1,1)="c",SigmaEpsConcrete(I6060,$AN$30:$AN$33,$AR$30:$AR$33,$AS$26,$AS$27,$AS$28,$AQ$20,$AU$19),""),"")</f>
        <v/>
      </c>
      <c r="N6060" s="95" t="str">
        <f>IF(A6060&lt;&gt;"",IF(MID(C6060,1,1)="r",SigmaEpsReinf(J6060,$AS$42:$AS$43,$AS$41,$AS$39,$AS$40,$AQ$38),""),"")</f>
        <v/>
      </c>
      <c r="Q6060" s="92" t="str">
        <f t="shared" si="956"/>
        <v/>
      </c>
      <c r="R6060" s="92" t="str">
        <f t="shared" si="957"/>
        <v/>
      </c>
      <c r="U6060" s="5"/>
      <c r="V6060" s="5"/>
      <c r="W6060" s="94" t="str">
        <f t="shared" si="955"/>
        <v/>
      </c>
      <c r="X6060" s="94" t="str">
        <f t="shared" si="958"/>
        <v/>
      </c>
      <c r="Y6060" s="5"/>
      <c r="BK6060" s="8"/>
      <c r="BL6060" s="5"/>
      <c r="BM6060" s="5"/>
      <c r="BN6060" s="5"/>
      <c r="BO6060" s="5"/>
      <c r="BP6060" s="1"/>
      <c r="BQ6060" s="1"/>
      <c r="BR6060" s="1"/>
      <c r="BS6060" s="1"/>
      <c r="BT6060" s="1"/>
      <c r="BU6060" s="4"/>
      <c r="BV6060" s="1"/>
      <c r="BW6060" s="3"/>
      <c r="BX6060" s="4"/>
      <c r="BY6060" s="5"/>
      <c r="BZ6060" s="5"/>
      <c r="CA6060" s="5"/>
      <c r="CB6060" s="5"/>
      <c r="CC6060" s="5"/>
      <c r="CD6060" s="43"/>
    </row>
    <row r="6061" spans="1:82" x14ac:dyDescent="0.25">
      <c r="A6061" s="8"/>
      <c r="B6061" s="5"/>
      <c r="C6061" s="5"/>
      <c r="D6061" s="5"/>
      <c r="E6061" s="5"/>
      <c r="F6061" s="94" t="str">
        <f t="shared" si="949"/>
        <v/>
      </c>
      <c r="G6061" s="94" t="str">
        <f t="shared" si="950"/>
        <v/>
      </c>
      <c r="H6061" s="127" t="str">
        <f>IF(A6061&lt;&gt;"",IF(MID(C6061,1,1)="c",$AS$26,IF(MID(C6061,1,1)="r",$AS$41,IF(MID(C6061,1,1)="p",#REF!,#REF!))),"")</f>
        <v/>
      </c>
      <c r="I6061" s="92" t="str">
        <f t="shared" si="951"/>
        <v/>
      </c>
      <c r="J6061" s="92" t="str">
        <f t="shared" si="952"/>
        <v/>
      </c>
      <c r="K6061" s="92" t="str">
        <f t="shared" si="953"/>
        <v/>
      </c>
      <c r="L6061" s="92" t="str">
        <f t="shared" si="954"/>
        <v/>
      </c>
      <c r="M6061" s="95" t="str">
        <f>IF(A6061&lt;&gt;"",IF(MID(C6061,1,1)="c",SigmaEpsConcrete(I6061,$AN$30:$AN$33,$AR$30:$AR$33,$AS$26,$AS$27,$AS$28,$AQ$20,$AU$19),""),"")</f>
        <v/>
      </c>
      <c r="N6061" s="95" t="str">
        <f>IF(A6061&lt;&gt;"",IF(MID(C6061,1,1)="r",SigmaEpsReinf(J6061,$AS$42:$AS$43,$AS$41,$AS$39,$AS$40,$AQ$38),""),"")</f>
        <v/>
      </c>
      <c r="Q6061" s="92" t="str">
        <f t="shared" si="956"/>
        <v/>
      </c>
      <c r="R6061" s="92" t="str">
        <f t="shared" si="957"/>
        <v/>
      </c>
      <c r="U6061" s="5"/>
      <c r="V6061" s="5"/>
      <c r="W6061" s="94" t="str">
        <f t="shared" si="955"/>
        <v/>
      </c>
      <c r="X6061" s="94" t="str">
        <f t="shared" si="958"/>
        <v/>
      </c>
      <c r="Y6061" s="5"/>
      <c r="BK6061" s="8"/>
      <c r="BL6061" s="5"/>
      <c r="BM6061" s="5"/>
      <c r="BN6061" s="5"/>
      <c r="BO6061" s="5"/>
      <c r="BP6061" s="1"/>
      <c r="BQ6061" s="1"/>
      <c r="BR6061" s="1"/>
      <c r="BS6061" s="1"/>
      <c r="BT6061" s="1"/>
      <c r="BU6061" s="4"/>
      <c r="BV6061" s="1"/>
      <c r="BW6061" s="3"/>
      <c r="BX6061" s="4"/>
      <c r="BY6061" s="5"/>
      <c r="BZ6061" s="5"/>
      <c r="CA6061" s="5"/>
      <c r="CB6061" s="5"/>
      <c r="CC6061" s="5"/>
      <c r="CD6061" s="43"/>
    </row>
    <row r="6062" spans="1:82" x14ac:dyDescent="0.25">
      <c r="A6062" s="8"/>
      <c r="B6062" s="5"/>
      <c r="C6062" s="5"/>
      <c r="D6062" s="5"/>
      <c r="E6062" s="5"/>
      <c r="F6062" s="94" t="str">
        <f t="shared" si="949"/>
        <v/>
      </c>
      <c r="G6062" s="94" t="str">
        <f t="shared" si="950"/>
        <v/>
      </c>
      <c r="H6062" s="127" t="str">
        <f>IF(A6062&lt;&gt;"",IF(MID(C6062,1,1)="c",$AS$26,IF(MID(C6062,1,1)="r",$AS$41,IF(MID(C6062,1,1)="p",#REF!,#REF!))),"")</f>
        <v/>
      </c>
      <c r="I6062" s="92" t="str">
        <f t="shared" si="951"/>
        <v/>
      </c>
      <c r="J6062" s="92" t="str">
        <f t="shared" si="952"/>
        <v/>
      </c>
      <c r="K6062" s="92" t="str">
        <f t="shared" si="953"/>
        <v/>
      </c>
      <c r="L6062" s="92" t="str">
        <f t="shared" si="954"/>
        <v/>
      </c>
      <c r="M6062" s="95" t="str">
        <f>IF(A6062&lt;&gt;"",IF(MID(C6062,1,1)="c",SigmaEpsConcrete(I6062,$AN$30:$AN$33,$AR$30:$AR$33,$AS$26,$AS$27,$AS$28,$AQ$20,$AU$19),""),"")</f>
        <v/>
      </c>
      <c r="N6062" s="95" t="str">
        <f>IF(A6062&lt;&gt;"",IF(MID(C6062,1,1)="r",SigmaEpsReinf(J6062,$AS$42:$AS$43,$AS$41,$AS$39,$AS$40,$AQ$38),""),"")</f>
        <v/>
      </c>
      <c r="Q6062" s="92" t="str">
        <f t="shared" si="956"/>
        <v/>
      </c>
      <c r="R6062" s="92" t="str">
        <f t="shared" si="957"/>
        <v/>
      </c>
      <c r="U6062" s="5"/>
      <c r="V6062" s="5"/>
      <c r="W6062" s="94" t="str">
        <f t="shared" si="955"/>
        <v/>
      </c>
      <c r="X6062" s="94" t="str">
        <f t="shared" si="958"/>
        <v/>
      </c>
      <c r="Y6062" s="5"/>
      <c r="BK6062" s="8"/>
      <c r="BL6062" s="5"/>
      <c r="BM6062" s="5"/>
      <c r="BN6062" s="5"/>
      <c r="BO6062" s="5"/>
      <c r="BP6062" s="1"/>
      <c r="BQ6062" s="1"/>
      <c r="BR6062" s="1"/>
      <c r="BS6062" s="1"/>
      <c r="BT6062" s="1"/>
      <c r="BU6062" s="4"/>
      <c r="BV6062" s="1"/>
      <c r="BW6062" s="3"/>
      <c r="BX6062" s="4"/>
      <c r="BY6062" s="5"/>
      <c r="BZ6062" s="5"/>
      <c r="CA6062" s="5"/>
      <c r="CB6062" s="5"/>
      <c r="CC6062" s="5"/>
      <c r="CD6062" s="43"/>
    </row>
    <row r="6063" spans="1:82" x14ac:dyDescent="0.25">
      <c r="A6063" s="8"/>
      <c r="B6063" s="5"/>
      <c r="C6063" s="5"/>
      <c r="D6063" s="5"/>
      <c r="E6063" s="5"/>
      <c r="F6063" s="94" t="str">
        <f t="shared" si="949"/>
        <v/>
      </c>
      <c r="G6063" s="94" t="str">
        <f t="shared" si="950"/>
        <v/>
      </c>
      <c r="H6063" s="127" t="str">
        <f>IF(A6063&lt;&gt;"",IF(MID(C6063,1,1)="c",$AS$26,IF(MID(C6063,1,1)="r",$AS$41,IF(MID(C6063,1,1)="p",#REF!,#REF!))),"")</f>
        <v/>
      </c>
      <c r="I6063" s="92" t="str">
        <f t="shared" si="951"/>
        <v/>
      </c>
      <c r="J6063" s="92" t="str">
        <f t="shared" si="952"/>
        <v/>
      </c>
      <c r="K6063" s="92" t="str">
        <f t="shared" si="953"/>
        <v/>
      </c>
      <c r="L6063" s="92" t="str">
        <f t="shared" si="954"/>
        <v/>
      </c>
      <c r="M6063" s="95" t="str">
        <f>IF(A6063&lt;&gt;"",IF(MID(C6063,1,1)="c",SigmaEpsConcrete(I6063,$AN$30:$AN$33,$AR$30:$AR$33,$AS$26,$AS$27,$AS$28,$AQ$20,$AU$19),""),"")</f>
        <v/>
      </c>
      <c r="N6063" s="95" t="str">
        <f>IF(A6063&lt;&gt;"",IF(MID(C6063,1,1)="r",SigmaEpsReinf(J6063,$AS$42:$AS$43,$AS$41,$AS$39,$AS$40,$AQ$38),""),"")</f>
        <v/>
      </c>
      <c r="Q6063" s="92" t="str">
        <f t="shared" si="956"/>
        <v/>
      </c>
      <c r="R6063" s="92" t="str">
        <f t="shared" si="957"/>
        <v/>
      </c>
      <c r="U6063" s="5"/>
      <c r="V6063" s="5"/>
      <c r="W6063" s="94" t="str">
        <f t="shared" si="955"/>
        <v/>
      </c>
      <c r="X6063" s="94" t="str">
        <f t="shared" si="958"/>
        <v/>
      </c>
      <c r="Y6063" s="5"/>
      <c r="BK6063" s="8"/>
      <c r="BL6063" s="5"/>
      <c r="BM6063" s="5"/>
      <c r="BN6063" s="5"/>
      <c r="BO6063" s="5"/>
      <c r="BP6063" s="1"/>
      <c r="BQ6063" s="1"/>
      <c r="BR6063" s="1"/>
      <c r="BS6063" s="1"/>
      <c r="BT6063" s="1"/>
      <c r="BU6063" s="4"/>
      <c r="BV6063" s="1"/>
      <c r="BW6063" s="3"/>
      <c r="BX6063" s="4"/>
      <c r="BY6063" s="5"/>
      <c r="BZ6063" s="5"/>
      <c r="CA6063" s="5"/>
      <c r="CB6063" s="5"/>
      <c r="CC6063" s="5"/>
      <c r="CD6063" s="43"/>
    </row>
    <row r="6064" spans="1:82" x14ac:dyDescent="0.25">
      <c r="A6064" s="8"/>
      <c r="B6064" s="5"/>
      <c r="C6064" s="5"/>
      <c r="D6064" s="5"/>
      <c r="E6064" s="5"/>
      <c r="F6064" s="94" t="str">
        <f t="shared" si="949"/>
        <v/>
      </c>
      <c r="G6064" s="94" t="str">
        <f t="shared" si="950"/>
        <v/>
      </c>
      <c r="H6064" s="127" t="str">
        <f>IF(A6064&lt;&gt;"",IF(MID(C6064,1,1)="c",$AS$26,IF(MID(C6064,1,1)="r",$AS$41,IF(MID(C6064,1,1)="p",#REF!,#REF!))),"")</f>
        <v/>
      </c>
      <c r="I6064" s="92" t="str">
        <f t="shared" si="951"/>
        <v/>
      </c>
      <c r="J6064" s="92" t="str">
        <f t="shared" si="952"/>
        <v/>
      </c>
      <c r="K6064" s="92" t="str">
        <f t="shared" si="953"/>
        <v/>
      </c>
      <c r="L6064" s="92" t="str">
        <f t="shared" si="954"/>
        <v/>
      </c>
      <c r="M6064" s="95" t="str">
        <f>IF(A6064&lt;&gt;"",IF(MID(C6064,1,1)="c",SigmaEpsConcrete(I6064,$AN$30:$AN$33,$AR$30:$AR$33,$AS$26,$AS$27,$AS$28,$AQ$20,$AU$19),""),"")</f>
        <v/>
      </c>
      <c r="N6064" s="95" t="str">
        <f>IF(A6064&lt;&gt;"",IF(MID(C6064,1,1)="r",SigmaEpsReinf(J6064,$AS$42:$AS$43,$AS$41,$AS$39,$AS$40,$AQ$38),""),"")</f>
        <v/>
      </c>
      <c r="Q6064" s="92" t="str">
        <f t="shared" si="956"/>
        <v/>
      </c>
      <c r="R6064" s="92" t="str">
        <f t="shared" si="957"/>
        <v/>
      </c>
      <c r="U6064" s="5"/>
      <c r="V6064" s="5"/>
      <c r="W6064" s="94" t="str">
        <f t="shared" si="955"/>
        <v/>
      </c>
      <c r="X6064" s="94" t="str">
        <f t="shared" si="958"/>
        <v/>
      </c>
      <c r="Y6064" s="5"/>
      <c r="BK6064" s="8"/>
      <c r="BL6064" s="5"/>
      <c r="BM6064" s="5"/>
      <c r="BN6064" s="5"/>
      <c r="BO6064" s="5"/>
      <c r="BP6064" s="1"/>
      <c r="BQ6064" s="1"/>
      <c r="BR6064" s="1"/>
      <c r="BS6064" s="1"/>
      <c r="BT6064" s="1"/>
      <c r="BU6064" s="4"/>
      <c r="BV6064" s="1"/>
      <c r="BW6064" s="3"/>
      <c r="BX6064" s="4"/>
      <c r="BY6064" s="5"/>
      <c r="BZ6064" s="5"/>
      <c r="CA6064" s="5"/>
      <c r="CB6064" s="5"/>
      <c r="CC6064" s="5"/>
      <c r="CD6064" s="43"/>
    </row>
    <row r="6065" spans="1:82" x14ac:dyDescent="0.25">
      <c r="A6065" s="8"/>
      <c r="B6065" s="5"/>
      <c r="C6065" s="5"/>
      <c r="D6065" s="5"/>
      <c r="E6065" s="5"/>
      <c r="F6065" s="94" t="str">
        <f t="shared" si="949"/>
        <v/>
      </c>
      <c r="G6065" s="94" t="str">
        <f t="shared" si="950"/>
        <v/>
      </c>
      <c r="H6065" s="127" t="str">
        <f>IF(A6065&lt;&gt;"",IF(MID(C6065,1,1)="c",$AS$26,IF(MID(C6065,1,1)="r",$AS$41,IF(MID(C6065,1,1)="p",#REF!,#REF!))),"")</f>
        <v/>
      </c>
      <c r="I6065" s="92" t="str">
        <f t="shared" si="951"/>
        <v/>
      </c>
      <c r="J6065" s="92" t="str">
        <f t="shared" si="952"/>
        <v/>
      </c>
      <c r="K6065" s="92" t="str">
        <f t="shared" si="953"/>
        <v/>
      </c>
      <c r="L6065" s="92" t="str">
        <f t="shared" si="954"/>
        <v/>
      </c>
      <c r="M6065" s="95" t="str">
        <f>IF(A6065&lt;&gt;"",IF(MID(C6065,1,1)="c",SigmaEpsConcrete(I6065,$AN$30:$AN$33,$AR$30:$AR$33,$AS$26,$AS$27,$AS$28,$AQ$20,$AU$19),""),"")</f>
        <v/>
      </c>
      <c r="N6065" s="95" t="str">
        <f>IF(A6065&lt;&gt;"",IF(MID(C6065,1,1)="r",SigmaEpsReinf(J6065,$AS$42:$AS$43,$AS$41,$AS$39,$AS$40,$AQ$38),""),"")</f>
        <v/>
      </c>
      <c r="Q6065" s="92" t="str">
        <f t="shared" si="956"/>
        <v/>
      </c>
      <c r="R6065" s="92" t="str">
        <f t="shared" si="957"/>
        <v/>
      </c>
      <c r="U6065" s="5"/>
      <c r="V6065" s="5"/>
      <c r="W6065" s="94" t="str">
        <f t="shared" si="955"/>
        <v/>
      </c>
      <c r="X6065" s="94" t="str">
        <f t="shared" si="958"/>
        <v/>
      </c>
      <c r="Y6065" s="5"/>
      <c r="BK6065" s="8"/>
      <c r="BL6065" s="5"/>
      <c r="BM6065" s="5"/>
      <c r="BN6065" s="5"/>
      <c r="BO6065" s="5"/>
      <c r="BP6065" s="1"/>
      <c r="BQ6065" s="1"/>
      <c r="BR6065" s="1"/>
      <c r="BS6065" s="1"/>
      <c r="BT6065" s="1"/>
      <c r="BU6065" s="4"/>
      <c r="BV6065" s="1"/>
      <c r="BW6065" s="3"/>
      <c r="BX6065" s="4"/>
      <c r="BY6065" s="5"/>
      <c r="BZ6065" s="5"/>
      <c r="CA6065" s="5"/>
      <c r="CB6065" s="5"/>
      <c r="CC6065" s="5"/>
      <c r="CD6065" s="43"/>
    </row>
    <row r="6066" spans="1:82" x14ac:dyDescent="0.25">
      <c r="A6066" s="8"/>
      <c r="B6066" s="5"/>
      <c r="C6066" s="5"/>
      <c r="D6066" s="5"/>
      <c r="E6066" s="5"/>
      <c r="F6066" s="94" t="str">
        <f t="shared" si="949"/>
        <v/>
      </c>
      <c r="G6066" s="94" t="str">
        <f t="shared" si="950"/>
        <v/>
      </c>
      <c r="H6066" s="127" t="str">
        <f>IF(A6066&lt;&gt;"",IF(MID(C6066,1,1)="c",$AS$26,IF(MID(C6066,1,1)="r",$AS$41,IF(MID(C6066,1,1)="p",#REF!,#REF!))),"")</f>
        <v/>
      </c>
      <c r="I6066" s="92" t="str">
        <f t="shared" si="951"/>
        <v/>
      </c>
      <c r="J6066" s="92" t="str">
        <f t="shared" si="952"/>
        <v/>
      </c>
      <c r="K6066" s="92" t="str">
        <f t="shared" si="953"/>
        <v/>
      </c>
      <c r="L6066" s="92" t="str">
        <f t="shared" si="954"/>
        <v/>
      </c>
      <c r="M6066" s="95" t="str">
        <f>IF(A6066&lt;&gt;"",IF(MID(C6066,1,1)="c",SigmaEpsConcrete(I6066,$AN$30:$AN$33,$AR$30:$AR$33,$AS$26,$AS$27,$AS$28,$AQ$20,$AU$19),""),"")</f>
        <v/>
      </c>
      <c r="N6066" s="95" t="str">
        <f>IF(A6066&lt;&gt;"",IF(MID(C6066,1,1)="r",SigmaEpsReinf(J6066,$AS$42:$AS$43,$AS$41,$AS$39,$AS$40,$AQ$38),""),"")</f>
        <v/>
      </c>
      <c r="Q6066" s="92" t="str">
        <f t="shared" si="956"/>
        <v/>
      </c>
      <c r="R6066" s="92" t="str">
        <f t="shared" si="957"/>
        <v/>
      </c>
      <c r="U6066" s="5"/>
      <c r="V6066" s="5"/>
      <c r="W6066" s="94" t="str">
        <f t="shared" si="955"/>
        <v/>
      </c>
      <c r="X6066" s="94" t="str">
        <f t="shared" si="958"/>
        <v/>
      </c>
      <c r="Y6066" s="5"/>
      <c r="BK6066" s="8"/>
      <c r="BL6066" s="5"/>
      <c r="BM6066" s="5"/>
      <c r="BN6066" s="5"/>
      <c r="BO6066" s="5"/>
      <c r="BP6066" s="1"/>
      <c r="BQ6066" s="1"/>
      <c r="BR6066" s="1"/>
      <c r="BS6066" s="1"/>
      <c r="BT6066" s="1"/>
      <c r="BU6066" s="4"/>
      <c r="BV6066" s="1"/>
      <c r="BW6066" s="3"/>
      <c r="BX6066" s="4"/>
      <c r="BY6066" s="5"/>
      <c r="BZ6066" s="5"/>
      <c r="CA6066" s="5"/>
      <c r="CB6066" s="5"/>
      <c r="CC6066" s="5"/>
      <c r="CD6066" s="43"/>
    </row>
    <row r="6067" spans="1:82" x14ac:dyDescent="0.25">
      <c r="A6067" s="8"/>
      <c r="B6067" s="5"/>
      <c r="C6067" s="5"/>
      <c r="D6067" s="5"/>
      <c r="E6067" s="5"/>
      <c r="F6067" s="94" t="str">
        <f t="shared" si="949"/>
        <v/>
      </c>
      <c r="G6067" s="94" t="str">
        <f t="shared" si="950"/>
        <v/>
      </c>
      <c r="H6067" s="127" t="str">
        <f>IF(A6067&lt;&gt;"",IF(MID(C6067,1,1)="c",$AS$26,IF(MID(C6067,1,1)="r",$AS$41,IF(MID(C6067,1,1)="p",#REF!,#REF!))),"")</f>
        <v/>
      </c>
      <c r="I6067" s="92" t="str">
        <f t="shared" si="951"/>
        <v/>
      </c>
      <c r="J6067" s="92" t="str">
        <f t="shared" si="952"/>
        <v/>
      </c>
      <c r="K6067" s="92" t="str">
        <f t="shared" si="953"/>
        <v/>
      </c>
      <c r="L6067" s="92" t="str">
        <f t="shared" si="954"/>
        <v/>
      </c>
      <c r="M6067" s="95" t="str">
        <f>IF(A6067&lt;&gt;"",IF(MID(C6067,1,1)="c",SigmaEpsConcrete(I6067,$AN$30:$AN$33,$AR$30:$AR$33,$AS$26,$AS$27,$AS$28,$AQ$20,$AU$19),""),"")</f>
        <v/>
      </c>
      <c r="N6067" s="95" t="str">
        <f>IF(A6067&lt;&gt;"",IF(MID(C6067,1,1)="r",SigmaEpsReinf(J6067,$AS$42:$AS$43,$AS$41,$AS$39,$AS$40,$AQ$38),""),"")</f>
        <v/>
      </c>
      <c r="Q6067" s="92" t="str">
        <f t="shared" si="956"/>
        <v/>
      </c>
      <c r="R6067" s="92" t="str">
        <f t="shared" si="957"/>
        <v/>
      </c>
      <c r="U6067" s="5"/>
      <c r="V6067" s="5"/>
      <c r="W6067" s="94" t="str">
        <f t="shared" si="955"/>
        <v/>
      </c>
      <c r="X6067" s="94" t="str">
        <f t="shared" si="958"/>
        <v/>
      </c>
      <c r="Y6067" s="5"/>
      <c r="BK6067" s="8"/>
      <c r="BL6067" s="5"/>
      <c r="BM6067" s="5"/>
      <c r="BN6067" s="5"/>
      <c r="BO6067" s="5"/>
      <c r="BP6067" s="1"/>
      <c r="BQ6067" s="1"/>
      <c r="BR6067" s="1"/>
      <c r="BS6067" s="1"/>
      <c r="BT6067" s="1"/>
      <c r="BU6067" s="4"/>
      <c r="BV6067" s="1"/>
      <c r="BW6067" s="3"/>
      <c r="BX6067" s="4"/>
      <c r="BY6067" s="5"/>
      <c r="BZ6067" s="5"/>
      <c r="CA6067" s="5"/>
      <c r="CB6067" s="5"/>
      <c r="CC6067" s="5"/>
      <c r="CD6067" s="43"/>
    </row>
    <row r="6068" spans="1:82" x14ac:dyDescent="0.25">
      <c r="A6068" s="8"/>
      <c r="B6068" s="5"/>
      <c r="C6068" s="5"/>
      <c r="D6068" s="5"/>
      <c r="E6068" s="5"/>
      <c r="F6068" s="94" t="str">
        <f t="shared" si="949"/>
        <v/>
      </c>
      <c r="G6068" s="94" t="str">
        <f t="shared" si="950"/>
        <v/>
      </c>
      <c r="H6068" s="127" t="str">
        <f>IF(A6068&lt;&gt;"",IF(MID(C6068,1,1)="c",$AS$26,IF(MID(C6068,1,1)="r",$AS$41,IF(MID(C6068,1,1)="p",#REF!,#REF!))),"")</f>
        <v/>
      </c>
      <c r="I6068" s="92" t="str">
        <f t="shared" si="951"/>
        <v/>
      </c>
      <c r="J6068" s="92" t="str">
        <f t="shared" si="952"/>
        <v/>
      </c>
      <c r="K6068" s="92" t="str">
        <f t="shared" si="953"/>
        <v/>
      </c>
      <c r="L6068" s="92" t="str">
        <f t="shared" si="954"/>
        <v/>
      </c>
      <c r="M6068" s="95" t="str">
        <f>IF(A6068&lt;&gt;"",IF(MID(C6068,1,1)="c",SigmaEpsConcrete(I6068,$AN$30:$AN$33,$AR$30:$AR$33,$AS$26,$AS$27,$AS$28,$AQ$20,$AU$19),""),"")</f>
        <v/>
      </c>
      <c r="N6068" s="95" t="str">
        <f>IF(A6068&lt;&gt;"",IF(MID(C6068,1,1)="r",SigmaEpsReinf(J6068,$AS$42:$AS$43,$AS$41,$AS$39,$AS$40,$AQ$38),""),"")</f>
        <v/>
      </c>
      <c r="Q6068" s="92" t="str">
        <f t="shared" si="956"/>
        <v/>
      </c>
      <c r="R6068" s="92" t="str">
        <f t="shared" si="957"/>
        <v/>
      </c>
      <c r="U6068" s="5"/>
      <c r="V6068" s="5"/>
      <c r="W6068" s="94" t="str">
        <f t="shared" si="955"/>
        <v/>
      </c>
      <c r="X6068" s="94" t="str">
        <f t="shared" si="958"/>
        <v/>
      </c>
      <c r="Y6068" s="5"/>
      <c r="BK6068" s="8"/>
      <c r="BL6068" s="5"/>
      <c r="BM6068" s="5"/>
      <c r="BN6068" s="5"/>
      <c r="BO6068" s="5"/>
      <c r="BP6068" s="1"/>
      <c r="BQ6068" s="1"/>
      <c r="BR6068" s="1"/>
      <c r="BS6068" s="1"/>
      <c r="BT6068" s="1"/>
      <c r="BU6068" s="4"/>
      <c r="BV6068" s="1"/>
      <c r="BW6068" s="3"/>
      <c r="BX6068" s="4"/>
      <c r="BY6068" s="5"/>
      <c r="BZ6068" s="5"/>
      <c r="CA6068" s="5"/>
      <c r="CB6068" s="5"/>
      <c r="CC6068" s="5"/>
      <c r="CD6068" s="43"/>
    </row>
    <row r="6069" spans="1:82" x14ac:dyDescent="0.25">
      <c r="A6069" s="8"/>
      <c r="B6069" s="5"/>
      <c r="C6069" s="5"/>
      <c r="D6069" s="5"/>
      <c r="E6069" s="5"/>
      <c r="F6069" s="94" t="str">
        <f t="shared" si="949"/>
        <v/>
      </c>
      <c r="G6069" s="94" t="str">
        <f t="shared" si="950"/>
        <v/>
      </c>
      <c r="H6069" s="127" t="str">
        <f>IF(A6069&lt;&gt;"",IF(MID(C6069,1,1)="c",$AS$26,IF(MID(C6069,1,1)="r",$AS$41,IF(MID(C6069,1,1)="p",#REF!,#REF!))),"")</f>
        <v/>
      </c>
      <c r="I6069" s="92" t="str">
        <f t="shared" si="951"/>
        <v/>
      </c>
      <c r="J6069" s="92" t="str">
        <f t="shared" si="952"/>
        <v/>
      </c>
      <c r="K6069" s="92" t="str">
        <f t="shared" si="953"/>
        <v/>
      </c>
      <c r="L6069" s="92" t="str">
        <f t="shared" si="954"/>
        <v/>
      </c>
      <c r="M6069" s="95" t="str">
        <f>IF(A6069&lt;&gt;"",IF(MID(C6069,1,1)="c",SigmaEpsConcrete(I6069,$AN$30:$AN$33,$AR$30:$AR$33,$AS$26,$AS$27,$AS$28,$AQ$20,$AU$19),""),"")</f>
        <v/>
      </c>
      <c r="N6069" s="95" t="str">
        <f>IF(A6069&lt;&gt;"",IF(MID(C6069,1,1)="r",SigmaEpsReinf(J6069,$AS$42:$AS$43,$AS$41,$AS$39,$AS$40,$AQ$38),""),"")</f>
        <v/>
      </c>
      <c r="Q6069" s="92" t="str">
        <f t="shared" si="956"/>
        <v/>
      </c>
      <c r="R6069" s="92" t="str">
        <f t="shared" si="957"/>
        <v/>
      </c>
      <c r="U6069" s="5"/>
      <c r="V6069" s="5"/>
      <c r="W6069" s="94" t="str">
        <f t="shared" si="955"/>
        <v/>
      </c>
      <c r="X6069" s="94" t="str">
        <f t="shared" si="958"/>
        <v/>
      </c>
      <c r="Y6069" s="5"/>
      <c r="BK6069" s="8"/>
      <c r="BL6069" s="5"/>
      <c r="BM6069" s="5"/>
      <c r="BN6069" s="5"/>
      <c r="BO6069" s="5"/>
      <c r="BP6069" s="1"/>
      <c r="BQ6069" s="1"/>
      <c r="BR6069" s="1"/>
      <c r="BS6069" s="1"/>
      <c r="BT6069" s="1"/>
      <c r="BU6069" s="4"/>
      <c r="BV6069" s="1"/>
      <c r="BW6069" s="3"/>
      <c r="BX6069" s="4"/>
      <c r="BY6069" s="5"/>
      <c r="BZ6069" s="5"/>
      <c r="CA6069" s="5"/>
      <c r="CB6069" s="5"/>
      <c r="CC6069" s="5"/>
      <c r="CD6069" s="43"/>
    </row>
    <row r="6070" spans="1:82" x14ac:dyDescent="0.25">
      <c r="A6070" s="8"/>
      <c r="B6070" s="5"/>
      <c r="C6070" s="5"/>
      <c r="D6070" s="5"/>
      <c r="E6070" s="5"/>
      <c r="F6070" s="94" t="str">
        <f t="shared" si="949"/>
        <v/>
      </c>
      <c r="G6070" s="94" t="str">
        <f t="shared" si="950"/>
        <v/>
      </c>
      <c r="H6070" s="127" t="str">
        <f>IF(A6070&lt;&gt;"",IF(MID(C6070,1,1)="c",$AS$26,IF(MID(C6070,1,1)="r",$AS$41,IF(MID(C6070,1,1)="p",#REF!,#REF!))),"")</f>
        <v/>
      </c>
      <c r="I6070" s="92" t="str">
        <f t="shared" si="951"/>
        <v/>
      </c>
      <c r="J6070" s="92" t="str">
        <f t="shared" si="952"/>
        <v/>
      </c>
      <c r="K6070" s="92" t="str">
        <f t="shared" si="953"/>
        <v/>
      </c>
      <c r="L6070" s="92" t="str">
        <f t="shared" si="954"/>
        <v/>
      </c>
      <c r="M6070" s="95" t="str">
        <f>IF(A6070&lt;&gt;"",IF(MID(C6070,1,1)="c",SigmaEpsConcrete(I6070,$AN$30:$AN$33,$AR$30:$AR$33,$AS$26,$AS$27,$AS$28,$AQ$20,$AU$19),""),"")</f>
        <v/>
      </c>
      <c r="N6070" s="95" t="str">
        <f>IF(A6070&lt;&gt;"",IF(MID(C6070,1,1)="r",SigmaEpsReinf(J6070,$AS$42:$AS$43,$AS$41,$AS$39,$AS$40,$AQ$38),""),"")</f>
        <v/>
      </c>
      <c r="Q6070" s="92" t="str">
        <f t="shared" si="956"/>
        <v/>
      </c>
      <c r="R6070" s="92" t="str">
        <f t="shared" si="957"/>
        <v/>
      </c>
      <c r="U6070" s="5"/>
      <c r="V6070" s="5"/>
      <c r="W6070" s="94" t="str">
        <f t="shared" si="955"/>
        <v/>
      </c>
      <c r="X6070" s="94" t="str">
        <f t="shared" si="958"/>
        <v/>
      </c>
      <c r="Y6070" s="5"/>
      <c r="BK6070" s="8"/>
      <c r="BL6070" s="5"/>
      <c r="BM6070" s="5"/>
      <c r="BN6070" s="5"/>
      <c r="BO6070" s="5"/>
      <c r="BP6070" s="1"/>
      <c r="BQ6070" s="1"/>
      <c r="BR6070" s="1"/>
      <c r="BS6070" s="1"/>
      <c r="BT6070" s="1"/>
      <c r="BU6070" s="4"/>
      <c r="BV6070" s="1"/>
      <c r="BW6070" s="3"/>
      <c r="BX6070" s="4"/>
      <c r="BY6070" s="5"/>
      <c r="BZ6070" s="5"/>
      <c r="CA6070" s="5"/>
      <c r="CB6070" s="5"/>
      <c r="CC6070" s="5"/>
      <c r="CD6070" s="43"/>
    </row>
    <row r="6071" spans="1:82" x14ac:dyDescent="0.25">
      <c r="A6071" s="8"/>
      <c r="B6071" s="5"/>
      <c r="C6071" s="5"/>
      <c r="D6071" s="5"/>
      <c r="E6071" s="5"/>
      <c r="F6071" s="94" t="str">
        <f t="shared" si="949"/>
        <v/>
      </c>
      <c r="G6071" s="94" t="str">
        <f t="shared" si="950"/>
        <v/>
      </c>
      <c r="H6071" s="127" t="str">
        <f>IF(A6071&lt;&gt;"",IF(MID(C6071,1,1)="c",$AS$26,IF(MID(C6071,1,1)="r",$AS$41,IF(MID(C6071,1,1)="p",#REF!,#REF!))),"")</f>
        <v/>
      </c>
      <c r="I6071" s="92" t="str">
        <f t="shared" si="951"/>
        <v/>
      </c>
      <c r="J6071" s="92" t="str">
        <f t="shared" si="952"/>
        <v/>
      </c>
      <c r="K6071" s="92" t="str">
        <f t="shared" si="953"/>
        <v/>
      </c>
      <c r="L6071" s="92" t="str">
        <f t="shared" si="954"/>
        <v/>
      </c>
      <c r="M6071" s="95" t="str">
        <f>IF(A6071&lt;&gt;"",IF(MID(C6071,1,1)="c",SigmaEpsConcrete(I6071,$AN$30:$AN$33,$AR$30:$AR$33,$AS$26,$AS$27,$AS$28,$AQ$20,$AU$19),""),"")</f>
        <v/>
      </c>
      <c r="N6071" s="95" t="str">
        <f>IF(A6071&lt;&gt;"",IF(MID(C6071,1,1)="r",SigmaEpsReinf(J6071,$AS$42:$AS$43,$AS$41,$AS$39,$AS$40,$AQ$38),""),"")</f>
        <v/>
      </c>
      <c r="Q6071" s="92" t="str">
        <f t="shared" si="956"/>
        <v/>
      </c>
      <c r="R6071" s="92" t="str">
        <f t="shared" si="957"/>
        <v/>
      </c>
      <c r="U6071" s="5"/>
      <c r="V6071" s="5"/>
      <c r="W6071" s="94" t="str">
        <f t="shared" si="955"/>
        <v/>
      </c>
      <c r="X6071" s="94" t="str">
        <f t="shared" si="958"/>
        <v/>
      </c>
      <c r="Y6071" s="5"/>
      <c r="BK6071" s="8"/>
      <c r="BL6071" s="5"/>
      <c r="BM6071" s="5"/>
      <c r="BN6071" s="5"/>
      <c r="BO6071" s="5"/>
      <c r="BP6071" s="1"/>
      <c r="BQ6071" s="1"/>
      <c r="BR6071" s="1"/>
      <c r="BS6071" s="1"/>
      <c r="BT6071" s="1"/>
      <c r="BU6071" s="4"/>
      <c r="BV6071" s="1"/>
      <c r="BW6071" s="3"/>
      <c r="BX6071" s="4"/>
      <c r="BY6071" s="5"/>
      <c r="BZ6071" s="5"/>
      <c r="CA6071" s="5"/>
      <c r="CB6071" s="5"/>
      <c r="CC6071" s="5"/>
      <c r="CD6071" s="43"/>
    </row>
    <row r="6072" spans="1:82" x14ac:dyDescent="0.25">
      <c r="A6072" s="8"/>
      <c r="B6072" s="5"/>
      <c r="C6072" s="5"/>
      <c r="D6072" s="5"/>
      <c r="E6072" s="5"/>
      <c r="F6072" s="94" t="str">
        <f t="shared" si="949"/>
        <v/>
      </c>
      <c r="G6072" s="94" t="str">
        <f t="shared" si="950"/>
        <v/>
      </c>
      <c r="H6072" s="127" t="str">
        <f>IF(A6072&lt;&gt;"",IF(MID(C6072,1,1)="c",$AS$26,IF(MID(C6072,1,1)="r",$AS$41,IF(MID(C6072,1,1)="p",#REF!,#REF!))),"")</f>
        <v/>
      </c>
      <c r="I6072" s="92" t="str">
        <f t="shared" si="951"/>
        <v/>
      </c>
      <c r="J6072" s="92" t="str">
        <f t="shared" si="952"/>
        <v/>
      </c>
      <c r="K6072" s="92" t="str">
        <f t="shared" si="953"/>
        <v/>
      </c>
      <c r="L6072" s="92" t="str">
        <f t="shared" si="954"/>
        <v/>
      </c>
      <c r="M6072" s="95" t="str">
        <f>IF(A6072&lt;&gt;"",IF(MID(C6072,1,1)="c",SigmaEpsConcrete(I6072,$AN$30:$AN$33,$AR$30:$AR$33,$AS$26,$AS$27,$AS$28,$AQ$20,$AU$19),""),"")</f>
        <v/>
      </c>
      <c r="N6072" s="95" t="str">
        <f>IF(A6072&lt;&gt;"",IF(MID(C6072,1,1)="r",SigmaEpsReinf(J6072,$AS$42:$AS$43,$AS$41,$AS$39,$AS$40,$AQ$38),""),"")</f>
        <v/>
      </c>
      <c r="Q6072" s="92" t="str">
        <f t="shared" si="956"/>
        <v/>
      </c>
      <c r="R6072" s="92" t="str">
        <f t="shared" si="957"/>
        <v/>
      </c>
      <c r="U6072" s="5"/>
      <c r="V6072" s="5"/>
      <c r="W6072" s="94" t="str">
        <f t="shared" si="955"/>
        <v/>
      </c>
      <c r="X6072" s="94" t="str">
        <f t="shared" si="958"/>
        <v/>
      </c>
      <c r="Y6072" s="5"/>
      <c r="BK6072" s="8"/>
      <c r="BL6072" s="5"/>
      <c r="BM6072" s="5"/>
      <c r="BN6072" s="5"/>
      <c r="BO6072" s="5"/>
      <c r="BP6072" s="1"/>
      <c r="BQ6072" s="1"/>
      <c r="BR6072" s="1"/>
      <c r="BS6072" s="1"/>
      <c r="BT6072" s="1"/>
      <c r="BU6072" s="4"/>
      <c r="BV6072" s="1"/>
      <c r="BW6072" s="3"/>
      <c r="BX6072" s="4"/>
      <c r="BY6072" s="5"/>
      <c r="BZ6072" s="5"/>
      <c r="CA6072" s="5"/>
      <c r="CB6072" s="5"/>
      <c r="CC6072" s="5"/>
      <c r="CD6072" s="43"/>
    </row>
    <row r="6073" spans="1:82" x14ac:dyDescent="0.25">
      <c r="A6073" s="8"/>
      <c r="B6073" s="5"/>
      <c r="C6073" s="5"/>
      <c r="D6073" s="5"/>
      <c r="E6073" s="5"/>
      <c r="F6073" s="94" t="str">
        <f t="shared" si="949"/>
        <v/>
      </c>
      <c r="G6073" s="94" t="str">
        <f t="shared" si="950"/>
        <v/>
      </c>
      <c r="H6073" s="127" t="str">
        <f>IF(A6073&lt;&gt;"",IF(MID(C6073,1,1)="c",$AS$26,IF(MID(C6073,1,1)="r",$AS$41,IF(MID(C6073,1,1)="p",#REF!,#REF!))),"")</f>
        <v/>
      </c>
      <c r="I6073" s="92" t="str">
        <f t="shared" si="951"/>
        <v/>
      </c>
      <c r="J6073" s="92" t="str">
        <f t="shared" si="952"/>
        <v/>
      </c>
      <c r="K6073" s="92" t="str">
        <f t="shared" si="953"/>
        <v/>
      </c>
      <c r="L6073" s="92" t="str">
        <f t="shared" si="954"/>
        <v/>
      </c>
      <c r="M6073" s="95" t="str">
        <f>IF(A6073&lt;&gt;"",IF(MID(C6073,1,1)="c",SigmaEpsConcrete(I6073,$AN$30:$AN$33,$AR$30:$AR$33,$AS$26,$AS$27,$AS$28,$AQ$20,$AU$19),""),"")</f>
        <v/>
      </c>
      <c r="N6073" s="95" t="str">
        <f>IF(A6073&lt;&gt;"",IF(MID(C6073,1,1)="r",SigmaEpsReinf(J6073,$AS$42:$AS$43,$AS$41,$AS$39,$AS$40,$AQ$38),""),"")</f>
        <v/>
      </c>
      <c r="Q6073" s="92" t="str">
        <f t="shared" si="956"/>
        <v/>
      </c>
      <c r="R6073" s="92" t="str">
        <f t="shared" si="957"/>
        <v/>
      </c>
      <c r="U6073" s="5"/>
      <c r="V6073" s="5"/>
      <c r="W6073" s="94" t="str">
        <f t="shared" si="955"/>
        <v/>
      </c>
      <c r="X6073" s="94" t="str">
        <f t="shared" si="958"/>
        <v/>
      </c>
      <c r="Y6073" s="5"/>
      <c r="BK6073" s="8"/>
      <c r="BL6073" s="5"/>
      <c r="BM6073" s="5"/>
      <c r="BN6073" s="5"/>
      <c r="BO6073" s="5"/>
      <c r="BP6073" s="1"/>
      <c r="BQ6073" s="1"/>
      <c r="BR6073" s="1"/>
      <c r="BS6073" s="1"/>
      <c r="BT6073" s="1"/>
      <c r="BU6073" s="4"/>
      <c r="BV6073" s="1"/>
      <c r="BW6073" s="3"/>
      <c r="BX6073" s="4"/>
      <c r="BY6073" s="5"/>
      <c r="BZ6073" s="5"/>
      <c r="CA6073" s="5"/>
      <c r="CB6073" s="5"/>
      <c r="CC6073" s="5"/>
      <c r="CD6073" s="43"/>
    </row>
    <row r="6074" spans="1:82" x14ac:dyDescent="0.25">
      <c r="A6074" s="8"/>
      <c r="B6074" s="5"/>
      <c r="C6074" s="5"/>
      <c r="D6074" s="5"/>
      <c r="E6074" s="5"/>
      <c r="F6074" s="94" t="str">
        <f t="shared" si="949"/>
        <v/>
      </c>
      <c r="G6074" s="94" t="str">
        <f t="shared" si="950"/>
        <v/>
      </c>
      <c r="H6074" s="127" t="str">
        <f>IF(A6074&lt;&gt;"",IF(MID(C6074,1,1)="c",$AS$26,IF(MID(C6074,1,1)="r",$AS$41,IF(MID(C6074,1,1)="p",#REF!,#REF!))),"")</f>
        <v/>
      </c>
      <c r="I6074" s="92" t="str">
        <f t="shared" si="951"/>
        <v/>
      </c>
      <c r="J6074" s="92" t="str">
        <f t="shared" si="952"/>
        <v/>
      </c>
      <c r="K6074" s="92" t="str">
        <f t="shared" si="953"/>
        <v/>
      </c>
      <c r="L6074" s="92" t="str">
        <f t="shared" si="954"/>
        <v/>
      </c>
      <c r="M6074" s="95" t="str">
        <f>IF(A6074&lt;&gt;"",IF(MID(C6074,1,1)="c",SigmaEpsConcrete(I6074,$AN$30:$AN$33,$AR$30:$AR$33,$AS$26,$AS$27,$AS$28,$AQ$20,$AU$19),""),"")</f>
        <v/>
      </c>
      <c r="N6074" s="95" t="str">
        <f>IF(A6074&lt;&gt;"",IF(MID(C6074,1,1)="r",SigmaEpsReinf(J6074,$AS$42:$AS$43,$AS$41,$AS$39,$AS$40,$AQ$38),""),"")</f>
        <v/>
      </c>
      <c r="Q6074" s="92" t="str">
        <f t="shared" si="956"/>
        <v/>
      </c>
      <c r="R6074" s="92" t="str">
        <f t="shared" si="957"/>
        <v/>
      </c>
      <c r="U6074" s="5"/>
      <c r="V6074" s="5"/>
      <c r="W6074" s="94" t="str">
        <f t="shared" si="955"/>
        <v/>
      </c>
      <c r="X6074" s="94" t="str">
        <f t="shared" si="958"/>
        <v/>
      </c>
      <c r="Y6074" s="5"/>
      <c r="BK6074" s="8"/>
      <c r="BL6074" s="5"/>
      <c r="BM6074" s="5"/>
      <c r="BN6074" s="5"/>
      <c r="BO6074" s="5"/>
      <c r="BP6074" s="1"/>
      <c r="BQ6074" s="1"/>
      <c r="BR6074" s="1"/>
      <c r="BS6074" s="1"/>
      <c r="BT6074" s="1"/>
      <c r="BU6074" s="4"/>
      <c r="BV6074" s="1"/>
      <c r="BW6074" s="3"/>
      <c r="BX6074" s="4"/>
      <c r="BY6074" s="5"/>
      <c r="BZ6074" s="5"/>
      <c r="CA6074" s="5"/>
      <c r="CB6074" s="5"/>
      <c r="CC6074" s="5"/>
      <c r="CD6074" s="43"/>
    </row>
    <row r="6075" spans="1:82" x14ac:dyDescent="0.25">
      <c r="A6075" s="8"/>
      <c r="B6075" s="5"/>
      <c r="C6075" s="5"/>
      <c r="D6075" s="5"/>
      <c r="E6075" s="5"/>
      <c r="F6075" s="94" t="str">
        <f t="shared" si="949"/>
        <v/>
      </c>
      <c r="G6075" s="94" t="str">
        <f t="shared" si="950"/>
        <v/>
      </c>
      <c r="H6075" s="127" t="str">
        <f>IF(A6075&lt;&gt;"",IF(MID(C6075,1,1)="c",$AS$26,IF(MID(C6075,1,1)="r",$AS$41,IF(MID(C6075,1,1)="p",#REF!,#REF!))),"")</f>
        <v/>
      </c>
      <c r="I6075" s="92" t="str">
        <f t="shared" si="951"/>
        <v/>
      </c>
      <c r="J6075" s="92" t="str">
        <f t="shared" si="952"/>
        <v/>
      </c>
      <c r="K6075" s="92" t="str">
        <f t="shared" si="953"/>
        <v/>
      </c>
      <c r="L6075" s="92" t="str">
        <f t="shared" si="954"/>
        <v/>
      </c>
      <c r="M6075" s="95" t="str">
        <f>IF(A6075&lt;&gt;"",IF(MID(C6075,1,1)="c",SigmaEpsConcrete(I6075,$AN$30:$AN$33,$AR$30:$AR$33,$AS$26,$AS$27,$AS$28,$AQ$20,$AU$19),""),"")</f>
        <v/>
      </c>
      <c r="N6075" s="95" t="str">
        <f>IF(A6075&lt;&gt;"",IF(MID(C6075,1,1)="r",SigmaEpsReinf(J6075,$AS$42:$AS$43,$AS$41,$AS$39,$AS$40,$AQ$38),""),"")</f>
        <v/>
      </c>
      <c r="Q6075" s="92" t="str">
        <f t="shared" si="956"/>
        <v/>
      </c>
      <c r="R6075" s="92" t="str">
        <f t="shared" si="957"/>
        <v/>
      </c>
      <c r="U6075" s="5"/>
      <c r="V6075" s="5"/>
      <c r="W6075" s="94" t="str">
        <f t="shared" si="955"/>
        <v/>
      </c>
      <c r="X6075" s="94" t="str">
        <f t="shared" si="958"/>
        <v/>
      </c>
      <c r="Y6075" s="5"/>
      <c r="BK6075" s="8"/>
      <c r="BL6075" s="5"/>
      <c r="BM6075" s="5"/>
      <c r="BN6075" s="5"/>
      <c r="BO6075" s="5"/>
      <c r="BP6075" s="1"/>
      <c r="BQ6075" s="1"/>
      <c r="BR6075" s="1"/>
      <c r="BS6075" s="1"/>
      <c r="BT6075" s="1"/>
      <c r="BU6075" s="4"/>
      <c r="BV6075" s="1"/>
      <c r="BW6075" s="3"/>
      <c r="BX6075" s="4"/>
      <c r="BY6075" s="5"/>
      <c r="BZ6075" s="5"/>
      <c r="CA6075" s="5"/>
      <c r="CB6075" s="5"/>
      <c r="CC6075" s="5"/>
      <c r="CD6075" s="43"/>
    </row>
    <row r="6076" spans="1:82" x14ac:dyDescent="0.25">
      <c r="A6076" s="8"/>
      <c r="B6076" s="5"/>
      <c r="C6076" s="5"/>
      <c r="D6076" s="5"/>
      <c r="E6076" s="5"/>
      <c r="F6076" s="94" t="str">
        <f t="shared" si="949"/>
        <v/>
      </c>
      <c r="G6076" s="94" t="str">
        <f t="shared" si="950"/>
        <v/>
      </c>
      <c r="H6076" s="127" t="str">
        <f>IF(A6076&lt;&gt;"",IF(MID(C6076,1,1)="c",$AS$26,IF(MID(C6076,1,1)="r",$AS$41,IF(MID(C6076,1,1)="p",#REF!,#REF!))),"")</f>
        <v/>
      </c>
      <c r="I6076" s="92" t="str">
        <f t="shared" si="951"/>
        <v/>
      </c>
      <c r="J6076" s="92" t="str">
        <f t="shared" si="952"/>
        <v/>
      </c>
      <c r="K6076" s="92" t="str">
        <f t="shared" si="953"/>
        <v/>
      </c>
      <c r="L6076" s="92" t="str">
        <f t="shared" si="954"/>
        <v/>
      </c>
      <c r="M6076" s="95" t="str">
        <f>IF(A6076&lt;&gt;"",IF(MID(C6076,1,1)="c",SigmaEpsConcrete(I6076,$AN$30:$AN$33,$AR$30:$AR$33,$AS$26,$AS$27,$AS$28,$AQ$20,$AU$19),""),"")</f>
        <v/>
      </c>
      <c r="N6076" s="95" t="str">
        <f>IF(A6076&lt;&gt;"",IF(MID(C6076,1,1)="r",SigmaEpsReinf(J6076,$AS$42:$AS$43,$AS$41,$AS$39,$AS$40,$AQ$38),""),"")</f>
        <v/>
      </c>
      <c r="Q6076" s="92" t="str">
        <f t="shared" si="956"/>
        <v/>
      </c>
      <c r="R6076" s="92" t="str">
        <f t="shared" si="957"/>
        <v/>
      </c>
      <c r="U6076" s="5"/>
      <c r="V6076" s="5"/>
      <c r="W6076" s="94" t="str">
        <f t="shared" si="955"/>
        <v/>
      </c>
      <c r="X6076" s="94" t="str">
        <f t="shared" si="958"/>
        <v/>
      </c>
      <c r="Y6076" s="5"/>
      <c r="BK6076" s="8"/>
      <c r="BL6076" s="5"/>
      <c r="BM6076" s="5"/>
      <c r="BN6076" s="5"/>
      <c r="BO6076" s="5"/>
      <c r="BP6076" s="1"/>
      <c r="BQ6076" s="1"/>
      <c r="BR6076" s="1"/>
      <c r="BS6076" s="1"/>
      <c r="BT6076" s="1"/>
      <c r="BU6076" s="4"/>
      <c r="BV6076" s="1"/>
      <c r="BW6076" s="3"/>
      <c r="BX6076" s="4"/>
      <c r="BY6076" s="5"/>
      <c r="BZ6076" s="5"/>
      <c r="CA6076" s="5"/>
      <c r="CB6076" s="5"/>
      <c r="CC6076" s="5"/>
      <c r="CD6076" s="43"/>
    </row>
    <row r="6077" spans="1:82" x14ac:dyDescent="0.25">
      <c r="A6077" s="8"/>
      <c r="B6077" s="5"/>
      <c r="C6077" s="5"/>
      <c r="D6077" s="5"/>
      <c r="E6077" s="5"/>
      <c r="F6077" s="94" t="str">
        <f t="shared" si="949"/>
        <v/>
      </c>
      <c r="G6077" s="94" t="str">
        <f t="shared" si="950"/>
        <v/>
      </c>
      <c r="H6077" s="127" t="str">
        <f>IF(A6077&lt;&gt;"",IF(MID(C6077,1,1)="c",$AS$26,IF(MID(C6077,1,1)="r",$AS$41,IF(MID(C6077,1,1)="p",#REF!,#REF!))),"")</f>
        <v/>
      </c>
      <c r="I6077" s="92" t="str">
        <f t="shared" si="951"/>
        <v/>
      </c>
      <c r="J6077" s="92" t="str">
        <f t="shared" si="952"/>
        <v/>
      </c>
      <c r="K6077" s="92" t="str">
        <f t="shared" si="953"/>
        <v/>
      </c>
      <c r="L6077" s="92" t="str">
        <f t="shared" si="954"/>
        <v/>
      </c>
      <c r="M6077" s="95" t="str">
        <f>IF(A6077&lt;&gt;"",IF(MID(C6077,1,1)="c",SigmaEpsConcrete(I6077,$AN$30:$AN$33,$AR$30:$AR$33,$AS$26,$AS$27,$AS$28,$AQ$20,$AU$19),""),"")</f>
        <v/>
      </c>
      <c r="N6077" s="95" t="str">
        <f>IF(A6077&lt;&gt;"",IF(MID(C6077,1,1)="r",SigmaEpsReinf(J6077,$AS$42:$AS$43,$AS$41,$AS$39,$AS$40,$AQ$38),""),"")</f>
        <v/>
      </c>
      <c r="Q6077" s="92" t="str">
        <f t="shared" si="956"/>
        <v/>
      </c>
      <c r="R6077" s="92" t="str">
        <f t="shared" si="957"/>
        <v/>
      </c>
      <c r="U6077" s="5"/>
      <c r="V6077" s="5"/>
      <c r="W6077" s="94" t="str">
        <f t="shared" si="955"/>
        <v/>
      </c>
      <c r="X6077" s="94" t="str">
        <f t="shared" si="958"/>
        <v/>
      </c>
      <c r="Y6077" s="5"/>
      <c r="BK6077" s="8"/>
      <c r="BL6077" s="5"/>
      <c r="BM6077" s="5"/>
      <c r="BN6077" s="5"/>
      <c r="BO6077" s="5"/>
      <c r="BP6077" s="1"/>
      <c r="BQ6077" s="1"/>
      <c r="BR6077" s="1"/>
      <c r="BS6077" s="1"/>
      <c r="BT6077" s="1"/>
      <c r="BU6077" s="4"/>
      <c r="BV6077" s="1"/>
      <c r="BW6077" s="3"/>
      <c r="BX6077" s="4"/>
      <c r="BY6077" s="5"/>
      <c r="BZ6077" s="5"/>
      <c r="CA6077" s="5"/>
      <c r="CB6077" s="5"/>
      <c r="CC6077" s="5"/>
      <c r="CD6077" s="43"/>
    </row>
    <row r="6078" spans="1:82" x14ac:dyDescent="0.25">
      <c r="A6078" s="8"/>
      <c r="B6078" s="5"/>
      <c r="C6078" s="5"/>
      <c r="D6078" s="5"/>
      <c r="E6078" s="5"/>
      <c r="F6078" s="94" t="str">
        <f t="shared" si="949"/>
        <v/>
      </c>
      <c r="G6078" s="94" t="str">
        <f t="shared" si="950"/>
        <v/>
      </c>
      <c r="H6078" s="127" t="str">
        <f>IF(A6078&lt;&gt;"",IF(MID(C6078,1,1)="c",$AS$26,IF(MID(C6078,1,1)="r",$AS$41,IF(MID(C6078,1,1)="p",#REF!,#REF!))),"")</f>
        <v/>
      </c>
      <c r="I6078" s="92" t="str">
        <f t="shared" si="951"/>
        <v/>
      </c>
      <c r="J6078" s="92" t="str">
        <f t="shared" si="952"/>
        <v/>
      </c>
      <c r="K6078" s="92" t="str">
        <f t="shared" si="953"/>
        <v/>
      </c>
      <c r="L6078" s="92" t="str">
        <f t="shared" si="954"/>
        <v/>
      </c>
      <c r="M6078" s="95" t="str">
        <f>IF(A6078&lt;&gt;"",IF(MID(C6078,1,1)="c",SigmaEpsConcrete(I6078,$AN$30:$AN$33,$AR$30:$AR$33,$AS$26,$AS$27,$AS$28,$AQ$20,$AU$19),""),"")</f>
        <v/>
      </c>
      <c r="N6078" s="95" t="str">
        <f>IF(A6078&lt;&gt;"",IF(MID(C6078,1,1)="r",SigmaEpsReinf(J6078,$AS$42:$AS$43,$AS$41,$AS$39,$AS$40,$AQ$38),""),"")</f>
        <v/>
      </c>
      <c r="Q6078" s="92" t="str">
        <f t="shared" si="956"/>
        <v/>
      </c>
      <c r="R6078" s="92" t="str">
        <f t="shared" si="957"/>
        <v/>
      </c>
      <c r="U6078" s="5"/>
      <c r="V6078" s="5"/>
      <c r="W6078" s="94" t="str">
        <f t="shared" si="955"/>
        <v/>
      </c>
      <c r="X6078" s="94" t="str">
        <f t="shared" si="958"/>
        <v/>
      </c>
      <c r="Y6078" s="5"/>
      <c r="BK6078" s="8"/>
      <c r="BL6078" s="5"/>
      <c r="BM6078" s="5"/>
      <c r="BN6078" s="5"/>
      <c r="BO6078" s="5"/>
      <c r="BP6078" s="1"/>
      <c r="BQ6078" s="1"/>
      <c r="BR6078" s="1"/>
      <c r="BS6078" s="1"/>
      <c r="BT6078" s="1"/>
      <c r="BU6078" s="4"/>
      <c r="BV6078" s="1"/>
      <c r="BW6078" s="3"/>
      <c r="BX6078" s="4"/>
      <c r="BY6078" s="5"/>
      <c r="BZ6078" s="5"/>
      <c r="CA6078" s="5"/>
      <c r="CB6078" s="5"/>
      <c r="CC6078" s="5"/>
      <c r="CD6078" s="43"/>
    </row>
    <row r="6079" spans="1:82" x14ac:dyDescent="0.25">
      <c r="A6079" s="8"/>
      <c r="B6079" s="5"/>
      <c r="C6079" s="5"/>
      <c r="D6079" s="5"/>
      <c r="E6079" s="5"/>
      <c r="F6079" s="94" t="str">
        <f t="shared" si="949"/>
        <v/>
      </c>
      <c r="G6079" s="94" t="str">
        <f t="shared" si="950"/>
        <v/>
      </c>
      <c r="H6079" s="127" t="str">
        <f>IF(A6079&lt;&gt;"",IF(MID(C6079,1,1)="c",$AS$26,IF(MID(C6079,1,1)="r",$AS$41,IF(MID(C6079,1,1)="p",#REF!,#REF!))),"")</f>
        <v/>
      </c>
      <c r="I6079" s="92" t="str">
        <f t="shared" si="951"/>
        <v/>
      </c>
      <c r="J6079" s="92" t="str">
        <f t="shared" si="952"/>
        <v/>
      </c>
      <c r="K6079" s="92" t="str">
        <f t="shared" si="953"/>
        <v/>
      </c>
      <c r="L6079" s="92" t="str">
        <f t="shared" si="954"/>
        <v/>
      </c>
      <c r="M6079" s="95" t="str">
        <f>IF(A6079&lt;&gt;"",IF(MID(C6079,1,1)="c",SigmaEpsConcrete(I6079,$AN$30:$AN$33,$AR$30:$AR$33,$AS$26,$AS$27,$AS$28,$AQ$20,$AU$19),""),"")</f>
        <v/>
      </c>
      <c r="N6079" s="95" t="str">
        <f>IF(A6079&lt;&gt;"",IF(MID(C6079,1,1)="r",SigmaEpsReinf(J6079,$AS$42:$AS$43,$AS$41,$AS$39,$AS$40,$AQ$38),""),"")</f>
        <v/>
      </c>
      <c r="Q6079" s="92" t="str">
        <f t="shared" si="956"/>
        <v/>
      </c>
      <c r="R6079" s="92" t="str">
        <f t="shared" si="957"/>
        <v/>
      </c>
      <c r="U6079" s="5"/>
      <c r="V6079" s="5"/>
      <c r="W6079" s="94" t="str">
        <f t="shared" si="955"/>
        <v/>
      </c>
      <c r="X6079" s="94" t="str">
        <f t="shared" si="958"/>
        <v/>
      </c>
      <c r="Y6079" s="5"/>
      <c r="BK6079" s="8"/>
      <c r="BL6079" s="5"/>
      <c r="BM6079" s="5"/>
      <c r="BN6079" s="5"/>
      <c r="BO6079" s="5"/>
      <c r="BP6079" s="1"/>
      <c r="BQ6079" s="1"/>
      <c r="BR6079" s="1"/>
      <c r="BS6079" s="1"/>
      <c r="BT6079" s="1"/>
      <c r="BU6079" s="4"/>
      <c r="BV6079" s="1"/>
      <c r="BW6079" s="3"/>
      <c r="BX6079" s="4"/>
      <c r="BY6079" s="5"/>
      <c r="BZ6079" s="5"/>
      <c r="CA6079" s="5"/>
      <c r="CB6079" s="5"/>
      <c r="CC6079" s="5"/>
      <c r="CD6079" s="43"/>
    </row>
    <row r="6080" spans="1:82" x14ac:dyDescent="0.25">
      <c r="A6080" s="8"/>
      <c r="B6080" s="5"/>
      <c r="C6080" s="5"/>
      <c r="D6080" s="5"/>
      <c r="E6080" s="5"/>
      <c r="F6080" s="94" t="str">
        <f t="shared" si="949"/>
        <v/>
      </c>
      <c r="G6080" s="94" t="str">
        <f t="shared" si="950"/>
        <v/>
      </c>
      <c r="H6080" s="127" t="str">
        <f>IF(A6080&lt;&gt;"",IF(MID(C6080,1,1)="c",$AS$26,IF(MID(C6080,1,1)="r",$AS$41,IF(MID(C6080,1,1)="p",#REF!,#REF!))),"")</f>
        <v/>
      </c>
      <c r="I6080" s="92" t="str">
        <f t="shared" si="951"/>
        <v/>
      </c>
      <c r="J6080" s="92" t="str">
        <f t="shared" si="952"/>
        <v/>
      </c>
      <c r="K6080" s="92" t="str">
        <f t="shared" si="953"/>
        <v/>
      </c>
      <c r="L6080" s="92" t="str">
        <f t="shared" si="954"/>
        <v/>
      </c>
      <c r="M6080" s="95" t="str">
        <f>IF(A6080&lt;&gt;"",IF(MID(C6080,1,1)="c",SigmaEpsConcrete(I6080,$AN$30:$AN$33,$AR$30:$AR$33,$AS$26,$AS$27,$AS$28,$AQ$20,$AU$19),""),"")</f>
        <v/>
      </c>
      <c r="N6080" s="95" t="str">
        <f>IF(A6080&lt;&gt;"",IF(MID(C6080,1,1)="r",SigmaEpsReinf(J6080,$AS$42:$AS$43,$AS$41,$AS$39,$AS$40,$AQ$38),""),"")</f>
        <v/>
      </c>
      <c r="Q6080" s="92" t="str">
        <f t="shared" si="956"/>
        <v/>
      </c>
      <c r="R6080" s="92" t="str">
        <f t="shared" si="957"/>
        <v/>
      </c>
      <c r="U6080" s="5"/>
      <c r="V6080" s="5"/>
      <c r="W6080" s="94" t="str">
        <f t="shared" si="955"/>
        <v/>
      </c>
      <c r="X6080" s="94" t="str">
        <f t="shared" si="958"/>
        <v/>
      </c>
      <c r="Y6080" s="5"/>
      <c r="BK6080" s="8"/>
      <c r="BL6080" s="5"/>
      <c r="BM6080" s="5"/>
      <c r="BN6080" s="5"/>
      <c r="BO6080" s="5"/>
      <c r="BP6080" s="1"/>
      <c r="BQ6080" s="1"/>
      <c r="BR6080" s="1"/>
      <c r="BS6080" s="1"/>
      <c r="BT6080" s="1"/>
      <c r="BU6080" s="4"/>
      <c r="BV6080" s="1"/>
      <c r="BW6080" s="3"/>
      <c r="BX6080" s="4"/>
      <c r="BY6080" s="5"/>
      <c r="BZ6080" s="5"/>
      <c r="CA6080" s="5"/>
      <c r="CB6080" s="5"/>
      <c r="CC6080" s="5"/>
      <c r="CD6080" s="43"/>
    </row>
    <row r="6081" spans="1:82" x14ac:dyDescent="0.25">
      <c r="A6081" s="8"/>
      <c r="B6081" s="5"/>
      <c r="C6081" s="5"/>
      <c r="D6081" s="5"/>
      <c r="E6081" s="5"/>
      <c r="F6081" s="94" t="str">
        <f t="shared" si="949"/>
        <v/>
      </c>
      <c r="G6081" s="94" t="str">
        <f t="shared" si="950"/>
        <v/>
      </c>
      <c r="H6081" s="127" t="str">
        <f>IF(A6081&lt;&gt;"",IF(MID(C6081,1,1)="c",$AS$26,IF(MID(C6081,1,1)="r",$AS$41,IF(MID(C6081,1,1)="p",#REF!,#REF!))),"")</f>
        <v/>
      </c>
      <c r="I6081" s="92" t="str">
        <f t="shared" si="951"/>
        <v/>
      </c>
      <c r="J6081" s="92" t="str">
        <f t="shared" si="952"/>
        <v/>
      </c>
      <c r="K6081" s="92" t="str">
        <f t="shared" si="953"/>
        <v/>
      </c>
      <c r="L6081" s="92" t="str">
        <f t="shared" si="954"/>
        <v/>
      </c>
      <c r="M6081" s="95" t="str">
        <f>IF(A6081&lt;&gt;"",IF(MID(C6081,1,1)="c",SigmaEpsConcrete(I6081,$AN$30:$AN$33,$AR$30:$AR$33,$AS$26,$AS$27,$AS$28,$AQ$20,$AU$19),""),"")</f>
        <v/>
      </c>
      <c r="N6081" s="95" t="str">
        <f>IF(A6081&lt;&gt;"",IF(MID(C6081,1,1)="r",SigmaEpsReinf(J6081,$AS$42:$AS$43,$AS$41,$AS$39,$AS$40,$AQ$38),""),"")</f>
        <v/>
      </c>
      <c r="Q6081" s="92" t="str">
        <f t="shared" si="956"/>
        <v/>
      </c>
      <c r="R6081" s="92" t="str">
        <f t="shared" si="957"/>
        <v/>
      </c>
      <c r="U6081" s="5"/>
      <c r="V6081" s="5"/>
      <c r="W6081" s="94" t="str">
        <f t="shared" si="955"/>
        <v/>
      </c>
      <c r="X6081" s="94" t="str">
        <f t="shared" si="958"/>
        <v/>
      </c>
      <c r="Y6081" s="5"/>
      <c r="BK6081" s="8"/>
      <c r="BL6081" s="5"/>
      <c r="BM6081" s="5"/>
      <c r="BN6081" s="5"/>
      <c r="BO6081" s="5"/>
      <c r="BP6081" s="1"/>
      <c r="BQ6081" s="1"/>
      <c r="BR6081" s="1"/>
      <c r="BS6081" s="1"/>
      <c r="BT6081" s="1"/>
      <c r="BU6081" s="4"/>
      <c r="BV6081" s="1"/>
      <c r="BW6081" s="3"/>
      <c r="BX6081" s="4"/>
      <c r="BY6081" s="5"/>
      <c r="BZ6081" s="5"/>
      <c r="CA6081" s="5"/>
      <c r="CB6081" s="5"/>
      <c r="CC6081" s="5"/>
      <c r="CD6081" s="43"/>
    </row>
    <row r="6082" spans="1:82" x14ac:dyDescent="0.25">
      <c r="A6082" s="8"/>
      <c r="B6082" s="5"/>
      <c r="C6082" s="5"/>
      <c r="D6082" s="5"/>
      <c r="E6082" s="5"/>
      <c r="F6082" s="94" t="str">
        <f t="shared" si="949"/>
        <v/>
      </c>
      <c r="G6082" s="94" t="str">
        <f t="shared" si="950"/>
        <v/>
      </c>
      <c r="H6082" s="127" t="str">
        <f>IF(A6082&lt;&gt;"",IF(MID(C6082,1,1)="c",$AS$26,IF(MID(C6082,1,1)="r",$AS$41,IF(MID(C6082,1,1)="p",#REF!,#REF!))),"")</f>
        <v/>
      </c>
      <c r="I6082" s="92" t="str">
        <f t="shared" si="951"/>
        <v/>
      </c>
      <c r="J6082" s="92" t="str">
        <f t="shared" si="952"/>
        <v/>
      </c>
      <c r="K6082" s="92" t="str">
        <f t="shared" si="953"/>
        <v/>
      </c>
      <c r="L6082" s="92" t="str">
        <f t="shared" si="954"/>
        <v/>
      </c>
      <c r="M6082" s="95" t="str">
        <f>IF(A6082&lt;&gt;"",IF(MID(C6082,1,1)="c",SigmaEpsConcrete(I6082,$AN$30:$AN$33,$AR$30:$AR$33,$AS$26,$AS$27,$AS$28,$AQ$20,$AU$19),""),"")</f>
        <v/>
      </c>
      <c r="N6082" s="95" t="str">
        <f>IF(A6082&lt;&gt;"",IF(MID(C6082,1,1)="r",SigmaEpsReinf(J6082,$AS$42:$AS$43,$AS$41,$AS$39,$AS$40,$AQ$38),""),"")</f>
        <v/>
      </c>
      <c r="Q6082" s="92" t="str">
        <f t="shared" si="956"/>
        <v/>
      </c>
      <c r="R6082" s="92" t="str">
        <f t="shared" si="957"/>
        <v/>
      </c>
      <c r="U6082" s="5"/>
      <c r="V6082" s="5"/>
      <c r="W6082" s="94" t="str">
        <f t="shared" si="955"/>
        <v/>
      </c>
      <c r="X6082" s="94" t="str">
        <f t="shared" si="958"/>
        <v/>
      </c>
      <c r="Y6082" s="5"/>
      <c r="BK6082" s="8"/>
      <c r="BL6082" s="5"/>
      <c r="BM6082" s="5"/>
      <c r="BN6082" s="5"/>
      <c r="BO6082" s="5"/>
      <c r="BP6082" s="1"/>
      <c r="BQ6082" s="1"/>
      <c r="BR6082" s="1"/>
      <c r="BS6082" s="1"/>
      <c r="BT6082" s="1"/>
      <c r="BU6082" s="4"/>
      <c r="BV6082" s="1"/>
      <c r="BW6082" s="3"/>
      <c r="BX6082" s="4"/>
      <c r="BY6082" s="5"/>
      <c r="BZ6082" s="5"/>
      <c r="CA6082" s="5"/>
      <c r="CB6082" s="5"/>
      <c r="CC6082" s="5"/>
      <c r="CD6082" s="43"/>
    </row>
    <row r="6083" spans="1:82" x14ac:dyDescent="0.25">
      <c r="A6083" s="8"/>
      <c r="B6083" s="5"/>
      <c r="C6083" s="5"/>
      <c r="D6083" s="5"/>
      <c r="E6083" s="5"/>
      <c r="F6083" s="94" t="str">
        <f t="shared" si="949"/>
        <v/>
      </c>
      <c r="G6083" s="94" t="str">
        <f t="shared" si="950"/>
        <v/>
      </c>
      <c r="H6083" s="127" t="str">
        <f>IF(A6083&lt;&gt;"",IF(MID(C6083,1,1)="c",$AS$26,IF(MID(C6083,1,1)="r",$AS$41,IF(MID(C6083,1,1)="p",#REF!,#REF!))),"")</f>
        <v/>
      </c>
      <c r="I6083" s="92" t="str">
        <f t="shared" si="951"/>
        <v/>
      </c>
      <c r="J6083" s="92" t="str">
        <f t="shared" si="952"/>
        <v/>
      </c>
      <c r="K6083" s="92" t="str">
        <f t="shared" si="953"/>
        <v/>
      </c>
      <c r="L6083" s="92" t="str">
        <f t="shared" si="954"/>
        <v/>
      </c>
      <c r="M6083" s="95" t="str">
        <f>IF(A6083&lt;&gt;"",IF(MID(C6083,1,1)="c",SigmaEpsConcrete(I6083,$AN$30:$AN$33,$AR$30:$AR$33,$AS$26,$AS$27,$AS$28,$AQ$20,$AU$19),""),"")</f>
        <v/>
      </c>
      <c r="N6083" s="95" t="str">
        <f>IF(A6083&lt;&gt;"",IF(MID(C6083,1,1)="r",SigmaEpsReinf(J6083,$AS$42:$AS$43,$AS$41,$AS$39,$AS$40,$AQ$38),""),"")</f>
        <v/>
      </c>
      <c r="Q6083" s="92" t="str">
        <f t="shared" si="956"/>
        <v/>
      </c>
      <c r="R6083" s="92" t="str">
        <f t="shared" si="957"/>
        <v/>
      </c>
      <c r="U6083" s="5"/>
      <c r="V6083" s="5"/>
      <c r="W6083" s="94" t="str">
        <f t="shared" si="955"/>
        <v/>
      </c>
      <c r="X6083" s="94" t="str">
        <f t="shared" si="958"/>
        <v/>
      </c>
      <c r="Y6083" s="5"/>
      <c r="BK6083" s="8"/>
      <c r="BL6083" s="5"/>
      <c r="BM6083" s="5"/>
      <c r="BN6083" s="5"/>
      <c r="BO6083" s="5"/>
      <c r="BP6083" s="1"/>
      <c r="BQ6083" s="1"/>
      <c r="BR6083" s="1"/>
      <c r="BS6083" s="1"/>
      <c r="BT6083" s="1"/>
      <c r="BU6083" s="4"/>
      <c r="BV6083" s="1"/>
      <c r="BW6083" s="3"/>
      <c r="BX6083" s="4"/>
      <c r="BY6083" s="5"/>
      <c r="BZ6083" s="5"/>
      <c r="CA6083" s="5"/>
      <c r="CB6083" s="5"/>
      <c r="CC6083" s="5"/>
      <c r="CD6083" s="43"/>
    </row>
    <row r="6084" spans="1:82" x14ac:dyDescent="0.25">
      <c r="A6084" s="8"/>
      <c r="B6084" s="5"/>
      <c r="C6084" s="5"/>
      <c r="D6084" s="5"/>
      <c r="E6084" s="5"/>
      <c r="F6084" s="94" t="str">
        <f t="shared" si="949"/>
        <v/>
      </c>
      <c r="G6084" s="94" t="str">
        <f t="shared" si="950"/>
        <v/>
      </c>
      <c r="H6084" s="127" t="str">
        <f>IF(A6084&lt;&gt;"",IF(MID(C6084,1,1)="c",$AS$26,IF(MID(C6084,1,1)="r",$AS$41,IF(MID(C6084,1,1)="p",#REF!,#REF!))),"")</f>
        <v/>
      </c>
      <c r="I6084" s="92" t="str">
        <f t="shared" si="951"/>
        <v/>
      </c>
      <c r="J6084" s="92" t="str">
        <f t="shared" si="952"/>
        <v/>
      </c>
      <c r="K6084" s="92" t="str">
        <f t="shared" si="953"/>
        <v/>
      </c>
      <c r="L6084" s="92" t="str">
        <f t="shared" si="954"/>
        <v/>
      </c>
      <c r="M6084" s="95" t="str">
        <f>IF(A6084&lt;&gt;"",IF(MID(C6084,1,1)="c",SigmaEpsConcrete(I6084,$AN$30:$AN$33,$AR$30:$AR$33,$AS$26,$AS$27,$AS$28,$AQ$20,$AU$19),""),"")</f>
        <v/>
      </c>
      <c r="N6084" s="95" t="str">
        <f>IF(A6084&lt;&gt;"",IF(MID(C6084,1,1)="r",SigmaEpsReinf(J6084,$AS$42:$AS$43,$AS$41,$AS$39,$AS$40,$AQ$38),""),"")</f>
        <v/>
      </c>
      <c r="Q6084" s="92" t="str">
        <f t="shared" si="956"/>
        <v/>
      </c>
      <c r="R6084" s="92" t="str">
        <f t="shared" si="957"/>
        <v/>
      </c>
      <c r="U6084" s="5"/>
      <c r="V6084" s="5"/>
      <c r="W6084" s="94" t="str">
        <f t="shared" si="955"/>
        <v/>
      </c>
      <c r="X6084" s="94" t="str">
        <f t="shared" si="958"/>
        <v/>
      </c>
      <c r="Y6084" s="5"/>
      <c r="BK6084" s="8"/>
      <c r="BL6084" s="5"/>
      <c r="BM6084" s="5"/>
      <c r="BN6084" s="5"/>
      <c r="BO6084" s="5"/>
      <c r="BP6084" s="1"/>
      <c r="BQ6084" s="1"/>
      <c r="BR6084" s="1"/>
      <c r="BS6084" s="1"/>
      <c r="BT6084" s="1"/>
      <c r="BU6084" s="4"/>
      <c r="BV6084" s="1"/>
      <c r="BW6084" s="3"/>
      <c r="BX6084" s="4"/>
      <c r="BY6084" s="5"/>
      <c r="BZ6084" s="5"/>
      <c r="CA6084" s="5"/>
      <c r="CB6084" s="5"/>
      <c r="CC6084" s="5"/>
      <c r="CD6084" s="43"/>
    </row>
    <row r="6085" spans="1:82" x14ac:dyDescent="0.25">
      <c r="A6085" s="8"/>
      <c r="B6085" s="5"/>
      <c r="C6085" s="5"/>
      <c r="D6085" s="5"/>
      <c r="E6085" s="5"/>
      <c r="F6085" s="94" t="str">
        <f t="shared" si="949"/>
        <v/>
      </c>
      <c r="G6085" s="94" t="str">
        <f t="shared" si="950"/>
        <v/>
      </c>
      <c r="H6085" s="127" t="str">
        <f>IF(A6085&lt;&gt;"",IF(MID(C6085,1,1)="c",$AS$26,IF(MID(C6085,1,1)="r",$AS$41,IF(MID(C6085,1,1)="p",#REF!,#REF!))),"")</f>
        <v/>
      </c>
      <c r="I6085" s="92" t="str">
        <f t="shared" si="951"/>
        <v/>
      </c>
      <c r="J6085" s="92" t="str">
        <f t="shared" si="952"/>
        <v/>
      </c>
      <c r="K6085" s="92" t="str">
        <f t="shared" si="953"/>
        <v/>
      </c>
      <c r="L6085" s="92" t="str">
        <f t="shared" si="954"/>
        <v/>
      </c>
      <c r="M6085" s="95" t="str">
        <f>IF(A6085&lt;&gt;"",IF(MID(C6085,1,1)="c",SigmaEpsConcrete(I6085,$AN$30:$AN$33,$AR$30:$AR$33,$AS$26,$AS$27,$AS$28,$AQ$20,$AU$19),""),"")</f>
        <v/>
      </c>
      <c r="N6085" s="95" t="str">
        <f>IF(A6085&lt;&gt;"",IF(MID(C6085,1,1)="r",SigmaEpsReinf(J6085,$AS$42:$AS$43,$AS$41,$AS$39,$AS$40,$AQ$38),""),"")</f>
        <v/>
      </c>
      <c r="Q6085" s="92" t="str">
        <f t="shared" si="956"/>
        <v/>
      </c>
      <c r="R6085" s="92" t="str">
        <f t="shared" si="957"/>
        <v/>
      </c>
      <c r="U6085" s="5"/>
      <c r="V6085" s="5"/>
      <c r="W6085" s="94" t="str">
        <f t="shared" si="955"/>
        <v/>
      </c>
      <c r="X6085" s="94" t="str">
        <f t="shared" si="958"/>
        <v/>
      </c>
      <c r="Y6085" s="5"/>
      <c r="BK6085" s="8"/>
      <c r="BL6085" s="5"/>
      <c r="BM6085" s="5"/>
      <c r="BN6085" s="5"/>
      <c r="BO6085" s="5"/>
      <c r="BP6085" s="1"/>
      <c r="BQ6085" s="1"/>
      <c r="BR6085" s="1"/>
      <c r="BS6085" s="1"/>
      <c r="BT6085" s="1"/>
      <c r="BU6085" s="4"/>
      <c r="BV6085" s="1"/>
      <c r="BW6085" s="3"/>
      <c r="BX6085" s="4"/>
      <c r="BY6085" s="5"/>
      <c r="BZ6085" s="5"/>
      <c r="CA6085" s="5"/>
      <c r="CB6085" s="5"/>
      <c r="CC6085" s="5"/>
      <c r="CD6085" s="43"/>
    </row>
    <row r="6086" spans="1:82" x14ac:dyDescent="0.25">
      <c r="A6086" s="8"/>
      <c r="B6086" s="5"/>
      <c r="C6086" s="5"/>
      <c r="D6086" s="5"/>
      <c r="E6086" s="5"/>
      <c r="F6086" s="94" t="str">
        <f t="shared" si="949"/>
        <v/>
      </c>
      <c r="G6086" s="94" t="str">
        <f t="shared" si="950"/>
        <v/>
      </c>
      <c r="H6086" s="127" t="str">
        <f>IF(A6086&lt;&gt;"",IF(MID(C6086,1,1)="c",$AS$26,IF(MID(C6086,1,1)="r",$AS$41,IF(MID(C6086,1,1)="p",#REF!,#REF!))),"")</f>
        <v/>
      </c>
      <c r="I6086" s="92" t="str">
        <f t="shared" si="951"/>
        <v/>
      </c>
      <c r="J6086" s="92" t="str">
        <f t="shared" si="952"/>
        <v/>
      </c>
      <c r="K6086" s="92" t="str">
        <f t="shared" si="953"/>
        <v/>
      </c>
      <c r="L6086" s="92" t="str">
        <f t="shared" si="954"/>
        <v/>
      </c>
      <c r="M6086" s="95" t="str">
        <f>IF(A6086&lt;&gt;"",IF(MID(C6086,1,1)="c",SigmaEpsConcrete(I6086,$AN$30:$AN$33,$AR$30:$AR$33,$AS$26,$AS$27,$AS$28,$AQ$20,$AU$19),""),"")</f>
        <v/>
      </c>
      <c r="N6086" s="95" t="str">
        <f>IF(A6086&lt;&gt;"",IF(MID(C6086,1,1)="r",SigmaEpsReinf(J6086,$AS$42:$AS$43,$AS$41,$AS$39,$AS$40,$AQ$38),""),"")</f>
        <v/>
      </c>
      <c r="Q6086" s="92" t="str">
        <f t="shared" si="956"/>
        <v/>
      </c>
      <c r="R6086" s="92" t="str">
        <f t="shared" si="957"/>
        <v/>
      </c>
      <c r="U6086" s="5"/>
      <c r="V6086" s="5"/>
      <c r="W6086" s="94" t="str">
        <f t="shared" si="955"/>
        <v/>
      </c>
      <c r="X6086" s="94" t="str">
        <f t="shared" si="958"/>
        <v/>
      </c>
      <c r="Y6086" s="5"/>
      <c r="BK6086" s="8"/>
      <c r="BL6086" s="5"/>
      <c r="BM6086" s="5"/>
      <c r="BN6086" s="5"/>
      <c r="BO6086" s="5"/>
      <c r="BP6086" s="1"/>
      <c r="BQ6086" s="1"/>
      <c r="BR6086" s="1"/>
      <c r="BS6086" s="1"/>
      <c r="BT6086" s="1"/>
      <c r="BU6086" s="4"/>
      <c r="BV6086" s="1"/>
      <c r="BW6086" s="3"/>
      <c r="BX6086" s="4"/>
      <c r="BY6086" s="5"/>
      <c r="BZ6086" s="5"/>
      <c r="CA6086" s="5"/>
      <c r="CB6086" s="5"/>
      <c r="CC6086" s="5"/>
      <c r="CD6086" s="43"/>
    </row>
    <row r="6087" spans="1:82" x14ac:dyDescent="0.25">
      <c r="A6087" s="8"/>
      <c r="B6087" s="5"/>
      <c r="C6087" s="5"/>
      <c r="D6087" s="5"/>
      <c r="E6087" s="5"/>
      <c r="F6087" s="94" t="str">
        <f t="shared" si="949"/>
        <v/>
      </c>
      <c r="G6087" s="94" t="str">
        <f t="shared" si="950"/>
        <v/>
      </c>
      <c r="H6087" s="127" t="str">
        <f>IF(A6087&lt;&gt;"",IF(MID(C6087,1,1)="c",$AS$26,IF(MID(C6087,1,1)="r",$AS$41,IF(MID(C6087,1,1)="p",#REF!,#REF!))),"")</f>
        <v/>
      </c>
      <c r="I6087" s="92" t="str">
        <f t="shared" si="951"/>
        <v/>
      </c>
      <c r="J6087" s="92" t="str">
        <f t="shared" si="952"/>
        <v/>
      </c>
      <c r="K6087" s="92" t="str">
        <f t="shared" si="953"/>
        <v/>
      </c>
      <c r="L6087" s="92" t="str">
        <f t="shared" si="954"/>
        <v/>
      </c>
      <c r="M6087" s="95" t="str">
        <f>IF(A6087&lt;&gt;"",IF(MID(C6087,1,1)="c",SigmaEpsConcrete(I6087,$AN$30:$AN$33,$AR$30:$AR$33,$AS$26,$AS$27,$AS$28,$AQ$20,$AU$19),""),"")</f>
        <v/>
      </c>
      <c r="N6087" s="95" t="str">
        <f>IF(A6087&lt;&gt;"",IF(MID(C6087,1,1)="r",SigmaEpsReinf(J6087,$AS$42:$AS$43,$AS$41,$AS$39,$AS$40,$AQ$38),""),"")</f>
        <v/>
      </c>
      <c r="Q6087" s="92" t="str">
        <f t="shared" si="956"/>
        <v/>
      </c>
      <c r="R6087" s="92" t="str">
        <f t="shared" si="957"/>
        <v/>
      </c>
      <c r="U6087" s="5"/>
      <c r="V6087" s="5"/>
      <c r="W6087" s="94" t="str">
        <f t="shared" si="955"/>
        <v/>
      </c>
      <c r="X6087" s="94" t="str">
        <f t="shared" si="958"/>
        <v/>
      </c>
      <c r="Y6087" s="5"/>
      <c r="BK6087" s="8"/>
      <c r="BL6087" s="5"/>
      <c r="BM6087" s="5"/>
      <c r="BN6087" s="5"/>
      <c r="BO6087" s="5"/>
      <c r="BP6087" s="1"/>
      <c r="BQ6087" s="1"/>
      <c r="BR6087" s="1"/>
      <c r="BS6087" s="1"/>
      <c r="BT6087" s="1"/>
      <c r="BU6087" s="4"/>
      <c r="BV6087" s="1"/>
      <c r="BW6087" s="3"/>
      <c r="BX6087" s="4"/>
      <c r="BY6087" s="5"/>
      <c r="BZ6087" s="5"/>
      <c r="CA6087" s="5"/>
      <c r="CB6087" s="5"/>
      <c r="CC6087" s="5"/>
      <c r="CD6087" s="43"/>
    </row>
    <row r="6088" spans="1:82" x14ac:dyDescent="0.25">
      <c r="A6088" s="8"/>
      <c r="B6088" s="5"/>
      <c r="C6088" s="5"/>
      <c r="D6088" s="5"/>
      <c r="E6088" s="5"/>
      <c r="F6088" s="94" t="str">
        <f t="shared" si="949"/>
        <v/>
      </c>
      <c r="G6088" s="94" t="str">
        <f t="shared" si="950"/>
        <v/>
      </c>
      <c r="H6088" s="127" t="str">
        <f>IF(A6088&lt;&gt;"",IF(MID(C6088,1,1)="c",$AS$26,IF(MID(C6088,1,1)="r",$AS$41,IF(MID(C6088,1,1)="p",#REF!,#REF!))),"")</f>
        <v/>
      </c>
      <c r="I6088" s="92" t="str">
        <f t="shared" si="951"/>
        <v/>
      </c>
      <c r="J6088" s="92" t="str">
        <f t="shared" si="952"/>
        <v/>
      </c>
      <c r="K6088" s="92" t="str">
        <f t="shared" si="953"/>
        <v/>
      </c>
      <c r="L6088" s="92" t="str">
        <f t="shared" si="954"/>
        <v/>
      </c>
      <c r="M6088" s="95" t="str">
        <f>IF(A6088&lt;&gt;"",IF(MID(C6088,1,1)="c",SigmaEpsConcrete(I6088,$AN$30:$AN$33,$AR$30:$AR$33,$AS$26,$AS$27,$AS$28,$AQ$20,$AU$19),""),"")</f>
        <v/>
      </c>
      <c r="N6088" s="95" t="str">
        <f>IF(A6088&lt;&gt;"",IF(MID(C6088,1,1)="r",SigmaEpsReinf(J6088,$AS$42:$AS$43,$AS$41,$AS$39,$AS$40,$AQ$38),""),"")</f>
        <v/>
      </c>
      <c r="Q6088" s="92" t="str">
        <f t="shared" si="956"/>
        <v/>
      </c>
      <c r="R6088" s="92" t="str">
        <f t="shared" si="957"/>
        <v/>
      </c>
      <c r="U6088" s="5"/>
      <c r="V6088" s="5"/>
      <c r="W6088" s="94" t="str">
        <f t="shared" si="955"/>
        <v/>
      </c>
      <c r="X6088" s="94" t="str">
        <f t="shared" si="958"/>
        <v/>
      </c>
      <c r="Y6088" s="5"/>
      <c r="BK6088" s="8"/>
      <c r="BL6088" s="5"/>
      <c r="BM6088" s="5"/>
      <c r="BN6088" s="5"/>
      <c r="BO6088" s="5"/>
      <c r="BP6088" s="1"/>
      <c r="BQ6088" s="1"/>
      <c r="BR6088" s="1"/>
      <c r="BS6088" s="1"/>
      <c r="BT6088" s="1"/>
      <c r="BU6088" s="4"/>
      <c r="BV6088" s="1"/>
      <c r="BW6088" s="3"/>
      <c r="BX6088" s="4"/>
      <c r="BY6088" s="5"/>
      <c r="BZ6088" s="5"/>
      <c r="CA6088" s="5"/>
      <c r="CB6088" s="5"/>
      <c r="CC6088" s="5"/>
      <c r="CD6088" s="43"/>
    </row>
    <row r="6089" spans="1:82" x14ac:dyDescent="0.25">
      <c r="A6089" s="8"/>
      <c r="B6089" s="5"/>
      <c r="C6089" s="5"/>
      <c r="D6089" s="5"/>
      <c r="E6089" s="5"/>
      <c r="F6089" s="94" t="str">
        <f t="shared" si="949"/>
        <v/>
      </c>
      <c r="G6089" s="94" t="str">
        <f t="shared" si="950"/>
        <v/>
      </c>
      <c r="H6089" s="127" t="str">
        <f>IF(A6089&lt;&gt;"",IF(MID(C6089,1,1)="c",$AS$26,IF(MID(C6089,1,1)="r",$AS$41,IF(MID(C6089,1,1)="p",#REF!,#REF!))),"")</f>
        <v/>
      </c>
      <c r="I6089" s="92" t="str">
        <f t="shared" si="951"/>
        <v/>
      </c>
      <c r="J6089" s="92" t="str">
        <f t="shared" si="952"/>
        <v/>
      </c>
      <c r="K6089" s="92" t="str">
        <f t="shared" si="953"/>
        <v/>
      </c>
      <c r="L6089" s="92" t="str">
        <f t="shared" si="954"/>
        <v/>
      </c>
      <c r="M6089" s="95" t="str">
        <f>IF(A6089&lt;&gt;"",IF(MID(C6089,1,1)="c",SigmaEpsConcrete(I6089,$AN$30:$AN$33,$AR$30:$AR$33,$AS$26,$AS$27,$AS$28,$AQ$20,$AU$19),""),"")</f>
        <v/>
      </c>
      <c r="N6089" s="95" t="str">
        <f>IF(A6089&lt;&gt;"",IF(MID(C6089,1,1)="r",SigmaEpsReinf(J6089,$AS$42:$AS$43,$AS$41,$AS$39,$AS$40,$AQ$38),""),"")</f>
        <v/>
      </c>
      <c r="Q6089" s="92" t="str">
        <f t="shared" si="956"/>
        <v/>
      </c>
      <c r="R6089" s="92" t="str">
        <f t="shared" si="957"/>
        <v/>
      </c>
      <c r="U6089" s="5"/>
      <c r="V6089" s="5"/>
      <c r="W6089" s="94" t="str">
        <f t="shared" si="955"/>
        <v/>
      </c>
      <c r="X6089" s="94" t="str">
        <f t="shared" si="958"/>
        <v/>
      </c>
      <c r="Y6089" s="5"/>
      <c r="BK6089" s="8"/>
      <c r="BL6089" s="5"/>
      <c r="BM6089" s="5"/>
      <c r="BN6089" s="5"/>
      <c r="BO6089" s="5"/>
      <c r="BP6089" s="1"/>
      <c r="BQ6089" s="1"/>
      <c r="BR6089" s="1"/>
      <c r="BS6089" s="1"/>
      <c r="BT6089" s="1"/>
      <c r="BU6089" s="4"/>
      <c r="BV6089" s="1"/>
      <c r="BW6089" s="3"/>
      <c r="BX6089" s="4"/>
      <c r="BY6089" s="5"/>
      <c r="BZ6089" s="5"/>
      <c r="CA6089" s="5"/>
      <c r="CB6089" s="5"/>
      <c r="CC6089" s="5"/>
      <c r="CD6089" s="43"/>
    </row>
    <row r="6090" spans="1:82" x14ac:dyDescent="0.25">
      <c r="A6090" s="8"/>
      <c r="B6090" s="5"/>
      <c r="C6090" s="5"/>
      <c r="D6090" s="5"/>
      <c r="E6090" s="5"/>
      <c r="F6090" s="94" t="str">
        <f t="shared" ref="F6090:F6153" si="959">IF(A6090&lt;&gt;"",(D6090-$AU$86)/10,"")</f>
        <v/>
      </c>
      <c r="G6090" s="94" t="str">
        <f t="shared" ref="G6090:G6153" si="960">IF(A6090&lt;&gt;"",(E6090-$AU$87)/10,"")</f>
        <v/>
      </c>
      <c r="H6090" s="127" t="str">
        <f>IF(A6090&lt;&gt;"",IF(MID(C6090,1,1)="c",$AS$26,IF(MID(C6090,1,1)="r",$AS$41,IF(MID(C6090,1,1)="p",#REF!,#REF!))),"")</f>
        <v/>
      </c>
      <c r="I6090" s="92" t="str">
        <f t="shared" ref="I6090:I6153" si="961">IF($A6090&lt;&gt;"",IF(MID($C6090,1,1)="c",$Y$3+$Y$4*$F6090+$Y$5*$G6090+$BR$43,""),"")</f>
        <v/>
      </c>
      <c r="J6090" s="92" t="str">
        <f t="shared" ref="J6090:J6153" si="962">IF($A6090&lt;&gt;"",IF(MID($C6090,1,1)="r",$Y$3+$Y$4*$F6090+$Y$5*$G6090+$BR$43,""),"")</f>
        <v/>
      </c>
      <c r="K6090" s="92" t="str">
        <f t="shared" ref="K6090:K6153" si="963">IF($A6090&lt;&gt;"",IF(MID($C6090,1,1)="u",$Y$3+$Y$4*$F6090+$Y$5*$G6090+$BR$43,""),"")</f>
        <v/>
      </c>
      <c r="L6090" s="92" t="str">
        <f t="shared" ref="L6090:L6153" si="964">IF($A6090&lt;&gt;"",IF(MID($C6090,1,1)="p",$Y$3+$Y$4*$F6090+$Y$5*$G6090+$BR$43,""),"")</f>
        <v/>
      </c>
      <c r="M6090" s="95" t="str">
        <f>IF(A6090&lt;&gt;"",IF(MID(C6090,1,1)="c",SigmaEpsConcrete(I6090,$AN$30:$AN$33,$AR$30:$AR$33,$AS$26,$AS$27,$AS$28,$AQ$20,$AU$19),""),"")</f>
        <v/>
      </c>
      <c r="N6090" s="95" t="str">
        <f>IF(A6090&lt;&gt;"",IF(MID(C6090,1,1)="r",SigmaEpsReinf(J6090,$AS$42:$AS$43,$AS$41,$AS$39,$AS$40,$AQ$38),""),"")</f>
        <v/>
      </c>
      <c r="Q6090" s="92" t="str">
        <f t="shared" si="956"/>
        <v/>
      </c>
      <c r="R6090" s="92" t="str">
        <f t="shared" si="957"/>
        <v/>
      </c>
      <c r="U6090" s="5"/>
      <c r="V6090" s="5"/>
      <c r="W6090" s="94" t="str">
        <f t="shared" ref="W6090:W6153" si="965">IF(A6090&lt;&gt;"",F6090-$AU$105,"")</f>
        <v/>
      </c>
      <c r="X6090" s="94" t="str">
        <f t="shared" si="958"/>
        <v/>
      </c>
      <c r="Y6090" s="5"/>
      <c r="BK6090" s="8"/>
      <c r="BL6090" s="5"/>
      <c r="BM6090" s="5"/>
      <c r="BN6090" s="5"/>
      <c r="BO6090" s="5"/>
      <c r="BP6090" s="1"/>
      <c r="BQ6090" s="1"/>
      <c r="BR6090" s="1"/>
      <c r="BS6090" s="1"/>
      <c r="BT6090" s="1"/>
      <c r="BU6090" s="4"/>
      <c r="BV6090" s="1"/>
      <c r="BW6090" s="3"/>
      <c r="BX6090" s="4"/>
      <c r="BY6090" s="5"/>
      <c r="BZ6090" s="5"/>
      <c r="CA6090" s="5"/>
      <c r="CB6090" s="5"/>
      <c r="CC6090" s="5"/>
      <c r="CD6090" s="43"/>
    </row>
    <row r="6091" spans="1:82" x14ac:dyDescent="0.25">
      <c r="A6091" s="8"/>
      <c r="B6091" s="5"/>
      <c r="C6091" s="5"/>
      <c r="D6091" s="5"/>
      <c r="E6091" s="5"/>
      <c r="F6091" s="94" t="str">
        <f t="shared" si="959"/>
        <v/>
      </c>
      <c r="G6091" s="94" t="str">
        <f t="shared" si="960"/>
        <v/>
      </c>
      <c r="H6091" s="127" t="str">
        <f>IF(A6091&lt;&gt;"",IF(MID(C6091,1,1)="c",$AS$26,IF(MID(C6091,1,1)="r",$AS$41,IF(MID(C6091,1,1)="p",#REF!,#REF!))),"")</f>
        <v/>
      </c>
      <c r="I6091" s="92" t="str">
        <f t="shared" si="961"/>
        <v/>
      </c>
      <c r="J6091" s="92" t="str">
        <f t="shared" si="962"/>
        <v/>
      </c>
      <c r="K6091" s="92" t="str">
        <f t="shared" si="963"/>
        <v/>
      </c>
      <c r="L6091" s="92" t="str">
        <f t="shared" si="964"/>
        <v/>
      </c>
      <c r="M6091" s="95" t="str">
        <f>IF(A6091&lt;&gt;"",IF(MID(C6091,1,1)="c",SigmaEpsConcrete(I6091,$AN$30:$AN$33,$AR$30:$AR$33,$AS$26,$AS$27,$AS$28,$AQ$20,$AU$19),""),"")</f>
        <v/>
      </c>
      <c r="N6091" s="95" t="str">
        <f>IF(A6091&lt;&gt;"",IF(MID(C6091,1,1)="r",SigmaEpsReinf(J6091,$AS$42:$AS$43,$AS$41,$AS$39,$AS$40,$AQ$38),""),"")</f>
        <v/>
      </c>
      <c r="Q6091" s="92" t="str">
        <f t="shared" ref="Q6091:Q6154" si="966">IF(A6091&lt;&gt;"",IF(MID(C6091,1,1)="c",IF(ISERROR(M6091/I6091),"",M6091/I6091),""),"")</f>
        <v/>
      </c>
      <c r="R6091" s="92" t="str">
        <f t="shared" ref="R6091:R6154" si="967">IF(A6091&lt;&gt;"",IF(MID(C6091,1,1)="r",IF(ISERROR(N6091/J6091),"",N6091/J6091),""),"")</f>
        <v/>
      </c>
      <c r="U6091" s="5"/>
      <c r="V6091" s="5"/>
      <c r="W6091" s="94" t="str">
        <f t="shared" si="965"/>
        <v/>
      </c>
      <c r="X6091" s="94" t="str">
        <f t="shared" ref="X6091:X6154" si="968">IF(B6091&lt;&gt;"",G6091-$AU$106,"")</f>
        <v/>
      </c>
      <c r="Y6091" s="5"/>
      <c r="BK6091" s="8"/>
      <c r="BL6091" s="5"/>
      <c r="BM6091" s="5"/>
      <c r="BN6091" s="5"/>
      <c r="BO6091" s="5"/>
      <c r="BP6091" s="1"/>
      <c r="BQ6091" s="1"/>
      <c r="BR6091" s="1"/>
      <c r="BS6091" s="1"/>
      <c r="BT6091" s="1"/>
      <c r="BU6091" s="4"/>
      <c r="BV6091" s="1"/>
      <c r="BW6091" s="3"/>
      <c r="BX6091" s="4"/>
      <c r="BY6091" s="5"/>
      <c r="BZ6091" s="5"/>
      <c r="CA6091" s="5"/>
      <c r="CB6091" s="5"/>
      <c r="CC6091" s="5"/>
      <c r="CD6091" s="43"/>
    </row>
    <row r="6092" spans="1:82" x14ac:dyDescent="0.25">
      <c r="A6092" s="8"/>
      <c r="B6092" s="5"/>
      <c r="C6092" s="5"/>
      <c r="D6092" s="5"/>
      <c r="E6092" s="5"/>
      <c r="F6092" s="94" t="str">
        <f t="shared" si="959"/>
        <v/>
      </c>
      <c r="G6092" s="94" t="str">
        <f t="shared" si="960"/>
        <v/>
      </c>
      <c r="H6092" s="127" t="str">
        <f>IF(A6092&lt;&gt;"",IF(MID(C6092,1,1)="c",$AS$26,IF(MID(C6092,1,1)="r",$AS$41,IF(MID(C6092,1,1)="p",#REF!,#REF!))),"")</f>
        <v/>
      </c>
      <c r="I6092" s="92" t="str">
        <f t="shared" si="961"/>
        <v/>
      </c>
      <c r="J6092" s="92" t="str">
        <f t="shared" si="962"/>
        <v/>
      </c>
      <c r="K6092" s="92" t="str">
        <f t="shared" si="963"/>
        <v/>
      </c>
      <c r="L6092" s="92" t="str">
        <f t="shared" si="964"/>
        <v/>
      </c>
      <c r="M6092" s="95" t="str">
        <f>IF(A6092&lt;&gt;"",IF(MID(C6092,1,1)="c",SigmaEpsConcrete(I6092,$AN$30:$AN$33,$AR$30:$AR$33,$AS$26,$AS$27,$AS$28,$AQ$20,$AU$19),""),"")</f>
        <v/>
      </c>
      <c r="N6092" s="95" t="str">
        <f>IF(A6092&lt;&gt;"",IF(MID(C6092,1,1)="r",SigmaEpsReinf(J6092,$AS$42:$AS$43,$AS$41,$AS$39,$AS$40,$AQ$38),""),"")</f>
        <v/>
      </c>
      <c r="Q6092" s="92" t="str">
        <f t="shared" si="966"/>
        <v/>
      </c>
      <c r="R6092" s="92" t="str">
        <f t="shared" si="967"/>
        <v/>
      </c>
      <c r="U6092" s="5"/>
      <c r="V6092" s="5"/>
      <c r="W6092" s="94" t="str">
        <f t="shared" si="965"/>
        <v/>
      </c>
      <c r="X6092" s="94" t="str">
        <f t="shared" si="968"/>
        <v/>
      </c>
      <c r="Y6092" s="5"/>
      <c r="BK6092" s="8"/>
      <c r="BL6092" s="5"/>
      <c r="BM6092" s="5"/>
      <c r="BN6092" s="5"/>
      <c r="BO6092" s="5"/>
      <c r="BP6092" s="1"/>
      <c r="BQ6092" s="1"/>
      <c r="BR6092" s="1"/>
      <c r="BS6092" s="1"/>
      <c r="BT6092" s="1"/>
      <c r="BU6092" s="4"/>
      <c r="BV6092" s="1"/>
      <c r="BW6092" s="3"/>
      <c r="BX6092" s="4"/>
      <c r="BY6092" s="5"/>
      <c r="BZ6092" s="5"/>
      <c r="CA6092" s="5"/>
      <c r="CB6092" s="5"/>
      <c r="CC6092" s="5"/>
      <c r="CD6092" s="43"/>
    </row>
    <row r="6093" spans="1:82" x14ac:dyDescent="0.25">
      <c r="A6093" s="8"/>
      <c r="B6093" s="5"/>
      <c r="C6093" s="5"/>
      <c r="D6093" s="5"/>
      <c r="E6093" s="5"/>
      <c r="F6093" s="94" t="str">
        <f t="shared" si="959"/>
        <v/>
      </c>
      <c r="G6093" s="94" t="str">
        <f t="shared" si="960"/>
        <v/>
      </c>
      <c r="H6093" s="127" t="str">
        <f>IF(A6093&lt;&gt;"",IF(MID(C6093,1,1)="c",$AS$26,IF(MID(C6093,1,1)="r",$AS$41,IF(MID(C6093,1,1)="p",#REF!,#REF!))),"")</f>
        <v/>
      </c>
      <c r="I6093" s="92" t="str">
        <f t="shared" si="961"/>
        <v/>
      </c>
      <c r="J6093" s="92" t="str">
        <f t="shared" si="962"/>
        <v/>
      </c>
      <c r="K6093" s="92" t="str">
        <f t="shared" si="963"/>
        <v/>
      </c>
      <c r="L6093" s="92" t="str">
        <f t="shared" si="964"/>
        <v/>
      </c>
      <c r="M6093" s="95" t="str">
        <f>IF(A6093&lt;&gt;"",IF(MID(C6093,1,1)="c",SigmaEpsConcrete(I6093,$AN$30:$AN$33,$AR$30:$AR$33,$AS$26,$AS$27,$AS$28,$AQ$20,$AU$19),""),"")</f>
        <v/>
      </c>
      <c r="N6093" s="95" t="str">
        <f>IF(A6093&lt;&gt;"",IF(MID(C6093,1,1)="r",SigmaEpsReinf(J6093,$AS$42:$AS$43,$AS$41,$AS$39,$AS$40,$AQ$38),""),"")</f>
        <v/>
      </c>
      <c r="Q6093" s="92" t="str">
        <f t="shared" si="966"/>
        <v/>
      </c>
      <c r="R6093" s="92" t="str">
        <f t="shared" si="967"/>
        <v/>
      </c>
      <c r="U6093" s="5"/>
      <c r="V6093" s="5"/>
      <c r="W6093" s="94" t="str">
        <f t="shared" si="965"/>
        <v/>
      </c>
      <c r="X6093" s="94" t="str">
        <f t="shared" si="968"/>
        <v/>
      </c>
      <c r="Y6093" s="5"/>
      <c r="BK6093" s="8"/>
      <c r="BL6093" s="5"/>
      <c r="BM6093" s="5"/>
      <c r="BN6093" s="5"/>
      <c r="BO6093" s="5"/>
      <c r="BP6093" s="1"/>
      <c r="BQ6093" s="1"/>
      <c r="BR6093" s="1"/>
      <c r="BS6093" s="1"/>
      <c r="BT6093" s="1"/>
      <c r="BU6093" s="4"/>
      <c r="BV6093" s="1"/>
      <c r="BW6093" s="3"/>
      <c r="BX6093" s="4"/>
      <c r="BY6093" s="5"/>
      <c r="BZ6093" s="5"/>
      <c r="CA6093" s="5"/>
      <c r="CB6093" s="5"/>
      <c r="CC6093" s="5"/>
      <c r="CD6093" s="43"/>
    </row>
    <row r="6094" spans="1:82" x14ac:dyDescent="0.25">
      <c r="A6094" s="8"/>
      <c r="B6094" s="5"/>
      <c r="C6094" s="5"/>
      <c r="D6094" s="5"/>
      <c r="E6094" s="5"/>
      <c r="F6094" s="94" t="str">
        <f t="shared" si="959"/>
        <v/>
      </c>
      <c r="G6094" s="94" t="str">
        <f t="shared" si="960"/>
        <v/>
      </c>
      <c r="H6094" s="127" t="str">
        <f>IF(A6094&lt;&gt;"",IF(MID(C6094,1,1)="c",$AS$26,IF(MID(C6094,1,1)="r",$AS$41,IF(MID(C6094,1,1)="p",#REF!,#REF!))),"")</f>
        <v/>
      </c>
      <c r="I6094" s="92" t="str">
        <f t="shared" si="961"/>
        <v/>
      </c>
      <c r="J6094" s="92" t="str">
        <f t="shared" si="962"/>
        <v/>
      </c>
      <c r="K6094" s="92" t="str">
        <f t="shared" si="963"/>
        <v/>
      </c>
      <c r="L6094" s="92" t="str">
        <f t="shared" si="964"/>
        <v/>
      </c>
      <c r="M6094" s="95" t="str">
        <f>IF(A6094&lt;&gt;"",IF(MID(C6094,1,1)="c",SigmaEpsConcrete(I6094,$AN$30:$AN$33,$AR$30:$AR$33,$AS$26,$AS$27,$AS$28,$AQ$20,$AU$19),""),"")</f>
        <v/>
      </c>
      <c r="N6094" s="95" t="str">
        <f>IF(A6094&lt;&gt;"",IF(MID(C6094,1,1)="r",SigmaEpsReinf(J6094,$AS$42:$AS$43,$AS$41,$AS$39,$AS$40,$AQ$38),""),"")</f>
        <v/>
      </c>
      <c r="Q6094" s="92" t="str">
        <f t="shared" si="966"/>
        <v/>
      </c>
      <c r="R6094" s="92" t="str">
        <f t="shared" si="967"/>
        <v/>
      </c>
      <c r="U6094" s="5"/>
      <c r="V6094" s="5"/>
      <c r="W6094" s="94" t="str">
        <f t="shared" si="965"/>
        <v/>
      </c>
      <c r="X6094" s="94" t="str">
        <f t="shared" si="968"/>
        <v/>
      </c>
      <c r="Y6094" s="5"/>
      <c r="BK6094" s="8"/>
      <c r="BL6094" s="5"/>
      <c r="BM6094" s="5"/>
      <c r="BN6094" s="5"/>
      <c r="BO6094" s="5"/>
      <c r="BP6094" s="1"/>
      <c r="BQ6094" s="1"/>
      <c r="BR6094" s="1"/>
      <c r="BS6094" s="1"/>
      <c r="BT6094" s="1"/>
      <c r="BU6094" s="4"/>
      <c r="BV6094" s="1"/>
      <c r="BW6094" s="3"/>
      <c r="BX6094" s="4"/>
      <c r="BY6094" s="5"/>
      <c r="BZ6094" s="5"/>
      <c r="CA6094" s="5"/>
      <c r="CB6094" s="5"/>
      <c r="CC6094" s="5"/>
      <c r="CD6094" s="43"/>
    </row>
    <row r="6095" spans="1:82" x14ac:dyDescent="0.25">
      <c r="A6095" s="8"/>
      <c r="B6095" s="5"/>
      <c r="C6095" s="5"/>
      <c r="D6095" s="5"/>
      <c r="E6095" s="5"/>
      <c r="F6095" s="94" t="str">
        <f t="shared" si="959"/>
        <v/>
      </c>
      <c r="G6095" s="94" t="str">
        <f t="shared" si="960"/>
        <v/>
      </c>
      <c r="H6095" s="127" t="str">
        <f>IF(A6095&lt;&gt;"",IF(MID(C6095,1,1)="c",$AS$26,IF(MID(C6095,1,1)="r",$AS$41,IF(MID(C6095,1,1)="p",#REF!,#REF!))),"")</f>
        <v/>
      </c>
      <c r="I6095" s="92" t="str">
        <f t="shared" si="961"/>
        <v/>
      </c>
      <c r="J6095" s="92" t="str">
        <f t="shared" si="962"/>
        <v/>
      </c>
      <c r="K6095" s="92" t="str">
        <f t="shared" si="963"/>
        <v/>
      </c>
      <c r="L6095" s="92" t="str">
        <f t="shared" si="964"/>
        <v/>
      </c>
      <c r="M6095" s="95" t="str">
        <f>IF(A6095&lt;&gt;"",IF(MID(C6095,1,1)="c",SigmaEpsConcrete(I6095,$AN$30:$AN$33,$AR$30:$AR$33,$AS$26,$AS$27,$AS$28,$AQ$20,$AU$19),""),"")</f>
        <v/>
      </c>
      <c r="N6095" s="95" t="str">
        <f>IF(A6095&lt;&gt;"",IF(MID(C6095,1,1)="r",SigmaEpsReinf(J6095,$AS$42:$AS$43,$AS$41,$AS$39,$AS$40,$AQ$38),""),"")</f>
        <v/>
      </c>
      <c r="Q6095" s="92" t="str">
        <f t="shared" si="966"/>
        <v/>
      </c>
      <c r="R6095" s="92" t="str">
        <f t="shared" si="967"/>
        <v/>
      </c>
      <c r="U6095" s="5"/>
      <c r="V6095" s="5"/>
      <c r="W6095" s="94" t="str">
        <f t="shared" si="965"/>
        <v/>
      </c>
      <c r="X6095" s="94" t="str">
        <f t="shared" si="968"/>
        <v/>
      </c>
      <c r="Y6095" s="5"/>
      <c r="BK6095" s="8"/>
      <c r="BL6095" s="5"/>
      <c r="BM6095" s="5"/>
      <c r="BN6095" s="5"/>
      <c r="BO6095" s="5"/>
      <c r="BP6095" s="1"/>
      <c r="BQ6095" s="1"/>
      <c r="BR6095" s="1"/>
      <c r="BS6095" s="1"/>
      <c r="BT6095" s="1"/>
      <c r="BU6095" s="4"/>
      <c r="BV6095" s="1"/>
      <c r="BW6095" s="3"/>
      <c r="BX6095" s="4"/>
      <c r="BY6095" s="5"/>
      <c r="BZ6095" s="5"/>
      <c r="CA6095" s="5"/>
      <c r="CB6095" s="5"/>
      <c r="CC6095" s="5"/>
      <c r="CD6095" s="43"/>
    </row>
    <row r="6096" spans="1:82" x14ac:dyDescent="0.25">
      <c r="A6096" s="8"/>
      <c r="B6096" s="5"/>
      <c r="C6096" s="5"/>
      <c r="D6096" s="5"/>
      <c r="E6096" s="5"/>
      <c r="F6096" s="94" t="str">
        <f t="shared" si="959"/>
        <v/>
      </c>
      <c r="G6096" s="94" t="str">
        <f t="shared" si="960"/>
        <v/>
      </c>
      <c r="H6096" s="127" t="str">
        <f>IF(A6096&lt;&gt;"",IF(MID(C6096,1,1)="c",$AS$26,IF(MID(C6096,1,1)="r",$AS$41,IF(MID(C6096,1,1)="p",#REF!,#REF!))),"")</f>
        <v/>
      </c>
      <c r="I6096" s="92" t="str">
        <f t="shared" si="961"/>
        <v/>
      </c>
      <c r="J6096" s="92" t="str">
        <f t="shared" si="962"/>
        <v/>
      </c>
      <c r="K6096" s="92" t="str">
        <f t="shared" si="963"/>
        <v/>
      </c>
      <c r="L6096" s="92" t="str">
        <f t="shared" si="964"/>
        <v/>
      </c>
      <c r="M6096" s="95" t="str">
        <f>IF(A6096&lt;&gt;"",IF(MID(C6096,1,1)="c",SigmaEpsConcrete(I6096,$AN$30:$AN$33,$AR$30:$AR$33,$AS$26,$AS$27,$AS$28,$AQ$20,$AU$19),""),"")</f>
        <v/>
      </c>
      <c r="N6096" s="95" t="str">
        <f>IF(A6096&lt;&gt;"",IF(MID(C6096,1,1)="r",SigmaEpsReinf(J6096,$AS$42:$AS$43,$AS$41,$AS$39,$AS$40,$AQ$38),""),"")</f>
        <v/>
      </c>
      <c r="Q6096" s="92" t="str">
        <f t="shared" si="966"/>
        <v/>
      </c>
      <c r="R6096" s="92" t="str">
        <f t="shared" si="967"/>
        <v/>
      </c>
      <c r="U6096" s="5"/>
      <c r="V6096" s="5"/>
      <c r="W6096" s="94" t="str">
        <f t="shared" si="965"/>
        <v/>
      </c>
      <c r="X6096" s="94" t="str">
        <f t="shared" si="968"/>
        <v/>
      </c>
      <c r="Y6096" s="5"/>
      <c r="BK6096" s="8"/>
      <c r="BL6096" s="5"/>
      <c r="BM6096" s="5"/>
      <c r="BN6096" s="5"/>
      <c r="BO6096" s="5"/>
      <c r="BP6096" s="1"/>
      <c r="BQ6096" s="1"/>
      <c r="BR6096" s="1"/>
      <c r="BS6096" s="1"/>
      <c r="BT6096" s="1"/>
      <c r="BU6096" s="4"/>
      <c r="BV6096" s="1"/>
      <c r="BW6096" s="3"/>
      <c r="BX6096" s="4"/>
      <c r="BY6096" s="5"/>
      <c r="BZ6096" s="5"/>
      <c r="CA6096" s="5"/>
      <c r="CB6096" s="5"/>
      <c r="CC6096" s="5"/>
      <c r="CD6096" s="43"/>
    </row>
    <row r="6097" spans="1:82" x14ac:dyDescent="0.25">
      <c r="A6097" s="8"/>
      <c r="B6097" s="5"/>
      <c r="C6097" s="5"/>
      <c r="D6097" s="5"/>
      <c r="E6097" s="5"/>
      <c r="F6097" s="94" t="str">
        <f t="shared" si="959"/>
        <v/>
      </c>
      <c r="G6097" s="94" t="str">
        <f t="shared" si="960"/>
        <v/>
      </c>
      <c r="H6097" s="127" t="str">
        <f>IF(A6097&lt;&gt;"",IF(MID(C6097,1,1)="c",$AS$26,IF(MID(C6097,1,1)="r",$AS$41,IF(MID(C6097,1,1)="p",#REF!,#REF!))),"")</f>
        <v/>
      </c>
      <c r="I6097" s="92" t="str">
        <f t="shared" si="961"/>
        <v/>
      </c>
      <c r="J6097" s="92" t="str">
        <f t="shared" si="962"/>
        <v/>
      </c>
      <c r="K6097" s="92" t="str">
        <f t="shared" si="963"/>
        <v/>
      </c>
      <c r="L6097" s="92" t="str">
        <f t="shared" si="964"/>
        <v/>
      </c>
      <c r="M6097" s="95" t="str">
        <f>IF(A6097&lt;&gt;"",IF(MID(C6097,1,1)="c",SigmaEpsConcrete(I6097,$AN$30:$AN$33,$AR$30:$AR$33,$AS$26,$AS$27,$AS$28,$AQ$20,$AU$19),""),"")</f>
        <v/>
      </c>
      <c r="N6097" s="95" t="str">
        <f>IF(A6097&lt;&gt;"",IF(MID(C6097,1,1)="r",SigmaEpsReinf(J6097,$AS$42:$AS$43,$AS$41,$AS$39,$AS$40,$AQ$38),""),"")</f>
        <v/>
      </c>
      <c r="Q6097" s="92" t="str">
        <f t="shared" si="966"/>
        <v/>
      </c>
      <c r="R6097" s="92" t="str">
        <f t="shared" si="967"/>
        <v/>
      </c>
      <c r="U6097" s="5"/>
      <c r="V6097" s="5"/>
      <c r="W6097" s="94" t="str">
        <f t="shared" si="965"/>
        <v/>
      </c>
      <c r="X6097" s="94" t="str">
        <f t="shared" si="968"/>
        <v/>
      </c>
      <c r="Y6097" s="5"/>
      <c r="BK6097" s="8"/>
      <c r="BL6097" s="5"/>
      <c r="BM6097" s="5"/>
      <c r="BN6097" s="5"/>
      <c r="BO6097" s="5"/>
      <c r="BP6097" s="1"/>
      <c r="BQ6097" s="1"/>
      <c r="BR6097" s="1"/>
      <c r="BS6097" s="1"/>
      <c r="BT6097" s="1"/>
      <c r="BU6097" s="4"/>
      <c r="BV6097" s="1"/>
      <c r="BW6097" s="3"/>
      <c r="BX6097" s="4"/>
      <c r="BY6097" s="5"/>
      <c r="BZ6097" s="5"/>
      <c r="CA6097" s="5"/>
      <c r="CB6097" s="5"/>
      <c r="CC6097" s="5"/>
      <c r="CD6097" s="43"/>
    </row>
    <row r="6098" spans="1:82" x14ac:dyDescent="0.25">
      <c r="A6098" s="8"/>
      <c r="B6098" s="5"/>
      <c r="C6098" s="5"/>
      <c r="D6098" s="5"/>
      <c r="E6098" s="5"/>
      <c r="F6098" s="94" t="str">
        <f t="shared" si="959"/>
        <v/>
      </c>
      <c r="G6098" s="94" t="str">
        <f t="shared" si="960"/>
        <v/>
      </c>
      <c r="H6098" s="127" t="str">
        <f>IF(A6098&lt;&gt;"",IF(MID(C6098,1,1)="c",$AS$26,IF(MID(C6098,1,1)="r",$AS$41,IF(MID(C6098,1,1)="p",#REF!,#REF!))),"")</f>
        <v/>
      </c>
      <c r="I6098" s="92" t="str">
        <f t="shared" si="961"/>
        <v/>
      </c>
      <c r="J6098" s="92" t="str">
        <f t="shared" si="962"/>
        <v/>
      </c>
      <c r="K6098" s="92" t="str">
        <f t="shared" si="963"/>
        <v/>
      </c>
      <c r="L6098" s="92" t="str">
        <f t="shared" si="964"/>
        <v/>
      </c>
      <c r="M6098" s="95" t="str">
        <f>IF(A6098&lt;&gt;"",IF(MID(C6098,1,1)="c",SigmaEpsConcrete(I6098,$AN$30:$AN$33,$AR$30:$AR$33,$AS$26,$AS$27,$AS$28,$AQ$20,$AU$19),""),"")</f>
        <v/>
      </c>
      <c r="N6098" s="95" t="str">
        <f>IF(A6098&lt;&gt;"",IF(MID(C6098,1,1)="r",SigmaEpsReinf(J6098,$AS$42:$AS$43,$AS$41,$AS$39,$AS$40,$AQ$38),""),"")</f>
        <v/>
      </c>
      <c r="Q6098" s="92" t="str">
        <f t="shared" si="966"/>
        <v/>
      </c>
      <c r="R6098" s="92" t="str">
        <f t="shared" si="967"/>
        <v/>
      </c>
      <c r="U6098" s="5"/>
      <c r="V6098" s="5"/>
      <c r="W6098" s="94" t="str">
        <f t="shared" si="965"/>
        <v/>
      </c>
      <c r="X6098" s="94" t="str">
        <f t="shared" si="968"/>
        <v/>
      </c>
      <c r="Y6098" s="5"/>
      <c r="BK6098" s="8"/>
      <c r="BL6098" s="5"/>
      <c r="BM6098" s="5"/>
      <c r="BN6098" s="5"/>
      <c r="BO6098" s="5"/>
      <c r="BP6098" s="1"/>
      <c r="BQ6098" s="1"/>
      <c r="BR6098" s="1"/>
      <c r="BS6098" s="1"/>
      <c r="BT6098" s="1"/>
      <c r="BU6098" s="4"/>
      <c r="BV6098" s="1"/>
      <c r="BW6098" s="3"/>
      <c r="BX6098" s="4"/>
      <c r="BY6098" s="5"/>
      <c r="BZ6098" s="5"/>
      <c r="CA6098" s="5"/>
      <c r="CB6098" s="5"/>
      <c r="CC6098" s="5"/>
      <c r="CD6098" s="43"/>
    </row>
    <row r="6099" spans="1:82" x14ac:dyDescent="0.25">
      <c r="A6099" s="8"/>
      <c r="B6099" s="5"/>
      <c r="C6099" s="5"/>
      <c r="D6099" s="5"/>
      <c r="E6099" s="5"/>
      <c r="F6099" s="94" t="str">
        <f t="shared" si="959"/>
        <v/>
      </c>
      <c r="G6099" s="94" t="str">
        <f t="shared" si="960"/>
        <v/>
      </c>
      <c r="H6099" s="127" t="str">
        <f>IF(A6099&lt;&gt;"",IF(MID(C6099,1,1)="c",$AS$26,IF(MID(C6099,1,1)="r",$AS$41,IF(MID(C6099,1,1)="p",#REF!,#REF!))),"")</f>
        <v/>
      </c>
      <c r="I6099" s="92" t="str">
        <f t="shared" si="961"/>
        <v/>
      </c>
      <c r="J6099" s="92" t="str">
        <f t="shared" si="962"/>
        <v/>
      </c>
      <c r="K6099" s="92" t="str">
        <f t="shared" si="963"/>
        <v/>
      </c>
      <c r="L6099" s="92" t="str">
        <f t="shared" si="964"/>
        <v/>
      </c>
      <c r="M6099" s="95" t="str">
        <f>IF(A6099&lt;&gt;"",IF(MID(C6099,1,1)="c",SigmaEpsConcrete(I6099,$AN$30:$AN$33,$AR$30:$AR$33,$AS$26,$AS$27,$AS$28,$AQ$20,$AU$19),""),"")</f>
        <v/>
      </c>
      <c r="N6099" s="95" t="str">
        <f>IF(A6099&lt;&gt;"",IF(MID(C6099,1,1)="r",SigmaEpsReinf(J6099,$AS$42:$AS$43,$AS$41,$AS$39,$AS$40,$AQ$38),""),"")</f>
        <v/>
      </c>
      <c r="Q6099" s="92" t="str">
        <f t="shared" si="966"/>
        <v/>
      </c>
      <c r="R6099" s="92" t="str">
        <f t="shared" si="967"/>
        <v/>
      </c>
      <c r="U6099" s="5"/>
      <c r="V6099" s="5"/>
      <c r="W6099" s="94" t="str">
        <f t="shared" si="965"/>
        <v/>
      </c>
      <c r="X6099" s="94" t="str">
        <f t="shared" si="968"/>
        <v/>
      </c>
      <c r="Y6099" s="5"/>
      <c r="BK6099" s="8"/>
      <c r="BL6099" s="5"/>
      <c r="BM6099" s="5"/>
      <c r="BN6099" s="5"/>
      <c r="BO6099" s="5"/>
      <c r="BP6099" s="1"/>
      <c r="BQ6099" s="1"/>
      <c r="BR6099" s="1"/>
      <c r="BS6099" s="1"/>
      <c r="BT6099" s="1"/>
      <c r="BU6099" s="4"/>
      <c r="BV6099" s="1"/>
      <c r="BW6099" s="3"/>
      <c r="BX6099" s="4"/>
      <c r="BY6099" s="5"/>
      <c r="BZ6099" s="5"/>
      <c r="CA6099" s="5"/>
      <c r="CB6099" s="5"/>
      <c r="CC6099" s="5"/>
      <c r="CD6099" s="43"/>
    </row>
    <row r="6100" spans="1:82" x14ac:dyDescent="0.25">
      <c r="A6100" s="8"/>
      <c r="B6100" s="5"/>
      <c r="C6100" s="5"/>
      <c r="D6100" s="5"/>
      <c r="E6100" s="5"/>
      <c r="F6100" s="94" t="str">
        <f t="shared" si="959"/>
        <v/>
      </c>
      <c r="G6100" s="94" t="str">
        <f t="shared" si="960"/>
        <v/>
      </c>
      <c r="H6100" s="127" t="str">
        <f>IF(A6100&lt;&gt;"",IF(MID(C6100,1,1)="c",$AS$26,IF(MID(C6100,1,1)="r",$AS$41,IF(MID(C6100,1,1)="p",#REF!,#REF!))),"")</f>
        <v/>
      </c>
      <c r="I6100" s="92" t="str">
        <f t="shared" si="961"/>
        <v/>
      </c>
      <c r="J6100" s="92" t="str">
        <f t="shared" si="962"/>
        <v/>
      </c>
      <c r="K6100" s="92" t="str">
        <f t="shared" si="963"/>
        <v/>
      </c>
      <c r="L6100" s="92" t="str">
        <f t="shared" si="964"/>
        <v/>
      </c>
      <c r="M6100" s="95" t="str">
        <f>IF(A6100&lt;&gt;"",IF(MID(C6100,1,1)="c",SigmaEpsConcrete(I6100,$AN$30:$AN$33,$AR$30:$AR$33,$AS$26,$AS$27,$AS$28,$AQ$20,$AU$19),""),"")</f>
        <v/>
      </c>
      <c r="N6100" s="95" t="str">
        <f>IF(A6100&lt;&gt;"",IF(MID(C6100,1,1)="r",SigmaEpsReinf(J6100,$AS$42:$AS$43,$AS$41,$AS$39,$AS$40,$AQ$38),""),"")</f>
        <v/>
      </c>
      <c r="Q6100" s="92" t="str">
        <f t="shared" si="966"/>
        <v/>
      </c>
      <c r="R6100" s="92" t="str">
        <f t="shared" si="967"/>
        <v/>
      </c>
      <c r="U6100" s="5"/>
      <c r="V6100" s="5"/>
      <c r="W6100" s="94" t="str">
        <f t="shared" si="965"/>
        <v/>
      </c>
      <c r="X6100" s="94" t="str">
        <f t="shared" si="968"/>
        <v/>
      </c>
      <c r="Y6100" s="5"/>
      <c r="BK6100" s="8"/>
      <c r="BL6100" s="5"/>
      <c r="BM6100" s="5"/>
      <c r="BN6100" s="5"/>
      <c r="BO6100" s="5"/>
      <c r="BP6100" s="1"/>
      <c r="BQ6100" s="1"/>
      <c r="BR6100" s="1"/>
      <c r="BS6100" s="1"/>
      <c r="BT6100" s="1"/>
      <c r="BU6100" s="4"/>
      <c r="BV6100" s="1"/>
      <c r="BW6100" s="3"/>
      <c r="BX6100" s="4"/>
      <c r="BY6100" s="5"/>
      <c r="BZ6100" s="5"/>
      <c r="CA6100" s="5"/>
      <c r="CB6100" s="5"/>
      <c r="CC6100" s="5"/>
      <c r="CD6100" s="43"/>
    </row>
    <row r="6101" spans="1:82" x14ac:dyDescent="0.25">
      <c r="A6101" s="8"/>
      <c r="B6101" s="5"/>
      <c r="C6101" s="5"/>
      <c r="D6101" s="5"/>
      <c r="E6101" s="5"/>
      <c r="F6101" s="94" t="str">
        <f t="shared" si="959"/>
        <v/>
      </c>
      <c r="G6101" s="94" t="str">
        <f t="shared" si="960"/>
        <v/>
      </c>
      <c r="H6101" s="127" t="str">
        <f>IF(A6101&lt;&gt;"",IF(MID(C6101,1,1)="c",$AS$26,IF(MID(C6101,1,1)="r",$AS$41,IF(MID(C6101,1,1)="p",#REF!,#REF!))),"")</f>
        <v/>
      </c>
      <c r="I6101" s="92" t="str">
        <f t="shared" si="961"/>
        <v/>
      </c>
      <c r="J6101" s="92" t="str">
        <f t="shared" si="962"/>
        <v/>
      </c>
      <c r="K6101" s="92" t="str">
        <f t="shared" si="963"/>
        <v/>
      </c>
      <c r="L6101" s="92" t="str">
        <f t="shared" si="964"/>
        <v/>
      </c>
      <c r="M6101" s="95" t="str">
        <f>IF(A6101&lt;&gt;"",IF(MID(C6101,1,1)="c",SigmaEpsConcrete(I6101,$AN$30:$AN$33,$AR$30:$AR$33,$AS$26,$AS$27,$AS$28,$AQ$20,$AU$19),""),"")</f>
        <v/>
      </c>
      <c r="N6101" s="95" t="str">
        <f>IF(A6101&lt;&gt;"",IF(MID(C6101,1,1)="r",SigmaEpsReinf(J6101,$AS$42:$AS$43,$AS$41,$AS$39,$AS$40,$AQ$38),""),"")</f>
        <v/>
      </c>
      <c r="Q6101" s="92" t="str">
        <f t="shared" si="966"/>
        <v/>
      </c>
      <c r="R6101" s="92" t="str">
        <f t="shared" si="967"/>
        <v/>
      </c>
      <c r="U6101" s="5"/>
      <c r="V6101" s="5"/>
      <c r="W6101" s="94" t="str">
        <f t="shared" si="965"/>
        <v/>
      </c>
      <c r="X6101" s="94" t="str">
        <f t="shared" si="968"/>
        <v/>
      </c>
      <c r="Y6101" s="5"/>
      <c r="BK6101" s="8"/>
      <c r="BL6101" s="5"/>
      <c r="BM6101" s="5"/>
      <c r="BN6101" s="5"/>
      <c r="BO6101" s="5"/>
      <c r="BP6101" s="1"/>
      <c r="BQ6101" s="1"/>
      <c r="BR6101" s="1"/>
      <c r="BS6101" s="1"/>
      <c r="BT6101" s="1"/>
      <c r="BU6101" s="4"/>
      <c r="BV6101" s="1"/>
      <c r="BW6101" s="3"/>
      <c r="BX6101" s="4"/>
      <c r="BY6101" s="5"/>
      <c r="BZ6101" s="5"/>
      <c r="CA6101" s="5"/>
      <c r="CB6101" s="5"/>
      <c r="CC6101" s="5"/>
      <c r="CD6101" s="43"/>
    </row>
    <row r="6102" spans="1:82" x14ac:dyDescent="0.25">
      <c r="A6102" s="8"/>
      <c r="B6102" s="5"/>
      <c r="C6102" s="5"/>
      <c r="D6102" s="5"/>
      <c r="E6102" s="5"/>
      <c r="F6102" s="94" t="str">
        <f t="shared" si="959"/>
        <v/>
      </c>
      <c r="G6102" s="94" t="str">
        <f t="shared" si="960"/>
        <v/>
      </c>
      <c r="H6102" s="127" t="str">
        <f>IF(A6102&lt;&gt;"",IF(MID(C6102,1,1)="c",$AS$26,IF(MID(C6102,1,1)="r",$AS$41,IF(MID(C6102,1,1)="p",#REF!,#REF!))),"")</f>
        <v/>
      </c>
      <c r="I6102" s="92" t="str">
        <f t="shared" si="961"/>
        <v/>
      </c>
      <c r="J6102" s="92" t="str">
        <f t="shared" si="962"/>
        <v/>
      </c>
      <c r="K6102" s="92" t="str">
        <f t="shared" si="963"/>
        <v/>
      </c>
      <c r="L6102" s="92" t="str">
        <f t="shared" si="964"/>
        <v/>
      </c>
      <c r="M6102" s="95" t="str">
        <f>IF(A6102&lt;&gt;"",IF(MID(C6102,1,1)="c",SigmaEpsConcrete(I6102,$AN$30:$AN$33,$AR$30:$AR$33,$AS$26,$AS$27,$AS$28,$AQ$20,$AU$19),""),"")</f>
        <v/>
      </c>
      <c r="N6102" s="95" t="str">
        <f>IF(A6102&lt;&gt;"",IF(MID(C6102,1,1)="r",SigmaEpsReinf(J6102,$AS$42:$AS$43,$AS$41,$AS$39,$AS$40,$AQ$38),""),"")</f>
        <v/>
      </c>
      <c r="Q6102" s="92" t="str">
        <f t="shared" si="966"/>
        <v/>
      </c>
      <c r="R6102" s="92" t="str">
        <f t="shared" si="967"/>
        <v/>
      </c>
      <c r="U6102" s="5"/>
      <c r="V6102" s="5"/>
      <c r="W6102" s="94" t="str">
        <f t="shared" si="965"/>
        <v/>
      </c>
      <c r="X6102" s="94" t="str">
        <f t="shared" si="968"/>
        <v/>
      </c>
      <c r="Y6102" s="5"/>
      <c r="BK6102" s="8"/>
      <c r="BL6102" s="5"/>
      <c r="BM6102" s="5"/>
      <c r="BN6102" s="5"/>
      <c r="BO6102" s="5"/>
      <c r="BP6102" s="1"/>
      <c r="BQ6102" s="1"/>
      <c r="BR6102" s="1"/>
      <c r="BS6102" s="1"/>
      <c r="BT6102" s="1"/>
      <c r="BU6102" s="4"/>
      <c r="BV6102" s="1"/>
      <c r="BW6102" s="3"/>
      <c r="BX6102" s="4"/>
      <c r="BY6102" s="5"/>
      <c r="BZ6102" s="5"/>
      <c r="CA6102" s="5"/>
      <c r="CB6102" s="5"/>
      <c r="CC6102" s="5"/>
      <c r="CD6102" s="43"/>
    </row>
    <row r="6103" spans="1:82" x14ac:dyDescent="0.25">
      <c r="A6103" s="8"/>
      <c r="B6103" s="5"/>
      <c r="C6103" s="5"/>
      <c r="D6103" s="5"/>
      <c r="E6103" s="5"/>
      <c r="F6103" s="94" t="str">
        <f t="shared" si="959"/>
        <v/>
      </c>
      <c r="G6103" s="94" t="str">
        <f t="shared" si="960"/>
        <v/>
      </c>
      <c r="H6103" s="127" t="str">
        <f>IF(A6103&lt;&gt;"",IF(MID(C6103,1,1)="c",$AS$26,IF(MID(C6103,1,1)="r",$AS$41,IF(MID(C6103,1,1)="p",#REF!,#REF!))),"")</f>
        <v/>
      </c>
      <c r="I6103" s="92" t="str">
        <f t="shared" si="961"/>
        <v/>
      </c>
      <c r="J6103" s="92" t="str">
        <f t="shared" si="962"/>
        <v/>
      </c>
      <c r="K6103" s="92" t="str">
        <f t="shared" si="963"/>
        <v/>
      </c>
      <c r="L6103" s="92" t="str">
        <f t="shared" si="964"/>
        <v/>
      </c>
      <c r="M6103" s="95" t="str">
        <f>IF(A6103&lt;&gt;"",IF(MID(C6103,1,1)="c",SigmaEpsConcrete(I6103,$AN$30:$AN$33,$AR$30:$AR$33,$AS$26,$AS$27,$AS$28,$AQ$20,$AU$19),""),"")</f>
        <v/>
      </c>
      <c r="N6103" s="95" t="str">
        <f>IF(A6103&lt;&gt;"",IF(MID(C6103,1,1)="r",SigmaEpsReinf(J6103,$AS$42:$AS$43,$AS$41,$AS$39,$AS$40,$AQ$38),""),"")</f>
        <v/>
      </c>
      <c r="Q6103" s="92" t="str">
        <f t="shared" si="966"/>
        <v/>
      </c>
      <c r="R6103" s="92" t="str">
        <f t="shared" si="967"/>
        <v/>
      </c>
      <c r="U6103" s="5"/>
      <c r="V6103" s="5"/>
      <c r="W6103" s="94" t="str">
        <f t="shared" si="965"/>
        <v/>
      </c>
      <c r="X6103" s="94" t="str">
        <f t="shared" si="968"/>
        <v/>
      </c>
      <c r="Y6103" s="5"/>
      <c r="BK6103" s="8"/>
      <c r="BL6103" s="5"/>
      <c r="BM6103" s="5"/>
      <c r="BN6103" s="5"/>
      <c r="BO6103" s="5"/>
      <c r="BP6103" s="1"/>
      <c r="BQ6103" s="1"/>
      <c r="BR6103" s="1"/>
      <c r="BS6103" s="1"/>
      <c r="BT6103" s="1"/>
      <c r="BU6103" s="4"/>
      <c r="BV6103" s="1"/>
      <c r="BW6103" s="3"/>
      <c r="BX6103" s="4"/>
      <c r="BY6103" s="5"/>
      <c r="BZ6103" s="5"/>
      <c r="CA6103" s="5"/>
      <c r="CB6103" s="5"/>
      <c r="CC6103" s="5"/>
      <c r="CD6103" s="43"/>
    </row>
    <row r="6104" spans="1:82" x14ac:dyDescent="0.25">
      <c r="A6104" s="8"/>
      <c r="B6104" s="5"/>
      <c r="C6104" s="5"/>
      <c r="D6104" s="5"/>
      <c r="E6104" s="5"/>
      <c r="F6104" s="94" t="str">
        <f t="shared" si="959"/>
        <v/>
      </c>
      <c r="G6104" s="94" t="str">
        <f t="shared" si="960"/>
        <v/>
      </c>
      <c r="H6104" s="127" t="str">
        <f>IF(A6104&lt;&gt;"",IF(MID(C6104,1,1)="c",$AS$26,IF(MID(C6104,1,1)="r",$AS$41,IF(MID(C6104,1,1)="p",#REF!,#REF!))),"")</f>
        <v/>
      </c>
      <c r="I6104" s="92" t="str">
        <f t="shared" si="961"/>
        <v/>
      </c>
      <c r="J6104" s="92" t="str">
        <f t="shared" si="962"/>
        <v/>
      </c>
      <c r="K6104" s="92" t="str">
        <f t="shared" si="963"/>
        <v/>
      </c>
      <c r="L6104" s="92" t="str">
        <f t="shared" si="964"/>
        <v/>
      </c>
      <c r="M6104" s="95" t="str">
        <f>IF(A6104&lt;&gt;"",IF(MID(C6104,1,1)="c",SigmaEpsConcrete(I6104,$AN$30:$AN$33,$AR$30:$AR$33,$AS$26,$AS$27,$AS$28,$AQ$20,$AU$19),""),"")</f>
        <v/>
      </c>
      <c r="N6104" s="95" t="str">
        <f>IF(A6104&lt;&gt;"",IF(MID(C6104,1,1)="r",SigmaEpsReinf(J6104,$AS$42:$AS$43,$AS$41,$AS$39,$AS$40,$AQ$38),""),"")</f>
        <v/>
      </c>
      <c r="Q6104" s="92" t="str">
        <f t="shared" si="966"/>
        <v/>
      </c>
      <c r="R6104" s="92" t="str">
        <f t="shared" si="967"/>
        <v/>
      </c>
      <c r="U6104" s="5"/>
      <c r="V6104" s="5"/>
      <c r="W6104" s="94" t="str">
        <f t="shared" si="965"/>
        <v/>
      </c>
      <c r="X6104" s="94" t="str">
        <f t="shared" si="968"/>
        <v/>
      </c>
      <c r="Y6104" s="5"/>
      <c r="BK6104" s="8"/>
      <c r="BL6104" s="5"/>
      <c r="BM6104" s="5"/>
      <c r="BN6104" s="5"/>
      <c r="BO6104" s="5"/>
      <c r="BP6104" s="1"/>
      <c r="BQ6104" s="1"/>
      <c r="BR6104" s="1"/>
      <c r="BS6104" s="1"/>
      <c r="BT6104" s="1"/>
      <c r="BU6104" s="4"/>
      <c r="BV6104" s="1"/>
      <c r="BW6104" s="3"/>
      <c r="BX6104" s="4"/>
      <c r="BY6104" s="5"/>
      <c r="BZ6104" s="5"/>
      <c r="CA6104" s="5"/>
      <c r="CB6104" s="5"/>
      <c r="CC6104" s="5"/>
      <c r="CD6104" s="43"/>
    </row>
    <row r="6105" spans="1:82" x14ac:dyDescent="0.25">
      <c r="A6105" s="8"/>
      <c r="B6105" s="5"/>
      <c r="C6105" s="5"/>
      <c r="D6105" s="5"/>
      <c r="E6105" s="5"/>
      <c r="F6105" s="94" t="str">
        <f t="shared" si="959"/>
        <v/>
      </c>
      <c r="G6105" s="94" t="str">
        <f t="shared" si="960"/>
        <v/>
      </c>
      <c r="H6105" s="127" t="str">
        <f>IF(A6105&lt;&gt;"",IF(MID(C6105,1,1)="c",$AS$26,IF(MID(C6105,1,1)="r",$AS$41,IF(MID(C6105,1,1)="p",#REF!,#REF!))),"")</f>
        <v/>
      </c>
      <c r="I6105" s="92" t="str">
        <f t="shared" si="961"/>
        <v/>
      </c>
      <c r="J6105" s="92" t="str">
        <f t="shared" si="962"/>
        <v/>
      </c>
      <c r="K6105" s="92" t="str">
        <f t="shared" si="963"/>
        <v/>
      </c>
      <c r="L6105" s="92" t="str">
        <f t="shared" si="964"/>
        <v/>
      </c>
      <c r="M6105" s="95" t="str">
        <f>IF(A6105&lt;&gt;"",IF(MID(C6105,1,1)="c",SigmaEpsConcrete(I6105,$AN$30:$AN$33,$AR$30:$AR$33,$AS$26,$AS$27,$AS$28,$AQ$20,$AU$19),""),"")</f>
        <v/>
      </c>
      <c r="N6105" s="95" t="str">
        <f>IF(A6105&lt;&gt;"",IF(MID(C6105,1,1)="r",SigmaEpsReinf(J6105,$AS$42:$AS$43,$AS$41,$AS$39,$AS$40,$AQ$38),""),"")</f>
        <v/>
      </c>
      <c r="Q6105" s="92" t="str">
        <f t="shared" si="966"/>
        <v/>
      </c>
      <c r="R6105" s="92" t="str">
        <f t="shared" si="967"/>
        <v/>
      </c>
      <c r="U6105" s="5"/>
      <c r="V6105" s="5"/>
      <c r="W6105" s="94" t="str">
        <f t="shared" si="965"/>
        <v/>
      </c>
      <c r="X6105" s="94" t="str">
        <f t="shared" si="968"/>
        <v/>
      </c>
      <c r="Y6105" s="5"/>
      <c r="BK6105" s="8"/>
      <c r="BL6105" s="5"/>
      <c r="BM6105" s="5"/>
      <c r="BN6105" s="5"/>
      <c r="BO6105" s="5"/>
      <c r="BP6105" s="1"/>
      <c r="BQ6105" s="1"/>
      <c r="BR6105" s="1"/>
      <c r="BS6105" s="1"/>
      <c r="BT6105" s="1"/>
      <c r="BU6105" s="4"/>
      <c r="BV6105" s="1"/>
      <c r="BW6105" s="3"/>
      <c r="BX6105" s="4"/>
      <c r="BY6105" s="5"/>
      <c r="BZ6105" s="5"/>
      <c r="CA6105" s="5"/>
      <c r="CB6105" s="5"/>
      <c r="CC6105" s="5"/>
      <c r="CD6105" s="43"/>
    </row>
    <row r="6106" spans="1:82" x14ac:dyDescent="0.25">
      <c r="A6106" s="8"/>
      <c r="B6106" s="5"/>
      <c r="C6106" s="5"/>
      <c r="D6106" s="5"/>
      <c r="E6106" s="5"/>
      <c r="F6106" s="94" t="str">
        <f t="shared" si="959"/>
        <v/>
      </c>
      <c r="G6106" s="94" t="str">
        <f t="shared" si="960"/>
        <v/>
      </c>
      <c r="H6106" s="127" t="str">
        <f>IF(A6106&lt;&gt;"",IF(MID(C6106,1,1)="c",$AS$26,IF(MID(C6106,1,1)="r",$AS$41,IF(MID(C6106,1,1)="p",#REF!,#REF!))),"")</f>
        <v/>
      </c>
      <c r="I6106" s="92" t="str">
        <f t="shared" si="961"/>
        <v/>
      </c>
      <c r="J6106" s="92" t="str">
        <f t="shared" si="962"/>
        <v/>
      </c>
      <c r="K6106" s="92" t="str">
        <f t="shared" si="963"/>
        <v/>
      </c>
      <c r="L6106" s="92" t="str">
        <f t="shared" si="964"/>
        <v/>
      </c>
      <c r="M6106" s="95" t="str">
        <f>IF(A6106&lt;&gt;"",IF(MID(C6106,1,1)="c",SigmaEpsConcrete(I6106,$AN$30:$AN$33,$AR$30:$AR$33,$AS$26,$AS$27,$AS$28,$AQ$20,$AU$19),""),"")</f>
        <v/>
      </c>
      <c r="N6106" s="95" t="str">
        <f>IF(A6106&lt;&gt;"",IF(MID(C6106,1,1)="r",SigmaEpsReinf(J6106,$AS$42:$AS$43,$AS$41,$AS$39,$AS$40,$AQ$38),""),"")</f>
        <v/>
      </c>
      <c r="Q6106" s="92" t="str">
        <f t="shared" si="966"/>
        <v/>
      </c>
      <c r="R6106" s="92" t="str">
        <f t="shared" si="967"/>
        <v/>
      </c>
      <c r="U6106" s="5"/>
      <c r="V6106" s="5"/>
      <c r="W6106" s="94" t="str">
        <f t="shared" si="965"/>
        <v/>
      </c>
      <c r="X6106" s="94" t="str">
        <f t="shared" si="968"/>
        <v/>
      </c>
      <c r="Y6106" s="5"/>
      <c r="BK6106" s="8"/>
      <c r="BL6106" s="5"/>
      <c r="BM6106" s="5"/>
      <c r="BN6106" s="5"/>
      <c r="BO6106" s="5"/>
      <c r="BP6106" s="1"/>
      <c r="BQ6106" s="1"/>
      <c r="BR6106" s="1"/>
      <c r="BS6106" s="1"/>
      <c r="BT6106" s="1"/>
      <c r="BU6106" s="4"/>
      <c r="BV6106" s="1"/>
      <c r="BW6106" s="3"/>
      <c r="BX6106" s="4"/>
      <c r="BY6106" s="5"/>
      <c r="BZ6106" s="5"/>
      <c r="CA6106" s="5"/>
      <c r="CB6106" s="5"/>
      <c r="CC6106" s="5"/>
      <c r="CD6106" s="43"/>
    </row>
    <row r="6107" spans="1:82" x14ac:dyDescent="0.25">
      <c r="A6107" s="8"/>
      <c r="B6107" s="5"/>
      <c r="C6107" s="5"/>
      <c r="D6107" s="5"/>
      <c r="E6107" s="5"/>
      <c r="F6107" s="94" t="str">
        <f t="shared" si="959"/>
        <v/>
      </c>
      <c r="G6107" s="94" t="str">
        <f t="shared" si="960"/>
        <v/>
      </c>
      <c r="H6107" s="127" t="str">
        <f>IF(A6107&lt;&gt;"",IF(MID(C6107,1,1)="c",$AS$26,IF(MID(C6107,1,1)="r",$AS$41,IF(MID(C6107,1,1)="p",#REF!,#REF!))),"")</f>
        <v/>
      </c>
      <c r="I6107" s="92" t="str">
        <f t="shared" si="961"/>
        <v/>
      </c>
      <c r="J6107" s="92" t="str">
        <f t="shared" si="962"/>
        <v/>
      </c>
      <c r="K6107" s="92" t="str">
        <f t="shared" si="963"/>
        <v/>
      </c>
      <c r="L6107" s="92" t="str">
        <f t="shared" si="964"/>
        <v/>
      </c>
      <c r="M6107" s="95" t="str">
        <f>IF(A6107&lt;&gt;"",IF(MID(C6107,1,1)="c",SigmaEpsConcrete(I6107,$AN$30:$AN$33,$AR$30:$AR$33,$AS$26,$AS$27,$AS$28,$AQ$20,$AU$19),""),"")</f>
        <v/>
      </c>
      <c r="N6107" s="95" t="str">
        <f>IF(A6107&lt;&gt;"",IF(MID(C6107,1,1)="r",SigmaEpsReinf(J6107,$AS$42:$AS$43,$AS$41,$AS$39,$AS$40,$AQ$38),""),"")</f>
        <v/>
      </c>
      <c r="Q6107" s="92" t="str">
        <f t="shared" si="966"/>
        <v/>
      </c>
      <c r="R6107" s="92" t="str">
        <f t="shared" si="967"/>
        <v/>
      </c>
      <c r="U6107" s="5"/>
      <c r="V6107" s="5"/>
      <c r="W6107" s="94" t="str">
        <f t="shared" si="965"/>
        <v/>
      </c>
      <c r="X6107" s="94" t="str">
        <f t="shared" si="968"/>
        <v/>
      </c>
      <c r="Y6107" s="5"/>
      <c r="BK6107" s="8"/>
      <c r="BL6107" s="5"/>
      <c r="BM6107" s="5"/>
      <c r="BN6107" s="5"/>
      <c r="BO6107" s="5"/>
      <c r="BP6107" s="1"/>
      <c r="BQ6107" s="1"/>
      <c r="BR6107" s="1"/>
      <c r="BS6107" s="1"/>
      <c r="BT6107" s="1"/>
      <c r="BU6107" s="4"/>
      <c r="BV6107" s="1"/>
      <c r="BW6107" s="3"/>
      <c r="BX6107" s="4"/>
      <c r="BY6107" s="5"/>
      <c r="BZ6107" s="5"/>
      <c r="CA6107" s="5"/>
      <c r="CB6107" s="5"/>
      <c r="CC6107" s="5"/>
      <c r="CD6107" s="43"/>
    </row>
    <row r="6108" spans="1:82" x14ac:dyDescent="0.25">
      <c r="A6108" s="8"/>
      <c r="B6108" s="5"/>
      <c r="C6108" s="5"/>
      <c r="D6108" s="5"/>
      <c r="E6108" s="5"/>
      <c r="F6108" s="94" t="str">
        <f t="shared" si="959"/>
        <v/>
      </c>
      <c r="G6108" s="94" t="str">
        <f t="shared" si="960"/>
        <v/>
      </c>
      <c r="H6108" s="127" t="str">
        <f>IF(A6108&lt;&gt;"",IF(MID(C6108,1,1)="c",$AS$26,IF(MID(C6108,1,1)="r",$AS$41,IF(MID(C6108,1,1)="p",#REF!,#REF!))),"")</f>
        <v/>
      </c>
      <c r="I6108" s="92" t="str">
        <f t="shared" si="961"/>
        <v/>
      </c>
      <c r="J6108" s="92" t="str">
        <f t="shared" si="962"/>
        <v/>
      </c>
      <c r="K6108" s="92" t="str">
        <f t="shared" si="963"/>
        <v/>
      </c>
      <c r="L6108" s="92" t="str">
        <f t="shared" si="964"/>
        <v/>
      </c>
      <c r="M6108" s="95" t="str">
        <f>IF(A6108&lt;&gt;"",IF(MID(C6108,1,1)="c",SigmaEpsConcrete(I6108,$AN$30:$AN$33,$AR$30:$AR$33,$AS$26,$AS$27,$AS$28,$AQ$20,$AU$19),""),"")</f>
        <v/>
      </c>
      <c r="N6108" s="95" t="str">
        <f>IF(A6108&lt;&gt;"",IF(MID(C6108,1,1)="r",SigmaEpsReinf(J6108,$AS$42:$AS$43,$AS$41,$AS$39,$AS$40,$AQ$38),""),"")</f>
        <v/>
      </c>
      <c r="Q6108" s="92" t="str">
        <f t="shared" si="966"/>
        <v/>
      </c>
      <c r="R6108" s="92" t="str">
        <f t="shared" si="967"/>
        <v/>
      </c>
      <c r="U6108" s="5"/>
      <c r="V6108" s="5"/>
      <c r="W6108" s="94" t="str">
        <f t="shared" si="965"/>
        <v/>
      </c>
      <c r="X6108" s="94" t="str">
        <f t="shared" si="968"/>
        <v/>
      </c>
      <c r="Y6108" s="5"/>
      <c r="BK6108" s="8"/>
      <c r="BL6108" s="5"/>
      <c r="BM6108" s="5"/>
      <c r="BN6108" s="5"/>
      <c r="BO6108" s="5"/>
      <c r="BP6108" s="1"/>
      <c r="BQ6108" s="1"/>
      <c r="BR6108" s="1"/>
      <c r="BS6108" s="1"/>
      <c r="BT6108" s="1"/>
      <c r="BU6108" s="4"/>
      <c r="BV6108" s="1"/>
      <c r="BW6108" s="3"/>
      <c r="BX6108" s="4"/>
      <c r="BY6108" s="5"/>
      <c r="BZ6108" s="5"/>
      <c r="CA6108" s="5"/>
      <c r="CB6108" s="5"/>
      <c r="CC6108" s="5"/>
      <c r="CD6108" s="43"/>
    </row>
    <row r="6109" spans="1:82" x14ac:dyDescent="0.25">
      <c r="A6109" s="8"/>
      <c r="B6109" s="5"/>
      <c r="C6109" s="5"/>
      <c r="D6109" s="5"/>
      <c r="E6109" s="5"/>
      <c r="F6109" s="94" t="str">
        <f t="shared" si="959"/>
        <v/>
      </c>
      <c r="G6109" s="94" t="str">
        <f t="shared" si="960"/>
        <v/>
      </c>
      <c r="H6109" s="127" t="str">
        <f>IF(A6109&lt;&gt;"",IF(MID(C6109,1,1)="c",$AS$26,IF(MID(C6109,1,1)="r",$AS$41,IF(MID(C6109,1,1)="p",#REF!,#REF!))),"")</f>
        <v/>
      </c>
      <c r="I6109" s="92" t="str">
        <f t="shared" si="961"/>
        <v/>
      </c>
      <c r="J6109" s="92" t="str">
        <f t="shared" si="962"/>
        <v/>
      </c>
      <c r="K6109" s="92" t="str">
        <f t="shared" si="963"/>
        <v/>
      </c>
      <c r="L6109" s="92" t="str">
        <f t="shared" si="964"/>
        <v/>
      </c>
      <c r="M6109" s="95" t="str">
        <f>IF(A6109&lt;&gt;"",IF(MID(C6109,1,1)="c",SigmaEpsConcrete(I6109,$AN$30:$AN$33,$AR$30:$AR$33,$AS$26,$AS$27,$AS$28,$AQ$20,$AU$19),""),"")</f>
        <v/>
      </c>
      <c r="N6109" s="95" t="str">
        <f>IF(A6109&lt;&gt;"",IF(MID(C6109,1,1)="r",SigmaEpsReinf(J6109,$AS$42:$AS$43,$AS$41,$AS$39,$AS$40,$AQ$38),""),"")</f>
        <v/>
      </c>
      <c r="Q6109" s="92" t="str">
        <f t="shared" si="966"/>
        <v/>
      </c>
      <c r="R6109" s="92" t="str">
        <f t="shared" si="967"/>
        <v/>
      </c>
      <c r="U6109" s="5"/>
      <c r="V6109" s="5"/>
      <c r="W6109" s="94" t="str">
        <f t="shared" si="965"/>
        <v/>
      </c>
      <c r="X6109" s="94" t="str">
        <f t="shared" si="968"/>
        <v/>
      </c>
      <c r="Y6109" s="5"/>
      <c r="BK6109" s="8"/>
      <c r="BL6109" s="5"/>
      <c r="BM6109" s="5"/>
      <c r="BN6109" s="5"/>
      <c r="BO6109" s="5"/>
      <c r="BP6109" s="1"/>
      <c r="BQ6109" s="1"/>
      <c r="BR6109" s="1"/>
      <c r="BS6109" s="1"/>
      <c r="BT6109" s="1"/>
      <c r="BU6109" s="4"/>
      <c r="BV6109" s="1"/>
      <c r="BW6109" s="3"/>
      <c r="BX6109" s="4"/>
      <c r="BY6109" s="5"/>
      <c r="BZ6109" s="5"/>
      <c r="CA6109" s="5"/>
      <c r="CB6109" s="5"/>
      <c r="CC6109" s="5"/>
      <c r="CD6109" s="43"/>
    </row>
    <row r="6110" spans="1:82" x14ac:dyDescent="0.25">
      <c r="A6110" s="8"/>
      <c r="B6110" s="5"/>
      <c r="C6110" s="5"/>
      <c r="D6110" s="5"/>
      <c r="E6110" s="5"/>
      <c r="F6110" s="94" t="str">
        <f t="shared" si="959"/>
        <v/>
      </c>
      <c r="G6110" s="94" t="str">
        <f t="shared" si="960"/>
        <v/>
      </c>
      <c r="H6110" s="127" t="str">
        <f>IF(A6110&lt;&gt;"",IF(MID(C6110,1,1)="c",$AS$26,IF(MID(C6110,1,1)="r",$AS$41,IF(MID(C6110,1,1)="p",#REF!,#REF!))),"")</f>
        <v/>
      </c>
      <c r="I6110" s="92" t="str">
        <f t="shared" si="961"/>
        <v/>
      </c>
      <c r="J6110" s="92" t="str">
        <f t="shared" si="962"/>
        <v/>
      </c>
      <c r="K6110" s="92" t="str">
        <f t="shared" si="963"/>
        <v/>
      </c>
      <c r="L6110" s="92" t="str">
        <f t="shared" si="964"/>
        <v/>
      </c>
      <c r="M6110" s="95" t="str">
        <f>IF(A6110&lt;&gt;"",IF(MID(C6110,1,1)="c",SigmaEpsConcrete(I6110,$AN$30:$AN$33,$AR$30:$AR$33,$AS$26,$AS$27,$AS$28,$AQ$20,$AU$19),""),"")</f>
        <v/>
      </c>
      <c r="N6110" s="95" t="str">
        <f>IF(A6110&lt;&gt;"",IF(MID(C6110,1,1)="r",SigmaEpsReinf(J6110,$AS$42:$AS$43,$AS$41,$AS$39,$AS$40,$AQ$38),""),"")</f>
        <v/>
      </c>
      <c r="Q6110" s="92" t="str">
        <f t="shared" si="966"/>
        <v/>
      </c>
      <c r="R6110" s="92" t="str">
        <f t="shared" si="967"/>
        <v/>
      </c>
      <c r="U6110" s="5"/>
      <c r="V6110" s="5"/>
      <c r="W6110" s="94" t="str">
        <f t="shared" si="965"/>
        <v/>
      </c>
      <c r="X6110" s="94" t="str">
        <f t="shared" si="968"/>
        <v/>
      </c>
      <c r="Y6110" s="5"/>
      <c r="BK6110" s="8"/>
      <c r="BL6110" s="5"/>
      <c r="BM6110" s="5"/>
      <c r="BN6110" s="5"/>
      <c r="BO6110" s="5"/>
      <c r="BP6110" s="1"/>
      <c r="BQ6110" s="1"/>
      <c r="BR6110" s="1"/>
      <c r="BS6110" s="1"/>
      <c r="BT6110" s="1"/>
      <c r="BU6110" s="4"/>
      <c r="BV6110" s="1"/>
      <c r="BW6110" s="3"/>
      <c r="BX6110" s="4"/>
      <c r="BY6110" s="5"/>
      <c r="BZ6110" s="5"/>
      <c r="CA6110" s="5"/>
      <c r="CB6110" s="5"/>
      <c r="CC6110" s="5"/>
      <c r="CD6110" s="43"/>
    </row>
    <row r="6111" spans="1:82" x14ac:dyDescent="0.25">
      <c r="A6111" s="8"/>
      <c r="B6111" s="5"/>
      <c r="C6111" s="5"/>
      <c r="D6111" s="5"/>
      <c r="E6111" s="5"/>
      <c r="F6111" s="94" t="str">
        <f t="shared" si="959"/>
        <v/>
      </c>
      <c r="G6111" s="94" t="str">
        <f t="shared" si="960"/>
        <v/>
      </c>
      <c r="H6111" s="127" t="str">
        <f>IF(A6111&lt;&gt;"",IF(MID(C6111,1,1)="c",$AS$26,IF(MID(C6111,1,1)="r",$AS$41,IF(MID(C6111,1,1)="p",#REF!,#REF!))),"")</f>
        <v/>
      </c>
      <c r="I6111" s="92" t="str">
        <f t="shared" si="961"/>
        <v/>
      </c>
      <c r="J6111" s="92" t="str">
        <f t="shared" si="962"/>
        <v/>
      </c>
      <c r="K6111" s="92" t="str">
        <f t="shared" si="963"/>
        <v/>
      </c>
      <c r="L6111" s="92" t="str">
        <f t="shared" si="964"/>
        <v/>
      </c>
      <c r="M6111" s="95" t="str">
        <f>IF(A6111&lt;&gt;"",IF(MID(C6111,1,1)="c",SigmaEpsConcrete(I6111,$AN$30:$AN$33,$AR$30:$AR$33,$AS$26,$AS$27,$AS$28,$AQ$20,$AU$19),""),"")</f>
        <v/>
      </c>
      <c r="N6111" s="95" t="str">
        <f>IF(A6111&lt;&gt;"",IF(MID(C6111,1,1)="r",SigmaEpsReinf(J6111,$AS$42:$AS$43,$AS$41,$AS$39,$AS$40,$AQ$38),""),"")</f>
        <v/>
      </c>
      <c r="Q6111" s="92" t="str">
        <f t="shared" si="966"/>
        <v/>
      </c>
      <c r="R6111" s="92" t="str">
        <f t="shared" si="967"/>
        <v/>
      </c>
      <c r="U6111" s="5"/>
      <c r="V6111" s="5"/>
      <c r="W6111" s="94" t="str">
        <f t="shared" si="965"/>
        <v/>
      </c>
      <c r="X6111" s="94" t="str">
        <f t="shared" si="968"/>
        <v/>
      </c>
      <c r="Y6111" s="5"/>
      <c r="BK6111" s="8"/>
      <c r="BL6111" s="5"/>
      <c r="BM6111" s="5"/>
      <c r="BN6111" s="5"/>
      <c r="BO6111" s="5"/>
      <c r="BP6111" s="1"/>
      <c r="BQ6111" s="1"/>
      <c r="BR6111" s="1"/>
      <c r="BS6111" s="1"/>
      <c r="BT6111" s="1"/>
      <c r="BU6111" s="4"/>
      <c r="BV6111" s="1"/>
      <c r="BW6111" s="3"/>
      <c r="BX6111" s="4"/>
      <c r="BY6111" s="5"/>
      <c r="BZ6111" s="5"/>
      <c r="CA6111" s="5"/>
      <c r="CB6111" s="5"/>
      <c r="CC6111" s="5"/>
      <c r="CD6111" s="43"/>
    </row>
    <row r="6112" spans="1:82" x14ac:dyDescent="0.25">
      <c r="A6112" s="8"/>
      <c r="B6112" s="5"/>
      <c r="C6112" s="5"/>
      <c r="D6112" s="5"/>
      <c r="E6112" s="5"/>
      <c r="F6112" s="94" t="str">
        <f t="shared" si="959"/>
        <v/>
      </c>
      <c r="G6112" s="94" t="str">
        <f t="shared" si="960"/>
        <v/>
      </c>
      <c r="H6112" s="127" t="str">
        <f>IF(A6112&lt;&gt;"",IF(MID(C6112,1,1)="c",$AS$26,IF(MID(C6112,1,1)="r",$AS$41,IF(MID(C6112,1,1)="p",#REF!,#REF!))),"")</f>
        <v/>
      </c>
      <c r="I6112" s="92" t="str">
        <f t="shared" si="961"/>
        <v/>
      </c>
      <c r="J6112" s="92" t="str">
        <f t="shared" si="962"/>
        <v/>
      </c>
      <c r="K6112" s="92" t="str">
        <f t="shared" si="963"/>
        <v/>
      </c>
      <c r="L6112" s="92" t="str">
        <f t="shared" si="964"/>
        <v/>
      </c>
      <c r="M6112" s="95" t="str">
        <f>IF(A6112&lt;&gt;"",IF(MID(C6112,1,1)="c",SigmaEpsConcrete(I6112,$AN$30:$AN$33,$AR$30:$AR$33,$AS$26,$AS$27,$AS$28,$AQ$20,$AU$19),""),"")</f>
        <v/>
      </c>
      <c r="N6112" s="95" t="str">
        <f>IF(A6112&lt;&gt;"",IF(MID(C6112,1,1)="r",SigmaEpsReinf(J6112,$AS$42:$AS$43,$AS$41,$AS$39,$AS$40,$AQ$38),""),"")</f>
        <v/>
      </c>
      <c r="Q6112" s="92" t="str">
        <f t="shared" si="966"/>
        <v/>
      </c>
      <c r="R6112" s="92" t="str">
        <f t="shared" si="967"/>
        <v/>
      </c>
      <c r="U6112" s="5"/>
      <c r="V6112" s="5"/>
      <c r="W6112" s="94" t="str">
        <f t="shared" si="965"/>
        <v/>
      </c>
      <c r="X6112" s="94" t="str">
        <f t="shared" si="968"/>
        <v/>
      </c>
      <c r="Y6112" s="5"/>
      <c r="BK6112" s="8"/>
      <c r="BL6112" s="5"/>
      <c r="BM6112" s="5"/>
      <c r="BN6112" s="5"/>
      <c r="BO6112" s="5"/>
      <c r="BP6112" s="1"/>
      <c r="BQ6112" s="1"/>
      <c r="BR6112" s="1"/>
      <c r="BS6112" s="1"/>
      <c r="BT6112" s="1"/>
      <c r="BU6112" s="4"/>
      <c r="BV6112" s="1"/>
      <c r="BW6112" s="3"/>
      <c r="BX6112" s="4"/>
      <c r="BY6112" s="5"/>
      <c r="BZ6112" s="5"/>
      <c r="CA6112" s="5"/>
      <c r="CB6112" s="5"/>
      <c r="CC6112" s="5"/>
      <c r="CD6112" s="43"/>
    </row>
    <row r="6113" spans="1:82" x14ac:dyDescent="0.25">
      <c r="A6113" s="8"/>
      <c r="B6113" s="5"/>
      <c r="C6113" s="5"/>
      <c r="D6113" s="5"/>
      <c r="E6113" s="5"/>
      <c r="F6113" s="94" t="str">
        <f t="shared" si="959"/>
        <v/>
      </c>
      <c r="G6113" s="94" t="str">
        <f t="shared" si="960"/>
        <v/>
      </c>
      <c r="H6113" s="127" t="str">
        <f>IF(A6113&lt;&gt;"",IF(MID(C6113,1,1)="c",$AS$26,IF(MID(C6113,1,1)="r",$AS$41,IF(MID(C6113,1,1)="p",#REF!,#REF!))),"")</f>
        <v/>
      </c>
      <c r="I6113" s="92" t="str">
        <f t="shared" si="961"/>
        <v/>
      </c>
      <c r="J6113" s="92" t="str">
        <f t="shared" si="962"/>
        <v/>
      </c>
      <c r="K6113" s="92" t="str">
        <f t="shared" si="963"/>
        <v/>
      </c>
      <c r="L6113" s="92" t="str">
        <f t="shared" si="964"/>
        <v/>
      </c>
      <c r="M6113" s="95" t="str">
        <f>IF(A6113&lt;&gt;"",IF(MID(C6113,1,1)="c",SigmaEpsConcrete(I6113,$AN$30:$AN$33,$AR$30:$AR$33,$AS$26,$AS$27,$AS$28,$AQ$20,$AU$19),""),"")</f>
        <v/>
      </c>
      <c r="N6113" s="95" t="str">
        <f>IF(A6113&lt;&gt;"",IF(MID(C6113,1,1)="r",SigmaEpsReinf(J6113,$AS$42:$AS$43,$AS$41,$AS$39,$AS$40,$AQ$38),""),"")</f>
        <v/>
      </c>
      <c r="Q6113" s="92" t="str">
        <f t="shared" si="966"/>
        <v/>
      </c>
      <c r="R6113" s="92" t="str">
        <f t="shared" si="967"/>
        <v/>
      </c>
      <c r="U6113" s="5"/>
      <c r="V6113" s="5"/>
      <c r="W6113" s="94" t="str">
        <f t="shared" si="965"/>
        <v/>
      </c>
      <c r="X6113" s="94" t="str">
        <f t="shared" si="968"/>
        <v/>
      </c>
      <c r="Y6113" s="5"/>
      <c r="BK6113" s="8"/>
      <c r="BL6113" s="5"/>
      <c r="BM6113" s="5"/>
      <c r="BN6113" s="5"/>
      <c r="BO6113" s="5"/>
      <c r="BP6113" s="1"/>
      <c r="BQ6113" s="1"/>
      <c r="BR6113" s="1"/>
      <c r="BS6113" s="1"/>
      <c r="BT6113" s="1"/>
      <c r="BU6113" s="4"/>
      <c r="BV6113" s="1"/>
      <c r="BW6113" s="3"/>
      <c r="BX6113" s="4"/>
      <c r="BY6113" s="5"/>
      <c r="BZ6113" s="5"/>
      <c r="CA6113" s="5"/>
      <c r="CB6113" s="5"/>
      <c r="CC6113" s="5"/>
      <c r="CD6113" s="43"/>
    </row>
    <row r="6114" spans="1:82" x14ac:dyDescent="0.25">
      <c r="A6114" s="8"/>
      <c r="B6114" s="5"/>
      <c r="C6114" s="5"/>
      <c r="D6114" s="5"/>
      <c r="E6114" s="5"/>
      <c r="F6114" s="94" t="str">
        <f t="shared" si="959"/>
        <v/>
      </c>
      <c r="G6114" s="94" t="str">
        <f t="shared" si="960"/>
        <v/>
      </c>
      <c r="H6114" s="127" t="str">
        <f>IF(A6114&lt;&gt;"",IF(MID(C6114,1,1)="c",$AS$26,IF(MID(C6114,1,1)="r",$AS$41,IF(MID(C6114,1,1)="p",#REF!,#REF!))),"")</f>
        <v/>
      </c>
      <c r="I6114" s="92" t="str">
        <f t="shared" si="961"/>
        <v/>
      </c>
      <c r="J6114" s="92" t="str">
        <f t="shared" si="962"/>
        <v/>
      </c>
      <c r="K6114" s="92" t="str">
        <f t="shared" si="963"/>
        <v/>
      </c>
      <c r="L6114" s="92" t="str">
        <f t="shared" si="964"/>
        <v/>
      </c>
      <c r="M6114" s="95" t="str">
        <f>IF(A6114&lt;&gt;"",IF(MID(C6114,1,1)="c",SigmaEpsConcrete(I6114,$AN$30:$AN$33,$AR$30:$AR$33,$AS$26,$AS$27,$AS$28,$AQ$20,$AU$19),""),"")</f>
        <v/>
      </c>
      <c r="N6114" s="95" t="str">
        <f>IF(A6114&lt;&gt;"",IF(MID(C6114,1,1)="r",SigmaEpsReinf(J6114,$AS$42:$AS$43,$AS$41,$AS$39,$AS$40,$AQ$38),""),"")</f>
        <v/>
      </c>
      <c r="Q6114" s="92" t="str">
        <f t="shared" si="966"/>
        <v/>
      </c>
      <c r="R6114" s="92" t="str">
        <f t="shared" si="967"/>
        <v/>
      </c>
      <c r="U6114" s="5"/>
      <c r="V6114" s="5"/>
      <c r="W6114" s="94" t="str">
        <f t="shared" si="965"/>
        <v/>
      </c>
      <c r="X6114" s="94" t="str">
        <f t="shared" si="968"/>
        <v/>
      </c>
      <c r="Y6114" s="5"/>
      <c r="BK6114" s="8"/>
      <c r="BL6114" s="5"/>
      <c r="BM6114" s="5"/>
      <c r="BN6114" s="5"/>
      <c r="BO6114" s="5"/>
      <c r="BP6114" s="1"/>
      <c r="BQ6114" s="1"/>
      <c r="BR6114" s="1"/>
      <c r="BS6114" s="1"/>
      <c r="BT6114" s="1"/>
      <c r="BU6114" s="4"/>
      <c r="BV6114" s="1"/>
      <c r="BW6114" s="3"/>
      <c r="BX6114" s="4"/>
      <c r="BY6114" s="5"/>
      <c r="BZ6114" s="5"/>
      <c r="CA6114" s="5"/>
      <c r="CB6114" s="5"/>
      <c r="CC6114" s="5"/>
      <c r="CD6114" s="43"/>
    </row>
    <row r="6115" spans="1:82" x14ac:dyDescent="0.25">
      <c r="A6115" s="8"/>
      <c r="B6115" s="5"/>
      <c r="C6115" s="5"/>
      <c r="D6115" s="5"/>
      <c r="E6115" s="5"/>
      <c r="F6115" s="94" t="str">
        <f t="shared" si="959"/>
        <v/>
      </c>
      <c r="G6115" s="94" t="str">
        <f t="shared" si="960"/>
        <v/>
      </c>
      <c r="H6115" s="127" t="str">
        <f>IF(A6115&lt;&gt;"",IF(MID(C6115,1,1)="c",$AS$26,IF(MID(C6115,1,1)="r",$AS$41,IF(MID(C6115,1,1)="p",#REF!,#REF!))),"")</f>
        <v/>
      </c>
      <c r="I6115" s="92" t="str">
        <f t="shared" si="961"/>
        <v/>
      </c>
      <c r="J6115" s="92" t="str">
        <f t="shared" si="962"/>
        <v/>
      </c>
      <c r="K6115" s="92" t="str">
        <f t="shared" si="963"/>
        <v/>
      </c>
      <c r="L6115" s="92" t="str">
        <f t="shared" si="964"/>
        <v/>
      </c>
      <c r="M6115" s="95" t="str">
        <f>IF(A6115&lt;&gt;"",IF(MID(C6115,1,1)="c",SigmaEpsConcrete(I6115,$AN$30:$AN$33,$AR$30:$AR$33,$AS$26,$AS$27,$AS$28,$AQ$20,$AU$19),""),"")</f>
        <v/>
      </c>
      <c r="N6115" s="95" t="str">
        <f>IF(A6115&lt;&gt;"",IF(MID(C6115,1,1)="r",SigmaEpsReinf(J6115,$AS$42:$AS$43,$AS$41,$AS$39,$AS$40,$AQ$38),""),"")</f>
        <v/>
      </c>
      <c r="Q6115" s="92" t="str">
        <f t="shared" si="966"/>
        <v/>
      </c>
      <c r="R6115" s="92" t="str">
        <f t="shared" si="967"/>
        <v/>
      </c>
      <c r="U6115" s="5"/>
      <c r="V6115" s="5"/>
      <c r="W6115" s="94" t="str">
        <f t="shared" si="965"/>
        <v/>
      </c>
      <c r="X6115" s="94" t="str">
        <f t="shared" si="968"/>
        <v/>
      </c>
      <c r="Y6115" s="5"/>
      <c r="BK6115" s="8"/>
      <c r="BL6115" s="5"/>
      <c r="BM6115" s="5"/>
      <c r="BN6115" s="5"/>
      <c r="BO6115" s="5"/>
      <c r="BP6115" s="1"/>
      <c r="BQ6115" s="1"/>
      <c r="BR6115" s="1"/>
      <c r="BS6115" s="1"/>
      <c r="BT6115" s="1"/>
      <c r="BU6115" s="4"/>
      <c r="BV6115" s="1"/>
      <c r="BW6115" s="3"/>
      <c r="BX6115" s="4"/>
      <c r="BY6115" s="5"/>
      <c r="BZ6115" s="5"/>
      <c r="CA6115" s="5"/>
      <c r="CB6115" s="5"/>
      <c r="CC6115" s="5"/>
      <c r="CD6115" s="43"/>
    </row>
    <row r="6116" spans="1:82" x14ac:dyDescent="0.25">
      <c r="A6116" s="8"/>
      <c r="B6116" s="5"/>
      <c r="C6116" s="5"/>
      <c r="D6116" s="5"/>
      <c r="E6116" s="5"/>
      <c r="F6116" s="94" t="str">
        <f t="shared" si="959"/>
        <v/>
      </c>
      <c r="G6116" s="94" t="str">
        <f t="shared" si="960"/>
        <v/>
      </c>
      <c r="H6116" s="127" t="str">
        <f>IF(A6116&lt;&gt;"",IF(MID(C6116,1,1)="c",$AS$26,IF(MID(C6116,1,1)="r",$AS$41,IF(MID(C6116,1,1)="p",#REF!,#REF!))),"")</f>
        <v/>
      </c>
      <c r="I6116" s="92" t="str">
        <f t="shared" si="961"/>
        <v/>
      </c>
      <c r="J6116" s="92" t="str">
        <f t="shared" si="962"/>
        <v/>
      </c>
      <c r="K6116" s="92" t="str">
        <f t="shared" si="963"/>
        <v/>
      </c>
      <c r="L6116" s="92" t="str">
        <f t="shared" si="964"/>
        <v/>
      </c>
      <c r="M6116" s="95" t="str">
        <f>IF(A6116&lt;&gt;"",IF(MID(C6116,1,1)="c",SigmaEpsConcrete(I6116,$AN$30:$AN$33,$AR$30:$AR$33,$AS$26,$AS$27,$AS$28,$AQ$20,$AU$19),""),"")</f>
        <v/>
      </c>
      <c r="N6116" s="95" t="str">
        <f>IF(A6116&lt;&gt;"",IF(MID(C6116,1,1)="r",SigmaEpsReinf(J6116,$AS$42:$AS$43,$AS$41,$AS$39,$AS$40,$AQ$38),""),"")</f>
        <v/>
      </c>
      <c r="Q6116" s="92" t="str">
        <f t="shared" si="966"/>
        <v/>
      </c>
      <c r="R6116" s="92" t="str">
        <f t="shared" si="967"/>
        <v/>
      </c>
      <c r="U6116" s="5"/>
      <c r="V6116" s="5"/>
      <c r="W6116" s="94" t="str">
        <f t="shared" si="965"/>
        <v/>
      </c>
      <c r="X6116" s="94" t="str">
        <f t="shared" si="968"/>
        <v/>
      </c>
      <c r="Y6116" s="5"/>
      <c r="BK6116" s="8"/>
      <c r="BL6116" s="5"/>
      <c r="BM6116" s="5"/>
      <c r="BN6116" s="5"/>
      <c r="BO6116" s="5"/>
      <c r="BP6116" s="1"/>
      <c r="BQ6116" s="1"/>
      <c r="BR6116" s="1"/>
      <c r="BS6116" s="1"/>
      <c r="BT6116" s="1"/>
      <c r="BU6116" s="4"/>
      <c r="BV6116" s="1"/>
      <c r="BW6116" s="3"/>
      <c r="BX6116" s="4"/>
      <c r="BY6116" s="5"/>
      <c r="BZ6116" s="5"/>
      <c r="CA6116" s="5"/>
      <c r="CB6116" s="5"/>
      <c r="CC6116" s="5"/>
      <c r="CD6116" s="43"/>
    </row>
    <row r="6117" spans="1:82" x14ac:dyDescent="0.25">
      <c r="A6117" s="8"/>
      <c r="B6117" s="5"/>
      <c r="C6117" s="5"/>
      <c r="D6117" s="5"/>
      <c r="E6117" s="5"/>
      <c r="F6117" s="94" t="str">
        <f t="shared" si="959"/>
        <v/>
      </c>
      <c r="G6117" s="94" t="str">
        <f t="shared" si="960"/>
        <v/>
      </c>
      <c r="H6117" s="127" t="str">
        <f>IF(A6117&lt;&gt;"",IF(MID(C6117,1,1)="c",$AS$26,IF(MID(C6117,1,1)="r",$AS$41,IF(MID(C6117,1,1)="p",#REF!,#REF!))),"")</f>
        <v/>
      </c>
      <c r="I6117" s="92" t="str">
        <f t="shared" si="961"/>
        <v/>
      </c>
      <c r="J6117" s="92" t="str">
        <f t="shared" si="962"/>
        <v/>
      </c>
      <c r="K6117" s="92" t="str">
        <f t="shared" si="963"/>
        <v/>
      </c>
      <c r="L6117" s="92" t="str">
        <f t="shared" si="964"/>
        <v/>
      </c>
      <c r="M6117" s="95" t="str">
        <f>IF(A6117&lt;&gt;"",IF(MID(C6117,1,1)="c",SigmaEpsConcrete(I6117,$AN$30:$AN$33,$AR$30:$AR$33,$AS$26,$AS$27,$AS$28,$AQ$20,$AU$19),""),"")</f>
        <v/>
      </c>
      <c r="N6117" s="95" t="str">
        <f>IF(A6117&lt;&gt;"",IF(MID(C6117,1,1)="r",SigmaEpsReinf(J6117,$AS$42:$AS$43,$AS$41,$AS$39,$AS$40,$AQ$38),""),"")</f>
        <v/>
      </c>
      <c r="Q6117" s="92" t="str">
        <f t="shared" si="966"/>
        <v/>
      </c>
      <c r="R6117" s="92" t="str">
        <f t="shared" si="967"/>
        <v/>
      </c>
      <c r="U6117" s="5"/>
      <c r="V6117" s="5"/>
      <c r="W6117" s="94" t="str">
        <f t="shared" si="965"/>
        <v/>
      </c>
      <c r="X6117" s="94" t="str">
        <f t="shared" si="968"/>
        <v/>
      </c>
      <c r="Y6117" s="5"/>
      <c r="BK6117" s="8"/>
      <c r="BL6117" s="5"/>
      <c r="BM6117" s="5"/>
      <c r="BN6117" s="5"/>
      <c r="BO6117" s="5"/>
      <c r="BP6117" s="1"/>
      <c r="BQ6117" s="1"/>
      <c r="BR6117" s="1"/>
      <c r="BS6117" s="1"/>
      <c r="BT6117" s="1"/>
      <c r="BU6117" s="4"/>
      <c r="BV6117" s="1"/>
      <c r="BW6117" s="3"/>
      <c r="BX6117" s="4"/>
      <c r="BY6117" s="5"/>
      <c r="BZ6117" s="5"/>
      <c r="CA6117" s="5"/>
      <c r="CB6117" s="5"/>
      <c r="CC6117" s="5"/>
      <c r="CD6117" s="43"/>
    </row>
    <row r="6118" spans="1:82" x14ac:dyDescent="0.25">
      <c r="A6118" s="8"/>
      <c r="B6118" s="5"/>
      <c r="C6118" s="5"/>
      <c r="D6118" s="5"/>
      <c r="E6118" s="5"/>
      <c r="F6118" s="94" t="str">
        <f t="shared" si="959"/>
        <v/>
      </c>
      <c r="G6118" s="94" t="str">
        <f t="shared" si="960"/>
        <v/>
      </c>
      <c r="H6118" s="127" t="str">
        <f>IF(A6118&lt;&gt;"",IF(MID(C6118,1,1)="c",$AS$26,IF(MID(C6118,1,1)="r",$AS$41,IF(MID(C6118,1,1)="p",#REF!,#REF!))),"")</f>
        <v/>
      </c>
      <c r="I6118" s="92" t="str">
        <f t="shared" si="961"/>
        <v/>
      </c>
      <c r="J6118" s="92" t="str">
        <f t="shared" si="962"/>
        <v/>
      </c>
      <c r="K6118" s="92" t="str">
        <f t="shared" si="963"/>
        <v/>
      </c>
      <c r="L6118" s="92" t="str">
        <f t="shared" si="964"/>
        <v/>
      </c>
      <c r="M6118" s="95" t="str">
        <f>IF(A6118&lt;&gt;"",IF(MID(C6118,1,1)="c",SigmaEpsConcrete(I6118,$AN$30:$AN$33,$AR$30:$AR$33,$AS$26,$AS$27,$AS$28,$AQ$20,$AU$19),""),"")</f>
        <v/>
      </c>
      <c r="N6118" s="95" t="str">
        <f>IF(A6118&lt;&gt;"",IF(MID(C6118,1,1)="r",SigmaEpsReinf(J6118,$AS$42:$AS$43,$AS$41,$AS$39,$AS$40,$AQ$38),""),"")</f>
        <v/>
      </c>
      <c r="Q6118" s="92" t="str">
        <f t="shared" si="966"/>
        <v/>
      </c>
      <c r="R6118" s="92" t="str">
        <f t="shared" si="967"/>
        <v/>
      </c>
      <c r="U6118" s="5"/>
      <c r="V6118" s="5"/>
      <c r="W6118" s="94" t="str">
        <f t="shared" si="965"/>
        <v/>
      </c>
      <c r="X6118" s="94" t="str">
        <f t="shared" si="968"/>
        <v/>
      </c>
      <c r="Y6118" s="5"/>
      <c r="BK6118" s="8"/>
      <c r="BL6118" s="5"/>
      <c r="BM6118" s="5"/>
      <c r="BN6118" s="5"/>
      <c r="BO6118" s="5"/>
      <c r="BP6118" s="1"/>
      <c r="BQ6118" s="1"/>
      <c r="BR6118" s="1"/>
      <c r="BS6118" s="1"/>
      <c r="BT6118" s="1"/>
      <c r="BU6118" s="4"/>
      <c r="BV6118" s="1"/>
      <c r="BW6118" s="3"/>
      <c r="BX6118" s="4"/>
      <c r="BY6118" s="5"/>
      <c r="BZ6118" s="5"/>
      <c r="CA6118" s="5"/>
      <c r="CB6118" s="5"/>
      <c r="CC6118" s="5"/>
      <c r="CD6118" s="43"/>
    </row>
    <row r="6119" spans="1:82" x14ac:dyDescent="0.25">
      <c r="A6119" s="8"/>
      <c r="B6119" s="5"/>
      <c r="C6119" s="5"/>
      <c r="D6119" s="5"/>
      <c r="E6119" s="5"/>
      <c r="F6119" s="94" t="str">
        <f t="shared" si="959"/>
        <v/>
      </c>
      <c r="G6119" s="94" t="str">
        <f t="shared" si="960"/>
        <v/>
      </c>
      <c r="H6119" s="127" t="str">
        <f>IF(A6119&lt;&gt;"",IF(MID(C6119,1,1)="c",$AS$26,IF(MID(C6119,1,1)="r",$AS$41,IF(MID(C6119,1,1)="p",#REF!,#REF!))),"")</f>
        <v/>
      </c>
      <c r="I6119" s="92" t="str">
        <f t="shared" si="961"/>
        <v/>
      </c>
      <c r="J6119" s="92" t="str">
        <f t="shared" si="962"/>
        <v/>
      </c>
      <c r="K6119" s="92" t="str">
        <f t="shared" si="963"/>
        <v/>
      </c>
      <c r="L6119" s="92" t="str">
        <f t="shared" si="964"/>
        <v/>
      </c>
      <c r="M6119" s="95" t="str">
        <f>IF(A6119&lt;&gt;"",IF(MID(C6119,1,1)="c",SigmaEpsConcrete(I6119,$AN$30:$AN$33,$AR$30:$AR$33,$AS$26,$AS$27,$AS$28,$AQ$20,$AU$19),""),"")</f>
        <v/>
      </c>
      <c r="N6119" s="95" t="str">
        <f>IF(A6119&lt;&gt;"",IF(MID(C6119,1,1)="r",SigmaEpsReinf(J6119,$AS$42:$AS$43,$AS$41,$AS$39,$AS$40,$AQ$38),""),"")</f>
        <v/>
      </c>
      <c r="Q6119" s="92" t="str">
        <f t="shared" si="966"/>
        <v/>
      </c>
      <c r="R6119" s="92" t="str">
        <f t="shared" si="967"/>
        <v/>
      </c>
      <c r="U6119" s="5"/>
      <c r="V6119" s="5"/>
      <c r="W6119" s="94" t="str">
        <f t="shared" si="965"/>
        <v/>
      </c>
      <c r="X6119" s="94" t="str">
        <f t="shared" si="968"/>
        <v/>
      </c>
      <c r="Y6119" s="5"/>
      <c r="BK6119" s="8"/>
      <c r="BL6119" s="5"/>
      <c r="BM6119" s="5"/>
      <c r="BN6119" s="5"/>
      <c r="BO6119" s="5"/>
      <c r="BP6119" s="1"/>
      <c r="BQ6119" s="1"/>
      <c r="BR6119" s="1"/>
      <c r="BS6119" s="1"/>
      <c r="BT6119" s="1"/>
      <c r="BU6119" s="4"/>
      <c r="BV6119" s="1"/>
      <c r="BW6119" s="3"/>
      <c r="BX6119" s="4"/>
      <c r="BY6119" s="5"/>
      <c r="BZ6119" s="5"/>
      <c r="CA6119" s="5"/>
      <c r="CB6119" s="5"/>
      <c r="CC6119" s="5"/>
      <c r="CD6119" s="43"/>
    </row>
    <row r="6120" spans="1:82" x14ac:dyDescent="0.25">
      <c r="A6120" s="8"/>
      <c r="B6120" s="5"/>
      <c r="C6120" s="5"/>
      <c r="D6120" s="5"/>
      <c r="E6120" s="5"/>
      <c r="F6120" s="94" t="str">
        <f t="shared" si="959"/>
        <v/>
      </c>
      <c r="G6120" s="94" t="str">
        <f t="shared" si="960"/>
        <v/>
      </c>
      <c r="H6120" s="127" t="str">
        <f>IF(A6120&lt;&gt;"",IF(MID(C6120,1,1)="c",$AS$26,IF(MID(C6120,1,1)="r",$AS$41,IF(MID(C6120,1,1)="p",#REF!,#REF!))),"")</f>
        <v/>
      </c>
      <c r="I6120" s="92" t="str">
        <f t="shared" si="961"/>
        <v/>
      </c>
      <c r="J6120" s="92" t="str">
        <f t="shared" si="962"/>
        <v/>
      </c>
      <c r="K6120" s="92" t="str">
        <f t="shared" si="963"/>
        <v/>
      </c>
      <c r="L6120" s="92" t="str">
        <f t="shared" si="964"/>
        <v/>
      </c>
      <c r="M6120" s="95" t="str">
        <f>IF(A6120&lt;&gt;"",IF(MID(C6120,1,1)="c",SigmaEpsConcrete(I6120,$AN$30:$AN$33,$AR$30:$AR$33,$AS$26,$AS$27,$AS$28,$AQ$20,$AU$19),""),"")</f>
        <v/>
      </c>
      <c r="N6120" s="95" t="str">
        <f>IF(A6120&lt;&gt;"",IF(MID(C6120,1,1)="r",SigmaEpsReinf(J6120,$AS$42:$AS$43,$AS$41,$AS$39,$AS$40,$AQ$38),""),"")</f>
        <v/>
      </c>
      <c r="Q6120" s="92" t="str">
        <f t="shared" si="966"/>
        <v/>
      </c>
      <c r="R6120" s="92" t="str">
        <f t="shared" si="967"/>
        <v/>
      </c>
      <c r="U6120" s="5"/>
      <c r="V6120" s="5"/>
      <c r="W6120" s="94" t="str">
        <f t="shared" si="965"/>
        <v/>
      </c>
      <c r="X6120" s="94" t="str">
        <f t="shared" si="968"/>
        <v/>
      </c>
      <c r="Y6120" s="5"/>
      <c r="BK6120" s="8"/>
      <c r="BL6120" s="5"/>
      <c r="BM6120" s="5"/>
      <c r="BN6120" s="5"/>
      <c r="BO6120" s="5"/>
      <c r="BP6120" s="1"/>
      <c r="BQ6120" s="1"/>
      <c r="BR6120" s="1"/>
      <c r="BS6120" s="1"/>
      <c r="BT6120" s="1"/>
      <c r="BU6120" s="4"/>
      <c r="BV6120" s="1"/>
      <c r="BW6120" s="3"/>
      <c r="BX6120" s="4"/>
      <c r="BY6120" s="5"/>
      <c r="BZ6120" s="5"/>
      <c r="CA6120" s="5"/>
      <c r="CB6120" s="5"/>
      <c r="CC6120" s="5"/>
      <c r="CD6120" s="43"/>
    </row>
    <row r="6121" spans="1:82" x14ac:dyDescent="0.25">
      <c r="A6121" s="8"/>
      <c r="B6121" s="5"/>
      <c r="C6121" s="5"/>
      <c r="D6121" s="5"/>
      <c r="E6121" s="5"/>
      <c r="F6121" s="94" t="str">
        <f t="shared" si="959"/>
        <v/>
      </c>
      <c r="G6121" s="94" t="str">
        <f t="shared" si="960"/>
        <v/>
      </c>
      <c r="H6121" s="127" t="str">
        <f>IF(A6121&lt;&gt;"",IF(MID(C6121,1,1)="c",$AS$26,IF(MID(C6121,1,1)="r",$AS$41,IF(MID(C6121,1,1)="p",#REF!,#REF!))),"")</f>
        <v/>
      </c>
      <c r="I6121" s="92" t="str">
        <f t="shared" si="961"/>
        <v/>
      </c>
      <c r="J6121" s="92" t="str">
        <f t="shared" si="962"/>
        <v/>
      </c>
      <c r="K6121" s="92" t="str">
        <f t="shared" si="963"/>
        <v/>
      </c>
      <c r="L6121" s="92" t="str">
        <f t="shared" si="964"/>
        <v/>
      </c>
      <c r="M6121" s="95" t="str">
        <f>IF(A6121&lt;&gt;"",IF(MID(C6121,1,1)="c",SigmaEpsConcrete(I6121,$AN$30:$AN$33,$AR$30:$AR$33,$AS$26,$AS$27,$AS$28,$AQ$20,$AU$19),""),"")</f>
        <v/>
      </c>
      <c r="N6121" s="95" t="str">
        <f>IF(A6121&lt;&gt;"",IF(MID(C6121,1,1)="r",SigmaEpsReinf(J6121,$AS$42:$AS$43,$AS$41,$AS$39,$AS$40,$AQ$38),""),"")</f>
        <v/>
      </c>
      <c r="Q6121" s="92" t="str">
        <f t="shared" si="966"/>
        <v/>
      </c>
      <c r="R6121" s="92" t="str">
        <f t="shared" si="967"/>
        <v/>
      </c>
      <c r="U6121" s="5"/>
      <c r="V6121" s="5"/>
      <c r="W6121" s="94" t="str">
        <f t="shared" si="965"/>
        <v/>
      </c>
      <c r="X6121" s="94" t="str">
        <f t="shared" si="968"/>
        <v/>
      </c>
      <c r="Y6121" s="5"/>
      <c r="BK6121" s="8"/>
      <c r="BL6121" s="5"/>
      <c r="BM6121" s="5"/>
      <c r="BN6121" s="5"/>
      <c r="BO6121" s="5"/>
      <c r="BP6121" s="1"/>
      <c r="BQ6121" s="1"/>
      <c r="BR6121" s="1"/>
      <c r="BS6121" s="1"/>
      <c r="BT6121" s="1"/>
      <c r="BU6121" s="4"/>
      <c r="BV6121" s="1"/>
      <c r="BW6121" s="3"/>
      <c r="BX6121" s="4"/>
      <c r="BY6121" s="5"/>
      <c r="BZ6121" s="5"/>
      <c r="CA6121" s="5"/>
      <c r="CB6121" s="5"/>
      <c r="CC6121" s="5"/>
      <c r="CD6121" s="43"/>
    </row>
    <row r="6122" spans="1:82" x14ac:dyDescent="0.25">
      <c r="A6122" s="8"/>
      <c r="B6122" s="5"/>
      <c r="C6122" s="5"/>
      <c r="D6122" s="5"/>
      <c r="E6122" s="5"/>
      <c r="F6122" s="94" t="str">
        <f t="shared" si="959"/>
        <v/>
      </c>
      <c r="G6122" s="94" t="str">
        <f t="shared" si="960"/>
        <v/>
      </c>
      <c r="H6122" s="127" t="str">
        <f>IF(A6122&lt;&gt;"",IF(MID(C6122,1,1)="c",$AS$26,IF(MID(C6122,1,1)="r",$AS$41,IF(MID(C6122,1,1)="p",#REF!,#REF!))),"")</f>
        <v/>
      </c>
      <c r="I6122" s="92" t="str">
        <f t="shared" si="961"/>
        <v/>
      </c>
      <c r="J6122" s="92" t="str">
        <f t="shared" si="962"/>
        <v/>
      </c>
      <c r="K6122" s="92" t="str">
        <f t="shared" si="963"/>
        <v/>
      </c>
      <c r="L6122" s="92" t="str">
        <f t="shared" si="964"/>
        <v/>
      </c>
      <c r="M6122" s="95" t="str">
        <f>IF(A6122&lt;&gt;"",IF(MID(C6122,1,1)="c",SigmaEpsConcrete(I6122,$AN$30:$AN$33,$AR$30:$AR$33,$AS$26,$AS$27,$AS$28,$AQ$20,$AU$19),""),"")</f>
        <v/>
      </c>
      <c r="N6122" s="95" t="str">
        <f>IF(A6122&lt;&gt;"",IF(MID(C6122,1,1)="r",SigmaEpsReinf(J6122,$AS$42:$AS$43,$AS$41,$AS$39,$AS$40,$AQ$38),""),"")</f>
        <v/>
      </c>
      <c r="Q6122" s="92" t="str">
        <f t="shared" si="966"/>
        <v/>
      </c>
      <c r="R6122" s="92" t="str">
        <f t="shared" si="967"/>
        <v/>
      </c>
      <c r="U6122" s="5"/>
      <c r="V6122" s="5"/>
      <c r="W6122" s="94" t="str">
        <f t="shared" si="965"/>
        <v/>
      </c>
      <c r="X6122" s="94" t="str">
        <f t="shared" si="968"/>
        <v/>
      </c>
      <c r="Y6122" s="5"/>
      <c r="BK6122" s="8"/>
      <c r="BL6122" s="5"/>
      <c r="BM6122" s="5"/>
      <c r="BN6122" s="5"/>
      <c r="BO6122" s="5"/>
      <c r="BP6122" s="1"/>
      <c r="BQ6122" s="1"/>
      <c r="BR6122" s="1"/>
      <c r="BS6122" s="1"/>
      <c r="BT6122" s="1"/>
      <c r="BU6122" s="4"/>
      <c r="BV6122" s="1"/>
      <c r="BW6122" s="3"/>
      <c r="BX6122" s="4"/>
      <c r="BY6122" s="5"/>
      <c r="BZ6122" s="5"/>
      <c r="CA6122" s="5"/>
      <c r="CB6122" s="5"/>
      <c r="CC6122" s="5"/>
      <c r="CD6122" s="43"/>
    </row>
    <row r="6123" spans="1:82" x14ac:dyDescent="0.25">
      <c r="A6123" s="8"/>
      <c r="B6123" s="5"/>
      <c r="C6123" s="5"/>
      <c r="D6123" s="5"/>
      <c r="E6123" s="5"/>
      <c r="F6123" s="94" t="str">
        <f t="shared" si="959"/>
        <v/>
      </c>
      <c r="G6123" s="94" t="str">
        <f t="shared" si="960"/>
        <v/>
      </c>
      <c r="H6123" s="127" t="str">
        <f>IF(A6123&lt;&gt;"",IF(MID(C6123,1,1)="c",$AS$26,IF(MID(C6123,1,1)="r",$AS$41,IF(MID(C6123,1,1)="p",#REF!,#REF!))),"")</f>
        <v/>
      </c>
      <c r="I6123" s="92" t="str">
        <f t="shared" si="961"/>
        <v/>
      </c>
      <c r="J6123" s="92" t="str">
        <f t="shared" si="962"/>
        <v/>
      </c>
      <c r="K6123" s="92" t="str">
        <f t="shared" si="963"/>
        <v/>
      </c>
      <c r="L6123" s="92" t="str">
        <f t="shared" si="964"/>
        <v/>
      </c>
      <c r="M6123" s="95" t="str">
        <f>IF(A6123&lt;&gt;"",IF(MID(C6123,1,1)="c",SigmaEpsConcrete(I6123,$AN$30:$AN$33,$AR$30:$AR$33,$AS$26,$AS$27,$AS$28,$AQ$20,$AU$19),""),"")</f>
        <v/>
      </c>
      <c r="N6123" s="95" t="str">
        <f>IF(A6123&lt;&gt;"",IF(MID(C6123,1,1)="r",SigmaEpsReinf(J6123,$AS$42:$AS$43,$AS$41,$AS$39,$AS$40,$AQ$38),""),"")</f>
        <v/>
      </c>
      <c r="Q6123" s="92" t="str">
        <f t="shared" si="966"/>
        <v/>
      </c>
      <c r="R6123" s="92" t="str">
        <f t="shared" si="967"/>
        <v/>
      </c>
      <c r="U6123" s="5"/>
      <c r="V6123" s="5"/>
      <c r="W6123" s="94" t="str">
        <f t="shared" si="965"/>
        <v/>
      </c>
      <c r="X6123" s="94" t="str">
        <f t="shared" si="968"/>
        <v/>
      </c>
      <c r="Y6123" s="5"/>
      <c r="BK6123" s="8"/>
      <c r="BL6123" s="5"/>
      <c r="BM6123" s="5"/>
      <c r="BN6123" s="5"/>
      <c r="BO6123" s="5"/>
      <c r="BP6123" s="1"/>
      <c r="BQ6123" s="1"/>
      <c r="BR6123" s="1"/>
      <c r="BS6123" s="1"/>
      <c r="BT6123" s="1"/>
      <c r="BU6123" s="4"/>
      <c r="BV6123" s="1"/>
      <c r="BW6123" s="3"/>
      <c r="BX6123" s="4"/>
      <c r="BY6123" s="5"/>
      <c r="BZ6123" s="5"/>
      <c r="CA6123" s="5"/>
      <c r="CB6123" s="5"/>
      <c r="CC6123" s="5"/>
      <c r="CD6123" s="43"/>
    </row>
    <row r="6124" spans="1:82" x14ac:dyDescent="0.25">
      <c r="A6124" s="8"/>
      <c r="B6124" s="5"/>
      <c r="C6124" s="5"/>
      <c r="D6124" s="5"/>
      <c r="E6124" s="5"/>
      <c r="F6124" s="94" t="str">
        <f t="shared" si="959"/>
        <v/>
      </c>
      <c r="G6124" s="94" t="str">
        <f t="shared" si="960"/>
        <v/>
      </c>
      <c r="H6124" s="127" t="str">
        <f>IF(A6124&lt;&gt;"",IF(MID(C6124,1,1)="c",$AS$26,IF(MID(C6124,1,1)="r",$AS$41,IF(MID(C6124,1,1)="p",#REF!,#REF!))),"")</f>
        <v/>
      </c>
      <c r="I6124" s="92" t="str">
        <f t="shared" si="961"/>
        <v/>
      </c>
      <c r="J6124" s="92" t="str">
        <f t="shared" si="962"/>
        <v/>
      </c>
      <c r="K6124" s="92" t="str">
        <f t="shared" si="963"/>
        <v/>
      </c>
      <c r="L6124" s="92" t="str">
        <f t="shared" si="964"/>
        <v/>
      </c>
      <c r="M6124" s="95" t="str">
        <f>IF(A6124&lt;&gt;"",IF(MID(C6124,1,1)="c",SigmaEpsConcrete(I6124,$AN$30:$AN$33,$AR$30:$AR$33,$AS$26,$AS$27,$AS$28,$AQ$20,$AU$19),""),"")</f>
        <v/>
      </c>
      <c r="N6124" s="95" t="str">
        <f>IF(A6124&lt;&gt;"",IF(MID(C6124,1,1)="r",SigmaEpsReinf(J6124,$AS$42:$AS$43,$AS$41,$AS$39,$AS$40,$AQ$38),""),"")</f>
        <v/>
      </c>
      <c r="Q6124" s="92" t="str">
        <f t="shared" si="966"/>
        <v/>
      </c>
      <c r="R6124" s="92" t="str">
        <f t="shared" si="967"/>
        <v/>
      </c>
      <c r="U6124" s="5"/>
      <c r="V6124" s="5"/>
      <c r="W6124" s="94" t="str">
        <f t="shared" si="965"/>
        <v/>
      </c>
      <c r="X6124" s="94" t="str">
        <f t="shared" si="968"/>
        <v/>
      </c>
      <c r="Y6124" s="5"/>
      <c r="BK6124" s="8"/>
      <c r="BL6124" s="5"/>
      <c r="BM6124" s="5"/>
      <c r="BN6124" s="5"/>
      <c r="BO6124" s="5"/>
      <c r="BP6124" s="1"/>
      <c r="BQ6124" s="1"/>
      <c r="BR6124" s="1"/>
      <c r="BS6124" s="1"/>
      <c r="BT6124" s="1"/>
      <c r="BU6124" s="4"/>
      <c r="BV6124" s="1"/>
      <c r="BW6124" s="3"/>
      <c r="BX6124" s="4"/>
      <c r="BY6124" s="5"/>
      <c r="BZ6124" s="5"/>
      <c r="CA6124" s="5"/>
      <c r="CB6124" s="5"/>
      <c r="CC6124" s="5"/>
      <c r="CD6124" s="43"/>
    </row>
    <row r="6125" spans="1:82" x14ac:dyDescent="0.25">
      <c r="A6125" s="8"/>
      <c r="B6125" s="5"/>
      <c r="C6125" s="5"/>
      <c r="D6125" s="5"/>
      <c r="E6125" s="5"/>
      <c r="F6125" s="94" t="str">
        <f t="shared" si="959"/>
        <v/>
      </c>
      <c r="G6125" s="94" t="str">
        <f t="shared" si="960"/>
        <v/>
      </c>
      <c r="H6125" s="127" t="str">
        <f>IF(A6125&lt;&gt;"",IF(MID(C6125,1,1)="c",$AS$26,IF(MID(C6125,1,1)="r",$AS$41,IF(MID(C6125,1,1)="p",#REF!,#REF!))),"")</f>
        <v/>
      </c>
      <c r="I6125" s="92" t="str">
        <f t="shared" si="961"/>
        <v/>
      </c>
      <c r="J6125" s="92" t="str">
        <f t="shared" si="962"/>
        <v/>
      </c>
      <c r="K6125" s="92" t="str">
        <f t="shared" si="963"/>
        <v/>
      </c>
      <c r="L6125" s="92" t="str">
        <f t="shared" si="964"/>
        <v/>
      </c>
      <c r="M6125" s="95" t="str">
        <f>IF(A6125&lt;&gt;"",IF(MID(C6125,1,1)="c",SigmaEpsConcrete(I6125,$AN$30:$AN$33,$AR$30:$AR$33,$AS$26,$AS$27,$AS$28,$AQ$20,$AU$19),""),"")</f>
        <v/>
      </c>
      <c r="N6125" s="95" t="str">
        <f>IF(A6125&lt;&gt;"",IF(MID(C6125,1,1)="r",SigmaEpsReinf(J6125,$AS$42:$AS$43,$AS$41,$AS$39,$AS$40,$AQ$38),""),"")</f>
        <v/>
      </c>
      <c r="Q6125" s="92" t="str">
        <f t="shared" si="966"/>
        <v/>
      </c>
      <c r="R6125" s="92" t="str">
        <f t="shared" si="967"/>
        <v/>
      </c>
      <c r="U6125" s="5"/>
      <c r="V6125" s="5"/>
      <c r="W6125" s="94" t="str">
        <f t="shared" si="965"/>
        <v/>
      </c>
      <c r="X6125" s="94" t="str">
        <f t="shared" si="968"/>
        <v/>
      </c>
      <c r="Y6125" s="5"/>
      <c r="BK6125" s="8"/>
      <c r="BL6125" s="5"/>
      <c r="BM6125" s="5"/>
      <c r="BN6125" s="5"/>
      <c r="BO6125" s="5"/>
      <c r="BP6125" s="1"/>
      <c r="BQ6125" s="1"/>
      <c r="BR6125" s="1"/>
      <c r="BS6125" s="1"/>
      <c r="BT6125" s="1"/>
      <c r="BU6125" s="4"/>
      <c r="BV6125" s="1"/>
      <c r="BW6125" s="3"/>
      <c r="BX6125" s="4"/>
      <c r="BY6125" s="5"/>
      <c r="BZ6125" s="5"/>
      <c r="CA6125" s="5"/>
      <c r="CB6125" s="5"/>
      <c r="CC6125" s="5"/>
      <c r="CD6125" s="43"/>
    </row>
    <row r="6126" spans="1:82" x14ac:dyDescent="0.25">
      <c r="A6126" s="8"/>
      <c r="B6126" s="5"/>
      <c r="C6126" s="5"/>
      <c r="D6126" s="5"/>
      <c r="E6126" s="5"/>
      <c r="F6126" s="94" t="str">
        <f t="shared" si="959"/>
        <v/>
      </c>
      <c r="G6126" s="94" t="str">
        <f t="shared" si="960"/>
        <v/>
      </c>
      <c r="H6126" s="127" t="str">
        <f>IF(A6126&lt;&gt;"",IF(MID(C6126,1,1)="c",$AS$26,IF(MID(C6126,1,1)="r",$AS$41,IF(MID(C6126,1,1)="p",#REF!,#REF!))),"")</f>
        <v/>
      </c>
      <c r="I6126" s="92" t="str">
        <f t="shared" si="961"/>
        <v/>
      </c>
      <c r="J6126" s="92" t="str">
        <f t="shared" si="962"/>
        <v/>
      </c>
      <c r="K6126" s="92" t="str">
        <f t="shared" si="963"/>
        <v/>
      </c>
      <c r="L6126" s="92" t="str">
        <f t="shared" si="964"/>
        <v/>
      </c>
      <c r="M6126" s="95" t="str">
        <f>IF(A6126&lt;&gt;"",IF(MID(C6126,1,1)="c",SigmaEpsConcrete(I6126,$AN$30:$AN$33,$AR$30:$AR$33,$AS$26,$AS$27,$AS$28,$AQ$20,$AU$19),""),"")</f>
        <v/>
      </c>
      <c r="N6126" s="95" t="str">
        <f>IF(A6126&lt;&gt;"",IF(MID(C6126,1,1)="r",SigmaEpsReinf(J6126,$AS$42:$AS$43,$AS$41,$AS$39,$AS$40,$AQ$38),""),"")</f>
        <v/>
      </c>
      <c r="Q6126" s="92" t="str">
        <f t="shared" si="966"/>
        <v/>
      </c>
      <c r="R6126" s="92" t="str">
        <f t="shared" si="967"/>
        <v/>
      </c>
      <c r="U6126" s="5"/>
      <c r="V6126" s="5"/>
      <c r="W6126" s="94" t="str">
        <f t="shared" si="965"/>
        <v/>
      </c>
      <c r="X6126" s="94" t="str">
        <f t="shared" si="968"/>
        <v/>
      </c>
      <c r="Y6126" s="5"/>
      <c r="BK6126" s="8"/>
      <c r="BL6126" s="5"/>
      <c r="BM6126" s="5"/>
      <c r="BN6126" s="5"/>
      <c r="BO6126" s="5"/>
      <c r="BP6126" s="1"/>
      <c r="BQ6126" s="1"/>
      <c r="BR6126" s="1"/>
      <c r="BS6126" s="1"/>
      <c r="BT6126" s="1"/>
      <c r="BU6126" s="4"/>
      <c r="BV6126" s="1"/>
      <c r="BW6126" s="3"/>
      <c r="BX6126" s="4"/>
      <c r="BY6126" s="5"/>
      <c r="BZ6126" s="5"/>
      <c r="CA6126" s="5"/>
      <c r="CB6126" s="5"/>
      <c r="CC6126" s="5"/>
      <c r="CD6126" s="43"/>
    </row>
    <row r="6127" spans="1:82" x14ac:dyDescent="0.25">
      <c r="A6127" s="8"/>
      <c r="B6127" s="5"/>
      <c r="C6127" s="5"/>
      <c r="D6127" s="5"/>
      <c r="E6127" s="5"/>
      <c r="F6127" s="94" t="str">
        <f t="shared" si="959"/>
        <v/>
      </c>
      <c r="G6127" s="94" t="str">
        <f t="shared" si="960"/>
        <v/>
      </c>
      <c r="H6127" s="127" t="str">
        <f>IF(A6127&lt;&gt;"",IF(MID(C6127,1,1)="c",$AS$26,IF(MID(C6127,1,1)="r",$AS$41,IF(MID(C6127,1,1)="p",#REF!,#REF!))),"")</f>
        <v/>
      </c>
      <c r="I6127" s="92" t="str">
        <f t="shared" si="961"/>
        <v/>
      </c>
      <c r="J6127" s="92" t="str">
        <f t="shared" si="962"/>
        <v/>
      </c>
      <c r="K6127" s="92" t="str">
        <f t="shared" si="963"/>
        <v/>
      </c>
      <c r="L6127" s="92" t="str">
        <f t="shared" si="964"/>
        <v/>
      </c>
      <c r="M6127" s="95" t="str">
        <f>IF(A6127&lt;&gt;"",IF(MID(C6127,1,1)="c",SigmaEpsConcrete(I6127,$AN$30:$AN$33,$AR$30:$AR$33,$AS$26,$AS$27,$AS$28,$AQ$20,$AU$19),""),"")</f>
        <v/>
      </c>
      <c r="N6127" s="95" t="str">
        <f>IF(A6127&lt;&gt;"",IF(MID(C6127,1,1)="r",SigmaEpsReinf(J6127,$AS$42:$AS$43,$AS$41,$AS$39,$AS$40,$AQ$38),""),"")</f>
        <v/>
      </c>
      <c r="Q6127" s="92" t="str">
        <f t="shared" si="966"/>
        <v/>
      </c>
      <c r="R6127" s="92" t="str">
        <f t="shared" si="967"/>
        <v/>
      </c>
      <c r="U6127" s="5"/>
      <c r="V6127" s="5"/>
      <c r="W6127" s="94" t="str">
        <f t="shared" si="965"/>
        <v/>
      </c>
      <c r="X6127" s="94" t="str">
        <f t="shared" si="968"/>
        <v/>
      </c>
      <c r="Y6127" s="5"/>
      <c r="BK6127" s="8"/>
      <c r="BL6127" s="5"/>
      <c r="BM6127" s="5"/>
      <c r="BN6127" s="5"/>
      <c r="BO6127" s="5"/>
      <c r="BP6127" s="1"/>
      <c r="BQ6127" s="1"/>
      <c r="BR6127" s="1"/>
      <c r="BS6127" s="1"/>
      <c r="BT6127" s="1"/>
      <c r="BU6127" s="4"/>
      <c r="BV6127" s="1"/>
      <c r="BW6127" s="3"/>
      <c r="BX6127" s="4"/>
      <c r="BY6127" s="5"/>
      <c r="BZ6127" s="5"/>
      <c r="CA6127" s="5"/>
      <c r="CB6127" s="5"/>
      <c r="CC6127" s="5"/>
      <c r="CD6127" s="43"/>
    </row>
    <row r="6128" spans="1:82" x14ac:dyDescent="0.25">
      <c r="A6128" s="8"/>
      <c r="B6128" s="5"/>
      <c r="C6128" s="5"/>
      <c r="D6128" s="5"/>
      <c r="E6128" s="5"/>
      <c r="F6128" s="94" t="str">
        <f t="shared" si="959"/>
        <v/>
      </c>
      <c r="G6128" s="94" t="str">
        <f t="shared" si="960"/>
        <v/>
      </c>
      <c r="H6128" s="127" t="str">
        <f>IF(A6128&lt;&gt;"",IF(MID(C6128,1,1)="c",$AS$26,IF(MID(C6128,1,1)="r",$AS$41,IF(MID(C6128,1,1)="p",#REF!,#REF!))),"")</f>
        <v/>
      </c>
      <c r="I6128" s="92" t="str">
        <f t="shared" si="961"/>
        <v/>
      </c>
      <c r="J6128" s="92" t="str">
        <f t="shared" si="962"/>
        <v/>
      </c>
      <c r="K6128" s="92" t="str">
        <f t="shared" si="963"/>
        <v/>
      </c>
      <c r="L6128" s="92" t="str">
        <f t="shared" si="964"/>
        <v/>
      </c>
      <c r="M6128" s="95" t="str">
        <f>IF(A6128&lt;&gt;"",IF(MID(C6128,1,1)="c",SigmaEpsConcrete(I6128,$AN$30:$AN$33,$AR$30:$AR$33,$AS$26,$AS$27,$AS$28,$AQ$20,$AU$19),""),"")</f>
        <v/>
      </c>
      <c r="N6128" s="95" t="str">
        <f>IF(A6128&lt;&gt;"",IF(MID(C6128,1,1)="r",SigmaEpsReinf(J6128,$AS$42:$AS$43,$AS$41,$AS$39,$AS$40,$AQ$38),""),"")</f>
        <v/>
      </c>
      <c r="Q6128" s="92" t="str">
        <f t="shared" si="966"/>
        <v/>
      </c>
      <c r="R6128" s="92" t="str">
        <f t="shared" si="967"/>
        <v/>
      </c>
      <c r="U6128" s="5"/>
      <c r="V6128" s="5"/>
      <c r="W6128" s="94" t="str">
        <f t="shared" si="965"/>
        <v/>
      </c>
      <c r="X6128" s="94" t="str">
        <f t="shared" si="968"/>
        <v/>
      </c>
      <c r="Y6128" s="5"/>
      <c r="BK6128" s="8"/>
      <c r="BL6128" s="5"/>
      <c r="BM6128" s="5"/>
      <c r="BN6128" s="5"/>
      <c r="BO6128" s="5"/>
      <c r="BP6128" s="1"/>
      <c r="BQ6128" s="1"/>
      <c r="BR6128" s="1"/>
      <c r="BS6128" s="1"/>
      <c r="BT6128" s="1"/>
      <c r="BU6128" s="4"/>
      <c r="BV6128" s="1"/>
      <c r="BW6128" s="3"/>
      <c r="BX6128" s="4"/>
      <c r="BY6128" s="5"/>
      <c r="BZ6128" s="5"/>
      <c r="CA6128" s="5"/>
      <c r="CB6128" s="5"/>
      <c r="CC6128" s="5"/>
      <c r="CD6128" s="43"/>
    </row>
    <row r="6129" spans="1:82" x14ac:dyDescent="0.25">
      <c r="A6129" s="8"/>
      <c r="B6129" s="5"/>
      <c r="C6129" s="5"/>
      <c r="D6129" s="5"/>
      <c r="E6129" s="5"/>
      <c r="F6129" s="94" t="str">
        <f t="shared" si="959"/>
        <v/>
      </c>
      <c r="G6129" s="94" t="str">
        <f t="shared" si="960"/>
        <v/>
      </c>
      <c r="H6129" s="127" t="str">
        <f>IF(A6129&lt;&gt;"",IF(MID(C6129,1,1)="c",$AS$26,IF(MID(C6129,1,1)="r",$AS$41,IF(MID(C6129,1,1)="p",#REF!,#REF!))),"")</f>
        <v/>
      </c>
      <c r="I6129" s="92" t="str">
        <f t="shared" si="961"/>
        <v/>
      </c>
      <c r="J6129" s="92" t="str">
        <f t="shared" si="962"/>
        <v/>
      </c>
      <c r="K6129" s="92" t="str">
        <f t="shared" si="963"/>
        <v/>
      </c>
      <c r="L6129" s="92" t="str">
        <f t="shared" si="964"/>
        <v/>
      </c>
      <c r="M6129" s="95" t="str">
        <f>IF(A6129&lt;&gt;"",IF(MID(C6129,1,1)="c",SigmaEpsConcrete(I6129,$AN$30:$AN$33,$AR$30:$AR$33,$AS$26,$AS$27,$AS$28,$AQ$20,$AU$19),""),"")</f>
        <v/>
      </c>
      <c r="N6129" s="95" t="str">
        <f>IF(A6129&lt;&gt;"",IF(MID(C6129,1,1)="r",SigmaEpsReinf(J6129,$AS$42:$AS$43,$AS$41,$AS$39,$AS$40,$AQ$38),""),"")</f>
        <v/>
      </c>
      <c r="Q6129" s="92" t="str">
        <f t="shared" si="966"/>
        <v/>
      </c>
      <c r="R6129" s="92" t="str">
        <f t="shared" si="967"/>
        <v/>
      </c>
      <c r="U6129" s="5"/>
      <c r="V6129" s="5"/>
      <c r="W6129" s="94" t="str">
        <f t="shared" si="965"/>
        <v/>
      </c>
      <c r="X6129" s="94" t="str">
        <f t="shared" si="968"/>
        <v/>
      </c>
      <c r="Y6129" s="5"/>
      <c r="BK6129" s="8"/>
      <c r="BL6129" s="5"/>
      <c r="BM6129" s="5"/>
      <c r="BN6129" s="5"/>
      <c r="BO6129" s="5"/>
      <c r="BP6129" s="1"/>
      <c r="BQ6129" s="1"/>
      <c r="BR6129" s="1"/>
      <c r="BS6129" s="1"/>
      <c r="BT6129" s="1"/>
      <c r="BU6129" s="4"/>
      <c r="BV6129" s="1"/>
      <c r="BW6129" s="3"/>
      <c r="BX6129" s="4"/>
      <c r="BY6129" s="5"/>
      <c r="BZ6129" s="5"/>
      <c r="CA6129" s="5"/>
      <c r="CB6129" s="5"/>
      <c r="CC6129" s="5"/>
      <c r="CD6129" s="43"/>
    </row>
    <row r="6130" spans="1:82" x14ac:dyDescent="0.25">
      <c r="A6130" s="8"/>
      <c r="B6130" s="5"/>
      <c r="C6130" s="5"/>
      <c r="D6130" s="5"/>
      <c r="E6130" s="5"/>
      <c r="F6130" s="94" t="str">
        <f t="shared" si="959"/>
        <v/>
      </c>
      <c r="G6130" s="94" t="str">
        <f t="shared" si="960"/>
        <v/>
      </c>
      <c r="H6130" s="127" t="str">
        <f>IF(A6130&lt;&gt;"",IF(MID(C6130,1,1)="c",$AS$26,IF(MID(C6130,1,1)="r",$AS$41,IF(MID(C6130,1,1)="p",#REF!,#REF!))),"")</f>
        <v/>
      </c>
      <c r="I6130" s="92" t="str">
        <f t="shared" si="961"/>
        <v/>
      </c>
      <c r="J6130" s="92" t="str">
        <f t="shared" si="962"/>
        <v/>
      </c>
      <c r="K6130" s="92" t="str">
        <f t="shared" si="963"/>
        <v/>
      </c>
      <c r="L6130" s="92" t="str">
        <f t="shared" si="964"/>
        <v/>
      </c>
      <c r="M6130" s="95" t="str">
        <f>IF(A6130&lt;&gt;"",IF(MID(C6130,1,1)="c",SigmaEpsConcrete(I6130,$AN$30:$AN$33,$AR$30:$AR$33,$AS$26,$AS$27,$AS$28,$AQ$20,$AU$19),""),"")</f>
        <v/>
      </c>
      <c r="N6130" s="95" t="str">
        <f>IF(A6130&lt;&gt;"",IF(MID(C6130,1,1)="r",SigmaEpsReinf(J6130,$AS$42:$AS$43,$AS$41,$AS$39,$AS$40,$AQ$38),""),"")</f>
        <v/>
      </c>
      <c r="Q6130" s="92" t="str">
        <f t="shared" si="966"/>
        <v/>
      </c>
      <c r="R6130" s="92" t="str">
        <f t="shared" si="967"/>
        <v/>
      </c>
      <c r="U6130" s="5"/>
      <c r="V6130" s="5"/>
      <c r="W6130" s="94" t="str">
        <f t="shared" si="965"/>
        <v/>
      </c>
      <c r="X6130" s="94" t="str">
        <f t="shared" si="968"/>
        <v/>
      </c>
      <c r="Y6130" s="5"/>
      <c r="BK6130" s="8"/>
      <c r="BL6130" s="5"/>
      <c r="BM6130" s="5"/>
      <c r="BN6130" s="5"/>
      <c r="BO6130" s="5"/>
      <c r="BP6130" s="1"/>
      <c r="BQ6130" s="1"/>
      <c r="BR6130" s="1"/>
      <c r="BS6130" s="1"/>
      <c r="BT6130" s="1"/>
      <c r="BU6130" s="4"/>
      <c r="BV6130" s="1"/>
      <c r="BW6130" s="3"/>
      <c r="BX6130" s="4"/>
      <c r="BY6130" s="5"/>
      <c r="BZ6130" s="5"/>
      <c r="CA6130" s="5"/>
      <c r="CB6130" s="5"/>
      <c r="CC6130" s="5"/>
      <c r="CD6130" s="43"/>
    </row>
    <row r="6131" spans="1:82" x14ac:dyDescent="0.25">
      <c r="A6131" s="8"/>
      <c r="B6131" s="5"/>
      <c r="C6131" s="5"/>
      <c r="D6131" s="5"/>
      <c r="E6131" s="5"/>
      <c r="F6131" s="94" t="str">
        <f t="shared" si="959"/>
        <v/>
      </c>
      <c r="G6131" s="94" t="str">
        <f t="shared" si="960"/>
        <v/>
      </c>
      <c r="H6131" s="127" t="str">
        <f>IF(A6131&lt;&gt;"",IF(MID(C6131,1,1)="c",$AS$26,IF(MID(C6131,1,1)="r",$AS$41,IF(MID(C6131,1,1)="p",#REF!,#REF!))),"")</f>
        <v/>
      </c>
      <c r="I6131" s="92" t="str">
        <f t="shared" si="961"/>
        <v/>
      </c>
      <c r="J6131" s="92" t="str">
        <f t="shared" si="962"/>
        <v/>
      </c>
      <c r="K6131" s="92" t="str">
        <f t="shared" si="963"/>
        <v/>
      </c>
      <c r="L6131" s="92" t="str">
        <f t="shared" si="964"/>
        <v/>
      </c>
      <c r="M6131" s="95" t="str">
        <f>IF(A6131&lt;&gt;"",IF(MID(C6131,1,1)="c",SigmaEpsConcrete(I6131,$AN$30:$AN$33,$AR$30:$AR$33,$AS$26,$AS$27,$AS$28,$AQ$20,$AU$19),""),"")</f>
        <v/>
      </c>
      <c r="N6131" s="95" t="str">
        <f>IF(A6131&lt;&gt;"",IF(MID(C6131,1,1)="r",SigmaEpsReinf(J6131,$AS$42:$AS$43,$AS$41,$AS$39,$AS$40,$AQ$38),""),"")</f>
        <v/>
      </c>
      <c r="Q6131" s="92" t="str">
        <f t="shared" si="966"/>
        <v/>
      </c>
      <c r="R6131" s="92" t="str">
        <f t="shared" si="967"/>
        <v/>
      </c>
      <c r="U6131" s="5"/>
      <c r="V6131" s="5"/>
      <c r="W6131" s="94" t="str">
        <f t="shared" si="965"/>
        <v/>
      </c>
      <c r="X6131" s="94" t="str">
        <f t="shared" si="968"/>
        <v/>
      </c>
      <c r="Y6131" s="5"/>
      <c r="BK6131" s="8"/>
      <c r="BL6131" s="5"/>
      <c r="BM6131" s="5"/>
      <c r="BN6131" s="5"/>
      <c r="BO6131" s="5"/>
      <c r="BP6131" s="1"/>
      <c r="BQ6131" s="1"/>
      <c r="BR6131" s="1"/>
      <c r="BS6131" s="1"/>
      <c r="BT6131" s="1"/>
      <c r="BU6131" s="4"/>
      <c r="BV6131" s="1"/>
      <c r="BW6131" s="3"/>
      <c r="BX6131" s="4"/>
      <c r="BY6131" s="5"/>
      <c r="BZ6131" s="5"/>
      <c r="CA6131" s="5"/>
      <c r="CB6131" s="5"/>
      <c r="CC6131" s="5"/>
      <c r="CD6131" s="43"/>
    </row>
    <row r="6132" spans="1:82" x14ac:dyDescent="0.25">
      <c r="A6132" s="8"/>
      <c r="B6132" s="5"/>
      <c r="C6132" s="5"/>
      <c r="D6132" s="5"/>
      <c r="E6132" s="5"/>
      <c r="F6132" s="94" t="str">
        <f t="shared" si="959"/>
        <v/>
      </c>
      <c r="G6132" s="94" t="str">
        <f t="shared" si="960"/>
        <v/>
      </c>
      <c r="H6132" s="127" t="str">
        <f>IF(A6132&lt;&gt;"",IF(MID(C6132,1,1)="c",$AS$26,IF(MID(C6132,1,1)="r",$AS$41,IF(MID(C6132,1,1)="p",#REF!,#REF!))),"")</f>
        <v/>
      </c>
      <c r="I6132" s="92" t="str">
        <f t="shared" si="961"/>
        <v/>
      </c>
      <c r="J6132" s="92" t="str">
        <f t="shared" si="962"/>
        <v/>
      </c>
      <c r="K6132" s="92" t="str">
        <f t="shared" si="963"/>
        <v/>
      </c>
      <c r="L6132" s="92" t="str">
        <f t="shared" si="964"/>
        <v/>
      </c>
      <c r="M6132" s="95" t="str">
        <f>IF(A6132&lt;&gt;"",IF(MID(C6132,1,1)="c",SigmaEpsConcrete(I6132,$AN$30:$AN$33,$AR$30:$AR$33,$AS$26,$AS$27,$AS$28,$AQ$20,$AU$19),""),"")</f>
        <v/>
      </c>
      <c r="N6132" s="95" t="str">
        <f>IF(A6132&lt;&gt;"",IF(MID(C6132,1,1)="r",SigmaEpsReinf(J6132,$AS$42:$AS$43,$AS$41,$AS$39,$AS$40,$AQ$38),""),"")</f>
        <v/>
      </c>
      <c r="Q6132" s="92" t="str">
        <f t="shared" si="966"/>
        <v/>
      </c>
      <c r="R6132" s="92" t="str">
        <f t="shared" si="967"/>
        <v/>
      </c>
      <c r="U6132" s="5"/>
      <c r="V6132" s="5"/>
      <c r="W6132" s="94" t="str">
        <f t="shared" si="965"/>
        <v/>
      </c>
      <c r="X6132" s="94" t="str">
        <f t="shared" si="968"/>
        <v/>
      </c>
      <c r="Y6132" s="5"/>
      <c r="BK6132" s="8"/>
      <c r="BL6132" s="5"/>
      <c r="BM6132" s="5"/>
      <c r="BN6132" s="5"/>
      <c r="BO6132" s="5"/>
      <c r="BP6132" s="1"/>
      <c r="BQ6132" s="1"/>
      <c r="BR6132" s="1"/>
      <c r="BS6132" s="1"/>
      <c r="BT6132" s="1"/>
      <c r="BU6132" s="4"/>
      <c r="BV6132" s="1"/>
      <c r="BW6132" s="3"/>
      <c r="BX6132" s="4"/>
      <c r="BY6132" s="5"/>
      <c r="BZ6132" s="5"/>
      <c r="CA6132" s="5"/>
      <c r="CB6132" s="5"/>
      <c r="CC6132" s="5"/>
      <c r="CD6132" s="43"/>
    </row>
    <row r="6133" spans="1:82" x14ac:dyDescent="0.25">
      <c r="A6133" s="8"/>
      <c r="B6133" s="5"/>
      <c r="C6133" s="5"/>
      <c r="D6133" s="5"/>
      <c r="E6133" s="5"/>
      <c r="F6133" s="94" t="str">
        <f t="shared" si="959"/>
        <v/>
      </c>
      <c r="G6133" s="94" t="str">
        <f t="shared" si="960"/>
        <v/>
      </c>
      <c r="H6133" s="127" t="str">
        <f>IF(A6133&lt;&gt;"",IF(MID(C6133,1,1)="c",$AS$26,IF(MID(C6133,1,1)="r",$AS$41,IF(MID(C6133,1,1)="p",#REF!,#REF!))),"")</f>
        <v/>
      </c>
      <c r="I6133" s="92" t="str">
        <f t="shared" si="961"/>
        <v/>
      </c>
      <c r="J6133" s="92" t="str">
        <f t="shared" si="962"/>
        <v/>
      </c>
      <c r="K6133" s="92" t="str">
        <f t="shared" si="963"/>
        <v/>
      </c>
      <c r="L6133" s="92" t="str">
        <f t="shared" si="964"/>
        <v/>
      </c>
      <c r="M6133" s="95" t="str">
        <f>IF(A6133&lt;&gt;"",IF(MID(C6133,1,1)="c",SigmaEpsConcrete(I6133,$AN$30:$AN$33,$AR$30:$AR$33,$AS$26,$AS$27,$AS$28,$AQ$20,$AU$19),""),"")</f>
        <v/>
      </c>
      <c r="N6133" s="95" t="str">
        <f>IF(A6133&lt;&gt;"",IF(MID(C6133,1,1)="r",SigmaEpsReinf(J6133,$AS$42:$AS$43,$AS$41,$AS$39,$AS$40,$AQ$38),""),"")</f>
        <v/>
      </c>
      <c r="Q6133" s="92" t="str">
        <f t="shared" si="966"/>
        <v/>
      </c>
      <c r="R6133" s="92" t="str">
        <f t="shared" si="967"/>
        <v/>
      </c>
      <c r="U6133" s="5"/>
      <c r="V6133" s="5"/>
      <c r="W6133" s="94" t="str">
        <f t="shared" si="965"/>
        <v/>
      </c>
      <c r="X6133" s="94" t="str">
        <f t="shared" si="968"/>
        <v/>
      </c>
      <c r="Y6133" s="5"/>
      <c r="BK6133" s="8"/>
      <c r="BL6133" s="5"/>
      <c r="BM6133" s="5"/>
      <c r="BN6133" s="5"/>
      <c r="BO6133" s="5"/>
      <c r="BP6133" s="1"/>
      <c r="BQ6133" s="1"/>
      <c r="BR6133" s="1"/>
      <c r="BS6133" s="1"/>
      <c r="BT6133" s="1"/>
      <c r="BU6133" s="4"/>
      <c r="BV6133" s="1"/>
      <c r="BW6133" s="3"/>
      <c r="BX6133" s="4"/>
      <c r="BY6133" s="5"/>
      <c r="BZ6133" s="5"/>
      <c r="CA6133" s="5"/>
      <c r="CB6133" s="5"/>
      <c r="CC6133" s="5"/>
      <c r="CD6133" s="43"/>
    </row>
    <row r="6134" spans="1:82" x14ac:dyDescent="0.25">
      <c r="A6134" s="8"/>
      <c r="B6134" s="5"/>
      <c r="C6134" s="5"/>
      <c r="D6134" s="5"/>
      <c r="E6134" s="5"/>
      <c r="F6134" s="94" t="str">
        <f t="shared" si="959"/>
        <v/>
      </c>
      <c r="G6134" s="94" t="str">
        <f t="shared" si="960"/>
        <v/>
      </c>
      <c r="H6134" s="127" t="str">
        <f>IF(A6134&lt;&gt;"",IF(MID(C6134,1,1)="c",$AS$26,IF(MID(C6134,1,1)="r",$AS$41,IF(MID(C6134,1,1)="p",#REF!,#REF!))),"")</f>
        <v/>
      </c>
      <c r="I6134" s="92" t="str">
        <f t="shared" si="961"/>
        <v/>
      </c>
      <c r="J6134" s="92" t="str">
        <f t="shared" si="962"/>
        <v/>
      </c>
      <c r="K6134" s="92" t="str">
        <f t="shared" si="963"/>
        <v/>
      </c>
      <c r="L6134" s="92" t="str">
        <f t="shared" si="964"/>
        <v/>
      </c>
      <c r="M6134" s="95" t="str">
        <f>IF(A6134&lt;&gt;"",IF(MID(C6134,1,1)="c",SigmaEpsConcrete(I6134,$AN$30:$AN$33,$AR$30:$AR$33,$AS$26,$AS$27,$AS$28,$AQ$20,$AU$19),""),"")</f>
        <v/>
      </c>
      <c r="N6134" s="95" t="str">
        <f>IF(A6134&lt;&gt;"",IF(MID(C6134,1,1)="r",SigmaEpsReinf(J6134,$AS$42:$AS$43,$AS$41,$AS$39,$AS$40,$AQ$38),""),"")</f>
        <v/>
      </c>
      <c r="Q6134" s="92" t="str">
        <f t="shared" si="966"/>
        <v/>
      </c>
      <c r="R6134" s="92" t="str">
        <f t="shared" si="967"/>
        <v/>
      </c>
      <c r="U6134" s="5"/>
      <c r="V6134" s="5"/>
      <c r="W6134" s="94" t="str">
        <f t="shared" si="965"/>
        <v/>
      </c>
      <c r="X6134" s="94" t="str">
        <f t="shared" si="968"/>
        <v/>
      </c>
      <c r="Y6134" s="5"/>
      <c r="BK6134" s="8"/>
      <c r="BL6134" s="5"/>
      <c r="BM6134" s="5"/>
      <c r="BN6134" s="5"/>
      <c r="BO6134" s="5"/>
      <c r="BP6134" s="1"/>
      <c r="BQ6134" s="1"/>
      <c r="BR6134" s="1"/>
      <c r="BS6134" s="1"/>
      <c r="BT6134" s="1"/>
      <c r="BU6134" s="4"/>
      <c r="BV6134" s="1"/>
      <c r="BW6134" s="3"/>
      <c r="BX6134" s="4"/>
      <c r="BY6134" s="5"/>
      <c r="BZ6134" s="5"/>
      <c r="CA6134" s="5"/>
      <c r="CB6134" s="5"/>
      <c r="CC6134" s="5"/>
      <c r="CD6134" s="43"/>
    </row>
    <row r="6135" spans="1:82" x14ac:dyDescent="0.25">
      <c r="A6135" s="8"/>
      <c r="B6135" s="5"/>
      <c r="C6135" s="5"/>
      <c r="D6135" s="5"/>
      <c r="E6135" s="5"/>
      <c r="F6135" s="94" t="str">
        <f t="shared" si="959"/>
        <v/>
      </c>
      <c r="G6135" s="94" t="str">
        <f t="shared" si="960"/>
        <v/>
      </c>
      <c r="H6135" s="127" t="str">
        <f>IF(A6135&lt;&gt;"",IF(MID(C6135,1,1)="c",$AS$26,IF(MID(C6135,1,1)="r",$AS$41,IF(MID(C6135,1,1)="p",#REF!,#REF!))),"")</f>
        <v/>
      </c>
      <c r="I6135" s="92" t="str">
        <f t="shared" si="961"/>
        <v/>
      </c>
      <c r="J6135" s="92" t="str">
        <f t="shared" si="962"/>
        <v/>
      </c>
      <c r="K6135" s="92" t="str">
        <f t="shared" si="963"/>
        <v/>
      </c>
      <c r="L6135" s="92" t="str">
        <f t="shared" si="964"/>
        <v/>
      </c>
      <c r="M6135" s="95" t="str">
        <f>IF(A6135&lt;&gt;"",IF(MID(C6135,1,1)="c",SigmaEpsConcrete(I6135,$AN$30:$AN$33,$AR$30:$AR$33,$AS$26,$AS$27,$AS$28,$AQ$20,$AU$19),""),"")</f>
        <v/>
      </c>
      <c r="N6135" s="95" t="str">
        <f>IF(A6135&lt;&gt;"",IF(MID(C6135,1,1)="r",SigmaEpsReinf(J6135,$AS$42:$AS$43,$AS$41,$AS$39,$AS$40,$AQ$38),""),"")</f>
        <v/>
      </c>
      <c r="Q6135" s="92" t="str">
        <f t="shared" si="966"/>
        <v/>
      </c>
      <c r="R6135" s="92" t="str">
        <f t="shared" si="967"/>
        <v/>
      </c>
      <c r="U6135" s="5"/>
      <c r="V6135" s="5"/>
      <c r="W6135" s="94" t="str">
        <f t="shared" si="965"/>
        <v/>
      </c>
      <c r="X6135" s="94" t="str">
        <f t="shared" si="968"/>
        <v/>
      </c>
      <c r="Y6135" s="5"/>
      <c r="BK6135" s="8"/>
      <c r="BL6135" s="5"/>
      <c r="BM6135" s="5"/>
      <c r="BN6135" s="5"/>
      <c r="BO6135" s="5"/>
      <c r="BP6135" s="1"/>
      <c r="BQ6135" s="1"/>
      <c r="BR6135" s="1"/>
      <c r="BS6135" s="1"/>
      <c r="BT6135" s="1"/>
      <c r="BU6135" s="4"/>
      <c r="BV6135" s="1"/>
      <c r="BW6135" s="3"/>
      <c r="BX6135" s="4"/>
      <c r="BY6135" s="5"/>
      <c r="BZ6135" s="5"/>
      <c r="CA6135" s="5"/>
      <c r="CB6135" s="5"/>
      <c r="CC6135" s="5"/>
      <c r="CD6135" s="43"/>
    </row>
    <row r="6136" spans="1:82" x14ac:dyDescent="0.25">
      <c r="A6136" s="8"/>
      <c r="B6136" s="5"/>
      <c r="C6136" s="5"/>
      <c r="D6136" s="5"/>
      <c r="E6136" s="5"/>
      <c r="F6136" s="94" t="str">
        <f t="shared" si="959"/>
        <v/>
      </c>
      <c r="G6136" s="94" t="str">
        <f t="shared" si="960"/>
        <v/>
      </c>
      <c r="H6136" s="127" t="str">
        <f>IF(A6136&lt;&gt;"",IF(MID(C6136,1,1)="c",$AS$26,IF(MID(C6136,1,1)="r",$AS$41,IF(MID(C6136,1,1)="p",#REF!,#REF!))),"")</f>
        <v/>
      </c>
      <c r="I6136" s="92" t="str">
        <f t="shared" si="961"/>
        <v/>
      </c>
      <c r="J6136" s="92" t="str">
        <f t="shared" si="962"/>
        <v/>
      </c>
      <c r="K6136" s="92" t="str">
        <f t="shared" si="963"/>
        <v/>
      </c>
      <c r="L6136" s="92" t="str">
        <f t="shared" si="964"/>
        <v/>
      </c>
      <c r="M6136" s="95" t="str">
        <f>IF(A6136&lt;&gt;"",IF(MID(C6136,1,1)="c",SigmaEpsConcrete(I6136,$AN$30:$AN$33,$AR$30:$AR$33,$AS$26,$AS$27,$AS$28,$AQ$20,$AU$19),""),"")</f>
        <v/>
      </c>
      <c r="N6136" s="95" t="str">
        <f>IF(A6136&lt;&gt;"",IF(MID(C6136,1,1)="r",SigmaEpsReinf(J6136,$AS$42:$AS$43,$AS$41,$AS$39,$AS$40,$AQ$38),""),"")</f>
        <v/>
      </c>
      <c r="Q6136" s="92" t="str">
        <f t="shared" si="966"/>
        <v/>
      </c>
      <c r="R6136" s="92" t="str">
        <f t="shared" si="967"/>
        <v/>
      </c>
      <c r="U6136" s="5"/>
      <c r="V6136" s="5"/>
      <c r="W6136" s="94" t="str">
        <f t="shared" si="965"/>
        <v/>
      </c>
      <c r="X6136" s="94" t="str">
        <f t="shared" si="968"/>
        <v/>
      </c>
      <c r="Y6136" s="5"/>
      <c r="BK6136" s="8"/>
      <c r="BL6136" s="5"/>
      <c r="BM6136" s="5"/>
      <c r="BN6136" s="5"/>
      <c r="BO6136" s="5"/>
      <c r="BP6136" s="1"/>
      <c r="BQ6136" s="1"/>
      <c r="BR6136" s="1"/>
      <c r="BS6136" s="1"/>
      <c r="BT6136" s="1"/>
      <c r="BU6136" s="4"/>
      <c r="BV6136" s="1"/>
      <c r="BW6136" s="3"/>
      <c r="BX6136" s="4"/>
      <c r="BY6136" s="5"/>
      <c r="BZ6136" s="5"/>
      <c r="CA6136" s="5"/>
      <c r="CB6136" s="5"/>
      <c r="CC6136" s="5"/>
      <c r="CD6136" s="43"/>
    </row>
    <row r="6137" spans="1:82" x14ac:dyDescent="0.25">
      <c r="A6137" s="8"/>
      <c r="B6137" s="5"/>
      <c r="C6137" s="5"/>
      <c r="D6137" s="5"/>
      <c r="E6137" s="5"/>
      <c r="F6137" s="94" t="str">
        <f t="shared" si="959"/>
        <v/>
      </c>
      <c r="G6137" s="94" t="str">
        <f t="shared" si="960"/>
        <v/>
      </c>
      <c r="H6137" s="127" t="str">
        <f>IF(A6137&lt;&gt;"",IF(MID(C6137,1,1)="c",$AS$26,IF(MID(C6137,1,1)="r",$AS$41,IF(MID(C6137,1,1)="p",#REF!,#REF!))),"")</f>
        <v/>
      </c>
      <c r="I6137" s="92" t="str">
        <f t="shared" si="961"/>
        <v/>
      </c>
      <c r="J6137" s="92" t="str">
        <f t="shared" si="962"/>
        <v/>
      </c>
      <c r="K6137" s="92" t="str">
        <f t="shared" si="963"/>
        <v/>
      </c>
      <c r="L6137" s="92" t="str">
        <f t="shared" si="964"/>
        <v/>
      </c>
      <c r="M6137" s="95" t="str">
        <f>IF(A6137&lt;&gt;"",IF(MID(C6137,1,1)="c",SigmaEpsConcrete(I6137,$AN$30:$AN$33,$AR$30:$AR$33,$AS$26,$AS$27,$AS$28,$AQ$20,$AU$19),""),"")</f>
        <v/>
      </c>
      <c r="N6137" s="95" t="str">
        <f>IF(A6137&lt;&gt;"",IF(MID(C6137,1,1)="r",SigmaEpsReinf(J6137,$AS$42:$AS$43,$AS$41,$AS$39,$AS$40,$AQ$38),""),"")</f>
        <v/>
      </c>
      <c r="Q6137" s="92" t="str">
        <f t="shared" si="966"/>
        <v/>
      </c>
      <c r="R6137" s="92" t="str">
        <f t="shared" si="967"/>
        <v/>
      </c>
      <c r="U6137" s="5"/>
      <c r="V6137" s="5"/>
      <c r="W6137" s="94" t="str">
        <f t="shared" si="965"/>
        <v/>
      </c>
      <c r="X6137" s="94" t="str">
        <f t="shared" si="968"/>
        <v/>
      </c>
      <c r="Y6137" s="5"/>
      <c r="BK6137" s="8"/>
      <c r="BL6137" s="5"/>
      <c r="BM6137" s="5"/>
      <c r="BN6137" s="5"/>
      <c r="BO6137" s="5"/>
      <c r="BP6137" s="1"/>
      <c r="BQ6137" s="1"/>
      <c r="BR6137" s="1"/>
      <c r="BS6137" s="1"/>
      <c r="BT6137" s="1"/>
      <c r="BU6137" s="4"/>
      <c r="BV6137" s="1"/>
      <c r="BW6137" s="3"/>
      <c r="BX6137" s="4"/>
      <c r="BY6137" s="5"/>
      <c r="BZ6137" s="5"/>
      <c r="CA6137" s="5"/>
      <c r="CB6137" s="5"/>
      <c r="CC6137" s="5"/>
      <c r="CD6137" s="43"/>
    </row>
    <row r="6138" spans="1:82" x14ac:dyDescent="0.25">
      <c r="A6138" s="8"/>
      <c r="B6138" s="5"/>
      <c r="C6138" s="5"/>
      <c r="D6138" s="5"/>
      <c r="E6138" s="5"/>
      <c r="F6138" s="94" t="str">
        <f t="shared" si="959"/>
        <v/>
      </c>
      <c r="G6138" s="94" t="str">
        <f t="shared" si="960"/>
        <v/>
      </c>
      <c r="H6138" s="127" t="str">
        <f>IF(A6138&lt;&gt;"",IF(MID(C6138,1,1)="c",$AS$26,IF(MID(C6138,1,1)="r",$AS$41,IF(MID(C6138,1,1)="p",#REF!,#REF!))),"")</f>
        <v/>
      </c>
      <c r="I6138" s="92" t="str">
        <f t="shared" si="961"/>
        <v/>
      </c>
      <c r="J6138" s="92" t="str">
        <f t="shared" si="962"/>
        <v/>
      </c>
      <c r="K6138" s="92" t="str">
        <f t="shared" si="963"/>
        <v/>
      </c>
      <c r="L6138" s="92" t="str">
        <f t="shared" si="964"/>
        <v/>
      </c>
      <c r="M6138" s="95" t="str">
        <f>IF(A6138&lt;&gt;"",IF(MID(C6138,1,1)="c",SigmaEpsConcrete(I6138,$AN$30:$AN$33,$AR$30:$AR$33,$AS$26,$AS$27,$AS$28,$AQ$20,$AU$19),""),"")</f>
        <v/>
      </c>
      <c r="N6138" s="95" t="str">
        <f>IF(A6138&lt;&gt;"",IF(MID(C6138,1,1)="r",SigmaEpsReinf(J6138,$AS$42:$AS$43,$AS$41,$AS$39,$AS$40,$AQ$38),""),"")</f>
        <v/>
      </c>
      <c r="Q6138" s="92" t="str">
        <f t="shared" si="966"/>
        <v/>
      </c>
      <c r="R6138" s="92" t="str">
        <f t="shared" si="967"/>
        <v/>
      </c>
      <c r="U6138" s="5"/>
      <c r="V6138" s="5"/>
      <c r="W6138" s="94" t="str">
        <f t="shared" si="965"/>
        <v/>
      </c>
      <c r="X6138" s="94" t="str">
        <f t="shared" si="968"/>
        <v/>
      </c>
      <c r="Y6138" s="5"/>
      <c r="BK6138" s="8"/>
      <c r="BL6138" s="5"/>
      <c r="BM6138" s="5"/>
      <c r="BN6138" s="5"/>
      <c r="BO6138" s="5"/>
      <c r="BP6138" s="1"/>
      <c r="BQ6138" s="1"/>
      <c r="BR6138" s="1"/>
      <c r="BS6138" s="1"/>
      <c r="BT6138" s="1"/>
      <c r="BU6138" s="4"/>
      <c r="BV6138" s="1"/>
      <c r="BW6138" s="3"/>
      <c r="BX6138" s="4"/>
      <c r="BY6138" s="5"/>
      <c r="BZ6138" s="5"/>
      <c r="CA6138" s="5"/>
      <c r="CB6138" s="5"/>
      <c r="CC6138" s="5"/>
      <c r="CD6138" s="43"/>
    </row>
    <row r="6139" spans="1:82" x14ac:dyDescent="0.25">
      <c r="A6139" s="8"/>
      <c r="B6139" s="5"/>
      <c r="C6139" s="5"/>
      <c r="D6139" s="5"/>
      <c r="E6139" s="5"/>
      <c r="F6139" s="94" t="str">
        <f t="shared" si="959"/>
        <v/>
      </c>
      <c r="G6139" s="94" t="str">
        <f t="shared" si="960"/>
        <v/>
      </c>
      <c r="H6139" s="127" t="str">
        <f>IF(A6139&lt;&gt;"",IF(MID(C6139,1,1)="c",$AS$26,IF(MID(C6139,1,1)="r",$AS$41,IF(MID(C6139,1,1)="p",#REF!,#REF!))),"")</f>
        <v/>
      </c>
      <c r="I6139" s="92" t="str">
        <f t="shared" si="961"/>
        <v/>
      </c>
      <c r="J6139" s="92" t="str">
        <f t="shared" si="962"/>
        <v/>
      </c>
      <c r="K6139" s="92" t="str">
        <f t="shared" si="963"/>
        <v/>
      </c>
      <c r="L6139" s="92" t="str">
        <f t="shared" si="964"/>
        <v/>
      </c>
      <c r="M6139" s="95" t="str">
        <f>IF(A6139&lt;&gt;"",IF(MID(C6139,1,1)="c",SigmaEpsConcrete(I6139,$AN$30:$AN$33,$AR$30:$AR$33,$AS$26,$AS$27,$AS$28,$AQ$20,$AU$19),""),"")</f>
        <v/>
      </c>
      <c r="N6139" s="95" t="str">
        <f>IF(A6139&lt;&gt;"",IF(MID(C6139,1,1)="r",SigmaEpsReinf(J6139,$AS$42:$AS$43,$AS$41,$AS$39,$AS$40,$AQ$38),""),"")</f>
        <v/>
      </c>
      <c r="Q6139" s="92" t="str">
        <f t="shared" si="966"/>
        <v/>
      </c>
      <c r="R6139" s="92" t="str">
        <f t="shared" si="967"/>
        <v/>
      </c>
      <c r="U6139" s="5"/>
      <c r="V6139" s="5"/>
      <c r="W6139" s="94" t="str">
        <f t="shared" si="965"/>
        <v/>
      </c>
      <c r="X6139" s="94" t="str">
        <f t="shared" si="968"/>
        <v/>
      </c>
      <c r="Y6139" s="5"/>
      <c r="BK6139" s="8"/>
      <c r="BL6139" s="5"/>
      <c r="BM6139" s="5"/>
      <c r="BN6139" s="5"/>
      <c r="BO6139" s="5"/>
      <c r="BP6139" s="1"/>
      <c r="BQ6139" s="1"/>
      <c r="BR6139" s="1"/>
      <c r="BS6139" s="1"/>
      <c r="BT6139" s="1"/>
      <c r="BU6139" s="4"/>
      <c r="BV6139" s="1"/>
      <c r="BW6139" s="3"/>
      <c r="BX6139" s="4"/>
      <c r="BY6139" s="5"/>
      <c r="BZ6139" s="5"/>
      <c r="CA6139" s="5"/>
      <c r="CB6139" s="5"/>
      <c r="CC6139" s="5"/>
      <c r="CD6139" s="43"/>
    </row>
    <row r="6140" spans="1:82" x14ac:dyDescent="0.25">
      <c r="A6140" s="8"/>
      <c r="B6140" s="5"/>
      <c r="C6140" s="5"/>
      <c r="D6140" s="5"/>
      <c r="E6140" s="5"/>
      <c r="F6140" s="94" t="str">
        <f t="shared" si="959"/>
        <v/>
      </c>
      <c r="G6140" s="94" t="str">
        <f t="shared" si="960"/>
        <v/>
      </c>
      <c r="H6140" s="127" t="str">
        <f>IF(A6140&lt;&gt;"",IF(MID(C6140,1,1)="c",$AS$26,IF(MID(C6140,1,1)="r",$AS$41,IF(MID(C6140,1,1)="p",#REF!,#REF!))),"")</f>
        <v/>
      </c>
      <c r="I6140" s="92" t="str">
        <f t="shared" si="961"/>
        <v/>
      </c>
      <c r="J6140" s="92" t="str">
        <f t="shared" si="962"/>
        <v/>
      </c>
      <c r="K6140" s="92" t="str">
        <f t="shared" si="963"/>
        <v/>
      </c>
      <c r="L6140" s="92" t="str">
        <f t="shared" si="964"/>
        <v/>
      </c>
      <c r="M6140" s="95" t="str">
        <f>IF(A6140&lt;&gt;"",IF(MID(C6140,1,1)="c",SigmaEpsConcrete(I6140,$AN$30:$AN$33,$AR$30:$AR$33,$AS$26,$AS$27,$AS$28,$AQ$20,$AU$19),""),"")</f>
        <v/>
      </c>
      <c r="N6140" s="95" t="str">
        <f>IF(A6140&lt;&gt;"",IF(MID(C6140,1,1)="r",SigmaEpsReinf(J6140,$AS$42:$AS$43,$AS$41,$AS$39,$AS$40,$AQ$38),""),"")</f>
        <v/>
      </c>
      <c r="Q6140" s="92" t="str">
        <f t="shared" si="966"/>
        <v/>
      </c>
      <c r="R6140" s="92" t="str">
        <f t="shared" si="967"/>
        <v/>
      </c>
      <c r="U6140" s="5"/>
      <c r="V6140" s="5"/>
      <c r="W6140" s="94" t="str">
        <f t="shared" si="965"/>
        <v/>
      </c>
      <c r="X6140" s="94" t="str">
        <f t="shared" si="968"/>
        <v/>
      </c>
      <c r="Y6140" s="5"/>
      <c r="BK6140" s="8"/>
      <c r="BL6140" s="5"/>
      <c r="BM6140" s="5"/>
      <c r="BN6140" s="5"/>
      <c r="BO6140" s="5"/>
      <c r="BP6140" s="1"/>
      <c r="BQ6140" s="1"/>
      <c r="BR6140" s="1"/>
      <c r="BS6140" s="1"/>
      <c r="BT6140" s="1"/>
      <c r="BU6140" s="4"/>
      <c r="BV6140" s="1"/>
      <c r="BW6140" s="3"/>
      <c r="BX6140" s="4"/>
      <c r="BY6140" s="5"/>
      <c r="BZ6140" s="5"/>
      <c r="CA6140" s="5"/>
      <c r="CB6140" s="5"/>
      <c r="CC6140" s="5"/>
      <c r="CD6140" s="43"/>
    </row>
    <row r="6141" spans="1:82" x14ac:dyDescent="0.25">
      <c r="A6141" s="8"/>
      <c r="B6141" s="5"/>
      <c r="C6141" s="5"/>
      <c r="D6141" s="5"/>
      <c r="E6141" s="5"/>
      <c r="F6141" s="94" t="str">
        <f t="shared" si="959"/>
        <v/>
      </c>
      <c r="G6141" s="94" t="str">
        <f t="shared" si="960"/>
        <v/>
      </c>
      <c r="H6141" s="127" t="str">
        <f>IF(A6141&lt;&gt;"",IF(MID(C6141,1,1)="c",$AS$26,IF(MID(C6141,1,1)="r",$AS$41,IF(MID(C6141,1,1)="p",#REF!,#REF!))),"")</f>
        <v/>
      </c>
      <c r="I6141" s="92" t="str">
        <f t="shared" si="961"/>
        <v/>
      </c>
      <c r="J6141" s="92" t="str">
        <f t="shared" si="962"/>
        <v/>
      </c>
      <c r="K6141" s="92" t="str">
        <f t="shared" si="963"/>
        <v/>
      </c>
      <c r="L6141" s="92" t="str">
        <f t="shared" si="964"/>
        <v/>
      </c>
      <c r="M6141" s="95" t="str">
        <f>IF(A6141&lt;&gt;"",IF(MID(C6141,1,1)="c",SigmaEpsConcrete(I6141,$AN$30:$AN$33,$AR$30:$AR$33,$AS$26,$AS$27,$AS$28,$AQ$20,$AU$19),""),"")</f>
        <v/>
      </c>
      <c r="N6141" s="95" t="str">
        <f>IF(A6141&lt;&gt;"",IF(MID(C6141,1,1)="r",SigmaEpsReinf(J6141,$AS$42:$AS$43,$AS$41,$AS$39,$AS$40,$AQ$38),""),"")</f>
        <v/>
      </c>
      <c r="Q6141" s="92" t="str">
        <f t="shared" si="966"/>
        <v/>
      </c>
      <c r="R6141" s="92" t="str">
        <f t="shared" si="967"/>
        <v/>
      </c>
      <c r="U6141" s="5"/>
      <c r="V6141" s="5"/>
      <c r="W6141" s="94" t="str">
        <f t="shared" si="965"/>
        <v/>
      </c>
      <c r="X6141" s="94" t="str">
        <f t="shared" si="968"/>
        <v/>
      </c>
      <c r="Y6141" s="5"/>
      <c r="BK6141" s="8"/>
      <c r="BL6141" s="5"/>
      <c r="BM6141" s="5"/>
      <c r="BN6141" s="5"/>
      <c r="BO6141" s="5"/>
      <c r="BP6141" s="1"/>
      <c r="BQ6141" s="1"/>
      <c r="BR6141" s="1"/>
      <c r="BS6141" s="1"/>
      <c r="BT6141" s="1"/>
      <c r="BU6141" s="4"/>
      <c r="BV6141" s="1"/>
      <c r="BW6141" s="3"/>
      <c r="BX6141" s="4"/>
      <c r="BY6141" s="5"/>
      <c r="BZ6141" s="5"/>
      <c r="CA6141" s="5"/>
      <c r="CB6141" s="5"/>
      <c r="CC6141" s="5"/>
      <c r="CD6141" s="43"/>
    </row>
    <row r="6142" spans="1:82" x14ac:dyDescent="0.25">
      <c r="A6142" s="8"/>
      <c r="B6142" s="5"/>
      <c r="C6142" s="5"/>
      <c r="D6142" s="5"/>
      <c r="E6142" s="5"/>
      <c r="F6142" s="94" t="str">
        <f t="shared" si="959"/>
        <v/>
      </c>
      <c r="G6142" s="94" t="str">
        <f t="shared" si="960"/>
        <v/>
      </c>
      <c r="H6142" s="127" t="str">
        <f>IF(A6142&lt;&gt;"",IF(MID(C6142,1,1)="c",$AS$26,IF(MID(C6142,1,1)="r",$AS$41,IF(MID(C6142,1,1)="p",#REF!,#REF!))),"")</f>
        <v/>
      </c>
      <c r="I6142" s="92" t="str">
        <f t="shared" si="961"/>
        <v/>
      </c>
      <c r="J6142" s="92" t="str">
        <f t="shared" si="962"/>
        <v/>
      </c>
      <c r="K6142" s="92" t="str">
        <f t="shared" si="963"/>
        <v/>
      </c>
      <c r="L6142" s="92" t="str">
        <f t="shared" si="964"/>
        <v/>
      </c>
      <c r="M6142" s="95" t="str">
        <f>IF(A6142&lt;&gt;"",IF(MID(C6142,1,1)="c",SigmaEpsConcrete(I6142,$AN$30:$AN$33,$AR$30:$AR$33,$AS$26,$AS$27,$AS$28,$AQ$20,$AU$19),""),"")</f>
        <v/>
      </c>
      <c r="N6142" s="95" t="str">
        <f>IF(A6142&lt;&gt;"",IF(MID(C6142,1,1)="r",SigmaEpsReinf(J6142,$AS$42:$AS$43,$AS$41,$AS$39,$AS$40,$AQ$38),""),"")</f>
        <v/>
      </c>
      <c r="Q6142" s="92" t="str">
        <f t="shared" si="966"/>
        <v/>
      </c>
      <c r="R6142" s="92" t="str">
        <f t="shared" si="967"/>
        <v/>
      </c>
      <c r="U6142" s="5"/>
      <c r="V6142" s="5"/>
      <c r="W6142" s="94" t="str">
        <f t="shared" si="965"/>
        <v/>
      </c>
      <c r="X6142" s="94" t="str">
        <f t="shared" si="968"/>
        <v/>
      </c>
      <c r="Y6142" s="5"/>
      <c r="BK6142" s="8"/>
      <c r="BL6142" s="5"/>
      <c r="BM6142" s="5"/>
      <c r="BN6142" s="5"/>
      <c r="BO6142" s="5"/>
      <c r="BP6142" s="1"/>
      <c r="BQ6142" s="1"/>
      <c r="BR6142" s="1"/>
      <c r="BS6142" s="1"/>
      <c r="BT6142" s="1"/>
      <c r="BU6142" s="4"/>
      <c r="BV6142" s="1"/>
      <c r="BW6142" s="3"/>
      <c r="BX6142" s="4"/>
      <c r="BY6142" s="5"/>
      <c r="BZ6142" s="5"/>
      <c r="CA6142" s="5"/>
      <c r="CB6142" s="5"/>
      <c r="CC6142" s="5"/>
      <c r="CD6142" s="43"/>
    </row>
    <row r="6143" spans="1:82" x14ac:dyDescent="0.25">
      <c r="A6143" s="8"/>
      <c r="B6143" s="5"/>
      <c r="C6143" s="5"/>
      <c r="D6143" s="5"/>
      <c r="E6143" s="5"/>
      <c r="F6143" s="94" t="str">
        <f t="shared" si="959"/>
        <v/>
      </c>
      <c r="G6143" s="94" t="str">
        <f t="shared" si="960"/>
        <v/>
      </c>
      <c r="H6143" s="127" t="str">
        <f>IF(A6143&lt;&gt;"",IF(MID(C6143,1,1)="c",$AS$26,IF(MID(C6143,1,1)="r",$AS$41,IF(MID(C6143,1,1)="p",#REF!,#REF!))),"")</f>
        <v/>
      </c>
      <c r="I6143" s="92" t="str">
        <f t="shared" si="961"/>
        <v/>
      </c>
      <c r="J6143" s="92" t="str">
        <f t="shared" si="962"/>
        <v/>
      </c>
      <c r="K6143" s="92" t="str">
        <f t="shared" si="963"/>
        <v/>
      </c>
      <c r="L6143" s="92" t="str">
        <f t="shared" si="964"/>
        <v/>
      </c>
      <c r="M6143" s="95" t="str">
        <f>IF(A6143&lt;&gt;"",IF(MID(C6143,1,1)="c",SigmaEpsConcrete(I6143,$AN$30:$AN$33,$AR$30:$AR$33,$AS$26,$AS$27,$AS$28,$AQ$20,$AU$19),""),"")</f>
        <v/>
      </c>
      <c r="N6143" s="95" t="str">
        <f>IF(A6143&lt;&gt;"",IF(MID(C6143,1,1)="r",SigmaEpsReinf(J6143,$AS$42:$AS$43,$AS$41,$AS$39,$AS$40,$AQ$38),""),"")</f>
        <v/>
      </c>
      <c r="Q6143" s="92" t="str">
        <f t="shared" si="966"/>
        <v/>
      </c>
      <c r="R6143" s="92" t="str">
        <f t="shared" si="967"/>
        <v/>
      </c>
      <c r="U6143" s="5"/>
      <c r="V6143" s="5"/>
      <c r="W6143" s="94" t="str">
        <f t="shared" si="965"/>
        <v/>
      </c>
      <c r="X6143" s="94" t="str">
        <f t="shared" si="968"/>
        <v/>
      </c>
      <c r="Y6143" s="5"/>
      <c r="BK6143" s="8"/>
      <c r="BL6143" s="5"/>
      <c r="BM6143" s="5"/>
      <c r="BN6143" s="5"/>
      <c r="BO6143" s="5"/>
      <c r="BP6143" s="1"/>
      <c r="BQ6143" s="1"/>
      <c r="BR6143" s="1"/>
      <c r="BS6143" s="1"/>
      <c r="BT6143" s="1"/>
      <c r="BU6143" s="4"/>
      <c r="BV6143" s="1"/>
      <c r="BW6143" s="3"/>
      <c r="BX6143" s="4"/>
      <c r="BY6143" s="5"/>
      <c r="BZ6143" s="5"/>
      <c r="CA6143" s="5"/>
      <c r="CB6143" s="5"/>
      <c r="CC6143" s="5"/>
      <c r="CD6143" s="43"/>
    </row>
    <row r="6144" spans="1:82" x14ac:dyDescent="0.25">
      <c r="A6144" s="8"/>
      <c r="B6144" s="5"/>
      <c r="C6144" s="5"/>
      <c r="D6144" s="5"/>
      <c r="E6144" s="5"/>
      <c r="F6144" s="94" t="str">
        <f t="shared" si="959"/>
        <v/>
      </c>
      <c r="G6144" s="94" t="str">
        <f t="shared" si="960"/>
        <v/>
      </c>
      <c r="H6144" s="127" t="str">
        <f>IF(A6144&lt;&gt;"",IF(MID(C6144,1,1)="c",$AS$26,IF(MID(C6144,1,1)="r",$AS$41,IF(MID(C6144,1,1)="p",#REF!,#REF!))),"")</f>
        <v/>
      </c>
      <c r="I6144" s="92" t="str">
        <f t="shared" si="961"/>
        <v/>
      </c>
      <c r="J6144" s="92" t="str">
        <f t="shared" si="962"/>
        <v/>
      </c>
      <c r="K6144" s="92" t="str">
        <f t="shared" si="963"/>
        <v/>
      </c>
      <c r="L6144" s="92" t="str">
        <f t="shared" si="964"/>
        <v/>
      </c>
      <c r="M6144" s="95" t="str">
        <f>IF(A6144&lt;&gt;"",IF(MID(C6144,1,1)="c",SigmaEpsConcrete(I6144,$AN$30:$AN$33,$AR$30:$AR$33,$AS$26,$AS$27,$AS$28,$AQ$20,$AU$19),""),"")</f>
        <v/>
      </c>
      <c r="N6144" s="95" t="str">
        <f>IF(A6144&lt;&gt;"",IF(MID(C6144,1,1)="r",SigmaEpsReinf(J6144,$AS$42:$AS$43,$AS$41,$AS$39,$AS$40,$AQ$38),""),"")</f>
        <v/>
      </c>
      <c r="Q6144" s="92" t="str">
        <f t="shared" si="966"/>
        <v/>
      </c>
      <c r="R6144" s="92" t="str">
        <f t="shared" si="967"/>
        <v/>
      </c>
      <c r="U6144" s="5"/>
      <c r="V6144" s="5"/>
      <c r="W6144" s="94" t="str">
        <f t="shared" si="965"/>
        <v/>
      </c>
      <c r="X6144" s="94" t="str">
        <f t="shared" si="968"/>
        <v/>
      </c>
      <c r="Y6144" s="5"/>
      <c r="BK6144" s="8"/>
      <c r="BL6144" s="5"/>
      <c r="BM6144" s="5"/>
      <c r="BN6144" s="5"/>
      <c r="BO6144" s="5"/>
      <c r="BP6144" s="1"/>
      <c r="BQ6144" s="1"/>
      <c r="BR6144" s="1"/>
      <c r="BS6144" s="1"/>
      <c r="BT6144" s="1"/>
      <c r="BU6144" s="4"/>
      <c r="BV6144" s="1"/>
      <c r="BW6144" s="3"/>
      <c r="BX6144" s="4"/>
      <c r="BY6144" s="5"/>
      <c r="BZ6144" s="5"/>
      <c r="CA6144" s="5"/>
      <c r="CB6144" s="5"/>
      <c r="CC6144" s="5"/>
      <c r="CD6144" s="43"/>
    </row>
    <row r="6145" spans="1:82" x14ac:dyDescent="0.25">
      <c r="A6145" s="8"/>
      <c r="B6145" s="5"/>
      <c r="C6145" s="5"/>
      <c r="D6145" s="5"/>
      <c r="E6145" s="5"/>
      <c r="F6145" s="94" t="str">
        <f t="shared" si="959"/>
        <v/>
      </c>
      <c r="G6145" s="94" t="str">
        <f t="shared" si="960"/>
        <v/>
      </c>
      <c r="H6145" s="127" t="str">
        <f>IF(A6145&lt;&gt;"",IF(MID(C6145,1,1)="c",$AS$26,IF(MID(C6145,1,1)="r",$AS$41,IF(MID(C6145,1,1)="p",#REF!,#REF!))),"")</f>
        <v/>
      </c>
      <c r="I6145" s="92" t="str">
        <f t="shared" si="961"/>
        <v/>
      </c>
      <c r="J6145" s="92" t="str">
        <f t="shared" si="962"/>
        <v/>
      </c>
      <c r="K6145" s="92" t="str">
        <f t="shared" si="963"/>
        <v/>
      </c>
      <c r="L6145" s="92" t="str">
        <f t="shared" si="964"/>
        <v/>
      </c>
      <c r="M6145" s="95" t="str">
        <f>IF(A6145&lt;&gt;"",IF(MID(C6145,1,1)="c",SigmaEpsConcrete(I6145,$AN$30:$AN$33,$AR$30:$AR$33,$AS$26,$AS$27,$AS$28,$AQ$20,$AU$19),""),"")</f>
        <v/>
      </c>
      <c r="N6145" s="95" t="str">
        <f>IF(A6145&lt;&gt;"",IF(MID(C6145,1,1)="r",SigmaEpsReinf(J6145,$AS$42:$AS$43,$AS$41,$AS$39,$AS$40,$AQ$38),""),"")</f>
        <v/>
      </c>
      <c r="Q6145" s="92" t="str">
        <f t="shared" si="966"/>
        <v/>
      </c>
      <c r="R6145" s="92" t="str">
        <f t="shared" si="967"/>
        <v/>
      </c>
      <c r="U6145" s="5"/>
      <c r="V6145" s="5"/>
      <c r="W6145" s="94" t="str">
        <f t="shared" si="965"/>
        <v/>
      </c>
      <c r="X6145" s="94" t="str">
        <f t="shared" si="968"/>
        <v/>
      </c>
      <c r="Y6145" s="5"/>
      <c r="BK6145" s="8"/>
      <c r="BL6145" s="5"/>
      <c r="BM6145" s="5"/>
      <c r="BN6145" s="5"/>
      <c r="BO6145" s="5"/>
      <c r="BP6145" s="1"/>
      <c r="BQ6145" s="1"/>
      <c r="BR6145" s="1"/>
      <c r="BS6145" s="1"/>
      <c r="BT6145" s="1"/>
      <c r="BU6145" s="4"/>
      <c r="BV6145" s="1"/>
      <c r="BW6145" s="3"/>
      <c r="BX6145" s="4"/>
      <c r="BY6145" s="5"/>
      <c r="BZ6145" s="5"/>
      <c r="CA6145" s="5"/>
      <c r="CB6145" s="5"/>
      <c r="CC6145" s="5"/>
      <c r="CD6145" s="43"/>
    </row>
    <row r="6146" spans="1:82" x14ac:dyDescent="0.25">
      <c r="A6146" s="8"/>
      <c r="B6146" s="5"/>
      <c r="C6146" s="5"/>
      <c r="D6146" s="5"/>
      <c r="E6146" s="5"/>
      <c r="F6146" s="94" t="str">
        <f t="shared" si="959"/>
        <v/>
      </c>
      <c r="G6146" s="94" t="str">
        <f t="shared" si="960"/>
        <v/>
      </c>
      <c r="H6146" s="127" t="str">
        <f>IF(A6146&lt;&gt;"",IF(MID(C6146,1,1)="c",$AS$26,IF(MID(C6146,1,1)="r",$AS$41,IF(MID(C6146,1,1)="p",#REF!,#REF!))),"")</f>
        <v/>
      </c>
      <c r="I6146" s="92" t="str">
        <f t="shared" si="961"/>
        <v/>
      </c>
      <c r="J6146" s="92" t="str">
        <f t="shared" si="962"/>
        <v/>
      </c>
      <c r="K6146" s="92" t="str">
        <f t="shared" si="963"/>
        <v/>
      </c>
      <c r="L6146" s="92" t="str">
        <f t="shared" si="964"/>
        <v/>
      </c>
      <c r="M6146" s="95" t="str">
        <f>IF(A6146&lt;&gt;"",IF(MID(C6146,1,1)="c",SigmaEpsConcrete(I6146,$AN$30:$AN$33,$AR$30:$AR$33,$AS$26,$AS$27,$AS$28,$AQ$20,$AU$19),""),"")</f>
        <v/>
      </c>
      <c r="N6146" s="95" t="str">
        <f>IF(A6146&lt;&gt;"",IF(MID(C6146,1,1)="r",SigmaEpsReinf(J6146,$AS$42:$AS$43,$AS$41,$AS$39,$AS$40,$AQ$38),""),"")</f>
        <v/>
      </c>
      <c r="Q6146" s="92" t="str">
        <f t="shared" si="966"/>
        <v/>
      </c>
      <c r="R6146" s="92" t="str">
        <f t="shared" si="967"/>
        <v/>
      </c>
      <c r="U6146" s="5"/>
      <c r="V6146" s="5"/>
      <c r="W6146" s="94" t="str">
        <f t="shared" si="965"/>
        <v/>
      </c>
      <c r="X6146" s="94" t="str">
        <f t="shared" si="968"/>
        <v/>
      </c>
      <c r="Y6146" s="5"/>
      <c r="BK6146" s="8"/>
      <c r="BL6146" s="5"/>
      <c r="BM6146" s="5"/>
      <c r="BN6146" s="5"/>
      <c r="BO6146" s="5"/>
      <c r="BP6146" s="1"/>
      <c r="BQ6146" s="1"/>
      <c r="BR6146" s="1"/>
      <c r="BS6146" s="1"/>
      <c r="BT6146" s="1"/>
      <c r="BU6146" s="4"/>
      <c r="BV6146" s="1"/>
      <c r="BW6146" s="3"/>
      <c r="BX6146" s="4"/>
      <c r="BY6146" s="5"/>
      <c r="BZ6146" s="5"/>
      <c r="CA6146" s="5"/>
      <c r="CB6146" s="5"/>
      <c r="CC6146" s="5"/>
      <c r="CD6146" s="43"/>
    </row>
    <row r="6147" spans="1:82" x14ac:dyDescent="0.25">
      <c r="A6147" s="8"/>
      <c r="B6147" s="5"/>
      <c r="C6147" s="5"/>
      <c r="D6147" s="5"/>
      <c r="E6147" s="5"/>
      <c r="F6147" s="94" t="str">
        <f t="shared" si="959"/>
        <v/>
      </c>
      <c r="G6147" s="94" t="str">
        <f t="shared" si="960"/>
        <v/>
      </c>
      <c r="H6147" s="127" t="str">
        <f>IF(A6147&lt;&gt;"",IF(MID(C6147,1,1)="c",$AS$26,IF(MID(C6147,1,1)="r",$AS$41,IF(MID(C6147,1,1)="p",#REF!,#REF!))),"")</f>
        <v/>
      </c>
      <c r="I6147" s="92" t="str">
        <f t="shared" si="961"/>
        <v/>
      </c>
      <c r="J6147" s="92" t="str">
        <f t="shared" si="962"/>
        <v/>
      </c>
      <c r="K6147" s="92" t="str">
        <f t="shared" si="963"/>
        <v/>
      </c>
      <c r="L6147" s="92" t="str">
        <f t="shared" si="964"/>
        <v/>
      </c>
      <c r="M6147" s="95" t="str">
        <f>IF(A6147&lt;&gt;"",IF(MID(C6147,1,1)="c",SigmaEpsConcrete(I6147,$AN$30:$AN$33,$AR$30:$AR$33,$AS$26,$AS$27,$AS$28,$AQ$20,$AU$19),""),"")</f>
        <v/>
      </c>
      <c r="N6147" s="95" t="str">
        <f>IF(A6147&lt;&gt;"",IF(MID(C6147,1,1)="r",SigmaEpsReinf(J6147,$AS$42:$AS$43,$AS$41,$AS$39,$AS$40,$AQ$38),""),"")</f>
        <v/>
      </c>
      <c r="Q6147" s="92" t="str">
        <f t="shared" si="966"/>
        <v/>
      </c>
      <c r="R6147" s="92" t="str">
        <f t="shared" si="967"/>
        <v/>
      </c>
      <c r="U6147" s="5"/>
      <c r="V6147" s="5"/>
      <c r="W6147" s="94" t="str">
        <f t="shared" si="965"/>
        <v/>
      </c>
      <c r="X6147" s="94" t="str">
        <f t="shared" si="968"/>
        <v/>
      </c>
      <c r="Y6147" s="5"/>
      <c r="BK6147" s="8"/>
      <c r="BL6147" s="5"/>
      <c r="BM6147" s="5"/>
      <c r="BN6147" s="5"/>
      <c r="BO6147" s="5"/>
      <c r="BP6147" s="1"/>
      <c r="BQ6147" s="1"/>
      <c r="BR6147" s="1"/>
      <c r="BS6147" s="1"/>
      <c r="BT6147" s="1"/>
      <c r="BU6147" s="4"/>
      <c r="BV6147" s="1"/>
      <c r="BW6147" s="3"/>
      <c r="BX6147" s="4"/>
      <c r="BY6147" s="5"/>
      <c r="BZ6147" s="5"/>
      <c r="CA6147" s="5"/>
      <c r="CB6147" s="5"/>
      <c r="CC6147" s="5"/>
      <c r="CD6147" s="43"/>
    </row>
    <row r="6148" spans="1:82" x14ac:dyDescent="0.25">
      <c r="A6148" s="8"/>
      <c r="B6148" s="5"/>
      <c r="C6148" s="5"/>
      <c r="D6148" s="5"/>
      <c r="E6148" s="5"/>
      <c r="F6148" s="94" t="str">
        <f t="shared" si="959"/>
        <v/>
      </c>
      <c r="G6148" s="94" t="str">
        <f t="shared" si="960"/>
        <v/>
      </c>
      <c r="H6148" s="127" t="str">
        <f>IF(A6148&lt;&gt;"",IF(MID(C6148,1,1)="c",$AS$26,IF(MID(C6148,1,1)="r",$AS$41,IF(MID(C6148,1,1)="p",#REF!,#REF!))),"")</f>
        <v/>
      </c>
      <c r="I6148" s="92" t="str">
        <f t="shared" si="961"/>
        <v/>
      </c>
      <c r="J6148" s="92" t="str">
        <f t="shared" si="962"/>
        <v/>
      </c>
      <c r="K6148" s="92" t="str">
        <f t="shared" si="963"/>
        <v/>
      </c>
      <c r="L6148" s="92" t="str">
        <f t="shared" si="964"/>
        <v/>
      </c>
      <c r="M6148" s="95" t="str">
        <f>IF(A6148&lt;&gt;"",IF(MID(C6148,1,1)="c",SigmaEpsConcrete(I6148,$AN$30:$AN$33,$AR$30:$AR$33,$AS$26,$AS$27,$AS$28,$AQ$20,$AU$19),""),"")</f>
        <v/>
      </c>
      <c r="N6148" s="95" t="str">
        <f>IF(A6148&lt;&gt;"",IF(MID(C6148,1,1)="r",SigmaEpsReinf(J6148,$AS$42:$AS$43,$AS$41,$AS$39,$AS$40,$AQ$38),""),"")</f>
        <v/>
      </c>
      <c r="Q6148" s="92" t="str">
        <f t="shared" si="966"/>
        <v/>
      </c>
      <c r="R6148" s="92" t="str">
        <f t="shared" si="967"/>
        <v/>
      </c>
      <c r="U6148" s="5"/>
      <c r="V6148" s="5"/>
      <c r="W6148" s="94" t="str">
        <f t="shared" si="965"/>
        <v/>
      </c>
      <c r="X6148" s="94" t="str">
        <f t="shared" si="968"/>
        <v/>
      </c>
      <c r="Y6148" s="5"/>
      <c r="BK6148" s="8"/>
      <c r="BL6148" s="5"/>
      <c r="BM6148" s="5"/>
      <c r="BN6148" s="5"/>
      <c r="BO6148" s="5"/>
      <c r="BP6148" s="1"/>
      <c r="BQ6148" s="1"/>
      <c r="BR6148" s="1"/>
      <c r="BS6148" s="1"/>
      <c r="BT6148" s="1"/>
      <c r="BU6148" s="4"/>
      <c r="BV6148" s="1"/>
      <c r="BW6148" s="3"/>
      <c r="BX6148" s="4"/>
      <c r="BY6148" s="5"/>
      <c r="BZ6148" s="5"/>
      <c r="CA6148" s="5"/>
      <c r="CB6148" s="5"/>
      <c r="CC6148" s="5"/>
      <c r="CD6148" s="43"/>
    </row>
    <row r="6149" spans="1:82" x14ac:dyDescent="0.25">
      <c r="A6149" s="8"/>
      <c r="B6149" s="5"/>
      <c r="C6149" s="5"/>
      <c r="D6149" s="5"/>
      <c r="E6149" s="5"/>
      <c r="F6149" s="94" t="str">
        <f t="shared" si="959"/>
        <v/>
      </c>
      <c r="G6149" s="94" t="str">
        <f t="shared" si="960"/>
        <v/>
      </c>
      <c r="H6149" s="127" t="str">
        <f>IF(A6149&lt;&gt;"",IF(MID(C6149,1,1)="c",$AS$26,IF(MID(C6149,1,1)="r",$AS$41,IF(MID(C6149,1,1)="p",#REF!,#REF!))),"")</f>
        <v/>
      </c>
      <c r="I6149" s="92" t="str">
        <f t="shared" si="961"/>
        <v/>
      </c>
      <c r="J6149" s="92" t="str">
        <f t="shared" si="962"/>
        <v/>
      </c>
      <c r="K6149" s="92" t="str">
        <f t="shared" si="963"/>
        <v/>
      </c>
      <c r="L6149" s="92" t="str">
        <f t="shared" si="964"/>
        <v/>
      </c>
      <c r="M6149" s="95" t="str">
        <f>IF(A6149&lt;&gt;"",IF(MID(C6149,1,1)="c",SigmaEpsConcrete(I6149,$AN$30:$AN$33,$AR$30:$AR$33,$AS$26,$AS$27,$AS$28,$AQ$20,$AU$19),""),"")</f>
        <v/>
      </c>
      <c r="N6149" s="95" t="str">
        <f>IF(A6149&lt;&gt;"",IF(MID(C6149,1,1)="r",SigmaEpsReinf(J6149,$AS$42:$AS$43,$AS$41,$AS$39,$AS$40,$AQ$38),""),"")</f>
        <v/>
      </c>
      <c r="Q6149" s="92" t="str">
        <f t="shared" si="966"/>
        <v/>
      </c>
      <c r="R6149" s="92" t="str">
        <f t="shared" si="967"/>
        <v/>
      </c>
      <c r="U6149" s="5"/>
      <c r="V6149" s="5"/>
      <c r="W6149" s="94" t="str">
        <f t="shared" si="965"/>
        <v/>
      </c>
      <c r="X6149" s="94" t="str">
        <f t="shared" si="968"/>
        <v/>
      </c>
      <c r="Y6149" s="5"/>
      <c r="BK6149" s="8"/>
      <c r="BL6149" s="5"/>
      <c r="BM6149" s="5"/>
      <c r="BN6149" s="5"/>
      <c r="BO6149" s="5"/>
      <c r="BP6149" s="1"/>
      <c r="BQ6149" s="1"/>
      <c r="BR6149" s="1"/>
      <c r="BS6149" s="1"/>
      <c r="BT6149" s="1"/>
      <c r="BU6149" s="4"/>
      <c r="BV6149" s="1"/>
      <c r="BW6149" s="3"/>
      <c r="BX6149" s="4"/>
      <c r="BY6149" s="5"/>
      <c r="BZ6149" s="5"/>
      <c r="CA6149" s="5"/>
      <c r="CB6149" s="5"/>
      <c r="CC6149" s="5"/>
      <c r="CD6149" s="43"/>
    </row>
    <row r="6150" spans="1:82" x14ac:dyDescent="0.25">
      <c r="A6150" s="8"/>
      <c r="B6150" s="5"/>
      <c r="C6150" s="5"/>
      <c r="D6150" s="5"/>
      <c r="E6150" s="5"/>
      <c r="F6150" s="94" t="str">
        <f t="shared" si="959"/>
        <v/>
      </c>
      <c r="G6150" s="94" t="str">
        <f t="shared" si="960"/>
        <v/>
      </c>
      <c r="H6150" s="127" t="str">
        <f>IF(A6150&lt;&gt;"",IF(MID(C6150,1,1)="c",$AS$26,IF(MID(C6150,1,1)="r",$AS$41,IF(MID(C6150,1,1)="p",#REF!,#REF!))),"")</f>
        <v/>
      </c>
      <c r="I6150" s="92" t="str">
        <f t="shared" si="961"/>
        <v/>
      </c>
      <c r="J6150" s="92" t="str">
        <f t="shared" si="962"/>
        <v/>
      </c>
      <c r="K6150" s="92" t="str">
        <f t="shared" si="963"/>
        <v/>
      </c>
      <c r="L6150" s="92" t="str">
        <f t="shared" si="964"/>
        <v/>
      </c>
      <c r="M6150" s="95" t="str">
        <f>IF(A6150&lt;&gt;"",IF(MID(C6150,1,1)="c",SigmaEpsConcrete(I6150,$AN$30:$AN$33,$AR$30:$AR$33,$AS$26,$AS$27,$AS$28,$AQ$20,$AU$19),""),"")</f>
        <v/>
      </c>
      <c r="N6150" s="95" t="str">
        <f>IF(A6150&lt;&gt;"",IF(MID(C6150,1,1)="r",SigmaEpsReinf(J6150,$AS$42:$AS$43,$AS$41,$AS$39,$AS$40,$AQ$38),""),"")</f>
        <v/>
      </c>
      <c r="Q6150" s="92" t="str">
        <f t="shared" si="966"/>
        <v/>
      </c>
      <c r="R6150" s="92" t="str">
        <f t="shared" si="967"/>
        <v/>
      </c>
      <c r="U6150" s="5"/>
      <c r="V6150" s="5"/>
      <c r="W6150" s="94" t="str">
        <f t="shared" si="965"/>
        <v/>
      </c>
      <c r="X6150" s="94" t="str">
        <f t="shared" si="968"/>
        <v/>
      </c>
      <c r="Y6150" s="5"/>
      <c r="BK6150" s="8"/>
      <c r="BL6150" s="5"/>
      <c r="BM6150" s="5"/>
      <c r="BN6150" s="5"/>
      <c r="BO6150" s="5"/>
      <c r="BP6150" s="1"/>
      <c r="BQ6150" s="1"/>
      <c r="BR6150" s="1"/>
      <c r="BS6150" s="1"/>
      <c r="BT6150" s="1"/>
      <c r="BU6150" s="4"/>
      <c r="BV6150" s="1"/>
      <c r="BW6150" s="3"/>
      <c r="BX6150" s="4"/>
      <c r="BY6150" s="5"/>
      <c r="BZ6150" s="5"/>
      <c r="CA6150" s="5"/>
      <c r="CB6150" s="5"/>
      <c r="CC6150" s="5"/>
      <c r="CD6150" s="43"/>
    </row>
    <row r="6151" spans="1:82" x14ac:dyDescent="0.25">
      <c r="A6151" s="8"/>
      <c r="B6151" s="5"/>
      <c r="C6151" s="5"/>
      <c r="D6151" s="5"/>
      <c r="E6151" s="5"/>
      <c r="F6151" s="94" t="str">
        <f t="shared" si="959"/>
        <v/>
      </c>
      <c r="G6151" s="94" t="str">
        <f t="shared" si="960"/>
        <v/>
      </c>
      <c r="H6151" s="127" t="str">
        <f>IF(A6151&lt;&gt;"",IF(MID(C6151,1,1)="c",$AS$26,IF(MID(C6151,1,1)="r",$AS$41,IF(MID(C6151,1,1)="p",#REF!,#REF!))),"")</f>
        <v/>
      </c>
      <c r="I6151" s="92" t="str">
        <f t="shared" si="961"/>
        <v/>
      </c>
      <c r="J6151" s="92" t="str">
        <f t="shared" si="962"/>
        <v/>
      </c>
      <c r="K6151" s="92" t="str">
        <f t="shared" si="963"/>
        <v/>
      </c>
      <c r="L6151" s="92" t="str">
        <f t="shared" si="964"/>
        <v/>
      </c>
      <c r="M6151" s="95" t="str">
        <f>IF(A6151&lt;&gt;"",IF(MID(C6151,1,1)="c",SigmaEpsConcrete(I6151,$AN$30:$AN$33,$AR$30:$AR$33,$AS$26,$AS$27,$AS$28,$AQ$20,$AU$19),""),"")</f>
        <v/>
      </c>
      <c r="N6151" s="95" t="str">
        <f>IF(A6151&lt;&gt;"",IF(MID(C6151,1,1)="r",SigmaEpsReinf(J6151,$AS$42:$AS$43,$AS$41,$AS$39,$AS$40,$AQ$38),""),"")</f>
        <v/>
      </c>
      <c r="Q6151" s="92" t="str">
        <f t="shared" si="966"/>
        <v/>
      </c>
      <c r="R6151" s="92" t="str">
        <f t="shared" si="967"/>
        <v/>
      </c>
      <c r="U6151" s="5"/>
      <c r="V6151" s="5"/>
      <c r="W6151" s="94" t="str">
        <f t="shared" si="965"/>
        <v/>
      </c>
      <c r="X6151" s="94" t="str">
        <f t="shared" si="968"/>
        <v/>
      </c>
      <c r="Y6151" s="5"/>
      <c r="BK6151" s="8"/>
      <c r="BL6151" s="5"/>
      <c r="BM6151" s="5"/>
      <c r="BN6151" s="5"/>
      <c r="BO6151" s="5"/>
      <c r="BP6151" s="1"/>
      <c r="BQ6151" s="1"/>
      <c r="BR6151" s="1"/>
      <c r="BS6151" s="1"/>
      <c r="BT6151" s="1"/>
      <c r="BU6151" s="4"/>
      <c r="BV6151" s="1"/>
      <c r="BW6151" s="3"/>
      <c r="BX6151" s="4"/>
      <c r="BY6151" s="5"/>
      <c r="BZ6151" s="5"/>
      <c r="CA6151" s="5"/>
      <c r="CB6151" s="5"/>
      <c r="CC6151" s="5"/>
      <c r="CD6151" s="43"/>
    </row>
    <row r="6152" spans="1:82" x14ac:dyDescent="0.25">
      <c r="A6152" s="8"/>
      <c r="B6152" s="5"/>
      <c r="C6152" s="5"/>
      <c r="D6152" s="5"/>
      <c r="E6152" s="5"/>
      <c r="F6152" s="94" t="str">
        <f t="shared" si="959"/>
        <v/>
      </c>
      <c r="G6152" s="94" t="str">
        <f t="shared" si="960"/>
        <v/>
      </c>
      <c r="H6152" s="127" t="str">
        <f>IF(A6152&lt;&gt;"",IF(MID(C6152,1,1)="c",$AS$26,IF(MID(C6152,1,1)="r",$AS$41,IF(MID(C6152,1,1)="p",#REF!,#REF!))),"")</f>
        <v/>
      </c>
      <c r="I6152" s="92" t="str">
        <f t="shared" si="961"/>
        <v/>
      </c>
      <c r="J6152" s="92" t="str">
        <f t="shared" si="962"/>
        <v/>
      </c>
      <c r="K6152" s="92" t="str">
        <f t="shared" si="963"/>
        <v/>
      </c>
      <c r="L6152" s="92" t="str">
        <f t="shared" si="964"/>
        <v/>
      </c>
      <c r="M6152" s="95" t="str">
        <f>IF(A6152&lt;&gt;"",IF(MID(C6152,1,1)="c",SigmaEpsConcrete(I6152,$AN$30:$AN$33,$AR$30:$AR$33,$AS$26,$AS$27,$AS$28,$AQ$20,$AU$19),""),"")</f>
        <v/>
      </c>
      <c r="N6152" s="95" t="str">
        <f>IF(A6152&lt;&gt;"",IF(MID(C6152,1,1)="r",SigmaEpsReinf(J6152,$AS$42:$AS$43,$AS$41,$AS$39,$AS$40,$AQ$38),""),"")</f>
        <v/>
      </c>
      <c r="Q6152" s="92" t="str">
        <f t="shared" si="966"/>
        <v/>
      </c>
      <c r="R6152" s="92" t="str">
        <f t="shared" si="967"/>
        <v/>
      </c>
      <c r="U6152" s="5"/>
      <c r="V6152" s="5"/>
      <c r="W6152" s="94" t="str">
        <f t="shared" si="965"/>
        <v/>
      </c>
      <c r="X6152" s="94" t="str">
        <f t="shared" si="968"/>
        <v/>
      </c>
      <c r="Y6152" s="5"/>
      <c r="BK6152" s="8"/>
      <c r="BL6152" s="5"/>
      <c r="BM6152" s="5"/>
      <c r="BN6152" s="5"/>
      <c r="BO6152" s="5"/>
      <c r="BP6152" s="1"/>
      <c r="BQ6152" s="1"/>
      <c r="BR6152" s="1"/>
      <c r="BS6152" s="1"/>
      <c r="BT6152" s="1"/>
      <c r="BU6152" s="4"/>
      <c r="BV6152" s="1"/>
      <c r="BW6152" s="3"/>
      <c r="BX6152" s="4"/>
      <c r="BY6152" s="5"/>
      <c r="BZ6152" s="5"/>
      <c r="CA6152" s="5"/>
      <c r="CB6152" s="5"/>
      <c r="CC6152" s="5"/>
      <c r="CD6152" s="43"/>
    </row>
    <row r="6153" spans="1:82" x14ac:dyDescent="0.25">
      <c r="A6153" s="8"/>
      <c r="B6153" s="5"/>
      <c r="C6153" s="5"/>
      <c r="D6153" s="5"/>
      <c r="E6153" s="5"/>
      <c r="F6153" s="94" t="str">
        <f t="shared" si="959"/>
        <v/>
      </c>
      <c r="G6153" s="94" t="str">
        <f t="shared" si="960"/>
        <v/>
      </c>
      <c r="H6153" s="127" t="str">
        <f>IF(A6153&lt;&gt;"",IF(MID(C6153,1,1)="c",$AS$26,IF(MID(C6153,1,1)="r",$AS$41,IF(MID(C6153,1,1)="p",#REF!,#REF!))),"")</f>
        <v/>
      </c>
      <c r="I6153" s="92" t="str">
        <f t="shared" si="961"/>
        <v/>
      </c>
      <c r="J6153" s="92" t="str">
        <f t="shared" si="962"/>
        <v/>
      </c>
      <c r="K6153" s="92" t="str">
        <f t="shared" si="963"/>
        <v/>
      </c>
      <c r="L6153" s="92" t="str">
        <f t="shared" si="964"/>
        <v/>
      </c>
      <c r="M6153" s="95" t="str">
        <f>IF(A6153&lt;&gt;"",IF(MID(C6153,1,1)="c",SigmaEpsConcrete(I6153,$AN$30:$AN$33,$AR$30:$AR$33,$AS$26,$AS$27,$AS$28,$AQ$20,$AU$19),""),"")</f>
        <v/>
      </c>
      <c r="N6153" s="95" t="str">
        <f>IF(A6153&lt;&gt;"",IF(MID(C6153,1,1)="r",SigmaEpsReinf(J6153,$AS$42:$AS$43,$AS$41,$AS$39,$AS$40,$AQ$38),""),"")</f>
        <v/>
      </c>
      <c r="Q6153" s="92" t="str">
        <f t="shared" si="966"/>
        <v/>
      </c>
      <c r="R6153" s="92" t="str">
        <f t="shared" si="967"/>
        <v/>
      </c>
      <c r="U6153" s="5"/>
      <c r="V6153" s="5"/>
      <c r="W6153" s="94" t="str">
        <f t="shared" si="965"/>
        <v/>
      </c>
      <c r="X6153" s="94" t="str">
        <f t="shared" si="968"/>
        <v/>
      </c>
      <c r="Y6153" s="5"/>
      <c r="BK6153" s="8"/>
      <c r="BL6153" s="5"/>
      <c r="BM6153" s="5"/>
      <c r="BN6153" s="5"/>
      <c r="BO6153" s="5"/>
      <c r="BP6153" s="1"/>
      <c r="BQ6153" s="1"/>
      <c r="BR6153" s="1"/>
      <c r="BS6153" s="1"/>
      <c r="BT6153" s="1"/>
      <c r="BU6153" s="4"/>
      <c r="BV6153" s="1"/>
      <c r="BW6153" s="3"/>
      <c r="BX6153" s="4"/>
      <c r="BY6153" s="5"/>
      <c r="BZ6153" s="5"/>
      <c r="CA6153" s="5"/>
      <c r="CB6153" s="5"/>
      <c r="CC6153" s="5"/>
      <c r="CD6153" s="43"/>
    </row>
    <row r="6154" spans="1:82" x14ac:dyDescent="0.25">
      <c r="A6154" s="8"/>
      <c r="B6154" s="5"/>
      <c r="C6154" s="5"/>
      <c r="D6154" s="5"/>
      <c r="E6154" s="5"/>
      <c r="F6154" s="94" t="str">
        <f t="shared" ref="F6154:F6217" si="969">IF(A6154&lt;&gt;"",(D6154-$AU$86)/10,"")</f>
        <v/>
      </c>
      <c r="G6154" s="94" t="str">
        <f t="shared" ref="G6154:G6217" si="970">IF(A6154&lt;&gt;"",(E6154-$AU$87)/10,"")</f>
        <v/>
      </c>
      <c r="H6154" s="127" t="str">
        <f>IF(A6154&lt;&gt;"",IF(MID(C6154,1,1)="c",$AS$26,IF(MID(C6154,1,1)="r",$AS$41,IF(MID(C6154,1,1)="p",#REF!,#REF!))),"")</f>
        <v/>
      </c>
      <c r="I6154" s="92" t="str">
        <f t="shared" ref="I6154:I6217" si="971">IF($A6154&lt;&gt;"",IF(MID($C6154,1,1)="c",$Y$3+$Y$4*$F6154+$Y$5*$G6154+$BR$43,""),"")</f>
        <v/>
      </c>
      <c r="J6154" s="92" t="str">
        <f t="shared" ref="J6154:J6217" si="972">IF($A6154&lt;&gt;"",IF(MID($C6154,1,1)="r",$Y$3+$Y$4*$F6154+$Y$5*$G6154+$BR$43,""),"")</f>
        <v/>
      </c>
      <c r="K6154" s="92" t="str">
        <f t="shared" ref="K6154:K6217" si="973">IF($A6154&lt;&gt;"",IF(MID($C6154,1,1)="u",$Y$3+$Y$4*$F6154+$Y$5*$G6154+$BR$43,""),"")</f>
        <v/>
      </c>
      <c r="L6154" s="92" t="str">
        <f t="shared" ref="L6154:L6217" si="974">IF($A6154&lt;&gt;"",IF(MID($C6154,1,1)="p",$Y$3+$Y$4*$F6154+$Y$5*$G6154+$BR$43,""),"")</f>
        <v/>
      </c>
      <c r="M6154" s="95" t="str">
        <f>IF(A6154&lt;&gt;"",IF(MID(C6154,1,1)="c",SigmaEpsConcrete(I6154,$AN$30:$AN$33,$AR$30:$AR$33,$AS$26,$AS$27,$AS$28,$AQ$20,$AU$19),""),"")</f>
        <v/>
      </c>
      <c r="N6154" s="95" t="str">
        <f>IF(A6154&lt;&gt;"",IF(MID(C6154,1,1)="r",SigmaEpsReinf(J6154,$AS$42:$AS$43,$AS$41,$AS$39,$AS$40,$AQ$38),""),"")</f>
        <v/>
      </c>
      <c r="Q6154" s="92" t="str">
        <f t="shared" si="966"/>
        <v/>
      </c>
      <c r="R6154" s="92" t="str">
        <f t="shared" si="967"/>
        <v/>
      </c>
      <c r="U6154" s="5"/>
      <c r="V6154" s="5"/>
      <c r="W6154" s="94" t="str">
        <f t="shared" ref="W6154:W6217" si="975">IF(A6154&lt;&gt;"",F6154-$AU$105,"")</f>
        <v/>
      </c>
      <c r="X6154" s="94" t="str">
        <f t="shared" si="968"/>
        <v/>
      </c>
      <c r="Y6154" s="5"/>
      <c r="BK6154" s="8"/>
      <c r="BL6154" s="5"/>
      <c r="BM6154" s="5"/>
      <c r="BN6154" s="5"/>
      <c r="BO6154" s="5"/>
      <c r="BP6154" s="1"/>
      <c r="BQ6154" s="1"/>
      <c r="BR6154" s="1"/>
      <c r="BS6154" s="1"/>
      <c r="BT6154" s="1"/>
      <c r="BU6154" s="4"/>
      <c r="BV6154" s="1"/>
      <c r="BW6154" s="3"/>
      <c r="BX6154" s="4"/>
      <c r="BY6154" s="5"/>
      <c r="BZ6154" s="5"/>
      <c r="CA6154" s="5"/>
      <c r="CB6154" s="5"/>
      <c r="CC6154" s="5"/>
      <c r="CD6154" s="43"/>
    </row>
    <row r="6155" spans="1:82" x14ac:dyDescent="0.25">
      <c r="A6155" s="8"/>
      <c r="B6155" s="5"/>
      <c r="C6155" s="5"/>
      <c r="D6155" s="5"/>
      <c r="E6155" s="5"/>
      <c r="F6155" s="94" t="str">
        <f t="shared" si="969"/>
        <v/>
      </c>
      <c r="G6155" s="94" t="str">
        <f t="shared" si="970"/>
        <v/>
      </c>
      <c r="H6155" s="127" t="str">
        <f>IF(A6155&lt;&gt;"",IF(MID(C6155,1,1)="c",$AS$26,IF(MID(C6155,1,1)="r",$AS$41,IF(MID(C6155,1,1)="p",#REF!,#REF!))),"")</f>
        <v/>
      </c>
      <c r="I6155" s="92" t="str">
        <f t="shared" si="971"/>
        <v/>
      </c>
      <c r="J6155" s="92" t="str">
        <f t="shared" si="972"/>
        <v/>
      </c>
      <c r="K6155" s="92" t="str">
        <f t="shared" si="973"/>
        <v/>
      </c>
      <c r="L6155" s="92" t="str">
        <f t="shared" si="974"/>
        <v/>
      </c>
      <c r="M6155" s="95" t="str">
        <f>IF(A6155&lt;&gt;"",IF(MID(C6155,1,1)="c",SigmaEpsConcrete(I6155,$AN$30:$AN$33,$AR$30:$AR$33,$AS$26,$AS$27,$AS$28,$AQ$20,$AU$19),""),"")</f>
        <v/>
      </c>
      <c r="N6155" s="95" t="str">
        <f>IF(A6155&lt;&gt;"",IF(MID(C6155,1,1)="r",SigmaEpsReinf(J6155,$AS$42:$AS$43,$AS$41,$AS$39,$AS$40,$AQ$38),""),"")</f>
        <v/>
      </c>
      <c r="Q6155" s="92" t="str">
        <f t="shared" ref="Q6155:Q6218" si="976">IF(A6155&lt;&gt;"",IF(MID(C6155,1,1)="c",IF(ISERROR(M6155/I6155),"",M6155/I6155),""),"")</f>
        <v/>
      </c>
      <c r="R6155" s="92" t="str">
        <f t="shared" ref="R6155:R6218" si="977">IF(A6155&lt;&gt;"",IF(MID(C6155,1,1)="r",IF(ISERROR(N6155/J6155),"",N6155/J6155),""),"")</f>
        <v/>
      </c>
      <c r="U6155" s="5"/>
      <c r="V6155" s="5"/>
      <c r="W6155" s="94" t="str">
        <f t="shared" si="975"/>
        <v/>
      </c>
      <c r="X6155" s="94" t="str">
        <f t="shared" ref="X6155:X6218" si="978">IF(B6155&lt;&gt;"",G6155-$AU$106,"")</f>
        <v/>
      </c>
      <c r="Y6155" s="5"/>
      <c r="BK6155" s="8"/>
      <c r="BL6155" s="5"/>
      <c r="BM6155" s="5"/>
      <c r="BN6155" s="5"/>
      <c r="BO6155" s="5"/>
      <c r="BP6155" s="1"/>
      <c r="BQ6155" s="1"/>
      <c r="BR6155" s="1"/>
      <c r="BS6155" s="1"/>
      <c r="BT6155" s="1"/>
      <c r="BU6155" s="4"/>
      <c r="BV6155" s="1"/>
      <c r="BW6155" s="3"/>
      <c r="BX6155" s="4"/>
      <c r="BY6155" s="5"/>
      <c r="BZ6155" s="5"/>
      <c r="CA6155" s="5"/>
      <c r="CB6155" s="5"/>
      <c r="CC6155" s="5"/>
      <c r="CD6155" s="43"/>
    </row>
    <row r="6156" spans="1:82" x14ac:dyDescent="0.25">
      <c r="A6156" s="8"/>
      <c r="B6156" s="5"/>
      <c r="C6156" s="5"/>
      <c r="D6156" s="5"/>
      <c r="E6156" s="5"/>
      <c r="F6156" s="94" t="str">
        <f t="shared" si="969"/>
        <v/>
      </c>
      <c r="G6156" s="94" t="str">
        <f t="shared" si="970"/>
        <v/>
      </c>
      <c r="H6156" s="127" t="str">
        <f>IF(A6156&lt;&gt;"",IF(MID(C6156,1,1)="c",$AS$26,IF(MID(C6156,1,1)="r",$AS$41,IF(MID(C6156,1,1)="p",#REF!,#REF!))),"")</f>
        <v/>
      </c>
      <c r="I6156" s="92" t="str">
        <f t="shared" si="971"/>
        <v/>
      </c>
      <c r="J6156" s="92" t="str">
        <f t="shared" si="972"/>
        <v/>
      </c>
      <c r="K6156" s="92" t="str">
        <f t="shared" si="973"/>
        <v/>
      </c>
      <c r="L6156" s="92" t="str">
        <f t="shared" si="974"/>
        <v/>
      </c>
      <c r="M6156" s="95" t="str">
        <f>IF(A6156&lt;&gt;"",IF(MID(C6156,1,1)="c",SigmaEpsConcrete(I6156,$AN$30:$AN$33,$AR$30:$AR$33,$AS$26,$AS$27,$AS$28,$AQ$20,$AU$19),""),"")</f>
        <v/>
      </c>
      <c r="N6156" s="95" t="str">
        <f>IF(A6156&lt;&gt;"",IF(MID(C6156,1,1)="r",SigmaEpsReinf(J6156,$AS$42:$AS$43,$AS$41,$AS$39,$AS$40,$AQ$38),""),"")</f>
        <v/>
      </c>
      <c r="Q6156" s="92" t="str">
        <f t="shared" si="976"/>
        <v/>
      </c>
      <c r="R6156" s="92" t="str">
        <f t="shared" si="977"/>
        <v/>
      </c>
      <c r="U6156" s="5"/>
      <c r="V6156" s="5"/>
      <c r="W6156" s="94" t="str">
        <f t="shared" si="975"/>
        <v/>
      </c>
      <c r="X6156" s="94" t="str">
        <f t="shared" si="978"/>
        <v/>
      </c>
      <c r="Y6156" s="5"/>
      <c r="BK6156" s="8"/>
      <c r="BL6156" s="5"/>
      <c r="BM6156" s="5"/>
      <c r="BN6156" s="5"/>
      <c r="BO6156" s="5"/>
      <c r="BP6156" s="1"/>
      <c r="BQ6156" s="1"/>
      <c r="BR6156" s="1"/>
      <c r="BS6156" s="1"/>
      <c r="BT6156" s="1"/>
      <c r="BU6156" s="4"/>
      <c r="BV6156" s="1"/>
      <c r="BW6156" s="3"/>
      <c r="BX6156" s="4"/>
      <c r="BY6156" s="5"/>
      <c r="BZ6156" s="5"/>
      <c r="CA6156" s="5"/>
      <c r="CB6156" s="5"/>
      <c r="CC6156" s="5"/>
      <c r="CD6156" s="43"/>
    </row>
    <row r="6157" spans="1:82" x14ac:dyDescent="0.25">
      <c r="A6157" s="8"/>
      <c r="B6157" s="5"/>
      <c r="C6157" s="5"/>
      <c r="D6157" s="5"/>
      <c r="E6157" s="5"/>
      <c r="F6157" s="94" t="str">
        <f t="shared" si="969"/>
        <v/>
      </c>
      <c r="G6157" s="94" t="str">
        <f t="shared" si="970"/>
        <v/>
      </c>
      <c r="H6157" s="127" t="str">
        <f>IF(A6157&lt;&gt;"",IF(MID(C6157,1,1)="c",$AS$26,IF(MID(C6157,1,1)="r",$AS$41,IF(MID(C6157,1,1)="p",#REF!,#REF!))),"")</f>
        <v/>
      </c>
      <c r="I6157" s="92" t="str">
        <f t="shared" si="971"/>
        <v/>
      </c>
      <c r="J6157" s="92" t="str">
        <f t="shared" si="972"/>
        <v/>
      </c>
      <c r="K6157" s="92" t="str">
        <f t="shared" si="973"/>
        <v/>
      </c>
      <c r="L6157" s="92" t="str">
        <f t="shared" si="974"/>
        <v/>
      </c>
      <c r="M6157" s="95" t="str">
        <f>IF(A6157&lt;&gt;"",IF(MID(C6157,1,1)="c",SigmaEpsConcrete(I6157,$AN$30:$AN$33,$AR$30:$AR$33,$AS$26,$AS$27,$AS$28,$AQ$20,$AU$19),""),"")</f>
        <v/>
      </c>
      <c r="N6157" s="95" t="str">
        <f>IF(A6157&lt;&gt;"",IF(MID(C6157,1,1)="r",SigmaEpsReinf(J6157,$AS$42:$AS$43,$AS$41,$AS$39,$AS$40,$AQ$38),""),"")</f>
        <v/>
      </c>
      <c r="Q6157" s="92" t="str">
        <f t="shared" si="976"/>
        <v/>
      </c>
      <c r="R6157" s="92" t="str">
        <f t="shared" si="977"/>
        <v/>
      </c>
      <c r="U6157" s="5"/>
      <c r="V6157" s="5"/>
      <c r="W6157" s="94" t="str">
        <f t="shared" si="975"/>
        <v/>
      </c>
      <c r="X6157" s="94" t="str">
        <f t="shared" si="978"/>
        <v/>
      </c>
      <c r="Y6157" s="5"/>
      <c r="BK6157" s="8"/>
      <c r="BL6157" s="5"/>
      <c r="BM6157" s="5"/>
      <c r="BN6157" s="5"/>
      <c r="BO6157" s="5"/>
      <c r="BP6157" s="1"/>
      <c r="BQ6157" s="1"/>
      <c r="BR6157" s="1"/>
      <c r="BS6157" s="1"/>
      <c r="BT6157" s="1"/>
      <c r="BU6157" s="4"/>
      <c r="BV6157" s="1"/>
      <c r="BW6157" s="3"/>
      <c r="BX6157" s="4"/>
      <c r="BY6157" s="5"/>
      <c r="BZ6157" s="5"/>
      <c r="CA6157" s="5"/>
      <c r="CB6157" s="5"/>
      <c r="CC6157" s="5"/>
      <c r="CD6157" s="43"/>
    </row>
    <row r="6158" spans="1:82" x14ac:dyDescent="0.25">
      <c r="A6158" s="8"/>
      <c r="B6158" s="5"/>
      <c r="C6158" s="5"/>
      <c r="D6158" s="5"/>
      <c r="E6158" s="5"/>
      <c r="F6158" s="94" t="str">
        <f t="shared" si="969"/>
        <v/>
      </c>
      <c r="G6158" s="94" t="str">
        <f t="shared" si="970"/>
        <v/>
      </c>
      <c r="H6158" s="127" t="str">
        <f>IF(A6158&lt;&gt;"",IF(MID(C6158,1,1)="c",$AS$26,IF(MID(C6158,1,1)="r",$AS$41,IF(MID(C6158,1,1)="p",#REF!,#REF!))),"")</f>
        <v/>
      </c>
      <c r="I6158" s="92" t="str">
        <f t="shared" si="971"/>
        <v/>
      </c>
      <c r="J6158" s="92" t="str">
        <f t="shared" si="972"/>
        <v/>
      </c>
      <c r="K6158" s="92" t="str">
        <f t="shared" si="973"/>
        <v/>
      </c>
      <c r="L6158" s="92" t="str">
        <f t="shared" si="974"/>
        <v/>
      </c>
      <c r="M6158" s="95" t="str">
        <f>IF(A6158&lt;&gt;"",IF(MID(C6158,1,1)="c",SigmaEpsConcrete(I6158,$AN$30:$AN$33,$AR$30:$AR$33,$AS$26,$AS$27,$AS$28,$AQ$20,$AU$19),""),"")</f>
        <v/>
      </c>
      <c r="N6158" s="95" t="str">
        <f>IF(A6158&lt;&gt;"",IF(MID(C6158,1,1)="r",SigmaEpsReinf(J6158,$AS$42:$AS$43,$AS$41,$AS$39,$AS$40,$AQ$38),""),"")</f>
        <v/>
      </c>
      <c r="Q6158" s="92" t="str">
        <f t="shared" si="976"/>
        <v/>
      </c>
      <c r="R6158" s="92" t="str">
        <f t="shared" si="977"/>
        <v/>
      </c>
      <c r="U6158" s="5"/>
      <c r="V6158" s="5"/>
      <c r="W6158" s="94" t="str">
        <f t="shared" si="975"/>
        <v/>
      </c>
      <c r="X6158" s="94" t="str">
        <f t="shared" si="978"/>
        <v/>
      </c>
      <c r="Y6158" s="5"/>
      <c r="BK6158" s="8"/>
      <c r="BL6158" s="5"/>
      <c r="BM6158" s="5"/>
      <c r="BN6158" s="5"/>
      <c r="BO6158" s="5"/>
      <c r="BP6158" s="1"/>
      <c r="BQ6158" s="1"/>
      <c r="BR6158" s="1"/>
      <c r="BS6158" s="1"/>
      <c r="BT6158" s="1"/>
      <c r="BU6158" s="4"/>
      <c r="BV6158" s="1"/>
      <c r="BW6158" s="3"/>
      <c r="BX6158" s="4"/>
      <c r="BY6158" s="5"/>
      <c r="BZ6158" s="5"/>
      <c r="CA6158" s="5"/>
      <c r="CB6158" s="5"/>
      <c r="CC6158" s="5"/>
      <c r="CD6158" s="43"/>
    </row>
    <row r="6159" spans="1:82" x14ac:dyDescent="0.25">
      <c r="A6159" s="8"/>
      <c r="B6159" s="5"/>
      <c r="C6159" s="5"/>
      <c r="D6159" s="5"/>
      <c r="E6159" s="5"/>
      <c r="F6159" s="94" t="str">
        <f t="shared" si="969"/>
        <v/>
      </c>
      <c r="G6159" s="94" t="str">
        <f t="shared" si="970"/>
        <v/>
      </c>
      <c r="H6159" s="127" t="str">
        <f>IF(A6159&lt;&gt;"",IF(MID(C6159,1,1)="c",$AS$26,IF(MID(C6159,1,1)="r",$AS$41,IF(MID(C6159,1,1)="p",#REF!,#REF!))),"")</f>
        <v/>
      </c>
      <c r="I6159" s="92" t="str">
        <f t="shared" si="971"/>
        <v/>
      </c>
      <c r="J6159" s="92" t="str">
        <f t="shared" si="972"/>
        <v/>
      </c>
      <c r="K6159" s="92" t="str">
        <f t="shared" si="973"/>
        <v/>
      </c>
      <c r="L6159" s="92" t="str">
        <f t="shared" si="974"/>
        <v/>
      </c>
      <c r="M6159" s="95" t="str">
        <f>IF(A6159&lt;&gt;"",IF(MID(C6159,1,1)="c",SigmaEpsConcrete(I6159,$AN$30:$AN$33,$AR$30:$AR$33,$AS$26,$AS$27,$AS$28,$AQ$20,$AU$19),""),"")</f>
        <v/>
      </c>
      <c r="N6159" s="95" t="str">
        <f>IF(A6159&lt;&gt;"",IF(MID(C6159,1,1)="r",SigmaEpsReinf(J6159,$AS$42:$AS$43,$AS$41,$AS$39,$AS$40,$AQ$38),""),"")</f>
        <v/>
      </c>
      <c r="Q6159" s="92" t="str">
        <f t="shared" si="976"/>
        <v/>
      </c>
      <c r="R6159" s="92" t="str">
        <f t="shared" si="977"/>
        <v/>
      </c>
      <c r="U6159" s="5"/>
      <c r="V6159" s="5"/>
      <c r="W6159" s="94" t="str">
        <f t="shared" si="975"/>
        <v/>
      </c>
      <c r="X6159" s="94" t="str">
        <f t="shared" si="978"/>
        <v/>
      </c>
      <c r="Y6159" s="5"/>
      <c r="BK6159" s="8"/>
      <c r="BL6159" s="5"/>
      <c r="BM6159" s="5"/>
      <c r="BN6159" s="5"/>
      <c r="BO6159" s="5"/>
      <c r="BP6159" s="1"/>
      <c r="BQ6159" s="1"/>
      <c r="BR6159" s="1"/>
      <c r="BS6159" s="1"/>
      <c r="BT6159" s="1"/>
      <c r="BU6159" s="4"/>
      <c r="BV6159" s="1"/>
      <c r="BW6159" s="3"/>
      <c r="BX6159" s="4"/>
      <c r="BY6159" s="5"/>
      <c r="BZ6159" s="5"/>
      <c r="CA6159" s="5"/>
      <c r="CB6159" s="5"/>
      <c r="CC6159" s="5"/>
      <c r="CD6159" s="43"/>
    </row>
    <row r="6160" spans="1:82" x14ac:dyDescent="0.25">
      <c r="A6160" s="8"/>
      <c r="B6160" s="5"/>
      <c r="C6160" s="5"/>
      <c r="D6160" s="5"/>
      <c r="E6160" s="5"/>
      <c r="F6160" s="94" t="str">
        <f t="shared" si="969"/>
        <v/>
      </c>
      <c r="G6160" s="94" t="str">
        <f t="shared" si="970"/>
        <v/>
      </c>
      <c r="H6160" s="127" t="str">
        <f>IF(A6160&lt;&gt;"",IF(MID(C6160,1,1)="c",$AS$26,IF(MID(C6160,1,1)="r",$AS$41,IF(MID(C6160,1,1)="p",#REF!,#REF!))),"")</f>
        <v/>
      </c>
      <c r="I6160" s="92" t="str">
        <f t="shared" si="971"/>
        <v/>
      </c>
      <c r="J6160" s="92" t="str">
        <f t="shared" si="972"/>
        <v/>
      </c>
      <c r="K6160" s="92" t="str">
        <f t="shared" si="973"/>
        <v/>
      </c>
      <c r="L6160" s="92" t="str">
        <f t="shared" si="974"/>
        <v/>
      </c>
      <c r="M6160" s="95" t="str">
        <f>IF(A6160&lt;&gt;"",IF(MID(C6160,1,1)="c",SigmaEpsConcrete(I6160,$AN$30:$AN$33,$AR$30:$AR$33,$AS$26,$AS$27,$AS$28,$AQ$20,$AU$19),""),"")</f>
        <v/>
      </c>
      <c r="N6160" s="95" t="str">
        <f>IF(A6160&lt;&gt;"",IF(MID(C6160,1,1)="r",SigmaEpsReinf(J6160,$AS$42:$AS$43,$AS$41,$AS$39,$AS$40,$AQ$38),""),"")</f>
        <v/>
      </c>
      <c r="Q6160" s="92" t="str">
        <f t="shared" si="976"/>
        <v/>
      </c>
      <c r="R6160" s="92" t="str">
        <f t="shared" si="977"/>
        <v/>
      </c>
      <c r="U6160" s="5"/>
      <c r="V6160" s="5"/>
      <c r="W6160" s="94" t="str">
        <f t="shared" si="975"/>
        <v/>
      </c>
      <c r="X6160" s="94" t="str">
        <f t="shared" si="978"/>
        <v/>
      </c>
      <c r="Y6160" s="5"/>
      <c r="BK6160" s="8"/>
      <c r="BL6160" s="5"/>
      <c r="BM6160" s="5"/>
      <c r="BN6160" s="5"/>
      <c r="BO6160" s="5"/>
      <c r="BP6160" s="1"/>
      <c r="BQ6160" s="1"/>
      <c r="BR6160" s="1"/>
      <c r="BS6160" s="1"/>
      <c r="BT6160" s="1"/>
      <c r="BU6160" s="4"/>
      <c r="BV6160" s="1"/>
      <c r="BW6160" s="3"/>
      <c r="BX6160" s="4"/>
      <c r="BY6160" s="5"/>
      <c r="BZ6160" s="5"/>
      <c r="CA6160" s="5"/>
      <c r="CB6160" s="5"/>
      <c r="CC6160" s="5"/>
      <c r="CD6160" s="43"/>
    </row>
    <row r="6161" spans="1:82" x14ac:dyDescent="0.25">
      <c r="A6161" s="8"/>
      <c r="B6161" s="5"/>
      <c r="C6161" s="5"/>
      <c r="D6161" s="5"/>
      <c r="E6161" s="5"/>
      <c r="F6161" s="94" t="str">
        <f t="shared" si="969"/>
        <v/>
      </c>
      <c r="G6161" s="94" t="str">
        <f t="shared" si="970"/>
        <v/>
      </c>
      <c r="H6161" s="127" t="str">
        <f>IF(A6161&lt;&gt;"",IF(MID(C6161,1,1)="c",$AS$26,IF(MID(C6161,1,1)="r",$AS$41,IF(MID(C6161,1,1)="p",#REF!,#REF!))),"")</f>
        <v/>
      </c>
      <c r="I6161" s="92" t="str">
        <f t="shared" si="971"/>
        <v/>
      </c>
      <c r="J6161" s="92" t="str">
        <f t="shared" si="972"/>
        <v/>
      </c>
      <c r="K6161" s="92" t="str">
        <f t="shared" si="973"/>
        <v/>
      </c>
      <c r="L6161" s="92" t="str">
        <f t="shared" si="974"/>
        <v/>
      </c>
      <c r="M6161" s="95" t="str">
        <f>IF(A6161&lt;&gt;"",IF(MID(C6161,1,1)="c",SigmaEpsConcrete(I6161,$AN$30:$AN$33,$AR$30:$AR$33,$AS$26,$AS$27,$AS$28,$AQ$20,$AU$19),""),"")</f>
        <v/>
      </c>
      <c r="N6161" s="95" t="str">
        <f>IF(A6161&lt;&gt;"",IF(MID(C6161,1,1)="r",SigmaEpsReinf(J6161,$AS$42:$AS$43,$AS$41,$AS$39,$AS$40,$AQ$38),""),"")</f>
        <v/>
      </c>
      <c r="Q6161" s="92" t="str">
        <f t="shared" si="976"/>
        <v/>
      </c>
      <c r="R6161" s="92" t="str">
        <f t="shared" si="977"/>
        <v/>
      </c>
      <c r="U6161" s="5"/>
      <c r="V6161" s="5"/>
      <c r="W6161" s="94" t="str">
        <f t="shared" si="975"/>
        <v/>
      </c>
      <c r="X6161" s="94" t="str">
        <f t="shared" si="978"/>
        <v/>
      </c>
      <c r="Y6161" s="5"/>
      <c r="BK6161" s="8"/>
      <c r="BL6161" s="5"/>
      <c r="BM6161" s="5"/>
      <c r="BN6161" s="5"/>
      <c r="BO6161" s="5"/>
      <c r="BP6161" s="1"/>
      <c r="BQ6161" s="1"/>
      <c r="BR6161" s="1"/>
      <c r="BS6161" s="1"/>
      <c r="BT6161" s="1"/>
      <c r="BU6161" s="4"/>
      <c r="BV6161" s="1"/>
      <c r="BW6161" s="3"/>
      <c r="BX6161" s="4"/>
      <c r="BY6161" s="5"/>
      <c r="BZ6161" s="5"/>
      <c r="CA6161" s="5"/>
      <c r="CB6161" s="5"/>
      <c r="CC6161" s="5"/>
      <c r="CD6161" s="43"/>
    </row>
    <row r="6162" spans="1:82" x14ac:dyDescent="0.25">
      <c r="A6162" s="8"/>
      <c r="B6162" s="5"/>
      <c r="C6162" s="5"/>
      <c r="D6162" s="5"/>
      <c r="E6162" s="5"/>
      <c r="F6162" s="94" t="str">
        <f t="shared" si="969"/>
        <v/>
      </c>
      <c r="G6162" s="94" t="str">
        <f t="shared" si="970"/>
        <v/>
      </c>
      <c r="H6162" s="127" t="str">
        <f>IF(A6162&lt;&gt;"",IF(MID(C6162,1,1)="c",$AS$26,IF(MID(C6162,1,1)="r",$AS$41,IF(MID(C6162,1,1)="p",#REF!,#REF!))),"")</f>
        <v/>
      </c>
      <c r="I6162" s="92" t="str">
        <f t="shared" si="971"/>
        <v/>
      </c>
      <c r="J6162" s="92" t="str">
        <f t="shared" si="972"/>
        <v/>
      </c>
      <c r="K6162" s="92" t="str">
        <f t="shared" si="973"/>
        <v/>
      </c>
      <c r="L6162" s="92" t="str">
        <f t="shared" si="974"/>
        <v/>
      </c>
      <c r="M6162" s="95" t="str">
        <f>IF(A6162&lt;&gt;"",IF(MID(C6162,1,1)="c",SigmaEpsConcrete(I6162,$AN$30:$AN$33,$AR$30:$AR$33,$AS$26,$AS$27,$AS$28,$AQ$20,$AU$19),""),"")</f>
        <v/>
      </c>
      <c r="N6162" s="95" t="str">
        <f>IF(A6162&lt;&gt;"",IF(MID(C6162,1,1)="r",SigmaEpsReinf(J6162,$AS$42:$AS$43,$AS$41,$AS$39,$AS$40,$AQ$38),""),"")</f>
        <v/>
      </c>
      <c r="Q6162" s="92" t="str">
        <f t="shared" si="976"/>
        <v/>
      </c>
      <c r="R6162" s="92" t="str">
        <f t="shared" si="977"/>
        <v/>
      </c>
      <c r="U6162" s="5"/>
      <c r="V6162" s="5"/>
      <c r="W6162" s="94" t="str">
        <f t="shared" si="975"/>
        <v/>
      </c>
      <c r="X6162" s="94" t="str">
        <f t="shared" si="978"/>
        <v/>
      </c>
      <c r="Y6162" s="5"/>
      <c r="BK6162" s="8"/>
      <c r="BL6162" s="5"/>
      <c r="BM6162" s="5"/>
      <c r="BN6162" s="5"/>
      <c r="BO6162" s="5"/>
      <c r="BP6162" s="1"/>
      <c r="BQ6162" s="1"/>
      <c r="BR6162" s="1"/>
      <c r="BS6162" s="1"/>
      <c r="BT6162" s="1"/>
      <c r="BU6162" s="4"/>
      <c r="BV6162" s="1"/>
      <c r="BW6162" s="3"/>
      <c r="BX6162" s="4"/>
      <c r="BY6162" s="5"/>
      <c r="BZ6162" s="5"/>
      <c r="CA6162" s="5"/>
      <c r="CB6162" s="5"/>
      <c r="CC6162" s="5"/>
      <c r="CD6162" s="43"/>
    </row>
    <row r="6163" spans="1:82" x14ac:dyDescent="0.25">
      <c r="A6163" s="8"/>
      <c r="B6163" s="5"/>
      <c r="C6163" s="5"/>
      <c r="D6163" s="5"/>
      <c r="E6163" s="5"/>
      <c r="F6163" s="94" t="str">
        <f t="shared" si="969"/>
        <v/>
      </c>
      <c r="G6163" s="94" t="str">
        <f t="shared" si="970"/>
        <v/>
      </c>
      <c r="H6163" s="127" t="str">
        <f>IF(A6163&lt;&gt;"",IF(MID(C6163,1,1)="c",$AS$26,IF(MID(C6163,1,1)="r",$AS$41,IF(MID(C6163,1,1)="p",#REF!,#REF!))),"")</f>
        <v/>
      </c>
      <c r="I6163" s="92" t="str">
        <f t="shared" si="971"/>
        <v/>
      </c>
      <c r="J6163" s="92" t="str">
        <f t="shared" si="972"/>
        <v/>
      </c>
      <c r="K6163" s="92" t="str">
        <f t="shared" si="973"/>
        <v/>
      </c>
      <c r="L6163" s="92" t="str">
        <f t="shared" si="974"/>
        <v/>
      </c>
      <c r="M6163" s="95" t="str">
        <f>IF(A6163&lt;&gt;"",IF(MID(C6163,1,1)="c",SigmaEpsConcrete(I6163,$AN$30:$AN$33,$AR$30:$AR$33,$AS$26,$AS$27,$AS$28,$AQ$20,$AU$19),""),"")</f>
        <v/>
      </c>
      <c r="N6163" s="95" t="str">
        <f>IF(A6163&lt;&gt;"",IF(MID(C6163,1,1)="r",SigmaEpsReinf(J6163,$AS$42:$AS$43,$AS$41,$AS$39,$AS$40,$AQ$38),""),"")</f>
        <v/>
      </c>
      <c r="Q6163" s="92" t="str">
        <f t="shared" si="976"/>
        <v/>
      </c>
      <c r="R6163" s="92" t="str">
        <f t="shared" si="977"/>
        <v/>
      </c>
      <c r="U6163" s="5"/>
      <c r="V6163" s="5"/>
      <c r="W6163" s="94" t="str">
        <f t="shared" si="975"/>
        <v/>
      </c>
      <c r="X6163" s="94" t="str">
        <f t="shared" si="978"/>
        <v/>
      </c>
      <c r="Y6163" s="5"/>
      <c r="BK6163" s="8"/>
      <c r="BL6163" s="5"/>
      <c r="BM6163" s="5"/>
      <c r="BN6163" s="5"/>
      <c r="BO6163" s="5"/>
      <c r="BP6163" s="1"/>
      <c r="BQ6163" s="1"/>
      <c r="BR6163" s="1"/>
      <c r="BS6163" s="1"/>
      <c r="BT6163" s="1"/>
      <c r="BU6163" s="4"/>
      <c r="BV6163" s="1"/>
      <c r="BW6163" s="3"/>
      <c r="BX6163" s="4"/>
      <c r="BY6163" s="5"/>
      <c r="BZ6163" s="5"/>
      <c r="CA6163" s="5"/>
      <c r="CB6163" s="5"/>
      <c r="CC6163" s="5"/>
      <c r="CD6163" s="43"/>
    </row>
    <row r="6164" spans="1:82" x14ac:dyDescent="0.25">
      <c r="A6164" s="8"/>
      <c r="B6164" s="5"/>
      <c r="C6164" s="5"/>
      <c r="D6164" s="5"/>
      <c r="E6164" s="5"/>
      <c r="F6164" s="94" t="str">
        <f t="shared" si="969"/>
        <v/>
      </c>
      <c r="G6164" s="94" t="str">
        <f t="shared" si="970"/>
        <v/>
      </c>
      <c r="H6164" s="127" t="str">
        <f>IF(A6164&lt;&gt;"",IF(MID(C6164,1,1)="c",$AS$26,IF(MID(C6164,1,1)="r",$AS$41,IF(MID(C6164,1,1)="p",#REF!,#REF!))),"")</f>
        <v/>
      </c>
      <c r="I6164" s="92" t="str">
        <f t="shared" si="971"/>
        <v/>
      </c>
      <c r="J6164" s="92" t="str">
        <f t="shared" si="972"/>
        <v/>
      </c>
      <c r="K6164" s="92" t="str">
        <f t="shared" si="973"/>
        <v/>
      </c>
      <c r="L6164" s="92" t="str">
        <f t="shared" si="974"/>
        <v/>
      </c>
      <c r="M6164" s="95" t="str">
        <f>IF(A6164&lt;&gt;"",IF(MID(C6164,1,1)="c",SigmaEpsConcrete(I6164,$AN$30:$AN$33,$AR$30:$AR$33,$AS$26,$AS$27,$AS$28,$AQ$20,$AU$19),""),"")</f>
        <v/>
      </c>
      <c r="N6164" s="95" t="str">
        <f>IF(A6164&lt;&gt;"",IF(MID(C6164,1,1)="r",SigmaEpsReinf(J6164,$AS$42:$AS$43,$AS$41,$AS$39,$AS$40,$AQ$38),""),"")</f>
        <v/>
      </c>
      <c r="Q6164" s="92" t="str">
        <f t="shared" si="976"/>
        <v/>
      </c>
      <c r="R6164" s="92" t="str">
        <f t="shared" si="977"/>
        <v/>
      </c>
      <c r="U6164" s="5"/>
      <c r="V6164" s="5"/>
      <c r="W6164" s="94" t="str">
        <f t="shared" si="975"/>
        <v/>
      </c>
      <c r="X6164" s="94" t="str">
        <f t="shared" si="978"/>
        <v/>
      </c>
      <c r="Y6164" s="5"/>
      <c r="BK6164" s="8"/>
      <c r="BL6164" s="5"/>
      <c r="BM6164" s="5"/>
      <c r="BN6164" s="5"/>
      <c r="BO6164" s="5"/>
      <c r="BP6164" s="1"/>
      <c r="BQ6164" s="1"/>
      <c r="BR6164" s="1"/>
      <c r="BS6164" s="1"/>
      <c r="BT6164" s="1"/>
      <c r="BU6164" s="4"/>
      <c r="BV6164" s="1"/>
      <c r="BW6164" s="3"/>
      <c r="BX6164" s="4"/>
      <c r="BY6164" s="5"/>
      <c r="BZ6164" s="5"/>
      <c r="CA6164" s="5"/>
      <c r="CB6164" s="5"/>
      <c r="CC6164" s="5"/>
      <c r="CD6164" s="43"/>
    </row>
    <row r="6165" spans="1:82" x14ac:dyDescent="0.25">
      <c r="A6165" s="8"/>
      <c r="B6165" s="5"/>
      <c r="C6165" s="5"/>
      <c r="D6165" s="5"/>
      <c r="E6165" s="5"/>
      <c r="F6165" s="94" t="str">
        <f t="shared" si="969"/>
        <v/>
      </c>
      <c r="G6165" s="94" t="str">
        <f t="shared" si="970"/>
        <v/>
      </c>
      <c r="H6165" s="127" t="str">
        <f>IF(A6165&lt;&gt;"",IF(MID(C6165,1,1)="c",$AS$26,IF(MID(C6165,1,1)="r",$AS$41,IF(MID(C6165,1,1)="p",#REF!,#REF!))),"")</f>
        <v/>
      </c>
      <c r="I6165" s="92" t="str">
        <f t="shared" si="971"/>
        <v/>
      </c>
      <c r="J6165" s="92" t="str">
        <f t="shared" si="972"/>
        <v/>
      </c>
      <c r="K6165" s="92" t="str">
        <f t="shared" si="973"/>
        <v/>
      </c>
      <c r="L6165" s="92" t="str">
        <f t="shared" si="974"/>
        <v/>
      </c>
      <c r="M6165" s="95" t="str">
        <f>IF(A6165&lt;&gt;"",IF(MID(C6165,1,1)="c",SigmaEpsConcrete(I6165,$AN$30:$AN$33,$AR$30:$AR$33,$AS$26,$AS$27,$AS$28,$AQ$20,$AU$19),""),"")</f>
        <v/>
      </c>
      <c r="N6165" s="95" t="str">
        <f>IF(A6165&lt;&gt;"",IF(MID(C6165,1,1)="r",SigmaEpsReinf(J6165,$AS$42:$AS$43,$AS$41,$AS$39,$AS$40,$AQ$38),""),"")</f>
        <v/>
      </c>
      <c r="Q6165" s="92" t="str">
        <f t="shared" si="976"/>
        <v/>
      </c>
      <c r="R6165" s="92" t="str">
        <f t="shared" si="977"/>
        <v/>
      </c>
      <c r="U6165" s="5"/>
      <c r="V6165" s="5"/>
      <c r="W6165" s="94" t="str">
        <f t="shared" si="975"/>
        <v/>
      </c>
      <c r="X6165" s="94" t="str">
        <f t="shared" si="978"/>
        <v/>
      </c>
      <c r="Y6165" s="5"/>
      <c r="BK6165" s="8"/>
      <c r="BL6165" s="5"/>
      <c r="BM6165" s="5"/>
      <c r="BN6165" s="5"/>
      <c r="BO6165" s="5"/>
      <c r="BP6165" s="1"/>
      <c r="BQ6165" s="1"/>
      <c r="BR6165" s="1"/>
      <c r="BS6165" s="1"/>
      <c r="BT6165" s="1"/>
      <c r="BU6165" s="4"/>
      <c r="BV6165" s="1"/>
      <c r="BW6165" s="3"/>
      <c r="BX6165" s="4"/>
      <c r="BY6165" s="5"/>
      <c r="BZ6165" s="5"/>
      <c r="CA6165" s="5"/>
      <c r="CB6165" s="5"/>
      <c r="CC6165" s="5"/>
      <c r="CD6165" s="43"/>
    </row>
    <row r="6166" spans="1:82" x14ac:dyDescent="0.25">
      <c r="A6166" s="8"/>
      <c r="B6166" s="5"/>
      <c r="C6166" s="5"/>
      <c r="D6166" s="5"/>
      <c r="E6166" s="5"/>
      <c r="F6166" s="94" t="str">
        <f t="shared" si="969"/>
        <v/>
      </c>
      <c r="G6166" s="94" t="str">
        <f t="shared" si="970"/>
        <v/>
      </c>
      <c r="H6166" s="127" t="str">
        <f>IF(A6166&lt;&gt;"",IF(MID(C6166,1,1)="c",$AS$26,IF(MID(C6166,1,1)="r",$AS$41,IF(MID(C6166,1,1)="p",#REF!,#REF!))),"")</f>
        <v/>
      </c>
      <c r="I6166" s="92" t="str">
        <f t="shared" si="971"/>
        <v/>
      </c>
      <c r="J6166" s="92" t="str">
        <f t="shared" si="972"/>
        <v/>
      </c>
      <c r="K6166" s="92" t="str">
        <f t="shared" si="973"/>
        <v/>
      </c>
      <c r="L6166" s="92" t="str">
        <f t="shared" si="974"/>
        <v/>
      </c>
      <c r="M6166" s="95" t="str">
        <f>IF(A6166&lt;&gt;"",IF(MID(C6166,1,1)="c",SigmaEpsConcrete(I6166,$AN$30:$AN$33,$AR$30:$AR$33,$AS$26,$AS$27,$AS$28,$AQ$20,$AU$19),""),"")</f>
        <v/>
      </c>
      <c r="N6166" s="95" t="str">
        <f>IF(A6166&lt;&gt;"",IF(MID(C6166,1,1)="r",SigmaEpsReinf(J6166,$AS$42:$AS$43,$AS$41,$AS$39,$AS$40,$AQ$38),""),"")</f>
        <v/>
      </c>
      <c r="Q6166" s="92" t="str">
        <f t="shared" si="976"/>
        <v/>
      </c>
      <c r="R6166" s="92" t="str">
        <f t="shared" si="977"/>
        <v/>
      </c>
      <c r="U6166" s="5"/>
      <c r="V6166" s="5"/>
      <c r="W6166" s="94" t="str">
        <f t="shared" si="975"/>
        <v/>
      </c>
      <c r="X6166" s="94" t="str">
        <f t="shared" si="978"/>
        <v/>
      </c>
      <c r="Y6166" s="5"/>
      <c r="BK6166" s="8"/>
      <c r="BL6166" s="5"/>
      <c r="BM6166" s="5"/>
      <c r="BN6166" s="5"/>
      <c r="BO6166" s="5"/>
      <c r="BP6166" s="1"/>
      <c r="BQ6166" s="1"/>
      <c r="BR6166" s="1"/>
      <c r="BS6166" s="1"/>
      <c r="BT6166" s="1"/>
      <c r="BU6166" s="4"/>
      <c r="BV6166" s="1"/>
      <c r="BW6166" s="3"/>
      <c r="BX6166" s="4"/>
      <c r="BY6166" s="5"/>
      <c r="BZ6166" s="5"/>
      <c r="CA6166" s="5"/>
      <c r="CB6166" s="5"/>
      <c r="CC6166" s="5"/>
      <c r="CD6166" s="43"/>
    </row>
    <row r="6167" spans="1:82" x14ac:dyDescent="0.25">
      <c r="A6167" s="8"/>
      <c r="B6167" s="5"/>
      <c r="C6167" s="5"/>
      <c r="D6167" s="5"/>
      <c r="E6167" s="5"/>
      <c r="F6167" s="94" t="str">
        <f t="shared" si="969"/>
        <v/>
      </c>
      <c r="G6167" s="94" t="str">
        <f t="shared" si="970"/>
        <v/>
      </c>
      <c r="H6167" s="127" t="str">
        <f>IF(A6167&lt;&gt;"",IF(MID(C6167,1,1)="c",$AS$26,IF(MID(C6167,1,1)="r",$AS$41,IF(MID(C6167,1,1)="p",#REF!,#REF!))),"")</f>
        <v/>
      </c>
      <c r="I6167" s="92" t="str">
        <f t="shared" si="971"/>
        <v/>
      </c>
      <c r="J6167" s="92" t="str">
        <f t="shared" si="972"/>
        <v/>
      </c>
      <c r="K6167" s="92" t="str">
        <f t="shared" si="973"/>
        <v/>
      </c>
      <c r="L6167" s="92" t="str">
        <f t="shared" si="974"/>
        <v/>
      </c>
      <c r="M6167" s="95" t="str">
        <f>IF(A6167&lt;&gt;"",IF(MID(C6167,1,1)="c",SigmaEpsConcrete(I6167,$AN$30:$AN$33,$AR$30:$AR$33,$AS$26,$AS$27,$AS$28,$AQ$20,$AU$19),""),"")</f>
        <v/>
      </c>
      <c r="N6167" s="95" t="str">
        <f>IF(A6167&lt;&gt;"",IF(MID(C6167,1,1)="r",SigmaEpsReinf(J6167,$AS$42:$AS$43,$AS$41,$AS$39,$AS$40,$AQ$38),""),"")</f>
        <v/>
      </c>
      <c r="Q6167" s="92" t="str">
        <f t="shared" si="976"/>
        <v/>
      </c>
      <c r="R6167" s="92" t="str">
        <f t="shared" si="977"/>
        <v/>
      </c>
      <c r="U6167" s="5"/>
      <c r="V6167" s="5"/>
      <c r="W6167" s="94" t="str">
        <f t="shared" si="975"/>
        <v/>
      </c>
      <c r="X6167" s="94" t="str">
        <f t="shared" si="978"/>
        <v/>
      </c>
      <c r="Y6167" s="5"/>
      <c r="BK6167" s="8"/>
      <c r="BL6167" s="5"/>
      <c r="BM6167" s="5"/>
      <c r="BN6167" s="5"/>
      <c r="BO6167" s="5"/>
      <c r="BP6167" s="1"/>
      <c r="BQ6167" s="1"/>
      <c r="BR6167" s="1"/>
      <c r="BS6167" s="1"/>
      <c r="BT6167" s="1"/>
      <c r="BU6167" s="4"/>
      <c r="BV6167" s="1"/>
      <c r="BW6167" s="3"/>
      <c r="BX6167" s="4"/>
      <c r="BY6167" s="5"/>
      <c r="BZ6167" s="5"/>
      <c r="CA6167" s="5"/>
      <c r="CB6167" s="5"/>
      <c r="CC6167" s="5"/>
      <c r="CD6167" s="43"/>
    </row>
    <row r="6168" spans="1:82" x14ac:dyDescent="0.25">
      <c r="A6168" s="8"/>
      <c r="B6168" s="5"/>
      <c r="C6168" s="5"/>
      <c r="D6168" s="5"/>
      <c r="E6168" s="5"/>
      <c r="F6168" s="94" t="str">
        <f t="shared" si="969"/>
        <v/>
      </c>
      <c r="G6168" s="94" t="str">
        <f t="shared" si="970"/>
        <v/>
      </c>
      <c r="H6168" s="127" t="str">
        <f>IF(A6168&lt;&gt;"",IF(MID(C6168,1,1)="c",$AS$26,IF(MID(C6168,1,1)="r",$AS$41,IF(MID(C6168,1,1)="p",#REF!,#REF!))),"")</f>
        <v/>
      </c>
      <c r="I6168" s="92" t="str">
        <f t="shared" si="971"/>
        <v/>
      </c>
      <c r="J6168" s="92" t="str">
        <f t="shared" si="972"/>
        <v/>
      </c>
      <c r="K6168" s="92" t="str">
        <f t="shared" si="973"/>
        <v/>
      </c>
      <c r="L6168" s="92" t="str">
        <f t="shared" si="974"/>
        <v/>
      </c>
      <c r="M6168" s="95" t="str">
        <f>IF(A6168&lt;&gt;"",IF(MID(C6168,1,1)="c",SigmaEpsConcrete(I6168,$AN$30:$AN$33,$AR$30:$AR$33,$AS$26,$AS$27,$AS$28,$AQ$20,$AU$19),""),"")</f>
        <v/>
      </c>
      <c r="N6168" s="95" t="str">
        <f>IF(A6168&lt;&gt;"",IF(MID(C6168,1,1)="r",SigmaEpsReinf(J6168,$AS$42:$AS$43,$AS$41,$AS$39,$AS$40,$AQ$38),""),"")</f>
        <v/>
      </c>
      <c r="Q6168" s="92" t="str">
        <f t="shared" si="976"/>
        <v/>
      </c>
      <c r="R6168" s="92" t="str">
        <f t="shared" si="977"/>
        <v/>
      </c>
      <c r="U6168" s="5"/>
      <c r="V6168" s="5"/>
      <c r="W6168" s="94" t="str">
        <f t="shared" si="975"/>
        <v/>
      </c>
      <c r="X6168" s="94" t="str">
        <f t="shared" si="978"/>
        <v/>
      </c>
      <c r="Y6168" s="5"/>
      <c r="BK6168" s="8"/>
      <c r="BL6168" s="5"/>
      <c r="BM6168" s="5"/>
      <c r="BN6168" s="5"/>
      <c r="BO6168" s="5"/>
      <c r="BP6168" s="1"/>
      <c r="BQ6168" s="1"/>
      <c r="BR6168" s="1"/>
      <c r="BS6168" s="1"/>
      <c r="BT6168" s="1"/>
      <c r="BU6168" s="4"/>
      <c r="BV6168" s="1"/>
      <c r="BW6168" s="3"/>
      <c r="BX6168" s="4"/>
      <c r="BY6168" s="5"/>
      <c r="BZ6168" s="5"/>
      <c r="CA6168" s="5"/>
      <c r="CB6168" s="5"/>
      <c r="CC6168" s="5"/>
      <c r="CD6168" s="43"/>
    </row>
    <row r="6169" spans="1:82" x14ac:dyDescent="0.25">
      <c r="A6169" s="8"/>
      <c r="B6169" s="5"/>
      <c r="C6169" s="5"/>
      <c r="D6169" s="5"/>
      <c r="E6169" s="5"/>
      <c r="F6169" s="94" t="str">
        <f t="shared" si="969"/>
        <v/>
      </c>
      <c r="G6169" s="94" t="str">
        <f t="shared" si="970"/>
        <v/>
      </c>
      <c r="H6169" s="127" t="str">
        <f>IF(A6169&lt;&gt;"",IF(MID(C6169,1,1)="c",$AS$26,IF(MID(C6169,1,1)="r",$AS$41,IF(MID(C6169,1,1)="p",#REF!,#REF!))),"")</f>
        <v/>
      </c>
      <c r="I6169" s="92" t="str">
        <f t="shared" si="971"/>
        <v/>
      </c>
      <c r="J6169" s="92" t="str">
        <f t="shared" si="972"/>
        <v/>
      </c>
      <c r="K6169" s="92" t="str">
        <f t="shared" si="973"/>
        <v/>
      </c>
      <c r="L6169" s="92" t="str">
        <f t="shared" si="974"/>
        <v/>
      </c>
      <c r="M6169" s="95" t="str">
        <f>IF(A6169&lt;&gt;"",IF(MID(C6169,1,1)="c",SigmaEpsConcrete(I6169,$AN$30:$AN$33,$AR$30:$AR$33,$AS$26,$AS$27,$AS$28,$AQ$20,$AU$19),""),"")</f>
        <v/>
      </c>
      <c r="N6169" s="95" t="str">
        <f>IF(A6169&lt;&gt;"",IF(MID(C6169,1,1)="r",SigmaEpsReinf(J6169,$AS$42:$AS$43,$AS$41,$AS$39,$AS$40,$AQ$38),""),"")</f>
        <v/>
      </c>
      <c r="Q6169" s="92" t="str">
        <f t="shared" si="976"/>
        <v/>
      </c>
      <c r="R6169" s="92" t="str">
        <f t="shared" si="977"/>
        <v/>
      </c>
      <c r="U6169" s="5"/>
      <c r="V6169" s="5"/>
      <c r="W6169" s="94" t="str">
        <f t="shared" si="975"/>
        <v/>
      </c>
      <c r="X6169" s="94" t="str">
        <f t="shared" si="978"/>
        <v/>
      </c>
      <c r="Y6169" s="5"/>
      <c r="BK6169" s="8"/>
      <c r="BL6169" s="5"/>
      <c r="BM6169" s="5"/>
      <c r="BN6169" s="5"/>
      <c r="BO6169" s="5"/>
      <c r="BP6169" s="1"/>
      <c r="BQ6169" s="1"/>
      <c r="BR6169" s="1"/>
      <c r="BS6169" s="1"/>
      <c r="BT6169" s="1"/>
      <c r="BU6169" s="4"/>
      <c r="BV6169" s="1"/>
      <c r="BW6169" s="3"/>
      <c r="BX6169" s="4"/>
      <c r="BY6169" s="5"/>
      <c r="BZ6169" s="5"/>
      <c r="CA6169" s="5"/>
      <c r="CB6169" s="5"/>
      <c r="CC6169" s="5"/>
      <c r="CD6169" s="43"/>
    </row>
    <row r="6170" spans="1:82" x14ac:dyDescent="0.25">
      <c r="A6170" s="8"/>
      <c r="B6170" s="5"/>
      <c r="C6170" s="5"/>
      <c r="D6170" s="5"/>
      <c r="E6170" s="5"/>
      <c r="F6170" s="94" t="str">
        <f t="shared" si="969"/>
        <v/>
      </c>
      <c r="G6170" s="94" t="str">
        <f t="shared" si="970"/>
        <v/>
      </c>
      <c r="H6170" s="127" t="str">
        <f>IF(A6170&lt;&gt;"",IF(MID(C6170,1,1)="c",$AS$26,IF(MID(C6170,1,1)="r",$AS$41,IF(MID(C6170,1,1)="p",#REF!,#REF!))),"")</f>
        <v/>
      </c>
      <c r="I6170" s="92" t="str">
        <f t="shared" si="971"/>
        <v/>
      </c>
      <c r="J6170" s="92" t="str">
        <f t="shared" si="972"/>
        <v/>
      </c>
      <c r="K6170" s="92" t="str">
        <f t="shared" si="973"/>
        <v/>
      </c>
      <c r="L6170" s="92" t="str">
        <f t="shared" si="974"/>
        <v/>
      </c>
      <c r="M6170" s="95" t="str">
        <f>IF(A6170&lt;&gt;"",IF(MID(C6170,1,1)="c",SigmaEpsConcrete(I6170,$AN$30:$AN$33,$AR$30:$AR$33,$AS$26,$AS$27,$AS$28,$AQ$20,$AU$19),""),"")</f>
        <v/>
      </c>
      <c r="N6170" s="95" t="str">
        <f>IF(A6170&lt;&gt;"",IF(MID(C6170,1,1)="r",SigmaEpsReinf(J6170,$AS$42:$AS$43,$AS$41,$AS$39,$AS$40,$AQ$38),""),"")</f>
        <v/>
      </c>
      <c r="Q6170" s="92" t="str">
        <f t="shared" si="976"/>
        <v/>
      </c>
      <c r="R6170" s="92" t="str">
        <f t="shared" si="977"/>
        <v/>
      </c>
      <c r="U6170" s="5"/>
      <c r="V6170" s="5"/>
      <c r="W6170" s="94" t="str">
        <f t="shared" si="975"/>
        <v/>
      </c>
      <c r="X6170" s="94" t="str">
        <f t="shared" si="978"/>
        <v/>
      </c>
      <c r="Y6170" s="5"/>
      <c r="BK6170" s="8"/>
      <c r="BL6170" s="5"/>
      <c r="BM6170" s="5"/>
      <c r="BN6170" s="5"/>
      <c r="BO6170" s="5"/>
      <c r="BP6170" s="1"/>
      <c r="BQ6170" s="1"/>
      <c r="BR6170" s="1"/>
      <c r="BS6170" s="1"/>
      <c r="BT6170" s="1"/>
      <c r="BU6170" s="4"/>
      <c r="BV6170" s="1"/>
      <c r="BW6170" s="3"/>
      <c r="BX6170" s="4"/>
      <c r="BY6170" s="5"/>
      <c r="BZ6170" s="5"/>
      <c r="CA6170" s="5"/>
      <c r="CB6170" s="5"/>
      <c r="CC6170" s="5"/>
      <c r="CD6170" s="43"/>
    </row>
    <row r="6171" spans="1:82" x14ac:dyDescent="0.25">
      <c r="A6171" s="8"/>
      <c r="B6171" s="5"/>
      <c r="C6171" s="5"/>
      <c r="D6171" s="5"/>
      <c r="E6171" s="5"/>
      <c r="F6171" s="94" t="str">
        <f t="shared" si="969"/>
        <v/>
      </c>
      <c r="G6171" s="94" t="str">
        <f t="shared" si="970"/>
        <v/>
      </c>
      <c r="H6171" s="127" t="str">
        <f>IF(A6171&lt;&gt;"",IF(MID(C6171,1,1)="c",$AS$26,IF(MID(C6171,1,1)="r",$AS$41,IF(MID(C6171,1,1)="p",#REF!,#REF!))),"")</f>
        <v/>
      </c>
      <c r="I6171" s="92" t="str">
        <f t="shared" si="971"/>
        <v/>
      </c>
      <c r="J6171" s="92" t="str">
        <f t="shared" si="972"/>
        <v/>
      </c>
      <c r="K6171" s="92" t="str">
        <f t="shared" si="973"/>
        <v/>
      </c>
      <c r="L6171" s="92" t="str">
        <f t="shared" si="974"/>
        <v/>
      </c>
      <c r="M6171" s="95" t="str">
        <f>IF(A6171&lt;&gt;"",IF(MID(C6171,1,1)="c",SigmaEpsConcrete(I6171,$AN$30:$AN$33,$AR$30:$AR$33,$AS$26,$AS$27,$AS$28,$AQ$20,$AU$19),""),"")</f>
        <v/>
      </c>
      <c r="N6171" s="95" t="str">
        <f>IF(A6171&lt;&gt;"",IF(MID(C6171,1,1)="r",SigmaEpsReinf(J6171,$AS$42:$AS$43,$AS$41,$AS$39,$AS$40,$AQ$38),""),"")</f>
        <v/>
      </c>
      <c r="Q6171" s="92" t="str">
        <f t="shared" si="976"/>
        <v/>
      </c>
      <c r="R6171" s="92" t="str">
        <f t="shared" si="977"/>
        <v/>
      </c>
      <c r="U6171" s="5"/>
      <c r="V6171" s="5"/>
      <c r="W6171" s="94" t="str">
        <f t="shared" si="975"/>
        <v/>
      </c>
      <c r="X6171" s="94" t="str">
        <f t="shared" si="978"/>
        <v/>
      </c>
      <c r="Y6171" s="5"/>
      <c r="BK6171" s="8"/>
      <c r="BL6171" s="5"/>
      <c r="BM6171" s="5"/>
      <c r="BN6171" s="5"/>
      <c r="BO6171" s="5"/>
      <c r="BP6171" s="1"/>
      <c r="BQ6171" s="1"/>
      <c r="BR6171" s="1"/>
      <c r="BS6171" s="1"/>
      <c r="BT6171" s="1"/>
      <c r="BU6171" s="4"/>
      <c r="BV6171" s="1"/>
      <c r="BW6171" s="3"/>
      <c r="BX6171" s="4"/>
      <c r="BY6171" s="5"/>
      <c r="BZ6171" s="5"/>
      <c r="CA6171" s="5"/>
      <c r="CB6171" s="5"/>
      <c r="CC6171" s="5"/>
      <c r="CD6171" s="43"/>
    </row>
    <row r="6172" spans="1:82" x14ac:dyDescent="0.25">
      <c r="A6172" s="8"/>
      <c r="B6172" s="5"/>
      <c r="C6172" s="5"/>
      <c r="D6172" s="5"/>
      <c r="E6172" s="5"/>
      <c r="F6172" s="94" t="str">
        <f t="shared" si="969"/>
        <v/>
      </c>
      <c r="G6172" s="94" t="str">
        <f t="shared" si="970"/>
        <v/>
      </c>
      <c r="H6172" s="127" t="str">
        <f>IF(A6172&lt;&gt;"",IF(MID(C6172,1,1)="c",$AS$26,IF(MID(C6172,1,1)="r",$AS$41,IF(MID(C6172,1,1)="p",#REF!,#REF!))),"")</f>
        <v/>
      </c>
      <c r="I6172" s="92" t="str">
        <f t="shared" si="971"/>
        <v/>
      </c>
      <c r="J6172" s="92" t="str">
        <f t="shared" si="972"/>
        <v/>
      </c>
      <c r="K6172" s="92" t="str">
        <f t="shared" si="973"/>
        <v/>
      </c>
      <c r="L6172" s="92" t="str">
        <f t="shared" si="974"/>
        <v/>
      </c>
      <c r="M6172" s="95" t="str">
        <f>IF(A6172&lt;&gt;"",IF(MID(C6172,1,1)="c",SigmaEpsConcrete(I6172,$AN$30:$AN$33,$AR$30:$AR$33,$AS$26,$AS$27,$AS$28,$AQ$20,$AU$19),""),"")</f>
        <v/>
      </c>
      <c r="N6172" s="95" t="str">
        <f>IF(A6172&lt;&gt;"",IF(MID(C6172,1,1)="r",SigmaEpsReinf(J6172,$AS$42:$AS$43,$AS$41,$AS$39,$AS$40,$AQ$38),""),"")</f>
        <v/>
      </c>
      <c r="Q6172" s="92" t="str">
        <f t="shared" si="976"/>
        <v/>
      </c>
      <c r="R6172" s="92" t="str">
        <f t="shared" si="977"/>
        <v/>
      </c>
      <c r="U6172" s="5"/>
      <c r="V6172" s="5"/>
      <c r="W6172" s="94" t="str">
        <f t="shared" si="975"/>
        <v/>
      </c>
      <c r="X6172" s="94" t="str">
        <f t="shared" si="978"/>
        <v/>
      </c>
      <c r="Y6172" s="5"/>
      <c r="BK6172" s="8"/>
      <c r="BL6172" s="5"/>
      <c r="BM6172" s="5"/>
      <c r="BN6172" s="5"/>
      <c r="BO6172" s="5"/>
      <c r="BP6172" s="1"/>
      <c r="BQ6172" s="1"/>
      <c r="BR6172" s="1"/>
      <c r="BS6172" s="1"/>
      <c r="BT6172" s="1"/>
      <c r="BU6172" s="4"/>
      <c r="BV6172" s="1"/>
      <c r="BW6172" s="3"/>
      <c r="BX6172" s="4"/>
      <c r="BY6172" s="5"/>
      <c r="BZ6172" s="5"/>
      <c r="CA6172" s="5"/>
      <c r="CB6172" s="5"/>
      <c r="CC6172" s="5"/>
      <c r="CD6172" s="43"/>
    </row>
    <row r="6173" spans="1:82" x14ac:dyDescent="0.25">
      <c r="A6173" s="8"/>
      <c r="B6173" s="5"/>
      <c r="C6173" s="5"/>
      <c r="D6173" s="5"/>
      <c r="E6173" s="5"/>
      <c r="F6173" s="94" t="str">
        <f t="shared" si="969"/>
        <v/>
      </c>
      <c r="G6173" s="94" t="str">
        <f t="shared" si="970"/>
        <v/>
      </c>
      <c r="H6173" s="127" t="str">
        <f>IF(A6173&lt;&gt;"",IF(MID(C6173,1,1)="c",$AS$26,IF(MID(C6173,1,1)="r",$AS$41,IF(MID(C6173,1,1)="p",#REF!,#REF!))),"")</f>
        <v/>
      </c>
      <c r="I6173" s="92" t="str">
        <f t="shared" si="971"/>
        <v/>
      </c>
      <c r="J6173" s="92" t="str">
        <f t="shared" si="972"/>
        <v/>
      </c>
      <c r="K6173" s="92" t="str">
        <f t="shared" si="973"/>
        <v/>
      </c>
      <c r="L6173" s="92" t="str">
        <f t="shared" si="974"/>
        <v/>
      </c>
      <c r="M6173" s="95" t="str">
        <f>IF(A6173&lt;&gt;"",IF(MID(C6173,1,1)="c",SigmaEpsConcrete(I6173,$AN$30:$AN$33,$AR$30:$AR$33,$AS$26,$AS$27,$AS$28,$AQ$20,$AU$19),""),"")</f>
        <v/>
      </c>
      <c r="N6173" s="95" t="str">
        <f>IF(A6173&lt;&gt;"",IF(MID(C6173,1,1)="r",SigmaEpsReinf(J6173,$AS$42:$AS$43,$AS$41,$AS$39,$AS$40,$AQ$38),""),"")</f>
        <v/>
      </c>
      <c r="Q6173" s="92" t="str">
        <f t="shared" si="976"/>
        <v/>
      </c>
      <c r="R6173" s="92" t="str">
        <f t="shared" si="977"/>
        <v/>
      </c>
      <c r="U6173" s="5"/>
      <c r="V6173" s="5"/>
      <c r="W6173" s="94" t="str">
        <f t="shared" si="975"/>
        <v/>
      </c>
      <c r="X6173" s="94" t="str">
        <f t="shared" si="978"/>
        <v/>
      </c>
      <c r="Y6173" s="5"/>
      <c r="BK6173" s="8"/>
      <c r="BL6173" s="5"/>
      <c r="BM6173" s="5"/>
      <c r="BN6173" s="5"/>
      <c r="BO6173" s="5"/>
      <c r="BP6173" s="1"/>
      <c r="BQ6173" s="1"/>
      <c r="BR6173" s="1"/>
      <c r="BS6173" s="1"/>
      <c r="BT6173" s="1"/>
      <c r="BU6173" s="4"/>
      <c r="BV6173" s="1"/>
      <c r="BW6173" s="3"/>
      <c r="BX6173" s="4"/>
      <c r="BY6173" s="5"/>
      <c r="BZ6173" s="5"/>
      <c r="CA6173" s="5"/>
      <c r="CB6173" s="5"/>
      <c r="CC6173" s="5"/>
      <c r="CD6173" s="43"/>
    </row>
    <row r="6174" spans="1:82" x14ac:dyDescent="0.25">
      <c r="A6174" s="8"/>
      <c r="B6174" s="5"/>
      <c r="C6174" s="5"/>
      <c r="D6174" s="5"/>
      <c r="E6174" s="5"/>
      <c r="F6174" s="94" t="str">
        <f t="shared" si="969"/>
        <v/>
      </c>
      <c r="G6174" s="94" t="str">
        <f t="shared" si="970"/>
        <v/>
      </c>
      <c r="H6174" s="127" t="str">
        <f>IF(A6174&lt;&gt;"",IF(MID(C6174,1,1)="c",$AS$26,IF(MID(C6174,1,1)="r",$AS$41,IF(MID(C6174,1,1)="p",#REF!,#REF!))),"")</f>
        <v/>
      </c>
      <c r="I6174" s="92" t="str">
        <f t="shared" si="971"/>
        <v/>
      </c>
      <c r="J6174" s="92" t="str">
        <f t="shared" si="972"/>
        <v/>
      </c>
      <c r="K6174" s="92" t="str">
        <f t="shared" si="973"/>
        <v/>
      </c>
      <c r="L6174" s="92" t="str">
        <f t="shared" si="974"/>
        <v/>
      </c>
      <c r="M6174" s="95" t="str">
        <f>IF(A6174&lt;&gt;"",IF(MID(C6174,1,1)="c",SigmaEpsConcrete(I6174,$AN$30:$AN$33,$AR$30:$AR$33,$AS$26,$AS$27,$AS$28,$AQ$20,$AU$19),""),"")</f>
        <v/>
      </c>
      <c r="N6174" s="95" t="str">
        <f>IF(A6174&lt;&gt;"",IF(MID(C6174,1,1)="r",SigmaEpsReinf(J6174,$AS$42:$AS$43,$AS$41,$AS$39,$AS$40,$AQ$38),""),"")</f>
        <v/>
      </c>
      <c r="Q6174" s="92" t="str">
        <f t="shared" si="976"/>
        <v/>
      </c>
      <c r="R6174" s="92" t="str">
        <f t="shared" si="977"/>
        <v/>
      </c>
      <c r="U6174" s="5"/>
      <c r="V6174" s="5"/>
      <c r="W6174" s="94" t="str">
        <f t="shared" si="975"/>
        <v/>
      </c>
      <c r="X6174" s="94" t="str">
        <f t="shared" si="978"/>
        <v/>
      </c>
      <c r="Y6174" s="5"/>
      <c r="BK6174" s="8"/>
      <c r="BL6174" s="5"/>
      <c r="BM6174" s="5"/>
      <c r="BN6174" s="5"/>
      <c r="BO6174" s="5"/>
      <c r="BP6174" s="1"/>
      <c r="BQ6174" s="1"/>
      <c r="BR6174" s="1"/>
      <c r="BS6174" s="1"/>
      <c r="BT6174" s="1"/>
      <c r="BU6174" s="4"/>
      <c r="BV6174" s="1"/>
      <c r="BW6174" s="3"/>
      <c r="BX6174" s="4"/>
      <c r="BY6174" s="5"/>
      <c r="BZ6174" s="5"/>
      <c r="CA6174" s="5"/>
      <c r="CB6174" s="5"/>
      <c r="CC6174" s="5"/>
      <c r="CD6174" s="43"/>
    </row>
    <row r="6175" spans="1:82" x14ac:dyDescent="0.25">
      <c r="A6175" s="8"/>
      <c r="B6175" s="5"/>
      <c r="C6175" s="5"/>
      <c r="D6175" s="5"/>
      <c r="E6175" s="5"/>
      <c r="F6175" s="94" t="str">
        <f t="shared" si="969"/>
        <v/>
      </c>
      <c r="G6175" s="94" t="str">
        <f t="shared" si="970"/>
        <v/>
      </c>
      <c r="H6175" s="127" t="str">
        <f>IF(A6175&lt;&gt;"",IF(MID(C6175,1,1)="c",$AS$26,IF(MID(C6175,1,1)="r",$AS$41,IF(MID(C6175,1,1)="p",#REF!,#REF!))),"")</f>
        <v/>
      </c>
      <c r="I6175" s="92" t="str">
        <f t="shared" si="971"/>
        <v/>
      </c>
      <c r="J6175" s="92" t="str">
        <f t="shared" si="972"/>
        <v/>
      </c>
      <c r="K6175" s="92" t="str">
        <f t="shared" si="973"/>
        <v/>
      </c>
      <c r="L6175" s="92" t="str">
        <f t="shared" si="974"/>
        <v/>
      </c>
      <c r="M6175" s="95" t="str">
        <f>IF(A6175&lt;&gt;"",IF(MID(C6175,1,1)="c",SigmaEpsConcrete(I6175,$AN$30:$AN$33,$AR$30:$AR$33,$AS$26,$AS$27,$AS$28,$AQ$20,$AU$19),""),"")</f>
        <v/>
      </c>
      <c r="N6175" s="95" t="str">
        <f>IF(A6175&lt;&gt;"",IF(MID(C6175,1,1)="r",SigmaEpsReinf(J6175,$AS$42:$AS$43,$AS$41,$AS$39,$AS$40,$AQ$38),""),"")</f>
        <v/>
      </c>
      <c r="Q6175" s="92" t="str">
        <f t="shared" si="976"/>
        <v/>
      </c>
      <c r="R6175" s="92" t="str">
        <f t="shared" si="977"/>
        <v/>
      </c>
      <c r="U6175" s="5"/>
      <c r="V6175" s="5"/>
      <c r="W6175" s="94" t="str">
        <f t="shared" si="975"/>
        <v/>
      </c>
      <c r="X6175" s="94" t="str">
        <f t="shared" si="978"/>
        <v/>
      </c>
      <c r="Y6175" s="5"/>
      <c r="BK6175" s="8"/>
      <c r="BL6175" s="5"/>
      <c r="BM6175" s="5"/>
      <c r="BN6175" s="5"/>
      <c r="BO6175" s="5"/>
      <c r="BP6175" s="1"/>
      <c r="BQ6175" s="1"/>
      <c r="BR6175" s="1"/>
      <c r="BS6175" s="1"/>
      <c r="BT6175" s="1"/>
      <c r="BU6175" s="4"/>
      <c r="BV6175" s="1"/>
      <c r="BW6175" s="3"/>
      <c r="BX6175" s="4"/>
      <c r="BY6175" s="5"/>
      <c r="BZ6175" s="5"/>
      <c r="CA6175" s="5"/>
      <c r="CB6175" s="5"/>
      <c r="CC6175" s="5"/>
      <c r="CD6175" s="43"/>
    </row>
    <row r="6176" spans="1:82" x14ac:dyDescent="0.25">
      <c r="A6176" s="8"/>
      <c r="B6176" s="5"/>
      <c r="C6176" s="5"/>
      <c r="D6176" s="5"/>
      <c r="E6176" s="5"/>
      <c r="F6176" s="94" t="str">
        <f t="shared" si="969"/>
        <v/>
      </c>
      <c r="G6176" s="94" t="str">
        <f t="shared" si="970"/>
        <v/>
      </c>
      <c r="H6176" s="127" t="str">
        <f>IF(A6176&lt;&gt;"",IF(MID(C6176,1,1)="c",$AS$26,IF(MID(C6176,1,1)="r",$AS$41,IF(MID(C6176,1,1)="p",#REF!,#REF!))),"")</f>
        <v/>
      </c>
      <c r="I6176" s="92" t="str">
        <f t="shared" si="971"/>
        <v/>
      </c>
      <c r="J6176" s="92" t="str">
        <f t="shared" si="972"/>
        <v/>
      </c>
      <c r="K6176" s="92" t="str">
        <f t="shared" si="973"/>
        <v/>
      </c>
      <c r="L6176" s="92" t="str">
        <f t="shared" si="974"/>
        <v/>
      </c>
      <c r="M6176" s="95" t="str">
        <f>IF(A6176&lt;&gt;"",IF(MID(C6176,1,1)="c",SigmaEpsConcrete(I6176,$AN$30:$AN$33,$AR$30:$AR$33,$AS$26,$AS$27,$AS$28,$AQ$20,$AU$19),""),"")</f>
        <v/>
      </c>
      <c r="N6176" s="95" t="str">
        <f>IF(A6176&lt;&gt;"",IF(MID(C6176,1,1)="r",SigmaEpsReinf(J6176,$AS$42:$AS$43,$AS$41,$AS$39,$AS$40,$AQ$38),""),"")</f>
        <v/>
      </c>
      <c r="Q6176" s="92" t="str">
        <f t="shared" si="976"/>
        <v/>
      </c>
      <c r="R6176" s="92" t="str">
        <f t="shared" si="977"/>
        <v/>
      </c>
      <c r="U6176" s="5"/>
      <c r="V6176" s="5"/>
      <c r="W6176" s="94" t="str">
        <f t="shared" si="975"/>
        <v/>
      </c>
      <c r="X6176" s="94" t="str">
        <f t="shared" si="978"/>
        <v/>
      </c>
      <c r="Y6176" s="5"/>
      <c r="BK6176" s="8"/>
      <c r="BL6176" s="5"/>
      <c r="BM6176" s="5"/>
      <c r="BN6176" s="5"/>
      <c r="BO6176" s="5"/>
      <c r="BP6176" s="1"/>
      <c r="BQ6176" s="1"/>
      <c r="BR6176" s="1"/>
      <c r="BS6176" s="1"/>
      <c r="BT6176" s="1"/>
      <c r="BU6176" s="4"/>
      <c r="BV6176" s="1"/>
      <c r="BW6176" s="3"/>
      <c r="BX6176" s="4"/>
      <c r="BY6176" s="5"/>
      <c r="BZ6176" s="5"/>
      <c r="CA6176" s="5"/>
      <c r="CB6176" s="5"/>
      <c r="CC6176" s="5"/>
      <c r="CD6176" s="43"/>
    </row>
    <row r="6177" spans="1:82" x14ac:dyDescent="0.25">
      <c r="A6177" s="8"/>
      <c r="B6177" s="5"/>
      <c r="C6177" s="5"/>
      <c r="D6177" s="5"/>
      <c r="E6177" s="5"/>
      <c r="F6177" s="94" t="str">
        <f t="shared" si="969"/>
        <v/>
      </c>
      <c r="G6177" s="94" t="str">
        <f t="shared" si="970"/>
        <v/>
      </c>
      <c r="H6177" s="127" t="str">
        <f>IF(A6177&lt;&gt;"",IF(MID(C6177,1,1)="c",$AS$26,IF(MID(C6177,1,1)="r",$AS$41,IF(MID(C6177,1,1)="p",#REF!,#REF!))),"")</f>
        <v/>
      </c>
      <c r="I6177" s="92" t="str">
        <f t="shared" si="971"/>
        <v/>
      </c>
      <c r="J6177" s="92" t="str">
        <f t="shared" si="972"/>
        <v/>
      </c>
      <c r="K6177" s="92" t="str">
        <f t="shared" si="973"/>
        <v/>
      </c>
      <c r="L6177" s="92" t="str">
        <f t="shared" si="974"/>
        <v/>
      </c>
      <c r="M6177" s="95" t="str">
        <f>IF(A6177&lt;&gt;"",IF(MID(C6177,1,1)="c",SigmaEpsConcrete(I6177,$AN$30:$AN$33,$AR$30:$AR$33,$AS$26,$AS$27,$AS$28,$AQ$20,$AU$19),""),"")</f>
        <v/>
      </c>
      <c r="N6177" s="95" t="str">
        <f>IF(A6177&lt;&gt;"",IF(MID(C6177,1,1)="r",SigmaEpsReinf(J6177,$AS$42:$AS$43,$AS$41,$AS$39,$AS$40,$AQ$38),""),"")</f>
        <v/>
      </c>
      <c r="Q6177" s="92" t="str">
        <f t="shared" si="976"/>
        <v/>
      </c>
      <c r="R6177" s="92" t="str">
        <f t="shared" si="977"/>
        <v/>
      </c>
      <c r="U6177" s="5"/>
      <c r="V6177" s="5"/>
      <c r="W6177" s="94" t="str">
        <f t="shared" si="975"/>
        <v/>
      </c>
      <c r="X6177" s="94" t="str">
        <f t="shared" si="978"/>
        <v/>
      </c>
      <c r="Y6177" s="5"/>
      <c r="BK6177" s="8"/>
      <c r="BL6177" s="5"/>
      <c r="BM6177" s="5"/>
      <c r="BN6177" s="5"/>
      <c r="BO6177" s="5"/>
      <c r="BP6177" s="1"/>
      <c r="BQ6177" s="1"/>
      <c r="BR6177" s="1"/>
      <c r="BS6177" s="1"/>
      <c r="BT6177" s="1"/>
      <c r="BU6177" s="4"/>
      <c r="BV6177" s="1"/>
      <c r="BW6177" s="3"/>
      <c r="BX6177" s="4"/>
      <c r="BY6177" s="5"/>
      <c r="BZ6177" s="5"/>
      <c r="CA6177" s="5"/>
      <c r="CB6177" s="5"/>
      <c r="CC6177" s="5"/>
      <c r="CD6177" s="43"/>
    </row>
    <row r="6178" spans="1:82" x14ac:dyDescent="0.25">
      <c r="A6178" s="8"/>
      <c r="B6178" s="5"/>
      <c r="C6178" s="5"/>
      <c r="D6178" s="5"/>
      <c r="E6178" s="5"/>
      <c r="F6178" s="94" t="str">
        <f t="shared" si="969"/>
        <v/>
      </c>
      <c r="G6178" s="94" t="str">
        <f t="shared" si="970"/>
        <v/>
      </c>
      <c r="H6178" s="127" t="str">
        <f>IF(A6178&lt;&gt;"",IF(MID(C6178,1,1)="c",$AS$26,IF(MID(C6178,1,1)="r",$AS$41,IF(MID(C6178,1,1)="p",#REF!,#REF!))),"")</f>
        <v/>
      </c>
      <c r="I6178" s="92" t="str">
        <f t="shared" si="971"/>
        <v/>
      </c>
      <c r="J6178" s="92" t="str">
        <f t="shared" si="972"/>
        <v/>
      </c>
      <c r="K6178" s="92" t="str">
        <f t="shared" si="973"/>
        <v/>
      </c>
      <c r="L6178" s="92" t="str">
        <f t="shared" si="974"/>
        <v/>
      </c>
      <c r="M6178" s="95" t="str">
        <f>IF(A6178&lt;&gt;"",IF(MID(C6178,1,1)="c",SigmaEpsConcrete(I6178,$AN$30:$AN$33,$AR$30:$AR$33,$AS$26,$AS$27,$AS$28,$AQ$20,$AU$19),""),"")</f>
        <v/>
      </c>
      <c r="N6178" s="95" t="str">
        <f>IF(A6178&lt;&gt;"",IF(MID(C6178,1,1)="r",SigmaEpsReinf(J6178,$AS$42:$AS$43,$AS$41,$AS$39,$AS$40,$AQ$38),""),"")</f>
        <v/>
      </c>
      <c r="Q6178" s="92" t="str">
        <f t="shared" si="976"/>
        <v/>
      </c>
      <c r="R6178" s="92" t="str">
        <f t="shared" si="977"/>
        <v/>
      </c>
      <c r="U6178" s="5"/>
      <c r="V6178" s="5"/>
      <c r="W6178" s="94" t="str">
        <f t="shared" si="975"/>
        <v/>
      </c>
      <c r="X6178" s="94" t="str">
        <f t="shared" si="978"/>
        <v/>
      </c>
      <c r="Y6178" s="5"/>
      <c r="BK6178" s="8"/>
      <c r="BL6178" s="5"/>
      <c r="BM6178" s="5"/>
      <c r="BN6178" s="5"/>
      <c r="BO6178" s="5"/>
      <c r="BP6178" s="1"/>
      <c r="BQ6178" s="1"/>
      <c r="BR6178" s="1"/>
      <c r="BS6178" s="1"/>
      <c r="BT6178" s="1"/>
      <c r="BU6178" s="4"/>
      <c r="BV6178" s="1"/>
      <c r="BW6178" s="3"/>
      <c r="BX6178" s="4"/>
      <c r="BY6178" s="5"/>
      <c r="BZ6178" s="5"/>
      <c r="CA6178" s="5"/>
      <c r="CB6178" s="5"/>
      <c r="CC6178" s="5"/>
      <c r="CD6178" s="43"/>
    </row>
    <row r="6179" spans="1:82" x14ac:dyDescent="0.25">
      <c r="A6179" s="8"/>
      <c r="B6179" s="5"/>
      <c r="C6179" s="5"/>
      <c r="D6179" s="5"/>
      <c r="E6179" s="5"/>
      <c r="F6179" s="94" t="str">
        <f t="shared" si="969"/>
        <v/>
      </c>
      <c r="G6179" s="94" t="str">
        <f t="shared" si="970"/>
        <v/>
      </c>
      <c r="H6179" s="127" t="str">
        <f>IF(A6179&lt;&gt;"",IF(MID(C6179,1,1)="c",$AS$26,IF(MID(C6179,1,1)="r",$AS$41,IF(MID(C6179,1,1)="p",#REF!,#REF!))),"")</f>
        <v/>
      </c>
      <c r="I6179" s="92" t="str">
        <f t="shared" si="971"/>
        <v/>
      </c>
      <c r="J6179" s="92" t="str">
        <f t="shared" si="972"/>
        <v/>
      </c>
      <c r="K6179" s="92" t="str">
        <f t="shared" si="973"/>
        <v/>
      </c>
      <c r="L6179" s="92" t="str">
        <f t="shared" si="974"/>
        <v/>
      </c>
      <c r="M6179" s="95" t="str">
        <f>IF(A6179&lt;&gt;"",IF(MID(C6179,1,1)="c",SigmaEpsConcrete(I6179,$AN$30:$AN$33,$AR$30:$AR$33,$AS$26,$AS$27,$AS$28,$AQ$20,$AU$19),""),"")</f>
        <v/>
      </c>
      <c r="N6179" s="95" t="str">
        <f>IF(A6179&lt;&gt;"",IF(MID(C6179,1,1)="r",SigmaEpsReinf(J6179,$AS$42:$AS$43,$AS$41,$AS$39,$AS$40,$AQ$38),""),"")</f>
        <v/>
      </c>
      <c r="Q6179" s="92" t="str">
        <f t="shared" si="976"/>
        <v/>
      </c>
      <c r="R6179" s="92" t="str">
        <f t="shared" si="977"/>
        <v/>
      </c>
      <c r="U6179" s="5"/>
      <c r="V6179" s="5"/>
      <c r="W6179" s="94" t="str">
        <f t="shared" si="975"/>
        <v/>
      </c>
      <c r="X6179" s="94" t="str">
        <f t="shared" si="978"/>
        <v/>
      </c>
      <c r="Y6179" s="5"/>
      <c r="BK6179" s="8"/>
      <c r="BL6179" s="5"/>
      <c r="BM6179" s="5"/>
      <c r="BN6179" s="5"/>
      <c r="BO6179" s="5"/>
      <c r="BP6179" s="1"/>
      <c r="BQ6179" s="1"/>
      <c r="BR6179" s="1"/>
      <c r="BS6179" s="1"/>
      <c r="BT6179" s="1"/>
      <c r="BU6179" s="4"/>
      <c r="BV6179" s="1"/>
      <c r="BW6179" s="3"/>
      <c r="BX6179" s="4"/>
      <c r="BY6179" s="5"/>
      <c r="BZ6179" s="5"/>
      <c r="CA6179" s="5"/>
      <c r="CB6179" s="5"/>
      <c r="CC6179" s="5"/>
      <c r="CD6179" s="43"/>
    </row>
    <row r="6180" spans="1:82" x14ac:dyDescent="0.25">
      <c r="A6180" s="8"/>
      <c r="B6180" s="5"/>
      <c r="C6180" s="5"/>
      <c r="D6180" s="5"/>
      <c r="E6180" s="5"/>
      <c r="F6180" s="94" t="str">
        <f t="shared" si="969"/>
        <v/>
      </c>
      <c r="G6180" s="94" t="str">
        <f t="shared" si="970"/>
        <v/>
      </c>
      <c r="H6180" s="127" t="str">
        <f>IF(A6180&lt;&gt;"",IF(MID(C6180,1,1)="c",$AS$26,IF(MID(C6180,1,1)="r",$AS$41,IF(MID(C6180,1,1)="p",#REF!,#REF!))),"")</f>
        <v/>
      </c>
      <c r="I6180" s="92" t="str">
        <f t="shared" si="971"/>
        <v/>
      </c>
      <c r="J6180" s="92" t="str">
        <f t="shared" si="972"/>
        <v/>
      </c>
      <c r="K6180" s="92" t="str">
        <f t="shared" si="973"/>
        <v/>
      </c>
      <c r="L6180" s="92" t="str">
        <f t="shared" si="974"/>
        <v/>
      </c>
      <c r="M6180" s="95" t="str">
        <f>IF(A6180&lt;&gt;"",IF(MID(C6180,1,1)="c",SigmaEpsConcrete(I6180,$AN$30:$AN$33,$AR$30:$AR$33,$AS$26,$AS$27,$AS$28,$AQ$20,$AU$19),""),"")</f>
        <v/>
      </c>
      <c r="N6180" s="95" t="str">
        <f>IF(A6180&lt;&gt;"",IF(MID(C6180,1,1)="r",SigmaEpsReinf(J6180,$AS$42:$AS$43,$AS$41,$AS$39,$AS$40,$AQ$38),""),"")</f>
        <v/>
      </c>
      <c r="Q6180" s="92" t="str">
        <f t="shared" si="976"/>
        <v/>
      </c>
      <c r="R6180" s="92" t="str">
        <f t="shared" si="977"/>
        <v/>
      </c>
      <c r="U6180" s="5"/>
      <c r="V6180" s="5"/>
      <c r="W6180" s="94" t="str">
        <f t="shared" si="975"/>
        <v/>
      </c>
      <c r="X6180" s="94" t="str">
        <f t="shared" si="978"/>
        <v/>
      </c>
      <c r="Y6180" s="5"/>
      <c r="BK6180" s="8"/>
      <c r="BL6180" s="5"/>
      <c r="BM6180" s="5"/>
      <c r="BN6180" s="5"/>
      <c r="BO6180" s="5"/>
      <c r="BP6180" s="1"/>
      <c r="BQ6180" s="1"/>
      <c r="BR6180" s="1"/>
      <c r="BS6180" s="1"/>
      <c r="BT6180" s="1"/>
      <c r="BU6180" s="4"/>
      <c r="BV6180" s="1"/>
      <c r="BW6180" s="3"/>
      <c r="BX6180" s="4"/>
      <c r="BY6180" s="5"/>
      <c r="BZ6180" s="5"/>
      <c r="CA6180" s="5"/>
      <c r="CB6180" s="5"/>
      <c r="CC6180" s="5"/>
      <c r="CD6180" s="43"/>
    </row>
    <row r="6181" spans="1:82" x14ac:dyDescent="0.25">
      <c r="A6181" s="8"/>
      <c r="B6181" s="5"/>
      <c r="C6181" s="5"/>
      <c r="D6181" s="5"/>
      <c r="E6181" s="5"/>
      <c r="F6181" s="94" t="str">
        <f t="shared" si="969"/>
        <v/>
      </c>
      <c r="G6181" s="94" t="str">
        <f t="shared" si="970"/>
        <v/>
      </c>
      <c r="H6181" s="127" t="str">
        <f>IF(A6181&lt;&gt;"",IF(MID(C6181,1,1)="c",$AS$26,IF(MID(C6181,1,1)="r",$AS$41,IF(MID(C6181,1,1)="p",#REF!,#REF!))),"")</f>
        <v/>
      </c>
      <c r="I6181" s="92" t="str">
        <f t="shared" si="971"/>
        <v/>
      </c>
      <c r="J6181" s="92" t="str">
        <f t="shared" si="972"/>
        <v/>
      </c>
      <c r="K6181" s="92" t="str">
        <f t="shared" si="973"/>
        <v/>
      </c>
      <c r="L6181" s="92" t="str">
        <f t="shared" si="974"/>
        <v/>
      </c>
      <c r="M6181" s="95" t="str">
        <f>IF(A6181&lt;&gt;"",IF(MID(C6181,1,1)="c",SigmaEpsConcrete(I6181,$AN$30:$AN$33,$AR$30:$AR$33,$AS$26,$AS$27,$AS$28,$AQ$20,$AU$19),""),"")</f>
        <v/>
      </c>
      <c r="N6181" s="95" t="str">
        <f>IF(A6181&lt;&gt;"",IF(MID(C6181,1,1)="r",SigmaEpsReinf(J6181,$AS$42:$AS$43,$AS$41,$AS$39,$AS$40,$AQ$38),""),"")</f>
        <v/>
      </c>
      <c r="Q6181" s="92" t="str">
        <f t="shared" si="976"/>
        <v/>
      </c>
      <c r="R6181" s="92" t="str">
        <f t="shared" si="977"/>
        <v/>
      </c>
      <c r="U6181" s="5"/>
      <c r="V6181" s="5"/>
      <c r="W6181" s="94" t="str">
        <f t="shared" si="975"/>
        <v/>
      </c>
      <c r="X6181" s="94" t="str">
        <f t="shared" si="978"/>
        <v/>
      </c>
      <c r="Y6181" s="5"/>
      <c r="BK6181" s="8"/>
      <c r="BL6181" s="5"/>
      <c r="BM6181" s="5"/>
      <c r="BN6181" s="5"/>
      <c r="BO6181" s="5"/>
      <c r="BP6181" s="1"/>
      <c r="BQ6181" s="1"/>
      <c r="BR6181" s="1"/>
      <c r="BS6181" s="1"/>
      <c r="BT6181" s="1"/>
      <c r="BU6181" s="4"/>
      <c r="BV6181" s="1"/>
      <c r="BW6181" s="3"/>
      <c r="BX6181" s="4"/>
      <c r="BY6181" s="5"/>
      <c r="BZ6181" s="5"/>
      <c r="CA6181" s="5"/>
      <c r="CB6181" s="5"/>
      <c r="CC6181" s="5"/>
      <c r="CD6181" s="43"/>
    </row>
    <row r="6182" spans="1:82" x14ac:dyDescent="0.25">
      <c r="A6182" s="8"/>
      <c r="B6182" s="5"/>
      <c r="C6182" s="5"/>
      <c r="D6182" s="5"/>
      <c r="E6182" s="5"/>
      <c r="F6182" s="94" t="str">
        <f t="shared" si="969"/>
        <v/>
      </c>
      <c r="G6182" s="94" t="str">
        <f t="shared" si="970"/>
        <v/>
      </c>
      <c r="H6182" s="127" t="str">
        <f>IF(A6182&lt;&gt;"",IF(MID(C6182,1,1)="c",$AS$26,IF(MID(C6182,1,1)="r",$AS$41,IF(MID(C6182,1,1)="p",#REF!,#REF!))),"")</f>
        <v/>
      </c>
      <c r="I6182" s="92" t="str">
        <f t="shared" si="971"/>
        <v/>
      </c>
      <c r="J6182" s="92" t="str">
        <f t="shared" si="972"/>
        <v/>
      </c>
      <c r="K6182" s="92" t="str">
        <f t="shared" si="973"/>
        <v/>
      </c>
      <c r="L6182" s="92" t="str">
        <f t="shared" si="974"/>
        <v/>
      </c>
      <c r="M6182" s="95" t="str">
        <f>IF(A6182&lt;&gt;"",IF(MID(C6182,1,1)="c",SigmaEpsConcrete(I6182,$AN$30:$AN$33,$AR$30:$AR$33,$AS$26,$AS$27,$AS$28,$AQ$20,$AU$19),""),"")</f>
        <v/>
      </c>
      <c r="N6182" s="95" t="str">
        <f>IF(A6182&lt;&gt;"",IF(MID(C6182,1,1)="r",SigmaEpsReinf(J6182,$AS$42:$AS$43,$AS$41,$AS$39,$AS$40,$AQ$38),""),"")</f>
        <v/>
      </c>
      <c r="Q6182" s="92" t="str">
        <f t="shared" si="976"/>
        <v/>
      </c>
      <c r="R6182" s="92" t="str">
        <f t="shared" si="977"/>
        <v/>
      </c>
      <c r="U6182" s="5"/>
      <c r="V6182" s="5"/>
      <c r="W6182" s="94" t="str">
        <f t="shared" si="975"/>
        <v/>
      </c>
      <c r="X6182" s="94" t="str">
        <f t="shared" si="978"/>
        <v/>
      </c>
      <c r="Y6182" s="5"/>
      <c r="BK6182" s="8"/>
      <c r="BL6182" s="5"/>
      <c r="BM6182" s="5"/>
      <c r="BN6182" s="5"/>
      <c r="BO6182" s="5"/>
      <c r="BP6182" s="1"/>
      <c r="BQ6182" s="1"/>
      <c r="BR6182" s="1"/>
      <c r="BS6182" s="1"/>
      <c r="BT6182" s="1"/>
      <c r="BU6182" s="4"/>
      <c r="BV6182" s="1"/>
      <c r="BW6182" s="3"/>
      <c r="BX6182" s="4"/>
      <c r="BY6182" s="5"/>
      <c r="BZ6182" s="5"/>
      <c r="CA6182" s="5"/>
      <c r="CB6182" s="5"/>
      <c r="CC6182" s="5"/>
      <c r="CD6182" s="43"/>
    </row>
    <row r="6183" spans="1:82" x14ac:dyDescent="0.25">
      <c r="A6183" s="8"/>
      <c r="B6183" s="5"/>
      <c r="C6183" s="5"/>
      <c r="D6183" s="5"/>
      <c r="E6183" s="5"/>
      <c r="F6183" s="94" t="str">
        <f t="shared" si="969"/>
        <v/>
      </c>
      <c r="G6183" s="94" t="str">
        <f t="shared" si="970"/>
        <v/>
      </c>
      <c r="H6183" s="127" t="str">
        <f>IF(A6183&lt;&gt;"",IF(MID(C6183,1,1)="c",$AS$26,IF(MID(C6183,1,1)="r",$AS$41,IF(MID(C6183,1,1)="p",#REF!,#REF!))),"")</f>
        <v/>
      </c>
      <c r="I6183" s="92" t="str">
        <f t="shared" si="971"/>
        <v/>
      </c>
      <c r="J6183" s="92" t="str">
        <f t="shared" si="972"/>
        <v/>
      </c>
      <c r="K6183" s="92" t="str">
        <f t="shared" si="973"/>
        <v/>
      </c>
      <c r="L6183" s="92" t="str">
        <f t="shared" si="974"/>
        <v/>
      </c>
      <c r="M6183" s="95" t="str">
        <f>IF(A6183&lt;&gt;"",IF(MID(C6183,1,1)="c",SigmaEpsConcrete(I6183,$AN$30:$AN$33,$AR$30:$AR$33,$AS$26,$AS$27,$AS$28,$AQ$20,$AU$19),""),"")</f>
        <v/>
      </c>
      <c r="N6183" s="95" t="str">
        <f>IF(A6183&lt;&gt;"",IF(MID(C6183,1,1)="r",SigmaEpsReinf(J6183,$AS$42:$AS$43,$AS$41,$AS$39,$AS$40,$AQ$38),""),"")</f>
        <v/>
      </c>
      <c r="Q6183" s="92" t="str">
        <f t="shared" si="976"/>
        <v/>
      </c>
      <c r="R6183" s="92" t="str">
        <f t="shared" si="977"/>
        <v/>
      </c>
      <c r="U6183" s="5"/>
      <c r="V6183" s="5"/>
      <c r="W6183" s="94" t="str">
        <f t="shared" si="975"/>
        <v/>
      </c>
      <c r="X6183" s="94" t="str">
        <f t="shared" si="978"/>
        <v/>
      </c>
      <c r="Y6183" s="5"/>
      <c r="BK6183" s="8"/>
      <c r="BL6183" s="5"/>
      <c r="BM6183" s="5"/>
      <c r="BN6183" s="5"/>
      <c r="BO6183" s="5"/>
      <c r="BP6183" s="1"/>
      <c r="BQ6183" s="1"/>
      <c r="BR6183" s="1"/>
      <c r="BS6183" s="1"/>
      <c r="BT6183" s="1"/>
      <c r="BU6183" s="4"/>
      <c r="BV6183" s="1"/>
      <c r="BW6183" s="3"/>
      <c r="BX6183" s="4"/>
      <c r="BY6183" s="5"/>
      <c r="BZ6183" s="5"/>
      <c r="CA6183" s="5"/>
      <c r="CB6183" s="5"/>
      <c r="CC6183" s="5"/>
      <c r="CD6183" s="43"/>
    </row>
    <row r="6184" spans="1:82" x14ac:dyDescent="0.25">
      <c r="A6184" s="8"/>
      <c r="B6184" s="5"/>
      <c r="C6184" s="5"/>
      <c r="D6184" s="5"/>
      <c r="E6184" s="5"/>
      <c r="F6184" s="94" t="str">
        <f t="shared" si="969"/>
        <v/>
      </c>
      <c r="G6184" s="94" t="str">
        <f t="shared" si="970"/>
        <v/>
      </c>
      <c r="H6184" s="127" t="str">
        <f>IF(A6184&lt;&gt;"",IF(MID(C6184,1,1)="c",$AS$26,IF(MID(C6184,1,1)="r",$AS$41,IF(MID(C6184,1,1)="p",#REF!,#REF!))),"")</f>
        <v/>
      </c>
      <c r="I6184" s="92" t="str">
        <f t="shared" si="971"/>
        <v/>
      </c>
      <c r="J6184" s="92" t="str">
        <f t="shared" si="972"/>
        <v/>
      </c>
      <c r="K6184" s="92" t="str">
        <f t="shared" si="973"/>
        <v/>
      </c>
      <c r="L6184" s="92" t="str">
        <f t="shared" si="974"/>
        <v/>
      </c>
      <c r="M6184" s="95" t="str">
        <f>IF(A6184&lt;&gt;"",IF(MID(C6184,1,1)="c",SigmaEpsConcrete(I6184,$AN$30:$AN$33,$AR$30:$AR$33,$AS$26,$AS$27,$AS$28,$AQ$20,$AU$19),""),"")</f>
        <v/>
      </c>
      <c r="N6184" s="95" t="str">
        <f>IF(A6184&lt;&gt;"",IF(MID(C6184,1,1)="r",SigmaEpsReinf(J6184,$AS$42:$AS$43,$AS$41,$AS$39,$AS$40,$AQ$38),""),"")</f>
        <v/>
      </c>
      <c r="Q6184" s="92" t="str">
        <f t="shared" si="976"/>
        <v/>
      </c>
      <c r="R6184" s="92" t="str">
        <f t="shared" si="977"/>
        <v/>
      </c>
      <c r="U6184" s="5"/>
      <c r="V6184" s="5"/>
      <c r="W6184" s="94" t="str">
        <f t="shared" si="975"/>
        <v/>
      </c>
      <c r="X6184" s="94" t="str">
        <f t="shared" si="978"/>
        <v/>
      </c>
      <c r="Y6184" s="5"/>
      <c r="BK6184" s="8"/>
      <c r="BL6184" s="5"/>
      <c r="BM6184" s="5"/>
      <c r="BN6184" s="5"/>
      <c r="BO6184" s="5"/>
      <c r="BP6184" s="1"/>
      <c r="BQ6184" s="1"/>
      <c r="BR6184" s="1"/>
      <c r="BS6184" s="1"/>
      <c r="BT6184" s="1"/>
      <c r="BU6184" s="4"/>
      <c r="BV6184" s="1"/>
      <c r="BW6184" s="3"/>
      <c r="BX6184" s="4"/>
      <c r="BY6184" s="5"/>
      <c r="BZ6184" s="5"/>
      <c r="CA6184" s="5"/>
      <c r="CB6184" s="5"/>
      <c r="CC6184" s="5"/>
      <c r="CD6184" s="43"/>
    </row>
    <row r="6185" spans="1:82" x14ac:dyDescent="0.25">
      <c r="A6185" s="8"/>
      <c r="B6185" s="5"/>
      <c r="C6185" s="5"/>
      <c r="D6185" s="5"/>
      <c r="E6185" s="5"/>
      <c r="F6185" s="94" t="str">
        <f t="shared" si="969"/>
        <v/>
      </c>
      <c r="G6185" s="94" t="str">
        <f t="shared" si="970"/>
        <v/>
      </c>
      <c r="H6185" s="127" t="str">
        <f>IF(A6185&lt;&gt;"",IF(MID(C6185,1,1)="c",$AS$26,IF(MID(C6185,1,1)="r",$AS$41,IF(MID(C6185,1,1)="p",#REF!,#REF!))),"")</f>
        <v/>
      </c>
      <c r="I6185" s="92" t="str">
        <f t="shared" si="971"/>
        <v/>
      </c>
      <c r="J6185" s="92" t="str">
        <f t="shared" si="972"/>
        <v/>
      </c>
      <c r="K6185" s="92" t="str">
        <f t="shared" si="973"/>
        <v/>
      </c>
      <c r="L6185" s="92" t="str">
        <f t="shared" si="974"/>
        <v/>
      </c>
      <c r="M6185" s="95" t="str">
        <f>IF(A6185&lt;&gt;"",IF(MID(C6185,1,1)="c",SigmaEpsConcrete(I6185,$AN$30:$AN$33,$AR$30:$AR$33,$AS$26,$AS$27,$AS$28,$AQ$20,$AU$19),""),"")</f>
        <v/>
      </c>
      <c r="N6185" s="95" t="str">
        <f>IF(A6185&lt;&gt;"",IF(MID(C6185,1,1)="r",SigmaEpsReinf(J6185,$AS$42:$AS$43,$AS$41,$AS$39,$AS$40,$AQ$38),""),"")</f>
        <v/>
      </c>
      <c r="Q6185" s="92" t="str">
        <f t="shared" si="976"/>
        <v/>
      </c>
      <c r="R6185" s="92" t="str">
        <f t="shared" si="977"/>
        <v/>
      </c>
      <c r="U6185" s="5"/>
      <c r="V6185" s="5"/>
      <c r="W6185" s="94" t="str">
        <f t="shared" si="975"/>
        <v/>
      </c>
      <c r="X6185" s="94" t="str">
        <f t="shared" si="978"/>
        <v/>
      </c>
      <c r="Y6185" s="5"/>
      <c r="BK6185" s="8"/>
      <c r="BL6185" s="5"/>
      <c r="BM6185" s="5"/>
      <c r="BN6185" s="5"/>
      <c r="BO6185" s="5"/>
      <c r="BP6185" s="1"/>
      <c r="BQ6185" s="1"/>
      <c r="BR6185" s="1"/>
      <c r="BS6185" s="1"/>
      <c r="BT6185" s="1"/>
      <c r="BU6185" s="4"/>
      <c r="BV6185" s="1"/>
      <c r="BW6185" s="3"/>
      <c r="BX6185" s="4"/>
      <c r="BY6185" s="5"/>
      <c r="BZ6185" s="5"/>
      <c r="CA6185" s="5"/>
      <c r="CB6185" s="5"/>
      <c r="CC6185" s="5"/>
      <c r="CD6185" s="43"/>
    </row>
    <row r="6186" spans="1:82" x14ac:dyDescent="0.25">
      <c r="A6186" s="8"/>
      <c r="B6186" s="5"/>
      <c r="C6186" s="5"/>
      <c r="D6186" s="5"/>
      <c r="E6186" s="5"/>
      <c r="F6186" s="94" t="str">
        <f t="shared" si="969"/>
        <v/>
      </c>
      <c r="G6186" s="94" t="str">
        <f t="shared" si="970"/>
        <v/>
      </c>
      <c r="H6186" s="127" t="str">
        <f>IF(A6186&lt;&gt;"",IF(MID(C6186,1,1)="c",$AS$26,IF(MID(C6186,1,1)="r",$AS$41,IF(MID(C6186,1,1)="p",#REF!,#REF!))),"")</f>
        <v/>
      </c>
      <c r="I6186" s="92" t="str">
        <f t="shared" si="971"/>
        <v/>
      </c>
      <c r="J6186" s="92" t="str">
        <f t="shared" si="972"/>
        <v/>
      </c>
      <c r="K6186" s="92" t="str">
        <f t="shared" si="973"/>
        <v/>
      </c>
      <c r="L6186" s="92" t="str">
        <f t="shared" si="974"/>
        <v/>
      </c>
      <c r="M6186" s="95" t="str">
        <f>IF(A6186&lt;&gt;"",IF(MID(C6186,1,1)="c",SigmaEpsConcrete(I6186,$AN$30:$AN$33,$AR$30:$AR$33,$AS$26,$AS$27,$AS$28,$AQ$20,$AU$19),""),"")</f>
        <v/>
      </c>
      <c r="N6186" s="95" t="str">
        <f>IF(A6186&lt;&gt;"",IF(MID(C6186,1,1)="r",SigmaEpsReinf(J6186,$AS$42:$AS$43,$AS$41,$AS$39,$AS$40,$AQ$38),""),"")</f>
        <v/>
      </c>
      <c r="Q6186" s="92" t="str">
        <f t="shared" si="976"/>
        <v/>
      </c>
      <c r="R6186" s="92" t="str">
        <f t="shared" si="977"/>
        <v/>
      </c>
      <c r="U6186" s="5"/>
      <c r="V6186" s="5"/>
      <c r="W6186" s="94" t="str">
        <f t="shared" si="975"/>
        <v/>
      </c>
      <c r="X6186" s="94" t="str">
        <f t="shared" si="978"/>
        <v/>
      </c>
      <c r="Y6186" s="5"/>
      <c r="BK6186" s="8"/>
      <c r="BL6186" s="5"/>
      <c r="BM6186" s="5"/>
      <c r="BN6186" s="5"/>
      <c r="BO6186" s="5"/>
      <c r="BP6186" s="1"/>
      <c r="BQ6186" s="1"/>
      <c r="BR6186" s="1"/>
      <c r="BS6186" s="1"/>
      <c r="BT6186" s="1"/>
      <c r="BU6186" s="4"/>
      <c r="BV6186" s="1"/>
      <c r="BW6186" s="3"/>
      <c r="BX6186" s="4"/>
      <c r="BY6186" s="5"/>
      <c r="BZ6186" s="5"/>
      <c r="CA6186" s="5"/>
      <c r="CB6186" s="5"/>
      <c r="CC6186" s="5"/>
      <c r="CD6186" s="43"/>
    </row>
    <row r="6187" spans="1:82" x14ac:dyDescent="0.25">
      <c r="A6187" s="8"/>
      <c r="B6187" s="5"/>
      <c r="C6187" s="5"/>
      <c r="D6187" s="5"/>
      <c r="E6187" s="5"/>
      <c r="F6187" s="94" t="str">
        <f t="shared" si="969"/>
        <v/>
      </c>
      <c r="G6187" s="94" t="str">
        <f t="shared" si="970"/>
        <v/>
      </c>
      <c r="H6187" s="127" t="str">
        <f>IF(A6187&lt;&gt;"",IF(MID(C6187,1,1)="c",$AS$26,IF(MID(C6187,1,1)="r",$AS$41,IF(MID(C6187,1,1)="p",#REF!,#REF!))),"")</f>
        <v/>
      </c>
      <c r="I6187" s="92" t="str">
        <f t="shared" si="971"/>
        <v/>
      </c>
      <c r="J6187" s="92" t="str">
        <f t="shared" si="972"/>
        <v/>
      </c>
      <c r="K6187" s="92" t="str">
        <f t="shared" si="973"/>
        <v/>
      </c>
      <c r="L6187" s="92" t="str">
        <f t="shared" si="974"/>
        <v/>
      </c>
      <c r="M6187" s="95" t="str">
        <f>IF(A6187&lt;&gt;"",IF(MID(C6187,1,1)="c",SigmaEpsConcrete(I6187,$AN$30:$AN$33,$AR$30:$AR$33,$AS$26,$AS$27,$AS$28,$AQ$20,$AU$19),""),"")</f>
        <v/>
      </c>
      <c r="N6187" s="95" t="str">
        <f>IF(A6187&lt;&gt;"",IF(MID(C6187,1,1)="r",SigmaEpsReinf(J6187,$AS$42:$AS$43,$AS$41,$AS$39,$AS$40,$AQ$38),""),"")</f>
        <v/>
      </c>
      <c r="Q6187" s="92" t="str">
        <f t="shared" si="976"/>
        <v/>
      </c>
      <c r="R6187" s="92" t="str">
        <f t="shared" si="977"/>
        <v/>
      </c>
      <c r="U6187" s="5"/>
      <c r="V6187" s="5"/>
      <c r="W6187" s="94" t="str">
        <f t="shared" si="975"/>
        <v/>
      </c>
      <c r="X6187" s="94" t="str">
        <f t="shared" si="978"/>
        <v/>
      </c>
      <c r="Y6187" s="5"/>
      <c r="BK6187" s="8"/>
      <c r="BL6187" s="5"/>
      <c r="BM6187" s="5"/>
      <c r="BN6187" s="5"/>
      <c r="BO6187" s="5"/>
      <c r="BP6187" s="1"/>
      <c r="BQ6187" s="1"/>
      <c r="BR6187" s="1"/>
      <c r="BS6187" s="1"/>
      <c r="BT6187" s="1"/>
      <c r="BU6187" s="4"/>
      <c r="BV6187" s="1"/>
      <c r="BW6187" s="3"/>
      <c r="BX6187" s="4"/>
      <c r="BY6187" s="5"/>
      <c r="BZ6187" s="5"/>
      <c r="CA6187" s="5"/>
      <c r="CB6187" s="5"/>
      <c r="CC6187" s="5"/>
      <c r="CD6187" s="43"/>
    </row>
    <row r="6188" spans="1:82" x14ac:dyDescent="0.25">
      <c r="A6188" s="8"/>
      <c r="B6188" s="5"/>
      <c r="C6188" s="5"/>
      <c r="D6188" s="5"/>
      <c r="E6188" s="5"/>
      <c r="F6188" s="94" t="str">
        <f t="shared" si="969"/>
        <v/>
      </c>
      <c r="G6188" s="94" t="str">
        <f t="shared" si="970"/>
        <v/>
      </c>
      <c r="H6188" s="127" t="str">
        <f>IF(A6188&lt;&gt;"",IF(MID(C6188,1,1)="c",$AS$26,IF(MID(C6188,1,1)="r",$AS$41,IF(MID(C6188,1,1)="p",#REF!,#REF!))),"")</f>
        <v/>
      </c>
      <c r="I6188" s="92" t="str">
        <f t="shared" si="971"/>
        <v/>
      </c>
      <c r="J6188" s="92" t="str">
        <f t="shared" si="972"/>
        <v/>
      </c>
      <c r="K6188" s="92" t="str">
        <f t="shared" si="973"/>
        <v/>
      </c>
      <c r="L6188" s="92" t="str">
        <f t="shared" si="974"/>
        <v/>
      </c>
      <c r="M6188" s="95" t="str">
        <f>IF(A6188&lt;&gt;"",IF(MID(C6188,1,1)="c",SigmaEpsConcrete(I6188,$AN$30:$AN$33,$AR$30:$AR$33,$AS$26,$AS$27,$AS$28,$AQ$20,$AU$19),""),"")</f>
        <v/>
      </c>
      <c r="N6188" s="95" t="str">
        <f>IF(A6188&lt;&gt;"",IF(MID(C6188,1,1)="r",SigmaEpsReinf(J6188,$AS$42:$AS$43,$AS$41,$AS$39,$AS$40,$AQ$38),""),"")</f>
        <v/>
      </c>
      <c r="Q6188" s="92" t="str">
        <f t="shared" si="976"/>
        <v/>
      </c>
      <c r="R6188" s="92" t="str">
        <f t="shared" si="977"/>
        <v/>
      </c>
      <c r="U6188" s="5"/>
      <c r="V6188" s="5"/>
      <c r="W6188" s="94" t="str">
        <f t="shared" si="975"/>
        <v/>
      </c>
      <c r="X6188" s="94" t="str">
        <f t="shared" si="978"/>
        <v/>
      </c>
      <c r="Y6188" s="5"/>
      <c r="BK6188" s="8"/>
      <c r="BL6188" s="5"/>
      <c r="BM6188" s="5"/>
      <c r="BN6188" s="5"/>
      <c r="BO6188" s="5"/>
      <c r="BP6188" s="1"/>
      <c r="BQ6188" s="1"/>
      <c r="BR6188" s="1"/>
      <c r="BS6188" s="1"/>
      <c r="BT6188" s="1"/>
      <c r="BU6188" s="4"/>
      <c r="BV6188" s="1"/>
      <c r="BW6188" s="3"/>
      <c r="BX6188" s="4"/>
      <c r="BY6188" s="5"/>
      <c r="BZ6188" s="5"/>
      <c r="CA6188" s="5"/>
      <c r="CB6188" s="5"/>
      <c r="CC6188" s="5"/>
      <c r="CD6188" s="43"/>
    </row>
    <row r="6189" spans="1:82" x14ac:dyDescent="0.25">
      <c r="A6189" s="8"/>
      <c r="B6189" s="5"/>
      <c r="C6189" s="5"/>
      <c r="D6189" s="5"/>
      <c r="E6189" s="5"/>
      <c r="F6189" s="94" t="str">
        <f t="shared" si="969"/>
        <v/>
      </c>
      <c r="G6189" s="94" t="str">
        <f t="shared" si="970"/>
        <v/>
      </c>
      <c r="H6189" s="127" t="str">
        <f>IF(A6189&lt;&gt;"",IF(MID(C6189,1,1)="c",$AS$26,IF(MID(C6189,1,1)="r",$AS$41,IF(MID(C6189,1,1)="p",#REF!,#REF!))),"")</f>
        <v/>
      </c>
      <c r="I6189" s="92" t="str">
        <f t="shared" si="971"/>
        <v/>
      </c>
      <c r="J6189" s="92" t="str">
        <f t="shared" si="972"/>
        <v/>
      </c>
      <c r="K6189" s="92" t="str">
        <f t="shared" si="973"/>
        <v/>
      </c>
      <c r="L6189" s="92" t="str">
        <f t="shared" si="974"/>
        <v/>
      </c>
      <c r="M6189" s="95" t="str">
        <f>IF(A6189&lt;&gt;"",IF(MID(C6189,1,1)="c",SigmaEpsConcrete(I6189,$AN$30:$AN$33,$AR$30:$AR$33,$AS$26,$AS$27,$AS$28,$AQ$20,$AU$19),""),"")</f>
        <v/>
      </c>
      <c r="N6189" s="95" t="str">
        <f>IF(A6189&lt;&gt;"",IF(MID(C6189,1,1)="r",SigmaEpsReinf(J6189,$AS$42:$AS$43,$AS$41,$AS$39,$AS$40,$AQ$38),""),"")</f>
        <v/>
      </c>
      <c r="Q6189" s="92" t="str">
        <f t="shared" si="976"/>
        <v/>
      </c>
      <c r="R6189" s="92" t="str">
        <f t="shared" si="977"/>
        <v/>
      </c>
      <c r="U6189" s="5"/>
      <c r="V6189" s="5"/>
      <c r="W6189" s="94" t="str">
        <f t="shared" si="975"/>
        <v/>
      </c>
      <c r="X6189" s="94" t="str">
        <f t="shared" si="978"/>
        <v/>
      </c>
      <c r="Y6189" s="5"/>
      <c r="BK6189" s="8"/>
      <c r="BL6189" s="5"/>
      <c r="BM6189" s="5"/>
      <c r="BN6189" s="5"/>
      <c r="BO6189" s="5"/>
      <c r="BP6189" s="1"/>
      <c r="BQ6189" s="1"/>
      <c r="BR6189" s="1"/>
      <c r="BS6189" s="1"/>
      <c r="BT6189" s="1"/>
      <c r="BU6189" s="4"/>
      <c r="BV6189" s="1"/>
      <c r="BW6189" s="3"/>
      <c r="BX6189" s="4"/>
      <c r="BY6189" s="5"/>
      <c r="BZ6189" s="5"/>
      <c r="CA6189" s="5"/>
      <c r="CB6189" s="5"/>
      <c r="CC6189" s="5"/>
      <c r="CD6189" s="43"/>
    </row>
    <row r="6190" spans="1:82" x14ac:dyDescent="0.25">
      <c r="A6190" s="8"/>
      <c r="B6190" s="5"/>
      <c r="C6190" s="5"/>
      <c r="D6190" s="5"/>
      <c r="E6190" s="5"/>
      <c r="F6190" s="94" t="str">
        <f t="shared" si="969"/>
        <v/>
      </c>
      <c r="G6190" s="94" t="str">
        <f t="shared" si="970"/>
        <v/>
      </c>
      <c r="H6190" s="127" t="str">
        <f>IF(A6190&lt;&gt;"",IF(MID(C6190,1,1)="c",$AS$26,IF(MID(C6190,1,1)="r",$AS$41,IF(MID(C6190,1,1)="p",#REF!,#REF!))),"")</f>
        <v/>
      </c>
      <c r="I6190" s="92" t="str">
        <f t="shared" si="971"/>
        <v/>
      </c>
      <c r="J6190" s="92" t="str">
        <f t="shared" si="972"/>
        <v/>
      </c>
      <c r="K6190" s="92" t="str">
        <f t="shared" si="973"/>
        <v/>
      </c>
      <c r="L6190" s="92" t="str">
        <f t="shared" si="974"/>
        <v/>
      </c>
      <c r="M6190" s="95" t="str">
        <f>IF(A6190&lt;&gt;"",IF(MID(C6190,1,1)="c",SigmaEpsConcrete(I6190,$AN$30:$AN$33,$AR$30:$AR$33,$AS$26,$AS$27,$AS$28,$AQ$20,$AU$19),""),"")</f>
        <v/>
      </c>
      <c r="N6190" s="95" t="str">
        <f>IF(A6190&lt;&gt;"",IF(MID(C6190,1,1)="r",SigmaEpsReinf(J6190,$AS$42:$AS$43,$AS$41,$AS$39,$AS$40,$AQ$38),""),"")</f>
        <v/>
      </c>
      <c r="Q6190" s="92" t="str">
        <f t="shared" si="976"/>
        <v/>
      </c>
      <c r="R6190" s="92" t="str">
        <f t="shared" si="977"/>
        <v/>
      </c>
      <c r="U6190" s="5"/>
      <c r="V6190" s="5"/>
      <c r="W6190" s="94" t="str">
        <f t="shared" si="975"/>
        <v/>
      </c>
      <c r="X6190" s="94" t="str">
        <f t="shared" si="978"/>
        <v/>
      </c>
      <c r="Y6190" s="5"/>
      <c r="BK6190" s="8"/>
      <c r="BL6190" s="5"/>
      <c r="BM6190" s="5"/>
      <c r="BN6190" s="5"/>
      <c r="BO6190" s="5"/>
      <c r="BP6190" s="1"/>
      <c r="BQ6190" s="1"/>
      <c r="BR6190" s="1"/>
      <c r="BS6190" s="1"/>
      <c r="BT6190" s="1"/>
      <c r="BU6190" s="4"/>
      <c r="BV6190" s="1"/>
      <c r="BW6190" s="3"/>
      <c r="BX6190" s="4"/>
      <c r="BY6190" s="5"/>
      <c r="BZ6190" s="5"/>
      <c r="CA6190" s="5"/>
      <c r="CB6190" s="5"/>
      <c r="CC6190" s="5"/>
      <c r="CD6190" s="43"/>
    </row>
    <row r="6191" spans="1:82" x14ac:dyDescent="0.25">
      <c r="A6191" s="8"/>
      <c r="B6191" s="5"/>
      <c r="C6191" s="5"/>
      <c r="D6191" s="5"/>
      <c r="E6191" s="5"/>
      <c r="F6191" s="94" t="str">
        <f t="shared" si="969"/>
        <v/>
      </c>
      <c r="G6191" s="94" t="str">
        <f t="shared" si="970"/>
        <v/>
      </c>
      <c r="H6191" s="127" t="str">
        <f>IF(A6191&lt;&gt;"",IF(MID(C6191,1,1)="c",$AS$26,IF(MID(C6191,1,1)="r",$AS$41,IF(MID(C6191,1,1)="p",#REF!,#REF!))),"")</f>
        <v/>
      </c>
      <c r="I6191" s="92" t="str">
        <f t="shared" si="971"/>
        <v/>
      </c>
      <c r="J6191" s="92" t="str">
        <f t="shared" si="972"/>
        <v/>
      </c>
      <c r="K6191" s="92" t="str">
        <f t="shared" si="973"/>
        <v/>
      </c>
      <c r="L6191" s="92" t="str">
        <f t="shared" si="974"/>
        <v/>
      </c>
      <c r="M6191" s="95" t="str">
        <f>IF(A6191&lt;&gt;"",IF(MID(C6191,1,1)="c",SigmaEpsConcrete(I6191,$AN$30:$AN$33,$AR$30:$AR$33,$AS$26,$AS$27,$AS$28,$AQ$20,$AU$19),""),"")</f>
        <v/>
      </c>
      <c r="N6191" s="95" t="str">
        <f>IF(A6191&lt;&gt;"",IF(MID(C6191,1,1)="r",SigmaEpsReinf(J6191,$AS$42:$AS$43,$AS$41,$AS$39,$AS$40,$AQ$38),""),"")</f>
        <v/>
      </c>
      <c r="Q6191" s="92" t="str">
        <f t="shared" si="976"/>
        <v/>
      </c>
      <c r="R6191" s="92" t="str">
        <f t="shared" si="977"/>
        <v/>
      </c>
      <c r="U6191" s="5"/>
      <c r="V6191" s="5"/>
      <c r="W6191" s="94" t="str">
        <f t="shared" si="975"/>
        <v/>
      </c>
      <c r="X6191" s="94" t="str">
        <f t="shared" si="978"/>
        <v/>
      </c>
      <c r="Y6191" s="5"/>
      <c r="BK6191" s="8"/>
      <c r="BL6191" s="5"/>
      <c r="BM6191" s="5"/>
      <c r="BN6191" s="5"/>
      <c r="BO6191" s="5"/>
      <c r="BP6191" s="1"/>
      <c r="BQ6191" s="1"/>
      <c r="BR6191" s="1"/>
      <c r="BS6191" s="1"/>
      <c r="BT6191" s="1"/>
      <c r="BU6191" s="4"/>
      <c r="BV6191" s="1"/>
      <c r="BW6191" s="3"/>
      <c r="BX6191" s="4"/>
      <c r="BY6191" s="5"/>
      <c r="BZ6191" s="5"/>
      <c r="CA6191" s="5"/>
      <c r="CB6191" s="5"/>
      <c r="CC6191" s="5"/>
      <c r="CD6191" s="43"/>
    </row>
    <row r="6192" spans="1:82" x14ac:dyDescent="0.25">
      <c r="A6192" s="8"/>
      <c r="B6192" s="5"/>
      <c r="C6192" s="5"/>
      <c r="D6192" s="5"/>
      <c r="E6192" s="5"/>
      <c r="F6192" s="94" t="str">
        <f t="shared" si="969"/>
        <v/>
      </c>
      <c r="G6192" s="94" t="str">
        <f t="shared" si="970"/>
        <v/>
      </c>
      <c r="H6192" s="127" t="str">
        <f>IF(A6192&lt;&gt;"",IF(MID(C6192,1,1)="c",$AS$26,IF(MID(C6192,1,1)="r",$AS$41,IF(MID(C6192,1,1)="p",#REF!,#REF!))),"")</f>
        <v/>
      </c>
      <c r="I6192" s="92" t="str">
        <f t="shared" si="971"/>
        <v/>
      </c>
      <c r="J6192" s="92" t="str">
        <f t="shared" si="972"/>
        <v/>
      </c>
      <c r="K6192" s="92" t="str">
        <f t="shared" si="973"/>
        <v/>
      </c>
      <c r="L6192" s="92" t="str">
        <f t="shared" si="974"/>
        <v/>
      </c>
      <c r="M6192" s="95" t="str">
        <f>IF(A6192&lt;&gt;"",IF(MID(C6192,1,1)="c",SigmaEpsConcrete(I6192,$AN$30:$AN$33,$AR$30:$AR$33,$AS$26,$AS$27,$AS$28,$AQ$20,$AU$19),""),"")</f>
        <v/>
      </c>
      <c r="N6192" s="95" t="str">
        <f>IF(A6192&lt;&gt;"",IF(MID(C6192,1,1)="r",SigmaEpsReinf(J6192,$AS$42:$AS$43,$AS$41,$AS$39,$AS$40,$AQ$38),""),"")</f>
        <v/>
      </c>
      <c r="Q6192" s="92" t="str">
        <f t="shared" si="976"/>
        <v/>
      </c>
      <c r="R6192" s="92" t="str">
        <f t="shared" si="977"/>
        <v/>
      </c>
      <c r="U6192" s="5"/>
      <c r="V6192" s="5"/>
      <c r="W6192" s="94" t="str">
        <f t="shared" si="975"/>
        <v/>
      </c>
      <c r="X6192" s="94" t="str">
        <f t="shared" si="978"/>
        <v/>
      </c>
      <c r="Y6192" s="5"/>
      <c r="BK6192" s="8"/>
      <c r="BL6192" s="5"/>
      <c r="BM6192" s="5"/>
      <c r="BN6192" s="5"/>
      <c r="BO6192" s="5"/>
      <c r="BP6192" s="1"/>
      <c r="BQ6192" s="1"/>
      <c r="BR6192" s="1"/>
      <c r="BS6192" s="1"/>
      <c r="BT6192" s="1"/>
      <c r="BU6192" s="4"/>
      <c r="BV6192" s="1"/>
      <c r="BW6192" s="3"/>
      <c r="BX6192" s="4"/>
      <c r="BY6192" s="5"/>
      <c r="BZ6192" s="5"/>
      <c r="CA6192" s="5"/>
      <c r="CB6192" s="5"/>
      <c r="CC6192" s="5"/>
      <c r="CD6192" s="43"/>
    </row>
    <row r="6193" spans="1:82" x14ac:dyDescent="0.25">
      <c r="A6193" s="8"/>
      <c r="B6193" s="5"/>
      <c r="C6193" s="5"/>
      <c r="D6193" s="5"/>
      <c r="E6193" s="5"/>
      <c r="F6193" s="94" t="str">
        <f t="shared" si="969"/>
        <v/>
      </c>
      <c r="G6193" s="94" t="str">
        <f t="shared" si="970"/>
        <v/>
      </c>
      <c r="H6193" s="127" t="str">
        <f>IF(A6193&lt;&gt;"",IF(MID(C6193,1,1)="c",$AS$26,IF(MID(C6193,1,1)="r",$AS$41,IF(MID(C6193,1,1)="p",#REF!,#REF!))),"")</f>
        <v/>
      </c>
      <c r="I6193" s="92" t="str">
        <f t="shared" si="971"/>
        <v/>
      </c>
      <c r="J6193" s="92" t="str">
        <f t="shared" si="972"/>
        <v/>
      </c>
      <c r="K6193" s="92" t="str">
        <f t="shared" si="973"/>
        <v/>
      </c>
      <c r="L6193" s="92" t="str">
        <f t="shared" si="974"/>
        <v/>
      </c>
      <c r="M6193" s="95" t="str">
        <f>IF(A6193&lt;&gt;"",IF(MID(C6193,1,1)="c",SigmaEpsConcrete(I6193,$AN$30:$AN$33,$AR$30:$AR$33,$AS$26,$AS$27,$AS$28,$AQ$20,$AU$19),""),"")</f>
        <v/>
      </c>
      <c r="N6193" s="95" t="str">
        <f>IF(A6193&lt;&gt;"",IF(MID(C6193,1,1)="r",SigmaEpsReinf(J6193,$AS$42:$AS$43,$AS$41,$AS$39,$AS$40,$AQ$38),""),"")</f>
        <v/>
      </c>
      <c r="Q6193" s="92" t="str">
        <f t="shared" si="976"/>
        <v/>
      </c>
      <c r="R6193" s="92" t="str">
        <f t="shared" si="977"/>
        <v/>
      </c>
      <c r="U6193" s="5"/>
      <c r="V6193" s="5"/>
      <c r="W6193" s="94" t="str">
        <f t="shared" si="975"/>
        <v/>
      </c>
      <c r="X6193" s="94" t="str">
        <f t="shared" si="978"/>
        <v/>
      </c>
      <c r="Y6193" s="5"/>
      <c r="BK6193" s="8"/>
      <c r="BL6193" s="5"/>
      <c r="BM6193" s="5"/>
      <c r="BN6193" s="5"/>
      <c r="BO6193" s="5"/>
      <c r="BP6193" s="1"/>
      <c r="BQ6193" s="1"/>
      <c r="BR6193" s="1"/>
      <c r="BS6193" s="1"/>
      <c r="BT6193" s="1"/>
      <c r="BU6193" s="4"/>
      <c r="BV6193" s="1"/>
      <c r="BW6193" s="3"/>
      <c r="BX6193" s="4"/>
      <c r="BY6193" s="5"/>
      <c r="BZ6193" s="5"/>
      <c r="CA6193" s="5"/>
      <c r="CB6193" s="5"/>
      <c r="CC6193" s="5"/>
      <c r="CD6193" s="43"/>
    </row>
    <row r="6194" spans="1:82" x14ac:dyDescent="0.25">
      <c r="A6194" s="8"/>
      <c r="B6194" s="5"/>
      <c r="C6194" s="5"/>
      <c r="D6194" s="5"/>
      <c r="E6194" s="5"/>
      <c r="F6194" s="94" t="str">
        <f t="shared" si="969"/>
        <v/>
      </c>
      <c r="G6194" s="94" t="str">
        <f t="shared" si="970"/>
        <v/>
      </c>
      <c r="H6194" s="127" t="str">
        <f>IF(A6194&lt;&gt;"",IF(MID(C6194,1,1)="c",$AS$26,IF(MID(C6194,1,1)="r",$AS$41,IF(MID(C6194,1,1)="p",#REF!,#REF!))),"")</f>
        <v/>
      </c>
      <c r="I6194" s="92" t="str">
        <f t="shared" si="971"/>
        <v/>
      </c>
      <c r="J6194" s="92" t="str">
        <f t="shared" si="972"/>
        <v/>
      </c>
      <c r="K6194" s="92" t="str">
        <f t="shared" si="973"/>
        <v/>
      </c>
      <c r="L6194" s="92" t="str">
        <f t="shared" si="974"/>
        <v/>
      </c>
      <c r="M6194" s="95" t="str">
        <f>IF(A6194&lt;&gt;"",IF(MID(C6194,1,1)="c",SigmaEpsConcrete(I6194,$AN$30:$AN$33,$AR$30:$AR$33,$AS$26,$AS$27,$AS$28,$AQ$20,$AU$19),""),"")</f>
        <v/>
      </c>
      <c r="N6194" s="95" t="str">
        <f>IF(A6194&lt;&gt;"",IF(MID(C6194,1,1)="r",SigmaEpsReinf(J6194,$AS$42:$AS$43,$AS$41,$AS$39,$AS$40,$AQ$38),""),"")</f>
        <v/>
      </c>
      <c r="Q6194" s="92" t="str">
        <f t="shared" si="976"/>
        <v/>
      </c>
      <c r="R6194" s="92" t="str">
        <f t="shared" si="977"/>
        <v/>
      </c>
      <c r="U6194" s="5"/>
      <c r="V6194" s="5"/>
      <c r="W6194" s="94" t="str">
        <f t="shared" si="975"/>
        <v/>
      </c>
      <c r="X6194" s="94" t="str">
        <f t="shared" si="978"/>
        <v/>
      </c>
      <c r="Y6194" s="5"/>
      <c r="BK6194" s="8"/>
      <c r="BL6194" s="5"/>
      <c r="BM6194" s="5"/>
      <c r="BN6194" s="5"/>
      <c r="BO6194" s="5"/>
      <c r="BP6194" s="1"/>
      <c r="BQ6194" s="1"/>
      <c r="BR6194" s="1"/>
      <c r="BS6194" s="1"/>
      <c r="BT6194" s="1"/>
      <c r="BU6194" s="4"/>
      <c r="BV6194" s="1"/>
      <c r="BW6194" s="3"/>
      <c r="BX6194" s="4"/>
      <c r="BY6194" s="5"/>
      <c r="BZ6194" s="5"/>
      <c r="CA6194" s="5"/>
      <c r="CB6194" s="5"/>
      <c r="CC6194" s="5"/>
      <c r="CD6194" s="43"/>
    </row>
    <row r="6195" spans="1:82" x14ac:dyDescent="0.25">
      <c r="A6195" s="8"/>
      <c r="B6195" s="5"/>
      <c r="C6195" s="5"/>
      <c r="D6195" s="5"/>
      <c r="E6195" s="5"/>
      <c r="F6195" s="94" t="str">
        <f t="shared" si="969"/>
        <v/>
      </c>
      <c r="G6195" s="94" t="str">
        <f t="shared" si="970"/>
        <v/>
      </c>
      <c r="H6195" s="127" t="str">
        <f>IF(A6195&lt;&gt;"",IF(MID(C6195,1,1)="c",$AS$26,IF(MID(C6195,1,1)="r",$AS$41,IF(MID(C6195,1,1)="p",#REF!,#REF!))),"")</f>
        <v/>
      </c>
      <c r="I6195" s="92" t="str">
        <f t="shared" si="971"/>
        <v/>
      </c>
      <c r="J6195" s="92" t="str">
        <f t="shared" si="972"/>
        <v/>
      </c>
      <c r="K6195" s="92" t="str">
        <f t="shared" si="973"/>
        <v/>
      </c>
      <c r="L6195" s="92" t="str">
        <f t="shared" si="974"/>
        <v/>
      </c>
      <c r="M6195" s="95" t="str">
        <f>IF(A6195&lt;&gt;"",IF(MID(C6195,1,1)="c",SigmaEpsConcrete(I6195,$AN$30:$AN$33,$AR$30:$AR$33,$AS$26,$AS$27,$AS$28,$AQ$20,$AU$19),""),"")</f>
        <v/>
      </c>
      <c r="N6195" s="95" t="str">
        <f>IF(A6195&lt;&gt;"",IF(MID(C6195,1,1)="r",SigmaEpsReinf(J6195,$AS$42:$AS$43,$AS$41,$AS$39,$AS$40,$AQ$38),""),"")</f>
        <v/>
      </c>
      <c r="Q6195" s="92" t="str">
        <f t="shared" si="976"/>
        <v/>
      </c>
      <c r="R6195" s="92" t="str">
        <f t="shared" si="977"/>
        <v/>
      </c>
      <c r="U6195" s="5"/>
      <c r="V6195" s="5"/>
      <c r="W6195" s="94" t="str">
        <f t="shared" si="975"/>
        <v/>
      </c>
      <c r="X6195" s="94" t="str">
        <f t="shared" si="978"/>
        <v/>
      </c>
      <c r="Y6195" s="5"/>
      <c r="BK6195" s="8"/>
      <c r="BL6195" s="5"/>
      <c r="BM6195" s="5"/>
      <c r="BN6195" s="5"/>
      <c r="BO6195" s="5"/>
      <c r="BP6195" s="1"/>
      <c r="BQ6195" s="1"/>
      <c r="BR6195" s="1"/>
      <c r="BS6195" s="1"/>
      <c r="BT6195" s="1"/>
      <c r="BU6195" s="4"/>
      <c r="BV6195" s="1"/>
      <c r="BW6195" s="3"/>
      <c r="BX6195" s="4"/>
      <c r="BY6195" s="5"/>
      <c r="BZ6195" s="5"/>
      <c r="CA6195" s="5"/>
      <c r="CB6195" s="5"/>
      <c r="CC6195" s="5"/>
      <c r="CD6195" s="43"/>
    </row>
    <row r="6196" spans="1:82" x14ac:dyDescent="0.25">
      <c r="A6196" s="8"/>
      <c r="B6196" s="5"/>
      <c r="C6196" s="5"/>
      <c r="D6196" s="5"/>
      <c r="E6196" s="5"/>
      <c r="F6196" s="94" t="str">
        <f t="shared" si="969"/>
        <v/>
      </c>
      <c r="G6196" s="94" t="str">
        <f t="shared" si="970"/>
        <v/>
      </c>
      <c r="H6196" s="127" t="str">
        <f>IF(A6196&lt;&gt;"",IF(MID(C6196,1,1)="c",$AS$26,IF(MID(C6196,1,1)="r",$AS$41,IF(MID(C6196,1,1)="p",#REF!,#REF!))),"")</f>
        <v/>
      </c>
      <c r="I6196" s="92" t="str">
        <f t="shared" si="971"/>
        <v/>
      </c>
      <c r="J6196" s="92" t="str">
        <f t="shared" si="972"/>
        <v/>
      </c>
      <c r="K6196" s="92" t="str">
        <f t="shared" si="973"/>
        <v/>
      </c>
      <c r="L6196" s="92" t="str">
        <f t="shared" si="974"/>
        <v/>
      </c>
      <c r="M6196" s="95" t="str">
        <f>IF(A6196&lt;&gt;"",IF(MID(C6196,1,1)="c",SigmaEpsConcrete(I6196,$AN$30:$AN$33,$AR$30:$AR$33,$AS$26,$AS$27,$AS$28,$AQ$20,$AU$19),""),"")</f>
        <v/>
      </c>
      <c r="N6196" s="95" t="str">
        <f>IF(A6196&lt;&gt;"",IF(MID(C6196,1,1)="r",SigmaEpsReinf(J6196,$AS$42:$AS$43,$AS$41,$AS$39,$AS$40,$AQ$38),""),"")</f>
        <v/>
      </c>
      <c r="Q6196" s="92" t="str">
        <f t="shared" si="976"/>
        <v/>
      </c>
      <c r="R6196" s="92" t="str">
        <f t="shared" si="977"/>
        <v/>
      </c>
      <c r="U6196" s="5"/>
      <c r="V6196" s="5"/>
      <c r="W6196" s="94" t="str">
        <f t="shared" si="975"/>
        <v/>
      </c>
      <c r="X6196" s="94" t="str">
        <f t="shared" si="978"/>
        <v/>
      </c>
      <c r="Y6196" s="5"/>
      <c r="BK6196" s="8"/>
      <c r="BL6196" s="5"/>
      <c r="BM6196" s="5"/>
      <c r="BN6196" s="5"/>
      <c r="BO6196" s="5"/>
      <c r="BP6196" s="1"/>
      <c r="BQ6196" s="1"/>
      <c r="BR6196" s="1"/>
      <c r="BS6196" s="1"/>
      <c r="BT6196" s="1"/>
      <c r="BU6196" s="4"/>
      <c r="BV6196" s="1"/>
      <c r="BW6196" s="3"/>
      <c r="BX6196" s="4"/>
      <c r="BY6196" s="5"/>
      <c r="BZ6196" s="5"/>
      <c r="CA6196" s="5"/>
      <c r="CB6196" s="5"/>
      <c r="CC6196" s="5"/>
      <c r="CD6196" s="43"/>
    </row>
    <row r="6197" spans="1:82" x14ac:dyDescent="0.25">
      <c r="A6197" s="8"/>
      <c r="B6197" s="5"/>
      <c r="C6197" s="5"/>
      <c r="D6197" s="5"/>
      <c r="E6197" s="5"/>
      <c r="F6197" s="94" t="str">
        <f t="shared" si="969"/>
        <v/>
      </c>
      <c r="G6197" s="94" t="str">
        <f t="shared" si="970"/>
        <v/>
      </c>
      <c r="H6197" s="127" t="str">
        <f>IF(A6197&lt;&gt;"",IF(MID(C6197,1,1)="c",$AS$26,IF(MID(C6197,1,1)="r",$AS$41,IF(MID(C6197,1,1)="p",#REF!,#REF!))),"")</f>
        <v/>
      </c>
      <c r="I6197" s="92" t="str">
        <f t="shared" si="971"/>
        <v/>
      </c>
      <c r="J6197" s="92" t="str">
        <f t="shared" si="972"/>
        <v/>
      </c>
      <c r="K6197" s="92" t="str">
        <f t="shared" si="973"/>
        <v/>
      </c>
      <c r="L6197" s="92" t="str">
        <f t="shared" si="974"/>
        <v/>
      </c>
      <c r="M6197" s="95" t="str">
        <f>IF(A6197&lt;&gt;"",IF(MID(C6197,1,1)="c",SigmaEpsConcrete(I6197,$AN$30:$AN$33,$AR$30:$AR$33,$AS$26,$AS$27,$AS$28,$AQ$20,$AU$19),""),"")</f>
        <v/>
      </c>
      <c r="N6197" s="95" t="str">
        <f>IF(A6197&lt;&gt;"",IF(MID(C6197,1,1)="r",SigmaEpsReinf(J6197,$AS$42:$AS$43,$AS$41,$AS$39,$AS$40,$AQ$38),""),"")</f>
        <v/>
      </c>
      <c r="Q6197" s="92" t="str">
        <f t="shared" si="976"/>
        <v/>
      </c>
      <c r="R6197" s="92" t="str">
        <f t="shared" si="977"/>
        <v/>
      </c>
      <c r="U6197" s="5"/>
      <c r="V6197" s="5"/>
      <c r="W6197" s="94" t="str">
        <f t="shared" si="975"/>
        <v/>
      </c>
      <c r="X6197" s="94" t="str">
        <f t="shared" si="978"/>
        <v/>
      </c>
      <c r="Y6197" s="5"/>
      <c r="BK6197" s="8"/>
      <c r="BL6197" s="5"/>
      <c r="BM6197" s="5"/>
      <c r="BN6197" s="5"/>
      <c r="BO6197" s="5"/>
      <c r="BP6197" s="1"/>
      <c r="BQ6197" s="1"/>
      <c r="BR6197" s="1"/>
      <c r="BS6197" s="1"/>
      <c r="BT6197" s="1"/>
      <c r="BU6197" s="4"/>
      <c r="BV6197" s="1"/>
      <c r="BW6197" s="3"/>
      <c r="BX6197" s="4"/>
      <c r="BY6197" s="5"/>
      <c r="BZ6197" s="5"/>
      <c r="CA6197" s="5"/>
      <c r="CB6197" s="5"/>
      <c r="CC6197" s="5"/>
      <c r="CD6197" s="43"/>
    </row>
    <row r="6198" spans="1:82" x14ac:dyDescent="0.25">
      <c r="A6198" s="8"/>
      <c r="B6198" s="5"/>
      <c r="C6198" s="5"/>
      <c r="D6198" s="5"/>
      <c r="E6198" s="5"/>
      <c r="F6198" s="94" t="str">
        <f t="shared" si="969"/>
        <v/>
      </c>
      <c r="G6198" s="94" t="str">
        <f t="shared" si="970"/>
        <v/>
      </c>
      <c r="H6198" s="127" t="str">
        <f>IF(A6198&lt;&gt;"",IF(MID(C6198,1,1)="c",$AS$26,IF(MID(C6198,1,1)="r",$AS$41,IF(MID(C6198,1,1)="p",#REF!,#REF!))),"")</f>
        <v/>
      </c>
      <c r="I6198" s="92" t="str">
        <f t="shared" si="971"/>
        <v/>
      </c>
      <c r="J6198" s="92" t="str">
        <f t="shared" si="972"/>
        <v/>
      </c>
      <c r="K6198" s="92" t="str">
        <f t="shared" si="973"/>
        <v/>
      </c>
      <c r="L6198" s="92" t="str">
        <f t="shared" si="974"/>
        <v/>
      </c>
      <c r="M6198" s="95" t="str">
        <f>IF(A6198&lt;&gt;"",IF(MID(C6198,1,1)="c",SigmaEpsConcrete(I6198,$AN$30:$AN$33,$AR$30:$AR$33,$AS$26,$AS$27,$AS$28,$AQ$20,$AU$19),""),"")</f>
        <v/>
      </c>
      <c r="N6198" s="95" t="str">
        <f>IF(A6198&lt;&gt;"",IF(MID(C6198,1,1)="r",SigmaEpsReinf(J6198,$AS$42:$AS$43,$AS$41,$AS$39,$AS$40,$AQ$38),""),"")</f>
        <v/>
      </c>
      <c r="Q6198" s="92" t="str">
        <f t="shared" si="976"/>
        <v/>
      </c>
      <c r="R6198" s="92" t="str">
        <f t="shared" si="977"/>
        <v/>
      </c>
      <c r="U6198" s="5"/>
      <c r="V6198" s="5"/>
      <c r="W6198" s="94" t="str">
        <f t="shared" si="975"/>
        <v/>
      </c>
      <c r="X6198" s="94" t="str">
        <f t="shared" si="978"/>
        <v/>
      </c>
      <c r="Y6198" s="5"/>
      <c r="BK6198" s="8"/>
      <c r="BL6198" s="5"/>
      <c r="BM6198" s="5"/>
      <c r="BN6198" s="5"/>
      <c r="BO6198" s="5"/>
      <c r="BP6198" s="1"/>
      <c r="BQ6198" s="1"/>
      <c r="BR6198" s="1"/>
      <c r="BS6198" s="1"/>
      <c r="BT6198" s="1"/>
      <c r="BU6198" s="4"/>
      <c r="BV6198" s="1"/>
      <c r="BW6198" s="3"/>
      <c r="BX6198" s="4"/>
      <c r="BY6198" s="5"/>
      <c r="BZ6198" s="5"/>
      <c r="CA6198" s="5"/>
      <c r="CB6198" s="5"/>
      <c r="CC6198" s="5"/>
      <c r="CD6198" s="43"/>
    </row>
    <row r="6199" spans="1:82" x14ac:dyDescent="0.25">
      <c r="A6199" s="8"/>
      <c r="B6199" s="5"/>
      <c r="C6199" s="5"/>
      <c r="D6199" s="5"/>
      <c r="E6199" s="5"/>
      <c r="F6199" s="94" t="str">
        <f t="shared" si="969"/>
        <v/>
      </c>
      <c r="G6199" s="94" t="str">
        <f t="shared" si="970"/>
        <v/>
      </c>
      <c r="H6199" s="127" t="str">
        <f>IF(A6199&lt;&gt;"",IF(MID(C6199,1,1)="c",$AS$26,IF(MID(C6199,1,1)="r",$AS$41,IF(MID(C6199,1,1)="p",#REF!,#REF!))),"")</f>
        <v/>
      </c>
      <c r="I6199" s="92" t="str">
        <f t="shared" si="971"/>
        <v/>
      </c>
      <c r="J6199" s="92" t="str">
        <f t="shared" si="972"/>
        <v/>
      </c>
      <c r="K6199" s="92" t="str">
        <f t="shared" si="973"/>
        <v/>
      </c>
      <c r="L6199" s="92" t="str">
        <f t="shared" si="974"/>
        <v/>
      </c>
      <c r="M6199" s="95" t="str">
        <f>IF(A6199&lt;&gt;"",IF(MID(C6199,1,1)="c",SigmaEpsConcrete(I6199,$AN$30:$AN$33,$AR$30:$AR$33,$AS$26,$AS$27,$AS$28,$AQ$20,$AU$19),""),"")</f>
        <v/>
      </c>
      <c r="N6199" s="95" t="str">
        <f>IF(A6199&lt;&gt;"",IF(MID(C6199,1,1)="r",SigmaEpsReinf(J6199,$AS$42:$AS$43,$AS$41,$AS$39,$AS$40,$AQ$38),""),"")</f>
        <v/>
      </c>
      <c r="Q6199" s="92" t="str">
        <f t="shared" si="976"/>
        <v/>
      </c>
      <c r="R6199" s="92" t="str">
        <f t="shared" si="977"/>
        <v/>
      </c>
      <c r="U6199" s="5"/>
      <c r="V6199" s="5"/>
      <c r="W6199" s="94" t="str">
        <f t="shared" si="975"/>
        <v/>
      </c>
      <c r="X6199" s="94" t="str">
        <f t="shared" si="978"/>
        <v/>
      </c>
      <c r="Y6199" s="5"/>
      <c r="BK6199" s="8"/>
      <c r="BL6199" s="5"/>
      <c r="BM6199" s="5"/>
      <c r="BN6199" s="5"/>
      <c r="BO6199" s="5"/>
      <c r="BP6199" s="1"/>
      <c r="BQ6199" s="1"/>
      <c r="BR6199" s="1"/>
      <c r="BS6199" s="1"/>
      <c r="BT6199" s="1"/>
      <c r="BU6199" s="4"/>
      <c r="BV6199" s="1"/>
      <c r="BW6199" s="3"/>
      <c r="BX6199" s="4"/>
      <c r="BY6199" s="5"/>
      <c r="BZ6199" s="5"/>
      <c r="CA6199" s="5"/>
      <c r="CB6199" s="5"/>
      <c r="CC6199" s="5"/>
      <c r="CD6199" s="43"/>
    </row>
    <row r="6200" spans="1:82" x14ac:dyDescent="0.25">
      <c r="A6200" s="8"/>
      <c r="B6200" s="5"/>
      <c r="C6200" s="5"/>
      <c r="D6200" s="5"/>
      <c r="E6200" s="5"/>
      <c r="F6200" s="94" t="str">
        <f t="shared" si="969"/>
        <v/>
      </c>
      <c r="G6200" s="94" t="str">
        <f t="shared" si="970"/>
        <v/>
      </c>
      <c r="H6200" s="127" t="str">
        <f>IF(A6200&lt;&gt;"",IF(MID(C6200,1,1)="c",$AS$26,IF(MID(C6200,1,1)="r",$AS$41,IF(MID(C6200,1,1)="p",#REF!,#REF!))),"")</f>
        <v/>
      </c>
      <c r="I6200" s="92" t="str">
        <f t="shared" si="971"/>
        <v/>
      </c>
      <c r="J6200" s="92" t="str">
        <f t="shared" si="972"/>
        <v/>
      </c>
      <c r="K6200" s="92" t="str">
        <f t="shared" si="973"/>
        <v/>
      </c>
      <c r="L6200" s="92" t="str">
        <f t="shared" si="974"/>
        <v/>
      </c>
      <c r="M6200" s="95" t="str">
        <f>IF(A6200&lt;&gt;"",IF(MID(C6200,1,1)="c",SigmaEpsConcrete(I6200,$AN$30:$AN$33,$AR$30:$AR$33,$AS$26,$AS$27,$AS$28,$AQ$20,$AU$19),""),"")</f>
        <v/>
      </c>
      <c r="N6200" s="95" t="str">
        <f>IF(A6200&lt;&gt;"",IF(MID(C6200,1,1)="r",SigmaEpsReinf(J6200,$AS$42:$AS$43,$AS$41,$AS$39,$AS$40,$AQ$38),""),"")</f>
        <v/>
      </c>
      <c r="Q6200" s="92" t="str">
        <f t="shared" si="976"/>
        <v/>
      </c>
      <c r="R6200" s="92" t="str">
        <f t="shared" si="977"/>
        <v/>
      </c>
      <c r="U6200" s="5"/>
      <c r="V6200" s="5"/>
      <c r="W6200" s="94" t="str">
        <f t="shared" si="975"/>
        <v/>
      </c>
      <c r="X6200" s="94" t="str">
        <f t="shared" si="978"/>
        <v/>
      </c>
      <c r="Y6200" s="5"/>
      <c r="BK6200" s="8"/>
      <c r="BL6200" s="5"/>
      <c r="BM6200" s="5"/>
      <c r="BN6200" s="5"/>
      <c r="BO6200" s="5"/>
      <c r="BP6200" s="1"/>
      <c r="BQ6200" s="1"/>
      <c r="BR6200" s="1"/>
      <c r="BS6200" s="1"/>
      <c r="BT6200" s="1"/>
      <c r="BU6200" s="4"/>
      <c r="BV6200" s="1"/>
      <c r="BW6200" s="3"/>
      <c r="BX6200" s="4"/>
      <c r="BY6200" s="5"/>
      <c r="BZ6200" s="5"/>
      <c r="CA6200" s="5"/>
      <c r="CB6200" s="5"/>
      <c r="CC6200" s="5"/>
      <c r="CD6200" s="43"/>
    </row>
    <row r="6201" spans="1:82" x14ac:dyDescent="0.25">
      <c r="A6201" s="8"/>
      <c r="B6201" s="5"/>
      <c r="C6201" s="5"/>
      <c r="D6201" s="5"/>
      <c r="E6201" s="5"/>
      <c r="F6201" s="94" t="str">
        <f t="shared" si="969"/>
        <v/>
      </c>
      <c r="G6201" s="94" t="str">
        <f t="shared" si="970"/>
        <v/>
      </c>
      <c r="H6201" s="127" t="str">
        <f>IF(A6201&lt;&gt;"",IF(MID(C6201,1,1)="c",$AS$26,IF(MID(C6201,1,1)="r",$AS$41,IF(MID(C6201,1,1)="p",#REF!,#REF!))),"")</f>
        <v/>
      </c>
      <c r="I6201" s="92" t="str">
        <f t="shared" si="971"/>
        <v/>
      </c>
      <c r="J6201" s="92" t="str">
        <f t="shared" si="972"/>
        <v/>
      </c>
      <c r="K6201" s="92" t="str">
        <f t="shared" si="973"/>
        <v/>
      </c>
      <c r="L6201" s="92" t="str">
        <f t="shared" si="974"/>
        <v/>
      </c>
      <c r="M6201" s="95" t="str">
        <f>IF(A6201&lt;&gt;"",IF(MID(C6201,1,1)="c",SigmaEpsConcrete(I6201,$AN$30:$AN$33,$AR$30:$AR$33,$AS$26,$AS$27,$AS$28,$AQ$20,$AU$19),""),"")</f>
        <v/>
      </c>
      <c r="N6201" s="95" t="str">
        <f>IF(A6201&lt;&gt;"",IF(MID(C6201,1,1)="r",SigmaEpsReinf(J6201,$AS$42:$AS$43,$AS$41,$AS$39,$AS$40,$AQ$38),""),"")</f>
        <v/>
      </c>
      <c r="Q6201" s="92" t="str">
        <f t="shared" si="976"/>
        <v/>
      </c>
      <c r="R6201" s="92" t="str">
        <f t="shared" si="977"/>
        <v/>
      </c>
      <c r="U6201" s="5"/>
      <c r="V6201" s="5"/>
      <c r="W6201" s="94" t="str">
        <f t="shared" si="975"/>
        <v/>
      </c>
      <c r="X6201" s="94" t="str">
        <f t="shared" si="978"/>
        <v/>
      </c>
      <c r="Y6201" s="5"/>
      <c r="BK6201" s="8"/>
      <c r="BL6201" s="5"/>
      <c r="BM6201" s="5"/>
      <c r="BN6201" s="5"/>
      <c r="BO6201" s="5"/>
      <c r="BP6201" s="1"/>
      <c r="BQ6201" s="1"/>
      <c r="BR6201" s="1"/>
      <c r="BS6201" s="1"/>
      <c r="BT6201" s="1"/>
      <c r="BU6201" s="4"/>
      <c r="BV6201" s="1"/>
      <c r="BW6201" s="3"/>
      <c r="BX6201" s="4"/>
      <c r="BY6201" s="5"/>
      <c r="BZ6201" s="5"/>
      <c r="CA6201" s="5"/>
      <c r="CB6201" s="5"/>
      <c r="CC6201" s="5"/>
      <c r="CD6201" s="43"/>
    </row>
    <row r="6202" spans="1:82" x14ac:dyDescent="0.25">
      <c r="A6202" s="8"/>
      <c r="B6202" s="5"/>
      <c r="C6202" s="5"/>
      <c r="D6202" s="5"/>
      <c r="E6202" s="5"/>
      <c r="F6202" s="94" t="str">
        <f t="shared" si="969"/>
        <v/>
      </c>
      <c r="G6202" s="94" t="str">
        <f t="shared" si="970"/>
        <v/>
      </c>
      <c r="H6202" s="127" t="str">
        <f>IF(A6202&lt;&gt;"",IF(MID(C6202,1,1)="c",$AS$26,IF(MID(C6202,1,1)="r",$AS$41,IF(MID(C6202,1,1)="p",#REF!,#REF!))),"")</f>
        <v/>
      </c>
      <c r="I6202" s="92" t="str">
        <f t="shared" si="971"/>
        <v/>
      </c>
      <c r="J6202" s="92" t="str">
        <f t="shared" si="972"/>
        <v/>
      </c>
      <c r="K6202" s="92" t="str">
        <f t="shared" si="973"/>
        <v/>
      </c>
      <c r="L6202" s="92" t="str">
        <f t="shared" si="974"/>
        <v/>
      </c>
      <c r="M6202" s="95" t="str">
        <f>IF(A6202&lt;&gt;"",IF(MID(C6202,1,1)="c",SigmaEpsConcrete(I6202,$AN$30:$AN$33,$AR$30:$AR$33,$AS$26,$AS$27,$AS$28,$AQ$20,$AU$19),""),"")</f>
        <v/>
      </c>
      <c r="N6202" s="95" t="str">
        <f>IF(A6202&lt;&gt;"",IF(MID(C6202,1,1)="r",SigmaEpsReinf(J6202,$AS$42:$AS$43,$AS$41,$AS$39,$AS$40,$AQ$38),""),"")</f>
        <v/>
      </c>
      <c r="Q6202" s="92" t="str">
        <f t="shared" si="976"/>
        <v/>
      </c>
      <c r="R6202" s="92" t="str">
        <f t="shared" si="977"/>
        <v/>
      </c>
      <c r="U6202" s="5"/>
      <c r="V6202" s="5"/>
      <c r="W6202" s="94" t="str">
        <f t="shared" si="975"/>
        <v/>
      </c>
      <c r="X6202" s="94" t="str">
        <f t="shared" si="978"/>
        <v/>
      </c>
      <c r="Y6202" s="5"/>
      <c r="BK6202" s="8"/>
      <c r="BL6202" s="5"/>
      <c r="BM6202" s="5"/>
      <c r="BN6202" s="5"/>
      <c r="BO6202" s="5"/>
      <c r="BP6202" s="1"/>
      <c r="BQ6202" s="1"/>
      <c r="BR6202" s="1"/>
      <c r="BS6202" s="1"/>
      <c r="BT6202" s="1"/>
      <c r="BU6202" s="4"/>
      <c r="BV6202" s="1"/>
      <c r="BW6202" s="3"/>
      <c r="BX6202" s="4"/>
      <c r="BY6202" s="5"/>
      <c r="BZ6202" s="5"/>
      <c r="CA6202" s="5"/>
      <c r="CB6202" s="5"/>
      <c r="CC6202" s="5"/>
      <c r="CD6202" s="43"/>
    </row>
    <row r="6203" spans="1:82" x14ac:dyDescent="0.25">
      <c r="A6203" s="8"/>
      <c r="B6203" s="5"/>
      <c r="C6203" s="5"/>
      <c r="D6203" s="5"/>
      <c r="E6203" s="5"/>
      <c r="F6203" s="94" t="str">
        <f t="shared" si="969"/>
        <v/>
      </c>
      <c r="G6203" s="94" t="str">
        <f t="shared" si="970"/>
        <v/>
      </c>
      <c r="H6203" s="127" t="str">
        <f>IF(A6203&lt;&gt;"",IF(MID(C6203,1,1)="c",$AS$26,IF(MID(C6203,1,1)="r",$AS$41,IF(MID(C6203,1,1)="p",#REF!,#REF!))),"")</f>
        <v/>
      </c>
      <c r="I6203" s="92" t="str">
        <f t="shared" si="971"/>
        <v/>
      </c>
      <c r="J6203" s="92" t="str">
        <f t="shared" si="972"/>
        <v/>
      </c>
      <c r="K6203" s="92" t="str">
        <f t="shared" si="973"/>
        <v/>
      </c>
      <c r="L6203" s="92" t="str">
        <f t="shared" si="974"/>
        <v/>
      </c>
      <c r="M6203" s="95" t="str">
        <f>IF(A6203&lt;&gt;"",IF(MID(C6203,1,1)="c",SigmaEpsConcrete(I6203,$AN$30:$AN$33,$AR$30:$AR$33,$AS$26,$AS$27,$AS$28,$AQ$20,$AU$19),""),"")</f>
        <v/>
      </c>
      <c r="N6203" s="95" t="str">
        <f>IF(A6203&lt;&gt;"",IF(MID(C6203,1,1)="r",SigmaEpsReinf(J6203,$AS$42:$AS$43,$AS$41,$AS$39,$AS$40,$AQ$38),""),"")</f>
        <v/>
      </c>
      <c r="Q6203" s="92" t="str">
        <f t="shared" si="976"/>
        <v/>
      </c>
      <c r="R6203" s="92" t="str">
        <f t="shared" si="977"/>
        <v/>
      </c>
      <c r="U6203" s="5"/>
      <c r="V6203" s="5"/>
      <c r="W6203" s="94" t="str">
        <f t="shared" si="975"/>
        <v/>
      </c>
      <c r="X6203" s="94" t="str">
        <f t="shared" si="978"/>
        <v/>
      </c>
      <c r="Y6203" s="5"/>
      <c r="BK6203" s="8"/>
      <c r="BL6203" s="5"/>
      <c r="BM6203" s="5"/>
      <c r="BN6203" s="5"/>
      <c r="BO6203" s="5"/>
      <c r="BP6203" s="1"/>
      <c r="BQ6203" s="1"/>
      <c r="BR6203" s="1"/>
      <c r="BS6203" s="1"/>
      <c r="BT6203" s="1"/>
      <c r="BU6203" s="4"/>
      <c r="BV6203" s="1"/>
      <c r="BW6203" s="3"/>
      <c r="BX6203" s="4"/>
      <c r="BY6203" s="5"/>
      <c r="BZ6203" s="5"/>
      <c r="CA6203" s="5"/>
      <c r="CB6203" s="5"/>
      <c r="CC6203" s="5"/>
      <c r="CD6203" s="43"/>
    </row>
    <row r="6204" spans="1:82" x14ac:dyDescent="0.25">
      <c r="A6204" s="8"/>
      <c r="B6204" s="5"/>
      <c r="C6204" s="5"/>
      <c r="D6204" s="5"/>
      <c r="E6204" s="5"/>
      <c r="F6204" s="94" t="str">
        <f t="shared" si="969"/>
        <v/>
      </c>
      <c r="G6204" s="94" t="str">
        <f t="shared" si="970"/>
        <v/>
      </c>
      <c r="H6204" s="127" t="str">
        <f>IF(A6204&lt;&gt;"",IF(MID(C6204,1,1)="c",$AS$26,IF(MID(C6204,1,1)="r",$AS$41,IF(MID(C6204,1,1)="p",#REF!,#REF!))),"")</f>
        <v/>
      </c>
      <c r="I6204" s="92" t="str">
        <f t="shared" si="971"/>
        <v/>
      </c>
      <c r="J6204" s="92" t="str">
        <f t="shared" si="972"/>
        <v/>
      </c>
      <c r="K6204" s="92" t="str">
        <f t="shared" si="973"/>
        <v/>
      </c>
      <c r="L6204" s="92" t="str">
        <f t="shared" si="974"/>
        <v/>
      </c>
      <c r="M6204" s="95" t="str">
        <f>IF(A6204&lt;&gt;"",IF(MID(C6204,1,1)="c",SigmaEpsConcrete(I6204,$AN$30:$AN$33,$AR$30:$AR$33,$AS$26,$AS$27,$AS$28,$AQ$20,$AU$19),""),"")</f>
        <v/>
      </c>
      <c r="N6204" s="95" t="str">
        <f>IF(A6204&lt;&gt;"",IF(MID(C6204,1,1)="r",SigmaEpsReinf(J6204,$AS$42:$AS$43,$AS$41,$AS$39,$AS$40,$AQ$38),""),"")</f>
        <v/>
      </c>
      <c r="Q6204" s="92" t="str">
        <f t="shared" si="976"/>
        <v/>
      </c>
      <c r="R6204" s="92" t="str">
        <f t="shared" si="977"/>
        <v/>
      </c>
      <c r="U6204" s="5"/>
      <c r="V6204" s="5"/>
      <c r="W6204" s="94" t="str">
        <f t="shared" si="975"/>
        <v/>
      </c>
      <c r="X6204" s="94" t="str">
        <f t="shared" si="978"/>
        <v/>
      </c>
      <c r="Y6204" s="5"/>
      <c r="BK6204" s="8"/>
      <c r="BL6204" s="5"/>
      <c r="BM6204" s="5"/>
      <c r="BN6204" s="5"/>
      <c r="BO6204" s="5"/>
      <c r="BP6204" s="1"/>
      <c r="BQ6204" s="1"/>
      <c r="BR6204" s="1"/>
      <c r="BS6204" s="1"/>
      <c r="BT6204" s="1"/>
      <c r="BU6204" s="4"/>
      <c r="BV6204" s="1"/>
      <c r="BW6204" s="3"/>
      <c r="BX6204" s="4"/>
      <c r="BY6204" s="5"/>
      <c r="BZ6204" s="5"/>
      <c r="CA6204" s="5"/>
      <c r="CB6204" s="5"/>
      <c r="CC6204" s="5"/>
      <c r="CD6204" s="43"/>
    </row>
    <row r="6205" spans="1:82" x14ac:dyDescent="0.25">
      <c r="A6205" s="8"/>
      <c r="B6205" s="5"/>
      <c r="C6205" s="5"/>
      <c r="D6205" s="5"/>
      <c r="E6205" s="5"/>
      <c r="F6205" s="94" t="str">
        <f t="shared" si="969"/>
        <v/>
      </c>
      <c r="G6205" s="94" t="str">
        <f t="shared" si="970"/>
        <v/>
      </c>
      <c r="H6205" s="127" t="str">
        <f>IF(A6205&lt;&gt;"",IF(MID(C6205,1,1)="c",$AS$26,IF(MID(C6205,1,1)="r",$AS$41,IF(MID(C6205,1,1)="p",#REF!,#REF!))),"")</f>
        <v/>
      </c>
      <c r="I6205" s="92" t="str">
        <f t="shared" si="971"/>
        <v/>
      </c>
      <c r="J6205" s="92" t="str">
        <f t="shared" si="972"/>
        <v/>
      </c>
      <c r="K6205" s="92" t="str">
        <f t="shared" si="973"/>
        <v/>
      </c>
      <c r="L6205" s="92" t="str">
        <f t="shared" si="974"/>
        <v/>
      </c>
      <c r="M6205" s="95" t="str">
        <f>IF(A6205&lt;&gt;"",IF(MID(C6205,1,1)="c",SigmaEpsConcrete(I6205,$AN$30:$AN$33,$AR$30:$AR$33,$AS$26,$AS$27,$AS$28,$AQ$20,$AU$19),""),"")</f>
        <v/>
      </c>
      <c r="N6205" s="95" t="str">
        <f>IF(A6205&lt;&gt;"",IF(MID(C6205,1,1)="r",SigmaEpsReinf(J6205,$AS$42:$AS$43,$AS$41,$AS$39,$AS$40,$AQ$38),""),"")</f>
        <v/>
      </c>
      <c r="Q6205" s="92" t="str">
        <f t="shared" si="976"/>
        <v/>
      </c>
      <c r="R6205" s="92" t="str">
        <f t="shared" si="977"/>
        <v/>
      </c>
      <c r="U6205" s="5"/>
      <c r="V6205" s="5"/>
      <c r="W6205" s="94" t="str">
        <f t="shared" si="975"/>
        <v/>
      </c>
      <c r="X6205" s="94" t="str">
        <f t="shared" si="978"/>
        <v/>
      </c>
      <c r="Y6205" s="5"/>
      <c r="BK6205" s="8"/>
      <c r="BL6205" s="5"/>
      <c r="BM6205" s="5"/>
      <c r="BN6205" s="5"/>
      <c r="BO6205" s="5"/>
      <c r="BP6205" s="1"/>
      <c r="BQ6205" s="1"/>
      <c r="BR6205" s="1"/>
      <c r="BS6205" s="1"/>
      <c r="BT6205" s="1"/>
      <c r="BU6205" s="4"/>
      <c r="BV6205" s="1"/>
      <c r="BW6205" s="3"/>
      <c r="BX6205" s="4"/>
      <c r="BY6205" s="5"/>
      <c r="BZ6205" s="5"/>
      <c r="CA6205" s="5"/>
      <c r="CB6205" s="5"/>
      <c r="CC6205" s="5"/>
      <c r="CD6205" s="43"/>
    </row>
    <row r="6206" spans="1:82" x14ac:dyDescent="0.25">
      <c r="A6206" s="8"/>
      <c r="B6206" s="5"/>
      <c r="C6206" s="5"/>
      <c r="D6206" s="5"/>
      <c r="E6206" s="5"/>
      <c r="F6206" s="94" t="str">
        <f t="shared" si="969"/>
        <v/>
      </c>
      <c r="G6206" s="94" t="str">
        <f t="shared" si="970"/>
        <v/>
      </c>
      <c r="H6206" s="127" t="str">
        <f>IF(A6206&lt;&gt;"",IF(MID(C6206,1,1)="c",$AS$26,IF(MID(C6206,1,1)="r",$AS$41,IF(MID(C6206,1,1)="p",#REF!,#REF!))),"")</f>
        <v/>
      </c>
      <c r="I6206" s="92" t="str">
        <f t="shared" si="971"/>
        <v/>
      </c>
      <c r="J6206" s="92" t="str">
        <f t="shared" si="972"/>
        <v/>
      </c>
      <c r="K6206" s="92" t="str">
        <f t="shared" si="973"/>
        <v/>
      </c>
      <c r="L6206" s="92" t="str">
        <f t="shared" si="974"/>
        <v/>
      </c>
      <c r="M6206" s="95" t="str">
        <f>IF(A6206&lt;&gt;"",IF(MID(C6206,1,1)="c",SigmaEpsConcrete(I6206,$AN$30:$AN$33,$AR$30:$AR$33,$AS$26,$AS$27,$AS$28,$AQ$20,$AU$19),""),"")</f>
        <v/>
      </c>
      <c r="N6206" s="95" t="str">
        <f>IF(A6206&lt;&gt;"",IF(MID(C6206,1,1)="r",SigmaEpsReinf(J6206,$AS$42:$AS$43,$AS$41,$AS$39,$AS$40,$AQ$38),""),"")</f>
        <v/>
      </c>
      <c r="Q6206" s="92" t="str">
        <f t="shared" si="976"/>
        <v/>
      </c>
      <c r="R6206" s="92" t="str">
        <f t="shared" si="977"/>
        <v/>
      </c>
      <c r="U6206" s="5"/>
      <c r="V6206" s="5"/>
      <c r="W6206" s="94" t="str">
        <f t="shared" si="975"/>
        <v/>
      </c>
      <c r="X6206" s="94" t="str">
        <f t="shared" si="978"/>
        <v/>
      </c>
      <c r="Y6206" s="5"/>
      <c r="BK6206" s="8"/>
      <c r="BL6206" s="5"/>
      <c r="BM6206" s="5"/>
      <c r="BN6206" s="5"/>
      <c r="BO6206" s="5"/>
      <c r="BP6206" s="1"/>
      <c r="BQ6206" s="1"/>
      <c r="BR6206" s="1"/>
      <c r="BS6206" s="1"/>
      <c r="BT6206" s="1"/>
      <c r="BU6206" s="4"/>
      <c r="BV6206" s="1"/>
      <c r="BW6206" s="3"/>
      <c r="BX6206" s="4"/>
      <c r="BY6206" s="5"/>
      <c r="BZ6206" s="5"/>
      <c r="CA6206" s="5"/>
      <c r="CB6206" s="5"/>
      <c r="CC6206" s="5"/>
      <c r="CD6206" s="43"/>
    </row>
    <row r="6207" spans="1:82" x14ac:dyDescent="0.25">
      <c r="A6207" s="8"/>
      <c r="B6207" s="5"/>
      <c r="C6207" s="5"/>
      <c r="D6207" s="5"/>
      <c r="E6207" s="5"/>
      <c r="F6207" s="94" t="str">
        <f t="shared" si="969"/>
        <v/>
      </c>
      <c r="G6207" s="94" t="str">
        <f t="shared" si="970"/>
        <v/>
      </c>
      <c r="H6207" s="127" t="str">
        <f>IF(A6207&lt;&gt;"",IF(MID(C6207,1,1)="c",$AS$26,IF(MID(C6207,1,1)="r",$AS$41,IF(MID(C6207,1,1)="p",#REF!,#REF!))),"")</f>
        <v/>
      </c>
      <c r="I6207" s="92" t="str">
        <f t="shared" si="971"/>
        <v/>
      </c>
      <c r="J6207" s="92" t="str">
        <f t="shared" si="972"/>
        <v/>
      </c>
      <c r="K6207" s="92" t="str">
        <f t="shared" si="973"/>
        <v/>
      </c>
      <c r="L6207" s="92" t="str">
        <f t="shared" si="974"/>
        <v/>
      </c>
      <c r="M6207" s="95" t="str">
        <f>IF(A6207&lt;&gt;"",IF(MID(C6207,1,1)="c",SigmaEpsConcrete(I6207,$AN$30:$AN$33,$AR$30:$AR$33,$AS$26,$AS$27,$AS$28,$AQ$20,$AU$19),""),"")</f>
        <v/>
      </c>
      <c r="N6207" s="95" t="str">
        <f>IF(A6207&lt;&gt;"",IF(MID(C6207,1,1)="r",SigmaEpsReinf(J6207,$AS$42:$AS$43,$AS$41,$AS$39,$AS$40,$AQ$38),""),"")</f>
        <v/>
      </c>
      <c r="Q6207" s="92" t="str">
        <f t="shared" si="976"/>
        <v/>
      </c>
      <c r="R6207" s="92" t="str">
        <f t="shared" si="977"/>
        <v/>
      </c>
      <c r="U6207" s="5"/>
      <c r="V6207" s="5"/>
      <c r="W6207" s="94" t="str">
        <f t="shared" si="975"/>
        <v/>
      </c>
      <c r="X6207" s="94" t="str">
        <f t="shared" si="978"/>
        <v/>
      </c>
      <c r="Y6207" s="5"/>
      <c r="BK6207" s="8"/>
      <c r="BL6207" s="5"/>
      <c r="BM6207" s="5"/>
      <c r="BN6207" s="5"/>
      <c r="BO6207" s="5"/>
      <c r="BP6207" s="1"/>
      <c r="BQ6207" s="1"/>
      <c r="BR6207" s="1"/>
      <c r="BS6207" s="1"/>
      <c r="BT6207" s="1"/>
      <c r="BU6207" s="4"/>
      <c r="BV6207" s="1"/>
      <c r="BW6207" s="3"/>
      <c r="BX6207" s="4"/>
      <c r="BY6207" s="5"/>
      <c r="BZ6207" s="5"/>
      <c r="CA6207" s="5"/>
      <c r="CB6207" s="5"/>
      <c r="CC6207" s="5"/>
      <c r="CD6207" s="43"/>
    </row>
    <row r="6208" spans="1:82" x14ac:dyDescent="0.25">
      <c r="A6208" s="8"/>
      <c r="B6208" s="5"/>
      <c r="C6208" s="5"/>
      <c r="D6208" s="5"/>
      <c r="E6208" s="5"/>
      <c r="F6208" s="94" t="str">
        <f t="shared" si="969"/>
        <v/>
      </c>
      <c r="G6208" s="94" t="str">
        <f t="shared" si="970"/>
        <v/>
      </c>
      <c r="H6208" s="127" t="str">
        <f>IF(A6208&lt;&gt;"",IF(MID(C6208,1,1)="c",$AS$26,IF(MID(C6208,1,1)="r",$AS$41,IF(MID(C6208,1,1)="p",#REF!,#REF!))),"")</f>
        <v/>
      </c>
      <c r="I6208" s="92" t="str">
        <f t="shared" si="971"/>
        <v/>
      </c>
      <c r="J6208" s="92" t="str">
        <f t="shared" si="972"/>
        <v/>
      </c>
      <c r="K6208" s="92" t="str">
        <f t="shared" si="973"/>
        <v/>
      </c>
      <c r="L6208" s="92" t="str">
        <f t="shared" si="974"/>
        <v/>
      </c>
      <c r="M6208" s="95" t="str">
        <f>IF(A6208&lt;&gt;"",IF(MID(C6208,1,1)="c",SigmaEpsConcrete(I6208,$AN$30:$AN$33,$AR$30:$AR$33,$AS$26,$AS$27,$AS$28,$AQ$20,$AU$19),""),"")</f>
        <v/>
      </c>
      <c r="N6208" s="95" t="str">
        <f>IF(A6208&lt;&gt;"",IF(MID(C6208,1,1)="r",SigmaEpsReinf(J6208,$AS$42:$AS$43,$AS$41,$AS$39,$AS$40,$AQ$38),""),"")</f>
        <v/>
      </c>
      <c r="Q6208" s="92" t="str">
        <f t="shared" si="976"/>
        <v/>
      </c>
      <c r="R6208" s="92" t="str">
        <f t="shared" si="977"/>
        <v/>
      </c>
      <c r="U6208" s="5"/>
      <c r="V6208" s="5"/>
      <c r="W6208" s="94" t="str">
        <f t="shared" si="975"/>
        <v/>
      </c>
      <c r="X6208" s="94" t="str">
        <f t="shared" si="978"/>
        <v/>
      </c>
      <c r="Y6208" s="5"/>
      <c r="BK6208" s="8"/>
      <c r="BL6208" s="5"/>
      <c r="BM6208" s="5"/>
      <c r="BN6208" s="5"/>
      <c r="BO6208" s="5"/>
      <c r="BP6208" s="1"/>
      <c r="BQ6208" s="1"/>
      <c r="BR6208" s="1"/>
      <c r="BS6208" s="1"/>
      <c r="BT6208" s="1"/>
      <c r="BU6208" s="4"/>
      <c r="BV6208" s="1"/>
      <c r="BW6208" s="3"/>
      <c r="BX6208" s="4"/>
      <c r="BY6208" s="5"/>
      <c r="BZ6208" s="5"/>
      <c r="CA6208" s="5"/>
      <c r="CB6208" s="5"/>
      <c r="CC6208" s="5"/>
      <c r="CD6208" s="43"/>
    </row>
    <row r="6209" spans="1:82" x14ac:dyDescent="0.25">
      <c r="A6209" s="8"/>
      <c r="B6209" s="5"/>
      <c r="C6209" s="5"/>
      <c r="D6209" s="5"/>
      <c r="E6209" s="5"/>
      <c r="F6209" s="94" t="str">
        <f t="shared" si="969"/>
        <v/>
      </c>
      <c r="G6209" s="94" t="str">
        <f t="shared" si="970"/>
        <v/>
      </c>
      <c r="H6209" s="127" t="str">
        <f>IF(A6209&lt;&gt;"",IF(MID(C6209,1,1)="c",$AS$26,IF(MID(C6209,1,1)="r",$AS$41,IF(MID(C6209,1,1)="p",#REF!,#REF!))),"")</f>
        <v/>
      </c>
      <c r="I6209" s="92" t="str">
        <f t="shared" si="971"/>
        <v/>
      </c>
      <c r="J6209" s="92" t="str">
        <f t="shared" si="972"/>
        <v/>
      </c>
      <c r="K6209" s="92" t="str">
        <f t="shared" si="973"/>
        <v/>
      </c>
      <c r="L6209" s="92" t="str">
        <f t="shared" si="974"/>
        <v/>
      </c>
      <c r="M6209" s="95" t="str">
        <f>IF(A6209&lt;&gt;"",IF(MID(C6209,1,1)="c",SigmaEpsConcrete(I6209,$AN$30:$AN$33,$AR$30:$AR$33,$AS$26,$AS$27,$AS$28,$AQ$20,$AU$19),""),"")</f>
        <v/>
      </c>
      <c r="N6209" s="95" t="str">
        <f>IF(A6209&lt;&gt;"",IF(MID(C6209,1,1)="r",SigmaEpsReinf(J6209,$AS$42:$AS$43,$AS$41,$AS$39,$AS$40,$AQ$38),""),"")</f>
        <v/>
      </c>
      <c r="Q6209" s="92" t="str">
        <f t="shared" si="976"/>
        <v/>
      </c>
      <c r="R6209" s="92" t="str">
        <f t="shared" si="977"/>
        <v/>
      </c>
      <c r="U6209" s="5"/>
      <c r="V6209" s="5"/>
      <c r="W6209" s="94" t="str">
        <f t="shared" si="975"/>
        <v/>
      </c>
      <c r="X6209" s="94" t="str">
        <f t="shared" si="978"/>
        <v/>
      </c>
      <c r="Y6209" s="5"/>
      <c r="BK6209" s="8"/>
      <c r="BL6209" s="5"/>
      <c r="BM6209" s="5"/>
      <c r="BN6209" s="5"/>
      <c r="BO6209" s="5"/>
      <c r="BP6209" s="1"/>
      <c r="BQ6209" s="1"/>
      <c r="BR6209" s="1"/>
      <c r="BS6209" s="1"/>
      <c r="BT6209" s="1"/>
      <c r="BU6209" s="4"/>
      <c r="BV6209" s="1"/>
      <c r="BW6209" s="3"/>
      <c r="BX6209" s="4"/>
      <c r="BY6209" s="5"/>
      <c r="BZ6209" s="5"/>
      <c r="CA6209" s="5"/>
      <c r="CB6209" s="5"/>
      <c r="CC6209" s="5"/>
      <c r="CD6209" s="43"/>
    </row>
    <row r="6210" spans="1:82" x14ac:dyDescent="0.25">
      <c r="A6210" s="8"/>
      <c r="B6210" s="5"/>
      <c r="C6210" s="5"/>
      <c r="D6210" s="5"/>
      <c r="E6210" s="5"/>
      <c r="F6210" s="94" t="str">
        <f t="shared" si="969"/>
        <v/>
      </c>
      <c r="G6210" s="94" t="str">
        <f t="shared" si="970"/>
        <v/>
      </c>
      <c r="H6210" s="127" t="str">
        <f>IF(A6210&lt;&gt;"",IF(MID(C6210,1,1)="c",$AS$26,IF(MID(C6210,1,1)="r",$AS$41,IF(MID(C6210,1,1)="p",#REF!,#REF!))),"")</f>
        <v/>
      </c>
      <c r="I6210" s="92" t="str">
        <f t="shared" si="971"/>
        <v/>
      </c>
      <c r="J6210" s="92" t="str">
        <f t="shared" si="972"/>
        <v/>
      </c>
      <c r="K6210" s="92" t="str">
        <f t="shared" si="973"/>
        <v/>
      </c>
      <c r="L6210" s="92" t="str">
        <f t="shared" si="974"/>
        <v/>
      </c>
      <c r="M6210" s="95" t="str">
        <f>IF(A6210&lt;&gt;"",IF(MID(C6210,1,1)="c",SigmaEpsConcrete(I6210,$AN$30:$AN$33,$AR$30:$AR$33,$AS$26,$AS$27,$AS$28,$AQ$20,$AU$19),""),"")</f>
        <v/>
      </c>
      <c r="N6210" s="95" t="str">
        <f>IF(A6210&lt;&gt;"",IF(MID(C6210,1,1)="r",SigmaEpsReinf(J6210,$AS$42:$AS$43,$AS$41,$AS$39,$AS$40,$AQ$38),""),"")</f>
        <v/>
      </c>
      <c r="Q6210" s="92" t="str">
        <f t="shared" si="976"/>
        <v/>
      </c>
      <c r="R6210" s="92" t="str">
        <f t="shared" si="977"/>
        <v/>
      </c>
      <c r="U6210" s="5"/>
      <c r="V6210" s="5"/>
      <c r="W6210" s="94" t="str">
        <f t="shared" si="975"/>
        <v/>
      </c>
      <c r="X6210" s="94" t="str">
        <f t="shared" si="978"/>
        <v/>
      </c>
      <c r="Y6210" s="5"/>
      <c r="BK6210" s="8"/>
      <c r="BL6210" s="5"/>
      <c r="BM6210" s="5"/>
      <c r="BN6210" s="5"/>
      <c r="BO6210" s="5"/>
      <c r="BP6210" s="1"/>
      <c r="BQ6210" s="1"/>
      <c r="BR6210" s="1"/>
      <c r="BS6210" s="1"/>
      <c r="BT6210" s="1"/>
      <c r="BU6210" s="4"/>
      <c r="BV6210" s="1"/>
      <c r="BW6210" s="3"/>
      <c r="BX6210" s="4"/>
      <c r="BY6210" s="5"/>
      <c r="BZ6210" s="5"/>
      <c r="CA6210" s="5"/>
      <c r="CB6210" s="5"/>
      <c r="CC6210" s="5"/>
      <c r="CD6210" s="43"/>
    </row>
    <row r="6211" spans="1:82" x14ac:dyDescent="0.25">
      <c r="A6211" s="8"/>
      <c r="B6211" s="5"/>
      <c r="C6211" s="5"/>
      <c r="D6211" s="5"/>
      <c r="E6211" s="5"/>
      <c r="F6211" s="94" t="str">
        <f t="shared" si="969"/>
        <v/>
      </c>
      <c r="G6211" s="94" t="str">
        <f t="shared" si="970"/>
        <v/>
      </c>
      <c r="H6211" s="127" t="str">
        <f>IF(A6211&lt;&gt;"",IF(MID(C6211,1,1)="c",$AS$26,IF(MID(C6211,1,1)="r",$AS$41,IF(MID(C6211,1,1)="p",#REF!,#REF!))),"")</f>
        <v/>
      </c>
      <c r="I6211" s="92" t="str">
        <f t="shared" si="971"/>
        <v/>
      </c>
      <c r="J6211" s="92" t="str">
        <f t="shared" si="972"/>
        <v/>
      </c>
      <c r="K6211" s="92" t="str">
        <f t="shared" si="973"/>
        <v/>
      </c>
      <c r="L6211" s="92" t="str">
        <f t="shared" si="974"/>
        <v/>
      </c>
      <c r="M6211" s="95" t="str">
        <f>IF(A6211&lt;&gt;"",IF(MID(C6211,1,1)="c",SigmaEpsConcrete(I6211,$AN$30:$AN$33,$AR$30:$AR$33,$AS$26,$AS$27,$AS$28,$AQ$20,$AU$19),""),"")</f>
        <v/>
      </c>
      <c r="N6211" s="95" t="str">
        <f>IF(A6211&lt;&gt;"",IF(MID(C6211,1,1)="r",SigmaEpsReinf(J6211,$AS$42:$AS$43,$AS$41,$AS$39,$AS$40,$AQ$38),""),"")</f>
        <v/>
      </c>
      <c r="Q6211" s="92" t="str">
        <f t="shared" si="976"/>
        <v/>
      </c>
      <c r="R6211" s="92" t="str">
        <f t="shared" si="977"/>
        <v/>
      </c>
      <c r="U6211" s="5"/>
      <c r="V6211" s="5"/>
      <c r="W6211" s="94" t="str">
        <f t="shared" si="975"/>
        <v/>
      </c>
      <c r="X6211" s="94" t="str">
        <f t="shared" si="978"/>
        <v/>
      </c>
      <c r="Y6211" s="5"/>
      <c r="BK6211" s="8"/>
      <c r="BL6211" s="5"/>
      <c r="BM6211" s="5"/>
      <c r="BN6211" s="5"/>
      <c r="BO6211" s="5"/>
      <c r="BP6211" s="1"/>
      <c r="BQ6211" s="1"/>
      <c r="BR6211" s="1"/>
      <c r="BS6211" s="1"/>
      <c r="BT6211" s="1"/>
      <c r="BU6211" s="4"/>
      <c r="BV6211" s="1"/>
      <c r="BW6211" s="3"/>
      <c r="BX6211" s="4"/>
      <c r="BY6211" s="5"/>
      <c r="BZ6211" s="5"/>
      <c r="CA6211" s="5"/>
      <c r="CB6211" s="5"/>
      <c r="CC6211" s="5"/>
      <c r="CD6211" s="43"/>
    </row>
    <row r="6212" spans="1:82" x14ac:dyDescent="0.25">
      <c r="A6212" s="8"/>
      <c r="B6212" s="5"/>
      <c r="C6212" s="5"/>
      <c r="D6212" s="5"/>
      <c r="E6212" s="5"/>
      <c r="F6212" s="94" t="str">
        <f t="shared" si="969"/>
        <v/>
      </c>
      <c r="G6212" s="94" t="str">
        <f t="shared" si="970"/>
        <v/>
      </c>
      <c r="H6212" s="127" t="str">
        <f>IF(A6212&lt;&gt;"",IF(MID(C6212,1,1)="c",$AS$26,IF(MID(C6212,1,1)="r",$AS$41,IF(MID(C6212,1,1)="p",#REF!,#REF!))),"")</f>
        <v/>
      </c>
      <c r="I6212" s="92" t="str">
        <f t="shared" si="971"/>
        <v/>
      </c>
      <c r="J6212" s="92" t="str">
        <f t="shared" si="972"/>
        <v/>
      </c>
      <c r="K6212" s="92" t="str">
        <f t="shared" si="973"/>
        <v/>
      </c>
      <c r="L6212" s="92" t="str">
        <f t="shared" si="974"/>
        <v/>
      </c>
      <c r="M6212" s="95" t="str">
        <f>IF(A6212&lt;&gt;"",IF(MID(C6212,1,1)="c",SigmaEpsConcrete(I6212,$AN$30:$AN$33,$AR$30:$AR$33,$AS$26,$AS$27,$AS$28,$AQ$20,$AU$19),""),"")</f>
        <v/>
      </c>
      <c r="N6212" s="95" t="str">
        <f>IF(A6212&lt;&gt;"",IF(MID(C6212,1,1)="r",SigmaEpsReinf(J6212,$AS$42:$AS$43,$AS$41,$AS$39,$AS$40,$AQ$38),""),"")</f>
        <v/>
      </c>
      <c r="Q6212" s="92" t="str">
        <f t="shared" si="976"/>
        <v/>
      </c>
      <c r="R6212" s="92" t="str">
        <f t="shared" si="977"/>
        <v/>
      </c>
      <c r="U6212" s="5"/>
      <c r="V6212" s="5"/>
      <c r="W6212" s="94" t="str">
        <f t="shared" si="975"/>
        <v/>
      </c>
      <c r="X6212" s="94" t="str">
        <f t="shared" si="978"/>
        <v/>
      </c>
      <c r="Y6212" s="5"/>
      <c r="BK6212" s="8"/>
      <c r="BL6212" s="5"/>
      <c r="BM6212" s="5"/>
      <c r="BN6212" s="5"/>
      <c r="BO6212" s="5"/>
      <c r="BP6212" s="1"/>
      <c r="BQ6212" s="1"/>
      <c r="BR6212" s="1"/>
      <c r="BS6212" s="1"/>
      <c r="BT6212" s="1"/>
      <c r="BU6212" s="4"/>
      <c r="BV6212" s="1"/>
      <c r="BW6212" s="3"/>
      <c r="BX6212" s="4"/>
      <c r="BY6212" s="5"/>
      <c r="BZ6212" s="5"/>
      <c r="CA6212" s="5"/>
      <c r="CB6212" s="5"/>
      <c r="CC6212" s="5"/>
      <c r="CD6212" s="43"/>
    </row>
    <row r="6213" spans="1:82" x14ac:dyDescent="0.25">
      <c r="A6213" s="8"/>
      <c r="B6213" s="5"/>
      <c r="C6213" s="5"/>
      <c r="D6213" s="5"/>
      <c r="E6213" s="5"/>
      <c r="F6213" s="94" t="str">
        <f t="shared" si="969"/>
        <v/>
      </c>
      <c r="G6213" s="94" t="str">
        <f t="shared" si="970"/>
        <v/>
      </c>
      <c r="H6213" s="127" t="str">
        <f>IF(A6213&lt;&gt;"",IF(MID(C6213,1,1)="c",$AS$26,IF(MID(C6213,1,1)="r",$AS$41,IF(MID(C6213,1,1)="p",#REF!,#REF!))),"")</f>
        <v/>
      </c>
      <c r="I6213" s="92" t="str">
        <f t="shared" si="971"/>
        <v/>
      </c>
      <c r="J6213" s="92" t="str">
        <f t="shared" si="972"/>
        <v/>
      </c>
      <c r="K6213" s="92" t="str">
        <f t="shared" si="973"/>
        <v/>
      </c>
      <c r="L6213" s="92" t="str">
        <f t="shared" si="974"/>
        <v/>
      </c>
      <c r="M6213" s="95" t="str">
        <f>IF(A6213&lt;&gt;"",IF(MID(C6213,1,1)="c",SigmaEpsConcrete(I6213,$AN$30:$AN$33,$AR$30:$AR$33,$AS$26,$AS$27,$AS$28,$AQ$20,$AU$19),""),"")</f>
        <v/>
      </c>
      <c r="N6213" s="95" t="str">
        <f>IF(A6213&lt;&gt;"",IF(MID(C6213,1,1)="r",SigmaEpsReinf(J6213,$AS$42:$AS$43,$AS$41,$AS$39,$AS$40,$AQ$38),""),"")</f>
        <v/>
      </c>
      <c r="Q6213" s="92" t="str">
        <f t="shared" si="976"/>
        <v/>
      </c>
      <c r="R6213" s="92" t="str">
        <f t="shared" si="977"/>
        <v/>
      </c>
      <c r="U6213" s="5"/>
      <c r="V6213" s="5"/>
      <c r="W6213" s="94" t="str">
        <f t="shared" si="975"/>
        <v/>
      </c>
      <c r="X6213" s="94" t="str">
        <f t="shared" si="978"/>
        <v/>
      </c>
      <c r="Y6213" s="5"/>
      <c r="BK6213" s="8"/>
      <c r="BL6213" s="5"/>
      <c r="BM6213" s="5"/>
      <c r="BN6213" s="5"/>
      <c r="BO6213" s="5"/>
      <c r="BP6213" s="1"/>
      <c r="BQ6213" s="1"/>
      <c r="BR6213" s="1"/>
      <c r="BS6213" s="1"/>
      <c r="BT6213" s="1"/>
      <c r="BU6213" s="4"/>
      <c r="BV6213" s="1"/>
      <c r="BW6213" s="3"/>
      <c r="BX6213" s="4"/>
      <c r="BY6213" s="5"/>
      <c r="BZ6213" s="5"/>
      <c r="CA6213" s="5"/>
      <c r="CB6213" s="5"/>
      <c r="CC6213" s="5"/>
      <c r="CD6213" s="43"/>
    </row>
    <row r="6214" spans="1:82" x14ac:dyDescent="0.25">
      <c r="A6214" s="8"/>
      <c r="B6214" s="5"/>
      <c r="C6214" s="5"/>
      <c r="D6214" s="5"/>
      <c r="E6214" s="5"/>
      <c r="F6214" s="94" t="str">
        <f t="shared" si="969"/>
        <v/>
      </c>
      <c r="G6214" s="94" t="str">
        <f t="shared" si="970"/>
        <v/>
      </c>
      <c r="H6214" s="127" t="str">
        <f>IF(A6214&lt;&gt;"",IF(MID(C6214,1,1)="c",$AS$26,IF(MID(C6214,1,1)="r",$AS$41,IF(MID(C6214,1,1)="p",#REF!,#REF!))),"")</f>
        <v/>
      </c>
      <c r="I6214" s="92" t="str">
        <f t="shared" si="971"/>
        <v/>
      </c>
      <c r="J6214" s="92" t="str">
        <f t="shared" si="972"/>
        <v/>
      </c>
      <c r="K6214" s="92" t="str">
        <f t="shared" si="973"/>
        <v/>
      </c>
      <c r="L6214" s="92" t="str">
        <f t="shared" si="974"/>
        <v/>
      </c>
      <c r="M6214" s="95" t="str">
        <f>IF(A6214&lt;&gt;"",IF(MID(C6214,1,1)="c",SigmaEpsConcrete(I6214,$AN$30:$AN$33,$AR$30:$AR$33,$AS$26,$AS$27,$AS$28,$AQ$20,$AU$19),""),"")</f>
        <v/>
      </c>
      <c r="N6214" s="95" t="str">
        <f>IF(A6214&lt;&gt;"",IF(MID(C6214,1,1)="r",SigmaEpsReinf(J6214,$AS$42:$AS$43,$AS$41,$AS$39,$AS$40,$AQ$38),""),"")</f>
        <v/>
      </c>
      <c r="Q6214" s="92" t="str">
        <f t="shared" si="976"/>
        <v/>
      </c>
      <c r="R6214" s="92" t="str">
        <f t="shared" si="977"/>
        <v/>
      </c>
      <c r="U6214" s="5"/>
      <c r="V6214" s="5"/>
      <c r="W6214" s="94" t="str">
        <f t="shared" si="975"/>
        <v/>
      </c>
      <c r="X6214" s="94" t="str">
        <f t="shared" si="978"/>
        <v/>
      </c>
      <c r="Y6214" s="5"/>
      <c r="BK6214" s="8"/>
      <c r="BL6214" s="5"/>
      <c r="BM6214" s="5"/>
      <c r="BN6214" s="5"/>
      <c r="BO6214" s="5"/>
      <c r="BP6214" s="1"/>
      <c r="BQ6214" s="1"/>
      <c r="BR6214" s="1"/>
      <c r="BS6214" s="1"/>
      <c r="BT6214" s="1"/>
      <c r="BU6214" s="4"/>
      <c r="BV6214" s="1"/>
      <c r="BW6214" s="3"/>
      <c r="BX6214" s="4"/>
      <c r="BY6214" s="5"/>
      <c r="BZ6214" s="5"/>
      <c r="CA6214" s="5"/>
      <c r="CB6214" s="5"/>
      <c r="CC6214" s="5"/>
      <c r="CD6214" s="43"/>
    </row>
    <row r="6215" spans="1:82" x14ac:dyDescent="0.25">
      <c r="A6215" s="8"/>
      <c r="B6215" s="5"/>
      <c r="C6215" s="5"/>
      <c r="D6215" s="5"/>
      <c r="E6215" s="5"/>
      <c r="F6215" s="94" t="str">
        <f t="shared" si="969"/>
        <v/>
      </c>
      <c r="G6215" s="94" t="str">
        <f t="shared" si="970"/>
        <v/>
      </c>
      <c r="H6215" s="127" t="str">
        <f>IF(A6215&lt;&gt;"",IF(MID(C6215,1,1)="c",$AS$26,IF(MID(C6215,1,1)="r",$AS$41,IF(MID(C6215,1,1)="p",#REF!,#REF!))),"")</f>
        <v/>
      </c>
      <c r="I6215" s="92" t="str">
        <f t="shared" si="971"/>
        <v/>
      </c>
      <c r="J6215" s="92" t="str">
        <f t="shared" si="972"/>
        <v/>
      </c>
      <c r="K6215" s="92" t="str">
        <f t="shared" si="973"/>
        <v/>
      </c>
      <c r="L6215" s="92" t="str">
        <f t="shared" si="974"/>
        <v/>
      </c>
      <c r="M6215" s="95" t="str">
        <f>IF(A6215&lt;&gt;"",IF(MID(C6215,1,1)="c",SigmaEpsConcrete(I6215,$AN$30:$AN$33,$AR$30:$AR$33,$AS$26,$AS$27,$AS$28,$AQ$20,$AU$19),""),"")</f>
        <v/>
      </c>
      <c r="N6215" s="95" t="str">
        <f>IF(A6215&lt;&gt;"",IF(MID(C6215,1,1)="r",SigmaEpsReinf(J6215,$AS$42:$AS$43,$AS$41,$AS$39,$AS$40,$AQ$38),""),"")</f>
        <v/>
      </c>
      <c r="Q6215" s="92" t="str">
        <f t="shared" si="976"/>
        <v/>
      </c>
      <c r="R6215" s="92" t="str">
        <f t="shared" si="977"/>
        <v/>
      </c>
      <c r="U6215" s="5"/>
      <c r="V6215" s="5"/>
      <c r="W6215" s="94" t="str">
        <f t="shared" si="975"/>
        <v/>
      </c>
      <c r="X6215" s="94" t="str">
        <f t="shared" si="978"/>
        <v/>
      </c>
      <c r="Y6215" s="5"/>
      <c r="BK6215" s="8"/>
      <c r="BL6215" s="5"/>
      <c r="BM6215" s="5"/>
      <c r="BN6215" s="5"/>
      <c r="BO6215" s="5"/>
      <c r="BP6215" s="1"/>
      <c r="BQ6215" s="1"/>
      <c r="BR6215" s="1"/>
      <c r="BS6215" s="1"/>
      <c r="BT6215" s="1"/>
      <c r="BU6215" s="4"/>
      <c r="BV6215" s="1"/>
      <c r="BW6215" s="3"/>
      <c r="BX6215" s="4"/>
      <c r="BY6215" s="5"/>
      <c r="BZ6215" s="5"/>
      <c r="CA6215" s="5"/>
      <c r="CB6215" s="5"/>
      <c r="CC6215" s="5"/>
      <c r="CD6215" s="43"/>
    </row>
    <row r="6216" spans="1:82" x14ac:dyDescent="0.25">
      <c r="A6216" s="8"/>
      <c r="B6216" s="5"/>
      <c r="C6216" s="5"/>
      <c r="D6216" s="5"/>
      <c r="E6216" s="5"/>
      <c r="F6216" s="94" t="str">
        <f t="shared" si="969"/>
        <v/>
      </c>
      <c r="G6216" s="94" t="str">
        <f t="shared" si="970"/>
        <v/>
      </c>
      <c r="H6216" s="127" t="str">
        <f>IF(A6216&lt;&gt;"",IF(MID(C6216,1,1)="c",$AS$26,IF(MID(C6216,1,1)="r",$AS$41,IF(MID(C6216,1,1)="p",#REF!,#REF!))),"")</f>
        <v/>
      </c>
      <c r="I6216" s="92" t="str">
        <f t="shared" si="971"/>
        <v/>
      </c>
      <c r="J6216" s="92" t="str">
        <f t="shared" si="972"/>
        <v/>
      </c>
      <c r="K6216" s="92" t="str">
        <f t="shared" si="973"/>
        <v/>
      </c>
      <c r="L6216" s="92" t="str">
        <f t="shared" si="974"/>
        <v/>
      </c>
      <c r="M6216" s="95" t="str">
        <f>IF(A6216&lt;&gt;"",IF(MID(C6216,1,1)="c",SigmaEpsConcrete(I6216,$AN$30:$AN$33,$AR$30:$AR$33,$AS$26,$AS$27,$AS$28,$AQ$20,$AU$19),""),"")</f>
        <v/>
      </c>
      <c r="N6216" s="95" t="str">
        <f>IF(A6216&lt;&gt;"",IF(MID(C6216,1,1)="r",SigmaEpsReinf(J6216,$AS$42:$AS$43,$AS$41,$AS$39,$AS$40,$AQ$38),""),"")</f>
        <v/>
      </c>
      <c r="Q6216" s="92" t="str">
        <f t="shared" si="976"/>
        <v/>
      </c>
      <c r="R6216" s="92" t="str">
        <f t="shared" si="977"/>
        <v/>
      </c>
      <c r="U6216" s="5"/>
      <c r="V6216" s="5"/>
      <c r="W6216" s="94" t="str">
        <f t="shared" si="975"/>
        <v/>
      </c>
      <c r="X6216" s="94" t="str">
        <f t="shared" si="978"/>
        <v/>
      </c>
      <c r="Y6216" s="5"/>
      <c r="BK6216" s="8"/>
      <c r="BL6216" s="5"/>
      <c r="BM6216" s="5"/>
      <c r="BN6216" s="5"/>
      <c r="BO6216" s="5"/>
      <c r="BP6216" s="1"/>
      <c r="BQ6216" s="1"/>
      <c r="BR6216" s="1"/>
      <c r="BS6216" s="1"/>
      <c r="BT6216" s="1"/>
      <c r="BU6216" s="4"/>
      <c r="BV6216" s="1"/>
      <c r="BW6216" s="3"/>
      <c r="BX6216" s="4"/>
      <c r="BY6216" s="5"/>
      <c r="BZ6216" s="5"/>
      <c r="CA6216" s="5"/>
      <c r="CB6216" s="5"/>
      <c r="CC6216" s="5"/>
      <c r="CD6216" s="43"/>
    </row>
    <row r="6217" spans="1:82" x14ac:dyDescent="0.25">
      <c r="A6217" s="8"/>
      <c r="B6217" s="5"/>
      <c r="C6217" s="5"/>
      <c r="D6217" s="5"/>
      <c r="E6217" s="5"/>
      <c r="F6217" s="94" t="str">
        <f t="shared" si="969"/>
        <v/>
      </c>
      <c r="G6217" s="94" t="str">
        <f t="shared" si="970"/>
        <v/>
      </c>
      <c r="H6217" s="127" t="str">
        <f>IF(A6217&lt;&gt;"",IF(MID(C6217,1,1)="c",$AS$26,IF(MID(C6217,1,1)="r",$AS$41,IF(MID(C6217,1,1)="p",#REF!,#REF!))),"")</f>
        <v/>
      </c>
      <c r="I6217" s="92" t="str">
        <f t="shared" si="971"/>
        <v/>
      </c>
      <c r="J6217" s="92" t="str">
        <f t="shared" si="972"/>
        <v/>
      </c>
      <c r="K6217" s="92" t="str">
        <f t="shared" si="973"/>
        <v/>
      </c>
      <c r="L6217" s="92" t="str">
        <f t="shared" si="974"/>
        <v/>
      </c>
      <c r="M6217" s="95" t="str">
        <f>IF(A6217&lt;&gt;"",IF(MID(C6217,1,1)="c",SigmaEpsConcrete(I6217,$AN$30:$AN$33,$AR$30:$AR$33,$AS$26,$AS$27,$AS$28,$AQ$20,$AU$19),""),"")</f>
        <v/>
      </c>
      <c r="N6217" s="95" t="str">
        <f>IF(A6217&lt;&gt;"",IF(MID(C6217,1,1)="r",SigmaEpsReinf(J6217,$AS$42:$AS$43,$AS$41,$AS$39,$AS$40,$AQ$38),""),"")</f>
        <v/>
      </c>
      <c r="Q6217" s="92" t="str">
        <f t="shared" si="976"/>
        <v/>
      </c>
      <c r="R6217" s="92" t="str">
        <f t="shared" si="977"/>
        <v/>
      </c>
      <c r="U6217" s="5"/>
      <c r="V6217" s="5"/>
      <c r="W6217" s="94" t="str">
        <f t="shared" si="975"/>
        <v/>
      </c>
      <c r="X6217" s="94" t="str">
        <f t="shared" si="978"/>
        <v/>
      </c>
      <c r="Y6217" s="5"/>
      <c r="BK6217" s="8"/>
      <c r="BL6217" s="5"/>
      <c r="BM6217" s="5"/>
      <c r="BN6217" s="5"/>
      <c r="BO6217" s="5"/>
      <c r="BP6217" s="1"/>
      <c r="BQ6217" s="1"/>
      <c r="BR6217" s="1"/>
      <c r="BS6217" s="1"/>
      <c r="BT6217" s="1"/>
      <c r="BU6217" s="4"/>
      <c r="BV6217" s="1"/>
      <c r="BW6217" s="3"/>
      <c r="BX6217" s="4"/>
      <c r="BY6217" s="5"/>
      <c r="BZ6217" s="5"/>
      <c r="CA6217" s="5"/>
      <c r="CB6217" s="5"/>
      <c r="CC6217" s="5"/>
      <c r="CD6217" s="43"/>
    </row>
    <row r="6218" spans="1:82" x14ac:dyDescent="0.25">
      <c r="A6218" s="8"/>
      <c r="B6218" s="5"/>
      <c r="C6218" s="5"/>
      <c r="D6218" s="5"/>
      <c r="E6218" s="5"/>
      <c r="F6218" s="94" t="str">
        <f t="shared" ref="F6218:F6281" si="979">IF(A6218&lt;&gt;"",(D6218-$AU$86)/10,"")</f>
        <v/>
      </c>
      <c r="G6218" s="94" t="str">
        <f t="shared" ref="G6218:G6281" si="980">IF(A6218&lt;&gt;"",(E6218-$AU$87)/10,"")</f>
        <v/>
      </c>
      <c r="H6218" s="127" t="str">
        <f>IF(A6218&lt;&gt;"",IF(MID(C6218,1,1)="c",$AS$26,IF(MID(C6218,1,1)="r",$AS$41,IF(MID(C6218,1,1)="p",#REF!,#REF!))),"")</f>
        <v/>
      </c>
      <c r="I6218" s="92" t="str">
        <f t="shared" ref="I6218:I6281" si="981">IF($A6218&lt;&gt;"",IF(MID($C6218,1,1)="c",$Y$3+$Y$4*$F6218+$Y$5*$G6218+$BR$43,""),"")</f>
        <v/>
      </c>
      <c r="J6218" s="92" t="str">
        <f t="shared" ref="J6218:J6281" si="982">IF($A6218&lt;&gt;"",IF(MID($C6218,1,1)="r",$Y$3+$Y$4*$F6218+$Y$5*$G6218+$BR$43,""),"")</f>
        <v/>
      </c>
      <c r="K6218" s="92" t="str">
        <f t="shared" ref="K6218:K6281" si="983">IF($A6218&lt;&gt;"",IF(MID($C6218,1,1)="u",$Y$3+$Y$4*$F6218+$Y$5*$G6218+$BR$43,""),"")</f>
        <v/>
      </c>
      <c r="L6218" s="92" t="str">
        <f t="shared" ref="L6218:L6281" si="984">IF($A6218&lt;&gt;"",IF(MID($C6218,1,1)="p",$Y$3+$Y$4*$F6218+$Y$5*$G6218+$BR$43,""),"")</f>
        <v/>
      </c>
      <c r="M6218" s="95" t="str">
        <f>IF(A6218&lt;&gt;"",IF(MID(C6218,1,1)="c",SigmaEpsConcrete(I6218,$AN$30:$AN$33,$AR$30:$AR$33,$AS$26,$AS$27,$AS$28,$AQ$20,$AU$19),""),"")</f>
        <v/>
      </c>
      <c r="N6218" s="95" t="str">
        <f>IF(A6218&lt;&gt;"",IF(MID(C6218,1,1)="r",SigmaEpsReinf(J6218,$AS$42:$AS$43,$AS$41,$AS$39,$AS$40,$AQ$38),""),"")</f>
        <v/>
      </c>
      <c r="Q6218" s="92" t="str">
        <f t="shared" si="976"/>
        <v/>
      </c>
      <c r="R6218" s="92" t="str">
        <f t="shared" si="977"/>
        <v/>
      </c>
      <c r="U6218" s="5"/>
      <c r="V6218" s="5"/>
      <c r="W6218" s="94" t="str">
        <f t="shared" ref="W6218:W6281" si="985">IF(A6218&lt;&gt;"",F6218-$AU$105,"")</f>
        <v/>
      </c>
      <c r="X6218" s="94" t="str">
        <f t="shared" si="978"/>
        <v/>
      </c>
      <c r="Y6218" s="5"/>
      <c r="BK6218" s="8"/>
      <c r="BL6218" s="5"/>
      <c r="BM6218" s="5"/>
      <c r="BN6218" s="5"/>
      <c r="BO6218" s="5"/>
      <c r="BP6218" s="1"/>
      <c r="BQ6218" s="1"/>
      <c r="BR6218" s="1"/>
      <c r="BS6218" s="1"/>
      <c r="BT6218" s="1"/>
      <c r="BU6218" s="4"/>
      <c r="BV6218" s="1"/>
      <c r="BW6218" s="3"/>
      <c r="BX6218" s="4"/>
      <c r="BY6218" s="5"/>
      <c r="BZ6218" s="5"/>
      <c r="CA6218" s="5"/>
      <c r="CB6218" s="5"/>
      <c r="CC6218" s="5"/>
      <c r="CD6218" s="43"/>
    </row>
    <row r="6219" spans="1:82" x14ac:dyDescent="0.25">
      <c r="A6219" s="8"/>
      <c r="B6219" s="5"/>
      <c r="C6219" s="5"/>
      <c r="D6219" s="5"/>
      <c r="E6219" s="5"/>
      <c r="F6219" s="94" t="str">
        <f t="shared" si="979"/>
        <v/>
      </c>
      <c r="G6219" s="94" t="str">
        <f t="shared" si="980"/>
        <v/>
      </c>
      <c r="H6219" s="127" t="str">
        <f>IF(A6219&lt;&gt;"",IF(MID(C6219,1,1)="c",$AS$26,IF(MID(C6219,1,1)="r",$AS$41,IF(MID(C6219,1,1)="p",#REF!,#REF!))),"")</f>
        <v/>
      </c>
      <c r="I6219" s="92" t="str">
        <f t="shared" si="981"/>
        <v/>
      </c>
      <c r="J6219" s="92" t="str">
        <f t="shared" si="982"/>
        <v/>
      </c>
      <c r="K6219" s="92" t="str">
        <f t="shared" si="983"/>
        <v/>
      </c>
      <c r="L6219" s="92" t="str">
        <f t="shared" si="984"/>
        <v/>
      </c>
      <c r="M6219" s="95" t="str">
        <f>IF(A6219&lt;&gt;"",IF(MID(C6219,1,1)="c",SigmaEpsConcrete(I6219,$AN$30:$AN$33,$AR$30:$AR$33,$AS$26,$AS$27,$AS$28,$AQ$20,$AU$19),""),"")</f>
        <v/>
      </c>
      <c r="N6219" s="95" t="str">
        <f>IF(A6219&lt;&gt;"",IF(MID(C6219,1,1)="r",SigmaEpsReinf(J6219,$AS$42:$AS$43,$AS$41,$AS$39,$AS$40,$AQ$38),""),"")</f>
        <v/>
      </c>
      <c r="Q6219" s="92" t="str">
        <f t="shared" ref="Q6219:Q6282" si="986">IF(A6219&lt;&gt;"",IF(MID(C6219,1,1)="c",IF(ISERROR(M6219/I6219),"",M6219/I6219),""),"")</f>
        <v/>
      </c>
      <c r="R6219" s="92" t="str">
        <f t="shared" ref="R6219:R6282" si="987">IF(A6219&lt;&gt;"",IF(MID(C6219,1,1)="r",IF(ISERROR(N6219/J6219),"",N6219/J6219),""),"")</f>
        <v/>
      </c>
      <c r="U6219" s="5"/>
      <c r="V6219" s="5"/>
      <c r="W6219" s="94" t="str">
        <f t="shared" si="985"/>
        <v/>
      </c>
      <c r="X6219" s="94" t="str">
        <f t="shared" ref="X6219:X6282" si="988">IF(B6219&lt;&gt;"",G6219-$AU$106,"")</f>
        <v/>
      </c>
      <c r="Y6219" s="5"/>
      <c r="BK6219" s="8"/>
      <c r="BL6219" s="5"/>
      <c r="BM6219" s="5"/>
      <c r="BN6219" s="5"/>
      <c r="BO6219" s="5"/>
      <c r="BP6219" s="1"/>
      <c r="BQ6219" s="1"/>
      <c r="BR6219" s="1"/>
      <c r="BS6219" s="1"/>
      <c r="BT6219" s="1"/>
      <c r="BU6219" s="4"/>
      <c r="BV6219" s="1"/>
      <c r="BW6219" s="3"/>
      <c r="BX6219" s="4"/>
      <c r="BY6219" s="5"/>
      <c r="BZ6219" s="5"/>
      <c r="CA6219" s="5"/>
      <c r="CB6219" s="5"/>
      <c r="CC6219" s="5"/>
      <c r="CD6219" s="43"/>
    </row>
    <row r="6220" spans="1:82" x14ac:dyDescent="0.25">
      <c r="A6220" s="8"/>
      <c r="B6220" s="5"/>
      <c r="C6220" s="5"/>
      <c r="D6220" s="5"/>
      <c r="E6220" s="5"/>
      <c r="F6220" s="94" t="str">
        <f t="shared" si="979"/>
        <v/>
      </c>
      <c r="G6220" s="94" t="str">
        <f t="shared" si="980"/>
        <v/>
      </c>
      <c r="H6220" s="127" t="str">
        <f>IF(A6220&lt;&gt;"",IF(MID(C6220,1,1)="c",$AS$26,IF(MID(C6220,1,1)="r",$AS$41,IF(MID(C6220,1,1)="p",#REF!,#REF!))),"")</f>
        <v/>
      </c>
      <c r="I6220" s="92" t="str">
        <f t="shared" si="981"/>
        <v/>
      </c>
      <c r="J6220" s="92" t="str">
        <f t="shared" si="982"/>
        <v/>
      </c>
      <c r="K6220" s="92" t="str">
        <f t="shared" si="983"/>
        <v/>
      </c>
      <c r="L6220" s="92" t="str">
        <f t="shared" si="984"/>
        <v/>
      </c>
      <c r="M6220" s="95" t="str">
        <f>IF(A6220&lt;&gt;"",IF(MID(C6220,1,1)="c",SigmaEpsConcrete(I6220,$AN$30:$AN$33,$AR$30:$AR$33,$AS$26,$AS$27,$AS$28,$AQ$20,$AU$19),""),"")</f>
        <v/>
      </c>
      <c r="N6220" s="95" t="str">
        <f>IF(A6220&lt;&gt;"",IF(MID(C6220,1,1)="r",SigmaEpsReinf(J6220,$AS$42:$AS$43,$AS$41,$AS$39,$AS$40,$AQ$38),""),"")</f>
        <v/>
      </c>
      <c r="Q6220" s="92" t="str">
        <f t="shared" si="986"/>
        <v/>
      </c>
      <c r="R6220" s="92" t="str">
        <f t="shared" si="987"/>
        <v/>
      </c>
      <c r="U6220" s="5"/>
      <c r="V6220" s="5"/>
      <c r="W6220" s="94" t="str">
        <f t="shared" si="985"/>
        <v/>
      </c>
      <c r="X6220" s="94" t="str">
        <f t="shared" si="988"/>
        <v/>
      </c>
      <c r="Y6220" s="5"/>
      <c r="BK6220" s="8"/>
      <c r="BL6220" s="5"/>
      <c r="BM6220" s="5"/>
      <c r="BN6220" s="5"/>
      <c r="BO6220" s="5"/>
      <c r="BP6220" s="1"/>
      <c r="BQ6220" s="1"/>
      <c r="BR6220" s="1"/>
      <c r="BS6220" s="1"/>
      <c r="BT6220" s="1"/>
      <c r="BU6220" s="4"/>
      <c r="BV6220" s="1"/>
      <c r="BW6220" s="3"/>
      <c r="BX6220" s="4"/>
      <c r="BY6220" s="5"/>
      <c r="BZ6220" s="5"/>
      <c r="CA6220" s="5"/>
      <c r="CB6220" s="5"/>
      <c r="CC6220" s="5"/>
      <c r="CD6220" s="43"/>
    </row>
    <row r="6221" spans="1:82" x14ac:dyDescent="0.25">
      <c r="A6221" s="8"/>
      <c r="B6221" s="5"/>
      <c r="C6221" s="5"/>
      <c r="D6221" s="5"/>
      <c r="E6221" s="5"/>
      <c r="F6221" s="94" t="str">
        <f t="shared" si="979"/>
        <v/>
      </c>
      <c r="G6221" s="94" t="str">
        <f t="shared" si="980"/>
        <v/>
      </c>
      <c r="H6221" s="127" t="str">
        <f>IF(A6221&lt;&gt;"",IF(MID(C6221,1,1)="c",$AS$26,IF(MID(C6221,1,1)="r",$AS$41,IF(MID(C6221,1,1)="p",#REF!,#REF!))),"")</f>
        <v/>
      </c>
      <c r="I6221" s="92" t="str">
        <f t="shared" si="981"/>
        <v/>
      </c>
      <c r="J6221" s="92" t="str">
        <f t="shared" si="982"/>
        <v/>
      </c>
      <c r="K6221" s="92" t="str">
        <f t="shared" si="983"/>
        <v/>
      </c>
      <c r="L6221" s="92" t="str">
        <f t="shared" si="984"/>
        <v/>
      </c>
      <c r="M6221" s="95" t="str">
        <f>IF(A6221&lt;&gt;"",IF(MID(C6221,1,1)="c",SigmaEpsConcrete(I6221,$AN$30:$AN$33,$AR$30:$AR$33,$AS$26,$AS$27,$AS$28,$AQ$20,$AU$19),""),"")</f>
        <v/>
      </c>
      <c r="N6221" s="95" t="str">
        <f>IF(A6221&lt;&gt;"",IF(MID(C6221,1,1)="r",SigmaEpsReinf(J6221,$AS$42:$AS$43,$AS$41,$AS$39,$AS$40,$AQ$38),""),"")</f>
        <v/>
      </c>
      <c r="Q6221" s="92" t="str">
        <f t="shared" si="986"/>
        <v/>
      </c>
      <c r="R6221" s="92" t="str">
        <f t="shared" si="987"/>
        <v/>
      </c>
      <c r="U6221" s="5"/>
      <c r="V6221" s="5"/>
      <c r="W6221" s="94" t="str">
        <f t="shared" si="985"/>
        <v/>
      </c>
      <c r="X6221" s="94" t="str">
        <f t="shared" si="988"/>
        <v/>
      </c>
      <c r="Y6221" s="5"/>
      <c r="BK6221" s="8"/>
      <c r="BL6221" s="5"/>
      <c r="BM6221" s="5"/>
      <c r="BN6221" s="5"/>
      <c r="BO6221" s="5"/>
      <c r="BP6221" s="1"/>
      <c r="BQ6221" s="1"/>
      <c r="BR6221" s="1"/>
      <c r="BS6221" s="1"/>
      <c r="BT6221" s="1"/>
      <c r="BU6221" s="4"/>
      <c r="BV6221" s="1"/>
      <c r="BW6221" s="3"/>
      <c r="BX6221" s="4"/>
      <c r="BY6221" s="5"/>
      <c r="BZ6221" s="5"/>
      <c r="CA6221" s="5"/>
      <c r="CB6221" s="5"/>
      <c r="CC6221" s="5"/>
      <c r="CD6221" s="43"/>
    </row>
    <row r="6222" spans="1:82" x14ac:dyDescent="0.25">
      <c r="A6222" s="8"/>
      <c r="B6222" s="5"/>
      <c r="C6222" s="5"/>
      <c r="D6222" s="5"/>
      <c r="E6222" s="5"/>
      <c r="F6222" s="94" t="str">
        <f t="shared" si="979"/>
        <v/>
      </c>
      <c r="G6222" s="94" t="str">
        <f t="shared" si="980"/>
        <v/>
      </c>
      <c r="H6222" s="127" t="str">
        <f>IF(A6222&lt;&gt;"",IF(MID(C6222,1,1)="c",$AS$26,IF(MID(C6222,1,1)="r",$AS$41,IF(MID(C6222,1,1)="p",#REF!,#REF!))),"")</f>
        <v/>
      </c>
      <c r="I6222" s="92" t="str">
        <f t="shared" si="981"/>
        <v/>
      </c>
      <c r="J6222" s="92" t="str">
        <f t="shared" si="982"/>
        <v/>
      </c>
      <c r="K6222" s="92" t="str">
        <f t="shared" si="983"/>
        <v/>
      </c>
      <c r="L6222" s="92" t="str">
        <f t="shared" si="984"/>
        <v/>
      </c>
      <c r="M6222" s="95" t="str">
        <f>IF(A6222&lt;&gt;"",IF(MID(C6222,1,1)="c",SigmaEpsConcrete(I6222,$AN$30:$AN$33,$AR$30:$AR$33,$AS$26,$AS$27,$AS$28,$AQ$20,$AU$19),""),"")</f>
        <v/>
      </c>
      <c r="N6222" s="95" t="str">
        <f>IF(A6222&lt;&gt;"",IF(MID(C6222,1,1)="r",SigmaEpsReinf(J6222,$AS$42:$AS$43,$AS$41,$AS$39,$AS$40,$AQ$38),""),"")</f>
        <v/>
      </c>
      <c r="Q6222" s="92" t="str">
        <f t="shared" si="986"/>
        <v/>
      </c>
      <c r="R6222" s="92" t="str">
        <f t="shared" si="987"/>
        <v/>
      </c>
      <c r="U6222" s="5"/>
      <c r="V6222" s="5"/>
      <c r="W6222" s="94" t="str">
        <f t="shared" si="985"/>
        <v/>
      </c>
      <c r="X6222" s="94" t="str">
        <f t="shared" si="988"/>
        <v/>
      </c>
      <c r="Y6222" s="5"/>
      <c r="BK6222" s="8"/>
      <c r="BL6222" s="5"/>
      <c r="BM6222" s="5"/>
      <c r="BN6222" s="5"/>
      <c r="BO6222" s="5"/>
      <c r="BP6222" s="1"/>
      <c r="BQ6222" s="1"/>
      <c r="BR6222" s="1"/>
      <c r="BS6222" s="1"/>
      <c r="BT6222" s="1"/>
      <c r="BU6222" s="4"/>
      <c r="BV6222" s="1"/>
      <c r="BW6222" s="3"/>
      <c r="BX6222" s="4"/>
      <c r="BY6222" s="5"/>
      <c r="BZ6222" s="5"/>
      <c r="CA6222" s="5"/>
      <c r="CB6222" s="5"/>
      <c r="CC6222" s="5"/>
      <c r="CD6222" s="43"/>
    </row>
    <row r="6223" spans="1:82" x14ac:dyDescent="0.25">
      <c r="A6223" s="8"/>
      <c r="B6223" s="5"/>
      <c r="C6223" s="5"/>
      <c r="D6223" s="5"/>
      <c r="E6223" s="5"/>
      <c r="F6223" s="94" t="str">
        <f t="shared" si="979"/>
        <v/>
      </c>
      <c r="G6223" s="94" t="str">
        <f t="shared" si="980"/>
        <v/>
      </c>
      <c r="H6223" s="127" t="str">
        <f>IF(A6223&lt;&gt;"",IF(MID(C6223,1,1)="c",$AS$26,IF(MID(C6223,1,1)="r",$AS$41,IF(MID(C6223,1,1)="p",#REF!,#REF!))),"")</f>
        <v/>
      </c>
      <c r="I6223" s="92" t="str">
        <f t="shared" si="981"/>
        <v/>
      </c>
      <c r="J6223" s="92" t="str">
        <f t="shared" si="982"/>
        <v/>
      </c>
      <c r="K6223" s="92" t="str">
        <f t="shared" si="983"/>
        <v/>
      </c>
      <c r="L6223" s="92" t="str">
        <f t="shared" si="984"/>
        <v/>
      </c>
      <c r="M6223" s="95" t="str">
        <f>IF(A6223&lt;&gt;"",IF(MID(C6223,1,1)="c",SigmaEpsConcrete(I6223,$AN$30:$AN$33,$AR$30:$AR$33,$AS$26,$AS$27,$AS$28,$AQ$20,$AU$19),""),"")</f>
        <v/>
      </c>
      <c r="N6223" s="95" t="str">
        <f>IF(A6223&lt;&gt;"",IF(MID(C6223,1,1)="r",SigmaEpsReinf(J6223,$AS$42:$AS$43,$AS$41,$AS$39,$AS$40,$AQ$38),""),"")</f>
        <v/>
      </c>
      <c r="Q6223" s="92" t="str">
        <f t="shared" si="986"/>
        <v/>
      </c>
      <c r="R6223" s="92" t="str">
        <f t="shared" si="987"/>
        <v/>
      </c>
      <c r="U6223" s="5"/>
      <c r="V6223" s="5"/>
      <c r="W6223" s="94" t="str">
        <f t="shared" si="985"/>
        <v/>
      </c>
      <c r="X6223" s="94" t="str">
        <f t="shared" si="988"/>
        <v/>
      </c>
      <c r="Y6223" s="5"/>
      <c r="BK6223" s="8"/>
      <c r="BL6223" s="5"/>
      <c r="BM6223" s="5"/>
      <c r="BN6223" s="5"/>
      <c r="BO6223" s="5"/>
      <c r="BP6223" s="1"/>
      <c r="BQ6223" s="1"/>
      <c r="BR6223" s="1"/>
      <c r="BS6223" s="1"/>
      <c r="BT6223" s="1"/>
      <c r="BU6223" s="4"/>
      <c r="BV6223" s="1"/>
      <c r="BW6223" s="3"/>
      <c r="BX6223" s="4"/>
      <c r="BY6223" s="5"/>
      <c r="BZ6223" s="5"/>
      <c r="CA6223" s="5"/>
      <c r="CB6223" s="5"/>
      <c r="CC6223" s="5"/>
      <c r="CD6223" s="43"/>
    </row>
    <row r="6224" spans="1:82" x14ac:dyDescent="0.25">
      <c r="A6224" s="8"/>
      <c r="B6224" s="5"/>
      <c r="C6224" s="5"/>
      <c r="D6224" s="5"/>
      <c r="E6224" s="5"/>
      <c r="F6224" s="94" t="str">
        <f t="shared" si="979"/>
        <v/>
      </c>
      <c r="G6224" s="94" t="str">
        <f t="shared" si="980"/>
        <v/>
      </c>
      <c r="H6224" s="127" t="str">
        <f>IF(A6224&lt;&gt;"",IF(MID(C6224,1,1)="c",$AS$26,IF(MID(C6224,1,1)="r",$AS$41,IF(MID(C6224,1,1)="p",#REF!,#REF!))),"")</f>
        <v/>
      </c>
      <c r="I6224" s="92" t="str">
        <f t="shared" si="981"/>
        <v/>
      </c>
      <c r="J6224" s="92" t="str">
        <f t="shared" si="982"/>
        <v/>
      </c>
      <c r="K6224" s="92" t="str">
        <f t="shared" si="983"/>
        <v/>
      </c>
      <c r="L6224" s="92" t="str">
        <f t="shared" si="984"/>
        <v/>
      </c>
      <c r="M6224" s="95" t="str">
        <f>IF(A6224&lt;&gt;"",IF(MID(C6224,1,1)="c",SigmaEpsConcrete(I6224,$AN$30:$AN$33,$AR$30:$AR$33,$AS$26,$AS$27,$AS$28,$AQ$20,$AU$19),""),"")</f>
        <v/>
      </c>
      <c r="N6224" s="95" t="str">
        <f>IF(A6224&lt;&gt;"",IF(MID(C6224,1,1)="r",SigmaEpsReinf(J6224,$AS$42:$AS$43,$AS$41,$AS$39,$AS$40,$AQ$38),""),"")</f>
        <v/>
      </c>
      <c r="Q6224" s="92" t="str">
        <f t="shared" si="986"/>
        <v/>
      </c>
      <c r="R6224" s="92" t="str">
        <f t="shared" si="987"/>
        <v/>
      </c>
      <c r="U6224" s="5"/>
      <c r="V6224" s="5"/>
      <c r="W6224" s="94" t="str">
        <f t="shared" si="985"/>
        <v/>
      </c>
      <c r="X6224" s="94" t="str">
        <f t="shared" si="988"/>
        <v/>
      </c>
      <c r="Y6224" s="5"/>
      <c r="BK6224" s="8"/>
      <c r="BL6224" s="5"/>
      <c r="BM6224" s="5"/>
      <c r="BN6224" s="5"/>
      <c r="BO6224" s="5"/>
      <c r="BP6224" s="1"/>
      <c r="BQ6224" s="1"/>
      <c r="BR6224" s="1"/>
      <c r="BS6224" s="1"/>
      <c r="BT6224" s="1"/>
      <c r="BU6224" s="4"/>
      <c r="BV6224" s="1"/>
      <c r="BW6224" s="3"/>
      <c r="BX6224" s="4"/>
      <c r="BY6224" s="5"/>
      <c r="BZ6224" s="5"/>
      <c r="CA6224" s="5"/>
      <c r="CB6224" s="5"/>
      <c r="CC6224" s="5"/>
      <c r="CD6224" s="43"/>
    </row>
    <row r="6225" spans="1:82" x14ac:dyDescent="0.25">
      <c r="A6225" s="8"/>
      <c r="B6225" s="5"/>
      <c r="C6225" s="5"/>
      <c r="D6225" s="5"/>
      <c r="E6225" s="5"/>
      <c r="F6225" s="94" t="str">
        <f t="shared" si="979"/>
        <v/>
      </c>
      <c r="G6225" s="94" t="str">
        <f t="shared" si="980"/>
        <v/>
      </c>
      <c r="H6225" s="127" t="str">
        <f>IF(A6225&lt;&gt;"",IF(MID(C6225,1,1)="c",$AS$26,IF(MID(C6225,1,1)="r",$AS$41,IF(MID(C6225,1,1)="p",#REF!,#REF!))),"")</f>
        <v/>
      </c>
      <c r="I6225" s="92" t="str">
        <f t="shared" si="981"/>
        <v/>
      </c>
      <c r="J6225" s="92" t="str">
        <f t="shared" si="982"/>
        <v/>
      </c>
      <c r="K6225" s="92" t="str">
        <f t="shared" si="983"/>
        <v/>
      </c>
      <c r="L6225" s="92" t="str">
        <f t="shared" si="984"/>
        <v/>
      </c>
      <c r="M6225" s="95" t="str">
        <f>IF(A6225&lt;&gt;"",IF(MID(C6225,1,1)="c",SigmaEpsConcrete(I6225,$AN$30:$AN$33,$AR$30:$AR$33,$AS$26,$AS$27,$AS$28,$AQ$20,$AU$19),""),"")</f>
        <v/>
      </c>
      <c r="N6225" s="95" t="str">
        <f>IF(A6225&lt;&gt;"",IF(MID(C6225,1,1)="r",SigmaEpsReinf(J6225,$AS$42:$AS$43,$AS$41,$AS$39,$AS$40,$AQ$38),""),"")</f>
        <v/>
      </c>
      <c r="Q6225" s="92" t="str">
        <f t="shared" si="986"/>
        <v/>
      </c>
      <c r="R6225" s="92" t="str">
        <f t="shared" si="987"/>
        <v/>
      </c>
      <c r="U6225" s="5"/>
      <c r="V6225" s="5"/>
      <c r="W6225" s="94" t="str">
        <f t="shared" si="985"/>
        <v/>
      </c>
      <c r="X6225" s="94" t="str">
        <f t="shared" si="988"/>
        <v/>
      </c>
      <c r="Y6225" s="5"/>
      <c r="BK6225" s="8"/>
      <c r="BL6225" s="5"/>
      <c r="BM6225" s="5"/>
      <c r="BN6225" s="5"/>
      <c r="BO6225" s="5"/>
      <c r="BP6225" s="1"/>
      <c r="BQ6225" s="1"/>
      <c r="BR6225" s="1"/>
      <c r="BS6225" s="1"/>
      <c r="BT6225" s="1"/>
      <c r="BU6225" s="4"/>
      <c r="BV6225" s="1"/>
      <c r="BW6225" s="3"/>
      <c r="BX6225" s="4"/>
      <c r="BY6225" s="5"/>
      <c r="BZ6225" s="5"/>
      <c r="CA6225" s="5"/>
      <c r="CB6225" s="5"/>
      <c r="CC6225" s="5"/>
      <c r="CD6225" s="43"/>
    </row>
    <row r="6226" spans="1:82" x14ac:dyDescent="0.25">
      <c r="A6226" s="8"/>
      <c r="B6226" s="5"/>
      <c r="C6226" s="5"/>
      <c r="D6226" s="5"/>
      <c r="E6226" s="5"/>
      <c r="F6226" s="94" t="str">
        <f t="shared" si="979"/>
        <v/>
      </c>
      <c r="G6226" s="94" t="str">
        <f t="shared" si="980"/>
        <v/>
      </c>
      <c r="H6226" s="127" t="str">
        <f>IF(A6226&lt;&gt;"",IF(MID(C6226,1,1)="c",$AS$26,IF(MID(C6226,1,1)="r",$AS$41,IF(MID(C6226,1,1)="p",#REF!,#REF!))),"")</f>
        <v/>
      </c>
      <c r="I6226" s="92" t="str">
        <f t="shared" si="981"/>
        <v/>
      </c>
      <c r="J6226" s="92" t="str">
        <f t="shared" si="982"/>
        <v/>
      </c>
      <c r="K6226" s="92" t="str">
        <f t="shared" si="983"/>
        <v/>
      </c>
      <c r="L6226" s="92" t="str">
        <f t="shared" si="984"/>
        <v/>
      </c>
      <c r="M6226" s="95" t="str">
        <f>IF(A6226&lt;&gt;"",IF(MID(C6226,1,1)="c",SigmaEpsConcrete(I6226,$AN$30:$AN$33,$AR$30:$AR$33,$AS$26,$AS$27,$AS$28,$AQ$20,$AU$19),""),"")</f>
        <v/>
      </c>
      <c r="N6226" s="95" t="str">
        <f>IF(A6226&lt;&gt;"",IF(MID(C6226,1,1)="r",SigmaEpsReinf(J6226,$AS$42:$AS$43,$AS$41,$AS$39,$AS$40,$AQ$38),""),"")</f>
        <v/>
      </c>
      <c r="Q6226" s="92" t="str">
        <f t="shared" si="986"/>
        <v/>
      </c>
      <c r="R6226" s="92" t="str">
        <f t="shared" si="987"/>
        <v/>
      </c>
      <c r="U6226" s="5"/>
      <c r="V6226" s="5"/>
      <c r="W6226" s="94" t="str">
        <f t="shared" si="985"/>
        <v/>
      </c>
      <c r="X6226" s="94" t="str">
        <f t="shared" si="988"/>
        <v/>
      </c>
      <c r="Y6226" s="5"/>
      <c r="BK6226" s="8"/>
      <c r="BL6226" s="5"/>
      <c r="BM6226" s="5"/>
      <c r="BN6226" s="5"/>
      <c r="BO6226" s="5"/>
      <c r="BP6226" s="1"/>
      <c r="BQ6226" s="1"/>
      <c r="BR6226" s="1"/>
      <c r="BS6226" s="1"/>
      <c r="BT6226" s="1"/>
      <c r="BU6226" s="4"/>
      <c r="BV6226" s="1"/>
      <c r="BW6226" s="3"/>
      <c r="BX6226" s="4"/>
      <c r="BY6226" s="5"/>
      <c r="BZ6226" s="5"/>
      <c r="CA6226" s="5"/>
      <c r="CB6226" s="5"/>
      <c r="CC6226" s="5"/>
      <c r="CD6226" s="43"/>
    </row>
    <row r="6227" spans="1:82" x14ac:dyDescent="0.25">
      <c r="A6227" s="8"/>
      <c r="B6227" s="5"/>
      <c r="C6227" s="5"/>
      <c r="D6227" s="5"/>
      <c r="E6227" s="5"/>
      <c r="F6227" s="94" t="str">
        <f t="shared" si="979"/>
        <v/>
      </c>
      <c r="G6227" s="94" t="str">
        <f t="shared" si="980"/>
        <v/>
      </c>
      <c r="H6227" s="127" t="str">
        <f>IF(A6227&lt;&gt;"",IF(MID(C6227,1,1)="c",$AS$26,IF(MID(C6227,1,1)="r",$AS$41,IF(MID(C6227,1,1)="p",#REF!,#REF!))),"")</f>
        <v/>
      </c>
      <c r="I6227" s="92" t="str">
        <f t="shared" si="981"/>
        <v/>
      </c>
      <c r="J6227" s="92" t="str">
        <f t="shared" si="982"/>
        <v/>
      </c>
      <c r="K6227" s="92" t="str">
        <f t="shared" si="983"/>
        <v/>
      </c>
      <c r="L6227" s="92" t="str">
        <f t="shared" si="984"/>
        <v/>
      </c>
      <c r="M6227" s="95" t="str">
        <f>IF(A6227&lt;&gt;"",IF(MID(C6227,1,1)="c",SigmaEpsConcrete(I6227,$AN$30:$AN$33,$AR$30:$AR$33,$AS$26,$AS$27,$AS$28,$AQ$20,$AU$19),""),"")</f>
        <v/>
      </c>
      <c r="N6227" s="95" t="str">
        <f>IF(A6227&lt;&gt;"",IF(MID(C6227,1,1)="r",SigmaEpsReinf(J6227,$AS$42:$AS$43,$AS$41,$AS$39,$AS$40,$AQ$38),""),"")</f>
        <v/>
      </c>
      <c r="Q6227" s="92" t="str">
        <f t="shared" si="986"/>
        <v/>
      </c>
      <c r="R6227" s="92" t="str">
        <f t="shared" si="987"/>
        <v/>
      </c>
      <c r="U6227" s="5"/>
      <c r="V6227" s="5"/>
      <c r="W6227" s="94" t="str">
        <f t="shared" si="985"/>
        <v/>
      </c>
      <c r="X6227" s="94" t="str">
        <f t="shared" si="988"/>
        <v/>
      </c>
      <c r="Y6227" s="5"/>
      <c r="BK6227" s="8"/>
      <c r="BL6227" s="5"/>
      <c r="BM6227" s="5"/>
      <c r="BN6227" s="5"/>
      <c r="BO6227" s="5"/>
      <c r="BP6227" s="1"/>
      <c r="BQ6227" s="1"/>
      <c r="BR6227" s="1"/>
      <c r="BS6227" s="1"/>
      <c r="BT6227" s="1"/>
      <c r="BU6227" s="4"/>
      <c r="BV6227" s="1"/>
      <c r="BW6227" s="3"/>
      <c r="BX6227" s="4"/>
      <c r="BY6227" s="5"/>
      <c r="BZ6227" s="5"/>
      <c r="CA6227" s="5"/>
      <c r="CB6227" s="5"/>
      <c r="CC6227" s="5"/>
      <c r="CD6227" s="43"/>
    </row>
    <row r="6228" spans="1:82" x14ac:dyDescent="0.25">
      <c r="A6228" s="8"/>
      <c r="B6228" s="5"/>
      <c r="C6228" s="5"/>
      <c r="D6228" s="5"/>
      <c r="E6228" s="5"/>
      <c r="F6228" s="94" t="str">
        <f t="shared" si="979"/>
        <v/>
      </c>
      <c r="G6228" s="94" t="str">
        <f t="shared" si="980"/>
        <v/>
      </c>
      <c r="H6228" s="127" t="str">
        <f>IF(A6228&lt;&gt;"",IF(MID(C6228,1,1)="c",$AS$26,IF(MID(C6228,1,1)="r",$AS$41,IF(MID(C6228,1,1)="p",#REF!,#REF!))),"")</f>
        <v/>
      </c>
      <c r="I6228" s="92" t="str">
        <f t="shared" si="981"/>
        <v/>
      </c>
      <c r="J6228" s="92" t="str">
        <f t="shared" si="982"/>
        <v/>
      </c>
      <c r="K6228" s="92" t="str">
        <f t="shared" si="983"/>
        <v/>
      </c>
      <c r="L6228" s="92" t="str">
        <f t="shared" si="984"/>
        <v/>
      </c>
      <c r="M6228" s="95" t="str">
        <f>IF(A6228&lt;&gt;"",IF(MID(C6228,1,1)="c",SigmaEpsConcrete(I6228,$AN$30:$AN$33,$AR$30:$AR$33,$AS$26,$AS$27,$AS$28,$AQ$20,$AU$19),""),"")</f>
        <v/>
      </c>
      <c r="N6228" s="95" t="str">
        <f>IF(A6228&lt;&gt;"",IF(MID(C6228,1,1)="r",SigmaEpsReinf(J6228,$AS$42:$AS$43,$AS$41,$AS$39,$AS$40,$AQ$38),""),"")</f>
        <v/>
      </c>
      <c r="Q6228" s="92" t="str">
        <f t="shared" si="986"/>
        <v/>
      </c>
      <c r="R6228" s="92" t="str">
        <f t="shared" si="987"/>
        <v/>
      </c>
      <c r="U6228" s="5"/>
      <c r="V6228" s="5"/>
      <c r="W6228" s="94" t="str">
        <f t="shared" si="985"/>
        <v/>
      </c>
      <c r="X6228" s="94" t="str">
        <f t="shared" si="988"/>
        <v/>
      </c>
      <c r="Y6228" s="5"/>
      <c r="BK6228" s="8"/>
      <c r="BL6228" s="5"/>
      <c r="BM6228" s="5"/>
      <c r="BN6228" s="5"/>
      <c r="BO6228" s="5"/>
      <c r="BP6228" s="1"/>
      <c r="BQ6228" s="1"/>
      <c r="BR6228" s="1"/>
      <c r="BS6228" s="1"/>
      <c r="BT6228" s="1"/>
      <c r="BU6228" s="4"/>
      <c r="BV6228" s="1"/>
      <c r="BW6228" s="3"/>
      <c r="BX6228" s="4"/>
      <c r="BY6228" s="5"/>
      <c r="BZ6228" s="5"/>
      <c r="CA6228" s="5"/>
      <c r="CB6228" s="5"/>
      <c r="CC6228" s="5"/>
      <c r="CD6228" s="43"/>
    </row>
    <row r="6229" spans="1:82" x14ac:dyDescent="0.25">
      <c r="A6229" s="8"/>
      <c r="B6229" s="5"/>
      <c r="C6229" s="5"/>
      <c r="D6229" s="5"/>
      <c r="E6229" s="5"/>
      <c r="F6229" s="94" t="str">
        <f t="shared" si="979"/>
        <v/>
      </c>
      <c r="G6229" s="94" t="str">
        <f t="shared" si="980"/>
        <v/>
      </c>
      <c r="H6229" s="127" t="str">
        <f>IF(A6229&lt;&gt;"",IF(MID(C6229,1,1)="c",$AS$26,IF(MID(C6229,1,1)="r",$AS$41,IF(MID(C6229,1,1)="p",#REF!,#REF!))),"")</f>
        <v/>
      </c>
      <c r="I6229" s="92" t="str">
        <f t="shared" si="981"/>
        <v/>
      </c>
      <c r="J6229" s="92" t="str">
        <f t="shared" si="982"/>
        <v/>
      </c>
      <c r="K6229" s="92" t="str">
        <f t="shared" si="983"/>
        <v/>
      </c>
      <c r="L6229" s="92" t="str">
        <f t="shared" si="984"/>
        <v/>
      </c>
      <c r="M6229" s="95" t="str">
        <f>IF(A6229&lt;&gt;"",IF(MID(C6229,1,1)="c",SigmaEpsConcrete(I6229,$AN$30:$AN$33,$AR$30:$AR$33,$AS$26,$AS$27,$AS$28,$AQ$20,$AU$19),""),"")</f>
        <v/>
      </c>
      <c r="N6229" s="95" t="str">
        <f>IF(A6229&lt;&gt;"",IF(MID(C6229,1,1)="r",SigmaEpsReinf(J6229,$AS$42:$AS$43,$AS$41,$AS$39,$AS$40,$AQ$38),""),"")</f>
        <v/>
      </c>
      <c r="Q6229" s="92" t="str">
        <f t="shared" si="986"/>
        <v/>
      </c>
      <c r="R6229" s="92" t="str">
        <f t="shared" si="987"/>
        <v/>
      </c>
      <c r="U6229" s="5"/>
      <c r="V6229" s="5"/>
      <c r="W6229" s="94" t="str">
        <f t="shared" si="985"/>
        <v/>
      </c>
      <c r="X6229" s="94" t="str">
        <f t="shared" si="988"/>
        <v/>
      </c>
      <c r="Y6229" s="5"/>
      <c r="BK6229" s="8"/>
      <c r="BL6229" s="5"/>
      <c r="BM6229" s="5"/>
      <c r="BN6229" s="5"/>
      <c r="BO6229" s="5"/>
      <c r="BP6229" s="1"/>
      <c r="BQ6229" s="1"/>
      <c r="BR6229" s="1"/>
      <c r="BS6229" s="1"/>
      <c r="BT6229" s="1"/>
      <c r="BU6229" s="4"/>
      <c r="BV6229" s="1"/>
      <c r="BW6229" s="3"/>
      <c r="BX6229" s="4"/>
      <c r="BY6229" s="5"/>
      <c r="BZ6229" s="5"/>
      <c r="CA6229" s="5"/>
      <c r="CB6229" s="5"/>
      <c r="CC6229" s="5"/>
      <c r="CD6229" s="43"/>
    </row>
    <row r="6230" spans="1:82" x14ac:dyDescent="0.25">
      <c r="A6230" s="8"/>
      <c r="B6230" s="5"/>
      <c r="C6230" s="5"/>
      <c r="D6230" s="5"/>
      <c r="E6230" s="5"/>
      <c r="F6230" s="94" t="str">
        <f t="shared" si="979"/>
        <v/>
      </c>
      <c r="G6230" s="94" t="str">
        <f t="shared" si="980"/>
        <v/>
      </c>
      <c r="H6230" s="127" t="str">
        <f>IF(A6230&lt;&gt;"",IF(MID(C6230,1,1)="c",$AS$26,IF(MID(C6230,1,1)="r",$AS$41,IF(MID(C6230,1,1)="p",#REF!,#REF!))),"")</f>
        <v/>
      </c>
      <c r="I6230" s="92" t="str">
        <f t="shared" si="981"/>
        <v/>
      </c>
      <c r="J6230" s="92" t="str">
        <f t="shared" si="982"/>
        <v/>
      </c>
      <c r="K6230" s="92" t="str">
        <f t="shared" si="983"/>
        <v/>
      </c>
      <c r="L6230" s="92" t="str">
        <f t="shared" si="984"/>
        <v/>
      </c>
      <c r="M6230" s="95" t="str">
        <f>IF(A6230&lt;&gt;"",IF(MID(C6230,1,1)="c",SigmaEpsConcrete(I6230,$AN$30:$AN$33,$AR$30:$AR$33,$AS$26,$AS$27,$AS$28,$AQ$20,$AU$19),""),"")</f>
        <v/>
      </c>
      <c r="N6230" s="95" t="str">
        <f>IF(A6230&lt;&gt;"",IF(MID(C6230,1,1)="r",SigmaEpsReinf(J6230,$AS$42:$AS$43,$AS$41,$AS$39,$AS$40,$AQ$38),""),"")</f>
        <v/>
      </c>
      <c r="Q6230" s="92" t="str">
        <f t="shared" si="986"/>
        <v/>
      </c>
      <c r="R6230" s="92" t="str">
        <f t="shared" si="987"/>
        <v/>
      </c>
      <c r="U6230" s="5"/>
      <c r="V6230" s="5"/>
      <c r="W6230" s="94" t="str">
        <f t="shared" si="985"/>
        <v/>
      </c>
      <c r="X6230" s="94" t="str">
        <f t="shared" si="988"/>
        <v/>
      </c>
      <c r="Y6230" s="5"/>
      <c r="BK6230" s="8"/>
      <c r="BL6230" s="5"/>
      <c r="BM6230" s="5"/>
      <c r="BN6230" s="5"/>
      <c r="BO6230" s="5"/>
      <c r="BP6230" s="1"/>
      <c r="BQ6230" s="1"/>
      <c r="BR6230" s="1"/>
      <c r="BS6230" s="1"/>
      <c r="BT6230" s="1"/>
      <c r="BU6230" s="4"/>
      <c r="BV6230" s="1"/>
      <c r="BW6230" s="3"/>
      <c r="BX6230" s="4"/>
      <c r="BY6230" s="5"/>
      <c r="BZ6230" s="5"/>
      <c r="CA6230" s="5"/>
      <c r="CB6230" s="5"/>
      <c r="CC6230" s="5"/>
      <c r="CD6230" s="43"/>
    </row>
    <row r="6231" spans="1:82" x14ac:dyDescent="0.25">
      <c r="A6231" s="8"/>
      <c r="B6231" s="5"/>
      <c r="C6231" s="5"/>
      <c r="D6231" s="5"/>
      <c r="E6231" s="5"/>
      <c r="F6231" s="94" t="str">
        <f t="shared" si="979"/>
        <v/>
      </c>
      <c r="G6231" s="94" t="str">
        <f t="shared" si="980"/>
        <v/>
      </c>
      <c r="H6231" s="127" t="str">
        <f>IF(A6231&lt;&gt;"",IF(MID(C6231,1,1)="c",$AS$26,IF(MID(C6231,1,1)="r",$AS$41,IF(MID(C6231,1,1)="p",#REF!,#REF!))),"")</f>
        <v/>
      </c>
      <c r="I6231" s="92" t="str">
        <f t="shared" si="981"/>
        <v/>
      </c>
      <c r="J6231" s="92" t="str">
        <f t="shared" si="982"/>
        <v/>
      </c>
      <c r="K6231" s="92" t="str">
        <f t="shared" si="983"/>
        <v/>
      </c>
      <c r="L6231" s="92" t="str">
        <f t="shared" si="984"/>
        <v/>
      </c>
      <c r="M6231" s="95" t="str">
        <f>IF(A6231&lt;&gt;"",IF(MID(C6231,1,1)="c",SigmaEpsConcrete(I6231,$AN$30:$AN$33,$AR$30:$AR$33,$AS$26,$AS$27,$AS$28,$AQ$20,$AU$19),""),"")</f>
        <v/>
      </c>
      <c r="N6231" s="95" t="str">
        <f>IF(A6231&lt;&gt;"",IF(MID(C6231,1,1)="r",SigmaEpsReinf(J6231,$AS$42:$AS$43,$AS$41,$AS$39,$AS$40,$AQ$38),""),"")</f>
        <v/>
      </c>
      <c r="Q6231" s="92" t="str">
        <f t="shared" si="986"/>
        <v/>
      </c>
      <c r="R6231" s="92" t="str">
        <f t="shared" si="987"/>
        <v/>
      </c>
      <c r="U6231" s="5"/>
      <c r="V6231" s="5"/>
      <c r="W6231" s="94" t="str">
        <f t="shared" si="985"/>
        <v/>
      </c>
      <c r="X6231" s="94" t="str">
        <f t="shared" si="988"/>
        <v/>
      </c>
      <c r="Y6231" s="5"/>
      <c r="BK6231" s="8"/>
      <c r="BL6231" s="5"/>
      <c r="BM6231" s="5"/>
      <c r="BN6231" s="5"/>
      <c r="BO6231" s="5"/>
      <c r="BP6231" s="1"/>
      <c r="BQ6231" s="1"/>
      <c r="BR6231" s="1"/>
      <c r="BS6231" s="1"/>
      <c r="BT6231" s="1"/>
      <c r="BU6231" s="4"/>
      <c r="BV6231" s="1"/>
      <c r="BW6231" s="3"/>
      <c r="BX6231" s="4"/>
      <c r="BY6231" s="5"/>
      <c r="BZ6231" s="5"/>
      <c r="CA6231" s="5"/>
      <c r="CB6231" s="5"/>
      <c r="CC6231" s="5"/>
      <c r="CD6231" s="43"/>
    </row>
    <row r="6232" spans="1:82" x14ac:dyDescent="0.25">
      <c r="A6232" s="8"/>
      <c r="B6232" s="5"/>
      <c r="C6232" s="5"/>
      <c r="D6232" s="5"/>
      <c r="E6232" s="5"/>
      <c r="F6232" s="94" t="str">
        <f t="shared" si="979"/>
        <v/>
      </c>
      <c r="G6232" s="94" t="str">
        <f t="shared" si="980"/>
        <v/>
      </c>
      <c r="H6232" s="127" t="str">
        <f>IF(A6232&lt;&gt;"",IF(MID(C6232,1,1)="c",$AS$26,IF(MID(C6232,1,1)="r",$AS$41,IF(MID(C6232,1,1)="p",#REF!,#REF!))),"")</f>
        <v/>
      </c>
      <c r="I6232" s="92" t="str">
        <f t="shared" si="981"/>
        <v/>
      </c>
      <c r="J6232" s="92" t="str">
        <f t="shared" si="982"/>
        <v/>
      </c>
      <c r="K6232" s="92" t="str">
        <f t="shared" si="983"/>
        <v/>
      </c>
      <c r="L6232" s="92" t="str">
        <f t="shared" si="984"/>
        <v/>
      </c>
      <c r="M6232" s="95" t="str">
        <f>IF(A6232&lt;&gt;"",IF(MID(C6232,1,1)="c",SigmaEpsConcrete(I6232,$AN$30:$AN$33,$AR$30:$AR$33,$AS$26,$AS$27,$AS$28,$AQ$20,$AU$19),""),"")</f>
        <v/>
      </c>
      <c r="N6232" s="95" t="str">
        <f>IF(A6232&lt;&gt;"",IF(MID(C6232,1,1)="r",SigmaEpsReinf(J6232,$AS$42:$AS$43,$AS$41,$AS$39,$AS$40,$AQ$38),""),"")</f>
        <v/>
      </c>
      <c r="Q6232" s="92" t="str">
        <f t="shared" si="986"/>
        <v/>
      </c>
      <c r="R6232" s="92" t="str">
        <f t="shared" si="987"/>
        <v/>
      </c>
      <c r="U6232" s="5"/>
      <c r="V6232" s="5"/>
      <c r="W6232" s="94" t="str">
        <f t="shared" si="985"/>
        <v/>
      </c>
      <c r="X6232" s="94" t="str">
        <f t="shared" si="988"/>
        <v/>
      </c>
      <c r="Y6232" s="5"/>
      <c r="BK6232" s="8"/>
      <c r="BL6232" s="5"/>
      <c r="BM6232" s="5"/>
      <c r="BN6232" s="5"/>
      <c r="BO6232" s="5"/>
      <c r="BP6232" s="1"/>
      <c r="BQ6232" s="1"/>
      <c r="BR6232" s="1"/>
      <c r="BS6232" s="1"/>
      <c r="BT6232" s="1"/>
      <c r="BU6232" s="4"/>
      <c r="BV6232" s="1"/>
      <c r="BW6232" s="3"/>
      <c r="BX6232" s="4"/>
      <c r="BY6232" s="5"/>
      <c r="BZ6232" s="5"/>
      <c r="CA6232" s="5"/>
      <c r="CB6232" s="5"/>
      <c r="CC6232" s="5"/>
      <c r="CD6232" s="43"/>
    </row>
    <row r="6233" spans="1:82" x14ac:dyDescent="0.25">
      <c r="A6233" s="8"/>
      <c r="B6233" s="5"/>
      <c r="C6233" s="5"/>
      <c r="D6233" s="5"/>
      <c r="E6233" s="5"/>
      <c r="F6233" s="94" t="str">
        <f t="shared" si="979"/>
        <v/>
      </c>
      <c r="G6233" s="94" t="str">
        <f t="shared" si="980"/>
        <v/>
      </c>
      <c r="H6233" s="127" t="str">
        <f>IF(A6233&lt;&gt;"",IF(MID(C6233,1,1)="c",$AS$26,IF(MID(C6233,1,1)="r",$AS$41,IF(MID(C6233,1,1)="p",#REF!,#REF!))),"")</f>
        <v/>
      </c>
      <c r="I6233" s="92" t="str">
        <f t="shared" si="981"/>
        <v/>
      </c>
      <c r="J6233" s="92" t="str">
        <f t="shared" si="982"/>
        <v/>
      </c>
      <c r="K6233" s="92" t="str">
        <f t="shared" si="983"/>
        <v/>
      </c>
      <c r="L6233" s="92" t="str">
        <f t="shared" si="984"/>
        <v/>
      </c>
      <c r="M6233" s="95" t="str">
        <f>IF(A6233&lt;&gt;"",IF(MID(C6233,1,1)="c",SigmaEpsConcrete(I6233,$AN$30:$AN$33,$AR$30:$AR$33,$AS$26,$AS$27,$AS$28,$AQ$20,$AU$19),""),"")</f>
        <v/>
      </c>
      <c r="N6233" s="95" t="str">
        <f>IF(A6233&lt;&gt;"",IF(MID(C6233,1,1)="r",SigmaEpsReinf(J6233,$AS$42:$AS$43,$AS$41,$AS$39,$AS$40,$AQ$38),""),"")</f>
        <v/>
      </c>
      <c r="Q6233" s="92" t="str">
        <f t="shared" si="986"/>
        <v/>
      </c>
      <c r="R6233" s="92" t="str">
        <f t="shared" si="987"/>
        <v/>
      </c>
      <c r="U6233" s="5"/>
      <c r="V6233" s="5"/>
      <c r="W6233" s="94" t="str">
        <f t="shared" si="985"/>
        <v/>
      </c>
      <c r="X6233" s="94" t="str">
        <f t="shared" si="988"/>
        <v/>
      </c>
      <c r="Y6233" s="5"/>
      <c r="BK6233" s="8"/>
      <c r="BL6233" s="5"/>
      <c r="BM6233" s="5"/>
      <c r="BN6233" s="5"/>
      <c r="BO6233" s="5"/>
      <c r="BP6233" s="1"/>
      <c r="BQ6233" s="1"/>
      <c r="BR6233" s="1"/>
      <c r="BS6233" s="1"/>
      <c r="BT6233" s="1"/>
      <c r="BU6233" s="4"/>
      <c r="BV6233" s="1"/>
      <c r="BW6233" s="3"/>
      <c r="BX6233" s="4"/>
      <c r="BY6233" s="5"/>
      <c r="BZ6233" s="5"/>
      <c r="CA6233" s="5"/>
      <c r="CB6233" s="5"/>
      <c r="CC6233" s="5"/>
      <c r="CD6233" s="43"/>
    </row>
    <row r="6234" spans="1:82" x14ac:dyDescent="0.25">
      <c r="A6234" s="8"/>
      <c r="B6234" s="5"/>
      <c r="C6234" s="5"/>
      <c r="D6234" s="5"/>
      <c r="E6234" s="5"/>
      <c r="F6234" s="94" t="str">
        <f t="shared" si="979"/>
        <v/>
      </c>
      <c r="G6234" s="94" t="str">
        <f t="shared" si="980"/>
        <v/>
      </c>
      <c r="H6234" s="127" t="str">
        <f>IF(A6234&lt;&gt;"",IF(MID(C6234,1,1)="c",$AS$26,IF(MID(C6234,1,1)="r",$AS$41,IF(MID(C6234,1,1)="p",#REF!,#REF!))),"")</f>
        <v/>
      </c>
      <c r="I6234" s="92" t="str">
        <f t="shared" si="981"/>
        <v/>
      </c>
      <c r="J6234" s="92" t="str">
        <f t="shared" si="982"/>
        <v/>
      </c>
      <c r="K6234" s="92" t="str">
        <f t="shared" si="983"/>
        <v/>
      </c>
      <c r="L6234" s="92" t="str">
        <f t="shared" si="984"/>
        <v/>
      </c>
      <c r="M6234" s="95" t="str">
        <f>IF(A6234&lt;&gt;"",IF(MID(C6234,1,1)="c",SigmaEpsConcrete(I6234,$AN$30:$AN$33,$AR$30:$AR$33,$AS$26,$AS$27,$AS$28,$AQ$20,$AU$19),""),"")</f>
        <v/>
      </c>
      <c r="N6234" s="95" t="str">
        <f>IF(A6234&lt;&gt;"",IF(MID(C6234,1,1)="r",SigmaEpsReinf(J6234,$AS$42:$AS$43,$AS$41,$AS$39,$AS$40,$AQ$38),""),"")</f>
        <v/>
      </c>
      <c r="Q6234" s="92" t="str">
        <f t="shared" si="986"/>
        <v/>
      </c>
      <c r="R6234" s="92" t="str">
        <f t="shared" si="987"/>
        <v/>
      </c>
      <c r="U6234" s="5"/>
      <c r="V6234" s="5"/>
      <c r="W6234" s="94" t="str">
        <f t="shared" si="985"/>
        <v/>
      </c>
      <c r="X6234" s="94" t="str">
        <f t="shared" si="988"/>
        <v/>
      </c>
      <c r="Y6234" s="5"/>
      <c r="BK6234" s="8"/>
      <c r="BL6234" s="5"/>
      <c r="BM6234" s="5"/>
      <c r="BN6234" s="5"/>
      <c r="BO6234" s="5"/>
      <c r="BP6234" s="1"/>
      <c r="BQ6234" s="1"/>
      <c r="BR6234" s="1"/>
      <c r="BS6234" s="1"/>
      <c r="BT6234" s="1"/>
      <c r="BU6234" s="4"/>
      <c r="BV6234" s="1"/>
      <c r="BW6234" s="3"/>
      <c r="BX6234" s="4"/>
      <c r="BY6234" s="5"/>
      <c r="BZ6234" s="5"/>
      <c r="CA6234" s="5"/>
      <c r="CB6234" s="5"/>
      <c r="CC6234" s="5"/>
      <c r="CD6234" s="43"/>
    </row>
    <row r="6235" spans="1:82" x14ac:dyDescent="0.25">
      <c r="A6235" s="8"/>
      <c r="B6235" s="5"/>
      <c r="C6235" s="5"/>
      <c r="D6235" s="5"/>
      <c r="E6235" s="5"/>
      <c r="F6235" s="94" t="str">
        <f t="shared" si="979"/>
        <v/>
      </c>
      <c r="G6235" s="94" t="str">
        <f t="shared" si="980"/>
        <v/>
      </c>
      <c r="H6235" s="127" t="str">
        <f>IF(A6235&lt;&gt;"",IF(MID(C6235,1,1)="c",$AS$26,IF(MID(C6235,1,1)="r",$AS$41,IF(MID(C6235,1,1)="p",#REF!,#REF!))),"")</f>
        <v/>
      </c>
      <c r="I6235" s="92" t="str">
        <f t="shared" si="981"/>
        <v/>
      </c>
      <c r="J6235" s="92" t="str">
        <f t="shared" si="982"/>
        <v/>
      </c>
      <c r="K6235" s="92" t="str">
        <f t="shared" si="983"/>
        <v/>
      </c>
      <c r="L6235" s="92" t="str">
        <f t="shared" si="984"/>
        <v/>
      </c>
      <c r="M6235" s="95" t="str">
        <f>IF(A6235&lt;&gt;"",IF(MID(C6235,1,1)="c",SigmaEpsConcrete(I6235,$AN$30:$AN$33,$AR$30:$AR$33,$AS$26,$AS$27,$AS$28,$AQ$20,$AU$19),""),"")</f>
        <v/>
      </c>
      <c r="N6235" s="95" t="str">
        <f>IF(A6235&lt;&gt;"",IF(MID(C6235,1,1)="r",SigmaEpsReinf(J6235,$AS$42:$AS$43,$AS$41,$AS$39,$AS$40,$AQ$38),""),"")</f>
        <v/>
      </c>
      <c r="Q6235" s="92" t="str">
        <f t="shared" si="986"/>
        <v/>
      </c>
      <c r="R6235" s="92" t="str">
        <f t="shared" si="987"/>
        <v/>
      </c>
      <c r="U6235" s="5"/>
      <c r="V6235" s="5"/>
      <c r="W6235" s="94" t="str">
        <f t="shared" si="985"/>
        <v/>
      </c>
      <c r="X6235" s="94" t="str">
        <f t="shared" si="988"/>
        <v/>
      </c>
      <c r="Y6235" s="5"/>
      <c r="BK6235" s="8"/>
      <c r="BL6235" s="5"/>
      <c r="BM6235" s="5"/>
      <c r="BN6235" s="5"/>
      <c r="BO6235" s="5"/>
      <c r="BP6235" s="1"/>
      <c r="BQ6235" s="1"/>
      <c r="BR6235" s="1"/>
      <c r="BS6235" s="1"/>
      <c r="BT6235" s="1"/>
      <c r="BU6235" s="4"/>
      <c r="BV6235" s="1"/>
      <c r="BW6235" s="3"/>
      <c r="BX6235" s="4"/>
      <c r="BY6235" s="5"/>
      <c r="BZ6235" s="5"/>
      <c r="CA6235" s="5"/>
      <c r="CB6235" s="5"/>
      <c r="CC6235" s="5"/>
      <c r="CD6235" s="43"/>
    </row>
    <row r="6236" spans="1:82" x14ac:dyDescent="0.25">
      <c r="A6236" s="8"/>
      <c r="B6236" s="5"/>
      <c r="C6236" s="5"/>
      <c r="D6236" s="5"/>
      <c r="E6236" s="5"/>
      <c r="F6236" s="94" t="str">
        <f t="shared" si="979"/>
        <v/>
      </c>
      <c r="G6236" s="94" t="str">
        <f t="shared" si="980"/>
        <v/>
      </c>
      <c r="H6236" s="127" t="str">
        <f>IF(A6236&lt;&gt;"",IF(MID(C6236,1,1)="c",$AS$26,IF(MID(C6236,1,1)="r",$AS$41,IF(MID(C6236,1,1)="p",#REF!,#REF!))),"")</f>
        <v/>
      </c>
      <c r="I6236" s="92" t="str">
        <f t="shared" si="981"/>
        <v/>
      </c>
      <c r="J6236" s="92" t="str">
        <f t="shared" si="982"/>
        <v/>
      </c>
      <c r="K6236" s="92" t="str">
        <f t="shared" si="983"/>
        <v/>
      </c>
      <c r="L6236" s="92" t="str">
        <f t="shared" si="984"/>
        <v/>
      </c>
      <c r="M6236" s="95" t="str">
        <f>IF(A6236&lt;&gt;"",IF(MID(C6236,1,1)="c",SigmaEpsConcrete(I6236,$AN$30:$AN$33,$AR$30:$AR$33,$AS$26,$AS$27,$AS$28,$AQ$20,$AU$19),""),"")</f>
        <v/>
      </c>
      <c r="N6236" s="95" t="str">
        <f>IF(A6236&lt;&gt;"",IF(MID(C6236,1,1)="r",SigmaEpsReinf(J6236,$AS$42:$AS$43,$AS$41,$AS$39,$AS$40,$AQ$38),""),"")</f>
        <v/>
      </c>
      <c r="Q6236" s="92" t="str">
        <f t="shared" si="986"/>
        <v/>
      </c>
      <c r="R6236" s="92" t="str">
        <f t="shared" si="987"/>
        <v/>
      </c>
      <c r="U6236" s="5"/>
      <c r="V6236" s="5"/>
      <c r="W6236" s="94" t="str">
        <f t="shared" si="985"/>
        <v/>
      </c>
      <c r="X6236" s="94" t="str">
        <f t="shared" si="988"/>
        <v/>
      </c>
      <c r="Y6236" s="5"/>
      <c r="BK6236" s="8"/>
      <c r="BL6236" s="5"/>
      <c r="BM6236" s="5"/>
      <c r="BN6236" s="5"/>
      <c r="BO6236" s="5"/>
      <c r="BP6236" s="1"/>
      <c r="BQ6236" s="1"/>
      <c r="BR6236" s="1"/>
      <c r="BS6236" s="1"/>
      <c r="BT6236" s="1"/>
      <c r="BU6236" s="4"/>
      <c r="BV6236" s="1"/>
      <c r="BW6236" s="3"/>
      <c r="BX6236" s="4"/>
      <c r="BY6236" s="5"/>
      <c r="BZ6236" s="5"/>
      <c r="CA6236" s="5"/>
      <c r="CB6236" s="5"/>
      <c r="CC6236" s="5"/>
      <c r="CD6236" s="43"/>
    </row>
    <row r="6237" spans="1:82" x14ac:dyDescent="0.25">
      <c r="A6237" s="8"/>
      <c r="B6237" s="5"/>
      <c r="C6237" s="5"/>
      <c r="D6237" s="5"/>
      <c r="E6237" s="5"/>
      <c r="F6237" s="94" t="str">
        <f t="shared" si="979"/>
        <v/>
      </c>
      <c r="G6237" s="94" t="str">
        <f t="shared" si="980"/>
        <v/>
      </c>
      <c r="H6237" s="127" t="str">
        <f>IF(A6237&lt;&gt;"",IF(MID(C6237,1,1)="c",$AS$26,IF(MID(C6237,1,1)="r",$AS$41,IF(MID(C6237,1,1)="p",#REF!,#REF!))),"")</f>
        <v/>
      </c>
      <c r="I6237" s="92" t="str">
        <f t="shared" si="981"/>
        <v/>
      </c>
      <c r="J6237" s="92" t="str">
        <f t="shared" si="982"/>
        <v/>
      </c>
      <c r="K6237" s="92" t="str">
        <f t="shared" si="983"/>
        <v/>
      </c>
      <c r="L6237" s="92" t="str">
        <f t="shared" si="984"/>
        <v/>
      </c>
      <c r="M6237" s="95" t="str">
        <f>IF(A6237&lt;&gt;"",IF(MID(C6237,1,1)="c",SigmaEpsConcrete(I6237,$AN$30:$AN$33,$AR$30:$AR$33,$AS$26,$AS$27,$AS$28,$AQ$20,$AU$19),""),"")</f>
        <v/>
      </c>
      <c r="N6237" s="95" t="str">
        <f>IF(A6237&lt;&gt;"",IF(MID(C6237,1,1)="r",SigmaEpsReinf(J6237,$AS$42:$AS$43,$AS$41,$AS$39,$AS$40,$AQ$38),""),"")</f>
        <v/>
      </c>
      <c r="Q6237" s="92" t="str">
        <f t="shared" si="986"/>
        <v/>
      </c>
      <c r="R6237" s="92" t="str">
        <f t="shared" si="987"/>
        <v/>
      </c>
      <c r="U6237" s="5"/>
      <c r="V6237" s="5"/>
      <c r="W6237" s="94" t="str">
        <f t="shared" si="985"/>
        <v/>
      </c>
      <c r="X6237" s="94" t="str">
        <f t="shared" si="988"/>
        <v/>
      </c>
      <c r="Y6237" s="5"/>
      <c r="BK6237" s="8"/>
      <c r="BL6237" s="5"/>
      <c r="BM6237" s="5"/>
      <c r="BN6237" s="5"/>
      <c r="BO6237" s="5"/>
      <c r="BP6237" s="1"/>
      <c r="BQ6237" s="1"/>
      <c r="BR6237" s="1"/>
      <c r="BS6237" s="1"/>
      <c r="BT6237" s="1"/>
      <c r="BU6237" s="4"/>
      <c r="BV6237" s="1"/>
      <c r="BW6237" s="3"/>
      <c r="BX6237" s="4"/>
      <c r="BY6237" s="5"/>
      <c r="BZ6237" s="5"/>
      <c r="CA6237" s="5"/>
      <c r="CB6237" s="5"/>
      <c r="CC6237" s="5"/>
      <c r="CD6237" s="43"/>
    </row>
    <row r="6238" spans="1:82" x14ac:dyDescent="0.25">
      <c r="A6238" s="8"/>
      <c r="B6238" s="5"/>
      <c r="C6238" s="5"/>
      <c r="D6238" s="5"/>
      <c r="E6238" s="5"/>
      <c r="F6238" s="94" t="str">
        <f t="shared" si="979"/>
        <v/>
      </c>
      <c r="G6238" s="94" t="str">
        <f t="shared" si="980"/>
        <v/>
      </c>
      <c r="H6238" s="127" t="str">
        <f>IF(A6238&lt;&gt;"",IF(MID(C6238,1,1)="c",$AS$26,IF(MID(C6238,1,1)="r",$AS$41,IF(MID(C6238,1,1)="p",#REF!,#REF!))),"")</f>
        <v/>
      </c>
      <c r="I6238" s="92" t="str">
        <f t="shared" si="981"/>
        <v/>
      </c>
      <c r="J6238" s="92" t="str">
        <f t="shared" si="982"/>
        <v/>
      </c>
      <c r="K6238" s="92" t="str">
        <f t="shared" si="983"/>
        <v/>
      </c>
      <c r="L6238" s="92" t="str">
        <f t="shared" si="984"/>
        <v/>
      </c>
      <c r="M6238" s="95" t="str">
        <f>IF(A6238&lt;&gt;"",IF(MID(C6238,1,1)="c",SigmaEpsConcrete(I6238,$AN$30:$AN$33,$AR$30:$AR$33,$AS$26,$AS$27,$AS$28,$AQ$20,$AU$19),""),"")</f>
        <v/>
      </c>
      <c r="N6238" s="95" t="str">
        <f>IF(A6238&lt;&gt;"",IF(MID(C6238,1,1)="r",SigmaEpsReinf(J6238,$AS$42:$AS$43,$AS$41,$AS$39,$AS$40,$AQ$38),""),"")</f>
        <v/>
      </c>
      <c r="Q6238" s="92" t="str">
        <f t="shared" si="986"/>
        <v/>
      </c>
      <c r="R6238" s="92" t="str">
        <f t="shared" si="987"/>
        <v/>
      </c>
      <c r="U6238" s="5"/>
      <c r="V6238" s="5"/>
      <c r="W6238" s="94" t="str">
        <f t="shared" si="985"/>
        <v/>
      </c>
      <c r="X6238" s="94" t="str">
        <f t="shared" si="988"/>
        <v/>
      </c>
      <c r="Y6238" s="5"/>
      <c r="BK6238" s="8"/>
      <c r="BL6238" s="5"/>
      <c r="BM6238" s="5"/>
      <c r="BN6238" s="5"/>
      <c r="BO6238" s="5"/>
      <c r="BP6238" s="1"/>
      <c r="BQ6238" s="1"/>
      <c r="BR6238" s="1"/>
      <c r="BS6238" s="1"/>
      <c r="BT6238" s="1"/>
      <c r="BU6238" s="4"/>
      <c r="BV6238" s="1"/>
      <c r="BW6238" s="3"/>
      <c r="BX6238" s="4"/>
      <c r="BY6238" s="5"/>
      <c r="BZ6238" s="5"/>
      <c r="CA6238" s="5"/>
      <c r="CB6238" s="5"/>
      <c r="CC6238" s="5"/>
      <c r="CD6238" s="43"/>
    </row>
    <row r="6239" spans="1:82" x14ac:dyDescent="0.25">
      <c r="A6239" s="8"/>
      <c r="B6239" s="5"/>
      <c r="C6239" s="5"/>
      <c r="D6239" s="5"/>
      <c r="E6239" s="5"/>
      <c r="F6239" s="94" t="str">
        <f t="shared" si="979"/>
        <v/>
      </c>
      <c r="G6239" s="94" t="str">
        <f t="shared" si="980"/>
        <v/>
      </c>
      <c r="H6239" s="127" t="str">
        <f>IF(A6239&lt;&gt;"",IF(MID(C6239,1,1)="c",$AS$26,IF(MID(C6239,1,1)="r",$AS$41,IF(MID(C6239,1,1)="p",#REF!,#REF!))),"")</f>
        <v/>
      </c>
      <c r="I6239" s="92" t="str">
        <f t="shared" si="981"/>
        <v/>
      </c>
      <c r="J6239" s="92" t="str">
        <f t="shared" si="982"/>
        <v/>
      </c>
      <c r="K6239" s="92" t="str">
        <f t="shared" si="983"/>
        <v/>
      </c>
      <c r="L6239" s="92" t="str">
        <f t="shared" si="984"/>
        <v/>
      </c>
      <c r="M6239" s="95" t="str">
        <f>IF(A6239&lt;&gt;"",IF(MID(C6239,1,1)="c",SigmaEpsConcrete(I6239,$AN$30:$AN$33,$AR$30:$AR$33,$AS$26,$AS$27,$AS$28,$AQ$20,$AU$19),""),"")</f>
        <v/>
      </c>
      <c r="N6239" s="95" t="str">
        <f>IF(A6239&lt;&gt;"",IF(MID(C6239,1,1)="r",SigmaEpsReinf(J6239,$AS$42:$AS$43,$AS$41,$AS$39,$AS$40,$AQ$38),""),"")</f>
        <v/>
      </c>
      <c r="Q6239" s="92" t="str">
        <f t="shared" si="986"/>
        <v/>
      </c>
      <c r="R6239" s="92" t="str">
        <f t="shared" si="987"/>
        <v/>
      </c>
      <c r="U6239" s="5"/>
      <c r="V6239" s="5"/>
      <c r="W6239" s="94" t="str">
        <f t="shared" si="985"/>
        <v/>
      </c>
      <c r="X6239" s="94" t="str">
        <f t="shared" si="988"/>
        <v/>
      </c>
      <c r="Y6239" s="5"/>
      <c r="BK6239" s="8"/>
      <c r="BL6239" s="5"/>
      <c r="BM6239" s="5"/>
      <c r="BN6239" s="5"/>
      <c r="BO6239" s="5"/>
      <c r="BP6239" s="1"/>
      <c r="BQ6239" s="1"/>
      <c r="BR6239" s="1"/>
      <c r="BS6239" s="1"/>
      <c r="BT6239" s="1"/>
      <c r="BU6239" s="4"/>
      <c r="BV6239" s="1"/>
      <c r="BW6239" s="3"/>
      <c r="BX6239" s="4"/>
      <c r="BY6239" s="5"/>
      <c r="BZ6239" s="5"/>
      <c r="CA6239" s="5"/>
      <c r="CB6239" s="5"/>
      <c r="CC6239" s="5"/>
      <c r="CD6239" s="43"/>
    </row>
    <row r="6240" spans="1:82" x14ac:dyDescent="0.25">
      <c r="A6240" s="8"/>
      <c r="B6240" s="5"/>
      <c r="C6240" s="5"/>
      <c r="D6240" s="5"/>
      <c r="E6240" s="5"/>
      <c r="F6240" s="94" t="str">
        <f t="shared" si="979"/>
        <v/>
      </c>
      <c r="G6240" s="94" t="str">
        <f t="shared" si="980"/>
        <v/>
      </c>
      <c r="H6240" s="127" t="str">
        <f>IF(A6240&lt;&gt;"",IF(MID(C6240,1,1)="c",$AS$26,IF(MID(C6240,1,1)="r",$AS$41,IF(MID(C6240,1,1)="p",#REF!,#REF!))),"")</f>
        <v/>
      </c>
      <c r="I6240" s="92" t="str">
        <f t="shared" si="981"/>
        <v/>
      </c>
      <c r="J6240" s="92" t="str">
        <f t="shared" si="982"/>
        <v/>
      </c>
      <c r="K6240" s="92" t="str">
        <f t="shared" si="983"/>
        <v/>
      </c>
      <c r="L6240" s="92" t="str">
        <f t="shared" si="984"/>
        <v/>
      </c>
      <c r="M6240" s="95" t="str">
        <f>IF(A6240&lt;&gt;"",IF(MID(C6240,1,1)="c",SigmaEpsConcrete(I6240,$AN$30:$AN$33,$AR$30:$AR$33,$AS$26,$AS$27,$AS$28,$AQ$20,$AU$19),""),"")</f>
        <v/>
      </c>
      <c r="N6240" s="95" t="str">
        <f>IF(A6240&lt;&gt;"",IF(MID(C6240,1,1)="r",SigmaEpsReinf(J6240,$AS$42:$AS$43,$AS$41,$AS$39,$AS$40,$AQ$38),""),"")</f>
        <v/>
      </c>
      <c r="Q6240" s="92" t="str">
        <f t="shared" si="986"/>
        <v/>
      </c>
      <c r="R6240" s="92" t="str">
        <f t="shared" si="987"/>
        <v/>
      </c>
      <c r="U6240" s="5"/>
      <c r="V6240" s="5"/>
      <c r="W6240" s="94" t="str">
        <f t="shared" si="985"/>
        <v/>
      </c>
      <c r="X6240" s="94" t="str">
        <f t="shared" si="988"/>
        <v/>
      </c>
      <c r="Y6240" s="5"/>
      <c r="BK6240" s="8"/>
      <c r="BL6240" s="5"/>
      <c r="BM6240" s="5"/>
      <c r="BN6240" s="5"/>
      <c r="BO6240" s="5"/>
      <c r="BP6240" s="1"/>
      <c r="BQ6240" s="1"/>
      <c r="BR6240" s="1"/>
      <c r="BS6240" s="1"/>
      <c r="BT6240" s="1"/>
      <c r="BU6240" s="4"/>
      <c r="BV6240" s="1"/>
      <c r="BW6240" s="3"/>
      <c r="BX6240" s="4"/>
      <c r="BY6240" s="5"/>
      <c r="BZ6240" s="5"/>
      <c r="CA6240" s="5"/>
      <c r="CB6240" s="5"/>
      <c r="CC6240" s="5"/>
      <c r="CD6240" s="43"/>
    </row>
    <row r="6241" spans="1:82" x14ac:dyDescent="0.25">
      <c r="A6241" s="8"/>
      <c r="B6241" s="5"/>
      <c r="C6241" s="5"/>
      <c r="D6241" s="5"/>
      <c r="E6241" s="5"/>
      <c r="F6241" s="94" t="str">
        <f t="shared" si="979"/>
        <v/>
      </c>
      <c r="G6241" s="94" t="str">
        <f t="shared" si="980"/>
        <v/>
      </c>
      <c r="H6241" s="127" t="str">
        <f>IF(A6241&lt;&gt;"",IF(MID(C6241,1,1)="c",$AS$26,IF(MID(C6241,1,1)="r",$AS$41,IF(MID(C6241,1,1)="p",#REF!,#REF!))),"")</f>
        <v/>
      </c>
      <c r="I6241" s="92" t="str">
        <f t="shared" si="981"/>
        <v/>
      </c>
      <c r="J6241" s="92" t="str">
        <f t="shared" si="982"/>
        <v/>
      </c>
      <c r="K6241" s="92" t="str">
        <f t="shared" si="983"/>
        <v/>
      </c>
      <c r="L6241" s="92" t="str">
        <f t="shared" si="984"/>
        <v/>
      </c>
      <c r="M6241" s="95" t="str">
        <f>IF(A6241&lt;&gt;"",IF(MID(C6241,1,1)="c",SigmaEpsConcrete(I6241,$AN$30:$AN$33,$AR$30:$AR$33,$AS$26,$AS$27,$AS$28,$AQ$20,$AU$19),""),"")</f>
        <v/>
      </c>
      <c r="N6241" s="95" t="str">
        <f>IF(A6241&lt;&gt;"",IF(MID(C6241,1,1)="r",SigmaEpsReinf(J6241,$AS$42:$AS$43,$AS$41,$AS$39,$AS$40,$AQ$38),""),"")</f>
        <v/>
      </c>
      <c r="Q6241" s="92" t="str">
        <f t="shared" si="986"/>
        <v/>
      </c>
      <c r="R6241" s="92" t="str">
        <f t="shared" si="987"/>
        <v/>
      </c>
      <c r="U6241" s="5"/>
      <c r="V6241" s="5"/>
      <c r="W6241" s="94" t="str">
        <f t="shared" si="985"/>
        <v/>
      </c>
      <c r="X6241" s="94" t="str">
        <f t="shared" si="988"/>
        <v/>
      </c>
      <c r="Y6241" s="5"/>
      <c r="BK6241" s="8"/>
      <c r="BL6241" s="5"/>
      <c r="BM6241" s="5"/>
      <c r="BN6241" s="5"/>
      <c r="BO6241" s="5"/>
      <c r="BP6241" s="1"/>
      <c r="BQ6241" s="1"/>
      <c r="BR6241" s="1"/>
      <c r="BS6241" s="1"/>
      <c r="BT6241" s="1"/>
      <c r="BU6241" s="4"/>
      <c r="BV6241" s="1"/>
      <c r="BW6241" s="3"/>
      <c r="BX6241" s="4"/>
      <c r="BY6241" s="5"/>
      <c r="BZ6241" s="5"/>
      <c r="CA6241" s="5"/>
      <c r="CB6241" s="5"/>
      <c r="CC6241" s="5"/>
      <c r="CD6241" s="43"/>
    </row>
    <row r="6242" spans="1:82" x14ac:dyDescent="0.25">
      <c r="A6242" s="8"/>
      <c r="B6242" s="5"/>
      <c r="C6242" s="5"/>
      <c r="D6242" s="5"/>
      <c r="E6242" s="5"/>
      <c r="F6242" s="94" t="str">
        <f t="shared" si="979"/>
        <v/>
      </c>
      <c r="G6242" s="94" t="str">
        <f t="shared" si="980"/>
        <v/>
      </c>
      <c r="H6242" s="127" t="str">
        <f>IF(A6242&lt;&gt;"",IF(MID(C6242,1,1)="c",$AS$26,IF(MID(C6242,1,1)="r",$AS$41,IF(MID(C6242,1,1)="p",#REF!,#REF!))),"")</f>
        <v/>
      </c>
      <c r="I6242" s="92" t="str">
        <f t="shared" si="981"/>
        <v/>
      </c>
      <c r="J6242" s="92" t="str">
        <f t="shared" si="982"/>
        <v/>
      </c>
      <c r="K6242" s="92" t="str">
        <f t="shared" si="983"/>
        <v/>
      </c>
      <c r="L6242" s="92" t="str">
        <f t="shared" si="984"/>
        <v/>
      </c>
      <c r="M6242" s="95" t="str">
        <f>IF(A6242&lt;&gt;"",IF(MID(C6242,1,1)="c",SigmaEpsConcrete(I6242,$AN$30:$AN$33,$AR$30:$AR$33,$AS$26,$AS$27,$AS$28,$AQ$20,$AU$19),""),"")</f>
        <v/>
      </c>
      <c r="N6242" s="95" t="str">
        <f>IF(A6242&lt;&gt;"",IF(MID(C6242,1,1)="r",SigmaEpsReinf(J6242,$AS$42:$AS$43,$AS$41,$AS$39,$AS$40,$AQ$38),""),"")</f>
        <v/>
      </c>
      <c r="Q6242" s="92" t="str">
        <f t="shared" si="986"/>
        <v/>
      </c>
      <c r="R6242" s="92" t="str">
        <f t="shared" si="987"/>
        <v/>
      </c>
      <c r="U6242" s="5"/>
      <c r="V6242" s="5"/>
      <c r="W6242" s="94" t="str">
        <f t="shared" si="985"/>
        <v/>
      </c>
      <c r="X6242" s="94" t="str">
        <f t="shared" si="988"/>
        <v/>
      </c>
      <c r="Y6242" s="5"/>
      <c r="BK6242" s="8"/>
      <c r="BL6242" s="5"/>
      <c r="BM6242" s="5"/>
      <c r="BN6242" s="5"/>
      <c r="BO6242" s="5"/>
      <c r="BP6242" s="1"/>
      <c r="BQ6242" s="1"/>
      <c r="BR6242" s="1"/>
      <c r="BS6242" s="1"/>
      <c r="BT6242" s="1"/>
      <c r="BU6242" s="4"/>
      <c r="BV6242" s="1"/>
      <c r="BW6242" s="3"/>
      <c r="BX6242" s="4"/>
      <c r="BY6242" s="5"/>
      <c r="BZ6242" s="5"/>
      <c r="CA6242" s="5"/>
      <c r="CB6242" s="5"/>
      <c r="CC6242" s="5"/>
      <c r="CD6242" s="43"/>
    </row>
    <row r="6243" spans="1:82" x14ac:dyDescent="0.25">
      <c r="A6243" s="8"/>
      <c r="B6243" s="5"/>
      <c r="C6243" s="5"/>
      <c r="D6243" s="5"/>
      <c r="E6243" s="5"/>
      <c r="F6243" s="94" t="str">
        <f t="shared" si="979"/>
        <v/>
      </c>
      <c r="G6243" s="94" t="str">
        <f t="shared" si="980"/>
        <v/>
      </c>
      <c r="H6243" s="127" t="str">
        <f>IF(A6243&lt;&gt;"",IF(MID(C6243,1,1)="c",$AS$26,IF(MID(C6243,1,1)="r",$AS$41,IF(MID(C6243,1,1)="p",#REF!,#REF!))),"")</f>
        <v/>
      </c>
      <c r="I6243" s="92" t="str">
        <f t="shared" si="981"/>
        <v/>
      </c>
      <c r="J6243" s="92" t="str">
        <f t="shared" si="982"/>
        <v/>
      </c>
      <c r="K6243" s="92" t="str">
        <f t="shared" si="983"/>
        <v/>
      </c>
      <c r="L6243" s="92" t="str">
        <f t="shared" si="984"/>
        <v/>
      </c>
      <c r="M6243" s="95" t="str">
        <f>IF(A6243&lt;&gt;"",IF(MID(C6243,1,1)="c",SigmaEpsConcrete(I6243,$AN$30:$AN$33,$AR$30:$AR$33,$AS$26,$AS$27,$AS$28,$AQ$20,$AU$19),""),"")</f>
        <v/>
      </c>
      <c r="N6243" s="95" t="str">
        <f>IF(A6243&lt;&gt;"",IF(MID(C6243,1,1)="r",SigmaEpsReinf(J6243,$AS$42:$AS$43,$AS$41,$AS$39,$AS$40,$AQ$38),""),"")</f>
        <v/>
      </c>
      <c r="Q6243" s="92" t="str">
        <f t="shared" si="986"/>
        <v/>
      </c>
      <c r="R6243" s="92" t="str">
        <f t="shared" si="987"/>
        <v/>
      </c>
      <c r="U6243" s="5"/>
      <c r="V6243" s="5"/>
      <c r="W6243" s="94" t="str">
        <f t="shared" si="985"/>
        <v/>
      </c>
      <c r="X6243" s="94" t="str">
        <f t="shared" si="988"/>
        <v/>
      </c>
      <c r="Y6243" s="5"/>
      <c r="BK6243" s="8"/>
      <c r="BL6243" s="5"/>
      <c r="BM6243" s="5"/>
      <c r="BN6243" s="5"/>
      <c r="BO6243" s="5"/>
      <c r="BP6243" s="1"/>
      <c r="BQ6243" s="1"/>
      <c r="BR6243" s="1"/>
      <c r="BS6243" s="1"/>
      <c r="BT6243" s="1"/>
      <c r="BU6243" s="4"/>
      <c r="BV6243" s="1"/>
      <c r="BW6243" s="3"/>
      <c r="BX6243" s="4"/>
      <c r="BY6243" s="5"/>
      <c r="BZ6243" s="5"/>
      <c r="CA6243" s="5"/>
      <c r="CB6243" s="5"/>
      <c r="CC6243" s="5"/>
      <c r="CD6243" s="43"/>
    </row>
    <row r="6244" spans="1:82" x14ac:dyDescent="0.25">
      <c r="A6244" s="8"/>
      <c r="B6244" s="5"/>
      <c r="C6244" s="5"/>
      <c r="D6244" s="5"/>
      <c r="E6244" s="5"/>
      <c r="F6244" s="94" t="str">
        <f t="shared" si="979"/>
        <v/>
      </c>
      <c r="G6244" s="94" t="str">
        <f t="shared" si="980"/>
        <v/>
      </c>
      <c r="H6244" s="127" t="str">
        <f>IF(A6244&lt;&gt;"",IF(MID(C6244,1,1)="c",$AS$26,IF(MID(C6244,1,1)="r",$AS$41,IF(MID(C6244,1,1)="p",#REF!,#REF!))),"")</f>
        <v/>
      </c>
      <c r="I6244" s="92" t="str">
        <f t="shared" si="981"/>
        <v/>
      </c>
      <c r="J6244" s="92" t="str">
        <f t="shared" si="982"/>
        <v/>
      </c>
      <c r="K6244" s="92" t="str">
        <f t="shared" si="983"/>
        <v/>
      </c>
      <c r="L6244" s="92" t="str">
        <f t="shared" si="984"/>
        <v/>
      </c>
      <c r="M6244" s="95" t="str">
        <f>IF(A6244&lt;&gt;"",IF(MID(C6244,1,1)="c",SigmaEpsConcrete(I6244,$AN$30:$AN$33,$AR$30:$AR$33,$AS$26,$AS$27,$AS$28,$AQ$20,$AU$19),""),"")</f>
        <v/>
      </c>
      <c r="N6244" s="95" t="str">
        <f>IF(A6244&lt;&gt;"",IF(MID(C6244,1,1)="r",SigmaEpsReinf(J6244,$AS$42:$AS$43,$AS$41,$AS$39,$AS$40,$AQ$38),""),"")</f>
        <v/>
      </c>
      <c r="Q6244" s="92" t="str">
        <f t="shared" si="986"/>
        <v/>
      </c>
      <c r="R6244" s="92" t="str">
        <f t="shared" si="987"/>
        <v/>
      </c>
      <c r="U6244" s="5"/>
      <c r="V6244" s="5"/>
      <c r="W6244" s="94" t="str">
        <f t="shared" si="985"/>
        <v/>
      </c>
      <c r="X6244" s="94" t="str">
        <f t="shared" si="988"/>
        <v/>
      </c>
      <c r="Y6244" s="5"/>
      <c r="BK6244" s="8"/>
      <c r="BL6244" s="5"/>
      <c r="BM6244" s="5"/>
      <c r="BN6244" s="5"/>
      <c r="BO6244" s="5"/>
      <c r="BP6244" s="1"/>
      <c r="BQ6244" s="1"/>
      <c r="BR6244" s="1"/>
      <c r="BS6244" s="1"/>
      <c r="BT6244" s="1"/>
      <c r="BU6244" s="4"/>
      <c r="BV6244" s="1"/>
      <c r="BW6244" s="3"/>
      <c r="BX6244" s="4"/>
      <c r="BY6244" s="5"/>
      <c r="BZ6244" s="5"/>
      <c r="CA6244" s="5"/>
      <c r="CB6244" s="5"/>
      <c r="CC6244" s="5"/>
      <c r="CD6244" s="43"/>
    </row>
    <row r="6245" spans="1:82" x14ac:dyDescent="0.25">
      <c r="A6245" s="8"/>
      <c r="B6245" s="5"/>
      <c r="C6245" s="5"/>
      <c r="D6245" s="5"/>
      <c r="E6245" s="5"/>
      <c r="F6245" s="94" t="str">
        <f t="shared" si="979"/>
        <v/>
      </c>
      <c r="G6245" s="94" t="str">
        <f t="shared" si="980"/>
        <v/>
      </c>
      <c r="H6245" s="127" t="str">
        <f>IF(A6245&lt;&gt;"",IF(MID(C6245,1,1)="c",$AS$26,IF(MID(C6245,1,1)="r",$AS$41,IF(MID(C6245,1,1)="p",#REF!,#REF!))),"")</f>
        <v/>
      </c>
      <c r="I6245" s="92" t="str">
        <f t="shared" si="981"/>
        <v/>
      </c>
      <c r="J6245" s="92" t="str">
        <f t="shared" si="982"/>
        <v/>
      </c>
      <c r="K6245" s="92" t="str">
        <f t="shared" si="983"/>
        <v/>
      </c>
      <c r="L6245" s="92" t="str">
        <f t="shared" si="984"/>
        <v/>
      </c>
      <c r="M6245" s="95" t="str">
        <f>IF(A6245&lt;&gt;"",IF(MID(C6245,1,1)="c",SigmaEpsConcrete(I6245,$AN$30:$AN$33,$AR$30:$AR$33,$AS$26,$AS$27,$AS$28,$AQ$20,$AU$19),""),"")</f>
        <v/>
      </c>
      <c r="N6245" s="95" t="str">
        <f>IF(A6245&lt;&gt;"",IF(MID(C6245,1,1)="r",SigmaEpsReinf(J6245,$AS$42:$AS$43,$AS$41,$AS$39,$AS$40,$AQ$38),""),"")</f>
        <v/>
      </c>
      <c r="Q6245" s="92" t="str">
        <f t="shared" si="986"/>
        <v/>
      </c>
      <c r="R6245" s="92" t="str">
        <f t="shared" si="987"/>
        <v/>
      </c>
      <c r="U6245" s="5"/>
      <c r="V6245" s="5"/>
      <c r="W6245" s="94" t="str">
        <f t="shared" si="985"/>
        <v/>
      </c>
      <c r="X6245" s="94" t="str">
        <f t="shared" si="988"/>
        <v/>
      </c>
      <c r="Y6245" s="5"/>
      <c r="BK6245" s="8"/>
      <c r="BL6245" s="5"/>
      <c r="BM6245" s="5"/>
      <c r="BN6245" s="5"/>
      <c r="BO6245" s="5"/>
      <c r="BP6245" s="1"/>
      <c r="BQ6245" s="1"/>
      <c r="BR6245" s="1"/>
      <c r="BS6245" s="1"/>
      <c r="BT6245" s="1"/>
      <c r="BU6245" s="4"/>
      <c r="BV6245" s="1"/>
      <c r="BW6245" s="3"/>
      <c r="BX6245" s="4"/>
      <c r="BY6245" s="5"/>
      <c r="BZ6245" s="5"/>
      <c r="CA6245" s="5"/>
      <c r="CB6245" s="5"/>
      <c r="CC6245" s="5"/>
      <c r="CD6245" s="43"/>
    </row>
    <row r="6246" spans="1:82" x14ac:dyDescent="0.25">
      <c r="A6246" s="8"/>
      <c r="B6246" s="5"/>
      <c r="C6246" s="5"/>
      <c r="D6246" s="5"/>
      <c r="E6246" s="5"/>
      <c r="F6246" s="94" t="str">
        <f t="shared" si="979"/>
        <v/>
      </c>
      <c r="G6246" s="94" t="str">
        <f t="shared" si="980"/>
        <v/>
      </c>
      <c r="H6246" s="127" t="str">
        <f>IF(A6246&lt;&gt;"",IF(MID(C6246,1,1)="c",$AS$26,IF(MID(C6246,1,1)="r",$AS$41,IF(MID(C6246,1,1)="p",#REF!,#REF!))),"")</f>
        <v/>
      </c>
      <c r="I6246" s="92" t="str">
        <f t="shared" si="981"/>
        <v/>
      </c>
      <c r="J6246" s="92" t="str">
        <f t="shared" si="982"/>
        <v/>
      </c>
      <c r="K6246" s="92" t="str">
        <f t="shared" si="983"/>
        <v/>
      </c>
      <c r="L6246" s="92" t="str">
        <f t="shared" si="984"/>
        <v/>
      </c>
      <c r="M6246" s="95" t="str">
        <f>IF(A6246&lt;&gt;"",IF(MID(C6246,1,1)="c",SigmaEpsConcrete(I6246,$AN$30:$AN$33,$AR$30:$AR$33,$AS$26,$AS$27,$AS$28,$AQ$20,$AU$19),""),"")</f>
        <v/>
      </c>
      <c r="N6246" s="95" t="str">
        <f>IF(A6246&lt;&gt;"",IF(MID(C6246,1,1)="r",SigmaEpsReinf(J6246,$AS$42:$AS$43,$AS$41,$AS$39,$AS$40,$AQ$38),""),"")</f>
        <v/>
      </c>
      <c r="Q6246" s="92" t="str">
        <f t="shared" si="986"/>
        <v/>
      </c>
      <c r="R6246" s="92" t="str">
        <f t="shared" si="987"/>
        <v/>
      </c>
      <c r="U6246" s="5"/>
      <c r="V6246" s="5"/>
      <c r="W6246" s="94" t="str">
        <f t="shared" si="985"/>
        <v/>
      </c>
      <c r="X6246" s="94" t="str">
        <f t="shared" si="988"/>
        <v/>
      </c>
      <c r="Y6246" s="5"/>
      <c r="BK6246" s="8"/>
      <c r="BL6246" s="5"/>
      <c r="BM6246" s="5"/>
      <c r="BN6246" s="5"/>
      <c r="BO6246" s="5"/>
      <c r="BP6246" s="1"/>
      <c r="BQ6246" s="1"/>
      <c r="BR6246" s="1"/>
      <c r="BS6246" s="1"/>
      <c r="BT6246" s="1"/>
      <c r="BU6246" s="4"/>
      <c r="BV6246" s="1"/>
      <c r="BW6246" s="3"/>
      <c r="BX6246" s="4"/>
      <c r="BY6246" s="5"/>
      <c r="BZ6246" s="5"/>
      <c r="CA6246" s="5"/>
      <c r="CB6246" s="5"/>
      <c r="CC6246" s="5"/>
      <c r="CD6246" s="43"/>
    </row>
    <row r="6247" spans="1:82" x14ac:dyDescent="0.25">
      <c r="A6247" s="8"/>
      <c r="B6247" s="5"/>
      <c r="C6247" s="5"/>
      <c r="D6247" s="5"/>
      <c r="E6247" s="5"/>
      <c r="F6247" s="94" t="str">
        <f t="shared" si="979"/>
        <v/>
      </c>
      <c r="G6247" s="94" t="str">
        <f t="shared" si="980"/>
        <v/>
      </c>
      <c r="H6247" s="127" t="str">
        <f>IF(A6247&lt;&gt;"",IF(MID(C6247,1,1)="c",$AS$26,IF(MID(C6247,1,1)="r",$AS$41,IF(MID(C6247,1,1)="p",#REF!,#REF!))),"")</f>
        <v/>
      </c>
      <c r="I6247" s="92" t="str">
        <f t="shared" si="981"/>
        <v/>
      </c>
      <c r="J6247" s="92" t="str">
        <f t="shared" si="982"/>
        <v/>
      </c>
      <c r="K6247" s="92" t="str">
        <f t="shared" si="983"/>
        <v/>
      </c>
      <c r="L6247" s="92" t="str">
        <f t="shared" si="984"/>
        <v/>
      </c>
      <c r="M6247" s="95" t="str">
        <f>IF(A6247&lt;&gt;"",IF(MID(C6247,1,1)="c",SigmaEpsConcrete(I6247,$AN$30:$AN$33,$AR$30:$AR$33,$AS$26,$AS$27,$AS$28,$AQ$20,$AU$19),""),"")</f>
        <v/>
      </c>
      <c r="N6247" s="95" t="str">
        <f>IF(A6247&lt;&gt;"",IF(MID(C6247,1,1)="r",SigmaEpsReinf(J6247,$AS$42:$AS$43,$AS$41,$AS$39,$AS$40,$AQ$38),""),"")</f>
        <v/>
      </c>
      <c r="Q6247" s="92" t="str">
        <f t="shared" si="986"/>
        <v/>
      </c>
      <c r="R6247" s="92" t="str">
        <f t="shared" si="987"/>
        <v/>
      </c>
      <c r="U6247" s="5"/>
      <c r="V6247" s="5"/>
      <c r="W6247" s="94" t="str">
        <f t="shared" si="985"/>
        <v/>
      </c>
      <c r="X6247" s="94" t="str">
        <f t="shared" si="988"/>
        <v/>
      </c>
      <c r="Y6247" s="5"/>
      <c r="BK6247" s="8"/>
      <c r="BL6247" s="5"/>
      <c r="BM6247" s="5"/>
      <c r="BN6247" s="5"/>
      <c r="BO6247" s="5"/>
      <c r="BP6247" s="1"/>
      <c r="BQ6247" s="1"/>
      <c r="BR6247" s="1"/>
      <c r="BS6247" s="1"/>
      <c r="BT6247" s="1"/>
      <c r="BU6247" s="4"/>
      <c r="BV6247" s="1"/>
      <c r="BW6247" s="3"/>
      <c r="BX6247" s="4"/>
      <c r="BY6247" s="5"/>
      <c r="BZ6247" s="5"/>
      <c r="CA6247" s="5"/>
      <c r="CB6247" s="5"/>
      <c r="CC6247" s="5"/>
      <c r="CD6247" s="43"/>
    </row>
    <row r="6248" spans="1:82" x14ac:dyDescent="0.25">
      <c r="A6248" s="8"/>
      <c r="B6248" s="5"/>
      <c r="C6248" s="5"/>
      <c r="D6248" s="5"/>
      <c r="E6248" s="5"/>
      <c r="F6248" s="94" t="str">
        <f t="shared" si="979"/>
        <v/>
      </c>
      <c r="G6248" s="94" t="str">
        <f t="shared" si="980"/>
        <v/>
      </c>
      <c r="H6248" s="127" t="str">
        <f>IF(A6248&lt;&gt;"",IF(MID(C6248,1,1)="c",$AS$26,IF(MID(C6248,1,1)="r",$AS$41,IF(MID(C6248,1,1)="p",#REF!,#REF!))),"")</f>
        <v/>
      </c>
      <c r="I6248" s="92" t="str">
        <f t="shared" si="981"/>
        <v/>
      </c>
      <c r="J6248" s="92" t="str">
        <f t="shared" si="982"/>
        <v/>
      </c>
      <c r="K6248" s="92" t="str">
        <f t="shared" si="983"/>
        <v/>
      </c>
      <c r="L6248" s="92" t="str">
        <f t="shared" si="984"/>
        <v/>
      </c>
      <c r="M6248" s="95" t="str">
        <f>IF(A6248&lt;&gt;"",IF(MID(C6248,1,1)="c",SigmaEpsConcrete(I6248,$AN$30:$AN$33,$AR$30:$AR$33,$AS$26,$AS$27,$AS$28,$AQ$20,$AU$19),""),"")</f>
        <v/>
      </c>
      <c r="N6248" s="95" t="str">
        <f>IF(A6248&lt;&gt;"",IF(MID(C6248,1,1)="r",SigmaEpsReinf(J6248,$AS$42:$AS$43,$AS$41,$AS$39,$AS$40,$AQ$38),""),"")</f>
        <v/>
      </c>
      <c r="Q6248" s="92" t="str">
        <f t="shared" si="986"/>
        <v/>
      </c>
      <c r="R6248" s="92" t="str">
        <f t="shared" si="987"/>
        <v/>
      </c>
      <c r="U6248" s="5"/>
      <c r="V6248" s="5"/>
      <c r="W6248" s="94" t="str">
        <f t="shared" si="985"/>
        <v/>
      </c>
      <c r="X6248" s="94" t="str">
        <f t="shared" si="988"/>
        <v/>
      </c>
      <c r="Y6248" s="5"/>
      <c r="BK6248" s="8"/>
      <c r="BL6248" s="5"/>
      <c r="BM6248" s="5"/>
      <c r="BN6248" s="5"/>
      <c r="BO6248" s="5"/>
      <c r="BP6248" s="1"/>
      <c r="BQ6248" s="1"/>
      <c r="BR6248" s="1"/>
      <c r="BS6248" s="1"/>
      <c r="BT6248" s="1"/>
      <c r="BU6248" s="4"/>
      <c r="BV6248" s="1"/>
      <c r="BW6248" s="3"/>
      <c r="BX6248" s="4"/>
      <c r="BY6248" s="5"/>
      <c r="BZ6248" s="5"/>
      <c r="CA6248" s="5"/>
      <c r="CB6248" s="5"/>
      <c r="CC6248" s="5"/>
      <c r="CD6248" s="43"/>
    </row>
    <row r="6249" spans="1:82" x14ac:dyDescent="0.25">
      <c r="A6249" s="8"/>
      <c r="B6249" s="5"/>
      <c r="C6249" s="5"/>
      <c r="D6249" s="5"/>
      <c r="E6249" s="5"/>
      <c r="F6249" s="94" t="str">
        <f t="shared" si="979"/>
        <v/>
      </c>
      <c r="G6249" s="94" t="str">
        <f t="shared" si="980"/>
        <v/>
      </c>
      <c r="H6249" s="127" t="str">
        <f>IF(A6249&lt;&gt;"",IF(MID(C6249,1,1)="c",$AS$26,IF(MID(C6249,1,1)="r",$AS$41,IF(MID(C6249,1,1)="p",#REF!,#REF!))),"")</f>
        <v/>
      </c>
      <c r="I6249" s="92" t="str">
        <f t="shared" si="981"/>
        <v/>
      </c>
      <c r="J6249" s="92" t="str">
        <f t="shared" si="982"/>
        <v/>
      </c>
      <c r="K6249" s="92" t="str">
        <f t="shared" si="983"/>
        <v/>
      </c>
      <c r="L6249" s="92" t="str">
        <f t="shared" si="984"/>
        <v/>
      </c>
      <c r="M6249" s="95" t="str">
        <f>IF(A6249&lt;&gt;"",IF(MID(C6249,1,1)="c",SigmaEpsConcrete(I6249,$AN$30:$AN$33,$AR$30:$AR$33,$AS$26,$AS$27,$AS$28,$AQ$20,$AU$19),""),"")</f>
        <v/>
      </c>
      <c r="N6249" s="95" t="str">
        <f>IF(A6249&lt;&gt;"",IF(MID(C6249,1,1)="r",SigmaEpsReinf(J6249,$AS$42:$AS$43,$AS$41,$AS$39,$AS$40,$AQ$38),""),"")</f>
        <v/>
      </c>
      <c r="Q6249" s="92" t="str">
        <f t="shared" si="986"/>
        <v/>
      </c>
      <c r="R6249" s="92" t="str">
        <f t="shared" si="987"/>
        <v/>
      </c>
      <c r="U6249" s="5"/>
      <c r="V6249" s="5"/>
      <c r="W6249" s="94" t="str">
        <f t="shared" si="985"/>
        <v/>
      </c>
      <c r="X6249" s="94" t="str">
        <f t="shared" si="988"/>
        <v/>
      </c>
      <c r="Y6249" s="5"/>
      <c r="BK6249" s="8"/>
      <c r="BL6249" s="5"/>
      <c r="BM6249" s="5"/>
      <c r="BN6249" s="5"/>
      <c r="BO6249" s="5"/>
      <c r="BP6249" s="1"/>
      <c r="BQ6249" s="1"/>
      <c r="BR6249" s="1"/>
      <c r="BS6249" s="1"/>
      <c r="BT6249" s="1"/>
      <c r="BU6249" s="4"/>
      <c r="BV6249" s="1"/>
      <c r="BW6249" s="3"/>
      <c r="BX6249" s="4"/>
      <c r="BY6249" s="5"/>
      <c r="BZ6249" s="5"/>
      <c r="CA6249" s="5"/>
      <c r="CB6249" s="5"/>
      <c r="CC6249" s="5"/>
      <c r="CD6249" s="43"/>
    </row>
    <row r="6250" spans="1:82" x14ac:dyDescent="0.25">
      <c r="A6250" s="8"/>
      <c r="B6250" s="5"/>
      <c r="C6250" s="5"/>
      <c r="D6250" s="5"/>
      <c r="E6250" s="5"/>
      <c r="F6250" s="94" t="str">
        <f t="shared" si="979"/>
        <v/>
      </c>
      <c r="G6250" s="94" t="str">
        <f t="shared" si="980"/>
        <v/>
      </c>
      <c r="H6250" s="127" t="str">
        <f>IF(A6250&lt;&gt;"",IF(MID(C6250,1,1)="c",$AS$26,IF(MID(C6250,1,1)="r",$AS$41,IF(MID(C6250,1,1)="p",#REF!,#REF!))),"")</f>
        <v/>
      </c>
      <c r="I6250" s="92" t="str">
        <f t="shared" si="981"/>
        <v/>
      </c>
      <c r="J6250" s="92" t="str">
        <f t="shared" si="982"/>
        <v/>
      </c>
      <c r="K6250" s="92" t="str">
        <f t="shared" si="983"/>
        <v/>
      </c>
      <c r="L6250" s="92" t="str">
        <f t="shared" si="984"/>
        <v/>
      </c>
      <c r="M6250" s="95" t="str">
        <f>IF(A6250&lt;&gt;"",IF(MID(C6250,1,1)="c",SigmaEpsConcrete(I6250,$AN$30:$AN$33,$AR$30:$AR$33,$AS$26,$AS$27,$AS$28,$AQ$20,$AU$19),""),"")</f>
        <v/>
      </c>
      <c r="N6250" s="95" t="str">
        <f>IF(A6250&lt;&gt;"",IF(MID(C6250,1,1)="r",SigmaEpsReinf(J6250,$AS$42:$AS$43,$AS$41,$AS$39,$AS$40,$AQ$38),""),"")</f>
        <v/>
      </c>
      <c r="Q6250" s="92" t="str">
        <f t="shared" si="986"/>
        <v/>
      </c>
      <c r="R6250" s="92" t="str">
        <f t="shared" si="987"/>
        <v/>
      </c>
      <c r="U6250" s="5"/>
      <c r="V6250" s="5"/>
      <c r="W6250" s="94" t="str">
        <f t="shared" si="985"/>
        <v/>
      </c>
      <c r="X6250" s="94" t="str">
        <f t="shared" si="988"/>
        <v/>
      </c>
      <c r="Y6250" s="5"/>
      <c r="BK6250" s="8"/>
      <c r="BL6250" s="5"/>
      <c r="BM6250" s="5"/>
      <c r="BN6250" s="5"/>
      <c r="BO6250" s="5"/>
      <c r="BP6250" s="1"/>
      <c r="BQ6250" s="1"/>
      <c r="BR6250" s="1"/>
      <c r="BS6250" s="1"/>
      <c r="BT6250" s="1"/>
      <c r="BU6250" s="4"/>
      <c r="BV6250" s="1"/>
      <c r="BW6250" s="3"/>
      <c r="BX6250" s="4"/>
      <c r="BY6250" s="5"/>
      <c r="BZ6250" s="5"/>
      <c r="CA6250" s="5"/>
      <c r="CB6250" s="5"/>
      <c r="CC6250" s="5"/>
      <c r="CD6250" s="43"/>
    </row>
    <row r="6251" spans="1:82" x14ac:dyDescent="0.25">
      <c r="A6251" s="8"/>
      <c r="B6251" s="5"/>
      <c r="C6251" s="5"/>
      <c r="D6251" s="5"/>
      <c r="E6251" s="5"/>
      <c r="F6251" s="94" t="str">
        <f t="shared" si="979"/>
        <v/>
      </c>
      <c r="G6251" s="94" t="str">
        <f t="shared" si="980"/>
        <v/>
      </c>
      <c r="H6251" s="127" t="str">
        <f>IF(A6251&lt;&gt;"",IF(MID(C6251,1,1)="c",$AS$26,IF(MID(C6251,1,1)="r",$AS$41,IF(MID(C6251,1,1)="p",#REF!,#REF!))),"")</f>
        <v/>
      </c>
      <c r="I6251" s="92" t="str">
        <f t="shared" si="981"/>
        <v/>
      </c>
      <c r="J6251" s="92" t="str">
        <f t="shared" si="982"/>
        <v/>
      </c>
      <c r="K6251" s="92" t="str">
        <f t="shared" si="983"/>
        <v/>
      </c>
      <c r="L6251" s="92" t="str">
        <f t="shared" si="984"/>
        <v/>
      </c>
      <c r="M6251" s="95" t="str">
        <f>IF(A6251&lt;&gt;"",IF(MID(C6251,1,1)="c",SigmaEpsConcrete(I6251,$AN$30:$AN$33,$AR$30:$AR$33,$AS$26,$AS$27,$AS$28,$AQ$20,$AU$19),""),"")</f>
        <v/>
      </c>
      <c r="N6251" s="95" t="str">
        <f>IF(A6251&lt;&gt;"",IF(MID(C6251,1,1)="r",SigmaEpsReinf(J6251,$AS$42:$AS$43,$AS$41,$AS$39,$AS$40,$AQ$38),""),"")</f>
        <v/>
      </c>
      <c r="Q6251" s="92" t="str">
        <f t="shared" si="986"/>
        <v/>
      </c>
      <c r="R6251" s="92" t="str">
        <f t="shared" si="987"/>
        <v/>
      </c>
      <c r="U6251" s="5"/>
      <c r="V6251" s="5"/>
      <c r="W6251" s="94" t="str">
        <f t="shared" si="985"/>
        <v/>
      </c>
      <c r="X6251" s="94" t="str">
        <f t="shared" si="988"/>
        <v/>
      </c>
      <c r="Y6251" s="5"/>
      <c r="BK6251" s="8"/>
      <c r="BL6251" s="5"/>
      <c r="BM6251" s="5"/>
      <c r="BN6251" s="5"/>
      <c r="BO6251" s="5"/>
      <c r="BP6251" s="1"/>
      <c r="BQ6251" s="1"/>
      <c r="BR6251" s="1"/>
      <c r="BS6251" s="1"/>
      <c r="BT6251" s="1"/>
      <c r="BU6251" s="4"/>
      <c r="BV6251" s="1"/>
      <c r="BW6251" s="3"/>
      <c r="BX6251" s="4"/>
      <c r="BY6251" s="5"/>
      <c r="BZ6251" s="5"/>
      <c r="CA6251" s="5"/>
      <c r="CB6251" s="5"/>
      <c r="CC6251" s="5"/>
      <c r="CD6251" s="43"/>
    </row>
    <row r="6252" spans="1:82" x14ac:dyDescent="0.25">
      <c r="A6252" s="8"/>
      <c r="B6252" s="5"/>
      <c r="C6252" s="5"/>
      <c r="D6252" s="5"/>
      <c r="E6252" s="5"/>
      <c r="F6252" s="94" t="str">
        <f t="shared" si="979"/>
        <v/>
      </c>
      <c r="G6252" s="94" t="str">
        <f t="shared" si="980"/>
        <v/>
      </c>
      <c r="H6252" s="127" t="str">
        <f>IF(A6252&lt;&gt;"",IF(MID(C6252,1,1)="c",$AS$26,IF(MID(C6252,1,1)="r",$AS$41,IF(MID(C6252,1,1)="p",#REF!,#REF!))),"")</f>
        <v/>
      </c>
      <c r="I6252" s="92" t="str">
        <f t="shared" si="981"/>
        <v/>
      </c>
      <c r="J6252" s="92" t="str">
        <f t="shared" si="982"/>
        <v/>
      </c>
      <c r="K6252" s="92" t="str">
        <f t="shared" si="983"/>
        <v/>
      </c>
      <c r="L6252" s="92" t="str">
        <f t="shared" si="984"/>
        <v/>
      </c>
      <c r="M6252" s="95" t="str">
        <f>IF(A6252&lt;&gt;"",IF(MID(C6252,1,1)="c",SigmaEpsConcrete(I6252,$AN$30:$AN$33,$AR$30:$AR$33,$AS$26,$AS$27,$AS$28,$AQ$20,$AU$19),""),"")</f>
        <v/>
      </c>
      <c r="N6252" s="95" t="str">
        <f>IF(A6252&lt;&gt;"",IF(MID(C6252,1,1)="r",SigmaEpsReinf(J6252,$AS$42:$AS$43,$AS$41,$AS$39,$AS$40,$AQ$38),""),"")</f>
        <v/>
      </c>
      <c r="Q6252" s="92" t="str">
        <f t="shared" si="986"/>
        <v/>
      </c>
      <c r="R6252" s="92" t="str">
        <f t="shared" si="987"/>
        <v/>
      </c>
      <c r="U6252" s="5"/>
      <c r="V6252" s="5"/>
      <c r="W6252" s="94" t="str">
        <f t="shared" si="985"/>
        <v/>
      </c>
      <c r="X6252" s="94" t="str">
        <f t="shared" si="988"/>
        <v/>
      </c>
      <c r="Y6252" s="5"/>
      <c r="BK6252" s="8"/>
      <c r="BL6252" s="5"/>
      <c r="BM6252" s="5"/>
      <c r="BN6252" s="5"/>
      <c r="BO6252" s="5"/>
      <c r="BP6252" s="1"/>
      <c r="BQ6252" s="1"/>
      <c r="BR6252" s="1"/>
      <c r="BS6252" s="1"/>
      <c r="BT6252" s="1"/>
      <c r="BU6252" s="4"/>
      <c r="BV6252" s="1"/>
      <c r="BW6252" s="3"/>
      <c r="BX6252" s="4"/>
      <c r="BY6252" s="5"/>
      <c r="BZ6252" s="5"/>
      <c r="CA6252" s="5"/>
      <c r="CB6252" s="5"/>
      <c r="CC6252" s="5"/>
      <c r="CD6252" s="43"/>
    </row>
    <row r="6253" spans="1:82" x14ac:dyDescent="0.25">
      <c r="A6253" s="8"/>
      <c r="B6253" s="5"/>
      <c r="C6253" s="5"/>
      <c r="D6253" s="5"/>
      <c r="E6253" s="5"/>
      <c r="F6253" s="94" t="str">
        <f t="shared" si="979"/>
        <v/>
      </c>
      <c r="G6253" s="94" t="str">
        <f t="shared" si="980"/>
        <v/>
      </c>
      <c r="H6253" s="127" t="str">
        <f>IF(A6253&lt;&gt;"",IF(MID(C6253,1,1)="c",$AS$26,IF(MID(C6253,1,1)="r",$AS$41,IF(MID(C6253,1,1)="p",#REF!,#REF!))),"")</f>
        <v/>
      </c>
      <c r="I6253" s="92" t="str">
        <f t="shared" si="981"/>
        <v/>
      </c>
      <c r="J6253" s="92" t="str">
        <f t="shared" si="982"/>
        <v/>
      </c>
      <c r="K6253" s="92" t="str">
        <f t="shared" si="983"/>
        <v/>
      </c>
      <c r="L6253" s="92" t="str">
        <f t="shared" si="984"/>
        <v/>
      </c>
      <c r="M6253" s="95" t="str">
        <f>IF(A6253&lt;&gt;"",IF(MID(C6253,1,1)="c",SigmaEpsConcrete(I6253,$AN$30:$AN$33,$AR$30:$AR$33,$AS$26,$AS$27,$AS$28,$AQ$20,$AU$19),""),"")</f>
        <v/>
      </c>
      <c r="N6253" s="95" t="str">
        <f>IF(A6253&lt;&gt;"",IF(MID(C6253,1,1)="r",SigmaEpsReinf(J6253,$AS$42:$AS$43,$AS$41,$AS$39,$AS$40,$AQ$38),""),"")</f>
        <v/>
      </c>
      <c r="Q6253" s="92" t="str">
        <f t="shared" si="986"/>
        <v/>
      </c>
      <c r="R6253" s="92" t="str">
        <f t="shared" si="987"/>
        <v/>
      </c>
      <c r="U6253" s="5"/>
      <c r="V6253" s="5"/>
      <c r="W6253" s="94" t="str">
        <f t="shared" si="985"/>
        <v/>
      </c>
      <c r="X6253" s="94" t="str">
        <f t="shared" si="988"/>
        <v/>
      </c>
      <c r="Y6253" s="5"/>
      <c r="BK6253" s="8"/>
      <c r="BL6253" s="5"/>
      <c r="BM6253" s="5"/>
      <c r="BN6253" s="5"/>
      <c r="BO6253" s="5"/>
      <c r="BP6253" s="1"/>
      <c r="BQ6253" s="1"/>
      <c r="BR6253" s="1"/>
      <c r="BS6253" s="1"/>
      <c r="BT6253" s="1"/>
      <c r="BU6253" s="4"/>
      <c r="BV6253" s="1"/>
      <c r="BW6253" s="3"/>
      <c r="BX6253" s="4"/>
      <c r="BY6253" s="5"/>
      <c r="BZ6253" s="5"/>
      <c r="CA6253" s="5"/>
      <c r="CB6253" s="5"/>
      <c r="CC6253" s="5"/>
      <c r="CD6253" s="43"/>
    </row>
    <row r="6254" spans="1:82" x14ac:dyDescent="0.25">
      <c r="A6254" s="8"/>
      <c r="B6254" s="5"/>
      <c r="C6254" s="5"/>
      <c r="D6254" s="5"/>
      <c r="E6254" s="5"/>
      <c r="F6254" s="94" t="str">
        <f t="shared" si="979"/>
        <v/>
      </c>
      <c r="G6254" s="94" t="str">
        <f t="shared" si="980"/>
        <v/>
      </c>
      <c r="H6254" s="127" t="str">
        <f>IF(A6254&lt;&gt;"",IF(MID(C6254,1,1)="c",$AS$26,IF(MID(C6254,1,1)="r",$AS$41,IF(MID(C6254,1,1)="p",#REF!,#REF!))),"")</f>
        <v/>
      </c>
      <c r="I6254" s="92" t="str">
        <f t="shared" si="981"/>
        <v/>
      </c>
      <c r="J6254" s="92" t="str">
        <f t="shared" si="982"/>
        <v/>
      </c>
      <c r="K6254" s="92" t="str">
        <f t="shared" si="983"/>
        <v/>
      </c>
      <c r="L6254" s="92" t="str">
        <f t="shared" si="984"/>
        <v/>
      </c>
      <c r="M6254" s="95" t="str">
        <f>IF(A6254&lt;&gt;"",IF(MID(C6254,1,1)="c",SigmaEpsConcrete(I6254,$AN$30:$AN$33,$AR$30:$AR$33,$AS$26,$AS$27,$AS$28,$AQ$20,$AU$19),""),"")</f>
        <v/>
      </c>
      <c r="N6254" s="95" t="str">
        <f>IF(A6254&lt;&gt;"",IF(MID(C6254,1,1)="r",SigmaEpsReinf(J6254,$AS$42:$AS$43,$AS$41,$AS$39,$AS$40,$AQ$38),""),"")</f>
        <v/>
      </c>
      <c r="Q6254" s="92" t="str">
        <f t="shared" si="986"/>
        <v/>
      </c>
      <c r="R6254" s="92" t="str">
        <f t="shared" si="987"/>
        <v/>
      </c>
      <c r="U6254" s="5"/>
      <c r="V6254" s="5"/>
      <c r="W6254" s="94" t="str">
        <f t="shared" si="985"/>
        <v/>
      </c>
      <c r="X6254" s="94" t="str">
        <f t="shared" si="988"/>
        <v/>
      </c>
      <c r="Y6254" s="5"/>
      <c r="BK6254" s="8"/>
      <c r="BL6254" s="5"/>
      <c r="BM6254" s="5"/>
      <c r="BN6254" s="5"/>
      <c r="BO6254" s="5"/>
      <c r="BP6254" s="1"/>
      <c r="BQ6254" s="1"/>
      <c r="BR6254" s="1"/>
      <c r="BS6254" s="1"/>
      <c r="BT6254" s="1"/>
      <c r="BU6254" s="4"/>
      <c r="BV6254" s="1"/>
      <c r="BW6254" s="3"/>
      <c r="BX6254" s="4"/>
      <c r="BY6254" s="5"/>
      <c r="BZ6254" s="5"/>
      <c r="CA6254" s="5"/>
      <c r="CB6254" s="5"/>
      <c r="CC6254" s="5"/>
      <c r="CD6254" s="43"/>
    </row>
    <row r="6255" spans="1:82" x14ac:dyDescent="0.25">
      <c r="A6255" s="8"/>
      <c r="B6255" s="5"/>
      <c r="C6255" s="5"/>
      <c r="D6255" s="5"/>
      <c r="E6255" s="5"/>
      <c r="F6255" s="94" t="str">
        <f t="shared" si="979"/>
        <v/>
      </c>
      <c r="G6255" s="94" t="str">
        <f t="shared" si="980"/>
        <v/>
      </c>
      <c r="H6255" s="127" t="str">
        <f>IF(A6255&lt;&gt;"",IF(MID(C6255,1,1)="c",$AS$26,IF(MID(C6255,1,1)="r",$AS$41,IF(MID(C6255,1,1)="p",#REF!,#REF!))),"")</f>
        <v/>
      </c>
      <c r="I6255" s="92" t="str">
        <f t="shared" si="981"/>
        <v/>
      </c>
      <c r="J6255" s="92" t="str">
        <f t="shared" si="982"/>
        <v/>
      </c>
      <c r="K6255" s="92" t="str">
        <f t="shared" si="983"/>
        <v/>
      </c>
      <c r="L6255" s="92" t="str">
        <f t="shared" si="984"/>
        <v/>
      </c>
      <c r="M6255" s="95" t="str">
        <f>IF(A6255&lt;&gt;"",IF(MID(C6255,1,1)="c",SigmaEpsConcrete(I6255,$AN$30:$AN$33,$AR$30:$AR$33,$AS$26,$AS$27,$AS$28,$AQ$20,$AU$19),""),"")</f>
        <v/>
      </c>
      <c r="N6255" s="95" t="str">
        <f>IF(A6255&lt;&gt;"",IF(MID(C6255,1,1)="r",SigmaEpsReinf(J6255,$AS$42:$AS$43,$AS$41,$AS$39,$AS$40,$AQ$38),""),"")</f>
        <v/>
      </c>
      <c r="Q6255" s="92" t="str">
        <f t="shared" si="986"/>
        <v/>
      </c>
      <c r="R6255" s="92" t="str">
        <f t="shared" si="987"/>
        <v/>
      </c>
      <c r="U6255" s="5"/>
      <c r="V6255" s="5"/>
      <c r="W6255" s="94" t="str">
        <f t="shared" si="985"/>
        <v/>
      </c>
      <c r="X6255" s="94" t="str">
        <f t="shared" si="988"/>
        <v/>
      </c>
      <c r="Y6255" s="5"/>
      <c r="BK6255" s="8"/>
      <c r="BL6255" s="5"/>
      <c r="BM6255" s="5"/>
      <c r="BN6255" s="5"/>
      <c r="BO6255" s="5"/>
      <c r="BP6255" s="1"/>
      <c r="BQ6255" s="1"/>
      <c r="BR6255" s="1"/>
      <c r="BS6255" s="1"/>
      <c r="BT6255" s="1"/>
      <c r="BU6255" s="4"/>
      <c r="BV6255" s="1"/>
      <c r="BW6255" s="3"/>
      <c r="BX6255" s="4"/>
      <c r="BY6255" s="5"/>
      <c r="BZ6255" s="5"/>
      <c r="CA6255" s="5"/>
      <c r="CB6255" s="5"/>
      <c r="CC6255" s="5"/>
      <c r="CD6255" s="43"/>
    </row>
    <row r="6256" spans="1:82" x14ac:dyDescent="0.25">
      <c r="A6256" s="8"/>
      <c r="B6256" s="5"/>
      <c r="C6256" s="5"/>
      <c r="D6256" s="5"/>
      <c r="E6256" s="5"/>
      <c r="F6256" s="94" t="str">
        <f t="shared" si="979"/>
        <v/>
      </c>
      <c r="G6256" s="94" t="str">
        <f t="shared" si="980"/>
        <v/>
      </c>
      <c r="H6256" s="127" t="str">
        <f>IF(A6256&lt;&gt;"",IF(MID(C6256,1,1)="c",$AS$26,IF(MID(C6256,1,1)="r",$AS$41,IF(MID(C6256,1,1)="p",#REF!,#REF!))),"")</f>
        <v/>
      </c>
      <c r="I6256" s="92" t="str">
        <f t="shared" si="981"/>
        <v/>
      </c>
      <c r="J6256" s="92" t="str">
        <f t="shared" si="982"/>
        <v/>
      </c>
      <c r="K6256" s="92" t="str">
        <f t="shared" si="983"/>
        <v/>
      </c>
      <c r="L6256" s="92" t="str">
        <f t="shared" si="984"/>
        <v/>
      </c>
      <c r="M6256" s="95" t="str">
        <f>IF(A6256&lt;&gt;"",IF(MID(C6256,1,1)="c",SigmaEpsConcrete(I6256,$AN$30:$AN$33,$AR$30:$AR$33,$AS$26,$AS$27,$AS$28,$AQ$20,$AU$19),""),"")</f>
        <v/>
      </c>
      <c r="N6256" s="95" t="str">
        <f>IF(A6256&lt;&gt;"",IF(MID(C6256,1,1)="r",SigmaEpsReinf(J6256,$AS$42:$AS$43,$AS$41,$AS$39,$AS$40,$AQ$38),""),"")</f>
        <v/>
      </c>
      <c r="Q6256" s="92" t="str">
        <f t="shared" si="986"/>
        <v/>
      </c>
      <c r="R6256" s="92" t="str">
        <f t="shared" si="987"/>
        <v/>
      </c>
      <c r="U6256" s="5"/>
      <c r="V6256" s="5"/>
      <c r="W6256" s="94" t="str">
        <f t="shared" si="985"/>
        <v/>
      </c>
      <c r="X6256" s="94" t="str">
        <f t="shared" si="988"/>
        <v/>
      </c>
      <c r="Y6256" s="5"/>
      <c r="BK6256" s="8"/>
      <c r="BL6256" s="5"/>
      <c r="BM6256" s="5"/>
      <c r="BN6256" s="5"/>
      <c r="BO6256" s="5"/>
      <c r="BP6256" s="1"/>
      <c r="BQ6256" s="1"/>
      <c r="BR6256" s="1"/>
      <c r="BS6256" s="1"/>
      <c r="BT6256" s="1"/>
      <c r="BU6256" s="4"/>
      <c r="BV6256" s="1"/>
      <c r="BW6256" s="3"/>
      <c r="BX6256" s="4"/>
      <c r="BY6256" s="5"/>
      <c r="BZ6256" s="5"/>
      <c r="CA6256" s="5"/>
      <c r="CB6256" s="5"/>
      <c r="CC6256" s="5"/>
      <c r="CD6256" s="43"/>
    </row>
    <row r="6257" spans="1:82" x14ac:dyDescent="0.25">
      <c r="A6257" s="8"/>
      <c r="B6257" s="5"/>
      <c r="C6257" s="5"/>
      <c r="D6257" s="5"/>
      <c r="E6257" s="5"/>
      <c r="F6257" s="94" t="str">
        <f t="shared" si="979"/>
        <v/>
      </c>
      <c r="G6257" s="94" t="str">
        <f t="shared" si="980"/>
        <v/>
      </c>
      <c r="H6257" s="127" t="str">
        <f>IF(A6257&lt;&gt;"",IF(MID(C6257,1,1)="c",$AS$26,IF(MID(C6257,1,1)="r",$AS$41,IF(MID(C6257,1,1)="p",#REF!,#REF!))),"")</f>
        <v/>
      </c>
      <c r="I6257" s="92" t="str">
        <f t="shared" si="981"/>
        <v/>
      </c>
      <c r="J6257" s="92" t="str">
        <f t="shared" si="982"/>
        <v/>
      </c>
      <c r="K6257" s="92" t="str">
        <f t="shared" si="983"/>
        <v/>
      </c>
      <c r="L6257" s="92" t="str">
        <f t="shared" si="984"/>
        <v/>
      </c>
      <c r="M6257" s="95" t="str">
        <f>IF(A6257&lt;&gt;"",IF(MID(C6257,1,1)="c",SigmaEpsConcrete(I6257,$AN$30:$AN$33,$AR$30:$AR$33,$AS$26,$AS$27,$AS$28,$AQ$20,$AU$19),""),"")</f>
        <v/>
      </c>
      <c r="N6257" s="95" t="str">
        <f>IF(A6257&lt;&gt;"",IF(MID(C6257,1,1)="r",SigmaEpsReinf(J6257,$AS$42:$AS$43,$AS$41,$AS$39,$AS$40,$AQ$38),""),"")</f>
        <v/>
      </c>
      <c r="Q6257" s="92" t="str">
        <f t="shared" si="986"/>
        <v/>
      </c>
      <c r="R6257" s="92" t="str">
        <f t="shared" si="987"/>
        <v/>
      </c>
      <c r="U6257" s="5"/>
      <c r="V6257" s="5"/>
      <c r="W6257" s="94" t="str">
        <f t="shared" si="985"/>
        <v/>
      </c>
      <c r="X6257" s="94" t="str">
        <f t="shared" si="988"/>
        <v/>
      </c>
      <c r="Y6257" s="5"/>
      <c r="BK6257" s="8"/>
      <c r="BL6257" s="5"/>
      <c r="BM6257" s="5"/>
      <c r="BN6257" s="5"/>
      <c r="BO6257" s="5"/>
      <c r="BP6257" s="1"/>
      <c r="BQ6257" s="1"/>
      <c r="BR6257" s="1"/>
      <c r="BS6257" s="1"/>
      <c r="BT6257" s="1"/>
      <c r="BU6257" s="4"/>
      <c r="BV6257" s="1"/>
      <c r="BW6257" s="3"/>
      <c r="BX6257" s="4"/>
      <c r="BY6257" s="5"/>
      <c r="BZ6257" s="5"/>
      <c r="CA6257" s="5"/>
      <c r="CB6257" s="5"/>
      <c r="CC6257" s="5"/>
      <c r="CD6257" s="43"/>
    </row>
    <row r="6258" spans="1:82" x14ac:dyDescent="0.25">
      <c r="A6258" s="8"/>
      <c r="B6258" s="5"/>
      <c r="C6258" s="5"/>
      <c r="D6258" s="5"/>
      <c r="E6258" s="5"/>
      <c r="F6258" s="94" t="str">
        <f t="shared" si="979"/>
        <v/>
      </c>
      <c r="G6258" s="94" t="str">
        <f t="shared" si="980"/>
        <v/>
      </c>
      <c r="H6258" s="127" t="str">
        <f>IF(A6258&lt;&gt;"",IF(MID(C6258,1,1)="c",$AS$26,IF(MID(C6258,1,1)="r",$AS$41,IF(MID(C6258,1,1)="p",#REF!,#REF!))),"")</f>
        <v/>
      </c>
      <c r="I6258" s="92" t="str">
        <f t="shared" si="981"/>
        <v/>
      </c>
      <c r="J6258" s="92" t="str">
        <f t="shared" si="982"/>
        <v/>
      </c>
      <c r="K6258" s="92" t="str">
        <f t="shared" si="983"/>
        <v/>
      </c>
      <c r="L6258" s="92" t="str">
        <f t="shared" si="984"/>
        <v/>
      </c>
      <c r="M6258" s="95" t="str">
        <f>IF(A6258&lt;&gt;"",IF(MID(C6258,1,1)="c",SigmaEpsConcrete(I6258,$AN$30:$AN$33,$AR$30:$AR$33,$AS$26,$AS$27,$AS$28,$AQ$20,$AU$19),""),"")</f>
        <v/>
      </c>
      <c r="N6258" s="95" t="str">
        <f>IF(A6258&lt;&gt;"",IF(MID(C6258,1,1)="r",SigmaEpsReinf(J6258,$AS$42:$AS$43,$AS$41,$AS$39,$AS$40,$AQ$38),""),"")</f>
        <v/>
      </c>
      <c r="Q6258" s="92" t="str">
        <f t="shared" si="986"/>
        <v/>
      </c>
      <c r="R6258" s="92" t="str">
        <f t="shared" si="987"/>
        <v/>
      </c>
      <c r="U6258" s="5"/>
      <c r="V6258" s="5"/>
      <c r="W6258" s="94" t="str">
        <f t="shared" si="985"/>
        <v/>
      </c>
      <c r="X6258" s="94" t="str">
        <f t="shared" si="988"/>
        <v/>
      </c>
      <c r="Y6258" s="5"/>
      <c r="BK6258" s="8"/>
      <c r="BL6258" s="5"/>
      <c r="BM6258" s="5"/>
      <c r="BN6258" s="5"/>
      <c r="BO6258" s="5"/>
      <c r="BP6258" s="1"/>
      <c r="BQ6258" s="1"/>
      <c r="BR6258" s="1"/>
      <c r="BS6258" s="1"/>
      <c r="BT6258" s="1"/>
      <c r="BU6258" s="4"/>
      <c r="BV6258" s="1"/>
      <c r="BW6258" s="3"/>
      <c r="BX6258" s="4"/>
      <c r="BY6258" s="5"/>
      <c r="BZ6258" s="5"/>
      <c r="CA6258" s="5"/>
      <c r="CB6258" s="5"/>
      <c r="CC6258" s="5"/>
      <c r="CD6258" s="43"/>
    </row>
    <row r="6259" spans="1:82" x14ac:dyDescent="0.25">
      <c r="A6259" s="8"/>
      <c r="B6259" s="5"/>
      <c r="C6259" s="5"/>
      <c r="D6259" s="5"/>
      <c r="E6259" s="5"/>
      <c r="F6259" s="94" t="str">
        <f t="shared" si="979"/>
        <v/>
      </c>
      <c r="G6259" s="94" t="str">
        <f t="shared" si="980"/>
        <v/>
      </c>
      <c r="H6259" s="127" t="str">
        <f>IF(A6259&lt;&gt;"",IF(MID(C6259,1,1)="c",$AS$26,IF(MID(C6259,1,1)="r",$AS$41,IF(MID(C6259,1,1)="p",#REF!,#REF!))),"")</f>
        <v/>
      </c>
      <c r="I6259" s="92" t="str">
        <f t="shared" si="981"/>
        <v/>
      </c>
      <c r="J6259" s="92" t="str">
        <f t="shared" si="982"/>
        <v/>
      </c>
      <c r="K6259" s="92" t="str">
        <f t="shared" si="983"/>
        <v/>
      </c>
      <c r="L6259" s="92" t="str">
        <f t="shared" si="984"/>
        <v/>
      </c>
      <c r="M6259" s="95" t="str">
        <f>IF(A6259&lt;&gt;"",IF(MID(C6259,1,1)="c",SigmaEpsConcrete(I6259,$AN$30:$AN$33,$AR$30:$AR$33,$AS$26,$AS$27,$AS$28,$AQ$20,$AU$19),""),"")</f>
        <v/>
      </c>
      <c r="N6259" s="95" t="str">
        <f>IF(A6259&lt;&gt;"",IF(MID(C6259,1,1)="r",SigmaEpsReinf(J6259,$AS$42:$AS$43,$AS$41,$AS$39,$AS$40,$AQ$38),""),"")</f>
        <v/>
      </c>
      <c r="Q6259" s="92" t="str">
        <f t="shared" si="986"/>
        <v/>
      </c>
      <c r="R6259" s="92" t="str">
        <f t="shared" si="987"/>
        <v/>
      </c>
      <c r="U6259" s="5"/>
      <c r="V6259" s="5"/>
      <c r="W6259" s="94" t="str">
        <f t="shared" si="985"/>
        <v/>
      </c>
      <c r="X6259" s="94" t="str">
        <f t="shared" si="988"/>
        <v/>
      </c>
      <c r="Y6259" s="5"/>
      <c r="BK6259" s="8"/>
      <c r="BL6259" s="5"/>
      <c r="BM6259" s="5"/>
      <c r="BN6259" s="5"/>
      <c r="BO6259" s="5"/>
      <c r="BP6259" s="1"/>
      <c r="BQ6259" s="1"/>
      <c r="BR6259" s="1"/>
      <c r="BS6259" s="1"/>
      <c r="BT6259" s="1"/>
      <c r="BU6259" s="4"/>
      <c r="BV6259" s="1"/>
      <c r="BW6259" s="3"/>
      <c r="BX6259" s="4"/>
      <c r="BY6259" s="5"/>
      <c r="BZ6259" s="5"/>
      <c r="CA6259" s="5"/>
      <c r="CB6259" s="5"/>
      <c r="CC6259" s="5"/>
      <c r="CD6259" s="43"/>
    </row>
    <row r="6260" spans="1:82" x14ac:dyDescent="0.25">
      <c r="A6260" s="8"/>
      <c r="B6260" s="5"/>
      <c r="C6260" s="5"/>
      <c r="D6260" s="5"/>
      <c r="E6260" s="5"/>
      <c r="F6260" s="94" t="str">
        <f t="shared" si="979"/>
        <v/>
      </c>
      <c r="G6260" s="94" t="str">
        <f t="shared" si="980"/>
        <v/>
      </c>
      <c r="H6260" s="127" t="str">
        <f>IF(A6260&lt;&gt;"",IF(MID(C6260,1,1)="c",$AS$26,IF(MID(C6260,1,1)="r",$AS$41,IF(MID(C6260,1,1)="p",#REF!,#REF!))),"")</f>
        <v/>
      </c>
      <c r="I6260" s="92" t="str">
        <f t="shared" si="981"/>
        <v/>
      </c>
      <c r="J6260" s="92" t="str">
        <f t="shared" si="982"/>
        <v/>
      </c>
      <c r="K6260" s="92" t="str">
        <f t="shared" si="983"/>
        <v/>
      </c>
      <c r="L6260" s="92" t="str">
        <f t="shared" si="984"/>
        <v/>
      </c>
      <c r="M6260" s="95" t="str">
        <f>IF(A6260&lt;&gt;"",IF(MID(C6260,1,1)="c",SigmaEpsConcrete(I6260,$AN$30:$AN$33,$AR$30:$AR$33,$AS$26,$AS$27,$AS$28,$AQ$20,$AU$19),""),"")</f>
        <v/>
      </c>
      <c r="N6260" s="95" t="str">
        <f>IF(A6260&lt;&gt;"",IF(MID(C6260,1,1)="r",SigmaEpsReinf(J6260,$AS$42:$AS$43,$AS$41,$AS$39,$AS$40,$AQ$38),""),"")</f>
        <v/>
      </c>
      <c r="Q6260" s="92" t="str">
        <f t="shared" si="986"/>
        <v/>
      </c>
      <c r="R6260" s="92" t="str">
        <f t="shared" si="987"/>
        <v/>
      </c>
      <c r="U6260" s="5"/>
      <c r="V6260" s="5"/>
      <c r="W6260" s="94" t="str">
        <f t="shared" si="985"/>
        <v/>
      </c>
      <c r="X6260" s="94" t="str">
        <f t="shared" si="988"/>
        <v/>
      </c>
      <c r="Y6260" s="5"/>
      <c r="BK6260" s="8"/>
      <c r="BL6260" s="5"/>
      <c r="BM6260" s="5"/>
      <c r="BN6260" s="5"/>
      <c r="BO6260" s="5"/>
      <c r="BP6260" s="1"/>
      <c r="BQ6260" s="1"/>
      <c r="BR6260" s="1"/>
      <c r="BS6260" s="1"/>
      <c r="BT6260" s="1"/>
      <c r="BU6260" s="4"/>
      <c r="BV6260" s="1"/>
      <c r="BW6260" s="3"/>
      <c r="BX6260" s="4"/>
      <c r="BY6260" s="5"/>
      <c r="BZ6260" s="5"/>
      <c r="CA6260" s="5"/>
      <c r="CB6260" s="5"/>
      <c r="CC6260" s="5"/>
      <c r="CD6260" s="43"/>
    </row>
    <row r="6261" spans="1:82" x14ac:dyDescent="0.25">
      <c r="A6261" s="8"/>
      <c r="B6261" s="5"/>
      <c r="C6261" s="5"/>
      <c r="D6261" s="5"/>
      <c r="E6261" s="5"/>
      <c r="F6261" s="94" t="str">
        <f t="shared" si="979"/>
        <v/>
      </c>
      <c r="G6261" s="94" t="str">
        <f t="shared" si="980"/>
        <v/>
      </c>
      <c r="H6261" s="127" t="str">
        <f>IF(A6261&lt;&gt;"",IF(MID(C6261,1,1)="c",$AS$26,IF(MID(C6261,1,1)="r",$AS$41,IF(MID(C6261,1,1)="p",#REF!,#REF!))),"")</f>
        <v/>
      </c>
      <c r="I6261" s="92" t="str">
        <f t="shared" si="981"/>
        <v/>
      </c>
      <c r="J6261" s="92" t="str">
        <f t="shared" si="982"/>
        <v/>
      </c>
      <c r="K6261" s="92" t="str">
        <f t="shared" si="983"/>
        <v/>
      </c>
      <c r="L6261" s="92" t="str">
        <f t="shared" si="984"/>
        <v/>
      </c>
      <c r="M6261" s="95" t="str">
        <f>IF(A6261&lt;&gt;"",IF(MID(C6261,1,1)="c",SigmaEpsConcrete(I6261,$AN$30:$AN$33,$AR$30:$AR$33,$AS$26,$AS$27,$AS$28,$AQ$20,$AU$19),""),"")</f>
        <v/>
      </c>
      <c r="N6261" s="95" t="str">
        <f>IF(A6261&lt;&gt;"",IF(MID(C6261,1,1)="r",SigmaEpsReinf(J6261,$AS$42:$AS$43,$AS$41,$AS$39,$AS$40,$AQ$38),""),"")</f>
        <v/>
      </c>
      <c r="Q6261" s="92" t="str">
        <f t="shared" si="986"/>
        <v/>
      </c>
      <c r="R6261" s="92" t="str">
        <f t="shared" si="987"/>
        <v/>
      </c>
      <c r="U6261" s="5"/>
      <c r="V6261" s="5"/>
      <c r="W6261" s="94" t="str">
        <f t="shared" si="985"/>
        <v/>
      </c>
      <c r="X6261" s="94" t="str">
        <f t="shared" si="988"/>
        <v/>
      </c>
      <c r="Y6261" s="5"/>
      <c r="BK6261" s="8"/>
      <c r="BL6261" s="5"/>
      <c r="BM6261" s="5"/>
      <c r="BN6261" s="5"/>
      <c r="BO6261" s="5"/>
      <c r="BP6261" s="1"/>
      <c r="BQ6261" s="1"/>
      <c r="BR6261" s="1"/>
      <c r="BS6261" s="1"/>
      <c r="BT6261" s="1"/>
      <c r="BU6261" s="4"/>
      <c r="BV6261" s="1"/>
      <c r="BW6261" s="3"/>
      <c r="BX6261" s="4"/>
      <c r="BY6261" s="5"/>
      <c r="BZ6261" s="5"/>
      <c r="CA6261" s="5"/>
      <c r="CB6261" s="5"/>
      <c r="CC6261" s="5"/>
      <c r="CD6261" s="43"/>
    </row>
    <row r="6262" spans="1:82" x14ac:dyDescent="0.25">
      <c r="A6262" s="8"/>
      <c r="B6262" s="5"/>
      <c r="C6262" s="5"/>
      <c r="D6262" s="5"/>
      <c r="E6262" s="5"/>
      <c r="F6262" s="94" t="str">
        <f t="shared" si="979"/>
        <v/>
      </c>
      <c r="G6262" s="94" t="str">
        <f t="shared" si="980"/>
        <v/>
      </c>
      <c r="H6262" s="127" t="str">
        <f>IF(A6262&lt;&gt;"",IF(MID(C6262,1,1)="c",$AS$26,IF(MID(C6262,1,1)="r",$AS$41,IF(MID(C6262,1,1)="p",#REF!,#REF!))),"")</f>
        <v/>
      </c>
      <c r="I6262" s="92" t="str">
        <f t="shared" si="981"/>
        <v/>
      </c>
      <c r="J6262" s="92" t="str">
        <f t="shared" si="982"/>
        <v/>
      </c>
      <c r="K6262" s="92" t="str">
        <f t="shared" si="983"/>
        <v/>
      </c>
      <c r="L6262" s="92" t="str">
        <f t="shared" si="984"/>
        <v/>
      </c>
      <c r="M6262" s="95" t="str">
        <f>IF(A6262&lt;&gt;"",IF(MID(C6262,1,1)="c",SigmaEpsConcrete(I6262,$AN$30:$AN$33,$AR$30:$AR$33,$AS$26,$AS$27,$AS$28,$AQ$20,$AU$19),""),"")</f>
        <v/>
      </c>
      <c r="N6262" s="95" t="str">
        <f>IF(A6262&lt;&gt;"",IF(MID(C6262,1,1)="r",SigmaEpsReinf(J6262,$AS$42:$AS$43,$AS$41,$AS$39,$AS$40,$AQ$38),""),"")</f>
        <v/>
      </c>
      <c r="Q6262" s="92" t="str">
        <f t="shared" si="986"/>
        <v/>
      </c>
      <c r="R6262" s="92" t="str">
        <f t="shared" si="987"/>
        <v/>
      </c>
      <c r="U6262" s="5"/>
      <c r="V6262" s="5"/>
      <c r="W6262" s="94" t="str">
        <f t="shared" si="985"/>
        <v/>
      </c>
      <c r="X6262" s="94" t="str">
        <f t="shared" si="988"/>
        <v/>
      </c>
      <c r="Y6262" s="5"/>
      <c r="BK6262" s="8"/>
      <c r="BL6262" s="5"/>
      <c r="BM6262" s="5"/>
      <c r="BN6262" s="5"/>
      <c r="BO6262" s="5"/>
      <c r="BP6262" s="1"/>
      <c r="BQ6262" s="1"/>
      <c r="BR6262" s="1"/>
      <c r="BS6262" s="1"/>
      <c r="BT6262" s="1"/>
      <c r="BU6262" s="4"/>
      <c r="BV6262" s="1"/>
      <c r="BW6262" s="3"/>
      <c r="BX6262" s="4"/>
      <c r="BY6262" s="5"/>
      <c r="BZ6262" s="5"/>
      <c r="CA6262" s="5"/>
      <c r="CB6262" s="5"/>
      <c r="CC6262" s="5"/>
      <c r="CD6262" s="43"/>
    </row>
    <row r="6263" spans="1:82" x14ac:dyDescent="0.25">
      <c r="A6263" s="8"/>
      <c r="B6263" s="5"/>
      <c r="C6263" s="5"/>
      <c r="D6263" s="5"/>
      <c r="E6263" s="5"/>
      <c r="F6263" s="94" t="str">
        <f t="shared" si="979"/>
        <v/>
      </c>
      <c r="G6263" s="94" t="str">
        <f t="shared" si="980"/>
        <v/>
      </c>
      <c r="H6263" s="127" t="str">
        <f>IF(A6263&lt;&gt;"",IF(MID(C6263,1,1)="c",$AS$26,IF(MID(C6263,1,1)="r",$AS$41,IF(MID(C6263,1,1)="p",#REF!,#REF!))),"")</f>
        <v/>
      </c>
      <c r="I6263" s="92" t="str">
        <f t="shared" si="981"/>
        <v/>
      </c>
      <c r="J6263" s="92" t="str">
        <f t="shared" si="982"/>
        <v/>
      </c>
      <c r="K6263" s="92" t="str">
        <f t="shared" si="983"/>
        <v/>
      </c>
      <c r="L6263" s="92" t="str">
        <f t="shared" si="984"/>
        <v/>
      </c>
      <c r="M6263" s="95" t="str">
        <f>IF(A6263&lt;&gt;"",IF(MID(C6263,1,1)="c",SigmaEpsConcrete(I6263,$AN$30:$AN$33,$AR$30:$AR$33,$AS$26,$AS$27,$AS$28,$AQ$20,$AU$19),""),"")</f>
        <v/>
      </c>
      <c r="N6263" s="95" t="str">
        <f>IF(A6263&lt;&gt;"",IF(MID(C6263,1,1)="r",SigmaEpsReinf(J6263,$AS$42:$AS$43,$AS$41,$AS$39,$AS$40,$AQ$38),""),"")</f>
        <v/>
      </c>
      <c r="Q6263" s="92" t="str">
        <f t="shared" si="986"/>
        <v/>
      </c>
      <c r="R6263" s="92" t="str">
        <f t="shared" si="987"/>
        <v/>
      </c>
      <c r="U6263" s="5"/>
      <c r="V6263" s="5"/>
      <c r="W6263" s="94" t="str">
        <f t="shared" si="985"/>
        <v/>
      </c>
      <c r="X6263" s="94" t="str">
        <f t="shared" si="988"/>
        <v/>
      </c>
      <c r="Y6263" s="5"/>
      <c r="BK6263" s="8"/>
      <c r="BL6263" s="5"/>
      <c r="BM6263" s="5"/>
      <c r="BN6263" s="5"/>
      <c r="BO6263" s="5"/>
      <c r="BP6263" s="1"/>
      <c r="BQ6263" s="1"/>
      <c r="BR6263" s="1"/>
      <c r="BS6263" s="1"/>
      <c r="BT6263" s="1"/>
      <c r="BU6263" s="4"/>
      <c r="BV6263" s="1"/>
      <c r="BW6263" s="3"/>
      <c r="BX6263" s="4"/>
      <c r="BY6263" s="5"/>
      <c r="BZ6263" s="5"/>
      <c r="CA6263" s="5"/>
      <c r="CB6263" s="5"/>
      <c r="CC6263" s="5"/>
      <c r="CD6263" s="43"/>
    </row>
    <row r="6264" spans="1:82" x14ac:dyDescent="0.25">
      <c r="A6264" s="8"/>
      <c r="B6264" s="5"/>
      <c r="C6264" s="5"/>
      <c r="D6264" s="5"/>
      <c r="E6264" s="5"/>
      <c r="F6264" s="94" t="str">
        <f t="shared" si="979"/>
        <v/>
      </c>
      <c r="G6264" s="94" t="str">
        <f t="shared" si="980"/>
        <v/>
      </c>
      <c r="H6264" s="127" t="str">
        <f>IF(A6264&lt;&gt;"",IF(MID(C6264,1,1)="c",$AS$26,IF(MID(C6264,1,1)="r",$AS$41,IF(MID(C6264,1,1)="p",#REF!,#REF!))),"")</f>
        <v/>
      </c>
      <c r="I6264" s="92" t="str">
        <f t="shared" si="981"/>
        <v/>
      </c>
      <c r="J6264" s="92" t="str">
        <f t="shared" si="982"/>
        <v/>
      </c>
      <c r="K6264" s="92" t="str">
        <f t="shared" si="983"/>
        <v/>
      </c>
      <c r="L6264" s="92" t="str">
        <f t="shared" si="984"/>
        <v/>
      </c>
      <c r="M6264" s="95" t="str">
        <f>IF(A6264&lt;&gt;"",IF(MID(C6264,1,1)="c",SigmaEpsConcrete(I6264,$AN$30:$AN$33,$AR$30:$AR$33,$AS$26,$AS$27,$AS$28,$AQ$20,$AU$19),""),"")</f>
        <v/>
      </c>
      <c r="N6264" s="95" t="str">
        <f>IF(A6264&lt;&gt;"",IF(MID(C6264,1,1)="r",SigmaEpsReinf(J6264,$AS$42:$AS$43,$AS$41,$AS$39,$AS$40,$AQ$38),""),"")</f>
        <v/>
      </c>
      <c r="Q6264" s="92" t="str">
        <f t="shared" si="986"/>
        <v/>
      </c>
      <c r="R6264" s="92" t="str">
        <f t="shared" si="987"/>
        <v/>
      </c>
      <c r="U6264" s="5"/>
      <c r="V6264" s="5"/>
      <c r="W6264" s="94" t="str">
        <f t="shared" si="985"/>
        <v/>
      </c>
      <c r="X6264" s="94" t="str">
        <f t="shared" si="988"/>
        <v/>
      </c>
      <c r="Y6264" s="5"/>
      <c r="BK6264" s="8"/>
      <c r="BL6264" s="5"/>
      <c r="BM6264" s="5"/>
      <c r="BN6264" s="5"/>
      <c r="BO6264" s="5"/>
      <c r="BP6264" s="1"/>
      <c r="BQ6264" s="1"/>
      <c r="BR6264" s="1"/>
      <c r="BS6264" s="1"/>
      <c r="BT6264" s="1"/>
      <c r="BU6264" s="4"/>
      <c r="BV6264" s="1"/>
      <c r="BW6264" s="3"/>
      <c r="BX6264" s="4"/>
      <c r="BY6264" s="5"/>
      <c r="BZ6264" s="5"/>
      <c r="CA6264" s="5"/>
      <c r="CB6264" s="5"/>
      <c r="CC6264" s="5"/>
      <c r="CD6264" s="43"/>
    </row>
    <row r="6265" spans="1:82" x14ac:dyDescent="0.25">
      <c r="A6265" s="8"/>
      <c r="B6265" s="5"/>
      <c r="C6265" s="5"/>
      <c r="D6265" s="5"/>
      <c r="E6265" s="5"/>
      <c r="F6265" s="94" t="str">
        <f t="shared" si="979"/>
        <v/>
      </c>
      <c r="G6265" s="94" t="str">
        <f t="shared" si="980"/>
        <v/>
      </c>
      <c r="H6265" s="127" t="str">
        <f>IF(A6265&lt;&gt;"",IF(MID(C6265,1,1)="c",$AS$26,IF(MID(C6265,1,1)="r",$AS$41,IF(MID(C6265,1,1)="p",#REF!,#REF!))),"")</f>
        <v/>
      </c>
      <c r="I6265" s="92" t="str">
        <f t="shared" si="981"/>
        <v/>
      </c>
      <c r="J6265" s="92" t="str">
        <f t="shared" si="982"/>
        <v/>
      </c>
      <c r="K6265" s="92" t="str">
        <f t="shared" si="983"/>
        <v/>
      </c>
      <c r="L6265" s="92" t="str">
        <f t="shared" si="984"/>
        <v/>
      </c>
      <c r="M6265" s="95" t="str">
        <f>IF(A6265&lt;&gt;"",IF(MID(C6265,1,1)="c",SigmaEpsConcrete(I6265,$AN$30:$AN$33,$AR$30:$AR$33,$AS$26,$AS$27,$AS$28,$AQ$20,$AU$19),""),"")</f>
        <v/>
      </c>
      <c r="N6265" s="95" t="str">
        <f>IF(A6265&lt;&gt;"",IF(MID(C6265,1,1)="r",SigmaEpsReinf(J6265,$AS$42:$AS$43,$AS$41,$AS$39,$AS$40,$AQ$38),""),"")</f>
        <v/>
      </c>
      <c r="Q6265" s="92" t="str">
        <f t="shared" si="986"/>
        <v/>
      </c>
      <c r="R6265" s="92" t="str">
        <f t="shared" si="987"/>
        <v/>
      </c>
      <c r="U6265" s="5"/>
      <c r="V6265" s="5"/>
      <c r="W6265" s="94" t="str">
        <f t="shared" si="985"/>
        <v/>
      </c>
      <c r="X6265" s="94" t="str">
        <f t="shared" si="988"/>
        <v/>
      </c>
      <c r="Y6265" s="5"/>
      <c r="BK6265" s="8"/>
      <c r="BL6265" s="5"/>
      <c r="BM6265" s="5"/>
      <c r="BN6265" s="5"/>
      <c r="BO6265" s="5"/>
      <c r="BP6265" s="1"/>
      <c r="BQ6265" s="1"/>
      <c r="BR6265" s="1"/>
      <c r="BS6265" s="1"/>
      <c r="BT6265" s="1"/>
      <c r="BU6265" s="4"/>
      <c r="BV6265" s="1"/>
      <c r="BW6265" s="3"/>
      <c r="BX6265" s="4"/>
      <c r="BY6265" s="5"/>
      <c r="BZ6265" s="5"/>
      <c r="CA6265" s="5"/>
      <c r="CB6265" s="5"/>
      <c r="CC6265" s="5"/>
      <c r="CD6265" s="43"/>
    </row>
    <row r="6266" spans="1:82" x14ac:dyDescent="0.25">
      <c r="A6266" s="8"/>
      <c r="B6266" s="5"/>
      <c r="C6266" s="5"/>
      <c r="D6266" s="5"/>
      <c r="E6266" s="5"/>
      <c r="F6266" s="94" t="str">
        <f t="shared" si="979"/>
        <v/>
      </c>
      <c r="G6266" s="94" t="str">
        <f t="shared" si="980"/>
        <v/>
      </c>
      <c r="H6266" s="127" t="str">
        <f>IF(A6266&lt;&gt;"",IF(MID(C6266,1,1)="c",$AS$26,IF(MID(C6266,1,1)="r",$AS$41,IF(MID(C6266,1,1)="p",#REF!,#REF!))),"")</f>
        <v/>
      </c>
      <c r="I6266" s="92" t="str">
        <f t="shared" si="981"/>
        <v/>
      </c>
      <c r="J6266" s="92" t="str">
        <f t="shared" si="982"/>
        <v/>
      </c>
      <c r="K6266" s="92" t="str">
        <f t="shared" si="983"/>
        <v/>
      </c>
      <c r="L6266" s="92" t="str">
        <f t="shared" si="984"/>
        <v/>
      </c>
      <c r="M6266" s="95" t="str">
        <f>IF(A6266&lt;&gt;"",IF(MID(C6266,1,1)="c",SigmaEpsConcrete(I6266,$AN$30:$AN$33,$AR$30:$AR$33,$AS$26,$AS$27,$AS$28,$AQ$20,$AU$19),""),"")</f>
        <v/>
      </c>
      <c r="N6266" s="95" t="str">
        <f>IF(A6266&lt;&gt;"",IF(MID(C6266,1,1)="r",SigmaEpsReinf(J6266,$AS$42:$AS$43,$AS$41,$AS$39,$AS$40,$AQ$38),""),"")</f>
        <v/>
      </c>
      <c r="Q6266" s="92" t="str">
        <f t="shared" si="986"/>
        <v/>
      </c>
      <c r="R6266" s="92" t="str">
        <f t="shared" si="987"/>
        <v/>
      </c>
      <c r="U6266" s="5"/>
      <c r="V6266" s="5"/>
      <c r="W6266" s="94" t="str">
        <f t="shared" si="985"/>
        <v/>
      </c>
      <c r="X6266" s="94" t="str">
        <f t="shared" si="988"/>
        <v/>
      </c>
      <c r="Y6266" s="5"/>
      <c r="BK6266" s="8"/>
      <c r="BL6266" s="5"/>
      <c r="BM6266" s="5"/>
      <c r="BN6266" s="5"/>
      <c r="BO6266" s="5"/>
      <c r="BP6266" s="1"/>
      <c r="BQ6266" s="1"/>
      <c r="BR6266" s="1"/>
      <c r="BS6266" s="1"/>
      <c r="BT6266" s="1"/>
      <c r="BU6266" s="4"/>
      <c r="BV6266" s="1"/>
      <c r="BW6266" s="3"/>
      <c r="BX6266" s="4"/>
      <c r="BY6266" s="5"/>
      <c r="BZ6266" s="5"/>
      <c r="CA6266" s="5"/>
      <c r="CB6266" s="5"/>
      <c r="CC6266" s="5"/>
      <c r="CD6266" s="43"/>
    </row>
    <row r="6267" spans="1:82" x14ac:dyDescent="0.25">
      <c r="A6267" s="8"/>
      <c r="B6267" s="5"/>
      <c r="C6267" s="5"/>
      <c r="D6267" s="5"/>
      <c r="E6267" s="5"/>
      <c r="F6267" s="94" t="str">
        <f t="shared" si="979"/>
        <v/>
      </c>
      <c r="G6267" s="94" t="str">
        <f t="shared" si="980"/>
        <v/>
      </c>
      <c r="H6267" s="127" t="str">
        <f>IF(A6267&lt;&gt;"",IF(MID(C6267,1,1)="c",$AS$26,IF(MID(C6267,1,1)="r",$AS$41,IF(MID(C6267,1,1)="p",#REF!,#REF!))),"")</f>
        <v/>
      </c>
      <c r="I6267" s="92" t="str">
        <f t="shared" si="981"/>
        <v/>
      </c>
      <c r="J6267" s="92" t="str">
        <f t="shared" si="982"/>
        <v/>
      </c>
      <c r="K6267" s="92" t="str">
        <f t="shared" si="983"/>
        <v/>
      </c>
      <c r="L6267" s="92" t="str">
        <f t="shared" si="984"/>
        <v/>
      </c>
      <c r="M6267" s="95" t="str">
        <f>IF(A6267&lt;&gt;"",IF(MID(C6267,1,1)="c",SigmaEpsConcrete(I6267,$AN$30:$AN$33,$AR$30:$AR$33,$AS$26,$AS$27,$AS$28,$AQ$20,$AU$19),""),"")</f>
        <v/>
      </c>
      <c r="N6267" s="95" t="str">
        <f>IF(A6267&lt;&gt;"",IF(MID(C6267,1,1)="r",SigmaEpsReinf(J6267,$AS$42:$AS$43,$AS$41,$AS$39,$AS$40,$AQ$38),""),"")</f>
        <v/>
      </c>
      <c r="Q6267" s="92" t="str">
        <f t="shared" si="986"/>
        <v/>
      </c>
      <c r="R6267" s="92" t="str">
        <f t="shared" si="987"/>
        <v/>
      </c>
      <c r="U6267" s="5"/>
      <c r="V6267" s="5"/>
      <c r="W6267" s="94" t="str">
        <f t="shared" si="985"/>
        <v/>
      </c>
      <c r="X6267" s="94" t="str">
        <f t="shared" si="988"/>
        <v/>
      </c>
      <c r="Y6267" s="5"/>
      <c r="BK6267" s="8"/>
      <c r="BL6267" s="5"/>
      <c r="BM6267" s="5"/>
      <c r="BN6267" s="5"/>
      <c r="BO6267" s="5"/>
      <c r="BP6267" s="1"/>
      <c r="BQ6267" s="1"/>
      <c r="BR6267" s="1"/>
      <c r="BS6267" s="1"/>
      <c r="BT6267" s="1"/>
      <c r="BU6267" s="4"/>
      <c r="BV6267" s="1"/>
      <c r="BW6267" s="3"/>
      <c r="BX6267" s="4"/>
      <c r="BY6267" s="5"/>
      <c r="BZ6267" s="5"/>
      <c r="CA6267" s="5"/>
      <c r="CB6267" s="5"/>
      <c r="CC6267" s="5"/>
      <c r="CD6267" s="43"/>
    </row>
    <row r="6268" spans="1:82" x14ac:dyDescent="0.25">
      <c r="A6268" s="8"/>
      <c r="B6268" s="5"/>
      <c r="C6268" s="5"/>
      <c r="D6268" s="5"/>
      <c r="E6268" s="5"/>
      <c r="F6268" s="94" t="str">
        <f t="shared" si="979"/>
        <v/>
      </c>
      <c r="G6268" s="94" t="str">
        <f t="shared" si="980"/>
        <v/>
      </c>
      <c r="H6268" s="127" t="str">
        <f>IF(A6268&lt;&gt;"",IF(MID(C6268,1,1)="c",$AS$26,IF(MID(C6268,1,1)="r",$AS$41,IF(MID(C6268,1,1)="p",#REF!,#REF!))),"")</f>
        <v/>
      </c>
      <c r="I6268" s="92" t="str">
        <f t="shared" si="981"/>
        <v/>
      </c>
      <c r="J6268" s="92" t="str">
        <f t="shared" si="982"/>
        <v/>
      </c>
      <c r="K6268" s="92" t="str">
        <f t="shared" si="983"/>
        <v/>
      </c>
      <c r="L6268" s="92" t="str">
        <f t="shared" si="984"/>
        <v/>
      </c>
      <c r="M6268" s="95" t="str">
        <f>IF(A6268&lt;&gt;"",IF(MID(C6268,1,1)="c",SigmaEpsConcrete(I6268,$AN$30:$AN$33,$AR$30:$AR$33,$AS$26,$AS$27,$AS$28,$AQ$20,$AU$19),""),"")</f>
        <v/>
      </c>
      <c r="N6268" s="95" t="str">
        <f>IF(A6268&lt;&gt;"",IF(MID(C6268,1,1)="r",SigmaEpsReinf(J6268,$AS$42:$AS$43,$AS$41,$AS$39,$AS$40,$AQ$38),""),"")</f>
        <v/>
      </c>
      <c r="Q6268" s="92" t="str">
        <f t="shared" si="986"/>
        <v/>
      </c>
      <c r="R6268" s="92" t="str">
        <f t="shared" si="987"/>
        <v/>
      </c>
      <c r="U6268" s="5"/>
      <c r="V6268" s="5"/>
      <c r="W6268" s="94" t="str">
        <f t="shared" si="985"/>
        <v/>
      </c>
      <c r="X6268" s="94" t="str">
        <f t="shared" si="988"/>
        <v/>
      </c>
      <c r="Y6268" s="5"/>
      <c r="BK6268" s="8"/>
      <c r="BL6268" s="5"/>
      <c r="BM6268" s="5"/>
      <c r="BN6268" s="5"/>
      <c r="BO6268" s="5"/>
      <c r="BP6268" s="1"/>
      <c r="BQ6268" s="1"/>
      <c r="BR6268" s="1"/>
      <c r="BS6268" s="1"/>
      <c r="BT6268" s="1"/>
      <c r="BU6268" s="4"/>
      <c r="BV6268" s="1"/>
      <c r="BW6268" s="3"/>
      <c r="BX6268" s="4"/>
      <c r="BY6268" s="5"/>
      <c r="BZ6268" s="5"/>
      <c r="CA6268" s="5"/>
      <c r="CB6268" s="5"/>
      <c r="CC6268" s="5"/>
      <c r="CD6268" s="43"/>
    </row>
    <row r="6269" spans="1:82" x14ac:dyDescent="0.25">
      <c r="A6269" s="8"/>
      <c r="B6269" s="5"/>
      <c r="C6269" s="5"/>
      <c r="D6269" s="5"/>
      <c r="E6269" s="5"/>
      <c r="F6269" s="94" t="str">
        <f t="shared" si="979"/>
        <v/>
      </c>
      <c r="G6269" s="94" t="str">
        <f t="shared" si="980"/>
        <v/>
      </c>
      <c r="H6269" s="127" t="str">
        <f>IF(A6269&lt;&gt;"",IF(MID(C6269,1,1)="c",$AS$26,IF(MID(C6269,1,1)="r",$AS$41,IF(MID(C6269,1,1)="p",#REF!,#REF!))),"")</f>
        <v/>
      </c>
      <c r="I6269" s="92" t="str">
        <f t="shared" si="981"/>
        <v/>
      </c>
      <c r="J6269" s="92" t="str">
        <f t="shared" si="982"/>
        <v/>
      </c>
      <c r="K6269" s="92" t="str">
        <f t="shared" si="983"/>
        <v/>
      </c>
      <c r="L6269" s="92" t="str">
        <f t="shared" si="984"/>
        <v/>
      </c>
      <c r="M6269" s="95" t="str">
        <f>IF(A6269&lt;&gt;"",IF(MID(C6269,1,1)="c",SigmaEpsConcrete(I6269,$AN$30:$AN$33,$AR$30:$AR$33,$AS$26,$AS$27,$AS$28,$AQ$20,$AU$19),""),"")</f>
        <v/>
      </c>
      <c r="N6269" s="95" t="str">
        <f>IF(A6269&lt;&gt;"",IF(MID(C6269,1,1)="r",SigmaEpsReinf(J6269,$AS$42:$AS$43,$AS$41,$AS$39,$AS$40,$AQ$38),""),"")</f>
        <v/>
      </c>
      <c r="Q6269" s="92" t="str">
        <f t="shared" si="986"/>
        <v/>
      </c>
      <c r="R6269" s="92" t="str">
        <f t="shared" si="987"/>
        <v/>
      </c>
      <c r="U6269" s="5"/>
      <c r="V6269" s="5"/>
      <c r="W6269" s="94" t="str">
        <f t="shared" si="985"/>
        <v/>
      </c>
      <c r="X6269" s="94" t="str">
        <f t="shared" si="988"/>
        <v/>
      </c>
      <c r="Y6269" s="5"/>
      <c r="BK6269" s="8"/>
      <c r="BL6269" s="5"/>
      <c r="BM6269" s="5"/>
      <c r="BN6269" s="5"/>
      <c r="BO6269" s="5"/>
      <c r="BP6269" s="1"/>
      <c r="BQ6269" s="1"/>
      <c r="BR6269" s="1"/>
      <c r="BS6269" s="1"/>
      <c r="BT6269" s="1"/>
      <c r="BU6269" s="4"/>
      <c r="BV6269" s="1"/>
      <c r="BW6269" s="3"/>
      <c r="BX6269" s="4"/>
      <c r="BY6269" s="5"/>
      <c r="BZ6269" s="5"/>
      <c r="CA6269" s="5"/>
      <c r="CB6269" s="5"/>
      <c r="CC6269" s="5"/>
      <c r="CD6269" s="43"/>
    </row>
    <row r="6270" spans="1:82" x14ac:dyDescent="0.25">
      <c r="A6270" s="8"/>
      <c r="B6270" s="5"/>
      <c r="C6270" s="5"/>
      <c r="D6270" s="5"/>
      <c r="E6270" s="5"/>
      <c r="F6270" s="94" t="str">
        <f t="shared" si="979"/>
        <v/>
      </c>
      <c r="G6270" s="94" t="str">
        <f t="shared" si="980"/>
        <v/>
      </c>
      <c r="H6270" s="127" t="str">
        <f>IF(A6270&lt;&gt;"",IF(MID(C6270,1,1)="c",$AS$26,IF(MID(C6270,1,1)="r",$AS$41,IF(MID(C6270,1,1)="p",#REF!,#REF!))),"")</f>
        <v/>
      </c>
      <c r="I6270" s="92" t="str">
        <f t="shared" si="981"/>
        <v/>
      </c>
      <c r="J6270" s="92" t="str">
        <f t="shared" si="982"/>
        <v/>
      </c>
      <c r="K6270" s="92" t="str">
        <f t="shared" si="983"/>
        <v/>
      </c>
      <c r="L6270" s="92" t="str">
        <f t="shared" si="984"/>
        <v/>
      </c>
      <c r="M6270" s="95" t="str">
        <f>IF(A6270&lt;&gt;"",IF(MID(C6270,1,1)="c",SigmaEpsConcrete(I6270,$AN$30:$AN$33,$AR$30:$AR$33,$AS$26,$AS$27,$AS$28,$AQ$20,$AU$19),""),"")</f>
        <v/>
      </c>
      <c r="N6270" s="95" t="str">
        <f>IF(A6270&lt;&gt;"",IF(MID(C6270,1,1)="r",SigmaEpsReinf(J6270,$AS$42:$AS$43,$AS$41,$AS$39,$AS$40,$AQ$38),""),"")</f>
        <v/>
      </c>
      <c r="Q6270" s="92" t="str">
        <f t="shared" si="986"/>
        <v/>
      </c>
      <c r="R6270" s="92" t="str">
        <f t="shared" si="987"/>
        <v/>
      </c>
      <c r="U6270" s="5"/>
      <c r="V6270" s="5"/>
      <c r="W6270" s="94" t="str">
        <f t="shared" si="985"/>
        <v/>
      </c>
      <c r="X6270" s="94" t="str">
        <f t="shared" si="988"/>
        <v/>
      </c>
      <c r="Y6270" s="5"/>
      <c r="BK6270" s="8"/>
      <c r="BL6270" s="5"/>
      <c r="BM6270" s="5"/>
      <c r="BN6270" s="5"/>
      <c r="BO6270" s="5"/>
      <c r="BP6270" s="1"/>
      <c r="BQ6270" s="1"/>
      <c r="BR6270" s="1"/>
      <c r="BS6270" s="1"/>
      <c r="BT6270" s="1"/>
      <c r="BU6270" s="4"/>
      <c r="BV6270" s="1"/>
      <c r="BW6270" s="3"/>
      <c r="BX6270" s="4"/>
      <c r="BY6270" s="5"/>
      <c r="BZ6270" s="5"/>
      <c r="CA6270" s="5"/>
      <c r="CB6270" s="5"/>
      <c r="CC6270" s="5"/>
      <c r="CD6270" s="43"/>
    </row>
    <row r="6271" spans="1:82" x14ac:dyDescent="0.25">
      <c r="A6271" s="8"/>
      <c r="B6271" s="5"/>
      <c r="C6271" s="5"/>
      <c r="D6271" s="5"/>
      <c r="E6271" s="5"/>
      <c r="F6271" s="94" t="str">
        <f t="shared" si="979"/>
        <v/>
      </c>
      <c r="G6271" s="94" t="str">
        <f t="shared" si="980"/>
        <v/>
      </c>
      <c r="H6271" s="127" t="str">
        <f>IF(A6271&lt;&gt;"",IF(MID(C6271,1,1)="c",$AS$26,IF(MID(C6271,1,1)="r",$AS$41,IF(MID(C6271,1,1)="p",#REF!,#REF!))),"")</f>
        <v/>
      </c>
      <c r="I6271" s="92" t="str">
        <f t="shared" si="981"/>
        <v/>
      </c>
      <c r="J6271" s="92" t="str">
        <f t="shared" si="982"/>
        <v/>
      </c>
      <c r="K6271" s="92" t="str">
        <f t="shared" si="983"/>
        <v/>
      </c>
      <c r="L6271" s="92" t="str">
        <f t="shared" si="984"/>
        <v/>
      </c>
      <c r="M6271" s="95" t="str">
        <f>IF(A6271&lt;&gt;"",IF(MID(C6271,1,1)="c",SigmaEpsConcrete(I6271,$AN$30:$AN$33,$AR$30:$AR$33,$AS$26,$AS$27,$AS$28,$AQ$20,$AU$19),""),"")</f>
        <v/>
      </c>
      <c r="N6271" s="95" t="str">
        <f>IF(A6271&lt;&gt;"",IF(MID(C6271,1,1)="r",SigmaEpsReinf(J6271,$AS$42:$AS$43,$AS$41,$AS$39,$AS$40,$AQ$38),""),"")</f>
        <v/>
      </c>
      <c r="Q6271" s="92" t="str">
        <f t="shared" si="986"/>
        <v/>
      </c>
      <c r="R6271" s="92" t="str">
        <f t="shared" si="987"/>
        <v/>
      </c>
      <c r="U6271" s="5"/>
      <c r="V6271" s="5"/>
      <c r="W6271" s="94" t="str">
        <f t="shared" si="985"/>
        <v/>
      </c>
      <c r="X6271" s="94" t="str">
        <f t="shared" si="988"/>
        <v/>
      </c>
      <c r="Y6271" s="5"/>
      <c r="BK6271" s="8"/>
      <c r="BL6271" s="5"/>
      <c r="BM6271" s="5"/>
      <c r="BN6271" s="5"/>
      <c r="BO6271" s="5"/>
      <c r="BP6271" s="1"/>
      <c r="BQ6271" s="1"/>
      <c r="BR6271" s="1"/>
      <c r="BS6271" s="1"/>
      <c r="BT6271" s="1"/>
      <c r="BU6271" s="4"/>
      <c r="BV6271" s="1"/>
      <c r="BW6271" s="3"/>
      <c r="BX6271" s="4"/>
      <c r="BY6271" s="5"/>
      <c r="BZ6271" s="5"/>
      <c r="CA6271" s="5"/>
      <c r="CB6271" s="5"/>
      <c r="CC6271" s="5"/>
      <c r="CD6271" s="43"/>
    </row>
    <row r="6272" spans="1:82" x14ac:dyDescent="0.25">
      <c r="A6272" s="8"/>
      <c r="B6272" s="5"/>
      <c r="C6272" s="5"/>
      <c r="D6272" s="5"/>
      <c r="E6272" s="5"/>
      <c r="F6272" s="94" t="str">
        <f t="shared" si="979"/>
        <v/>
      </c>
      <c r="G6272" s="94" t="str">
        <f t="shared" si="980"/>
        <v/>
      </c>
      <c r="H6272" s="127" t="str">
        <f>IF(A6272&lt;&gt;"",IF(MID(C6272,1,1)="c",$AS$26,IF(MID(C6272,1,1)="r",$AS$41,IF(MID(C6272,1,1)="p",#REF!,#REF!))),"")</f>
        <v/>
      </c>
      <c r="I6272" s="92" t="str">
        <f t="shared" si="981"/>
        <v/>
      </c>
      <c r="J6272" s="92" t="str">
        <f t="shared" si="982"/>
        <v/>
      </c>
      <c r="K6272" s="92" t="str">
        <f t="shared" si="983"/>
        <v/>
      </c>
      <c r="L6272" s="92" t="str">
        <f t="shared" si="984"/>
        <v/>
      </c>
      <c r="M6272" s="95" t="str">
        <f>IF(A6272&lt;&gt;"",IF(MID(C6272,1,1)="c",SigmaEpsConcrete(I6272,$AN$30:$AN$33,$AR$30:$AR$33,$AS$26,$AS$27,$AS$28,$AQ$20,$AU$19),""),"")</f>
        <v/>
      </c>
      <c r="N6272" s="95" t="str">
        <f>IF(A6272&lt;&gt;"",IF(MID(C6272,1,1)="r",SigmaEpsReinf(J6272,$AS$42:$AS$43,$AS$41,$AS$39,$AS$40,$AQ$38),""),"")</f>
        <v/>
      </c>
      <c r="Q6272" s="92" t="str">
        <f t="shared" si="986"/>
        <v/>
      </c>
      <c r="R6272" s="92" t="str">
        <f t="shared" si="987"/>
        <v/>
      </c>
      <c r="U6272" s="5"/>
      <c r="V6272" s="5"/>
      <c r="W6272" s="94" t="str">
        <f t="shared" si="985"/>
        <v/>
      </c>
      <c r="X6272" s="94" t="str">
        <f t="shared" si="988"/>
        <v/>
      </c>
      <c r="Y6272" s="5"/>
      <c r="BK6272" s="8"/>
      <c r="BL6272" s="5"/>
      <c r="BM6272" s="5"/>
      <c r="BN6272" s="5"/>
      <c r="BO6272" s="5"/>
      <c r="BP6272" s="1"/>
      <c r="BQ6272" s="1"/>
      <c r="BR6272" s="1"/>
      <c r="BS6272" s="1"/>
      <c r="BT6272" s="1"/>
      <c r="BU6272" s="4"/>
      <c r="BV6272" s="1"/>
      <c r="BW6272" s="3"/>
      <c r="BX6272" s="4"/>
      <c r="BY6272" s="5"/>
      <c r="BZ6272" s="5"/>
      <c r="CA6272" s="5"/>
      <c r="CB6272" s="5"/>
      <c r="CC6272" s="5"/>
      <c r="CD6272" s="43"/>
    </row>
    <row r="6273" spans="1:82" x14ac:dyDescent="0.25">
      <c r="A6273" s="8"/>
      <c r="B6273" s="5"/>
      <c r="C6273" s="5"/>
      <c r="D6273" s="5"/>
      <c r="E6273" s="5"/>
      <c r="F6273" s="94" t="str">
        <f t="shared" si="979"/>
        <v/>
      </c>
      <c r="G6273" s="94" t="str">
        <f t="shared" si="980"/>
        <v/>
      </c>
      <c r="H6273" s="127" t="str">
        <f>IF(A6273&lt;&gt;"",IF(MID(C6273,1,1)="c",$AS$26,IF(MID(C6273,1,1)="r",$AS$41,IF(MID(C6273,1,1)="p",#REF!,#REF!))),"")</f>
        <v/>
      </c>
      <c r="I6273" s="92" t="str">
        <f t="shared" si="981"/>
        <v/>
      </c>
      <c r="J6273" s="92" t="str">
        <f t="shared" si="982"/>
        <v/>
      </c>
      <c r="K6273" s="92" t="str">
        <f t="shared" si="983"/>
        <v/>
      </c>
      <c r="L6273" s="92" t="str">
        <f t="shared" si="984"/>
        <v/>
      </c>
      <c r="M6273" s="95" t="str">
        <f>IF(A6273&lt;&gt;"",IF(MID(C6273,1,1)="c",SigmaEpsConcrete(I6273,$AN$30:$AN$33,$AR$30:$AR$33,$AS$26,$AS$27,$AS$28,$AQ$20,$AU$19),""),"")</f>
        <v/>
      </c>
      <c r="N6273" s="95" t="str">
        <f>IF(A6273&lt;&gt;"",IF(MID(C6273,1,1)="r",SigmaEpsReinf(J6273,$AS$42:$AS$43,$AS$41,$AS$39,$AS$40,$AQ$38),""),"")</f>
        <v/>
      </c>
      <c r="Q6273" s="92" t="str">
        <f t="shared" si="986"/>
        <v/>
      </c>
      <c r="R6273" s="92" t="str">
        <f t="shared" si="987"/>
        <v/>
      </c>
      <c r="U6273" s="5"/>
      <c r="V6273" s="5"/>
      <c r="W6273" s="94" t="str">
        <f t="shared" si="985"/>
        <v/>
      </c>
      <c r="X6273" s="94" t="str">
        <f t="shared" si="988"/>
        <v/>
      </c>
      <c r="Y6273" s="5"/>
      <c r="BK6273" s="8"/>
      <c r="BL6273" s="5"/>
      <c r="BM6273" s="5"/>
      <c r="BN6273" s="5"/>
      <c r="BO6273" s="5"/>
      <c r="BP6273" s="1"/>
      <c r="BQ6273" s="1"/>
      <c r="BR6273" s="1"/>
      <c r="BS6273" s="1"/>
      <c r="BT6273" s="1"/>
      <c r="BU6273" s="4"/>
      <c r="BV6273" s="1"/>
      <c r="BW6273" s="3"/>
      <c r="BX6273" s="4"/>
      <c r="BY6273" s="5"/>
      <c r="BZ6273" s="5"/>
      <c r="CA6273" s="5"/>
      <c r="CB6273" s="5"/>
      <c r="CC6273" s="5"/>
      <c r="CD6273" s="43"/>
    </row>
    <row r="6274" spans="1:82" x14ac:dyDescent="0.25">
      <c r="A6274" s="8"/>
      <c r="B6274" s="5"/>
      <c r="C6274" s="5"/>
      <c r="D6274" s="5"/>
      <c r="E6274" s="5"/>
      <c r="F6274" s="94" t="str">
        <f t="shared" si="979"/>
        <v/>
      </c>
      <c r="G6274" s="94" t="str">
        <f t="shared" si="980"/>
        <v/>
      </c>
      <c r="H6274" s="127" t="str">
        <f>IF(A6274&lt;&gt;"",IF(MID(C6274,1,1)="c",$AS$26,IF(MID(C6274,1,1)="r",$AS$41,IF(MID(C6274,1,1)="p",#REF!,#REF!))),"")</f>
        <v/>
      </c>
      <c r="I6274" s="92" t="str">
        <f t="shared" si="981"/>
        <v/>
      </c>
      <c r="J6274" s="92" t="str">
        <f t="shared" si="982"/>
        <v/>
      </c>
      <c r="K6274" s="92" t="str">
        <f t="shared" si="983"/>
        <v/>
      </c>
      <c r="L6274" s="92" t="str">
        <f t="shared" si="984"/>
        <v/>
      </c>
      <c r="M6274" s="95" t="str">
        <f>IF(A6274&lt;&gt;"",IF(MID(C6274,1,1)="c",SigmaEpsConcrete(I6274,$AN$30:$AN$33,$AR$30:$AR$33,$AS$26,$AS$27,$AS$28,$AQ$20,$AU$19),""),"")</f>
        <v/>
      </c>
      <c r="N6274" s="95" t="str">
        <f>IF(A6274&lt;&gt;"",IF(MID(C6274,1,1)="r",SigmaEpsReinf(J6274,$AS$42:$AS$43,$AS$41,$AS$39,$AS$40,$AQ$38),""),"")</f>
        <v/>
      </c>
      <c r="Q6274" s="92" t="str">
        <f t="shared" si="986"/>
        <v/>
      </c>
      <c r="R6274" s="92" t="str">
        <f t="shared" si="987"/>
        <v/>
      </c>
      <c r="U6274" s="5"/>
      <c r="V6274" s="5"/>
      <c r="W6274" s="94" t="str">
        <f t="shared" si="985"/>
        <v/>
      </c>
      <c r="X6274" s="94" t="str">
        <f t="shared" si="988"/>
        <v/>
      </c>
      <c r="Y6274" s="5"/>
      <c r="BK6274" s="8"/>
      <c r="BL6274" s="5"/>
      <c r="BM6274" s="5"/>
      <c r="BN6274" s="5"/>
      <c r="BO6274" s="5"/>
      <c r="BP6274" s="1"/>
      <c r="BQ6274" s="1"/>
      <c r="BR6274" s="1"/>
      <c r="BS6274" s="1"/>
      <c r="BT6274" s="1"/>
      <c r="BU6274" s="4"/>
      <c r="BV6274" s="1"/>
      <c r="BW6274" s="3"/>
      <c r="BX6274" s="4"/>
      <c r="BY6274" s="5"/>
      <c r="BZ6274" s="5"/>
      <c r="CA6274" s="5"/>
      <c r="CB6274" s="5"/>
      <c r="CC6274" s="5"/>
      <c r="CD6274" s="43"/>
    </row>
    <row r="6275" spans="1:82" x14ac:dyDescent="0.25">
      <c r="A6275" s="8"/>
      <c r="B6275" s="5"/>
      <c r="C6275" s="5"/>
      <c r="D6275" s="5"/>
      <c r="E6275" s="5"/>
      <c r="F6275" s="94" t="str">
        <f t="shared" si="979"/>
        <v/>
      </c>
      <c r="G6275" s="94" t="str">
        <f t="shared" si="980"/>
        <v/>
      </c>
      <c r="H6275" s="127" t="str">
        <f>IF(A6275&lt;&gt;"",IF(MID(C6275,1,1)="c",$AS$26,IF(MID(C6275,1,1)="r",$AS$41,IF(MID(C6275,1,1)="p",#REF!,#REF!))),"")</f>
        <v/>
      </c>
      <c r="I6275" s="92" t="str">
        <f t="shared" si="981"/>
        <v/>
      </c>
      <c r="J6275" s="92" t="str">
        <f t="shared" si="982"/>
        <v/>
      </c>
      <c r="K6275" s="92" t="str">
        <f t="shared" si="983"/>
        <v/>
      </c>
      <c r="L6275" s="92" t="str">
        <f t="shared" si="984"/>
        <v/>
      </c>
      <c r="M6275" s="95" t="str">
        <f>IF(A6275&lt;&gt;"",IF(MID(C6275,1,1)="c",SigmaEpsConcrete(I6275,$AN$30:$AN$33,$AR$30:$AR$33,$AS$26,$AS$27,$AS$28,$AQ$20,$AU$19),""),"")</f>
        <v/>
      </c>
      <c r="N6275" s="95" t="str">
        <f>IF(A6275&lt;&gt;"",IF(MID(C6275,1,1)="r",SigmaEpsReinf(J6275,$AS$42:$AS$43,$AS$41,$AS$39,$AS$40,$AQ$38),""),"")</f>
        <v/>
      </c>
      <c r="Q6275" s="92" t="str">
        <f t="shared" si="986"/>
        <v/>
      </c>
      <c r="R6275" s="92" t="str">
        <f t="shared" si="987"/>
        <v/>
      </c>
      <c r="U6275" s="5"/>
      <c r="V6275" s="5"/>
      <c r="W6275" s="94" t="str">
        <f t="shared" si="985"/>
        <v/>
      </c>
      <c r="X6275" s="94" t="str">
        <f t="shared" si="988"/>
        <v/>
      </c>
      <c r="Y6275" s="5"/>
      <c r="BK6275" s="8"/>
      <c r="BL6275" s="5"/>
      <c r="BM6275" s="5"/>
      <c r="BN6275" s="5"/>
      <c r="BO6275" s="5"/>
      <c r="BP6275" s="1"/>
      <c r="BQ6275" s="1"/>
      <c r="BR6275" s="1"/>
      <c r="BS6275" s="1"/>
      <c r="BT6275" s="1"/>
      <c r="BU6275" s="4"/>
      <c r="BV6275" s="1"/>
      <c r="BW6275" s="3"/>
      <c r="BX6275" s="4"/>
      <c r="BY6275" s="5"/>
      <c r="BZ6275" s="5"/>
      <c r="CA6275" s="5"/>
      <c r="CB6275" s="5"/>
      <c r="CC6275" s="5"/>
      <c r="CD6275" s="43"/>
    </row>
    <row r="6276" spans="1:82" x14ac:dyDescent="0.25">
      <c r="A6276" s="8"/>
      <c r="B6276" s="5"/>
      <c r="C6276" s="5"/>
      <c r="D6276" s="5"/>
      <c r="E6276" s="5"/>
      <c r="F6276" s="94" t="str">
        <f t="shared" si="979"/>
        <v/>
      </c>
      <c r="G6276" s="94" t="str">
        <f t="shared" si="980"/>
        <v/>
      </c>
      <c r="H6276" s="127" t="str">
        <f>IF(A6276&lt;&gt;"",IF(MID(C6276,1,1)="c",$AS$26,IF(MID(C6276,1,1)="r",$AS$41,IF(MID(C6276,1,1)="p",#REF!,#REF!))),"")</f>
        <v/>
      </c>
      <c r="I6276" s="92" t="str">
        <f t="shared" si="981"/>
        <v/>
      </c>
      <c r="J6276" s="92" t="str">
        <f t="shared" si="982"/>
        <v/>
      </c>
      <c r="K6276" s="92" t="str">
        <f t="shared" si="983"/>
        <v/>
      </c>
      <c r="L6276" s="92" t="str">
        <f t="shared" si="984"/>
        <v/>
      </c>
      <c r="M6276" s="95" t="str">
        <f>IF(A6276&lt;&gt;"",IF(MID(C6276,1,1)="c",SigmaEpsConcrete(I6276,$AN$30:$AN$33,$AR$30:$AR$33,$AS$26,$AS$27,$AS$28,$AQ$20,$AU$19),""),"")</f>
        <v/>
      </c>
      <c r="N6276" s="95" t="str">
        <f>IF(A6276&lt;&gt;"",IF(MID(C6276,1,1)="r",SigmaEpsReinf(J6276,$AS$42:$AS$43,$AS$41,$AS$39,$AS$40,$AQ$38),""),"")</f>
        <v/>
      </c>
      <c r="Q6276" s="92" t="str">
        <f t="shared" si="986"/>
        <v/>
      </c>
      <c r="R6276" s="92" t="str">
        <f t="shared" si="987"/>
        <v/>
      </c>
      <c r="U6276" s="5"/>
      <c r="V6276" s="5"/>
      <c r="W6276" s="94" t="str">
        <f t="shared" si="985"/>
        <v/>
      </c>
      <c r="X6276" s="94" t="str">
        <f t="shared" si="988"/>
        <v/>
      </c>
      <c r="Y6276" s="5"/>
      <c r="BK6276" s="8"/>
      <c r="BL6276" s="5"/>
      <c r="BM6276" s="5"/>
      <c r="BN6276" s="5"/>
      <c r="BO6276" s="5"/>
      <c r="BP6276" s="1"/>
      <c r="BQ6276" s="1"/>
      <c r="BR6276" s="1"/>
      <c r="BS6276" s="1"/>
      <c r="BT6276" s="1"/>
      <c r="BU6276" s="4"/>
      <c r="BV6276" s="1"/>
      <c r="BW6276" s="3"/>
      <c r="BX6276" s="4"/>
      <c r="BY6276" s="5"/>
      <c r="BZ6276" s="5"/>
      <c r="CA6276" s="5"/>
      <c r="CB6276" s="5"/>
      <c r="CC6276" s="5"/>
      <c r="CD6276" s="43"/>
    </row>
    <row r="6277" spans="1:82" x14ac:dyDescent="0.25">
      <c r="A6277" s="8"/>
      <c r="B6277" s="5"/>
      <c r="C6277" s="5"/>
      <c r="D6277" s="5"/>
      <c r="E6277" s="5"/>
      <c r="F6277" s="94" t="str">
        <f t="shared" si="979"/>
        <v/>
      </c>
      <c r="G6277" s="94" t="str">
        <f t="shared" si="980"/>
        <v/>
      </c>
      <c r="H6277" s="127" t="str">
        <f>IF(A6277&lt;&gt;"",IF(MID(C6277,1,1)="c",$AS$26,IF(MID(C6277,1,1)="r",$AS$41,IF(MID(C6277,1,1)="p",#REF!,#REF!))),"")</f>
        <v/>
      </c>
      <c r="I6277" s="92" t="str">
        <f t="shared" si="981"/>
        <v/>
      </c>
      <c r="J6277" s="92" t="str">
        <f t="shared" si="982"/>
        <v/>
      </c>
      <c r="K6277" s="92" t="str">
        <f t="shared" si="983"/>
        <v/>
      </c>
      <c r="L6277" s="92" t="str">
        <f t="shared" si="984"/>
        <v/>
      </c>
      <c r="M6277" s="95" t="str">
        <f>IF(A6277&lt;&gt;"",IF(MID(C6277,1,1)="c",SigmaEpsConcrete(I6277,$AN$30:$AN$33,$AR$30:$AR$33,$AS$26,$AS$27,$AS$28,$AQ$20,$AU$19),""),"")</f>
        <v/>
      </c>
      <c r="N6277" s="95" t="str">
        <f>IF(A6277&lt;&gt;"",IF(MID(C6277,1,1)="r",SigmaEpsReinf(J6277,$AS$42:$AS$43,$AS$41,$AS$39,$AS$40,$AQ$38),""),"")</f>
        <v/>
      </c>
      <c r="Q6277" s="92" t="str">
        <f t="shared" si="986"/>
        <v/>
      </c>
      <c r="R6277" s="92" t="str">
        <f t="shared" si="987"/>
        <v/>
      </c>
      <c r="U6277" s="5"/>
      <c r="V6277" s="5"/>
      <c r="W6277" s="94" t="str">
        <f t="shared" si="985"/>
        <v/>
      </c>
      <c r="X6277" s="94" t="str">
        <f t="shared" si="988"/>
        <v/>
      </c>
      <c r="Y6277" s="5"/>
      <c r="BK6277" s="8"/>
      <c r="BL6277" s="5"/>
      <c r="BM6277" s="5"/>
      <c r="BN6277" s="5"/>
      <c r="BO6277" s="5"/>
      <c r="BP6277" s="1"/>
      <c r="BQ6277" s="1"/>
      <c r="BR6277" s="1"/>
      <c r="BS6277" s="1"/>
      <c r="BT6277" s="1"/>
      <c r="BU6277" s="4"/>
      <c r="BV6277" s="1"/>
      <c r="BW6277" s="3"/>
      <c r="BX6277" s="4"/>
      <c r="BY6277" s="5"/>
      <c r="BZ6277" s="5"/>
      <c r="CA6277" s="5"/>
      <c r="CB6277" s="5"/>
      <c r="CC6277" s="5"/>
      <c r="CD6277" s="43"/>
    </row>
    <row r="6278" spans="1:82" x14ac:dyDescent="0.25">
      <c r="A6278" s="8"/>
      <c r="B6278" s="5"/>
      <c r="C6278" s="5"/>
      <c r="D6278" s="5"/>
      <c r="E6278" s="5"/>
      <c r="F6278" s="94" t="str">
        <f t="shared" si="979"/>
        <v/>
      </c>
      <c r="G6278" s="94" t="str">
        <f t="shared" si="980"/>
        <v/>
      </c>
      <c r="H6278" s="127" t="str">
        <f>IF(A6278&lt;&gt;"",IF(MID(C6278,1,1)="c",$AS$26,IF(MID(C6278,1,1)="r",$AS$41,IF(MID(C6278,1,1)="p",#REF!,#REF!))),"")</f>
        <v/>
      </c>
      <c r="I6278" s="92" t="str">
        <f t="shared" si="981"/>
        <v/>
      </c>
      <c r="J6278" s="92" t="str">
        <f t="shared" si="982"/>
        <v/>
      </c>
      <c r="K6278" s="92" t="str">
        <f t="shared" si="983"/>
        <v/>
      </c>
      <c r="L6278" s="92" t="str">
        <f t="shared" si="984"/>
        <v/>
      </c>
      <c r="M6278" s="95" t="str">
        <f>IF(A6278&lt;&gt;"",IF(MID(C6278,1,1)="c",SigmaEpsConcrete(I6278,$AN$30:$AN$33,$AR$30:$AR$33,$AS$26,$AS$27,$AS$28,$AQ$20,$AU$19),""),"")</f>
        <v/>
      </c>
      <c r="N6278" s="95" t="str">
        <f>IF(A6278&lt;&gt;"",IF(MID(C6278,1,1)="r",SigmaEpsReinf(J6278,$AS$42:$AS$43,$AS$41,$AS$39,$AS$40,$AQ$38),""),"")</f>
        <v/>
      </c>
      <c r="Q6278" s="92" t="str">
        <f t="shared" si="986"/>
        <v/>
      </c>
      <c r="R6278" s="92" t="str">
        <f t="shared" si="987"/>
        <v/>
      </c>
      <c r="U6278" s="5"/>
      <c r="V6278" s="5"/>
      <c r="W6278" s="94" t="str">
        <f t="shared" si="985"/>
        <v/>
      </c>
      <c r="X6278" s="94" t="str">
        <f t="shared" si="988"/>
        <v/>
      </c>
      <c r="Y6278" s="5"/>
      <c r="BK6278" s="8"/>
      <c r="BL6278" s="5"/>
      <c r="BM6278" s="5"/>
      <c r="BN6278" s="5"/>
      <c r="BO6278" s="5"/>
      <c r="BP6278" s="1"/>
      <c r="BQ6278" s="1"/>
      <c r="BR6278" s="1"/>
      <c r="BS6278" s="1"/>
      <c r="BT6278" s="1"/>
      <c r="BU6278" s="4"/>
      <c r="BV6278" s="1"/>
      <c r="BW6278" s="3"/>
      <c r="BX6278" s="4"/>
      <c r="BY6278" s="5"/>
      <c r="BZ6278" s="5"/>
      <c r="CA6278" s="5"/>
      <c r="CB6278" s="5"/>
      <c r="CC6278" s="5"/>
      <c r="CD6278" s="43"/>
    </row>
    <row r="6279" spans="1:82" x14ac:dyDescent="0.25">
      <c r="A6279" s="8"/>
      <c r="B6279" s="5"/>
      <c r="C6279" s="5"/>
      <c r="D6279" s="5"/>
      <c r="E6279" s="5"/>
      <c r="F6279" s="94" t="str">
        <f t="shared" si="979"/>
        <v/>
      </c>
      <c r="G6279" s="94" t="str">
        <f t="shared" si="980"/>
        <v/>
      </c>
      <c r="H6279" s="127" t="str">
        <f>IF(A6279&lt;&gt;"",IF(MID(C6279,1,1)="c",$AS$26,IF(MID(C6279,1,1)="r",$AS$41,IF(MID(C6279,1,1)="p",#REF!,#REF!))),"")</f>
        <v/>
      </c>
      <c r="I6279" s="92" t="str">
        <f t="shared" si="981"/>
        <v/>
      </c>
      <c r="J6279" s="92" t="str">
        <f t="shared" si="982"/>
        <v/>
      </c>
      <c r="K6279" s="92" t="str">
        <f t="shared" si="983"/>
        <v/>
      </c>
      <c r="L6279" s="92" t="str">
        <f t="shared" si="984"/>
        <v/>
      </c>
      <c r="M6279" s="95" t="str">
        <f>IF(A6279&lt;&gt;"",IF(MID(C6279,1,1)="c",SigmaEpsConcrete(I6279,$AN$30:$AN$33,$AR$30:$AR$33,$AS$26,$AS$27,$AS$28,$AQ$20,$AU$19),""),"")</f>
        <v/>
      </c>
      <c r="N6279" s="95" t="str">
        <f>IF(A6279&lt;&gt;"",IF(MID(C6279,1,1)="r",SigmaEpsReinf(J6279,$AS$42:$AS$43,$AS$41,$AS$39,$AS$40,$AQ$38),""),"")</f>
        <v/>
      </c>
      <c r="Q6279" s="92" t="str">
        <f t="shared" si="986"/>
        <v/>
      </c>
      <c r="R6279" s="92" t="str">
        <f t="shared" si="987"/>
        <v/>
      </c>
      <c r="U6279" s="5"/>
      <c r="V6279" s="5"/>
      <c r="W6279" s="94" t="str">
        <f t="shared" si="985"/>
        <v/>
      </c>
      <c r="X6279" s="94" t="str">
        <f t="shared" si="988"/>
        <v/>
      </c>
      <c r="Y6279" s="5"/>
      <c r="BK6279" s="8"/>
      <c r="BL6279" s="5"/>
      <c r="BM6279" s="5"/>
      <c r="BN6279" s="5"/>
      <c r="BO6279" s="5"/>
      <c r="BP6279" s="1"/>
      <c r="BQ6279" s="1"/>
      <c r="BR6279" s="1"/>
      <c r="BS6279" s="1"/>
      <c r="BT6279" s="1"/>
      <c r="BU6279" s="4"/>
      <c r="BV6279" s="1"/>
      <c r="BW6279" s="3"/>
      <c r="BX6279" s="4"/>
      <c r="BY6279" s="5"/>
      <c r="BZ6279" s="5"/>
      <c r="CA6279" s="5"/>
      <c r="CB6279" s="5"/>
      <c r="CC6279" s="5"/>
      <c r="CD6279" s="43"/>
    </row>
    <row r="6280" spans="1:82" x14ac:dyDescent="0.25">
      <c r="A6280" s="8"/>
      <c r="B6280" s="5"/>
      <c r="C6280" s="5"/>
      <c r="D6280" s="5"/>
      <c r="E6280" s="5"/>
      <c r="F6280" s="94" t="str">
        <f t="shared" si="979"/>
        <v/>
      </c>
      <c r="G6280" s="94" t="str">
        <f t="shared" si="980"/>
        <v/>
      </c>
      <c r="H6280" s="127" t="str">
        <f>IF(A6280&lt;&gt;"",IF(MID(C6280,1,1)="c",$AS$26,IF(MID(C6280,1,1)="r",$AS$41,IF(MID(C6280,1,1)="p",#REF!,#REF!))),"")</f>
        <v/>
      </c>
      <c r="I6280" s="92" t="str">
        <f t="shared" si="981"/>
        <v/>
      </c>
      <c r="J6280" s="92" t="str">
        <f t="shared" si="982"/>
        <v/>
      </c>
      <c r="K6280" s="92" t="str">
        <f t="shared" si="983"/>
        <v/>
      </c>
      <c r="L6280" s="92" t="str">
        <f t="shared" si="984"/>
        <v/>
      </c>
      <c r="M6280" s="95" t="str">
        <f>IF(A6280&lt;&gt;"",IF(MID(C6280,1,1)="c",SigmaEpsConcrete(I6280,$AN$30:$AN$33,$AR$30:$AR$33,$AS$26,$AS$27,$AS$28,$AQ$20,$AU$19),""),"")</f>
        <v/>
      </c>
      <c r="N6280" s="95" t="str">
        <f>IF(A6280&lt;&gt;"",IF(MID(C6280,1,1)="r",SigmaEpsReinf(J6280,$AS$42:$AS$43,$AS$41,$AS$39,$AS$40,$AQ$38),""),"")</f>
        <v/>
      </c>
      <c r="Q6280" s="92" t="str">
        <f t="shared" si="986"/>
        <v/>
      </c>
      <c r="R6280" s="92" t="str">
        <f t="shared" si="987"/>
        <v/>
      </c>
      <c r="U6280" s="5"/>
      <c r="V6280" s="5"/>
      <c r="W6280" s="94" t="str">
        <f t="shared" si="985"/>
        <v/>
      </c>
      <c r="X6280" s="94" t="str">
        <f t="shared" si="988"/>
        <v/>
      </c>
      <c r="Y6280" s="5"/>
      <c r="BK6280" s="8"/>
      <c r="BL6280" s="5"/>
      <c r="BM6280" s="5"/>
      <c r="BN6280" s="5"/>
      <c r="BO6280" s="5"/>
      <c r="BP6280" s="1"/>
      <c r="BQ6280" s="1"/>
      <c r="BR6280" s="1"/>
      <c r="BS6280" s="1"/>
      <c r="BT6280" s="1"/>
      <c r="BU6280" s="4"/>
      <c r="BV6280" s="1"/>
      <c r="BW6280" s="3"/>
      <c r="BX6280" s="4"/>
      <c r="BY6280" s="5"/>
      <c r="BZ6280" s="5"/>
      <c r="CA6280" s="5"/>
      <c r="CB6280" s="5"/>
      <c r="CC6280" s="5"/>
      <c r="CD6280" s="43"/>
    </row>
    <row r="6281" spans="1:82" x14ac:dyDescent="0.25">
      <c r="A6281" s="8"/>
      <c r="B6281" s="5"/>
      <c r="C6281" s="5"/>
      <c r="D6281" s="5"/>
      <c r="E6281" s="5"/>
      <c r="F6281" s="94" t="str">
        <f t="shared" si="979"/>
        <v/>
      </c>
      <c r="G6281" s="94" t="str">
        <f t="shared" si="980"/>
        <v/>
      </c>
      <c r="H6281" s="127" t="str">
        <f>IF(A6281&lt;&gt;"",IF(MID(C6281,1,1)="c",$AS$26,IF(MID(C6281,1,1)="r",$AS$41,IF(MID(C6281,1,1)="p",#REF!,#REF!))),"")</f>
        <v/>
      </c>
      <c r="I6281" s="92" t="str">
        <f t="shared" si="981"/>
        <v/>
      </c>
      <c r="J6281" s="92" t="str">
        <f t="shared" si="982"/>
        <v/>
      </c>
      <c r="K6281" s="92" t="str">
        <f t="shared" si="983"/>
        <v/>
      </c>
      <c r="L6281" s="92" t="str">
        <f t="shared" si="984"/>
        <v/>
      </c>
      <c r="M6281" s="95" t="str">
        <f>IF(A6281&lt;&gt;"",IF(MID(C6281,1,1)="c",SigmaEpsConcrete(I6281,$AN$30:$AN$33,$AR$30:$AR$33,$AS$26,$AS$27,$AS$28,$AQ$20,$AU$19),""),"")</f>
        <v/>
      </c>
      <c r="N6281" s="95" t="str">
        <f>IF(A6281&lt;&gt;"",IF(MID(C6281,1,1)="r",SigmaEpsReinf(J6281,$AS$42:$AS$43,$AS$41,$AS$39,$AS$40,$AQ$38),""),"")</f>
        <v/>
      </c>
      <c r="Q6281" s="92" t="str">
        <f t="shared" si="986"/>
        <v/>
      </c>
      <c r="R6281" s="92" t="str">
        <f t="shared" si="987"/>
        <v/>
      </c>
      <c r="U6281" s="5"/>
      <c r="V6281" s="5"/>
      <c r="W6281" s="94" t="str">
        <f t="shared" si="985"/>
        <v/>
      </c>
      <c r="X6281" s="94" t="str">
        <f t="shared" si="988"/>
        <v/>
      </c>
      <c r="Y6281" s="5"/>
      <c r="BK6281" s="8"/>
      <c r="BL6281" s="5"/>
      <c r="BM6281" s="5"/>
      <c r="BN6281" s="5"/>
      <c r="BO6281" s="5"/>
      <c r="BP6281" s="1"/>
      <c r="BQ6281" s="1"/>
      <c r="BR6281" s="1"/>
      <c r="BS6281" s="1"/>
      <c r="BT6281" s="1"/>
      <c r="BU6281" s="4"/>
      <c r="BV6281" s="1"/>
      <c r="BW6281" s="3"/>
      <c r="BX6281" s="4"/>
      <c r="BY6281" s="5"/>
      <c r="BZ6281" s="5"/>
      <c r="CA6281" s="5"/>
      <c r="CB6281" s="5"/>
      <c r="CC6281" s="5"/>
      <c r="CD6281" s="43"/>
    </row>
    <row r="6282" spans="1:82" x14ac:dyDescent="0.25">
      <c r="A6282" s="8"/>
      <c r="B6282" s="5"/>
      <c r="C6282" s="5"/>
      <c r="D6282" s="5"/>
      <c r="E6282" s="5"/>
      <c r="F6282" s="94" t="str">
        <f t="shared" ref="F6282:F6345" si="989">IF(A6282&lt;&gt;"",(D6282-$AU$86)/10,"")</f>
        <v/>
      </c>
      <c r="G6282" s="94" t="str">
        <f t="shared" ref="G6282:G6345" si="990">IF(A6282&lt;&gt;"",(E6282-$AU$87)/10,"")</f>
        <v/>
      </c>
      <c r="H6282" s="127" t="str">
        <f>IF(A6282&lt;&gt;"",IF(MID(C6282,1,1)="c",$AS$26,IF(MID(C6282,1,1)="r",$AS$41,IF(MID(C6282,1,1)="p",#REF!,#REF!))),"")</f>
        <v/>
      </c>
      <c r="I6282" s="92" t="str">
        <f t="shared" ref="I6282:I6345" si="991">IF($A6282&lt;&gt;"",IF(MID($C6282,1,1)="c",$Y$3+$Y$4*$F6282+$Y$5*$G6282+$BR$43,""),"")</f>
        <v/>
      </c>
      <c r="J6282" s="92" t="str">
        <f t="shared" ref="J6282:J6345" si="992">IF($A6282&lt;&gt;"",IF(MID($C6282,1,1)="r",$Y$3+$Y$4*$F6282+$Y$5*$G6282+$BR$43,""),"")</f>
        <v/>
      </c>
      <c r="K6282" s="92" t="str">
        <f t="shared" ref="K6282:K6345" si="993">IF($A6282&lt;&gt;"",IF(MID($C6282,1,1)="u",$Y$3+$Y$4*$F6282+$Y$5*$G6282+$BR$43,""),"")</f>
        <v/>
      </c>
      <c r="L6282" s="92" t="str">
        <f t="shared" ref="L6282:L6345" si="994">IF($A6282&lt;&gt;"",IF(MID($C6282,1,1)="p",$Y$3+$Y$4*$F6282+$Y$5*$G6282+$BR$43,""),"")</f>
        <v/>
      </c>
      <c r="M6282" s="95" t="str">
        <f>IF(A6282&lt;&gt;"",IF(MID(C6282,1,1)="c",SigmaEpsConcrete(I6282,$AN$30:$AN$33,$AR$30:$AR$33,$AS$26,$AS$27,$AS$28,$AQ$20,$AU$19),""),"")</f>
        <v/>
      </c>
      <c r="N6282" s="95" t="str">
        <f>IF(A6282&lt;&gt;"",IF(MID(C6282,1,1)="r",SigmaEpsReinf(J6282,$AS$42:$AS$43,$AS$41,$AS$39,$AS$40,$AQ$38),""),"")</f>
        <v/>
      </c>
      <c r="Q6282" s="92" t="str">
        <f t="shared" si="986"/>
        <v/>
      </c>
      <c r="R6282" s="92" t="str">
        <f t="shared" si="987"/>
        <v/>
      </c>
      <c r="U6282" s="5"/>
      <c r="V6282" s="5"/>
      <c r="W6282" s="94" t="str">
        <f t="shared" ref="W6282:W6345" si="995">IF(A6282&lt;&gt;"",F6282-$AU$105,"")</f>
        <v/>
      </c>
      <c r="X6282" s="94" t="str">
        <f t="shared" si="988"/>
        <v/>
      </c>
      <c r="Y6282" s="5"/>
      <c r="BK6282" s="8"/>
      <c r="BL6282" s="5"/>
      <c r="BM6282" s="5"/>
      <c r="BN6282" s="5"/>
      <c r="BO6282" s="5"/>
      <c r="BP6282" s="1"/>
      <c r="BQ6282" s="1"/>
      <c r="BR6282" s="1"/>
      <c r="BS6282" s="1"/>
      <c r="BT6282" s="1"/>
      <c r="BU6282" s="4"/>
      <c r="BV6282" s="1"/>
      <c r="BW6282" s="3"/>
      <c r="BX6282" s="4"/>
      <c r="BY6282" s="5"/>
      <c r="BZ6282" s="5"/>
      <c r="CA6282" s="5"/>
      <c r="CB6282" s="5"/>
      <c r="CC6282" s="5"/>
      <c r="CD6282" s="43"/>
    </row>
    <row r="6283" spans="1:82" x14ac:dyDescent="0.25">
      <c r="A6283" s="8"/>
      <c r="B6283" s="5"/>
      <c r="C6283" s="5"/>
      <c r="D6283" s="5"/>
      <c r="E6283" s="5"/>
      <c r="F6283" s="94" t="str">
        <f t="shared" si="989"/>
        <v/>
      </c>
      <c r="G6283" s="94" t="str">
        <f t="shared" si="990"/>
        <v/>
      </c>
      <c r="H6283" s="127" t="str">
        <f>IF(A6283&lt;&gt;"",IF(MID(C6283,1,1)="c",$AS$26,IF(MID(C6283,1,1)="r",$AS$41,IF(MID(C6283,1,1)="p",#REF!,#REF!))),"")</f>
        <v/>
      </c>
      <c r="I6283" s="92" t="str">
        <f t="shared" si="991"/>
        <v/>
      </c>
      <c r="J6283" s="92" t="str">
        <f t="shared" si="992"/>
        <v/>
      </c>
      <c r="K6283" s="92" t="str">
        <f t="shared" si="993"/>
        <v/>
      </c>
      <c r="L6283" s="92" t="str">
        <f t="shared" si="994"/>
        <v/>
      </c>
      <c r="M6283" s="95" t="str">
        <f>IF(A6283&lt;&gt;"",IF(MID(C6283,1,1)="c",SigmaEpsConcrete(I6283,$AN$30:$AN$33,$AR$30:$AR$33,$AS$26,$AS$27,$AS$28,$AQ$20,$AU$19),""),"")</f>
        <v/>
      </c>
      <c r="N6283" s="95" t="str">
        <f>IF(A6283&lt;&gt;"",IF(MID(C6283,1,1)="r",SigmaEpsReinf(J6283,$AS$42:$AS$43,$AS$41,$AS$39,$AS$40,$AQ$38),""),"")</f>
        <v/>
      </c>
      <c r="Q6283" s="92" t="str">
        <f t="shared" ref="Q6283:Q6346" si="996">IF(A6283&lt;&gt;"",IF(MID(C6283,1,1)="c",IF(ISERROR(M6283/I6283),"",M6283/I6283),""),"")</f>
        <v/>
      </c>
      <c r="R6283" s="92" t="str">
        <f t="shared" ref="R6283:R6346" si="997">IF(A6283&lt;&gt;"",IF(MID(C6283,1,1)="r",IF(ISERROR(N6283/J6283),"",N6283/J6283),""),"")</f>
        <v/>
      </c>
      <c r="U6283" s="5"/>
      <c r="V6283" s="5"/>
      <c r="W6283" s="94" t="str">
        <f t="shared" si="995"/>
        <v/>
      </c>
      <c r="X6283" s="94" t="str">
        <f t="shared" ref="X6283:X6346" si="998">IF(B6283&lt;&gt;"",G6283-$AU$106,"")</f>
        <v/>
      </c>
      <c r="Y6283" s="5"/>
      <c r="BK6283" s="8"/>
      <c r="BL6283" s="5"/>
      <c r="BM6283" s="5"/>
      <c r="BN6283" s="5"/>
      <c r="BO6283" s="5"/>
      <c r="BP6283" s="1"/>
      <c r="BQ6283" s="1"/>
      <c r="BR6283" s="1"/>
      <c r="BS6283" s="1"/>
      <c r="BT6283" s="1"/>
      <c r="BU6283" s="4"/>
      <c r="BV6283" s="1"/>
      <c r="BW6283" s="3"/>
      <c r="BX6283" s="4"/>
      <c r="BY6283" s="5"/>
      <c r="BZ6283" s="5"/>
      <c r="CA6283" s="5"/>
      <c r="CB6283" s="5"/>
      <c r="CC6283" s="5"/>
      <c r="CD6283" s="43"/>
    </row>
    <row r="6284" spans="1:82" x14ac:dyDescent="0.25">
      <c r="A6284" s="8"/>
      <c r="B6284" s="5"/>
      <c r="C6284" s="5"/>
      <c r="D6284" s="5"/>
      <c r="E6284" s="5"/>
      <c r="F6284" s="94" t="str">
        <f t="shared" si="989"/>
        <v/>
      </c>
      <c r="G6284" s="94" t="str">
        <f t="shared" si="990"/>
        <v/>
      </c>
      <c r="H6284" s="127" t="str">
        <f>IF(A6284&lt;&gt;"",IF(MID(C6284,1,1)="c",$AS$26,IF(MID(C6284,1,1)="r",$AS$41,IF(MID(C6284,1,1)="p",#REF!,#REF!))),"")</f>
        <v/>
      </c>
      <c r="I6284" s="92" t="str">
        <f t="shared" si="991"/>
        <v/>
      </c>
      <c r="J6284" s="92" t="str">
        <f t="shared" si="992"/>
        <v/>
      </c>
      <c r="K6284" s="92" t="str">
        <f t="shared" si="993"/>
        <v/>
      </c>
      <c r="L6284" s="92" t="str">
        <f t="shared" si="994"/>
        <v/>
      </c>
      <c r="M6284" s="95" t="str">
        <f>IF(A6284&lt;&gt;"",IF(MID(C6284,1,1)="c",SigmaEpsConcrete(I6284,$AN$30:$AN$33,$AR$30:$AR$33,$AS$26,$AS$27,$AS$28,$AQ$20,$AU$19),""),"")</f>
        <v/>
      </c>
      <c r="N6284" s="95" t="str">
        <f>IF(A6284&lt;&gt;"",IF(MID(C6284,1,1)="r",SigmaEpsReinf(J6284,$AS$42:$AS$43,$AS$41,$AS$39,$AS$40,$AQ$38),""),"")</f>
        <v/>
      </c>
      <c r="Q6284" s="92" t="str">
        <f t="shared" si="996"/>
        <v/>
      </c>
      <c r="R6284" s="92" t="str">
        <f t="shared" si="997"/>
        <v/>
      </c>
      <c r="U6284" s="5"/>
      <c r="V6284" s="5"/>
      <c r="W6284" s="94" t="str">
        <f t="shared" si="995"/>
        <v/>
      </c>
      <c r="X6284" s="94" t="str">
        <f t="shared" si="998"/>
        <v/>
      </c>
      <c r="Y6284" s="5"/>
      <c r="BK6284" s="8"/>
      <c r="BL6284" s="5"/>
      <c r="BM6284" s="5"/>
      <c r="BN6284" s="5"/>
      <c r="BO6284" s="5"/>
      <c r="BP6284" s="1"/>
      <c r="BQ6284" s="1"/>
      <c r="BR6284" s="1"/>
      <c r="BS6284" s="1"/>
      <c r="BT6284" s="1"/>
      <c r="BU6284" s="4"/>
      <c r="BV6284" s="1"/>
      <c r="BW6284" s="3"/>
      <c r="BX6284" s="4"/>
      <c r="BY6284" s="5"/>
      <c r="BZ6284" s="5"/>
      <c r="CA6284" s="5"/>
      <c r="CB6284" s="5"/>
      <c r="CC6284" s="5"/>
      <c r="CD6284" s="43"/>
    </row>
    <row r="6285" spans="1:82" x14ac:dyDescent="0.25">
      <c r="A6285" s="8"/>
      <c r="B6285" s="5"/>
      <c r="C6285" s="5"/>
      <c r="D6285" s="5"/>
      <c r="E6285" s="5"/>
      <c r="F6285" s="94" t="str">
        <f t="shared" si="989"/>
        <v/>
      </c>
      <c r="G6285" s="94" t="str">
        <f t="shared" si="990"/>
        <v/>
      </c>
      <c r="H6285" s="127" t="str">
        <f>IF(A6285&lt;&gt;"",IF(MID(C6285,1,1)="c",$AS$26,IF(MID(C6285,1,1)="r",$AS$41,IF(MID(C6285,1,1)="p",#REF!,#REF!))),"")</f>
        <v/>
      </c>
      <c r="I6285" s="92" t="str">
        <f t="shared" si="991"/>
        <v/>
      </c>
      <c r="J6285" s="92" t="str">
        <f t="shared" si="992"/>
        <v/>
      </c>
      <c r="K6285" s="92" t="str">
        <f t="shared" si="993"/>
        <v/>
      </c>
      <c r="L6285" s="92" t="str">
        <f t="shared" si="994"/>
        <v/>
      </c>
      <c r="M6285" s="95" t="str">
        <f>IF(A6285&lt;&gt;"",IF(MID(C6285,1,1)="c",SigmaEpsConcrete(I6285,$AN$30:$AN$33,$AR$30:$AR$33,$AS$26,$AS$27,$AS$28,$AQ$20,$AU$19),""),"")</f>
        <v/>
      </c>
      <c r="N6285" s="95" t="str">
        <f>IF(A6285&lt;&gt;"",IF(MID(C6285,1,1)="r",SigmaEpsReinf(J6285,$AS$42:$AS$43,$AS$41,$AS$39,$AS$40,$AQ$38),""),"")</f>
        <v/>
      </c>
      <c r="Q6285" s="92" t="str">
        <f t="shared" si="996"/>
        <v/>
      </c>
      <c r="R6285" s="92" t="str">
        <f t="shared" si="997"/>
        <v/>
      </c>
      <c r="U6285" s="5"/>
      <c r="V6285" s="5"/>
      <c r="W6285" s="94" t="str">
        <f t="shared" si="995"/>
        <v/>
      </c>
      <c r="X6285" s="94" t="str">
        <f t="shared" si="998"/>
        <v/>
      </c>
      <c r="Y6285" s="5"/>
      <c r="BK6285" s="8"/>
      <c r="BL6285" s="5"/>
      <c r="BM6285" s="5"/>
      <c r="BN6285" s="5"/>
      <c r="BO6285" s="5"/>
      <c r="BP6285" s="1"/>
      <c r="BQ6285" s="1"/>
      <c r="BR6285" s="1"/>
      <c r="BS6285" s="1"/>
      <c r="BT6285" s="1"/>
      <c r="BU6285" s="4"/>
      <c r="BV6285" s="1"/>
      <c r="BW6285" s="3"/>
      <c r="BX6285" s="4"/>
      <c r="BY6285" s="5"/>
      <c r="BZ6285" s="5"/>
      <c r="CA6285" s="5"/>
      <c r="CB6285" s="5"/>
      <c r="CC6285" s="5"/>
      <c r="CD6285" s="43"/>
    </row>
    <row r="6286" spans="1:82" x14ac:dyDescent="0.25">
      <c r="A6286" s="8"/>
      <c r="B6286" s="5"/>
      <c r="C6286" s="5"/>
      <c r="D6286" s="5"/>
      <c r="E6286" s="5"/>
      <c r="F6286" s="94" t="str">
        <f t="shared" si="989"/>
        <v/>
      </c>
      <c r="G6286" s="94" t="str">
        <f t="shared" si="990"/>
        <v/>
      </c>
      <c r="H6286" s="127" t="str">
        <f>IF(A6286&lt;&gt;"",IF(MID(C6286,1,1)="c",$AS$26,IF(MID(C6286,1,1)="r",$AS$41,IF(MID(C6286,1,1)="p",#REF!,#REF!))),"")</f>
        <v/>
      </c>
      <c r="I6286" s="92" t="str">
        <f t="shared" si="991"/>
        <v/>
      </c>
      <c r="J6286" s="92" t="str">
        <f t="shared" si="992"/>
        <v/>
      </c>
      <c r="K6286" s="92" t="str">
        <f t="shared" si="993"/>
        <v/>
      </c>
      <c r="L6286" s="92" t="str">
        <f t="shared" si="994"/>
        <v/>
      </c>
      <c r="M6286" s="95" t="str">
        <f>IF(A6286&lt;&gt;"",IF(MID(C6286,1,1)="c",SigmaEpsConcrete(I6286,$AN$30:$AN$33,$AR$30:$AR$33,$AS$26,$AS$27,$AS$28,$AQ$20,$AU$19),""),"")</f>
        <v/>
      </c>
      <c r="N6286" s="95" t="str">
        <f>IF(A6286&lt;&gt;"",IF(MID(C6286,1,1)="r",SigmaEpsReinf(J6286,$AS$42:$AS$43,$AS$41,$AS$39,$AS$40,$AQ$38),""),"")</f>
        <v/>
      </c>
      <c r="Q6286" s="92" t="str">
        <f t="shared" si="996"/>
        <v/>
      </c>
      <c r="R6286" s="92" t="str">
        <f t="shared" si="997"/>
        <v/>
      </c>
      <c r="U6286" s="5"/>
      <c r="V6286" s="5"/>
      <c r="W6286" s="94" t="str">
        <f t="shared" si="995"/>
        <v/>
      </c>
      <c r="X6286" s="94" t="str">
        <f t="shared" si="998"/>
        <v/>
      </c>
      <c r="Y6286" s="5"/>
      <c r="BK6286" s="8"/>
      <c r="BL6286" s="5"/>
      <c r="BM6286" s="5"/>
      <c r="BN6286" s="5"/>
      <c r="BO6286" s="5"/>
      <c r="BP6286" s="1"/>
      <c r="BQ6286" s="1"/>
      <c r="BR6286" s="1"/>
      <c r="BS6286" s="1"/>
      <c r="BT6286" s="1"/>
      <c r="BU6286" s="4"/>
      <c r="BV6286" s="1"/>
      <c r="BW6286" s="3"/>
      <c r="BX6286" s="4"/>
      <c r="BY6286" s="5"/>
      <c r="BZ6286" s="5"/>
      <c r="CA6286" s="5"/>
      <c r="CB6286" s="5"/>
      <c r="CC6286" s="5"/>
      <c r="CD6286" s="43"/>
    </row>
    <row r="6287" spans="1:82" x14ac:dyDescent="0.25">
      <c r="A6287" s="8"/>
      <c r="B6287" s="5"/>
      <c r="C6287" s="5"/>
      <c r="D6287" s="5"/>
      <c r="E6287" s="5"/>
      <c r="F6287" s="94" t="str">
        <f t="shared" si="989"/>
        <v/>
      </c>
      <c r="G6287" s="94" t="str">
        <f t="shared" si="990"/>
        <v/>
      </c>
      <c r="H6287" s="127" t="str">
        <f>IF(A6287&lt;&gt;"",IF(MID(C6287,1,1)="c",$AS$26,IF(MID(C6287,1,1)="r",$AS$41,IF(MID(C6287,1,1)="p",#REF!,#REF!))),"")</f>
        <v/>
      </c>
      <c r="I6287" s="92" t="str">
        <f t="shared" si="991"/>
        <v/>
      </c>
      <c r="J6287" s="92" t="str">
        <f t="shared" si="992"/>
        <v/>
      </c>
      <c r="K6287" s="92" t="str">
        <f t="shared" si="993"/>
        <v/>
      </c>
      <c r="L6287" s="92" t="str">
        <f t="shared" si="994"/>
        <v/>
      </c>
      <c r="M6287" s="95" t="str">
        <f>IF(A6287&lt;&gt;"",IF(MID(C6287,1,1)="c",SigmaEpsConcrete(I6287,$AN$30:$AN$33,$AR$30:$AR$33,$AS$26,$AS$27,$AS$28,$AQ$20,$AU$19),""),"")</f>
        <v/>
      </c>
      <c r="N6287" s="95" t="str">
        <f>IF(A6287&lt;&gt;"",IF(MID(C6287,1,1)="r",SigmaEpsReinf(J6287,$AS$42:$AS$43,$AS$41,$AS$39,$AS$40,$AQ$38),""),"")</f>
        <v/>
      </c>
      <c r="Q6287" s="92" t="str">
        <f t="shared" si="996"/>
        <v/>
      </c>
      <c r="R6287" s="92" t="str">
        <f t="shared" si="997"/>
        <v/>
      </c>
      <c r="U6287" s="5"/>
      <c r="V6287" s="5"/>
      <c r="W6287" s="94" t="str">
        <f t="shared" si="995"/>
        <v/>
      </c>
      <c r="X6287" s="94" t="str">
        <f t="shared" si="998"/>
        <v/>
      </c>
      <c r="Y6287" s="5"/>
      <c r="BK6287" s="8"/>
      <c r="BL6287" s="5"/>
      <c r="BM6287" s="5"/>
      <c r="BN6287" s="5"/>
      <c r="BO6287" s="5"/>
      <c r="BP6287" s="1"/>
      <c r="BQ6287" s="1"/>
      <c r="BR6287" s="1"/>
      <c r="BS6287" s="1"/>
      <c r="BT6287" s="1"/>
      <c r="BU6287" s="4"/>
      <c r="BV6287" s="1"/>
      <c r="BW6287" s="3"/>
      <c r="BX6287" s="4"/>
      <c r="BY6287" s="5"/>
      <c r="BZ6287" s="5"/>
      <c r="CA6287" s="5"/>
      <c r="CB6287" s="5"/>
      <c r="CC6287" s="5"/>
      <c r="CD6287" s="43"/>
    </row>
    <row r="6288" spans="1:82" x14ac:dyDescent="0.25">
      <c r="A6288" s="8"/>
      <c r="B6288" s="5"/>
      <c r="C6288" s="5"/>
      <c r="D6288" s="5"/>
      <c r="E6288" s="5"/>
      <c r="F6288" s="94" t="str">
        <f t="shared" si="989"/>
        <v/>
      </c>
      <c r="G6288" s="94" t="str">
        <f t="shared" si="990"/>
        <v/>
      </c>
      <c r="H6288" s="127" t="str">
        <f>IF(A6288&lt;&gt;"",IF(MID(C6288,1,1)="c",$AS$26,IF(MID(C6288,1,1)="r",$AS$41,IF(MID(C6288,1,1)="p",#REF!,#REF!))),"")</f>
        <v/>
      </c>
      <c r="I6288" s="92" t="str">
        <f t="shared" si="991"/>
        <v/>
      </c>
      <c r="J6288" s="92" t="str">
        <f t="shared" si="992"/>
        <v/>
      </c>
      <c r="K6288" s="92" t="str">
        <f t="shared" si="993"/>
        <v/>
      </c>
      <c r="L6288" s="92" t="str">
        <f t="shared" si="994"/>
        <v/>
      </c>
      <c r="M6288" s="95" t="str">
        <f>IF(A6288&lt;&gt;"",IF(MID(C6288,1,1)="c",SigmaEpsConcrete(I6288,$AN$30:$AN$33,$AR$30:$AR$33,$AS$26,$AS$27,$AS$28,$AQ$20,$AU$19),""),"")</f>
        <v/>
      </c>
      <c r="N6288" s="95" t="str">
        <f>IF(A6288&lt;&gt;"",IF(MID(C6288,1,1)="r",SigmaEpsReinf(J6288,$AS$42:$AS$43,$AS$41,$AS$39,$AS$40,$AQ$38),""),"")</f>
        <v/>
      </c>
      <c r="Q6288" s="92" t="str">
        <f t="shared" si="996"/>
        <v/>
      </c>
      <c r="R6288" s="92" t="str">
        <f t="shared" si="997"/>
        <v/>
      </c>
      <c r="U6288" s="5"/>
      <c r="V6288" s="5"/>
      <c r="W6288" s="94" t="str">
        <f t="shared" si="995"/>
        <v/>
      </c>
      <c r="X6288" s="94" t="str">
        <f t="shared" si="998"/>
        <v/>
      </c>
      <c r="Y6288" s="5"/>
      <c r="BK6288" s="8"/>
      <c r="BL6288" s="5"/>
      <c r="BM6288" s="5"/>
      <c r="BN6288" s="5"/>
      <c r="BO6288" s="5"/>
      <c r="BP6288" s="1"/>
      <c r="BQ6288" s="1"/>
      <c r="BR6288" s="1"/>
      <c r="BS6288" s="1"/>
      <c r="BT6288" s="1"/>
      <c r="BU6288" s="4"/>
      <c r="BV6288" s="1"/>
      <c r="BW6288" s="3"/>
      <c r="BX6288" s="4"/>
      <c r="BY6288" s="5"/>
      <c r="BZ6288" s="5"/>
      <c r="CA6288" s="5"/>
      <c r="CB6288" s="5"/>
      <c r="CC6288" s="5"/>
      <c r="CD6288" s="43"/>
    </row>
    <row r="6289" spans="1:82" x14ac:dyDescent="0.25">
      <c r="A6289" s="8"/>
      <c r="B6289" s="5"/>
      <c r="C6289" s="5"/>
      <c r="D6289" s="5"/>
      <c r="E6289" s="5"/>
      <c r="F6289" s="94" t="str">
        <f t="shared" si="989"/>
        <v/>
      </c>
      <c r="G6289" s="94" t="str">
        <f t="shared" si="990"/>
        <v/>
      </c>
      <c r="H6289" s="127" t="str">
        <f>IF(A6289&lt;&gt;"",IF(MID(C6289,1,1)="c",$AS$26,IF(MID(C6289,1,1)="r",$AS$41,IF(MID(C6289,1,1)="p",#REF!,#REF!))),"")</f>
        <v/>
      </c>
      <c r="I6289" s="92" t="str">
        <f t="shared" si="991"/>
        <v/>
      </c>
      <c r="J6289" s="92" t="str">
        <f t="shared" si="992"/>
        <v/>
      </c>
      <c r="K6289" s="92" t="str">
        <f t="shared" si="993"/>
        <v/>
      </c>
      <c r="L6289" s="92" t="str">
        <f t="shared" si="994"/>
        <v/>
      </c>
      <c r="M6289" s="95" t="str">
        <f>IF(A6289&lt;&gt;"",IF(MID(C6289,1,1)="c",SigmaEpsConcrete(I6289,$AN$30:$AN$33,$AR$30:$AR$33,$AS$26,$AS$27,$AS$28,$AQ$20,$AU$19),""),"")</f>
        <v/>
      </c>
      <c r="N6289" s="95" t="str">
        <f>IF(A6289&lt;&gt;"",IF(MID(C6289,1,1)="r",SigmaEpsReinf(J6289,$AS$42:$AS$43,$AS$41,$AS$39,$AS$40,$AQ$38),""),"")</f>
        <v/>
      </c>
      <c r="Q6289" s="92" t="str">
        <f t="shared" si="996"/>
        <v/>
      </c>
      <c r="R6289" s="92" t="str">
        <f t="shared" si="997"/>
        <v/>
      </c>
      <c r="U6289" s="5"/>
      <c r="V6289" s="5"/>
      <c r="W6289" s="94" t="str">
        <f t="shared" si="995"/>
        <v/>
      </c>
      <c r="X6289" s="94" t="str">
        <f t="shared" si="998"/>
        <v/>
      </c>
      <c r="Y6289" s="5"/>
      <c r="BK6289" s="8"/>
      <c r="BL6289" s="5"/>
      <c r="BM6289" s="5"/>
      <c r="BN6289" s="5"/>
      <c r="BO6289" s="5"/>
      <c r="BP6289" s="1"/>
      <c r="BQ6289" s="1"/>
      <c r="BR6289" s="1"/>
      <c r="BS6289" s="1"/>
      <c r="BT6289" s="1"/>
      <c r="BU6289" s="4"/>
      <c r="BV6289" s="1"/>
      <c r="BW6289" s="3"/>
      <c r="BX6289" s="4"/>
      <c r="BY6289" s="5"/>
      <c r="BZ6289" s="5"/>
      <c r="CA6289" s="5"/>
      <c r="CB6289" s="5"/>
      <c r="CC6289" s="5"/>
      <c r="CD6289" s="43"/>
    </row>
    <row r="6290" spans="1:82" x14ac:dyDescent="0.25">
      <c r="A6290" s="8"/>
      <c r="B6290" s="5"/>
      <c r="C6290" s="5"/>
      <c r="D6290" s="5"/>
      <c r="E6290" s="5"/>
      <c r="F6290" s="94" t="str">
        <f t="shared" si="989"/>
        <v/>
      </c>
      <c r="G6290" s="94" t="str">
        <f t="shared" si="990"/>
        <v/>
      </c>
      <c r="H6290" s="127" t="str">
        <f>IF(A6290&lt;&gt;"",IF(MID(C6290,1,1)="c",$AS$26,IF(MID(C6290,1,1)="r",$AS$41,IF(MID(C6290,1,1)="p",#REF!,#REF!))),"")</f>
        <v/>
      </c>
      <c r="I6290" s="92" t="str">
        <f t="shared" si="991"/>
        <v/>
      </c>
      <c r="J6290" s="92" t="str">
        <f t="shared" si="992"/>
        <v/>
      </c>
      <c r="K6290" s="92" t="str">
        <f t="shared" si="993"/>
        <v/>
      </c>
      <c r="L6290" s="92" t="str">
        <f t="shared" si="994"/>
        <v/>
      </c>
      <c r="M6290" s="95" t="str">
        <f>IF(A6290&lt;&gt;"",IF(MID(C6290,1,1)="c",SigmaEpsConcrete(I6290,$AN$30:$AN$33,$AR$30:$AR$33,$AS$26,$AS$27,$AS$28,$AQ$20,$AU$19),""),"")</f>
        <v/>
      </c>
      <c r="N6290" s="95" t="str">
        <f>IF(A6290&lt;&gt;"",IF(MID(C6290,1,1)="r",SigmaEpsReinf(J6290,$AS$42:$AS$43,$AS$41,$AS$39,$AS$40,$AQ$38),""),"")</f>
        <v/>
      </c>
      <c r="Q6290" s="92" t="str">
        <f t="shared" si="996"/>
        <v/>
      </c>
      <c r="R6290" s="92" t="str">
        <f t="shared" si="997"/>
        <v/>
      </c>
      <c r="U6290" s="5"/>
      <c r="V6290" s="5"/>
      <c r="W6290" s="94" t="str">
        <f t="shared" si="995"/>
        <v/>
      </c>
      <c r="X6290" s="94" t="str">
        <f t="shared" si="998"/>
        <v/>
      </c>
      <c r="Y6290" s="5"/>
      <c r="BK6290" s="8"/>
      <c r="BL6290" s="5"/>
      <c r="BM6290" s="5"/>
      <c r="BN6290" s="5"/>
      <c r="BO6290" s="5"/>
      <c r="BP6290" s="1"/>
      <c r="BQ6290" s="1"/>
      <c r="BR6290" s="1"/>
      <c r="BS6290" s="1"/>
      <c r="BT6290" s="1"/>
      <c r="BU6290" s="4"/>
      <c r="BV6290" s="1"/>
      <c r="BW6290" s="3"/>
      <c r="BX6290" s="4"/>
      <c r="BY6290" s="5"/>
      <c r="BZ6290" s="5"/>
      <c r="CA6290" s="5"/>
      <c r="CB6290" s="5"/>
      <c r="CC6290" s="5"/>
      <c r="CD6290" s="43"/>
    </row>
    <row r="6291" spans="1:82" x14ac:dyDescent="0.25">
      <c r="A6291" s="8"/>
      <c r="B6291" s="5"/>
      <c r="C6291" s="5"/>
      <c r="D6291" s="5"/>
      <c r="E6291" s="5"/>
      <c r="F6291" s="94" t="str">
        <f t="shared" si="989"/>
        <v/>
      </c>
      <c r="G6291" s="94" t="str">
        <f t="shared" si="990"/>
        <v/>
      </c>
      <c r="H6291" s="127" t="str">
        <f>IF(A6291&lt;&gt;"",IF(MID(C6291,1,1)="c",$AS$26,IF(MID(C6291,1,1)="r",$AS$41,IF(MID(C6291,1,1)="p",#REF!,#REF!))),"")</f>
        <v/>
      </c>
      <c r="I6291" s="92" t="str">
        <f t="shared" si="991"/>
        <v/>
      </c>
      <c r="J6291" s="92" t="str">
        <f t="shared" si="992"/>
        <v/>
      </c>
      <c r="K6291" s="92" t="str">
        <f t="shared" si="993"/>
        <v/>
      </c>
      <c r="L6291" s="92" t="str">
        <f t="shared" si="994"/>
        <v/>
      </c>
      <c r="M6291" s="95" t="str">
        <f>IF(A6291&lt;&gt;"",IF(MID(C6291,1,1)="c",SigmaEpsConcrete(I6291,$AN$30:$AN$33,$AR$30:$AR$33,$AS$26,$AS$27,$AS$28,$AQ$20,$AU$19),""),"")</f>
        <v/>
      </c>
      <c r="N6291" s="95" t="str">
        <f>IF(A6291&lt;&gt;"",IF(MID(C6291,1,1)="r",SigmaEpsReinf(J6291,$AS$42:$AS$43,$AS$41,$AS$39,$AS$40,$AQ$38),""),"")</f>
        <v/>
      </c>
      <c r="Q6291" s="92" t="str">
        <f t="shared" si="996"/>
        <v/>
      </c>
      <c r="R6291" s="92" t="str">
        <f t="shared" si="997"/>
        <v/>
      </c>
      <c r="U6291" s="5"/>
      <c r="V6291" s="5"/>
      <c r="W6291" s="94" t="str">
        <f t="shared" si="995"/>
        <v/>
      </c>
      <c r="X6291" s="94" t="str">
        <f t="shared" si="998"/>
        <v/>
      </c>
      <c r="Y6291" s="5"/>
      <c r="BK6291" s="8"/>
      <c r="BL6291" s="5"/>
      <c r="BM6291" s="5"/>
      <c r="BN6291" s="5"/>
      <c r="BO6291" s="5"/>
      <c r="BP6291" s="1"/>
      <c r="BQ6291" s="1"/>
      <c r="BR6291" s="1"/>
      <c r="BS6291" s="1"/>
      <c r="BT6291" s="1"/>
      <c r="BU6291" s="4"/>
      <c r="BV6291" s="1"/>
      <c r="BW6291" s="3"/>
      <c r="BX6291" s="4"/>
      <c r="BY6291" s="5"/>
      <c r="BZ6291" s="5"/>
      <c r="CA6291" s="5"/>
      <c r="CB6291" s="5"/>
      <c r="CC6291" s="5"/>
      <c r="CD6291" s="43"/>
    </row>
    <row r="6292" spans="1:82" x14ac:dyDescent="0.25">
      <c r="A6292" s="8"/>
      <c r="B6292" s="5"/>
      <c r="C6292" s="5"/>
      <c r="D6292" s="5"/>
      <c r="E6292" s="5"/>
      <c r="F6292" s="94" t="str">
        <f t="shared" si="989"/>
        <v/>
      </c>
      <c r="G6292" s="94" t="str">
        <f t="shared" si="990"/>
        <v/>
      </c>
      <c r="H6292" s="127" t="str">
        <f>IF(A6292&lt;&gt;"",IF(MID(C6292,1,1)="c",$AS$26,IF(MID(C6292,1,1)="r",$AS$41,IF(MID(C6292,1,1)="p",#REF!,#REF!))),"")</f>
        <v/>
      </c>
      <c r="I6292" s="92" t="str">
        <f t="shared" si="991"/>
        <v/>
      </c>
      <c r="J6292" s="92" t="str">
        <f t="shared" si="992"/>
        <v/>
      </c>
      <c r="K6292" s="92" t="str">
        <f t="shared" si="993"/>
        <v/>
      </c>
      <c r="L6292" s="92" t="str">
        <f t="shared" si="994"/>
        <v/>
      </c>
      <c r="M6292" s="95" t="str">
        <f>IF(A6292&lt;&gt;"",IF(MID(C6292,1,1)="c",SigmaEpsConcrete(I6292,$AN$30:$AN$33,$AR$30:$AR$33,$AS$26,$AS$27,$AS$28,$AQ$20,$AU$19),""),"")</f>
        <v/>
      </c>
      <c r="N6292" s="95" t="str">
        <f>IF(A6292&lt;&gt;"",IF(MID(C6292,1,1)="r",SigmaEpsReinf(J6292,$AS$42:$AS$43,$AS$41,$AS$39,$AS$40,$AQ$38),""),"")</f>
        <v/>
      </c>
      <c r="Q6292" s="92" t="str">
        <f t="shared" si="996"/>
        <v/>
      </c>
      <c r="R6292" s="92" t="str">
        <f t="shared" si="997"/>
        <v/>
      </c>
      <c r="U6292" s="5"/>
      <c r="V6292" s="5"/>
      <c r="W6292" s="94" t="str">
        <f t="shared" si="995"/>
        <v/>
      </c>
      <c r="X6292" s="94" t="str">
        <f t="shared" si="998"/>
        <v/>
      </c>
      <c r="Y6292" s="5"/>
      <c r="BK6292" s="8"/>
      <c r="BL6292" s="5"/>
      <c r="BM6292" s="5"/>
      <c r="BN6292" s="5"/>
      <c r="BO6292" s="5"/>
      <c r="BP6292" s="1"/>
      <c r="BQ6292" s="1"/>
      <c r="BR6292" s="1"/>
      <c r="BS6292" s="1"/>
      <c r="BT6292" s="1"/>
      <c r="BU6292" s="4"/>
      <c r="BV6292" s="1"/>
      <c r="BW6292" s="3"/>
      <c r="BX6292" s="4"/>
      <c r="BY6292" s="5"/>
      <c r="BZ6292" s="5"/>
      <c r="CA6292" s="5"/>
      <c r="CB6292" s="5"/>
      <c r="CC6292" s="5"/>
      <c r="CD6292" s="43"/>
    </row>
    <row r="6293" spans="1:82" x14ac:dyDescent="0.25">
      <c r="A6293" s="8"/>
      <c r="B6293" s="5"/>
      <c r="C6293" s="5"/>
      <c r="D6293" s="5"/>
      <c r="E6293" s="5"/>
      <c r="F6293" s="94" t="str">
        <f t="shared" si="989"/>
        <v/>
      </c>
      <c r="G6293" s="94" t="str">
        <f t="shared" si="990"/>
        <v/>
      </c>
      <c r="H6293" s="127" t="str">
        <f>IF(A6293&lt;&gt;"",IF(MID(C6293,1,1)="c",$AS$26,IF(MID(C6293,1,1)="r",$AS$41,IF(MID(C6293,1,1)="p",#REF!,#REF!))),"")</f>
        <v/>
      </c>
      <c r="I6293" s="92" t="str">
        <f t="shared" si="991"/>
        <v/>
      </c>
      <c r="J6293" s="92" t="str">
        <f t="shared" si="992"/>
        <v/>
      </c>
      <c r="K6293" s="92" t="str">
        <f t="shared" si="993"/>
        <v/>
      </c>
      <c r="L6293" s="92" t="str">
        <f t="shared" si="994"/>
        <v/>
      </c>
      <c r="M6293" s="95" t="str">
        <f>IF(A6293&lt;&gt;"",IF(MID(C6293,1,1)="c",SigmaEpsConcrete(I6293,$AN$30:$AN$33,$AR$30:$AR$33,$AS$26,$AS$27,$AS$28,$AQ$20,$AU$19),""),"")</f>
        <v/>
      </c>
      <c r="N6293" s="95" t="str">
        <f>IF(A6293&lt;&gt;"",IF(MID(C6293,1,1)="r",SigmaEpsReinf(J6293,$AS$42:$AS$43,$AS$41,$AS$39,$AS$40,$AQ$38),""),"")</f>
        <v/>
      </c>
      <c r="Q6293" s="92" t="str">
        <f t="shared" si="996"/>
        <v/>
      </c>
      <c r="R6293" s="92" t="str">
        <f t="shared" si="997"/>
        <v/>
      </c>
      <c r="U6293" s="5"/>
      <c r="V6293" s="5"/>
      <c r="W6293" s="94" t="str">
        <f t="shared" si="995"/>
        <v/>
      </c>
      <c r="X6293" s="94" t="str">
        <f t="shared" si="998"/>
        <v/>
      </c>
      <c r="Y6293" s="5"/>
      <c r="BK6293" s="8"/>
      <c r="BL6293" s="5"/>
      <c r="BM6293" s="5"/>
      <c r="BN6293" s="5"/>
      <c r="BO6293" s="5"/>
      <c r="BP6293" s="1"/>
      <c r="BQ6293" s="1"/>
      <c r="BR6293" s="1"/>
      <c r="BS6293" s="1"/>
      <c r="BT6293" s="1"/>
      <c r="BU6293" s="4"/>
      <c r="BV6293" s="1"/>
      <c r="BW6293" s="3"/>
      <c r="BX6293" s="4"/>
      <c r="BY6293" s="5"/>
      <c r="BZ6293" s="5"/>
      <c r="CA6293" s="5"/>
      <c r="CB6293" s="5"/>
      <c r="CC6293" s="5"/>
      <c r="CD6293" s="43"/>
    </row>
    <row r="6294" spans="1:82" x14ac:dyDescent="0.25">
      <c r="A6294" s="8"/>
      <c r="B6294" s="5"/>
      <c r="C6294" s="5"/>
      <c r="D6294" s="5"/>
      <c r="E6294" s="5"/>
      <c r="F6294" s="94" t="str">
        <f t="shared" si="989"/>
        <v/>
      </c>
      <c r="G6294" s="94" t="str">
        <f t="shared" si="990"/>
        <v/>
      </c>
      <c r="H6294" s="127" t="str">
        <f>IF(A6294&lt;&gt;"",IF(MID(C6294,1,1)="c",$AS$26,IF(MID(C6294,1,1)="r",$AS$41,IF(MID(C6294,1,1)="p",#REF!,#REF!))),"")</f>
        <v/>
      </c>
      <c r="I6294" s="92" t="str">
        <f t="shared" si="991"/>
        <v/>
      </c>
      <c r="J6294" s="92" t="str">
        <f t="shared" si="992"/>
        <v/>
      </c>
      <c r="K6294" s="92" t="str">
        <f t="shared" si="993"/>
        <v/>
      </c>
      <c r="L6294" s="92" t="str">
        <f t="shared" si="994"/>
        <v/>
      </c>
      <c r="M6294" s="95" t="str">
        <f>IF(A6294&lt;&gt;"",IF(MID(C6294,1,1)="c",SigmaEpsConcrete(I6294,$AN$30:$AN$33,$AR$30:$AR$33,$AS$26,$AS$27,$AS$28,$AQ$20,$AU$19),""),"")</f>
        <v/>
      </c>
      <c r="N6294" s="95" t="str">
        <f>IF(A6294&lt;&gt;"",IF(MID(C6294,1,1)="r",SigmaEpsReinf(J6294,$AS$42:$AS$43,$AS$41,$AS$39,$AS$40,$AQ$38),""),"")</f>
        <v/>
      </c>
      <c r="Q6294" s="92" t="str">
        <f t="shared" si="996"/>
        <v/>
      </c>
      <c r="R6294" s="92" t="str">
        <f t="shared" si="997"/>
        <v/>
      </c>
      <c r="U6294" s="5"/>
      <c r="V6294" s="5"/>
      <c r="W6294" s="94" t="str">
        <f t="shared" si="995"/>
        <v/>
      </c>
      <c r="X6294" s="94" t="str">
        <f t="shared" si="998"/>
        <v/>
      </c>
      <c r="Y6294" s="5"/>
      <c r="BK6294" s="8"/>
      <c r="BL6294" s="5"/>
      <c r="BM6294" s="5"/>
      <c r="BN6294" s="5"/>
      <c r="BO6294" s="5"/>
      <c r="BP6294" s="1"/>
      <c r="BQ6294" s="1"/>
      <c r="BR6294" s="1"/>
      <c r="BS6294" s="1"/>
      <c r="BT6294" s="1"/>
      <c r="BU6294" s="4"/>
      <c r="BV6294" s="1"/>
      <c r="BW6294" s="3"/>
      <c r="BX6294" s="4"/>
      <c r="BY6294" s="5"/>
      <c r="BZ6294" s="5"/>
      <c r="CA6294" s="5"/>
      <c r="CB6294" s="5"/>
      <c r="CC6294" s="5"/>
      <c r="CD6294" s="43"/>
    </row>
    <row r="6295" spans="1:82" x14ac:dyDescent="0.25">
      <c r="A6295" s="8"/>
      <c r="B6295" s="5"/>
      <c r="C6295" s="5"/>
      <c r="D6295" s="5"/>
      <c r="E6295" s="5"/>
      <c r="F6295" s="94" t="str">
        <f t="shared" si="989"/>
        <v/>
      </c>
      <c r="G6295" s="94" t="str">
        <f t="shared" si="990"/>
        <v/>
      </c>
      <c r="H6295" s="127" t="str">
        <f>IF(A6295&lt;&gt;"",IF(MID(C6295,1,1)="c",$AS$26,IF(MID(C6295,1,1)="r",$AS$41,IF(MID(C6295,1,1)="p",#REF!,#REF!))),"")</f>
        <v/>
      </c>
      <c r="I6295" s="92" t="str">
        <f t="shared" si="991"/>
        <v/>
      </c>
      <c r="J6295" s="92" t="str">
        <f t="shared" si="992"/>
        <v/>
      </c>
      <c r="K6295" s="92" t="str">
        <f t="shared" si="993"/>
        <v/>
      </c>
      <c r="L6295" s="92" t="str">
        <f t="shared" si="994"/>
        <v/>
      </c>
      <c r="M6295" s="95" t="str">
        <f>IF(A6295&lt;&gt;"",IF(MID(C6295,1,1)="c",SigmaEpsConcrete(I6295,$AN$30:$AN$33,$AR$30:$AR$33,$AS$26,$AS$27,$AS$28,$AQ$20,$AU$19),""),"")</f>
        <v/>
      </c>
      <c r="N6295" s="95" t="str">
        <f>IF(A6295&lt;&gt;"",IF(MID(C6295,1,1)="r",SigmaEpsReinf(J6295,$AS$42:$AS$43,$AS$41,$AS$39,$AS$40,$AQ$38),""),"")</f>
        <v/>
      </c>
      <c r="Q6295" s="92" t="str">
        <f t="shared" si="996"/>
        <v/>
      </c>
      <c r="R6295" s="92" t="str">
        <f t="shared" si="997"/>
        <v/>
      </c>
      <c r="U6295" s="5"/>
      <c r="V6295" s="5"/>
      <c r="W6295" s="94" t="str">
        <f t="shared" si="995"/>
        <v/>
      </c>
      <c r="X6295" s="94" t="str">
        <f t="shared" si="998"/>
        <v/>
      </c>
      <c r="Y6295" s="5"/>
      <c r="BK6295" s="8"/>
      <c r="BL6295" s="5"/>
      <c r="BM6295" s="5"/>
      <c r="BN6295" s="5"/>
      <c r="BO6295" s="5"/>
      <c r="BP6295" s="1"/>
      <c r="BQ6295" s="1"/>
      <c r="BR6295" s="1"/>
      <c r="BS6295" s="1"/>
      <c r="BT6295" s="1"/>
      <c r="BU6295" s="4"/>
      <c r="BV6295" s="1"/>
      <c r="BW6295" s="3"/>
      <c r="BX6295" s="4"/>
      <c r="BY6295" s="5"/>
      <c r="BZ6295" s="5"/>
      <c r="CA6295" s="5"/>
      <c r="CB6295" s="5"/>
      <c r="CC6295" s="5"/>
      <c r="CD6295" s="43"/>
    </row>
    <row r="6296" spans="1:82" x14ac:dyDescent="0.25">
      <c r="A6296" s="8"/>
      <c r="B6296" s="5"/>
      <c r="C6296" s="5"/>
      <c r="D6296" s="5"/>
      <c r="E6296" s="5"/>
      <c r="F6296" s="94" t="str">
        <f t="shared" si="989"/>
        <v/>
      </c>
      <c r="G6296" s="94" t="str">
        <f t="shared" si="990"/>
        <v/>
      </c>
      <c r="H6296" s="127" t="str">
        <f>IF(A6296&lt;&gt;"",IF(MID(C6296,1,1)="c",$AS$26,IF(MID(C6296,1,1)="r",$AS$41,IF(MID(C6296,1,1)="p",#REF!,#REF!))),"")</f>
        <v/>
      </c>
      <c r="I6296" s="92" t="str">
        <f t="shared" si="991"/>
        <v/>
      </c>
      <c r="J6296" s="92" t="str">
        <f t="shared" si="992"/>
        <v/>
      </c>
      <c r="K6296" s="92" t="str">
        <f t="shared" si="993"/>
        <v/>
      </c>
      <c r="L6296" s="92" t="str">
        <f t="shared" si="994"/>
        <v/>
      </c>
      <c r="M6296" s="95" t="str">
        <f>IF(A6296&lt;&gt;"",IF(MID(C6296,1,1)="c",SigmaEpsConcrete(I6296,$AN$30:$AN$33,$AR$30:$AR$33,$AS$26,$AS$27,$AS$28,$AQ$20,$AU$19),""),"")</f>
        <v/>
      </c>
      <c r="N6296" s="95" t="str">
        <f>IF(A6296&lt;&gt;"",IF(MID(C6296,1,1)="r",SigmaEpsReinf(J6296,$AS$42:$AS$43,$AS$41,$AS$39,$AS$40,$AQ$38),""),"")</f>
        <v/>
      </c>
      <c r="Q6296" s="92" t="str">
        <f t="shared" si="996"/>
        <v/>
      </c>
      <c r="R6296" s="92" t="str">
        <f t="shared" si="997"/>
        <v/>
      </c>
      <c r="U6296" s="5"/>
      <c r="V6296" s="5"/>
      <c r="W6296" s="94" t="str">
        <f t="shared" si="995"/>
        <v/>
      </c>
      <c r="X6296" s="94" t="str">
        <f t="shared" si="998"/>
        <v/>
      </c>
      <c r="Y6296" s="5"/>
      <c r="BK6296" s="8"/>
      <c r="BL6296" s="5"/>
      <c r="BM6296" s="5"/>
      <c r="BN6296" s="5"/>
      <c r="BO6296" s="5"/>
      <c r="BP6296" s="1"/>
      <c r="BQ6296" s="1"/>
      <c r="BR6296" s="1"/>
      <c r="BS6296" s="1"/>
      <c r="BT6296" s="1"/>
      <c r="BU6296" s="4"/>
      <c r="BV6296" s="1"/>
      <c r="BW6296" s="3"/>
      <c r="BX6296" s="4"/>
      <c r="BY6296" s="5"/>
      <c r="BZ6296" s="5"/>
      <c r="CA6296" s="5"/>
      <c r="CB6296" s="5"/>
      <c r="CC6296" s="5"/>
      <c r="CD6296" s="43"/>
    </row>
    <row r="6297" spans="1:82" x14ac:dyDescent="0.25">
      <c r="A6297" s="8"/>
      <c r="B6297" s="5"/>
      <c r="C6297" s="5"/>
      <c r="D6297" s="5"/>
      <c r="E6297" s="5"/>
      <c r="F6297" s="94" t="str">
        <f t="shared" si="989"/>
        <v/>
      </c>
      <c r="G6297" s="94" t="str">
        <f t="shared" si="990"/>
        <v/>
      </c>
      <c r="H6297" s="127" t="str">
        <f>IF(A6297&lt;&gt;"",IF(MID(C6297,1,1)="c",$AS$26,IF(MID(C6297,1,1)="r",$AS$41,IF(MID(C6297,1,1)="p",#REF!,#REF!))),"")</f>
        <v/>
      </c>
      <c r="I6297" s="92" t="str">
        <f t="shared" si="991"/>
        <v/>
      </c>
      <c r="J6297" s="92" t="str">
        <f t="shared" si="992"/>
        <v/>
      </c>
      <c r="K6297" s="92" t="str">
        <f t="shared" si="993"/>
        <v/>
      </c>
      <c r="L6297" s="92" t="str">
        <f t="shared" si="994"/>
        <v/>
      </c>
      <c r="M6297" s="95" t="str">
        <f>IF(A6297&lt;&gt;"",IF(MID(C6297,1,1)="c",SigmaEpsConcrete(I6297,$AN$30:$AN$33,$AR$30:$AR$33,$AS$26,$AS$27,$AS$28,$AQ$20,$AU$19),""),"")</f>
        <v/>
      </c>
      <c r="N6297" s="95" t="str">
        <f>IF(A6297&lt;&gt;"",IF(MID(C6297,1,1)="r",SigmaEpsReinf(J6297,$AS$42:$AS$43,$AS$41,$AS$39,$AS$40,$AQ$38),""),"")</f>
        <v/>
      </c>
      <c r="Q6297" s="92" t="str">
        <f t="shared" si="996"/>
        <v/>
      </c>
      <c r="R6297" s="92" t="str">
        <f t="shared" si="997"/>
        <v/>
      </c>
      <c r="U6297" s="5"/>
      <c r="V6297" s="5"/>
      <c r="W6297" s="94" t="str">
        <f t="shared" si="995"/>
        <v/>
      </c>
      <c r="X6297" s="94" t="str">
        <f t="shared" si="998"/>
        <v/>
      </c>
      <c r="Y6297" s="5"/>
      <c r="BK6297" s="8"/>
      <c r="BL6297" s="5"/>
      <c r="BM6297" s="5"/>
      <c r="BN6297" s="5"/>
      <c r="BO6297" s="5"/>
      <c r="BP6297" s="1"/>
      <c r="BQ6297" s="1"/>
      <c r="BR6297" s="1"/>
      <c r="BS6297" s="1"/>
      <c r="BT6297" s="1"/>
      <c r="BU6297" s="4"/>
      <c r="BV6297" s="1"/>
      <c r="BW6297" s="3"/>
      <c r="BX6297" s="4"/>
      <c r="BY6297" s="5"/>
      <c r="BZ6297" s="5"/>
      <c r="CA6297" s="5"/>
      <c r="CB6297" s="5"/>
      <c r="CC6297" s="5"/>
      <c r="CD6297" s="43"/>
    </row>
    <row r="6298" spans="1:82" x14ac:dyDescent="0.25">
      <c r="A6298" s="8"/>
      <c r="B6298" s="5"/>
      <c r="C6298" s="5"/>
      <c r="D6298" s="5"/>
      <c r="E6298" s="5"/>
      <c r="F6298" s="94" t="str">
        <f t="shared" si="989"/>
        <v/>
      </c>
      <c r="G6298" s="94" t="str">
        <f t="shared" si="990"/>
        <v/>
      </c>
      <c r="H6298" s="127" t="str">
        <f>IF(A6298&lt;&gt;"",IF(MID(C6298,1,1)="c",$AS$26,IF(MID(C6298,1,1)="r",$AS$41,IF(MID(C6298,1,1)="p",#REF!,#REF!))),"")</f>
        <v/>
      </c>
      <c r="I6298" s="92" t="str">
        <f t="shared" si="991"/>
        <v/>
      </c>
      <c r="J6298" s="92" t="str">
        <f t="shared" si="992"/>
        <v/>
      </c>
      <c r="K6298" s="92" t="str">
        <f t="shared" si="993"/>
        <v/>
      </c>
      <c r="L6298" s="92" t="str">
        <f t="shared" si="994"/>
        <v/>
      </c>
      <c r="M6298" s="95" t="str">
        <f>IF(A6298&lt;&gt;"",IF(MID(C6298,1,1)="c",SigmaEpsConcrete(I6298,$AN$30:$AN$33,$AR$30:$AR$33,$AS$26,$AS$27,$AS$28,$AQ$20,$AU$19),""),"")</f>
        <v/>
      </c>
      <c r="N6298" s="95" t="str">
        <f>IF(A6298&lt;&gt;"",IF(MID(C6298,1,1)="r",SigmaEpsReinf(J6298,$AS$42:$AS$43,$AS$41,$AS$39,$AS$40,$AQ$38),""),"")</f>
        <v/>
      </c>
      <c r="Q6298" s="92" t="str">
        <f t="shared" si="996"/>
        <v/>
      </c>
      <c r="R6298" s="92" t="str">
        <f t="shared" si="997"/>
        <v/>
      </c>
      <c r="U6298" s="5"/>
      <c r="V6298" s="5"/>
      <c r="W6298" s="94" t="str">
        <f t="shared" si="995"/>
        <v/>
      </c>
      <c r="X6298" s="94" t="str">
        <f t="shared" si="998"/>
        <v/>
      </c>
      <c r="Y6298" s="5"/>
      <c r="BK6298" s="8"/>
      <c r="BL6298" s="5"/>
      <c r="BM6298" s="5"/>
      <c r="BN6298" s="5"/>
      <c r="BO6298" s="5"/>
      <c r="BP6298" s="1"/>
      <c r="BQ6298" s="1"/>
      <c r="BR6298" s="1"/>
      <c r="BS6298" s="1"/>
      <c r="BT6298" s="1"/>
      <c r="BU6298" s="4"/>
      <c r="BV6298" s="1"/>
      <c r="BW6298" s="3"/>
      <c r="BX6298" s="4"/>
      <c r="BY6298" s="5"/>
      <c r="BZ6298" s="5"/>
      <c r="CA6298" s="5"/>
      <c r="CB6298" s="5"/>
      <c r="CC6298" s="5"/>
      <c r="CD6298" s="43"/>
    </row>
    <row r="6299" spans="1:82" x14ac:dyDescent="0.25">
      <c r="A6299" s="8"/>
      <c r="B6299" s="5"/>
      <c r="C6299" s="5"/>
      <c r="D6299" s="5"/>
      <c r="E6299" s="5"/>
      <c r="F6299" s="94" t="str">
        <f t="shared" si="989"/>
        <v/>
      </c>
      <c r="G6299" s="94" t="str">
        <f t="shared" si="990"/>
        <v/>
      </c>
      <c r="H6299" s="127" t="str">
        <f>IF(A6299&lt;&gt;"",IF(MID(C6299,1,1)="c",$AS$26,IF(MID(C6299,1,1)="r",$AS$41,IF(MID(C6299,1,1)="p",#REF!,#REF!))),"")</f>
        <v/>
      </c>
      <c r="I6299" s="92" t="str">
        <f t="shared" si="991"/>
        <v/>
      </c>
      <c r="J6299" s="92" t="str">
        <f t="shared" si="992"/>
        <v/>
      </c>
      <c r="K6299" s="92" t="str">
        <f t="shared" si="993"/>
        <v/>
      </c>
      <c r="L6299" s="92" t="str">
        <f t="shared" si="994"/>
        <v/>
      </c>
      <c r="M6299" s="95" t="str">
        <f>IF(A6299&lt;&gt;"",IF(MID(C6299,1,1)="c",SigmaEpsConcrete(I6299,$AN$30:$AN$33,$AR$30:$AR$33,$AS$26,$AS$27,$AS$28,$AQ$20,$AU$19),""),"")</f>
        <v/>
      </c>
      <c r="N6299" s="95" t="str">
        <f>IF(A6299&lt;&gt;"",IF(MID(C6299,1,1)="r",SigmaEpsReinf(J6299,$AS$42:$AS$43,$AS$41,$AS$39,$AS$40,$AQ$38),""),"")</f>
        <v/>
      </c>
      <c r="Q6299" s="92" t="str">
        <f t="shared" si="996"/>
        <v/>
      </c>
      <c r="R6299" s="92" t="str">
        <f t="shared" si="997"/>
        <v/>
      </c>
      <c r="U6299" s="5"/>
      <c r="V6299" s="5"/>
      <c r="W6299" s="94" t="str">
        <f t="shared" si="995"/>
        <v/>
      </c>
      <c r="X6299" s="94" t="str">
        <f t="shared" si="998"/>
        <v/>
      </c>
      <c r="Y6299" s="5"/>
      <c r="BK6299" s="8"/>
      <c r="BL6299" s="5"/>
      <c r="BM6299" s="5"/>
      <c r="BN6299" s="5"/>
      <c r="BO6299" s="5"/>
      <c r="BP6299" s="1"/>
      <c r="BQ6299" s="1"/>
      <c r="BR6299" s="1"/>
      <c r="BS6299" s="1"/>
      <c r="BT6299" s="1"/>
      <c r="BU6299" s="4"/>
      <c r="BV6299" s="1"/>
      <c r="BW6299" s="3"/>
      <c r="BX6299" s="4"/>
      <c r="BY6299" s="5"/>
      <c r="BZ6299" s="5"/>
      <c r="CA6299" s="5"/>
      <c r="CB6299" s="5"/>
      <c r="CC6299" s="5"/>
      <c r="CD6299" s="43"/>
    </row>
    <row r="6300" spans="1:82" x14ac:dyDescent="0.25">
      <c r="A6300" s="8"/>
      <c r="B6300" s="5"/>
      <c r="C6300" s="5"/>
      <c r="D6300" s="5"/>
      <c r="E6300" s="5"/>
      <c r="F6300" s="94" t="str">
        <f t="shared" si="989"/>
        <v/>
      </c>
      <c r="G6300" s="94" t="str">
        <f t="shared" si="990"/>
        <v/>
      </c>
      <c r="H6300" s="127" t="str">
        <f>IF(A6300&lt;&gt;"",IF(MID(C6300,1,1)="c",$AS$26,IF(MID(C6300,1,1)="r",$AS$41,IF(MID(C6300,1,1)="p",#REF!,#REF!))),"")</f>
        <v/>
      </c>
      <c r="I6300" s="92" t="str">
        <f t="shared" si="991"/>
        <v/>
      </c>
      <c r="J6300" s="92" t="str">
        <f t="shared" si="992"/>
        <v/>
      </c>
      <c r="K6300" s="92" t="str">
        <f t="shared" si="993"/>
        <v/>
      </c>
      <c r="L6300" s="92" t="str">
        <f t="shared" si="994"/>
        <v/>
      </c>
      <c r="M6300" s="95" t="str">
        <f>IF(A6300&lt;&gt;"",IF(MID(C6300,1,1)="c",SigmaEpsConcrete(I6300,$AN$30:$AN$33,$AR$30:$AR$33,$AS$26,$AS$27,$AS$28,$AQ$20,$AU$19),""),"")</f>
        <v/>
      </c>
      <c r="N6300" s="95" t="str">
        <f>IF(A6300&lt;&gt;"",IF(MID(C6300,1,1)="r",SigmaEpsReinf(J6300,$AS$42:$AS$43,$AS$41,$AS$39,$AS$40,$AQ$38),""),"")</f>
        <v/>
      </c>
      <c r="Q6300" s="92" t="str">
        <f t="shared" si="996"/>
        <v/>
      </c>
      <c r="R6300" s="92" t="str">
        <f t="shared" si="997"/>
        <v/>
      </c>
      <c r="U6300" s="5"/>
      <c r="V6300" s="5"/>
      <c r="W6300" s="94" t="str">
        <f t="shared" si="995"/>
        <v/>
      </c>
      <c r="X6300" s="94" t="str">
        <f t="shared" si="998"/>
        <v/>
      </c>
      <c r="Y6300" s="5"/>
      <c r="BK6300" s="8"/>
      <c r="BL6300" s="5"/>
      <c r="BM6300" s="5"/>
      <c r="BN6300" s="5"/>
      <c r="BO6300" s="5"/>
      <c r="BP6300" s="1"/>
      <c r="BQ6300" s="1"/>
      <c r="BR6300" s="1"/>
      <c r="BS6300" s="1"/>
      <c r="BT6300" s="1"/>
      <c r="BU6300" s="4"/>
      <c r="BV6300" s="1"/>
      <c r="BW6300" s="3"/>
      <c r="BX6300" s="4"/>
      <c r="BY6300" s="5"/>
      <c r="BZ6300" s="5"/>
      <c r="CA6300" s="5"/>
      <c r="CB6300" s="5"/>
      <c r="CC6300" s="5"/>
      <c r="CD6300" s="43"/>
    </row>
    <row r="6301" spans="1:82" x14ac:dyDescent="0.25">
      <c r="A6301" s="8"/>
      <c r="B6301" s="5"/>
      <c r="C6301" s="5"/>
      <c r="D6301" s="5"/>
      <c r="E6301" s="5"/>
      <c r="F6301" s="94" t="str">
        <f t="shared" si="989"/>
        <v/>
      </c>
      <c r="G6301" s="94" t="str">
        <f t="shared" si="990"/>
        <v/>
      </c>
      <c r="H6301" s="127" t="str">
        <f>IF(A6301&lt;&gt;"",IF(MID(C6301,1,1)="c",$AS$26,IF(MID(C6301,1,1)="r",$AS$41,IF(MID(C6301,1,1)="p",#REF!,#REF!))),"")</f>
        <v/>
      </c>
      <c r="I6301" s="92" t="str">
        <f t="shared" si="991"/>
        <v/>
      </c>
      <c r="J6301" s="92" t="str">
        <f t="shared" si="992"/>
        <v/>
      </c>
      <c r="K6301" s="92" t="str">
        <f t="shared" si="993"/>
        <v/>
      </c>
      <c r="L6301" s="92" t="str">
        <f t="shared" si="994"/>
        <v/>
      </c>
      <c r="M6301" s="95" t="str">
        <f>IF(A6301&lt;&gt;"",IF(MID(C6301,1,1)="c",SigmaEpsConcrete(I6301,$AN$30:$AN$33,$AR$30:$AR$33,$AS$26,$AS$27,$AS$28,$AQ$20,$AU$19),""),"")</f>
        <v/>
      </c>
      <c r="N6301" s="95" t="str">
        <f>IF(A6301&lt;&gt;"",IF(MID(C6301,1,1)="r",SigmaEpsReinf(J6301,$AS$42:$AS$43,$AS$41,$AS$39,$AS$40,$AQ$38),""),"")</f>
        <v/>
      </c>
      <c r="Q6301" s="92" t="str">
        <f t="shared" si="996"/>
        <v/>
      </c>
      <c r="R6301" s="92" t="str">
        <f t="shared" si="997"/>
        <v/>
      </c>
      <c r="U6301" s="5"/>
      <c r="V6301" s="5"/>
      <c r="W6301" s="94" t="str">
        <f t="shared" si="995"/>
        <v/>
      </c>
      <c r="X6301" s="94" t="str">
        <f t="shared" si="998"/>
        <v/>
      </c>
      <c r="Y6301" s="5"/>
      <c r="BK6301" s="8"/>
      <c r="BL6301" s="5"/>
      <c r="BM6301" s="5"/>
      <c r="BN6301" s="5"/>
      <c r="BO6301" s="5"/>
      <c r="BP6301" s="1"/>
      <c r="BQ6301" s="1"/>
      <c r="BR6301" s="1"/>
      <c r="BS6301" s="1"/>
      <c r="BT6301" s="1"/>
      <c r="BU6301" s="4"/>
      <c r="BV6301" s="1"/>
      <c r="BW6301" s="3"/>
      <c r="BX6301" s="4"/>
      <c r="BY6301" s="5"/>
      <c r="BZ6301" s="5"/>
      <c r="CA6301" s="5"/>
      <c r="CB6301" s="5"/>
      <c r="CC6301" s="5"/>
      <c r="CD6301" s="43"/>
    </row>
    <row r="6302" spans="1:82" x14ac:dyDescent="0.25">
      <c r="A6302" s="8"/>
      <c r="B6302" s="5"/>
      <c r="C6302" s="5"/>
      <c r="D6302" s="5"/>
      <c r="E6302" s="5"/>
      <c r="F6302" s="94" t="str">
        <f t="shared" si="989"/>
        <v/>
      </c>
      <c r="G6302" s="94" t="str">
        <f t="shared" si="990"/>
        <v/>
      </c>
      <c r="H6302" s="127" t="str">
        <f>IF(A6302&lt;&gt;"",IF(MID(C6302,1,1)="c",$AS$26,IF(MID(C6302,1,1)="r",$AS$41,IF(MID(C6302,1,1)="p",#REF!,#REF!))),"")</f>
        <v/>
      </c>
      <c r="I6302" s="92" t="str">
        <f t="shared" si="991"/>
        <v/>
      </c>
      <c r="J6302" s="92" t="str">
        <f t="shared" si="992"/>
        <v/>
      </c>
      <c r="K6302" s="92" t="str">
        <f t="shared" si="993"/>
        <v/>
      </c>
      <c r="L6302" s="92" t="str">
        <f t="shared" si="994"/>
        <v/>
      </c>
      <c r="M6302" s="95" t="str">
        <f>IF(A6302&lt;&gt;"",IF(MID(C6302,1,1)="c",SigmaEpsConcrete(I6302,$AN$30:$AN$33,$AR$30:$AR$33,$AS$26,$AS$27,$AS$28,$AQ$20,$AU$19),""),"")</f>
        <v/>
      </c>
      <c r="N6302" s="95" t="str">
        <f>IF(A6302&lt;&gt;"",IF(MID(C6302,1,1)="r",SigmaEpsReinf(J6302,$AS$42:$AS$43,$AS$41,$AS$39,$AS$40,$AQ$38),""),"")</f>
        <v/>
      </c>
      <c r="Q6302" s="92" t="str">
        <f t="shared" si="996"/>
        <v/>
      </c>
      <c r="R6302" s="92" t="str">
        <f t="shared" si="997"/>
        <v/>
      </c>
      <c r="U6302" s="5"/>
      <c r="V6302" s="5"/>
      <c r="W6302" s="94" t="str">
        <f t="shared" si="995"/>
        <v/>
      </c>
      <c r="X6302" s="94" t="str">
        <f t="shared" si="998"/>
        <v/>
      </c>
      <c r="Y6302" s="5"/>
      <c r="BK6302" s="8"/>
      <c r="BL6302" s="5"/>
      <c r="BM6302" s="5"/>
      <c r="BN6302" s="5"/>
      <c r="BO6302" s="5"/>
      <c r="BP6302" s="1"/>
      <c r="BQ6302" s="1"/>
      <c r="BR6302" s="1"/>
      <c r="BS6302" s="1"/>
      <c r="BT6302" s="1"/>
      <c r="BU6302" s="4"/>
      <c r="BV6302" s="1"/>
      <c r="BW6302" s="3"/>
      <c r="BX6302" s="4"/>
      <c r="BY6302" s="5"/>
      <c r="BZ6302" s="5"/>
      <c r="CA6302" s="5"/>
      <c r="CB6302" s="5"/>
      <c r="CC6302" s="5"/>
      <c r="CD6302" s="43"/>
    </row>
    <row r="6303" spans="1:82" x14ac:dyDescent="0.25">
      <c r="A6303" s="8"/>
      <c r="B6303" s="5"/>
      <c r="C6303" s="5"/>
      <c r="D6303" s="5"/>
      <c r="E6303" s="5"/>
      <c r="F6303" s="94" t="str">
        <f t="shared" si="989"/>
        <v/>
      </c>
      <c r="G6303" s="94" t="str">
        <f t="shared" si="990"/>
        <v/>
      </c>
      <c r="H6303" s="127" t="str">
        <f>IF(A6303&lt;&gt;"",IF(MID(C6303,1,1)="c",$AS$26,IF(MID(C6303,1,1)="r",$AS$41,IF(MID(C6303,1,1)="p",#REF!,#REF!))),"")</f>
        <v/>
      </c>
      <c r="I6303" s="92" t="str">
        <f t="shared" si="991"/>
        <v/>
      </c>
      <c r="J6303" s="92" t="str">
        <f t="shared" si="992"/>
        <v/>
      </c>
      <c r="K6303" s="92" t="str">
        <f t="shared" si="993"/>
        <v/>
      </c>
      <c r="L6303" s="92" t="str">
        <f t="shared" si="994"/>
        <v/>
      </c>
      <c r="M6303" s="95" t="str">
        <f>IF(A6303&lt;&gt;"",IF(MID(C6303,1,1)="c",SigmaEpsConcrete(I6303,$AN$30:$AN$33,$AR$30:$AR$33,$AS$26,$AS$27,$AS$28,$AQ$20,$AU$19),""),"")</f>
        <v/>
      </c>
      <c r="N6303" s="95" t="str">
        <f>IF(A6303&lt;&gt;"",IF(MID(C6303,1,1)="r",SigmaEpsReinf(J6303,$AS$42:$AS$43,$AS$41,$AS$39,$AS$40,$AQ$38),""),"")</f>
        <v/>
      </c>
      <c r="Q6303" s="92" t="str">
        <f t="shared" si="996"/>
        <v/>
      </c>
      <c r="R6303" s="92" t="str">
        <f t="shared" si="997"/>
        <v/>
      </c>
      <c r="U6303" s="5"/>
      <c r="V6303" s="5"/>
      <c r="W6303" s="94" t="str">
        <f t="shared" si="995"/>
        <v/>
      </c>
      <c r="X6303" s="94" t="str">
        <f t="shared" si="998"/>
        <v/>
      </c>
      <c r="Y6303" s="5"/>
      <c r="BK6303" s="8"/>
      <c r="BL6303" s="5"/>
      <c r="BM6303" s="5"/>
      <c r="BN6303" s="5"/>
      <c r="BO6303" s="5"/>
      <c r="BP6303" s="1"/>
      <c r="BQ6303" s="1"/>
      <c r="BR6303" s="1"/>
      <c r="BS6303" s="1"/>
      <c r="BT6303" s="1"/>
      <c r="BU6303" s="4"/>
      <c r="BV6303" s="1"/>
      <c r="BW6303" s="3"/>
      <c r="BX6303" s="4"/>
      <c r="BY6303" s="5"/>
      <c r="BZ6303" s="5"/>
      <c r="CA6303" s="5"/>
      <c r="CB6303" s="5"/>
      <c r="CC6303" s="5"/>
      <c r="CD6303" s="43"/>
    </row>
    <row r="6304" spans="1:82" x14ac:dyDescent="0.25">
      <c r="A6304" s="8"/>
      <c r="B6304" s="5"/>
      <c r="C6304" s="5"/>
      <c r="D6304" s="5"/>
      <c r="E6304" s="5"/>
      <c r="F6304" s="94" t="str">
        <f t="shared" si="989"/>
        <v/>
      </c>
      <c r="G6304" s="94" t="str">
        <f t="shared" si="990"/>
        <v/>
      </c>
      <c r="H6304" s="127" t="str">
        <f>IF(A6304&lt;&gt;"",IF(MID(C6304,1,1)="c",$AS$26,IF(MID(C6304,1,1)="r",$AS$41,IF(MID(C6304,1,1)="p",#REF!,#REF!))),"")</f>
        <v/>
      </c>
      <c r="I6304" s="92" t="str">
        <f t="shared" si="991"/>
        <v/>
      </c>
      <c r="J6304" s="92" t="str">
        <f t="shared" si="992"/>
        <v/>
      </c>
      <c r="K6304" s="92" t="str">
        <f t="shared" si="993"/>
        <v/>
      </c>
      <c r="L6304" s="92" t="str">
        <f t="shared" si="994"/>
        <v/>
      </c>
      <c r="M6304" s="95" t="str">
        <f>IF(A6304&lt;&gt;"",IF(MID(C6304,1,1)="c",SigmaEpsConcrete(I6304,$AN$30:$AN$33,$AR$30:$AR$33,$AS$26,$AS$27,$AS$28,$AQ$20,$AU$19),""),"")</f>
        <v/>
      </c>
      <c r="N6304" s="95" t="str">
        <f>IF(A6304&lt;&gt;"",IF(MID(C6304,1,1)="r",SigmaEpsReinf(J6304,$AS$42:$AS$43,$AS$41,$AS$39,$AS$40,$AQ$38),""),"")</f>
        <v/>
      </c>
      <c r="Q6304" s="92" t="str">
        <f t="shared" si="996"/>
        <v/>
      </c>
      <c r="R6304" s="92" t="str">
        <f t="shared" si="997"/>
        <v/>
      </c>
      <c r="U6304" s="5"/>
      <c r="V6304" s="5"/>
      <c r="W6304" s="94" t="str">
        <f t="shared" si="995"/>
        <v/>
      </c>
      <c r="X6304" s="94" t="str">
        <f t="shared" si="998"/>
        <v/>
      </c>
      <c r="Y6304" s="5"/>
      <c r="BK6304" s="8"/>
      <c r="BL6304" s="5"/>
      <c r="BM6304" s="5"/>
      <c r="BN6304" s="5"/>
      <c r="BO6304" s="5"/>
      <c r="BP6304" s="1"/>
      <c r="BQ6304" s="1"/>
      <c r="BR6304" s="1"/>
      <c r="BS6304" s="1"/>
      <c r="BT6304" s="1"/>
      <c r="BU6304" s="4"/>
      <c r="BV6304" s="1"/>
      <c r="BW6304" s="3"/>
      <c r="BX6304" s="4"/>
      <c r="BY6304" s="5"/>
      <c r="BZ6304" s="5"/>
      <c r="CA6304" s="5"/>
      <c r="CB6304" s="5"/>
      <c r="CC6304" s="5"/>
      <c r="CD6304" s="43"/>
    </row>
    <row r="6305" spans="1:82" x14ac:dyDescent="0.25">
      <c r="A6305" s="8"/>
      <c r="B6305" s="5"/>
      <c r="C6305" s="5"/>
      <c r="D6305" s="5"/>
      <c r="E6305" s="5"/>
      <c r="F6305" s="94" t="str">
        <f t="shared" si="989"/>
        <v/>
      </c>
      <c r="G6305" s="94" t="str">
        <f t="shared" si="990"/>
        <v/>
      </c>
      <c r="H6305" s="127" t="str">
        <f>IF(A6305&lt;&gt;"",IF(MID(C6305,1,1)="c",$AS$26,IF(MID(C6305,1,1)="r",$AS$41,IF(MID(C6305,1,1)="p",#REF!,#REF!))),"")</f>
        <v/>
      </c>
      <c r="I6305" s="92" t="str">
        <f t="shared" si="991"/>
        <v/>
      </c>
      <c r="J6305" s="92" t="str">
        <f t="shared" si="992"/>
        <v/>
      </c>
      <c r="K6305" s="92" t="str">
        <f t="shared" si="993"/>
        <v/>
      </c>
      <c r="L6305" s="92" t="str">
        <f t="shared" si="994"/>
        <v/>
      </c>
      <c r="M6305" s="95" t="str">
        <f>IF(A6305&lt;&gt;"",IF(MID(C6305,1,1)="c",SigmaEpsConcrete(I6305,$AN$30:$AN$33,$AR$30:$AR$33,$AS$26,$AS$27,$AS$28,$AQ$20,$AU$19),""),"")</f>
        <v/>
      </c>
      <c r="N6305" s="95" t="str">
        <f>IF(A6305&lt;&gt;"",IF(MID(C6305,1,1)="r",SigmaEpsReinf(J6305,$AS$42:$AS$43,$AS$41,$AS$39,$AS$40,$AQ$38),""),"")</f>
        <v/>
      </c>
      <c r="Q6305" s="92" t="str">
        <f t="shared" si="996"/>
        <v/>
      </c>
      <c r="R6305" s="92" t="str">
        <f t="shared" si="997"/>
        <v/>
      </c>
      <c r="U6305" s="5"/>
      <c r="V6305" s="5"/>
      <c r="W6305" s="94" t="str">
        <f t="shared" si="995"/>
        <v/>
      </c>
      <c r="X6305" s="94" t="str">
        <f t="shared" si="998"/>
        <v/>
      </c>
      <c r="Y6305" s="5"/>
      <c r="BK6305" s="8"/>
      <c r="BL6305" s="5"/>
      <c r="BM6305" s="5"/>
      <c r="BN6305" s="5"/>
      <c r="BO6305" s="5"/>
      <c r="BP6305" s="1"/>
      <c r="BQ6305" s="1"/>
      <c r="BR6305" s="1"/>
      <c r="BS6305" s="1"/>
      <c r="BT6305" s="1"/>
      <c r="BU6305" s="4"/>
      <c r="BV6305" s="1"/>
      <c r="BW6305" s="3"/>
      <c r="BX6305" s="4"/>
      <c r="BY6305" s="5"/>
      <c r="BZ6305" s="5"/>
      <c r="CA6305" s="5"/>
      <c r="CB6305" s="5"/>
      <c r="CC6305" s="5"/>
      <c r="CD6305" s="43"/>
    </row>
    <row r="6306" spans="1:82" x14ac:dyDescent="0.25">
      <c r="A6306" s="8"/>
      <c r="B6306" s="5"/>
      <c r="C6306" s="5"/>
      <c r="D6306" s="5"/>
      <c r="E6306" s="5"/>
      <c r="F6306" s="94" t="str">
        <f t="shared" si="989"/>
        <v/>
      </c>
      <c r="G6306" s="94" t="str">
        <f t="shared" si="990"/>
        <v/>
      </c>
      <c r="H6306" s="127" t="str">
        <f>IF(A6306&lt;&gt;"",IF(MID(C6306,1,1)="c",$AS$26,IF(MID(C6306,1,1)="r",$AS$41,IF(MID(C6306,1,1)="p",#REF!,#REF!))),"")</f>
        <v/>
      </c>
      <c r="I6306" s="92" t="str">
        <f t="shared" si="991"/>
        <v/>
      </c>
      <c r="J6306" s="92" t="str">
        <f t="shared" si="992"/>
        <v/>
      </c>
      <c r="K6306" s="92" t="str">
        <f t="shared" si="993"/>
        <v/>
      </c>
      <c r="L6306" s="92" t="str">
        <f t="shared" si="994"/>
        <v/>
      </c>
      <c r="M6306" s="95" t="str">
        <f>IF(A6306&lt;&gt;"",IF(MID(C6306,1,1)="c",SigmaEpsConcrete(I6306,$AN$30:$AN$33,$AR$30:$AR$33,$AS$26,$AS$27,$AS$28,$AQ$20,$AU$19),""),"")</f>
        <v/>
      </c>
      <c r="N6306" s="95" t="str">
        <f>IF(A6306&lt;&gt;"",IF(MID(C6306,1,1)="r",SigmaEpsReinf(J6306,$AS$42:$AS$43,$AS$41,$AS$39,$AS$40,$AQ$38),""),"")</f>
        <v/>
      </c>
      <c r="Q6306" s="92" t="str">
        <f t="shared" si="996"/>
        <v/>
      </c>
      <c r="R6306" s="92" t="str">
        <f t="shared" si="997"/>
        <v/>
      </c>
      <c r="U6306" s="5"/>
      <c r="V6306" s="5"/>
      <c r="W6306" s="94" t="str">
        <f t="shared" si="995"/>
        <v/>
      </c>
      <c r="X6306" s="94" t="str">
        <f t="shared" si="998"/>
        <v/>
      </c>
      <c r="Y6306" s="5"/>
      <c r="BK6306" s="8"/>
      <c r="BL6306" s="5"/>
      <c r="BM6306" s="5"/>
      <c r="BN6306" s="5"/>
      <c r="BO6306" s="5"/>
      <c r="BP6306" s="1"/>
      <c r="BQ6306" s="1"/>
      <c r="BR6306" s="1"/>
      <c r="BS6306" s="1"/>
      <c r="BT6306" s="1"/>
      <c r="BU6306" s="4"/>
      <c r="BV6306" s="1"/>
      <c r="BW6306" s="3"/>
      <c r="BX6306" s="4"/>
      <c r="BY6306" s="5"/>
      <c r="BZ6306" s="5"/>
      <c r="CA6306" s="5"/>
      <c r="CB6306" s="5"/>
      <c r="CC6306" s="5"/>
      <c r="CD6306" s="43"/>
    </row>
    <row r="6307" spans="1:82" x14ac:dyDescent="0.25">
      <c r="A6307" s="8"/>
      <c r="B6307" s="5"/>
      <c r="C6307" s="5"/>
      <c r="D6307" s="5"/>
      <c r="E6307" s="5"/>
      <c r="F6307" s="94" t="str">
        <f t="shared" si="989"/>
        <v/>
      </c>
      <c r="G6307" s="94" t="str">
        <f t="shared" si="990"/>
        <v/>
      </c>
      <c r="H6307" s="127" t="str">
        <f>IF(A6307&lt;&gt;"",IF(MID(C6307,1,1)="c",$AS$26,IF(MID(C6307,1,1)="r",$AS$41,IF(MID(C6307,1,1)="p",#REF!,#REF!))),"")</f>
        <v/>
      </c>
      <c r="I6307" s="92" t="str">
        <f t="shared" si="991"/>
        <v/>
      </c>
      <c r="J6307" s="92" t="str">
        <f t="shared" si="992"/>
        <v/>
      </c>
      <c r="K6307" s="92" t="str">
        <f t="shared" si="993"/>
        <v/>
      </c>
      <c r="L6307" s="92" t="str">
        <f t="shared" si="994"/>
        <v/>
      </c>
      <c r="M6307" s="95" t="str">
        <f>IF(A6307&lt;&gt;"",IF(MID(C6307,1,1)="c",SigmaEpsConcrete(I6307,$AN$30:$AN$33,$AR$30:$AR$33,$AS$26,$AS$27,$AS$28,$AQ$20,$AU$19),""),"")</f>
        <v/>
      </c>
      <c r="N6307" s="95" t="str">
        <f>IF(A6307&lt;&gt;"",IF(MID(C6307,1,1)="r",SigmaEpsReinf(J6307,$AS$42:$AS$43,$AS$41,$AS$39,$AS$40,$AQ$38),""),"")</f>
        <v/>
      </c>
      <c r="Q6307" s="92" t="str">
        <f t="shared" si="996"/>
        <v/>
      </c>
      <c r="R6307" s="92" t="str">
        <f t="shared" si="997"/>
        <v/>
      </c>
      <c r="U6307" s="5"/>
      <c r="V6307" s="5"/>
      <c r="W6307" s="94" t="str">
        <f t="shared" si="995"/>
        <v/>
      </c>
      <c r="X6307" s="94" t="str">
        <f t="shared" si="998"/>
        <v/>
      </c>
      <c r="Y6307" s="5"/>
      <c r="BK6307" s="8"/>
      <c r="BL6307" s="5"/>
      <c r="BM6307" s="5"/>
      <c r="BN6307" s="5"/>
      <c r="BO6307" s="5"/>
      <c r="BP6307" s="1"/>
      <c r="BQ6307" s="1"/>
      <c r="BR6307" s="1"/>
      <c r="BS6307" s="1"/>
      <c r="BT6307" s="1"/>
      <c r="BU6307" s="4"/>
      <c r="BV6307" s="1"/>
      <c r="BW6307" s="3"/>
      <c r="BX6307" s="4"/>
      <c r="BY6307" s="5"/>
      <c r="BZ6307" s="5"/>
      <c r="CA6307" s="5"/>
      <c r="CB6307" s="5"/>
      <c r="CC6307" s="5"/>
      <c r="CD6307" s="43"/>
    </row>
    <row r="6308" spans="1:82" x14ac:dyDescent="0.25">
      <c r="A6308" s="8"/>
      <c r="B6308" s="5"/>
      <c r="C6308" s="5"/>
      <c r="D6308" s="5"/>
      <c r="E6308" s="5"/>
      <c r="F6308" s="94" t="str">
        <f t="shared" si="989"/>
        <v/>
      </c>
      <c r="G6308" s="94" t="str">
        <f t="shared" si="990"/>
        <v/>
      </c>
      <c r="H6308" s="127" t="str">
        <f>IF(A6308&lt;&gt;"",IF(MID(C6308,1,1)="c",$AS$26,IF(MID(C6308,1,1)="r",$AS$41,IF(MID(C6308,1,1)="p",#REF!,#REF!))),"")</f>
        <v/>
      </c>
      <c r="I6308" s="92" t="str">
        <f t="shared" si="991"/>
        <v/>
      </c>
      <c r="J6308" s="92" t="str">
        <f t="shared" si="992"/>
        <v/>
      </c>
      <c r="K6308" s="92" t="str">
        <f t="shared" si="993"/>
        <v/>
      </c>
      <c r="L6308" s="92" t="str">
        <f t="shared" si="994"/>
        <v/>
      </c>
      <c r="M6308" s="95" t="str">
        <f>IF(A6308&lt;&gt;"",IF(MID(C6308,1,1)="c",SigmaEpsConcrete(I6308,$AN$30:$AN$33,$AR$30:$AR$33,$AS$26,$AS$27,$AS$28,$AQ$20,$AU$19),""),"")</f>
        <v/>
      </c>
      <c r="N6308" s="95" t="str">
        <f>IF(A6308&lt;&gt;"",IF(MID(C6308,1,1)="r",SigmaEpsReinf(J6308,$AS$42:$AS$43,$AS$41,$AS$39,$AS$40,$AQ$38),""),"")</f>
        <v/>
      </c>
      <c r="Q6308" s="92" t="str">
        <f t="shared" si="996"/>
        <v/>
      </c>
      <c r="R6308" s="92" t="str">
        <f t="shared" si="997"/>
        <v/>
      </c>
      <c r="U6308" s="5"/>
      <c r="V6308" s="5"/>
      <c r="W6308" s="94" t="str">
        <f t="shared" si="995"/>
        <v/>
      </c>
      <c r="X6308" s="94" t="str">
        <f t="shared" si="998"/>
        <v/>
      </c>
      <c r="Y6308" s="5"/>
      <c r="BK6308" s="8"/>
      <c r="BL6308" s="5"/>
      <c r="BM6308" s="5"/>
      <c r="BN6308" s="5"/>
      <c r="BO6308" s="5"/>
      <c r="BP6308" s="1"/>
      <c r="BQ6308" s="1"/>
      <c r="BR6308" s="1"/>
      <c r="BS6308" s="1"/>
      <c r="BT6308" s="1"/>
      <c r="BU6308" s="4"/>
      <c r="BV6308" s="1"/>
      <c r="BW6308" s="3"/>
      <c r="BX6308" s="4"/>
      <c r="BY6308" s="5"/>
      <c r="BZ6308" s="5"/>
      <c r="CA6308" s="5"/>
      <c r="CB6308" s="5"/>
      <c r="CC6308" s="5"/>
      <c r="CD6308" s="43"/>
    </row>
    <row r="6309" spans="1:82" x14ac:dyDescent="0.25">
      <c r="A6309" s="8"/>
      <c r="B6309" s="5"/>
      <c r="C6309" s="5"/>
      <c r="D6309" s="5"/>
      <c r="E6309" s="5"/>
      <c r="F6309" s="94" t="str">
        <f t="shared" si="989"/>
        <v/>
      </c>
      <c r="G6309" s="94" t="str">
        <f t="shared" si="990"/>
        <v/>
      </c>
      <c r="H6309" s="127" t="str">
        <f>IF(A6309&lt;&gt;"",IF(MID(C6309,1,1)="c",$AS$26,IF(MID(C6309,1,1)="r",$AS$41,IF(MID(C6309,1,1)="p",#REF!,#REF!))),"")</f>
        <v/>
      </c>
      <c r="I6309" s="92" t="str">
        <f t="shared" si="991"/>
        <v/>
      </c>
      <c r="J6309" s="92" t="str">
        <f t="shared" si="992"/>
        <v/>
      </c>
      <c r="K6309" s="92" t="str">
        <f t="shared" si="993"/>
        <v/>
      </c>
      <c r="L6309" s="92" t="str">
        <f t="shared" si="994"/>
        <v/>
      </c>
      <c r="M6309" s="95" t="str">
        <f>IF(A6309&lt;&gt;"",IF(MID(C6309,1,1)="c",SigmaEpsConcrete(I6309,$AN$30:$AN$33,$AR$30:$AR$33,$AS$26,$AS$27,$AS$28,$AQ$20,$AU$19),""),"")</f>
        <v/>
      </c>
      <c r="N6309" s="95" t="str">
        <f>IF(A6309&lt;&gt;"",IF(MID(C6309,1,1)="r",SigmaEpsReinf(J6309,$AS$42:$AS$43,$AS$41,$AS$39,$AS$40,$AQ$38),""),"")</f>
        <v/>
      </c>
      <c r="Q6309" s="92" t="str">
        <f t="shared" si="996"/>
        <v/>
      </c>
      <c r="R6309" s="92" t="str">
        <f t="shared" si="997"/>
        <v/>
      </c>
      <c r="U6309" s="5"/>
      <c r="V6309" s="5"/>
      <c r="W6309" s="94" t="str">
        <f t="shared" si="995"/>
        <v/>
      </c>
      <c r="X6309" s="94" t="str">
        <f t="shared" si="998"/>
        <v/>
      </c>
      <c r="Y6309" s="5"/>
      <c r="BK6309" s="8"/>
      <c r="BL6309" s="5"/>
      <c r="BM6309" s="5"/>
      <c r="BN6309" s="5"/>
      <c r="BO6309" s="5"/>
      <c r="BP6309" s="1"/>
      <c r="BQ6309" s="1"/>
      <c r="BR6309" s="1"/>
      <c r="BS6309" s="1"/>
      <c r="BT6309" s="1"/>
      <c r="BU6309" s="4"/>
      <c r="BV6309" s="1"/>
      <c r="BW6309" s="3"/>
      <c r="BX6309" s="4"/>
      <c r="BY6309" s="5"/>
      <c r="BZ6309" s="5"/>
      <c r="CA6309" s="5"/>
      <c r="CB6309" s="5"/>
      <c r="CC6309" s="5"/>
      <c r="CD6309" s="43"/>
    </row>
    <row r="6310" spans="1:82" x14ac:dyDescent="0.25">
      <c r="A6310" s="8"/>
      <c r="B6310" s="5"/>
      <c r="C6310" s="5"/>
      <c r="D6310" s="5"/>
      <c r="E6310" s="5"/>
      <c r="F6310" s="94" t="str">
        <f t="shared" si="989"/>
        <v/>
      </c>
      <c r="G6310" s="94" t="str">
        <f t="shared" si="990"/>
        <v/>
      </c>
      <c r="H6310" s="127" t="str">
        <f>IF(A6310&lt;&gt;"",IF(MID(C6310,1,1)="c",$AS$26,IF(MID(C6310,1,1)="r",$AS$41,IF(MID(C6310,1,1)="p",#REF!,#REF!))),"")</f>
        <v/>
      </c>
      <c r="I6310" s="92" t="str">
        <f t="shared" si="991"/>
        <v/>
      </c>
      <c r="J6310" s="92" t="str">
        <f t="shared" si="992"/>
        <v/>
      </c>
      <c r="K6310" s="92" t="str">
        <f t="shared" si="993"/>
        <v/>
      </c>
      <c r="L6310" s="92" t="str">
        <f t="shared" si="994"/>
        <v/>
      </c>
      <c r="M6310" s="95" t="str">
        <f>IF(A6310&lt;&gt;"",IF(MID(C6310,1,1)="c",SigmaEpsConcrete(I6310,$AN$30:$AN$33,$AR$30:$AR$33,$AS$26,$AS$27,$AS$28,$AQ$20,$AU$19),""),"")</f>
        <v/>
      </c>
      <c r="N6310" s="95" t="str">
        <f>IF(A6310&lt;&gt;"",IF(MID(C6310,1,1)="r",SigmaEpsReinf(J6310,$AS$42:$AS$43,$AS$41,$AS$39,$AS$40,$AQ$38),""),"")</f>
        <v/>
      </c>
      <c r="Q6310" s="92" t="str">
        <f t="shared" si="996"/>
        <v/>
      </c>
      <c r="R6310" s="92" t="str">
        <f t="shared" si="997"/>
        <v/>
      </c>
      <c r="U6310" s="5"/>
      <c r="V6310" s="5"/>
      <c r="W6310" s="94" t="str">
        <f t="shared" si="995"/>
        <v/>
      </c>
      <c r="X6310" s="94" t="str">
        <f t="shared" si="998"/>
        <v/>
      </c>
      <c r="Y6310" s="5"/>
      <c r="BK6310" s="8"/>
      <c r="BL6310" s="5"/>
      <c r="BM6310" s="5"/>
      <c r="BN6310" s="5"/>
      <c r="BO6310" s="5"/>
      <c r="BP6310" s="1"/>
      <c r="BQ6310" s="1"/>
      <c r="BR6310" s="1"/>
      <c r="BS6310" s="1"/>
      <c r="BT6310" s="1"/>
      <c r="BU6310" s="4"/>
      <c r="BV6310" s="1"/>
      <c r="BW6310" s="3"/>
      <c r="BX6310" s="4"/>
      <c r="BY6310" s="5"/>
      <c r="BZ6310" s="5"/>
      <c r="CA6310" s="5"/>
      <c r="CB6310" s="5"/>
      <c r="CC6310" s="5"/>
      <c r="CD6310" s="43"/>
    </row>
    <row r="6311" spans="1:82" x14ac:dyDescent="0.25">
      <c r="A6311" s="8"/>
      <c r="B6311" s="5"/>
      <c r="C6311" s="5"/>
      <c r="D6311" s="5"/>
      <c r="E6311" s="5"/>
      <c r="F6311" s="94" t="str">
        <f t="shared" si="989"/>
        <v/>
      </c>
      <c r="G6311" s="94" t="str">
        <f t="shared" si="990"/>
        <v/>
      </c>
      <c r="H6311" s="127" t="str">
        <f>IF(A6311&lt;&gt;"",IF(MID(C6311,1,1)="c",$AS$26,IF(MID(C6311,1,1)="r",$AS$41,IF(MID(C6311,1,1)="p",#REF!,#REF!))),"")</f>
        <v/>
      </c>
      <c r="I6311" s="92" t="str">
        <f t="shared" si="991"/>
        <v/>
      </c>
      <c r="J6311" s="92" t="str">
        <f t="shared" si="992"/>
        <v/>
      </c>
      <c r="K6311" s="92" t="str">
        <f t="shared" si="993"/>
        <v/>
      </c>
      <c r="L6311" s="92" t="str">
        <f t="shared" si="994"/>
        <v/>
      </c>
      <c r="M6311" s="95" t="str">
        <f>IF(A6311&lt;&gt;"",IF(MID(C6311,1,1)="c",SigmaEpsConcrete(I6311,$AN$30:$AN$33,$AR$30:$AR$33,$AS$26,$AS$27,$AS$28,$AQ$20,$AU$19),""),"")</f>
        <v/>
      </c>
      <c r="N6311" s="95" t="str">
        <f>IF(A6311&lt;&gt;"",IF(MID(C6311,1,1)="r",SigmaEpsReinf(J6311,$AS$42:$AS$43,$AS$41,$AS$39,$AS$40,$AQ$38),""),"")</f>
        <v/>
      </c>
      <c r="Q6311" s="92" t="str">
        <f t="shared" si="996"/>
        <v/>
      </c>
      <c r="R6311" s="92" t="str">
        <f t="shared" si="997"/>
        <v/>
      </c>
      <c r="U6311" s="5"/>
      <c r="V6311" s="5"/>
      <c r="W6311" s="94" t="str">
        <f t="shared" si="995"/>
        <v/>
      </c>
      <c r="X6311" s="94" t="str">
        <f t="shared" si="998"/>
        <v/>
      </c>
      <c r="Y6311" s="5"/>
      <c r="BK6311" s="8"/>
      <c r="BL6311" s="5"/>
      <c r="BM6311" s="5"/>
      <c r="BN6311" s="5"/>
      <c r="BO6311" s="5"/>
      <c r="BP6311" s="1"/>
      <c r="BQ6311" s="1"/>
      <c r="BR6311" s="1"/>
      <c r="BS6311" s="1"/>
      <c r="BT6311" s="1"/>
      <c r="BU6311" s="4"/>
      <c r="BV6311" s="1"/>
      <c r="BW6311" s="3"/>
      <c r="BX6311" s="4"/>
      <c r="BY6311" s="5"/>
      <c r="BZ6311" s="5"/>
      <c r="CA6311" s="5"/>
      <c r="CB6311" s="5"/>
      <c r="CC6311" s="5"/>
      <c r="CD6311" s="43"/>
    </row>
    <row r="6312" spans="1:82" x14ac:dyDescent="0.25">
      <c r="A6312" s="8"/>
      <c r="B6312" s="5"/>
      <c r="C6312" s="5"/>
      <c r="D6312" s="5"/>
      <c r="E6312" s="5"/>
      <c r="F6312" s="94" t="str">
        <f t="shared" si="989"/>
        <v/>
      </c>
      <c r="G6312" s="94" t="str">
        <f t="shared" si="990"/>
        <v/>
      </c>
      <c r="H6312" s="127" t="str">
        <f>IF(A6312&lt;&gt;"",IF(MID(C6312,1,1)="c",$AS$26,IF(MID(C6312,1,1)="r",$AS$41,IF(MID(C6312,1,1)="p",#REF!,#REF!))),"")</f>
        <v/>
      </c>
      <c r="I6312" s="92" t="str">
        <f t="shared" si="991"/>
        <v/>
      </c>
      <c r="J6312" s="92" t="str">
        <f t="shared" si="992"/>
        <v/>
      </c>
      <c r="K6312" s="92" t="str">
        <f t="shared" si="993"/>
        <v/>
      </c>
      <c r="L6312" s="92" t="str">
        <f t="shared" si="994"/>
        <v/>
      </c>
      <c r="M6312" s="95" t="str">
        <f>IF(A6312&lt;&gt;"",IF(MID(C6312,1,1)="c",SigmaEpsConcrete(I6312,$AN$30:$AN$33,$AR$30:$AR$33,$AS$26,$AS$27,$AS$28,$AQ$20,$AU$19),""),"")</f>
        <v/>
      </c>
      <c r="N6312" s="95" t="str">
        <f>IF(A6312&lt;&gt;"",IF(MID(C6312,1,1)="r",SigmaEpsReinf(J6312,$AS$42:$AS$43,$AS$41,$AS$39,$AS$40,$AQ$38),""),"")</f>
        <v/>
      </c>
      <c r="Q6312" s="92" t="str">
        <f t="shared" si="996"/>
        <v/>
      </c>
      <c r="R6312" s="92" t="str">
        <f t="shared" si="997"/>
        <v/>
      </c>
      <c r="U6312" s="5"/>
      <c r="V6312" s="5"/>
      <c r="W6312" s="94" t="str">
        <f t="shared" si="995"/>
        <v/>
      </c>
      <c r="X6312" s="94" t="str">
        <f t="shared" si="998"/>
        <v/>
      </c>
      <c r="Y6312" s="5"/>
      <c r="BK6312" s="8"/>
      <c r="BL6312" s="5"/>
      <c r="BM6312" s="5"/>
      <c r="BN6312" s="5"/>
      <c r="BO6312" s="5"/>
      <c r="BP6312" s="1"/>
      <c r="BQ6312" s="1"/>
      <c r="BR6312" s="1"/>
      <c r="BS6312" s="1"/>
      <c r="BT6312" s="1"/>
      <c r="BU6312" s="4"/>
      <c r="BV6312" s="1"/>
      <c r="BW6312" s="3"/>
      <c r="BX6312" s="4"/>
      <c r="BY6312" s="5"/>
      <c r="BZ6312" s="5"/>
      <c r="CA6312" s="5"/>
      <c r="CB6312" s="5"/>
      <c r="CC6312" s="5"/>
      <c r="CD6312" s="43"/>
    </row>
    <row r="6313" spans="1:82" x14ac:dyDescent="0.25">
      <c r="A6313" s="8"/>
      <c r="B6313" s="5"/>
      <c r="C6313" s="5"/>
      <c r="D6313" s="5"/>
      <c r="E6313" s="5"/>
      <c r="F6313" s="94" t="str">
        <f t="shared" si="989"/>
        <v/>
      </c>
      <c r="G6313" s="94" t="str">
        <f t="shared" si="990"/>
        <v/>
      </c>
      <c r="H6313" s="127" t="str">
        <f>IF(A6313&lt;&gt;"",IF(MID(C6313,1,1)="c",$AS$26,IF(MID(C6313,1,1)="r",$AS$41,IF(MID(C6313,1,1)="p",#REF!,#REF!))),"")</f>
        <v/>
      </c>
      <c r="I6313" s="92" t="str">
        <f t="shared" si="991"/>
        <v/>
      </c>
      <c r="J6313" s="92" t="str">
        <f t="shared" si="992"/>
        <v/>
      </c>
      <c r="K6313" s="92" t="str">
        <f t="shared" si="993"/>
        <v/>
      </c>
      <c r="L6313" s="92" t="str">
        <f t="shared" si="994"/>
        <v/>
      </c>
      <c r="M6313" s="95" t="str">
        <f>IF(A6313&lt;&gt;"",IF(MID(C6313,1,1)="c",SigmaEpsConcrete(I6313,$AN$30:$AN$33,$AR$30:$AR$33,$AS$26,$AS$27,$AS$28,$AQ$20,$AU$19),""),"")</f>
        <v/>
      </c>
      <c r="N6313" s="95" t="str">
        <f>IF(A6313&lt;&gt;"",IF(MID(C6313,1,1)="r",SigmaEpsReinf(J6313,$AS$42:$AS$43,$AS$41,$AS$39,$AS$40,$AQ$38),""),"")</f>
        <v/>
      </c>
      <c r="Q6313" s="92" t="str">
        <f t="shared" si="996"/>
        <v/>
      </c>
      <c r="R6313" s="92" t="str">
        <f t="shared" si="997"/>
        <v/>
      </c>
      <c r="U6313" s="5"/>
      <c r="V6313" s="5"/>
      <c r="W6313" s="94" t="str">
        <f t="shared" si="995"/>
        <v/>
      </c>
      <c r="X6313" s="94" t="str">
        <f t="shared" si="998"/>
        <v/>
      </c>
      <c r="Y6313" s="5"/>
      <c r="BK6313" s="8"/>
      <c r="BL6313" s="5"/>
      <c r="BM6313" s="5"/>
      <c r="BN6313" s="5"/>
      <c r="BO6313" s="5"/>
      <c r="BP6313" s="1"/>
      <c r="BQ6313" s="1"/>
      <c r="BR6313" s="1"/>
      <c r="BS6313" s="1"/>
      <c r="BT6313" s="1"/>
      <c r="BU6313" s="4"/>
      <c r="BV6313" s="1"/>
      <c r="BW6313" s="3"/>
      <c r="BX6313" s="4"/>
      <c r="BY6313" s="5"/>
      <c r="BZ6313" s="5"/>
      <c r="CA6313" s="5"/>
      <c r="CB6313" s="5"/>
      <c r="CC6313" s="5"/>
      <c r="CD6313" s="43"/>
    </row>
    <row r="6314" spans="1:82" x14ac:dyDescent="0.25">
      <c r="A6314" s="8"/>
      <c r="B6314" s="5"/>
      <c r="C6314" s="5"/>
      <c r="D6314" s="5"/>
      <c r="E6314" s="5"/>
      <c r="F6314" s="94" t="str">
        <f t="shared" si="989"/>
        <v/>
      </c>
      <c r="G6314" s="94" t="str">
        <f t="shared" si="990"/>
        <v/>
      </c>
      <c r="H6314" s="127" t="str">
        <f>IF(A6314&lt;&gt;"",IF(MID(C6314,1,1)="c",$AS$26,IF(MID(C6314,1,1)="r",$AS$41,IF(MID(C6314,1,1)="p",#REF!,#REF!))),"")</f>
        <v/>
      </c>
      <c r="I6314" s="92" t="str">
        <f t="shared" si="991"/>
        <v/>
      </c>
      <c r="J6314" s="92" t="str">
        <f t="shared" si="992"/>
        <v/>
      </c>
      <c r="K6314" s="92" t="str">
        <f t="shared" si="993"/>
        <v/>
      </c>
      <c r="L6314" s="92" t="str">
        <f t="shared" si="994"/>
        <v/>
      </c>
      <c r="M6314" s="95" t="str">
        <f>IF(A6314&lt;&gt;"",IF(MID(C6314,1,1)="c",SigmaEpsConcrete(I6314,$AN$30:$AN$33,$AR$30:$AR$33,$AS$26,$AS$27,$AS$28,$AQ$20,$AU$19),""),"")</f>
        <v/>
      </c>
      <c r="N6314" s="95" t="str">
        <f>IF(A6314&lt;&gt;"",IF(MID(C6314,1,1)="r",SigmaEpsReinf(J6314,$AS$42:$AS$43,$AS$41,$AS$39,$AS$40,$AQ$38),""),"")</f>
        <v/>
      </c>
      <c r="Q6314" s="92" t="str">
        <f t="shared" si="996"/>
        <v/>
      </c>
      <c r="R6314" s="92" t="str">
        <f t="shared" si="997"/>
        <v/>
      </c>
      <c r="U6314" s="5"/>
      <c r="V6314" s="5"/>
      <c r="W6314" s="94" t="str">
        <f t="shared" si="995"/>
        <v/>
      </c>
      <c r="X6314" s="94" t="str">
        <f t="shared" si="998"/>
        <v/>
      </c>
      <c r="Y6314" s="5"/>
      <c r="BK6314" s="8"/>
      <c r="BL6314" s="5"/>
      <c r="BM6314" s="5"/>
      <c r="BN6314" s="5"/>
      <c r="BO6314" s="5"/>
      <c r="BP6314" s="1"/>
      <c r="BQ6314" s="1"/>
      <c r="BR6314" s="1"/>
      <c r="BS6314" s="1"/>
      <c r="BT6314" s="1"/>
      <c r="BU6314" s="4"/>
      <c r="BV6314" s="1"/>
      <c r="BW6314" s="3"/>
      <c r="BX6314" s="4"/>
      <c r="BY6314" s="5"/>
      <c r="BZ6314" s="5"/>
      <c r="CA6314" s="5"/>
      <c r="CB6314" s="5"/>
      <c r="CC6314" s="5"/>
      <c r="CD6314" s="43"/>
    </row>
    <row r="6315" spans="1:82" x14ac:dyDescent="0.25">
      <c r="A6315" s="8"/>
      <c r="B6315" s="5"/>
      <c r="C6315" s="5"/>
      <c r="D6315" s="5"/>
      <c r="E6315" s="5"/>
      <c r="F6315" s="94" t="str">
        <f t="shared" si="989"/>
        <v/>
      </c>
      <c r="G6315" s="94" t="str">
        <f t="shared" si="990"/>
        <v/>
      </c>
      <c r="H6315" s="127" t="str">
        <f>IF(A6315&lt;&gt;"",IF(MID(C6315,1,1)="c",$AS$26,IF(MID(C6315,1,1)="r",$AS$41,IF(MID(C6315,1,1)="p",#REF!,#REF!))),"")</f>
        <v/>
      </c>
      <c r="I6315" s="92" t="str">
        <f t="shared" si="991"/>
        <v/>
      </c>
      <c r="J6315" s="92" t="str">
        <f t="shared" si="992"/>
        <v/>
      </c>
      <c r="K6315" s="92" t="str">
        <f t="shared" si="993"/>
        <v/>
      </c>
      <c r="L6315" s="92" t="str">
        <f t="shared" si="994"/>
        <v/>
      </c>
      <c r="M6315" s="95" t="str">
        <f>IF(A6315&lt;&gt;"",IF(MID(C6315,1,1)="c",SigmaEpsConcrete(I6315,$AN$30:$AN$33,$AR$30:$AR$33,$AS$26,$AS$27,$AS$28,$AQ$20,$AU$19),""),"")</f>
        <v/>
      </c>
      <c r="N6315" s="95" t="str">
        <f>IF(A6315&lt;&gt;"",IF(MID(C6315,1,1)="r",SigmaEpsReinf(J6315,$AS$42:$AS$43,$AS$41,$AS$39,$AS$40,$AQ$38),""),"")</f>
        <v/>
      </c>
      <c r="Q6315" s="92" t="str">
        <f t="shared" si="996"/>
        <v/>
      </c>
      <c r="R6315" s="92" t="str">
        <f t="shared" si="997"/>
        <v/>
      </c>
      <c r="U6315" s="5"/>
      <c r="V6315" s="5"/>
      <c r="W6315" s="94" t="str">
        <f t="shared" si="995"/>
        <v/>
      </c>
      <c r="X6315" s="94" t="str">
        <f t="shared" si="998"/>
        <v/>
      </c>
      <c r="Y6315" s="5"/>
      <c r="BK6315" s="8"/>
      <c r="BL6315" s="5"/>
      <c r="BM6315" s="5"/>
      <c r="BN6315" s="5"/>
      <c r="BO6315" s="5"/>
      <c r="BP6315" s="1"/>
      <c r="BQ6315" s="1"/>
      <c r="BR6315" s="1"/>
      <c r="BS6315" s="1"/>
      <c r="BT6315" s="1"/>
      <c r="BU6315" s="4"/>
      <c r="BV6315" s="1"/>
      <c r="BW6315" s="3"/>
      <c r="BX6315" s="4"/>
      <c r="BY6315" s="5"/>
      <c r="BZ6315" s="5"/>
      <c r="CA6315" s="5"/>
      <c r="CB6315" s="5"/>
      <c r="CC6315" s="5"/>
      <c r="CD6315" s="43"/>
    </row>
    <row r="6316" spans="1:82" x14ac:dyDescent="0.25">
      <c r="A6316" s="8"/>
      <c r="B6316" s="5"/>
      <c r="C6316" s="5"/>
      <c r="D6316" s="5"/>
      <c r="E6316" s="5"/>
      <c r="F6316" s="94" t="str">
        <f t="shared" si="989"/>
        <v/>
      </c>
      <c r="G6316" s="94" t="str">
        <f t="shared" si="990"/>
        <v/>
      </c>
      <c r="H6316" s="127" t="str">
        <f>IF(A6316&lt;&gt;"",IF(MID(C6316,1,1)="c",$AS$26,IF(MID(C6316,1,1)="r",$AS$41,IF(MID(C6316,1,1)="p",#REF!,#REF!))),"")</f>
        <v/>
      </c>
      <c r="I6316" s="92" t="str">
        <f t="shared" si="991"/>
        <v/>
      </c>
      <c r="J6316" s="92" t="str">
        <f t="shared" si="992"/>
        <v/>
      </c>
      <c r="K6316" s="92" t="str">
        <f t="shared" si="993"/>
        <v/>
      </c>
      <c r="L6316" s="92" t="str">
        <f t="shared" si="994"/>
        <v/>
      </c>
      <c r="M6316" s="95" t="str">
        <f>IF(A6316&lt;&gt;"",IF(MID(C6316,1,1)="c",SigmaEpsConcrete(I6316,$AN$30:$AN$33,$AR$30:$AR$33,$AS$26,$AS$27,$AS$28,$AQ$20,$AU$19),""),"")</f>
        <v/>
      </c>
      <c r="N6316" s="95" t="str">
        <f>IF(A6316&lt;&gt;"",IF(MID(C6316,1,1)="r",SigmaEpsReinf(J6316,$AS$42:$AS$43,$AS$41,$AS$39,$AS$40,$AQ$38),""),"")</f>
        <v/>
      </c>
      <c r="Q6316" s="92" t="str">
        <f t="shared" si="996"/>
        <v/>
      </c>
      <c r="R6316" s="92" t="str">
        <f t="shared" si="997"/>
        <v/>
      </c>
      <c r="U6316" s="5"/>
      <c r="V6316" s="5"/>
      <c r="W6316" s="94" t="str">
        <f t="shared" si="995"/>
        <v/>
      </c>
      <c r="X6316" s="94" t="str">
        <f t="shared" si="998"/>
        <v/>
      </c>
      <c r="Y6316" s="5"/>
      <c r="BK6316" s="8"/>
      <c r="BL6316" s="5"/>
      <c r="BM6316" s="5"/>
      <c r="BN6316" s="5"/>
      <c r="BO6316" s="5"/>
      <c r="BP6316" s="1"/>
      <c r="BQ6316" s="1"/>
      <c r="BR6316" s="1"/>
      <c r="BS6316" s="1"/>
      <c r="BT6316" s="1"/>
      <c r="BU6316" s="4"/>
      <c r="BV6316" s="1"/>
      <c r="BW6316" s="3"/>
      <c r="BX6316" s="4"/>
      <c r="BY6316" s="5"/>
      <c r="BZ6316" s="5"/>
      <c r="CA6316" s="5"/>
      <c r="CB6316" s="5"/>
      <c r="CC6316" s="5"/>
      <c r="CD6316" s="43"/>
    </row>
    <row r="6317" spans="1:82" x14ac:dyDescent="0.25">
      <c r="A6317" s="8"/>
      <c r="B6317" s="5"/>
      <c r="C6317" s="5"/>
      <c r="D6317" s="5"/>
      <c r="E6317" s="5"/>
      <c r="F6317" s="94" t="str">
        <f t="shared" si="989"/>
        <v/>
      </c>
      <c r="G6317" s="94" t="str">
        <f t="shared" si="990"/>
        <v/>
      </c>
      <c r="H6317" s="127" t="str">
        <f>IF(A6317&lt;&gt;"",IF(MID(C6317,1,1)="c",$AS$26,IF(MID(C6317,1,1)="r",$AS$41,IF(MID(C6317,1,1)="p",#REF!,#REF!))),"")</f>
        <v/>
      </c>
      <c r="I6317" s="92" t="str">
        <f t="shared" si="991"/>
        <v/>
      </c>
      <c r="J6317" s="92" t="str">
        <f t="shared" si="992"/>
        <v/>
      </c>
      <c r="K6317" s="92" t="str">
        <f t="shared" si="993"/>
        <v/>
      </c>
      <c r="L6317" s="92" t="str">
        <f t="shared" si="994"/>
        <v/>
      </c>
      <c r="M6317" s="95" t="str">
        <f>IF(A6317&lt;&gt;"",IF(MID(C6317,1,1)="c",SigmaEpsConcrete(I6317,$AN$30:$AN$33,$AR$30:$AR$33,$AS$26,$AS$27,$AS$28,$AQ$20,$AU$19),""),"")</f>
        <v/>
      </c>
      <c r="N6317" s="95" t="str">
        <f>IF(A6317&lt;&gt;"",IF(MID(C6317,1,1)="r",SigmaEpsReinf(J6317,$AS$42:$AS$43,$AS$41,$AS$39,$AS$40,$AQ$38),""),"")</f>
        <v/>
      </c>
      <c r="Q6317" s="92" t="str">
        <f t="shared" si="996"/>
        <v/>
      </c>
      <c r="R6317" s="92" t="str">
        <f t="shared" si="997"/>
        <v/>
      </c>
      <c r="U6317" s="5"/>
      <c r="V6317" s="5"/>
      <c r="W6317" s="94" t="str">
        <f t="shared" si="995"/>
        <v/>
      </c>
      <c r="X6317" s="94" t="str">
        <f t="shared" si="998"/>
        <v/>
      </c>
      <c r="Y6317" s="5"/>
      <c r="BK6317" s="8"/>
      <c r="BL6317" s="5"/>
      <c r="BM6317" s="5"/>
      <c r="BN6317" s="5"/>
      <c r="BO6317" s="5"/>
      <c r="BP6317" s="1"/>
      <c r="BQ6317" s="1"/>
      <c r="BR6317" s="1"/>
      <c r="BS6317" s="1"/>
      <c r="BT6317" s="1"/>
      <c r="BU6317" s="4"/>
      <c r="BV6317" s="1"/>
      <c r="BW6317" s="3"/>
      <c r="BX6317" s="4"/>
      <c r="BY6317" s="5"/>
      <c r="BZ6317" s="5"/>
      <c r="CA6317" s="5"/>
      <c r="CB6317" s="5"/>
      <c r="CC6317" s="5"/>
      <c r="CD6317" s="43"/>
    </row>
    <row r="6318" spans="1:82" x14ac:dyDescent="0.25">
      <c r="A6318" s="8"/>
      <c r="B6318" s="5"/>
      <c r="C6318" s="5"/>
      <c r="D6318" s="5"/>
      <c r="E6318" s="5"/>
      <c r="F6318" s="94" t="str">
        <f t="shared" si="989"/>
        <v/>
      </c>
      <c r="G6318" s="94" t="str">
        <f t="shared" si="990"/>
        <v/>
      </c>
      <c r="H6318" s="127" t="str">
        <f>IF(A6318&lt;&gt;"",IF(MID(C6318,1,1)="c",$AS$26,IF(MID(C6318,1,1)="r",$AS$41,IF(MID(C6318,1,1)="p",#REF!,#REF!))),"")</f>
        <v/>
      </c>
      <c r="I6318" s="92" t="str">
        <f t="shared" si="991"/>
        <v/>
      </c>
      <c r="J6318" s="92" t="str">
        <f t="shared" si="992"/>
        <v/>
      </c>
      <c r="K6318" s="92" t="str">
        <f t="shared" si="993"/>
        <v/>
      </c>
      <c r="L6318" s="92" t="str">
        <f t="shared" si="994"/>
        <v/>
      </c>
      <c r="M6318" s="95" t="str">
        <f>IF(A6318&lt;&gt;"",IF(MID(C6318,1,1)="c",SigmaEpsConcrete(I6318,$AN$30:$AN$33,$AR$30:$AR$33,$AS$26,$AS$27,$AS$28,$AQ$20,$AU$19),""),"")</f>
        <v/>
      </c>
      <c r="N6318" s="95" t="str">
        <f>IF(A6318&lt;&gt;"",IF(MID(C6318,1,1)="r",SigmaEpsReinf(J6318,$AS$42:$AS$43,$AS$41,$AS$39,$AS$40,$AQ$38),""),"")</f>
        <v/>
      </c>
      <c r="Q6318" s="92" t="str">
        <f t="shared" si="996"/>
        <v/>
      </c>
      <c r="R6318" s="92" t="str">
        <f t="shared" si="997"/>
        <v/>
      </c>
      <c r="U6318" s="5"/>
      <c r="V6318" s="5"/>
      <c r="W6318" s="94" t="str">
        <f t="shared" si="995"/>
        <v/>
      </c>
      <c r="X6318" s="94" t="str">
        <f t="shared" si="998"/>
        <v/>
      </c>
      <c r="Y6318" s="5"/>
      <c r="BK6318" s="8"/>
      <c r="BL6318" s="5"/>
      <c r="BM6318" s="5"/>
      <c r="BN6318" s="5"/>
      <c r="BO6318" s="5"/>
      <c r="BP6318" s="1"/>
      <c r="BQ6318" s="1"/>
      <c r="BR6318" s="1"/>
      <c r="BS6318" s="1"/>
      <c r="BT6318" s="1"/>
      <c r="BU6318" s="4"/>
      <c r="BV6318" s="1"/>
      <c r="BW6318" s="3"/>
      <c r="BX6318" s="4"/>
      <c r="BY6318" s="5"/>
      <c r="BZ6318" s="5"/>
      <c r="CA6318" s="5"/>
      <c r="CB6318" s="5"/>
      <c r="CC6318" s="5"/>
      <c r="CD6318" s="43"/>
    </row>
    <row r="6319" spans="1:82" x14ac:dyDescent="0.25">
      <c r="A6319" s="8"/>
      <c r="B6319" s="5"/>
      <c r="C6319" s="5"/>
      <c r="D6319" s="5"/>
      <c r="E6319" s="5"/>
      <c r="F6319" s="94" t="str">
        <f t="shared" si="989"/>
        <v/>
      </c>
      <c r="G6319" s="94" t="str">
        <f t="shared" si="990"/>
        <v/>
      </c>
      <c r="H6319" s="127" t="str">
        <f>IF(A6319&lt;&gt;"",IF(MID(C6319,1,1)="c",$AS$26,IF(MID(C6319,1,1)="r",$AS$41,IF(MID(C6319,1,1)="p",#REF!,#REF!))),"")</f>
        <v/>
      </c>
      <c r="I6319" s="92" t="str">
        <f t="shared" si="991"/>
        <v/>
      </c>
      <c r="J6319" s="92" t="str">
        <f t="shared" si="992"/>
        <v/>
      </c>
      <c r="K6319" s="92" t="str">
        <f t="shared" si="993"/>
        <v/>
      </c>
      <c r="L6319" s="92" t="str">
        <f t="shared" si="994"/>
        <v/>
      </c>
      <c r="M6319" s="95" t="str">
        <f>IF(A6319&lt;&gt;"",IF(MID(C6319,1,1)="c",SigmaEpsConcrete(I6319,$AN$30:$AN$33,$AR$30:$AR$33,$AS$26,$AS$27,$AS$28,$AQ$20,$AU$19),""),"")</f>
        <v/>
      </c>
      <c r="N6319" s="95" t="str">
        <f>IF(A6319&lt;&gt;"",IF(MID(C6319,1,1)="r",SigmaEpsReinf(J6319,$AS$42:$AS$43,$AS$41,$AS$39,$AS$40,$AQ$38),""),"")</f>
        <v/>
      </c>
      <c r="Q6319" s="92" t="str">
        <f t="shared" si="996"/>
        <v/>
      </c>
      <c r="R6319" s="92" t="str">
        <f t="shared" si="997"/>
        <v/>
      </c>
      <c r="U6319" s="5"/>
      <c r="V6319" s="5"/>
      <c r="W6319" s="94" t="str">
        <f t="shared" si="995"/>
        <v/>
      </c>
      <c r="X6319" s="94" t="str">
        <f t="shared" si="998"/>
        <v/>
      </c>
      <c r="Y6319" s="5"/>
      <c r="BK6319" s="8"/>
      <c r="BL6319" s="5"/>
      <c r="BM6319" s="5"/>
      <c r="BN6319" s="5"/>
      <c r="BO6319" s="5"/>
      <c r="BP6319" s="1"/>
      <c r="BQ6319" s="1"/>
      <c r="BR6319" s="1"/>
      <c r="BS6319" s="1"/>
      <c r="BT6319" s="1"/>
      <c r="BU6319" s="4"/>
      <c r="BV6319" s="1"/>
      <c r="BW6319" s="3"/>
      <c r="BX6319" s="4"/>
      <c r="BY6319" s="5"/>
      <c r="BZ6319" s="5"/>
      <c r="CA6319" s="5"/>
      <c r="CB6319" s="5"/>
      <c r="CC6319" s="5"/>
      <c r="CD6319" s="43"/>
    </row>
    <row r="6320" spans="1:82" x14ac:dyDescent="0.25">
      <c r="A6320" s="8"/>
      <c r="B6320" s="5"/>
      <c r="C6320" s="5"/>
      <c r="D6320" s="5"/>
      <c r="E6320" s="5"/>
      <c r="F6320" s="94" t="str">
        <f t="shared" si="989"/>
        <v/>
      </c>
      <c r="G6320" s="94" t="str">
        <f t="shared" si="990"/>
        <v/>
      </c>
      <c r="H6320" s="127" t="str">
        <f>IF(A6320&lt;&gt;"",IF(MID(C6320,1,1)="c",$AS$26,IF(MID(C6320,1,1)="r",$AS$41,IF(MID(C6320,1,1)="p",#REF!,#REF!))),"")</f>
        <v/>
      </c>
      <c r="I6320" s="92" t="str">
        <f t="shared" si="991"/>
        <v/>
      </c>
      <c r="J6320" s="92" t="str">
        <f t="shared" si="992"/>
        <v/>
      </c>
      <c r="K6320" s="92" t="str">
        <f t="shared" si="993"/>
        <v/>
      </c>
      <c r="L6320" s="92" t="str">
        <f t="shared" si="994"/>
        <v/>
      </c>
      <c r="M6320" s="95" t="str">
        <f>IF(A6320&lt;&gt;"",IF(MID(C6320,1,1)="c",SigmaEpsConcrete(I6320,$AN$30:$AN$33,$AR$30:$AR$33,$AS$26,$AS$27,$AS$28,$AQ$20,$AU$19),""),"")</f>
        <v/>
      </c>
      <c r="N6320" s="95" t="str">
        <f>IF(A6320&lt;&gt;"",IF(MID(C6320,1,1)="r",SigmaEpsReinf(J6320,$AS$42:$AS$43,$AS$41,$AS$39,$AS$40,$AQ$38),""),"")</f>
        <v/>
      </c>
      <c r="Q6320" s="92" t="str">
        <f t="shared" si="996"/>
        <v/>
      </c>
      <c r="R6320" s="92" t="str">
        <f t="shared" si="997"/>
        <v/>
      </c>
      <c r="U6320" s="5"/>
      <c r="V6320" s="5"/>
      <c r="W6320" s="94" t="str">
        <f t="shared" si="995"/>
        <v/>
      </c>
      <c r="X6320" s="94" t="str">
        <f t="shared" si="998"/>
        <v/>
      </c>
      <c r="Y6320" s="5"/>
      <c r="BK6320" s="8"/>
      <c r="BL6320" s="5"/>
      <c r="BM6320" s="5"/>
      <c r="BN6320" s="5"/>
      <c r="BO6320" s="5"/>
      <c r="BP6320" s="1"/>
      <c r="BQ6320" s="1"/>
      <c r="BR6320" s="1"/>
      <c r="BS6320" s="1"/>
      <c r="BT6320" s="1"/>
      <c r="BU6320" s="4"/>
      <c r="BV6320" s="1"/>
      <c r="BW6320" s="3"/>
      <c r="BX6320" s="4"/>
      <c r="BY6320" s="5"/>
      <c r="BZ6320" s="5"/>
      <c r="CA6320" s="5"/>
      <c r="CB6320" s="5"/>
      <c r="CC6320" s="5"/>
      <c r="CD6320" s="43"/>
    </row>
    <row r="6321" spans="1:82" x14ac:dyDescent="0.25">
      <c r="A6321" s="8"/>
      <c r="B6321" s="5"/>
      <c r="C6321" s="5"/>
      <c r="D6321" s="5"/>
      <c r="E6321" s="5"/>
      <c r="F6321" s="94" t="str">
        <f t="shared" si="989"/>
        <v/>
      </c>
      <c r="G6321" s="94" t="str">
        <f t="shared" si="990"/>
        <v/>
      </c>
      <c r="H6321" s="127" t="str">
        <f>IF(A6321&lt;&gt;"",IF(MID(C6321,1,1)="c",$AS$26,IF(MID(C6321,1,1)="r",$AS$41,IF(MID(C6321,1,1)="p",#REF!,#REF!))),"")</f>
        <v/>
      </c>
      <c r="I6321" s="92" t="str">
        <f t="shared" si="991"/>
        <v/>
      </c>
      <c r="J6321" s="92" t="str">
        <f t="shared" si="992"/>
        <v/>
      </c>
      <c r="K6321" s="92" t="str">
        <f t="shared" si="993"/>
        <v/>
      </c>
      <c r="L6321" s="92" t="str">
        <f t="shared" si="994"/>
        <v/>
      </c>
      <c r="M6321" s="95" t="str">
        <f>IF(A6321&lt;&gt;"",IF(MID(C6321,1,1)="c",SigmaEpsConcrete(I6321,$AN$30:$AN$33,$AR$30:$AR$33,$AS$26,$AS$27,$AS$28,$AQ$20,$AU$19),""),"")</f>
        <v/>
      </c>
      <c r="N6321" s="95" t="str">
        <f>IF(A6321&lt;&gt;"",IF(MID(C6321,1,1)="r",SigmaEpsReinf(J6321,$AS$42:$AS$43,$AS$41,$AS$39,$AS$40,$AQ$38),""),"")</f>
        <v/>
      </c>
      <c r="Q6321" s="92" t="str">
        <f t="shared" si="996"/>
        <v/>
      </c>
      <c r="R6321" s="92" t="str">
        <f t="shared" si="997"/>
        <v/>
      </c>
      <c r="U6321" s="5"/>
      <c r="V6321" s="5"/>
      <c r="W6321" s="94" t="str">
        <f t="shared" si="995"/>
        <v/>
      </c>
      <c r="X6321" s="94" t="str">
        <f t="shared" si="998"/>
        <v/>
      </c>
      <c r="Y6321" s="5"/>
      <c r="BK6321" s="8"/>
      <c r="BL6321" s="5"/>
      <c r="BM6321" s="5"/>
      <c r="BN6321" s="5"/>
      <c r="BO6321" s="5"/>
      <c r="BP6321" s="1"/>
      <c r="BQ6321" s="1"/>
      <c r="BR6321" s="1"/>
      <c r="BS6321" s="1"/>
      <c r="BT6321" s="1"/>
      <c r="BU6321" s="4"/>
      <c r="BV6321" s="1"/>
      <c r="BW6321" s="3"/>
      <c r="BX6321" s="4"/>
      <c r="BY6321" s="5"/>
      <c r="BZ6321" s="5"/>
      <c r="CA6321" s="5"/>
      <c r="CB6321" s="5"/>
      <c r="CC6321" s="5"/>
      <c r="CD6321" s="43"/>
    </row>
    <row r="6322" spans="1:82" x14ac:dyDescent="0.25">
      <c r="A6322" s="8"/>
      <c r="B6322" s="5"/>
      <c r="C6322" s="5"/>
      <c r="D6322" s="5"/>
      <c r="E6322" s="5"/>
      <c r="F6322" s="94" t="str">
        <f t="shared" si="989"/>
        <v/>
      </c>
      <c r="G6322" s="94" t="str">
        <f t="shared" si="990"/>
        <v/>
      </c>
      <c r="H6322" s="127" t="str">
        <f>IF(A6322&lt;&gt;"",IF(MID(C6322,1,1)="c",$AS$26,IF(MID(C6322,1,1)="r",$AS$41,IF(MID(C6322,1,1)="p",#REF!,#REF!))),"")</f>
        <v/>
      </c>
      <c r="I6322" s="92" t="str">
        <f t="shared" si="991"/>
        <v/>
      </c>
      <c r="J6322" s="92" t="str">
        <f t="shared" si="992"/>
        <v/>
      </c>
      <c r="K6322" s="92" t="str">
        <f t="shared" si="993"/>
        <v/>
      </c>
      <c r="L6322" s="92" t="str">
        <f t="shared" si="994"/>
        <v/>
      </c>
      <c r="M6322" s="95" t="str">
        <f>IF(A6322&lt;&gt;"",IF(MID(C6322,1,1)="c",SigmaEpsConcrete(I6322,$AN$30:$AN$33,$AR$30:$AR$33,$AS$26,$AS$27,$AS$28,$AQ$20,$AU$19),""),"")</f>
        <v/>
      </c>
      <c r="N6322" s="95" t="str">
        <f>IF(A6322&lt;&gt;"",IF(MID(C6322,1,1)="r",SigmaEpsReinf(J6322,$AS$42:$AS$43,$AS$41,$AS$39,$AS$40,$AQ$38),""),"")</f>
        <v/>
      </c>
      <c r="Q6322" s="92" t="str">
        <f t="shared" si="996"/>
        <v/>
      </c>
      <c r="R6322" s="92" t="str">
        <f t="shared" si="997"/>
        <v/>
      </c>
      <c r="U6322" s="5"/>
      <c r="V6322" s="5"/>
      <c r="W6322" s="94" t="str">
        <f t="shared" si="995"/>
        <v/>
      </c>
      <c r="X6322" s="94" t="str">
        <f t="shared" si="998"/>
        <v/>
      </c>
      <c r="Y6322" s="5"/>
      <c r="BK6322" s="8"/>
      <c r="BL6322" s="5"/>
      <c r="BM6322" s="5"/>
      <c r="BN6322" s="5"/>
      <c r="BO6322" s="5"/>
      <c r="BP6322" s="1"/>
      <c r="BQ6322" s="1"/>
      <c r="BR6322" s="1"/>
      <c r="BS6322" s="1"/>
      <c r="BT6322" s="1"/>
      <c r="BU6322" s="4"/>
      <c r="BV6322" s="1"/>
      <c r="BW6322" s="3"/>
      <c r="BX6322" s="4"/>
      <c r="BY6322" s="5"/>
      <c r="BZ6322" s="5"/>
      <c r="CA6322" s="5"/>
      <c r="CB6322" s="5"/>
      <c r="CC6322" s="5"/>
      <c r="CD6322" s="43"/>
    </row>
    <row r="6323" spans="1:82" x14ac:dyDescent="0.25">
      <c r="A6323" s="8"/>
      <c r="B6323" s="5"/>
      <c r="C6323" s="5"/>
      <c r="D6323" s="5"/>
      <c r="E6323" s="5"/>
      <c r="F6323" s="94" t="str">
        <f t="shared" si="989"/>
        <v/>
      </c>
      <c r="G6323" s="94" t="str">
        <f t="shared" si="990"/>
        <v/>
      </c>
      <c r="H6323" s="127" t="str">
        <f>IF(A6323&lt;&gt;"",IF(MID(C6323,1,1)="c",$AS$26,IF(MID(C6323,1,1)="r",$AS$41,IF(MID(C6323,1,1)="p",#REF!,#REF!))),"")</f>
        <v/>
      </c>
      <c r="I6323" s="92" t="str">
        <f t="shared" si="991"/>
        <v/>
      </c>
      <c r="J6323" s="92" t="str">
        <f t="shared" si="992"/>
        <v/>
      </c>
      <c r="K6323" s="92" t="str">
        <f t="shared" si="993"/>
        <v/>
      </c>
      <c r="L6323" s="92" t="str">
        <f t="shared" si="994"/>
        <v/>
      </c>
      <c r="M6323" s="95" t="str">
        <f>IF(A6323&lt;&gt;"",IF(MID(C6323,1,1)="c",SigmaEpsConcrete(I6323,$AN$30:$AN$33,$AR$30:$AR$33,$AS$26,$AS$27,$AS$28,$AQ$20,$AU$19),""),"")</f>
        <v/>
      </c>
      <c r="N6323" s="95" t="str">
        <f>IF(A6323&lt;&gt;"",IF(MID(C6323,1,1)="r",SigmaEpsReinf(J6323,$AS$42:$AS$43,$AS$41,$AS$39,$AS$40,$AQ$38),""),"")</f>
        <v/>
      </c>
      <c r="Q6323" s="92" t="str">
        <f t="shared" si="996"/>
        <v/>
      </c>
      <c r="R6323" s="92" t="str">
        <f t="shared" si="997"/>
        <v/>
      </c>
      <c r="U6323" s="5"/>
      <c r="V6323" s="5"/>
      <c r="W6323" s="94" t="str">
        <f t="shared" si="995"/>
        <v/>
      </c>
      <c r="X6323" s="94" t="str">
        <f t="shared" si="998"/>
        <v/>
      </c>
      <c r="Y6323" s="5"/>
      <c r="BK6323" s="8"/>
      <c r="BL6323" s="5"/>
      <c r="BM6323" s="5"/>
      <c r="BN6323" s="5"/>
      <c r="BO6323" s="5"/>
      <c r="BP6323" s="1"/>
      <c r="BQ6323" s="1"/>
      <c r="BR6323" s="1"/>
      <c r="BS6323" s="1"/>
      <c r="BT6323" s="1"/>
      <c r="BU6323" s="4"/>
      <c r="BV6323" s="1"/>
      <c r="BW6323" s="3"/>
      <c r="BX6323" s="4"/>
      <c r="BY6323" s="5"/>
      <c r="BZ6323" s="5"/>
      <c r="CA6323" s="5"/>
      <c r="CB6323" s="5"/>
      <c r="CC6323" s="5"/>
      <c r="CD6323" s="43"/>
    </row>
    <row r="6324" spans="1:82" x14ac:dyDescent="0.25">
      <c r="A6324" s="8"/>
      <c r="B6324" s="5"/>
      <c r="C6324" s="5"/>
      <c r="D6324" s="5"/>
      <c r="E6324" s="5"/>
      <c r="F6324" s="94" t="str">
        <f t="shared" si="989"/>
        <v/>
      </c>
      <c r="G6324" s="94" t="str">
        <f t="shared" si="990"/>
        <v/>
      </c>
      <c r="H6324" s="127" t="str">
        <f>IF(A6324&lt;&gt;"",IF(MID(C6324,1,1)="c",$AS$26,IF(MID(C6324,1,1)="r",$AS$41,IF(MID(C6324,1,1)="p",#REF!,#REF!))),"")</f>
        <v/>
      </c>
      <c r="I6324" s="92" t="str">
        <f t="shared" si="991"/>
        <v/>
      </c>
      <c r="J6324" s="92" t="str">
        <f t="shared" si="992"/>
        <v/>
      </c>
      <c r="K6324" s="92" t="str">
        <f t="shared" si="993"/>
        <v/>
      </c>
      <c r="L6324" s="92" t="str">
        <f t="shared" si="994"/>
        <v/>
      </c>
      <c r="M6324" s="95" t="str">
        <f>IF(A6324&lt;&gt;"",IF(MID(C6324,1,1)="c",SigmaEpsConcrete(I6324,$AN$30:$AN$33,$AR$30:$AR$33,$AS$26,$AS$27,$AS$28,$AQ$20,$AU$19),""),"")</f>
        <v/>
      </c>
      <c r="N6324" s="95" t="str">
        <f>IF(A6324&lt;&gt;"",IF(MID(C6324,1,1)="r",SigmaEpsReinf(J6324,$AS$42:$AS$43,$AS$41,$AS$39,$AS$40,$AQ$38),""),"")</f>
        <v/>
      </c>
      <c r="Q6324" s="92" t="str">
        <f t="shared" si="996"/>
        <v/>
      </c>
      <c r="R6324" s="92" t="str">
        <f t="shared" si="997"/>
        <v/>
      </c>
      <c r="U6324" s="5"/>
      <c r="V6324" s="5"/>
      <c r="W6324" s="94" t="str">
        <f t="shared" si="995"/>
        <v/>
      </c>
      <c r="X6324" s="94" t="str">
        <f t="shared" si="998"/>
        <v/>
      </c>
      <c r="Y6324" s="5"/>
      <c r="BK6324" s="8"/>
      <c r="BL6324" s="5"/>
      <c r="BM6324" s="5"/>
      <c r="BN6324" s="5"/>
      <c r="BO6324" s="5"/>
      <c r="BP6324" s="1"/>
      <c r="BQ6324" s="1"/>
      <c r="BR6324" s="1"/>
      <c r="BS6324" s="1"/>
      <c r="BT6324" s="1"/>
      <c r="BU6324" s="4"/>
      <c r="BV6324" s="1"/>
      <c r="BW6324" s="3"/>
      <c r="BX6324" s="4"/>
      <c r="BY6324" s="5"/>
      <c r="BZ6324" s="5"/>
      <c r="CA6324" s="5"/>
      <c r="CB6324" s="5"/>
      <c r="CC6324" s="5"/>
      <c r="CD6324" s="43"/>
    </row>
    <row r="6325" spans="1:82" x14ac:dyDescent="0.25">
      <c r="A6325" s="8"/>
      <c r="B6325" s="5"/>
      <c r="C6325" s="5"/>
      <c r="D6325" s="5"/>
      <c r="E6325" s="5"/>
      <c r="F6325" s="94" t="str">
        <f t="shared" si="989"/>
        <v/>
      </c>
      <c r="G6325" s="94" t="str">
        <f t="shared" si="990"/>
        <v/>
      </c>
      <c r="H6325" s="127" t="str">
        <f>IF(A6325&lt;&gt;"",IF(MID(C6325,1,1)="c",$AS$26,IF(MID(C6325,1,1)="r",$AS$41,IF(MID(C6325,1,1)="p",#REF!,#REF!))),"")</f>
        <v/>
      </c>
      <c r="I6325" s="92" t="str">
        <f t="shared" si="991"/>
        <v/>
      </c>
      <c r="J6325" s="92" t="str">
        <f t="shared" si="992"/>
        <v/>
      </c>
      <c r="K6325" s="92" t="str">
        <f t="shared" si="993"/>
        <v/>
      </c>
      <c r="L6325" s="92" t="str">
        <f t="shared" si="994"/>
        <v/>
      </c>
      <c r="M6325" s="95" t="str">
        <f>IF(A6325&lt;&gt;"",IF(MID(C6325,1,1)="c",SigmaEpsConcrete(I6325,$AN$30:$AN$33,$AR$30:$AR$33,$AS$26,$AS$27,$AS$28,$AQ$20,$AU$19),""),"")</f>
        <v/>
      </c>
      <c r="N6325" s="95" t="str">
        <f>IF(A6325&lt;&gt;"",IF(MID(C6325,1,1)="r",SigmaEpsReinf(J6325,$AS$42:$AS$43,$AS$41,$AS$39,$AS$40,$AQ$38),""),"")</f>
        <v/>
      </c>
      <c r="Q6325" s="92" t="str">
        <f t="shared" si="996"/>
        <v/>
      </c>
      <c r="R6325" s="92" t="str">
        <f t="shared" si="997"/>
        <v/>
      </c>
      <c r="U6325" s="5"/>
      <c r="V6325" s="5"/>
      <c r="W6325" s="94" t="str">
        <f t="shared" si="995"/>
        <v/>
      </c>
      <c r="X6325" s="94" t="str">
        <f t="shared" si="998"/>
        <v/>
      </c>
      <c r="Y6325" s="5"/>
      <c r="BK6325" s="8"/>
      <c r="BL6325" s="5"/>
      <c r="BM6325" s="5"/>
      <c r="BN6325" s="5"/>
      <c r="BO6325" s="5"/>
      <c r="BP6325" s="1"/>
      <c r="BQ6325" s="1"/>
      <c r="BR6325" s="1"/>
      <c r="BS6325" s="1"/>
      <c r="BT6325" s="1"/>
      <c r="BU6325" s="4"/>
      <c r="BV6325" s="1"/>
      <c r="BW6325" s="3"/>
      <c r="BX6325" s="4"/>
      <c r="BY6325" s="5"/>
      <c r="BZ6325" s="5"/>
      <c r="CA6325" s="5"/>
      <c r="CB6325" s="5"/>
      <c r="CC6325" s="5"/>
      <c r="CD6325" s="43"/>
    </row>
    <row r="6326" spans="1:82" x14ac:dyDescent="0.25">
      <c r="A6326" s="8"/>
      <c r="B6326" s="5"/>
      <c r="C6326" s="5"/>
      <c r="D6326" s="5"/>
      <c r="E6326" s="5"/>
      <c r="F6326" s="94" t="str">
        <f t="shared" si="989"/>
        <v/>
      </c>
      <c r="G6326" s="94" t="str">
        <f t="shared" si="990"/>
        <v/>
      </c>
      <c r="H6326" s="127" t="str">
        <f>IF(A6326&lt;&gt;"",IF(MID(C6326,1,1)="c",$AS$26,IF(MID(C6326,1,1)="r",$AS$41,IF(MID(C6326,1,1)="p",#REF!,#REF!))),"")</f>
        <v/>
      </c>
      <c r="I6326" s="92" t="str">
        <f t="shared" si="991"/>
        <v/>
      </c>
      <c r="J6326" s="92" t="str">
        <f t="shared" si="992"/>
        <v/>
      </c>
      <c r="K6326" s="92" t="str">
        <f t="shared" si="993"/>
        <v/>
      </c>
      <c r="L6326" s="92" t="str">
        <f t="shared" si="994"/>
        <v/>
      </c>
      <c r="M6326" s="95" t="str">
        <f>IF(A6326&lt;&gt;"",IF(MID(C6326,1,1)="c",SigmaEpsConcrete(I6326,$AN$30:$AN$33,$AR$30:$AR$33,$AS$26,$AS$27,$AS$28,$AQ$20,$AU$19),""),"")</f>
        <v/>
      </c>
      <c r="N6326" s="95" t="str">
        <f>IF(A6326&lt;&gt;"",IF(MID(C6326,1,1)="r",SigmaEpsReinf(J6326,$AS$42:$AS$43,$AS$41,$AS$39,$AS$40,$AQ$38),""),"")</f>
        <v/>
      </c>
      <c r="Q6326" s="92" t="str">
        <f t="shared" si="996"/>
        <v/>
      </c>
      <c r="R6326" s="92" t="str">
        <f t="shared" si="997"/>
        <v/>
      </c>
      <c r="U6326" s="5"/>
      <c r="V6326" s="5"/>
      <c r="W6326" s="94" t="str">
        <f t="shared" si="995"/>
        <v/>
      </c>
      <c r="X6326" s="94" t="str">
        <f t="shared" si="998"/>
        <v/>
      </c>
      <c r="Y6326" s="5"/>
      <c r="BK6326" s="8"/>
      <c r="BL6326" s="5"/>
      <c r="BM6326" s="5"/>
      <c r="BN6326" s="5"/>
      <c r="BO6326" s="5"/>
      <c r="BP6326" s="1"/>
      <c r="BQ6326" s="1"/>
      <c r="BR6326" s="1"/>
      <c r="BS6326" s="1"/>
      <c r="BT6326" s="1"/>
      <c r="BU6326" s="4"/>
      <c r="BV6326" s="1"/>
      <c r="BW6326" s="3"/>
      <c r="BX6326" s="4"/>
      <c r="BY6326" s="5"/>
      <c r="BZ6326" s="5"/>
      <c r="CA6326" s="5"/>
      <c r="CB6326" s="5"/>
      <c r="CC6326" s="5"/>
      <c r="CD6326" s="43"/>
    </row>
    <row r="6327" spans="1:82" x14ac:dyDescent="0.25">
      <c r="A6327" s="8"/>
      <c r="B6327" s="5"/>
      <c r="C6327" s="5"/>
      <c r="D6327" s="5"/>
      <c r="E6327" s="5"/>
      <c r="F6327" s="94" t="str">
        <f t="shared" si="989"/>
        <v/>
      </c>
      <c r="G6327" s="94" t="str">
        <f t="shared" si="990"/>
        <v/>
      </c>
      <c r="H6327" s="127" t="str">
        <f>IF(A6327&lt;&gt;"",IF(MID(C6327,1,1)="c",$AS$26,IF(MID(C6327,1,1)="r",$AS$41,IF(MID(C6327,1,1)="p",#REF!,#REF!))),"")</f>
        <v/>
      </c>
      <c r="I6327" s="92" t="str">
        <f t="shared" si="991"/>
        <v/>
      </c>
      <c r="J6327" s="92" t="str">
        <f t="shared" si="992"/>
        <v/>
      </c>
      <c r="K6327" s="92" t="str">
        <f t="shared" si="993"/>
        <v/>
      </c>
      <c r="L6327" s="92" t="str">
        <f t="shared" si="994"/>
        <v/>
      </c>
      <c r="M6327" s="95" t="str">
        <f>IF(A6327&lt;&gt;"",IF(MID(C6327,1,1)="c",SigmaEpsConcrete(I6327,$AN$30:$AN$33,$AR$30:$AR$33,$AS$26,$AS$27,$AS$28,$AQ$20,$AU$19),""),"")</f>
        <v/>
      </c>
      <c r="N6327" s="95" t="str">
        <f>IF(A6327&lt;&gt;"",IF(MID(C6327,1,1)="r",SigmaEpsReinf(J6327,$AS$42:$AS$43,$AS$41,$AS$39,$AS$40,$AQ$38),""),"")</f>
        <v/>
      </c>
      <c r="Q6327" s="92" t="str">
        <f t="shared" si="996"/>
        <v/>
      </c>
      <c r="R6327" s="92" t="str">
        <f t="shared" si="997"/>
        <v/>
      </c>
      <c r="U6327" s="5"/>
      <c r="V6327" s="5"/>
      <c r="W6327" s="94" t="str">
        <f t="shared" si="995"/>
        <v/>
      </c>
      <c r="X6327" s="94" t="str">
        <f t="shared" si="998"/>
        <v/>
      </c>
      <c r="Y6327" s="5"/>
      <c r="BK6327" s="8"/>
      <c r="BL6327" s="5"/>
      <c r="BM6327" s="5"/>
      <c r="BN6327" s="5"/>
      <c r="BO6327" s="5"/>
      <c r="BP6327" s="1"/>
      <c r="BQ6327" s="1"/>
      <c r="BR6327" s="1"/>
      <c r="BS6327" s="1"/>
      <c r="BT6327" s="1"/>
      <c r="BU6327" s="4"/>
      <c r="BV6327" s="1"/>
      <c r="BW6327" s="3"/>
      <c r="BX6327" s="4"/>
      <c r="BY6327" s="5"/>
      <c r="BZ6327" s="5"/>
      <c r="CA6327" s="5"/>
      <c r="CB6327" s="5"/>
      <c r="CC6327" s="5"/>
      <c r="CD6327" s="43"/>
    </row>
    <row r="6328" spans="1:82" x14ac:dyDescent="0.25">
      <c r="A6328" s="8"/>
      <c r="B6328" s="5"/>
      <c r="C6328" s="5"/>
      <c r="D6328" s="5"/>
      <c r="E6328" s="5"/>
      <c r="F6328" s="94" t="str">
        <f t="shared" si="989"/>
        <v/>
      </c>
      <c r="G6328" s="94" t="str">
        <f t="shared" si="990"/>
        <v/>
      </c>
      <c r="H6328" s="127" t="str">
        <f>IF(A6328&lt;&gt;"",IF(MID(C6328,1,1)="c",$AS$26,IF(MID(C6328,1,1)="r",$AS$41,IF(MID(C6328,1,1)="p",#REF!,#REF!))),"")</f>
        <v/>
      </c>
      <c r="I6328" s="92" t="str">
        <f t="shared" si="991"/>
        <v/>
      </c>
      <c r="J6328" s="92" t="str">
        <f t="shared" si="992"/>
        <v/>
      </c>
      <c r="K6328" s="92" t="str">
        <f t="shared" si="993"/>
        <v/>
      </c>
      <c r="L6328" s="92" t="str">
        <f t="shared" si="994"/>
        <v/>
      </c>
      <c r="M6328" s="95" t="str">
        <f>IF(A6328&lt;&gt;"",IF(MID(C6328,1,1)="c",SigmaEpsConcrete(I6328,$AN$30:$AN$33,$AR$30:$AR$33,$AS$26,$AS$27,$AS$28,$AQ$20,$AU$19),""),"")</f>
        <v/>
      </c>
      <c r="N6328" s="95" t="str">
        <f>IF(A6328&lt;&gt;"",IF(MID(C6328,1,1)="r",SigmaEpsReinf(J6328,$AS$42:$AS$43,$AS$41,$AS$39,$AS$40,$AQ$38),""),"")</f>
        <v/>
      </c>
      <c r="Q6328" s="92" t="str">
        <f t="shared" si="996"/>
        <v/>
      </c>
      <c r="R6328" s="92" t="str">
        <f t="shared" si="997"/>
        <v/>
      </c>
      <c r="U6328" s="5"/>
      <c r="V6328" s="5"/>
      <c r="W6328" s="94" t="str">
        <f t="shared" si="995"/>
        <v/>
      </c>
      <c r="X6328" s="94" t="str">
        <f t="shared" si="998"/>
        <v/>
      </c>
      <c r="Y6328" s="5"/>
      <c r="BK6328" s="8"/>
      <c r="BL6328" s="5"/>
      <c r="BM6328" s="5"/>
      <c r="BN6328" s="5"/>
      <c r="BO6328" s="5"/>
      <c r="BP6328" s="1"/>
      <c r="BQ6328" s="1"/>
      <c r="BR6328" s="1"/>
      <c r="BS6328" s="1"/>
      <c r="BT6328" s="1"/>
      <c r="BU6328" s="4"/>
      <c r="BV6328" s="1"/>
      <c r="BW6328" s="3"/>
      <c r="BX6328" s="4"/>
      <c r="BY6328" s="5"/>
      <c r="BZ6328" s="5"/>
      <c r="CA6328" s="5"/>
      <c r="CB6328" s="5"/>
      <c r="CC6328" s="5"/>
      <c r="CD6328" s="43"/>
    </row>
    <row r="6329" spans="1:82" x14ac:dyDescent="0.25">
      <c r="A6329" s="8"/>
      <c r="B6329" s="5"/>
      <c r="C6329" s="5"/>
      <c r="D6329" s="5"/>
      <c r="E6329" s="5"/>
      <c r="F6329" s="94" t="str">
        <f t="shared" si="989"/>
        <v/>
      </c>
      <c r="G6329" s="94" t="str">
        <f t="shared" si="990"/>
        <v/>
      </c>
      <c r="H6329" s="127" t="str">
        <f>IF(A6329&lt;&gt;"",IF(MID(C6329,1,1)="c",$AS$26,IF(MID(C6329,1,1)="r",$AS$41,IF(MID(C6329,1,1)="p",#REF!,#REF!))),"")</f>
        <v/>
      </c>
      <c r="I6329" s="92" t="str">
        <f t="shared" si="991"/>
        <v/>
      </c>
      <c r="J6329" s="92" t="str">
        <f t="shared" si="992"/>
        <v/>
      </c>
      <c r="K6329" s="92" t="str">
        <f t="shared" si="993"/>
        <v/>
      </c>
      <c r="L6329" s="92" t="str">
        <f t="shared" si="994"/>
        <v/>
      </c>
      <c r="M6329" s="95" t="str">
        <f>IF(A6329&lt;&gt;"",IF(MID(C6329,1,1)="c",SigmaEpsConcrete(I6329,$AN$30:$AN$33,$AR$30:$AR$33,$AS$26,$AS$27,$AS$28,$AQ$20,$AU$19),""),"")</f>
        <v/>
      </c>
      <c r="N6329" s="95" t="str">
        <f>IF(A6329&lt;&gt;"",IF(MID(C6329,1,1)="r",SigmaEpsReinf(J6329,$AS$42:$AS$43,$AS$41,$AS$39,$AS$40,$AQ$38),""),"")</f>
        <v/>
      </c>
      <c r="Q6329" s="92" t="str">
        <f t="shared" si="996"/>
        <v/>
      </c>
      <c r="R6329" s="92" t="str">
        <f t="shared" si="997"/>
        <v/>
      </c>
      <c r="U6329" s="5"/>
      <c r="V6329" s="5"/>
      <c r="W6329" s="94" t="str">
        <f t="shared" si="995"/>
        <v/>
      </c>
      <c r="X6329" s="94" t="str">
        <f t="shared" si="998"/>
        <v/>
      </c>
      <c r="Y6329" s="5"/>
      <c r="BK6329" s="8"/>
      <c r="BL6329" s="5"/>
      <c r="BM6329" s="5"/>
      <c r="BN6329" s="5"/>
      <c r="BO6329" s="5"/>
      <c r="BP6329" s="1"/>
      <c r="BQ6329" s="1"/>
      <c r="BR6329" s="1"/>
      <c r="BS6329" s="1"/>
      <c r="BT6329" s="1"/>
      <c r="BU6329" s="4"/>
      <c r="BV6329" s="1"/>
      <c r="BW6329" s="3"/>
      <c r="BX6329" s="4"/>
      <c r="BY6329" s="5"/>
      <c r="BZ6329" s="5"/>
      <c r="CA6329" s="5"/>
      <c r="CB6329" s="5"/>
      <c r="CC6329" s="5"/>
      <c r="CD6329" s="43"/>
    </row>
    <row r="6330" spans="1:82" x14ac:dyDescent="0.25">
      <c r="A6330" s="8"/>
      <c r="B6330" s="5"/>
      <c r="C6330" s="5"/>
      <c r="D6330" s="5"/>
      <c r="E6330" s="5"/>
      <c r="F6330" s="94" t="str">
        <f t="shared" si="989"/>
        <v/>
      </c>
      <c r="G6330" s="94" t="str">
        <f t="shared" si="990"/>
        <v/>
      </c>
      <c r="H6330" s="127" t="str">
        <f>IF(A6330&lt;&gt;"",IF(MID(C6330,1,1)="c",$AS$26,IF(MID(C6330,1,1)="r",$AS$41,IF(MID(C6330,1,1)="p",#REF!,#REF!))),"")</f>
        <v/>
      </c>
      <c r="I6330" s="92" t="str">
        <f t="shared" si="991"/>
        <v/>
      </c>
      <c r="J6330" s="92" t="str">
        <f t="shared" si="992"/>
        <v/>
      </c>
      <c r="K6330" s="92" t="str">
        <f t="shared" si="993"/>
        <v/>
      </c>
      <c r="L6330" s="92" t="str">
        <f t="shared" si="994"/>
        <v/>
      </c>
      <c r="M6330" s="95" t="str">
        <f>IF(A6330&lt;&gt;"",IF(MID(C6330,1,1)="c",SigmaEpsConcrete(I6330,$AN$30:$AN$33,$AR$30:$AR$33,$AS$26,$AS$27,$AS$28,$AQ$20,$AU$19),""),"")</f>
        <v/>
      </c>
      <c r="N6330" s="95" t="str">
        <f>IF(A6330&lt;&gt;"",IF(MID(C6330,1,1)="r",SigmaEpsReinf(J6330,$AS$42:$AS$43,$AS$41,$AS$39,$AS$40,$AQ$38),""),"")</f>
        <v/>
      </c>
      <c r="Q6330" s="92" t="str">
        <f t="shared" si="996"/>
        <v/>
      </c>
      <c r="R6330" s="92" t="str">
        <f t="shared" si="997"/>
        <v/>
      </c>
      <c r="U6330" s="5"/>
      <c r="V6330" s="5"/>
      <c r="W6330" s="94" t="str">
        <f t="shared" si="995"/>
        <v/>
      </c>
      <c r="X6330" s="94" t="str">
        <f t="shared" si="998"/>
        <v/>
      </c>
      <c r="Y6330" s="5"/>
      <c r="BK6330" s="8"/>
      <c r="BL6330" s="5"/>
      <c r="BM6330" s="5"/>
      <c r="BN6330" s="5"/>
      <c r="BO6330" s="5"/>
      <c r="BP6330" s="1"/>
      <c r="BQ6330" s="1"/>
      <c r="BR6330" s="1"/>
      <c r="BS6330" s="1"/>
      <c r="BT6330" s="1"/>
      <c r="BU6330" s="4"/>
      <c r="BV6330" s="1"/>
      <c r="BW6330" s="3"/>
      <c r="BX6330" s="4"/>
      <c r="BY6330" s="5"/>
      <c r="BZ6330" s="5"/>
      <c r="CA6330" s="5"/>
      <c r="CB6330" s="5"/>
      <c r="CC6330" s="5"/>
      <c r="CD6330" s="43"/>
    </row>
    <row r="6331" spans="1:82" x14ac:dyDescent="0.25">
      <c r="A6331" s="8"/>
      <c r="B6331" s="5"/>
      <c r="C6331" s="5"/>
      <c r="D6331" s="5"/>
      <c r="E6331" s="5"/>
      <c r="F6331" s="94" t="str">
        <f t="shared" si="989"/>
        <v/>
      </c>
      <c r="G6331" s="94" t="str">
        <f t="shared" si="990"/>
        <v/>
      </c>
      <c r="H6331" s="127" t="str">
        <f>IF(A6331&lt;&gt;"",IF(MID(C6331,1,1)="c",$AS$26,IF(MID(C6331,1,1)="r",$AS$41,IF(MID(C6331,1,1)="p",#REF!,#REF!))),"")</f>
        <v/>
      </c>
      <c r="I6331" s="92" t="str">
        <f t="shared" si="991"/>
        <v/>
      </c>
      <c r="J6331" s="92" t="str">
        <f t="shared" si="992"/>
        <v/>
      </c>
      <c r="K6331" s="92" t="str">
        <f t="shared" si="993"/>
        <v/>
      </c>
      <c r="L6331" s="92" t="str">
        <f t="shared" si="994"/>
        <v/>
      </c>
      <c r="M6331" s="95" t="str">
        <f>IF(A6331&lt;&gt;"",IF(MID(C6331,1,1)="c",SigmaEpsConcrete(I6331,$AN$30:$AN$33,$AR$30:$AR$33,$AS$26,$AS$27,$AS$28,$AQ$20,$AU$19),""),"")</f>
        <v/>
      </c>
      <c r="N6331" s="95" t="str">
        <f>IF(A6331&lt;&gt;"",IF(MID(C6331,1,1)="r",SigmaEpsReinf(J6331,$AS$42:$AS$43,$AS$41,$AS$39,$AS$40,$AQ$38),""),"")</f>
        <v/>
      </c>
      <c r="Q6331" s="92" t="str">
        <f t="shared" si="996"/>
        <v/>
      </c>
      <c r="R6331" s="92" t="str">
        <f t="shared" si="997"/>
        <v/>
      </c>
      <c r="U6331" s="5"/>
      <c r="V6331" s="5"/>
      <c r="W6331" s="94" t="str">
        <f t="shared" si="995"/>
        <v/>
      </c>
      <c r="X6331" s="94" t="str">
        <f t="shared" si="998"/>
        <v/>
      </c>
      <c r="Y6331" s="5"/>
      <c r="BK6331" s="8"/>
      <c r="BL6331" s="5"/>
      <c r="BM6331" s="5"/>
      <c r="BN6331" s="5"/>
      <c r="BO6331" s="5"/>
      <c r="BP6331" s="1"/>
      <c r="BQ6331" s="1"/>
      <c r="BR6331" s="1"/>
      <c r="BS6331" s="1"/>
      <c r="BT6331" s="1"/>
      <c r="BU6331" s="4"/>
      <c r="BV6331" s="1"/>
      <c r="BW6331" s="3"/>
      <c r="BX6331" s="4"/>
      <c r="BY6331" s="5"/>
      <c r="BZ6331" s="5"/>
      <c r="CA6331" s="5"/>
      <c r="CB6331" s="5"/>
      <c r="CC6331" s="5"/>
      <c r="CD6331" s="43"/>
    </row>
    <row r="6332" spans="1:82" x14ac:dyDescent="0.25">
      <c r="A6332" s="8"/>
      <c r="B6332" s="5"/>
      <c r="C6332" s="5"/>
      <c r="D6332" s="5"/>
      <c r="E6332" s="5"/>
      <c r="F6332" s="94" t="str">
        <f t="shared" si="989"/>
        <v/>
      </c>
      <c r="G6332" s="94" t="str">
        <f t="shared" si="990"/>
        <v/>
      </c>
      <c r="H6332" s="127" t="str">
        <f>IF(A6332&lt;&gt;"",IF(MID(C6332,1,1)="c",$AS$26,IF(MID(C6332,1,1)="r",$AS$41,IF(MID(C6332,1,1)="p",#REF!,#REF!))),"")</f>
        <v/>
      </c>
      <c r="I6332" s="92" t="str">
        <f t="shared" si="991"/>
        <v/>
      </c>
      <c r="J6332" s="92" t="str">
        <f t="shared" si="992"/>
        <v/>
      </c>
      <c r="K6332" s="92" t="str">
        <f t="shared" si="993"/>
        <v/>
      </c>
      <c r="L6332" s="92" t="str">
        <f t="shared" si="994"/>
        <v/>
      </c>
      <c r="M6332" s="95" t="str">
        <f>IF(A6332&lt;&gt;"",IF(MID(C6332,1,1)="c",SigmaEpsConcrete(I6332,$AN$30:$AN$33,$AR$30:$AR$33,$AS$26,$AS$27,$AS$28,$AQ$20,$AU$19),""),"")</f>
        <v/>
      </c>
      <c r="N6332" s="95" t="str">
        <f>IF(A6332&lt;&gt;"",IF(MID(C6332,1,1)="r",SigmaEpsReinf(J6332,$AS$42:$AS$43,$AS$41,$AS$39,$AS$40,$AQ$38),""),"")</f>
        <v/>
      </c>
      <c r="Q6332" s="92" t="str">
        <f t="shared" si="996"/>
        <v/>
      </c>
      <c r="R6332" s="92" t="str">
        <f t="shared" si="997"/>
        <v/>
      </c>
      <c r="U6332" s="5"/>
      <c r="V6332" s="5"/>
      <c r="W6332" s="94" t="str">
        <f t="shared" si="995"/>
        <v/>
      </c>
      <c r="X6332" s="94" t="str">
        <f t="shared" si="998"/>
        <v/>
      </c>
      <c r="Y6332" s="5"/>
      <c r="BK6332" s="8"/>
      <c r="BL6332" s="5"/>
      <c r="BM6332" s="5"/>
      <c r="BN6332" s="5"/>
      <c r="BO6332" s="5"/>
      <c r="BP6332" s="1"/>
      <c r="BQ6332" s="1"/>
      <c r="BR6332" s="1"/>
      <c r="BS6332" s="1"/>
      <c r="BT6332" s="1"/>
      <c r="BU6332" s="4"/>
      <c r="BV6332" s="1"/>
      <c r="BW6332" s="3"/>
      <c r="BX6332" s="4"/>
      <c r="BY6332" s="5"/>
      <c r="BZ6332" s="5"/>
      <c r="CA6332" s="5"/>
      <c r="CB6332" s="5"/>
      <c r="CC6332" s="5"/>
      <c r="CD6332" s="43"/>
    </row>
    <row r="6333" spans="1:82" x14ac:dyDescent="0.25">
      <c r="A6333" s="8"/>
      <c r="B6333" s="5"/>
      <c r="C6333" s="5"/>
      <c r="D6333" s="5"/>
      <c r="E6333" s="5"/>
      <c r="F6333" s="94" t="str">
        <f t="shared" si="989"/>
        <v/>
      </c>
      <c r="G6333" s="94" t="str">
        <f t="shared" si="990"/>
        <v/>
      </c>
      <c r="H6333" s="127" t="str">
        <f>IF(A6333&lt;&gt;"",IF(MID(C6333,1,1)="c",$AS$26,IF(MID(C6333,1,1)="r",$AS$41,IF(MID(C6333,1,1)="p",#REF!,#REF!))),"")</f>
        <v/>
      </c>
      <c r="I6333" s="92" t="str">
        <f t="shared" si="991"/>
        <v/>
      </c>
      <c r="J6333" s="92" t="str">
        <f t="shared" si="992"/>
        <v/>
      </c>
      <c r="K6333" s="92" t="str">
        <f t="shared" si="993"/>
        <v/>
      </c>
      <c r="L6333" s="92" t="str">
        <f t="shared" si="994"/>
        <v/>
      </c>
      <c r="M6333" s="95" t="str">
        <f>IF(A6333&lt;&gt;"",IF(MID(C6333,1,1)="c",SigmaEpsConcrete(I6333,$AN$30:$AN$33,$AR$30:$AR$33,$AS$26,$AS$27,$AS$28,$AQ$20,$AU$19),""),"")</f>
        <v/>
      </c>
      <c r="N6333" s="95" t="str">
        <f>IF(A6333&lt;&gt;"",IF(MID(C6333,1,1)="r",SigmaEpsReinf(J6333,$AS$42:$AS$43,$AS$41,$AS$39,$AS$40,$AQ$38),""),"")</f>
        <v/>
      </c>
      <c r="Q6333" s="92" t="str">
        <f t="shared" si="996"/>
        <v/>
      </c>
      <c r="R6333" s="92" t="str">
        <f t="shared" si="997"/>
        <v/>
      </c>
      <c r="U6333" s="5"/>
      <c r="V6333" s="5"/>
      <c r="W6333" s="94" t="str">
        <f t="shared" si="995"/>
        <v/>
      </c>
      <c r="X6333" s="94" t="str">
        <f t="shared" si="998"/>
        <v/>
      </c>
      <c r="Y6333" s="5"/>
      <c r="BK6333" s="8"/>
      <c r="BL6333" s="5"/>
      <c r="BM6333" s="5"/>
      <c r="BN6333" s="5"/>
      <c r="BO6333" s="5"/>
      <c r="BP6333" s="1"/>
      <c r="BQ6333" s="1"/>
      <c r="BR6333" s="1"/>
      <c r="BS6333" s="1"/>
      <c r="BT6333" s="1"/>
      <c r="BU6333" s="4"/>
      <c r="BV6333" s="1"/>
      <c r="BW6333" s="3"/>
      <c r="BX6333" s="4"/>
      <c r="BY6333" s="5"/>
      <c r="BZ6333" s="5"/>
      <c r="CA6333" s="5"/>
      <c r="CB6333" s="5"/>
      <c r="CC6333" s="5"/>
      <c r="CD6333" s="43"/>
    </row>
    <row r="6334" spans="1:82" x14ac:dyDescent="0.25">
      <c r="A6334" s="8"/>
      <c r="B6334" s="5"/>
      <c r="C6334" s="5"/>
      <c r="D6334" s="5"/>
      <c r="E6334" s="5"/>
      <c r="F6334" s="94" t="str">
        <f t="shared" si="989"/>
        <v/>
      </c>
      <c r="G6334" s="94" t="str">
        <f t="shared" si="990"/>
        <v/>
      </c>
      <c r="H6334" s="127" t="str">
        <f>IF(A6334&lt;&gt;"",IF(MID(C6334,1,1)="c",$AS$26,IF(MID(C6334,1,1)="r",$AS$41,IF(MID(C6334,1,1)="p",#REF!,#REF!))),"")</f>
        <v/>
      </c>
      <c r="I6334" s="92" t="str">
        <f t="shared" si="991"/>
        <v/>
      </c>
      <c r="J6334" s="92" t="str">
        <f t="shared" si="992"/>
        <v/>
      </c>
      <c r="K6334" s="92" t="str">
        <f t="shared" si="993"/>
        <v/>
      </c>
      <c r="L6334" s="92" t="str">
        <f t="shared" si="994"/>
        <v/>
      </c>
      <c r="M6334" s="95" t="str">
        <f>IF(A6334&lt;&gt;"",IF(MID(C6334,1,1)="c",SigmaEpsConcrete(I6334,$AN$30:$AN$33,$AR$30:$AR$33,$AS$26,$AS$27,$AS$28,$AQ$20,$AU$19),""),"")</f>
        <v/>
      </c>
      <c r="N6334" s="95" t="str">
        <f>IF(A6334&lt;&gt;"",IF(MID(C6334,1,1)="r",SigmaEpsReinf(J6334,$AS$42:$AS$43,$AS$41,$AS$39,$AS$40,$AQ$38),""),"")</f>
        <v/>
      </c>
      <c r="Q6334" s="92" t="str">
        <f t="shared" si="996"/>
        <v/>
      </c>
      <c r="R6334" s="92" t="str">
        <f t="shared" si="997"/>
        <v/>
      </c>
      <c r="U6334" s="5"/>
      <c r="V6334" s="5"/>
      <c r="W6334" s="94" t="str">
        <f t="shared" si="995"/>
        <v/>
      </c>
      <c r="X6334" s="94" t="str">
        <f t="shared" si="998"/>
        <v/>
      </c>
      <c r="Y6334" s="5"/>
      <c r="BK6334" s="8"/>
      <c r="BL6334" s="5"/>
      <c r="BM6334" s="5"/>
      <c r="BN6334" s="5"/>
      <c r="BO6334" s="5"/>
      <c r="BP6334" s="1"/>
      <c r="BQ6334" s="1"/>
      <c r="BR6334" s="1"/>
      <c r="BS6334" s="1"/>
      <c r="BT6334" s="1"/>
      <c r="BU6334" s="4"/>
      <c r="BV6334" s="1"/>
      <c r="BW6334" s="3"/>
      <c r="BX6334" s="4"/>
      <c r="BY6334" s="5"/>
      <c r="BZ6334" s="5"/>
      <c r="CA6334" s="5"/>
      <c r="CB6334" s="5"/>
      <c r="CC6334" s="5"/>
      <c r="CD6334" s="43"/>
    </row>
    <row r="6335" spans="1:82" x14ac:dyDescent="0.25">
      <c r="A6335" s="8"/>
      <c r="B6335" s="5"/>
      <c r="C6335" s="5"/>
      <c r="D6335" s="5"/>
      <c r="E6335" s="5"/>
      <c r="F6335" s="94" t="str">
        <f t="shared" si="989"/>
        <v/>
      </c>
      <c r="G6335" s="94" t="str">
        <f t="shared" si="990"/>
        <v/>
      </c>
      <c r="H6335" s="127" t="str">
        <f>IF(A6335&lt;&gt;"",IF(MID(C6335,1,1)="c",$AS$26,IF(MID(C6335,1,1)="r",$AS$41,IF(MID(C6335,1,1)="p",#REF!,#REF!))),"")</f>
        <v/>
      </c>
      <c r="I6335" s="92" t="str">
        <f t="shared" si="991"/>
        <v/>
      </c>
      <c r="J6335" s="92" t="str">
        <f t="shared" si="992"/>
        <v/>
      </c>
      <c r="K6335" s="92" t="str">
        <f t="shared" si="993"/>
        <v/>
      </c>
      <c r="L6335" s="92" t="str">
        <f t="shared" si="994"/>
        <v/>
      </c>
      <c r="M6335" s="95" t="str">
        <f>IF(A6335&lt;&gt;"",IF(MID(C6335,1,1)="c",SigmaEpsConcrete(I6335,$AN$30:$AN$33,$AR$30:$AR$33,$AS$26,$AS$27,$AS$28,$AQ$20,$AU$19),""),"")</f>
        <v/>
      </c>
      <c r="N6335" s="95" t="str">
        <f>IF(A6335&lt;&gt;"",IF(MID(C6335,1,1)="r",SigmaEpsReinf(J6335,$AS$42:$AS$43,$AS$41,$AS$39,$AS$40,$AQ$38),""),"")</f>
        <v/>
      </c>
      <c r="Q6335" s="92" t="str">
        <f t="shared" si="996"/>
        <v/>
      </c>
      <c r="R6335" s="92" t="str">
        <f t="shared" si="997"/>
        <v/>
      </c>
      <c r="U6335" s="5"/>
      <c r="V6335" s="5"/>
      <c r="W6335" s="94" t="str">
        <f t="shared" si="995"/>
        <v/>
      </c>
      <c r="X6335" s="94" t="str">
        <f t="shared" si="998"/>
        <v/>
      </c>
      <c r="Y6335" s="5"/>
      <c r="BK6335" s="8"/>
      <c r="BL6335" s="5"/>
      <c r="BM6335" s="5"/>
      <c r="BN6335" s="5"/>
      <c r="BO6335" s="5"/>
      <c r="BP6335" s="1"/>
      <c r="BQ6335" s="1"/>
      <c r="BR6335" s="1"/>
      <c r="BS6335" s="1"/>
      <c r="BT6335" s="1"/>
      <c r="BU6335" s="4"/>
      <c r="BV6335" s="1"/>
      <c r="BW6335" s="3"/>
      <c r="BX6335" s="4"/>
      <c r="BY6335" s="5"/>
      <c r="BZ6335" s="5"/>
      <c r="CA6335" s="5"/>
      <c r="CB6335" s="5"/>
      <c r="CC6335" s="5"/>
      <c r="CD6335" s="43"/>
    </row>
    <row r="6336" spans="1:82" x14ac:dyDescent="0.25">
      <c r="A6336" s="8"/>
      <c r="B6336" s="5"/>
      <c r="C6336" s="5"/>
      <c r="D6336" s="5"/>
      <c r="E6336" s="5"/>
      <c r="F6336" s="94" t="str">
        <f t="shared" si="989"/>
        <v/>
      </c>
      <c r="G6336" s="94" t="str">
        <f t="shared" si="990"/>
        <v/>
      </c>
      <c r="H6336" s="127" t="str">
        <f>IF(A6336&lt;&gt;"",IF(MID(C6336,1,1)="c",$AS$26,IF(MID(C6336,1,1)="r",$AS$41,IF(MID(C6336,1,1)="p",#REF!,#REF!))),"")</f>
        <v/>
      </c>
      <c r="I6336" s="92" t="str">
        <f t="shared" si="991"/>
        <v/>
      </c>
      <c r="J6336" s="92" t="str">
        <f t="shared" si="992"/>
        <v/>
      </c>
      <c r="K6336" s="92" t="str">
        <f t="shared" si="993"/>
        <v/>
      </c>
      <c r="L6336" s="92" t="str">
        <f t="shared" si="994"/>
        <v/>
      </c>
      <c r="M6336" s="95" t="str">
        <f>IF(A6336&lt;&gt;"",IF(MID(C6336,1,1)="c",SigmaEpsConcrete(I6336,$AN$30:$AN$33,$AR$30:$AR$33,$AS$26,$AS$27,$AS$28,$AQ$20,$AU$19),""),"")</f>
        <v/>
      </c>
      <c r="N6336" s="95" t="str">
        <f>IF(A6336&lt;&gt;"",IF(MID(C6336,1,1)="r",SigmaEpsReinf(J6336,$AS$42:$AS$43,$AS$41,$AS$39,$AS$40,$AQ$38),""),"")</f>
        <v/>
      </c>
      <c r="Q6336" s="92" t="str">
        <f t="shared" si="996"/>
        <v/>
      </c>
      <c r="R6336" s="92" t="str">
        <f t="shared" si="997"/>
        <v/>
      </c>
      <c r="U6336" s="5"/>
      <c r="V6336" s="5"/>
      <c r="W6336" s="94" t="str">
        <f t="shared" si="995"/>
        <v/>
      </c>
      <c r="X6336" s="94" t="str">
        <f t="shared" si="998"/>
        <v/>
      </c>
      <c r="Y6336" s="5"/>
      <c r="BK6336" s="8"/>
      <c r="BL6336" s="5"/>
      <c r="BM6336" s="5"/>
      <c r="BN6336" s="5"/>
      <c r="BO6336" s="5"/>
      <c r="BP6336" s="1"/>
      <c r="BQ6336" s="1"/>
      <c r="BR6336" s="1"/>
      <c r="BS6336" s="1"/>
      <c r="BT6336" s="1"/>
      <c r="BU6336" s="4"/>
      <c r="BV6336" s="1"/>
      <c r="BW6336" s="3"/>
      <c r="BX6336" s="4"/>
      <c r="BY6336" s="5"/>
      <c r="BZ6336" s="5"/>
      <c r="CA6336" s="5"/>
      <c r="CB6336" s="5"/>
      <c r="CC6336" s="5"/>
      <c r="CD6336" s="43"/>
    </row>
    <row r="6337" spans="1:82" x14ac:dyDescent="0.25">
      <c r="A6337" s="8"/>
      <c r="B6337" s="5"/>
      <c r="C6337" s="5"/>
      <c r="D6337" s="5"/>
      <c r="E6337" s="5"/>
      <c r="F6337" s="94" t="str">
        <f t="shared" si="989"/>
        <v/>
      </c>
      <c r="G6337" s="94" t="str">
        <f t="shared" si="990"/>
        <v/>
      </c>
      <c r="H6337" s="127" t="str">
        <f>IF(A6337&lt;&gt;"",IF(MID(C6337,1,1)="c",$AS$26,IF(MID(C6337,1,1)="r",$AS$41,IF(MID(C6337,1,1)="p",#REF!,#REF!))),"")</f>
        <v/>
      </c>
      <c r="I6337" s="92" t="str">
        <f t="shared" si="991"/>
        <v/>
      </c>
      <c r="J6337" s="92" t="str">
        <f t="shared" si="992"/>
        <v/>
      </c>
      <c r="K6337" s="92" t="str">
        <f t="shared" si="993"/>
        <v/>
      </c>
      <c r="L6337" s="92" t="str">
        <f t="shared" si="994"/>
        <v/>
      </c>
      <c r="M6337" s="95" t="str">
        <f>IF(A6337&lt;&gt;"",IF(MID(C6337,1,1)="c",SigmaEpsConcrete(I6337,$AN$30:$AN$33,$AR$30:$AR$33,$AS$26,$AS$27,$AS$28,$AQ$20,$AU$19),""),"")</f>
        <v/>
      </c>
      <c r="N6337" s="95" t="str">
        <f>IF(A6337&lt;&gt;"",IF(MID(C6337,1,1)="r",SigmaEpsReinf(J6337,$AS$42:$AS$43,$AS$41,$AS$39,$AS$40,$AQ$38),""),"")</f>
        <v/>
      </c>
      <c r="Q6337" s="92" t="str">
        <f t="shared" si="996"/>
        <v/>
      </c>
      <c r="R6337" s="92" t="str">
        <f t="shared" si="997"/>
        <v/>
      </c>
      <c r="U6337" s="5"/>
      <c r="V6337" s="5"/>
      <c r="W6337" s="94" t="str">
        <f t="shared" si="995"/>
        <v/>
      </c>
      <c r="X6337" s="94" t="str">
        <f t="shared" si="998"/>
        <v/>
      </c>
      <c r="Y6337" s="5"/>
      <c r="BK6337" s="8"/>
      <c r="BL6337" s="5"/>
      <c r="BM6337" s="5"/>
      <c r="BN6337" s="5"/>
      <c r="BO6337" s="5"/>
      <c r="BP6337" s="1"/>
      <c r="BQ6337" s="1"/>
      <c r="BR6337" s="1"/>
      <c r="BS6337" s="1"/>
      <c r="BT6337" s="1"/>
      <c r="BU6337" s="4"/>
      <c r="BV6337" s="1"/>
      <c r="BW6337" s="3"/>
      <c r="BX6337" s="4"/>
      <c r="BY6337" s="5"/>
      <c r="BZ6337" s="5"/>
      <c r="CA6337" s="5"/>
      <c r="CB6337" s="5"/>
      <c r="CC6337" s="5"/>
      <c r="CD6337" s="43"/>
    </row>
    <row r="6338" spans="1:82" x14ac:dyDescent="0.25">
      <c r="A6338" s="8"/>
      <c r="B6338" s="5"/>
      <c r="C6338" s="5"/>
      <c r="D6338" s="5"/>
      <c r="E6338" s="5"/>
      <c r="F6338" s="94" t="str">
        <f t="shared" si="989"/>
        <v/>
      </c>
      <c r="G6338" s="94" t="str">
        <f t="shared" si="990"/>
        <v/>
      </c>
      <c r="H6338" s="127" t="str">
        <f>IF(A6338&lt;&gt;"",IF(MID(C6338,1,1)="c",$AS$26,IF(MID(C6338,1,1)="r",$AS$41,IF(MID(C6338,1,1)="p",#REF!,#REF!))),"")</f>
        <v/>
      </c>
      <c r="I6338" s="92" t="str">
        <f t="shared" si="991"/>
        <v/>
      </c>
      <c r="J6338" s="92" t="str">
        <f t="shared" si="992"/>
        <v/>
      </c>
      <c r="K6338" s="92" t="str">
        <f t="shared" si="993"/>
        <v/>
      </c>
      <c r="L6338" s="92" t="str">
        <f t="shared" si="994"/>
        <v/>
      </c>
      <c r="M6338" s="95" t="str">
        <f>IF(A6338&lt;&gt;"",IF(MID(C6338,1,1)="c",SigmaEpsConcrete(I6338,$AN$30:$AN$33,$AR$30:$AR$33,$AS$26,$AS$27,$AS$28,$AQ$20,$AU$19),""),"")</f>
        <v/>
      </c>
      <c r="N6338" s="95" t="str">
        <f>IF(A6338&lt;&gt;"",IF(MID(C6338,1,1)="r",SigmaEpsReinf(J6338,$AS$42:$AS$43,$AS$41,$AS$39,$AS$40,$AQ$38),""),"")</f>
        <v/>
      </c>
      <c r="Q6338" s="92" t="str">
        <f t="shared" si="996"/>
        <v/>
      </c>
      <c r="R6338" s="92" t="str">
        <f t="shared" si="997"/>
        <v/>
      </c>
      <c r="U6338" s="5"/>
      <c r="V6338" s="5"/>
      <c r="W6338" s="94" t="str">
        <f t="shared" si="995"/>
        <v/>
      </c>
      <c r="X6338" s="94" t="str">
        <f t="shared" si="998"/>
        <v/>
      </c>
      <c r="Y6338" s="5"/>
      <c r="BK6338" s="8"/>
      <c r="BL6338" s="5"/>
      <c r="BM6338" s="5"/>
      <c r="BN6338" s="5"/>
      <c r="BO6338" s="5"/>
      <c r="BP6338" s="1"/>
      <c r="BQ6338" s="1"/>
      <c r="BR6338" s="1"/>
      <c r="BS6338" s="1"/>
      <c r="BT6338" s="1"/>
      <c r="BU6338" s="4"/>
      <c r="BV6338" s="1"/>
      <c r="BW6338" s="3"/>
      <c r="BX6338" s="4"/>
      <c r="BY6338" s="5"/>
      <c r="BZ6338" s="5"/>
      <c r="CA6338" s="5"/>
      <c r="CB6338" s="5"/>
      <c r="CC6338" s="5"/>
      <c r="CD6338" s="43"/>
    </row>
    <row r="6339" spans="1:82" x14ac:dyDescent="0.25">
      <c r="A6339" s="8"/>
      <c r="B6339" s="5"/>
      <c r="C6339" s="5"/>
      <c r="D6339" s="5"/>
      <c r="E6339" s="5"/>
      <c r="F6339" s="94" t="str">
        <f t="shared" si="989"/>
        <v/>
      </c>
      <c r="G6339" s="94" t="str">
        <f t="shared" si="990"/>
        <v/>
      </c>
      <c r="H6339" s="127" t="str">
        <f>IF(A6339&lt;&gt;"",IF(MID(C6339,1,1)="c",$AS$26,IF(MID(C6339,1,1)="r",$AS$41,IF(MID(C6339,1,1)="p",#REF!,#REF!))),"")</f>
        <v/>
      </c>
      <c r="I6339" s="92" t="str">
        <f t="shared" si="991"/>
        <v/>
      </c>
      <c r="J6339" s="92" t="str">
        <f t="shared" si="992"/>
        <v/>
      </c>
      <c r="K6339" s="92" t="str">
        <f t="shared" si="993"/>
        <v/>
      </c>
      <c r="L6339" s="92" t="str">
        <f t="shared" si="994"/>
        <v/>
      </c>
      <c r="M6339" s="95" t="str">
        <f>IF(A6339&lt;&gt;"",IF(MID(C6339,1,1)="c",SigmaEpsConcrete(I6339,$AN$30:$AN$33,$AR$30:$AR$33,$AS$26,$AS$27,$AS$28,$AQ$20,$AU$19),""),"")</f>
        <v/>
      </c>
      <c r="N6339" s="95" t="str">
        <f>IF(A6339&lt;&gt;"",IF(MID(C6339,1,1)="r",SigmaEpsReinf(J6339,$AS$42:$AS$43,$AS$41,$AS$39,$AS$40,$AQ$38),""),"")</f>
        <v/>
      </c>
      <c r="Q6339" s="92" t="str">
        <f t="shared" si="996"/>
        <v/>
      </c>
      <c r="R6339" s="92" t="str">
        <f t="shared" si="997"/>
        <v/>
      </c>
      <c r="U6339" s="5"/>
      <c r="V6339" s="5"/>
      <c r="W6339" s="94" t="str">
        <f t="shared" si="995"/>
        <v/>
      </c>
      <c r="X6339" s="94" t="str">
        <f t="shared" si="998"/>
        <v/>
      </c>
      <c r="Y6339" s="5"/>
      <c r="BK6339" s="8"/>
      <c r="BL6339" s="5"/>
      <c r="BM6339" s="5"/>
      <c r="BN6339" s="5"/>
      <c r="BO6339" s="5"/>
      <c r="BP6339" s="1"/>
      <c r="BQ6339" s="1"/>
      <c r="BR6339" s="1"/>
      <c r="BS6339" s="1"/>
      <c r="BT6339" s="1"/>
      <c r="BU6339" s="4"/>
      <c r="BV6339" s="1"/>
      <c r="BW6339" s="3"/>
      <c r="BX6339" s="4"/>
      <c r="BY6339" s="5"/>
      <c r="BZ6339" s="5"/>
      <c r="CA6339" s="5"/>
      <c r="CB6339" s="5"/>
      <c r="CC6339" s="5"/>
      <c r="CD6339" s="43"/>
    </row>
    <row r="6340" spans="1:82" x14ac:dyDescent="0.25">
      <c r="A6340" s="8"/>
      <c r="B6340" s="5"/>
      <c r="C6340" s="5"/>
      <c r="D6340" s="5"/>
      <c r="E6340" s="5"/>
      <c r="F6340" s="94" t="str">
        <f t="shared" si="989"/>
        <v/>
      </c>
      <c r="G6340" s="94" t="str">
        <f t="shared" si="990"/>
        <v/>
      </c>
      <c r="H6340" s="127" t="str">
        <f>IF(A6340&lt;&gt;"",IF(MID(C6340,1,1)="c",$AS$26,IF(MID(C6340,1,1)="r",$AS$41,IF(MID(C6340,1,1)="p",#REF!,#REF!))),"")</f>
        <v/>
      </c>
      <c r="I6340" s="92" t="str">
        <f t="shared" si="991"/>
        <v/>
      </c>
      <c r="J6340" s="92" t="str">
        <f t="shared" si="992"/>
        <v/>
      </c>
      <c r="K6340" s="92" t="str">
        <f t="shared" si="993"/>
        <v/>
      </c>
      <c r="L6340" s="92" t="str">
        <f t="shared" si="994"/>
        <v/>
      </c>
      <c r="M6340" s="95" t="str">
        <f>IF(A6340&lt;&gt;"",IF(MID(C6340,1,1)="c",SigmaEpsConcrete(I6340,$AN$30:$AN$33,$AR$30:$AR$33,$AS$26,$AS$27,$AS$28,$AQ$20,$AU$19),""),"")</f>
        <v/>
      </c>
      <c r="N6340" s="95" t="str">
        <f>IF(A6340&lt;&gt;"",IF(MID(C6340,1,1)="r",SigmaEpsReinf(J6340,$AS$42:$AS$43,$AS$41,$AS$39,$AS$40,$AQ$38),""),"")</f>
        <v/>
      </c>
      <c r="Q6340" s="92" t="str">
        <f t="shared" si="996"/>
        <v/>
      </c>
      <c r="R6340" s="92" t="str">
        <f t="shared" si="997"/>
        <v/>
      </c>
      <c r="U6340" s="5"/>
      <c r="V6340" s="5"/>
      <c r="W6340" s="94" t="str">
        <f t="shared" si="995"/>
        <v/>
      </c>
      <c r="X6340" s="94" t="str">
        <f t="shared" si="998"/>
        <v/>
      </c>
      <c r="Y6340" s="5"/>
      <c r="BK6340" s="8"/>
      <c r="BL6340" s="5"/>
      <c r="BM6340" s="5"/>
      <c r="BN6340" s="5"/>
      <c r="BO6340" s="5"/>
      <c r="BP6340" s="1"/>
      <c r="BQ6340" s="1"/>
      <c r="BR6340" s="1"/>
      <c r="BS6340" s="1"/>
      <c r="BT6340" s="1"/>
      <c r="BU6340" s="4"/>
      <c r="BV6340" s="1"/>
      <c r="BW6340" s="3"/>
      <c r="BX6340" s="4"/>
      <c r="BY6340" s="5"/>
      <c r="BZ6340" s="5"/>
      <c r="CA6340" s="5"/>
      <c r="CB6340" s="5"/>
      <c r="CC6340" s="5"/>
      <c r="CD6340" s="43"/>
    </row>
    <row r="6341" spans="1:82" x14ac:dyDescent="0.25">
      <c r="A6341" s="8"/>
      <c r="B6341" s="5"/>
      <c r="C6341" s="5"/>
      <c r="D6341" s="5"/>
      <c r="E6341" s="5"/>
      <c r="F6341" s="94" t="str">
        <f t="shared" si="989"/>
        <v/>
      </c>
      <c r="G6341" s="94" t="str">
        <f t="shared" si="990"/>
        <v/>
      </c>
      <c r="H6341" s="127" t="str">
        <f>IF(A6341&lt;&gt;"",IF(MID(C6341,1,1)="c",$AS$26,IF(MID(C6341,1,1)="r",$AS$41,IF(MID(C6341,1,1)="p",#REF!,#REF!))),"")</f>
        <v/>
      </c>
      <c r="I6341" s="92" t="str">
        <f t="shared" si="991"/>
        <v/>
      </c>
      <c r="J6341" s="92" t="str">
        <f t="shared" si="992"/>
        <v/>
      </c>
      <c r="K6341" s="92" t="str">
        <f t="shared" si="993"/>
        <v/>
      </c>
      <c r="L6341" s="92" t="str">
        <f t="shared" si="994"/>
        <v/>
      </c>
      <c r="M6341" s="95" t="str">
        <f>IF(A6341&lt;&gt;"",IF(MID(C6341,1,1)="c",SigmaEpsConcrete(I6341,$AN$30:$AN$33,$AR$30:$AR$33,$AS$26,$AS$27,$AS$28,$AQ$20,$AU$19),""),"")</f>
        <v/>
      </c>
      <c r="N6341" s="95" t="str">
        <f>IF(A6341&lt;&gt;"",IF(MID(C6341,1,1)="r",SigmaEpsReinf(J6341,$AS$42:$AS$43,$AS$41,$AS$39,$AS$40,$AQ$38),""),"")</f>
        <v/>
      </c>
      <c r="Q6341" s="92" t="str">
        <f t="shared" si="996"/>
        <v/>
      </c>
      <c r="R6341" s="92" t="str">
        <f t="shared" si="997"/>
        <v/>
      </c>
      <c r="U6341" s="5"/>
      <c r="V6341" s="5"/>
      <c r="W6341" s="94" t="str">
        <f t="shared" si="995"/>
        <v/>
      </c>
      <c r="X6341" s="94" t="str">
        <f t="shared" si="998"/>
        <v/>
      </c>
      <c r="Y6341" s="5"/>
      <c r="BK6341" s="8"/>
      <c r="BL6341" s="5"/>
      <c r="BM6341" s="5"/>
      <c r="BN6341" s="5"/>
      <c r="BO6341" s="5"/>
      <c r="BP6341" s="1"/>
      <c r="BQ6341" s="1"/>
      <c r="BR6341" s="1"/>
      <c r="BS6341" s="1"/>
      <c r="BT6341" s="1"/>
      <c r="BU6341" s="4"/>
      <c r="BV6341" s="1"/>
      <c r="BW6341" s="3"/>
      <c r="BX6341" s="4"/>
      <c r="BY6341" s="5"/>
      <c r="BZ6341" s="5"/>
      <c r="CA6341" s="5"/>
      <c r="CB6341" s="5"/>
      <c r="CC6341" s="5"/>
      <c r="CD6341" s="43"/>
    </row>
    <row r="6342" spans="1:82" x14ac:dyDescent="0.25">
      <c r="A6342" s="8"/>
      <c r="B6342" s="5"/>
      <c r="C6342" s="5"/>
      <c r="D6342" s="5"/>
      <c r="E6342" s="5"/>
      <c r="F6342" s="94" t="str">
        <f t="shared" si="989"/>
        <v/>
      </c>
      <c r="G6342" s="94" t="str">
        <f t="shared" si="990"/>
        <v/>
      </c>
      <c r="H6342" s="127" t="str">
        <f>IF(A6342&lt;&gt;"",IF(MID(C6342,1,1)="c",$AS$26,IF(MID(C6342,1,1)="r",$AS$41,IF(MID(C6342,1,1)="p",#REF!,#REF!))),"")</f>
        <v/>
      </c>
      <c r="I6342" s="92" t="str">
        <f t="shared" si="991"/>
        <v/>
      </c>
      <c r="J6342" s="92" t="str">
        <f t="shared" si="992"/>
        <v/>
      </c>
      <c r="K6342" s="92" t="str">
        <f t="shared" si="993"/>
        <v/>
      </c>
      <c r="L6342" s="92" t="str">
        <f t="shared" si="994"/>
        <v/>
      </c>
      <c r="M6342" s="95" t="str">
        <f>IF(A6342&lt;&gt;"",IF(MID(C6342,1,1)="c",SigmaEpsConcrete(I6342,$AN$30:$AN$33,$AR$30:$AR$33,$AS$26,$AS$27,$AS$28,$AQ$20,$AU$19),""),"")</f>
        <v/>
      </c>
      <c r="N6342" s="95" t="str">
        <f>IF(A6342&lt;&gt;"",IF(MID(C6342,1,1)="r",SigmaEpsReinf(J6342,$AS$42:$AS$43,$AS$41,$AS$39,$AS$40,$AQ$38),""),"")</f>
        <v/>
      </c>
      <c r="Q6342" s="92" t="str">
        <f t="shared" si="996"/>
        <v/>
      </c>
      <c r="R6342" s="92" t="str">
        <f t="shared" si="997"/>
        <v/>
      </c>
      <c r="U6342" s="5"/>
      <c r="V6342" s="5"/>
      <c r="W6342" s="94" t="str">
        <f t="shared" si="995"/>
        <v/>
      </c>
      <c r="X6342" s="94" t="str">
        <f t="shared" si="998"/>
        <v/>
      </c>
      <c r="Y6342" s="5"/>
      <c r="BK6342" s="8"/>
      <c r="BL6342" s="5"/>
      <c r="BM6342" s="5"/>
      <c r="BN6342" s="5"/>
      <c r="BO6342" s="5"/>
      <c r="BP6342" s="1"/>
      <c r="BQ6342" s="1"/>
      <c r="BR6342" s="1"/>
      <c r="BS6342" s="1"/>
      <c r="BT6342" s="1"/>
      <c r="BU6342" s="4"/>
      <c r="BV6342" s="1"/>
      <c r="BW6342" s="3"/>
      <c r="BX6342" s="4"/>
      <c r="BY6342" s="5"/>
      <c r="BZ6342" s="5"/>
      <c r="CA6342" s="5"/>
      <c r="CB6342" s="5"/>
      <c r="CC6342" s="5"/>
      <c r="CD6342" s="43"/>
    </row>
    <row r="6343" spans="1:82" x14ac:dyDescent="0.25">
      <c r="A6343" s="8"/>
      <c r="B6343" s="5"/>
      <c r="C6343" s="5"/>
      <c r="D6343" s="5"/>
      <c r="E6343" s="5"/>
      <c r="F6343" s="94" t="str">
        <f t="shared" si="989"/>
        <v/>
      </c>
      <c r="G6343" s="94" t="str">
        <f t="shared" si="990"/>
        <v/>
      </c>
      <c r="H6343" s="127" t="str">
        <f>IF(A6343&lt;&gt;"",IF(MID(C6343,1,1)="c",$AS$26,IF(MID(C6343,1,1)="r",$AS$41,IF(MID(C6343,1,1)="p",#REF!,#REF!))),"")</f>
        <v/>
      </c>
      <c r="I6343" s="92" t="str">
        <f t="shared" si="991"/>
        <v/>
      </c>
      <c r="J6343" s="92" t="str">
        <f t="shared" si="992"/>
        <v/>
      </c>
      <c r="K6343" s="92" t="str">
        <f t="shared" si="993"/>
        <v/>
      </c>
      <c r="L6343" s="92" t="str">
        <f t="shared" si="994"/>
        <v/>
      </c>
      <c r="M6343" s="95" t="str">
        <f>IF(A6343&lt;&gt;"",IF(MID(C6343,1,1)="c",SigmaEpsConcrete(I6343,$AN$30:$AN$33,$AR$30:$AR$33,$AS$26,$AS$27,$AS$28,$AQ$20,$AU$19),""),"")</f>
        <v/>
      </c>
      <c r="N6343" s="95" t="str">
        <f>IF(A6343&lt;&gt;"",IF(MID(C6343,1,1)="r",SigmaEpsReinf(J6343,$AS$42:$AS$43,$AS$41,$AS$39,$AS$40,$AQ$38),""),"")</f>
        <v/>
      </c>
      <c r="Q6343" s="92" t="str">
        <f t="shared" si="996"/>
        <v/>
      </c>
      <c r="R6343" s="92" t="str">
        <f t="shared" si="997"/>
        <v/>
      </c>
      <c r="U6343" s="5"/>
      <c r="V6343" s="5"/>
      <c r="W6343" s="94" t="str">
        <f t="shared" si="995"/>
        <v/>
      </c>
      <c r="X6343" s="94" t="str">
        <f t="shared" si="998"/>
        <v/>
      </c>
      <c r="Y6343" s="5"/>
      <c r="BK6343" s="8"/>
      <c r="BL6343" s="5"/>
      <c r="BM6343" s="5"/>
      <c r="BN6343" s="5"/>
      <c r="BO6343" s="5"/>
      <c r="BP6343" s="1"/>
      <c r="BQ6343" s="1"/>
      <c r="BR6343" s="1"/>
      <c r="BS6343" s="1"/>
      <c r="BT6343" s="1"/>
      <c r="BU6343" s="4"/>
      <c r="BV6343" s="1"/>
      <c r="BW6343" s="3"/>
      <c r="BX6343" s="4"/>
      <c r="BY6343" s="5"/>
      <c r="BZ6343" s="5"/>
      <c r="CA6343" s="5"/>
      <c r="CB6343" s="5"/>
      <c r="CC6343" s="5"/>
      <c r="CD6343" s="43"/>
    </row>
    <row r="6344" spans="1:82" x14ac:dyDescent="0.25">
      <c r="A6344" s="8"/>
      <c r="B6344" s="5"/>
      <c r="C6344" s="5"/>
      <c r="D6344" s="5"/>
      <c r="E6344" s="5"/>
      <c r="F6344" s="94" t="str">
        <f t="shared" si="989"/>
        <v/>
      </c>
      <c r="G6344" s="94" t="str">
        <f t="shared" si="990"/>
        <v/>
      </c>
      <c r="H6344" s="127" t="str">
        <f>IF(A6344&lt;&gt;"",IF(MID(C6344,1,1)="c",$AS$26,IF(MID(C6344,1,1)="r",$AS$41,IF(MID(C6344,1,1)="p",#REF!,#REF!))),"")</f>
        <v/>
      </c>
      <c r="I6344" s="92" t="str">
        <f t="shared" si="991"/>
        <v/>
      </c>
      <c r="J6344" s="92" t="str">
        <f t="shared" si="992"/>
        <v/>
      </c>
      <c r="K6344" s="92" t="str">
        <f t="shared" si="993"/>
        <v/>
      </c>
      <c r="L6344" s="92" t="str">
        <f t="shared" si="994"/>
        <v/>
      </c>
      <c r="M6344" s="95" t="str">
        <f>IF(A6344&lt;&gt;"",IF(MID(C6344,1,1)="c",SigmaEpsConcrete(I6344,$AN$30:$AN$33,$AR$30:$AR$33,$AS$26,$AS$27,$AS$28,$AQ$20,$AU$19),""),"")</f>
        <v/>
      </c>
      <c r="N6344" s="95" t="str">
        <f>IF(A6344&lt;&gt;"",IF(MID(C6344,1,1)="r",SigmaEpsReinf(J6344,$AS$42:$AS$43,$AS$41,$AS$39,$AS$40,$AQ$38),""),"")</f>
        <v/>
      </c>
      <c r="Q6344" s="92" t="str">
        <f t="shared" si="996"/>
        <v/>
      </c>
      <c r="R6344" s="92" t="str">
        <f t="shared" si="997"/>
        <v/>
      </c>
      <c r="U6344" s="5"/>
      <c r="V6344" s="5"/>
      <c r="W6344" s="94" t="str">
        <f t="shared" si="995"/>
        <v/>
      </c>
      <c r="X6344" s="94" t="str">
        <f t="shared" si="998"/>
        <v/>
      </c>
      <c r="Y6344" s="5"/>
      <c r="BK6344" s="8"/>
      <c r="BL6344" s="5"/>
      <c r="BM6344" s="5"/>
      <c r="BN6344" s="5"/>
      <c r="BO6344" s="5"/>
      <c r="BP6344" s="1"/>
      <c r="BQ6344" s="1"/>
      <c r="BR6344" s="1"/>
      <c r="BS6344" s="1"/>
      <c r="BT6344" s="1"/>
      <c r="BU6344" s="4"/>
      <c r="BV6344" s="1"/>
      <c r="BW6344" s="3"/>
      <c r="BX6344" s="4"/>
      <c r="BY6344" s="5"/>
      <c r="BZ6344" s="5"/>
      <c r="CA6344" s="5"/>
      <c r="CB6344" s="5"/>
      <c r="CC6344" s="5"/>
      <c r="CD6344" s="43"/>
    </row>
    <row r="6345" spans="1:82" x14ac:dyDescent="0.25">
      <c r="A6345" s="8"/>
      <c r="B6345" s="5"/>
      <c r="C6345" s="5"/>
      <c r="D6345" s="5"/>
      <c r="E6345" s="5"/>
      <c r="F6345" s="94" t="str">
        <f t="shared" si="989"/>
        <v/>
      </c>
      <c r="G6345" s="94" t="str">
        <f t="shared" si="990"/>
        <v/>
      </c>
      <c r="H6345" s="127" t="str">
        <f>IF(A6345&lt;&gt;"",IF(MID(C6345,1,1)="c",$AS$26,IF(MID(C6345,1,1)="r",$AS$41,IF(MID(C6345,1,1)="p",#REF!,#REF!))),"")</f>
        <v/>
      </c>
      <c r="I6345" s="92" t="str">
        <f t="shared" si="991"/>
        <v/>
      </c>
      <c r="J6345" s="92" t="str">
        <f t="shared" si="992"/>
        <v/>
      </c>
      <c r="K6345" s="92" t="str">
        <f t="shared" si="993"/>
        <v/>
      </c>
      <c r="L6345" s="92" t="str">
        <f t="shared" si="994"/>
        <v/>
      </c>
      <c r="M6345" s="95" t="str">
        <f>IF(A6345&lt;&gt;"",IF(MID(C6345,1,1)="c",SigmaEpsConcrete(I6345,$AN$30:$AN$33,$AR$30:$AR$33,$AS$26,$AS$27,$AS$28,$AQ$20,$AU$19),""),"")</f>
        <v/>
      </c>
      <c r="N6345" s="95" t="str">
        <f>IF(A6345&lt;&gt;"",IF(MID(C6345,1,1)="r",SigmaEpsReinf(J6345,$AS$42:$AS$43,$AS$41,$AS$39,$AS$40,$AQ$38),""),"")</f>
        <v/>
      </c>
      <c r="Q6345" s="92" t="str">
        <f t="shared" si="996"/>
        <v/>
      </c>
      <c r="R6345" s="92" t="str">
        <f t="shared" si="997"/>
        <v/>
      </c>
      <c r="U6345" s="5"/>
      <c r="V6345" s="5"/>
      <c r="W6345" s="94" t="str">
        <f t="shared" si="995"/>
        <v/>
      </c>
      <c r="X6345" s="94" t="str">
        <f t="shared" si="998"/>
        <v/>
      </c>
      <c r="Y6345" s="5"/>
      <c r="BK6345" s="8"/>
      <c r="BL6345" s="5"/>
      <c r="BM6345" s="5"/>
      <c r="BN6345" s="5"/>
      <c r="BO6345" s="5"/>
      <c r="BP6345" s="1"/>
      <c r="BQ6345" s="1"/>
      <c r="BR6345" s="1"/>
      <c r="BS6345" s="1"/>
      <c r="BT6345" s="1"/>
      <c r="BU6345" s="4"/>
      <c r="BV6345" s="1"/>
      <c r="BW6345" s="3"/>
      <c r="BX6345" s="4"/>
      <c r="BY6345" s="5"/>
      <c r="BZ6345" s="5"/>
      <c r="CA6345" s="5"/>
      <c r="CB6345" s="5"/>
      <c r="CC6345" s="5"/>
      <c r="CD6345" s="43"/>
    </row>
    <row r="6346" spans="1:82" x14ac:dyDescent="0.25">
      <c r="A6346" s="8"/>
      <c r="B6346" s="5"/>
      <c r="C6346" s="5"/>
      <c r="D6346" s="5"/>
      <c r="E6346" s="5"/>
      <c r="F6346" s="94" t="str">
        <f t="shared" ref="F6346:F6409" si="999">IF(A6346&lt;&gt;"",(D6346-$AU$86)/10,"")</f>
        <v/>
      </c>
      <c r="G6346" s="94" t="str">
        <f t="shared" ref="G6346:G6409" si="1000">IF(A6346&lt;&gt;"",(E6346-$AU$87)/10,"")</f>
        <v/>
      </c>
      <c r="H6346" s="127" t="str">
        <f>IF(A6346&lt;&gt;"",IF(MID(C6346,1,1)="c",$AS$26,IF(MID(C6346,1,1)="r",$AS$41,IF(MID(C6346,1,1)="p",#REF!,#REF!))),"")</f>
        <v/>
      </c>
      <c r="I6346" s="92" t="str">
        <f t="shared" ref="I6346:I6409" si="1001">IF($A6346&lt;&gt;"",IF(MID($C6346,1,1)="c",$Y$3+$Y$4*$F6346+$Y$5*$G6346+$BR$43,""),"")</f>
        <v/>
      </c>
      <c r="J6346" s="92" t="str">
        <f t="shared" ref="J6346:J6409" si="1002">IF($A6346&lt;&gt;"",IF(MID($C6346,1,1)="r",$Y$3+$Y$4*$F6346+$Y$5*$G6346+$BR$43,""),"")</f>
        <v/>
      </c>
      <c r="K6346" s="92" t="str">
        <f t="shared" ref="K6346:K6409" si="1003">IF($A6346&lt;&gt;"",IF(MID($C6346,1,1)="u",$Y$3+$Y$4*$F6346+$Y$5*$G6346+$BR$43,""),"")</f>
        <v/>
      </c>
      <c r="L6346" s="92" t="str">
        <f t="shared" ref="L6346:L6409" si="1004">IF($A6346&lt;&gt;"",IF(MID($C6346,1,1)="p",$Y$3+$Y$4*$F6346+$Y$5*$G6346+$BR$43,""),"")</f>
        <v/>
      </c>
      <c r="M6346" s="95" t="str">
        <f>IF(A6346&lt;&gt;"",IF(MID(C6346,1,1)="c",SigmaEpsConcrete(I6346,$AN$30:$AN$33,$AR$30:$AR$33,$AS$26,$AS$27,$AS$28,$AQ$20,$AU$19),""),"")</f>
        <v/>
      </c>
      <c r="N6346" s="95" t="str">
        <f>IF(A6346&lt;&gt;"",IF(MID(C6346,1,1)="r",SigmaEpsReinf(J6346,$AS$42:$AS$43,$AS$41,$AS$39,$AS$40,$AQ$38),""),"")</f>
        <v/>
      </c>
      <c r="Q6346" s="92" t="str">
        <f t="shared" si="996"/>
        <v/>
      </c>
      <c r="R6346" s="92" t="str">
        <f t="shared" si="997"/>
        <v/>
      </c>
      <c r="U6346" s="5"/>
      <c r="V6346" s="5"/>
      <c r="W6346" s="94" t="str">
        <f t="shared" ref="W6346:W6409" si="1005">IF(A6346&lt;&gt;"",F6346-$AU$105,"")</f>
        <v/>
      </c>
      <c r="X6346" s="94" t="str">
        <f t="shared" si="998"/>
        <v/>
      </c>
      <c r="Y6346" s="5"/>
      <c r="BK6346" s="8"/>
      <c r="BL6346" s="5"/>
      <c r="BM6346" s="5"/>
      <c r="BN6346" s="5"/>
      <c r="BO6346" s="5"/>
      <c r="BP6346" s="1"/>
      <c r="BQ6346" s="1"/>
      <c r="BR6346" s="1"/>
      <c r="BS6346" s="1"/>
      <c r="BT6346" s="1"/>
      <c r="BU6346" s="4"/>
      <c r="BV6346" s="1"/>
      <c r="BW6346" s="3"/>
      <c r="BX6346" s="4"/>
      <c r="BY6346" s="5"/>
      <c r="BZ6346" s="5"/>
      <c r="CA6346" s="5"/>
      <c r="CB6346" s="5"/>
      <c r="CC6346" s="5"/>
      <c r="CD6346" s="43"/>
    </row>
    <row r="6347" spans="1:82" x14ac:dyDescent="0.25">
      <c r="A6347" s="8"/>
      <c r="B6347" s="5"/>
      <c r="C6347" s="5"/>
      <c r="D6347" s="5"/>
      <c r="E6347" s="5"/>
      <c r="F6347" s="94" t="str">
        <f t="shared" si="999"/>
        <v/>
      </c>
      <c r="G6347" s="94" t="str">
        <f t="shared" si="1000"/>
        <v/>
      </c>
      <c r="H6347" s="127" t="str">
        <f>IF(A6347&lt;&gt;"",IF(MID(C6347,1,1)="c",$AS$26,IF(MID(C6347,1,1)="r",$AS$41,IF(MID(C6347,1,1)="p",#REF!,#REF!))),"")</f>
        <v/>
      </c>
      <c r="I6347" s="92" t="str">
        <f t="shared" si="1001"/>
        <v/>
      </c>
      <c r="J6347" s="92" t="str">
        <f t="shared" si="1002"/>
        <v/>
      </c>
      <c r="K6347" s="92" t="str">
        <f t="shared" si="1003"/>
        <v/>
      </c>
      <c r="L6347" s="92" t="str">
        <f t="shared" si="1004"/>
        <v/>
      </c>
      <c r="M6347" s="95" t="str">
        <f>IF(A6347&lt;&gt;"",IF(MID(C6347,1,1)="c",SigmaEpsConcrete(I6347,$AN$30:$AN$33,$AR$30:$AR$33,$AS$26,$AS$27,$AS$28,$AQ$20,$AU$19),""),"")</f>
        <v/>
      </c>
      <c r="N6347" s="95" t="str">
        <f>IF(A6347&lt;&gt;"",IF(MID(C6347,1,1)="r",SigmaEpsReinf(J6347,$AS$42:$AS$43,$AS$41,$AS$39,$AS$40,$AQ$38),""),"")</f>
        <v/>
      </c>
      <c r="Q6347" s="92" t="str">
        <f t="shared" ref="Q6347:Q6410" si="1006">IF(A6347&lt;&gt;"",IF(MID(C6347,1,1)="c",IF(ISERROR(M6347/I6347),"",M6347/I6347),""),"")</f>
        <v/>
      </c>
      <c r="R6347" s="92" t="str">
        <f t="shared" ref="R6347:R6410" si="1007">IF(A6347&lt;&gt;"",IF(MID(C6347,1,1)="r",IF(ISERROR(N6347/J6347),"",N6347/J6347),""),"")</f>
        <v/>
      </c>
      <c r="U6347" s="5"/>
      <c r="V6347" s="5"/>
      <c r="W6347" s="94" t="str">
        <f t="shared" si="1005"/>
        <v/>
      </c>
      <c r="X6347" s="94" t="str">
        <f t="shared" ref="X6347:X6410" si="1008">IF(B6347&lt;&gt;"",G6347-$AU$106,"")</f>
        <v/>
      </c>
      <c r="Y6347" s="5"/>
      <c r="BK6347" s="8"/>
      <c r="BL6347" s="5"/>
      <c r="BM6347" s="5"/>
      <c r="BN6347" s="5"/>
      <c r="BO6347" s="5"/>
      <c r="BP6347" s="1"/>
      <c r="BQ6347" s="1"/>
      <c r="BR6347" s="1"/>
      <c r="BS6347" s="1"/>
      <c r="BT6347" s="1"/>
      <c r="BU6347" s="4"/>
      <c r="BV6347" s="1"/>
      <c r="BW6347" s="3"/>
      <c r="BX6347" s="4"/>
      <c r="BY6347" s="5"/>
      <c r="BZ6347" s="5"/>
      <c r="CA6347" s="5"/>
      <c r="CB6347" s="5"/>
      <c r="CC6347" s="5"/>
      <c r="CD6347" s="43"/>
    </row>
    <row r="6348" spans="1:82" x14ac:dyDescent="0.25">
      <c r="A6348" s="8"/>
      <c r="B6348" s="5"/>
      <c r="C6348" s="5"/>
      <c r="D6348" s="5"/>
      <c r="E6348" s="5"/>
      <c r="F6348" s="94" t="str">
        <f t="shared" si="999"/>
        <v/>
      </c>
      <c r="G6348" s="94" t="str">
        <f t="shared" si="1000"/>
        <v/>
      </c>
      <c r="H6348" s="127" t="str">
        <f>IF(A6348&lt;&gt;"",IF(MID(C6348,1,1)="c",$AS$26,IF(MID(C6348,1,1)="r",$AS$41,IF(MID(C6348,1,1)="p",#REF!,#REF!))),"")</f>
        <v/>
      </c>
      <c r="I6348" s="92" t="str">
        <f t="shared" si="1001"/>
        <v/>
      </c>
      <c r="J6348" s="92" t="str">
        <f t="shared" si="1002"/>
        <v/>
      </c>
      <c r="K6348" s="92" t="str">
        <f t="shared" si="1003"/>
        <v/>
      </c>
      <c r="L6348" s="92" t="str">
        <f t="shared" si="1004"/>
        <v/>
      </c>
      <c r="M6348" s="95" t="str">
        <f>IF(A6348&lt;&gt;"",IF(MID(C6348,1,1)="c",SigmaEpsConcrete(I6348,$AN$30:$AN$33,$AR$30:$AR$33,$AS$26,$AS$27,$AS$28,$AQ$20,$AU$19),""),"")</f>
        <v/>
      </c>
      <c r="N6348" s="95" t="str">
        <f>IF(A6348&lt;&gt;"",IF(MID(C6348,1,1)="r",SigmaEpsReinf(J6348,$AS$42:$AS$43,$AS$41,$AS$39,$AS$40,$AQ$38),""),"")</f>
        <v/>
      </c>
      <c r="Q6348" s="92" t="str">
        <f t="shared" si="1006"/>
        <v/>
      </c>
      <c r="R6348" s="92" t="str">
        <f t="shared" si="1007"/>
        <v/>
      </c>
      <c r="U6348" s="5"/>
      <c r="V6348" s="5"/>
      <c r="W6348" s="94" t="str">
        <f t="shared" si="1005"/>
        <v/>
      </c>
      <c r="X6348" s="94" t="str">
        <f t="shared" si="1008"/>
        <v/>
      </c>
      <c r="Y6348" s="5"/>
      <c r="BK6348" s="8"/>
      <c r="BL6348" s="5"/>
      <c r="BM6348" s="5"/>
      <c r="BN6348" s="5"/>
      <c r="BO6348" s="5"/>
      <c r="BP6348" s="1"/>
      <c r="BQ6348" s="1"/>
      <c r="BR6348" s="1"/>
      <c r="BS6348" s="1"/>
      <c r="BT6348" s="1"/>
      <c r="BU6348" s="4"/>
      <c r="BV6348" s="1"/>
      <c r="BW6348" s="3"/>
      <c r="BX6348" s="4"/>
      <c r="BY6348" s="5"/>
      <c r="BZ6348" s="5"/>
      <c r="CA6348" s="5"/>
      <c r="CB6348" s="5"/>
      <c r="CC6348" s="5"/>
      <c r="CD6348" s="43"/>
    </row>
    <row r="6349" spans="1:82" x14ac:dyDescent="0.25">
      <c r="A6349" s="8"/>
      <c r="B6349" s="5"/>
      <c r="C6349" s="5"/>
      <c r="D6349" s="5"/>
      <c r="E6349" s="5"/>
      <c r="F6349" s="94" t="str">
        <f t="shared" si="999"/>
        <v/>
      </c>
      <c r="G6349" s="94" t="str">
        <f t="shared" si="1000"/>
        <v/>
      </c>
      <c r="H6349" s="127" t="str">
        <f>IF(A6349&lt;&gt;"",IF(MID(C6349,1,1)="c",$AS$26,IF(MID(C6349,1,1)="r",$AS$41,IF(MID(C6349,1,1)="p",#REF!,#REF!))),"")</f>
        <v/>
      </c>
      <c r="I6349" s="92" t="str">
        <f t="shared" si="1001"/>
        <v/>
      </c>
      <c r="J6349" s="92" t="str">
        <f t="shared" si="1002"/>
        <v/>
      </c>
      <c r="K6349" s="92" t="str">
        <f t="shared" si="1003"/>
        <v/>
      </c>
      <c r="L6349" s="92" t="str">
        <f t="shared" si="1004"/>
        <v/>
      </c>
      <c r="M6349" s="95" t="str">
        <f>IF(A6349&lt;&gt;"",IF(MID(C6349,1,1)="c",SigmaEpsConcrete(I6349,$AN$30:$AN$33,$AR$30:$AR$33,$AS$26,$AS$27,$AS$28,$AQ$20,$AU$19),""),"")</f>
        <v/>
      </c>
      <c r="N6349" s="95" t="str">
        <f>IF(A6349&lt;&gt;"",IF(MID(C6349,1,1)="r",SigmaEpsReinf(J6349,$AS$42:$AS$43,$AS$41,$AS$39,$AS$40,$AQ$38),""),"")</f>
        <v/>
      </c>
      <c r="Q6349" s="92" t="str">
        <f t="shared" si="1006"/>
        <v/>
      </c>
      <c r="R6349" s="92" t="str">
        <f t="shared" si="1007"/>
        <v/>
      </c>
      <c r="U6349" s="5"/>
      <c r="V6349" s="5"/>
      <c r="W6349" s="94" t="str">
        <f t="shared" si="1005"/>
        <v/>
      </c>
      <c r="X6349" s="94" t="str">
        <f t="shared" si="1008"/>
        <v/>
      </c>
      <c r="Y6349" s="5"/>
      <c r="BK6349" s="8"/>
      <c r="BL6349" s="5"/>
      <c r="BM6349" s="5"/>
      <c r="BN6349" s="5"/>
      <c r="BO6349" s="5"/>
      <c r="BP6349" s="1"/>
      <c r="BQ6349" s="1"/>
      <c r="BR6349" s="1"/>
      <c r="BS6349" s="1"/>
      <c r="BT6349" s="1"/>
      <c r="BU6349" s="4"/>
      <c r="BV6349" s="1"/>
      <c r="BW6349" s="3"/>
      <c r="BX6349" s="4"/>
      <c r="BY6349" s="5"/>
      <c r="BZ6349" s="5"/>
      <c r="CA6349" s="5"/>
      <c r="CB6349" s="5"/>
      <c r="CC6349" s="5"/>
      <c r="CD6349" s="43"/>
    </row>
    <row r="6350" spans="1:82" x14ac:dyDescent="0.25">
      <c r="A6350" s="8"/>
      <c r="B6350" s="5"/>
      <c r="C6350" s="5"/>
      <c r="D6350" s="5"/>
      <c r="E6350" s="5"/>
      <c r="F6350" s="94" t="str">
        <f t="shared" si="999"/>
        <v/>
      </c>
      <c r="G6350" s="94" t="str">
        <f t="shared" si="1000"/>
        <v/>
      </c>
      <c r="H6350" s="127" t="str">
        <f>IF(A6350&lt;&gt;"",IF(MID(C6350,1,1)="c",$AS$26,IF(MID(C6350,1,1)="r",$AS$41,IF(MID(C6350,1,1)="p",#REF!,#REF!))),"")</f>
        <v/>
      </c>
      <c r="I6350" s="92" t="str">
        <f t="shared" si="1001"/>
        <v/>
      </c>
      <c r="J6350" s="92" t="str">
        <f t="shared" si="1002"/>
        <v/>
      </c>
      <c r="K6350" s="92" t="str">
        <f t="shared" si="1003"/>
        <v/>
      </c>
      <c r="L6350" s="92" t="str">
        <f t="shared" si="1004"/>
        <v/>
      </c>
      <c r="M6350" s="95" t="str">
        <f>IF(A6350&lt;&gt;"",IF(MID(C6350,1,1)="c",SigmaEpsConcrete(I6350,$AN$30:$AN$33,$AR$30:$AR$33,$AS$26,$AS$27,$AS$28,$AQ$20,$AU$19),""),"")</f>
        <v/>
      </c>
      <c r="N6350" s="95" t="str">
        <f>IF(A6350&lt;&gt;"",IF(MID(C6350,1,1)="r",SigmaEpsReinf(J6350,$AS$42:$AS$43,$AS$41,$AS$39,$AS$40,$AQ$38),""),"")</f>
        <v/>
      </c>
      <c r="Q6350" s="92" t="str">
        <f t="shared" si="1006"/>
        <v/>
      </c>
      <c r="R6350" s="92" t="str">
        <f t="shared" si="1007"/>
        <v/>
      </c>
      <c r="U6350" s="5"/>
      <c r="V6350" s="5"/>
      <c r="W6350" s="94" t="str">
        <f t="shared" si="1005"/>
        <v/>
      </c>
      <c r="X6350" s="94" t="str">
        <f t="shared" si="1008"/>
        <v/>
      </c>
      <c r="Y6350" s="5"/>
      <c r="BK6350" s="8"/>
      <c r="BL6350" s="5"/>
      <c r="BM6350" s="5"/>
      <c r="BN6350" s="5"/>
      <c r="BO6350" s="5"/>
      <c r="BP6350" s="1"/>
      <c r="BQ6350" s="1"/>
      <c r="BR6350" s="1"/>
      <c r="BS6350" s="1"/>
      <c r="BT6350" s="1"/>
      <c r="BU6350" s="4"/>
      <c r="BV6350" s="1"/>
      <c r="BW6350" s="3"/>
      <c r="BX6350" s="4"/>
      <c r="BY6350" s="5"/>
      <c r="BZ6350" s="5"/>
      <c r="CA6350" s="5"/>
      <c r="CB6350" s="5"/>
      <c r="CC6350" s="5"/>
      <c r="CD6350" s="43"/>
    </row>
    <row r="6351" spans="1:82" x14ac:dyDescent="0.25">
      <c r="A6351" s="8"/>
      <c r="B6351" s="5"/>
      <c r="C6351" s="5"/>
      <c r="D6351" s="5"/>
      <c r="E6351" s="5"/>
      <c r="F6351" s="94" t="str">
        <f t="shared" si="999"/>
        <v/>
      </c>
      <c r="G6351" s="94" t="str">
        <f t="shared" si="1000"/>
        <v/>
      </c>
      <c r="H6351" s="127" t="str">
        <f>IF(A6351&lt;&gt;"",IF(MID(C6351,1,1)="c",$AS$26,IF(MID(C6351,1,1)="r",$AS$41,IF(MID(C6351,1,1)="p",#REF!,#REF!))),"")</f>
        <v/>
      </c>
      <c r="I6351" s="92" t="str">
        <f t="shared" si="1001"/>
        <v/>
      </c>
      <c r="J6351" s="92" t="str">
        <f t="shared" si="1002"/>
        <v/>
      </c>
      <c r="K6351" s="92" t="str">
        <f t="shared" si="1003"/>
        <v/>
      </c>
      <c r="L6351" s="92" t="str">
        <f t="shared" si="1004"/>
        <v/>
      </c>
      <c r="M6351" s="95" t="str">
        <f>IF(A6351&lt;&gt;"",IF(MID(C6351,1,1)="c",SigmaEpsConcrete(I6351,$AN$30:$AN$33,$AR$30:$AR$33,$AS$26,$AS$27,$AS$28,$AQ$20,$AU$19),""),"")</f>
        <v/>
      </c>
      <c r="N6351" s="95" t="str">
        <f>IF(A6351&lt;&gt;"",IF(MID(C6351,1,1)="r",SigmaEpsReinf(J6351,$AS$42:$AS$43,$AS$41,$AS$39,$AS$40,$AQ$38),""),"")</f>
        <v/>
      </c>
      <c r="Q6351" s="92" t="str">
        <f t="shared" si="1006"/>
        <v/>
      </c>
      <c r="R6351" s="92" t="str">
        <f t="shared" si="1007"/>
        <v/>
      </c>
      <c r="U6351" s="5"/>
      <c r="V6351" s="5"/>
      <c r="W6351" s="94" t="str">
        <f t="shared" si="1005"/>
        <v/>
      </c>
      <c r="X6351" s="94" t="str">
        <f t="shared" si="1008"/>
        <v/>
      </c>
      <c r="Y6351" s="5"/>
      <c r="BK6351" s="8"/>
      <c r="BL6351" s="5"/>
      <c r="BM6351" s="5"/>
      <c r="BN6351" s="5"/>
      <c r="BO6351" s="5"/>
      <c r="BP6351" s="1"/>
      <c r="BQ6351" s="1"/>
      <c r="BR6351" s="1"/>
      <c r="BS6351" s="1"/>
      <c r="BT6351" s="1"/>
      <c r="BU6351" s="4"/>
      <c r="BV6351" s="1"/>
      <c r="BW6351" s="3"/>
      <c r="BX6351" s="4"/>
      <c r="BY6351" s="5"/>
      <c r="BZ6351" s="5"/>
      <c r="CA6351" s="5"/>
      <c r="CB6351" s="5"/>
      <c r="CC6351" s="5"/>
      <c r="CD6351" s="43"/>
    </row>
    <row r="6352" spans="1:82" x14ac:dyDescent="0.25">
      <c r="A6352" s="8"/>
      <c r="B6352" s="5"/>
      <c r="C6352" s="5"/>
      <c r="D6352" s="5"/>
      <c r="E6352" s="5"/>
      <c r="F6352" s="94" t="str">
        <f t="shared" si="999"/>
        <v/>
      </c>
      <c r="G6352" s="94" t="str">
        <f t="shared" si="1000"/>
        <v/>
      </c>
      <c r="H6352" s="127" t="str">
        <f>IF(A6352&lt;&gt;"",IF(MID(C6352,1,1)="c",$AS$26,IF(MID(C6352,1,1)="r",$AS$41,IF(MID(C6352,1,1)="p",#REF!,#REF!))),"")</f>
        <v/>
      </c>
      <c r="I6352" s="92" t="str">
        <f t="shared" si="1001"/>
        <v/>
      </c>
      <c r="J6352" s="92" t="str">
        <f t="shared" si="1002"/>
        <v/>
      </c>
      <c r="K6352" s="92" t="str">
        <f t="shared" si="1003"/>
        <v/>
      </c>
      <c r="L6352" s="92" t="str">
        <f t="shared" si="1004"/>
        <v/>
      </c>
      <c r="M6352" s="95" t="str">
        <f>IF(A6352&lt;&gt;"",IF(MID(C6352,1,1)="c",SigmaEpsConcrete(I6352,$AN$30:$AN$33,$AR$30:$AR$33,$AS$26,$AS$27,$AS$28,$AQ$20,$AU$19),""),"")</f>
        <v/>
      </c>
      <c r="N6352" s="95" t="str">
        <f>IF(A6352&lt;&gt;"",IF(MID(C6352,1,1)="r",SigmaEpsReinf(J6352,$AS$42:$AS$43,$AS$41,$AS$39,$AS$40,$AQ$38),""),"")</f>
        <v/>
      </c>
      <c r="Q6352" s="92" t="str">
        <f t="shared" si="1006"/>
        <v/>
      </c>
      <c r="R6352" s="92" t="str">
        <f t="shared" si="1007"/>
        <v/>
      </c>
      <c r="U6352" s="5"/>
      <c r="V6352" s="5"/>
      <c r="W6352" s="94" t="str">
        <f t="shared" si="1005"/>
        <v/>
      </c>
      <c r="X6352" s="94" t="str">
        <f t="shared" si="1008"/>
        <v/>
      </c>
      <c r="Y6352" s="5"/>
      <c r="BK6352" s="8"/>
      <c r="BL6352" s="5"/>
      <c r="BM6352" s="5"/>
      <c r="BN6352" s="5"/>
      <c r="BO6352" s="5"/>
      <c r="BP6352" s="1"/>
      <c r="BQ6352" s="1"/>
      <c r="BR6352" s="1"/>
      <c r="BS6352" s="1"/>
      <c r="BT6352" s="1"/>
      <c r="BU6352" s="4"/>
      <c r="BV6352" s="1"/>
      <c r="BW6352" s="3"/>
      <c r="BX6352" s="4"/>
      <c r="BY6352" s="5"/>
      <c r="BZ6352" s="5"/>
      <c r="CA6352" s="5"/>
      <c r="CB6352" s="5"/>
      <c r="CC6352" s="5"/>
      <c r="CD6352" s="43"/>
    </row>
    <row r="6353" spans="1:82" x14ac:dyDescent="0.25">
      <c r="A6353" s="8"/>
      <c r="B6353" s="5"/>
      <c r="C6353" s="5"/>
      <c r="D6353" s="5"/>
      <c r="E6353" s="5"/>
      <c r="F6353" s="94" t="str">
        <f t="shared" si="999"/>
        <v/>
      </c>
      <c r="G6353" s="94" t="str">
        <f t="shared" si="1000"/>
        <v/>
      </c>
      <c r="H6353" s="127" t="str">
        <f>IF(A6353&lt;&gt;"",IF(MID(C6353,1,1)="c",$AS$26,IF(MID(C6353,1,1)="r",$AS$41,IF(MID(C6353,1,1)="p",#REF!,#REF!))),"")</f>
        <v/>
      </c>
      <c r="I6353" s="92" t="str">
        <f t="shared" si="1001"/>
        <v/>
      </c>
      <c r="J6353" s="92" t="str">
        <f t="shared" si="1002"/>
        <v/>
      </c>
      <c r="K6353" s="92" t="str">
        <f t="shared" si="1003"/>
        <v/>
      </c>
      <c r="L6353" s="92" t="str">
        <f t="shared" si="1004"/>
        <v/>
      </c>
      <c r="M6353" s="95" t="str">
        <f>IF(A6353&lt;&gt;"",IF(MID(C6353,1,1)="c",SigmaEpsConcrete(I6353,$AN$30:$AN$33,$AR$30:$AR$33,$AS$26,$AS$27,$AS$28,$AQ$20,$AU$19),""),"")</f>
        <v/>
      </c>
      <c r="N6353" s="95" t="str">
        <f>IF(A6353&lt;&gt;"",IF(MID(C6353,1,1)="r",SigmaEpsReinf(J6353,$AS$42:$AS$43,$AS$41,$AS$39,$AS$40,$AQ$38),""),"")</f>
        <v/>
      </c>
      <c r="Q6353" s="92" t="str">
        <f t="shared" si="1006"/>
        <v/>
      </c>
      <c r="R6353" s="92" t="str">
        <f t="shared" si="1007"/>
        <v/>
      </c>
      <c r="U6353" s="5"/>
      <c r="V6353" s="5"/>
      <c r="W6353" s="94" t="str">
        <f t="shared" si="1005"/>
        <v/>
      </c>
      <c r="X6353" s="94" t="str">
        <f t="shared" si="1008"/>
        <v/>
      </c>
      <c r="Y6353" s="5"/>
      <c r="BK6353" s="8"/>
      <c r="BL6353" s="5"/>
      <c r="BM6353" s="5"/>
      <c r="BN6353" s="5"/>
      <c r="BO6353" s="5"/>
      <c r="BP6353" s="1"/>
      <c r="BQ6353" s="1"/>
      <c r="BR6353" s="1"/>
      <c r="BS6353" s="1"/>
      <c r="BT6353" s="1"/>
      <c r="BU6353" s="4"/>
      <c r="BV6353" s="1"/>
      <c r="BW6353" s="3"/>
      <c r="BX6353" s="4"/>
      <c r="BY6353" s="5"/>
      <c r="BZ6353" s="5"/>
      <c r="CA6353" s="5"/>
      <c r="CB6353" s="5"/>
      <c r="CC6353" s="5"/>
      <c r="CD6353" s="43"/>
    </row>
    <row r="6354" spans="1:82" x14ac:dyDescent="0.25">
      <c r="A6354" s="8"/>
      <c r="B6354" s="5"/>
      <c r="C6354" s="5"/>
      <c r="D6354" s="5"/>
      <c r="E6354" s="5"/>
      <c r="F6354" s="94" t="str">
        <f t="shared" si="999"/>
        <v/>
      </c>
      <c r="G6354" s="94" t="str">
        <f t="shared" si="1000"/>
        <v/>
      </c>
      <c r="H6354" s="127" t="str">
        <f>IF(A6354&lt;&gt;"",IF(MID(C6354,1,1)="c",$AS$26,IF(MID(C6354,1,1)="r",$AS$41,IF(MID(C6354,1,1)="p",#REF!,#REF!))),"")</f>
        <v/>
      </c>
      <c r="I6354" s="92" t="str">
        <f t="shared" si="1001"/>
        <v/>
      </c>
      <c r="J6354" s="92" t="str">
        <f t="shared" si="1002"/>
        <v/>
      </c>
      <c r="K6354" s="92" t="str">
        <f t="shared" si="1003"/>
        <v/>
      </c>
      <c r="L6354" s="92" t="str">
        <f t="shared" si="1004"/>
        <v/>
      </c>
      <c r="M6354" s="95" t="str">
        <f>IF(A6354&lt;&gt;"",IF(MID(C6354,1,1)="c",SigmaEpsConcrete(I6354,$AN$30:$AN$33,$AR$30:$AR$33,$AS$26,$AS$27,$AS$28,$AQ$20,$AU$19),""),"")</f>
        <v/>
      </c>
      <c r="N6354" s="95" t="str">
        <f>IF(A6354&lt;&gt;"",IF(MID(C6354,1,1)="r",SigmaEpsReinf(J6354,$AS$42:$AS$43,$AS$41,$AS$39,$AS$40,$AQ$38),""),"")</f>
        <v/>
      </c>
      <c r="Q6354" s="92" t="str">
        <f t="shared" si="1006"/>
        <v/>
      </c>
      <c r="R6354" s="92" t="str">
        <f t="shared" si="1007"/>
        <v/>
      </c>
      <c r="U6354" s="5"/>
      <c r="V6354" s="5"/>
      <c r="W6354" s="94" t="str">
        <f t="shared" si="1005"/>
        <v/>
      </c>
      <c r="X6354" s="94" t="str">
        <f t="shared" si="1008"/>
        <v/>
      </c>
      <c r="Y6354" s="5"/>
      <c r="BK6354" s="8"/>
      <c r="BL6354" s="5"/>
      <c r="BM6354" s="5"/>
      <c r="BN6354" s="5"/>
      <c r="BO6354" s="5"/>
      <c r="BP6354" s="1"/>
      <c r="BQ6354" s="1"/>
      <c r="BR6354" s="1"/>
      <c r="BS6354" s="1"/>
      <c r="BT6354" s="1"/>
      <c r="BU6354" s="4"/>
      <c r="BV6354" s="1"/>
      <c r="BW6354" s="3"/>
      <c r="BX6354" s="4"/>
      <c r="BY6354" s="5"/>
      <c r="BZ6354" s="5"/>
      <c r="CA6354" s="5"/>
      <c r="CB6354" s="5"/>
      <c r="CC6354" s="5"/>
      <c r="CD6354" s="43"/>
    </row>
    <row r="6355" spans="1:82" x14ac:dyDescent="0.25">
      <c r="A6355" s="8"/>
      <c r="B6355" s="5"/>
      <c r="C6355" s="5"/>
      <c r="D6355" s="5"/>
      <c r="E6355" s="5"/>
      <c r="F6355" s="94" t="str">
        <f t="shared" si="999"/>
        <v/>
      </c>
      <c r="G6355" s="94" t="str">
        <f t="shared" si="1000"/>
        <v/>
      </c>
      <c r="H6355" s="127" t="str">
        <f>IF(A6355&lt;&gt;"",IF(MID(C6355,1,1)="c",$AS$26,IF(MID(C6355,1,1)="r",$AS$41,IF(MID(C6355,1,1)="p",#REF!,#REF!))),"")</f>
        <v/>
      </c>
      <c r="I6355" s="92" t="str">
        <f t="shared" si="1001"/>
        <v/>
      </c>
      <c r="J6355" s="92" t="str">
        <f t="shared" si="1002"/>
        <v/>
      </c>
      <c r="K6355" s="92" t="str">
        <f t="shared" si="1003"/>
        <v/>
      </c>
      <c r="L6355" s="92" t="str">
        <f t="shared" si="1004"/>
        <v/>
      </c>
      <c r="M6355" s="95" t="str">
        <f>IF(A6355&lt;&gt;"",IF(MID(C6355,1,1)="c",SigmaEpsConcrete(I6355,$AN$30:$AN$33,$AR$30:$AR$33,$AS$26,$AS$27,$AS$28,$AQ$20,$AU$19),""),"")</f>
        <v/>
      </c>
      <c r="N6355" s="95" t="str">
        <f>IF(A6355&lt;&gt;"",IF(MID(C6355,1,1)="r",SigmaEpsReinf(J6355,$AS$42:$AS$43,$AS$41,$AS$39,$AS$40,$AQ$38),""),"")</f>
        <v/>
      </c>
      <c r="Q6355" s="92" t="str">
        <f t="shared" si="1006"/>
        <v/>
      </c>
      <c r="R6355" s="92" t="str">
        <f t="shared" si="1007"/>
        <v/>
      </c>
      <c r="U6355" s="5"/>
      <c r="V6355" s="5"/>
      <c r="W6355" s="94" t="str">
        <f t="shared" si="1005"/>
        <v/>
      </c>
      <c r="X6355" s="94" t="str">
        <f t="shared" si="1008"/>
        <v/>
      </c>
      <c r="Y6355" s="5"/>
      <c r="BK6355" s="8"/>
      <c r="BL6355" s="5"/>
      <c r="BM6355" s="5"/>
      <c r="BN6355" s="5"/>
      <c r="BO6355" s="5"/>
      <c r="BP6355" s="1"/>
      <c r="BQ6355" s="1"/>
      <c r="BR6355" s="1"/>
      <c r="BS6355" s="1"/>
      <c r="BT6355" s="1"/>
      <c r="BU6355" s="4"/>
      <c r="BV6355" s="1"/>
      <c r="BW6355" s="3"/>
      <c r="BX6355" s="4"/>
      <c r="BY6355" s="5"/>
      <c r="BZ6355" s="5"/>
      <c r="CA6355" s="5"/>
      <c r="CB6355" s="5"/>
      <c r="CC6355" s="5"/>
      <c r="CD6355" s="43"/>
    </row>
    <row r="6356" spans="1:82" x14ac:dyDescent="0.25">
      <c r="A6356" s="8"/>
      <c r="B6356" s="5"/>
      <c r="C6356" s="5"/>
      <c r="D6356" s="5"/>
      <c r="E6356" s="5"/>
      <c r="F6356" s="94" t="str">
        <f t="shared" si="999"/>
        <v/>
      </c>
      <c r="G6356" s="94" t="str">
        <f t="shared" si="1000"/>
        <v/>
      </c>
      <c r="H6356" s="127" t="str">
        <f>IF(A6356&lt;&gt;"",IF(MID(C6356,1,1)="c",$AS$26,IF(MID(C6356,1,1)="r",$AS$41,IF(MID(C6356,1,1)="p",#REF!,#REF!))),"")</f>
        <v/>
      </c>
      <c r="I6356" s="92" t="str">
        <f t="shared" si="1001"/>
        <v/>
      </c>
      <c r="J6356" s="92" t="str">
        <f t="shared" si="1002"/>
        <v/>
      </c>
      <c r="K6356" s="92" t="str">
        <f t="shared" si="1003"/>
        <v/>
      </c>
      <c r="L6356" s="92" t="str">
        <f t="shared" si="1004"/>
        <v/>
      </c>
      <c r="M6356" s="95" t="str">
        <f>IF(A6356&lt;&gt;"",IF(MID(C6356,1,1)="c",SigmaEpsConcrete(I6356,$AN$30:$AN$33,$AR$30:$AR$33,$AS$26,$AS$27,$AS$28,$AQ$20,$AU$19),""),"")</f>
        <v/>
      </c>
      <c r="N6356" s="95" t="str">
        <f>IF(A6356&lt;&gt;"",IF(MID(C6356,1,1)="r",SigmaEpsReinf(J6356,$AS$42:$AS$43,$AS$41,$AS$39,$AS$40,$AQ$38),""),"")</f>
        <v/>
      </c>
      <c r="Q6356" s="92" t="str">
        <f t="shared" si="1006"/>
        <v/>
      </c>
      <c r="R6356" s="92" t="str">
        <f t="shared" si="1007"/>
        <v/>
      </c>
      <c r="U6356" s="5"/>
      <c r="V6356" s="5"/>
      <c r="W6356" s="94" t="str">
        <f t="shared" si="1005"/>
        <v/>
      </c>
      <c r="X6356" s="94" t="str">
        <f t="shared" si="1008"/>
        <v/>
      </c>
      <c r="Y6356" s="5"/>
      <c r="BK6356" s="8"/>
      <c r="BL6356" s="5"/>
      <c r="BM6356" s="5"/>
      <c r="BN6356" s="5"/>
      <c r="BO6356" s="5"/>
      <c r="BP6356" s="1"/>
      <c r="BQ6356" s="1"/>
      <c r="BR6356" s="1"/>
      <c r="BS6356" s="1"/>
      <c r="BT6356" s="1"/>
      <c r="BU6356" s="4"/>
      <c r="BV6356" s="1"/>
      <c r="BW6356" s="3"/>
      <c r="BX6356" s="4"/>
      <c r="BY6356" s="5"/>
      <c r="BZ6356" s="5"/>
      <c r="CA6356" s="5"/>
      <c r="CB6356" s="5"/>
      <c r="CC6356" s="5"/>
      <c r="CD6356" s="43"/>
    </row>
    <row r="6357" spans="1:82" x14ac:dyDescent="0.25">
      <c r="A6357" s="8"/>
      <c r="B6357" s="5"/>
      <c r="C6357" s="5"/>
      <c r="D6357" s="5"/>
      <c r="E6357" s="5"/>
      <c r="F6357" s="94" t="str">
        <f t="shared" si="999"/>
        <v/>
      </c>
      <c r="G6357" s="94" t="str">
        <f t="shared" si="1000"/>
        <v/>
      </c>
      <c r="H6357" s="127" t="str">
        <f>IF(A6357&lt;&gt;"",IF(MID(C6357,1,1)="c",$AS$26,IF(MID(C6357,1,1)="r",$AS$41,IF(MID(C6357,1,1)="p",#REF!,#REF!))),"")</f>
        <v/>
      </c>
      <c r="I6357" s="92" t="str">
        <f t="shared" si="1001"/>
        <v/>
      </c>
      <c r="J6357" s="92" t="str">
        <f t="shared" si="1002"/>
        <v/>
      </c>
      <c r="K6357" s="92" t="str">
        <f t="shared" si="1003"/>
        <v/>
      </c>
      <c r="L6357" s="92" t="str">
        <f t="shared" si="1004"/>
        <v/>
      </c>
      <c r="M6357" s="95" t="str">
        <f>IF(A6357&lt;&gt;"",IF(MID(C6357,1,1)="c",SigmaEpsConcrete(I6357,$AN$30:$AN$33,$AR$30:$AR$33,$AS$26,$AS$27,$AS$28,$AQ$20,$AU$19),""),"")</f>
        <v/>
      </c>
      <c r="N6357" s="95" t="str">
        <f>IF(A6357&lt;&gt;"",IF(MID(C6357,1,1)="r",SigmaEpsReinf(J6357,$AS$42:$AS$43,$AS$41,$AS$39,$AS$40,$AQ$38),""),"")</f>
        <v/>
      </c>
      <c r="Q6357" s="92" t="str">
        <f t="shared" si="1006"/>
        <v/>
      </c>
      <c r="R6357" s="92" t="str">
        <f t="shared" si="1007"/>
        <v/>
      </c>
      <c r="U6357" s="5"/>
      <c r="V6357" s="5"/>
      <c r="W6357" s="94" t="str">
        <f t="shared" si="1005"/>
        <v/>
      </c>
      <c r="X6357" s="94" t="str">
        <f t="shared" si="1008"/>
        <v/>
      </c>
      <c r="Y6357" s="5"/>
      <c r="BK6357" s="8"/>
      <c r="BL6357" s="5"/>
      <c r="BM6357" s="5"/>
      <c r="BN6357" s="5"/>
      <c r="BO6357" s="5"/>
      <c r="BP6357" s="1"/>
      <c r="BQ6357" s="1"/>
      <c r="BR6357" s="1"/>
      <c r="BS6357" s="1"/>
      <c r="BT6357" s="1"/>
      <c r="BU6357" s="4"/>
      <c r="BV6357" s="1"/>
      <c r="BW6357" s="3"/>
      <c r="BX6357" s="4"/>
      <c r="BY6357" s="5"/>
      <c r="BZ6357" s="5"/>
      <c r="CA6357" s="5"/>
      <c r="CB6357" s="5"/>
      <c r="CC6357" s="5"/>
      <c r="CD6357" s="43"/>
    </row>
    <row r="6358" spans="1:82" x14ac:dyDescent="0.25">
      <c r="A6358" s="8"/>
      <c r="B6358" s="5"/>
      <c r="C6358" s="5"/>
      <c r="D6358" s="5"/>
      <c r="E6358" s="5"/>
      <c r="F6358" s="94" t="str">
        <f t="shared" si="999"/>
        <v/>
      </c>
      <c r="G6358" s="94" t="str">
        <f t="shared" si="1000"/>
        <v/>
      </c>
      <c r="H6358" s="127" t="str">
        <f>IF(A6358&lt;&gt;"",IF(MID(C6358,1,1)="c",$AS$26,IF(MID(C6358,1,1)="r",$AS$41,IF(MID(C6358,1,1)="p",#REF!,#REF!))),"")</f>
        <v/>
      </c>
      <c r="I6358" s="92" t="str">
        <f t="shared" si="1001"/>
        <v/>
      </c>
      <c r="J6358" s="92" t="str">
        <f t="shared" si="1002"/>
        <v/>
      </c>
      <c r="K6358" s="92" t="str">
        <f t="shared" si="1003"/>
        <v/>
      </c>
      <c r="L6358" s="92" t="str">
        <f t="shared" si="1004"/>
        <v/>
      </c>
      <c r="M6358" s="95" t="str">
        <f>IF(A6358&lt;&gt;"",IF(MID(C6358,1,1)="c",SigmaEpsConcrete(I6358,$AN$30:$AN$33,$AR$30:$AR$33,$AS$26,$AS$27,$AS$28,$AQ$20,$AU$19),""),"")</f>
        <v/>
      </c>
      <c r="N6358" s="95" t="str">
        <f>IF(A6358&lt;&gt;"",IF(MID(C6358,1,1)="r",SigmaEpsReinf(J6358,$AS$42:$AS$43,$AS$41,$AS$39,$AS$40,$AQ$38),""),"")</f>
        <v/>
      </c>
      <c r="Q6358" s="92" t="str">
        <f t="shared" si="1006"/>
        <v/>
      </c>
      <c r="R6358" s="92" t="str">
        <f t="shared" si="1007"/>
        <v/>
      </c>
      <c r="U6358" s="5"/>
      <c r="V6358" s="5"/>
      <c r="W6358" s="94" t="str">
        <f t="shared" si="1005"/>
        <v/>
      </c>
      <c r="X6358" s="94" t="str">
        <f t="shared" si="1008"/>
        <v/>
      </c>
      <c r="Y6358" s="5"/>
      <c r="BK6358" s="8"/>
      <c r="BL6358" s="5"/>
      <c r="BM6358" s="5"/>
      <c r="BN6358" s="5"/>
      <c r="BO6358" s="5"/>
      <c r="BP6358" s="1"/>
      <c r="BQ6358" s="1"/>
      <c r="BR6358" s="1"/>
      <c r="BS6358" s="1"/>
      <c r="BT6358" s="1"/>
      <c r="BU6358" s="4"/>
      <c r="BV6358" s="1"/>
      <c r="BW6358" s="3"/>
      <c r="BX6358" s="4"/>
      <c r="BY6358" s="5"/>
      <c r="BZ6358" s="5"/>
      <c r="CA6358" s="5"/>
      <c r="CB6358" s="5"/>
      <c r="CC6358" s="5"/>
      <c r="CD6358" s="43"/>
    </row>
    <row r="6359" spans="1:82" x14ac:dyDescent="0.25">
      <c r="A6359" s="8"/>
      <c r="B6359" s="5"/>
      <c r="C6359" s="5"/>
      <c r="D6359" s="5"/>
      <c r="E6359" s="5"/>
      <c r="F6359" s="94" t="str">
        <f t="shared" si="999"/>
        <v/>
      </c>
      <c r="G6359" s="94" t="str">
        <f t="shared" si="1000"/>
        <v/>
      </c>
      <c r="H6359" s="127" t="str">
        <f>IF(A6359&lt;&gt;"",IF(MID(C6359,1,1)="c",$AS$26,IF(MID(C6359,1,1)="r",$AS$41,IF(MID(C6359,1,1)="p",#REF!,#REF!))),"")</f>
        <v/>
      </c>
      <c r="I6359" s="92" t="str">
        <f t="shared" si="1001"/>
        <v/>
      </c>
      <c r="J6359" s="92" t="str">
        <f t="shared" si="1002"/>
        <v/>
      </c>
      <c r="K6359" s="92" t="str">
        <f t="shared" si="1003"/>
        <v/>
      </c>
      <c r="L6359" s="92" t="str">
        <f t="shared" si="1004"/>
        <v/>
      </c>
      <c r="M6359" s="95" t="str">
        <f>IF(A6359&lt;&gt;"",IF(MID(C6359,1,1)="c",SigmaEpsConcrete(I6359,$AN$30:$AN$33,$AR$30:$AR$33,$AS$26,$AS$27,$AS$28,$AQ$20,$AU$19),""),"")</f>
        <v/>
      </c>
      <c r="N6359" s="95" t="str">
        <f>IF(A6359&lt;&gt;"",IF(MID(C6359,1,1)="r",SigmaEpsReinf(J6359,$AS$42:$AS$43,$AS$41,$AS$39,$AS$40,$AQ$38),""),"")</f>
        <v/>
      </c>
      <c r="Q6359" s="92" t="str">
        <f t="shared" si="1006"/>
        <v/>
      </c>
      <c r="R6359" s="92" t="str">
        <f t="shared" si="1007"/>
        <v/>
      </c>
      <c r="U6359" s="5"/>
      <c r="V6359" s="5"/>
      <c r="W6359" s="94" t="str">
        <f t="shared" si="1005"/>
        <v/>
      </c>
      <c r="X6359" s="94" t="str">
        <f t="shared" si="1008"/>
        <v/>
      </c>
      <c r="Y6359" s="5"/>
      <c r="BK6359" s="8"/>
      <c r="BL6359" s="5"/>
      <c r="BM6359" s="5"/>
      <c r="BN6359" s="5"/>
      <c r="BO6359" s="5"/>
      <c r="BP6359" s="1"/>
      <c r="BQ6359" s="1"/>
      <c r="BR6359" s="1"/>
      <c r="BS6359" s="1"/>
      <c r="BT6359" s="1"/>
      <c r="BU6359" s="4"/>
      <c r="BV6359" s="1"/>
      <c r="BW6359" s="3"/>
      <c r="BX6359" s="4"/>
      <c r="BY6359" s="5"/>
      <c r="BZ6359" s="5"/>
      <c r="CA6359" s="5"/>
      <c r="CB6359" s="5"/>
      <c r="CC6359" s="5"/>
      <c r="CD6359" s="43"/>
    </row>
    <row r="6360" spans="1:82" x14ac:dyDescent="0.25">
      <c r="A6360" s="8"/>
      <c r="B6360" s="5"/>
      <c r="C6360" s="5"/>
      <c r="D6360" s="5"/>
      <c r="E6360" s="5"/>
      <c r="F6360" s="94" t="str">
        <f t="shared" si="999"/>
        <v/>
      </c>
      <c r="G6360" s="94" t="str">
        <f t="shared" si="1000"/>
        <v/>
      </c>
      <c r="H6360" s="127" t="str">
        <f>IF(A6360&lt;&gt;"",IF(MID(C6360,1,1)="c",$AS$26,IF(MID(C6360,1,1)="r",$AS$41,IF(MID(C6360,1,1)="p",#REF!,#REF!))),"")</f>
        <v/>
      </c>
      <c r="I6360" s="92" t="str">
        <f t="shared" si="1001"/>
        <v/>
      </c>
      <c r="J6360" s="92" t="str">
        <f t="shared" si="1002"/>
        <v/>
      </c>
      <c r="K6360" s="92" t="str">
        <f t="shared" si="1003"/>
        <v/>
      </c>
      <c r="L6360" s="92" t="str">
        <f t="shared" si="1004"/>
        <v/>
      </c>
      <c r="M6360" s="95" t="str">
        <f>IF(A6360&lt;&gt;"",IF(MID(C6360,1,1)="c",SigmaEpsConcrete(I6360,$AN$30:$AN$33,$AR$30:$AR$33,$AS$26,$AS$27,$AS$28,$AQ$20,$AU$19),""),"")</f>
        <v/>
      </c>
      <c r="N6360" s="95" t="str">
        <f>IF(A6360&lt;&gt;"",IF(MID(C6360,1,1)="r",SigmaEpsReinf(J6360,$AS$42:$AS$43,$AS$41,$AS$39,$AS$40,$AQ$38),""),"")</f>
        <v/>
      </c>
      <c r="Q6360" s="92" t="str">
        <f t="shared" si="1006"/>
        <v/>
      </c>
      <c r="R6360" s="92" t="str">
        <f t="shared" si="1007"/>
        <v/>
      </c>
      <c r="U6360" s="5"/>
      <c r="V6360" s="5"/>
      <c r="W6360" s="94" t="str">
        <f t="shared" si="1005"/>
        <v/>
      </c>
      <c r="X6360" s="94" t="str">
        <f t="shared" si="1008"/>
        <v/>
      </c>
      <c r="Y6360" s="5"/>
      <c r="BK6360" s="8"/>
      <c r="BL6360" s="5"/>
      <c r="BM6360" s="5"/>
      <c r="BN6360" s="5"/>
      <c r="BO6360" s="5"/>
      <c r="BP6360" s="1"/>
      <c r="BQ6360" s="1"/>
      <c r="BR6360" s="1"/>
      <c r="BS6360" s="1"/>
      <c r="BT6360" s="1"/>
      <c r="BU6360" s="4"/>
      <c r="BV6360" s="1"/>
      <c r="BW6360" s="3"/>
      <c r="BX6360" s="4"/>
      <c r="BY6360" s="5"/>
      <c r="BZ6360" s="5"/>
      <c r="CA6360" s="5"/>
      <c r="CB6360" s="5"/>
      <c r="CC6360" s="5"/>
      <c r="CD6360" s="43"/>
    </row>
    <row r="6361" spans="1:82" x14ac:dyDescent="0.25">
      <c r="A6361" s="8"/>
      <c r="B6361" s="5"/>
      <c r="C6361" s="5"/>
      <c r="D6361" s="5"/>
      <c r="E6361" s="5"/>
      <c r="F6361" s="94" t="str">
        <f t="shared" si="999"/>
        <v/>
      </c>
      <c r="G6361" s="94" t="str">
        <f t="shared" si="1000"/>
        <v/>
      </c>
      <c r="H6361" s="127" t="str">
        <f>IF(A6361&lt;&gt;"",IF(MID(C6361,1,1)="c",$AS$26,IF(MID(C6361,1,1)="r",$AS$41,IF(MID(C6361,1,1)="p",#REF!,#REF!))),"")</f>
        <v/>
      </c>
      <c r="I6361" s="92" t="str">
        <f t="shared" si="1001"/>
        <v/>
      </c>
      <c r="J6361" s="92" t="str">
        <f t="shared" si="1002"/>
        <v/>
      </c>
      <c r="K6361" s="92" t="str">
        <f t="shared" si="1003"/>
        <v/>
      </c>
      <c r="L6361" s="92" t="str">
        <f t="shared" si="1004"/>
        <v/>
      </c>
      <c r="M6361" s="95" t="str">
        <f>IF(A6361&lt;&gt;"",IF(MID(C6361,1,1)="c",SigmaEpsConcrete(I6361,$AN$30:$AN$33,$AR$30:$AR$33,$AS$26,$AS$27,$AS$28,$AQ$20,$AU$19),""),"")</f>
        <v/>
      </c>
      <c r="N6361" s="95" t="str">
        <f>IF(A6361&lt;&gt;"",IF(MID(C6361,1,1)="r",SigmaEpsReinf(J6361,$AS$42:$AS$43,$AS$41,$AS$39,$AS$40,$AQ$38),""),"")</f>
        <v/>
      </c>
      <c r="Q6361" s="92" t="str">
        <f t="shared" si="1006"/>
        <v/>
      </c>
      <c r="R6361" s="92" t="str">
        <f t="shared" si="1007"/>
        <v/>
      </c>
      <c r="U6361" s="5"/>
      <c r="V6361" s="5"/>
      <c r="W6361" s="94" t="str">
        <f t="shared" si="1005"/>
        <v/>
      </c>
      <c r="X6361" s="94" t="str">
        <f t="shared" si="1008"/>
        <v/>
      </c>
      <c r="Y6361" s="5"/>
      <c r="BK6361" s="8"/>
      <c r="BL6361" s="5"/>
      <c r="BM6361" s="5"/>
      <c r="BN6361" s="5"/>
      <c r="BO6361" s="5"/>
      <c r="BP6361" s="1"/>
      <c r="BQ6361" s="1"/>
      <c r="BR6361" s="1"/>
      <c r="BS6361" s="1"/>
      <c r="BT6361" s="1"/>
      <c r="BU6361" s="4"/>
      <c r="BV6361" s="1"/>
      <c r="BW6361" s="3"/>
      <c r="BX6361" s="4"/>
      <c r="BY6361" s="5"/>
      <c r="BZ6361" s="5"/>
      <c r="CA6361" s="5"/>
      <c r="CB6361" s="5"/>
      <c r="CC6361" s="5"/>
      <c r="CD6361" s="43"/>
    </row>
    <row r="6362" spans="1:82" x14ac:dyDescent="0.25">
      <c r="A6362" s="8"/>
      <c r="B6362" s="5"/>
      <c r="C6362" s="5"/>
      <c r="D6362" s="5"/>
      <c r="E6362" s="5"/>
      <c r="F6362" s="94" t="str">
        <f t="shared" si="999"/>
        <v/>
      </c>
      <c r="G6362" s="94" t="str">
        <f t="shared" si="1000"/>
        <v/>
      </c>
      <c r="H6362" s="127" t="str">
        <f>IF(A6362&lt;&gt;"",IF(MID(C6362,1,1)="c",$AS$26,IF(MID(C6362,1,1)="r",$AS$41,IF(MID(C6362,1,1)="p",#REF!,#REF!))),"")</f>
        <v/>
      </c>
      <c r="I6362" s="92" t="str">
        <f t="shared" si="1001"/>
        <v/>
      </c>
      <c r="J6362" s="92" t="str">
        <f t="shared" si="1002"/>
        <v/>
      </c>
      <c r="K6362" s="92" t="str">
        <f t="shared" si="1003"/>
        <v/>
      </c>
      <c r="L6362" s="92" t="str">
        <f t="shared" si="1004"/>
        <v/>
      </c>
      <c r="M6362" s="95" t="str">
        <f>IF(A6362&lt;&gt;"",IF(MID(C6362,1,1)="c",SigmaEpsConcrete(I6362,$AN$30:$AN$33,$AR$30:$AR$33,$AS$26,$AS$27,$AS$28,$AQ$20,$AU$19),""),"")</f>
        <v/>
      </c>
      <c r="N6362" s="95" t="str">
        <f>IF(A6362&lt;&gt;"",IF(MID(C6362,1,1)="r",SigmaEpsReinf(J6362,$AS$42:$AS$43,$AS$41,$AS$39,$AS$40,$AQ$38),""),"")</f>
        <v/>
      </c>
      <c r="Q6362" s="92" t="str">
        <f t="shared" si="1006"/>
        <v/>
      </c>
      <c r="R6362" s="92" t="str">
        <f t="shared" si="1007"/>
        <v/>
      </c>
      <c r="U6362" s="5"/>
      <c r="V6362" s="5"/>
      <c r="W6362" s="94" t="str">
        <f t="shared" si="1005"/>
        <v/>
      </c>
      <c r="X6362" s="94" t="str">
        <f t="shared" si="1008"/>
        <v/>
      </c>
      <c r="Y6362" s="5"/>
      <c r="BK6362" s="8"/>
      <c r="BL6362" s="5"/>
      <c r="BM6362" s="5"/>
      <c r="BN6362" s="5"/>
      <c r="BO6362" s="5"/>
      <c r="BP6362" s="1"/>
      <c r="BQ6362" s="1"/>
      <c r="BR6362" s="1"/>
      <c r="BS6362" s="1"/>
      <c r="BT6362" s="1"/>
      <c r="BU6362" s="4"/>
      <c r="BV6362" s="1"/>
      <c r="BW6362" s="3"/>
      <c r="BX6362" s="4"/>
      <c r="BY6362" s="5"/>
      <c r="BZ6362" s="5"/>
      <c r="CA6362" s="5"/>
      <c r="CB6362" s="5"/>
      <c r="CC6362" s="5"/>
      <c r="CD6362" s="43"/>
    </row>
    <row r="6363" spans="1:82" x14ac:dyDescent="0.25">
      <c r="A6363" s="8"/>
      <c r="B6363" s="5"/>
      <c r="C6363" s="5"/>
      <c r="D6363" s="5"/>
      <c r="E6363" s="5"/>
      <c r="F6363" s="94" t="str">
        <f t="shared" si="999"/>
        <v/>
      </c>
      <c r="G6363" s="94" t="str">
        <f t="shared" si="1000"/>
        <v/>
      </c>
      <c r="H6363" s="127" t="str">
        <f>IF(A6363&lt;&gt;"",IF(MID(C6363,1,1)="c",$AS$26,IF(MID(C6363,1,1)="r",$AS$41,IF(MID(C6363,1,1)="p",#REF!,#REF!))),"")</f>
        <v/>
      </c>
      <c r="I6363" s="92" t="str">
        <f t="shared" si="1001"/>
        <v/>
      </c>
      <c r="J6363" s="92" t="str">
        <f t="shared" si="1002"/>
        <v/>
      </c>
      <c r="K6363" s="92" t="str">
        <f t="shared" si="1003"/>
        <v/>
      </c>
      <c r="L6363" s="92" t="str">
        <f t="shared" si="1004"/>
        <v/>
      </c>
      <c r="M6363" s="95" t="str">
        <f>IF(A6363&lt;&gt;"",IF(MID(C6363,1,1)="c",SigmaEpsConcrete(I6363,$AN$30:$AN$33,$AR$30:$AR$33,$AS$26,$AS$27,$AS$28,$AQ$20,$AU$19),""),"")</f>
        <v/>
      </c>
      <c r="N6363" s="95" t="str">
        <f>IF(A6363&lt;&gt;"",IF(MID(C6363,1,1)="r",SigmaEpsReinf(J6363,$AS$42:$AS$43,$AS$41,$AS$39,$AS$40,$AQ$38),""),"")</f>
        <v/>
      </c>
      <c r="Q6363" s="92" t="str">
        <f t="shared" si="1006"/>
        <v/>
      </c>
      <c r="R6363" s="92" t="str">
        <f t="shared" si="1007"/>
        <v/>
      </c>
      <c r="U6363" s="5"/>
      <c r="V6363" s="5"/>
      <c r="W6363" s="94" t="str">
        <f t="shared" si="1005"/>
        <v/>
      </c>
      <c r="X6363" s="94" t="str">
        <f t="shared" si="1008"/>
        <v/>
      </c>
      <c r="Y6363" s="5"/>
      <c r="BK6363" s="8"/>
      <c r="BL6363" s="5"/>
      <c r="BM6363" s="5"/>
      <c r="BN6363" s="5"/>
      <c r="BO6363" s="5"/>
      <c r="BP6363" s="1"/>
      <c r="BQ6363" s="1"/>
      <c r="BR6363" s="1"/>
      <c r="BS6363" s="1"/>
      <c r="BT6363" s="1"/>
      <c r="BU6363" s="4"/>
      <c r="BV6363" s="1"/>
      <c r="BW6363" s="3"/>
      <c r="BX6363" s="4"/>
      <c r="BY6363" s="5"/>
      <c r="BZ6363" s="5"/>
      <c r="CA6363" s="5"/>
      <c r="CB6363" s="5"/>
      <c r="CC6363" s="5"/>
      <c r="CD6363" s="43"/>
    </row>
    <row r="6364" spans="1:82" x14ac:dyDescent="0.25">
      <c r="A6364" s="8"/>
      <c r="B6364" s="5"/>
      <c r="C6364" s="5"/>
      <c r="D6364" s="5"/>
      <c r="E6364" s="5"/>
      <c r="F6364" s="94" t="str">
        <f t="shared" si="999"/>
        <v/>
      </c>
      <c r="G6364" s="94" t="str">
        <f t="shared" si="1000"/>
        <v/>
      </c>
      <c r="H6364" s="127" t="str">
        <f>IF(A6364&lt;&gt;"",IF(MID(C6364,1,1)="c",$AS$26,IF(MID(C6364,1,1)="r",$AS$41,IF(MID(C6364,1,1)="p",#REF!,#REF!))),"")</f>
        <v/>
      </c>
      <c r="I6364" s="92" t="str">
        <f t="shared" si="1001"/>
        <v/>
      </c>
      <c r="J6364" s="92" t="str">
        <f t="shared" si="1002"/>
        <v/>
      </c>
      <c r="K6364" s="92" t="str">
        <f t="shared" si="1003"/>
        <v/>
      </c>
      <c r="L6364" s="92" t="str">
        <f t="shared" si="1004"/>
        <v/>
      </c>
      <c r="M6364" s="95" t="str">
        <f>IF(A6364&lt;&gt;"",IF(MID(C6364,1,1)="c",SigmaEpsConcrete(I6364,$AN$30:$AN$33,$AR$30:$AR$33,$AS$26,$AS$27,$AS$28,$AQ$20,$AU$19),""),"")</f>
        <v/>
      </c>
      <c r="N6364" s="95" t="str">
        <f>IF(A6364&lt;&gt;"",IF(MID(C6364,1,1)="r",SigmaEpsReinf(J6364,$AS$42:$AS$43,$AS$41,$AS$39,$AS$40,$AQ$38),""),"")</f>
        <v/>
      </c>
      <c r="Q6364" s="92" t="str">
        <f t="shared" si="1006"/>
        <v/>
      </c>
      <c r="R6364" s="92" t="str">
        <f t="shared" si="1007"/>
        <v/>
      </c>
      <c r="U6364" s="5"/>
      <c r="V6364" s="5"/>
      <c r="W6364" s="94" t="str">
        <f t="shared" si="1005"/>
        <v/>
      </c>
      <c r="X6364" s="94" t="str">
        <f t="shared" si="1008"/>
        <v/>
      </c>
      <c r="Y6364" s="5"/>
      <c r="BK6364" s="8"/>
      <c r="BL6364" s="5"/>
      <c r="BM6364" s="5"/>
      <c r="BN6364" s="5"/>
      <c r="BO6364" s="5"/>
      <c r="BP6364" s="1"/>
      <c r="BQ6364" s="1"/>
      <c r="BR6364" s="1"/>
      <c r="BS6364" s="1"/>
      <c r="BT6364" s="1"/>
      <c r="BU6364" s="4"/>
      <c r="BV6364" s="1"/>
      <c r="BW6364" s="3"/>
      <c r="BX6364" s="4"/>
      <c r="BY6364" s="5"/>
      <c r="BZ6364" s="5"/>
      <c r="CA6364" s="5"/>
      <c r="CB6364" s="5"/>
      <c r="CC6364" s="5"/>
      <c r="CD6364" s="43"/>
    </row>
    <row r="6365" spans="1:82" x14ac:dyDescent="0.25">
      <c r="A6365" s="8"/>
      <c r="B6365" s="5"/>
      <c r="C6365" s="5"/>
      <c r="D6365" s="5"/>
      <c r="E6365" s="5"/>
      <c r="F6365" s="94" t="str">
        <f t="shared" si="999"/>
        <v/>
      </c>
      <c r="G6365" s="94" t="str">
        <f t="shared" si="1000"/>
        <v/>
      </c>
      <c r="H6365" s="127" t="str">
        <f>IF(A6365&lt;&gt;"",IF(MID(C6365,1,1)="c",$AS$26,IF(MID(C6365,1,1)="r",$AS$41,IF(MID(C6365,1,1)="p",#REF!,#REF!))),"")</f>
        <v/>
      </c>
      <c r="I6365" s="92" t="str">
        <f t="shared" si="1001"/>
        <v/>
      </c>
      <c r="J6365" s="92" t="str">
        <f t="shared" si="1002"/>
        <v/>
      </c>
      <c r="K6365" s="92" t="str">
        <f t="shared" si="1003"/>
        <v/>
      </c>
      <c r="L6365" s="92" t="str">
        <f t="shared" si="1004"/>
        <v/>
      </c>
      <c r="M6365" s="95" t="str">
        <f>IF(A6365&lt;&gt;"",IF(MID(C6365,1,1)="c",SigmaEpsConcrete(I6365,$AN$30:$AN$33,$AR$30:$AR$33,$AS$26,$AS$27,$AS$28,$AQ$20,$AU$19),""),"")</f>
        <v/>
      </c>
      <c r="N6365" s="95" t="str">
        <f>IF(A6365&lt;&gt;"",IF(MID(C6365,1,1)="r",SigmaEpsReinf(J6365,$AS$42:$AS$43,$AS$41,$AS$39,$AS$40,$AQ$38),""),"")</f>
        <v/>
      </c>
      <c r="Q6365" s="92" t="str">
        <f t="shared" si="1006"/>
        <v/>
      </c>
      <c r="R6365" s="92" t="str">
        <f t="shared" si="1007"/>
        <v/>
      </c>
      <c r="U6365" s="5"/>
      <c r="V6365" s="5"/>
      <c r="W6365" s="94" t="str">
        <f t="shared" si="1005"/>
        <v/>
      </c>
      <c r="X6365" s="94" t="str">
        <f t="shared" si="1008"/>
        <v/>
      </c>
      <c r="Y6365" s="5"/>
      <c r="BK6365" s="8"/>
      <c r="BL6365" s="5"/>
      <c r="BM6365" s="5"/>
      <c r="BN6365" s="5"/>
      <c r="BO6365" s="5"/>
      <c r="BP6365" s="1"/>
      <c r="BQ6365" s="1"/>
      <c r="BR6365" s="1"/>
      <c r="BS6365" s="1"/>
      <c r="BT6365" s="1"/>
      <c r="BU6365" s="4"/>
      <c r="BV6365" s="1"/>
      <c r="BW6365" s="3"/>
      <c r="BX6365" s="4"/>
      <c r="BY6365" s="5"/>
      <c r="BZ6365" s="5"/>
      <c r="CA6365" s="5"/>
      <c r="CB6365" s="5"/>
      <c r="CC6365" s="5"/>
      <c r="CD6365" s="43"/>
    </row>
    <row r="6366" spans="1:82" x14ac:dyDescent="0.25">
      <c r="A6366" s="8"/>
      <c r="B6366" s="5"/>
      <c r="C6366" s="5"/>
      <c r="D6366" s="5"/>
      <c r="E6366" s="5"/>
      <c r="F6366" s="94" t="str">
        <f t="shared" si="999"/>
        <v/>
      </c>
      <c r="G6366" s="94" t="str">
        <f t="shared" si="1000"/>
        <v/>
      </c>
      <c r="H6366" s="127" t="str">
        <f>IF(A6366&lt;&gt;"",IF(MID(C6366,1,1)="c",$AS$26,IF(MID(C6366,1,1)="r",$AS$41,IF(MID(C6366,1,1)="p",#REF!,#REF!))),"")</f>
        <v/>
      </c>
      <c r="I6366" s="92" t="str">
        <f t="shared" si="1001"/>
        <v/>
      </c>
      <c r="J6366" s="92" t="str">
        <f t="shared" si="1002"/>
        <v/>
      </c>
      <c r="K6366" s="92" t="str">
        <f t="shared" si="1003"/>
        <v/>
      </c>
      <c r="L6366" s="92" t="str">
        <f t="shared" si="1004"/>
        <v/>
      </c>
      <c r="M6366" s="95" t="str">
        <f>IF(A6366&lt;&gt;"",IF(MID(C6366,1,1)="c",SigmaEpsConcrete(I6366,$AN$30:$AN$33,$AR$30:$AR$33,$AS$26,$AS$27,$AS$28,$AQ$20,$AU$19),""),"")</f>
        <v/>
      </c>
      <c r="N6366" s="95" t="str">
        <f>IF(A6366&lt;&gt;"",IF(MID(C6366,1,1)="r",SigmaEpsReinf(J6366,$AS$42:$AS$43,$AS$41,$AS$39,$AS$40,$AQ$38),""),"")</f>
        <v/>
      </c>
      <c r="Q6366" s="92" t="str">
        <f t="shared" si="1006"/>
        <v/>
      </c>
      <c r="R6366" s="92" t="str">
        <f t="shared" si="1007"/>
        <v/>
      </c>
      <c r="U6366" s="5"/>
      <c r="V6366" s="5"/>
      <c r="W6366" s="94" t="str">
        <f t="shared" si="1005"/>
        <v/>
      </c>
      <c r="X6366" s="94" t="str">
        <f t="shared" si="1008"/>
        <v/>
      </c>
      <c r="Y6366" s="5"/>
      <c r="BK6366" s="8"/>
      <c r="BL6366" s="5"/>
      <c r="BM6366" s="5"/>
      <c r="BN6366" s="5"/>
      <c r="BO6366" s="5"/>
      <c r="BP6366" s="1"/>
      <c r="BQ6366" s="1"/>
      <c r="BR6366" s="1"/>
      <c r="BS6366" s="1"/>
      <c r="BT6366" s="1"/>
      <c r="BU6366" s="4"/>
      <c r="BV6366" s="1"/>
      <c r="BW6366" s="3"/>
      <c r="BX6366" s="4"/>
      <c r="BY6366" s="5"/>
      <c r="BZ6366" s="5"/>
      <c r="CA6366" s="5"/>
      <c r="CB6366" s="5"/>
      <c r="CC6366" s="5"/>
      <c r="CD6366" s="43"/>
    </row>
    <row r="6367" spans="1:82" x14ac:dyDescent="0.25">
      <c r="A6367" s="8"/>
      <c r="B6367" s="5"/>
      <c r="C6367" s="5"/>
      <c r="D6367" s="5"/>
      <c r="E6367" s="5"/>
      <c r="F6367" s="94" t="str">
        <f t="shared" si="999"/>
        <v/>
      </c>
      <c r="G6367" s="94" t="str">
        <f t="shared" si="1000"/>
        <v/>
      </c>
      <c r="H6367" s="127" t="str">
        <f>IF(A6367&lt;&gt;"",IF(MID(C6367,1,1)="c",$AS$26,IF(MID(C6367,1,1)="r",$AS$41,IF(MID(C6367,1,1)="p",#REF!,#REF!))),"")</f>
        <v/>
      </c>
      <c r="I6367" s="92" t="str">
        <f t="shared" si="1001"/>
        <v/>
      </c>
      <c r="J6367" s="92" t="str">
        <f t="shared" si="1002"/>
        <v/>
      </c>
      <c r="K6367" s="92" t="str">
        <f t="shared" si="1003"/>
        <v/>
      </c>
      <c r="L6367" s="92" t="str">
        <f t="shared" si="1004"/>
        <v/>
      </c>
      <c r="M6367" s="95" t="str">
        <f>IF(A6367&lt;&gt;"",IF(MID(C6367,1,1)="c",SigmaEpsConcrete(I6367,$AN$30:$AN$33,$AR$30:$AR$33,$AS$26,$AS$27,$AS$28,$AQ$20,$AU$19),""),"")</f>
        <v/>
      </c>
      <c r="N6367" s="95" t="str">
        <f>IF(A6367&lt;&gt;"",IF(MID(C6367,1,1)="r",SigmaEpsReinf(J6367,$AS$42:$AS$43,$AS$41,$AS$39,$AS$40,$AQ$38),""),"")</f>
        <v/>
      </c>
      <c r="Q6367" s="92" t="str">
        <f t="shared" si="1006"/>
        <v/>
      </c>
      <c r="R6367" s="92" t="str">
        <f t="shared" si="1007"/>
        <v/>
      </c>
      <c r="U6367" s="5"/>
      <c r="V6367" s="5"/>
      <c r="W6367" s="94" t="str">
        <f t="shared" si="1005"/>
        <v/>
      </c>
      <c r="X6367" s="94" t="str">
        <f t="shared" si="1008"/>
        <v/>
      </c>
      <c r="Y6367" s="5"/>
      <c r="BK6367" s="8"/>
      <c r="BL6367" s="5"/>
      <c r="BM6367" s="5"/>
      <c r="BN6367" s="5"/>
      <c r="BO6367" s="5"/>
      <c r="BP6367" s="1"/>
      <c r="BQ6367" s="1"/>
      <c r="BR6367" s="1"/>
      <c r="BS6367" s="1"/>
      <c r="BT6367" s="1"/>
      <c r="BU6367" s="4"/>
      <c r="BV6367" s="1"/>
      <c r="BW6367" s="3"/>
      <c r="BX6367" s="4"/>
      <c r="BY6367" s="5"/>
      <c r="BZ6367" s="5"/>
      <c r="CA6367" s="5"/>
      <c r="CB6367" s="5"/>
      <c r="CC6367" s="5"/>
      <c r="CD6367" s="43"/>
    </row>
    <row r="6368" spans="1:82" x14ac:dyDescent="0.25">
      <c r="A6368" s="8"/>
      <c r="B6368" s="5"/>
      <c r="C6368" s="5"/>
      <c r="D6368" s="5"/>
      <c r="E6368" s="5"/>
      <c r="F6368" s="94" t="str">
        <f t="shared" si="999"/>
        <v/>
      </c>
      <c r="G6368" s="94" t="str">
        <f t="shared" si="1000"/>
        <v/>
      </c>
      <c r="H6368" s="127" t="str">
        <f>IF(A6368&lt;&gt;"",IF(MID(C6368,1,1)="c",$AS$26,IF(MID(C6368,1,1)="r",$AS$41,IF(MID(C6368,1,1)="p",#REF!,#REF!))),"")</f>
        <v/>
      </c>
      <c r="I6368" s="92" t="str">
        <f t="shared" si="1001"/>
        <v/>
      </c>
      <c r="J6368" s="92" t="str">
        <f t="shared" si="1002"/>
        <v/>
      </c>
      <c r="K6368" s="92" t="str">
        <f t="shared" si="1003"/>
        <v/>
      </c>
      <c r="L6368" s="92" t="str">
        <f t="shared" si="1004"/>
        <v/>
      </c>
      <c r="M6368" s="95" t="str">
        <f>IF(A6368&lt;&gt;"",IF(MID(C6368,1,1)="c",SigmaEpsConcrete(I6368,$AN$30:$AN$33,$AR$30:$AR$33,$AS$26,$AS$27,$AS$28,$AQ$20,$AU$19),""),"")</f>
        <v/>
      </c>
      <c r="N6368" s="95" t="str">
        <f>IF(A6368&lt;&gt;"",IF(MID(C6368,1,1)="r",SigmaEpsReinf(J6368,$AS$42:$AS$43,$AS$41,$AS$39,$AS$40,$AQ$38),""),"")</f>
        <v/>
      </c>
      <c r="Q6368" s="92" t="str">
        <f t="shared" si="1006"/>
        <v/>
      </c>
      <c r="R6368" s="92" t="str">
        <f t="shared" si="1007"/>
        <v/>
      </c>
      <c r="U6368" s="5"/>
      <c r="V6368" s="5"/>
      <c r="W6368" s="94" t="str">
        <f t="shared" si="1005"/>
        <v/>
      </c>
      <c r="X6368" s="94" t="str">
        <f t="shared" si="1008"/>
        <v/>
      </c>
      <c r="Y6368" s="5"/>
      <c r="BK6368" s="8"/>
      <c r="BL6368" s="5"/>
      <c r="BM6368" s="5"/>
      <c r="BN6368" s="5"/>
      <c r="BO6368" s="5"/>
      <c r="BP6368" s="1"/>
      <c r="BQ6368" s="1"/>
      <c r="BR6368" s="1"/>
      <c r="BS6368" s="1"/>
      <c r="BT6368" s="1"/>
      <c r="BU6368" s="4"/>
      <c r="BV6368" s="1"/>
      <c r="BW6368" s="3"/>
      <c r="BX6368" s="4"/>
      <c r="BY6368" s="5"/>
      <c r="BZ6368" s="5"/>
      <c r="CA6368" s="5"/>
      <c r="CB6368" s="5"/>
      <c r="CC6368" s="5"/>
      <c r="CD6368" s="43"/>
    </row>
    <row r="6369" spans="1:82" x14ac:dyDescent="0.25">
      <c r="A6369" s="8"/>
      <c r="B6369" s="5"/>
      <c r="C6369" s="5"/>
      <c r="D6369" s="5"/>
      <c r="E6369" s="5"/>
      <c r="F6369" s="94" t="str">
        <f t="shared" si="999"/>
        <v/>
      </c>
      <c r="G6369" s="94" t="str">
        <f t="shared" si="1000"/>
        <v/>
      </c>
      <c r="H6369" s="127" t="str">
        <f>IF(A6369&lt;&gt;"",IF(MID(C6369,1,1)="c",$AS$26,IF(MID(C6369,1,1)="r",$AS$41,IF(MID(C6369,1,1)="p",#REF!,#REF!))),"")</f>
        <v/>
      </c>
      <c r="I6369" s="92" t="str">
        <f t="shared" si="1001"/>
        <v/>
      </c>
      <c r="J6369" s="92" t="str">
        <f t="shared" si="1002"/>
        <v/>
      </c>
      <c r="K6369" s="92" t="str">
        <f t="shared" si="1003"/>
        <v/>
      </c>
      <c r="L6369" s="92" t="str">
        <f t="shared" si="1004"/>
        <v/>
      </c>
      <c r="M6369" s="95" t="str">
        <f>IF(A6369&lt;&gt;"",IF(MID(C6369,1,1)="c",SigmaEpsConcrete(I6369,$AN$30:$AN$33,$AR$30:$AR$33,$AS$26,$AS$27,$AS$28,$AQ$20,$AU$19),""),"")</f>
        <v/>
      </c>
      <c r="N6369" s="95" t="str">
        <f>IF(A6369&lt;&gt;"",IF(MID(C6369,1,1)="r",SigmaEpsReinf(J6369,$AS$42:$AS$43,$AS$41,$AS$39,$AS$40,$AQ$38),""),"")</f>
        <v/>
      </c>
      <c r="Q6369" s="92" t="str">
        <f t="shared" si="1006"/>
        <v/>
      </c>
      <c r="R6369" s="92" t="str">
        <f t="shared" si="1007"/>
        <v/>
      </c>
      <c r="U6369" s="5"/>
      <c r="V6369" s="5"/>
      <c r="W6369" s="94" t="str">
        <f t="shared" si="1005"/>
        <v/>
      </c>
      <c r="X6369" s="94" t="str">
        <f t="shared" si="1008"/>
        <v/>
      </c>
      <c r="Y6369" s="5"/>
      <c r="BK6369" s="8"/>
      <c r="BL6369" s="5"/>
      <c r="BM6369" s="5"/>
      <c r="BN6369" s="5"/>
      <c r="BO6369" s="5"/>
      <c r="BP6369" s="1"/>
      <c r="BQ6369" s="1"/>
      <c r="BR6369" s="1"/>
      <c r="BS6369" s="1"/>
      <c r="BT6369" s="1"/>
      <c r="BU6369" s="4"/>
      <c r="BV6369" s="1"/>
      <c r="BW6369" s="3"/>
      <c r="BX6369" s="4"/>
      <c r="BY6369" s="5"/>
      <c r="BZ6369" s="5"/>
      <c r="CA6369" s="5"/>
      <c r="CB6369" s="5"/>
      <c r="CC6369" s="5"/>
      <c r="CD6369" s="43"/>
    </row>
    <row r="6370" spans="1:82" x14ac:dyDescent="0.25">
      <c r="A6370" s="8"/>
      <c r="B6370" s="5"/>
      <c r="C6370" s="5"/>
      <c r="D6370" s="5"/>
      <c r="E6370" s="5"/>
      <c r="F6370" s="94" t="str">
        <f t="shared" si="999"/>
        <v/>
      </c>
      <c r="G6370" s="94" t="str">
        <f t="shared" si="1000"/>
        <v/>
      </c>
      <c r="H6370" s="127" t="str">
        <f>IF(A6370&lt;&gt;"",IF(MID(C6370,1,1)="c",$AS$26,IF(MID(C6370,1,1)="r",$AS$41,IF(MID(C6370,1,1)="p",#REF!,#REF!))),"")</f>
        <v/>
      </c>
      <c r="I6370" s="92" t="str">
        <f t="shared" si="1001"/>
        <v/>
      </c>
      <c r="J6370" s="92" t="str">
        <f t="shared" si="1002"/>
        <v/>
      </c>
      <c r="K6370" s="92" t="str">
        <f t="shared" si="1003"/>
        <v/>
      </c>
      <c r="L6370" s="92" t="str">
        <f t="shared" si="1004"/>
        <v/>
      </c>
      <c r="M6370" s="95" t="str">
        <f>IF(A6370&lt;&gt;"",IF(MID(C6370,1,1)="c",SigmaEpsConcrete(I6370,$AN$30:$AN$33,$AR$30:$AR$33,$AS$26,$AS$27,$AS$28,$AQ$20,$AU$19),""),"")</f>
        <v/>
      </c>
      <c r="N6370" s="95" t="str">
        <f>IF(A6370&lt;&gt;"",IF(MID(C6370,1,1)="r",SigmaEpsReinf(J6370,$AS$42:$AS$43,$AS$41,$AS$39,$AS$40,$AQ$38),""),"")</f>
        <v/>
      </c>
      <c r="Q6370" s="92" t="str">
        <f t="shared" si="1006"/>
        <v/>
      </c>
      <c r="R6370" s="92" t="str">
        <f t="shared" si="1007"/>
        <v/>
      </c>
      <c r="U6370" s="5"/>
      <c r="V6370" s="5"/>
      <c r="W6370" s="94" t="str">
        <f t="shared" si="1005"/>
        <v/>
      </c>
      <c r="X6370" s="94" t="str">
        <f t="shared" si="1008"/>
        <v/>
      </c>
      <c r="Y6370" s="5"/>
      <c r="BK6370" s="8"/>
      <c r="BL6370" s="5"/>
      <c r="BM6370" s="5"/>
      <c r="BN6370" s="5"/>
      <c r="BO6370" s="5"/>
      <c r="BP6370" s="1"/>
      <c r="BQ6370" s="1"/>
      <c r="BR6370" s="1"/>
      <c r="BS6370" s="1"/>
      <c r="BT6370" s="1"/>
      <c r="BU6370" s="4"/>
      <c r="BV6370" s="1"/>
      <c r="BW6370" s="3"/>
      <c r="BX6370" s="4"/>
      <c r="BY6370" s="5"/>
      <c r="BZ6370" s="5"/>
      <c r="CA6370" s="5"/>
      <c r="CB6370" s="5"/>
      <c r="CC6370" s="5"/>
      <c r="CD6370" s="43"/>
    </row>
    <row r="6371" spans="1:82" x14ac:dyDescent="0.25">
      <c r="A6371" s="8"/>
      <c r="B6371" s="5"/>
      <c r="C6371" s="5"/>
      <c r="D6371" s="5"/>
      <c r="E6371" s="5"/>
      <c r="F6371" s="94" t="str">
        <f t="shared" si="999"/>
        <v/>
      </c>
      <c r="G6371" s="94" t="str">
        <f t="shared" si="1000"/>
        <v/>
      </c>
      <c r="H6371" s="127" t="str">
        <f>IF(A6371&lt;&gt;"",IF(MID(C6371,1,1)="c",$AS$26,IF(MID(C6371,1,1)="r",$AS$41,IF(MID(C6371,1,1)="p",#REF!,#REF!))),"")</f>
        <v/>
      </c>
      <c r="I6371" s="92" t="str">
        <f t="shared" si="1001"/>
        <v/>
      </c>
      <c r="J6371" s="92" t="str">
        <f t="shared" si="1002"/>
        <v/>
      </c>
      <c r="K6371" s="92" t="str">
        <f t="shared" si="1003"/>
        <v/>
      </c>
      <c r="L6371" s="92" t="str">
        <f t="shared" si="1004"/>
        <v/>
      </c>
      <c r="M6371" s="95" t="str">
        <f>IF(A6371&lt;&gt;"",IF(MID(C6371,1,1)="c",SigmaEpsConcrete(I6371,$AN$30:$AN$33,$AR$30:$AR$33,$AS$26,$AS$27,$AS$28,$AQ$20,$AU$19),""),"")</f>
        <v/>
      </c>
      <c r="N6371" s="95" t="str">
        <f>IF(A6371&lt;&gt;"",IF(MID(C6371,1,1)="r",SigmaEpsReinf(J6371,$AS$42:$AS$43,$AS$41,$AS$39,$AS$40,$AQ$38),""),"")</f>
        <v/>
      </c>
      <c r="Q6371" s="92" t="str">
        <f t="shared" si="1006"/>
        <v/>
      </c>
      <c r="R6371" s="92" t="str">
        <f t="shared" si="1007"/>
        <v/>
      </c>
      <c r="U6371" s="5"/>
      <c r="V6371" s="5"/>
      <c r="W6371" s="94" t="str">
        <f t="shared" si="1005"/>
        <v/>
      </c>
      <c r="X6371" s="94" t="str">
        <f t="shared" si="1008"/>
        <v/>
      </c>
      <c r="Y6371" s="5"/>
      <c r="BK6371" s="8"/>
      <c r="BL6371" s="5"/>
      <c r="BM6371" s="5"/>
      <c r="BN6371" s="5"/>
      <c r="BO6371" s="5"/>
      <c r="BP6371" s="1"/>
      <c r="BQ6371" s="1"/>
      <c r="BR6371" s="1"/>
      <c r="BS6371" s="1"/>
      <c r="BT6371" s="1"/>
      <c r="BU6371" s="4"/>
      <c r="BV6371" s="1"/>
      <c r="BW6371" s="3"/>
      <c r="BX6371" s="4"/>
      <c r="BY6371" s="5"/>
      <c r="BZ6371" s="5"/>
      <c r="CA6371" s="5"/>
      <c r="CB6371" s="5"/>
      <c r="CC6371" s="5"/>
      <c r="CD6371" s="43"/>
    </row>
    <row r="6372" spans="1:82" x14ac:dyDescent="0.25">
      <c r="A6372" s="8"/>
      <c r="B6372" s="5"/>
      <c r="C6372" s="5"/>
      <c r="D6372" s="5"/>
      <c r="E6372" s="5"/>
      <c r="F6372" s="94" t="str">
        <f t="shared" si="999"/>
        <v/>
      </c>
      <c r="G6372" s="94" t="str">
        <f t="shared" si="1000"/>
        <v/>
      </c>
      <c r="H6372" s="127" t="str">
        <f>IF(A6372&lt;&gt;"",IF(MID(C6372,1,1)="c",$AS$26,IF(MID(C6372,1,1)="r",$AS$41,IF(MID(C6372,1,1)="p",#REF!,#REF!))),"")</f>
        <v/>
      </c>
      <c r="I6372" s="92" t="str">
        <f t="shared" si="1001"/>
        <v/>
      </c>
      <c r="J6372" s="92" t="str">
        <f t="shared" si="1002"/>
        <v/>
      </c>
      <c r="K6372" s="92" t="str">
        <f t="shared" si="1003"/>
        <v/>
      </c>
      <c r="L6372" s="92" t="str">
        <f t="shared" si="1004"/>
        <v/>
      </c>
      <c r="M6372" s="95" t="str">
        <f>IF(A6372&lt;&gt;"",IF(MID(C6372,1,1)="c",SigmaEpsConcrete(I6372,$AN$30:$AN$33,$AR$30:$AR$33,$AS$26,$AS$27,$AS$28,$AQ$20,$AU$19),""),"")</f>
        <v/>
      </c>
      <c r="N6372" s="95" t="str">
        <f>IF(A6372&lt;&gt;"",IF(MID(C6372,1,1)="r",SigmaEpsReinf(J6372,$AS$42:$AS$43,$AS$41,$AS$39,$AS$40,$AQ$38),""),"")</f>
        <v/>
      </c>
      <c r="Q6372" s="92" t="str">
        <f t="shared" si="1006"/>
        <v/>
      </c>
      <c r="R6372" s="92" t="str">
        <f t="shared" si="1007"/>
        <v/>
      </c>
      <c r="U6372" s="5"/>
      <c r="V6372" s="5"/>
      <c r="W6372" s="94" t="str">
        <f t="shared" si="1005"/>
        <v/>
      </c>
      <c r="X6372" s="94" t="str">
        <f t="shared" si="1008"/>
        <v/>
      </c>
      <c r="Y6372" s="5"/>
      <c r="BK6372" s="8"/>
      <c r="BL6372" s="5"/>
      <c r="BM6372" s="5"/>
      <c r="BN6372" s="5"/>
      <c r="BO6372" s="5"/>
      <c r="BP6372" s="1"/>
      <c r="BQ6372" s="1"/>
      <c r="BR6372" s="1"/>
      <c r="BS6372" s="1"/>
      <c r="BT6372" s="1"/>
      <c r="BU6372" s="4"/>
      <c r="BV6372" s="1"/>
      <c r="BW6372" s="3"/>
      <c r="BX6372" s="4"/>
      <c r="BY6372" s="5"/>
      <c r="BZ6372" s="5"/>
      <c r="CA6372" s="5"/>
      <c r="CB6372" s="5"/>
      <c r="CC6372" s="5"/>
      <c r="CD6372" s="43"/>
    </row>
    <row r="6373" spans="1:82" x14ac:dyDescent="0.25">
      <c r="A6373" s="8"/>
      <c r="B6373" s="5"/>
      <c r="C6373" s="5"/>
      <c r="D6373" s="5"/>
      <c r="E6373" s="5"/>
      <c r="F6373" s="94" t="str">
        <f t="shared" si="999"/>
        <v/>
      </c>
      <c r="G6373" s="94" t="str">
        <f t="shared" si="1000"/>
        <v/>
      </c>
      <c r="H6373" s="127" t="str">
        <f>IF(A6373&lt;&gt;"",IF(MID(C6373,1,1)="c",$AS$26,IF(MID(C6373,1,1)="r",$AS$41,IF(MID(C6373,1,1)="p",#REF!,#REF!))),"")</f>
        <v/>
      </c>
      <c r="I6373" s="92" t="str">
        <f t="shared" si="1001"/>
        <v/>
      </c>
      <c r="J6373" s="92" t="str">
        <f t="shared" si="1002"/>
        <v/>
      </c>
      <c r="K6373" s="92" t="str">
        <f t="shared" si="1003"/>
        <v/>
      </c>
      <c r="L6373" s="92" t="str">
        <f t="shared" si="1004"/>
        <v/>
      </c>
      <c r="M6373" s="95" t="str">
        <f>IF(A6373&lt;&gt;"",IF(MID(C6373,1,1)="c",SigmaEpsConcrete(I6373,$AN$30:$AN$33,$AR$30:$AR$33,$AS$26,$AS$27,$AS$28,$AQ$20,$AU$19),""),"")</f>
        <v/>
      </c>
      <c r="N6373" s="95" t="str">
        <f>IF(A6373&lt;&gt;"",IF(MID(C6373,1,1)="r",SigmaEpsReinf(J6373,$AS$42:$AS$43,$AS$41,$AS$39,$AS$40,$AQ$38),""),"")</f>
        <v/>
      </c>
      <c r="Q6373" s="92" t="str">
        <f t="shared" si="1006"/>
        <v/>
      </c>
      <c r="R6373" s="92" t="str">
        <f t="shared" si="1007"/>
        <v/>
      </c>
      <c r="U6373" s="5"/>
      <c r="V6373" s="5"/>
      <c r="W6373" s="94" t="str">
        <f t="shared" si="1005"/>
        <v/>
      </c>
      <c r="X6373" s="94" t="str">
        <f t="shared" si="1008"/>
        <v/>
      </c>
      <c r="Y6373" s="5"/>
      <c r="BK6373" s="8"/>
      <c r="BL6373" s="5"/>
      <c r="BM6373" s="5"/>
      <c r="BN6373" s="5"/>
      <c r="BO6373" s="5"/>
      <c r="BP6373" s="1"/>
      <c r="BQ6373" s="1"/>
      <c r="BR6373" s="1"/>
      <c r="BS6373" s="1"/>
      <c r="BT6373" s="1"/>
      <c r="BU6373" s="4"/>
      <c r="BV6373" s="1"/>
      <c r="BW6373" s="3"/>
      <c r="BX6373" s="4"/>
      <c r="BY6373" s="5"/>
      <c r="BZ6373" s="5"/>
      <c r="CA6373" s="5"/>
      <c r="CB6373" s="5"/>
      <c r="CC6373" s="5"/>
      <c r="CD6373" s="43"/>
    </row>
    <row r="6374" spans="1:82" x14ac:dyDescent="0.25">
      <c r="A6374" s="8"/>
      <c r="B6374" s="5"/>
      <c r="C6374" s="5"/>
      <c r="D6374" s="5"/>
      <c r="E6374" s="5"/>
      <c r="F6374" s="94" t="str">
        <f t="shared" si="999"/>
        <v/>
      </c>
      <c r="G6374" s="94" t="str">
        <f t="shared" si="1000"/>
        <v/>
      </c>
      <c r="H6374" s="127" t="str">
        <f>IF(A6374&lt;&gt;"",IF(MID(C6374,1,1)="c",$AS$26,IF(MID(C6374,1,1)="r",$AS$41,IF(MID(C6374,1,1)="p",#REF!,#REF!))),"")</f>
        <v/>
      </c>
      <c r="I6374" s="92" t="str">
        <f t="shared" si="1001"/>
        <v/>
      </c>
      <c r="J6374" s="92" t="str">
        <f t="shared" si="1002"/>
        <v/>
      </c>
      <c r="K6374" s="92" t="str">
        <f t="shared" si="1003"/>
        <v/>
      </c>
      <c r="L6374" s="92" t="str">
        <f t="shared" si="1004"/>
        <v/>
      </c>
      <c r="M6374" s="95" t="str">
        <f>IF(A6374&lt;&gt;"",IF(MID(C6374,1,1)="c",SigmaEpsConcrete(I6374,$AN$30:$AN$33,$AR$30:$AR$33,$AS$26,$AS$27,$AS$28,$AQ$20,$AU$19),""),"")</f>
        <v/>
      </c>
      <c r="N6374" s="95" t="str">
        <f>IF(A6374&lt;&gt;"",IF(MID(C6374,1,1)="r",SigmaEpsReinf(J6374,$AS$42:$AS$43,$AS$41,$AS$39,$AS$40,$AQ$38),""),"")</f>
        <v/>
      </c>
      <c r="Q6374" s="92" t="str">
        <f t="shared" si="1006"/>
        <v/>
      </c>
      <c r="R6374" s="92" t="str">
        <f t="shared" si="1007"/>
        <v/>
      </c>
      <c r="U6374" s="5"/>
      <c r="V6374" s="5"/>
      <c r="W6374" s="94" t="str">
        <f t="shared" si="1005"/>
        <v/>
      </c>
      <c r="X6374" s="94" t="str">
        <f t="shared" si="1008"/>
        <v/>
      </c>
      <c r="Y6374" s="5"/>
      <c r="BK6374" s="8"/>
      <c r="BL6374" s="5"/>
      <c r="BM6374" s="5"/>
      <c r="BN6374" s="5"/>
      <c r="BO6374" s="5"/>
      <c r="BP6374" s="1"/>
      <c r="BQ6374" s="1"/>
      <c r="BR6374" s="1"/>
      <c r="BS6374" s="1"/>
      <c r="BT6374" s="1"/>
      <c r="BU6374" s="4"/>
      <c r="BV6374" s="1"/>
      <c r="BW6374" s="3"/>
      <c r="BX6374" s="4"/>
      <c r="BY6374" s="5"/>
      <c r="BZ6374" s="5"/>
      <c r="CA6374" s="5"/>
      <c r="CB6374" s="5"/>
      <c r="CC6374" s="5"/>
      <c r="CD6374" s="43"/>
    </row>
    <row r="6375" spans="1:82" x14ac:dyDescent="0.25">
      <c r="A6375" s="8"/>
      <c r="B6375" s="5"/>
      <c r="C6375" s="5"/>
      <c r="D6375" s="5"/>
      <c r="E6375" s="5"/>
      <c r="F6375" s="94" t="str">
        <f t="shared" si="999"/>
        <v/>
      </c>
      <c r="G6375" s="94" t="str">
        <f t="shared" si="1000"/>
        <v/>
      </c>
      <c r="H6375" s="127" t="str">
        <f>IF(A6375&lt;&gt;"",IF(MID(C6375,1,1)="c",$AS$26,IF(MID(C6375,1,1)="r",$AS$41,IF(MID(C6375,1,1)="p",#REF!,#REF!))),"")</f>
        <v/>
      </c>
      <c r="I6375" s="92" t="str">
        <f t="shared" si="1001"/>
        <v/>
      </c>
      <c r="J6375" s="92" t="str">
        <f t="shared" si="1002"/>
        <v/>
      </c>
      <c r="K6375" s="92" t="str">
        <f t="shared" si="1003"/>
        <v/>
      </c>
      <c r="L6375" s="92" t="str">
        <f t="shared" si="1004"/>
        <v/>
      </c>
      <c r="M6375" s="95" t="str">
        <f>IF(A6375&lt;&gt;"",IF(MID(C6375,1,1)="c",SigmaEpsConcrete(I6375,$AN$30:$AN$33,$AR$30:$AR$33,$AS$26,$AS$27,$AS$28,$AQ$20,$AU$19),""),"")</f>
        <v/>
      </c>
      <c r="N6375" s="95" t="str">
        <f>IF(A6375&lt;&gt;"",IF(MID(C6375,1,1)="r",SigmaEpsReinf(J6375,$AS$42:$AS$43,$AS$41,$AS$39,$AS$40,$AQ$38),""),"")</f>
        <v/>
      </c>
      <c r="Q6375" s="92" t="str">
        <f t="shared" si="1006"/>
        <v/>
      </c>
      <c r="R6375" s="92" t="str">
        <f t="shared" si="1007"/>
        <v/>
      </c>
      <c r="U6375" s="5"/>
      <c r="V6375" s="5"/>
      <c r="W6375" s="94" t="str">
        <f t="shared" si="1005"/>
        <v/>
      </c>
      <c r="X6375" s="94" t="str">
        <f t="shared" si="1008"/>
        <v/>
      </c>
      <c r="Y6375" s="5"/>
      <c r="BK6375" s="8"/>
      <c r="BL6375" s="5"/>
      <c r="BM6375" s="5"/>
      <c r="BN6375" s="5"/>
      <c r="BO6375" s="5"/>
      <c r="BP6375" s="1"/>
      <c r="BQ6375" s="1"/>
      <c r="BR6375" s="1"/>
      <c r="BS6375" s="1"/>
      <c r="BT6375" s="1"/>
      <c r="BU6375" s="4"/>
      <c r="BV6375" s="1"/>
      <c r="BW6375" s="3"/>
      <c r="BX6375" s="4"/>
      <c r="BY6375" s="5"/>
      <c r="BZ6375" s="5"/>
      <c r="CA6375" s="5"/>
      <c r="CB6375" s="5"/>
      <c r="CC6375" s="5"/>
      <c r="CD6375" s="43"/>
    </row>
    <row r="6376" spans="1:82" x14ac:dyDescent="0.25">
      <c r="A6376" s="8"/>
      <c r="B6376" s="5"/>
      <c r="C6376" s="5"/>
      <c r="D6376" s="5"/>
      <c r="E6376" s="5"/>
      <c r="F6376" s="94" t="str">
        <f t="shared" si="999"/>
        <v/>
      </c>
      <c r="G6376" s="94" t="str">
        <f t="shared" si="1000"/>
        <v/>
      </c>
      <c r="H6376" s="127" t="str">
        <f>IF(A6376&lt;&gt;"",IF(MID(C6376,1,1)="c",$AS$26,IF(MID(C6376,1,1)="r",$AS$41,IF(MID(C6376,1,1)="p",#REF!,#REF!))),"")</f>
        <v/>
      </c>
      <c r="I6376" s="92" t="str">
        <f t="shared" si="1001"/>
        <v/>
      </c>
      <c r="J6376" s="92" t="str">
        <f t="shared" si="1002"/>
        <v/>
      </c>
      <c r="K6376" s="92" t="str">
        <f t="shared" si="1003"/>
        <v/>
      </c>
      <c r="L6376" s="92" t="str">
        <f t="shared" si="1004"/>
        <v/>
      </c>
      <c r="M6376" s="95" t="str">
        <f>IF(A6376&lt;&gt;"",IF(MID(C6376,1,1)="c",SigmaEpsConcrete(I6376,$AN$30:$AN$33,$AR$30:$AR$33,$AS$26,$AS$27,$AS$28,$AQ$20,$AU$19),""),"")</f>
        <v/>
      </c>
      <c r="N6376" s="95" t="str">
        <f>IF(A6376&lt;&gt;"",IF(MID(C6376,1,1)="r",SigmaEpsReinf(J6376,$AS$42:$AS$43,$AS$41,$AS$39,$AS$40,$AQ$38),""),"")</f>
        <v/>
      </c>
      <c r="Q6376" s="92" t="str">
        <f t="shared" si="1006"/>
        <v/>
      </c>
      <c r="R6376" s="92" t="str">
        <f t="shared" si="1007"/>
        <v/>
      </c>
      <c r="U6376" s="5"/>
      <c r="V6376" s="5"/>
      <c r="W6376" s="94" t="str">
        <f t="shared" si="1005"/>
        <v/>
      </c>
      <c r="X6376" s="94" t="str">
        <f t="shared" si="1008"/>
        <v/>
      </c>
      <c r="Y6376" s="5"/>
      <c r="BK6376" s="8"/>
      <c r="BL6376" s="5"/>
      <c r="BM6376" s="5"/>
      <c r="BN6376" s="5"/>
      <c r="BO6376" s="5"/>
      <c r="BP6376" s="1"/>
      <c r="BQ6376" s="1"/>
      <c r="BR6376" s="1"/>
      <c r="BS6376" s="1"/>
      <c r="BT6376" s="1"/>
      <c r="BU6376" s="4"/>
      <c r="BV6376" s="1"/>
      <c r="BW6376" s="3"/>
      <c r="BX6376" s="4"/>
      <c r="BY6376" s="5"/>
      <c r="BZ6376" s="5"/>
      <c r="CA6376" s="5"/>
      <c r="CB6376" s="5"/>
      <c r="CC6376" s="5"/>
      <c r="CD6376" s="43"/>
    </row>
    <row r="6377" spans="1:82" x14ac:dyDescent="0.25">
      <c r="A6377" s="8"/>
      <c r="B6377" s="5"/>
      <c r="C6377" s="5"/>
      <c r="D6377" s="5"/>
      <c r="E6377" s="5"/>
      <c r="F6377" s="94" t="str">
        <f t="shared" si="999"/>
        <v/>
      </c>
      <c r="G6377" s="94" t="str">
        <f t="shared" si="1000"/>
        <v/>
      </c>
      <c r="H6377" s="127" t="str">
        <f>IF(A6377&lt;&gt;"",IF(MID(C6377,1,1)="c",$AS$26,IF(MID(C6377,1,1)="r",$AS$41,IF(MID(C6377,1,1)="p",#REF!,#REF!))),"")</f>
        <v/>
      </c>
      <c r="I6377" s="92" t="str">
        <f t="shared" si="1001"/>
        <v/>
      </c>
      <c r="J6377" s="92" t="str">
        <f t="shared" si="1002"/>
        <v/>
      </c>
      <c r="K6377" s="92" t="str">
        <f t="shared" si="1003"/>
        <v/>
      </c>
      <c r="L6377" s="92" t="str">
        <f t="shared" si="1004"/>
        <v/>
      </c>
      <c r="M6377" s="95" t="str">
        <f>IF(A6377&lt;&gt;"",IF(MID(C6377,1,1)="c",SigmaEpsConcrete(I6377,$AN$30:$AN$33,$AR$30:$AR$33,$AS$26,$AS$27,$AS$28,$AQ$20,$AU$19),""),"")</f>
        <v/>
      </c>
      <c r="N6377" s="95" t="str">
        <f>IF(A6377&lt;&gt;"",IF(MID(C6377,1,1)="r",SigmaEpsReinf(J6377,$AS$42:$AS$43,$AS$41,$AS$39,$AS$40,$AQ$38),""),"")</f>
        <v/>
      </c>
      <c r="Q6377" s="92" t="str">
        <f t="shared" si="1006"/>
        <v/>
      </c>
      <c r="R6377" s="92" t="str">
        <f t="shared" si="1007"/>
        <v/>
      </c>
      <c r="U6377" s="5"/>
      <c r="V6377" s="5"/>
      <c r="W6377" s="94" t="str">
        <f t="shared" si="1005"/>
        <v/>
      </c>
      <c r="X6377" s="94" t="str">
        <f t="shared" si="1008"/>
        <v/>
      </c>
      <c r="Y6377" s="5"/>
      <c r="BK6377" s="8"/>
      <c r="BL6377" s="5"/>
      <c r="BM6377" s="5"/>
      <c r="BN6377" s="5"/>
      <c r="BO6377" s="5"/>
      <c r="BP6377" s="1"/>
      <c r="BQ6377" s="1"/>
      <c r="BR6377" s="1"/>
      <c r="BS6377" s="1"/>
      <c r="BT6377" s="1"/>
      <c r="BU6377" s="4"/>
      <c r="BV6377" s="1"/>
      <c r="BW6377" s="3"/>
      <c r="BX6377" s="4"/>
      <c r="BY6377" s="5"/>
      <c r="BZ6377" s="5"/>
      <c r="CA6377" s="5"/>
      <c r="CB6377" s="5"/>
      <c r="CC6377" s="5"/>
      <c r="CD6377" s="43"/>
    </row>
    <row r="6378" spans="1:82" x14ac:dyDescent="0.25">
      <c r="A6378" s="8"/>
      <c r="B6378" s="5"/>
      <c r="C6378" s="5"/>
      <c r="D6378" s="5"/>
      <c r="E6378" s="5"/>
      <c r="F6378" s="94" t="str">
        <f t="shared" si="999"/>
        <v/>
      </c>
      <c r="G6378" s="94" t="str">
        <f t="shared" si="1000"/>
        <v/>
      </c>
      <c r="H6378" s="127" t="str">
        <f>IF(A6378&lt;&gt;"",IF(MID(C6378,1,1)="c",$AS$26,IF(MID(C6378,1,1)="r",$AS$41,IF(MID(C6378,1,1)="p",#REF!,#REF!))),"")</f>
        <v/>
      </c>
      <c r="I6378" s="92" t="str">
        <f t="shared" si="1001"/>
        <v/>
      </c>
      <c r="J6378" s="92" t="str">
        <f t="shared" si="1002"/>
        <v/>
      </c>
      <c r="K6378" s="92" t="str">
        <f t="shared" si="1003"/>
        <v/>
      </c>
      <c r="L6378" s="92" t="str">
        <f t="shared" si="1004"/>
        <v/>
      </c>
      <c r="M6378" s="95" t="str">
        <f>IF(A6378&lt;&gt;"",IF(MID(C6378,1,1)="c",SigmaEpsConcrete(I6378,$AN$30:$AN$33,$AR$30:$AR$33,$AS$26,$AS$27,$AS$28,$AQ$20,$AU$19),""),"")</f>
        <v/>
      </c>
      <c r="N6378" s="95" t="str">
        <f>IF(A6378&lt;&gt;"",IF(MID(C6378,1,1)="r",SigmaEpsReinf(J6378,$AS$42:$AS$43,$AS$41,$AS$39,$AS$40,$AQ$38),""),"")</f>
        <v/>
      </c>
      <c r="Q6378" s="92" t="str">
        <f t="shared" si="1006"/>
        <v/>
      </c>
      <c r="R6378" s="92" t="str">
        <f t="shared" si="1007"/>
        <v/>
      </c>
      <c r="U6378" s="5"/>
      <c r="V6378" s="5"/>
      <c r="W6378" s="94" t="str">
        <f t="shared" si="1005"/>
        <v/>
      </c>
      <c r="X6378" s="94" t="str">
        <f t="shared" si="1008"/>
        <v/>
      </c>
      <c r="Y6378" s="5"/>
      <c r="BK6378" s="8"/>
      <c r="BL6378" s="5"/>
      <c r="BM6378" s="5"/>
      <c r="BN6378" s="5"/>
      <c r="BO6378" s="5"/>
      <c r="BP6378" s="1"/>
      <c r="BQ6378" s="1"/>
      <c r="BR6378" s="1"/>
      <c r="BS6378" s="1"/>
      <c r="BT6378" s="1"/>
      <c r="BU6378" s="4"/>
      <c r="BV6378" s="1"/>
      <c r="BW6378" s="3"/>
      <c r="BX6378" s="4"/>
      <c r="BY6378" s="5"/>
      <c r="BZ6378" s="5"/>
      <c r="CA6378" s="5"/>
      <c r="CB6378" s="5"/>
      <c r="CC6378" s="5"/>
      <c r="CD6378" s="43"/>
    </row>
    <row r="6379" spans="1:82" x14ac:dyDescent="0.25">
      <c r="A6379" s="8"/>
      <c r="B6379" s="5"/>
      <c r="C6379" s="5"/>
      <c r="D6379" s="5"/>
      <c r="E6379" s="5"/>
      <c r="F6379" s="94" t="str">
        <f t="shared" si="999"/>
        <v/>
      </c>
      <c r="G6379" s="94" t="str">
        <f t="shared" si="1000"/>
        <v/>
      </c>
      <c r="H6379" s="127" t="str">
        <f>IF(A6379&lt;&gt;"",IF(MID(C6379,1,1)="c",$AS$26,IF(MID(C6379,1,1)="r",$AS$41,IF(MID(C6379,1,1)="p",#REF!,#REF!))),"")</f>
        <v/>
      </c>
      <c r="I6379" s="92" t="str">
        <f t="shared" si="1001"/>
        <v/>
      </c>
      <c r="J6379" s="92" t="str">
        <f t="shared" si="1002"/>
        <v/>
      </c>
      <c r="K6379" s="92" t="str">
        <f t="shared" si="1003"/>
        <v/>
      </c>
      <c r="L6379" s="92" t="str">
        <f t="shared" si="1004"/>
        <v/>
      </c>
      <c r="M6379" s="95" t="str">
        <f>IF(A6379&lt;&gt;"",IF(MID(C6379,1,1)="c",SigmaEpsConcrete(I6379,$AN$30:$AN$33,$AR$30:$AR$33,$AS$26,$AS$27,$AS$28,$AQ$20,$AU$19),""),"")</f>
        <v/>
      </c>
      <c r="N6379" s="95" t="str">
        <f>IF(A6379&lt;&gt;"",IF(MID(C6379,1,1)="r",SigmaEpsReinf(J6379,$AS$42:$AS$43,$AS$41,$AS$39,$AS$40,$AQ$38),""),"")</f>
        <v/>
      </c>
      <c r="Q6379" s="92" t="str">
        <f t="shared" si="1006"/>
        <v/>
      </c>
      <c r="R6379" s="92" t="str">
        <f t="shared" si="1007"/>
        <v/>
      </c>
      <c r="U6379" s="5"/>
      <c r="V6379" s="5"/>
      <c r="W6379" s="94" t="str">
        <f t="shared" si="1005"/>
        <v/>
      </c>
      <c r="X6379" s="94" t="str">
        <f t="shared" si="1008"/>
        <v/>
      </c>
      <c r="Y6379" s="5"/>
      <c r="BK6379" s="8"/>
      <c r="BL6379" s="5"/>
      <c r="BM6379" s="5"/>
      <c r="BN6379" s="5"/>
      <c r="BO6379" s="5"/>
      <c r="BP6379" s="1"/>
      <c r="BQ6379" s="1"/>
      <c r="BR6379" s="1"/>
      <c r="BS6379" s="1"/>
      <c r="BT6379" s="1"/>
      <c r="BU6379" s="4"/>
      <c r="BV6379" s="1"/>
      <c r="BW6379" s="3"/>
      <c r="BX6379" s="4"/>
      <c r="BY6379" s="5"/>
      <c r="BZ6379" s="5"/>
      <c r="CA6379" s="5"/>
      <c r="CB6379" s="5"/>
      <c r="CC6379" s="5"/>
      <c r="CD6379" s="43"/>
    </row>
    <row r="6380" spans="1:82" x14ac:dyDescent="0.25">
      <c r="A6380" s="8"/>
      <c r="B6380" s="5"/>
      <c r="C6380" s="5"/>
      <c r="D6380" s="5"/>
      <c r="E6380" s="5"/>
      <c r="F6380" s="94" t="str">
        <f t="shared" si="999"/>
        <v/>
      </c>
      <c r="G6380" s="94" t="str">
        <f t="shared" si="1000"/>
        <v/>
      </c>
      <c r="H6380" s="127" t="str">
        <f>IF(A6380&lt;&gt;"",IF(MID(C6380,1,1)="c",$AS$26,IF(MID(C6380,1,1)="r",$AS$41,IF(MID(C6380,1,1)="p",#REF!,#REF!))),"")</f>
        <v/>
      </c>
      <c r="I6380" s="92" t="str">
        <f t="shared" si="1001"/>
        <v/>
      </c>
      <c r="J6380" s="92" t="str">
        <f t="shared" si="1002"/>
        <v/>
      </c>
      <c r="K6380" s="92" t="str">
        <f t="shared" si="1003"/>
        <v/>
      </c>
      <c r="L6380" s="92" t="str">
        <f t="shared" si="1004"/>
        <v/>
      </c>
      <c r="M6380" s="95" t="str">
        <f>IF(A6380&lt;&gt;"",IF(MID(C6380,1,1)="c",SigmaEpsConcrete(I6380,$AN$30:$AN$33,$AR$30:$AR$33,$AS$26,$AS$27,$AS$28,$AQ$20,$AU$19),""),"")</f>
        <v/>
      </c>
      <c r="N6380" s="95" t="str">
        <f>IF(A6380&lt;&gt;"",IF(MID(C6380,1,1)="r",SigmaEpsReinf(J6380,$AS$42:$AS$43,$AS$41,$AS$39,$AS$40,$AQ$38),""),"")</f>
        <v/>
      </c>
      <c r="Q6380" s="92" t="str">
        <f t="shared" si="1006"/>
        <v/>
      </c>
      <c r="R6380" s="92" t="str">
        <f t="shared" si="1007"/>
        <v/>
      </c>
      <c r="U6380" s="5"/>
      <c r="V6380" s="5"/>
      <c r="W6380" s="94" t="str">
        <f t="shared" si="1005"/>
        <v/>
      </c>
      <c r="X6380" s="94" t="str">
        <f t="shared" si="1008"/>
        <v/>
      </c>
      <c r="Y6380" s="5"/>
      <c r="BK6380" s="8"/>
      <c r="BL6380" s="5"/>
      <c r="BM6380" s="5"/>
      <c r="BN6380" s="5"/>
      <c r="BO6380" s="5"/>
      <c r="BP6380" s="1"/>
      <c r="BQ6380" s="1"/>
      <c r="BR6380" s="1"/>
      <c r="BS6380" s="1"/>
      <c r="BT6380" s="1"/>
      <c r="BU6380" s="4"/>
      <c r="BV6380" s="1"/>
      <c r="BW6380" s="3"/>
      <c r="BX6380" s="4"/>
      <c r="BY6380" s="5"/>
      <c r="BZ6380" s="5"/>
      <c r="CA6380" s="5"/>
      <c r="CB6380" s="5"/>
      <c r="CC6380" s="5"/>
      <c r="CD6380" s="43"/>
    </row>
    <row r="6381" spans="1:82" x14ac:dyDescent="0.25">
      <c r="A6381" s="8"/>
      <c r="B6381" s="5"/>
      <c r="C6381" s="5"/>
      <c r="D6381" s="5"/>
      <c r="E6381" s="5"/>
      <c r="F6381" s="94" t="str">
        <f t="shared" si="999"/>
        <v/>
      </c>
      <c r="G6381" s="94" t="str">
        <f t="shared" si="1000"/>
        <v/>
      </c>
      <c r="H6381" s="127" t="str">
        <f>IF(A6381&lt;&gt;"",IF(MID(C6381,1,1)="c",$AS$26,IF(MID(C6381,1,1)="r",$AS$41,IF(MID(C6381,1,1)="p",#REF!,#REF!))),"")</f>
        <v/>
      </c>
      <c r="I6381" s="92" t="str">
        <f t="shared" si="1001"/>
        <v/>
      </c>
      <c r="J6381" s="92" t="str">
        <f t="shared" si="1002"/>
        <v/>
      </c>
      <c r="K6381" s="92" t="str">
        <f t="shared" si="1003"/>
        <v/>
      </c>
      <c r="L6381" s="92" t="str">
        <f t="shared" si="1004"/>
        <v/>
      </c>
      <c r="M6381" s="95" t="str">
        <f>IF(A6381&lt;&gt;"",IF(MID(C6381,1,1)="c",SigmaEpsConcrete(I6381,$AN$30:$AN$33,$AR$30:$AR$33,$AS$26,$AS$27,$AS$28,$AQ$20,$AU$19),""),"")</f>
        <v/>
      </c>
      <c r="N6381" s="95" t="str">
        <f>IF(A6381&lt;&gt;"",IF(MID(C6381,1,1)="r",SigmaEpsReinf(J6381,$AS$42:$AS$43,$AS$41,$AS$39,$AS$40,$AQ$38),""),"")</f>
        <v/>
      </c>
      <c r="Q6381" s="92" t="str">
        <f t="shared" si="1006"/>
        <v/>
      </c>
      <c r="R6381" s="92" t="str">
        <f t="shared" si="1007"/>
        <v/>
      </c>
      <c r="U6381" s="5"/>
      <c r="V6381" s="5"/>
      <c r="W6381" s="94" t="str">
        <f t="shared" si="1005"/>
        <v/>
      </c>
      <c r="X6381" s="94" t="str">
        <f t="shared" si="1008"/>
        <v/>
      </c>
      <c r="Y6381" s="5"/>
      <c r="BK6381" s="8"/>
      <c r="BL6381" s="5"/>
      <c r="BM6381" s="5"/>
      <c r="BN6381" s="5"/>
      <c r="BO6381" s="5"/>
      <c r="BP6381" s="1"/>
      <c r="BQ6381" s="1"/>
      <c r="BR6381" s="1"/>
      <c r="BS6381" s="1"/>
      <c r="BT6381" s="1"/>
      <c r="BU6381" s="4"/>
      <c r="BV6381" s="1"/>
      <c r="BW6381" s="3"/>
      <c r="BX6381" s="4"/>
      <c r="BY6381" s="5"/>
      <c r="BZ6381" s="5"/>
      <c r="CA6381" s="5"/>
      <c r="CB6381" s="5"/>
      <c r="CC6381" s="5"/>
      <c r="CD6381" s="43"/>
    </row>
    <row r="6382" spans="1:82" x14ac:dyDescent="0.25">
      <c r="A6382" s="8"/>
      <c r="B6382" s="5"/>
      <c r="C6382" s="5"/>
      <c r="D6382" s="5"/>
      <c r="E6382" s="5"/>
      <c r="F6382" s="94" t="str">
        <f t="shared" si="999"/>
        <v/>
      </c>
      <c r="G6382" s="94" t="str">
        <f t="shared" si="1000"/>
        <v/>
      </c>
      <c r="H6382" s="127" t="str">
        <f>IF(A6382&lt;&gt;"",IF(MID(C6382,1,1)="c",$AS$26,IF(MID(C6382,1,1)="r",$AS$41,IF(MID(C6382,1,1)="p",#REF!,#REF!))),"")</f>
        <v/>
      </c>
      <c r="I6382" s="92" t="str">
        <f t="shared" si="1001"/>
        <v/>
      </c>
      <c r="J6382" s="92" t="str">
        <f t="shared" si="1002"/>
        <v/>
      </c>
      <c r="K6382" s="92" t="str">
        <f t="shared" si="1003"/>
        <v/>
      </c>
      <c r="L6382" s="92" t="str">
        <f t="shared" si="1004"/>
        <v/>
      </c>
      <c r="M6382" s="95" t="str">
        <f>IF(A6382&lt;&gt;"",IF(MID(C6382,1,1)="c",SigmaEpsConcrete(I6382,$AN$30:$AN$33,$AR$30:$AR$33,$AS$26,$AS$27,$AS$28,$AQ$20,$AU$19),""),"")</f>
        <v/>
      </c>
      <c r="N6382" s="95" t="str">
        <f>IF(A6382&lt;&gt;"",IF(MID(C6382,1,1)="r",SigmaEpsReinf(J6382,$AS$42:$AS$43,$AS$41,$AS$39,$AS$40,$AQ$38),""),"")</f>
        <v/>
      </c>
      <c r="Q6382" s="92" t="str">
        <f t="shared" si="1006"/>
        <v/>
      </c>
      <c r="R6382" s="92" t="str">
        <f t="shared" si="1007"/>
        <v/>
      </c>
      <c r="U6382" s="5"/>
      <c r="V6382" s="5"/>
      <c r="W6382" s="94" t="str">
        <f t="shared" si="1005"/>
        <v/>
      </c>
      <c r="X6382" s="94" t="str">
        <f t="shared" si="1008"/>
        <v/>
      </c>
      <c r="Y6382" s="5"/>
      <c r="BK6382" s="8"/>
      <c r="BL6382" s="5"/>
      <c r="BM6382" s="5"/>
      <c r="BN6382" s="5"/>
      <c r="BO6382" s="5"/>
      <c r="BP6382" s="1"/>
      <c r="BQ6382" s="1"/>
      <c r="BR6382" s="1"/>
      <c r="BS6382" s="1"/>
      <c r="BT6382" s="1"/>
      <c r="BU6382" s="4"/>
      <c r="BV6382" s="1"/>
      <c r="BW6382" s="3"/>
      <c r="BX6382" s="4"/>
      <c r="BY6382" s="5"/>
      <c r="BZ6382" s="5"/>
      <c r="CA6382" s="5"/>
      <c r="CB6382" s="5"/>
      <c r="CC6382" s="5"/>
      <c r="CD6382" s="43"/>
    </row>
    <row r="6383" spans="1:82" x14ac:dyDescent="0.25">
      <c r="A6383" s="8"/>
      <c r="B6383" s="5"/>
      <c r="C6383" s="5"/>
      <c r="D6383" s="5"/>
      <c r="E6383" s="5"/>
      <c r="F6383" s="94" t="str">
        <f t="shared" si="999"/>
        <v/>
      </c>
      <c r="G6383" s="94" t="str">
        <f t="shared" si="1000"/>
        <v/>
      </c>
      <c r="H6383" s="127" t="str">
        <f>IF(A6383&lt;&gt;"",IF(MID(C6383,1,1)="c",$AS$26,IF(MID(C6383,1,1)="r",$AS$41,IF(MID(C6383,1,1)="p",#REF!,#REF!))),"")</f>
        <v/>
      </c>
      <c r="I6383" s="92" t="str">
        <f t="shared" si="1001"/>
        <v/>
      </c>
      <c r="J6383" s="92" t="str">
        <f t="shared" si="1002"/>
        <v/>
      </c>
      <c r="K6383" s="92" t="str">
        <f t="shared" si="1003"/>
        <v/>
      </c>
      <c r="L6383" s="92" t="str">
        <f t="shared" si="1004"/>
        <v/>
      </c>
      <c r="M6383" s="95" t="str">
        <f>IF(A6383&lt;&gt;"",IF(MID(C6383,1,1)="c",SigmaEpsConcrete(I6383,$AN$30:$AN$33,$AR$30:$AR$33,$AS$26,$AS$27,$AS$28,$AQ$20,$AU$19),""),"")</f>
        <v/>
      </c>
      <c r="N6383" s="95" t="str">
        <f>IF(A6383&lt;&gt;"",IF(MID(C6383,1,1)="r",SigmaEpsReinf(J6383,$AS$42:$AS$43,$AS$41,$AS$39,$AS$40,$AQ$38),""),"")</f>
        <v/>
      </c>
      <c r="Q6383" s="92" t="str">
        <f t="shared" si="1006"/>
        <v/>
      </c>
      <c r="R6383" s="92" t="str">
        <f t="shared" si="1007"/>
        <v/>
      </c>
      <c r="U6383" s="5"/>
      <c r="V6383" s="5"/>
      <c r="W6383" s="94" t="str">
        <f t="shared" si="1005"/>
        <v/>
      </c>
      <c r="X6383" s="94" t="str">
        <f t="shared" si="1008"/>
        <v/>
      </c>
      <c r="Y6383" s="5"/>
      <c r="BK6383" s="8"/>
      <c r="BL6383" s="5"/>
      <c r="BM6383" s="5"/>
      <c r="BN6383" s="5"/>
      <c r="BO6383" s="5"/>
      <c r="BP6383" s="1"/>
      <c r="BQ6383" s="1"/>
      <c r="BR6383" s="1"/>
      <c r="BS6383" s="1"/>
      <c r="BT6383" s="1"/>
      <c r="BU6383" s="4"/>
      <c r="BV6383" s="1"/>
      <c r="BW6383" s="3"/>
      <c r="BX6383" s="4"/>
      <c r="BY6383" s="5"/>
      <c r="BZ6383" s="5"/>
      <c r="CA6383" s="5"/>
      <c r="CB6383" s="5"/>
      <c r="CC6383" s="5"/>
      <c r="CD6383" s="43"/>
    </row>
    <row r="6384" spans="1:82" x14ac:dyDescent="0.25">
      <c r="A6384" s="8"/>
      <c r="B6384" s="5"/>
      <c r="C6384" s="5"/>
      <c r="D6384" s="5"/>
      <c r="E6384" s="5"/>
      <c r="F6384" s="94" t="str">
        <f t="shared" si="999"/>
        <v/>
      </c>
      <c r="G6384" s="94" t="str">
        <f t="shared" si="1000"/>
        <v/>
      </c>
      <c r="H6384" s="127" t="str">
        <f>IF(A6384&lt;&gt;"",IF(MID(C6384,1,1)="c",$AS$26,IF(MID(C6384,1,1)="r",$AS$41,IF(MID(C6384,1,1)="p",#REF!,#REF!))),"")</f>
        <v/>
      </c>
      <c r="I6384" s="92" t="str">
        <f t="shared" si="1001"/>
        <v/>
      </c>
      <c r="J6384" s="92" t="str">
        <f t="shared" si="1002"/>
        <v/>
      </c>
      <c r="K6384" s="92" t="str">
        <f t="shared" si="1003"/>
        <v/>
      </c>
      <c r="L6384" s="92" t="str">
        <f t="shared" si="1004"/>
        <v/>
      </c>
      <c r="M6384" s="95" t="str">
        <f>IF(A6384&lt;&gt;"",IF(MID(C6384,1,1)="c",SigmaEpsConcrete(I6384,$AN$30:$AN$33,$AR$30:$AR$33,$AS$26,$AS$27,$AS$28,$AQ$20,$AU$19),""),"")</f>
        <v/>
      </c>
      <c r="N6384" s="95" t="str">
        <f>IF(A6384&lt;&gt;"",IF(MID(C6384,1,1)="r",SigmaEpsReinf(J6384,$AS$42:$AS$43,$AS$41,$AS$39,$AS$40,$AQ$38),""),"")</f>
        <v/>
      </c>
      <c r="Q6384" s="92" t="str">
        <f t="shared" si="1006"/>
        <v/>
      </c>
      <c r="R6384" s="92" t="str">
        <f t="shared" si="1007"/>
        <v/>
      </c>
      <c r="U6384" s="5"/>
      <c r="V6384" s="5"/>
      <c r="W6384" s="94" t="str">
        <f t="shared" si="1005"/>
        <v/>
      </c>
      <c r="X6384" s="94" t="str">
        <f t="shared" si="1008"/>
        <v/>
      </c>
      <c r="Y6384" s="5"/>
      <c r="BK6384" s="8"/>
      <c r="BL6384" s="5"/>
      <c r="BM6384" s="5"/>
      <c r="BN6384" s="5"/>
      <c r="BO6384" s="5"/>
      <c r="BP6384" s="1"/>
      <c r="BQ6384" s="1"/>
      <c r="BR6384" s="1"/>
      <c r="BS6384" s="1"/>
      <c r="BT6384" s="1"/>
      <c r="BU6384" s="4"/>
      <c r="BV6384" s="1"/>
      <c r="BW6384" s="3"/>
      <c r="BX6384" s="4"/>
      <c r="BY6384" s="5"/>
      <c r="BZ6384" s="5"/>
      <c r="CA6384" s="5"/>
      <c r="CB6384" s="5"/>
      <c r="CC6384" s="5"/>
      <c r="CD6384" s="43"/>
    </row>
    <row r="6385" spans="1:82" x14ac:dyDescent="0.25">
      <c r="A6385" s="8"/>
      <c r="B6385" s="5"/>
      <c r="C6385" s="5"/>
      <c r="D6385" s="5"/>
      <c r="E6385" s="5"/>
      <c r="F6385" s="94" t="str">
        <f t="shared" si="999"/>
        <v/>
      </c>
      <c r="G6385" s="94" t="str">
        <f t="shared" si="1000"/>
        <v/>
      </c>
      <c r="H6385" s="127" t="str">
        <f>IF(A6385&lt;&gt;"",IF(MID(C6385,1,1)="c",$AS$26,IF(MID(C6385,1,1)="r",$AS$41,IF(MID(C6385,1,1)="p",#REF!,#REF!))),"")</f>
        <v/>
      </c>
      <c r="I6385" s="92" t="str">
        <f t="shared" si="1001"/>
        <v/>
      </c>
      <c r="J6385" s="92" t="str">
        <f t="shared" si="1002"/>
        <v/>
      </c>
      <c r="K6385" s="92" t="str">
        <f t="shared" si="1003"/>
        <v/>
      </c>
      <c r="L6385" s="92" t="str">
        <f t="shared" si="1004"/>
        <v/>
      </c>
      <c r="M6385" s="95" t="str">
        <f>IF(A6385&lt;&gt;"",IF(MID(C6385,1,1)="c",SigmaEpsConcrete(I6385,$AN$30:$AN$33,$AR$30:$AR$33,$AS$26,$AS$27,$AS$28,$AQ$20,$AU$19),""),"")</f>
        <v/>
      </c>
      <c r="N6385" s="95" t="str">
        <f>IF(A6385&lt;&gt;"",IF(MID(C6385,1,1)="r",SigmaEpsReinf(J6385,$AS$42:$AS$43,$AS$41,$AS$39,$AS$40,$AQ$38),""),"")</f>
        <v/>
      </c>
      <c r="Q6385" s="92" t="str">
        <f t="shared" si="1006"/>
        <v/>
      </c>
      <c r="R6385" s="92" t="str">
        <f t="shared" si="1007"/>
        <v/>
      </c>
      <c r="U6385" s="5"/>
      <c r="V6385" s="5"/>
      <c r="W6385" s="94" t="str">
        <f t="shared" si="1005"/>
        <v/>
      </c>
      <c r="X6385" s="94" t="str">
        <f t="shared" si="1008"/>
        <v/>
      </c>
      <c r="Y6385" s="5"/>
      <c r="BK6385" s="8"/>
      <c r="BL6385" s="5"/>
      <c r="BM6385" s="5"/>
      <c r="BN6385" s="5"/>
      <c r="BO6385" s="5"/>
      <c r="BP6385" s="1"/>
      <c r="BQ6385" s="1"/>
      <c r="BR6385" s="1"/>
      <c r="BS6385" s="1"/>
      <c r="BT6385" s="1"/>
      <c r="BU6385" s="4"/>
      <c r="BV6385" s="1"/>
      <c r="BW6385" s="3"/>
      <c r="BX6385" s="4"/>
      <c r="BY6385" s="5"/>
      <c r="BZ6385" s="5"/>
      <c r="CA6385" s="5"/>
      <c r="CB6385" s="5"/>
      <c r="CC6385" s="5"/>
      <c r="CD6385" s="43"/>
    </row>
    <row r="6386" spans="1:82" x14ac:dyDescent="0.25">
      <c r="A6386" s="8"/>
      <c r="B6386" s="5"/>
      <c r="C6386" s="5"/>
      <c r="D6386" s="5"/>
      <c r="E6386" s="5"/>
      <c r="F6386" s="94" t="str">
        <f t="shared" si="999"/>
        <v/>
      </c>
      <c r="G6386" s="94" t="str">
        <f t="shared" si="1000"/>
        <v/>
      </c>
      <c r="H6386" s="127" t="str">
        <f>IF(A6386&lt;&gt;"",IF(MID(C6386,1,1)="c",$AS$26,IF(MID(C6386,1,1)="r",$AS$41,IF(MID(C6386,1,1)="p",#REF!,#REF!))),"")</f>
        <v/>
      </c>
      <c r="I6386" s="92" t="str">
        <f t="shared" si="1001"/>
        <v/>
      </c>
      <c r="J6386" s="92" t="str">
        <f t="shared" si="1002"/>
        <v/>
      </c>
      <c r="K6386" s="92" t="str">
        <f t="shared" si="1003"/>
        <v/>
      </c>
      <c r="L6386" s="92" t="str">
        <f t="shared" si="1004"/>
        <v/>
      </c>
      <c r="M6386" s="95" t="str">
        <f>IF(A6386&lt;&gt;"",IF(MID(C6386,1,1)="c",SigmaEpsConcrete(I6386,$AN$30:$AN$33,$AR$30:$AR$33,$AS$26,$AS$27,$AS$28,$AQ$20,$AU$19),""),"")</f>
        <v/>
      </c>
      <c r="N6386" s="95" t="str">
        <f>IF(A6386&lt;&gt;"",IF(MID(C6386,1,1)="r",SigmaEpsReinf(J6386,$AS$42:$AS$43,$AS$41,$AS$39,$AS$40,$AQ$38),""),"")</f>
        <v/>
      </c>
      <c r="Q6386" s="92" t="str">
        <f t="shared" si="1006"/>
        <v/>
      </c>
      <c r="R6386" s="92" t="str">
        <f t="shared" si="1007"/>
        <v/>
      </c>
      <c r="U6386" s="5"/>
      <c r="V6386" s="5"/>
      <c r="W6386" s="94" t="str">
        <f t="shared" si="1005"/>
        <v/>
      </c>
      <c r="X6386" s="94" t="str">
        <f t="shared" si="1008"/>
        <v/>
      </c>
      <c r="Y6386" s="5"/>
      <c r="BK6386" s="8"/>
      <c r="BL6386" s="5"/>
      <c r="BM6386" s="5"/>
      <c r="BN6386" s="5"/>
      <c r="BO6386" s="5"/>
      <c r="BP6386" s="1"/>
      <c r="BQ6386" s="1"/>
      <c r="BR6386" s="1"/>
      <c r="BS6386" s="1"/>
      <c r="BT6386" s="1"/>
      <c r="BU6386" s="4"/>
      <c r="BV6386" s="1"/>
      <c r="BW6386" s="3"/>
      <c r="BX6386" s="4"/>
      <c r="BY6386" s="5"/>
      <c r="BZ6386" s="5"/>
      <c r="CA6386" s="5"/>
      <c r="CB6386" s="5"/>
      <c r="CC6386" s="5"/>
      <c r="CD6386" s="43"/>
    </row>
    <row r="6387" spans="1:82" x14ac:dyDescent="0.25">
      <c r="A6387" s="8"/>
      <c r="B6387" s="5"/>
      <c r="C6387" s="5"/>
      <c r="D6387" s="5"/>
      <c r="E6387" s="5"/>
      <c r="F6387" s="94" t="str">
        <f t="shared" si="999"/>
        <v/>
      </c>
      <c r="G6387" s="94" t="str">
        <f t="shared" si="1000"/>
        <v/>
      </c>
      <c r="H6387" s="127" t="str">
        <f>IF(A6387&lt;&gt;"",IF(MID(C6387,1,1)="c",$AS$26,IF(MID(C6387,1,1)="r",$AS$41,IF(MID(C6387,1,1)="p",#REF!,#REF!))),"")</f>
        <v/>
      </c>
      <c r="I6387" s="92" t="str">
        <f t="shared" si="1001"/>
        <v/>
      </c>
      <c r="J6387" s="92" t="str">
        <f t="shared" si="1002"/>
        <v/>
      </c>
      <c r="K6387" s="92" t="str">
        <f t="shared" si="1003"/>
        <v/>
      </c>
      <c r="L6387" s="92" t="str">
        <f t="shared" si="1004"/>
        <v/>
      </c>
      <c r="M6387" s="95" t="str">
        <f>IF(A6387&lt;&gt;"",IF(MID(C6387,1,1)="c",SigmaEpsConcrete(I6387,$AN$30:$AN$33,$AR$30:$AR$33,$AS$26,$AS$27,$AS$28,$AQ$20,$AU$19),""),"")</f>
        <v/>
      </c>
      <c r="N6387" s="95" t="str">
        <f>IF(A6387&lt;&gt;"",IF(MID(C6387,1,1)="r",SigmaEpsReinf(J6387,$AS$42:$AS$43,$AS$41,$AS$39,$AS$40,$AQ$38),""),"")</f>
        <v/>
      </c>
      <c r="Q6387" s="92" t="str">
        <f t="shared" si="1006"/>
        <v/>
      </c>
      <c r="R6387" s="92" t="str">
        <f t="shared" si="1007"/>
        <v/>
      </c>
      <c r="U6387" s="5"/>
      <c r="V6387" s="5"/>
      <c r="W6387" s="94" t="str">
        <f t="shared" si="1005"/>
        <v/>
      </c>
      <c r="X6387" s="94" t="str">
        <f t="shared" si="1008"/>
        <v/>
      </c>
      <c r="Y6387" s="5"/>
      <c r="BK6387" s="8"/>
      <c r="BL6387" s="5"/>
      <c r="BM6387" s="5"/>
      <c r="BN6387" s="5"/>
      <c r="BO6387" s="5"/>
      <c r="BP6387" s="1"/>
      <c r="BQ6387" s="1"/>
      <c r="BR6387" s="1"/>
      <c r="BS6387" s="1"/>
      <c r="BT6387" s="1"/>
      <c r="BU6387" s="4"/>
      <c r="BV6387" s="1"/>
      <c r="BW6387" s="3"/>
      <c r="BX6387" s="4"/>
      <c r="BY6387" s="5"/>
      <c r="BZ6387" s="5"/>
      <c r="CA6387" s="5"/>
      <c r="CB6387" s="5"/>
      <c r="CC6387" s="5"/>
      <c r="CD6387" s="43"/>
    </row>
    <row r="6388" spans="1:82" x14ac:dyDescent="0.25">
      <c r="A6388" s="8"/>
      <c r="B6388" s="5"/>
      <c r="C6388" s="5"/>
      <c r="D6388" s="5"/>
      <c r="E6388" s="5"/>
      <c r="F6388" s="94" t="str">
        <f t="shared" si="999"/>
        <v/>
      </c>
      <c r="G6388" s="94" t="str">
        <f t="shared" si="1000"/>
        <v/>
      </c>
      <c r="H6388" s="127" t="str">
        <f>IF(A6388&lt;&gt;"",IF(MID(C6388,1,1)="c",$AS$26,IF(MID(C6388,1,1)="r",$AS$41,IF(MID(C6388,1,1)="p",#REF!,#REF!))),"")</f>
        <v/>
      </c>
      <c r="I6388" s="92" t="str">
        <f t="shared" si="1001"/>
        <v/>
      </c>
      <c r="J6388" s="92" t="str">
        <f t="shared" si="1002"/>
        <v/>
      </c>
      <c r="K6388" s="92" t="str">
        <f t="shared" si="1003"/>
        <v/>
      </c>
      <c r="L6388" s="92" t="str">
        <f t="shared" si="1004"/>
        <v/>
      </c>
      <c r="M6388" s="95" t="str">
        <f>IF(A6388&lt;&gt;"",IF(MID(C6388,1,1)="c",SigmaEpsConcrete(I6388,$AN$30:$AN$33,$AR$30:$AR$33,$AS$26,$AS$27,$AS$28,$AQ$20,$AU$19),""),"")</f>
        <v/>
      </c>
      <c r="N6388" s="95" t="str">
        <f>IF(A6388&lt;&gt;"",IF(MID(C6388,1,1)="r",SigmaEpsReinf(J6388,$AS$42:$AS$43,$AS$41,$AS$39,$AS$40,$AQ$38),""),"")</f>
        <v/>
      </c>
      <c r="Q6388" s="92" t="str">
        <f t="shared" si="1006"/>
        <v/>
      </c>
      <c r="R6388" s="92" t="str">
        <f t="shared" si="1007"/>
        <v/>
      </c>
      <c r="U6388" s="5"/>
      <c r="V6388" s="5"/>
      <c r="W6388" s="94" t="str">
        <f t="shared" si="1005"/>
        <v/>
      </c>
      <c r="X6388" s="94" t="str">
        <f t="shared" si="1008"/>
        <v/>
      </c>
      <c r="Y6388" s="5"/>
      <c r="BK6388" s="8"/>
      <c r="BL6388" s="5"/>
      <c r="BM6388" s="5"/>
      <c r="BN6388" s="5"/>
      <c r="BO6388" s="5"/>
      <c r="BP6388" s="1"/>
      <c r="BQ6388" s="1"/>
      <c r="BR6388" s="1"/>
      <c r="BS6388" s="1"/>
      <c r="BT6388" s="1"/>
      <c r="BU6388" s="4"/>
      <c r="BV6388" s="1"/>
      <c r="BW6388" s="3"/>
      <c r="BX6388" s="4"/>
      <c r="BY6388" s="5"/>
      <c r="BZ6388" s="5"/>
      <c r="CA6388" s="5"/>
      <c r="CB6388" s="5"/>
      <c r="CC6388" s="5"/>
      <c r="CD6388" s="43"/>
    </row>
    <row r="6389" spans="1:82" x14ac:dyDescent="0.25">
      <c r="A6389" s="8"/>
      <c r="B6389" s="5"/>
      <c r="C6389" s="5"/>
      <c r="D6389" s="5"/>
      <c r="E6389" s="5"/>
      <c r="F6389" s="94" t="str">
        <f t="shared" si="999"/>
        <v/>
      </c>
      <c r="G6389" s="94" t="str">
        <f t="shared" si="1000"/>
        <v/>
      </c>
      <c r="H6389" s="127" t="str">
        <f>IF(A6389&lt;&gt;"",IF(MID(C6389,1,1)="c",$AS$26,IF(MID(C6389,1,1)="r",$AS$41,IF(MID(C6389,1,1)="p",#REF!,#REF!))),"")</f>
        <v/>
      </c>
      <c r="I6389" s="92" t="str">
        <f t="shared" si="1001"/>
        <v/>
      </c>
      <c r="J6389" s="92" t="str">
        <f t="shared" si="1002"/>
        <v/>
      </c>
      <c r="K6389" s="92" t="str">
        <f t="shared" si="1003"/>
        <v/>
      </c>
      <c r="L6389" s="92" t="str">
        <f t="shared" si="1004"/>
        <v/>
      </c>
      <c r="M6389" s="95" t="str">
        <f>IF(A6389&lt;&gt;"",IF(MID(C6389,1,1)="c",SigmaEpsConcrete(I6389,$AN$30:$AN$33,$AR$30:$AR$33,$AS$26,$AS$27,$AS$28,$AQ$20,$AU$19),""),"")</f>
        <v/>
      </c>
      <c r="N6389" s="95" t="str">
        <f>IF(A6389&lt;&gt;"",IF(MID(C6389,1,1)="r",SigmaEpsReinf(J6389,$AS$42:$AS$43,$AS$41,$AS$39,$AS$40,$AQ$38),""),"")</f>
        <v/>
      </c>
      <c r="Q6389" s="92" t="str">
        <f t="shared" si="1006"/>
        <v/>
      </c>
      <c r="R6389" s="92" t="str">
        <f t="shared" si="1007"/>
        <v/>
      </c>
      <c r="U6389" s="5"/>
      <c r="V6389" s="5"/>
      <c r="W6389" s="94" t="str">
        <f t="shared" si="1005"/>
        <v/>
      </c>
      <c r="X6389" s="94" t="str">
        <f t="shared" si="1008"/>
        <v/>
      </c>
      <c r="Y6389" s="5"/>
      <c r="BK6389" s="8"/>
      <c r="BL6389" s="5"/>
      <c r="BM6389" s="5"/>
      <c r="BN6389" s="5"/>
      <c r="BO6389" s="5"/>
      <c r="BP6389" s="1"/>
      <c r="BQ6389" s="1"/>
      <c r="BR6389" s="1"/>
      <c r="BS6389" s="1"/>
      <c r="BT6389" s="1"/>
      <c r="BU6389" s="4"/>
      <c r="BV6389" s="1"/>
      <c r="BW6389" s="3"/>
      <c r="BX6389" s="4"/>
      <c r="BY6389" s="5"/>
      <c r="BZ6389" s="5"/>
      <c r="CA6389" s="5"/>
      <c r="CB6389" s="5"/>
      <c r="CC6389" s="5"/>
      <c r="CD6389" s="43"/>
    </row>
    <row r="6390" spans="1:82" x14ac:dyDescent="0.25">
      <c r="A6390" s="8"/>
      <c r="B6390" s="5"/>
      <c r="C6390" s="5"/>
      <c r="D6390" s="5"/>
      <c r="E6390" s="5"/>
      <c r="F6390" s="94" t="str">
        <f t="shared" si="999"/>
        <v/>
      </c>
      <c r="G6390" s="94" t="str">
        <f t="shared" si="1000"/>
        <v/>
      </c>
      <c r="H6390" s="127" t="str">
        <f>IF(A6390&lt;&gt;"",IF(MID(C6390,1,1)="c",$AS$26,IF(MID(C6390,1,1)="r",$AS$41,IF(MID(C6390,1,1)="p",#REF!,#REF!))),"")</f>
        <v/>
      </c>
      <c r="I6390" s="92" t="str">
        <f t="shared" si="1001"/>
        <v/>
      </c>
      <c r="J6390" s="92" t="str">
        <f t="shared" si="1002"/>
        <v/>
      </c>
      <c r="K6390" s="92" t="str">
        <f t="shared" si="1003"/>
        <v/>
      </c>
      <c r="L6390" s="92" t="str">
        <f t="shared" si="1004"/>
        <v/>
      </c>
      <c r="M6390" s="95" t="str">
        <f>IF(A6390&lt;&gt;"",IF(MID(C6390,1,1)="c",SigmaEpsConcrete(I6390,$AN$30:$AN$33,$AR$30:$AR$33,$AS$26,$AS$27,$AS$28,$AQ$20,$AU$19),""),"")</f>
        <v/>
      </c>
      <c r="N6390" s="95" t="str">
        <f>IF(A6390&lt;&gt;"",IF(MID(C6390,1,1)="r",SigmaEpsReinf(J6390,$AS$42:$AS$43,$AS$41,$AS$39,$AS$40,$AQ$38),""),"")</f>
        <v/>
      </c>
      <c r="Q6390" s="92" t="str">
        <f t="shared" si="1006"/>
        <v/>
      </c>
      <c r="R6390" s="92" t="str">
        <f t="shared" si="1007"/>
        <v/>
      </c>
      <c r="U6390" s="5"/>
      <c r="V6390" s="5"/>
      <c r="W6390" s="94" t="str">
        <f t="shared" si="1005"/>
        <v/>
      </c>
      <c r="X6390" s="94" t="str">
        <f t="shared" si="1008"/>
        <v/>
      </c>
      <c r="Y6390" s="5"/>
      <c r="BK6390" s="8"/>
      <c r="BL6390" s="5"/>
      <c r="BM6390" s="5"/>
      <c r="BN6390" s="5"/>
      <c r="BO6390" s="5"/>
      <c r="BP6390" s="1"/>
      <c r="BQ6390" s="1"/>
      <c r="BR6390" s="1"/>
      <c r="BS6390" s="1"/>
      <c r="BT6390" s="1"/>
      <c r="BU6390" s="4"/>
      <c r="BV6390" s="1"/>
      <c r="BW6390" s="3"/>
      <c r="BX6390" s="4"/>
      <c r="BY6390" s="5"/>
      <c r="BZ6390" s="5"/>
      <c r="CA6390" s="5"/>
      <c r="CB6390" s="5"/>
      <c r="CC6390" s="5"/>
      <c r="CD6390" s="43"/>
    </row>
    <row r="6391" spans="1:82" x14ac:dyDescent="0.25">
      <c r="A6391" s="8"/>
      <c r="B6391" s="5"/>
      <c r="C6391" s="5"/>
      <c r="D6391" s="5"/>
      <c r="E6391" s="5"/>
      <c r="F6391" s="94" t="str">
        <f t="shared" si="999"/>
        <v/>
      </c>
      <c r="G6391" s="94" t="str">
        <f t="shared" si="1000"/>
        <v/>
      </c>
      <c r="H6391" s="127" t="str">
        <f>IF(A6391&lt;&gt;"",IF(MID(C6391,1,1)="c",$AS$26,IF(MID(C6391,1,1)="r",$AS$41,IF(MID(C6391,1,1)="p",#REF!,#REF!))),"")</f>
        <v/>
      </c>
      <c r="I6391" s="92" t="str">
        <f t="shared" si="1001"/>
        <v/>
      </c>
      <c r="J6391" s="92" t="str">
        <f t="shared" si="1002"/>
        <v/>
      </c>
      <c r="K6391" s="92" t="str">
        <f t="shared" si="1003"/>
        <v/>
      </c>
      <c r="L6391" s="92" t="str">
        <f t="shared" si="1004"/>
        <v/>
      </c>
      <c r="M6391" s="95" t="str">
        <f>IF(A6391&lt;&gt;"",IF(MID(C6391,1,1)="c",SigmaEpsConcrete(I6391,$AN$30:$AN$33,$AR$30:$AR$33,$AS$26,$AS$27,$AS$28,$AQ$20,$AU$19),""),"")</f>
        <v/>
      </c>
      <c r="N6391" s="95" t="str">
        <f>IF(A6391&lt;&gt;"",IF(MID(C6391,1,1)="r",SigmaEpsReinf(J6391,$AS$42:$AS$43,$AS$41,$AS$39,$AS$40,$AQ$38),""),"")</f>
        <v/>
      </c>
      <c r="Q6391" s="92" t="str">
        <f t="shared" si="1006"/>
        <v/>
      </c>
      <c r="R6391" s="92" t="str">
        <f t="shared" si="1007"/>
        <v/>
      </c>
      <c r="U6391" s="5"/>
      <c r="V6391" s="5"/>
      <c r="W6391" s="94" t="str">
        <f t="shared" si="1005"/>
        <v/>
      </c>
      <c r="X6391" s="94" t="str">
        <f t="shared" si="1008"/>
        <v/>
      </c>
      <c r="Y6391" s="5"/>
      <c r="BK6391" s="8"/>
      <c r="BL6391" s="5"/>
      <c r="BM6391" s="5"/>
      <c r="BN6391" s="5"/>
      <c r="BO6391" s="5"/>
      <c r="BP6391" s="1"/>
      <c r="BQ6391" s="1"/>
      <c r="BR6391" s="1"/>
      <c r="BS6391" s="1"/>
      <c r="BT6391" s="1"/>
      <c r="BU6391" s="4"/>
      <c r="BV6391" s="1"/>
      <c r="BW6391" s="3"/>
      <c r="BX6391" s="4"/>
      <c r="BY6391" s="5"/>
      <c r="BZ6391" s="5"/>
      <c r="CA6391" s="5"/>
      <c r="CB6391" s="5"/>
      <c r="CC6391" s="5"/>
      <c r="CD6391" s="43"/>
    </row>
    <row r="6392" spans="1:82" x14ac:dyDescent="0.25">
      <c r="A6392" s="8"/>
      <c r="B6392" s="5"/>
      <c r="C6392" s="5"/>
      <c r="D6392" s="5"/>
      <c r="E6392" s="5"/>
      <c r="F6392" s="94" t="str">
        <f t="shared" si="999"/>
        <v/>
      </c>
      <c r="G6392" s="94" t="str">
        <f t="shared" si="1000"/>
        <v/>
      </c>
      <c r="H6392" s="127" t="str">
        <f>IF(A6392&lt;&gt;"",IF(MID(C6392,1,1)="c",$AS$26,IF(MID(C6392,1,1)="r",$AS$41,IF(MID(C6392,1,1)="p",#REF!,#REF!))),"")</f>
        <v/>
      </c>
      <c r="I6392" s="92" t="str">
        <f t="shared" si="1001"/>
        <v/>
      </c>
      <c r="J6392" s="92" t="str">
        <f t="shared" si="1002"/>
        <v/>
      </c>
      <c r="K6392" s="92" t="str">
        <f t="shared" si="1003"/>
        <v/>
      </c>
      <c r="L6392" s="92" t="str">
        <f t="shared" si="1004"/>
        <v/>
      </c>
      <c r="M6392" s="95" t="str">
        <f>IF(A6392&lt;&gt;"",IF(MID(C6392,1,1)="c",SigmaEpsConcrete(I6392,$AN$30:$AN$33,$AR$30:$AR$33,$AS$26,$AS$27,$AS$28,$AQ$20,$AU$19),""),"")</f>
        <v/>
      </c>
      <c r="N6392" s="95" t="str">
        <f>IF(A6392&lt;&gt;"",IF(MID(C6392,1,1)="r",SigmaEpsReinf(J6392,$AS$42:$AS$43,$AS$41,$AS$39,$AS$40,$AQ$38),""),"")</f>
        <v/>
      </c>
      <c r="Q6392" s="92" t="str">
        <f t="shared" si="1006"/>
        <v/>
      </c>
      <c r="R6392" s="92" t="str">
        <f t="shared" si="1007"/>
        <v/>
      </c>
      <c r="U6392" s="5"/>
      <c r="V6392" s="5"/>
      <c r="W6392" s="94" t="str">
        <f t="shared" si="1005"/>
        <v/>
      </c>
      <c r="X6392" s="94" t="str">
        <f t="shared" si="1008"/>
        <v/>
      </c>
      <c r="Y6392" s="5"/>
      <c r="BK6392" s="8"/>
      <c r="BL6392" s="5"/>
      <c r="BM6392" s="5"/>
      <c r="BN6392" s="5"/>
      <c r="BO6392" s="5"/>
      <c r="BP6392" s="1"/>
      <c r="BQ6392" s="1"/>
      <c r="BR6392" s="1"/>
      <c r="BS6392" s="1"/>
      <c r="BT6392" s="1"/>
      <c r="BU6392" s="4"/>
      <c r="BV6392" s="1"/>
      <c r="BW6392" s="3"/>
      <c r="BX6392" s="4"/>
      <c r="BY6392" s="5"/>
      <c r="BZ6392" s="5"/>
      <c r="CA6392" s="5"/>
      <c r="CB6392" s="5"/>
      <c r="CC6392" s="5"/>
      <c r="CD6392" s="43"/>
    </row>
    <row r="6393" spans="1:82" x14ac:dyDescent="0.25">
      <c r="A6393" s="8"/>
      <c r="B6393" s="5"/>
      <c r="C6393" s="5"/>
      <c r="D6393" s="5"/>
      <c r="E6393" s="5"/>
      <c r="F6393" s="94" t="str">
        <f t="shared" si="999"/>
        <v/>
      </c>
      <c r="G6393" s="94" t="str">
        <f t="shared" si="1000"/>
        <v/>
      </c>
      <c r="H6393" s="127" t="str">
        <f>IF(A6393&lt;&gt;"",IF(MID(C6393,1,1)="c",$AS$26,IF(MID(C6393,1,1)="r",$AS$41,IF(MID(C6393,1,1)="p",#REF!,#REF!))),"")</f>
        <v/>
      </c>
      <c r="I6393" s="92" t="str">
        <f t="shared" si="1001"/>
        <v/>
      </c>
      <c r="J6393" s="92" t="str">
        <f t="shared" si="1002"/>
        <v/>
      </c>
      <c r="K6393" s="92" t="str">
        <f t="shared" si="1003"/>
        <v/>
      </c>
      <c r="L6393" s="92" t="str">
        <f t="shared" si="1004"/>
        <v/>
      </c>
      <c r="M6393" s="95" t="str">
        <f>IF(A6393&lt;&gt;"",IF(MID(C6393,1,1)="c",SigmaEpsConcrete(I6393,$AN$30:$AN$33,$AR$30:$AR$33,$AS$26,$AS$27,$AS$28,$AQ$20,$AU$19),""),"")</f>
        <v/>
      </c>
      <c r="N6393" s="95" t="str">
        <f>IF(A6393&lt;&gt;"",IF(MID(C6393,1,1)="r",SigmaEpsReinf(J6393,$AS$42:$AS$43,$AS$41,$AS$39,$AS$40,$AQ$38),""),"")</f>
        <v/>
      </c>
      <c r="Q6393" s="92" t="str">
        <f t="shared" si="1006"/>
        <v/>
      </c>
      <c r="R6393" s="92" t="str">
        <f t="shared" si="1007"/>
        <v/>
      </c>
      <c r="U6393" s="5"/>
      <c r="V6393" s="5"/>
      <c r="W6393" s="94" t="str">
        <f t="shared" si="1005"/>
        <v/>
      </c>
      <c r="X6393" s="94" t="str">
        <f t="shared" si="1008"/>
        <v/>
      </c>
      <c r="Y6393" s="5"/>
      <c r="BK6393" s="8"/>
      <c r="BL6393" s="5"/>
      <c r="BM6393" s="5"/>
      <c r="BN6393" s="5"/>
      <c r="BO6393" s="5"/>
      <c r="BP6393" s="1"/>
      <c r="BQ6393" s="1"/>
      <c r="BR6393" s="1"/>
      <c r="BS6393" s="1"/>
      <c r="BT6393" s="1"/>
      <c r="BU6393" s="4"/>
      <c r="BV6393" s="1"/>
      <c r="BW6393" s="3"/>
      <c r="BX6393" s="4"/>
      <c r="BY6393" s="5"/>
      <c r="BZ6393" s="5"/>
      <c r="CA6393" s="5"/>
      <c r="CB6393" s="5"/>
      <c r="CC6393" s="5"/>
      <c r="CD6393" s="43"/>
    </row>
    <row r="6394" spans="1:82" x14ac:dyDescent="0.25">
      <c r="A6394" s="8"/>
      <c r="B6394" s="5"/>
      <c r="C6394" s="5"/>
      <c r="D6394" s="5"/>
      <c r="E6394" s="5"/>
      <c r="F6394" s="94" t="str">
        <f t="shared" si="999"/>
        <v/>
      </c>
      <c r="G6394" s="94" t="str">
        <f t="shared" si="1000"/>
        <v/>
      </c>
      <c r="H6394" s="127" t="str">
        <f>IF(A6394&lt;&gt;"",IF(MID(C6394,1,1)="c",$AS$26,IF(MID(C6394,1,1)="r",$AS$41,IF(MID(C6394,1,1)="p",#REF!,#REF!))),"")</f>
        <v/>
      </c>
      <c r="I6394" s="92" t="str">
        <f t="shared" si="1001"/>
        <v/>
      </c>
      <c r="J6394" s="92" t="str">
        <f t="shared" si="1002"/>
        <v/>
      </c>
      <c r="K6394" s="92" t="str">
        <f t="shared" si="1003"/>
        <v/>
      </c>
      <c r="L6394" s="92" t="str">
        <f t="shared" si="1004"/>
        <v/>
      </c>
      <c r="M6394" s="95" t="str">
        <f>IF(A6394&lt;&gt;"",IF(MID(C6394,1,1)="c",SigmaEpsConcrete(I6394,$AN$30:$AN$33,$AR$30:$AR$33,$AS$26,$AS$27,$AS$28,$AQ$20,$AU$19),""),"")</f>
        <v/>
      </c>
      <c r="N6394" s="95" t="str">
        <f>IF(A6394&lt;&gt;"",IF(MID(C6394,1,1)="r",SigmaEpsReinf(J6394,$AS$42:$AS$43,$AS$41,$AS$39,$AS$40,$AQ$38),""),"")</f>
        <v/>
      </c>
      <c r="Q6394" s="92" t="str">
        <f t="shared" si="1006"/>
        <v/>
      </c>
      <c r="R6394" s="92" t="str">
        <f t="shared" si="1007"/>
        <v/>
      </c>
      <c r="U6394" s="5"/>
      <c r="V6394" s="5"/>
      <c r="W6394" s="94" t="str">
        <f t="shared" si="1005"/>
        <v/>
      </c>
      <c r="X6394" s="94" t="str">
        <f t="shared" si="1008"/>
        <v/>
      </c>
      <c r="Y6394" s="5"/>
      <c r="BK6394" s="8"/>
      <c r="BL6394" s="5"/>
      <c r="BM6394" s="5"/>
      <c r="BN6394" s="5"/>
      <c r="BO6394" s="5"/>
      <c r="BP6394" s="1"/>
      <c r="BQ6394" s="1"/>
      <c r="BR6394" s="1"/>
      <c r="BS6394" s="1"/>
      <c r="BT6394" s="1"/>
      <c r="BU6394" s="4"/>
      <c r="BV6394" s="1"/>
      <c r="BW6394" s="3"/>
      <c r="BX6394" s="4"/>
      <c r="BY6394" s="5"/>
      <c r="BZ6394" s="5"/>
      <c r="CA6394" s="5"/>
      <c r="CB6394" s="5"/>
      <c r="CC6394" s="5"/>
      <c r="CD6394" s="43"/>
    </row>
    <row r="6395" spans="1:82" x14ac:dyDescent="0.25">
      <c r="A6395" s="8"/>
      <c r="B6395" s="5"/>
      <c r="C6395" s="5"/>
      <c r="D6395" s="5"/>
      <c r="E6395" s="5"/>
      <c r="F6395" s="94" t="str">
        <f t="shared" si="999"/>
        <v/>
      </c>
      <c r="G6395" s="94" t="str">
        <f t="shared" si="1000"/>
        <v/>
      </c>
      <c r="H6395" s="127" t="str">
        <f>IF(A6395&lt;&gt;"",IF(MID(C6395,1,1)="c",$AS$26,IF(MID(C6395,1,1)="r",$AS$41,IF(MID(C6395,1,1)="p",#REF!,#REF!))),"")</f>
        <v/>
      </c>
      <c r="I6395" s="92" t="str">
        <f t="shared" si="1001"/>
        <v/>
      </c>
      <c r="J6395" s="92" t="str">
        <f t="shared" si="1002"/>
        <v/>
      </c>
      <c r="K6395" s="92" t="str">
        <f t="shared" si="1003"/>
        <v/>
      </c>
      <c r="L6395" s="92" t="str">
        <f t="shared" si="1004"/>
        <v/>
      </c>
      <c r="M6395" s="95" t="str">
        <f>IF(A6395&lt;&gt;"",IF(MID(C6395,1,1)="c",SigmaEpsConcrete(I6395,$AN$30:$AN$33,$AR$30:$AR$33,$AS$26,$AS$27,$AS$28,$AQ$20,$AU$19),""),"")</f>
        <v/>
      </c>
      <c r="N6395" s="95" t="str">
        <f>IF(A6395&lt;&gt;"",IF(MID(C6395,1,1)="r",SigmaEpsReinf(J6395,$AS$42:$AS$43,$AS$41,$AS$39,$AS$40,$AQ$38),""),"")</f>
        <v/>
      </c>
      <c r="Q6395" s="92" t="str">
        <f t="shared" si="1006"/>
        <v/>
      </c>
      <c r="R6395" s="92" t="str">
        <f t="shared" si="1007"/>
        <v/>
      </c>
      <c r="U6395" s="5"/>
      <c r="V6395" s="5"/>
      <c r="W6395" s="94" t="str">
        <f t="shared" si="1005"/>
        <v/>
      </c>
      <c r="X6395" s="94" t="str">
        <f t="shared" si="1008"/>
        <v/>
      </c>
      <c r="Y6395" s="5"/>
      <c r="BK6395" s="8"/>
      <c r="BL6395" s="5"/>
      <c r="BM6395" s="5"/>
      <c r="BN6395" s="5"/>
      <c r="BO6395" s="5"/>
      <c r="BP6395" s="1"/>
      <c r="BQ6395" s="1"/>
      <c r="BR6395" s="1"/>
      <c r="BS6395" s="1"/>
      <c r="BT6395" s="1"/>
      <c r="BU6395" s="4"/>
      <c r="BV6395" s="1"/>
      <c r="BW6395" s="3"/>
      <c r="BX6395" s="4"/>
      <c r="BY6395" s="5"/>
      <c r="BZ6395" s="5"/>
      <c r="CA6395" s="5"/>
      <c r="CB6395" s="5"/>
      <c r="CC6395" s="5"/>
      <c r="CD6395" s="43"/>
    </row>
    <row r="6396" spans="1:82" x14ac:dyDescent="0.25">
      <c r="A6396" s="8"/>
      <c r="B6396" s="5"/>
      <c r="C6396" s="5"/>
      <c r="D6396" s="5"/>
      <c r="E6396" s="5"/>
      <c r="F6396" s="94" t="str">
        <f t="shared" si="999"/>
        <v/>
      </c>
      <c r="G6396" s="94" t="str">
        <f t="shared" si="1000"/>
        <v/>
      </c>
      <c r="H6396" s="127" t="str">
        <f>IF(A6396&lt;&gt;"",IF(MID(C6396,1,1)="c",$AS$26,IF(MID(C6396,1,1)="r",$AS$41,IF(MID(C6396,1,1)="p",#REF!,#REF!))),"")</f>
        <v/>
      </c>
      <c r="I6396" s="92" t="str">
        <f t="shared" si="1001"/>
        <v/>
      </c>
      <c r="J6396" s="92" t="str">
        <f t="shared" si="1002"/>
        <v/>
      </c>
      <c r="K6396" s="92" t="str">
        <f t="shared" si="1003"/>
        <v/>
      </c>
      <c r="L6396" s="92" t="str">
        <f t="shared" si="1004"/>
        <v/>
      </c>
      <c r="M6396" s="95" t="str">
        <f>IF(A6396&lt;&gt;"",IF(MID(C6396,1,1)="c",SigmaEpsConcrete(I6396,$AN$30:$AN$33,$AR$30:$AR$33,$AS$26,$AS$27,$AS$28,$AQ$20,$AU$19),""),"")</f>
        <v/>
      </c>
      <c r="N6396" s="95" t="str">
        <f>IF(A6396&lt;&gt;"",IF(MID(C6396,1,1)="r",SigmaEpsReinf(J6396,$AS$42:$AS$43,$AS$41,$AS$39,$AS$40,$AQ$38),""),"")</f>
        <v/>
      </c>
      <c r="Q6396" s="92" t="str">
        <f t="shared" si="1006"/>
        <v/>
      </c>
      <c r="R6396" s="92" t="str">
        <f t="shared" si="1007"/>
        <v/>
      </c>
      <c r="U6396" s="5"/>
      <c r="V6396" s="5"/>
      <c r="W6396" s="94" t="str">
        <f t="shared" si="1005"/>
        <v/>
      </c>
      <c r="X6396" s="94" t="str">
        <f t="shared" si="1008"/>
        <v/>
      </c>
      <c r="Y6396" s="5"/>
      <c r="BK6396" s="8"/>
      <c r="BL6396" s="5"/>
      <c r="BM6396" s="5"/>
      <c r="BN6396" s="5"/>
      <c r="BO6396" s="5"/>
      <c r="BP6396" s="1"/>
      <c r="BQ6396" s="1"/>
      <c r="BR6396" s="1"/>
      <c r="BS6396" s="1"/>
      <c r="BT6396" s="1"/>
      <c r="BU6396" s="4"/>
      <c r="BV6396" s="1"/>
      <c r="BW6396" s="3"/>
      <c r="BX6396" s="4"/>
      <c r="BY6396" s="5"/>
      <c r="BZ6396" s="5"/>
      <c r="CA6396" s="5"/>
      <c r="CB6396" s="5"/>
      <c r="CC6396" s="5"/>
      <c r="CD6396" s="43"/>
    </row>
    <row r="6397" spans="1:82" x14ac:dyDescent="0.25">
      <c r="A6397" s="8"/>
      <c r="B6397" s="5"/>
      <c r="C6397" s="5"/>
      <c r="D6397" s="5"/>
      <c r="E6397" s="5"/>
      <c r="F6397" s="94" t="str">
        <f t="shared" si="999"/>
        <v/>
      </c>
      <c r="G6397" s="94" t="str">
        <f t="shared" si="1000"/>
        <v/>
      </c>
      <c r="H6397" s="127" t="str">
        <f>IF(A6397&lt;&gt;"",IF(MID(C6397,1,1)="c",$AS$26,IF(MID(C6397,1,1)="r",$AS$41,IF(MID(C6397,1,1)="p",#REF!,#REF!))),"")</f>
        <v/>
      </c>
      <c r="I6397" s="92" t="str">
        <f t="shared" si="1001"/>
        <v/>
      </c>
      <c r="J6397" s="92" t="str">
        <f t="shared" si="1002"/>
        <v/>
      </c>
      <c r="K6397" s="92" t="str">
        <f t="shared" si="1003"/>
        <v/>
      </c>
      <c r="L6397" s="92" t="str">
        <f t="shared" si="1004"/>
        <v/>
      </c>
      <c r="M6397" s="95" t="str">
        <f>IF(A6397&lt;&gt;"",IF(MID(C6397,1,1)="c",SigmaEpsConcrete(I6397,$AN$30:$AN$33,$AR$30:$AR$33,$AS$26,$AS$27,$AS$28,$AQ$20,$AU$19),""),"")</f>
        <v/>
      </c>
      <c r="N6397" s="95" t="str">
        <f>IF(A6397&lt;&gt;"",IF(MID(C6397,1,1)="r",SigmaEpsReinf(J6397,$AS$42:$AS$43,$AS$41,$AS$39,$AS$40,$AQ$38),""),"")</f>
        <v/>
      </c>
      <c r="Q6397" s="92" t="str">
        <f t="shared" si="1006"/>
        <v/>
      </c>
      <c r="R6397" s="92" t="str">
        <f t="shared" si="1007"/>
        <v/>
      </c>
      <c r="U6397" s="5"/>
      <c r="V6397" s="5"/>
      <c r="W6397" s="94" t="str">
        <f t="shared" si="1005"/>
        <v/>
      </c>
      <c r="X6397" s="94" t="str">
        <f t="shared" si="1008"/>
        <v/>
      </c>
      <c r="Y6397" s="5"/>
      <c r="BK6397" s="8"/>
      <c r="BL6397" s="5"/>
      <c r="BM6397" s="5"/>
      <c r="BN6397" s="5"/>
      <c r="BO6397" s="5"/>
      <c r="BP6397" s="1"/>
      <c r="BQ6397" s="1"/>
      <c r="BR6397" s="1"/>
      <c r="BS6397" s="1"/>
      <c r="BT6397" s="1"/>
      <c r="BU6397" s="4"/>
      <c r="BV6397" s="1"/>
      <c r="BW6397" s="3"/>
      <c r="BX6397" s="4"/>
      <c r="BY6397" s="5"/>
      <c r="BZ6397" s="5"/>
      <c r="CA6397" s="5"/>
      <c r="CB6397" s="5"/>
      <c r="CC6397" s="5"/>
      <c r="CD6397" s="43"/>
    </row>
    <row r="6398" spans="1:82" x14ac:dyDescent="0.25">
      <c r="A6398" s="8"/>
      <c r="B6398" s="5"/>
      <c r="C6398" s="5"/>
      <c r="D6398" s="5"/>
      <c r="E6398" s="5"/>
      <c r="F6398" s="94" t="str">
        <f t="shared" si="999"/>
        <v/>
      </c>
      <c r="G6398" s="94" t="str">
        <f t="shared" si="1000"/>
        <v/>
      </c>
      <c r="H6398" s="127" t="str">
        <f>IF(A6398&lt;&gt;"",IF(MID(C6398,1,1)="c",$AS$26,IF(MID(C6398,1,1)="r",$AS$41,IF(MID(C6398,1,1)="p",#REF!,#REF!))),"")</f>
        <v/>
      </c>
      <c r="I6398" s="92" t="str">
        <f t="shared" si="1001"/>
        <v/>
      </c>
      <c r="J6398" s="92" t="str">
        <f t="shared" si="1002"/>
        <v/>
      </c>
      <c r="K6398" s="92" t="str">
        <f t="shared" si="1003"/>
        <v/>
      </c>
      <c r="L6398" s="92" t="str">
        <f t="shared" si="1004"/>
        <v/>
      </c>
      <c r="M6398" s="95" t="str">
        <f>IF(A6398&lt;&gt;"",IF(MID(C6398,1,1)="c",SigmaEpsConcrete(I6398,$AN$30:$AN$33,$AR$30:$AR$33,$AS$26,$AS$27,$AS$28,$AQ$20,$AU$19),""),"")</f>
        <v/>
      </c>
      <c r="N6398" s="95" t="str">
        <f>IF(A6398&lt;&gt;"",IF(MID(C6398,1,1)="r",SigmaEpsReinf(J6398,$AS$42:$AS$43,$AS$41,$AS$39,$AS$40,$AQ$38),""),"")</f>
        <v/>
      </c>
      <c r="Q6398" s="92" t="str">
        <f t="shared" si="1006"/>
        <v/>
      </c>
      <c r="R6398" s="92" t="str">
        <f t="shared" si="1007"/>
        <v/>
      </c>
      <c r="U6398" s="5"/>
      <c r="V6398" s="5"/>
      <c r="W6398" s="94" t="str">
        <f t="shared" si="1005"/>
        <v/>
      </c>
      <c r="X6398" s="94" t="str">
        <f t="shared" si="1008"/>
        <v/>
      </c>
      <c r="Y6398" s="5"/>
      <c r="BK6398" s="8"/>
      <c r="BL6398" s="5"/>
      <c r="BM6398" s="5"/>
      <c r="BN6398" s="5"/>
      <c r="BO6398" s="5"/>
      <c r="BP6398" s="1"/>
      <c r="BQ6398" s="1"/>
      <c r="BR6398" s="1"/>
      <c r="BS6398" s="1"/>
      <c r="BT6398" s="1"/>
      <c r="BU6398" s="4"/>
      <c r="BV6398" s="1"/>
      <c r="BW6398" s="3"/>
      <c r="BX6398" s="4"/>
      <c r="BY6398" s="5"/>
      <c r="BZ6398" s="5"/>
      <c r="CA6398" s="5"/>
      <c r="CB6398" s="5"/>
      <c r="CC6398" s="5"/>
      <c r="CD6398" s="43"/>
    </row>
    <row r="6399" spans="1:82" x14ac:dyDescent="0.25">
      <c r="A6399" s="8"/>
      <c r="B6399" s="5"/>
      <c r="C6399" s="5"/>
      <c r="D6399" s="5"/>
      <c r="E6399" s="5"/>
      <c r="F6399" s="94" t="str">
        <f t="shared" si="999"/>
        <v/>
      </c>
      <c r="G6399" s="94" t="str">
        <f t="shared" si="1000"/>
        <v/>
      </c>
      <c r="H6399" s="127" t="str">
        <f>IF(A6399&lt;&gt;"",IF(MID(C6399,1,1)="c",$AS$26,IF(MID(C6399,1,1)="r",$AS$41,IF(MID(C6399,1,1)="p",#REF!,#REF!))),"")</f>
        <v/>
      </c>
      <c r="I6399" s="92" t="str">
        <f t="shared" si="1001"/>
        <v/>
      </c>
      <c r="J6399" s="92" t="str">
        <f t="shared" si="1002"/>
        <v/>
      </c>
      <c r="K6399" s="92" t="str">
        <f t="shared" si="1003"/>
        <v/>
      </c>
      <c r="L6399" s="92" t="str">
        <f t="shared" si="1004"/>
        <v/>
      </c>
      <c r="M6399" s="95" t="str">
        <f>IF(A6399&lt;&gt;"",IF(MID(C6399,1,1)="c",SigmaEpsConcrete(I6399,$AN$30:$AN$33,$AR$30:$AR$33,$AS$26,$AS$27,$AS$28,$AQ$20,$AU$19),""),"")</f>
        <v/>
      </c>
      <c r="N6399" s="95" t="str">
        <f>IF(A6399&lt;&gt;"",IF(MID(C6399,1,1)="r",SigmaEpsReinf(J6399,$AS$42:$AS$43,$AS$41,$AS$39,$AS$40,$AQ$38),""),"")</f>
        <v/>
      </c>
      <c r="Q6399" s="92" t="str">
        <f t="shared" si="1006"/>
        <v/>
      </c>
      <c r="R6399" s="92" t="str">
        <f t="shared" si="1007"/>
        <v/>
      </c>
      <c r="U6399" s="5"/>
      <c r="V6399" s="5"/>
      <c r="W6399" s="94" t="str">
        <f t="shared" si="1005"/>
        <v/>
      </c>
      <c r="X6399" s="94" t="str">
        <f t="shared" si="1008"/>
        <v/>
      </c>
      <c r="Y6399" s="5"/>
      <c r="BK6399" s="8"/>
      <c r="BL6399" s="5"/>
      <c r="BM6399" s="5"/>
      <c r="BN6399" s="5"/>
      <c r="BO6399" s="5"/>
      <c r="BP6399" s="1"/>
      <c r="BQ6399" s="1"/>
      <c r="BR6399" s="1"/>
      <c r="BS6399" s="1"/>
      <c r="BT6399" s="1"/>
      <c r="BU6399" s="4"/>
      <c r="BV6399" s="1"/>
      <c r="BW6399" s="3"/>
      <c r="BX6399" s="4"/>
      <c r="BY6399" s="5"/>
      <c r="BZ6399" s="5"/>
      <c r="CA6399" s="5"/>
      <c r="CB6399" s="5"/>
      <c r="CC6399" s="5"/>
      <c r="CD6399" s="43"/>
    </row>
    <row r="6400" spans="1:82" x14ac:dyDescent="0.25">
      <c r="A6400" s="8"/>
      <c r="B6400" s="5"/>
      <c r="C6400" s="5"/>
      <c r="D6400" s="5"/>
      <c r="E6400" s="5"/>
      <c r="F6400" s="94" t="str">
        <f t="shared" si="999"/>
        <v/>
      </c>
      <c r="G6400" s="94" t="str">
        <f t="shared" si="1000"/>
        <v/>
      </c>
      <c r="H6400" s="127" t="str">
        <f>IF(A6400&lt;&gt;"",IF(MID(C6400,1,1)="c",$AS$26,IF(MID(C6400,1,1)="r",$AS$41,IF(MID(C6400,1,1)="p",#REF!,#REF!))),"")</f>
        <v/>
      </c>
      <c r="I6400" s="92" t="str">
        <f t="shared" si="1001"/>
        <v/>
      </c>
      <c r="J6400" s="92" t="str">
        <f t="shared" si="1002"/>
        <v/>
      </c>
      <c r="K6400" s="92" t="str">
        <f t="shared" si="1003"/>
        <v/>
      </c>
      <c r="L6400" s="92" t="str">
        <f t="shared" si="1004"/>
        <v/>
      </c>
      <c r="M6400" s="95" t="str">
        <f>IF(A6400&lt;&gt;"",IF(MID(C6400,1,1)="c",SigmaEpsConcrete(I6400,$AN$30:$AN$33,$AR$30:$AR$33,$AS$26,$AS$27,$AS$28,$AQ$20,$AU$19),""),"")</f>
        <v/>
      </c>
      <c r="N6400" s="95" t="str">
        <f>IF(A6400&lt;&gt;"",IF(MID(C6400,1,1)="r",SigmaEpsReinf(J6400,$AS$42:$AS$43,$AS$41,$AS$39,$AS$40,$AQ$38),""),"")</f>
        <v/>
      </c>
      <c r="Q6400" s="92" t="str">
        <f t="shared" si="1006"/>
        <v/>
      </c>
      <c r="R6400" s="92" t="str">
        <f t="shared" si="1007"/>
        <v/>
      </c>
      <c r="U6400" s="5"/>
      <c r="V6400" s="5"/>
      <c r="W6400" s="94" t="str">
        <f t="shared" si="1005"/>
        <v/>
      </c>
      <c r="X6400" s="94" t="str">
        <f t="shared" si="1008"/>
        <v/>
      </c>
      <c r="Y6400" s="5"/>
      <c r="BK6400" s="8"/>
      <c r="BL6400" s="5"/>
      <c r="BM6400" s="5"/>
      <c r="BN6400" s="5"/>
      <c r="BO6400" s="5"/>
      <c r="BP6400" s="1"/>
      <c r="BQ6400" s="1"/>
      <c r="BR6400" s="1"/>
      <c r="BS6400" s="1"/>
      <c r="BT6400" s="1"/>
      <c r="BU6400" s="4"/>
      <c r="BV6400" s="1"/>
      <c r="BW6400" s="3"/>
      <c r="BX6400" s="4"/>
      <c r="BY6400" s="5"/>
      <c r="BZ6400" s="5"/>
      <c r="CA6400" s="5"/>
      <c r="CB6400" s="5"/>
      <c r="CC6400" s="5"/>
      <c r="CD6400" s="43"/>
    </row>
    <row r="6401" spans="1:82" x14ac:dyDescent="0.25">
      <c r="A6401" s="8"/>
      <c r="B6401" s="5"/>
      <c r="C6401" s="5"/>
      <c r="D6401" s="5"/>
      <c r="E6401" s="5"/>
      <c r="F6401" s="94" t="str">
        <f t="shared" si="999"/>
        <v/>
      </c>
      <c r="G6401" s="94" t="str">
        <f t="shared" si="1000"/>
        <v/>
      </c>
      <c r="H6401" s="127" t="str">
        <f>IF(A6401&lt;&gt;"",IF(MID(C6401,1,1)="c",$AS$26,IF(MID(C6401,1,1)="r",$AS$41,IF(MID(C6401,1,1)="p",#REF!,#REF!))),"")</f>
        <v/>
      </c>
      <c r="I6401" s="92" t="str">
        <f t="shared" si="1001"/>
        <v/>
      </c>
      <c r="J6401" s="92" t="str">
        <f t="shared" si="1002"/>
        <v/>
      </c>
      <c r="K6401" s="92" t="str">
        <f t="shared" si="1003"/>
        <v/>
      </c>
      <c r="L6401" s="92" t="str">
        <f t="shared" si="1004"/>
        <v/>
      </c>
      <c r="M6401" s="95" t="str">
        <f>IF(A6401&lt;&gt;"",IF(MID(C6401,1,1)="c",SigmaEpsConcrete(I6401,$AN$30:$AN$33,$AR$30:$AR$33,$AS$26,$AS$27,$AS$28,$AQ$20,$AU$19),""),"")</f>
        <v/>
      </c>
      <c r="N6401" s="95" t="str">
        <f>IF(A6401&lt;&gt;"",IF(MID(C6401,1,1)="r",SigmaEpsReinf(J6401,$AS$42:$AS$43,$AS$41,$AS$39,$AS$40,$AQ$38),""),"")</f>
        <v/>
      </c>
      <c r="Q6401" s="92" t="str">
        <f t="shared" si="1006"/>
        <v/>
      </c>
      <c r="R6401" s="92" t="str">
        <f t="shared" si="1007"/>
        <v/>
      </c>
      <c r="U6401" s="5"/>
      <c r="V6401" s="5"/>
      <c r="W6401" s="94" t="str">
        <f t="shared" si="1005"/>
        <v/>
      </c>
      <c r="X6401" s="94" t="str">
        <f t="shared" si="1008"/>
        <v/>
      </c>
      <c r="Y6401" s="5"/>
      <c r="BK6401" s="8"/>
      <c r="BL6401" s="5"/>
      <c r="BM6401" s="5"/>
      <c r="BN6401" s="5"/>
      <c r="BO6401" s="5"/>
      <c r="BP6401" s="1"/>
      <c r="BQ6401" s="1"/>
      <c r="BR6401" s="1"/>
      <c r="BS6401" s="1"/>
      <c r="BT6401" s="1"/>
      <c r="BU6401" s="4"/>
      <c r="BV6401" s="1"/>
      <c r="BW6401" s="3"/>
      <c r="BX6401" s="4"/>
      <c r="BY6401" s="5"/>
      <c r="BZ6401" s="5"/>
      <c r="CA6401" s="5"/>
      <c r="CB6401" s="5"/>
      <c r="CC6401" s="5"/>
      <c r="CD6401" s="43"/>
    </row>
    <row r="6402" spans="1:82" x14ac:dyDescent="0.25">
      <c r="A6402" s="8"/>
      <c r="B6402" s="5"/>
      <c r="C6402" s="5"/>
      <c r="D6402" s="5"/>
      <c r="E6402" s="5"/>
      <c r="F6402" s="94" t="str">
        <f t="shared" si="999"/>
        <v/>
      </c>
      <c r="G6402" s="94" t="str">
        <f t="shared" si="1000"/>
        <v/>
      </c>
      <c r="H6402" s="127" t="str">
        <f>IF(A6402&lt;&gt;"",IF(MID(C6402,1,1)="c",$AS$26,IF(MID(C6402,1,1)="r",$AS$41,IF(MID(C6402,1,1)="p",#REF!,#REF!))),"")</f>
        <v/>
      </c>
      <c r="I6402" s="92" t="str">
        <f t="shared" si="1001"/>
        <v/>
      </c>
      <c r="J6402" s="92" t="str">
        <f t="shared" si="1002"/>
        <v/>
      </c>
      <c r="K6402" s="92" t="str">
        <f t="shared" si="1003"/>
        <v/>
      </c>
      <c r="L6402" s="92" t="str">
        <f t="shared" si="1004"/>
        <v/>
      </c>
      <c r="M6402" s="95" t="str">
        <f>IF(A6402&lt;&gt;"",IF(MID(C6402,1,1)="c",SigmaEpsConcrete(I6402,$AN$30:$AN$33,$AR$30:$AR$33,$AS$26,$AS$27,$AS$28,$AQ$20,$AU$19),""),"")</f>
        <v/>
      </c>
      <c r="N6402" s="95" t="str">
        <f>IF(A6402&lt;&gt;"",IF(MID(C6402,1,1)="r",SigmaEpsReinf(J6402,$AS$42:$AS$43,$AS$41,$AS$39,$AS$40,$AQ$38),""),"")</f>
        <v/>
      </c>
      <c r="Q6402" s="92" t="str">
        <f t="shared" si="1006"/>
        <v/>
      </c>
      <c r="R6402" s="92" t="str">
        <f t="shared" si="1007"/>
        <v/>
      </c>
      <c r="U6402" s="5"/>
      <c r="V6402" s="5"/>
      <c r="W6402" s="94" t="str">
        <f t="shared" si="1005"/>
        <v/>
      </c>
      <c r="X6402" s="94" t="str">
        <f t="shared" si="1008"/>
        <v/>
      </c>
      <c r="Y6402" s="5"/>
      <c r="BK6402" s="8"/>
      <c r="BL6402" s="5"/>
      <c r="BM6402" s="5"/>
      <c r="BN6402" s="5"/>
      <c r="BO6402" s="5"/>
      <c r="BP6402" s="1"/>
      <c r="BQ6402" s="1"/>
      <c r="BR6402" s="1"/>
      <c r="BS6402" s="1"/>
      <c r="BT6402" s="1"/>
      <c r="BU6402" s="4"/>
      <c r="BV6402" s="1"/>
      <c r="BW6402" s="3"/>
      <c r="BX6402" s="4"/>
      <c r="BY6402" s="5"/>
      <c r="BZ6402" s="5"/>
      <c r="CA6402" s="5"/>
      <c r="CB6402" s="5"/>
      <c r="CC6402" s="5"/>
      <c r="CD6402" s="43"/>
    </row>
    <row r="6403" spans="1:82" x14ac:dyDescent="0.25">
      <c r="A6403" s="8"/>
      <c r="B6403" s="5"/>
      <c r="C6403" s="5"/>
      <c r="D6403" s="5"/>
      <c r="E6403" s="5"/>
      <c r="F6403" s="94" t="str">
        <f t="shared" si="999"/>
        <v/>
      </c>
      <c r="G6403" s="94" t="str">
        <f t="shared" si="1000"/>
        <v/>
      </c>
      <c r="H6403" s="127" t="str">
        <f>IF(A6403&lt;&gt;"",IF(MID(C6403,1,1)="c",$AS$26,IF(MID(C6403,1,1)="r",$AS$41,IF(MID(C6403,1,1)="p",#REF!,#REF!))),"")</f>
        <v/>
      </c>
      <c r="I6403" s="92" t="str">
        <f t="shared" si="1001"/>
        <v/>
      </c>
      <c r="J6403" s="92" t="str">
        <f t="shared" si="1002"/>
        <v/>
      </c>
      <c r="K6403" s="92" t="str">
        <f t="shared" si="1003"/>
        <v/>
      </c>
      <c r="L6403" s="92" t="str">
        <f t="shared" si="1004"/>
        <v/>
      </c>
      <c r="M6403" s="95" t="str">
        <f>IF(A6403&lt;&gt;"",IF(MID(C6403,1,1)="c",SigmaEpsConcrete(I6403,$AN$30:$AN$33,$AR$30:$AR$33,$AS$26,$AS$27,$AS$28,$AQ$20,$AU$19),""),"")</f>
        <v/>
      </c>
      <c r="N6403" s="95" t="str">
        <f>IF(A6403&lt;&gt;"",IF(MID(C6403,1,1)="r",SigmaEpsReinf(J6403,$AS$42:$AS$43,$AS$41,$AS$39,$AS$40,$AQ$38),""),"")</f>
        <v/>
      </c>
      <c r="Q6403" s="92" t="str">
        <f t="shared" si="1006"/>
        <v/>
      </c>
      <c r="R6403" s="92" t="str">
        <f t="shared" si="1007"/>
        <v/>
      </c>
      <c r="U6403" s="5"/>
      <c r="V6403" s="5"/>
      <c r="W6403" s="94" t="str">
        <f t="shared" si="1005"/>
        <v/>
      </c>
      <c r="X6403" s="94" t="str">
        <f t="shared" si="1008"/>
        <v/>
      </c>
      <c r="Y6403" s="5"/>
      <c r="BK6403" s="8"/>
      <c r="BL6403" s="5"/>
      <c r="BM6403" s="5"/>
      <c r="BN6403" s="5"/>
      <c r="BO6403" s="5"/>
      <c r="BP6403" s="1"/>
      <c r="BQ6403" s="1"/>
      <c r="BR6403" s="1"/>
      <c r="BS6403" s="1"/>
      <c r="BT6403" s="1"/>
      <c r="BU6403" s="4"/>
      <c r="BV6403" s="1"/>
      <c r="BW6403" s="3"/>
      <c r="BX6403" s="4"/>
      <c r="BY6403" s="5"/>
      <c r="BZ6403" s="5"/>
      <c r="CA6403" s="5"/>
      <c r="CB6403" s="5"/>
      <c r="CC6403" s="5"/>
      <c r="CD6403" s="43"/>
    </row>
    <row r="6404" spans="1:82" x14ac:dyDescent="0.25">
      <c r="A6404" s="8"/>
      <c r="B6404" s="5"/>
      <c r="C6404" s="5"/>
      <c r="D6404" s="5"/>
      <c r="E6404" s="5"/>
      <c r="F6404" s="94" t="str">
        <f t="shared" si="999"/>
        <v/>
      </c>
      <c r="G6404" s="94" t="str">
        <f t="shared" si="1000"/>
        <v/>
      </c>
      <c r="H6404" s="127" t="str">
        <f>IF(A6404&lt;&gt;"",IF(MID(C6404,1,1)="c",$AS$26,IF(MID(C6404,1,1)="r",$AS$41,IF(MID(C6404,1,1)="p",#REF!,#REF!))),"")</f>
        <v/>
      </c>
      <c r="I6404" s="92" t="str">
        <f t="shared" si="1001"/>
        <v/>
      </c>
      <c r="J6404" s="92" t="str">
        <f t="shared" si="1002"/>
        <v/>
      </c>
      <c r="K6404" s="92" t="str">
        <f t="shared" si="1003"/>
        <v/>
      </c>
      <c r="L6404" s="92" t="str">
        <f t="shared" si="1004"/>
        <v/>
      </c>
      <c r="M6404" s="95" t="str">
        <f>IF(A6404&lt;&gt;"",IF(MID(C6404,1,1)="c",SigmaEpsConcrete(I6404,$AN$30:$AN$33,$AR$30:$AR$33,$AS$26,$AS$27,$AS$28,$AQ$20,$AU$19),""),"")</f>
        <v/>
      </c>
      <c r="N6404" s="95" t="str">
        <f>IF(A6404&lt;&gt;"",IF(MID(C6404,1,1)="r",SigmaEpsReinf(J6404,$AS$42:$AS$43,$AS$41,$AS$39,$AS$40,$AQ$38),""),"")</f>
        <v/>
      </c>
      <c r="Q6404" s="92" t="str">
        <f t="shared" si="1006"/>
        <v/>
      </c>
      <c r="R6404" s="92" t="str">
        <f t="shared" si="1007"/>
        <v/>
      </c>
      <c r="U6404" s="5"/>
      <c r="V6404" s="5"/>
      <c r="W6404" s="94" t="str">
        <f t="shared" si="1005"/>
        <v/>
      </c>
      <c r="X6404" s="94" t="str">
        <f t="shared" si="1008"/>
        <v/>
      </c>
      <c r="Y6404" s="5"/>
      <c r="BK6404" s="8"/>
      <c r="BL6404" s="5"/>
      <c r="BM6404" s="5"/>
      <c r="BN6404" s="5"/>
      <c r="BO6404" s="5"/>
      <c r="BP6404" s="1"/>
      <c r="BQ6404" s="1"/>
      <c r="BR6404" s="1"/>
      <c r="BS6404" s="1"/>
      <c r="BT6404" s="1"/>
      <c r="BU6404" s="4"/>
      <c r="BV6404" s="1"/>
      <c r="BW6404" s="3"/>
      <c r="BX6404" s="4"/>
      <c r="BY6404" s="5"/>
      <c r="BZ6404" s="5"/>
      <c r="CA6404" s="5"/>
      <c r="CB6404" s="5"/>
      <c r="CC6404" s="5"/>
      <c r="CD6404" s="43"/>
    </row>
    <row r="6405" spans="1:82" x14ac:dyDescent="0.25">
      <c r="A6405" s="8"/>
      <c r="B6405" s="5"/>
      <c r="C6405" s="5"/>
      <c r="D6405" s="5"/>
      <c r="E6405" s="5"/>
      <c r="F6405" s="94" t="str">
        <f t="shared" si="999"/>
        <v/>
      </c>
      <c r="G6405" s="94" t="str">
        <f t="shared" si="1000"/>
        <v/>
      </c>
      <c r="H6405" s="127" t="str">
        <f>IF(A6405&lt;&gt;"",IF(MID(C6405,1,1)="c",$AS$26,IF(MID(C6405,1,1)="r",$AS$41,IF(MID(C6405,1,1)="p",#REF!,#REF!))),"")</f>
        <v/>
      </c>
      <c r="I6405" s="92" t="str">
        <f t="shared" si="1001"/>
        <v/>
      </c>
      <c r="J6405" s="92" t="str">
        <f t="shared" si="1002"/>
        <v/>
      </c>
      <c r="K6405" s="92" t="str">
        <f t="shared" si="1003"/>
        <v/>
      </c>
      <c r="L6405" s="92" t="str">
        <f t="shared" si="1004"/>
        <v/>
      </c>
      <c r="M6405" s="95" t="str">
        <f>IF(A6405&lt;&gt;"",IF(MID(C6405,1,1)="c",SigmaEpsConcrete(I6405,$AN$30:$AN$33,$AR$30:$AR$33,$AS$26,$AS$27,$AS$28,$AQ$20,$AU$19),""),"")</f>
        <v/>
      </c>
      <c r="N6405" s="95" t="str">
        <f>IF(A6405&lt;&gt;"",IF(MID(C6405,1,1)="r",SigmaEpsReinf(J6405,$AS$42:$AS$43,$AS$41,$AS$39,$AS$40,$AQ$38),""),"")</f>
        <v/>
      </c>
      <c r="Q6405" s="92" t="str">
        <f t="shared" si="1006"/>
        <v/>
      </c>
      <c r="R6405" s="92" t="str">
        <f t="shared" si="1007"/>
        <v/>
      </c>
      <c r="U6405" s="5"/>
      <c r="V6405" s="5"/>
      <c r="W6405" s="94" t="str">
        <f t="shared" si="1005"/>
        <v/>
      </c>
      <c r="X6405" s="94" t="str">
        <f t="shared" si="1008"/>
        <v/>
      </c>
      <c r="Y6405" s="5"/>
      <c r="BK6405" s="8"/>
      <c r="BL6405" s="5"/>
      <c r="BM6405" s="5"/>
      <c r="BN6405" s="5"/>
      <c r="BO6405" s="5"/>
      <c r="BP6405" s="1"/>
      <c r="BQ6405" s="1"/>
      <c r="BR6405" s="1"/>
      <c r="BS6405" s="1"/>
      <c r="BT6405" s="1"/>
      <c r="BU6405" s="4"/>
      <c r="BV6405" s="1"/>
      <c r="BW6405" s="3"/>
      <c r="BX6405" s="4"/>
      <c r="BY6405" s="5"/>
      <c r="BZ6405" s="5"/>
      <c r="CA6405" s="5"/>
      <c r="CB6405" s="5"/>
      <c r="CC6405" s="5"/>
      <c r="CD6405" s="43"/>
    </row>
    <row r="6406" spans="1:82" x14ac:dyDescent="0.25">
      <c r="A6406" s="8"/>
      <c r="B6406" s="5"/>
      <c r="C6406" s="5"/>
      <c r="D6406" s="5"/>
      <c r="E6406" s="5"/>
      <c r="F6406" s="94" t="str">
        <f t="shared" si="999"/>
        <v/>
      </c>
      <c r="G6406" s="94" t="str">
        <f t="shared" si="1000"/>
        <v/>
      </c>
      <c r="H6406" s="127" t="str">
        <f>IF(A6406&lt;&gt;"",IF(MID(C6406,1,1)="c",$AS$26,IF(MID(C6406,1,1)="r",$AS$41,IF(MID(C6406,1,1)="p",#REF!,#REF!))),"")</f>
        <v/>
      </c>
      <c r="I6406" s="92" t="str">
        <f t="shared" si="1001"/>
        <v/>
      </c>
      <c r="J6406" s="92" t="str">
        <f t="shared" si="1002"/>
        <v/>
      </c>
      <c r="K6406" s="92" t="str">
        <f t="shared" si="1003"/>
        <v/>
      </c>
      <c r="L6406" s="92" t="str">
        <f t="shared" si="1004"/>
        <v/>
      </c>
      <c r="M6406" s="95" t="str">
        <f>IF(A6406&lt;&gt;"",IF(MID(C6406,1,1)="c",SigmaEpsConcrete(I6406,$AN$30:$AN$33,$AR$30:$AR$33,$AS$26,$AS$27,$AS$28,$AQ$20,$AU$19),""),"")</f>
        <v/>
      </c>
      <c r="N6406" s="95" t="str">
        <f>IF(A6406&lt;&gt;"",IF(MID(C6406,1,1)="r",SigmaEpsReinf(J6406,$AS$42:$AS$43,$AS$41,$AS$39,$AS$40,$AQ$38),""),"")</f>
        <v/>
      </c>
      <c r="Q6406" s="92" t="str">
        <f t="shared" si="1006"/>
        <v/>
      </c>
      <c r="R6406" s="92" t="str">
        <f t="shared" si="1007"/>
        <v/>
      </c>
      <c r="U6406" s="5"/>
      <c r="V6406" s="5"/>
      <c r="W6406" s="94" t="str">
        <f t="shared" si="1005"/>
        <v/>
      </c>
      <c r="X6406" s="94" t="str">
        <f t="shared" si="1008"/>
        <v/>
      </c>
      <c r="Y6406" s="5"/>
      <c r="BK6406" s="8"/>
      <c r="BL6406" s="5"/>
      <c r="BM6406" s="5"/>
      <c r="BN6406" s="5"/>
      <c r="BO6406" s="5"/>
      <c r="BP6406" s="1"/>
      <c r="BQ6406" s="1"/>
      <c r="BR6406" s="1"/>
      <c r="BS6406" s="1"/>
      <c r="BT6406" s="1"/>
      <c r="BU6406" s="4"/>
      <c r="BV6406" s="1"/>
      <c r="BW6406" s="3"/>
      <c r="BX6406" s="4"/>
      <c r="BY6406" s="5"/>
      <c r="BZ6406" s="5"/>
      <c r="CA6406" s="5"/>
      <c r="CB6406" s="5"/>
      <c r="CC6406" s="5"/>
      <c r="CD6406" s="43"/>
    </row>
    <row r="6407" spans="1:82" x14ac:dyDescent="0.25">
      <c r="A6407" s="8"/>
      <c r="B6407" s="5"/>
      <c r="C6407" s="5"/>
      <c r="D6407" s="5"/>
      <c r="E6407" s="5"/>
      <c r="F6407" s="94" t="str">
        <f t="shared" si="999"/>
        <v/>
      </c>
      <c r="G6407" s="94" t="str">
        <f t="shared" si="1000"/>
        <v/>
      </c>
      <c r="H6407" s="127" t="str">
        <f>IF(A6407&lt;&gt;"",IF(MID(C6407,1,1)="c",$AS$26,IF(MID(C6407,1,1)="r",$AS$41,IF(MID(C6407,1,1)="p",#REF!,#REF!))),"")</f>
        <v/>
      </c>
      <c r="I6407" s="92" t="str">
        <f t="shared" si="1001"/>
        <v/>
      </c>
      <c r="J6407" s="92" t="str">
        <f t="shared" si="1002"/>
        <v/>
      </c>
      <c r="K6407" s="92" t="str">
        <f t="shared" si="1003"/>
        <v/>
      </c>
      <c r="L6407" s="92" t="str">
        <f t="shared" si="1004"/>
        <v/>
      </c>
      <c r="M6407" s="95" t="str">
        <f>IF(A6407&lt;&gt;"",IF(MID(C6407,1,1)="c",SigmaEpsConcrete(I6407,$AN$30:$AN$33,$AR$30:$AR$33,$AS$26,$AS$27,$AS$28,$AQ$20,$AU$19),""),"")</f>
        <v/>
      </c>
      <c r="N6407" s="95" t="str">
        <f>IF(A6407&lt;&gt;"",IF(MID(C6407,1,1)="r",SigmaEpsReinf(J6407,$AS$42:$AS$43,$AS$41,$AS$39,$AS$40,$AQ$38),""),"")</f>
        <v/>
      </c>
      <c r="Q6407" s="92" t="str">
        <f t="shared" si="1006"/>
        <v/>
      </c>
      <c r="R6407" s="92" t="str">
        <f t="shared" si="1007"/>
        <v/>
      </c>
      <c r="U6407" s="5"/>
      <c r="V6407" s="5"/>
      <c r="W6407" s="94" t="str">
        <f t="shared" si="1005"/>
        <v/>
      </c>
      <c r="X6407" s="94" t="str">
        <f t="shared" si="1008"/>
        <v/>
      </c>
      <c r="Y6407" s="5"/>
      <c r="BK6407" s="8"/>
      <c r="BL6407" s="5"/>
      <c r="BM6407" s="5"/>
      <c r="BN6407" s="5"/>
      <c r="BO6407" s="5"/>
      <c r="BP6407" s="1"/>
      <c r="BQ6407" s="1"/>
      <c r="BR6407" s="1"/>
      <c r="BS6407" s="1"/>
      <c r="BT6407" s="1"/>
      <c r="BU6407" s="4"/>
      <c r="BV6407" s="1"/>
      <c r="BW6407" s="3"/>
      <c r="BX6407" s="4"/>
      <c r="BY6407" s="5"/>
      <c r="BZ6407" s="5"/>
      <c r="CA6407" s="5"/>
      <c r="CB6407" s="5"/>
      <c r="CC6407" s="5"/>
      <c r="CD6407" s="43"/>
    </row>
    <row r="6408" spans="1:82" x14ac:dyDescent="0.25">
      <c r="A6408" s="8"/>
      <c r="B6408" s="5"/>
      <c r="C6408" s="5"/>
      <c r="D6408" s="5"/>
      <c r="E6408" s="5"/>
      <c r="F6408" s="94" t="str">
        <f t="shared" si="999"/>
        <v/>
      </c>
      <c r="G6408" s="94" t="str">
        <f t="shared" si="1000"/>
        <v/>
      </c>
      <c r="H6408" s="127" t="str">
        <f>IF(A6408&lt;&gt;"",IF(MID(C6408,1,1)="c",$AS$26,IF(MID(C6408,1,1)="r",$AS$41,IF(MID(C6408,1,1)="p",#REF!,#REF!))),"")</f>
        <v/>
      </c>
      <c r="I6408" s="92" t="str">
        <f t="shared" si="1001"/>
        <v/>
      </c>
      <c r="J6408" s="92" t="str">
        <f t="shared" si="1002"/>
        <v/>
      </c>
      <c r="K6408" s="92" t="str">
        <f t="shared" si="1003"/>
        <v/>
      </c>
      <c r="L6408" s="92" t="str">
        <f t="shared" si="1004"/>
        <v/>
      </c>
      <c r="M6408" s="95" t="str">
        <f>IF(A6408&lt;&gt;"",IF(MID(C6408,1,1)="c",SigmaEpsConcrete(I6408,$AN$30:$AN$33,$AR$30:$AR$33,$AS$26,$AS$27,$AS$28,$AQ$20,$AU$19),""),"")</f>
        <v/>
      </c>
      <c r="N6408" s="95" t="str">
        <f>IF(A6408&lt;&gt;"",IF(MID(C6408,1,1)="r",SigmaEpsReinf(J6408,$AS$42:$AS$43,$AS$41,$AS$39,$AS$40,$AQ$38),""),"")</f>
        <v/>
      </c>
      <c r="Q6408" s="92" t="str">
        <f t="shared" si="1006"/>
        <v/>
      </c>
      <c r="R6408" s="92" t="str">
        <f t="shared" si="1007"/>
        <v/>
      </c>
      <c r="U6408" s="5"/>
      <c r="V6408" s="5"/>
      <c r="W6408" s="94" t="str">
        <f t="shared" si="1005"/>
        <v/>
      </c>
      <c r="X6408" s="94" t="str">
        <f t="shared" si="1008"/>
        <v/>
      </c>
      <c r="Y6408" s="5"/>
      <c r="BK6408" s="8"/>
      <c r="BL6408" s="5"/>
      <c r="BM6408" s="5"/>
      <c r="BN6408" s="5"/>
      <c r="BO6408" s="5"/>
      <c r="BP6408" s="1"/>
      <c r="BQ6408" s="1"/>
      <c r="BR6408" s="1"/>
      <c r="BS6408" s="1"/>
      <c r="BT6408" s="1"/>
      <c r="BU6408" s="4"/>
      <c r="BV6408" s="1"/>
      <c r="BW6408" s="3"/>
      <c r="BX6408" s="4"/>
      <c r="BY6408" s="5"/>
      <c r="BZ6408" s="5"/>
      <c r="CA6408" s="5"/>
      <c r="CB6408" s="5"/>
      <c r="CC6408" s="5"/>
      <c r="CD6408" s="43"/>
    </row>
    <row r="6409" spans="1:82" x14ac:dyDescent="0.25">
      <c r="A6409" s="8"/>
      <c r="B6409" s="5"/>
      <c r="C6409" s="5"/>
      <c r="D6409" s="5"/>
      <c r="E6409" s="5"/>
      <c r="F6409" s="94" t="str">
        <f t="shared" si="999"/>
        <v/>
      </c>
      <c r="G6409" s="94" t="str">
        <f t="shared" si="1000"/>
        <v/>
      </c>
      <c r="H6409" s="127" t="str">
        <f>IF(A6409&lt;&gt;"",IF(MID(C6409,1,1)="c",$AS$26,IF(MID(C6409,1,1)="r",$AS$41,IF(MID(C6409,1,1)="p",#REF!,#REF!))),"")</f>
        <v/>
      </c>
      <c r="I6409" s="92" t="str">
        <f t="shared" si="1001"/>
        <v/>
      </c>
      <c r="J6409" s="92" t="str">
        <f t="shared" si="1002"/>
        <v/>
      </c>
      <c r="K6409" s="92" t="str">
        <f t="shared" si="1003"/>
        <v/>
      </c>
      <c r="L6409" s="92" t="str">
        <f t="shared" si="1004"/>
        <v/>
      </c>
      <c r="M6409" s="95" t="str">
        <f>IF(A6409&lt;&gt;"",IF(MID(C6409,1,1)="c",SigmaEpsConcrete(I6409,$AN$30:$AN$33,$AR$30:$AR$33,$AS$26,$AS$27,$AS$28,$AQ$20,$AU$19),""),"")</f>
        <v/>
      </c>
      <c r="N6409" s="95" t="str">
        <f>IF(A6409&lt;&gt;"",IF(MID(C6409,1,1)="r",SigmaEpsReinf(J6409,$AS$42:$AS$43,$AS$41,$AS$39,$AS$40,$AQ$38),""),"")</f>
        <v/>
      </c>
      <c r="Q6409" s="92" t="str">
        <f t="shared" si="1006"/>
        <v/>
      </c>
      <c r="R6409" s="92" t="str">
        <f t="shared" si="1007"/>
        <v/>
      </c>
      <c r="U6409" s="5"/>
      <c r="V6409" s="5"/>
      <c r="W6409" s="94" t="str">
        <f t="shared" si="1005"/>
        <v/>
      </c>
      <c r="X6409" s="94" t="str">
        <f t="shared" si="1008"/>
        <v/>
      </c>
      <c r="Y6409" s="5"/>
      <c r="BK6409" s="8"/>
      <c r="BL6409" s="5"/>
      <c r="BM6409" s="5"/>
      <c r="BN6409" s="5"/>
      <c r="BO6409" s="5"/>
      <c r="BP6409" s="1"/>
      <c r="BQ6409" s="1"/>
      <c r="BR6409" s="1"/>
      <c r="BS6409" s="1"/>
      <c r="BT6409" s="1"/>
      <c r="BU6409" s="4"/>
      <c r="BV6409" s="1"/>
      <c r="BW6409" s="3"/>
      <c r="BX6409" s="4"/>
      <c r="BY6409" s="5"/>
      <c r="BZ6409" s="5"/>
      <c r="CA6409" s="5"/>
      <c r="CB6409" s="5"/>
      <c r="CC6409" s="5"/>
      <c r="CD6409" s="43"/>
    </row>
    <row r="6410" spans="1:82" x14ac:dyDescent="0.25">
      <c r="A6410" s="8"/>
      <c r="B6410" s="5"/>
      <c r="C6410" s="5"/>
      <c r="D6410" s="5"/>
      <c r="E6410" s="5"/>
      <c r="F6410" s="94" t="str">
        <f t="shared" ref="F6410:F6473" si="1009">IF(A6410&lt;&gt;"",(D6410-$AU$86)/10,"")</f>
        <v/>
      </c>
      <c r="G6410" s="94" t="str">
        <f t="shared" ref="G6410:G6473" si="1010">IF(A6410&lt;&gt;"",(E6410-$AU$87)/10,"")</f>
        <v/>
      </c>
      <c r="H6410" s="127" t="str">
        <f>IF(A6410&lt;&gt;"",IF(MID(C6410,1,1)="c",$AS$26,IF(MID(C6410,1,1)="r",$AS$41,IF(MID(C6410,1,1)="p",#REF!,#REF!))),"")</f>
        <v/>
      </c>
      <c r="I6410" s="92" t="str">
        <f t="shared" ref="I6410:I6473" si="1011">IF($A6410&lt;&gt;"",IF(MID($C6410,1,1)="c",$Y$3+$Y$4*$F6410+$Y$5*$G6410+$BR$43,""),"")</f>
        <v/>
      </c>
      <c r="J6410" s="92" t="str">
        <f t="shared" ref="J6410:J6473" si="1012">IF($A6410&lt;&gt;"",IF(MID($C6410,1,1)="r",$Y$3+$Y$4*$F6410+$Y$5*$G6410+$BR$43,""),"")</f>
        <v/>
      </c>
      <c r="K6410" s="92" t="str">
        <f t="shared" ref="K6410:K6473" si="1013">IF($A6410&lt;&gt;"",IF(MID($C6410,1,1)="u",$Y$3+$Y$4*$F6410+$Y$5*$G6410+$BR$43,""),"")</f>
        <v/>
      </c>
      <c r="L6410" s="92" t="str">
        <f t="shared" ref="L6410:L6473" si="1014">IF($A6410&lt;&gt;"",IF(MID($C6410,1,1)="p",$Y$3+$Y$4*$F6410+$Y$5*$G6410+$BR$43,""),"")</f>
        <v/>
      </c>
      <c r="M6410" s="95" t="str">
        <f>IF(A6410&lt;&gt;"",IF(MID(C6410,1,1)="c",SigmaEpsConcrete(I6410,$AN$30:$AN$33,$AR$30:$AR$33,$AS$26,$AS$27,$AS$28,$AQ$20,$AU$19),""),"")</f>
        <v/>
      </c>
      <c r="N6410" s="95" t="str">
        <f>IF(A6410&lt;&gt;"",IF(MID(C6410,1,1)="r",SigmaEpsReinf(J6410,$AS$42:$AS$43,$AS$41,$AS$39,$AS$40,$AQ$38),""),"")</f>
        <v/>
      </c>
      <c r="Q6410" s="92" t="str">
        <f t="shared" si="1006"/>
        <v/>
      </c>
      <c r="R6410" s="92" t="str">
        <f t="shared" si="1007"/>
        <v/>
      </c>
      <c r="U6410" s="5"/>
      <c r="V6410" s="5"/>
      <c r="W6410" s="94" t="str">
        <f t="shared" ref="W6410:W6473" si="1015">IF(A6410&lt;&gt;"",F6410-$AU$105,"")</f>
        <v/>
      </c>
      <c r="X6410" s="94" t="str">
        <f t="shared" si="1008"/>
        <v/>
      </c>
      <c r="Y6410" s="5"/>
      <c r="BK6410" s="8"/>
      <c r="BL6410" s="5"/>
      <c r="BM6410" s="5"/>
      <c r="BN6410" s="5"/>
      <c r="BO6410" s="5"/>
      <c r="BP6410" s="1"/>
      <c r="BQ6410" s="1"/>
      <c r="BR6410" s="1"/>
      <c r="BS6410" s="1"/>
      <c r="BT6410" s="1"/>
      <c r="BU6410" s="4"/>
      <c r="BV6410" s="1"/>
      <c r="BW6410" s="3"/>
      <c r="BX6410" s="4"/>
      <c r="BY6410" s="5"/>
      <c r="BZ6410" s="5"/>
      <c r="CA6410" s="5"/>
      <c r="CB6410" s="5"/>
      <c r="CC6410" s="5"/>
      <c r="CD6410" s="43"/>
    </row>
    <row r="6411" spans="1:82" x14ac:dyDescent="0.25">
      <c r="A6411" s="8"/>
      <c r="B6411" s="5"/>
      <c r="C6411" s="5"/>
      <c r="D6411" s="5"/>
      <c r="E6411" s="5"/>
      <c r="F6411" s="94" t="str">
        <f t="shared" si="1009"/>
        <v/>
      </c>
      <c r="G6411" s="94" t="str">
        <f t="shared" si="1010"/>
        <v/>
      </c>
      <c r="H6411" s="127" t="str">
        <f>IF(A6411&lt;&gt;"",IF(MID(C6411,1,1)="c",$AS$26,IF(MID(C6411,1,1)="r",$AS$41,IF(MID(C6411,1,1)="p",#REF!,#REF!))),"")</f>
        <v/>
      </c>
      <c r="I6411" s="92" t="str">
        <f t="shared" si="1011"/>
        <v/>
      </c>
      <c r="J6411" s="92" t="str">
        <f t="shared" si="1012"/>
        <v/>
      </c>
      <c r="K6411" s="92" t="str">
        <f t="shared" si="1013"/>
        <v/>
      </c>
      <c r="L6411" s="92" t="str">
        <f t="shared" si="1014"/>
        <v/>
      </c>
      <c r="M6411" s="95" t="str">
        <f>IF(A6411&lt;&gt;"",IF(MID(C6411,1,1)="c",SigmaEpsConcrete(I6411,$AN$30:$AN$33,$AR$30:$AR$33,$AS$26,$AS$27,$AS$28,$AQ$20,$AU$19),""),"")</f>
        <v/>
      </c>
      <c r="N6411" s="95" t="str">
        <f>IF(A6411&lt;&gt;"",IF(MID(C6411,1,1)="r",SigmaEpsReinf(J6411,$AS$42:$AS$43,$AS$41,$AS$39,$AS$40,$AQ$38),""),"")</f>
        <v/>
      </c>
      <c r="Q6411" s="92" t="str">
        <f t="shared" ref="Q6411:Q6474" si="1016">IF(A6411&lt;&gt;"",IF(MID(C6411,1,1)="c",IF(ISERROR(M6411/I6411),"",M6411/I6411),""),"")</f>
        <v/>
      </c>
      <c r="R6411" s="92" t="str">
        <f t="shared" ref="R6411:R6474" si="1017">IF(A6411&lt;&gt;"",IF(MID(C6411,1,1)="r",IF(ISERROR(N6411/J6411),"",N6411/J6411),""),"")</f>
        <v/>
      </c>
      <c r="U6411" s="5"/>
      <c r="V6411" s="5"/>
      <c r="W6411" s="94" t="str">
        <f t="shared" si="1015"/>
        <v/>
      </c>
      <c r="X6411" s="94" t="str">
        <f t="shared" ref="X6411:X6474" si="1018">IF(B6411&lt;&gt;"",G6411-$AU$106,"")</f>
        <v/>
      </c>
      <c r="Y6411" s="5"/>
      <c r="BK6411" s="8"/>
      <c r="BL6411" s="5"/>
      <c r="BM6411" s="5"/>
      <c r="BN6411" s="5"/>
      <c r="BO6411" s="5"/>
      <c r="BP6411" s="1"/>
      <c r="BQ6411" s="1"/>
      <c r="BR6411" s="1"/>
      <c r="BS6411" s="1"/>
      <c r="BT6411" s="1"/>
      <c r="BU6411" s="4"/>
      <c r="BV6411" s="1"/>
      <c r="BW6411" s="3"/>
      <c r="BX6411" s="4"/>
      <c r="BY6411" s="5"/>
      <c r="BZ6411" s="5"/>
      <c r="CA6411" s="5"/>
      <c r="CB6411" s="5"/>
      <c r="CC6411" s="5"/>
      <c r="CD6411" s="43"/>
    </row>
    <row r="6412" spans="1:82" x14ac:dyDescent="0.25">
      <c r="A6412" s="8"/>
      <c r="B6412" s="5"/>
      <c r="C6412" s="5"/>
      <c r="D6412" s="5"/>
      <c r="E6412" s="5"/>
      <c r="F6412" s="94" t="str">
        <f t="shared" si="1009"/>
        <v/>
      </c>
      <c r="G6412" s="94" t="str">
        <f t="shared" si="1010"/>
        <v/>
      </c>
      <c r="H6412" s="127" t="str">
        <f>IF(A6412&lt;&gt;"",IF(MID(C6412,1,1)="c",$AS$26,IF(MID(C6412,1,1)="r",$AS$41,IF(MID(C6412,1,1)="p",#REF!,#REF!))),"")</f>
        <v/>
      </c>
      <c r="I6412" s="92" t="str">
        <f t="shared" si="1011"/>
        <v/>
      </c>
      <c r="J6412" s="92" t="str">
        <f t="shared" si="1012"/>
        <v/>
      </c>
      <c r="K6412" s="92" t="str">
        <f t="shared" si="1013"/>
        <v/>
      </c>
      <c r="L6412" s="92" t="str">
        <f t="shared" si="1014"/>
        <v/>
      </c>
      <c r="M6412" s="95" t="str">
        <f>IF(A6412&lt;&gt;"",IF(MID(C6412,1,1)="c",SigmaEpsConcrete(I6412,$AN$30:$AN$33,$AR$30:$AR$33,$AS$26,$AS$27,$AS$28,$AQ$20,$AU$19),""),"")</f>
        <v/>
      </c>
      <c r="N6412" s="95" t="str">
        <f>IF(A6412&lt;&gt;"",IF(MID(C6412,1,1)="r",SigmaEpsReinf(J6412,$AS$42:$AS$43,$AS$41,$AS$39,$AS$40,$AQ$38),""),"")</f>
        <v/>
      </c>
      <c r="Q6412" s="92" t="str">
        <f t="shared" si="1016"/>
        <v/>
      </c>
      <c r="R6412" s="92" t="str">
        <f t="shared" si="1017"/>
        <v/>
      </c>
      <c r="U6412" s="5"/>
      <c r="V6412" s="5"/>
      <c r="W6412" s="94" t="str">
        <f t="shared" si="1015"/>
        <v/>
      </c>
      <c r="X6412" s="94" t="str">
        <f t="shared" si="1018"/>
        <v/>
      </c>
      <c r="Y6412" s="5"/>
      <c r="BK6412" s="8"/>
      <c r="BL6412" s="5"/>
      <c r="BM6412" s="5"/>
      <c r="BN6412" s="5"/>
      <c r="BO6412" s="5"/>
      <c r="BP6412" s="1"/>
      <c r="BQ6412" s="1"/>
      <c r="BR6412" s="1"/>
      <c r="BS6412" s="1"/>
      <c r="BT6412" s="1"/>
      <c r="BU6412" s="4"/>
      <c r="BV6412" s="1"/>
      <c r="BW6412" s="3"/>
      <c r="BX6412" s="4"/>
      <c r="BY6412" s="5"/>
      <c r="BZ6412" s="5"/>
      <c r="CA6412" s="5"/>
      <c r="CB6412" s="5"/>
      <c r="CC6412" s="5"/>
      <c r="CD6412" s="43"/>
    </row>
    <row r="6413" spans="1:82" x14ac:dyDescent="0.25">
      <c r="A6413" s="8"/>
      <c r="B6413" s="5"/>
      <c r="C6413" s="5"/>
      <c r="D6413" s="5"/>
      <c r="E6413" s="5"/>
      <c r="F6413" s="94" t="str">
        <f t="shared" si="1009"/>
        <v/>
      </c>
      <c r="G6413" s="94" t="str">
        <f t="shared" si="1010"/>
        <v/>
      </c>
      <c r="H6413" s="127" t="str">
        <f>IF(A6413&lt;&gt;"",IF(MID(C6413,1,1)="c",$AS$26,IF(MID(C6413,1,1)="r",$AS$41,IF(MID(C6413,1,1)="p",#REF!,#REF!))),"")</f>
        <v/>
      </c>
      <c r="I6413" s="92" t="str">
        <f t="shared" si="1011"/>
        <v/>
      </c>
      <c r="J6413" s="92" t="str">
        <f t="shared" si="1012"/>
        <v/>
      </c>
      <c r="K6413" s="92" t="str">
        <f t="shared" si="1013"/>
        <v/>
      </c>
      <c r="L6413" s="92" t="str">
        <f t="shared" si="1014"/>
        <v/>
      </c>
      <c r="M6413" s="95" t="str">
        <f>IF(A6413&lt;&gt;"",IF(MID(C6413,1,1)="c",SigmaEpsConcrete(I6413,$AN$30:$AN$33,$AR$30:$AR$33,$AS$26,$AS$27,$AS$28,$AQ$20,$AU$19),""),"")</f>
        <v/>
      </c>
      <c r="N6413" s="95" t="str">
        <f>IF(A6413&lt;&gt;"",IF(MID(C6413,1,1)="r",SigmaEpsReinf(J6413,$AS$42:$AS$43,$AS$41,$AS$39,$AS$40,$AQ$38),""),"")</f>
        <v/>
      </c>
      <c r="Q6413" s="92" t="str">
        <f t="shared" si="1016"/>
        <v/>
      </c>
      <c r="R6413" s="92" t="str">
        <f t="shared" si="1017"/>
        <v/>
      </c>
      <c r="U6413" s="5"/>
      <c r="V6413" s="5"/>
      <c r="W6413" s="94" t="str">
        <f t="shared" si="1015"/>
        <v/>
      </c>
      <c r="X6413" s="94" t="str">
        <f t="shared" si="1018"/>
        <v/>
      </c>
      <c r="Y6413" s="5"/>
      <c r="BK6413" s="8"/>
      <c r="BL6413" s="5"/>
      <c r="BM6413" s="5"/>
      <c r="BN6413" s="5"/>
      <c r="BO6413" s="5"/>
      <c r="BP6413" s="1"/>
      <c r="BQ6413" s="1"/>
      <c r="BR6413" s="1"/>
      <c r="BS6413" s="1"/>
      <c r="BT6413" s="1"/>
      <c r="BU6413" s="4"/>
      <c r="BV6413" s="1"/>
      <c r="BW6413" s="3"/>
      <c r="BX6413" s="4"/>
      <c r="BY6413" s="5"/>
      <c r="BZ6413" s="5"/>
      <c r="CA6413" s="5"/>
      <c r="CB6413" s="5"/>
      <c r="CC6413" s="5"/>
      <c r="CD6413" s="43"/>
    </row>
    <row r="6414" spans="1:82" x14ac:dyDescent="0.25">
      <c r="A6414" s="8"/>
      <c r="B6414" s="5"/>
      <c r="C6414" s="5"/>
      <c r="D6414" s="5"/>
      <c r="E6414" s="5"/>
      <c r="F6414" s="94" t="str">
        <f t="shared" si="1009"/>
        <v/>
      </c>
      <c r="G6414" s="94" t="str">
        <f t="shared" si="1010"/>
        <v/>
      </c>
      <c r="H6414" s="127" t="str">
        <f>IF(A6414&lt;&gt;"",IF(MID(C6414,1,1)="c",$AS$26,IF(MID(C6414,1,1)="r",$AS$41,IF(MID(C6414,1,1)="p",#REF!,#REF!))),"")</f>
        <v/>
      </c>
      <c r="I6414" s="92" t="str">
        <f t="shared" si="1011"/>
        <v/>
      </c>
      <c r="J6414" s="92" t="str">
        <f t="shared" si="1012"/>
        <v/>
      </c>
      <c r="K6414" s="92" t="str">
        <f t="shared" si="1013"/>
        <v/>
      </c>
      <c r="L6414" s="92" t="str">
        <f t="shared" si="1014"/>
        <v/>
      </c>
      <c r="M6414" s="95" t="str">
        <f>IF(A6414&lt;&gt;"",IF(MID(C6414,1,1)="c",SigmaEpsConcrete(I6414,$AN$30:$AN$33,$AR$30:$AR$33,$AS$26,$AS$27,$AS$28,$AQ$20,$AU$19),""),"")</f>
        <v/>
      </c>
      <c r="N6414" s="95" t="str">
        <f>IF(A6414&lt;&gt;"",IF(MID(C6414,1,1)="r",SigmaEpsReinf(J6414,$AS$42:$AS$43,$AS$41,$AS$39,$AS$40,$AQ$38),""),"")</f>
        <v/>
      </c>
      <c r="Q6414" s="92" t="str">
        <f t="shared" si="1016"/>
        <v/>
      </c>
      <c r="R6414" s="92" t="str">
        <f t="shared" si="1017"/>
        <v/>
      </c>
      <c r="U6414" s="5"/>
      <c r="V6414" s="5"/>
      <c r="W6414" s="94" t="str">
        <f t="shared" si="1015"/>
        <v/>
      </c>
      <c r="X6414" s="94" t="str">
        <f t="shared" si="1018"/>
        <v/>
      </c>
      <c r="Y6414" s="5"/>
      <c r="BK6414" s="8"/>
      <c r="BL6414" s="5"/>
      <c r="BM6414" s="5"/>
      <c r="BN6414" s="5"/>
      <c r="BO6414" s="5"/>
      <c r="BP6414" s="1"/>
      <c r="BQ6414" s="1"/>
      <c r="BR6414" s="1"/>
      <c r="BS6414" s="1"/>
      <c r="BT6414" s="1"/>
      <c r="BU6414" s="4"/>
      <c r="BV6414" s="1"/>
      <c r="BW6414" s="3"/>
      <c r="BX6414" s="4"/>
      <c r="BY6414" s="5"/>
      <c r="BZ6414" s="5"/>
      <c r="CA6414" s="5"/>
      <c r="CB6414" s="5"/>
      <c r="CC6414" s="5"/>
      <c r="CD6414" s="43"/>
    </row>
    <row r="6415" spans="1:82" x14ac:dyDescent="0.25">
      <c r="A6415" s="8"/>
      <c r="B6415" s="5"/>
      <c r="C6415" s="5"/>
      <c r="D6415" s="5"/>
      <c r="E6415" s="5"/>
      <c r="F6415" s="94" t="str">
        <f t="shared" si="1009"/>
        <v/>
      </c>
      <c r="G6415" s="94" t="str">
        <f t="shared" si="1010"/>
        <v/>
      </c>
      <c r="H6415" s="127" t="str">
        <f>IF(A6415&lt;&gt;"",IF(MID(C6415,1,1)="c",$AS$26,IF(MID(C6415,1,1)="r",$AS$41,IF(MID(C6415,1,1)="p",#REF!,#REF!))),"")</f>
        <v/>
      </c>
      <c r="I6415" s="92" t="str">
        <f t="shared" si="1011"/>
        <v/>
      </c>
      <c r="J6415" s="92" t="str">
        <f t="shared" si="1012"/>
        <v/>
      </c>
      <c r="K6415" s="92" t="str">
        <f t="shared" si="1013"/>
        <v/>
      </c>
      <c r="L6415" s="92" t="str">
        <f t="shared" si="1014"/>
        <v/>
      </c>
      <c r="M6415" s="95" t="str">
        <f>IF(A6415&lt;&gt;"",IF(MID(C6415,1,1)="c",SigmaEpsConcrete(I6415,$AN$30:$AN$33,$AR$30:$AR$33,$AS$26,$AS$27,$AS$28,$AQ$20,$AU$19),""),"")</f>
        <v/>
      </c>
      <c r="N6415" s="95" t="str">
        <f>IF(A6415&lt;&gt;"",IF(MID(C6415,1,1)="r",SigmaEpsReinf(J6415,$AS$42:$AS$43,$AS$41,$AS$39,$AS$40,$AQ$38),""),"")</f>
        <v/>
      </c>
      <c r="Q6415" s="92" t="str">
        <f t="shared" si="1016"/>
        <v/>
      </c>
      <c r="R6415" s="92" t="str">
        <f t="shared" si="1017"/>
        <v/>
      </c>
      <c r="U6415" s="5"/>
      <c r="V6415" s="5"/>
      <c r="W6415" s="94" t="str">
        <f t="shared" si="1015"/>
        <v/>
      </c>
      <c r="X6415" s="94" t="str">
        <f t="shared" si="1018"/>
        <v/>
      </c>
      <c r="Y6415" s="5"/>
      <c r="BK6415" s="8"/>
      <c r="BL6415" s="5"/>
      <c r="BM6415" s="5"/>
      <c r="BN6415" s="5"/>
      <c r="BO6415" s="5"/>
      <c r="BP6415" s="1"/>
      <c r="BQ6415" s="1"/>
      <c r="BR6415" s="1"/>
      <c r="BS6415" s="1"/>
      <c r="BT6415" s="1"/>
      <c r="BU6415" s="4"/>
      <c r="BV6415" s="1"/>
      <c r="BW6415" s="3"/>
      <c r="BX6415" s="4"/>
      <c r="BY6415" s="5"/>
      <c r="BZ6415" s="5"/>
      <c r="CA6415" s="5"/>
      <c r="CB6415" s="5"/>
      <c r="CC6415" s="5"/>
      <c r="CD6415" s="43"/>
    </row>
    <row r="6416" spans="1:82" x14ac:dyDescent="0.25">
      <c r="A6416" s="8"/>
      <c r="B6416" s="5"/>
      <c r="C6416" s="5"/>
      <c r="D6416" s="5"/>
      <c r="E6416" s="5"/>
      <c r="F6416" s="94" t="str">
        <f t="shared" si="1009"/>
        <v/>
      </c>
      <c r="G6416" s="94" t="str">
        <f t="shared" si="1010"/>
        <v/>
      </c>
      <c r="H6416" s="127" t="str">
        <f>IF(A6416&lt;&gt;"",IF(MID(C6416,1,1)="c",$AS$26,IF(MID(C6416,1,1)="r",$AS$41,IF(MID(C6416,1,1)="p",#REF!,#REF!))),"")</f>
        <v/>
      </c>
      <c r="I6416" s="92" t="str">
        <f t="shared" si="1011"/>
        <v/>
      </c>
      <c r="J6416" s="92" t="str">
        <f t="shared" si="1012"/>
        <v/>
      </c>
      <c r="K6416" s="92" t="str">
        <f t="shared" si="1013"/>
        <v/>
      </c>
      <c r="L6416" s="92" t="str">
        <f t="shared" si="1014"/>
        <v/>
      </c>
      <c r="M6416" s="95" t="str">
        <f>IF(A6416&lt;&gt;"",IF(MID(C6416,1,1)="c",SigmaEpsConcrete(I6416,$AN$30:$AN$33,$AR$30:$AR$33,$AS$26,$AS$27,$AS$28,$AQ$20,$AU$19),""),"")</f>
        <v/>
      </c>
      <c r="N6416" s="95" t="str">
        <f>IF(A6416&lt;&gt;"",IF(MID(C6416,1,1)="r",SigmaEpsReinf(J6416,$AS$42:$AS$43,$AS$41,$AS$39,$AS$40,$AQ$38),""),"")</f>
        <v/>
      </c>
      <c r="Q6416" s="92" t="str">
        <f t="shared" si="1016"/>
        <v/>
      </c>
      <c r="R6416" s="92" t="str">
        <f t="shared" si="1017"/>
        <v/>
      </c>
      <c r="U6416" s="5"/>
      <c r="V6416" s="5"/>
      <c r="W6416" s="94" t="str">
        <f t="shared" si="1015"/>
        <v/>
      </c>
      <c r="X6416" s="94" t="str">
        <f t="shared" si="1018"/>
        <v/>
      </c>
      <c r="Y6416" s="5"/>
      <c r="BK6416" s="8"/>
      <c r="BL6416" s="5"/>
      <c r="BM6416" s="5"/>
      <c r="BN6416" s="5"/>
      <c r="BO6416" s="5"/>
      <c r="BP6416" s="1"/>
      <c r="BQ6416" s="1"/>
      <c r="BR6416" s="1"/>
      <c r="BS6416" s="1"/>
      <c r="BT6416" s="1"/>
      <c r="BU6416" s="4"/>
      <c r="BV6416" s="1"/>
      <c r="BW6416" s="3"/>
      <c r="BX6416" s="4"/>
      <c r="BY6416" s="5"/>
      <c r="BZ6416" s="5"/>
      <c r="CA6416" s="5"/>
      <c r="CB6416" s="5"/>
      <c r="CC6416" s="5"/>
      <c r="CD6416" s="43"/>
    </row>
    <row r="6417" spans="1:82" x14ac:dyDescent="0.25">
      <c r="A6417" s="8"/>
      <c r="B6417" s="5"/>
      <c r="C6417" s="5"/>
      <c r="D6417" s="5"/>
      <c r="E6417" s="5"/>
      <c r="F6417" s="94" t="str">
        <f t="shared" si="1009"/>
        <v/>
      </c>
      <c r="G6417" s="94" t="str">
        <f t="shared" si="1010"/>
        <v/>
      </c>
      <c r="H6417" s="127" t="str">
        <f>IF(A6417&lt;&gt;"",IF(MID(C6417,1,1)="c",$AS$26,IF(MID(C6417,1,1)="r",$AS$41,IF(MID(C6417,1,1)="p",#REF!,#REF!))),"")</f>
        <v/>
      </c>
      <c r="I6417" s="92" t="str">
        <f t="shared" si="1011"/>
        <v/>
      </c>
      <c r="J6417" s="92" t="str">
        <f t="shared" si="1012"/>
        <v/>
      </c>
      <c r="K6417" s="92" t="str">
        <f t="shared" si="1013"/>
        <v/>
      </c>
      <c r="L6417" s="92" t="str">
        <f t="shared" si="1014"/>
        <v/>
      </c>
      <c r="M6417" s="95" t="str">
        <f>IF(A6417&lt;&gt;"",IF(MID(C6417,1,1)="c",SigmaEpsConcrete(I6417,$AN$30:$AN$33,$AR$30:$AR$33,$AS$26,$AS$27,$AS$28,$AQ$20,$AU$19),""),"")</f>
        <v/>
      </c>
      <c r="N6417" s="95" t="str">
        <f>IF(A6417&lt;&gt;"",IF(MID(C6417,1,1)="r",SigmaEpsReinf(J6417,$AS$42:$AS$43,$AS$41,$AS$39,$AS$40,$AQ$38),""),"")</f>
        <v/>
      </c>
      <c r="Q6417" s="92" t="str">
        <f t="shared" si="1016"/>
        <v/>
      </c>
      <c r="R6417" s="92" t="str">
        <f t="shared" si="1017"/>
        <v/>
      </c>
      <c r="U6417" s="5"/>
      <c r="V6417" s="5"/>
      <c r="W6417" s="94" t="str">
        <f t="shared" si="1015"/>
        <v/>
      </c>
      <c r="X6417" s="94" t="str">
        <f t="shared" si="1018"/>
        <v/>
      </c>
      <c r="Y6417" s="5"/>
      <c r="BK6417" s="8"/>
      <c r="BL6417" s="5"/>
      <c r="BM6417" s="5"/>
      <c r="BN6417" s="5"/>
      <c r="BO6417" s="5"/>
      <c r="BP6417" s="1"/>
      <c r="BQ6417" s="1"/>
      <c r="BR6417" s="1"/>
      <c r="BS6417" s="1"/>
      <c r="BT6417" s="1"/>
      <c r="BU6417" s="4"/>
      <c r="BV6417" s="1"/>
      <c r="BW6417" s="3"/>
      <c r="BX6417" s="4"/>
      <c r="BY6417" s="5"/>
      <c r="BZ6417" s="5"/>
      <c r="CA6417" s="5"/>
      <c r="CB6417" s="5"/>
      <c r="CC6417" s="5"/>
      <c r="CD6417" s="43"/>
    </row>
    <row r="6418" spans="1:82" x14ac:dyDescent="0.25">
      <c r="A6418" s="8"/>
      <c r="B6418" s="5"/>
      <c r="C6418" s="5"/>
      <c r="D6418" s="5"/>
      <c r="E6418" s="5"/>
      <c r="F6418" s="94" t="str">
        <f t="shared" si="1009"/>
        <v/>
      </c>
      <c r="G6418" s="94" t="str">
        <f t="shared" si="1010"/>
        <v/>
      </c>
      <c r="H6418" s="127" t="str">
        <f>IF(A6418&lt;&gt;"",IF(MID(C6418,1,1)="c",$AS$26,IF(MID(C6418,1,1)="r",$AS$41,IF(MID(C6418,1,1)="p",#REF!,#REF!))),"")</f>
        <v/>
      </c>
      <c r="I6418" s="92" t="str">
        <f t="shared" si="1011"/>
        <v/>
      </c>
      <c r="J6418" s="92" t="str">
        <f t="shared" si="1012"/>
        <v/>
      </c>
      <c r="K6418" s="92" t="str">
        <f t="shared" si="1013"/>
        <v/>
      </c>
      <c r="L6418" s="92" t="str">
        <f t="shared" si="1014"/>
        <v/>
      </c>
      <c r="M6418" s="95" t="str">
        <f>IF(A6418&lt;&gt;"",IF(MID(C6418,1,1)="c",SigmaEpsConcrete(I6418,$AN$30:$AN$33,$AR$30:$AR$33,$AS$26,$AS$27,$AS$28,$AQ$20,$AU$19),""),"")</f>
        <v/>
      </c>
      <c r="N6418" s="95" t="str">
        <f>IF(A6418&lt;&gt;"",IF(MID(C6418,1,1)="r",SigmaEpsReinf(J6418,$AS$42:$AS$43,$AS$41,$AS$39,$AS$40,$AQ$38),""),"")</f>
        <v/>
      </c>
      <c r="Q6418" s="92" t="str">
        <f t="shared" si="1016"/>
        <v/>
      </c>
      <c r="R6418" s="92" t="str">
        <f t="shared" si="1017"/>
        <v/>
      </c>
      <c r="U6418" s="5"/>
      <c r="V6418" s="5"/>
      <c r="W6418" s="94" t="str">
        <f t="shared" si="1015"/>
        <v/>
      </c>
      <c r="X6418" s="94" t="str">
        <f t="shared" si="1018"/>
        <v/>
      </c>
      <c r="Y6418" s="5"/>
      <c r="BK6418" s="8"/>
      <c r="BL6418" s="5"/>
      <c r="BM6418" s="5"/>
      <c r="BN6418" s="5"/>
      <c r="BO6418" s="5"/>
      <c r="BP6418" s="1"/>
      <c r="BQ6418" s="1"/>
      <c r="BR6418" s="1"/>
      <c r="BS6418" s="1"/>
      <c r="BT6418" s="1"/>
      <c r="BU6418" s="4"/>
      <c r="BV6418" s="1"/>
      <c r="BW6418" s="3"/>
      <c r="BX6418" s="4"/>
      <c r="BY6418" s="5"/>
      <c r="BZ6418" s="5"/>
      <c r="CA6418" s="5"/>
      <c r="CB6418" s="5"/>
      <c r="CC6418" s="5"/>
      <c r="CD6418" s="43"/>
    </row>
    <row r="6419" spans="1:82" x14ac:dyDescent="0.25">
      <c r="A6419" s="8"/>
      <c r="B6419" s="5"/>
      <c r="C6419" s="5"/>
      <c r="D6419" s="5"/>
      <c r="E6419" s="5"/>
      <c r="F6419" s="94" t="str">
        <f t="shared" si="1009"/>
        <v/>
      </c>
      <c r="G6419" s="94" t="str">
        <f t="shared" si="1010"/>
        <v/>
      </c>
      <c r="H6419" s="127" t="str">
        <f>IF(A6419&lt;&gt;"",IF(MID(C6419,1,1)="c",$AS$26,IF(MID(C6419,1,1)="r",$AS$41,IF(MID(C6419,1,1)="p",#REF!,#REF!))),"")</f>
        <v/>
      </c>
      <c r="I6419" s="92" t="str">
        <f t="shared" si="1011"/>
        <v/>
      </c>
      <c r="J6419" s="92" t="str">
        <f t="shared" si="1012"/>
        <v/>
      </c>
      <c r="K6419" s="92" t="str">
        <f t="shared" si="1013"/>
        <v/>
      </c>
      <c r="L6419" s="92" t="str">
        <f t="shared" si="1014"/>
        <v/>
      </c>
      <c r="M6419" s="95" t="str">
        <f>IF(A6419&lt;&gt;"",IF(MID(C6419,1,1)="c",SigmaEpsConcrete(I6419,$AN$30:$AN$33,$AR$30:$AR$33,$AS$26,$AS$27,$AS$28,$AQ$20,$AU$19),""),"")</f>
        <v/>
      </c>
      <c r="N6419" s="95" t="str">
        <f>IF(A6419&lt;&gt;"",IF(MID(C6419,1,1)="r",SigmaEpsReinf(J6419,$AS$42:$AS$43,$AS$41,$AS$39,$AS$40,$AQ$38),""),"")</f>
        <v/>
      </c>
      <c r="Q6419" s="92" t="str">
        <f t="shared" si="1016"/>
        <v/>
      </c>
      <c r="R6419" s="92" t="str">
        <f t="shared" si="1017"/>
        <v/>
      </c>
      <c r="U6419" s="5"/>
      <c r="V6419" s="5"/>
      <c r="W6419" s="94" t="str">
        <f t="shared" si="1015"/>
        <v/>
      </c>
      <c r="X6419" s="94" t="str">
        <f t="shared" si="1018"/>
        <v/>
      </c>
      <c r="Y6419" s="5"/>
      <c r="BK6419" s="8"/>
      <c r="BL6419" s="5"/>
      <c r="BM6419" s="5"/>
      <c r="BN6419" s="5"/>
      <c r="BO6419" s="5"/>
      <c r="BP6419" s="1"/>
      <c r="BQ6419" s="1"/>
      <c r="BR6419" s="1"/>
      <c r="BS6419" s="1"/>
      <c r="BT6419" s="1"/>
      <c r="BU6419" s="4"/>
      <c r="BV6419" s="1"/>
      <c r="BW6419" s="3"/>
      <c r="BX6419" s="4"/>
      <c r="BY6419" s="5"/>
      <c r="BZ6419" s="5"/>
      <c r="CA6419" s="5"/>
      <c r="CB6419" s="5"/>
      <c r="CC6419" s="5"/>
      <c r="CD6419" s="43"/>
    </row>
    <row r="6420" spans="1:82" x14ac:dyDescent="0.25">
      <c r="A6420" s="8"/>
      <c r="B6420" s="5"/>
      <c r="C6420" s="5"/>
      <c r="D6420" s="5"/>
      <c r="E6420" s="5"/>
      <c r="F6420" s="94" t="str">
        <f t="shared" si="1009"/>
        <v/>
      </c>
      <c r="G6420" s="94" t="str">
        <f t="shared" si="1010"/>
        <v/>
      </c>
      <c r="H6420" s="127" t="str">
        <f>IF(A6420&lt;&gt;"",IF(MID(C6420,1,1)="c",$AS$26,IF(MID(C6420,1,1)="r",$AS$41,IF(MID(C6420,1,1)="p",#REF!,#REF!))),"")</f>
        <v/>
      </c>
      <c r="I6420" s="92" t="str">
        <f t="shared" si="1011"/>
        <v/>
      </c>
      <c r="J6420" s="92" t="str">
        <f t="shared" si="1012"/>
        <v/>
      </c>
      <c r="K6420" s="92" t="str">
        <f t="shared" si="1013"/>
        <v/>
      </c>
      <c r="L6420" s="92" t="str">
        <f t="shared" si="1014"/>
        <v/>
      </c>
      <c r="M6420" s="95" t="str">
        <f>IF(A6420&lt;&gt;"",IF(MID(C6420,1,1)="c",SigmaEpsConcrete(I6420,$AN$30:$AN$33,$AR$30:$AR$33,$AS$26,$AS$27,$AS$28,$AQ$20,$AU$19),""),"")</f>
        <v/>
      </c>
      <c r="N6420" s="95" t="str">
        <f>IF(A6420&lt;&gt;"",IF(MID(C6420,1,1)="r",SigmaEpsReinf(J6420,$AS$42:$AS$43,$AS$41,$AS$39,$AS$40,$AQ$38),""),"")</f>
        <v/>
      </c>
      <c r="Q6420" s="92" t="str">
        <f t="shared" si="1016"/>
        <v/>
      </c>
      <c r="R6420" s="92" t="str">
        <f t="shared" si="1017"/>
        <v/>
      </c>
      <c r="U6420" s="5"/>
      <c r="V6420" s="5"/>
      <c r="W6420" s="94" t="str">
        <f t="shared" si="1015"/>
        <v/>
      </c>
      <c r="X6420" s="94" t="str">
        <f t="shared" si="1018"/>
        <v/>
      </c>
      <c r="Y6420" s="5"/>
      <c r="BK6420" s="8"/>
      <c r="BL6420" s="5"/>
      <c r="BM6420" s="5"/>
      <c r="BN6420" s="5"/>
      <c r="BO6420" s="5"/>
      <c r="BP6420" s="1"/>
      <c r="BQ6420" s="1"/>
      <c r="BR6420" s="1"/>
      <c r="BS6420" s="1"/>
      <c r="BT6420" s="1"/>
      <c r="BU6420" s="4"/>
      <c r="BV6420" s="1"/>
      <c r="BW6420" s="3"/>
      <c r="BX6420" s="4"/>
      <c r="BY6420" s="5"/>
      <c r="BZ6420" s="5"/>
      <c r="CA6420" s="5"/>
      <c r="CB6420" s="5"/>
      <c r="CC6420" s="5"/>
      <c r="CD6420" s="43"/>
    </row>
    <row r="6421" spans="1:82" x14ac:dyDescent="0.25">
      <c r="A6421" s="8"/>
      <c r="B6421" s="5"/>
      <c r="C6421" s="5"/>
      <c r="D6421" s="5"/>
      <c r="E6421" s="5"/>
      <c r="F6421" s="94" t="str">
        <f t="shared" si="1009"/>
        <v/>
      </c>
      <c r="G6421" s="94" t="str">
        <f t="shared" si="1010"/>
        <v/>
      </c>
      <c r="H6421" s="127" t="str">
        <f>IF(A6421&lt;&gt;"",IF(MID(C6421,1,1)="c",$AS$26,IF(MID(C6421,1,1)="r",$AS$41,IF(MID(C6421,1,1)="p",#REF!,#REF!))),"")</f>
        <v/>
      </c>
      <c r="I6421" s="92" t="str">
        <f t="shared" si="1011"/>
        <v/>
      </c>
      <c r="J6421" s="92" t="str">
        <f t="shared" si="1012"/>
        <v/>
      </c>
      <c r="K6421" s="92" t="str">
        <f t="shared" si="1013"/>
        <v/>
      </c>
      <c r="L6421" s="92" t="str">
        <f t="shared" si="1014"/>
        <v/>
      </c>
      <c r="M6421" s="95" t="str">
        <f>IF(A6421&lt;&gt;"",IF(MID(C6421,1,1)="c",SigmaEpsConcrete(I6421,$AN$30:$AN$33,$AR$30:$AR$33,$AS$26,$AS$27,$AS$28,$AQ$20,$AU$19),""),"")</f>
        <v/>
      </c>
      <c r="N6421" s="95" t="str">
        <f>IF(A6421&lt;&gt;"",IF(MID(C6421,1,1)="r",SigmaEpsReinf(J6421,$AS$42:$AS$43,$AS$41,$AS$39,$AS$40,$AQ$38),""),"")</f>
        <v/>
      </c>
      <c r="Q6421" s="92" t="str">
        <f t="shared" si="1016"/>
        <v/>
      </c>
      <c r="R6421" s="92" t="str">
        <f t="shared" si="1017"/>
        <v/>
      </c>
      <c r="U6421" s="5"/>
      <c r="V6421" s="5"/>
      <c r="W6421" s="94" t="str">
        <f t="shared" si="1015"/>
        <v/>
      </c>
      <c r="X6421" s="94" t="str">
        <f t="shared" si="1018"/>
        <v/>
      </c>
      <c r="Y6421" s="5"/>
      <c r="BK6421" s="8"/>
      <c r="BL6421" s="5"/>
      <c r="BM6421" s="5"/>
      <c r="BN6421" s="5"/>
      <c r="BO6421" s="5"/>
      <c r="BP6421" s="1"/>
      <c r="BQ6421" s="1"/>
      <c r="BR6421" s="1"/>
      <c r="BS6421" s="1"/>
      <c r="BT6421" s="1"/>
      <c r="BU6421" s="4"/>
      <c r="BV6421" s="1"/>
      <c r="BW6421" s="3"/>
      <c r="BX6421" s="4"/>
      <c r="BY6421" s="5"/>
      <c r="BZ6421" s="5"/>
      <c r="CA6421" s="5"/>
      <c r="CB6421" s="5"/>
      <c r="CC6421" s="5"/>
      <c r="CD6421" s="43"/>
    </row>
    <row r="6422" spans="1:82" x14ac:dyDescent="0.25">
      <c r="A6422" s="8"/>
      <c r="B6422" s="5"/>
      <c r="C6422" s="5"/>
      <c r="D6422" s="5"/>
      <c r="E6422" s="5"/>
      <c r="F6422" s="94" t="str">
        <f t="shared" si="1009"/>
        <v/>
      </c>
      <c r="G6422" s="94" t="str">
        <f t="shared" si="1010"/>
        <v/>
      </c>
      <c r="H6422" s="127" t="str">
        <f>IF(A6422&lt;&gt;"",IF(MID(C6422,1,1)="c",$AS$26,IF(MID(C6422,1,1)="r",$AS$41,IF(MID(C6422,1,1)="p",#REF!,#REF!))),"")</f>
        <v/>
      </c>
      <c r="I6422" s="92" t="str">
        <f t="shared" si="1011"/>
        <v/>
      </c>
      <c r="J6422" s="92" t="str">
        <f t="shared" si="1012"/>
        <v/>
      </c>
      <c r="K6422" s="92" t="str">
        <f t="shared" si="1013"/>
        <v/>
      </c>
      <c r="L6422" s="92" t="str">
        <f t="shared" si="1014"/>
        <v/>
      </c>
      <c r="M6422" s="95" t="str">
        <f>IF(A6422&lt;&gt;"",IF(MID(C6422,1,1)="c",SigmaEpsConcrete(I6422,$AN$30:$AN$33,$AR$30:$AR$33,$AS$26,$AS$27,$AS$28,$AQ$20,$AU$19),""),"")</f>
        <v/>
      </c>
      <c r="N6422" s="95" t="str">
        <f>IF(A6422&lt;&gt;"",IF(MID(C6422,1,1)="r",SigmaEpsReinf(J6422,$AS$42:$AS$43,$AS$41,$AS$39,$AS$40,$AQ$38),""),"")</f>
        <v/>
      </c>
      <c r="Q6422" s="92" t="str">
        <f t="shared" si="1016"/>
        <v/>
      </c>
      <c r="R6422" s="92" t="str">
        <f t="shared" si="1017"/>
        <v/>
      </c>
      <c r="U6422" s="5"/>
      <c r="V6422" s="5"/>
      <c r="W6422" s="94" t="str">
        <f t="shared" si="1015"/>
        <v/>
      </c>
      <c r="X6422" s="94" t="str">
        <f t="shared" si="1018"/>
        <v/>
      </c>
      <c r="Y6422" s="5"/>
      <c r="BK6422" s="8"/>
      <c r="BL6422" s="5"/>
      <c r="BM6422" s="5"/>
      <c r="BN6422" s="5"/>
      <c r="BO6422" s="5"/>
      <c r="BP6422" s="1"/>
      <c r="BQ6422" s="1"/>
      <c r="BR6422" s="1"/>
      <c r="BS6422" s="1"/>
      <c r="BT6422" s="1"/>
      <c r="BU6422" s="4"/>
      <c r="BV6422" s="1"/>
      <c r="BW6422" s="3"/>
      <c r="BX6422" s="4"/>
      <c r="BY6422" s="5"/>
      <c r="BZ6422" s="5"/>
      <c r="CA6422" s="5"/>
      <c r="CB6422" s="5"/>
      <c r="CC6422" s="5"/>
      <c r="CD6422" s="43"/>
    </row>
    <row r="6423" spans="1:82" x14ac:dyDescent="0.25">
      <c r="A6423" s="8"/>
      <c r="B6423" s="5"/>
      <c r="C6423" s="5"/>
      <c r="D6423" s="5"/>
      <c r="E6423" s="5"/>
      <c r="F6423" s="94" t="str">
        <f t="shared" si="1009"/>
        <v/>
      </c>
      <c r="G6423" s="94" t="str">
        <f t="shared" si="1010"/>
        <v/>
      </c>
      <c r="H6423" s="127" t="str">
        <f>IF(A6423&lt;&gt;"",IF(MID(C6423,1,1)="c",$AS$26,IF(MID(C6423,1,1)="r",$AS$41,IF(MID(C6423,1,1)="p",#REF!,#REF!))),"")</f>
        <v/>
      </c>
      <c r="I6423" s="92" t="str">
        <f t="shared" si="1011"/>
        <v/>
      </c>
      <c r="J6423" s="92" t="str">
        <f t="shared" si="1012"/>
        <v/>
      </c>
      <c r="K6423" s="92" t="str">
        <f t="shared" si="1013"/>
        <v/>
      </c>
      <c r="L6423" s="92" t="str">
        <f t="shared" si="1014"/>
        <v/>
      </c>
      <c r="M6423" s="95" t="str">
        <f>IF(A6423&lt;&gt;"",IF(MID(C6423,1,1)="c",SigmaEpsConcrete(I6423,$AN$30:$AN$33,$AR$30:$AR$33,$AS$26,$AS$27,$AS$28,$AQ$20,$AU$19),""),"")</f>
        <v/>
      </c>
      <c r="N6423" s="95" t="str">
        <f>IF(A6423&lt;&gt;"",IF(MID(C6423,1,1)="r",SigmaEpsReinf(J6423,$AS$42:$AS$43,$AS$41,$AS$39,$AS$40,$AQ$38),""),"")</f>
        <v/>
      </c>
      <c r="Q6423" s="92" t="str">
        <f t="shared" si="1016"/>
        <v/>
      </c>
      <c r="R6423" s="92" t="str">
        <f t="shared" si="1017"/>
        <v/>
      </c>
      <c r="U6423" s="5"/>
      <c r="V6423" s="5"/>
      <c r="W6423" s="94" t="str">
        <f t="shared" si="1015"/>
        <v/>
      </c>
      <c r="X6423" s="94" t="str">
        <f t="shared" si="1018"/>
        <v/>
      </c>
      <c r="Y6423" s="5"/>
      <c r="BK6423" s="8"/>
      <c r="BL6423" s="5"/>
      <c r="BM6423" s="5"/>
      <c r="BN6423" s="5"/>
      <c r="BO6423" s="5"/>
      <c r="BP6423" s="1"/>
      <c r="BQ6423" s="1"/>
      <c r="BR6423" s="1"/>
      <c r="BS6423" s="1"/>
      <c r="BT6423" s="1"/>
      <c r="BU6423" s="4"/>
      <c r="BV6423" s="1"/>
      <c r="BW6423" s="3"/>
      <c r="BX6423" s="4"/>
      <c r="BY6423" s="5"/>
      <c r="BZ6423" s="5"/>
      <c r="CA6423" s="5"/>
      <c r="CB6423" s="5"/>
      <c r="CC6423" s="5"/>
      <c r="CD6423" s="43"/>
    </row>
    <row r="6424" spans="1:82" x14ac:dyDescent="0.25">
      <c r="A6424" s="8"/>
      <c r="B6424" s="5"/>
      <c r="C6424" s="5"/>
      <c r="D6424" s="5"/>
      <c r="E6424" s="5"/>
      <c r="F6424" s="94" t="str">
        <f t="shared" si="1009"/>
        <v/>
      </c>
      <c r="G6424" s="94" t="str">
        <f t="shared" si="1010"/>
        <v/>
      </c>
      <c r="H6424" s="127" t="str">
        <f>IF(A6424&lt;&gt;"",IF(MID(C6424,1,1)="c",$AS$26,IF(MID(C6424,1,1)="r",$AS$41,IF(MID(C6424,1,1)="p",#REF!,#REF!))),"")</f>
        <v/>
      </c>
      <c r="I6424" s="92" t="str">
        <f t="shared" si="1011"/>
        <v/>
      </c>
      <c r="J6424" s="92" t="str">
        <f t="shared" si="1012"/>
        <v/>
      </c>
      <c r="K6424" s="92" t="str">
        <f t="shared" si="1013"/>
        <v/>
      </c>
      <c r="L6424" s="92" t="str">
        <f t="shared" si="1014"/>
        <v/>
      </c>
      <c r="M6424" s="95" t="str">
        <f>IF(A6424&lt;&gt;"",IF(MID(C6424,1,1)="c",SigmaEpsConcrete(I6424,$AN$30:$AN$33,$AR$30:$AR$33,$AS$26,$AS$27,$AS$28,$AQ$20,$AU$19),""),"")</f>
        <v/>
      </c>
      <c r="N6424" s="95" t="str">
        <f>IF(A6424&lt;&gt;"",IF(MID(C6424,1,1)="r",SigmaEpsReinf(J6424,$AS$42:$AS$43,$AS$41,$AS$39,$AS$40,$AQ$38),""),"")</f>
        <v/>
      </c>
      <c r="Q6424" s="92" t="str">
        <f t="shared" si="1016"/>
        <v/>
      </c>
      <c r="R6424" s="92" t="str">
        <f t="shared" si="1017"/>
        <v/>
      </c>
      <c r="U6424" s="5"/>
      <c r="V6424" s="5"/>
      <c r="W6424" s="94" t="str">
        <f t="shared" si="1015"/>
        <v/>
      </c>
      <c r="X6424" s="94" t="str">
        <f t="shared" si="1018"/>
        <v/>
      </c>
      <c r="Y6424" s="5"/>
      <c r="BK6424" s="8"/>
      <c r="BL6424" s="5"/>
      <c r="BM6424" s="5"/>
      <c r="BN6424" s="5"/>
      <c r="BO6424" s="5"/>
      <c r="BP6424" s="1"/>
      <c r="BQ6424" s="1"/>
      <c r="BR6424" s="1"/>
      <c r="BS6424" s="1"/>
      <c r="BT6424" s="1"/>
      <c r="BU6424" s="4"/>
      <c r="BV6424" s="1"/>
      <c r="BW6424" s="3"/>
      <c r="BX6424" s="4"/>
      <c r="BY6424" s="5"/>
      <c r="BZ6424" s="5"/>
      <c r="CA6424" s="5"/>
      <c r="CB6424" s="5"/>
      <c r="CC6424" s="5"/>
      <c r="CD6424" s="43"/>
    </row>
    <row r="6425" spans="1:82" x14ac:dyDescent="0.25">
      <c r="A6425" s="8"/>
      <c r="B6425" s="5"/>
      <c r="C6425" s="5"/>
      <c r="D6425" s="5"/>
      <c r="E6425" s="5"/>
      <c r="F6425" s="94" t="str">
        <f t="shared" si="1009"/>
        <v/>
      </c>
      <c r="G6425" s="94" t="str">
        <f t="shared" si="1010"/>
        <v/>
      </c>
      <c r="H6425" s="127" t="str">
        <f>IF(A6425&lt;&gt;"",IF(MID(C6425,1,1)="c",$AS$26,IF(MID(C6425,1,1)="r",$AS$41,IF(MID(C6425,1,1)="p",#REF!,#REF!))),"")</f>
        <v/>
      </c>
      <c r="I6425" s="92" t="str">
        <f t="shared" si="1011"/>
        <v/>
      </c>
      <c r="J6425" s="92" t="str">
        <f t="shared" si="1012"/>
        <v/>
      </c>
      <c r="K6425" s="92" t="str">
        <f t="shared" si="1013"/>
        <v/>
      </c>
      <c r="L6425" s="92" t="str">
        <f t="shared" si="1014"/>
        <v/>
      </c>
      <c r="M6425" s="95" t="str">
        <f>IF(A6425&lt;&gt;"",IF(MID(C6425,1,1)="c",SigmaEpsConcrete(I6425,$AN$30:$AN$33,$AR$30:$AR$33,$AS$26,$AS$27,$AS$28,$AQ$20,$AU$19),""),"")</f>
        <v/>
      </c>
      <c r="N6425" s="95" t="str">
        <f>IF(A6425&lt;&gt;"",IF(MID(C6425,1,1)="r",SigmaEpsReinf(J6425,$AS$42:$AS$43,$AS$41,$AS$39,$AS$40,$AQ$38),""),"")</f>
        <v/>
      </c>
      <c r="Q6425" s="92" t="str">
        <f t="shared" si="1016"/>
        <v/>
      </c>
      <c r="R6425" s="92" t="str">
        <f t="shared" si="1017"/>
        <v/>
      </c>
      <c r="U6425" s="5"/>
      <c r="V6425" s="5"/>
      <c r="W6425" s="94" t="str">
        <f t="shared" si="1015"/>
        <v/>
      </c>
      <c r="X6425" s="94" t="str">
        <f t="shared" si="1018"/>
        <v/>
      </c>
      <c r="Y6425" s="5"/>
      <c r="BK6425" s="8"/>
      <c r="BL6425" s="5"/>
      <c r="BM6425" s="5"/>
      <c r="BN6425" s="5"/>
      <c r="BO6425" s="5"/>
      <c r="BP6425" s="1"/>
      <c r="BQ6425" s="1"/>
      <c r="BR6425" s="1"/>
      <c r="BS6425" s="1"/>
      <c r="BT6425" s="1"/>
      <c r="BU6425" s="4"/>
      <c r="BV6425" s="1"/>
      <c r="BW6425" s="3"/>
      <c r="BX6425" s="4"/>
      <c r="BY6425" s="5"/>
      <c r="BZ6425" s="5"/>
      <c r="CA6425" s="5"/>
      <c r="CB6425" s="5"/>
      <c r="CC6425" s="5"/>
      <c r="CD6425" s="43"/>
    </row>
    <row r="6426" spans="1:82" x14ac:dyDescent="0.25">
      <c r="A6426" s="8"/>
      <c r="B6426" s="5"/>
      <c r="C6426" s="5"/>
      <c r="D6426" s="5"/>
      <c r="E6426" s="5"/>
      <c r="F6426" s="94" t="str">
        <f t="shared" si="1009"/>
        <v/>
      </c>
      <c r="G6426" s="94" t="str">
        <f t="shared" si="1010"/>
        <v/>
      </c>
      <c r="H6426" s="127" t="str">
        <f>IF(A6426&lt;&gt;"",IF(MID(C6426,1,1)="c",$AS$26,IF(MID(C6426,1,1)="r",$AS$41,IF(MID(C6426,1,1)="p",#REF!,#REF!))),"")</f>
        <v/>
      </c>
      <c r="I6426" s="92" t="str">
        <f t="shared" si="1011"/>
        <v/>
      </c>
      <c r="J6426" s="92" t="str">
        <f t="shared" si="1012"/>
        <v/>
      </c>
      <c r="K6426" s="92" t="str">
        <f t="shared" si="1013"/>
        <v/>
      </c>
      <c r="L6426" s="92" t="str">
        <f t="shared" si="1014"/>
        <v/>
      </c>
      <c r="M6426" s="95" t="str">
        <f>IF(A6426&lt;&gt;"",IF(MID(C6426,1,1)="c",SigmaEpsConcrete(I6426,$AN$30:$AN$33,$AR$30:$AR$33,$AS$26,$AS$27,$AS$28,$AQ$20,$AU$19),""),"")</f>
        <v/>
      </c>
      <c r="N6426" s="95" t="str">
        <f>IF(A6426&lt;&gt;"",IF(MID(C6426,1,1)="r",SigmaEpsReinf(J6426,$AS$42:$AS$43,$AS$41,$AS$39,$AS$40,$AQ$38),""),"")</f>
        <v/>
      </c>
      <c r="Q6426" s="92" t="str">
        <f t="shared" si="1016"/>
        <v/>
      </c>
      <c r="R6426" s="92" t="str">
        <f t="shared" si="1017"/>
        <v/>
      </c>
      <c r="U6426" s="5"/>
      <c r="V6426" s="5"/>
      <c r="W6426" s="94" t="str">
        <f t="shared" si="1015"/>
        <v/>
      </c>
      <c r="X6426" s="94" t="str">
        <f t="shared" si="1018"/>
        <v/>
      </c>
      <c r="Y6426" s="5"/>
      <c r="BK6426" s="8"/>
      <c r="BL6426" s="5"/>
      <c r="BM6426" s="5"/>
      <c r="BN6426" s="5"/>
      <c r="BO6426" s="5"/>
      <c r="BP6426" s="1"/>
      <c r="BQ6426" s="1"/>
      <c r="BR6426" s="1"/>
      <c r="BS6426" s="1"/>
      <c r="BT6426" s="1"/>
      <c r="BU6426" s="4"/>
      <c r="BV6426" s="1"/>
      <c r="BW6426" s="3"/>
      <c r="BX6426" s="4"/>
      <c r="BY6426" s="5"/>
      <c r="BZ6426" s="5"/>
      <c r="CA6426" s="5"/>
      <c r="CB6426" s="5"/>
      <c r="CC6426" s="5"/>
      <c r="CD6426" s="43"/>
    </row>
    <row r="6427" spans="1:82" x14ac:dyDescent="0.25">
      <c r="A6427" s="8"/>
      <c r="B6427" s="5"/>
      <c r="C6427" s="5"/>
      <c r="D6427" s="5"/>
      <c r="E6427" s="5"/>
      <c r="F6427" s="94" t="str">
        <f t="shared" si="1009"/>
        <v/>
      </c>
      <c r="G6427" s="94" t="str">
        <f t="shared" si="1010"/>
        <v/>
      </c>
      <c r="H6427" s="127" t="str">
        <f>IF(A6427&lt;&gt;"",IF(MID(C6427,1,1)="c",$AS$26,IF(MID(C6427,1,1)="r",$AS$41,IF(MID(C6427,1,1)="p",#REF!,#REF!))),"")</f>
        <v/>
      </c>
      <c r="I6427" s="92" t="str">
        <f t="shared" si="1011"/>
        <v/>
      </c>
      <c r="J6427" s="92" t="str">
        <f t="shared" si="1012"/>
        <v/>
      </c>
      <c r="K6427" s="92" t="str">
        <f t="shared" si="1013"/>
        <v/>
      </c>
      <c r="L6427" s="92" t="str">
        <f t="shared" si="1014"/>
        <v/>
      </c>
      <c r="M6427" s="95" t="str">
        <f>IF(A6427&lt;&gt;"",IF(MID(C6427,1,1)="c",SigmaEpsConcrete(I6427,$AN$30:$AN$33,$AR$30:$AR$33,$AS$26,$AS$27,$AS$28,$AQ$20,$AU$19),""),"")</f>
        <v/>
      </c>
      <c r="N6427" s="95" t="str">
        <f>IF(A6427&lt;&gt;"",IF(MID(C6427,1,1)="r",SigmaEpsReinf(J6427,$AS$42:$AS$43,$AS$41,$AS$39,$AS$40,$AQ$38),""),"")</f>
        <v/>
      </c>
      <c r="Q6427" s="92" t="str">
        <f t="shared" si="1016"/>
        <v/>
      </c>
      <c r="R6427" s="92" t="str">
        <f t="shared" si="1017"/>
        <v/>
      </c>
      <c r="U6427" s="5"/>
      <c r="V6427" s="5"/>
      <c r="W6427" s="94" t="str">
        <f t="shared" si="1015"/>
        <v/>
      </c>
      <c r="X6427" s="94" t="str">
        <f t="shared" si="1018"/>
        <v/>
      </c>
      <c r="Y6427" s="5"/>
      <c r="BK6427" s="8"/>
      <c r="BL6427" s="5"/>
      <c r="BM6427" s="5"/>
      <c r="BN6427" s="5"/>
      <c r="BO6427" s="5"/>
      <c r="BP6427" s="1"/>
      <c r="BQ6427" s="1"/>
      <c r="BR6427" s="1"/>
      <c r="BS6427" s="1"/>
      <c r="BT6427" s="1"/>
      <c r="BU6427" s="4"/>
      <c r="BV6427" s="1"/>
      <c r="BW6427" s="3"/>
      <c r="BX6427" s="4"/>
      <c r="BY6427" s="5"/>
      <c r="BZ6427" s="5"/>
      <c r="CA6427" s="5"/>
      <c r="CB6427" s="5"/>
      <c r="CC6427" s="5"/>
      <c r="CD6427" s="43"/>
    </row>
    <row r="6428" spans="1:82" x14ac:dyDescent="0.25">
      <c r="A6428" s="8"/>
      <c r="B6428" s="5"/>
      <c r="C6428" s="5"/>
      <c r="D6428" s="5"/>
      <c r="E6428" s="5"/>
      <c r="F6428" s="94" t="str">
        <f t="shared" si="1009"/>
        <v/>
      </c>
      <c r="G6428" s="94" t="str">
        <f t="shared" si="1010"/>
        <v/>
      </c>
      <c r="H6428" s="127" t="str">
        <f>IF(A6428&lt;&gt;"",IF(MID(C6428,1,1)="c",$AS$26,IF(MID(C6428,1,1)="r",$AS$41,IF(MID(C6428,1,1)="p",#REF!,#REF!))),"")</f>
        <v/>
      </c>
      <c r="I6428" s="92" t="str">
        <f t="shared" si="1011"/>
        <v/>
      </c>
      <c r="J6428" s="92" t="str">
        <f t="shared" si="1012"/>
        <v/>
      </c>
      <c r="K6428" s="92" t="str">
        <f t="shared" si="1013"/>
        <v/>
      </c>
      <c r="L6428" s="92" t="str">
        <f t="shared" si="1014"/>
        <v/>
      </c>
      <c r="M6428" s="95" t="str">
        <f>IF(A6428&lt;&gt;"",IF(MID(C6428,1,1)="c",SigmaEpsConcrete(I6428,$AN$30:$AN$33,$AR$30:$AR$33,$AS$26,$AS$27,$AS$28,$AQ$20,$AU$19),""),"")</f>
        <v/>
      </c>
      <c r="N6428" s="95" t="str">
        <f>IF(A6428&lt;&gt;"",IF(MID(C6428,1,1)="r",SigmaEpsReinf(J6428,$AS$42:$AS$43,$AS$41,$AS$39,$AS$40,$AQ$38),""),"")</f>
        <v/>
      </c>
      <c r="Q6428" s="92" t="str">
        <f t="shared" si="1016"/>
        <v/>
      </c>
      <c r="R6428" s="92" t="str">
        <f t="shared" si="1017"/>
        <v/>
      </c>
      <c r="U6428" s="5"/>
      <c r="V6428" s="5"/>
      <c r="W6428" s="94" t="str">
        <f t="shared" si="1015"/>
        <v/>
      </c>
      <c r="X6428" s="94" t="str">
        <f t="shared" si="1018"/>
        <v/>
      </c>
      <c r="Y6428" s="5"/>
      <c r="BK6428" s="8"/>
      <c r="BL6428" s="5"/>
      <c r="BM6428" s="5"/>
      <c r="BN6428" s="5"/>
      <c r="BO6428" s="5"/>
      <c r="BP6428" s="1"/>
      <c r="BQ6428" s="1"/>
      <c r="BR6428" s="1"/>
      <c r="BS6428" s="1"/>
      <c r="BT6428" s="1"/>
      <c r="BU6428" s="4"/>
      <c r="BV6428" s="1"/>
      <c r="BW6428" s="3"/>
      <c r="BX6428" s="4"/>
      <c r="BY6428" s="5"/>
      <c r="BZ6428" s="5"/>
      <c r="CA6428" s="5"/>
      <c r="CB6428" s="5"/>
      <c r="CC6428" s="5"/>
      <c r="CD6428" s="43"/>
    </row>
    <row r="6429" spans="1:82" x14ac:dyDescent="0.25">
      <c r="A6429" s="8"/>
      <c r="B6429" s="5"/>
      <c r="C6429" s="5"/>
      <c r="D6429" s="5"/>
      <c r="E6429" s="5"/>
      <c r="F6429" s="94" t="str">
        <f t="shared" si="1009"/>
        <v/>
      </c>
      <c r="G6429" s="94" t="str">
        <f t="shared" si="1010"/>
        <v/>
      </c>
      <c r="H6429" s="127" t="str">
        <f>IF(A6429&lt;&gt;"",IF(MID(C6429,1,1)="c",$AS$26,IF(MID(C6429,1,1)="r",$AS$41,IF(MID(C6429,1,1)="p",#REF!,#REF!))),"")</f>
        <v/>
      </c>
      <c r="I6429" s="92" t="str">
        <f t="shared" si="1011"/>
        <v/>
      </c>
      <c r="J6429" s="92" t="str">
        <f t="shared" si="1012"/>
        <v/>
      </c>
      <c r="K6429" s="92" t="str">
        <f t="shared" si="1013"/>
        <v/>
      </c>
      <c r="L6429" s="92" t="str">
        <f t="shared" si="1014"/>
        <v/>
      </c>
      <c r="M6429" s="95" t="str">
        <f>IF(A6429&lt;&gt;"",IF(MID(C6429,1,1)="c",SigmaEpsConcrete(I6429,$AN$30:$AN$33,$AR$30:$AR$33,$AS$26,$AS$27,$AS$28,$AQ$20,$AU$19),""),"")</f>
        <v/>
      </c>
      <c r="N6429" s="95" t="str">
        <f>IF(A6429&lt;&gt;"",IF(MID(C6429,1,1)="r",SigmaEpsReinf(J6429,$AS$42:$AS$43,$AS$41,$AS$39,$AS$40,$AQ$38),""),"")</f>
        <v/>
      </c>
      <c r="Q6429" s="92" t="str">
        <f t="shared" si="1016"/>
        <v/>
      </c>
      <c r="R6429" s="92" t="str">
        <f t="shared" si="1017"/>
        <v/>
      </c>
      <c r="U6429" s="5"/>
      <c r="V6429" s="5"/>
      <c r="W6429" s="94" t="str">
        <f t="shared" si="1015"/>
        <v/>
      </c>
      <c r="X6429" s="94" t="str">
        <f t="shared" si="1018"/>
        <v/>
      </c>
      <c r="Y6429" s="5"/>
      <c r="BK6429" s="8"/>
      <c r="BL6429" s="5"/>
      <c r="BM6429" s="5"/>
      <c r="BN6429" s="5"/>
      <c r="BO6429" s="5"/>
      <c r="BP6429" s="1"/>
      <c r="BQ6429" s="1"/>
      <c r="BR6429" s="1"/>
      <c r="BS6429" s="1"/>
      <c r="BT6429" s="1"/>
      <c r="BU6429" s="4"/>
      <c r="BV6429" s="1"/>
      <c r="BW6429" s="3"/>
      <c r="BX6429" s="4"/>
      <c r="BY6429" s="5"/>
      <c r="BZ6429" s="5"/>
      <c r="CA6429" s="5"/>
      <c r="CB6429" s="5"/>
      <c r="CC6429" s="5"/>
      <c r="CD6429" s="43"/>
    </row>
    <row r="6430" spans="1:82" x14ac:dyDescent="0.25">
      <c r="A6430" s="8"/>
      <c r="B6430" s="5"/>
      <c r="C6430" s="5"/>
      <c r="D6430" s="5"/>
      <c r="E6430" s="5"/>
      <c r="F6430" s="94" t="str">
        <f t="shared" si="1009"/>
        <v/>
      </c>
      <c r="G6430" s="94" t="str">
        <f t="shared" si="1010"/>
        <v/>
      </c>
      <c r="H6430" s="127" t="str">
        <f>IF(A6430&lt;&gt;"",IF(MID(C6430,1,1)="c",$AS$26,IF(MID(C6430,1,1)="r",$AS$41,IF(MID(C6430,1,1)="p",#REF!,#REF!))),"")</f>
        <v/>
      </c>
      <c r="I6430" s="92" t="str">
        <f t="shared" si="1011"/>
        <v/>
      </c>
      <c r="J6430" s="92" t="str">
        <f t="shared" si="1012"/>
        <v/>
      </c>
      <c r="K6430" s="92" t="str">
        <f t="shared" si="1013"/>
        <v/>
      </c>
      <c r="L6430" s="92" t="str">
        <f t="shared" si="1014"/>
        <v/>
      </c>
      <c r="M6430" s="95" t="str">
        <f>IF(A6430&lt;&gt;"",IF(MID(C6430,1,1)="c",SigmaEpsConcrete(I6430,$AN$30:$AN$33,$AR$30:$AR$33,$AS$26,$AS$27,$AS$28,$AQ$20,$AU$19),""),"")</f>
        <v/>
      </c>
      <c r="N6430" s="95" t="str">
        <f>IF(A6430&lt;&gt;"",IF(MID(C6430,1,1)="r",SigmaEpsReinf(J6430,$AS$42:$AS$43,$AS$41,$AS$39,$AS$40,$AQ$38),""),"")</f>
        <v/>
      </c>
      <c r="Q6430" s="92" t="str">
        <f t="shared" si="1016"/>
        <v/>
      </c>
      <c r="R6430" s="92" t="str">
        <f t="shared" si="1017"/>
        <v/>
      </c>
      <c r="U6430" s="5"/>
      <c r="V6430" s="5"/>
      <c r="W6430" s="94" t="str">
        <f t="shared" si="1015"/>
        <v/>
      </c>
      <c r="X6430" s="94" t="str">
        <f t="shared" si="1018"/>
        <v/>
      </c>
      <c r="Y6430" s="5"/>
      <c r="BK6430" s="8"/>
      <c r="BL6430" s="5"/>
      <c r="BM6430" s="5"/>
      <c r="BN6430" s="5"/>
      <c r="BO6430" s="5"/>
      <c r="BP6430" s="1"/>
      <c r="BQ6430" s="1"/>
      <c r="BR6430" s="1"/>
      <c r="BS6430" s="1"/>
      <c r="BT6430" s="1"/>
      <c r="BU6430" s="4"/>
      <c r="BV6430" s="1"/>
      <c r="BW6430" s="3"/>
      <c r="BX6430" s="4"/>
      <c r="BY6430" s="5"/>
      <c r="BZ6430" s="5"/>
      <c r="CA6430" s="5"/>
      <c r="CB6430" s="5"/>
      <c r="CC6430" s="5"/>
      <c r="CD6430" s="43"/>
    </row>
    <row r="6431" spans="1:82" x14ac:dyDescent="0.25">
      <c r="A6431" s="8"/>
      <c r="B6431" s="5"/>
      <c r="C6431" s="5"/>
      <c r="D6431" s="5"/>
      <c r="E6431" s="5"/>
      <c r="F6431" s="94" t="str">
        <f t="shared" si="1009"/>
        <v/>
      </c>
      <c r="G6431" s="94" t="str">
        <f t="shared" si="1010"/>
        <v/>
      </c>
      <c r="H6431" s="127" t="str">
        <f>IF(A6431&lt;&gt;"",IF(MID(C6431,1,1)="c",$AS$26,IF(MID(C6431,1,1)="r",$AS$41,IF(MID(C6431,1,1)="p",#REF!,#REF!))),"")</f>
        <v/>
      </c>
      <c r="I6431" s="92" t="str">
        <f t="shared" si="1011"/>
        <v/>
      </c>
      <c r="J6431" s="92" t="str">
        <f t="shared" si="1012"/>
        <v/>
      </c>
      <c r="K6431" s="92" t="str">
        <f t="shared" si="1013"/>
        <v/>
      </c>
      <c r="L6431" s="92" t="str">
        <f t="shared" si="1014"/>
        <v/>
      </c>
      <c r="M6431" s="95" t="str">
        <f>IF(A6431&lt;&gt;"",IF(MID(C6431,1,1)="c",SigmaEpsConcrete(I6431,$AN$30:$AN$33,$AR$30:$AR$33,$AS$26,$AS$27,$AS$28,$AQ$20,$AU$19),""),"")</f>
        <v/>
      </c>
      <c r="N6431" s="95" t="str">
        <f>IF(A6431&lt;&gt;"",IF(MID(C6431,1,1)="r",SigmaEpsReinf(J6431,$AS$42:$AS$43,$AS$41,$AS$39,$AS$40,$AQ$38),""),"")</f>
        <v/>
      </c>
      <c r="Q6431" s="92" t="str">
        <f t="shared" si="1016"/>
        <v/>
      </c>
      <c r="R6431" s="92" t="str">
        <f t="shared" si="1017"/>
        <v/>
      </c>
      <c r="U6431" s="5"/>
      <c r="V6431" s="5"/>
      <c r="W6431" s="94" t="str">
        <f t="shared" si="1015"/>
        <v/>
      </c>
      <c r="X6431" s="94" t="str">
        <f t="shared" si="1018"/>
        <v/>
      </c>
      <c r="Y6431" s="5"/>
      <c r="BK6431" s="8"/>
      <c r="BL6431" s="5"/>
      <c r="BM6431" s="5"/>
      <c r="BN6431" s="5"/>
      <c r="BO6431" s="5"/>
      <c r="BP6431" s="1"/>
      <c r="BQ6431" s="1"/>
      <c r="BR6431" s="1"/>
      <c r="BS6431" s="1"/>
      <c r="BT6431" s="1"/>
      <c r="BU6431" s="4"/>
      <c r="BV6431" s="1"/>
      <c r="BW6431" s="3"/>
      <c r="BX6431" s="4"/>
      <c r="BY6431" s="5"/>
      <c r="BZ6431" s="5"/>
      <c r="CA6431" s="5"/>
      <c r="CB6431" s="5"/>
      <c r="CC6431" s="5"/>
      <c r="CD6431" s="43"/>
    </row>
    <row r="6432" spans="1:82" x14ac:dyDescent="0.25">
      <c r="A6432" s="8"/>
      <c r="B6432" s="5"/>
      <c r="C6432" s="5"/>
      <c r="D6432" s="5"/>
      <c r="E6432" s="5"/>
      <c r="F6432" s="94" t="str">
        <f t="shared" si="1009"/>
        <v/>
      </c>
      <c r="G6432" s="94" t="str">
        <f t="shared" si="1010"/>
        <v/>
      </c>
      <c r="H6432" s="127" t="str">
        <f>IF(A6432&lt;&gt;"",IF(MID(C6432,1,1)="c",$AS$26,IF(MID(C6432,1,1)="r",$AS$41,IF(MID(C6432,1,1)="p",#REF!,#REF!))),"")</f>
        <v/>
      </c>
      <c r="I6432" s="92" t="str">
        <f t="shared" si="1011"/>
        <v/>
      </c>
      <c r="J6432" s="92" t="str">
        <f t="shared" si="1012"/>
        <v/>
      </c>
      <c r="K6432" s="92" t="str">
        <f t="shared" si="1013"/>
        <v/>
      </c>
      <c r="L6432" s="92" t="str">
        <f t="shared" si="1014"/>
        <v/>
      </c>
      <c r="M6432" s="95" t="str">
        <f>IF(A6432&lt;&gt;"",IF(MID(C6432,1,1)="c",SigmaEpsConcrete(I6432,$AN$30:$AN$33,$AR$30:$AR$33,$AS$26,$AS$27,$AS$28,$AQ$20,$AU$19),""),"")</f>
        <v/>
      </c>
      <c r="N6432" s="95" t="str">
        <f>IF(A6432&lt;&gt;"",IF(MID(C6432,1,1)="r",SigmaEpsReinf(J6432,$AS$42:$AS$43,$AS$41,$AS$39,$AS$40,$AQ$38),""),"")</f>
        <v/>
      </c>
      <c r="Q6432" s="92" t="str">
        <f t="shared" si="1016"/>
        <v/>
      </c>
      <c r="R6432" s="92" t="str">
        <f t="shared" si="1017"/>
        <v/>
      </c>
      <c r="U6432" s="5"/>
      <c r="V6432" s="5"/>
      <c r="W6432" s="94" t="str">
        <f t="shared" si="1015"/>
        <v/>
      </c>
      <c r="X6432" s="94" t="str">
        <f t="shared" si="1018"/>
        <v/>
      </c>
      <c r="Y6432" s="5"/>
      <c r="BK6432" s="8"/>
      <c r="BL6432" s="5"/>
      <c r="BM6432" s="5"/>
      <c r="BN6432" s="5"/>
      <c r="BO6432" s="5"/>
      <c r="BP6432" s="1"/>
      <c r="BQ6432" s="1"/>
      <c r="BR6432" s="1"/>
      <c r="BS6432" s="1"/>
      <c r="BT6432" s="1"/>
      <c r="BU6432" s="4"/>
      <c r="BV6432" s="1"/>
      <c r="BW6432" s="3"/>
      <c r="BX6432" s="4"/>
      <c r="BY6432" s="5"/>
      <c r="BZ6432" s="5"/>
      <c r="CA6432" s="5"/>
      <c r="CB6432" s="5"/>
      <c r="CC6432" s="5"/>
      <c r="CD6432" s="43"/>
    </row>
    <row r="6433" spans="1:82" x14ac:dyDescent="0.25">
      <c r="A6433" s="8"/>
      <c r="B6433" s="5"/>
      <c r="C6433" s="5"/>
      <c r="D6433" s="5"/>
      <c r="E6433" s="5"/>
      <c r="F6433" s="94" t="str">
        <f t="shared" si="1009"/>
        <v/>
      </c>
      <c r="G6433" s="94" t="str">
        <f t="shared" si="1010"/>
        <v/>
      </c>
      <c r="H6433" s="127" t="str">
        <f>IF(A6433&lt;&gt;"",IF(MID(C6433,1,1)="c",$AS$26,IF(MID(C6433,1,1)="r",$AS$41,IF(MID(C6433,1,1)="p",#REF!,#REF!))),"")</f>
        <v/>
      </c>
      <c r="I6433" s="92" t="str">
        <f t="shared" si="1011"/>
        <v/>
      </c>
      <c r="J6433" s="92" t="str">
        <f t="shared" si="1012"/>
        <v/>
      </c>
      <c r="K6433" s="92" t="str">
        <f t="shared" si="1013"/>
        <v/>
      </c>
      <c r="L6433" s="92" t="str">
        <f t="shared" si="1014"/>
        <v/>
      </c>
      <c r="M6433" s="95" t="str">
        <f>IF(A6433&lt;&gt;"",IF(MID(C6433,1,1)="c",SigmaEpsConcrete(I6433,$AN$30:$AN$33,$AR$30:$AR$33,$AS$26,$AS$27,$AS$28,$AQ$20,$AU$19),""),"")</f>
        <v/>
      </c>
      <c r="N6433" s="95" t="str">
        <f>IF(A6433&lt;&gt;"",IF(MID(C6433,1,1)="r",SigmaEpsReinf(J6433,$AS$42:$AS$43,$AS$41,$AS$39,$AS$40,$AQ$38),""),"")</f>
        <v/>
      </c>
      <c r="Q6433" s="92" t="str">
        <f t="shared" si="1016"/>
        <v/>
      </c>
      <c r="R6433" s="92" t="str">
        <f t="shared" si="1017"/>
        <v/>
      </c>
      <c r="U6433" s="5"/>
      <c r="V6433" s="5"/>
      <c r="W6433" s="94" t="str">
        <f t="shared" si="1015"/>
        <v/>
      </c>
      <c r="X6433" s="94" t="str">
        <f t="shared" si="1018"/>
        <v/>
      </c>
      <c r="Y6433" s="5"/>
      <c r="BK6433" s="8"/>
      <c r="BL6433" s="5"/>
      <c r="BM6433" s="5"/>
      <c r="BN6433" s="5"/>
      <c r="BO6433" s="5"/>
      <c r="BP6433" s="1"/>
      <c r="BQ6433" s="1"/>
      <c r="BR6433" s="1"/>
      <c r="BS6433" s="1"/>
      <c r="BT6433" s="1"/>
      <c r="BU6433" s="4"/>
      <c r="BV6433" s="1"/>
      <c r="BW6433" s="3"/>
      <c r="BX6433" s="4"/>
      <c r="BY6433" s="5"/>
      <c r="BZ6433" s="5"/>
      <c r="CA6433" s="5"/>
      <c r="CB6433" s="5"/>
      <c r="CC6433" s="5"/>
      <c r="CD6433" s="43"/>
    </row>
    <row r="6434" spans="1:82" x14ac:dyDescent="0.25">
      <c r="A6434" s="8"/>
      <c r="B6434" s="5"/>
      <c r="C6434" s="5"/>
      <c r="D6434" s="5"/>
      <c r="E6434" s="5"/>
      <c r="F6434" s="94" t="str">
        <f t="shared" si="1009"/>
        <v/>
      </c>
      <c r="G6434" s="94" t="str">
        <f t="shared" si="1010"/>
        <v/>
      </c>
      <c r="H6434" s="127" t="str">
        <f>IF(A6434&lt;&gt;"",IF(MID(C6434,1,1)="c",$AS$26,IF(MID(C6434,1,1)="r",$AS$41,IF(MID(C6434,1,1)="p",#REF!,#REF!))),"")</f>
        <v/>
      </c>
      <c r="I6434" s="92" t="str">
        <f t="shared" si="1011"/>
        <v/>
      </c>
      <c r="J6434" s="92" t="str">
        <f t="shared" si="1012"/>
        <v/>
      </c>
      <c r="K6434" s="92" t="str">
        <f t="shared" si="1013"/>
        <v/>
      </c>
      <c r="L6434" s="92" t="str">
        <f t="shared" si="1014"/>
        <v/>
      </c>
      <c r="M6434" s="95" t="str">
        <f>IF(A6434&lt;&gt;"",IF(MID(C6434,1,1)="c",SigmaEpsConcrete(I6434,$AN$30:$AN$33,$AR$30:$AR$33,$AS$26,$AS$27,$AS$28,$AQ$20,$AU$19),""),"")</f>
        <v/>
      </c>
      <c r="N6434" s="95" t="str">
        <f>IF(A6434&lt;&gt;"",IF(MID(C6434,1,1)="r",SigmaEpsReinf(J6434,$AS$42:$AS$43,$AS$41,$AS$39,$AS$40,$AQ$38),""),"")</f>
        <v/>
      </c>
      <c r="Q6434" s="92" t="str">
        <f t="shared" si="1016"/>
        <v/>
      </c>
      <c r="R6434" s="92" t="str">
        <f t="shared" si="1017"/>
        <v/>
      </c>
      <c r="U6434" s="5"/>
      <c r="V6434" s="5"/>
      <c r="W6434" s="94" t="str">
        <f t="shared" si="1015"/>
        <v/>
      </c>
      <c r="X6434" s="94" t="str">
        <f t="shared" si="1018"/>
        <v/>
      </c>
      <c r="Y6434" s="5"/>
      <c r="BK6434" s="8"/>
      <c r="BL6434" s="5"/>
      <c r="BM6434" s="5"/>
      <c r="BN6434" s="5"/>
      <c r="BO6434" s="5"/>
      <c r="BP6434" s="1"/>
      <c r="BQ6434" s="1"/>
      <c r="BR6434" s="1"/>
      <c r="BS6434" s="1"/>
      <c r="BT6434" s="1"/>
      <c r="BU6434" s="4"/>
      <c r="BV6434" s="1"/>
      <c r="BW6434" s="3"/>
      <c r="BX6434" s="4"/>
      <c r="BY6434" s="5"/>
      <c r="BZ6434" s="5"/>
      <c r="CA6434" s="5"/>
      <c r="CB6434" s="5"/>
      <c r="CC6434" s="5"/>
      <c r="CD6434" s="43"/>
    </row>
    <row r="6435" spans="1:82" x14ac:dyDescent="0.25">
      <c r="A6435" s="8"/>
      <c r="B6435" s="5"/>
      <c r="C6435" s="5"/>
      <c r="D6435" s="5"/>
      <c r="E6435" s="5"/>
      <c r="F6435" s="94" t="str">
        <f t="shared" si="1009"/>
        <v/>
      </c>
      <c r="G6435" s="94" t="str">
        <f t="shared" si="1010"/>
        <v/>
      </c>
      <c r="H6435" s="127" t="str">
        <f>IF(A6435&lt;&gt;"",IF(MID(C6435,1,1)="c",$AS$26,IF(MID(C6435,1,1)="r",$AS$41,IF(MID(C6435,1,1)="p",#REF!,#REF!))),"")</f>
        <v/>
      </c>
      <c r="I6435" s="92" t="str">
        <f t="shared" si="1011"/>
        <v/>
      </c>
      <c r="J6435" s="92" t="str">
        <f t="shared" si="1012"/>
        <v/>
      </c>
      <c r="K6435" s="92" t="str">
        <f t="shared" si="1013"/>
        <v/>
      </c>
      <c r="L6435" s="92" t="str">
        <f t="shared" si="1014"/>
        <v/>
      </c>
      <c r="M6435" s="95" t="str">
        <f>IF(A6435&lt;&gt;"",IF(MID(C6435,1,1)="c",SigmaEpsConcrete(I6435,$AN$30:$AN$33,$AR$30:$AR$33,$AS$26,$AS$27,$AS$28,$AQ$20,$AU$19),""),"")</f>
        <v/>
      </c>
      <c r="N6435" s="95" t="str">
        <f>IF(A6435&lt;&gt;"",IF(MID(C6435,1,1)="r",SigmaEpsReinf(J6435,$AS$42:$AS$43,$AS$41,$AS$39,$AS$40,$AQ$38),""),"")</f>
        <v/>
      </c>
      <c r="Q6435" s="92" t="str">
        <f t="shared" si="1016"/>
        <v/>
      </c>
      <c r="R6435" s="92" t="str">
        <f t="shared" si="1017"/>
        <v/>
      </c>
      <c r="U6435" s="5"/>
      <c r="V6435" s="5"/>
      <c r="W6435" s="94" t="str">
        <f t="shared" si="1015"/>
        <v/>
      </c>
      <c r="X6435" s="94" t="str">
        <f t="shared" si="1018"/>
        <v/>
      </c>
      <c r="Y6435" s="5"/>
      <c r="BK6435" s="8"/>
      <c r="BL6435" s="5"/>
      <c r="BM6435" s="5"/>
      <c r="BN6435" s="5"/>
      <c r="BO6435" s="5"/>
      <c r="BP6435" s="1"/>
      <c r="BQ6435" s="1"/>
      <c r="BR6435" s="1"/>
      <c r="BS6435" s="1"/>
      <c r="BT6435" s="1"/>
      <c r="BU6435" s="4"/>
      <c r="BV6435" s="1"/>
      <c r="BW6435" s="3"/>
      <c r="BX6435" s="4"/>
      <c r="BY6435" s="5"/>
      <c r="BZ6435" s="5"/>
      <c r="CA6435" s="5"/>
      <c r="CB6435" s="5"/>
      <c r="CC6435" s="5"/>
      <c r="CD6435" s="43"/>
    </row>
    <row r="6436" spans="1:82" x14ac:dyDescent="0.25">
      <c r="A6436" s="8"/>
      <c r="B6436" s="5"/>
      <c r="C6436" s="5"/>
      <c r="D6436" s="5"/>
      <c r="E6436" s="5"/>
      <c r="F6436" s="94" t="str">
        <f t="shared" si="1009"/>
        <v/>
      </c>
      <c r="G6436" s="94" t="str">
        <f t="shared" si="1010"/>
        <v/>
      </c>
      <c r="H6436" s="127" t="str">
        <f>IF(A6436&lt;&gt;"",IF(MID(C6436,1,1)="c",$AS$26,IF(MID(C6436,1,1)="r",$AS$41,IF(MID(C6436,1,1)="p",#REF!,#REF!))),"")</f>
        <v/>
      </c>
      <c r="I6436" s="92" t="str">
        <f t="shared" si="1011"/>
        <v/>
      </c>
      <c r="J6436" s="92" t="str">
        <f t="shared" si="1012"/>
        <v/>
      </c>
      <c r="K6436" s="92" t="str">
        <f t="shared" si="1013"/>
        <v/>
      </c>
      <c r="L6436" s="92" t="str">
        <f t="shared" si="1014"/>
        <v/>
      </c>
      <c r="M6436" s="95" t="str">
        <f>IF(A6436&lt;&gt;"",IF(MID(C6436,1,1)="c",SigmaEpsConcrete(I6436,$AN$30:$AN$33,$AR$30:$AR$33,$AS$26,$AS$27,$AS$28,$AQ$20,$AU$19),""),"")</f>
        <v/>
      </c>
      <c r="N6436" s="95" t="str">
        <f>IF(A6436&lt;&gt;"",IF(MID(C6436,1,1)="r",SigmaEpsReinf(J6436,$AS$42:$AS$43,$AS$41,$AS$39,$AS$40,$AQ$38),""),"")</f>
        <v/>
      </c>
      <c r="Q6436" s="92" t="str">
        <f t="shared" si="1016"/>
        <v/>
      </c>
      <c r="R6436" s="92" t="str">
        <f t="shared" si="1017"/>
        <v/>
      </c>
      <c r="U6436" s="5"/>
      <c r="V6436" s="5"/>
      <c r="W6436" s="94" t="str">
        <f t="shared" si="1015"/>
        <v/>
      </c>
      <c r="X6436" s="94" t="str">
        <f t="shared" si="1018"/>
        <v/>
      </c>
      <c r="Y6436" s="5"/>
      <c r="BK6436" s="8"/>
      <c r="BL6436" s="5"/>
      <c r="BM6436" s="5"/>
      <c r="BN6436" s="5"/>
      <c r="BO6436" s="5"/>
      <c r="BP6436" s="1"/>
      <c r="BQ6436" s="1"/>
      <c r="BR6436" s="1"/>
      <c r="BS6436" s="1"/>
      <c r="BT6436" s="1"/>
      <c r="BU6436" s="4"/>
      <c r="BV6436" s="1"/>
      <c r="BW6436" s="3"/>
      <c r="BX6436" s="4"/>
      <c r="BY6436" s="5"/>
      <c r="BZ6436" s="5"/>
      <c r="CA6436" s="5"/>
      <c r="CB6436" s="5"/>
      <c r="CC6436" s="5"/>
      <c r="CD6436" s="43"/>
    </row>
    <row r="6437" spans="1:82" x14ac:dyDescent="0.25">
      <c r="A6437" s="8"/>
      <c r="B6437" s="5"/>
      <c r="C6437" s="5"/>
      <c r="D6437" s="5"/>
      <c r="E6437" s="5"/>
      <c r="F6437" s="94" t="str">
        <f t="shared" si="1009"/>
        <v/>
      </c>
      <c r="G6437" s="94" t="str">
        <f t="shared" si="1010"/>
        <v/>
      </c>
      <c r="H6437" s="127" t="str">
        <f>IF(A6437&lt;&gt;"",IF(MID(C6437,1,1)="c",$AS$26,IF(MID(C6437,1,1)="r",$AS$41,IF(MID(C6437,1,1)="p",#REF!,#REF!))),"")</f>
        <v/>
      </c>
      <c r="I6437" s="92" t="str">
        <f t="shared" si="1011"/>
        <v/>
      </c>
      <c r="J6437" s="92" t="str">
        <f t="shared" si="1012"/>
        <v/>
      </c>
      <c r="K6437" s="92" t="str">
        <f t="shared" si="1013"/>
        <v/>
      </c>
      <c r="L6437" s="92" t="str">
        <f t="shared" si="1014"/>
        <v/>
      </c>
      <c r="M6437" s="95" t="str">
        <f>IF(A6437&lt;&gt;"",IF(MID(C6437,1,1)="c",SigmaEpsConcrete(I6437,$AN$30:$AN$33,$AR$30:$AR$33,$AS$26,$AS$27,$AS$28,$AQ$20,$AU$19),""),"")</f>
        <v/>
      </c>
      <c r="N6437" s="95" t="str">
        <f>IF(A6437&lt;&gt;"",IF(MID(C6437,1,1)="r",SigmaEpsReinf(J6437,$AS$42:$AS$43,$AS$41,$AS$39,$AS$40,$AQ$38),""),"")</f>
        <v/>
      </c>
      <c r="Q6437" s="92" t="str">
        <f t="shared" si="1016"/>
        <v/>
      </c>
      <c r="R6437" s="92" t="str">
        <f t="shared" si="1017"/>
        <v/>
      </c>
      <c r="U6437" s="5"/>
      <c r="V6437" s="5"/>
      <c r="W6437" s="94" t="str">
        <f t="shared" si="1015"/>
        <v/>
      </c>
      <c r="X6437" s="94" t="str">
        <f t="shared" si="1018"/>
        <v/>
      </c>
      <c r="Y6437" s="5"/>
      <c r="BK6437" s="8"/>
      <c r="BL6437" s="5"/>
      <c r="BM6437" s="5"/>
      <c r="BN6437" s="5"/>
      <c r="BO6437" s="5"/>
      <c r="BP6437" s="1"/>
      <c r="BQ6437" s="1"/>
      <c r="BR6437" s="1"/>
      <c r="BS6437" s="1"/>
      <c r="BT6437" s="1"/>
      <c r="BU6437" s="4"/>
      <c r="BV6437" s="1"/>
      <c r="BW6437" s="3"/>
      <c r="BX6437" s="4"/>
      <c r="BY6437" s="5"/>
      <c r="BZ6437" s="5"/>
      <c r="CA6437" s="5"/>
      <c r="CB6437" s="5"/>
      <c r="CC6437" s="5"/>
      <c r="CD6437" s="43"/>
    </row>
    <row r="6438" spans="1:82" x14ac:dyDescent="0.25">
      <c r="A6438" s="8"/>
      <c r="B6438" s="5"/>
      <c r="C6438" s="5"/>
      <c r="D6438" s="5"/>
      <c r="E6438" s="5"/>
      <c r="F6438" s="94" t="str">
        <f t="shared" si="1009"/>
        <v/>
      </c>
      <c r="G6438" s="94" t="str">
        <f t="shared" si="1010"/>
        <v/>
      </c>
      <c r="H6438" s="127" t="str">
        <f>IF(A6438&lt;&gt;"",IF(MID(C6438,1,1)="c",$AS$26,IF(MID(C6438,1,1)="r",$AS$41,IF(MID(C6438,1,1)="p",#REF!,#REF!))),"")</f>
        <v/>
      </c>
      <c r="I6438" s="92" t="str">
        <f t="shared" si="1011"/>
        <v/>
      </c>
      <c r="J6438" s="92" t="str">
        <f t="shared" si="1012"/>
        <v/>
      </c>
      <c r="K6438" s="92" t="str">
        <f t="shared" si="1013"/>
        <v/>
      </c>
      <c r="L6438" s="92" t="str">
        <f t="shared" si="1014"/>
        <v/>
      </c>
      <c r="M6438" s="95" t="str">
        <f>IF(A6438&lt;&gt;"",IF(MID(C6438,1,1)="c",SigmaEpsConcrete(I6438,$AN$30:$AN$33,$AR$30:$AR$33,$AS$26,$AS$27,$AS$28,$AQ$20,$AU$19),""),"")</f>
        <v/>
      </c>
      <c r="N6438" s="95" t="str">
        <f>IF(A6438&lt;&gt;"",IF(MID(C6438,1,1)="r",SigmaEpsReinf(J6438,$AS$42:$AS$43,$AS$41,$AS$39,$AS$40,$AQ$38),""),"")</f>
        <v/>
      </c>
      <c r="Q6438" s="92" t="str">
        <f t="shared" si="1016"/>
        <v/>
      </c>
      <c r="R6438" s="92" t="str">
        <f t="shared" si="1017"/>
        <v/>
      </c>
      <c r="U6438" s="5"/>
      <c r="V6438" s="5"/>
      <c r="W6438" s="94" t="str">
        <f t="shared" si="1015"/>
        <v/>
      </c>
      <c r="X6438" s="94" t="str">
        <f t="shared" si="1018"/>
        <v/>
      </c>
      <c r="Y6438" s="5"/>
      <c r="BK6438" s="8"/>
      <c r="BL6438" s="5"/>
      <c r="BM6438" s="5"/>
      <c r="BN6438" s="5"/>
      <c r="BO6438" s="5"/>
      <c r="BP6438" s="1"/>
      <c r="BQ6438" s="1"/>
      <c r="BR6438" s="1"/>
      <c r="BS6438" s="1"/>
      <c r="BT6438" s="1"/>
      <c r="BU6438" s="4"/>
      <c r="BV6438" s="1"/>
      <c r="BW6438" s="3"/>
      <c r="BX6438" s="4"/>
      <c r="BY6438" s="5"/>
      <c r="BZ6438" s="5"/>
      <c r="CA6438" s="5"/>
      <c r="CB6438" s="5"/>
      <c r="CC6438" s="5"/>
      <c r="CD6438" s="43"/>
    </row>
    <row r="6439" spans="1:82" x14ac:dyDescent="0.25">
      <c r="A6439" s="8"/>
      <c r="B6439" s="5"/>
      <c r="C6439" s="5"/>
      <c r="D6439" s="5"/>
      <c r="E6439" s="5"/>
      <c r="F6439" s="94" t="str">
        <f t="shared" si="1009"/>
        <v/>
      </c>
      <c r="G6439" s="94" t="str">
        <f t="shared" si="1010"/>
        <v/>
      </c>
      <c r="H6439" s="127" t="str">
        <f>IF(A6439&lt;&gt;"",IF(MID(C6439,1,1)="c",$AS$26,IF(MID(C6439,1,1)="r",$AS$41,IF(MID(C6439,1,1)="p",#REF!,#REF!))),"")</f>
        <v/>
      </c>
      <c r="I6439" s="92" t="str">
        <f t="shared" si="1011"/>
        <v/>
      </c>
      <c r="J6439" s="92" t="str">
        <f t="shared" si="1012"/>
        <v/>
      </c>
      <c r="K6439" s="92" t="str">
        <f t="shared" si="1013"/>
        <v/>
      </c>
      <c r="L6439" s="92" t="str">
        <f t="shared" si="1014"/>
        <v/>
      </c>
      <c r="M6439" s="95" t="str">
        <f>IF(A6439&lt;&gt;"",IF(MID(C6439,1,1)="c",SigmaEpsConcrete(I6439,$AN$30:$AN$33,$AR$30:$AR$33,$AS$26,$AS$27,$AS$28,$AQ$20,$AU$19),""),"")</f>
        <v/>
      </c>
      <c r="N6439" s="95" t="str">
        <f>IF(A6439&lt;&gt;"",IF(MID(C6439,1,1)="r",SigmaEpsReinf(J6439,$AS$42:$AS$43,$AS$41,$AS$39,$AS$40,$AQ$38),""),"")</f>
        <v/>
      </c>
      <c r="Q6439" s="92" t="str">
        <f t="shared" si="1016"/>
        <v/>
      </c>
      <c r="R6439" s="92" t="str">
        <f t="shared" si="1017"/>
        <v/>
      </c>
      <c r="U6439" s="5"/>
      <c r="V6439" s="5"/>
      <c r="W6439" s="94" t="str">
        <f t="shared" si="1015"/>
        <v/>
      </c>
      <c r="X6439" s="94" t="str">
        <f t="shared" si="1018"/>
        <v/>
      </c>
      <c r="Y6439" s="5"/>
      <c r="BK6439" s="8"/>
      <c r="BL6439" s="5"/>
      <c r="BM6439" s="5"/>
      <c r="BN6439" s="5"/>
      <c r="BO6439" s="5"/>
      <c r="BP6439" s="1"/>
      <c r="BQ6439" s="1"/>
      <c r="BR6439" s="1"/>
      <c r="BS6439" s="1"/>
      <c r="BT6439" s="1"/>
      <c r="BU6439" s="4"/>
      <c r="BV6439" s="1"/>
      <c r="BW6439" s="3"/>
      <c r="BX6439" s="4"/>
      <c r="BY6439" s="5"/>
      <c r="BZ6439" s="5"/>
      <c r="CA6439" s="5"/>
      <c r="CB6439" s="5"/>
      <c r="CC6439" s="5"/>
      <c r="CD6439" s="43"/>
    </row>
    <row r="6440" spans="1:82" x14ac:dyDescent="0.25">
      <c r="A6440" s="8"/>
      <c r="B6440" s="5"/>
      <c r="C6440" s="5"/>
      <c r="D6440" s="5"/>
      <c r="E6440" s="5"/>
      <c r="F6440" s="94" t="str">
        <f t="shared" si="1009"/>
        <v/>
      </c>
      <c r="G6440" s="94" t="str">
        <f t="shared" si="1010"/>
        <v/>
      </c>
      <c r="H6440" s="127" t="str">
        <f>IF(A6440&lt;&gt;"",IF(MID(C6440,1,1)="c",$AS$26,IF(MID(C6440,1,1)="r",$AS$41,IF(MID(C6440,1,1)="p",#REF!,#REF!))),"")</f>
        <v/>
      </c>
      <c r="I6440" s="92" t="str">
        <f t="shared" si="1011"/>
        <v/>
      </c>
      <c r="J6440" s="92" t="str">
        <f t="shared" si="1012"/>
        <v/>
      </c>
      <c r="K6440" s="92" t="str">
        <f t="shared" si="1013"/>
        <v/>
      </c>
      <c r="L6440" s="92" t="str">
        <f t="shared" si="1014"/>
        <v/>
      </c>
      <c r="M6440" s="95" t="str">
        <f>IF(A6440&lt;&gt;"",IF(MID(C6440,1,1)="c",SigmaEpsConcrete(I6440,$AN$30:$AN$33,$AR$30:$AR$33,$AS$26,$AS$27,$AS$28,$AQ$20,$AU$19),""),"")</f>
        <v/>
      </c>
      <c r="N6440" s="95" t="str">
        <f>IF(A6440&lt;&gt;"",IF(MID(C6440,1,1)="r",SigmaEpsReinf(J6440,$AS$42:$AS$43,$AS$41,$AS$39,$AS$40,$AQ$38),""),"")</f>
        <v/>
      </c>
      <c r="Q6440" s="92" t="str">
        <f t="shared" si="1016"/>
        <v/>
      </c>
      <c r="R6440" s="92" t="str">
        <f t="shared" si="1017"/>
        <v/>
      </c>
      <c r="U6440" s="5"/>
      <c r="V6440" s="5"/>
      <c r="W6440" s="94" t="str">
        <f t="shared" si="1015"/>
        <v/>
      </c>
      <c r="X6440" s="94" t="str">
        <f t="shared" si="1018"/>
        <v/>
      </c>
      <c r="Y6440" s="5"/>
      <c r="BK6440" s="8"/>
      <c r="BL6440" s="5"/>
      <c r="BM6440" s="5"/>
      <c r="BN6440" s="5"/>
      <c r="BO6440" s="5"/>
      <c r="BP6440" s="1"/>
      <c r="BQ6440" s="1"/>
      <c r="BR6440" s="1"/>
      <c r="BS6440" s="1"/>
      <c r="BT6440" s="1"/>
      <c r="BU6440" s="4"/>
      <c r="BV6440" s="1"/>
      <c r="BW6440" s="3"/>
      <c r="BX6440" s="4"/>
      <c r="BY6440" s="5"/>
      <c r="BZ6440" s="5"/>
      <c r="CA6440" s="5"/>
      <c r="CB6440" s="5"/>
      <c r="CC6440" s="5"/>
      <c r="CD6440" s="43"/>
    </row>
    <row r="6441" spans="1:82" x14ac:dyDescent="0.25">
      <c r="A6441" s="8"/>
      <c r="B6441" s="5"/>
      <c r="C6441" s="5"/>
      <c r="D6441" s="5"/>
      <c r="E6441" s="5"/>
      <c r="F6441" s="94" t="str">
        <f t="shared" si="1009"/>
        <v/>
      </c>
      <c r="G6441" s="94" t="str">
        <f t="shared" si="1010"/>
        <v/>
      </c>
      <c r="H6441" s="127" t="str">
        <f>IF(A6441&lt;&gt;"",IF(MID(C6441,1,1)="c",$AS$26,IF(MID(C6441,1,1)="r",$AS$41,IF(MID(C6441,1,1)="p",#REF!,#REF!))),"")</f>
        <v/>
      </c>
      <c r="I6441" s="92" t="str">
        <f t="shared" si="1011"/>
        <v/>
      </c>
      <c r="J6441" s="92" t="str">
        <f t="shared" si="1012"/>
        <v/>
      </c>
      <c r="K6441" s="92" t="str">
        <f t="shared" si="1013"/>
        <v/>
      </c>
      <c r="L6441" s="92" t="str">
        <f t="shared" si="1014"/>
        <v/>
      </c>
      <c r="M6441" s="95" t="str">
        <f>IF(A6441&lt;&gt;"",IF(MID(C6441,1,1)="c",SigmaEpsConcrete(I6441,$AN$30:$AN$33,$AR$30:$AR$33,$AS$26,$AS$27,$AS$28,$AQ$20,$AU$19),""),"")</f>
        <v/>
      </c>
      <c r="N6441" s="95" t="str">
        <f>IF(A6441&lt;&gt;"",IF(MID(C6441,1,1)="r",SigmaEpsReinf(J6441,$AS$42:$AS$43,$AS$41,$AS$39,$AS$40,$AQ$38),""),"")</f>
        <v/>
      </c>
      <c r="Q6441" s="92" t="str">
        <f t="shared" si="1016"/>
        <v/>
      </c>
      <c r="R6441" s="92" t="str">
        <f t="shared" si="1017"/>
        <v/>
      </c>
      <c r="U6441" s="5"/>
      <c r="V6441" s="5"/>
      <c r="W6441" s="94" t="str">
        <f t="shared" si="1015"/>
        <v/>
      </c>
      <c r="X6441" s="94" t="str">
        <f t="shared" si="1018"/>
        <v/>
      </c>
      <c r="Y6441" s="5"/>
      <c r="BK6441" s="8"/>
      <c r="BL6441" s="5"/>
      <c r="BM6441" s="5"/>
      <c r="BN6441" s="5"/>
      <c r="BO6441" s="5"/>
      <c r="BP6441" s="1"/>
      <c r="BQ6441" s="1"/>
      <c r="BR6441" s="1"/>
      <c r="BS6441" s="1"/>
      <c r="BT6441" s="1"/>
      <c r="BU6441" s="4"/>
      <c r="BV6441" s="1"/>
      <c r="BW6441" s="3"/>
      <c r="BX6441" s="4"/>
      <c r="BY6441" s="5"/>
      <c r="BZ6441" s="5"/>
      <c r="CA6441" s="5"/>
      <c r="CB6441" s="5"/>
      <c r="CC6441" s="5"/>
      <c r="CD6441" s="43"/>
    </row>
    <row r="6442" spans="1:82" x14ac:dyDescent="0.25">
      <c r="A6442" s="8"/>
      <c r="B6442" s="5"/>
      <c r="C6442" s="5"/>
      <c r="D6442" s="5"/>
      <c r="E6442" s="5"/>
      <c r="F6442" s="94" t="str">
        <f t="shared" si="1009"/>
        <v/>
      </c>
      <c r="G6442" s="94" t="str">
        <f t="shared" si="1010"/>
        <v/>
      </c>
      <c r="H6442" s="127" t="str">
        <f>IF(A6442&lt;&gt;"",IF(MID(C6442,1,1)="c",$AS$26,IF(MID(C6442,1,1)="r",$AS$41,IF(MID(C6442,1,1)="p",#REF!,#REF!))),"")</f>
        <v/>
      </c>
      <c r="I6442" s="92" t="str">
        <f t="shared" si="1011"/>
        <v/>
      </c>
      <c r="J6442" s="92" t="str">
        <f t="shared" si="1012"/>
        <v/>
      </c>
      <c r="K6442" s="92" t="str">
        <f t="shared" si="1013"/>
        <v/>
      </c>
      <c r="L6442" s="92" t="str">
        <f t="shared" si="1014"/>
        <v/>
      </c>
      <c r="M6442" s="95" t="str">
        <f>IF(A6442&lt;&gt;"",IF(MID(C6442,1,1)="c",SigmaEpsConcrete(I6442,$AN$30:$AN$33,$AR$30:$AR$33,$AS$26,$AS$27,$AS$28,$AQ$20,$AU$19),""),"")</f>
        <v/>
      </c>
      <c r="N6442" s="95" t="str">
        <f>IF(A6442&lt;&gt;"",IF(MID(C6442,1,1)="r",SigmaEpsReinf(J6442,$AS$42:$AS$43,$AS$41,$AS$39,$AS$40,$AQ$38),""),"")</f>
        <v/>
      </c>
      <c r="Q6442" s="92" t="str">
        <f t="shared" si="1016"/>
        <v/>
      </c>
      <c r="R6442" s="92" t="str">
        <f t="shared" si="1017"/>
        <v/>
      </c>
      <c r="U6442" s="5"/>
      <c r="V6442" s="5"/>
      <c r="W6442" s="94" t="str">
        <f t="shared" si="1015"/>
        <v/>
      </c>
      <c r="X6442" s="94" t="str">
        <f t="shared" si="1018"/>
        <v/>
      </c>
      <c r="Y6442" s="5"/>
      <c r="BK6442" s="8"/>
      <c r="BL6442" s="5"/>
      <c r="BM6442" s="5"/>
      <c r="BN6442" s="5"/>
      <c r="BO6442" s="5"/>
      <c r="BP6442" s="1"/>
      <c r="BQ6442" s="1"/>
      <c r="BR6442" s="1"/>
      <c r="BS6442" s="1"/>
      <c r="BT6442" s="1"/>
      <c r="BU6442" s="4"/>
      <c r="BV6442" s="1"/>
      <c r="BW6442" s="3"/>
      <c r="BX6442" s="4"/>
      <c r="BY6442" s="5"/>
      <c r="BZ6442" s="5"/>
      <c r="CA6442" s="5"/>
      <c r="CB6442" s="5"/>
      <c r="CC6442" s="5"/>
      <c r="CD6442" s="43"/>
    </row>
    <row r="6443" spans="1:82" x14ac:dyDescent="0.25">
      <c r="A6443" s="8"/>
      <c r="B6443" s="5"/>
      <c r="C6443" s="5"/>
      <c r="D6443" s="5"/>
      <c r="E6443" s="5"/>
      <c r="F6443" s="94" t="str">
        <f t="shared" si="1009"/>
        <v/>
      </c>
      <c r="G6443" s="94" t="str">
        <f t="shared" si="1010"/>
        <v/>
      </c>
      <c r="H6443" s="127" t="str">
        <f>IF(A6443&lt;&gt;"",IF(MID(C6443,1,1)="c",$AS$26,IF(MID(C6443,1,1)="r",$AS$41,IF(MID(C6443,1,1)="p",#REF!,#REF!))),"")</f>
        <v/>
      </c>
      <c r="I6443" s="92" t="str">
        <f t="shared" si="1011"/>
        <v/>
      </c>
      <c r="J6443" s="92" t="str">
        <f t="shared" si="1012"/>
        <v/>
      </c>
      <c r="K6443" s="92" t="str">
        <f t="shared" si="1013"/>
        <v/>
      </c>
      <c r="L6443" s="92" t="str">
        <f t="shared" si="1014"/>
        <v/>
      </c>
      <c r="M6443" s="95" t="str">
        <f>IF(A6443&lt;&gt;"",IF(MID(C6443,1,1)="c",SigmaEpsConcrete(I6443,$AN$30:$AN$33,$AR$30:$AR$33,$AS$26,$AS$27,$AS$28,$AQ$20,$AU$19),""),"")</f>
        <v/>
      </c>
      <c r="N6443" s="95" t="str">
        <f>IF(A6443&lt;&gt;"",IF(MID(C6443,1,1)="r",SigmaEpsReinf(J6443,$AS$42:$AS$43,$AS$41,$AS$39,$AS$40,$AQ$38),""),"")</f>
        <v/>
      </c>
      <c r="Q6443" s="92" t="str">
        <f t="shared" si="1016"/>
        <v/>
      </c>
      <c r="R6443" s="92" t="str">
        <f t="shared" si="1017"/>
        <v/>
      </c>
      <c r="U6443" s="5"/>
      <c r="V6443" s="5"/>
      <c r="W6443" s="94" t="str">
        <f t="shared" si="1015"/>
        <v/>
      </c>
      <c r="X6443" s="94" t="str">
        <f t="shared" si="1018"/>
        <v/>
      </c>
      <c r="Y6443" s="5"/>
      <c r="BK6443" s="8"/>
      <c r="BL6443" s="5"/>
      <c r="BM6443" s="5"/>
      <c r="BN6443" s="5"/>
      <c r="BO6443" s="5"/>
      <c r="BP6443" s="1"/>
      <c r="BQ6443" s="1"/>
      <c r="BR6443" s="1"/>
      <c r="BS6443" s="1"/>
      <c r="BT6443" s="1"/>
      <c r="BU6443" s="4"/>
      <c r="BV6443" s="1"/>
      <c r="BW6443" s="3"/>
      <c r="BX6443" s="4"/>
      <c r="BY6443" s="5"/>
      <c r="BZ6443" s="5"/>
      <c r="CA6443" s="5"/>
      <c r="CB6443" s="5"/>
      <c r="CC6443" s="5"/>
      <c r="CD6443" s="43"/>
    </row>
    <row r="6444" spans="1:82" x14ac:dyDescent="0.25">
      <c r="A6444" s="8"/>
      <c r="B6444" s="5"/>
      <c r="C6444" s="5"/>
      <c r="D6444" s="5"/>
      <c r="E6444" s="5"/>
      <c r="F6444" s="94" t="str">
        <f t="shared" si="1009"/>
        <v/>
      </c>
      <c r="G6444" s="94" t="str">
        <f t="shared" si="1010"/>
        <v/>
      </c>
      <c r="H6444" s="127" t="str">
        <f>IF(A6444&lt;&gt;"",IF(MID(C6444,1,1)="c",$AS$26,IF(MID(C6444,1,1)="r",$AS$41,IF(MID(C6444,1,1)="p",#REF!,#REF!))),"")</f>
        <v/>
      </c>
      <c r="I6444" s="92" t="str">
        <f t="shared" si="1011"/>
        <v/>
      </c>
      <c r="J6444" s="92" t="str">
        <f t="shared" si="1012"/>
        <v/>
      </c>
      <c r="K6444" s="92" t="str">
        <f t="shared" si="1013"/>
        <v/>
      </c>
      <c r="L6444" s="92" t="str">
        <f t="shared" si="1014"/>
        <v/>
      </c>
      <c r="M6444" s="95" t="str">
        <f>IF(A6444&lt;&gt;"",IF(MID(C6444,1,1)="c",SigmaEpsConcrete(I6444,$AN$30:$AN$33,$AR$30:$AR$33,$AS$26,$AS$27,$AS$28,$AQ$20,$AU$19),""),"")</f>
        <v/>
      </c>
      <c r="N6444" s="95" t="str">
        <f>IF(A6444&lt;&gt;"",IF(MID(C6444,1,1)="r",SigmaEpsReinf(J6444,$AS$42:$AS$43,$AS$41,$AS$39,$AS$40,$AQ$38),""),"")</f>
        <v/>
      </c>
      <c r="Q6444" s="92" t="str">
        <f t="shared" si="1016"/>
        <v/>
      </c>
      <c r="R6444" s="92" t="str">
        <f t="shared" si="1017"/>
        <v/>
      </c>
      <c r="U6444" s="5"/>
      <c r="V6444" s="5"/>
      <c r="W6444" s="94" t="str">
        <f t="shared" si="1015"/>
        <v/>
      </c>
      <c r="X6444" s="94" t="str">
        <f t="shared" si="1018"/>
        <v/>
      </c>
      <c r="Y6444" s="5"/>
      <c r="BK6444" s="8"/>
      <c r="BL6444" s="5"/>
      <c r="BM6444" s="5"/>
      <c r="BN6444" s="5"/>
      <c r="BO6444" s="5"/>
      <c r="BP6444" s="1"/>
      <c r="BQ6444" s="1"/>
      <c r="BR6444" s="1"/>
      <c r="BS6444" s="1"/>
      <c r="BT6444" s="1"/>
      <c r="BU6444" s="4"/>
      <c r="BV6444" s="1"/>
      <c r="BW6444" s="3"/>
      <c r="BX6444" s="4"/>
      <c r="BY6444" s="5"/>
      <c r="BZ6444" s="5"/>
      <c r="CA6444" s="5"/>
      <c r="CB6444" s="5"/>
      <c r="CC6444" s="5"/>
      <c r="CD6444" s="43"/>
    </row>
    <row r="6445" spans="1:82" x14ac:dyDescent="0.25">
      <c r="A6445" s="8"/>
      <c r="B6445" s="5"/>
      <c r="C6445" s="5"/>
      <c r="D6445" s="5"/>
      <c r="E6445" s="5"/>
      <c r="F6445" s="94" t="str">
        <f t="shared" si="1009"/>
        <v/>
      </c>
      <c r="G6445" s="94" t="str">
        <f t="shared" si="1010"/>
        <v/>
      </c>
      <c r="H6445" s="127" t="str">
        <f>IF(A6445&lt;&gt;"",IF(MID(C6445,1,1)="c",$AS$26,IF(MID(C6445,1,1)="r",$AS$41,IF(MID(C6445,1,1)="p",#REF!,#REF!))),"")</f>
        <v/>
      </c>
      <c r="I6445" s="92" t="str">
        <f t="shared" si="1011"/>
        <v/>
      </c>
      <c r="J6445" s="92" t="str">
        <f t="shared" si="1012"/>
        <v/>
      </c>
      <c r="K6445" s="92" t="str">
        <f t="shared" si="1013"/>
        <v/>
      </c>
      <c r="L6445" s="92" t="str">
        <f t="shared" si="1014"/>
        <v/>
      </c>
      <c r="M6445" s="95" t="str">
        <f>IF(A6445&lt;&gt;"",IF(MID(C6445,1,1)="c",SigmaEpsConcrete(I6445,$AN$30:$AN$33,$AR$30:$AR$33,$AS$26,$AS$27,$AS$28,$AQ$20,$AU$19),""),"")</f>
        <v/>
      </c>
      <c r="N6445" s="95" t="str">
        <f>IF(A6445&lt;&gt;"",IF(MID(C6445,1,1)="r",SigmaEpsReinf(J6445,$AS$42:$AS$43,$AS$41,$AS$39,$AS$40,$AQ$38),""),"")</f>
        <v/>
      </c>
      <c r="Q6445" s="92" t="str">
        <f t="shared" si="1016"/>
        <v/>
      </c>
      <c r="R6445" s="92" t="str">
        <f t="shared" si="1017"/>
        <v/>
      </c>
      <c r="U6445" s="5"/>
      <c r="V6445" s="5"/>
      <c r="W6445" s="94" t="str">
        <f t="shared" si="1015"/>
        <v/>
      </c>
      <c r="X6445" s="94" t="str">
        <f t="shared" si="1018"/>
        <v/>
      </c>
      <c r="Y6445" s="5"/>
      <c r="BK6445" s="8"/>
      <c r="BL6445" s="5"/>
      <c r="BM6445" s="5"/>
      <c r="BN6445" s="5"/>
      <c r="BO6445" s="5"/>
      <c r="BP6445" s="1"/>
      <c r="BQ6445" s="1"/>
      <c r="BR6445" s="1"/>
      <c r="BS6445" s="1"/>
      <c r="BT6445" s="1"/>
      <c r="BU6445" s="4"/>
      <c r="BV6445" s="1"/>
      <c r="BW6445" s="3"/>
      <c r="BX6445" s="4"/>
      <c r="BY6445" s="5"/>
      <c r="BZ6445" s="5"/>
      <c r="CA6445" s="5"/>
      <c r="CB6445" s="5"/>
      <c r="CC6445" s="5"/>
      <c r="CD6445" s="43"/>
    </row>
    <row r="6446" spans="1:82" x14ac:dyDescent="0.25">
      <c r="A6446" s="8"/>
      <c r="B6446" s="5"/>
      <c r="C6446" s="5"/>
      <c r="D6446" s="5"/>
      <c r="E6446" s="5"/>
      <c r="F6446" s="94" t="str">
        <f t="shared" si="1009"/>
        <v/>
      </c>
      <c r="G6446" s="94" t="str">
        <f t="shared" si="1010"/>
        <v/>
      </c>
      <c r="H6446" s="127" t="str">
        <f>IF(A6446&lt;&gt;"",IF(MID(C6446,1,1)="c",$AS$26,IF(MID(C6446,1,1)="r",$AS$41,IF(MID(C6446,1,1)="p",#REF!,#REF!))),"")</f>
        <v/>
      </c>
      <c r="I6446" s="92" t="str">
        <f t="shared" si="1011"/>
        <v/>
      </c>
      <c r="J6446" s="92" t="str">
        <f t="shared" si="1012"/>
        <v/>
      </c>
      <c r="K6446" s="92" t="str">
        <f t="shared" si="1013"/>
        <v/>
      </c>
      <c r="L6446" s="92" t="str">
        <f t="shared" si="1014"/>
        <v/>
      </c>
      <c r="M6446" s="95" t="str">
        <f>IF(A6446&lt;&gt;"",IF(MID(C6446,1,1)="c",SigmaEpsConcrete(I6446,$AN$30:$AN$33,$AR$30:$AR$33,$AS$26,$AS$27,$AS$28,$AQ$20,$AU$19),""),"")</f>
        <v/>
      </c>
      <c r="N6446" s="95" t="str">
        <f>IF(A6446&lt;&gt;"",IF(MID(C6446,1,1)="r",SigmaEpsReinf(J6446,$AS$42:$AS$43,$AS$41,$AS$39,$AS$40,$AQ$38),""),"")</f>
        <v/>
      </c>
      <c r="Q6446" s="92" t="str">
        <f t="shared" si="1016"/>
        <v/>
      </c>
      <c r="R6446" s="92" t="str">
        <f t="shared" si="1017"/>
        <v/>
      </c>
      <c r="U6446" s="5"/>
      <c r="V6446" s="5"/>
      <c r="W6446" s="94" t="str">
        <f t="shared" si="1015"/>
        <v/>
      </c>
      <c r="X6446" s="94" t="str">
        <f t="shared" si="1018"/>
        <v/>
      </c>
      <c r="Y6446" s="5"/>
      <c r="BK6446" s="8"/>
      <c r="BL6446" s="5"/>
      <c r="BM6446" s="5"/>
      <c r="BN6446" s="5"/>
      <c r="BO6446" s="5"/>
      <c r="BP6446" s="1"/>
      <c r="BQ6446" s="1"/>
      <c r="BR6446" s="1"/>
      <c r="BS6446" s="1"/>
      <c r="BT6446" s="1"/>
      <c r="BU6446" s="4"/>
      <c r="BV6446" s="1"/>
      <c r="BW6446" s="3"/>
      <c r="BX6446" s="4"/>
      <c r="BY6446" s="5"/>
      <c r="BZ6446" s="5"/>
      <c r="CA6446" s="5"/>
      <c r="CB6446" s="5"/>
      <c r="CC6446" s="5"/>
      <c r="CD6446" s="43"/>
    </row>
    <row r="6447" spans="1:82" x14ac:dyDescent="0.25">
      <c r="A6447" s="8"/>
      <c r="B6447" s="5"/>
      <c r="C6447" s="5"/>
      <c r="D6447" s="5"/>
      <c r="E6447" s="5"/>
      <c r="F6447" s="94" t="str">
        <f t="shared" si="1009"/>
        <v/>
      </c>
      <c r="G6447" s="94" t="str">
        <f t="shared" si="1010"/>
        <v/>
      </c>
      <c r="H6447" s="127" t="str">
        <f>IF(A6447&lt;&gt;"",IF(MID(C6447,1,1)="c",$AS$26,IF(MID(C6447,1,1)="r",$AS$41,IF(MID(C6447,1,1)="p",#REF!,#REF!))),"")</f>
        <v/>
      </c>
      <c r="I6447" s="92" t="str">
        <f t="shared" si="1011"/>
        <v/>
      </c>
      <c r="J6447" s="92" t="str">
        <f t="shared" si="1012"/>
        <v/>
      </c>
      <c r="K6447" s="92" t="str">
        <f t="shared" si="1013"/>
        <v/>
      </c>
      <c r="L6447" s="92" t="str">
        <f t="shared" si="1014"/>
        <v/>
      </c>
      <c r="M6447" s="95" t="str">
        <f>IF(A6447&lt;&gt;"",IF(MID(C6447,1,1)="c",SigmaEpsConcrete(I6447,$AN$30:$AN$33,$AR$30:$AR$33,$AS$26,$AS$27,$AS$28,$AQ$20,$AU$19),""),"")</f>
        <v/>
      </c>
      <c r="N6447" s="95" t="str">
        <f>IF(A6447&lt;&gt;"",IF(MID(C6447,1,1)="r",SigmaEpsReinf(J6447,$AS$42:$AS$43,$AS$41,$AS$39,$AS$40,$AQ$38),""),"")</f>
        <v/>
      </c>
      <c r="Q6447" s="92" t="str">
        <f t="shared" si="1016"/>
        <v/>
      </c>
      <c r="R6447" s="92" t="str">
        <f t="shared" si="1017"/>
        <v/>
      </c>
      <c r="U6447" s="5"/>
      <c r="V6447" s="5"/>
      <c r="W6447" s="94" t="str">
        <f t="shared" si="1015"/>
        <v/>
      </c>
      <c r="X6447" s="94" t="str">
        <f t="shared" si="1018"/>
        <v/>
      </c>
      <c r="Y6447" s="5"/>
      <c r="BK6447" s="8"/>
      <c r="BL6447" s="5"/>
      <c r="BM6447" s="5"/>
      <c r="BN6447" s="5"/>
      <c r="BO6447" s="5"/>
      <c r="BP6447" s="1"/>
      <c r="BQ6447" s="1"/>
      <c r="BR6447" s="1"/>
      <c r="BS6447" s="1"/>
      <c r="BT6447" s="1"/>
      <c r="BU6447" s="4"/>
      <c r="BV6447" s="1"/>
      <c r="BW6447" s="3"/>
      <c r="BX6447" s="4"/>
      <c r="BY6447" s="5"/>
      <c r="BZ6447" s="5"/>
      <c r="CA6447" s="5"/>
      <c r="CB6447" s="5"/>
      <c r="CC6447" s="5"/>
      <c r="CD6447" s="43"/>
    </row>
    <row r="6448" spans="1:82" x14ac:dyDescent="0.25">
      <c r="A6448" s="8"/>
      <c r="B6448" s="5"/>
      <c r="C6448" s="5"/>
      <c r="D6448" s="5"/>
      <c r="E6448" s="5"/>
      <c r="F6448" s="94" t="str">
        <f t="shared" si="1009"/>
        <v/>
      </c>
      <c r="G6448" s="94" t="str">
        <f t="shared" si="1010"/>
        <v/>
      </c>
      <c r="H6448" s="127" t="str">
        <f>IF(A6448&lt;&gt;"",IF(MID(C6448,1,1)="c",$AS$26,IF(MID(C6448,1,1)="r",$AS$41,IF(MID(C6448,1,1)="p",#REF!,#REF!))),"")</f>
        <v/>
      </c>
      <c r="I6448" s="92" t="str">
        <f t="shared" si="1011"/>
        <v/>
      </c>
      <c r="J6448" s="92" t="str">
        <f t="shared" si="1012"/>
        <v/>
      </c>
      <c r="K6448" s="92" t="str">
        <f t="shared" si="1013"/>
        <v/>
      </c>
      <c r="L6448" s="92" t="str">
        <f t="shared" si="1014"/>
        <v/>
      </c>
      <c r="M6448" s="95" t="str">
        <f>IF(A6448&lt;&gt;"",IF(MID(C6448,1,1)="c",SigmaEpsConcrete(I6448,$AN$30:$AN$33,$AR$30:$AR$33,$AS$26,$AS$27,$AS$28,$AQ$20,$AU$19),""),"")</f>
        <v/>
      </c>
      <c r="N6448" s="95" t="str">
        <f>IF(A6448&lt;&gt;"",IF(MID(C6448,1,1)="r",SigmaEpsReinf(J6448,$AS$42:$AS$43,$AS$41,$AS$39,$AS$40,$AQ$38),""),"")</f>
        <v/>
      </c>
      <c r="Q6448" s="92" t="str">
        <f t="shared" si="1016"/>
        <v/>
      </c>
      <c r="R6448" s="92" t="str">
        <f t="shared" si="1017"/>
        <v/>
      </c>
      <c r="U6448" s="5"/>
      <c r="V6448" s="5"/>
      <c r="W6448" s="94" t="str">
        <f t="shared" si="1015"/>
        <v/>
      </c>
      <c r="X6448" s="94" t="str">
        <f t="shared" si="1018"/>
        <v/>
      </c>
      <c r="Y6448" s="5"/>
      <c r="BK6448" s="8"/>
      <c r="BL6448" s="5"/>
      <c r="BM6448" s="5"/>
      <c r="BN6448" s="5"/>
      <c r="BO6448" s="5"/>
      <c r="BP6448" s="1"/>
      <c r="BQ6448" s="1"/>
      <c r="BR6448" s="1"/>
      <c r="BS6448" s="1"/>
      <c r="BT6448" s="1"/>
      <c r="BU6448" s="4"/>
      <c r="BV6448" s="1"/>
      <c r="BW6448" s="3"/>
      <c r="BX6448" s="4"/>
      <c r="BY6448" s="5"/>
      <c r="BZ6448" s="5"/>
      <c r="CA6448" s="5"/>
      <c r="CB6448" s="5"/>
      <c r="CC6448" s="5"/>
      <c r="CD6448" s="43"/>
    </row>
    <row r="6449" spans="1:82" x14ac:dyDescent="0.25">
      <c r="A6449" s="8"/>
      <c r="B6449" s="5"/>
      <c r="C6449" s="5"/>
      <c r="D6449" s="5"/>
      <c r="E6449" s="5"/>
      <c r="F6449" s="94" t="str">
        <f t="shared" si="1009"/>
        <v/>
      </c>
      <c r="G6449" s="94" t="str">
        <f t="shared" si="1010"/>
        <v/>
      </c>
      <c r="H6449" s="127" t="str">
        <f>IF(A6449&lt;&gt;"",IF(MID(C6449,1,1)="c",$AS$26,IF(MID(C6449,1,1)="r",$AS$41,IF(MID(C6449,1,1)="p",#REF!,#REF!))),"")</f>
        <v/>
      </c>
      <c r="I6449" s="92" t="str">
        <f t="shared" si="1011"/>
        <v/>
      </c>
      <c r="J6449" s="92" t="str">
        <f t="shared" si="1012"/>
        <v/>
      </c>
      <c r="K6449" s="92" t="str">
        <f t="shared" si="1013"/>
        <v/>
      </c>
      <c r="L6449" s="92" t="str">
        <f t="shared" si="1014"/>
        <v/>
      </c>
      <c r="M6449" s="95" t="str">
        <f>IF(A6449&lt;&gt;"",IF(MID(C6449,1,1)="c",SigmaEpsConcrete(I6449,$AN$30:$AN$33,$AR$30:$AR$33,$AS$26,$AS$27,$AS$28,$AQ$20,$AU$19),""),"")</f>
        <v/>
      </c>
      <c r="N6449" s="95" t="str">
        <f>IF(A6449&lt;&gt;"",IF(MID(C6449,1,1)="r",SigmaEpsReinf(J6449,$AS$42:$AS$43,$AS$41,$AS$39,$AS$40,$AQ$38),""),"")</f>
        <v/>
      </c>
      <c r="Q6449" s="92" t="str">
        <f t="shared" si="1016"/>
        <v/>
      </c>
      <c r="R6449" s="92" t="str">
        <f t="shared" si="1017"/>
        <v/>
      </c>
      <c r="U6449" s="5"/>
      <c r="V6449" s="5"/>
      <c r="W6449" s="94" t="str">
        <f t="shared" si="1015"/>
        <v/>
      </c>
      <c r="X6449" s="94" t="str">
        <f t="shared" si="1018"/>
        <v/>
      </c>
      <c r="Y6449" s="5"/>
      <c r="BK6449" s="8"/>
      <c r="BL6449" s="5"/>
      <c r="BM6449" s="5"/>
      <c r="BN6449" s="5"/>
      <c r="BO6449" s="5"/>
      <c r="BP6449" s="1"/>
      <c r="BQ6449" s="1"/>
      <c r="BR6449" s="1"/>
      <c r="BS6449" s="1"/>
      <c r="BT6449" s="1"/>
      <c r="BU6449" s="4"/>
      <c r="BV6449" s="1"/>
      <c r="BW6449" s="3"/>
      <c r="BX6449" s="4"/>
      <c r="BY6449" s="5"/>
      <c r="BZ6449" s="5"/>
      <c r="CA6449" s="5"/>
      <c r="CB6449" s="5"/>
      <c r="CC6449" s="5"/>
      <c r="CD6449" s="43"/>
    </row>
    <row r="6450" spans="1:82" x14ac:dyDescent="0.25">
      <c r="A6450" s="8"/>
      <c r="B6450" s="5"/>
      <c r="C6450" s="5"/>
      <c r="D6450" s="5"/>
      <c r="E6450" s="5"/>
      <c r="F6450" s="94" t="str">
        <f t="shared" si="1009"/>
        <v/>
      </c>
      <c r="G6450" s="94" t="str">
        <f t="shared" si="1010"/>
        <v/>
      </c>
      <c r="H6450" s="127" t="str">
        <f>IF(A6450&lt;&gt;"",IF(MID(C6450,1,1)="c",$AS$26,IF(MID(C6450,1,1)="r",$AS$41,IF(MID(C6450,1,1)="p",#REF!,#REF!))),"")</f>
        <v/>
      </c>
      <c r="I6450" s="92" t="str">
        <f t="shared" si="1011"/>
        <v/>
      </c>
      <c r="J6450" s="92" t="str">
        <f t="shared" si="1012"/>
        <v/>
      </c>
      <c r="K6450" s="92" t="str">
        <f t="shared" si="1013"/>
        <v/>
      </c>
      <c r="L6450" s="92" t="str">
        <f t="shared" si="1014"/>
        <v/>
      </c>
      <c r="M6450" s="95" t="str">
        <f>IF(A6450&lt;&gt;"",IF(MID(C6450,1,1)="c",SigmaEpsConcrete(I6450,$AN$30:$AN$33,$AR$30:$AR$33,$AS$26,$AS$27,$AS$28,$AQ$20,$AU$19),""),"")</f>
        <v/>
      </c>
      <c r="N6450" s="95" t="str">
        <f>IF(A6450&lt;&gt;"",IF(MID(C6450,1,1)="r",SigmaEpsReinf(J6450,$AS$42:$AS$43,$AS$41,$AS$39,$AS$40,$AQ$38),""),"")</f>
        <v/>
      </c>
      <c r="Q6450" s="92" t="str">
        <f t="shared" si="1016"/>
        <v/>
      </c>
      <c r="R6450" s="92" t="str">
        <f t="shared" si="1017"/>
        <v/>
      </c>
      <c r="U6450" s="5"/>
      <c r="V6450" s="5"/>
      <c r="W6450" s="94" t="str">
        <f t="shared" si="1015"/>
        <v/>
      </c>
      <c r="X6450" s="94" t="str">
        <f t="shared" si="1018"/>
        <v/>
      </c>
      <c r="Y6450" s="5"/>
      <c r="BK6450" s="8"/>
      <c r="BL6450" s="5"/>
      <c r="BM6450" s="5"/>
      <c r="BN6450" s="5"/>
      <c r="BO6450" s="5"/>
      <c r="BP6450" s="1"/>
      <c r="BQ6450" s="1"/>
      <c r="BR6450" s="1"/>
      <c r="BS6450" s="1"/>
      <c r="BT6450" s="1"/>
      <c r="BU6450" s="4"/>
      <c r="BV6450" s="1"/>
      <c r="BW6450" s="3"/>
      <c r="BX6450" s="4"/>
      <c r="BY6450" s="5"/>
      <c r="BZ6450" s="5"/>
      <c r="CA6450" s="5"/>
      <c r="CB6450" s="5"/>
      <c r="CC6450" s="5"/>
      <c r="CD6450" s="43"/>
    </row>
    <row r="6451" spans="1:82" x14ac:dyDescent="0.25">
      <c r="A6451" s="8"/>
      <c r="B6451" s="5"/>
      <c r="C6451" s="5"/>
      <c r="D6451" s="5"/>
      <c r="E6451" s="5"/>
      <c r="F6451" s="94" t="str">
        <f t="shared" si="1009"/>
        <v/>
      </c>
      <c r="G6451" s="94" t="str">
        <f t="shared" si="1010"/>
        <v/>
      </c>
      <c r="H6451" s="127" t="str">
        <f>IF(A6451&lt;&gt;"",IF(MID(C6451,1,1)="c",$AS$26,IF(MID(C6451,1,1)="r",$AS$41,IF(MID(C6451,1,1)="p",#REF!,#REF!))),"")</f>
        <v/>
      </c>
      <c r="I6451" s="92" t="str">
        <f t="shared" si="1011"/>
        <v/>
      </c>
      <c r="J6451" s="92" t="str">
        <f t="shared" si="1012"/>
        <v/>
      </c>
      <c r="K6451" s="92" t="str">
        <f t="shared" si="1013"/>
        <v/>
      </c>
      <c r="L6451" s="92" t="str">
        <f t="shared" si="1014"/>
        <v/>
      </c>
      <c r="M6451" s="95" t="str">
        <f>IF(A6451&lt;&gt;"",IF(MID(C6451,1,1)="c",SigmaEpsConcrete(I6451,$AN$30:$AN$33,$AR$30:$AR$33,$AS$26,$AS$27,$AS$28,$AQ$20,$AU$19),""),"")</f>
        <v/>
      </c>
      <c r="N6451" s="95" t="str">
        <f>IF(A6451&lt;&gt;"",IF(MID(C6451,1,1)="r",SigmaEpsReinf(J6451,$AS$42:$AS$43,$AS$41,$AS$39,$AS$40,$AQ$38),""),"")</f>
        <v/>
      </c>
      <c r="Q6451" s="92" t="str">
        <f t="shared" si="1016"/>
        <v/>
      </c>
      <c r="R6451" s="92" t="str">
        <f t="shared" si="1017"/>
        <v/>
      </c>
      <c r="U6451" s="5"/>
      <c r="V6451" s="5"/>
      <c r="W6451" s="94" t="str">
        <f t="shared" si="1015"/>
        <v/>
      </c>
      <c r="X6451" s="94" t="str">
        <f t="shared" si="1018"/>
        <v/>
      </c>
      <c r="Y6451" s="5"/>
      <c r="BK6451" s="8"/>
      <c r="BL6451" s="5"/>
      <c r="BM6451" s="5"/>
      <c r="BN6451" s="5"/>
      <c r="BO6451" s="5"/>
      <c r="BP6451" s="1"/>
      <c r="BQ6451" s="1"/>
      <c r="BR6451" s="1"/>
      <c r="BS6451" s="1"/>
      <c r="BT6451" s="1"/>
      <c r="BU6451" s="4"/>
      <c r="BV6451" s="1"/>
      <c r="BW6451" s="3"/>
      <c r="BX6451" s="4"/>
      <c r="BY6451" s="5"/>
      <c r="BZ6451" s="5"/>
      <c r="CA6451" s="5"/>
      <c r="CB6451" s="5"/>
      <c r="CC6451" s="5"/>
      <c r="CD6451" s="43"/>
    </row>
    <row r="6452" spans="1:82" x14ac:dyDescent="0.25">
      <c r="A6452" s="8"/>
      <c r="B6452" s="5"/>
      <c r="C6452" s="5"/>
      <c r="D6452" s="5"/>
      <c r="E6452" s="5"/>
      <c r="F6452" s="94" t="str">
        <f t="shared" si="1009"/>
        <v/>
      </c>
      <c r="G6452" s="94" t="str">
        <f t="shared" si="1010"/>
        <v/>
      </c>
      <c r="H6452" s="127" t="str">
        <f>IF(A6452&lt;&gt;"",IF(MID(C6452,1,1)="c",$AS$26,IF(MID(C6452,1,1)="r",$AS$41,IF(MID(C6452,1,1)="p",#REF!,#REF!))),"")</f>
        <v/>
      </c>
      <c r="I6452" s="92" t="str">
        <f t="shared" si="1011"/>
        <v/>
      </c>
      <c r="J6452" s="92" t="str">
        <f t="shared" si="1012"/>
        <v/>
      </c>
      <c r="K6452" s="92" t="str">
        <f t="shared" si="1013"/>
        <v/>
      </c>
      <c r="L6452" s="92" t="str">
        <f t="shared" si="1014"/>
        <v/>
      </c>
      <c r="M6452" s="95" t="str">
        <f>IF(A6452&lt;&gt;"",IF(MID(C6452,1,1)="c",SigmaEpsConcrete(I6452,$AN$30:$AN$33,$AR$30:$AR$33,$AS$26,$AS$27,$AS$28,$AQ$20,$AU$19),""),"")</f>
        <v/>
      </c>
      <c r="N6452" s="95" t="str">
        <f>IF(A6452&lt;&gt;"",IF(MID(C6452,1,1)="r",SigmaEpsReinf(J6452,$AS$42:$AS$43,$AS$41,$AS$39,$AS$40,$AQ$38),""),"")</f>
        <v/>
      </c>
      <c r="Q6452" s="92" t="str">
        <f t="shared" si="1016"/>
        <v/>
      </c>
      <c r="R6452" s="92" t="str">
        <f t="shared" si="1017"/>
        <v/>
      </c>
      <c r="U6452" s="5"/>
      <c r="V6452" s="5"/>
      <c r="W6452" s="94" t="str">
        <f t="shared" si="1015"/>
        <v/>
      </c>
      <c r="X6452" s="94" t="str">
        <f t="shared" si="1018"/>
        <v/>
      </c>
      <c r="Y6452" s="5"/>
      <c r="BK6452" s="8"/>
      <c r="BL6452" s="5"/>
      <c r="BM6452" s="5"/>
      <c r="BN6452" s="5"/>
      <c r="BO6452" s="5"/>
      <c r="BP6452" s="1"/>
      <c r="BQ6452" s="1"/>
      <c r="BR6452" s="1"/>
      <c r="BS6452" s="1"/>
      <c r="BT6452" s="1"/>
      <c r="BU6452" s="4"/>
      <c r="BV6452" s="1"/>
      <c r="BW6452" s="3"/>
      <c r="BX6452" s="4"/>
      <c r="BY6452" s="5"/>
      <c r="BZ6452" s="5"/>
      <c r="CA6452" s="5"/>
      <c r="CB6452" s="5"/>
      <c r="CC6452" s="5"/>
      <c r="CD6452" s="43"/>
    </row>
    <row r="6453" spans="1:82" x14ac:dyDescent="0.25">
      <c r="A6453" s="8"/>
      <c r="B6453" s="5"/>
      <c r="C6453" s="5"/>
      <c r="D6453" s="5"/>
      <c r="E6453" s="5"/>
      <c r="F6453" s="94" t="str">
        <f t="shared" si="1009"/>
        <v/>
      </c>
      <c r="G6453" s="94" t="str">
        <f t="shared" si="1010"/>
        <v/>
      </c>
      <c r="H6453" s="127" t="str">
        <f>IF(A6453&lt;&gt;"",IF(MID(C6453,1,1)="c",$AS$26,IF(MID(C6453,1,1)="r",$AS$41,IF(MID(C6453,1,1)="p",#REF!,#REF!))),"")</f>
        <v/>
      </c>
      <c r="I6453" s="92" t="str">
        <f t="shared" si="1011"/>
        <v/>
      </c>
      <c r="J6453" s="92" t="str">
        <f t="shared" si="1012"/>
        <v/>
      </c>
      <c r="K6453" s="92" t="str">
        <f t="shared" si="1013"/>
        <v/>
      </c>
      <c r="L6453" s="92" t="str">
        <f t="shared" si="1014"/>
        <v/>
      </c>
      <c r="M6453" s="95" t="str">
        <f>IF(A6453&lt;&gt;"",IF(MID(C6453,1,1)="c",SigmaEpsConcrete(I6453,$AN$30:$AN$33,$AR$30:$AR$33,$AS$26,$AS$27,$AS$28,$AQ$20,$AU$19),""),"")</f>
        <v/>
      </c>
      <c r="N6453" s="95" t="str">
        <f>IF(A6453&lt;&gt;"",IF(MID(C6453,1,1)="r",SigmaEpsReinf(J6453,$AS$42:$AS$43,$AS$41,$AS$39,$AS$40,$AQ$38),""),"")</f>
        <v/>
      </c>
      <c r="Q6453" s="92" t="str">
        <f t="shared" si="1016"/>
        <v/>
      </c>
      <c r="R6453" s="92" t="str">
        <f t="shared" si="1017"/>
        <v/>
      </c>
      <c r="U6453" s="5"/>
      <c r="V6453" s="5"/>
      <c r="W6453" s="94" t="str">
        <f t="shared" si="1015"/>
        <v/>
      </c>
      <c r="X6453" s="94" t="str">
        <f t="shared" si="1018"/>
        <v/>
      </c>
      <c r="Y6453" s="5"/>
      <c r="BK6453" s="8"/>
      <c r="BL6453" s="5"/>
      <c r="BM6453" s="5"/>
      <c r="BN6453" s="5"/>
      <c r="BO6453" s="5"/>
      <c r="BP6453" s="1"/>
      <c r="BQ6453" s="1"/>
      <c r="BR6453" s="1"/>
      <c r="BS6453" s="1"/>
      <c r="BT6453" s="1"/>
      <c r="BU6453" s="4"/>
      <c r="BV6453" s="1"/>
      <c r="BW6453" s="3"/>
      <c r="BX6453" s="4"/>
      <c r="BY6453" s="5"/>
      <c r="BZ6453" s="5"/>
      <c r="CA6453" s="5"/>
      <c r="CB6453" s="5"/>
      <c r="CC6453" s="5"/>
      <c r="CD6453" s="43"/>
    </row>
    <row r="6454" spans="1:82" x14ac:dyDescent="0.25">
      <c r="A6454" s="8"/>
      <c r="B6454" s="5"/>
      <c r="C6454" s="5"/>
      <c r="D6454" s="5"/>
      <c r="E6454" s="5"/>
      <c r="F6454" s="94" t="str">
        <f t="shared" si="1009"/>
        <v/>
      </c>
      <c r="G6454" s="94" t="str">
        <f t="shared" si="1010"/>
        <v/>
      </c>
      <c r="H6454" s="127" t="str">
        <f>IF(A6454&lt;&gt;"",IF(MID(C6454,1,1)="c",$AS$26,IF(MID(C6454,1,1)="r",$AS$41,IF(MID(C6454,1,1)="p",#REF!,#REF!))),"")</f>
        <v/>
      </c>
      <c r="I6454" s="92" t="str">
        <f t="shared" si="1011"/>
        <v/>
      </c>
      <c r="J6454" s="92" t="str">
        <f t="shared" si="1012"/>
        <v/>
      </c>
      <c r="K6454" s="92" t="str">
        <f t="shared" si="1013"/>
        <v/>
      </c>
      <c r="L6454" s="92" t="str">
        <f t="shared" si="1014"/>
        <v/>
      </c>
      <c r="M6454" s="95" t="str">
        <f>IF(A6454&lt;&gt;"",IF(MID(C6454,1,1)="c",SigmaEpsConcrete(I6454,$AN$30:$AN$33,$AR$30:$AR$33,$AS$26,$AS$27,$AS$28,$AQ$20,$AU$19),""),"")</f>
        <v/>
      </c>
      <c r="N6454" s="95" t="str">
        <f>IF(A6454&lt;&gt;"",IF(MID(C6454,1,1)="r",SigmaEpsReinf(J6454,$AS$42:$AS$43,$AS$41,$AS$39,$AS$40,$AQ$38),""),"")</f>
        <v/>
      </c>
      <c r="Q6454" s="92" t="str">
        <f t="shared" si="1016"/>
        <v/>
      </c>
      <c r="R6454" s="92" t="str">
        <f t="shared" si="1017"/>
        <v/>
      </c>
      <c r="U6454" s="5"/>
      <c r="V6454" s="5"/>
      <c r="W6454" s="94" t="str">
        <f t="shared" si="1015"/>
        <v/>
      </c>
      <c r="X6454" s="94" t="str">
        <f t="shared" si="1018"/>
        <v/>
      </c>
      <c r="Y6454" s="5"/>
      <c r="BK6454" s="8"/>
      <c r="BL6454" s="5"/>
      <c r="BM6454" s="5"/>
      <c r="BN6454" s="5"/>
      <c r="BO6454" s="5"/>
      <c r="BP6454" s="1"/>
      <c r="BQ6454" s="1"/>
      <c r="BR6454" s="1"/>
      <c r="BS6454" s="1"/>
      <c r="BT6454" s="1"/>
      <c r="BU6454" s="4"/>
      <c r="BV6454" s="1"/>
      <c r="BW6454" s="3"/>
      <c r="BX6454" s="4"/>
      <c r="BY6454" s="5"/>
      <c r="BZ6454" s="5"/>
      <c r="CA6454" s="5"/>
      <c r="CB6454" s="5"/>
      <c r="CC6454" s="5"/>
      <c r="CD6454" s="43"/>
    </row>
    <row r="6455" spans="1:82" x14ac:dyDescent="0.25">
      <c r="A6455" s="8"/>
      <c r="B6455" s="5"/>
      <c r="C6455" s="5"/>
      <c r="D6455" s="5"/>
      <c r="E6455" s="5"/>
      <c r="F6455" s="94" t="str">
        <f t="shared" si="1009"/>
        <v/>
      </c>
      <c r="G6455" s="94" t="str">
        <f t="shared" si="1010"/>
        <v/>
      </c>
      <c r="H6455" s="127" t="str">
        <f>IF(A6455&lt;&gt;"",IF(MID(C6455,1,1)="c",$AS$26,IF(MID(C6455,1,1)="r",$AS$41,IF(MID(C6455,1,1)="p",#REF!,#REF!))),"")</f>
        <v/>
      </c>
      <c r="I6455" s="92" t="str">
        <f t="shared" si="1011"/>
        <v/>
      </c>
      <c r="J6455" s="92" t="str">
        <f t="shared" si="1012"/>
        <v/>
      </c>
      <c r="K6455" s="92" t="str">
        <f t="shared" si="1013"/>
        <v/>
      </c>
      <c r="L6455" s="92" t="str">
        <f t="shared" si="1014"/>
        <v/>
      </c>
      <c r="M6455" s="95" t="str">
        <f>IF(A6455&lt;&gt;"",IF(MID(C6455,1,1)="c",SigmaEpsConcrete(I6455,$AN$30:$AN$33,$AR$30:$AR$33,$AS$26,$AS$27,$AS$28,$AQ$20,$AU$19),""),"")</f>
        <v/>
      </c>
      <c r="N6455" s="95" t="str">
        <f>IF(A6455&lt;&gt;"",IF(MID(C6455,1,1)="r",SigmaEpsReinf(J6455,$AS$42:$AS$43,$AS$41,$AS$39,$AS$40,$AQ$38),""),"")</f>
        <v/>
      </c>
      <c r="Q6455" s="92" t="str">
        <f t="shared" si="1016"/>
        <v/>
      </c>
      <c r="R6455" s="92" t="str">
        <f t="shared" si="1017"/>
        <v/>
      </c>
      <c r="U6455" s="5"/>
      <c r="V6455" s="5"/>
      <c r="W6455" s="94" t="str">
        <f t="shared" si="1015"/>
        <v/>
      </c>
      <c r="X6455" s="94" t="str">
        <f t="shared" si="1018"/>
        <v/>
      </c>
      <c r="Y6455" s="5"/>
      <c r="BK6455" s="8"/>
      <c r="BL6455" s="5"/>
      <c r="BM6455" s="5"/>
      <c r="BN6455" s="5"/>
      <c r="BO6455" s="5"/>
      <c r="BP6455" s="1"/>
      <c r="BQ6455" s="1"/>
      <c r="BR6455" s="1"/>
      <c r="BS6455" s="1"/>
      <c r="BT6455" s="1"/>
      <c r="BU6455" s="4"/>
      <c r="BV6455" s="1"/>
      <c r="BW6455" s="3"/>
      <c r="BX6455" s="4"/>
      <c r="BY6455" s="5"/>
      <c r="BZ6455" s="5"/>
      <c r="CA6455" s="5"/>
      <c r="CB6455" s="5"/>
      <c r="CC6455" s="5"/>
      <c r="CD6455" s="43"/>
    </row>
    <row r="6456" spans="1:82" x14ac:dyDescent="0.25">
      <c r="A6456" s="8"/>
      <c r="B6456" s="5"/>
      <c r="C6456" s="5"/>
      <c r="D6456" s="5"/>
      <c r="E6456" s="5"/>
      <c r="F6456" s="94" t="str">
        <f t="shared" si="1009"/>
        <v/>
      </c>
      <c r="G6456" s="94" t="str">
        <f t="shared" si="1010"/>
        <v/>
      </c>
      <c r="H6456" s="127" t="str">
        <f>IF(A6456&lt;&gt;"",IF(MID(C6456,1,1)="c",$AS$26,IF(MID(C6456,1,1)="r",$AS$41,IF(MID(C6456,1,1)="p",#REF!,#REF!))),"")</f>
        <v/>
      </c>
      <c r="I6456" s="92" t="str">
        <f t="shared" si="1011"/>
        <v/>
      </c>
      <c r="J6456" s="92" t="str">
        <f t="shared" si="1012"/>
        <v/>
      </c>
      <c r="K6456" s="92" t="str">
        <f t="shared" si="1013"/>
        <v/>
      </c>
      <c r="L6456" s="92" t="str">
        <f t="shared" si="1014"/>
        <v/>
      </c>
      <c r="M6456" s="95" t="str">
        <f>IF(A6456&lt;&gt;"",IF(MID(C6456,1,1)="c",SigmaEpsConcrete(I6456,$AN$30:$AN$33,$AR$30:$AR$33,$AS$26,$AS$27,$AS$28,$AQ$20,$AU$19),""),"")</f>
        <v/>
      </c>
      <c r="N6456" s="95" t="str">
        <f>IF(A6456&lt;&gt;"",IF(MID(C6456,1,1)="r",SigmaEpsReinf(J6456,$AS$42:$AS$43,$AS$41,$AS$39,$AS$40,$AQ$38),""),"")</f>
        <v/>
      </c>
      <c r="Q6456" s="92" t="str">
        <f t="shared" si="1016"/>
        <v/>
      </c>
      <c r="R6456" s="92" t="str">
        <f t="shared" si="1017"/>
        <v/>
      </c>
      <c r="U6456" s="5"/>
      <c r="V6456" s="5"/>
      <c r="W6456" s="94" t="str">
        <f t="shared" si="1015"/>
        <v/>
      </c>
      <c r="X6456" s="94" t="str">
        <f t="shared" si="1018"/>
        <v/>
      </c>
      <c r="Y6456" s="5"/>
      <c r="BK6456" s="8"/>
      <c r="BL6456" s="5"/>
      <c r="BM6456" s="5"/>
      <c r="BN6456" s="5"/>
      <c r="BO6456" s="5"/>
      <c r="BP6456" s="1"/>
      <c r="BQ6456" s="1"/>
      <c r="BR6456" s="1"/>
      <c r="BS6456" s="1"/>
      <c r="BT6456" s="1"/>
      <c r="BU6456" s="4"/>
      <c r="BV6456" s="1"/>
      <c r="BW6456" s="3"/>
      <c r="BX6456" s="4"/>
      <c r="BY6456" s="5"/>
      <c r="BZ6456" s="5"/>
      <c r="CA6456" s="5"/>
      <c r="CB6456" s="5"/>
      <c r="CC6456" s="5"/>
      <c r="CD6456" s="43"/>
    </row>
    <row r="6457" spans="1:82" x14ac:dyDescent="0.25">
      <c r="A6457" s="8"/>
      <c r="B6457" s="5"/>
      <c r="C6457" s="5"/>
      <c r="D6457" s="5"/>
      <c r="E6457" s="5"/>
      <c r="F6457" s="94" t="str">
        <f t="shared" si="1009"/>
        <v/>
      </c>
      <c r="G6457" s="94" t="str">
        <f t="shared" si="1010"/>
        <v/>
      </c>
      <c r="H6457" s="127" t="str">
        <f>IF(A6457&lt;&gt;"",IF(MID(C6457,1,1)="c",$AS$26,IF(MID(C6457,1,1)="r",$AS$41,IF(MID(C6457,1,1)="p",#REF!,#REF!))),"")</f>
        <v/>
      </c>
      <c r="I6457" s="92" t="str">
        <f t="shared" si="1011"/>
        <v/>
      </c>
      <c r="J6457" s="92" t="str">
        <f t="shared" si="1012"/>
        <v/>
      </c>
      <c r="K6457" s="92" t="str">
        <f t="shared" si="1013"/>
        <v/>
      </c>
      <c r="L6457" s="92" t="str">
        <f t="shared" si="1014"/>
        <v/>
      </c>
      <c r="M6457" s="95" t="str">
        <f>IF(A6457&lt;&gt;"",IF(MID(C6457,1,1)="c",SigmaEpsConcrete(I6457,$AN$30:$AN$33,$AR$30:$AR$33,$AS$26,$AS$27,$AS$28,$AQ$20,$AU$19),""),"")</f>
        <v/>
      </c>
      <c r="N6457" s="95" t="str">
        <f>IF(A6457&lt;&gt;"",IF(MID(C6457,1,1)="r",SigmaEpsReinf(J6457,$AS$42:$AS$43,$AS$41,$AS$39,$AS$40,$AQ$38),""),"")</f>
        <v/>
      </c>
      <c r="Q6457" s="92" t="str">
        <f t="shared" si="1016"/>
        <v/>
      </c>
      <c r="R6457" s="92" t="str">
        <f t="shared" si="1017"/>
        <v/>
      </c>
      <c r="U6457" s="5"/>
      <c r="V6457" s="5"/>
      <c r="W6457" s="94" t="str">
        <f t="shared" si="1015"/>
        <v/>
      </c>
      <c r="X6457" s="94" t="str">
        <f t="shared" si="1018"/>
        <v/>
      </c>
      <c r="Y6457" s="5"/>
      <c r="BK6457" s="8"/>
      <c r="BL6457" s="5"/>
      <c r="BM6457" s="5"/>
      <c r="BN6457" s="5"/>
      <c r="BO6457" s="5"/>
      <c r="BP6457" s="1"/>
      <c r="BQ6457" s="1"/>
      <c r="BR6457" s="1"/>
      <c r="BS6457" s="1"/>
      <c r="BT6457" s="1"/>
      <c r="BU6457" s="4"/>
      <c r="BV6457" s="1"/>
      <c r="BW6457" s="3"/>
      <c r="BX6457" s="4"/>
      <c r="BY6457" s="5"/>
      <c r="BZ6457" s="5"/>
      <c r="CA6457" s="5"/>
      <c r="CB6457" s="5"/>
      <c r="CC6457" s="5"/>
      <c r="CD6457" s="43"/>
    </row>
    <row r="6458" spans="1:82" x14ac:dyDescent="0.25">
      <c r="A6458" s="8"/>
      <c r="B6458" s="5"/>
      <c r="C6458" s="5"/>
      <c r="D6458" s="5"/>
      <c r="E6458" s="5"/>
      <c r="F6458" s="94" t="str">
        <f t="shared" si="1009"/>
        <v/>
      </c>
      <c r="G6458" s="94" t="str">
        <f t="shared" si="1010"/>
        <v/>
      </c>
      <c r="H6458" s="127" t="str">
        <f>IF(A6458&lt;&gt;"",IF(MID(C6458,1,1)="c",$AS$26,IF(MID(C6458,1,1)="r",$AS$41,IF(MID(C6458,1,1)="p",#REF!,#REF!))),"")</f>
        <v/>
      </c>
      <c r="I6458" s="92" t="str">
        <f t="shared" si="1011"/>
        <v/>
      </c>
      <c r="J6458" s="92" t="str">
        <f t="shared" si="1012"/>
        <v/>
      </c>
      <c r="K6458" s="92" t="str">
        <f t="shared" si="1013"/>
        <v/>
      </c>
      <c r="L6458" s="92" t="str">
        <f t="shared" si="1014"/>
        <v/>
      </c>
      <c r="M6458" s="95" t="str">
        <f>IF(A6458&lt;&gt;"",IF(MID(C6458,1,1)="c",SigmaEpsConcrete(I6458,$AN$30:$AN$33,$AR$30:$AR$33,$AS$26,$AS$27,$AS$28,$AQ$20,$AU$19),""),"")</f>
        <v/>
      </c>
      <c r="N6458" s="95" t="str">
        <f>IF(A6458&lt;&gt;"",IF(MID(C6458,1,1)="r",SigmaEpsReinf(J6458,$AS$42:$AS$43,$AS$41,$AS$39,$AS$40,$AQ$38),""),"")</f>
        <v/>
      </c>
      <c r="Q6458" s="92" t="str">
        <f t="shared" si="1016"/>
        <v/>
      </c>
      <c r="R6458" s="92" t="str">
        <f t="shared" si="1017"/>
        <v/>
      </c>
      <c r="U6458" s="5"/>
      <c r="V6458" s="5"/>
      <c r="W6458" s="94" t="str">
        <f t="shared" si="1015"/>
        <v/>
      </c>
      <c r="X6458" s="94" t="str">
        <f t="shared" si="1018"/>
        <v/>
      </c>
      <c r="Y6458" s="5"/>
      <c r="BK6458" s="8"/>
      <c r="BL6458" s="5"/>
      <c r="BM6458" s="5"/>
      <c r="BN6458" s="5"/>
      <c r="BO6458" s="5"/>
      <c r="BP6458" s="1"/>
      <c r="BQ6458" s="1"/>
      <c r="BR6458" s="1"/>
      <c r="BS6458" s="1"/>
      <c r="BT6458" s="1"/>
      <c r="BU6458" s="4"/>
      <c r="BV6458" s="1"/>
      <c r="BW6458" s="3"/>
      <c r="BX6458" s="4"/>
      <c r="BY6458" s="5"/>
      <c r="BZ6458" s="5"/>
      <c r="CA6458" s="5"/>
      <c r="CB6458" s="5"/>
      <c r="CC6458" s="5"/>
      <c r="CD6458" s="43"/>
    </row>
    <row r="6459" spans="1:82" x14ac:dyDescent="0.25">
      <c r="A6459" s="8"/>
      <c r="B6459" s="5"/>
      <c r="C6459" s="5"/>
      <c r="D6459" s="5"/>
      <c r="E6459" s="5"/>
      <c r="F6459" s="94" t="str">
        <f t="shared" si="1009"/>
        <v/>
      </c>
      <c r="G6459" s="94" t="str">
        <f t="shared" si="1010"/>
        <v/>
      </c>
      <c r="H6459" s="127" t="str">
        <f>IF(A6459&lt;&gt;"",IF(MID(C6459,1,1)="c",$AS$26,IF(MID(C6459,1,1)="r",$AS$41,IF(MID(C6459,1,1)="p",#REF!,#REF!))),"")</f>
        <v/>
      </c>
      <c r="I6459" s="92" t="str">
        <f t="shared" si="1011"/>
        <v/>
      </c>
      <c r="J6459" s="92" t="str">
        <f t="shared" si="1012"/>
        <v/>
      </c>
      <c r="K6459" s="92" t="str">
        <f t="shared" si="1013"/>
        <v/>
      </c>
      <c r="L6459" s="92" t="str">
        <f t="shared" si="1014"/>
        <v/>
      </c>
      <c r="M6459" s="95" t="str">
        <f>IF(A6459&lt;&gt;"",IF(MID(C6459,1,1)="c",SigmaEpsConcrete(I6459,$AN$30:$AN$33,$AR$30:$AR$33,$AS$26,$AS$27,$AS$28,$AQ$20,$AU$19),""),"")</f>
        <v/>
      </c>
      <c r="N6459" s="95" t="str">
        <f>IF(A6459&lt;&gt;"",IF(MID(C6459,1,1)="r",SigmaEpsReinf(J6459,$AS$42:$AS$43,$AS$41,$AS$39,$AS$40,$AQ$38),""),"")</f>
        <v/>
      </c>
      <c r="Q6459" s="92" t="str">
        <f t="shared" si="1016"/>
        <v/>
      </c>
      <c r="R6459" s="92" t="str">
        <f t="shared" si="1017"/>
        <v/>
      </c>
      <c r="U6459" s="5"/>
      <c r="V6459" s="5"/>
      <c r="W6459" s="94" t="str">
        <f t="shared" si="1015"/>
        <v/>
      </c>
      <c r="X6459" s="94" t="str">
        <f t="shared" si="1018"/>
        <v/>
      </c>
      <c r="Y6459" s="5"/>
      <c r="BK6459" s="8"/>
      <c r="BL6459" s="5"/>
      <c r="BM6459" s="5"/>
      <c r="BN6459" s="5"/>
      <c r="BO6459" s="5"/>
      <c r="BP6459" s="1"/>
      <c r="BQ6459" s="1"/>
      <c r="BR6459" s="1"/>
      <c r="BS6459" s="1"/>
      <c r="BT6459" s="1"/>
      <c r="BU6459" s="4"/>
      <c r="BV6459" s="1"/>
      <c r="BW6459" s="3"/>
      <c r="BX6459" s="4"/>
      <c r="BY6459" s="5"/>
      <c r="BZ6459" s="5"/>
      <c r="CA6459" s="5"/>
      <c r="CB6459" s="5"/>
      <c r="CC6459" s="5"/>
      <c r="CD6459" s="43"/>
    </row>
    <row r="6460" spans="1:82" x14ac:dyDescent="0.25">
      <c r="A6460" s="8"/>
      <c r="B6460" s="5"/>
      <c r="C6460" s="5"/>
      <c r="D6460" s="5"/>
      <c r="E6460" s="5"/>
      <c r="F6460" s="94" t="str">
        <f t="shared" si="1009"/>
        <v/>
      </c>
      <c r="G6460" s="94" t="str">
        <f t="shared" si="1010"/>
        <v/>
      </c>
      <c r="H6460" s="127" t="str">
        <f>IF(A6460&lt;&gt;"",IF(MID(C6460,1,1)="c",$AS$26,IF(MID(C6460,1,1)="r",$AS$41,IF(MID(C6460,1,1)="p",#REF!,#REF!))),"")</f>
        <v/>
      </c>
      <c r="I6460" s="92" t="str">
        <f t="shared" si="1011"/>
        <v/>
      </c>
      <c r="J6460" s="92" t="str">
        <f t="shared" si="1012"/>
        <v/>
      </c>
      <c r="K6460" s="92" t="str">
        <f t="shared" si="1013"/>
        <v/>
      </c>
      <c r="L6460" s="92" t="str">
        <f t="shared" si="1014"/>
        <v/>
      </c>
      <c r="M6460" s="95" t="str">
        <f>IF(A6460&lt;&gt;"",IF(MID(C6460,1,1)="c",SigmaEpsConcrete(I6460,$AN$30:$AN$33,$AR$30:$AR$33,$AS$26,$AS$27,$AS$28,$AQ$20,$AU$19),""),"")</f>
        <v/>
      </c>
      <c r="N6460" s="95" t="str">
        <f>IF(A6460&lt;&gt;"",IF(MID(C6460,1,1)="r",SigmaEpsReinf(J6460,$AS$42:$AS$43,$AS$41,$AS$39,$AS$40,$AQ$38),""),"")</f>
        <v/>
      </c>
      <c r="Q6460" s="92" t="str">
        <f t="shared" si="1016"/>
        <v/>
      </c>
      <c r="R6460" s="92" t="str">
        <f t="shared" si="1017"/>
        <v/>
      </c>
      <c r="U6460" s="5"/>
      <c r="V6460" s="5"/>
      <c r="W6460" s="94" t="str">
        <f t="shared" si="1015"/>
        <v/>
      </c>
      <c r="X6460" s="94" t="str">
        <f t="shared" si="1018"/>
        <v/>
      </c>
      <c r="Y6460" s="5"/>
      <c r="BK6460" s="8"/>
      <c r="BL6460" s="5"/>
      <c r="BM6460" s="5"/>
      <c r="BN6460" s="5"/>
      <c r="BO6460" s="5"/>
      <c r="BP6460" s="1"/>
      <c r="BQ6460" s="1"/>
      <c r="BR6460" s="1"/>
      <c r="BS6460" s="1"/>
      <c r="BT6460" s="1"/>
      <c r="BU6460" s="4"/>
      <c r="BV6460" s="1"/>
      <c r="BW6460" s="3"/>
      <c r="BX6460" s="4"/>
      <c r="BY6460" s="5"/>
      <c r="BZ6460" s="5"/>
      <c r="CA6460" s="5"/>
      <c r="CB6460" s="5"/>
      <c r="CC6460" s="5"/>
      <c r="CD6460" s="43"/>
    </row>
    <row r="6461" spans="1:82" x14ac:dyDescent="0.25">
      <c r="A6461" s="8"/>
      <c r="B6461" s="5"/>
      <c r="C6461" s="5"/>
      <c r="D6461" s="5"/>
      <c r="E6461" s="5"/>
      <c r="F6461" s="94" t="str">
        <f t="shared" si="1009"/>
        <v/>
      </c>
      <c r="G6461" s="94" t="str">
        <f t="shared" si="1010"/>
        <v/>
      </c>
      <c r="H6461" s="127" t="str">
        <f>IF(A6461&lt;&gt;"",IF(MID(C6461,1,1)="c",$AS$26,IF(MID(C6461,1,1)="r",$AS$41,IF(MID(C6461,1,1)="p",#REF!,#REF!))),"")</f>
        <v/>
      </c>
      <c r="I6461" s="92" t="str">
        <f t="shared" si="1011"/>
        <v/>
      </c>
      <c r="J6461" s="92" t="str">
        <f t="shared" si="1012"/>
        <v/>
      </c>
      <c r="K6461" s="92" t="str">
        <f t="shared" si="1013"/>
        <v/>
      </c>
      <c r="L6461" s="92" t="str">
        <f t="shared" si="1014"/>
        <v/>
      </c>
      <c r="M6461" s="95" t="str">
        <f>IF(A6461&lt;&gt;"",IF(MID(C6461,1,1)="c",SigmaEpsConcrete(I6461,$AN$30:$AN$33,$AR$30:$AR$33,$AS$26,$AS$27,$AS$28,$AQ$20,$AU$19),""),"")</f>
        <v/>
      </c>
      <c r="N6461" s="95" t="str">
        <f>IF(A6461&lt;&gt;"",IF(MID(C6461,1,1)="r",SigmaEpsReinf(J6461,$AS$42:$AS$43,$AS$41,$AS$39,$AS$40,$AQ$38),""),"")</f>
        <v/>
      </c>
      <c r="Q6461" s="92" t="str">
        <f t="shared" si="1016"/>
        <v/>
      </c>
      <c r="R6461" s="92" t="str">
        <f t="shared" si="1017"/>
        <v/>
      </c>
      <c r="U6461" s="5"/>
      <c r="V6461" s="5"/>
      <c r="W6461" s="94" t="str">
        <f t="shared" si="1015"/>
        <v/>
      </c>
      <c r="X6461" s="94" t="str">
        <f t="shared" si="1018"/>
        <v/>
      </c>
      <c r="Y6461" s="5"/>
      <c r="BK6461" s="8"/>
      <c r="BL6461" s="5"/>
      <c r="BM6461" s="5"/>
      <c r="BN6461" s="5"/>
      <c r="BO6461" s="5"/>
      <c r="BP6461" s="1"/>
      <c r="BQ6461" s="1"/>
      <c r="BR6461" s="1"/>
      <c r="BS6461" s="1"/>
      <c r="BT6461" s="1"/>
      <c r="BU6461" s="4"/>
      <c r="BV6461" s="1"/>
      <c r="BW6461" s="3"/>
      <c r="BX6461" s="4"/>
      <c r="BY6461" s="5"/>
      <c r="BZ6461" s="5"/>
      <c r="CA6461" s="5"/>
      <c r="CB6461" s="5"/>
      <c r="CC6461" s="5"/>
      <c r="CD6461" s="43"/>
    </row>
    <row r="6462" spans="1:82" x14ac:dyDescent="0.25">
      <c r="A6462" s="8"/>
      <c r="B6462" s="5"/>
      <c r="C6462" s="5"/>
      <c r="D6462" s="5"/>
      <c r="E6462" s="5"/>
      <c r="F6462" s="94" t="str">
        <f t="shared" si="1009"/>
        <v/>
      </c>
      <c r="G6462" s="94" t="str">
        <f t="shared" si="1010"/>
        <v/>
      </c>
      <c r="H6462" s="127" t="str">
        <f>IF(A6462&lt;&gt;"",IF(MID(C6462,1,1)="c",$AS$26,IF(MID(C6462,1,1)="r",$AS$41,IF(MID(C6462,1,1)="p",#REF!,#REF!))),"")</f>
        <v/>
      </c>
      <c r="I6462" s="92" t="str">
        <f t="shared" si="1011"/>
        <v/>
      </c>
      <c r="J6462" s="92" t="str">
        <f t="shared" si="1012"/>
        <v/>
      </c>
      <c r="K6462" s="92" t="str">
        <f t="shared" si="1013"/>
        <v/>
      </c>
      <c r="L6462" s="92" t="str">
        <f t="shared" si="1014"/>
        <v/>
      </c>
      <c r="M6462" s="95" t="str">
        <f>IF(A6462&lt;&gt;"",IF(MID(C6462,1,1)="c",SigmaEpsConcrete(I6462,$AN$30:$AN$33,$AR$30:$AR$33,$AS$26,$AS$27,$AS$28,$AQ$20,$AU$19),""),"")</f>
        <v/>
      </c>
      <c r="N6462" s="95" t="str">
        <f>IF(A6462&lt;&gt;"",IF(MID(C6462,1,1)="r",SigmaEpsReinf(J6462,$AS$42:$AS$43,$AS$41,$AS$39,$AS$40,$AQ$38),""),"")</f>
        <v/>
      </c>
      <c r="Q6462" s="92" t="str">
        <f t="shared" si="1016"/>
        <v/>
      </c>
      <c r="R6462" s="92" t="str">
        <f t="shared" si="1017"/>
        <v/>
      </c>
      <c r="U6462" s="5"/>
      <c r="V6462" s="5"/>
      <c r="W6462" s="94" t="str">
        <f t="shared" si="1015"/>
        <v/>
      </c>
      <c r="X6462" s="94" t="str">
        <f t="shared" si="1018"/>
        <v/>
      </c>
      <c r="Y6462" s="5"/>
      <c r="BK6462" s="8"/>
      <c r="BL6462" s="5"/>
      <c r="BM6462" s="5"/>
      <c r="BN6462" s="5"/>
      <c r="BO6462" s="5"/>
      <c r="BP6462" s="1"/>
      <c r="BQ6462" s="1"/>
      <c r="BR6462" s="1"/>
      <c r="BS6462" s="1"/>
      <c r="BT6462" s="1"/>
      <c r="BU6462" s="4"/>
      <c r="BV6462" s="1"/>
      <c r="BW6462" s="3"/>
      <c r="BX6462" s="4"/>
      <c r="BY6462" s="5"/>
      <c r="BZ6462" s="5"/>
      <c r="CA6462" s="5"/>
      <c r="CB6462" s="5"/>
      <c r="CC6462" s="5"/>
      <c r="CD6462" s="43"/>
    </row>
    <row r="6463" spans="1:82" x14ac:dyDescent="0.25">
      <c r="A6463" s="8"/>
      <c r="B6463" s="5"/>
      <c r="C6463" s="5"/>
      <c r="D6463" s="5"/>
      <c r="E6463" s="5"/>
      <c r="F6463" s="94" t="str">
        <f t="shared" si="1009"/>
        <v/>
      </c>
      <c r="G6463" s="94" t="str">
        <f t="shared" si="1010"/>
        <v/>
      </c>
      <c r="H6463" s="127" t="str">
        <f>IF(A6463&lt;&gt;"",IF(MID(C6463,1,1)="c",$AS$26,IF(MID(C6463,1,1)="r",$AS$41,IF(MID(C6463,1,1)="p",#REF!,#REF!))),"")</f>
        <v/>
      </c>
      <c r="I6463" s="92" t="str">
        <f t="shared" si="1011"/>
        <v/>
      </c>
      <c r="J6463" s="92" t="str">
        <f t="shared" si="1012"/>
        <v/>
      </c>
      <c r="K6463" s="92" t="str">
        <f t="shared" si="1013"/>
        <v/>
      </c>
      <c r="L6463" s="92" t="str">
        <f t="shared" si="1014"/>
        <v/>
      </c>
      <c r="M6463" s="95" t="str">
        <f>IF(A6463&lt;&gt;"",IF(MID(C6463,1,1)="c",SigmaEpsConcrete(I6463,$AN$30:$AN$33,$AR$30:$AR$33,$AS$26,$AS$27,$AS$28,$AQ$20,$AU$19),""),"")</f>
        <v/>
      </c>
      <c r="N6463" s="95" t="str">
        <f>IF(A6463&lt;&gt;"",IF(MID(C6463,1,1)="r",SigmaEpsReinf(J6463,$AS$42:$AS$43,$AS$41,$AS$39,$AS$40,$AQ$38),""),"")</f>
        <v/>
      </c>
      <c r="Q6463" s="92" t="str">
        <f t="shared" si="1016"/>
        <v/>
      </c>
      <c r="R6463" s="92" t="str">
        <f t="shared" si="1017"/>
        <v/>
      </c>
      <c r="U6463" s="5"/>
      <c r="V6463" s="5"/>
      <c r="W6463" s="94" t="str">
        <f t="shared" si="1015"/>
        <v/>
      </c>
      <c r="X6463" s="94" t="str">
        <f t="shared" si="1018"/>
        <v/>
      </c>
      <c r="Y6463" s="5"/>
      <c r="BK6463" s="8"/>
      <c r="BL6463" s="5"/>
      <c r="BM6463" s="5"/>
      <c r="BN6463" s="5"/>
      <c r="BO6463" s="5"/>
      <c r="BP6463" s="1"/>
      <c r="BQ6463" s="1"/>
      <c r="BR6463" s="1"/>
      <c r="BS6463" s="1"/>
      <c r="BT6463" s="1"/>
      <c r="BU6463" s="4"/>
      <c r="BV6463" s="1"/>
      <c r="BW6463" s="3"/>
      <c r="BX6463" s="4"/>
      <c r="BY6463" s="5"/>
      <c r="BZ6463" s="5"/>
      <c r="CA6463" s="5"/>
      <c r="CB6463" s="5"/>
      <c r="CC6463" s="5"/>
      <c r="CD6463" s="43"/>
    </row>
    <row r="6464" spans="1:82" x14ac:dyDescent="0.25">
      <c r="A6464" s="8"/>
      <c r="B6464" s="5"/>
      <c r="C6464" s="5"/>
      <c r="D6464" s="5"/>
      <c r="E6464" s="5"/>
      <c r="F6464" s="94" t="str">
        <f t="shared" si="1009"/>
        <v/>
      </c>
      <c r="G6464" s="94" t="str">
        <f t="shared" si="1010"/>
        <v/>
      </c>
      <c r="H6464" s="127" t="str">
        <f>IF(A6464&lt;&gt;"",IF(MID(C6464,1,1)="c",$AS$26,IF(MID(C6464,1,1)="r",$AS$41,IF(MID(C6464,1,1)="p",#REF!,#REF!))),"")</f>
        <v/>
      </c>
      <c r="I6464" s="92" t="str">
        <f t="shared" si="1011"/>
        <v/>
      </c>
      <c r="J6464" s="92" t="str">
        <f t="shared" si="1012"/>
        <v/>
      </c>
      <c r="K6464" s="92" t="str">
        <f t="shared" si="1013"/>
        <v/>
      </c>
      <c r="L6464" s="92" t="str">
        <f t="shared" si="1014"/>
        <v/>
      </c>
      <c r="M6464" s="95" t="str">
        <f>IF(A6464&lt;&gt;"",IF(MID(C6464,1,1)="c",SigmaEpsConcrete(I6464,$AN$30:$AN$33,$AR$30:$AR$33,$AS$26,$AS$27,$AS$28,$AQ$20,$AU$19),""),"")</f>
        <v/>
      </c>
      <c r="N6464" s="95" t="str">
        <f>IF(A6464&lt;&gt;"",IF(MID(C6464,1,1)="r",SigmaEpsReinf(J6464,$AS$42:$AS$43,$AS$41,$AS$39,$AS$40,$AQ$38),""),"")</f>
        <v/>
      </c>
      <c r="Q6464" s="92" t="str">
        <f t="shared" si="1016"/>
        <v/>
      </c>
      <c r="R6464" s="92" t="str">
        <f t="shared" si="1017"/>
        <v/>
      </c>
      <c r="U6464" s="5"/>
      <c r="V6464" s="5"/>
      <c r="W6464" s="94" t="str">
        <f t="shared" si="1015"/>
        <v/>
      </c>
      <c r="X6464" s="94" t="str">
        <f t="shared" si="1018"/>
        <v/>
      </c>
      <c r="Y6464" s="5"/>
      <c r="BK6464" s="8"/>
      <c r="BL6464" s="5"/>
      <c r="BM6464" s="5"/>
      <c r="BN6464" s="5"/>
      <c r="BO6464" s="5"/>
      <c r="BP6464" s="1"/>
      <c r="BQ6464" s="1"/>
      <c r="BR6464" s="1"/>
      <c r="BS6464" s="1"/>
      <c r="BT6464" s="1"/>
      <c r="BU6464" s="4"/>
      <c r="BV6464" s="1"/>
      <c r="BW6464" s="3"/>
      <c r="BX6464" s="4"/>
      <c r="BY6464" s="5"/>
      <c r="BZ6464" s="5"/>
      <c r="CA6464" s="5"/>
      <c r="CB6464" s="5"/>
      <c r="CC6464" s="5"/>
      <c r="CD6464" s="43"/>
    </row>
    <row r="6465" spans="1:82" x14ac:dyDescent="0.25">
      <c r="A6465" s="8"/>
      <c r="B6465" s="5"/>
      <c r="C6465" s="5"/>
      <c r="D6465" s="5"/>
      <c r="E6465" s="5"/>
      <c r="F6465" s="94" t="str">
        <f t="shared" si="1009"/>
        <v/>
      </c>
      <c r="G6465" s="94" t="str">
        <f t="shared" si="1010"/>
        <v/>
      </c>
      <c r="H6465" s="127" t="str">
        <f>IF(A6465&lt;&gt;"",IF(MID(C6465,1,1)="c",$AS$26,IF(MID(C6465,1,1)="r",$AS$41,IF(MID(C6465,1,1)="p",#REF!,#REF!))),"")</f>
        <v/>
      </c>
      <c r="I6465" s="92" t="str">
        <f t="shared" si="1011"/>
        <v/>
      </c>
      <c r="J6465" s="92" t="str">
        <f t="shared" si="1012"/>
        <v/>
      </c>
      <c r="K6465" s="92" t="str">
        <f t="shared" si="1013"/>
        <v/>
      </c>
      <c r="L6465" s="92" t="str">
        <f t="shared" si="1014"/>
        <v/>
      </c>
      <c r="M6465" s="95" t="str">
        <f>IF(A6465&lt;&gt;"",IF(MID(C6465,1,1)="c",SigmaEpsConcrete(I6465,$AN$30:$AN$33,$AR$30:$AR$33,$AS$26,$AS$27,$AS$28,$AQ$20,$AU$19),""),"")</f>
        <v/>
      </c>
      <c r="N6465" s="95" t="str">
        <f>IF(A6465&lt;&gt;"",IF(MID(C6465,1,1)="r",SigmaEpsReinf(J6465,$AS$42:$AS$43,$AS$41,$AS$39,$AS$40,$AQ$38),""),"")</f>
        <v/>
      </c>
      <c r="Q6465" s="92" t="str">
        <f t="shared" si="1016"/>
        <v/>
      </c>
      <c r="R6465" s="92" t="str">
        <f t="shared" si="1017"/>
        <v/>
      </c>
      <c r="U6465" s="5"/>
      <c r="V6465" s="5"/>
      <c r="W6465" s="94" t="str">
        <f t="shared" si="1015"/>
        <v/>
      </c>
      <c r="X6465" s="94" t="str">
        <f t="shared" si="1018"/>
        <v/>
      </c>
      <c r="Y6465" s="5"/>
      <c r="BK6465" s="8"/>
      <c r="BL6465" s="5"/>
      <c r="BM6465" s="5"/>
      <c r="BN6465" s="5"/>
      <c r="BO6465" s="5"/>
      <c r="BP6465" s="1"/>
      <c r="BQ6465" s="1"/>
      <c r="BR6465" s="1"/>
      <c r="BS6465" s="1"/>
      <c r="BT6465" s="1"/>
      <c r="BU6465" s="4"/>
      <c r="BV6465" s="1"/>
      <c r="BW6465" s="3"/>
      <c r="BX6465" s="4"/>
      <c r="BY6465" s="5"/>
      <c r="BZ6465" s="5"/>
      <c r="CA6465" s="5"/>
      <c r="CB6465" s="5"/>
      <c r="CC6465" s="5"/>
      <c r="CD6465" s="43"/>
    </row>
    <row r="6466" spans="1:82" x14ac:dyDescent="0.25">
      <c r="A6466" s="8"/>
      <c r="B6466" s="5"/>
      <c r="C6466" s="5"/>
      <c r="D6466" s="5"/>
      <c r="E6466" s="5"/>
      <c r="F6466" s="94" t="str">
        <f t="shared" si="1009"/>
        <v/>
      </c>
      <c r="G6466" s="94" t="str">
        <f t="shared" si="1010"/>
        <v/>
      </c>
      <c r="H6466" s="127" t="str">
        <f>IF(A6466&lt;&gt;"",IF(MID(C6466,1,1)="c",$AS$26,IF(MID(C6466,1,1)="r",$AS$41,IF(MID(C6466,1,1)="p",#REF!,#REF!))),"")</f>
        <v/>
      </c>
      <c r="I6466" s="92" t="str">
        <f t="shared" si="1011"/>
        <v/>
      </c>
      <c r="J6466" s="92" t="str">
        <f t="shared" si="1012"/>
        <v/>
      </c>
      <c r="K6466" s="92" t="str">
        <f t="shared" si="1013"/>
        <v/>
      </c>
      <c r="L6466" s="92" t="str">
        <f t="shared" si="1014"/>
        <v/>
      </c>
      <c r="M6466" s="95" t="str">
        <f>IF(A6466&lt;&gt;"",IF(MID(C6466,1,1)="c",SigmaEpsConcrete(I6466,$AN$30:$AN$33,$AR$30:$AR$33,$AS$26,$AS$27,$AS$28,$AQ$20,$AU$19),""),"")</f>
        <v/>
      </c>
      <c r="N6466" s="95" t="str">
        <f>IF(A6466&lt;&gt;"",IF(MID(C6466,1,1)="r",SigmaEpsReinf(J6466,$AS$42:$AS$43,$AS$41,$AS$39,$AS$40,$AQ$38),""),"")</f>
        <v/>
      </c>
      <c r="Q6466" s="92" t="str">
        <f t="shared" si="1016"/>
        <v/>
      </c>
      <c r="R6466" s="92" t="str">
        <f t="shared" si="1017"/>
        <v/>
      </c>
      <c r="U6466" s="5"/>
      <c r="V6466" s="5"/>
      <c r="W6466" s="94" t="str">
        <f t="shared" si="1015"/>
        <v/>
      </c>
      <c r="X6466" s="94" t="str">
        <f t="shared" si="1018"/>
        <v/>
      </c>
      <c r="Y6466" s="5"/>
      <c r="BK6466" s="8"/>
      <c r="BL6466" s="5"/>
      <c r="BM6466" s="5"/>
      <c r="BN6466" s="5"/>
      <c r="BO6466" s="5"/>
      <c r="BP6466" s="1"/>
      <c r="BQ6466" s="1"/>
      <c r="BR6466" s="1"/>
      <c r="BS6466" s="1"/>
      <c r="BT6466" s="1"/>
      <c r="BU6466" s="4"/>
      <c r="BV6466" s="1"/>
      <c r="BW6466" s="3"/>
      <c r="BX6466" s="4"/>
      <c r="BY6466" s="5"/>
      <c r="BZ6466" s="5"/>
      <c r="CA6466" s="5"/>
      <c r="CB6466" s="5"/>
      <c r="CC6466" s="5"/>
      <c r="CD6466" s="43"/>
    </row>
    <row r="6467" spans="1:82" x14ac:dyDescent="0.25">
      <c r="A6467" s="8"/>
      <c r="B6467" s="5"/>
      <c r="C6467" s="5"/>
      <c r="D6467" s="5"/>
      <c r="E6467" s="5"/>
      <c r="F6467" s="94" t="str">
        <f t="shared" si="1009"/>
        <v/>
      </c>
      <c r="G6467" s="94" t="str">
        <f t="shared" si="1010"/>
        <v/>
      </c>
      <c r="H6467" s="127" t="str">
        <f>IF(A6467&lt;&gt;"",IF(MID(C6467,1,1)="c",$AS$26,IF(MID(C6467,1,1)="r",$AS$41,IF(MID(C6467,1,1)="p",#REF!,#REF!))),"")</f>
        <v/>
      </c>
      <c r="I6467" s="92" t="str">
        <f t="shared" si="1011"/>
        <v/>
      </c>
      <c r="J6467" s="92" t="str">
        <f t="shared" si="1012"/>
        <v/>
      </c>
      <c r="K6467" s="92" t="str">
        <f t="shared" si="1013"/>
        <v/>
      </c>
      <c r="L6467" s="92" t="str">
        <f t="shared" si="1014"/>
        <v/>
      </c>
      <c r="M6467" s="95" t="str">
        <f>IF(A6467&lt;&gt;"",IF(MID(C6467,1,1)="c",SigmaEpsConcrete(I6467,$AN$30:$AN$33,$AR$30:$AR$33,$AS$26,$AS$27,$AS$28,$AQ$20,$AU$19),""),"")</f>
        <v/>
      </c>
      <c r="N6467" s="95" t="str">
        <f>IF(A6467&lt;&gt;"",IF(MID(C6467,1,1)="r",SigmaEpsReinf(J6467,$AS$42:$AS$43,$AS$41,$AS$39,$AS$40,$AQ$38),""),"")</f>
        <v/>
      </c>
      <c r="Q6467" s="92" t="str">
        <f t="shared" si="1016"/>
        <v/>
      </c>
      <c r="R6467" s="92" t="str">
        <f t="shared" si="1017"/>
        <v/>
      </c>
      <c r="U6467" s="5"/>
      <c r="V6467" s="5"/>
      <c r="W6467" s="94" t="str">
        <f t="shared" si="1015"/>
        <v/>
      </c>
      <c r="X6467" s="94" t="str">
        <f t="shared" si="1018"/>
        <v/>
      </c>
      <c r="Y6467" s="5"/>
      <c r="BK6467" s="8"/>
      <c r="BL6467" s="5"/>
      <c r="BM6467" s="5"/>
      <c r="BN6467" s="5"/>
      <c r="BO6467" s="5"/>
      <c r="BP6467" s="1"/>
      <c r="BQ6467" s="1"/>
      <c r="BR6467" s="1"/>
      <c r="BS6467" s="1"/>
      <c r="BT6467" s="1"/>
      <c r="BU6467" s="4"/>
      <c r="BV6467" s="1"/>
      <c r="BW6467" s="3"/>
      <c r="BX6467" s="4"/>
      <c r="BY6467" s="5"/>
      <c r="BZ6467" s="5"/>
      <c r="CA6467" s="5"/>
      <c r="CB6467" s="5"/>
      <c r="CC6467" s="5"/>
      <c r="CD6467" s="43"/>
    </row>
    <row r="6468" spans="1:82" x14ac:dyDescent="0.25">
      <c r="A6468" s="8"/>
      <c r="B6468" s="5"/>
      <c r="C6468" s="5"/>
      <c r="D6468" s="5"/>
      <c r="E6468" s="5"/>
      <c r="F6468" s="94" t="str">
        <f t="shared" si="1009"/>
        <v/>
      </c>
      <c r="G6468" s="94" t="str">
        <f t="shared" si="1010"/>
        <v/>
      </c>
      <c r="H6468" s="127" t="str">
        <f>IF(A6468&lt;&gt;"",IF(MID(C6468,1,1)="c",$AS$26,IF(MID(C6468,1,1)="r",$AS$41,IF(MID(C6468,1,1)="p",#REF!,#REF!))),"")</f>
        <v/>
      </c>
      <c r="I6468" s="92" t="str">
        <f t="shared" si="1011"/>
        <v/>
      </c>
      <c r="J6468" s="92" t="str">
        <f t="shared" si="1012"/>
        <v/>
      </c>
      <c r="K6468" s="92" t="str">
        <f t="shared" si="1013"/>
        <v/>
      </c>
      <c r="L6468" s="92" t="str">
        <f t="shared" si="1014"/>
        <v/>
      </c>
      <c r="M6468" s="95" t="str">
        <f>IF(A6468&lt;&gt;"",IF(MID(C6468,1,1)="c",SigmaEpsConcrete(I6468,$AN$30:$AN$33,$AR$30:$AR$33,$AS$26,$AS$27,$AS$28,$AQ$20,$AU$19),""),"")</f>
        <v/>
      </c>
      <c r="N6468" s="95" t="str">
        <f>IF(A6468&lt;&gt;"",IF(MID(C6468,1,1)="r",SigmaEpsReinf(J6468,$AS$42:$AS$43,$AS$41,$AS$39,$AS$40,$AQ$38),""),"")</f>
        <v/>
      </c>
      <c r="Q6468" s="92" t="str">
        <f t="shared" si="1016"/>
        <v/>
      </c>
      <c r="R6468" s="92" t="str">
        <f t="shared" si="1017"/>
        <v/>
      </c>
      <c r="U6468" s="5"/>
      <c r="V6468" s="5"/>
      <c r="W6468" s="94" t="str">
        <f t="shared" si="1015"/>
        <v/>
      </c>
      <c r="X6468" s="94" t="str">
        <f t="shared" si="1018"/>
        <v/>
      </c>
      <c r="Y6468" s="5"/>
      <c r="BK6468" s="8"/>
      <c r="BL6468" s="5"/>
      <c r="BM6468" s="5"/>
      <c r="BN6468" s="5"/>
      <c r="BO6468" s="5"/>
      <c r="BP6468" s="1"/>
      <c r="BQ6468" s="1"/>
      <c r="BR6468" s="1"/>
      <c r="BS6468" s="1"/>
      <c r="BT6468" s="1"/>
      <c r="BU6468" s="4"/>
      <c r="BV6468" s="1"/>
      <c r="BW6468" s="3"/>
      <c r="BX6468" s="4"/>
      <c r="BY6468" s="5"/>
      <c r="BZ6468" s="5"/>
      <c r="CA6468" s="5"/>
      <c r="CB6468" s="5"/>
      <c r="CC6468" s="5"/>
      <c r="CD6468" s="43"/>
    </row>
    <row r="6469" spans="1:82" x14ac:dyDescent="0.25">
      <c r="A6469" s="8"/>
      <c r="B6469" s="5"/>
      <c r="C6469" s="5"/>
      <c r="D6469" s="5"/>
      <c r="E6469" s="5"/>
      <c r="F6469" s="94" t="str">
        <f t="shared" si="1009"/>
        <v/>
      </c>
      <c r="G6469" s="94" t="str">
        <f t="shared" si="1010"/>
        <v/>
      </c>
      <c r="H6469" s="127" t="str">
        <f>IF(A6469&lt;&gt;"",IF(MID(C6469,1,1)="c",$AS$26,IF(MID(C6469,1,1)="r",$AS$41,IF(MID(C6469,1,1)="p",#REF!,#REF!))),"")</f>
        <v/>
      </c>
      <c r="I6469" s="92" t="str">
        <f t="shared" si="1011"/>
        <v/>
      </c>
      <c r="J6469" s="92" t="str">
        <f t="shared" si="1012"/>
        <v/>
      </c>
      <c r="K6469" s="92" t="str">
        <f t="shared" si="1013"/>
        <v/>
      </c>
      <c r="L6469" s="92" t="str">
        <f t="shared" si="1014"/>
        <v/>
      </c>
      <c r="M6469" s="95" t="str">
        <f>IF(A6469&lt;&gt;"",IF(MID(C6469,1,1)="c",SigmaEpsConcrete(I6469,$AN$30:$AN$33,$AR$30:$AR$33,$AS$26,$AS$27,$AS$28,$AQ$20,$AU$19),""),"")</f>
        <v/>
      </c>
      <c r="N6469" s="95" t="str">
        <f>IF(A6469&lt;&gt;"",IF(MID(C6469,1,1)="r",SigmaEpsReinf(J6469,$AS$42:$AS$43,$AS$41,$AS$39,$AS$40,$AQ$38),""),"")</f>
        <v/>
      </c>
      <c r="Q6469" s="92" t="str">
        <f t="shared" si="1016"/>
        <v/>
      </c>
      <c r="R6469" s="92" t="str">
        <f t="shared" si="1017"/>
        <v/>
      </c>
      <c r="U6469" s="5"/>
      <c r="V6469" s="5"/>
      <c r="W6469" s="94" t="str">
        <f t="shared" si="1015"/>
        <v/>
      </c>
      <c r="X6469" s="94" t="str">
        <f t="shared" si="1018"/>
        <v/>
      </c>
      <c r="Y6469" s="5"/>
      <c r="BK6469" s="8"/>
      <c r="BL6469" s="5"/>
      <c r="BM6469" s="5"/>
      <c r="BN6469" s="5"/>
      <c r="BO6469" s="5"/>
      <c r="BP6469" s="1"/>
      <c r="BQ6469" s="1"/>
      <c r="BR6469" s="1"/>
      <c r="BS6469" s="1"/>
      <c r="BT6469" s="1"/>
      <c r="BU6469" s="4"/>
      <c r="BV6469" s="1"/>
      <c r="BW6469" s="3"/>
      <c r="BX6469" s="4"/>
      <c r="BY6469" s="5"/>
      <c r="BZ6469" s="5"/>
      <c r="CA6469" s="5"/>
      <c r="CB6469" s="5"/>
      <c r="CC6469" s="5"/>
      <c r="CD6469" s="43"/>
    </row>
    <row r="6470" spans="1:82" x14ac:dyDescent="0.25">
      <c r="A6470" s="8"/>
      <c r="B6470" s="5"/>
      <c r="C6470" s="5"/>
      <c r="D6470" s="5"/>
      <c r="E6470" s="5"/>
      <c r="F6470" s="94" t="str">
        <f t="shared" si="1009"/>
        <v/>
      </c>
      <c r="G6470" s="94" t="str">
        <f t="shared" si="1010"/>
        <v/>
      </c>
      <c r="H6470" s="127" t="str">
        <f>IF(A6470&lt;&gt;"",IF(MID(C6470,1,1)="c",$AS$26,IF(MID(C6470,1,1)="r",$AS$41,IF(MID(C6470,1,1)="p",#REF!,#REF!))),"")</f>
        <v/>
      </c>
      <c r="I6470" s="92" t="str">
        <f t="shared" si="1011"/>
        <v/>
      </c>
      <c r="J6470" s="92" t="str">
        <f t="shared" si="1012"/>
        <v/>
      </c>
      <c r="K6470" s="92" t="str">
        <f t="shared" si="1013"/>
        <v/>
      </c>
      <c r="L6470" s="92" t="str">
        <f t="shared" si="1014"/>
        <v/>
      </c>
      <c r="M6470" s="95" t="str">
        <f>IF(A6470&lt;&gt;"",IF(MID(C6470,1,1)="c",SigmaEpsConcrete(I6470,$AN$30:$AN$33,$AR$30:$AR$33,$AS$26,$AS$27,$AS$28,$AQ$20,$AU$19),""),"")</f>
        <v/>
      </c>
      <c r="N6470" s="95" t="str">
        <f>IF(A6470&lt;&gt;"",IF(MID(C6470,1,1)="r",SigmaEpsReinf(J6470,$AS$42:$AS$43,$AS$41,$AS$39,$AS$40,$AQ$38),""),"")</f>
        <v/>
      </c>
      <c r="Q6470" s="92" t="str">
        <f t="shared" si="1016"/>
        <v/>
      </c>
      <c r="R6470" s="92" t="str">
        <f t="shared" si="1017"/>
        <v/>
      </c>
      <c r="U6470" s="5"/>
      <c r="V6470" s="5"/>
      <c r="W6470" s="94" t="str">
        <f t="shared" si="1015"/>
        <v/>
      </c>
      <c r="X6470" s="94" t="str">
        <f t="shared" si="1018"/>
        <v/>
      </c>
      <c r="Y6470" s="5"/>
      <c r="BK6470" s="8"/>
      <c r="BL6470" s="5"/>
      <c r="BM6470" s="5"/>
      <c r="BN6470" s="5"/>
      <c r="BO6470" s="5"/>
      <c r="BP6470" s="1"/>
      <c r="BQ6470" s="1"/>
      <c r="BR6470" s="1"/>
      <c r="BS6470" s="1"/>
      <c r="BT6470" s="1"/>
      <c r="BU6470" s="4"/>
      <c r="BV6470" s="1"/>
      <c r="BW6470" s="3"/>
      <c r="BX6470" s="4"/>
      <c r="BY6470" s="5"/>
      <c r="BZ6470" s="5"/>
      <c r="CA6470" s="5"/>
      <c r="CB6470" s="5"/>
      <c r="CC6470" s="5"/>
      <c r="CD6470" s="43"/>
    </row>
    <row r="6471" spans="1:82" x14ac:dyDescent="0.25">
      <c r="A6471" s="8"/>
      <c r="B6471" s="5"/>
      <c r="C6471" s="5"/>
      <c r="D6471" s="5"/>
      <c r="E6471" s="5"/>
      <c r="F6471" s="94" t="str">
        <f t="shared" si="1009"/>
        <v/>
      </c>
      <c r="G6471" s="94" t="str">
        <f t="shared" si="1010"/>
        <v/>
      </c>
      <c r="H6471" s="127" t="str">
        <f>IF(A6471&lt;&gt;"",IF(MID(C6471,1,1)="c",$AS$26,IF(MID(C6471,1,1)="r",$AS$41,IF(MID(C6471,1,1)="p",#REF!,#REF!))),"")</f>
        <v/>
      </c>
      <c r="I6471" s="92" t="str">
        <f t="shared" si="1011"/>
        <v/>
      </c>
      <c r="J6471" s="92" t="str">
        <f t="shared" si="1012"/>
        <v/>
      </c>
      <c r="K6471" s="92" t="str">
        <f t="shared" si="1013"/>
        <v/>
      </c>
      <c r="L6471" s="92" t="str">
        <f t="shared" si="1014"/>
        <v/>
      </c>
      <c r="M6471" s="95" t="str">
        <f>IF(A6471&lt;&gt;"",IF(MID(C6471,1,1)="c",SigmaEpsConcrete(I6471,$AN$30:$AN$33,$AR$30:$AR$33,$AS$26,$AS$27,$AS$28,$AQ$20,$AU$19),""),"")</f>
        <v/>
      </c>
      <c r="N6471" s="95" t="str">
        <f>IF(A6471&lt;&gt;"",IF(MID(C6471,1,1)="r",SigmaEpsReinf(J6471,$AS$42:$AS$43,$AS$41,$AS$39,$AS$40,$AQ$38),""),"")</f>
        <v/>
      </c>
      <c r="Q6471" s="92" t="str">
        <f t="shared" si="1016"/>
        <v/>
      </c>
      <c r="R6471" s="92" t="str">
        <f t="shared" si="1017"/>
        <v/>
      </c>
      <c r="U6471" s="5"/>
      <c r="V6471" s="5"/>
      <c r="W6471" s="94" t="str">
        <f t="shared" si="1015"/>
        <v/>
      </c>
      <c r="X6471" s="94" t="str">
        <f t="shared" si="1018"/>
        <v/>
      </c>
      <c r="Y6471" s="5"/>
      <c r="BK6471" s="8"/>
      <c r="BL6471" s="5"/>
      <c r="BM6471" s="5"/>
      <c r="BN6471" s="5"/>
      <c r="BO6471" s="5"/>
      <c r="BP6471" s="1"/>
      <c r="BQ6471" s="1"/>
      <c r="BR6471" s="1"/>
      <c r="BS6471" s="1"/>
      <c r="BT6471" s="1"/>
      <c r="BU6471" s="4"/>
      <c r="BV6471" s="1"/>
      <c r="BW6471" s="3"/>
      <c r="BX6471" s="4"/>
      <c r="BY6471" s="5"/>
      <c r="BZ6471" s="5"/>
      <c r="CA6471" s="5"/>
      <c r="CB6471" s="5"/>
      <c r="CC6471" s="5"/>
      <c r="CD6471" s="43"/>
    </row>
    <row r="6472" spans="1:82" x14ac:dyDescent="0.25">
      <c r="A6472" s="8"/>
      <c r="B6472" s="5"/>
      <c r="C6472" s="5"/>
      <c r="D6472" s="5"/>
      <c r="E6472" s="5"/>
      <c r="F6472" s="94" t="str">
        <f t="shared" si="1009"/>
        <v/>
      </c>
      <c r="G6472" s="94" t="str">
        <f t="shared" si="1010"/>
        <v/>
      </c>
      <c r="H6472" s="127" t="str">
        <f>IF(A6472&lt;&gt;"",IF(MID(C6472,1,1)="c",$AS$26,IF(MID(C6472,1,1)="r",$AS$41,IF(MID(C6472,1,1)="p",#REF!,#REF!))),"")</f>
        <v/>
      </c>
      <c r="I6472" s="92" t="str">
        <f t="shared" si="1011"/>
        <v/>
      </c>
      <c r="J6472" s="92" t="str">
        <f t="shared" si="1012"/>
        <v/>
      </c>
      <c r="K6472" s="92" t="str">
        <f t="shared" si="1013"/>
        <v/>
      </c>
      <c r="L6472" s="92" t="str">
        <f t="shared" si="1014"/>
        <v/>
      </c>
      <c r="M6472" s="95" t="str">
        <f>IF(A6472&lt;&gt;"",IF(MID(C6472,1,1)="c",SigmaEpsConcrete(I6472,$AN$30:$AN$33,$AR$30:$AR$33,$AS$26,$AS$27,$AS$28,$AQ$20,$AU$19),""),"")</f>
        <v/>
      </c>
      <c r="N6472" s="95" t="str">
        <f>IF(A6472&lt;&gt;"",IF(MID(C6472,1,1)="r",SigmaEpsReinf(J6472,$AS$42:$AS$43,$AS$41,$AS$39,$AS$40,$AQ$38),""),"")</f>
        <v/>
      </c>
      <c r="Q6472" s="92" t="str">
        <f t="shared" si="1016"/>
        <v/>
      </c>
      <c r="R6472" s="92" t="str">
        <f t="shared" si="1017"/>
        <v/>
      </c>
      <c r="U6472" s="5"/>
      <c r="V6472" s="5"/>
      <c r="W6472" s="94" t="str">
        <f t="shared" si="1015"/>
        <v/>
      </c>
      <c r="X6472" s="94" t="str">
        <f t="shared" si="1018"/>
        <v/>
      </c>
      <c r="Y6472" s="5"/>
      <c r="BK6472" s="8"/>
      <c r="BL6472" s="5"/>
      <c r="BM6472" s="5"/>
      <c r="BN6472" s="5"/>
      <c r="BO6472" s="5"/>
      <c r="BP6472" s="1"/>
      <c r="BQ6472" s="1"/>
      <c r="BR6472" s="1"/>
      <c r="BS6472" s="1"/>
      <c r="BT6472" s="1"/>
      <c r="BU6472" s="4"/>
      <c r="BV6472" s="1"/>
      <c r="BW6472" s="3"/>
      <c r="BX6472" s="4"/>
      <c r="BY6472" s="5"/>
      <c r="BZ6472" s="5"/>
      <c r="CA6472" s="5"/>
      <c r="CB6472" s="5"/>
      <c r="CC6472" s="5"/>
      <c r="CD6472" s="43"/>
    </row>
    <row r="6473" spans="1:82" x14ac:dyDescent="0.25">
      <c r="A6473" s="8"/>
      <c r="B6473" s="5"/>
      <c r="C6473" s="5"/>
      <c r="D6473" s="5"/>
      <c r="E6473" s="5"/>
      <c r="F6473" s="94" t="str">
        <f t="shared" si="1009"/>
        <v/>
      </c>
      <c r="G6473" s="94" t="str">
        <f t="shared" si="1010"/>
        <v/>
      </c>
      <c r="H6473" s="127" t="str">
        <f>IF(A6473&lt;&gt;"",IF(MID(C6473,1,1)="c",$AS$26,IF(MID(C6473,1,1)="r",$AS$41,IF(MID(C6473,1,1)="p",#REF!,#REF!))),"")</f>
        <v/>
      </c>
      <c r="I6473" s="92" t="str">
        <f t="shared" si="1011"/>
        <v/>
      </c>
      <c r="J6473" s="92" t="str">
        <f t="shared" si="1012"/>
        <v/>
      </c>
      <c r="K6473" s="92" t="str">
        <f t="shared" si="1013"/>
        <v/>
      </c>
      <c r="L6473" s="92" t="str">
        <f t="shared" si="1014"/>
        <v/>
      </c>
      <c r="M6473" s="95" t="str">
        <f>IF(A6473&lt;&gt;"",IF(MID(C6473,1,1)="c",SigmaEpsConcrete(I6473,$AN$30:$AN$33,$AR$30:$AR$33,$AS$26,$AS$27,$AS$28,$AQ$20,$AU$19),""),"")</f>
        <v/>
      </c>
      <c r="N6473" s="95" t="str">
        <f>IF(A6473&lt;&gt;"",IF(MID(C6473,1,1)="r",SigmaEpsReinf(J6473,$AS$42:$AS$43,$AS$41,$AS$39,$AS$40,$AQ$38),""),"")</f>
        <v/>
      </c>
      <c r="Q6473" s="92" t="str">
        <f t="shared" si="1016"/>
        <v/>
      </c>
      <c r="R6473" s="92" t="str">
        <f t="shared" si="1017"/>
        <v/>
      </c>
      <c r="U6473" s="5"/>
      <c r="V6473" s="5"/>
      <c r="W6473" s="94" t="str">
        <f t="shared" si="1015"/>
        <v/>
      </c>
      <c r="X6473" s="94" t="str">
        <f t="shared" si="1018"/>
        <v/>
      </c>
      <c r="Y6473" s="5"/>
      <c r="BK6473" s="8"/>
      <c r="BL6473" s="5"/>
      <c r="BM6473" s="5"/>
      <c r="BN6473" s="5"/>
      <c r="BO6473" s="5"/>
      <c r="BP6473" s="1"/>
      <c r="BQ6473" s="1"/>
      <c r="BR6473" s="1"/>
      <c r="BS6473" s="1"/>
      <c r="BT6473" s="1"/>
      <c r="BU6473" s="4"/>
      <c r="BV6473" s="1"/>
      <c r="BW6473" s="3"/>
      <c r="BX6473" s="4"/>
      <c r="BY6473" s="5"/>
      <c r="BZ6473" s="5"/>
      <c r="CA6473" s="5"/>
      <c r="CB6473" s="5"/>
      <c r="CC6473" s="5"/>
      <c r="CD6473" s="43"/>
    </row>
    <row r="6474" spans="1:82" x14ac:dyDescent="0.25">
      <c r="A6474" s="8"/>
      <c r="B6474" s="5"/>
      <c r="C6474" s="5"/>
      <c r="D6474" s="5"/>
      <c r="E6474" s="5"/>
      <c r="F6474" s="94" t="str">
        <f t="shared" ref="F6474:F6537" si="1019">IF(A6474&lt;&gt;"",(D6474-$AU$86)/10,"")</f>
        <v/>
      </c>
      <c r="G6474" s="94" t="str">
        <f t="shared" ref="G6474:G6537" si="1020">IF(A6474&lt;&gt;"",(E6474-$AU$87)/10,"")</f>
        <v/>
      </c>
      <c r="H6474" s="127" t="str">
        <f>IF(A6474&lt;&gt;"",IF(MID(C6474,1,1)="c",$AS$26,IF(MID(C6474,1,1)="r",$AS$41,IF(MID(C6474,1,1)="p",#REF!,#REF!))),"")</f>
        <v/>
      </c>
      <c r="I6474" s="92" t="str">
        <f t="shared" ref="I6474:I6537" si="1021">IF($A6474&lt;&gt;"",IF(MID($C6474,1,1)="c",$Y$3+$Y$4*$F6474+$Y$5*$G6474+$BR$43,""),"")</f>
        <v/>
      </c>
      <c r="J6474" s="92" t="str">
        <f t="shared" ref="J6474:J6537" si="1022">IF($A6474&lt;&gt;"",IF(MID($C6474,1,1)="r",$Y$3+$Y$4*$F6474+$Y$5*$G6474+$BR$43,""),"")</f>
        <v/>
      </c>
      <c r="K6474" s="92" t="str">
        <f t="shared" ref="K6474:K6537" si="1023">IF($A6474&lt;&gt;"",IF(MID($C6474,1,1)="u",$Y$3+$Y$4*$F6474+$Y$5*$G6474+$BR$43,""),"")</f>
        <v/>
      </c>
      <c r="L6474" s="92" t="str">
        <f t="shared" ref="L6474:L6537" si="1024">IF($A6474&lt;&gt;"",IF(MID($C6474,1,1)="p",$Y$3+$Y$4*$F6474+$Y$5*$G6474+$BR$43,""),"")</f>
        <v/>
      </c>
      <c r="M6474" s="95" t="str">
        <f>IF(A6474&lt;&gt;"",IF(MID(C6474,1,1)="c",SigmaEpsConcrete(I6474,$AN$30:$AN$33,$AR$30:$AR$33,$AS$26,$AS$27,$AS$28,$AQ$20,$AU$19),""),"")</f>
        <v/>
      </c>
      <c r="N6474" s="95" t="str">
        <f>IF(A6474&lt;&gt;"",IF(MID(C6474,1,1)="r",SigmaEpsReinf(J6474,$AS$42:$AS$43,$AS$41,$AS$39,$AS$40,$AQ$38),""),"")</f>
        <v/>
      </c>
      <c r="Q6474" s="92" t="str">
        <f t="shared" si="1016"/>
        <v/>
      </c>
      <c r="R6474" s="92" t="str">
        <f t="shared" si="1017"/>
        <v/>
      </c>
      <c r="U6474" s="5"/>
      <c r="V6474" s="5"/>
      <c r="W6474" s="94" t="str">
        <f t="shared" ref="W6474:W6537" si="1025">IF(A6474&lt;&gt;"",F6474-$AU$105,"")</f>
        <v/>
      </c>
      <c r="X6474" s="94" t="str">
        <f t="shared" si="1018"/>
        <v/>
      </c>
      <c r="Y6474" s="5"/>
      <c r="BK6474" s="8"/>
      <c r="BL6474" s="5"/>
      <c r="BM6474" s="5"/>
      <c r="BN6474" s="5"/>
      <c r="BO6474" s="5"/>
      <c r="BP6474" s="1"/>
      <c r="BQ6474" s="1"/>
      <c r="BR6474" s="1"/>
      <c r="BS6474" s="1"/>
      <c r="BT6474" s="1"/>
      <c r="BU6474" s="4"/>
      <c r="BV6474" s="1"/>
      <c r="BW6474" s="3"/>
      <c r="BX6474" s="4"/>
      <c r="BY6474" s="5"/>
      <c r="BZ6474" s="5"/>
      <c r="CA6474" s="5"/>
      <c r="CB6474" s="5"/>
      <c r="CC6474" s="5"/>
      <c r="CD6474" s="43"/>
    </row>
    <row r="6475" spans="1:82" x14ac:dyDescent="0.25">
      <c r="A6475" s="8"/>
      <c r="B6475" s="5"/>
      <c r="C6475" s="5"/>
      <c r="D6475" s="5"/>
      <c r="E6475" s="5"/>
      <c r="F6475" s="94" t="str">
        <f t="shared" si="1019"/>
        <v/>
      </c>
      <c r="G6475" s="94" t="str">
        <f t="shared" si="1020"/>
        <v/>
      </c>
      <c r="H6475" s="127" t="str">
        <f>IF(A6475&lt;&gt;"",IF(MID(C6475,1,1)="c",$AS$26,IF(MID(C6475,1,1)="r",$AS$41,IF(MID(C6475,1,1)="p",#REF!,#REF!))),"")</f>
        <v/>
      </c>
      <c r="I6475" s="92" t="str">
        <f t="shared" si="1021"/>
        <v/>
      </c>
      <c r="J6475" s="92" t="str">
        <f t="shared" si="1022"/>
        <v/>
      </c>
      <c r="K6475" s="92" t="str">
        <f t="shared" si="1023"/>
        <v/>
      </c>
      <c r="L6475" s="92" t="str">
        <f t="shared" si="1024"/>
        <v/>
      </c>
      <c r="M6475" s="95" t="str">
        <f>IF(A6475&lt;&gt;"",IF(MID(C6475,1,1)="c",SigmaEpsConcrete(I6475,$AN$30:$AN$33,$AR$30:$AR$33,$AS$26,$AS$27,$AS$28,$AQ$20,$AU$19),""),"")</f>
        <v/>
      </c>
      <c r="N6475" s="95" t="str">
        <f>IF(A6475&lt;&gt;"",IF(MID(C6475,1,1)="r",SigmaEpsReinf(J6475,$AS$42:$AS$43,$AS$41,$AS$39,$AS$40,$AQ$38),""),"")</f>
        <v/>
      </c>
      <c r="Q6475" s="92" t="str">
        <f t="shared" ref="Q6475:Q6538" si="1026">IF(A6475&lt;&gt;"",IF(MID(C6475,1,1)="c",IF(ISERROR(M6475/I6475),"",M6475/I6475),""),"")</f>
        <v/>
      </c>
      <c r="R6475" s="92" t="str">
        <f t="shared" ref="R6475:R6538" si="1027">IF(A6475&lt;&gt;"",IF(MID(C6475,1,1)="r",IF(ISERROR(N6475/J6475),"",N6475/J6475),""),"")</f>
        <v/>
      </c>
      <c r="U6475" s="5"/>
      <c r="V6475" s="5"/>
      <c r="W6475" s="94" t="str">
        <f t="shared" si="1025"/>
        <v/>
      </c>
      <c r="X6475" s="94" t="str">
        <f t="shared" ref="X6475:X6538" si="1028">IF(B6475&lt;&gt;"",G6475-$AU$106,"")</f>
        <v/>
      </c>
      <c r="Y6475" s="5"/>
      <c r="BK6475" s="8"/>
      <c r="BL6475" s="5"/>
      <c r="BM6475" s="5"/>
      <c r="BN6475" s="5"/>
      <c r="BO6475" s="5"/>
      <c r="BP6475" s="1"/>
      <c r="BQ6475" s="1"/>
      <c r="BR6475" s="1"/>
      <c r="BS6475" s="1"/>
      <c r="BT6475" s="1"/>
      <c r="BU6475" s="4"/>
      <c r="BV6475" s="1"/>
      <c r="BW6475" s="3"/>
      <c r="BX6475" s="4"/>
      <c r="BY6475" s="5"/>
      <c r="BZ6475" s="5"/>
      <c r="CA6475" s="5"/>
      <c r="CB6475" s="5"/>
      <c r="CC6475" s="5"/>
      <c r="CD6475" s="43"/>
    </row>
    <row r="6476" spans="1:82" x14ac:dyDescent="0.25">
      <c r="A6476" s="8"/>
      <c r="B6476" s="5"/>
      <c r="C6476" s="5"/>
      <c r="D6476" s="5"/>
      <c r="E6476" s="5"/>
      <c r="F6476" s="94" t="str">
        <f t="shared" si="1019"/>
        <v/>
      </c>
      <c r="G6476" s="94" t="str">
        <f t="shared" si="1020"/>
        <v/>
      </c>
      <c r="H6476" s="127" t="str">
        <f>IF(A6476&lt;&gt;"",IF(MID(C6476,1,1)="c",$AS$26,IF(MID(C6476,1,1)="r",$AS$41,IF(MID(C6476,1,1)="p",#REF!,#REF!))),"")</f>
        <v/>
      </c>
      <c r="I6476" s="92" t="str">
        <f t="shared" si="1021"/>
        <v/>
      </c>
      <c r="J6476" s="92" t="str">
        <f t="shared" si="1022"/>
        <v/>
      </c>
      <c r="K6476" s="92" t="str">
        <f t="shared" si="1023"/>
        <v/>
      </c>
      <c r="L6476" s="92" t="str">
        <f t="shared" si="1024"/>
        <v/>
      </c>
      <c r="M6476" s="95" t="str">
        <f>IF(A6476&lt;&gt;"",IF(MID(C6476,1,1)="c",SigmaEpsConcrete(I6476,$AN$30:$AN$33,$AR$30:$AR$33,$AS$26,$AS$27,$AS$28,$AQ$20,$AU$19),""),"")</f>
        <v/>
      </c>
      <c r="N6476" s="95" t="str">
        <f>IF(A6476&lt;&gt;"",IF(MID(C6476,1,1)="r",SigmaEpsReinf(J6476,$AS$42:$AS$43,$AS$41,$AS$39,$AS$40,$AQ$38),""),"")</f>
        <v/>
      </c>
      <c r="Q6476" s="92" t="str">
        <f t="shared" si="1026"/>
        <v/>
      </c>
      <c r="R6476" s="92" t="str">
        <f t="shared" si="1027"/>
        <v/>
      </c>
      <c r="U6476" s="5"/>
      <c r="V6476" s="5"/>
      <c r="W6476" s="94" t="str">
        <f t="shared" si="1025"/>
        <v/>
      </c>
      <c r="X6476" s="94" t="str">
        <f t="shared" si="1028"/>
        <v/>
      </c>
      <c r="Y6476" s="5"/>
      <c r="BK6476" s="8"/>
      <c r="BL6476" s="5"/>
      <c r="BM6476" s="5"/>
      <c r="BN6476" s="5"/>
      <c r="BO6476" s="5"/>
      <c r="BP6476" s="1"/>
      <c r="BQ6476" s="1"/>
      <c r="BR6476" s="1"/>
      <c r="BS6476" s="1"/>
      <c r="BT6476" s="1"/>
      <c r="BU6476" s="4"/>
      <c r="BV6476" s="1"/>
      <c r="BW6476" s="3"/>
      <c r="BX6476" s="4"/>
      <c r="BY6476" s="5"/>
      <c r="BZ6476" s="5"/>
      <c r="CA6476" s="5"/>
      <c r="CB6476" s="5"/>
      <c r="CC6476" s="5"/>
      <c r="CD6476" s="43"/>
    </row>
    <row r="6477" spans="1:82" x14ac:dyDescent="0.25">
      <c r="A6477" s="8"/>
      <c r="B6477" s="5"/>
      <c r="C6477" s="5"/>
      <c r="D6477" s="5"/>
      <c r="E6477" s="5"/>
      <c r="F6477" s="94" t="str">
        <f t="shared" si="1019"/>
        <v/>
      </c>
      <c r="G6477" s="94" t="str">
        <f t="shared" si="1020"/>
        <v/>
      </c>
      <c r="H6477" s="127" t="str">
        <f>IF(A6477&lt;&gt;"",IF(MID(C6477,1,1)="c",$AS$26,IF(MID(C6477,1,1)="r",$AS$41,IF(MID(C6477,1,1)="p",#REF!,#REF!))),"")</f>
        <v/>
      </c>
      <c r="I6477" s="92" t="str">
        <f t="shared" si="1021"/>
        <v/>
      </c>
      <c r="J6477" s="92" t="str">
        <f t="shared" si="1022"/>
        <v/>
      </c>
      <c r="K6477" s="92" t="str">
        <f t="shared" si="1023"/>
        <v/>
      </c>
      <c r="L6477" s="92" t="str">
        <f t="shared" si="1024"/>
        <v/>
      </c>
      <c r="M6477" s="95" t="str">
        <f>IF(A6477&lt;&gt;"",IF(MID(C6477,1,1)="c",SigmaEpsConcrete(I6477,$AN$30:$AN$33,$AR$30:$AR$33,$AS$26,$AS$27,$AS$28,$AQ$20,$AU$19),""),"")</f>
        <v/>
      </c>
      <c r="N6477" s="95" t="str">
        <f>IF(A6477&lt;&gt;"",IF(MID(C6477,1,1)="r",SigmaEpsReinf(J6477,$AS$42:$AS$43,$AS$41,$AS$39,$AS$40,$AQ$38),""),"")</f>
        <v/>
      </c>
      <c r="Q6477" s="92" t="str">
        <f t="shared" si="1026"/>
        <v/>
      </c>
      <c r="R6477" s="92" t="str">
        <f t="shared" si="1027"/>
        <v/>
      </c>
      <c r="U6477" s="5"/>
      <c r="V6477" s="5"/>
      <c r="W6477" s="94" t="str">
        <f t="shared" si="1025"/>
        <v/>
      </c>
      <c r="X6477" s="94" t="str">
        <f t="shared" si="1028"/>
        <v/>
      </c>
      <c r="Y6477" s="5"/>
      <c r="BK6477" s="8"/>
      <c r="BL6477" s="5"/>
      <c r="BM6477" s="5"/>
      <c r="BN6477" s="5"/>
      <c r="BO6477" s="5"/>
      <c r="BP6477" s="1"/>
      <c r="BQ6477" s="1"/>
      <c r="BR6477" s="1"/>
      <c r="BS6477" s="1"/>
      <c r="BT6477" s="1"/>
      <c r="BU6477" s="4"/>
      <c r="BV6477" s="1"/>
      <c r="BW6477" s="3"/>
      <c r="BX6477" s="4"/>
      <c r="BY6477" s="5"/>
      <c r="BZ6477" s="5"/>
      <c r="CA6477" s="5"/>
      <c r="CB6477" s="5"/>
      <c r="CC6477" s="5"/>
      <c r="CD6477" s="43"/>
    </row>
    <row r="6478" spans="1:82" x14ac:dyDescent="0.25">
      <c r="A6478" s="8"/>
      <c r="B6478" s="5"/>
      <c r="C6478" s="5"/>
      <c r="D6478" s="5"/>
      <c r="E6478" s="5"/>
      <c r="F6478" s="94" t="str">
        <f t="shared" si="1019"/>
        <v/>
      </c>
      <c r="G6478" s="94" t="str">
        <f t="shared" si="1020"/>
        <v/>
      </c>
      <c r="H6478" s="127" t="str">
        <f>IF(A6478&lt;&gt;"",IF(MID(C6478,1,1)="c",$AS$26,IF(MID(C6478,1,1)="r",$AS$41,IF(MID(C6478,1,1)="p",#REF!,#REF!))),"")</f>
        <v/>
      </c>
      <c r="I6478" s="92" t="str">
        <f t="shared" si="1021"/>
        <v/>
      </c>
      <c r="J6478" s="92" t="str">
        <f t="shared" si="1022"/>
        <v/>
      </c>
      <c r="K6478" s="92" t="str">
        <f t="shared" si="1023"/>
        <v/>
      </c>
      <c r="L6478" s="92" t="str">
        <f t="shared" si="1024"/>
        <v/>
      </c>
      <c r="M6478" s="95" t="str">
        <f>IF(A6478&lt;&gt;"",IF(MID(C6478,1,1)="c",SigmaEpsConcrete(I6478,$AN$30:$AN$33,$AR$30:$AR$33,$AS$26,$AS$27,$AS$28,$AQ$20,$AU$19),""),"")</f>
        <v/>
      </c>
      <c r="N6478" s="95" t="str">
        <f>IF(A6478&lt;&gt;"",IF(MID(C6478,1,1)="r",SigmaEpsReinf(J6478,$AS$42:$AS$43,$AS$41,$AS$39,$AS$40,$AQ$38),""),"")</f>
        <v/>
      </c>
      <c r="Q6478" s="92" t="str">
        <f t="shared" si="1026"/>
        <v/>
      </c>
      <c r="R6478" s="92" t="str">
        <f t="shared" si="1027"/>
        <v/>
      </c>
      <c r="U6478" s="5"/>
      <c r="V6478" s="5"/>
      <c r="W6478" s="94" t="str">
        <f t="shared" si="1025"/>
        <v/>
      </c>
      <c r="X6478" s="94" t="str">
        <f t="shared" si="1028"/>
        <v/>
      </c>
      <c r="Y6478" s="5"/>
      <c r="BK6478" s="8"/>
      <c r="BL6478" s="5"/>
      <c r="BM6478" s="5"/>
      <c r="BN6478" s="5"/>
      <c r="BO6478" s="5"/>
      <c r="BP6478" s="1"/>
      <c r="BQ6478" s="1"/>
      <c r="BR6478" s="1"/>
      <c r="BS6478" s="1"/>
      <c r="BT6478" s="1"/>
      <c r="BU6478" s="4"/>
      <c r="BV6478" s="1"/>
      <c r="BW6478" s="3"/>
      <c r="BX6478" s="4"/>
      <c r="BY6478" s="5"/>
      <c r="BZ6478" s="5"/>
      <c r="CA6478" s="5"/>
      <c r="CB6478" s="5"/>
      <c r="CC6478" s="5"/>
      <c r="CD6478" s="43"/>
    </row>
    <row r="6479" spans="1:82" x14ac:dyDescent="0.25">
      <c r="A6479" s="8"/>
      <c r="B6479" s="5"/>
      <c r="C6479" s="5"/>
      <c r="D6479" s="5"/>
      <c r="E6479" s="5"/>
      <c r="F6479" s="94" t="str">
        <f t="shared" si="1019"/>
        <v/>
      </c>
      <c r="G6479" s="94" t="str">
        <f t="shared" si="1020"/>
        <v/>
      </c>
      <c r="H6479" s="127" t="str">
        <f>IF(A6479&lt;&gt;"",IF(MID(C6479,1,1)="c",$AS$26,IF(MID(C6479,1,1)="r",$AS$41,IF(MID(C6479,1,1)="p",#REF!,#REF!))),"")</f>
        <v/>
      </c>
      <c r="I6479" s="92" t="str">
        <f t="shared" si="1021"/>
        <v/>
      </c>
      <c r="J6479" s="92" t="str">
        <f t="shared" si="1022"/>
        <v/>
      </c>
      <c r="K6479" s="92" t="str">
        <f t="shared" si="1023"/>
        <v/>
      </c>
      <c r="L6479" s="92" t="str">
        <f t="shared" si="1024"/>
        <v/>
      </c>
      <c r="M6479" s="95" t="str">
        <f>IF(A6479&lt;&gt;"",IF(MID(C6479,1,1)="c",SigmaEpsConcrete(I6479,$AN$30:$AN$33,$AR$30:$AR$33,$AS$26,$AS$27,$AS$28,$AQ$20,$AU$19),""),"")</f>
        <v/>
      </c>
      <c r="N6479" s="95" t="str">
        <f>IF(A6479&lt;&gt;"",IF(MID(C6479,1,1)="r",SigmaEpsReinf(J6479,$AS$42:$AS$43,$AS$41,$AS$39,$AS$40,$AQ$38),""),"")</f>
        <v/>
      </c>
      <c r="Q6479" s="92" t="str">
        <f t="shared" si="1026"/>
        <v/>
      </c>
      <c r="R6479" s="92" t="str">
        <f t="shared" si="1027"/>
        <v/>
      </c>
      <c r="U6479" s="5"/>
      <c r="V6479" s="5"/>
      <c r="W6479" s="94" t="str">
        <f t="shared" si="1025"/>
        <v/>
      </c>
      <c r="X6479" s="94" t="str">
        <f t="shared" si="1028"/>
        <v/>
      </c>
      <c r="Y6479" s="5"/>
      <c r="BK6479" s="8"/>
      <c r="BL6479" s="5"/>
      <c r="BM6479" s="5"/>
      <c r="BN6479" s="5"/>
      <c r="BO6479" s="5"/>
      <c r="BP6479" s="1"/>
      <c r="BQ6479" s="1"/>
      <c r="BR6479" s="1"/>
      <c r="BS6479" s="1"/>
      <c r="BT6479" s="1"/>
      <c r="BU6479" s="4"/>
      <c r="BV6479" s="1"/>
      <c r="BW6479" s="3"/>
      <c r="BX6479" s="4"/>
      <c r="BY6479" s="5"/>
      <c r="BZ6479" s="5"/>
      <c r="CA6479" s="5"/>
      <c r="CB6479" s="5"/>
      <c r="CC6479" s="5"/>
      <c r="CD6479" s="43"/>
    </row>
    <row r="6480" spans="1:82" x14ac:dyDescent="0.25">
      <c r="A6480" s="8"/>
      <c r="B6480" s="5"/>
      <c r="C6480" s="5"/>
      <c r="D6480" s="5"/>
      <c r="E6480" s="5"/>
      <c r="F6480" s="94" t="str">
        <f t="shared" si="1019"/>
        <v/>
      </c>
      <c r="G6480" s="94" t="str">
        <f t="shared" si="1020"/>
        <v/>
      </c>
      <c r="H6480" s="127" t="str">
        <f>IF(A6480&lt;&gt;"",IF(MID(C6480,1,1)="c",$AS$26,IF(MID(C6480,1,1)="r",$AS$41,IF(MID(C6480,1,1)="p",#REF!,#REF!))),"")</f>
        <v/>
      </c>
      <c r="I6480" s="92" t="str">
        <f t="shared" si="1021"/>
        <v/>
      </c>
      <c r="J6480" s="92" t="str">
        <f t="shared" si="1022"/>
        <v/>
      </c>
      <c r="K6480" s="92" t="str">
        <f t="shared" si="1023"/>
        <v/>
      </c>
      <c r="L6480" s="92" t="str">
        <f t="shared" si="1024"/>
        <v/>
      </c>
      <c r="M6480" s="95" t="str">
        <f>IF(A6480&lt;&gt;"",IF(MID(C6480,1,1)="c",SigmaEpsConcrete(I6480,$AN$30:$AN$33,$AR$30:$AR$33,$AS$26,$AS$27,$AS$28,$AQ$20,$AU$19),""),"")</f>
        <v/>
      </c>
      <c r="N6480" s="95" t="str">
        <f>IF(A6480&lt;&gt;"",IF(MID(C6480,1,1)="r",SigmaEpsReinf(J6480,$AS$42:$AS$43,$AS$41,$AS$39,$AS$40,$AQ$38),""),"")</f>
        <v/>
      </c>
      <c r="Q6480" s="92" t="str">
        <f t="shared" si="1026"/>
        <v/>
      </c>
      <c r="R6480" s="92" t="str">
        <f t="shared" si="1027"/>
        <v/>
      </c>
      <c r="U6480" s="5"/>
      <c r="V6480" s="5"/>
      <c r="W6480" s="94" t="str">
        <f t="shared" si="1025"/>
        <v/>
      </c>
      <c r="X6480" s="94" t="str">
        <f t="shared" si="1028"/>
        <v/>
      </c>
      <c r="Y6480" s="5"/>
      <c r="BK6480" s="8"/>
      <c r="BL6480" s="5"/>
      <c r="BM6480" s="5"/>
      <c r="BN6480" s="5"/>
      <c r="BO6480" s="5"/>
      <c r="BP6480" s="1"/>
      <c r="BQ6480" s="1"/>
      <c r="BR6480" s="1"/>
      <c r="BS6480" s="1"/>
      <c r="BT6480" s="1"/>
      <c r="BU6480" s="4"/>
      <c r="BV6480" s="1"/>
      <c r="BW6480" s="3"/>
      <c r="BX6480" s="4"/>
      <c r="BY6480" s="5"/>
      <c r="BZ6480" s="5"/>
      <c r="CA6480" s="5"/>
      <c r="CB6480" s="5"/>
      <c r="CC6480" s="5"/>
      <c r="CD6480" s="43"/>
    </row>
    <row r="6481" spans="1:82" x14ac:dyDescent="0.25">
      <c r="A6481" s="8"/>
      <c r="B6481" s="5"/>
      <c r="C6481" s="5"/>
      <c r="D6481" s="5"/>
      <c r="E6481" s="5"/>
      <c r="F6481" s="94" t="str">
        <f t="shared" si="1019"/>
        <v/>
      </c>
      <c r="G6481" s="94" t="str">
        <f t="shared" si="1020"/>
        <v/>
      </c>
      <c r="H6481" s="127" t="str">
        <f>IF(A6481&lt;&gt;"",IF(MID(C6481,1,1)="c",$AS$26,IF(MID(C6481,1,1)="r",$AS$41,IF(MID(C6481,1,1)="p",#REF!,#REF!))),"")</f>
        <v/>
      </c>
      <c r="I6481" s="92" t="str">
        <f t="shared" si="1021"/>
        <v/>
      </c>
      <c r="J6481" s="92" t="str">
        <f t="shared" si="1022"/>
        <v/>
      </c>
      <c r="K6481" s="92" t="str">
        <f t="shared" si="1023"/>
        <v/>
      </c>
      <c r="L6481" s="92" t="str">
        <f t="shared" si="1024"/>
        <v/>
      </c>
      <c r="M6481" s="95" t="str">
        <f>IF(A6481&lt;&gt;"",IF(MID(C6481,1,1)="c",SigmaEpsConcrete(I6481,$AN$30:$AN$33,$AR$30:$AR$33,$AS$26,$AS$27,$AS$28,$AQ$20,$AU$19),""),"")</f>
        <v/>
      </c>
      <c r="N6481" s="95" t="str">
        <f>IF(A6481&lt;&gt;"",IF(MID(C6481,1,1)="r",SigmaEpsReinf(J6481,$AS$42:$AS$43,$AS$41,$AS$39,$AS$40,$AQ$38),""),"")</f>
        <v/>
      </c>
      <c r="Q6481" s="92" t="str">
        <f t="shared" si="1026"/>
        <v/>
      </c>
      <c r="R6481" s="92" t="str">
        <f t="shared" si="1027"/>
        <v/>
      </c>
      <c r="U6481" s="5"/>
      <c r="V6481" s="5"/>
      <c r="W6481" s="94" t="str">
        <f t="shared" si="1025"/>
        <v/>
      </c>
      <c r="X6481" s="94" t="str">
        <f t="shared" si="1028"/>
        <v/>
      </c>
      <c r="Y6481" s="5"/>
      <c r="BK6481" s="8"/>
      <c r="BL6481" s="5"/>
      <c r="BM6481" s="5"/>
      <c r="BN6481" s="5"/>
      <c r="BO6481" s="5"/>
      <c r="BP6481" s="1"/>
      <c r="BQ6481" s="1"/>
      <c r="BR6481" s="1"/>
      <c r="BS6481" s="1"/>
      <c r="BT6481" s="1"/>
      <c r="BU6481" s="4"/>
      <c r="BV6481" s="1"/>
      <c r="BW6481" s="3"/>
      <c r="BX6481" s="4"/>
      <c r="BY6481" s="5"/>
      <c r="BZ6481" s="5"/>
      <c r="CA6481" s="5"/>
      <c r="CB6481" s="5"/>
      <c r="CC6481" s="5"/>
      <c r="CD6481" s="43"/>
    </row>
    <row r="6482" spans="1:82" x14ac:dyDescent="0.25">
      <c r="A6482" s="8"/>
      <c r="B6482" s="5"/>
      <c r="C6482" s="5"/>
      <c r="D6482" s="5"/>
      <c r="E6482" s="5"/>
      <c r="F6482" s="94" t="str">
        <f t="shared" si="1019"/>
        <v/>
      </c>
      <c r="G6482" s="94" t="str">
        <f t="shared" si="1020"/>
        <v/>
      </c>
      <c r="H6482" s="127" t="str">
        <f>IF(A6482&lt;&gt;"",IF(MID(C6482,1,1)="c",$AS$26,IF(MID(C6482,1,1)="r",$AS$41,IF(MID(C6482,1,1)="p",#REF!,#REF!))),"")</f>
        <v/>
      </c>
      <c r="I6482" s="92" t="str">
        <f t="shared" si="1021"/>
        <v/>
      </c>
      <c r="J6482" s="92" t="str">
        <f t="shared" si="1022"/>
        <v/>
      </c>
      <c r="K6482" s="92" t="str">
        <f t="shared" si="1023"/>
        <v/>
      </c>
      <c r="L6482" s="92" t="str">
        <f t="shared" si="1024"/>
        <v/>
      </c>
      <c r="M6482" s="95" t="str">
        <f>IF(A6482&lt;&gt;"",IF(MID(C6482,1,1)="c",SigmaEpsConcrete(I6482,$AN$30:$AN$33,$AR$30:$AR$33,$AS$26,$AS$27,$AS$28,$AQ$20,$AU$19),""),"")</f>
        <v/>
      </c>
      <c r="N6482" s="95" t="str">
        <f>IF(A6482&lt;&gt;"",IF(MID(C6482,1,1)="r",SigmaEpsReinf(J6482,$AS$42:$AS$43,$AS$41,$AS$39,$AS$40,$AQ$38),""),"")</f>
        <v/>
      </c>
      <c r="Q6482" s="92" t="str">
        <f t="shared" si="1026"/>
        <v/>
      </c>
      <c r="R6482" s="92" t="str">
        <f t="shared" si="1027"/>
        <v/>
      </c>
      <c r="U6482" s="5"/>
      <c r="V6482" s="5"/>
      <c r="W6482" s="94" t="str">
        <f t="shared" si="1025"/>
        <v/>
      </c>
      <c r="X6482" s="94" t="str">
        <f t="shared" si="1028"/>
        <v/>
      </c>
      <c r="Y6482" s="5"/>
      <c r="BK6482" s="8"/>
      <c r="BL6482" s="5"/>
      <c r="BM6482" s="5"/>
      <c r="BN6482" s="5"/>
      <c r="BO6482" s="5"/>
      <c r="BP6482" s="1"/>
      <c r="BQ6482" s="1"/>
      <c r="BR6482" s="1"/>
      <c r="BS6482" s="1"/>
      <c r="BT6482" s="1"/>
      <c r="BU6482" s="4"/>
      <c r="BV6482" s="1"/>
      <c r="BW6482" s="3"/>
      <c r="BX6482" s="4"/>
      <c r="BY6482" s="5"/>
      <c r="BZ6482" s="5"/>
      <c r="CA6482" s="5"/>
      <c r="CB6482" s="5"/>
      <c r="CC6482" s="5"/>
      <c r="CD6482" s="43"/>
    </row>
    <row r="6483" spans="1:82" x14ac:dyDescent="0.25">
      <c r="A6483" s="8"/>
      <c r="B6483" s="5"/>
      <c r="C6483" s="5"/>
      <c r="D6483" s="5"/>
      <c r="E6483" s="5"/>
      <c r="F6483" s="94" t="str">
        <f t="shared" si="1019"/>
        <v/>
      </c>
      <c r="G6483" s="94" t="str">
        <f t="shared" si="1020"/>
        <v/>
      </c>
      <c r="H6483" s="127" t="str">
        <f>IF(A6483&lt;&gt;"",IF(MID(C6483,1,1)="c",$AS$26,IF(MID(C6483,1,1)="r",$AS$41,IF(MID(C6483,1,1)="p",#REF!,#REF!))),"")</f>
        <v/>
      </c>
      <c r="I6483" s="92" t="str">
        <f t="shared" si="1021"/>
        <v/>
      </c>
      <c r="J6483" s="92" t="str">
        <f t="shared" si="1022"/>
        <v/>
      </c>
      <c r="K6483" s="92" t="str">
        <f t="shared" si="1023"/>
        <v/>
      </c>
      <c r="L6483" s="92" t="str">
        <f t="shared" si="1024"/>
        <v/>
      </c>
      <c r="M6483" s="95" t="str">
        <f>IF(A6483&lt;&gt;"",IF(MID(C6483,1,1)="c",SigmaEpsConcrete(I6483,$AN$30:$AN$33,$AR$30:$AR$33,$AS$26,$AS$27,$AS$28,$AQ$20,$AU$19),""),"")</f>
        <v/>
      </c>
      <c r="N6483" s="95" t="str">
        <f>IF(A6483&lt;&gt;"",IF(MID(C6483,1,1)="r",SigmaEpsReinf(J6483,$AS$42:$AS$43,$AS$41,$AS$39,$AS$40,$AQ$38),""),"")</f>
        <v/>
      </c>
      <c r="Q6483" s="92" t="str">
        <f t="shared" si="1026"/>
        <v/>
      </c>
      <c r="R6483" s="92" t="str">
        <f t="shared" si="1027"/>
        <v/>
      </c>
      <c r="U6483" s="5"/>
      <c r="V6483" s="5"/>
      <c r="W6483" s="94" t="str">
        <f t="shared" si="1025"/>
        <v/>
      </c>
      <c r="X6483" s="94" t="str">
        <f t="shared" si="1028"/>
        <v/>
      </c>
      <c r="Y6483" s="5"/>
      <c r="BK6483" s="8"/>
      <c r="BL6483" s="5"/>
      <c r="BM6483" s="5"/>
      <c r="BN6483" s="5"/>
      <c r="BO6483" s="5"/>
      <c r="BP6483" s="1"/>
      <c r="BQ6483" s="1"/>
      <c r="BR6483" s="1"/>
      <c r="BS6483" s="1"/>
      <c r="BT6483" s="1"/>
      <c r="BU6483" s="4"/>
      <c r="BV6483" s="1"/>
      <c r="BW6483" s="3"/>
      <c r="BX6483" s="4"/>
      <c r="BY6483" s="5"/>
      <c r="BZ6483" s="5"/>
      <c r="CA6483" s="5"/>
      <c r="CB6483" s="5"/>
      <c r="CC6483" s="5"/>
      <c r="CD6483" s="43"/>
    </row>
    <row r="6484" spans="1:82" x14ac:dyDescent="0.25">
      <c r="A6484" s="8"/>
      <c r="B6484" s="5"/>
      <c r="C6484" s="5"/>
      <c r="D6484" s="5"/>
      <c r="E6484" s="5"/>
      <c r="F6484" s="94" t="str">
        <f t="shared" si="1019"/>
        <v/>
      </c>
      <c r="G6484" s="94" t="str">
        <f t="shared" si="1020"/>
        <v/>
      </c>
      <c r="H6484" s="127" t="str">
        <f>IF(A6484&lt;&gt;"",IF(MID(C6484,1,1)="c",$AS$26,IF(MID(C6484,1,1)="r",$AS$41,IF(MID(C6484,1,1)="p",#REF!,#REF!))),"")</f>
        <v/>
      </c>
      <c r="I6484" s="92" t="str">
        <f t="shared" si="1021"/>
        <v/>
      </c>
      <c r="J6484" s="92" t="str">
        <f t="shared" si="1022"/>
        <v/>
      </c>
      <c r="K6484" s="92" t="str">
        <f t="shared" si="1023"/>
        <v/>
      </c>
      <c r="L6484" s="92" t="str">
        <f t="shared" si="1024"/>
        <v/>
      </c>
      <c r="M6484" s="95" t="str">
        <f>IF(A6484&lt;&gt;"",IF(MID(C6484,1,1)="c",SigmaEpsConcrete(I6484,$AN$30:$AN$33,$AR$30:$AR$33,$AS$26,$AS$27,$AS$28,$AQ$20,$AU$19),""),"")</f>
        <v/>
      </c>
      <c r="N6484" s="95" t="str">
        <f>IF(A6484&lt;&gt;"",IF(MID(C6484,1,1)="r",SigmaEpsReinf(J6484,$AS$42:$AS$43,$AS$41,$AS$39,$AS$40,$AQ$38),""),"")</f>
        <v/>
      </c>
      <c r="Q6484" s="92" t="str">
        <f t="shared" si="1026"/>
        <v/>
      </c>
      <c r="R6484" s="92" t="str">
        <f t="shared" si="1027"/>
        <v/>
      </c>
      <c r="U6484" s="5"/>
      <c r="V6484" s="5"/>
      <c r="W6484" s="94" t="str">
        <f t="shared" si="1025"/>
        <v/>
      </c>
      <c r="X6484" s="94" t="str">
        <f t="shared" si="1028"/>
        <v/>
      </c>
      <c r="Y6484" s="5"/>
      <c r="BK6484" s="8"/>
      <c r="BL6484" s="5"/>
      <c r="BM6484" s="5"/>
      <c r="BN6484" s="5"/>
      <c r="BO6484" s="5"/>
      <c r="BP6484" s="1"/>
      <c r="BQ6484" s="1"/>
      <c r="BR6484" s="1"/>
      <c r="BS6484" s="1"/>
      <c r="BT6484" s="1"/>
      <c r="BU6484" s="4"/>
      <c r="BV6484" s="1"/>
      <c r="BW6484" s="3"/>
      <c r="BX6484" s="4"/>
      <c r="BY6484" s="5"/>
      <c r="BZ6484" s="5"/>
      <c r="CA6484" s="5"/>
      <c r="CB6484" s="5"/>
      <c r="CC6484" s="5"/>
      <c r="CD6484" s="43"/>
    </row>
    <row r="6485" spans="1:82" x14ac:dyDescent="0.25">
      <c r="A6485" s="8"/>
      <c r="B6485" s="5"/>
      <c r="C6485" s="5"/>
      <c r="D6485" s="5"/>
      <c r="E6485" s="5"/>
      <c r="F6485" s="94" t="str">
        <f t="shared" si="1019"/>
        <v/>
      </c>
      <c r="G6485" s="94" t="str">
        <f t="shared" si="1020"/>
        <v/>
      </c>
      <c r="H6485" s="127" t="str">
        <f>IF(A6485&lt;&gt;"",IF(MID(C6485,1,1)="c",$AS$26,IF(MID(C6485,1,1)="r",$AS$41,IF(MID(C6485,1,1)="p",#REF!,#REF!))),"")</f>
        <v/>
      </c>
      <c r="I6485" s="92" t="str">
        <f t="shared" si="1021"/>
        <v/>
      </c>
      <c r="J6485" s="92" t="str">
        <f t="shared" si="1022"/>
        <v/>
      </c>
      <c r="K6485" s="92" t="str">
        <f t="shared" si="1023"/>
        <v/>
      </c>
      <c r="L6485" s="92" t="str">
        <f t="shared" si="1024"/>
        <v/>
      </c>
      <c r="M6485" s="95" t="str">
        <f>IF(A6485&lt;&gt;"",IF(MID(C6485,1,1)="c",SigmaEpsConcrete(I6485,$AN$30:$AN$33,$AR$30:$AR$33,$AS$26,$AS$27,$AS$28,$AQ$20,$AU$19),""),"")</f>
        <v/>
      </c>
      <c r="N6485" s="95" t="str">
        <f>IF(A6485&lt;&gt;"",IF(MID(C6485,1,1)="r",SigmaEpsReinf(J6485,$AS$42:$AS$43,$AS$41,$AS$39,$AS$40,$AQ$38),""),"")</f>
        <v/>
      </c>
      <c r="Q6485" s="92" t="str">
        <f t="shared" si="1026"/>
        <v/>
      </c>
      <c r="R6485" s="92" t="str">
        <f t="shared" si="1027"/>
        <v/>
      </c>
      <c r="U6485" s="5"/>
      <c r="V6485" s="5"/>
      <c r="W6485" s="94" t="str">
        <f t="shared" si="1025"/>
        <v/>
      </c>
      <c r="X6485" s="94" t="str">
        <f t="shared" si="1028"/>
        <v/>
      </c>
      <c r="Y6485" s="5"/>
      <c r="BK6485" s="8"/>
      <c r="BL6485" s="5"/>
      <c r="BM6485" s="5"/>
      <c r="BN6485" s="5"/>
      <c r="BO6485" s="5"/>
      <c r="BP6485" s="1"/>
      <c r="BQ6485" s="1"/>
      <c r="BR6485" s="1"/>
      <c r="BS6485" s="1"/>
      <c r="BT6485" s="1"/>
      <c r="BU6485" s="4"/>
      <c r="BV6485" s="1"/>
      <c r="BW6485" s="3"/>
      <c r="BX6485" s="4"/>
      <c r="BY6485" s="5"/>
      <c r="BZ6485" s="5"/>
      <c r="CA6485" s="5"/>
      <c r="CB6485" s="5"/>
      <c r="CC6485" s="5"/>
      <c r="CD6485" s="43"/>
    </row>
    <row r="6486" spans="1:82" x14ac:dyDescent="0.25">
      <c r="A6486" s="8"/>
      <c r="B6486" s="5"/>
      <c r="C6486" s="5"/>
      <c r="D6486" s="5"/>
      <c r="E6486" s="5"/>
      <c r="F6486" s="94" t="str">
        <f t="shared" si="1019"/>
        <v/>
      </c>
      <c r="G6486" s="94" t="str">
        <f t="shared" si="1020"/>
        <v/>
      </c>
      <c r="H6486" s="127" t="str">
        <f>IF(A6486&lt;&gt;"",IF(MID(C6486,1,1)="c",$AS$26,IF(MID(C6486,1,1)="r",$AS$41,IF(MID(C6486,1,1)="p",#REF!,#REF!))),"")</f>
        <v/>
      </c>
      <c r="I6486" s="92" t="str">
        <f t="shared" si="1021"/>
        <v/>
      </c>
      <c r="J6486" s="92" t="str">
        <f t="shared" si="1022"/>
        <v/>
      </c>
      <c r="K6486" s="92" t="str">
        <f t="shared" si="1023"/>
        <v/>
      </c>
      <c r="L6486" s="92" t="str">
        <f t="shared" si="1024"/>
        <v/>
      </c>
      <c r="M6486" s="95" t="str">
        <f>IF(A6486&lt;&gt;"",IF(MID(C6486,1,1)="c",SigmaEpsConcrete(I6486,$AN$30:$AN$33,$AR$30:$AR$33,$AS$26,$AS$27,$AS$28,$AQ$20,$AU$19),""),"")</f>
        <v/>
      </c>
      <c r="N6486" s="95" t="str">
        <f>IF(A6486&lt;&gt;"",IF(MID(C6486,1,1)="r",SigmaEpsReinf(J6486,$AS$42:$AS$43,$AS$41,$AS$39,$AS$40,$AQ$38),""),"")</f>
        <v/>
      </c>
      <c r="Q6486" s="92" t="str">
        <f t="shared" si="1026"/>
        <v/>
      </c>
      <c r="R6486" s="92" t="str">
        <f t="shared" si="1027"/>
        <v/>
      </c>
      <c r="U6486" s="5"/>
      <c r="V6486" s="5"/>
      <c r="W6486" s="94" t="str">
        <f t="shared" si="1025"/>
        <v/>
      </c>
      <c r="X6486" s="94" t="str">
        <f t="shared" si="1028"/>
        <v/>
      </c>
      <c r="Y6486" s="5"/>
      <c r="BK6486" s="8"/>
      <c r="BL6486" s="5"/>
      <c r="BM6486" s="5"/>
      <c r="BN6486" s="5"/>
      <c r="BO6486" s="5"/>
      <c r="BP6486" s="1"/>
      <c r="BQ6486" s="1"/>
      <c r="BR6486" s="1"/>
      <c r="BS6486" s="1"/>
      <c r="BT6486" s="1"/>
      <c r="BU6486" s="4"/>
      <c r="BV6486" s="1"/>
      <c r="BW6486" s="3"/>
      <c r="BX6486" s="4"/>
      <c r="BY6486" s="5"/>
      <c r="BZ6486" s="5"/>
      <c r="CA6486" s="5"/>
      <c r="CB6486" s="5"/>
      <c r="CC6486" s="5"/>
      <c r="CD6486" s="43"/>
    </row>
    <row r="6487" spans="1:82" x14ac:dyDescent="0.25">
      <c r="A6487" s="8"/>
      <c r="B6487" s="5"/>
      <c r="C6487" s="5"/>
      <c r="D6487" s="5"/>
      <c r="E6487" s="5"/>
      <c r="F6487" s="94" t="str">
        <f t="shared" si="1019"/>
        <v/>
      </c>
      <c r="G6487" s="94" t="str">
        <f t="shared" si="1020"/>
        <v/>
      </c>
      <c r="H6487" s="127" t="str">
        <f>IF(A6487&lt;&gt;"",IF(MID(C6487,1,1)="c",$AS$26,IF(MID(C6487,1,1)="r",$AS$41,IF(MID(C6487,1,1)="p",#REF!,#REF!))),"")</f>
        <v/>
      </c>
      <c r="I6487" s="92" t="str">
        <f t="shared" si="1021"/>
        <v/>
      </c>
      <c r="J6487" s="92" t="str">
        <f t="shared" si="1022"/>
        <v/>
      </c>
      <c r="K6487" s="92" t="str">
        <f t="shared" si="1023"/>
        <v/>
      </c>
      <c r="L6487" s="92" t="str">
        <f t="shared" si="1024"/>
        <v/>
      </c>
      <c r="M6487" s="95" t="str">
        <f>IF(A6487&lt;&gt;"",IF(MID(C6487,1,1)="c",SigmaEpsConcrete(I6487,$AN$30:$AN$33,$AR$30:$AR$33,$AS$26,$AS$27,$AS$28,$AQ$20,$AU$19),""),"")</f>
        <v/>
      </c>
      <c r="N6487" s="95" t="str">
        <f>IF(A6487&lt;&gt;"",IF(MID(C6487,1,1)="r",SigmaEpsReinf(J6487,$AS$42:$AS$43,$AS$41,$AS$39,$AS$40,$AQ$38),""),"")</f>
        <v/>
      </c>
      <c r="Q6487" s="92" t="str">
        <f t="shared" si="1026"/>
        <v/>
      </c>
      <c r="R6487" s="92" t="str">
        <f t="shared" si="1027"/>
        <v/>
      </c>
      <c r="U6487" s="5"/>
      <c r="V6487" s="5"/>
      <c r="W6487" s="94" t="str">
        <f t="shared" si="1025"/>
        <v/>
      </c>
      <c r="X6487" s="94" t="str">
        <f t="shared" si="1028"/>
        <v/>
      </c>
      <c r="Y6487" s="5"/>
      <c r="BK6487" s="8"/>
      <c r="BL6487" s="5"/>
      <c r="BM6487" s="5"/>
      <c r="BN6487" s="5"/>
      <c r="BO6487" s="5"/>
      <c r="BP6487" s="1"/>
      <c r="BQ6487" s="1"/>
      <c r="BR6487" s="1"/>
      <c r="BS6487" s="1"/>
      <c r="BT6487" s="1"/>
      <c r="BU6487" s="4"/>
      <c r="BV6487" s="1"/>
      <c r="BW6487" s="3"/>
      <c r="BX6487" s="4"/>
      <c r="BY6487" s="5"/>
      <c r="BZ6487" s="5"/>
      <c r="CA6487" s="5"/>
      <c r="CB6487" s="5"/>
      <c r="CC6487" s="5"/>
      <c r="CD6487" s="43"/>
    </row>
    <row r="6488" spans="1:82" x14ac:dyDescent="0.25">
      <c r="A6488" s="8"/>
      <c r="B6488" s="5"/>
      <c r="C6488" s="5"/>
      <c r="D6488" s="5"/>
      <c r="E6488" s="5"/>
      <c r="F6488" s="94" t="str">
        <f t="shared" si="1019"/>
        <v/>
      </c>
      <c r="G6488" s="94" t="str">
        <f t="shared" si="1020"/>
        <v/>
      </c>
      <c r="H6488" s="127" t="str">
        <f>IF(A6488&lt;&gt;"",IF(MID(C6488,1,1)="c",$AS$26,IF(MID(C6488,1,1)="r",$AS$41,IF(MID(C6488,1,1)="p",#REF!,#REF!))),"")</f>
        <v/>
      </c>
      <c r="I6488" s="92" t="str">
        <f t="shared" si="1021"/>
        <v/>
      </c>
      <c r="J6488" s="92" t="str">
        <f t="shared" si="1022"/>
        <v/>
      </c>
      <c r="K6488" s="92" t="str">
        <f t="shared" si="1023"/>
        <v/>
      </c>
      <c r="L6488" s="92" t="str">
        <f t="shared" si="1024"/>
        <v/>
      </c>
      <c r="M6488" s="95" t="str">
        <f>IF(A6488&lt;&gt;"",IF(MID(C6488,1,1)="c",SigmaEpsConcrete(I6488,$AN$30:$AN$33,$AR$30:$AR$33,$AS$26,$AS$27,$AS$28,$AQ$20,$AU$19),""),"")</f>
        <v/>
      </c>
      <c r="N6488" s="95" t="str">
        <f>IF(A6488&lt;&gt;"",IF(MID(C6488,1,1)="r",SigmaEpsReinf(J6488,$AS$42:$AS$43,$AS$41,$AS$39,$AS$40,$AQ$38),""),"")</f>
        <v/>
      </c>
      <c r="Q6488" s="92" t="str">
        <f t="shared" si="1026"/>
        <v/>
      </c>
      <c r="R6488" s="92" t="str">
        <f t="shared" si="1027"/>
        <v/>
      </c>
      <c r="U6488" s="5"/>
      <c r="V6488" s="5"/>
      <c r="W6488" s="94" t="str">
        <f t="shared" si="1025"/>
        <v/>
      </c>
      <c r="X6488" s="94" t="str">
        <f t="shared" si="1028"/>
        <v/>
      </c>
      <c r="Y6488" s="5"/>
      <c r="BK6488" s="8"/>
      <c r="BL6488" s="5"/>
      <c r="BM6488" s="5"/>
      <c r="BN6488" s="5"/>
      <c r="BO6488" s="5"/>
      <c r="BP6488" s="1"/>
      <c r="BQ6488" s="1"/>
      <c r="BR6488" s="1"/>
      <c r="BS6488" s="1"/>
      <c r="BT6488" s="1"/>
      <c r="BU6488" s="4"/>
      <c r="BV6488" s="1"/>
      <c r="BW6488" s="3"/>
      <c r="BX6488" s="4"/>
      <c r="BY6488" s="5"/>
      <c r="BZ6488" s="5"/>
      <c r="CA6488" s="5"/>
      <c r="CB6488" s="5"/>
      <c r="CC6488" s="5"/>
      <c r="CD6488" s="43"/>
    </row>
    <row r="6489" spans="1:82" x14ac:dyDescent="0.25">
      <c r="A6489" s="8"/>
      <c r="B6489" s="5"/>
      <c r="C6489" s="5"/>
      <c r="D6489" s="5"/>
      <c r="E6489" s="5"/>
      <c r="F6489" s="94" t="str">
        <f t="shared" si="1019"/>
        <v/>
      </c>
      <c r="G6489" s="94" t="str">
        <f t="shared" si="1020"/>
        <v/>
      </c>
      <c r="H6489" s="127" t="str">
        <f>IF(A6489&lt;&gt;"",IF(MID(C6489,1,1)="c",$AS$26,IF(MID(C6489,1,1)="r",$AS$41,IF(MID(C6489,1,1)="p",#REF!,#REF!))),"")</f>
        <v/>
      </c>
      <c r="I6489" s="92" t="str">
        <f t="shared" si="1021"/>
        <v/>
      </c>
      <c r="J6489" s="92" t="str">
        <f t="shared" si="1022"/>
        <v/>
      </c>
      <c r="K6489" s="92" t="str">
        <f t="shared" si="1023"/>
        <v/>
      </c>
      <c r="L6489" s="92" t="str">
        <f t="shared" si="1024"/>
        <v/>
      </c>
      <c r="M6489" s="95" t="str">
        <f>IF(A6489&lt;&gt;"",IF(MID(C6489,1,1)="c",SigmaEpsConcrete(I6489,$AN$30:$AN$33,$AR$30:$AR$33,$AS$26,$AS$27,$AS$28,$AQ$20,$AU$19),""),"")</f>
        <v/>
      </c>
      <c r="N6489" s="95" t="str">
        <f>IF(A6489&lt;&gt;"",IF(MID(C6489,1,1)="r",SigmaEpsReinf(J6489,$AS$42:$AS$43,$AS$41,$AS$39,$AS$40,$AQ$38),""),"")</f>
        <v/>
      </c>
      <c r="Q6489" s="92" t="str">
        <f t="shared" si="1026"/>
        <v/>
      </c>
      <c r="R6489" s="92" t="str">
        <f t="shared" si="1027"/>
        <v/>
      </c>
      <c r="U6489" s="5"/>
      <c r="V6489" s="5"/>
      <c r="W6489" s="94" t="str">
        <f t="shared" si="1025"/>
        <v/>
      </c>
      <c r="X6489" s="94" t="str">
        <f t="shared" si="1028"/>
        <v/>
      </c>
      <c r="Y6489" s="5"/>
      <c r="BK6489" s="8"/>
      <c r="BL6489" s="5"/>
      <c r="BM6489" s="5"/>
      <c r="BN6489" s="5"/>
      <c r="BO6489" s="5"/>
      <c r="BP6489" s="1"/>
      <c r="BQ6489" s="1"/>
      <c r="BR6489" s="1"/>
      <c r="BS6489" s="1"/>
      <c r="BT6489" s="1"/>
      <c r="BU6489" s="4"/>
      <c r="BV6489" s="1"/>
      <c r="BW6489" s="3"/>
      <c r="BX6489" s="4"/>
      <c r="BY6489" s="5"/>
      <c r="BZ6489" s="5"/>
      <c r="CA6489" s="5"/>
      <c r="CB6489" s="5"/>
      <c r="CC6489" s="5"/>
      <c r="CD6489" s="43"/>
    </row>
    <row r="6490" spans="1:82" x14ac:dyDescent="0.25">
      <c r="A6490" s="8"/>
      <c r="B6490" s="5"/>
      <c r="C6490" s="5"/>
      <c r="D6490" s="5"/>
      <c r="E6490" s="5"/>
      <c r="F6490" s="94" t="str">
        <f t="shared" si="1019"/>
        <v/>
      </c>
      <c r="G6490" s="94" t="str">
        <f t="shared" si="1020"/>
        <v/>
      </c>
      <c r="H6490" s="127" t="str">
        <f>IF(A6490&lt;&gt;"",IF(MID(C6490,1,1)="c",$AS$26,IF(MID(C6490,1,1)="r",$AS$41,IF(MID(C6490,1,1)="p",#REF!,#REF!))),"")</f>
        <v/>
      </c>
      <c r="I6490" s="92" t="str">
        <f t="shared" si="1021"/>
        <v/>
      </c>
      <c r="J6490" s="92" t="str">
        <f t="shared" si="1022"/>
        <v/>
      </c>
      <c r="K6490" s="92" t="str">
        <f t="shared" si="1023"/>
        <v/>
      </c>
      <c r="L6490" s="92" t="str">
        <f t="shared" si="1024"/>
        <v/>
      </c>
      <c r="M6490" s="95" t="str">
        <f>IF(A6490&lt;&gt;"",IF(MID(C6490,1,1)="c",SigmaEpsConcrete(I6490,$AN$30:$AN$33,$AR$30:$AR$33,$AS$26,$AS$27,$AS$28,$AQ$20,$AU$19),""),"")</f>
        <v/>
      </c>
      <c r="N6490" s="95" t="str">
        <f>IF(A6490&lt;&gt;"",IF(MID(C6490,1,1)="r",SigmaEpsReinf(J6490,$AS$42:$AS$43,$AS$41,$AS$39,$AS$40,$AQ$38),""),"")</f>
        <v/>
      </c>
      <c r="Q6490" s="92" t="str">
        <f t="shared" si="1026"/>
        <v/>
      </c>
      <c r="R6490" s="92" t="str">
        <f t="shared" si="1027"/>
        <v/>
      </c>
      <c r="U6490" s="5"/>
      <c r="V6490" s="5"/>
      <c r="W6490" s="94" t="str">
        <f t="shared" si="1025"/>
        <v/>
      </c>
      <c r="X6490" s="94" t="str">
        <f t="shared" si="1028"/>
        <v/>
      </c>
      <c r="Y6490" s="5"/>
      <c r="BK6490" s="8"/>
      <c r="BL6490" s="5"/>
      <c r="BM6490" s="5"/>
      <c r="BN6490" s="5"/>
      <c r="BO6490" s="5"/>
      <c r="BP6490" s="1"/>
      <c r="BQ6490" s="1"/>
      <c r="BR6490" s="1"/>
      <c r="BS6490" s="1"/>
      <c r="BT6490" s="1"/>
      <c r="BU6490" s="4"/>
      <c r="BV6490" s="1"/>
      <c r="BW6490" s="3"/>
      <c r="BX6490" s="4"/>
      <c r="BY6490" s="5"/>
      <c r="BZ6490" s="5"/>
      <c r="CA6490" s="5"/>
      <c r="CB6490" s="5"/>
      <c r="CC6490" s="5"/>
      <c r="CD6490" s="43"/>
    </row>
    <row r="6491" spans="1:82" x14ac:dyDescent="0.25">
      <c r="A6491" s="8"/>
      <c r="B6491" s="5"/>
      <c r="C6491" s="5"/>
      <c r="D6491" s="5"/>
      <c r="E6491" s="5"/>
      <c r="F6491" s="94" t="str">
        <f t="shared" si="1019"/>
        <v/>
      </c>
      <c r="G6491" s="94" t="str">
        <f t="shared" si="1020"/>
        <v/>
      </c>
      <c r="H6491" s="127" t="str">
        <f>IF(A6491&lt;&gt;"",IF(MID(C6491,1,1)="c",$AS$26,IF(MID(C6491,1,1)="r",$AS$41,IF(MID(C6491,1,1)="p",#REF!,#REF!))),"")</f>
        <v/>
      </c>
      <c r="I6491" s="92" t="str">
        <f t="shared" si="1021"/>
        <v/>
      </c>
      <c r="J6491" s="92" t="str">
        <f t="shared" si="1022"/>
        <v/>
      </c>
      <c r="K6491" s="92" t="str">
        <f t="shared" si="1023"/>
        <v/>
      </c>
      <c r="L6491" s="92" t="str">
        <f t="shared" si="1024"/>
        <v/>
      </c>
      <c r="M6491" s="95" t="str">
        <f>IF(A6491&lt;&gt;"",IF(MID(C6491,1,1)="c",SigmaEpsConcrete(I6491,$AN$30:$AN$33,$AR$30:$AR$33,$AS$26,$AS$27,$AS$28,$AQ$20,$AU$19),""),"")</f>
        <v/>
      </c>
      <c r="N6491" s="95" t="str">
        <f>IF(A6491&lt;&gt;"",IF(MID(C6491,1,1)="r",SigmaEpsReinf(J6491,$AS$42:$AS$43,$AS$41,$AS$39,$AS$40,$AQ$38),""),"")</f>
        <v/>
      </c>
      <c r="Q6491" s="92" t="str">
        <f t="shared" si="1026"/>
        <v/>
      </c>
      <c r="R6491" s="92" t="str">
        <f t="shared" si="1027"/>
        <v/>
      </c>
      <c r="U6491" s="5"/>
      <c r="V6491" s="5"/>
      <c r="W6491" s="94" t="str">
        <f t="shared" si="1025"/>
        <v/>
      </c>
      <c r="X6491" s="94" t="str">
        <f t="shared" si="1028"/>
        <v/>
      </c>
      <c r="Y6491" s="5"/>
      <c r="BK6491" s="8"/>
      <c r="BL6491" s="5"/>
      <c r="BM6491" s="5"/>
      <c r="BN6491" s="5"/>
      <c r="BO6491" s="5"/>
      <c r="BP6491" s="1"/>
      <c r="BQ6491" s="1"/>
      <c r="BR6491" s="1"/>
      <c r="BS6491" s="1"/>
      <c r="BT6491" s="1"/>
      <c r="BU6491" s="4"/>
      <c r="BV6491" s="1"/>
      <c r="BW6491" s="3"/>
      <c r="BX6491" s="4"/>
      <c r="BY6491" s="5"/>
      <c r="BZ6491" s="5"/>
      <c r="CA6491" s="5"/>
      <c r="CB6491" s="5"/>
      <c r="CC6491" s="5"/>
      <c r="CD6491" s="43"/>
    </row>
    <row r="6492" spans="1:82" x14ac:dyDescent="0.25">
      <c r="A6492" s="8"/>
      <c r="B6492" s="5"/>
      <c r="C6492" s="5"/>
      <c r="D6492" s="5"/>
      <c r="E6492" s="5"/>
      <c r="F6492" s="94" t="str">
        <f t="shared" si="1019"/>
        <v/>
      </c>
      <c r="G6492" s="94" t="str">
        <f t="shared" si="1020"/>
        <v/>
      </c>
      <c r="H6492" s="127" t="str">
        <f>IF(A6492&lt;&gt;"",IF(MID(C6492,1,1)="c",$AS$26,IF(MID(C6492,1,1)="r",$AS$41,IF(MID(C6492,1,1)="p",#REF!,#REF!))),"")</f>
        <v/>
      </c>
      <c r="I6492" s="92" t="str">
        <f t="shared" si="1021"/>
        <v/>
      </c>
      <c r="J6492" s="92" t="str">
        <f t="shared" si="1022"/>
        <v/>
      </c>
      <c r="K6492" s="92" t="str">
        <f t="shared" si="1023"/>
        <v/>
      </c>
      <c r="L6492" s="92" t="str">
        <f t="shared" si="1024"/>
        <v/>
      </c>
      <c r="M6492" s="95" t="str">
        <f>IF(A6492&lt;&gt;"",IF(MID(C6492,1,1)="c",SigmaEpsConcrete(I6492,$AN$30:$AN$33,$AR$30:$AR$33,$AS$26,$AS$27,$AS$28,$AQ$20,$AU$19),""),"")</f>
        <v/>
      </c>
      <c r="N6492" s="95" t="str">
        <f>IF(A6492&lt;&gt;"",IF(MID(C6492,1,1)="r",SigmaEpsReinf(J6492,$AS$42:$AS$43,$AS$41,$AS$39,$AS$40,$AQ$38),""),"")</f>
        <v/>
      </c>
      <c r="Q6492" s="92" t="str">
        <f t="shared" si="1026"/>
        <v/>
      </c>
      <c r="R6492" s="92" t="str">
        <f t="shared" si="1027"/>
        <v/>
      </c>
      <c r="U6492" s="5"/>
      <c r="V6492" s="5"/>
      <c r="W6492" s="94" t="str">
        <f t="shared" si="1025"/>
        <v/>
      </c>
      <c r="X6492" s="94" t="str">
        <f t="shared" si="1028"/>
        <v/>
      </c>
      <c r="Y6492" s="5"/>
      <c r="BK6492" s="8"/>
      <c r="BL6492" s="5"/>
      <c r="BM6492" s="5"/>
      <c r="BN6492" s="5"/>
      <c r="BO6492" s="5"/>
      <c r="BP6492" s="1"/>
      <c r="BQ6492" s="1"/>
      <c r="BR6492" s="1"/>
      <c r="BS6492" s="1"/>
      <c r="BT6492" s="1"/>
      <c r="BU6492" s="4"/>
      <c r="BV6492" s="1"/>
      <c r="BW6492" s="3"/>
      <c r="BX6492" s="4"/>
      <c r="BY6492" s="5"/>
      <c r="BZ6492" s="5"/>
      <c r="CA6492" s="5"/>
      <c r="CB6492" s="5"/>
      <c r="CC6492" s="5"/>
      <c r="CD6492" s="43"/>
    </row>
    <row r="6493" spans="1:82" x14ac:dyDescent="0.25">
      <c r="A6493" s="8"/>
      <c r="B6493" s="5"/>
      <c r="C6493" s="5"/>
      <c r="D6493" s="5"/>
      <c r="E6493" s="5"/>
      <c r="F6493" s="94" t="str">
        <f t="shared" si="1019"/>
        <v/>
      </c>
      <c r="G6493" s="94" t="str">
        <f t="shared" si="1020"/>
        <v/>
      </c>
      <c r="H6493" s="127" t="str">
        <f>IF(A6493&lt;&gt;"",IF(MID(C6493,1,1)="c",$AS$26,IF(MID(C6493,1,1)="r",$AS$41,IF(MID(C6493,1,1)="p",#REF!,#REF!))),"")</f>
        <v/>
      </c>
      <c r="I6493" s="92" t="str">
        <f t="shared" si="1021"/>
        <v/>
      </c>
      <c r="J6493" s="92" t="str">
        <f t="shared" si="1022"/>
        <v/>
      </c>
      <c r="K6493" s="92" t="str">
        <f t="shared" si="1023"/>
        <v/>
      </c>
      <c r="L6493" s="92" t="str">
        <f t="shared" si="1024"/>
        <v/>
      </c>
      <c r="M6493" s="95" t="str">
        <f>IF(A6493&lt;&gt;"",IF(MID(C6493,1,1)="c",SigmaEpsConcrete(I6493,$AN$30:$AN$33,$AR$30:$AR$33,$AS$26,$AS$27,$AS$28,$AQ$20,$AU$19),""),"")</f>
        <v/>
      </c>
      <c r="N6493" s="95" t="str">
        <f>IF(A6493&lt;&gt;"",IF(MID(C6493,1,1)="r",SigmaEpsReinf(J6493,$AS$42:$AS$43,$AS$41,$AS$39,$AS$40,$AQ$38),""),"")</f>
        <v/>
      </c>
      <c r="Q6493" s="92" t="str">
        <f t="shared" si="1026"/>
        <v/>
      </c>
      <c r="R6493" s="92" t="str">
        <f t="shared" si="1027"/>
        <v/>
      </c>
      <c r="U6493" s="5"/>
      <c r="V6493" s="5"/>
      <c r="W6493" s="94" t="str">
        <f t="shared" si="1025"/>
        <v/>
      </c>
      <c r="X6493" s="94" t="str">
        <f t="shared" si="1028"/>
        <v/>
      </c>
      <c r="Y6493" s="5"/>
      <c r="BK6493" s="8"/>
      <c r="BL6493" s="5"/>
      <c r="BM6493" s="5"/>
      <c r="BN6493" s="5"/>
      <c r="BO6493" s="5"/>
      <c r="BP6493" s="1"/>
      <c r="BQ6493" s="1"/>
      <c r="BR6493" s="1"/>
      <c r="BS6493" s="1"/>
      <c r="BT6493" s="1"/>
      <c r="BU6493" s="4"/>
      <c r="BV6493" s="1"/>
      <c r="BW6493" s="3"/>
      <c r="BX6493" s="4"/>
      <c r="BY6493" s="5"/>
      <c r="BZ6493" s="5"/>
      <c r="CA6493" s="5"/>
      <c r="CB6493" s="5"/>
      <c r="CC6493" s="5"/>
      <c r="CD6493" s="43"/>
    </row>
    <row r="6494" spans="1:82" x14ac:dyDescent="0.25">
      <c r="A6494" s="8"/>
      <c r="B6494" s="5"/>
      <c r="C6494" s="5"/>
      <c r="D6494" s="5"/>
      <c r="E6494" s="5"/>
      <c r="F6494" s="94" t="str">
        <f t="shared" si="1019"/>
        <v/>
      </c>
      <c r="G6494" s="94" t="str">
        <f t="shared" si="1020"/>
        <v/>
      </c>
      <c r="H6494" s="127" t="str">
        <f>IF(A6494&lt;&gt;"",IF(MID(C6494,1,1)="c",$AS$26,IF(MID(C6494,1,1)="r",$AS$41,IF(MID(C6494,1,1)="p",#REF!,#REF!))),"")</f>
        <v/>
      </c>
      <c r="I6494" s="92" t="str">
        <f t="shared" si="1021"/>
        <v/>
      </c>
      <c r="J6494" s="92" t="str">
        <f t="shared" si="1022"/>
        <v/>
      </c>
      <c r="K6494" s="92" t="str">
        <f t="shared" si="1023"/>
        <v/>
      </c>
      <c r="L6494" s="92" t="str">
        <f t="shared" si="1024"/>
        <v/>
      </c>
      <c r="M6494" s="95" t="str">
        <f>IF(A6494&lt;&gt;"",IF(MID(C6494,1,1)="c",SigmaEpsConcrete(I6494,$AN$30:$AN$33,$AR$30:$AR$33,$AS$26,$AS$27,$AS$28,$AQ$20,$AU$19),""),"")</f>
        <v/>
      </c>
      <c r="N6494" s="95" t="str">
        <f>IF(A6494&lt;&gt;"",IF(MID(C6494,1,1)="r",SigmaEpsReinf(J6494,$AS$42:$AS$43,$AS$41,$AS$39,$AS$40,$AQ$38),""),"")</f>
        <v/>
      </c>
      <c r="Q6494" s="92" t="str">
        <f t="shared" si="1026"/>
        <v/>
      </c>
      <c r="R6494" s="92" t="str">
        <f t="shared" si="1027"/>
        <v/>
      </c>
      <c r="U6494" s="5"/>
      <c r="V6494" s="5"/>
      <c r="W6494" s="94" t="str">
        <f t="shared" si="1025"/>
        <v/>
      </c>
      <c r="X6494" s="94" t="str">
        <f t="shared" si="1028"/>
        <v/>
      </c>
      <c r="Y6494" s="5"/>
      <c r="BK6494" s="8"/>
      <c r="BL6494" s="5"/>
      <c r="BM6494" s="5"/>
      <c r="BN6494" s="5"/>
      <c r="BO6494" s="5"/>
      <c r="BP6494" s="1"/>
      <c r="BQ6494" s="1"/>
      <c r="BR6494" s="1"/>
      <c r="BS6494" s="1"/>
      <c r="BT6494" s="1"/>
      <c r="BU6494" s="4"/>
      <c r="BV6494" s="1"/>
      <c r="BW6494" s="3"/>
      <c r="BX6494" s="4"/>
      <c r="BY6494" s="5"/>
      <c r="BZ6494" s="5"/>
      <c r="CA6494" s="5"/>
      <c r="CB6494" s="5"/>
      <c r="CC6494" s="5"/>
      <c r="CD6494" s="43"/>
    </row>
    <row r="6495" spans="1:82" x14ac:dyDescent="0.25">
      <c r="A6495" s="8"/>
      <c r="B6495" s="5"/>
      <c r="C6495" s="5"/>
      <c r="D6495" s="5"/>
      <c r="E6495" s="5"/>
      <c r="F6495" s="94" t="str">
        <f t="shared" si="1019"/>
        <v/>
      </c>
      <c r="G6495" s="94" t="str">
        <f t="shared" si="1020"/>
        <v/>
      </c>
      <c r="H6495" s="127" t="str">
        <f>IF(A6495&lt;&gt;"",IF(MID(C6495,1,1)="c",$AS$26,IF(MID(C6495,1,1)="r",$AS$41,IF(MID(C6495,1,1)="p",#REF!,#REF!))),"")</f>
        <v/>
      </c>
      <c r="I6495" s="92" t="str">
        <f t="shared" si="1021"/>
        <v/>
      </c>
      <c r="J6495" s="92" t="str">
        <f t="shared" si="1022"/>
        <v/>
      </c>
      <c r="K6495" s="92" t="str">
        <f t="shared" si="1023"/>
        <v/>
      </c>
      <c r="L6495" s="92" t="str">
        <f t="shared" si="1024"/>
        <v/>
      </c>
      <c r="M6495" s="95" t="str">
        <f>IF(A6495&lt;&gt;"",IF(MID(C6495,1,1)="c",SigmaEpsConcrete(I6495,$AN$30:$AN$33,$AR$30:$AR$33,$AS$26,$AS$27,$AS$28,$AQ$20,$AU$19),""),"")</f>
        <v/>
      </c>
      <c r="N6495" s="95" t="str">
        <f>IF(A6495&lt;&gt;"",IF(MID(C6495,1,1)="r",SigmaEpsReinf(J6495,$AS$42:$AS$43,$AS$41,$AS$39,$AS$40,$AQ$38),""),"")</f>
        <v/>
      </c>
      <c r="Q6495" s="92" t="str">
        <f t="shared" si="1026"/>
        <v/>
      </c>
      <c r="R6495" s="92" t="str">
        <f t="shared" si="1027"/>
        <v/>
      </c>
      <c r="U6495" s="5"/>
      <c r="V6495" s="5"/>
      <c r="W6495" s="94" t="str">
        <f t="shared" si="1025"/>
        <v/>
      </c>
      <c r="X6495" s="94" t="str">
        <f t="shared" si="1028"/>
        <v/>
      </c>
      <c r="Y6495" s="5"/>
      <c r="BK6495" s="8"/>
      <c r="BL6495" s="5"/>
      <c r="BM6495" s="5"/>
      <c r="BN6495" s="5"/>
      <c r="BO6495" s="5"/>
      <c r="BP6495" s="1"/>
      <c r="BQ6495" s="1"/>
      <c r="BR6495" s="1"/>
      <c r="BS6495" s="1"/>
      <c r="BT6495" s="1"/>
      <c r="BU6495" s="4"/>
      <c r="BV6495" s="1"/>
      <c r="BW6495" s="3"/>
      <c r="BX6495" s="4"/>
      <c r="BY6495" s="5"/>
      <c r="BZ6495" s="5"/>
      <c r="CA6495" s="5"/>
      <c r="CB6495" s="5"/>
      <c r="CC6495" s="5"/>
      <c r="CD6495" s="43"/>
    </row>
    <row r="6496" spans="1:82" x14ac:dyDescent="0.25">
      <c r="A6496" s="8"/>
      <c r="B6496" s="5"/>
      <c r="C6496" s="5"/>
      <c r="D6496" s="5"/>
      <c r="E6496" s="5"/>
      <c r="F6496" s="94" t="str">
        <f t="shared" si="1019"/>
        <v/>
      </c>
      <c r="G6496" s="94" t="str">
        <f t="shared" si="1020"/>
        <v/>
      </c>
      <c r="H6496" s="127" t="str">
        <f>IF(A6496&lt;&gt;"",IF(MID(C6496,1,1)="c",$AS$26,IF(MID(C6496,1,1)="r",$AS$41,IF(MID(C6496,1,1)="p",#REF!,#REF!))),"")</f>
        <v/>
      </c>
      <c r="I6496" s="92" t="str">
        <f t="shared" si="1021"/>
        <v/>
      </c>
      <c r="J6496" s="92" t="str">
        <f t="shared" si="1022"/>
        <v/>
      </c>
      <c r="K6496" s="92" t="str">
        <f t="shared" si="1023"/>
        <v/>
      </c>
      <c r="L6496" s="92" t="str">
        <f t="shared" si="1024"/>
        <v/>
      </c>
      <c r="M6496" s="95" t="str">
        <f>IF(A6496&lt;&gt;"",IF(MID(C6496,1,1)="c",SigmaEpsConcrete(I6496,$AN$30:$AN$33,$AR$30:$AR$33,$AS$26,$AS$27,$AS$28,$AQ$20,$AU$19),""),"")</f>
        <v/>
      </c>
      <c r="N6496" s="95" t="str">
        <f>IF(A6496&lt;&gt;"",IF(MID(C6496,1,1)="r",SigmaEpsReinf(J6496,$AS$42:$AS$43,$AS$41,$AS$39,$AS$40,$AQ$38),""),"")</f>
        <v/>
      </c>
      <c r="Q6496" s="92" t="str">
        <f t="shared" si="1026"/>
        <v/>
      </c>
      <c r="R6496" s="92" t="str">
        <f t="shared" si="1027"/>
        <v/>
      </c>
      <c r="U6496" s="5"/>
      <c r="V6496" s="5"/>
      <c r="W6496" s="94" t="str">
        <f t="shared" si="1025"/>
        <v/>
      </c>
      <c r="X6496" s="94" t="str">
        <f t="shared" si="1028"/>
        <v/>
      </c>
      <c r="Y6496" s="5"/>
      <c r="BK6496" s="8"/>
      <c r="BL6496" s="5"/>
      <c r="BM6496" s="5"/>
      <c r="BN6496" s="5"/>
      <c r="BO6496" s="5"/>
      <c r="BP6496" s="1"/>
      <c r="BQ6496" s="1"/>
      <c r="BR6496" s="1"/>
      <c r="BS6496" s="1"/>
      <c r="BT6496" s="1"/>
      <c r="BU6496" s="4"/>
      <c r="BV6496" s="1"/>
      <c r="BW6496" s="3"/>
      <c r="BX6496" s="4"/>
      <c r="BY6496" s="5"/>
      <c r="BZ6496" s="5"/>
      <c r="CA6496" s="5"/>
      <c r="CB6496" s="5"/>
      <c r="CC6496" s="5"/>
      <c r="CD6496" s="43"/>
    </row>
    <row r="6497" spans="1:82" x14ac:dyDescent="0.25">
      <c r="A6497" s="8"/>
      <c r="B6497" s="5"/>
      <c r="C6497" s="5"/>
      <c r="D6497" s="5"/>
      <c r="E6497" s="5"/>
      <c r="F6497" s="94" t="str">
        <f t="shared" si="1019"/>
        <v/>
      </c>
      <c r="G6497" s="94" t="str">
        <f t="shared" si="1020"/>
        <v/>
      </c>
      <c r="H6497" s="127" t="str">
        <f>IF(A6497&lt;&gt;"",IF(MID(C6497,1,1)="c",$AS$26,IF(MID(C6497,1,1)="r",$AS$41,IF(MID(C6497,1,1)="p",#REF!,#REF!))),"")</f>
        <v/>
      </c>
      <c r="I6497" s="92" t="str">
        <f t="shared" si="1021"/>
        <v/>
      </c>
      <c r="J6497" s="92" t="str">
        <f t="shared" si="1022"/>
        <v/>
      </c>
      <c r="K6497" s="92" t="str">
        <f t="shared" si="1023"/>
        <v/>
      </c>
      <c r="L6497" s="92" t="str">
        <f t="shared" si="1024"/>
        <v/>
      </c>
      <c r="M6497" s="95" t="str">
        <f>IF(A6497&lt;&gt;"",IF(MID(C6497,1,1)="c",SigmaEpsConcrete(I6497,$AN$30:$AN$33,$AR$30:$AR$33,$AS$26,$AS$27,$AS$28,$AQ$20,$AU$19),""),"")</f>
        <v/>
      </c>
      <c r="N6497" s="95" t="str">
        <f>IF(A6497&lt;&gt;"",IF(MID(C6497,1,1)="r",SigmaEpsReinf(J6497,$AS$42:$AS$43,$AS$41,$AS$39,$AS$40,$AQ$38),""),"")</f>
        <v/>
      </c>
      <c r="Q6497" s="92" t="str">
        <f t="shared" si="1026"/>
        <v/>
      </c>
      <c r="R6497" s="92" t="str">
        <f t="shared" si="1027"/>
        <v/>
      </c>
      <c r="U6497" s="5"/>
      <c r="V6497" s="5"/>
      <c r="W6497" s="94" t="str">
        <f t="shared" si="1025"/>
        <v/>
      </c>
      <c r="X6497" s="94" t="str">
        <f t="shared" si="1028"/>
        <v/>
      </c>
      <c r="Y6497" s="5"/>
      <c r="BK6497" s="8"/>
      <c r="BL6497" s="5"/>
      <c r="BM6497" s="5"/>
      <c r="BN6497" s="5"/>
      <c r="BO6497" s="5"/>
      <c r="BP6497" s="1"/>
      <c r="BQ6497" s="1"/>
      <c r="BR6497" s="1"/>
      <c r="BS6497" s="1"/>
      <c r="BT6497" s="1"/>
      <c r="BU6497" s="4"/>
      <c r="BV6497" s="1"/>
      <c r="BW6497" s="3"/>
      <c r="BX6497" s="4"/>
      <c r="BY6497" s="5"/>
      <c r="BZ6497" s="5"/>
      <c r="CA6497" s="5"/>
      <c r="CB6497" s="5"/>
      <c r="CC6497" s="5"/>
      <c r="CD6497" s="43"/>
    </row>
    <row r="6498" spans="1:82" x14ac:dyDescent="0.25">
      <c r="A6498" s="8"/>
      <c r="B6498" s="5"/>
      <c r="C6498" s="5"/>
      <c r="D6498" s="5"/>
      <c r="E6498" s="5"/>
      <c r="F6498" s="94" t="str">
        <f t="shared" si="1019"/>
        <v/>
      </c>
      <c r="G6498" s="94" t="str">
        <f t="shared" si="1020"/>
        <v/>
      </c>
      <c r="H6498" s="127" t="str">
        <f>IF(A6498&lt;&gt;"",IF(MID(C6498,1,1)="c",$AS$26,IF(MID(C6498,1,1)="r",$AS$41,IF(MID(C6498,1,1)="p",#REF!,#REF!))),"")</f>
        <v/>
      </c>
      <c r="I6498" s="92" t="str">
        <f t="shared" si="1021"/>
        <v/>
      </c>
      <c r="J6498" s="92" t="str">
        <f t="shared" si="1022"/>
        <v/>
      </c>
      <c r="K6498" s="92" t="str">
        <f t="shared" si="1023"/>
        <v/>
      </c>
      <c r="L6498" s="92" t="str">
        <f t="shared" si="1024"/>
        <v/>
      </c>
      <c r="M6498" s="95" t="str">
        <f>IF(A6498&lt;&gt;"",IF(MID(C6498,1,1)="c",SigmaEpsConcrete(I6498,$AN$30:$AN$33,$AR$30:$AR$33,$AS$26,$AS$27,$AS$28,$AQ$20,$AU$19),""),"")</f>
        <v/>
      </c>
      <c r="N6498" s="95" t="str">
        <f>IF(A6498&lt;&gt;"",IF(MID(C6498,1,1)="r",SigmaEpsReinf(J6498,$AS$42:$AS$43,$AS$41,$AS$39,$AS$40,$AQ$38),""),"")</f>
        <v/>
      </c>
      <c r="Q6498" s="92" t="str">
        <f t="shared" si="1026"/>
        <v/>
      </c>
      <c r="R6498" s="92" t="str">
        <f t="shared" si="1027"/>
        <v/>
      </c>
      <c r="U6498" s="5"/>
      <c r="V6498" s="5"/>
      <c r="W6498" s="94" t="str">
        <f t="shared" si="1025"/>
        <v/>
      </c>
      <c r="X6498" s="94" t="str">
        <f t="shared" si="1028"/>
        <v/>
      </c>
      <c r="Y6498" s="5"/>
      <c r="BK6498" s="8"/>
      <c r="BL6498" s="5"/>
      <c r="BM6498" s="5"/>
      <c r="BN6498" s="5"/>
      <c r="BO6498" s="5"/>
      <c r="BP6498" s="1"/>
      <c r="BQ6498" s="1"/>
      <c r="BR6498" s="1"/>
      <c r="BS6498" s="1"/>
      <c r="BT6498" s="1"/>
      <c r="BU6498" s="4"/>
      <c r="BV6498" s="1"/>
      <c r="BW6498" s="3"/>
      <c r="BX6498" s="4"/>
      <c r="BY6498" s="5"/>
      <c r="BZ6498" s="5"/>
      <c r="CA6498" s="5"/>
      <c r="CB6498" s="5"/>
      <c r="CC6498" s="5"/>
      <c r="CD6498" s="43"/>
    </row>
    <row r="6499" spans="1:82" x14ac:dyDescent="0.25">
      <c r="A6499" s="8"/>
      <c r="B6499" s="5"/>
      <c r="C6499" s="5"/>
      <c r="D6499" s="5"/>
      <c r="E6499" s="5"/>
      <c r="F6499" s="94" t="str">
        <f t="shared" si="1019"/>
        <v/>
      </c>
      <c r="G6499" s="94" t="str">
        <f t="shared" si="1020"/>
        <v/>
      </c>
      <c r="H6499" s="127" t="str">
        <f>IF(A6499&lt;&gt;"",IF(MID(C6499,1,1)="c",$AS$26,IF(MID(C6499,1,1)="r",$AS$41,IF(MID(C6499,1,1)="p",#REF!,#REF!))),"")</f>
        <v/>
      </c>
      <c r="I6499" s="92" t="str">
        <f t="shared" si="1021"/>
        <v/>
      </c>
      <c r="J6499" s="92" t="str">
        <f t="shared" si="1022"/>
        <v/>
      </c>
      <c r="K6499" s="92" t="str">
        <f t="shared" si="1023"/>
        <v/>
      </c>
      <c r="L6499" s="92" t="str">
        <f t="shared" si="1024"/>
        <v/>
      </c>
      <c r="M6499" s="95" t="str">
        <f>IF(A6499&lt;&gt;"",IF(MID(C6499,1,1)="c",SigmaEpsConcrete(I6499,$AN$30:$AN$33,$AR$30:$AR$33,$AS$26,$AS$27,$AS$28,$AQ$20,$AU$19),""),"")</f>
        <v/>
      </c>
      <c r="N6499" s="95" t="str">
        <f>IF(A6499&lt;&gt;"",IF(MID(C6499,1,1)="r",SigmaEpsReinf(J6499,$AS$42:$AS$43,$AS$41,$AS$39,$AS$40,$AQ$38),""),"")</f>
        <v/>
      </c>
      <c r="Q6499" s="92" t="str">
        <f t="shared" si="1026"/>
        <v/>
      </c>
      <c r="R6499" s="92" t="str">
        <f t="shared" si="1027"/>
        <v/>
      </c>
      <c r="U6499" s="5"/>
      <c r="V6499" s="5"/>
      <c r="W6499" s="94" t="str">
        <f t="shared" si="1025"/>
        <v/>
      </c>
      <c r="X6499" s="94" t="str">
        <f t="shared" si="1028"/>
        <v/>
      </c>
      <c r="Y6499" s="5"/>
      <c r="BK6499" s="8"/>
      <c r="BL6499" s="5"/>
      <c r="BM6499" s="5"/>
      <c r="BN6499" s="5"/>
      <c r="BO6499" s="5"/>
      <c r="BP6499" s="1"/>
      <c r="BQ6499" s="1"/>
      <c r="BR6499" s="1"/>
      <c r="BS6499" s="1"/>
      <c r="BT6499" s="1"/>
      <c r="BU6499" s="4"/>
      <c r="BV6499" s="1"/>
      <c r="BW6499" s="3"/>
      <c r="BX6499" s="4"/>
      <c r="BY6499" s="5"/>
      <c r="BZ6499" s="5"/>
      <c r="CA6499" s="5"/>
      <c r="CB6499" s="5"/>
      <c r="CC6499" s="5"/>
      <c r="CD6499" s="43"/>
    </row>
    <row r="6500" spans="1:82" x14ac:dyDescent="0.25">
      <c r="A6500" s="8"/>
      <c r="B6500" s="5"/>
      <c r="C6500" s="5"/>
      <c r="D6500" s="5"/>
      <c r="E6500" s="5"/>
      <c r="F6500" s="94" t="str">
        <f t="shared" si="1019"/>
        <v/>
      </c>
      <c r="G6500" s="94" t="str">
        <f t="shared" si="1020"/>
        <v/>
      </c>
      <c r="H6500" s="127" t="str">
        <f>IF(A6500&lt;&gt;"",IF(MID(C6500,1,1)="c",$AS$26,IF(MID(C6500,1,1)="r",$AS$41,IF(MID(C6500,1,1)="p",#REF!,#REF!))),"")</f>
        <v/>
      </c>
      <c r="I6500" s="92" t="str">
        <f t="shared" si="1021"/>
        <v/>
      </c>
      <c r="J6500" s="92" t="str">
        <f t="shared" si="1022"/>
        <v/>
      </c>
      <c r="K6500" s="92" t="str">
        <f t="shared" si="1023"/>
        <v/>
      </c>
      <c r="L6500" s="92" t="str">
        <f t="shared" si="1024"/>
        <v/>
      </c>
      <c r="M6500" s="95" t="str">
        <f>IF(A6500&lt;&gt;"",IF(MID(C6500,1,1)="c",SigmaEpsConcrete(I6500,$AN$30:$AN$33,$AR$30:$AR$33,$AS$26,$AS$27,$AS$28,$AQ$20,$AU$19),""),"")</f>
        <v/>
      </c>
      <c r="N6500" s="95" t="str">
        <f>IF(A6500&lt;&gt;"",IF(MID(C6500,1,1)="r",SigmaEpsReinf(J6500,$AS$42:$AS$43,$AS$41,$AS$39,$AS$40,$AQ$38),""),"")</f>
        <v/>
      </c>
      <c r="Q6500" s="92" t="str">
        <f t="shared" si="1026"/>
        <v/>
      </c>
      <c r="R6500" s="92" t="str">
        <f t="shared" si="1027"/>
        <v/>
      </c>
      <c r="U6500" s="5"/>
      <c r="V6500" s="5"/>
      <c r="W6500" s="94" t="str">
        <f t="shared" si="1025"/>
        <v/>
      </c>
      <c r="X6500" s="94" t="str">
        <f t="shared" si="1028"/>
        <v/>
      </c>
      <c r="Y6500" s="5"/>
      <c r="BK6500" s="8"/>
      <c r="BL6500" s="5"/>
      <c r="BM6500" s="5"/>
      <c r="BN6500" s="5"/>
      <c r="BO6500" s="5"/>
      <c r="BP6500" s="1"/>
      <c r="BQ6500" s="1"/>
      <c r="BR6500" s="1"/>
      <c r="BS6500" s="1"/>
      <c r="BT6500" s="1"/>
      <c r="BU6500" s="4"/>
      <c r="BV6500" s="1"/>
      <c r="BW6500" s="3"/>
      <c r="BX6500" s="4"/>
      <c r="BY6500" s="5"/>
      <c r="BZ6500" s="5"/>
      <c r="CA6500" s="5"/>
      <c r="CB6500" s="5"/>
      <c r="CC6500" s="5"/>
      <c r="CD6500" s="43"/>
    </row>
    <row r="6501" spans="1:82" x14ac:dyDescent="0.25">
      <c r="A6501" s="8"/>
      <c r="B6501" s="5"/>
      <c r="C6501" s="5"/>
      <c r="D6501" s="5"/>
      <c r="E6501" s="5"/>
      <c r="F6501" s="94" t="str">
        <f t="shared" si="1019"/>
        <v/>
      </c>
      <c r="G6501" s="94" t="str">
        <f t="shared" si="1020"/>
        <v/>
      </c>
      <c r="H6501" s="127" t="str">
        <f>IF(A6501&lt;&gt;"",IF(MID(C6501,1,1)="c",$AS$26,IF(MID(C6501,1,1)="r",$AS$41,IF(MID(C6501,1,1)="p",#REF!,#REF!))),"")</f>
        <v/>
      </c>
      <c r="I6501" s="92" t="str">
        <f t="shared" si="1021"/>
        <v/>
      </c>
      <c r="J6501" s="92" t="str">
        <f t="shared" si="1022"/>
        <v/>
      </c>
      <c r="K6501" s="92" t="str">
        <f t="shared" si="1023"/>
        <v/>
      </c>
      <c r="L6501" s="92" t="str">
        <f t="shared" si="1024"/>
        <v/>
      </c>
      <c r="M6501" s="95" t="str">
        <f>IF(A6501&lt;&gt;"",IF(MID(C6501,1,1)="c",SigmaEpsConcrete(I6501,$AN$30:$AN$33,$AR$30:$AR$33,$AS$26,$AS$27,$AS$28,$AQ$20,$AU$19),""),"")</f>
        <v/>
      </c>
      <c r="N6501" s="95" t="str">
        <f>IF(A6501&lt;&gt;"",IF(MID(C6501,1,1)="r",SigmaEpsReinf(J6501,$AS$42:$AS$43,$AS$41,$AS$39,$AS$40,$AQ$38),""),"")</f>
        <v/>
      </c>
      <c r="Q6501" s="92" t="str">
        <f t="shared" si="1026"/>
        <v/>
      </c>
      <c r="R6501" s="92" t="str">
        <f t="shared" si="1027"/>
        <v/>
      </c>
      <c r="U6501" s="5"/>
      <c r="V6501" s="5"/>
      <c r="W6501" s="94" t="str">
        <f t="shared" si="1025"/>
        <v/>
      </c>
      <c r="X6501" s="94" t="str">
        <f t="shared" si="1028"/>
        <v/>
      </c>
      <c r="Y6501" s="5"/>
      <c r="BK6501" s="8"/>
      <c r="BL6501" s="5"/>
      <c r="BM6501" s="5"/>
      <c r="BN6501" s="5"/>
      <c r="BO6501" s="5"/>
      <c r="BP6501" s="1"/>
      <c r="BQ6501" s="1"/>
      <c r="BR6501" s="1"/>
      <c r="BS6501" s="1"/>
      <c r="BT6501" s="1"/>
      <c r="BU6501" s="4"/>
      <c r="BV6501" s="1"/>
      <c r="BW6501" s="3"/>
      <c r="BX6501" s="4"/>
      <c r="BY6501" s="5"/>
      <c r="BZ6501" s="5"/>
      <c r="CA6501" s="5"/>
      <c r="CB6501" s="5"/>
      <c r="CC6501" s="5"/>
      <c r="CD6501" s="43"/>
    </row>
    <row r="6502" spans="1:82" x14ac:dyDescent="0.25">
      <c r="A6502" s="8"/>
      <c r="B6502" s="5"/>
      <c r="C6502" s="5"/>
      <c r="D6502" s="5"/>
      <c r="E6502" s="5"/>
      <c r="F6502" s="94" t="str">
        <f t="shared" si="1019"/>
        <v/>
      </c>
      <c r="G6502" s="94" t="str">
        <f t="shared" si="1020"/>
        <v/>
      </c>
      <c r="H6502" s="127" t="str">
        <f>IF(A6502&lt;&gt;"",IF(MID(C6502,1,1)="c",$AS$26,IF(MID(C6502,1,1)="r",$AS$41,IF(MID(C6502,1,1)="p",#REF!,#REF!))),"")</f>
        <v/>
      </c>
      <c r="I6502" s="92" t="str">
        <f t="shared" si="1021"/>
        <v/>
      </c>
      <c r="J6502" s="92" t="str">
        <f t="shared" si="1022"/>
        <v/>
      </c>
      <c r="K6502" s="92" t="str">
        <f t="shared" si="1023"/>
        <v/>
      </c>
      <c r="L6502" s="92" t="str">
        <f t="shared" si="1024"/>
        <v/>
      </c>
      <c r="M6502" s="95" t="str">
        <f>IF(A6502&lt;&gt;"",IF(MID(C6502,1,1)="c",SigmaEpsConcrete(I6502,$AN$30:$AN$33,$AR$30:$AR$33,$AS$26,$AS$27,$AS$28,$AQ$20,$AU$19),""),"")</f>
        <v/>
      </c>
      <c r="N6502" s="95" t="str">
        <f>IF(A6502&lt;&gt;"",IF(MID(C6502,1,1)="r",SigmaEpsReinf(J6502,$AS$42:$AS$43,$AS$41,$AS$39,$AS$40,$AQ$38),""),"")</f>
        <v/>
      </c>
      <c r="Q6502" s="92" t="str">
        <f t="shared" si="1026"/>
        <v/>
      </c>
      <c r="R6502" s="92" t="str">
        <f t="shared" si="1027"/>
        <v/>
      </c>
      <c r="U6502" s="5"/>
      <c r="V6502" s="5"/>
      <c r="W6502" s="94" t="str">
        <f t="shared" si="1025"/>
        <v/>
      </c>
      <c r="X6502" s="94" t="str">
        <f t="shared" si="1028"/>
        <v/>
      </c>
      <c r="Y6502" s="5"/>
      <c r="BK6502" s="8"/>
      <c r="BL6502" s="5"/>
      <c r="BM6502" s="5"/>
      <c r="BN6502" s="5"/>
      <c r="BO6502" s="5"/>
      <c r="BP6502" s="1"/>
      <c r="BQ6502" s="1"/>
      <c r="BR6502" s="1"/>
      <c r="BS6502" s="1"/>
      <c r="BT6502" s="1"/>
      <c r="BU6502" s="4"/>
      <c r="BV6502" s="1"/>
      <c r="BW6502" s="3"/>
      <c r="BX6502" s="4"/>
      <c r="BY6502" s="5"/>
      <c r="BZ6502" s="5"/>
      <c r="CA6502" s="5"/>
      <c r="CB6502" s="5"/>
      <c r="CC6502" s="5"/>
      <c r="CD6502" s="43"/>
    </row>
    <row r="6503" spans="1:82" x14ac:dyDescent="0.25">
      <c r="A6503" s="8"/>
      <c r="B6503" s="5"/>
      <c r="C6503" s="5"/>
      <c r="D6503" s="5"/>
      <c r="E6503" s="5"/>
      <c r="F6503" s="94" t="str">
        <f t="shared" si="1019"/>
        <v/>
      </c>
      <c r="G6503" s="94" t="str">
        <f t="shared" si="1020"/>
        <v/>
      </c>
      <c r="H6503" s="127" t="str">
        <f>IF(A6503&lt;&gt;"",IF(MID(C6503,1,1)="c",$AS$26,IF(MID(C6503,1,1)="r",$AS$41,IF(MID(C6503,1,1)="p",#REF!,#REF!))),"")</f>
        <v/>
      </c>
      <c r="I6503" s="92" t="str">
        <f t="shared" si="1021"/>
        <v/>
      </c>
      <c r="J6503" s="92" t="str">
        <f t="shared" si="1022"/>
        <v/>
      </c>
      <c r="K6503" s="92" t="str">
        <f t="shared" si="1023"/>
        <v/>
      </c>
      <c r="L6503" s="92" t="str">
        <f t="shared" si="1024"/>
        <v/>
      </c>
      <c r="M6503" s="95" t="str">
        <f>IF(A6503&lt;&gt;"",IF(MID(C6503,1,1)="c",SigmaEpsConcrete(I6503,$AN$30:$AN$33,$AR$30:$AR$33,$AS$26,$AS$27,$AS$28,$AQ$20,$AU$19),""),"")</f>
        <v/>
      </c>
      <c r="N6503" s="95" t="str">
        <f>IF(A6503&lt;&gt;"",IF(MID(C6503,1,1)="r",SigmaEpsReinf(J6503,$AS$42:$AS$43,$AS$41,$AS$39,$AS$40,$AQ$38),""),"")</f>
        <v/>
      </c>
      <c r="Q6503" s="92" t="str">
        <f t="shared" si="1026"/>
        <v/>
      </c>
      <c r="R6503" s="92" t="str">
        <f t="shared" si="1027"/>
        <v/>
      </c>
      <c r="U6503" s="5"/>
      <c r="V6503" s="5"/>
      <c r="W6503" s="94" t="str">
        <f t="shared" si="1025"/>
        <v/>
      </c>
      <c r="X6503" s="94" t="str">
        <f t="shared" si="1028"/>
        <v/>
      </c>
      <c r="Y6503" s="5"/>
      <c r="BK6503" s="8"/>
      <c r="BL6503" s="5"/>
      <c r="BM6503" s="5"/>
      <c r="BN6503" s="5"/>
      <c r="BO6503" s="5"/>
      <c r="BP6503" s="1"/>
      <c r="BQ6503" s="1"/>
      <c r="BR6503" s="1"/>
      <c r="BS6503" s="1"/>
      <c r="BT6503" s="1"/>
      <c r="BU6503" s="4"/>
      <c r="BV6503" s="1"/>
      <c r="BW6503" s="3"/>
      <c r="BX6503" s="4"/>
      <c r="BY6503" s="5"/>
      <c r="BZ6503" s="5"/>
      <c r="CA6503" s="5"/>
      <c r="CB6503" s="5"/>
      <c r="CC6503" s="5"/>
      <c r="CD6503" s="43"/>
    </row>
    <row r="6504" spans="1:82" x14ac:dyDescent="0.25">
      <c r="A6504" s="8"/>
      <c r="B6504" s="5"/>
      <c r="C6504" s="5"/>
      <c r="D6504" s="5"/>
      <c r="E6504" s="5"/>
      <c r="F6504" s="94" t="str">
        <f t="shared" si="1019"/>
        <v/>
      </c>
      <c r="G6504" s="94" t="str">
        <f t="shared" si="1020"/>
        <v/>
      </c>
      <c r="H6504" s="127" t="str">
        <f>IF(A6504&lt;&gt;"",IF(MID(C6504,1,1)="c",$AS$26,IF(MID(C6504,1,1)="r",$AS$41,IF(MID(C6504,1,1)="p",#REF!,#REF!))),"")</f>
        <v/>
      </c>
      <c r="I6504" s="92" t="str">
        <f t="shared" si="1021"/>
        <v/>
      </c>
      <c r="J6504" s="92" t="str">
        <f t="shared" si="1022"/>
        <v/>
      </c>
      <c r="K6504" s="92" t="str">
        <f t="shared" si="1023"/>
        <v/>
      </c>
      <c r="L6504" s="92" t="str">
        <f t="shared" si="1024"/>
        <v/>
      </c>
      <c r="M6504" s="95" t="str">
        <f>IF(A6504&lt;&gt;"",IF(MID(C6504,1,1)="c",SigmaEpsConcrete(I6504,$AN$30:$AN$33,$AR$30:$AR$33,$AS$26,$AS$27,$AS$28,$AQ$20,$AU$19),""),"")</f>
        <v/>
      </c>
      <c r="N6504" s="95" t="str">
        <f>IF(A6504&lt;&gt;"",IF(MID(C6504,1,1)="r",SigmaEpsReinf(J6504,$AS$42:$AS$43,$AS$41,$AS$39,$AS$40,$AQ$38),""),"")</f>
        <v/>
      </c>
      <c r="Q6504" s="92" t="str">
        <f t="shared" si="1026"/>
        <v/>
      </c>
      <c r="R6504" s="92" t="str">
        <f t="shared" si="1027"/>
        <v/>
      </c>
      <c r="U6504" s="5"/>
      <c r="V6504" s="5"/>
      <c r="W6504" s="94" t="str">
        <f t="shared" si="1025"/>
        <v/>
      </c>
      <c r="X6504" s="94" t="str">
        <f t="shared" si="1028"/>
        <v/>
      </c>
      <c r="Y6504" s="5"/>
      <c r="BK6504" s="8"/>
      <c r="BL6504" s="5"/>
      <c r="BM6504" s="5"/>
      <c r="BN6504" s="5"/>
      <c r="BO6504" s="5"/>
      <c r="BP6504" s="1"/>
      <c r="BQ6504" s="1"/>
      <c r="BR6504" s="1"/>
      <c r="BS6504" s="1"/>
      <c r="BT6504" s="1"/>
      <c r="BU6504" s="4"/>
      <c r="BV6504" s="1"/>
      <c r="BW6504" s="3"/>
      <c r="BX6504" s="4"/>
      <c r="BY6504" s="5"/>
      <c r="BZ6504" s="5"/>
      <c r="CA6504" s="5"/>
      <c r="CB6504" s="5"/>
      <c r="CC6504" s="5"/>
      <c r="CD6504" s="43"/>
    </row>
    <row r="6505" spans="1:82" x14ac:dyDescent="0.25">
      <c r="A6505" s="8"/>
      <c r="B6505" s="5"/>
      <c r="C6505" s="5"/>
      <c r="D6505" s="5"/>
      <c r="E6505" s="5"/>
      <c r="F6505" s="94" t="str">
        <f t="shared" si="1019"/>
        <v/>
      </c>
      <c r="G6505" s="94" t="str">
        <f t="shared" si="1020"/>
        <v/>
      </c>
      <c r="H6505" s="127" t="str">
        <f>IF(A6505&lt;&gt;"",IF(MID(C6505,1,1)="c",$AS$26,IF(MID(C6505,1,1)="r",$AS$41,IF(MID(C6505,1,1)="p",#REF!,#REF!))),"")</f>
        <v/>
      </c>
      <c r="I6505" s="92" t="str">
        <f t="shared" si="1021"/>
        <v/>
      </c>
      <c r="J6505" s="92" t="str">
        <f t="shared" si="1022"/>
        <v/>
      </c>
      <c r="K6505" s="92" t="str">
        <f t="shared" si="1023"/>
        <v/>
      </c>
      <c r="L6505" s="92" t="str">
        <f t="shared" si="1024"/>
        <v/>
      </c>
      <c r="M6505" s="95" t="str">
        <f>IF(A6505&lt;&gt;"",IF(MID(C6505,1,1)="c",SigmaEpsConcrete(I6505,$AN$30:$AN$33,$AR$30:$AR$33,$AS$26,$AS$27,$AS$28,$AQ$20,$AU$19),""),"")</f>
        <v/>
      </c>
      <c r="N6505" s="95" t="str">
        <f>IF(A6505&lt;&gt;"",IF(MID(C6505,1,1)="r",SigmaEpsReinf(J6505,$AS$42:$AS$43,$AS$41,$AS$39,$AS$40,$AQ$38),""),"")</f>
        <v/>
      </c>
      <c r="Q6505" s="92" t="str">
        <f t="shared" si="1026"/>
        <v/>
      </c>
      <c r="R6505" s="92" t="str">
        <f t="shared" si="1027"/>
        <v/>
      </c>
      <c r="U6505" s="5"/>
      <c r="V6505" s="5"/>
      <c r="W6505" s="94" t="str">
        <f t="shared" si="1025"/>
        <v/>
      </c>
      <c r="X6505" s="94" t="str">
        <f t="shared" si="1028"/>
        <v/>
      </c>
      <c r="Y6505" s="5"/>
      <c r="BK6505" s="8"/>
      <c r="BL6505" s="5"/>
      <c r="BM6505" s="5"/>
      <c r="BN6505" s="5"/>
      <c r="BO6505" s="5"/>
      <c r="BP6505" s="1"/>
      <c r="BQ6505" s="1"/>
      <c r="BR6505" s="1"/>
      <c r="BS6505" s="1"/>
      <c r="BT6505" s="1"/>
      <c r="BU6505" s="4"/>
      <c r="BV6505" s="1"/>
      <c r="BW6505" s="3"/>
      <c r="BX6505" s="4"/>
      <c r="BY6505" s="5"/>
      <c r="BZ6505" s="5"/>
      <c r="CA6505" s="5"/>
      <c r="CB6505" s="5"/>
      <c r="CC6505" s="5"/>
      <c r="CD6505" s="43"/>
    </row>
    <row r="6506" spans="1:82" x14ac:dyDescent="0.25">
      <c r="A6506" s="8"/>
      <c r="B6506" s="5"/>
      <c r="C6506" s="5"/>
      <c r="D6506" s="5"/>
      <c r="E6506" s="5"/>
      <c r="F6506" s="94" t="str">
        <f t="shared" si="1019"/>
        <v/>
      </c>
      <c r="G6506" s="94" t="str">
        <f t="shared" si="1020"/>
        <v/>
      </c>
      <c r="H6506" s="127" t="str">
        <f>IF(A6506&lt;&gt;"",IF(MID(C6506,1,1)="c",$AS$26,IF(MID(C6506,1,1)="r",$AS$41,IF(MID(C6506,1,1)="p",#REF!,#REF!))),"")</f>
        <v/>
      </c>
      <c r="I6506" s="92" t="str">
        <f t="shared" si="1021"/>
        <v/>
      </c>
      <c r="J6506" s="92" t="str">
        <f t="shared" si="1022"/>
        <v/>
      </c>
      <c r="K6506" s="92" t="str">
        <f t="shared" si="1023"/>
        <v/>
      </c>
      <c r="L6506" s="92" t="str">
        <f t="shared" si="1024"/>
        <v/>
      </c>
      <c r="M6506" s="95" t="str">
        <f>IF(A6506&lt;&gt;"",IF(MID(C6506,1,1)="c",SigmaEpsConcrete(I6506,$AN$30:$AN$33,$AR$30:$AR$33,$AS$26,$AS$27,$AS$28,$AQ$20,$AU$19),""),"")</f>
        <v/>
      </c>
      <c r="N6506" s="95" t="str">
        <f>IF(A6506&lt;&gt;"",IF(MID(C6506,1,1)="r",SigmaEpsReinf(J6506,$AS$42:$AS$43,$AS$41,$AS$39,$AS$40,$AQ$38),""),"")</f>
        <v/>
      </c>
      <c r="Q6506" s="92" t="str">
        <f t="shared" si="1026"/>
        <v/>
      </c>
      <c r="R6506" s="92" t="str">
        <f t="shared" si="1027"/>
        <v/>
      </c>
      <c r="U6506" s="5"/>
      <c r="V6506" s="5"/>
      <c r="W6506" s="94" t="str">
        <f t="shared" si="1025"/>
        <v/>
      </c>
      <c r="X6506" s="94" t="str">
        <f t="shared" si="1028"/>
        <v/>
      </c>
      <c r="Y6506" s="5"/>
      <c r="BK6506" s="8"/>
      <c r="BL6506" s="5"/>
      <c r="BM6506" s="5"/>
      <c r="BN6506" s="5"/>
      <c r="BO6506" s="5"/>
      <c r="BP6506" s="1"/>
      <c r="BQ6506" s="1"/>
      <c r="BR6506" s="1"/>
      <c r="BS6506" s="1"/>
      <c r="BT6506" s="1"/>
      <c r="BU6506" s="4"/>
      <c r="BV6506" s="1"/>
      <c r="BW6506" s="3"/>
      <c r="BX6506" s="4"/>
      <c r="BY6506" s="5"/>
      <c r="BZ6506" s="5"/>
      <c r="CA6506" s="5"/>
      <c r="CB6506" s="5"/>
      <c r="CC6506" s="5"/>
      <c r="CD6506" s="43"/>
    </row>
    <row r="6507" spans="1:82" x14ac:dyDescent="0.25">
      <c r="A6507" s="8"/>
      <c r="B6507" s="5"/>
      <c r="C6507" s="5"/>
      <c r="D6507" s="5"/>
      <c r="E6507" s="5"/>
      <c r="F6507" s="94" t="str">
        <f t="shared" si="1019"/>
        <v/>
      </c>
      <c r="G6507" s="94" t="str">
        <f t="shared" si="1020"/>
        <v/>
      </c>
      <c r="H6507" s="127" t="str">
        <f>IF(A6507&lt;&gt;"",IF(MID(C6507,1,1)="c",$AS$26,IF(MID(C6507,1,1)="r",$AS$41,IF(MID(C6507,1,1)="p",#REF!,#REF!))),"")</f>
        <v/>
      </c>
      <c r="I6507" s="92" t="str">
        <f t="shared" si="1021"/>
        <v/>
      </c>
      <c r="J6507" s="92" t="str">
        <f t="shared" si="1022"/>
        <v/>
      </c>
      <c r="K6507" s="92" t="str">
        <f t="shared" si="1023"/>
        <v/>
      </c>
      <c r="L6507" s="92" t="str">
        <f t="shared" si="1024"/>
        <v/>
      </c>
      <c r="M6507" s="95" t="str">
        <f>IF(A6507&lt;&gt;"",IF(MID(C6507,1,1)="c",SigmaEpsConcrete(I6507,$AN$30:$AN$33,$AR$30:$AR$33,$AS$26,$AS$27,$AS$28,$AQ$20,$AU$19),""),"")</f>
        <v/>
      </c>
      <c r="N6507" s="95" t="str">
        <f>IF(A6507&lt;&gt;"",IF(MID(C6507,1,1)="r",SigmaEpsReinf(J6507,$AS$42:$AS$43,$AS$41,$AS$39,$AS$40,$AQ$38),""),"")</f>
        <v/>
      </c>
      <c r="Q6507" s="92" t="str">
        <f t="shared" si="1026"/>
        <v/>
      </c>
      <c r="R6507" s="92" t="str">
        <f t="shared" si="1027"/>
        <v/>
      </c>
      <c r="U6507" s="5"/>
      <c r="V6507" s="5"/>
      <c r="W6507" s="94" t="str">
        <f t="shared" si="1025"/>
        <v/>
      </c>
      <c r="X6507" s="94" t="str">
        <f t="shared" si="1028"/>
        <v/>
      </c>
      <c r="Y6507" s="5"/>
      <c r="BK6507" s="8"/>
      <c r="BL6507" s="5"/>
      <c r="BM6507" s="5"/>
      <c r="BN6507" s="5"/>
      <c r="BO6507" s="5"/>
      <c r="BP6507" s="1"/>
      <c r="BQ6507" s="1"/>
      <c r="BR6507" s="1"/>
      <c r="BS6507" s="1"/>
      <c r="BT6507" s="1"/>
      <c r="BU6507" s="4"/>
      <c r="BV6507" s="1"/>
      <c r="BW6507" s="3"/>
      <c r="BX6507" s="4"/>
      <c r="BY6507" s="5"/>
      <c r="BZ6507" s="5"/>
      <c r="CA6507" s="5"/>
      <c r="CB6507" s="5"/>
      <c r="CC6507" s="5"/>
      <c r="CD6507" s="43"/>
    </row>
    <row r="6508" spans="1:82" x14ac:dyDescent="0.25">
      <c r="A6508" s="8"/>
      <c r="B6508" s="5"/>
      <c r="C6508" s="5"/>
      <c r="D6508" s="5"/>
      <c r="E6508" s="5"/>
      <c r="F6508" s="94" t="str">
        <f t="shared" si="1019"/>
        <v/>
      </c>
      <c r="G6508" s="94" t="str">
        <f t="shared" si="1020"/>
        <v/>
      </c>
      <c r="H6508" s="127" t="str">
        <f>IF(A6508&lt;&gt;"",IF(MID(C6508,1,1)="c",$AS$26,IF(MID(C6508,1,1)="r",$AS$41,IF(MID(C6508,1,1)="p",#REF!,#REF!))),"")</f>
        <v/>
      </c>
      <c r="I6508" s="92" t="str">
        <f t="shared" si="1021"/>
        <v/>
      </c>
      <c r="J6508" s="92" t="str">
        <f t="shared" si="1022"/>
        <v/>
      </c>
      <c r="K6508" s="92" t="str">
        <f t="shared" si="1023"/>
        <v/>
      </c>
      <c r="L6508" s="92" t="str">
        <f t="shared" si="1024"/>
        <v/>
      </c>
      <c r="M6508" s="95" t="str">
        <f>IF(A6508&lt;&gt;"",IF(MID(C6508,1,1)="c",SigmaEpsConcrete(I6508,$AN$30:$AN$33,$AR$30:$AR$33,$AS$26,$AS$27,$AS$28,$AQ$20,$AU$19),""),"")</f>
        <v/>
      </c>
      <c r="N6508" s="95" t="str">
        <f>IF(A6508&lt;&gt;"",IF(MID(C6508,1,1)="r",SigmaEpsReinf(J6508,$AS$42:$AS$43,$AS$41,$AS$39,$AS$40,$AQ$38),""),"")</f>
        <v/>
      </c>
      <c r="Q6508" s="92" t="str">
        <f t="shared" si="1026"/>
        <v/>
      </c>
      <c r="R6508" s="92" t="str">
        <f t="shared" si="1027"/>
        <v/>
      </c>
      <c r="U6508" s="5"/>
      <c r="V6508" s="5"/>
      <c r="W6508" s="94" t="str">
        <f t="shared" si="1025"/>
        <v/>
      </c>
      <c r="X6508" s="94" t="str">
        <f t="shared" si="1028"/>
        <v/>
      </c>
      <c r="Y6508" s="5"/>
      <c r="BK6508" s="8"/>
      <c r="BL6508" s="5"/>
      <c r="BM6508" s="5"/>
      <c r="BN6508" s="5"/>
      <c r="BO6508" s="5"/>
      <c r="BP6508" s="1"/>
      <c r="BQ6508" s="1"/>
      <c r="BR6508" s="1"/>
      <c r="BS6508" s="1"/>
      <c r="BT6508" s="1"/>
      <c r="BU6508" s="4"/>
      <c r="BV6508" s="1"/>
      <c r="BW6508" s="3"/>
      <c r="BX6508" s="4"/>
      <c r="BY6508" s="5"/>
      <c r="BZ6508" s="5"/>
      <c r="CA6508" s="5"/>
      <c r="CB6508" s="5"/>
      <c r="CC6508" s="5"/>
      <c r="CD6508" s="43"/>
    </row>
    <row r="6509" spans="1:82" x14ac:dyDescent="0.25">
      <c r="A6509" s="8"/>
      <c r="B6509" s="5"/>
      <c r="C6509" s="5"/>
      <c r="D6509" s="5"/>
      <c r="E6509" s="5"/>
      <c r="F6509" s="94" t="str">
        <f t="shared" si="1019"/>
        <v/>
      </c>
      <c r="G6509" s="94" t="str">
        <f t="shared" si="1020"/>
        <v/>
      </c>
      <c r="H6509" s="127" t="str">
        <f>IF(A6509&lt;&gt;"",IF(MID(C6509,1,1)="c",$AS$26,IF(MID(C6509,1,1)="r",$AS$41,IF(MID(C6509,1,1)="p",#REF!,#REF!))),"")</f>
        <v/>
      </c>
      <c r="I6509" s="92" t="str">
        <f t="shared" si="1021"/>
        <v/>
      </c>
      <c r="J6509" s="92" t="str">
        <f t="shared" si="1022"/>
        <v/>
      </c>
      <c r="K6509" s="92" t="str">
        <f t="shared" si="1023"/>
        <v/>
      </c>
      <c r="L6509" s="92" t="str">
        <f t="shared" si="1024"/>
        <v/>
      </c>
      <c r="M6509" s="95" t="str">
        <f>IF(A6509&lt;&gt;"",IF(MID(C6509,1,1)="c",SigmaEpsConcrete(I6509,$AN$30:$AN$33,$AR$30:$AR$33,$AS$26,$AS$27,$AS$28,$AQ$20,$AU$19),""),"")</f>
        <v/>
      </c>
      <c r="N6509" s="95" t="str">
        <f>IF(A6509&lt;&gt;"",IF(MID(C6509,1,1)="r",SigmaEpsReinf(J6509,$AS$42:$AS$43,$AS$41,$AS$39,$AS$40,$AQ$38),""),"")</f>
        <v/>
      </c>
      <c r="Q6509" s="92" t="str">
        <f t="shared" si="1026"/>
        <v/>
      </c>
      <c r="R6509" s="92" t="str">
        <f t="shared" si="1027"/>
        <v/>
      </c>
      <c r="U6509" s="5"/>
      <c r="V6509" s="5"/>
      <c r="W6509" s="94" t="str">
        <f t="shared" si="1025"/>
        <v/>
      </c>
      <c r="X6509" s="94" t="str">
        <f t="shared" si="1028"/>
        <v/>
      </c>
      <c r="Y6509" s="5"/>
      <c r="BK6509" s="8"/>
      <c r="BL6509" s="5"/>
      <c r="BM6509" s="5"/>
      <c r="BN6509" s="5"/>
      <c r="BO6509" s="5"/>
      <c r="BP6509" s="1"/>
      <c r="BQ6509" s="1"/>
      <c r="BR6509" s="1"/>
      <c r="BS6509" s="1"/>
      <c r="BT6509" s="1"/>
      <c r="BU6509" s="4"/>
      <c r="BV6509" s="1"/>
      <c r="BW6509" s="3"/>
      <c r="BX6509" s="4"/>
      <c r="BY6509" s="5"/>
      <c r="BZ6509" s="5"/>
      <c r="CA6509" s="5"/>
      <c r="CB6509" s="5"/>
      <c r="CC6509" s="5"/>
      <c r="CD6509" s="43"/>
    </row>
    <row r="6510" spans="1:82" x14ac:dyDescent="0.25">
      <c r="A6510" s="8"/>
      <c r="B6510" s="5"/>
      <c r="C6510" s="5"/>
      <c r="D6510" s="5"/>
      <c r="E6510" s="5"/>
      <c r="F6510" s="94" t="str">
        <f t="shared" si="1019"/>
        <v/>
      </c>
      <c r="G6510" s="94" t="str">
        <f t="shared" si="1020"/>
        <v/>
      </c>
      <c r="H6510" s="127" t="str">
        <f>IF(A6510&lt;&gt;"",IF(MID(C6510,1,1)="c",$AS$26,IF(MID(C6510,1,1)="r",$AS$41,IF(MID(C6510,1,1)="p",#REF!,#REF!))),"")</f>
        <v/>
      </c>
      <c r="I6510" s="92" t="str">
        <f t="shared" si="1021"/>
        <v/>
      </c>
      <c r="J6510" s="92" t="str">
        <f t="shared" si="1022"/>
        <v/>
      </c>
      <c r="K6510" s="92" t="str">
        <f t="shared" si="1023"/>
        <v/>
      </c>
      <c r="L6510" s="92" t="str">
        <f t="shared" si="1024"/>
        <v/>
      </c>
      <c r="M6510" s="95" t="str">
        <f>IF(A6510&lt;&gt;"",IF(MID(C6510,1,1)="c",SigmaEpsConcrete(I6510,$AN$30:$AN$33,$AR$30:$AR$33,$AS$26,$AS$27,$AS$28,$AQ$20,$AU$19),""),"")</f>
        <v/>
      </c>
      <c r="N6510" s="95" t="str">
        <f>IF(A6510&lt;&gt;"",IF(MID(C6510,1,1)="r",SigmaEpsReinf(J6510,$AS$42:$AS$43,$AS$41,$AS$39,$AS$40,$AQ$38),""),"")</f>
        <v/>
      </c>
      <c r="Q6510" s="92" t="str">
        <f t="shared" si="1026"/>
        <v/>
      </c>
      <c r="R6510" s="92" t="str">
        <f t="shared" si="1027"/>
        <v/>
      </c>
      <c r="U6510" s="5"/>
      <c r="V6510" s="5"/>
      <c r="W6510" s="94" t="str">
        <f t="shared" si="1025"/>
        <v/>
      </c>
      <c r="X6510" s="94" t="str">
        <f t="shared" si="1028"/>
        <v/>
      </c>
      <c r="Y6510" s="5"/>
      <c r="BK6510" s="8"/>
      <c r="BL6510" s="5"/>
      <c r="BM6510" s="5"/>
      <c r="BN6510" s="5"/>
      <c r="BO6510" s="5"/>
      <c r="BP6510" s="1"/>
      <c r="BQ6510" s="1"/>
      <c r="BR6510" s="1"/>
      <c r="BS6510" s="1"/>
      <c r="BT6510" s="1"/>
      <c r="BU6510" s="4"/>
      <c r="BV6510" s="1"/>
      <c r="BW6510" s="3"/>
      <c r="BX6510" s="4"/>
      <c r="BY6510" s="5"/>
      <c r="BZ6510" s="5"/>
      <c r="CA6510" s="5"/>
      <c r="CB6510" s="5"/>
      <c r="CC6510" s="5"/>
      <c r="CD6510" s="43"/>
    </row>
    <row r="6511" spans="1:82" x14ac:dyDescent="0.25">
      <c r="A6511" s="8"/>
      <c r="B6511" s="5"/>
      <c r="C6511" s="5"/>
      <c r="D6511" s="5"/>
      <c r="E6511" s="5"/>
      <c r="F6511" s="94" t="str">
        <f t="shared" si="1019"/>
        <v/>
      </c>
      <c r="G6511" s="94" t="str">
        <f t="shared" si="1020"/>
        <v/>
      </c>
      <c r="H6511" s="127" t="str">
        <f>IF(A6511&lt;&gt;"",IF(MID(C6511,1,1)="c",$AS$26,IF(MID(C6511,1,1)="r",$AS$41,IF(MID(C6511,1,1)="p",#REF!,#REF!))),"")</f>
        <v/>
      </c>
      <c r="I6511" s="92" t="str">
        <f t="shared" si="1021"/>
        <v/>
      </c>
      <c r="J6511" s="92" t="str">
        <f t="shared" si="1022"/>
        <v/>
      </c>
      <c r="K6511" s="92" t="str">
        <f t="shared" si="1023"/>
        <v/>
      </c>
      <c r="L6511" s="92" t="str">
        <f t="shared" si="1024"/>
        <v/>
      </c>
      <c r="M6511" s="95" t="str">
        <f>IF(A6511&lt;&gt;"",IF(MID(C6511,1,1)="c",SigmaEpsConcrete(I6511,$AN$30:$AN$33,$AR$30:$AR$33,$AS$26,$AS$27,$AS$28,$AQ$20,$AU$19),""),"")</f>
        <v/>
      </c>
      <c r="N6511" s="95" t="str">
        <f>IF(A6511&lt;&gt;"",IF(MID(C6511,1,1)="r",SigmaEpsReinf(J6511,$AS$42:$AS$43,$AS$41,$AS$39,$AS$40,$AQ$38),""),"")</f>
        <v/>
      </c>
      <c r="Q6511" s="92" t="str">
        <f t="shared" si="1026"/>
        <v/>
      </c>
      <c r="R6511" s="92" t="str">
        <f t="shared" si="1027"/>
        <v/>
      </c>
      <c r="U6511" s="5"/>
      <c r="V6511" s="5"/>
      <c r="W6511" s="94" t="str">
        <f t="shared" si="1025"/>
        <v/>
      </c>
      <c r="X6511" s="94" t="str">
        <f t="shared" si="1028"/>
        <v/>
      </c>
      <c r="Y6511" s="5"/>
      <c r="BK6511" s="8"/>
      <c r="BL6511" s="5"/>
      <c r="BM6511" s="5"/>
      <c r="BN6511" s="5"/>
      <c r="BO6511" s="5"/>
      <c r="BP6511" s="1"/>
      <c r="BQ6511" s="1"/>
      <c r="BR6511" s="1"/>
      <c r="BS6511" s="1"/>
      <c r="BT6511" s="1"/>
      <c r="BU6511" s="4"/>
      <c r="BV6511" s="1"/>
      <c r="BW6511" s="3"/>
      <c r="BX6511" s="4"/>
      <c r="BY6511" s="5"/>
      <c r="BZ6511" s="5"/>
      <c r="CA6511" s="5"/>
      <c r="CB6511" s="5"/>
      <c r="CC6511" s="5"/>
      <c r="CD6511" s="43"/>
    </row>
    <row r="6512" spans="1:82" x14ac:dyDescent="0.25">
      <c r="A6512" s="8"/>
      <c r="B6512" s="5"/>
      <c r="C6512" s="5"/>
      <c r="D6512" s="5"/>
      <c r="E6512" s="5"/>
      <c r="F6512" s="94" t="str">
        <f t="shared" si="1019"/>
        <v/>
      </c>
      <c r="G6512" s="94" t="str">
        <f t="shared" si="1020"/>
        <v/>
      </c>
      <c r="H6512" s="127" t="str">
        <f>IF(A6512&lt;&gt;"",IF(MID(C6512,1,1)="c",$AS$26,IF(MID(C6512,1,1)="r",$AS$41,IF(MID(C6512,1,1)="p",#REF!,#REF!))),"")</f>
        <v/>
      </c>
      <c r="I6512" s="92" t="str">
        <f t="shared" si="1021"/>
        <v/>
      </c>
      <c r="J6512" s="92" t="str">
        <f t="shared" si="1022"/>
        <v/>
      </c>
      <c r="K6512" s="92" t="str">
        <f t="shared" si="1023"/>
        <v/>
      </c>
      <c r="L6512" s="92" t="str">
        <f t="shared" si="1024"/>
        <v/>
      </c>
      <c r="M6512" s="95" t="str">
        <f>IF(A6512&lt;&gt;"",IF(MID(C6512,1,1)="c",SigmaEpsConcrete(I6512,$AN$30:$AN$33,$AR$30:$AR$33,$AS$26,$AS$27,$AS$28,$AQ$20,$AU$19),""),"")</f>
        <v/>
      </c>
      <c r="N6512" s="95" t="str">
        <f>IF(A6512&lt;&gt;"",IF(MID(C6512,1,1)="r",SigmaEpsReinf(J6512,$AS$42:$AS$43,$AS$41,$AS$39,$AS$40,$AQ$38),""),"")</f>
        <v/>
      </c>
      <c r="Q6512" s="92" t="str">
        <f t="shared" si="1026"/>
        <v/>
      </c>
      <c r="R6512" s="92" t="str">
        <f t="shared" si="1027"/>
        <v/>
      </c>
      <c r="U6512" s="5"/>
      <c r="V6512" s="5"/>
      <c r="W6512" s="94" t="str">
        <f t="shared" si="1025"/>
        <v/>
      </c>
      <c r="X6512" s="94" t="str">
        <f t="shared" si="1028"/>
        <v/>
      </c>
      <c r="Y6512" s="5"/>
      <c r="BK6512" s="8"/>
      <c r="BL6512" s="5"/>
      <c r="BM6512" s="5"/>
      <c r="BN6512" s="5"/>
      <c r="BO6512" s="5"/>
      <c r="BP6512" s="1"/>
      <c r="BQ6512" s="1"/>
      <c r="BR6512" s="1"/>
      <c r="BS6512" s="1"/>
      <c r="BT6512" s="1"/>
      <c r="BU6512" s="4"/>
      <c r="BV6512" s="1"/>
      <c r="BW6512" s="3"/>
      <c r="BX6512" s="4"/>
      <c r="BY6512" s="5"/>
      <c r="BZ6512" s="5"/>
      <c r="CA6512" s="5"/>
      <c r="CB6512" s="5"/>
      <c r="CC6512" s="5"/>
      <c r="CD6512" s="43"/>
    </row>
    <row r="6513" spans="1:82" x14ac:dyDescent="0.25">
      <c r="A6513" s="8"/>
      <c r="B6513" s="5"/>
      <c r="C6513" s="5"/>
      <c r="D6513" s="5"/>
      <c r="E6513" s="5"/>
      <c r="F6513" s="94" t="str">
        <f t="shared" si="1019"/>
        <v/>
      </c>
      <c r="G6513" s="94" t="str">
        <f t="shared" si="1020"/>
        <v/>
      </c>
      <c r="H6513" s="127" t="str">
        <f>IF(A6513&lt;&gt;"",IF(MID(C6513,1,1)="c",$AS$26,IF(MID(C6513,1,1)="r",$AS$41,IF(MID(C6513,1,1)="p",#REF!,#REF!))),"")</f>
        <v/>
      </c>
      <c r="I6513" s="92" t="str">
        <f t="shared" si="1021"/>
        <v/>
      </c>
      <c r="J6513" s="92" t="str">
        <f t="shared" si="1022"/>
        <v/>
      </c>
      <c r="K6513" s="92" t="str">
        <f t="shared" si="1023"/>
        <v/>
      </c>
      <c r="L6513" s="92" t="str">
        <f t="shared" si="1024"/>
        <v/>
      </c>
      <c r="M6513" s="95" t="str">
        <f>IF(A6513&lt;&gt;"",IF(MID(C6513,1,1)="c",SigmaEpsConcrete(I6513,$AN$30:$AN$33,$AR$30:$AR$33,$AS$26,$AS$27,$AS$28,$AQ$20,$AU$19),""),"")</f>
        <v/>
      </c>
      <c r="N6513" s="95" t="str">
        <f>IF(A6513&lt;&gt;"",IF(MID(C6513,1,1)="r",SigmaEpsReinf(J6513,$AS$42:$AS$43,$AS$41,$AS$39,$AS$40,$AQ$38),""),"")</f>
        <v/>
      </c>
      <c r="Q6513" s="92" t="str">
        <f t="shared" si="1026"/>
        <v/>
      </c>
      <c r="R6513" s="92" t="str">
        <f t="shared" si="1027"/>
        <v/>
      </c>
      <c r="U6513" s="5"/>
      <c r="V6513" s="5"/>
      <c r="W6513" s="94" t="str">
        <f t="shared" si="1025"/>
        <v/>
      </c>
      <c r="X6513" s="94" t="str">
        <f t="shared" si="1028"/>
        <v/>
      </c>
      <c r="Y6513" s="5"/>
      <c r="BK6513" s="8"/>
      <c r="BL6513" s="5"/>
      <c r="BM6513" s="5"/>
      <c r="BN6513" s="5"/>
      <c r="BO6513" s="5"/>
      <c r="BP6513" s="1"/>
      <c r="BQ6513" s="1"/>
      <c r="BR6513" s="1"/>
      <c r="BS6513" s="1"/>
      <c r="BT6513" s="1"/>
      <c r="BU6513" s="4"/>
      <c r="BV6513" s="1"/>
      <c r="BW6513" s="3"/>
      <c r="BX6513" s="4"/>
      <c r="BY6513" s="5"/>
      <c r="BZ6513" s="5"/>
      <c r="CA6513" s="5"/>
      <c r="CB6513" s="5"/>
      <c r="CC6513" s="5"/>
      <c r="CD6513" s="43"/>
    </row>
    <row r="6514" spans="1:82" x14ac:dyDescent="0.25">
      <c r="A6514" s="8"/>
      <c r="B6514" s="5"/>
      <c r="C6514" s="5"/>
      <c r="D6514" s="5"/>
      <c r="E6514" s="5"/>
      <c r="F6514" s="94" t="str">
        <f t="shared" si="1019"/>
        <v/>
      </c>
      <c r="G6514" s="94" t="str">
        <f t="shared" si="1020"/>
        <v/>
      </c>
      <c r="H6514" s="127" t="str">
        <f>IF(A6514&lt;&gt;"",IF(MID(C6514,1,1)="c",$AS$26,IF(MID(C6514,1,1)="r",$AS$41,IF(MID(C6514,1,1)="p",#REF!,#REF!))),"")</f>
        <v/>
      </c>
      <c r="I6514" s="92" t="str">
        <f t="shared" si="1021"/>
        <v/>
      </c>
      <c r="J6514" s="92" t="str">
        <f t="shared" si="1022"/>
        <v/>
      </c>
      <c r="K6514" s="92" t="str">
        <f t="shared" si="1023"/>
        <v/>
      </c>
      <c r="L6514" s="92" t="str">
        <f t="shared" si="1024"/>
        <v/>
      </c>
      <c r="M6514" s="95" t="str">
        <f>IF(A6514&lt;&gt;"",IF(MID(C6514,1,1)="c",SigmaEpsConcrete(I6514,$AN$30:$AN$33,$AR$30:$AR$33,$AS$26,$AS$27,$AS$28,$AQ$20,$AU$19),""),"")</f>
        <v/>
      </c>
      <c r="N6514" s="95" t="str">
        <f>IF(A6514&lt;&gt;"",IF(MID(C6514,1,1)="r",SigmaEpsReinf(J6514,$AS$42:$AS$43,$AS$41,$AS$39,$AS$40,$AQ$38),""),"")</f>
        <v/>
      </c>
      <c r="Q6514" s="92" t="str">
        <f t="shared" si="1026"/>
        <v/>
      </c>
      <c r="R6514" s="92" t="str">
        <f t="shared" si="1027"/>
        <v/>
      </c>
      <c r="U6514" s="5"/>
      <c r="V6514" s="5"/>
      <c r="W6514" s="94" t="str">
        <f t="shared" si="1025"/>
        <v/>
      </c>
      <c r="X6514" s="94" t="str">
        <f t="shared" si="1028"/>
        <v/>
      </c>
      <c r="Y6514" s="5"/>
      <c r="BK6514" s="8"/>
      <c r="BL6514" s="5"/>
      <c r="BM6514" s="5"/>
      <c r="BN6514" s="5"/>
      <c r="BO6514" s="5"/>
      <c r="BP6514" s="1"/>
      <c r="BQ6514" s="1"/>
      <c r="BR6514" s="1"/>
      <c r="BS6514" s="1"/>
      <c r="BT6514" s="1"/>
      <c r="BU6514" s="4"/>
      <c r="BV6514" s="1"/>
      <c r="BW6514" s="3"/>
      <c r="BX6514" s="4"/>
      <c r="BY6514" s="5"/>
      <c r="BZ6514" s="5"/>
      <c r="CA6514" s="5"/>
      <c r="CB6514" s="5"/>
      <c r="CC6514" s="5"/>
      <c r="CD6514" s="43"/>
    </row>
    <row r="6515" spans="1:82" x14ac:dyDescent="0.25">
      <c r="A6515" s="8"/>
      <c r="B6515" s="5"/>
      <c r="C6515" s="5"/>
      <c r="D6515" s="5"/>
      <c r="E6515" s="5"/>
      <c r="F6515" s="94" t="str">
        <f t="shared" si="1019"/>
        <v/>
      </c>
      <c r="G6515" s="94" t="str">
        <f t="shared" si="1020"/>
        <v/>
      </c>
      <c r="H6515" s="127" t="str">
        <f>IF(A6515&lt;&gt;"",IF(MID(C6515,1,1)="c",$AS$26,IF(MID(C6515,1,1)="r",$AS$41,IF(MID(C6515,1,1)="p",#REF!,#REF!))),"")</f>
        <v/>
      </c>
      <c r="I6515" s="92" t="str">
        <f t="shared" si="1021"/>
        <v/>
      </c>
      <c r="J6515" s="92" t="str">
        <f t="shared" si="1022"/>
        <v/>
      </c>
      <c r="K6515" s="92" t="str">
        <f t="shared" si="1023"/>
        <v/>
      </c>
      <c r="L6515" s="92" t="str">
        <f t="shared" si="1024"/>
        <v/>
      </c>
      <c r="M6515" s="95" t="str">
        <f>IF(A6515&lt;&gt;"",IF(MID(C6515,1,1)="c",SigmaEpsConcrete(I6515,$AN$30:$AN$33,$AR$30:$AR$33,$AS$26,$AS$27,$AS$28,$AQ$20,$AU$19),""),"")</f>
        <v/>
      </c>
      <c r="N6515" s="95" t="str">
        <f>IF(A6515&lt;&gt;"",IF(MID(C6515,1,1)="r",SigmaEpsReinf(J6515,$AS$42:$AS$43,$AS$41,$AS$39,$AS$40,$AQ$38),""),"")</f>
        <v/>
      </c>
      <c r="Q6515" s="92" t="str">
        <f t="shared" si="1026"/>
        <v/>
      </c>
      <c r="R6515" s="92" t="str">
        <f t="shared" si="1027"/>
        <v/>
      </c>
      <c r="U6515" s="5"/>
      <c r="V6515" s="5"/>
      <c r="W6515" s="94" t="str">
        <f t="shared" si="1025"/>
        <v/>
      </c>
      <c r="X6515" s="94" t="str">
        <f t="shared" si="1028"/>
        <v/>
      </c>
      <c r="Y6515" s="5"/>
      <c r="BK6515" s="8"/>
      <c r="BL6515" s="5"/>
      <c r="BM6515" s="5"/>
      <c r="BN6515" s="5"/>
      <c r="BO6515" s="5"/>
      <c r="BP6515" s="1"/>
      <c r="BQ6515" s="1"/>
      <c r="BR6515" s="1"/>
      <c r="BS6515" s="1"/>
      <c r="BT6515" s="1"/>
      <c r="BU6515" s="4"/>
      <c r="BV6515" s="1"/>
      <c r="BW6515" s="3"/>
      <c r="BX6515" s="4"/>
      <c r="BY6515" s="5"/>
      <c r="BZ6515" s="5"/>
      <c r="CA6515" s="5"/>
      <c r="CB6515" s="5"/>
      <c r="CC6515" s="5"/>
      <c r="CD6515" s="43"/>
    </row>
    <row r="6516" spans="1:82" x14ac:dyDescent="0.25">
      <c r="A6516" s="8"/>
      <c r="B6516" s="5"/>
      <c r="C6516" s="5"/>
      <c r="D6516" s="5"/>
      <c r="E6516" s="5"/>
      <c r="F6516" s="94" t="str">
        <f t="shared" si="1019"/>
        <v/>
      </c>
      <c r="G6516" s="94" t="str">
        <f t="shared" si="1020"/>
        <v/>
      </c>
      <c r="H6516" s="127" t="str">
        <f>IF(A6516&lt;&gt;"",IF(MID(C6516,1,1)="c",$AS$26,IF(MID(C6516,1,1)="r",$AS$41,IF(MID(C6516,1,1)="p",#REF!,#REF!))),"")</f>
        <v/>
      </c>
      <c r="I6516" s="92" t="str">
        <f t="shared" si="1021"/>
        <v/>
      </c>
      <c r="J6516" s="92" t="str">
        <f t="shared" si="1022"/>
        <v/>
      </c>
      <c r="K6516" s="92" t="str">
        <f t="shared" si="1023"/>
        <v/>
      </c>
      <c r="L6516" s="92" t="str">
        <f t="shared" si="1024"/>
        <v/>
      </c>
      <c r="M6516" s="95" t="str">
        <f>IF(A6516&lt;&gt;"",IF(MID(C6516,1,1)="c",SigmaEpsConcrete(I6516,$AN$30:$AN$33,$AR$30:$AR$33,$AS$26,$AS$27,$AS$28,$AQ$20,$AU$19),""),"")</f>
        <v/>
      </c>
      <c r="N6516" s="95" t="str">
        <f>IF(A6516&lt;&gt;"",IF(MID(C6516,1,1)="r",SigmaEpsReinf(J6516,$AS$42:$AS$43,$AS$41,$AS$39,$AS$40,$AQ$38),""),"")</f>
        <v/>
      </c>
      <c r="Q6516" s="92" t="str">
        <f t="shared" si="1026"/>
        <v/>
      </c>
      <c r="R6516" s="92" t="str">
        <f t="shared" si="1027"/>
        <v/>
      </c>
      <c r="U6516" s="5"/>
      <c r="V6516" s="5"/>
      <c r="W6516" s="94" t="str">
        <f t="shared" si="1025"/>
        <v/>
      </c>
      <c r="X6516" s="94" t="str">
        <f t="shared" si="1028"/>
        <v/>
      </c>
      <c r="Y6516" s="5"/>
      <c r="BK6516" s="8"/>
      <c r="BL6516" s="5"/>
      <c r="BM6516" s="5"/>
      <c r="BN6516" s="5"/>
      <c r="BO6516" s="5"/>
      <c r="BP6516" s="1"/>
      <c r="BQ6516" s="1"/>
      <c r="BR6516" s="1"/>
      <c r="BS6516" s="1"/>
      <c r="BT6516" s="1"/>
      <c r="BU6516" s="4"/>
      <c r="BV6516" s="1"/>
      <c r="BW6516" s="3"/>
      <c r="BX6516" s="4"/>
      <c r="BY6516" s="5"/>
      <c r="BZ6516" s="5"/>
      <c r="CA6516" s="5"/>
      <c r="CB6516" s="5"/>
      <c r="CC6516" s="5"/>
      <c r="CD6516" s="43"/>
    </row>
    <row r="6517" spans="1:82" x14ac:dyDescent="0.25">
      <c r="A6517" s="8"/>
      <c r="B6517" s="5"/>
      <c r="C6517" s="5"/>
      <c r="D6517" s="5"/>
      <c r="E6517" s="5"/>
      <c r="F6517" s="94" t="str">
        <f t="shared" si="1019"/>
        <v/>
      </c>
      <c r="G6517" s="94" t="str">
        <f t="shared" si="1020"/>
        <v/>
      </c>
      <c r="H6517" s="127" t="str">
        <f>IF(A6517&lt;&gt;"",IF(MID(C6517,1,1)="c",$AS$26,IF(MID(C6517,1,1)="r",$AS$41,IF(MID(C6517,1,1)="p",#REF!,#REF!))),"")</f>
        <v/>
      </c>
      <c r="I6517" s="92" t="str">
        <f t="shared" si="1021"/>
        <v/>
      </c>
      <c r="J6517" s="92" t="str">
        <f t="shared" si="1022"/>
        <v/>
      </c>
      <c r="K6517" s="92" t="str">
        <f t="shared" si="1023"/>
        <v/>
      </c>
      <c r="L6517" s="92" t="str">
        <f t="shared" si="1024"/>
        <v/>
      </c>
      <c r="M6517" s="95" t="str">
        <f>IF(A6517&lt;&gt;"",IF(MID(C6517,1,1)="c",SigmaEpsConcrete(I6517,$AN$30:$AN$33,$AR$30:$AR$33,$AS$26,$AS$27,$AS$28,$AQ$20,$AU$19),""),"")</f>
        <v/>
      </c>
      <c r="N6517" s="95" t="str">
        <f>IF(A6517&lt;&gt;"",IF(MID(C6517,1,1)="r",SigmaEpsReinf(J6517,$AS$42:$AS$43,$AS$41,$AS$39,$AS$40,$AQ$38),""),"")</f>
        <v/>
      </c>
      <c r="Q6517" s="92" t="str">
        <f t="shared" si="1026"/>
        <v/>
      </c>
      <c r="R6517" s="92" t="str">
        <f t="shared" si="1027"/>
        <v/>
      </c>
      <c r="U6517" s="5"/>
      <c r="V6517" s="5"/>
      <c r="W6517" s="94" t="str">
        <f t="shared" si="1025"/>
        <v/>
      </c>
      <c r="X6517" s="94" t="str">
        <f t="shared" si="1028"/>
        <v/>
      </c>
      <c r="Y6517" s="5"/>
      <c r="BK6517" s="8"/>
      <c r="BL6517" s="5"/>
      <c r="BM6517" s="5"/>
      <c r="BN6517" s="5"/>
      <c r="BO6517" s="5"/>
      <c r="BP6517" s="1"/>
      <c r="BQ6517" s="1"/>
      <c r="BR6517" s="1"/>
      <c r="BS6517" s="1"/>
      <c r="BT6517" s="1"/>
      <c r="BU6517" s="4"/>
      <c r="BV6517" s="1"/>
      <c r="BW6517" s="3"/>
      <c r="BX6517" s="4"/>
      <c r="BY6517" s="5"/>
      <c r="BZ6517" s="5"/>
      <c r="CA6517" s="5"/>
      <c r="CB6517" s="5"/>
      <c r="CC6517" s="5"/>
      <c r="CD6517" s="43"/>
    </row>
    <row r="6518" spans="1:82" x14ac:dyDescent="0.25">
      <c r="A6518" s="8"/>
      <c r="B6518" s="5"/>
      <c r="C6518" s="5"/>
      <c r="D6518" s="5"/>
      <c r="E6518" s="5"/>
      <c r="F6518" s="94" t="str">
        <f t="shared" si="1019"/>
        <v/>
      </c>
      <c r="G6518" s="94" t="str">
        <f t="shared" si="1020"/>
        <v/>
      </c>
      <c r="H6518" s="127" t="str">
        <f>IF(A6518&lt;&gt;"",IF(MID(C6518,1,1)="c",$AS$26,IF(MID(C6518,1,1)="r",$AS$41,IF(MID(C6518,1,1)="p",#REF!,#REF!))),"")</f>
        <v/>
      </c>
      <c r="I6518" s="92" t="str">
        <f t="shared" si="1021"/>
        <v/>
      </c>
      <c r="J6518" s="92" t="str">
        <f t="shared" si="1022"/>
        <v/>
      </c>
      <c r="K6518" s="92" t="str">
        <f t="shared" si="1023"/>
        <v/>
      </c>
      <c r="L6518" s="92" t="str">
        <f t="shared" si="1024"/>
        <v/>
      </c>
      <c r="M6518" s="95" t="str">
        <f>IF(A6518&lt;&gt;"",IF(MID(C6518,1,1)="c",SigmaEpsConcrete(I6518,$AN$30:$AN$33,$AR$30:$AR$33,$AS$26,$AS$27,$AS$28,$AQ$20,$AU$19),""),"")</f>
        <v/>
      </c>
      <c r="N6518" s="95" t="str">
        <f>IF(A6518&lt;&gt;"",IF(MID(C6518,1,1)="r",SigmaEpsReinf(J6518,$AS$42:$AS$43,$AS$41,$AS$39,$AS$40,$AQ$38),""),"")</f>
        <v/>
      </c>
      <c r="Q6518" s="92" t="str">
        <f t="shared" si="1026"/>
        <v/>
      </c>
      <c r="R6518" s="92" t="str">
        <f t="shared" si="1027"/>
        <v/>
      </c>
      <c r="U6518" s="5"/>
      <c r="V6518" s="5"/>
      <c r="W6518" s="94" t="str">
        <f t="shared" si="1025"/>
        <v/>
      </c>
      <c r="X6518" s="94" t="str">
        <f t="shared" si="1028"/>
        <v/>
      </c>
      <c r="Y6518" s="5"/>
      <c r="BK6518" s="8"/>
      <c r="BL6518" s="5"/>
      <c r="BM6518" s="5"/>
      <c r="BN6518" s="5"/>
      <c r="BO6518" s="5"/>
      <c r="BP6518" s="1"/>
      <c r="BQ6518" s="1"/>
      <c r="BR6518" s="1"/>
      <c r="BS6518" s="1"/>
      <c r="BT6518" s="1"/>
      <c r="BU6518" s="4"/>
      <c r="BV6518" s="1"/>
      <c r="BW6518" s="3"/>
      <c r="BX6518" s="4"/>
      <c r="BY6518" s="5"/>
      <c r="BZ6518" s="5"/>
      <c r="CA6518" s="5"/>
      <c r="CB6518" s="5"/>
      <c r="CC6518" s="5"/>
      <c r="CD6518" s="43"/>
    </row>
    <row r="6519" spans="1:82" x14ac:dyDescent="0.25">
      <c r="A6519" s="8"/>
      <c r="B6519" s="5"/>
      <c r="C6519" s="5"/>
      <c r="D6519" s="5"/>
      <c r="E6519" s="5"/>
      <c r="F6519" s="94" t="str">
        <f t="shared" si="1019"/>
        <v/>
      </c>
      <c r="G6519" s="94" t="str">
        <f t="shared" si="1020"/>
        <v/>
      </c>
      <c r="H6519" s="127" t="str">
        <f>IF(A6519&lt;&gt;"",IF(MID(C6519,1,1)="c",$AS$26,IF(MID(C6519,1,1)="r",$AS$41,IF(MID(C6519,1,1)="p",#REF!,#REF!))),"")</f>
        <v/>
      </c>
      <c r="I6519" s="92" t="str">
        <f t="shared" si="1021"/>
        <v/>
      </c>
      <c r="J6519" s="92" t="str">
        <f t="shared" si="1022"/>
        <v/>
      </c>
      <c r="K6519" s="92" t="str">
        <f t="shared" si="1023"/>
        <v/>
      </c>
      <c r="L6519" s="92" t="str">
        <f t="shared" si="1024"/>
        <v/>
      </c>
      <c r="M6519" s="95" t="str">
        <f>IF(A6519&lt;&gt;"",IF(MID(C6519,1,1)="c",SigmaEpsConcrete(I6519,$AN$30:$AN$33,$AR$30:$AR$33,$AS$26,$AS$27,$AS$28,$AQ$20,$AU$19),""),"")</f>
        <v/>
      </c>
      <c r="N6519" s="95" t="str">
        <f>IF(A6519&lt;&gt;"",IF(MID(C6519,1,1)="r",SigmaEpsReinf(J6519,$AS$42:$AS$43,$AS$41,$AS$39,$AS$40,$AQ$38),""),"")</f>
        <v/>
      </c>
      <c r="Q6519" s="92" t="str">
        <f t="shared" si="1026"/>
        <v/>
      </c>
      <c r="R6519" s="92" t="str">
        <f t="shared" si="1027"/>
        <v/>
      </c>
      <c r="U6519" s="5"/>
      <c r="V6519" s="5"/>
      <c r="W6519" s="94" t="str">
        <f t="shared" si="1025"/>
        <v/>
      </c>
      <c r="X6519" s="94" t="str">
        <f t="shared" si="1028"/>
        <v/>
      </c>
      <c r="Y6519" s="5"/>
      <c r="BK6519" s="8"/>
      <c r="BL6519" s="5"/>
      <c r="BM6519" s="5"/>
      <c r="BN6519" s="5"/>
      <c r="BO6519" s="5"/>
      <c r="BP6519" s="1"/>
      <c r="BQ6519" s="1"/>
      <c r="BR6519" s="1"/>
      <c r="BS6519" s="1"/>
      <c r="BT6519" s="1"/>
      <c r="BU6519" s="4"/>
      <c r="BV6519" s="1"/>
      <c r="BW6519" s="3"/>
      <c r="BX6519" s="4"/>
      <c r="BY6519" s="5"/>
      <c r="BZ6519" s="5"/>
      <c r="CA6519" s="5"/>
      <c r="CB6519" s="5"/>
      <c r="CC6519" s="5"/>
      <c r="CD6519" s="43"/>
    </row>
    <row r="6520" spans="1:82" x14ac:dyDescent="0.25">
      <c r="A6520" s="8"/>
      <c r="B6520" s="5"/>
      <c r="C6520" s="5"/>
      <c r="D6520" s="5"/>
      <c r="E6520" s="5"/>
      <c r="F6520" s="94" t="str">
        <f t="shared" si="1019"/>
        <v/>
      </c>
      <c r="G6520" s="94" t="str">
        <f t="shared" si="1020"/>
        <v/>
      </c>
      <c r="H6520" s="127" t="str">
        <f>IF(A6520&lt;&gt;"",IF(MID(C6520,1,1)="c",$AS$26,IF(MID(C6520,1,1)="r",$AS$41,IF(MID(C6520,1,1)="p",#REF!,#REF!))),"")</f>
        <v/>
      </c>
      <c r="I6520" s="92" t="str">
        <f t="shared" si="1021"/>
        <v/>
      </c>
      <c r="J6520" s="92" t="str">
        <f t="shared" si="1022"/>
        <v/>
      </c>
      <c r="K6520" s="92" t="str">
        <f t="shared" si="1023"/>
        <v/>
      </c>
      <c r="L6520" s="92" t="str">
        <f t="shared" si="1024"/>
        <v/>
      </c>
      <c r="M6520" s="95" t="str">
        <f>IF(A6520&lt;&gt;"",IF(MID(C6520,1,1)="c",SigmaEpsConcrete(I6520,$AN$30:$AN$33,$AR$30:$AR$33,$AS$26,$AS$27,$AS$28,$AQ$20,$AU$19),""),"")</f>
        <v/>
      </c>
      <c r="N6520" s="95" t="str">
        <f>IF(A6520&lt;&gt;"",IF(MID(C6520,1,1)="r",SigmaEpsReinf(J6520,$AS$42:$AS$43,$AS$41,$AS$39,$AS$40,$AQ$38),""),"")</f>
        <v/>
      </c>
      <c r="Q6520" s="92" t="str">
        <f t="shared" si="1026"/>
        <v/>
      </c>
      <c r="R6520" s="92" t="str">
        <f t="shared" si="1027"/>
        <v/>
      </c>
      <c r="U6520" s="5"/>
      <c r="V6520" s="5"/>
      <c r="W6520" s="94" t="str">
        <f t="shared" si="1025"/>
        <v/>
      </c>
      <c r="X6520" s="94" t="str">
        <f t="shared" si="1028"/>
        <v/>
      </c>
      <c r="Y6520" s="5"/>
      <c r="BK6520" s="8"/>
      <c r="BL6520" s="5"/>
      <c r="BM6520" s="5"/>
      <c r="BN6520" s="5"/>
      <c r="BO6520" s="5"/>
      <c r="BP6520" s="1"/>
      <c r="BQ6520" s="1"/>
      <c r="BR6520" s="1"/>
      <c r="BS6520" s="1"/>
      <c r="BT6520" s="1"/>
      <c r="BU6520" s="4"/>
      <c r="BV6520" s="1"/>
      <c r="BW6520" s="3"/>
      <c r="BX6520" s="4"/>
      <c r="BY6520" s="5"/>
      <c r="BZ6520" s="5"/>
      <c r="CA6520" s="5"/>
      <c r="CB6520" s="5"/>
      <c r="CC6520" s="5"/>
      <c r="CD6520" s="43"/>
    </row>
    <row r="6521" spans="1:82" x14ac:dyDescent="0.25">
      <c r="A6521" s="8"/>
      <c r="B6521" s="5"/>
      <c r="C6521" s="5"/>
      <c r="D6521" s="5"/>
      <c r="E6521" s="5"/>
      <c r="F6521" s="94" t="str">
        <f t="shared" si="1019"/>
        <v/>
      </c>
      <c r="G6521" s="94" t="str">
        <f t="shared" si="1020"/>
        <v/>
      </c>
      <c r="H6521" s="127" t="str">
        <f>IF(A6521&lt;&gt;"",IF(MID(C6521,1,1)="c",$AS$26,IF(MID(C6521,1,1)="r",$AS$41,IF(MID(C6521,1,1)="p",#REF!,#REF!))),"")</f>
        <v/>
      </c>
      <c r="I6521" s="92" t="str">
        <f t="shared" si="1021"/>
        <v/>
      </c>
      <c r="J6521" s="92" t="str">
        <f t="shared" si="1022"/>
        <v/>
      </c>
      <c r="K6521" s="92" t="str">
        <f t="shared" si="1023"/>
        <v/>
      </c>
      <c r="L6521" s="92" t="str">
        <f t="shared" si="1024"/>
        <v/>
      </c>
      <c r="M6521" s="95" t="str">
        <f>IF(A6521&lt;&gt;"",IF(MID(C6521,1,1)="c",SigmaEpsConcrete(I6521,$AN$30:$AN$33,$AR$30:$AR$33,$AS$26,$AS$27,$AS$28,$AQ$20,$AU$19),""),"")</f>
        <v/>
      </c>
      <c r="N6521" s="95" t="str">
        <f>IF(A6521&lt;&gt;"",IF(MID(C6521,1,1)="r",SigmaEpsReinf(J6521,$AS$42:$AS$43,$AS$41,$AS$39,$AS$40,$AQ$38),""),"")</f>
        <v/>
      </c>
      <c r="Q6521" s="92" t="str">
        <f t="shared" si="1026"/>
        <v/>
      </c>
      <c r="R6521" s="92" t="str">
        <f t="shared" si="1027"/>
        <v/>
      </c>
      <c r="U6521" s="5"/>
      <c r="V6521" s="5"/>
      <c r="W6521" s="94" t="str">
        <f t="shared" si="1025"/>
        <v/>
      </c>
      <c r="X6521" s="94" t="str">
        <f t="shared" si="1028"/>
        <v/>
      </c>
      <c r="Y6521" s="5"/>
      <c r="BK6521" s="8"/>
      <c r="BL6521" s="5"/>
      <c r="BM6521" s="5"/>
      <c r="BN6521" s="5"/>
      <c r="BO6521" s="5"/>
      <c r="BP6521" s="1"/>
      <c r="BQ6521" s="1"/>
      <c r="BR6521" s="1"/>
      <c r="BS6521" s="1"/>
      <c r="BT6521" s="1"/>
      <c r="BU6521" s="4"/>
      <c r="BV6521" s="1"/>
      <c r="BW6521" s="3"/>
      <c r="BX6521" s="4"/>
      <c r="BY6521" s="5"/>
      <c r="BZ6521" s="5"/>
      <c r="CA6521" s="5"/>
      <c r="CB6521" s="5"/>
      <c r="CC6521" s="5"/>
      <c r="CD6521" s="43"/>
    </row>
    <row r="6522" spans="1:82" x14ac:dyDescent="0.25">
      <c r="A6522" s="8"/>
      <c r="B6522" s="5"/>
      <c r="C6522" s="5"/>
      <c r="D6522" s="5"/>
      <c r="E6522" s="5"/>
      <c r="F6522" s="94" t="str">
        <f t="shared" si="1019"/>
        <v/>
      </c>
      <c r="G6522" s="94" t="str">
        <f t="shared" si="1020"/>
        <v/>
      </c>
      <c r="H6522" s="127" t="str">
        <f>IF(A6522&lt;&gt;"",IF(MID(C6522,1,1)="c",$AS$26,IF(MID(C6522,1,1)="r",$AS$41,IF(MID(C6522,1,1)="p",#REF!,#REF!))),"")</f>
        <v/>
      </c>
      <c r="I6522" s="92" t="str">
        <f t="shared" si="1021"/>
        <v/>
      </c>
      <c r="J6522" s="92" t="str">
        <f t="shared" si="1022"/>
        <v/>
      </c>
      <c r="K6522" s="92" t="str">
        <f t="shared" si="1023"/>
        <v/>
      </c>
      <c r="L6522" s="92" t="str">
        <f t="shared" si="1024"/>
        <v/>
      </c>
      <c r="M6522" s="95" t="str">
        <f>IF(A6522&lt;&gt;"",IF(MID(C6522,1,1)="c",SigmaEpsConcrete(I6522,$AN$30:$AN$33,$AR$30:$AR$33,$AS$26,$AS$27,$AS$28,$AQ$20,$AU$19),""),"")</f>
        <v/>
      </c>
      <c r="N6522" s="95" t="str">
        <f>IF(A6522&lt;&gt;"",IF(MID(C6522,1,1)="r",SigmaEpsReinf(J6522,$AS$42:$AS$43,$AS$41,$AS$39,$AS$40,$AQ$38),""),"")</f>
        <v/>
      </c>
      <c r="Q6522" s="92" t="str">
        <f t="shared" si="1026"/>
        <v/>
      </c>
      <c r="R6522" s="92" t="str">
        <f t="shared" si="1027"/>
        <v/>
      </c>
      <c r="U6522" s="5"/>
      <c r="V6522" s="5"/>
      <c r="W6522" s="94" t="str">
        <f t="shared" si="1025"/>
        <v/>
      </c>
      <c r="X6522" s="94" t="str">
        <f t="shared" si="1028"/>
        <v/>
      </c>
      <c r="Y6522" s="5"/>
      <c r="BK6522" s="8"/>
      <c r="BL6522" s="5"/>
      <c r="BM6522" s="5"/>
      <c r="BN6522" s="5"/>
      <c r="BO6522" s="5"/>
      <c r="BP6522" s="1"/>
      <c r="BQ6522" s="1"/>
      <c r="BR6522" s="1"/>
      <c r="BS6522" s="1"/>
      <c r="BT6522" s="1"/>
      <c r="BU6522" s="4"/>
      <c r="BV6522" s="1"/>
      <c r="BW6522" s="3"/>
      <c r="BX6522" s="4"/>
      <c r="BY6522" s="5"/>
      <c r="BZ6522" s="5"/>
      <c r="CA6522" s="5"/>
      <c r="CB6522" s="5"/>
      <c r="CC6522" s="5"/>
      <c r="CD6522" s="43"/>
    </row>
    <row r="6523" spans="1:82" x14ac:dyDescent="0.25">
      <c r="A6523" s="8"/>
      <c r="B6523" s="5"/>
      <c r="C6523" s="5"/>
      <c r="D6523" s="5"/>
      <c r="E6523" s="5"/>
      <c r="F6523" s="94" t="str">
        <f t="shared" si="1019"/>
        <v/>
      </c>
      <c r="G6523" s="94" t="str">
        <f t="shared" si="1020"/>
        <v/>
      </c>
      <c r="H6523" s="127" t="str">
        <f>IF(A6523&lt;&gt;"",IF(MID(C6523,1,1)="c",$AS$26,IF(MID(C6523,1,1)="r",$AS$41,IF(MID(C6523,1,1)="p",#REF!,#REF!))),"")</f>
        <v/>
      </c>
      <c r="I6523" s="92" t="str">
        <f t="shared" si="1021"/>
        <v/>
      </c>
      <c r="J6523" s="92" t="str">
        <f t="shared" si="1022"/>
        <v/>
      </c>
      <c r="K6523" s="92" t="str">
        <f t="shared" si="1023"/>
        <v/>
      </c>
      <c r="L6523" s="92" t="str">
        <f t="shared" si="1024"/>
        <v/>
      </c>
      <c r="M6523" s="95" t="str">
        <f>IF(A6523&lt;&gt;"",IF(MID(C6523,1,1)="c",SigmaEpsConcrete(I6523,$AN$30:$AN$33,$AR$30:$AR$33,$AS$26,$AS$27,$AS$28,$AQ$20,$AU$19),""),"")</f>
        <v/>
      </c>
      <c r="N6523" s="95" t="str">
        <f>IF(A6523&lt;&gt;"",IF(MID(C6523,1,1)="r",SigmaEpsReinf(J6523,$AS$42:$AS$43,$AS$41,$AS$39,$AS$40,$AQ$38),""),"")</f>
        <v/>
      </c>
      <c r="Q6523" s="92" t="str">
        <f t="shared" si="1026"/>
        <v/>
      </c>
      <c r="R6523" s="92" t="str">
        <f t="shared" si="1027"/>
        <v/>
      </c>
      <c r="U6523" s="5"/>
      <c r="V6523" s="5"/>
      <c r="W6523" s="94" t="str">
        <f t="shared" si="1025"/>
        <v/>
      </c>
      <c r="X6523" s="94" t="str">
        <f t="shared" si="1028"/>
        <v/>
      </c>
      <c r="Y6523" s="5"/>
      <c r="BK6523" s="8"/>
      <c r="BL6523" s="5"/>
      <c r="BM6523" s="5"/>
      <c r="BN6523" s="5"/>
      <c r="BO6523" s="5"/>
      <c r="BP6523" s="1"/>
      <c r="BQ6523" s="1"/>
      <c r="BR6523" s="1"/>
      <c r="BS6523" s="1"/>
      <c r="BT6523" s="1"/>
      <c r="BU6523" s="4"/>
      <c r="BV6523" s="1"/>
      <c r="BW6523" s="3"/>
      <c r="BX6523" s="4"/>
      <c r="BY6523" s="5"/>
      <c r="BZ6523" s="5"/>
      <c r="CA6523" s="5"/>
      <c r="CB6523" s="5"/>
      <c r="CC6523" s="5"/>
      <c r="CD6523" s="43"/>
    </row>
    <row r="6524" spans="1:82" x14ac:dyDescent="0.25">
      <c r="A6524" s="8"/>
      <c r="B6524" s="5"/>
      <c r="C6524" s="5"/>
      <c r="D6524" s="5"/>
      <c r="E6524" s="5"/>
      <c r="F6524" s="94" t="str">
        <f t="shared" si="1019"/>
        <v/>
      </c>
      <c r="G6524" s="94" t="str">
        <f t="shared" si="1020"/>
        <v/>
      </c>
      <c r="H6524" s="127" t="str">
        <f>IF(A6524&lt;&gt;"",IF(MID(C6524,1,1)="c",$AS$26,IF(MID(C6524,1,1)="r",$AS$41,IF(MID(C6524,1,1)="p",#REF!,#REF!))),"")</f>
        <v/>
      </c>
      <c r="I6524" s="92" t="str">
        <f t="shared" si="1021"/>
        <v/>
      </c>
      <c r="J6524" s="92" t="str">
        <f t="shared" si="1022"/>
        <v/>
      </c>
      <c r="K6524" s="92" t="str">
        <f t="shared" si="1023"/>
        <v/>
      </c>
      <c r="L6524" s="92" t="str">
        <f t="shared" si="1024"/>
        <v/>
      </c>
      <c r="M6524" s="95" t="str">
        <f>IF(A6524&lt;&gt;"",IF(MID(C6524,1,1)="c",SigmaEpsConcrete(I6524,$AN$30:$AN$33,$AR$30:$AR$33,$AS$26,$AS$27,$AS$28,$AQ$20,$AU$19),""),"")</f>
        <v/>
      </c>
      <c r="N6524" s="95" t="str">
        <f>IF(A6524&lt;&gt;"",IF(MID(C6524,1,1)="r",SigmaEpsReinf(J6524,$AS$42:$AS$43,$AS$41,$AS$39,$AS$40,$AQ$38),""),"")</f>
        <v/>
      </c>
      <c r="Q6524" s="92" t="str">
        <f t="shared" si="1026"/>
        <v/>
      </c>
      <c r="R6524" s="92" t="str">
        <f t="shared" si="1027"/>
        <v/>
      </c>
      <c r="U6524" s="5"/>
      <c r="V6524" s="5"/>
      <c r="W6524" s="94" t="str">
        <f t="shared" si="1025"/>
        <v/>
      </c>
      <c r="X6524" s="94" t="str">
        <f t="shared" si="1028"/>
        <v/>
      </c>
      <c r="Y6524" s="5"/>
      <c r="BK6524" s="8"/>
      <c r="BL6524" s="5"/>
      <c r="BM6524" s="5"/>
      <c r="BN6524" s="5"/>
      <c r="BO6524" s="5"/>
      <c r="BP6524" s="1"/>
      <c r="BQ6524" s="1"/>
      <c r="BR6524" s="1"/>
      <c r="BS6524" s="1"/>
      <c r="BT6524" s="1"/>
      <c r="BU6524" s="4"/>
      <c r="BV6524" s="1"/>
      <c r="BW6524" s="3"/>
      <c r="BX6524" s="4"/>
      <c r="BY6524" s="5"/>
      <c r="BZ6524" s="5"/>
      <c r="CA6524" s="5"/>
      <c r="CB6524" s="5"/>
      <c r="CC6524" s="5"/>
      <c r="CD6524" s="43"/>
    </row>
    <row r="6525" spans="1:82" x14ac:dyDescent="0.25">
      <c r="A6525" s="8"/>
      <c r="B6525" s="5"/>
      <c r="C6525" s="5"/>
      <c r="D6525" s="5"/>
      <c r="E6525" s="5"/>
      <c r="F6525" s="94" t="str">
        <f t="shared" si="1019"/>
        <v/>
      </c>
      <c r="G6525" s="94" t="str">
        <f t="shared" si="1020"/>
        <v/>
      </c>
      <c r="H6525" s="127" t="str">
        <f>IF(A6525&lt;&gt;"",IF(MID(C6525,1,1)="c",$AS$26,IF(MID(C6525,1,1)="r",$AS$41,IF(MID(C6525,1,1)="p",#REF!,#REF!))),"")</f>
        <v/>
      </c>
      <c r="I6525" s="92" t="str">
        <f t="shared" si="1021"/>
        <v/>
      </c>
      <c r="J6525" s="92" t="str">
        <f t="shared" si="1022"/>
        <v/>
      </c>
      <c r="K6525" s="92" t="str">
        <f t="shared" si="1023"/>
        <v/>
      </c>
      <c r="L6525" s="92" t="str">
        <f t="shared" si="1024"/>
        <v/>
      </c>
      <c r="M6525" s="95" t="str">
        <f>IF(A6525&lt;&gt;"",IF(MID(C6525,1,1)="c",SigmaEpsConcrete(I6525,$AN$30:$AN$33,$AR$30:$AR$33,$AS$26,$AS$27,$AS$28,$AQ$20,$AU$19),""),"")</f>
        <v/>
      </c>
      <c r="N6525" s="95" t="str">
        <f>IF(A6525&lt;&gt;"",IF(MID(C6525,1,1)="r",SigmaEpsReinf(J6525,$AS$42:$AS$43,$AS$41,$AS$39,$AS$40,$AQ$38),""),"")</f>
        <v/>
      </c>
      <c r="Q6525" s="92" t="str">
        <f t="shared" si="1026"/>
        <v/>
      </c>
      <c r="R6525" s="92" t="str">
        <f t="shared" si="1027"/>
        <v/>
      </c>
      <c r="U6525" s="5"/>
      <c r="V6525" s="5"/>
      <c r="W6525" s="94" t="str">
        <f t="shared" si="1025"/>
        <v/>
      </c>
      <c r="X6525" s="94" t="str">
        <f t="shared" si="1028"/>
        <v/>
      </c>
      <c r="Y6525" s="5"/>
      <c r="BK6525" s="8"/>
      <c r="BL6525" s="5"/>
      <c r="BM6525" s="5"/>
      <c r="BN6525" s="5"/>
      <c r="BO6525" s="5"/>
      <c r="BP6525" s="1"/>
      <c r="BQ6525" s="1"/>
      <c r="BR6525" s="1"/>
      <c r="BS6525" s="1"/>
      <c r="BT6525" s="1"/>
      <c r="BU6525" s="4"/>
      <c r="BV6525" s="1"/>
      <c r="BW6525" s="3"/>
      <c r="BX6525" s="4"/>
      <c r="BY6525" s="5"/>
      <c r="BZ6525" s="5"/>
      <c r="CA6525" s="5"/>
      <c r="CB6525" s="5"/>
      <c r="CC6525" s="5"/>
      <c r="CD6525" s="43"/>
    </row>
    <row r="6526" spans="1:82" x14ac:dyDescent="0.25">
      <c r="A6526" s="8"/>
      <c r="B6526" s="5"/>
      <c r="C6526" s="5"/>
      <c r="D6526" s="5"/>
      <c r="E6526" s="5"/>
      <c r="F6526" s="94" t="str">
        <f t="shared" si="1019"/>
        <v/>
      </c>
      <c r="G6526" s="94" t="str">
        <f t="shared" si="1020"/>
        <v/>
      </c>
      <c r="H6526" s="127" t="str">
        <f>IF(A6526&lt;&gt;"",IF(MID(C6526,1,1)="c",$AS$26,IF(MID(C6526,1,1)="r",$AS$41,IF(MID(C6526,1,1)="p",#REF!,#REF!))),"")</f>
        <v/>
      </c>
      <c r="I6526" s="92" t="str">
        <f t="shared" si="1021"/>
        <v/>
      </c>
      <c r="J6526" s="92" t="str">
        <f t="shared" si="1022"/>
        <v/>
      </c>
      <c r="K6526" s="92" t="str">
        <f t="shared" si="1023"/>
        <v/>
      </c>
      <c r="L6526" s="92" t="str">
        <f t="shared" si="1024"/>
        <v/>
      </c>
      <c r="M6526" s="95" t="str">
        <f>IF(A6526&lt;&gt;"",IF(MID(C6526,1,1)="c",SigmaEpsConcrete(I6526,$AN$30:$AN$33,$AR$30:$AR$33,$AS$26,$AS$27,$AS$28,$AQ$20,$AU$19),""),"")</f>
        <v/>
      </c>
      <c r="N6526" s="95" t="str">
        <f>IF(A6526&lt;&gt;"",IF(MID(C6526,1,1)="r",SigmaEpsReinf(J6526,$AS$42:$AS$43,$AS$41,$AS$39,$AS$40,$AQ$38),""),"")</f>
        <v/>
      </c>
      <c r="Q6526" s="92" t="str">
        <f t="shared" si="1026"/>
        <v/>
      </c>
      <c r="R6526" s="92" t="str">
        <f t="shared" si="1027"/>
        <v/>
      </c>
      <c r="U6526" s="5"/>
      <c r="V6526" s="5"/>
      <c r="W6526" s="94" t="str">
        <f t="shared" si="1025"/>
        <v/>
      </c>
      <c r="X6526" s="94" t="str">
        <f t="shared" si="1028"/>
        <v/>
      </c>
      <c r="Y6526" s="5"/>
      <c r="BK6526" s="8"/>
      <c r="BL6526" s="5"/>
      <c r="BM6526" s="5"/>
      <c r="BN6526" s="5"/>
      <c r="BO6526" s="5"/>
      <c r="BP6526" s="1"/>
      <c r="BQ6526" s="1"/>
      <c r="BR6526" s="1"/>
      <c r="BS6526" s="1"/>
      <c r="BT6526" s="1"/>
      <c r="BU6526" s="4"/>
      <c r="BV6526" s="1"/>
      <c r="BW6526" s="3"/>
      <c r="BX6526" s="4"/>
      <c r="BY6526" s="5"/>
      <c r="BZ6526" s="5"/>
      <c r="CA6526" s="5"/>
      <c r="CB6526" s="5"/>
      <c r="CC6526" s="5"/>
      <c r="CD6526" s="43"/>
    </row>
    <row r="6527" spans="1:82" x14ac:dyDescent="0.25">
      <c r="A6527" s="8"/>
      <c r="B6527" s="5"/>
      <c r="C6527" s="5"/>
      <c r="D6527" s="5"/>
      <c r="E6527" s="5"/>
      <c r="F6527" s="94" t="str">
        <f t="shared" si="1019"/>
        <v/>
      </c>
      <c r="G6527" s="94" t="str">
        <f t="shared" si="1020"/>
        <v/>
      </c>
      <c r="H6527" s="127" t="str">
        <f>IF(A6527&lt;&gt;"",IF(MID(C6527,1,1)="c",$AS$26,IF(MID(C6527,1,1)="r",$AS$41,IF(MID(C6527,1,1)="p",#REF!,#REF!))),"")</f>
        <v/>
      </c>
      <c r="I6527" s="92" t="str">
        <f t="shared" si="1021"/>
        <v/>
      </c>
      <c r="J6527" s="92" t="str">
        <f t="shared" si="1022"/>
        <v/>
      </c>
      <c r="K6527" s="92" t="str">
        <f t="shared" si="1023"/>
        <v/>
      </c>
      <c r="L6527" s="92" t="str">
        <f t="shared" si="1024"/>
        <v/>
      </c>
      <c r="M6527" s="95" t="str">
        <f>IF(A6527&lt;&gt;"",IF(MID(C6527,1,1)="c",SigmaEpsConcrete(I6527,$AN$30:$AN$33,$AR$30:$AR$33,$AS$26,$AS$27,$AS$28,$AQ$20,$AU$19),""),"")</f>
        <v/>
      </c>
      <c r="N6527" s="95" t="str">
        <f>IF(A6527&lt;&gt;"",IF(MID(C6527,1,1)="r",SigmaEpsReinf(J6527,$AS$42:$AS$43,$AS$41,$AS$39,$AS$40,$AQ$38),""),"")</f>
        <v/>
      </c>
      <c r="Q6527" s="92" t="str">
        <f t="shared" si="1026"/>
        <v/>
      </c>
      <c r="R6527" s="92" t="str">
        <f t="shared" si="1027"/>
        <v/>
      </c>
      <c r="U6527" s="5"/>
      <c r="V6527" s="5"/>
      <c r="W6527" s="94" t="str">
        <f t="shared" si="1025"/>
        <v/>
      </c>
      <c r="X6527" s="94" t="str">
        <f t="shared" si="1028"/>
        <v/>
      </c>
      <c r="Y6527" s="5"/>
      <c r="BK6527" s="8"/>
      <c r="BL6527" s="5"/>
      <c r="BM6527" s="5"/>
      <c r="BN6527" s="5"/>
      <c r="BO6527" s="5"/>
      <c r="BP6527" s="1"/>
      <c r="BQ6527" s="1"/>
      <c r="BR6527" s="1"/>
      <c r="BS6527" s="1"/>
      <c r="BT6527" s="1"/>
      <c r="BU6527" s="4"/>
      <c r="BV6527" s="1"/>
      <c r="BW6527" s="3"/>
      <c r="BX6527" s="4"/>
      <c r="BY6527" s="5"/>
      <c r="BZ6527" s="5"/>
      <c r="CA6527" s="5"/>
      <c r="CB6527" s="5"/>
      <c r="CC6527" s="5"/>
      <c r="CD6527" s="43"/>
    </row>
    <row r="6528" spans="1:82" x14ac:dyDescent="0.25">
      <c r="A6528" s="8"/>
      <c r="B6528" s="5"/>
      <c r="C6528" s="5"/>
      <c r="D6528" s="5"/>
      <c r="E6528" s="5"/>
      <c r="F6528" s="94" t="str">
        <f t="shared" si="1019"/>
        <v/>
      </c>
      <c r="G6528" s="94" t="str">
        <f t="shared" si="1020"/>
        <v/>
      </c>
      <c r="H6528" s="127" t="str">
        <f>IF(A6528&lt;&gt;"",IF(MID(C6528,1,1)="c",$AS$26,IF(MID(C6528,1,1)="r",$AS$41,IF(MID(C6528,1,1)="p",#REF!,#REF!))),"")</f>
        <v/>
      </c>
      <c r="I6528" s="92" t="str">
        <f t="shared" si="1021"/>
        <v/>
      </c>
      <c r="J6528" s="92" t="str">
        <f t="shared" si="1022"/>
        <v/>
      </c>
      <c r="K6528" s="92" t="str">
        <f t="shared" si="1023"/>
        <v/>
      </c>
      <c r="L6528" s="92" t="str">
        <f t="shared" si="1024"/>
        <v/>
      </c>
      <c r="M6528" s="95" t="str">
        <f>IF(A6528&lt;&gt;"",IF(MID(C6528,1,1)="c",SigmaEpsConcrete(I6528,$AN$30:$AN$33,$AR$30:$AR$33,$AS$26,$AS$27,$AS$28,$AQ$20,$AU$19),""),"")</f>
        <v/>
      </c>
      <c r="N6528" s="95" t="str">
        <f>IF(A6528&lt;&gt;"",IF(MID(C6528,1,1)="r",SigmaEpsReinf(J6528,$AS$42:$AS$43,$AS$41,$AS$39,$AS$40,$AQ$38),""),"")</f>
        <v/>
      </c>
      <c r="Q6528" s="92" t="str">
        <f t="shared" si="1026"/>
        <v/>
      </c>
      <c r="R6528" s="92" t="str">
        <f t="shared" si="1027"/>
        <v/>
      </c>
      <c r="U6528" s="5"/>
      <c r="V6528" s="5"/>
      <c r="W6528" s="94" t="str">
        <f t="shared" si="1025"/>
        <v/>
      </c>
      <c r="X6528" s="94" t="str">
        <f t="shared" si="1028"/>
        <v/>
      </c>
      <c r="Y6528" s="5"/>
      <c r="BK6528" s="8"/>
      <c r="BL6528" s="5"/>
      <c r="BM6528" s="5"/>
      <c r="BN6528" s="5"/>
      <c r="BO6528" s="5"/>
      <c r="BP6528" s="1"/>
      <c r="BQ6528" s="1"/>
      <c r="BR6528" s="1"/>
      <c r="BS6528" s="1"/>
      <c r="BT6528" s="1"/>
      <c r="BU6528" s="4"/>
      <c r="BV6528" s="1"/>
      <c r="BW6528" s="3"/>
      <c r="BX6528" s="4"/>
      <c r="BY6528" s="5"/>
      <c r="BZ6528" s="5"/>
      <c r="CA6528" s="5"/>
      <c r="CB6528" s="5"/>
      <c r="CC6528" s="5"/>
      <c r="CD6528" s="43"/>
    </row>
    <row r="6529" spans="1:82" x14ac:dyDescent="0.25">
      <c r="A6529" s="8"/>
      <c r="B6529" s="5"/>
      <c r="C6529" s="5"/>
      <c r="D6529" s="5"/>
      <c r="E6529" s="5"/>
      <c r="F6529" s="94" t="str">
        <f t="shared" si="1019"/>
        <v/>
      </c>
      <c r="G6529" s="94" t="str">
        <f t="shared" si="1020"/>
        <v/>
      </c>
      <c r="H6529" s="127" t="str">
        <f>IF(A6529&lt;&gt;"",IF(MID(C6529,1,1)="c",$AS$26,IF(MID(C6529,1,1)="r",$AS$41,IF(MID(C6529,1,1)="p",#REF!,#REF!))),"")</f>
        <v/>
      </c>
      <c r="I6529" s="92" t="str">
        <f t="shared" si="1021"/>
        <v/>
      </c>
      <c r="J6529" s="92" t="str">
        <f t="shared" si="1022"/>
        <v/>
      </c>
      <c r="K6529" s="92" t="str">
        <f t="shared" si="1023"/>
        <v/>
      </c>
      <c r="L6529" s="92" t="str">
        <f t="shared" si="1024"/>
        <v/>
      </c>
      <c r="M6529" s="95" t="str">
        <f>IF(A6529&lt;&gt;"",IF(MID(C6529,1,1)="c",SigmaEpsConcrete(I6529,$AN$30:$AN$33,$AR$30:$AR$33,$AS$26,$AS$27,$AS$28,$AQ$20,$AU$19),""),"")</f>
        <v/>
      </c>
      <c r="N6529" s="95" t="str">
        <f>IF(A6529&lt;&gt;"",IF(MID(C6529,1,1)="r",SigmaEpsReinf(J6529,$AS$42:$AS$43,$AS$41,$AS$39,$AS$40,$AQ$38),""),"")</f>
        <v/>
      </c>
      <c r="Q6529" s="92" t="str">
        <f t="shared" si="1026"/>
        <v/>
      </c>
      <c r="R6529" s="92" t="str">
        <f t="shared" si="1027"/>
        <v/>
      </c>
      <c r="U6529" s="5"/>
      <c r="V6529" s="5"/>
      <c r="W6529" s="94" t="str">
        <f t="shared" si="1025"/>
        <v/>
      </c>
      <c r="X6529" s="94" t="str">
        <f t="shared" si="1028"/>
        <v/>
      </c>
      <c r="Y6529" s="5"/>
      <c r="BK6529" s="8"/>
      <c r="BL6529" s="5"/>
      <c r="BM6529" s="5"/>
      <c r="BN6529" s="5"/>
      <c r="BO6529" s="5"/>
      <c r="BP6529" s="1"/>
      <c r="BQ6529" s="1"/>
      <c r="BR6529" s="1"/>
      <c r="BS6529" s="1"/>
      <c r="BT6529" s="1"/>
      <c r="BU6529" s="4"/>
      <c r="BV6529" s="1"/>
      <c r="BW6529" s="3"/>
      <c r="BX6529" s="4"/>
      <c r="BY6529" s="5"/>
      <c r="BZ6529" s="5"/>
      <c r="CA6529" s="5"/>
      <c r="CB6529" s="5"/>
      <c r="CC6529" s="5"/>
      <c r="CD6529" s="43"/>
    </row>
    <row r="6530" spans="1:82" x14ac:dyDescent="0.25">
      <c r="A6530" s="8"/>
      <c r="B6530" s="5"/>
      <c r="C6530" s="5"/>
      <c r="D6530" s="5"/>
      <c r="E6530" s="5"/>
      <c r="F6530" s="94" t="str">
        <f t="shared" si="1019"/>
        <v/>
      </c>
      <c r="G6530" s="94" t="str">
        <f t="shared" si="1020"/>
        <v/>
      </c>
      <c r="H6530" s="127" t="str">
        <f>IF(A6530&lt;&gt;"",IF(MID(C6530,1,1)="c",$AS$26,IF(MID(C6530,1,1)="r",$AS$41,IF(MID(C6530,1,1)="p",#REF!,#REF!))),"")</f>
        <v/>
      </c>
      <c r="I6530" s="92" t="str">
        <f t="shared" si="1021"/>
        <v/>
      </c>
      <c r="J6530" s="92" t="str">
        <f t="shared" si="1022"/>
        <v/>
      </c>
      <c r="K6530" s="92" t="str">
        <f t="shared" si="1023"/>
        <v/>
      </c>
      <c r="L6530" s="92" t="str">
        <f t="shared" si="1024"/>
        <v/>
      </c>
      <c r="M6530" s="95" t="str">
        <f>IF(A6530&lt;&gt;"",IF(MID(C6530,1,1)="c",SigmaEpsConcrete(I6530,$AN$30:$AN$33,$AR$30:$AR$33,$AS$26,$AS$27,$AS$28,$AQ$20,$AU$19),""),"")</f>
        <v/>
      </c>
      <c r="N6530" s="95" t="str">
        <f>IF(A6530&lt;&gt;"",IF(MID(C6530,1,1)="r",SigmaEpsReinf(J6530,$AS$42:$AS$43,$AS$41,$AS$39,$AS$40,$AQ$38),""),"")</f>
        <v/>
      </c>
      <c r="Q6530" s="92" t="str">
        <f t="shared" si="1026"/>
        <v/>
      </c>
      <c r="R6530" s="92" t="str">
        <f t="shared" si="1027"/>
        <v/>
      </c>
      <c r="U6530" s="5"/>
      <c r="V6530" s="5"/>
      <c r="W6530" s="94" t="str">
        <f t="shared" si="1025"/>
        <v/>
      </c>
      <c r="X6530" s="94" t="str">
        <f t="shared" si="1028"/>
        <v/>
      </c>
      <c r="Y6530" s="5"/>
      <c r="BK6530" s="8"/>
      <c r="BL6530" s="5"/>
      <c r="BM6530" s="5"/>
      <c r="BN6530" s="5"/>
      <c r="BO6530" s="5"/>
      <c r="BP6530" s="1"/>
      <c r="BQ6530" s="1"/>
      <c r="BR6530" s="1"/>
      <c r="BS6530" s="1"/>
      <c r="BT6530" s="1"/>
      <c r="BU6530" s="4"/>
      <c r="BV6530" s="1"/>
      <c r="BW6530" s="3"/>
      <c r="BX6530" s="4"/>
      <c r="BY6530" s="5"/>
      <c r="BZ6530" s="5"/>
      <c r="CA6530" s="5"/>
      <c r="CB6530" s="5"/>
      <c r="CC6530" s="5"/>
      <c r="CD6530" s="43"/>
    </row>
    <row r="6531" spans="1:82" x14ac:dyDescent="0.25">
      <c r="A6531" s="8"/>
      <c r="B6531" s="5"/>
      <c r="C6531" s="5"/>
      <c r="D6531" s="5"/>
      <c r="E6531" s="5"/>
      <c r="F6531" s="94" t="str">
        <f t="shared" si="1019"/>
        <v/>
      </c>
      <c r="G6531" s="94" t="str">
        <f t="shared" si="1020"/>
        <v/>
      </c>
      <c r="H6531" s="127" t="str">
        <f>IF(A6531&lt;&gt;"",IF(MID(C6531,1,1)="c",$AS$26,IF(MID(C6531,1,1)="r",$AS$41,IF(MID(C6531,1,1)="p",#REF!,#REF!))),"")</f>
        <v/>
      </c>
      <c r="I6531" s="92" t="str">
        <f t="shared" si="1021"/>
        <v/>
      </c>
      <c r="J6531" s="92" t="str">
        <f t="shared" si="1022"/>
        <v/>
      </c>
      <c r="K6531" s="92" t="str">
        <f t="shared" si="1023"/>
        <v/>
      </c>
      <c r="L6531" s="92" t="str">
        <f t="shared" si="1024"/>
        <v/>
      </c>
      <c r="M6531" s="95" t="str">
        <f>IF(A6531&lt;&gt;"",IF(MID(C6531,1,1)="c",SigmaEpsConcrete(I6531,$AN$30:$AN$33,$AR$30:$AR$33,$AS$26,$AS$27,$AS$28,$AQ$20,$AU$19),""),"")</f>
        <v/>
      </c>
      <c r="N6531" s="95" t="str">
        <f>IF(A6531&lt;&gt;"",IF(MID(C6531,1,1)="r",SigmaEpsReinf(J6531,$AS$42:$AS$43,$AS$41,$AS$39,$AS$40,$AQ$38),""),"")</f>
        <v/>
      </c>
      <c r="Q6531" s="92" t="str">
        <f t="shared" si="1026"/>
        <v/>
      </c>
      <c r="R6531" s="92" t="str">
        <f t="shared" si="1027"/>
        <v/>
      </c>
      <c r="U6531" s="5"/>
      <c r="V6531" s="5"/>
      <c r="W6531" s="94" t="str">
        <f t="shared" si="1025"/>
        <v/>
      </c>
      <c r="X6531" s="94" t="str">
        <f t="shared" si="1028"/>
        <v/>
      </c>
      <c r="Y6531" s="5"/>
      <c r="BK6531" s="8"/>
      <c r="BL6531" s="5"/>
      <c r="BM6531" s="5"/>
      <c r="BN6531" s="5"/>
      <c r="BO6531" s="5"/>
      <c r="BP6531" s="1"/>
      <c r="BQ6531" s="1"/>
      <c r="BR6531" s="1"/>
      <c r="BS6531" s="1"/>
      <c r="BT6531" s="1"/>
      <c r="BU6531" s="4"/>
      <c r="BV6531" s="1"/>
      <c r="BW6531" s="3"/>
      <c r="BX6531" s="4"/>
      <c r="BY6531" s="5"/>
      <c r="BZ6531" s="5"/>
      <c r="CA6531" s="5"/>
      <c r="CB6531" s="5"/>
      <c r="CC6531" s="5"/>
      <c r="CD6531" s="43"/>
    </row>
    <row r="6532" spans="1:82" x14ac:dyDescent="0.25">
      <c r="A6532" s="8"/>
      <c r="B6532" s="5"/>
      <c r="C6532" s="5"/>
      <c r="D6532" s="5"/>
      <c r="E6532" s="5"/>
      <c r="F6532" s="94" t="str">
        <f t="shared" si="1019"/>
        <v/>
      </c>
      <c r="G6532" s="94" t="str">
        <f t="shared" si="1020"/>
        <v/>
      </c>
      <c r="H6532" s="127" t="str">
        <f>IF(A6532&lt;&gt;"",IF(MID(C6532,1,1)="c",$AS$26,IF(MID(C6532,1,1)="r",$AS$41,IF(MID(C6532,1,1)="p",#REF!,#REF!))),"")</f>
        <v/>
      </c>
      <c r="I6532" s="92" t="str">
        <f t="shared" si="1021"/>
        <v/>
      </c>
      <c r="J6532" s="92" t="str">
        <f t="shared" si="1022"/>
        <v/>
      </c>
      <c r="K6532" s="92" t="str">
        <f t="shared" si="1023"/>
        <v/>
      </c>
      <c r="L6532" s="92" t="str">
        <f t="shared" si="1024"/>
        <v/>
      </c>
      <c r="M6532" s="95" t="str">
        <f>IF(A6532&lt;&gt;"",IF(MID(C6532,1,1)="c",SigmaEpsConcrete(I6532,$AN$30:$AN$33,$AR$30:$AR$33,$AS$26,$AS$27,$AS$28,$AQ$20,$AU$19),""),"")</f>
        <v/>
      </c>
      <c r="N6532" s="95" t="str">
        <f>IF(A6532&lt;&gt;"",IF(MID(C6532,1,1)="r",SigmaEpsReinf(J6532,$AS$42:$AS$43,$AS$41,$AS$39,$AS$40,$AQ$38),""),"")</f>
        <v/>
      </c>
      <c r="Q6532" s="92" t="str">
        <f t="shared" si="1026"/>
        <v/>
      </c>
      <c r="R6532" s="92" t="str">
        <f t="shared" si="1027"/>
        <v/>
      </c>
      <c r="U6532" s="5"/>
      <c r="V6532" s="5"/>
      <c r="W6532" s="94" t="str">
        <f t="shared" si="1025"/>
        <v/>
      </c>
      <c r="X6532" s="94" t="str">
        <f t="shared" si="1028"/>
        <v/>
      </c>
      <c r="Y6532" s="5"/>
      <c r="BK6532" s="8"/>
      <c r="BL6532" s="5"/>
      <c r="BM6532" s="5"/>
      <c r="BN6532" s="5"/>
      <c r="BO6532" s="5"/>
      <c r="BP6532" s="1"/>
      <c r="BQ6532" s="1"/>
      <c r="BR6532" s="1"/>
      <c r="BS6532" s="1"/>
      <c r="BT6532" s="1"/>
      <c r="BU6532" s="4"/>
      <c r="BV6532" s="1"/>
      <c r="BW6532" s="3"/>
      <c r="BX6532" s="4"/>
      <c r="BY6532" s="5"/>
      <c r="BZ6532" s="5"/>
      <c r="CA6532" s="5"/>
      <c r="CB6532" s="5"/>
      <c r="CC6532" s="5"/>
      <c r="CD6532" s="43"/>
    </row>
    <row r="6533" spans="1:82" x14ac:dyDescent="0.25">
      <c r="A6533" s="8"/>
      <c r="B6533" s="5"/>
      <c r="C6533" s="5"/>
      <c r="D6533" s="5"/>
      <c r="E6533" s="5"/>
      <c r="F6533" s="94" t="str">
        <f t="shared" si="1019"/>
        <v/>
      </c>
      <c r="G6533" s="94" t="str">
        <f t="shared" si="1020"/>
        <v/>
      </c>
      <c r="H6533" s="127" t="str">
        <f>IF(A6533&lt;&gt;"",IF(MID(C6533,1,1)="c",$AS$26,IF(MID(C6533,1,1)="r",$AS$41,IF(MID(C6533,1,1)="p",#REF!,#REF!))),"")</f>
        <v/>
      </c>
      <c r="I6533" s="92" t="str">
        <f t="shared" si="1021"/>
        <v/>
      </c>
      <c r="J6533" s="92" t="str">
        <f t="shared" si="1022"/>
        <v/>
      </c>
      <c r="K6533" s="92" t="str">
        <f t="shared" si="1023"/>
        <v/>
      </c>
      <c r="L6533" s="92" t="str">
        <f t="shared" si="1024"/>
        <v/>
      </c>
      <c r="M6533" s="95" t="str">
        <f>IF(A6533&lt;&gt;"",IF(MID(C6533,1,1)="c",SigmaEpsConcrete(I6533,$AN$30:$AN$33,$AR$30:$AR$33,$AS$26,$AS$27,$AS$28,$AQ$20,$AU$19),""),"")</f>
        <v/>
      </c>
      <c r="N6533" s="95" t="str">
        <f>IF(A6533&lt;&gt;"",IF(MID(C6533,1,1)="r",SigmaEpsReinf(J6533,$AS$42:$AS$43,$AS$41,$AS$39,$AS$40,$AQ$38),""),"")</f>
        <v/>
      </c>
      <c r="Q6533" s="92" t="str">
        <f t="shared" si="1026"/>
        <v/>
      </c>
      <c r="R6533" s="92" t="str">
        <f t="shared" si="1027"/>
        <v/>
      </c>
      <c r="U6533" s="5"/>
      <c r="V6533" s="5"/>
      <c r="W6533" s="94" t="str">
        <f t="shared" si="1025"/>
        <v/>
      </c>
      <c r="X6533" s="94" t="str">
        <f t="shared" si="1028"/>
        <v/>
      </c>
      <c r="Y6533" s="5"/>
      <c r="BK6533" s="8"/>
      <c r="BL6533" s="5"/>
      <c r="BM6533" s="5"/>
      <c r="BN6533" s="5"/>
      <c r="BO6533" s="5"/>
      <c r="BP6533" s="1"/>
      <c r="BQ6533" s="1"/>
      <c r="BR6533" s="1"/>
      <c r="BS6533" s="1"/>
      <c r="BT6533" s="1"/>
      <c r="BU6533" s="4"/>
      <c r="BV6533" s="1"/>
      <c r="BW6533" s="3"/>
      <c r="BX6533" s="4"/>
      <c r="BY6533" s="5"/>
      <c r="BZ6533" s="5"/>
      <c r="CA6533" s="5"/>
      <c r="CB6533" s="5"/>
      <c r="CC6533" s="5"/>
      <c r="CD6533" s="43"/>
    </row>
    <row r="6534" spans="1:82" x14ac:dyDescent="0.25">
      <c r="A6534" s="8"/>
      <c r="B6534" s="5"/>
      <c r="C6534" s="5"/>
      <c r="D6534" s="5"/>
      <c r="E6534" s="5"/>
      <c r="F6534" s="94" t="str">
        <f t="shared" si="1019"/>
        <v/>
      </c>
      <c r="G6534" s="94" t="str">
        <f t="shared" si="1020"/>
        <v/>
      </c>
      <c r="H6534" s="127" t="str">
        <f>IF(A6534&lt;&gt;"",IF(MID(C6534,1,1)="c",$AS$26,IF(MID(C6534,1,1)="r",$AS$41,IF(MID(C6534,1,1)="p",#REF!,#REF!))),"")</f>
        <v/>
      </c>
      <c r="I6534" s="92" t="str">
        <f t="shared" si="1021"/>
        <v/>
      </c>
      <c r="J6534" s="92" t="str">
        <f t="shared" si="1022"/>
        <v/>
      </c>
      <c r="K6534" s="92" t="str">
        <f t="shared" si="1023"/>
        <v/>
      </c>
      <c r="L6534" s="92" t="str">
        <f t="shared" si="1024"/>
        <v/>
      </c>
      <c r="M6534" s="95" t="str">
        <f>IF(A6534&lt;&gt;"",IF(MID(C6534,1,1)="c",SigmaEpsConcrete(I6534,$AN$30:$AN$33,$AR$30:$AR$33,$AS$26,$AS$27,$AS$28,$AQ$20,$AU$19),""),"")</f>
        <v/>
      </c>
      <c r="N6534" s="95" t="str">
        <f>IF(A6534&lt;&gt;"",IF(MID(C6534,1,1)="r",SigmaEpsReinf(J6534,$AS$42:$AS$43,$AS$41,$AS$39,$AS$40,$AQ$38),""),"")</f>
        <v/>
      </c>
      <c r="Q6534" s="92" t="str">
        <f t="shared" si="1026"/>
        <v/>
      </c>
      <c r="R6534" s="92" t="str">
        <f t="shared" si="1027"/>
        <v/>
      </c>
      <c r="U6534" s="5"/>
      <c r="V6534" s="5"/>
      <c r="W6534" s="94" t="str">
        <f t="shared" si="1025"/>
        <v/>
      </c>
      <c r="X6534" s="94" t="str">
        <f t="shared" si="1028"/>
        <v/>
      </c>
      <c r="Y6534" s="5"/>
      <c r="BK6534" s="8"/>
      <c r="BL6534" s="5"/>
      <c r="BM6534" s="5"/>
      <c r="BN6534" s="5"/>
      <c r="BO6534" s="5"/>
      <c r="BP6534" s="1"/>
      <c r="BQ6534" s="1"/>
      <c r="BR6534" s="1"/>
      <c r="BS6534" s="1"/>
      <c r="BT6534" s="1"/>
      <c r="BU6534" s="4"/>
      <c r="BV6534" s="1"/>
      <c r="BW6534" s="3"/>
      <c r="BX6534" s="4"/>
      <c r="BY6534" s="5"/>
      <c r="BZ6534" s="5"/>
      <c r="CA6534" s="5"/>
      <c r="CB6534" s="5"/>
      <c r="CC6534" s="5"/>
      <c r="CD6534" s="43"/>
    </row>
    <row r="6535" spans="1:82" x14ac:dyDescent="0.25">
      <c r="A6535" s="8"/>
      <c r="B6535" s="5"/>
      <c r="C6535" s="5"/>
      <c r="D6535" s="5"/>
      <c r="E6535" s="5"/>
      <c r="F6535" s="94" t="str">
        <f t="shared" si="1019"/>
        <v/>
      </c>
      <c r="G6535" s="94" t="str">
        <f t="shared" si="1020"/>
        <v/>
      </c>
      <c r="H6535" s="127" t="str">
        <f>IF(A6535&lt;&gt;"",IF(MID(C6535,1,1)="c",$AS$26,IF(MID(C6535,1,1)="r",$AS$41,IF(MID(C6535,1,1)="p",#REF!,#REF!))),"")</f>
        <v/>
      </c>
      <c r="I6535" s="92" t="str">
        <f t="shared" si="1021"/>
        <v/>
      </c>
      <c r="J6535" s="92" t="str">
        <f t="shared" si="1022"/>
        <v/>
      </c>
      <c r="K6535" s="92" t="str">
        <f t="shared" si="1023"/>
        <v/>
      </c>
      <c r="L6535" s="92" t="str">
        <f t="shared" si="1024"/>
        <v/>
      </c>
      <c r="M6535" s="95" t="str">
        <f>IF(A6535&lt;&gt;"",IF(MID(C6535,1,1)="c",SigmaEpsConcrete(I6535,$AN$30:$AN$33,$AR$30:$AR$33,$AS$26,$AS$27,$AS$28,$AQ$20,$AU$19),""),"")</f>
        <v/>
      </c>
      <c r="N6535" s="95" t="str">
        <f>IF(A6535&lt;&gt;"",IF(MID(C6535,1,1)="r",SigmaEpsReinf(J6535,$AS$42:$AS$43,$AS$41,$AS$39,$AS$40,$AQ$38),""),"")</f>
        <v/>
      </c>
      <c r="Q6535" s="92" t="str">
        <f t="shared" si="1026"/>
        <v/>
      </c>
      <c r="R6535" s="92" t="str">
        <f t="shared" si="1027"/>
        <v/>
      </c>
      <c r="U6535" s="5"/>
      <c r="V6535" s="5"/>
      <c r="W6535" s="94" t="str">
        <f t="shared" si="1025"/>
        <v/>
      </c>
      <c r="X6535" s="94" t="str">
        <f t="shared" si="1028"/>
        <v/>
      </c>
      <c r="Y6535" s="5"/>
      <c r="BK6535" s="8"/>
      <c r="BL6535" s="5"/>
      <c r="BM6535" s="5"/>
      <c r="BN6535" s="5"/>
      <c r="BO6535" s="5"/>
      <c r="BP6535" s="1"/>
      <c r="BQ6535" s="1"/>
      <c r="BR6535" s="1"/>
      <c r="BS6535" s="1"/>
      <c r="BT6535" s="1"/>
      <c r="BU6535" s="4"/>
      <c r="BV6535" s="1"/>
      <c r="BW6535" s="3"/>
      <c r="BX6535" s="4"/>
      <c r="BY6535" s="5"/>
      <c r="BZ6535" s="5"/>
      <c r="CA6535" s="5"/>
      <c r="CB6535" s="5"/>
      <c r="CC6535" s="5"/>
      <c r="CD6535" s="43"/>
    </row>
    <row r="6536" spans="1:82" x14ac:dyDescent="0.25">
      <c r="A6536" s="8"/>
      <c r="B6536" s="5"/>
      <c r="C6536" s="5"/>
      <c r="D6536" s="5"/>
      <c r="E6536" s="5"/>
      <c r="F6536" s="94" t="str">
        <f t="shared" si="1019"/>
        <v/>
      </c>
      <c r="G6536" s="94" t="str">
        <f t="shared" si="1020"/>
        <v/>
      </c>
      <c r="H6536" s="127" t="str">
        <f>IF(A6536&lt;&gt;"",IF(MID(C6536,1,1)="c",$AS$26,IF(MID(C6536,1,1)="r",$AS$41,IF(MID(C6536,1,1)="p",#REF!,#REF!))),"")</f>
        <v/>
      </c>
      <c r="I6536" s="92" t="str">
        <f t="shared" si="1021"/>
        <v/>
      </c>
      <c r="J6536" s="92" t="str">
        <f t="shared" si="1022"/>
        <v/>
      </c>
      <c r="K6536" s="92" t="str">
        <f t="shared" si="1023"/>
        <v/>
      </c>
      <c r="L6536" s="92" t="str">
        <f t="shared" si="1024"/>
        <v/>
      </c>
      <c r="M6536" s="95" t="str">
        <f>IF(A6536&lt;&gt;"",IF(MID(C6536,1,1)="c",SigmaEpsConcrete(I6536,$AN$30:$AN$33,$AR$30:$AR$33,$AS$26,$AS$27,$AS$28,$AQ$20,$AU$19),""),"")</f>
        <v/>
      </c>
      <c r="N6536" s="95" t="str">
        <f>IF(A6536&lt;&gt;"",IF(MID(C6536,1,1)="r",SigmaEpsReinf(J6536,$AS$42:$AS$43,$AS$41,$AS$39,$AS$40,$AQ$38),""),"")</f>
        <v/>
      </c>
      <c r="Q6536" s="92" t="str">
        <f t="shared" si="1026"/>
        <v/>
      </c>
      <c r="R6536" s="92" t="str">
        <f t="shared" si="1027"/>
        <v/>
      </c>
      <c r="U6536" s="5"/>
      <c r="V6536" s="5"/>
      <c r="W6536" s="94" t="str">
        <f t="shared" si="1025"/>
        <v/>
      </c>
      <c r="X6536" s="94" t="str">
        <f t="shared" si="1028"/>
        <v/>
      </c>
      <c r="Y6536" s="5"/>
      <c r="BK6536" s="8"/>
      <c r="BL6536" s="5"/>
      <c r="BM6536" s="5"/>
      <c r="BN6536" s="5"/>
      <c r="BO6536" s="5"/>
      <c r="BP6536" s="1"/>
      <c r="BQ6536" s="1"/>
      <c r="BR6536" s="1"/>
      <c r="BS6536" s="1"/>
      <c r="BT6536" s="1"/>
      <c r="BU6536" s="4"/>
      <c r="BV6536" s="1"/>
      <c r="BW6536" s="3"/>
      <c r="BX6536" s="4"/>
      <c r="BY6536" s="5"/>
      <c r="BZ6536" s="5"/>
      <c r="CA6536" s="5"/>
      <c r="CB6536" s="5"/>
      <c r="CC6536" s="5"/>
      <c r="CD6536" s="43"/>
    </row>
    <row r="6537" spans="1:82" x14ac:dyDescent="0.25">
      <c r="A6537" s="8"/>
      <c r="B6537" s="5"/>
      <c r="C6537" s="5"/>
      <c r="D6537" s="5"/>
      <c r="E6537" s="5"/>
      <c r="F6537" s="94" t="str">
        <f t="shared" si="1019"/>
        <v/>
      </c>
      <c r="G6537" s="94" t="str">
        <f t="shared" si="1020"/>
        <v/>
      </c>
      <c r="H6537" s="127" t="str">
        <f>IF(A6537&lt;&gt;"",IF(MID(C6537,1,1)="c",$AS$26,IF(MID(C6537,1,1)="r",$AS$41,IF(MID(C6537,1,1)="p",#REF!,#REF!))),"")</f>
        <v/>
      </c>
      <c r="I6537" s="92" t="str">
        <f t="shared" si="1021"/>
        <v/>
      </c>
      <c r="J6537" s="92" t="str">
        <f t="shared" si="1022"/>
        <v/>
      </c>
      <c r="K6537" s="92" t="str">
        <f t="shared" si="1023"/>
        <v/>
      </c>
      <c r="L6537" s="92" t="str">
        <f t="shared" si="1024"/>
        <v/>
      </c>
      <c r="M6537" s="95" t="str">
        <f>IF(A6537&lt;&gt;"",IF(MID(C6537,1,1)="c",SigmaEpsConcrete(I6537,$AN$30:$AN$33,$AR$30:$AR$33,$AS$26,$AS$27,$AS$28,$AQ$20,$AU$19),""),"")</f>
        <v/>
      </c>
      <c r="N6537" s="95" t="str">
        <f>IF(A6537&lt;&gt;"",IF(MID(C6537,1,1)="r",SigmaEpsReinf(J6537,$AS$42:$AS$43,$AS$41,$AS$39,$AS$40,$AQ$38),""),"")</f>
        <v/>
      </c>
      <c r="Q6537" s="92" t="str">
        <f t="shared" si="1026"/>
        <v/>
      </c>
      <c r="R6537" s="92" t="str">
        <f t="shared" si="1027"/>
        <v/>
      </c>
      <c r="U6537" s="5"/>
      <c r="V6537" s="5"/>
      <c r="W6537" s="94" t="str">
        <f t="shared" si="1025"/>
        <v/>
      </c>
      <c r="X6537" s="94" t="str">
        <f t="shared" si="1028"/>
        <v/>
      </c>
      <c r="Y6537" s="5"/>
      <c r="BK6537" s="8"/>
      <c r="BL6537" s="5"/>
      <c r="BM6537" s="5"/>
      <c r="BN6537" s="5"/>
      <c r="BO6537" s="5"/>
      <c r="BP6537" s="1"/>
      <c r="BQ6537" s="1"/>
      <c r="BR6537" s="1"/>
      <c r="BS6537" s="1"/>
      <c r="BT6537" s="1"/>
      <c r="BU6537" s="4"/>
      <c r="BV6537" s="1"/>
      <c r="BW6537" s="3"/>
      <c r="BX6537" s="4"/>
      <c r="BY6537" s="5"/>
      <c r="BZ6537" s="5"/>
      <c r="CA6537" s="5"/>
      <c r="CB6537" s="5"/>
      <c r="CC6537" s="5"/>
      <c r="CD6537" s="43"/>
    </row>
    <row r="6538" spans="1:82" x14ac:dyDescent="0.25">
      <c r="A6538" s="8"/>
      <c r="B6538" s="5"/>
      <c r="C6538" s="5"/>
      <c r="D6538" s="5"/>
      <c r="E6538" s="5"/>
      <c r="F6538" s="94" t="str">
        <f t="shared" ref="F6538:F6601" si="1029">IF(A6538&lt;&gt;"",(D6538-$AU$86)/10,"")</f>
        <v/>
      </c>
      <c r="G6538" s="94" t="str">
        <f t="shared" ref="G6538:G6601" si="1030">IF(A6538&lt;&gt;"",(E6538-$AU$87)/10,"")</f>
        <v/>
      </c>
      <c r="H6538" s="127" t="str">
        <f>IF(A6538&lt;&gt;"",IF(MID(C6538,1,1)="c",$AS$26,IF(MID(C6538,1,1)="r",$AS$41,IF(MID(C6538,1,1)="p",#REF!,#REF!))),"")</f>
        <v/>
      </c>
      <c r="I6538" s="92" t="str">
        <f t="shared" ref="I6538:I6601" si="1031">IF($A6538&lt;&gt;"",IF(MID($C6538,1,1)="c",$Y$3+$Y$4*$F6538+$Y$5*$G6538+$BR$43,""),"")</f>
        <v/>
      </c>
      <c r="J6538" s="92" t="str">
        <f t="shared" ref="J6538:J6601" si="1032">IF($A6538&lt;&gt;"",IF(MID($C6538,1,1)="r",$Y$3+$Y$4*$F6538+$Y$5*$G6538+$BR$43,""),"")</f>
        <v/>
      </c>
      <c r="K6538" s="92" t="str">
        <f t="shared" ref="K6538:K6601" si="1033">IF($A6538&lt;&gt;"",IF(MID($C6538,1,1)="u",$Y$3+$Y$4*$F6538+$Y$5*$G6538+$BR$43,""),"")</f>
        <v/>
      </c>
      <c r="L6538" s="92" t="str">
        <f t="shared" ref="L6538:L6601" si="1034">IF($A6538&lt;&gt;"",IF(MID($C6538,1,1)="p",$Y$3+$Y$4*$F6538+$Y$5*$G6538+$BR$43,""),"")</f>
        <v/>
      </c>
      <c r="M6538" s="95" t="str">
        <f>IF(A6538&lt;&gt;"",IF(MID(C6538,1,1)="c",SigmaEpsConcrete(I6538,$AN$30:$AN$33,$AR$30:$AR$33,$AS$26,$AS$27,$AS$28,$AQ$20,$AU$19),""),"")</f>
        <v/>
      </c>
      <c r="N6538" s="95" t="str">
        <f>IF(A6538&lt;&gt;"",IF(MID(C6538,1,1)="r",SigmaEpsReinf(J6538,$AS$42:$AS$43,$AS$41,$AS$39,$AS$40,$AQ$38),""),"")</f>
        <v/>
      </c>
      <c r="Q6538" s="92" t="str">
        <f t="shared" si="1026"/>
        <v/>
      </c>
      <c r="R6538" s="92" t="str">
        <f t="shared" si="1027"/>
        <v/>
      </c>
      <c r="U6538" s="5"/>
      <c r="V6538" s="5"/>
      <c r="W6538" s="94" t="str">
        <f t="shared" ref="W6538:W6601" si="1035">IF(A6538&lt;&gt;"",F6538-$AU$105,"")</f>
        <v/>
      </c>
      <c r="X6538" s="94" t="str">
        <f t="shared" si="1028"/>
        <v/>
      </c>
      <c r="Y6538" s="5"/>
      <c r="BK6538" s="8"/>
      <c r="BL6538" s="5"/>
      <c r="BM6538" s="5"/>
      <c r="BN6538" s="5"/>
      <c r="BO6538" s="5"/>
      <c r="BP6538" s="1"/>
      <c r="BQ6538" s="1"/>
      <c r="BR6538" s="1"/>
      <c r="BS6538" s="1"/>
      <c r="BT6538" s="1"/>
      <c r="BU6538" s="4"/>
      <c r="BV6538" s="1"/>
      <c r="BW6538" s="3"/>
      <c r="BX6538" s="4"/>
      <c r="BY6538" s="5"/>
      <c r="BZ6538" s="5"/>
      <c r="CA6538" s="5"/>
      <c r="CB6538" s="5"/>
      <c r="CC6538" s="5"/>
      <c r="CD6538" s="43"/>
    </row>
    <row r="6539" spans="1:82" x14ac:dyDescent="0.25">
      <c r="A6539" s="8"/>
      <c r="B6539" s="5"/>
      <c r="C6539" s="5"/>
      <c r="D6539" s="5"/>
      <c r="E6539" s="5"/>
      <c r="F6539" s="94" t="str">
        <f t="shared" si="1029"/>
        <v/>
      </c>
      <c r="G6539" s="94" t="str">
        <f t="shared" si="1030"/>
        <v/>
      </c>
      <c r="H6539" s="127" t="str">
        <f>IF(A6539&lt;&gt;"",IF(MID(C6539,1,1)="c",$AS$26,IF(MID(C6539,1,1)="r",$AS$41,IF(MID(C6539,1,1)="p",#REF!,#REF!))),"")</f>
        <v/>
      </c>
      <c r="I6539" s="92" t="str">
        <f t="shared" si="1031"/>
        <v/>
      </c>
      <c r="J6539" s="92" t="str">
        <f t="shared" si="1032"/>
        <v/>
      </c>
      <c r="K6539" s="92" t="str">
        <f t="shared" si="1033"/>
        <v/>
      </c>
      <c r="L6539" s="92" t="str">
        <f t="shared" si="1034"/>
        <v/>
      </c>
      <c r="M6539" s="95" t="str">
        <f>IF(A6539&lt;&gt;"",IF(MID(C6539,1,1)="c",SigmaEpsConcrete(I6539,$AN$30:$AN$33,$AR$30:$AR$33,$AS$26,$AS$27,$AS$28,$AQ$20,$AU$19),""),"")</f>
        <v/>
      </c>
      <c r="N6539" s="95" t="str">
        <f>IF(A6539&lt;&gt;"",IF(MID(C6539,1,1)="r",SigmaEpsReinf(J6539,$AS$42:$AS$43,$AS$41,$AS$39,$AS$40,$AQ$38),""),"")</f>
        <v/>
      </c>
      <c r="Q6539" s="92" t="str">
        <f t="shared" ref="Q6539:Q6602" si="1036">IF(A6539&lt;&gt;"",IF(MID(C6539,1,1)="c",IF(ISERROR(M6539/I6539),"",M6539/I6539),""),"")</f>
        <v/>
      </c>
      <c r="R6539" s="92" t="str">
        <f t="shared" ref="R6539:R6602" si="1037">IF(A6539&lt;&gt;"",IF(MID(C6539,1,1)="r",IF(ISERROR(N6539/J6539),"",N6539/J6539),""),"")</f>
        <v/>
      </c>
      <c r="U6539" s="5"/>
      <c r="V6539" s="5"/>
      <c r="W6539" s="94" t="str">
        <f t="shared" si="1035"/>
        <v/>
      </c>
      <c r="X6539" s="94" t="str">
        <f t="shared" ref="X6539:X6602" si="1038">IF(B6539&lt;&gt;"",G6539-$AU$106,"")</f>
        <v/>
      </c>
      <c r="Y6539" s="5"/>
      <c r="BK6539" s="8"/>
      <c r="BL6539" s="5"/>
      <c r="BM6539" s="5"/>
      <c r="BN6539" s="5"/>
      <c r="BO6539" s="5"/>
      <c r="BP6539" s="1"/>
      <c r="BQ6539" s="1"/>
      <c r="BR6539" s="1"/>
      <c r="BS6539" s="1"/>
      <c r="BT6539" s="1"/>
      <c r="BU6539" s="4"/>
      <c r="BV6539" s="1"/>
      <c r="BW6539" s="3"/>
      <c r="BX6539" s="4"/>
      <c r="BY6539" s="5"/>
      <c r="BZ6539" s="5"/>
      <c r="CA6539" s="5"/>
      <c r="CB6539" s="5"/>
      <c r="CC6539" s="5"/>
      <c r="CD6539" s="43"/>
    </row>
    <row r="6540" spans="1:82" x14ac:dyDescent="0.25">
      <c r="A6540" s="8"/>
      <c r="B6540" s="5"/>
      <c r="C6540" s="5"/>
      <c r="D6540" s="5"/>
      <c r="E6540" s="5"/>
      <c r="F6540" s="94" t="str">
        <f t="shared" si="1029"/>
        <v/>
      </c>
      <c r="G6540" s="94" t="str">
        <f t="shared" si="1030"/>
        <v/>
      </c>
      <c r="H6540" s="127" t="str">
        <f>IF(A6540&lt;&gt;"",IF(MID(C6540,1,1)="c",$AS$26,IF(MID(C6540,1,1)="r",$AS$41,IF(MID(C6540,1,1)="p",#REF!,#REF!))),"")</f>
        <v/>
      </c>
      <c r="I6540" s="92" t="str">
        <f t="shared" si="1031"/>
        <v/>
      </c>
      <c r="J6540" s="92" t="str">
        <f t="shared" si="1032"/>
        <v/>
      </c>
      <c r="K6540" s="92" t="str">
        <f t="shared" si="1033"/>
        <v/>
      </c>
      <c r="L6540" s="92" t="str">
        <f t="shared" si="1034"/>
        <v/>
      </c>
      <c r="M6540" s="95" t="str">
        <f>IF(A6540&lt;&gt;"",IF(MID(C6540,1,1)="c",SigmaEpsConcrete(I6540,$AN$30:$AN$33,$AR$30:$AR$33,$AS$26,$AS$27,$AS$28,$AQ$20,$AU$19),""),"")</f>
        <v/>
      </c>
      <c r="N6540" s="95" t="str">
        <f>IF(A6540&lt;&gt;"",IF(MID(C6540,1,1)="r",SigmaEpsReinf(J6540,$AS$42:$AS$43,$AS$41,$AS$39,$AS$40,$AQ$38),""),"")</f>
        <v/>
      </c>
      <c r="Q6540" s="92" t="str">
        <f t="shared" si="1036"/>
        <v/>
      </c>
      <c r="R6540" s="92" t="str">
        <f t="shared" si="1037"/>
        <v/>
      </c>
      <c r="U6540" s="5"/>
      <c r="V6540" s="5"/>
      <c r="W6540" s="94" t="str">
        <f t="shared" si="1035"/>
        <v/>
      </c>
      <c r="X6540" s="94" t="str">
        <f t="shared" si="1038"/>
        <v/>
      </c>
      <c r="Y6540" s="5"/>
      <c r="BK6540" s="8"/>
      <c r="BL6540" s="5"/>
      <c r="BM6540" s="5"/>
      <c r="BN6540" s="5"/>
      <c r="BO6540" s="5"/>
      <c r="BP6540" s="1"/>
      <c r="BQ6540" s="1"/>
      <c r="BR6540" s="1"/>
      <c r="BS6540" s="1"/>
      <c r="BT6540" s="1"/>
      <c r="BU6540" s="4"/>
      <c r="BV6540" s="1"/>
      <c r="BW6540" s="3"/>
      <c r="BX6540" s="4"/>
      <c r="BY6540" s="5"/>
      <c r="BZ6540" s="5"/>
      <c r="CA6540" s="5"/>
      <c r="CB6540" s="5"/>
      <c r="CC6540" s="5"/>
      <c r="CD6540" s="43"/>
    </row>
    <row r="6541" spans="1:82" x14ac:dyDescent="0.25">
      <c r="A6541" s="8"/>
      <c r="B6541" s="5"/>
      <c r="C6541" s="5"/>
      <c r="D6541" s="5"/>
      <c r="E6541" s="5"/>
      <c r="F6541" s="94" t="str">
        <f t="shared" si="1029"/>
        <v/>
      </c>
      <c r="G6541" s="94" t="str">
        <f t="shared" si="1030"/>
        <v/>
      </c>
      <c r="H6541" s="127" t="str">
        <f>IF(A6541&lt;&gt;"",IF(MID(C6541,1,1)="c",$AS$26,IF(MID(C6541,1,1)="r",$AS$41,IF(MID(C6541,1,1)="p",#REF!,#REF!))),"")</f>
        <v/>
      </c>
      <c r="I6541" s="92" t="str">
        <f t="shared" si="1031"/>
        <v/>
      </c>
      <c r="J6541" s="92" t="str">
        <f t="shared" si="1032"/>
        <v/>
      </c>
      <c r="K6541" s="92" t="str">
        <f t="shared" si="1033"/>
        <v/>
      </c>
      <c r="L6541" s="92" t="str">
        <f t="shared" si="1034"/>
        <v/>
      </c>
      <c r="M6541" s="95" t="str">
        <f>IF(A6541&lt;&gt;"",IF(MID(C6541,1,1)="c",SigmaEpsConcrete(I6541,$AN$30:$AN$33,$AR$30:$AR$33,$AS$26,$AS$27,$AS$28,$AQ$20,$AU$19),""),"")</f>
        <v/>
      </c>
      <c r="N6541" s="95" t="str">
        <f>IF(A6541&lt;&gt;"",IF(MID(C6541,1,1)="r",SigmaEpsReinf(J6541,$AS$42:$AS$43,$AS$41,$AS$39,$AS$40,$AQ$38),""),"")</f>
        <v/>
      </c>
      <c r="Q6541" s="92" t="str">
        <f t="shared" si="1036"/>
        <v/>
      </c>
      <c r="R6541" s="92" t="str">
        <f t="shared" si="1037"/>
        <v/>
      </c>
      <c r="U6541" s="5"/>
      <c r="V6541" s="5"/>
      <c r="W6541" s="94" t="str">
        <f t="shared" si="1035"/>
        <v/>
      </c>
      <c r="X6541" s="94" t="str">
        <f t="shared" si="1038"/>
        <v/>
      </c>
      <c r="Y6541" s="5"/>
      <c r="BK6541" s="8"/>
      <c r="BL6541" s="5"/>
      <c r="BM6541" s="5"/>
      <c r="BN6541" s="5"/>
      <c r="BO6541" s="5"/>
      <c r="BP6541" s="1"/>
      <c r="BQ6541" s="1"/>
      <c r="BR6541" s="1"/>
      <c r="BS6541" s="1"/>
      <c r="BT6541" s="1"/>
      <c r="BU6541" s="4"/>
      <c r="BV6541" s="1"/>
      <c r="BW6541" s="3"/>
      <c r="BX6541" s="4"/>
      <c r="BY6541" s="5"/>
      <c r="BZ6541" s="5"/>
      <c r="CA6541" s="5"/>
      <c r="CB6541" s="5"/>
      <c r="CC6541" s="5"/>
      <c r="CD6541" s="43"/>
    </row>
    <row r="6542" spans="1:82" x14ac:dyDescent="0.25">
      <c r="A6542" s="8"/>
      <c r="B6542" s="5"/>
      <c r="C6542" s="5"/>
      <c r="D6542" s="5"/>
      <c r="E6542" s="5"/>
      <c r="F6542" s="94" t="str">
        <f t="shared" si="1029"/>
        <v/>
      </c>
      <c r="G6542" s="94" t="str">
        <f t="shared" si="1030"/>
        <v/>
      </c>
      <c r="H6542" s="127" t="str">
        <f>IF(A6542&lt;&gt;"",IF(MID(C6542,1,1)="c",$AS$26,IF(MID(C6542,1,1)="r",$AS$41,IF(MID(C6542,1,1)="p",#REF!,#REF!))),"")</f>
        <v/>
      </c>
      <c r="I6542" s="92" t="str">
        <f t="shared" si="1031"/>
        <v/>
      </c>
      <c r="J6542" s="92" t="str">
        <f t="shared" si="1032"/>
        <v/>
      </c>
      <c r="K6542" s="92" t="str">
        <f t="shared" si="1033"/>
        <v/>
      </c>
      <c r="L6542" s="92" t="str">
        <f t="shared" si="1034"/>
        <v/>
      </c>
      <c r="M6542" s="95" t="str">
        <f>IF(A6542&lt;&gt;"",IF(MID(C6542,1,1)="c",SigmaEpsConcrete(I6542,$AN$30:$AN$33,$AR$30:$AR$33,$AS$26,$AS$27,$AS$28,$AQ$20,$AU$19),""),"")</f>
        <v/>
      </c>
      <c r="N6542" s="95" t="str">
        <f>IF(A6542&lt;&gt;"",IF(MID(C6542,1,1)="r",SigmaEpsReinf(J6542,$AS$42:$AS$43,$AS$41,$AS$39,$AS$40,$AQ$38),""),"")</f>
        <v/>
      </c>
      <c r="Q6542" s="92" t="str">
        <f t="shared" si="1036"/>
        <v/>
      </c>
      <c r="R6542" s="92" t="str">
        <f t="shared" si="1037"/>
        <v/>
      </c>
      <c r="U6542" s="5"/>
      <c r="V6542" s="5"/>
      <c r="W6542" s="94" t="str">
        <f t="shared" si="1035"/>
        <v/>
      </c>
      <c r="X6542" s="94" t="str">
        <f t="shared" si="1038"/>
        <v/>
      </c>
      <c r="Y6542" s="5"/>
      <c r="BK6542" s="8"/>
      <c r="BL6542" s="5"/>
      <c r="BM6542" s="5"/>
      <c r="BN6542" s="5"/>
      <c r="BO6542" s="5"/>
      <c r="BP6542" s="1"/>
      <c r="BQ6542" s="1"/>
      <c r="BR6542" s="1"/>
      <c r="BS6542" s="1"/>
      <c r="BT6542" s="1"/>
      <c r="BU6542" s="4"/>
      <c r="BV6542" s="1"/>
      <c r="BW6542" s="3"/>
      <c r="BX6542" s="4"/>
      <c r="BY6542" s="5"/>
      <c r="BZ6542" s="5"/>
      <c r="CA6542" s="5"/>
      <c r="CB6542" s="5"/>
      <c r="CC6542" s="5"/>
      <c r="CD6542" s="43"/>
    </row>
    <row r="6543" spans="1:82" x14ac:dyDescent="0.25">
      <c r="A6543" s="8"/>
      <c r="B6543" s="5"/>
      <c r="C6543" s="5"/>
      <c r="D6543" s="5"/>
      <c r="E6543" s="5"/>
      <c r="F6543" s="94" t="str">
        <f t="shared" si="1029"/>
        <v/>
      </c>
      <c r="G6543" s="94" t="str">
        <f t="shared" si="1030"/>
        <v/>
      </c>
      <c r="H6543" s="127" t="str">
        <f>IF(A6543&lt;&gt;"",IF(MID(C6543,1,1)="c",$AS$26,IF(MID(C6543,1,1)="r",$AS$41,IF(MID(C6543,1,1)="p",#REF!,#REF!))),"")</f>
        <v/>
      </c>
      <c r="I6543" s="92" t="str">
        <f t="shared" si="1031"/>
        <v/>
      </c>
      <c r="J6543" s="92" t="str">
        <f t="shared" si="1032"/>
        <v/>
      </c>
      <c r="K6543" s="92" t="str">
        <f t="shared" si="1033"/>
        <v/>
      </c>
      <c r="L6543" s="92" t="str">
        <f t="shared" si="1034"/>
        <v/>
      </c>
      <c r="M6543" s="95" t="str">
        <f>IF(A6543&lt;&gt;"",IF(MID(C6543,1,1)="c",SigmaEpsConcrete(I6543,$AN$30:$AN$33,$AR$30:$AR$33,$AS$26,$AS$27,$AS$28,$AQ$20,$AU$19),""),"")</f>
        <v/>
      </c>
      <c r="N6543" s="95" t="str">
        <f>IF(A6543&lt;&gt;"",IF(MID(C6543,1,1)="r",SigmaEpsReinf(J6543,$AS$42:$AS$43,$AS$41,$AS$39,$AS$40,$AQ$38),""),"")</f>
        <v/>
      </c>
      <c r="Q6543" s="92" t="str">
        <f t="shared" si="1036"/>
        <v/>
      </c>
      <c r="R6543" s="92" t="str">
        <f t="shared" si="1037"/>
        <v/>
      </c>
      <c r="U6543" s="5"/>
      <c r="V6543" s="5"/>
      <c r="W6543" s="94" t="str">
        <f t="shared" si="1035"/>
        <v/>
      </c>
      <c r="X6543" s="94" t="str">
        <f t="shared" si="1038"/>
        <v/>
      </c>
      <c r="Y6543" s="5"/>
      <c r="BK6543" s="8"/>
      <c r="BL6543" s="5"/>
      <c r="BM6543" s="5"/>
      <c r="BN6543" s="5"/>
      <c r="BO6543" s="5"/>
      <c r="BP6543" s="1"/>
      <c r="BQ6543" s="1"/>
      <c r="BR6543" s="1"/>
      <c r="BS6543" s="1"/>
      <c r="BT6543" s="1"/>
      <c r="BU6543" s="4"/>
      <c r="BV6543" s="1"/>
      <c r="BW6543" s="3"/>
      <c r="BX6543" s="4"/>
      <c r="BY6543" s="5"/>
      <c r="BZ6543" s="5"/>
      <c r="CA6543" s="5"/>
      <c r="CB6543" s="5"/>
      <c r="CC6543" s="5"/>
      <c r="CD6543" s="43"/>
    </row>
    <row r="6544" spans="1:82" x14ac:dyDescent="0.25">
      <c r="A6544" s="8"/>
      <c r="B6544" s="5"/>
      <c r="C6544" s="5"/>
      <c r="D6544" s="5"/>
      <c r="E6544" s="5"/>
      <c r="F6544" s="94" t="str">
        <f t="shared" si="1029"/>
        <v/>
      </c>
      <c r="G6544" s="94" t="str">
        <f t="shared" si="1030"/>
        <v/>
      </c>
      <c r="H6544" s="127" t="str">
        <f>IF(A6544&lt;&gt;"",IF(MID(C6544,1,1)="c",$AS$26,IF(MID(C6544,1,1)="r",$AS$41,IF(MID(C6544,1,1)="p",#REF!,#REF!))),"")</f>
        <v/>
      </c>
      <c r="I6544" s="92" t="str">
        <f t="shared" si="1031"/>
        <v/>
      </c>
      <c r="J6544" s="92" t="str">
        <f t="shared" si="1032"/>
        <v/>
      </c>
      <c r="K6544" s="92" t="str">
        <f t="shared" si="1033"/>
        <v/>
      </c>
      <c r="L6544" s="92" t="str">
        <f t="shared" si="1034"/>
        <v/>
      </c>
      <c r="M6544" s="95" t="str">
        <f>IF(A6544&lt;&gt;"",IF(MID(C6544,1,1)="c",SigmaEpsConcrete(I6544,$AN$30:$AN$33,$AR$30:$AR$33,$AS$26,$AS$27,$AS$28,$AQ$20,$AU$19),""),"")</f>
        <v/>
      </c>
      <c r="N6544" s="95" t="str">
        <f>IF(A6544&lt;&gt;"",IF(MID(C6544,1,1)="r",SigmaEpsReinf(J6544,$AS$42:$AS$43,$AS$41,$AS$39,$AS$40,$AQ$38),""),"")</f>
        <v/>
      </c>
      <c r="Q6544" s="92" t="str">
        <f t="shared" si="1036"/>
        <v/>
      </c>
      <c r="R6544" s="92" t="str">
        <f t="shared" si="1037"/>
        <v/>
      </c>
      <c r="U6544" s="5"/>
      <c r="V6544" s="5"/>
      <c r="W6544" s="94" t="str">
        <f t="shared" si="1035"/>
        <v/>
      </c>
      <c r="X6544" s="94" t="str">
        <f t="shared" si="1038"/>
        <v/>
      </c>
      <c r="Y6544" s="5"/>
      <c r="BK6544" s="8"/>
      <c r="BL6544" s="5"/>
      <c r="BM6544" s="5"/>
      <c r="BN6544" s="5"/>
      <c r="BO6544" s="5"/>
      <c r="BP6544" s="1"/>
      <c r="BQ6544" s="1"/>
      <c r="BR6544" s="1"/>
      <c r="BS6544" s="1"/>
      <c r="BT6544" s="1"/>
      <c r="BU6544" s="4"/>
      <c r="BV6544" s="1"/>
      <c r="BW6544" s="3"/>
      <c r="BX6544" s="4"/>
      <c r="BY6544" s="5"/>
      <c r="BZ6544" s="5"/>
      <c r="CA6544" s="5"/>
      <c r="CB6544" s="5"/>
      <c r="CC6544" s="5"/>
      <c r="CD6544" s="43"/>
    </row>
    <row r="6545" spans="1:82" x14ac:dyDescent="0.25">
      <c r="A6545" s="8"/>
      <c r="B6545" s="5"/>
      <c r="C6545" s="5"/>
      <c r="D6545" s="5"/>
      <c r="E6545" s="5"/>
      <c r="F6545" s="94" t="str">
        <f t="shared" si="1029"/>
        <v/>
      </c>
      <c r="G6545" s="94" t="str">
        <f t="shared" si="1030"/>
        <v/>
      </c>
      <c r="H6545" s="127" t="str">
        <f>IF(A6545&lt;&gt;"",IF(MID(C6545,1,1)="c",$AS$26,IF(MID(C6545,1,1)="r",$AS$41,IF(MID(C6545,1,1)="p",#REF!,#REF!))),"")</f>
        <v/>
      </c>
      <c r="I6545" s="92" t="str">
        <f t="shared" si="1031"/>
        <v/>
      </c>
      <c r="J6545" s="92" t="str">
        <f t="shared" si="1032"/>
        <v/>
      </c>
      <c r="K6545" s="92" t="str">
        <f t="shared" si="1033"/>
        <v/>
      </c>
      <c r="L6545" s="92" t="str">
        <f t="shared" si="1034"/>
        <v/>
      </c>
      <c r="M6545" s="95" t="str">
        <f>IF(A6545&lt;&gt;"",IF(MID(C6545,1,1)="c",SigmaEpsConcrete(I6545,$AN$30:$AN$33,$AR$30:$AR$33,$AS$26,$AS$27,$AS$28,$AQ$20,$AU$19),""),"")</f>
        <v/>
      </c>
      <c r="N6545" s="95" t="str">
        <f>IF(A6545&lt;&gt;"",IF(MID(C6545,1,1)="r",SigmaEpsReinf(J6545,$AS$42:$AS$43,$AS$41,$AS$39,$AS$40,$AQ$38),""),"")</f>
        <v/>
      </c>
      <c r="Q6545" s="92" t="str">
        <f t="shared" si="1036"/>
        <v/>
      </c>
      <c r="R6545" s="92" t="str">
        <f t="shared" si="1037"/>
        <v/>
      </c>
      <c r="U6545" s="5"/>
      <c r="V6545" s="5"/>
      <c r="W6545" s="94" t="str">
        <f t="shared" si="1035"/>
        <v/>
      </c>
      <c r="X6545" s="94" t="str">
        <f t="shared" si="1038"/>
        <v/>
      </c>
      <c r="Y6545" s="5"/>
      <c r="BK6545" s="8"/>
      <c r="BL6545" s="5"/>
      <c r="BM6545" s="5"/>
      <c r="BN6545" s="5"/>
      <c r="BO6545" s="5"/>
      <c r="BP6545" s="1"/>
      <c r="BQ6545" s="1"/>
      <c r="BR6545" s="1"/>
      <c r="BS6545" s="1"/>
      <c r="BT6545" s="1"/>
      <c r="BU6545" s="4"/>
      <c r="BV6545" s="1"/>
      <c r="BW6545" s="3"/>
      <c r="BX6545" s="4"/>
      <c r="BY6545" s="5"/>
      <c r="BZ6545" s="5"/>
      <c r="CA6545" s="5"/>
      <c r="CB6545" s="5"/>
      <c r="CC6545" s="5"/>
      <c r="CD6545" s="43"/>
    </row>
    <row r="6546" spans="1:82" x14ac:dyDescent="0.25">
      <c r="A6546" s="8"/>
      <c r="B6546" s="5"/>
      <c r="C6546" s="5"/>
      <c r="D6546" s="5"/>
      <c r="E6546" s="5"/>
      <c r="F6546" s="94" t="str">
        <f t="shared" si="1029"/>
        <v/>
      </c>
      <c r="G6546" s="94" t="str">
        <f t="shared" si="1030"/>
        <v/>
      </c>
      <c r="H6546" s="127" t="str">
        <f>IF(A6546&lt;&gt;"",IF(MID(C6546,1,1)="c",$AS$26,IF(MID(C6546,1,1)="r",$AS$41,IF(MID(C6546,1,1)="p",#REF!,#REF!))),"")</f>
        <v/>
      </c>
      <c r="I6546" s="92" t="str">
        <f t="shared" si="1031"/>
        <v/>
      </c>
      <c r="J6546" s="92" t="str">
        <f t="shared" si="1032"/>
        <v/>
      </c>
      <c r="K6546" s="92" t="str">
        <f t="shared" si="1033"/>
        <v/>
      </c>
      <c r="L6546" s="92" t="str">
        <f t="shared" si="1034"/>
        <v/>
      </c>
      <c r="M6546" s="95" t="str">
        <f>IF(A6546&lt;&gt;"",IF(MID(C6546,1,1)="c",SigmaEpsConcrete(I6546,$AN$30:$AN$33,$AR$30:$AR$33,$AS$26,$AS$27,$AS$28,$AQ$20,$AU$19),""),"")</f>
        <v/>
      </c>
      <c r="N6546" s="95" t="str">
        <f>IF(A6546&lt;&gt;"",IF(MID(C6546,1,1)="r",SigmaEpsReinf(J6546,$AS$42:$AS$43,$AS$41,$AS$39,$AS$40,$AQ$38),""),"")</f>
        <v/>
      </c>
      <c r="Q6546" s="92" t="str">
        <f t="shared" si="1036"/>
        <v/>
      </c>
      <c r="R6546" s="92" t="str">
        <f t="shared" si="1037"/>
        <v/>
      </c>
      <c r="U6546" s="5"/>
      <c r="V6546" s="5"/>
      <c r="W6546" s="94" t="str">
        <f t="shared" si="1035"/>
        <v/>
      </c>
      <c r="X6546" s="94" t="str">
        <f t="shared" si="1038"/>
        <v/>
      </c>
      <c r="Y6546" s="5"/>
      <c r="BK6546" s="8"/>
      <c r="BL6546" s="5"/>
      <c r="BM6546" s="5"/>
      <c r="BN6546" s="5"/>
      <c r="BO6546" s="5"/>
      <c r="BP6546" s="1"/>
      <c r="BQ6546" s="1"/>
      <c r="BR6546" s="1"/>
      <c r="BS6546" s="1"/>
      <c r="BT6546" s="1"/>
      <c r="BU6546" s="4"/>
      <c r="BV6546" s="1"/>
      <c r="BW6546" s="3"/>
      <c r="BX6546" s="4"/>
      <c r="BY6546" s="5"/>
      <c r="BZ6546" s="5"/>
      <c r="CA6546" s="5"/>
      <c r="CB6546" s="5"/>
      <c r="CC6546" s="5"/>
      <c r="CD6546" s="43"/>
    </row>
    <row r="6547" spans="1:82" x14ac:dyDescent="0.25">
      <c r="A6547" s="8"/>
      <c r="B6547" s="5"/>
      <c r="C6547" s="5"/>
      <c r="D6547" s="5"/>
      <c r="E6547" s="5"/>
      <c r="F6547" s="94" t="str">
        <f t="shared" si="1029"/>
        <v/>
      </c>
      <c r="G6547" s="94" t="str">
        <f t="shared" si="1030"/>
        <v/>
      </c>
      <c r="H6547" s="127" t="str">
        <f>IF(A6547&lt;&gt;"",IF(MID(C6547,1,1)="c",$AS$26,IF(MID(C6547,1,1)="r",$AS$41,IF(MID(C6547,1,1)="p",#REF!,#REF!))),"")</f>
        <v/>
      </c>
      <c r="I6547" s="92" t="str">
        <f t="shared" si="1031"/>
        <v/>
      </c>
      <c r="J6547" s="92" t="str">
        <f t="shared" si="1032"/>
        <v/>
      </c>
      <c r="K6547" s="92" t="str">
        <f t="shared" si="1033"/>
        <v/>
      </c>
      <c r="L6547" s="92" t="str">
        <f t="shared" si="1034"/>
        <v/>
      </c>
      <c r="M6547" s="95" t="str">
        <f>IF(A6547&lt;&gt;"",IF(MID(C6547,1,1)="c",SigmaEpsConcrete(I6547,$AN$30:$AN$33,$AR$30:$AR$33,$AS$26,$AS$27,$AS$28,$AQ$20,$AU$19),""),"")</f>
        <v/>
      </c>
      <c r="N6547" s="95" t="str">
        <f>IF(A6547&lt;&gt;"",IF(MID(C6547,1,1)="r",SigmaEpsReinf(J6547,$AS$42:$AS$43,$AS$41,$AS$39,$AS$40,$AQ$38),""),"")</f>
        <v/>
      </c>
      <c r="Q6547" s="92" t="str">
        <f t="shared" si="1036"/>
        <v/>
      </c>
      <c r="R6547" s="92" t="str">
        <f t="shared" si="1037"/>
        <v/>
      </c>
      <c r="U6547" s="5"/>
      <c r="V6547" s="5"/>
      <c r="W6547" s="94" t="str">
        <f t="shared" si="1035"/>
        <v/>
      </c>
      <c r="X6547" s="94" t="str">
        <f t="shared" si="1038"/>
        <v/>
      </c>
      <c r="Y6547" s="5"/>
      <c r="BK6547" s="8"/>
      <c r="BL6547" s="5"/>
      <c r="BM6547" s="5"/>
      <c r="BN6547" s="5"/>
      <c r="BO6547" s="5"/>
      <c r="BP6547" s="1"/>
      <c r="BQ6547" s="1"/>
      <c r="BR6547" s="1"/>
      <c r="BS6547" s="1"/>
      <c r="BT6547" s="1"/>
      <c r="BU6547" s="4"/>
      <c r="BV6547" s="1"/>
      <c r="BW6547" s="3"/>
      <c r="BX6547" s="4"/>
      <c r="BY6547" s="5"/>
      <c r="BZ6547" s="5"/>
      <c r="CA6547" s="5"/>
      <c r="CB6547" s="5"/>
      <c r="CC6547" s="5"/>
      <c r="CD6547" s="43"/>
    </row>
    <row r="6548" spans="1:82" x14ac:dyDescent="0.25">
      <c r="A6548" s="8"/>
      <c r="B6548" s="5"/>
      <c r="C6548" s="5"/>
      <c r="D6548" s="5"/>
      <c r="E6548" s="5"/>
      <c r="F6548" s="94" t="str">
        <f t="shared" si="1029"/>
        <v/>
      </c>
      <c r="G6548" s="94" t="str">
        <f t="shared" si="1030"/>
        <v/>
      </c>
      <c r="H6548" s="127" t="str">
        <f>IF(A6548&lt;&gt;"",IF(MID(C6548,1,1)="c",$AS$26,IF(MID(C6548,1,1)="r",$AS$41,IF(MID(C6548,1,1)="p",#REF!,#REF!))),"")</f>
        <v/>
      </c>
      <c r="I6548" s="92" t="str">
        <f t="shared" si="1031"/>
        <v/>
      </c>
      <c r="J6548" s="92" t="str">
        <f t="shared" si="1032"/>
        <v/>
      </c>
      <c r="K6548" s="92" t="str">
        <f t="shared" si="1033"/>
        <v/>
      </c>
      <c r="L6548" s="92" t="str">
        <f t="shared" si="1034"/>
        <v/>
      </c>
      <c r="M6548" s="95" t="str">
        <f>IF(A6548&lt;&gt;"",IF(MID(C6548,1,1)="c",SigmaEpsConcrete(I6548,$AN$30:$AN$33,$AR$30:$AR$33,$AS$26,$AS$27,$AS$28,$AQ$20,$AU$19),""),"")</f>
        <v/>
      </c>
      <c r="N6548" s="95" t="str">
        <f>IF(A6548&lt;&gt;"",IF(MID(C6548,1,1)="r",SigmaEpsReinf(J6548,$AS$42:$AS$43,$AS$41,$AS$39,$AS$40,$AQ$38),""),"")</f>
        <v/>
      </c>
      <c r="Q6548" s="92" t="str">
        <f t="shared" si="1036"/>
        <v/>
      </c>
      <c r="R6548" s="92" t="str">
        <f t="shared" si="1037"/>
        <v/>
      </c>
      <c r="U6548" s="5"/>
      <c r="V6548" s="5"/>
      <c r="W6548" s="94" t="str">
        <f t="shared" si="1035"/>
        <v/>
      </c>
      <c r="X6548" s="94" t="str">
        <f t="shared" si="1038"/>
        <v/>
      </c>
      <c r="Y6548" s="5"/>
      <c r="BK6548" s="8"/>
      <c r="BL6548" s="5"/>
      <c r="BM6548" s="5"/>
      <c r="BN6548" s="5"/>
      <c r="BO6548" s="5"/>
      <c r="BP6548" s="1"/>
      <c r="BQ6548" s="1"/>
      <c r="BR6548" s="1"/>
      <c r="BS6548" s="1"/>
      <c r="BT6548" s="1"/>
      <c r="BU6548" s="4"/>
      <c r="BV6548" s="1"/>
      <c r="BW6548" s="3"/>
      <c r="BX6548" s="4"/>
      <c r="BY6548" s="5"/>
      <c r="BZ6548" s="5"/>
      <c r="CA6548" s="5"/>
      <c r="CB6548" s="5"/>
      <c r="CC6548" s="5"/>
      <c r="CD6548" s="43"/>
    </row>
    <row r="6549" spans="1:82" x14ac:dyDescent="0.25">
      <c r="A6549" s="8"/>
      <c r="B6549" s="5"/>
      <c r="C6549" s="5"/>
      <c r="D6549" s="5"/>
      <c r="E6549" s="5"/>
      <c r="F6549" s="94" t="str">
        <f t="shared" si="1029"/>
        <v/>
      </c>
      <c r="G6549" s="94" t="str">
        <f t="shared" si="1030"/>
        <v/>
      </c>
      <c r="H6549" s="127" t="str">
        <f>IF(A6549&lt;&gt;"",IF(MID(C6549,1,1)="c",$AS$26,IF(MID(C6549,1,1)="r",$AS$41,IF(MID(C6549,1,1)="p",#REF!,#REF!))),"")</f>
        <v/>
      </c>
      <c r="I6549" s="92" t="str">
        <f t="shared" si="1031"/>
        <v/>
      </c>
      <c r="J6549" s="92" t="str">
        <f t="shared" si="1032"/>
        <v/>
      </c>
      <c r="K6549" s="92" t="str">
        <f t="shared" si="1033"/>
        <v/>
      </c>
      <c r="L6549" s="92" t="str">
        <f t="shared" si="1034"/>
        <v/>
      </c>
      <c r="M6549" s="95" t="str">
        <f>IF(A6549&lt;&gt;"",IF(MID(C6549,1,1)="c",SigmaEpsConcrete(I6549,$AN$30:$AN$33,$AR$30:$AR$33,$AS$26,$AS$27,$AS$28,$AQ$20,$AU$19),""),"")</f>
        <v/>
      </c>
      <c r="N6549" s="95" t="str">
        <f>IF(A6549&lt;&gt;"",IF(MID(C6549,1,1)="r",SigmaEpsReinf(J6549,$AS$42:$AS$43,$AS$41,$AS$39,$AS$40,$AQ$38),""),"")</f>
        <v/>
      </c>
      <c r="Q6549" s="92" t="str">
        <f t="shared" si="1036"/>
        <v/>
      </c>
      <c r="R6549" s="92" t="str">
        <f t="shared" si="1037"/>
        <v/>
      </c>
      <c r="U6549" s="5"/>
      <c r="V6549" s="5"/>
      <c r="W6549" s="94" t="str">
        <f t="shared" si="1035"/>
        <v/>
      </c>
      <c r="X6549" s="94" t="str">
        <f t="shared" si="1038"/>
        <v/>
      </c>
      <c r="Y6549" s="5"/>
      <c r="BK6549" s="8"/>
      <c r="BL6549" s="5"/>
      <c r="BM6549" s="5"/>
      <c r="BN6549" s="5"/>
      <c r="BO6549" s="5"/>
      <c r="BP6549" s="1"/>
      <c r="BQ6549" s="1"/>
      <c r="BR6549" s="1"/>
      <c r="BS6549" s="1"/>
      <c r="BT6549" s="1"/>
      <c r="BU6549" s="4"/>
      <c r="BV6549" s="1"/>
      <c r="BW6549" s="3"/>
      <c r="BX6549" s="4"/>
      <c r="BY6549" s="5"/>
      <c r="BZ6549" s="5"/>
      <c r="CA6549" s="5"/>
      <c r="CB6549" s="5"/>
      <c r="CC6549" s="5"/>
      <c r="CD6549" s="43"/>
    </row>
    <row r="6550" spans="1:82" x14ac:dyDescent="0.25">
      <c r="A6550" s="8"/>
      <c r="B6550" s="5"/>
      <c r="C6550" s="5"/>
      <c r="D6550" s="5"/>
      <c r="E6550" s="5"/>
      <c r="F6550" s="94" t="str">
        <f t="shared" si="1029"/>
        <v/>
      </c>
      <c r="G6550" s="94" t="str">
        <f t="shared" si="1030"/>
        <v/>
      </c>
      <c r="H6550" s="127" t="str">
        <f>IF(A6550&lt;&gt;"",IF(MID(C6550,1,1)="c",$AS$26,IF(MID(C6550,1,1)="r",$AS$41,IF(MID(C6550,1,1)="p",#REF!,#REF!))),"")</f>
        <v/>
      </c>
      <c r="I6550" s="92" t="str">
        <f t="shared" si="1031"/>
        <v/>
      </c>
      <c r="J6550" s="92" t="str">
        <f t="shared" si="1032"/>
        <v/>
      </c>
      <c r="K6550" s="92" t="str">
        <f t="shared" si="1033"/>
        <v/>
      </c>
      <c r="L6550" s="92" t="str">
        <f t="shared" si="1034"/>
        <v/>
      </c>
      <c r="M6550" s="95" t="str">
        <f>IF(A6550&lt;&gt;"",IF(MID(C6550,1,1)="c",SigmaEpsConcrete(I6550,$AN$30:$AN$33,$AR$30:$AR$33,$AS$26,$AS$27,$AS$28,$AQ$20,$AU$19),""),"")</f>
        <v/>
      </c>
      <c r="N6550" s="95" t="str">
        <f>IF(A6550&lt;&gt;"",IF(MID(C6550,1,1)="r",SigmaEpsReinf(J6550,$AS$42:$AS$43,$AS$41,$AS$39,$AS$40,$AQ$38),""),"")</f>
        <v/>
      </c>
      <c r="Q6550" s="92" t="str">
        <f t="shared" si="1036"/>
        <v/>
      </c>
      <c r="R6550" s="92" t="str">
        <f t="shared" si="1037"/>
        <v/>
      </c>
      <c r="U6550" s="5"/>
      <c r="V6550" s="5"/>
      <c r="W6550" s="94" t="str">
        <f t="shared" si="1035"/>
        <v/>
      </c>
      <c r="X6550" s="94" t="str">
        <f t="shared" si="1038"/>
        <v/>
      </c>
      <c r="Y6550" s="5"/>
      <c r="BK6550" s="8"/>
      <c r="BL6550" s="5"/>
      <c r="BM6550" s="5"/>
      <c r="BN6550" s="5"/>
      <c r="BO6550" s="5"/>
      <c r="BP6550" s="1"/>
      <c r="BQ6550" s="1"/>
      <c r="BR6550" s="1"/>
      <c r="BS6550" s="1"/>
      <c r="BT6550" s="1"/>
      <c r="BU6550" s="4"/>
      <c r="BV6550" s="1"/>
      <c r="BW6550" s="3"/>
      <c r="BX6550" s="4"/>
      <c r="BY6550" s="5"/>
      <c r="BZ6550" s="5"/>
      <c r="CA6550" s="5"/>
      <c r="CB6550" s="5"/>
      <c r="CC6550" s="5"/>
      <c r="CD6550" s="43"/>
    </row>
    <row r="6551" spans="1:82" x14ac:dyDescent="0.25">
      <c r="A6551" s="8"/>
      <c r="B6551" s="5"/>
      <c r="C6551" s="5"/>
      <c r="D6551" s="5"/>
      <c r="E6551" s="5"/>
      <c r="F6551" s="94" t="str">
        <f t="shared" si="1029"/>
        <v/>
      </c>
      <c r="G6551" s="94" t="str">
        <f t="shared" si="1030"/>
        <v/>
      </c>
      <c r="H6551" s="127" t="str">
        <f>IF(A6551&lt;&gt;"",IF(MID(C6551,1,1)="c",$AS$26,IF(MID(C6551,1,1)="r",$AS$41,IF(MID(C6551,1,1)="p",#REF!,#REF!))),"")</f>
        <v/>
      </c>
      <c r="I6551" s="92" t="str">
        <f t="shared" si="1031"/>
        <v/>
      </c>
      <c r="J6551" s="92" t="str">
        <f t="shared" si="1032"/>
        <v/>
      </c>
      <c r="K6551" s="92" t="str">
        <f t="shared" si="1033"/>
        <v/>
      </c>
      <c r="L6551" s="92" t="str">
        <f t="shared" si="1034"/>
        <v/>
      </c>
      <c r="M6551" s="95" t="str">
        <f>IF(A6551&lt;&gt;"",IF(MID(C6551,1,1)="c",SigmaEpsConcrete(I6551,$AN$30:$AN$33,$AR$30:$AR$33,$AS$26,$AS$27,$AS$28,$AQ$20,$AU$19),""),"")</f>
        <v/>
      </c>
      <c r="N6551" s="95" t="str">
        <f>IF(A6551&lt;&gt;"",IF(MID(C6551,1,1)="r",SigmaEpsReinf(J6551,$AS$42:$AS$43,$AS$41,$AS$39,$AS$40,$AQ$38),""),"")</f>
        <v/>
      </c>
      <c r="Q6551" s="92" t="str">
        <f t="shared" si="1036"/>
        <v/>
      </c>
      <c r="R6551" s="92" t="str">
        <f t="shared" si="1037"/>
        <v/>
      </c>
      <c r="U6551" s="5"/>
      <c r="V6551" s="5"/>
      <c r="W6551" s="94" t="str">
        <f t="shared" si="1035"/>
        <v/>
      </c>
      <c r="X6551" s="94" t="str">
        <f t="shared" si="1038"/>
        <v/>
      </c>
      <c r="Y6551" s="5"/>
      <c r="BK6551" s="8"/>
      <c r="BL6551" s="5"/>
      <c r="BM6551" s="5"/>
      <c r="BN6551" s="5"/>
      <c r="BO6551" s="5"/>
      <c r="BP6551" s="1"/>
      <c r="BQ6551" s="1"/>
      <c r="BR6551" s="1"/>
      <c r="BS6551" s="1"/>
      <c r="BT6551" s="1"/>
      <c r="BU6551" s="4"/>
      <c r="BV6551" s="1"/>
      <c r="BW6551" s="3"/>
      <c r="BX6551" s="4"/>
      <c r="BY6551" s="5"/>
      <c r="BZ6551" s="5"/>
      <c r="CA6551" s="5"/>
      <c r="CB6551" s="5"/>
      <c r="CC6551" s="5"/>
      <c r="CD6551" s="43"/>
    </row>
    <row r="6552" spans="1:82" x14ac:dyDescent="0.25">
      <c r="A6552" s="8"/>
      <c r="B6552" s="5"/>
      <c r="C6552" s="5"/>
      <c r="D6552" s="5"/>
      <c r="E6552" s="5"/>
      <c r="F6552" s="94" t="str">
        <f t="shared" si="1029"/>
        <v/>
      </c>
      <c r="G6552" s="94" t="str">
        <f t="shared" si="1030"/>
        <v/>
      </c>
      <c r="H6552" s="127" t="str">
        <f>IF(A6552&lt;&gt;"",IF(MID(C6552,1,1)="c",$AS$26,IF(MID(C6552,1,1)="r",$AS$41,IF(MID(C6552,1,1)="p",#REF!,#REF!))),"")</f>
        <v/>
      </c>
      <c r="I6552" s="92" t="str">
        <f t="shared" si="1031"/>
        <v/>
      </c>
      <c r="J6552" s="92" t="str">
        <f t="shared" si="1032"/>
        <v/>
      </c>
      <c r="K6552" s="92" t="str">
        <f t="shared" si="1033"/>
        <v/>
      </c>
      <c r="L6552" s="92" t="str">
        <f t="shared" si="1034"/>
        <v/>
      </c>
      <c r="M6552" s="95" t="str">
        <f>IF(A6552&lt;&gt;"",IF(MID(C6552,1,1)="c",SigmaEpsConcrete(I6552,$AN$30:$AN$33,$AR$30:$AR$33,$AS$26,$AS$27,$AS$28,$AQ$20,$AU$19),""),"")</f>
        <v/>
      </c>
      <c r="N6552" s="95" t="str">
        <f>IF(A6552&lt;&gt;"",IF(MID(C6552,1,1)="r",SigmaEpsReinf(J6552,$AS$42:$AS$43,$AS$41,$AS$39,$AS$40,$AQ$38),""),"")</f>
        <v/>
      </c>
      <c r="Q6552" s="92" t="str">
        <f t="shared" si="1036"/>
        <v/>
      </c>
      <c r="R6552" s="92" t="str">
        <f t="shared" si="1037"/>
        <v/>
      </c>
      <c r="U6552" s="5"/>
      <c r="V6552" s="5"/>
      <c r="W6552" s="94" t="str">
        <f t="shared" si="1035"/>
        <v/>
      </c>
      <c r="X6552" s="94" t="str">
        <f t="shared" si="1038"/>
        <v/>
      </c>
      <c r="Y6552" s="5"/>
      <c r="BK6552" s="8"/>
      <c r="BL6552" s="5"/>
      <c r="BM6552" s="5"/>
      <c r="BN6552" s="5"/>
      <c r="BO6552" s="5"/>
      <c r="BP6552" s="1"/>
      <c r="BQ6552" s="1"/>
      <c r="BR6552" s="1"/>
      <c r="BS6552" s="1"/>
      <c r="BT6552" s="1"/>
      <c r="BU6552" s="4"/>
      <c r="BV6552" s="1"/>
      <c r="BW6552" s="3"/>
      <c r="BX6552" s="4"/>
      <c r="BY6552" s="5"/>
      <c r="BZ6552" s="5"/>
      <c r="CA6552" s="5"/>
      <c r="CB6552" s="5"/>
      <c r="CC6552" s="5"/>
      <c r="CD6552" s="43"/>
    </row>
    <row r="6553" spans="1:82" x14ac:dyDescent="0.25">
      <c r="A6553" s="8"/>
      <c r="B6553" s="5"/>
      <c r="C6553" s="5"/>
      <c r="D6553" s="5"/>
      <c r="E6553" s="5"/>
      <c r="F6553" s="94" t="str">
        <f t="shared" si="1029"/>
        <v/>
      </c>
      <c r="G6553" s="94" t="str">
        <f t="shared" si="1030"/>
        <v/>
      </c>
      <c r="H6553" s="127" t="str">
        <f>IF(A6553&lt;&gt;"",IF(MID(C6553,1,1)="c",$AS$26,IF(MID(C6553,1,1)="r",$AS$41,IF(MID(C6553,1,1)="p",#REF!,#REF!))),"")</f>
        <v/>
      </c>
      <c r="I6553" s="92" t="str">
        <f t="shared" si="1031"/>
        <v/>
      </c>
      <c r="J6553" s="92" t="str">
        <f t="shared" si="1032"/>
        <v/>
      </c>
      <c r="K6553" s="92" t="str">
        <f t="shared" si="1033"/>
        <v/>
      </c>
      <c r="L6553" s="92" t="str">
        <f t="shared" si="1034"/>
        <v/>
      </c>
      <c r="M6553" s="95" t="str">
        <f>IF(A6553&lt;&gt;"",IF(MID(C6553,1,1)="c",SigmaEpsConcrete(I6553,$AN$30:$AN$33,$AR$30:$AR$33,$AS$26,$AS$27,$AS$28,$AQ$20,$AU$19),""),"")</f>
        <v/>
      </c>
      <c r="N6553" s="95" t="str">
        <f>IF(A6553&lt;&gt;"",IF(MID(C6553,1,1)="r",SigmaEpsReinf(J6553,$AS$42:$AS$43,$AS$41,$AS$39,$AS$40,$AQ$38),""),"")</f>
        <v/>
      </c>
      <c r="Q6553" s="92" t="str">
        <f t="shared" si="1036"/>
        <v/>
      </c>
      <c r="R6553" s="92" t="str">
        <f t="shared" si="1037"/>
        <v/>
      </c>
      <c r="U6553" s="5"/>
      <c r="V6553" s="5"/>
      <c r="W6553" s="94" t="str">
        <f t="shared" si="1035"/>
        <v/>
      </c>
      <c r="X6553" s="94" t="str">
        <f t="shared" si="1038"/>
        <v/>
      </c>
      <c r="Y6553" s="5"/>
      <c r="BK6553" s="8"/>
      <c r="BL6553" s="5"/>
      <c r="BM6553" s="5"/>
      <c r="BN6553" s="5"/>
      <c r="BO6553" s="5"/>
      <c r="BP6553" s="1"/>
      <c r="BQ6553" s="1"/>
      <c r="BR6553" s="1"/>
      <c r="BS6553" s="1"/>
      <c r="BT6553" s="1"/>
      <c r="BU6553" s="4"/>
      <c r="BV6553" s="1"/>
      <c r="BW6553" s="3"/>
      <c r="BX6553" s="4"/>
      <c r="BY6553" s="5"/>
      <c r="BZ6553" s="5"/>
      <c r="CA6553" s="5"/>
      <c r="CB6553" s="5"/>
      <c r="CC6553" s="5"/>
      <c r="CD6553" s="43"/>
    </row>
    <row r="6554" spans="1:82" x14ac:dyDescent="0.25">
      <c r="A6554" s="8"/>
      <c r="B6554" s="5"/>
      <c r="C6554" s="5"/>
      <c r="D6554" s="5"/>
      <c r="E6554" s="5"/>
      <c r="F6554" s="94" t="str">
        <f t="shared" si="1029"/>
        <v/>
      </c>
      <c r="G6554" s="94" t="str">
        <f t="shared" si="1030"/>
        <v/>
      </c>
      <c r="H6554" s="127" t="str">
        <f>IF(A6554&lt;&gt;"",IF(MID(C6554,1,1)="c",$AS$26,IF(MID(C6554,1,1)="r",$AS$41,IF(MID(C6554,1,1)="p",#REF!,#REF!))),"")</f>
        <v/>
      </c>
      <c r="I6554" s="92" t="str">
        <f t="shared" si="1031"/>
        <v/>
      </c>
      <c r="J6554" s="92" t="str">
        <f t="shared" si="1032"/>
        <v/>
      </c>
      <c r="K6554" s="92" t="str">
        <f t="shared" si="1033"/>
        <v/>
      </c>
      <c r="L6554" s="92" t="str">
        <f t="shared" si="1034"/>
        <v/>
      </c>
      <c r="M6554" s="95" t="str">
        <f>IF(A6554&lt;&gt;"",IF(MID(C6554,1,1)="c",SigmaEpsConcrete(I6554,$AN$30:$AN$33,$AR$30:$AR$33,$AS$26,$AS$27,$AS$28,$AQ$20,$AU$19),""),"")</f>
        <v/>
      </c>
      <c r="N6554" s="95" t="str">
        <f>IF(A6554&lt;&gt;"",IF(MID(C6554,1,1)="r",SigmaEpsReinf(J6554,$AS$42:$AS$43,$AS$41,$AS$39,$AS$40,$AQ$38),""),"")</f>
        <v/>
      </c>
      <c r="Q6554" s="92" t="str">
        <f t="shared" si="1036"/>
        <v/>
      </c>
      <c r="R6554" s="92" t="str">
        <f t="shared" si="1037"/>
        <v/>
      </c>
      <c r="U6554" s="5"/>
      <c r="V6554" s="5"/>
      <c r="W6554" s="94" t="str">
        <f t="shared" si="1035"/>
        <v/>
      </c>
      <c r="X6554" s="94" t="str">
        <f t="shared" si="1038"/>
        <v/>
      </c>
      <c r="Y6554" s="5"/>
      <c r="BK6554" s="8"/>
      <c r="BL6554" s="5"/>
      <c r="BM6554" s="5"/>
      <c r="BN6554" s="5"/>
      <c r="BO6554" s="5"/>
      <c r="BP6554" s="1"/>
      <c r="BQ6554" s="1"/>
      <c r="BR6554" s="1"/>
      <c r="BS6554" s="1"/>
      <c r="BT6554" s="1"/>
      <c r="BU6554" s="4"/>
      <c r="BV6554" s="1"/>
      <c r="BW6554" s="3"/>
      <c r="BX6554" s="4"/>
      <c r="BY6554" s="5"/>
      <c r="BZ6554" s="5"/>
      <c r="CA6554" s="5"/>
      <c r="CB6554" s="5"/>
      <c r="CC6554" s="5"/>
      <c r="CD6554" s="43"/>
    </row>
    <row r="6555" spans="1:82" x14ac:dyDescent="0.25">
      <c r="A6555" s="8"/>
      <c r="B6555" s="5"/>
      <c r="C6555" s="5"/>
      <c r="D6555" s="5"/>
      <c r="E6555" s="5"/>
      <c r="F6555" s="94" t="str">
        <f t="shared" si="1029"/>
        <v/>
      </c>
      <c r="G6555" s="94" t="str">
        <f t="shared" si="1030"/>
        <v/>
      </c>
      <c r="H6555" s="127" t="str">
        <f>IF(A6555&lt;&gt;"",IF(MID(C6555,1,1)="c",$AS$26,IF(MID(C6555,1,1)="r",$AS$41,IF(MID(C6555,1,1)="p",#REF!,#REF!))),"")</f>
        <v/>
      </c>
      <c r="I6555" s="92" t="str">
        <f t="shared" si="1031"/>
        <v/>
      </c>
      <c r="J6555" s="92" t="str">
        <f t="shared" si="1032"/>
        <v/>
      </c>
      <c r="K6555" s="92" t="str">
        <f t="shared" si="1033"/>
        <v/>
      </c>
      <c r="L6555" s="92" t="str">
        <f t="shared" si="1034"/>
        <v/>
      </c>
      <c r="M6555" s="95" t="str">
        <f>IF(A6555&lt;&gt;"",IF(MID(C6555,1,1)="c",SigmaEpsConcrete(I6555,$AN$30:$AN$33,$AR$30:$AR$33,$AS$26,$AS$27,$AS$28,$AQ$20,$AU$19),""),"")</f>
        <v/>
      </c>
      <c r="N6555" s="95" t="str">
        <f>IF(A6555&lt;&gt;"",IF(MID(C6555,1,1)="r",SigmaEpsReinf(J6555,$AS$42:$AS$43,$AS$41,$AS$39,$AS$40,$AQ$38),""),"")</f>
        <v/>
      </c>
      <c r="Q6555" s="92" t="str">
        <f t="shared" si="1036"/>
        <v/>
      </c>
      <c r="R6555" s="92" t="str">
        <f t="shared" si="1037"/>
        <v/>
      </c>
      <c r="U6555" s="5"/>
      <c r="V6555" s="5"/>
      <c r="W6555" s="94" t="str">
        <f t="shared" si="1035"/>
        <v/>
      </c>
      <c r="X6555" s="94" t="str">
        <f t="shared" si="1038"/>
        <v/>
      </c>
      <c r="Y6555" s="5"/>
      <c r="BK6555" s="8"/>
      <c r="BL6555" s="5"/>
      <c r="BM6555" s="5"/>
      <c r="BN6555" s="5"/>
      <c r="BO6555" s="5"/>
      <c r="BP6555" s="1"/>
      <c r="BQ6555" s="1"/>
      <c r="BR6555" s="1"/>
      <c r="BS6555" s="1"/>
      <c r="BT6555" s="1"/>
      <c r="BU6555" s="4"/>
      <c r="BV6555" s="1"/>
      <c r="BW6555" s="3"/>
      <c r="BX6555" s="4"/>
      <c r="BY6555" s="5"/>
      <c r="BZ6555" s="5"/>
      <c r="CA6555" s="5"/>
      <c r="CB6555" s="5"/>
      <c r="CC6555" s="5"/>
      <c r="CD6555" s="43"/>
    </row>
    <row r="6556" spans="1:82" x14ac:dyDescent="0.25">
      <c r="A6556" s="8"/>
      <c r="B6556" s="5"/>
      <c r="C6556" s="5"/>
      <c r="D6556" s="5"/>
      <c r="E6556" s="5"/>
      <c r="F6556" s="94" t="str">
        <f t="shared" si="1029"/>
        <v/>
      </c>
      <c r="G6556" s="94" t="str">
        <f t="shared" si="1030"/>
        <v/>
      </c>
      <c r="H6556" s="127" t="str">
        <f>IF(A6556&lt;&gt;"",IF(MID(C6556,1,1)="c",$AS$26,IF(MID(C6556,1,1)="r",$AS$41,IF(MID(C6556,1,1)="p",#REF!,#REF!))),"")</f>
        <v/>
      </c>
      <c r="I6556" s="92" t="str">
        <f t="shared" si="1031"/>
        <v/>
      </c>
      <c r="J6556" s="92" t="str">
        <f t="shared" si="1032"/>
        <v/>
      </c>
      <c r="K6556" s="92" t="str">
        <f t="shared" si="1033"/>
        <v/>
      </c>
      <c r="L6556" s="92" t="str">
        <f t="shared" si="1034"/>
        <v/>
      </c>
      <c r="M6556" s="95" t="str">
        <f>IF(A6556&lt;&gt;"",IF(MID(C6556,1,1)="c",SigmaEpsConcrete(I6556,$AN$30:$AN$33,$AR$30:$AR$33,$AS$26,$AS$27,$AS$28,$AQ$20,$AU$19),""),"")</f>
        <v/>
      </c>
      <c r="N6556" s="95" t="str">
        <f>IF(A6556&lt;&gt;"",IF(MID(C6556,1,1)="r",SigmaEpsReinf(J6556,$AS$42:$AS$43,$AS$41,$AS$39,$AS$40,$AQ$38),""),"")</f>
        <v/>
      </c>
      <c r="Q6556" s="92" t="str">
        <f t="shared" si="1036"/>
        <v/>
      </c>
      <c r="R6556" s="92" t="str">
        <f t="shared" si="1037"/>
        <v/>
      </c>
      <c r="U6556" s="5"/>
      <c r="V6556" s="5"/>
      <c r="W6556" s="94" t="str">
        <f t="shared" si="1035"/>
        <v/>
      </c>
      <c r="X6556" s="94" t="str">
        <f t="shared" si="1038"/>
        <v/>
      </c>
      <c r="Y6556" s="5"/>
      <c r="BK6556" s="8"/>
      <c r="BL6556" s="5"/>
      <c r="BM6556" s="5"/>
      <c r="BN6556" s="5"/>
      <c r="BO6556" s="5"/>
      <c r="BP6556" s="1"/>
      <c r="BQ6556" s="1"/>
      <c r="BR6556" s="1"/>
      <c r="BS6556" s="1"/>
      <c r="BT6556" s="1"/>
      <c r="BU6556" s="4"/>
      <c r="BV6556" s="1"/>
      <c r="BW6556" s="3"/>
      <c r="BX6556" s="4"/>
      <c r="BY6556" s="5"/>
      <c r="BZ6556" s="5"/>
      <c r="CA6556" s="5"/>
      <c r="CB6556" s="5"/>
      <c r="CC6556" s="5"/>
      <c r="CD6556" s="43"/>
    </row>
    <row r="6557" spans="1:82" x14ac:dyDescent="0.25">
      <c r="A6557" s="8"/>
      <c r="B6557" s="5"/>
      <c r="C6557" s="5"/>
      <c r="D6557" s="5"/>
      <c r="E6557" s="5"/>
      <c r="F6557" s="94" t="str">
        <f t="shared" si="1029"/>
        <v/>
      </c>
      <c r="G6557" s="94" t="str">
        <f t="shared" si="1030"/>
        <v/>
      </c>
      <c r="H6557" s="127" t="str">
        <f>IF(A6557&lt;&gt;"",IF(MID(C6557,1,1)="c",$AS$26,IF(MID(C6557,1,1)="r",$AS$41,IF(MID(C6557,1,1)="p",#REF!,#REF!))),"")</f>
        <v/>
      </c>
      <c r="I6557" s="92" t="str">
        <f t="shared" si="1031"/>
        <v/>
      </c>
      <c r="J6557" s="92" t="str">
        <f t="shared" si="1032"/>
        <v/>
      </c>
      <c r="K6557" s="92" t="str">
        <f t="shared" si="1033"/>
        <v/>
      </c>
      <c r="L6557" s="92" t="str">
        <f t="shared" si="1034"/>
        <v/>
      </c>
      <c r="M6557" s="95" t="str">
        <f>IF(A6557&lt;&gt;"",IF(MID(C6557,1,1)="c",SigmaEpsConcrete(I6557,$AN$30:$AN$33,$AR$30:$AR$33,$AS$26,$AS$27,$AS$28,$AQ$20,$AU$19),""),"")</f>
        <v/>
      </c>
      <c r="N6557" s="95" t="str">
        <f>IF(A6557&lt;&gt;"",IF(MID(C6557,1,1)="r",SigmaEpsReinf(J6557,$AS$42:$AS$43,$AS$41,$AS$39,$AS$40,$AQ$38),""),"")</f>
        <v/>
      </c>
      <c r="Q6557" s="92" t="str">
        <f t="shared" si="1036"/>
        <v/>
      </c>
      <c r="R6557" s="92" t="str">
        <f t="shared" si="1037"/>
        <v/>
      </c>
      <c r="U6557" s="5"/>
      <c r="V6557" s="5"/>
      <c r="W6557" s="94" t="str">
        <f t="shared" si="1035"/>
        <v/>
      </c>
      <c r="X6557" s="94" t="str">
        <f t="shared" si="1038"/>
        <v/>
      </c>
      <c r="Y6557" s="5"/>
      <c r="BK6557" s="8"/>
      <c r="BL6557" s="5"/>
      <c r="BM6557" s="5"/>
      <c r="BN6557" s="5"/>
      <c r="BO6557" s="5"/>
      <c r="BP6557" s="1"/>
      <c r="BQ6557" s="1"/>
      <c r="BR6557" s="1"/>
      <c r="BS6557" s="1"/>
      <c r="BT6557" s="1"/>
      <c r="BU6557" s="4"/>
      <c r="BV6557" s="1"/>
      <c r="BW6557" s="3"/>
      <c r="BX6557" s="4"/>
      <c r="BY6557" s="5"/>
      <c r="BZ6557" s="5"/>
      <c r="CA6557" s="5"/>
      <c r="CB6557" s="5"/>
      <c r="CC6557" s="5"/>
      <c r="CD6557" s="43"/>
    </row>
    <row r="6558" spans="1:82" x14ac:dyDescent="0.25">
      <c r="A6558" s="8"/>
      <c r="B6558" s="5"/>
      <c r="C6558" s="5"/>
      <c r="D6558" s="5"/>
      <c r="E6558" s="5"/>
      <c r="F6558" s="94" t="str">
        <f t="shared" si="1029"/>
        <v/>
      </c>
      <c r="G6558" s="94" t="str">
        <f t="shared" si="1030"/>
        <v/>
      </c>
      <c r="H6558" s="127" t="str">
        <f>IF(A6558&lt;&gt;"",IF(MID(C6558,1,1)="c",$AS$26,IF(MID(C6558,1,1)="r",$AS$41,IF(MID(C6558,1,1)="p",#REF!,#REF!))),"")</f>
        <v/>
      </c>
      <c r="I6558" s="92" t="str">
        <f t="shared" si="1031"/>
        <v/>
      </c>
      <c r="J6558" s="92" t="str">
        <f t="shared" si="1032"/>
        <v/>
      </c>
      <c r="K6558" s="92" t="str">
        <f t="shared" si="1033"/>
        <v/>
      </c>
      <c r="L6558" s="92" t="str">
        <f t="shared" si="1034"/>
        <v/>
      </c>
      <c r="M6558" s="95" t="str">
        <f>IF(A6558&lt;&gt;"",IF(MID(C6558,1,1)="c",SigmaEpsConcrete(I6558,$AN$30:$AN$33,$AR$30:$AR$33,$AS$26,$AS$27,$AS$28,$AQ$20,$AU$19),""),"")</f>
        <v/>
      </c>
      <c r="N6558" s="95" t="str">
        <f>IF(A6558&lt;&gt;"",IF(MID(C6558,1,1)="r",SigmaEpsReinf(J6558,$AS$42:$AS$43,$AS$41,$AS$39,$AS$40,$AQ$38),""),"")</f>
        <v/>
      </c>
      <c r="Q6558" s="92" t="str">
        <f t="shared" si="1036"/>
        <v/>
      </c>
      <c r="R6558" s="92" t="str">
        <f t="shared" si="1037"/>
        <v/>
      </c>
      <c r="U6558" s="5"/>
      <c r="V6558" s="5"/>
      <c r="W6558" s="94" t="str">
        <f t="shared" si="1035"/>
        <v/>
      </c>
      <c r="X6558" s="94" t="str">
        <f t="shared" si="1038"/>
        <v/>
      </c>
      <c r="Y6558" s="5"/>
      <c r="BK6558" s="8"/>
      <c r="BL6558" s="5"/>
      <c r="BM6558" s="5"/>
      <c r="BN6558" s="5"/>
      <c r="BO6558" s="5"/>
      <c r="BP6558" s="1"/>
      <c r="BQ6558" s="1"/>
      <c r="BR6558" s="1"/>
      <c r="BS6558" s="1"/>
      <c r="BT6558" s="1"/>
      <c r="BU6558" s="4"/>
      <c r="BV6558" s="1"/>
      <c r="BW6558" s="3"/>
      <c r="BX6558" s="4"/>
      <c r="BY6558" s="5"/>
      <c r="BZ6558" s="5"/>
      <c r="CA6558" s="5"/>
      <c r="CB6558" s="5"/>
      <c r="CC6558" s="5"/>
      <c r="CD6558" s="43"/>
    </row>
    <row r="6559" spans="1:82" x14ac:dyDescent="0.25">
      <c r="A6559" s="8"/>
      <c r="B6559" s="5"/>
      <c r="C6559" s="5"/>
      <c r="D6559" s="5"/>
      <c r="E6559" s="5"/>
      <c r="F6559" s="94" t="str">
        <f t="shared" si="1029"/>
        <v/>
      </c>
      <c r="G6559" s="94" t="str">
        <f t="shared" si="1030"/>
        <v/>
      </c>
      <c r="H6559" s="127" t="str">
        <f>IF(A6559&lt;&gt;"",IF(MID(C6559,1,1)="c",$AS$26,IF(MID(C6559,1,1)="r",$AS$41,IF(MID(C6559,1,1)="p",#REF!,#REF!))),"")</f>
        <v/>
      </c>
      <c r="I6559" s="92" t="str">
        <f t="shared" si="1031"/>
        <v/>
      </c>
      <c r="J6559" s="92" t="str">
        <f t="shared" si="1032"/>
        <v/>
      </c>
      <c r="K6559" s="92" t="str">
        <f t="shared" si="1033"/>
        <v/>
      </c>
      <c r="L6559" s="92" t="str">
        <f t="shared" si="1034"/>
        <v/>
      </c>
      <c r="M6559" s="95" t="str">
        <f>IF(A6559&lt;&gt;"",IF(MID(C6559,1,1)="c",SigmaEpsConcrete(I6559,$AN$30:$AN$33,$AR$30:$AR$33,$AS$26,$AS$27,$AS$28,$AQ$20,$AU$19),""),"")</f>
        <v/>
      </c>
      <c r="N6559" s="95" t="str">
        <f>IF(A6559&lt;&gt;"",IF(MID(C6559,1,1)="r",SigmaEpsReinf(J6559,$AS$42:$AS$43,$AS$41,$AS$39,$AS$40,$AQ$38),""),"")</f>
        <v/>
      </c>
      <c r="Q6559" s="92" t="str">
        <f t="shared" si="1036"/>
        <v/>
      </c>
      <c r="R6559" s="92" t="str">
        <f t="shared" si="1037"/>
        <v/>
      </c>
      <c r="U6559" s="5"/>
      <c r="V6559" s="5"/>
      <c r="W6559" s="94" t="str">
        <f t="shared" si="1035"/>
        <v/>
      </c>
      <c r="X6559" s="94" t="str">
        <f t="shared" si="1038"/>
        <v/>
      </c>
      <c r="Y6559" s="5"/>
      <c r="BK6559" s="8"/>
      <c r="BL6559" s="5"/>
      <c r="BM6559" s="5"/>
      <c r="BN6559" s="5"/>
      <c r="BO6559" s="5"/>
      <c r="BP6559" s="1"/>
      <c r="BQ6559" s="1"/>
      <c r="BR6559" s="1"/>
      <c r="BS6559" s="1"/>
      <c r="BT6559" s="1"/>
      <c r="BU6559" s="4"/>
      <c r="BV6559" s="1"/>
      <c r="BW6559" s="3"/>
      <c r="BX6559" s="4"/>
      <c r="BY6559" s="5"/>
      <c r="BZ6559" s="5"/>
      <c r="CA6559" s="5"/>
      <c r="CB6559" s="5"/>
      <c r="CC6559" s="5"/>
      <c r="CD6559" s="43"/>
    </row>
    <row r="6560" spans="1:82" x14ac:dyDescent="0.25">
      <c r="A6560" s="8"/>
      <c r="B6560" s="5"/>
      <c r="C6560" s="5"/>
      <c r="D6560" s="5"/>
      <c r="E6560" s="5"/>
      <c r="F6560" s="94" t="str">
        <f t="shared" si="1029"/>
        <v/>
      </c>
      <c r="G6560" s="94" t="str">
        <f t="shared" si="1030"/>
        <v/>
      </c>
      <c r="H6560" s="127" t="str">
        <f>IF(A6560&lt;&gt;"",IF(MID(C6560,1,1)="c",$AS$26,IF(MID(C6560,1,1)="r",$AS$41,IF(MID(C6560,1,1)="p",#REF!,#REF!))),"")</f>
        <v/>
      </c>
      <c r="I6560" s="92" t="str">
        <f t="shared" si="1031"/>
        <v/>
      </c>
      <c r="J6560" s="92" t="str">
        <f t="shared" si="1032"/>
        <v/>
      </c>
      <c r="K6560" s="92" t="str">
        <f t="shared" si="1033"/>
        <v/>
      </c>
      <c r="L6560" s="92" t="str">
        <f t="shared" si="1034"/>
        <v/>
      </c>
      <c r="M6560" s="95" t="str">
        <f>IF(A6560&lt;&gt;"",IF(MID(C6560,1,1)="c",SigmaEpsConcrete(I6560,$AN$30:$AN$33,$AR$30:$AR$33,$AS$26,$AS$27,$AS$28,$AQ$20,$AU$19),""),"")</f>
        <v/>
      </c>
      <c r="N6560" s="95" t="str">
        <f>IF(A6560&lt;&gt;"",IF(MID(C6560,1,1)="r",SigmaEpsReinf(J6560,$AS$42:$AS$43,$AS$41,$AS$39,$AS$40,$AQ$38),""),"")</f>
        <v/>
      </c>
      <c r="Q6560" s="92" t="str">
        <f t="shared" si="1036"/>
        <v/>
      </c>
      <c r="R6560" s="92" t="str">
        <f t="shared" si="1037"/>
        <v/>
      </c>
      <c r="U6560" s="5"/>
      <c r="V6560" s="5"/>
      <c r="W6560" s="94" t="str">
        <f t="shared" si="1035"/>
        <v/>
      </c>
      <c r="X6560" s="94" t="str">
        <f t="shared" si="1038"/>
        <v/>
      </c>
      <c r="Y6560" s="5"/>
      <c r="BK6560" s="8"/>
      <c r="BL6560" s="5"/>
      <c r="BM6560" s="5"/>
      <c r="BN6560" s="5"/>
      <c r="BO6560" s="5"/>
      <c r="BP6560" s="1"/>
      <c r="BQ6560" s="1"/>
      <c r="BR6560" s="1"/>
      <c r="BS6560" s="1"/>
      <c r="BT6560" s="1"/>
      <c r="BU6560" s="4"/>
      <c r="BV6560" s="1"/>
      <c r="BW6560" s="3"/>
      <c r="BX6560" s="4"/>
      <c r="BY6560" s="5"/>
      <c r="BZ6560" s="5"/>
      <c r="CA6560" s="5"/>
      <c r="CB6560" s="5"/>
      <c r="CC6560" s="5"/>
      <c r="CD6560" s="43"/>
    </row>
    <row r="6561" spans="1:82" x14ac:dyDescent="0.25">
      <c r="A6561" s="8"/>
      <c r="B6561" s="5"/>
      <c r="C6561" s="5"/>
      <c r="D6561" s="5"/>
      <c r="E6561" s="5"/>
      <c r="F6561" s="94" t="str">
        <f t="shared" si="1029"/>
        <v/>
      </c>
      <c r="G6561" s="94" t="str">
        <f t="shared" si="1030"/>
        <v/>
      </c>
      <c r="H6561" s="127" t="str">
        <f>IF(A6561&lt;&gt;"",IF(MID(C6561,1,1)="c",$AS$26,IF(MID(C6561,1,1)="r",$AS$41,IF(MID(C6561,1,1)="p",#REF!,#REF!))),"")</f>
        <v/>
      </c>
      <c r="I6561" s="92" t="str">
        <f t="shared" si="1031"/>
        <v/>
      </c>
      <c r="J6561" s="92" t="str">
        <f t="shared" si="1032"/>
        <v/>
      </c>
      <c r="K6561" s="92" t="str">
        <f t="shared" si="1033"/>
        <v/>
      </c>
      <c r="L6561" s="92" t="str">
        <f t="shared" si="1034"/>
        <v/>
      </c>
      <c r="M6561" s="95" t="str">
        <f>IF(A6561&lt;&gt;"",IF(MID(C6561,1,1)="c",SigmaEpsConcrete(I6561,$AN$30:$AN$33,$AR$30:$AR$33,$AS$26,$AS$27,$AS$28,$AQ$20,$AU$19),""),"")</f>
        <v/>
      </c>
      <c r="N6561" s="95" t="str">
        <f>IF(A6561&lt;&gt;"",IF(MID(C6561,1,1)="r",SigmaEpsReinf(J6561,$AS$42:$AS$43,$AS$41,$AS$39,$AS$40,$AQ$38),""),"")</f>
        <v/>
      </c>
      <c r="Q6561" s="92" t="str">
        <f t="shared" si="1036"/>
        <v/>
      </c>
      <c r="R6561" s="92" t="str">
        <f t="shared" si="1037"/>
        <v/>
      </c>
      <c r="U6561" s="5"/>
      <c r="V6561" s="5"/>
      <c r="W6561" s="94" t="str">
        <f t="shared" si="1035"/>
        <v/>
      </c>
      <c r="X6561" s="94" t="str">
        <f t="shared" si="1038"/>
        <v/>
      </c>
      <c r="Y6561" s="5"/>
      <c r="BK6561" s="8"/>
      <c r="BL6561" s="5"/>
      <c r="BM6561" s="5"/>
      <c r="BN6561" s="5"/>
      <c r="BO6561" s="5"/>
      <c r="BP6561" s="1"/>
      <c r="BQ6561" s="1"/>
      <c r="BR6561" s="1"/>
      <c r="BS6561" s="1"/>
      <c r="BT6561" s="1"/>
      <c r="BU6561" s="4"/>
      <c r="BV6561" s="1"/>
      <c r="BW6561" s="3"/>
      <c r="BX6561" s="4"/>
      <c r="BY6561" s="5"/>
      <c r="BZ6561" s="5"/>
      <c r="CA6561" s="5"/>
      <c r="CB6561" s="5"/>
      <c r="CC6561" s="5"/>
      <c r="CD6561" s="43"/>
    </row>
    <row r="6562" spans="1:82" x14ac:dyDescent="0.25">
      <c r="A6562" s="8"/>
      <c r="B6562" s="5"/>
      <c r="C6562" s="5"/>
      <c r="D6562" s="5"/>
      <c r="E6562" s="5"/>
      <c r="F6562" s="94" t="str">
        <f t="shared" si="1029"/>
        <v/>
      </c>
      <c r="G6562" s="94" t="str">
        <f t="shared" si="1030"/>
        <v/>
      </c>
      <c r="H6562" s="127" t="str">
        <f>IF(A6562&lt;&gt;"",IF(MID(C6562,1,1)="c",$AS$26,IF(MID(C6562,1,1)="r",$AS$41,IF(MID(C6562,1,1)="p",#REF!,#REF!))),"")</f>
        <v/>
      </c>
      <c r="I6562" s="92" t="str">
        <f t="shared" si="1031"/>
        <v/>
      </c>
      <c r="J6562" s="92" t="str">
        <f t="shared" si="1032"/>
        <v/>
      </c>
      <c r="K6562" s="92" t="str">
        <f t="shared" si="1033"/>
        <v/>
      </c>
      <c r="L6562" s="92" t="str">
        <f t="shared" si="1034"/>
        <v/>
      </c>
      <c r="M6562" s="95" t="str">
        <f>IF(A6562&lt;&gt;"",IF(MID(C6562,1,1)="c",SigmaEpsConcrete(I6562,$AN$30:$AN$33,$AR$30:$AR$33,$AS$26,$AS$27,$AS$28,$AQ$20,$AU$19),""),"")</f>
        <v/>
      </c>
      <c r="N6562" s="95" t="str">
        <f>IF(A6562&lt;&gt;"",IF(MID(C6562,1,1)="r",SigmaEpsReinf(J6562,$AS$42:$AS$43,$AS$41,$AS$39,$AS$40,$AQ$38),""),"")</f>
        <v/>
      </c>
      <c r="Q6562" s="92" t="str">
        <f t="shared" si="1036"/>
        <v/>
      </c>
      <c r="R6562" s="92" t="str">
        <f t="shared" si="1037"/>
        <v/>
      </c>
      <c r="U6562" s="5"/>
      <c r="V6562" s="5"/>
      <c r="W6562" s="94" t="str">
        <f t="shared" si="1035"/>
        <v/>
      </c>
      <c r="X6562" s="94" t="str">
        <f t="shared" si="1038"/>
        <v/>
      </c>
      <c r="Y6562" s="5"/>
      <c r="BK6562" s="8"/>
      <c r="BL6562" s="5"/>
      <c r="BM6562" s="5"/>
      <c r="BN6562" s="5"/>
      <c r="BO6562" s="5"/>
      <c r="BP6562" s="1"/>
      <c r="BQ6562" s="1"/>
      <c r="BR6562" s="1"/>
      <c r="BS6562" s="1"/>
      <c r="BT6562" s="1"/>
      <c r="BU6562" s="4"/>
      <c r="BV6562" s="1"/>
      <c r="BW6562" s="3"/>
      <c r="BX6562" s="4"/>
      <c r="BY6562" s="5"/>
      <c r="BZ6562" s="5"/>
      <c r="CA6562" s="5"/>
      <c r="CB6562" s="5"/>
      <c r="CC6562" s="5"/>
      <c r="CD6562" s="43"/>
    </row>
    <row r="6563" spans="1:82" x14ac:dyDescent="0.25">
      <c r="A6563" s="8"/>
      <c r="B6563" s="5"/>
      <c r="C6563" s="5"/>
      <c r="D6563" s="5"/>
      <c r="E6563" s="5"/>
      <c r="F6563" s="94" t="str">
        <f t="shared" si="1029"/>
        <v/>
      </c>
      <c r="G6563" s="94" t="str">
        <f t="shared" si="1030"/>
        <v/>
      </c>
      <c r="H6563" s="127" t="str">
        <f>IF(A6563&lt;&gt;"",IF(MID(C6563,1,1)="c",$AS$26,IF(MID(C6563,1,1)="r",$AS$41,IF(MID(C6563,1,1)="p",#REF!,#REF!))),"")</f>
        <v/>
      </c>
      <c r="I6563" s="92" t="str">
        <f t="shared" si="1031"/>
        <v/>
      </c>
      <c r="J6563" s="92" t="str">
        <f t="shared" si="1032"/>
        <v/>
      </c>
      <c r="K6563" s="92" t="str">
        <f t="shared" si="1033"/>
        <v/>
      </c>
      <c r="L6563" s="92" t="str">
        <f t="shared" si="1034"/>
        <v/>
      </c>
      <c r="M6563" s="95" t="str">
        <f>IF(A6563&lt;&gt;"",IF(MID(C6563,1,1)="c",SigmaEpsConcrete(I6563,$AN$30:$AN$33,$AR$30:$AR$33,$AS$26,$AS$27,$AS$28,$AQ$20,$AU$19),""),"")</f>
        <v/>
      </c>
      <c r="N6563" s="95" t="str">
        <f>IF(A6563&lt;&gt;"",IF(MID(C6563,1,1)="r",SigmaEpsReinf(J6563,$AS$42:$AS$43,$AS$41,$AS$39,$AS$40,$AQ$38),""),"")</f>
        <v/>
      </c>
      <c r="Q6563" s="92" t="str">
        <f t="shared" si="1036"/>
        <v/>
      </c>
      <c r="R6563" s="92" t="str">
        <f t="shared" si="1037"/>
        <v/>
      </c>
      <c r="U6563" s="5"/>
      <c r="V6563" s="5"/>
      <c r="W6563" s="94" t="str">
        <f t="shared" si="1035"/>
        <v/>
      </c>
      <c r="X6563" s="94" t="str">
        <f t="shared" si="1038"/>
        <v/>
      </c>
      <c r="Y6563" s="5"/>
      <c r="BK6563" s="8"/>
      <c r="BL6563" s="5"/>
      <c r="BM6563" s="5"/>
      <c r="BN6563" s="5"/>
      <c r="BO6563" s="5"/>
      <c r="BP6563" s="1"/>
      <c r="BQ6563" s="1"/>
      <c r="BR6563" s="1"/>
      <c r="BS6563" s="1"/>
      <c r="BT6563" s="1"/>
      <c r="BU6563" s="4"/>
      <c r="BV6563" s="1"/>
      <c r="BW6563" s="3"/>
      <c r="BX6563" s="4"/>
      <c r="BY6563" s="5"/>
      <c r="BZ6563" s="5"/>
      <c r="CA6563" s="5"/>
      <c r="CB6563" s="5"/>
      <c r="CC6563" s="5"/>
      <c r="CD6563" s="43"/>
    </row>
    <row r="6564" spans="1:82" x14ac:dyDescent="0.25">
      <c r="A6564" s="8"/>
      <c r="B6564" s="5"/>
      <c r="C6564" s="5"/>
      <c r="D6564" s="5"/>
      <c r="E6564" s="5"/>
      <c r="F6564" s="94" t="str">
        <f t="shared" si="1029"/>
        <v/>
      </c>
      <c r="G6564" s="94" t="str">
        <f t="shared" si="1030"/>
        <v/>
      </c>
      <c r="H6564" s="127" t="str">
        <f>IF(A6564&lt;&gt;"",IF(MID(C6564,1,1)="c",$AS$26,IF(MID(C6564,1,1)="r",$AS$41,IF(MID(C6564,1,1)="p",#REF!,#REF!))),"")</f>
        <v/>
      </c>
      <c r="I6564" s="92" t="str">
        <f t="shared" si="1031"/>
        <v/>
      </c>
      <c r="J6564" s="92" t="str">
        <f t="shared" si="1032"/>
        <v/>
      </c>
      <c r="K6564" s="92" t="str">
        <f t="shared" si="1033"/>
        <v/>
      </c>
      <c r="L6564" s="92" t="str">
        <f t="shared" si="1034"/>
        <v/>
      </c>
      <c r="M6564" s="95" t="str">
        <f>IF(A6564&lt;&gt;"",IF(MID(C6564,1,1)="c",SigmaEpsConcrete(I6564,$AN$30:$AN$33,$AR$30:$AR$33,$AS$26,$AS$27,$AS$28,$AQ$20,$AU$19),""),"")</f>
        <v/>
      </c>
      <c r="N6564" s="95" t="str">
        <f>IF(A6564&lt;&gt;"",IF(MID(C6564,1,1)="r",SigmaEpsReinf(J6564,$AS$42:$AS$43,$AS$41,$AS$39,$AS$40,$AQ$38),""),"")</f>
        <v/>
      </c>
      <c r="Q6564" s="92" t="str">
        <f t="shared" si="1036"/>
        <v/>
      </c>
      <c r="R6564" s="92" t="str">
        <f t="shared" si="1037"/>
        <v/>
      </c>
      <c r="U6564" s="5"/>
      <c r="V6564" s="5"/>
      <c r="W6564" s="94" t="str">
        <f t="shared" si="1035"/>
        <v/>
      </c>
      <c r="X6564" s="94" t="str">
        <f t="shared" si="1038"/>
        <v/>
      </c>
      <c r="Y6564" s="5"/>
      <c r="BK6564" s="8"/>
      <c r="BL6564" s="5"/>
      <c r="BM6564" s="5"/>
      <c r="BN6564" s="5"/>
      <c r="BO6564" s="5"/>
      <c r="BP6564" s="1"/>
      <c r="BQ6564" s="1"/>
      <c r="BR6564" s="1"/>
      <c r="BS6564" s="1"/>
      <c r="BT6564" s="1"/>
      <c r="BU6564" s="4"/>
      <c r="BV6564" s="1"/>
      <c r="BW6564" s="3"/>
      <c r="BX6564" s="4"/>
      <c r="BY6564" s="5"/>
      <c r="BZ6564" s="5"/>
      <c r="CA6564" s="5"/>
      <c r="CB6564" s="5"/>
      <c r="CC6564" s="5"/>
      <c r="CD6564" s="43"/>
    </row>
    <row r="6565" spans="1:82" x14ac:dyDescent="0.25">
      <c r="A6565" s="8"/>
      <c r="B6565" s="5"/>
      <c r="C6565" s="5"/>
      <c r="D6565" s="5"/>
      <c r="E6565" s="5"/>
      <c r="F6565" s="94" t="str">
        <f t="shared" si="1029"/>
        <v/>
      </c>
      <c r="G6565" s="94" t="str">
        <f t="shared" si="1030"/>
        <v/>
      </c>
      <c r="H6565" s="127" t="str">
        <f>IF(A6565&lt;&gt;"",IF(MID(C6565,1,1)="c",$AS$26,IF(MID(C6565,1,1)="r",$AS$41,IF(MID(C6565,1,1)="p",#REF!,#REF!))),"")</f>
        <v/>
      </c>
      <c r="I6565" s="92" t="str">
        <f t="shared" si="1031"/>
        <v/>
      </c>
      <c r="J6565" s="92" t="str">
        <f t="shared" si="1032"/>
        <v/>
      </c>
      <c r="K6565" s="92" t="str">
        <f t="shared" si="1033"/>
        <v/>
      </c>
      <c r="L6565" s="92" t="str">
        <f t="shared" si="1034"/>
        <v/>
      </c>
      <c r="M6565" s="95" t="str">
        <f>IF(A6565&lt;&gt;"",IF(MID(C6565,1,1)="c",SigmaEpsConcrete(I6565,$AN$30:$AN$33,$AR$30:$AR$33,$AS$26,$AS$27,$AS$28,$AQ$20,$AU$19),""),"")</f>
        <v/>
      </c>
      <c r="N6565" s="95" t="str">
        <f>IF(A6565&lt;&gt;"",IF(MID(C6565,1,1)="r",SigmaEpsReinf(J6565,$AS$42:$AS$43,$AS$41,$AS$39,$AS$40,$AQ$38),""),"")</f>
        <v/>
      </c>
      <c r="Q6565" s="92" t="str">
        <f t="shared" si="1036"/>
        <v/>
      </c>
      <c r="R6565" s="92" t="str">
        <f t="shared" si="1037"/>
        <v/>
      </c>
      <c r="U6565" s="5"/>
      <c r="V6565" s="5"/>
      <c r="W6565" s="94" t="str">
        <f t="shared" si="1035"/>
        <v/>
      </c>
      <c r="X6565" s="94" t="str">
        <f t="shared" si="1038"/>
        <v/>
      </c>
      <c r="Y6565" s="5"/>
      <c r="BK6565" s="8"/>
      <c r="BL6565" s="5"/>
      <c r="BM6565" s="5"/>
      <c r="BN6565" s="5"/>
      <c r="BO6565" s="5"/>
      <c r="BP6565" s="1"/>
      <c r="BQ6565" s="1"/>
      <c r="BR6565" s="1"/>
      <c r="BS6565" s="1"/>
      <c r="BT6565" s="1"/>
      <c r="BU6565" s="4"/>
      <c r="BV6565" s="1"/>
      <c r="BW6565" s="3"/>
      <c r="BX6565" s="4"/>
      <c r="BY6565" s="5"/>
      <c r="BZ6565" s="5"/>
      <c r="CA6565" s="5"/>
      <c r="CB6565" s="5"/>
      <c r="CC6565" s="5"/>
      <c r="CD6565" s="43"/>
    </row>
    <row r="6566" spans="1:82" x14ac:dyDescent="0.25">
      <c r="A6566" s="8"/>
      <c r="B6566" s="5"/>
      <c r="C6566" s="5"/>
      <c r="D6566" s="5"/>
      <c r="E6566" s="5"/>
      <c r="F6566" s="94" t="str">
        <f t="shared" si="1029"/>
        <v/>
      </c>
      <c r="G6566" s="94" t="str">
        <f t="shared" si="1030"/>
        <v/>
      </c>
      <c r="H6566" s="127" t="str">
        <f>IF(A6566&lt;&gt;"",IF(MID(C6566,1,1)="c",$AS$26,IF(MID(C6566,1,1)="r",$AS$41,IF(MID(C6566,1,1)="p",#REF!,#REF!))),"")</f>
        <v/>
      </c>
      <c r="I6566" s="92" t="str">
        <f t="shared" si="1031"/>
        <v/>
      </c>
      <c r="J6566" s="92" t="str">
        <f t="shared" si="1032"/>
        <v/>
      </c>
      <c r="K6566" s="92" t="str">
        <f t="shared" si="1033"/>
        <v/>
      </c>
      <c r="L6566" s="92" t="str">
        <f t="shared" si="1034"/>
        <v/>
      </c>
      <c r="M6566" s="95" t="str">
        <f>IF(A6566&lt;&gt;"",IF(MID(C6566,1,1)="c",SigmaEpsConcrete(I6566,$AN$30:$AN$33,$AR$30:$AR$33,$AS$26,$AS$27,$AS$28,$AQ$20,$AU$19),""),"")</f>
        <v/>
      </c>
      <c r="N6566" s="95" t="str">
        <f>IF(A6566&lt;&gt;"",IF(MID(C6566,1,1)="r",SigmaEpsReinf(J6566,$AS$42:$AS$43,$AS$41,$AS$39,$AS$40,$AQ$38),""),"")</f>
        <v/>
      </c>
      <c r="Q6566" s="92" t="str">
        <f t="shared" si="1036"/>
        <v/>
      </c>
      <c r="R6566" s="92" t="str">
        <f t="shared" si="1037"/>
        <v/>
      </c>
      <c r="U6566" s="5"/>
      <c r="V6566" s="5"/>
      <c r="W6566" s="94" t="str">
        <f t="shared" si="1035"/>
        <v/>
      </c>
      <c r="X6566" s="94" t="str">
        <f t="shared" si="1038"/>
        <v/>
      </c>
      <c r="Y6566" s="5"/>
      <c r="BK6566" s="8"/>
      <c r="BL6566" s="5"/>
      <c r="BM6566" s="5"/>
      <c r="BN6566" s="5"/>
      <c r="BO6566" s="5"/>
      <c r="BP6566" s="1"/>
      <c r="BQ6566" s="1"/>
      <c r="BR6566" s="1"/>
      <c r="BS6566" s="1"/>
      <c r="BT6566" s="1"/>
      <c r="BU6566" s="4"/>
      <c r="BV6566" s="1"/>
      <c r="BW6566" s="3"/>
      <c r="BX6566" s="4"/>
      <c r="BY6566" s="5"/>
      <c r="BZ6566" s="5"/>
      <c r="CA6566" s="5"/>
      <c r="CB6566" s="5"/>
      <c r="CC6566" s="5"/>
      <c r="CD6566" s="43"/>
    </row>
    <row r="6567" spans="1:82" x14ac:dyDescent="0.25">
      <c r="A6567" s="8"/>
      <c r="B6567" s="5"/>
      <c r="C6567" s="5"/>
      <c r="D6567" s="5"/>
      <c r="E6567" s="5"/>
      <c r="F6567" s="94" t="str">
        <f t="shared" si="1029"/>
        <v/>
      </c>
      <c r="G6567" s="94" t="str">
        <f t="shared" si="1030"/>
        <v/>
      </c>
      <c r="H6567" s="127" t="str">
        <f>IF(A6567&lt;&gt;"",IF(MID(C6567,1,1)="c",$AS$26,IF(MID(C6567,1,1)="r",$AS$41,IF(MID(C6567,1,1)="p",#REF!,#REF!))),"")</f>
        <v/>
      </c>
      <c r="I6567" s="92" t="str">
        <f t="shared" si="1031"/>
        <v/>
      </c>
      <c r="J6567" s="92" t="str">
        <f t="shared" si="1032"/>
        <v/>
      </c>
      <c r="K6567" s="92" t="str">
        <f t="shared" si="1033"/>
        <v/>
      </c>
      <c r="L6567" s="92" t="str">
        <f t="shared" si="1034"/>
        <v/>
      </c>
      <c r="M6567" s="95" t="str">
        <f>IF(A6567&lt;&gt;"",IF(MID(C6567,1,1)="c",SigmaEpsConcrete(I6567,$AN$30:$AN$33,$AR$30:$AR$33,$AS$26,$AS$27,$AS$28,$AQ$20,$AU$19),""),"")</f>
        <v/>
      </c>
      <c r="N6567" s="95" t="str">
        <f>IF(A6567&lt;&gt;"",IF(MID(C6567,1,1)="r",SigmaEpsReinf(J6567,$AS$42:$AS$43,$AS$41,$AS$39,$AS$40,$AQ$38),""),"")</f>
        <v/>
      </c>
      <c r="Q6567" s="92" t="str">
        <f t="shared" si="1036"/>
        <v/>
      </c>
      <c r="R6567" s="92" t="str">
        <f t="shared" si="1037"/>
        <v/>
      </c>
      <c r="U6567" s="5"/>
      <c r="V6567" s="5"/>
      <c r="W6567" s="94" t="str">
        <f t="shared" si="1035"/>
        <v/>
      </c>
      <c r="X6567" s="94" t="str">
        <f t="shared" si="1038"/>
        <v/>
      </c>
      <c r="Y6567" s="5"/>
      <c r="BK6567" s="8"/>
      <c r="BL6567" s="5"/>
      <c r="BM6567" s="5"/>
      <c r="BN6567" s="5"/>
      <c r="BO6567" s="5"/>
      <c r="BP6567" s="1"/>
      <c r="BQ6567" s="1"/>
      <c r="BR6567" s="1"/>
      <c r="BS6567" s="1"/>
      <c r="BT6567" s="1"/>
      <c r="BU6567" s="4"/>
      <c r="BV6567" s="1"/>
      <c r="BW6567" s="3"/>
      <c r="BX6567" s="4"/>
      <c r="BY6567" s="5"/>
      <c r="BZ6567" s="5"/>
      <c r="CA6567" s="5"/>
      <c r="CB6567" s="5"/>
      <c r="CC6567" s="5"/>
      <c r="CD6567" s="43"/>
    </row>
    <row r="6568" spans="1:82" x14ac:dyDescent="0.25">
      <c r="A6568" s="8"/>
      <c r="B6568" s="5"/>
      <c r="C6568" s="5"/>
      <c r="D6568" s="5"/>
      <c r="E6568" s="5"/>
      <c r="F6568" s="94" t="str">
        <f t="shared" si="1029"/>
        <v/>
      </c>
      <c r="G6568" s="94" t="str">
        <f t="shared" si="1030"/>
        <v/>
      </c>
      <c r="H6568" s="127" t="str">
        <f>IF(A6568&lt;&gt;"",IF(MID(C6568,1,1)="c",$AS$26,IF(MID(C6568,1,1)="r",$AS$41,IF(MID(C6568,1,1)="p",#REF!,#REF!))),"")</f>
        <v/>
      </c>
      <c r="I6568" s="92" t="str">
        <f t="shared" si="1031"/>
        <v/>
      </c>
      <c r="J6568" s="92" t="str">
        <f t="shared" si="1032"/>
        <v/>
      </c>
      <c r="K6568" s="92" t="str">
        <f t="shared" si="1033"/>
        <v/>
      </c>
      <c r="L6568" s="92" t="str">
        <f t="shared" si="1034"/>
        <v/>
      </c>
      <c r="M6568" s="95" t="str">
        <f>IF(A6568&lt;&gt;"",IF(MID(C6568,1,1)="c",SigmaEpsConcrete(I6568,$AN$30:$AN$33,$AR$30:$AR$33,$AS$26,$AS$27,$AS$28,$AQ$20,$AU$19),""),"")</f>
        <v/>
      </c>
      <c r="N6568" s="95" t="str">
        <f>IF(A6568&lt;&gt;"",IF(MID(C6568,1,1)="r",SigmaEpsReinf(J6568,$AS$42:$AS$43,$AS$41,$AS$39,$AS$40,$AQ$38),""),"")</f>
        <v/>
      </c>
      <c r="Q6568" s="92" t="str">
        <f t="shared" si="1036"/>
        <v/>
      </c>
      <c r="R6568" s="92" t="str">
        <f t="shared" si="1037"/>
        <v/>
      </c>
      <c r="U6568" s="5"/>
      <c r="V6568" s="5"/>
      <c r="W6568" s="94" t="str">
        <f t="shared" si="1035"/>
        <v/>
      </c>
      <c r="X6568" s="94" t="str">
        <f t="shared" si="1038"/>
        <v/>
      </c>
      <c r="Y6568" s="5"/>
      <c r="BK6568" s="8"/>
      <c r="BL6568" s="5"/>
      <c r="BM6568" s="5"/>
      <c r="BN6568" s="5"/>
      <c r="BO6568" s="5"/>
      <c r="BP6568" s="1"/>
      <c r="BQ6568" s="1"/>
      <c r="BR6568" s="1"/>
      <c r="BS6568" s="1"/>
      <c r="BT6568" s="1"/>
      <c r="BU6568" s="4"/>
      <c r="BV6568" s="1"/>
      <c r="BW6568" s="3"/>
      <c r="BX6568" s="4"/>
      <c r="BY6568" s="5"/>
      <c r="BZ6568" s="5"/>
      <c r="CA6568" s="5"/>
      <c r="CB6568" s="5"/>
      <c r="CC6568" s="5"/>
      <c r="CD6568" s="43"/>
    </row>
    <row r="6569" spans="1:82" x14ac:dyDescent="0.25">
      <c r="A6569" s="8"/>
      <c r="B6569" s="5"/>
      <c r="C6569" s="5"/>
      <c r="D6569" s="5"/>
      <c r="E6569" s="5"/>
      <c r="F6569" s="94" t="str">
        <f t="shared" si="1029"/>
        <v/>
      </c>
      <c r="G6569" s="94" t="str">
        <f t="shared" si="1030"/>
        <v/>
      </c>
      <c r="H6569" s="127" t="str">
        <f>IF(A6569&lt;&gt;"",IF(MID(C6569,1,1)="c",$AS$26,IF(MID(C6569,1,1)="r",$AS$41,IF(MID(C6569,1,1)="p",#REF!,#REF!))),"")</f>
        <v/>
      </c>
      <c r="I6569" s="92" t="str">
        <f t="shared" si="1031"/>
        <v/>
      </c>
      <c r="J6569" s="92" t="str">
        <f t="shared" si="1032"/>
        <v/>
      </c>
      <c r="K6569" s="92" t="str">
        <f t="shared" si="1033"/>
        <v/>
      </c>
      <c r="L6569" s="92" t="str">
        <f t="shared" si="1034"/>
        <v/>
      </c>
      <c r="M6569" s="95" t="str">
        <f>IF(A6569&lt;&gt;"",IF(MID(C6569,1,1)="c",SigmaEpsConcrete(I6569,$AN$30:$AN$33,$AR$30:$AR$33,$AS$26,$AS$27,$AS$28,$AQ$20,$AU$19),""),"")</f>
        <v/>
      </c>
      <c r="N6569" s="95" t="str">
        <f>IF(A6569&lt;&gt;"",IF(MID(C6569,1,1)="r",SigmaEpsReinf(J6569,$AS$42:$AS$43,$AS$41,$AS$39,$AS$40,$AQ$38),""),"")</f>
        <v/>
      </c>
      <c r="Q6569" s="92" t="str">
        <f t="shared" si="1036"/>
        <v/>
      </c>
      <c r="R6569" s="92" t="str">
        <f t="shared" si="1037"/>
        <v/>
      </c>
      <c r="U6569" s="5"/>
      <c r="V6569" s="5"/>
      <c r="W6569" s="94" t="str">
        <f t="shared" si="1035"/>
        <v/>
      </c>
      <c r="X6569" s="94" t="str">
        <f t="shared" si="1038"/>
        <v/>
      </c>
      <c r="Y6569" s="5"/>
      <c r="BK6569" s="8"/>
      <c r="BL6569" s="5"/>
      <c r="BM6569" s="5"/>
      <c r="BN6569" s="5"/>
      <c r="BO6569" s="5"/>
      <c r="BP6569" s="1"/>
      <c r="BQ6569" s="1"/>
      <c r="BR6569" s="1"/>
      <c r="BS6569" s="1"/>
      <c r="BT6569" s="1"/>
      <c r="BU6569" s="4"/>
      <c r="BV6569" s="1"/>
      <c r="BW6569" s="3"/>
      <c r="BX6569" s="4"/>
      <c r="BY6569" s="5"/>
      <c r="BZ6569" s="5"/>
      <c r="CA6569" s="5"/>
      <c r="CB6569" s="5"/>
      <c r="CC6569" s="5"/>
      <c r="CD6569" s="43"/>
    </row>
    <row r="6570" spans="1:82" x14ac:dyDescent="0.25">
      <c r="A6570" s="8"/>
      <c r="B6570" s="5"/>
      <c r="C6570" s="5"/>
      <c r="D6570" s="5"/>
      <c r="E6570" s="5"/>
      <c r="F6570" s="94" t="str">
        <f t="shared" si="1029"/>
        <v/>
      </c>
      <c r="G6570" s="94" t="str">
        <f t="shared" si="1030"/>
        <v/>
      </c>
      <c r="H6570" s="127" t="str">
        <f>IF(A6570&lt;&gt;"",IF(MID(C6570,1,1)="c",$AS$26,IF(MID(C6570,1,1)="r",$AS$41,IF(MID(C6570,1,1)="p",#REF!,#REF!))),"")</f>
        <v/>
      </c>
      <c r="I6570" s="92" t="str">
        <f t="shared" si="1031"/>
        <v/>
      </c>
      <c r="J6570" s="92" t="str">
        <f t="shared" si="1032"/>
        <v/>
      </c>
      <c r="K6570" s="92" t="str">
        <f t="shared" si="1033"/>
        <v/>
      </c>
      <c r="L6570" s="92" t="str">
        <f t="shared" si="1034"/>
        <v/>
      </c>
      <c r="M6570" s="95" t="str">
        <f>IF(A6570&lt;&gt;"",IF(MID(C6570,1,1)="c",SigmaEpsConcrete(I6570,$AN$30:$AN$33,$AR$30:$AR$33,$AS$26,$AS$27,$AS$28,$AQ$20,$AU$19),""),"")</f>
        <v/>
      </c>
      <c r="N6570" s="95" t="str">
        <f>IF(A6570&lt;&gt;"",IF(MID(C6570,1,1)="r",SigmaEpsReinf(J6570,$AS$42:$AS$43,$AS$41,$AS$39,$AS$40,$AQ$38),""),"")</f>
        <v/>
      </c>
      <c r="Q6570" s="92" t="str">
        <f t="shared" si="1036"/>
        <v/>
      </c>
      <c r="R6570" s="92" t="str">
        <f t="shared" si="1037"/>
        <v/>
      </c>
      <c r="U6570" s="5"/>
      <c r="V6570" s="5"/>
      <c r="W6570" s="94" t="str">
        <f t="shared" si="1035"/>
        <v/>
      </c>
      <c r="X6570" s="94" t="str">
        <f t="shared" si="1038"/>
        <v/>
      </c>
      <c r="Y6570" s="5"/>
      <c r="BK6570" s="8"/>
      <c r="BL6570" s="5"/>
      <c r="BM6570" s="5"/>
      <c r="BN6570" s="5"/>
      <c r="BO6570" s="5"/>
      <c r="BP6570" s="1"/>
      <c r="BQ6570" s="1"/>
      <c r="BR6570" s="1"/>
      <c r="BS6570" s="1"/>
      <c r="BT6570" s="1"/>
      <c r="BU6570" s="4"/>
      <c r="BV6570" s="1"/>
      <c r="BW6570" s="3"/>
      <c r="BX6570" s="4"/>
      <c r="BY6570" s="5"/>
      <c r="BZ6570" s="5"/>
      <c r="CA6570" s="5"/>
      <c r="CB6570" s="5"/>
      <c r="CC6570" s="5"/>
      <c r="CD6570" s="43"/>
    </row>
    <row r="6571" spans="1:82" x14ac:dyDescent="0.25">
      <c r="A6571" s="8"/>
      <c r="B6571" s="5"/>
      <c r="C6571" s="5"/>
      <c r="D6571" s="5"/>
      <c r="E6571" s="5"/>
      <c r="F6571" s="94" t="str">
        <f t="shared" si="1029"/>
        <v/>
      </c>
      <c r="G6571" s="94" t="str">
        <f t="shared" si="1030"/>
        <v/>
      </c>
      <c r="H6571" s="127" t="str">
        <f>IF(A6571&lt;&gt;"",IF(MID(C6571,1,1)="c",$AS$26,IF(MID(C6571,1,1)="r",$AS$41,IF(MID(C6571,1,1)="p",#REF!,#REF!))),"")</f>
        <v/>
      </c>
      <c r="I6571" s="92" t="str">
        <f t="shared" si="1031"/>
        <v/>
      </c>
      <c r="J6571" s="92" t="str">
        <f t="shared" si="1032"/>
        <v/>
      </c>
      <c r="K6571" s="92" t="str">
        <f t="shared" si="1033"/>
        <v/>
      </c>
      <c r="L6571" s="92" t="str">
        <f t="shared" si="1034"/>
        <v/>
      </c>
      <c r="M6571" s="95" t="str">
        <f>IF(A6571&lt;&gt;"",IF(MID(C6571,1,1)="c",SigmaEpsConcrete(I6571,$AN$30:$AN$33,$AR$30:$AR$33,$AS$26,$AS$27,$AS$28,$AQ$20,$AU$19),""),"")</f>
        <v/>
      </c>
      <c r="N6571" s="95" t="str">
        <f>IF(A6571&lt;&gt;"",IF(MID(C6571,1,1)="r",SigmaEpsReinf(J6571,$AS$42:$AS$43,$AS$41,$AS$39,$AS$40,$AQ$38),""),"")</f>
        <v/>
      </c>
      <c r="Q6571" s="92" t="str">
        <f t="shared" si="1036"/>
        <v/>
      </c>
      <c r="R6571" s="92" t="str">
        <f t="shared" si="1037"/>
        <v/>
      </c>
      <c r="U6571" s="5"/>
      <c r="V6571" s="5"/>
      <c r="W6571" s="94" t="str">
        <f t="shared" si="1035"/>
        <v/>
      </c>
      <c r="X6571" s="94" t="str">
        <f t="shared" si="1038"/>
        <v/>
      </c>
      <c r="Y6571" s="5"/>
      <c r="BK6571" s="8"/>
      <c r="BL6571" s="5"/>
      <c r="BM6571" s="5"/>
      <c r="BN6571" s="5"/>
      <c r="BO6571" s="5"/>
      <c r="BP6571" s="1"/>
      <c r="BQ6571" s="1"/>
      <c r="BR6571" s="1"/>
      <c r="BS6571" s="1"/>
      <c r="BT6571" s="1"/>
      <c r="BU6571" s="4"/>
      <c r="BV6571" s="1"/>
      <c r="BW6571" s="3"/>
      <c r="BX6571" s="4"/>
      <c r="BY6571" s="5"/>
      <c r="BZ6571" s="5"/>
      <c r="CA6571" s="5"/>
      <c r="CB6571" s="5"/>
      <c r="CC6571" s="5"/>
      <c r="CD6571" s="43"/>
    </row>
    <row r="6572" spans="1:82" x14ac:dyDescent="0.25">
      <c r="A6572" s="8"/>
      <c r="B6572" s="5"/>
      <c r="C6572" s="5"/>
      <c r="D6572" s="5"/>
      <c r="E6572" s="5"/>
      <c r="F6572" s="94" t="str">
        <f t="shared" si="1029"/>
        <v/>
      </c>
      <c r="G6572" s="94" t="str">
        <f t="shared" si="1030"/>
        <v/>
      </c>
      <c r="H6572" s="127" t="str">
        <f>IF(A6572&lt;&gt;"",IF(MID(C6572,1,1)="c",$AS$26,IF(MID(C6572,1,1)="r",$AS$41,IF(MID(C6572,1,1)="p",#REF!,#REF!))),"")</f>
        <v/>
      </c>
      <c r="I6572" s="92" t="str">
        <f t="shared" si="1031"/>
        <v/>
      </c>
      <c r="J6572" s="92" t="str">
        <f t="shared" si="1032"/>
        <v/>
      </c>
      <c r="K6572" s="92" t="str">
        <f t="shared" si="1033"/>
        <v/>
      </c>
      <c r="L6572" s="92" t="str">
        <f t="shared" si="1034"/>
        <v/>
      </c>
      <c r="M6572" s="95" t="str">
        <f>IF(A6572&lt;&gt;"",IF(MID(C6572,1,1)="c",SigmaEpsConcrete(I6572,$AN$30:$AN$33,$AR$30:$AR$33,$AS$26,$AS$27,$AS$28,$AQ$20,$AU$19),""),"")</f>
        <v/>
      </c>
      <c r="N6572" s="95" t="str">
        <f>IF(A6572&lt;&gt;"",IF(MID(C6572,1,1)="r",SigmaEpsReinf(J6572,$AS$42:$AS$43,$AS$41,$AS$39,$AS$40,$AQ$38),""),"")</f>
        <v/>
      </c>
      <c r="Q6572" s="92" t="str">
        <f t="shared" si="1036"/>
        <v/>
      </c>
      <c r="R6572" s="92" t="str">
        <f t="shared" si="1037"/>
        <v/>
      </c>
      <c r="U6572" s="5"/>
      <c r="V6572" s="5"/>
      <c r="W6572" s="94" t="str">
        <f t="shared" si="1035"/>
        <v/>
      </c>
      <c r="X6572" s="94" t="str">
        <f t="shared" si="1038"/>
        <v/>
      </c>
      <c r="Y6572" s="5"/>
      <c r="BK6572" s="8"/>
      <c r="BL6572" s="5"/>
      <c r="BM6572" s="5"/>
      <c r="BN6572" s="5"/>
      <c r="BO6572" s="5"/>
      <c r="BP6572" s="1"/>
      <c r="BQ6572" s="1"/>
      <c r="BR6572" s="1"/>
      <c r="BS6572" s="1"/>
      <c r="BT6572" s="1"/>
      <c r="BU6572" s="4"/>
      <c r="BV6572" s="1"/>
      <c r="BW6572" s="3"/>
      <c r="BX6572" s="4"/>
      <c r="BY6572" s="5"/>
      <c r="BZ6572" s="5"/>
      <c r="CA6572" s="5"/>
      <c r="CB6572" s="5"/>
      <c r="CC6572" s="5"/>
      <c r="CD6572" s="43"/>
    </row>
    <row r="6573" spans="1:82" x14ac:dyDescent="0.25">
      <c r="A6573" s="8"/>
      <c r="B6573" s="5"/>
      <c r="C6573" s="5"/>
      <c r="D6573" s="5"/>
      <c r="E6573" s="5"/>
      <c r="F6573" s="94" t="str">
        <f t="shared" si="1029"/>
        <v/>
      </c>
      <c r="G6573" s="94" t="str">
        <f t="shared" si="1030"/>
        <v/>
      </c>
      <c r="H6573" s="127" t="str">
        <f>IF(A6573&lt;&gt;"",IF(MID(C6573,1,1)="c",$AS$26,IF(MID(C6573,1,1)="r",$AS$41,IF(MID(C6573,1,1)="p",#REF!,#REF!))),"")</f>
        <v/>
      </c>
      <c r="I6573" s="92" t="str">
        <f t="shared" si="1031"/>
        <v/>
      </c>
      <c r="J6573" s="92" t="str">
        <f t="shared" si="1032"/>
        <v/>
      </c>
      <c r="K6573" s="92" t="str">
        <f t="shared" si="1033"/>
        <v/>
      </c>
      <c r="L6573" s="92" t="str">
        <f t="shared" si="1034"/>
        <v/>
      </c>
      <c r="M6573" s="95" t="str">
        <f>IF(A6573&lt;&gt;"",IF(MID(C6573,1,1)="c",SigmaEpsConcrete(I6573,$AN$30:$AN$33,$AR$30:$AR$33,$AS$26,$AS$27,$AS$28,$AQ$20,$AU$19),""),"")</f>
        <v/>
      </c>
      <c r="N6573" s="95" t="str">
        <f>IF(A6573&lt;&gt;"",IF(MID(C6573,1,1)="r",SigmaEpsReinf(J6573,$AS$42:$AS$43,$AS$41,$AS$39,$AS$40,$AQ$38),""),"")</f>
        <v/>
      </c>
      <c r="Q6573" s="92" t="str">
        <f t="shared" si="1036"/>
        <v/>
      </c>
      <c r="R6573" s="92" t="str">
        <f t="shared" si="1037"/>
        <v/>
      </c>
      <c r="U6573" s="5"/>
      <c r="V6573" s="5"/>
      <c r="W6573" s="94" t="str">
        <f t="shared" si="1035"/>
        <v/>
      </c>
      <c r="X6573" s="94" t="str">
        <f t="shared" si="1038"/>
        <v/>
      </c>
      <c r="Y6573" s="5"/>
      <c r="BK6573" s="8"/>
      <c r="BL6573" s="5"/>
      <c r="BM6573" s="5"/>
      <c r="BN6573" s="5"/>
      <c r="BO6573" s="5"/>
      <c r="BP6573" s="1"/>
      <c r="BQ6573" s="1"/>
      <c r="BR6573" s="1"/>
      <c r="BS6573" s="1"/>
      <c r="BT6573" s="1"/>
      <c r="BU6573" s="4"/>
      <c r="BV6573" s="1"/>
      <c r="BW6573" s="3"/>
      <c r="BX6573" s="4"/>
      <c r="BY6573" s="5"/>
      <c r="BZ6573" s="5"/>
      <c r="CA6573" s="5"/>
      <c r="CB6573" s="5"/>
      <c r="CC6573" s="5"/>
      <c r="CD6573" s="43"/>
    </row>
    <row r="6574" spans="1:82" x14ac:dyDescent="0.25">
      <c r="A6574" s="8"/>
      <c r="B6574" s="5"/>
      <c r="C6574" s="5"/>
      <c r="D6574" s="5"/>
      <c r="E6574" s="5"/>
      <c r="F6574" s="94" t="str">
        <f t="shared" si="1029"/>
        <v/>
      </c>
      <c r="G6574" s="94" t="str">
        <f t="shared" si="1030"/>
        <v/>
      </c>
      <c r="H6574" s="127" t="str">
        <f>IF(A6574&lt;&gt;"",IF(MID(C6574,1,1)="c",$AS$26,IF(MID(C6574,1,1)="r",$AS$41,IF(MID(C6574,1,1)="p",#REF!,#REF!))),"")</f>
        <v/>
      </c>
      <c r="I6574" s="92" t="str">
        <f t="shared" si="1031"/>
        <v/>
      </c>
      <c r="J6574" s="92" t="str">
        <f t="shared" si="1032"/>
        <v/>
      </c>
      <c r="K6574" s="92" t="str">
        <f t="shared" si="1033"/>
        <v/>
      </c>
      <c r="L6574" s="92" t="str">
        <f t="shared" si="1034"/>
        <v/>
      </c>
      <c r="M6574" s="95" t="str">
        <f>IF(A6574&lt;&gt;"",IF(MID(C6574,1,1)="c",SigmaEpsConcrete(I6574,$AN$30:$AN$33,$AR$30:$AR$33,$AS$26,$AS$27,$AS$28,$AQ$20,$AU$19),""),"")</f>
        <v/>
      </c>
      <c r="N6574" s="95" t="str">
        <f>IF(A6574&lt;&gt;"",IF(MID(C6574,1,1)="r",SigmaEpsReinf(J6574,$AS$42:$AS$43,$AS$41,$AS$39,$AS$40,$AQ$38),""),"")</f>
        <v/>
      </c>
      <c r="Q6574" s="92" t="str">
        <f t="shared" si="1036"/>
        <v/>
      </c>
      <c r="R6574" s="92" t="str">
        <f t="shared" si="1037"/>
        <v/>
      </c>
      <c r="U6574" s="5"/>
      <c r="V6574" s="5"/>
      <c r="W6574" s="94" t="str">
        <f t="shared" si="1035"/>
        <v/>
      </c>
      <c r="X6574" s="94" t="str">
        <f t="shared" si="1038"/>
        <v/>
      </c>
      <c r="Y6574" s="5"/>
      <c r="BK6574" s="8"/>
      <c r="BL6574" s="5"/>
      <c r="BM6574" s="5"/>
      <c r="BN6574" s="5"/>
      <c r="BO6574" s="5"/>
      <c r="BP6574" s="1"/>
      <c r="BQ6574" s="1"/>
      <c r="BR6574" s="1"/>
      <c r="BS6574" s="1"/>
      <c r="BT6574" s="1"/>
      <c r="BU6574" s="4"/>
      <c r="BV6574" s="1"/>
      <c r="BW6574" s="3"/>
      <c r="BX6574" s="4"/>
      <c r="BY6574" s="5"/>
      <c r="BZ6574" s="5"/>
      <c r="CA6574" s="5"/>
      <c r="CB6574" s="5"/>
      <c r="CC6574" s="5"/>
      <c r="CD6574" s="43"/>
    </row>
    <row r="6575" spans="1:82" x14ac:dyDescent="0.25">
      <c r="A6575" s="8"/>
      <c r="B6575" s="5"/>
      <c r="C6575" s="5"/>
      <c r="D6575" s="5"/>
      <c r="E6575" s="5"/>
      <c r="F6575" s="94" t="str">
        <f t="shared" si="1029"/>
        <v/>
      </c>
      <c r="G6575" s="94" t="str">
        <f t="shared" si="1030"/>
        <v/>
      </c>
      <c r="H6575" s="127" t="str">
        <f>IF(A6575&lt;&gt;"",IF(MID(C6575,1,1)="c",$AS$26,IF(MID(C6575,1,1)="r",$AS$41,IF(MID(C6575,1,1)="p",#REF!,#REF!))),"")</f>
        <v/>
      </c>
      <c r="I6575" s="92" t="str">
        <f t="shared" si="1031"/>
        <v/>
      </c>
      <c r="J6575" s="92" t="str">
        <f t="shared" si="1032"/>
        <v/>
      </c>
      <c r="K6575" s="92" t="str">
        <f t="shared" si="1033"/>
        <v/>
      </c>
      <c r="L6575" s="92" t="str">
        <f t="shared" si="1034"/>
        <v/>
      </c>
      <c r="M6575" s="95" t="str">
        <f>IF(A6575&lt;&gt;"",IF(MID(C6575,1,1)="c",SigmaEpsConcrete(I6575,$AN$30:$AN$33,$AR$30:$AR$33,$AS$26,$AS$27,$AS$28,$AQ$20,$AU$19),""),"")</f>
        <v/>
      </c>
      <c r="N6575" s="95" t="str">
        <f>IF(A6575&lt;&gt;"",IF(MID(C6575,1,1)="r",SigmaEpsReinf(J6575,$AS$42:$AS$43,$AS$41,$AS$39,$AS$40,$AQ$38),""),"")</f>
        <v/>
      </c>
      <c r="Q6575" s="92" t="str">
        <f t="shared" si="1036"/>
        <v/>
      </c>
      <c r="R6575" s="92" t="str">
        <f t="shared" si="1037"/>
        <v/>
      </c>
      <c r="U6575" s="5"/>
      <c r="V6575" s="5"/>
      <c r="W6575" s="94" t="str">
        <f t="shared" si="1035"/>
        <v/>
      </c>
      <c r="X6575" s="94" t="str">
        <f t="shared" si="1038"/>
        <v/>
      </c>
      <c r="Y6575" s="5"/>
      <c r="BK6575" s="8"/>
      <c r="BL6575" s="5"/>
      <c r="BM6575" s="5"/>
      <c r="BN6575" s="5"/>
      <c r="BO6575" s="5"/>
      <c r="BP6575" s="1"/>
      <c r="BQ6575" s="1"/>
      <c r="BR6575" s="1"/>
      <c r="BS6575" s="1"/>
      <c r="BT6575" s="1"/>
      <c r="BU6575" s="4"/>
      <c r="BV6575" s="1"/>
      <c r="BW6575" s="3"/>
      <c r="BX6575" s="4"/>
      <c r="BY6575" s="5"/>
      <c r="BZ6575" s="5"/>
      <c r="CA6575" s="5"/>
      <c r="CB6575" s="5"/>
      <c r="CC6575" s="5"/>
      <c r="CD6575" s="43"/>
    </row>
    <row r="6576" spans="1:82" x14ac:dyDescent="0.25">
      <c r="A6576" s="8"/>
      <c r="B6576" s="5"/>
      <c r="C6576" s="5"/>
      <c r="D6576" s="5"/>
      <c r="E6576" s="5"/>
      <c r="F6576" s="94" t="str">
        <f t="shared" si="1029"/>
        <v/>
      </c>
      <c r="G6576" s="94" t="str">
        <f t="shared" si="1030"/>
        <v/>
      </c>
      <c r="H6576" s="127" t="str">
        <f>IF(A6576&lt;&gt;"",IF(MID(C6576,1,1)="c",$AS$26,IF(MID(C6576,1,1)="r",$AS$41,IF(MID(C6576,1,1)="p",#REF!,#REF!))),"")</f>
        <v/>
      </c>
      <c r="I6576" s="92" t="str">
        <f t="shared" si="1031"/>
        <v/>
      </c>
      <c r="J6576" s="92" t="str">
        <f t="shared" si="1032"/>
        <v/>
      </c>
      <c r="K6576" s="92" t="str">
        <f t="shared" si="1033"/>
        <v/>
      </c>
      <c r="L6576" s="92" t="str">
        <f t="shared" si="1034"/>
        <v/>
      </c>
      <c r="M6576" s="95" t="str">
        <f>IF(A6576&lt;&gt;"",IF(MID(C6576,1,1)="c",SigmaEpsConcrete(I6576,$AN$30:$AN$33,$AR$30:$AR$33,$AS$26,$AS$27,$AS$28,$AQ$20,$AU$19),""),"")</f>
        <v/>
      </c>
      <c r="N6576" s="95" t="str">
        <f>IF(A6576&lt;&gt;"",IF(MID(C6576,1,1)="r",SigmaEpsReinf(J6576,$AS$42:$AS$43,$AS$41,$AS$39,$AS$40,$AQ$38),""),"")</f>
        <v/>
      </c>
      <c r="Q6576" s="92" t="str">
        <f t="shared" si="1036"/>
        <v/>
      </c>
      <c r="R6576" s="92" t="str">
        <f t="shared" si="1037"/>
        <v/>
      </c>
      <c r="U6576" s="5"/>
      <c r="V6576" s="5"/>
      <c r="W6576" s="94" t="str">
        <f t="shared" si="1035"/>
        <v/>
      </c>
      <c r="X6576" s="94" t="str">
        <f t="shared" si="1038"/>
        <v/>
      </c>
      <c r="Y6576" s="5"/>
      <c r="BK6576" s="8"/>
      <c r="BL6576" s="5"/>
      <c r="BM6576" s="5"/>
      <c r="BN6576" s="5"/>
      <c r="BO6576" s="5"/>
      <c r="BP6576" s="1"/>
      <c r="BQ6576" s="1"/>
      <c r="BR6576" s="1"/>
      <c r="BS6576" s="1"/>
      <c r="BT6576" s="1"/>
      <c r="BU6576" s="4"/>
      <c r="BV6576" s="1"/>
      <c r="BW6576" s="3"/>
      <c r="BX6576" s="4"/>
      <c r="BY6576" s="5"/>
      <c r="BZ6576" s="5"/>
      <c r="CA6576" s="5"/>
      <c r="CB6576" s="5"/>
      <c r="CC6576" s="5"/>
      <c r="CD6576" s="43"/>
    </row>
    <row r="6577" spans="1:82" x14ac:dyDescent="0.25">
      <c r="A6577" s="8"/>
      <c r="B6577" s="5"/>
      <c r="C6577" s="5"/>
      <c r="D6577" s="5"/>
      <c r="E6577" s="5"/>
      <c r="F6577" s="94" t="str">
        <f t="shared" si="1029"/>
        <v/>
      </c>
      <c r="G6577" s="94" t="str">
        <f t="shared" si="1030"/>
        <v/>
      </c>
      <c r="H6577" s="127" t="str">
        <f>IF(A6577&lt;&gt;"",IF(MID(C6577,1,1)="c",$AS$26,IF(MID(C6577,1,1)="r",$AS$41,IF(MID(C6577,1,1)="p",#REF!,#REF!))),"")</f>
        <v/>
      </c>
      <c r="I6577" s="92" t="str">
        <f t="shared" si="1031"/>
        <v/>
      </c>
      <c r="J6577" s="92" t="str">
        <f t="shared" si="1032"/>
        <v/>
      </c>
      <c r="K6577" s="92" t="str">
        <f t="shared" si="1033"/>
        <v/>
      </c>
      <c r="L6577" s="92" t="str">
        <f t="shared" si="1034"/>
        <v/>
      </c>
      <c r="M6577" s="95" t="str">
        <f>IF(A6577&lt;&gt;"",IF(MID(C6577,1,1)="c",SigmaEpsConcrete(I6577,$AN$30:$AN$33,$AR$30:$AR$33,$AS$26,$AS$27,$AS$28,$AQ$20,$AU$19),""),"")</f>
        <v/>
      </c>
      <c r="N6577" s="95" t="str">
        <f>IF(A6577&lt;&gt;"",IF(MID(C6577,1,1)="r",SigmaEpsReinf(J6577,$AS$42:$AS$43,$AS$41,$AS$39,$AS$40,$AQ$38),""),"")</f>
        <v/>
      </c>
      <c r="Q6577" s="92" t="str">
        <f t="shared" si="1036"/>
        <v/>
      </c>
      <c r="R6577" s="92" t="str">
        <f t="shared" si="1037"/>
        <v/>
      </c>
      <c r="U6577" s="5"/>
      <c r="V6577" s="5"/>
      <c r="W6577" s="94" t="str">
        <f t="shared" si="1035"/>
        <v/>
      </c>
      <c r="X6577" s="94" t="str">
        <f t="shared" si="1038"/>
        <v/>
      </c>
      <c r="Y6577" s="5"/>
      <c r="BK6577" s="8"/>
      <c r="BL6577" s="5"/>
      <c r="BM6577" s="5"/>
      <c r="BN6577" s="5"/>
      <c r="BO6577" s="5"/>
      <c r="BP6577" s="1"/>
      <c r="BQ6577" s="1"/>
      <c r="BR6577" s="1"/>
      <c r="BS6577" s="1"/>
      <c r="BT6577" s="1"/>
      <c r="BU6577" s="4"/>
      <c r="BV6577" s="1"/>
      <c r="BW6577" s="3"/>
      <c r="BX6577" s="4"/>
      <c r="BY6577" s="5"/>
      <c r="BZ6577" s="5"/>
      <c r="CA6577" s="5"/>
      <c r="CB6577" s="5"/>
      <c r="CC6577" s="5"/>
      <c r="CD6577" s="43"/>
    </row>
    <row r="6578" spans="1:82" x14ac:dyDescent="0.25">
      <c r="A6578" s="8"/>
      <c r="B6578" s="5"/>
      <c r="C6578" s="5"/>
      <c r="D6578" s="5"/>
      <c r="E6578" s="5"/>
      <c r="F6578" s="94" t="str">
        <f t="shared" si="1029"/>
        <v/>
      </c>
      <c r="G6578" s="94" t="str">
        <f t="shared" si="1030"/>
        <v/>
      </c>
      <c r="H6578" s="127" t="str">
        <f>IF(A6578&lt;&gt;"",IF(MID(C6578,1,1)="c",$AS$26,IF(MID(C6578,1,1)="r",$AS$41,IF(MID(C6578,1,1)="p",#REF!,#REF!))),"")</f>
        <v/>
      </c>
      <c r="I6578" s="92" t="str">
        <f t="shared" si="1031"/>
        <v/>
      </c>
      <c r="J6578" s="92" t="str">
        <f t="shared" si="1032"/>
        <v/>
      </c>
      <c r="K6578" s="92" t="str">
        <f t="shared" si="1033"/>
        <v/>
      </c>
      <c r="L6578" s="92" t="str">
        <f t="shared" si="1034"/>
        <v/>
      </c>
      <c r="M6578" s="95" t="str">
        <f>IF(A6578&lt;&gt;"",IF(MID(C6578,1,1)="c",SigmaEpsConcrete(I6578,$AN$30:$AN$33,$AR$30:$AR$33,$AS$26,$AS$27,$AS$28,$AQ$20,$AU$19),""),"")</f>
        <v/>
      </c>
      <c r="N6578" s="95" t="str">
        <f>IF(A6578&lt;&gt;"",IF(MID(C6578,1,1)="r",SigmaEpsReinf(J6578,$AS$42:$AS$43,$AS$41,$AS$39,$AS$40,$AQ$38),""),"")</f>
        <v/>
      </c>
      <c r="Q6578" s="92" t="str">
        <f t="shared" si="1036"/>
        <v/>
      </c>
      <c r="R6578" s="92" t="str">
        <f t="shared" si="1037"/>
        <v/>
      </c>
      <c r="U6578" s="5"/>
      <c r="V6578" s="5"/>
      <c r="W6578" s="94" t="str">
        <f t="shared" si="1035"/>
        <v/>
      </c>
      <c r="X6578" s="94" t="str">
        <f t="shared" si="1038"/>
        <v/>
      </c>
      <c r="Y6578" s="5"/>
      <c r="BK6578" s="8"/>
      <c r="BL6578" s="5"/>
      <c r="BM6578" s="5"/>
      <c r="BN6578" s="5"/>
      <c r="BO6578" s="5"/>
      <c r="BP6578" s="1"/>
      <c r="BQ6578" s="1"/>
      <c r="BR6578" s="1"/>
      <c r="BS6578" s="1"/>
      <c r="BT6578" s="1"/>
      <c r="BU6578" s="4"/>
      <c r="BV6578" s="1"/>
      <c r="BW6578" s="3"/>
      <c r="BX6578" s="4"/>
      <c r="BY6578" s="5"/>
      <c r="BZ6578" s="5"/>
      <c r="CA6578" s="5"/>
      <c r="CB6578" s="5"/>
      <c r="CC6578" s="5"/>
      <c r="CD6578" s="43"/>
    </row>
    <row r="6579" spans="1:82" x14ac:dyDescent="0.25">
      <c r="A6579" s="8"/>
      <c r="B6579" s="5"/>
      <c r="C6579" s="5"/>
      <c r="D6579" s="5"/>
      <c r="E6579" s="5"/>
      <c r="F6579" s="94" t="str">
        <f t="shared" si="1029"/>
        <v/>
      </c>
      <c r="G6579" s="94" t="str">
        <f t="shared" si="1030"/>
        <v/>
      </c>
      <c r="H6579" s="127" t="str">
        <f>IF(A6579&lt;&gt;"",IF(MID(C6579,1,1)="c",$AS$26,IF(MID(C6579,1,1)="r",$AS$41,IF(MID(C6579,1,1)="p",#REF!,#REF!))),"")</f>
        <v/>
      </c>
      <c r="I6579" s="92" t="str">
        <f t="shared" si="1031"/>
        <v/>
      </c>
      <c r="J6579" s="92" t="str">
        <f t="shared" si="1032"/>
        <v/>
      </c>
      <c r="K6579" s="92" t="str">
        <f t="shared" si="1033"/>
        <v/>
      </c>
      <c r="L6579" s="92" t="str">
        <f t="shared" si="1034"/>
        <v/>
      </c>
      <c r="M6579" s="95" t="str">
        <f>IF(A6579&lt;&gt;"",IF(MID(C6579,1,1)="c",SigmaEpsConcrete(I6579,$AN$30:$AN$33,$AR$30:$AR$33,$AS$26,$AS$27,$AS$28,$AQ$20,$AU$19),""),"")</f>
        <v/>
      </c>
      <c r="N6579" s="95" t="str">
        <f>IF(A6579&lt;&gt;"",IF(MID(C6579,1,1)="r",SigmaEpsReinf(J6579,$AS$42:$AS$43,$AS$41,$AS$39,$AS$40,$AQ$38),""),"")</f>
        <v/>
      </c>
      <c r="Q6579" s="92" t="str">
        <f t="shared" si="1036"/>
        <v/>
      </c>
      <c r="R6579" s="92" t="str">
        <f t="shared" si="1037"/>
        <v/>
      </c>
      <c r="U6579" s="5"/>
      <c r="V6579" s="5"/>
      <c r="W6579" s="94" t="str">
        <f t="shared" si="1035"/>
        <v/>
      </c>
      <c r="X6579" s="94" t="str">
        <f t="shared" si="1038"/>
        <v/>
      </c>
      <c r="Y6579" s="5"/>
      <c r="BK6579" s="8"/>
      <c r="BL6579" s="5"/>
      <c r="BM6579" s="5"/>
      <c r="BN6579" s="5"/>
      <c r="BO6579" s="5"/>
      <c r="BP6579" s="1"/>
      <c r="BQ6579" s="1"/>
      <c r="BR6579" s="1"/>
      <c r="BS6579" s="1"/>
      <c r="BT6579" s="1"/>
      <c r="BU6579" s="4"/>
      <c r="BV6579" s="1"/>
      <c r="BW6579" s="3"/>
      <c r="BX6579" s="4"/>
      <c r="BY6579" s="5"/>
      <c r="BZ6579" s="5"/>
      <c r="CA6579" s="5"/>
      <c r="CB6579" s="5"/>
      <c r="CC6579" s="5"/>
      <c r="CD6579" s="43"/>
    </row>
    <row r="6580" spans="1:82" x14ac:dyDescent="0.25">
      <c r="A6580" s="8"/>
      <c r="B6580" s="5"/>
      <c r="C6580" s="5"/>
      <c r="D6580" s="5"/>
      <c r="E6580" s="5"/>
      <c r="F6580" s="94" t="str">
        <f t="shared" si="1029"/>
        <v/>
      </c>
      <c r="G6580" s="94" t="str">
        <f t="shared" si="1030"/>
        <v/>
      </c>
      <c r="H6580" s="127" t="str">
        <f>IF(A6580&lt;&gt;"",IF(MID(C6580,1,1)="c",$AS$26,IF(MID(C6580,1,1)="r",$AS$41,IF(MID(C6580,1,1)="p",#REF!,#REF!))),"")</f>
        <v/>
      </c>
      <c r="I6580" s="92" t="str">
        <f t="shared" si="1031"/>
        <v/>
      </c>
      <c r="J6580" s="92" t="str">
        <f t="shared" si="1032"/>
        <v/>
      </c>
      <c r="K6580" s="92" t="str">
        <f t="shared" si="1033"/>
        <v/>
      </c>
      <c r="L6580" s="92" t="str">
        <f t="shared" si="1034"/>
        <v/>
      </c>
      <c r="M6580" s="95" t="str">
        <f>IF(A6580&lt;&gt;"",IF(MID(C6580,1,1)="c",SigmaEpsConcrete(I6580,$AN$30:$AN$33,$AR$30:$AR$33,$AS$26,$AS$27,$AS$28,$AQ$20,$AU$19),""),"")</f>
        <v/>
      </c>
      <c r="N6580" s="95" t="str">
        <f>IF(A6580&lt;&gt;"",IF(MID(C6580,1,1)="r",SigmaEpsReinf(J6580,$AS$42:$AS$43,$AS$41,$AS$39,$AS$40,$AQ$38),""),"")</f>
        <v/>
      </c>
      <c r="Q6580" s="92" t="str">
        <f t="shared" si="1036"/>
        <v/>
      </c>
      <c r="R6580" s="92" t="str">
        <f t="shared" si="1037"/>
        <v/>
      </c>
      <c r="U6580" s="5"/>
      <c r="V6580" s="5"/>
      <c r="W6580" s="94" t="str">
        <f t="shared" si="1035"/>
        <v/>
      </c>
      <c r="X6580" s="94" t="str">
        <f t="shared" si="1038"/>
        <v/>
      </c>
      <c r="Y6580" s="5"/>
      <c r="BK6580" s="8"/>
      <c r="BL6580" s="5"/>
      <c r="BM6580" s="5"/>
      <c r="BN6580" s="5"/>
      <c r="BO6580" s="5"/>
      <c r="BP6580" s="1"/>
      <c r="BQ6580" s="1"/>
      <c r="BR6580" s="1"/>
      <c r="BS6580" s="1"/>
      <c r="BT6580" s="1"/>
      <c r="BU6580" s="4"/>
      <c r="BV6580" s="1"/>
      <c r="BW6580" s="3"/>
      <c r="BX6580" s="4"/>
      <c r="BY6580" s="5"/>
      <c r="BZ6580" s="5"/>
      <c r="CA6580" s="5"/>
      <c r="CB6580" s="5"/>
      <c r="CC6580" s="5"/>
      <c r="CD6580" s="43"/>
    </row>
    <row r="6581" spans="1:82" x14ac:dyDescent="0.25">
      <c r="A6581" s="8"/>
      <c r="B6581" s="5"/>
      <c r="C6581" s="5"/>
      <c r="D6581" s="5"/>
      <c r="E6581" s="5"/>
      <c r="F6581" s="94" t="str">
        <f t="shared" si="1029"/>
        <v/>
      </c>
      <c r="G6581" s="94" t="str">
        <f t="shared" si="1030"/>
        <v/>
      </c>
      <c r="H6581" s="127" t="str">
        <f>IF(A6581&lt;&gt;"",IF(MID(C6581,1,1)="c",$AS$26,IF(MID(C6581,1,1)="r",$AS$41,IF(MID(C6581,1,1)="p",#REF!,#REF!))),"")</f>
        <v/>
      </c>
      <c r="I6581" s="92" t="str">
        <f t="shared" si="1031"/>
        <v/>
      </c>
      <c r="J6581" s="92" t="str">
        <f t="shared" si="1032"/>
        <v/>
      </c>
      <c r="K6581" s="92" t="str">
        <f t="shared" si="1033"/>
        <v/>
      </c>
      <c r="L6581" s="92" t="str">
        <f t="shared" si="1034"/>
        <v/>
      </c>
      <c r="M6581" s="95" t="str">
        <f>IF(A6581&lt;&gt;"",IF(MID(C6581,1,1)="c",SigmaEpsConcrete(I6581,$AN$30:$AN$33,$AR$30:$AR$33,$AS$26,$AS$27,$AS$28,$AQ$20,$AU$19),""),"")</f>
        <v/>
      </c>
      <c r="N6581" s="95" t="str">
        <f>IF(A6581&lt;&gt;"",IF(MID(C6581,1,1)="r",SigmaEpsReinf(J6581,$AS$42:$AS$43,$AS$41,$AS$39,$AS$40,$AQ$38),""),"")</f>
        <v/>
      </c>
      <c r="Q6581" s="92" t="str">
        <f t="shared" si="1036"/>
        <v/>
      </c>
      <c r="R6581" s="92" t="str">
        <f t="shared" si="1037"/>
        <v/>
      </c>
      <c r="U6581" s="5"/>
      <c r="V6581" s="5"/>
      <c r="W6581" s="94" t="str">
        <f t="shared" si="1035"/>
        <v/>
      </c>
      <c r="X6581" s="94" t="str">
        <f t="shared" si="1038"/>
        <v/>
      </c>
      <c r="Y6581" s="5"/>
      <c r="BK6581" s="8"/>
      <c r="BL6581" s="5"/>
      <c r="BM6581" s="5"/>
      <c r="BN6581" s="5"/>
      <c r="BO6581" s="5"/>
      <c r="BP6581" s="1"/>
      <c r="BQ6581" s="1"/>
      <c r="BR6581" s="1"/>
      <c r="BS6581" s="1"/>
      <c r="BT6581" s="1"/>
      <c r="BU6581" s="4"/>
      <c r="BV6581" s="1"/>
      <c r="BW6581" s="3"/>
      <c r="BX6581" s="4"/>
      <c r="BY6581" s="5"/>
      <c r="BZ6581" s="5"/>
      <c r="CA6581" s="5"/>
      <c r="CB6581" s="5"/>
      <c r="CC6581" s="5"/>
      <c r="CD6581" s="43"/>
    </row>
    <row r="6582" spans="1:82" x14ac:dyDescent="0.25">
      <c r="A6582" s="8"/>
      <c r="B6582" s="5"/>
      <c r="C6582" s="5"/>
      <c r="D6582" s="5"/>
      <c r="E6582" s="5"/>
      <c r="F6582" s="94" t="str">
        <f t="shared" si="1029"/>
        <v/>
      </c>
      <c r="G6582" s="94" t="str">
        <f t="shared" si="1030"/>
        <v/>
      </c>
      <c r="H6582" s="127" t="str">
        <f>IF(A6582&lt;&gt;"",IF(MID(C6582,1,1)="c",$AS$26,IF(MID(C6582,1,1)="r",$AS$41,IF(MID(C6582,1,1)="p",#REF!,#REF!))),"")</f>
        <v/>
      </c>
      <c r="I6582" s="92" t="str">
        <f t="shared" si="1031"/>
        <v/>
      </c>
      <c r="J6582" s="92" t="str">
        <f t="shared" si="1032"/>
        <v/>
      </c>
      <c r="K6582" s="92" t="str">
        <f t="shared" si="1033"/>
        <v/>
      </c>
      <c r="L6582" s="92" t="str">
        <f t="shared" si="1034"/>
        <v/>
      </c>
      <c r="M6582" s="95" t="str">
        <f>IF(A6582&lt;&gt;"",IF(MID(C6582,1,1)="c",SigmaEpsConcrete(I6582,$AN$30:$AN$33,$AR$30:$AR$33,$AS$26,$AS$27,$AS$28,$AQ$20,$AU$19),""),"")</f>
        <v/>
      </c>
      <c r="N6582" s="95" t="str">
        <f>IF(A6582&lt;&gt;"",IF(MID(C6582,1,1)="r",SigmaEpsReinf(J6582,$AS$42:$AS$43,$AS$41,$AS$39,$AS$40,$AQ$38),""),"")</f>
        <v/>
      </c>
      <c r="Q6582" s="92" t="str">
        <f t="shared" si="1036"/>
        <v/>
      </c>
      <c r="R6582" s="92" t="str">
        <f t="shared" si="1037"/>
        <v/>
      </c>
      <c r="U6582" s="5"/>
      <c r="V6582" s="5"/>
      <c r="W6582" s="94" t="str">
        <f t="shared" si="1035"/>
        <v/>
      </c>
      <c r="X6582" s="94" t="str">
        <f t="shared" si="1038"/>
        <v/>
      </c>
      <c r="Y6582" s="5"/>
      <c r="BK6582" s="8"/>
      <c r="BL6582" s="5"/>
      <c r="BM6582" s="5"/>
      <c r="BN6582" s="5"/>
      <c r="BO6582" s="5"/>
      <c r="BP6582" s="1"/>
      <c r="BQ6582" s="1"/>
      <c r="BR6582" s="1"/>
      <c r="BS6582" s="1"/>
      <c r="BT6582" s="1"/>
      <c r="BU6582" s="4"/>
      <c r="BV6582" s="1"/>
      <c r="BW6582" s="3"/>
      <c r="BX6582" s="4"/>
      <c r="BY6582" s="5"/>
      <c r="BZ6582" s="5"/>
      <c r="CA6582" s="5"/>
      <c r="CB6582" s="5"/>
      <c r="CC6582" s="5"/>
      <c r="CD6582" s="43"/>
    </row>
    <row r="6583" spans="1:82" x14ac:dyDescent="0.25">
      <c r="A6583" s="8"/>
      <c r="B6583" s="5"/>
      <c r="C6583" s="5"/>
      <c r="D6583" s="5"/>
      <c r="E6583" s="5"/>
      <c r="F6583" s="94" t="str">
        <f t="shared" si="1029"/>
        <v/>
      </c>
      <c r="G6583" s="94" t="str">
        <f t="shared" si="1030"/>
        <v/>
      </c>
      <c r="H6583" s="127" t="str">
        <f>IF(A6583&lt;&gt;"",IF(MID(C6583,1,1)="c",$AS$26,IF(MID(C6583,1,1)="r",$AS$41,IF(MID(C6583,1,1)="p",#REF!,#REF!))),"")</f>
        <v/>
      </c>
      <c r="I6583" s="92" t="str">
        <f t="shared" si="1031"/>
        <v/>
      </c>
      <c r="J6583" s="92" t="str">
        <f t="shared" si="1032"/>
        <v/>
      </c>
      <c r="K6583" s="92" t="str">
        <f t="shared" si="1033"/>
        <v/>
      </c>
      <c r="L6583" s="92" t="str">
        <f t="shared" si="1034"/>
        <v/>
      </c>
      <c r="M6583" s="95" t="str">
        <f>IF(A6583&lt;&gt;"",IF(MID(C6583,1,1)="c",SigmaEpsConcrete(I6583,$AN$30:$AN$33,$AR$30:$AR$33,$AS$26,$AS$27,$AS$28,$AQ$20,$AU$19),""),"")</f>
        <v/>
      </c>
      <c r="N6583" s="95" t="str">
        <f>IF(A6583&lt;&gt;"",IF(MID(C6583,1,1)="r",SigmaEpsReinf(J6583,$AS$42:$AS$43,$AS$41,$AS$39,$AS$40,$AQ$38),""),"")</f>
        <v/>
      </c>
      <c r="Q6583" s="92" t="str">
        <f t="shared" si="1036"/>
        <v/>
      </c>
      <c r="R6583" s="92" t="str">
        <f t="shared" si="1037"/>
        <v/>
      </c>
      <c r="U6583" s="5"/>
      <c r="V6583" s="5"/>
      <c r="W6583" s="94" t="str">
        <f t="shared" si="1035"/>
        <v/>
      </c>
      <c r="X6583" s="94" t="str">
        <f t="shared" si="1038"/>
        <v/>
      </c>
      <c r="Y6583" s="5"/>
      <c r="BK6583" s="8"/>
      <c r="BL6583" s="5"/>
      <c r="BM6583" s="5"/>
      <c r="BN6583" s="5"/>
      <c r="BO6583" s="5"/>
      <c r="BP6583" s="1"/>
      <c r="BQ6583" s="1"/>
      <c r="BR6583" s="1"/>
      <c r="BS6583" s="1"/>
      <c r="BT6583" s="1"/>
      <c r="BU6583" s="4"/>
      <c r="BV6583" s="1"/>
      <c r="BW6583" s="3"/>
      <c r="BX6583" s="4"/>
      <c r="BY6583" s="5"/>
      <c r="BZ6583" s="5"/>
      <c r="CA6583" s="5"/>
      <c r="CB6583" s="5"/>
      <c r="CC6583" s="5"/>
      <c r="CD6583" s="43"/>
    </row>
    <row r="6584" spans="1:82" x14ac:dyDescent="0.25">
      <c r="A6584" s="8"/>
      <c r="B6584" s="5"/>
      <c r="C6584" s="5"/>
      <c r="D6584" s="5"/>
      <c r="E6584" s="5"/>
      <c r="F6584" s="94" t="str">
        <f t="shared" si="1029"/>
        <v/>
      </c>
      <c r="G6584" s="94" t="str">
        <f t="shared" si="1030"/>
        <v/>
      </c>
      <c r="H6584" s="127" t="str">
        <f>IF(A6584&lt;&gt;"",IF(MID(C6584,1,1)="c",$AS$26,IF(MID(C6584,1,1)="r",$AS$41,IF(MID(C6584,1,1)="p",#REF!,#REF!))),"")</f>
        <v/>
      </c>
      <c r="I6584" s="92" t="str">
        <f t="shared" si="1031"/>
        <v/>
      </c>
      <c r="J6584" s="92" t="str">
        <f t="shared" si="1032"/>
        <v/>
      </c>
      <c r="K6584" s="92" t="str">
        <f t="shared" si="1033"/>
        <v/>
      </c>
      <c r="L6584" s="92" t="str">
        <f t="shared" si="1034"/>
        <v/>
      </c>
      <c r="M6584" s="95" t="str">
        <f>IF(A6584&lt;&gt;"",IF(MID(C6584,1,1)="c",SigmaEpsConcrete(I6584,$AN$30:$AN$33,$AR$30:$AR$33,$AS$26,$AS$27,$AS$28,$AQ$20,$AU$19),""),"")</f>
        <v/>
      </c>
      <c r="N6584" s="95" t="str">
        <f>IF(A6584&lt;&gt;"",IF(MID(C6584,1,1)="r",SigmaEpsReinf(J6584,$AS$42:$AS$43,$AS$41,$AS$39,$AS$40,$AQ$38),""),"")</f>
        <v/>
      </c>
      <c r="Q6584" s="92" t="str">
        <f t="shared" si="1036"/>
        <v/>
      </c>
      <c r="R6584" s="92" t="str">
        <f t="shared" si="1037"/>
        <v/>
      </c>
      <c r="U6584" s="5"/>
      <c r="V6584" s="5"/>
      <c r="W6584" s="94" t="str">
        <f t="shared" si="1035"/>
        <v/>
      </c>
      <c r="X6584" s="94" t="str">
        <f t="shared" si="1038"/>
        <v/>
      </c>
      <c r="Y6584" s="5"/>
      <c r="BK6584" s="8"/>
      <c r="BL6584" s="5"/>
      <c r="BM6584" s="5"/>
      <c r="BN6584" s="5"/>
      <c r="BO6584" s="5"/>
      <c r="BP6584" s="1"/>
      <c r="BQ6584" s="1"/>
      <c r="BR6584" s="1"/>
      <c r="BS6584" s="1"/>
      <c r="BT6584" s="1"/>
      <c r="BU6584" s="4"/>
      <c r="BV6584" s="1"/>
      <c r="BW6584" s="3"/>
      <c r="BX6584" s="4"/>
      <c r="BY6584" s="5"/>
      <c r="BZ6584" s="5"/>
      <c r="CA6584" s="5"/>
      <c r="CB6584" s="5"/>
      <c r="CC6584" s="5"/>
      <c r="CD6584" s="43"/>
    </row>
    <row r="6585" spans="1:82" x14ac:dyDescent="0.25">
      <c r="A6585" s="8"/>
      <c r="B6585" s="5"/>
      <c r="C6585" s="5"/>
      <c r="D6585" s="5"/>
      <c r="E6585" s="5"/>
      <c r="F6585" s="94" t="str">
        <f t="shared" si="1029"/>
        <v/>
      </c>
      <c r="G6585" s="94" t="str">
        <f t="shared" si="1030"/>
        <v/>
      </c>
      <c r="H6585" s="127" t="str">
        <f>IF(A6585&lt;&gt;"",IF(MID(C6585,1,1)="c",$AS$26,IF(MID(C6585,1,1)="r",$AS$41,IF(MID(C6585,1,1)="p",#REF!,#REF!))),"")</f>
        <v/>
      </c>
      <c r="I6585" s="92" t="str">
        <f t="shared" si="1031"/>
        <v/>
      </c>
      <c r="J6585" s="92" t="str">
        <f t="shared" si="1032"/>
        <v/>
      </c>
      <c r="K6585" s="92" t="str">
        <f t="shared" si="1033"/>
        <v/>
      </c>
      <c r="L6585" s="92" t="str">
        <f t="shared" si="1034"/>
        <v/>
      </c>
      <c r="M6585" s="95" t="str">
        <f>IF(A6585&lt;&gt;"",IF(MID(C6585,1,1)="c",SigmaEpsConcrete(I6585,$AN$30:$AN$33,$AR$30:$AR$33,$AS$26,$AS$27,$AS$28,$AQ$20,$AU$19),""),"")</f>
        <v/>
      </c>
      <c r="N6585" s="95" t="str">
        <f>IF(A6585&lt;&gt;"",IF(MID(C6585,1,1)="r",SigmaEpsReinf(J6585,$AS$42:$AS$43,$AS$41,$AS$39,$AS$40,$AQ$38),""),"")</f>
        <v/>
      </c>
      <c r="Q6585" s="92" t="str">
        <f t="shared" si="1036"/>
        <v/>
      </c>
      <c r="R6585" s="92" t="str">
        <f t="shared" si="1037"/>
        <v/>
      </c>
      <c r="U6585" s="5"/>
      <c r="V6585" s="5"/>
      <c r="W6585" s="94" t="str">
        <f t="shared" si="1035"/>
        <v/>
      </c>
      <c r="X6585" s="94" t="str">
        <f t="shared" si="1038"/>
        <v/>
      </c>
      <c r="Y6585" s="5"/>
      <c r="BK6585" s="8"/>
      <c r="BL6585" s="5"/>
      <c r="BM6585" s="5"/>
      <c r="BN6585" s="5"/>
      <c r="BO6585" s="5"/>
      <c r="BP6585" s="1"/>
      <c r="BQ6585" s="1"/>
      <c r="BR6585" s="1"/>
      <c r="BS6585" s="1"/>
      <c r="BT6585" s="1"/>
      <c r="BU6585" s="4"/>
      <c r="BV6585" s="1"/>
      <c r="BW6585" s="3"/>
      <c r="BX6585" s="4"/>
      <c r="BY6585" s="5"/>
      <c r="BZ6585" s="5"/>
      <c r="CA6585" s="5"/>
      <c r="CB6585" s="5"/>
      <c r="CC6585" s="5"/>
      <c r="CD6585" s="43"/>
    </row>
    <row r="6586" spans="1:82" x14ac:dyDescent="0.25">
      <c r="A6586" s="8"/>
      <c r="B6586" s="5"/>
      <c r="C6586" s="5"/>
      <c r="D6586" s="5"/>
      <c r="E6586" s="5"/>
      <c r="F6586" s="94" t="str">
        <f t="shared" si="1029"/>
        <v/>
      </c>
      <c r="G6586" s="94" t="str">
        <f t="shared" si="1030"/>
        <v/>
      </c>
      <c r="H6586" s="127" t="str">
        <f>IF(A6586&lt;&gt;"",IF(MID(C6586,1,1)="c",$AS$26,IF(MID(C6586,1,1)="r",$AS$41,IF(MID(C6586,1,1)="p",#REF!,#REF!))),"")</f>
        <v/>
      </c>
      <c r="I6586" s="92" t="str">
        <f t="shared" si="1031"/>
        <v/>
      </c>
      <c r="J6586" s="92" t="str">
        <f t="shared" si="1032"/>
        <v/>
      </c>
      <c r="K6586" s="92" t="str">
        <f t="shared" si="1033"/>
        <v/>
      </c>
      <c r="L6586" s="92" t="str">
        <f t="shared" si="1034"/>
        <v/>
      </c>
      <c r="M6586" s="95" t="str">
        <f>IF(A6586&lt;&gt;"",IF(MID(C6586,1,1)="c",SigmaEpsConcrete(I6586,$AN$30:$AN$33,$AR$30:$AR$33,$AS$26,$AS$27,$AS$28,$AQ$20,$AU$19),""),"")</f>
        <v/>
      </c>
      <c r="N6586" s="95" t="str">
        <f>IF(A6586&lt;&gt;"",IF(MID(C6586,1,1)="r",SigmaEpsReinf(J6586,$AS$42:$AS$43,$AS$41,$AS$39,$AS$40,$AQ$38),""),"")</f>
        <v/>
      </c>
      <c r="Q6586" s="92" t="str">
        <f t="shared" si="1036"/>
        <v/>
      </c>
      <c r="R6586" s="92" t="str">
        <f t="shared" si="1037"/>
        <v/>
      </c>
      <c r="U6586" s="5"/>
      <c r="V6586" s="5"/>
      <c r="W6586" s="94" t="str">
        <f t="shared" si="1035"/>
        <v/>
      </c>
      <c r="X6586" s="94" t="str">
        <f t="shared" si="1038"/>
        <v/>
      </c>
      <c r="Y6586" s="5"/>
      <c r="BK6586" s="8"/>
      <c r="BL6586" s="5"/>
      <c r="BM6586" s="5"/>
      <c r="BN6586" s="5"/>
      <c r="BO6586" s="5"/>
      <c r="BP6586" s="1"/>
      <c r="BQ6586" s="1"/>
      <c r="BR6586" s="1"/>
      <c r="BS6586" s="1"/>
      <c r="BT6586" s="1"/>
      <c r="BU6586" s="4"/>
      <c r="BV6586" s="1"/>
      <c r="BW6586" s="3"/>
      <c r="BX6586" s="4"/>
      <c r="BY6586" s="5"/>
      <c r="BZ6586" s="5"/>
      <c r="CA6586" s="5"/>
      <c r="CB6586" s="5"/>
      <c r="CC6586" s="5"/>
      <c r="CD6586" s="43"/>
    </row>
    <row r="6587" spans="1:82" x14ac:dyDescent="0.25">
      <c r="A6587" s="8"/>
      <c r="B6587" s="5"/>
      <c r="C6587" s="5"/>
      <c r="D6587" s="5"/>
      <c r="E6587" s="5"/>
      <c r="F6587" s="94" t="str">
        <f t="shared" si="1029"/>
        <v/>
      </c>
      <c r="G6587" s="94" t="str">
        <f t="shared" si="1030"/>
        <v/>
      </c>
      <c r="H6587" s="127" t="str">
        <f>IF(A6587&lt;&gt;"",IF(MID(C6587,1,1)="c",$AS$26,IF(MID(C6587,1,1)="r",$AS$41,IF(MID(C6587,1,1)="p",#REF!,#REF!))),"")</f>
        <v/>
      </c>
      <c r="I6587" s="92" t="str">
        <f t="shared" si="1031"/>
        <v/>
      </c>
      <c r="J6587" s="92" t="str">
        <f t="shared" si="1032"/>
        <v/>
      </c>
      <c r="K6587" s="92" t="str">
        <f t="shared" si="1033"/>
        <v/>
      </c>
      <c r="L6587" s="92" t="str">
        <f t="shared" si="1034"/>
        <v/>
      </c>
      <c r="M6587" s="95" t="str">
        <f>IF(A6587&lt;&gt;"",IF(MID(C6587,1,1)="c",SigmaEpsConcrete(I6587,$AN$30:$AN$33,$AR$30:$AR$33,$AS$26,$AS$27,$AS$28,$AQ$20,$AU$19),""),"")</f>
        <v/>
      </c>
      <c r="N6587" s="95" t="str">
        <f>IF(A6587&lt;&gt;"",IF(MID(C6587,1,1)="r",SigmaEpsReinf(J6587,$AS$42:$AS$43,$AS$41,$AS$39,$AS$40,$AQ$38),""),"")</f>
        <v/>
      </c>
      <c r="Q6587" s="92" t="str">
        <f t="shared" si="1036"/>
        <v/>
      </c>
      <c r="R6587" s="92" t="str">
        <f t="shared" si="1037"/>
        <v/>
      </c>
      <c r="U6587" s="5"/>
      <c r="V6587" s="5"/>
      <c r="W6587" s="94" t="str">
        <f t="shared" si="1035"/>
        <v/>
      </c>
      <c r="X6587" s="94" t="str">
        <f t="shared" si="1038"/>
        <v/>
      </c>
      <c r="Y6587" s="5"/>
      <c r="BK6587" s="8"/>
      <c r="BL6587" s="5"/>
      <c r="BM6587" s="5"/>
      <c r="BN6587" s="5"/>
      <c r="BO6587" s="5"/>
      <c r="BP6587" s="1"/>
      <c r="BQ6587" s="1"/>
      <c r="BR6587" s="1"/>
      <c r="BS6587" s="1"/>
      <c r="BT6587" s="1"/>
      <c r="BU6587" s="4"/>
      <c r="BV6587" s="1"/>
      <c r="BW6587" s="3"/>
      <c r="BX6587" s="4"/>
      <c r="BY6587" s="5"/>
      <c r="BZ6587" s="5"/>
      <c r="CA6587" s="5"/>
      <c r="CB6587" s="5"/>
      <c r="CC6587" s="5"/>
      <c r="CD6587" s="43"/>
    </row>
    <row r="6588" spans="1:82" x14ac:dyDescent="0.25">
      <c r="A6588" s="8"/>
      <c r="B6588" s="5"/>
      <c r="C6588" s="5"/>
      <c r="D6588" s="5"/>
      <c r="E6588" s="5"/>
      <c r="F6588" s="94" t="str">
        <f t="shared" si="1029"/>
        <v/>
      </c>
      <c r="G6588" s="94" t="str">
        <f t="shared" si="1030"/>
        <v/>
      </c>
      <c r="H6588" s="127" t="str">
        <f>IF(A6588&lt;&gt;"",IF(MID(C6588,1,1)="c",$AS$26,IF(MID(C6588,1,1)="r",$AS$41,IF(MID(C6588,1,1)="p",#REF!,#REF!))),"")</f>
        <v/>
      </c>
      <c r="I6588" s="92" t="str">
        <f t="shared" si="1031"/>
        <v/>
      </c>
      <c r="J6588" s="92" t="str">
        <f t="shared" si="1032"/>
        <v/>
      </c>
      <c r="K6588" s="92" t="str">
        <f t="shared" si="1033"/>
        <v/>
      </c>
      <c r="L6588" s="92" t="str">
        <f t="shared" si="1034"/>
        <v/>
      </c>
      <c r="M6588" s="95" t="str">
        <f>IF(A6588&lt;&gt;"",IF(MID(C6588,1,1)="c",SigmaEpsConcrete(I6588,$AN$30:$AN$33,$AR$30:$AR$33,$AS$26,$AS$27,$AS$28,$AQ$20,$AU$19),""),"")</f>
        <v/>
      </c>
      <c r="N6588" s="95" t="str">
        <f>IF(A6588&lt;&gt;"",IF(MID(C6588,1,1)="r",SigmaEpsReinf(J6588,$AS$42:$AS$43,$AS$41,$AS$39,$AS$40,$AQ$38),""),"")</f>
        <v/>
      </c>
      <c r="Q6588" s="92" t="str">
        <f t="shared" si="1036"/>
        <v/>
      </c>
      <c r="R6588" s="92" t="str">
        <f t="shared" si="1037"/>
        <v/>
      </c>
      <c r="U6588" s="5"/>
      <c r="V6588" s="5"/>
      <c r="W6588" s="94" t="str">
        <f t="shared" si="1035"/>
        <v/>
      </c>
      <c r="X6588" s="94" t="str">
        <f t="shared" si="1038"/>
        <v/>
      </c>
      <c r="Y6588" s="5"/>
      <c r="BK6588" s="8"/>
      <c r="BL6588" s="5"/>
      <c r="BM6588" s="5"/>
      <c r="BN6588" s="5"/>
      <c r="BO6588" s="5"/>
      <c r="BP6588" s="1"/>
      <c r="BQ6588" s="1"/>
      <c r="BR6588" s="1"/>
      <c r="BS6588" s="1"/>
      <c r="BT6588" s="1"/>
      <c r="BU6588" s="4"/>
      <c r="BV6588" s="1"/>
      <c r="BW6588" s="3"/>
      <c r="BX6588" s="4"/>
      <c r="BY6588" s="5"/>
      <c r="BZ6588" s="5"/>
      <c r="CA6588" s="5"/>
      <c r="CB6588" s="5"/>
      <c r="CC6588" s="5"/>
      <c r="CD6588" s="43"/>
    </row>
    <row r="6589" spans="1:82" x14ac:dyDescent="0.25">
      <c r="A6589" s="8"/>
      <c r="B6589" s="5"/>
      <c r="C6589" s="5"/>
      <c r="D6589" s="5"/>
      <c r="E6589" s="5"/>
      <c r="F6589" s="94" t="str">
        <f t="shared" si="1029"/>
        <v/>
      </c>
      <c r="G6589" s="94" t="str">
        <f t="shared" si="1030"/>
        <v/>
      </c>
      <c r="H6589" s="127" t="str">
        <f>IF(A6589&lt;&gt;"",IF(MID(C6589,1,1)="c",$AS$26,IF(MID(C6589,1,1)="r",$AS$41,IF(MID(C6589,1,1)="p",#REF!,#REF!))),"")</f>
        <v/>
      </c>
      <c r="I6589" s="92" t="str">
        <f t="shared" si="1031"/>
        <v/>
      </c>
      <c r="J6589" s="92" t="str">
        <f t="shared" si="1032"/>
        <v/>
      </c>
      <c r="K6589" s="92" t="str">
        <f t="shared" si="1033"/>
        <v/>
      </c>
      <c r="L6589" s="92" t="str">
        <f t="shared" si="1034"/>
        <v/>
      </c>
      <c r="M6589" s="95" t="str">
        <f>IF(A6589&lt;&gt;"",IF(MID(C6589,1,1)="c",SigmaEpsConcrete(I6589,$AN$30:$AN$33,$AR$30:$AR$33,$AS$26,$AS$27,$AS$28,$AQ$20,$AU$19),""),"")</f>
        <v/>
      </c>
      <c r="N6589" s="95" t="str">
        <f>IF(A6589&lt;&gt;"",IF(MID(C6589,1,1)="r",SigmaEpsReinf(J6589,$AS$42:$AS$43,$AS$41,$AS$39,$AS$40,$AQ$38),""),"")</f>
        <v/>
      </c>
      <c r="Q6589" s="92" t="str">
        <f t="shared" si="1036"/>
        <v/>
      </c>
      <c r="R6589" s="92" t="str">
        <f t="shared" si="1037"/>
        <v/>
      </c>
      <c r="U6589" s="5"/>
      <c r="V6589" s="5"/>
      <c r="W6589" s="94" t="str">
        <f t="shared" si="1035"/>
        <v/>
      </c>
      <c r="X6589" s="94" t="str">
        <f t="shared" si="1038"/>
        <v/>
      </c>
      <c r="Y6589" s="5"/>
      <c r="BK6589" s="8"/>
      <c r="BL6589" s="5"/>
      <c r="BM6589" s="5"/>
      <c r="BN6589" s="5"/>
      <c r="BO6589" s="5"/>
      <c r="BP6589" s="1"/>
      <c r="BQ6589" s="1"/>
      <c r="BR6589" s="1"/>
      <c r="BS6589" s="1"/>
      <c r="BT6589" s="1"/>
      <c r="BU6589" s="4"/>
      <c r="BV6589" s="1"/>
      <c r="BW6589" s="3"/>
      <c r="BX6589" s="4"/>
      <c r="BY6589" s="5"/>
      <c r="BZ6589" s="5"/>
      <c r="CA6589" s="5"/>
      <c r="CB6589" s="5"/>
      <c r="CC6589" s="5"/>
      <c r="CD6589" s="43"/>
    </row>
    <row r="6590" spans="1:82" x14ac:dyDescent="0.25">
      <c r="A6590" s="8"/>
      <c r="B6590" s="5"/>
      <c r="C6590" s="5"/>
      <c r="D6590" s="5"/>
      <c r="E6590" s="5"/>
      <c r="F6590" s="94" t="str">
        <f t="shared" si="1029"/>
        <v/>
      </c>
      <c r="G6590" s="94" t="str">
        <f t="shared" si="1030"/>
        <v/>
      </c>
      <c r="H6590" s="127" t="str">
        <f>IF(A6590&lt;&gt;"",IF(MID(C6590,1,1)="c",$AS$26,IF(MID(C6590,1,1)="r",$AS$41,IF(MID(C6590,1,1)="p",#REF!,#REF!))),"")</f>
        <v/>
      </c>
      <c r="I6590" s="92" t="str">
        <f t="shared" si="1031"/>
        <v/>
      </c>
      <c r="J6590" s="92" t="str">
        <f t="shared" si="1032"/>
        <v/>
      </c>
      <c r="K6590" s="92" t="str">
        <f t="shared" si="1033"/>
        <v/>
      </c>
      <c r="L6590" s="92" t="str">
        <f t="shared" si="1034"/>
        <v/>
      </c>
      <c r="M6590" s="95" t="str">
        <f>IF(A6590&lt;&gt;"",IF(MID(C6590,1,1)="c",SigmaEpsConcrete(I6590,$AN$30:$AN$33,$AR$30:$AR$33,$AS$26,$AS$27,$AS$28,$AQ$20,$AU$19),""),"")</f>
        <v/>
      </c>
      <c r="N6590" s="95" t="str">
        <f>IF(A6590&lt;&gt;"",IF(MID(C6590,1,1)="r",SigmaEpsReinf(J6590,$AS$42:$AS$43,$AS$41,$AS$39,$AS$40,$AQ$38),""),"")</f>
        <v/>
      </c>
      <c r="Q6590" s="92" t="str">
        <f t="shared" si="1036"/>
        <v/>
      </c>
      <c r="R6590" s="92" t="str">
        <f t="shared" si="1037"/>
        <v/>
      </c>
      <c r="U6590" s="5"/>
      <c r="V6590" s="5"/>
      <c r="W6590" s="94" t="str">
        <f t="shared" si="1035"/>
        <v/>
      </c>
      <c r="X6590" s="94" t="str">
        <f t="shared" si="1038"/>
        <v/>
      </c>
      <c r="Y6590" s="5"/>
      <c r="BK6590" s="8"/>
      <c r="BL6590" s="5"/>
      <c r="BM6590" s="5"/>
      <c r="BN6590" s="5"/>
      <c r="BO6590" s="5"/>
      <c r="BP6590" s="1"/>
      <c r="BQ6590" s="1"/>
      <c r="BR6590" s="1"/>
      <c r="BS6590" s="1"/>
      <c r="BT6590" s="1"/>
      <c r="BU6590" s="4"/>
      <c r="BV6590" s="1"/>
      <c r="BW6590" s="3"/>
      <c r="BX6590" s="4"/>
      <c r="BY6590" s="5"/>
      <c r="BZ6590" s="5"/>
      <c r="CA6590" s="5"/>
      <c r="CB6590" s="5"/>
      <c r="CC6590" s="5"/>
      <c r="CD6590" s="43"/>
    </row>
    <row r="6591" spans="1:82" x14ac:dyDescent="0.25">
      <c r="A6591" s="8"/>
      <c r="B6591" s="5"/>
      <c r="C6591" s="5"/>
      <c r="D6591" s="5"/>
      <c r="E6591" s="5"/>
      <c r="F6591" s="94" t="str">
        <f t="shared" si="1029"/>
        <v/>
      </c>
      <c r="G6591" s="94" t="str">
        <f t="shared" si="1030"/>
        <v/>
      </c>
      <c r="H6591" s="127" t="str">
        <f>IF(A6591&lt;&gt;"",IF(MID(C6591,1,1)="c",$AS$26,IF(MID(C6591,1,1)="r",$AS$41,IF(MID(C6591,1,1)="p",#REF!,#REF!))),"")</f>
        <v/>
      </c>
      <c r="I6591" s="92" t="str">
        <f t="shared" si="1031"/>
        <v/>
      </c>
      <c r="J6591" s="92" t="str">
        <f t="shared" si="1032"/>
        <v/>
      </c>
      <c r="K6591" s="92" t="str">
        <f t="shared" si="1033"/>
        <v/>
      </c>
      <c r="L6591" s="92" t="str">
        <f t="shared" si="1034"/>
        <v/>
      </c>
      <c r="M6591" s="95" t="str">
        <f>IF(A6591&lt;&gt;"",IF(MID(C6591,1,1)="c",SigmaEpsConcrete(I6591,$AN$30:$AN$33,$AR$30:$AR$33,$AS$26,$AS$27,$AS$28,$AQ$20,$AU$19),""),"")</f>
        <v/>
      </c>
      <c r="N6591" s="95" t="str">
        <f>IF(A6591&lt;&gt;"",IF(MID(C6591,1,1)="r",SigmaEpsReinf(J6591,$AS$42:$AS$43,$AS$41,$AS$39,$AS$40,$AQ$38),""),"")</f>
        <v/>
      </c>
      <c r="Q6591" s="92" t="str">
        <f t="shared" si="1036"/>
        <v/>
      </c>
      <c r="R6591" s="92" t="str">
        <f t="shared" si="1037"/>
        <v/>
      </c>
      <c r="U6591" s="5"/>
      <c r="V6591" s="5"/>
      <c r="W6591" s="94" t="str">
        <f t="shared" si="1035"/>
        <v/>
      </c>
      <c r="X6591" s="94" t="str">
        <f t="shared" si="1038"/>
        <v/>
      </c>
      <c r="Y6591" s="5"/>
      <c r="BK6591" s="8"/>
      <c r="BL6591" s="5"/>
      <c r="BM6591" s="5"/>
      <c r="BN6591" s="5"/>
      <c r="BO6591" s="5"/>
      <c r="BP6591" s="1"/>
      <c r="BQ6591" s="1"/>
      <c r="BR6591" s="1"/>
      <c r="BS6591" s="1"/>
      <c r="BT6591" s="1"/>
      <c r="BU6591" s="4"/>
      <c r="BV6591" s="1"/>
      <c r="BW6591" s="3"/>
      <c r="BX6591" s="4"/>
      <c r="BY6591" s="5"/>
      <c r="BZ6591" s="5"/>
      <c r="CA6591" s="5"/>
      <c r="CB6591" s="5"/>
      <c r="CC6591" s="5"/>
      <c r="CD6591" s="43"/>
    </row>
    <row r="6592" spans="1:82" x14ac:dyDescent="0.25">
      <c r="A6592" s="8"/>
      <c r="B6592" s="5"/>
      <c r="C6592" s="5"/>
      <c r="D6592" s="5"/>
      <c r="E6592" s="5"/>
      <c r="F6592" s="94" t="str">
        <f t="shared" si="1029"/>
        <v/>
      </c>
      <c r="G6592" s="94" t="str">
        <f t="shared" si="1030"/>
        <v/>
      </c>
      <c r="H6592" s="127" t="str">
        <f>IF(A6592&lt;&gt;"",IF(MID(C6592,1,1)="c",$AS$26,IF(MID(C6592,1,1)="r",$AS$41,IF(MID(C6592,1,1)="p",#REF!,#REF!))),"")</f>
        <v/>
      </c>
      <c r="I6592" s="92" t="str">
        <f t="shared" si="1031"/>
        <v/>
      </c>
      <c r="J6592" s="92" t="str">
        <f t="shared" si="1032"/>
        <v/>
      </c>
      <c r="K6592" s="92" t="str">
        <f t="shared" si="1033"/>
        <v/>
      </c>
      <c r="L6592" s="92" t="str">
        <f t="shared" si="1034"/>
        <v/>
      </c>
      <c r="M6592" s="95" t="str">
        <f>IF(A6592&lt;&gt;"",IF(MID(C6592,1,1)="c",SigmaEpsConcrete(I6592,$AN$30:$AN$33,$AR$30:$AR$33,$AS$26,$AS$27,$AS$28,$AQ$20,$AU$19),""),"")</f>
        <v/>
      </c>
      <c r="N6592" s="95" t="str">
        <f>IF(A6592&lt;&gt;"",IF(MID(C6592,1,1)="r",SigmaEpsReinf(J6592,$AS$42:$AS$43,$AS$41,$AS$39,$AS$40,$AQ$38),""),"")</f>
        <v/>
      </c>
      <c r="Q6592" s="92" t="str">
        <f t="shared" si="1036"/>
        <v/>
      </c>
      <c r="R6592" s="92" t="str">
        <f t="shared" si="1037"/>
        <v/>
      </c>
      <c r="U6592" s="5"/>
      <c r="V6592" s="5"/>
      <c r="W6592" s="94" t="str">
        <f t="shared" si="1035"/>
        <v/>
      </c>
      <c r="X6592" s="94" t="str">
        <f t="shared" si="1038"/>
        <v/>
      </c>
      <c r="Y6592" s="5"/>
      <c r="BK6592" s="8"/>
      <c r="BL6592" s="5"/>
      <c r="BM6592" s="5"/>
      <c r="BN6592" s="5"/>
      <c r="BO6592" s="5"/>
      <c r="BP6592" s="1"/>
      <c r="BQ6592" s="1"/>
      <c r="BR6592" s="1"/>
      <c r="BS6592" s="1"/>
      <c r="BT6592" s="1"/>
      <c r="BU6592" s="4"/>
      <c r="BV6592" s="1"/>
      <c r="BW6592" s="3"/>
      <c r="BX6592" s="4"/>
      <c r="BY6592" s="5"/>
      <c r="BZ6592" s="5"/>
      <c r="CA6592" s="5"/>
      <c r="CB6592" s="5"/>
      <c r="CC6592" s="5"/>
      <c r="CD6592" s="43"/>
    </row>
    <row r="6593" spans="1:82" x14ac:dyDescent="0.25">
      <c r="A6593" s="8"/>
      <c r="B6593" s="5"/>
      <c r="C6593" s="5"/>
      <c r="D6593" s="5"/>
      <c r="E6593" s="5"/>
      <c r="F6593" s="94" t="str">
        <f t="shared" si="1029"/>
        <v/>
      </c>
      <c r="G6593" s="94" t="str">
        <f t="shared" si="1030"/>
        <v/>
      </c>
      <c r="H6593" s="127" t="str">
        <f>IF(A6593&lt;&gt;"",IF(MID(C6593,1,1)="c",$AS$26,IF(MID(C6593,1,1)="r",$AS$41,IF(MID(C6593,1,1)="p",#REF!,#REF!))),"")</f>
        <v/>
      </c>
      <c r="I6593" s="92" t="str">
        <f t="shared" si="1031"/>
        <v/>
      </c>
      <c r="J6593" s="92" t="str">
        <f t="shared" si="1032"/>
        <v/>
      </c>
      <c r="K6593" s="92" t="str">
        <f t="shared" si="1033"/>
        <v/>
      </c>
      <c r="L6593" s="92" t="str">
        <f t="shared" si="1034"/>
        <v/>
      </c>
      <c r="M6593" s="95" t="str">
        <f>IF(A6593&lt;&gt;"",IF(MID(C6593,1,1)="c",SigmaEpsConcrete(I6593,$AN$30:$AN$33,$AR$30:$AR$33,$AS$26,$AS$27,$AS$28,$AQ$20,$AU$19),""),"")</f>
        <v/>
      </c>
      <c r="N6593" s="95" t="str">
        <f>IF(A6593&lt;&gt;"",IF(MID(C6593,1,1)="r",SigmaEpsReinf(J6593,$AS$42:$AS$43,$AS$41,$AS$39,$AS$40,$AQ$38),""),"")</f>
        <v/>
      </c>
      <c r="Q6593" s="92" t="str">
        <f t="shared" si="1036"/>
        <v/>
      </c>
      <c r="R6593" s="92" t="str">
        <f t="shared" si="1037"/>
        <v/>
      </c>
      <c r="U6593" s="5"/>
      <c r="V6593" s="5"/>
      <c r="W6593" s="94" t="str">
        <f t="shared" si="1035"/>
        <v/>
      </c>
      <c r="X6593" s="94" t="str">
        <f t="shared" si="1038"/>
        <v/>
      </c>
      <c r="Y6593" s="5"/>
      <c r="BK6593" s="8"/>
      <c r="BL6593" s="5"/>
      <c r="BM6593" s="5"/>
      <c r="BN6593" s="5"/>
      <c r="BO6593" s="5"/>
      <c r="BP6593" s="1"/>
      <c r="BQ6593" s="1"/>
      <c r="BR6593" s="1"/>
      <c r="BS6593" s="1"/>
      <c r="BT6593" s="1"/>
      <c r="BU6593" s="4"/>
      <c r="BV6593" s="1"/>
      <c r="BW6593" s="3"/>
      <c r="BX6593" s="4"/>
      <c r="BY6593" s="5"/>
      <c r="BZ6593" s="5"/>
      <c r="CA6593" s="5"/>
      <c r="CB6593" s="5"/>
      <c r="CC6593" s="5"/>
      <c r="CD6593" s="43"/>
    </row>
    <row r="6594" spans="1:82" x14ac:dyDescent="0.25">
      <c r="A6594" s="8"/>
      <c r="B6594" s="5"/>
      <c r="C6594" s="5"/>
      <c r="D6594" s="5"/>
      <c r="E6594" s="5"/>
      <c r="F6594" s="94" t="str">
        <f t="shared" si="1029"/>
        <v/>
      </c>
      <c r="G6594" s="94" t="str">
        <f t="shared" si="1030"/>
        <v/>
      </c>
      <c r="H6594" s="127" t="str">
        <f>IF(A6594&lt;&gt;"",IF(MID(C6594,1,1)="c",$AS$26,IF(MID(C6594,1,1)="r",$AS$41,IF(MID(C6594,1,1)="p",#REF!,#REF!))),"")</f>
        <v/>
      </c>
      <c r="I6594" s="92" t="str">
        <f t="shared" si="1031"/>
        <v/>
      </c>
      <c r="J6594" s="92" t="str">
        <f t="shared" si="1032"/>
        <v/>
      </c>
      <c r="K6594" s="92" t="str">
        <f t="shared" si="1033"/>
        <v/>
      </c>
      <c r="L6594" s="92" t="str">
        <f t="shared" si="1034"/>
        <v/>
      </c>
      <c r="M6594" s="95" t="str">
        <f>IF(A6594&lt;&gt;"",IF(MID(C6594,1,1)="c",SigmaEpsConcrete(I6594,$AN$30:$AN$33,$AR$30:$AR$33,$AS$26,$AS$27,$AS$28,$AQ$20,$AU$19),""),"")</f>
        <v/>
      </c>
      <c r="N6594" s="95" t="str">
        <f>IF(A6594&lt;&gt;"",IF(MID(C6594,1,1)="r",SigmaEpsReinf(J6594,$AS$42:$AS$43,$AS$41,$AS$39,$AS$40,$AQ$38),""),"")</f>
        <v/>
      </c>
      <c r="Q6594" s="92" t="str">
        <f t="shared" si="1036"/>
        <v/>
      </c>
      <c r="R6594" s="92" t="str">
        <f t="shared" si="1037"/>
        <v/>
      </c>
      <c r="U6594" s="5"/>
      <c r="V6594" s="5"/>
      <c r="W6594" s="94" t="str">
        <f t="shared" si="1035"/>
        <v/>
      </c>
      <c r="X6594" s="94" t="str">
        <f t="shared" si="1038"/>
        <v/>
      </c>
      <c r="Y6594" s="5"/>
      <c r="BK6594" s="8"/>
      <c r="BL6594" s="5"/>
      <c r="BM6594" s="5"/>
      <c r="BN6594" s="5"/>
      <c r="BO6594" s="5"/>
      <c r="BP6594" s="1"/>
      <c r="BQ6594" s="1"/>
      <c r="BR6594" s="1"/>
      <c r="BS6594" s="1"/>
      <c r="BT6594" s="1"/>
      <c r="BU6594" s="4"/>
      <c r="BV6594" s="1"/>
      <c r="BW6594" s="3"/>
      <c r="BX6594" s="4"/>
      <c r="BY6594" s="5"/>
      <c r="BZ6594" s="5"/>
      <c r="CA6594" s="5"/>
      <c r="CB6594" s="5"/>
      <c r="CC6594" s="5"/>
      <c r="CD6594" s="43"/>
    </row>
    <row r="6595" spans="1:82" x14ac:dyDescent="0.25">
      <c r="A6595" s="8"/>
      <c r="B6595" s="5"/>
      <c r="C6595" s="5"/>
      <c r="D6595" s="5"/>
      <c r="E6595" s="5"/>
      <c r="F6595" s="94" t="str">
        <f t="shared" si="1029"/>
        <v/>
      </c>
      <c r="G6595" s="94" t="str">
        <f t="shared" si="1030"/>
        <v/>
      </c>
      <c r="H6595" s="127" t="str">
        <f>IF(A6595&lt;&gt;"",IF(MID(C6595,1,1)="c",$AS$26,IF(MID(C6595,1,1)="r",$AS$41,IF(MID(C6595,1,1)="p",#REF!,#REF!))),"")</f>
        <v/>
      </c>
      <c r="I6595" s="92" t="str">
        <f t="shared" si="1031"/>
        <v/>
      </c>
      <c r="J6595" s="92" t="str">
        <f t="shared" si="1032"/>
        <v/>
      </c>
      <c r="K6595" s="92" t="str">
        <f t="shared" si="1033"/>
        <v/>
      </c>
      <c r="L6595" s="92" t="str">
        <f t="shared" si="1034"/>
        <v/>
      </c>
      <c r="M6595" s="95" t="str">
        <f>IF(A6595&lt;&gt;"",IF(MID(C6595,1,1)="c",SigmaEpsConcrete(I6595,$AN$30:$AN$33,$AR$30:$AR$33,$AS$26,$AS$27,$AS$28,$AQ$20,$AU$19),""),"")</f>
        <v/>
      </c>
      <c r="N6595" s="95" t="str">
        <f>IF(A6595&lt;&gt;"",IF(MID(C6595,1,1)="r",SigmaEpsReinf(J6595,$AS$42:$AS$43,$AS$41,$AS$39,$AS$40,$AQ$38),""),"")</f>
        <v/>
      </c>
      <c r="Q6595" s="92" t="str">
        <f t="shared" si="1036"/>
        <v/>
      </c>
      <c r="R6595" s="92" t="str">
        <f t="shared" si="1037"/>
        <v/>
      </c>
      <c r="U6595" s="5"/>
      <c r="V6595" s="5"/>
      <c r="W6595" s="94" t="str">
        <f t="shared" si="1035"/>
        <v/>
      </c>
      <c r="X6595" s="94" t="str">
        <f t="shared" si="1038"/>
        <v/>
      </c>
      <c r="Y6595" s="5"/>
      <c r="BK6595" s="8"/>
      <c r="BL6595" s="5"/>
      <c r="BM6595" s="5"/>
      <c r="BN6595" s="5"/>
      <c r="BO6595" s="5"/>
      <c r="BP6595" s="1"/>
      <c r="BQ6595" s="1"/>
      <c r="BR6595" s="1"/>
      <c r="BS6595" s="1"/>
      <c r="BT6595" s="1"/>
      <c r="BU6595" s="4"/>
      <c r="BV6595" s="1"/>
      <c r="BW6595" s="3"/>
      <c r="BX6595" s="4"/>
      <c r="BY6595" s="5"/>
      <c r="BZ6595" s="5"/>
      <c r="CA6595" s="5"/>
      <c r="CB6595" s="5"/>
      <c r="CC6595" s="5"/>
      <c r="CD6595" s="43"/>
    </row>
    <row r="6596" spans="1:82" x14ac:dyDescent="0.25">
      <c r="A6596" s="8"/>
      <c r="B6596" s="5"/>
      <c r="C6596" s="5"/>
      <c r="D6596" s="5"/>
      <c r="E6596" s="5"/>
      <c r="F6596" s="94" t="str">
        <f t="shared" si="1029"/>
        <v/>
      </c>
      <c r="G6596" s="94" t="str">
        <f t="shared" si="1030"/>
        <v/>
      </c>
      <c r="H6596" s="127" t="str">
        <f>IF(A6596&lt;&gt;"",IF(MID(C6596,1,1)="c",$AS$26,IF(MID(C6596,1,1)="r",$AS$41,IF(MID(C6596,1,1)="p",#REF!,#REF!))),"")</f>
        <v/>
      </c>
      <c r="I6596" s="92" t="str">
        <f t="shared" si="1031"/>
        <v/>
      </c>
      <c r="J6596" s="92" t="str">
        <f t="shared" si="1032"/>
        <v/>
      </c>
      <c r="K6596" s="92" t="str">
        <f t="shared" si="1033"/>
        <v/>
      </c>
      <c r="L6596" s="92" t="str">
        <f t="shared" si="1034"/>
        <v/>
      </c>
      <c r="M6596" s="95" t="str">
        <f>IF(A6596&lt;&gt;"",IF(MID(C6596,1,1)="c",SigmaEpsConcrete(I6596,$AN$30:$AN$33,$AR$30:$AR$33,$AS$26,$AS$27,$AS$28,$AQ$20,$AU$19),""),"")</f>
        <v/>
      </c>
      <c r="N6596" s="95" t="str">
        <f>IF(A6596&lt;&gt;"",IF(MID(C6596,1,1)="r",SigmaEpsReinf(J6596,$AS$42:$AS$43,$AS$41,$AS$39,$AS$40,$AQ$38),""),"")</f>
        <v/>
      </c>
      <c r="Q6596" s="92" t="str">
        <f t="shared" si="1036"/>
        <v/>
      </c>
      <c r="R6596" s="92" t="str">
        <f t="shared" si="1037"/>
        <v/>
      </c>
      <c r="U6596" s="5"/>
      <c r="V6596" s="5"/>
      <c r="W6596" s="94" t="str">
        <f t="shared" si="1035"/>
        <v/>
      </c>
      <c r="X6596" s="94" t="str">
        <f t="shared" si="1038"/>
        <v/>
      </c>
      <c r="Y6596" s="5"/>
      <c r="BK6596" s="8"/>
      <c r="BL6596" s="5"/>
      <c r="BM6596" s="5"/>
      <c r="BN6596" s="5"/>
      <c r="BO6596" s="5"/>
      <c r="BP6596" s="1"/>
      <c r="BQ6596" s="1"/>
      <c r="BR6596" s="1"/>
      <c r="BS6596" s="1"/>
      <c r="BT6596" s="1"/>
      <c r="BU6596" s="4"/>
      <c r="BV6596" s="1"/>
      <c r="BW6596" s="3"/>
      <c r="BX6596" s="4"/>
      <c r="BY6596" s="5"/>
      <c r="BZ6596" s="5"/>
      <c r="CA6596" s="5"/>
      <c r="CB6596" s="5"/>
      <c r="CC6596" s="5"/>
      <c r="CD6596" s="43"/>
    </row>
    <row r="6597" spans="1:82" x14ac:dyDescent="0.25">
      <c r="A6597" s="8"/>
      <c r="B6597" s="5"/>
      <c r="C6597" s="5"/>
      <c r="D6597" s="5"/>
      <c r="E6597" s="5"/>
      <c r="F6597" s="94" t="str">
        <f t="shared" si="1029"/>
        <v/>
      </c>
      <c r="G6597" s="94" t="str">
        <f t="shared" si="1030"/>
        <v/>
      </c>
      <c r="H6597" s="127" t="str">
        <f>IF(A6597&lt;&gt;"",IF(MID(C6597,1,1)="c",$AS$26,IF(MID(C6597,1,1)="r",$AS$41,IF(MID(C6597,1,1)="p",#REF!,#REF!))),"")</f>
        <v/>
      </c>
      <c r="I6597" s="92" t="str">
        <f t="shared" si="1031"/>
        <v/>
      </c>
      <c r="J6597" s="92" t="str">
        <f t="shared" si="1032"/>
        <v/>
      </c>
      <c r="K6597" s="92" t="str">
        <f t="shared" si="1033"/>
        <v/>
      </c>
      <c r="L6597" s="92" t="str">
        <f t="shared" si="1034"/>
        <v/>
      </c>
      <c r="M6597" s="95" t="str">
        <f>IF(A6597&lt;&gt;"",IF(MID(C6597,1,1)="c",SigmaEpsConcrete(I6597,$AN$30:$AN$33,$AR$30:$AR$33,$AS$26,$AS$27,$AS$28,$AQ$20,$AU$19),""),"")</f>
        <v/>
      </c>
      <c r="N6597" s="95" t="str">
        <f>IF(A6597&lt;&gt;"",IF(MID(C6597,1,1)="r",SigmaEpsReinf(J6597,$AS$42:$AS$43,$AS$41,$AS$39,$AS$40,$AQ$38),""),"")</f>
        <v/>
      </c>
      <c r="Q6597" s="92" t="str">
        <f t="shared" si="1036"/>
        <v/>
      </c>
      <c r="R6597" s="92" t="str">
        <f t="shared" si="1037"/>
        <v/>
      </c>
      <c r="U6597" s="5"/>
      <c r="V6597" s="5"/>
      <c r="W6597" s="94" t="str">
        <f t="shared" si="1035"/>
        <v/>
      </c>
      <c r="X6597" s="94" t="str">
        <f t="shared" si="1038"/>
        <v/>
      </c>
      <c r="Y6597" s="5"/>
      <c r="BK6597" s="8"/>
      <c r="BL6597" s="5"/>
      <c r="BM6597" s="5"/>
      <c r="BN6597" s="5"/>
      <c r="BO6597" s="5"/>
      <c r="BP6597" s="1"/>
      <c r="BQ6597" s="1"/>
      <c r="BR6597" s="1"/>
      <c r="BS6597" s="1"/>
      <c r="BT6597" s="1"/>
      <c r="BU6597" s="4"/>
      <c r="BV6597" s="1"/>
      <c r="BW6597" s="3"/>
      <c r="BX6597" s="4"/>
      <c r="BY6597" s="5"/>
      <c r="BZ6597" s="5"/>
      <c r="CA6597" s="5"/>
      <c r="CB6597" s="5"/>
      <c r="CC6597" s="5"/>
      <c r="CD6597" s="43"/>
    </row>
    <row r="6598" spans="1:82" x14ac:dyDescent="0.25">
      <c r="A6598" s="8"/>
      <c r="B6598" s="5"/>
      <c r="C6598" s="5"/>
      <c r="D6598" s="5"/>
      <c r="E6598" s="5"/>
      <c r="F6598" s="94" t="str">
        <f t="shared" si="1029"/>
        <v/>
      </c>
      <c r="G6598" s="94" t="str">
        <f t="shared" si="1030"/>
        <v/>
      </c>
      <c r="H6598" s="127" t="str">
        <f>IF(A6598&lt;&gt;"",IF(MID(C6598,1,1)="c",$AS$26,IF(MID(C6598,1,1)="r",$AS$41,IF(MID(C6598,1,1)="p",#REF!,#REF!))),"")</f>
        <v/>
      </c>
      <c r="I6598" s="92" t="str">
        <f t="shared" si="1031"/>
        <v/>
      </c>
      <c r="J6598" s="92" t="str">
        <f t="shared" si="1032"/>
        <v/>
      </c>
      <c r="K6598" s="92" t="str">
        <f t="shared" si="1033"/>
        <v/>
      </c>
      <c r="L6598" s="92" t="str">
        <f t="shared" si="1034"/>
        <v/>
      </c>
      <c r="M6598" s="95" t="str">
        <f>IF(A6598&lt;&gt;"",IF(MID(C6598,1,1)="c",SigmaEpsConcrete(I6598,$AN$30:$AN$33,$AR$30:$AR$33,$AS$26,$AS$27,$AS$28,$AQ$20,$AU$19),""),"")</f>
        <v/>
      </c>
      <c r="N6598" s="95" t="str">
        <f>IF(A6598&lt;&gt;"",IF(MID(C6598,1,1)="r",SigmaEpsReinf(J6598,$AS$42:$AS$43,$AS$41,$AS$39,$AS$40,$AQ$38),""),"")</f>
        <v/>
      </c>
      <c r="Q6598" s="92" t="str">
        <f t="shared" si="1036"/>
        <v/>
      </c>
      <c r="R6598" s="92" t="str">
        <f t="shared" si="1037"/>
        <v/>
      </c>
      <c r="U6598" s="5"/>
      <c r="V6598" s="5"/>
      <c r="W6598" s="94" t="str">
        <f t="shared" si="1035"/>
        <v/>
      </c>
      <c r="X6598" s="94" t="str">
        <f t="shared" si="1038"/>
        <v/>
      </c>
      <c r="Y6598" s="5"/>
      <c r="BK6598" s="8"/>
      <c r="BL6598" s="5"/>
      <c r="BM6598" s="5"/>
      <c r="BN6598" s="5"/>
      <c r="BO6598" s="5"/>
      <c r="BP6598" s="1"/>
      <c r="BQ6598" s="1"/>
      <c r="BR6598" s="1"/>
      <c r="BS6598" s="1"/>
      <c r="BT6598" s="1"/>
      <c r="BU6598" s="4"/>
      <c r="BV6598" s="1"/>
      <c r="BW6598" s="3"/>
      <c r="BX6598" s="4"/>
      <c r="BY6598" s="5"/>
      <c r="BZ6598" s="5"/>
      <c r="CA6598" s="5"/>
      <c r="CB6598" s="5"/>
      <c r="CC6598" s="5"/>
      <c r="CD6598" s="43"/>
    </row>
    <row r="6599" spans="1:82" x14ac:dyDescent="0.25">
      <c r="A6599" s="8"/>
      <c r="B6599" s="5"/>
      <c r="C6599" s="5"/>
      <c r="D6599" s="5"/>
      <c r="E6599" s="5"/>
      <c r="F6599" s="94" t="str">
        <f t="shared" si="1029"/>
        <v/>
      </c>
      <c r="G6599" s="94" t="str">
        <f t="shared" si="1030"/>
        <v/>
      </c>
      <c r="H6599" s="127" t="str">
        <f>IF(A6599&lt;&gt;"",IF(MID(C6599,1,1)="c",$AS$26,IF(MID(C6599,1,1)="r",$AS$41,IF(MID(C6599,1,1)="p",#REF!,#REF!))),"")</f>
        <v/>
      </c>
      <c r="I6599" s="92" t="str">
        <f t="shared" si="1031"/>
        <v/>
      </c>
      <c r="J6599" s="92" t="str">
        <f t="shared" si="1032"/>
        <v/>
      </c>
      <c r="K6599" s="92" t="str">
        <f t="shared" si="1033"/>
        <v/>
      </c>
      <c r="L6599" s="92" t="str">
        <f t="shared" si="1034"/>
        <v/>
      </c>
      <c r="M6599" s="95" t="str">
        <f>IF(A6599&lt;&gt;"",IF(MID(C6599,1,1)="c",SigmaEpsConcrete(I6599,$AN$30:$AN$33,$AR$30:$AR$33,$AS$26,$AS$27,$AS$28,$AQ$20,$AU$19),""),"")</f>
        <v/>
      </c>
      <c r="N6599" s="95" t="str">
        <f>IF(A6599&lt;&gt;"",IF(MID(C6599,1,1)="r",SigmaEpsReinf(J6599,$AS$42:$AS$43,$AS$41,$AS$39,$AS$40,$AQ$38),""),"")</f>
        <v/>
      </c>
      <c r="Q6599" s="92" t="str">
        <f t="shared" si="1036"/>
        <v/>
      </c>
      <c r="R6599" s="92" t="str">
        <f t="shared" si="1037"/>
        <v/>
      </c>
      <c r="U6599" s="5"/>
      <c r="V6599" s="5"/>
      <c r="W6599" s="94" t="str">
        <f t="shared" si="1035"/>
        <v/>
      </c>
      <c r="X6599" s="94" t="str">
        <f t="shared" si="1038"/>
        <v/>
      </c>
      <c r="Y6599" s="5"/>
      <c r="BK6599" s="8"/>
      <c r="BL6599" s="5"/>
      <c r="BM6599" s="5"/>
      <c r="BN6599" s="5"/>
      <c r="BO6599" s="5"/>
      <c r="BP6599" s="1"/>
      <c r="BQ6599" s="1"/>
      <c r="BR6599" s="1"/>
      <c r="BS6599" s="1"/>
      <c r="BT6599" s="1"/>
      <c r="BU6599" s="4"/>
      <c r="BV6599" s="1"/>
      <c r="BW6599" s="3"/>
      <c r="BX6599" s="4"/>
      <c r="BY6599" s="5"/>
      <c r="BZ6599" s="5"/>
      <c r="CA6599" s="5"/>
      <c r="CB6599" s="5"/>
      <c r="CC6599" s="5"/>
      <c r="CD6599" s="43"/>
    </row>
    <row r="6600" spans="1:82" x14ac:dyDescent="0.25">
      <c r="A6600" s="8"/>
      <c r="B6600" s="5"/>
      <c r="C6600" s="5"/>
      <c r="D6600" s="5"/>
      <c r="E6600" s="5"/>
      <c r="F6600" s="94" t="str">
        <f t="shared" si="1029"/>
        <v/>
      </c>
      <c r="G6600" s="94" t="str">
        <f t="shared" si="1030"/>
        <v/>
      </c>
      <c r="H6600" s="127" t="str">
        <f>IF(A6600&lt;&gt;"",IF(MID(C6600,1,1)="c",$AS$26,IF(MID(C6600,1,1)="r",$AS$41,IF(MID(C6600,1,1)="p",#REF!,#REF!))),"")</f>
        <v/>
      </c>
      <c r="I6600" s="92" t="str">
        <f t="shared" si="1031"/>
        <v/>
      </c>
      <c r="J6600" s="92" t="str">
        <f t="shared" si="1032"/>
        <v/>
      </c>
      <c r="K6600" s="92" t="str">
        <f t="shared" si="1033"/>
        <v/>
      </c>
      <c r="L6600" s="92" t="str">
        <f t="shared" si="1034"/>
        <v/>
      </c>
      <c r="M6600" s="95" t="str">
        <f>IF(A6600&lt;&gt;"",IF(MID(C6600,1,1)="c",SigmaEpsConcrete(I6600,$AN$30:$AN$33,$AR$30:$AR$33,$AS$26,$AS$27,$AS$28,$AQ$20,$AU$19),""),"")</f>
        <v/>
      </c>
      <c r="N6600" s="95" t="str">
        <f>IF(A6600&lt;&gt;"",IF(MID(C6600,1,1)="r",SigmaEpsReinf(J6600,$AS$42:$AS$43,$AS$41,$AS$39,$AS$40,$AQ$38),""),"")</f>
        <v/>
      </c>
      <c r="Q6600" s="92" t="str">
        <f t="shared" si="1036"/>
        <v/>
      </c>
      <c r="R6600" s="92" t="str">
        <f t="shared" si="1037"/>
        <v/>
      </c>
      <c r="U6600" s="5"/>
      <c r="V6600" s="5"/>
      <c r="W6600" s="94" t="str">
        <f t="shared" si="1035"/>
        <v/>
      </c>
      <c r="X6600" s="94" t="str">
        <f t="shared" si="1038"/>
        <v/>
      </c>
      <c r="Y6600" s="5"/>
      <c r="BK6600" s="8"/>
      <c r="BL6600" s="5"/>
      <c r="BM6600" s="5"/>
      <c r="BN6600" s="5"/>
      <c r="BO6600" s="5"/>
      <c r="BP6600" s="1"/>
      <c r="BQ6600" s="1"/>
      <c r="BR6600" s="1"/>
      <c r="BS6600" s="1"/>
      <c r="BT6600" s="1"/>
      <c r="BU6600" s="4"/>
      <c r="BV6600" s="1"/>
      <c r="BW6600" s="3"/>
      <c r="BX6600" s="4"/>
      <c r="BY6600" s="5"/>
      <c r="BZ6600" s="5"/>
      <c r="CA6600" s="5"/>
      <c r="CB6600" s="5"/>
      <c r="CC6600" s="5"/>
      <c r="CD6600" s="43"/>
    </row>
    <row r="6601" spans="1:82" x14ac:dyDescent="0.25">
      <c r="A6601" s="8"/>
      <c r="B6601" s="5"/>
      <c r="C6601" s="5"/>
      <c r="D6601" s="5"/>
      <c r="E6601" s="5"/>
      <c r="F6601" s="94" t="str">
        <f t="shared" si="1029"/>
        <v/>
      </c>
      <c r="G6601" s="94" t="str">
        <f t="shared" si="1030"/>
        <v/>
      </c>
      <c r="H6601" s="127" t="str">
        <f>IF(A6601&lt;&gt;"",IF(MID(C6601,1,1)="c",$AS$26,IF(MID(C6601,1,1)="r",$AS$41,IF(MID(C6601,1,1)="p",#REF!,#REF!))),"")</f>
        <v/>
      </c>
      <c r="I6601" s="92" t="str">
        <f t="shared" si="1031"/>
        <v/>
      </c>
      <c r="J6601" s="92" t="str">
        <f t="shared" si="1032"/>
        <v/>
      </c>
      <c r="K6601" s="92" t="str">
        <f t="shared" si="1033"/>
        <v/>
      </c>
      <c r="L6601" s="92" t="str">
        <f t="shared" si="1034"/>
        <v/>
      </c>
      <c r="M6601" s="95" t="str">
        <f>IF(A6601&lt;&gt;"",IF(MID(C6601,1,1)="c",SigmaEpsConcrete(I6601,$AN$30:$AN$33,$AR$30:$AR$33,$AS$26,$AS$27,$AS$28,$AQ$20,$AU$19),""),"")</f>
        <v/>
      </c>
      <c r="N6601" s="95" t="str">
        <f>IF(A6601&lt;&gt;"",IF(MID(C6601,1,1)="r",SigmaEpsReinf(J6601,$AS$42:$AS$43,$AS$41,$AS$39,$AS$40,$AQ$38),""),"")</f>
        <v/>
      </c>
      <c r="Q6601" s="92" t="str">
        <f t="shared" si="1036"/>
        <v/>
      </c>
      <c r="R6601" s="92" t="str">
        <f t="shared" si="1037"/>
        <v/>
      </c>
      <c r="U6601" s="5"/>
      <c r="V6601" s="5"/>
      <c r="W6601" s="94" t="str">
        <f t="shared" si="1035"/>
        <v/>
      </c>
      <c r="X6601" s="94" t="str">
        <f t="shared" si="1038"/>
        <v/>
      </c>
      <c r="Y6601" s="5"/>
      <c r="BK6601" s="8"/>
      <c r="BL6601" s="5"/>
      <c r="BM6601" s="5"/>
      <c r="BN6601" s="5"/>
      <c r="BO6601" s="5"/>
      <c r="BP6601" s="1"/>
      <c r="BQ6601" s="1"/>
      <c r="BR6601" s="1"/>
      <c r="BS6601" s="1"/>
      <c r="BT6601" s="1"/>
      <c r="BU6601" s="4"/>
      <c r="BV6601" s="1"/>
      <c r="BW6601" s="3"/>
      <c r="BX6601" s="4"/>
      <c r="BY6601" s="5"/>
      <c r="BZ6601" s="5"/>
      <c r="CA6601" s="5"/>
      <c r="CB6601" s="5"/>
      <c r="CC6601" s="5"/>
      <c r="CD6601" s="43"/>
    </row>
    <row r="6602" spans="1:82" x14ac:dyDescent="0.25">
      <c r="A6602" s="8"/>
      <c r="B6602" s="5"/>
      <c r="C6602" s="5"/>
      <c r="D6602" s="5"/>
      <c r="E6602" s="5"/>
      <c r="F6602" s="94" t="str">
        <f t="shared" ref="F6602:F6665" si="1039">IF(A6602&lt;&gt;"",(D6602-$AU$86)/10,"")</f>
        <v/>
      </c>
      <c r="G6602" s="94" t="str">
        <f t="shared" ref="G6602:G6665" si="1040">IF(A6602&lt;&gt;"",(E6602-$AU$87)/10,"")</f>
        <v/>
      </c>
      <c r="H6602" s="127" t="str">
        <f>IF(A6602&lt;&gt;"",IF(MID(C6602,1,1)="c",$AS$26,IF(MID(C6602,1,1)="r",$AS$41,IF(MID(C6602,1,1)="p",#REF!,#REF!))),"")</f>
        <v/>
      </c>
      <c r="I6602" s="92" t="str">
        <f t="shared" ref="I6602:I6665" si="1041">IF($A6602&lt;&gt;"",IF(MID($C6602,1,1)="c",$Y$3+$Y$4*$F6602+$Y$5*$G6602+$BR$43,""),"")</f>
        <v/>
      </c>
      <c r="J6602" s="92" t="str">
        <f t="shared" ref="J6602:J6665" si="1042">IF($A6602&lt;&gt;"",IF(MID($C6602,1,1)="r",$Y$3+$Y$4*$F6602+$Y$5*$G6602+$BR$43,""),"")</f>
        <v/>
      </c>
      <c r="K6602" s="92" t="str">
        <f t="shared" ref="K6602:K6665" si="1043">IF($A6602&lt;&gt;"",IF(MID($C6602,1,1)="u",$Y$3+$Y$4*$F6602+$Y$5*$G6602+$BR$43,""),"")</f>
        <v/>
      </c>
      <c r="L6602" s="92" t="str">
        <f t="shared" ref="L6602:L6665" si="1044">IF($A6602&lt;&gt;"",IF(MID($C6602,1,1)="p",$Y$3+$Y$4*$F6602+$Y$5*$G6602+$BR$43,""),"")</f>
        <v/>
      </c>
      <c r="M6602" s="95" t="str">
        <f>IF(A6602&lt;&gt;"",IF(MID(C6602,1,1)="c",SigmaEpsConcrete(I6602,$AN$30:$AN$33,$AR$30:$AR$33,$AS$26,$AS$27,$AS$28,$AQ$20,$AU$19),""),"")</f>
        <v/>
      </c>
      <c r="N6602" s="95" t="str">
        <f>IF(A6602&lt;&gt;"",IF(MID(C6602,1,1)="r",SigmaEpsReinf(J6602,$AS$42:$AS$43,$AS$41,$AS$39,$AS$40,$AQ$38),""),"")</f>
        <v/>
      </c>
      <c r="Q6602" s="92" t="str">
        <f t="shared" si="1036"/>
        <v/>
      </c>
      <c r="R6602" s="92" t="str">
        <f t="shared" si="1037"/>
        <v/>
      </c>
      <c r="U6602" s="5"/>
      <c r="V6602" s="5"/>
      <c r="W6602" s="94" t="str">
        <f t="shared" ref="W6602:W6665" si="1045">IF(A6602&lt;&gt;"",F6602-$AU$105,"")</f>
        <v/>
      </c>
      <c r="X6602" s="94" t="str">
        <f t="shared" si="1038"/>
        <v/>
      </c>
      <c r="Y6602" s="5"/>
      <c r="BK6602" s="8"/>
      <c r="BL6602" s="5"/>
      <c r="BM6602" s="5"/>
      <c r="BN6602" s="5"/>
      <c r="BO6602" s="5"/>
      <c r="BP6602" s="1"/>
      <c r="BQ6602" s="1"/>
      <c r="BR6602" s="1"/>
      <c r="BS6602" s="1"/>
      <c r="BT6602" s="1"/>
      <c r="BU6602" s="4"/>
      <c r="BV6602" s="1"/>
      <c r="BW6602" s="3"/>
      <c r="BX6602" s="4"/>
      <c r="BY6602" s="5"/>
      <c r="BZ6602" s="5"/>
      <c r="CA6602" s="5"/>
      <c r="CB6602" s="5"/>
      <c r="CC6602" s="5"/>
      <c r="CD6602" s="43"/>
    </row>
    <row r="6603" spans="1:82" x14ac:dyDescent="0.25">
      <c r="A6603" s="8"/>
      <c r="B6603" s="5"/>
      <c r="C6603" s="5"/>
      <c r="D6603" s="5"/>
      <c r="E6603" s="5"/>
      <c r="F6603" s="94" t="str">
        <f t="shared" si="1039"/>
        <v/>
      </c>
      <c r="G6603" s="94" t="str">
        <f t="shared" si="1040"/>
        <v/>
      </c>
      <c r="H6603" s="127" t="str">
        <f>IF(A6603&lt;&gt;"",IF(MID(C6603,1,1)="c",$AS$26,IF(MID(C6603,1,1)="r",$AS$41,IF(MID(C6603,1,1)="p",#REF!,#REF!))),"")</f>
        <v/>
      </c>
      <c r="I6603" s="92" t="str">
        <f t="shared" si="1041"/>
        <v/>
      </c>
      <c r="J6603" s="92" t="str">
        <f t="shared" si="1042"/>
        <v/>
      </c>
      <c r="K6603" s="92" t="str">
        <f t="shared" si="1043"/>
        <v/>
      </c>
      <c r="L6603" s="92" t="str">
        <f t="shared" si="1044"/>
        <v/>
      </c>
      <c r="M6603" s="95" t="str">
        <f>IF(A6603&lt;&gt;"",IF(MID(C6603,1,1)="c",SigmaEpsConcrete(I6603,$AN$30:$AN$33,$AR$30:$AR$33,$AS$26,$AS$27,$AS$28,$AQ$20,$AU$19),""),"")</f>
        <v/>
      </c>
      <c r="N6603" s="95" t="str">
        <f>IF(A6603&lt;&gt;"",IF(MID(C6603,1,1)="r",SigmaEpsReinf(J6603,$AS$42:$AS$43,$AS$41,$AS$39,$AS$40,$AQ$38),""),"")</f>
        <v/>
      </c>
      <c r="Q6603" s="92" t="str">
        <f t="shared" ref="Q6603:Q6666" si="1046">IF(A6603&lt;&gt;"",IF(MID(C6603,1,1)="c",IF(ISERROR(M6603/I6603),"",M6603/I6603),""),"")</f>
        <v/>
      </c>
      <c r="R6603" s="92" t="str">
        <f t="shared" ref="R6603:R6666" si="1047">IF(A6603&lt;&gt;"",IF(MID(C6603,1,1)="r",IF(ISERROR(N6603/J6603),"",N6603/J6603),""),"")</f>
        <v/>
      </c>
      <c r="U6603" s="5"/>
      <c r="V6603" s="5"/>
      <c r="W6603" s="94" t="str">
        <f t="shared" si="1045"/>
        <v/>
      </c>
      <c r="X6603" s="94" t="str">
        <f t="shared" ref="X6603:X6666" si="1048">IF(B6603&lt;&gt;"",G6603-$AU$106,"")</f>
        <v/>
      </c>
      <c r="Y6603" s="5"/>
      <c r="BK6603" s="8"/>
      <c r="BL6603" s="5"/>
      <c r="BM6603" s="5"/>
      <c r="BN6603" s="5"/>
      <c r="BO6603" s="5"/>
      <c r="BP6603" s="1"/>
      <c r="BQ6603" s="1"/>
      <c r="BR6603" s="1"/>
      <c r="BS6603" s="1"/>
      <c r="BT6603" s="1"/>
      <c r="BU6603" s="4"/>
      <c r="BV6603" s="1"/>
      <c r="BW6603" s="3"/>
      <c r="BX6603" s="4"/>
      <c r="BY6603" s="5"/>
      <c r="BZ6603" s="5"/>
      <c r="CA6603" s="5"/>
      <c r="CB6603" s="5"/>
      <c r="CC6603" s="5"/>
      <c r="CD6603" s="43"/>
    </row>
    <row r="6604" spans="1:82" x14ac:dyDescent="0.25">
      <c r="A6604" s="8"/>
      <c r="B6604" s="5"/>
      <c r="C6604" s="5"/>
      <c r="D6604" s="5"/>
      <c r="E6604" s="5"/>
      <c r="F6604" s="94" t="str">
        <f t="shared" si="1039"/>
        <v/>
      </c>
      <c r="G6604" s="94" t="str">
        <f t="shared" si="1040"/>
        <v/>
      </c>
      <c r="H6604" s="127" t="str">
        <f>IF(A6604&lt;&gt;"",IF(MID(C6604,1,1)="c",$AS$26,IF(MID(C6604,1,1)="r",$AS$41,IF(MID(C6604,1,1)="p",#REF!,#REF!))),"")</f>
        <v/>
      </c>
      <c r="I6604" s="92" t="str">
        <f t="shared" si="1041"/>
        <v/>
      </c>
      <c r="J6604" s="92" t="str">
        <f t="shared" si="1042"/>
        <v/>
      </c>
      <c r="K6604" s="92" t="str">
        <f t="shared" si="1043"/>
        <v/>
      </c>
      <c r="L6604" s="92" t="str">
        <f t="shared" si="1044"/>
        <v/>
      </c>
      <c r="M6604" s="95" t="str">
        <f>IF(A6604&lt;&gt;"",IF(MID(C6604,1,1)="c",SigmaEpsConcrete(I6604,$AN$30:$AN$33,$AR$30:$AR$33,$AS$26,$AS$27,$AS$28,$AQ$20,$AU$19),""),"")</f>
        <v/>
      </c>
      <c r="N6604" s="95" t="str">
        <f>IF(A6604&lt;&gt;"",IF(MID(C6604,1,1)="r",SigmaEpsReinf(J6604,$AS$42:$AS$43,$AS$41,$AS$39,$AS$40,$AQ$38),""),"")</f>
        <v/>
      </c>
      <c r="Q6604" s="92" t="str">
        <f t="shared" si="1046"/>
        <v/>
      </c>
      <c r="R6604" s="92" t="str">
        <f t="shared" si="1047"/>
        <v/>
      </c>
      <c r="U6604" s="5"/>
      <c r="V6604" s="5"/>
      <c r="W6604" s="94" t="str">
        <f t="shared" si="1045"/>
        <v/>
      </c>
      <c r="X6604" s="94" t="str">
        <f t="shared" si="1048"/>
        <v/>
      </c>
      <c r="Y6604" s="5"/>
      <c r="BK6604" s="8"/>
      <c r="BL6604" s="5"/>
      <c r="BM6604" s="5"/>
      <c r="BN6604" s="5"/>
      <c r="BO6604" s="5"/>
      <c r="BP6604" s="1"/>
      <c r="BQ6604" s="1"/>
      <c r="BR6604" s="1"/>
      <c r="BS6604" s="1"/>
      <c r="BT6604" s="1"/>
      <c r="BU6604" s="4"/>
      <c r="BV6604" s="1"/>
      <c r="BW6604" s="3"/>
      <c r="BX6604" s="4"/>
      <c r="BY6604" s="5"/>
      <c r="BZ6604" s="5"/>
      <c r="CA6604" s="5"/>
      <c r="CB6604" s="5"/>
      <c r="CC6604" s="5"/>
      <c r="CD6604" s="43"/>
    </row>
    <row r="6605" spans="1:82" x14ac:dyDescent="0.25">
      <c r="A6605" s="8"/>
      <c r="B6605" s="5"/>
      <c r="C6605" s="5"/>
      <c r="D6605" s="5"/>
      <c r="E6605" s="5"/>
      <c r="F6605" s="94" t="str">
        <f t="shared" si="1039"/>
        <v/>
      </c>
      <c r="G6605" s="94" t="str">
        <f t="shared" si="1040"/>
        <v/>
      </c>
      <c r="H6605" s="127" t="str">
        <f>IF(A6605&lt;&gt;"",IF(MID(C6605,1,1)="c",$AS$26,IF(MID(C6605,1,1)="r",$AS$41,IF(MID(C6605,1,1)="p",#REF!,#REF!))),"")</f>
        <v/>
      </c>
      <c r="I6605" s="92" t="str">
        <f t="shared" si="1041"/>
        <v/>
      </c>
      <c r="J6605" s="92" t="str">
        <f t="shared" si="1042"/>
        <v/>
      </c>
      <c r="K6605" s="92" t="str">
        <f t="shared" si="1043"/>
        <v/>
      </c>
      <c r="L6605" s="92" t="str">
        <f t="shared" si="1044"/>
        <v/>
      </c>
      <c r="M6605" s="95" t="str">
        <f>IF(A6605&lt;&gt;"",IF(MID(C6605,1,1)="c",SigmaEpsConcrete(I6605,$AN$30:$AN$33,$AR$30:$AR$33,$AS$26,$AS$27,$AS$28,$AQ$20,$AU$19),""),"")</f>
        <v/>
      </c>
      <c r="N6605" s="95" t="str">
        <f>IF(A6605&lt;&gt;"",IF(MID(C6605,1,1)="r",SigmaEpsReinf(J6605,$AS$42:$AS$43,$AS$41,$AS$39,$AS$40,$AQ$38),""),"")</f>
        <v/>
      </c>
      <c r="Q6605" s="92" t="str">
        <f t="shared" si="1046"/>
        <v/>
      </c>
      <c r="R6605" s="92" t="str">
        <f t="shared" si="1047"/>
        <v/>
      </c>
      <c r="U6605" s="5"/>
      <c r="V6605" s="5"/>
      <c r="W6605" s="94" t="str">
        <f t="shared" si="1045"/>
        <v/>
      </c>
      <c r="X6605" s="94" t="str">
        <f t="shared" si="1048"/>
        <v/>
      </c>
      <c r="Y6605" s="5"/>
      <c r="BK6605" s="8"/>
      <c r="BL6605" s="5"/>
      <c r="BM6605" s="5"/>
      <c r="BN6605" s="5"/>
      <c r="BO6605" s="5"/>
      <c r="BP6605" s="1"/>
      <c r="BQ6605" s="1"/>
      <c r="BR6605" s="1"/>
      <c r="BS6605" s="1"/>
      <c r="BT6605" s="1"/>
      <c r="BU6605" s="4"/>
      <c r="BV6605" s="1"/>
      <c r="BW6605" s="3"/>
      <c r="BX6605" s="4"/>
      <c r="BY6605" s="5"/>
      <c r="BZ6605" s="5"/>
      <c r="CA6605" s="5"/>
      <c r="CB6605" s="5"/>
      <c r="CC6605" s="5"/>
      <c r="CD6605" s="43"/>
    </row>
    <row r="6606" spans="1:82" x14ac:dyDescent="0.25">
      <c r="A6606" s="8"/>
      <c r="B6606" s="5"/>
      <c r="C6606" s="5"/>
      <c r="D6606" s="5"/>
      <c r="E6606" s="5"/>
      <c r="F6606" s="94" t="str">
        <f t="shared" si="1039"/>
        <v/>
      </c>
      <c r="G6606" s="94" t="str">
        <f t="shared" si="1040"/>
        <v/>
      </c>
      <c r="H6606" s="127" t="str">
        <f>IF(A6606&lt;&gt;"",IF(MID(C6606,1,1)="c",$AS$26,IF(MID(C6606,1,1)="r",$AS$41,IF(MID(C6606,1,1)="p",#REF!,#REF!))),"")</f>
        <v/>
      </c>
      <c r="I6606" s="92" t="str">
        <f t="shared" si="1041"/>
        <v/>
      </c>
      <c r="J6606" s="92" t="str">
        <f t="shared" si="1042"/>
        <v/>
      </c>
      <c r="K6606" s="92" t="str">
        <f t="shared" si="1043"/>
        <v/>
      </c>
      <c r="L6606" s="92" t="str">
        <f t="shared" si="1044"/>
        <v/>
      </c>
      <c r="M6606" s="95" t="str">
        <f>IF(A6606&lt;&gt;"",IF(MID(C6606,1,1)="c",SigmaEpsConcrete(I6606,$AN$30:$AN$33,$AR$30:$AR$33,$AS$26,$AS$27,$AS$28,$AQ$20,$AU$19),""),"")</f>
        <v/>
      </c>
      <c r="N6606" s="95" t="str">
        <f>IF(A6606&lt;&gt;"",IF(MID(C6606,1,1)="r",SigmaEpsReinf(J6606,$AS$42:$AS$43,$AS$41,$AS$39,$AS$40,$AQ$38),""),"")</f>
        <v/>
      </c>
      <c r="Q6606" s="92" t="str">
        <f t="shared" si="1046"/>
        <v/>
      </c>
      <c r="R6606" s="92" t="str">
        <f t="shared" si="1047"/>
        <v/>
      </c>
      <c r="U6606" s="5"/>
      <c r="V6606" s="5"/>
      <c r="W6606" s="94" t="str">
        <f t="shared" si="1045"/>
        <v/>
      </c>
      <c r="X6606" s="94" t="str">
        <f t="shared" si="1048"/>
        <v/>
      </c>
      <c r="Y6606" s="5"/>
      <c r="BK6606" s="8"/>
      <c r="BL6606" s="5"/>
      <c r="BM6606" s="5"/>
      <c r="BN6606" s="5"/>
      <c r="BO6606" s="5"/>
      <c r="BP6606" s="1"/>
      <c r="BQ6606" s="1"/>
      <c r="BR6606" s="1"/>
      <c r="BS6606" s="1"/>
      <c r="BT6606" s="1"/>
      <c r="BU6606" s="4"/>
      <c r="BV6606" s="1"/>
      <c r="BW6606" s="3"/>
      <c r="BX6606" s="4"/>
      <c r="BY6606" s="5"/>
      <c r="BZ6606" s="5"/>
      <c r="CA6606" s="5"/>
      <c r="CB6606" s="5"/>
      <c r="CC6606" s="5"/>
      <c r="CD6606" s="43"/>
    </row>
    <row r="6607" spans="1:82" x14ac:dyDescent="0.25">
      <c r="A6607" s="8"/>
      <c r="B6607" s="5"/>
      <c r="C6607" s="5"/>
      <c r="D6607" s="5"/>
      <c r="E6607" s="5"/>
      <c r="F6607" s="94" t="str">
        <f t="shared" si="1039"/>
        <v/>
      </c>
      <c r="G6607" s="94" t="str">
        <f t="shared" si="1040"/>
        <v/>
      </c>
      <c r="H6607" s="127" t="str">
        <f>IF(A6607&lt;&gt;"",IF(MID(C6607,1,1)="c",$AS$26,IF(MID(C6607,1,1)="r",$AS$41,IF(MID(C6607,1,1)="p",#REF!,#REF!))),"")</f>
        <v/>
      </c>
      <c r="I6607" s="92" t="str">
        <f t="shared" si="1041"/>
        <v/>
      </c>
      <c r="J6607" s="92" t="str">
        <f t="shared" si="1042"/>
        <v/>
      </c>
      <c r="K6607" s="92" t="str">
        <f t="shared" si="1043"/>
        <v/>
      </c>
      <c r="L6607" s="92" t="str">
        <f t="shared" si="1044"/>
        <v/>
      </c>
      <c r="M6607" s="95" t="str">
        <f>IF(A6607&lt;&gt;"",IF(MID(C6607,1,1)="c",SigmaEpsConcrete(I6607,$AN$30:$AN$33,$AR$30:$AR$33,$AS$26,$AS$27,$AS$28,$AQ$20,$AU$19),""),"")</f>
        <v/>
      </c>
      <c r="N6607" s="95" t="str">
        <f>IF(A6607&lt;&gt;"",IF(MID(C6607,1,1)="r",SigmaEpsReinf(J6607,$AS$42:$AS$43,$AS$41,$AS$39,$AS$40,$AQ$38),""),"")</f>
        <v/>
      </c>
      <c r="Q6607" s="92" t="str">
        <f t="shared" si="1046"/>
        <v/>
      </c>
      <c r="R6607" s="92" t="str">
        <f t="shared" si="1047"/>
        <v/>
      </c>
      <c r="U6607" s="5"/>
      <c r="V6607" s="5"/>
      <c r="W6607" s="94" t="str">
        <f t="shared" si="1045"/>
        <v/>
      </c>
      <c r="X6607" s="94" t="str">
        <f t="shared" si="1048"/>
        <v/>
      </c>
      <c r="Y6607" s="5"/>
      <c r="BK6607" s="8"/>
      <c r="BL6607" s="5"/>
      <c r="BM6607" s="5"/>
      <c r="BN6607" s="5"/>
      <c r="BO6607" s="5"/>
      <c r="BP6607" s="1"/>
      <c r="BQ6607" s="1"/>
      <c r="BR6607" s="1"/>
      <c r="BS6607" s="1"/>
      <c r="BT6607" s="1"/>
      <c r="BU6607" s="4"/>
      <c r="BV6607" s="1"/>
      <c r="BW6607" s="3"/>
      <c r="BX6607" s="4"/>
      <c r="BY6607" s="5"/>
      <c r="BZ6607" s="5"/>
      <c r="CA6607" s="5"/>
      <c r="CB6607" s="5"/>
      <c r="CC6607" s="5"/>
      <c r="CD6607" s="43"/>
    </row>
    <row r="6608" spans="1:82" x14ac:dyDescent="0.25">
      <c r="A6608" s="8"/>
      <c r="B6608" s="5"/>
      <c r="C6608" s="5"/>
      <c r="D6608" s="5"/>
      <c r="E6608" s="5"/>
      <c r="F6608" s="94" t="str">
        <f t="shared" si="1039"/>
        <v/>
      </c>
      <c r="G6608" s="94" t="str">
        <f t="shared" si="1040"/>
        <v/>
      </c>
      <c r="H6608" s="127" t="str">
        <f>IF(A6608&lt;&gt;"",IF(MID(C6608,1,1)="c",$AS$26,IF(MID(C6608,1,1)="r",$AS$41,IF(MID(C6608,1,1)="p",#REF!,#REF!))),"")</f>
        <v/>
      </c>
      <c r="I6608" s="92" t="str">
        <f t="shared" si="1041"/>
        <v/>
      </c>
      <c r="J6608" s="92" t="str">
        <f t="shared" si="1042"/>
        <v/>
      </c>
      <c r="K6608" s="92" t="str">
        <f t="shared" si="1043"/>
        <v/>
      </c>
      <c r="L6608" s="92" t="str">
        <f t="shared" si="1044"/>
        <v/>
      </c>
      <c r="M6608" s="95" t="str">
        <f>IF(A6608&lt;&gt;"",IF(MID(C6608,1,1)="c",SigmaEpsConcrete(I6608,$AN$30:$AN$33,$AR$30:$AR$33,$AS$26,$AS$27,$AS$28,$AQ$20,$AU$19),""),"")</f>
        <v/>
      </c>
      <c r="N6608" s="95" t="str">
        <f>IF(A6608&lt;&gt;"",IF(MID(C6608,1,1)="r",SigmaEpsReinf(J6608,$AS$42:$AS$43,$AS$41,$AS$39,$AS$40,$AQ$38),""),"")</f>
        <v/>
      </c>
      <c r="Q6608" s="92" t="str">
        <f t="shared" si="1046"/>
        <v/>
      </c>
      <c r="R6608" s="92" t="str">
        <f t="shared" si="1047"/>
        <v/>
      </c>
      <c r="U6608" s="5"/>
      <c r="V6608" s="5"/>
      <c r="W6608" s="94" t="str">
        <f t="shared" si="1045"/>
        <v/>
      </c>
      <c r="X6608" s="94" t="str">
        <f t="shared" si="1048"/>
        <v/>
      </c>
      <c r="Y6608" s="5"/>
      <c r="BK6608" s="8"/>
      <c r="BL6608" s="5"/>
      <c r="BM6608" s="5"/>
      <c r="BN6608" s="5"/>
      <c r="BO6608" s="5"/>
      <c r="BP6608" s="1"/>
      <c r="BQ6608" s="1"/>
      <c r="BR6608" s="1"/>
      <c r="BS6608" s="1"/>
      <c r="BT6608" s="1"/>
      <c r="BU6608" s="4"/>
      <c r="BV6608" s="1"/>
      <c r="BW6608" s="3"/>
      <c r="BX6608" s="4"/>
      <c r="BY6608" s="5"/>
      <c r="BZ6608" s="5"/>
      <c r="CA6608" s="5"/>
      <c r="CB6608" s="5"/>
      <c r="CC6608" s="5"/>
      <c r="CD6608" s="43"/>
    </row>
    <row r="6609" spans="1:82" x14ac:dyDescent="0.25">
      <c r="A6609" s="8"/>
      <c r="B6609" s="5"/>
      <c r="C6609" s="5"/>
      <c r="D6609" s="5"/>
      <c r="E6609" s="5"/>
      <c r="F6609" s="94" t="str">
        <f t="shared" si="1039"/>
        <v/>
      </c>
      <c r="G6609" s="94" t="str">
        <f t="shared" si="1040"/>
        <v/>
      </c>
      <c r="H6609" s="127" t="str">
        <f>IF(A6609&lt;&gt;"",IF(MID(C6609,1,1)="c",$AS$26,IF(MID(C6609,1,1)="r",$AS$41,IF(MID(C6609,1,1)="p",#REF!,#REF!))),"")</f>
        <v/>
      </c>
      <c r="I6609" s="92" t="str">
        <f t="shared" si="1041"/>
        <v/>
      </c>
      <c r="J6609" s="92" t="str">
        <f t="shared" si="1042"/>
        <v/>
      </c>
      <c r="K6609" s="92" t="str">
        <f t="shared" si="1043"/>
        <v/>
      </c>
      <c r="L6609" s="92" t="str">
        <f t="shared" si="1044"/>
        <v/>
      </c>
      <c r="M6609" s="95" t="str">
        <f>IF(A6609&lt;&gt;"",IF(MID(C6609,1,1)="c",SigmaEpsConcrete(I6609,$AN$30:$AN$33,$AR$30:$AR$33,$AS$26,$AS$27,$AS$28,$AQ$20,$AU$19),""),"")</f>
        <v/>
      </c>
      <c r="N6609" s="95" t="str">
        <f>IF(A6609&lt;&gt;"",IF(MID(C6609,1,1)="r",SigmaEpsReinf(J6609,$AS$42:$AS$43,$AS$41,$AS$39,$AS$40,$AQ$38),""),"")</f>
        <v/>
      </c>
      <c r="Q6609" s="92" t="str">
        <f t="shared" si="1046"/>
        <v/>
      </c>
      <c r="R6609" s="92" t="str">
        <f t="shared" si="1047"/>
        <v/>
      </c>
      <c r="U6609" s="5"/>
      <c r="V6609" s="5"/>
      <c r="W6609" s="94" t="str">
        <f t="shared" si="1045"/>
        <v/>
      </c>
      <c r="X6609" s="94" t="str">
        <f t="shared" si="1048"/>
        <v/>
      </c>
      <c r="Y6609" s="5"/>
      <c r="BK6609" s="8"/>
      <c r="BL6609" s="5"/>
      <c r="BM6609" s="5"/>
      <c r="BN6609" s="5"/>
      <c r="BO6609" s="5"/>
      <c r="BP6609" s="1"/>
      <c r="BQ6609" s="1"/>
      <c r="BR6609" s="1"/>
      <c r="BS6609" s="1"/>
      <c r="BT6609" s="1"/>
      <c r="BU6609" s="4"/>
      <c r="BV6609" s="1"/>
      <c r="BW6609" s="3"/>
      <c r="BX6609" s="4"/>
      <c r="BY6609" s="5"/>
      <c r="BZ6609" s="5"/>
      <c r="CA6609" s="5"/>
      <c r="CB6609" s="5"/>
      <c r="CC6609" s="5"/>
      <c r="CD6609" s="43"/>
    </row>
    <row r="6610" spans="1:82" x14ac:dyDescent="0.25">
      <c r="A6610" s="8"/>
      <c r="B6610" s="5"/>
      <c r="C6610" s="5"/>
      <c r="D6610" s="5"/>
      <c r="E6610" s="5"/>
      <c r="F6610" s="94" t="str">
        <f t="shared" si="1039"/>
        <v/>
      </c>
      <c r="G6610" s="94" t="str">
        <f t="shared" si="1040"/>
        <v/>
      </c>
      <c r="H6610" s="127" t="str">
        <f>IF(A6610&lt;&gt;"",IF(MID(C6610,1,1)="c",$AS$26,IF(MID(C6610,1,1)="r",$AS$41,IF(MID(C6610,1,1)="p",#REF!,#REF!))),"")</f>
        <v/>
      </c>
      <c r="I6610" s="92" t="str">
        <f t="shared" si="1041"/>
        <v/>
      </c>
      <c r="J6610" s="92" t="str">
        <f t="shared" si="1042"/>
        <v/>
      </c>
      <c r="K6610" s="92" t="str">
        <f t="shared" si="1043"/>
        <v/>
      </c>
      <c r="L6610" s="92" t="str">
        <f t="shared" si="1044"/>
        <v/>
      </c>
      <c r="M6610" s="95" t="str">
        <f>IF(A6610&lt;&gt;"",IF(MID(C6610,1,1)="c",SigmaEpsConcrete(I6610,$AN$30:$AN$33,$AR$30:$AR$33,$AS$26,$AS$27,$AS$28,$AQ$20,$AU$19),""),"")</f>
        <v/>
      </c>
      <c r="N6610" s="95" t="str">
        <f>IF(A6610&lt;&gt;"",IF(MID(C6610,1,1)="r",SigmaEpsReinf(J6610,$AS$42:$AS$43,$AS$41,$AS$39,$AS$40,$AQ$38),""),"")</f>
        <v/>
      </c>
      <c r="Q6610" s="92" t="str">
        <f t="shared" si="1046"/>
        <v/>
      </c>
      <c r="R6610" s="92" t="str">
        <f t="shared" si="1047"/>
        <v/>
      </c>
      <c r="U6610" s="5"/>
      <c r="V6610" s="5"/>
      <c r="W6610" s="94" t="str">
        <f t="shared" si="1045"/>
        <v/>
      </c>
      <c r="X6610" s="94" t="str">
        <f t="shared" si="1048"/>
        <v/>
      </c>
      <c r="Y6610" s="5"/>
      <c r="BK6610" s="8"/>
      <c r="BL6610" s="5"/>
      <c r="BM6610" s="5"/>
      <c r="BN6610" s="5"/>
      <c r="BO6610" s="5"/>
      <c r="BP6610" s="1"/>
      <c r="BQ6610" s="1"/>
      <c r="BR6610" s="1"/>
      <c r="BS6610" s="1"/>
      <c r="BT6610" s="1"/>
      <c r="BU6610" s="4"/>
      <c r="BV6610" s="1"/>
      <c r="BW6610" s="3"/>
      <c r="BX6610" s="4"/>
      <c r="BY6610" s="5"/>
      <c r="BZ6610" s="5"/>
      <c r="CA6610" s="5"/>
      <c r="CB6610" s="5"/>
      <c r="CC6610" s="5"/>
      <c r="CD6610" s="43"/>
    </row>
    <row r="6611" spans="1:82" x14ac:dyDescent="0.25">
      <c r="A6611" s="8"/>
      <c r="B6611" s="5"/>
      <c r="C6611" s="5"/>
      <c r="D6611" s="5"/>
      <c r="E6611" s="5"/>
      <c r="F6611" s="94" t="str">
        <f t="shared" si="1039"/>
        <v/>
      </c>
      <c r="G6611" s="94" t="str">
        <f t="shared" si="1040"/>
        <v/>
      </c>
      <c r="H6611" s="127" t="str">
        <f>IF(A6611&lt;&gt;"",IF(MID(C6611,1,1)="c",$AS$26,IF(MID(C6611,1,1)="r",$AS$41,IF(MID(C6611,1,1)="p",#REF!,#REF!))),"")</f>
        <v/>
      </c>
      <c r="I6611" s="92" t="str">
        <f t="shared" si="1041"/>
        <v/>
      </c>
      <c r="J6611" s="92" t="str">
        <f t="shared" si="1042"/>
        <v/>
      </c>
      <c r="K6611" s="92" t="str">
        <f t="shared" si="1043"/>
        <v/>
      </c>
      <c r="L6611" s="92" t="str">
        <f t="shared" si="1044"/>
        <v/>
      </c>
      <c r="M6611" s="95" t="str">
        <f>IF(A6611&lt;&gt;"",IF(MID(C6611,1,1)="c",SigmaEpsConcrete(I6611,$AN$30:$AN$33,$AR$30:$AR$33,$AS$26,$AS$27,$AS$28,$AQ$20,$AU$19),""),"")</f>
        <v/>
      </c>
      <c r="N6611" s="95" t="str">
        <f>IF(A6611&lt;&gt;"",IF(MID(C6611,1,1)="r",SigmaEpsReinf(J6611,$AS$42:$AS$43,$AS$41,$AS$39,$AS$40,$AQ$38),""),"")</f>
        <v/>
      </c>
      <c r="Q6611" s="92" t="str">
        <f t="shared" si="1046"/>
        <v/>
      </c>
      <c r="R6611" s="92" t="str">
        <f t="shared" si="1047"/>
        <v/>
      </c>
      <c r="U6611" s="5"/>
      <c r="V6611" s="5"/>
      <c r="W6611" s="94" t="str">
        <f t="shared" si="1045"/>
        <v/>
      </c>
      <c r="X6611" s="94" t="str">
        <f t="shared" si="1048"/>
        <v/>
      </c>
      <c r="Y6611" s="5"/>
      <c r="BK6611" s="8"/>
      <c r="BL6611" s="5"/>
      <c r="BM6611" s="5"/>
      <c r="BN6611" s="5"/>
      <c r="BO6611" s="5"/>
      <c r="BP6611" s="1"/>
      <c r="BQ6611" s="1"/>
      <c r="BR6611" s="1"/>
      <c r="BS6611" s="1"/>
      <c r="BT6611" s="1"/>
      <c r="BU6611" s="4"/>
      <c r="BV6611" s="1"/>
      <c r="BW6611" s="3"/>
      <c r="BX6611" s="4"/>
      <c r="BY6611" s="5"/>
      <c r="BZ6611" s="5"/>
      <c r="CA6611" s="5"/>
      <c r="CB6611" s="5"/>
      <c r="CC6611" s="5"/>
      <c r="CD6611" s="43"/>
    </row>
    <row r="6612" spans="1:82" x14ac:dyDescent="0.25">
      <c r="A6612" s="8"/>
      <c r="B6612" s="5"/>
      <c r="C6612" s="5"/>
      <c r="D6612" s="5"/>
      <c r="E6612" s="5"/>
      <c r="F6612" s="94" t="str">
        <f t="shared" si="1039"/>
        <v/>
      </c>
      <c r="G6612" s="94" t="str">
        <f t="shared" si="1040"/>
        <v/>
      </c>
      <c r="H6612" s="127" t="str">
        <f>IF(A6612&lt;&gt;"",IF(MID(C6612,1,1)="c",$AS$26,IF(MID(C6612,1,1)="r",$AS$41,IF(MID(C6612,1,1)="p",#REF!,#REF!))),"")</f>
        <v/>
      </c>
      <c r="I6612" s="92" t="str">
        <f t="shared" si="1041"/>
        <v/>
      </c>
      <c r="J6612" s="92" t="str">
        <f t="shared" si="1042"/>
        <v/>
      </c>
      <c r="K6612" s="92" t="str">
        <f t="shared" si="1043"/>
        <v/>
      </c>
      <c r="L6612" s="92" t="str">
        <f t="shared" si="1044"/>
        <v/>
      </c>
      <c r="M6612" s="95" t="str">
        <f>IF(A6612&lt;&gt;"",IF(MID(C6612,1,1)="c",SigmaEpsConcrete(I6612,$AN$30:$AN$33,$AR$30:$AR$33,$AS$26,$AS$27,$AS$28,$AQ$20,$AU$19),""),"")</f>
        <v/>
      </c>
      <c r="N6612" s="95" t="str">
        <f>IF(A6612&lt;&gt;"",IF(MID(C6612,1,1)="r",SigmaEpsReinf(J6612,$AS$42:$AS$43,$AS$41,$AS$39,$AS$40,$AQ$38),""),"")</f>
        <v/>
      </c>
      <c r="Q6612" s="92" t="str">
        <f t="shared" si="1046"/>
        <v/>
      </c>
      <c r="R6612" s="92" t="str">
        <f t="shared" si="1047"/>
        <v/>
      </c>
      <c r="U6612" s="5"/>
      <c r="V6612" s="5"/>
      <c r="W6612" s="94" t="str">
        <f t="shared" si="1045"/>
        <v/>
      </c>
      <c r="X6612" s="94" t="str">
        <f t="shared" si="1048"/>
        <v/>
      </c>
      <c r="Y6612" s="5"/>
      <c r="BK6612" s="8"/>
      <c r="BL6612" s="5"/>
      <c r="BM6612" s="5"/>
      <c r="BN6612" s="5"/>
      <c r="BO6612" s="5"/>
      <c r="BP6612" s="1"/>
      <c r="BQ6612" s="1"/>
      <c r="BR6612" s="1"/>
      <c r="BS6612" s="1"/>
      <c r="BT6612" s="1"/>
      <c r="BU6612" s="4"/>
      <c r="BV6612" s="1"/>
      <c r="BW6612" s="3"/>
      <c r="BX6612" s="4"/>
      <c r="BY6612" s="5"/>
      <c r="BZ6612" s="5"/>
      <c r="CA6612" s="5"/>
      <c r="CB6612" s="5"/>
      <c r="CC6612" s="5"/>
      <c r="CD6612" s="43"/>
    </row>
    <row r="6613" spans="1:82" x14ac:dyDescent="0.25">
      <c r="A6613" s="8"/>
      <c r="B6613" s="5"/>
      <c r="C6613" s="5"/>
      <c r="D6613" s="5"/>
      <c r="E6613" s="5"/>
      <c r="F6613" s="94" t="str">
        <f t="shared" si="1039"/>
        <v/>
      </c>
      <c r="G6613" s="94" t="str">
        <f t="shared" si="1040"/>
        <v/>
      </c>
      <c r="H6613" s="127" t="str">
        <f>IF(A6613&lt;&gt;"",IF(MID(C6613,1,1)="c",$AS$26,IF(MID(C6613,1,1)="r",$AS$41,IF(MID(C6613,1,1)="p",#REF!,#REF!))),"")</f>
        <v/>
      </c>
      <c r="I6613" s="92" t="str">
        <f t="shared" si="1041"/>
        <v/>
      </c>
      <c r="J6613" s="92" t="str">
        <f t="shared" si="1042"/>
        <v/>
      </c>
      <c r="K6613" s="92" t="str">
        <f t="shared" si="1043"/>
        <v/>
      </c>
      <c r="L6613" s="92" t="str">
        <f t="shared" si="1044"/>
        <v/>
      </c>
      <c r="M6613" s="95" t="str">
        <f>IF(A6613&lt;&gt;"",IF(MID(C6613,1,1)="c",SigmaEpsConcrete(I6613,$AN$30:$AN$33,$AR$30:$AR$33,$AS$26,$AS$27,$AS$28,$AQ$20,$AU$19),""),"")</f>
        <v/>
      </c>
      <c r="N6613" s="95" t="str">
        <f>IF(A6613&lt;&gt;"",IF(MID(C6613,1,1)="r",SigmaEpsReinf(J6613,$AS$42:$AS$43,$AS$41,$AS$39,$AS$40,$AQ$38),""),"")</f>
        <v/>
      </c>
      <c r="Q6613" s="92" t="str">
        <f t="shared" si="1046"/>
        <v/>
      </c>
      <c r="R6613" s="92" t="str">
        <f t="shared" si="1047"/>
        <v/>
      </c>
      <c r="U6613" s="5"/>
      <c r="V6613" s="5"/>
      <c r="W6613" s="94" t="str">
        <f t="shared" si="1045"/>
        <v/>
      </c>
      <c r="X6613" s="94" t="str">
        <f t="shared" si="1048"/>
        <v/>
      </c>
      <c r="Y6613" s="5"/>
      <c r="BK6613" s="8"/>
      <c r="BL6613" s="5"/>
      <c r="BM6613" s="5"/>
      <c r="BN6613" s="5"/>
      <c r="BO6613" s="5"/>
      <c r="BP6613" s="1"/>
      <c r="BQ6613" s="1"/>
      <c r="BR6613" s="1"/>
      <c r="BS6613" s="1"/>
      <c r="BT6613" s="1"/>
      <c r="BU6613" s="4"/>
      <c r="BV6613" s="1"/>
      <c r="BW6613" s="3"/>
      <c r="BX6613" s="4"/>
      <c r="BY6613" s="5"/>
      <c r="BZ6613" s="5"/>
      <c r="CA6613" s="5"/>
      <c r="CB6613" s="5"/>
      <c r="CC6613" s="5"/>
      <c r="CD6613" s="43"/>
    </row>
    <row r="6614" spans="1:82" x14ac:dyDescent="0.25">
      <c r="A6614" s="8"/>
      <c r="B6614" s="5"/>
      <c r="C6614" s="5"/>
      <c r="D6614" s="5"/>
      <c r="E6614" s="5"/>
      <c r="F6614" s="94" t="str">
        <f t="shared" si="1039"/>
        <v/>
      </c>
      <c r="G6614" s="94" t="str">
        <f t="shared" si="1040"/>
        <v/>
      </c>
      <c r="H6614" s="127" t="str">
        <f>IF(A6614&lt;&gt;"",IF(MID(C6614,1,1)="c",$AS$26,IF(MID(C6614,1,1)="r",$AS$41,IF(MID(C6614,1,1)="p",#REF!,#REF!))),"")</f>
        <v/>
      </c>
      <c r="I6614" s="92" t="str">
        <f t="shared" si="1041"/>
        <v/>
      </c>
      <c r="J6614" s="92" t="str">
        <f t="shared" si="1042"/>
        <v/>
      </c>
      <c r="K6614" s="92" t="str">
        <f t="shared" si="1043"/>
        <v/>
      </c>
      <c r="L6614" s="92" t="str">
        <f t="shared" si="1044"/>
        <v/>
      </c>
      <c r="M6614" s="95" t="str">
        <f>IF(A6614&lt;&gt;"",IF(MID(C6614,1,1)="c",SigmaEpsConcrete(I6614,$AN$30:$AN$33,$AR$30:$AR$33,$AS$26,$AS$27,$AS$28,$AQ$20,$AU$19),""),"")</f>
        <v/>
      </c>
      <c r="N6614" s="95" t="str">
        <f>IF(A6614&lt;&gt;"",IF(MID(C6614,1,1)="r",SigmaEpsReinf(J6614,$AS$42:$AS$43,$AS$41,$AS$39,$AS$40,$AQ$38),""),"")</f>
        <v/>
      </c>
      <c r="Q6614" s="92" t="str">
        <f t="shared" si="1046"/>
        <v/>
      </c>
      <c r="R6614" s="92" t="str">
        <f t="shared" si="1047"/>
        <v/>
      </c>
      <c r="U6614" s="5"/>
      <c r="V6614" s="5"/>
      <c r="W6614" s="94" t="str">
        <f t="shared" si="1045"/>
        <v/>
      </c>
      <c r="X6614" s="94" t="str">
        <f t="shared" si="1048"/>
        <v/>
      </c>
      <c r="Y6614" s="5"/>
      <c r="BK6614" s="8"/>
      <c r="BL6614" s="5"/>
      <c r="BM6614" s="5"/>
      <c r="BN6614" s="5"/>
      <c r="BO6614" s="5"/>
      <c r="BP6614" s="1"/>
      <c r="BQ6614" s="1"/>
      <c r="BR6614" s="1"/>
      <c r="BS6614" s="1"/>
      <c r="BT6614" s="1"/>
      <c r="BU6614" s="4"/>
      <c r="BV6614" s="1"/>
      <c r="BW6614" s="3"/>
      <c r="BX6614" s="4"/>
      <c r="BY6614" s="5"/>
      <c r="BZ6614" s="5"/>
      <c r="CA6614" s="5"/>
      <c r="CB6614" s="5"/>
      <c r="CC6614" s="5"/>
      <c r="CD6614" s="43"/>
    </row>
    <row r="6615" spans="1:82" x14ac:dyDescent="0.25">
      <c r="A6615" s="8"/>
      <c r="B6615" s="5"/>
      <c r="C6615" s="5"/>
      <c r="D6615" s="5"/>
      <c r="E6615" s="5"/>
      <c r="F6615" s="94" t="str">
        <f t="shared" si="1039"/>
        <v/>
      </c>
      <c r="G6615" s="94" t="str">
        <f t="shared" si="1040"/>
        <v/>
      </c>
      <c r="H6615" s="127" t="str">
        <f>IF(A6615&lt;&gt;"",IF(MID(C6615,1,1)="c",$AS$26,IF(MID(C6615,1,1)="r",$AS$41,IF(MID(C6615,1,1)="p",#REF!,#REF!))),"")</f>
        <v/>
      </c>
      <c r="I6615" s="92" t="str">
        <f t="shared" si="1041"/>
        <v/>
      </c>
      <c r="J6615" s="92" t="str">
        <f t="shared" si="1042"/>
        <v/>
      </c>
      <c r="K6615" s="92" t="str">
        <f t="shared" si="1043"/>
        <v/>
      </c>
      <c r="L6615" s="92" t="str">
        <f t="shared" si="1044"/>
        <v/>
      </c>
      <c r="M6615" s="95" t="str">
        <f>IF(A6615&lt;&gt;"",IF(MID(C6615,1,1)="c",SigmaEpsConcrete(I6615,$AN$30:$AN$33,$AR$30:$AR$33,$AS$26,$AS$27,$AS$28,$AQ$20,$AU$19),""),"")</f>
        <v/>
      </c>
      <c r="N6615" s="95" t="str">
        <f>IF(A6615&lt;&gt;"",IF(MID(C6615,1,1)="r",SigmaEpsReinf(J6615,$AS$42:$AS$43,$AS$41,$AS$39,$AS$40,$AQ$38),""),"")</f>
        <v/>
      </c>
      <c r="Q6615" s="92" t="str">
        <f t="shared" si="1046"/>
        <v/>
      </c>
      <c r="R6615" s="92" t="str">
        <f t="shared" si="1047"/>
        <v/>
      </c>
      <c r="U6615" s="5"/>
      <c r="V6615" s="5"/>
      <c r="W6615" s="94" t="str">
        <f t="shared" si="1045"/>
        <v/>
      </c>
      <c r="X6615" s="94" t="str">
        <f t="shared" si="1048"/>
        <v/>
      </c>
      <c r="Y6615" s="5"/>
      <c r="BK6615" s="8"/>
      <c r="BL6615" s="5"/>
      <c r="BM6615" s="5"/>
      <c r="BN6615" s="5"/>
      <c r="BO6615" s="5"/>
      <c r="BP6615" s="1"/>
      <c r="BQ6615" s="1"/>
      <c r="BR6615" s="1"/>
      <c r="BS6615" s="1"/>
      <c r="BT6615" s="1"/>
      <c r="BU6615" s="4"/>
      <c r="BV6615" s="1"/>
      <c r="BW6615" s="3"/>
      <c r="BX6615" s="4"/>
      <c r="BY6615" s="5"/>
      <c r="BZ6615" s="5"/>
      <c r="CA6615" s="5"/>
      <c r="CB6615" s="5"/>
      <c r="CC6615" s="5"/>
      <c r="CD6615" s="43"/>
    </row>
    <row r="6616" spans="1:82" x14ac:dyDescent="0.25">
      <c r="A6616" s="8"/>
      <c r="B6616" s="5"/>
      <c r="C6616" s="5"/>
      <c r="D6616" s="5"/>
      <c r="E6616" s="5"/>
      <c r="F6616" s="94" t="str">
        <f t="shared" si="1039"/>
        <v/>
      </c>
      <c r="G6616" s="94" t="str">
        <f t="shared" si="1040"/>
        <v/>
      </c>
      <c r="H6616" s="127" t="str">
        <f>IF(A6616&lt;&gt;"",IF(MID(C6616,1,1)="c",$AS$26,IF(MID(C6616,1,1)="r",$AS$41,IF(MID(C6616,1,1)="p",#REF!,#REF!))),"")</f>
        <v/>
      </c>
      <c r="I6616" s="92" t="str">
        <f t="shared" si="1041"/>
        <v/>
      </c>
      <c r="J6616" s="92" t="str">
        <f t="shared" si="1042"/>
        <v/>
      </c>
      <c r="K6616" s="92" t="str">
        <f t="shared" si="1043"/>
        <v/>
      </c>
      <c r="L6616" s="92" t="str">
        <f t="shared" si="1044"/>
        <v/>
      </c>
      <c r="M6616" s="95" t="str">
        <f>IF(A6616&lt;&gt;"",IF(MID(C6616,1,1)="c",SigmaEpsConcrete(I6616,$AN$30:$AN$33,$AR$30:$AR$33,$AS$26,$AS$27,$AS$28,$AQ$20,$AU$19),""),"")</f>
        <v/>
      </c>
      <c r="N6616" s="95" t="str">
        <f>IF(A6616&lt;&gt;"",IF(MID(C6616,1,1)="r",SigmaEpsReinf(J6616,$AS$42:$AS$43,$AS$41,$AS$39,$AS$40,$AQ$38),""),"")</f>
        <v/>
      </c>
      <c r="Q6616" s="92" t="str">
        <f t="shared" si="1046"/>
        <v/>
      </c>
      <c r="R6616" s="92" t="str">
        <f t="shared" si="1047"/>
        <v/>
      </c>
      <c r="U6616" s="5"/>
      <c r="V6616" s="5"/>
      <c r="W6616" s="94" t="str">
        <f t="shared" si="1045"/>
        <v/>
      </c>
      <c r="X6616" s="94" t="str">
        <f t="shared" si="1048"/>
        <v/>
      </c>
      <c r="Y6616" s="5"/>
      <c r="BK6616" s="8"/>
      <c r="BL6616" s="5"/>
      <c r="BM6616" s="5"/>
      <c r="BN6616" s="5"/>
      <c r="BO6616" s="5"/>
      <c r="BP6616" s="1"/>
      <c r="BQ6616" s="1"/>
      <c r="BR6616" s="1"/>
      <c r="BS6616" s="1"/>
      <c r="BT6616" s="1"/>
      <c r="BU6616" s="4"/>
      <c r="BV6616" s="1"/>
      <c r="BW6616" s="3"/>
      <c r="BX6616" s="4"/>
      <c r="BY6616" s="5"/>
      <c r="BZ6616" s="5"/>
      <c r="CA6616" s="5"/>
      <c r="CB6616" s="5"/>
      <c r="CC6616" s="5"/>
      <c r="CD6616" s="43"/>
    </row>
    <row r="6617" spans="1:82" x14ac:dyDescent="0.25">
      <c r="A6617" s="8"/>
      <c r="B6617" s="5"/>
      <c r="C6617" s="5"/>
      <c r="D6617" s="5"/>
      <c r="E6617" s="5"/>
      <c r="F6617" s="94" t="str">
        <f t="shared" si="1039"/>
        <v/>
      </c>
      <c r="G6617" s="94" t="str">
        <f t="shared" si="1040"/>
        <v/>
      </c>
      <c r="H6617" s="127" t="str">
        <f>IF(A6617&lt;&gt;"",IF(MID(C6617,1,1)="c",$AS$26,IF(MID(C6617,1,1)="r",$AS$41,IF(MID(C6617,1,1)="p",#REF!,#REF!))),"")</f>
        <v/>
      </c>
      <c r="I6617" s="92" t="str">
        <f t="shared" si="1041"/>
        <v/>
      </c>
      <c r="J6617" s="92" t="str">
        <f t="shared" si="1042"/>
        <v/>
      </c>
      <c r="K6617" s="92" t="str">
        <f t="shared" si="1043"/>
        <v/>
      </c>
      <c r="L6617" s="92" t="str">
        <f t="shared" si="1044"/>
        <v/>
      </c>
      <c r="M6617" s="95" t="str">
        <f>IF(A6617&lt;&gt;"",IF(MID(C6617,1,1)="c",SigmaEpsConcrete(I6617,$AN$30:$AN$33,$AR$30:$AR$33,$AS$26,$AS$27,$AS$28,$AQ$20,$AU$19),""),"")</f>
        <v/>
      </c>
      <c r="N6617" s="95" t="str">
        <f>IF(A6617&lt;&gt;"",IF(MID(C6617,1,1)="r",SigmaEpsReinf(J6617,$AS$42:$AS$43,$AS$41,$AS$39,$AS$40,$AQ$38),""),"")</f>
        <v/>
      </c>
      <c r="Q6617" s="92" t="str">
        <f t="shared" si="1046"/>
        <v/>
      </c>
      <c r="R6617" s="92" t="str">
        <f t="shared" si="1047"/>
        <v/>
      </c>
      <c r="U6617" s="5"/>
      <c r="V6617" s="5"/>
      <c r="W6617" s="94" t="str">
        <f t="shared" si="1045"/>
        <v/>
      </c>
      <c r="X6617" s="94" t="str">
        <f t="shared" si="1048"/>
        <v/>
      </c>
      <c r="Y6617" s="5"/>
      <c r="BK6617" s="8"/>
      <c r="BL6617" s="5"/>
      <c r="BM6617" s="5"/>
      <c r="BN6617" s="5"/>
      <c r="BO6617" s="5"/>
      <c r="BP6617" s="1"/>
      <c r="BQ6617" s="1"/>
      <c r="BR6617" s="1"/>
      <c r="BS6617" s="1"/>
      <c r="BT6617" s="1"/>
      <c r="BU6617" s="4"/>
      <c r="BV6617" s="1"/>
      <c r="BW6617" s="3"/>
      <c r="BX6617" s="4"/>
      <c r="BY6617" s="5"/>
      <c r="BZ6617" s="5"/>
      <c r="CA6617" s="5"/>
      <c r="CB6617" s="5"/>
      <c r="CC6617" s="5"/>
      <c r="CD6617" s="43"/>
    </row>
    <row r="6618" spans="1:82" x14ac:dyDescent="0.25">
      <c r="A6618" s="8"/>
      <c r="B6618" s="5"/>
      <c r="C6618" s="5"/>
      <c r="D6618" s="5"/>
      <c r="E6618" s="5"/>
      <c r="F6618" s="94" t="str">
        <f t="shared" si="1039"/>
        <v/>
      </c>
      <c r="G6618" s="94" t="str">
        <f t="shared" si="1040"/>
        <v/>
      </c>
      <c r="H6618" s="127" t="str">
        <f>IF(A6618&lt;&gt;"",IF(MID(C6618,1,1)="c",$AS$26,IF(MID(C6618,1,1)="r",$AS$41,IF(MID(C6618,1,1)="p",#REF!,#REF!))),"")</f>
        <v/>
      </c>
      <c r="I6618" s="92" t="str">
        <f t="shared" si="1041"/>
        <v/>
      </c>
      <c r="J6618" s="92" t="str">
        <f t="shared" si="1042"/>
        <v/>
      </c>
      <c r="K6618" s="92" t="str">
        <f t="shared" si="1043"/>
        <v/>
      </c>
      <c r="L6618" s="92" t="str">
        <f t="shared" si="1044"/>
        <v/>
      </c>
      <c r="M6618" s="95" t="str">
        <f>IF(A6618&lt;&gt;"",IF(MID(C6618,1,1)="c",SigmaEpsConcrete(I6618,$AN$30:$AN$33,$AR$30:$AR$33,$AS$26,$AS$27,$AS$28,$AQ$20,$AU$19),""),"")</f>
        <v/>
      </c>
      <c r="N6618" s="95" t="str">
        <f>IF(A6618&lt;&gt;"",IF(MID(C6618,1,1)="r",SigmaEpsReinf(J6618,$AS$42:$AS$43,$AS$41,$AS$39,$AS$40,$AQ$38),""),"")</f>
        <v/>
      </c>
      <c r="Q6618" s="92" t="str">
        <f t="shared" si="1046"/>
        <v/>
      </c>
      <c r="R6618" s="92" t="str">
        <f t="shared" si="1047"/>
        <v/>
      </c>
      <c r="U6618" s="5"/>
      <c r="V6618" s="5"/>
      <c r="W6618" s="94" t="str">
        <f t="shared" si="1045"/>
        <v/>
      </c>
      <c r="X6618" s="94" t="str">
        <f t="shared" si="1048"/>
        <v/>
      </c>
      <c r="Y6618" s="5"/>
      <c r="BK6618" s="8"/>
      <c r="BL6618" s="5"/>
      <c r="BM6618" s="5"/>
      <c r="BN6618" s="5"/>
      <c r="BO6618" s="5"/>
      <c r="BP6618" s="1"/>
      <c r="BQ6618" s="1"/>
      <c r="BR6618" s="1"/>
      <c r="BS6618" s="1"/>
      <c r="BT6618" s="1"/>
      <c r="BU6618" s="4"/>
      <c r="BV6618" s="1"/>
      <c r="BW6618" s="3"/>
      <c r="BX6618" s="4"/>
      <c r="BY6618" s="5"/>
      <c r="BZ6618" s="5"/>
      <c r="CA6618" s="5"/>
      <c r="CB6618" s="5"/>
      <c r="CC6618" s="5"/>
      <c r="CD6618" s="43"/>
    </row>
    <row r="6619" spans="1:82" x14ac:dyDescent="0.25">
      <c r="A6619" s="8"/>
      <c r="B6619" s="5"/>
      <c r="C6619" s="5"/>
      <c r="D6619" s="5"/>
      <c r="E6619" s="5"/>
      <c r="F6619" s="94" t="str">
        <f t="shared" si="1039"/>
        <v/>
      </c>
      <c r="G6619" s="94" t="str">
        <f t="shared" si="1040"/>
        <v/>
      </c>
      <c r="H6619" s="127" t="str">
        <f>IF(A6619&lt;&gt;"",IF(MID(C6619,1,1)="c",$AS$26,IF(MID(C6619,1,1)="r",$AS$41,IF(MID(C6619,1,1)="p",#REF!,#REF!))),"")</f>
        <v/>
      </c>
      <c r="I6619" s="92" t="str">
        <f t="shared" si="1041"/>
        <v/>
      </c>
      <c r="J6619" s="92" t="str">
        <f t="shared" si="1042"/>
        <v/>
      </c>
      <c r="K6619" s="92" t="str">
        <f t="shared" si="1043"/>
        <v/>
      </c>
      <c r="L6619" s="92" t="str">
        <f t="shared" si="1044"/>
        <v/>
      </c>
      <c r="M6619" s="95" t="str">
        <f>IF(A6619&lt;&gt;"",IF(MID(C6619,1,1)="c",SigmaEpsConcrete(I6619,$AN$30:$AN$33,$AR$30:$AR$33,$AS$26,$AS$27,$AS$28,$AQ$20,$AU$19),""),"")</f>
        <v/>
      </c>
      <c r="N6619" s="95" t="str">
        <f>IF(A6619&lt;&gt;"",IF(MID(C6619,1,1)="r",SigmaEpsReinf(J6619,$AS$42:$AS$43,$AS$41,$AS$39,$AS$40,$AQ$38),""),"")</f>
        <v/>
      </c>
      <c r="Q6619" s="92" t="str">
        <f t="shared" si="1046"/>
        <v/>
      </c>
      <c r="R6619" s="92" t="str">
        <f t="shared" si="1047"/>
        <v/>
      </c>
      <c r="U6619" s="5"/>
      <c r="V6619" s="5"/>
      <c r="W6619" s="94" t="str">
        <f t="shared" si="1045"/>
        <v/>
      </c>
      <c r="X6619" s="94" t="str">
        <f t="shared" si="1048"/>
        <v/>
      </c>
      <c r="Y6619" s="5"/>
      <c r="BK6619" s="8"/>
      <c r="BL6619" s="5"/>
      <c r="BM6619" s="5"/>
      <c r="BN6619" s="5"/>
      <c r="BO6619" s="5"/>
      <c r="BP6619" s="1"/>
      <c r="BQ6619" s="1"/>
      <c r="BR6619" s="1"/>
      <c r="BS6619" s="1"/>
      <c r="BT6619" s="1"/>
      <c r="BU6619" s="4"/>
      <c r="BV6619" s="1"/>
      <c r="BW6619" s="3"/>
      <c r="BX6619" s="4"/>
      <c r="BY6619" s="5"/>
      <c r="BZ6619" s="5"/>
      <c r="CA6619" s="5"/>
      <c r="CB6619" s="5"/>
      <c r="CC6619" s="5"/>
      <c r="CD6619" s="43"/>
    </row>
    <row r="6620" spans="1:82" x14ac:dyDescent="0.25">
      <c r="A6620" s="8"/>
      <c r="B6620" s="5"/>
      <c r="C6620" s="5"/>
      <c r="D6620" s="5"/>
      <c r="E6620" s="5"/>
      <c r="F6620" s="94" t="str">
        <f t="shared" si="1039"/>
        <v/>
      </c>
      <c r="G6620" s="94" t="str">
        <f t="shared" si="1040"/>
        <v/>
      </c>
      <c r="H6620" s="127" t="str">
        <f>IF(A6620&lt;&gt;"",IF(MID(C6620,1,1)="c",$AS$26,IF(MID(C6620,1,1)="r",$AS$41,IF(MID(C6620,1,1)="p",#REF!,#REF!))),"")</f>
        <v/>
      </c>
      <c r="I6620" s="92" t="str">
        <f t="shared" si="1041"/>
        <v/>
      </c>
      <c r="J6620" s="92" t="str">
        <f t="shared" si="1042"/>
        <v/>
      </c>
      <c r="K6620" s="92" t="str">
        <f t="shared" si="1043"/>
        <v/>
      </c>
      <c r="L6620" s="92" t="str">
        <f t="shared" si="1044"/>
        <v/>
      </c>
      <c r="M6620" s="95" t="str">
        <f>IF(A6620&lt;&gt;"",IF(MID(C6620,1,1)="c",SigmaEpsConcrete(I6620,$AN$30:$AN$33,$AR$30:$AR$33,$AS$26,$AS$27,$AS$28,$AQ$20,$AU$19),""),"")</f>
        <v/>
      </c>
      <c r="N6620" s="95" t="str">
        <f>IF(A6620&lt;&gt;"",IF(MID(C6620,1,1)="r",SigmaEpsReinf(J6620,$AS$42:$AS$43,$AS$41,$AS$39,$AS$40,$AQ$38),""),"")</f>
        <v/>
      </c>
      <c r="Q6620" s="92" t="str">
        <f t="shared" si="1046"/>
        <v/>
      </c>
      <c r="R6620" s="92" t="str">
        <f t="shared" si="1047"/>
        <v/>
      </c>
      <c r="U6620" s="5"/>
      <c r="V6620" s="5"/>
      <c r="W6620" s="94" t="str">
        <f t="shared" si="1045"/>
        <v/>
      </c>
      <c r="X6620" s="94" t="str">
        <f t="shared" si="1048"/>
        <v/>
      </c>
      <c r="Y6620" s="5"/>
      <c r="BK6620" s="8"/>
      <c r="BL6620" s="5"/>
      <c r="BM6620" s="5"/>
      <c r="BN6620" s="5"/>
      <c r="BO6620" s="5"/>
      <c r="BP6620" s="1"/>
      <c r="BQ6620" s="1"/>
      <c r="BR6620" s="1"/>
      <c r="BS6620" s="1"/>
      <c r="BT6620" s="1"/>
      <c r="BU6620" s="4"/>
      <c r="BV6620" s="1"/>
      <c r="BW6620" s="3"/>
      <c r="BX6620" s="4"/>
      <c r="BY6620" s="5"/>
      <c r="BZ6620" s="5"/>
      <c r="CA6620" s="5"/>
      <c r="CB6620" s="5"/>
      <c r="CC6620" s="5"/>
      <c r="CD6620" s="43"/>
    </row>
    <row r="6621" spans="1:82" x14ac:dyDescent="0.25">
      <c r="A6621" s="8"/>
      <c r="B6621" s="5"/>
      <c r="C6621" s="5"/>
      <c r="D6621" s="5"/>
      <c r="E6621" s="5"/>
      <c r="F6621" s="94" t="str">
        <f t="shared" si="1039"/>
        <v/>
      </c>
      <c r="G6621" s="94" t="str">
        <f t="shared" si="1040"/>
        <v/>
      </c>
      <c r="H6621" s="127" t="str">
        <f>IF(A6621&lt;&gt;"",IF(MID(C6621,1,1)="c",$AS$26,IF(MID(C6621,1,1)="r",$AS$41,IF(MID(C6621,1,1)="p",#REF!,#REF!))),"")</f>
        <v/>
      </c>
      <c r="I6621" s="92" t="str">
        <f t="shared" si="1041"/>
        <v/>
      </c>
      <c r="J6621" s="92" t="str">
        <f t="shared" si="1042"/>
        <v/>
      </c>
      <c r="K6621" s="92" t="str">
        <f t="shared" si="1043"/>
        <v/>
      </c>
      <c r="L6621" s="92" t="str">
        <f t="shared" si="1044"/>
        <v/>
      </c>
      <c r="M6621" s="95" t="str">
        <f>IF(A6621&lt;&gt;"",IF(MID(C6621,1,1)="c",SigmaEpsConcrete(I6621,$AN$30:$AN$33,$AR$30:$AR$33,$AS$26,$AS$27,$AS$28,$AQ$20,$AU$19),""),"")</f>
        <v/>
      </c>
      <c r="N6621" s="95" t="str">
        <f>IF(A6621&lt;&gt;"",IF(MID(C6621,1,1)="r",SigmaEpsReinf(J6621,$AS$42:$AS$43,$AS$41,$AS$39,$AS$40,$AQ$38),""),"")</f>
        <v/>
      </c>
      <c r="Q6621" s="92" t="str">
        <f t="shared" si="1046"/>
        <v/>
      </c>
      <c r="R6621" s="92" t="str">
        <f t="shared" si="1047"/>
        <v/>
      </c>
      <c r="U6621" s="5"/>
      <c r="V6621" s="5"/>
      <c r="W6621" s="94" t="str">
        <f t="shared" si="1045"/>
        <v/>
      </c>
      <c r="X6621" s="94" t="str">
        <f t="shared" si="1048"/>
        <v/>
      </c>
      <c r="Y6621" s="5"/>
      <c r="BK6621" s="8"/>
      <c r="BL6621" s="5"/>
      <c r="BM6621" s="5"/>
      <c r="BN6621" s="5"/>
      <c r="BO6621" s="5"/>
      <c r="BP6621" s="1"/>
      <c r="BQ6621" s="1"/>
      <c r="BR6621" s="1"/>
      <c r="BS6621" s="1"/>
      <c r="BT6621" s="1"/>
      <c r="BU6621" s="4"/>
      <c r="BV6621" s="1"/>
      <c r="BW6621" s="3"/>
      <c r="BX6621" s="4"/>
      <c r="BY6621" s="5"/>
      <c r="BZ6621" s="5"/>
      <c r="CA6621" s="5"/>
      <c r="CB6621" s="5"/>
      <c r="CC6621" s="5"/>
      <c r="CD6621" s="43"/>
    </row>
    <row r="6622" spans="1:82" x14ac:dyDescent="0.25">
      <c r="A6622" s="8"/>
      <c r="B6622" s="5"/>
      <c r="C6622" s="5"/>
      <c r="D6622" s="5"/>
      <c r="E6622" s="5"/>
      <c r="F6622" s="94" t="str">
        <f t="shared" si="1039"/>
        <v/>
      </c>
      <c r="G6622" s="94" t="str">
        <f t="shared" si="1040"/>
        <v/>
      </c>
      <c r="H6622" s="127" t="str">
        <f>IF(A6622&lt;&gt;"",IF(MID(C6622,1,1)="c",$AS$26,IF(MID(C6622,1,1)="r",$AS$41,IF(MID(C6622,1,1)="p",#REF!,#REF!))),"")</f>
        <v/>
      </c>
      <c r="I6622" s="92" t="str">
        <f t="shared" si="1041"/>
        <v/>
      </c>
      <c r="J6622" s="92" t="str">
        <f t="shared" si="1042"/>
        <v/>
      </c>
      <c r="K6622" s="92" t="str">
        <f t="shared" si="1043"/>
        <v/>
      </c>
      <c r="L6622" s="92" t="str">
        <f t="shared" si="1044"/>
        <v/>
      </c>
      <c r="M6622" s="95" t="str">
        <f>IF(A6622&lt;&gt;"",IF(MID(C6622,1,1)="c",SigmaEpsConcrete(I6622,$AN$30:$AN$33,$AR$30:$AR$33,$AS$26,$AS$27,$AS$28,$AQ$20,$AU$19),""),"")</f>
        <v/>
      </c>
      <c r="N6622" s="95" t="str">
        <f>IF(A6622&lt;&gt;"",IF(MID(C6622,1,1)="r",SigmaEpsReinf(J6622,$AS$42:$AS$43,$AS$41,$AS$39,$AS$40,$AQ$38),""),"")</f>
        <v/>
      </c>
      <c r="Q6622" s="92" t="str">
        <f t="shared" si="1046"/>
        <v/>
      </c>
      <c r="R6622" s="92" t="str">
        <f t="shared" si="1047"/>
        <v/>
      </c>
      <c r="U6622" s="5"/>
      <c r="V6622" s="5"/>
      <c r="W6622" s="94" t="str">
        <f t="shared" si="1045"/>
        <v/>
      </c>
      <c r="X6622" s="94" t="str">
        <f t="shared" si="1048"/>
        <v/>
      </c>
      <c r="Y6622" s="5"/>
      <c r="BK6622" s="8"/>
      <c r="BL6622" s="5"/>
      <c r="BM6622" s="5"/>
      <c r="BN6622" s="5"/>
      <c r="BO6622" s="5"/>
      <c r="BP6622" s="1"/>
      <c r="BQ6622" s="1"/>
      <c r="BR6622" s="1"/>
      <c r="BS6622" s="1"/>
      <c r="BT6622" s="1"/>
      <c r="BU6622" s="4"/>
      <c r="BV6622" s="1"/>
      <c r="BW6622" s="3"/>
      <c r="BX6622" s="4"/>
      <c r="BY6622" s="5"/>
      <c r="BZ6622" s="5"/>
      <c r="CA6622" s="5"/>
      <c r="CB6622" s="5"/>
      <c r="CC6622" s="5"/>
      <c r="CD6622" s="43"/>
    </row>
    <row r="6623" spans="1:82" x14ac:dyDescent="0.25">
      <c r="A6623" s="8"/>
      <c r="B6623" s="5"/>
      <c r="C6623" s="5"/>
      <c r="D6623" s="5"/>
      <c r="E6623" s="5"/>
      <c r="F6623" s="94" t="str">
        <f t="shared" si="1039"/>
        <v/>
      </c>
      <c r="G6623" s="94" t="str">
        <f t="shared" si="1040"/>
        <v/>
      </c>
      <c r="H6623" s="127" t="str">
        <f>IF(A6623&lt;&gt;"",IF(MID(C6623,1,1)="c",$AS$26,IF(MID(C6623,1,1)="r",$AS$41,IF(MID(C6623,1,1)="p",#REF!,#REF!))),"")</f>
        <v/>
      </c>
      <c r="I6623" s="92" t="str">
        <f t="shared" si="1041"/>
        <v/>
      </c>
      <c r="J6623" s="92" t="str">
        <f t="shared" si="1042"/>
        <v/>
      </c>
      <c r="K6623" s="92" t="str">
        <f t="shared" si="1043"/>
        <v/>
      </c>
      <c r="L6623" s="92" t="str">
        <f t="shared" si="1044"/>
        <v/>
      </c>
      <c r="M6623" s="95" t="str">
        <f>IF(A6623&lt;&gt;"",IF(MID(C6623,1,1)="c",SigmaEpsConcrete(I6623,$AN$30:$AN$33,$AR$30:$AR$33,$AS$26,$AS$27,$AS$28,$AQ$20,$AU$19),""),"")</f>
        <v/>
      </c>
      <c r="N6623" s="95" t="str">
        <f>IF(A6623&lt;&gt;"",IF(MID(C6623,1,1)="r",SigmaEpsReinf(J6623,$AS$42:$AS$43,$AS$41,$AS$39,$AS$40,$AQ$38),""),"")</f>
        <v/>
      </c>
      <c r="Q6623" s="92" t="str">
        <f t="shared" si="1046"/>
        <v/>
      </c>
      <c r="R6623" s="92" t="str">
        <f t="shared" si="1047"/>
        <v/>
      </c>
      <c r="U6623" s="5"/>
      <c r="V6623" s="5"/>
      <c r="W6623" s="94" t="str">
        <f t="shared" si="1045"/>
        <v/>
      </c>
      <c r="X6623" s="94" t="str">
        <f t="shared" si="1048"/>
        <v/>
      </c>
      <c r="Y6623" s="5"/>
      <c r="BK6623" s="8"/>
      <c r="BL6623" s="5"/>
      <c r="BM6623" s="5"/>
      <c r="BN6623" s="5"/>
      <c r="BO6623" s="5"/>
      <c r="BP6623" s="1"/>
      <c r="BQ6623" s="1"/>
      <c r="BR6623" s="1"/>
      <c r="BS6623" s="1"/>
      <c r="BT6623" s="1"/>
      <c r="BU6623" s="4"/>
      <c r="BV6623" s="1"/>
      <c r="BW6623" s="3"/>
      <c r="BX6623" s="4"/>
      <c r="BY6623" s="5"/>
      <c r="BZ6623" s="5"/>
      <c r="CA6623" s="5"/>
      <c r="CB6623" s="5"/>
      <c r="CC6623" s="5"/>
      <c r="CD6623" s="43"/>
    </row>
    <row r="6624" spans="1:82" x14ac:dyDescent="0.25">
      <c r="A6624" s="8"/>
      <c r="B6624" s="5"/>
      <c r="C6624" s="5"/>
      <c r="D6624" s="5"/>
      <c r="E6624" s="5"/>
      <c r="F6624" s="94" t="str">
        <f t="shared" si="1039"/>
        <v/>
      </c>
      <c r="G6624" s="94" t="str">
        <f t="shared" si="1040"/>
        <v/>
      </c>
      <c r="H6624" s="127" t="str">
        <f>IF(A6624&lt;&gt;"",IF(MID(C6624,1,1)="c",$AS$26,IF(MID(C6624,1,1)="r",$AS$41,IF(MID(C6624,1,1)="p",#REF!,#REF!))),"")</f>
        <v/>
      </c>
      <c r="I6624" s="92" t="str">
        <f t="shared" si="1041"/>
        <v/>
      </c>
      <c r="J6624" s="92" t="str">
        <f t="shared" si="1042"/>
        <v/>
      </c>
      <c r="K6624" s="92" t="str">
        <f t="shared" si="1043"/>
        <v/>
      </c>
      <c r="L6624" s="92" t="str">
        <f t="shared" si="1044"/>
        <v/>
      </c>
      <c r="M6624" s="95" t="str">
        <f>IF(A6624&lt;&gt;"",IF(MID(C6624,1,1)="c",SigmaEpsConcrete(I6624,$AN$30:$AN$33,$AR$30:$AR$33,$AS$26,$AS$27,$AS$28,$AQ$20,$AU$19),""),"")</f>
        <v/>
      </c>
      <c r="N6624" s="95" t="str">
        <f>IF(A6624&lt;&gt;"",IF(MID(C6624,1,1)="r",SigmaEpsReinf(J6624,$AS$42:$AS$43,$AS$41,$AS$39,$AS$40,$AQ$38),""),"")</f>
        <v/>
      </c>
      <c r="Q6624" s="92" t="str">
        <f t="shared" si="1046"/>
        <v/>
      </c>
      <c r="R6624" s="92" t="str">
        <f t="shared" si="1047"/>
        <v/>
      </c>
      <c r="U6624" s="5"/>
      <c r="V6624" s="5"/>
      <c r="W6624" s="94" t="str">
        <f t="shared" si="1045"/>
        <v/>
      </c>
      <c r="X6624" s="94" t="str">
        <f t="shared" si="1048"/>
        <v/>
      </c>
      <c r="Y6624" s="5"/>
      <c r="BK6624" s="8"/>
      <c r="BL6624" s="5"/>
      <c r="BM6624" s="5"/>
      <c r="BN6624" s="5"/>
      <c r="BO6624" s="5"/>
      <c r="BP6624" s="1"/>
      <c r="BQ6624" s="1"/>
      <c r="BR6624" s="1"/>
      <c r="BS6624" s="1"/>
      <c r="BT6624" s="1"/>
      <c r="BU6624" s="4"/>
      <c r="BV6624" s="1"/>
      <c r="BW6624" s="3"/>
      <c r="BX6624" s="4"/>
      <c r="BY6624" s="5"/>
      <c r="BZ6624" s="5"/>
      <c r="CA6624" s="5"/>
      <c r="CB6624" s="5"/>
      <c r="CC6624" s="5"/>
      <c r="CD6624" s="43"/>
    </row>
    <row r="6625" spans="1:82" x14ac:dyDescent="0.25">
      <c r="A6625" s="8"/>
      <c r="B6625" s="5"/>
      <c r="C6625" s="5"/>
      <c r="D6625" s="5"/>
      <c r="E6625" s="5"/>
      <c r="F6625" s="94" t="str">
        <f t="shared" si="1039"/>
        <v/>
      </c>
      <c r="G6625" s="94" t="str">
        <f t="shared" si="1040"/>
        <v/>
      </c>
      <c r="H6625" s="127" t="str">
        <f>IF(A6625&lt;&gt;"",IF(MID(C6625,1,1)="c",$AS$26,IF(MID(C6625,1,1)="r",$AS$41,IF(MID(C6625,1,1)="p",#REF!,#REF!))),"")</f>
        <v/>
      </c>
      <c r="I6625" s="92" t="str">
        <f t="shared" si="1041"/>
        <v/>
      </c>
      <c r="J6625" s="92" t="str">
        <f t="shared" si="1042"/>
        <v/>
      </c>
      <c r="K6625" s="92" t="str">
        <f t="shared" si="1043"/>
        <v/>
      </c>
      <c r="L6625" s="92" t="str">
        <f t="shared" si="1044"/>
        <v/>
      </c>
      <c r="M6625" s="95" t="str">
        <f>IF(A6625&lt;&gt;"",IF(MID(C6625,1,1)="c",SigmaEpsConcrete(I6625,$AN$30:$AN$33,$AR$30:$AR$33,$AS$26,$AS$27,$AS$28,$AQ$20,$AU$19),""),"")</f>
        <v/>
      </c>
      <c r="N6625" s="95" t="str">
        <f>IF(A6625&lt;&gt;"",IF(MID(C6625,1,1)="r",SigmaEpsReinf(J6625,$AS$42:$AS$43,$AS$41,$AS$39,$AS$40,$AQ$38),""),"")</f>
        <v/>
      </c>
      <c r="Q6625" s="92" t="str">
        <f t="shared" si="1046"/>
        <v/>
      </c>
      <c r="R6625" s="92" t="str">
        <f t="shared" si="1047"/>
        <v/>
      </c>
      <c r="U6625" s="5"/>
      <c r="V6625" s="5"/>
      <c r="W6625" s="94" t="str">
        <f t="shared" si="1045"/>
        <v/>
      </c>
      <c r="X6625" s="94" t="str">
        <f t="shared" si="1048"/>
        <v/>
      </c>
      <c r="Y6625" s="5"/>
      <c r="BK6625" s="8"/>
      <c r="BL6625" s="5"/>
      <c r="BM6625" s="5"/>
      <c r="BN6625" s="5"/>
      <c r="BO6625" s="5"/>
      <c r="BP6625" s="1"/>
      <c r="BQ6625" s="1"/>
      <c r="BR6625" s="1"/>
      <c r="BS6625" s="1"/>
      <c r="BT6625" s="1"/>
      <c r="BU6625" s="4"/>
      <c r="BV6625" s="1"/>
      <c r="BW6625" s="3"/>
      <c r="BX6625" s="4"/>
      <c r="BY6625" s="5"/>
      <c r="BZ6625" s="5"/>
      <c r="CA6625" s="5"/>
      <c r="CB6625" s="5"/>
      <c r="CC6625" s="5"/>
      <c r="CD6625" s="43"/>
    </row>
    <row r="6626" spans="1:82" x14ac:dyDescent="0.25">
      <c r="A6626" s="8"/>
      <c r="B6626" s="5"/>
      <c r="C6626" s="5"/>
      <c r="D6626" s="5"/>
      <c r="E6626" s="5"/>
      <c r="F6626" s="94" t="str">
        <f t="shared" si="1039"/>
        <v/>
      </c>
      <c r="G6626" s="94" t="str">
        <f t="shared" si="1040"/>
        <v/>
      </c>
      <c r="H6626" s="127" t="str">
        <f>IF(A6626&lt;&gt;"",IF(MID(C6626,1,1)="c",$AS$26,IF(MID(C6626,1,1)="r",$AS$41,IF(MID(C6626,1,1)="p",#REF!,#REF!))),"")</f>
        <v/>
      </c>
      <c r="I6626" s="92" t="str">
        <f t="shared" si="1041"/>
        <v/>
      </c>
      <c r="J6626" s="92" t="str">
        <f t="shared" si="1042"/>
        <v/>
      </c>
      <c r="K6626" s="92" t="str">
        <f t="shared" si="1043"/>
        <v/>
      </c>
      <c r="L6626" s="92" t="str">
        <f t="shared" si="1044"/>
        <v/>
      </c>
      <c r="M6626" s="95" t="str">
        <f>IF(A6626&lt;&gt;"",IF(MID(C6626,1,1)="c",SigmaEpsConcrete(I6626,$AN$30:$AN$33,$AR$30:$AR$33,$AS$26,$AS$27,$AS$28,$AQ$20,$AU$19),""),"")</f>
        <v/>
      </c>
      <c r="N6626" s="95" t="str">
        <f>IF(A6626&lt;&gt;"",IF(MID(C6626,1,1)="r",SigmaEpsReinf(J6626,$AS$42:$AS$43,$AS$41,$AS$39,$AS$40,$AQ$38),""),"")</f>
        <v/>
      </c>
      <c r="Q6626" s="92" t="str">
        <f t="shared" si="1046"/>
        <v/>
      </c>
      <c r="R6626" s="92" t="str">
        <f t="shared" si="1047"/>
        <v/>
      </c>
      <c r="U6626" s="5"/>
      <c r="V6626" s="5"/>
      <c r="W6626" s="94" t="str">
        <f t="shared" si="1045"/>
        <v/>
      </c>
      <c r="X6626" s="94" t="str">
        <f t="shared" si="1048"/>
        <v/>
      </c>
      <c r="Y6626" s="5"/>
      <c r="BK6626" s="8"/>
      <c r="BL6626" s="5"/>
      <c r="BM6626" s="5"/>
      <c r="BN6626" s="5"/>
      <c r="BO6626" s="5"/>
      <c r="BP6626" s="1"/>
      <c r="BQ6626" s="1"/>
      <c r="BR6626" s="1"/>
      <c r="BS6626" s="1"/>
      <c r="BT6626" s="1"/>
      <c r="BU6626" s="4"/>
      <c r="BV6626" s="1"/>
      <c r="BW6626" s="3"/>
      <c r="BX6626" s="4"/>
      <c r="BY6626" s="5"/>
      <c r="BZ6626" s="5"/>
      <c r="CA6626" s="5"/>
      <c r="CB6626" s="5"/>
      <c r="CC6626" s="5"/>
      <c r="CD6626" s="43"/>
    </row>
    <row r="6627" spans="1:82" x14ac:dyDescent="0.25">
      <c r="A6627" s="8"/>
      <c r="B6627" s="5"/>
      <c r="C6627" s="5"/>
      <c r="D6627" s="5"/>
      <c r="E6627" s="5"/>
      <c r="F6627" s="94" t="str">
        <f t="shared" si="1039"/>
        <v/>
      </c>
      <c r="G6627" s="94" t="str">
        <f t="shared" si="1040"/>
        <v/>
      </c>
      <c r="H6627" s="127" t="str">
        <f>IF(A6627&lt;&gt;"",IF(MID(C6627,1,1)="c",$AS$26,IF(MID(C6627,1,1)="r",$AS$41,IF(MID(C6627,1,1)="p",#REF!,#REF!))),"")</f>
        <v/>
      </c>
      <c r="I6627" s="92" t="str">
        <f t="shared" si="1041"/>
        <v/>
      </c>
      <c r="J6627" s="92" t="str">
        <f t="shared" si="1042"/>
        <v/>
      </c>
      <c r="K6627" s="92" t="str">
        <f t="shared" si="1043"/>
        <v/>
      </c>
      <c r="L6627" s="92" t="str">
        <f t="shared" si="1044"/>
        <v/>
      </c>
      <c r="M6627" s="95" t="str">
        <f>IF(A6627&lt;&gt;"",IF(MID(C6627,1,1)="c",SigmaEpsConcrete(I6627,$AN$30:$AN$33,$AR$30:$AR$33,$AS$26,$AS$27,$AS$28,$AQ$20,$AU$19),""),"")</f>
        <v/>
      </c>
      <c r="N6627" s="95" t="str">
        <f>IF(A6627&lt;&gt;"",IF(MID(C6627,1,1)="r",SigmaEpsReinf(J6627,$AS$42:$AS$43,$AS$41,$AS$39,$AS$40,$AQ$38),""),"")</f>
        <v/>
      </c>
      <c r="Q6627" s="92" t="str">
        <f t="shared" si="1046"/>
        <v/>
      </c>
      <c r="R6627" s="92" t="str">
        <f t="shared" si="1047"/>
        <v/>
      </c>
      <c r="U6627" s="5"/>
      <c r="V6627" s="5"/>
      <c r="W6627" s="94" t="str">
        <f t="shared" si="1045"/>
        <v/>
      </c>
      <c r="X6627" s="94" t="str">
        <f t="shared" si="1048"/>
        <v/>
      </c>
      <c r="Y6627" s="5"/>
      <c r="BK6627" s="8"/>
      <c r="BL6627" s="5"/>
      <c r="BM6627" s="5"/>
      <c r="BN6627" s="5"/>
      <c r="BO6627" s="5"/>
      <c r="BP6627" s="1"/>
      <c r="BQ6627" s="1"/>
      <c r="BR6627" s="1"/>
      <c r="BS6627" s="1"/>
      <c r="BT6627" s="1"/>
      <c r="BU6627" s="4"/>
      <c r="BV6627" s="1"/>
      <c r="BW6627" s="3"/>
      <c r="BX6627" s="4"/>
      <c r="BY6627" s="5"/>
      <c r="BZ6627" s="5"/>
      <c r="CA6627" s="5"/>
      <c r="CB6627" s="5"/>
      <c r="CC6627" s="5"/>
      <c r="CD6627" s="43"/>
    </row>
    <row r="6628" spans="1:82" x14ac:dyDescent="0.25">
      <c r="A6628" s="8"/>
      <c r="B6628" s="5"/>
      <c r="C6628" s="5"/>
      <c r="D6628" s="5"/>
      <c r="E6628" s="5"/>
      <c r="F6628" s="94" t="str">
        <f t="shared" si="1039"/>
        <v/>
      </c>
      <c r="G6628" s="94" t="str">
        <f t="shared" si="1040"/>
        <v/>
      </c>
      <c r="H6628" s="127" t="str">
        <f>IF(A6628&lt;&gt;"",IF(MID(C6628,1,1)="c",$AS$26,IF(MID(C6628,1,1)="r",$AS$41,IF(MID(C6628,1,1)="p",#REF!,#REF!))),"")</f>
        <v/>
      </c>
      <c r="I6628" s="92" t="str">
        <f t="shared" si="1041"/>
        <v/>
      </c>
      <c r="J6628" s="92" t="str">
        <f t="shared" si="1042"/>
        <v/>
      </c>
      <c r="K6628" s="92" t="str">
        <f t="shared" si="1043"/>
        <v/>
      </c>
      <c r="L6628" s="92" t="str">
        <f t="shared" si="1044"/>
        <v/>
      </c>
      <c r="M6628" s="95" t="str">
        <f>IF(A6628&lt;&gt;"",IF(MID(C6628,1,1)="c",SigmaEpsConcrete(I6628,$AN$30:$AN$33,$AR$30:$AR$33,$AS$26,$AS$27,$AS$28,$AQ$20,$AU$19),""),"")</f>
        <v/>
      </c>
      <c r="N6628" s="95" t="str">
        <f>IF(A6628&lt;&gt;"",IF(MID(C6628,1,1)="r",SigmaEpsReinf(J6628,$AS$42:$AS$43,$AS$41,$AS$39,$AS$40,$AQ$38),""),"")</f>
        <v/>
      </c>
      <c r="Q6628" s="92" t="str">
        <f t="shared" si="1046"/>
        <v/>
      </c>
      <c r="R6628" s="92" t="str">
        <f t="shared" si="1047"/>
        <v/>
      </c>
      <c r="U6628" s="5"/>
      <c r="V6628" s="5"/>
      <c r="W6628" s="94" t="str">
        <f t="shared" si="1045"/>
        <v/>
      </c>
      <c r="X6628" s="94" t="str">
        <f t="shared" si="1048"/>
        <v/>
      </c>
      <c r="Y6628" s="5"/>
      <c r="BK6628" s="8"/>
      <c r="BL6628" s="5"/>
      <c r="BM6628" s="5"/>
      <c r="BN6628" s="5"/>
      <c r="BO6628" s="5"/>
      <c r="BP6628" s="1"/>
      <c r="BQ6628" s="1"/>
      <c r="BR6628" s="1"/>
      <c r="BS6628" s="1"/>
      <c r="BT6628" s="1"/>
      <c r="BU6628" s="4"/>
      <c r="BV6628" s="1"/>
      <c r="BW6628" s="3"/>
      <c r="BX6628" s="4"/>
      <c r="BY6628" s="5"/>
      <c r="BZ6628" s="5"/>
      <c r="CA6628" s="5"/>
      <c r="CB6628" s="5"/>
      <c r="CC6628" s="5"/>
      <c r="CD6628" s="43"/>
    </row>
    <row r="6629" spans="1:82" x14ac:dyDescent="0.25">
      <c r="A6629" s="8"/>
      <c r="B6629" s="5"/>
      <c r="C6629" s="5"/>
      <c r="D6629" s="5"/>
      <c r="E6629" s="5"/>
      <c r="F6629" s="94" t="str">
        <f t="shared" si="1039"/>
        <v/>
      </c>
      <c r="G6629" s="94" t="str">
        <f t="shared" si="1040"/>
        <v/>
      </c>
      <c r="H6629" s="127" t="str">
        <f>IF(A6629&lt;&gt;"",IF(MID(C6629,1,1)="c",$AS$26,IF(MID(C6629,1,1)="r",$AS$41,IF(MID(C6629,1,1)="p",#REF!,#REF!))),"")</f>
        <v/>
      </c>
      <c r="I6629" s="92" t="str">
        <f t="shared" si="1041"/>
        <v/>
      </c>
      <c r="J6629" s="92" t="str">
        <f t="shared" si="1042"/>
        <v/>
      </c>
      <c r="K6629" s="92" t="str">
        <f t="shared" si="1043"/>
        <v/>
      </c>
      <c r="L6629" s="92" t="str">
        <f t="shared" si="1044"/>
        <v/>
      </c>
      <c r="M6629" s="95" t="str">
        <f>IF(A6629&lt;&gt;"",IF(MID(C6629,1,1)="c",SigmaEpsConcrete(I6629,$AN$30:$AN$33,$AR$30:$AR$33,$AS$26,$AS$27,$AS$28,$AQ$20,$AU$19),""),"")</f>
        <v/>
      </c>
      <c r="N6629" s="95" t="str">
        <f>IF(A6629&lt;&gt;"",IF(MID(C6629,1,1)="r",SigmaEpsReinf(J6629,$AS$42:$AS$43,$AS$41,$AS$39,$AS$40,$AQ$38),""),"")</f>
        <v/>
      </c>
      <c r="Q6629" s="92" t="str">
        <f t="shared" si="1046"/>
        <v/>
      </c>
      <c r="R6629" s="92" t="str">
        <f t="shared" si="1047"/>
        <v/>
      </c>
      <c r="U6629" s="5"/>
      <c r="V6629" s="5"/>
      <c r="W6629" s="94" t="str">
        <f t="shared" si="1045"/>
        <v/>
      </c>
      <c r="X6629" s="94" t="str">
        <f t="shared" si="1048"/>
        <v/>
      </c>
      <c r="Y6629" s="5"/>
      <c r="BK6629" s="8"/>
      <c r="BL6629" s="5"/>
      <c r="BM6629" s="5"/>
      <c r="BN6629" s="5"/>
      <c r="BO6629" s="5"/>
      <c r="BP6629" s="1"/>
      <c r="BQ6629" s="1"/>
      <c r="BR6629" s="1"/>
      <c r="BS6629" s="1"/>
      <c r="BT6629" s="1"/>
      <c r="BU6629" s="4"/>
      <c r="BV6629" s="1"/>
      <c r="BW6629" s="3"/>
      <c r="BX6629" s="4"/>
      <c r="BY6629" s="5"/>
      <c r="BZ6629" s="5"/>
      <c r="CA6629" s="5"/>
      <c r="CB6629" s="5"/>
      <c r="CC6629" s="5"/>
      <c r="CD6629" s="43"/>
    </row>
    <row r="6630" spans="1:82" x14ac:dyDescent="0.25">
      <c r="A6630" s="8"/>
      <c r="B6630" s="5"/>
      <c r="C6630" s="5"/>
      <c r="D6630" s="5"/>
      <c r="E6630" s="5"/>
      <c r="F6630" s="94" t="str">
        <f t="shared" si="1039"/>
        <v/>
      </c>
      <c r="G6630" s="94" t="str">
        <f t="shared" si="1040"/>
        <v/>
      </c>
      <c r="H6630" s="127" t="str">
        <f>IF(A6630&lt;&gt;"",IF(MID(C6630,1,1)="c",$AS$26,IF(MID(C6630,1,1)="r",$AS$41,IF(MID(C6630,1,1)="p",#REF!,#REF!))),"")</f>
        <v/>
      </c>
      <c r="I6630" s="92" t="str">
        <f t="shared" si="1041"/>
        <v/>
      </c>
      <c r="J6630" s="92" t="str">
        <f t="shared" si="1042"/>
        <v/>
      </c>
      <c r="K6630" s="92" t="str">
        <f t="shared" si="1043"/>
        <v/>
      </c>
      <c r="L6630" s="92" t="str">
        <f t="shared" si="1044"/>
        <v/>
      </c>
      <c r="M6630" s="95" t="str">
        <f>IF(A6630&lt;&gt;"",IF(MID(C6630,1,1)="c",SigmaEpsConcrete(I6630,$AN$30:$AN$33,$AR$30:$AR$33,$AS$26,$AS$27,$AS$28,$AQ$20,$AU$19),""),"")</f>
        <v/>
      </c>
      <c r="N6630" s="95" t="str">
        <f>IF(A6630&lt;&gt;"",IF(MID(C6630,1,1)="r",SigmaEpsReinf(J6630,$AS$42:$AS$43,$AS$41,$AS$39,$AS$40,$AQ$38),""),"")</f>
        <v/>
      </c>
      <c r="Q6630" s="92" t="str">
        <f t="shared" si="1046"/>
        <v/>
      </c>
      <c r="R6630" s="92" t="str">
        <f t="shared" si="1047"/>
        <v/>
      </c>
      <c r="U6630" s="5"/>
      <c r="V6630" s="5"/>
      <c r="W6630" s="94" t="str">
        <f t="shared" si="1045"/>
        <v/>
      </c>
      <c r="X6630" s="94" t="str">
        <f t="shared" si="1048"/>
        <v/>
      </c>
      <c r="Y6630" s="5"/>
      <c r="BK6630" s="8"/>
      <c r="BL6630" s="5"/>
      <c r="BM6630" s="5"/>
      <c r="BN6630" s="5"/>
      <c r="BO6630" s="5"/>
      <c r="BP6630" s="1"/>
      <c r="BQ6630" s="1"/>
      <c r="BR6630" s="1"/>
      <c r="BS6630" s="1"/>
      <c r="BT6630" s="1"/>
      <c r="BU6630" s="4"/>
      <c r="BV6630" s="1"/>
      <c r="BW6630" s="3"/>
      <c r="BX6630" s="4"/>
      <c r="BY6630" s="5"/>
      <c r="BZ6630" s="5"/>
      <c r="CA6630" s="5"/>
      <c r="CB6630" s="5"/>
      <c r="CC6630" s="5"/>
      <c r="CD6630" s="43"/>
    </row>
    <row r="6631" spans="1:82" x14ac:dyDescent="0.25">
      <c r="A6631" s="8"/>
      <c r="B6631" s="5"/>
      <c r="C6631" s="5"/>
      <c r="D6631" s="5"/>
      <c r="E6631" s="5"/>
      <c r="F6631" s="94" t="str">
        <f t="shared" si="1039"/>
        <v/>
      </c>
      <c r="G6631" s="94" t="str">
        <f t="shared" si="1040"/>
        <v/>
      </c>
      <c r="H6631" s="127" t="str">
        <f>IF(A6631&lt;&gt;"",IF(MID(C6631,1,1)="c",$AS$26,IF(MID(C6631,1,1)="r",$AS$41,IF(MID(C6631,1,1)="p",#REF!,#REF!))),"")</f>
        <v/>
      </c>
      <c r="I6631" s="92" t="str">
        <f t="shared" si="1041"/>
        <v/>
      </c>
      <c r="J6631" s="92" t="str">
        <f t="shared" si="1042"/>
        <v/>
      </c>
      <c r="K6631" s="92" t="str">
        <f t="shared" si="1043"/>
        <v/>
      </c>
      <c r="L6631" s="92" t="str">
        <f t="shared" si="1044"/>
        <v/>
      </c>
      <c r="M6631" s="95" t="str">
        <f>IF(A6631&lt;&gt;"",IF(MID(C6631,1,1)="c",SigmaEpsConcrete(I6631,$AN$30:$AN$33,$AR$30:$AR$33,$AS$26,$AS$27,$AS$28,$AQ$20,$AU$19),""),"")</f>
        <v/>
      </c>
      <c r="N6631" s="95" t="str">
        <f>IF(A6631&lt;&gt;"",IF(MID(C6631,1,1)="r",SigmaEpsReinf(J6631,$AS$42:$AS$43,$AS$41,$AS$39,$AS$40,$AQ$38),""),"")</f>
        <v/>
      </c>
      <c r="Q6631" s="92" t="str">
        <f t="shared" si="1046"/>
        <v/>
      </c>
      <c r="R6631" s="92" t="str">
        <f t="shared" si="1047"/>
        <v/>
      </c>
      <c r="U6631" s="5"/>
      <c r="V6631" s="5"/>
      <c r="W6631" s="94" t="str">
        <f t="shared" si="1045"/>
        <v/>
      </c>
      <c r="X6631" s="94" t="str">
        <f t="shared" si="1048"/>
        <v/>
      </c>
      <c r="Y6631" s="5"/>
      <c r="BK6631" s="8"/>
      <c r="BL6631" s="5"/>
      <c r="BM6631" s="5"/>
      <c r="BN6631" s="5"/>
      <c r="BO6631" s="5"/>
      <c r="BP6631" s="1"/>
      <c r="BQ6631" s="1"/>
      <c r="BR6631" s="1"/>
      <c r="BS6631" s="1"/>
      <c r="BT6631" s="1"/>
      <c r="BU6631" s="4"/>
      <c r="BV6631" s="1"/>
      <c r="BW6631" s="3"/>
      <c r="BX6631" s="4"/>
      <c r="BY6631" s="5"/>
      <c r="BZ6631" s="5"/>
      <c r="CA6631" s="5"/>
      <c r="CB6631" s="5"/>
      <c r="CC6631" s="5"/>
      <c r="CD6631" s="43"/>
    </row>
    <row r="6632" spans="1:82" x14ac:dyDescent="0.25">
      <c r="A6632" s="8"/>
      <c r="B6632" s="5"/>
      <c r="C6632" s="5"/>
      <c r="D6632" s="5"/>
      <c r="E6632" s="5"/>
      <c r="F6632" s="94" t="str">
        <f t="shared" si="1039"/>
        <v/>
      </c>
      <c r="G6632" s="94" t="str">
        <f t="shared" si="1040"/>
        <v/>
      </c>
      <c r="H6632" s="127" t="str">
        <f>IF(A6632&lt;&gt;"",IF(MID(C6632,1,1)="c",$AS$26,IF(MID(C6632,1,1)="r",$AS$41,IF(MID(C6632,1,1)="p",#REF!,#REF!))),"")</f>
        <v/>
      </c>
      <c r="I6632" s="92" t="str">
        <f t="shared" si="1041"/>
        <v/>
      </c>
      <c r="J6632" s="92" t="str">
        <f t="shared" si="1042"/>
        <v/>
      </c>
      <c r="K6632" s="92" t="str">
        <f t="shared" si="1043"/>
        <v/>
      </c>
      <c r="L6632" s="92" t="str">
        <f t="shared" si="1044"/>
        <v/>
      </c>
      <c r="M6632" s="95" t="str">
        <f>IF(A6632&lt;&gt;"",IF(MID(C6632,1,1)="c",SigmaEpsConcrete(I6632,$AN$30:$AN$33,$AR$30:$AR$33,$AS$26,$AS$27,$AS$28,$AQ$20,$AU$19),""),"")</f>
        <v/>
      </c>
      <c r="N6632" s="95" t="str">
        <f>IF(A6632&lt;&gt;"",IF(MID(C6632,1,1)="r",SigmaEpsReinf(J6632,$AS$42:$AS$43,$AS$41,$AS$39,$AS$40,$AQ$38),""),"")</f>
        <v/>
      </c>
      <c r="Q6632" s="92" t="str">
        <f t="shared" si="1046"/>
        <v/>
      </c>
      <c r="R6632" s="92" t="str">
        <f t="shared" si="1047"/>
        <v/>
      </c>
      <c r="U6632" s="5"/>
      <c r="V6632" s="5"/>
      <c r="W6632" s="94" t="str">
        <f t="shared" si="1045"/>
        <v/>
      </c>
      <c r="X6632" s="94" t="str">
        <f t="shared" si="1048"/>
        <v/>
      </c>
      <c r="Y6632" s="5"/>
      <c r="BK6632" s="8"/>
      <c r="BL6632" s="5"/>
      <c r="BM6632" s="5"/>
      <c r="BN6632" s="5"/>
      <c r="BO6632" s="5"/>
      <c r="BP6632" s="1"/>
      <c r="BQ6632" s="1"/>
      <c r="BR6632" s="1"/>
      <c r="BS6632" s="1"/>
      <c r="BT6632" s="1"/>
      <c r="BU6632" s="4"/>
      <c r="BV6632" s="1"/>
      <c r="BW6632" s="3"/>
      <c r="BX6632" s="4"/>
      <c r="BY6632" s="5"/>
      <c r="BZ6632" s="5"/>
      <c r="CA6632" s="5"/>
      <c r="CB6632" s="5"/>
      <c r="CC6632" s="5"/>
      <c r="CD6632" s="43"/>
    </row>
    <row r="6633" spans="1:82" x14ac:dyDescent="0.25">
      <c r="A6633" s="8"/>
      <c r="B6633" s="5"/>
      <c r="C6633" s="5"/>
      <c r="D6633" s="5"/>
      <c r="E6633" s="5"/>
      <c r="F6633" s="94" t="str">
        <f t="shared" si="1039"/>
        <v/>
      </c>
      <c r="G6633" s="94" t="str">
        <f t="shared" si="1040"/>
        <v/>
      </c>
      <c r="H6633" s="127" t="str">
        <f>IF(A6633&lt;&gt;"",IF(MID(C6633,1,1)="c",$AS$26,IF(MID(C6633,1,1)="r",$AS$41,IF(MID(C6633,1,1)="p",#REF!,#REF!))),"")</f>
        <v/>
      </c>
      <c r="I6633" s="92" t="str">
        <f t="shared" si="1041"/>
        <v/>
      </c>
      <c r="J6633" s="92" t="str">
        <f t="shared" si="1042"/>
        <v/>
      </c>
      <c r="K6633" s="92" t="str">
        <f t="shared" si="1043"/>
        <v/>
      </c>
      <c r="L6633" s="92" t="str">
        <f t="shared" si="1044"/>
        <v/>
      </c>
      <c r="M6633" s="95" t="str">
        <f>IF(A6633&lt;&gt;"",IF(MID(C6633,1,1)="c",SigmaEpsConcrete(I6633,$AN$30:$AN$33,$AR$30:$AR$33,$AS$26,$AS$27,$AS$28,$AQ$20,$AU$19),""),"")</f>
        <v/>
      </c>
      <c r="N6633" s="95" t="str">
        <f>IF(A6633&lt;&gt;"",IF(MID(C6633,1,1)="r",SigmaEpsReinf(J6633,$AS$42:$AS$43,$AS$41,$AS$39,$AS$40,$AQ$38),""),"")</f>
        <v/>
      </c>
      <c r="Q6633" s="92" t="str">
        <f t="shared" si="1046"/>
        <v/>
      </c>
      <c r="R6633" s="92" t="str">
        <f t="shared" si="1047"/>
        <v/>
      </c>
      <c r="U6633" s="5"/>
      <c r="V6633" s="5"/>
      <c r="W6633" s="94" t="str">
        <f t="shared" si="1045"/>
        <v/>
      </c>
      <c r="X6633" s="94" t="str">
        <f t="shared" si="1048"/>
        <v/>
      </c>
      <c r="Y6633" s="5"/>
      <c r="BK6633" s="8"/>
      <c r="BL6633" s="5"/>
      <c r="BM6633" s="5"/>
      <c r="BN6633" s="5"/>
      <c r="BO6633" s="5"/>
      <c r="BP6633" s="1"/>
      <c r="BQ6633" s="1"/>
      <c r="BR6633" s="1"/>
      <c r="BS6633" s="1"/>
      <c r="BT6633" s="1"/>
      <c r="BU6633" s="4"/>
      <c r="BV6633" s="1"/>
      <c r="BW6633" s="3"/>
      <c r="BX6633" s="4"/>
      <c r="BY6633" s="5"/>
      <c r="BZ6633" s="5"/>
      <c r="CA6633" s="5"/>
      <c r="CB6633" s="5"/>
      <c r="CC6633" s="5"/>
      <c r="CD6633" s="43"/>
    </row>
    <row r="6634" spans="1:82" x14ac:dyDescent="0.25">
      <c r="A6634" s="8"/>
      <c r="B6634" s="5"/>
      <c r="C6634" s="5"/>
      <c r="D6634" s="5"/>
      <c r="E6634" s="5"/>
      <c r="F6634" s="94" t="str">
        <f t="shared" si="1039"/>
        <v/>
      </c>
      <c r="G6634" s="94" t="str">
        <f t="shared" si="1040"/>
        <v/>
      </c>
      <c r="H6634" s="127" t="str">
        <f>IF(A6634&lt;&gt;"",IF(MID(C6634,1,1)="c",$AS$26,IF(MID(C6634,1,1)="r",$AS$41,IF(MID(C6634,1,1)="p",#REF!,#REF!))),"")</f>
        <v/>
      </c>
      <c r="I6634" s="92" t="str">
        <f t="shared" si="1041"/>
        <v/>
      </c>
      <c r="J6634" s="92" t="str">
        <f t="shared" si="1042"/>
        <v/>
      </c>
      <c r="K6634" s="92" t="str">
        <f t="shared" si="1043"/>
        <v/>
      </c>
      <c r="L6634" s="92" t="str">
        <f t="shared" si="1044"/>
        <v/>
      </c>
      <c r="M6634" s="95" t="str">
        <f>IF(A6634&lt;&gt;"",IF(MID(C6634,1,1)="c",SigmaEpsConcrete(I6634,$AN$30:$AN$33,$AR$30:$AR$33,$AS$26,$AS$27,$AS$28,$AQ$20,$AU$19),""),"")</f>
        <v/>
      </c>
      <c r="N6634" s="95" t="str">
        <f>IF(A6634&lt;&gt;"",IF(MID(C6634,1,1)="r",SigmaEpsReinf(J6634,$AS$42:$AS$43,$AS$41,$AS$39,$AS$40,$AQ$38),""),"")</f>
        <v/>
      </c>
      <c r="Q6634" s="92" t="str">
        <f t="shared" si="1046"/>
        <v/>
      </c>
      <c r="R6634" s="92" t="str">
        <f t="shared" si="1047"/>
        <v/>
      </c>
      <c r="U6634" s="5"/>
      <c r="V6634" s="5"/>
      <c r="W6634" s="94" t="str">
        <f t="shared" si="1045"/>
        <v/>
      </c>
      <c r="X6634" s="94" t="str">
        <f t="shared" si="1048"/>
        <v/>
      </c>
      <c r="Y6634" s="5"/>
      <c r="BK6634" s="8"/>
      <c r="BL6634" s="5"/>
      <c r="BM6634" s="5"/>
      <c r="BN6634" s="5"/>
      <c r="BO6634" s="5"/>
      <c r="BP6634" s="1"/>
      <c r="BQ6634" s="1"/>
      <c r="BR6634" s="1"/>
      <c r="BS6634" s="1"/>
      <c r="BT6634" s="1"/>
      <c r="BU6634" s="4"/>
      <c r="BV6634" s="1"/>
      <c r="BW6634" s="3"/>
      <c r="BX6634" s="4"/>
      <c r="BY6634" s="5"/>
      <c r="BZ6634" s="5"/>
      <c r="CA6634" s="5"/>
      <c r="CB6634" s="5"/>
      <c r="CC6634" s="5"/>
      <c r="CD6634" s="43"/>
    </row>
    <row r="6635" spans="1:82" x14ac:dyDescent="0.25">
      <c r="A6635" s="8"/>
      <c r="B6635" s="5"/>
      <c r="C6635" s="5"/>
      <c r="D6635" s="5"/>
      <c r="E6635" s="5"/>
      <c r="F6635" s="94" t="str">
        <f t="shared" si="1039"/>
        <v/>
      </c>
      <c r="G6635" s="94" t="str">
        <f t="shared" si="1040"/>
        <v/>
      </c>
      <c r="H6635" s="127" t="str">
        <f>IF(A6635&lt;&gt;"",IF(MID(C6635,1,1)="c",$AS$26,IF(MID(C6635,1,1)="r",$AS$41,IF(MID(C6635,1,1)="p",#REF!,#REF!))),"")</f>
        <v/>
      </c>
      <c r="I6635" s="92" t="str">
        <f t="shared" si="1041"/>
        <v/>
      </c>
      <c r="J6635" s="92" t="str">
        <f t="shared" si="1042"/>
        <v/>
      </c>
      <c r="K6635" s="92" t="str">
        <f t="shared" si="1043"/>
        <v/>
      </c>
      <c r="L6635" s="92" t="str">
        <f t="shared" si="1044"/>
        <v/>
      </c>
      <c r="M6635" s="95" t="str">
        <f>IF(A6635&lt;&gt;"",IF(MID(C6635,1,1)="c",SigmaEpsConcrete(I6635,$AN$30:$AN$33,$AR$30:$AR$33,$AS$26,$AS$27,$AS$28,$AQ$20,$AU$19),""),"")</f>
        <v/>
      </c>
      <c r="N6635" s="95" t="str">
        <f>IF(A6635&lt;&gt;"",IF(MID(C6635,1,1)="r",SigmaEpsReinf(J6635,$AS$42:$AS$43,$AS$41,$AS$39,$AS$40,$AQ$38),""),"")</f>
        <v/>
      </c>
      <c r="Q6635" s="92" t="str">
        <f t="shared" si="1046"/>
        <v/>
      </c>
      <c r="R6635" s="92" t="str">
        <f t="shared" si="1047"/>
        <v/>
      </c>
      <c r="U6635" s="5"/>
      <c r="V6635" s="5"/>
      <c r="W6635" s="94" t="str">
        <f t="shared" si="1045"/>
        <v/>
      </c>
      <c r="X6635" s="94" t="str">
        <f t="shared" si="1048"/>
        <v/>
      </c>
      <c r="Y6635" s="5"/>
      <c r="BK6635" s="8"/>
      <c r="BL6635" s="5"/>
      <c r="BM6635" s="5"/>
      <c r="BN6635" s="5"/>
      <c r="BO6635" s="5"/>
      <c r="BP6635" s="1"/>
      <c r="BQ6635" s="1"/>
      <c r="BR6635" s="1"/>
      <c r="BS6635" s="1"/>
      <c r="BT6635" s="1"/>
      <c r="BU6635" s="4"/>
      <c r="BV6635" s="1"/>
      <c r="BW6635" s="3"/>
      <c r="BX6635" s="4"/>
      <c r="BY6635" s="5"/>
      <c r="BZ6635" s="5"/>
      <c r="CA6635" s="5"/>
      <c r="CB6635" s="5"/>
      <c r="CC6635" s="5"/>
      <c r="CD6635" s="43"/>
    </row>
    <row r="6636" spans="1:82" x14ac:dyDescent="0.25">
      <c r="A6636" s="8"/>
      <c r="B6636" s="5"/>
      <c r="C6636" s="5"/>
      <c r="D6636" s="5"/>
      <c r="E6636" s="5"/>
      <c r="F6636" s="94" t="str">
        <f t="shared" si="1039"/>
        <v/>
      </c>
      <c r="G6636" s="94" t="str">
        <f t="shared" si="1040"/>
        <v/>
      </c>
      <c r="H6636" s="127" t="str">
        <f>IF(A6636&lt;&gt;"",IF(MID(C6636,1,1)="c",$AS$26,IF(MID(C6636,1,1)="r",$AS$41,IF(MID(C6636,1,1)="p",#REF!,#REF!))),"")</f>
        <v/>
      </c>
      <c r="I6636" s="92" t="str">
        <f t="shared" si="1041"/>
        <v/>
      </c>
      <c r="J6636" s="92" t="str">
        <f t="shared" si="1042"/>
        <v/>
      </c>
      <c r="K6636" s="92" t="str">
        <f t="shared" si="1043"/>
        <v/>
      </c>
      <c r="L6636" s="92" t="str">
        <f t="shared" si="1044"/>
        <v/>
      </c>
      <c r="M6636" s="95" t="str">
        <f>IF(A6636&lt;&gt;"",IF(MID(C6636,1,1)="c",SigmaEpsConcrete(I6636,$AN$30:$AN$33,$AR$30:$AR$33,$AS$26,$AS$27,$AS$28,$AQ$20,$AU$19),""),"")</f>
        <v/>
      </c>
      <c r="N6636" s="95" t="str">
        <f>IF(A6636&lt;&gt;"",IF(MID(C6636,1,1)="r",SigmaEpsReinf(J6636,$AS$42:$AS$43,$AS$41,$AS$39,$AS$40,$AQ$38),""),"")</f>
        <v/>
      </c>
      <c r="Q6636" s="92" t="str">
        <f t="shared" si="1046"/>
        <v/>
      </c>
      <c r="R6636" s="92" t="str">
        <f t="shared" si="1047"/>
        <v/>
      </c>
      <c r="U6636" s="5"/>
      <c r="V6636" s="5"/>
      <c r="W6636" s="94" t="str">
        <f t="shared" si="1045"/>
        <v/>
      </c>
      <c r="X6636" s="94" t="str">
        <f t="shared" si="1048"/>
        <v/>
      </c>
      <c r="Y6636" s="5"/>
      <c r="BK6636" s="8"/>
      <c r="BL6636" s="5"/>
      <c r="BM6636" s="5"/>
      <c r="BN6636" s="5"/>
      <c r="BO6636" s="5"/>
      <c r="BP6636" s="1"/>
      <c r="BQ6636" s="1"/>
      <c r="BR6636" s="1"/>
      <c r="BS6636" s="1"/>
      <c r="BT6636" s="1"/>
      <c r="BU6636" s="4"/>
      <c r="BV6636" s="1"/>
      <c r="BW6636" s="3"/>
      <c r="BX6636" s="4"/>
      <c r="BY6636" s="5"/>
      <c r="BZ6636" s="5"/>
      <c r="CA6636" s="5"/>
      <c r="CB6636" s="5"/>
      <c r="CC6636" s="5"/>
      <c r="CD6636" s="43"/>
    </row>
    <row r="6637" spans="1:82" x14ac:dyDescent="0.25">
      <c r="A6637" s="8"/>
      <c r="B6637" s="5"/>
      <c r="C6637" s="5"/>
      <c r="D6637" s="5"/>
      <c r="E6637" s="5"/>
      <c r="F6637" s="94" t="str">
        <f t="shared" si="1039"/>
        <v/>
      </c>
      <c r="G6637" s="94" t="str">
        <f t="shared" si="1040"/>
        <v/>
      </c>
      <c r="H6637" s="127" t="str">
        <f>IF(A6637&lt;&gt;"",IF(MID(C6637,1,1)="c",$AS$26,IF(MID(C6637,1,1)="r",$AS$41,IF(MID(C6637,1,1)="p",#REF!,#REF!))),"")</f>
        <v/>
      </c>
      <c r="I6637" s="92" t="str">
        <f t="shared" si="1041"/>
        <v/>
      </c>
      <c r="J6637" s="92" t="str">
        <f t="shared" si="1042"/>
        <v/>
      </c>
      <c r="K6637" s="92" t="str">
        <f t="shared" si="1043"/>
        <v/>
      </c>
      <c r="L6637" s="92" t="str">
        <f t="shared" si="1044"/>
        <v/>
      </c>
      <c r="M6637" s="95" t="str">
        <f>IF(A6637&lt;&gt;"",IF(MID(C6637,1,1)="c",SigmaEpsConcrete(I6637,$AN$30:$AN$33,$AR$30:$AR$33,$AS$26,$AS$27,$AS$28,$AQ$20,$AU$19),""),"")</f>
        <v/>
      </c>
      <c r="N6637" s="95" t="str">
        <f>IF(A6637&lt;&gt;"",IF(MID(C6637,1,1)="r",SigmaEpsReinf(J6637,$AS$42:$AS$43,$AS$41,$AS$39,$AS$40,$AQ$38),""),"")</f>
        <v/>
      </c>
      <c r="Q6637" s="92" t="str">
        <f t="shared" si="1046"/>
        <v/>
      </c>
      <c r="R6637" s="92" t="str">
        <f t="shared" si="1047"/>
        <v/>
      </c>
      <c r="U6637" s="5"/>
      <c r="V6637" s="5"/>
      <c r="W6637" s="94" t="str">
        <f t="shared" si="1045"/>
        <v/>
      </c>
      <c r="X6637" s="94" t="str">
        <f t="shared" si="1048"/>
        <v/>
      </c>
      <c r="Y6637" s="5"/>
      <c r="BK6637" s="8"/>
      <c r="BL6637" s="5"/>
      <c r="BM6637" s="5"/>
      <c r="BN6637" s="5"/>
      <c r="BO6637" s="5"/>
      <c r="BP6637" s="1"/>
      <c r="BQ6637" s="1"/>
      <c r="BR6637" s="1"/>
      <c r="BS6637" s="1"/>
      <c r="BT6637" s="1"/>
      <c r="BU6637" s="4"/>
      <c r="BV6637" s="1"/>
      <c r="BW6637" s="3"/>
      <c r="BX6637" s="4"/>
      <c r="BY6637" s="5"/>
      <c r="BZ6637" s="5"/>
      <c r="CA6637" s="5"/>
      <c r="CB6637" s="5"/>
      <c r="CC6637" s="5"/>
      <c r="CD6637" s="43"/>
    </row>
    <row r="6638" spans="1:82" x14ac:dyDescent="0.25">
      <c r="A6638" s="8"/>
      <c r="B6638" s="5"/>
      <c r="C6638" s="5"/>
      <c r="D6638" s="5"/>
      <c r="E6638" s="5"/>
      <c r="F6638" s="94" t="str">
        <f t="shared" si="1039"/>
        <v/>
      </c>
      <c r="G6638" s="94" t="str">
        <f t="shared" si="1040"/>
        <v/>
      </c>
      <c r="H6638" s="127" t="str">
        <f>IF(A6638&lt;&gt;"",IF(MID(C6638,1,1)="c",$AS$26,IF(MID(C6638,1,1)="r",$AS$41,IF(MID(C6638,1,1)="p",#REF!,#REF!))),"")</f>
        <v/>
      </c>
      <c r="I6638" s="92" t="str">
        <f t="shared" si="1041"/>
        <v/>
      </c>
      <c r="J6638" s="92" t="str">
        <f t="shared" si="1042"/>
        <v/>
      </c>
      <c r="K6638" s="92" t="str">
        <f t="shared" si="1043"/>
        <v/>
      </c>
      <c r="L6638" s="92" t="str">
        <f t="shared" si="1044"/>
        <v/>
      </c>
      <c r="M6638" s="95" t="str">
        <f>IF(A6638&lt;&gt;"",IF(MID(C6638,1,1)="c",SigmaEpsConcrete(I6638,$AN$30:$AN$33,$AR$30:$AR$33,$AS$26,$AS$27,$AS$28,$AQ$20,$AU$19),""),"")</f>
        <v/>
      </c>
      <c r="N6638" s="95" t="str">
        <f>IF(A6638&lt;&gt;"",IF(MID(C6638,1,1)="r",SigmaEpsReinf(J6638,$AS$42:$AS$43,$AS$41,$AS$39,$AS$40,$AQ$38),""),"")</f>
        <v/>
      </c>
      <c r="Q6638" s="92" t="str">
        <f t="shared" si="1046"/>
        <v/>
      </c>
      <c r="R6638" s="92" t="str">
        <f t="shared" si="1047"/>
        <v/>
      </c>
      <c r="U6638" s="5"/>
      <c r="V6638" s="5"/>
      <c r="W6638" s="94" t="str">
        <f t="shared" si="1045"/>
        <v/>
      </c>
      <c r="X6638" s="94" t="str">
        <f t="shared" si="1048"/>
        <v/>
      </c>
      <c r="Y6638" s="5"/>
      <c r="BK6638" s="8"/>
      <c r="BL6638" s="5"/>
      <c r="BM6638" s="5"/>
      <c r="BN6638" s="5"/>
      <c r="BO6638" s="5"/>
      <c r="BP6638" s="1"/>
      <c r="BQ6638" s="1"/>
      <c r="BR6638" s="1"/>
      <c r="BS6638" s="1"/>
      <c r="BT6638" s="1"/>
      <c r="BU6638" s="4"/>
      <c r="BV6638" s="1"/>
      <c r="BW6638" s="3"/>
      <c r="BX6638" s="4"/>
      <c r="BY6638" s="5"/>
      <c r="BZ6638" s="5"/>
      <c r="CA6638" s="5"/>
      <c r="CB6638" s="5"/>
      <c r="CC6638" s="5"/>
      <c r="CD6638" s="43"/>
    </row>
    <row r="6639" spans="1:82" x14ac:dyDescent="0.25">
      <c r="A6639" s="8"/>
      <c r="B6639" s="5"/>
      <c r="C6639" s="5"/>
      <c r="D6639" s="5"/>
      <c r="E6639" s="5"/>
      <c r="F6639" s="94" t="str">
        <f t="shared" si="1039"/>
        <v/>
      </c>
      <c r="G6639" s="94" t="str">
        <f t="shared" si="1040"/>
        <v/>
      </c>
      <c r="H6639" s="127" t="str">
        <f>IF(A6639&lt;&gt;"",IF(MID(C6639,1,1)="c",$AS$26,IF(MID(C6639,1,1)="r",$AS$41,IF(MID(C6639,1,1)="p",#REF!,#REF!))),"")</f>
        <v/>
      </c>
      <c r="I6639" s="92" t="str">
        <f t="shared" si="1041"/>
        <v/>
      </c>
      <c r="J6639" s="92" t="str">
        <f t="shared" si="1042"/>
        <v/>
      </c>
      <c r="K6639" s="92" t="str">
        <f t="shared" si="1043"/>
        <v/>
      </c>
      <c r="L6639" s="92" t="str">
        <f t="shared" si="1044"/>
        <v/>
      </c>
      <c r="M6639" s="95" t="str">
        <f>IF(A6639&lt;&gt;"",IF(MID(C6639,1,1)="c",SigmaEpsConcrete(I6639,$AN$30:$AN$33,$AR$30:$AR$33,$AS$26,$AS$27,$AS$28,$AQ$20,$AU$19),""),"")</f>
        <v/>
      </c>
      <c r="N6639" s="95" t="str">
        <f>IF(A6639&lt;&gt;"",IF(MID(C6639,1,1)="r",SigmaEpsReinf(J6639,$AS$42:$AS$43,$AS$41,$AS$39,$AS$40,$AQ$38),""),"")</f>
        <v/>
      </c>
      <c r="Q6639" s="92" t="str">
        <f t="shared" si="1046"/>
        <v/>
      </c>
      <c r="R6639" s="92" t="str">
        <f t="shared" si="1047"/>
        <v/>
      </c>
      <c r="U6639" s="5"/>
      <c r="V6639" s="5"/>
      <c r="W6639" s="94" t="str">
        <f t="shared" si="1045"/>
        <v/>
      </c>
      <c r="X6639" s="94" t="str">
        <f t="shared" si="1048"/>
        <v/>
      </c>
      <c r="Y6639" s="5"/>
      <c r="BK6639" s="8"/>
      <c r="BL6639" s="5"/>
      <c r="BM6639" s="5"/>
      <c r="BN6639" s="5"/>
      <c r="BO6639" s="5"/>
      <c r="BP6639" s="1"/>
      <c r="BQ6639" s="1"/>
      <c r="BR6639" s="1"/>
      <c r="BS6639" s="1"/>
      <c r="BT6639" s="1"/>
      <c r="BU6639" s="4"/>
      <c r="BV6639" s="1"/>
      <c r="BW6639" s="3"/>
      <c r="BX6639" s="4"/>
      <c r="BY6639" s="5"/>
      <c r="BZ6639" s="5"/>
      <c r="CA6639" s="5"/>
      <c r="CB6639" s="5"/>
      <c r="CC6639" s="5"/>
      <c r="CD6639" s="43"/>
    </row>
    <row r="6640" spans="1:82" x14ac:dyDescent="0.25">
      <c r="A6640" s="8"/>
      <c r="B6640" s="5"/>
      <c r="C6640" s="5"/>
      <c r="D6640" s="5"/>
      <c r="E6640" s="5"/>
      <c r="F6640" s="94" t="str">
        <f t="shared" si="1039"/>
        <v/>
      </c>
      <c r="G6640" s="94" t="str">
        <f t="shared" si="1040"/>
        <v/>
      </c>
      <c r="H6640" s="127" t="str">
        <f>IF(A6640&lt;&gt;"",IF(MID(C6640,1,1)="c",$AS$26,IF(MID(C6640,1,1)="r",$AS$41,IF(MID(C6640,1,1)="p",#REF!,#REF!))),"")</f>
        <v/>
      </c>
      <c r="I6640" s="92" t="str">
        <f t="shared" si="1041"/>
        <v/>
      </c>
      <c r="J6640" s="92" t="str">
        <f t="shared" si="1042"/>
        <v/>
      </c>
      <c r="K6640" s="92" t="str">
        <f t="shared" si="1043"/>
        <v/>
      </c>
      <c r="L6640" s="92" t="str">
        <f t="shared" si="1044"/>
        <v/>
      </c>
      <c r="M6640" s="95" t="str">
        <f>IF(A6640&lt;&gt;"",IF(MID(C6640,1,1)="c",SigmaEpsConcrete(I6640,$AN$30:$AN$33,$AR$30:$AR$33,$AS$26,$AS$27,$AS$28,$AQ$20,$AU$19),""),"")</f>
        <v/>
      </c>
      <c r="N6640" s="95" t="str">
        <f>IF(A6640&lt;&gt;"",IF(MID(C6640,1,1)="r",SigmaEpsReinf(J6640,$AS$42:$AS$43,$AS$41,$AS$39,$AS$40,$AQ$38),""),"")</f>
        <v/>
      </c>
      <c r="Q6640" s="92" t="str">
        <f t="shared" si="1046"/>
        <v/>
      </c>
      <c r="R6640" s="92" t="str">
        <f t="shared" si="1047"/>
        <v/>
      </c>
      <c r="U6640" s="5"/>
      <c r="V6640" s="5"/>
      <c r="W6640" s="94" t="str">
        <f t="shared" si="1045"/>
        <v/>
      </c>
      <c r="X6640" s="94" t="str">
        <f t="shared" si="1048"/>
        <v/>
      </c>
      <c r="Y6640" s="5"/>
      <c r="BK6640" s="8"/>
      <c r="BL6640" s="5"/>
      <c r="BM6640" s="5"/>
      <c r="BN6640" s="5"/>
      <c r="BO6640" s="5"/>
      <c r="BP6640" s="1"/>
      <c r="BQ6640" s="1"/>
      <c r="BR6640" s="1"/>
      <c r="BS6640" s="1"/>
      <c r="BT6640" s="1"/>
      <c r="BU6640" s="4"/>
      <c r="BV6640" s="1"/>
      <c r="BW6640" s="3"/>
      <c r="BX6640" s="4"/>
      <c r="BY6640" s="5"/>
      <c r="BZ6640" s="5"/>
      <c r="CA6640" s="5"/>
      <c r="CB6640" s="5"/>
      <c r="CC6640" s="5"/>
      <c r="CD6640" s="43"/>
    </row>
    <row r="6641" spans="1:82" x14ac:dyDescent="0.25">
      <c r="A6641" s="8"/>
      <c r="B6641" s="5"/>
      <c r="C6641" s="5"/>
      <c r="D6641" s="5"/>
      <c r="E6641" s="5"/>
      <c r="F6641" s="94" t="str">
        <f t="shared" si="1039"/>
        <v/>
      </c>
      <c r="G6641" s="94" t="str">
        <f t="shared" si="1040"/>
        <v/>
      </c>
      <c r="H6641" s="127" t="str">
        <f>IF(A6641&lt;&gt;"",IF(MID(C6641,1,1)="c",$AS$26,IF(MID(C6641,1,1)="r",$AS$41,IF(MID(C6641,1,1)="p",#REF!,#REF!))),"")</f>
        <v/>
      </c>
      <c r="I6641" s="92" t="str">
        <f t="shared" si="1041"/>
        <v/>
      </c>
      <c r="J6641" s="92" t="str">
        <f t="shared" si="1042"/>
        <v/>
      </c>
      <c r="K6641" s="92" t="str">
        <f t="shared" si="1043"/>
        <v/>
      </c>
      <c r="L6641" s="92" t="str">
        <f t="shared" si="1044"/>
        <v/>
      </c>
      <c r="M6641" s="95" t="str">
        <f>IF(A6641&lt;&gt;"",IF(MID(C6641,1,1)="c",SigmaEpsConcrete(I6641,$AN$30:$AN$33,$AR$30:$AR$33,$AS$26,$AS$27,$AS$28,$AQ$20,$AU$19),""),"")</f>
        <v/>
      </c>
      <c r="N6641" s="95" t="str">
        <f>IF(A6641&lt;&gt;"",IF(MID(C6641,1,1)="r",SigmaEpsReinf(J6641,$AS$42:$AS$43,$AS$41,$AS$39,$AS$40,$AQ$38),""),"")</f>
        <v/>
      </c>
      <c r="Q6641" s="92" t="str">
        <f t="shared" si="1046"/>
        <v/>
      </c>
      <c r="R6641" s="92" t="str">
        <f t="shared" si="1047"/>
        <v/>
      </c>
      <c r="U6641" s="5"/>
      <c r="V6641" s="5"/>
      <c r="W6641" s="94" t="str">
        <f t="shared" si="1045"/>
        <v/>
      </c>
      <c r="X6641" s="94" t="str">
        <f t="shared" si="1048"/>
        <v/>
      </c>
      <c r="Y6641" s="5"/>
      <c r="BK6641" s="8"/>
      <c r="BL6641" s="5"/>
      <c r="BM6641" s="5"/>
      <c r="BN6641" s="5"/>
      <c r="BO6641" s="5"/>
      <c r="BP6641" s="1"/>
      <c r="BQ6641" s="1"/>
      <c r="BR6641" s="1"/>
      <c r="BS6641" s="1"/>
      <c r="BT6641" s="1"/>
      <c r="BU6641" s="4"/>
      <c r="BV6641" s="1"/>
      <c r="BW6641" s="3"/>
      <c r="BX6641" s="4"/>
      <c r="BY6641" s="5"/>
      <c r="BZ6641" s="5"/>
      <c r="CA6641" s="5"/>
      <c r="CB6641" s="5"/>
      <c r="CC6641" s="5"/>
      <c r="CD6641" s="43"/>
    </row>
    <row r="6642" spans="1:82" x14ac:dyDescent="0.25">
      <c r="A6642" s="8"/>
      <c r="B6642" s="5"/>
      <c r="C6642" s="5"/>
      <c r="D6642" s="5"/>
      <c r="E6642" s="5"/>
      <c r="F6642" s="94" t="str">
        <f t="shared" si="1039"/>
        <v/>
      </c>
      <c r="G6642" s="94" t="str">
        <f t="shared" si="1040"/>
        <v/>
      </c>
      <c r="H6642" s="127" t="str">
        <f>IF(A6642&lt;&gt;"",IF(MID(C6642,1,1)="c",$AS$26,IF(MID(C6642,1,1)="r",$AS$41,IF(MID(C6642,1,1)="p",#REF!,#REF!))),"")</f>
        <v/>
      </c>
      <c r="I6642" s="92" t="str">
        <f t="shared" si="1041"/>
        <v/>
      </c>
      <c r="J6642" s="92" t="str">
        <f t="shared" si="1042"/>
        <v/>
      </c>
      <c r="K6642" s="92" t="str">
        <f t="shared" si="1043"/>
        <v/>
      </c>
      <c r="L6642" s="92" t="str">
        <f t="shared" si="1044"/>
        <v/>
      </c>
      <c r="M6642" s="95" t="str">
        <f>IF(A6642&lt;&gt;"",IF(MID(C6642,1,1)="c",SigmaEpsConcrete(I6642,$AN$30:$AN$33,$AR$30:$AR$33,$AS$26,$AS$27,$AS$28,$AQ$20,$AU$19),""),"")</f>
        <v/>
      </c>
      <c r="N6642" s="95" t="str">
        <f>IF(A6642&lt;&gt;"",IF(MID(C6642,1,1)="r",SigmaEpsReinf(J6642,$AS$42:$AS$43,$AS$41,$AS$39,$AS$40,$AQ$38),""),"")</f>
        <v/>
      </c>
      <c r="Q6642" s="92" t="str">
        <f t="shared" si="1046"/>
        <v/>
      </c>
      <c r="R6642" s="92" t="str">
        <f t="shared" si="1047"/>
        <v/>
      </c>
      <c r="U6642" s="5"/>
      <c r="V6642" s="5"/>
      <c r="W6642" s="94" t="str">
        <f t="shared" si="1045"/>
        <v/>
      </c>
      <c r="X6642" s="94" t="str">
        <f t="shared" si="1048"/>
        <v/>
      </c>
      <c r="Y6642" s="5"/>
      <c r="BK6642" s="8"/>
      <c r="BL6642" s="5"/>
      <c r="BM6642" s="5"/>
      <c r="BN6642" s="5"/>
      <c r="BO6642" s="5"/>
      <c r="BP6642" s="1"/>
      <c r="BQ6642" s="1"/>
      <c r="BR6642" s="1"/>
      <c r="BS6642" s="1"/>
      <c r="BT6642" s="1"/>
      <c r="BU6642" s="4"/>
      <c r="BV6642" s="1"/>
      <c r="BW6642" s="3"/>
      <c r="BX6642" s="4"/>
      <c r="BY6642" s="5"/>
      <c r="BZ6642" s="5"/>
      <c r="CA6642" s="5"/>
      <c r="CB6642" s="5"/>
      <c r="CC6642" s="5"/>
      <c r="CD6642" s="43"/>
    </row>
    <row r="6643" spans="1:82" x14ac:dyDescent="0.25">
      <c r="A6643" s="8"/>
      <c r="B6643" s="5"/>
      <c r="C6643" s="5"/>
      <c r="D6643" s="5"/>
      <c r="E6643" s="5"/>
      <c r="F6643" s="94" t="str">
        <f t="shared" si="1039"/>
        <v/>
      </c>
      <c r="G6643" s="94" t="str">
        <f t="shared" si="1040"/>
        <v/>
      </c>
      <c r="H6643" s="127" t="str">
        <f>IF(A6643&lt;&gt;"",IF(MID(C6643,1,1)="c",$AS$26,IF(MID(C6643,1,1)="r",$AS$41,IF(MID(C6643,1,1)="p",#REF!,#REF!))),"")</f>
        <v/>
      </c>
      <c r="I6643" s="92" t="str">
        <f t="shared" si="1041"/>
        <v/>
      </c>
      <c r="J6643" s="92" t="str">
        <f t="shared" si="1042"/>
        <v/>
      </c>
      <c r="K6643" s="92" t="str">
        <f t="shared" si="1043"/>
        <v/>
      </c>
      <c r="L6643" s="92" t="str">
        <f t="shared" si="1044"/>
        <v/>
      </c>
      <c r="M6643" s="95" t="str">
        <f>IF(A6643&lt;&gt;"",IF(MID(C6643,1,1)="c",SigmaEpsConcrete(I6643,$AN$30:$AN$33,$AR$30:$AR$33,$AS$26,$AS$27,$AS$28,$AQ$20,$AU$19),""),"")</f>
        <v/>
      </c>
      <c r="N6643" s="95" t="str">
        <f>IF(A6643&lt;&gt;"",IF(MID(C6643,1,1)="r",SigmaEpsReinf(J6643,$AS$42:$AS$43,$AS$41,$AS$39,$AS$40,$AQ$38),""),"")</f>
        <v/>
      </c>
      <c r="Q6643" s="92" t="str">
        <f t="shared" si="1046"/>
        <v/>
      </c>
      <c r="R6643" s="92" t="str">
        <f t="shared" si="1047"/>
        <v/>
      </c>
      <c r="U6643" s="5"/>
      <c r="V6643" s="5"/>
      <c r="W6643" s="94" t="str">
        <f t="shared" si="1045"/>
        <v/>
      </c>
      <c r="X6643" s="94" t="str">
        <f t="shared" si="1048"/>
        <v/>
      </c>
      <c r="Y6643" s="5"/>
      <c r="BK6643" s="8"/>
      <c r="BL6643" s="5"/>
      <c r="BM6643" s="5"/>
      <c r="BN6643" s="5"/>
      <c r="BO6643" s="5"/>
      <c r="BP6643" s="1"/>
      <c r="BQ6643" s="1"/>
      <c r="BR6643" s="1"/>
      <c r="BS6643" s="1"/>
      <c r="BT6643" s="1"/>
      <c r="BU6643" s="4"/>
      <c r="BV6643" s="1"/>
      <c r="BW6643" s="3"/>
      <c r="BX6643" s="4"/>
      <c r="BY6643" s="5"/>
      <c r="BZ6643" s="5"/>
      <c r="CA6643" s="5"/>
      <c r="CB6643" s="5"/>
      <c r="CC6643" s="5"/>
      <c r="CD6643" s="43"/>
    </row>
    <row r="6644" spans="1:82" x14ac:dyDescent="0.25">
      <c r="A6644" s="8"/>
      <c r="B6644" s="5"/>
      <c r="C6644" s="5"/>
      <c r="D6644" s="5"/>
      <c r="E6644" s="5"/>
      <c r="F6644" s="94" t="str">
        <f t="shared" si="1039"/>
        <v/>
      </c>
      <c r="G6644" s="94" t="str">
        <f t="shared" si="1040"/>
        <v/>
      </c>
      <c r="H6644" s="127" t="str">
        <f>IF(A6644&lt;&gt;"",IF(MID(C6644,1,1)="c",$AS$26,IF(MID(C6644,1,1)="r",$AS$41,IF(MID(C6644,1,1)="p",#REF!,#REF!))),"")</f>
        <v/>
      </c>
      <c r="I6644" s="92" t="str">
        <f t="shared" si="1041"/>
        <v/>
      </c>
      <c r="J6644" s="92" t="str">
        <f t="shared" si="1042"/>
        <v/>
      </c>
      <c r="K6644" s="92" t="str">
        <f t="shared" si="1043"/>
        <v/>
      </c>
      <c r="L6644" s="92" t="str">
        <f t="shared" si="1044"/>
        <v/>
      </c>
      <c r="M6644" s="95" t="str">
        <f>IF(A6644&lt;&gt;"",IF(MID(C6644,1,1)="c",SigmaEpsConcrete(I6644,$AN$30:$AN$33,$AR$30:$AR$33,$AS$26,$AS$27,$AS$28,$AQ$20,$AU$19),""),"")</f>
        <v/>
      </c>
      <c r="N6644" s="95" t="str">
        <f>IF(A6644&lt;&gt;"",IF(MID(C6644,1,1)="r",SigmaEpsReinf(J6644,$AS$42:$AS$43,$AS$41,$AS$39,$AS$40,$AQ$38),""),"")</f>
        <v/>
      </c>
      <c r="Q6644" s="92" t="str">
        <f t="shared" si="1046"/>
        <v/>
      </c>
      <c r="R6644" s="92" t="str">
        <f t="shared" si="1047"/>
        <v/>
      </c>
      <c r="U6644" s="5"/>
      <c r="V6644" s="5"/>
      <c r="W6644" s="94" t="str">
        <f t="shared" si="1045"/>
        <v/>
      </c>
      <c r="X6644" s="94" t="str">
        <f t="shared" si="1048"/>
        <v/>
      </c>
      <c r="Y6644" s="5"/>
      <c r="BK6644" s="8"/>
      <c r="BL6644" s="5"/>
      <c r="BM6644" s="5"/>
      <c r="BN6644" s="5"/>
      <c r="BO6644" s="5"/>
      <c r="BP6644" s="1"/>
      <c r="BQ6644" s="1"/>
      <c r="BR6644" s="1"/>
      <c r="BS6644" s="1"/>
      <c r="BT6644" s="1"/>
      <c r="BU6644" s="4"/>
      <c r="BV6644" s="1"/>
      <c r="BW6644" s="3"/>
      <c r="BX6644" s="4"/>
      <c r="BY6644" s="5"/>
      <c r="BZ6644" s="5"/>
      <c r="CA6644" s="5"/>
      <c r="CB6644" s="5"/>
      <c r="CC6644" s="5"/>
      <c r="CD6644" s="43"/>
    </row>
    <row r="6645" spans="1:82" x14ac:dyDescent="0.25">
      <c r="A6645" s="8"/>
      <c r="B6645" s="5"/>
      <c r="C6645" s="5"/>
      <c r="D6645" s="5"/>
      <c r="E6645" s="5"/>
      <c r="F6645" s="94" t="str">
        <f t="shared" si="1039"/>
        <v/>
      </c>
      <c r="G6645" s="94" t="str">
        <f t="shared" si="1040"/>
        <v/>
      </c>
      <c r="H6645" s="127" t="str">
        <f>IF(A6645&lt;&gt;"",IF(MID(C6645,1,1)="c",$AS$26,IF(MID(C6645,1,1)="r",$AS$41,IF(MID(C6645,1,1)="p",#REF!,#REF!))),"")</f>
        <v/>
      </c>
      <c r="I6645" s="92" t="str">
        <f t="shared" si="1041"/>
        <v/>
      </c>
      <c r="J6645" s="92" t="str">
        <f t="shared" si="1042"/>
        <v/>
      </c>
      <c r="K6645" s="92" t="str">
        <f t="shared" si="1043"/>
        <v/>
      </c>
      <c r="L6645" s="92" t="str">
        <f t="shared" si="1044"/>
        <v/>
      </c>
      <c r="M6645" s="95" t="str">
        <f>IF(A6645&lt;&gt;"",IF(MID(C6645,1,1)="c",SigmaEpsConcrete(I6645,$AN$30:$AN$33,$AR$30:$AR$33,$AS$26,$AS$27,$AS$28,$AQ$20,$AU$19),""),"")</f>
        <v/>
      </c>
      <c r="N6645" s="95" t="str">
        <f>IF(A6645&lt;&gt;"",IF(MID(C6645,1,1)="r",SigmaEpsReinf(J6645,$AS$42:$AS$43,$AS$41,$AS$39,$AS$40,$AQ$38),""),"")</f>
        <v/>
      </c>
      <c r="Q6645" s="92" t="str">
        <f t="shared" si="1046"/>
        <v/>
      </c>
      <c r="R6645" s="92" t="str">
        <f t="shared" si="1047"/>
        <v/>
      </c>
      <c r="U6645" s="5"/>
      <c r="V6645" s="5"/>
      <c r="W6645" s="94" t="str">
        <f t="shared" si="1045"/>
        <v/>
      </c>
      <c r="X6645" s="94" t="str">
        <f t="shared" si="1048"/>
        <v/>
      </c>
      <c r="Y6645" s="5"/>
      <c r="BK6645" s="8"/>
      <c r="BL6645" s="5"/>
      <c r="BM6645" s="5"/>
      <c r="BN6645" s="5"/>
      <c r="BO6645" s="5"/>
      <c r="BP6645" s="1"/>
      <c r="BQ6645" s="1"/>
      <c r="BR6645" s="1"/>
      <c r="BS6645" s="1"/>
      <c r="BT6645" s="1"/>
      <c r="BU6645" s="4"/>
      <c r="BV6645" s="1"/>
      <c r="BW6645" s="3"/>
      <c r="BX6645" s="4"/>
      <c r="BY6645" s="5"/>
      <c r="BZ6645" s="5"/>
      <c r="CA6645" s="5"/>
      <c r="CB6645" s="5"/>
      <c r="CC6645" s="5"/>
      <c r="CD6645" s="43"/>
    </row>
    <row r="6646" spans="1:82" x14ac:dyDescent="0.25">
      <c r="A6646" s="8"/>
      <c r="B6646" s="5"/>
      <c r="C6646" s="5"/>
      <c r="D6646" s="5"/>
      <c r="E6646" s="5"/>
      <c r="F6646" s="94" t="str">
        <f t="shared" si="1039"/>
        <v/>
      </c>
      <c r="G6646" s="94" t="str">
        <f t="shared" si="1040"/>
        <v/>
      </c>
      <c r="H6646" s="127" t="str">
        <f>IF(A6646&lt;&gt;"",IF(MID(C6646,1,1)="c",$AS$26,IF(MID(C6646,1,1)="r",$AS$41,IF(MID(C6646,1,1)="p",#REF!,#REF!))),"")</f>
        <v/>
      </c>
      <c r="I6646" s="92" t="str">
        <f t="shared" si="1041"/>
        <v/>
      </c>
      <c r="J6646" s="92" t="str">
        <f t="shared" si="1042"/>
        <v/>
      </c>
      <c r="K6646" s="92" t="str">
        <f t="shared" si="1043"/>
        <v/>
      </c>
      <c r="L6646" s="92" t="str">
        <f t="shared" si="1044"/>
        <v/>
      </c>
      <c r="M6646" s="95" t="str">
        <f>IF(A6646&lt;&gt;"",IF(MID(C6646,1,1)="c",SigmaEpsConcrete(I6646,$AN$30:$AN$33,$AR$30:$AR$33,$AS$26,$AS$27,$AS$28,$AQ$20,$AU$19),""),"")</f>
        <v/>
      </c>
      <c r="N6646" s="95" t="str">
        <f>IF(A6646&lt;&gt;"",IF(MID(C6646,1,1)="r",SigmaEpsReinf(J6646,$AS$42:$AS$43,$AS$41,$AS$39,$AS$40,$AQ$38),""),"")</f>
        <v/>
      </c>
      <c r="Q6646" s="92" t="str">
        <f t="shared" si="1046"/>
        <v/>
      </c>
      <c r="R6646" s="92" t="str">
        <f t="shared" si="1047"/>
        <v/>
      </c>
      <c r="U6646" s="5"/>
      <c r="V6646" s="5"/>
      <c r="W6646" s="94" t="str">
        <f t="shared" si="1045"/>
        <v/>
      </c>
      <c r="X6646" s="94" t="str">
        <f t="shared" si="1048"/>
        <v/>
      </c>
      <c r="Y6646" s="5"/>
      <c r="BK6646" s="8"/>
      <c r="BL6646" s="5"/>
      <c r="BM6646" s="5"/>
      <c r="BN6646" s="5"/>
      <c r="BO6646" s="5"/>
      <c r="BP6646" s="1"/>
      <c r="BQ6646" s="1"/>
      <c r="BR6646" s="1"/>
      <c r="BS6646" s="1"/>
      <c r="BT6646" s="1"/>
      <c r="BU6646" s="4"/>
      <c r="BV6646" s="1"/>
      <c r="BW6646" s="3"/>
      <c r="BX6646" s="4"/>
      <c r="BY6646" s="5"/>
      <c r="BZ6646" s="5"/>
      <c r="CA6646" s="5"/>
      <c r="CB6646" s="5"/>
      <c r="CC6646" s="5"/>
      <c r="CD6646" s="43"/>
    </row>
    <row r="6647" spans="1:82" x14ac:dyDescent="0.25">
      <c r="A6647" s="8"/>
      <c r="B6647" s="5"/>
      <c r="C6647" s="5"/>
      <c r="D6647" s="5"/>
      <c r="E6647" s="5"/>
      <c r="F6647" s="94" t="str">
        <f t="shared" si="1039"/>
        <v/>
      </c>
      <c r="G6647" s="94" t="str">
        <f t="shared" si="1040"/>
        <v/>
      </c>
      <c r="H6647" s="127" t="str">
        <f>IF(A6647&lt;&gt;"",IF(MID(C6647,1,1)="c",$AS$26,IF(MID(C6647,1,1)="r",$AS$41,IF(MID(C6647,1,1)="p",#REF!,#REF!))),"")</f>
        <v/>
      </c>
      <c r="I6647" s="92" t="str">
        <f t="shared" si="1041"/>
        <v/>
      </c>
      <c r="J6647" s="92" t="str">
        <f t="shared" si="1042"/>
        <v/>
      </c>
      <c r="K6647" s="92" t="str">
        <f t="shared" si="1043"/>
        <v/>
      </c>
      <c r="L6647" s="92" t="str">
        <f t="shared" si="1044"/>
        <v/>
      </c>
      <c r="M6647" s="95" t="str">
        <f>IF(A6647&lt;&gt;"",IF(MID(C6647,1,1)="c",SigmaEpsConcrete(I6647,$AN$30:$AN$33,$AR$30:$AR$33,$AS$26,$AS$27,$AS$28,$AQ$20,$AU$19),""),"")</f>
        <v/>
      </c>
      <c r="N6647" s="95" t="str">
        <f>IF(A6647&lt;&gt;"",IF(MID(C6647,1,1)="r",SigmaEpsReinf(J6647,$AS$42:$AS$43,$AS$41,$AS$39,$AS$40,$AQ$38),""),"")</f>
        <v/>
      </c>
      <c r="Q6647" s="92" t="str">
        <f t="shared" si="1046"/>
        <v/>
      </c>
      <c r="R6647" s="92" t="str">
        <f t="shared" si="1047"/>
        <v/>
      </c>
      <c r="U6647" s="5"/>
      <c r="V6647" s="5"/>
      <c r="W6647" s="94" t="str">
        <f t="shared" si="1045"/>
        <v/>
      </c>
      <c r="X6647" s="94" t="str">
        <f t="shared" si="1048"/>
        <v/>
      </c>
      <c r="Y6647" s="5"/>
      <c r="BK6647" s="8"/>
      <c r="BL6647" s="5"/>
      <c r="BM6647" s="5"/>
      <c r="BN6647" s="5"/>
      <c r="BO6647" s="5"/>
      <c r="BP6647" s="1"/>
      <c r="BQ6647" s="1"/>
      <c r="BR6647" s="1"/>
      <c r="BS6647" s="1"/>
      <c r="BT6647" s="1"/>
      <c r="BU6647" s="4"/>
      <c r="BV6647" s="1"/>
      <c r="BW6647" s="3"/>
      <c r="BX6647" s="4"/>
      <c r="BY6647" s="5"/>
      <c r="BZ6647" s="5"/>
      <c r="CA6647" s="5"/>
      <c r="CB6647" s="5"/>
      <c r="CC6647" s="5"/>
      <c r="CD6647" s="43"/>
    </row>
    <row r="6648" spans="1:82" x14ac:dyDescent="0.25">
      <c r="A6648" s="8"/>
      <c r="B6648" s="5"/>
      <c r="C6648" s="5"/>
      <c r="D6648" s="5"/>
      <c r="E6648" s="5"/>
      <c r="F6648" s="94" t="str">
        <f t="shared" si="1039"/>
        <v/>
      </c>
      <c r="G6648" s="94" t="str">
        <f t="shared" si="1040"/>
        <v/>
      </c>
      <c r="H6648" s="127" t="str">
        <f>IF(A6648&lt;&gt;"",IF(MID(C6648,1,1)="c",$AS$26,IF(MID(C6648,1,1)="r",$AS$41,IF(MID(C6648,1,1)="p",#REF!,#REF!))),"")</f>
        <v/>
      </c>
      <c r="I6648" s="92" t="str">
        <f t="shared" si="1041"/>
        <v/>
      </c>
      <c r="J6648" s="92" t="str">
        <f t="shared" si="1042"/>
        <v/>
      </c>
      <c r="K6648" s="92" t="str">
        <f t="shared" si="1043"/>
        <v/>
      </c>
      <c r="L6648" s="92" t="str">
        <f t="shared" si="1044"/>
        <v/>
      </c>
      <c r="M6648" s="95" t="str">
        <f>IF(A6648&lt;&gt;"",IF(MID(C6648,1,1)="c",SigmaEpsConcrete(I6648,$AN$30:$AN$33,$AR$30:$AR$33,$AS$26,$AS$27,$AS$28,$AQ$20,$AU$19),""),"")</f>
        <v/>
      </c>
      <c r="N6648" s="95" t="str">
        <f>IF(A6648&lt;&gt;"",IF(MID(C6648,1,1)="r",SigmaEpsReinf(J6648,$AS$42:$AS$43,$AS$41,$AS$39,$AS$40,$AQ$38),""),"")</f>
        <v/>
      </c>
      <c r="Q6648" s="92" t="str">
        <f t="shared" si="1046"/>
        <v/>
      </c>
      <c r="R6648" s="92" t="str">
        <f t="shared" si="1047"/>
        <v/>
      </c>
      <c r="U6648" s="5"/>
      <c r="V6648" s="5"/>
      <c r="W6648" s="94" t="str">
        <f t="shared" si="1045"/>
        <v/>
      </c>
      <c r="X6648" s="94" t="str">
        <f t="shared" si="1048"/>
        <v/>
      </c>
      <c r="Y6648" s="5"/>
      <c r="BK6648" s="8"/>
      <c r="BL6648" s="5"/>
      <c r="BM6648" s="5"/>
      <c r="BN6648" s="5"/>
      <c r="BO6648" s="5"/>
      <c r="BP6648" s="1"/>
      <c r="BQ6648" s="1"/>
      <c r="BR6648" s="1"/>
      <c r="BS6648" s="1"/>
      <c r="BT6648" s="1"/>
      <c r="BU6648" s="4"/>
      <c r="BV6648" s="1"/>
      <c r="BW6648" s="3"/>
      <c r="BX6648" s="4"/>
      <c r="BY6648" s="5"/>
      <c r="BZ6648" s="5"/>
      <c r="CA6648" s="5"/>
      <c r="CB6648" s="5"/>
      <c r="CC6648" s="5"/>
      <c r="CD6648" s="43"/>
    </row>
    <row r="6649" spans="1:82" x14ac:dyDescent="0.25">
      <c r="A6649" s="8"/>
      <c r="B6649" s="5"/>
      <c r="C6649" s="5"/>
      <c r="D6649" s="5"/>
      <c r="E6649" s="5"/>
      <c r="F6649" s="94" t="str">
        <f t="shared" si="1039"/>
        <v/>
      </c>
      <c r="G6649" s="94" t="str">
        <f t="shared" si="1040"/>
        <v/>
      </c>
      <c r="H6649" s="127" t="str">
        <f>IF(A6649&lt;&gt;"",IF(MID(C6649,1,1)="c",$AS$26,IF(MID(C6649,1,1)="r",$AS$41,IF(MID(C6649,1,1)="p",#REF!,#REF!))),"")</f>
        <v/>
      </c>
      <c r="I6649" s="92" t="str">
        <f t="shared" si="1041"/>
        <v/>
      </c>
      <c r="J6649" s="92" t="str">
        <f t="shared" si="1042"/>
        <v/>
      </c>
      <c r="K6649" s="92" t="str">
        <f t="shared" si="1043"/>
        <v/>
      </c>
      <c r="L6649" s="92" t="str">
        <f t="shared" si="1044"/>
        <v/>
      </c>
      <c r="M6649" s="95" t="str">
        <f>IF(A6649&lt;&gt;"",IF(MID(C6649,1,1)="c",SigmaEpsConcrete(I6649,$AN$30:$AN$33,$AR$30:$AR$33,$AS$26,$AS$27,$AS$28,$AQ$20,$AU$19),""),"")</f>
        <v/>
      </c>
      <c r="N6649" s="95" t="str">
        <f>IF(A6649&lt;&gt;"",IF(MID(C6649,1,1)="r",SigmaEpsReinf(J6649,$AS$42:$AS$43,$AS$41,$AS$39,$AS$40,$AQ$38),""),"")</f>
        <v/>
      </c>
      <c r="Q6649" s="92" t="str">
        <f t="shared" si="1046"/>
        <v/>
      </c>
      <c r="R6649" s="92" t="str">
        <f t="shared" si="1047"/>
        <v/>
      </c>
      <c r="U6649" s="5"/>
      <c r="V6649" s="5"/>
      <c r="W6649" s="94" t="str">
        <f t="shared" si="1045"/>
        <v/>
      </c>
      <c r="X6649" s="94" t="str">
        <f t="shared" si="1048"/>
        <v/>
      </c>
      <c r="Y6649" s="5"/>
      <c r="BK6649" s="8"/>
      <c r="BL6649" s="5"/>
      <c r="BM6649" s="5"/>
      <c r="BN6649" s="5"/>
      <c r="BO6649" s="5"/>
      <c r="BP6649" s="1"/>
      <c r="BQ6649" s="1"/>
      <c r="BR6649" s="1"/>
      <c r="BS6649" s="1"/>
      <c r="BT6649" s="1"/>
      <c r="BU6649" s="4"/>
      <c r="BV6649" s="1"/>
      <c r="BW6649" s="3"/>
      <c r="BX6649" s="4"/>
      <c r="BY6649" s="5"/>
      <c r="BZ6649" s="5"/>
      <c r="CA6649" s="5"/>
      <c r="CB6649" s="5"/>
      <c r="CC6649" s="5"/>
      <c r="CD6649" s="43"/>
    </row>
    <row r="6650" spans="1:82" x14ac:dyDescent="0.25">
      <c r="A6650" s="8"/>
      <c r="B6650" s="5"/>
      <c r="C6650" s="5"/>
      <c r="D6650" s="5"/>
      <c r="E6650" s="5"/>
      <c r="F6650" s="94" t="str">
        <f t="shared" si="1039"/>
        <v/>
      </c>
      <c r="G6650" s="94" t="str">
        <f t="shared" si="1040"/>
        <v/>
      </c>
      <c r="H6650" s="127" t="str">
        <f>IF(A6650&lt;&gt;"",IF(MID(C6650,1,1)="c",$AS$26,IF(MID(C6650,1,1)="r",$AS$41,IF(MID(C6650,1,1)="p",#REF!,#REF!))),"")</f>
        <v/>
      </c>
      <c r="I6650" s="92" t="str">
        <f t="shared" si="1041"/>
        <v/>
      </c>
      <c r="J6650" s="92" t="str">
        <f t="shared" si="1042"/>
        <v/>
      </c>
      <c r="K6650" s="92" t="str">
        <f t="shared" si="1043"/>
        <v/>
      </c>
      <c r="L6650" s="92" t="str">
        <f t="shared" si="1044"/>
        <v/>
      </c>
      <c r="M6650" s="95" t="str">
        <f>IF(A6650&lt;&gt;"",IF(MID(C6650,1,1)="c",SigmaEpsConcrete(I6650,$AN$30:$AN$33,$AR$30:$AR$33,$AS$26,$AS$27,$AS$28,$AQ$20,$AU$19),""),"")</f>
        <v/>
      </c>
      <c r="N6650" s="95" t="str">
        <f>IF(A6650&lt;&gt;"",IF(MID(C6650,1,1)="r",SigmaEpsReinf(J6650,$AS$42:$AS$43,$AS$41,$AS$39,$AS$40,$AQ$38),""),"")</f>
        <v/>
      </c>
      <c r="Q6650" s="92" t="str">
        <f t="shared" si="1046"/>
        <v/>
      </c>
      <c r="R6650" s="92" t="str">
        <f t="shared" si="1047"/>
        <v/>
      </c>
      <c r="U6650" s="5"/>
      <c r="V6650" s="5"/>
      <c r="W6650" s="94" t="str">
        <f t="shared" si="1045"/>
        <v/>
      </c>
      <c r="X6650" s="94" t="str">
        <f t="shared" si="1048"/>
        <v/>
      </c>
      <c r="Y6650" s="5"/>
      <c r="BK6650" s="8"/>
      <c r="BL6650" s="5"/>
      <c r="BM6650" s="5"/>
      <c r="BN6650" s="5"/>
      <c r="BO6650" s="5"/>
      <c r="BP6650" s="1"/>
      <c r="BQ6650" s="1"/>
      <c r="BR6650" s="1"/>
      <c r="BS6650" s="1"/>
      <c r="BT6650" s="1"/>
      <c r="BU6650" s="4"/>
      <c r="BV6650" s="1"/>
      <c r="BW6650" s="3"/>
      <c r="BX6650" s="4"/>
      <c r="BY6650" s="5"/>
      <c r="BZ6650" s="5"/>
      <c r="CA6650" s="5"/>
      <c r="CB6650" s="5"/>
      <c r="CC6650" s="5"/>
      <c r="CD6650" s="43"/>
    </row>
    <row r="6651" spans="1:82" x14ac:dyDescent="0.25">
      <c r="A6651" s="8"/>
      <c r="B6651" s="5"/>
      <c r="C6651" s="5"/>
      <c r="D6651" s="5"/>
      <c r="E6651" s="5"/>
      <c r="F6651" s="94" t="str">
        <f t="shared" si="1039"/>
        <v/>
      </c>
      <c r="G6651" s="94" t="str">
        <f t="shared" si="1040"/>
        <v/>
      </c>
      <c r="H6651" s="127" t="str">
        <f>IF(A6651&lt;&gt;"",IF(MID(C6651,1,1)="c",$AS$26,IF(MID(C6651,1,1)="r",$AS$41,IF(MID(C6651,1,1)="p",#REF!,#REF!))),"")</f>
        <v/>
      </c>
      <c r="I6651" s="92" t="str">
        <f t="shared" si="1041"/>
        <v/>
      </c>
      <c r="J6651" s="92" t="str">
        <f t="shared" si="1042"/>
        <v/>
      </c>
      <c r="K6651" s="92" t="str">
        <f t="shared" si="1043"/>
        <v/>
      </c>
      <c r="L6651" s="92" t="str">
        <f t="shared" si="1044"/>
        <v/>
      </c>
      <c r="M6651" s="95" t="str">
        <f>IF(A6651&lt;&gt;"",IF(MID(C6651,1,1)="c",SigmaEpsConcrete(I6651,$AN$30:$AN$33,$AR$30:$AR$33,$AS$26,$AS$27,$AS$28,$AQ$20,$AU$19),""),"")</f>
        <v/>
      </c>
      <c r="N6651" s="95" t="str">
        <f>IF(A6651&lt;&gt;"",IF(MID(C6651,1,1)="r",SigmaEpsReinf(J6651,$AS$42:$AS$43,$AS$41,$AS$39,$AS$40,$AQ$38),""),"")</f>
        <v/>
      </c>
      <c r="Q6651" s="92" t="str">
        <f t="shared" si="1046"/>
        <v/>
      </c>
      <c r="R6651" s="92" t="str">
        <f t="shared" si="1047"/>
        <v/>
      </c>
      <c r="U6651" s="5"/>
      <c r="V6651" s="5"/>
      <c r="W6651" s="94" t="str">
        <f t="shared" si="1045"/>
        <v/>
      </c>
      <c r="X6651" s="94" t="str">
        <f t="shared" si="1048"/>
        <v/>
      </c>
      <c r="Y6651" s="5"/>
      <c r="BK6651" s="8"/>
      <c r="BL6651" s="5"/>
      <c r="BM6651" s="5"/>
      <c r="BN6651" s="5"/>
      <c r="BO6651" s="5"/>
      <c r="BP6651" s="1"/>
      <c r="BQ6651" s="1"/>
      <c r="BR6651" s="1"/>
      <c r="BS6651" s="1"/>
      <c r="BT6651" s="1"/>
      <c r="BU6651" s="4"/>
      <c r="BV6651" s="1"/>
      <c r="BW6651" s="3"/>
      <c r="BX6651" s="4"/>
      <c r="BY6651" s="5"/>
      <c r="BZ6651" s="5"/>
      <c r="CA6651" s="5"/>
      <c r="CB6651" s="5"/>
      <c r="CC6651" s="5"/>
      <c r="CD6651" s="43"/>
    </row>
    <row r="6652" spans="1:82" x14ac:dyDescent="0.25">
      <c r="A6652" s="8"/>
      <c r="B6652" s="5"/>
      <c r="C6652" s="5"/>
      <c r="D6652" s="5"/>
      <c r="E6652" s="5"/>
      <c r="F6652" s="94" t="str">
        <f t="shared" si="1039"/>
        <v/>
      </c>
      <c r="G6652" s="94" t="str">
        <f t="shared" si="1040"/>
        <v/>
      </c>
      <c r="H6652" s="127" t="str">
        <f>IF(A6652&lt;&gt;"",IF(MID(C6652,1,1)="c",$AS$26,IF(MID(C6652,1,1)="r",$AS$41,IF(MID(C6652,1,1)="p",#REF!,#REF!))),"")</f>
        <v/>
      </c>
      <c r="I6652" s="92" t="str">
        <f t="shared" si="1041"/>
        <v/>
      </c>
      <c r="J6652" s="92" t="str">
        <f t="shared" si="1042"/>
        <v/>
      </c>
      <c r="K6652" s="92" t="str">
        <f t="shared" si="1043"/>
        <v/>
      </c>
      <c r="L6652" s="92" t="str">
        <f t="shared" si="1044"/>
        <v/>
      </c>
      <c r="M6652" s="95" t="str">
        <f>IF(A6652&lt;&gt;"",IF(MID(C6652,1,1)="c",SigmaEpsConcrete(I6652,$AN$30:$AN$33,$AR$30:$AR$33,$AS$26,$AS$27,$AS$28,$AQ$20,$AU$19),""),"")</f>
        <v/>
      </c>
      <c r="N6652" s="95" t="str">
        <f>IF(A6652&lt;&gt;"",IF(MID(C6652,1,1)="r",SigmaEpsReinf(J6652,$AS$42:$AS$43,$AS$41,$AS$39,$AS$40,$AQ$38),""),"")</f>
        <v/>
      </c>
      <c r="Q6652" s="92" t="str">
        <f t="shared" si="1046"/>
        <v/>
      </c>
      <c r="R6652" s="92" t="str">
        <f t="shared" si="1047"/>
        <v/>
      </c>
      <c r="U6652" s="5"/>
      <c r="V6652" s="5"/>
      <c r="W6652" s="94" t="str">
        <f t="shared" si="1045"/>
        <v/>
      </c>
      <c r="X6652" s="94" t="str">
        <f t="shared" si="1048"/>
        <v/>
      </c>
      <c r="Y6652" s="5"/>
      <c r="BK6652" s="8"/>
      <c r="BL6652" s="5"/>
      <c r="BM6652" s="5"/>
      <c r="BN6652" s="5"/>
      <c r="BO6652" s="5"/>
      <c r="BP6652" s="1"/>
      <c r="BQ6652" s="1"/>
      <c r="BR6652" s="1"/>
      <c r="BS6652" s="1"/>
      <c r="BT6652" s="1"/>
      <c r="BU6652" s="4"/>
      <c r="BV6652" s="1"/>
      <c r="BW6652" s="3"/>
      <c r="BX6652" s="4"/>
      <c r="BY6652" s="5"/>
      <c r="BZ6652" s="5"/>
      <c r="CA6652" s="5"/>
      <c r="CB6652" s="5"/>
      <c r="CC6652" s="5"/>
      <c r="CD6652" s="43"/>
    </row>
    <row r="6653" spans="1:82" x14ac:dyDescent="0.25">
      <c r="A6653" s="8"/>
      <c r="B6653" s="5"/>
      <c r="C6653" s="5"/>
      <c r="D6653" s="5"/>
      <c r="E6653" s="5"/>
      <c r="F6653" s="94" t="str">
        <f t="shared" si="1039"/>
        <v/>
      </c>
      <c r="G6653" s="94" t="str">
        <f t="shared" si="1040"/>
        <v/>
      </c>
      <c r="H6653" s="127" t="str">
        <f>IF(A6653&lt;&gt;"",IF(MID(C6653,1,1)="c",$AS$26,IF(MID(C6653,1,1)="r",$AS$41,IF(MID(C6653,1,1)="p",#REF!,#REF!))),"")</f>
        <v/>
      </c>
      <c r="I6653" s="92" t="str">
        <f t="shared" si="1041"/>
        <v/>
      </c>
      <c r="J6653" s="92" t="str">
        <f t="shared" si="1042"/>
        <v/>
      </c>
      <c r="K6653" s="92" t="str">
        <f t="shared" si="1043"/>
        <v/>
      </c>
      <c r="L6653" s="92" t="str">
        <f t="shared" si="1044"/>
        <v/>
      </c>
      <c r="M6653" s="95" t="str">
        <f>IF(A6653&lt;&gt;"",IF(MID(C6653,1,1)="c",SigmaEpsConcrete(I6653,$AN$30:$AN$33,$AR$30:$AR$33,$AS$26,$AS$27,$AS$28,$AQ$20,$AU$19),""),"")</f>
        <v/>
      </c>
      <c r="N6653" s="95" t="str">
        <f>IF(A6653&lt;&gt;"",IF(MID(C6653,1,1)="r",SigmaEpsReinf(J6653,$AS$42:$AS$43,$AS$41,$AS$39,$AS$40,$AQ$38),""),"")</f>
        <v/>
      </c>
      <c r="Q6653" s="92" t="str">
        <f t="shared" si="1046"/>
        <v/>
      </c>
      <c r="R6653" s="92" t="str">
        <f t="shared" si="1047"/>
        <v/>
      </c>
      <c r="U6653" s="5"/>
      <c r="V6653" s="5"/>
      <c r="W6653" s="94" t="str">
        <f t="shared" si="1045"/>
        <v/>
      </c>
      <c r="X6653" s="94" t="str">
        <f t="shared" si="1048"/>
        <v/>
      </c>
      <c r="Y6653" s="5"/>
      <c r="BK6653" s="8"/>
      <c r="BL6653" s="5"/>
      <c r="BM6653" s="5"/>
      <c r="BN6653" s="5"/>
      <c r="BO6653" s="5"/>
      <c r="BP6653" s="1"/>
      <c r="BQ6653" s="1"/>
      <c r="BR6653" s="1"/>
      <c r="BS6653" s="1"/>
      <c r="BT6653" s="1"/>
      <c r="BU6653" s="4"/>
      <c r="BV6653" s="1"/>
      <c r="BW6653" s="3"/>
      <c r="BX6653" s="4"/>
      <c r="BY6653" s="5"/>
      <c r="BZ6653" s="5"/>
      <c r="CA6653" s="5"/>
      <c r="CB6653" s="5"/>
      <c r="CC6653" s="5"/>
      <c r="CD6653" s="43"/>
    </row>
    <row r="6654" spans="1:82" x14ac:dyDescent="0.25">
      <c r="A6654" s="8"/>
      <c r="B6654" s="5"/>
      <c r="C6654" s="5"/>
      <c r="D6654" s="5"/>
      <c r="E6654" s="5"/>
      <c r="F6654" s="94" t="str">
        <f t="shared" si="1039"/>
        <v/>
      </c>
      <c r="G6654" s="94" t="str">
        <f t="shared" si="1040"/>
        <v/>
      </c>
      <c r="H6654" s="127" t="str">
        <f>IF(A6654&lt;&gt;"",IF(MID(C6654,1,1)="c",$AS$26,IF(MID(C6654,1,1)="r",$AS$41,IF(MID(C6654,1,1)="p",#REF!,#REF!))),"")</f>
        <v/>
      </c>
      <c r="I6654" s="92" t="str">
        <f t="shared" si="1041"/>
        <v/>
      </c>
      <c r="J6654" s="92" t="str">
        <f t="shared" si="1042"/>
        <v/>
      </c>
      <c r="K6654" s="92" t="str">
        <f t="shared" si="1043"/>
        <v/>
      </c>
      <c r="L6654" s="92" t="str">
        <f t="shared" si="1044"/>
        <v/>
      </c>
      <c r="M6654" s="95" t="str">
        <f>IF(A6654&lt;&gt;"",IF(MID(C6654,1,1)="c",SigmaEpsConcrete(I6654,$AN$30:$AN$33,$AR$30:$AR$33,$AS$26,$AS$27,$AS$28,$AQ$20,$AU$19),""),"")</f>
        <v/>
      </c>
      <c r="N6654" s="95" t="str">
        <f>IF(A6654&lt;&gt;"",IF(MID(C6654,1,1)="r",SigmaEpsReinf(J6654,$AS$42:$AS$43,$AS$41,$AS$39,$AS$40,$AQ$38),""),"")</f>
        <v/>
      </c>
      <c r="Q6654" s="92" t="str">
        <f t="shared" si="1046"/>
        <v/>
      </c>
      <c r="R6654" s="92" t="str">
        <f t="shared" si="1047"/>
        <v/>
      </c>
      <c r="U6654" s="5"/>
      <c r="V6654" s="5"/>
      <c r="W6654" s="94" t="str">
        <f t="shared" si="1045"/>
        <v/>
      </c>
      <c r="X6654" s="94" t="str">
        <f t="shared" si="1048"/>
        <v/>
      </c>
      <c r="Y6654" s="5"/>
      <c r="BK6654" s="8"/>
      <c r="BL6654" s="5"/>
      <c r="BM6654" s="5"/>
      <c r="BN6654" s="5"/>
      <c r="BO6654" s="5"/>
      <c r="BP6654" s="1"/>
      <c r="BQ6654" s="1"/>
      <c r="BR6654" s="1"/>
      <c r="BS6654" s="1"/>
      <c r="BT6654" s="1"/>
      <c r="BU6654" s="4"/>
      <c r="BV6654" s="1"/>
      <c r="BW6654" s="3"/>
      <c r="BX6654" s="4"/>
      <c r="BY6654" s="5"/>
      <c r="BZ6654" s="5"/>
      <c r="CA6654" s="5"/>
      <c r="CB6654" s="5"/>
      <c r="CC6654" s="5"/>
      <c r="CD6654" s="43"/>
    </row>
    <row r="6655" spans="1:82" x14ac:dyDescent="0.25">
      <c r="A6655" s="8"/>
      <c r="B6655" s="5"/>
      <c r="C6655" s="5"/>
      <c r="D6655" s="5"/>
      <c r="E6655" s="5"/>
      <c r="F6655" s="94" t="str">
        <f t="shared" si="1039"/>
        <v/>
      </c>
      <c r="G6655" s="94" t="str">
        <f t="shared" si="1040"/>
        <v/>
      </c>
      <c r="H6655" s="127" t="str">
        <f>IF(A6655&lt;&gt;"",IF(MID(C6655,1,1)="c",$AS$26,IF(MID(C6655,1,1)="r",$AS$41,IF(MID(C6655,1,1)="p",#REF!,#REF!))),"")</f>
        <v/>
      </c>
      <c r="I6655" s="92" t="str">
        <f t="shared" si="1041"/>
        <v/>
      </c>
      <c r="J6655" s="92" t="str">
        <f t="shared" si="1042"/>
        <v/>
      </c>
      <c r="K6655" s="92" t="str">
        <f t="shared" si="1043"/>
        <v/>
      </c>
      <c r="L6655" s="92" t="str">
        <f t="shared" si="1044"/>
        <v/>
      </c>
      <c r="M6655" s="95" t="str">
        <f>IF(A6655&lt;&gt;"",IF(MID(C6655,1,1)="c",SigmaEpsConcrete(I6655,$AN$30:$AN$33,$AR$30:$AR$33,$AS$26,$AS$27,$AS$28,$AQ$20,$AU$19),""),"")</f>
        <v/>
      </c>
      <c r="N6655" s="95" t="str">
        <f>IF(A6655&lt;&gt;"",IF(MID(C6655,1,1)="r",SigmaEpsReinf(J6655,$AS$42:$AS$43,$AS$41,$AS$39,$AS$40,$AQ$38),""),"")</f>
        <v/>
      </c>
      <c r="Q6655" s="92" t="str">
        <f t="shared" si="1046"/>
        <v/>
      </c>
      <c r="R6655" s="92" t="str">
        <f t="shared" si="1047"/>
        <v/>
      </c>
      <c r="U6655" s="5"/>
      <c r="V6655" s="5"/>
      <c r="W6655" s="94" t="str">
        <f t="shared" si="1045"/>
        <v/>
      </c>
      <c r="X6655" s="94" t="str">
        <f t="shared" si="1048"/>
        <v/>
      </c>
      <c r="Y6655" s="5"/>
      <c r="BK6655" s="8"/>
      <c r="BL6655" s="5"/>
      <c r="BM6655" s="5"/>
      <c r="BN6655" s="5"/>
      <c r="BO6655" s="5"/>
      <c r="BP6655" s="1"/>
      <c r="BQ6655" s="1"/>
      <c r="BR6655" s="1"/>
      <c r="BS6655" s="1"/>
      <c r="BT6655" s="1"/>
      <c r="BU6655" s="4"/>
      <c r="BV6655" s="1"/>
      <c r="BW6655" s="3"/>
      <c r="BX6655" s="4"/>
      <c r="BY6655" s="5"/>
      <c r="BZ6655" s="5"/>
      <c r="CA6655" s="5"/>
      <c r="CB6655" s="5"/>
      <c r="CC6655" s="5"/>
      <c r="CD6655" s="43"/>
    </row>
    <row r="6656" spans="1:82" x14ac:dyDescent="0.25">
      <c r="A6656" s="8"/>
      <c r="B6656" s="5"/>
      <c r="C6656" s="5"/>
      <c r="D6656" s="5"/>
      <c r="E6656" s="5"/>
      <c r="F6656" s="94" t="str">
        <f t="shared" si="1039"/>
        <v/>
      </c>
      <c r="G6656" s="94" t="str">
        <f t="shared" si="1040"/>
        <v/>
      </c>
      <c r="H6656" s="127" t="str">
        <f>IF(A6656&lt;&gt;"",IF(MID(C6656,1,1)="c",$AS$26,IF(MID(C6656,1,1)="r",$AS$41,IF(MID(C6656,1,1)="p",#REF!,#REF!))),"")</f>
        <v/>
      </c>
      <c r="I6656" s="92" t="str">
        <f t="shared" si="1041"/>
        <v/>
      </c>
      <c r="J6656" s="92" t="str">
        <f t="shared" si="1042"/>
        <v/>
      </c>
      <c r="K6656" s="92" t="str">
        <f t="shared" si="1043"/>
        <v/>
      </c>
      <c r="L6656" s="92" t="str">
        <f t="shared" si="1044"/>
        <v/>
      </c>
      <c r="M6656" s="95" t="str">
        <f>IF(A6656&lt;&gt;"",IF(MID(C6656,1,1)="c",SigmaEpsConcrete(I6656,$AN$30:$AN$33,$AR$30:$AR$33,$AS$26,$AS$27,$AS$28,$AQ$20,$AU$19),""),"")</f>
        <v/>
      </c>
      <c r="N6656" s="95" t="str">
        <f>IF(A6656&lt;&gt;"",IF(MID(C6656,1,1)="r",SigmaEpsReinf(J6656,$AS$42:$AS$43,$AS$41,$AS$39,$AS$40,$AQ$38),""),"")</f>
        <v/>
      </c>
      <c r="Q6656" s="92" t="str">
        <f t="shared" si="1046"/>
        <v/>
      </c>
      <c r="R6656" s="92" t="str">
        <f t="shared" si="1047"/>
        <v/>
      </c>
      <c r="U6656" s="5"/>
      <c r="V6656" s="5"/>
      <c r="W6656" s="94" t="str">
        <f t="shared" si="1045"/>
        <v/>
      </c>
      <c r="X6656" s="94" t="str">
        <f t="shared" si="1048"/>
        <v/>
      </c>
      <c r="Y6656" s="5"/>
      <c r="BK6656" s="8"/>
      <c r="BL6656" s="5"/>
      <c r="BM6656" s="5"/>
      <c r="BN6656" s="5"/>
      <c r="BO6656" s="5"/>
      <c r="BP6656" s="1"/>
      <c r="BQ6656" s="1"/>
      <c r="BR6656" s="1"/>
      <c r="BS6656" s="1"/>
      <c r="BT6656" s="1"/>
      <c r="BU6656" s="4"/>
      <c r="BV6656" s="1"/>
      <c r="BW6656" s="3"/>
      <c r="BX6656" s="4"/>
      <c r="BY6656" s="5"/>
      <c r="BZ6656" s="5"/>
      <c r="CA6656" s="5"/>
      <c r="CB6656" s="5"/>
      <c r="CC6656" s="5"/>
      <c r="CD6656" s="43"/>
    </row>
    <row r="6657" spans="1:82" x14ac:dyDescent="0.25">
      <c r="A6657" s="8"/>
      <c r="B6657" s="5"/>
      <c r="C6657" s="5"/>
      <c r="D6657" s="5"/>
      <c r="E6657" s="5"/>
      <c r="F6657" s="94" t="str">
        <f t="shared" si="1039"/>
        <v/>
      </c>
      <c r="G6657" s="94" t="str">
        <f t="shared" si="1040"/>
        <v/>
      </c>
      <c r="H6657" s="127" t="str">
        <f>IF(A6657&lt;&gt;"",IF(MID(C6657,1,1)="c",$AS$26,IF(MID(C6657,1,1)="r",$AS$41,IF(MID(C6657,1,1)="p",#REF!,#REF!))),"")</f>
        <v/>
      </c>
      <c r="I6657" s="92" t="str">
        <f t="shared" si="1041"/>
        <v/>
      </c>
      <c r="J6657" s="92" t="str">
        <f t="shared" si="1042"/>
        <v/>
      </c>
      <c r="K6657" s="92" t="str">
        <f t="shared" si="1043"/>
        <v/>
      </c>
      <c r="L6657" s="92" t="str">
        <f t="shared" si="1044"/>
        <v/>
      </c>
      <c r="M6657" s="95" t="str">
        <f>IF(A6657&lt;&gt;"",IF(MID(C6657,1,1)="c",SigmaEpsConcrete(I6657,$AN$30:$AN$33,$AR$30:$AR$33,$AS$26,$AS$27,$AS$28,$AQ$20,$AU$19),""),"")</f>
        <v/>
      </c>
      <c r="N6657" s="95" t="str">
        <f>IF(A6657&lt;&gt;"",IF(MID(C6657,1,1)="r",SigmaEpsReinf(J6657,$AS$42:$AS$43,$AS$41,$AS$39,$AS$40,$AQ$38),""),"")</f>
        <v/>
      </c>
      <c r="Q6657" s="92" t="str">
        <f t="shared" si="1046"/>
        <v/>
      </c>
      <c r="R6657" s="92" t="str">
        <f t="shared" si="1047"/>
        <v/>
      </c>
      <c r="U6657" s="5"/>
      <c r="V6657" s="5"/>
      <c r="W6657" s="94" t="str">
        <f t="shared" si="1045"/>
        <v/>
      </c>
      <c r="X6657" s="94" t="str">
        <f t="shared" si="1048"/>
        <v/>
      </c>
      <c r="Y6657" s="5"/>
      <c r="BK6657" s="8"/>
      <c r="BL6657" s="5"/>
      <c r="BM6657" s="5"/>
      <c r="BN6657" s="5"/>
      <c r="BO6657" s="5"/>
      <c r="BP6657" s="1"/>
      <c r="BQ6657" s="1"/>
      <c r="BR6657" s="1"/>
      <c r="BS6657" s="1"/>
      <c r="BT6657" s="1"/>
      <c r="BU6657" s="4"/>
      <c r="BV6657" s="1"/>
      <c r="BW6657" s="3"/>
      <c r="BX6657" s="4"/>
      <c r="BY6657" s="5"/>
      <c r="BZ6657" s="5"/>
      <c r="CA6657" s="5"/>
      <c r="CB6657" s="5"/>
      <c r="CC6657" s="5"/>
      <c r="CD6657" s="43"/>
    </row>
    <row r="6658" spans="1:82" x14ac:dyDescent="0.25">
      <c r="A6658" s="8"/>
      <c r="B6658" s="5"/>
      <c r="C6658" s="5"/>
      <c r="D6658" s="5"/>
      <c r="E6658" s="5"/>
      <c r="F6658" s="94" t="str">
        <f t="shared" si="1039"/>
        <v/>
      </c>
      <c r="G6658" s="94" t="str">
        <f t="shared" si="1040"/>
        <v/>
      </c>
      <c r="H6658" s="127" t="str">
        <f>IF(A6658&lt;&gt;"",IF(MID(C6658,1,1)="c",$AS$26,IF(MID(C6658,1,1)="r",$AS$41,IF(MID(C6658,1,1)="p",#REF!,#REF!))),"")</f>
        <v/>
      </c>
      <c r="I6658" s="92" t="str">
        <f t="shared" si="1041"/>
        <v/>
      </c>
      <c r="J6658" s="92" t="str">
        <f t="shared" si="1042"/>
        <v/>
      </c>
      <c r="K6658" s="92" t="str">
        <f t="shared" si="1043"/>
        <v/>
      </c>
      <c r="L6658" s="92" t="str">
        <f t="shared" si="1044"/>
        <v/>
      </c>
      <c r="M6658" s="95" t="str">
        <f>IF(A6658&lt;&gt;"",IF(MID(C6658,1,1)="c",SigmaEpsConcrete(I6658,$AN$30:$AN$33,$AR$30:$AR$33,$AS$26,$AS$27,$AS$28,$AQ$20,$AU$19),""),"")</f>
        <v/>
      </c>
      <c r="N6658" s="95" t="str">
        <f>IF(A6658&lt;&gt;"",IF(MID(C6658,1,1)="r",SigmaEpsReinf(J6658,$AS$42:$AS$43,$AS$41,$AS$39,$AS$40,$AQ$38),""),"")</f>
        <v/>
      </c>
      <c r="Q6658" s="92" t="str">
        <f t="shared" si="1046"/>
        <v/>
      </c>
      <c r="R6658" s="92" t="str">
        <f t="shared" si="1047"/>
        <v/>
      </c>
      <c r="U6658" s="5"/>
      <c r="V6658" s="5"/>
      <c r="W6658" s="94" t="str">
        <f t="shared" si="1045"/>
        <v/>
      </c>
      <c r="X6658" s="94" t="str">
        <f t="shared" si="1048"/>
        <v/>
      </c>
      <c r="Y6658" s="5"/>
      <c r="BK6658" s="8"/>
      <c r="BL6658" s="5"/>
      <c r="BM6658" s="5"/>
      <c r="BN6658" s="5"/>
      <c r="BO6658" s="5"/>
      <c r="BP6658" s="1"/>
      <c r="BQ6658" s="1"/>
      <c r="BR6658" s="1"/>
      <c r="BS6658" s="1"/>
      <c r="BT6658" s="1"/>
      <c r="BU6658" s="4"/>
      <c r="BV6658" s="1"/>
      <c r="BW6658" s="3"/>
      <c r="BX6658" s="4"/>
      <c r="BY6658" s="5"/>
      <c r="BZ6658" s="5"/>
      <c r="CA6658" s="5"/>
      <c r="CB6658" s="5"/>
      <c r="CC6658" s="5"/>
      <c r="CD6658" s="43"/>
    </row>
    <row r="6659" spans="1:82" x14ac:dyDescent="0.25">
      <c r="A6659" s="8"/>
      <c r="B6659" s="5"/>
      <c r="C6659" s="5"/>
      <c r="D6659" s="5"/>
      <c r="E6659" s="5"/>
      <c r="F6659" s="94" t="str">
        <f t="shared" si="1039"/>
        <v/>
      </c>
      <c r="G6659" s="94" t="str">
        <f t="shared" si="1040"/>
        <v/>
      </c>
      <c r="H6659" s="127" t="str">
        <f>IF(A6659&lt;&gt;"",IF(MID(C6659,1,1)="c",$AS$26,IF(MID(C6659,1,1)="r",$AS$41,IF(MID(C6659,1,1)="p",#REF!,#REF!))),"")</f>
        <v/>
      </c>
      <c r="I6659" s="92" t="str">
        <f t="shared" si="1041"/>
        <v/>
      </c>
      <c r="J6659" s="92" t="str">
        <f t="shared" si="1042"/>
        <v/>
      </c>
      <c r="K6659" s="92" t="str">
        <f t="shared" si="1043"/>
        <v/>
      </c>
      <c r="L6659" s="92" t="str">
        <f t="shared" si="1044"/>
        <v/>
      </c>
      <c r="M6659" s="95" t="str">
        <f>IF(A6659&lt;&gt;"",IF(MID(C6659,1,1)="c",SigmaEpsConcrete(I6659,$AN$30:$AN$33,$AR$30:$AR$33,$AS$26,$AS$27,$AS$28,$AQ$20,$AU$19),""),"")</f>
        <v/>
      </c>
      <c r="N6659" s="95" t="str">
        <f>IF(A6659&lt;&gt;"",IF(MID(C6659,1,1)="r",SigmaEpsReinf(J6659,$AS$42:$AS$43,$AS$41,$AS$39,$AS$40,$AQ$38),""),"")</f>
        <v/>
      </c>
      <c r="Q6659" s="92" t="str">
        <f t="shared" si="1046"/>
        <v/>
      </c>
      <c r="R6659" s="92" t="str">
        <f t="shared" si="1047"/>
        <v/>
      </c>
      <c r="U6659" s="5"/>
      <c r="V6659" s="5"/>
      <c r="W6659" s="94" t="str">
        <f t="shared" si="1045"/>
        <v/>
      </c>
      <c r="X6659" s="94" t="str">
        <f t="shared" si="1048"/>
        <v/>
      </c>
      <c r="Y6659" s="5"/>
      <c r="BK6659" s="8"/>
      <c r="BL6659" s="5"/>
      <c r="BM6659" s="5"/>
      <c r="BN6659" s="5"/>
      <c r="BO6659" s="5"/>
      <c r="BP6659" s="1"/>
      <c r="BQ6659" s="1"/>
      <c r="BR6659" s="1"/>
      <c r="BS6659" s="1"/>
      <c r="BT6659" s="1"/>
      <c r="BU6659" s="4"/>
      <c r="BV6659" s="1"/>
      <c r="BW6659" s="3"/>
      <c r="BX6659" s="4"/>
      <c r="BY6659" s="5"/>
      <c r="BZ6659" s="5"/>
      <c r="CA6659" s="5"/>
      <c r="CB6659" s="5"/>
      <c r="CC6659" s="5"/>
      <c r="CD6659" s="43"/>
    </row>
    <row r="6660" spans="1:82" x14ac:dyDescent="0.25">
      <c r="A6660" s="8"/>
      <c r="B6660" s="5"/>
      <c r="C6660" s="5"/>
      <c r="D6660" s="5"/>
      <c r="E6660" s="5"/>
      <c r="F6660" s="94" t="str">
        <f t="shared" si="1039"/>
        <v/>
      </c>
      <c r="G6660" s="94" t="str">
        <f t="shared" si="1040"/>
        <v/>
      </c>
      <c r="H6660" s="127" t="str">
        <f>IF(A6660&lt;&gt;"",IF(MID(C6660,1,1)="c",$AS$26,IF(MID(C6660,1,1)="r",$AS$41,IF(MID(C6660,1,1)="p",#REF!,#REF!))),"")</f>
        <v/>
      </c>
      <c r="I6660" s="92" t="str">
        <f t="shared" si="1041"/>
        <v/>
      </c>
      <c r="J6660" s="92" t="str">
        <f t="shared" si="1042"/>
        <v/>
      </c>
      <c r="K6660" s="92" t="str">
        <f t="shared" si="1043"/>
        <v/>
      </c>
      <c r="L6660" s="92" t="str">
        <f t="shared" si="1044"/>
        <v/>
      </c>
      <c r="M6660" s="95" t="str">
        <f>IF(A6660&lt;&gt;"",IF(MID(C6660,1,1)="c",SigmaEpsConcrete(I6660,$AN$30:$AN$33,$AR$30:$AR$33,$AS$26,$AS$27,$AS$28,$AQ$20,$AU$19),""),"")</f>
        <v/>
      </c>
      <c r="N6660" s="95" t="str">
        <f>IF(A6660&lt;&gt;"",IF(MID(C6660,1,1)="r",SigmaEpsReinf(J6660,$AS$42:$AS$43,$AS$41,$AS$39,$AS$40,$AQ$38),""),"")</f>
        <v/>
      </c>
      <c r="Q6660" s="92" t="str">
        <f t="shared" si="1046"/>
        <v/>
      </c>
      <c r="R6660" s="92" t="str">
        <f t="shared" si="1047"/>
        <v/>
      </c>
      <c r="U6660" s="5"/>
      <c r="V6660" s="5"/>
      <c r="W6660" s="94" t="str">
        <f t="shared" si="1045"/>
        <v/>
      </c>
      <c r="X6660" s="94" t="str">
        <f t="shared" si="1048"/>
        <v/>
      </c>
      <c r="Y6660" s="5"/>
      <c r="BK6660" s="8"/>
      <c r="BL6660" s="5"/>
      <c r="BM6660" s="5"/>
      <c r="BN6660" s="5"/>
      <c r="BO6660" s="5"/>
      <c r="BP6660" s="1"/>
      <c r="BQ6660" s="1"/>
      <c r="BR6660" s="1"/>
      <c r="BS6660" s="1"/>
      <c r="BT6660" s="1"/>
      <c r="BU6660" s="4"/>
      <c r="BV6660" s="1"/>
      <c r="BW6660" s="3"/>
      <c r="BX6660" s="4"/>
      <c r="BY6660" s="5"/>
      <c r="BZ6660" s="5"/>
      <c r="CA6660" s="5"/>
      <c r="CB6660" s="5"/>
      <c r="CC6660" s="5"/>
      <c r="CD6660" s="43"/>
    </row>
    <row r="6661" spans="1:82" x14ac:dyDescent="0.25">
      <c r="A6661" s="8"/>
      <c r="B6661" s="5"/>
      <c r="C6661" s="5"/>
      <c r="D6661" s="5"/>
      <c r="E6661" s="5"/>
      <c r="F6661" s="94" t="str">
        <f t="shared" si="1039"/>
        <v/>
      </c>
      <c r="G6661" s="94" t="str">
        <f t="shared" si="1040"/>
        <v/>
      </c>
      <c r="H6661" s="127" t="str">
        <f>IF(A6661&lt;&gt;"",IF(MID(C6661,1,1)="c",$AS$26,IF(MID(C6661,1,1)="r",$AS$41,IF(MID(C6661,1,1)="p",#REF!,#REF!))),"")</f>
        <v/>
      </c>
      <c r="I6661" s="92" t="str">
        <f t="shared" si="1041"/>
        <v/>
      </c>
      <c r="J6661" s="92" t="str">
        <f t="shared" si="1042"/>
        <v/>
      </c>
      <c r="K6661" s="92" t="str">
        <f t="shared" si="1043"/>
        <v/>
      </c>
      <c r="L6661" s="92" t="str">
        <f t="shared" si="1044"/>
        <v/>
      </c>
      <c r="M6661" s="95" t="str">
        <f>IF(A6661&lt;&gt;"",IF(MID(C6661,1,1)="c",SigmaEpsConcrete(I6661,$AN$30:$AN$33,$AR$30:$AR$33,$AS$26,$AS$27,$AS$28,$AQ$20,$AU$19),""),"")</f>
        <v/>
      </c>
      <c r="N6661" s="95" t="str">
        <f>IF(A6661&lt;&gt;"",IF(MID(C6661,1,1)="r",SigmaEpsReinf(J6661,$AS$42:$AS$43,$AS$41,$AS$39,$AS$40,$AQ$38),""),"")</f>
        <v/>
      </c>
      <c r="Q6661" s="92" t="str">
        <f t="shared" si="1046"/>
        <v/>
      </c>
      <c r="R6661" s="92" t="str">
        <f t="shared" si="1047"/>
        <v/>
      </c>
      <c r="U6661" s="5"/>
      <c r="V6661" s="5"/>
      <c r="W6661" s="94" t="str">
        <f t="shared" si="1045"/>
        <v/>
      </c>
      <c r="X6661" s="94" t="str">
        <f t="shared" si="1048"/>
        <v/>
      </c>
      <c r="Y6661" s="5"/>
      <c r="BK6661" s="8"/>
      <c r="BL6661" s="5"/>
      <c r="BM6661" s="5"/>
      <c r="BN6661" s="5"/>
      <c r="BO6661" s="5"/>
      <c r="BP6661" s="1"/>
      <c r="BQ6661" s="1"/>
      <c r="BR6661" s="1"/>
      <c r="BS6661" s="1"/>
      <c r="BT6661" s="1"/>
      <c r="BU6661" s="4"/>
      <c r="BV6661" s="1"/>
      <c r="BW6661" s="3"/>
      <c r="BX6661" s="4"/>
      <c r="BY6661" s="5"/>
      <c r="BZ6661" s="5"/>
      <c r="CA6661" s="5"/>
      <c r="CB6661" s="5"/>
      <c r="CC6661" s="5"/>
      <c r="CD6661" s="43"/>
    </row>
    <row r="6662" spans="1:82" x14ac:dyDescent="0.25">
      <c r="A6662" s="8"/>
      <c r="B6662" s="5"/>
      <c r="C6662" s="5"/>
      <c r="D6662" s="5"/>
      <c r="E6662" s="5"/>
      <c r="F6662" s="94" t="str">
        <f t="shared" si="1039"/>
        <v/>
      </c>
      <c r="G6662" s="94" t="str">
        <f t="shared" si="1040"/>
        <v/>
      </c>
      <c r="H6662" s="127" t="str">
        <f>IF(A6662&lt;&gt;"",IF(MID(C6662,1,1)="c",$AS$26,IF(MID(C6662,1,1)="r",$AS$41,IF(MID(C6662,1,1)="p",#REF!,#REF!))),"")</f>
        <v/>
      </c>
      <c r="I6662" s="92" t="str">
        <f t="shared" si="1041"/>
        <v/>
      </c>
      <c r="J6662" s="92" t="str">
        <f t="shared" si="1042"/>
        <v/>
      </c>
      <c r="K6662" s="92" t="str">
        <f t="shared" si="1043"/>
        <v/>
      </c>
      <c r="L6662" s="92" t="str">
        <f t="shared" si="1044"/>
        <v/>
      </c>
      <c r="M6662" s="95" t="str">
        <f>IF(A6662&lt;&gt;"",IF(MID(C6662,1,1)="c",SigmaEpsConcrete(I6662,$AN$30:$AN$33,$AR$30:$AR$33,$AS$26,$AS$27,$AS$28,$AQ$20,$AU$19),""),"")</f>
        <v/>
      </c>
      <c r="N6662" s="95" t="str">
        <f>IF(A6662&lt;&gt;"",IF(MID(C6662,1,1)="r",SigmaEpsReinf(J6662,$AS$42:$AS$43,$AS$41,$AS$39,$AS$40,$AQ$38),""),"")</f>
        <v/>
      </c>
      <c r="Q6662" s="92" t="str">
        <f t="shared" si="1046"/>
        <v/>
      </c>
      <c r="R6662" s="92" t="str">
        <f t="shared" si="1047"/>
        <v/>
      </c>
      <c r="U6662" s="5"/>
      <c r="V6662" s="5"/>
      <c r="W6662" s="94" t="str">
        <f t="shared" si="1045"/>
        <v/>
      </c>
      <c r="X6662" s="94" t="str">
        <f t="shared" si="1048"/>
        <v/>
      </c>
      <c r="Y6662" s="5"/>
      <c r="BK6662" s="8"/>
      <c r="BL6662" s="5"/>
      <c r="BM6662" s="5"/>
      <c r="BN6662" s="5"/>
      <c r="BO6662" s="5"/>
      <c r="BP6662" s="1"/>
      <c r="BQ6662" s="1"/>
      <c r="BR6662" s="1"/>
      <c r="BS6662" s="1"/>
      <c r="BT6662" s="1"/>
      <c r="BU6662" s="4"/>
      <c r="BV6662" s="1"/>
      <c r="BW6662" s="3"/>
      <c r="BX6662" s="4"/>
      <c r="BY6662" s="5"/>
      <c r="BZ6662" s="5"/>
      <c r="CA6662" s="5"/>
      <c r="CB6662" s="5"/>
      <c r="CC6662" s="5"/>
      <c r="CD6662" s="43"/>
    </row>
    <row r="6663" spans="1:82" x14ac:dyDescent="0.25">
      <c r="A6663" s="8"/>
      <c r="B6663" s="5"/>
      <c r="C6663" s="5"/>
      <c r="D6663" s="5"/>
      <c r="E6663" s="5"/>
      <c r="F6663" s="94" t="str">
        <f t="shared" si="1039"/>
        <v/>
      </c>
      <c r="G6663" s="94" t="str">
        <f t="shared" si="1040"/>
        <v/>
      </c>
      <c r="H6663" s="127" t="str">
        <f>IF(A6663&lt;&gt;"",IF(MID(C6663,1,1)="c",$AS$26,IF(MID(C6663,1,1)="r",$AS$41,IF(MID(C6663,1,1)="p",#REF!,#REF!))),"")</f>
        <v/>
      </c>
      <c r="I6663" s="92" t="str">
        <f t="shared" si="1041"/>
        <v/>
      </c>
      <c r="J6663" s="92" t="str">
        <f t="shared" si="1042"/>
        <v/>
      </c>
      <c r="K6663" s="92" t="str">
        <f t="shared" si="1043"/>
        <v/>
      </c>
      <c r="L6663" s="92" t="str">
        <f t="shared" si="1044"/>
        <v/>
      </c>
      <c r="M6663" s="95" t="str">
        <f>IF(A6663&lt;&gt;"",IF(MID(C6663,1,1)="c",SigmaEpsConcrete(I6663,$AN$30:$AN$33,$AR$30:$AR$33,$AS$26,$AS$27,$AS$28,$AQ$20,$AU$19),""),"")</f>
        <v/>
      </c>
      <c r="N6663" s="95" t="str">
        <f>IF(A6663&lt;&gt;"",IF(MID(C6663,1,1)="r",SigmaEpsReinf(J6663,$AS$42:$AS$43,$AS$41,$AS$39,$AS$40,$AQ$38),""),"")</f>
        <v/>
      </c>
      <c r="Q6663" s="92" t="str">
        <f t="shared" si="1046"/>
        <v/>
      </c>
      <c r="R6663" s="92" t="str">
        <f t="shared" si="1047"/>
        <v/>
      </c>
      <c r="U6663" s="5"/>
      <c r="V6663" s="5"/>
      <c r="W6663" s="94" t="str">
        <f t="shared" si="1045"/>
        <v/>
      </c>
      <c r="X6663" s="94" t="str">
        <f t="shared" si="1048"/>
        <v/>
      </c>
      <c r="Y6663" s="5"/>
      <c r="BK6663" s="8"/>
      <c r="BL6663" s="5"/>
      <c r="BM6663" s="5"/>
      <c r="BN6663" s="5"/>
      <c r="BO6663" s="5"/>
      <c r="BP6663" s="1"/>
      <c r="BQ6663" s="1"/>
      <c r="BR6663" s="1"/>
      <c r="BS6663" s="1"/>
      <c r="BT6663" s="1"/>
      <c r="BU6663" s="4"/>
      <c r="BV6663" s="1"/>
      <c r="BW6663" s="3"/>
      <c r="BX6663" s="4"/>
      <c r="BY6663" s="5"/>
      <c r="BZ6663" s="5"/>
      <c r="CA6663" s="5"/>
      <c r="CB6663" s="5"/>
      <c r="CC6663" s="5"/>
      <c r="CD6663" s="43"/>
    </row>
    <row r="6664" spans="1:82" x14ac:dyDescent="0.25">
      <c r="A6664" s="8"/>
      <c r="B6664" s="5"/>
      <c r="C6664" s="5"/>
      <c r="D6664" s="5"/>
      <c r="E6664" s="5"/>
      <c r="F6664" s="94" t="str">
        <f t="shared" si="1039"/>
        <v/>
      </c>
      <c r="G6664" s="94" t="str">
        <f t="shared" si="1040"/>
        <v/>
      </c>
      <c r="H6664" s="127" t="str">
        <f>IF(A6664&lt;&gt;"",IF(MID(C6664,1,1)="c",$AS$26,IF(MID(C6664,1,1)="r",$AS$41,IF(MID(C6664,1,1)="p",#REF!,#REF!))),"")</f>
        <v/>
      </c>
      <c r="I6664" s="92" t="str">
        <f t="shared" si="1041"/>
        <v/>
      </c>
      <c r="J6664" s="92" t="str">
        <f t="shared" si="1042"/>
        <v/>
      </c>
      <c r="K6664" s="92" t="str">
        <f t="shared" si="1043"/>
        <v/>
      </c>
      <c r="L6664" s="92" t="str">
        <f t="shared" si="1044"/>
        <v/>
      </c>
      <c r="M6664" s="95" t="str">
        <f>IF(A6664&lt;&gt;"",IF(MID(C6664,1,1)="c",SigmaEpsConcrete(I6664,$AN$30:$AN$33,$AR$30:$AR$33,$AS$26,$AS$27,$AS$28,$AQ$20,$AU$19),""),"")</f>
        <v/>
      </c>
      <c r="N6664" s="95" t="str">
        <f>IF(A6664&lt;&gt;"",IF(MID(C6664,1,1)="r",SigmaEpsReinf(J6664,$AS$42:$AS$43,$AS$41,$AS$39,$AS$40,$AQ$38),""),"")</f>
        <v/>
      </c>
      <c r="Q6664" s="92" t="str">
        <f t="shared" si="1046"/>
        <v/>
      </c>
      <c r="R6664" s="92" t="str">
        <f t="shared" si="1047"/>
        <v/>
      </c>
      <c r="U6664" s="5"/>
      <c r="V6664" s="5"/>
      <c r="W6664" s="94" t="str">
        <f t="shared" si="1045"/>
        <v/>
      </c>
      <c r="X6664" s="94" t="str">
        <f t="shared" si="1048"/>
        <v/>
      </c>
      <c r="Y6664" s="5"/>
      <c r="BK6664" s="8"/>
      <c r="BL6664" s="5"/>
      <c r="BM6664" s="5"/>
      <c r="BN6664" s="5"/>
      <c r="BO6664" s="5"/>
      <c r="BP6664" s="1"/>
      <c r="BQ6664" s="1"/>
      <c r="BR6664" s="1"/>
      <c r="BS6664" s="1"/>
      <c r="BT6664" s="1"/>
      <c r="BU6664" s="4"/>
      <c r="BV6664" s="1"/>
      <c r="BW6664" s="3"/>
      <c r="BX6664" s="4"/>
      <c r="BY6664" s="5"/>
      <c r="BZ6664" s="5"/>
      <c r="CA6664" s="5"/>
      <c r="CB6664" s="5"/>
      <c r="CC6664" s="5"/>
      <c r="CD6664" s="43"/>
    </row>
    <row r="6665" spans="1:82" x14ac:dyDescent="0.25">
      <c r="A6665" s="8"/>
      <c r="B6665" s="5"/>
      <c r="C6665" s="5"/>
      <c r="D6665" s="5"/>
      <c r="E6665" s="5"/>
      <c r="F6665" s="94" t="str">
        <f t="shared" si="1039"/>
        <v/>
      </c>
      <c r="G6665" s="94" t="str">
        <f t="shared" si="1040"/>
        <v/>
      </c>
      <c r="H6665" s="127" t="str">
        <f>IF(A6665&lt;&gt;"",IF(MID(C6665,1,1)="c",$AS$26,IF(MID(C6665,1,1)="r",$AS$41,IF(MID(C6665,1,1)="p",#REF!,#REF!))),"")</f>
        <v/>
      </c>
      <c r="I6665" s="92" t="str">
        <f t="shared" si="1041"/>
        <v/>
      </c>
      <c r="J6665" s="92" t="str">
        <f t="shared" si="1042"/>
        <v/>
      </c>
      <c r="K6665" s="92" t="str">
        <f t="shared" si="1043"/>
        <v/>
      </c>
      <c r="L6665" s="92" t="str">
        <f t="shared" si="1044"/>
        <v/>
      </c>
      <c r="M6665" s="95" t="str">
        <f>IF(A6665&lt;&gt;"",IF(MID(C6665,1,1)="c",SigmaEpsConcrete(I6665,$AN$30:$AN$33,$AR$30:$AR$33,$AS$26,$AS$27,$AS$28,$AQ$20,$AU$19),""),"")</f>
        <v/>
      </c>
      <c r="N6665" s="95" t="str">
        <f>IF(A6665&lt;&gt;"",IF(MID(C6665,1,1)="r",SigmaEpsReinf(J6665,$AS$42:$AS$43,$AS$41,$AS$39,$AS$40,$AQ$38),""),"")</f>
        <v/>
      </c>
      <c r="Q6665" s="92" t="str">
        <f t="shared" si="1046"/>
        <v/>
      </c>
      <c r="R6665" s="92" t="str">
        <f t="shared" si="1047"/>
        <v/>
      </c>
      <c r="U6665" s="5"/>
      <c r="V6665" s="5"/>
      <c r="W6665" s="94" t="str">
        <f t="shared" si="1045"/>
        <v/>
      </c>
      <c r="X6665" s="94" t="str">
        <f t="shared" si="1048"/>
        <v/>
      </c>
      <c r="Y6665" s="5"/>
      <c r="BK6665" s="8"/>
      <c r="BL6665" s="5"/>
      <c r="BM6665" s="5"/>
      <c r="BN6665" s="5"/>
      <c r="BO6665" s="5"/>
      <c r="BP6665" s="1"/>
      <c r="BQ6665" s="1"/>
      <c r="BR6665" s="1"/>
      <c r="BS6665" s="1"/>
      <c r="BT6665" s="1"/>
      <c r="BU6665" s="4"/>
      <c r="BV6665" s="1"/>
      <c r="BW6665" s="3"/>
      <c r="BX6665" s="4"/>
      <c r="BY6665" s="5"/>
      <c r="BZ6665" s="5"/>
      <c r="CA6665" s="5"/>
      <c r="CB6665" s="5"/>
      <c r="CC6665" s="5"/>
      <c r="CD6665" s="43"/>
    </row>
    <row r="6666" spans="1:82" x14ac:dyDescent="0.25">
      <c r="A6666" s="8"/>
      <c r="B6666" s="5"/>
      <c r="C6666" s="5"/>
      <c r="D6666" s="5"/>
      <c r="E6666" s="5"/>
      <c r="F6666" s="94" t="str">
        <f t="shared" ref="F6666:F6729" si="1049">IF(A6666&lt;&gt;"",(D6666-$AU$86)/10,"")</f>
        <v/>
      </c>
      <c r="G6666" s="94" t="str">
        <f t="shared" ref="G6666:G6729" si="1050">IF(A6666&lt;&gt;"",(E6666-$AU$87)/10,"")</f>
        <v/>
      </c>
      <c r="H6666" s="127" t="str">
        <f>IF(A6666&lt;&gt;"",IF(MID(C6666,1,1)="c",$AS$26,IF(MID(C6666,1,1)="r",$AS$41,IF(MID(C6666,1,1)="p",#REF!,#REF!))),"")</f>
        <v/>
      </c>
      <c r="I6666" s="92" t="str">
        <f t="shared" ref="I6666:I6729" si="1051">IF($A6666&lt;&gt;"",IF(MID($C6666,1,1)="c",$Y$3+$Y$4*$F6666+$Y$5*$G6666+$BR$43,""),"")</f>
        <v/>
      </c>
      <c r="J6666" s="92" t="str">
        <f t="shared" ref="J6666:J6729" si="1052">IF($A6666&lt;&gt;"",IF(MID($C6666,1,1)="r",$Y$3+$Y$4*$F6666+$Y$5*$G6666+$BR$43,""),"")</f>
        <v/>
      </c>
      <c r="K6666" s="92" t="str">
        <f t="shared" ref="K6666:K6729" si="1053">IF($A6666&lt;&gt;"",IF(MID($C6666,1,1)="u",$Y$3+$Y$4*$F6666+$Y$5*$G6666+$BR$43,""),"")</f>
        <v/>
      </c>
      <c r="L6666" s="92" t="str">
        <f t="shared" ref="L6666:L6729" si="1054">IF($A6666&lt;&gt;"",IF(MID($C6666,1,1)="p",$Y$3+$Y$4*$F6666+$Y$5*$G6666+$BR$43,""),"")</f>
        <v/>
      </c>
      <c r="M6666" s="95" t="str">
        <f>IF(A6666&lt;&gt;"",IF(MID(C6666,1,1)="c",SigmaEpsConcrete(I6666,$AN$30:$AN$33,$AR$30:$AR$33,$AS$26,$AS$27,$AS$28,$AQ$20,$AU$19),""),"")</f>
        <v/>
      </c>
      <c r="N6666" s="95" t="str">
        <f>IF(A6666&lt;&gt;"",IF(MID(C6666,1,1)="r",SigmaEpsReinf(J6666,$AS$42:$AS$43,$AS$41,$AS$39,$AS$40,$AQ$38),""),"")</f>
        <v/>
      </c>
      <c r="Q6666" s="92" t="str">
        <f t="shared" si="1046"/>
        <v/>
      </c>
      <c r="R6666" s="92" t="str">
        <f t="shared" si="1047"/>
        <v/>
      </c>
      <c r="U6666" s="5"/>
      <c r="V6666" s="5"/>
      <c r="W6666" s="94" t="str">
        <f t="shared" ref="W6666:W6729" si="1055">IF(A6666&lt;&gt;"",F6666-$AU$105,"")</f>
        <v/>
      </c>
      <c r="X6666" s="94" t="str">
        <f t="shared" si="1048"/>
        <v/>
      </c>
      <c r="Y6666" s="5"/>
      <c r="BK6666" s="8"/>
      <c r="BL6666" s="5"/>
      <c r="BM6666" s="5"/>
      <c r="BN6666" s="5"/>
      <c r="BO6666" s="5"/>
      <c r="BP6666" s="1"/>
      <c r="BQ6666" s="1"/>
      <c r="BR6666" s="1"/>
      <c r="BS6666" s="1"/>
      <c r="BT6666" s="1"/>
      <c r="BU6666" s="4"/>
      <c r="BV6666" s="1"/>
      <c r="BW6666" s="3"/>
      <c r="BX6666" s="4"/>
      <c r="BY6666" s="5"/>
      <c r="BZ6666" s="5"/>
      <c r="CA6666" s="5"/>
      <c r="CB6666" s="5"/>
      <c r="CC6666" s="5"/>
      <c r="CD6666" s="43"/>
    </row>
    <row r="6667" spans="1:82" x14ac:dyDescent="0.25">
      <c r="A6667" s="8"/>
      <c r="B6667" s="5"/>
      <c r="C6667" s="5"/>
      <c r="D6667" s="5"/>
      <c r="E6667" s="5"/>
      <c r="F6667" s="94" t="str">
        <f t="shared" si="1049"/>
        <v/>
      </c>
      <c r="G6667" s="94" t="str">
        <f t="shared" si="1050"/>
        <v/>
      </c>
      <c r="H6667" s="127" t="str">
        <f>IF(A6667&lt;&gt;"",IF(MID(C6667,1,1)="c",$AS$26,IF(MID(C6667,1,1)="r",$AS$41,IF(MID(C6667,1,1)="p",#REF!,#REF!))),"")</f>
        <v/>
      </c>
      <c r="I6667" s="92" t="str">
        <f t="shared" si="1051"/>
        <v/>
      </c>
      <c r="J6667" s="92" t="str">
        <f t="shared" si="1052"/>
        <v/>
      </c>
      <c r="K6667" s="92" t="str">
        <f t="shared" si="1053"/>
        <v/>
      </c>
      <c r="L6667" s="92" t="str">
        <f t="shared" si="1054"/>
        <v/>
      </c>
      <c r="M6667" s="95" t="str">
        <f>IF(A6667&lt;&gt;"",IF(MID(C6667,1,1)="c",SigmaEpsConcrete(I6667,$AN$30:$AN$33,$AR$30:$AR$33,$AS$26,$AS$27,$AS$28,$AQ$20,$AU$19),""),"")</f>
        <v/>
      </c>
      <c r="N6667" s="95" t="str">
        <f>IF(A6667&lt;&gt;"",IF(MID(C6667,1,1)="r",SigmaEpsReinf(J6667,$AS$42:$AS$43,$AS$41,$AS$39,$AS$40,$AQ$38),""),"")</f>
        <v/>
      </c>
      <c r="Q6667" s="92" t="str">
        <f t="shared" ref="Q6667:Q6730" si="1056">IF(A6667&lt;&gt;"",IF(MID(C6667,1,1)="c",IF(ISERROR(M6667/I6667),"",M6667/I6667),""),"")</f>
        <v/>
      </c>
      <c r="R6667" s="92" t="str">
        <f t="shared" ref="R6667:R6730" si="1057">IF(A6667&lt;&gt;"",IF(MID(C6667,1,1)="r",IF(ISERROR(N6667/J6667),"",N6667/J6667),""),"")</f>
        <v/>
      </c>
      <c r="U6667" s="5"/>
      <c r="V6667" s="5"/>
      <c r="W6667" s="94" t="str">
        <f t="shared" si="1055"/>
        <v/>
      </c>
      <c r="X6667" s="94" t="str">
        <f t="shared" ref="X6667:X6730" si="1058">IF(B6667&lt;&gt;"",G6667-$AU$106,"")</f>
        <v/>
      </c>
      <c r="Y6667" s="5"/>
      <c r="BK6667" s="8"/>
      <c r="BL6667" s="5"/>
      <c r="BM6667" s="5"/>
      <c r="BN6667" s="5"/>
      <c r="BO6667" s="5"/>
      <c r="BP6667" s="1"/>
      <c r="BQ6667" s="1"/>
      <c r="BR6667" s="1"/>
      <c r="BS6667" s="1"/>
      <c r="BT6667" s="1"/>
      <c r="BU6667" s="4"/>
      <c r="BV6667" s="1"/>
      <c r="BW6667" s="3"/>
      <c r="BX6667" s="4"/>
      <c r="BY6667" s="5"/>
      <c r="BZ6667" s="5"/>
      <c r="CA6667" s="5"/>
      <c r="CB6667" s="5"/>
      <c r="CC6667" s="5"/>
      <c r="CD6667" s="43"/>
    </row>
    <row r="6668" spans="1:82" x14ac:dyDescent="0.25">
      <c r="A6668" s="8"/>
      <c r="B6668" s="5"/>
      <c r="C6668" s="5"/>
      <c r="D6668" s="5"/>
      <c r="E6668" s="5"/>
      <c r="F6668" s="94" t="str">
        <f t="shared" si="1049"/>
        <v/>
      </c>
      <c r="G6668" s="94" t="str">
        <f t="shared" si="1050"/>
        <v/>
      </c>
      <c r="H6668" s="127" t="str">
        <f>IF(A6668&lt;&gt;"",IF(MID(C6668,1,1)="c",$AS$26,IF(MID(C6668,1,1)="r",$AS$41,IF(MID(C6668,1,1)="p",#REF!,#REF!))),"")</f>
        <v/>
      </c>
      <c r="I6668" s="92" t="str">
        <f t="shared" si="1051"/>
        <v/>
      </c>
      <c r="J6668" s="92" t="str">
        <f t="shared" si="1052"/>
        <v/>
      </c>
      <c r="K6668" s="92" t="str">
        <f t="shared" si="1053"/>
        <v/>
      </c>
      <c r="L6668" s="92" t="str">
        <f t="shared" si="1054"/>
        <v/>
      </c>
      <c r="M6668" s="95" t="str">
        <f>IF(A6668&lt;&gt;"",IF(MID(C6668,1,1)="c",SigmaEpsConcrete(I6668,$AN$30:$AN$33,$AR$30:$AR$33,$AS$26,$AS$27,$AS$28,$AQ$20,$AU$19),""),"")</f>
        <v/>
      </c>
      <c r="N6668" s="95" t="str">
        <f>IF(A6668&lt;&gt;"",IF(MID(C6668,1,1)="r",SigmaEpsReinf(J6668,$AS$42:$AS$43,$AS$41,$AS$39,$AS$40,$AQ$38),""),"")</f>
        <v/>
      </c>
      <c r="Q6668" s="92" t="str">
        <f t="shared" si="1056"/>
        <v/>
      </c>
      <c r="R6668" s="92" t="str">
        <f t="shared" si="1057"/>
        <v/>
      </c>
      <c r="U6668" s="5"/>
      <c r="V6668" s="5"/>
      <c r="W6668" s="94" t="str">
        <f t="shared" si="1055"/>
        <v/>
      </c>
      <c r="X6668" s="94" t="str">
        <f t="shared" si="1058"/>
        <v/>
      </c>
      <c r="Y6668" s="5"/>
      <c r="BK6668" s="8"/>
      <c r="BL6668" s="5"/>
      <c r="BM6668" s="5"/>
      <c r="BN6668" s="5"/>
      <c r="BO6668" s="5"/>
      <c r="BP6668" s="1"/>
      <c r="BQ6668" s="1"/>
      <c r="BR6668" s="1"/>
      <c r="BS6668" s="1"/>
      <c r="BT6668" s="1"/>
      <c r="BU6668" s="4"/>
      <c r="BV6668" s="1"/>
      <c r="BW6668" s="3"/>
      <c r="BX6668" s="4"/>
      <c r="BY6668" s="5"/>
      <c r="BZ6668" s="5"/>
      <c r="CA6668" s="5"/>
      <c r="CB6668" s="5"/>
      <c r="CC6668" s="5"/>
      <c r="CD6668" s="43"/>
    </row>
    <row r="6669" spans="1:82" x14ac:dyDescent="0.25">
      <c r="A6669" s="8"/>
      <c r="B6669" s="5"/>
      <c r="C6669" s="5"/>
      <c r="D6669" s="5"/>
      <c r="E6669" s="5"/>
      <c r="F6669" s="94" t="str">
        <f t="shared" si="1049"/>
        <v/>
      </c>
      <c r="G6669" s="94" t="str">
        <f t="shared" si="1050"/>
        <v/>
      </c>
      <c r="H6669" s="127" t="str">
        <f>IF(A6669&lt;&gt;"",IF(MID(C6669,1,1)="c",$AS$26,IF(MID(C6669,1,1)="r",$AS$41,IF(MID(C6669,1,1)="p",#REF!,#REF!))),"")</f>
        <v/>
      </c>
      <c r="I6669" s="92" t="str">
        <f t="shared" si="1051"/>
        <v/>
      </c>
      <c r="J6669" s="92" t="str">
        <f t="shared" si="1052"/>
        <v/>
      </c>
      <c r="K6669" s="92" t="str">
        <f t="shared" si="1053"/>
        <v/>
      </c>
      <c r="L6669" s="92" t="str">
        <f t="shared" si="1054"/>
        <v/>
      </c>
      <c r="M6669" s="95" t="str">
        <f>IF(A6669&lt;&gt;"",IF(MID(C6669,1,1)="c",SigmaEpsConcrete(I6669,$AN$30:$AN$33,$AR$30:$AR$33,$AS$26,$AS$27,$AS$28,$AQ$20,$AU$19),""),"")</f>
        <v/>
      </c>
      <c r="N6669" s="95" t="str">
        <f>IF(A6669&lt;&gt;"",IF(MID(C6669,1,1)="r",SigmaEpsReinf(J6669,$AS$42:$AS$43,$AS$41,$AS$39,$AS$40,$AQ$38),""),"")</f>
        <v/>
      </c>
      <c r="Q6669" s="92" t="str">
        <f t="shared" si="1056"/>
        <v/>
      </c>
      <c r="R6669" s="92" t="str">
        <f t="shared" si="1057"/>
        <v/>
      </c>
      <c r="U6669" s="5"/>
      <c r="V6669" s="5"/>
      <c r="W6669" s="94" t="str">
        <f t="shared" si="1055"/>
        <v/>
      </c>
      <c r="X6669" s="94" t="str">
        <f t="shared" si="1058"/>
        <v/>
      </c>
      <c r="Y6669" s="5"/>
      <c r="BK6669" s="8"/>
      <c r="BL6669" s="5"/>
      <c r="BM6669" s="5"/>
      <c r="BN6669" s="5"/>
      <c r="BO6669" s="5"/>
      <c r="BP6669" s="1"/>
      <c r="BQ6669" s="1"/>
      <c r="BR6669" s="1"/>
      <c r="BS6669" s="1"/>
      <c r="BT6669" s="1"/>
      <c r="BU6669" s="4"/>
      <c r="BV6669" s="1"/>
      <c r="BW6669" s="3"/>
      <c r="BX6669" s="4"/>
      <c r="BY6669" s="5"/>
      <c r="BZ6669" s="5"/>
      <c r="CA6669" s="5"/>
      <c r="CB6669" s="5"/>
      <c r="CC6669" s="5"/>
      <c r="CD6669" s="43"/>
    </row>
    <row r="6670" spans="1:82" x14ac:dyDescent="0.25">
      <c r="A6670" s="8"/>
      <c r="B6670" s="5"/>
      <c r="C6670" s="5"/>
      <c r="D6670" s="5"/>
      <c r="E6670" s="5"/>
      <c r="F6670" s="94" t="str">
        <f t="shared" si="1049"/>
        <v/>
      </c>
      <c r="G6670" s="94" t="str">
        <f t="shared" si="1050"/>
        <v/>
      </c>
      <c r="H6670" s="127" t="str">
        <f>IF(A6670&lt;&gt;"",IF(MID(C6670,1,1)="c",$AS$26,IF(MID(C6670,1,1)="r",$AS$41,IF(MID(C6670,1,1)="p",#REF!,#REF!))),"")</f>
        <v/>
      </c>
      <c r="I6670" s="92" t="str">
        <f t="shared" si="1051"/>
        <v/>
      </c>
      <c r="J6670" s="92" t="str">
        <f t="shared" si="1052"/>
        <v/>
      </c>
      <c r="K6670" s="92" t="str">
        <f t="shared" si="1053"/>
        <v/>
      </c>
      <c r="L6670" s="92" t="str">
        <f t="shared" si="1054"/>
        <v/>
      </c>
      <c r="M6670" s="95" t="str">
        <f>IF(A6670&lt;&gt;"",IF(MID(C6670,1,1)="c",SigmaEpsConcrete(I6670,$AN$30:$AN$33,$AR$30:$AR$33,$AS$26,$AS$27,$AS$28,$AQ$20,$AU$19),""),"")</f>
        <v/>
      </c>
      <c r="N6670" s="95" t="str">
        <f>IF(A6670&lt;&gt;"",IF(MID(C6670,1,1)="r",SigmaEpsReinf(J6670,$AS$42:$AS$43,$AS$41,$AS$39,$AS$40,$AQ$38),""),"")</f>
        <v/>
      </c>
      <c r="Q6670" s="92" t="str">
        <f t="shared" si="1056"/>
        <v/>
      </c>
      <c r="R6670" s="92" t="str">
        <f t="shared" si="1057"/>
        <v/>
      </c>
      <c r="U6670" s="5"/>
      <c r="V6670" s="5"/>
      <c r="W6670" s="94" t="str">
        <f t="shared" si="1055"/>
        <v/>
      </c>
      <c r="X6670" s="94" t="str">
        <f t="shared" si="1058"/>
        <v/>
      </c>
      <c r="Y6670" s="5"/>
      <c r="BK6670" s="8"/>
      <c r="BL6670" s="5"/>
      <c r="BM6670" s="5"/>
      <c r="BN6670" s="5"/>
      <c r="BO6670" s="5"/>
      <c r="BP6670" s="1"/>
      <c r="BQ6670" s="1"/>
      <c r="BR6670" s="1"/>
      <c r="BS6670" s="1"/>
      <c r="BT6670" s="1"/>
      <c r="BU6670" s="4"/>
      <c r="BV6670" s="1"/>
      <c r="BW6670" s="3"/>
      <c r="BX6670" s="4"/>
      <c r="BY6670" s="5"/>
      <c r="BZ6670" s="5"/>
      <c r="CA6670" s="5"/>
      <c r="CB6670" s="5"/>
      <c r="CC6670" s="5"/>
      <c r="CD6670" s="43"/>
    </row>
    <row r="6671" spans="1:82" x14ac:dyDescent="0.25">
      <c r="A6671" s="8"/>
      <c r="B6671" s="5"/>
      <c r="C6671" s="5"/>
      <c r="D6671" s="5"/>
      <c r="E6671" s="5"/>
      <c r="F6671" s="94" t="str">
        <f t="shared" si="1049"/>
        <v/>
      </c>
      <c r="G6671" s="94" t="str">
        <f t="shared" si="1050"/>
        <v/>
      </c>
      <c r="H6671" s="127" t="str">
        <f>IF(A6671&lt;&gt;"",IF(MID(C6671,1,1)="c",$AS$26,IF(MID(C6671,1,1)="r",$AS$41,IF(MID(C6671,1,1)="p",#REF!,#REF!))),"")</f>
        <v/>
      </c>
      <c r="I6671" s="92" t="str">
        <f t="shared" si="1051"/>
        <v/>
      </c>
      <c r="J6671" s="92" t="str">
        <f t="shared" si="1052"/>
        <v/>
      </c>
      <c r="K6671" s="92" t="str">
        <f t="shared" si="1053"/>
        <v/>
      </c>
      <c r="L6671" s="92" t="str">
        <f t="shared" si="1054"/>
        <v/>
      </c>
      <c r="M6671" s="95" t="str">
        <f>IF(A6671&lt;&gt;"",IF(MID(C6671,1,1)="c",SigmaEpsConcrete(I6671,$AN$30:$AN$33,$AR$30:$AR$33,$AS$26,$AS$27,$AS$28,$AQ$20,$AU$19),""),"")</f>
        <v/>
      </c>
      <c r="N6671" s="95" t="str">
        <f>IF(A6671&lt;&gt;"",IF(MID(C6671,1,1)="r",SigmaEpsReinf(J6671,$AS$42:$AS$43,$AS$41,$AS$39,$AS$40,$AQ$38),""),"")</f>
        <v/>
      </c>
      <c r="Q6671" s="92" t="str">
        <f t="shared" si="1056"/>
        <v/>
      </c>
      <c r="R6671" s="92" t="str">
        <f t="shared" si="1057"/>
        <v/>
      </c>
      <c r="U6671" s="5"/>
      <c r="V6671" s="5"/>
      <c r="W6671" s="94" t="str">
        <f t="shared" si="1055"/>
        <v/>
      </c>
      <c r="X6671" s="94" t="str">
        <f t="shared" si="1058"/>
        <v/>
      </c>
      <c r="Y6671" s="5"/>
      <c r="BK6671" s="8"/>
      <c r="BL6671" s="5"/>
      <c r="BM6671" s="5"/>
      <c r="BN6671" s="5"/>
      <c r="BO6671" s="5"/>
      <c r="BP6671" s="1"/>
      <c r="BQ6671" s="1"/>
      <c r="BR6671" s="1"/>
      <c r="BS6671" s="1"/>
      <c r="BT6671" s="1"/>
      <c r="BU6671" s="4"/>
      <c r="BV6671" s="1"/>
      <c r="BW6671" s="3"/>
      <c r="BX6671" s="4"/>
      <c r="BY6671" s="5"/>
      <c r="BZ6671" s="5"/>
      <c r="CA6671" s="5"/>
      <c r="CB6671" s="5"/>
      <c r="CC6671" s="5"/>
      <c r="CD6671" s="43"/>
    </row>
    <row r="6672" spans="1:82" x14ac:dyDescent="0.25">
      <c r="A6672" s="8"/>
      <c r="B6672" s="5"/>
      <c r="C6672" s="5"/>
      <c r="D6672" s="5"/>
      <c r="E6672" s="5"/>
      <c r="F6672" s="94" t="str">
        <f t="shared" si="1049"/>
        <v/>
      </c>
      <c r="G6672" s="94" t="str">
        <f t="shared" si="1050"/>
        <v/>
      </c>
      <c r="H6672" s="127" t="str">
        <f>IF(A6672&lt;&gt;"",IF(MID(C6672,1,1)="c",$AS$26,IF(MID(C6672,1,1)="r",$AS$41,IF(MID(C6672,1,1)="p",#REF!,#REF!))),"")</f>
        <v/>
      </c>
      <c r="I6672" s="92" t="str">
        <f t="shared" si="1051"/>
        <v/>
      </c>
      <c r="J6672" s="92" t="str">
        <f t="shared" si="1052"/>
        <v/>
      </c>
      <c r="K6672" s="92" t="str">
        <f t="shared" si="1053"/>
        <v/>
      </c>
      <c r="L6672" s="92" t="str">
        <f t="shared" si="1054"/>
        <v/>
      </c>
      <c r="M6672" s="95" t="str">
        <f>IF(A6672&lt;&gt;"",IF(MID(C6672,1,1)="c",SigmaEpsConcrete(I6672,$AN$30:$AN$33,$AR$30:$AR$33,$AS$26,$AS$27,$AS$28,$AQ$20,$AU$19),""),"")</f>
        <v/>
      </c>
      <c r="N6672" s="95" t="str">
        <f>IF(A6672&lt;&gt;"",IF(MID(C6672,1,1)="r",SigmaEpsReinf(J6672,$AS$42:$AS$43,$AS$41,$AS$39,$AS$40,$AQ$38),""),"")</f>
        <v/>
      </c>
      <c r="Q6672" s="92" t="str">
        <f t="shared" si="1056"/>
        <v/>
      </c>
      <c r="R6672" s="92" t="str">
        <f t="shared" si="1057"/>
        <v/>
      </c>
      <c r="U6672" s="5"/>
      <c r="V6672" s="5"/>
      <c r="W6672" s="94" t="str">
        <f t="shared" si="1055"/>
        <v/>
      </c>
      <c r="X6672" s="94" t="str">
        <f t="shared" si="1058"/>
        <v/>
      </c>
      <c r="Y6672" s="5"/>
      <c r="BK6672" s="8"/>
      <c r="BL6672" s="5"/>
      <c r="BM6672" s="5"/>
      <c r="BN6672" s="5"/>
      <c r="BO6672" s="5"/>
      <c r="BP6672" s="1"/>
      <c r="BQ6672" s="1"/>
      <c r="BR6672" s="1"/>
      <c r="BS6672" s="1"/>
      <c r="BT6672" s="1"/>
      <c r="BU6672" s="4"/>
      <c r="BV6672" s="1"/>
      <c r="BW6672" s="3"/>
      <c r="BX6672" s="4"/>
      <c r="BY6672" s="5"/>
      <c r="BZ6672" s="5"/>
      <c r="CA6672" s="5"/>
      <c r="CB6672" s="5"/>
      <c r="CC6672" s="5"/>
      <c r="CD6672" s="43"/>
    </row>
    <row r="6673" spans="1:82" x14ac:dyDescent="0.25">
      <c r="A6673" s="8"/>
      <c r="B6673" s="5"/>
      <c r="C6673" s="5"/>
      <c r="D6673" s="5"/>
      <c r="E6673" s="5"/>
      <c r="F6673" s="94" t="str">
        <f t="shared" si="1049"/>
        <v/>
      </c>
      <c r="G6673" s="94" t="str">
        <f t="shared" si="1050"/>
        <v/>
      </c>
      <c r="H6673" s="127" t="str">
        <f>IF(A6673&lt;&gt;"",IF(MID(C6673,1,1)="c",$AS$26,IF(MID(C6673,1,1)="r",$AS$41,IF(MID(C6673,1,1)="p",#REF!,#REF!))),"")</f>
        <v/>
      </c>
      <c r="I6673" s="92" t="str">
        <f t="shared" si="1051"/>
        <v/>
      </c>
      <c r="J6673" s="92" t="str">
        <f t="shared" si="1052"/>
        <v/>
      </c>
      <c r="K6673" s="92" t="str">
        <f t="shared" si="1053"/>
        <v/>
      </c>
      <c r="L6673" s="92" t="str">
        <f t="shared" si="1054"/>
        <v/>
      </c>
      <c r="M6673" s="95" t="str">
        <f>IF(A6673&lt;&gt;"",IF(MID(C6673,1,1)="c",SigmaEpsConcrete(I6673,$AN$30:$AN$33,$AR$30:$AR$33,$AS$26,$AS$27,$AS$28,$AQ$20,$AU$19),""),"")</f>
        <v/>
      </c>
      <c r="N6673" s="95" t="str">
        <f>IF(A6673&lt;&gt;"",IF(MID(C6673,1,1)="r",SigmaEpsReinf(J6673,$AS$42:$AS$43,$AS$41,$AS$39,$AS$40,$AQ$38),""),"")</f>
        <v/>
      </c>
      <c r="Q6673" s="92" t="str">
        <f t="shared" si="1056"/>
        <v/>
      </c>
      <c r="R6673" s="92" t="str">
        <f t="shared" si="1057"/>
        <v/>
      </c>
      <c r="U6673" s="5"/>
      <c r="V6673" s="5"/>
      <c r="W6673" s="94" t="str">
        <f t="shared" si="1055"/>
        <v/>
      </c>
      <c r="X6673" s="94" t="str">
        <f t="shared" si="1058"/>
        <v/>
      </c>
      <c r="Y6673" s="5"/>
      <c r="BK6673" s="8"/>
      <c r="BL6673" s="5"/>
      <c r="BM6673" s="5"/>
      <c r="BN6673" s="5"/>
      <c r="BO6673" s="5"/>
      <c r="BP6673" s="1"/>
      <c r="BQ6673" s="1"/>
      <c r="BR6673" s="1"/>
      <c r="BS6673" s="1"/>
      <c r="BT6673" s="1"/>
      <c r="BU6673" s="4"/>
      <c r="BV6673" s="1"/>
      <c r="BW6673" s="3"/>
      <c r="BX6673" s="4"/>
      <c r="BY6673" s="5"/>
      <c r="BZ6673" s="5"/>
      <c r="CA6673" s="5"/>
      <c r="CB6673" s="5"/>
      <c r="CC6673" s="5"/>
      <c r="CD6673" s="43"/>
    </row>
    <row r="6674" spans="1:82" x14ac:dyDescent="0.25">
      <c r="A6674" s="8"/>
      <c r="B6674" s="5"/>
      <c r="C6674" s="5"/>
      <c r="D6674" s="5"/>
      <c r="E6674" s="5"/>
      <c r="F6674" s="94" t="str">
        <f t="shared" si="1049"/>
        <v/>
      </c>
      <c r="G6674" s="94" t="str">
        <f t="shared" si="1050"/>
        <v/>
      </c>
      <c r="H6674" s="127" t="str">
        <f>IF(A6674&lt;&gt;"",IF(MID(C6674,1,1)="c",$AS$26,IF(MID(C6674,1,1)="r",$AS$41,IF(MID(C6674,1,1)="p",#REF!,#REF!))),"")</f>
        <v/>
      </c>
      <c r="I6674" s="92" t="str">
        <f t="shared" si="1051"/>
        <v/>
      </c>
      <c r="J6674" s="92" t="str">
        <f t="shared" si="1052"/>
        <v/>
      </c>
      <c r="K6674" s="92" t="str">
        <f t="shared" si="1053"/>
        <v/>
      </c>
      <c r="L6674" s="92" t="str">
        <f t="shared" si="1054"/>
        <v/>
      </c>
      <c r="M6674" s="95" t="str">
        <f>IF(A6674&lt;&gt;"",IF(MID(C6674,1,1)="c",SigmaEpsConcrete(I6674,$AN$30:$AN$33,$AR$30:$AR$33,$AS$26,$AS$27,$AS$28,$AQ$20,$AU$19),""),"")</f>
        <v/>
      </c>
      <c r="N6674" s="95" t="str">
        <f>IF(A6674&lt;&gt;"",IF(MID(C6674,1,1)="r",SigmaEpsReinf(J6674,$AS$42:$AS$43,$AS$41,$AS$39,$AS$40,$AQ$38),""),"")</f>
        <v/>
      </c>
      <c r="Q6674" s="92" t="str">
        <f t="shared" si="1056"/>
        <v/>
      </c>
      <c r="R6674" s="92" t="str">
        <f t="shared" si="1057"/>
        <v/>
      </c>
      <c r="U6674" s="5"/>
      <c r="V6674" s="5"/>
      <c r="W6674" s="94" t="str">
        <f t="shared" si="1055"/>
        <v/>
      </c>
      <c r="X6674" s="94" t="str">
        <f t="shared" si="1058"/>
        <v/>
      </c>
      <c r="Y6674" s="5"/>
      <c r="BK6674" s="8"/>
      <c r="BL6674" s="5"/>
      <c r="BM6674" s="5"/>
      <c r="BN6674" s="5"/>
      <c r="BO6674" s="5"/>
      <c r="BP6674" s="1"/>
      <c r="BQ6674" s="1"/>
      <c r="BR6674" s="1"/>
      <c r="BS6674" s="1"/>
      <c r="BT6674" s="1"/>
      <c r="BU6674" s="4"/>
      <c r="BV6674" s="1"/>
      <c r="BW6674" s="3"/>
      <c r="BX6674" s="4"/>
      <c r="BY6674" s="5"/>
      <c r="BZ6674" s="5"/>
      <c r="CA6674" s="5"/>
      <c r="CB6674" s="5"/>
      <c r="CC6674" s="5"/>
      <c r="CD6674" s="43"/>
    </row>
    <row r="6675" spans="1:82" x14ac:dyDescent="0.25">
      <c r="A6675" s="8"/>
      <c r="B6675" s="5"/>
      <c r="C6675" s="5"/>
      <c r="D6675" s="5"/>
      <c r="E6675" s="5"/>
      <c r="F6675" s="94" t="str">
        <f t="shared" si="1049"/>
        <v/>
      </c>
      <c r="G6675" s="94" t="str">
        <f t="shared" si="1050"/>
        <v/>
      </c>
      <c r="H6675" s="127" t="str">
        <f>IF(A6675&lt;&gt;"",IF(MID(C6675,1,1)="c",$AS$26,IF(MID(C6675,1,1)="r",$AS$41,IF(MID(C6675,1,1)="p",#REF!,#REF!))),"")</f>
        <v/>
      </c>
      <c r="I6675" s="92" t="str">
        <f t="shared" si="1051"/>
        <v/>
      </c>
      <c r="J6675" s="92" t="str">
        <f t="shared" si="1052"/>
        <v/>
      </c>
      <c r="K6675" s="92" t="str">
        <f t="shared" si="1053"/>
        <v/>
      </c>
      <c r="L6675" s="92" t="str">
        <f t="shared" si="1054"/>
        <v/>
      </c>
      <c r="M6675" s="95" t="str">
        <f>IF(A6675&lt;&gt;"",IF(MID(C6675,1,1)="c",SigmaEpsConcrete(I6675,$AN$30:$AN$33,$AR$30:$AR$33,$AS$26,$AS$27,$AS$28,$AQ$20,$AU$19),""),"")</f>
        <v/>
      </c>
      <c r="N6675" s="95" t="str">
        <f>IF(A6675&lt;&gt;"",IF(MID(C6675,1,1)="r",SigmaEpsReinf(J6675,$AS$42:$AS$43,$AS$41,$AS$39,$AS$40,$AQ$38),""),"")</f>
        <v/>
      </c>
      <c r="Q6675" s="92" t="str">
        <f t="shared" si="1056"/>
        <v/>
      </c>
      <c r="R6675" s="92" t="str">
        <f t="shared" si="1057"/>
        <v/>
      </c>
      <c r="U6675" s="5"/>
      <c r="V6675" s="5"/>
      <c r="W6675" s="94" t="str">
        <f t="shared" si="1055"/>
        <v/>
      </c>
      <c r="X6675" s="94" t="str">
        <f t="shared" si="1058"/>
        <v/>
      </c>
      <c r="Y6675" s="5"/>
      <c r="BK6675" s="8"/>
      <c r="BL6675" s="5"/>
      <c r="BM6675" s="5"/>
      <c r="BN6675" s="5"/>
      <c r="BO6675" s="5"/>
      <c r="BP6675" s="1"/>
      <c r="BQ6675" s="1"/>
      <c r="BR6675" s="1"/>
      <c r="BS6675" s="1"/>
      <c r="BT6675" s="1"/>
      <c r="BU6675" s="4"/>
      <c r="BV6675" s="1"/>
      <c r="BW6675" s="3"/>
      <c r="BX6675" s="4"/>
      <c r="BY6675" s="5"/>
      <c r="BZ6675" s="5"/>
      <c r="CA6675" s="5"/>
      <c r="CB6675" s="5"/>
      <c r="CC6675" s="5"/>
      <c r="CD6675" s="43"/>
    </row>
    <row r="6676" spans="1:82" x14ac:dyDescent="0.25">
      <c r="A6676" s="8"/>
      <c r="B6676" s="5"/>
      <c r="C6676" s="5"/>
      <c r="D6676" s="5"/>
      <c r="E6676" s="5"/>
      <c r="F6676" s="94" t="str">
        <f t="shared" si="1049"/>
        <v/>
      </c>
      <c r="G6676" s="94" t="str">
        <f t="shared" si="1050"/>
        <v/>
      </c>
      <c r="H6676" s="127" t="str">
        <f>IF(A6676&lt;&gt;"",IF(MID(C6676,1,1)="c",$AS$26,IF(MID(C6676,1,1)="r",$AS$41,IF(MID(C6676,1,1)="p",#REF!,#REF!))),"")</f>
        <v/>
      </c>
      <c r="I6676" s="92" t="str">
        <f t="shared" si="1051"/>
        <v/>
      </c>
      <c r="J6676" s="92" t="str">
        <f t="shared" si="1052"/>
        <v/>
      </c>
      <c r="K6676" s="92" t="str">
        <f t="shared" si="1053"/>
        <v/>
      </c>
      <c r="L6676" s="92" t="str">
        <f t="shared" si="1054"/>
        <v/>
      </c>
      <c r="M6676" s="95" t="str">
        <f>IF(A6676&lt;&gt;"",IF(MID(C6676,1,1)="c",SigmaEpsConcrete(I6676,$AN$30:$AN$33,$AR$30:$AR$33,$AS$26,$AS$27,$AS$28,$AQ$20,$AU$19),""),"")</f>
        <v/>
      </c>
      <c r="N6676" s="95" t="str">
        <f>IF(A6676&lt;&gt;"",IF(MID(C6676,1,1)="r",SigmaEpsReinf(J6676,$AS$42:$AS$43,$AS$41,$AS$39,$AS$40,$AQ$38),""),"")</f>
        <v/>
      </c>
      <c r="Q6676" s="92" t="str">
        <f t="shared" si="1056"/>
        <v/>
      </c>
      <c r="R6676" s="92" t="str">
        <f t="shared" si="1057"/>
        <v/>
      </c>
      <c r="U6676" s="5"/>
      <c r="V6676" s="5"/>
      <c r="W6676" s="94" t="str">
        <f t="shared" si="1055"/>
        <v/>
      </c>
      <c r="X6676" s="94" t="str">
        <f t="shared" si="1058"/>
        <v/>
      </c>
      <c r="Y6676" s="5"/>
      <c r="BK6676" s="8"/>
      <c r="BL6676" s="5"/>
      <c r="BM6676" s="5"/>
      <c r="BN6676" s="5"/>
      <c r="BO6676" s="5"/>
      <c r="BP6676" s="1"/>
      <c r="BQ6676" s="1"/>
      <c r="BR6676" s="1"/>
      <c r="BS6676" s="1"/>
      <c r="BT6676" s="1"/>
      <c r="BU6676" s="4"/>
      <c r="BV6676" s="1"/>
      <c r="BW6676" s="3"/>
      <c r="BX6676" s="4"/>
      <c r="BY6676" s="5"/>
      <c r="BZ6676" s="5"/>
      <c r="CA6676" s="5"/>
      <c r="CB6676" s="5"/>
      <c r="CC6676" s="5"/>
      <c r="CD6676" s="43"/>
    </row>
    <row r="6677" spans="1:82" x14ac:dyDescent="0.25">
      <c r="A6677" s="8"/>
      <c r="B6677" s="5"/>
      <c r="C6677" s="5"/>
      <c r="D6677" s="5"/>
      <c r="E6677" s="5"/>
      <c r="F6677" s="94" t="str">
        <f t="shared" si="1049"/>
        <v/>
      </c>
      <c r="G6677" s="94" t="str">
        <f t="shared" si="1050"/>
        <v/>
      </c>
      <c r="H6677" s="127" t="str">
        <f>IF(A6677&lt;&gt;"",IF(MID(C6677,1,1)="c",$AS$26,IF(MID(C6677,1,1)="r",$AS$41,IF(MID(C6677,1,1)="p",#REF!,#REF!))),"")</f>
        <v/>
      </c>
      <c r="I6677" s="92" t="str">
        <f t="shared" si="1051"/>
        <v/>
      </c>
      <c r="J6677" s="92" t="str">
        <f t="shared" si="1052"/>
        <v/>
      </c>
      <c r="K6677" s="92" t="str">
        <f t="shared" si="1053"/>
        <v/>
      </c>
      <c r="L6677" s="92" t="str">
        <f t="shared" si="1054"/>
        <v/>
      </c>
      <c r="M6677" s="95" t="str">
        <f>IF(A6677&lt;&gt;"",IF(MID(C6677,1,1)="c",SigmaEpsConcrete(I6677,$AN$30:$AN$33,$AR$30:$AR$33,$AS$26,$AS$27,$AS$28,$AQ$20,$AU$19),""),"")</f>
        <v/>
      </c>
      <c r="N6677" s="95" t="str">
        <f>IF(A6677&lt;&gt;"",IF(MID(C6677,1,1)="r",SigmaEpsReinf(J6677,$AS$42:$AS$43,$AS$41,$AS$39,$AS$40,$AQ$38),""),"")</f>
        <v/>
      </c>
      <c r="Q6677" s="92" t="str">
        <f t="shared" si="1056"/>
        <v/>
      </c>
      <c r="R6677" s="92" t="str">
        <f t="shared" si="1057"/>
        <v/>
      </c>
      <c r="U6677" s="5"/>
      <c r="V6677" s="5"/>
      <c r="W6677" s="94" t="str">
        <f t="shared" si="1055"/>
        <v/>
      </c>
      <c r="X6677" s="94" t="str">
        <f t="shared" si="1058"/>
        <v/>
      </c>
      <c r="Y6677" s="5"/>
      <c r="BK6677" s="8"/>
      <c r="BL6677" s="5"/>
      <c r="BM6677" s="5"/>
      <c r="BN6677" s="5"/>
      <c r="BO6677" s="5"/>
      <c r="BP6677" s="1"/>
      <c r="BQ6677" s="1"/>
      <c r="BR6677" s="1"/>
      <c r="BS6677" s="1"/>
      <c r="BT6677" s="1"/>
      <c r="BU6677" s="4"/>
      <c r="BV6677" s="1"/>
      <c r="BW6677" s="3"/>
      <c r="BX6677" s="4"/>
      <c r="BY6677" s="5"/>
      <c r="BZ6677" s="5"/>
      <c r="CA6677" s="5"/>
      <c r="CB6677" s="5"/>
      <c r="CC6677" s="5"/>
      <c r="CD6677" s="43"/>
    </row>
    <row r="6678" spans="1:82" x14ac:dyDescent="0.25">
      <c r="A6678" s="8"/>
      <c r="B6678" s="5"/>
      <c r="C6678" s="5"/>
      <c r="D6678" s="5"/>
      <c r="E6678" s="5"/>
      <c r="F6678" s="94" t="str">
        <f t="shared" si="1049"/>
        <v/>
      </c>
      <c r="G6678" s="94" t="str">
        <f t="shared" si="1050"/>
        <v/>
      </c>
      <c r="H6678" s="127" t="str">
        <f>IF(A6678&lt;&gt;"",IF(MID(C6678,1,1)="c",$AS$26,IF(MID(C6678,1,1)="r",$AS$41,IF(MID(C6678,1,1)="p",#REF!,#REF!))),"")</f>
        <v/>
      </c>
      <c r="I6678" s="92" t="str">
        <f t="shared" si="1051"/>
        <v/>
      </c>
      <c r="J6678" s="92" t="str">
        <f t="shared" si="1052"/>
        <v/>
      </c>
      <c r="K6678" s="92" t="str">
        <f t="shared" si="1053"/>
        <v/>
      </c>
      <c r="L6678" s="92" t="str">
        <f t="shared" si="1054"/>
        <v/>
      </c>
      <c r="M6678" s="95" t="str">
        <f>IF(A6678&lt;&gt;"",IF(MID(C6678,1,1)="c",SigmaEpsConcrete(I6678,$AN$30:$AN$33,$AR$30:$AR$33,$AS$26,$AS$27,$AS$28,$AQ$20,$AU$19),""),"")</f>
        <v/>
      </c>
      <c r="N6678" s="95" t="str">
        <f>IF(A6678&lt;&gt;"",IF(MID(C6678,1,1)="r",SigmaEpsReinf(J6678,$AS$42:$AS$43,$AS$41,$AS$39,$AS$40,$AQ$38),""),"")</f>
        <v/>
      </c>
      <c r="Q6678" s="92" t="str">
        <f t="shared" si="1056"/>
        <v/>
      </c>
      <c r="R6678" s="92" t="str">
        <f t="shared" si="1057"/>
        <v/>
      </c>
      <c r="U6678" s="5"/>
      <c r="V6678" s="5"/>
      <c r="W6678" s="94" t="str">
        <f t="shared" si="1055"/>
        <v/>
      </c>
      <c r="X6678" s="94" t="str">
        <f t="shared" si="1058"/>
        <v/>
      </c>
      <c r="Y6678" s="5"/>
      <c r="BK6678" s="8"/>
      <c r="BL6678" s="5"/>
      <c r="BM6678" s="5"/>
      <c r="BN6678" s="5"/>
      <c r="BO6678" s="5"/>
      <c r="BP6678" s="1"/>
      <c r="BQ6678" s="1"/>
      <c r="BR6678" s="1"/>
      <c r="BS6678" s="1"/>
      <c r="BT6678" s="1"/>
      <c r="BU6678" s="4"/>
      <c r="BV6678" s="1"/>
      <c r="BW6678" s="3"/>
      <c r="BX6678" s="4"/>
      <c r="BY6678" s="5"/>
      <c r="BZ6678" s="5"/>
      <c r="CA6678" s="5"/>
      <c r="CB6678" s="5"/>
      <c r="CC6678" s="5"/>
      <c r="CD6678" s="43"/>
    </row>
    <row r="6679" spans="1:82" x14ac:dyDescent="0.25">
      <c r="A6679" s="8"/>
      <c r="B6679" s="5"/>
      <c r="C6679" s="5"/>
      <c r="D6679" s="5"/>
      <c r="E6679" s="5"/>
      <c r="F6679" s="94" t="str">
        <f t="shared" si="1049"/>
        <v/>
      </c>
      <c r="G6679" s="94" t="str">
        <f t="shared" si="1050"/>
        <v/>
      </c>
      <c r="H6679" s="127" t="str">
        <f>IF(A6679&lt;&gt;"",IF(MID(C6679,1,1)="c",$AS$26,IF(MID(C6679,1,1)="r",$AS$41,IF(MID(C6679,1,1)="p",#REF!,#REF!))),"")</f>
        <v/>
      </c>
      <c r="I6679" s="92" t="str">
        <f t="shared" si="1051"/>
        <v/>
      </c>
      <c r="J6679" s="92" t="str">
        <f t="shared" si="1052"/>
        <v/>
      </c>
      <c r="K6679" s="92" t="str">
        <f t="shared" si="1053"/>
        <v/>
      </c>
      <c r="L6679" s="92" t="str">
        <f t="shared" si="1054"/>
        <v/>
      </c>
      <c r="M6679" s="95" t="str">
        <f>IF(A6679&lt;&gt;"",IF(MID(C6679,1,1)="c",SigmaEpsConcrete(I6679,$AN$30:$AN$33,$AR$30:$AR$33,$AS$26,$AS$27,$AS$28,$AQ$20,$AU$19),""),"")</f>
        <v/>
      </c>
      <c r="N6679" s="95" t="str">
        <f>IF(A6679&lt;&gt;"",IF(MID(C6679,1,1)="r",SigmaEpsReinf(J6679,$AS$42:$AS$43,$AS$41,$AS$39,$AS$40,$AQ$38),""),"")</f>
        <v/>
      </c>
      <c r="Q6679" s="92" t="str">
        <f t="shared" si="1056"/>
        <v/>
      </c>
      <c r="R6679" s="92" t="str">
        <f t="shared" si="1057"/>
        <v/>
      </c>
      <c r="U6679" s="5"/>
      <c r="V6679" s="5"/>
      <c r="W6679" s="94" t="str">
        <f t="shared" si="1055"/>
        <v/>
      </c>
      <c r="X6679" s="94" t="str">
        <f t="shared" si="1058"/>
        <v/>
      </c>
      <c r="Y6679" s="5"/>
      <c r="BK6679" s="8"/>
      <c r="BL6679" s="5"/>
      <c r="BM6679" s="5"/>
      <c r="BN6679" s="5"/>
      <c r="BO6679" s="5"/>
      <c r="BP6679" s="1"/>
      <c r="BQ6679" s="1"/>
      <c r="BR6679" s="1"/>
      <c r="BS6679" s="1"/>
      <c r="BT6679" s="1"/>
      <c r="BU6679" s="4"/>
      <c r="BV6679" s="1"/>
      <c r="BW6679" s="3"/>
      <c r="BX6679" s="4"/>
      <c r="BY6679" s="5"/>
      <c r="BZ6679" s="5"/>
      <c r="CA6679" s="5"/>
      <c r="CB6679" s="5"/>
      <c r="CC6679" s="5"/>
      <c r="CD6679" s="43"/>
    </row>
    <row r="6680" spans="1:82" x14ac:dyDescent="0.25">
      <c r="A6680" s="8"/>
      <c r="B6680" s="5"/>
      <c r="C6680" s="5"/>
      <c r="D6680" s="5"/>
      <c r="E6680" s="5"/>
      <c r="F6680" s="94" t="str">
        <f t="shared" si="1049"/>
        <v/>
      </c>
      <c r="G6680" s="94" t="str">
        <f t="shared" si="1050"/>
        <v/>
      </c>
      <c r="H6680" s="127" t="str">
        <f>IF(A6680&lt;&gt;"",IF(MID(C6680,1,1)="c",$AS$26,IF(MID(C6680,1,1)="r",$AS$41,IF(MID(C6680,1,1)="p",#REF!,#REF!))),"")</f>
        <v/>
      </c>
      <c r="I6680" s="92" t="str">
        <f t="shared" si="1051"/>
        <v/>
      </c>
      <c r="J6680" s="92" t="str">
        <f t="shared" si="1052"/>
        <v/>
      </c>
      <c r="K6680" s="92" t="str">
        <f t="shared" si="1053"/>
        <v/>
      </c>
      <c r="L6680" s="92" t="str">
        <f t="shared" si="1054"/>
        <v/>
      </c>
      <c r="M6680" s="95" t="str">
        <f>IF(A6680&lt;&gt;"",IF(MID(C6680,1,1)="c",SigmaEpsConcrete(I6680,$AN$30:$AN$33,$AR$30:$AR$33,$AS$26,$AS$27,$AS$28,$AQ$20,$AU$19),""),"")</f>
        <v/>
      </c>
      <c r="N6680" s="95" t="str">
        <f>IF(A6680&lt;&gt;"",IF(MID(C6680,1,1)="r",SigmaEpsReinf(J6680,$AS$42:$AS$43,$AS$41,$AS$39,$AS$40,$AQ$38),""),"")</f>
        <v/>
      </c>
      <c r="Q6680" s="92" t="str">
        <f t="shared" si="1056"/>
        <v/>
      </c>
      <c r="R6680" s="92" t="str">
        <f t="shared" si="1057"/>
        <v/>
      </c>
      <c r="U6680" s="5"/>
      <c r="V6680" s="5"/>
      <c r="W6680" s="94" t="str">
        <f t="shared" si="1055"/>
        <v/>
      </c>
      <c r="X6680" s="94" t="str">
        <f t="shared" si="1058"/>
        <v/>
      </c>
      <c r="Y6680" s="5"/>
      <c r="BK6680" s="8"/>
      <c r="BL6680" s="5"/>
      <c r="BM6680" s="5"/>
      <c r="BN6680" s="5"/>
      <c r="BO6680" s="5"/>
      <c r="BP6680" s="1"/>
      <c r="BQ6680" s="1"/>
      <c r="BR6680" s="1"/>
      <c r="BS6680" s="1"/>
      <c r="BT6680" s="1"/>
      <c r="BU6680" s="4"/>
      <c r="BV6680" s="1"/>
      <c r="BW6680" s="3"/>
      <c r="BX6680" s="4"/>
      <c r="BY6680" s="5"/>
      <c r="BZ6680" s="5"/>
      <c r="CA6680" s="5"/>
      <c r="CB6680" s="5"/>
      <c r="CC6680" s="5"/>
      <c r="CD6680" s="43"/>
    </row>
    <row r="6681" spans="1:82" x14ac:dyDescent="0.25">
      <c r="A6681" s="8"/>
      <c r="B6681" s="5"/>
      <c r="C6681" s="5"/>
      <c r="D6681" s="5"/>
      <c r="E6681" s="5"/>
      <c r="F6681" s="94" t="str">
        <f t="shared" si="1049"/>
        <v/>
      </c>
      <c r="G6681" s="94" t="str">
        <f t="shared" si="1050"/>
        <v/>
      </c>
      <c r="H6681" s="127" t="str">
        <f>IF(A6681&lt;&gt;"",IF(MID(C6681,1,1)="c",$AS$26,IF(MID(C6681,1,1)="r",$AS$41,IF(MID(C6681,1,1)="p",#REF!,#REF!))),"")</f>
        <v/>
      </c>
      <c r="I6681" s="92" t="str">
        <f t="shared" si="1051"/>
        <v/>
      </c>
      <c r="J6681" s="92" t="str">
        <f t="shared" si="1052"/>
        <v/>
      </c>
      <c r="K6681" s="92" t="str">
        <f t="shared" si="1053"/>
        <v/>
      </c>
      <c r="L6681" s="92" t="str">
        <f t="shared" si="1054"/>
        <v/>
      </c>
      <c r="M6681" s="95" t="str">
        <f>IF(A6681&lt;&gt;"",IF(MID(C6681,1,1)="c",SigmaEpsConcrete(I6681,$AN$30:$AN$33,$AR$30:$AR$33,$AS$26,$AS$27,$AS$28,$AQ$20,$AU$19),""),"")</f>
        <v/>
      </c>
      <c r="N6681" s="95" t="str">
        <f>IF(A6681&lt;&gt;"",IF(MID(C6681,1,1)="r",SigmaEpsReinf(J6681,$AS$42:$AS$43,$AS$41,$AS$39,$AS$40,$AQ$38),""),"")</f>
        <v/>
      </c>
      <c r="Q6681" s="92" t="str">
        <f t="shared" si="1056"/>
        <v/>
      </c>
      <c r="R6681" s="92" t="str">
        <f t="shared" si="1057"/>
        <v/>
      </c>
      <c r="U6681" s="5"/>
      <c r="V6681" s="5"/>
      <c r="W6681" s="94" t="str">
        <f t="shared" si="1055"/>
        <v/>
      </c>
      <c r="X6681" s="94" t="str">
        <f t="shared" si="1058"/>
        <v/>
      </c>
      <c r="Y6681" s="5"/>
      <c r="BK6681" s="8"/>
      <c r="BL6681" s="5"/>
      <c r="BM6681" s="5"/>
      <c r="BN6681" s="5"/>
      <c r="BO6681" s="5"/>
      <c r="BP6681" s="1"/>
      <c r="BQ6681" s="1"/>
      <c r="BR6681" s="1"/>
      <c r="BS6681" s="1"/>
      <c r="BT6681" s="1"/>
      <c r="BU6681" s="4"/>
      <c r="BV6681" s="1"/>
      <c r="BW6681" s="3"/>
      <c r="BX6681" s="4"/>
      <c r="BY6681" s="5"/>
      <c r="BZ6681" s="5"/>
      <c r="CA6681" s="5"/>
      <c r="CB6681" s="5"/>
      <c r="CC6681" s="5"/>
      <c r="CD6681" s="43"/>
    </row>
    <row r="6682" spans="1:82" x14ac:dyDescent="0.25">
      <c r="A6682" s="8"/>
      <c r="B6682" s="5"/>
      <c r="C6682" s="5"/>
      <c r="D6682" s="5"/>
      <c r="E6682" s="5"/>
      <c r="F6682" s="94" t="str">
        <f t="shared" si="1049"/>
        <v/>
      </c>
      <c r="G6682" s="94" t="str">
        <f t="shared" si="1050"/>
        <v/>
      </c>
      <c r="H6682" s="127" t="str">
        <f>IF(A6682&lt;&gt;"",IF(MID(C6682,1,1)="c",$AS$26,IF(MID(C6682,1,1)="r",$AS$41,IF(MID(C6682,1,1)="p",#REF!,#REF!))),"")</f>
        <v/>
      </c>
      <c r="I6682" s="92" t="str">
        <f t="shared" si="1051"/>
        <v/>
      </c>
      <c r="J6682" s="92" t="str">
        <f t="shared" si="1052"/>
        <v/>
      </c>
      <c r="K6682" s="92" t="str">
        <f t="shared" si="1053"/>
        <v/>
      </c>
      <c r="L6682" s="92" t="str">
        <f t="shared" si="1054"/>
        <v/>
      </c>
      <c r="M6682" s="95" t="str">
        <f>IF(A6682&lt;&gt;"",IF(MID(C6682,1,1)="c",SigmaEpsConcrete(I6682,$AN$30:$AN$33,$AR$30:$AR$33,$AS$26,$AS$27,$AS$28,$AQ$20,$AU$19),""),"")</f>
        <v/>
      </c>
      <c r="N6682" s="95" t="str">
        <f>IF(A6682&lt;&gt;"",IF(MID(C6682,1,1)="r",SigmaEpsReinf(J6682,$AS$42:$AS$43,$AS$41,$AS$39,$AS$40,$AQ$38),""),"")</f>
        <v/>
      </c>
      <c r="Q6682" s="92" t="str">
        <f t="shared" si="1056"/>
        <v/>
      </c>
      <c r="R6682" s="92" t="str">
        <f t="shared" si="1057"/>
        <v/>
      </c>
      <c r="U6682" s="5"/>
      <c r="V6682" s="5"/>
      <c r="W6682" s="94" t="str">
        <f t="shared" si="1055"/>
        <v/>
      </c>
      <c r="X6682" s="94" t="str">
        <f t="shared" si="1058"/>
        <v/>
      </c>
      <c r="Y6682" s="5"/>
      <c r="BK6682" s="8"/>
      <c r="BL6682" s="5"/>
      <c r="BM6682" s="5"/>
      <c r="BN6682" s="5"/>
      <c r="BO6682" s="5"/>
      <c r="BP6682" s="1"/>
      <c r="BQ6682" s="1"/>
      <c r="BR6682" s="1"/>
      <c r="BS6682" s="1"/>
      <c r="BT6682" s="1"/>
      <c r="BU6682" s="4"/>
      <c r="BV6682" s="1"/>
      <c r="BW6682" s="3"/>
      <c r="BX6682" s="4"/>
      <c r="BY6682" s="5"/>
      <c r="BZ6682" s="5"/>
      <c r="CA6682" s="5"/>
      <c r="CB6682" s="5"/>
      <c r="CC6682" s="5"/>
      <c r="CD6682" s="43"/>
    </row>
    <row r="6683" spans="1:82" x14ac:dyDescent="0.25">
      <c r="A6683" s="8"/>
      <c r="B6683" s="5"/>
      <c r="C6683" s="5"/>
      <c r="D6683" s="5"/>
      <c r="E6683" s="5"/>
      <c r="F6683" s="94" t="str">
        <f t="shared" si="1049"/>
        <v/>
      </c>
      <c r="G6683" s="94" t="str">
        <f t="shared" si="1050"/>
        <v/>
      </c>
      <c r="H6683" s="127" t="str">
        <f>IF(A6683&lt;&gt;"",IF(MID(C6683,1,1)="c",$AS$26,IF(MID(C6683,1,1)="r",$AS$41,IF(MID(C6683,1,1)="p",#REF!,#REF!))),"")</f>
        <v/>
      </c>
      <c r="I6683" s="92" t="str">
        <f t="shared" si="1051"/>
        <v/>
      </c>
      <c r="J6683" s="92" t="str">
        <f t="shared" si="1052"/>
        <v/>
      </c>
      <c r="K6683" s="92" t="str">
        <f t="shared" si="1053"/>
        <v/>
      </c>
      <c r="L6683" s="92" t="str">
        <f t="shared" si="1054"/>
        <v/>
      </c>
      <c r="M6683" s="95" t="str">
        <f>IF(A6683&lt;&gt;"",IF(MID(C6683,1,1)="c",SigmaEpsConcrete(I6683,$AN$30:$AN$33,$AR$30:$AR$33,$AS$26,$AS$27,$AS$28,$AQ$20,$AU$19),""),"")</f>
        <v/>
      </c>
      <c r="N6683" s="95" t="str">
        <f>IF(A6683&lt;&gt;"",IF(MID(C6683,1,1)="r",SigmaEpsReinf(J6683,$AS$42:$AS$43,$AS$41,$AS$39,$AS$40,$AQ$38),""),"")</f>
        <v/>
      </c>
      <c r="Q6683" s="92" t="str">
        <f t="shared" si="1056"/>
        <v/>
      </c>
      <c r="R6683" s="92" t="str">
        <f t="shared" si="1057"/>
        <v/>
      </c>
      <c r="U6683" s="5"/>
      <c r="V6683" s="5"/>
      <c r="W6683" s="94" t="str">
        <f t="shared" si="1055"/>
        <v/>
      </c>
      <c r="X6683" s="94" t="str">
        <f t="shared" si="1058"/>
        <v/>
      </c>
      <c r="Y6683" s="5"/>
      <c r="BK6683" s="8"/>
      <c r="BL6683" s="5"/>
      <c r="BM6683" s="5"/>
      <c r="BN6683" s="5"/>
      <c r="BO6683" s="5"/>
      <c r="BP6683" s="1"/>
      <c r="BQ6683" s="1"/>
      <c r="BR6683" s="1"/>
      <c r="BS6683" s="1"/>
      <c r="BT6683" s="1"/>
      <c r="BU6683" s="4"/>
      <c r="BV6683" s="1"/>
      <c r="BW6683" s="3"/>
      <c r="BX6683" s="4"/>
      <c r="BY6683" s="5"/>
      <c r="BZ6683" s="5"/>
      <c r="CA6683" s="5"/>
      <c r="CB6683" s="5"/>
      <c r="CC6683" s="5"/>
      <c r="CD6683" s="43"/>
    </row>
    <row r="6684" spans="1:82" x14ac:dyDescent="0.25">
      <c r="A6684" s="8"/>
      <c r="B6684" s="5"/>
      <c r="C6684" s="5"/>
      <c r="D6684" s="5"/>
      <c r="E6684" s="5"/>
      <c r="F6684" s="94" t="str">
        <f t="shared" si="1049"/>
        <v/>
      </c>
      <c r="G6684" s="94" t="str">
        <f t="shared" si="1050"/>
        <v/>
      </c>
      <c r="H6684" s="127" t="str">
        <f>IF(A6684&lt;&gt;"",IF(MID(C6684,1,1)="c",$AS$26,IF(MID(C6684,1,1)="r",$AS$41,IF(MID(C6684,1,1)="p",#REF!,#REF!))),"")</f>
        <v/>
      </c>
      <c r="I6684" s="92" t="str">
        <f t="shared" si="1051"/>
        <v/>
      </c>
      <c r="J6684" s="92" t="str">
        <f t="shared" si="1052"/>
        <v/>
      </c>
      <c r="K6684" s="92" t="str">
        <f t="shared" si="1053"/>
        <v/>
      </c>
      <c r="L6684" s="92" t="str">
        <f t="shared" si="1054"/>
        <v/>
      </c>
      <c r="M6684" s="95" t="str">
        <f>IF(A6684&lt;&gt;"",IF(MID(C6684,1,1)="c",SigmaEpsConcrete(I6684,$AN$30:$AN$33,$AR$30:$AR$33,$AS$26,$AS$27,$AS$28,$AQ$20,$AU$19),""),"")</f>
        <v/>
      </c>
      <c r="N6684" s="95" t="str">
        <f>IF(A6684&lt;&gt;"",IF(MID(C6684,1,1)="r",SigmaEpsReinf(J6684,$AS$42:$AS$43,$AS$41,$AS$39,$AS$40,$AQ$38),""),"")</f>
        <v/>
      </c>
      <c r="Q6684" s="92" t="str">
        <f t="shared" si="1056"/>
        <v/>
      </c>
      <c r="R6684" s="92" t="str">
        <f t="shared" si="1057"/>
        <v/>
      </c>
      <c r="U6684" s="5"/>
      <c r="V6684" s="5"/>
      <c r="W6684" s="94" t="str">
        <f t="shared" si="1055"/>
        <v/>
      </c>
      <c r="X6684" s="94" t="str">
        <f t="shared" si="1058"/>
        <v/>
      </c>
      <c r="Y6684" s="5"/>
      <c r="BK6684" s="8"/>
      <c r="BL6684" s="5"/>
      <c r="BM6684" s="5"/>
      <c r="BN6684" s="5"/>
      <c r="BO6684" s="5"/>
      <c r="BP6684" s="1"/>
      <c r="BQ6684" s="1"/>
      <c r="BR6684" s="1"/>
      <c r="BS6684" s="1"/>
      <c r="BT6684" s="1"/>
      <c r="BU6684" s="4"/>
      <c r="BV6684" s="1"/>
      <c r="BW6684" s="3"/>
      <c r="BX6684" s="4"/>
      <c r="BY6684" s="5"/>
      <c r="BZ6684" s="5"/>
      <c r="CA6684" s="5"/>
      <c r="CB6684" s="5"/>
      <c r="CC6684" s="5"/>
      <c r="CD6684" s="43"/>
    </row>
    <row r="6685" spans="1:82" x14ac:dyDescent="0.25">
      <c r="A6685" s="8"/>
      <c r="B6685" s="5"/>
      <c r="C6685" s="5"/>
      <c r="D6685" s="5"/>
      <c r="E6685" s="5"/>
      <c r="F6685" s="94" t="str">
        <f t="shared" si="1049"/>
        <v/>
      </c>
      <c r="G6685" s="94" t="str">
        <f t="shared" si="1050"/>
        <v/>
      </c>
      <c r="H6685" s="127" t="str">
        <f>IF(A6685&lt;&gt;"",IF(MID(C6685,1,1)="c",$AS$26,IF(MID(C6685,1,1)="r",$AS$41,IF(MID(C6685,1,1)="p",#REF!,#REF!))),"")</f>
        <v/>
      </c>
      <c r="I6685" s="92" t="str">
        <f t="shared" si="1051"/>
        <v/>
      </c>
      <c r="J6685" s="92" t="str">
        <f t="shared" si="1052"/>
        <v/>
      </c>
      <c r="K6685" s="92" t="str">
        <f t="shared" si="1053"/>
        <v/>
      </c>
      <c r="L6685" s="92" t="str">
        <f t="shared" si="1054"/>
        <v/>
      </c>
      <c r="M6685" s="95" t="str">
        <f>IF(A6685&lt;&gt;"",IF(MID(C6685,1,1)="c",SigmaEpsConcrete(I6685,$AN$30:$AN$33,$AR$30:$AR$33,$AS$26,$AS$27,$AS$28,$AQ$20,$AU$19),""),"")</f>
        <v/>
      </c>
      <c r="N6685" s="95" t="str">
        <f>IF(A6685&lt;&gt;"",IF(MID(C6685,1,1)="r",SigmaEpsReinf(J6685,$AS$42:$AS$43,$AS$41,$AS$39,$AS$40,$AQ$38),""),"")</f>
        <v/>
      </c>
      <c r="Q6685" s="92" t="str">
        <f t="shared" si="1056"/>
        <v/>
      </c>
      <c r="R6685" s="92" t="str">
        <f t="shared" si="1057"/>
        <v/>
      </c>
      <c r="U6685" s="5"/>
      <c r="V6685" s="5"/>
      <c r="W6685" s="94" t="str">
        <f t="shared" si="1055"/>
        <v/>
      </c>
      <c r="X6685" s="94" t="str">
        <f t="shared" si="1058"/>
        <v/>
      </c>
      <c r="Y6685" s="5"/>
      <c r="BK6685" s="8"/>
      <c r="BL6685" s="5"/>
      <c r="BM6685" s="5"/>
      <c r="BN6685" s="5"/>
      <c r="BO6685" s="5"/>
      <c r="BP6685" s="1"/>
      <c r="BQ6685" s="1"/>
      <c r="BR6685" s="1"/>
      <c r="BS6685" s="1"/>
      <c r="BT6685" s="1"/>
      <c r="BU6685" s="4"/>
      <c r="BV6685" s="1"/>
      <c r="BW6685" s="3"/>
      <c r="BX6685" s="4"/>
      <c r="BY6685" s="5"/>
      <c r="BZ6685" s="5"/>
      <c r="CA6685" s="5"/>
      <c r="CB6685" s="5"/>
      <c r="CC6685" s="5"/>
      <c r="CD6685" s="43"/>
    </row>
    <row r="6686" spans="1:82" x14ac:dyDescent="0.25">
      <c r="A6686" s="8"/>
      <c r="B6686" s="5"/>
      <c r="C6686" s="5"/>
      <c r="D6686" s="5"/>
      <c r="E6686" s="5"/>
      <c r="F6686" s="94" t="str">
        <f t="shared" si="1049"/>
        <v/>
      </c>
      <c r="G6686" s="94" t="str">
        <f t="shared" si="1050"/>
        <v/>
      </c>
      <c r="H6686" s="127" t="str">
        <f>IF(A6686&lt;&gt;"",IF(MID(C6686,1,1)="c",$AS$26,IF(MID(C6686,1,1)="r",$AS$41,IF(MID(C6686,1,1)="p",#REF!,#REF!))),"")</f>
        <v/>
      </c>
      <c r="I6686" s="92" t="str">
        <f t="shared" si="1051"/>
        <v/>
      </c>
      <c r="J6686" s="92" t="str">
        <f t="shared" si="1052"/>
        <v/>
      </c>
      <c r="K6686" s="92" t="str">
        <f t="shared" si="1053"/>
        <v/>
      </c>
      <c r="L6686" s="92" t="str">
        <f t="shared" si="1054"/>
        <v/>
      </c>
      <c r="M6686" s="95" t="str">
        <f>IF(A6686&lt;&gt;"",IF(MID(C6686,1,1)="c",SigmaEpsConcrete(I6686,$AN$30:$AN$33,$AR$30:$AR$33,$AS$26,$AS$27,$AS$28,$AQ$20,$AU$19),""),"")</f>
        <v/>
      </c>
      <c r="N6686" s="95" t="str">
        <f>IF(A6686&lt;&gt;"",IF(MID(C6686,1,1)="r",SigmaEpsReinf(J6686,$AS$42:$AS$43,$AS$41,$AS$39,$AS$40,$AQ$38),""),"")</f>
        <v/>
      </c>
      <c r="Q6686" s="92" t="str">
        <f t="shared" si="1056"/>
        <v/>
      </c>
      <c r="R6686" s="92" t="str">
        <f t="shared" si="1057"/>
        <v/>
      </c>
      <c r="U6686" s="5"/>
      <c r="V6686" s="5"/>
      <c r="W6686" s="94" t="str">
        <f t="shared" si="1055"/>
        <v/>
      </c>
      <c r="X6686" s="94" t="str">
        <f t="shared" si="1058"/>
        <v/>
      </c>
      <c r="Y6686" s="5"/>
      <c r="BK6686" s="8"/>
      <c r="BL6686" s="5"/>
      <c r="BM6686" s="5"/>
      <c r="BN6686" s="5"/>
      <c r="BO6686" s="5"/>
      <c r="BP6686" s="1"/>
      <c r="BQ6686" s="1"/>
      <c r="BR6686" s="1"/>
      <c r="BS6686" s="1"/>
      <c r="BT6686" s="1"/>
      <c r="BU6686" s="4"/>
      <c r="BV6686" s="1"/>
      <c r="BW6686" s="3"/>
      <c r="BX6686" s="4"/>
      <c r="BY6686" s="5"/>
      <c r="BZ6686" s="5"/>
      <c r="CA6686" s="5"/>
      <c r="CB6686" s="5"/>
      <c r="CC6686" s="5"/>
      <c r="CD6686" s="43"/>
    </row>
    <row r="6687" spans="1:82" x14ac:dyDescent="0.25">
      <c r="A6687" s="8"/>
      <c r="B6687" s="5"/>
      <c r="C6687" s="5"/>
      <c r="D6687" s="5"/>
      <c r="E6687" s="5"/>
      <c r="F6687" s="94" t="str">
        <f t="shared" si="1049"/>
        <v/>
      </c>
      <c r="G6687" s="94" t="str">
        <f t="shared" si="1050"/>
        <v/>
      </c>
      <c r="H6687" s="127" t="str">
        <f>IF(A6687&lt;&gt;"",IF(MID(C6687,1,1)="c",$AS$26,IF(MID(C6687,1,1)="r",$AS$41,IF(MID(C6687,1,1)="p",#REF!,#REF!))),"")</f>
        <v/>
      </c>
      <c r="I6687" s="92" t="str">
        <f t="shared" si="1051"/>
        <v/>
      </c>
      <c r="J6687" s="92" t="str">
        <f t="shared" si="1052"/>
        <v/>
      </c>
      <c r="K6687" s="92" t="str">
        <f t="shared" si="1053"/>
        <v/>
      </c>
      <c r="L6687" s="92" t="str">
        <f t="shared" si="1054"/>
        <v/>
      </c>
      <c r="M6687" s="95" t="str">
        <f>IF(A6687&lt;&gt;"",IF(MID(C6687,1,1)="c",SigmaEpsConcrete(I6687,$AN$30:$AN$33,$AR$30:$AR$33,$AS$26,$AS$27,$AS$28,$AQ$20,$AU$19),""),"")</f>
        <v/>
      </c>
      <c r="N6687" s="95" t="str">
        <f>IF(A6687&lt;&gt;"",IF(MID(C6687,1,1)="r",SigmaEpsReinf(J6687,$AS$42:$AS$43,$AS$41,$AS$39,$AS$40,$AQ$38),""),"")</f>
        <v/>
      </c>
      <c r="Q6687" s="92" t="str">
        <f t="shared" si="1056"/>
        <v/>
      </c>
      <c r="R6687" s="92" t="str">
        <f t="shared" si="1057"/>
        <v/>
      </c>
      <c r="U6687" s="5"/>
      <c r="V6687" s="5"/>
      <c r="W6687" s="94" t="str">
        <f t="shared" si="1055"/>
        <v/>
      </c>
      <c r="X6687" s="94" t="str">
        <f t="shared" si="1058"/>
        <v/>
      </c>
      <c r="Y6687" s="5"/>
      <c r="BK6687" s="8"/>
      <c r="BL6687" s="5"/>
      <c r="BM6687" s="5"/>
      <c r="BN6687" s="5"/>
      <c r="BO6687" s="5"/>
      <c r="BP6687" s="1"/>
      <c r="BQ6687" s="1"/>
      <c r="BR6687" s="1"/>
      <c r="BS6687" s="1"/>
      <c r="BT6687" s="1"/>
      <c r="BU6687" s="4"/>
      <c r="BV6687" s="1"/>
      <c r="BW6687" s="3"/>
      <c r="BX6687" s="4"/>
      <c r="BY6687" s="5"/>
      <c r="BZ6687" s="5"/>
      <c r="CA6687" s="5"/>
      <c r="CB6687" s="5"/>
      <c r="CC6687" s="5"/>
      <c r="CD6687" s="43"/>
    </row>
    <row r="6688" spans="1:82" x14ac:dyDescent="0.25">
      <c r="A6688" s="8"/>
      <c r="B6688" s="5"/>
      <c r="C6688" s="5"/>
      <c r="D6688" s="5"/>
      <c r="E6688" s="5"/>
      <c r="F6688" s="94" t="str">
        <f t="shared" si="1049"/>
        <v/>
      </c>
      <c r="G6688" s="94" t="str">
        <f t="shared" si="1050"/>
        <v/>
      </c>
      <c r="H6688" s="127" t="str">
        <f>IF(A6688&lt;&gt;"",IF(MID(C6688,1,1)="c",$AS$26,IF(MID(C6688,1,1)="r",$AS$41,IF(MID(C6688,1,1)="p",#REF!,#REF!))),"")</f>
        <v/>
      </c>
      <c r="I6688" s="92" t="str">
        <f t="shared" si="1051"/>
        <v/>
      </c>
      <c r="J6688" s="92" t="str">
        <f t="shared" si="1052"/>
        <v/>
      </c>
      <c r="K6688" s="92" t="str">
        <f t="shared" si="1053"/>
        <v/>
      </c>
      <c r="L6688" s="92" t="str">
        <f t="shared" si="1054"/>
        <v/>
      </c>
      <c r="M6688" s="95" t="str">
        <f>IF(A6688&lt;&gt;"",IF(MID(C6688,1,1)="c",SigmaEpsConcrete(I6688,$AN$30:$AN$33,$AR$30:$AR$33,$AS$26,$AS$27,$AS$28,$AQ$20,$AU$19),""),"")</f>
        <v/>
      </c>
      <c r="N6688" s="95" t="str">
        <f>IF(A6688&lt;&gt;"",IF(MID(C6688,1,1)="r",SigmaEpsReinf(J6688,$AS$42:$AS$43,$AS$41,$AS$39,$AS$40,$AQ$38),""),"")</f>
        <v/>
      </c>
      <c r="Q6688" s="92" t="str">
        <f t="shared" si="1056"/>
        <v/>
      </c>
      <c r="R6688" s="92" t="str">
        <f t="shared" si="1057"/>
        <v/>
      </c>
      <c r="U6688" s="5"/>
      <c r="V6688" s="5"/>
      <c r="W6688" s="94" t="str">
        <f t="shared" si="1055"/>
        <v/>
      </c>
      <c r="X6688" s="94" t="str">
        <f t="shared" si="1058"/>
        <v/>
      </c>
      <c r="Y6688" s="5"/>
      <c r="BK6688" s="8"/>
      <c r="BL6688" s="5"/>
      <c r="BM6688" s="5"/>
      <c r="BN6688" s="5"/>
      <c r="BO6688" s="5"/>
      <c r="BP6688" s="1"/>
      <c r="BQ6688" s="1"/>
      <c r="BR6688" s="1"/>
      <c r="BS6688" s="1"/>
      <c r="BT6688" s="1"/>
      <c r="BU6688" s="4"/>
      <c r="BV6688" s="1"/>
      <c r="BW6688" s="3"/>
      <c r="BX6688" s="4"/>
      <c r="BY6688" s="5"/>
      <c r="BZ6688" s="5"/>
      <c r="CA6688" s="5"/>
      <c r="CB6688" s="5"/>
      <c r="CC6688" s="5"/>
      <c r="CD6688" s="43"/>
    </row>
    <row r="6689" spans="1:82" x14ac:dyDescent="0.25">
      <c r="A6689" s="8"/>
      <c r="B6689" s="5"/>
      <c r="C6689" s="5"/>
      <c r="D6689" s="5"/>
      <c r="E6689" s="5"/>
      <c r="F6689" s="94" t="str">
        <f t="shared" si="1049"/>
        <v/>
      </c>
      <c r="G6689" s="94" t="str">
        <f t="shared" si="1050"/>
        <v/>
      </c>
      <c r="H6689" s="127" t="str">
        <f>IF(A6689&lt;&gt;"",IF(MID(C6689,1,1)="c",$AS$26,IF(MID(C6689,1,1)="r",$AS$41,IF(MID(C6689,1,1)="p",#REF!,#REF!))),"")</f>
        <v/>
      </c>
      <c r="I6689" s="92" t="str">
        <f t="shared" si="1051"/>
        <v/>
      </c>
      <c r="J6689" s="92" t="str">
        <f t="shared" si="1052"/>
        <v/>
      </c>
      <c r="K6689" s="92" t="str">
        <f t="shared" si="1053"/>
        <v/>
      </c>
      <c r="L6689" s="92" t="str">
        <f t="shared" si="1054"/>
        <v/>
      </c>
      <c r="M6689" s="95" t="str">
        <f>IF(A6689&lt;&gt;"",IF(MID(C6689,1,1)="c",SigmaEpsConcrete(I6689,$AN$30:$AN$33,$AR$30:$AR$33,$AS$26,$AS$27,$AS$28,$AQ$20,$AU$19),""),"")</f>
        <v/>
      </c>
      <c r="N6689" s="95" t="str">
        <f>IF(A6689&lt;&gt;"",IF(MID(C6689,1,1)="r",SigmaEpsReinf(J6689,$AS$42:$AS$43,$AS$41,$AS$39,$AS$40,$AQ$38),""),"")</f>
        <v/>
      </c>
      <c r="Q6689" s="92" t="str">
        <f t="shared" si="1056"/>
        <v/>
      </c>
      <c r="R6689" s="92" t="str">
        <f t="shared" si="1057"/>
        <v/>
      </c>
      <c r="U6689" s="5"/>
      <c r="V6689" s="5"/>
      <c r="W6689" s="94" t="str">
        <f t="shared" si="1055"/>
        <v/>
      </c>
      <c r="X6689" s="94" t="str">
        <f t="shared" si="1058"/>
        <v/>
      </c>
      <c r="Y6689" s="5"/>
      <c r="BK6689" s="8"/>
      <c r="BL6689" s="5"/>
      <c r="BM6689" s="5"/>
      <c r="BN6689" s="5"/>
      <c r="BO6689" s="5"/>
      <c r="BP6689" s="1"/>
      <c r="BQ6689" s="1"/>
      <c r="BR6689" s="1"/>
      <c r="BS6689" s="1"/>
      <c r="BT6689" s="1"/>
      <c r="BU6689" s="4"/>
      <c r="BV6689" s="1"/>
      <c r="BW6689" s="3"/>
      <c r="BX6689" s="4"/>
      <c r="BY6689" s="5"/>
      <c r="BZ6689" s="5"/>
      <c r="CA6689" s="5"/>
      <c r="CB6689" s="5"/>
      <c r="CC6689" s="5"/>
      <c r="CD6689" s="43"/>
    </row>
    <row r="6690" spans="1:82" x14ac:dyDescent="0.25">
      <c r="A6690" s="8"/>
      <c r="B6690" s="5"/>
      <c r="C6690" s="5"/>
      <c r="D6690" s="5"/>
      <c r="E6690" s="5"/>
      <c r="F6690" s="94" t="str">
        <f t="shared" si="1049"/>
        <v/>
      </c>
      <c r="G6690" s="94" t="str">
        <f t="shared" si="1050"/>
        <v/>
      </c>
      <c r="H6690" s="127" t="str">
        <f>IF(A6690&lt;&gt;"",IF(MID(C6690,1,1)="c",$AS$26,IF(MID(C6690,1,1)="r",$AS$41,IF(MID(C6690,1,1)="p",#REF!,#REF!))),"")</f>
        <v/>
      </c>
      <c r="I6690" s="92" t="str">
        <f t="shared" si="1051"/>
        <v/>
      </c>
      <c r="J6690" s="92" t="str">
        <f t="shared" si="1052"/>
        <v/>
      </c>
      <c r="K6690" s="92" t="str">
        <f t="shared" si="1053"/>
        <v/>
      </c>
      <c r="L6690" s="92" t="str">
        <f t="shared" si="1054"/>
        <v/>
      </c>
      <c r="M6690" s="95" t="str">
        <f>IF(A6690&lt;&gt;"",IF(MID(C6690,1,1)="c",SigmaEpsConcrete(I6690,$AN$30:$AN$33,$AR$30:$AR$33,$AS$26,$AS$27,$AS$28,$AQ$20,$AU$19),""),"")</f>
        <v/>
      </c>
      <c r="N6690" s="95" t="str">
        <f>IF(A6690&lt;&gt;"",IF(MID(C6690,1,1)="r",SigmaEpsReinf(J6690,$AS$42:$AS$43,$AS$41,$AS$39,$AS$40,$AQ$38),""),"")</f>
        <v/>
      </c>
      <c r="Q6690" s="92" t="str">
        <f t="shared" si="1056"/>
        <v/>
      </c>
      <c r="R6690" s="92" t="str">
        <f t="shared" si="1057"/>
        <v/>
      </c>
      <c r="U6690" s="5"/>
      <c r="V6690" s="5"/>
      <c r="W6690" s="94" t="str">
        <f t="shared" si="1055"/>
        <v/>
      </c>
      <c r="X6690" s="94" t="str">
        <f t="shared" si="1058"/>
        <v/>
      </c>
      <c r="Y6690" s="5"/>
      <c r="BK6690" s="8"/>
      <c r="BL6690" s="5"/>
      <c r="BM6690" s="5"/>
      <c r="BN6690" s="5"/>
      <c r="BO6690" s="5"/>
      <c r="BP6690" s="1"/>
      <c r="BQ6690" s="1"/>
      <c r="BR6690" s="1"/>
      <c r="BS6690" s="1"/>
      <c r="BT6690" s="1"/>
      <c r="BU6690" s="4"/>
      <c r="BV6690" s="1"/>
      <c r="BW6690" s="3"/>
      <c r="BX6690" s="4"/>
      <c r="BY6690" s="5"/>
      <c r="BZ6690" s="5"/>
      <c r="CA6690" s="5"/>
      <c r="CB6690" s="5"/>
      <c r="CC6690" s="5"/>
      <c r="CD6690" s="43"/>
    </row>
    <row r="6691" spans="1:82" x14ac:dyDescent="0.25">
      <c r="A6691" s="8"/>
      <c r="B6691" s="5"/>
      <c r="C6691" s="5"/>
      <c r="D6691" s="5"/>
      <c r="E6691" s="5"/>
      <c r="F6691" s="94" t="str">
        <f t="shared" si="1049"/>
        <v/>
      </c>
      <c r="G6691" s="94" t="str">
        <f t="shared" si="1050"/>
        <v/>
      </c>
      <c r="H6691" s="127" t="str">
        <f>IF(A6691&lt;&gt;"",IF(MID(C6691,1,1)="c",$AS$26,IF(MID(C6691,1,1)="r",$AS$41,IF(MID(C6691,1,1)="p",#REF!,#REF!))),"")</f>
        <v/>
      </c>
      <c r="I6691" s="92" t="str">
        <f t="shared" si="1051"/>
        <v/>
      </c>
      <c r="J6691" s="92" t="str">
        <f t="shared" si="1052"/>
        <v/>
      </c>
      <c r="K6691" s="92" t="str">
        <f t="shared" si="1053"/>
        <v/>
      </c>
      <c r="L6691" s="92" t="str">
        <f t="shared" si="1054"/>
        <v/>
      </c>
      <c r="M6691" s="95" t="str">
        <f>IF(A6691&lt;&gt;"",IF(MID(C6691,1,1)="c",SigmaEpsConcrete(I6691,$AN$30:$AN$33,$AR$30:$AR$33,$AS$26,$AS$27,$AS$28,$AQ$20,$AU$19),""),"")</f>
        <v/>
      </c>
      <c r="N6691" s="95" t="str">
        <f>IF(A6691&lt;&gt;"",IF(MID(C6691,1,1)="r",SigmaEpsReinf(J6691,$AS$42:$AS$43,$AS$41,$AS$39,$AS$40,$AQ$38),""),"")</f>
        <v/>
      </c>
      <c r="Q6691" s="92" t="str">
        <f t="shared" si="1056"/>
        <v/>
      </c>
      <c r="R6691" s="92" t="str">
        <f t="shared" si="1057"/>
        <v/>
      </c>
      <c r="U6691" s="5"/>
      <c r="V6691" s="5"/>
      <c r="W6691" s="94" t="str">
        <f t="shared" si="1055"/>
        <v/>
      </c>
      <c r="X6691" s="94" t="str">
        <f t="shared" si="1058"/>
        <v/>
      </c>
      <c r="Y6691" s="5"/>
      <c r="BK6691" s="8"/>
      <c r="BL6691" s="5"/>
      <c r="BM6691" s="5"/>
      <c r="BN6691" s="5"/>
      <c r="BO6691" s="5"/>
      <c r="BP6691" s="1"/>
      <c r="BQ6691" s="1"/>
      <c r="BR6691" s="1"/>
      <c r="BS6691" s="1"/>
      <c r="BT6691" s="1"/>
      <c r="BU6691" s="4"/>
      <c r="BV6691" s="1"/>
      <c r="BW6691" s="3"/>
      <c r="BX6691" s="4"/>
      <c r="BY6691" s="5"/>
      <c r="BZ6691" s="5"/>
      <c r="CA6691" s="5"/>
      <c r="CB6691" s="5"/>
      <c r="CC6691" s="5"/>
      <c r="CD6691" s="43"/>
    </row>
    <row r="6692" spans="1:82" x14ac:dyDescent="0.25">
      <c r="A6692" s="8"/>
      <c r="B6692" s="5"/>
      <c r="C6692" s="5"/>
      <c r="D6692" s="5"/>
      <c r="E6692" s="5"/>
      <c r="F6692" s="94" t="str">
        <f t="shared" si="1049"/>
        <v/>
      </c>
      <c r="G6692" s="94" t="str">
        <f t="shared" si="1050"/>
        <v/>
      </c>
      <c r="H6692" s="127" t="str">
        <f>IF(A6692&lt;&gt;"",IF(MID(C6692,1,1)="c",$AS$26,IF(MID(C6692,1,1)="r",$AS$41,IF(MID(C6692,1,1)="p",#REF!,#REF!))),"")</f>
        <v/>
      </c>
      <c r="I6692" s="92" t="str">
        <f t="shared" si="1051"/>
        <v/>
      </c>
      <c r="J6692" s="92" t="str">
        <f t="shared" si="1052"/>
        <v/>
      </c>
      <c r="K6692" s="92" t="str">
        <f t="shared" si="1053"/>
        <v/>
      </c>
      <c r="L6692" s="92" t="str">
        <f t="shared" si="1054"/>
        <v/>
      </c>
      <c r="M6692" s="95" t="str">
        <f>IF(A6692&lt;&gt;"",IF(MID(C6692,1,1)="c",SigmaEpsConcrete(I6692,$AN$30:$AN$33,$AR$30:$AR$33,$AS$26,$AS$27,$AS$28,$AQ$20,$AU$19),""),"")</f>
        <v/>
      </c>
      <c r="N6692" s="95" t="str">
        <f>IF(A6692&lt;&gt;"",IF(MID(C6692,1,1)="r",SigmaEpsReinf(J6692,$AS$42:$AS$43,$AS$41,$AS$39,$AS$40,$AQ$38),""),"")</f>
        <v/>
      </c>
      <c r="Q6692" s="92" t="str">
        <f t="shared" si="1056"/>
        <v/>
      </c>
      <c r="R6692" s="92" t="str">
        <f t="shared" si="1057"/>
        <v/>
      </c>
      <c r="U6692" s="5"/>
      <c r="V6692" s="5"/>
      <c r="W6692" s="94" t="str">
        <f t="shared" si="1055"/>
        <v/>
      </c>
      <c r="X6692" s="94" t="str">
        <f t="shared" si="1058"/>
        <v/>
      </c>
      <c r="Y6692" s="5"/>
      <c r="BK6692" s="8"/>
      <c r="BL6692" s="5"/>
      <c r="BM6692" s="5"/>
      <c r="BN6692" s="5"/>
      <c r="BO6692" s="5"/>
      <c r="BP6692" s="1"/>
      <c r="BQ6692" s="1"/>
      <c r="BR6692" s="1"/>
      <c r="BS6692" s="1"/>
      <c r="BT6692" s="1"/>
      <c r="BU6692" s="4"/>
      <c r="BV6692" s="1"/>
      <c r="BW6692" s="3"/>
      <c r="BX6692" s="4"/>
      <c r="BY6692" s="5"/>
      <c r="BZ6692" s="5"/>
      <c r="CA6692" s="5"/>
      <c r="CB6692" s="5"/>
      <c r="CC6692" s="5"/>
      <c r="CD6692" s="43"/>
    </row>
    <row r="6693" spans="1:82" x14ac:dyDescent="0.25">
      <c r="A6693" s="8"/>
      <c r="B6693" s="5"/>
      <c r="C6693" s="5"/>
      <c r="D6693" s="5"/>
      <c r="E6693" s="5"/>
      <c r="F6693" s="94" t="str">
        <f t="shared" si="1049"/>
        <v/>
      </c>
      <c r="G6693" s="94" t="str">
        <f t="shared" si="1050"/>
        <v/>
      </c>
      <c r="H6693" s="127" t="str">
        <f>IF(A6693&lt;&gt;"",IF(MID(C6693,1,1)="c",$AS$26,IF(MID(C6693,1,1)="r",$AS$41,IF(MID(C6693,1,1)="p",#REF!,#REF!))),"")</f>
        <v/>
      </c>
      <c r="I6693" s="92" t="str">
        <f t="shared" si="1051"/>
        <v/>
      </c>
      <c r="J6693" s="92" t="str">
        <f t="shared" si="1052"/>
        <v/>
      </c>
      <c r="K6693" s="92" t="str">
        <f t="shared" si="1053"/>
        <v/>
      </c>
      <c r="L6693" s="92" t="str">
        <f t="shared" si="1054"/>
        <v/>
      </c>
      <c r="M6693" s="95" t="str">
        <f>IF(A6693&lt;&gt;"",IF(MID(C6693,1,1)="c",SigmaEpsConcrete(I6693,$AN$30:$AN$33,$AR$30:$AR$33,$AS$26,$AS$27,$AS$28,$AQ$20,$AU$19),""),"")</f>
        <v/>
      </c>
      <c r="N6693" s="95" t="str">
        <f>IF(A6693&lt;&gt;"",IF(MID(C6693,1,1)="r",SigmaEpsReinf(J6693,$AS$42:$AS$43,$AS$41,$AS$39,$AS$40,$AQ$38),""),"")</f>
        <v/>
      </c>
      <c r="Q6693" s="92" t="str">
        <f t="shared" si="1056"/>
        <v/>
      </c>
      <c r="R6693" s="92" t="str">
        <f t="shared" si="1057"/>
        <v/>
      </c>
      <c r="U6693" s="5"/>
      <c r="V6693" s="5"/>
      <c r="W6693" s="94" t="str">
        <f t="shared" si="1055"/>
        <v/>
      </c>
      <c r="X6693" s="94" t="str">
        <f t="shared" si="1058"/>
        <v/>
      </c>
      <c r="Y6693" s="5"/>
      <c r="BK6693" s="8"/>
      <c r="BL6693" s="5"/>
      <c r="BM6693" s="5"/>
      <c r="BN6693" s="5"/>
      <c r="BO6693" s="5"/>
      <c r="BP6693" s="1"/>
      <c r="BQ6693" s="1"/>
      <c r="BR6693" s="1"/>
      <c r="BS6693" s="1"/>
      <c r="BT6693" s="1"/>
      <c r="BU6693" s="4"/>
      <c r="BV6693" s="1"/>
      <c r="BW6693" s="3"/>
      <c r="BX6693" s="4"/>
      <c r="BY6693" s="5"/>
      <c r="BZ6693" s="5"/>
      <c r="CA6693" s="5"/>
      <c r="CB6693" s="5"/>
      <c r="CC6693" s="5"/>
      <c r="CD6693" s="43"/>
    </row>
    <row r="6694" spans="1:82" x14ac:dyDescent="0.25">
      <c r="A6694" s="8"/>
      <c r="B6694" s="5"/>
      <c r="C6694" s="5"/>
      <c r="D6694" s="5"/>
      <c r="E6694" s="5"/>
      <c r="F6694" s="94" t="str">
        <f t="shared" si="1049"/>
        <v/>
      </c>
      <c r="G6694" s="94" t="str">
        <f t="shared" si="1050"/>
        <v/>
      </c>
      <c r="H6694" s="127" t="str">
        <f>IF(A6694&lt;&gt;"",IF(MID(C6694,1,1)="c",$AS$26,IF(MID(C6694,1,1)="r",$AS$41,IF(MID(C6694,1,1)="p",#REF!,#REF!))),"")</f>
        <v/>
      </c>
      <c r="I6694" s="92" t="str">
        <f t="shared" si="1051"/>
        <v/>
      </c>
      <c r="J6694" s="92" t="str">
        <f t="shared" si="1052"/>
        <v/>
      </c>
      <c r="K6694" s="92" t="str">
        <f t="shared" si="1053"/>
        <v/>
      </c>
      <c r="L6694" s="92" t="str">
        <f t="shared" si="1054"/>
        <v/>
      </c>
      <c r="M6694" s="95" t="str">
        <f>IF(A6694&lt;&gt;"",IF(MID(C6694,1,1)="c",SigmaEpsConcrete(I6694,$AN$30:$AN$33,$AR$30:$AR$33,$AS$26,$AS$27,$AS$28,$AQ$20,$AU$19),""),"")</f>
        <v/>
      </c>
      <c r="N6694" s="95" t="str">
        <f>IF(A6694&lt;&gt;"",IF(MID(C6694,1,1)="r",SigmaEpsReinf(J6694,$AS$42:$AS$43,$AS$41,$AS$39,$AS$40,$AQ$38),""),"")</f>
        <v/>
      </c>
      <c r="Q6694" s="92" t="str">
        <f t="shared" si="1056"/>
        <v/>
      </c>
      <c r="R6694" s="92" t="str">
        <f t="shared" si="1057"/>
        <v/>
      </c>
      <c r="U6694" s="5"/>
      <c r="V6694" s="5"/>
      <c r="W6694" s="94" t="str">
        <f t="shared" si="1055"/>
        <v/>
      </c>
      <c r="X6694" s="94" t="str">
        <f t="shared" si="1058"/>
        <v/>
      </c>
      <c r="Y6694" s="5"/>
      <c r="BK6694" s="8"/>
      <c r="BL6694" s="5"/>
      <c r="BM6694" s="5"/>
      <c r="BN6694" s="5"/>
      <c r="BO6694" s="5"/>
      <c r="BP6694" s="1"/>
      <c r="BQ6694" s="1"/>
      <c r="BR6694" s="1"/>
      <c r="BS6694" s="1"/>
      <c r="BT6694" s="1"/>
      <c r="BU6694" s="4"/>
      <c r="BV6694" s="1"/>
      <c r="BW6694" s="3"/>
      <c r="BX6694" s="4"/>
      <c r="BY6694" s="5"/>
      <c r="BZ6694" s="5"/>
      <c r="CA6694" s="5"/>
      <c r="CB6694" s="5"/>
      <c r="CC6694" s="5"/>
      <c r="CD6694" s="43"/>
    </row>
    <row r="6695" spans="1:82" x14ac:dyDescent="0.25">
      <c r="A6695" s="8"/>
      <c r="B6695" s="5"/>
      <c r="C6695" s="5"/>
      <c r="D6695" s="5"/>
      <c r="E6695" s="5"/>
      <c r="F6695" s="94" t="str">
        <f t="shared" si="1049"/>
        <v/>
      </c>
      <c r="G6695" s="94" t="str">
        <f t="shared" si="1050"/>
        <v/>
      </c>
      <c r="H6695" s="127" t="str">
        <f>IF(A6695&lt;&gt;"",IF(MID(C6695,1,1)="c",$AS$26,IF(MID(C6695,1,1)="r",$AS$41,IF(MID(C6695,1,1)="p",#REF!,#REF!))),"")</f>
        <v/>
      </c>
      <c r="I6695" s="92" t="str">
        <f t="shared" si="1051"/>
        <v/>
      </c>
      <c r="J6695" s="92" t="str">
        <f t="shared" si="1052"/>
        <v/>
      </c>
      <c r="K6695" s="92" t="str">
        <f t="shared" si="1053"/>
        <v/>
      </c>
      <c r="L6695" s="92" t="str">
        <f t="shared" si="1054"/>
        <v/>
      </c>
      <c r="M6695" s="95" t="str">
        <f>IF(A6695&lt;&gt;"",IF(MID(C6695,1,1)="c",SigmaEpsConcrete(I6695,$AN$30:$AN$33,$AR$30:$AR$33,$AS$26,$AS$27,$AS$28,$AQ$20,$AU$19),""),"")</f>
        <v/>
      </c>
      <c r="N6695" s="95" t="str">
        <f>IF(A6695&lt;&gt;"",IF(MID(C6695,1,1)="r",SigmaEpsReinf(J6695,$AS$42:$AS$43,$AS$41,$AS$39,$AS$40,$AQ$38),""),"")</f>
        <v/>
      </c>
      <c r="Q6695" s="92" t="str">
        <f t="shared" si="1056"/>
        <v/>
      </c>
      <c r="R6695" s="92" t="str">
        <f t="shared" si="1057"/>
        <v/>
      </c>
      <c r="U6695" s="5"/>
      <c r="V6695" s="5"/>
      <c r="W6695" s="94" t="str">
        <f t="shared" si="1055"/>
        <v/>
      </c>
      <c r="X6695" s="94" t="str">
        <f t="shared" si="1058"/>
        <v/>
      </c>
      <c r="Y6695" s="5"/>
      <c r="BK6695" s="8"/>
      <c r="BL6695" s="5"/>
      <c r="BM6695" s="5"/>
      <c r="BN6695" s="5"/>
      <c r="BO6695" s="5"/>
      <c r="BP6695" s="1"/>
      <c r="BQ6695" s="1"/>
      <c r="BR6695" s="1"/>
      <c r="BS6695" s="1"/>
      <c r="BT6695" s="1"/>
      <c r="BU6695" s="4"/>
      <c r="BV6695" s="1"/>
      <c r="BW6695" s="3"/>
      <c r="BX6695" s="4"/>
      <c r="BY6695" s="5"/>
      <c r="BZ6695" s="5"/>
      <c r="CA6695" s="5"/>
      <c r="CB6695" s="5"/>
      <c r="CC6695" s="5"/>
      <c r="CD6695" s="43"/>
    </row>
    <row r="6696" spans="1:82" x14ac:dyDescent="0.25">
      <c r="A6696" s="8"/>
      <c r="B6696" s="5"/>
      <c r="C6696" s="5"/>
      <c r="D6696" s="5"/>
      <c r="E6696" s="5"/>
      <c r="F6696" s="94" t="str">
        <f t="shared" si="1049"/>
        <v/>
      </c>
      <c r="G6696" s="94" t="str">
        <f t="shared" si="1050"/>
        <v/>
      </c>
      <c r="H6696" s="127" t="str">
        <f>IF(A6696&lt;&gt;"",IF(MID(C6696,1,1)="c",$AS$26,IF(MID(C6696,1,1)="r",$AS$41,IF(MID(C6696,1,1)="p",#REF!,#REF!))),"")</f>
        <v/>
      </c>
      <c r="I6696" s="92" t="str">
        <f t="shared" si="1051"/>
        <v/>
      </c>
      <c r="J6696" s="92" t="str">
        <f t="shared" si="1052"/>
        <v/>
      </c>
      <c r="K6696" s="92" t="str">
        <f t="shared" si="1053"/>
        <v/>
      </c>
      <c r="L6696" s="92" t="str">
        <f t="shared" si="1054"/>
        <v/>
      </c>
      <c r="M6696" s="95" t="str">
        <f>IF(A6696&lt;&gt;"",IF(MID(C6696,1,1)="c",SigmaEpsConcrete(I6696,$AN$30:$AN$33,$AR$30:$AR$33,$AS$26,$AS$27,$AS$28,$AQ$20,$AU$19),""),"")</f>
        <v/>
      </c>
      <c r="N6696" s="95" t="str">
        <f>IF(A6696&lt;&gt;"",IF(MID(C6696,1,1)="r",SigmaEpsReinf(J6696,$AS$42:$AS$43,$AS$41,$AS$39,$AS$40,$AQ$38),""),"")</f>
        <v/>
      </c>
      <c r="Q6696" s="92" t="str">
        <f t="shared" si="1056"/>
        <v/>
      </c>
      <c r="R6696" s="92" t="str">
        <f t="shared" si="1057"/>
        <v/>
      </c>
      <c r="U6696" s="5"/>
      <c r="V6696" s="5"/>
      <c r="W6696" s="94" t="str">
        <f t="shared" si="1055"/>
        <v/>
      </c>
      <c r="X6696" s="94" t="str">
        <f t="shared" si="1058"/>
        <v/>
      </c>
      <c r="Y6696" s="5"/>
      <c r="BK6696" s="8"/>
      <c r="BL6696" s="5"/>
      <c r="BM6696" s="5"/>
      <c r="BN6696" s="5"/>
      <c r="BO6696" s="5"/>
      <c r="BP6696" s="1"/>
      <c r="BQ6696" s="1"/>
      <c r="BR6696" s="1"/>
      <c r="BS6696" s="1"/>
      <c r="BT6696" s="1"/>
      <c r="BU6696" s="4"/>
      <c r="BV6696" s="1"/>
      <c r="BW6696" s="3"/>
      <c r="BX6696" s="4"/>
      <c r="BY6696" s="5"/>
      <c r="BZ6696" s="5"/>
      <c r="CA6696" s="5"/>
      <c r="CB6696" s="5"/>
      <c r="CC6696" s="5"/>
      <c r="CD6696" s="43"/>
    </row>
    <row r="6697" spans="1:82" x14ac:dyDescent="0.25">
      <c r="A6697" s="8"/>
      <c r="B6697" s="5"/>
      <c r="C6697" s="5"/>
      <c r="D6697" s="5"/>
      <c r="E6697" s="5"/>
      <c r="F6697" s="94" t="str">
        <f t="shared" si="1049"/>
        <v/>
      </c>
      <c r="G6697" s="94" t="str">
        <f t="shared" si="1050"/>
        <v/>
      </c>
      <c r="H6697" s="127" t="str">
        <f>IF(A6697&lt;&gt;"",IF(MID(C6697,1,1)="c",$AS$26,IF(MID(C6697,1,1)="r",$AS$41,IF(MID(C6697,1,1)="p",#REF!,#REF!))),"")</f>
        <v/>
      </c>
      <c r="I6697" s="92" t="str">
        <f t="shared" si="1051"/>
        <v/>
      </c>
      <c r="J6697" s="92" t="str">
        <f t="shared" si="1052"/>
        <v/>
      </c>
      <c r="K6697" s="92" t="str">
        <f t="shared" si="1053"/>
        <v/>
      </c>
      <c r="L6697" s="92" t="str">
        <f t="shared" si="1054"/>
        <v/>
      </c>
      <c r="M6697" s="95" t="str">
        <f>IF(A6697&lt;&gt;"",IF(MID(C6697,1,1)="c",SigmaEpsConcrete(I6697,$AN$30:$AN$33,$AR$30:$AR$33,$AS$26,$AS$27,$AS$28,$AQ$20,$AU$19),""),"")</f>
        <v/>
      </c>
      <c r="N6697" s="95" t="str">
        <f>IF(A6697&lt;&gt;"",IF(MID(C6697,1,1)="r",SigmaEpsReinf(J6697,$AS$42:$AS$43,$AS$41,$AS$39,$AS$40,$AQ$38),""),"")</f>
        <v/>
      </c>
      <c r="Q6697" s="92" t="str">
        <f t="shared" si="1056"/>
        <v/>
      </c>
      <c r="R6697" s="92" t="str">
        <f t="shared" si="1057"/>
        <v/>
      </c>
      <c r="U6697" s="5"/>
      <c r="V6697" s="5"/>
      <c r="W6697" s="94" t="str">
        <f t="shared" si="1055"/>
        <v/>
      </c>
      <c r="X6697" s="94" t="str">
        <f t="shared" si="1058"/>
        <v/>
      </c>
      <c r="Y6697" s="5"/>
      <c r="BK6697" s="8"/>
      <c r="BL6697" s="5"/>
      <c r="BM6697" s="5"/>
      <c r="BN6697" s="5"/>
      <c r="BO6697" s="5"/>
      <c r="BP6697" s="1"/>
      <c r="BQ6697" s="1"/>
      <c r="BR6697" s="1"/>
      <c r="BS6697" s="1"/>
      <c r="BT6697" s="1"/>
      <c r="BU6697" s="4"/>
      <c r="BV6697" s="1"/>
      <c r="BW6697" s="3"/>
      <c r="BX6697" s="4"/>
      <c r="BY6697" s="5"/>
      <c r="BZ6697" s="5"/>
      <c r="CA6697" s="5"/>
      <c r="CB6697" s="5"/>
      <c r="CC6697" s="5"/>
      <c r="CD6697" s="43"/>
    </row>
    <row r="6698" spans="1:82" x14ac:dyDescent="0.25">
      <c r="A6698" s="8"/>
      <c r="B6698" s="5"/>
      <c r="C6698" s="5"/>
      <c r="D6698" s="5"/>
      <c r="E6698" s="5"/>
      <c r="F6698" s="94" t="str">
        <f t="shared" si="1049"/>
        <v/>
      </c>
      <c r="G6698" s="94" t="str">
        <f t="shared" si="1050"/>
        <v/>
      </c>
      <c r="H6698" s="127" t="str">
        <f>IF(A6698&lt;&gt;"",IF(MID(C6698,1,1)="c",$AS$26,IF(MID(C6698,1,1)="r",$AS$41,IF(MID(C6698,1,1)="p",#REF!,#REF!))),"")</f>
        <v/>
      </c>
      <c r="I6698" s="92" t="str">
        <f t="shared" si="1051"/>
        <v/>
      </c>
      <c r="J6698" s="92" t="str">
        <f t="shared" si="1052"/>
        <v/>
      </c>
      <c r="K6698" s="92" t="str">
        <f t="shared" si="1053"/>
        <v/>
      </c>
      <c r="L6698" s="92" t="str">
        <f t="shared" si="1054"/>
        <v/>
      </c>
      <c r="M6698" s="95" t="str">
        <f>IF(A6698&lt;&gt;"",IF(MID(C6698,1,1)="c",SigmaEpsConcrete(I6698,$AN$30:$AN$33,$AR$30:$AR$33,$AS$26,$AS$27,$AS$28,$AQ$20,$AU$19),""),"")</f>
        <v/>
      </c>
      <c r="N6698" s="95" t="str">
        <f>IF(A6698&lt;&gt;"",IF(MID(C6698,1,1)="r",SigmaEpsReinf(J6698,$AS$42:$AS$43,$AS$41,$AS$39,$AS$40,$AQ$38),""),"")</f>
        <v/>
      </c>
      <c r="Q6698" s="92" t="str">
        <f t="shared" si="1056"/>
        <v/>
      </c>
      <c r="R6698" s="92" t="str">
        <f t="shared" si="1057"/>
        <v/>
      </c>
      <c r="U6698" s="5"/>
      <c r="V6698" s="5"/>
      <c r="W6698" s="94" t="str">
        <f t="shared" si="1055"/>
        <v/>
      </c>
      <c r="X6698" s="94" t="str">
        <f t="shared" si="1058"/>
        <v/>
      </c>
      <c r="Y6698" s="5"/>
      <c r="BK6698" s="8"/>
      <c r="BL6698" s="5"/>
      <c r="BM6698" s="5"/>
      <c r="BN6698" s="5"/>
      <c r="BO6698" s="5"/>
      <c r="BP6698" s="1"/>
      <c r="BQ6698" s="1"/>
      <c r="BR6698" s="1"/>
      <c r="BS6698" s="1"/>
      <c r="BT6698" s="1"/>
      <c r="BU6698" s="4"/>
      <c r="BV6698" s="1"/>
      <c r="BW6698" s="3"/>
      <c r="BX6698" s="4"/>
      <c r="BY6698" s="5"/>
      <c r="BZ6698" s="5"/>
      <c r="CA6698" s="5"/>
      <c r="CB6698" s="5"/>
      <c r="CC6698" s="5"/>
      <c r="CD6698" s="43"/>
    </row>
    <row r="6699" spans="1:82" x14ac:dyDescent="0.25">
      <c r="A6699" s="8"/>
      <c r="B6699" s="5"/>
      <c r="C6699" s="5"/>
      <c r="D6699" s="5"/>
      <c r="E6699" s="5"/>
      <c r="F6699" s="94" t="str">
        <f t="shared" si="1049"/>
        <v/>
      </c>
      <c r="G6699" s="94" t="str">
        <f t="shared" si="1050"/>
        <v/>
      </c>
      <c r="H6699" s="127" t="str">
        <f>IF(A6699&lt;&gt;"",IF(MID(C6699,1,1)="c",$AS$26,IF(MID(C6699,1,1)="r",$AS$41,IF(MID(C6699,1,1)="p",#REF!,#REF!))),"")</f>
        <v/>
      </c>
      <c r="I6699" s="92" t="str">
        <f t="shared" si="1051"/>
        <v/>
      </c>
      <c r="J6699" s="92" t="str">
        <f t="shared" si="1052"/>
        <v/>
      </c>
      <c r="K6699" s="92" t="str">
        <f t="shared" si="1053"/>
        <v/>
      </c>
      <c r="L6699" s="92" t="str">
        <f t="shared" si="1054"/>
        <v/>
      </c>
      <c r="M6699" s="95" t="str">
        <f>IF(A6699&lt;&gt;"",IF(MID(C6699,1,1)="c",SigmaEpsConcrete(I6699,$AN$30:$AN$33,$AR$30:$AR$33,$AS$26,$AS$27,$AS$28,$AQ$20,$AU$19),""),"")</f>
        <v/>
      </c>
      <c r="N6699" s="95" t="str">
        <f>IF(A6699&lt;&gt;"",IF(MID(C6699,1,1)="r",SigmaEpsReinf(J6699,$AS$42:$AS$43,$AS$41,$AS$39,$AS$40,$AQ$38),""),"")</f>
        <v/>
      </c>
      <c r="Q6699" s="92" t="str">
        <f t="shared" si="1056"/>
        <v/>
      </c>
      <c r="R6699" s="92" t="str">
        <f t="shared" si="1057"/>
        <v/>
      </c>
      <c r="U6699" s="5"/>
      <c r="V6699" s="5"/>
      <c r="W6699" s="94" t="str">
        <f t="shared" si="1055"/>
        <v/>
      </c>
      <c r="X6699" s="94" t="str">
        <f t="shared" si="1058"/>
        <v/>
      </c>
      <c r="Y6699" s="5"/>
      <c r="BK6699" s="8"/>
      <c r="BL6699" s="5"/>
      <c r="BM6699" s="5"/>
      <c r="BN6699" s="5"/>
      <c r="BO6699" s="5"/>
      <c r="BP6699" s="1"/>
      <c r="BQ6699" s="1"/>
      <c r="BR6699" s="1"/>
      <c r="BS6699" s="1"/>
      <c r="BT6699" s="1"/>
      <c r="BU6699" s="4"/>
      <c r="BV6699" s="1"/>
      <c r="BW6699" s="3"/>
      <c r="BX6699" s="4"/>
      <c r="BY6699" s="5"/>
      <c r="BZ6699" s="5"/>
      <c r="CA6699" s="5"/>
      <c r="CB6699" s="5"/>
      <c r="CC6699" s="5"/>
      <c r="CD6699" s="43"/>
    </row>
    <row r="6700" spans="1:82" x14ac:dyDescent="0.25">
      <c r="A6700" s="8"/>
      <c r="B6700" s="5"/>
      <c r="C6700" s="5"/>
      <c r="D6700" s="5"/>
      <c r="E6700" s="5"/>
      <c r="F6700" s="94" t="str">
        <f t="shared" si="1049"/>
        <v/>
      </c>
      <c r="G6700" s="94" t="str">
        <f t="shared" si="1050"/>
        <v/>
      </c>
      <c r="H6700" s="127" t="str">
        <f>IF(A6700&lt;&gt;"",IF(MID(C6700,1,1)="c",$AS$26,IF(MID(C6700,1,1)="r",$AS$41,IF(MID(C6700,1,1)="p",#REF!,#REF!))),"")</f>
        <v/>
      </c>
      <c r="I6700" s="92" t="str">
        <f t="shared" si="1051"/>
        <v/>
      </c>
      <c r="J6700" s="92" t="str">
        <f t="shared" si="1052"/>
        <v/>
      </c>
      <c r="K6700" s="92" t="str">
        <f t="shared" si="1053"/>
        <v/>
      </c>
      <c r="L6700" s="92" t="str">
        <f t="shared" si="1054"/>
        <v/>
      </c>
      <c r="M6700" s="95" t="str">
        <f>IF(A6700&lt;&gt;"",IF(MID(C6700,1,1)="c",SigmaEpsConcrete(I6700,$AN$30:$AN$33,$AR$30:$AR$33,$AS$26,$AS$27,$AS$28,$AQ$20,$AU$19),""),"")</f>
        <v/>
      </c>
      <c r="N6700" s="95" t="str">
        <f>IF(A6700&lt;&gt;"",IF(MID(C6700,1,1)="r",SigmaEpsReinf(J6700,$AS$42:$AS$43,$AS$41,$AS$39,$AS$40,$AQ$38),""),"")</f>
        <v/>
      </c>
      <c r="Q6700" s="92" t="str">
        <f t="shared" si="1056"/>
        <v/>
      </c>
      <c r="R6700" s="92" t="str">
        <f t="shared" si="1057"/>
        <v/>
      </c>
      <c r="U6700" s="5"/>
      <c r="V6700" s="5"/>
      <c r="W6700" s="94" t="str">
        <f t="shared" si="1055"/>
        <v/>
      </c>
      <c r="X6700" s="94" t="str">
        <f t="shared" si="1058"/>
        <v/>
      </c>
      <c r="Y6700" s="5"/>
      <c r="BK6700" s="8"/>
      <c r="BL6700" s="5"/>
      <c r="BM6700" s="5"/>
      <c r="BN6700" s="5"/>
      <c r="BO6700" s="5"/>
      <c r="BP6700" s="1"/>
      <c r="BQ6700" s="1"/>
      <c r="BR6700" s="1"/>
      <c r="BS6700" s="1"/>
      <c r="BT6700" s="1"/>
      <c r="BU6700" s="4"/>
      <c r="BV6700" s="1"/>
      <c r="BW6700" s="3"/>
      <c r="BX6700" s="4"/>
      <c r="BY6700" s="5"/>
      <c r="BZ6700" s="5"/>
      <c r="CA6700" s="5"/>
      <c r="CB6700" s="5"/>
      <c r="CC6700" s="5"/>
      <c r="CD6700" s="43"/>
    </row>
    <row r="6701" spans="1:82" x14ac:dyDescent="0.25">
      <c r="A6701" s="8"/>
      <c r="B6701" s="5"/>
      <c r="C6701" s="5"/>
      <c r="D6701" s="5"/>
      <c r="E6701" s="5"/>
      <c r="F6701" s="94" t="str">
        <f t="shared" si="1049"/>
        <v/>
      </c>
      <c r="G6701" s="94" t="str">
        <f t="shared" si="1050"/>
        <v/>
      </c>
      <c r="H6701" s="127" t="str">
        <f>IF(A6701&lt;&gt;"",IF(MID(C6701,1,1)="c",$AS$26,IF(MID(C6701,1,1)="r",$AS$41,IF(MID(C6701,1,1)="p",#REF!,#REF!))),"")</f>
        <v/>
      </c>
      <c r="I6701" s="92" t="str">
        <f t="shared" si="1051"/>
        <v/>
      </c>
      <c r="J6701" s="92" t="str">
        <f t="shared" si="1052"/>
        <v/>
      </c>
      <c r="K6701" s="92" t="str">
        <f t="shared" si="1053"/>
        <v/>
      </c>
      <c r="L6701" s="92" t="str">
        <f t="shared" si="1054"/>
        <v/>
      </c>
      <c r="M6701" s="95" t="str">
        <f>IF(A6701&lt;&gt;"",IF(MID(C6701,1,1)="c",SigmaEpsConcrete(I6701,$AN$30:$AN$33,$AR$30:$AR$33,$AS$26,$AS$27,$AS$28,$AQ$20,$AU$19),""),"")</f>
        <v/>
      </c>
      <c r="N6701" s="95" t="str">
        <f>IF(A6701&lt;&gt;"",IF(MID(C6701,1,1)="r",SigmaEpsReinf(J6701,$AS$42:$AS$43,$AS$41,$AS$39,$AS$40,$AQ$38),""),"")</f>
        <v/>
      </c>
      <c r="Q6701" s="92" t="str">
        <f t="shared" si="1056"/>
        <v/>
      </c>
      <c r="R6701" s="92" t="str">
        <f t="shared" si="1057"/>
        <v/>
      </c>
      <c r="U6701" s="5"/>
      <c r="V6701" s="5"/>
      <c r="W6701" s="94" t="str">
        <f t="shared" si="1055"/>
        <v/>
      </c>
      <c r="X6701" s="94" t="str">
        <f t="shared" si="1058"/>
        <v/>
      </c>
      <c r="Y6701" s="5"/>
      <c r="BK6701" s="8"/>
      <c r="BL6701" s="5"/>
      <c r="BM6701" s="5"/>
      <c r="BN6701" s="5"/>
      <c r="BO6701" s="5"/>
      <c r="BP6701" s="1"/>
      <c r="BQ6701" s="1"/>
      <c r="BR6701" s="1"/>
      <c r="BS6701" s="1"/>
      <c r="BT6701" s="1"/>
      <c r="BU6701" s="4"/>
      <c r="BV6701" s="1"/>
      <c r="BW6701" s="3"/>
      <c r="BX6701" s="4"/>
      <c r="BY6701" s="5"/>
      <c r="BZ6701" s="5"/>
      <c r="CA6701" s="5"/>
      <c r="CB6701" s="5"/>
      <c r="CC6701" s="5"/>
      <c r="CD6701" s="43"/>
    </row>
    <row r="6702" spans="1:82" x14ac:dyDescent="0.25">
      <c r="A6702" s="8"/>
      <c r="B6702" s="5"/>
      <c r="C6702" s="5"/>
      <c r="D6702" s="5"/>
      <c r="E6702" s="5"/>
      <c r="F6702" s="94" t="str">
        <f t="shared" si="1049"/>
        <v/>
      </c>
      <c r="G6702" s="94" t="str">
        <f t="shared" si="1050"/>
        <v/>
      </c>
      <c r="H6702" s="127" t="str">
        <f>IF(A6702&lt;&gt;"",IF(MID(C6702,1,1)="c",$AS$26,IF(MID(C6702,1,1)="r",$AS$41,IF(MID(C6702,1,1)="p",#REF!,#REF!))),"")</f>
        <v/>
      </c>
      <c r="I6702" s="92" t="str">
        <f t="shared" si="1051"/>
        <v/>
      </c>
      <c r="J6702" s="92" t="str">
        <f t="shared" si="1052"/>
        <v/>
      </c>
      <c r="K6702" s="92" t="str">
        <f t="shared" si="1053"/>
        <v/>
      </c>
      <c r="L6702" s="92" t="str">
        <f t="shared" si="1054"/>
        <v/>
      </c>
      <c r="M6702" s="95" t="str">
        <f>IF(A6702&lt;&gt;"",IF(MID(C6702,1,1)="c",SigmaEpsConcrete(I6702,$AN$30:$AN$33,$AR$30:$AR$33,$AS$26,$AS$27,$AS$28,$AQ$20,$AU$19),""),"")</f>
        <v/>
      </c>
      <c r="N6702" s="95" t="str">
        <f>IF(A6702&lt;&gt;"",IF(MID(C6702,1,1)="r",SigmaEpsReinf(J6702,$AS$42:$AS$43,$AS$41,$AS$39,$AS$40,$AQ$38),""),"")</f>
        <v/>
      </c>
      <c r="Q6702" s="92" t="str">
        <f t="shared" si="1056"/>
        <v/>
      </c>
      <c r="R6702" s="92" t="str">
        <f t="shared" si="1057"/>
        <v/>
      </c>
      <c r="U6702" s="5"/>
      <c r="V6702" s="5"/>
      <c r="W6702" s="94" t="str">
        <f t="shared" si="1055"/>
        <v/>
      </c>
      <c r="X6702" s="94" t="str">
        <f t="shared" si="1058"/>
        <v/>
      </c>
      <c r="Y6702" s="5"/>
      <c r="BK6702" s="8"/>
      <c r="BL6702" s="5"/>
      <c r="BM6702" s="5"/>
      <c r="BN6702" s="5"/>
      <c r="BO6702" s="5"/>
      <c r="BP6702" s="1"/>
      <c r="BQ6702" s="1"/>
      <c r="BR6702" s="1"/>
      <c r="BS6702" s="1"/>
      <c r="BT6702" s="1"/>
      <c r="BU6702" s="4"/>
      <c r="BV6702" s="1"/>
      <c r="BW6702" s="3"/>
      <c r="BX6702" s="4"/>
      <c r="BY6702" s="5"/>
      <c r="BZ6702" s="5"/>
      <c r="CA6702" s="5"/>
      <c r="CB6702" s="5"/>
      <c r="CC6702" s="5"/>
      <c r="CD6702" s="43"/>
    </row>
    <row r="6703" spans="1:82" x14ac:dyDescent="0.25">
      <c r="A6703" s="8"/>
      <c r="B6703" s="5"/>
      <c r="C6703" s="5"/>
      <c r="D6703" s="5"/>
      <c r="E6703" s="5"/>
      <c r="F6703" s="94" t="str">
        <f t="shared" si="1049"/>
        <v/>
      </c>
      <c r="G6703" s="94" t="str">
        <f t="shared" si="1050"/>
        <v/>
      </c>
      <c r="H6703" s="127" t="str">
        <f>IF(A6703&lt;&gt;"",IF(MID(C6703,1,1)="c",$AS$26,IF(MID(C6703,1,1)="r",$AS$41,IF(MID(C6703,1,1)="p",#REF!,#REF!))),"")</f>
        <v/>
      </c>
      <c r="I6703" s="92" t="str">
        <f t="shared" si="1051"/>
        <v/>
      </c>
      <c r="J6703" s="92" t="str">
        <f t="shared" si="1052"/>
        <v/>
      </c>
      <c r="K6703" s="92" t="str">
        <f t="shared" si="1053"/>
        <v/>
      </c>
      <c r="L6703" s="92" t="str">
        <f t="shared" si="1054"/>
        <v/>
      </c>
      <c r="M6703" s="95" t="str">
        <f>IF(A6703&lt;&gt;"",IF(MID(C6703,1,1)="c",SigmaEpsConcrete(I6703,$AN$30:$AN$33,$AR$30:$AR$33,$AS$26,$AS$27,$AS$28,$AQ$20,$AU$19),""),"")</f>
        <v/>
      </c>
      <c r="N6703" s="95" t="str">
        <f>IF(A6703&lt;&gt;"",IF(MID(C6703,1,1)="r",SigmaEpsReinf(J6703,$AS$42:$AS$43,$AS$41,$AS$39,$AS$40,$AQ$38),""),"")</f>
        <v/>
      </c>
      <c r="Q6703" s="92" t="str">
        <f t="shared" si="1056"/>
        <v/>
      </c>
      <c r="R6703" s="92" t="str">
        <f t="shared" si="1057"/>
        <v/>
      </c>
      <c r="U6703" s="5"/>
      <c r="V6703" s="5"/>
      <c r="W6703" s="94" t="str">
        <f t="shared" si="1055"/>
        <v/>
      </c>
      <c r="X6703" s="94" t="str">
        <f t="shared" si="1058"/>
        <v/>
      </c>
      <c r="Y6703" s="5"/>
      <c r="BK6703" s="8"/>
      <c r="BL6703" s="5"/>
      <c r="BM6703" s="5"/>
      <c r="BN6703" s="5"/>
      <c r="BO6703" s="5"/>
      <c r="BP6703" s="1"/>
      <c r="BQ6703" s="1"/>
      <c r="BR6703" s="1"/>
      <c r="BS6703" s="1"/>
      <c r="BT6703" s="1"/>
      <c r="BU6703" s="4"/>
      <c r="BV6703" s="1"/>
      <c r="BW6703" s="3"/>
      <c r="BX6703" s="4"/>
      <c r="BY6703" s="5"/>
      <c r="BZ6703" s="5"/>
      <c r="CA6703" s="5"/>
      <c r="CB6703" s="5"/>
      <c r="CC6703" s="5"/>
      <c r="CD6703" s="43"/>
    </row>
    <row r="6704" spans="1:82" x14ac:dyDescent="0.25">
      <c r="A6704" s="8"/>
      <c r="B6704" s="5"/>
      <c r="C6704" s="5"/>
      <c r="D6704" s="5"/>
      <c r="E6704" s="5"/>
      <c r="F6704" s="94" t="str">
        <f t="shared" si="1049"/>
        <v/>
      </c>
      <c r="G6704" s="94" t="str">
        <f t="shared" si="1050"/>
        <v/>
      </c>
      <c r="H6704" s="127" t="str">
        <f>IF(A6704&lt;&gt;"",IF(MID(C6704,1,1)="c",$AS$26,IF(MID(C6704,1,1)="r",$AS$41,IF(MID(C6704,1,1)="p",#REF!,#REF!))),"")</f>
        <v/>
      </c>
      <c r="I6704" s="92" t="str">
        <f t="shared" si="1051"/>
        <v/>
      </c>
      <c r="J6704" s="92" t="str">
        <f t="shared" si="1052"/>
        <v/>
      </c>
      <c r="K6704" s="92" t="str">
        <f t="shared" si="1053"/>
        <v/>
      </c>
      <c r="L6704" s="92" t="str">
        <f t="shared" si="1054"/>
        <v/>
      </c>
      <c r="M6704" s="95" t="str">
        <f>IF(A6704&lt;&gt;"",IF(MID(C6704,1,1)="c",SigmaEpsConcrete(I6704,$AN$30:$AN$33,$AR$30:$AR$33,$AS$26,$AS$27,$AS$28,$AQ$20,$AU$19),""),"")</f>
        <v/>
      </c>
      <c r="N6704" s="95" t="str">
        <f>IF(A6704&lt;&gt;"",IF(MID(C6704,1,1)="r",SigmaEpsReinf(J6704,$AS$42:$AS$43,$AS$41,$AS$39,$AS$40,$AQ$38),""),"")</f>
        <v/>
      </c>
      <c r="Q6704" s="92" t="str">
        <f t="shared" si="1056"/>
        <v/>
      </c>
      <c r="R6704" s="92" t="str">
        <f t="shared" si="1057"/>
        <v/>
      </c>
      <c r="U6704" s="5"/>
      <c r="V6704" s="5"/>
      <c r="W6704" s="94" t="str">
        <f t="shared" si="1055"/>
        <v/>
      </c>
      <c r="X6704" s="94" t="str">
        <f t="shared" si="1058"/>
        <v/>
      </c>
      <c r="Y6704" s="5"/>
      <c r="BK6704" s="8"/>
      <c r="BL6704" s="5"/>
      <c r="BM6704" s="5"/>
      <c r="BN6704" s="5"/>
      <c r="BO6704" s="5"/>
      <c r="BP6704" s="1"/>
      <c r="BQ6704" s="1"/>
      <c r="BR6704" s="1"/>
      <c r="BS6704" s="1"/>
      <c r="BT6704" s="1"/>
      <c r="BU6704" s="4"/>
      <c r="BV6704" s="1"/>
      <c r="BW6704" s="3"/>
      <c r="BX6704" s="4"/>
      <c r="BY6704" s="5"/>
      <c r="BZ6704" s="5"/>
      <c r="CA6704" s="5"/>
      <c r="CB6704" s="5"/>
      <c r="CC6704" s="5"/>
      <c r="CD6704" s="43"/>
    </row>
    <row r="6705" spans="1:82" x14ac:dyDescent="0.25">
      <c r="A6705" s="8"/>
      <c r="B6705" s="5"/>
      <c r="C6705" s="5"/>
      <c r="D6705" s="5"/>
      <c r="E6705" s="5"/>
      <c r="F6705" s="94" t="str">
        <f t="shared" si="1049"/>
        <v/>
      </c>
      <c r="G6705" s="94" t="str">
        <f t="shared" si="1050"/>
        <v/>
      </c>
      <c r="H6705" s="127" t="str">
        <f>IF(A6705&lt;&gt;"",IF(MID(C6705,1,1)="c",$AS$26,IF(MID(C6705,1,1)="r",$AS$41,IF(MID(C6705,1,1)="p",#REF!,#REF!))),"")</f>
        <v/>
      </c>
      <c r="I6705" s="92" t="str">
        <f t="shared" si="1051"/>
        <v/>
      </c>
      <c r="J6705" s="92" t="str">
        <f t="shared" si="1052"/>
        <v/>
      </c>
      <c r="K6705" s="92" t="str">
        <f t="shared" si="1053"/>
        <v/>
      </c>
      <c r="L6705" s="92" t="str">
        <f t="shared" si="1054"/>
        <v/>
      </c>
      <c r="M6705" s="95" t="str">
        <f>IF(A6705&lt;&gt;"",IF(MID(C6705,1,1)="c",SigmaEpsConcrete(I6705,$AN$30:$AN$33,$AR$30:$AR$33,$AS$26,$AS$27,$AS$28,$AQ$20,$AU$19),""),"")</f>
        <v/>
      </c>
      <c r="N6705" s="95" t="str">
        <f>IF(A6705&lt;&gt;"",IF(MID(C6705,1,1)="r",SigmaEpsReinf(J6705,$AS$42:$AS$43,$AS$41,$AS$39,$AS$40,$AQ$38),""),"")</f>
        <v/>
      </c>
      <c r="Q6705" s="92" t="str">
        <f t="shared" si="1056"/>
        <v/>
      </c>
      <c r="R6705" s="92" t="str">
        <f t="shared" si="1057"/>
        <v/>
      </c>
      <c r="U6705" s="5"/>
      <c r="V6705" s="5"/>
      <c r="W6705" s="94" t="str">
        <f t="shared" si="1055"/>
        <v/>
      </c>
      <c r="X6705" s="94" t="str">
        <f t="shared" si="1058"/>
        <v/>
      </c>
      <c r="Y6705" s="5"/>
      <c r="BK6705" s="8"/>
      <c r="BL6705" s="5"/>
      <c r="BM6705" s="5"/>
      <c r="BN6705" s="5"/>
      <c r="BO6705" s="5"/>
      <c r="BP6705" s="1"/>
      <c r="BQ6705" s="1"/>
      <c r="BR6705" s="1"/>
      <c r="BS6705" s="1"/>
      <c r="BT6705" s="1"/>
      <c r="BU6705" s="4"/>
      <c r="BV6705" s="1"/>
      <c r="BW6705" s="3"/>
      <c r="BX6705" s="4"/>
      <c r="BY6705" s="5"/>
      <c r="BZ6705" s="5"/>
      <c r="CA6705" s="5"/>
      <c r="CB6705" s="5"/>
      <c r="CC6705" s="5"/>
      <c r="CD6705" s="43"/>
    </row>
    <row r="6706" spans="1:82" x14ac:dyDescent="0.25">
      <c r="A6706" s="8"/>
      <c r="B6706" s="5"/>
      <c r="C6706" s="5"/>
      <c r="D6706" s="5"/>
      <c r="E6706" s="5"/>
      <c r="F6706" s="94" t="str">
        <f t="shared" si="1049"/>
        <v/>
      </c>
      <c r="G6706" s="94" t="str">
        <f t="shared" si="1050"/>
        <v/>
      </c>
      <c r="H6706" s="127" t="str">
        <f>IF(A6706&lt;&gt;"",IF(MID(C6706,1,1)="c",$AS$26,IF(MID(C6706,1,1)="r",$AS$41,IF(MID(C6706,1,1)="p",#REF!,#REF!))),"")</f>
        <v/>
      </c>
      <c r="I6706" s="92" t="str">
        <f t="shared" si="1051"/>
        <v/>
      </c>
      <c r="J6706" s="92" t="str">
        <f t="shared" si="1052"/>
        <v/>
      </c>
      <c r="K6706" s="92" t="str">
        <f t="shared" si="1053"/>
        <v/>
      </c>
      <c r="L6706" s="92" t="str">
        <f t="shared" si="1054"/>
        <v/>
      </c>
      <c r="M6706" s="95" t="str">
        <f>IF(A6706&lt;&gt;"",IF(MID(C6706,1,1)="c",SigmaEpsConcrete(I6706,$AN$30:$AN$33,$AR$30:$AR$33,$AS$26,$AS$27,$AS$28,$AQ$20,$AU$19),""),"")</f>
        <v/>
      </c>
      <c r="N6706" s="95" t="str">
        <f>IF(A6706&lt;&gt;"",IF(MID(C6706,1,1)="r",SigmaEpsReinf(J6706,$AS$42:$AS$43,$AS$41,$AS$39,$AS$40,$AQ$38),""),"")</f>
        <v/>
      </c>
      <c r="Q6706" s="92" t="str">
        <f t="shared" si="1056"/>
        <v/>
      </c>
      <c r="R6706" s="92" t="str">
        <f t="shared" si="1057"/>
        <v/>
      </c>
      <c r="U6706" s="5"/>
      <c r="V6706" s="5"/>
      <c r="W6706" s="94" t="str">
        <f t="shared" si="1055"/>
        <v/>
      </c>
      <c r="X6706" s="94" t="str">
        <f t="shared" si="1058"/>
        <v/>
      </c>
      <c r="Y6706" s="5"/>
      <c r="BK6706" s="8"/>
      <c r="BL6706" s="5"/>
      <c r="BM6706" s="5"/>
      <c r="BN6706" s="5"/>
      <c r="BO6706" s="5"/>
      <c r="BP6706" s="1"/>
      <c r="BQ6706" s="1"/>
      <c r="BR6706" s="1"/>
      <c r="BS6706" s="1"/>
      <c r="BT6706" s="1"/>
      <c r="BU6706" s="4"/>
      <c r="BV6706" s="1"/>
      <c r="BW6706" s="3"/>
      <c r="BX6706" s="4"/>
      <c r="BY6706" s="5"/>
      <c r="BZ6706" s="5"/>
      <c r="CA6706" s="5"/>
      <c r="CB6706" s="5"/>
      <c r="CC6706" s="5"/>
      <c r="CD6706" s="43"/>
    </row>
    <row r="6707" spans="1:82" x14ac:dyDescent="0.25">
      <c r="A6707" s="8"/>
      <c r="B6707" s="5"/>
      <c r="C6707" s="5"/>
      <c r="D6707" s="5"/>
      <c r="E6707" s="5"/>
      <c r="F6707" s="94" t="str">
        <f t="shared" si="1049"/>
        <v/>
      </c>
      <c r="G6707" s="94" t="str">
        <f t="shared" si="1050"/>
        <v/>
      </c>
      <c r="H6707" s="127" t="str">
        <f>IF(A6707&lt;&gt;"",IF(MID(C6707,1,1)="c",$AS$26,IF(MID(C6707,1,1)="r",$AS$41,IF(MID(C6707,1,1)="p",#REF!,#REF!))),"")</f>
        <v/>
      </c>
      <c r="I6707" s="92" t="str">
        <f t="shared" si="1051"/>
        <v/>
      </c>
      <c r="J6707" s="92" t="str">
        <f t="shared" si="1052"/>
        <v/>
      </c>
      <c r="K6707" s="92" t="str">
        <f t="shared" si="1053"/>
        <v/>
      </c>
      <c r="L6707" s="92" t="str">
        <f t="shared" si="1054"/>
        <v/>
      </c>
      <c r="M6707" s="95" t="str">
        <f>IF(A6707&lt;&gt;"",IF(MID(C6707,1,1)="c",SigmaEpsConcrete(I6707,$AN$30:$AN$33,$AR$30:$AR$33,$AS$26,$AS$27,$AS$28,$AQ$20,$AU$19),""),"")</f>
        <v/>
      </c>
      <c r="N6707" s="95" t="str">
        <f>IF(A6707&lt;&gt;"",IF(MID(C6707,1,1)="r",SigmaEpsReinf(J6707,$AS$42:$AS$43,$AS$41,$AS$39,$AS$40,$AQ$38),""),"")</f>
        <v/>
      </c>
      <c r="Q6707" s="92" t="str">
        <f t="shared" si="1056"/>
        <v/>
      </c>
      <c r="R6707" s="92" t="str">
        <f t="shared" si="1057"/>
        <v/>
      </c>
      <c r="U6707" s="5"/>
      <c r="V6707" s="5"/>
      <c r="W6707" s="94" t="str">
        <f t="shared" si="1055"/>
        <v/>
      </c>
      <c r="X6707" s="94" t="str">
        <f t="shared" si="1058"/>
        <v/>
      </c>
      <c r="Y6707" s="5"/>
      <c r="BK6707" s="8"/>
      <c r="BL6707" s="5"/>
      <c r="BM6707" s="5"/>
      <c r="BN6707" s="5"/>
      <c r="BO6707" s="5"/>
      <c r="BP6707" s="1"/>
      <c r="BQ6707" s="1"/>
      <c r="BR6707" s="1"/>
      <c r="BS6707" s="1"/>
      <c r="BT6707" s="1"/>
      <c r="BU6707" s="4"/>
      <c r="BV6707" s="1"/>
      <c r="BW6707" s="3"/>
      <c r="BX6707" s="4"/>
      <c r="BY6707" s="5"/>
      <c r="BZ6707" s="5"/>
      <c r="CA6707" s="5"/>
      <c r="CB6707" s="5"/>
      <c r="CC6707" s="5"/>
      <c r="CD6707" s="43"/>
    </row>
    <row r="6708" spans="1:82" x14ac:dyDescent="0.25">
      <c r="A6708" s="8"/>
      <c r="B6708" s="5"/>
      <c r="C6708" s="5"/>
      <c r="D6708" s="5"/>
      <c r="E6708" s="5"/>
      <c r="F6708" s="94" t="str">
        <f t="shared" si="1049"/>
        <v/>
      </c>
      <c r="G6708" s="94" t="str">
        <f t="shared" si="1050"/>
        <v/>
      </c>
      <c r="H6708" s="127" t="str">
        <f>IF(A6708&lt;&gt;"",IF(MID(C6708,1,1)="c",$AS$26,IF(MID(C6708,1,1)="r",$AS$41,IF(MID(C6708,1,1)="p",#REF!,#REF!))),"")</f>
        <v/>
      </c>
      <c r="I6708" s="92" t="str">
        <f t="shared" si="1051"/>
        <v/>
      </c>
      <c r="J6708" s="92" t="str">
        <f t="shared" si="1052"/>
        <v/>
      </c>
      <c r="K6708" s="92" t="str">
        <f t="shared" si="1053"/>
        <v/>
      </c>
      <c r="L6708" s="92" t="str">
        <f t="shared" si="1054"/>
        <v/>
      </c>
      <c r="M6708" s="95" t="str">
        <f>IF(A6708&lt;&gt;"",IF(MID(C6708,1,1)="c",SigmaEpsConcrete(I6708,$AN$30:$AN$33,$AR$30:$AR$33,$AS$26,$AS$27,$AS$28,$AQ$20,$AU$19),""),"")</f>
        <v/>
      </c>
      <c r="N6708" s="95" t="str">
        <f>IF(A6708&lt;&gt;"",IF(MID(C6708,1,1)="r",SigmaEpsReinf(J6708,$AS$42:$AS$43,$AS$41,$AS$39,$AS$40,$AQ$38),""),"")</f>
        <v/>
      </c>
      <c r="Q6708" s="92" t="str">
        <f t="shared" si="1056"/>
        <v/>
      </c>
      <c r="R6708" s="92" t="str">
        <f t="shared" si="1057"/>
        <v/>
      </c>
      <c r="U6708" s="5"/>
      <c r="V6708" s="5"/>
      <c r="W6708" s="94" t="str">
        <f t="shared" si="1055"/>
        <v/>
      </c>
      <c r="X6708" s="94" t="str">
        <f t="shared" si="1058"/>
        <v/>
      </c>
      <c r="Y6708" s="5"/>
      <c r="BK6708" s="8"/>
      <c r="BL6708" s="5"/>
      <c r="BM6708" s="5"/>
      <c r="BN6708" s="5"/>
      <c r="BO6708" s="5"/>
      <c r="BP6708" s="1"/>
      <c r="BQ6708" s="1"/>
      <c r="BR6708" s="1"/>
      <c r="BS6708" s="1"/>
      <c r="BT6708" s="1"/>
      <c r="BU6708" s="4"/>
      <c r="BV6708" s="1"/>
      <c r="BW6708" s="3"/>
      <c r="BX6708" s="4"/>
      <c r="BY6708" s="5"/>
      <c r="BZ6708" s="5"/>
      <c r="CA6708" s="5"/>
      <c r="CB6708" s="5"/>
      <c r="CC6708" s="5"/>
      <c r="CD6708" s="43"/>
    </row>
    <row r="6709" spans="1:82" x14ac:dyDescent="0.25">
      <c r="A6709" s="8"/>
      <c r="B6709" s="5"/>
      <c r="C6709" s="5"/>
      <c r="D6709" s="5"/>
      <c r="E6709" s="5"/>
      <c r="F6709" s="94" t="str">
        <f t="shared" si="1049"/>
        <v/>
      </c>
      <c r="G6709" s="94" t="str">
        <f t="shared" si="1050"/>
        <v/>
      </c>
      <c r="H6709" s="127" t="str">
        <f>IF(A6709&lt;&gt;"",IF(MID(C6709,1,1)="c",$AS$26,IF(MID(C6709,1,1)="r",$AS$41,IF(MID(C6709,1,1)="p",#REF!,#REF!))),"")</f>
        <v/>
      </c>
      <c r="I6709" s="92" t="str">
        <f t="shared" si="1051"/>
        <v/>
      </c>
      <c r="J6709" s="92" t="str">
        <f t="shared" si="1052"/>
        <v/>
      </c>
      <c r="K6709" s="92" t="str">
        <f t="shared" si="1053"/>
        <v/>
      </c>
      <c r="L6709" s="92" t="str">
        <f t="shared" si="1054"/>
        <v/>
      </c>
      <c r="M6709" s="95" t="str">
        <f>IF(A6709&lt;&gt;"",IF(MID(C6709,1,1)="c",SigmaEpsConcrete(I6709,$AN$30:$AN$33,$AR$30:$AR$33,$AS$26,$AS$27,$AS$28,$AQ$20,$AU$19),""),"")</f>
        <v/>
      </c>
      <c r="N6709" s="95" t="str">
        <f>IF(A6709&lt;&gt;"",IF(MID(C6709,1,1)="r",SigmaEpsReinf(J6709,$AS$42:$AS$43,$AS$41,$AS$39,$AS$40,$AQ$38),""),"")</f>
        <v/>
      </c>
      <c r="Q6709" s="92" t="str">
        <f t="shared" si="1056"/>
        <v/>
      </c>
      <c r="R6709" s="92" t="str">
        <f t="shared" si="1057"/>
        <v/>
      </c>
      <c r="U6709" s="5"/>
      <c r="V6709" s="5"/>
      <c r="W6709" s="94" t="str">
        <f t="shared" si="1055"/>
        <v/>
      </c>
      <c r="X6709" s="94" t="str">
        <f t="shared" si="1058"/>
        <v/>
      </c>
      <c r="Y6709" s="5"/>
      <c r="BK6709" s="8"/>
      <c r="BL6709" s="5"/>
      <c r="BM6709" s="5"/>
      <c r="BN6709" s="5"/>
      <c r="BO6709" s="5"/>
      <c r="BP6709" s="1"/>
      <c r="BQ6709" s="1"/>
      <c r="BR6709" s="1"/>
      <c r="BS6709" s="1"/>
      <c r="BT6709" s="1"/>
      <c r="BU6709" s="4"/>
      <c r="BV6709" s="1"/>
      <c r="BW6709" s="3"/>
      <c r="BX6709" s="4"/>
      <c r="BY6709" s="5"/>
      <c r="BZ6709" s="5"/>
      <c r="CA6709" s="5"/>
      <c r="CB6709" s="5"/>
      <c r="CC6709" s="5"/>
      <c r="CD6709" s="43"/>
    </row>
    <row r="6710" spans="1:82" x14ac:dyDescent="0.25">
      <c r="A6710" s="8"/>
      <c r="B6710" s="5"/>
      <c r="C6710" s="5"/>
      <c r="D6710" s="5"/>
      <c r="E6710" s="5"/>
      <c r="F6710" s="94" t="str">
        <f t="shared" si="1049"/>
        <v/>
      </c>
      <c r="G6710" s="94" t="str">
        <f t="shared" si="1050"/>
        <v/>
      </c>
      <c r="H6710" s="127" t="str">
        <f>IF(A6710&lt;&gt;"",IF(MID(C6710,1,1)="c",$AS$26,IF(MID(C6710,1,1)="r",$AS$41,IF(MID(C6710,1,1)="p",#REF!,#REF!))),"")</f>
        <v/>
      </c>
      <c r="I6710" s="92" t="str">
        <f t="shared" si="1051"/>
        <v/>
      </c>
      <c r="J6710" s="92" t="str">
        <f t="shared" si="1052"/>
        <v/>
      </c>
      <c r="K6710" s="92" t="str">
        <f t="shared" si="1053"/>
        <v/>
      </c>
      <c r="L6710" s="92" t="str">
        <f t="shared" si="1054"/>
        <v/>
      </c>
      <c r="M6710" s="95" t="str">
        <f>IF(A6710&lt;&gt;"",IF(MID(C6710,1,1)="c",SigmaEpsConcrete(I6710,$AN$30:$AN$33,$AR$30:$AR$33,$AS$26,$AS$27,$AS$28,$AQ$20,$AU$19),""),"")</f>
        <v/>
      </c>
      <c r="N6710" s="95" t="str">
        <f>IF(A6710&lt;&gt;"",IF(MID(C6710,1,1)="r",SigmaEpsReinf(J6710,$AS$42:$AS$43,$AS$41,$AS$39,$AS$40,$AQ$38),""),"")</f>
        <v/>
      </c>
      <c r="Q6710" s="92" t="str">
        <f t="shared" si="1056"/>
        <v/>
      </c>
      <c r="R6710" s="92" t="str">
        <f t="shared" si="1057"/>
        <v/>
      </c>
      <c r="U6710" s="5"/>
      <c r="V6710" s="5"/>
      <c r="W6710" s="94" t="str">
        <f t="shared" si="1055"/>
        <v/>
      </c>
      <c r="X6710" s="94" t="str">
        <f t="shared" si="1058"/>
        <v/>
      </c>
      <c r="Y6710" s="5"/>
      <c r="BK6710" s="8"/>
      <c r="BL6710" s="5"/>
      <c r="BM6710" s="5"/>
      <c r="BN6710" s="5"/>
      <c r="BO6710" s="5"/>
      <c r="BP6710" s="1"/>
      <c r="BQ6710" s="1"/>
      <c r="BR6710" s="1"/>
      <c r="BS6710" s="1"/>
      <c r="BT6710" s="1"/>
      <c r="BU6710" s="4"/>
      <c r="BV6710" s="1"/>
      <c r="BW6710" s="3"/>
      <c r="BX6710" s="4"/>
      <c r="BY6710" s="5"/>
      <c r="BZ6710" s="5"/>
      <c r="CA6710" s="5"/>
      <c r="CB6710" s="5"/>
      <c r="CC6710" s="5"/>
      <c r="CD6710" s="43"/>
    </row>
    <row r="6711" spans="1:82" x14ac:dyDescent="0.25">
      <c r="A6711" s="8"/>
      <c r="B6711" s="5"/>
      <c r="C6711" s="5"/>
      <c r="D6711" s="5"/>
      <c r="E6711" s="5"/>
      <c r="F6711" s="94" t="str">
        <f t="shared" si="1049"/>
        <v/>
      </c>
      <c r="G6711" s="94" t="str">
        <f t="shared" si="1050"/>
        <v/>
      </c>
      <c r="H6711" s="127" t="str">
        <f>IF(A6711&lt;&gt;"",IF(MID(C6711,1,1)="c",$AS$26,IF(MID(C6711,1,1)="r",$AS$41,IF(MID(C6711,1,1)="p",#REF!,#REF!))),"")</f>
        <v/>
      </c>
      <c r="I6711" s="92" t="str">
        <f t="shared" si="1051"/>
        <v/>
      </c>
      <c r="J6711" s="92" t="str">
        <f t="shared" si="1052"/>
        <v/>
      </c>
      <c r="K6711" s="92" t="str">
        <f t="shared" si="1053"/>
        <v/>
      </c>
      <c r="L6711" s="92" t="str">
        <f t="shared" si="1054"/>
        <v/>
      </c>
      <c r="M6711" s="95" t="str">
        <f>IF(A6711&lt;&gt;"",IF(MID(C6711,1,1)="c",SigmaEpsConcrete(I6711,$AN$30:$AN$33,$AR$30:$AR$33,$AS$26,$AS$27,$AS$28,$AQ$20,$AU$19),""),"")</f>
        <v/>
      </c>
      <c r="N6711" s="95" t="str">
        <f>IF(A6711&lt;&gt;"",IF(MID(C6711,1,1)="r",SigmaEpsReinf(J6711,$AS$42:$AS$43,$AS$41,$AS$39,$AS$40,$AQ$38),""),"")</f>
        <v/>
      </c>
      <c r="Q6711" s="92" t="str">
        <f t="shared" si="1056"/>
        <v/>
      </c>
      <c r="R6711" s="92" t="str">
        <f t="shared" si="1057"/>
        <v/>
      </c>
      <c r="U6711" s="5"/>
      <c r="V6711" s="5"/>
      <c r="W6711" s="94" t="str">
        <f t="shared" si="1055"/>
        <v/>
      </c>
      <c r="X6711" s="94" t="str">
        <f t="shared" si="1058"/>
        <v/>
      </c>
      <c r="Y6711" s="5"/>
      <c r="BK6711" s="8"/>
      <c r="BL6711" s="5"/>
      <c r="BM6711" s="5"/>
      <c r="BN6711" s="5"/>
      <c r="BO6711" s="5"/>
      <c r="BP6711" s="1"/>
      <c r="BQ6711" s="1"/>
      <c r="BR6711" s="1"/>
      <c r="BS6711" s="1"/>
      <c r="BT6711" s="1"/>
      <c r="BU6711" s="4"/>
      <c r="BV6711" s="1"/>
      <c r="BW6711" s="3"/>
      <c r="BX6711" s="4"/>
      <c r="BY6711" s="5"/>
      <c r="BZ6711" s="5"/>
      <c r="CA6711" s="5"/>
      <c r="CB6711" s="5"/>
      <c r="CC6711" s="5"/>
      <c r="CD6711" s="43"/>
    </row>
    <row r="6712" spans="1:82" x14ac:dyDescent="0.25">
      <c r="A6712" s="8"/>
      <c r="B6712" s="5"/>
      <c r="C6712" s="5"/>
      <c r="D6712" s="5"/>
      <c r="E6712" s="5"/>
      <c r="F6712" s="94" t="str">
        <f t="shared" si="1049"/>
        <v/>
      </c>
      <c r="G6712" s="94" t="str">
        <f t="shared" si="1050"/>
        <v/>
      </c>
      <c r="H6712" s="127" t="str">
        <f>IF(A6712&lt;&gt;"",IF(MID(C6712,1,1)="c",$AS$26,IF(MID(C6712,1,1)="r",$AS$41,IF(MID(C6712,1,1)="p",#REF!,#REF!))),"")</f>
        <v/>
      </c>
      <c r="I6712" s="92" t="str">
        <f t="shared" si="1051"/>
        <v/>
      </c>
      <c r="J6712" s="92" t="str">
        <f t="shared" si="1052"/>
        <v/>
      </c>
      <c r="K6712" s="92" t="str">
        <f t="shared" si="1053"/>
        <v/>
      </c>
      <c r="L6712" s="92" t="str">
        <f t="shared" si="1054"/>
        <v/>
      </c>
      <c r="M6712" s="95" t="str">
        <f>IF(A6712&lt;&gt;"",IF(MID(C6712,1,1)="c",SigmaEpsConcrete(I6712,$AN$30:$AN$33,$AR$30:$AR$33,$AS$26,$AS$27,$AS$28,$AQ$20,$AU$19),""),"")</f>
        <v/>
      </c>
      <c r="N6712" s="95" t="str">
        <f>IF(A6712&lt;&gt;"",IF(MID(C6712,1,1)="r",SigmaEpsReinf(J6712,$AS$42:$AS$43,$AS$41,$AS$39,$AS$40,$AQ$38),""),"")</f>
        <v/>
      </c>
      <c r="Q6712" s="92" t="str">
        <f t="shared" si="1056"/>
        <v/>
      </c>
      <c r="R6712" s="92" t="str">
        <f t="shared" si="1057"/>
        <v/>
      </c>
      <c r="U6712" s="5"/>
      <c r="V6712" s="5"/>
      <c r="W6712" s="94" t="str">
        <f t="shared" si="1055"/>
        <v/>
      </c>
      <c r="X6712" s="94" t="str">
        <f t="shared" si="1058"/>
        <v/>
      </c>
      <c r="Y6712" s="5"/>
      <c r="BK6712" s="8"/>
      <c r="BL6712" s="5"/>
      <c r="BM6712" s="5"/>
      <c r="BN6712" s="5"/>
      <c r="BO6712" s="5"/>
      <c r="BP6712" s="1"/>
      <c r="BQ6712" s="1"/>
      <c r="BR6712" s="1"/>
      <c r="BS6712" s="1"/>
      <c r="BT6712" s="1"/>
      <c r="BU6712" s="4"/>
      <c r="BV6712" s="1"/>
      <c r="BW6712" s="3"/>
      <c r="BX6712" s="4"/>
      <c r="BY6712" s="5"/>
      <c r="BZ6712" s="5"/>
      <c r="CA6712" s="5"/>
      <c r="CB6712" s="5"/>
      <c r="CC6712" s="5"/>
      <c r="CD6712" s="43"/>
    </row>
    <row r="6713" spans="1:82" x14ac:dyDescent="0.25">
      <c r="A6713" s="8"/>
      <c r="B6713" s="5"/>
      <c r="C6713" s="5"/>
      <c r="D6713" s="5"/>
      <c r="E6713" s="5"/>
      <c r="F6713" s="94" t="str">
        <f t="shared" si="1049"/>
        <v/>
      </c>
      <c r="G6713" s="94" t="str">
        <f t="shared" si="1050"/>
        <v/>
      </c>
      <c r="H6713" s="127" t="str">
        <f>IF(A6713&lt;&gt;"",IF(MID(C6713,1,1)="c",$AS$26,IF(MID(C6713,1,1)="r",$AS$41,IF(MID(C6713,1,1)="p",#REF!,#REF!))),"")</f>
        <v/>
      </c>
      <c r="I6713" s="92" t="str">
        <f t="shared" si="1051"/>
        <v/>
      </c>
      <c r="J6713" s="92" t="str">
        <f t="shared" si="1052"/>
        <v/>
      </c>
      <c r="K6713" s="92" t="str">
        <f t="shared" si="1053"/>
        <v/>
      </c>
      <c r="L6713" s="92" t="str">
        <f t="shared" si="1054"/>
        <v/>
      </c>
      <c r="M6713" s="95" t="str">
        <f>IF(A6713&lt;&gt;"",IF(MID(C6713,1,1)="c",SigmaEpsConcrete(I6713,$AN$30:$AN$33,$AR$30:$AR$33,$AS$26,$AS$27,$AS$28,$AQ$20,$AU$19),""),"")</f>
        <v/>
      </c>
      <c r="N6713" s="95" t="str">
        <f>IF(A6713&lt;&gt;"",IF(MID(C6713,1,1)="r",SigmaEpsReinf(J6713,$AS$42:$AS$43,$AS$41,$AS$39,$AS$40,$AQ$38),""),"")</f>
        <v/>
      </c>
      <c r="Q6713" s="92" t="str">
        <f t="shared" si="1056"/>
        <v/>
      </c>
      <c r="R6713" s="92" t="str">
        <f t="shared" si="1057"/>
        <v/>
      </c>
      <c r="U6713" s="5"/>
      <c r="V6713" s="5"/>
      <c r="W6713" s="94" t="str">
        <f t="shared" si="1055"/>
        <v/>
      </c>
      <c r="X6713" s="94" t="str">
        <f t="shared" si="1058"/>
        <v/>
      </c>
      <c r="Y6713" s="5"/>
      <c r="BK6713" s="8"/>
      <c r="BL6713" s="5"/>
      <c r="BM6713" s="5"/>
      <c r="BN6713" s="5"/>
      <c r="BO6713" s="5"/>
      <c r="BP6713" s="1"/>
      <c r="BQ6713" s="1"/>
      <c r="BR6713" s="1"/>
      <c r="BS6713" s="1"/>
      <c r="BT6713" s="1"/>
      <c r="BU6713" s="4"/>
      <c r="BV6713" s="1"/>
      <c r="BW6713" s="3"/>
      <c r="BX6713" s="4"/>
      <c r="BY6713" s="5"/>
      <c r="BZ6713" s="5"/>
      <c r="CA6713" s="5"/>
      <c r="CB6713" s="5"/>
      <c r="CC6713" s="5"/>
      <c r="CD6713" s="43"/>
    </row>
    <row r="6714" spans="1:82" x14ac:dyDescent="0.25">
      <c r="A6714" s="8"/>
      <c r="B6714" s="5"/>
      <c r="C6714" s="5"/>
      <c r="D6714" s="5"/>
      <c r="E6714" s="5"/>
      <c r="F6714" s="94" t="str">
        <f t="shared" si="1049"/>
        <v/>
      </c>
      <c r="G6714" s="94" t="str">
        <f t="shared" si="1050"/>
        <v/>
      </c>
      <c r="H6714" s="127" t="str">
        <f>IF(A6714&lt;&gt;"",IF(MID(C6714,1,1)="c",$AS$26,IF(MID(C6714,1,1)="r",$AS$41,IF(MID(C6714,1,1)="p",#REF!,#REF!))),"")</f>
        <v/>
      </c>
      <c r="I6714" s="92" t="str">
        <f t="shared" si="1051"/>
        <v/>
      </c>
      <c r="J6714" s="92" t="str">
        <f t="shared" si="1052"/>
        <v/>
      </c>
      <c r="K6714" s="92" t="str">
        <f t="shared" si="1053"/>
        <v/>
      </c>
      <c r="L6714" s="92" t="str">
        <f t="shared" si="1054"/>
        <v/>
      </c>
      <c r="M6714" s="95" t="str">
        <f>IF(A6714&lt;&gt;"",IF(MID(C6714,1,1)="c",SigmaEpsConcrete(I6714,$AN$30:$AN$33,$AR$30:$AR$33,$AS$26,$AS$27,$AS$28,$AQ$20,$AU$19),""),"")</f>
        <v/>
      </c>
      <c r="N6714" s="95" t="str">
        <f>IF(A6714&lt;&gt;"",IF(MID(C6714,1,1)="r",SigmaEpsReinf(J6714,$AS$42:$AS$43,$AS$41,$AS$39,$AS$40,$AQ$38),""),"")</f>
        <v/>
      </c>
      <c r="Q6714" s="92" t="str">
        <f t="shared" si="1056"/>
        <v/>
      </c>
      <c r="R6714" s="92" t="str">
        <f t="shared" si="1057"/>
        <v/>
      </c>
      <c r="U6714" s="5"/>
      <c r="V6714" s="5"/>
      <c r="W6714" s="94" t="str">
        <f t="shared" si="1055"/>
        <v/>
      </c>
      <c r="X6714" s="94" t="str">
        <f t="shared" si="1058"/>
        <v/>
      </c>
      <c r="Y6714" s="5"/>
      <c r="BK6714" s="8"/>
      <c r="BL6714" s="5"/>
      <c r="BM6714" s="5"/>
      <c r="BN6714" s="5"/>
      <c r="BO6714" s="5"/>
      <c r="BP6714" s="1"/>
      <c r="BQ6714" s="1"/>
      <c r="BR6714" s="1"/>
      <c r="BS6714" s="1"/>
      <c r="BT6714" s="1"/>
      <c r="BU6714" s="4"/>
      <c r="BV6714" s="1"/>
      <c r="BW6714" s="3"/>
      <c r="BX6714" s="4"/>
      <c r="BY6714" s="5"/>
      <c r="BZ6714" s="5"/>
      <c r="CA6714" s="5"/>
      <c r="CB6714" s="5"/>
      <c r="CC6714" s="5"/>
      <c r="CD6714" s="43"/>
    </row>
    <row r="6715" spans="1:82" x14ac:dyDescent="0.25">
      <c r="A6715" s="8"/>
      <c r="B6715" s="5"/>
      <c r="C6715" s="5"/>
      <c r="D6715" s="5"/>
      <c r="E6715" s="5"/>
      <c r="F6715" s="94" t="str">
        <f t="shared" si="1049"/>
        <v/>
      </c>
      <c r="G6715" s="94" t="str">
        <f t="shared" si="1050"/>
        <v/>
      </c>
      <c r="H6715" s="127" t="str">
        <f>IF(A6715&lt;&gt;"",IF(MID(C6715,1,1)="c",$AS$26,IF(MID(C6715,1,1)="r",$AS$41,IF(MID(C6715,1,1)="p",#REF!,#REF!))),"")</f>
        <v/>
      </c>
      <c r="I6715" s="92" t="str">
        <f t="shared" si="1051"/>
        <v/>
      </c>
      <c r="J6715" s="92" t="str">
        <f t="shared" si="1052"/>
        <v/>
      </c>
      <c r="K6715" s="92" t="str">
        <f t="shared" si="1053"/>
        <v/>
      </c>
      <c r="L6715" s="92" t="str">
        <f t="shared" si="1054"/>
        <v/>
      </c>
      <c r="M6715" s="95" t="str">
        <f>IF(A6715&lt;&gt;"",IF(MID(C6715,1,1)="c",SigmaEpsConcrete(I6715,$AN$30:$AN$33,$AR$30:$AR$33,$AS$26,$AS$27,$AS$28,$AQ$20,$AU$19),""),"")</f>
        <v/>
      </c>
      <c r="N6715" s="95" t="str">
        <f>IF(A6715&lt;&gt;"",IF(MID(C6715,1,1)="r",SigmaEpsReinf(J6715,$AS$42:$AS$43,$AS$41,$AS$39,$AS$40,$AQ$38),""),"")</f>
        <v/>
      </c>
      <c r="Q6715" s="92" t="str">
        <f t="shared" si="1056"/>
        <v/>
      </c>
      <c r="R6715" s="92" t="str">
        <f t="shared" si="1057"/>
        <v/>
      </c>
      <c r="U6715" s="5"/>
      <c r="V6715" s="5"/>
      <c r="W6715" s="94" t="str">
        <f t="shared" si="1055"/>
        <v/>
      </c>
      <c r="X6715" s="94" t="str">
        <f t="shared" si="1058"/>
        <v/>
      </c>
      <c r="Y6715" s="5"/>
      <c r="BK6715" s="8"/>
      <c r="BL6715" s="5"/>
      <c r="BM6715" s="5"/>
      <c r="BN6715" s="5"/>
      <c r="BO6715" s="5"/>
      <c r="BP6715" s="1"/>
      <c r="BQ6715" s="1"/>
      <c r="BR6715" s="1"/>
      <c r="BS6715" s="1"/>
      <c r="BT6715" s="1"/>
      <c r="BU6715" s="4"/>
      <c r="BV6715" s="1"/>
      <c r="BW6715" s="3"/>
      <c r="BX6715" s="4"/>
      <c r="BY6715" s="5"/>
      <c r="BZ6715" s="5"/>
      <c r="CA6715" s="5"/>
      <c r="CB6715" s="5"/>
      <c r="CC6715" s="5"/>
      <c r="CD6715" s="43"/>
    </row>
    <row r="6716" spans="1:82" x14ac:dyDescent="0.25">
      <c r="A6716" s="8"/>
      <c r="B6716" s="5"/>
      <c r="C6716" s="5"/>
      <c r="D6716" s="5"/>
      <c r="E6716" s="5"/>
      <c r="F6716" s="94" t="str">
        <f t="shared" si="1049"/>
        <v/>
      </c>
      <c r="G6716" s="94" t="str">
        <f t="shared" si="1050"/>
        <v/>
      </c>
      <c r="H6716" s="127" t="str">
        <f>IF(A6716&lt;&gt;"",IF(MID(C6716,1,1)="c",$AS$26,IF(MID(C6716,1,1)="r",$AS$41,IF(MID(C6716,1,1)="p",#REF!,#REF!))),"")</f>
        <v/>
      </c>
      <c r="I6716" s="92" t="str">
        <f t="shared" si="1051"/>
        <v/>
      </c>
      <c r="J6716" s="92" t="str">
        <f t="shared" si="1052"/>
        <v/>
      </c>
      <c r="K6716" s="92" t="str">
        <f t="shared" si="1053"/>
        <v/>
      </c>
      <c r="L6716" s="92" t="str">
        <f t="shared" si="1054"/>
        <v/>
      </c>
      <c r="M6716" s="95" t="str">
        <f>IF(A6716&lt;&gt;"",IF(MID(C6716,1,1)="c",SigmaEpsConcrete(I6716,$AN$30:$AN$33,$AR$30:$AR$33,$AS$26,$AS$27,$AS$28,$AQ$20,$AU$19),""),"")</f>
        <v/>
      </c>
      <c r="N6716" s="95" t="str">
        <f>IF(A6716&lt;&gt;"",IF(MID(C6716,1,1)="r",SigmaEpsReinf(J6716,$AS$42:$AS$43,$AS$41,$AS$39,$AS$40,$AQ$38),""),"")</f>
        <v/>
      </c>
      <c r="Q6716" s="92" t="str">
        <f t="shared" si="1056"/>
        <v/>
      </c>
      <c r="R6716" s="92" t="str">
        <f t="shared" si="1057"/>
        <v/>
      </c>
      <c r="U6716" s="5"/>
      <c r="V6716" s="5"/>
      <c r="W6716" s="94" t="str">
        <f t="shared" si="1055"/>
        <v/>
      </c>
      <c r="X6716" s="94" t="str">
        <f t="shared" si="1058"/>
        <v/>
      </c>
      <c r="Y6716" s="5"/>
      <c r="BK6716" s="8"/>
      <c r="BL6716" s="5"/>
      <c r="BM6716" s="5"/>
      <c r="BN6716" s="5"/>
      <c r="BO6716" s="5"/>
      <c r="BP6716" s="1"/>
      <c r="BQ6716" s="1"/>
      <c r="BR6716" s="1"/>
      <c r="BS6716" s="1"/>
      <c r="BT6716" s="1"/>
      <c r="BU6716" s="4"/>
      <c r="BV6716" s="1"/>
      <c r="BW6716" s="3"/>
      <c r="BX6716" s="4"/>
      <c r="BY6716" s="5"/>
      <c r="BZ6716" s="5"/>
      <c r="CA6716" s="5"/>
      <c r="CB6716" s="5"/>
      <c r="CC6716" s="5"/>
      <c r="CD6716" s="43"/>
    </row>
    <row r="6717" spans="1:82" x14ac:dyDescent="0.25">
      <c r="A6717" s="8"/>
      <c r="B6717" s="5"/>
      <c r="C6717" s="5"/>
      <c r="D6717" s="5"/>
      <c r="E6717" s="5"/>
      <c r="F6717" s="94" t="str">
        <f t="shared" si="1049"/>
        <v/>
      </c>
      <c r="G6717" s="94" t="str">
        <f t="shared" si="1050"/>
        <v/>
      </c>
      <c r="H6717" s="127" t="str">
        <f>IF(A6717&lt;&gt;"",IF(MID(C6717,1,1)="c",$AS$26,IF(MID(C6717,1,1)="r",$AS$41,IF(MID(C6717,1,1)="p",#REF!,#REF!))),"")</f>
        <v/>
      </c>
      <c r="I6717" s="92" t="str">
        <f t="shared" si="1051"/>
        <v/>
      </c>
      <c r="J6717" s="92" t="str">
        <f t="shared" si="1052"/>
        <v/>
      </c>
      <c r="K6717" s="92" t="str">
        <f t="shared" si="1053"/>
        <v/>
      </c>
      <c r="L6717" s="92" t="str">
        <f t="shared" si="1054"/>
        <v/>
      </c>
      <c r="M6717" s="95" t="str">
        <f>IF(A6717&lt;&gt;"",IF(MID(C6717,1,1)="c",SigmaEpsConcrete(I6717,$AN$30:$AN$33,$AR$30:$AR$33,$AS$26,$AS$27,$AS$28,$AQ$20,$AU$19),""),"")</f>
        <v/>
      </c>
      <c r="N6717" s="95" t="str">
        <f>IF(A6717&lt;&gt;"",IF(MID(C6717,1,1)="r",SigmaEpsReinf(J6717,$AS$42:$AS$43,$AS$41,$AS$39,$AS$40,$AQ$38),""),"")</f>
        <v/>
      </c>
      <c r="Q6717" s="92" t="str">
        <f t="shared" si="1056"/>
        <v/>
      </c>
      <c r="R6717" s="92" t="str">
        <f t="shared" si="1057"/>
        <v/>
      </c>
      <c r="U6717" s="5"/>
      <c r="V6717" s="5"/>
      <c r="W6717" s="94" t="str">
        <f t="shared" si="1055"/>
        <v/>
      </c>
      <c r="X6717" s="94" t="str">
        <f t="shared" si="1058"/>
        <v/>
      </c>
      <c r="Y6717" s="5"/>
      <c r="BK6717" s="8"/>
      <c r="BL6717" s="5"/>
      <c r="BM6717" s="5"/>
      <c r="BN6717" s="5"/>
      <c r="BO6717" s="5"/>
      <c r="BP6717" s="1"/>
      <c r="BQ6717" s="1"/>
      <c r="BR6717" s="1"/>
      <c r="BS6717" s="1"/>
      <c r="BT6717" s="1"/>
      <c r="BU6717" s="4"/>
      <c r="BV6717" s="1"/>
      <c r="BW6717" s="3"/>
      <c r="BX6717" s="4"/>
      <c r="BY6717" s="5"/>
      <c r="BZ6717" s="5"/>
      <c r="CA6717" s="5"/>
      <c r="CB6717" s="5"/>
      <c r="CC6717" s="5"/>
      <c r="CD6717" s="43"/>
    </row>
    <row r="6718" spans="1:82" x14ac:dyDescent="0.25">
      <c r="A6718" s="8"/>
      <c r="B6718" s="5"/>
      <c r="C6718" s="5"/>
      <c r="D6718" s="5"/>
      <c r="E6718" s="5"/>
      <c r="F6718" s="94" t="str">
        <f t="shared" si="1049"/>
        <v/>
      </c>
      <c r="G6718" s="94" t="str">
        <f t="shared" si="1050"/>
        <v/>
      </c>
      <c r="H6718" s="127" t="str">
        <f>IF(A6718&lt;&gt;"",IF(MID(C6718,1,1)="c",$AS$26,IF(MID(C6718,1,1)="r",$AS$41,IF(MID(C6718,1,1)="p",#REF!,#REF!))),"")</f>
        <v/>
      </c>
      <c r="I6718" s="92" t="str">
        <f t="shared" si="1051"/>
        <v/>
      </c>
      <c r="J6718" s="92" t="str">
        <f t="shared" si="1052"/>
        <v/>
      </c>
      <c r="K6718" s="92" t="str">
        <f t="shared" si="1053"/>
        <v/>
      </c>
      <c r="L6718" s="92" t="str">
        <f t="shared" si="1054"/>
        <v/>
      </c>
      <c r="M6718" s="95" t="str">
        <f>IF(A6718&lt;&gt;"",IF(MID(C6718,1,1)="c",SigmaEpsConcrete(I6718,$AN$30:$AN$33,$AR$30:$AR$33,$AS$26,$AS$27,$AS$28,$AQ$20,$AU$19),""),"")</f>
        <v/>
      </c>
      <c r="N6718" s="95" t="str">
        <f>IF(A6718&lt;&gt;"",IF(MID(C6718,1,1)="r",SigmaEpsReinf(J6718,$AS$42:$AS$43,$AS$41,$AS$39,$AS$40,$AQ$38),""),"")</f>
        <v/>
      </c>
      <c r="Q6718" s="92" t="str">
        <f t="shared" si="1056"/>
        <v/>
      </c>
      <c r="R6718" s="92" t="str">
        <f t="shared" si="1057"/>
        <v/>
      </c>
      <c r="U6718" s="5"/>
      <c r="V6718" s="5"/>
      <c r="W6718" s="94" t="str">
        <f t="shared" si="1055"/>
        <v/>
      </c>
      <c r="X6718" s="94" t="str">
        <f t="shared" si="1058"/>
        <v/>
      </c>
      <c r="Y6718" s="5"/>
      <c r="BK6718" s="8"/>
      <c r="BL6718" s="5"/>
      <c r="BM6718" s="5"/>
      <c r="BN6718" s="5"/>
      <c r="BO6718" s="5"/>
      <c r="BP6718" s="1"/>
      <c r="BQ6718" s="1"/>
      <c r="BR6718" s="1"/>
      <c r="BS6718" s="1"/>
      <c r="BT6718" s="1"/>
      <c r="BU6718" s="4"/>
      <c r="BV6718" s="1"/>
      <c r="BW6718" s="3"/>
      <c r="BX6718" s="4"/>
      <c r="BY6718" s="5"/>
      <c r="BZ6718" s="5"/>
      <c r="CA6718" s="5"/>
      <c r="CB6718" s="5"/>
      <c r="CC6718" s="5"/>
      <c r="CD6718" s="43"/>
    </row>
    <row r="6719" spans="1:82" x14ac:dyDescent="0.25">
      <c r="A6719" s="8"/>
      <c r="B6719" s="5"/>
      <c r="C6719" s="5"/>
      <c r="D6719" s="5"/>
      <c r="E6719" s="5"/>
      <c r="F6719" s="94" t="str">
        <f t="shared" si="1049"/>
        <v/>
      </c>
      <c r="G6719" s="94" t="str">
        <f t="shared" si="1050"/>
        <v/>
      </c>
      <c r="H6719" s="127" t="str">
        <f>IF(A6719&lt;&gt;"",IF(MID(C6719,1,1)="c",$AS$26,IF(MID(C6719,1,1)="r",$AS$41,IF(MID(C6719,1,1)="p",#REF!,#REF!))),"")</f>
        <v/>
      </c>
      <c r="I6719" s="92" t="str">
        <f t="shared" si="1051"/>
        <v/>
      </c>
      <c r="J6719" s="92" t="str">
        <f t="shared" si="1052"/>
        <v/>
      </c>
      <c r="K6719" s="92" t="str">
        <f t="shared" si="1053"/>
        <v/>
      </c>
      <c r="L6719" s="92" t="str">
        <f t="shared" si="1054"/>
        <v/>
      </c>
      <c r="M6719" s="95" t="str">
        <f>IF(A6719&lt;&gt;"",IF(MID(C6719,1,1)="c",SigmaEpsConcrete(I6719,$AN$30:$AN$33,$AR$30:$AR$33,$AS$26,$AS$27,$AS$28,$AQ$20,$AU$19),""),"")</f>
        <v/>
      </c>
      <c r="N6719" s="95" t="str">
        <f>IF(A6719&lt;&gt;"",IF(MID(C6719,1,1)="r",SigmaEpsReinf(J6719,$AS$42:$AS$43,$AS$41,$AS$39,$AS$40,$AQ$38),""),"")</f>
        <v/>
      </c>
      <c r="Q6719" s="92" t="str">
        <f t="shared" si="1056"/>
        <v/>
      </c>
      <c r="R6719" s="92" t="str">
        <f t="shared" si="1057"/>
        <v/>
      </c>
      <c r="U6719" s="5"/>
      <c r="V6719" s="5"/>
      <c r="W6719" s="94" t="str">
        <f t="shared" si="1055"/>
        <v/>
      </c>
      <c r="X6719" s="94" t="str">
        <f t="shared" si="1058"/>
        <v/>
      </c>
      <c r="Y6719" s="5"/>
      <c r="BK6719" s="8"/>
      <c r="BL6719" s="5"/>
      <c r="BM6719" s="5"/>
      <c r="BN6719" s="5"/>
      <c r="BO6719" s="5"/>
      <c r="BP6719" s="1"/>
      <c r="BQ6719" s="1"/>
      <c r="BR6719" s="1"/>
      <c r="BS6719" s="1"/>
      <c r="BT6719" s="1"/>
      <c r="BU6719" s="4"/>
      <c r="BV6719" s="1"/>
      <c r="BW6719" s="3"/>
      <c r="BX6719" s="4"/>
      <c r="BY6719" s="5"/>
      <c r="BZ6719" s="5"/>
      <c r="CA6719" s="5"/>
      <c r="CB6719" s="5"/>
      <c r="CC6719" s="5"/>
      <c r="CD6719" s="43"/>
    </row>
    <row r="6720" spans="1:82" x14ac:dyDescent="0.25">
      <c r="A6720" s="8"/>
      <c r="B6720" s="5"/>
      <c r="C6720" s="5"/>
      <c r="D6720" s="5"/>
      <c r="E6720" s="5"/>
      <c r="F6720" s="94" t="str">
        <f t="shared" si="1049"/>
        <v/>
      </c>
      <c r="G6720" s="94" t="str">
        <f t="shared" si="1050"/>
        <v/>
      </c>
      <c r="H6720" s="127" t="str">
        <f>IF(A6720&lt;&gt;"",IF(MID(C6720,1,1)="c",$AS$26,IF(MID(C6720,1,1)="r",$AS$41,IF(MID(C6720,1,1)="p",#REF!,#REF!))),"")</f>
        <v/>
      </c>
      <c r="I6720" s="92" t="str">
        <f t="shared" si="1051"/>
        <v/>
      </c>
      <c r="J6720" s="92" t="str">
        <f t="shared" si="1052"/>
        <v/>
      </c>
      <c r="K6720" s="92" t="str">
        <f t="shared" si="1053"/>
        <v/>
      </c>
      <c r="L6720" s="92" t="str">
        <f t="shared" si="1054"/>
        <v/>
      </c>
      <c r="M6720" s="95" t="str">
        <f>IF(A6720&lt;&gt;"",IF(MID(C6720,1,1)="c",SigmaEpsConcrete(I6720,$AN$30:$AN$33,$AR$30:$AR$33,$AS$26,$AS$27,$AS$28,$AQ$20,$AU$19),""),"")</f>
        <v/>
      </c>
      <c r="N6720" s="95" t="str">
        <f>IF(A6720&lt;&gt;"",IF(MID(C6720,1,1)="r",SigmaEpsReinf(J6720,$AS$42:$AS$43,$AS$41,$AS$39,$AS$40,$AQ$38),""),"")</f>
        <v/>
      </c>
      <c r="Q6720" s="92" t="str">
        <f t="shared" si="1056"/>
        <v/>
      </c>
      <c r="R6720" s="92" t="str">
        <f t="shared" si="1057"/>
        <v/>
      </c>
      <c r="U6720" s="5"/>
      <c r="V6720" s="5"/>
      <c r="W6720" s="94" t="str">
        <f t="shared" si="1055"/>
        <v/>
      </c>
      <c r="X6720" s="94" t="str">
        <f t="shared" si="1058"/>
        <v/>
      </c>
      <c r="Y6720" s="5"/>
      <c r="BK6720" s="8"/>
      <c r="BL6720" s="5"/>
      <c r="BM6720" s="5"/>
      <c r="BN6720" s="5"/>
      <c r="BO6720" s="5"/>
      <c r="BP6720" s="1"/>
      <c r="BQ6720" s="1"/>
      <c r="BR6720" s="1"/>
      <c r="BS6720" s="1"/>
      <c r="BT6720" s="1"/>
      <c r="BU6720" s="4"/>
      <c r="BV6720" s="1"/>
      <c r="BW6720" s="3"/>
      <c r="BX6720" s="4"/>
      <c r="BY6720" s="5"/>
      <c r="BZ6720" s="5"/>
      <c r="CA6720" s="5"/>
      <c r="CB6720" s="5"/>
      <c r="CC6720" s="5"/>
      <c r="CD6720" s="43"/>
    </row>
    <row r="6721" spans="1:82" x14ac:dyDescent="0.25">
      <c r="A6721" s="8"/>
      <c r="B6721" s="5"/>
      <c r="C6721" s="5"/>
      <c r="D6721" s="5"/>
      <c r="E6721" s="5"/>
      <c r="F6721" s="94" t="str">
        <f t="shared" si="1049"/>
        <v/>
      </c>
      <c r="G6721" s="94" t="str">
        <f t="shared" si="1050"/>
        <v/>
      </c>
      <c r="H6721" s="127" t="str">
        <f>IF(A6721&lt;&gt;"",IF(MID(C6721,1,1)="c",$AS$26,IF(MID(C6721,1,1)="r",$AS$41,IF(MID(C6721,1,1)="p",#REF!,#REF!))),"")</f>
        <v/>
      </c>
      <c r="I6721" s="92" t="str">
        <f t="shared" si="1051"/>
        <v/>
      </c>
      <c r="J6721" s="92" t="str">
        <f t="shared" si="1052"/>
        <v/>
      </c>
      <c r="K6721" s="92" t="str">
        <f t="shared" si="1053"/>
        <v/>
      </c>
      <c r="L6721" s="92" t="str">
        <f t="shared" si="1054"/>
        <v/>
      </c>
      <c r="M6721" s="95" t="str">
        <f>IF(A6721&lt;&gt;"",IF(MID(C6721,1,1)="c",SigmaEpsConcrete(I6721,$AN$30:$AN$33,$AR$30:$AR$33,$AS$26,$AS$27,$AS$28,$AQ$20,$AU$19),""),"")</f>
        <v/>
      </c>
      <c r="N6721" s="95" t="str">
        <f>IF(A6721&lt;&gt;"",IF(MID(C6721,1,1)="r",SigmaEpsReinf(J6721,$AS$42:$AS$43,$AS$41,$AS$39,$AS$40,$AQ$38),""),"")</f>
        <v/>
      </c>
      <c r="Q6721" s="92" t="str">
        <f t="shared" si="1056"/>
        <v/>
      </c>
      <c r="R6721" s="92" t="str">
        <f t="shared" si="1057"/>
        <v/>
      </c>
      <c r="U6721" s="5"/>
      <c r="V6721" s="5"/>
      <c r="W6721" s="94" t="str">
        <f t="shared" si="1055"/>
        <v/>
      </c>
      <c r="X6721" s="94" t="str">
        <f t="shared" si="1058"/>
        <v/>
      </c>
      <c r="Y6721" s="5"/>
      <c r="BK6721" s="8"/>
      <c r="BL6721" s="5"/>
      <c r="BM6721" s="5"/>
      <c r="BN6721" s="5"/>
      <c r="BO6721" s="5"/>
      <c r="BP6721" s="1"/>
      <c r="BQ6721" s="1"/>
      <c r="BR6721" s="1"/>
      <c r="BS6721" s="1"/>
      <c r="BT6721" s="1"/>
      <c r="BU6721" s="4"/>
      <c r="BV6721" s="1"/>
      <c r="BW6721" s="3"/>
      <c r="BX6721" s="4"/>
      <c r="BY6721" s="5"/>
      <c r="BZ6721" s="5"/>
      <c r="CA6721" s="5"/>
      <c r="CB6721" s="5"/>
      <c r="CC6721" s="5"/>
      <c r="CD6721" s="43"/>
    </row>
    <row r="6722" spans="1:82" x14ac:dyDescent="0.25">
      <c r="A6722" s="8"/>
      <c r="B6722" s="5"/>
      <c r="C6722" s="5"/>
      <c r="D6722" s="5"/>
      <c r="E6722" s="5"/>
      <c r="F6722" s="94" t="str">
        <f t="shared" si="1049"/>
        <v/>
      </c>
      <c r="G6722" s="94" t="str">
        <f t="shared" si="1050"/>
        <v/>
      </c>
      <c r="H6722" s="127" t="str">
        <f>IF(A6722&lt;&gt;"",IF(MID(C6722,1,1)="c",$AS$26,IF(MID(C6722,1,1)="r",$AS$41,IF(MID(C6722,1,1)="p",#REF!,#REF!))),"")</f>
        <v/>
      </c>
      <c r="I6722" s="92" t="str">
        <f t="shared" si="1051"/>
        <v/>
      </c>
      <c r="J6722" s="92" t="str">
        <f t="shared" si="1052"/>
        <v/>
      </c>
      <c r="K6722" s="92" t="str">
        <f t="shared" si="1053"/>
        <v/>
      </c>
      <c r="L6722" s="92" t="str">
        <f t="shared" si="1054"/>
        <v/>
      </c>
      <c r="M6722" s="95" t="str">
        <f>IF(A6722&lt;&gt;"",IF(MID(C6722,1,1)="c",SigmaEpsConcrete(I6722,$AN$30:$AN$33,$AR$30:$AR$33,$AS$26,$AS$27,$AS$28,$AQ$20,$AU$19),""),"")</f>
        <v/>
      </c>
      <c r="N6722" s="95" t="str">
        <f>IF(A6722&lt;&gt;"",IF(MID(C6722,1,1)="r",SigmaEpsReinf(J6722,$AS$42:$AS$43,$AS$41,$AS$39,$AS$40,$AQ$38),""),"")</f>
        <v/>
      </c>
      <c r="Q6722" s="92" t="str">
        <f t="shared" si="1056"/>
        <v/>
      </c>
      <c r="R6722" s="92" t="str">
        <f t="shared" si="1057"/>
        <v/>
      </c>
      <c r="U6722" s="5"/>
      <c r="V6722" s="5"/>
      <c r="W6722" s="94" t="str">
        <f t="shared" si="1055"/>
        <v/>
      </c>
      <c r="X6722" s="94" t="str">
        <f t="shared" si="1058"/>
        <v/>
      </c>
      <c r="Y6722" s="5"/>
      <c r="BK6722" s="8"/>
      <c r="BL6722" s="5"/>
      <c r="BM6722" s="5"/>
      <c r="BN6722" s="5"/>
      <c r="BO6722" s="5"/>
      <c r="BP6722" s="1"/>
      <c r="BQ6722" s="1"/>
      <c r="BR6722" s="1"/>
      <c r="BS6722" s="1"/>
      <c r="BT6722" s="1"/>
      <c r="BU6722" s="4"/>
      <c r="BV6722" s="1"/>
      <c r="BW6722" s="3"/>
      <c r="BX6722" s="4"/>
      <c r="BY6722" s="5"/>
      <c r="BZ6722" s="5"/>
      <c r="CA6722" s="5"/>
      <c r="CB6722" s="5"/>
      <c r="CC6722" s="5"/>
      <c r="CD6722" s="43"/>
    </row>
    <row r="6723" spans="1:82" x14ac:dyDescent="0.25">
      <c r="A6723" s="8"/>
      <c r="B6723" s="5"/>
      <c r="C6723" s="5"/>
      <c r="D6723" s="5"/>
      <c r="E6723" s="5"/>
      <c r="F6723" s="94" t="str">
        <f t="shared" si="1049"/>
        <v/>
      </c>
      <c r="G6723" s="94" t="str">
        <f t="shared" si="1050"/>
        <v/>
      </c>
      <c r="H6723" s="127" t="str">
        <f>IF(A6723&lt;&gt;"",IF(MID(C6723,1,1)="c",$AS$26,IF(MID(C6723,1,1)="r",$AS$41,IF(MID(C6723,1,1)="p",#REF!,#REF!))),"")</f>
        <v/>
      </c>
      <c r="I6723" s="92" t="str">
        <f t="shared" si="1051"/>
        <v/>
      </c>
      <c r="J6723" s="92" t="str">
        <f t="shared" si="1052"/>
        <v/>
      </c>
      <c r="K6723" s="92" t="str">
        <f t="shared" si="1053"/>
        <v/>
      </c>
      <c r="L6723" s="92" t="str">
        <f t="shared" si="1054"/>
        <v/>
      </c>
      <c r="M6723" s="95" t="str">
        <f>IF(A6723&lt;&gt;"",IF(MID(C6723,1,1)="c",SigmaEpsConcrete(I6723,$AN$30:$AN$33,$AR$30:$AR$33,$AS$26,$AS$27,$AS$28,$AQ$20,$AU$19),""),"")</f>
        <v/>
      </c>
      <c r="N6723" s="95" t="str">
        <f>IF(A6723&lt;&gt;"",IF(MID(C6723,1,1)="r",SigmaEpsReinf(J6723,$AS$42:$AS$43,$AS$41,$AS$39,$AS$40,$AQ$38),""),"")</f>
        <v/>
      </c>
      <c r="Q6723" s="92" t="str">
        <f t="shared" si="1056"/>
        <v/>
      </c>
      <c r="R6723" s="92" t="str">
        <f t="shared" si="1057"/>
        <v/>
      </c>
      <c r="U6723" s="5"/>
      <c r="V6723" s="5"/>
      <c r="W6723" s="94" t="str">
        <f t="shared" si="1055"/>
        <v/>
      </c>
      <c r="X6723" s="94" t="str">
        <f t="shared" si="1058"/>
        <v/>
      </c>
      <c r="Y6723" s="5"/>
      <c r="BK6723" s="8"/>
      <c r="BL6723" s="5"/>
      <c r="BM6723" s="5"/>
      <c r="BN6723" s="5"/>
      <c r="BO6723" s="5"/>
      <c r="BP6723" s="1"/>
      <c r="BQ6723" s="1"/>
      <c r="BR6723" s="1"/>
      <c r="BS6723" s="1"/>
      <c r="BT6723" s="1"/>
      <c r="BU6723" s="4"/>
      <c r="BV6723" s="1"/>
      <c r="BW6723" s="3"/>
      <c r="BX6723" s="4"/>
      <c r="BY6723" s="5"/>
      <c r="BZ6723" s="5"/>
      <c r="CA6723" s="5"/>
      <c r="CB6723" s="5"/>
      <c r="CC6723" s="5"/>
      <c r="CD6723" s="43"/>
    </row>
    <row r="6724" spans="1:82" x14ac:dyDescent="0.25">
      <c r="A6724" s="8"/>
      <c r="B6724" s="5"/>
      <c r="C6724" s="5"/>
      <c r="D6724" s="5"/>
      <c r="E6724" s="5"/>
      <c r="F6724" s="94" t="str">
        <f t="shared" si="1049"/>
        <v/>
      </c>
      <c r="G6724" s="94" t="str">
        <f t="shared" si="1050"/>
        <v/>
      </c>
      <c r="H6724" s="127" t="str">
        <f>IF(A6724&lt;&gt;"",IF(MID(C6724,1,1)="c",$AS$26,IF(MID(C6724,1,1)="r",$AS$41,IF(MID(C6724,1,1)="p",#REF!,#REF!))),"")</f>
        <v/>
      </c>
      <c r="I6724" s="92" t="str">
        <f t="shared" si="1051"/>
        <v/>
      </c>
      <c r="J6724" s="92" t="str">
        <f t="shared" si="1052"/>
        <v/>
      </c>
      <c r="K6724" s="92" t="str">
        <f t="shared" si="1053"/>
        <v/>
      </c>
      <c r="L6724" s="92" t="str">
        <f t="shared" si="1054"/>
        <v/>
      </c>
      <c r="M6724" s="95" t="str">
        <f>IF(A6724&lt;&gt;"",IF(MID(C6724,1,1)="c",SigmaEpsConcrete(I6724,$AN$30:$AN$33,$AR$30:$AR$33,$AS$26,$AS$27,$AS$28,$AQ$20,$AU$19),""),"")</f>
        <v/>
      </c>
      <c r="N6724" s="95" t="str">
        <f>IF(A6724&lt;&gt;"",IF(MID(C6724,1,1)="r",SigmaEpsReinf(J6724,$AS$42:$AS$43,$AS$41,$AS$39,$AS$40,$AQ$38),""),"")</f>
        <v/>
      </c>
      <c r="Q6724" s="92" t="str">
        <f t="shared" si="1056"/>
        <v/>
      </c>
      <c r="R6724" s="92" t="str">
        <f t="shared" si="1057"/>
        <v/>
      </c>
      <c r="U6724" s="5"/>
      <c r="V6724" s="5"/>
      <c r="W6724" s="94" t="str">
        <f t="shared" si="1055"/>
        <v/>
      </c>
      <c r="X6724" s="94" t="str">
        <f t="shared" si="1058"/>
        <v/>
      </c>
      <c r="Y6724" s="5"/>
      <c r="BK6724" s="8"/>
      <c r="BL6724" s="5"/>
      <c r="BM6724" s="5"/>
      <c r="BN6724" s="5"/>
      <c r="BO6724" s="5"/>
      <c r="BP6724" s="1"/>
      <c r="BQ6724" s="1"/>
      <c r="BR6724" s="1"/>
      <c r="BS6724" s="1"/>
      <c r="BT6724" s="1"/>
      <c r="BU6724" s="4"/>
      <c r="BV6724" s="1"/>
      <c r="BW6724" s="3"/>
      <c r="BX6724" s="4"/>
      <c r="BY6724" s="5"/>
      <c r="BZ6724" s="5"/>
      <c r="CA6724" s="5"/>
      <c r="CB6724" s="5"/>
      <c r="CC6724" s="5"/>
      <c r="CD6724" s="43"/>
    </row>
    <row r="6725" spans="1:82" x14ac:dyDescent="0.25">
      <c r="A6725" s="8"/>
      <c r="B6725" s="5"/>
      <c r="C6725" s="5"/>
      <c r="D6725" s="5"/>
      <c r="E6725" s="5"/>
      <c r="F6725" s="94" t="str">
        <f t="shared" si="1049"/>
        <v/>
      </c>
      <c r="G6725" s="94" t="str">
        <f t="shared" si="1050"/>
        <v/>
      </c>
      <c r="H6725" s="127" t="str">
        <f>IF(A6725&lt;&gt;"",IF(MID(C6725,1,1)="c",$AS$26,IF(MID(C6725,1,1)="r",$AS$41,IF(MID(C6725,1,1)="p",#REF!,#REF!))),"")</f>
        <v/>
      </c>
      <c r="I6725" s="92" t="str">
        <f t="shared" si="1051"/>
        <v/>
      </c>
      <c r="J6725" s="92" t="str">
        <f t="shared" si="1052"/>
        <v/>
      </c>
      <c r="K6725" s="92" t="str">
        <f t="shared" si="1053"/>
        <v/>
      </c>
      <c r="L6725" s="92" t="str">
        <f t="shared" si="1054"/>
        <v/>
      </c>
      <c r="M6725" s="95" t="str">
        <f>IF(A6725&lt;&gt;"",IF(MID(C6725,1,1)="c",SigmaEpsConcrete(I6725,$AN$30:$AN$33,$AR$30:$AR$33,$AS$26,$AS$27,$AS$28,$AQ$20,$AU$19),""),"")</f>
        <v/>
      </c>
      <c r="N6725" s="95" t="str">
        <f>IF(A6725&lt;&gt;"",IF(MID(C6725,1,1)="r",SigmaEpsReinf(J6725,$AS$42:$AS$43,$AS$41,$AS$39,$AS$40,$AQ$38),""),"")</f>
        <v/>
      </c>
      <c r="Q6725" s="92" t="str">
        <f t="shared" si="1056"/>
        <v/>
      </c>
      <c r="R6725" s="92" t="str">
        <f t="shared" si="1057"/>
        <v/>
      </c>
      <c r="U6725" s="5"/>
      <c r="V6725" s="5"/>
      <c r="W6725" s="94" t="str">
        <f t="shared" si="1055"/>
        <v/>
      </c>
      <c r="X6725" s="94" t="str">
        <f t="shared" si="1058"/>
        <v/>
      </c>
      <c r="Y6725" s="5"/>
      <c r="BK6725" s="8"/>
      <c r="BL6725" s="5"/>
      <c r="BM6725" s="5"/>
      <c r="BN6725" s="5"/>
      <c r="BO6725" s="5"/>
      <c r="BP6725" s="1"/>
      <c r="BQ6725" s="1"/>
      <c r="BR6725" s="1"/>
      <c r="BS6725" s="1"/>
      <c r="BT6725" s="1"/>
      <c r="BU6725" s="4"/>
      <c r="BV6725" s="1"/>
      <c r="BW6725" s="3"/>
      <c r="BX6725" s="4"/>
      <c r="BY6725" s="5"/>
      <c r="BZ6725" s="5"/>
      <c r="CA6725" s="5"/>
      <c r="CB6725" s="5"/>
      <c r="CC6725" s="5"/>
      <c r="CD6725" s="43"/>
    </row>
    <row r="6726" spans="1:82" x14ac:dyDescent="0.25">
      <c r="A6726" s="8"/>
      <c r="B6726" s="5"/>
      <c r="C6726" s="5"/>
      <c r="D6726" s="5"/>
      <c r="E6726" s="5"/>
      <c r="F6726" s="94" t="str">
        <f t="shared" si="1049"/>
        <v/>
      </c>
      <c r="G6726" s="94" t="str">
        <f t="shared" si="1050"/>
        <v/>
      </c>
      <c r="H6726" s="127" t="str">
        <f>IF(A6726&lt;&gt;"",IF(MID(C6726,1,1)="c",$AS$26,IF(MID(C6726,1,1)="r",$AS$41,IF(MID(C6726,1,1)="p",#REF!,#REF!))),"")</f>
        <v/>
      </c>
      <c r="I6726" s="92" t="str">
        <f t="shared" si="1051"/>
        <v/>
      </c>
      <c r="J6726" s="92" t="str">
        <f t="shared" si="1052"/>
        <v/>
      </c>
      <c r="K6726" s="92" t="str">
        <f t="shared" si="1053"/>
        <v/>
      </c>
      <c r="L6726" s="92" t="str">
        <f t="shared" si="1054"/>
        <v/>
      </c>
      <c r="M6726" s="95" t="str">
        <f>IF(A6726&lt;&gt;"",IF(MID(C6726,1,1)="c",SigmaEpsConcrete(I6726,$AN$30:$AN$33,$AR$30:$AR$33,$AS$26,$AS$27,$AS$28,$AQ$20,$AU$19),""),"")</f>
        <v/>
      </c>
      <c r="N6726" s="95" t="str">
        <f>IF(A6726&lt;&gt;"",IF(MID(C6726,1,1)="r",SigmaEpsReinf(J6726,$AS$42:$AS$43,$AS$41,$AS$39,$AS$40,$AQ$38),""),"")</f>
        <v/>
      </c>
      <c r="Q6726" s="92" t="str">
        <f t="shared" si="1056"/>
        <v/>
      </c>
      <c r="R6726" s="92" t="str">
        <f t="shared" si="1057"/>
        <v/>
      </c>
      <c r="U6726" s="5"/>
      <c r="V6726" s="5"/>
      <c r="W6726" s="94" t="str">
        <f t="shared" si="1055"/>
        <v/>
      </c>
      <c r="X6726" s="94" t="str">
        <f t="shared" si="1058"/>
        <v/>
      </c>
      <c r="Y6726" s="5"/>
      <c r="BK6726" s="8"/>
      <c r="BL6726" s="5"/>
      <c r="BM6726" s="5"/>
      <c r="BN6726" s="5"/>
      <c r="BO6726" s="5"/>
      <c r="BP6726" s="1"/>
      <c r="BQ6726" s="1"/>
      <c r="BR6726" s="1"/>
      <c r="BS6726" s="1"/>
      <c r="BT6726" s="1"/>
      <c r="BU6726" s="4"/>
      <c r="BV6726" s="1"/>
      <c r="BW6726" s="3"/>
      <c r="BX6726" s="4"/>
      <c r="BY6726" s="5"/>
      <c r="BZ6726" s="5"/>
      <c r="CA6726" s="5"/>
      <c r="CB6726" s="5"/>
      <c r="CC6726" s="5"/>
      <c r="CD6726" s="43"/>
    </row>
    <row r="6727" spans="1:82" x14ac:dyDescent="0.25">
      <c r="A6727" s="8"/>
      <c r="B6727" s="5"/>
      <c r="C6727" s="5"/>
      <c r="D6727" s="5"/>
      <c r="E6727" s="5"/>
      <c r="F6727" s="94" t="str">
        <f t="shared" si="1049"/>
        <v/>
      </c>
      <c r="G6727" s="94" t="str">
        <f t="shared" si="1050"/>
        <v/>
      </c>
      <c r="H6727" s="127" t="str">
        <f>IF(A6727&lt;&gt;"",IF(MID(C6727,1,1)="c",$AS$26,IF(MID(C6727,1,1)="r",$AS$41,IF(MID(C6727,1,1)="p",#REF!,#REF!))),"")</f>
        <v/>
      </c>
      <c r="I6727" s="92" t="str">
        <f t="shared" si="1051"/>
        <v/>
      </c>
      <c r="J6727" s="92" t="str">
        <f t="shared" si="1052"/>
        <v/>
      </c>
      <c r="K6727" s="92" t="str">
        <f t="shared" si="1053"/>
        <v/>
      </c>
      <c r="L6727" s="92" t="str">
        <f t="shared" si="1054"/>
        <v/>
      </c>
      <c r="M6727" s="95" t="str">
        <f>IF(A6727&lt;&gt;"",IF(MID(C6727,1,1)="c",SigmaEpsConcrete(I6727,$AN$30:$AN$33,$AR$30:$AR$33,$AS$26,$AS$27,$AS$28,$AQ$20,$AU$19),""),"")</f>
        <v/>
      </c>
      <c r="N6727" s="95" t="str">
        <f>IF(A6727&lt;&gt;"",IF(MID(C6727,1,1)="r",SigmaEpsReinf(J6727,$AS$42:$AS$43,$AS$41,$AS$39,$AS$40,$AQ$38),""),"")</f>
        <v/>
      </c>
      <c r="Q6727" s="92" t="str">
        <f t="shared" si="1056"/>
        <v/>
      </c>
      <c r="R6727" s="92" t="str">
        <f t="shared" si="1057"/>
        <v/>
      </c>
      <c r="U6727" s="5"/>
      <c r="V6727" s="5"/>
      <c r="W6727" s="94" t="str">
        <f t="shared" si="1055"/>
        <v/>
      </c>
      <c r="X6727" s="94" t="str">
        <f t="shared" si="1058"/>
        <v/>
      </c>
      <c r="Y6727" s="5"/>
      <c r="BK6727" s="8"/>
      <c r="BL6727" s="5"/>
      <c r="BM6727" s="5"/>
      <c r="BN6727" s="5"/>
      <c r="BO6727" s="5"/>
      <c r="BP6727" s="1"/>
      <c r="BQ6727" s="1"/>
      <c r="BR6727" s="1"/>
      <c r="BS6727" s="1"/>
      <c r="BT6727" s="1"/>
      <c r="BU6727" s="4"/>
      <c r="BV6727" s="1"/>
      <c r="BW6727" s="3"/>
      <c r="BX6727" s="4"/>
      <c r="BY6727" s="5"/>
      <c r="BZ6727" s="5"/>
      <c r="CA6727" s="5"/>
      <c r="CB6727" s="5"/>
      <c r="CC6727" s="5"/>
      <c r="CD6727" s="43"/>
    </row>
    <row r="6728" spans="1:82" x14ac:dyDescent="0.25">
      <c r="A6728" s="8"/>
      <c r="B6728" s="5"/>
      <c r="C6728" s="5"/>
      <c r="D6728" s="5"/>
      <c r="E6728" s="5"/>
      <c r="F6728" s="94" t="str">
        <f t="shared" si="1049"/>
        <v/>
      </c>
      <c r="G6728" s="94" t="str">
        <f t="shared" si="1050"/>
        <v/>
      </c>
      <c r="H6728" s="127" t="str">
        <f>IF(A6728&lt;&gt;"",IF(MID(C6728,1,1)="c",$AS$26,IF(MID(C6728,1,1)="r",$AS$41,IF(MID(C6728,1,1)="p",#REF!,#REF!))),"")</f>
        <v/>
      </c>
      <c r="I6728" s="92" t="str">
        <f t="shared" si="1051"/>
        <v/>
      </c>
      <c r="J6728" s="92" t="str">
        <f t="shared" si="1052"/>
        <v/>
      </c>
      <c r="K6728" s="92" t="str">
        <f t="shared" si="1053"/>
        <v/>
      </c>
      <c r="L6728" s="92" t="str">
        <f t="shared" si="1054"/>
        <v/>
      </c>
      <c r="M6728" s="95" t="str">
        <f>IF(A6728&lt;&gt;"",IF(MID(C6728,1,1)="c",SigmaEpsConcrete(I6728,$AN$30:$AN$33,$AR$30:$AR$33,$AS$26,$AS$27,$AS$28,$AQ$20,$AU$19),""),"")</f>
        <v/>
      </c>
      <c r="N6728" s="95" t="str">
        <f>IF(A6728&lt;&gt;"",IF(MID(C6728,1,1)="r",SigmaEpsReinf(J6728,$AS$42:$AS$43,$AS$41,$AS$39,$AS$40,$AQ$38),""),"")</f>
        <v/>
      </c>
      <c r="Q6728" s="92" t="str">
        <f t="shared" si="1056"/>
        <v/>
      </c>
      <c r="R6728" s="92" t="str">
        <f t="shared" si="1057"/>
        <v/>
      </c>
      <c r="U6728" s="5"/>
      <c r="V6728" s="5"/>
      <c r="W6728" s="94" t="str">
        <f t="shared" si="1055"/>
        <v/>
      </c>
      <c r="X6728" s="94" t="str">
        <f t="shared" si="1058"/>
        <v/>
      </c>
      <c r="Y6728" s="5"/>
      <c r="BK6728" s="8"/>
      <c r="BL6728" s="5"/>
      <c r="BM6728" s="5"/>
      <c r="BN6728" s="5"/>
      <c r="BO6728" s="5"/>
      <c r="BP6728" s="1"/>
      <c r="BQ6728" s="1"/>
      <c r="BR6728" s="1"/>
      <c r="BS6728" s="1"/>
      <c r="BT6728" s="1"/>
      <c r="BU6728" s="4"/>
      <c r="BV6728" s="1"/>
      <c r="BW6728" s="3"/>
      <c r="BX6728" s="4"/>
      <c r="BY6728" s="5"/>
      <c r="BZ6728" s="5"/>
      <c r="CA6728" s="5"/>
      <c r="CB6728" s="5"/>
      <c r="CC6728" s="5"/>
      <c r="CD6728" s="43"/>
    </row>
    <row r="6729" spans="1:82" x14ac:dyDescent="0.25">
      <c r="A6729" s="8"/>
      <c r="B6729" s="5"/>
      <c r="C6729" s="5"/>
      <c r="D6729" s="5"/>
      <c r="E6729" s="5"/>
      <c r="F6729" s="94" t="str">
        <f t="shared" si="1049"/>
        <v/>
      </c>
      <c r="G6729" s="94" t="str">
        <f t="shared" si="1050"/>
        <v/>
      </c>
      <c r="H6729" s="127" t="str">
        <f>IF(A6729&lt;&gt;"",IF(MID(C6729,1,1)="c",$AS$26,IF(MID(C6729,1,1)="r",$AS$41,IF(MID(C6729,1,1)="p",#REF!,#REF!))),"")</f>
        <v/>
      </c>
      <c r="I6729" s="92" t="str">
        <f t="shared" si="1051"/>
        <v/>
      </c>
      <c r="J6729" s="92" t="str">
        <f t="shared" si="1052"/>
        <v/>
      </c>
      <c r="K6729" s="92" t="str">
        <f t="shared" si="1053"/>
        <v/>
      </c>
      <c r="L6729" s="92" t="str">
        <f t="shared" si="1054"/>
        <v/>
      </c>
      <c r="M6729" s="95" t="str">
        <f>IF(A6729&lt;&gt;"",IF(MID(C6729,1,1)="c",SigmaEpsConcrete(I6729,$AN$30:$AN$33,$AR$30:$AR$33,$AS$26,$AS$27,$AS$28,$AQ$20,$AU$19),""),"")</f>
        <v/>
      </c>
      <c r="N6729" s="95" t="str">
        <f>IF(A6729&lt;&gt;"",IF(MID(C6729,1,1)="r",SigmaEpsReinf(J6729,$AS$42:$AS$43,$AS$41,$AS$39,$AS$40,$AQ$38),""),"")</f>
        <v/>
      </c>
      <c r="Q6729" s="92" t="str">
        <f t="shared" si="1056"/>
        <v/>
      </c>
      <c r="R6729" s="92" t="str">
        <f t="shared" si="1057"/>
        <v/>
      </c>
      <c r="U6729" s="5"/>
      <c r="V6729" s="5"/>
      <c r="W6729" s="94" t="str">
        <f t="shared" si="1055"/>
        <v/>
      </c>
      <c r="X6729" s="94" t="str">
        <f t="shared" si="1058"/>
        <v/>
      </c>
      <c r="Y6729" s="5"/>
      <c r="BK6729" s="8"/>
      <c r="BL6729" s="5"/>
      <c r="BM6729" s="5"/>
      <c r="BN6729" s="5"/>
      <c r="BO6729" s="5"/>
      <c r="BP6729" s="1"/>
      <c r="BQ6729" s="1"/>
      <c r="BR6729" s="1"/>
      <c r="BS6729" s="1"/>
      <c r="BT6729" s="1"/>
      <c r="BU6729" s="4"/>
      <c r="BV6729" s="1"/>
      <c r="BW6729" s="3"/>
      <c r="BX6729" s="4"/>
      <c r="BY6729" s="5"/>
      <c r="BZ6729" s="5"/>
      <c r="CA6729" s="5"/>
      <c r="CB6729" s="5"/>
      <c r="CC6729" s="5"/>
      <c r="CD6729" s="43"/>
    </row>
    <row r="6730" spans="1:82" x14ac:dyDescent="0.25">
      <c r="A6730" s="8"/>
      <c r="B6730" s="5"/>
      <c r="C6730" s="5"/>
      <c r="D6730" s="5"/>
      <c r="E6730" s="5"/>
      <c r="F6730" s="94" t="str">
        <f t="shared" ref="F6730:F6793" si="1059">IF(A6730&lt;&gt;"",(D6730-$AU$86)/10,"")</f>
        <v/>
      </c>
      <c r="G6730" s="94" t="str">
        <f t="shared" ref="G6730:G6793" si="1060">IF(A6730&lt;&gt;"",(E6730-$AU$87)/10,"")</f>
        <v/>
      </c>
      <c r="H6730" s="127" t="str">
        <f>IF(A6730&lt;&gt;"",IF(MID(C6730,1,1)="c",$AS$26,IF(MID(C6730,1,1)="r",$AS$41,IF(MID(C6730,1,1)="p",#REF!,#REF!))),"")</f>
        <v/>
      </c>
      <c r="I6730" s="92" t="str">
        <f t="shared" ref="I6730:I6793" si="1061">IF($A6730&lt;&gt;"",IF(MID($C6730,1,1)="c",$Y$3+$Y$4*$F6730+$Y$5*$G6730+$BR$43,""),"")</f>
        <v/>
      </c>
      <c r="J6730" s="92" t="str">
        <f t="shared" ref="J6730:J6793" si="1062">IF($A6730&lt;&gt;"",IF(MID($C6730,1,1)="r",$Y$3+$Y$4*$F6730+$Y$5*$G6730+$BR$43,""),"")</f>
        <v/>
      </c>
      <c r="K6730" s="92" t="str">
        <f t="shared" ref="K6730:K6793" si="1063">IF($A6730&lt;&gt;"",IF(MID($C6730,1,1)="u",$Y$3+$Y$4*$F6730+$Y$5*$G6730+$BR$43,""),"")</f>
        <v/>
      </c>
      <c r="L6730" s="92" t="str">
        <f t="shared" ref="L6730:L6793" si="1064">IF($A6730&lt;&gt;"",IF(MID($C6730,1,1)="p",$Y$3+$Y$4*$F6730+$Y$5*$G6730+$BR$43,""),"")</f>
        <v/>
      </c>
      <c r="M6730" s="95" t="str">
        <f>IF(A6730&lt;&gt;"",IF(MID(C6730,1,1)="c",SigmaEpsConcrete(I6730,$AN$30:$AN$33,$AR$30:$AR$33,$AS$26,$AS$27,$AS$28,$AQ$20,$AU$19),""),"")</f>
        <v/>
      </c>
      <c r="N6730" s="95" t="str">
        <f>IF(A6730&lt;&gt;"",IF(MID(C6730,1,1)="r",SigmaEpsReinf(J6730,$AS$42:$AS$43,$AS$41,$AS$39,$AS$40,$AQ$38),""),"")</f>
        <v/>
      </c>
      <c r="Q6730" s="92" t="str">
        <f t="shared" si="1056"/>
        <v/>
      </c>
      <c r="R6730" s="92" t="str">
        <f t="shared" si="1057"/>
        <v/>
      </c>
      <c r="U6730" s="5"/>
      <c r="V6730" s="5"/>
      <c r="W6730" s="94" t="str">
        <f t="shared" ref="W6730:W6793" si="1065">IF(A6730&lt;&gt;"",F6730-$AU$105,"")</f>
        <v/>
      </c>
      <c r="X6730" s="94" t="str">
        <f t="shared" si="1058"/>
        <v/>
      </c>
      <c r="Y6730" s="5"/>
      <c r="BK6730" s="8"/>
      <c r="BL6730" s="5"/>
      <c r="BM6730" s="5"/>
      <c r="BN6730" s="5"/>
      <c r="BO6730" s="5"/>
      <c r="BP6730" s="1"/>
      <c r="BQ6730" s="1"/>
      <c r="BR6730" s="1"/>
      <c r="BS6730" s="1"/>
      <c r="BT6730" s="1"/>
      <c r="BU6730" s="4"/>
      <c r="BV6730" s="1"/>
      <c r="BW6730" s="3"/>
      <c r="BX6730" s="4"/>
      <c r="BY6730" s="5"/>
      <c r="BZ6730" s="5"/>
      <c r="CA6730" s="5"/>
      <c r="CB6730" s="5"/>
      <c r="CC6730" s="5"/>
      <c r="CD6730" s="43"/>
    </row>
    <row r="6731" spans="1:82" x14ac:dyDescent="0.25">
      <c r="A6731" s="8"/>
      <c r="B6731" s="5"/>
      <c r="C6731" s="5"/>
      <c r="D6731" s="5"/>
      <c r="E6731" s="5"/>
      <c r="F6731" s="94" t="str">
        <f t="shared" si="1059"/>
        <v/>
      </c>
      <c r="G6731" s="94" t="str">
        <f t="shared" si="1060"/>
        <v/>
      </c>
      <c r="H6731" s="127" t="str">
        <f>IF(A6731&lt;&gt;"",IF(MID(C6731,1,1)="c",$AS$26,IF(MID(C6731,1,1)="r",$AS$41,IF(MID(C6731,1,1)="p",#REF!,#REF!))),"")</f>
        <v/>
      </c>
      <c r="I6731" s="92" t="str">
        <f t="shared" si="1061"/>
        <v/>
      </c>
      <c r="J6731" s="92" t="str">
        <f t="shared" si="1062"/>
        <v/>
      </c>
      <c r="K6731" s="92" t="str">
        <f t="shared" si="1063"/>
        <v/>
      </c>
      <c r="L6731" s="92" t="str">
        <f t="shared" si="1064"/>
        <v/>
      </c>
      <c r="M6731" s="95" t="str">
        <f>IF(A6731&lt;&gt;"",IF(MID(C6731,1,1)="c",SigmaEpsConcrete(I6731,$AN$30:$AN$33,$AR$30:$AR$33,$AS$26,$AS$27,$AS$28,$AQ$20,$AU$19),""),"")</f>
        <v/>
      </c>
      <c r="N6731" s="95" t="str">
        <f>IF(A6731&lt;&gt;"",IF(MID(C6731,1,1)="r",SigmaEpsReinf(J6731,$AS$42:$AS$43,$AS$41,$AS$39,$AS$40,$AQ$38),""),"")</f>
        <v/>
      </c>
      <c r="Q6731" s="92" t="str">
        <f t="shared" ref="Q6731:Q6794" si="1066">IF(A6731&lt;&gt;"",IF(MID(C6731,1,1)="c",IF(ISERROR(M6731/I6731),"",M6731/I6731),""),"")</f>
        <v/>
      </c>
      <c r="R6731" s="92" t="str">
        <f t="shared" ref="R6731:R6794" si="1067">IF(A6731&lt;&gt;"",IF(MID(C6731,1,1)="r",IF(ISERROR(N6731/J6731),"",N6731/J6731),""),"")</f>
        <v/>
      </c>
      <c r="U6731" s="5"/>
      <c r="V6731" s="5"/>
      <c r="W6731" s="94" t="str">
        <f t="shared" si="1065"/>
        <v/>
      </c>
      <c r="X6731" s="94" t="str">
        <f t="shared" ref="X6731:X6794" si="1068">IF(B6731&lt;&gt;"",G6731-$AU$106,"")</f>
        <v/>
      </c>
      <c r="Y6731" s="5"/>
      <c r="BK6731" s="8"/>
      <c r="BL6731" s="5"/>
      <c r="BM6731" s="5"/>
      <c r="BN6731" s="5"/>
      <c r="BO6731" s="5"/>
      <c r="BP6731" s="1"/>
      <c r="BQ6731" s="1"/>
      <c r="BR6731" s="1"/>
      <c r="BS6731" s="1"/>
      <c r="BT6731" s="1"/>
      <c r="BU6731" s="4"/>
      <c r="BV6731" s="1"/>
      <c r="BW6731" s="3"/>
      <c r="BX6731" s="4"/>
      <c r="BY6731" s="5"/>
      <c r="BZ6731" s="5"/>
      <c r="CA6731" s="5"/>
      <c r="CB6731" s="5"/>
      <c r="CC6731" s="5"/>
      <c r="CD6731" s="43"/>
    </row>
    <row r="6732" spans="1:82" x14ac:dyDescent="0.25">
      <c r="A6732" s="8"/>
      <c r="B6732" s="5"/>
      <c r="C6732" s="5"/>
      <c r="D6732" s="5"/>
      <c r="E6732" s="5"/>
      <c r="F6732" s="94" t="str">
        <f t="shared" si="1059"/>
        <v/>
      </c>
      <c r="G6732" s="94" t="str">
        <f t="shared" si="1060"/>
        <v/>
      </c>
      <c r="H6732" s="127" t="str">
        <f>IF(A6732&lt;&gt;"",IF(MID(C6732,1,1)="c",$AS$26,IF(MID(C6732,1,1)="r",$AS$41,IF(MID(C6732,1,1)="p",#REF!,#REF!))),"")</f>
        <v/>
      </c>
      <c r="I6732" s="92" t="str">
        <f t="shared" si="1061"/>
        <v/>
      </c>
      <c r="J6732" s="92" t="str">
        <f t="shared" si="1062"/>
        <v/>
      </c>
      <c r="K6732" s="92" t="str">
        <f t="shared" si="1063"/>
        <v/>
      </c>
      <c r="L6732" s="92" t="str">
        <f t="shared" si="1064"/>
        <v/>
      </c>
      <c r="M6732" s="95" t="str">
        <f>IF(A6732&lt;&gt;"",IF(MID(C6732,1,1)="c",SigmaEpsConcrete(I6732,$AN$30:$AN$33,$AR$30:$AR$33,$AS$26,$AS$27,$AS$28,$AQ$20,$AU$19),""),"")</f>
        <v/>
      </c>
      <c r="N6732" s="95" t="str">
        <f>IF(A6732&lt;&gt;"",IF(MID(C6732,1,1)="r",SigmaEpsReinf(J6732,$AS$42:$AS$43,$AS$41,$AS$39,$AS$40,$AQ$38),""),"")</f>
        <v/>
      </c>
      <c r="Q6732" s="92" t="str">
        <f t="shared" si="1066"/>
        <v/>
      </c>
      <c r="R6732" s="92" t="str">
        <f t="shared" si="1067"/>
        <v/>
      </c>
      <c r="U6732" s="5"/>
      <c r="V6732" s="5"/>
      <c r="W6732" s="94" t="str">
        <f t="shared" si="1065"/>
        <v/>
      </c>
      <c r="X6732" s="94" t="str">
        <f t="shared" si="1068"/>
        <v/>
      </c>
      <c r="Y6732" s="5"/>
      <c r="BK6732" s="8"/>
      <c r="BL6732" s="5"/>
      <c r="BM6732" s="5"/>
      <c r="BN6732" s="5"/>
      <c r="BO6732" s="5"/>
      <c r="BP6732" s="1"/>
      <c r="BQ6732" s="1"/>
      <c r="BR6732" s="1"/>
      <c r="BS6732" s="1"/>
      <c r="BT6732" s="1"/>
      <c r="BU6732" s="4"/>
      <c r="BV6732" s="1"/>
      <c r="BW6732" s="3"/>
      <c r="BX6732" s="4"/>
      <c r="BY6732" s="5"/>
      <c r="BZ6732" s="5"/>
      <c r="CA6732" s="5"/>
      <c r="CB6732" s="5"/>
      <c r="CC6732" s="5"/>
      <c r="CD6732" s="43"/>
    </row>
    <row r="6733" spans="1:82" x14ac:dyDescent="0.25">
      <c r="A6733" s="8"/>
      <c r="B6733" s="5"/>
      <c r="C6733" s="5"/>
      <c r="D6733" s="5"/>
      <c r="E6733" s="5"/>
      <c r="F6733" s="94" t="str">
        <f t="shared" si="1059"/>
        <v/>
      </c>
      <c r="G6733" s="94" t="str">
        <f t="shared" si="1060"/>
        <v/>
      </c>
      <c r="H6733" s="127" t="str">
        <f>IF(A6733&lt;&gt;"",IF(MID(C6733,1,1)="c",$AS$26,IF(MID(C6733,1,1)="r",$AS$41,IF(MID(C6733,1,1)="p",#REF!,#REF!))),"")</f>
        <v/>
      </c>
      <c r="I6733" s="92" t="str">
        <f t="shared" si="1061"/>
        <v/>
      </c>
      <c r="J6733" s="92" t="str">
        <f t="shared" si="1062"/>
        <v/>
      </c>
      <c r="K6733" s="92" t="str">
        <f t="shared" si="1063"/>
        <v/>
      </c>
      <c r="L6733" s="92" t="str">
        <f t="shared" si="1064"/>
        <v/>
      </c>
      <c r="M6733" s="95" t="str">
        <f>IF(A6733&lt;&gt;"",IF(MID(C6733,1,1)="c",SigmaEpsConcrete(I6733,$AN$30:$AN$33,$AR$30:$AR$33,$AS$26,$AS$27,$AS$28,$AQ$20,$AU$19),""),"")</f>
        <v/>
      </c>
      <c r="N6733" s="95" t="str">
        <f>IF(A6733&lt;&gt;"",IF(MID(C6733,1,1)="r",SigmaEpsReinf(J6733,$AS$42:$AS$43,$AS$41,$AS$39,$AS$40,$AQ$38),""),"")</f>
        <v/>
      </c>
      <c r="Q6733" s="92" t="str">
        <f t="shared" si="1066"/>
        <v/>
      </c>
      <c r="R6733" s="92" t="str">
        <f t="shared" si="1067"/>
        <v/>
      </c>
      <c r="U6733" s="5"/>
      <c r="V6733" s="5"/>
      <c r="W6733" s="94" t="str">
        <f t="shared" si="1065"/>
        <v/>
      </c>
      <c r="X6733" s="94" t="str">
        <f t="shared" si="1068"/>
        <v/>
      </c>
      <c r="Y6733" s="5"/>
      <c r="BK6733" s="8"/>
      <c r="BL6733" s="5"/>
      <c r="BM6733" s="5"/>
      <c r="BN6733" s="5"/>
      <c r="BO6733" s="5"/>
      <c r="BP6733" s="1"/>
      <c r="BQ6733" s="1"/>
      <c r="BR6733" s="1"/>
      <c r="BS6733" s="1"/>
      <c r="BT6733" s="1"/>
      <c r="BU6733" s="4"/>
      <c r="BV6733" s="1"/>
      <c r="BW6733" s="3"/>
      <c r="BX6733" s="4"/>
      <c r="BY6733" s="5"/>
      <c r="BZ6733" s="5"/>
      <c r="CA6733" s="5"/>
      <c r="CB6733" s="5"/>
      <c r="CC6733" s="5"/>
      <c r="CD6733" s="43"/>
    </row>
    <row r="6734" spans="1:82" x14ac:dyDescent="0.25">
      <c r="A6734" s="8"/>
      <c r="B6734" s="5"/>
      <c r="C6734" s="5"/>
      <c r="D6734" s="5"/>
      <c r="E6734" s="5"/>
      <c r="F6734" s="94" t="str">
        <f t="shared" si="1059"/>
        <v/>
      </c>
      <c r="G6734" s="94" t="str">
        <f t="shared" si="1060"/>
        <v/>
      </c>
      <c r="H6734" s="127" t="str">
        <f>IF(A6734&lt;&gt;"",IF(MID(C6734,1,1)="c",$AS$26,IF(MID(C6734,1,1)="r",$AS$41,IF(MID(C6734,1,1)="p",#REF!,#REF!))),"")</f>
        <v/>
      </c>
      <c r="I6734" s="92" t="str">
        <f t="shared" si="1061"/>
        <v/>
      </c>
      <c r="J6734" s="92" t="str">
        <f t="shared" si="1062"/>
        <v/>
      </c>
      <c r="K6734" s="92" t="str">
        <f t="shared" si="1063"/>
        <v/>
      </c>
      <c r="L6734" s="92" t="str">
        <f t="shared" si="1064"/>
        <v/>
      </c>
      <c r="M6734" s="95" t="str">
        <f>IF(A6734&lt;&gt;"",IF(MID(C6734,1,1)="c",SigmaEpsConcrete(I6734,$AN$30:$AN$33,$AR$30:$AR$33,$AS$26,$AS$27,$AS$28,$AQ$20,$AU$19),""),"")</f>
        <v/>
      </c>
      <c r="N6734" s="95" t="str">
        <f>IF(A6734&lt;&gt;"",IF(MID(C6734,1,1)="r",SigmaEpsReinf(J6734,$AS$42:$AS$43,$AS$41,$AS$39,$AS$40,$AQ$38),""),"")</f>
        <v/>
      </c>
      <c r="Q6734" s="92" t="str">
        <f t="shared" si="1066"/>
        <v/>
      </c>
      <c r="R6734" s="92" t="str">
        <f t="shared" si="1067"/>
        <v/>
      </c>
      <c r="U6734" s="5"/>
      <c r="V6734" s="5"/>
      <c r="W6734" s="94" t="str">
        <f t="shared" si="1065"/>
        <v/>
      </c>
      <c r="X6734" s="94" t="str">
        <f t="shared" si="1068"/>
        <v/>
      </c>
      <c r="Y6734" s="5"/>
      <c r="BK6734" s="8"/>
      <c r="BL6734" s="5"/>
      <c r="BM6734" s="5"/>
      <c r="BN6734" s="5"/>
      <c r="BO6734" s="5"/>
      <c r="BP6734" s="1"/>
      <c r="BQ6734" s="1"/>
      <c r="BR6734" s="1"/>
      <c r="BS6734" s="1"/>
      <c r="BT6734" s="1"/>
      <c r="BU6734" s="4"/>
      <c r="BV6734" s="1"/>
      <c r="BW6734" s="3"/>
      <c r="BX6734" s="4"/>
      <c r="BY6734" s="5"/>
      <c r="BZ6734" s="5"/>
      <c r="CA6734" s="5"/>
      <c r="CB6734" s="5"/>
      <c r="CC6734" s="5"/>
      <c r="CD6734" s="43"/>
    </row>
    <row r="6735" spans="1:82" x14ac:dyDescent="0.25">
      <c r="A6735" s="8"/>
      <c r="B6735" s="5"/>
      <c r="C6735" s="5"/>
      <c r="D6735" s="5"/>
      <c r="E6735" s="5"/>
      <c r="F6735" s="94" t="str">
        <f t="shared" si="1059"/>
        <v/>
      </c>
      <c r="G6735" s="94" t="str">
        <f t="shared" si="1060"/>
        <v/>
      </c>
      <c r="H6735" s="127" t="str">
        <f>IF(A6735&lt;&gt;"",IF(MID(C6735,1,1)="c",$AS$26,IF(MID(C6735,1,1)="r",$AS$41,IF(MID(C6735,1,1)="p",#REF!,#REF!))),"")</f>
        <v/>
      </c>
      <c r="I6735" s="92" t="str">
        <f t="shared" si="1061"/>
        <v/>
      </c>
      <c r="J6735" s="92" t="str">
        <f t="shared" si="1062"/>
        <v/>
      </c>
      <c r="K6735" s="92" t="str">
        <f t="shared" si="1063"/>
        <v/>
      </c>
      <c r="L6735" s="92" t="str">
        <f t="shared" si="1064"/>
        <v/>
      </c>
      <c r="M6735" s="95" t="str">
        <f>IF(A6735&lt;&gt;"",IF(MID(C6735,1,1)="c",SigmaEpsConcrete(I6735,$AN$30:$AN$33,$AR$30:$AR$33,$AS$26,$AS$27,$AS$28,$AQ$20,$AU$19),""),"")</f>
        <v/>
      </c>
      <c r="N6735" s="95" t="str">
        <f>IF(A6735&lt;&gt;"",IF(MID(C6735,1,1)="r",SigmaEpsReinf(J6735,$AS$42:$AS$43,$AS$41,$AS$39,$AS$40,$AQ$38),""),"")</f>
        <v/>
      </c>
      <c r="Q6735" s="92" t="str">
        <f t="shared" si="1066"/>
        <v/>
      </c>
      <c r="R6735" s="92" t="str">
        <f t="shared" si="1067"/>
        <v/>
      </c>
      <c r="U6735" s="5"/>
      <c r="V6735" s="5"/>
      <c r="W6735" s="94" t="str">
        <f t="shared" si="1065"/>
        <v/>
      </c>
      <c r="X6735" s="94" t="str">
        <f t="shared" si="1068"/>
        <v/>
      </c>
      <c r="Y6735" s="5"/>
      <c r="BK6735" s="8"/>
      <c r="BL6735" s="5"/>
      <c r="BM6735" s="5"/>
      <c r="BN6735" s="5"/>
      <c r="BO6735" s="5"/>
      <c r="BP6735" s="1"/>
      <c r="BQ6735" s="1"/>
      <c r="BR6735" s="1"/>
      <c r="BS6735" s="1"/>
      <c r="BT6735" s="1"/>
      <c r="BU6735" s="4"/>
      <c r="BV6735" s="1"/>
      <c r="BW6735" s="3"/>
      <c r="BX6735" s="4"/>
      <c r="BY6735" s="5"/>
      <c r="BZ6735" s="5"/>
      <c r="CA6735" s="5"/>
      <c r="CB6735" s="5"/>
      <c r="CC6735" s="5"/>
      <c r="CD6735" s="43"/>
    </row>
    <row r="6736" spans="1:82" x14ac:dyDescent="0.25">
      <c r="A6736" s="8"/>
      <c r="B6736" s="5"/>
      <c r="C6736" s="5"/>
      <c r="D6736" s="5"/>
      <c r="E6736" s="5"/>
      <c r="F6736" s="94" t="str">
        <f t="shared" si="1059"/>
        <v/>
      </c>
      <c r="G6736" s="94" t="str">
        <f t="shared" si="1060"/>
        <v/>
      </c>
      <c r="H6736" s="127" t="str">
        <f>IF(A6736&lt;&gt;"",IF(MID(C6736,1,1)="c",$AS$26,IF(MID(C6736,1,1)="r",$AS$41,IF(MID(C6736,1,1)="p",#REF!,#REF!))),"")</f>
        <v/>
      </c>
      <c r="I6736" s="92" t="str">
        <f t="shared" si="1061"/>
        <v/>
      </c>
      <c r="J6736" s="92" t="str">
        <f t="shared" si="1062"/>
        <v/>
      </c>
      <c r="K6736" s="92" t="str">
        <f t="shared" si="1063"/>
        <v/>
      </c>
      <c r="L6736" s="92" t="str">
        <f t="shared" si="1064"/>
        <v/>
      </c>
      <c r="M6736" s="95" t="str">
        <f>IF(A6736&lt;&gt;"",IF(MID(C6736,1,1)="c",SigmaEpsConcrete(I6736,$AN$30:$AN$33,$AR$30:$AR$33,$AS$26,$AS$27,$AS$28,$AQ$20,$AU$19),""),"")</f>
        <v/>
      </c>
      <c r="N6736" s="95" t="str">
        <f>IF(A6736&lt;&gt;"",IF(MID(C6736,1,1)="r",SigmaEpsReinf(J6736,$AS$42:$AS$43,$AS$41,$AS$39,$AS$40,$AQ$38),""),"")</f>
        <v/>
      </c>
      <c r="Q6736" s="92" t="str">
        <f t="shared" si="1066"/>
        <v/>
      </c>
      <c r="R6736" s="92" t="str">
        <f t="shared" si="1067"/>
        <v/>
      </c>
      <c r="U6736" s="5"/>
      <c r="V6736" s="5"/>
      <c r="W6736" s="94" t="str">
        <f t="shared" si="1065"/>
        <v/>
      </c>
      <c r="X6736" s="94" t="str">
        <f t="shared" si="1068"/>
        <v/>
      </c>
      <c r="Y6736" s="5"/>
      <c r="BK6736" s="8"/>
      <c r="BL6736" s="5"/>
      <c r="BM6736" s="5"/>
      <c r="BN6736" s="5"/>
      <c r="BO6736" s="5"/>
      <c r="BP6736" s="1"/>
      <c r="BQ6736" s="1"/>
      <c r="BR6736" s="1"/>
      <c r="BS6736" s="1"/>
      <c r="BT6736" s="1"/>
      <c r="BU6736" s="4"/>
      <c r="BV6736" s="1"/>
      <c r="BW6736" s="3"/>
      <c r="BX6736" s="4"/>
      <c r="BY6736" s="5"/>
      <c r="BZ6736" s="5"/>
      <c r="CA6736" s="5"/>
      <c r="CB6736" s="5"/>
      <c r="CC6736" s="5"/>
      <c r="CD6736" s="43"/>
    </row>
    <row r="6737" spans="1:82" x14ac:dyDescent="0.25">
      <c r="A6737" s="8"/>
      <c r="B6737" s="5"/>
      <c r="C6737" s="5"/>
      <c r="D6737" s="5"/>
      <c r="E6737" s="5"/>
      <c r="F6737" s="94" t="str">
        <f t="shared" si="1059"/>
        <v/>
      </c>
      <c r="G6737" s="94" t="str">
        <f t="shared" si="1060"/>
        <v/>
      </c>
      <c r="H6737" s="127" t="str">
        <f>IF(A6737&lt;&gt;"",IF(MID(C6737,1,1)="c",$AS$26,IF(MID(C6737,1,1)="r",$AS$41,IF(MID(C6737,1,1)="p",#REF!,#REF!))),"")</f>
        <v/>
      </c>
      <c r="I6737" s="92" t="str">
        <f t="shared" si="1061"/>
        <v/>
      </c>
      <c r="J6737" s="92" t="str">
        <f t="shared" si="1062"/>
        <v/>
      </c>
      <c r="K6737" s="92" t="str">
        <f t="shared" si="1063"/>
        <v/>
      </c>
      <c r="L6737" s="92" t="str">
        <f t="shared" si="1064"/>
        <v/>
      </c>
      <c r="M6737" s="95" t="str">
        <f>IF(A6737&lt;&gt;"",IF(MID(C6737,1,1)="c",SigmaEpsConcrete(I6737,$AN$30:$AN$33,$AR$30:$AR$33,$AS$26,$AS$27,$AS$28,$AQ$20,$AU$19),""),"")</f>
        <v/>
      </c>
      <c r="N6737" s="95" t="str">
        <f>IF(A6737&lt;&gt;"",IF(MID(C6737,1,1)="r",SigmaEpsReinf(J6737,$AS$42:$AS$43,$AS$41,$AS$39,$AS$40,$AQ$38),""),"")</f>
        <v/>
      </c>
      <c r="Q6737" s="92" t="str">
        <f t="shared" si="1066"/>
        <v/>
      </c>
      <c r="R6737" s="92" t="str">
        <f t="shared" si="1067"/>
        <v/>
      </c>
      <c r="U6737" s="5"/>
      <c r="V6737" s="5"/>
      <c r="W6737" s="94" t="str">
        <f t="shared" si="1065"/>
        <v/>
      </c>
      <c r="X6737" s="94" t="str">
        <f t="shared" si="1068"/>
        <v/>
      </c>
      <c r="Y6737" s="5"/>
      <c r="BK6737" s="8"/>
      <c r="BL6737" s="5"/>
      <c r="BM6737" s="5"/>
      <c r="BN6737" s="5"/>
      <c r="BO6737" s="5"/>
      <c r="BP6737" s="1"/>
      <c r="BQ6737" s="1"/>
      <c r="BR6737" s="1"/>
      <c r="BS6737" s="1"/>
      <c r="BT6737" s="1"/>
      <c r="BU6737" s="4"/>
      <c r="BV6737" s="1"/>
      <c r="BW6737" s="3"/>
      <c r="BX6737" s="4"/>
      <c r="BY6737" s="5"/>
      <c r="BZ6737" s="5"/>
      <c r="CA6737" s="5"/>
      <c r="CB6737" s="5"/>
      <c r="CC6737" s="5"/>
      <c r="CD6737" s="43"/>
    </row>
    <row r="6738" spans="1:82" x14ac:dyDescent="0.25">
      <c r="A6738" s="8"/>
      <c r="B6738" s="5"/>
      <c r="C6738" s="5"/>
      <c r="D6738" s="5"/>
      <c r="E6738" s="5"/>
      <c r="F6738" s="94" t="str">
        <f t="shared" si="1059"/>
        <v/>
      </c>
      <c r="G6738" s="94" t="str">
        <f t="shared" si="1060"/>
        <v/>
      </c>
      <c r="H6738" s="127" t="str">
        <f>IF(A6738&lt;&gt;"",IF(MID(C6738,1,1)="c",$AS$26,IF(MID(C6738,1,1)="r",$AS$41,IF(MID(C6738,1,1)="p",#REF!,#REF!))),"")</f>
        <v/>
      </c>
      <c r="I6738" s="92" t="str">
        <f t="shared" si="1061"/>
        <v/>
      </c>
      <c r="J6738" s="92" t="str">
        <f t="shared" si="1062"/>
        <v/>
      </c>
      <c r="K6738" s="92" t="str">
        <f t="shared" si="1063"/>
        <v/>
      </c>
      <c r="L6738" s="92" t="str">
        <f t="shared" si="1064"/>
        <v/>
      </c>
      <c r="M6738" s="95" t="str">
        <f>IF(A6738&lt;&gt;"",IF(MID(C6738,1,1)="c",SigmaEpsConcrete(I6738,$AN$30:$AN$33,$AR$30:$AR$33,$AS$26,$AS$27,$AS$28,$AQ$20,$AU$19),""),"")</f>
        <v/>
      </c>
      <c r="N6738" s="95" t="str">
        <f>IF(A6738&lt;&gt;"",IF(MID(C6738,1,1)="r",SigmaEpsReinf(J6738,$AS$42:$AS$43,$AS$41,$AS$39,$AS$40,$AQ$38),""),"")</f>
        <v/>
      </c>
      <c r="Q6738" s="92" t="str">
        <f t="shared" si="1066"/>
        <v/>
      </c>
      <c r="R6738" s="92" t="str">
        <f t="shared" si="1067"/>
        <v/>
      </c>
      <c r="U6738" s="5"/>
      <c r="V6738" s="5"/>
      <c r="W6738" s="94" t="str">
        <f t="shared" si="1065"/>
        <v/>
      </c>
      <c r="X6738" s="94" t="str">
        <f t="shared" si="1068"/>
        <v/>
      </c>
      <c r="Y6738" s="5"/>
      <c r="BK6738" s="8"/>
      <c r="BL6738" s="5"/>
      <c r="BM6738" s="5"/>
      <c r="BN6738" s="5"/>
      <c r="BO6738" s="5"/>
      <c r="BP6738" s="1"/>
      <c r="BQ6738" s="1"/>
      <c r="BR6738" s="1"/>
      <c r="BS6738" s="1"/>
      <c r="BT6738" s="1"/>
      <c r="BU6738" s="4"/>
      <c r="BV6738" s="1"/>
      <c r="BW6738" s="3"/>
      <c r="BX6738" s="4"/>
      <c r="BY6738" s="5"/>
      <c r="BZ6738" s="5"/>
      <c r="CA6738" s="5"/>
      <c r="CB6738" s="5"/>
      <c r="CC6738" s="5"/>
      <c r="CD6738" s="43"/>
    </row>
    <row r="6739" spans="1:82" x14ac:dyDescent="0.25">
      <c r="A6739" s="8"/>
      <c r="B6739" s="5"/>
      <c r="C6739" s="5"/>
      <c r="D6739" s="5"/>
      <c r="E6739" s="5"/>
      <c r="F6739" s="94" t="str">
        <f t="shared" si="1059"/>
        <v/>
      </c>
      <c r="G6739" s="94" t="str">
        <f t="shared" si="1060"/>
        <v/>
      </c>
      <c r="H6739" s="127" t="str">
        <f>IF(A6739&lt;&gt;"",IF(MID(C6739,1,1)="c",$AS$26,IF(MID(C6739,1,1)="r",$AS$41,IF(MID(C6739,1,1)="p",#REF!,#REF!))),"")</f>
        <v/>
      </c>
      <c r="I6739" s="92" t="str">
        <f t="shared" si="1061"/>
        <v/>
      </c>
      <c r="J6739" s="92" t="str">
        <f t="shared" si="1062"/>
        <v/>
      </c>
      <c r="K6739" s="92" t="str">
        <f t="shared" si="1063"/>
        <v/>
      </c>
      <c r="L6739" s="92" t="str">
        <f t="shared" si="1064"/>
        <v/>
      </c>
      <c r="M6739" s="95" t="str">
        <f>IF(A6739&lt;&gt;"",IF(MID(C6739,1,1)="c",SigmaEpsConcrete(I6739,$AN$30:$AN$33,$AR$30:$AR$33,$AS$26,$AS$27,$AS$28,$AQ$20,$AU$19),""),"")</f>
        <v/>
      </c>
      <c r="N6739" s="95" t="str">
        <f>IF(A6739&lt;&gt;"",IF(MID(C6739,1,1)="r",SigmaEpsReinf(J6739,$AS$42:$AS$43,$AS$41,$AS$39,$AS$40,$AQ$38),""),"")</f>
        <v/>
      </c>
      <c r="Q6739" s="92" t="str">
        <f t="shared" si="1066"/>
        <v/>
      </c>
      <c r="R6739" s="92" t="str">
        <f t="shared" si="1067"/>
        <v/>
      </c>
      <c r="U6739" s="5"/>
      <c r="V6739" s="5"/>
      <c r="W6739" s="94" t="str">
        <f t="shared" si="1065"/>
        <v/>
      </c>
      <c r="X6739" s="94" t="str">
        <f t="shared" si="1068"/>
        <v/>
      </c>
      <c r="Y6739" s="5"/>
      <c r="BK6739" s="8"/>
      <c r="BL6739" s="5"/>
      <c r="BM6739" s="5"/>
      <c r="BN6739" s="5"/>
      <c r="BO6739" s="5"/>
      <c r="BP6739" s="1"/>
      <c r="BQ6739" s="1"/>
      <c r="BR6739" s="1"/>
      <c r="BS6739" s="1"/>
      <c r="BT6739" s="1"/>
      <c r="BU6739" s="4"/>
      <c r="BV6739" s="1"/>
      <c r="BW6739" s="3"/>
      <c r="BX6739" s="4"/>
      <c r="BY6739" s="5"/>
      <c r="BZ6739" s="5"/>
      <c r="CA6739" s="5"/>
      <c r="CB6739" s="5"/>
      <c r="CC6739" s="5"/>
      <c r="CD6739" s="43"/>
    </row>
    <row r="6740" spans="1:82" x14ac:dyDescent="0.25">
      <c r="A6740" s="8"/>
      <c r="B6740" s="5"/>
      <c r="C6740" s="5"/>
      <c r="D6740" s="5"/>
      <c r="E6740" s="5"/>
      <c r="F6740" s="94" t="str">
        <f t="shared" si="1059"/>
        <v/>
      </c>
      <c r="G6740" s="94" t="str">
        <f t="shared" si="1060"/>
        <v/>
      </c>
      <c r="H6740" s="127" t="str">
        <f>IF(A6740&lt;&gt;"",IF(MID(C6740,1,1)="c",$AS$26,IF(MID(C6740,1,1)="r",$AS$41,IF(MID(C6740,1,1)="p",#REF!,#REF!))),"")</f>
        <v/>
      </c>
      <c r="I6740" s="92" t="str">
        <f t="shared" si="1061"/>
        <v/>
      </c>
      <c r="J6740" s="92" t="str">
        <f t="shared" si="1062"/>
        <v/>
      </c>
      <c r="K6740" s="92" t="str">
        <f t="shared" si="1063"/>
        <v/>
      </c>
      <c r="L6740" s="92" t="str">
        <f t="shared" si="1064"/>
        <v/>
      </c>
      <c r="M6740" s="95" t="str">
        <f>IF(A6740&lt;&gt;"",IF(MID(C6740,1,1)="c",SigmaEpsConcrete(I6740,$AN$30:$AN$33,$AR$30:$AR$33,$AS$26,$AS$27,$AS$28,$AQ$20,$AU$19),""),"")</f>
        <v/>
      </c>
      <c r="N6740" s="95" t="str">
        <f>IF(A6740&lt;&gt;"",IF(MID(C6740,1,1)="r",SigmaEpsReinf(J6740,$AS$42:$AS$43,$AS$41,$AS$39,$AS$40,$AQ$38),""),"")</f>
        <v/>
      </c>
      <c r="Q6740" s="92" t="str">
        <f t="shared" si="1066"/>
        <v/>
      </c>
      <c r="R6740" s="92" t="str">
        <f t="shared" si="1067"/>
        <v/>
      </c>
      <c r="U6740" s="5"/>
      <c r="V6740" s="5"/>
      <c r="W6740" s="94" t="str">
        <f t="shared" si="1065"/>
        <v/>
      </c>
      <c r="X6740" s="94" t="str">
        <f t="shared" si="1068"/>
        <v/>
      </c>
      <c r="Y6740" s="5"/>
      <c r="BK6740" s="8"/>
      <c r="BL6740" s="5"/>
      <c r="BM6740" s="5"/>
      <c r="BN6740" s="5"/>
      <c r="BO6740" s="5"/>
      <c r="BP6740" s="1"/>
      <c r="BQ6740" s="1"/>
      <c r="BR6740" s="1"/>
      <c r="BS6740" s="1"/>
      <c r="BT6740" s="1"/>
      <c r="BU6740" s="4"/>
      <c r="BV6740" s="1"/>
      <c r="BW6740" s="3"/>
      <c r="BX6740" s="4"/>
      <c r="BY6740" s="5"/>
      <c r="BZ6740" s="5"/>
      <c r="CA6740" s="5"/>
      <c r="CB6740" s="5"/>
      <c r="CC6740" s="5"/>
      <c r="CD6740" s="43"/>
    </row>
    <row r="6741" spans="1:82" x14ac:dyDescent="0.25">
      <c r="A6741" s="8"/>
      <c r="B6741" s="5"/>
      <c r="C6741" s="5"/>
      <c r="D6741" s="5"/>
      <c r="E6741" s="5"/>
      <c r="F6741" s="94" t="str">
        <f t="shared" si="1059"/>
        <v/>
      </c>
      <c r="G6741" s="94" t="str">
        <f t="shared" si="1060"/>
        <v/>
      </c>
      <c r="H6741" s="127" t="str">
        <f>IF(A6741&lt;&gt;"",IF(MID(C6741,1,1)="c",$AS$26,IF(MID(C6741,1,1)="r",$AS$41,IF(MID(C6741,1,1)="p",#REF!,#REF!))),"")</f>
        <v/>
      </c>
      <c r="I6741" s="92" t="str">
        <f t="shared" si="1061"/>
        <v/>
      </c>
      <c r="J6741" s="92" t="str">
        <f t="shared" si="1062"/>
        <v/>
      </c>
      <c r="K6741" s="92" t="str">
        <f t="shared" si="1063"/>
        <v/>
      </c>
      <c r="L6741" s="92" t="str">
        <f t="shared" si="1064"/>
        <v/>
      </c>
      <c r="M6741" s="95" t="str">
        <f>IF(A6741&lt;&gt;"",IF(MID(C6741,1,1)="c",SigmaEpsConcrete(I6741,$AN$30:$AN$33,$AR$30:$AR$33,$AS$26,$AS$27,$AS$28,$AQ$20,$AU$19),""),"")</f>
        <v/>
      </c>
      <c r="N6741" s="95" t="str">
        <f>IF(A6741&lt;&gt;"",IF(MID(C6741,1,1)="r",SigmaEpsReinf(J6741,$AS$42:$AS$43,$AS$41,$AS$39,$AS$40,$AQ$38),""),"")</f>
        <v/>
      </c>
      <c r="Q6741" s="92" t="str">
        <f t="shared" si="1066"/>
        <v/>
      </c>
      <c r="R6741" s="92" t="str">
        <f t="shared" si="1067"/>
        <v/>
      </c>
      <c r="U6741" s="5"/>
      <c r="V6741" s="5"/>
      <c r="W6741" s="94" t="str">
        <f t="shared" si="1065"/>
        <v/>
      </c>
      <c r="X6741" s="94" t="str">
        <f t="shared" si="1068"/>
        <v/>
      </c>
      <c r="Y6741" s="5"/>
      <c r="BK6741" s="8"/>
      <c r="BL6741" s="5"/>
      <c r="BM6741" s="5"/>
      <c r="BN6741" s="5"/>
      <c r="BO6741" s="5"/>
      <c r="BP6741" s="1"/>
      <c r="BQ6741" s="1"/>
      <c r="BR6741" s="1"/>
      <c r="BS6741" s="1"/>
      <c r="BT6741" s="1"/>
      <c r="BU6741" s="4"/>
      <c r="BV6741" s="1"/>
      <c r="BW6741" s="3"/>
      <c r="BX6741" s="4"/>
      <c r="BY6741" s="5"/>
      <c r="BZ6741" s="5"/>
      <c r="CA6741" s="5"/>
      <c r="CB6741" s="5"/>
      <c r="CC6741" s="5"/>
      <c r="CD6741" s="43"/>
    </row>
    <row r="6742" spans="1:82" x14ac:dyDescent="0.25">
      <c r="A6742" s="8"/>
      <c r="B6742" s="5"/>
      <c r="C6742" s="5"/>
      <c r="D6742" s="5"/>
      <c r="E6742" s="5"/>
      <c r="F6742" s="94" t="str">
        <f t="shared" si="1059"/>
        <v/>
      </c>
      <c r="G6742" s="94" t="str">
        <f t="shared" si="1060"/>
        <v/>
      </c>
      <c r="H6742" s="127" t="str">
        <f>IF(A6742&lt;&gt;"",IF(MID(C6742,1,1)="c",$AS$26,IF(MID(C6742,1,1)="r",$AS$41,IF(MID(C6742,1,1)="p",#REF!,#REF!))),"")</f>
        <v/>
      </c>
      <c r="I6742" s="92" t="str">
        <f t="shared" si="1061"/>
        <v/>
      </c>
      <c r="J6742" s="92" t="str">
        <f t="shared" si="1062"/>
        <v/>
      </c>
      <c r="K6742" s="92" t="str">
        <f t="shared" si="1063"/>
        <v/>
      </c>
      <c r="L6742" s="92" t="str">
        <f t="shared" si="1064"/>
        <v/>
      </c>
      <c r="M6742" s="95" t="str">
        <f>IF(A6742&lt;&gt;"",IF(MID(C6742,1,1)="c",SigmaEpsConcrete(I6742,$AN$30:$AN$33,$AR$30:$AR$33,$AS$26,$AS$27,$AS$28,$AQ$20,$AU$19),""),"")</f>
        <v/>
      </c>
      <c r="N6742" s="95" t="str">
        <f>IF(A6742&lt;&gt;"",IF(MID(C6742,1,1)="r",SigmaEpsReinf(J6742,$AS$42:$AS$43,$AS$41,$AS$39,$AS$40,$AQ$38),""),"")</f>
        <v/>
      </c>
      <c r="Q6742" s="92" t="str">
        <f t="shared" si="1066"/>
        <v/>
      </c>
      <c r="R6742" s="92" t="str">
        <f t="shared" si="1067"/>
        <v/>
      </c>
      <c r="U6742" s="5"/>
      <c r="V6742" s="5"/>
      <c r="W6742" s="94" t="str">
        <f t="shared" si="1065"/>
        <v/>
      </c>
      <c r="X6742" s="94" t="str">
        <f t="shared" si="1068"/>
        <v/>
      </c>
      <c r="Y6742" s="5"/>
      <c r="BK6742" s="8"/>
      <c r="BL6742" s="5"/>
      <c r="BM6742" s="5"/>
      <c r="BN6742" s="5"/>
      <c r="BO6742" s="5"/>
      <c r="BP6742" s="1"/>
      <c r="BQ6742" s="1"/>
      <c r="BR6742" s="1"/>
      <c r="BS6742" s="1"/>
      <c r="BT6742" s="1"/>
      <c r="BU6742" s="4"/>
      <c r="BV6742" s="1"/>
      <c r="BW6742" s="3"/>
      <c r="BX6742" s="4"/>
      <c r="BY6742" s="5"/>
      <c r="BZ6742" s="5"/>
      <c r="CA6742" s="5"/>
      <c r="CB6742" s="5"/>
      <c r="CC6742" s="5"/>
      <c r="CD6742" s="43"/>
    </row>
    <row r="6743" spans="1:82" x14ac:dyDescent="0.25">
      <c r="A6743" s="8"/>
      <c r="B6743" s="5"/>
      <c r="C6743" s="5"/>
      <c r="D6743" s="5"/>
      <c r="E6743" s="5"/>
      <c r="F6743" s="94" t="str">
        <f t="shared" si="1059"/>
        <v/>
      </c>
      <c r="G6743" s="94" t="str">
        <f t="shared" si="1060"/>
        <v/>
      </c>
      <c r="H6743" s="127" t="str">
        <f>IF(A6743&lt;&gt;"",IF(MID(C6743,1,1)="c",$AS$26,IF(MID(C6743,1,1)="r",$AS$41,IF(MID(C6743,1,1)="p",#REF!,#REF!))),"")</f>
        <v/>
      </c>
      <c r="I6743" s="92" t="str">
        <f t="shared" si="1061"/>
        <v/>
      </c>
      <c r="J6743" s="92" t="str">
        <f t="shared" si="1062"/>
        <v/>
      </c>
      <c r="K6743" s="92" t="str">
        <f t="shared" si="1063"/>
        <v/>
      </c>
      <c r="L6743" s="92" t="str">
        <f t="shared" si="1064"/>
        <v/>
      </c>
      <c r="M6743" s="95" t="str">
        <f>IF(A6743&lt;&gt;"",IF(MID(C6743,1,1)="c",SigmaEpsConcrete(I6743,$AN$30:$AN$33,$AR$30:$AR$33,$AS$26,$AS$27,$AS$28,$AQ$20,$AU$19),""),"")</f>
        <v/>
      </c>
      <c r="N6743" s="95" t="str">
        <f>IF(A6743&lt;&gt;"",IF(MID(C6743,1,1)="r",SigmaEpsReinf(J6743,$AS$42:$AS$43,$AS$41,$AS$39,$AS$40,$AQ$38),""),"")</f>
        <v/>
      </c>
      <c r="Q6743" s="92" t="str">
        <f t="shared" si="1066"/>
        <v/>
      </c>
      <c r="R6743" s="92" t="str">
        <f t="shared" si="1067"/>
        <v/>
      </c>
      <c r="U6743" s="5"/>
      <c r="V6743" s="5"/>
      <c r="W6743" s="94" t="str">
        <f t="shared" si="1065"/>
        <v/>
      </c>
      <c r="X6743" s="94" t="str">
        <f t="shared" si="1068"/>
        <v/>
      </c>
      <c r="Y6743" s="5"/>
      <c r="BK6743" s="8"/>
      <c r="BL6743" s="5"/>
      <c r="BM6743" s="5"/>
      <c r="BN6743" s="5"/>
      <c r="BO6743" s="5"/>
      <c r="BP6743" s="1"/>
      <c r="BQ6743" s="1"/>
      <c r="BR6743" s="1"/>
      <c r="BS6743" s="1"/>
      <c r="BT6743" s="1"/>
      <c r="BU6743" s="4"/>
      <c r="BV6743" s="1"/>
      <c r="BW6743" s="3"/>
      <c r="BX6743" s="4"/>
      <c r="BY6743" s="5"/>
      <c r="BZ6743" s="5"/>
      <c r="CA6743" s="5"/>
      <c r="CB6743" s="5"/>
      <c r="CC6743" s="5"/>
      <c r="CD6743" s="43"/>
    </row>
    <row r="6744" spans="1:82" x14ac:dyDescent="0.25">
      <c r="A6744" s="8"/>
      <c r="B6744" s="5"/>
      <c r="C6744" s="5"/>
      <c r="D6744" s="5"/>
      <c r="E6744" s="5"/>
      <c r="F6744" s="94" t="str">
        <f t="shared" si="1059"/>
        <v/>
      </c>
      <c r="G6744" s="94" t="str">
        <f t="shared" si="1060"/>
        <v/>
      </c>
      <c r="H6744" s="127" t="str">
        <f>IF(A6744&lt;&gt;"",IF(MID(C6744,1,1)="c",$AS$26,IF(MID(C6744,1,1)="r",$AS$41,IF(MID(C6744,1,1)="p",#REF!,#REF!))),"")</f>
        <v/>
      </c>
      <c r="I6744" s="92" t="str">
        <f t="shared" si="1061"/>
        <v/>
      </c>
      <c r="J6744" s="92" t="str">
        <f t="shared" si="1062"/>
        <v/>
      </c>
      <c r="K6744" s="92" t="str">
        <f t="shared" si="1063"/>
        <v/>
      </c>
      <c r="L6744" s="92" t="str">
        <f t="shared" si="1064"/>
        <v/>
      </c>
      <c r="M6744" s="95" t="str">
        <f>IF(A6744&lt;&gt;"",IF(MID(C6744,1,1)="c",SigmaEpsConcrete(I6744,$AN$30:$AN$33,$AR$30:$AR$33,$AS$26,$AS$27,$AS$28,$AQ$20,$AU$19),""),"")</f>
        <v/>
      </c>
      <c r="N6744" s="95" t="str">
        <f>IF(A6744&lt;&gt;"",IF(MID(C6744,1,1)="r",SigmaEpsReinf(J6744,$AS$42:$AS$43,$AS$41,$AS$39,$AS$40,$AQ$38),""),"")</f>
        <v/>
      </c>
      <c r="Q6744" s="92" t="str">
        <f t="shared" si="1066"/>
        <v/>
      </c>
      <c r="R6744" s="92" t="str">
        <f t="shared" si="1067"/>
        <v/>
      </c>
      <c r="U6744" s="5"/>
      <c r="V6744" s="5"/>
      <c r="W6744" s="94" t="str">
        <f t="shared" si="1065"/>
        <v/>
      </c>
      <c r="X6744" s="94" t="str">
        <f t="shared" si="1068"/>
        <v/>
      </c>
      <c r="Y6744" s="5"/>
      <c r="BK6744" s="8"/>
      <c r="BL6744" s="5"/>
      <c r="BM6744" s="5"/>
      <c r="BN6744" s="5"/>
      <c r="BO6744" s="5"/>
      <c r="BP6744" s="1"/>
      <c r="BQ6744" s="1"/>
      <c r="BR6744" s="1"/>
      <c r="BS6744" s="1"/>
      <c r="BT6744" s="1"/>
      <c r="BU6744" s="4"/>
      <c r="BV6744" s="1"/>
      <c r="BW6744" s="3"/>
      <c r="BX6744" s="4"/>
      <c r="BY6744" s="5"/>
      <c r="BZ6744" s="5"/>
      <c r="CA6744" s="5"/>
      <c r="CB6744" s="5"/>
      <c r="CC6744" s="5"/>
      <c r="CD6744" s="43"/>
    </row>
    <row r="6745" spans="1:82" x14ac:dyDescent="0.25">
      <c r="A6745" s="8"/>
      <c r="B6745" s="5"/>
      <c r="C6745" s="5"/>
      <c r="D6745" s="5"/>
      <c r="E6745" s="5"/>
      <c r="F6745" s="94" t="str">
        <f t="shared" si="1059"/>
        <v/>
      </c>
      <c r="G6745" s="94" t="str">
        <f t="shared" si="1060"/>
        <v/>
      </c>
      <c r="H6745" s="127" t="str">
        <f>IF(A6745&lt;&gt;"",IF(MID(C6745,1,1)="c",$AS$26,IF(MID(C6745,1,1)="r",$AS$41,IF(MID(C6745,1,1)="p",#REF!,#REF!))),"")</f>
        <v/>
      </c>
      <c r="I6745" s="92" t="str">
        <f t="shared" si="1061"/>
        <v/>
      </c>
      <c r="J6745" s="92" t="str">
        <f t="shared" si="1062"/>
        <v/>
      </c>
      <c r="K6745" s="92" t="str">
        <f t="shared" si="1063"/>
        <v/>
      </c>
      <c r="L6745" s="92" t="str">
        <f t="shared" si="1064"/>
        <v/>
      </c>
      <c r="M6745" s="95" t="str">
        <f>IF(A6745&lt;&gt;"",IF(MID(C6745,1,1)="c",SigmaEpsConcrete(I6745,$AN$30:$AN$33,$AR$30:$AR$33,$AS$26,$AS$27,$AS$28,$AQ$20,$AU$19),""),"")</f>
        <v/>
      </c>
      <c r="N6745" s="95" t="str">
        <f>IF(A6745&lt;&gt;"",IF(MID(C6745,1,1)="r",SigmaEpsReinf(J6745,$AS$42:$AS$43,$AS$41,$AS$39,$AS$40,$AQ$38),""),"")</f>
        <v/>
      </c>
      <c r="Q6745" s="92" t="str">
        <f t="shared" si="1066"/>
        <v/>
      </c>
      <c r="R6745" s="92" t="str">
        <f t="shared" si="1067"/>
        <v/>
      </c>
      <c r="U6745" s="5"/>
      <c r="V6745" s="5"/>
      <c r="W6745" s="94" t="str">
        <f t="shared" si="1065"/>
        <v/>
      </c>
      <c r="X6745" s="94" t="str">
        <f t="shared" si="1068"/>
        <v/>
      </c>
      <c r="Y6745" s="5"/>
      <c r="BK6745" s="8"/>
      <c r="BL6745" s="5"/>
      <c r="BM6745" s="5"/>
      <c r="BN6745" s="5"/>
      <c r="BO6745" s="5"/>
      <c r="BP6745" s="1"/>
      <c r="BQ6745" s="1"/>
      <c r="BR6745" s="1"/>
      <c r="BS6745" s="1"/>
      <c r="BT6745" s="1"/>
      <c r="BU6745" s="4"/>
      <c r="BV6745" s="1"/>
      <c r="BW6745" s="3"/>
      <c r="BX6745" s="4"/>
      <c r="BY6745" s="5"/>
      <c r="BZ6745" s="5"/>
      <c r="CA6745" s="5"/>
      <c r="CB6745" s="5"/>
      <c r="CC6745" s="5"/>
      <c r="CD6745" s="43"/>
    </row>
    <row r="6746" spans="1:82" x14ac:dyDescent="0.25">
      <c r="A6746" s="8"/>
      <c r="B6746" s="5"/>
      <c r="C6746" s="5"/>
      <c r="D6746" s="5"/>
      <c r="E6746" s="5"/>
      <c r="F6746" s="94" t="str">
        <f t="shared" si="1059"/>
        <v/>
      </c>
      <c r="G6746" s="94" t="str">
        <f t="shared" si="1060"/>
        <v/>
      </c>
      <c r="H6746" s="127" t="str">
        <f>IF(A6746&lt;&gt;"",IF(MID(C6746,1,1)="c",$AS$26,IF(MID(C6746,1,1)="r",$AS$41,IF(MID(C6746,1,1)="p",#REF!,#REF!))),"")</f>
        <v/>
      </c>
      <c r="I6746" s="92" t="str">
        <f t="shared" si="1061"/>
        <v/>
      </c>
      <c r="J6746" s="92" t="str">
        <f t="shared" si="1062"/>
        <v/>
      </c>
      <c r="K6746" s="92" t="str">
        <f t="shared" si="1063"/>
        <v/>
      </c>
      <c r="L6746" s="92" t="str">
        <f t="shared" si="1064"/>
        <v/>
      </c>
      <c r="M6746" s="95" t="str">
        <f>IF(A6746&lt;&gt;"",IF(MID(C6746,1,1)="c",SigmaEpsConcrete(I6746,$AN$30:$AN$33,$AR$30:$AR$33,$AS$26,$AS$27,$AS$28,$AQ$20,$AU$19),""),"")</f>
        <v/>
      </c>
      <c r="N6746" s="95" t="str">
        <f>IF(A6746&lt;&gt;"",IF(MID(C6746,1,1)="r",SigmaEpsReinf(J6746,$AS$42:$AS$43,$AS$41,$AS$39,$AS$40,$AQ$38),""),"")</f>
        <v/>
      </c>
      <c r="Q6746" s="92" t="str">
        <f t="shared" si="1066"/>
        <v/>
      </c>
      <c r="R6746" s="92" t="str">
        <f t="shared" si="1067"/>
        <v/>
      </c>
      <c r="U6746" s="5"/>
      <c r="V6746" s="5"/>
      <c r="W6746" s="94" t="str">
        <f t="shared" si="1065"/>
        <v/>
      </c>
      <c r="X6746" s="94" t="str">
        <f t="shared" si="1068"/>
        <v/>
      </c>
      <c r="Y6746" s="5"/>
      <c r="BK6746" s="8"/>
      <c r="BL6746" s="5"/>
      <c r="BM6746" s="5"/>
      <c r="BN6746" s="5"/>
      <c r="BO6746" s="5"/>
      <c r="BP6746" s="1"/>
      <c r="BQ6746" s="1"/>
      <c r="BR6746" s="1"/>
      <c r="BS6746" s="1"/>
      <c r="BT6746" s="1"/>
      <c r="BU6746" s="4"/>
      <c r="BV6746" s="1"/>
      <c r="BW6746" s="3"/>
      <c r="BX6746" s="4"/>
      <c r="BY6746" s="5"/>
      <c r="BZ6746" s="5"/>
      <c r="CA6746" s="5"/>
      <c r="CB6746" s="5"/>
      <c r="CC6746" s="5"/>
      <c r="CD6746" s="43"/>
    </row>
    <row r="6747" spans="1:82" x14ac:dyDescent="0.25">
      <c r="A6747" s="8"/>
      <c r="B6747" s="5"/>
      <c r="C6747" s="5"/>
      <c r="D6747" s="5"/>
      <c r="E6747" s="5"/>
      <c r="F6747" s="94" t="str">
        <f t="shared" si="1059"/>
        <v/>
      </c>
      <c r="G6747" s="94" t="str">
        <f t="shared" si="1060"/>
        <v/>
      </c>
      <c r="H6747" s="127" t="str">
        <f>IF(A6747&lt;&gt;"",IF(MID(C6747,1,1)="c",$AS$26,IF(MID(C6747,1,1)="r",$AS$41,IF(MID(C6747,1,1)="p",#REF!,#REF!))),"")</f>
        <v/>
      </c>
      <c r="I6747" s="92" t="str">
        <f t="shared" si="1061"/>
        <v/>
      </c>
      <c r="J6747" s="92" t="str">
        <f t="shared" si="1062"/>
        <v/>
      </c>
      <c r="K6747" s="92" t="str">
        <f t="shared" si="1063"/>
        <v/>
      </c>
      <c r="L6747" s="92" t="str">
        <f t="shared" si="1064"/>
        <v/>
      </c>
      <c r="M6747" s="95" t="str">
        <f>IF(A6747&lt;&gt;"",IF(MID(C6747,1,1)="c",SigmaEpsConcrete(I6747,$AN$30:$AN$33,$AR$30:$AR$33,$AS$26,$AS$27,$AS$28,$AQ$20,$AU$19),""),"")</f>
        <v/>
      </c>
      <c r="N6747" s="95" t="str">
        <f>IF(A6747&lt;&gt;"",IF(MID(C6747,1,1)="r",SigmaEpsReinf(J6747,$AS$42:$AS$43,$AS$41,$AS$39,$AS$40,$AQ$38),""),"")</f>
        <v/>
      </c>
      <c r="Q6747" s="92" t="str">
        <f t="shared" si="1066"/>
        <v/>
      </c>
      <c r="R6747" s="92" t="str">
        <f t="shared" si="1067"/>
        <v/>
      </c>
      <c r="U6747" s="5"/>
      <c r="V6747" s="5"/>
      <c r="W6747" s="94" t="str">
        <f t="shared" si="1065"/>
        <v/>
      </c>
      <c r="X6747" s="94" t="str">
        <f t="shared" si="1068"/>
        <v/>
      </c>
      <c r="Y6747" s="5"/>
      <c r="BK6747" s="8"/>
      <c r="BL6747" s="5"/>
      <c r="BM6747" s="5"/>
      <c r="BN6747" s="5"/>
      <c r="BO6747" s="5"/>
      <c r="BP6747" s="1"/>
      <c r="BQ6747" s="1"/>
      <c r="BR6747" s="1"/>
      <c r="BS6747" s="1"/>
      <c r="BT6747" s="1"/>
      <c r="BU6747" s="4"/>
      <c r="BV6747" s="1"/>
      <c r="BW6747" s="3"/>
      <c r="BX6747" s="4"/>
      <c r="BY6747" s="5"/>
      <c r="BZ6747" s="5"/>
      <c r="CA6747" s="5"/>
      <c r="CB6747" s="5"/>
      <c r="CC6747" s="5"/>
      <c r="CD6747" s="43"/>
    </row>
    <row r="6748" spans="1:82" x14ac:dyDescent="0.25">
      <c r="A6748" s="8"/>
      <c r="B6748" s="5"/>
      <c r="C6748" s="5"/>
      <c r="D6748" s="5"/>
      <c r="E6748" s="5"/>
      <c r="F6748" s="94" t="str">
        <f t="shared" si="1059"/>
        <v/>
      </c>
      <c r="G6748" s="94" t="str">
        <f t="shared" si="1060"/>
        <v/>
      </c>
      <c r="H6748" s="127" t="str">
        <f>IF(A6748&lt;&gt;"",IF(MID(C6748,1,1)="c",$AS$26,IF(MID(C6748,1,1)="r",$AS$41,IF(MID(C6748,1,1)="p",#REF!,#REF!))),"")</f>
        <v/>
      </c>
      <c r="I6748" s="92" t="str">
        <f t="shared" si="1061"/>
        <v/>
      </c>
      <c r="J6748" s="92" t="str">
        <f t="shared" si="1062"/>
        <v/>
      </c>
      <c r="K6748" s="92" t="str">
        <f t="shared" si="1063"/>
        <v/>
      </c>
      <c r="L6748" s="92" t="str">
        <f t="shared" si="1064"/>
        <v/>
      </c>
      <c r="M6748" s="95" t="str">
        <f>IF(A6748&lt;&gt;"",IF(MID(C6748,1,1)="c",SigmaEpsConcrete(I6748,$AN$30:$AN$33,$AR$30:$AR$33,$AS$26,$AS$27,$AS$28,$AQ$20,$AU$19),""),"")</f>
        <v/>
      </c>
      <c r="N6748" s="95" t="str">
        <f>IF(A6748&lt;&gt;"",IF(MID(C6748,1,1)="r",SigmaEpsReinf(J6748,$AS$42:$AS$43,$AS$41,$AS$39,$AS$40,$AQ$38),""),"")</f>
        <v/>
      </c>
      <c r="Q6748" s="92" t="str">
        <f t="shared" si="1066"/>
        <v/>
      </c>
      <c r="R6748" s="92" t="str">
        <f t="shared" si="1067"/>
        <v/>
      </c>
      <c r="U6748" s="5"/>
      <c r="V6748" s="5"/>
      <c r="W6748" s="94" t="str">
        <f t="shared" si="1065"/>
        <v/>
      </c>
      <c r="X6748" s="94" t="str">
        <f t="shared" si="1068"/>
        <v/>
      </c>
      <c r="Y6748" s="5"/>
      <c r="BK6748" s="8"/>
      <c r="BL6748" s="5"/>
      <c r="BM6748" s="5"/>
      <c r="BN6748" s="5"/>
      <c r="BO6748" s="5"/>
      <c r="BP6748" s="1"/>
      <c r="BQ6748" s="1"/>
      <c r="BR6748" s="1"/>
      <c r="BS6748" s="1"/>
      <c r="BT6748" s="1"/>
      <c r="BU6748" s="4"/>
      <c r="BV6748" s="1"/>
      <c r="BW6748" s="3"/>
      <c r="BX6748" s="4"/>
      <c r="BY6748" s="5"/>
      <c r="BZ6748" s="5"/>
      <c r="CA6748" s="5"/>
      <c r="CB6748" s="5"/>
      <c r="CC6748" s="5"/>
      <c r="CD6748" s="43"/>
    </row>
    <row r="6749" spans="1:82" x14ac:dyDescent="0.25">
      <c r="A6749" s="8"/>
      <c r="B6749" s="5"/>
      <c r="C6749" s="5"/>
      <c r="D6749" s="5"/>
      <c r="E6749" s="5"/>
      <c r="F6749" s="94" t="str">
        <f t="shared" si="1059"/>
        <v/>
      </c>
      <c r="G6749" s="94" t="str">
        <f t="shared" si="1060"/>
        <v/>
      </c>
      <c r="H6749" s="127" t="str">
        <f>IF(A6749&lt;&gt;"",IF(MID(C6749,1,1)="c",$AS$26,IF(MID(C6749,1,1)="r",$AS$41,IF(MID(C6749,1,1)="p",#REF!,#REF!))),"")</f>
        <v/>
      </c>
      <c r="I6749" s="92" t="str">
        <f t="shared" si="1061"/>
        <v/>
      </c>
      <c r="J6749" s="92" t="str">
        <f t="shared" si="1062"/>
        <v/>
      </c>
      <c r="K6749" s="92" t="str">
        <f t="shared" si="1063"/>
        <v/>
      </c>
      <c r="L6749" s="92" t="str">
        <f t="shared" si="1064"/>
        <v/>
      </c>
      <c r="M6749" s="95" t="str">
        <f>IF(A6749&lt;&gt;"",IF(MID(C6749,1,1)="c",SigmaEpsConcrete(I6749,$AN$30:$AN$33,$AR$30:$AR$33,$AS$26,$AS$27,$AS$28,$AQ$20,$AU$19),""),"")</f>
        <v/>
      </c>
      <c r="N6749" s="95" t="str">
        <f>IF(A6749&lt;&gt;"",IF(MID(C6749,1,1)="r",SigmaEpsReinf(J6749,$AS$42:$AS$43,$AS$41,$AS$39,$AS$40,$AQ$38),""),"")</f>
        <v/>
      </c>
      <c r="Q6749" s="92" t="str">
        <f t="shared" si="1066"/>
        <v/>
      </c>
      <c r="R6749" s="92" t="str">
        <f t="shared" si="1067"/>
        <v/>
      </c>
      <c r="U6749" s="5"/>
      <c r="V6749" s="5"/>
      <c r="W6749" s="94" t="str">
        <f t="shared" si="1065"/>
        <v/>
      </c>
      <c r="X6749" s="94" t="str">
        <f t="shared" si="1068"/>
        <v/>
      </c>
      <c r="Y6749" s="5"/>
      <c r="BK6749" s="8"/>
      <c r="BL6749" s="5"/>
      <c r="BM6749" s="5"/>
      <c r="BN6749" s="5"/>
      <c r="BO6749" s="5"/>
      <c r="BP6749" s="1"/>
      <c r="BQ6749" s="1"/>
      <c r="BR6749" s="1"/>
      <c r="BS6749" s="1"/>
      <c r="BT6749" s="1"/>
      <c r="BU6749" s="4"/>
      <c r="BV6749" s="1"/>
      <c r="BW6749" s="3"/>
      <c r="BX6749" s="4"/>
      <c r="BY6749" s="5"/>
      <c r="BZ6749" s="5"/>
      <c r="CA6749" s="5"/>
      <c r="CB6749" s="5"/>
      <c r="CC6749" s="5"/>
      <c r="CD6749" s="43"/>
    </row>
    <row r="6750" spans="1:82" x14ac:dyDescent="0.25">
      <c r="A6750" s="8"/>
      <c r="B6750" s="5"/>
      <c r="C6750" s="5"/>
      <c r="D6750" s="5"/>
      <c r="E6750" s="5"/>
      <c r="F6750" s="94" t="str">
        <f t="shared" si="1059"/>
        <v/>
      </c>
      <c r="G6750" s="94" t="str">
        <f t="shared" si="1060"/>
        <v/>
      </c>
      <c r="H6750" s="127" t="str">
        <f>IF(A6750&lt;&gt;"",IF(MID(C6750,1,1)="c",$AS$26,IF(MID(C6750,1,1)="r",$AS$41,IF(MID(C6750,1,1)="p",#REF!,#REF!))),"")</f>
        <v/>
      </c>
      <c r="I6750" s="92" t="str">
        <f t="shared" si="1061"/>
        <v/>
      </c>
      <c r="J6750" s="92" t="str">
        <f t="shared" si="1062"/>
        <v/>
      </c>
      <c r="K6750" s="92" t="str">
        <f t="shared" si="1063"/>
        <v/>
      </c>
      <c r="L6750" s="92" t="str">
        <f t="shared" si="1064"/>
        <v/>
      </c>
      <c r="M6750" s="95" t="str">
        <f>IF(A6750&lt;&gt;"",IF(MID(C6750,1,1)="c",SigmaEpsConcrete(I6750,$AN$30:$AN$33,$AR$30:$AR$33,$AS$26,$AS$27,$AS$28,$AQ$20,$AU$19),""),"")</f>
        <v/>
      </c>
      <c r="N6750" s="95" t="str">
        <f>IF(A6750&lt;&gt;"",IF(MID(C6750,1,1)="r",SigmaEpsReinf(J6750,$AS$42:$AS$43,$AS$41,$AS$39,$AS$40,$AQ$38),""),"")</f>
        <v/>
      </c>
      <c r="Q6750" s="92" t="str">
        <f t="shared" si="1066"/>
        <v/>
      </c>
      <c r="R6750" s="92" t="str">
        <f t="shared" si="1067"/>
        <v/>
      </c>
      <c r="U6750" s="5"/>
      <c r="V6750" s="5"/>
      <c r="W6750" s="94" t="str">
        <f t="shared" si="1065"/>
        <v/>
      </c>
      <c r="X6750" s="94" t="str">
        <f t="shared" si="1068"/>
        <v/>
      </c>
      <c r="Y6750" s="5"/>
      <c r="BK6750" s="8"/>
      <c r="BL6750" s="5"/>
      <c r="BM6750" s="5"/>
      <c r="BN6750" s="5"/>
      <c r="BO6750" s="5"/>
      <c r="BP6750" s="1"/>
      <c r="BQ6750" s="1"/>
      <c r="BR6750" s="1"/>
      <c r="BS6750" s="1"/>
      <c r="BT6750" s="1"/>
      <c r="BU6750" s="4"/>
      <c r="BV6750" s="1"/>
      <c r="BW6750" s="3"/>
      <c r="BX6750" s="4"/>
      <c r="BY6750" s="5"/>
      <c r="BZ6750" s="5"/>
      <c r="CA6750" s="5"/>
      <c r="CB6750" s="5"/>
      <c r="CC6750" s="5"/>
      <c r="CD6750" s="43"/>
    </row>
    <row r="6751" spans="1:82" x14ac:dyDescent="0.25">
      <c r="A6751" s="8"/>
      <c r="B6751" s="5"/>
      <c r="C6751" s="5"/>
      <c r="D6751" s="5"/>
      <c r="E6751" s="5"/>
      <c r="F6751" s="94" t="str">
        <f t="shared" si="1059"/>
        <v/>
      </c>
      <c r="G6751" s="94" t="str">
        <f t="shared" si="1060"/>
        <v/>
      </c>
      <c r="H6751" s="127" t="str">
        <f>IF(A6751&lt;&gt;"",IF(MID(C6751,1,1)="c",$AS$26,IF(MID(C6751,1,1)="r",$AS$41,IF(MID(C6751,1,1)="p",#REF!,#REF!))),"")</f>
        <v/>
      </c>
      <c r="I6751" s="92" t="str">
        <f t="shared" si="1061"/>
        <v/>
      </c>
      <c r="J6751" s="92" t="str">
        <f t="shared" si="1062"/>
        <v/>
      </c>
      <c r="K6751" s="92" t="str">
        <f t="shared" si="1063"/>
        <v/>
      </c>
      <c r="L6751" s="92" t="str">
        <f t="shared" si="1064"/>
        <v/>
      </c>
      <c r="M6751" s="95" t="str">
        <f>IF(A6751&lt;&gt;"",IF(MID(C6751,1,1)="c",SigmaEpsConcrete(I6751,$AN$30:$AN$33,$AR$30:$AR$33,$AS$26,$AS$27,$AS$28,$AQ$20,$AU$19),""),"")</f>
        <v/>
      </c>
      <c r="N6751" s="95" t="str">
        <f>IF(A6751&lt;&gt;"",IF(MID(C6751,1,1)="r",SigmaEpsReinf(J6751,$AS$42:$AS$43,$AS$41,$AS$39,$AS$40,$AQ$38),""),"")</f>
        <v/>
      </c>
      <c r="Q6751" s="92" t="str">
        <f t="shared" si="1066"/>
        <v/>
      </c>
      <c r="R6751" s="92" t="str">
        <f t="shared" si="1067"/>
        <v/>
      </c>
      <c r="U6751" s="5"/>
      <c r="V6751" s="5"/>
      <c r="W6751" s="94" t="str">
        <f t="shared" si="1065"/>
        <v/>
      </c>
      <c r="X6751" s="94" t="str">
        <f t="shared" si="1068"/>
        <v/>
      </c>
      <c r="Y6751" s="5"/>
      <c r="BK6751" s="8"/>
      <c r="BL6751" s="5"/>
      <c r="BM6751" s="5"/>
      <c r="BN6751" s="5"/>
      <c r="BO6751" s="5"/>
      <c r="BP6751" s="1"/>
      <c r="BQ6751" s="1"/>
      <c r="BR6751" s="1"/>
      <c r="BS6751" s="1"/>
      <c r="BT6751" s="1"/>
      <c r="BU6751" s="4"/>
      <c r="BV6751" s="1"/>
      <c r="BW6751" s="3"/>
      <c r="BX6751" s="4"/>
      <c r="BY6751" s="5"/>
      <c r="BZ6751" s="5"/>
      <c r="CA6751" s="5"/>
      <c r="CB6751" s="5"/>
      <c r="CC6751" s="5"/>
      <c r="CD6751" s="43"/>
    </row>
    <row r="6752" spans="1:82" x14ac:dyDescent="0.25">
      <c r="A6752" s="8"/>
      <c r="B6752" s="5"/>
      <c r="C6752" s="5"/>
      <c r="D6752" s="5"/>
      <c r="E6752" s="5"/>
      <c r="F6752" s="94" t="str">
        <f t="shared" si="1059"/>
        <v/>
      </c>
      <c r="G6752" s="94" t="str">
        <f t="shared" si="1060"/>
        <v/>
      </c>
      <c r="H6752" s="127" t="str">
        <f>IF(A6752&lt;&gt;"",IF(MID(C6752,1,1)="c",$AS$26,IF(MID(C6752,1,1)="r",$AS$41,IF(MID(C6752,1,1)="p",#REF!,#REF!))),"")</f>
        <v/>
      </c>
      <c r="I6752" s="92" t="str">
        <f t="shared" si="1061"/>
        <v/>
      </c>
      <c r="J6752" s="92" t="str">
        <f t="shared" si="1062"/>
        <v/>
      </c>
      <c r="K6752" s="92" t="str">
        <f t="shared" si="1063"/>
        <v/>
      </c>
      <c r="L6752" s="92" t="str">
        <f t="shared" si="1064"/>
        <v/>
      </c>
      <c r="M6752" s="95" t="str">
        <f>IF(A6752&lt;&gt;"",IF(MID(C6752,1,1)="c",SigmaEpsConcrete(I6752,$AN$30:$AN$33,$AR$30:$AR$33,$AS$26,$AS$27,$AS$28,$AQ$20,$AU$19),""),"")</f>
        <v/>
      </c>
      <c r="N6752" s="95" t="str">
        <f>IF(A6752&lt;&gt;"",IF(MID(C6752,1,1)="r",SigmaEpsReinf(J6752,$AS$42:$AS$43,$AS$41,$AS$39,$AS$40,$AQ$38),""),"")</f>
        <v/>
      </c>
      <c r="Q6752" s="92" t="str">
        <f t="shared" si="1066"/>
        <v/>
      </c>
      <c r="R6752" s="92" t="str">
        <f t="shared" si="1067"/>
        <v/>
      </c>
      <c r="U6752" s="5"/>
      <c r="V6752" s="5"/>
      <c r="W6752" s="94" t="str">
        <f t="shared" si="1065"/>
        <v/>
      </c>
      <c r="X6752" s="94" t="str">
        <f t="shared" si="1068"/>
        <v/>
      </c>
      <c r="Y6752" s="5"/>
      <c r="BK6752" s="8"/>
      <c r="BL6752" s="5"/>
      <c r="BM6752" s="5"/>
      <c r="BN6752" s="5"/>
      <c r="BO6752" s="5"/>
      <c r="BP6752" s="1"/>
      <c r="BQ6752" s="1"/>
      <c r="BR6752" s="1"/>
      <c r="BS6752" s="1"/>
      <c r="BT6752" s="1"/>
      <c r="BU6752" s="4"/>
      <c r="BV6752" s="1"/>
      <c r="BW6752" s="3"/>
      <c r="BX6752" s="4"/>
      <c r="BY6752" s="5"/>
      <c r="BZ6752" s="5"/>
      <c r="CA6752" s="5"/>
      <c r="CB6752" s="5"/>
      <c r="CC6752" s="5"/>
      <c r="CD6752" s="43"/>
    </row>
    <row r="6753" spans="1:82" x14ac:dyDescent="0.25">
      <c r="A6753" s="8"/>
      <c r="B6753" s="5"/>
      <c r="C6753" s="5"/>
      <c r="D6753" s="5"/>
      <c r="E6753" s="5"/>
      <c r="F6753" s="94" t="str">
        <f t="shared" si="1059"/>
        <v/>
      </c>
      <c r="G6753" s="94" t="str">
        <f t="shared" si="1060"/>
        <v/>
      </c>
      <c r="H6753" s="127" t="str">
        <f>IF(A6753&lt;&gt;"",IF(MID(C6753,1,1)="c",$AS$26,IF(MID(C6753,1,1)="r",$AS$41,IF(MID(C6753,1,1)="p",#REF!,#REF!))),"")</f>
        <v/>
      </c>
      <c r="I6753" s="92" t="str">
        <f t="shared" si="1061"/>
        <v/>
      </c>
      <c r="J6753" s="92" t="str">
        <f t="shared" si="1062"/>
        <v/>
      </c>
      <c r="K6753" s="92" t="str">
        <f t="shared" si="1063"/>
        <v/>
      </c>
      <c r="L6753" s="92" t="str">
        <f t="shared" si="1064"/>
        <v/>
      </c>
      <c r="M6753" s="95" t="str">
        <f>IF(A6753&lt;&gt;"",IF(MID(C6753,1,1)="c",SigmaEpsConcrete(I6753,$AN$30:$AN$33,$AR$30:$AR$33,$AS$26,$AS$27,$AS$28,$AQ$20,$AU$19),""),"")</f>
        <v/>
      </c>
      <c r="N6753" s="95" t="str">
        <f>IF(A6753&lt;&gt;"",IF(MID(C6753,1,1)="r",SigmaEpsReinf(J6753,$AS$42:$AS$43,$AS$41,$AS$39,$AS$40,$AQ$38),""),"")</f>
        <v/>
      </c>
      <c r="Q6753" s="92" t="str">
        <f t="shared" si="1066"/>
        <v/>
      </c>
      <c r="R6753" s="92" t="str">
        <f t="shared" si="1067"/>
        <v/>
      </c>
      <c r="U6753" s="5"/>
      <c r="V6753" s="5"/>
      <c r="W6753" s="94" t="str">
        <f t="shared" si="1065"/>
        <v/>
      </c>
      <c r="X6753" s="94" t="str">
        <f t="shared" si="1068"/>
        <v/>
      </c>
      <c r="Y6753" s="5"/>
      <c r="BK6753" s="8"/>
      <c r="BL6753" s="5"/>
      <c r="BM6753" s="5"/>
      <c r="BN6753" s="5"/>
      <c r="BO6753" s="5"/>
      <c r="BP6753" s="1"/>
      <c r="BQ6753" s="1"/>
      <c r="BR6753" s="1"/>
      <c r="BS6753" s="1"/>
      <c r="BT6753" s="1"/>
      <c r="BU6753" s="4"/>
      <c r="BV6753" s="1"/>
      <c r="BW6753" s="3"/>
      <c r="BX6753" s="4"/>
      <c r="BY6753" s="5"/>
      <c r="BZ6753" s="5"/>
      <c r="CA6753" s="5"/>
      <c r="CB6753" s="5"/>
      <c r="CC6753" s="5"/>
      <c r="CD6753" s="43"/>
    </row>
    <row r="6754" spans="1:82" x14ac:dyDescent="0.25">
      <c r="A6754" s="8"/>
      <c r="B6754" s="5"/>
      <c r="C6754" s="5"/>
      <c r="D6754" s="5"/>
      <c r="E6754" s="5"/>
      <c r="F6754" s="94" t="str">
        <f t="shared" si="1059"/>
        <v/>
      </c>
      <c r="G6754" s="94" t="str">
        <f t="shared" si="1060"/>
        <v/>
      </c>
      <c r="H6754" s="127" t="str">
        <f>IF(A6754&lt;&gt;"",IF(MID(C6754,1,1)="c",$AS$26,IF(MID(C6754,1,1)="r",$AS$41,IF(MID(C6754,1,1)="p",#REF!,#REF!))),"")</f>
        <v/>
      </c>
      <c r="I6754" s="92" t="str">
        <f t="shared" si="1061"/>
        <v/>
      </c>
      <c r="J6754" s="92" t="str">
        <f t="shared" si="1062"/>
        <v/>
      </c>
      <c r="K6754" s="92" t="str">
        <f t="shared" si="1063"/>
        <v/>
      </c>
      <c r="L6754" s="92" t="str">
        <f t="shared" si="1064"/>
        <v/>
      </c>
      <c r="M6754" s="95" t="str">
        <f>IF(A6754&lt;&gt;"",IF(MID(C6754,1,1)="c",SigmaEpsConcrete(I6754,$AN$30:$AN$33,$AR$30:$AR$33,$AS$26,$AS$27,$AS$28,$AQ$20,$AU$19),""),"")</f>
        <v/>
      </c>
      <c r="N6754" s="95" t="str">
        <f>IF(A6754&lt;&gt;"",IF(MID(C6754,1,1)="r",SigmaEpsReinf(J6754,$AS$42:$AS$43,$AS$41,$AS$39,$AS$40,$AQ$38),""),"")</f>
        <v/>
      </c>
      <c r="Q6754" s="92" t="str">
        <f t="shared" si="1066"/>
        <v/>
      </c>
      <c r="R6754" s="92" t="str">
        <f t="shared" si="1067"/>
        <v/>
      </c>
      <c r="U6754" s="5"/>
      <c r="V6754" s="5"/>
      <c r="W6754" s="94" t="str">
        <f t="shared" si="1065"/>
        <v/>
      </c>
      <c r="X6754" s="94" t="str">
        <f t="shared" si="1068"/>
        <v/>
      </c>
      <c r="Y6754" s="5"/>
      <c r="BK6754" s="8"/>
      <c r="BL6754" s="5"/>
      <c r="BM6754" s="5"/>
      <c r="BN6754" s="5"/>
      <c r="BO6754" s="5"/>
      <c r="BP6754" s="1"/>
      <c r="BQ6754" s="1"/>
      <c r="BR6754" s="1"/>
      <c r="BS6754" s="1"/>
      <c r="BT6754" s="1"/>
      <c r="BU6754" s="4"/>
      <c r="BV6754" s="1"/>
      <c r="BW6754" s="3"/>
      <c r="BX6754" s="4"/>
      <c r="BY6754" s="5"/>
      <c r="BZ6754" s="5"/>
      <c r="CA6754" s="5"/>
      <c r="CB6754" s="5"/>
      <c r="CC6754" s="5"/>
      <c r="CD6754" s="43"/>
    </row>
    <row r="6755" spans="1:82" x14ac:dyDescent="0.25">
      <c r="A6755" s="8"/>
      <c r="B6755" s="5"/>
      <c r="C6755" s="5"/>
      <c r="D6755" s="5"/>
      <c r="E6755" s="5"/>
      <c r="F6755" s="94" t="str">
        <f t="shared" si="1059"/>
        <v/>
      </c>
      <c r="G6755" s="94" t="str">
        <f t="shared" si="1060"/>
        <v/>
      </c>
      <c r="H6755" s="127" t="str">
        <f>IF(A6755&lt;&gt;"",IF(MID(C6755,1,1)="c",$AS$26,IF(MID(C6755,1,1)="r",$AS$41,IF(MID(C6755,1,1)="p",#REF!,#REF!))),"")</f>
        <v/>
      </c>
      <c r="I6755" s="92" t="str">
        <f t="shared" si="1061"/>
        <v/>
      </c>
      <c r="J6755" s="92" t="str">
        <f t="shared" si="1062"/>
        <v/>
      </c>
      <c r="K6755" s="92" t="str">
        <f t="shared" si="1063"/>
        <v/>
      </c>
      <c r="L6755" s="92" t="str">
        <f t="shared" si="1064"/>
        <v/>
      </c>
      <c r="M6755" s="95" t="str">
        <f>IF(A6755&lt;&gt;"",IF(MID(C6755,1,1)="c",SigmaEpsConcrete(I6755,$AN$30:$AN$33,$AR$30:$AR$33,$AS$26,$AS$27,$AS$28,$AQ$20,$AU$19),""),"")</f>
        <v/>
      </c>
      <c r="N6755" s="95" t="str">
        <f>IF(A6755&lt;&gt;"",IF(MID(C6755,1,1)="r",SigmaEpsReinf(J6755,$AS$42:$AS$43,$AS$41,$AS$39,$AS$40,$AQ$38),""),"")</f>
        <v/>
      </c>
      <c r="Q6755" s="92" t="str">
        <f t="shared" si="1066"/>
        <v/>
      </c>
      <c r="R6755" s="92" t="str">
        <f t="shared" si="1067"/>
        <v/>
      </c>
      <c r="U6755" s="5"/>
      <c r="V6755" s="5"/>
      <c r="W6755" s="94" t="str">
        <f t="shared" si="1065"/>
        <v/>
      </c>
      <c r="X6755" s="94" t="str">
        <f t="shared" si="1068"/>
        <v/>
      </c>
      <c r="Y6755" s="5"/>
      <c r="BK6755" s="8"/>
      <c r="BL6755" s="5"/>
      <c r="BM6755" s="5"/>
      <c r="BN6755" s="5"/>
      <c r="BO6755" s="5"/>
      <c r="BP6755" s="1"/>
      <c r="BQ6755" s="1"/>
      <c r="BR6755" s="1"/>
      <c r="BS6755" s="1"/>
      <c r="BT6755" s="1"/>
      <c r="BU6755" s="4"/>
      <c r="BV6755" s="1"/>
      <c r="BW6755" s="3"/>
      <c r="BX6755" s="4"/>
      <c r="BY6755" s="5"/>
      <c r="BZ6755" s="5"/>
      <c r="CA6755" s="5"/>
      <c r="CB6755" s="5"/>
      <c r="CC6755" s="5"/>
      <c r="CD6755" s="43"/>
    </row>
    <row r="6756" spans="1:82" x14ac:dyDescent="0.25">
      <c r="A6756" s="8"/>
      <c r="B6756" s="5"/>
      <c r="C6756" s="5"/>
      <c r="D6756" s="5"/>
      <c r="E6756" s="5"/>
      <c r="F6756" s="94" t="str">
        <f t="shared" si="1059"/>
        <v/>
      </c>
      <c r="G6756" s="94" t="str">
        <f t="shared" si="1060"/>
        <v/>
      </c>
      <c r="H6756" s="127" t="str">
        <f>IF(A6756&lt;&gt;"",IF(MID(C6756,1,1)="c",$AS$26,IF(MID(C6756,1,1)="r",$AS$41,IF(MID(C6756,1,1)="p",#REF!,#REF!))),"")</f>
        <v/>
      </c>
      <c r="I6756" s="92" t="str">
        <f t="shared" si="1061"/>
        <v/>
      </c>
      <c r="J6756" s="92" t="str">
        <f t="shared" si="1062"/>
        <v/>
      </c>
      <c r="K6756" s="92" t="str">
        <f t="shared" si="1063"/>
        <v/>
      </c>
      <c r="L6756" s="92" t="str">
        <f t="shared" si="1064"/>
        <v/>
      </c>
      <c r="M6756" s="95" t="str">
        <f>IF(A6756&lt;&gt;"",IF(MID(C6756,1,1)="c",SigmaEpsConcrete(I6756,$AN$30:$AN$33,$AR$30:$AR$33,$AS$26,$AS$27,$AS$28,$AQ$20,$AU$19),""),"")</f>
        <v/>
      </c>
      <c r="N6756" s="95" t="str">
        <f>IF(A6756&lt;&gt;"",IF(MID(C6756,1,1)="r",SigmaEpsReinf(J6756,$AS$42:$AS$43,$AS$41,$AS$39,$AS$40,$AQ$38),""),"")</f>
        <v/>
      </c>
      <c r="Q6756" s="92" t="str">
        <f t="shared" si="1066"/>
        <v/>
      </c>
      <c r="R6756" s="92" t="str">
        <f t="shared" si="1067"/>
        <v/>
      </c>
      <c r="U6756" s="5"/>
      <c r="V6756" s="5"/>
      <c r="W6756" s="94" t="str">
        <f t="shared" si="1065"/>
        <v/>
      </c>
      <c r="X6756" s="94" t="str">
        <f t="shared" si="1068"/>
        <v/>
      </c>
      <c r="Y6756" s="5"/>
      <c r="BK6756" s="8"/>
      <c r="BL6756" s="5"/>
      <c r="BM6756" s="5"/>
      <c r="BN6756" s="5"/>
      <c r="BO6756" s="5"/>
      <c r="BP6756" s="1"/>
      <c r="BQ6756" s="1"/>
      <c r="BR6756" s="1"/>
      <c r="BS6756" s="1"/>
      <c r="BT6756" s="1"/>
      <c r="BU6756" s="4"/>
      <c r="BV6756" s="1"/>
      <c r="BW6756" s="3"/>
      <c r="BX6756" s="4"/>
      <c r="BY6756" s="5"/>
      <c r="BZ6756" s="5"/>
      <c r="CA6756" s="5"/>
      <c r="CB6756" s="5"/>
      <c r="CC6756" s="5"/>
      <c r="CD6756" s="43"/>
    </row>
    <row r="6757" spans="1:82" x14ac:dyDescent="0.25">
      <c r="A6757" s="8"/>
      <c r="B6757" s="5"/>
      <c r="C6757" s="5"/>
      <c r="D6757" s="5"/>
      <c r="E6757" s="5"/>
      <c r="F6757" s="94" t="str">
        <f t="shared" si="1059"/>
        <v/>
      </c>
      <c r="G6757" s="94" t="str">
        <f t="shared" si="1060"/>
        <v/>
      </c>
      <c r="H6757" s="127" t="str">
        <f>IF(A6757&lt;&gt;"",IF(MID(C6757,1,1)="c",$AS$26,IF(MID(C6757,1,1)="r",$AS$41,IF(MID(C6757,1,1)="p",#REF!,#REF!))),"")</f>
        <v/>
      </c>
      <c r="I6757" s="92" t="str">
        <f t="shared" si="1061"/>
        <v/>
      </c>
      <c r="J6757" s="92" t="str">
        <f t="shared" si="1062"/>
        <v/>
      </c>
      <c r="K6757" s="92" t="str">
        <f t="shared" si="1063"/>
        <v/>
      </c>
      <c r="L6757" s="92" t="str">
        <f t="shared" si="1064"/>
        <v/>
      </c>
      <c r="M6757" s="95" t="str">
        <f>IF(A6757&lt;&gt;"",IF(MID(C6757,1,1)="c",SigmaEpsConcrete(I6757,$AN$30:$AN$33,$AR$30:$AR$33,$AS$26,$AS$27,$AS$28,$AQ$20,$AU$19),""),"")</f>
        <v/>
      </c>
      <c r="N6757" s="95" t="str">
        <f>IF(A6757&lt;&gt;"",IF(MID(C6757,1,1)="r",SigmaEpsReinf(J6757,$AS$42:$AS$43,$AS$41,$AS$39,$AS$40,$AQ$38),""),"")</f>
        <v/>
      </c>
      <c r="Q6757" s="92" t="str">
        <f t="shared" si="1066"/>
        <v/>
      </c>
      <c r="R6757" s="92" t="str">
        <f t="shared" si="1067"/>
        <v/>
      </c>
      <c r="U6757" s="5"/>
      <c r="V6757" s="5"/>
      <c r="W6757" s="94" t="str">
        <f t="shared" si="1065"/>
        <v/>
      </c>
      <c r="X6757" s="94" t="str">
        <f t="shared" si="1068"/>
        <v/>
      </c>
      <c r="Y6757" s="5"/>
      <c r="BK6757" s="8"/>
      <c r="BL6757" s="5"/>
      <c r="BM6757" s="5"/>
      <c r="BN6757" s="5"/>
      <c r="BO6757" s="5"/>
      <c r="BP6757" s="1"/>
      <c r="BQ6757" s="1"/>
      <c r="BR6757" s="1"/>
      <c r="BS6757" s="1"/>
      <c r="BT6757" s="1"/>
      <c r="BU6757" s="4"/>
      <c r="BV6757" s="1"/>
      <c r="BW6757" s="3"/>
      <c r="BX6757" s="4"/>
      <c r="BY6757" s="5"/>
      <c r="BZ6757" s="5"/>
      <c r="CA6757" s="5"/>
      <c r="CB6757" s="5"/>
      <c r="CC6757" s="5"/>
      <c r="CD6757" s="43"/>
    </row>
    <row r="6758" spans="1:82" x14ac:dyDescent="0.25">
      <c r="A6758" s="8"/>
      <c r="B6758" s="5"/>
      <c r="C6758" s="5"/>
      <c r="D6758" s="5"/>
      <c r="E6758" s="5"/>
      <c r="F6758" s="94" t="str">
        <f t="shared" si="1059"/>
        <v/>
      </c>
      <c r="G6758" s="94" t="str">
        <f t="shared" si="1060"/>
        <v/>
      </c>
      <c r="H6758" s="127" t="str">
        <f>IF(A6758&lt;&gt;"",IF(MID(C6758,1,1)="c",$AS$26,IF(MID(C6758,1,1)="r",$AS$41,IF(MID(C6758,1,1)="p",#REF!,#REF!))),"")</f>
        <v/>
      </c>
      <c r="I6758" s="92" t="str">
        <f t="shared" si="1061"/>
        <v/>
      </c>
      <c r="J6758" s="92" t="str">
        <f t="shared" si="1062"/>
        <v/>
      </c>
      <c r="K6758" s="92" t="str">
        <f t="shared" si="1063"/>
        <v/>
      </c>
      <c r="L6758" s="92" t="str">
        <f t="shared" si="1064"/>
        <v/>
      </c>
      <c r="M6758" s="95" t="str">
        <f>IF(A6758&lt;&gt;"",IF(MID(C6758,1,1)="c",SigmaEpsConcrete(I6758,$AN$30:$AN$33,$AR$30:$AR$33,$AS$26,$AS$27,$AS$28,$AQ$20,$AU$19),""),"")</f>
        <v/>
      </c>
      <c r="N6758" s="95" t="str">
        <f>IF(A6758&lt;&gt;"",IF(MID(C6758,1,1)="r",SigmaEpsReinf(J6758,$AS$42:$AS$43,$AS$41,$AS$39,$AS$40,$AQ$38),""),"")</f>
        <v/>
      </c>
      <c r="Q6758" s="92" t="str">
        <f t="shared" si="1066"/>
        <v/>
      </c>
      <c r="R6758" s="92" t="str">
        <f t="shared" si="1067"/>
        <v/>
      </c>
      <c r="U6758" s="5"/>
      <c r="V6758" s="5"/>
      <c r="W6758" s="94" t="str">
        <f t="shared" si="1065"/>
        <v/>
      </c>
      <c r="X6758" s="94" t="str">
        <f t="shared" si="1068"/>
        <v/>
      </c>
      <c r="Y6758" s="5"/>
      <c r="BK6758" s="8"/>
      <c r="BL6758" s="5"/>
      <c r="BM6758" s="5"/>
      <c r="BN6758" s="5"/>
      <c r="BO6758" s="5"/>
      <c r="BP6758" s="1"/>
      <c r="BQ6758" s="1"/>
      <c r="BR6758" s="1"/>
      <c r="BS6758" s="1"/>
      <c r="BT6758" s="1"/>
      <c r="BU6758" s="4"/>
      <c r="BV6758" s="1"/>
      <c r="BW6758" s="3"/>
      <c r="BX6758" s="4"/>
      <c r="BY6758" s="5"/>
      <c r="BZ6758" s="5"/>
      <c r="CA6758" s="5"/>
      <c r="CB6758" s="5"/>
      <c r="CC6758" s="5"/>
      <c r="CD6758" s="43"/>
    </row>
    <row r="6759" spans="1:82" x14ac:dyDescent="0.25">
      <c r="A6759" s="8"/>
      <c r="B6759" s="5"/>
      <c r="C6759" s="5"/>
      <c r="D6759" s="5"/>
      <c r="E6759" s="5"/>
      <c r="F6759" s="94" t="str">
        <f t="shared" si="1059"/>
        <v/>
      </c>
      <c r="G6759" s="94" t="str">
        <f t="shared" si="1060"/>
        <v/>
      </c>
      <c r="H6759" s="127" t="str">
        <f>IF(A6759&lt;&gt;"",IF(MID(C6759,1,1)="c",$AS$26,IF(MID(C6759,1,1)="r",$AS$41,IF(MID(C6759,1,1)="p",#REF!,#REF!))),"")</f>
        <v/>
      </c>
      <c r="I6759" s="92" t="str">
        <f t="shared" si="1061"/>
        <v/>
      </c>
      <c r="J6759" s="92" t="str">
        <f t="shared" si="1062"/>
        <v/>
      </c>
      <c r="K6759" s="92" t="str">
        <f t="shared" si="1063"/>
        <v/>
      </c>
      <c r="L6759" s="92" t="str">
        <f t="shared" si="1064"/>
        <v/>
      </c>
      <c r="M6759" s="95" t="str">
        <f>IF(A6759&lt;&gt;"",IF(MID(C6759,1,1)="c",SigmaEpsConcrete(I6759,$AN$30:$AN$33,$AR$30:$AR$33,$AS$26,$AS$27,$AS$28,$AQ$20,$AU$19),""),"")</f>
        <v/>
      </c>
      <c r="N6759" s="95" t="str">
        <f>IF(A6759&lt;&gt;"",IF(MID(C6759,1,1)="r",SigmaEpsReinf(J6759,$AS$42:$AS$43,$AS$41,$AS$39,$AS$40,$AQ$38),""),"")</f>
        <v/>
      </c>
      <c r="Q6759" s="92" t="str">
        <f t="shared" si="1066"/>
        <v/>
      </c>
      <c r="R6759" s="92" t="str">
        <f t="shared" si="1067"/>
        <v/>
      </c>
      <c r="U6759" s="5"/>
      <c r="V6759" s="5"/>
      <c r="W6759" s="94" t="str">
        <f t="shared" si="1065"/>
        <v/>
      </c>
      <c r="X6759" s="94" t="str">
        <f t="shared" si="1068"/>
        <v/>
      </c>
      <c r="Y6759" s="5"/>
      <c r="BK6759" s="8"/>
      <c r="BL6759" s="5"/>
      <c r="BM6759" s="5"/>
      <c r="BN6759" s="5"/>
      <c r="BO6759" s="5"/>
      <c r="BP6759" s="1"/>
      <c r="BQ6759" s="1"/>
      <c r="BR6759" s="1"/>
      <c r="BS6759" s="1"/>
      <c r="BT6759" s="1"/>
      <c r="BU6759" s="4"/>
      <c r="BV6759" s="1"/>
      <c r="BW6759" s="3"/>
      <c r="BX6759" s="4"/>
      <c r="BY6759" s="5"/>
      <c r="BZ6759" s="5"/>
      <c r="CA6759" s="5"/>
      <c r="CB6759" s="5"/>
      <c r="CC6759" s="5"/>
      <c r="CD6759" s="43"/>
    </row>
    <row r="6760" spans="1:82" x14ac:dyDescent="0.25">
      <c r="A6760" s="8"/>
      <c r="B6760" s="5"/>
      <c r="C6760" s="5"/>
      <c r="D6760" s="5"/>
      <c r="E6760" s="5"/>
      <c r="F6760" s="94" t="str">
        <f t="shared" si="1059"/>
        <v/>
      </c>
      <c r="G6760" s="94" t="str">
        <f t="shared" si="1060"/>
        <v/>
      </c>
      <c r="H6760" s="127" t="str">
        <f>IF(A6760&lt;&gt;"",IF(MID(C6760,1,1)="c",$AS$26,IF(MID(C6760,1,1)="r",$AS$41,IF(MID(C6760,1,1)="p",#REF!,#REF!))),"")</f>
        <v/>
      </c>
      <c r="I6760" s="92" t="str">
        <f t="shared" si="1061"/>
        <v/>
      </c>
      <c r="J6760" s="92" t="str">
        <f t="shared" si="1062"/>
        <v/>
      </c>
      <c r="K6760" s="92" t="str">
        <f t="shared" si="1063"/>
        <v/>
      </c>
      <c r="L6760" s="92" t="str">
        <f t="shared" si="1064"/>
        <v/>
      </c>
      <c r="M6760" s="95" t="str">
        <f>IF(A6760&lt;&gt;"",IF(MID(C6760,1,1)="c",SigmaEpsConcrete(I6760,$AN$30:$AN$33,$AR$30:$AR$33,$AS$26,$AS$27,$AS$28,$AQ$20,$AU$19),""),"")</f>
        <v/>
      </c>
      <c r="N6760" s="95" t="str">
        <f>IF(A6760&lt;&gt;"",IF(MID(C6760,1,1)="r",SigmaEpsReinf(J6760,$AS$42:$AS$43,$AS$41,$AS$39,$AS$40,$AQ$38),""),"")</f>
        <v/>
      </c>
      <c r="Q6760" s="92" t="str">
        <f t="shared" si="1066"/>
        <v/>
      </c>
      <c r="R6760" s="92" t="str">
        <f t="shared" si="1067"/>
        <v/>
      </c>
      <c r="U6760" s="5"/>
      <c r="V6760" s="5"/>
      <c r="W6760" s="94" t="str">
        <f t="shared" si="1065"/>
        <v/>
      </c>
      <c r="X6760" s="94" t="str">
        <f t="shared" si="1068"/>
        <v/>
      </c>
      <c r="Y6760" s="5"/>
      <c r="BK6760" s="8"/>
      <c r="BL6760" s="5"/>
      <c r="BM6760" s="5"/>
      <c r="BN6760" s="5"/>
      <c r="BO6760" s="5"/>
      <c r="BP6760" s="1"/>
      <c r="BQ6760" s="1"/>
      <c r="BR6760" s="1"/>
      <c r="BS6760" s="1"/>
      <c r="BT6760" s="1"/>
      <c r="BU6760" s="4"/>
      <c r="BV6760" s="1"/>
      <c r="BW6760" s="3"/>
      <c r="BX6760" s="4"/>
      <c r="BY6760" s="5"/>
      <c r="BZ6760" s="5"/>
      <c r="CA6760" s="5"/>
      <c r="CB6760" s="5"/>
      <c r="CC6760" s="5"/>
      <c r="CD6760" s="43"/>
    </row>
    <row r="6761" spans="1:82" x14ac:dyDescent="0.25">
      <c r="A6761" s="8"/>
      <c r="B6761" s="5"/>
      <c r="C6761" s="5"/>
      <c r="D6761" s="5"/>
      <c r="E6761" s="5"/>
      <c r="F6761" s="94" t="str">
        <f t="shared" si="1059"/>
        <v/>
      </c>
      <c r="G6761" s="94" t="str">
        <f t="shared" si="1060"/>
        <v/>
      </c>
      <c r="H6761" s="127" t="str">
        <f>IF(A6761&lt;&gt;"",IF(MID(C6761,1,1)="c",$AS$26,IF(MID(C6761,1,1)="r",$AS$41,IF(MID(C6761,1,1)="p",#REF!,#REF!))),"")</f>
        <v/>
      </c>
      <c r="I6761" s="92" t="str">
        <f t="shared" si="1061"/>
        <v/>
      </c>
      <c r="J6761" s="92" t="str">
        <f t="shared" si="1062"/>
        <v/>
      </c>
      <c r="K6761" s="92" t="str">
        <f t="shared" si="1063"/>
        <v/>
      </c>
      <c r="L6761" s="92" t="str">
        <f t="shared" si="1064"/>
        <v/>
      </c>
      <c r="M6761" s="95" t="str">
        <f>IF(A6761&lt;&gt;"",IF(MID(C6761,1,1)="c",SigmaEpsConcrete(I6761,$AN$30:$AN$33,$AR$30:$AR$33,$AS$26,$AS$27,$AS$28,$AQ$20,$AU$19),""),"")</f>
        <v/>
      </c>
      <c r="N6761" s="95" t="str">
        <f>IF(A6761&lt;&gt;"",IF(MID(C6761,1,1)="r",SigmaEpsReinf(J6761,$AS$42:$AS$43,$AS$41,$AS$39,$AS$40,$AQ$38),""),"")</f>
        <v/>
      </c>
      <c r="Q6761" s="92" t="str">
        <f t="shared" si="1066"/>
        <v/>
      </c>
      <c r="R6761" s="92" t="str">
        <f t="shared" si="1067"/>
        <v/>
      </c>
      <c r="U6761" s="5"/>
      <c r="V6761" s="5"/>
      <c r="W6761" s="94" t="str">
        <f t="shared" si="1065"/>
        <v/>
      </c>
      <c r="X6761" s="94" t="str">
        <f t="shared" si="1068"/>
        <v/>
      </c>
      <c r="Y6761" s="5"/>
      <c r="BK6761" s="8"/>
      <c r="BL6761" s="5"/>
      <c r="BM6761" s="5"/>
      <c r="BN6761" s="5"/>
      <c r="BO6761" s="5"/>
      <c r="BP6761" s="1"/>
      <c r="BQ6761" s="1"/>
      <c r="BR6761" s="1"/>
      <c r="BS6761" s="1"/>
      <c r="BT6761" s="1"/>
      <c r="BU6761" s="4"/>
      <c r="BV6761" s="1"/>
      <c r="BW6761" s="3"/>
      <c r="BX6761" s="4"/>
      <c r="BY6761" s="5"/>
      <c r="BZ6761" s="5"/>
      <c r="CA6761" s="5"/>
      <c r="CB6761" s="5"/>
      <c r="CC6761" s="5"/>
      <c r="CD6761" s="43"/>
    </row>
    <row r="6762" spans="1:82" x14ac:dyDescent="0.25">
      <c r="A6762" s="8"/>
      <c r="B6762" s="5"/>
      <c r="C6762" s="5"/>
      <c r="D6762" s="5"/>
      <c r="E6762" s="5"/>
      <c r="F6762" s="94" t="str">
        <f t="shared" si="1059"/>
        <v/>
      </c>
      <c r="G6762" s="94" t="str">
        <f t="shared" si="1060"/>
        <v/>
      </c>
      <c r="H6762" s="127" t="str">
        <f>IF(A6762&lt;&gt;"",IF(MID(C6762,1,1)="c",$AS$26,IF(MID(C6762,1,1)="r",$AS$41,IF(MID(C6762,1,1)="p",#REF!,#REF!))),"")</f>
        <v/>
      </c>
      <c r="I6762" s="92" t="str">
        <f t="shared" si="1061"/>
        <v/>
      </c>
      <c r="J6762" s="92" t="str">
        <f t="shared" si="1062"/>
        <v/>
      </c>
      <c r="K6762" s="92" t="str">
        <f t="shared" si="1063"/>
        <v/>
      </c>
      <c r="L6762" s="92" t="str">
        <f t="shared" si="1064"/>
        <v/>
      </c>
      <c r="M6762" s="95" t="str">
        <f>IF(A6762&lt;&gt;"",IF(MID(C6762,1,1)="c",SigmaEpsConcrete(I6762,$AN$30:$AN$33,$AR$30:$AR$33,$AS$26,$AS$27,$AS$28,$AQ$20,$AU$19),""),"")</f>
        <v/>
      </c>
      <c r="N6762" s="95" t="str">
        <f>IF(A6762&lt;&gt;"",IF(MID(C6762,1,1)="r",SigmaEpsReinf(J6762,$AS$42:$AS$43,$AS$41,$AS$39,$AS$40,$AQ$38),""),"")</f>
        <v/>
      </c>
      <c r="Q6762" s="92" t="str">
        <f t="shared" si="1066"/>
        <v/>
      </c>
      <c r="R6762" s="92" t="str">
        <f t="shared" si="1067"/>
        <v/>
      </c>
      <c r="U6762" s="5"/>
      <c r="V6762" s="5"/>
      <c r="W6762" s="94" t="str">
        <f t="shared" si="1065"/>
        <v/>
      </c>
      <c r="X6762" s="94" t="str">
        <f t="shared" si="1068"/>
        <v/>
      </c>
      <c r="Y6762" s="5"/>
      <c r="BK6762" s="8"/>
      <c r="BL6762" s="5"/>
      <c r="BM6762" s="5"/>
      <c r="BN6762" s="5"/>
      <c r="BO6762" s="5"/>
      <c r="BP6762" s="1"/>
      <c r="BQ6762" s="1"/>
      <c r="BR6762" s="1"/>
      <c r="BS6762" s="1"/>
      <c r="BT6762" s="1"/>
      <c r="BU6762" s="4"/>
      <c r="BV6762" s="1"/>
      <c r="BW6762" s="3"/>
      <c r="BX6762" s="4"/>
      <c r="BY6762" s="5"/>
      <c r="BZ6762" s="5"/>
      <c r="CA6762" s="5"/>
      <c r="CB6762" s="5"/>
      <c r="CC6762" s="5"/>
      <c r="CD6762" s="43"/>
    </row>
    <row r="6763" spans="1:82" x14ac:dyDescent="0.25">
      <c r="A6763" s="8"/>
      <c r="B6763" s="5"/>
      <c r="C6763" s="5"/>
      <c r="D6763" s="5"/>
      <c r="E6763" s="5"/>
      <c r="F6763" s="94" t="str">
        <f t="shared" si="1059"/>
        <v/>
      </c>
      <c r="G6763" s="94" t="str">
        <f t="shared" si="1060"/>
        <v/>
      </c>
      <c r="H6763" s="127" t="str">
        <f>IF(A6763&lt;&gt;"",IF(MID(C6763,1,1)="c",$AS$26,IF(MID(C6763,1,1)="r",$AS$41,IF(MID(C6763,1,1)="p",#REF!,#REF!))),"")</f>
        <v/>
      </c>
      <c r="I6763" s="92" t="str">
        <f t="shared" si="1061"/>
        <v/>
      </c>
      <c r="J6763" s="92" t="str">
        <f t="shared" si="1062"/>
        <v/>
      </c>
      <c r="K6763" s="92" t="str">
        <f t="shared" si="1063"/>
        <v/>
      </c>
      <c r="L6763" s="92" t="str">
        <f t="shared" si="1064"/>
        <v/>
      </c>
      <c r="M6763" s="95" t="str">
        <f>IF(A6763&lt;&gt;"",IF(MID(C6763,1,1)="c",SigmaEpsConcrete(I6763,$AN$30:$AN$33,$AR$30:$AR$33,$AS$26,$AS$27,$AS$28,$AQ$20,$AU$19),""),"")</f>
        <v/>
      </c>
      <c r="N6763" s="95" t="str">
        <f>IF(A6763&lt;&gt;"",IF(MID(C6763,1,1)="r",SigmaEpsReinf(J6763,$AS$42:$AS$43,$AS$41,$AS$39,$AS$40,$AQ$38),""),"")</f>
        <v/>
      </c>
      <c r="Q6763" s="92" t="str">
        <f t="shared" si="1066"/>
        <v/>
      </c>
      <c r="R6763" s="92" t="str">
        <f t="shared" si="1067"/>
        <v/>
      </c>
      <c r="U6763" s="5"/>
      <c r="V6763" s="5"/>
      <c r="W6763" s="94" t="str">
        <f t="shared" si="1065"/>
        <v/>
      </c>
      <c r="X6763" s="94" t="str">
        <f t="shared" si="1068"/>
        <v/>
      </c>
      <c r="Y6763" s="5"/>
      <c r="BK6763" s="8"/>
      <c r="BL6763" s="5"/>
      <c r="BM6763" s="5"/>
      <c r="BN6763" s="5"/>
      <c r="BO6763" s="5"/>
      <c r="BP6763" s="1"/>
      <c r="BQ6763" s="1"/>
      <c r="BR6763" s="1"/>
      <c r="BS6763" s="1"/>
      <c r="BT6763" s="1"/>
      <c r="BU6763" s="4"/>
      <c r="BV6763" s="1"/>
      <c r="BW6763" s="3"/>
      <c r="BX6763" s="4"/>
      <c r="BY6763" s="5"/>
      <c r="BZ6763" s="5"/>
      <c r="CA6763" s="5"/>
      <c r="CB6763" s="5"/>
      <c r="CC6763" s="5"/>
      <c r="CD6763" s="43"/>
    </row>
    <row r="6764" spans="1:82" x14ac:dyDescent="0.25">
      <c r="A6764" s="8"/>
      <c r="B6764" s="5"/>
      <c r="C6764" s="5"/>
      <c r="D6764" s="5"/>
      <c r="E6764" s="5"/>
      <c r="F6764" s="94" t="str">
        <f t="shared" si="1059"/>
        <v/>
      </c>
      <c r="G6764" s="94" t="str">
        <f t="shared" si="1060"/>
        <v/>
      </c>
      <c r="H6764" s="127" t="str">
        <f>IF(A6764&lt;&gt;"",IF(MID(C6764,1,1)="c",$AS$26,IF(MID(C6764,1,1)="r",$AS$41,IF(MID(C6764,1,1)="p",#REF!,#REF!))),"")</f>
        <v/>
      </c>
      <c r="I6764" s="92" t="str">
        <f t="shared" si="1061"/>
        <v/>
      </c>
      <c r="J6764" s="92" t="str">
        <f t="shared" si="1062"/>
        <v/>
      </c>
      <c r="K6764" s="92" t="str">
        <f t="shared" si="1063"/>
        <v/>
      </c>
      <c r="L6764" s="92" t="str">
        <f t="shared" si="1064"/>
        <v/>
      </c>
      <c r="M6764" s="95" t="str">
        <f>IF(A6764&lt;&gt;"",IF(MID(C6764,1,1)="c",SigmaEpsConcrete(I6764,$AN$30:$AN$33,$AR$30:$AR$33,$AS$26,$AS$27,$AS$28,$AQ$20,$AU$19),""),"")</f>
        <v/>
      </c>
      <c r="N6764" s="95" t="str">
        <f>IF(A6764&lt;&gt;"",IF(MID(C6764,1,1)="r",SigmaEpsReinf(J6764,$AS$42:$AS$43,$AS$41,$AS$39,$AS$40,$AQ$38),""),"")</f>
        <v/>
      </c>
      <c r="Q6764" s="92" t="str">
        <f t="shared" si="1066"/>
        <v/>
      </c>
      <c r="R6764" s="92" t="str">
        <f t="shared" si="1067"/>
        <v/>
      </c>
      <c r="U6764" s="5"/>
      <c r="V6764" s="5"/>
      <c r="W6764" s="94" t="str">
        <f t="shared" si="1065"/>
        <v/>
      </c>
      <c r="X6764" s="94" t="str">
        <f t="shared" si="1068"/>
        <v/>
      </c>
      <c r="Y6764" s="5"/>
      <c r="BK6764" s="8"/>
      <c r="BL6764" s="5"/>
      <c r="BM6764" s="5"/>
      <c r="BN6764" s="5"/>
      <c r="BO6764" s="5"/>
      <c r="BP6764" s="1"/>
      <c r="BQ6764" s="1"/>
      <c r="BR6764" s="1"/>
      <c r="BS6764" s="1"/>
      <c r="BT6764" s="1"/>
      <c r="BU6764" s="4"/>
      <c r="BV6764" s="1"/>
      <c r="BW6764" s="3"/>
      <c r="BX6764" s="4"/>
      <c r="BY6764" s="5"/>
      <c r="BZ6764" s="5"/>
      <c r="CA6764" s="5"/>
      <c r="CB6764" s="5"/>
      <c r="CC6764" s="5"/>
      <c r="CD6764" s="43"/>
    </row>
    <row r="6765" spans="1:82" x14ac:dyDescent="0.25">
      <c r="A6765" s="8"/>
      <c r="B6765" s="5"/>
      <c r="C6765" s="5"/>
      <c r="D6765" s="5"/>
      <c r="E6765" s="5"/>
      <c r="F6765" s="94" t="str">
        <f t="shared" si="1059"/>
        <v/>
      </c>
      <c r="G6765" s="94" t="str">
        <f t="shared" si="1060"/>
        <v/>
      </c>
      <c r="H6765" s="127" t="str">
        <f>IF(A6765&lt;&gt;"",IF(MID(C6765,1,1)="c",$AS$26,IF(MID(C6765,1,1)="r",$AS$41,IF(MID(C6765,1,1)="p",#REF!,#REF!))),"")</f>
        <v/>
      </c>
      <c r="I6765" s="92" t="str">
        <f t="shared" si="1061"/>
        <v/>
      </c>
      <c r="J6765" s="92" t="str">
        <f t="shared" si="1062"/>
        <v/>
      </c>
      <c r="K6765" s="92" t="str">
        <f t="shared" si="1063"/>
        <v/>
      </c>
      <c r="L6765" s="92" t="str">
        <f t="shared" si="1064"/>
        <v/>
      </c>
      <c r="M6765" s="95" t="str">
        <f>IF(A6765&lt;&gt;"",IF(MID(C6765,1,1)="c",SigmaEpsConcrete(I6765,$AN$30:$AN$33,$AR$30:$AR$33,$AS$26,$AS$27,$AS$28,$AQ$20,$AU$19),""),"")</f>
        <v/>
      </c>
      <c r="N6765" s="95" t="str">
        <f>IF(A6765&lt;&gt;"",IF(MID(C6765,1,1)="r",SigmaEpsReinf(J6765,$AS$42:$AS$43,$AS$41,$AS$39,$AS$40,$AQ$38),""),"")</f>
        <v/>
      </c>
      <c r="Q6765" s="92" t="str">
        <f t="shared" si="1066"/>
        <v/>
      </c>
      <c r="R6765" s="92" t="str">
        <f t="shared" si="1067"/>
        <v/>
      </c>
      <c r="U6765" s="5"/>
      <c r="V6765" s="5"/>
      <c r="W6765" s="94" t="str">
        <f t="shared" si="1065"/>
        <v/>
      </c>
      <c r="X6765" s="94" t="str">
        <f t="shared" si="1068"/>
        <v/>
      </c>
      <c r="Y6765" s="5"/>
      <c r="BK6765" s="8"/>
      <c r="BL6765" s="5"/>
      <c r="BM6765" s="5"/>
      <c r="BN6765" s="5"/>
      <c r="BO6765" s="5"/>
      <c r="BP6765" s="1"/>
      <c r="BQ6765" s="1"/>
      <c r="BR6765" s="1"/>
      <c r="BS6765" s="1"/>
      <c r="BT6765" s="1"/>
      <c r="BU6765" s="4"/>
      <c r="BV6765" s="1"/>
      <c r="BW6765" s="3"/>
      <c r="BX6765" s="4"/>
      <c r="BY6765" s="5"/>
      <c r="BZ6765" s="5"/>
      <c r="CA6765" s="5"/>
      <c r="CB6765" s="5"/>
      <c r="CC6765" s="5"/>
      <c r="CD6765" s="43"/>
    </row>
    <row r="6766" spans="1:82" x14ac:dyDescent="0.25">
      <c r="A6766" s="8"/>
      <c r="B6766" s="5"/>
      <c r="C6766" s="5"/>
      <c r="D6766" s="5"/>
      <c r="E6766" s="5"/>
      <c r="F6766" s="94" t="str">
        <f t="shared" si="1059"/>
        <v/>
      </c>
      <c r="G6766" s="94" t="str">
        <f t="shared" si="1060"/>
        <v/>
      </c>
      <c r="H6766" s="127" t="str">
        <f>IF(A6766&lt;&gt;"",IF(MID(C6766,1,1)="c",$AS$26,IF(MID(C6766,1,1)="r",$AS$41,IF(MID(C6766,1,1)="p",#REF!,#REF!))),"")</f>
        <v/>
      </c>
      <c r="I6766" s="92" t="str">
        <f t="shared" si="1061"/>
        <v/>
      </c>
      <c r="J6766" s="92" t="str">
        <f t="shared" si="1062"/>
        <v/>
      </c>
      <c r="K6766" s="92" t="str">
        <f t="shared" si="1063"/>
        <v/>
      </c>
      <c r="L6766" s="92" t="str">
        <f t="shared" si="1064"/>
        <v/>
      </c>
      <c r="M6766" s="95" t="str">
        <f>IF(A6766&lt;&gt;"",IF(MID(C6766,1,1)="c",SigmaEpsConcrete(I6766,$AN$30:$AN$33,$AR$30:$AR$33,$AS$26,$AS$27,$AS$28,$AQ$20,$AU$19),""),"")</f>
        <v/>
      </c>
      <c r="N6766" s="95" t="str">
        <f>IF(A6766&lt;&gt;"",IF(MID(C6766,1,1)="r",SigmaEpsReinf(J6766,$AS$42:$AS$43,$AS$41,$AS$39,$AS$40,$AQ$38),""),"")</f>
        <v/>
      </c>
      <c r="Q6766" s="92" t="str">
        <f t="shared" si="1066"/>
        <v/>
      </c>
      <c r="R6766" s="92" t="str">
        <f t="shared" si="1067"/>
        <v/>
      </c>
      <c r="U6766" s="5"/>
      <c r="V6766" s="5"/>
      <c r="W6766" s="94" t="str">
        <f t="shared" si="1065"/>
        <v/>
      </c>
      <c r="X6766" s="94" t="str">
        <f t="shared" si="1068"/>
        <v/>
      </c>
      <c r="Y6766" s="5"/>
      <c r="BK6766" s="8"/>
      <c r="BL6766" s="5"/>
      <c r="BM6766" s="5"/>
      <c r="BN6766" s="5"/>
      <c r="BO6766" s="5"/>
      <c r="BP6766" s="1"/>
      <c r="BQ6766" s="1"/>
      <c r="BR6766" s="1"/>
      <c r="BS6766" s="1"/>
      <c r="BT6766" s="1"/>
      <c r="BU6766" s="4"/>
      <c r="BV6766" s="1"/>
      <c r="BW6766" s="3"/>
      <c r="BX6766" s="4"/>
      <c r="BY6766" s="5"/>
      <c r="BZ6766" s="5"/>
      <c r="CA6766" s="5"/>
      <c r="CB6766" s="5"/>
      <c r="CC6766" s="5"/>
      <c r="CD6766" s="43"/>
    </row>
    <row r="6767" spans="1:82" x14ac:dyDescent="0.25">
      <c r="A6767" s="8"/>
      <c r="B6767" s="5"/>
      <c r="C6767" s="5"/>
      <c r="D6767" s="5"/>
      <c r="E6767" s="5"/>
      <c r="F6767" s="94" t="str">
        <f t="shared" si="1059"/>
        <v/>
      </c>
      <c r="G6767" s="94" t="str">
        <f t="shared" si="1060"/>
        <v/>
      </c>
      <c r="H6767" s="127" t="str">
        <f>IF(A6767&lt;&gt;"",IF(MID(C6767,1,1)="c",$AS$26,IF(MID(C6767,1,1)="r",$AS$41,IF(MID(C6767,1,1)="p",#REF!,#REF!))),"")</f>
        <v/>
      </c>
      <c r="I6767" s="92" t="str">
        <f t="shared" si="1061"/>
        <v/>
      </c>
      <c r="J6767" s="92" t="str">
        <f t="shared" si="1062"/>
        <v/>
      </c>
      <c r="K6767" s="92" t="str">
        <f t="shared" si="1063"/>
        <v/>
      </c>
      <c r="L6767" s="92" t="str">
        <f t="shared" si="1064"/>
        <v/>
      </c>
      <c r="M6767" s="95" t="str">
        <f>IF(A6767&lt;&gt;"",IF(MID(C6767,1,1)="c",SigmaEpsConcrete(I6767,$AN$30:$AN$33,$AR$30:$AR$33,$AS$26,$AS$27,$AS$28,$AQ$20,$AU$19),""),"")</f>
        <v/>
      </c>
      <c r="N6767" s="95" t="str">
        <f>IF(A6767&lt;&gt;"",IF(MID(C6767,1,1)="r",SigmaEpsReinf(J6767,$AS$42:$AS$43,$AS$41,$AS$39,$AS$40,$AQ$38),""),"")</f>
        <v/>
      </c>
      <c r="Q6767" s="92" t="str">
        <f t="shared" si="1066"/>
        <v/>
      </c>
      <c r="R6767" s="92" t="str">
        <f t="shared" si="1067"/>
        <v/>
      </c>
      <c r="U6767" s="5"/>
      <c r="V6767" s="5"/>
      <c r="W6767" s="94" t="str">
        <f t="shared" si="1065"/>
        <v/>
      </c>
      <c r="X6767" s="94" t="str">
        <f t="shared" si="1068"/>
        <v/>
      </c>
      <c r="Y6767" s="5"/>
      <c r="BK6767" s="8"/>
      <c r="BL6767" s="5"/>
      <c r="BM6767" s="5"/>
      <c r="BN6767" s="5"/>
      <c r="BO6767" s="5"/>
      <c r="BP6767" s="1"/>
      <c r="BQ6767" s="1"/>
      <c r="BR6767" s="1"/>
      <c r="BS6767" s="1"/>
      <c r="BT6767" s="1"/>
      <c r="BU6767" s="4"/>
      <c r="BV6767" s="1"/>
      <c r="BW6767" s="3"/>
      <c r="BX6767" s="4"/>
      <c r="BY6767" s="5"/>
      <c r="BZ6767" s="5"/>
      <c r="CA6767" s="5"/>
      <c r="CB6767" s="5"/>
      <c r="CC6767" s="5"/>
      <c r="CD6767" s="43"/>
    </row>
    <row r="6768" spans="1:82" x14ac:dyDescent="0.25">
      <c r="A6768" s="8"/>
      <c r="B6768" s="5"/>
      <c r="C6768" s="5"/>
      <c r="D6768" s="5"/>
      <c r="E6768" s="5"/>
      <c r="F6768" s="94" t="str">
        <f t="shared" si="1059"/>
        <v/>
      </c>
      <c r="G6768" s="94" t="str">
        <f t="shared" si="1060"/>
        <v/>
      </c>
      <c r="H6768" s="127" t="str">
        <f>IF(A6768&lt;&gt;"",IF(MID(C6768,1,1)="c",$AS$26,IF(MID(C6768,1,1)="r",$AS$41,IF(MID(C6768,1,1)="p",#REF!,#REF!))),"")</f>
        <v/>
      </c>
      <c r="I6768" s="92" t="str">
        <f t="shared" si="1061"/>
        <v/>
      </c>
      <c r="J6768" s="92" t="str">
        <f t="shared" si="1062"/>
        <v/>
      </c>
      <c r="K6768" s="92" t="str">
        <f t="shared" si="1063"/>
        <v/>
      </c>
      <c r="L6768" s="92" t="str">
        <f t="shared" si="1064"/>
        <v/>
      </c>
      <c r="M6768" s="95" t="str">
        <f>IF(A6768&lt;&gt;"",IF(MID(C6768,1,1)="c",SigmaEpsConcrete(I6768,$AN$30:$AN$33,$AR$30:$AR$33,$AS$26,$AS$27,$AS$28,$AQ$20,$AU$19),""),"")</f>
        <v/>
      </c>
      <c r="N6768" s="95" t="str">
        <f>IF(A6768&lt;&gt;"",IF(MID(C6768,1,1)="r",SigmaEpsReinf(J6768,$AS$42:$AS$43,$AS$41,$AS$39,$AS$40,$AQ$38),""),"")</f>
        <v/>
      </c>
      <c r="Q6768" s="92" t="str">
        <f t="shared" si="1066"/>
        <v/>
      </c>
      <c r="R6768" s="92" t="str">
        <f t="shared" si="1067"/>
        <v/>
      </c>
      <c r="U6768" s="5"/>
      <c r="V6768" s="5"/>
      <c r="W6768" s="94" t="str">
        <f t="shared" si="1065"/>
        <v/>
      </c>
      <c r="X6768" s="94" t="str">
        <f t="shared" si="1068"/>
        <v/>
      </c>
      <c r="Y6768" s="5"/>
      <c r="BK6768" s="8"/>
      <c r="BL6768" s="5"/>
      <c r="BM6768" s="5"/>
      <c r="BN6768" s="5"/>
      <c r="BO6768" s="5"/>
      <c r="BP6768" s="1"/>
      <c r="BQ6768" s="1"/>
      <c r="BR6768" s="1"/>
      <c r="BS6768" s="1"/>
      <c r="BT6768" s="1"/>
      <c r="BU6768" s="4"/>
      <c r="BV6768" s="1"/>
      <c r="BW6768" s="3"/>
      <c r="BX6768" s="4"/>
      <c r="BY6768" s="5"/>
      <c r="BZ6768" s="5"/>
      <c r="CA6768" s="5"/>
      <c r="CB6768" s="5"/>
      <c r="CC6768" s="5"/>
      <c r="CD6768" s="43"/>
    </row>
    <row r="6769" spans="1:82" x14ac:dyDescent="0.25">
      <c r="A6769" s="8"/>
      <c r="B6769" s="5"/>
      <c r="C6769" s="5"/>
      <c r="D6769" s="5"/>
      <c r="E6769" s="5"/>
      <c r="F6769" s="94" t="str">
        <f t="shared" si="1059"/>
        <v/>
      </c>
      <c r="G6769" s="94" t="str">
        <f t="shared" si="1060"/>
        <v/>
      </c>
      <c r="H6769" s="127" t="str">
        <f>IF(A6769&lt;&gt;"",IF(MID(C6769,1,1)="c",$AS$26,IF(MID(C6769,1,1)="r",$AS$41,IF(MID(C6769,1,1)="p",#REF!,#REF!))),"")</f>
        <v/>
      </c>
      <c r="I6769" s="92" t="str">
        <f t="shared" si="1061"/>
        <v/>
      </c>
      <c r="J6769" s="92" t="str">
        <f t="shared" si="1062"/>
        <v/>
      </c>
      <c r="K6769" s="92" t="str">
        <f t="shared" si="1063"/>
        <v/>
      </c>
      <c r="L6769" s="92" t="str">
        <f t="shared" si="1064"/>
        <v/>
      </c>
      <c r="M6769" s="95" t="str">
        <f>IF(A6769&lt;&gt;"",IF(MID(C6769,1,1)="c",SigmaEpsConcrete(I6769,$AN$30:$AN$33,$AR$30:$AR$33,$AS$26,$AS$27,$AS$28,$AQ$20,$AU$19),""),"")</f>
        <v/>
      </c>
      <c r="N6769" s="95" t="str">
        <f>IF(A6769&lt;&gt;"",IF(MID(C6769,1,1)="r",SigmaEpsReinf(J6769,$AS$42:$AS$43,$AS$41,$AS$39,$AS$40,$AQ$38),""),"")</f>
        <v/>
      </c>
      <c r="Q6769" s="92" t="str">
        <f t="shared" si="1066"/>
        <v/>
      </c>
      <c r="R6769" s="92" t="str">
        <f t="shared" si="1067"/>
        <v/>
      </c>
      <c r="U6769" s="5"/>
      <c r="V6769" s="5"/>
      <c r="W6769" s="94" t="str">
        <f t="shared" si="1065"/>
        <v/>
      </c>
      <c r="X6769" s="94" t="str">
        <f t="shared" si="1068"/>
        <v/>
      </c>
      <c r="Y6769" s="5"/>
      <c r="BK6769" s="8"/>
      <c r="BL6769" s="5"/>
      <c r="BM6769" s="5"/>
      <c r="BN6769" s="5"/>
      <c r="BO6769" s="5"/>
      <c r="BP6769" s="1"/>
      <c r="BQ6769" s="1"/>
      <c r="BR6769" s="1"/>
      <c r="BS6769" s="1"/>
      <c r="BT6769" s="1"/>
      <c r="BU6769" s="4"/>
      <c r="BV6769" s="1"/>
      <c r="BW6769" s="3"/>
      <c r="BX6769" s="4"/>
      <c r="BY6769" s="5"/>
      <c r="BZ6769" s="5"/>
      <c r="CA6769" s="5"/>
      <c r="CB6769" s="5"/>
      <c r="CC6769" s="5"/>
      <c r="CD6769" s="43"/>
    </row>
    <row r="6770" spans="1:82" x14ac:dyDescent="0.25">
      <c r="A6770" s="8"/>
      <c r="B6770" s="5"/>
      <c r="C6770" s="5"/>
      <c r="D6770" s="5"/>
      <c r="E6770" s="5"/>
      <c r="F6770" s="94" t="str">
        <f t="shared" si="1059"/>
        <v/>
      </c>
      <c r="G6770" s="94" t="str">
        <f t="shared" si="1060"/>
        <v/>
      </c>
      <c r="H6770" s="127" t="str">
        <f>IF(A6770&lt;&gt;"",IF(MID(C6770,1,1)="c",$AS$26,IF(MID(C6770,1,1)="r",$AS$41,IF(MID(C6770,1,1)="p",#REF!,#REF!))),"")</f>
        <v/>
      </c>
      <c r="I6770" s="92" t="str">
        <f t="shared" si="1061"/>
        <v/>
      </c>
      <c r="J6770" s="92" t="str">
        <f t="shared" si="1062"/>
        <v/>
      </c>
      <c r="K6770" s="92" t="str">
        <f t="shared" si="1063"/>
        <v/>
      </c>
      <c r="L6770" s="92" t="str">
        <f t="shared" si="1064"/>
        <v/>
      </c>
      <c r="M6770" s="95" t="str">
        <f>IF(A6770&lt;&gt;"",IF(MID(C6770,1,1)="c",SigmaEpsConcrete(I6770,$AN$30:$AN$33,$AR$30:$AR$33,$AS$26,$AS$27,$AS$28,$AQ$20,$AU$19),""),"")</f>
        <v/>
      </c>
      <c r="N6770" s="95" t="str">
        <f>IF(A6770&lt;&gt;"",IF(MID(C6770,1,1)="r",SigmaEpsReinf(J6770,$AS$42:$AS$43,$AS$41,$AS$39,$AS$40,$AQ$38),""),"")</f>
        <v/>
      </c>
      <c r="Q6770" s="92" t="str">
        <f t="shared" si="1066"/>
        <v/>
      </c>
      <c r="R6770" s="92" t="str">
        <f t="shared" si="1067"/>
        <v/>
      </c>
      <c r="U6770" s="5"/>
      <c r="V6770" s="5"/>
      <c r="W6770" s="94" t="str">
        <f t="shared" si="1065"/>
        <v/>
      </c>
      <c r="X6770" s="94" t="str">
        <f t="shared" si="1068"/>
        <v/>
      </c>
      <c r="Y6770" s="5"/>
      <c r="BK6770" s="8"/>
      <c r="BL6770" s="5"/>
      <c r="BM6770" s="5"/>
      <c r="BN6770" s="5"/>
      <c r="BO6770" s="5"/>
      <c r="BP6770" s="1"/>
      <c r="BQ6770" s="1"/>
      <c r="BR6770" s="1"/>
      <c r="BS6770" s="1"/>
      <c r="BT6770" s="1"/>
      <c r="BU6770" s="4"/>
      <c r="BV6770" s="1"/>
      <c r="BW6770" s="3"/>
      <c r="BX6770" s="4"/>
      <c r="BY6770" s="5"/>
      <c r="BZ6770" s="5"/>
      <c r="CA6770" s="5"/>
      <c r="CB6770" s="5"/>
      <c r="CC6770" s="5"/>
      <c r="CD6770" s="43"/>
    </row>
    <row r="6771" spans="1:82" x14ac:dyDescent="0.25">
      <c r="A6771" s="8"/>
      <c r="B6771" s="5"/>
      <c r="C6771" s="5"/>
      <c r="D6771" s="5"/>
      <c r="E6771" s="5"/>
      <c r="F6771" s="94" t="str">
        <f t="shared" si="1059"/>
        <v/>
      </c>
      <c r="G6771" s="94" t="str">
        <f t="shared" si="1060"/>
        <v/>
      </c>
      <c r="H6771" s="127" t="str">
        <f>IF(A6771&lt;&gt;"",IF(MID(C6771,1,1)="c",$AS$26,IF(MID(C6771,1,1)="r",$AS$41,IF(MID(C6771,1,1)="p",#REF!,#REF!))),"")</f>
        <v/>
      </c>
      <c r="I6771" s="92" t="str">
        <f t="shared" si="1061"/>
        <v/>
      </c>
      <c r="J6771" s="92" t="str">
        <f t="shared" si="1062"/>
        <v/>
      </c>
      <c r="K6771" s="92" t="str">
        <f t="shared" si="1063"/>
        <v/>
      </c>
      <c r="L6771" s="92" t="str">
        <f t="shared" si="1064"/>
        <v/>
      </c>
      <c r="M6771" s="95" t="str">
        <f>IF(A6771&lt;&gt;"",IF(MID(C6771,1,1)="c",SigmaEpsConcrete(I6771,$AN$30:$AN$33,$AR$30:$AR$33,$AS$26,$AS$27,$AS$28,$AQ$20,$AU$19),""),"")</f>
        <v/>
      </c>
      <c r="N6771" s="95" t="str">
        <f>IF(A6771&lt;&gt;"",IF(MID(C6771,1,1)="r",SigmaEpsReinf(J6771,$AS$42:$AS$43,$AS$41,$AS$39,$AS$40,$AQ$38),""),"")</f>
        <v/>
      </c>
      <c r="Q6771" s="92" t="str">
        <f t="shared" si="1066"/>
        <v/>
      </c>
      <c r="R6771" s="92" t="str">
        <f t="shared" si="1067"/>
        <v/>
      </c>
      <c r="U6771" s="5"/>
      <c r="V6771" s="5"/>
      <c r="W6771" s="94" t="str">
        <f t="shared" si="1065"/>
        <v/>
      </c>
      <c r="X6771" s="94" t="str">
        <f t="shared" si="1068"/>
        <v/>
      </c>
      <c r="Y6771" s="5"/>
      <c r="BK6771" s="8"/>
      <c r="BL6771" s="5"/>
      <c r="BM6771" s="5"/>
      <c r="BN6771" s="5"/>
      <c r="BO6771" s="5"/>
      <c r="BP6771" s="1"/>
      <c r="BQ6771" s="1"/>
      <c r="BR6771" s="1"/>
      <c r="BS6771" s="1"/>
      <c r="BT6771" s="1"/>
      <c r="BU6771" s="4"/>
      <c r="BV6771" s="1"/>
      <c r="BW6771" s="3"/>
      <c r="BX6771" s="4"/>
      <c r="BY6771" s="5"/>
      <c r="BZ6771" s="5"/>
      <c r="CA6771" s="5"/>
      <c r="CB6771" s="5"/>
      <c r="CC6771" s="5"/>
      <c r="CD6771" s="43"/>
    </row>
    <row r="6772" spans="1:82" x14ac:dyDescent="0.25">
      <c r="A6772" s="8"/>
      <c r="B6772" s="5"/>
      <c r="C6772" s="5"/>
      <c r="D6772" s="5"/>
      <c r="E6772" s="5"/>
      <c r="F6772" s="94" t="str">
        <f t="shared" si="1059"/>
        <v/>
      </c>
      <c r="G6772" s="94" t="str">
        <f t="shared" si="1060"/>
        <v/>
      </c>
      <c r="H6772" s="127" t="str">
        <f>IF(A6772&lt;&gt;"",IF(MID(C6772,1,1)="c",$AS$26,IF(MID(C6772,1,1)="r",$AS$41,IF(MID(C6772,1,1)="p",#REF!,#REF!))),"")</f>
        <v/>
      </c>
      <c r="I6772" s="92" t="str">
        <f t="shared" si="1061"/>
        <v/>
      </c>
      <c r="J6772" s="92" t="str">
        <f t="shared" si="1062"/>
        <v/>
      </c>
      <c r="K6772" s="92" t="str">
        <f t="shared" si="1063"/>
        <v/>
      </c>
      <c r="L6772" s="92" t="str">
        <f t="shared" si="1064"/>
        <v/>
      </c>
      <c r="M6772" s="95" t="str">
        <f>IF(A6772&lt;&gt;"",IF(MID(C6772,1,1)="c",SigmaEpsConcrete(I6772,$AN$30:$AN$33,$AR$30:$AR$33,$AS$26,$AS$27,$AS$28,$AQ$20,$AU$19),""),"")</f>
        <v/>
      </c>
      <c r="N6772" s="95" t="str">
        <f>IF(A6772&lt;&gt;"",IF(MID(C6772,1,1)="r",SigmaEpsReinf(J6772,$AS$42:$AS$43,$AS$41,$AS$39,$AS$40,$AQ$38),""),"")</f>
        <v/>
      </c>
      <c r="Q6772" s="92" t="str">
        <f t="shared" si="1066"/>
        <v/>
      </c>
      <c r="R6772" s="92" t="str">
        <f t="shared" si="1067"/>
        <v/>
      </c>
      <c r="U6772" s="5"/>
      <c r="V6772" s="5"/>
      <c r="W6772" s="94" t="str">
        <f t="shared" si="1065"/>
        <v/>
      </c>
      <c r="X6772" s="94" t="str">
        <f t="shared" si="1068"/>
        <v/>
      </c>
      <c r="Y6772" s="5"/>
      <c r="BK6772" s="8"/>
      <c r="BL6772" s="5"/>
      <c r="BM6772" s="5"/>
      <c r="BN6772" s="5"/>
      <c r="BO6772" s="5"/>
      <c r="BP6772" s="1"/>
      <c r="BQ6772" s="1"/>
      <c r="BR6772" s="1"/>
      <c r="BS6772" s="1"/>
      <c r="BT6772" s="1"/>
      <c r="BU6772" s="4"/>
      <c r="BV6772" s="1"/>
      <c r="BW6772" s="3"/>
      <c r="BX6772" s="4"/>
      <c r="BY6772" s="5"/>
      <c r="BZ6772" s="5"/>
      <c r="CA6772" s="5"/>
      <c r="CB6772" s="5"/>
      <c r="CC6772" s="5"/>
      <c r="CD6772" s="43"/>
    </row>
    <row r="6773" spans="1:82" x14ac:dyDescent="0.25">
      <c r="A6773" s="8"/>
      <c r="B6773" s="5"/>
      <c r="C6773" s="5"/>
      <c r="D6773" s="5"/>
      <c r="E6773" s="5"/>
      <c r="F6773" s="94" t="str">
        <f t="shared" si="1059"/>
        <v/>
      </c>
      <c r="G6773" s="94" t="str">
        <f t="shared" si="1060"/>
        <v/>
      </c>
      <c r="H6773" s="127" t="str">
        <f>IF(A6773&lt;&gt;"",IF(MID(C6773,1,1)="c",$AS$26,IF(MID(C6773,1,1)="r",$AS$41,IF(MID(C6773,1,1)="p",#REF!,#REF!))),"")</f>
        <v/>
      </c>
      <c r="I6773" s="92" t="str">
        <f t="shared" si="1061"/>
        <v/>
      </c>
      <c r="J6773" s="92" t="str">
        <f t="shared" si="1062"/>
        <v/>
      </c>
      <c r="K6773" s="92" t="str">
        <f t="shared" si="1063"/>
        <v/>
      </c>
      <c r="L6773" s="92" t="str">
        <f t="shared" si="1064"/>
        <v/>
      </c>
      <c r="M6773" s="95" t="str">
        <f>IF(A6773&lt;&gt;"",IF(MID(C6773,1,1)="c",SigmaEpsConcrete(I6773,$AN$30:$AN$33,$AR$30:$AR$33,$AS$26,$AS$27,$AS$28,$AQ$20,$AU$19),""),"")</f>
        <v/>
      </c>
      <c r="N6773" s="95" t="str">
        <f>IF(A6773&lt;&gt;"",IF(MID(C6773,1,1)="r",SigmaEpsReinf(J6773,$AS$42:$AS$43,$AS$41,$AS$39,$AS$40,$AQ$38),""),"")</f>
        <v/>
      </c>
      <c r="Q6773" s="92" t="str">
        <f t="shared" si="1066"/>
        <v/>
      </c>
      <c r="R6773" s="92" t="str">
        <f t="shared" si="1067"/>
        <v/>
      </c>
      <c r="U6773" s="5"/>
      <c r="V6773" s="5"/>
      <c r="W6773" s="94" t="str">
        <f t="shared" si="1065"/>
        <v/>
      </c>
      <c r="X6773" s="94" t="str">
        <f t="shared" si="1068"/>
        <v/>
      </c>
      <c r="Y6773" s="5"/>
      <c r="BK6773" s="8"/>
      <c r="BL6773" s="5"/>
      <c r="BM6773" s="5"/>
      <c r="BN6773" s="5"/>
      <c r="BO6773" s="5"/>
      <c r="BP6773" s="1"/>
      <c r="BQ6773" s="1"/>
      <c r="BR6773" s="1"/>
      <c r="BS6773" s="1"/>
      <c r="BT6773" s="1"/>
      <c r="BU6773" s="4"/>
      <c r="BV6773" s="1"/>
      <c r="BW6773" s="3"/>
      <c r="BX6773" s="4"/>
      <c r="BY6773" s="5"/>
      <c r="BZ6773" s="5"/>
      <c r="CA6773" s="5"/>
      <c r="CB6773" s="5"/>
      <c r="CC6773" s="5"/>
      <c r="CD6773" s="43"/>
    </row>
    <row r="6774" spans="1:82" x14ac:dyDescent="0.25">
      <c r="A6774" s="8"/>
      <c r="B6774" s="5"/>
      <c r="C6774" s="5"/>
      <c r="D6774" s="5"/>
      <c r="E6774" s="5"/>
      <c r="F6774" s="94" t="str">
        <f t="shared" si="1059"/>
        <v/>
      </c>
      <c r="G6774" s="94" t="str">
        <f t="shared" si="1060"/>
        <v/>
      </c>
      <c r="H6774" s="127" t="str">
        <f>IF(A6774&lt;&gt;"",IF(MID(C6774,1,1)="c",$AS$26,IF(MID(C6774,1,1)="r",$AS$41,IF(MID(C6774,1,1)="p",#REF!,#REF!))),"")</f>
        <v/>
      </c>
      <c r="I6774" s="92" t="str">
        <f t="shared" si="1061"/>
        <v/>
      </c>
      <c r="J6774" s="92" t="str">
        <f t="shared" si="1062"/>
        <v/>
      </c>
      <c r="K6774" s="92" t="str">
        <f t="shared" si="1063"/>
        <v/>
      </c>
      <c r="L6774" s="92" t="str">
        <f t="shared" si="1064"/>
        <v/>
      </c>
      <c r="M6774" s="95" t="str">
        <f>IF(A6774&lt;&gt;"",IF(MID(C6774,1,1)="c",SigmaEpsConcrete(I6774,$AN$30:$AN$33,$AR$30:$AR$33,$AS$26,$AS$27,$AS$28,$AQ$20,$AU$19),""),"")</f>
        <v/>
      </c>
      <c r="N6774" s="95" t="str">
        <f>IF(A6774&lt;&gt;"",IF(MID(C6774,1,1)="r",SigmaEpsReinf(J6774,$AS$42:$AS$43,$AS$41,$AS$39,$AS$40,$AQ$38),""),"")</f>
        <v/>
      </c>
      <c r="Q6774" s="92" t="str">
        <f t="shared" si="1066"/>
        <v/>
      </c>
      <c r="R6774" s="92" t="str">
        <f t="shared" si="1067"/>
        <v/>
      </c>
      <c r="U6774" s="5"/>
      <c r="V6774" s="5"/>
      <c r="W6774" s="94" t="str">
        <f t="shared" si="1065"/>
        <v/>
      </c>
      <c r="X6774" s="94" t="str">
        <f t="shared" si="1068"/>
        <v/>
      </c>
      <c r="Y6774" s="5"/>
      <c r="BK6774" s="8"/>
      <c r="BL6774" s="5"/>
      <c r="BM6774" s="5"/>
      <c r="BN6774" s="5"/>
      <c r="BO6774" s="5"/>
      <c r="BP6774" s="1"/>
      <c r="BQ6774" s="1"/>
      <c r="BR6774" s="1"/>
      <c r="BS6774" s="1"/>
      <c r="BT6774" s="1"/>
      <c r="BU6774" s="4"/>
      <c r="BV6774" s="1"/>
      <c r="BW6774" s="3"/>
      <c r="BX6774" s="4"/>
      <c r="BY6774" s="5"/>
      <c r="BZ6774" s="5"/>
      <c r="CA6774" s="5"/>
      <c r="CB6774" s="5"/>
      <c r="CC6774" s="5"/>
      <c r="CD6774" s="43"/>
    </row>
    <row r="6775" spans="1:82" x14ac:dyDescent="0.25">
      <c r="A6775" s="8"/>
      <c r="B6775" s="5"/>
      <c r="C6775" s="5"/>
      <c r="D6775" s="5"/>
      <c r="E6775" s="5"/>
      <c r="F6775" s="94" t="str">
        <f t="shared" si="1059"/>
        <v/>
      </c>
      <c r="G6775" s="94" t="str">
        <f t="shared" si="1060"/>
        <v/>
      </c>
      <c r="H6775" s="127" t="str">
        <f>IF(A6775&lt;&gt;"",IF(MID(C6775,1,1)="c",$AS$26,IF(MID(C6775,1,1)="r",$AS$41,IF(MID(C6775,1,1)="p",#REF!,#REF!))),"")</f>
        <v/>
      </c>
      <c r="I6775" s="92" t="str">
        <f t="shared" si="1061"/>
        <v/>
      </c>
      <c r="J6775" s="92" t="str">
        <f t="shared" si="1062"/>
        <v/>
      </c>
      <c r="K6775" s="92" t="str">
        <f t="shared" si="1063"/>
        <v/>
      </c>
      <c r="L6775" s="92" t="str">
        <f t="shared" si="1064"/>
        <v/>
      </c>
      <c r="M6775" s="95" t="str">
        <f>IF(A6775&lt;&gt;"",IF(MID(C6775,1,1)="c",SigmaEpsConcrete(I6775,$AN$30:$AN$33,$AR$30:$AR$33,$AS$26,$AS$27,$AS$28,$AQ$20,$AU$19),""),"")</f>
        <v/>
      </c>
      <c r="N6775" s="95" t="str">
        <f>IF(A6775&lt;&gt;"",IF(MID(C6775,1,1)="r",SigmaEpsReinf(J6775,$AS$42:$AS$43,$AS$41,$AS$39,$AS$40,$AQ$38),""),"")</f>
        <v/>
      </c>
      <c r="Q6775" s="92" t="str">
        <f t="shared" si="1066"/>
        <v/>
      </c>
      <c r="R6775" s="92" t="str">
        <f t="shared" si="1067"/>
        <v/>
      </c>
      <c r="U6775" s="5"/>
      <c r="V6775" s="5"/>
      <c r="W6775" s="94" t="str">
        <f t="shared" si="1065"/>
        <v/>
      </c>
      <c r="X6775" s="94" t="str">
        <f t="shared" si="1068"/>
        <v/>
      </c>
      <c r="Y6775" s="5"/>
      <c r="BK6775" s="8"/>
      <c r="BL6775" s="5"/>
      <c r="BM6775" s="5"/>
      <c r="BN6775" s="5"/>
      <c r="BO6775" s="5"/>
      <c r="BP6775" s="1"/>
      <c r="BQ6775" s="1"/>
      <c r="BR6775" s="1"/>
      <c r="BS6775" s="1"/>
      <c r="BT6775" s="1"/>
      <c r="BU6775" s="4"/>
      <c r="BV6775" s="1"/>
      <c r="BW6775" s="3"/>
      <c r="BX6775" s="4"/>
      <c r="BY6775" s="5"/>
      <c r="BZ6775" s="5"/>
      <c r="CA6775" s="5"/>
      <c r="CB6775" s="5"/>
      <c r="CC6775" s="5"/>
      <c r="CD6775" s="43"/>
    </row>
    <row r="6776" spans="1:82" x14ac:dyDescent="0.25">
      <c r="A6776" s="8"/>
      <c r="B6776" s="5"/>
      <c r="C6776" s="5"/>
      <c r="D6776" s="5"/>
      <c r="E6776" s="5"/>
      <c r="F6776" s="94" t="str">
        <f t="shared" si="1059"/>
        <v/>
      </c>
      <c r="G6776" s="94" t="str">
        <f t="shared" si="1060"/>
        <v/>
      </c>
      <c r="H6776" s="127" t="str">
        <f>IF(A6776&lt;&gt;"",IF(MID(C6776,1,1)="c",$AS$26,IF(MID(C6776,1,1)="r",$AS$41,IF(MID(C6776,1,1)="p",#REF!,#REF!))),"")</f>
        <v/>
      </c>
      <c r="I6776" s="92" t="str">
        <f t="shared" si="1061"/>
        <v/>
      </c>
      <c r="J6776" s="92" t="str">
        <f t="shared" si="1062"/>
        <v/>
      </c>
      <c r="K6776" s="92" t="str">
        <f t="shared" si="1063"/>
        <v/>
      </c>
      <c r="L6776" s="92" t="str">
        <f t="shared" si="1064"/>
        <v/>
      </c>
      <c r="M6776" s="95" t="str">
        <f>IF(A6776&lt;&gt;"",IF(MID(C6776,1,1)="c",SigmaEpsConcrete(I6776,$AN$30:$AN$33,$AR$30:$AR$33,$AS$26,$AS$27,$AS$28,$AQ$20,$AU$19),""),"")</f>
        <v/>
      </c>
      <c r="N6776" s="95" t="str">
        <f>IF(A6776&lt;&gt;"",IF(MID(C6776,1,1)="r",SigmaEpsReinf(J6776,$AS$42:$AS$43,$AS$41,$AS$39,$AS$40,$AQ$38),""),"")</f>
        <v/>
      </c>
      <c r="Q6776" s="92" t="str">
        <f t="shared" si="1066"/>
        <v/>
      </c>
      <c r="R6776" s="92" t="str">
        <f t="shared" si="1067"/>
        <v/>
      </c>
      <c r="U6776" s="5"/>
      <c r="V6776" s="5"/>
      <c r="W6776" s="94" t="str">
        <f t="shared" si="1065"/>
        <v/>
      </c>
      <c r="X6776" s="94" t="str">
        <f t="shared" si="1068"/>
        <v/>
      </c>
      <c r="Y6776" s="5"/>
      <c r="BK6776" s="8"/>
      <c r="BL6776" s="5"/>
      <c r="BM6776" s="5"/>
      <c r="BN6776" s="5"/>
      <c r="BO6776" s="5"/>
      <c r="BP6776" s="1"/>
      <c r="BQ6776" s="1"/>
      <c r="BR6776" s="1"/>
      <c r="BS6776" s="1"/>
      <c r="BT6776" s="1"/>
      <c r="BU6776" s="4"/>
      <c r="BV6776" s="1"/>
      <c r="BW6776" s="3"/>
      <c r="BX6776" s="4"/>
      <c r="BY6776" s="5"/>
      <c r="BZ6776" s="5"/>
      <c r="CA6776" s="5"/>
      <c r="CB6776" s="5"/>
      <c r="CC6776" s="5"/>
      <c r="CD6776" s="43"/>
    </row>
    <row r="6777" spans="1:82" x14ac:dyDescent="0.25">
      <c r="A6777" s="8"/>
      <c r="B6777" s="5"/>
      <c r="C6777" s="5"/>
      <c r="D6777" s="5"/>
      <c r="E6777" s="5"/>
      <c r="F6777" s="94" t="str">
        <f t="shared" si="1059"/>
        <v/>
      </c>
      <c r="G6777" s="94" t="str">
        <f t="shared" si="1060"/>
        <v/>
      </c>
      <c r="H6777" s="127" t="str">
        <f>IF(A6777&lt;&gt;"",IF(MID(C6777,1,1)="c",$AS$26,IF(MID(C6777,1,1)="r",$AS$41,IF(MID(C6777,1,1)="p",#REF!,#REF!))),"")</f>
        <v/>
      </c>
      <c r="I6777" s="92" t="str">
        <f t="shared" si="1061"/>
        <v/>
      </c>
      <c r="J6777" s="92" t="str">
        <f t="shared" si="1062"/>
        <v/>
      </c>
      <c r="K6777" s="92" t="str">
        <f t="shared" si="1063"/>
        <v/>
      </c>
      <c r="L6777" s="92" t="str">
        <f t="shared" si="1064"/>
        <v/>
      </c>
      <c r="M6777" s="95" t="str">
        <f>IF(A6777&lt;&gt;"",IF(MID(C6777,1,1)="c",SigmaEpsConcrete(I6777,$AN$30:$AN$33,$AR$30:$AR$33,$AS$26,$AS$27,$AS$28,$AQ$20,$AU$19),""),"")</f>
        <v/>
      </c>
      <c r="N6777" s="95" t="str">
        <f>IF(A6777&lt;&gt;"",IF(MID(C6777,1,1)="r",SigmaEpsReinf(J6777,$AS$42:$AS$43,$AS$41,$AS$39,$AS$40,$AQ$38),""),"")</f>
        <v/>
      </c>
      <c r="Q6777" s="92" t="str">
        <f t="shared" si="1066"/>
        <v/>
      </c>
      <c r="R6777" s="92" t="str">
        <f t="shared" si="1067"/>
        <v/>
      </c>
      <c r="U6777" s="5"/>
      <c r="V6777" s="5"/>
      <c r="W6777" s="94" t="str">
        <f t="shared" si="1065"/>
        <v/>
      </c>
      <c r="X6777" s="94" t="str">
        <f t="shared" si="1068"/>
        <v/>
      </c>
      <c r="Y6777" s="5"/>
      <c r="BK6777" s="8"/>
      <c r="BL6777" s="5"/>
      <c r="BM6777" s="5"/>
      <c r="BN6777" s="5"/>
      <c r="BO6777" s="5"/>
      <c r="BP6777" s="1"/>
      <c r="BQ6777" s="1"/>
      <c r="BR6777" s="1"/>
      <c r="BS6777" s="1"/>
      <c r="BT6777" s="1"/>
      <c r="BU6777" s="4"/>
      <c r="BV6777" s="1"/>
      <c r="BW6777" s="3"/>
      <c r="BX6777" s="4"/>
      <c r="BY6777" s="5"/>
      <c r="BZ6777" s="5"/>
      <c r="CA6777" s="5"/>
      <c r="CB6777" s="5"/>
      <c r="CC6777" s="5"/>
      <c r="CD6777" s="43"/>
    </row>
    <row r="6778" spans="1:82" x14ac:dyDescent="0.25">
      <c r="A6778" s="8"/>
      <c r="B6778" s="5"/>
      <c r="C6778" s="5"/>
      <c r="D6778" s="5"/>
      <c r="E6778" s="5"/>
      <c r="F6778" s="94" t="str">
        <f t="shared" si="1059"/>
        <v/>
      </c>
      <c r="G6778" s="94" t="str">
        <f t="shared" si="1060"/>
        <v/>
      </c>
      <c r="H6778" s="127" t="str">
        <f>IF(A6778&lt;&gt;"",IF(MID(C6778,1,1)="c",$AS$26,IF(MID(C6778,1,1)="r",$AS$41,IF(MID(C6778,1,1)="p",#REF!,#REF!))),"")</f>
        <v/>
      </c>
      <c r="I6778" s="92" t="str">
        <f t="shared" si="1061"/>
        <v/>
      </c>
      <c r="J6778" s="92" t="str">
        <f t="shared" si="1062"/>
        <v/>
      </c>
      <c r="K6778" s="92" t="str">
        <f t="shared" si="1063"/>
        <v/>
      </c>
      <c r="L6778" s="92" t="str">
        <f t="shared" si="1064"/>
        <v/>
      </c>
      <c r="M6778" s="95" t="str">
        <f>IF(A6778&lt;&gt;"",IF(MID(C6778,1,1)="c",SigmaEpsConcrete(I6778,$AN$30:$AN$33,$AR$30:$AR$33,$AS$26,$AS$27,$AS$28,$AQ$20,$AU$19),""),"")</f>
        <v/>
      </c>
      <c r="N6778" s="95" t="str">
        <f>IF(A6778&lt;&gt;"",IF(MID(C6778,1,1)="r",SigmaEpsReinf(J6778,$AS$42:$AS$43,$AS$41,$AS$39,$AS$40,$AQ$38),""),"")</f>
        <v/>
      </c>
      <c r="Q6778" s="92" t="str">
        <f t="shared" si="1066"/>
        <v/>
      </c>
      <c r="R6778" s="92" t="str">
        <f t="shared" si="1067"/>
        <v/>
      </c>
      <c r="U6778" s="5"/>
      <c r="V6778" s="5"/>
      <c r="W6778" s="94" t="str">
        <f t="shared" si="1065"/>
        <v/>
      </c>
      <c r="X6778" s="94" t="str">
        <f t="shared" si="1068"/>
        <v/>
      </c>
      <c r="Y6778" s="5"/>
      <c r="BK6778" s="8"/>
      <c r="BL6778" s="5"/>
      <c r="BM6778" s="5"/>
      <c r="BN6778" s="5"/>
      <c r="BO6778" s="5"/>
      <c r="BP6778" s="1"/>
      <c r="BQ6778" s="1"/>
      <c r="BR6778" s="1"/>
      <c r="BS6778" s="1"/>
      <c r="BT6778" s="1"/>
      <c r="BU6778" s="4"/>
      <c r="BV6778" s="1"/>
      <c r="BW6778" s="3"/>
      <c r="BX6778" s="4"/>
      <c r="BY6778" s="5"/>
      <c r="BZ6778" s="5"/>
      <c r="CA6778" s="5"/>
      <c r="CB6778" s="5"/>
      <c r="CC6778" s="5"/>
      <c r="CD6778" s="43"/>
    </row>
    <row r="6779" spans="1:82" x14ac:dyDescent="0.25">
      <c r="A6779" s="8"/>
      <c r="B6779" s="5"/>
      <c r="C6779" s="5"/>
      <c r="D6779" s="5"/>
      <c r="E6779" s="5"/>
      <c r="F6779" s="94" t="str">
        <f t="shared" si="1059"/>
        <v/>
      </c>
      <c r="G6779" s="94" t="str">
        <f t="shared" si="1060"/>
        <v/>
      </c>
      <c r="H6779" s="127" t="str">
        <f>IF(A6779&lt;&gt;"",IF(MID(C6779,1,1)="c",$AS$26,IF(MID(C6779,1,1)="r",$AS$41,IF(MID(C6779,1,1)="p",#REF!,#REF!))),"")</f>
        <v/>
      </c>
      <c r="I6779" s="92" t="str">
        <f t="shared" si="1061"/>
        <v/>
      </c>
      <c r="J6779" s="92" t="str">
        <f t="shared" si="1062"/>
        <v/>
      </c>
      <c r="K6779" s="92" t="str">
        <f t="shared" si="1063"/>
        <v/>
      </c>
      <c r="L6779" s="92" t="str">
        <f t="shared" si="1064"/>
        <v/>
      </c>
      <c r="M6779" s="95" t="str">
        <f>IF(A6779&lt;&gt;"",IF(MID(C6779,1,1)="c",SigmaEpsConcrete(I6779,$AN$30:$AN$33,$AR$30:$AR$33,$AS$26,$AS$27,$AS$28,$AQ$20,$AU$19),""),"")</f>
        <v/>
      </c>
      <c r="N6779" s="95" t="str">
        <f>IF(A6779&lt;&gt;"",IF(MID(C6779,1,1)="r",SigmaEpsReinf(J6779,$AS$42:$AS$43,$AS$41,$AS$39,$AS$40,$AQ$38),""),"")</f>
        <v/>
      </c>
      <c r="Q6779" s="92" t="str">
        <f t="shared" si="1066"/>
        <v/>
      </c>
      <c r="R6779" s="92" t="str">
        <f t="shared" si="1067"/>
        <v/>
      </c>
      <c r="U6779" s="5"/>
      <c r="V6779" s="5"/>
      <c r="W6779" s="94" t="str">
        <f t="shared" si="1065"/>
        <v/>
      </c>
      <c r="X6779" s="94" t="str">
        <f t="shared" si="1068"/>
        <v/>
      </c>
      <c r="Y6779" s="5"/>
      <c r="BK6779" s="8"/>
      <c r="BL6779" s="5"/>
      <c r="BM6779" s="5"/>
      <c r="BN6779" s="5"/>
      <c r="BO6779" s="5"/>
      <c r="BP6779" s="1"/>
      <c r="BQ6779" s="1"/>
      <c r="BR6779" s="1"/>
      <c r="BS6779" s="1"/>
      <c r="BT6779" s="1"/>
      <c r="BU6779" s="4"/>
      <c r="BV6779" s="1"/>
      <c r="BW6779" s="3"/>
      <c r="BX6779" s="4"/>
      <c r="BY6779" s="5"/>
      <c r="BZ6779" s="5"/>
      <c r="CA6779" s="5"/>
      <c r="CB6779" s="5"/>
      <c r="CC6779" s="5"/>
      <c r="CD6779" s="43"/>
    </row>
    <row r="6780" spans="1:82" x14ac:dyDescent="0.25">
      <c r="A6780" s="8"/>
      <c r="B6780" s="5"/>
      <c r="C6780" s="5"/>
      <c r="D6780" s="5"/>
      <c r="E6780" s="5"/>
      <c r="F6780" s="94" t="str">
        <f t="shared" si="1059"/>
        <v/>
      </c>
      <c r="G6780" s="94" t="str">
        <f t="shared" si="1060"/>
        <v/>
      </c>
      <c r="H6780" s="127" t="str">
        <f>IF(A6780&lt;&gt;"",IF(MID(C6780,1,1)="c",$AS$26,IF(MID(C6780,1,1)="r",$AS$41,IF(MID(C6780,1,1)="p",#REF!,#REF!))),"")</f>
        <v/>
      </c>
      <c r="I6780" s="92" t="str">
        <f t="shared" si="1061"/>
        <v/>
      </c>
      <c r="J6780" s="92" t="str">
        <f t="shared" si="1062"/>
        <v/>
      </c>
      <c r="K6780" s="92" t="str">
        <f t="shared" si="1063"/>
        <v/>
      </c>
      <c r="L6780" s="92" t="str">
        <f t="shared" si="1064"/>
        <v/>
      </c>
      <c r="M6780" s="95" t="str">
        <f>IF(A6780&lt;&gt;"",IF(MID(C6780,1,1)="c",SigmaEpsConcrete(I6780,$AN$30:$AN$33,$AR$30:$AR$33,$AS$26,$AS$27,$AS$28,$AQ$20,$AU$19),""),"")</f>
        <v/>
      </c>
      <c r="N6780" s="95" t="str">
        <f>IF(A6780&lt;&gt;"",IF(MID(C6780,1,1)="r",SigmaEpsReinf(J6780,$AS$42:$AS$43,$AS$41,$AS$39,$AS$40,$AQ$38),""),"")</f>
        <v/>
      </c>
      <c r="Q6780" s="92" t="str">
        <f t="shared" si="1066"/>
        <v/>
      </c>
      <c r="R6780" s="92" t="str">
        <f t="shared" si="1067"/>
        <v/>
      </c>
      <c r="U6780" s="5"/>
      <c r="V6780" s="5"/>
      <c r="W6780" s="94" t="str">
        <f t="shared" si="1065"/>
        <v/>
      </c>
      <c r="X6780" s="94" t="str">
        <f t="shared" si="1068"/>
        <v/>
      </c>
      <c r="Y6780" s="5"/>
      <c r="BK6780" s="8"/>
      <c r="BL6780" s="5"/>
      <c r="BM6780" s="5"/>
      <c r="BN6780" s="5"/>
      <c r="BO6780" s="5"/>
      <c r="BP6780" s="1"/>
      <c r="BQ6780" s="1"/>
      <c r="BR6780" s="1"/>
      <c r="BS6780" s="1"/>
      <c r="BT6780" s="1"/>
      <c r="BU6780" s="4"/>
      <c r="BV6780" s="1"/>
      <c r="BW6780" s="3"/>
      <c r="BX6780" s="4"/>
      <c r="BY6780" s="5"/>
      <c r="BZ6780" s="5"/>
      <c r="CA6780" s="5"/>
      <c r="CB6780" s="5"/>
      <c r="CC6780" s="5"/>
      <c r="CD6780" s="43"/>
    </row>
    <row r="6781" spans="1:82" x14ac:dyDescent="0.25">
      <c r="A6781" s="8"/>
      <c r="B6781" s="5"/>
      <c r="C6781" s="5"/>
      <c r="D6781" s="5"/>
      <c r="E6781" s="5"/>
      <c r="F6781" s="94" t="str">
        <f t="shared" si="1059"/>
        <v/>
      </c>
      <c r="G6781" s="94" t="str">
        <f t="shared" si="1060"/>
        <v/>
      </c>
      <c r="H6781" s="127" t="str">
        <f>IF(A6781&lt;&gt;"",IF(MID(C6781,1,1)="c",$AS$26,IF(MID(C6781,1,1)="r",$AS$41,IF(MID(C6781,1,1)="p",#REF!,#REF!))),"")</f>
        <v/>
      </c>
      <c r="I6781" s="92" t="str">
        <f t="shared" si="1061"/>
        <v/>
      </c>
      <c r="J6781" s="92" t="str">
        <f t="shared" si="1062"/>
        <v/>
      </c>
      <c r="K6781" s="92" t="str">
        <f t="shared" si="1063"/>
        <v/>
      </c>
      <c r="L6781" s="92" t="str">
        <f t="shared" si="1064"/>
        <v/>
      </c>
      <c r="M6781" s="95" t="str">
        <f>IF(A6781&lt;&gt;"",IF(MID(C6781,1,1)="c",SigmaEpsConcrete(I6781,$AN$30:$AN$33,$AR$30:$AR$33,$AS$26,$AS$27,$AS$28,$AQ$20,$AU$19),""),"")</f>
        <v/>
      </c>
      <c r="N6781" s="95" t="str">
        <f>IF(A6781&lt;&gt;"",IF(MID(C6781,1,1)="r",SigmaEpsReinf(J6781,$AS$42:$AS$43,$AS$41,$AS$39,$AS$40,$AQ$38),""),"")</f>
        <v/>
      </c>
      <c r="Q6781" s="92" t="str">
        <f t="shared" si="1066"/>
        <v/>
      </c>
      <c r="R6781" s="92" t="str">
        <f t="shared" si="1067"/>
        <v/>
      </c>
      <c r="U6781" s="5"/>
      <c r="V6781" s="5"/>
      <c r="W6781" s="94" t="str">
        <f t="shared" si="1065"/>
        <v/>
      </c>
      <c r="X6781" s="94" t="str">
        <f t="shared" si="1068"/>
        <v/>
      </c>
      <c r="Y6781" s="5"/>
      <c r="BK6781" s="8"/>
      <c r="BL6781" s="5"/>
      <c r="BM6781" s="5"/>
      <c r="BN6781" s="5"/>
      <c r="BO6781" s="5"/>
      <c r="BP6781" s="1"/>
      <c r="BQ6781" s="1"/>
      <c r="BR6781" s="1"/>
      <c r="BS6781" s="1"/>
      <c r="BT6781" s="1"/>
      <c r="BU6781" s="4"/>
      <c r="BV6781" s="1"/>
      <c r="BW6781" s="3"/>
      <c r="BX6781" s="4"/>
      <c r="BY6781" s="5"/>
      <c r="BZ6781" s="5"/>
      <c r="CA6781" s="5"/>
      <c r="CB6781" s="5"/>
      <c r="CC6781" s="5"/>
      <c r="CD6781" s="43"/>
    </row>
    <row r="6782" spans="1:82" x14ac:dyDescent="0.25">
      <c r="A6782" s="8"/>
      <c r="B6782" s="5"/>
      <c r="C6782" s="5"/>
      <c r="D6782" s="5"/>
      <c r="E6782" s="5"/>
      <c r="F6782" s="94" t="str">
        <f t="shared" si="1059"/>
        <v/>
      </c>
      <c r="G6782" s="94" t="str">
        <f t="shared" si="1060"/>
        <v/>
      </c>
      <c r="H6782" s="127" t="str">
        <f>IF(A6782&lt;&gt;"",IF(MID(C6782,1,1)="c",$AS$26,IF(MID(C6782,1,1)="r",$AS$41,IF(MID(C6782,1,1)="p",#REF!,#REF!))),"")</f>
        <v/>
      </c>
      <c r="I6782" s="92" t="str">
        <f t="shared" si="1061"/>
        <v/>
      </c>
      <c r="J6782" s="92" t="str">
        <f t="shared" si="1062"/>
        <v/>
      </c>
      <c r="K6782" s="92" t="str">
        <f t="shared" si="1063"/>
        <v/>
      </c>
      <c r="L6782" s="92" t="str">
        <f t="shared" si="1064"/>
        <v/>
      </c>
      <c r="M6782" s="95" t="str">
        <f>IF(A6782&lt;&gt;"",IF(MID(C6782,1,1)="c",SigmaEpsConcrete(I6782,$AN$30:$AN$33,$AR$30:$AR$33,$AS$26,$AS$27,$AS$28,$AQ$20,$AU$19),""),"")</f>
        <v/>
      </c>
      <c r="N6782" s="95" t="str">
        <f>IF(A6782&lt;&gt;"",IF(MID(C6782,1,1)="r",SigmaEpsReinf(J6782,$AS$42:$AS$43,$AS$41,$AS$39,$AS$40,$AQ$38),""),"")</f>
        <v/>
      </c>
      <c r="Q6782" s="92" t="str">
        <f t="shared" si="1066"/>
        <v/>
      </c>
      <c r="R6782" s="92" t="str">
        <f t="shared" si="1067"/>
        <v/>
      </c>
      <c r="U6782" s="5"/>
      <c r="V6782" s="5"/>
      <c r="W6782" s="94" t="str">
        <f t="shared" si="1065"/>
        <v/>
      </c>
      <c r="X6782" s="94" t="str">
        <f t="shared" si="1068"/>
        <v/>
      </c>
      <c r="Y6782" s="5"/>
      <c r="BK6782" s="8"/>
      <c r="BL6782" s="5"/>
      <c r="BM6782" s="5"/>
      <c r="BN6782" s="5"/>
      <c r="BO6782" s="5"/>
      <c r="BP6782" s="1"/>
      <c r="BQ6782" s="1"/>
      <c r="BR6782" s="1"/>
      <c r="BS6782" s="1"/>
      <c r="BT6782" s="1"/>
      <c r="BU6782" s="4"/>
      <c r="BV6782" s="1"/>
      <c r="BW6782" s="3"/>
      <c r="BX6782" s="4"/>
      <c r="BY6782" s="5"/>
      <c r="BZ6782" s="5"/>
      <c r="CA6782" s="5"/>
      <c r="CB6782" s="5"/>
      <c r="CC6782" s="5"/>
      <c r="CD6782" s="43"/>
    </row>
    <row r="6783" spans="1:82" x14ac:dyDescent="0.25">
      <c r="A6783" s="8"/>
      <c r="B6783" s="5"/>
      <c r="C6783" s="5"/>
      <c r="D6783" s="5"/>
      <c r="E6783" s="5"/>
      <c r="F6783" s="94" t="str">
        <f t="shared" si="1059"/>
        <v/>
      </c>
      <c r="G6783" s="94" t="str">
        <f t="shared" si="1060"/>
        <v/>
      </c>
      <c r="H6783" s="127" t="str">
        <f>IF(A6783&lt;&gt;"",IF(MID(C6783,1,1)="c",$AS$26,IF(MID(C6783,1,1)="r",$AS$41,IF(MID(C6783,1,1)="p",#REF!,#REF!))),"")</f>
        <v/>
      </c>
      <c r="I6783" s="92" t="str">
        <f t="shared" si="1061"/>
        <v/>
      </c>
      <c r="J6783" s="92" t="str">
        <f t="shared" si="1062"/>
        <v/>
      </c>
      <c r="K6783" s="92" t="str">
        <f t="shared" si="1063"/>
        <v/>
      </c>
      <c r="L6783" s="92" t="str">
        <f t="shared" si="1064"/>
        <v/>
      </c>
      <c r="M6783" s="95" t="str">
        <f>IF(A6783&lt;&gt;"",IF(MID(C6783,1,1)="c",SigmaEpsConcrete(I6783,$AN$30:$AN$33,$AR$30:$AR$33,$AS$26,$AS$27,$AS$28,$AQ$20,$AU$19),""),"")</f>
        <v/>
      </c>
      <c r="N6783" s="95" t="str">
        <f>IF(A6783&lt;&gt;"",IF(MID(C6783,1,1)="r",SigmaEpsReinf(J6783,$AS$42:$AS$43,$AS$41,$AS$39,$AS$40,$AQ$38),""),"")</f>
        <v/>
      </c>
      <c r="Q6783" s="92" t="str">
        <f t="shared" si="1066"/>
        <v/>
      </c>
      <c r="R6783" s="92" t="str">
        <f t="shared" si="1067"/>
        <v/>
      </c>
      <c r="U6783" s="5"/>
      <c r="V6783" s="5"/>
      <c r="W6783" s="94" t="str">
        <f t="shared" si="1065"/>
        <v/>
      </c>
      <c r="X6783" s="94" t="str">
        <f t="shared" si="1068"/>
        <v/>
      </c>
      <c r="Y6783" s="5"/>
      <c r="BK6783" s="8"/>
      <c r="BL6783" s="5"/>
      <c r="BM6783" s="5"/>
      <c r="BN6783" s="5"/>
      <c r="BO6783" s="5"/>
      <c r="BP6783" s="1"/>
      <c r="BQ6783" s="1"/>
      <c r="BR6783" s="1"/>
      <c r="BS6783" s="1"/>
      <c r="BT6783" s="1"/>
      <c r="BU6783" s="4"/>
      <c r="BV6783" s="1"/>
      <c r="BW6783" s="3"/>
      <c r="BX6783" s="4"/>
      <c r="BY6783" s="5"/>
      <c r="BZ6783" s="5"/>
      <c r="CA6783" s="5"/>
      <c r="CB6783" s="5"/>
      <c r="CC6783" s="5"/>
      <c r="CD6783" s="43"/>
    </row>
    <row r="6784" spans="1:82" x14ac:dyDescent="0.25">
      <c r="A6784" s="8"/>
      <c r="B6784" s="5"/>
      <c r="C6784" s="5"/>
      <c r="D6784" s="5"/>
      <c r="E6784" s="5"/>
      <c r="F6784" s="94" t="str">
        <f t="shared" si="1059"/>
        <v/>
      </c>
      <c r="G6784" s="94" t="str">
        <f t="shared" si="1060"/>
        <v/>
      </c>
      <c r="H6784" s="127" t="str">
        <f>IF(A6784&lt;&gt;"",IF(MID(C6784,1,1)="c",$AS$26,IF(MID(C6784,1,1)="r",$AS$41,IF(MID(C6784,1,1)="p",#REF!,#REF!))),"")</f>
        <v/>
      </c>
      <c r="I6784" s="92" t="str">
        <f t="shared" si="1061"/>
        <v/>
      </c>
      <c r="J6784" s="92" t="str">
        <f t="shared" si="1062"/>
        <v/>
      </c>
      <c r="K6784" s="92" t="str">
        <f t="shared" si="1063"/>
        <v/>
      </c>
      <c r="L6784" s="92" t="str">
        <f t="shared" si="1064"/>
        <v/>
      </c>
      <c r="M6784" s="95" t="str">
        <f>IF(A6784&lt;&gt;"",IF(MID(C6784,1,1)="c",SigmaEpsConcrete(I6784,$AN$30:$AN$33,$AR$30:$AR$33,$AS$26,$AS$27,$AS$28,$AQ$20,$AU$19),""),"")</f>
        <v/>
      </c>
      <c r="N6784" s="95" t="str">
        <f>IF(A6784&lt;&gt;"",IF(MID(C6784,1,1)="r",SigmaEpsReinf(J6784,$AS$42:$AS$43,$AS$41,$AS$39,$AS$40,$AQ$38),""),"")</f>
        <v/>
      </c>
      <c r="Q6784" s="92" t="str">
        <f t="shared" si="1066"/>
        <v/>
      </c>
      <c r="R6784" s="92" t="str">
        <f t="shared" si="1067"/>
        <v/>
      </c>
      <c r="U6784" s="5"/>
      <c r="V6784" s="5"/>
      <c r="W6784" s="94" t="str">
        <f t="shared" si="1065"/>
        <v/>
      </c>
      <c r="X6784" s="94" t="str">
        <f t="shared" si="1068"/>
        <v/>
      </c>
      <c r="Y6784" s="5"/>
      <c r="BK6784" s="8"/>
      <c r="BL6784" s="5"/>
      <c r="BM6784" s="5"/>
      <c r="BN6784" s="5"/>
      <c r="BO6784" s="5"/>
      <c r="BP6784" s="1"/>
      <c r="BQ6784" s="1"/>
      <c r="BR6784" s="1"/>
      <c r="BS6784" s="1"/>
      <c r="BT6784" s="1"/>
      <c r="BU6784" s="4"/>
      <c r="BV6784" s="1"/>
      <c r="BW6784" s="3"/>
      <c r="BX6784" s="4"/>
      <c r="BY6784" s="5"/>
      <c r="BZ6784" s="5"/>
      <c r="CA6784" s="5"/>
      <c r="CB6784" s="5"/>
      <c r="CC6784" s="5"/>
      <c r="CD6784" s="43"/>
    </row>
    <row r="6785" spans="1:82" x14ac:dyDescent="0.25">
      <c r="A6785" s="8"/>
      <c r="B6785" s="5"/>
      <c r="C6785" s="5"/>
      <c r="D6785" s="5"/>
      <c r="E6785" s="5"/>
      <c r="F6785" s="94" t="str">
        <f t="shared" si="1059"/>
        <v/>
      </c>
      <c r="G6785" s="94" t="str">
        <f t="shared" si="1060"/>
        <v/>
      </c>
      <c r="H6785" s="127" t="str">
        <f>IF(A6785&lt;&gt;"",IF(MID(C6785,1,1)="c",$AS$26,IF(MID(C6785,1,1)="r",$AS$41,IF(MID(C6785,1,1)="p",#REF!,#REF!))),"")</f>
        <v/>
      </c>
      <c r="I6785" s="92" t="str">
        <f t="shared" si="1061"/>
        <v/>
      </c>
      <c r="J6785" s="92" t="str">
        <f t="shared" si="1062"/>
        <v/>
      </c>
      <c r="K6785" s="92" t="str">
        <f t="shared" si="1063"/>
        <v/>
      </c>
      <c r="L6785" s="92" t="str">
        <f t="shared" si="1064"/>
        <v/>
      </c>
      <c r="M6785" s="95" t="str">
        <f>IF(A6785&lt;&gt;"",IF(MID(C6785,1,1)="c",SigmaEpsConcrete(I6785,$AN$30:$AN$33,$AR$30:$AR$33,$AS$26,$AS$27,$AS$28,$AQ$20,$AU$19),""),"")</f>
        <v/>
      </c>
      <c r="N6785" s="95" t="str">
        <f>IF(A6785&lt;&gt;"",IF(MID(C6785,1,1)="r",SigmaEpsReinf(J6785,$AS$42:$AS$43,$AS$41,$AS$39,$AS$40,$AQ$38),""),"")</f>
        <v/>
      </c>
      <c r="Q6785" s="92" t="str">
        <f t="shared" si="1066"/>
        <v/>
      </c>
      <c r="R6785" s="92" t="str">
        <f t="shared" si="1067"/>
        <v/>
      </c>
      <c r="U6785" s="5"/>
      <c r="V6785" s="5"/>
      <c r="W6785" s="94" t="str">
        <f t="shared" si="1065"/>
        <v/>
      </c>
      <c r="X6785" s="94" t="str">
        <f t="shared" si="1068"/>
        <v/>
      </c>
      <c r="Y6785" s="5"/>
      <c r="BK6785" s="8"/>
      <c r="BL6785" s="5"/>
      <c r="BM6785" s="5"/>
      <c r="BN6785" s="5"/>
      <c r="BO6785" s="5"/>
      <c r="BP6785" s="1"/>
      <c r="BQ6785" s="1"/>
      <c r="BR6785" s="1"/>
      <c r="BS6785" s="1"/>
      <c r="BT6785" s="1"/>
      <c r="BU6785" s="4"/>
      <c r="BV6785" s="1"/>
      <c r="BW6785" s="3"/>
      <c r="BX6785" s="4"/>
      <c r="BY6785" s="5"/>
      <c r="BZ6785" s="5"/>
      <c r="CA6785" s="5"/>
      <c r="CB6785" s="5"/>
      <c r="CC6785" s="5"/>
      <c r="CD6785" s="43"/>
    </row>
    <row r="6786" spans="1:82" x14ac:dyDescent="0.25">
      <c r="A6786" s="8"/>
      <c r="B6786" s="5"/>
      <c r="C6786" s="5"/>
      <c r="D6786" s="5"/>
      <c r="E6786" s="5"/>
      <c r="F6786" s="94" t="str">
        <f t="shared" si="1059"/>
        <v/>
      </c>
      <c r="G6786" s="94" t="str">
        <f t="shared" si="1060"/>
        <v/>
      </c>
      <c r="H6786" s="127" t="str">
        <f>IF(A6786&lt;&gt;"",IF(MID(C6786,1,1)="c",$AS$26,IF(MID(C6786,1,1)="r",$AS$41,IF(MID(C6786,1,1)="p",#REF!,#REF!))),"")</f>
        <v/>
      </c>
      <c r="I6786" s="92" t="str">
        <f t="shared" si="1061"/>
        <v/>
      </c>
      <c r="J6786" s="92" t="str">
        <f t="shared" si="1062"/>
        <v/>
      </c>
      <c r="K6786" s="92" t="str">
        <f t="shared" si="1063"/>
        <v/>
      </c>
      <c r="L6786" s="92" t="str">
        <f t="shared" si="1064"/>
        <v/>
      </c>
      <c r="M6786" s="95" t="str">
        <f>IF(A6786&lt;&gt;"",IF(MID(C6786,1,1)="c",SigmaEpsConcrete(I6786,$AN$30:$AN$33,$AR$30:$AR$33,$AS$26,$AS$27,$AS$28,$AQ$20,$AU$19),""),"")</f>
        <v/>
      </c>
      <c r="N6786" s="95" t="str">
        <f>IF(A6786&lt;&gt;"",IF(MID(C6786,1,1)="r",SigmaEpsReinf(J6786,$AS$42:$AS$43,$AS$41,$AS$39,$AS$40,$AQ$38),""),"")</f>
        <v/>
      </c>
      <c r="Q6786" s="92" t="str">
        <f t="shared" si="1066"/>
        <v/>
      </c>
      <c r="R6786" s="92" t="str">
        <f t="shared" si="1067"/>
        <v/>
      </c>
      <c r="U6786" s="5"/>
      <c r="V6786" s="5"/>
      <c r="W6786" s="94" t="str">
        <f t="shared" si="1065"/>
        <v/>
      </c>
      <c r="X6786" s="94" t="str">
        <f t="shared" si="1068"/>
        <v/>
      </c>
      <c r="Y6786" s="5"/>
      <c r="BK6786" s="8"/>
      <c r="BL6786" s="5"/>
      <c r="BM6786" s="5"/>
      <c r="BN6786" s="5"/>
      <c r="BO6786" s="5"/>
      <c r="BP6786" s="1"/>
      <c r="BQ6786" s="1"/>
      <c r="BR6786" s="1"/>
      <c r="BS6786" s="1"/>
      <c r="BT6786" s="1"/>
      <c r="BU6786" s="4"/>
      <c r="BV6786" s="1"/>
      <c r="BW6786" s="3"/>
      <c r="BX6786" s="4"/>
      <c r="BY6786" s="5"/>
      <c r="BZ6786" s="5"/>
      <c r="CA6786" s="5"/>
      <c r="CB6786" s="5"/>
      <c r="CC6786" s="5"/>
      <c r="CD6786" s="43"/>
    </row>
    <row r="6787" spans="1:82" x14ac:dyDescent="0.25">
      <c r="A6787" s="8"/>
      <c r="B6787" s="5"/>
      <c r="C6787" s="5"/>
      <c r="D6787" s="5"/>
      <c r="E6787" s="5"/>
      <c r="F6787" s="94" t="str">
        <f t="shared" si="1059"/>
        <v/>
      </c>
      <c r="G6787" s="94" t="str">
        <f t="shared" si="1060"/>
        <v/>
      </c>
      <c r="H6787" s="127" t="str">
        <f>IF(A6787&lt;&gt;"",IF(MID(C6787,1,1)="c",$AS$26,IF(MID(C6787,1,1)="r",$AS$41,IF(MID(C6787,1,1)="p",#REF!,#REF!))),"")</f>
        <v/>
      </c>
      <c r="I6787" s="92" t="str">
        <f t="shared" si="1061"/>
        <v/>
      </c>
      <c r="J6787" s="92" t="str">
        <f t="shared" si="1062"/>
        <v/>
      </c>
      <c r="K6787" s="92" t="str">
        <f t="shared" si="1063"/>
        <v/>
      </c>
      <c r="L6787" s="92" t="str">
        <f t="shared" si="1064"/>
        <v/>
      </c>
      <c r="M6787" s="95" t="str">
        <f>IF(A6787&lt;&gt;"",IF(MID(C6787,1,1)="c",SigmaEpsConcrete(I6787,$AN$30:$AN$33,$AR$30:$AR$33,$AS$26,$AS$27,$AS$28,$AQ$20,$AU$19),""),"")</f>
        <v/>
      </c>
      <c r="N6787" s="95" t="str">
        <f>IF(A6787&lt;&gt;"",IF(MID(C6787,1,1)="r",SigmaEpsReinf(J6787,$AS$42:$AS$43,$AS$41,$AS$39,$AS$40,$AQ$38),""),"")</f>
        <v/>
      </c>
      <c r="Q6787" s="92" t="str">
        <f t="shared" si="1066"/>
        <v/>
      </c>
      <c r="R6787" s="92" t="str">
        <f t="shared" si="1067"/>
        <v/>
      </c>
      <c r="U6787" s="5"/>
      <c r="V6787" s="5"/>
      <c r="W6787" s="94" t="str">
        <f t="shared" si="1065"/>
        <v/>
      </c>
      <c r="X6787" s="94" t="str">
        <f t="shared" si="1068"/>
        <v/>
      </c>
      <c r="Y6787" s="5"/>
      <c r="BK6787" s="8"/>
      <c r="BL6787" s="5"/>
      <c r="BM6787" s="5"/>
      <c r="BN6787" s="5"/>
      <c r="BO6787" s="5"/>
      <c r="BP6787" s="1"/>
      <c r="BQ6787" s="1"/>
      <c r="BR6787" s="1"/>
      <c r="BS6787" s="1"/>
      <c r="BT6787" s="1"/>
      <c r="BU6787" s="4"/>
      <c r="BV6787" s="1"/>
      <c r="BW6787" s="3"/>
      <c r="BX6787" s="4"/>
      <c r="BY6787" s="5"/>
      <c r="BZ6787" s="5"/>
      <c r="CA6787" s="5"/>
      <c r="CB6787" s="5"/>
      <c r="CC6787" s="5"/>
      <c r="CD6787" s="43"/>
    </row>
    <row r="6788" spans="1:82" x14ac:dyDescent="0.25">
      <c r="A6788" s="8"/>
      <c r="B6788" s="5"/>
      <c r="C6788" s="5"/>
      <c r="D6788" s="5"/>
      <c r="E6788" s="5"/>
      <c r="F6788" s="94" t="str">
        <f t="shared" si="1059"/>
        <v/>
      </c>
      <c r="G6788" s="94" t="str">
        <f t="shared" si="1060"/>
        <v/>
      </c>
      <c r="H6788" s="127" t="str">
        <f>IF(A6788&lt;&gt;"",IF(MID(C6788,1,1)="c",$AS$26,IF(MID(C6788,1,1)="r",$AS$41,IF(MID(C6788,1,1)="p",#REF!,#REF!))),"")</f>
        <v/>
      </c>
      <c r="I6788" s="92" t="str">
        <f t="shared" si="1061"/>
        <v/>
      </c>
      <c r="J6788" s="92" t="str">
        <f t="shared" si="1062"/>
        <v/>
      </c>
      <c r="K6788" s="92" t="str">
        <f t="shared" si="1063"/>
        <v/>
      </c>
      <c r="L6788" s="92" t="str">
        <f t="shared" si="1064"/>
        <v/>
      </c>
      <c r="M6788" s="95" t="str">
        <f>IF(A6788&lt;&gt;"",IF(MID(C6788,1,1)="c",SigmaEpsConcrete(I6788,$AN$30:$AN$33,$AR$30:$AR$33,$AS$26,$AS$27,$AS$28,$AQ$20,$AU$19),""),"")</f>
        <v/>
      </c>
      <c r="N6788" s="95" t="str">
        <f>IF(A6788&lt;&gt;"",IF(MID(C6788,1,1)="r",SigmaEpsReinf(J6788,$AS$42:$AS$43,$AS$41,$AS$39,$AS$40,$AQ$38),""),"")</f>
        <v/>
      </c>
      <c r="Q6788" s="92" t="str">
        <f t="shared" si="1066"/>
        <v/>
      </c>
      <c r="R6788" s="92" t="str">
        <f t="shared" si="1067"/>
        <v/>
      </c>
      <c r="U6788" s="5"/>
      <c r="V6788" s="5"/>
      <c r="W6788" s="94" t="str">
        <f t="shared" si="1065"/>
        <v/>
      </c>
      <c r="X6788" s="94" t="str">
        <f t="shared" si="1068"/>
        <v/>
      </c>
      <c r="Y6788" s="5"/>
      <c r="BK6788" s="8"/>
      <c r="BL6788" s="5"/>
      <c r="BM6788" s="5"/>
      <c r="BN6788" s="5"/>
      <c r="BO6788" s="5"/>
      <c r="BP6788" s="1"/>
      <c r="BQ6788" s="1"/>
      <c r="BR6788" s="1"/>
      <c r="BS6788" s="1"/>
      <c r="BT6788" s="1"/>
      <c r="BU6788" s="4"/>
      <c r="BV6788" s="1"/>
      <c r="BW6788" s="3"/>
      <c r="BX6788" s="4"/>
      <c r="BY6788" s="5"/>
      <c r="BZ6788" s="5"/>
      <c r="CA6788" s="5"/>
      <c r="CB6788" s="5"/>
      <c r="CC6788" s="5"/>
      <c r="CD6788" s="43"/>
    </row>
    <row r="6789" spans="1:82" x14ac:dyDescent="0.25">
      <c r="A6789" s="8"/>
      <c r="B6789" s="5"/>
      <c r="C6789" s="5"/>
      <c r="D6789" s="5"/>
      <c r="E6789" s="5"/>
      <c r="F6789" s="94" t="str">
        <f t="shared" si="1059"/>
        <v/>
      </c>
      <c r="G6789" s="94" t="str">
        <f t="shared" si="1060"/>
        <v/>
      </c>
      <c r="H6789" s="127" t="str">
        <f>IF(A6789&lt;&gt;"",IF(MID(C6789,1,1)="c",$AS$26,IF(MID(C6789,1,1)="r",$AS$41,IF(MID(C6789,1,1)="p",#REF!,#REF!))),"")</f>
        <v/>
      </c>
      <c r="I6789" s="92" t="str">
        <f t="shared" si="1061"/>
        <v/>
      </c>
      <c r="J6789" s="92" t="str">
        <f t="shared" si="1062"/>
        <v/>
      </c>
      <c r="K6789" s="92" t="str">
        <f t="shared" si="1063"/>
        <v/>
      </c>
      <c r="L6789" s="92" t="str">
        <f t="shared" si="1064"/>
        <v/>
      </c>
      <c r="M6789" s="95" t="str">
        <f>IF(A6789&lt;&gt;"",IF(MID(C6789,1,1)="c",SigmaEpsConcrete(I6789,$AN$30:$AN$33,$AR$30:$AR$33,$AS$26,$AS$27,$AS$28,$AQ$20,$AU$19),""),"")</f>
        <v/>
      </c>
      <c r="N6789" s="95" t="str">
        <f>IF(A6789&lt;&gt;"",IF(MID(C6789,1,1)="r",SigmaEpsReinf(J6789,$AS$42:$AS$43,$AS$41,$AS$39,$AS$40,$AQ$38),""),"")</f>
        <v/>
      </c>
      <c r="Q6789" s="92" t="str">
        <f t="shared" si="1066"/>
        <v/>
      </c>
      <c r="R6789" s="92" t="str">
        <f t="shared" si="1067"/>
        <v/>
      </c>
      <c r="U6789" s="5"/>
      <c r="V6789" s="5"/>
      <c r="W6789" s="94" t="str">
        <f t="shared" si="1065"/>
        <v/>
      </c>
      <c r="X6789" s="94" t="str">
        <f t="shared" si="1068"/>
        <v/>
      </c>
      <c r="Y6789" s="5"/>
      <c r="BK6789" s="8"/>
      <c r="BL6789" s="5"/>
      <c r="BM6789" s="5"/>
      <c r="BN6789" s="5"/>
      <c r="BO6789" s="5"/>
      <c r="BP6789" s="1"/>
      <c r="BQ6789" s="1"/>
      <c r="BR6789" s="1"/>
      <c r="BS6789" s="1"/>
      <c r="BT6789" s="1"/>
      <c r="BU6789" s="4"/>
      <c r="BV6789" s="1"/>
      <c r="BW6789" s="3"/>
      <c r="BX6789" s="4"/>
      <c r="BY6789" s="5"/>
      <c r="BZ6789" s="5"/>
      <c r="CA6789" s="5"/>
      <c r="CB6789" s="5"/>
      <c r="CC6789" s="5"/>
      <c r="CD6789" s="43"/>
    </row>
    <row r="6790" spans="1:82" x14ac:dyDescent="0.25">
      <c r="A6790" s="8"/>
      <c r="B6790" s="5"/>
      <c r="C6790" s="5"/>
      <c r="D6790" s="5"/>
      <c r="E6790" s="5"/>
      <c r="F6790" s="94" t="str">
        <f t="shared" si="1059"/>
        <v/>
      </c>
      <c r="G6790" s="94" t="str">
        <f t="shared" si="1060"/>
        <v/>
      </c>
      <c r="H6790" s="127" t="str">
        <f>IF(A6790&lt;&gt;"",IF(MID(C6790,1,1)="c",$AS$26,IF(MID(C6790,1,1)="r",$AS$41,IF(MID(C6790,1,1)="p",#REF!,#REF!))),"")</f>
        <v/>
      </c>
      <c r="I6790" s="92" t="str">
        <f t="shared" si="1061"/>
        <v/>
      </c>
      <c r="J6790" s="92" t="str">
        <f t="shared" si="1062"/>
        <v/>
      </c>
      <c r="K6790" s="92" t="str">
        <f t="shared" si="1063"/>
        <v/>
      </c>
      <c r="L6790" s="92" t="str">
        <f t="shared" si="1064"/>
        <v/>
      </c>
      <c r="M6790" s="95" t="str">
        <f>IF(A6790&lt;&gt;"",IF(MID(C6790,1,1)="c",SigmaEpsConcrete(I6790,$AN$30:$AN$33,$AR$30:$AR$33,$AS$26,$AS$27,$AS$28,$AQ$20,$AU$19),""),"")</f>
        <v/>
      </c>
      <c r="N6790" s="95" t="str">
        <f>IF(A6790&lt;&gt;"",IF(MID(C6790,1,1)="r",SigmaEpsReinf(J6790,$AS$42:$AS$43,$AS$41,$AS$39,$AS$40,$AQ$38),""),"")</f>
        <v/>
      </c>
      <c r="Q6790" s="92" t="str">
        <f t="shared" si="1066"/>
        <v/>
      </c>
      <c r="R6790" s="92" t="str">
        <f t="shared" si="1067"/>
        <v/>
      </c>
      <c r="U6790" s="5"/>
      <c r="V6790" s="5"/>
      <c r="W6790" s="94" t="str">
        <f t="shared" si="1065"/>
        <v/>
      </c>
      <c r="X6790" s="94" t="str">
        <f t="shared" si="1068"/>
        <v/>
      </c>
      <c r="Y6790" s="5"/>
      <c r="BK6790" s="8"/>
      <c r="BL6790" s="5"/>
      <c r="BM6790" s="5"/>
      <c r="BN6790" s="5"/>
      <c r="BO6790" s="5"/>
      <c r="BP6790" s="1"/>
      <c r="BQ6790" s="1"/>
      <c r="BR6790" s="1"/>
      <c r="BS6790" s="1"/>
      <c r="BT6790" s="1"/>
      <c r="BU6790" s="4"/>
      <c r="BV6790" s="1"/>
      <c r="BW6790" s="3"/>
      <c r="BX6790" s="4"/>
      <c r="BY6790" s="5"/>
      <c r="BZ6790" s="5"/>
      <c r="CA6790" s="5"/>
      <c r="CB6790" s="5"/>
      <c r="CC6790" s="5"/>
      <c r="CD6790" s="43"/>
    </row>
    <row r="6791" spans="1:82" x14ac:dyDescent="0.25">
      <c r="A6791" s="8"/>
      <c r="B6791" s="5"/>
      <c r="C6791" s="5"/>
      <c r="D6791" s="5"/>
      <c r="E6791" s="5"/>
      <c r="F6791" s="94" t="str">
        <f t="shared" si="1059"/>
        <v/>
      </c>
      <c r="G6791" s="94" t="str">
        <f t="shared" si="1060"/>
        <v/>
      </c>
      <c r="H6791" s="127" t="str">
        <f>IF(A6791&lt;&gt;"",IF(MID(C6791,1,1)="c",$AS$26,IF(MID(C6791,1,1)="r",$AS$41,IF(MID(C6791,1,1)="p",#REF!,#REF!))),"")</f>
        <v/>
      </c>
      <c r="I6791" s="92" t="str">
        <f t="shared" si="1061"/>
        <v/>
      </c>
      <c r="J6791" s="92" t="str">
        <f t="shared" si="1062"/>
        <v/>
      </c>
      <c r="K6791" s="92" t="str">
        <f t="shared" si="1063"/>
        <v/>
      </c>
      <c r="L6791" s="92" t="str">
        <f t="shared" si="1064"/>
        <v/>
      </c>
      <c r="M6791" s="95" t="str">
        <f>IF(A6791&lt;&gt;"",IF(MID(C6791,1,1)="c",SigmaEpsConcrete(I6791,$AN$30:$AN$33,$AR$30:$AR$33,$AS$26,$AS$27,$AS$28,$AQ$20,$AU$19),""),"")</f>
        <v/>
      </c>
      <c r="N6791" s="95" t="str">
        <f>IF(A6791&lt;&gt;"",IF(MID(C6791,1,1)="r",SigmaEpsReinf(J6791,$AS$42:$AS$43,$AS$41,$AS$39,$AS$40,$AQ$38),""),"")</f>
        <v/>
      </c>
      <c r="Q6791" s="92" t="str">
        <f t="shared" si="1066"/>
        <v/>
      </c>
      <c r="R6791" s="92" t="str">
        <f t="shared" si="1067"/>
        <v/>
      </c>
      <c r="U6791" s="5"/>
      <c r="V6791" s="5"/>
      <c r="W6791" s="94" t="str">
        <f t="shared" si="1065"/>
        <v/>
      </c>
      <c r="X6791" s="94" t="str">
        <f t="shared" si="1068"/>
        <v/>
      </c>
      <c r="Y6791" s="5"/>
      <c r="BK6791" s="8"/>
      <c r="BL6791" s="5"/>
      <c r="BM6791" s="5"/>
      <c r="BN6791" s="5"/>
      <c r="BO6791" s="5"/>
      <c r="BP6791" s="1"/>
      <c r="BQ6791" s="1"/>
      <c r="BR6791" s="1"/>
      <c r="BS6791" s="1"/>
      <c r="BT6791" s="1"/>
      <c r="BU6791" s="4"/>
      <c r="BV6791" s="1"/>
      <c r="BW6791" s="3"/>
      <c r="BX6791" s="4"/>
      <c r="BY6791" s="5"/>
      <c r="BZ6791" s="5"/>
      <c r="CA6791" s="5"/>
      <c r="CB6791" s="5"/>
      <c r="CC6791" s="5"/>
      <c r="CD6791" s="43"/>
    </row>
    <row r="6792" spans="1:82" x14ac:dyDescent="0.25">
      <c r="A6792" s="8"/>
      <c r="B6792" s="5"/>
      <c r="C6792" s="5"/>
      <c r="D6792" s="5"/>
      <c r="E6792" s="5"/>
      <c r="F6792" s="94" t="str">
        <f t="shared" si="1059"/>
        <v/>
      </c>
      <c r="G6792" s="94" t="str">
        <f t="shared" si="1060"/>
        <v/>
      </c>
      <c r="H6792" s="127" t="str">
        <f>IF(A6792&lt;&gt;"",IF(MID(C6792,1,1)="c",$AS$26,IF(MID(C6792,1,1)="r",$AS$41,IF(MID(C6792,1,1)="p",#REF!,#REF!))),"")</f>
        <v/>
      </c>
      <c r="I6792" s="92" t="str">
        <f t="shared" si="1061"/>
        <v/>
      </c>
      <c r="J6792" s="92" t="str">
        <f t="shared" si="1062"/>
        <v/>
      </c>
      <c r="K6792" s="92" t="str">
        <f t="shared" si="1063"/>
        <v/>
      </c>
      <c r="L6792" s="92" t="str">
        <f t="shared" si="1064"/>
        <v/>
      </c>
      <c r="M6792" s="95" t="str">
        <f>IF(A6792&lt;&gt;"",IF(MID(C6792,1,1)="c",SigmaEpsConcrete(I6792,$AN$30:$AN$33,$AR$30:$AR$33,$AS$26,$AS$27,$AS$28,$AQ$20,$AU$19),""),"")</f>
        <v/>
      </c>
      <c r="N6792" s="95" t="str">
        <f>IF(A6792&lt;&gt;"",IF(MID(C6792,1,1)="r",SigmaEpsReinf(J6792,$AS$42:$AS$43,$AS$41,$AS$39,$AS$40,$AQ$38),""),"")</f>
        <v/>
      </c>
      <c r="Q6792" s="92" t="str">
        <f t="shared" si="1066"/>
        <v/>
      </c>
      <c r="R6792" s="92" t="str">
        <f t="shared" si="1067"/>
        <v/>
      </c>
      <c r="U6792" s="5"/>
      <c r="V6792" s="5"/>
      <c r="W6792" s="94" t="str">
        <f t="shared" si="1065"/>
        <v/>
      </c>
      <c r="X6792" s="94" t="str">
        <f t="shared" si="1068"/>
        <v/>
      </c>
      <c r="Y6792" s="5"/>
      <c r="BK6792" s="8"/>
      <c r="BL6792" s="5"/>
      <c r="BM6792" s="5"/>
      <c r="BN6792" s="5"/>
      <c r="BO6792" s="5"/>
      <c r="BP6792" s="1"/>
      <c r="BQ6792" s="1"/>
      <c r="BR6792" s="1"/>
      <c r="BS6792" s="1"/>
      <c r="BT6792" s="1"/>
      <c r="BU6792" s="4"/>
      <c r="BV6792" s="1"/>
      <c r="BW6792" s="3"/>
      <c r="BX6792" s="4"/>
      <c r="BY6792" s="5"/>
      <c r="BZ6792" s="5"/>
      <c r="CA6792" s="5"/>
      <c r="CB6792" s="5"/>
      <c r="CC6792" s="5"/>
      <c r="CD6792" s="43"/>
    </row>
    <row r="6793" spans="1:82" x14ac:dyDescent="0.25">
      <c r="A6793" s="8"/>
      <c r="B6793" s="5"/>
      <c r="C6793" s="5"/>
      <c r="D6793" s="5"/>
      <c r="E6793" s="5"/>
      <c r="F6793" s="94" t="str">
        <f t="shared" si="1059"/>
        <v/>
      </c>
      <c r="G6793" s="94" t="str">
        <f t="shared" si="1060"/>
        <v/>
      </c>
      <c r="H6793" s="127" t="str">
        <f>IF(A6793&lt;&gt;"",IF(MID(C6793,1,1)="c",$AS$26,IF(MID(C6793,1,1)="r",$AS$41,IF(MID(C6793,1,1)="p",#REF!,#REF!))),"")</f>
        <v/>
      </c>
      <c r="I6793" s="92" t="str">
        <f t="shared" si="1061"/>
        <v/>
      </c>
      <c r="J6793" s="92" t="str">
        <f t="shared" si="1062"/>
        <v/>
      </c>
      <c r="K6793" s="92" t="str">
        <f t="shared" si="1063"/>
        <v/>
      </c>
      <c r="L6793" s="92" t="str">
        <f t="shared" si="1064"/>
        <v/>
      </c>
      <c r="M6793" s="95" t="str">
        <f>IF(A6793&lt;&gt;"",IF(MID(C6793,1,1)="c",SigmaEpsConcrete(I6793,$AN$30:$AN$33,$AR$30:$AR$33,$AS$26,$AS$27,$AS$28,$AQ$20,$AU$19),""),"")</f>
        <v/>
      </c>
      <c r="N6793" s="95" t="str">
        <f>IF(A6793&lt;&gt;"",IF(MID(C6793,1,1)="r",SigmaEpsReinf(J6793,$AS$42:$AS$43,$AS$41,$AS$39,$AS$40,$AQ$38),""),"")</f>
        <v/>
      </c>
      <c r="Q6793" s="92" t="str">
        <f t="shared" si="1066"/>
        <v/>
      </c>
      <c r="R6793" s="92" t="str">
        <f t="shared" si="1067"/>
        <v/>
      </c>
      <c r="U6793" s="5"/>
      <c r="V6793" s="5"/>
      <c r="W6793" s="94" t="str">
        <f t="shared" si="1065"/>
        <v/>
      </c>
      <c r="X6793" s="94" t="str">
        <f t="shared" si="1068"/>
        <v/>
      </c>
      <c r="Y6793" s="5"/>
      <c r="BK6793" s="8"/>
      <c r="BL6793" s="5"/>
      <c r="BM6793" s="5"/>
      <c r="BN6793" s="5"/>
      <c r="BO6793" s="5"/>
      <c r="BP6793" s="1"/>
      <c r="BQ6793" s="1"/>
      <c r="BR6793" s="1"/>
      <c r="BS6793" s="1"/>
      <c r="BT6793" s="1"/>
      <c r="BU6793" s="4"/>
      <c r="BV6793" s="1"/>
      <c r="BW6793" s="3"/>
      <c r="BX6793" s="4"/>
      <c r="BY6793" s="5"/>
      <c r="BZ6793" s="5"/>
      <c r="CA6793" s="5"/>
      <c r="CB6793" s="5"/>
      <c r="CC6793" s="5"/>
      <c r="CD6793" s="43"/>
    </row>
    <row r="6794" spans="1:82" x14ac:dyDescent="0.25">
      <c r="A6794" s="8"/>
      <c r="B6794" s="5"/>
      <c r="C6794" s="5"/>
      <c r="D6794" s="5"/>
      <c r="E6794" s="5"/>
      <c r="F6794" s="94" t="str">
        <f t="shared" ref="F6794:F6857" si="1069">IF(A6794&lt;&gt;"",(D6794-$AU$86)/10,"")</f>
        <v/>
      </c>
      <c r="G6794" s="94" t="str">
        <f t="shared" ref="G6794:G6857" si="1070">IF(A6794&lt;&gt;"",(E6794-$AU$87)/10,"")</f>
        <v/>
      </c>
      <c r="H6794" s="127" t="str">
        <f>IF(A6794&lt;&gt;"",IF(MID(C6794,1,1)="c",$AS$26,IF(MID(C6794,1,1)="r",$AS$41,IF(MID(C6794,1,1)="p",#REF!,#REF!))),"")</f>
        <v/>
      </c>
      <c r="I6794" s="92" t="str">
        <f t="shared" ref="I6794:I6857" si="1071">IF($A6794&lt;&gt;"",IF(MID($C6794,1,1)="c",$Y$3+$Y$4*$F6794+$Y$5*$G6794+$BR$43,""),"")</f>
        <v/>
      </c>
      <c r="J6794" s="92" t="str">
        <f t="shared" ref="J6794:J6857" si="1072">IF($A6794&lt;&gt;"",IF(MID($C6794,1,1)="r",$Y$3+$Y$4*$F6794+$Y$5*$G6794+$BR$43,""),"")</f>
        <v/>
      </c>
      <c r="K6794" s="92" t="str">
        <f t="shared" ref="K6794:K6857" si="1073">IF($A6794&lt;&gt;"",IF(MID($C6794,1,1)="u",$Y$3+$Y$4*$F6794+$Y$5*$G6794+$BR$43,""),"")</f>
        <v/>
      </c>
      <c r="L6794" s="92" t="str">
        <f t="shared" ref="L6794:L6857" si="1074">IF($A6794&lt;&gt;"",IF(MID($C6794,1,1)="p",$Y$3+$Y$4*$F6794+$Y$5*$G6794+$BR$43,""),"")</f>
        <v/>
      </c>
      <c r="M6794" s="95" t="str">
        <f>IF(A6794&lt;&gt;"",IF(MID(C6794,1,1)="c",SigmaEpsConcrete(I6794,$AN$30:$AN$33,$AR$30:$AR$33,$AS$26,$AS$27,$AS$28,$AQ$20,$AU$19),""),"")</f>
        <v/>
      </c>
      <c r="N6794" s="95" t="str">
        <f>IF(A6794&lt;&gt;"",IF(MID(C6794,1,1)="r",SigmaEpsReinf(J6794,$AS$42:$AS$43,$AS$41,$AS$39,$AS$40,$AQ$38),""),"")</f>
        <v/>
      </c>
      <c r="Q6794" s="92" t="str">
        <f t="shared" si="1066"/>
        <v/>
      </c>
      <c r="R6794" s="92" t="str">
        <f t="shared" si="1067"/>
        <v/>
      </c>
      <c r="U6794" s="5"/>
      <c r="V6794" s="5"/>
      <c r="W6794" s="94" t="str">
        <f t="shared" ref="W6794:W6857" si="1075">IF(A6794&lt;&gt;"",F6794-$AU$105,"")</f>
        <v/>
      </c>
      <c r="X6794" s="94" t="str">
        <f t="shared" si="1068"/>
        <v/>
      </c>
      <c r="Y6794" s="5"/>
      <c r="BK6794" s="8"/>
      <c r="BL6794" s="5"/>
      <c r="BM6794" s="5"/>
      <c r="BN6794" s="5"/>
      <c r="BO6794" s="5"/>
      <c r="BP6794" s="1"/>
      <c r="BQ6794" s="1"/>
      <c r="BR6794" s="1"/>
      <c r="BS6794" s="1"/>
      <c r="BT6794" s="1"/>
      <c r="BU6794" s="4"/>
      <c r="BV6794" s="1"/>
      <c r="BW6794" s="3"/>
      <c r="BX6794" s="4"/>
      <c r="BY6794" s="5"/>
      <c r="BZ6794" s="5"/>
      <c r="CA6794" s="5"/>
      <c r="CB6794" s="5"/>
      <c r="CC6794" s="5"/>
      <c r="CD6794" s="43"/>
    </row>
    <row r="6795" spans="1:82" x14ac:dyDescent="0.25">
      <c r="A6795" s="8"/>
      <c r="B6795" s="5"/>
      <c r="C6795" s="5"/>
      <c r="D6795" s="5"/>
      <c r="E6795" s="5"/>
      <c r="F6795" s="94" t="str">
        <f t="shared" si="1069"/>
        <v/>
      </c>
      <c r="G6795" s="94" t="str">
        <f t="shared" si="1070"/>
        <v/>
      </c>
      <c r="H6795" s="127" t="str">
        <f>IF(A6795&lt;&gt;"",IF(MID(C6795,1,1)="c",$AS$26,IF(MID(C6795,1,1)="r",$AS$41,IF(MID(C6795,1,1)="p",#REF!,#REF!))),"")</f>
        <v/>
      </c>
      <c r="I6795" s="92" t="str">
        <f t="shared" si="1071"/>
        <v/>
      </c>
      <c r="J6795" s="92" t="str">
        <f t="shared" si="1072"/>
        <v/>
      </c>
      <c r="K6795" s="92" t="str">
        <f t="shared" si="1073"/>
        <v/>
      </c>
      <c r="L6795" s="92" t="str">
        <f t="shared" si="1074"/>
        <v/>
      </c>
      <c r="M6795" s="95" t="str">
        <f>IF(A6795&lt;&gt;"",IF(MID(C6795,1,1)="c",SigmaEpsConcrete(I6795,$AN$30:$AN$33,$AR$30:$AR$33,$AS$26,$AS$27,$AS$28,$AQ$20,$AU$19),""),"")</f>
        <v/>
      </c>
      <c r="N6795" s="95" t="str">
        <f>IF(A6795&lt;&gt;"",IF(MID(C6795,1,1)="r",SigmaEpsReinf(J6795,$AS$42:$AS$43,$AS$41,$AS$39,$AS$40,$AQ$38),""),"")</f>
        <v/>
      </c>
      <c r="Q6795" s="92" t="str">
        <f t="shared" ref="Q6795:Q6858" si="1076">IF(A6795&lt;&gt;"",IF(MID(C6795,1,1)="c",IF(ISERROR(M6795/I6795),"",M6795/I6795),""),"")</f>
        <v/>
      </c>
      <c r="R6795" s="92" t="str">
        <f t="shared" ref="R6795:R6858" si="1077">IF(A6795&lt;&gt;"",IF(MID(C6795,1,1)="r",IF(ISERROR(N6795/J6795),"",N6795/J6795),""),"")</f>
        <v/>
      </c>
      <c r="U6795" s="5"/>
      <c r="V6795" s="5"/>
      <c r="W6795" s="94" t="str">
        <f t="shared" si="1075"/>
        <v/>
      </c>
      <c r="X6795" s="94" t="str">
        <f t="shared" ref="X6795:X6858" si="1078">IF(B6795&lt;&gt;"",G6795-$AU$106,"")</f>
        <v/>
      </c>
      <c r="Y6795" s="5"/>
      <c r="BK6795" s="8"/>
      <c r="BL6795" s="5"/>
      <c r="BM6795" s="5"/>
      <c r="BN6795" s="5"/>
      <c r="BO6795" s="5"/>
      <c r="BP6795" s="1"/>
      <c r="BQ6795" s="1"/>
      <c r="BR6795" s="1"/>
      <c r="BS6795" s="1"/>
      <c r="BT6795" s="1"/>
      <c r="BU6795" s="4"/>
      <c r="BV6795" s="1"/>
      <c r="BW6795" s="3"/>
      <c r="BX6795" s="4"/>
      <c r="BY6795" s="5"/>
      <c r="BZ6795" s="5"/>
      <c r="CA6795" s="5"/>
      <c r="CB6795" s="5"/>
      <c r="CC6795" s="5"/>
      <c r="CD6795" s="43"/>
    </row>
    <row r="6796" spans="1:82" x14ac:dyDescent="0.25">
      <c r="A6796" s="8"/>
      <c r="B6796" s="5"/>
      <c r="C6796" s="5"/>
      <c r="D6796" s="5"/>
      <c r="E6796" s="5"/>
      <c r="F6796" s="94" t="str">
        <f t="shared" si="1069"/>
        <v/>
      </c>
      <c r="G6796" s="94" t="str">
        <f t="shared" si="1070"/>
        <v/>
      </c>
      <c r="H6796" s="127" t="str">
        <f>IF(A6796&lt;&gt;"",IF(MID(C6796,1,1)="c",$AS$26,IF(MID(C6796,1,1)="r",$AS$41,IF(MID(C6796,1,1)="p",#REF!,#REF!))),"")</f>
        <v/>
      </c>
      <c r="I6796" s="92" t="str">
        <f t="shared" si="1071"/>
        <v/>
      </c>
      <c r="J6796" s="92" t="str">
        <f t="shared" si="1072"/>
        <v/>
      </c>
      <c r="K6796" s="92" t="str">
        <f t="shared" si="1073"/>
        <v/>
      </c>
      <c r="L6796" s="92" t="str">
        <f t="shared" si="1074"/>
        <v/>
      </c>
      <c r="M6796" s="95" t="str">
        <f>IF(A6796&lt;&gt;"",IF(MID(C6796,1,1)="c",SigmaEpsConcrete(I6796,$AN$30:$AN$33,$AR$30:$AR$33,$AS$26,$AS$27,$AS$28,$AQ$20,$AU$19),""),"")</f>
        <v/>
      </c>
      <c r="N6796" s="95" t="str">
        <f>IF(A6796&lt;&gt;"",IF(MID(C6796,1,1)="r",SigmaEpsReinf(J6796,$AS$42:$AS$43,$AS$41,$AS$39,$AS$40,$AQ$38),""),"")</f>
        <v/>
      </c>
      <c r="Q6796" s="92" t="str">
        <f t="shared" si="1076"/>
        <v/>
      </c>
      <c r="R6796" s="92" t="str">
        <f t="shared" si="1077"/>
        <v/>
      </c>
      <c r="U6796" s="5"/>
      <c r="V6796" s="5"/>
      <c r="W6796" s="94" t="str">
        <f t="shared" si="1075"/>
        <v/>
      </c>
      <c r="X6796" s="94" t="str">
        <f t="shared" si="1078"/>
        <v/>
      </c>
      <c r="Y6796" s="5"/>
      <c r="BK6796" s="8"/>
      <c r="BL6796" s="5"/>
      <c r="BM6796" s="5"/>
      <c r="BN6796" s="5"/>
      <c r="BO6796" s="5"/>
      <c r="BP6796" s="1"/>
      <c r="BQ6796" s="1"/>
      <c r="BR6796" s="1"/>
      <c r="BS6796" s="1"/>
      <c r="BT6796" s="1"/>
      <c r="BU6796" s="4"/>
      <c r="BV6796" s="1"/>
      <c r="BW6796" s="3"/>
      <c r="BX6796" s="4"/>
      <c r="BY6796" s="5"/>
      <c r="BZ6796" s="5"/>
      <c r="CA6796" s="5"/>
      <c r="CB6796" s="5"/>
      <c r="CC6796" s="5"/>
      <c r="CD6796" s="43"/>
    </row>
    <row r="6797" spans="1:82" x14ac:dyDescent="0.25">
      <c r="A6797" s="8"/>
      <c r="B6797" s="5"/>
      <c r="C6797" s="5"/>
      <c r="D6797" s="5"/>
      <c r="E6797" s="5"/>
      <c r="F6797" s="94" t="str">
        <f t="shared" si="1069"/>
        <v/>
      </c>
      <c r="G6797" s="94" t="str">
        <f t="shared" si="1070"/>
        <v/>
      </c>
      <c r="H6797" s="127" t="str">
        <f>IF(A6797&lt;&gt;"",IF(MID(C6797,1,1)="c",$AS$26,IF(MID(C6797,1,1)="r",$AS$41,IF(MID(C6797,1,1)="p",#REF!,#REF!))),"")</f>
        <v/>
      </c>
      <c r="I6797" s="92" t="str">
        <f t="shared" si="1071"/>
        <v/>
      </c>
      <c r="J6797" s="92" t="str">
        <f t="shared" si="1072"/>
        <v/>
      </c>
      <c r="K6797" s="92" t="str">
        <f t="shared" si="1073"/>
        <v/>
      </c>
      <c r="L6797" s="92" t="str">
        <f t="shared" si="1074"/>
        <v/>
      </c>
      <c r="M6797" s="95" t="str">
        <f>IF(A6797&lt;&gt;"",IF(MID(C6797,1,1)="c",SigmaEpsConcrete(I6797,$AN$30:$AN$33,$AR$30:$AR$33,$AS$26,$AS$27,$AS$28,$AQ$20,$AU$19),""),"")</f>
        <v/>
      </c>
      <c r="N6797" s="95" t="str">
        <f>IF(A6797&lt;&gt;"",IF(MID(C6797,1,1)="r",SigmaEpsReinf(J6797,$AS$42:$AS$43,$AS$41,$AS$39,$AS$40,$AQ$38),""),"")</f>
        <v/>
      </c>
      <c r="Q6797" s="92" t="str">
        <f t="shared" si="1076"/>
        <v/>
      </c>
      <c r="R6797" s="92" t="str">
        <f t="shared" si="1077"/>
        <v/>
      </c>
      <c r="U6797" s="5"/>
      <c r="V6797" s="5"/>
      <c r="W6797" s="94" t="str">
        <f t="shared" si="1075"/>
        <v/>
      </c>
      <c r="X6797" s="94" t="str">
        <f t="shared" si="1078"/>
        <v/>
      </c>
      <c r="Y6797" s="5"/>
      <c r="BK6797" s="8"/>
      <c r="BL6797" s="5"/>
      <c r="BM6797" s="5"/>
      <c r="BN6797" s="5"/>
      <c r="BO6797" s="5"/>
      <c r="BP6797" s="1"/>
      <c r="BQ6797" s="1"/>
      <c r="BR6797" s="1"/>
      <c r="BS6797" s="1"/>
      <c r="BT6797" s="1"/>
      <c r="BU6797" s="4"/>
      <c r="BV6797" s="1"/>
      <c r="BW6797" s="3"/>
      <c r="BX6797" s="4"/>
      <c r="BY6797" s="5"/>
      <c r="BZ6797" s="5"/>
      <c r="CA6797" s="5"/>
      <c r="CB6797" s="5"/>
      <c r="CC6797" s="5"/>
      <c r="CD6797" s="43"/>
    </row>
    <row r="6798" spans="1:82" x14ac:dyDescent="0.25">
      <c r="A6798" s="8"/>
      <c r="B6798" s="5"/>
      <c r="C6798" s="5"/>
      <c r="D6798" s="5"/>
      <c r="E6798" s="5"/>
      <c r="F6798" s="94" t="str">
        <f t="shared" si="1069"/>
        <v/>
      </c>
      <c r="G6798" s="94" t="str">
        <f t="shared" si="1070"/>
        <v/>
      </c>
      <c r="H6798" s="127" t="str">
        <f>IF(A6798&lt;&gt;"",IF(MID(C6798,1,1)="c",$AS$26,IF(MID(C6798,1,1)="r",$AS$41,IF(MID(C6798,1,1)="p",#REF!,#REF!))),"")</f>
        <v/>
      </c>
      <c r="I6798" s="92" t="str">
        <f t="shared" si="1071"/>
        <v/>
      </c>
      <c r="J6798" s="92" t="str">
        <f t="shared" si="1072"/>
        <v/>
      </c>
      <c r="K6798" s="92" t="str">
        <f t="shared" si="1073"/>
        <v/>
      </c>
      <c r="L6798" s="92" t="str">
        <f t="shared" si="1074"/>
        <v/>
      </c>
      <c r="M6798" s="95" t="str">
        <f>IF(A6798&lt;&gt;"",IF(MID(C6798,1,1)="c",SigmaEpsConcrete(I6798,$AN$30:$AN$33,$AR$30:$AR$33,$AS$26,$AS$27,$AS$28,$AQ$20,$AU$19),""),"")</f>
        <v/>
      </c>
      <c r="N6798" s="95" t="str">
        <f>IF(A6798&lt;&gt;"",IF(MID(C6798,1,1)="r",SigmaEpsReinf(J6798,$AS$42:$AS$43,$AS$41,$AS$39,$AS$40,$AQ$38),""),"")</f>
        <v/>
      </c>
      <c r="Q6798" s="92" t="str">
        <f t="shared" si="1076"/>
        <v/>
      </c>
      <c r="R6798" s="92" t="str">
        <f t="shared" si="1077"/>
        <v/>
      </c>
      <c r="U6798" s="5"/>
      <c r="V6798" s="5"/>
      <c r="W6798" s="94" t="str">
        <f t="shared" si="1075"/>
        <v/>
      </c>
      <c r="X6798" s="94" t="str">
        <f t="shared" si="1078"/>
        <v/>
      </c>
      <c r="Y6798" s="5"/>
      <c r="BK6798" s="8"/>
      <c r="BL6798" s="5"/>
      <c r="BM6798" s="5"/>
      <c r="BN6798" s="5"/>
      <c r="BO6798" s="5"/>
      <c r="BP6798" s="1"/>
      <c r="BQ6798" s="1"/>
      <c r="BR6798" s="1"/>
      <c r="BS6798" s="1"/>
      <c r="BT6798" s="1"/>
      <c r="BU6798" s="4"/>
      <c r="BV6798" s="1"/>
      <c r="BW6798" s="3"/>
      <c r="BX6798" s="4"/>
      <c r="BY6798" s="5"/>
      <c r="BZ6798" s="5"/>
      <c r="CA6798" s="5"/>
      <c r="CB6798" s="5"/>
      <c r="CC6798" s="5"/>
      <c r="CD6798" s="43"/>
    </row>
    <row r="6799" spans="1:82" x14ac:dyDescent="0.25">
      <c r="A6799" s="8"/>
      <c r="B6799" s="5"/>
      <c r="C6799" s="5"/>
      <c r="D6799" s="5"/>
      <c r="E6799" s="5"/>
      <c r="F6799" s="94" t="str">
        <f t="shared" si="1069"/>
        <v/>
      </c>
      <c r="G6799" s="94" t="str">
        <f t="shared" si="1070"/>
        <v/>
      </c>
      <c r="H6799" s="127" t="str">
        <f>IF(A6799&lt;&gt;"",IF(MID(C6799,1,1)="c",$AS$26,IF(MID(C6799,1,1)="r",$AS$41,IF(MID(C6799,1,1)="p",#REF!,#REF!))),"")</f>
        <v/>
      </c>
      <c r="I6799" s="92" t="str">
        <f t="shared" si="1071"/>
        <v/>
      </c>
      <c r="J6799" s="92" t="str">
        <f t="shared" si="1072"/>
        <v/>
      </c>
      <c r="K6799" s="92" t="str">
        <f t="shared" si="1073"/>
        <v/>
      </c>
      <c r="L6799" s="92" t="str">
        <f t="shared" si="1074"/>
        <v/>
      </c>
      <c r="M6799" s="95" t="str">
        <f>IF(A6799&lt;&gt;"",IF(MID(C6799,1,1)="c",SigmaEpsConcrete(I6799,$AN$30:$AN$33,$AR$30:$AR$33,$AS$26,$AS$27,$AS$28,$AQ$20,$AU$19),""),"")</f>
        <v/>
      </c>
      <c r="N6799" s="95" t="str">
        <f>IF(A6799&lt;&gt;"",IF(MID(C6799,1,1)="r",SigmaEpsReinf(J6799,$AS$42:$AS$43,$AS$41,$AS$39,$AS$40,$AQ$38),""),"")</f>
        <v/>
      </c>
      <c r="Q6799" s="92" t="str">
        <f t="shared" si="1076"/>
        <v/>
      </c>
      <c r="R6799" s="92" t="str">
        <f t="shared" si="1077"/>
        <v/>
      </c>
      <c r="U6799" s="5"/>
      <c r="V6799" s="5"/>
      <c r="W6799" s="94" t="str">
        <f t="shared" si="1075"/>
        <v/>
      </c>
      <c r="X6799" s="94" t="str">
        <f t="shared" si="1078"/>
        <v/>
      </c>
      <c r="Y6799" s="5"/>
      <c r="BK6799" s="8"/>
      <c r="BL6799" s="5"/>
      <c r="BM6799" s="5"/>
      <c r="BN6799" s="5"/>
      <c r="BO6799" s="5"/>
      <c r="BP6799" s="1"/>
      <c r="BQ6799" s="1"/>
      <c r="BR6799" s="1"/>
      <c r="BS6799" s="1"/>
      <c r="BT6799" s="1"/>
      <c r="BU6799" s="4"/>
      <c r="BV6799" s="1"/>
      <c r="BW6799" s="3"/>
      <c r="BX6799" s="4"/>
      <c r="BY6799" s="5"/>
      <c r="BZ6799" s="5"/>
      <c r="CA6799" s="5"/>
      <c r="CB6799" s="5"/>
      <c r="CC6799" s="5"/>
      <c r="CD6799" s="43"/>
    </row>
    <row r="6800" spans="1:82" x14ac:dyDescent="0.25">
      <c r="A6800" s="8"/>
      <c r="B6800" s="5"/>
      <c r="C6800" s="5"/>
      <c r="D6800" s="5"/>
      <c r="E6800" s="5"/>
      <c r="F6800" s="94" t="str">
        <f t="shared" si="1069"/>
        <v/>
      </c>
      <c r="G6800" s="94" t="str">
        <f t="shared" si="1070"/>
        <v/>
      </c>
      <c r="H6800" s="127" t="str">
        <f>IF(A6800&lt;&gt;"",IF(MID(C6800,1,1)="c",$AS$26,IF(MID(C6800,1,1)="r",$AS$41,IF(MID(C6800,1,1)="p",#REF!,#REF!))),"")</f>
        <v/>
      </c>
      <c r="I6800" s="92" t="str">
        <f t="shared" si="1071"/>
        <v/>
      </c>
      <c r="J6800" s="92" t="str">
        <f t="shared" si="1072"/>
        <v/>
      </c>
      <c r="K6800" s="92" t="str">
        <f t="shared" si="1073"/>
        <v/>
      </c>
      <c r="L6800" s="92" t="str">
        <f t="shared" si="1074"/>
        <v/>
      </c>
      <c r="M6800" s="95" t="str">
        <f>IF(A6800&lt;&gt;"",IF(MID(C6800,1,1)="c",SigmaEpsConcrete(I6800,$AN$30:$AN$33,$AR$30:$AR$33,$AS$26,$AS$27,$AS$28,$AQ$20,$AU$19),""),"")</f>
        <v/>
      </c>
      <c r="N6800" s="95" t="str">
        <f>IF(A6800&lt;&gt;"",IF(MID(C6800,1,1)="r",SigmaEpsReinf(J6800,$AS$42:$AS$43,$AS$41,$AS$39,$AS$40,$AQ$38),""),"")</f>
        <v/>
      </c>
      <c r="Q6800" s="92" t="str">
        <f t="shared" si="1076"/>
        <v/>
      </c>
      <c r="R6800" s="92" t="str">
        <f t="shared" si="1077"/>
        <v/>
      </c>
      <c r="U6800" s="5"/>
      <c r="V6800" s="5"/>
      <c r="W6800" s="94" t="str">
        <f t="shared" si="1075"/>
        <v/>
      </c>
      <c r="X6800" s="94" t="str">
        <f t="shared" si="1078"/>
        <v/>
      </c>
      <c r="Y6800" s="5"/>
      <c r="BK6800" s="8"/>
      <c r="BL6800" s="5"/>
      <c r="BM6800" s="5"/>
      <c r="BN6800" s="5"/>
      <c r="BO6800" s="5"/>
      <c r="BP6800" s="1"/>
      <c r="BQ6800" s="1"/>
      <c r="BR6800" s="1"/>
      <c r="BS6800" s="1"/>
      <c r="BT6800" s="1"/>
      <c r="BU6800" s="4"/>
      <c r="BV6800" s="1"/>
      <c r="BW6800" s="3"/>
      <c r="BX6800" s="4"/>
      <c r="BY6800" s="5"/>
      <c r="BZ6800" s="5"/>
      <c r="CA6800" s="5"/>
      <c r="CB6800" s="5"/>
      <c r="CC6800" s="5"/>
      <c r="CD6800" s="43"/>
    </row>
    <row r="6801" spans="1:82" x14ac:dyDescent="0.25">
      <c r="A6801" s="8"/>
      <c r="B6801" s="5"/>
      <c r="C6801" s="5"/>
      <c r="D6801" s="5"/>
      <c r="E6801" s="5"/>
      <c r="F6801" s="94" t="str">
        <f t="shared" si="1069"/>
        <v/>
      </c>
      <c r="G6801" s="94" t="str">
        <f t="shared" si="1070"/>
        <v/>
      </c>
      <c r="H6801" s="127" t="str">
        <f>IF(A6801&lt;&gt;"",IF(MID(C6801,1,1)="c",$AS$26,IF(MID(C6801,1,1)="r",$AS$41,IF(MID(C6801,1,1)="p",#REF!,#REF!))),"")</f>
        <v/>
      </c>
      <c r="I6801" s="92" t="str">
        <f t="shared" si="1071"/>
        <v/>
      </c>
      <c r="J6801" s="92" t="str">
        <f t="shared" si="1072"/>
        <v/>
      </c>
      <c r="K6801" s="92" t="str">
        <f t="shared" si="1073"/>
        <v/>
      </c>
      <c r="L6801" s="92" t="str">
        <f t="shared" si="1074"/>
        <v/>
      </c>
      <c r="M6801" s="95" t="str">
        <f>IF(A6801&lt;&gt;"",IF(MID(C6801,1,1)="c",SigmaEpsConcrete(I6801,$AN$30:$AN$33,$AR$30:$AR$33,$AS$26,$AS$27,$AS$28,$AQ$20,$AU$19),""),"")</f>
        <v/>
      </c>
      <c r="N6801" s="95" t="str">
        <f>IF(A6801&lt;&gt;"",IF(MID(C6801,1,1)="r",SigmaEpsReinf(J6801,$AS$42:$AS$43,$AS$41,$AS$39,$AS$40,$AQ$38),""),"")</f>
        <v/>
      </c>
      <c r="Q6801" s="92" t="str">
        <f t="shared" si="1076"/>
        <v/>
      </c>
      <c r="R6801" s="92" t="str">
        <f t="shared" si="1077"/>
        <v/>
      </c>
      <c r="U6801" s="5"/>
      <c r="V6801" s="5"/>
      <c r="W6801" s="94" t="str">
        <f t="shared" si="1075"/>
        <v/>
      </c>
      <c r="X6801" s="94" t="str">
        <f t="shared" si="1078"/>
        <v/>
      </c>
      <c r="Y6801" s="5"/>
      <c r="BK6801" s="8"/>
      <c r="BL6801" s="5"/>
      <c r="BM6801" s="5"/>
      <c r="BN6801" s="5"/>
      <c r="BO6801" s="5"/>
      <c r="BP6801" s="1"/>
      <c r="BQ6801" s="1"/>
      <c r="BR6801" s="1"/>
      <c r="BS6801" s="1"/>
      <c r="BT6801" s="1"/>
      <c r="BU6801" s="4"/>
      <c r="BV6801" s="1"/>
      <c r="BW6801" s="3"/>
      <c r="BX6801" s="4"/>
      <c r="BY6801" s="5"/>
      <c r="BZ6801" s="5"/>
      <c r="CA6801" s="5"/>
      <c r="CB6801" s="5"/>
      <c r="CC6801" s="5"/>
      <c r="CD6801" s="43"/>
    </row>
    <row r="6802" spans="1:82" x14ac:dyDescent="0.25">
      <c r="A6802" s="8"/>
      <c r="B6802" s="5"/>
      <c r="C6802" s="5"/>
      <c r="D6802" s="5"/>
      <c r="E6802" s="5"/>
      <c r="F6802" s="94" t="str">
        <f t="shared" si="1069"/>
        <v/>
      </c>
      <c r="G6802" s="94" t="str">
        <f t="shared" si="1070"/>
        <v/>
      </c>
      <c r="H6802" s="127" t="str">
        <f>IF(A6802&lt;&gt;"",IF(MID(C6802,1,1)="c",$AS$26,IF(MID(C6802,1,1)="r",$AS$41,IF(MID(C6802,1,1)="p",#REF!,#REF!))),"")</f>
        <v/>
      </c>
      <c r="I6802" s="92" t="str">
        <f t="shared" si="1071"/>
        <v/>
      </c>
      <c r="J6802" s="92" t="str">
        <f t="shared" si="1072"/>
        <v/>
      </c>
      <c r="K6802" s="92" t="str">
        <f t="shared" si="1073"/>
        <v/>
      </c>
      <c r="L6802" s="92" t="str">
        <f t="shared" si="1074"/>
        <v/>
      </c>
      <c r="M6802" s="95" t="str">
        <f>IF(A6802&lt;&gt;"",IF(MID(C6802,1,1)="c",SigmaEpsConcrete(I6802,$AN$30:$AN$33,$AR$30:$AR$33,$AS$26,$AS$27,$AS$28,$AQ$20,$AU$19),""),"")</f>
        <v/>
      </c>
      <c r="N6802" s="95" t="str">
        <f>IF(A6802&lt;&gt;"",IF(MID(C6802,1,1)="r",SigmaEpsReinf(J6802,$AS$42:$AS$43,$AS$41,$AS$39,$AS$40,$AQ$38),""),"")</f>
        <v/>
      </c>
      <c r="Q6802" s="92" t="str">
        <f t="shared" si="1076"/>
        <v/>
      </c>
      <c r="R6802" s="92" t="str">
        <f t="shared" si="1077"/>
        <v/>
      </c>
      <c r="U6802" s="5"/>
      <c r="V6802" s="5"/>
      <c r="W6802" s="94" t="str">
        <f t="shared" si="1075"/>
        <v/>
      </c>
      <c r="X6802" s="94" t="str">
        <f t="shared" si="1078"/>
        <v/>
      </c>
      <c r="Y6802" s="5"/>
      <c r="BK6802" s="8"/>
      <c r="BL6802" s="5"/>
      <c r="BM6802" s="5"/>
      <c r="BN6802" s="5"/>
      <c r="BO6802" s="5"/>
      <c r="BP6802" s="1"/>
      <c r="BQ6802" s="1"/>
      <c r="BR6802" s="1"/>
      <c r="BS6802" s="1"/>
      <c r="BT6802" s="1"/>
      <c r="BU6802" s="4"/>
      <c r="BV6802" s="1"/>
      <c r="BW6802" s="3"/>
      <c r="BX6802" s="4"/>
      <c r="BY6802" s="5"/>
      <c r="BZ6802" s="5"/>
      <c r="CA6802" s="5"/>
      <c r="CB6802" s="5"/>
      <c r="CC6802" s="5"/>
      <c r="CD6802" s="43"/>
    </row>
    <row r="6803" spans="1:82" x14ac:dyDescent="0.25">
      <c r="A6803" s="8"/>
      <c r="B6803" s="5"/>
      <c r="C6803" s="5"/>
      <c r="D6803" s="5"/>
      <c r="E6803" s="5"/>
      <c r="F6803" s="94" t="str">
        <f t="shared" si="1069"/>
        <v/>
      </c>
      <c r="G6803" s="94" t="str">
        <f t="shared" si="1070"/>
        <v/>
      </c>
      <c r="H6803" s="127" t="str">
        <f>IF(A6803&lt;&gt;"",IF(MID(C6803,1,1)="c",$AS$26,IF(MID(C6803,1,1)="r",$AS$41,IF(MID(C6803,1,1)="p",#REF!,#REF!))),"")</f>
        <v/>
      </c>
      <c r="I6803" s="92" t="str">
        <f t="shared" si="1071"/>
        <v/>
      </c>
      <c r="J6803" s="92" t="str">
        <f t="shared" si="1072"/>
        <v/>
      </c>
      <c r="K6803" s="92" t="str">
        <f t="shared" si="1073"/>
        <v/>
      </c>
      <c r="L6803" s="92" t="str">
        <f t="shared" si="1074"/>
        <v/>
      </c>
      <c r="M6803" s="95" t="str">
        <f>IF(A6803&lt;&gt;"",IF(MID(C6803,1,1)="c",SigmaEpsConcrete(I6803,$AN$30:$AN$33,$AR$30:$AR$33,$AS$26,$AS$27,$AS$28,$AQ$20,$AU$19),""),"")</f>
        <v/>
      </c>
      <c r="N6803" s="95" t="str">
        <f>IF(A6803&lt;&gt;"",IF(MID(C6803,1,1)="r",SigmaEpsReinf(J6803,$AS$42:$AS$43,$AS$41,$AS$39,$AS$40,$AQ$38),""),"")</f>
        <v/>
      </c>
      <c r="Q6803" s="92" t="str">
        <f t="shared" si="1076"/>
        <v/>
      </c>
      <c r="R6803" s="92" t="str">
        <f t="shared" si="1077"/>
        <v/>
      </c>
      <c r="U6803" s="5"/>
      <c r="V6803" s="5"/>
      <c r="W6803" s="94" t="str">
        <f t="shared" si="1075"/>
        <v/>
      </c>
      <c r="X6803" s="94" t="str">
        <f t="shared" si="1078"/>
        <v/>
      </c>
      <c r="Y6803" s="5"/>
      <c r="BK6803" s="8"/>
      <c r="BL6803" s="5"/>
      <c r="BM6803" s="5"/>
      <c r="BN6803" s="5"/>
      <c r="BO6803" s="5"/>
      <c r="BP6803" s="1"/>
      <c r="BQ6803" s="1"/>
      <c r="BR6803" s="1"/>
      <c r="BS6803" s="1"/>
      <c r="BT6803" s="1"/>
      <c r="BU6803" s="4"/>
      <c r="BV6803" s="1"/>
      <c r="BW6803" s="3"/>
      <c r="BX6803" s="4"/>
      <c r="BY6803" s="5"/>
      <c r="BZ6803" s="5"/>
      <c r="CA6803" s="5"/>
      <c r="CB6803" s="5"/>
      <c r="CC6803" s="5"/>
      <c r="CD6803" s="43"/>
    </row>
    <row r="6804" spans="1:82" x14ac:dyDescent="0.25">
      <c r="A6804" s="8"/>
      <c r="B6804" s="5"/>
      <c r="C6804" s="5"/>
      <c r="D6804" s="5"/>
      <c r="E6804" s="5"/>
      <c r="F6804" s="94" t="str">
        <f t="shared" si="1069"/>
        <v/>
      </c>
      <c r="G6804" s="94" t="str">
        <f t="shared" si="1070"/>
        <v/>
      </c>
      <c r="H6804" s="127" t="str">
        <f>IF(A6804&lt;&gt;"",IF(MID(C6804,1,1)="c",$AS$26,IF(MID(C6804,1,1)="r",$AS$41,IF(MID(C6804,1,1)="p",#REF!,#REF!))),"")</f>
        <v/>
      </c>
      <c r="I6804" s="92" t="str">
        <f t="shared" si="1071"/>
        <v/>
      </c>
      <c r="J6804" s="92" t="str">
        <f t="shared" si="1072"/>
        <v/>
      </c>
      <c r="K6804" s="92" t="str">
        <f t="shared" si="1073"/>
        <v/>
      </c>
      <c r="L6804" s="92" t="str">
        <f t="shared" si="1074"/>
        <v/>
      </c>
      <c r="M6804" s="95" t="str">
        <f>IF(A6804&lt;&gt;"",IF(MID(C6804,1,1)="c",SigmaEpsConcrete(I6804,$AN$30:$AN$33,$AR$30:$AR$33,$AS$26,$AS$27,$AS$28,$AQ$20,$AU$19),""),"")</f>
        <v/>
      </c>
      <c r="N6804" s="95" t="str">
        <f>IF(A6804&lt;&gt;"",IF(MID(C6804,1,1)="r",SigmaEpsReinf(J6804,$AS$42:$AS$43,$AS$41,$AS$39,$AS$40,$AQ$38),""),"")</f>
        <v/>
      </c>
      <c r="Q6804" s="92" t="str">
        <f t="shared" si="1076"/>
        <v/>
      </c>
      <c r="R6804" s="92" t="str">
        <f t="shared" si="1077"/>
        <v/>
      </c>
      <c r="U6804" s="5"/>
      <c r="V6804" s="5"/>
      <c r="W6804" s="94" t="str">
        <f t="shared" si="1075"/>
        <v/>
      </c>
      <c r="X6804" s="94" t="str">
        <f t="shared" si="1078"/>
        <v/>
      </c>
      <c r="Y6804" s="5"/>
      <c r="BK6804" s="8"/>
      <c r="BL6804" s="5"/>
      <c r="BM6804" s="5"/>
      <c r="BN6804" s="5"/>
      <c r="BO6804" s="5"/>
      <c r="BP6804" s="1"/>
      <c r="BQ6804" s="1"/>
      <c r="BR6804" s="1"/>
      <c r="BS6804" s="1"/>
      <c r="BT6804" s="1"/>
      <c r="BU6804" s="4"/>
      <c r="BV6804" s="1"/>
      <c r="BW6804" s="3"/>
      <c r="BX6804" s="4"/>
      <c r="BY6804" s="5"/>
      <c r="BZ6804" s="5"/>
      <c r="CA6804" s="5"/>
      <c r="CB6804" s="5"/>
      <c r="CC6804" s="5"/>
      <c r="CD6804" s="43"/>
    </row>
    <row r="6805" spans="1:82" x14ac:dyDescent="0.25">
      <c r="A6805" s="8"/>
      <c r="B6805" s="5"/>
      <c r="C6805" s="5"/>
      <c r="D6805" s="5"/>
      <c r="E6805" s="5"/>
      <c r="F6805" s="94" t="str">
        <f t="shared" si="1069"/>
        <v/>
      </c>
      <c r="G6805" s="94" t="str">
        <f t="shared" si="1070"/>
        <v/>
      </c>
      <c r="H6805" s="127" t="str">
        <f>IF(A6805&lt;&gt;"",IF(MID(C6805,1,1)="c",$AS$26,IF(MID(C6805,1,1)="r",$AS$41,IF(MID(C6805,1,1)="p",#REF!,#REF!))),"")</f>
        <v/>
      </c>
      <c r="I6805" s="92" t="str">
        <f t="shared" si="1071"/>
        <v/>
      </c>
      <c r="J6805" s="92" t="str">
        <f t="shared" si="1072"/>
        <v/>
      </c>
      <c r="K6805" s="92" t="str">
        <f t="shared" si="1073"/>
        <v/>
      </c>
      <c r="L6805" s="92" t="str">
        <f t="shared" si="1074"/>
        <v/>
      </c>
      <c r="M6805" s="95" t="str">
        <f>IF(A6805&lt;&gt;"",IF(MID(C6805,1,1)="c",SigmaEpsConcrete(I6805,$AN$30:$AN$33,$AR$30:$AR$33,$AS$26,$AS$27,$AS$28,$AQ$20,$AU$19),""),"")</f>
        <v/>
      </c>
      <c r="N6805" s="95" t="str">
        <f>IF(A6805&lt;&gt;"",IF(MID(C6805,1,1)="r",SigmaEpsReinf(J6805,$AS$42:$AS$43,$AS$41,$AS$39,$AS$40,$AQ$38),""),"")</f>
        <v/>
      </c>
      <c r="Q6805" s="92" t="str">
        <f t="shared" si="1076"/>
        <v/>
      </c>
      <c r="R6805" s="92" t="str">
        <f t="shared" si="1077"/>
        <v/>
      </c>
      <c r="U6805" s="5"/>
      <c r="V6805" s="5"/>
      <c r="W6805" s="94" t="str">
        <f t="shared" si="1075"/>
        <v/>
      </c>
      <c r="X6805" s="94" t="str">
        <f t="shared" si="1078"/>
        <v/>
      </c>
      <c r="Y6805" s="5"/>
      <c r="BK6805" s="8"/>
      <c r="BL6805" s="5"/>
      <c r="BM6805" s="5"/>
      <c r="BN6805" s="5"/>
      <c r="BO6805" s="5"/>
      <c r="BP6805" s="1"/>
      <c r="BQ6805" s="1"/>
      <c r="BR6805" s="1"/>
      <c r="BS6805" s="1"/>
      <c r="BT6805" s="1"/>
      <c r="BU6805" s="4"/>
      <c r="BV6805" s="1"/>
      <c r="BW6805" s="3"/>
      <c r="BX6805" s="4"/>
      <c r="BY6805" s="5"/>
      <c r="BZ6805" s="5"/>
      <c r="CA6805" s="5"/>
      <c r="CB6805" s="5"/>
      <c r="CC6805" s="5"/>
      <c r="CD6805" s="43"/>
    </row>
    <row r="6806" spans="1:82" x14ac:dyDescent="0.25">
      <c r="A6806" s="8"/>
      <c r="B6806" s="5"/>
      <c r="C6806" s="5"/>
      <c r="D6806" s="5"/>
      <c r="E6806" s="5"/>
      <c r="F6806" s="94" t="str">
        <f t="shared" si="1069"/>
        <v/>
      </c>
      <c r="G6806" s="94" t="str">
        <f t="shared" si="1070"/>
        <v/>
      </c>
      <c r="H6806" s="127" t="str">
        <f>IF(A6806&lt;&gt;"",IF(MID(C6806,1,1)="c",$AS$26,IF(MID(C6806,1,1)="r",$AS$41,IF(MID(C6806,1,1)="p",#REF!,#REF!))),"")</f>
        <v/>
      </c>
      <c r="I6806" s="92" t="str">
        <f t="shared" si="1071"/>
        <v/>
      </c>
      <c r="J6806" s="92" t="str">
        <f t="shared" si="1072"/>
        <v/>
      </c>
      <c r="K6806" s="92" t="str">
        <f t="shared" si="1073"/>
        <v/>
      </c>
      <c r="L6806" s="92" t="str">
        <f t="shared" si="1074"/>
        <v/>
      </c>
      <c r="M6806" s="95" t="str">
        <f>IF(A6806&lt;&gt;"",IF(MID(C6806,1,1)="c",SigmaEpsConcrete(I6806,$AN$30:$AN$33,$AR$30:$AR$33,$AS$26,$AS$27,$AS$28,$AQ$20,$AU$19),""),"")</f>
        <v/>
      </c>
      <c r="N6806" s="95" t="str">
        <f>IF(A6806&lt;&gt;"",IF(MID(C6806,1,1)="r",SigmaEpsReinf(J6806,$AS$42:$AS$43,$AS$41,$AS$39,$AS$40,$AQ$38),""),"")</f>
        <v/>
      </c>
      <c r="Q6806" s="92" t="str">
        <f t="shared" si="1076"/>
        <v/>
      </c>
      <c r="R6806" s="92" t="str">
        <f t="shared" si="1077"/>
        <v/>
      </c>
      <c r="U6806" s="5"/>
      <c r="V6806" s="5"/>
      <c r="W6806" s="94" t="str">
        <f t="shared" si="1075"/>
        <v/>
      </c>
      <c r="X6806" s="94" t="str">
        <f t="shared" si="1078"/>
        <v/>
      </c>
      <c r="Y6806" s="5"/>
      <c r="BK6806" s="8"/>
      <c r="BL6806" s="5"/>
      <c r="BM6806" s="5"/>
      <c r="BN6806" s="5"/>
      <c r="BO6806" s="5"/>
      <c r="BP6806" s="1"/>
      <c r="BQ6806" s="1"/>
      <c r="BR6806" s="1"/>
      <c r="BS6806" s="1"/>
      <c r="BT6806" s="1"/>
      <c r="BU6806" s="4"/>
      <c r="BV6806" s="1"/>
      <c r="BW6806" s="3"/>
      <c r="BX6806" s="4"/>
      <c r="BY6806" s="5"/>
      <c r="BZ6806" s="5"/>
      <c r="CA6806" s="5"/>
      <c r="CB6806" s="5"/>
      <c r="CC6806" s="5"/>
      <c r="CD6806" s="43"/>
    </row>
    <row r="6807" spans="1:82" x14ac:dyDescent="0.25">
      <c r="A6807" s="8"/>
      <c r="B6807" s="5"/>
      <c r="C6807" s="5"/>
      <c r="D6807" s="5"/>
      <c r="E6807" s="5"/>
      <c r="F6807" s="94" t="str">
        <f t="shared" si="1069"/>
        <v/>
      </c>
      <c r="G6807" s="94" t="str">
        <f t="shared" si="1070"/>
        <v/>
      </c>
      <c r="H6807" s="127" t="str">
        <f>IF(A6807&lt;&gt;"",IF(MID(C6807,1,1)="c",$AS$26,IF(MID(C6807,1,1)="r",$AS$41,IF(MID(C6807,1,1)="p",#REF!,#REF!))),"")</f>
        <v/>
      </c>
      <c r="I6807" s="92" t="str">
        <f t="shared" si="1071"/>
        <v/>
      </c>
      <c r="J6807" s="92" t="str">
        <f t="shared" si="1072"/>
        <v/>
      </c>
      <c r="K6807" s="92" t="str">
        <f t="shared" si="1073"/>
        <v/>
      </c>
      <c r="L6807" s="92" t="str">
        <f t="shared" si="1074"/>
        <v/>
      </c>
      <c r="M6807" s="95" t="str">
        <f>IF(A6807&lt;&gt;"",IF(MID(C6807,1,1)="c",SigmaEpsConcrete(I6807,$AN$30:$AN$33,$AR$30:$AR$33,$AS$26,$AS$27,$AS$28,$AQ$20,$AU$19),""),"")</f>
        <v/>
      </c>
      <c r="N6807" s="95" t="str">
        <f>IF(A6807&lt;&gt;"",IF(MID(C6807,1,1)="r",SigmaEpsReinf(J6807,$AS$42:$AS$43,$AS$41,$AS$39,$AS$40,$AQ$38),""),"")</f>
        <v/>
      </c>
      <c r="Q6807" s="92" t="str">
        <f t="shared" si="1076"/>
        <v/>
      </c>
      <c r="R6807" s="92" t="str">
        <f t="shared" si="1077"/>
        <v/>
      </c>
      <c r="U6807" s="5"/>
      <c r="V6807" s="5"/>
      <c r="W6807" s="94" t="str">
        <f t="shared" si="1075"/>
        <v/>
      </c>
      <c r="X6807" s="94" t="str">
        <f t="shared" si="1078"/>
        <v/>
      </c>
      <c r="Y6807" s="5"/>
      <c r="BK6807" s="8"/>
      <c r="BL6807" s="5"/>
      <c r="BM6807" s="5"/>
      <c r="BN6807" s="5"/>
      <c r="BO6807" s="5"/>
      <c r="BP6807" s="1"/>
      <c r="BQ6807" s="1"/>
      <c r="BR6807" s="1"/>
      <c r="BS6807" s="1"/>
      <c r="BT6807" s="1"/>
      <c r="BU6807" s="4"/>
      <c r="BV6807" s="1"/>
      <c r="BW6807" s="3"/>
      <c r="BX6807" s="4"/>
      <c r="BY6807" s="5"/>
      <c r="BZ6807" s="5"/>
      <c r="CA6807" s="5"/>
      <c r="CB6807" s="5"/>
      <c r="CC6807" s="5"/>
      <c r="CD6807" s="43"/>
    </row>
    <row r="6808" spans="1:82" x14ac:dyDescent="0.25">
      <c r="A6808" s="8"/>
      <c r="B6808" s="5"/>
      <c r="C6808" s="5"/>
      <c r="D6808" s="5"/>
      <c r="E6808" s="5"/>
      <c r="F6808" s="94" t="str">
        <f t="shared" si="1069"/>
        <v/>
      </c>
      <c r="G6808" s="94" t="str">
        <f t="shared" si="1070"/>
        <v/>
      </c>
      <c r="H6808" s="127" t="str">
        <f>IF(A6808&lt;&gt;"",IF(MID(C6808,1,1)="c",$AS$26,IF(MID(C6808,1,1)="r",$AS$41,IF(MID(C6808,1,1)="p",#REF!,#REF!))),"")</f>
        <v/>
      </c>
      <c r="I6808" s="92" t="str">
        <f t="shared" si="1071"/>
        <v/>
      </c>
      <c r="J6808" s="92" t="str">
        <f t="shared" si="1072"/>
        <v/>
      </c>
      <c r="K6808" s="92" t="str">
        <f t="shared" si="1073"/>
        <v/>
      </c>
      <c r="L6808" s="92" t="str">
        <f t="shared" si="1074"/>
        <v/>
      </c>
      <c r="M6808" s="95" t="str">
        <f>IF(A6808&lt;&gt;"",IF(MID(C6808,1,1)="c",SigmaEpsConcrete(I6808,$AN$30:$AN$33,$AR$30:$AR$33,$AS$26,$AS$27,$AS$28,$AQ$20,$AU$19),""),"")</f>
        <v/>
      </c>
      <c r="N6808" s="95" t="str">
        <f>IF(A6808&lt;&gt;"",IF(MID(C6808,1,1)="r",SigmaEpsReinf(J6808,$AS$42:$AS$43,$AS$41,$AS$39,$AS$40,$AQ$38),""),"")</f>
        <v/>
      </c>
      <c r="Q6808" s="92" t="str">
        <f t="shared" si="1076"/>
        <v/>
      </c>
      <c r="R6808" s="92" t="str">
        <f t="shared" si="1077"/>
        <v/>
      </c>
      <c r="U6808" s="5"/>
      <c r="V6808" s="5"/>
      <c r="W6808" s="94" t="str">
        <f t="shared" si="1075"/>
        <v/>
      </c>
      <c r="X6808" s="94" t="str">
        <f t="shared" si="1078"/>
        <v/>
      </c>
      <c r="Y6808" s="5"/>
      <c r="BK6808" s="8"/>
      <c r="BL6808" s="5"/>
      <c r="BM6808" s="5"/>
      <c r="BN6808" s="5"/>
      <c r="BO6808" s="5"/>
      <c r="BP6808" s="1"/>
      <c r="BQ6808" s="1"/>
      <c r="BR6808" s="1"/>
      <c r="BS6808" s="1"/>
      <c r="BT6808" s="1"/>
      <c r="BU6808" s="4"/>
      <c r="BV6808" s="1"/>
      <c r="BW6808" s="3"/>
      <c r="BX6808" s="4"/>
      <c r="BY6808" s="5"/>
      <c r="BZ6808" s="5"/>
      <c r="CA6808" s="5"/>
      <c r="CB6808" s="5"/>
      <c r="CC6808" s="5"/>
      <c r="CD6808" s="43"/>
    </row>
    <row r="6809" spans="1:82" x14ac:dyDescent="0.25">
      <c r="A6809" s="8"/>
      <c r="B6809" s="5"/>
      <c r="C6809" s="5"/>
      <c r="D6809" s="5"/>
      <c r="E6809" s="5"/>
      <c r="F6809" s="94" t="str">
        <f t="shared" si="1069"/>
        <v/>
      </c>
      <c r="G6809" s="94" t="str">
        <f t="shared" si="1070"/>
        <v/>
      </c>
      <c r="H6809" s="127" t="str">
        <f>IF(A6809&lt;&gt;"",IF(MID(C6809,1,1)="c",$AS$26,IF(MID(C6809,1,1)="r",$AS$41,IF(MID(C6809,1,1)="p",#REF!,#REF!))),"")</f>
        <v/>
      </c>
      <c r="I6809" s="92" t="str">
        <f t="shared" si="1071"/>
        <v/>
      </c>
      <c r="J6809" s="92" t="str">
        <f t="shared" si="1072"/>
        <v/>
      </c>
      <c r="K6809" s="92" t="str">
        <f t="shared" si="1073"/>
        <v/>
      </c>
      <c r="L6809" s="92" t="str">
        <f t="shared" si="1074"/>
        <v/>
      </c>
      <c r="M6809" s="95" t="str">
        <f>IF(A6809&lt;&gt;"",IF(MID(C6809,1,1)="c",SigmaEpsConcrete(I6809,$AN$30:$AN$33,$AR$30:$AR$33,$AS$26,$AS$27,$AS$28,$AQ$20,$AU$19),""),"")</f>
        <v/>
      </c>
      <c r="N6809" s="95" t="str">
        <f>IF(A6809&lt;&gt;"",IF(MID(C6809,1,1)="r",SigmaEpsReinf(J6809,$AS$42:$AS$43,$AS$41,$AS$39,$AS$40,$AQ$38),""),"")</f>
        <v/>
      </c>
      <c r="Q6809" s="92" t="str">
        <f t="shared" si="1076"/>
        <v/>
      </c>
      <c r="R6809" s="92" t="str">
        <f t="shared" si="1077"/>
        <v/>
      </c>
      <c r="U6809" s="5"/>
      <c r="V6809" s="5"/>
      <c r="W6809" s="94" t="str">
        <f t="shared" si="1075"/>
        <v/>
      </c>
      <c r="X6809" s="94" t="str">
        <f t="shared" si="1078"/>
        <v/>
      </c>
      <c r="Y6809" s="5"/>
      <c r="BK6809" s="8"/>
      <c r="BL6809" s="5"/>
      <c r="BM6809" s="5"/>
      <c r="BN6809" s="5"/>
      <c r="BO6809" s="5"/>
      <c r="BP6809" s="1"/>
      <c r="BQ6809" s="1"/>
      <c r="BR6809" s="1"/>
      <c r="BS6809" s="1"/>
      <c r="BT6809" s="1"/>
      <c r="BU6809" s="4"/>
      <c r="BV6809" s="1"/>
      <c r="BW6809" s="3"/>
      <c r="BX6809" s="4"/>
      <c r="BY6809" s="5"/>
      <c r="BZ6809" s="5"/>
      <c r="CA6809" s="5"/>
      <c r="CB6809" s="5"/>
      <c r="CC6809" s="5"/>
      <c r="CD6809" s="43"/>
    </row>
    <row r="6810" spans="1:82" x14ac:dyDescent="0.25">
      <c r="A6810" s="8"/>
      <c r="B6810" s="5"/>
      <c r="C6810" s="5"/>
      <c r="D6810" s="5"/>
      <c r="E6810" s="5"/>
      <c r="F6810" s="94" t="str">
        <f t="shared" si="1069"/>
        <v/>
      </c>
      <c r="G6810" s="94" t="str">
        <f t="shared" si="1070"/>
        <v/>
      </c>
      <c r="H6810" s="127" t="str">
        <f>IF(A6810&lt;&gt;"",IF(MID(C6810,1,1)="c",$AS$26,IF(MID(C6810,1,1)="r",$AS$41,IF(MID(C6810,1,1)="p",#REF!,#REF!))),"")</f>
        <v/>
      </c>
      <c r="I6810" s="92" t="str">
        <f t="shared" si="1071"/>
        <v/>
      </c>
      <c r="J6810" s="92" t="str">
        <f t="shared" si="1072"/>
        <v/>
      </c>
      <c r="K6810" s="92" t="str">
        <f t="shared" si="1073"/>
        <v/>
      </c>
      <c r="L6810" s="92" t="str">
        <f t="shared" si="1074"/>
        <v/>
      </c>
      <c r="M6810" s="95" t="str">
        <f>IF(A6810&lt;&gt;"",IF(MID(C6810,1,1)="c",SigmaEpsConcrete(I6810,$AN$30:$AN$33,$AR$30:$AR$33,$AS$26,$AS$27,$AS$28,$AQ$20,$AU$19),""),"")</f>
        <v/>
      </c>
      <c r="N6810" s="95" t="str">
        <f>IF(A6810&lt;&gt;"",IF(MID(C6810,1,1)="r",SigmaEpsReinf(J6810,$AS$42:$AS$43,$AS$41,$AS$39,$AS$40,$AQ$38),""),"")</f>
        <v/>
      </c>
      <c r="Q6810" s="92" t="str">
        <f t="shared" si="1076"/>
        <v/>
      </c>
      <c r="R6810" s="92" t="str">
        <f t="shared" si="1077"/>
        <v/>
      </c>
      <c r="U6810" s="5"/>
      <c r="V6810" s="5"/>
      <c r="W6810" s="94" t="str">
        <f t="shared" si="1075"/>
        <v/>
      </c>
      <c r="X6810" s="94" t="str">
        <f t="shared" si="1078"/>
        <v/>
      </c>
      <c r="Y6810" s="5"/>
      <c r="BK6810" s="8"/>
      <c r="BL6810" s="5"/>
      <c r="BM6810" s="5"/>
      <c r="BN6810" s="5"/>
      <c r="BO6810" s="5"/>
      <c r="BP6810" s="1"/>
      <c r="BQ6810" s="1"/>
      <c r="BR6810" s="1"/>
      <c r="BS6810" s="1"/>
      <c r="BT6810" s="1"/>
      <c r="BU6810" s="4"/>
      <c r="BV6810" s="1"/>
      <c r="BW6810" s="3"/>
      <c r="BX6810" s="4"/>
      <c r="BY6810" s="5"/>
      <c r="BZ6810" s="5"/>
      <c r="CA6810" s="5"/>
      <c r="CB6810" s="5"/>
      <c r="CC6810" s="5"/>
      <c r="CD6810" s="43"/>
    </row>
    <row r="6811" spans="1:82" x14ac:dyDescent="0.25">
      <c r="A6811" s="8"/>
      <c r="B6811" s="5"/>
      <c r="C6811" s="5"/>
      <c r="D6811" s="5"/>
      <c r="E6811" s="5"/>
      <c r="F6811" s="94" t="str">
        <f t="shared" si="1069"/>
        <v/>
      </c>
      <c r="G6811" s="94" t="str">
        <f t="shared" si="1070"/>
        <v/>
      </c>
      <c r="H6811" s="127" t="str">
        <f>IF(A6811&lt;&gt;"",IF(MID(C6811,1,1)="c",$AS$26,IF(MID(C6811,1,1)="r",$AS$41,IF(MID(C6811,1,1)="p",#REF!,#REF!))),"")</f>
        <v/>
      </c>
      <c r="I6811" s="92" t="str">
        <f t="shared" si="1071"/>
        <v/>
      </c>
      <c r="J6811" s="92" t="str">
        <f t="shared" si="1072"/>
        <v/>
      </c>
      <c r="K6811" s="92" t="str">
        <f t="shared" si="1073"/>
        <v/>
      </c>
      <c r="L6811" s="92" t="str">
        <f t="shared" si="1074"/>
        <v/>
      </c>
      <c r="M6811" s="95" t="str">
        <f>IF(A6811&lt;&gt;"",IF(MID(C6811,1,1)="c",SigmaEpsConcrete(I6811,$AN$30:$AN$33,$AR$30:$AR$33,$AS$26,$AS$27,$AS$28,$AQ$20,$AU$19),""),"")</f>
        <v/>
      </c>
      <c r="N6811" s="95" t="str">
        <f>IF(A6811&lt;&gt;"",IF(MID(C6811,1,1)="r",SigmaEpsReinf(J6811,$AS$42:$AS$43,$AS$41,$AS$39,$AS$40,$AQ$38),""),"")</f>
        <v/>
      </c>
      <c r="Q6811" s="92" t="str">
        <f t="shared" si="1076"/>
        <v/>
      </c>
      <c r="R6811" s="92" t="str">
        <f t="shared" si="1077"/>
        <v/>
      </c>
      <c r="U6811" s="5"/>
      <c r="V6811" s="5"/>
      <c r="W6811" s="94" t="str">
        <f t="shared" si="1075"/>
        <v/>
      </c>
      <c r="X6811" s="94" t="str">
        <f t="shared" si="1078"/>
        <v/>
      </c>
      <c r="Y6811" s="5"/>
      <c r="BK6811" s="8"/>
      <c r="BL6811" s="5"/>
      <c r="BM6811" s="5"/>
      <c r="BN6811" s="5"/>
      <c r="BO6811" s="5"/>
      <c r="BP6811" s="1"/>
      <c r="BQ6811" s="1"/>
      <c r="BR6811" s="1"/>
      <c r="BS6811" s="1"/>
      <c r="BT6811" s="1"/>
      <c r="BU6811" s="4"/>
      <c r="BV6811" s="1"/>
      <c r="BW6811" s="3"/>
      <c r="BX6811" s="4"/>
      <c r="BY6811" s="5"/>
      <c r="BZ6811" s="5"/>
      <c r="CA6811" s="5"/>
      <c r="CB6811" s="5"/>
      <c r="CC6811" s="5"/>
      <c r="CD6811" s="43"/>
    </row>
    <row r="6812" spans="1:82" x14ac:dyDescent="0.25">
      <c r="A6812" s="8"/>
      <c r="B6812" s="5"/>
      <c r="C6812" s="5"/>
      <c r="D6812" s="5"/>
      <c r="E6812" s="5"/>
      <c r="F6812" s="94" t="str">
        <f t="shared" si="1069"/>
        <v/>
      </c>
      <c r="G6812" s="94" t="str">
        <f t="shared" si="1070"/>
        <v/>
      </c>
      <c r="H6812" s="127" t="str">
        <f>IF(A6812&lt;&gt;"",IF(MID(C6812,1,1)="c",$AS$26,IF(MID(C6812,1,1)="r",$AS$41,IF(MID(C6812,1,1)="p",#REF!,#REF!))),"")</f>
        <v/>
      </c>
      <c r="I6812" s="92" t="str">
        <f t="shared" si="1071"/>
        <v/>
      </c>
      <c r="J6812" s="92" t="str">
        <f t="shared" si="1072"/>
        <v/>
      </c>
      <c r="K6812" s="92" t="str">
        <f t="shared" si="1073"/>
        <v/>
      </c>
      <c r="L6812" s="92" t="str">
        <f t="shared" si="1074"/>
        <v/>
      </c>
      <c r="M6812" s="95" t="str">
        <f>IF(A6812&lt;&gt;"",IF(MID(C6812,1,1)="c",SigmaEpsConcrete(I6812,$AN$30:$AN$33,$AR$30:$AR$33,$AS$26,$AS$27,$AS$28,$AQ$20,$AU$19),""),"")</f>
        <v/>
      </c>
      <c r="N6812" s="95" t="str">
        <f>IF(A6812&lt;&gt;"",IF(MID(C6812,1,1)="r",SigmaEpsReinf(J6812,$AS$42:$AS$43,$AS$41,$AS$39,$AS$40,$AQ$38),""),"")</f>
        <v/>
      </c>
      <c r="Q6812" s="92" t="str">
        <f t="shared" si="1076"/>
        <v/>
      </c>
      <c r="R6812" s="92" t="str">
        <f t="shared" si="1077"/>
        <v/>
      </c>
      <c r="U6812" s="5"/>
      <c r="V6812" s="5"/>
      <c r="W6812" s="94" t="str">
        <f t="shared" si="1075"/>
        <v/>
      </c>
      <c r="X6812" s="94" t="str">
        <f t="shared" si="1078"/>
        <v/>
      </c>
      <c r="Y6812" s="5"/>
      <c r="BK6812" s="8"/>
      <c r="BL6812" s="5"/>
      <c r="BM6812" s="5"/>
      <c r="BN6812" s="5"/>
      <c r="BO6812" s="5"/>
      <c r="BP6812" s="1"/>
      <c r="BQ6812" s="1"/>
      <c r="BR6812" s="1"/>
      <c r="BS6812" s="1"/>
      <c r="BT6812" s="1"/>
      <c r="BU6812" s="4"/>
      <c r="BV6812" s="1"/>
      <c r="BW6812" s="3"/>
      <c r="BX6812" s="4"/>
      <c r="BY6812" s="5"/>
      <c r="BZ6812" s="5"/>
      <c r="CA6812" s="5"/>
      <c r="CB6812" s="5"/>
      <c r="CC6812" s="5"/>
      <c r="CD6812" s="43"/>
    </row>
    <row r="6813" spans="1:82" x14ac:dyDescent="0.25">
      <c r="A6813" s="8"/>
      <c r="B6813" s="5"/>
      <c r="C6813" s="5"/>
      <c r="D6813" s="5"/>
      <c r="E6813" s="5"/>
      <c r="F6813" s="94" t="str">
        <f t="shared" si="1069"/>
        <v/>
      </c>
      <c r="G6813" s="94" t="str">
        <f t="shared" si="1070"/>
        <v/>
      </c>
      <c r="H6813" s="127" t="str">
        <f>IF(A6813&lt;&gt;"",IF(MID(C6813,1,1)="c",$AS$26,IF(MID(C6813,1,1)="r",$AS$41,IF(MID(C6813,1,1)="p",#REF!,#REF!))),"")</f>
        <v/>
      </c>
      <c r="I6813" s="92" t="str">
        <f t="shared" si="1071"/>
        <v/>
      </c>
      <c r="J6813" s="92" t="str">
        <f t="shared" si="1072"/>
        <v/>
      </c>
      <c r="K6813" s="92" t="str">
        <f t="shared" si="1073"/>
        <v/>
      </c>
      <c r="L6813" s="92" t="str">
        <f t="shared" si="1074"/>
        <v/>
      </c>
      <c r="M6813" s="95" t="str">
        <f>IF(A6813&lt;&gt;"",IF(MID(C6813,1,1)="c",SigmaEpsConcrete(I6813,$AN$30:$AN$33,$AR$30:$AR$33,$AS$26,$AS$27,$AS$28,$AQ$20,$AU$19),""),"")</f>
        <v/>
      </c>
      <c r="N6813" s="95" t="str">
        <f>IF(A6813&lt;&gt;"",IF(MID(C6813,1,1)="r",SigmaEpsReinf(J6813,$AS$42:$AS$43,$AS$41,$AS$39,$AS$40,$AQ$38),""),"")</f>
        <v/>
      </c>
      <c r="Q6813" s="92" t="str">
        <f t="shared" si="1076"/>
        <v/>
      </c>
      <c r="R6813" s="92" t="str">
        <f t="shared" si="1077"/>
        <v/>
      </c>
      <c r="U6813" s="5"/>
      <c r="V6813" s="5"/>
      <c r="W6813" s="94" t="str">
        <f t="shared" si="1075"/>
        <v/>
      </c>
      <c r="X6813" s="94" t="str">
        <f t="shared" si="1078"/>
        <v/>
      </c>
      <c r="Y6813" s="5"/>
      <c r="BK6813" s="8"/>
      <c r="BL6813" s="5"/>
      <c r="BM6813" s="5"/>
      <c r="BN6813" s="5"/>
      <c r="BO6813" s="5"/>
      <c r="BP6813" s="1"/>
      <c r="BQ6813" s="1"/>
      <c r="BR6813" s="1"/>
      <c r="BS6813" s="1"/>
      <c r="BT6813" s="1"/>
      <c r="BU6813" s="4"/>
      <c r="BV6813" s="1"/>
      <c r="BW6813" s="3"/>
      <c r="BX6813" s="4"/>
      <c r="BY6813" s="5"/>
      <c r="BZ6813" s="5"/>
      <c r="CA6813" s="5"/>
      <c r="CB6813" s="5"/>
      <c r="CC6813" s="5"/>
      <c r="CD6813" s="43"/>
    </row>
    <row r="6814" spans="1:82" x14ac:dyDescent="0.25">
      <c r="A6814" s="8"/>
      <c r="B6814" s="5"/>
      <c r="C6814" s="5"/>
      <c r="D6814" s="5"/>
      <c r="E6814" s="5"/>
      <c r="F6814" s="94" t="str">
        <f t="shared" si="1069"/>
        <v/>
      </c>
      <c r="G6814" s="94" t="str">
        <f t="shared" si="1070"/>
        <v/>
      </c>
      <c r="H6814" s="127" t="str">
        <f>IF(A6814&lt;&gt;"",IF(MID(C6814,1,1)="c",$AS$26,IF(MID(C6814,1,1)="r",$AS$41,IF(MID(C6814,1,1)="p",#REF!,#REF!))),"")</f>
        <v/>
      </c>
      <c r="I6814" s="92" t="str">
        <f t="shared" si="1071"/>
        <v/>
      </c>
      <c r="J6814" s="92" t="str">
        <f t="shared" si="1072"/>
        <v/>
      </c>
      <c r="K6814" s="92" t="str">
        <f t="shared" si="1073"/>
        <v/>
      </c>
      <c r="L6814" s="92" t="str">
        <f t="shared" si="1074"/>
        <v/>
      </c>
      <c r="M6814" s="95" t="str">
        <f>IF(A6814&lt;&gt;"",IF(MID(C6814,1,1)="c",SigmaEpsConcrete(I6814,$AN$30:$AN$33,$AR$30:$AR$33,$AS$26,$AS$27,$AS$28,$AQ$20,$AU$19),""),"")</f>
        <v/>
      </c>
      <c r="N6814" s="95" t="str">
        <f>IF(A6814&lt;&gt;"",IF(MID(C6814,1,1)="r",SigmaEpsReinf(J6814,$AS$42:$AS$43,$AS$41,$AS$39,$AS$40,$AQ$38),""),"")</f>
        <v/>
      </c>
      <c r="Q6814" s="92" t="str">
        <f t="shared" si="1076"/>
        <v/>
      </c>
      <c r="R6814" s="92" t="str">
        <f t="shared" si="1077"/>
        <v/>
      </c>
      <c r="U6814" s="5"/>
      <c r="V6814" s="5"/>
      <c r="W6814" s="94" t="str">
        <f t="shared" si="1075"/>
        <v/>
      </c>
      <c r="X6814" s="94" t="str">
        <f t="shared" si="1078"/>
        <v/>
      </c>
      <c r="Y6814" s="5"/>
      <c r="BK6814" s="8"/>
      <c r="BL6814" s="5"/>
      <c r="BM6814" s="5"/>
      <c r="BN6814" s="5"/>
      <c r="BO6814" s="5"/>
      <c r="BP6814" s="1"/>
      <c r="BQ6814" s="1"/>
      <c r="BR6814" s="1"/>
      <c r="BS6814" s="1"/>
      <c r="BT6814" s="1"/>
      <c r="BU6814" s="4"/>
      <c r="BV6814" s="1"/>
      <c r="BW6814" s="3"/>
      <c r="BX6814" s="4"/>
      <c r="BY6814" s="5"/>
      <c r="BZ6814" s="5"/>
      <c r="CA6814" s="5"/>
      <c r="CB6814" s="5"/>
      <c r="CC6814" s="5"/>
      <c r="CD6814" s="43"/>
    </row>
    <row r="6815" spans="1:82" x14ac:dyDescent="0.25">
      <c r="A6815" s="8"/>
      <c r="B6815" s="5"/>
      <c r="C6815" s="5"/>
      <c r="D6815" s="5"/>
      <c r="E6815" s="5"/>
      <c r="F6815" s="94" t="str">
        <f t="shared" si="1069"/>
        <v/>
      </c>
      <c r="G6815" s="94" t="str">
        <f t="shared" si="1070"/>
        <v/>
      </c>
      <c r="H6815" s="127" t="str">
        <f>IF(A6815&lt;&gt;"",IF(MID(C6815,1,1)="c",$AS$26,IF(MID(C6815,1,1)="r",$AS$41,IF(MID(C6815,1,1)="p",#REF!,#REF!))),"")</f>
        <v/>
      </c>
      <c r="I6815" s="92" t="str">
        <f t="shared" si="1071"/>
        <v/>
      </c>
      <c r="J6815" s="92" t="str">
        <f t="shared" si="1072"/>
        <v/>
      </c>
      <c r="K6815" s="92" t="str">
        <f t="shared" si="1073"/>
        <v/>
      </c>
      <c r="L6815" s="92" t="str">
        <f t="shared" si="1074"/>
        <v/>
      </c>
      <c r="M6815" s="95" t="str">
        <f>IF(A6815&lt;&gt;"",IF(MID(C6815,1,1)="c",SigmaEpsConcrete(I6815,$AN$30:$AN$33,$AR$30:$AR$33,$AS$26,$AS$27,$AS$28,$AQ$20,$AU$19),""),"")</f>
        <v/>
      </c>
      <c r="N6815" s="95" t="str">
        <f>IF(A6815&lt;&gt;"",IF(MID(C6815,1,1)="r",SigmaEpsReinf(J6815,$AS$42:$AS$43,$AS$41,$AS$39,$AS$40,$AQ$38),""),"")</f>
        <v/>
      </c>
      <c r="Q6815" s="92" t="str">
        <f t="shared" si="1076"/>
        <v/>
      </c>
      <c r="R6815" s="92" t="str">
        <f t="shared" si="1077"/>
        <v/>
      </c>
      <c r="U6815" s="5"/>
      <c r="V6815" s="5"/>
      <c r="W6815" s="94" t="str">
        <f t="shared" si="1075"/>
        <v/>
      </c>
      <c r="X6815" s="94" t="str">
        <f t="shared" si="1078"/>
        <v/>
      </c>
      <c r="Y6815" s="5"/>
      <c r="BK6815" s="8"/>
      <c r="BL6815" s="5"/>
      <c r="BM6815" s="5"/>
      <c r="BN6815" s="5"/>
      <c r="BO6815" s="5"/>
      <c r="BP6815" s="1"/>
      <c r="BQ6815" s="1"/>
      <c r="BR6815" s="1"/>
      <c r="BS6815" s="1"/>
      <c r="BT6815" s="1"/>
      <c r="BU6815" s="4"/>
      <c r="BV6815" s="1"/>
      <c r="BW6815" s="3"/>
      <c r="BX6815" s="4"/>
      <c r="BY6815" s="5"/>
      <c r="BZ6815" s="5"/>
      <c r="CA6815" s="5"/>
      <c r="CB6815" s="5"/>
      <c r="CC6815" s="5"/>
      <c r="CD6815" s="43"/>
    </row>
    <row r="6816" spans="1:82" x14ac:dyDescent="0.25">
      <c r="A6816" s="8"/>
      <c r="B6816" s="5"/>
      <c r="C6816" s="5"/>
      <c r="D6816" s="5"/>
      <c r="E6816" s="5"/>
      <c r="F6816" s="94" t="str">
        <f t="shared" si="1069"/>
        <v/>
      </c>
      <c r="G6816" s="94" t="str">
        <f t="shared" si="1070"/>
        <v/>
      </c>
      <c r="H6816" s="127" t="str">
        <f>IF(A6816&lt;&gt;"",IF(MID(C6816,1,1)="c",$AS$26,IF(MID(C6816,1,1)="r",$AS$41,IF(MID(C6816,1,1)="p",#REF!,#REF!))),"")</f>
        <v/>
      </c>
      <c r="I6816" s="92" t="str">
        <f t="shared" si="1071"/>
        <v/>
      </c>
      <c r="J6816" s="92" t="str">
        <f t="shared" si="1072"/>
        <v/>
      </c>
      <c r="K6816" s="92" t="str">
        <f t="shared" si="1073"/>
        <v/>
      </c>
      <c r="L6816" s="92" t="str">
        <f t="shared" si="1074"/>
        <v/>
      </c>
      <c r="M6816" s="95" t="str">
        <f>IF(A6816&lt;&gt;"",IF(MID(C6816,1,1)="c",SigmaEpsConcrete(I6816,$AN$30:$AN$33,$AR$30:$AR$33,$AS$26,$AS$27,$AS$28,$AQ$20,$AU$19),""),"")</f>
        <v/>
      </c>
      <c r="N6816" s="95" t="str">
        <f>IF(A6816&lt;&gt;"",IF(MID(C6816,1,1)="r",SigmaEpsReinf(J6816,$AS$42:$AS$43,$AS$41,$AS$39,$AS$40,$AQ$38),""),"")</f>
        <v/>
      </c>
      <c r="Q6816" s="92" t="str">
        <f t="shared" si="1076"/>
        <v/>
      </c>
      <c r="R6816" s="92" t="str">
        <f t="shared" si="1077"/>
        <v/>
      </c>
      <c r="U6816" s="5"/>
      <c r="V6816" s="5"/>
      <c r="W6816" s="94" t="str">
        <f t="shared" si="1075"/>
        <v/>
      </c>
      <c r="X6816" s="94" t="str">
        <f t="shared" si="1078"/>
        <v/>
      </c>
      <c r="Y6816" s="5"/>
      <c r="BK6816" s="8"/>
      <c r="BL6816" s="5"/>
      <c r="BM6816" s="5"/>
      <c r="BN6816" s="5"/>
      <c r="BO6816" s="5"/>
      <c r="BP6816" s="1"/>
      <c r="BQ6816" s="1"/>
      <c r="BR6816" s="1"/>
      <c r="BS6816" s="1"/>
      <c r="BT6816" s="1"/>
      <c r="BU6816" s="4"/>
      <c r="BV6816" s="1"/>
      <c r="BW6816" s="3"/>
      <c r="BX6816" s="4"/>
      <c r="BY6816" s="5"/>
      <c r="BZ6816" s="5"/>
      <c r="CA6816" s="5"/>
      <c r="CB6816" s="5"/>
      <c r="CC6816" s="5"/>
      <c r="CD6816" s="43"/>
    </row>
    <row r="6817" spans="1:82" x14ac:dyDescent="0.25">
      <c r="A6817" s="8"/>
      <c r="B6817" s="5"/>
      <c r="C6817" s="5"/>
      <c r="D6817" s="5"/>
      <c r="E6817" s="5"/>
      <c r="F6817" s="94" t="str">
        <f t="shared" si="1069"/>
        <v/>
      </c>
      <c r="G6817" s="94" t="str">
        <f t="shared" si="1070"/>
        <v/>
      </c>
      <c r="H6817" s="127" t="str">
        <f>IF(A6817&lt;&gt;"",IF(MID(C6817,1,1)="c",$AS$26,IF(MID(C6817,1,1)="r",$AS$41,IF(MID(C6817,1,1)="p",#REF!,#REF!))),"")</f>
        <v/>
      </c>
      <c r="I6817" s="92" t="str">
        <f t="shared" si="1071"/>
        <v/>
      </c>
      <c r="J6817" s="92" t="str">
        <f t="shared" si="1072"/>
        <v/>
      </c>
      <c r="K6817" s="92" t="str">
        <f t="shared" si="1073"/>
        <v/>
      </c>
      <c r="L6817" s="92" t="str">
        <f t="shared" si="1074"/>
        <v/>
      </c>
      <c r="M6817" s="95" t="str">
        <f>IF(A6817&lt;&gt;"",IF(MID(C6817,1,1)="c",SigmaEpsConcrete(I6817,$AN$30:$AN$33,$AR$30:$AR$33,$AS$26,$AS$27,$AS$28,$AQ$20,$AU$19),""),"")</f>
        <v/>
      </c>
      <c r="N6817" s="95" t="str">
        <f>IF(A6817&lt;&gt;"",IF(MID(C6817,1,1)="r",SigmaEpsReinf(J6817,$AS$42:$AS$43,$AS$41,$AS$39,$AS$40,$AQ$38),""),"")</f>
        <v/>
      </c>
      <c r="Q6817" s="92" t="str">
        <f t="shared" si="1076"/>
        <v/>
      </c>
      <c r="R6817" s="92" t="str">
        <f t="shared" si="1077"/>
        <v/>
      </c>
      <c r="U6817" s="5"/>
      <c r="V6817" s="5"/>
      <c r="W6817" s="94" t="str">
        <f t="shared" si="1075"/>
        <v/>
      </c>
      <c r="X6817" s="94" t="str">
        <f t="shared" si="1078"/>
        <v/>
      </c>
      <c r="Y6817" s="5"/>
      <c r="BK6817" s="8"/>
      <c r="BL6817" s="5"/>
      <c r="BM6817" s="5"/>
      <c r="BN6817" s="5"/>
      <c r="BO6817" s="5"/>
      <c r="BP6817" s="1"/>
      <c r="BQ6817" s="1"/>
      <c r="BR6817" s="1"/>
      <c r="BS6817" s="1"/>
      <c r="BT6817" s="1"/>
      <c r="BU6817" s="4"/>
      <c r="BV6817" s="1"/>
      <c r="BW6817" s="3"/>
      <c r="BX6817" s="4"/>
      <c r="BY6817" s="5"/>
      <c r="BZ6817" s="5"/>
      <c r="CA6817" s="5"/>
      <c r="CB6817" s="5"/>
      <c r="CC6817" s="5"/>
      <c r="CD6817" s="43"/>
    </row>
    <row r="6818" spans="1:82" x14ac:dyDescent="0.25">
      <c r="A6818" s="8"/>
      <c r="B6818" s="5"/>
      <c r="C6818" s="5"/>
      <c r="D6818" s="5"/>
      <c r="E6818" s="5"/>
      <c r="F6818" s="94" t="str">
        <f t="shared" si="1069"/>
        <v/>
      </c>
      <c r="G6818" s="94" t="str">
        <f t="shared" si="1070"/>
        <v/>
      </c>
      <c r="H6818" s="127" t="str">
        <f>IF(A6818&lt;&gt;"",IF(MID(C6818,1,1)="c",$AS$26,IF(MID(C6818,1,1)="r",$AS$41,IF(MID(C6818,1,1)="p",#REF!,#REF!))),"")</f>
        <v/>
      </c>
      <c r="I6818" s="92" t="str">
        <f t="shared" si="1071"/>
        <v/>
      </c>
      <c r="J6818" s="92" t="str">
        <f t="shared" si="1072"/>
        <v/>
      </c>
      <c r="K6818" s="92" t="str">
        <f t="shared" si="1073"/>
        <v/>
      </c>
      <c r="L6818" s="92" t="str">
        <f t="shared" si="1074"/>
        <v/>
      </c>
      <c r="M6818" s="95" t="str">
        <f>IF(A6818&lt;&gt;"",IF(MID(C6818,1,1)="c",SigmaEpsConcrete(I6818,$AN$30:$AN$33,$AR$30:$AR$33,$AS$26,$AS$27,$AS$28,$AQ$20,$AU$19),""),"")</f>
        <v/>
      </c>
      <c r="N6818" s="95" t="str">
        <f>IF(A6818&lt;&gt;"",IF(MID(C6818,1,1)="r",SigmaEpsReinf(J6818,$AS$42:$AS$43,$AS$41,$AS$39,$AS$40,$AQ$38),""),"")</f>
        <v/>
      </c>
      <c r="Q6818" s="92" t="str">
        <f t="shared" si="1076"/>
        <v/>
      </c>
      <c r="R6818" s="92" t="str">
        <f t="shared" si="1077"/>
        <v/>
      </c>
      <c r="U6818" s="5"/>
      <c r="V6818" s="5"/>
      <c r="W6818" s="94" t="str">
        <f t="shared" si="1075"/>
        <v/>
      </c>
      <c r="X6818" s="94" t="str">
        <f t="shared" si="1078"/>
        <v/>
      </c>
      <c r="Y6818" s="5"/>
      <c r="BK6818" s="8"/>
      <c r="BL6818" s="5"/>
      <c r="BM6818" s="5"/>
      <c r="BN6818" s="5"/>
      <c r="BO6818" s="5"/>
      <c r="BP6818" s="1"/>
      <c r="BQ6818" s="1"/>
      <c r="BR6818" s="1"/>
      <c r="BS6818" s="1"/>
      <c r="BT6818" s="1"/>
      <c r="BU6818" s="4"/>
      <c r="BV6818" s="1"/>
      <c r="BW6818" s="3"/>
      <c r="BX6818" s="4"/>
      <c r="BY6818" s="5"/>
      <c r="BZ6818" s="5"/>
      <c r="CA6818" s="5"/>
      <c r="CB6818" s="5"/>
      <c r="CC6818" s="5"/>
      <c r="CD6818" s="43"/>
    </row>
    <row r="6819" spans="1:82" x14ac:dyDescent="0.25">
      <c r="A6819" s="8"/>
      <c r="B6819" s="5"/>
      <c r="C6819" s="5"/>
      <c r="D6819" s="5"/>
      <c r="E6819" s="5"/>
      <c r="F6819" s="94" t="str">
        <f t="shared" si="1069"/>
        <v/>
      </c>
      <c r="G6819" s="94" t="str">
        <f t="shared" si="1070"/>
        <v/>
      </c>
      <c r="H6819" s="127" t="str">
        <f>IF(A6819&lt;&gt;"",IF(MID(C6819,1,1)="c",$AS$26,IF(MID(C6819,1,1)="r",$AS$41,IF(MID(C6819,1,1)="p",#REF!,#REF!))),"")</f>
        <v/>
      </c>
      <c r="I6819" s="92" t="str">
        <f t="shared" si="1071"/>
        <v/>
      </c>
      <c r="J6819" s="92" t="str">
        <f t="shared" si="1072"/>
        <v/>
      </c>
      <c r="K6819" s="92" t="str">
        <f t="shared" si="1073"/>
        <v/>
      </c>
      <c r="L6819" s="92" t="str">
        <f t="shared" si="1074"/>
        <v/>
      </c>
      <c r="M6819" s="95" t="str">
        <f>IF(A6819&lt;&gt;"",IF(MID(C6819,1,1)="c",SigmaEpsConcrete(I6819,$AN$30:$AN$33,$AR$30:$AR$33,$AS$26,$AS$27,$AS$28,$AQ$20,$AU$19),""),"")</f>
        <v/>
      </c>
      <c r="N6819" s="95" t="str">
        <f>IF(A6819&lt;&gt;"",IF(MID(C6819,1,1)="r",SigmaEpsReinf(J6819,$AS$42:$AS$43,$AS$41,$AS$39,$AS$40,$AQ$38),""),"")</f>
        <v/>
      </c>
      <c r="Q6819" s="92" t="str">
        <f t="shared" si="1076"/>
        <v/>
      </c>
      <c r="R6819" s="92" t="str">
        <f t="shared" si="1077"/>
        <v/>
      </c>
      <c r="U6819" s="5"/>
      <c r="V6819" s="5"/>
      <c r="W6819" s="94" t="str">
        <f t="shared" si="1075"/>
        <v/>
      </c>
      <c r="X6819" s="94" t="str">
        <f t="shared" si="1078"/>
        <v/>
      </c>
      <c r="Y6819" s="5"/>
      <c r="BK6819" s="8"/>
      <c r="BL6819" s="5"/>
      <c r="BM6819" s="5"/>
      <c r="BN6819" s="5"/>
      <c r="BO6819" s="5"/>
      <c r="BP6819" s="1"/>
      <c r="BQ6819" s="1"/>
      <c r="BR6819" s="1"/>
      <c r="BS6819" s="1"/>
      <c r="BT6819" s="1"/>
      <c r="BU6819" s="4"/>
      <c r="BV6819" s="1"/>
      <c r="BW6819" s="3"/>
      <c r="BX6819" s="4"/>
      <c r="BY6819" s="5"/>
      <c r="BZ6819" s="5"/>
      <c r="CA6819" s="5"/>
      <c r="CB6819" s="5"/>
      <c r="CC6819" s="5"/>
      <c r="CD6819" s="43"/>
    </row>
    <row r="6820" spans="1:82" x14ac:dyDescent="0.25">
      <c r="A6820" s="8"/>
      <c r="B6820" s="5"/>
      <c r="C6820" s="5"/>
      <c r="D6820" s="5"/>
      <c r="E6820" s="5"/>
      <c r="F6820" s="94" t="str">
        <f t="shared" si="1069"/>
        <v/>
      </c>
      <c r="G6820" s="94" t="str">
        <f t="shared" si="1070"/>
        <v/>
      </c>
      <c r="H6820" s="127" t="str">
        <f>IF(A6820&lt;&gt;"",IF(MID(C6820,1,1)="c",$AS$26,IF(MID(C6820,1,1)="r",$AS$41,IF(MID(C6820,1,1)="p",#REF!,#REF!))),"")</f>
        <v/>
      </c>
      <c r="I6820" s="92" t="str">
        <f t="shared" si="1071"/>
        <v/>
      </c>
      <c r="J6820" s="92" t="str">
        <f t="shared" si="1072"/>
        <v/>
      </c>
      <c r="K6820" s="92" t="str">
        <f t="shared" si="1073"/>
        <v/>
      </c>
      <c r="L6820" s="92" t="str">
        <f t="shared" si="1074"/>
        <v/>
      </c>
      <c r="M6820" s="95" t="str">
        <f>IF(A6820&lt;&gt;"",IF(MID(C6820,1,1)="c",SigmaEpsConcrete(I6820,$AN$30:$AN$33,$AR$30:$AR$33,$AS$26,$AS$27,$AS$28,$AQ$20,$AU$19),""),"")</f>
        <v/>
      </c>
      <c r="N6820" s="95" t="str">
        <f>IF(A6820&lt;&gt;"",IF(MID(C6820,1,1)="r",SigmaEpsReinf(J6820,$AS$42:$AS$43,$AS$41,$AS$39,$AS$40,$AQ$38),""),"")</f>
        <v/>
      </c>
      <c r="Q6820" s="92" t="str">
        <f t="shared" si="1076"/>
        <v/>
      </c>
      <c r="R6820" s="92" t="str">
        <f t="shared" si="1077"/>
        <v/>
      </c>
      <c r="U6820" s="5"/>
      <c r="V6820" s="5"/>
      <c r="W6820" s="94" t="str">
        <f t="shared" si="1075"/>
        <v/>
      </c>
      <c r="X6820" s="94" t="str">
        <f t="shared" si="1078"/>
        <v/>
      </c>
      <c r="Y6820" s="5"/>
      <c r="BK6820" s="8"/>
      <c r="BL6820" s="5"/>
      <c r="BM6820" s="5"/>
      <c r="BN6820" s="5"/>
      <c r="BO6820" s="5"/>
      <c r="BP6820" s="1"/>
      <c r="BQ6820" s="1"/>
      <c r="BR6820" s="1"/>
      <c r="BS6820" s="1"/>
      <c r="BT6820" s="1"/>
      <c r="BU6820" s="4"/>
      <c r="BV6820" s="1"/>
      <c r="BW6820" s="3"/>
      <c r="BX6820" s="4"/>
      <c r="BY6820" s="5"/>
      <c r="BZ6820" s="5"/>
      <c r="CA6820" s="5"/>
      <c r="CB6820" s="5"/>
      <c r="CC6820" s="5"/>
      <c r="CD6820" s="43"/>
    </row>
    <row r="6821" spans="1:82" x14ac:dyDescent="0.25">
      <c r="A6821" s="8"/>
      <c r="B6821" s="5"/>
      <c r="C6821" s="5"/>
      <c r="D6821" s="5"/>
      <c r="E6821" s="5"/>
      <c r="F6821" s="94" t="str">
        <f t="shared" si="1069"/>
        <v/>
      </c>
      <c r="G6821" s="94" t="str">
        <f t="shared" si="1070"/>
        <v/>
      </c>
      <c r="H6821" s="127" t="str">
        <f>IF(A6821&lt;&gt;"",IF(MID(C6821,1,1)="c",$AS$26,IF(MID(C6821,1,1)="r",$AS$41,IF(MID(C6821,1,1)="p",#REF!,#REF!))),"")</f>
        <v/>
      </c>
      <c r="I6821" s="92" t="str">
        <f t="shared" si="1071"/>
        <v/>
      </c>
      <c r="J6821" s="92" t="str">
        <f t="shared" si="1072"/>
        <v/>
      </c>
      <c r="K6821" s="92" t="str">
        <f t="shared" si="1073"/>
        <v/>
      </c>
      <c r="L6821" s="92" t="str">
        <f t="shared" si="1074"/>
        <v/>
      </c>
      <c r="M6821" s="95" t="str">
        <f>IF(A6821&lt;&gt;"",IF(MID(C6821,1,1)="c",SigmaEpsConcrete(I6821,$AN$30:$AN$33,$AR$30:$AR$33,$AS$26,$AS$27,$AS$28,$AQ$20,$AU$19),""),"")</f>
        <v/>
      </c>
      <c r="N6821" s="95" t="str">
        <f>IF(A6821&lt;&gt;"",IF(MID(C6821,1,1)="r",SigmaEpsReinf(J6821,$AS$42:$AS$43,$AS$41,$AS$39,$AS$40,$AQ$38),""),"")</f>
        <v/>
      </c>
      <c r="Q6821" s="92" t="str">
        <f t="shared" si="1076"/>
        <v/>
      </c>
      <c r="R6821" s="92" t="str">
        <f t="shared" si="1077"/>
        <v/>
      </c>
      <c r="U6821" s="5"/>
      <c r="V6821" s="5"/>
      <c r="W6821" s="94" t="str">
        <f t="shared" si="1075"/>
        <v/>
      </c>
      <c r="X6821" s="94" t="str">
        <f t="shared" si="1078"/>
        <v/>
      </c>
      <c r="Y6821" s="5"/>
      <c r="BK6821" s="8"/>
      <c r="BL6821" s="5"/>
      <c r="BM6821" s="5"/>
      <c r="BN6821" s="5"/>
      <c r="BO6821" s="5"/>
      <c r="BP6821" s="1"/>
      <c r="BQ6821" s="1"/>
      <c r="BR6821" s="1"/>
      <c r="BS6821" s="1"/>
      <c r="BT6821" s="1"/>
      <c r="BU6821" s="4"/>
      <c r="BV6821" s="1"/>
      <c r="BW6821" s="3"/>
      <c r="BX6821" s="4"/>
      <c r="BY6821" s="5"/>
      <c r="BZ6821" s="5"/>
      <c r="CA6821" s="5"/>
      <c r="CB6821" s="5"/>
      <c r="CC6821" s="5"/>
      <c r="CD6821" s="43"/>
    </row>
    <row r="6822" spans="1:82" x14ac:dyDescent="0.25">
      <c r="A6822" s="8"/>
      <c r="B6822" s="5"/>
      <c r="C6822" s="5"/>
      <c r="D6822" s="5"/>
      <c r="E6822" s="5"/>
      <c r="F6822" s="94" t="str">
        <f t="shared" si="1069"/>
        <v/>
      </c>
      <c r="G6822" s="94" t="str">
        <f t="shared" si="1070"/>
        <v/>
      </c>
      <c r="H6822" s="127" t="str">
        <f>IF(A6822&lt;&gt;"",IF(MID(C6822,1,1)="c",$AS$26,IF(MID(C6822,1,1)="r",$AS$41,IF(MID(C6822,1,1)="p",#REF!,#REF!))),"")</f>
        <v/>
      </c>
      <c r="I6822" s="92" t="str">
        <f t="shared" si="1071"/>
        <v/>
      </c>
      <c r="J6822" s="92" t="str">
        <f t="shared" si="1072"/>
        <v/>
      </c>
      <c r="K6822" s="92" t="str">
        <f t="shared" si="1073"/>
        <v/>
      </c>
      <c r="L6822" s="92" t="str">
        <f t="shared" si="1074"/>
        <v/>
      </c>
      <c r="M6822" s="95" t="str">
        <f>IF(A6822&lt;&gt;"",IF(MID(C6822,1,1)="c",SigmaEpsConcrete(I6822,$AN$30:$AN$33,$AR$30:$AR$33,$AS$26,$AS$27,$AS$28,$AQ$20,$AU$19),""),"")</f>
        <v/>
      </c>
      <c r="N6822" s="95" t="str">
        <f>IF(A6822&lt;&gt;"",IF(MID(C6822,1,1)="r",SigmaEpsReinf(J6822,$AS$42:$AS$43,$AS$41,$AS$39,$AS$40,$AQ$38),""),"")</f>
        <v/>
      </c>
      <c r="Q6822" s="92" t="str">
        <f t="shared" si="1076"/>
        <v/>
      </c>
      <c r="R6822" s="92" t="str">
        <f t="shared" si="1077"/>
        <v/>
      </c>
      <c r="U6822" s="5"/>
      <c r="V6822" s="5"/>
      <c r="W6822" s="94" t="str">
        <f t="shared" si="1075"/>
        <v/>
      </c>
      <c r="X6822" s="94" t="str">
        <f t="shared" si="1078"/>
        <v/>
      </c>
      <c r="Y6822" s="5"/>
      <c r="BK6822" s="8"/>
      <c r="BL6822" s="5"/>
      <c r="BM6822" s="5"/>
      <c r="BN6822" s="5"/>
      <c r="BO6822" s="5"/>
      <c r="BP6822" s="1"/>
      <c r="BQ6822" s="1"/>
      <c r="BR6822" s="1"/>
      <c r="BS6822" s="1"/>
      <c r="BT6822" s="1"/>
      <c r="BU6822" s="4"/>
      <c r="BV6822" s="1"/>
      <c r="BW6822" s="3"/>
      <c r="BX6822" s="4"/>
      <c r="BY6822" s="5"/>
      <c r="BZ6822" s="5"/>
      <c r="CA6822" s="5"/>
      <c r="CB6822" s="5"/>
      <c r="CC6822" s="5"/>
      <c r="CD6822" s="43"/>
    </row>
    <row r="6823" spans="1:82" x14ac:dyDescent="0.25">
      <c r="A6823" s="8"/>
      <c r="B6823" s="5"/>
      <c r="C6823" s="5"/>
      <c r="D6823" s="5"/>
      <c r="E6823" s="5"/>
      <c r="F6823" s="94" t="str">
        <f t="shared" si="1069"/>
        <v/>
      </c>
      <c r="G6823" s="94" t="str">
        <f t="shared" si="1070"/>
        <v/>
      </c>
      <c r="H6823" s="127" t="str">
        <f>IF(A6823&lt;&gt;"",IF(MID(C6823,1,1)="c",$AS$26,IF(MID(C6823,1,1)="r",$AS$41,IF(MID(C6823,1,1)="p",#REF!,#REF!))),"")</f>
        <v/>
      </c>
      <c r="I6823" s="92" t="str">
        <f t="shared" si="1071"/>
        <v/>
      </c>
      <c r="J6823" s="92" t="str">
        <f t="shared" si="1072"/>
        <v/>
      </c>
      <c r="K6823" s="92" t="str">
        <f t="shared" si="1073"/>
        <v/>
      </c>
      <c r="L6823" s="92" t="str">
        <f t="shared" si="1074"/>
        <v/>
      </c>
      <c r="M6823" s="95" t="str">
        <f>IF(A6823&lt;&gt;"",IF(MID(C6823,1,1)="c",SigmaEpsConcrete(I6823,$AN$30:$AN$33,$AR$30:$AR$33,$AS$26,$AS$27,$AS$28,$AQ$20,$AU$19),""),"")</f>
        <v/>
      </c>
      <c r="N6823" s="95" t="str">
        <f>IF(A6823&lt;&gt;"",IF(MID(C6823,1,1)="r",SigmaEpsReinf(J6823,$AS$42:$AS$43,$AS$41,$AS$39,$AS$40,$AQ$38),""),"")</f>
        <v/>
      </c>
      <c r="Q6823" s="92" t="str">
        <f t="shared" si="1076"/>
        <v/>
      </c>
      <c r="R6823" s="92" t="str">
        <f t="shared" si="1077"/>
        <v/>
      </c>
      <c r="U6823" s="5"/>
      <c r="V6823" s="5"/>
      <c r="W6823" s="94" t="str">
        <f t="shared" si="1075"/>
        <v/>
      </c>
      <c r="X6823" s="94" t="str">
        <f t="shared" si="1078"/>
        <v/>
      </c>
      <c r="Y6823" s="5"/>
      <c r="BK6823" s="8"/>
      <c r="BL6823" s="5"/>
      <c r="BM6823" s="5"/>
      <c r="BN6823" s="5"/>
      <c r="BO6823" s="5"/>
      <c r="BP6823" s="1"/>
      <c r="BQ6823" s="1"/>
      <c r="BR6823" s="1"/>
      <c r="BS6823" s="1"/>
      <c r="BT6823" s="1"/>
      <c r="BU6823" s="4"/>
      <c r="BV6823" s="1"/>
      <c r="BW6823" s="3"/>
      <c r="BX6823" s="4"/>
      <c r="BY6823" s="5"/>
      <c r="BZ6823" s="5"/>
      <c r="CA6823" s="5"/>
      <c r="CB6823" s="5"/>
      <c r="CC6823" s="5"/>
      <c r="CD6823" s="43"/>
    </row>
    <row r="6824" spans="1:82" x14ac:dyDescent="0.25">
      <c r="A6824" s="8"/>
      <c r="B6824" s="5"/>
      <c r="C6824" s="5"/>
      <c r="D6824" s="5"/>
      <c r="E6824" s="5"/>
      <c r="F6824" s="94" t="str">
        <f t="shared" si="1069"/>
        <v/>
      </c>
      <c r="G6824" s="94" t="str">
        <f t="shared" si="1070"/>
        <v/>
      </c>
      <c r="H6824" s="127" t="str">
        <f>IF(A6824&lt;&gt;"",IF(MID(C6824,1,1)="c",$AS$26,IF(MID(C6824,1,1)="r",$AS$41,IF(MID(C6824,1,1)="p",#REF!,#REF!))),"")</f>
        <v/>
      </c>
      <c r="I6824" s="92" t="str">
        <f t="shared" si="1071"/>
        <v/>
      </c>
      <c r="J6824" s="92" t="str">
        <f t="shared" si="1072"/>
        <v/>
      </c>
      <c r="K6824" s="92" t="str">
        <f t="shared" si="1073"/>
        <v/>
      </c>
      <c r="L6824" s="92" t="str">
        <f t="shared" si="1074"/>
        <v/>
      </c>
      <c r="M6824" s="95" t="str">
        <f>IF(A6824&lt;&gt;"",IF(MID(C6824,1,1)="c",SigmaEpsConcrete(I6824,$AN$30:$AN$33,$AR$30:$AR$33,$AS$26,$AS$27,$AS$28,$AQ$20,$AU$19),""),"")</f>
        <v/>
      </c>
      <c r="N6824" s="95" t="str">
        <f>IF(A6824&lt;&gt;"",IF(MID(C6824,1,1)="r",SigmaEpsReinf(J6824,$AS$42:$AS$43,$AS$41,$AS$39,$AS$40,$AQ$38),""),"")</f>
        <v/>
      </c>
      <c r="Q6824" s="92" t="str">
        <f t="shared" si="1076"/>
        <v/>
      </c>
      <c r="R6824" s="92" t="str">
        <f t="shared" si="1077"/>
        <v/>
      </c>
      <c r="U6824" s="5"/>
      <c r="V6824" s="5"/>
      <c r="W6824" s="94" t="str">
        <f t="shared" si="1075"/>
        <v/>
      </c>
      <c r="X6824" s="94" t="str">
        <f t="shared" si="1078"/>
        <v/>
      </c>
      <c r="Y6824" s="5"/>
      <c r="BK6824" s="8"/>
      <c r="BL6824" s="5"/>
      <c r="BM6824" s="5"/>
      <c r="BN6824" s="5"/>
      <c r="BO6824" s="5"/>
      <c r="BP6824" s="1"/>
      <c r="BQ6824" s="1"/>
      <c r="BR6824" s="1"/>
      <c r="BS6824" s="1"/>
      <c r="BT6824" s="1"/>
      <c r="BU6824" s="4"/>
      <c r="BV6824" s="1"/>
      <c r="BW6824" s="3"/>
      <c r="BX6824" s="4"/>
      <c r="BY6824" s="5"/>
      <c r="BZ6824" s="5"/>
      <c r="CA6824" s="5"/>
      <c r="CB6824" s="5"/>
      <c r="CC6824" s="5"/>
      <c r="CD6824" s="43"/>
    </row>
    <row r="6825" spans="1:82" x14ac:dyDescent="0.25">
      <c r="A6825" s="8"/>
      <c r="B6825" s="5"/>
      <c r="C6825" s="5"/>
      <c r="D6825" s="5"/>
      <c r="E6825" s="5"/>
      <c r="F6825" s="94" t="str">
        <f t="shared" si="1069"/>
        <v/>
      </c>
      <c r="G6825" s="94" t="str">
        <f t="shared" si="1070"/>
        <v/>
      </c>
      <c r="H6825" s="127" t="str">
        <f>IF(A6825&lt;&gt;"",IF(MID(C6825,1,1)="c",$AS$26,IF(MID(C6825,1,1)="r",$AS$41,IF(MID(C6825,1,1)="p",#REF!,#REF!))),"")</f>
        <v/>
      </c>
      <c r="I6825" s="92" t="str">
        <f t="shared" si="1071"/>
        <v/>
      </c>
      <c r="J6825" s="92" t="str">
        <f t="shared" si="1072"/>
        <v/>
      </c>
      <c r="K6825" s="92" t="str">
        <f t="shared" si="1073"/>
        <v/>
      </c>
      <c r="L6825" s="92" t="str">
        <f t="shared" si="1074"/>
        <v/>
      </c>
      <c r="M6825" s="95" t="str">
        <f>IF(A6825&lt;&gt;"",IF(MID(C6825,1,1)="c",SigmaEpsConcrete(I6825,$AN$30:$AN$33,$AR$30:$AR$33,$AS$26,$AS$27,$AS$28,$AQ$20,$AU$19),""),"")</f>
        <v/>
      </c>
      <c r="N6825" s="95" t="str">
        <f>IF(A6825&lt;&gt;"",IF(MID(C6825,1,1)="r",SigmaEpsReinf(J6825,$AS$42:$AS$43,$AS$41,$AS$39,$AS$40,$AQ$38),""),"")</f>
        <v/>
      </c>
      <c r="Q6825" s="92" t="str">
        <f t="shared" si="1076"/>
        <v/>
      </c>
      <c r="R6825" s="92" t="str">
        <f t="shared" si="1077"/>
        <v/>
      </c>
      <c r="U6825" s="5"/>
      <c r="V6825" s="5"/>
      <c r="W6825" s="94" t="str">
        <f t="shared" si="1075"/>
        <v/>
      </c>
      <c r="X6825" s="94" t="str">
        <f t="shared" si="1078"/>
        <v/>
      </c>
      <c r="Y6825" s="5"/>
      <c r="BK6825" s="8"/>
      <c r="BL6825" s="5"/>
      <c r="BM6825" s="5"/>
      <c r="BN6825" s="5"/>
      <c r="BO6825" s="5"/>
      <c r="BP6825" s="1"/>
      <c r="BQ6825" s="1"/>
      <c r="BR6825" s="1"/>
      <c r="BS6825" s="1"/>
      <c r="BT6825" s="1"/>
      <c r="BU6825" s="4"/>
      <c r="BV6825" s="1"/>
      <c r="BW6825" s="3"/>
      <c r="BX6825" s="4"/>
      <c r="BY6825" s="5"/>
      <c r="BZ6825" s="5"/>
      <c r="CA6825" s="5"/>
      <c r="CB6825" s="5"/>
      <c r="CC6825" s="5"/>
      <c r="CD6825" s="43"/>
    </row>
    <row r="6826" spans="1:82" x14ac:dyDescent="0.25">
      <c r="A6826" s="8"/>
      <c r="B6826" s="5"/>
      <c r="C6826" s="5"/>
      <c r="D6826" s="5"/>
      <c r="E6826" s="5"/>
      <c r="F6826" s="94" t="str">
        <f t="shared" si="1069"/>
        <v/>
      </c>
      <c r="G6826" s="94" t="str">
        <f t="shared" si="1070"/>
        <v/>
      </c>
      <c r="H6826" s="127" t="str">
        <f>IF(A6826&lt;&gt;"",IF(MID(C6826,1,1)="c",$AS$26,IF(MID(C6826,1,1)="r",$AS$41,IF(MID(C6826,1,1)="p",#REF!,#REF!))),"")</f>
        <v/>
      </c>
      <c r="I6826" s="92" t="str">
        <f t="shared" si="1071"/>
        <v/>
      </c>
      <c r="J6826" s="92" t="str">
        <f t="shared" si="1072"/>
        <v/>
      </c>
      <c r="K6826" s="92" t="str">
        <f t="shared" si="1073"/>
        <v/>
      </c>
      <c r="L6826" s="92" t="str">
        <f t="shared" si="1074"/>
        <v/>
      </c>
      <c r="M6826" s="95" t="str">
        <f>IF(A6826&lt;&gt;"",IF(MID(C6826,1,1)="c",SigmaEpsConcrete(I6826,$AN$30:$AN$33,$AR$30:$AR$33,$AS$26,$AS$27,$AS$28,$AQ$20,$AU$19),""),"")</f>
        <v/>
      </c>
      <c r="N6826" s="95" t="str">
        <f>IF(A6826&lt;&gt;"",IF(MID(C6826,1,1)="r",SigmaEpsReinf(J6826,$AS$42:$AS$43,$AS$41,$AS$39,$AS$40,$AQ$38),""),"")</f>
        <v/>
      </c>
      <c r="Q6826" s="92" t="str">
        <f t="shared" si="1076"/>
        <v/>
      </c>
      <c r="R6826" s="92" t="str">
        <f t="shared" si="1077"/>
        <v/>
      </c>
      <c r="U6826" s="5"/>
      <c r="V6826" s="5"/>
      <c r="W6826" s="94" t="str">
        <f t="shared" si="1075"/>
        <v/>
      </c>
      <c r="X6826" s="94" t="str">
        <f t="shared" si="1078"/>
        <v/>
      </c>
      <c r="Y6826" s="5"/>
      <c r="BK6826" s="8"/>
      <c r="BL6826" s="5"/>
      <c r="BM6826" s="5"/>
      <c r="BN6826" s="5"/>
      <c r="BO6826" s="5"/>
      <c r="BP6826" s="1"/>
      <c r="BQ6826" s="1"/>
      <c r="BR6826" s="1"/>
      <c r="BS6826" s="1"/>
      <c r="BT6826" s="1"/>
      <c r="BU6826" s="4"/>
      <c r="BV6826" s="1"/>
      <c r="BW6826" s="3"/>
      <c r="BX6826" s="4"/>
      <c r="BY6826" s="5"/>
      <c r="BZ6826" s="5"/>
      <c r="CA6826" s="5"/>
      <c r="CB6826" s="5"/>
      <c r="CC6826" s="5"/>
      <c r="CD6826" s="43"/>
    </row>
    <row r="6827" spans="1:82" x14ac:dyDescent="0.25">
      <c r="A6827" s="8"/>
      <c r="B6827" s="5"/>
      <c r="C6827" s="5"/>
      <c r="D6827" s="5"/>
      <c r="E6827" s="5"/>
      <c r="F6827" s="94" t="str">
        <f t="shared" si="1069"/>
        <v/>
      </c>
      <c r="G6827" s="94" t="str">
        <f t="shared" si="1070"/>
        <v/>
      </c>
      <c r="H6827" s="127" t="str">
        <f>IF(A6827&lt;&gt;"",IF(MID(C6827,1,1)="c",$AS$26,IF(MID(C6827,1,1)="r",$AS$41,IF(MID(C6827,1,1)="p",#REF!,#REF!))),"")</f>
        <v/>
      </c>
      <c r="I6827" s="92" t="str">
        <f t="shared" si="1071"/>
        <v/>
      </c>
      <c r="J6827" s="92" t="str">
        <f t="shared" si="1072"/>
        <v/>
      </c>
      <c r="K6827" s="92" t="str">
        <f t="shared" si="1073"/>
        <v/>
      </c>
      <c r="L6827" s="92" t="str">
        <f t="shared" si="1074"/>
        <v/>
      </c>
      <c r="M6827" s="95" t="str">
        <f>IF(A6827&lt;&gt;"",IF(MID(C6827,1,1)="c",SigmaEpsConcrete(I6827,$AN$30:$AN$33,$AR$30:$AR$33,$AS$26,$AS$27,$AS$28,$AQ$20,$AU$19),""),"")</f>
        <v/>
      </c>
      <c r="N6827" s="95" t="str">
        <f>IF(A6827&lt;&gt;"",IF(MID(C6827,1,1)="r",SigmaEpsReinf(J6827,$AS$42:$AS$43,$AS$41,$AS$39,$AS$40,$AQ$38),""),"")</f>
        <v/>
      </c>
      <c r="Q6827" s="92" t="str">
        <f t="shared" si="1076"/>
        <v/>
      </c>
      <c r="R6827" s="92" t="str">
        <f t="shared" si="1077"/>
        <v/>
      </c>
      <c r="U6827" s="5"/>
      <c r="V6827" s="5"/>
      <c r="W6827" s="94" t="str">
        <f t="shared" si="1075"/>
        <v/>
      </c>
      <c r="X6827" s="94" t="str">
        <f t="shared" si="1078"/>
        <v/>
      </c>
      <c r="Y6827" s="5"/>
      <c r="BK6827" s="8"/>
      <c r="BL6827" s="5"/>
      <c r="BM6827" s="5"/>
      <c r="BN6827" s="5"/>
      <c r="BO6827" s="5"/>
      <c r="BP6827" s="1"/>
      <c r="BQ6827" s="1"/>
      <c r="BR6827" s="1"/>
      <c r="BS6827" s="1"/>
      <c r="BT6827" s="1"/>
      <c r="BU6827" s="4"/>
      <c r="BV6827" s="1"/>
      <c r="BW6827" s="3"/>
      <c r="BX6827" s="4"/>
      <c r="BY6827" s="5"/>
      <c r="BZ6827" s="5"/>
      <c r="CA6827" s="5"/>
      <c r="CB6827" s="5"/>
      <c r="CC6827" s="5"/>
      <c r="CD6827" s="43"/>
    </row>
    <row r="6828" spans="1:82" x14ac:dyDescent="0.25">
      <c r="A6828" s="8"/>
      <c r="B6828" s="5"/>
      <c r="C6828" s="5"/>
      <c r="D6828" s="5"/>
      <c r="E6828" s="5"/>
      <c r="F6828" s="94" t="str">
        <f t="shared" si="1069"/>
        <v/>
      </c>
      <c r="G6828" s="94" t="str">
        <f t="shared" si="1070"/>
        <v/>
      </c>
      <c r="H6828" s="127" t="str">
        <f>IF(A6828&lt;&gt;"",IF(MID(C6828,1,1)="c",$AS$26,IF(MID(C6828,1,1)="r",$AS$41,IF(MID(C6828,1,1)="p",#REF!,#REF!))),"")</f>
        <v/>
      </c>
      <c r="I6828" s="92" t="str">
        <f t="shared" si="1071"/>
        <v/>
      </c>
      <c r="J6828" s="92" t="str">
        <f t="shared" si="1072"/>
        <v/>
      </c>
      <c r="K6828" s="92" t="str">
        <f t="shared" si="1073"/>
        <v/>
      </c>
      <c r="L6828" s="92" t="str">
        <f t="shared" si="1074"/>
        <v/>
      </c>
      <c r="M6828" s="95" t="str">
        <f>IF(A6828&lt;&gt;"",IF(MID(C6828,1,1)="c",SigmaEpsConcrete(I6828,$AN$30:$AN$33,$AR$30:$AR$33,$AS$26,$AS$27,$AS$28,$AQ$20,$AU$19),""),"")</f>
        <v/>
      </c>
      <c r="N6828" s="95" t="str">
        <f>IF(A6828&lt;&gt;"",IF(MID(C6828,1,1)="r",SigmaEpsReinf(J6828,$AS$42:$AS$43,$AS$41,$AS$39,$AS$40,$AQ$38),""),"")</f>
        <v/>
      </c>
      <c r="Q6828" s="92" t="str">
        <f t="shared" si="1076"/>
        <v/>
      </c>
      <c r="R6828" s="92" t="str">
        <f t="shared" si="1077"/>
        <v/>
      </c>
      <c r="U6828" s="5"/>
      <c r="V6828" s="5"/>
      <c r="W6828" s="94" t="str">
        <f t="shared" si="1075"/>
        <v/>
      </c>
      <c r="X6828" s="94" t="str">
        <f t="shared" si="1078"/>
        <v/>
      </c>
      <c r="Y6828" s="5"/>
      <c r="BK6828" s="8"/>
      <c r="BL6828" s="5"/>
      <c r="BM6828" s="5"/>
      <c r="BN6828" s="5"/>
      <c r="BO6828" s="5"/>
      <c r="BP6828" s="1"/>
      <c r="BQ6828" s="1"/>
      <c r="BR6828" s="1"/>
      <c r="BS6828" s="1"/>
      <c r="BT6828" s="1"/>
      <c r="BU6828" s="4"/>
      <c r="BV6828" s="1"/>
      <c r="BW6828" s="3"/>
      <c r="BX6828" s="4"/>
      <c r="BY6828" s="5"/>
      <c r="BZ6828" s="5"/>
      <c r="CA6828" s="5"/>
      <c r="CB6828" s="5"/>
      <c r="CC6828" s="5"/>
      <c r="CD6828" s="43"/>
    </row>
    <row r="6829" spans="1:82" x14ac:dyDescent="0.25">
      <c r="A6829" s="8"/>
      <c r="B6829" s="5"/>
      <c r="C6829" s="5"/>
      <c r="D6829" s="5"/>
      <c r="E6829" s="5"/>
      <c r="F6829" s="94" t="str">
        <f t="shared" si="1069"/>
        <v/>
      </c>
      <c r="G6829" s="94" t="str">
        <f t="shared" si="1070"/>
        <v/>
      </c>
      <c r="H6829" s="127" t="str">
        <f>IF(A6829&lt;&gt;"",IF(MID(C6829,1,1)="c",$AS$26,IF(MID(C6829,1,1)="r",$AS$41,IF(MID(C6829,1,1)="p",#REF!,#REF!))),"")</f>
        <v/>
      </c>
      <c r="I6829" s="92" t="str">
        <f t="shared" si="1071"/>
        <v/>
      </c>
      <c r="J6829" s="92" t="str">
        <f t="shared" si="1072"/>
        <v/>
      </c>
      <c r="K6829" s="92" t="str">
        <f t="shared" si="1073"/>
        <v/>
      </c>
      <c r="L6829" s="92" t="str">
        <f t="shared" si="1074"/>
        <v/>
      </c>
      <c r="M6829" s="95" t="str">
        <f>IF(A6829&lt;&gt;"",IF(MID(C6829,1,1)="c",SigmaEpsConcrete(I6829,$AN$30:$AN$33,$AR$30:$AR$33,$AS$26,$AS$27,$AS$28,$AQ$20,$AU$19),""),"")</f>
        <v/>
      </c>
      <c r="N6829" s="95" t="str">
        <f>IF(A6829&lt;&gt;"",IF(MID(C6829,1,1)="r",SigmaEpsReinf(J6829,$AS$42:$AS$43,$AS$41,$AS$39,$AS$40,$AQ$38),""),"")</f>
        <v/>
      </c>
      <c r="Q6829" s="92" t="str">
        <f t="shared" si="1076"/>
        <v/>
      </c>
      <c r="R6829" s="92" t="str">
        <f t="shared" si="1077"/>
        <v/>
      </c>
      <c r="U6829" s="5"/>
      <c r="V6829" s="5"/>
      <c r="W6829" s="94" t="str">
        <f t="shared" si="1075"/>
        <v/>
      </c>
      <c r="X6829" s="94" t="str">
        <f t="shared" si="1078"/>
        <v/>
      </c>
      <c r="Y6829" s="5"/>
      <c r="BK6829" s="8"/>
      <c r="BL6829" s="5"/>
      <c r="BM6829" s="5"/>
      <c r="BN6829" s="5"/>
      <c r="BO6829" s="5"/>
      <c r="BP6829" s="1"/>
      <c r="BQ6829" s="1"/>
      <c r="BR6829" s="1"/>
      <c r="BS6829" s="1"/>
      <c r="BT6829" s="1"/>
      <c r="BU6829" s="4"/>
      <c r="BV6829" s="1"/>
      <c r="BW6829" s="3"/>
      <c r="BX6829" s="4"/>
      <c r="BY6829" s="5"/>
      <c r="BZ6829" s="5"/>
      <c r="CA6829" s="5"/>
      <c r="CB6829" s="5"/>
      <c r="CC6829" s="5"/>
      <c r="CD6829" s="43"/>
    </row>
    <row r="6830" spans="1:82" x14ac:dyDescent="0.25">
      <c r="A6830" s="8"/>
      <c r="B6830" s="5"/>
      <c r="C6830" s="5"/>
      <c r="D6830" s="5"/>
      <c r="E6830" s="5"/>
      <c r="F6830" s="94" t="str">
        <f t="shared" si="1069"/>
        <v/>
      </c>
      <c r="G6830" s="94" t="str">
        <f t="shared" si="1070"/>
        <v/>
      </c>
      <c r="H6830" s="127" t="str">
        <f>IF(A6830&lt;&gt;"",IF(MID(C6830,1,1)="c",$AS$26,IF(MID(C6830,1,1)="r",$AS$41,IF(MID(C6830,1,1)="p",#REF!,#REF!))),"")</f>
        <v/>
      </c>
      <c r="I6830" s="92" t="str">
        <f t="shared" si="1071"/>
        <v/>
      </c>
      <c r="J6830" s="92" t="str">
        <f t="shared" si="1072"/>
        <v/>
      </c>
      <c r="K6830" s="92" t="str">
        <f t="shared" si="1073"/>
        <v/>
      </c>
      <c r="L6830" s="92" t="str">
        <f t="shared" si="1074"/>
        <v/>
      </c>
      <c r="M6830" s="95" t="str">
        <f>IF(A6830&lt;&gt;"",IF(MID(C6830,1,1)="c",SigmaEpsConcrete(I6830,$AN$30:$AN$33,$AR$30:$AR$33,$AS$26,$AS$27,$AS$28,$AQ$20,$AU$19),""),"")</f>
        <v/>
      </c>
      <c r="N6830" s="95" t="str">
        <f>IF(A6830&lt;&gt;"",IF(MID(C6830,1,1)="r",SigmaEpsReinf(J6830,$AS$42:$AS$43,$AS$41,$AS$39,$AS$40,$AQ$38),""),"")</f>
        <v/>
      </c>
      <c r="Q6830" s="92" t="str">
        <f t="shared" si="1076"/>
        <v/>
      </c>
      <c r="R6830" s="92" t="str">
        <f t="shared" si="1077"/>
        <v/>
      </c>
      <c r="U6830" s="5"/>
      <c r="V6830" s="5"/>
      <c r="W6830" s="94" t="str">
        <f t="shared" si="1075"/>
        <v/>
      </c>
      <c r="X6830" s="94" t="str">
        <f t="shared" si="1078"/>
        <v/>
      </c>
      <c r="Y6830" s="5"/>
      <c r="BK6830" s="8"/>
      <c r="BL6830" s="5"/>
      <c r="BM6830" s="5"/>
      <c r="BN6830" s="5"/>
      <c r="BO6830" s="5"/>
      <c r="BP6830" s="1"/>
      <c r="BQ6830" s="1"/>
      <c r="BR6830" s="1"/>
      <c r="BS6830" s="1"/>
      <c r="BT6830" s="1"/>
      <c r="BU6830" s="4"/>
      <c r="BV6830" s="1"/>
      <c r="BW6830" s="3"/>
      <c r="BX6830" s="4"/>
      <c r="BY6830" s="5"/>
      <c r="BZ6830" s="5"/>
      <c r="CA6830" s="5"/>
      <c r="CB6830" s="5"/>
      <c r="CC6830" s="5"/>
      <c r="CD6830" s="43"/>
    </row>
    <row r="6831" spans="1:82" x14ac:dyDescent="0.25">
      <c r="A6831" s="8"/>
      <c r="B6831" s="5"/>
      <c r="C6831" s="5"/>
      <c r="D6831" s="5"/>
      <c r="E6831" s="5"/>
      <c r="F6831" s="94" t="str">
        <f t="shared" si="1069"/>
        <v/>
      </c>
      <c r="G6831" s="94" t="str">
        <f t="shared" si="1070"/>
        <v/>
      </c>
      <c r="H6831" s="127" t="str">
        <f>IF(A6831&lt;&gt;"",IF(MID(C6831,1,1)="c",$AS$26,IF(MID(C6831,1,1)="r",$AS$41,IF(MID(C6831,1,1)="p",#REF!,#REF!))),"")</f>
        <v/>
      </c>
      <c r="I6831" s="92" t="str">
        <f t="shared" si="1071"/>
        <v/>
      </c>
      <c r="J6831" s="92" t="str">
        <f t="shared" si="1072"/>
        <v/>
      </c>
      <c r="K6831" s="92" t="str">
        <f t="shared" si="1073"/>
        <v/>
      </c>
      <c r="L6831" s="92" t="str">
        <f t="shared" si="1074"/>
        <v/>
      </c>
      <c r="M6831" s="95" t="str">
        <f>IF(A6831&lt;&gt;"",IF(MID(C6831,1,1)="c",SigmaEpsConcrete(I6831,$AN$30:$AN$33,$AR$30:$AR$33,$AS$26,$AS$27,$AS$28,$AQ$20,$AU$19),""),"")</f>
        <v/>
      </c>
      <c r="N6831" s="95" t="str">
        <f>IF(A6831&lt;&gt;"",IF(MID(C6831,1,1)="r",SigmaEpsReinf(J6831,$AS$42:$AS$43,$AS$41,$AS$39,$AS$40,$AQ$38),""),"")</f>
        <v/>
      </c>
      <c r="Q6831" s="92" t="str">
        <f t="shared" si="1076"/>
        <v/>
      </c>
      <c r="R6831" s="92" t="str">
        <f t="shared" si="1077"/>
        <v/>
      </c>
      <c r="U6831" s="5"/>
      <c r="V6831" s="5"/>
      <c r="W6831" s="94" t="str">
        <f t="shared" si="1075"/>
        <v/>
      </c>
      <c r="X6831" s="94" t="str">
        <f t="shared" si="1078"/>
        <v/>
      </c>
      <c r="Y6831" s="5"/>
      <c r="BK6831" s="8"/>
      <c r="BL6831" s="5"/>
      <c r="BM6831" s="5"/>
      <c r="BN6831" s="5"/>
      <c r="BO6831" s="5"/>
      <c r="BP6831" s="1"/>
      <c r="BQ6831" s="1"/>
      <c r="BR6831" s="1"/>
      <c r="BS6831" s="1"/>
      <c r="BT6831" s="1"/>
      <c r="BU6831" s="4"/>
      <c r="BV6831" s="1"/>
      <c r="BW6831" s="3"/>
      <c r="BX6831" s="4"/>
      <c r="BY6831" s="5"/>
      <c r="BZ6831" s="5"/>
      <c r="CA6831" s="5"/>
      <c r="CB6831" s="5"/>
      <c r="CC6831" s="5"/>
      <c r="CD6831" s="43"/>
    </row>
    <row r="6832" spans="1:82" x14ac:dyDescent="0.25">
      <c r="A6832" s="8"/>
      <c r="B6832" s="5"/>
      <c r="C6832" s="5"/>
      <c r="D6832" s="5"/>
      <c r="E6832" s="5"/>
      <c r="F6832" s="94" t="str">
        <f t="shared" si="1069"/>
        <v/>
      </c>
      <c r="G6832" s="94" t="str">
        <f t="shared" si="1070"/>
        <v/>
      </c>
      <c r="H6832" s="127" t="str">
        <f>IF(A6832&lt;&gt;"",IF(MID(C6832,1,1)="c",$AS$26,IF(MID(C6832,1,1)="r",$AS$41,IF(MID(C6832,1,1)="p",#REF!,#REF!))),"")</f>
        <v/>
      </c>
      <c r="I6832" s="92" t="str">
        <f t="shared" si="1071"/>
        <v/>
      </c>
      <c r="J6832" s="92" t="str">
        <f t="shared" si="1072"/>
        <v/>
      </c>
      <c r="K6832" s="92" t="str">
        <f t="shared" si="1073"/>
        <v/>
      </c>
      <c r="L6832" s="92" t="str">
        <f t="shared" si="1074"/>
        <v/>
      </c>
      <c r="M6832" s="95" t="str">
        <f>IF(A6832&lt;&gt;"",IF(MID(C6832,1,1)="c",SigmaEpsConcrete(I6832,$AN$30:$AN$33,$AR$30:$AR$33,$AS$26,$AS$27,$AS$28,$AQ$20,$AU$19),""),"")</f>
        <v/>
      </c>
      <c r="N6832" s="95" t="str">
        <f>IF(A6832&lt;&gt;"",IF(MID(C6832,1,1)="r",SigmaEpsReinf(J6832,$AS$42:$AS$43,$AS$41,$AS$39,$AS$40,$AQ$38),""),"")</f>
        <v/>
      </c>
      <c r="Q6832" s="92" t="str">
        <f t="shared" si="1076"/>
        <v/>
      </c>
      <c r="R6832" s="92" t="str">
        <f t="shared" si="1077"/>
        <v/>
      </c>
      <c r="U6832" s="5"/>
      <c r="V6832" s="5"/>
      <c r="W6832" s="94" t="str">
        <f t="shared" si="1075"/>
        <v/>
      </c>
      <c r="X6832" s="94" t="str">
        <f t="shared" si="1078"/>
        <v/>
      </c>
      <c r="Y6832" s="5"/>
      <c r="BK6832" s="8"/>
      <c r="BL6832" s="5"/>
      <c r="BM6832" s="5"/>
      <c r="BN6832" s="5"/>
      <c r="BO6832" s="5"/>
      <c r="BP6832" s="1"/>
      <c r="BQ6832" s="1"/>
      <c r="BR6832" s="1"/>
      <c r="BS6832" s="1"/>
      <c r="BT6832" s="1"/>
      <c r="BU6832" s="4"/>
      <c r="BV6832" s="1"/>
      <c r="BW6832" s="3"/>
      <c r="BX6832" s="4"/>
      <c r="BY6832" s="5"/>
      <c r="BZ6832" s="5"/>
      <c r="CA6832" s="5"/>
      <c r="CB6832" s="5"/>
      <c r="CC6832" s="5"/>
      <c r="CD6832" s="43"/>
    </row>
    <row r="6833" spans="1:82" x14ac:dyDescent="0.25">
      <c r="A6833" s="8"/>
      <c r="B6833" s="5"/>
      <c r="C6833" s="5"/>
      <c r="D6833" s="5"/>
      <c r="E6833" s="5"/>
      <c r="F6833" s="94" t="str">
        <f t="shared" si="1069"/>
        <v/>
      </c>
      <c r="G6833" s="94" t="str">
        <f t="shared" si="1070"/>
        <v/>
      </c>
      <c r="H6833" s="127" t="str">
        <f>IF(A6833&lt;&gt;"",IF(MID(C6833,1,1)="c",$AS$26,IF(MID(C6833,1,1)="r",$AS$41,IF(MID(C6833,1,1)="p",#REF!,#REF!))),"")</f>
        <v/>
      </c>
      <c r="I6833" s="92" t="str">
        <f t="shared" si="1071"/>
        <v/>
      </c>
      <c r="J6833" s="92" t="str">
        <f t="shared" si="1072"/>
        <v/>
      </c>
      <c r="K6833" s="92" t="str">
        <f t="shared" si="1073"/>
        <v/>
      </c>
      <c r="L6833" s="92" t="str">
        <f t="shared" si="1074"/>
        <v/>
      </c>
      <c r="M6833" s="95" t="str">
        <f>IF(A6833&lt;&gt;"",IF(MID(C6833,1,1)="c",SigmaEpsConcrete(I6833,$AN$30:$AN$33,$AR$30:$AR$33,$AS$26,$AS$27,$AS$28,$AQ$20,$AU$19),""),"")</f>
        <v/>
      </c>
      <c r="N6833" s="95" t="str">
        <f>IF(A6833&lt;&gt;"",IF(MID(C6833,1,1)="r",SigmaEpsReinf(J6833,$AS$42:$AS$43,$AS$41,$AS$39,$AS$40,$AQ$38),""),"")</f>
        <v/>
      </c>
      <c r="Q6833" s="92" t="str">
        <f t="shared" si="1076"/>
        <v/>
      </c>
      <c r="R6833" s="92" t="str">
        <f t="shared" si="1077"/>
        <v/>
      </c>
      <c r="U6833" s="5"/>
      <c r="V6833" s="5"/>
      <c r="W6833" s="94" t="str">
        <f t="shared" si="1075"/>
        <v/>
      </c>
      <c r="X6833" s="94" t="str">
        <f t="shared" si="1078"/>
        <v/>
      </c>
      <c r="Y6833" s="5"/>
      <c r="BK6833" s="8"/>
      <c r="BL6833" s="5"/>
      <c r="BM6833" s="5"/>
      <c r="BN6833" s="5"/>
      <c r="BO6833" s="5"/>
      <c r="BP6833" s="1"/>
      <c r="BQ6833" s="1"/>
      <c r="BR6833" s="1"/>
      <c r="BS6833" s="1"/>
      <c r="BT6833" s="1"/>
      <c r="BU6833" s="4"/>
      <c r="BV6833" s="1"/>
      <c r="BW6833" s="3"/>
      <c r="BX6833" s="4"/>
      <c r="BY6833" s="5"/>
      <c r="BZ6833" s="5"/>
      <c r="CA6833" s="5"/>
      <c r="CB6833" s="5"/>
      <c r="CC6833" s="5"/>
      <c r="CD6833" s="43"/>
    </row>
    <row r="6834" spans="1:82" x14ac:dyDescent="0.25">
      <c r="A6834" s="8"/>
      <c r="B6834" s="5"/>
      <c r="C6834" s="5"/>
      <c r="D6834" s="5"/>
      <c r="E6834" s="5"/>
      <c r="F6834" s="94" t="str">
        <f t="shared" si="1069"/>
        <v/>
      </c>
      <c r="G6834" s="94" t="str">
        <f t="shared" si="1070"/>
        <v/>
      </c>
      <c r="H6834" s="127" t="str">
        <f>IF(A6834&lt;&gt;"",IF(MID(C6834,1,1)="c",$AS$26,IF(MID(C6834,1,1)="r",$AS$41,IF(MID(C6834,1,1)="p",#REF!,#REF!))),"")</f>
        <v/>
      </c>
      <c r="I6834" s="92" t="str">
        <f t="shared" si="1071"/>
        <v/>
      </c>
      <c r="J6834" s="92" t="str">
        <f t="shared" si="1072"/>
        <v/>
      </c>
      <c r="K6834" s="92" t="str">
        <f t="shared" si="1073"/>
        <v/>
      </c>
      <c r="L6834" s="92" t="str">
        <f t="shared" si="1074"/>
        <v/>
      </c>
      <c r="M6834" s="95" t="str">
        <f>IF(A6834&lt;&gt;"",IF(MID(C6834,1,1)="c",SigmaEpsConcrete(I6834,$AN$30:$AN$33,$AR$30:$AR$33,$AS$26,$AS$27,$AS$28,$AQ$20,$AU$19),""),"")</f>
        <v/>
      </c>
      <c r="N6834" s="95" t="str">
        <f>IF(A6834&lt;&gt;"",IF(MID(C6834,1,1)="r",SigmaEpsReinf(J6834,$AS$42:$AS$43,$AS$41,$AS$39,$AS$40,$AQ$38),""),"")</f>
        <v/>
      </c>
      <c r="Q6834" s="92" t="str">
        <f t="shared" si="1076"/>
        <v/>
      </c>
      <c r="R6834" s="92" t="str">
        <f t="shared" si="1077"/>
        <v/>
      </c>
      <c r="U6834" s="5"/>
      <c r="V6834" s="5"/>
      <c r="W6834" s="94" t="str">
        <f t="shared" si="1075"/>
        <v/>
      </c>
      <c r="X6834" s="94" t="str">
        <f t="shared" si="1078"/>
        <v/>
      </c>
      <c r="Y6834" s="5"/>
      <c r="BK6834" s="8"/>
      <c r="BL6834" s="5"/>
      <c r="BM6834" s="5"/>
      <c r="BN6834" s="5"/>
      <c r="BO6834" s="5"/>
      <c r="BP6834" s="1"/>
      <c r="BQ6834" s="1"/>
      <c r="BR6834" s="1"/>
      <c r="BS6834" s="1"/>
      <c r="BT6834" s="1"/>
      <c r="BU6834" s="4"/>
      <c r="BV6834" s="1"/>
      <c r="BW6834" s="3"/>
      <c r="BX6834" s="4"/>
      <c r="BY6834" s="5"/>
      <c r="BZ6834" s="5"/>
      <c r="CA6834" s="5"/>
      <c r="CB6834" s="5"/>
      <c r="CC6834" s="5"/>
      <c r="CD6834" s="43"/>
    </row>
    <row r="6835" spans="1:82" x14ac:dyDescent="0.25">
      <c r="A6835" s="8"/>
      <c r="B6835" s="5"/>
      <c r="C6835" s="5"/>
      <c r="D6835" s="5"/>
      <c r="E6835" s="5"/>
      <c r="F6835" s="94" t="str">
        <f t="shared" si="1069"/>
        <v/>
      </c>
      <c r="G6835" s="94" t="str">
        <f t="shared" si="1070"/>
        <v/>
      </c>
      <c r="H6835" s="127" t="str">
        <f>IF(A6835&lt;&gt;"",IF(MID(C6835,1,1)="c",$AS$26,IF(MID(C6835,1,1)="r",$AS$41,IF(MID(C6835,1,1)="p",#REF!,#REF!))),"")</f>
        <v/>
      </c>
      <c r="I6835" s="92" t="str">
        <f t="shared" si="1071"/>
        <v/>
      </c>
      <c r="J6835" s="92" t="str">
        <f t="shared" si="1072"/>
        <v/>
      </c>
      <c r="K6835" s="92" t="str">
        <f t="shared" si="1073"/>
        <v/>
      </c>
      <c r="L6835" s="92" t="str">
        <f t="shared" si="1074"/>
        <v/>
      </c>
      <c r="M6835" s="95" t="str">
        <f>IF(A6835&lt;&gt;"",IF(MID(C6835,1,1)="c",SigmaEpsConcrete(I6835,$AN$30:$AN$33,$AR$30:$AR$33,$AS$26,$AS$27,$AS$28,$AQ$20,$AU$19),""),"")</f>
        <v/>
      </c>
      <c r="N6835" s="95" t="str">
        <f>IF(A6835&lt;&gt;"",IF(MID(C6835,1,1)="r",SigmaEpsReinf(J6835,$AS$42:$AS$43,$AS$41,$AS$39,$AS$40,$AQ$38),""),"")</f>
        <v/>
      </c>
      <c r="Q6835" s="92" t="str">
        <f t="shared" si="1076"/>
        <v/>
      </c>
      <c r="R6835" s="92" t="str">
        <f t="shared" si="1077"/>
        <v/>
      </c>
      <c r="U6835" s="5"/>
      <c r="V6835" s="5"/>
      <c r="W6835" s="94" t="str">
        <f t="shared" si="1075"/>
        <v/>
      </c>
      <c r="X6835" s="94" t="str">
        <f t="shared" si="1078"/>
        <v/>
      </c>
      <c r="Y6835" s="5"/>
      <c r="BK6835" s="8"/>
      <c r="BL6835" s="5"/>
      <c r="BM6835" s="5"/>
      <c r="BN6835" s="5"/>
      <c r="BO6835" s="5"/>
      <c r="BP6835" s="1"/>
      <c r="BQ6835" s="1"/>
      <c r="BR6835" s="1"/>
      <c r="BS6835" s="1"/>
      <c r="BT6835" s="1"/>
      <c r="BU6835" s="4"/>
      <c r="BV6835" s="1"/>
      <c r="BW6835" s="3"/>
      <c r="BX6835" s="4"/>
      <c r="BY6835" s="5"/>
      <c r="BZ6835" s="5"/>
      <c r="CA6835" s="5"/>
      <c r="CB6835" s="5"/>
      <c r="CC6835" s="5"/>
      <c r="CD6835" s="43"/>
    </row>
    <row r="6836" spans="1:82" x14ac:dyDescent="0.25">
      <c r="A6836" s="8"/>
      <c r="B6836" s="5"/>
      <c r="C6836" s="5"/>
      <c r="D6836" s="5"/>
      <c r="E6836" s="5"/>
      <c r="F6836" s="94" t="str">
        <f t="shared" si="1069"/>
        <v/>
      </c>
      <c r="G6836" s="94" t="str">
        <f t="shared" si="1070"/>
        <v/>
      </c>
      <c r="H6836" s="127" t="str">
        <f>IF(A6836&lt;&gt;"",IF(MID(C6836,1,1)="c",$AS$26,IF(MID(C6836,1,1)="r",$AS$41,IF(MID(C6836,1,1)="p",#REF!,#REF!))),"")</f>
        <v/>
      </c>
      <c r="I6836" s="92" t="str">
        <f t="shared" si="1071"/>
        <v/>
      </c>
      <c r="J6836" s="92" t="str">
        <f t="shared" si="1072"/>
        <v/>
      </c>
      <c r="K6836" s="92" t="str">
        <f t="shared" si="1073"/>
        <v/>
      </c>
      <c r="L6836" s="92" t="str">
        <f t="shared" si="1074"/>
        <v/>
      </c>
      <c r="M6836" s="95" t="str">
        <f>IF(A6836&lt;&gt;"",IF(MID(C6836,1,1)="c",SigmaEpsConcrete(I6836,$AN$30:$AN$33,$AR$30:$AR$33,$AS$26,$AS$27,$AS$28,$AQ$20,$AU$19),""),"")</f>
        <v/>
      </c>
      <c r="N6836" s="95" t="str">
        <f>IF(A6836&lt;&gt;"",IF(MID(C6836,1,1)="r",SigmaEpsReinf(J6836,$AS$42:$AS$43,$AS$41,$AS$39,$AS$40,$AQ$38),""),"")</f>
        <v/>
      </c>
      <c r="Q6836" s="92" t="str">
        <f t="shared" si="1076"/>
        <v/>
      </c>
      <c r="R6836" s="92" t="str">
        <f t="shared" si="1077"/>
        <v/>
      </c>
      <c r="U6836" s="5"/>
      <c r="V6836" s="5"/>
      <c r="W6836" s="94" t="str">
        <f t="shared" si="1075"/>
        <v/>
      </c>
      <c r="X6836" s="94" t="str">
        <f t="shared" si="1078"/>
        <v/>
      </c>
      <c r="Y6836" s="5"/>
      <c r="BK6836" s="8"/>
      <c r="BL6836" s="5"/>
      <c r="BM6836" s="5"/>
      <c r="BN6836" s="5"/>
      <c r="BO6836" s="5"/>
      <c r="BP6836" s="1"/>
      <c r="BQ6836" s="1"/>
      <c r="BR6836" s="1"/>
      <c r="BS6836" s="1"/>
      <c r="BT6836" s="1"/>
      <c r="BU6836" s="4"/>
      <c r="BV6836" s="1"/>
      <c r="BW6836" s="3"/>
      <c r="BX6836" s="4"/>
      <c r="BY6836" s="5"/>
      <c r="BZ6836" s="5"/>
      <c r="CA6836" s="5"/>
      <c r="CB6836" s="5"/>
      <c r="CC6836" s="5"/>
      <c r="CD6836" s="43"/>
    </row>
    <row r="6837" spans="1:82" x14ac:dyDescent="0.25">
      <c r="A6837" s="8"/>
      <c r="B6837" s="5"/>
      <c r="C6837" s="5"/>
      <c r="D6837" s="5"/>
      <c r="E6837" s="5"/>
      <c r="F6837" s="94" t="str">
        <f t="shared" si="1069"/>
        <v/>
      </c>
      <c r="G6837" s="94" t="str">
        <f t="shared" si="1070"/>
        <v/>
      </c>
      <c r="H6837" s="127" t="str">
        <f>IF(A6837&lt;&gt;"",IF(MID(C6837,1,1)="c",$AS$26,IF(MID(C6837,1,1)="r",$AS$41,IF(MID(C6837,1,1)="p",#REF!,#REF!))),"")</f>
        <v/>
      </c>
      <c r="I6837" s="92" t="str">
        <f t="shared" si="1071"/>
        <v/>
      </c>
      <c r="J6837" s="92" t="str">
        <f t="shared" si="1072"/>
        <v/>
      </c>
      <c r="K6837" s="92" t="str">
        <f t="shared" si="1073"/>
        <v/>
      </c>
      <c r="L6837" s="92" t="str">
        <f t="shared" si="1074"/>
        <v/>
      </c>
      <c r="M6837" s="95" t="str">
        <f>IF(A6837&lt;&gt;"",IF(MID(C6837,1,1)="c",SigmaEpsConcrete(I6837,$AN$30:$AN$33,$AR$30:$AR$33,$AS$26,$AS$27,$AS$28,$AQ$20,$AU$19),""),"")</f>
        <v/>
      </c>
      <c r="N6837" s="95" t="str">
        <f>IF(A6837&lt;&gt;"",IF(MID(C6837,1,1)="r",SigmaEpsReinf(J6837,$AS$42:$AS$43,$AS$41,$AS$39,$AS$40,$AQ$38),""),"")</f>
        <v/>
      </c>
      <c r="Q6837" s="92" t="str">
        <f t="shared" si="1076"/>
        <v/>
      </c>
      <c r="R6837" s="92" t="str">
        <f t="shared" si="1077"/>
        <v/>
      </c>
      <c r="U6837" s="5"/>
      <c r="V6837" s="5"/>
      <c r="W6837" s="94" t="str">
        <f t="shared" si="1075"/>
        <v/>
      </c>
      <c r="X6837" s="94" t="str">
        <f t="shared" si="1078"/>
        <v/>
      </c>
      <c r="Y6837" s="5"/>
      <c r="BK6837" s="8"/>
      <c r="BL6837" s="5"/>
      <c r="BM6837" s="5"/>
      <c r="BN6837" s="5"/>
      <c r="BO6837" s="5"/>
      <c r="BP6837" s="1"/>
      <c r="BQ6837" s="1"/>
      <c r="BR6837" s="1"/>
      <c r="BS6837" s="1"/>
      <c r="BT6837" s="1"/>
      <c r="BU6837" s="4"/>
      <c r="BV6837" s="1"/>
      <c r="BW6837" s="3"/>
      <c r="BX6837" s="4"/>
      <c r="BY6837" s="5"/>
      <c r="BZ6837" s="5"/>
      <c r="CA6837" s="5"/>
      <c r="CB6837" s="5"/>
      <c r="CC6837" s="5"/>
      <c r="CD6837" s="43"/>
    </row>
    <row r="6838" spans="1:82" x14ac:dyDescent="0.25">
      <c r="A6838" s="8"/>
      <c r="B6838" s="5"/>
      <c r="C6838" s="5"/>
      <c r="D6838" s="5"/>
      <c r="E6838" s="5"/>
      <c r="F6838" s="94" t="str">
        <f t="shared" si="1069"/>
        <v/>
      </c>
      <c r="G6838" s="94" t="str">
        <f t="shared" si="1070"/>
        <v/>
      </c>
      <c r="H6838" s="127" t="str">
        <f>IF(A6838&lt;&gt;"",IF(MID(C6838,1,1)="c",$AS$26,IF(MID(C6838,1,1)="r",$AS$41,IF(MID(C6838,1,1)="p",#REF!,#REF!))),"")</f>
        <v/>
      </c>
      <c r="I6838" s="92" t="str">
        <f t="shared" si="1071"/>
        <v/>
      </c>
      <c r="J6838" s="92" t="str">
        <f t="shared" si="1072"/>
        <v/>
      </c>
      <c r="K6838" s="92" t="str">
        <f t="shared" si="1073"/>
        <v/>
      </c>
      <c r="L6838" s="92" t="str">
        <f t="shared" si="1074"/>
        <v/>
      </c>
      <c r="M6838" s="95" t="str">
        <f>IF(A6838&lt;&gt;"",IF(MID(C6838,1,1)="c",SigmaEpsConcrete(I6838,$AN$30:$AN$33,$AR$30:$AR$33,$AS$26,$AS$27,$AS$28,$AQ$20,$AU$19),""),"")</f>
        <v/>
      </c>
      <c r="N6838" s="95" t="str">
        <f>IF(A6838&lt;&gt;"",IF(MID(C6838,1,1)="r",SigmaEpsReinf(J6838,$AS$42:$AS$43,$AS$41,$AS$39,$AS$40,$AQ$38),""),"")</f>
        <v/>
      </c>
      <c r="Q6838" s="92" t="str">
        <f t="shared" si="1076"/>
        <v/>
      </c>
      <c r="R6838" s="92" t="str">
        <f t="shared" si="1077"/>
        <v/>
      </c>
      <c r="U6838" s="5"/>
      <c r="V6838" s="5"/>
      <c r="W6838" s="94" t="str">
        <f t="shared" si="1075"/>
        <v/>
      </c>
      <c r="X6838" s="94" t="str">
        <f t="shared" si="1078"/>
        <v/>
      </c>
      <c r="Y6838" s="5"/>
      <c r="BK6838" s="8"/>
      <c r="BL6838" s="5"/>
      <c r="BM6838" s="5"/>
      <c r="BN6838" s="5"/>
      <c r="BO6838" s="5"/>
      <c r="BP6838" s="1"/>
      <c r="BQ6838" s="1"/>
      <c r="BR6838" s="1"/>
      <c r="BS6838" s="1"/>
      <c r="BT6838" s="1"/>
      <c r="BU6838" s="4"/>
      <c r="BV6838" s="1"/>
      <c r="BW6838" s="3"/>
      <c r="BX6838" s="4"/>
      <c r="BY6838" s="5"/>
      <c r="BZ6838" s="5"/>
      <c r="CA6838" s="5"/>
      <c r="CB6838" s="5"/>
      <c r="CC6838" s="5"/>
      <c r="CD6838" s="43"/>
    </row>
    <row r="6839" spans="1:82" x14ac:dyDescent="0.25">
      <c r="A6839" s="8"/>
      <c r="B6839" s="5"/>
      <c r="C6839" s="5"/>
      <c r="D6839" s="5"/>
      <c r="E6839" s="5"/>
      <c r="F6839" s="94" t="str">
        <f t="shared" si="1069"/>
        <v/>
      </c>
      <c r="G6839" s="94" t="str">
        <f t="shared" si="1070"/>
        <v/>
      </c>
      <c r="H6839" s="127" t="str">
        <f>IF(A6839&lt;&gt;"",IF(MID(C6839,1,1)="c",$AS$26,IF(MID(C6839,1,1)="r",$AS$41,IF(MID(C6839,1,1)="p",#REF!,#REF!))),"")</f>
        <v/>
      </c>
      <c r="I6839" s="92" t="str">
        <f t="shared" si="1071"/>
        <v/>
      </c>
      <c r="J6839" s="92" t="str">
        <f t="shared" si="1072"/>
        <v/>
      </c>
      <c r="K6839" s="92" t="str">
        <f t="shared" si="1073"/>
        <v/>
      </c>
      <c r="L6839" s="92" t="str">
        <f t="shared" si="1074"/>
        <v/>
      </c>
      <c r="M6839" s="95" t="str">
        <f>IF(A6839&lt;&gt;"",IF(MID(C6839,1,1)="c",SigmaEpsConcrete(I6839,$AN$30:$AN$33,$AR$30:$AR$33,$AS$26,$AS$27,$AS$28,$AQ$20,$AU$19),""),"")</f>
        <v/>
      </c>
      <c r="N6839" s="95" t="str">
        <f>IF(A6839&lt;&gt;"",IF(MID(C6839,1,1)="r",SigmaEpsReinf(J6839,$AS$42:$AS$43,$AS$41,$AS$39,$AS$40,$AQ$38),""),"")</f>
        <v/>
      </c>
      <c r="Q6839" s="92" t="str">
        <f t="shared" si="1076"/>
        <v/>
      </c>
      <c r="R6839" s="92" t="str">
        <f t="shared" si="1077"/>
        <v/>
      </c>
      <c r="U6839" s="5"/>
      <c r="V6839" s="5"/>
      <c r="W6839" s="94" t="str">
        <f t="shared" si="1075"/>
        <v/>
      </c>
      <c r="X6839" s="94" t="str">
        <f t="shared" si="1078"/>
        <v/>
      </c>
      <c r="Y6839" s="5"/>
      <c r="BK6839" s="8"/>
      <c r="BL6839" s="5"/>
      <c r="BM6839" s="5"/>
      <c r="BN6839" s="5"/>
      <c r="BO6839" s="5"/>
      <c r="BP6839" s="1"/>
      <c r="BQ6839" s="1"/>
      <c r="BR6839" s="1"/>
      <c r="BS6839" s="1"/>
      <c r="BT6839" s="1"/>
      <c r="BU6839" s="4"/>
      <c r="BV6839" s="1"/>
      <c r="BW6839" s="3"/>
      <c r="BX6839" s="4"/>
      <c r="BY6839" s="5"/>
      <c r="BZ6839" s="5"/>
      <c r="CA6839" s="5"/>
      <c r="CB6839" s="5"/>
      <c r="CC6839" s="5"/>
      <c r="CD6839" s="43"/>
    </row>
    <row r="6840" spans="1:82" x14ac:dyDescent="0.25">
      <c r="A6840" s="8"/>
      <c r="B6840" s="5"/>
      <c r="C6840" s="5"/>
      <c r="D6840" s="5"/>
      <c r="E6840" s="5"/>
      <c r="F6840" s="94" t="str">
        <f t="shared" si="1069"/>
        <v/>
      </c>
      <c r="G6840" s="94" t="str">
        <f t="shared" si="1070"/>
        <v/>
      </c>
      <c r="H6840" s="127" t="str">
        <f>IF(A6840&lt;&gt;"",IF(MID(C6840,1,1)="c",$AS$26,IF(MID(C6840,1,1)="r",$AS$41,IF(MID(C6840,1,1)="p",#REF!,#REF!))),"")</f>
        <v/>
      </c>
      <c r="I6840" s="92" t="str">
        <f t="shared" si="1071"/>
        <v/>
      </c>
      <c r="J6840" s="92" t="str">
        <f t="shared" si="1072"/>
        <v/>
      </c>
      <c r="K6840" s="92" t="str">
        <f t="shared" si="1073"/>
        <v/>
      </c>
      <c r="L6840" s="92" t="str">
        <f t="shared" si="1074"/>
        <v/>
      </c>
      <c r="M6840" s="95" t="str">
        <f>IF(A6840&lt;&gt;"",IF(MID(C6840,1,1)="c",SigmaEpsConcrete(I6840,$AN$30:$AN$33,$AR$30:$AR$33,$AS$26,$AS$27,$AS$28,$AQ$20,$AU$19),""),"")</f>
        <v/>
      </c>
      <c r="N6840" s="95" t="str">
        <f>IF(A6840&lt;&gt;"",IF(MID(C6840,1,1)="r",SigmaEpsReinf(J6840,$AS$42:$AS$43,$AS$41,$AS$39,$AS$40,$AQ$38),""),"")</f>
        <v/>
      </c>
      <c r="Q6840" s="92" t="str">
        <f t="shared" si="1076"/>
        <v/>
      </c>
      <c r="R6840" s="92" t="str">
        <f t="shared" si="1077"/>
        <v/>
      </c>
      <c r="U6840" s="5"/>
      <c r="V6840" s="5"/>
      <c r="W6840" s="94" t="str">
        <f t="shared" si="1075"/>
        <v/>
      </c>
      <c r="X6840" s="94" t="str">
        <f t="shared" si="1078"/>
        <v/>
      </c>
      <c r="Y6840" s="5"/>
      <c r="BK6840" s="8"/>
      <c r="BL6840" s="5"/>
      <c r="BM6840" s="5"/>
      <c r="BN6840" s="5"/>
      <c r="BO6840" s="5"/>
      <c r="BP6840" s="1"/>
      <c r="BQ6840" s="1"/>
      <c r="BR6840" s="1"/>
      <c r="BS6840" s="1"/>
      <c r="BT6840" s="1"/>
      <c r="BU6840" s="4"/>
      <c r="BV6840" s="1"/>
      <c r="BW6840" s="3"/>
      <c r="BX6840" s="4"/>
      <c r="BY6840" s="5"/>
      <c r="BZ6840" s="5"/>
      <c r="CA6840" s="5"/>
      <c r="CB6840" s="5"/>
      <c r="CC6840" s="5"/>
      <c r="CD6840" s="43"/>
    </row>
    <row r="6841" spans="1:82" x14ac:dyDescent="0.25">
      <c r="A6841" s="8"/>
      <c r="B6841" s="5"/>
      <c r="C6841" s="5"/>
      <c r="D6841" s="5"/>
      <c r="E6841" s="5"/>
      <c r="F6841" s="94" t="str">
        <f t="shared" si="1069"/>
        <v/>
      </c>
      <c r="G6841" s="94" t="str">
        <f t="shared" si="1070"/>
        <v/>
      </c>
      <c r="H6841" s="127" t="str">
        <f>IF(A6841&lt;&gt;"",IF(MID(C6841,1,1)="c",$AS$26,IF(MID(C6841,1,1)="r",$AS$41,IF(MID(C6841,1,1)="p",#REF!,#REF!))),"")</f>
        <v/>
      </c>
      <c r="I6841" s="92" t="str">
        <f t="shared" si="1071"/>
        <v/>
      </c>
      <c r="J6841" s="92" t="str">
        <f t="shared" si="1072"/>
        <v/>
      </c>
      <c r="K6841" s="92" t="str">
        <f t="shared" si="1073"/>
        <v/>
      </c>
      <c r="L6841" s="92" t="str">
        <f t="shared" si="1074"/>
        <v/>
      </c>
      <c r="M6841" s="95" t="str">
        <f>IF(A6841&lt;&gt;"",IF(MID(C6841,1,1)="c",SigmaEpsConcrete(I6841,$AN$30:$AN$33,$AR$30:$AR$33,$AS$26,$AS$27,$AS$28,$AQ$20,$AU$19),""),"")</f>
        <v/>
      </c>
      <c r="N6841" s="95" t="str">
        <f>IF(A6841&lt;&gt;"",IF(MID(C6841,1,1)="r",SigmaEpsReinf(J6841,$AS$42:$AS$43,$AS$41,$AS$39,$AS$40,$AQ$38),""),"")</f>
        <v/>
      </c>
      <c r="Q6841" s="92" t="str">
        <f t="shared" si="1076"/>
        <v/>
      </c>
      <c r="R6841" s="92" t="str">
        <f t="shared" si="1077"/>
        <v/>
      </c>
      <c r="U6841" s="5"/>
      <c r="V6841" s="5"/>
      <c r="W6841" s="94" t="str">
        <f t="shared" si="1075"/>
        <v/>
      </c>
      <c r="X6841" s="94" t="str">
        <f t="shared" si="1078"/>
        <v/>
      </c>
      <c r="Y6841" s="5"/>
      <c r="BK6841" s="8"/>
      <c r="BL6841" s="5"/>
      <c r="BM6841" s="5"/>
      <c r="BN6841" s="5"/>
      <c r="BO6841" s="5"/>
      <c r="BP6841" s="1"/>
      <c r="BQ6841" s="1"/>
      <c r="BR6841" s="1"/>
      <c r="BS6841" s="1"/>
      <c r="BT6841" s="1"/>
      <c r="BU6841" s="4"/>
      <c r="BV6841" s="1"/>
      <c r="BW6841" s="3"/>
      <c r="BX6841" s="4"/>
      <c r="BY6841" s="5"/>
      <c r="BZ6841" s="5"/>
      <c r="CA6841" s="5"/>
      <c r="CB6841" s="5"/>
      <c r="CC6841" s="5"/>
      <c r="CD6841" s="43"/>
    </row>
    <row r="6842" spans="1:82" x14ac:dyDescent="0.25">
      <c r="A6842" s="8"/>
      <c r="B6842" s="5"/>
      <c r="C6842" s="5"/>
      <c r="D6842" s="5"/>
      <c r="E6842" s="5"/>
      <c r="F6842" s="94" t="str">
        <f t="shared" si="1069"/>
        <v/>
      </c>
      <c r="G6842" s="94" t="str">
        <f t="shared" si="1070"/>
        <v/>
      </c>
      <c r="H6842" s="127" t="str">
        <f>IF(A6842&lt;&gt;"",IF(MID(C6842,1,1)="c",$AS$26,IF(MID(C6842,1,1)="r",$AS$41,IF(MID(C6842,1,1)="p",#REF!,#REF!))),"")</f>
        <v/>
      </c>
      <c r="I6842" s="92" t="str">
        <f t="shared" si="1071"/>
        <v/>
      </c>
      <c r="J6842" s="92" t="str">
        <f t="shared" si="1072"/>
        <v/>
      </c>
      <c r="K6842" s="92" t="str">
        <f t="shared" si="1073"/>
        <v/>
      </c>
      <c r="L6842" s="92" t="str">
        <f t="shared" si="1074"/>
        <v/>
      </c>
      <c r="M6842" s="95" t="str">
        <f>IF(A6842&lt;&gt;"",IF(MID(C6842,1,1)="c",SigmaEpsConcrete(I6842,$AN$30:$AN$33,$AR$30:$AR$33,$AS$26,$AS$27,$AS$28,$AQ$20,$AU$19),""),"")</f>
        <v/>
      </c>
      <c r="N6842" s="95" t="str">
        <f>IF(A6842&lt;&gt;"",IF(MID(C6842,1,1)="r",SigmaEpsReinf(J6842,$AS$42:$AS$43,$AS$41,$AS$39,$AS$40,$AQ$38),""),"")</f>
        <v/>
      </c>
      <c r="Q6842" s="92" t="str">
        <f t="shared" si="1076"/>
        <v/>
      </c>
      <c r="R6842" s="92" t="str">
        <f t="shared" si="1077"/>
        <v/>
      </c>
      <c r="U6842" s="5"/>
      <c r="V6842" s="5"/>
      <c r="W6842" s="94" t="str">
        <f t="shared" si="1075"/>
        <v/>
      </c>
      <c r="X6842" s="94" t="str">
        <f t="shared" si="1078"/>
        <v/>
      </c>
      <c r="Y6842" s="5"/>
      <c r="BK6842" s="8"/>
      <c r="BL6842" s="5"/>
      <c r="BM6842" s="5"/>
      <c r="BN6842" s="5"/>
      <c r="BO6842" s="5"/>
      <c r="BP6842" s="1"/>
      <c r="BQ6842" s="1"/>
      <c r="BR6842" s="1"/>
      <c r="BS6842" s="1"/>
      <c r="BT6842" s="1"/>
      <c r="BU6842" s="4"/>
      <c r="BV6842" s="1"/>
      <c r="BW6842" s="3"/>
      <c r="BX6842" s="4"/>
      <c r="BY6842" s="5"/>
      <c r="BZ6842" s="5"/>
      <c r="CA6842" s="5"/>
      <c r="CB6842" s="5"/>
      <c r="CC6842" s="5"/>
      <c r="CD6842" s="43"/>
    </row>
    <row r="6843" spans="1:82" x14ac:dyDescent="0.25">
      <c r="A6843" s="8"/>
      <c r="B6843" s="5"/>
      <c r="C6843" s="5"/>
      <c r="D6843" s="5"/>
      <c r="E6843" s="5"/>
      <c r="F6843" s="94" t="str">
        <f t="shared" si="1069"/>
        <v/>
      </c>
      <c r="G6843" s="94" t="str">
        <f t="shared" si="1070"/>
        <v/>
      </c>
      <c r="H6843" s="127" t="str">
        <f>IF(A6843&lt;&gt;"",IF(MID(C6843,1,1)="c",$AS$26,IF(MID(C6843,1,1)="r",$AS$41,IF(MID(C6843,1,1)="p",#REF!,#REF!))),"")</f>
        <v/>
      </c>
      <c r="I6843" s="92" t="str">
        <f t="shared" si="1071"/>
        <v/>
      </c>
      <c r="J6843" s="92" t="str">
        <f t="shared" si="1072"/>
        <v/>
      </c>
      <c r="K6843" s="92" t="str">
        <f t="shared" si="1073"/>
        <v/>
      </c>
      <c r="L6843" s="92" t="str">
        <f t="shared" si="1074"/>
        <v/>
      </c>
      <c r="M6843" s="95" t="str">
        <f>IF(A6843&lt;&gt;"",IF(MID(C6843,1,1)="c",SigmaEpsConcrete(I6843,$AN$30:$AN$33,$AR$30:$AR$33,$AS$26,$AS$27,$AS$28,$AQ$20,$AU$19),""),"")</f>
        <v/>
      </c>
      <c r="N6843" s="95" t="str">
        <f>IF(A6843&lt;&gt;"",IF(MID(C6843,1,1)="r",SigmaEpsReinf(J6843,$AS$42:$AS$43,$AS$41,$AS$39,$AS$40,$AQ$38),""),"")</f>
        <v/>
      </c>
      <c r="Q6843" s="92" t="str">
        <f t="shared" si="1076"/>
        <v/>
      </c>
      <c r="R6843" s="92" t="str">
        <f t="shared" si="1077"/>
        <v/>
      </c>
      <c r="U6843" s="5"/>
      <c r="V6843" s="5"/>
      <c r="W6843" s="94" t="str">
        <f t="shared" si="1075"/>
        <v/>
      </c>
      <c r="X6843" s="94" t="str">
        <f t="shared" si="1078"/>
        <v/>
      </c>
      <c r="Y6843" s="5"/>
      <c r="BK6843" s="8"/>
      <c r="BL6843" s="5"/>
      <c r="BM6843" s="5"/>
      <c r="BN6843" s="5"/>
      <c r="BO6843" s="5"/>
      <c r="BP6843" s="1"/>
      <c r="BQ6843" s="1"/>
      <c r="BR6843" s="1"/>
      <c r="BS6843" s="1"/>
      <c r="BT6843" s="1"/>
      <c r="BU6843" s="4"/>
      <c r="BV6843" s="1"/>
      <c r="BW6843" s="3"/>
      <c r="BX6843" s="4"/>
      <c r="BY6843" s="5"/>
      <c r="BZ6843" s="5"/>
      <c r="CA6843" s="5"/>
      <c r="CB6843" s="5"/>
      <c r="CC6843" s="5"/>
      <c r="CD6843" s="43"/>
    </row>
    <row r="6844" spans="1:82" x14ac:dyDescent="0.25">
      <c r="A6844" s="8"/>
      <c r="B6844" s="5"/>
      <c r="C6844" s="5"/>
      <c r="D6844" s="5"/>
      <c r="E6844" s="5"/>
      <c r="F6844" s="94" t="str">
        <f t="shared" si="1069"/>
        <v/>
      </c>
      <c r="G6844" s="94" t="str">
        <f t="shared" si="1070"/>
        <v/>
      </c>
      <c r="H6844" s="127" t="str">
        <f>IF(A6844&lt;&gt;"",IF(MID(C6844,1,1)="c",$AS$26,IF(MID(C6844,1,1)="r",$AS$41,IF(MID(C6844,1,1)="p",#REF!,#REF!))),"")</f>
        <v/>
      </c>
      <c r="I6844" s="92" t="str">
        <f t="shared" si="1071"/>
        <v/>
      </c>
      <c r="J6844" s="92" t="str">
        <f t="shared" si="1072"/>
        <v/>
      </c>
      <c r="K6844" s="92" t="str">
        <f t="shared" si="1073"/>
        <v/>
      </c>
      <c r="L6844" s="92" t="str">
        <f t="shared" si="1074"/>
        <v/>
      </c>
      <c r="M6844" s="95" t="str">
        <f>IF(A6844&lt;&gt;"",IF(MID(C6844,1,1)="c",SigmaEpsConcrete(I6844,$AN$30:$AN$33,$AR$30:$AR$33,$AS$26,$AS$27,$AS$28,$AQ$20,$AU$19),""),"")</f>
        <v/>
      </c>
      <c r="N6844" s="95" t="str">
        <f>IF(A6844&lt;&gt;"",IF(MID(C6844,1,1)="r",SigmaEpsReinf(J6844,$AS$42:$AS$43,$AS$41,$AS$39,$AS$40,$AQ$38),""),"")</f>
        <v/>
      </c>
      <c r="Q6844" s="92" t="str">
        <f t="shared" si="1076"/>
        <v/>
      </c>
      <c r="R6844" s="92" t="str">
        <f t="shared" si="1077"/>
        <v/>
      </c>
      <c r="U6844" s="5"/>
      <c r="V6844" s="5"/>
      <c r="W6844" s="94" t="str">
        <f t="shared" si="1075"/>
        <v/>
      </c>
      <c r="X6844" s="94" t="str">
        <f t="shared" si="1078"/>
        <v/>
      </c>
      <c r="Y6844" s="5"/>
      <c r="BK6844" s="8"/>
      <c r="BL6844" s="5"/>
      <c r="BM6844" s="5"/>
      <c r="BN6844" s="5"/>
      <c r="BO6844" s="5"/>
      <c r="BP6844" s="1"/>
      <c r="BQ6844" s="1"/>
      <c r="BR6844" s="1"/>
      <c r="BS6844" s="1"/>
      <c r="BT6844" s="1"/>
      <c r="BU6844" s="4"/>
      <c r="BV6844" s="1"/>
      <c r="BW6844" s="3"/>
      <c r="BX6844" s="4"/>
      <c r="BY6844" s="5"/>
      <c r="BZ6844" s="5"/>
      <c r="CA6844" s="5"/>
      <c r="CB6844" s="5"/>
      <c r="CC6844" s="5"/>
      <c r="CD6844" s="43"/>
    </row>
    <row r="6845" spans="1:82" x14ac:dyDescent="0.25">
      <c r="A6845" s="8"/>
      <c r="B6845" s="5"/>
      <c r="C6845" s="5"/>
      <c r="D6845" s="5"/>
      <c r="E6845" s="5"/>
      <c r="F6845" s="94" t="str">
        <f t="shared" si="1069"/>
        <v/>
      </c>
      <c r="G6845" s="94" t="str">
        <f t="shared" si="1070"/>
        <v/>
      </c>
      <c r="H6845" s="127" t="str">
        <f>IF(A6845&lt;&gt;"",IF(MID(C6845,1,1)="c",$AS$26,IF(MID(C6845,1,1)="r",$AS$41,IF(MID(C6845,1,1)="p",#REF!,#REF!))),"")</f>
        <v/>
      </c>
      <c r="I6845" s="92" t="str">
        <f t="shared" si="1071"/>
        <v/>
      </c>
      <c r="J6845" s="92" t="str">
        <f t="shared" si="1072"/>
        <v/>
      </c>
      <c r="K6845" s="92" t="str">
        <f t="shared" si="1073"/>
        <v/>
      </c>
      <c r="L6845" s="92" t="str">
        <f t="shared" si="1074"/>
        <v/>
      </c>
      <c r="M6845" s="95" t="str">
        <f>IF(A6845&lt;&gt;"",IF(MID(C6845,1,1)="c",SigmaEpsConcrete(I6845,$AN$30:$AN$33,$AR$30:$AR$33,$AS$26,$AS$27,$AS$28,$AQ$20,$AU$19),""),"")</f>
        <v/>
      </c>
      <c r="N6845" s="95" t="str">
        <f>IF(A6845&lt;&gt;"",IF(MID(C6845,1,1)="r",SigmaEpsReinf(J6845,$AS$42:$AS$43,$AS$41,$AS$39,$AS$40,$AQ$38),""),"")</f>
        <v/>
      </c>
      <c r="Q6845" s="92" t="str">
        <f t="shared" si="1076"/>
        <v/>
      </c>
      <c r="R6845" s="92" t="str">
        <f t="shared" si="1077"/>
        <v/>
      </c>
      <c r="U6845" s="5"/>
      <c r="V6845" s="5"/>
      <c r="W6845" s="94" t="str">
        <f t="shared" si="1075"/>
        <v/>
      </c>
      <c r="X6845" s="94" t="str">
        <f t="shared" si="1078"/>
        <v/>
      </c>
      <c r="Y6845" s="5"/>
      <c r="BK6845" s="8"/>
      <c r="BL6845" s="5"/>
      <c r="BM6845" s="5"/>
      <c r="BN6845" s="5"/>
      <c r="BO6845" s="5"/>
      <c r="BP6845" s="1"/>
      <c r="BQ6845" s="1"/>
      <c r="BR6845" s="1"/>
      <c r="BS6845" s="1"/>
      <c r="BT6845" s="1"/>
      <c r="BU6845" s="4"/>
      <c r="BV6845" s="1"/>
      <c r="BW6845" s="3"/>
      <c r="BX6845" s="4"/>
      <c r="BY6845" s="5"/>
      <c r="BZ6845" s="5"/>
      <c r="CA6845" s="5"/>
      <c r="CB6845" s="5"/>
      <c r="CC6845" s="5"/>
      <c r="CD6845" s="43"/>
    </row>
    <row r="6846" spans="1:82" x14ac:dyDescent="0.25">
      <c r="A6846" s="8"/>
      <c r="B6846" s="5"/>
      <c r="C6846" s="5"/>
      <c r="D6846" s="5"/>
      <c r="E6846" s="5"/>
      <c r="F6846" s="94" t="str">
        <f t="shared" si="1069"/>
        <v/>
      </c>
      <c r="G6846" s="94" t="str">
        <f t="shared" si="1070"/>
        <v/>
      </c>
      <c r="H6846" s="127" t="str">
        <f>IF(A6846&lt;&gt;"",IF(MID(C6846,1,1)="c",$AS$26,IF(MID(C6846,1,1)="r",$AS$41,IF(MID(C6846,1,1)="p",#REF!,#REF!))),"")</f>
        <v/>
      </c>
      <c r="I6846" s="92" t="str">
        <f t="shared" si="1071"/>
        <v/>
      </c>
      <c r="J6846" s="92" t="str">
        <f t="shared" si="1072"/>
        <v/>
      </c>
      <c r="K6846" s="92" t="str">
        <f t="shared" si="1073"/>
        <v/>
      </c>
      <c r="L6846" s="92" t="str">
        <f t="shared" si="1074"/>
        <v/>
      </c>
      <c r="M6846" s="95" t="str">
        <f>IF(A6846&lt;&gt;"",IF(MID(C6846,1,1)="c",SigmaEpsConcrete(I6846,$AN$30:$AN$33,$AR$30:$AR$33,$AS$26,$AS$27,$AS$28,$AQ$20,$AU$19),""),"")</f>
        <v/>
      </c>
      <c r="N6846" s="95" t="str">
        <f>IF(A6846&lt;&gt;"",IF(MID(C6846,1,1)="r",SigmaEpsReinf(J6846,$AS$42:$AS$43,$AS$41,$AS$39,$AS$40,$AQ$38),""),"")</f>
        <v/>
      </c>
      <c r="Q6846" s="92" t="str">
        <f t="shared" si="1076"/>
        <v/>
      </c>
      <c r="R6846" s="92" t="str">
        <f t="shared" si="1077"/>
        <v/>
      </c>
      <c r="U6846" s="5"/>
      <c r="V6846" s="5"/>
      <c r="W6846" s="94" t="str">
        <f t="shared" si="1075"/>
        <v/>
      </c>
      <c r="X6846" s="94" t="str">
        <f t="shared" si="1078"/>
        <v/>
      </c>
      <c r="Y6846" s="5"/>
      <c r="BK6846" s="8"/>
      <c r="BL6846" s="5"/>
      <c r="BM6846" s="5"/>
      <c r="BN6846" s="5"/>
      <c r="BO6846" s="5"/>
      <c r="BP6846" s="1"/>
      <c r="BQ6846" s="1"/>
      <c r="BR6846" s="1"/>
      <c r="BS6846" s="1"/>
      <c r="BT6846" s="1"/>
      <c r="BU6846" s="4"/>
      <c r="BV6846" s="1"/>
      <c r="BW6846" s="3"/>
      <c r="BX6846" s="4"/>
      <c r="BY6846" s="5"/>
      <c r="BZ6846" s="5"/>
      <c r="CA6846" s="5"/>
      <c r="CB6846" s="5"/>
      <c r="CC6846" s="5"/>
      <c r="CD6846" s="43"/>
    </row>
    <row r="6847" spans="1:82" x14ac:dyDescent="0.25">
      <c r="A6847" s="8"/>
      <c r="B6847" s="5"/>
      <c r="C6847" s="5"/>
      <c r="D6847" s="5"/>
      <c r="E6847" s="5"/>
      <c r="F6847" s="94" t="str">
        <f t="shared" si="1069"/>
        <v/>
      </c>
      <c r="G6847" s="94" t="str">
        <f t="shared" si="1070"/>
        <v/>
      </c>
      <c r="H6847" s="127" t="str">
        <f>IF(A6847&lt;&gt;"",IF(MID(C6847,1,1)="c",$AS$26,IF(MID(C6847,1,1)="r",$AS$41,IF(MID(C6847,1,1)="p",#REF!,#REF!))),"")</f>
        <v/>
      </c>
      <c r="I6847" s="92" t="str">
        <f t="shared" si="1071"/>
        <v/>
      </c>
      <c r="J6847" s="92" t="str">
        <f t="shared" si="1072"/>
        <v/>
      </c>
      <c r="K6847" s="92" t="str">
        <f t="shared" si="1073"/>
        <v/>
      </c>
      <c r="L6847" s="92" t="str">
        <f t="shared" si="1074"/>
        <v/>
      </c>
      <c r="M6847" s="95" t="str">
        <f>IF(A6847&lt;&gt;"",IF(MID(C6847,1,1)="c",SigmaEpsConcrete(I6847,$AN$30:$AN$33,$AR$30:$AR$33,$AS$26,$AS$27,$AS$28,$AQ$20,$AU$19),""),"")</f>
        <v/>
      </c>
      <c r="N6847" s="95" t="str">
        <f>IF(A6847&lt;&gt;"",IF(MID(C6847,1,1)="r",SigmaEpsReinf(J6847,$AS$42:$AS$43,$AS$41,$AS$39,$AS$40,$AQ$38),""),"")</f>
        <v/>
      </c>
      <c r="Q6847" s="92" t="str">
        <f t="shared" si="1076"/>
        <v/>
      </c>
      <c r="R6847" s="92" t="str">
        <f t="shared" si="1077"/>
        <v/>
      </c>
      <c r="U6847" s="5"/>
      <c r="V6847" s="5"/>
      <c r="W6847" s="94" t="str">
        <f t="shared" si="1075"/>
        <v/>
      </c>
      <c r="X6847" s="94" t="str">
        <f t="shared" si="1078"/>
        <v/>
      </c>
      <c r="Y6847" s="5"/>
      <c r="BK6847" s="8"/>
      <c r="BL6847" s="5"/>
      <c r="BM6847" s="5"/>
      <c r="BN6847" s="5"/>
      <c r="BO6847" s="5"/>
      <c r="BP6847" s="1"/>
      <c r="BQ6847" s="1"/>
      <c r="BR6847" s="1"/>
      <c r="BS6847" s="1"/>
      <c r="BT6847" s="1"/>
      <c r="BU6847" s="4"/>
      <c r="BV6847" s="1"/>
      <c r="BW6847" s="3"/>
      <c r="BX6847" s="4"/>
      <c r="BY6847" s="5"/>
      <c r="BZ6847" s="5"/>
      <c r="CA6847" s="5"/>
      <c r="CB6847" s="5"/>
      <c r="CC6847" s="5"/>
      <c r="CD6847" s="43"/>
    </row>
    <row r="6848" spans="1:82" x14ac:dyDescent="0.25">
      <c r="A6848" s="8"/>
      <c r="B6848" s="5"/>
      <c r="C6848" s="5"/>
      <c r="D6848" s="5"/>
      <c r="E6848" s="5"/>
      <c r="F6848" s="94" t="str">
        <f t="shared" si="1069"/>
        <v/>
      </c>
      <c r="G6848" s="94" t="str">
        <f t="shared" si="1070"/>
        <v/>
      </c>
      <c r="H6848" s="127" t="str">
        <f>IF(A6848&lt;&gt;"",IF(MID(C6848,1,1)="c",$AS$26,IF(MID(C6848,1,1)="r",$AS$41,IF(MID(C6848,1,1)="p",#REF!,#REF!))),"")</f>
        <v/>
      </c>
      <c r="I6848" s="92" t="str">
        <f t="shared" si="1071"/>
        <v/>
      </c>
      <c r="J6848" s="92" t="str">
        <f t="shared" si="1072"/>
        <v/>
      </c>
      <c r="K6848" s="92" t="str">
        <f t="shared" si="1073"/>
        <v/>
      </c>
      <c r="L6848" s="92" t="str">
        <f t="shared" si="1074"/>
        <v/>
      </c>
      <c r="M6848" s="95" t="str">
        <f>IF(A6848&lt;&gt;"",IF(MID(C6848,1,1)="c",SigmaEpsConcrete(I6848,$AN$30:$AN$33,$AR$30:$AR$33,$AS$26,$AS$27,$AS$28,$AQ$20,$AU$19),""),"")</f>
        <v/>
      </c>
      <c r="N6848" s="95" t="str">
        <f>IF(A6848&lt;&gt;"",IF(MID(C6848,1,1)="r",SigmaEpsReinf(J6848,$AS$42:$AS$43,$AS$41,$AS$39,$AS$40,$AQ$38),""),"")</f>
        <v/>
      </c>
      <c r="Q6848" s="92" t="str">
        <f t="shared" si="1076"/>
        <v/>
      </c>
      <c r="R6848" s="92" t="str">
        <f t="shared" si="1077"/>
        <v/>
      </c>
      <c r="U6848" s="5"/>
      <c r="V6848" s="5"/>
      <c r="W6848" s="94" t="str">
        <f t="shared" si="1075"/>
        <v/>
      </c>
      <c r="X6848" s="94" t="str">
        <f t="shared" si="1078"/>
        <v/>
      </c>
      <c r="Y6848" s="5"/>
      <c r="BK6848" s="8"/>
      <c r="BL6848" s="5"/>
      <c r="BM6848" s="5"/>
      <c r="BN6848" s="5"/>
      <c r="BO6848" s="5"/>
      <c r="BP6848" s="1"/>
      <c r="BQ6848" s="1"/>
      <c r="BR6848" s="1"/>
      <c r="BS6848" s="1"/>
      <c r="BT6848" s="1"/>
      <c r="BU6848" s="4"/>
      <c r="BV6848" s="1"/>
      <c r="BW6848" s="3"/>
      <c r="BX6848" s="4"/>
      <c r="BY6848" s="5"/>
      <c r="BZ6848" s="5"/>
      <c r="CA6848" s="5"/>
      <c r="CB6848" s="5"/>
      <c r="CC6848" s="5"/>
      <c r="CD6848" s="43"/>
    </row>
    <row r="6849" spans="1:82" x14ac:dyDescent="0.25">
      <c r="A6849" s="8"/>
      <c r="B6849" s="5"/>
      <c r="C6849" s="5"/>
      <c r="D6849" s="5"/>
      <c r="E6849" s="5"/>
      <c r="F6849" s="94" t="str">
        <f t="shared" si="1069"/>
        <v/>
      </c>
      <c r="G6849" s="94" t="str">
        <f t="shared" si="1070"/>
        <v/>
      </c>
      <c r="H6849" s="127" t="str">
        <f>IF(A6849&lt;&gt;"",IF(MID(C6849,1,1)="c",$AS$26,IF(MID(C6849,1,1)="r",$AS$41,IF(MID(C6849,1,1)="p",#REF!,#REF!))),"")</f>
        <v/>
      </c>
      <c r="I6849" s="92" t="str">
        <f t="shared" si="1071"/>
        <v/>
      </c>
      <c r="J6849" s="92" t="str">
        <f t="shared" si="1072"/>
        <v/>
      </c>
      <c r="K6849" s="92" t="str">
        <f t="shared" si="1073"/>
        <v/>
      </c>
      <c r="L6849" s="92" t="str">
        <f t="shared" si="1074"/>
        <v/>
      </c>
      <c r="M6849" s="95" t="str">
        <f>IF(A6849&lt;&gt;"",IF(MID(C6849,1,1)="c",SigmaEpsConcrete(I6849,$AN$30:$AN$33,$AR$30:$AR$33,$AS$26,$AS$27,$AS$28,$AQ$20,$AU$19),""),"")</f>
        <v/>
      </c>
      <c r="N6849" s="95" t="str">
        <f>IF(A6849&lt;&gt;"",IF(MID(C6849,1,1)="r",SigmaEpsReinf(J6849,$AS$42:$AS$43,$AS$41,$AS$39,$AS$40,$AQ$38),""),"")</f>
        <v/>
      </c>
      <c r="Q6849" s="92" t="str">
        <f t="shared" si="1076"/>
        <v/>
      </c>
      <c r="R6849" s="92" t="str">
        <f t="shared" si="1077"/>
        <v/>
      </c>
      <c r="U6849" s="5"/>
      <c r="V6849" s="5"/>
      <c r="W6849" s="94" t="str">
        <f t="shared" si="1075"/>
        <v/>
      </c>
      <c r="X6849" s="94" t="str">
        <f t="shared" si="1078"/>
        <v/>
      </c>
      <c r="Y6849" s="5"/>
      <c r="BK6849" s="8"/>
      <c r="BL6849" s="5"/>
      <c r="BM6849" s="5"/>
      <c r="BN6849" s="5"/>
      <c r="BO6849" s="5"/>
      <c r="BP6849" s="1"/>
      <c r="BQ6849" s="1"/>
      <c r="BR6849" s="1"/>
      <c r="BS6849" s="1"/>
      <c r="BT6849" s="1"/>
      <c r="BU6849" s="4"/>
      <c r="BV6849" s="1"/>
      <c r="BW6849" s="3"/>
      <c r="BX6849" s="4"/>
      <c r="BY6849" s="5"/>
      <c r="BZ6849" s="5"/>
      <c r="CA6849" s="5"/>
      <c r="CB6849" s="5"/>
      <c r="CC6849" s="5"/>
      <c r="CD6849" s="43"/>
    </row>
    <row r="6850" spans="1:82" x14ac:dyDescent="0.25">
      <c r="A6850" s="8"/>
      <c r="B6850" s="5"/>
      <c r="C6850" s="5"/>
      <c r="D6850" s="5"/>
      <c r="E6850" s="5"/>
      <c r="F6850" s="94" t="str">
        <f t="shared" si="1069"/>
        <v/>
      </c>
      <c r="G6850" s="94" t="str">
        <f t="shared" si="1070"/>
        <v/>
      </c>
      <c r="H6850" s="127" t="str">
        <f>IF(A6850&lt;&gt;"",IF(MID(C6850,1,1)="c",$AS$26,IF(MID(C6850,1,1)="r",$AS$41,IF(MID(C6850,1,1)="p",#REF!,#REF!))),"")</f>
        <v/>
      </c>
      <c r="I6850" s="92" t="str">
        <f t="shared" si="1071"/>
        <v/>
      </c>
      <c r="J6850" s="92" t="str">
        <f t="shared" si="1072"/>
        <v/>
      </c>
      <c r="K6850" s="92" t="str">
        <f t="shared" si="1073"/>
        <v/>
      </c>
      <c r="L6850" s="92" t="str">
        <f t="shared" si="1074"/>
        <v/>
      </c>
      <c r="M6850" s="95" t="str">
        <f>IF(A6850&lt;&gt;"",IF(MID(C6850,1,1)="c",SigmaEpsConcrete(I6850,$AN$30:$AN$33,$AR$30:$AR$33,$AS$26,$AS$27,$AS$28,$AQ$20,$AU$19),""),"")</f>
        <v/>
      </c>
      <c r="N6850" s="95" t="str">
        <f>IF(A6850&lt;&gt;"",IF(MID(C6850,1,1)="r",SigmaEpsReinf(J6850,$AS$42:$AS$43,$AS$41,$AS$39,$AS$40,$AQ$38),""),"")</f>
        <v/>
      </c>
      <c r="Q6850" s="92" t="str">
        <f t="shared" si="1076"/>
        <v/>
      </c>
      <c r="R6850" s="92" t="str">
        <f t="shared" si="1077"/>
        <v/>
      </c>
      <c r="U6850" s="5"/>
      <c r="V6850" s="5"/>
      <c r="W6850" s="94" t="str">
        <f t="shared" si="1075"/>
        <v/>
      </c>
      <c r="X6850" s="94" t="str">
        <f t="shared" si="1078"/>
        <v/>
      </c>
      <c r="Y6850" s="5"/>
      <c r="BK6850" s="8"/>
      <c r="BL6850" s="5"/>
      <c r="BM6850" s="5"/>
      <c r="BN6850" s="5"/>
      <c r="BO6850" s="5"/>
      <c r="BP6850" s="1"/>
      <c r="BQ6850" s="1"/>
      <c r="BR6850" s="1"/>
      <c r="BS6850" s="1"/>
      <c r="BT6850" s="1"/>
      <c r="BU6850" s="4"/>
      <c r="BV6850" s="1"/>
      <c r="BW6850" s="3"/>
      <c r="BX6850" s="4"/>
      <c r="BY6850" s="5"/>
      <c r="BZ6850" s="5"/>
      <c r="CA6850" s="5"/>
      <c r="CB6850" s="5"/>
      <c r="CC6850" s="5"/>
      <c r="CD6850" s="43"/>
    </row>
    <row r="6851" spans="1:82" x14ac:dyDescent="0.25">
      <c r="A6851" s="8"/>
      <c r="B6851" s="5"/>
      <c r="C6851" s="5"/>
      <c r="D6851" s="5"/>
      <c r="E6851" s="5"/>
      <c r="F6851" s="94" t="str">
        <f t="shared" si="1069"/>
        <v/>
      </c>
      <c r="G6851" s="94" t="str">
        <f t="shared" si="1070"/>
        <v/>
      </c>
      <c r="H6851" s="127" t="str">
        <f>IF(A6851&lt;&gt;"",IF(MID(C6851,1,1)="c",$AS$26,IF(MID(C6851,1,1)="r",$AS$41,IF(MID(C6851,1,1)="p",#REF!,#REF!))),"")</f>
        <v/>
      </c>
      <c r="I6851" s="92" t="str">
        <f t="shared" si="1071"/>
        <v/>
      </c>
      <c r="J6851" s="92" t="str">
        <f t="shared" si="1072"/>
        <v/>
      </c>
      <c r="K6851" s="92" t="str">
        <f t="shared" si="1073"/>
        <v/>
      </c>
      <c r="L6851" s="92" t="str">
        <f t="shared" si="1074"/>
        <v/>
      </c>
      <c r="M6851" s="95" t="str">
        <f>IF(A6851&lt;&gt;"",IF(MID(C6851,1,1)="c",SigmaEpsConcrete(I6851,$AN$30:$AN$33,$AR$30:$AR$33,$AS$26,$AS$27,$AS$28,$AQ$20,$AU$19),""),"")</f>
        <v/>
      </c>
      <c r="N6851" s="95" t="str">
        <f>IF(A6851&lt;&gt;"",IF(MID(C6851,1,1)="r",SigmaEpsReinf(J6851,$AS$42:$AS$43,$AS$41,$AS$39,$AS$40,$AQ$38),""),"")</f>
        <v/>
      </c>
      <c r="Q6851" s="92" t="str">
        <f t="shared" si="1076"/>
        <v/>
      </c>
      <c r="R6851" s="92" t="str">
        <f t="shared" si="1077"/>
        <v/>
      </c>
      <c r="U6851" s="5"/>
      <c r="V6851" s="5"/>
      <c r="W6851" s="94" t="str">
        <f t="shared" si="1075"/>
        <v/>
      </c>
      <c r="X6851" s="94" t="str">
        <f t="shared" si="1078"/>
        <v/>
      </c>
      <c r="Y6851" s="5"/>
      <c r="BK6851" s="8"/>
      <c r="BL6851" s="5"/>
      <c r="BM6851" s="5"/>
      <c r="BN6851" s="5"/>
      <c r="BO6851" s="5"/>
      <c r="BP6851" s="1"/>
      <c r="BQ6851" s="1"/>
      <c r="BR6851" s="1"/>
      <c r="BS6851" s="1"/>
      <c r="BT6851" s="1"/>
      <c r="BU6851" s="4"/>
      <c r="BV6851" s="1"/>
      <c r="BW6851" s="3"/>
      <c r="BX6851" s="4"/>
      <c r="BY6851" s="5"/>
      <c r="BZ6851" s="5"/>
      <c r="CA6851" s="5"/>
      <c r="CB6851" s="5"/>
      <c r="CC6851" s="5"/>
      <c r="CD6851" s="43"/>
    </row>
    <row r="6852" spans="1:82" x14ac:dyDescent="0.25">
      <c r="A6852" s="8"/>
      <c r="B6852" s="5"/>
      <c r="C6852" s="5"/>
      <c r="D6852" s="5"/>
      <c r="E6852" s="5"/>
      <c r="F6852" s="94" t="str">
        <f t="shared" si="1069"/>
        <v/>
      </c>
      <c r="G6852" s="94" t="str">
        <f t="shared" si="1070"/>
        <v/>
      </c>
      <c r="H6852" s="127" t="str">
        <f>IF(A6852&lt;&gt;"",IF(MID(C6852,1,1)="c",$AS$26,IF(MID(C6852,1,1)="r",$AS$41,IF(MID(C6852,1,1)="p",#REF!,#REF!))),"")</f>
        <v/>
      </c>
      <c r="I6852" s="92" t="str">
        <f t="shared" si="1071"/>
        <v/>
      </c>
      <c r="J6852" s="92" t="str">
        <f t="shared" si="1072"/>
        <v/>
      </c>
      <c r="K6852" s="92" t="str">
        <f t="shared" si="1073"/>
        <v/>
      </c>
      <c r="L6852" s="92" t="str">
        <f t="shared" si="1074"/>
        <v/>
      </c>
      <c r="M6852" s="95" t="str">
        <f>IF(A6852&lt;&gt;"",IF(MID(C6852,1,1)="c",SigmaEpsConcrete(I6852,$AN$30:$AN$33,$AR$30:$AR$33,$AS$26,$AS$27,$AS$28,$AQ$20,$AU$19),""),"")</f>
        <v/>
      </c>
      <c r="N6852" s="95" t="str">
        <f>IF(A6852&lt;&gt;"",IF(MID(C6852,1,1)="r",SigmaEpsReinf(J6852,$AS$42:$AS$43,$AS$41,$AS$39,$AS$40,$AQ$38),""),"")</f>
        <v/>
      </c>
      <c r="Q6852" s="92" t="str">
        <f t="shared" si="1076"/>
        <v/>
      </c>
      <c r="R6852" s="92" t="str">
        <f t="shared" si="1077"/>
        <v/>
      </c>
      <c r="U6852" s="5"/>
      <c r="V6852" s="5"/>
      <c r="W6852" s="94" t="str">
        <f t="shared" si="1075"/>
        <v/>
      </c>
      <c r="X6852" s="94" t="str">
        <f t="shared" si="1078"/>
        <v/>
      </c>
      <c r="Y6852" s="5"/>
      <c r="BK6852" s="8"/>
      <c r="BL6852" s="5"/>
      <c r="BM6852" s="5"/>
      <c r="BN6852" s="5"/>
      <c r="BO6852" s="5"/>
      <c r="BP6852" s="1"/>
      <c r="BQ6852" s="1"/>
      <c r="BR6852" s="1"/>
      <c r="BS6852" s="1"/>
      <c r="BT6852" s="1"/>
      <c r="BU6852" s="4"/>
      <c r="BV6852" s="1"/>
      <c r="BW6852" s="3"/>
      <c r="BX6852" s="4"/>
      <c r="BY6852" s="5"/>
      <c r="BZ6852" s="5"/>
      <c r="CA6852" s="5"/>
      <c r="CB6852" s="5"/>
      <c r="CC6852" s="5"/>
      <c r="CD6852" s="43"/>
    </row>
    <row r="6853" spans="1:82" x14ac:dyDescent="0.25">
      <c r="A6853" s="8"/>
      <c r="B6853" s="5"/>
      <c r="C6853" s="5"/>
      <c r="D6853" s="5"/>
      <c r="E6853" s="5"/>
      <c r="F6853" s="94" t="str">
        <f t="shared" si="1069"/>
        <v/>
      </c>
      <c r="G6853" s="94" t="str">
        <f t="shared" si="1070"/>
        <v/>
      </c>
      <c r="H6853" s="127" t="str">
        <f>IF(A6853&lt;&gt;"",IF(MID(C6853,1,1)="c",$AS$26,IF(MID(C6853,1,1)="r",$AS$41,IF(MID(C6853,1,1)="p",#REF!,#REF!))),"")</f>
        <v/>
      </c>
      <c r="I6853" s="92" t="str">
        <f t="shared" si="1071"/>
        <v/>
      </c>
      <c r="J6853" s="92" t="str">
        <f t="shared" si="1072"/>
        <v/>
      </c>
      <c r="K6853" s="92" t="str">
        <f t="shared" si="1073"/>
        <v/>
      </c>
      <c r="L6853" s="92" t="str">
        <f t="shared" si="1074"/>
        <v/>
      </c>
      <c r="M6853" s="95" t="str">
        <f>IF(A6853&lt;&gt;"",IF(MID(C6853,1,1)="c",SigmaEpsConcrete(I6853,$AN$30:$AN$33,$AR$30:$AR$33,$AS$26,$AS$27,$AS$28,$AQ$20,$AU$19),""),"")</f>
        <v/>
      </c>
      <c r="N6853" s="95" t="str">
        <f>IF(A6853&lt;&gt;"",IF(MID(C6853,1,1)="r",SigmaEpsReinf(J6853,$AS$42:$AS$43,$AS$41,$AS$39,$AS$40,$AQ$38),""),"")</f>
        <v/>
      </c>
      <c r="Q6853" s="92" t="str">
        <f t="shared" si="1076"/>
        <v/>
      </c>
      <c r="R6853" s="92" t="str">
        <f t="shared" si="1077"/>
        <v/>
      </c>
      <c r="U6853" s="5"/>
      <c r="V6853" s="5"/>
      <c r="W6853" s="94" t="str">
        <f t="shared" si="1075"/>
        <v/>
      </c>
      <c r="X6853" s="94" t="str">
        <f t="shared" si="1078"/>
        <v/>
      </c>
      <c r="Y6853" s="5"/>
      <c r="BK6853" s="8"/>
      <c r="BL6853" s="5"/>
      <c r="BM6853" s="5"/>
      <c r="BN6853" s="5"/>
      <c r="BO6853" s="5"/>
      <c r="BP6853" s="1"/>
      <c r="BQ6853" s="1"/>
      <c r="BR6853" s="1"/>
      <c r="BS6853" s="1"/>
      <c r="BT6853" s="1"/>
      <c r="BU6853" s="4"/>
      <c r="BV6853" s="1"/>
      <c r="BW6853" s="3"/>
      <c r="BX6853" s="4"/>
      <c r="BY6853" s="5"/>
      <c r="BZ6853" s="5"/>
      <c r="CA6853" s="5"/>
      <c r="CB6853" s="5"/>
      <c r="CC6853" s="5"/>
      <c r="CD6853" s="43"/>
    </row>
    <row r="6854" spans="1:82" x14ac:dyDescent="0.25">
      <c r="A6854" s="8"/>
      <c r="B6854" s="5"/>
      <c r="C6854" s="5"/>
      <c r="D6854" s="5"/>
      <c r="E6854" s="5"/>
      <c r="F6854" s="94" t="str">
        <f t="shared" si="1069"/>
        <v/>
      </c>
      <c r="G6854" s="94" t="str">
        <f t="shared" si="1070"/>
        <v/>
      </c>
      <c r="H6854" s="127" t="str">
        <f>IF(A6854&lt;&gt;"",IF(MID(C6854,1,1)="c",$AS$26,IF(MID(C6854,1,1)="r",$AS$41,IF(MID(C6854,1,1)="p",#REF!,#REF!))),"")</f>
        <v/>
      </c>
      <c r="I6854" s="92" t="str">
        <f t="shared" si="1071"/>
        <v/>
      </c>
      <c r="J6854" s="92" t="str">
        <f t="shared" si="1072"/>
        <v/>
      </c>
      <c r="K6854" s="92" t="str">
        <f t="shared" si="1073"/>
        <v/>
      </c>
      <c r="L6854" s="92" t="str">
        <f t="shared" si="1074"/>
        <v/>
      </c>
      <c r="M6854" s="95" t="str">
        <f>IF(A6854&lt;&gt;"",IF(MID(C6854,1,1)="c",SigmaEpsConcrete(I6854,$AN$30:$AN$33,$AR$30:$AR$33,$AS$26,$AS$27,$AS$28,$AQ$20,$AU$19),""),"")</f>
        <v/>
      </c>
      <c r="N6854" s="95" t="str">
        <f>IF(A6854&lt;&gt;"",IF(MID(C6854,1,1)="r",SigmaEpsReinf(J6854,$AS$42:$AS$43,$AS$41,$AS$39,$AS$40,$AQ$38),""),"")</f>
        <v/>
      </c>
      <c r="Q6854" s="92" t="str">
        <f t="shared" si="1076"/>
        <v/>
      </c>
      <c r="R6854" s="92" t="str">
        <f t="shared" si="1077"/>
        <v/>
      </c>
      <c r="U6854" s="5"/>
      <c r="V6854" s="5"/>
      <c r="W6854" s="94" t="str">
        <f t="shared" si="1075"/>
        <v/>
      </c>
      <c r="X6854" s="94" t="str">
        <f t="shared" si="1078"/>
        <v/>
      </c>
      <c r="Y6854" s="5"/>
      <c r="BK6854" s="8"/>
      <c r="BL6854" s="5"/>
      <c r="BM6854" s="5"/>
      <c r="BN6854" s="5"/>
      <c r="BO6854" s="5"/>
      <c r="BP6854" s="1"/>
      <c r="BQ6854" s="1"/>
      <c r="BR6854" s="1"/>
      <c r="BS6854" s="1"/>
      <c r="BT6854" s="1"/>
      <c r="BU6854" s="4"/>
      <c r="BV6854" s="1"/>
      <c r="BW6854" s="3"/>
      <c r="BX6854" s="4"/>
      <c r="BY6854" s="5"/>
      <c r="BZ6854" s="5"/>
      <c r="CA6854" s="5"/>
      <c r="CB6854" s="5"/>
      <c r="CC6854" s="5"/>
      <c r="CD6854" s="43"/>
    </row>
    <row r="6855" spans="1:82" x14ac:dyDescent="0.25">
      <c r="A6855" s="8"/>
      <c r="B6855" s="5"/>
      <c r="C6855" s="5"/>
      <c r="D6855" s="5"/>
      <c r="E6855" s="5"/>
      <c r="F6855" s="94" t="str">
        <f t="shared" si="1069"/>
        <v/>
      </c>
      <c r="G6855" s="94" t="str">
        <f t="shared" si="1070"/>
        <v/>
      </c>
      <c r="H6855" s="127" t="str">
        <f>IF(A6855&lt;&gt;"",IF(MID(C6855,1,1)="c",$AS$26,IF(MID(C6855,1,1)="r",$AS$41,IF(MID(C6855,1,1)="p",#REF!,#REF!))),"")</f>
        <v/>
      </c>
      <c r="I6855" s="92" t="str">
        <f t="shared" si="1071"/>
        <v/>
      </c>
      <c r="J6855" s="92" t="str">
        <f t="shared" si="1072"/>
        <v/>
      </c>
      <c r="K6855" s="92" t="str">
        <f t="shared" si="1073"/>
        <v/>
      </c>
      <c r="L6855" s="92" t="str">
        <f t="shared" si="1074"/>
        <v/>
      </c>
      <c r="M6855" s="95" t="str">
        <f>IF(A6855&lt;&gt;"",IF(MID(C6855,1,1)="c",SigmaEpsConcrete(I6855,$AN$30:$AN$33,$AR$30:$AR$33,$AS$26,$AS$27,$AS$28,$AQ$20,$AU$19),""),"")</f>
        <v/>
      </c>
      <c r="N6855" s="95" t="str">
        <f>IF(A6855&lt;&gt;"",IF(MID(C6855,1,1)="r",SigmaEpsReinf(J6855,$AS$42:$AS$43,$AS$41,$AS$39,$AS$40,$AQ$38),""),"")</f>
        <v/>
      </c>
      <c r="Q6855" s="92" t="str">
        <f t="shared" si="1076"/>
        <v/>
      </c>
      <c r="R6855" s="92" t="str">
        <f t="shared" si="1077"/>
        <v/>
      </c>
      <c r="U6855" s="5"/>
      <c r="V6855" s="5"/>
      <c r="W6855" s="94" t="str">
        <f t="shared" si="1075"/>
        <v/>
      </c>
      <c r="X6855" s="94" t="str">
        <f t="shared" si="1078"/>
        <v/>
      </c>
      <c r="Y6855" s="5"/>
      <c r="BK6855" s="8"/>
      <c r="BL6855" s="5"/>
      <c r="BM6855" s="5"/>
      <c r="BN6855" s="5"/>
      <c r="BO6855" s="5"/>
      <c r="BP6855" s="1"/>
      <c r="BQ6855" s="1"/>
      <c r="BR6855" s="1"/>
      <c r="BS6855" s="1"/>
      <c r="BT6855" s="1"/>
      <c r="BU6855" s="4"/>
      <c r="BV6855" s="1"/>
      <c r="BW6855" s="3"/>
      <c r="BX6855" s="4"/>
      <c r="BY6855" s="5"/>
      <c r="BZ6855" s="5"/>
      <c r="CA6855" s="5"/>
      <c r="CB6855" s="5"/>
      <c r="CC6855" s="5"/>
      <c r="CD6855" s="43"/>
    </row>
    <row r="6856" spans="1:82" x14ac:dyDescent="0.25">
      <c r="A6856" s="8"/>
      <c r="B6856" s="5"/>
      <c r="C6856" s="5"/>
      <c r="D6856" s="5"/>
      <c r="E6856" s="5"/>
      <c r="F6856" s="94" t="str">
        <f t="shared" si="1069"/>
        <v/>
      </c>
      <c r="G6856" s="94" t="str">
        <f t="shared" si="1070"/>
        <v/>
      </c>
      <c r="H6856" s="127" t="str">
        <f>IF(A6856&lt;&gt;"",IF(MID(C6856,1,1)="c",$AS$26,IF(MID(C6856,1,1)="r",$AS$41,IF(MID(C6856,1,1)="p",#REF!,#REF!))),"")</f>
        <v/>
      </c>
      <c r="I6856" s="92" t="str">
        <f t="shared" si="1071"/>
        <v/>
      </c>
      <c r="J6856" s="92" t="str">
        <f t="shared" si="1072"/>
        <v/>
      </c>
      <c r="K6856" s="92" t="str">
        <f t="shared" si="1073"/>
        <v/>
      </c>
      <c r="L6856" s="92" t="str">
        <f t="shared" si="1074"/>
        <v/>
      </c>
      <c r="M6856" s="95" t="str">
        <f>IF(A6856&lt;&gt;"",IF(MID(C6856,1,1)="c",SigmaEpsConcrete(I6856,$AN$30:$AN$33,$AR$30:$AR$33,$AS$26,$AS$27,$AS$28,$AQ$20,$AU$19),""),"")</f>
        <v/>
      </c>
      <c r="N6856" s="95" t="str">
        <f>IF(A6856&lt;&gt;"",IF(MID(C6856,1,1)="r",SigmaEpsReinf(J6856,$AS$42:$AS$43,$AS$41,$AS$39,$AS$40,$AQ$38),""),"")</f>
        <v/>
      </c>
      <c r="Q6856" s="92" t="str">
        <f t="shared" si="1076"/>
        <v/>
      </c>
      <c r="R6856" s="92" t="str">
        <f t="shared" si="1077"/>
        <v/>
      </c>
      <c r="U6856" s="5"/>
      <c r="V6856" s="5"/>
      <c r="W6856" s="94" t="str">
        <f t="shared" si="1075"/>
        <v/>
      </c>
      <c r="X6856" s="94" t="str">
        <f t="shared" si="1078"/>
        <v/>
      </c>
      <c r="Y6856" s="5"/>
      <c r="BK6856" s="8"/>
      <c r="BL6856" s="5"/>
      <c r="BM6856" s="5"/>
      <c r="BN6856" s="5"/>
      <c r="BO6856" s="5"/>
      <c r="BP6856" s="1"/>
      <c r="BQ6856" s="1"/>
      <c r="BR6856" s="1"/>
      <c r="BS6856" s="1"/>
      <c r="BT6856" s="1"/>
      <c r="BU6856" s="4"/>
      <c r="BV6856" s="1"/>
      <c r="BW6856" s="3"/>
      <c r="BX6856" s="4"/>
      <c r="BY6856" s="5"/>
      <c r="BZ6856" s="5"/>
      <c r="CA6856" s="5"/>
      <c r="CB6856" s="5"/>
      <c r="CC6856" s="5"/>
      <c r="CD6856" s="43"/>
    </row>
    <row r="6857" spans="1:82" x14ac:dyDescent="0.25">
      <c r="A6857" s="8"/>
      <c r="B6857" s="5"/>
      <c r="C6857" s="5"/>
      <c r="D6857" s="5"/>
      <c r="E6857" s="5"/>
      <c r="F6857" s="94" t="str">
        <f t="shared" si="1069"/>
        <v/>
      </c>
      <c r="G6857" s="94" t="str">
        <f t="shared" si="1070"/>
        <v/>
      </c>
      <c r="H6857" s="127" t="str">
        <f>IF(A6857&lt;&gt;"",IF(MID(C6857,1,1)="c",$AS$26,IF(MID(C6857,1,1)="r",$AS$41,IF(MID(C6857,1,1)="p",#REF!,#REF!))),"")</f>
        <v/>
      </c>
      <c r="I6857" s="92" t="str">
        <f t="shared" si="1071"/>
        <v/>
      </c>
      <c r="J6857" s="92" t="str">
        <f t="shared" si="1072"/>
        <v/>
      </c>
      <c r="K6857" s="92" t="str">
        <f t="shared" si="1073"/>
        <v/>
      </c>
      <c r="L6857" s="92" t="str">
        <f t="shared" si="1074"/>
        <v/>
      </c>
      <c r="M6857" s="95" t="str">
        <f>IF(A6857&lt;&gt;"",IF(MID(C6857,1,1)="c",SigmaEpsConcrete(I6857,$AN$30:$AN$33,$AR$30:$AR$33,$AS$26,$AS$27,$AS$28,$AQ$20,$AU$19),""),"")</f>
        <v/>
      </c>
      <c r="N6857" s="95" t="str">
        <f>IF(A6857&lt;&gt;"",IF(MID(C6857,1,1)="r",SigmaEpsReinf(J6857,$AS$42:$AS$43,$AS$41,$AS$39,$AS$40,$AQ$38),""),"")</f>
        <v/>
      </c>
      <c r="Q6857" s="92" t="str">
        <f t="shared" si="1076"/>
        <v/>
      </c>
      <c r="R6857" s="92" t="str">
        <f t="shared" si="1077"/>
        <v/>
      </c>
      <c r="U6857" s="5"/>
      <c r="V6857" s="5"/>
      <c r="W6857" s="94" t="str">
        <f t="shared" si="1075"/>
        <v/>
      </c>
      <c r="X6857" s="94" t="str">
        <f t="shared" si="1078"/>
        <v/>
      </c>
      <c r="Y6857" s="5"/>
      <c r="BK6857" s="8"/>
      <c r="BL6857" s="5"/>
      <c r="BM6857" s="5"/>
      <c r="BN6857" s="5"/>
      <c r="BO6857" s="5"/>
      <c r="BP6857" s="1"/>
      <c r="BQ6857" s="1"/>
      <c r="BR6857" s="1"/>
      <c r="BS6857" s="1"/>
      <c r="BT6857" s="1"/>
      <c r="BU6857" s="4"/>
      <c r="BV6857" s="1"/>
      <c r="BW6857" s="3"/>
      <c r="BX6857" s="4"/>
      <c r="BY6857" s="5"/>
      <c r="BZ6857" s="5"/>
      <c r="CA6857" s="5"/>
      <c r="CB6857" s="5"/>
      <c r="CC6857" s="5"/>
      <c r="CD6857" s="43"/>
    </row>
    <row r="6858" spans="1:82" x14ac:dyDescent="0.25">
      <c r="A6858" s="8"/>
      <c r="B6858" s="5"/>
      <c r="C6858" s="5"/>
      <c r="D6858" s="5"/>
      <c r="E6858" s="5"/>
      <c r="F6858" s="94" t="str">
        <f t="shared" ref="F6858:F6921" si="1079">IF(A6858&lt;&gt;"",(D6858-$AU$86)/10,"")</f>
        <v/>
      </c>
      <c r="G6858" s="94" t="str">
        <f t="shared" ref="G6858:G6921" si="1080">IF(A6858&lt;&gt;"",(E6858-$AU$87)/10,"")</f>
        <v/>
      </c>
      <c r="H6858" s="127" t="str">
        <f>IF(A6858&lt;&gt;"",IF(MID(C6858,1,1)="c",$AS$26,IF(MID(C6858,1,1)="r",$AS$41,IF(MID(C6858,1,1)="p",#REF!,#REF!))),"")</f>
        <v/>
      </c>
      <c r="I6858" s="92" t="str">
        <f t="shared" ref="I6858:I6921" si="1081">IF($A6858&lt;&gt;"",IF(MID($C6858,1,1)="c",$Y$3+$Y$4*$F6858+$Y$5*$G6858+$BR$43,""),"")</f>
        <v/>
      </c>
      <c r="J6858" s="92" t="str">
        <f t="shared" ref="J6858:J6921" si="1082">IF($A6858&lt;&gt;"",IF(MID($C6858,1,1)="r",$Y$3+$Y$4*$F6858+$Y$5*$G6858+$BR$43,""),"")</f>
        <v/>
      </c>
      <c r="K6858" s="92" t="str">
        <f t="shared" ref="K6858:K6921" si="1083">IF($A6858&lt;&gt;"",IF(MID($C6858,1,1)="u",$Y$3+$Y$4*$F6858+$Y$5*$G6858+$BR$43,""),"")</f>
        <v/>
      </c>
      <c r="L6858" s="92" t="str">
        <f t="shared" ref="L6858:L6921" si="1084">IF($A6858&lt;&gt;"",IF(MID($C6858,1,1)="p",$Y$3+$Y$4*$F6858+$Y$5*$G6858+$BR$43,""),"")</f>
        <v/>
      </c>
      <c r="M6858" s="95" t="str">
        <f>IF(A6858&lt;&gt;"",IF(MID(C6858,1,1)="c",SigmaEpsConcrete(I6858,$AN$30:$AN$33,$AR$30:$AR$33,$AS$26,$AS$27,$AS$28,$AQ$20,$AU$19),""),"")</f>
        <v/>
      </c>
      <c r="N6858" s="95" t="str">
        <f>IF(A6858&lt;&gt;"",IF(MID(C6858,1,1)="r",SigmaEpsReinf(J6858,$AS$42:$AS$43,$AS$41,$AS$39,$AS$40,$AQ$38),""),"")</f>
        <v/>
      </c>
      <c r="Q6858" s="92" t="str">
        <f t="shared" si="1076"/>
        <v/>
      </c>
      <c r="R6858" s="92" t="str">
        <f t="shared" si="1077"/>
        <v/>
      </c>
      <c r="U6858" s="5"/>
      <c r="V6858" s="5"/>
      <c r="W6858" s="94" t="str">
        <f t="shared" ref="W6858:W6921" si="1085">IF(A6858&lt;&gt;"",F6858-$AU$105,"")</f>
        <v/>
      </c>
      <c r="X6858" s="94" t="str">
        <f t="shared" si="1078"/>
        <v/>
      </c>
      <c r="Y6858" s="5"/>
      <c r="BK6858" s="8"/>
      <c r="BL6858" s="5"/>
      <c r="BM6858" s="5"/>
      <c r="BN6858" s="5"/>
      <c r="BO6858" s="5"/>
      <c r="BP6858" s="1"/>
      <c r="BQ6858" s="1"/>
      <c r="BR6858" s="1"/>
      <c r="BS6858" s="1"/>
      <c r="BT6858" s="1"/>
      <c r="BU6858" s="4"/>
      <c r="BV6858" s="1"/>
      <c r="BW6858" s="3"/>
      <c r="BX6858" s="4"/>
      <c r="BY6858" s="5"/>
      <c r="BZ6858" s="5"/>
      <c r="CA6858" s="5"/>
      <c r="CB6858" s="5"/>
      <c r="CC6858" s="5"/>
      <c r="CD6858" s="43"/>
    </row>
    <row r="6859" spans="1:82" x14ac:dyDescent="0.25">
      <c r="A6859" s="8"/>
      <c r="B6859" s="5"/>
      <c r="C6859" s="5"/>
      <c r="D6859" s="5"/>
      <c r="E6859" s="5"/>
      <c r="F6859" s="94" t="str">
        <f t="shared" si="1079"/>
        <v/>
      </c>
      <c r="G6859" s="94" t="str">
        <f t="shared" si="1080"/>
        <v/>
      </c>
      <c r="H6859" s="127" t="str">
        <f>IF(A6859&lt;&gt;"",IF(MID(C6859,1,1)="c",$AS$26,IF(MID(C6859,1,1)="r",$AS$41,IF(MID(C6859,1,1)="p",#REF!,#REF!))),"")</f>
        <v/>
      </c>
      <c r="I6859" s="92" t="str">
        <f t="shared" si="1081"/>
        <v/>
      </c>
      <c r="J6859" s="92" t="str">
        <f t="shared" si="1082"/>
        <v/>
      </c>
      <c r="K6859" s="92" t="str">
        <f t="shared" si="1083"/>
        <v/>
      </c>
      <c r="L6859" s="92" t="str">
        <f t="shared" si="1084"/>
        <v/>
      </c>
      <c r="M6859" s="95" t="str">
        <f>IF(A6859&lt;&gt;"",IF(MID(C6859,1,1)="c",SigmaEpsConcrete(I6859,$AN$30:$AN$33,$AR$30:$AR$33,$AS$26,$AS$27,$AS$28,$AQ$20,$AU$19),""),"")</f>
        <v/>
      </c>
      <c r="N6859" s="95" t="str">
        <f>IF(A6859&lt;&gt;"",IF(MID(C6859,1,1)="r",SigmaEpsReinf(J6859,$AS$42:$AS$43,$AS$41,$AS$39,$AS$40,$AQ$38),""),"")</f>
        <v/>
      </c>
      <c r="Q6859" s="92" t="str">
        <f t="shared" ref="Q6859:Q6922" si="1086">IF(A6859&lt;&gt;"",IF(MID(C6859,1,1)="c",IF(ISERROR(M6859/I6859),"",M6859/I6859),""),"")</f>
        <v/>
      </c>
      <c r="R6859" s="92" t="str">
        <f t="shared" ref="R6859:R6922" si="1087">IF(A6859&lt;&gt;"",IF(MID(C6859,1,1)="r",IF(ISERROR(N6859/J6859),"",N6859/J6859),""),"")</f>
        <v/>
      </c>
      <c r="U6859" s="5"/>
      <c r="V6859" s="5"/>
      <c r="W6859" s="94" t="str">
        <f t="shared" si="1085"/>
        <v/>
      </c>
      <c r="X6859" s="94" t="str">
        <f t="shared" ref="X6859:X6922" si="1088">IF(B6859&lt;&gt;"",G6859-$AU$106,"")</f>
        <v/>
      </c>
      <c r="Y6859" s="5"/>
      <c r="BK6859" s="8"/>
      <c r="BL6859" s="5"/>
      <c r="BM6859" s="5"/>
      <c r="BN6859" s="5"/>
      <c r="BO6859" s="5"/>
      <c r="BP6859" s="1"/>
      <c r="BQ6859" s="1"/>
      <c r="BR6859" s="1"/>
      <c r="BS6859" s="1"/>
      <c r="BT6859" s="1"/>
      <c r="BU6859" s="4"/>
      <c r="BV6859" s="1"/>
      <c r="BW6859" s="3"/>
      <c r="BX6859" s="4"/>
      <c r="BY6859" s="5"/>
      <c r="BZ6859" s="5"/>
      <c r="CA6859" s="5"/>
      <c r="CB6859" s="5"/>
      <c r="CC6859" s="5"/>
      <c r="CD6859" s="43"/>
    </row>
    <row r="6860" spans="1:82" x14ac:dyDescent="0.25">
      <c r="A6860" s="8"/>
      <c r="B6860" s="5"/>
      <c r="C6860" s="5"/>
      <c r="D6860" s="5"/>
      <c r="E6860" s="5"/>
      <c r="F6860" s="94" t="str">
        <f t="shared" si="1079"/>
        <v/>
      </c>
      <c r="G6860" s="94" t="str">
        <f t="shared" si="1080"/>
        <v/>
      </c>
      <c r="H6860" s="127" t="str">
        <f>IF(A6860&lt;&gt;"",IF(MID(C6860,1,1)="c",$AS$26,IF(MID(C6860,1,1)="r",$AS$41,IF(MID(C6860,1,1)="p",#REF!,#REF!))),"")</f>
        <v/>
      </c>
      <c r="I6860" s="92" t="str">
        <f t="shared" si="1081"/>
        <v/>
      </c>
      <c r="J6860" s="92" t="str">
        <f t="shared" si="1082"/>
        <v/>
      </c>
      <c r="K6860" s="92" t="str">
        <f t="shared" si="1083"/>
        <v/>
      </c>
      <c r="L6860" s="92" t="str">
        <f t="shared" si="1084"/>
        <v/>
      </c>
      <c r="M6860" s="95" t="str">
        <f>IF(A6860&lt;&gt;"",IF(MID(C6860,1,1)="c",SigmaEpsConcrete(I6860,$AN$30:$AN$33,$AR$30:$AR$33,$AS$26,$AS$27,$AS$28,$AQ$20,$AU$19),""),"")</f>
        <v/>
      </c>
      <c r="N6860" s="95" t="str">
        <f>IF(A6860&lt;&gt;"",IF(MID(C6860,1,1)="r",SigmaEpsReinf(J6860,$AS$42:$AS$43,$AS$41,$AS$39,$AS$40,$AQ$38),""),"")</f>
        <v/>
      </c>
      <c r="Q6860" s="92" t="str">
        <f t="shared" si="1086"/>
        <v/>
      </c>
      <c r="R6860" s="92" t="str">
        <f t="shared" si="1087"/>
        <v/>
      </c>
      <c r="U6860" s="5"/>
      <c r="V6860" s="5"/>
      <c r="W6860" s="94" t="str">
        <f t="shared" si="1085"/>
        <v/>
      </c>
      <c r="X6860" s="94" t="str">
        <f t="shared" si="1088"/>
        <v/>
      </c>
      <c r="Y6860" s="5"/>
      <c r="BK6860" s="8"/>
      <c r="BL6860" s="5"/>
      <c r="BM6860" s="5"/>
      <c r="BN6860" s="5"/>
      <c r="BO6860" s="5"/>
      <c r="BP6860" s="1"/>
      <c r="BQ6860" s="1"/>
      <c r="BR6860" s="1"/>
      <c r="BS6860" s="1"/>
      <c r="BT6860" s="1"/>
      <c r="BU6860" s="4"/>
      <c r="BV6860" s="1"/>
      <c r="BW6860" s="3"/>
      <c r="BX6860" s="4"/>
      <c r="BY6860" s="5"/>
      <c r="BZ6860" s="5"/>
      <c r="CA6860" s="5"/>
      <c r="CB6860" s="5"/>
      <c r="CC6860" s="5"/>
      <c r="CD6860" s="43"/>
    </row>
    <row r="6861" spans="1:82" x14ac:dyDescent="0.25">
      <c r="A6861" s="8"/>
      <c r="B6861" s="5"/>
      <c r="C6861" s="5"/>
      <c r="D6861" s="5"/>
      <c r="E6861" s="5"/>
      <c r="F6861" s="94" t="str">
        <f t="shared" si="1079"/>
        <v/>
      </c>
      <c r="G6861" s="94" t="str">
        <f t="shared" si="1080"/>
        <v/>
      </c>
      <c r="H6861" s="127" t="str">
        <f>IF(A6861&lt;&gt;"",IF(MID(C6861,1,1)="c",$AS$26,IF(MID(C6861,1,1)="r",$AS$41,IF(MID(C6861,1,1)="p",#REF!,#REF!))),"")</f>
        <v/>
      </c>
      <c r="I6861" s="92" t="str">
        <f t="shared" si="1081"/>
        <v/>
      </c>
      <c r="J6861" s="92" t="str">
        <f t="shared" si="1082"/>
        <v/>
      </c>
      <c r="K6861" s="92" t="str">
        <f t="shared" si="1083"/>
        <v/>
      </c>
      <c r="L6861" s="92" t="str">
        <f t="shared" si="1084"/>
        <v/>
      </c>
      <c r="M6861" s="95" t="str">
        <f>IF(A6861&lt;&gt;"",IF(MID(C6861,1,1)="c",SigmaEpsConcrete(I6861,$AN$30:$AN$33,$AR$30:$AR$33,$AS$26,$AS$27,$AS$28,$AQ$20,$AU$19),""),"")</f>
        <v/>
      </c>
      <c r="N6861" s="95" t="str">
        <f>IF(A6861&lt;&gt;"",IF(MID(C6861,1,1)="r",SigmaEpsReinf(J6861,$AS$42:$AS$43,$AS$41,$AS$39,$AS$40,$AQ$38),""),"")</f>
        <v/>
      </c>
      <c r="Q6861" s="92" t="str">
        <f t="shared" si="1086"/>
        <v/>
      </c>
      <c r="R6861" s="92" t="str">
        <f t="shared" si="1087"/>
        <v/>
      </c>
      <c r="U6861" s="5"/>
      <c r="V6861" s="5"/>
      <c r="W6861" s="94" t="str">
        <f t="shared" si="1085"/>
        <v/>
      </c>
      <c r="X6861" s="94" t="str">
        <f t="shared" si="1088"/>
        <v/>
      </c>
      <c r="Y6861" s="5"/>
      <c r="BK6861" s="8"/>
      <c r="BL6861" s="5"/>
      <c r="BM6861" s="5"/>
      <c r="BN6861" s="5"/>
      <c r="BO6861" s="5"/>
      <c r="BP6861" s="1"/>
      <c r="BQ6861" s="1"/>
      <c r="BR6861" s="1"/>
      <c r="BS6861" s="1"/>
      <c r="BT6861" s="1"/>
      <c r="BU6861" s="4"/>
      <c r="BV6861" s="1"/>
      <c r="BW6861" s="3"/>
      <c r="BX6861" s="4"/>
      <c r="BY6861" s="5"/>
      <c r="BZ6861" s="5"/>
      <c r="CA6861" s="5"/>
      <c r="CB6861" s="5"/>
      <c r="CC6861" s="5"/>
      <c r="CD6861" s="43"/>
    </row>
    <row r="6862" spans="1:82" x14ac:dyDescent="0.25">
      <c r="A6862" s="8"/>
      <c r="B6862" s="5"/>
      <c r="C6862" s="5"/>
      <c r="D6862" s="5"/>
      <c r="E6862" s="5"/>
      <c r="F6862" s="94" t="str">
        <f t="shared" si="1079"/>
        <v/>
      </c>
      <c r="G6862" s="94" t="str">
        <f t="shared" si="1080"/>
        <v/>
      </c>
      <c r="H6862" s="127" t="str">
        <f>IF(A6862&lt;&gt;"",IF(MID(C6862,1,1)="c",$AS$26,IF(MID(C6862,1,1)="r",$AS$41,IF(MID(C6862,1,1)="p",#REF!,#REF!))),"")</f>
        <v/>
      </c>
      <c r="I6862" s="92" t="str">
        <f t="shared" si="1081"/>
        <v/>
      </c>
      <c r="J6862" s="92" t="str">
        <f t="shared" si="1082"/>
        <v/>
      </c>
      <c r="K6862" s="92" t="str">
        <f t="shared" si="1083"/>
        <v/>
      </c>
      <c r="L6862" s="92" t="str">
        <f t="shared" si="1084"/>
        <v/>
      </c>
      <c r="M6862" s="95" t="str">
        <f>IF(A6862&lt;&gt;"",IF(MID(C6862,1,1)="c",SigmaEpsConcrete(I6862,$AN$30:$AN$33,$AR$30:$AR$33,$AS$26,$AS$27,$AS$28,$AQ$20,$AU$19),""),"")</f>
        <v/>
      </c>
      <c r="N6862" s="95" t="str">
        <f>IF(A6862&lt;&gt;"",IF(MID(C6862,1,1)="r",SigmaEpsReinf(J6862,$AS$42:$AS$43,$AS$41,$AS$39,$AS$40,$AQ$38),""),"")</f>
        <v/>
      </c>
      <c r="Q6862" s="92" t="str">
        <f t="shared" si="1086"/>
        <v/>
      </c>
      <c r="R6862" s="92" t="str">
        <f t="shared" si="1087"/>
        <v/>
      </c>
      <c r="U6862" s="5"/>
      <c r="V6862" s="5"/>
      <c r="W6862" s="94" t="str">
        <f t="shared" si="1085"/>
        <v/>
      </c>
      <c r="X6862" s="94" t="str">
        <f t="shared" si="1088"/>
        <v/>
      </c>
      <c r="Y6862" s="5"/>
      <c r="BK6862" s="8"/>
      <c r="BL6862" s="5"/>
      <c r="BM6862" s="5"/>
      <c r="BN6862" s="5"/>
      <c r="BO6862" s="5"/>
      <c r="BP6862" s="1"/>
      <c r="BQ6862" s="1"/>
      <c r="BR6862" s="1"/>
      <c r="BS6862" s="1"/>
      <c r="BT6862" s="1"/>
      <c r="BU6862" s="4"/>
      <c r="BV6862" s="1"/>
      <c r="BW6862" s="3"/>
      <c r="BX6862" s="4"/>
      <c r="BY6862" s="5"/>
      <c r="BZ6862" s="5"/>
      <c r="CA6862" s="5"/>
      <c r="CB6862" s="5"/>
      <c r="CC6862" s="5"/>
      <c r="CD6862" s="43"/>
    </row>
    <row r="6863" spans="1:82" x14ac:dyDescent="0.25">
      <c r="A6863" s="8"/>
      <c r="B6863" s="5"/>
      <c r="C6863" s="5"/>
      <c r="D6863" s="5"/>
      <c r="E6863" s="5"/>
      <c r="F6863" s="94" t="str">
        <f t="shared" si="1079"/>
        <v/>
      </c>
      <c r="G6863" s="94" t="str">
        <f t="shared" si="1080"/>
        <v/>
      </c>
      <c r="H6863" s="127" t="str">
        <f>IF(A6863&lt;&gt;"",IF(MID(C6863,1,1)="c",$AS$26,IF(MID(C6863,1,1)="r",$AS$41,IF(MID(C6863,1,1)="p",#REF!,#REF!))),"")</f>
        <v/>
      </c>
      <c r="I6863" s="92" t="str">
        <f t="shared" si="1081"/>
        <v/>
      </c>
      <c r="J6863" s="92" t="str">
        <f t="shared" si="1082"/>
        <v/>
      </c>
      <c r="K6863" s="92" t="str">
        <f t="shared" si="1083"/>
        <v/>
      </c>
      <c r="L6863" s="92" t="str">
        <f t="shared" si="1084"/>
        <v/>
      </c>
      <c r="M6863" s="95" t="str">
        <f>IF(A6863&lt;&gt;"",IF(MID(C6863,1,1)="c",SigmaEpsConcrete(I6863,$AN$30:$AN$33,$AR$30:$AR$33,$AS$26,$AS$27,$AS$28,$AQ$20,$AU$19),""),"")</f>
        <v/>
      </c>
      <c r="N6863" s="95" t="str">
        <f>IF(A6863&lt;&gt;"",IF(MID(C6863,1,1)="r",SigmaEpsReinf(J6863,$AS$42:$AS$43,$AS$41,$AS$39,$AS$40,$AQ$38),""),"")</f>
        <v/>
      </c>
      <c r="Q6863" s="92" t="str">
        <f t="shared" si="1086"/>
        <v/>
      </c>
      <c r="R6863" s="92" t="str">
        <f t="shared" si="1087"/>
        <v/>
      </c>
      <c r="U6863" s="5"/>
      <c r="V6863" s="5"/>
      <c r="W6863" s="94" t="str">
        <f t="shared" si="1085"/>
        <v/>
      </c>
      <c r="X6863" s="94" t="str">
        <f t="shared" si="1088"/>
        <v/>
      </c>
      <c r="Y6863" s="5"/>
      <c r="BK6863" s="8"/>
      <c r="BL6863" s="5"/>
      <c r="BM6863" s="5"/>
      <c r="BN6863" s="5"/>
      <c r="BO6863" s="5"/>
      <c r="BP6863" s="1"/>
      <c r="BQ6863" s="1"/>
      <c r="BR6863" s="1"/>
      <c r="BS6863" s="1"/>
      <c r="BT6863" s="1"/>
      <c r="BU6863" s="4"/>
      <c r="BV6863" s="1"/>
      <c r="BW6863" s="3"/>
      <c r="BX6863" s="4"/>
      <c r="BY6863" s="5"/>
      <c r="BZ6863" s="5"/>
      <c r="CA6863" s="5"/>
      <c r="CB6863" s="5"/>
      <c r="CC6863" s="5"/>
      <c r="CD6863" s="43"/>
    </row>
    <row r="6864" spans="1:82" x14ac:dyDescent="0.25">
      <c r="A6864" s="8"/>
      <c r="B6864" s="5"/>
      <c r="C6864" s="5"/>
      <c r="D6864" s="5"/>
      <c r="E6864" s="5"/>
      <c r="F6864" s="94" t="str">
        <f t="shared" si="1079"/>
        <v/>
      </c>
      <c r="G6864" s="94" t="str">
        <f t="shared" si="1080"/>
        <v/>
      </c>
      <c r="H6864" s="127" t="str">
        <f>IF(A6864&lt;&gt;"",IF(MID(C6864,1,1)="c",$AS$26,IF(MID(C6864,1,1)="r",$AS$41,IF(MID(C6864,1,1)="p",#REF!,#REF!))),"")</f>
        <v/>
      </c>
      <c r="I6864" s="92" t="str">
        <f t="shared" si="1081"/>
        <v/>
      </c>
      <c r="J6864" s="92" t="str">
        <f t="shared" si="1082"/>
        <v/>
      </c>
      <c r="K6864" s="92" t="str">
        <f t="shared" si="1083"/>
        <v/>
      </c>
      <c r="L6864" s="92" t="str">
        <f t="shared" si="1084"/>
        <v/>
      </c>
      <c r="M6864" s="95" t="str">
        <f>IF(A6864&lt;&gt;"",IF(MID(C6864,1,1)="c",SigmaEpsConcrete(I6864,$AN$30:$AN$33,$AR$30:$AR$33,$AS$26,$AS$27,$AS$28,$AQ$20,$AU$19),""),"")</f>
        <v/>
      </c>
      <c r="N6864" s="95" t="str">
        <f>IF(A6864&lt;&gt;"",IF(MID(C6864,1,1)="r",SigmaEpsReinf(J6864,$AS$42:$AS$43,$AS$41,$AS$39,$AS$40,$AQ$38),""),"")</f>
        <v/>
      </c>
      <c r="Q6864" s="92" t="str">
        <f t="shared" si="1086"/>
        <v/>
      </c>
      <c r="R6864" s="92" t="str">
        <f t="shared" si="1087"/>
        <v/>
      </c>
      <c r="U6864" s="5"/>
      <c r="V6864" s="5"/>
      <c r="W6864" s="94" t="str">
        <f t="shared" si="1085"/>
        <v/>
      </c>
      <c r="X6864" s="94" t="str">
        <f t="shared" si="1088"/>
        <v/>
      </c>
      <c r="Y6864" s="5"/>
      <c r="BK6864" s="8"/>
      <c r="BL6864" s="5"/>
      <c r="BM6864" s="5"/>
      <c r="BN6864" s="5"/>
      <c r="BO6864" s="5"/>
      <c r="BP6864" s="1"/>
      <c r="BQ6864" s="1"/>
      <c r="BR6864" s="1"/>
      <c r="BS6864" s="1"/>
      <c r="BT6864" s="1"/>
      <c r="BU6864" s="4"/>
      <c r="BV6864" s="1"/>
      <c r="BW6864" s="3"/>
      <c r="BX6864" s="4"/>
      <c r="BY6864" s="5"/>
      <c r="BZ6864" s="5"/>
      <c r="CA6864" s="5"/>
      <c r="CB6864" s="5"/>
      <c r="CC6864" s="5"/>
      <c r="CD6864" s="43"/>
    </row>
    <row r="6865" spans="1:82" x14ac:dyDescent="0.25">
      <c r="A6865" s="8"/>
      <c r="B6865" s="5"/>
      <c r="C6865" s="5"/>
      <c r="D6865" s="5"/>
      <c r="E6865" s="5"/>
      <c r="F6865" s="94" t="str">
        <f t="shared" si="1079"/>
        <v/>
      </c>
      <c r="G6865" s="94" t="str">
        <f t="shared" si="1080"/>
        <v/>
      </c>
      <c r="H6865" s="127" t="str">
        <f>IF(A6865&lt;&gt;"",IF(MID(C6865,1,1)="c",$AS$26,IF(MID(C6865,1,1)="r",$AS$41,IF(MID(C6865,1,1)="p",#REF!,#REF!))),"")</f>
        <v/>
      </c>
      <c r="I6865" s="92" t="str">
        <f t="shared" si="1081"/>
        <v/>
      </c>
      <c r="J6865" s="92" t="str">
        <f t="shared" si="1082"/>
        <v/>
      </c>
      <c r="K6865" s="92" t="str">
        <f t="shared" si="1083"/>
        <v/>
      </c>
      <c r="L6865" s="92" t="str">
        <f t="shared" si="1084"/>
        <v/>
      </c>
      <c r="M6865" s="95" t="str">
        <f>IF(A6865&lt;&gt;"",IF(MID(C6865,1,1)="c",SigmaEpsConcrete(I6865,$AN$30:$AN$33,$AR$30:$AR$33,$AS$26,$AS$27,$AS$28,$AQ$20,$AU$19),""),"")</f>
        <v/>
      </c>
      <c r="N6865" s="95" t="str">
        <f>IF(A6865&lt;&gt;"",IF(MID(C6865,1,1)="r",SigmaEpsReinf(J6865,$AS$42:$AS$43,$AS$41,$AS$39,$AS$40,$AQ$38),""),"")</f>
        <v/>
      </c>
      <c r="Q6865" s="92" t="str">
        <f t="shared" si="1086"/>
        <v/>
      </c>
      <c r="R6865" s="92" t="str">
        <f t="shared" si="1087"/>
        <v/>
      </c>
      <c r="U6865" s="5"/>
      <c r="V6865" s="5"/>
      <c r="W6865" s="94" t="str">
        <f t="shared" si="1085"/>
        <v/>
      </c>
      <c r="X6865" s="94" t="str">
        <f t="shared" si="1088"/>
        <v/>
      </c>
      <c r="Y6865" s="5"/>
      <c r="BK6865" s="8"/>
      <c r="BL6865" s="5"/>
      <c r="BM6865" s="5"/>
      <c r="BN6865" s="5"/>
      <c r="BO6865" s="5"/>
      <c r="BP6865" s="1"/>
      <c r="BQ6865" s="1"/>
      <c r="BR6865" s="1"/>
      <c r="BS6865" s="1"/>
      <c r="BT6865" s="1"/>
      <c r="BU6865" s="4"/>
      <c r="BV6865" s="1"/>
      <c r="BW6865" s="3"/>
      <c r="BX6865" s="4"/>
      <c r="BY6865" s="5"/>
      <c r="BZ6865" s="5"/>
      <c r="CA6865" s="5"/>
      <c r="CB6865" s="5"/>
      <c r="CC6865" s="5"/>
      <c r="CD6865" s="43"/>
    </row>
    <row r="6866" spans="1:82" x14ac:dyDescent="0.25">
      <c r="A6866" s="8"/>
      <c r="B6866" s="5"/>
      <c r="C6866" s="5"/>
      <c r="D6866" s="5"/>
      <c r="E6866" s="5"/>
      <c r="F6866" s="94" t="str">
        <f t="shared" si="1079"/>
        <v/>
      </c>
      <c r="G6866" s="94" t="str">
        <f t="shared" si="1080"/>
        <v/>
      </c>
      <c r="H6866" s="127" t="str">
        <f>IF(A6866&lt;&gt;"",IF(MID(C6866,1,1)="c",$AS$26,IF(MID(C6866,1,1)="r",$AS$41,IF(MID(C6866,1,1)="p",#REF!,#REF!))),"")</f>
        <v/>
      </c>
      <c r="I6866" s="92" t="str">
        <f t="shared" si="1081"/>
        <v/>
      </c>
      <c r="J6866" s="92" t="str">
        <f t="shared" si="1082"/>
        <v/>
      </c>
      <c r="K6866" s="92" t="str">
        <f t="shared" si="1083"/>
        <v/>
      </c>
      <c r="L6866" s="92" t="str">
        <f t="shared" si="1084"/>
        <v/>
      </c>
      <c r="M6866" s="95" t="str">
        <f>IF(A6866&lt;&gt;"",IF(MID(C6866,1,1)="c",SigmaEpsConcrete(I6866,$AN$30:$AN$33,$AR$30:$AR$33,$AS$26,$AS$27,$AS$28,$AQ$20,$AU$19),""),"")</f>
        <v/>
      </c>
      <c r="N6866" s="95" t="str">
        <f>IF(A6866&lt;&gt;"",IF(MID(C6866,1,1)="r",SigmaEpsReinf(J6866,$AS$42:$AS$43,$AS$41,$AS$39,$AS$40,$AQ$38),""),"")</f>
        <v/>
      </c>
      <c r="Q6866" s="92" t="str">
        <f t="shared" si="1086"/>
        <v/>
      </c>
      <c r="R6866" s="92" t="str">
        <f t="shared" si="1087"/>
        <v/>
      </c>
      <c r="U6866" s="5"/>
      <c r="V6866" s="5"/>
      <c r="W6866" s="94" t="str">
        <f t="shared" si="1085"/>
        <v/>
      </c>
      <c r="X6866" s="94" t="str">
        <f t="shared" si="1088"/>
        <v/>
      </c>
      <c r="Y6866" s="5"/>
      <c r="BK6866" s="8"/>
      <c r="BL6866" s="5"/>
      <c r="BM6866" s="5"/>
      <c r="BN6866" s="5"/>
      <c r="BO6866" s="5"/>
      <c r="BP6866" s="1"/>
      <c r="BQ6866" s="1"/>
      <c r="BR6866" s="1"/>
      <c r="BS6866" s="1"/>
      <c r="BT6866" s="1"/>
      <c r="BU6866" s="4"/>
      <c r="BV6866" s="1"/>
      <c r="BW6866" s="3"/>
      <c r="BX6866" s="4"/>
      <c r="BY6866" s="5"/>
      <c r="BZ6866" s="5"/>
      <c r="CA6866" s="5"/>
      <c r="CB6866" s="5"/>
      <c r="CC6866" s="5"/>
      <c r="CD6866" s="43"/>
    </row>
    <row r="6867" spans="1:82" x14ac:dyDescent="0.25">
      <c r="A6867" s="8"/>
      <c r="B6867" s="5"/>
      <c r="C6867" s="5"/>
      <c r="D6867" s="5"/>
      <c r="E6867" s="5"/>
      <c r="F6867" s="94" t="str">
        <f t="shared" si="1079"/>
        <v/>
      </c>
      <c r="G6867" s="94" t="str">
        <f t="shared" si="1080"/>
        <v/>
      </c>
      <c r="H6867" s="127" t="str">
        <f>IF(A6867&lt;&gt;"",IF(MID(C6867,1,1)="c",$AS$26,IF(MID(C6867,1,1)="r",$AS$41,IF(MID(C6867,1,1)="p",#REF!,#REF!))),"")</f>
        <v/>
      </c>
      <c r="I6867" s="92" t="str">
        <f t="shared" si="1081"/>
        <v/>
      </c>
      <c r="J6867" s="92" t="str">
        <f t="shared" si="1082"/>
        <v/>
      </c>
      <c r="K6867" s="92" t="str">
        <f t="shared" si="1083"/>
        <v/>
      </c>
      <c r="L6867" s="92" t="str">
        <f t="shared" si="1084"/>
        <v/>
      </c>
      <c r="M6867" s="95" t="str">
        <f>IF(A6867&lt;&gt;"",IF(MID(C6867,1,1)="c",SigmaEpsConcrete(I6867,$AN$30:$AN$33,$AR$30:$AR$33,$AS$26,$AS$27,$AS$28,$AQ$20,$AU$19),""),"")</f>
        <v/>
      </c>
      <c r="N6867" s="95" t="str">
        <f>IF(A6867&lt;&gt;"",IF(MID(C6867,1,1)="r",SigmaEpsReinf(J6867,$AS$42:$AS$43,$AS$41,$AS$39,$AS$40,$AQ$38),""),"")</f>
        <v/>
      </c>
      <c r="Q6867" s="92" t="str">
        <f t="shared" si="1086"/>
        <v/>
      </c>
      <c r="R6867" s="92" t="str">
        <f t="shared" si="1087"/>
        <v/>
      </c>
      <c r="U6867" s="5"/>
      <c r="V6867" s="5"/>
      <c r="W6867" s="94" t="str">
        <f t="shared" si="1085"/>
        <v/>
      </c>
      <c r="X6867" s="94" t="str">
        <f t="shared" si="1088"/>
        <v/>
      </c>
      <c r="Y6867" s="5"/>
      <c r="BK6867" s="8"/>
      <c r="BL6867" s="5"/>
      <c r="BM6867" s="5"/>
      <c r="BN6867" s="5"/>
      <c r="BO6867" s="5"/>
      <c r="BP6867" s="1"/>
      <c r="BQ6867" s="1"/>
      <c r="BR6867" s="1"/>
      <c r="BS6867" s="1"/>
      <c r="BT6867" s="1"/>
      <c r="BU6867" s="4"/>
      <c r="BV6867" s="1"/>
      <c r="BW6867" s="3"/>
      <c r="BX6867" s="4"/>
      <c r="BY6867" s="5"/>
      <c r="BZ6867" s="5"/>
      <c r="CA6867" s="5"/>
      <c r="CB6867" s="5"/>
      <c r="CC6867" s="5"/>
      <c r="CD6867" s="43"/>
    </row>
    <row r="6868" spans="1:82" x14ac:dyDescent="0.25">
      <c r="A6868" s="8"/>
      <c r="B6868" s="5"/>
      <c r="C6868" s="5"/>
      <c r="D6868" s="5"/>
      <c r="E6868" s="5"/>
      <c r="F6868" s="94" t="str">
        <f t="shared" si="1079"/>
        <v/>
      </c>
      <c r="G6868" s="94" t="str">
        <f t="shared" si="1080"/>
        <v/>
      </c>
      <c r="H6868" s="127" t="str">
        <f>IF(A6868&lt;&gt;"",IF(MID(C6868,1,1)="c",$AS$26,IF(MID(C6868,1,1)="r",$AS$41,IF(MID(C6868,1,1)="p",#REF!,#REF!))),"")</f>
        <v/>
      </c>
      <c r="I6868" s="92" t="str">
        <f t="shared" si="1081"/>
        <v/>
      </c>
      <c r="J6868" s="92" t="str">
        <f t="shared" si="1082"/>
        <v/>
      </c>
      <c r="K6868" s="92" t="str">
        <f t="shared" si="1083"/>
        <v/>
      </c>
      <c r="L6868" s="92" t="str">
        <f t="shared" si="1084"/>
        <v/>
      </c>
      <c r="M6868" s="95" t="str">
        <f>IF(A6868&lt;&gt;"",IF(MID(C6868,1,1)="c",SigmaEpsConcrete(I6868,$AN$30:$AN$33,$AR$30:$AR$33,$AS$26,$AS$27,$AS$28,$AQ$20,$AU$19),""),"")</f>
        <v/>
      </c>
      <c r="N6868" s="95" t="str">
        <f>IF(A6868&lt;&gt;"",IF(MID(C6868,1,1)="r",SigmaEpsReinf(J6868,$AS$42:$AS$43,$AS$41,$AS$39,$AS$40,$AQ$38),""),"")</f>
        <v/>
      </c>
      <c r="Q6868" s="92" t="str">
        <f t="shared" si="1086"/>
        <v/>
      </c>
      <c r="R6868" s="92" t="str">
        <f t="shared" si="1087"/>
        <v/>
      </c>
      <c r="U6868" s="5"/>
      <c r="V6868" s="5"/>
      <c r="W6868" s="94" t="str">
        <f t="shared" si="1085"/>
        <v/>
      </c>
      <c r="X6868" s="94" t="str">
        <f t="shared" si="1088"/>
        <v/>
      </c>
      <c r="Y6868" s="5"/>
      <c r="BK6868" s="8"/>
      <c r="BL6868" s="5"/>
      <c r="BM6868" s="5"/>
      <c r="BN6868" s="5"/>
      <c r="BO6868" s="5"/>
      <c r="BP6868" s="1"/>
      <c r="BQ6868" s="1"/>
      <c r="BR6868" s="1"/>
      <c r="BS6868" s="1"/>
      <c r="BT6868" s="1"/>
      <c r="BU6868" s="4"/>
      <c r="BV6868" s="1"/>
      <c r="BW6868" s="3"/>
      <c r="BX6868" s="4"/>
      <c r="BY6868" s="5"/>
      <c r="BZ6868" s="5"/>
      <c r="CA6868" s="5"/>
      <c r="CB6868" s="5"/>
      <c r="CC6868" s="5"/>
      <c r="CD6868" s="43"/>
    </row>
    <row r="6869" spans="1:82" x14ac:dyDescent="0.25">
      <c r="A6869" s="8"/>
      <c r="B6869" s="5"/>
      <c r="C6869" s="5"/>
      <c r="D6869" s="5"/>
      <c r="E6869" s="5"/>
      <c r="F6869" s="94" t="str">
        <f t="shared" si="1079"/>
        <v/>
      </c>
      <c r="G6869" s="94" t="str">
        <f t="shared" si="1080"/>
        <v/>
      </c>
      <c r="H6869" s="127" t="str">
        <f>IF(A6869&lt;&gt;"",IF(MID(C6869,1,1)="c",$AS$26,IF(MID(C6869,1,1)="r",$AS$41,IF(MID(C6869,1,1)="p",#REF!,#REF!))),"")</f>
        <v/>
      </c>
      <c r="I6869" s="92" t="str">
        <f t="shared" si="1081"/>
        <v/>
      </c>
      <c r="J6869" s="92" t="str">
        <f t="shared" si="1082"/>
        <v/>
      </c>
      <c r="K6869" s="92" t="str">
        <f t="shared" si="1083"/>
        <v/>
      </c>
      <c r="L6869" s="92" t="str">
        <f t="shared" si="1084"/>
        <v/>
      </c>
      <c r="M6869" s="95" t="str">
        <f>IF(A6869&lt;&gt;"",IF(MID(C6869,1,1)="c",SigmaEpsConcrete(I6869,$AN$30:$AN$33,$AR$30:$AR$33,$AS$26,$AS$27,$AS$28,$AQ$20,$AU$19),""),"")</f>
        <v/>
      </c>
      <c r="N6869" s="95" t="str">
        <f>IF(A6869&lt;&gt;"",IF(MID(C6869,1,1)="r",SigmaEpsReinf(J6869,$AS$42:$AS$43,$AS$41,$AS$39,$AS$40,$AQ$38),""),"")</f>
        <v/>
      </c>
      <c r="Q6869" s="92" t="str">
        <f t="shared" si="1086"/>
        <v/>
      </c>
      <c r="R6869" s="92" t="str">
        <f t="shared" si="1087"/>
        <v/>
      </c>
      <c r="U6869" s="5"/>
      <c r="V6869" s="5"/>
      <c r="W6869" s="94" t="str">
        <f t="shared" si="1085"/>
        <v/>
      </c>
      <c r="X6869" s="94" t="str">
        <f t="shared" si="1088"/>
        <v/>
      </c>
      <c r="Y6869" s="5"/>
      <c r="BK6869" s="8"/>
      <c r="BL6869" s="5"/>
      <c r="BM6869" s="5"/>
      <c r="BN6869" s="5"/>
      <c r="BO6869" s="5"/>
      <c r="BP6869" s="1"/>
      <c r="BQ6869" s="1"/>
      <c r="BR6869" s="1"/>
      <c r="BS6869" s="1"/>
      <c r="BT6869" s="1"/>
      <c r="BU6869" s="4"/>
      <c r="BV6869" s="1"/>
      <c r="BW6869" s="3"/>
      <c r="BX6869" s="4"/>
      <c r="BY6869" s="5"/>
      <c r="BZ6869" s="5"/>
      <c r="CA6869" s="5"/>
      <c r="CB6869" s="5"/>
      <c r="CC6869" s="5"/>
      <c r="CD6869" s="43"/>
    </row>
    <row r="6870" spans="1:82" x14ac:dyDescent="0.25">
      <c r="A6870" s="8"/>
      <c r="B6870" s="5"/>
      <c r="C6870" s="5"/>
      <c r="D6870" s="5"/>
      <c r="E6870" s="5"/>
      <c r="F6870" s="94" t="str">
        <f t="shared" si="1079"/>
        <v/>
      </c>
      <c r="G6870" s="94" t="str">
        <f t="shared" si="1080"/>
        <v/>
      </c>
      <c r="H6870" s="127" t="str">
        <f>IF(A6870&lt;&gt;"",IF(MID(C6870,1,1)="c",$AS$26,IF(MID(C6870,1,1)="r",$AS$41,IF(MID(C6870,1,1)="p",#REF!,#REF!))),"")</f>
        <v/>
      </c>
      <c r="I6870" s="92" t="str">
        <f t="shared" si="1081"/>
        <v/>
      </c>
      <c r="J6870" s="92" t="str">
        <f t="shared" si="1082"/>
        <v/>
      </c>
      <c r="K6870" s="92" t="str">
        <f t="shared" si="1083"/>
        <v/>
      </c>
      <c r="L6870" s="92" t="str">
        <f t="shared" si="1084"/>
        <v/>
      </c>
      <c r="M6870" s="95" t="str">
        <f>IF(A6870&lt;&gt;"",IF(MID(C6870,1,1)="c",SigmaEpsConcrete(I6870,$AN$30:$AN$33,$AR$30:$AR$33,$AS$26,$AS$27,$AS$28,$AQ$20,$AU$19),""),"")</f>
        <v/>
      </c>
      <c r="N6870" s="95" t="str">
        <f>IF(A6870&lt;&gt;"",IF(MID(C6870,1,1)="r",SigmaEpsReinf(J6870,$AS$42:$AS$43,$AS$41,$AS$39,$AS$40,$AQ$38),""),"")</f>
        <v/>
      </c>
      <c r="Q6870" s="92" t="str">
        <f t="shared" si="1086"/>
        <v/>
      </c>
      <c r="R6870" s="92" t="str">
        <f t="shared" si="1087"/>
        <v/>
      </c>
      <c r="U6870" s="5"/>
      <c r="V6870" s="5"/>
      <c r="W6870" s="94" t="str">
        <f t="shared" si="1085"/>
        <v/>
      </c>
      <c r="X6870" s="94" t="str">
        <f t="shared" si="1088"/>
        <v/>
      </c>
      <c r="Y6870" s="5"/>
      <c r="BK6870" s="8"/>
      <c r="BL6870" s="5"/>
      <c r="BM6870" s="5"/>
      <c r="BN6870" s="5"/>
      <c r="BO6870" s="5"/>
      <c r="BP6870" s="1"/>
      <c r="BQ6870" s="1"/>
      <c r="BR6870" s="1"/>
      <c r="BS6870" s="1"/>
      <c r="BT6870" s="1"/>
      <c r="BU6870" s="4"/>
      <c r="BV6870" s="1"/>
      <c r="BW6870" s="3"/>
      <c r="BX6870" s="4"/>
      <c r="BY6870" s="5"/>
      <c r="BZ6870" s="5"/>
      <c r="CA6870" s="5"/>
      <c r="CB6870" s="5"/>
      <c r="CC6870" s="5"/>
      <c r="CD6870" s="43"/>
    </row>
    <row r="6871" spans="1:82" x14ac:dyDescent="0.25">
      <c r="A6871" s="8"/>
      <c r="B6871" s="5"/>
      <c r="C6871" s="5"/>
      <c r="D6871" s="5"/>
      <c r="E6871" s="5"/>
      <c r="F6871" s="94" t="str">
        <f t="shared" si="1079"/>
        <v/>
      </c>
      <c r="G6871" s="94" t="str">
        <f t="shared" si="1080"/>
        <v/>
      </c>
      <c r="H6871" s="127" t="str">
        <f>IF(A6871&lt;&gt;"",IF(MID(C6871,1,1)="c",$AS$26,IF(MID(C6871,1,1)="r",$AS$41,IF(MID(C6871,1,1)="p",#REF!,#REF!))),"")</f>
        <v/>
      </c>
      <c r="I6871" s="92" t="str">
        <f t="shared" si="1081"/>
        <v/>
      </c>
      <c r="J6871" s="92" t="str">
        <f t="shared" si="1082"/>
        <v/>
      </c>
      <c r="K6871" s="92" t="str">
        <f t="shared" si="1083"/>
        <v/>
      </c>
      <c r="L6871" s="92" t="str">
        <f t="shared" si="1084"/>
        <v/>
      </c>
      <c r="M6871" s="95" t="str">
        <f>IF(A6871&lt;&gt;"",IF(MID(C6871,1,1)="c",SigmaEpsConcrete(I6871,$AN$30:$AN$33,$AR$30:$AR$33,$AS$26,$AS$27,$AS$28,$AQ$20,$AU$19),""),"")</f>
        <v/>
      </c>
      <c r="N6871" s="95" t="str">
        <f>IF(A6871&lt;&gt;"",IF(MID(C6871,1,1)="r",SigmaEpsReinf(J6871,$AS$42:$AS$43,$AS$41,$AS$39,$AS$40,$AQ$38),""),"")</f>
        <v/>
      </c>
      <c r="Q6871" s="92" t="str">
        <f t="shared" si="1086"/>
        <v/>
      </c>
      <c r="R6871" s="92" t="str">
        <f t="shared" si="1087"/>
        <v/>
      </c>
      <c r="U6871" s="5"/>
      <c r="V6871" s="5"/>
      <c r="W6871" s="94" t="str">
        <f t="shared" si="1085"/>
        <v/>
      </c>
      <c r="X6871" s="94" t="str">
        <f t="shared" si="1088"/>
        <v/>
      </c>
      <c r="Y6871" s="5"/>
      <c r="BK6871" s="8"/>
      <c r="BL6871" s="5"/>
      <c r="BM6871" s="5"/>
      <c r="BN6871" s="5"/>
      <c r="BO6871" s="5"/>
      <c r="BP6871" s="1"/>
      <c r="BQ6871" s="1"/>
      <c r="BR6871" s="1"/>
      <c r="BS6871" s="1"/>
      <c r="BT6871" s="1"/>
      <c r="BU6871" s="4"/>
      <c r="BV6871" s="1"/>
      <c r="BW6871" s="3"/>
      <c r="BX6871" s="4"/>
      <c r="BY6871" s="5"/>
      <c r="BZ6871" s="5"/>
      <c r="CA6871" s="5"/>
      <c r="CB6871" s="5"/>
      <c r="CC6871" s="5"/>
      <c r="CD6871" s="43"/>
    </row>
    <row r="6872" spans="1:82" x14ac:dyDescent="0.25">
      <c r="A6872" s="8"/>
      <c r="B6872" s="5"/>
      <c r="C6872" s="5"/>
      <c r="D6872" s="5"/>
      <c r="E6872" s="5"/>
      <c r="F6872" s="94" t="str">
        <f t="shared" si="1079"/>
        <v/>
      </c>
      <c r="G6872" s="94" t="str">
        <f t="shared" si="1080"/>
        <v/>
      </c>
      <c r="H6872" s="127" t="str">
        <f>IF(A6872&lt;&gt;"",IF(MID(C6872,1,1)="c",$AS$26,IF(MID(C6872,1,1)="r",$AS$41,IF(MID(C6872,1,1)="p",#REF!,#REF!))),"")</f>
        <v/>
      </c>
      <c r="I6872" s="92" t="str">
        <f t="shared" si="1081"/>
        <v/>
      </c>
      <c r="J6872" s="92" t="str">
        <f t="shared" si="1082"/>
        <v/>
      </c>
      <c r="K6872" s="92" t="str">
        <f t="shared" si="1083"/>
        <v/>
      </c>
      <c r="L6872" s="92" t="str">
        <f t="shared" si="1084"/>
        <v/>
      </c>
      <c r="M6872" s="95" t="str">
        <f>IF(A6872&lt;&gt;"",IF(MID(C6872,1,1)="c",SigmaEpsConcrete(I6872,$AN$30:$AN$33,$AR$30:$AR$33,$AS$26,$AS$27,$AS$28,$AQ$20,$AU$19),""),"")</f>
        <v/>
      </c>
      <c r="N6872" s="95" t="str">
        <f>IF(A6872&lt;&gt;"",IF(MID(C6872,1,1)="r",SigmaEpsReinf(J6872,$AS$42:$AS$43,$AS$41,$AS$39,$AS$40,$AQ$38),""),"")</f>
        <v/>
      </c>
      <c r="Q6872" s="92" t="str">
        <f t="shared" si="1086"/>
        <v/>
      </c>
      <c r="R6872" s="92" t="str">
        <f t="shared" si="1087"/>
        <v/>
      </c>
      <c r="U6872" s="5"/>
      <c r="V6872" s="5"/>
      <c r="W6872" s="94" t="str">
        <f t="shared" si="1085"/>
        <v/>
      </c>
      <c r="X6872" s="94" t="str">
        <f t="shared" si="1088"/>
        <v/>
      </c>
      <c r="Y6872" s="5"/>
      <c r="BK6872" s="8"/>
      <c r="BL6872" s="5"/>
      <c r="BM6872" s="5"/>
      <c r="BN6872" s="5"/>
      <c r="BO6872" s="5"/>
      <c r="BP6872" s="1"/>
      <c r="BQ6872" s="1"/>
      <c r="BR6872" s="1"/>
      <c r="BS6872" s="1"/>
      <c r="BT6872" s="1"/>
      <c r="BU6872" s="4"/>
      <c r="BV6872" s="1"/>
      <c r="BW6872" s="3"/>
      <c r="BX6872" s="4"/>
      <c r="BY6872" s="5"/>
      <c r="BZ6872" s="5"/>
      <c r="CA6872" s="5"/>
      <c r="CB6872" s="5"/>
      <c r="CC6872" s="5"/>
      <c r="CD6872" s="43"/>
    </row>
    <row r="6873" spans="1:82" x14ac:dyDescent="0.25">
      <c r="A6873" s="8"/>
      <c r="B6873" s="5"/>
      <c r="C6873" s="5"/>
      <c r="D6873" s="5"/>
      <c r="E6873" s="5"/>
      <c r="F6873" s="94" t="str">
        <f t="shared" si="1079"/>
        <v/>
      </c>
      <c r="G6873" s="94" t="str">
        <f t="shared" si="1080"/>
        <v/>
      </c>
      <c r="H6873" s="127" t="str">
        <f>IF(A6873&lt;&gt;"",IF(MID(C6873,1,1)="c",$AS$26,IF(MID(C6873,1,1)="r",$AS$41,IF(MID(C6873,1,1)="p",#REF!,#REF!))),"")</f>
        <v/>
      </c>
      <c r="I6873" s="92" t="str">
        <f t="shared" si="1081"/>
        <v/>
      </c>
      <c r="J6873" s="92" t="str">
        <f t="shared" si="1082"/>
        <v/>
      </c>
      <c r="K6873" s="92" t="str">
        <f t="shared" si="1083"/>
        <v/>
      </c>
      <c r="L6873" s="92" t="str">
        <f t="shared" si="1084"/>
        <v/>
      </c>
      <c r="M6873" s="95" t="str">
        <f>IF(A6873&lt;&gt;"",IF(MID(C6873,1,1)="c",SigmaEpsConcrete(I6873,$AN$30:$AN$33,$AR$30:$AR$33,$AS$26,$AS$27,$AS$28,$AQ$20,$AU$19),""),"")</f>
        <v/>
      </c>
      <c r="N6873" s="95" t="str">
        <f>IF(A6873&lt;&gt;"",IF(MID(C6873,1,1)="r",SigmaEpsReinf(J6873,$AS$42:$AS$43,$AS$41,$AS$39,$AS$40,$AQ$38),""),"")</f>
        <v/>
      </c>
      <c r="Q6873" s="92" t="str">
        <f t="shared" si="1086"/>
        <v/>
      </c>
      <c r="R6873" s="92" t="str">
        <f t="shared" si="1087"/>
        <v/>
      </c>
      <c r="U6873" s="5"/>
      <c r="V6873" s="5"/>
      <c r="W6873" s="94" t="str">
        <f t="shared" si="1085"/>
        <v/>
      </c>
      <c r="X6873" s="94" t="str">
        <f t="shared" si="1088"/>
        <v/>
      </c>
      <c r="Y6873" s="5"/>
      <c r="BK6873" s="8"/>
      <c r="BL6873" s="5"/>
      <c r="BM6873" s="5"/>
      <c r="BN6873" s="5"/>
      <c r="BO6873" s="5"/>
      <c r="BP6873" s="1"/>
      <c r="BQ6873" s="1"/>
      <c r="BR6873" s="1"/>
      <c r="BS6873" s="1"/>
      <c r="BT6873" s="1"/>
      <c r="BU6873" s="4"/>
      <c r="BV6873" s="1"/>
      <c r="BW6873" s="3"/>
      <c r="BX6873" s="4"/>
      <c r="BY6873" s="5"/>
      <c r="BZ6873" s="5"/>
      <c r="CA6873" s="5"/>
      <c r="CB6873" s="5"/>
      <c r="CC6873" s="5"/>
      <c r="CD6873" s="43"/>
    </row>
    <row r="6874" spans="1:82" x14ac:dyDescent="0.25">
      <c r="A6874" s="8"/>
      <c r="B6874" s="5"/>
      <c r="C6874" s="5"/>
      <c r="D6874" s="5"/>
      <c r="E6874" s="5"/>
      <c r="F6874" s="94" t="str">
        <f t="shared" si="1079"/>
        <v/>
      </c>
      <c r="G6874" s="94" t="str">
        <f t="shared" si="1080"/>
        <v/>
      </c>
      <c r="H6874" s="127" t="str">
        <f>IF(A6874&lt;&gt;"",IF(MID(C6874,1,1)="c",$AS$26,IF(MID(C6874,1,1)="r",$AS$41,IF(MID(C6874,1,1)="p",#REF!,#REF!))),"")</f>
        <v/>
      </c>
      <c r="I6874" s="92" t="str">
        <f t="shared" si="1081"/>
        <v/>
      </c>
      <c r="J6874" s="92" t="str">
        <f t="shared" si="1082"/>
        <v/>
      </c>
      <c r="K6874" s="92" t="str">
        <f t="shared" si="1083"/>
        <v/>
      </c>
      <c r="L6874" s="92" t="str">
        <f t="shared" si="1084"/>
        <v/>
      </c>
      <c r="M6874" s="95" t="str">
        <f>IF(A6874&lt;&gt;"",IF(MID(C6874,1,1)="c",SigmaEpsConcrete(I6874,$AN$30:$AN$33,$AR$30:$AR$33,$AS$26,$AS$27,$AS$28,$AQ$20,$AU$19),""),"")</f>
        <v/>
      </c>
      <c r="N6874" s="95" t="str">
        <f>IF(A6874&lt;&gt;"",IF(MID(C6874,1,1)="r",SigmaEpsReinf(J6874,$AS$42:$AS$43,$AS$41,$AS$39,$AS$40,$AQ$38),""),"")</f>
        <v/>
      </c>
      <c r="Q6874" s="92" t="str">
        <f t="shared" si="1086"/>
        <v/>
      </c>
      <c r="R6874" s="92" t="str">
        <f t="shared" si="1087"/>
        <v/>
      </c>
      <c r="U6874" s="5"/>
      <c r="V6874" s="5"/>
      <c r="W6874" s="94" t="str">
        <f t="shared" si="1085"/>
        <v/>
      </c>
      <c r="X6874" s="94" t="str">
        <f t="shared" si="1088"/>
        <v/>
      </c>
      <c r="Y6874" s="5"/>
      <c r="BK6874" s="8"/>
      <c r="BL6874" s="5"/>
      <c r="BM6874" s="5"/>
      <c r="BN6874" s="5"/>
      <c r="BO6874" s="5"/>
      <c r="BP6874" s="1"/>
      <c r="BQ6874" s="1"/>
      <c r="BR6874" s="1"/>
      <c r="BS6874" s="1"/>
      <c r="BT6874" s="1"/>
      <c r="BU6874" s="4"/>
      <c r="BV6874" s="1"/>
      <c r="BW6874" s="3"/>
      <c r="BX6874" s="4"/>
      <c r="BY6874" s="5"/>
      <c r="BZ6874" s="5"/>
      <c r="CA6874" s="5"/>
      <c r="CB6874" s="5"/>
      <c r="CC6874" s="5"/>
      <c r="CD6874" s="43"/>
    </row>
    <row r="6875" spans="1:82" x14ac:dyDescent="0.25">
      <c r="A6875" s="8"/>
      <c r="B6875" s="5"/>
      <c r="C6875" s="5"/>
      <c r="D6875" s="5"/>
      <c r="E6875" s="5"/>
      <c r="F6875" s="94" t="str">
        <f t="shared" si="1079"/>
        <v/>
      </c>
      <c r="G6875" s="94" t="str">
        <f t="shared" si="1080"/>
        <v/>
      </c>
      <c r="H6875" s="127" t="str">
        <f>IF(A6875&lt;&gt;"",IF(MID(C6875,1,1)="c",$AS$26,IF(MID(C6875,1,1)="r",$AS$41,IF(MID(C6875,1,1)="p",#REF!,#REF!))),"")</f>
        <v/>
      </c>
      <c r="I6875" s="92" t="str">
        <f t="shared" si="1081"/>
        <v/>
      </c>
      <c r="J6875" s="92" t="str">
        <f t="shared" si="1082"/>
        <v/>
      </c>
      <c r="K6875" s="92" t="str">
        <f t="shared" si="1083"/>
        <v/>
      </c>
      <c r="L6875" s="92" t="str">
        <f t="shared" si="1084"/>
        <v/>
      </c>
      <c r="M6875" s="95" t="str">
        <f>IF(A6875&lt;&gt;"",IF(MID(C6875,1,1)="c",SigmaEpsConcrete(I6875,$AN$30:$AN$33,$AR$30:$AR$33,$AS$26,$AS$27,$AS$28,$AQ$20,$AU$19),""),"")</f>
        <v/>
      </c>
      <c r="N6875" s="95" t="str">
        <f>IF(A6875&lt;&gt;"",IF(MID(C6875,1,1)="r",SigmaEpsReinf(J6875,$AS$42:$AS$43,$AS$41,$AS$39,$AS$40,$AQ$38),""),"")</f>
        <v/>
      </c>
      <c r="Q6875" s="92" t="str">
        <f t="shared" si="1086"/>
        <v/>
      </c>
      <c r="R6875" s="92" t="str">
        <f t="shared" si="1087"/>
        <v/>
      </c>
      <c r="U6875" s="5"/>
      <c r="V6875" s="5"/>
      <c r="W6875" s="94" t="str">
        <f t="shared" si="1085"/>
        <v/>
      </c>
      <c r="X6875" s="94" t="str">
        <f t="shared" si="1088"/>
        <v/>
      </c>
      <c r="Y6875" s="5"/>
      <c r="BK6875" s="8"/>
      <c r="BL6875" s="5"/>
      <c r="BM6875" s="5"/>
      <c r="BN6875" s="5"/>
      <c r="BO6875" s="5"/>
      <c r="BP6875" s="1"/>
      <c r="BQ6875" s="1"/>
      <c r="BR6875" s="1"/>
      <c r="BS6875" s="1"/>
      <c r="BT6875" s="1"/>
      <c r="BU6875" s="4"/>
      <c r="BV6875" s="1"/>
      <c r="BW6875" s="3"/>
      <c r="BX6875" s="4"/>
      <c r="BY6875" s="5"/>
      <c r="BZ6875" s="5"/>
      <c r="CA6875" s="5"/>
      <c r="CB6875" s="5"/>
      <c r="CC6875" s="5"/>
      <c r="CD6875" s="43"/>
    </row>
    <row r="6876" spans="1:82" x14ac:dyDescent="0.25">
      <c r="A6876" s="8"/>
      <c r="B6876" s="5"/>
      <c r="C6876" s="5"/>
      <c r="D6876" s="5"/>
      <c r="E6876" s="5"/>
      <c r="F6876" s="94" t="str">
        <f t="shared" si="1079"/>
        <v/>
      </c>
      <c r="G6876" s="94" t="str">
        <f t="shared" si="1080"/>
        <v/>
      </c>
      <c r="H6876" s="127" t="str">
        <f>IF(A6876&lt;&gt;"",IF(MID(C6876,1,1)="c",$AS$26,IF(MID(C6876,1,1)="r",$AS$41,IF(MID(C6876,1,1)="p",#REF!,#REF!))),"")</f>
        <v/>
      </c>
      <c r="I6876" s="92" t="str">
        <f t="shared" si="1081"/>
        <v/>
      </c>
      <c r="J6876" s="92" t="str">
        <f t="shared" si="1082"/>
        <v/>
      </c>
      <c r="K6876" s="92" t="str">
        <f t="shared" si="1083"/>
        <v/>
      </c>
      <c r="L6876" s="92" t="str">
        <f t="shared" si="1084"/>
        <v/>
      </c>
      <c r="M6876" s="95" t="str">
        <f>IF(A6876&lt;&gt;"",IF(MID(C6876,1,1)="c",SigmaEpsConcrete(I6876,$AN$30:$AN$33,$AR$30:$AR$33,$AS$26,$AS$27,$AS$28,$AQ$20,$AU$19),""),"")</f>
        <v/>
      </c>
      <c r="N6876" s="95" t="str">
        <f>IF(A6876&lt;&gt;"",IF(MID(C6876,1,1)="r",SigmaEpsReinf(J6876,$AS$42:$AS$43,$AS$41,$AS$39,$AS$40,$AQ$38),""),"")</f>
        <v/>
      </c>
      <c r="Q6876" s="92" t="str">
        <f t="shared" si="1086"/>
        <v/>
      </c>
      <c r="R6876" s="92" t="str">
        <f t="shared" si="1087"/>
        <v/>
      </c>
      <c r="U6876" s="5"/>
      <c r="V6876" s="5"/>
      <c r="W6876" s="94" t="str">
        <f t="shared" si="1085"/>
        <v/>
      </c>
      <c r="X6876" s="94" t="str">
        <f t="shared" si="1088"/>
        <v/>
      </c>
      <c r="Y6876" s="5"/>
      <c r="BK6876" s="8"/>
      <c r="BL6876" s="5"/>
      <c r="BM6876" s="5"/>
      <c r="BN6876" s="5"/>
      <c r="BO6876" s="5"/>
      <c r="BP6876" s="1"/>
      <c r="BQ6876" s="1"/>
      <c r="BR6876" s="1"/>
      <c r="BS6876" s="1"/>
      <c r="BT6876" s="1"/>
      <c r="BU6876" s="4"/>
      <c r="BV6876" s="1"/>
      <c r="BW6876" s="3"/>
      <c r="BX6876" s="4"/>
      <c r="BY6876" s="5"/>
      <c r="BZ6876" s="5"/>
      <c r="CA6876" s="5"/>
      <c r="CB6876" s="5"/>
      <c r="CC6876" s="5"/>
      <c r="CD6876" s="43"/>
    </row>
    <row r="6877" spans="1:82" x14ac:dyDescent="0.25">
      <c r="A6877" s="8"/>
      <c r="B6877" s="5"/>
      <c r="C6877" s="5"/>
      <c r="D6877" s="5"/>
      <c r="E6877" s="5"/>
      <c r="F6877" s="94" t="str">
        <f t="shared" si="1079"/>
        <v/>
      </c>
      <c r="G6877" s="94" t="str">
        <f t="shared" si="1080"/>
        <v/>
      </c>
      <c r="H6877" s="127" t="str">
        <f>IF(A6877&lt;&gt;"",IF(MID(C6877,1,1)="c",$AS$26,IF(MID(C6877,1,1)="r",$AS$41,IF(MID(C6877,1,1)="p",#REF!,#REF!))),"")</f>
        <v/>
      </c>
      <c r="I6877" s="92" t="str">
        <f t="shared" si="1081"/>
        <v/>
      </c>
      <c r="J6877" s="92" t="str">
        <f t="shared" si="1082"/>
        <v/>
      </c>
      <c r="K6877" s="92" t="str">
        <f t="shared" si="1083"/>
        <v/>
      </c>
      <c r="L6877" s="92" t="str">
        <f t="shared" si="1084"/>
        <v/>
      </c>
      <c r="M6877" s="95" t="str">
        <f>IF(A6877&lt;&gt;"",IF(MID(C6877,1,1)="c",SigmaEpsConcrete(I6877,$AN$30:$AN$33,$AR$30:$AR$33,$AS$26,$AS$27,$AS$28,$AQ$20,$AU$19),""),"")</f>
        <v/>
      </c>
      <c r="N6877" s="95" t="str">
        <f>IF(A6877&lt;&gt;"",IF(MID(C6877,1,1)="r",SigmaEpsReinf(J6877,$AS$42:$AS$43,$AS$41,$AS$39,$AS$40,$AQ$38),""),"")</f>
        <v/>
      </c>
      <c r="Q6877" s="92" t="str">
        <f t="shared" si="1086"/>
        <v/>
      </c>
      <c r="R6877" s="92" t="str">
        <f t="shared" si="1087"/>
        <v/>
      </c>
      <c r="U6877" s="5"/>
      <c r="V6877" s="5"/>
      <c r="W6877" s="94" t="str">
        <f t="shared" si="1085"/>
        <v/>
      </c>
      <c r="X6877" s="94" t="str">
        <f t="shared" si="1088"/>
        <v/>
      </c>
      <c r="Y6877" s="5"/>
      <c r="BK6877" s="8"/>
      <c r="BL6877" s="5"/>
      <c r="BM6877" s="5"/>
      <c r="BN6877" s="5"/>
      <c r="BO6877" s="5"/>
      <c r="BP6877" s="1"/>
      <c r="BQ6877" s="1"/>
      <c r="BR6877" s="1"/>
      <c r="BS6877" s="1"/>
      <c r="BT6877" s="1"/>
      <c r="BU6877" s="4"/>
      <c r="BV6877" s="1"/>
      <c r="BW6877" s="3"/>
      <c r="BX6877" s="4"/>
      <c r="BY6877" s="5"/>
      <c r="BZ6877" s="5"/>
      <c r="CA6877" s="5"/>
      <c r="CB6877" s="5"/>
      <c r="CC6877" s="5"/>
      <c r="CD6877" s="43"/>
    </row>
    <row r="6878" spans="1:82" x14ac:dyDescent="0.25">
      <c r="A6878" s="8"/>
      <c r="B6878" s="5"/>
      <c r="C6878" s="5"/>
      <c r="D6878" s="5"/>
      <c r="E6878" s="5"/>
      <c r="F6878" s="94" t="str">
        <f t="shared" si="1079"/>
        <v/>
      </c>
      <c r="G6878" s="94" t="str">
        <f t="shared" si="1080"/>
        <v/>
      </c>
      <c r="H6878" s="127" t="str">
        <f>IF(A6878&lt;&gt;"",IF(MID(C6878,1,1)="c",$AS$26,IF(MID(C6878,1,1)="r",$AS$41,IF(MID(C6878,1,1)="p",#REF!,#REF!))),"")</f>
        <v/>
      </c>
      <c r="I6878" s="92" t="str">
        <f t="shared" si="1081"/>
        <v/>
      </c>
      <c r="J6878" s="92" t="str">
        <f t="shared" si="1082"/>
        <v/>
      </c>
      <c r="K6878" s="92" t="str">
        <f t="shared" si="1083"/>
        <v/>
      </c>
      <c r="L6878" s="92" t="str">
        <f t="shared" si="1084"/>
        <v/>
      </c>
      <c r="M6878" s="95" t="str">
        <f>IF(A6878&lt;&gt;"",IF(MID(C6878,1,1)="c",SigmaEpsConcrete(I6878,$AN$30:$AN$33,$AR$30:$AR$33,$AS$26,$AS$27,$AS$28,$AQ$20,$AU$19),""),"")</f>
        <v/>
      </c>
      <c r="N6878" s="95" t="str">
        <f>IF(A6878&lt;&gt;"",IF(MID(C6878,1,1)="r",SigmaEpsReinf(J6878,$AS$42:$AS$43,$AS$41,$AS$39,$AS$40,$AQ$38),""),"")</f>
        <v/>
      </c>
      <c r="Q6878" s="92" t="str">
        <f t="shared" si="1086"/>
        <v/>
      </c>
      <c r="R6878" s="92" t="str">
        <f t="shared" si="1087"/>
        <v/>
      </c>
      <c r="U6878" s="5"/>
      <c r="V6878" s="5"/>
      <c r="W6878" s="94" t="str">
        <f t="shared" si="1085"/>
        <v/>
      </c>
      <c r="X6878" s="94" t="str">
        <f t="shared" si="1088"/>
        <v/>
      </c>
      <c r="Y6878" s="5"/>
      <c r="BK6878" s="8"/>
      <c r="BL6878" s="5"/>
      <c r="BM6878" s="5"/>
      <c r="BN6878" s="5"/>
      <c r="BO6878" s="5"/>
      <c r="BP6878" s="1"/>
      <c r="BQ6878" s="1"/>
      <c r="BR6878" s="1"/>
      <c r="BS6878" s="1"/>
      <c r="BT6878" s="1"/>
      <c r="BU6878" s="4"/>
      <c r="BV6878" s="1"/>
      <c r="BW6878" s="3"/>
      <c r="BX6878" s="4"/>
      <c r="BY6878" s="5"/>
      <c r="BZ6878" s="5"/>
      <c r="CA6878" s="5"/>
      <c r="CB6878" s="5"/>
      <c r="CC6878" s="5"/>
      <c r="CD6878" s="43"/>
    </row>
    <row r="6879" spans="1:82" x14ac:dyDescent="0.25">
      <c r="A6879" s="8"/>
      <c r="B6879" s="5"/>
      <c r="C6879" s="5"/>
      <c r="D6879" s="5"/>
      <c r="E6879" s="5"/>
      <c r="F6879" s="94" t="str">
        <f t="shared" si="1079"/>
        <v/>
      </c>
      <c r="G6879" s="94" t="str">
        <f t="shared" si="1080"/>
        <v/>
      </c>
      <c r="H6879" s="127" t="str">
        <f>IF(A6879&lt;&gt;"",IF(MID(C6879,1,1)="c",$AS$26,IF(MID(C6879,1,1)="r",$AS$41,IF(MID(C6879,1,1)="p",#REF!,#REF!))),"")</f>
        <v/>
      </c>
      <c r="I6879" s="92" t="str">
        <f t="shared" si="1081"/>
        <v/>
      </c>
      <c r="J6879" s="92" t="str">
        <f t="shared" si="1082"/>
        <v/>
      </c>
      <c r="K6879" s="92" t="str">
        <f t="shared" si="1083"/>
        <v/>
      </c>
      <c r="L6879" s="92" t="str">
        <f t="shared" si="1084"/>
        <v/>
      </c>
      <c r="M6879" s="95" t="str">
        <f>IF(A6879&lt;&gt;"",IF(MID(C6879,1,1)="c",SigmaEpsConcrete(I6879,$AN$30:$AN$33,$AR$30:$AR$33,$AS$26,$AS$27,$AS$28,$AQ$20,$AU$19),""),"")</f>
        <v/>
      </c>
      <c r="N6879" s="95" t="str">
        <f>IF(A6879&lt;&gt;"",IF(MID(C6879,1,1)="r",SigmaEpsReinf(J6879,$AS$42:$AS$43,$AS$41,$AS$39,$AS$40,$AQ$38),""),"")</f>
        <v/>
      </c>
      <c r="Q6879" s="92" t="str">
        <f t="shared" si="1086"/>
        <v/>
      </c>
      <c r="R6879" s="92" t="str">
        <f t="shared" si="1087"/>
        <v/>
      </c>
      <c r="U6879" s="5"/>
      <c r="V6879" s="5"/>
      <c r="W6879" s="94" t="str">
        <f t="shared" si="1085"/>
        <v/>
      </c>
      <c r="X6879" s="94" t="str">
        <f t="shared" si="1088"/>
        <v/>
      </c>
      <c r="Y6879" s="5"/>
      <c r="BK6879" s="8"/>
      <c r="BL6879" s="5"/>
      <c r="BM6879" s="5"/>
      <c r="BN6879" s="5"/>
      <c r="BO6879" s="5"/>
      <c r="BP6879" s="1"/>
      <c r="BQ6879" s="1"/>
      <c r="BR6879" s="1"/>
      <c r="BS6879" s="1"/>
      <c r="BT6879" s="1"/>
      <c r="BU6879" s="4"/>
      <c r="BV6879" s="1"/>
      <c r="BW6879" s="3"/>
      <c r="BX6879" s="4"/>
      <c r="BY6879" s="5"/>
      <c r="BZ6879" s="5"/>
      <c r="CA6879" s="5"/>
      <c r="CB6879" s="5"/>
      <c r="CC6879" s="5"/>
      <c r="CD6879" s="43"/>
    </row>
    <row r="6880" spans="1:82" x14ac:dyDescent="0.25">
      <c r="A6880" s="8"/>
      <c r="B6880" s="5"/>
      <c r="C6880" s="5"/>
      <c r="D6880" s="5"/>
      <c r="E6880" s="5"/>
      <c r="F6880" s="94" t="str">
        <f t="shared" si="1079"/>
        <v/>
      </c>
      <c r="G6880" s="94" t="str">
        <f t="shared" si="1080"/>
        <v/>
      </c>
      <c r="H6880" s="127" t="str">
        <f>IF(A6880&lt;&gt;"",IF(MID(C6880,1,1)="c",$AS$26,IF(MID(C6880,1,1)="r",$AS$41,IF(MID(C6880,1,1)="p",#REF!,#REF!))),"")</f>
        <v/>
      </c>
      <c r="I6880" s="92" t="str">
        <f t="shared" si="1081"/>
        <v/>
      </c>
      <c r="J6880" s="92" t="str">
        <f t="shared" si="1082"/>
        <v/>
      </c>
      <c r="K6880" s="92" t="str">
        <f t="shared" si="1083"/>
        <v/>
      </c>
      <c r="L6880" s="92" t="str">
        <f t="shared" si="1084"/>
        <v/>
      </c>
      <c r="M6880" s="95" t="str">
        <f>IF(A6880&lt;&gt;"",IF(MID(C6880,1,1)="c",SigmaEpsConcrete(I6880,$AN$30:$AN$33,$AR$30:$AR$33,$AS$26,$AS$27,$AS$28,$AQ$20,$AU$19),""),"")</f>
        <v/>
      </c>
      <c r="N6880" s="95" t="str">
        <f>IF(A6880&lt;&gt;"",IF(MID(C6880,1,1)="r",SigmaEpsReinf(J6880,$AS$42:$AS$43,$AS$41,$AS$39,$AS$40,$AQ$38),""),"")</f>
        <v/>
      </c>
      <c r="Q6880" s="92" t="str">
        <f t="shared" si="1086"/>
        <v/>
      </c>
      <c r="R6880" s="92" t="str">
        <f t="shared" si="1087"/>
        <v/>
      </c>
      <c r="U6880" s="5"/>
      <c r="V6880" s="5"/>
      <c r="W6880" s="94" t="str">
        <f t="shared" si="1085"/>
        <v/>
      </c>
      <c r="X6880" s="94" t="str">
        <f t="shared" si="1088"/>
        <v/>
      </c>
      <c r="Y6880" s="5"/>
      <c r="BK6880" s="8"/>
      <c r="BL6880" s="5"/>
      <c r="BM6880" s="5"/>
      <c r="BN6880" s="5"/>
      <c r="BO6880" s="5"/>
      <c r="BP6880" s="1"/>
      <c r="BQ6880" s="1"/>
      <c r="BR6880" s="1"/>
      <c r="BS6880" s="1"/>
      <c r="BT6880" s="1"/>
      <c r="BU6880" s="4"/>
      <c r="BV6880" s="1"/>
      <c r="BW6880" s="3"/>
      <c r="BX6880" s="4"/>
      <c r="BY6880" s="5"/>
      <c r="BZ6880" s="5"/>
      <c r="CA6880" s="5"/>
      <c r="CB6880" s="5"/>
      <c r="CC6880" s="5"/>
      <c r="CD6880" s="43"/>
    </row>
    <row r="6881" spans="1:82" x14ac:dyDescent="0.25">
      <c r="A6881" s="8"/>
      <c r="B6881" s="5"/>
      <c r="C6881" s="5"/>
      <c r="D6881" s="5"/>
      <c r="E6881" s="5"/>
      <c r="F6881" s="94" t="str">
        <f t="shared" si="1079"/>
        <v/>
      </c>
      <c r="G6881" s="94" t="str">
        <f t="shared" si="1080"/>
        <v/>
      </c>
      <c r="H6881" s="127" t="str">
        <f>IF(A6881&lt;&gt;"",IF(MID(C6881,1,1)="c",$AS$26,IF(MID(C6881,1,1)="r",$AS$41,IF(MID(C6881,1,1)="p",#REF!,#REF!))),"")</f>
        <v/>
      </c>
      <c r="I6881" s="92" t="str">
        <f t="shared" si="1081"/>
        <v/>
      </c>
      <c r="J6881" s="92" t="str">
        <f t="shared" si="1082"/>
        <v/>
      </c>
      <c r="K6881" s="92" t="str">
        <f t="shared" si="1083"/>
        <v/>
      </c>
      <c r="L6881" s="92" t="str">
        <f t="shared" si="1084"/>
        <v/>
      </c>
      <c r="M6881" s="95" t="str">
        <f>IF(A6881&lt;&gt;"",IF(MID(C6881,1,1)="c",SigmaEpsConcrete(I6881,$AN$30:$AN$33,$AR$30:$AR$33,$AS$26,$AS$27,$AS$28,$AQ$20,$AU$19),""),"")</f>
        <v/>
      </c>
      <c r="N6881" s="95" t="str">
        <f>IF(A6881&lt;&gt;"",IF(MID(C6881,1,1)="r",SigmaEpsReinf(J6881,$AS$42:$AS$43,$AS$41,$AS$39,$AS$40,$AQ$38),""),"")</f>
        <v/>
      </c>
      <c r="Q6881" s="92" t="str">
        <f t="shared" si="1086"/>
        <v/>
      </c>
      <c r="R6881" s="92" t="str">
        <f t="shared" si="1087"/>
        <v/>
      </c>
      <c r="U6881" s="5"/>
      <c r="V6881" s="5"/>
      <c r="W6881" s="94" t="str">
        <f t="shared" si="1085"/>
        <v/>
      </c>
      <c r="X6881" s="94" t="str">
        <f t="shared" si="1088"/>
        <v/>
      </c>
      <c r="Y6881" s="5"/>
      <c r="BK6881" s="8"/>
      <c r="BL6881" s="5"/>
      <c r="BM6881" s="5"/>
      <c r="BN6881" s="5"/>
      <c r="BO6881" s="5"/>
      <c r="BP6881" s="1"/>
      <c r="BQ6881" s="1"/>
      <c r="BR6881" s="1"/>
      <c r="BS6881" s="1"/>
      <c r="BT6881" s="1"/>
      <c r="BU6881" s="4"/>
      <c r="BV6881" s="1"/>
      <c r="BW6881" s="3"/>
      <c r="BX6881" s="4"/>
      <c r="BY6881" s="5"/>
      <c r="BZ6881" s="5"/>
      <c r="CA6881" s="5"/>
      <c r="CB6881" s="5"/>
      <c r="CC6881" s="5"/>
      <c r="CD6881" s="43"/>
    </row>
    <row r="6882" spans="1:82" x14ac:dyDescent="0.25">
      <c r="A6882" s="8"/>
      <c r="B6882" s="5"/>
      <c r="C6882" s="5"/>
      <c r="D6882" s="5"/>
      <c r="E6882" s="5"/>
      <c r="F6882" s="94" t="str">
        <f t="shared" si="1079"/>
        <v/>
      </c>
      <c r="G6882" s="94" t="str">
        <f t="shared" si="1080"/>
        <v/>
      </c>
      <c r="H6882" s="127" t="str">
        <f>IF(A6882&lt;&gt;"",IF(MID(C6882,1,1)="c",$AS$26,IF(MID(C6882,1,1)="r",$AS$41,IF(MID(C6882,1,1)="p",#REF!,#REF!))),"")</f>
        <v/>
      </c>
      <c r="I6882" s="92" t="str">
        <f t="shared" si="1081"/>
        <v/>
      </c>
      <c r="J6882" s="92" t="str">
        <f t="shared" si="1082"/>
        <v/>
      </c>
      <c r="K6882" s="92" t="str">
        <f t="shared" si="1083"/>
        <v/>
      </c>
      <c r="L6882" s="92" t="str">
        <f t="shared" si="1084"/>
        <v/>
      </c>
      <c r="M6882" s="95" t="str">
        <f>IF(A6882&lt;&gt;"",IF(MID(C6882,1,1)="c",SigmaEpsConcrete(I6882,$AN$30:$AN$33,$AR$30:$AR$33,$AS$26,$AS$27,$AS$28,$AQ$20,$AU$19),""),"")</f>
        <v/>
      </c>
      <c r="N6882" s="95" t="str">
        <f>IF(A6882&lt;&gt;"",IF(MID(C6882,1,1)="r",SigmaEpsReinf(J6882,$AS$42:$AS$43,$AS$41,$AS$39,$AS$40,$AQ$38),""),"")</f>
        <v/>
      </c>
      <c r="Q6882" s="92" t="str">
        <f t="shared" si="1086"/>
        <v/>
      </c>
      <c r="R6882" s="92" t="str">
        <f t="shared" si="1087"/>
        <v/>
      </c>
      <c r="U6882" s="5"/>
      <c r="V6882" s="5"/>
      <c r="W6882" s="94" t="str">
        <f t="shared" si="1085"/>
        <v/>
      </c>
      <c r="X6882" s="94" t="str">
        <f t="shared" si="1088"/>
        <v/>
      </c>
      <c r="Y6882" s="5"/>
      <c r="BK6882" s="8"/>
      <c r="BL6882" s="5"/>
      <c r="BM6882" s="5"/>
      <c r="BN6882" s="5"/>
      <c r="BO6882" s="5"/>
      <c r="BP6882" s="1"/>
      <c r="BQ6882" s="1"/>
      <c r="BR6882" s="1"/>
      <c r="BS6882" s="1"/>
      <c r="BT6882" s="1"/>
      <c r="BU6882" s="4"/>
      <c r="BV6882" s="1"/>
      <c r="BW6882" s="3"/>
      <c r="BX6882" s="4"/>
      <c r="BY6882" s="5"/>
      <c r="BZ6882" s="5"/>
      <c r="CA6882" s="5"/>
      <c r="CB6882" s="5"/>
      <c r="CC6882" s="5"/>
      <c r="CD6882" s="43"/>
    </row>
    <row r="6883" spans="1:82" x14ac:dyDescent="0.25">
      <c r="A6883" s="8"/>
      <c r="B6883" s="5"/>
      <c r="C6883" s="5"/>
      <c r="D6883" s="5"/>
      <c r="E6883" s="5"/>
      <c r="F6883" s="94" t="str">
        <f t="shared" si="1079"/>
        <v/>
      </c>
      <c r="G6883" s="94" t="str">
        <f t="shared" si="1080"/>
        <v/>
      </c>
      <c r="H6883" s="127" t="str">
        <f>IF(A6883&lt;&gt;"",IF(MID(C6883,1,1)="c",$AS$26,IF(MID(C6883,1,1)="r",$AS$41,IF(MID(C6883,1,1)="p",#REF!,#REF!))),"")</f>
        <v/>
      </c>
      <c r="I6883" s="92" t="str">
        <f t="shared" si="1081"/>
        <v/>
      </c>
      <c r="J6883" s="92" t="str">
        <f t="shared" si="1082"/>
        <v/>
      </c>
      <c r="K6883" s="92" t="str">
        <f t="shared" si="1083"/>
        <v/>
      </c>
      <c r="L6883" s="92" t="str">
        <f t="shared" si="1084"/>
        <v/>
      </c>
      <c r="M6883" s="95" t="str">
        <f>IF(A6883&lt;&gt;"",IF(MID(C6883,1,1)="c",SigmaEpsConcrete(I6883,$AN$30:$AN$33,$AR$30:$AR$33,$AS$26,$AS$27,$AS$28,$AQ$20,$AU$19),""),"")</f>
        <v/>
      </c>
      <c r="N6883" s="95" t="str">
        <f>IF(A6883&lt;&gt;"",IF(MID(C6883,1,1)="r",SigmaEpsReinf(J6883,$AS$42:$AS$43,$AS$41,$AS$39,$AS$40,$AQ$38),""),"")</f>
        <v/>
      </c>
      <c r="Q6883" s="92" t="str">
        <f t="shared" si="1086"/>
        <v/>
      </c>
      <c r="R6883" s="92" t="str">
        <f t="shared" si="1087"/>
        <v/>
      </c>
      <c r="U6883" s="5"/>
      <c r="V6883" s="5"/>
      <c r="W6883" s="94" t="str">
        <f t="shared" si="1085"/>
        <v/>
      </c>
      <c r="X6883" s="94" t="str">
        <f t="shared" si="1088"/>
        <v/>
      </c>
      <c r="Y6883" s="5"/>
      <c r="BK6883" s="8"/>
      <c r="BL6883" s="5"/>
      <c r="BM6883" s="5"/>
      <c r="BN6883" s="5"/>
      <c r="BO6883" s="5"/>
      <c r="BP6883" s="1"/>
      <c r="BQ6883" s="1"/>
      <c r="BR6883" s="1"/>
      <c r="BS6883" s="1"/>
      <c r="BT6883" s="1"/>
      <c r="BU6883" s="4"/>
      <c r="BV6883" s="1"/>
      <c r="BW6883" s="3"/>
      <c r="BX6883" s="4"/>
      <c r="BY6883" s="5"/>
      <c r="BZ6883" s="5"/>
      <c r="CA6883" s="5"/>
      <c r="CB6883" s="5"/>
      <c r="CC6883" s="5"/>
      <c r="CD6883" s="43"/>
    </row>
    <row r="6884" spans="1:82" x14ac:dyDescent="0.25">
      <c r="A6884" s="8"/>
      <c r="B6884" s="5"/>
      <c r="C6884" s="5"/>
      <c r="D6884" s="5"/>
      <c r="E6884" s="5"/>
      <c r="F6884" s="94" t="str">
        <f t="shared" si="1079"/>
        <v/>
      </c>
      <c r="G6884" s="94" t="str">
        <f t="shared" si="1080"/>
        <v/>
      </c>
      <c r="H6884" s="127" t="str">
        <f>IF(A6884&lt;&gt;"",IF(MID(C6884,1,1)="c",$AS$26,IF(MID(C6884,1,1)="r",$AS$41,IF(MID(C6884,1,1)="p",#REF!,#REF!))),"")</f>
        <v/>
      </c>
      <c r="I6884" s="92" t="str">
        <f t="shared" si="1081"/>
        <v/>
      </c>
      <c r="J6884" s="92" t="str">
        <f t="shared" si="1082"/>
        <v/>
      </c>
      <c r="K6884" s="92" t="str">
        <f t="shared" si="1083"/>
        <v/>
      </c>
      <c r="L6884" s="92" t="str">
        <f t="shared" si="1084"/>
        <v/>
      </c>
      <c r="M6884" s="95" t="str">
        <f>IF(A6884&lt;&gt;"",IF(MID(C6884,1,1)="c",SigmaEpsConcrete(I6884,$AN$30:$AN$33,$AR$30:$AR$33,$AS$26,$AS$27,$AS$28,$AQ$20,$AU$19),""),"")</f>
        <v/>
      </c>
      <c r="N6884" s="95" t="str">
        <f>IF(A6884&lt;&gt;"",IF(MID(C6884,1,1)="r",SigmaEpsReinf(J6884,$AS$42:$AS$43,$AS$41,$AS$39,$AS$40,$AQ$38),""),"")</f>
        <v/>
      </c>
      <c r="Q6884" s="92" t="str">
        <f t="shared" si="1086"/>
        <v/>
      </c>
      <c r="R6884" s="92" t="str">
        <f t="shared" si="1087"/>
        <v/>
      </c>
      <c r="U6884" s="5"/>
      <c r="V6884" s="5"/>
      <c r="W6884" s="94" t="str">
        <f t="shared" si="1085"/>
        <v/>
      </c>
      <c r="X6884" s="94" t="str">
        <f t="shared" si="1088"/>
        <v/>
      </c>
      <c r="Y6884" s="5"/>
      <c r="BK6884" s="8"/>
      <c r="BL6884" s="5"/>
      <c r="BM6884" s="5"/>
      <c r="BN6884" s="5"/>
      <c r="BO6884" s="5"/>
      <c r="BP6884" s="1"/>
      <c r="BQ6884" s="1"/>
      <c r="BR6884" s="1"/>
      <c r="BS6884" s="1"/>
      <c r="BT6884" s="1"/>
      <c r="BU6884" s="4"/>
      <c r="BV6884" s="1"/>
      <c r="BW6884" s="3"/>
      <c r="BX6884" s="4"/>
      <c r="BY6884" s="5"/>
      <c r="BZ6884" s="5"/>
      <c r="CA6884" s="5"/>
      <c r="CB6884" s="5"/>
      <c r="CC6884" s="5"/>
      <c r="CD6884" s="43"/>
    </row>
    <row r="6885" spans="1:82" x14ac:dyDescent="0.25">
      <c r="A6885" s="8"/>
      <c r="B6885" s="5"/>
      <c r="C6885" s="5"/>
      <c r="D6885" s="5"/>
      <c r="E6885" s="5"/>
      <c r="F6885" s="94" t="str">
        <f t="shared" si="1079"/>
        <v/>
      </c>
      <c r="G6885" s="94" t="str">
        <f t="shared" si="1080"/>
        <v/>
      </c>
      <c r="H6885" s="127" t="str">
        <f>IF(A6885&lt;&gt;"",IF(MID(C6885,1,1)="c",$AS$26,IF(MID(C6885,1,1)="r",$AS$41,IF(MID(C6885,1,1)="p",#REF!,#REF!))),"")</f>
        <v/>
      </c>
      <c r="I6885" s="92" t="str">
        <f t="shared" si="1081"/>
        <v/>
      </c>
      <c r="J6885" s="92" t="str">
        <f t="shared" si="1082"/>
        <v/>
      </c>
      <c r="K6885" s="92" t="str">
        <f t="shared" si="1083"/>
        <v/>
      </c>
      <c r="L6885" s="92" t="str">
        <f t="shared" si="1084"/>
        <v/>
      </c>
      <c r="M6885" s="95" t="str">
        <f>IF(A6885&lt;&gt;"",IF(MID(C6885,1,1)="c",SigmaEpsConcrete(I6885,$AN$30:$AN$33,$AR$30:$AR$33,$AS$26,$AS$27,$AS$28,$AQ$20,$AU$19),""),"")</f>
        <v/>
      </c>
      <c r="N6885" s="95" t="str">
        <f>IF(A6885&lt;&gt;"",IF(MID(C6885,1,1)="r",SigmaEpsReinf(J6885,$AS$42:$AS$43,$AS$41,$AS$39,$AS$40,$AQ$38),""),"")</f>
        <v/>
      </c>
      <c r="Q6885" s="92" t="str">
        <f t="shared" si="1086"/>
        <v/>
      </c>
      <c r="R6885" s="92" t="str">
        <f t="shared" si="1087"/>
        <v/>
      </c>
      <c r="U6885" s="5"/>
      <c r="V6885" s="5"/>
      <c r="W6885" s="94" t="str">
        <f t="shared" si="1085"/>
        <v/>
      </c>
      <c r="X6885" s="94" t="str">
        <f t="shared" si="1088"/>
        <v/>
      </c>
      <c r="Y6885" s="5"/>
      <c r="BK6885" s="8"/>
      <c r="BL6885" s="5"/>
      <c r="BM6885" s="5"/>
      <c r="BN6885" s="5"/>
      <c r="BO6885" s="5"/>
      <c r="BP6885" s="1"/>
      <c r="BQ6885" s="1"/>
      <c r="BR6885" s="1"/>
      <c r="BS6885" s="1"/>
      <c r="BT6885" s="1"/>
      <c r="BU6885" s="4"/>
      <c r="BV6885" s="1"/>
      <c r="BW6885" s="3"/>
      <c r="BX6885" s="4"/>
      <c r="BY6885" s="5"/>
      <c r="BZ6885" s="5"/>
      <c r="CA6885" s="5"/>
      <c r="CB6885" s="5"/>
      <c r="CC6885" s="5"/>
      <c r="CD6885" s="43"/>
    </row>
    <row r="6886" spans="1:82" x14ac:dyDescent="0.25">
      <c r="A6886" s="8"/>
      <c r="B6886" s="5"/>
      <c r="C6886" s="5"/>
      <c r="D6886" s="5"/>
      <c r="E6886" s="5"/>
      <c r="F6886" s="94" t="str">
        <f t="shared" si="1079"/>
        <v/>
      </c>
      <c r="G6886" s="94" t="str">
        <f t="shared" si="1080"/>
        <v/>
      </c>
      <c r="H6886" s="127" t="str">
        <f>IF(A6886&lt;&gt;"",IF(MID(C6886,1,1)="c",$AS$26,IF(MID(C6886,1,1)="r",$AS$41,IF(MID(C6886,1,1)="p",#REF!,#REF!))),"")</f>
        <v/>
      </c>
      <c r="I6886" s="92" t="str">
        <f t="shared" si="1081"/>
        <v/>
      </c>
      <c r="J6886" s="92" t="str">
        <f t="shared" si="1082"/>
        <v/>
      </c>
      <c r="K6886" s="92" t="str">
        <f t="shared" si="1083"/>
        <v/>
      </c>
      <c r="L6886" s="92" t="str">
        <f t="shared" si="1084"/>
        <v/>
      </c>
      <c r="M6886" s="95" t="str">
        <f>IF(A6886&lt;&gt;"",IF(MID(C6886,1,1)="c",SigmaEpsConcrete(I6886,$AN$30:$AN$33,$AR$30:$AR$33,$AS$26,$AS$27,$AS$28,$AQ$20,$AU$19),""),"")</f>
        <v/>
      </c>
      <c r="N6886" s="95" t="str">
        <f>IF(A6886&lt;&gt;"",IF(MID(C6886,1,1)="r",SigmaEpsReinf(J6886,$AS$42:$AS$43,$AS$41,$AS$39,$AS$40,$AQ$38),""),"")</f>
        <v/>
      </c>
      <c r="Q6886" s="92" t="str">
        <f t="shared" si="1086"/>
        <v/>
      </c>
      <c r="R6886" s="92" t="str">
        <f t="shared" si="1087"/>
        <v/>
      </c>
      <c r="U6886" s="5"/>
      <c r="V6886" s="5"/>
      <c r="W6886" s="94" t="str">
        <f t="shared" si="1085"/>
        <v/>
      </c>
      <c r="X6886" s="94" t="str">
        <f t="shared" si="1088"/>
        <v/>
      </c>
      <c r="Y6886" s="5"/>
      <c r="BK6886" s="8"/>
      <c r="BL6886" s="5"/>
      <c r="BM6886" s="5"/>
      <c r="BN6886" s="5"/>
      <c r="BO6886" s="5"/>
      <c r="BP6886" s="1"/>
      <c r="BQ6886" s="1"/>
      <c r="BR6886" s="1"/>
      <c r="BS6886" s="1"/>
      <c r="BT6886" s="1"/>
      <c r="BU6886" s="4"/>
      <c r="BV6886" s="1"/>
      <c r="BW6886" s="3"/>
      <c r="BX6886" s="4"/>
      <c r="BY6886" s="5"/>
      <c r="BZ6886" s="5"/>
      <c r="CA6886" s="5"/>
      <c r="CB6886" s="5"/>
      <c r="CC6886" s="5"/>
      <c r="CD6886" s="43"/>
    </row>
    <row r="6887" spans="1:82" x14ac:dyDescent="0.25">
      <c r="A6887" s="8"/>
      <c r="B6887" s="5"/>
      <c r="C6887" s="5"/>
      <c r="D6887" s="5"/>
      <c r="E6887" s="5"/>
      <c r="F6887" s="94" t="str">
        <f t="shared" si="1079"/>
        <v/>
      </c>
      <c r="G6887" s="94" t="str">
        <f t="shared" si="1080"/>
        <v/>
      </c>
      <c r="H6887" s="127" t="str">
        <f>IF(A6887&lt;&gt;"",IF(MID(C6887,1,1)="c",$AS$26,IF(MID(C6887,1,1)="r",$AS$41,IF(MID(C6887,1,1)="p",#REF!,#REF!))),"")</f>
        <v/>
      </c>
      <c r="I6887" s="92" t="str">
        <f t="shared" si="1081"/>
        <v/>
      </c>
      <c r="J6887" s="92" t="str">
        <f t="shared" si="1082"/>
        <v/>
      </c>
      <c r="K6887" s="92" t="str">
        <f t="shared" si="1083"/>
        <v/>
      </c>
      <c r="L6887" s="92" t="str">
        <f t="shared" si="1084"/>
        <v/>
      </c>
      <c r="M6887" s="95" t="str">
        <f>IF(A6887&lt;&gt;"",IF(MID(C6887,1,1)="c",SigmaEpsConcrete(I6887,$AN$30:$AN$33,$AR$30:$AR$33,$AS$26,$AS$27,$AS$28,$AQ$20,$AU$19),""),"")</f>
        <v/>
      </c>
      <c r="N6887" s="95" t="str">
        <f>IF(A6887&lt;&gt;"",IF(MID(C6887,1,1)="r",SigmaEpsReinf(J6887,$AS$42:$AS$43,$AS$41,$AS$39,$AS$40,$AQ$38),""),"")</f>
        <v/>
      </c>
      <c r="Q6887" s="92" t="str">
        <f t="shared" si="1086"/>
        <v/>
      </c>
      <c r="R6887" s="92" t="str">
        <f t="shared" si="1087"/>
        <v/>
      </c>
      <c r="U6887" s="5"/>
      <c r="V6887" s="5"/>
      <c r="W6887" s="94" t="str">
        <f t="shared" si="1085"/>
        <v/>
      </c>
      <c r="X6887" s="94" t="str">
        <f t="shared" si="1088"/>
        <v/>
      </c>
      <c r="Y6887" s="5"/>
      <c r="BK6887" s="8"/>
      <c r="BL6887" s="5"/>
      <c r="BM6887" s="5"/>
      <c r="BN6887" s="5"/>
      <c r="BO6887" s="5"/>
      <c r="BP6887" s="1"/>
      <c r="BQ6887" s="1"/>
      <c r="BR6887" s="1"/>
      <c r="BS6887" s="1"/>
      <c r="BT6887" s="1"/>
      <c r="BU6887" s="4"/>
      <c r="BV6887" s="1"/>
      <c r="BW6887" s="3"/>
      <c r="BX6887" s="4"/>
      <c r="BY6887" s="5"/>
      <c r="BZ6887" s="5"/>
      <c r="CA6887" s="5"/>
      <c r="CB6887" s="5"/>
      <c r="CC6887" s="5"/>
      <c r="CD6887" s="43"/>
    </row>
    <row r="6888" spans="1:82" x14ac:dyDescent="0.25">
      <c r="A6888" s="8"/>
      <c r="B6888" s="5"/>
      <c r="C6888" s="5"/>
      <c r="D6888" s="5"/>
      <c r="E6888" s="5"/>
      <c r="F6888" s="94" t="str">
        <f t="shared" si="1079"/>
        <v/>
      </c>
      <c r="G6888" s="94" t="str">
        <f t="shared" si="1080"/>
        <v/>
      </c>
      <c r="H6888" s="127" t="str">
        <f>IF(A6888&lt;&gt;"",IF(MID(C6888,1,1)="c",$AS$26,IF(MID(C6888,1,1)="r",$AS$41,IF(MID(C6888,1,1)="p",#REF!,#REF!))),"")</f>
        <v/>
      </c>
      <c r="I6888" s="92" t="str">
        <f t="shared" si="1081"/>
        <v/>
      </c>
      <c r="J6888" s="92" t="str">
        <f t="shared" si="1082"/>
        <v/>
      </c>
      <c r="K6888" s="92" t="str">
        <f t="shared" si="1083"/>
        <v/>
      </c>
      <c r="L6888" s="92" t="str">
        <f t="shared" si="1084"/>
        <v/>
      </c>
      <c r="M6888" s="95" t="str">
        <f>IF(A6888&lt;&gt;"",IF(MID(C6888,1,1)="c",SigmaEpsConcrete(I6888,$AN$30:$AN$33,$AR$30:$AR$33,$AS$26,$AS$27,$AS$28,$AQ$20,$AU$19),""),"")</f>
        <v/>
      </c>
      <c r="N6888" s="95" t="str">
        <f>IF(A6888&lt;&gt;"",IF(MID(C6888,1,1)="r",SigmaEpsReinf(J6888,$AS$42:$AS$43,$AS$41,$AS$39,$AS$40,$AQ$38),""),"")</f>
        <v/>
      </c>
      <c r="Q6888" s="92" t="str">
        <f t="shared" si="1086"/>
        <v/>
      </c>
      <c r="R6888" s="92" t="str">
        <f t="shared" si="1087"/>
        <v/>
      </c>
      <c r="U6888" s="5"/>
      <c r="V6888" s="5"/>
      <c r="W6888" s="94" t="str">
        <f t="shared" si="1085"/>
        <v/>
      </c>
      <c r="X6888" s="94" t="str">
        <f t="shared" si="1088"/>
        <v/>
      </c>
      <c r="Y6888" s="5"/>
      <c r="BK6888" s="8"/>
      <c r="BL6888" s="5"/>
      <c r="BM6888" s="5"/>
      <c r="BN6888" s="5"/>
      <c r="BO6888" s="5"/>
      <c r="BP6888" s="1"/>
      <c r="BQ6888" s="1"/>
      <c r="BR6888" s="1"/>
      <c r="BS6888" s="1"/>
      <c r="BT6888" s="1"/>
      <c r="BU6888" s="4"/>
      <c r="BV6888" s="1"/>
      <c r="BW6888" s="3"/>
      <c r="BX6888" s="4"/>
      <c r="BY6888" s="5"/>
      <c r="BZ6888" s="5"/>
      <c r="CA6888" s="5"/>
      <c r="CB6888" s="5"/>
      <c r="CC6888" s="5"/>
      <c r="CD6888" s="43"/>
    </row>
    <row r="6889" spans="1:82" x14ac:dyDescent="0.25">
      <c r="A6889" s="8"/>
      <c r="B6889" s="5"/>
      <c r="C6889" s="5"/>
      <c r="D6889" s="5"/>
      <c r="E6889" s="5"/>
      <c r="F6889" s="94" t="str">
        <f t="shared" si="1079"/>
        <v/>
      </c>
      <c r="G6889" s="94" t="str">
        <f t="shared" si="1080"/>
        <v/>
      </c>
      <c r="H6889" s="127" t="str">
        <f>IF(A6889&lt;&gt;"",IF(MID(C6889,1,1)="c",$AS$26,IF(MID(C6889,1,1)="r",$AS$41,IF(MID(C6889,1,1)="p",#REF!,#REF!))),"")</f>
        <v/>
      </c>
      <c r="I6889" s="92" t="str">
        <f t="shared" si="1081"/>
        <v/>
      </c>
      <c r="J6889" s="92" t="str">
        <f t="shared" si="1082"/>
        <v/>
      </c>
      <c r="K6889" s="92" t="str">
        <f t="shared" si="1083"/>
        <v/>
      </c>
      <c r="L6889" s="92" t="str">
        <f t="shared" si="1084"/>
        <v/>
      </c>
      <c r="M6889" s="95" t="str">
        <f>IF(A6889&lt;&gt;"",IF(MID(C6889,1,1)="c",SigmaEpsConcrete(I6889,$AN$30:$AN$33,$AR$30:$AR$33,$AS$26,$AS$27,$AS$28,$AQ$20,$AU$19),""),"")</f>
        <v/>
      </c>
      <c r="N6889" s="95" t="str">
        <f>IF(A6889&lt;&gt;"",IF(MID(C6889,1,1)="r",SigmaEpsReinf(J6889,$AS$42:$AS$43,$AS$41,$AS$39,$AS$40,$AQ$38),""),"")</f>
        <v/>
      </c>
      <c r="Q6889" s="92" t="str">
        <f t="shared" si="1086"/>
        <v/>
      </c>
      <c r="R6889" s="92" t="str">
        <f t="shared" si="1087"/>
        <v/>
      </c>
      <c r="U6889" s="5"/>
      <c r="V6889" s="5"/>
      <c r="W6889" s="94" t="str">
        <f t="shared" si="1085"/>
        <v/>
      </c>
      <c r="X6889" s="94" t="str">
        <f t="shared" si="1088"/>
        <v/>
      </c>
      <c r="Y6889" s="5"/>
      <c r="BK6889" s="8"/>
      <c r="BL6889" s="5"/>
      <c r="BM6889" s="5"/>
      <c r="BN6889" s="5"/>
      <c r="BO6889" s="5"/>
      <c r="BP6889" s="1"/>
      <c r="BQ6889" s="1"/>
      <c r="BR6889" s="1"/>
      <c r="BS6889" s="1"/>
      <c r="BT6889" s="1"/>
      <c r="BU6889" s="4"/>
      <c r="BV6889" s="1"/>
      <c r="BW6889" s="3"/>
      <c r="BX6889" s="4"/>
      <c r="BY6889" s="5"/>
      <c r="BZ6889" s="5"/>
      <c r="CA6889" s="5"/>
      <c r="CB6889" s="5"/>
      <c r="CC6889" s="5"/>
      <c r="CD6889" s="43"/>
    </row>
    <row r="6890" spans="1:82" x14ac:dyDescent="0.25">
      <c r="A6890" s="8"/>
      <c r="B6890" s="5"/>
      <c r="C6890" s="5"/>
      <c r="D6890" s="5"/>
      <c r="E6890" s="5"/>
      <c r="F6890" s="94" t="str">
        <f t="shared" si="1079"/>
        <v/>
      </c>
      <c r="G6890" s="94" t="str">
        <f t="shared" si="1080"/>
        <v/>
      </c>
      <c r="H6890" s="127" t="str">
        <f>IF(A6890&lt;&gt;"",IF(MID(C6890,1,1)="c",$AS$26,IF(MID(C6890,1,1)="r",$AS$41,IF(MID(C6890,1,1)="p",#REF!,#REF!))),"")</f>
        <v/>
      </c>
      <c r="I6890" s="92" t="str">
        <f t="shared" si="1081"/>
        <v/>
      </c>
      <c r="J6890" s="92" t="str">
        <f t="shared" si="1082"/>
        <v/>
      </c>
      <c r="K6890" s="92" t="str">
        <f t="shared" si="1083"/>
        <v/>
      </c>
      <c r="L6890" s="92" t="str">
        <f t="shared" si="1084"/>
        <v/>
      </c>
      <c r="M6890" s="95" t="str">
        <f>IF(A6890&lt;&gt;"",IF(MID(C6890,1,1)="c",SigmaEpsConcrete(I6890,$AN$30:$AN$33,$AR$30:$AR$33,$AS$26,$AS$27,$AS$28,$AQ$20,$AU$19),""),"")</f>
        <v/>
      </c>
      <c r="N6890" s="95" t="str">
        <f>IF(A6890&lt;&gt;"",IF(MID(C6890,1,1)="r",SigmaEpsReinf(J6890,$AS$42:$AS$43,$AS$41,$AS$39,$AS$40,$AQ$38),""),"")</f>
        <v/>
      </c>
      <c r="Q6890" s="92" t="str">
        <f t="shared" si="1086"/>
        <v/>
      </c>
      <c r="R6890" s="92" t="str">
        <f t="shared" si="1087"/>
        <v/>
      </c>
      <c r="U6890" s="5"/>
      <c r="V6890" s="5"/>
      <c r="W6890" s="94" t="str">
        <f t="shared" si="1085"/>
        <v/>
      </c>
      <c r="X6890" s="94" t="str">
        <f t="shared" si="1088"/>
        <v/>
      </c>
      <c r="Y6890" s="5"/>
      <c r="BK6890" s="8"/>
      <c r="BL6890" s="5"/>
      <c r="BM6890" s="5"/>
      <c r="BN6890" s="5"/>
      <c r="BO6890" s="5"/>
      <c r="BP6890" s="1"/>
      <c r="BQ6890" s="1"/>
      <c r="BR6890" s="1"/>
      <c r="BS6890" s="1"/>
      <c r="BT6890" s="1"/>
      <c r="BU6890" s="4"/>
      <c r="BV6890" s="1"/>
      <c r="BW6890" s="3"/>
      <c r="BX6890" s="4"/>
      <c r="BY6890" s="5"/>
      <c r="BZ6890" s="5"/>
      <c r="CA6890" s="5"/>
      <c r="CB6890" s="5"/>
      <c r="CC6890" s="5"/>
      <c r="CD6890" s="43"/>
    </row>
    <row r="6891" spans="1:82" x14ac:dyDescent="0.25">
      <c r="A6891" s="8"/>
      <c r="B6891" s="5"/>
      <c r="C6891" s="5"/>
      <c r="D6891" s="5"/>
      <c r="E6891" s="5"/>
      <c r="F6891" s="94" t="str">
        <f t="shared" si="1079"/>
        <v/>
      </c>
      <c r="G6891" s="94" t="str">
        <f t="shared" si="1080"/>
        <v/>
      </c>
      <c r="H6891" s="127" t="str">
        <f>IF(A6891&lt;&gt;"",IF(MID(C6891,1,1)="c",$AS$26,IF(MID(C6891,1,1)="r",$AS$41,IF(MID(C6891,1,1)="p",#REF!,#REF!))),"")</f>
        <v/>
      </c>
      <c r="I6891" s="92" t="str">
        <f t="shared" si="1081"/>
        <v/>
      </c>
      <c r="J6891" s="92" t="str">
        <f t="shared" si="1082"/>
        <v/>
      </c>
      <c r="K6891" s="92" t="str">
        <f t="shared" si="1083"/>
        <v/>
      </c>
      <c r="L6891" s="92" t="str">
        <f t="shared" si="1084"/>
        <v/>
      </c>
      <c r="M6891" s="95" t="str">
        <f>IF(A6891&lt;&gt;"",IF(MID(C6891,1,1)="c",SigmaEpsConcrete(I6891,$AN$30:$AN$33,$AR$30:$AR$33,$AS$26,$AS$27,$AS$28,$AQ$20,$AU$19),""),"")</f>
        <v/>
      </c>
      <c r="N6891" s="95" t="str">
        <f>IF(A6891&lt;&gt;"",IF(MID(C6891,1,1)="r",SigmaEpsReinf(J6891,$AS$42:$AS$43,$AS$41,$AS$39,$AS$40,$AQ$38),""),"")</f>
        <v/>
      </c>
      <c r="Q6891" s="92" t="str">
        <f t="shared" si="1086"/>
        <v/>
      </c>
      <c r="R6891" s="92" t="str">
        <f t="shared" si="1087"/>
        <v/>
      </c>
      <c r="U6891" s="5"/>
      <c r="V6891" s="5"/>
      <c r="W6891" s="94" t="str">
        <f t="shared" si="1085"/>
        <v/>
      </c>
      <c r="X6891" s="94" t="str">
        <f t="shared" si="1088"/>
        <v/>
      </c>
      <c r="Y6891" s="5"/>
      <c r="BK6891" s="8"/>
      <c r="BL6891" s="5"/>
      <c r="BM6891" s="5"/>
      <c r="BN6891" s="5"/>
      <c r="BO6891" s="5"/>
      <c r="BP6891" s="1"/>
      <c r="BQ6891" s="1"/>
      <c r="BR6891" s="1"/>
      <c r="BS6891" s="1"/>
      <c r="BT6891" s="1"/>
      <c r="BU6891" s="4"/>
      <c r="BV6891" s="1"/>
      <c r="BW6891" s="3"/>
      <c r="BX6891" s="4"/>
      <c r="BY6891" s="5"/>
      <c r="BZ6891" s="5"/>
      <c r="CA6891" s="5"/>
      <c r="CB6891" s="5"/>
      <c r="CC6891" s="5"/>
      <c r="CD6891" s="43"/>
    </row>
    <row r="6892" spans="1:82" x14ac:dyDescent="0.25">
      <c r="A6892" s="8"/>
      <c r="B6892" s="5"/>
      <c r="C6892" s="5"/>
      <c r="D6892" s="5"/>
      <c r="E6892" s="5"/>
      <c r="F6892" s="94" t="str">
        <f t="shared" si="1079"/>
        <v/>
      </c>
      <c r="G6892" s="94" t="str">
        <f t="shared" si="1080"/>
        <v/>
      </c>
      <c r="H6892" s="127" t="str">
        <f>IF(A6892&lt;&gt;"",IF(MID(C6892,1,1)="c",$AS$26,IF(MID(C6892,1,1)="r",$AS$41,IF(MID(C6892,1,1)="p",#REF!,#REF!))),"")</f>
        <v/>
      </c>
      <c r="I6892" s="92" t="str">
        <f t="shared" si="1081"/>
        <v/>
      </c>
      <c r="J6892" s="92" t="str">
        <f t="shared" si="1082"/>
        <v/>
      </c>
      <c r="K6892" s="92" t="str">
        <f t="shared" si="1083"/>
        <v/>
      </c>
      <c r="L6892" s="92" t="str">
        <f t="shared" si="1084"/>
        <v/>
      </c>
      <c r="M6892" s="95" t="str">
        <f>IF(A6892&lt;&gt;"",IF(MID(C6892,1,1)="c",SigmaEpsConcrete(I6892,$AN$30:$AN$33,$AR$30:$AR$33,$AS$26,$AS$27,$AS$28,$AQ$20,$AU$19),""),"")</f>
        <v/>
      </c>
      <c r="N6892" s="95" t="str">
        <f>IF(A6892&lt;&gt;"",IF(MID(C6892,1,1)="r",SigmaEpsReinf(J6892,$AS$42:$AS$43,$AS$41,$AS$39,$AS$40,$AQ$38),""),"")</f>
        <v/>
      </c>
      <c r="Q6892" s="92" t="str">
        <f t="shared" si="1086"/>
        <v/>
      </c>
      <c r="R6892" s="92" t="str">
        <f t="shared" si="1087"/>
        <v/>
      </c>
      <c r="U6892" s="5"/>
      <c r="V6892" s="5"/>
      <c r="W6892" s="94" t="str">
        <f t="shared" si="1085"/>
        <v/>
      </c>
      <c r="X6892" s="94" t="str">
        <f t="shared" si="1088"/>
        <v/>
      </c>
      <c r="Y6892" s="5"/>
      <c r="BK6892" s="8"/>
      <c r="BL6892" s="5"/>
      <c r="BM6892" s="5"/>
      <c r="BN6892" s="5"/>
      <c r="BO6892" s="5"/>
      <c r="BP6892" s="1"/>
      <c r="BQ6892" s="1"/>
      <c r="BR6892" s="1"/>
      <c r="BS6892" s="1"/>
      <c r="BT6892" s="1"/>
      <c r="BU6892" s="4"/>
      <c r="BV6892" s="1"/>
      <c r="BW6892" s="3"/>
      <c r="BX6892" s="4"/>
      <c r="BY6892" s="5"/>
      <c r="BZ6892" s="5"/>
      <c r="CA6892" s="5"/>
      <c r="CB6892" s="5"/>
      <c r="CC6892" s="5"/>
      <c r="CD6892" s="43"/>
    </row>
    <row r="6893" spans="1:82" x14ac:dyDescent="0.25">
      <c r="A6893" s="8"/>
      <c r="B6893" s="5"/>
      <c r="C6893" s="5"/>
      <c r="D6893" s="5"/>
      <c r="E6893" s="5"/>
      <c r="F6893" s="94" t="str">
        <f t="shared" si="1079"/>
        <v/>
      </c>
      <c r="G6893" s="94" t="str">
        <f t="shared" si="1080"/>
        <v/>
      </c>
      <c r="H6893" s="127" t="str">
        <f>IF(A6893&lt;&gt;"",IF(MID(C6893,1,1)="c",$AS$26,IF(MID(C6893,1,1)="r",$AS$41,IF(MID(C6893,1,1)="p",#REF!,#REF!))),"")</f>
        <v/>
      </c>
      <c r="I6893" s="92" t="str">
        <f t="shared" si="1081"/>
        <v/>
      </c>
      <c r="J6893" s="92" t="str">
        <f t="shared" si="1082"/>
        <v/>
      </c>
      <c r="K6893" s="92" t="str">
        <f t="shared" si="1083"/>
        <v/>
      </c>
      <c r="L6893" s="92" t="str">
        <f t="shared" si="1084"/>
        <v/>
      </c>
      <c r="M6893" s="95" t="str">
        <f>IF(A6893&lt;&gt;"",IF(MID(C6893,1,1)="c",SigmaEpsConcrete(I6893,$AN$30:$AN$33,$AR$30:$AR$33,$AS$26,$AS$27,$AS$28,$AQ$20,$AU$19),""),"")</f>
        <v/>
      </c>
      <c r="N6893" s="95" t="str">
        <f>IF(A6893&lt;&gt;"",IF(MID(C6893,1,1)="r",SigmaEpsReinf(J6893,$AS$42:$AS$43,$AS$41,$AS$39,$AS$40,$AQ$38),""),"")</f>
        <v/>
      </c>
      <c r="Q6893" s="92" t="str">
        <f t="shared" si="1086"/>
        <v/>
      </c>
      <c r="R6893" s="92" t="str">
        <f t="shared" si="1087"/>
        <v/>
      </c>
      <c r="U6893" s="5"/>
      <c r="V6893" s="5"/>
      <c r="W6893" s="94" t="str">
        <f t="shared" si="1085"/>
        <v/>
      </c>
      <c r="X6893" s="94" t="str">
        <f t="shared" si="1088"/>
        <v/>
      </c>
      <c r="Y6893" s="5"/>
      <c r="BK6893" s="8"/>
      <c r="BL6893" s="5"/>
      <c r="BM6893" s="5"/>
      <c r="BN6893" s="5"/>
      <c r="BO6893" s="5"/>
      <c r="BP6893" s="1"/>
      <c r="BQ6893" s="1"/>
      <c r="BR6893" s="1"/>
      <c r="BS6893" s="1"/>
      <c r="BT6893" s="1"/>
      <c r="BU6893" s="4"/>
      <c r="BV6893" s="1"/>
      <c r="BW6893" s="3"/>
      <c r="BX6893" s="4"/>
      <c r="BY6893" s="5"/>
      <c r="BZ6893" s="5"/>
      <c r="CA6893" s="5"/>
      <c r="CB6893" s="5"/>
      <c r="CC6893" s="5"/>
      <c r="CD6893" s="43"/>
    </row>
    <row r="6894" spans="1:82" x14ac:dyDescent="0.25">
      <c r="A6894" s="8"/>
      <c r="B6894" s="5"/>
      <c r="C6894" s="5"/>
      <c r="D6894" s="5"/>
      <c r="E6894" s="5"/>
      <c r="F6894" s="94" t="str">
        <f t="shared" si="1079"/>
        <v/>
      </c>
      <c r="G6894" s="94" t="str">
        <f t="shared" si="1080"/>
        <v/>
      </c>
      <c r="H6894" s="127" t="str">
        <f>IF(A6894&lt;&gt;"",IF(MID(C6894,1,1)="c",$AS$26,IF(MID(C6894,1,1)="r",$AS$41,IF(MID(C6894,1,1)="p",#REF!,#REF!))),"")</f>
        <v/>
      </c>
      <c r="I6894" s="92" t="str">
        <f t="shared" si="1081"/>
        <v/>
      </c>
      <c r="J6894" s="92" t="str">
        <f t="shared" si="1082"/>
        <v/>
      </c>
      <c r="K6894" s="92" t="str">
        <f t="shared" si="1083"/>
        <v/>
      </c>
      <c r="L6894" s="92" t="str">
        <f t="shared" si="1084"/>
        <v/>
      </c>
      <c r="M6894" s="95" t="str">
        <f>IF(A6894&lt;&gt;"",IF(MID(C6894,1,1)="c",SigmaEpsConcrete(I6894,$AN$30:$AN$33,$AR$30:$AR$33,$AS$26,$AS$27,$AS$28,$AQ$20,$AU$19),""),"")</f>
        <v/>
      </c>
      <c r="N6894" s="95" t="str">
        <f>IF(A6894&lt;&gt;"",IF(MID(C6894,1,1)="r",SigmaEpsReinf(J6894,$AS$42:$AS$43,$AS$41,$AS$39,$AS$40,$AQ$38),""),"")</f>
        <v/>
      </c>
      <c r="Q6894" s="92" t="str">
        <f t="shared" si="1086"/>
        <v/>
      </c>
      <c r="R6894" s="92" t="str">
        <f t="shared" si="1087"/>
        <v/>
      </c>
      <c r="U6894" s="5"/>
      <c r="V6894" s="5"/>
      <c r="W6894" s="94" t="str">
        <f t="shared" si="1085"/>
        <v/>
      </c>
      <c r="X6894" s="94" t="str">
        <f t="shared" si="1088"/>
        <v/>
      </c>
      <c r="Y6894" s="5"/>
      <c r="BK6894" s="8"/>
      <c r="BL6894" s="5"/>
      <c r="BM6894" s="5"/>
      <c r="BN6894" s="5"/>
      <c r="BO6894" s="5"/>
      <c r="BP6894" s="1"/>
      <c r="BQ6894" s="1"/>
      <c r="BR6894" s="1"/>
      <c r="BS6894" s="1"/>
      <c r="BT6894" s="1"/>
      <c r="BU6894" s="4"/>
      <c r="BV6894" s="1"/>
      <c r="BW6894" s="3"/>
      <c r="BX6894" s="4"/>
      <c r="BY6894" s="5"/>
      <c r="BZ6894" s="5"/>
      <c r="CA6894" s="5"/>
      <c r="CB6894" s="5"/>
      <c r="CC6894" s="5"/>
      <c r="CD6894" s="43"/>
    </row>
    <row r="6895" spans="1:82" x14ac:dyDescent="0.25">
      <c r="A6895" s="8"/>
      <c r="B6895" s="5"/>
      <c r="C6895" s="5"/>
      <c r="D6895" s="5"/>
      <c r="E6895" s="5"/>
      <c r="F6895" s="94" t="str">
        <f t="shared" si="1079"/>
        <v/>
      </c>
      <c r="G6895" s="94" t="str">
        <f t="shared" si="1080"/>
        <v/>
      </c>
      <c r="H6895" s="127" t="str">
        <f>IF(A6895&lt;&gt;"",IF(MID(C6895,1,1)="c",$AS$26,IF(MID(C6895,1,1)="r",$AS$41,IF(MID(C6895,1,1)="p",#REF!,#REF!))),"")</f>
        <v/>
      </c>
      <c r="I6895" s="92" t="str">
        <f t="shared" si="1081"/>
        <v/>
      </c>
      <c r="J6895" s="92" t="str">
        <f t="shared" si="1082"/>
        <v/>
      </c>
      <c r="K6895" s="92" t="str">
        <f t="shared" si="1083"/>
        <v/>
      </c>
      <c r="L6895" s="92" t="str">
        <f t="shared" si="1084"/>
        <v/>
      </c>
      <c r="M6895" s="95" t="str">
        <f>IF(A6895&lt;&gt;"",IF(MID(C6895,1,1)="c",SigmaEpsConcrete(I6895,$AN$30:$AN$33,$AR$30:$AR$33,$AS$26,$AS$27,$AS$28,$AQ$20,$AU$19),""),"")</f>
        <v/>
      </c>
      <c r="N6895" s="95" t="str">
        <f>IF(A6895&lt;&gt;"",IF(MID(C6895,1,1)="r",SigmaEpsReinf(J6895,$AS$42:$AS$43,$AS$41,$AS$39,$AS$40,$AQ$38),""),"")</f>
        <v/>
      </c>
      <c r="Q6895" s="92" t="str">
        <f t="shared" si="1086"/>
        <v/>
      </c>
      <c r="R6895" s="92" t="str">
        <f t="shared" si="1087"/>
        <v/>
      </c>
      <c r="U6895" s="5"/>
      <c r="V6895" s="5"/>
      <c r="W6895" s="94" t="str">
        <f t="shared" si="1085"/>
        <v/>
      </c>
      <c r="X6895" s="94" t="str">
        <f t="shared" si="1088"/>
        <v/>
      </c>
      <c r="Y6895" s="5"/>
      <c r="BK6895" s="8"/>
      <c r="BL6895" s="5"/>
      <c r="BM6895" s="5"/>
      <c r="BN6895" s="5"/>
      <c r="BO6895" s="5"/>
      <c r="BP6895" s="1"/>
      <c r="BQ6895" s="1"/>
      <c r="BR6895" s="1"/>
      <c r="BS6895" s="1"/>
      <c r="BT6895" s="1"/>
      <c r="BU6895" s="4"/>
      <c r="BV6895" s="1"/>
      <c r="BW6895" s="3"/>
      <c r="BX6895" s="4"/>
      <c r="BY6895" s="5"/>
      <c r="BZ6895" s="5"/>
      <c r="CA6895" s="5"/>
      <c r="CB6895" s="5"/>
      <c r="CC6895" s="5"/>
      <c r="CD6895" s="43"/>
    </row>
    <row r="6896" spans="1:82" x14ac:dyDescent="0.25">
      <c r="A6896" s="8"/>
      <c r="B6896" s="5"/>
      <c r="C6896" s="5"/>
      <c r="D6896" s="5"/>
      <c r="E6896" s="5"/>
      <c r="F6896" s="94" t="str">
        <f t="shared" si="1079"/>
        <v/>
      </c>
      <c r="G6896" s="94" t="str">
        <f t="shared" si="1080"/>
        <v/>
      </c>
      <c r="H6896" s="127" t="str">
        <f>IF(A6896&lt;&gt;"",IF(MID(C6896,1,1)="c",$AS$26,IF(MID(C6896,1,1)="r",$AS$41,IF(MID(C6896,1,1)="p",#REF!,#REF!))),"")</f>
        <v/>
      </c>
      <c r="I6896" s="92" t="str">
        <f t="shared" si="1081"/>
        <v/>
      </c>
      <c r="J6896" s="92" t="str">
        <f t="shared" si="1082"/>
        <v/>
      </c>
      <c r="K6896" s="92" t="str">
        <f t="shared" si="1083"/>
        <v/>
      </c>
      <c r="L6896" s="92" t="str">
        <f t="shared" si="1084"/>
        <v/>
      </c>
      <c r="M6896" s="95" t="str">
        <f>IF(A6896&lt;&gt;"",IF(MID(C6896,1,1)="c",SigmaEpsConcrete(I6896,$AN$30:$AN$33,$AR$30:$AR$33,$AS$26,$AS$27,$AS$28,$AQ$20,$AU$19),""),"")</f>
        <v/>
      </c>
      <c r="N6896" s="95" t="str">
        <f>IF(A6896&lt;&gt;"",IF(MID(C6896,1,1)="r",SigmaEpsReinf(J6896,$AS$42:$AS$43,$AS$41,$AS$39,$AS$40,$AQ$38),""),"")</f>
        <v/>
      </c>
      <c r="Q6896" s="92" t="str">
        <f t="shared" si="1086"/>
        <v/>
      </c>
      <c r="R6896" s="92" t="str">
        <f t="shared" si="1087"/>
        <v/>
      </c>
      <c r="U6896" s="5"/>
      <c r="V6896" s="5"/>
      <c r="W6896" s="94" t="str">
        <f t="shared" si="1085"/>
        <v/>
      </c>
      <c r="X6896" s="94" t="str">
        <f t="shared" si="1088"/>
        <v/>
      </c>
      <c r="Y6896" s="5"/>
      <c r="BK6896" s="8"/>
      <c r="BL6896" s="5"/>
      <c r="BM6896" s="5"/>
      <c r="BN6896" s="5"/>
      <c r="BO6896" s="5"/>
      <c r="BP6896" s="1"/>
      <c r="BQ6896" s="1"/>
      <c r="BR6896" s="1"/>
      <c r="BS6896" s="1"/>
      <c r="BT6896" s="1"/>
      <c r="BU6896" s="4"/>
      <c r="BV6896" s="1"/>
      <c r="BW6896" s="3"/>
      <c r="BX6896" s="4"/>
      <c r="BY6896" s="5"/>
      <c r="BZ6896" s="5"/>
      <c r="CA6896" s="5"/>
      <c r="CB6896" s="5"/>
      <c r="CC6896" s="5"/>
      <c r="CD6896" s="43"/>
    </row>
    <row r="6897" spans="1:82" x14ac:dyDescent="0.25">
      <c r="A6897" s="8"/>
      <c r="B6897" s="5"/>
      <c r="C6897" s="5"/>
      <c r="D6897" s="5"/>
      <c r="E6897" s="5"/>
      <c r="F6897" s="94" t="str">
        <f t="shared" si="1079"/>
        <v/>
      </c>
      <c r="G6897" s="94" t="str">
        <f t="shared" si="1080"/>
        <v/>
      </c>
      <c r="H6897" s="127" t="str">
        <f>IF(A6897&lt;&gt;"",IF(MID(C6897,1,1)="c",$AS$26,IF(MID(C6897,1,1)="r",$AS$41,IF(MID(C6897,1,1)="p",#REF!,#REF!))),"")</f>
        <v/>
      </c>
      <c r="I6897" s="92" t="str">
        <f t="shared" si="1081"/>
        <v/>
      </c>
      <c r="J6897" s="92" t="str">
        <f t="shared" si="1082"/>
        <v/>
      </c>
      <c r="K6897" s="92" t="str">
        <f t="shared" si="1083"/>
        <v/>
      </c>
      <c r="L6897" s="92" t="str">
        <f t="shared" si="1084"/>
        <v/>
      </c>
      <c r="M6897" s="95" t="str">
        <f>IF(A6897&lt;&gt;"",IF(MID(C6897,1,1)="c",SigmaEpsConcrete(I6897,$AN$30:$AN$33,$AR$30:$AR$33,$AS$26,$AS$27,$AS$28,$AQ$20,$AU$19),""),"")</f>
        <v/>
      </c>
      <c r="N6897" s="95" t="str">
        <f>IF(A6897&lt;&gt;"",IF(MID(C6897,1,1)="r",SigmaEpsReinf(J6897,$AS$42:$AS$43,$AS$41,$AS$39,$AS$40,$AQ$38),""),"")</f>
        <v/>
      </c>
      <c r="Q6897" s="92" t="str">
        <f t="shared" si="1086"/>
        <v/>
      </c>
      <c r="R6897" s="92" t="str">
        <f t="shared" si="1087"/>
        <v/>
      </c>
      <c r="U6897" s="5"/>
      <c r="V6897" s="5"/>
      <c r="W6897" s="94" t="str">
        <f t="shared" si="1085"/>
        <v/>
      </c>
      <c r="X6897" s="94" t="str">
        <f t="shared" si="1088"/>
        <v/>
      </c>
      <c r="Y6897" s="5"/>
      <c r="BK6897" s="8"/>
      <c r="BL6897" s="5"/>
      <c r="BM6897" s="5"/>
      <c r="BN6897" s="5"/>
      <c r="BO6897" s="5"/>
      <c r="BP6897" s="1"/>
      <c r="BQ6897" s="1"/>
      <c r="BR6897" s="1"/>
      <c r="BS6897" s="1"/>
      <c r="BT6897" s="1"/>
      <c r="BU6897" s="4"/>
      <c r="BV6897" s="1"/>
      <c r="BW6897" s="3"/>
      <c r="BX6897" s="4"/>
      <c r="BY6897" s="5"/>
      <c r="BZ6897" s="5"/>
      <c r="CA6897" s="5"/>
      <c r="CB6897" s="5"/>
      <c r="CC6897" s="5"/>
      <c r="CD6897" s="43"/>
    </row>
    <row r="6898" spans="1:82" x14ac:dyDescent="0.25">
      <c r="A6898" s="8"/>
      <c r="B6898" s="5"/>
      <c r="C6898" s="5"/>
      <c r="D6898" s="5"/>
      <c r="E6898" s="5"/>
      <c r="F6898" s="94" t="str">
        <f t="shared" si="1079"/>
        <v/>
      </c>
      <c r="G6898" s="94" t="str">
        <f t="shared" si="1080"/>
        <v/>
      </c>
      <c r="H6898" s="127" t="str">
        <f>IF(A6898&lt;&gt;"",IF(MID(C6898,1,1)="c",$AS$26,IF(MID(C6898,1,1)="r",$AS$41,IF(MID(C6898,1,1)="p",#REF!,#REF!))),"")</f>
        <v/>
      </c>
      <c r="I6898" s="92" t="str">
        <f t="shared" si="1081"/>
        <v/>
      </c>
      <c r="J6898" s="92" t="str">
        <f t="shared" si="1082"/>
        <v/>
      </c>
      <c r="K6898" s="92" t="str">
        <f t="shared" si="1083"/>
        <v/>
      </c>
      <c r="L6898" s="92" t="str">
        <f t="shared" si="1084"/>
        <v/>
      </c>
      <c r="M6898" s="95" t="str">
        <f>IF(A6898&lt;&gt;"",IF(MID(C6898,1,1)="c",SigmaEpsConcrete(I6898,$AN$30:$AN$33,$AR$30:$AR$33,$AS$26,$AS$27,$AS$28,$AQ$20,$AU$19),""),"")</f>
        <v/>
      </c>
      <c r="N6898" s="95" t="str">
        <f>IF(A6898&lt;&gt;"",IF(MID(C6898,1,1)="r",SigmaEpsReinf(J6898,$AS$42:$AS$43,$AS$41,$AS$39,$AS$40,$AQ$38),""),"")</f>
        <v/>
      </c>
      <c r="Q6898" s="92" t="str">
        <f t="shared" si="1086"/>
        <v/>
      </c>
      <c r="R6898" s="92" t="str">
        <f t="shared" si="1087"/>
        <v/>
      </c>
      <c r="U6898" s="5"/>
      <c r="V6898" s="5"/>
      <c r="W6898" s="94" t="str">
        <f t="shared" si="1085"/>
        <v/>
      </c>
      <c r="X6898" s="94" t="str">
        <f t="shared" si="1088"/>
        <v/>
      </c>
      <c r="Y6898" s="5"/>
      <c r="BK6898" s="8"/>
      <c r="BL6898" s="5"/>
      <c r="BM6898" s="5"/>
      <c r="BN6898" s="5"/>
      <c r="BO6898" s="5"/>
      <c r="BP6898" s="1"/>
      <c r="BQ6898" s="1"/>
      <c r="BR6898" s="1"/>
      <c r="BS6898" s="1"/>
      <c r="BT6898" s="1"/>
      <c r="BU6898" s="4"/>
      <c r="BV6898" s="1"/>
      <c r="BW6898" s="3"/>
      <c r="BX6898" s="4"/>
      <c r="BY6898" s="5"/>
      <c r="BZ6898" s="5"/>
      <c r="CA6898" s="5"/>
      <c r="CB6898" s="5"/>
      <c r="CC6898" s="5"/>
      <c r="CD6898" s="43"/>
    </row>
    <row r="6899" spans="1:82" x14ac:dyDescent="0.25">
      <c r="A6899" s="8"/>
      <c r="B6899" s="5"/>
      <c r="C6899" s="5"/>
      <c r="D6899" s="5"/>
      <c r="E6899" s="5"/>
      <c r="F6899" s="94" t="str">
        <f t="shared" si="1079"/>
        <v/>
      </c>
      <c r="G6899" s="94" t="str">
        <f t="shared" si="1080"/>
        <v/>
      </c>
      <c r="H6899" s="127" t="str">
        <f>IF(A6899&lt;&gt;"",IF(MID(C6899,1,1)="c",$AS$26,IF(MID(C6899,1,1)="r",$AS$41,IF(MID(C6899,1,1)="p",#REF!,#REF!))),"")</f>
        <v/>
      </c>
      <c r="I6899" s="92" t="str">
        <f t="shared" si="1081"/>
        <v/>
      </c>
      <c r="J6899" s="92" t="str">
        <f t="shared" si="1082"/>
        <v/>
      </c>
      <c r="K6899" s="92" t="str">
        <f t="shared" si="1083"/>
        <v/>
      </c>
      <c r="L6899" s="92" t="str">
        <f t="shared" si="1084"/>
        <v/>
      </c>
      <c r="M6899" s="95" t="str">
        <f>IF(A6899&lt;&gt;"",IF(MID(C6899,1,1)="c",SigmaEpsConcrete(I6899,$AN$30:$AN$33,$AR$30:$AR$33,$AS$26,$AS$27,$AS$28,$AQ$20,$AU$19),""),"")</f>
        <v/>
      </c>
      <c r="N6899" s="95" t="str">
        <f>IF(A6899&lt;&gt;"",IF(MID(C6899,1,1)="r",SigmaEpsReinf(J6899,$AS$42:$AS$43,$AS$41,$AS$39,$AS$40,$AQ$38),""),"")</f>
        <v/>
      </c>
      <c r="Q6899" s="92" t="str">
        <f t="shared" si="1086"/>
        <v/>
      </c>
      <c r="R6899" s="92" t="str">
        <f t="shared" si="1087"/>
        <v/>
      </c>
      <c r="U6899" s="5"/>
      <c r="V6899" s="5"/>
      <c r="W6899" s="94" t="str">
        <f t="shared" si="1085"/>
        <v/>
      </c>
      <c r="X6899" s="94" t="str">
        <f t="shared" si="1088"/>
        <v/>
      </c>
      <c r="Y6899" s="5"/>
      <c r="BK6899" s="8"/>
      <c r="BL6899" s="5"/>
      <c r="BM6899" s="5"/>
      <c r="BN6899" s="5"/>
      <c r="BO6899" s="5"/>
      <c r="BP6899" s="1"/>
      <c r="BQ6899" s="1"/>
      <c r="BR6899" s="1"/>
      <c r="BS6899" s="1"/>
      <c r="BT6899" s="1"/>
      <c r="BU6899" s="4"/>
      <c r="BV6899" s="1"/>
      <c r="BW6899" s="3"/>
      <c r="BX6899" s="4"/>
      <c r="BY6899" s="5"/>
      <c r="BZ6899" s="5"/>
      <c r="CA6899" s="5"/>
      <c r="CB6899" s="5"/>
      <c r="CC6899" s="5"/>
      <c r="CD6899" s="43"/>
    </row>
    <row r="6900" spans="1:82" x14ac:dyDescent="0.25">
      <c r="A6900" s="8"/>
      <c r="B6900" s="5"/>
      <c r="C6900" s="5"/>
      <c r="D6900" s="5"/>
      <c r="E6900" s="5"/>
      <c r="F6900" s="94" t="str">
        <f t="shared" si="1079"/>
        <v/>
      </c>
      <c r="G6900" s="94" t="str">
        <f t="shared" si="1080"/>
        <v/>
      </c>
      <c r="H6900" s="127" t="str">
        <f>IF(A6900&lt;&gt;"",IF(MID(C6900,1,1)="c",$AS$26,IF(MID(C6900,1,1)="r",$AS$41,IF(MID(C6900,1,1)="p",#REF!,#REF!))),"")</f>
        <v/>
      </c>
      <c r="I6900" s="92" t="str">
        <f t="shared" si="1081"/>
        <v/>
      </c>
      <c r="J6900" s="92" t="str">
        <f t="shared" si="1082"/>
        <v/>
      </c>
      <c r="K6900" s="92" t="str">
        <f t="shared" si="1083"/>
        <v/>
      </c>
      <c r="L6900" s="92" t="str">
        <f t="shared" si="1084"/>
        <v/>
      </c>
      <c r="M6900" s="95" t="str">
        <f>IF(A6900&lt;&gt;"",IF(MID(C6900,1,1)="c",SigmaEpsConcrete(I6900,$AN$30:$AN$33,$AR$30:$AR$33,$AS$26,$AS$27,$AS$28,$AQ$20,$AU$19),""),"")</f>
        <v/>
      </c>
      <c r="N6900" s="95" t="str">
        <f>IF(A6900&lt;&gt;"",IF(MID(C6900,1,1)="r",SigmaEpsReinf(J6900,$AS$42:$AS$43,$AS$41,$AS$39,$AS$40,$AQ$38),""),"")</f>
        <v/>
      </c>
      <c r="Q6900" s="92" t="str">
        <f t="shared" si="1086"/>
        <v/>
      </c>
      <c r="R6900" s="92" t="str">
        <f t="shared" si="1087"/>
        <v/>
      </c>
      <c r="U6900" s="5"/>
      <c r="V6900" s="5"/>
      <c r="W6900" s="94" t="str">
        <f t="shared" si="1085"/>
        <v/>
      </c>
      <c r="X6900" s="94" t="str">
        <f t="shared" si="1088"/>
        <v/>
      </c>
      <c r="Y6900" s="5"/>
      <c r="BK6900" s="8"/>
      <c r="BL6900" s="5"/>
      <c r="BM6900" s="5"/>
      <c r="BN6900" s="5"/>
      <c r="BO6900" s="5"/>
      <c r="BP6900" s="1"/>
      <c r="BQ6900" s="1"/>
      <c r="BR6900" s="1"/>
      <c r="BS6900" s="1"/>
      <c r="BT6900" s="1"/>
      <c r="BU6900" s="4"/>
      <c r="BV6900" s="1"/>
      <c r="BW6900" s="3"/>
      <c r="BX6900" s="4"/>
      <c r="BY6900" s="5"/>
      <c r="BZ6900" s="5"/>
      <c r="CA6900" s="5"/>
      <c r="CB6900" s="5"/>
      <c r="CC6900" s="5"/>
      <c r="CD6900" s="43"/>
    </row>
    <row r="6901" spans="1:82" x14ac:dyDescent="0.25">
      <c r="A6901" s="8"/>
      <c r="B6901" s="5"/>
      <c r="C6901" s="5"/>
      <c r="D6901" s="5"/>
      <c r="E6901" s="5"/>
      <c r="F6901" s="94" t="str">
        <f t="shared" si="1079"/>
        <v/>
      </c>
      <c r="G6901" s="94" t="str">
        <f t="shared" si="1080"/>
        <v/>
      </c>
      <c r="H6901" s="127" t="str">
        <f>IF(A6901&lt;&gt;"",IF(MID(C6901,1,1)="c",$AS$26,IF(MID(C6901,1,1)="r",$AS$41,IF(MID(C6901,1,1)="p",#REF!,#REF!))),"")</f>
        <v/>
      </c>
      <c r="I6901" s="92" t="str">
        <f t="shared" si="1081"/>
        <v/>
      </c>
      <c r="J6901" s="92" t="str">
        <f t="shared" si="1082"/>
        <v/>
      </c>
      <c r="K6901" s="92" t="str">
        <f t="shared" si="1083"/>
        <v/>
      </c>
      <c r="L6901" s="92" t="str">
        <f t="shared" si="1084"/>
        <v/>
      </c>
      <c r="M6901" s="95" t="str">
        <f>IF(A6901&lt;&gt;"",IF(MID(C6901,1,1)="c",SigmaEpsConcrete(I6901,$AN$30:$AN$33,$AR$30:$AR$33,$AS$26,$AS$27,$AS$28,$AQ$20,$AU$19),""),"")</f>
        <v/>
      </c>
      <c r="N6901" s="95" t="str">
        <f>IF(A6901&lt;&gt;"",IF(MID(C6901,1,1)="r",SigmaEpsReinf(J6901,$AS$42:$AS$43,$AS$41,$AS$39,$AS$40,$AQ$38),""),"")</f>
        <v/>
      </c>
      <c r="Q6901" s="92" t="str">
        <f t="shared" si="1086"/>
        <v/>
      </c>
      <c r="R6901" s="92" t="str">
        <f t="shared" si="1087"/>
        <v/>
      </c>
      <c r="U6901" s="5"/>
      <c r="V6901" s="5"/>
      <c r="W6901" s="94" t="str">
        <f t="shared" si="1085"/>
        <v/>
      </c>
      <c r="X6901" s="94" t="str">
        <f t="shared" si="1088"/>
        <v/>
      </c>
      <c r="Y6901" s="5"/>
      <c r="BK6901" s="8"/>
      <c r="BL6901" s="5"/>
      <c r="BM6901" s="5"/>
      <c r="BN6901" s="5"/>
      <c r="BO6901" s="5"/>
      <c r="BP6901" s="1"/>
      <c r="BQ6901" s="1"/>
      <c r="BR6901" s="1"/>
      <c r="BS6901" s="1"/>
      <c r="BT6901" s="1"/>
      <c r="BU6901" s="4"/>
      <c r="BV6901" s="1"/>
      <c r="BW6901" s="3"/>
      <c r="BX6901" s="4"/>
      <c r="BY6901" s="5"/>
      <c r="BZ6901" s="5"/>
      <c r="CA6901" s="5"/>
      <c r="CB6901" s="5"/>
      <c r="CC6901" s="5"/>
      <c r="CD6901" s="43"/>
    </row>
    <row r="6902" spans="1:82" x14ac:dyDescent="0.25">
      <c r="A6902" s="8"/>
      <c r="B6902" s="5"/>
      <c r="C6902" s="5"/>
      <c r="D6902" s="5"/>
      <c r="E6902" s="5"/>
      <c r="F6902" s="94" t="str">
        <f t="shared" si="1079"/>
        <v/>
      </c>
      <c r="G6902" s="94" t="str">
        <f t="shared" si="1080"/>
        <v/>
      </c>
      <c r="H6902" s="127" t="str">
        <f>IF(A6902&lt;&gt;"",IF(MID(C6902,1,1)="c",$AS$26,IF(MID(C6902,1,1)="r",$AS$41,IF(MID(C6902,1,1)="p",#REF!,#REF!))),"")</f>
        <v/>
      </c>
      <c r="I6902" s="92" t="str">
        <f t="shared" si="1081"/>
        <v/>
      </c>
      <c r="J6902" s="92" t="str">
        <f t="shared" si="1082"/>
        <v/>
      </c>
      <c r="K6902" s="92" t="str">
        <f t="shared" si="1083"/>
        <v/>
      </c>
      <c r="L6902" s="92" t="str">
        <f t="shared" si="1084"/>
        <v/>
      </c>
      <c r="M6902" s="95" t="str">
        <f>IF(A6902&lt;&gt;"",IF(MID(C6902,1,1)="c",SigmaEpsConcrete(I6902,$AN$30:$AN$33,$AR$30:$AR$33,$AS$26,$AS$27,$AS$28,$AQ$20,$AU$19),""),"")</f>
        <v/>
      </c>
      <c r="N6902" s="95" t="str">
        <f>IF(A6902&lt;&gt;"",IF(MID(C6902,1,1)="r",SigmaEpsReinf(J6902,$AS$42:$AS$43,$AS$41,$AS$39,$AS$40,$AQ$38),""),"")</f>
        <v/>
      </c>
      <c r="Q6902" s="92" t="str">
        <f t="shared" si="1086"/>
        <v/>
      </c>
      <c r="R6902" s="92" t="str">
        <f t="shared" si="1087"/>
        <v/>
      </c>
      <c r="U6902" s="5"/>
      <c r="V6902" s="5"/>
      <c r="W6902" s="94" t="str">
        <f t="shared" si="1085"/>
        <v/>
      </c>
      <c r="X6902" s="94" t="str">
        <f t="shared" si="1088"/>
        <v/>
      </c>
      <c r="Y6902" s="5"/>
      <c r="BK6902" s="8"/>
      <c r="BL6902" s="5"/>
      <c r="BM6902" s="5"/>
      <c r="BN6902" s="5"/>
      <c r="BO6902" s="5"/>
      <c r="BP6902" s="1"/>
      <c r="BQ6902" s="1"/>
      <c r="BR6902" s="1"/>
      <c r="BS6902" s="1"/>
      <c r="BT6902" s="1"/>
      <c r="BU6902" s="4"/>
      <c r="BV6902" s="1"/>
      <c r="BW6902" s="3"/>
      <c r="BX6902" s="4"/>
      <c r="BY6902" s="5"/>
      <c r="BZ6902" s="5"/>
      <c r="CA6902" s="5"/>
      <c r="CB6902" s="5"/>
      <c r="CC6902" s="5"/>
      <c r="CD6902" s="43"/>
    </row>
    <row r="6903" spans="1:82" x14ac:dyDescent="0.25">
      <c r="A6903" s="8"/>
      <c r="B6903" s="5"/>
      <c r="C6903" s="5"/>
      <c r="D6903" s="5"/>
      <c r="E6903" s="5"/>
      <c r="F6903" s="94" t="str">
        <f t="shared" si="1079"/>
        <v/>
      </c>
      <c r="G6903" s="94" t="str">
        <f t="shared" si="1080"/>
        <v/>
      </c>
      <c r="H6903" s="127" t="str">
        <f>IF(A6903&lt;&gt;"",IF(MID(C6903,1,1)="c",$AS$26,IF(MID(C6903,1,1)="r",$AS$41,IF(MID(C6903,1,1)="p",#REF!,#REF!))),"")</f>
        <v/>
      </c>
      <c r="I6903" s="92" t="str">
        <f t="shared" si="1081"/>
        <v/>
      </c>
      <c r="J6903" s="92" t="str">
        <f t="shared" si="1082"/>
        <v/>
      </c>
      <c r="K6903" s="92" t="str">
        <f t="shared" si="1083"/>
        <v/>
      </c>
      <c r="L6903" s="92" t="str">
        <f t="shared" si="1084"/>
        <v/>
      </c>
      <c r="M6903" s="95" t="str">
        <f>IF(A6903&lt;&gt;"",IF(MID(C6903,1,1)="c",SigmaEpsConcrete(I6903,$AN$30:$AN$33,$AR$30:$AR$33,$AS$26,$AS$27,$AS$28,$AQ$20,$AU$19),""),"")</f>
        <v/>
      </c>
      <c r="N6903" s="95" t="str">
        <f>IF(A6903&lt;&gt;"",IF(MID(C6903,1,1)="r",SigmaEpsReinf(J6903,$AS$42:$AS$43,$AS$41,$AS$39,$AS$40,$AQ$38),""),"")</f>
        <v/>
      </c>
      <c r="Q6903" s="92" t="str">
        <f t="shared" si="1086"/>
        <v/>
      </c>
      <c r="R6903" s="92" t="str">
        <f t="shared" si="1087"/>
        <v/>
      </c>
      <c r="U6903" s="5"/>
      <c r="V6903" s="5"/>
      <c r="W6903" s="94" t="str">
        <f t="shared" si="1085"/>
        <v/>
      </c>
      <c r="X6903" s="94" t="str">
        <f t="shared" si="1088"/>
        <v/>
      </c>
      <c r="Y6903" s="5"/>
      <c r="BK6903" s="8"/>
      <c r="BL6903" s="5"/>
      <c r="BM6903" s="5"/>
      <c r="BN6903" s="5"/>
      <c r="BO6903" s="5"/>
      <c r="BP6903" s="1"/>
      <c r="BQ6903" s="1"/>
      <c r="BR6903" s="1"/>
      <c r="BS6903" s="1"/>
      <c r="BT6903" s="1"/>
      <c r="BU6903" s="4"/>
      <c r="BV6903" s="1"/>
      <c r="BW6903" s="3"/>
      <c r="BX6903" s="4"/>
      <c r="BY6903" s="5"/>
      <c r="BZ6903" s="5"/>
      <c r="CA6903" s="5"/>
      <c r="CB6903" s="5"/>
      <c r="CC6903" s="5"/>
      <c r="CD6903" s="43"/>
    </row>
    <row r="6904" spans="1:82" x14ac:dyDescent="0.25">
      <c r="A6904" s="8"/>
      <c r="B6904" s="5"/>
      <c r="C6904" s="5"/>
      <c r="D6904" s="5"/>
      <c r="E6904" s="5"/>
      <c r="F6904" s="94" t="str">
        <f t="shared" si="1079"/>
        <v/>
      </c>
      <c r="G6904" s="94" t="str">
        <f t="shared" si="1080"/>
        <v/>
      </c>
      <c r="H6904" s="127" t="str">
        <f>IF(A6904&lt;&gt;"",IF(MID(C6904,1,1)="c",$AS$26,IF(MID(C6904,1,1)="r",$AS$41,IF(MID(C6904,1,1)="p",#REF!,#REF!))),"")</f>
        <v/>
      </c>
      <c r="I6904" s="92" t="str">
        <f t="shared" si="1081"/>
        <v/>
      </c>
      <c r="J6904" s="92" t="str">
        <f t="shared" si="1082"/>
        <v/>
      </c>
      <c r="K6904" s="92" t="str">
        <f t="shared" si="1083"/>
        <v/>
      </c>
      <c r="L6904" s="92" t="str">
        <f t="shared" si="1084"/>
        <v/>
      </c>
      <c r="M6904" s="95" t="str">
        <f>IF(A6904&lt;&gt;"",IF(MID(C6904,1,1)="c",SigmaEpsConcrete(I6904,$AN$30:$AN$33,$AR$30:$AR$33,$AS$26,$AS$27,$AS$28,$AQ$20,$AU$19),""),"")</f>
        <v/>
      </c>
      <c r="N6904" s="95" t="str">
        <f>IF(A6904&lt;&gt;"",IF(MID(C6904,1,1)="r",SigmaEpsReinf(J6904,$AS$42:$AS$43,$AS$41,$AS$39,$AS$40,$AQ$38),""),"")</f>
        <v/>
      </c>
      <c r="Q6904" s="92" t="str">
        <f t="shared" si="1086"/>
        <v/>
      </c>
      <c r="R6904" s="92" t="str">
        <f t="shared" si="1087"/>
        <v/>
      </c>
      <c r="U6904" s="5"/>
      <c r="V6904" s="5"/>
      <c r="W6904" s="94" t="str">
        <f t="shared" si="1085"/>
        <v/>
      </c>
      <c r="X6904" s="94" t="str">
        <f t="shared" si="1088"/>
        <v/>
      </c>
      <c r="Y6904" s="5"/>
      <c r="BK6904" s="8"/>
      <c r="BL6904" s="5"/>
      <c r="BM6904" s="5"/>
      <c r="BN6904" s="5"/>
      <c r="BO6904" s="5"/>
      <c r="BP6904" s="1"/>
      <c r="BQ6904" s="1"/>
      <c r="BR6904" s="1"/>
      <c r="BS6904" s="1"/>
      <c r="BT6904" s="1"/>
      <c r="BU6904" s="4"/>
      <c r="BV6904" s="1"/>
      <c r="BW6904" s="3"/>
      <c r="BX6904" s="4"/>
      <c r="BY6904" s="5"/>
      <c r="BZ6904" s="5"/>
      <c r="CA6904" s="5"/>
      <c r="CB6904" s="5"/>
      <c r="CC6904" s="5"/>
      <c r="CD6904" s="43"/>
    </row>
    <row r="6905" spans="1:82" x14ac:dyDescent="0.25">
      <c r="A6905" s="8"/>
      <c r="B6905" s="5"/>
      <c r="C6905" s="5"/>
      <c r="D6905" s="5"/>
      <c r="E6905" s="5"/>
      <c r="F6905" s="94" t="str">
        <f t="shared" si="1079"/>
        <v/>
      </c>
      <c r="G6905" s="94" t="str">
        <f t="shared" si="1080"/>
        <v/>
      </c>
      <c r="H6905" s="127" t="str">
        <f>IF(A6905&lt;&gt;"",IF(MID(C6905,1,1)="c",$AS$26,IF(MID(C6905,1,1)="r",$AS$41,IF(MID(C6905,1,1)="p",#REF!,#REF!))),"")</f>
        <v/>
      </c>
      <c r="I6905" s="92" t="str">
        <f t="shared" si="1081"/>
        <v/>
      </c>
      <c r="J6905" s="92" t="str">
        <f t="shared" si="1082"/>
        <v/>
      </c>
      <c r="K6905" s="92" t="str">
        <f t="shared" si="1083"/>
        <v/>
      </c>
      <c r="L6905" s="92" t="str">
        <f t="shared" si="1084"/>
        <v/>
      </c>
      <c r="M6905" s="95" t="str">
        <f>IF(A6905&lt;&gt;"",IF(MID(C6905,1,1)="c",SigmaEpsConcrete(I6905,$AN$30:$AN$33,$AR$30:$AR$33,$AS$26,$AS$27,$AS$28,$AQ$20,$AU$19),""),"")</f>
        <v/>
      </c>
      <c r="N6905" s="95" t="str">
        <f>IF(A6905&lt;&gt;"",IF(MID(C6905,1,1)="r",SigmaEpsReinf(J6905,$AS$42:$AS$43,$AS$41,$AS$39,$AS$40,$AQ$38),""),"")</f>
        <v/>
      </c>
      <c r="Q6905" s="92" t="str">
        <f t="shared" si="1086"/>
        <v/>
      </c>
      <c r="R6905" s="92" t="str">
        <f t="shared" si="1087"/>
        <v/>
      </c>
      <c r="U6905" s="5"/>
      <c r="V6905" s="5"/>
      <c r="W6905" s="94" t="str">
        <f t="shared" si="1085"/>
        <v/>
      </c>
      <c r="X6905" s="94" t="str">
        <f t="shared" si="1088"/>
        <v/>
      </c>
      <c r="Y6905" s="5"/>
      <c r="BK6905" s="8"/>
      <c r="BL6905" s="5"/>
      <c r="BM6905" s="5"/>
      <c r="BN6905" s="5"/>
      <c r="BO6905" s="5"/>
      <c r="BP6905" s="1"/>
      <c r="BQ6905" s="1"/>
      <c r="BR6905" s="1"/>
      <c r="BS6905" s="1"/>
      <c r="BT6905" s="1"/>
      <c r="BU6905" s="4"/>
      <c r="BV6905" s="1"/>
      <c r="BW6905" s="3"/>
      <c r="BX6905" s="4"/>
      <c r="BY6905" s="5"/>
      <c r="BZ6905" s="5"/>
      <c r="CA6905" s="5"/>
      <c r="CB6905" s="5"/>
      <c r="CC6905" s="5"/>
      <c r="CD6905" s="43"/>
    </row>
    <row r="6906" spans="1:82" x14ac:dyDescent="0.25">
      <c r="A6906" s="8"/>
      <c r="B6906" s="5"/>
      <c r="C6906" s="5"/>
      <c r="D6906" s="5"/>
      <c r="E6906" s="5"/>
      <c r="F6906" s="94" t="str">
        <f t="shared" si="1079"/>
        <v/>
      </c>
      <c r="G6906" s="94" t="str">
        <f t="shared" si="1080"/>
        <v/>
      </c>
      <c r="H6906" s="127" t="str">
        <f>IF(A6906&lt;&gt;"",IF(MID(C6906,1,1)="c",$AS$26,IF(MID(C6906,1,1)="r",$AS$41,IF(MID(C6906,1,1)="p",#REF!,#REF!))),"")</f>
        <v/>
      </c>
      <c r="I6906" s="92" t="str">
        <f t="shared" si="1081"/>
        <v/>
      </c>
      <c r="J6906" s="92" t="str">
        <f t="shared" si="1082"/>
        <v/>
      </c>
      <c r="K6906" s="92" t="str">
        <f t="shared" si="1083"/>
        <v/>
      </c>
      <c r="L6906" s="92" t="str">
        <f t="shared" si="1084"/>
        <v/>
      </c>
      <c r="M6906" s="95" t="str">
        <f>IF(A6906&lt;&gt;"",IF(MID(C6906,1,1)="c",SigmaEpsConcrete(I6906,$AN$30:$AN$33,$AR$30:$AR$33,$AS$26,$AS$27,$AS$28,$AQ$20,$AU$19),""),"")</f>
        <v/>
      </c>
      <c r="N6906" s="95" t="str">
        <f>IF(A6906&lt;&gt;"",IF(MID(C6906,1,1)="r",SigmaEpsReinf(J6906,$AS$42:$AS$43,$AS$41,$AS$39,$AS$40,$AQ$38),""),"")</f>
        <v/>
      </c>
      <c r="Q6906" s="92" t="str">
        <f t="shared" si="1086"/>
        <v/>
      </c>
      <c r="R6906" s="92" t="str">
        <f t="shared" si="1087"/>
        <v/>
      </c>
      <c r="U6906" s="5"/>
      <c r="V6906" s="5"/>
      <c r="W6906" s="94" t="str">
        <f t="shared" si="1085"/>
        <v/>
      </c>
      <c r="X6906" s="94" t="str">
        <f t="shared" si="1088"/>
        <v/>
      </c>
      <c r="Y6906" s="5"/>
      <c r="BK6906" s="8"/>
      <c r="BL6906" s="5"/>
      <c r="BM6906" s="5"/>
      <c r="BN6906" s="5"/>
      <c r="BO6906" s="5"/>
      <c r="BP6906" s="1"/>
      <c r="BQ6906" s="1"/>
      <c r="BR6906" s="1"/>
      <c r="BS6906" s="1"/>
      <c r="BT6906" s="1"/>
      <c r="BU6906" s="4"/>
      <c r="BV6906" s="1"/>
      <c r="BW6906" s="3"/>
      <c r="BX6906" s="4"/>
      <c r="BY6906" s="5"/>
      <c r="BZ6906" s="5"/>
      <c r="CA6906" s="5"/>
      <c r="CB6906" s="5"/>
      <c r="CC6906" s="5"/>
      <c r="CD6906" s="43"/>
    </row>
    <row r="6907" spans="1:82" x14ac:dyDescent="0.25">
      <c r="A6907" s="8"/>
      <c r="B6907" s="5"/>
      <c r="C6907" s="5"/>
      <c r="D6907" s="5"/>
      <c r="E6907" s="5"/>
      <c r="F6907" s="94" t="str">
        <f t="shared" si="1079"/>
        <v/>
      </c>
      <c r="G6907" s="94" t="str">
        <f t="shared" si="1080"/>
        <v/>
      </c>
      <c r="H6907" s="127" t="str">
        <f>IF(A6907&lt;&gt;"",IF(MID(C6907,1,1)="c",$AS$26,IF(MID(C6907,1,1)="r",$AS$41,IF(MID(C6907,1,1)="p",#REF!,#REF!))),"")</f>
        <v/>
      </c>
      <c r="I6907" s="92" t="str">
        <f t="shared" si="1081"/>
        <v/>
      </c>
      <c r="J6907" s="92" t="str">
        <f t="shared" si="1082"/>
        <v/>
      </c>
      <c r="K6907" s="92" t="str">
        <f t="shared" si="1083"/>
        <v/>
      </c>
      <c r="L6907" s="92" t="str">
        <f t="shared" si="1084"/>
        <v/>
      </c>
      <c r="M6907" s="95" t="str">
        <f>IF(A6907&lt;&gt;"",IF(MID(C6907,1,1)="c",SigmaEpsConcrete(I6907,$AN$30:$AN$33,$AR$30:$AR$33,$AS$26,$AS$27,$AS$28,$AQ$20,$AU$19),""),"")</f>
        <v/>
      </c>
      <c r="N6907" s="95" t="str">
        <f>IF(A6907&lt;&gt;"",IF(MID(C6907,1,1)="r",SigmaEpsReinf(J6907,$AS$42:$AS$43,$AS$41,$AS$39,$AS$40,$AQ$38),""),"")</f>
        <v/>
      </c>
      <c r="Q6907" s="92" t="str">
        <f t="shared" si="1086"/>
        <v/>
      </c>
      <c r="R6907" s="92" t="str">
        <f t="shared" si="1087"/>
        <v/>
      </c>
      <c r="U6907" s="5"/>
      <c r="V6907" s="5"/>
      <c r="W6907" s="94" t="str">
        <f t="shared" si="1085"/>
        <v/>
      </c>
      <c r="X6907" s="94" t="str">
        <f t="shared" si="1088"/>
        <v/>
      </c>
      <c r="Y6907" s="5"/>
      <c r="BK6907" s="8"/>
      <c r="BL6907" s="5"/>
      <c r="BM6907" s="5"/>
      <c r="BN6907" s="5"/>
      <c r="BO6907" s="5"/>
      <c r="BP6907" s="1"/>
      <c r="BQ6907" s="1"/>
      <c r="BR6907" s="1"/>
      <c r="BS6907" s="1"/>
      <c r="BT6907" s="1"/>
      <c r="BU6907" s="4"/>
      <c r="BV6907" s="1"/>
      <c r="BW6907" s="3"/>
      <c r="BX6907" s="4"/>
      <c r="BY6907" s="5"/>
      <c r="BZ6907" s="5"/>
      <c r="CA6907" s="5"/>
      <c r="CB6907" s="5"/>
      <c r="CC6907" s="5"/>
      <c r="CD6907" s="43"/>
    </row>
    <row r="6908" spans="1:82" x14ac:dyDescent="0.25">
      <c r="A6908" s="8"/>
      <c r="B6908" s="5"/>
      <c r="C6908" s="5"/>
      <c r="D6908" s="5"/>
      <c r="E6908" s="5"/>
      <c r="F6908" s="94" t="str">
        <f t="shared" si="1079"/>
        <v/>
      </c>
      <c r="G6908" s="94" t="str">
        <f t="shared" si="1080"/>
        <v/>
      </c>
      <c r="H6908" s="127" t="str">
        <f>IF(A6908&lt;&gt;"",IF(MID(C6908,1,1)="c",$AS$26,IF(MID(C6908,1,1)="r",$AS$41,IF(MID(C6908,1,1)="p",#REF!,#REF!))),"")</f>
        <v/>
      </c>
      <c r="I6908" s="92" t="str">
        <f t="shared" si="1081"/>
        <v/>
      </c>
      <c r="J6908" s="92" t="str">
        <f t="shared" si="1082"/>
        <v/>
      </c>
      <c r="K6908" s="92" t="str">
        <f t="shared" si="1083"/>
        <v/>
      </c>
      <c r="L6908" s="92" t="str">
        <f t="shared" si="1084"/>
        <v/>
      </c>
      <c r="M6908" s="95" t="str">
        <f>IF(A6908&lt;&gt;"",IF(MID(C6908,1,1)="c",SigmaEpsConcrete(I6908,$AN$30:$AN$33,$AR$30:$AR$33,$AS$26,$AS$27,$AS$28,$AQ$20,$AU$19),""),"")</f>
        <v/>
      </c>
      <c r="N6908" s="95" t="str">
        <f>IF(A6908&lt;&gt;"",IF(MID(C6908,1,1)="r",SigmaEpsReinf(J6908,$AS$42:$AS$43,$AS$41,$AS$39,$AS$40,$AQ$38),""),"")</f>
        <v/>
      </c>
      <c r="Q6908" s="92" t="str">
        <f t="shared" si="1086"/>
        <v/>
      </c>
      <c r="R6908" s="92" t="str">
        <f t="shared" si="1087"/>
        <v/>
      </c>
      <c r="U6908" s="5"/>
      <c r="V6908" s="5"/>
      <c r="W6908" s="94" t="str">
        <f t="shared" si="1085"/>
        <v/>
      </c>
      <c r="X6908" s="94" t="str">
        <f t="shared" si="1088"/>
        <v/>
      </c>
      <c r="Y6908" s="5"/>
      <c r="BK6908" s="8"/>
      <c r="BL6908" s="5"/>
      <c r="BM6908" s="5"/>
      <c r="BN6908" s="5"/>
      <c r="BO6908" s="5"/>
      <c r="BP6908" s="1"/>
      <c r="BQ6908" s="1"/>
      <c r="BR6908" s="1"/>
      <c r="BS6908" s="1"/>
      <c r="BT6908" s="1"/>
      <c r="BU6908" s="4"/>
      <c r="BV6908" s="1"/>
      <c r="BW6908" s="3"/>
      <c r="BX6908" s="4"/>
      <c r="BY6908" s="5"/>
      <c r="BZ6908" s="5"/>
      <c r="CA6908" s="5"/>
      <c r="CB6908" s="5"/>
      <c r="CC6908" s="5"/>
      <c r="CD6908" s="43"/>
    </row>
    <row r="6909" spans="1:82" x14ac:dyDescent="0.25">
      <c r="A6909" s="8"/>
      <c r="B6909" s="5"/>
      <c r="C6909" s="5"/>
      <c r="D6909" s="5"/>
      <c r="E6909" s="5"/>
      <c r="F6909" s="94" t="str">
        <f t="shared" si="1079"/>
        <v/>
      </c>
      <c r="G6909" s="94" t="str">
        <f t="shared" si="1080"/>
        <v/>
      </c>
      <c r="H6909" s="127" t="str">
        <f>IF(A6909&lt;&gt;"",IF(MID(C6909,1,1)="c",$AS$26,IF(MID(C6909,1,1)="r",$AS$41,IF(MID(C6909,1,1)="p",#REF!,#REF!))),"")</f>
        <v/>
      </c>
      <c r="I6909" s="92" t="str">
        <f t="shared" si="1081"/>
        <v/>
      </c>
      <c r="J6909" s="92" t="str">
        <f t="shared" si="1082"/>
        <v/>
      </c>
      <c r="K6909" s="92" t="str">
        <f t="shared" si="1083"/>
        <v/>
      </c>
      <c r="L6909" s="92" t="str">
        <f t="shared" si="1084"/>
        <v/>
      </c>
      <c r="M6909" s="95" t="str">
        <f>IF(A6909&lt;&gt;"",IF(MID(C6909,1,1)="c",SigmaEpsConcrete(I6909,$AN$30:$AN$33,$AR$30:$AR$33,$AS$26,$AS$27,$AS$28,$AQ$20,$AU$19),""),"")</f>
        <v/>
      </c>
      <c r="N6909" s="95" t="str">
        <f>IF(A6909&lt;&gt;"",IF(MID(C6909,1,1)="r",SigmaEpsReinf(J6909,$AS$42:$AS$43,$AS$41,$AS$39,$AS$40,$AQ$38),""),"")</f>
        <v/>
      </c>
      <c r="Q6909" s="92" t="str">
        <f t="shared" si="1086"/>
        <v/>
      </c>
      <c r="R6909" s="92" t="str">
        <f t="shared" si="1087"/>
        <v/>
      </c>
      <c r="U6909" s="5"/>
      <c r="V6909" s="5"/>
      <c r="W6909" s="94" t="str">
        <f t="shared" si="1085"/>
        <v/>
      </c>
      <c r="X6909" s="94" t="str">
        <f t="shared" si="1088"/>
        <v/>
      </c>
      <c r="Y6909" s="5"/>
      <c r="BK6909" s="8"/>
      <c r="BL6909" s="5"/>
      <c r="BM6909" s="5"/>
      <c r="BN6909" s="5"/>
      <c r="BO6909" s="5"/>
      <c r="BP6909" s="1"/>
      <c r="BQ6909" s="1"/>
      <c r="BR6909" s="1"/>
      <c r="BS6909" s="1"/>
      <c r="BT6909" s="1"/>
      <c r="BU6909" s="4"/>
      <c r="BV6909" s="1"/>
      <c r="BW6909" s="3"/>
      <c r="BX6909" s="4"/>
      <c r="BY6909" s="5"/>
      <c r="BZ6909" s="5"/>
      <c r="CA6909" s="5"/>
      <c r="CB6909" s="5"/>
      <c r="CC6909" s="5"/>
      <c r="CD6909" s="43"/>
    </row>
    <row r="6910" spans="1:82" x14ac:dyDescent="0.25">
      <c r="A6910" s="8"/>
      <c r="B6910" s="5"/>
      <c r="C6910" s="5"/>
      <c r="D6910" s="5"/>
      <c r="E6910" s="5"/>
      <c r="F6910" s="94" t="str">
        <f t="shared" si="1079"/>
        <v/>
      </c>
      <c r="G6910" s="94" t="str">
        <f t="shared" si="1080"/>
        <v/>
      </c>
      <c r="H6910" s="127" t="str">
        <f>IF(A6910&lt;&gt;"",IF(MID(C6910,1,1)="c",$AS$26,IF(MID(C6910,1,1)="r",$AS$41,IF(MID(C6910,1,1)="p",#REF!,#REF!))),"")</f>
        <v/>
      </c>
      <c r="I6910" s="92" t="str">
        <f t="shared" si="1081"/>
        <v/>
      </c>
      <c r="J6910" s="92" t="str">
        <f t="shared" si="1082"/>
        <v/>
      </c>
      <c r="K6910" s="92" t="str">
        <f t="shared" si="1083"/>
        <v/>
      </c>
      <c r="L6910" s="92" t="str">
        <f t="shared" si="1084"/>
        <v/>
      </c>
      <c r="M6910" s="95" t="str">
        <f>IF(A6910&lt;&gt;"",IF(MID(C6910,1,1)="c",SigmaEpsConcrete(I6910,$AN$30:$AN$33,$AR$30:$AR$33,$AS$26,$AS$27,$AS$28,$AQ$20,$AU$19),""),"")</f>
        <v/>
      </c>
      <c r="N6910" s="95" t="str">
        <f>IF(A6910&lt;&gt;"",IF(MID(C6910,1,1)="r",SigmaEpsReinf(J6910,$AS$42:$AS$43,$AS$41,$AS$39,$AS$40,$AQ$38),""),"")</f>
        <v/>
      </c>
      <c r="Q6910" s="92" t="str">
        <f t="shared" si="1086"/>
        <v/>
      </c>
      <c r="R6910" s="92" t="str">
        <f t="shared" si="1087"/>
        <v/>
      </c>
      <c r="U6910" s="5"/>
      <c r="V6910" s="5"/>
      <c r="W6910" s="94" t="str">
        <f t="shared" si="1085"/>
        <v/>
      </c>
      <c r="X6910" s="94" t="str">
        <f t="shared" si="1088"/>
        <v/>
      </c>
      <c r="Y6910" s="5"/>
      <c r="BK6910" s="8"/>
      <c r="BL6910" s="5"/>
      <c r="BM6910" s="5"/>
      <c r="BN6910" s="5"/>
      <c r="BO6910" s="5"/>
      <c r="BP6910" s="1"/>
      <c r="BQ6910" s="1"/>
      <c r="BR6910" s="1"/>
      <c r="BS6910" s="1"/>
      <c r="BT6910" s="1"/>
      <c r="BU6910" s="4"/>
      <c r="BV6910" s="1"/>
      <c r="BW6910" s="3"/>
      <c r="BX6910" s="4"/>
      <c r="BY6910" s="5"/>
      <c r="BZ6910" s="5"/>
      <c r="CA6910" s="5"/>
      <c r="CB6910" s="5"/>
      <c r="CC6910" s="5"/>
      <c r="CD6910" s="43"/>
    </row>
    <row r="6911" spans="1:82" x14ac:dyDescent="0.25">
      <c r="A6911" s="8"/>
      <c r="B6911" s="5"/>
      <c r="C6911" s="5"/>
      <c r="D6911" s="5"/>
      <c r="E6911" s="5"/>
      <c r="F6911" s="94" t="str">
        <f t="shared" si="1079"/>
        <v/>
      </c>
      <c r="G6911" s="94" t="str">
        <f t="shared" si="1080"/>
        <v/>
      </c>
      <c r="H6911" s="127" t="str">
        <f>IF(A6911&lt;&gt;"",IF(MID(C6911,1,1)="c",$AS$26,IF(MID(C6911,1,1)="r",$AS$41,IF(MID(C6911,1,1)="p",#REF!,#REF!))),"")</f>
        <v/>
      </c>
      <c r="I6911" s="92" t="str">
        <f t="shared" si="1081"/>
        <v/>
      </c>
      <c r="J6911" s="92" t="str">
        <f t="shared" si="1082"/>
        <v/>
      </c>
      <c r="K6911" s="92" t="str">
        <f t="shared" si="1083"/>
        <v/>
      </c>
      <c r="L6911" s="92" t="str">
        <f t="shared" si="1084"/>
        <v/>
      </c>
      <c r="M6911" s="95" t="str">
        <f>IF(A6911&lt;&gt;"",IF(MID(C6911,1,1)="c",SigmaEpsConcrete(I6911,$AN$30:$AN$33,$AR$30:$AR$33,$AS$26,$AS$27,$AS$28,$AQ$20,$AU$19),""),"")</f>
        <v/>
      </c>
      <c r="N6911" s="95" t="str">
        <f>IF(A6911&lt;&gt;"",IF(MID(C6911,1,1)="r",SigmaEpsReinf(J6911,$AS$42:$AS$43,$AS$41,$AS$39,$AS$40,$AQ$38),""),"")</f>
        <v/>
      </c>
      <c r="Q6911" s="92" t="str">
        <f t="shared" si="1086"/>
        <v/>
      </c>
      <c r="R6911" s="92" t="str">
        <f t="shared" si="1087"/>
        <v/>
      </c>
      <c r="U6911" s="5"/>
      <c r="V6911" s="5"/>
      <c r="W6911" s="94" t="str">
        <f t="shared" si="1085"/>
        <v/>
      </c>
      <c r="X6911" s="94" t="str">
        <f t="shared" si="1088"/>
        <v/>
      </c>
      <c r="Y6911" s="5"/>
      <c r="BK6911" s="8"/>
      <c r="BL6911" s="5"/>
      <c r="BM6911" s="5"/>
      <c r="BN6911" s="5"/>
      <c r="BO6911" s="5"/>
      <c r="BP6911" s="1"/>
      <c r="BQ6911" s="1"/>
      <c r="BR6911" s="1"/>
      <c r="BS6911" s="1"/>
      <c r="BT6911" s="1"/>
      <c r="BU6911" s="4"/>
      <c r="BV6911" s="1"/>
      <c r="BW6911" s="3"/>
      <c r="BX6911" s="4"/>
      <c r="BY6911" s="5"/>
      <c r="BZ6911" s="5"/>
      <c r="CA6911" s="5"/>
      <c r="CB6911" s="5"/>
      <c r="CC6911" s="5"/>
      <c r="CD6911" s="43"/>
    </row>
    <row r="6912" spans="1:82" x14ac:dyDescent="0.25">
      <c r="A6912" s="8"/>
      <c r="B6912" s="5"/>
      <c r="C6912" s="5"/>
      <c r="D6912" s="5"/>
      <c r="E6912" s="5"/>
      <c r="F6912" s="94" t="str">
        <f t="shared" si="1079"/>
        <v/>
      </c>
      <c r="G6912" s="94" t="str">
        <f t="shared" si="1080"/>
        <v/>
      </c>
      <c r="H6912" s="127" t="str">
        <f>IF(A6912&lt;&gt;"",IF(MID(C6912,1,1)="c",$AS$26,IF(MID(C6912,1,1)="r",$AS$41,IF(MID(C6912,1,1)="p",#REF!,#REF!))),"")</f>
        <v/>
      </c>
      <c r="I6912" s="92" t="str">
        <f t="shared" si="1081"/>
        <v/>
      </c>
      <c r="J6912" s="92" t="str">
        <f t="shared" si="1082"/>
        <v/>
      </c>
      <c r="K6912" s="92" t="str">
        <f t="shared" si="1083"/>
        <v/>
      </c>
      <c r="L6912" s="92" t="str">
        <f t="shared" si="1084"/>
        <v/>
      </c>
      <c r="M6912" s="95" t="str">
        <f>IF(A6912&lt;&gt;"",IF(MID(C6912,1,1)="c",SigmaEpsConcrete(I6912,$AN$30:$AN$33,$AR$30:$AR$33,$AS$26,$AS$27,$AS$28,$AQ$20,$AU$19),""),"")</f>
        <v/>
      </c>
      <c r="N6912" s="95" t="str">
        <f>IF(A6912&lt;&gt;"",IF(MID(C6912,1,1)="r",SigmaEpsReinf(J6912,$AS$42:$AS$43,$AS$41,$AS$39,$AS$40,$AQ$38),""),"")</f>
        <v/>
      </c>
      <c r="Q6912" s="92" t="str">
        <f t="shared" si="1086"/>
        <v/>
      </c>
      <c r="R6912" s="92" t="str">
        <f t="shared" si="1087"/>
        <v/>
      </c>
      <c r="U6912" s="5"/>
      <c r="V6912" s="5"/>
      <c r="W6912" s="94" t="str">
        <f t="shared" si="1085"/>
        <v/>
      </c>
      <c r="X6912" s="94" t="str">
        <f t="shared" si="1088"/>
        <v/>
      </c>
      <c r="Y6912" s="5"/>
      <c r="BK6912" s="8"/>
      <c r="BL6912" s="5"/>
      <c r="BM6912" s="5"/>
      <c r="BN6912" s="5"/>
      <c r="BO6912" s="5"/>
      <c r="BP6912" s="1"/>
      <c r="BQ6912" s="1"/>
      <c r="BR6912" s="1"/>
      <c r="BS6912" s="1"/>
      <c r="BT6912" s="1"/>
      <c r="BU6912" s="4"/>
      <c r="BV6912" s="1"/>
      <c r="BW6912" s="3"/>
      <c r="BX6912" s="4"/>
      <c r="BY6912" s="5"/>
      <c r="BZ6912" s="5"/>
      <c r="CA6912" s="5"/>
      <c r="CB6912" s="5"/>
      <c r="CC6912" s="5"/>
      <c r="CD6912" s="43"/>
    </row>
    <row r="6913" spans="1:82" x14ac:dyDescent="0.25">
      <c r="A6913" s="8"/>
      <c r="B6913" s="5"/>
      <c r="C6913" s="5"/>
      <c r="D6913" s="5"/>
      <c r="E6913" s="5"/>
      <c r="F6913" s="94" t="str">
        <f t="shared" si="1079"/>
        <v/>
      </c>
      <c r="G6913" s="94" t="str">
        <f t="shared" si="1080"/>
        <v/>
      </c>
      <c r="H6913" s="127" t="str">
        <f>IF(A6913&lt;&gt;"",IF(MID(C6913,1,1)="c",$AS$26,IF(MID(C6913,1,1)="r",$AS$41,IF(MID(C6913,1,1)="p",#REF!,#REF!))),"")</f>
        <v/>
      </c>
      <c r="I6913" s="92" t="str">
        <f t="shared" si="1081"/>
        <v/>
      </c>
      <c r="J6913" s="92" t="str">
        <f t="shared" si="1082"/>
        <v/>
      </c>
      <c r="K6913" s="92" t="str">
        <f t="shared" si="1083"/>
        <v/>
      </c>
      <c r="L6913" s="92" t="str">
        <f t="shared" si="1084"/>
        <v/>
      </c>
      <c r="M6913" s="95" t="str">
        <f>IF(A6913&lt;&gt;"",IF(MID(C6913,1,1)="c",SigmaEpsConcrete(I6913,$AN$30:$AN$33,$AR$30:$AR$33,$AS$26,$AS$27,$AS$28,$AQ$20,$AU$19),""),"")</f>
        <v/>
      </c>
      <c r="N6913" s="95" t="str">
        <f>IF(A6913&lt;&gt;"",IF(MID(C6913,1,1)="r",SigmaEpsReinf(J6913,$AS$42:$AS$43,$AS$41,$AS$39,$AS$40,$AQ$38),""),"")</f>
        <v/>
      </c>
      <c r="Q6913" s="92" t="str">
        <f t="shared" si="1086"/>
        <v/>
      </c>
      <c r="R6913" s="92" t="str">
        <f t="shared" si="1087"/>
        <v/>
      </c>
      <c r="U6913" s="5"/>
      <c r="V6913" s="5"/>
      <c r="W6913" s="94" t="str">
        <f t="shared" si="1085"/>
        <v/>
      </c>
      <c r="X6913" s="94" t="str">
        <f t="shared" si="1088"/>
        <v/>
      </c>
      <c r="Y6913" s="5"/>
      <c r="BK6913" s="8"/>
      <c r="BL6913" s="5"/>
      <c r="BM6913" s="5"/>
      <c r="BN6913" s="5"/>
      <c r="BO6913" s="5"/>
      <c r="BP6913" s="1"/>
      <c r="BQ6913" s="1"/>
      <c r="BR6913" s="1"/>
      <c r="BS6913" s="1"/>
      <c r="BT6913" s="1"/>
      <c r="BU6913" s="4"/>
      <c r="BV6913" s="1"/>
      <c r="BW6913" s="3"/>
      <c r="BX6913" s="4"/>
      <c r="BY6913" s="5"/>
      <c r="BZ6913" s="5"/>
      <c r="CA6913" s="5"/>
      <c r="CB6913" s="5"/>
      <c r="CC6913" s="5"/>
      <c r="CD6913" s="43"/>
    </row>
    <row r="6914" spans="1:82" x14ac:dyDescent="0.25">
      <c r="A6914" s="8"/>
      <c r="B6914" s="5"/>
      <c r="C6914" s="5"/>
      <c r="D6914" s="5"/>
      <c r="E6914" s="5"/>
      <c r="F6914" s="94" t="str">
        <f t="shared" si="1079"/>
        <v/>
      </c>
      <c r="G6914" s="94" t="str">
        <f t="shared" si="1080"/>
        <v/>
      </c>
      <c r="H6914" s="127" t="str">
        <f>IF(A6914&lt;&gt;"",IF(MID(C6914,1,1)="c",$AS$26,IF(MID(C6914,1,1)="r",$AS$41,IF(MID(C6914,1,1)="p",#REF!,#REF!))),"")</f>
        <v/>
      </c>
      <c r="I6914" s="92" t="str">
        <f t="shared" si="1081"/>
        <v/>
      </c>
      <c r="J6914" s="92" t="str">
        <f t="shared" si="1082"/>
        <v/>
      </c>
      <c r="K6914" s="92" t="str">
        <f t="shared" si="1083"/>
        <v/>
      </c>
      <c r="L6914" s="92" t="str">
        <f t="shared" si="1084"/>
        <v/>
      </c>
      <c r="M6914" s="95" t="str">
        <f>IF(A6914&lt;&gt;"",IF(MID(C6914,1,1)="c",SigmaEpsConcrete(I6914,$AN$30:$AN$33,$AR$30:$AR$33,$AS$26,$AS$27,$AS$28,$AQ$20,$AU$19),""),"")</f>
        <v/>
      </c>
      <c r="N6914" s="95" t="str">
        <f>IF(A6914&lt;&gt;"",IF(MID(C6914,1,1)="r",SigmaEpsReinf(J6914,$AS$42:$AS$43,$AS$41,$AS$39,$AS$40,$AQ$38),""),"")</f>
        <v/>
      </c>
      <c r="Q6914" s="92" t="str">
        <f t="shared" si="1086"/>
        <v/>
      </c>
      <c r="R6914" s="92" t="str">
        <f t="shared" si="1087"/>
        <v/>
      </c>
      <c r="U6914" s="5"/>
      <c r="V6914" s="5"/>
      <c r="W6914" s="94" t="str">
        <f t="shared" si="1085"/>
        <v/>
      </c>
      <c r="X6914" s="94" t="str">
        <f t="shared" si="1088"/>
        <v/>
      </c>
      <c r="Y6914" s="5"/>
      <c r="BK6914" s="8"/>
      <c r="BL6914" s="5"/>
      <c r="BM6914" s="5"/>
      <c r="BN6914" s="5"/>
      <c r="BO6914" s="5"/>
      <c r="BP6914" s="1"/>
      <c r="BQ6914" s="1"/>
      <c r="BR6914" s="1"/>
      <c r="BS6914" s="1"/>
      <c r="BT6914" s="1"/>
      <c r="BU6914" s="4"/>
      <c r="BV6914" s="1"/>
      <c r="BW6914" s="3"/>
      <c r="BX6914" s="4"/>
      <c r="BY6914" s="5"/>
      <c r="BZ6914" s="5"/>
      <c r="CA6914" s="5"/>
      <c r="CB6914" s="5"/>
      <c r="CC6914" s="5"/>
      <c r="CD6914" s="43"/>
    </row>
    <row r="6915" spans="1:82" x14ac:dyDescent="0.25">
      <c r="A6915" s="8"/>
      <c r="B6915" s="5"/>
      <c r="C6915" s="5"/>
      <c r="D6915" s="5"/>
      <c r="E6915" s="5"/>
      <c r="F6915" s="94" t="str">
        <f t="shared" si="1079"/>
        <v/>
      </c>
      <c r="G6915" s="94" t="str">
        <f t="shared" si="1080"/>
        <v/>
      </c>
      <c r="H6915" s="127" t="str">
        <f>IF(A6915&lt;&gt;"",IF(MID(C6915,1,1)="c",$AS$26,IF(MID(C6915,1,1)="r",$AS$41,IF(MID(C6915,1,1)="p",#REF!,#REF!))),"")</f>
        <v/>
      </c>
      <c r="I6915" s="92" t="str">
        <f t="shared" si="1081"/>
        <v/>
      </c>
      <c r="J6915" s="92" t="str">
        <f t="shared" si="1082"/>
        <v/>
      </c>
      <c r="K6915" s="92" t="str">
        <f t="shared" si="1083"/>
        <v/>
      </c>
      <c r="L6915" s="92" t="str">
        <f t="shared" si="1084"/>
        <v/>
      </c>
      <c r="M6915" s="95" t="str">
        <f>IF(A6915&lt;&gt;"",IF(MID(C6915,1,1)="c",SigmaEpsConcrete(I6915,$AN$30:$AN$33,$AR$30:$AR$33,$AS$26,$AS$27,$AS$28,$AQ$20,$AU$19),""),"")</f>
        <v/>
      </c>
      <c r="N6915" s="95" t="str">
        <f>IF(A6915&lt;&gt;"",IF(MID(C6915,1,1)="r",SigmaEpsReinf(J6915,$AS$42:$AS$43,$AS$41,$AS$39,$AS$40,$AQ$38),""),"")</f>
        <v/>
      </c>
      <c r="Q6915" s="92" t="str">
        <f t="shared" si="1086"/>
        <v/>
      </c>
      <c r="R6915" s="92" t="str">
        <f t="shared" si="1087"/>
        <v/>
      </c>
      <c r="U6915" s="5"/>
      <c r="V6915" s="5"/>
      <c r="W6915" s="94" t="str">
        <f t="shared" si="1085"/>
        <v/>
      </c>
      <c r="X6915" s="94" t="str">
        <f t="shared" si="1088"/>
        <v/>
      </c>
      <c r="Y6915" s="5"/>
      <c r="BK6915" s="8"/>
      <c r="BL6915" s="5"/>
      <c r="BM6915" s="5"/>
      <c r="BN6915" s="5"/>
      <c r="BO6915" s="5"/>
      <c r="BP6915" s="1"/>
      <c r="BQ6915" s="1"/>
      <c r="BR6915" s="1"/>
      <c r="BS6915" s="1"/>
      <c r="BT6915" s="1"/>
      <c r="BU6915" s="4"/>
      <c r="BV6915" s="1"/>
      <c r="BW6915" s="3"/>
      <c r="BX6915" s="4"/>
      <c r="BY6915" s="5"/>
      <c r="BZ6915" s="5"/>
      <c r="CA6915" s="5"/>
      <c r="CB6915" s="5"/>
      <c r="CC6915" s="5"/>
      <c r="CD6915" s="43"/>
    </row>
    <row r="6916" spans="1:82" x14ac:dyDescent="0.25">
      <c r="A6916" s="8"/>
      <c r="B6916" s="5"/>
      <c r="C6916" s="5"/>
      <c r="D6916" s="5"/>
      <c r="E6916" s="5"/>
      <c r="F6916" s="94" t="str">
        <f t="shared" si="1079"/>
        <v/>
      </c>
      <c r="G6916" s="94" t="str">
        <f t="shared" si="1080"/>
        <v/>
      </c>
      <c r="H6916" s="127" t="str">
        <f>IF(A6916&lt;&gt;"",IF(MID(C6916,1,1)="c",$AS$26,IF(MID(C6916,1,1)="r",$AS$41,IF(MID(C6916,1,1)="p",#REF!,#REF!))),"")</f>
        <v/>
      </c>
      <c r="I6916" s="92" t="str">
        <f t="shared" si="1081"/>
        <v/>
      </c>
      <c r="J6916" s="92" t="str">
        <f t="shared" si="1082"/>
        <v/>
      </c>
      <c r="K6916" s="92" t="str">
        <f t="shared" si="1083"/>
        <v/>
      </c>
      <c r="L6916" s="92" t="str">
        <f t="shared" si="1084"/>
        <v/>
      </c>
      <c r="M6916" s="95" t="str">
        <f>IF(A6916&lt;&gt;"",IF(MID(C6916,1,1)="c",SigmaEpsConcrete(I6916,$AN$30:$AN$33,$AR$30:$AR$33,$AS$26,$AS$27,$AS$28,$AQ$20,$AU$19),""),"")</f>
        <v/>
      </c>
      <c r="N6916" s="95" t="str">
        <f>IF(A6916&lt;&gt;"",IF(MID(C6916,1,1)="r",SigmaEpsReinf(J6916,$AS$42:$AS$43,$AS$41,$AS$39,$AS$40,$AQ$38),""),"")</f>
        <v/>
      </c>
      <c r="Q6916" s="92" t="str">
        <f t="shared" si="1086"/>
        <v/>
      </c>
      <c r="R6916" s="92" t="str">
        <f t="shared" si="1087"/>
        <v/>
      </c>
      <c r="U6916" s="5"/>
      <c r="V6916" s="5"/>
      <c r="W6916" s="94" t="str">
        <f t="shared" si="1085"/>
        <v/>
      </c>
      <c r="X6916" s="94" t="str">
        <f t="shared" si="1088"/>
        <v/>
      </c>
      <c r="Y6916" s="5"/>
      <c r="BK6916" s="8"/>
      <c r="BL6916" s="5"/>
      <c r="BM6916" s="5"/>
      <c r="BN6916" s="5"/>
      <c r="BO6916" s="5"/>
      <c r="BP6916" s="1"/>
      <c r="BQ6916" s="1"/>
      <c r="BR6916" s="1"/>
      <c r="BS6916" s="1"/>
      <c r="BT6916" s="1"/>
      <c r="BU6916" s="4"/>
      <c r="BV6916" s="1"/>
      <c r="BW6916" s="3"/>
      <c r="BX6916" s="4"/>
      <c r="BY6916" s="5"/>
      <c r="BZ6916" s="5"/>
      <c r="CA6916" s="5"/>
      <c r="CB6916" s="5"/>
      <c r="CC6916" s="5"/>
      <c r="CD6916" s="43"/>
    </row>
    <row r="6917" spans="1:82" x14ac:dyDescent="0.25">
      <c r="A6917" s="8"/>
      <c r="B6917" s="5"/>
      <c r="C6917" s="5"/>
      <c r="D6917" s="5"/>
      <c r="E6917" s="5"/>
      <c r="F6917" s="94" t="str">
        <f t="shared" si="1079"/>
        <v/>
      </c>
      <c r="G6917" s="94" t="str">
        <f t="shared" si="1080"/>
        <v/>
      </c>
      <c r="H6917" s="127" t="str">
        <f>IF(A6917&lt;&gt;"",IF(MID(C6917,1,1)="c",$AS$26,IF(MID(C6917,1,1)="r",$AS$41,IF(MID(C6917,1,1)="p",#REF!,#REF!))),"")</f>
        <v/>
      </c>
      <c r="I6917" s="92" t="str">
        <f t="shared" si="1081"/>
        <v/>
      </c>
      <c r="J6917" s="92" t="str">
        <f t="shared" si="1082"/>
        <v/>
      </c>
      <c r="K6917" s="92" t="str">
        <f t="shared" si="1083"/>
        <v/>
      </c>
      <c r="L6917" s="92" t="str">
        <f t="shared" si="1084"/>
        <v/>
      </c>
      <c r="M6917" s="95" t="str">
        <f>IF(A6917&lt;&gt;"",IF(MID(C6917,1,1)="c",SigmaEpsConcrete(I6917,$AN$30:$AN$33,$AR$30:$AR$33,$AS$26,$AS$27,$AS$28,$AQ$20,$AU$19),""),"")</f>
        <v/>
      </c>
      <c r="N6917" s="95" t="str">
        <f>IF(A6917&lt;&gt;"",IF(MID(C6917,1,1)="r",SigmaEpsReinf(J6917,$AS$42:$AS$43,$AS$41,$AS$39,$AS$40,$AQ$38),""),"")</f>
        <v/>
      </c>
      <c r="Q6917" s="92" t="str">
        <f t="shared" si="1086"/>
        <v/>
      </c>
      <c r="R6917" s="92" t="str">
        <f t="shared" si="1087"/>
        <v/>
      </c>
      <c r="U6917" s="5"/>
      <c r="V6917" s="5"/>
      <c r="W6917" s="94" t="str">
        <f t="shared" si="1085"/>
        <v/>
      </c>
      <c r="X6917" s="94" t="str">
        <f t="shared" si="1088"/>
        <v/>
      </c>
      <c r="Y6917" s="5"/>
      <c r="BK6917" s="8"/>
      <c r="BL6917" s="5"/>
      <c r="BM6917" s="5"/>
      <c r="BN6917" s="5"/>
      <c r="BO6917" s="5"/>
      <c r="BP6917" s="1"/>
      <c r="BQ6917" s="1"/>
      <c r="BR6917" s="1"/>
      <c r="BS6917" s="1"/>
      <c r="BT6917" s="1"/>
      <c r="BU6917" s="4"/>
      <c r="BV6917" s="1"/>
      <c r="BW6917" s="3"/>
      <c r="BX6917" s="4"/>
      <c r="BY6917" s="5"/>
      <c r="BZ6917" s="5"/>
      <c r="CA6917" s="5"/>
      <c r="CB6917" s="5"/>
      <c r="CC6917" s="5"/>
      <c r="CD6917" s="43"/>
    </row>
    <row r="6918" spans="1:82" x14ac:dyDescent="0.25">
      <c r="A6918" s="8"/>
      <c r="B6918" s="5"/>
      <c r="C6918" s="5"/>
      <c r="D6918" s="5"/>
      <c r="E6918" s="5"/>
      <c r="F6918" s="94" t="str">
        <f t="shared" si="1079"/>
        <v/>
      </c>
      <c r="G6918" s="94" t="str">
        <f t="shared" si="1080"/>
        <v/>
      </c>
      <c r="H6918" s="127" t="str">
        <f>IF(A6918&lt;&gt;"",IF(MID(C6918,1,1)="c",$AS$26,IF(MID(C6918,1,1)="r",$AS$41,IF(MID(C6918,1,1)="p",#REF!,#REF!))),"")</f>
        <v/>
      </c>
      <c r="I6918" s="92" t="str">
        <f t="shared" si="1081"/>
        <v/>
      </c>
      <c r="J6918" s="92" t="str">
        <f t="shared" si="1082"/>
        <v/>
      </c>
      <c r="K6918" s="92" t="str">
        <f t="shared" si="1083"/>
        <v/>
      </c>
      <c r="L6918" s="92" t="str">
        <f t="shared" si="1084"/>
        <v/>
      </c>
      <c r="M6918" s="95" t="str">
        <f>IF(A6918&lt;&gt;"",IF(MID(C6918,1,1)="c",SigmaEpsConcrete(I6918,$AN$30:$AN$33,$AR$30:$AR$33,$AS$26,$AS$27,$AS$28,$AQ$20,$AU$19),""),"")</f>
        <v/>
      </c>
      <c r="N6918" s="95" t="str">
        <f>IF(A6918&lt;&gt;"",IF(MID(C6918,1,1)="r",SigmaEpsReinf(J6918,$AS$42:$AS$43,$AS$41,$AS$39,$AS$40,$AQ$38),""),"")</f>
        <v/>
      </c>
      <c r="Q6918" s="92" t="str">
        <f t="shared" si="1086"/>
        <v/>
      </c>
      <c r="R6918" s="92" t="str">
        <f t="shared" si="1087"/>
        <v/>
      </c>
      <c r="U6918" s="5"/>
      <c r="V6918" s="5"/>
      <c r="W6918" s="94" t="str">
        <f t="shared" si="1085"/>
        <v/>
      </c>
      <c r="X6918" s="94" t="str">
        <f t="shared" si="1088"/>
        <v/>
      </c>
      <c r="Y6918" s="5"/>
      <c r="BK6918" s="8"/>
      <c r="BL6918" s="5"/>
      <c r="BM6918" s="5"/>
      <c r="BN6918" s="5"/>
      <c r="BO6918" s="5"/>
      <c r="BP6918" s="1"/>
      <c r="BQ6918" s="1"/>
      <c r="BR6918" s="1"/>
      <c r="BS6918" s="1"/>
      <c r="BT6918" s="1"/>
      <c r="BU6918" s="4"/>
      <c r="BV6918" s="1"/>
      <c r="BW6918" s="3"/>
      <c r="BX6918" s="4"/>
      <c r="BY6918" s="5"/>
      <c r="BZ6918" s="5"/>
      <c r="CA6918" s="5"/>
      <c r="CB6918" s="5"/>
      <c r="CC6918" s="5"/>
      <c r="CD6918" s="43"/>
    </row>
    <row r="6919" spans="1:82" x14ac:dyDescent="0.25">
      <c r="A6919" s="8"/>
      <c r="B6919" s="5"/>
      <c r="C6919" s="5"/>
      <c r="D6919" s="5"/>
      <c r="E6919" s="5"/>
      <c r="F6919" s="94" t="str">
        <f t="shared" si="1079"/>
        <v/>
      </c>
      <c r="G6919" s="94" t="str">
        <f t="shared" si="1080"/>
        <v/>
      </c>
      <c r="H6919" s="127" t="str">
        <f>IF(A6919&lt;&gt;"",IF(MID(C6919,1,1)="c",$AS$26,IF(MID(C6919,1,1)="r",$AS$41,IF(MID(C6919,1,1)="p",#REF!,#REF!))),"")</f>
        <v/>
      </c>
      <c r="I6919" s="92" t="str">
        <f t="shared" si="1081"/>
        <v/>
      </c>
      <c r="J6919" s="92" t="str">
        <f t="shared" si="1082"/>
        <v/>
      </c>
      <c r="K6919" s="92" t="str">
        <f t="shared" si="1083"/>
        <v/>
      </c>
      <c r="L6919" s="92" t="str">
        <f t="shared" si="1084"/>
        <v/>
      </c>
      <c r="M6919" s="95" t="str">
        <f>IF(A6919&lt;&gt;"",IF(MID(C6919,1,1)="c",SigmaEpsConcrete(I6919,$AN$30:$AN$33,$AR$30:$AR$33,$AS$26,$AS$27,$AS$28,$AQ$20,$AU$19),""),"")</f>
        <v/>
      </c>
      <c r="N6919" s="95" t="str">
        <f>IF(A6919&lt;&gt;"",IF(MID(C6919,1,1)="r",SigmaEpsReinf(J6919,$AS$42:$AS$43,$AS$41,$AS$39,$AS$40,$AQ$38),""),"")</f>
        <v/>
      </c>
      <c r="Q6919" s="92" t="str">
        <f t="shared" si="1086"/>
        <v/>
      </c>
      <c r="R6919" s="92" t="str">
        <f t="shared" si="1087"/>
        <v/>
      </c>
      <c r="U6919" s="5"/>
      <c r="V6919" s="5"/>
      <c r="W6919" s="94" t="str">
        <f t="shared" si="1085"/>
        <v/>
      </c>
      <c r="X6919" s="94" t="str">
        <f t="shared" si="1088"/>
        <v/>
      </c>
      <c r="Y6919" s="5"/>
      <c r="BK6919" s="8"/>
      <c r="BL6919" s="5"/>
      <c r="BM6919" s="5"/>
      <c r="BN6919" s="5"/>
      <c r="BO6919" s="5"/>
      <c r="BP6919" s="1"/>
      <c r="BQ6919" s="1"/>
      <c r="BR6919" s="1"/>
      <c r="BS6919" s="1"/>
      <c r="BT6919" s="1"/>
      <c r="BU6919" s="4"/>
      <c r="BV6919" s="1"/>
      <c r="BW6919" s="3"/>
      <c r="BX6919" s="4"/>
      <c r="BY6919" s="5"/>
      <c r="BZ6919" s="5"/>
      <c r="CA6919" s="5"/>
      <c r="CB6919" s="5"/>
      <c r="CC6919" s="5"/>
      <c r="CD6919" s="43"/>
    </row>
    <row r="6920" spans="1:82" x14ac:dyDescent="0.25">
      <c r="A6920" s="8"/>
      <c r="B6920" s="5"/>
      <c r="C6920" s="5"/>
      <c r="D6920" s="5"/>
      <c r="E6920" s="5"/>
      <c r="F6920" s="94" t="str">
        <f t="shared" si="1079"/>
        <v/>
      </c>
      <c r="G6920" s="94" t="str">
        <f t="shared" si="1080"/>
        <v/>
      </c>
      <c r="H6920" s="127" t="str">
        <f>IF(A6920&lt;&gt;"",IF(MID(C6920,1,1)="c",$AS$26,IF(MID(C6920,1,1)="r",$AS$41,IF(MID(C6920,1,1)="p",#REF!,#REF!))),"")</f>
        <v/>
      </c>
      <c r="I6920" s="92" t="str">
        <f t="shared" si="1081"/>
        <v/>
      </c>
      <c r="J6920" s="92" t="str">
        <f t="shared" si="1082"/>
        <v/>
      </c>
      <c r="K6920" s="92" t="str">
        <f t="shared" si="1083"/>
        <v/>
      </c>
      <c r="L6920" s="92" t="str">
        <f t="shared" si="1084"/>
        <v/>
      </c>
      <c r="M6920" s="95" t="str">
        <f>IF(A6920&lt;&gt;"",IF(MID(C6920,1,1)="c",SigmaEpsConcrete(I6920,$AN$30:$AN$33,$AR$30:$AR$33,$AS$26,$AS$27,$AS$28,$AQ$20,$AU$19),""),"")</f>
        <v/>
      </c>
      <c r="N6920" s="95" t="str">
        <f>IF(A6920&lt;&gt;"",IF(MID(C6920,1,1)="r",SigmaEpsReinf(J6920,$AS$42:$AS$43,$AS$41,$AS$39,$AS$40,$AQ$38),""),"")</f>
        <v/>
      </c>
      <c r="Q6920" s="92" t="str">
        <f t="shared" si="1086"/>
        <v/>
      </c>
      <c r="R6920" s="92" t="str">
        <f t="shared" si="1087"/>
        <v/>
      </c>
      <c r="U6920" s="5"/>
      <c r="V6920" s="5"/>
      <c r="W6920" s="94" t="str">
        <f t="shared" si="1085"/>
        <v/>
      </c>
      <c r="X6920" s="94" t="str">
        <f t="shared" si="1088"/>
        <v/>
      </c>
      <c r="Y6920" s="5"/>
      <c r="BK6920" s="8"/>
      <c r="BL6920" s="5"/>
      <c r="BM6920" s="5"/>
      <c r="BN6920" s="5"/>
      <c r="BO6920" s="5"/>
      <c r="BP6920" s="1"/>
      <c r="BQ6920" s="1"/>
      <c r="BR6920" s="1"/>
      <c r="BS6920" s="1"/>
      <c r="BT6920" s="1"/>
      <c r="BU6920" s="4"/>
      <c r="BV6920" s="1"/>
      <c r="BW6920" s="3"/>
      <c r="BX6920" s="4"/>
      <c r="BY6920" s="5"/>
      <c r="BZ6920" s="5"/>
      <c r="CA6920" s="5"/>
      <c r="CB6920" s="5"/>
      <c r="CC6920" s="5"/>
      <c r="CD6920" s="43"/>
    </row>
    <row r="6921" spans="1:82" x14ac:dyDescent="0.25">
      <c r="A6921" s="8"/>
      <c r="B6921" s="5"/>
      <c r="C6921" s="5"/>
      <c r="D6921" s="5"/>
      <c r="E6921" s="5"/>
      <c r="F6921" s="94" t="str">
        <f t="shared" si="1079"/>
        <v/>
      </c>
      <c r="G6921" s="94" t="str">
        <f t="shared" si="1080"/>
        <v/>
      </c>
      <c r="H6921" s="127" t="str">
        <f>IF(A6921&lt;&gt;"",IF(MID(C6921,1,1)="c",$AS$26,IF(MID(C6921,1,1)="r",$AS$41,IF(MID(C6921,1,1)="p",#REF!,#REF!))),"")</f>
        <v/>
      </c>
      <c r="I6921" s="92" t="str">
        <f t="shared" si="1081"/>
        <v/>
      </c>
      <c r="J6921" s="92" t="str">
        <f t="shared" si="1082"/>
        <v/>
      </c>
      <c r="K6921" s="92" t="str">
        <f t="shared" si="1083"/>
        <v/>
      </c>
      <c r="L6921" s="92" t="str">
        <f t="shared" si="1084"/>
        <v/>
      </c>
      <c r="M6921" s="95" t="str">
        <f>IF(A6921&lt;&gt;"",IF(MID(C6921,1,1)="c",SigmaEpsConcrete(I6921,$AN$30:$AN$33,$AR$30:$AR$33,$AS$26,$AS$27,$AS$28,$AQ$20,$AU$19),""),"")</f>
        <v/>
      </c>
      <c r="N6921" s="95" t="str">
        <f>IF(A6921&lt;&gt;"",IF(MID(C6921,1,1)="r",SigmaEpsReinf(J6921,$AS$42:$AS$43,$AS$41,$AS$39,$AS$40,$AQ$38),""),"")</f>
        <v/>
      </c>
      <c r="Q6921" s="92" t="str">
        <f t="shared" si="1086"/>
        <v/>
      </c>
      <c r="R6921" s="92" t="str">
        <f t="shared" si="1087"/>
        <v/>
      </c>
      <c r="U6921" s="5"/>
      <c r="V6921" s="5"/>
      <c r="W6921" s="94" t="str">
        <f t="shared" si="1085"/>
        <v/>
      </c>
      <c r="X6921" s="94" t="str">
        <f t="shared" si="1088"/>
        <v/>
      </c>
      <c r="Y6921" s="5"/>
      <c r="BK6921" s="8"/>
      <c r="BL6921" s="5"/>
      <c r="BM6921" s="5"/>
      <c r="BN6921" s="5"/>
      <c r="BO6921" s="5"/>
      <c r="BP6921" s="1"/>
      <c r="BQ6921" s="1"/>
      <c r="BR6921" s="1"/>
      <c r="BS6921" s="1"/>
      <c r="BT6921" s="1"/>
      <c r="BU6921" s="4"/>
      <c r="BV6921" s="1"/>
      <c r="BW6921" s="3"/>
      <c r="BX6921" s="4"/>
      <c r="BY6921" s="5"/>
      <c r="BZ6921" s="5"/>
      <c r="CA6921" s="5"/>
      <c r="CB6921" s="5"/>
      <c r="CC6921" s="5"/>
      <c r="CD6921" s="43"/>
    </row>
    <row r="6922" spans="1:82" x14ac:dyDescent="0.25">
      <c r="A6922" s="8"/>
      <c r="B6922" s="5"/>
      <c r="C6922" s="5"/>
      <c r="D6922" s="5"/>
      <c r="E6922" s="5"/>
      <c r="F6922" s="94" t="str">
        <f t="shared" ref="F6922:F6985" si="1089">IF(A6922&lt;&gt;"",(D6922-$AU$86)/10,"")</f>
        <v/>
      </c>
      <c r="G6922" s="94" t="str">
        <f t="shared" ref="G6922:G6985" si="1090">IF(A6922&lt;&gt;"",(E6922-$AU$87)/10,"")</f>
        <v/>
      </c>
      <c r="H6922" s="127" t="str">
        <f>IF(A6922&lt;&gt;"",IF(MID(C6922,1,1)="c",$AS$26,IF(MID(C6922,1,1)="r",$AS$41,IF(MID(C6922,1,1)="p",#REF!,#REF!))),"")</f>
        <v/>
      </c>
      <c r="I6922" s="92" t="str">
        <f t="shared" ref="I6922:I6985" si="1091">IF($A6922&lt;&gt;"",IF(MID($C6922,1,1)="c",$Y$3+$Y$4*$F6922+$Y$5*$G6922+$BR$43,""),"")</f>
        <v/>
      </c>
      <c r="J6922" s="92" t="str">
        <f t="shared" ref="J6922:J6985" si="1092">IF($A6922&lt;&gt;"",IF(MID($C6922,1,1)="r",$Y$3+$Y$4*$F6922+$Y$5*$G6922+$BR$43,""),"")</f>
        <v/>
      </c>
      <c r="K6922" s="92" t="str">
        <f t="shared" ref="K6922:K6985" si="1093">IF($A6922&lt;&gt;"",IF(MID($C6922,1,1)="u",$Y$3+$Y$4*$F6922+$Y$5*$G6922+$BR$43,""),"")</f>
        <v/>
      </c>
      <c r="L6922" s="92" t="str">
        <f t="shared" ref="L6922:L6985" si="1094">IF($A6922&lt;&gt;"",IF(MID($C6922,1,1)="p",$Y$3+$Y$4*$F6922+$Y$5*$G6922+$BR$43,""),"")</f>
        <v/>
      </c>
      <c r="M6922" s="95" t="str">
        <f>IF(A6922&lt;&gt;"",IF(MID(C6922,1,1)="c",SigmaEpsConcrete(I6922,$AN$30:$AN$33,$AR$30:$AR$33,$AS$26,$AS$27,$AS$28,$AQ$20,$AU$19),""),"")</f>
        <v/>
      </c>
      <c r="N6922" s="95" t="str">
        <f>IF(A6922&lt;&gt;"",IF(MID(C6922,1,1)="r",SigmaEpsReinf(J6922,$AS$42:$AS$43,$AS$41,$AS$39,$AS$40,$AQ$38),""),"")</f>
        <v/>
      </c>
      <c r="Q6922" s="92" t="str">
        <f t="shared" si="1086"/>
        <v/>
      </c>
      <c r="R6922" s="92" t="str">
        <f t="shared" si="1087"/>
        <v/>
      </c>
      <c r="U6922" s="5"/>
      <c r="V6922" s="5"/>
      <c r="W6922" s="94" t="str">
        <f t="shared" ref="W6922:W6985" si="1095">IF(A6922&lt;&gt;"",F6922-$AU$105,"")</f>
        <v/>
      </c>
      <c r="X6922" s="94" t="str">
        <f t="shared" si="1088"/>
        <v/>
      </c>
      <c r="Y6922" s="5"/>
      <c r="BK6922" s="8"/>
      <c r="BL6922" s="5"/>
      <c r="BM6922" s="5"/>
      <c r="BN6922" s="5"/>
      <c r="BO6922" s="5"/>
      <c r="BP6922" s="1"/>
      <c r="BQ6922" s="1"/>
      <c r="BR6922" s="1"/>
      <c r="BS6922" s="1"/>
      <c r="BT6922" s="1"/>
      <c r="BU6922" s="4"/>
      <c r="BV6922" s="1"/>
      <c r="BW6922" s="3"/>
      <c r="BX6922" s="4"/>
      <c r="BY6922" s="5"/>
      <c r="BZ6922" s="5"/>
      <c r="CA6922" s="5"/>
      <c r="CB6922" s="5"/>
      <c r="CC6922" s="5"/>
      <c r="CD6922" s="43"/>
    </row>
    <row r="6923" spans="1:82" x14ac:dyDescent="0.25">
      <c r="A6923" s="8"/>
      <c r="B6923" s="5"/>
      <c r="C6923" s="5"/>
      <c r="D6923" s="5"/>
      <c r="E6923" s="5"/>
      <c r="F6923" s="94" t="str">
        <f t="shared" si="1089"/>
        <v/>
      </c>
      <c r="G6923" s="94" t="str">
        <f t="shared" si="1090"/>
        <v/>
      </c>
      <c r="H6923" s="127" t="str">
        <f>IF(A6923&lt;&gt;"",IF(MID(C6923,1,1)="c",$AS$26,IF(MID(C6923,1,1)="r",$AS$41,IF(MID(C6923,1,1)="p",#REF!,#REF!))),"")</f>
        <v/>
      </c>
      <c r="I6923" s="92" t="str">
        <f t="shared" si="1091"/>
        <v/>
      </c>
      <c r="J6923" s="92" t="str">
        <f t="shared" si="1092"/>
        <v/>
      </c>
      <c r="K6923" s="92" t="str">
        <f t="shared" si="1093"/>
        <v/>
      </c>
      <c r="L6923" s="92" t="str">
        <f t="shared" si="1094"/>
        <v/>
      </c>
      <c r="M6923" s="95" t="str">
        <f>IF(A6923&lt;&gt;"",IF(MID(C6923,1,1)="c",SigmaEpsConcrete(I6923,$AN$30:$AN$33,$AR$30:$AR$33,$AS$26,$AS$27,$AS$28,$AQ$20,$AU$19),""),"")</f>
        <v/>
      </c>
      <c r="N6923" s="95" t="str">
        <f>IF(A6923&lt;&gt;"",IF(MID(C6923,1,1)="r",SigmaEpsReinf(J6923,$AS$42:$AS$43,$AS$41,$AS$39,$AS$40,$AQ$38),""),"")</f>
        <v/>
      </c>
      <c r="Q6923" s="92" t="str">
        <f t="shared" ref="Q6923:Q6986" si="1096">IF(A6923&lt;&gt;"",IF(MID(C6923,1,1)="c",IF(ISERROR(M6923/I6923),"",M6923/I6923),""),"")</f>
        <v/>
      </c>
      <c r="R6923" s="92" t="str">
        <f t="shared" ref="R6923:R6986" si="1097">IF(A6923&lt;&gt;"",IF(MID(C6923,1,1)="r",IF(ISERROR(N6923/J6923),"",N6923/J6923),""),"")</f>
        <v/>
      </c>
      <c r="U6923" s="5"/>
      <c r="V6923" s="5"/>
      <c r="W6923" s="94" t="str">
        <f t="shared" si="1095"/>
        <v/>
      </c>
      <c r="X6923" s="94" t="str">
        <f t="shared" ref="X6923:X6986" si="1098">IF(B6923&lt;&gt;"",G6923-$AU$106,"")</f>
        <v/>
      </c>
      <c r="Y6923" s="5"/>
      <c r="BK6923" s="8"/>
      <c r="BL6923" s="5"/>
      <c r="BM6923" s="5"/>
      <c r="BN6923" s="5"/>
      <c r="BO6923" s="5"/>
      <c r="BP6923" s="1"/>
      <c r="BQ6923" s="1"/>
      <c r="BR6923" s="1"/>
      <c r="BS6923" s="1"/>
      <c r="BT6923" s="1"/>
      <c r="BU6923" s="4"/>
      <c r="BV6923" s="1"/>
      <c r="BW6923" s="3"/>
      <c r="BX6923" s="4"/>
      <c r="BY6923" s="5"/>
      <c r="BZ6923" s="5"/>
      <c r="CA6923" s="5"/>
      <c r="CB6923" s="5"/>
      <c r="CC6923" s="5"/>
      <c r="CD6923" s="43"/>
    </row>
    <row r="6924" spans="1:82" x14ac:dyDescent="0.25">
      <c r="A6924" s="8"/>
      <c r="B6924" s="5"/>
      <c r="C6924" s="5"/>
      <c r="D6924" s="5"/>
      <c r="E6924" s="5"/>
      <c r="F6924" s="94" t="str">
        <f t="shared" si="1089"/>
        <v/>
      </c>
      <c r="G6924" s="94" t="str">
        <f t="shared" si="1090"/>
        <v/>
      </c>
      <c r="H6924" s="127" t="str">
        <f>IF(A6924&lt;&gt;"",IF(MID(C6924,1,1)="c",$AS$26,IF(MID(C6924,1,1)="r",$AS$41,IF(MID(C6924,1,1)="p",#REF!,#REF!))),"")</f>
        <v/>
      </c>
      <c r="I6924" s="92" t="str">
        <f t="shared" si="1091"/>
        <v/>
      </c>
      <c r="J6924" s="92" t="str">
        <f t="shared" si="1092"/>
        <v/>
      </c>
      <c r="K6924" s="92" t="str">
        <f t="shared" si="1093"/>
        <v/>
      </c>
      <c r="L6924" s="92" t="str">
        <f t="shared" si="1094"/>
        <v/>
      </c>
      <c r="M6924" s="95" t="str">
        <f>IF(A6924&lt;&gt;"",IF(MID(C6924,1,1)="c",SigmaEpsConcrete(I6924,$AN$30:$AN$33,$AR$30:$AR$33,$AS$26,$AS$27,$AS$28,$AQ$20,$AU$19),""),"")</f>
        <v/>
      </c>
      <c r="N6924" s="95" t="str">
        <f>IF(A6924&lt;&gt;"",IF(MID(C6924,1,1)="r",SigmaEpsReinf(J6924,$AS$42:$AS$43,$AS$41,$AS$39,$AS$40,$AQ$38),""),"")</f>
        <v/>
      </c>
      <c r="Q6924" s="92" t="str">
        <f t="shared" si="1096"/>
        <v/>
      </c>
      <c r="R6924" s="92" t="str">
        <f t="shared" si="1097"/>
        <v/>
      </c>
      <c r="U6924" s="5"/>
      <c r="V6924" s="5"/>
      <c r="W6924" s="94" t="str">
        <f t="shared" si="1095"/>
        <v/>
      </c>
      <c r="X6924" s="94" t="str">
        <f t="shared" si="1098"/>
        <v/>
      </c>
      <c r="Y6924" s="5"/>
      <c r="BK6924" s="8"/>
      <c r="BL6924" s="5"/>
      <c r="BM6924" s="5"/>
      <c r="BN6924" s="5"/>
      <c r="BO6924" s="5"/>
      <c r="BP6924" s="1"/>
      <c r="BQ6924" s="1"/>
      <c r="BR6924" s="1"/>
      <c r="BS6924" s="1"/>
      <c r="BT6924" s="1"/>
      <c r="BU6924" s="4"/>
      <c r="BV6924" s="1"/>
      <c r="BW6924" s="3"/>
      <c r="BX6924" s="4"/>
      <c r="BY6924" s="5"/>
      <c r="BZ6924" s="5"/>
      <c r="CA6924" s="5"/>
      <c r="CB6924" s="5"/>
      <c r="CC6924" s="5"/>
      <c r="CD6924" s="43"/>
    </row>
    <row r="6925" spans="1:82" x14ac:dyDescent="0.25">
      <c r="A6925" s="8"/>
      <c r="B6925" s="5"/>
      <c r="C6925" s="5"/>
      <c r="D6925" s="5"/>
      <c r="E6925" s="5"/>
      <c r="F6925" s="94" t="str">
        <f t="shared" si="1089"/>
        <v/>
      </c>
      <c r="G6925" s="94" t="str">
        <f t="shared" si="1090"/>
        <v/>
      </c>
      <c r="H6925" s="127" t="str">
        <f>IF(A6925&lt;&gt;"",IF(MID(C6925,1,1)="c",$AS$26,IF(MID(C6925,1,1)="r",$AS$41,IF(MID(C6925,1,1)="p",#REF!,#REF!))),"")</f>
        <v/>
      </c>
      <c r="I6925" s="92" t="str">
        <f t="shared" si="1091"/>
        <v/>
      </c>
      <c r="J6925" s="92" t="str">
        <f t="shared" si="1092"/>
        <v/>
      </c>
      <c r="K6925" s="92" t="str">
        <f t="shared" si="1093"/>
        <v/>
      </c>
      <c r="L6925" s="92" t="str">
        <f t="shared" si="1094"/>
        <v/>
      </c>
      <c r="M6925" s="95" t="str">
        <f>IF(A6925&lt;&gt;"",IF(MID(C6925,1,1)="c",SigmaEpsConcrete(I6925,$AN$30:$AN$33,$AR$30:$AR$33,$AS$26,$AS$27,$AS$28,$AQ$20,$AU$19),""),"")</f>
        <v/>
      </c>
      <c r="N6925" s="95" t="str">
        <f>IF(A6925&lt;&gt;"",IF(MID(C6925,1,1)="r",SigmaEpsReinf(J6925,$AS$42:$AS$43,$AS$41,$AS$39,$AS$40,$AQ$38),""),"")</f>
        <v/>
      </c>
      <c r="Q6925" s="92" t="str">
        <f t="shared" si="1096"/>
        <v/>
      </c>
      <c r="R6925" s="92" t="str">
        <f t="shared" si="1097"/>
        <v/>
      </c>
      <c r="U6925" s="5"/>
      <c r="V6925" s="5"/>
      <c r="W6925" s="94" t="str">
        <f t="shared" si="1095"/>
        <v/>
      </c>
      <c r="X6925" s="94" t="str">
        <f t="shared" si="1098"/>
        <v/>
      </c>
      <c r="Y6925" s="5"/>
      <c r="BK6925" s="8"/>
      <c r="BL6925" s="5"/>
      <c r="BM6925" s="5"/>
      <c r="BN6925" s="5"/>
      <c r="BO6925" s="5"/>
      <c r="BP6925" s="1"/>
      <c r="BQ6925" s="1"/>
      <c r="BR6925" s="1"/>
      <c r="BS6925" s="1"/>
      <c r="BT6925" s="1"/>
      <c r="BU6925" s="4"/>
      <c r="BV6925" s="1"/>
      <c r="BW6925" s="3"/>
      <c r="BX6925" s="4"/>
      <c r="BY6925" s="5"/>
      <c r="BZ6925" s="5"/>
      <c r="CA6925" s="5"/>
      <c r="CB6925" s="5"/>
      <c r="CC6925" s="5"/>
      <c r="CD6925" s="43"/>
    </row>
    <row r="6926" spans="1:82" x14ac:dyDescent="0.25">
      <c r="A6926" s="8"/>
      <c r="B6926" s="5"/>
      <c r="C6926" s="5"/>
      <c r="D6926" s="5"/>
      <c r="E6926" s="5"/>
      <c r="F6926" s="94" t="str">
        <f t="shared" si="1089"/>
        <v/>
      </c>
      <c r="G6926" s="94" t="str">
        <f t="shared" si="1090"/>
        <v/>
      </c>
      <c r="H6926" s="127" t="str">
        <f>IF(A6926&lt;&gt;"",IF(MID(C6926,1,1)="c",$AS$26,IF(MID(C6926,1,1)="r",$AS$41,IF(MID(C6926,1,1)="p",#REF!,#REF!))),"")</f>
        <v/>
      </c>
      <c r="I6926" s="92" t="str">
        <f t="shared" si="1091"/>
        <v/>
      </c>
      <c r="J6926" s="92" t="str">
        <f t="shared" si="1092"/>
        <v/>
      </c>
      <c r="K6926" s="92" t="str">
        <f t="shared" si="1093"/>
        <v/>
      </c>
      <c r="L6926" s="92" t="str">
        <f t="shared" si="1094"/>
        <v/>
      </c>
      <c r="M6926" s="95" t="str">
        <f>IF(A6926&lt;&gt;"",IF(MID(C6926,1,1)="c",SigmaEpsConcrete(I6926,$AN$30:$AN$33,$AR$30:$AR$33,$AS$26,$AS$27,$AS$28,$AQ$20,$AU$19),""),"")</f>
        <v/>
      </c>
      <c r="N6926" s="95" t="str">
        <f>IF(A6926&lt;&gt;"",IF(MID(C6926,1,1)="r",SigmaEpsReinf(J6926,$AS$42:$AS$43,$AS$41,$AS$39,$AS$40,$AQ$38),""),"")</f>
        <v/>
      </c>
      <c r="Q6926" s="92" t="str">
        <f t="shared" si="1096"/>
        <v/>
      </c>
      <c r="R6926" s="92" t="str">
        <f t="shared" si="1097"/>
        <v/>
      </c>
      <c r="U6926" s="5"/>
      <c r="V6926" s="5"/>
      <c r="W6926" s="94" t="str">
        <f t="shared" si="1095"/>
        <v/>
      </c>
      <c r="X6926" s="94" t="str">
        <f t="shared" si="1098"/>
        <v/>
      </c>
      <c r="Y6926" s="5"/>
      <c r="BK6926" s="8"/>
      <c r="BL6926" s="5"/>
      <c r="BM6926" s="5"/>
      <c r="BN6926" s="5"/>
      <c r="BO6926" s="5"/>
      <c r="BP6926" s="1"/>
      <c r="BQ6926" s="1"/>
      <c r="BR6926" s="1"/>
      <c r="BS6926" s="1"/>
      <c r="BT6926" s="1"/>
      <c r="BU6926" s="4"/>
      <c r="BV6926" s="1"/>
      <c r="BW6926" s="3"/>
      <c r="BX6926" s="4"/>
      <c r="BY6926" s="5"/>
      <c r="BZ6926" s="5"/>
      <c r="CA6926" s="5"/>
      <c r="CB6926" s="5"/>
      <c r="CC6926" s="5"/>
      <c r="CD6926" s="43"/>
    </row>
    <row r="6927" spans="1:82" x14ac:dyDescent="0.25">
      <c r="A6927" s="8"/>
      <c r="B6927" s="5"/>
      <c r="C6927" s="5"/>
      <c r="D6927" s="5"/>
      <c r="E6927" s="5"/>
      <c r="F6927" s="94" t="str">
        <f t="shared" si="1089"/>
        <v/>
      </c>
      <c r="G6927" s="94" t="str">
        <f t="shared" si="1090"/>
        <v/>
      </c>
      <c r="H6927" s="127" t="str">
        <f>IF(A6927&lt;&gt;"",IF(MID(C6927,1,1)="c",$AS$26,IF(MID(C6927,1,1)="r",$AS$41,IF(MID(C6927,1,1)="p",#REF!,#REF!))),"")</f>
        <v/>
      </c>
      <c r="I6927" s="92" t="str">
        <f t="shared" si="1091"/>
        <v/>
      </c>
      <c r="J6927" s="92" t="str">
        <f t="shared" si="1092"/>
        <v/>
      </c>
      <c r="K6927" s="92" t="str">
        <f t="shared" si="1093"/>
        <v/>
      </c>
      <c r="L6927" s="92" t="str">
        <f t="shared" si="1094"/>
        <v/>
      </c>
      <c r="M6927" s="95" t="str">
        <f>IF(A6927&lt;&gt;"",IF(MID(C6927,1,1)="c",SigmaEpsConcrete(I6927,$AN$30:$AN$33,$AR$30:$AR$33,$AS$26,$AS$27,$AS$28,$AQ$20,$AU$19),""),"")</f>
        <v/>
      </c>
      <c r="N6927" s="95" t="str">
        <f>IF(A6927&lt;&gt;"",IF(MID(C6927,1,1)="r",SigmaEpsReinf(J6927,$AS$42:$AS$43,$AS$41,$AS$39,$AS$40,$AQ$38),""),"")</f>
        <v/>
      </c>
      <c r="Q6927" s="92" t="str">
        <f t="shared" si="1096"/>
        <v/>
      </c>
      <c r="R6927" s="92" t="str">
        <f t="shared" si="1097"/>
        <v/>
      </c>
      <c r="U6927" s="5"/>
      <c r="V6927" s="5"/>
      <c r="W6927" s="94" t="str">
        <f t="shared" si="1095"/>
        <v/>
      </c>
      <c r="X6927" s="94" t="str">
        <f t="shared" si="1098"/>
        <v/>
      </c>
      <c r="Y6927" s="5"/>
      <c r="BK6927" s="8"/>
      <c r="BL6927" s="5"/>
      <c r="BM6927" s="5"/>
      <c r="BN6927" s="5"/>
      <c r="BO6927" s="5"/>
      <c r="BP6927" s="1"/>
      <c r="BQ6927" s="1"/>
      <c r="BR6927" s="1"/>
      <c r="BS6927" s="1"/>
      <c r="BT6927" s="1"/>
      <c r="BU6927" s="4"/>
      <c r="BV6927" s="1"/>
      <c r="BW6927" s="3"/>
      <c r="BX6927" s="4"/>
      <c r="BY6927" s="5"/>
      <c r="BZ6927" s="5"/>
      <c r="CA6927" s="5"/>
      <c r="CB6927" s="5"/>
      <c r="CC6927" s="5"/>
      <c r="CD6927" s="43"/>
    </row>
    <row r="6928" spans="1:82" x14ac:dyDescent="0.25">
      <c r="A6928" s="8"/>
      <c r="B6928" s="5"/>
      <c r="C6928" s="5"/>
      <c r="D6928" s="5"/>
      <c r="E6928" s="5"/>
      <c r="F6928" s="94" t="str">
        <f t="shared" si="1089"/>
        <v/>
      </c>
      <c r="G6928" s="94" t="str">
        <f t="shared" si="1090"/>
        <v/>
      </c>
      <c r="H6928" s="127" t="str">
        <f>IF(A6928&lt;&gt;"",IF(MID(C6928,1,1)="c",$AS$26,IF(MID(C6928,1,1)="r",$AS$41,IF(MID(C6928,1,1)="p",#REF!,#REF!))),"")</f>
        <v/>
      </c>
      <c r="I6928" s="92" t="str">
        <f t="shared" si="1091"/>
        <v/>
      </c>
      <c r="J6928" s="92" t="str">
        <f t="shared" si="1092"/>
        <v/>
      </c>
      <c r="K6928" s="92" t="str">
        <f t="shared" si="1093"/>
        <v/>
      </c>
      <c r="L6928" s="92" t="str">
        <f t="shared" si="1094"/>
        <v/>
      </c>
      <c r="M6928" s="95" t="str">
        <f>IF(A6928&lt;&gt;"",IF(MID(C6928,1,1)="c",SigmaEpsConcrete(I6928,$AN$30:$AN$33,$AR$30:$AR$33,$AS$26,$AS$27,$AS$28,$AQ$20,$AU$19),""),"")</f>
        <v/>
      </c>
      <c r="N6928" s="95" t="str">
        <f>IF(A6928&lt;&gt;"",IF(MID(C6928,1,1)="r",SigmaEpsReinf(J6928,$AS$42:$AS$43,$AS$41,$AS$39,$AS$40,$AQ$38),""),"")</f>
        <v/>
      </c>
      <c r="Q6928" s="92" t="str">
        <f t="shared" si="1096"/>
        <v/>
      </c>
      <c r="R6928" s="92" t="str">
        <f t="shared" si="1097"/>
        <v/>
      </c>
      <c r="U6928" s="5"/>
      <c r="V6928" s="5"/>
      <c r="W6928" s="94" t="str">
        <f t="shared" si="1095"/>
        <v/>
      </c>
      <c r="X6928" s="94" t="str">
        <f t="shared" si="1098"/>
        <v/>
      </c>
      <c r="Y6928" s="5"/>
      <c r="BK6928" s="8"/>
      <c r="BL6928" s="5"/>
      <c r="BM6928" s="5"/>
      <c r="BN6928" s="5"/>
      <c r="BO6928" s="5"/>
      <c r="BP6928" s="1"/>
      <c r="BQ6928" s="1"/>
      <c r="BR6928" s="1"/>
      <c r="BS6928" s="1"/>
      <c r="BT6928" s="1"/>
      <c r="BU6928" s="4"/>
      <c r="BV6928" s="1"/>
      <c r="BW6928" s="3"/>
      <c r="BX6928" s="4"/>
      <c r="BY6928" s="5"/>
      <c r="BZ6928" s="5"/>
      <c r="CA6928" s="5"/>
      <c r="CB6928" s="5"/>
      <c r="CC6928" s="5"/>
      <c r="CD6928" s="43"/>
    </row>
    <row r="6929" spans="1:82" x14ac:dyDescent="0.25">
      <c r="A6929" s="8"/>
      <c r="B6929" s="5"/>
      <c r="C6929" s="5"/>
      <c r="D6929" s="5"/>
      <c r="E6929" s="5"/>
      <c r="F6929" s="94" t="str">
        <f t="shared" si="1089"/>
        <v/>
      </c>
      <c r="G6929" s="94" t="str">
        <f t="shared" si="1090"/>
        <v/>
      </c>
      <c r="H6929" s="127" t="str">
        <f>IF(A6929&lt;&gt;"",IF(MID(C6929,1,1)="c",$AS$26,IF(MID(C6929,1,1)="r",$AS$41,IF(MID(C6929,1,1)="p",#REF!,#REF!))),"")</f>
        <v/>
      </c>
      <c r="I6929" s="92" t="str">
        <f t="shared" si="1091"/>
        <v/>
      </c>
      <c r="J6929" s="92" t="str">
        <f t="shared" si="1092"/>
        <v/>
      </c>
      <c r="K6929" s="92" t="str">
        <f t="shared" si="1093"/>
        <v/>
      </c>
      <c r="L6929" s="92" t="str">
        <f t="shared" si="1094"/>
        <v/>
      </c>
      <c r="M6929" s="95" t="str">
        <f>IF(A6929&lt;&gt;"",IF(MID(C6929,1,1)="c",SigmaEpsConcrete(I6929,$AN$30:$AN$33,$AR$30:$AR$33,$AS$26,$AS$27,$AS$28,$AQ$20,$AU$19),""),"")</f>
        <v/>
      </c>
      <c r="N6929" s="95" t="str">
        <f>IF(A6929&lt;&gt;"",IF(MID(C6929,1,1)="r",SigmaEpsReinf(J6929,$AS$42:$AS$43,$AS$41,$AS$39,$AS$40,$AQ$38),""),"")</f>
        <v/>
      </c>
      <c r="Q6929" s="92" t="str">
        <f t="shared" si="1096"/>
        <v/>
      </c>
      <c r="R6929" s="92" t="str">
        <f t="shared" si="1097"/>
        <v/>
      </c>
      <c r="U6929" s="5"/>
      <c r="V6929" s="5"/>
      <c r="W6929" s="94" t="str">
        <f t="shared" si="1095"/>
        <v/>
      </c>
      <c r="X6929" s="94" t="str">
        <f t="shared" si="1098"/>
        <v/>
      </c>
      <c r="Y6929" s="5"/>
      <c r="BK6929" s="8"/>
      <c r="BL6929" s="5"/>
      <c r="BM6929" s="5"/>
      <c r="BN6929" s="5"/>
      <c r="BO6929" s="5"/>
      <c r="BP6929" s="1"/>
      <c r="BQ6929" s="1"/>
      <c r="BR6929" s="1"/>
      <c r="BS6929" s="1"/>
      <c r="BT6929" s="1"/>
      <c r="BU6929" s="4"/>
      <c r="BV6929" s="1"/>
      <c r="BW6929" s="3"/>
      <c r="BX6929" s="4"/>
      <c r="BY6929" s="5"/>
      <c r="BZ6929" s="5"/>
      <c r="CA6929" s="5"/>
      <c r="CB6929" s="5"/>
      <c r="CC6929" s="5"/>
      <c r="CD6929" s="43"/>
    </row>
    <row r="6930" spans="1:82" x14ac:dyDescent="0.25">
      <c r="A6930" s="8"/>
      <c r="B6930" s="5"/>
      <c r="C6930" s="5"/>
      <c r="D6930" s="5"/>
      <c r="E6930" s="5"/>
      <c r="F6930" s="94" t="str">
        <f t="shared" si="1089"/>
        <v/>
      </c>
      <c r="G6930" s="94" t="str">
        <f t="shared" si="1090"/>
        <v/>
      </c>
      <c r="H6930" s="127" t="str">
        <f>IF(A6930&lt;&gt;"",IF(MID(C6930,1,1)="c",$AS$26,IF(MID(C6930,1,1)="r",$AS$41,IF(MID(C6930,1,1)="p",#REF!,#REF!))),"")</f>
        <v/>
      </c>
      <c r="I6930" s="92" t="str">
        <f t="shared" si="1091"/>
        <v/>
      </c>
      <c r="J6930" s="92" t="str">
        <f t="shared" si="1092"/>
        <v/>
      </c>
      <c r="K6930" s="92" t="str">
        <f t="shared" si="1093"/>
        <v/>
      </c>
      <c r="L6930" s="92" t="str">
        <f t="shared" si="1094"/>
        <v/>
      </c>
      <c r="M6930" s="95" t="str">
        <f>IF(A6930&lt;&gt;"",IF(MID(C6930,1,1)="c",SigmaEpsConcrete(I6930,$AN$30:$AN$33,$AR$30:$AR$33,$AS$26,$AS$27,$AS$28,$AQ$20,$AU$19),""),"")</f>
        <v/>
      </c>
      <c r="N6930" s="95" t="str">
        <f>IF(A6930&lt;&gt;"",IF(MID(C6930,1,1)="r",SigmaEpsReinf(J6930,$AS$42:$AS$43,$AS$41,$AS$39,$AS$40,$AQ$38),""),"")</f>
        <v/>
      </c>
      <c r="Q6930" s="92" t="str">
        <f t="shared" si="1096"/>
        <v/>
      </c>
      <c r="R6930" s="92" t="str">
        <f t="shared" si="1097"/>
        <v/>
      </c>
      <c r="U6930" s="5"/>
      <c r="V6930" s="5"/>
      <c r="W6930" s="94" t="str">
        <f t="shared" si="1095"/>
        <v/>
      </c>
      <c r="X6930" s="94" t="str">
        <f t="shared" si="1098"/>
        <v/>
      </c>
      <c r="Y6930" s="5"/>
      <c r="BK6930" s="8"/>
      <c r="BL6930" s="5"/>
      <c r="BM6930" s="5"/>
      <c r="BN6930" s="5"/>
      <c r="BO6930" s="5"/>
      <c r="BP6930" s="1"/>
      <c r="BQ6930" s="1"/>
      <c r="BR6930" s="1"/>
      <c r="BS6930" s="1"/>
      <c r="BT6930" s="1"/>
      <c r="BU6930" s="4"/>
      <c r="BV6930" s="1"/>
      <c r="BW6930" s="3"/>
      <c r="BX6930" s="4"/>
      <c r="BY6930" s="5"/>
      <c r="BZ6930" s="5"/>
      <c r="CA6930" s="5"/>
      <c r="CB6930" s="5"/>
      <c r="CC6930" s="5"/>
      <c r="CD6930" s="43"/>
    </row>
    <row r="6931" spans="1:82" x14ac:dyDescent="0.25">
      <c r="A6931" s="8"/>
      <c r="B6931" s="5"/>
      <c r="C6931" s="5"/>
      <c r="D6931" s="5"/>
      <c r="E6931" s="5"/>
      <c r="F6931" s="94" t="str">
        <f t="shared" si="1089"/>
        <v/>
      </c>
      <c r="G6931" s="94" t="str">
        <f t="shared" si="1090"/>
        <v/>
      </c>
      <c r="H6931" s="127" t="str">
        <f>IF(A6931&lt;&gt;"",IF(MID(C6931,1,1)="c",$AS$26,IF(MID(C6931,1,1)="r",$AS$41,IF(MID(C6931,1,1)="p",#REF!,#REF!))),"")</f>
        <v/>
      </c>
      <c r="I6931" s="92" t="str">
        <f t="shared" si="1091"/>
        <v/>
      </c>
      <c r="J6931" s="92" t="str">
        <f t="shared" si="1092"/>
        <v/>
      </c>
      <c r="K6931" s="92" t="str">
        <f t="shared" si="1093"/>
        <v/>
      </c>
      <c r="L6931" s="92" t="str">
        <f t="shared" si="1094"/>
        <v/>
      </c>
      <c r="M6931" s="95" t="str">
        <f>IF(A6931&lt;&gt;"",IF(MID(C6931,1,1)="c",SigmaEpsConcrete(I6931,$AN$30:$AN$33,$AR$30:$AR$33,$AS$26,$AS$27,$AS$28,$AQ$20,$AU$19),""),"")</f>
        <v/>
      </c>
      <c r="N6931" s="95" t="str">
        <f>IF(A6931&lt;&gt;"",IF(MID(C6931,1,1)="r",SigmaEpsReinf(J6931,$AS$42:$AS$43,$AS$41,$AS$39,$AS$40,$AQ$38),""),"")</f>
        <v/>
      </c>
      <c r="Q6931" s="92" t="str">
        <f t="shared" si="1096"/>
        <v/>
      </c>
      <c r="R6931" s="92" t="str">
        <f t="shared" si="1097"/>
        <v/>
      </c>
      <c r="U6931" s="5"/>
      <c r="V6931" s="5"/>
      <c r="W6931" s="94" t="str">
        <f t="shared" si="1095"/>
        <v/>
      </c>
      <c r="X6931" s="94" t="str">
        <f t="shared" si="1098"/>
        <v/>
      </c>
      <c r="Y6931" s="5"/>
      <c r="BK6931" s="8"/>
      <c r="BL6931" s="5"/>
      <c r="BM6931" s="5"/>
      <c r="BN6931" s="5"/>
      <c r="BO6931" s="5"/>
      <c r="BP6931" s="1"/>
      <c r="BQ6931" s="1"/>
      <c r="BR6931" s="1"/>
      <c r="BS6931" s="1"/>
      <c r="BT6931" s="1"/>
      <c r="BU6931" s="4"/>
      <c r="BV6931" s="1"/>
      <c r="BW6931" s="3"/>
      <c r="BX6931" s="4"/>
      <c r="BY6931" s="5"/>
      <c r="BZ6931" s="5"/>
      <c r="CA6931" s="5"/>
      <c r="CB6931" s="5"/>
      <c r="CC6931" s="5"/>
      <c r="CD6931" s="43"/>
    </row>
    <row r="6932" spans="1:82" x14ac:dyDescent="0.25">
      <c r="A6932" s="8"/>
      <c r="B6932" s="5"/>
      <c r="C6932" s="5"/>
      <c r="D6932" s="5"/>
      <c r="E6932" s="5"/>
      <c r="F6932" s="94" t="str">
        <f t="shared" si="1089"/>
        <v/>
      </c>
      <c r="G6932" s="94" t="str">
        <f t="shared" si="1090"/>
        <v/>
      </c>
      <c r="H6932" s="127" t="str">
        <f>IF(A6932&lt;&gt;"",IF(MID(C6932,1,1)="c",$AS$26,IF(MID(C6932,1,1)="r",$AS$41,IF(MID(C6932,1,1)="p",#REF!,#REF!))),"")</f>
        <v/>
      </c>
      <c r="I6932" s="92" t="str">
        <f t="shared" si="1091"/>
        <v/>
      </c>
      <c r="J6932" s="92" t="str">
        <f t="shared" si="1092"/>
        <v/>
      </c>
      <c r="K6932" s="92" t="str">
        <f t="shared" si="1093"/>
        <v/>
      </c>
      <c r="L6932" s="92" t="str">
        <f t="shared" si="1094"/>
        <v/>
      </c>
      <c r="M6932" s="95" t="str">
        <f>IF(A6932&lt;&gt;"",IF(MID(C6932,1,1)="c",SigmaEpsConcrete(I6932,$AN$30:$AN$33,$AR$30:$AR$33,$AS$26,$AS$27,$AS$28,$AQ$20,$AU$19),""),"")</f>
        <v/>
      </c>
      <c r="N6932" s="95" t="str">
        <f>IF(A6932&lt;&gt;"",IF(MID(C6932,1,1)="r",SigmaEpsReinf(J6932,$AS$42:$AS$43,$AS$41,$AS$39,$AS$40,$AQ$38),""),"")</f>
        <v/>
      </c>
      <c r="Q6932" s="92" t="str">
        <f t="shared" si="1096"/>
        <v/>
      </c>
      <c r="R6932" s="92" t="str">
        <f t="shared" si="1097"/>
        <v/>
      </c>
      <c r="U6932" s="5"/>
      <c r="V6932" s="5"/>
      <c r="W6932" s="94" t="str">
        <f t="shared" si="1095"/>
        <v/>
      </c>
      <c r="X6932" s="94" t="str">
        <f t="shared" si="1098"/>
        <v/>
      </c>
      <c r="Y6932" s="5"/>
      <c r="BK6932" s="8"/>
      <c r="BL6932" s="5"/>
      <c r="BM6932" s="5"/>
      <c r="BN6932" s="5"/>
      <c r="BO6932" s="5"/>
      <c r="BP6932" s="1"/>
      <c r="BQ6932" s="1"/>
      <c r="BR6932" s="1"/>
      <c r="BS6932" s="1"/>
      <c r="BT6932" s="1"/>
      <c r="BU6932" s="4"/>
      <c r="BV6932" s="1"/>
      <c r="BW6932" s="3"/>
      <c r="BX6932" s="4"/>
      <c r="BY6932" s="5"/>
      <c r="BZ6932" s="5"/>
      <c r="CA6932" s="5"/>
      <c r="CB6932" s="5"/>
      <c r="CC6932" s="5"/>
      <c r="CD6932" s="43"/>
    </row>
    <row r="6933" spans="1:82" x14ac:dyDescent="0.25">
      <c r="A6933" s="8"/>
      <c r="B6933" s="5"/>
      <c r="C6933" s="5"/>
      <c r="D6933" s="5"/>
      <c r="E6933" s="5"/>
      <c r="F6933" s="94" t="str">
        <f t="shared" si="1089"/>
        <v/>
      </c>
      <c r="G6933" s="94" t="str">
        <f t="shared" si="1090"/>
        <v/>
      </c>
      <c r="H6933" s="127" t="str">
        <f>IF(A6933&lt;&gt;"",IF(MID(C6933,1,1)="c",$AS$26,IF(MID(C6933,1,1)="r",$AS$41,IF(MID(C6933,1,1)="p",#REF!,#REF!))),"")</f>
        <v/>
      </c>
      <c r="I6933" s="92" t="str">
        <f t="shared" si="1091"/>
        <v/>
      </c>
      <c r="J6933" s="92" t="str">
        <f t="shared" si="1092"/>
        <v/>
      </c>
      <c r="K6933" s="92" t="str">
        <f t="shared" si="1093"/>
        <v/>
      </c>
      <c r="L6933" s="92" t="str">
        <f t="shared" si="1094"/>
        <v/>
      </c>
      <c r="M6933" s="95" t="str">
        <f>IF(A6933&lt;&gt;"",IF(MID(C6933,1,1)="c",SigmaEpsConcrete(I6933,$AN$30:$AN$33,$AR$30:$AR$33,$AS$26,$AS$27,$AS$28,$AQ$20,$AU$19),""),"")</f>
        <v/>
      </c>
      <c r="N6933" s="95" t="str">
        <f>IF(A6933&lt;&gt;"",IF(MID(C6933,1,1)="r",SigmaEpsReinf(J6933,$AS$42:$AS$43,$AS$41,$AS$39,$AS$40,$AQ$38),""),"")</f>
        <v/>
      </c>
      <c r="Q6933" s="92" t="str">
        <f t="shared" si="1096"/>
        <v/>
      </c>
      <c r="R6933" s="92" t="str">
        <f t="shared" si="1097"/>
        <v/>
      </c>
      <c r="U6933" s="5"/>
      <c r="V6933" s="5"/>
      <c r="W6933" s="94" t="str">
        <f t="shared" si="1095"/>
        <v/>
      </c>
      <c r="X6933" s="94" t="str">
        <f t="shared" si="1098"/>
        <v/>
      </c>
      <c r="Y6933" s="5"/>
      <c r="BK6933" s="8"/>
      <c r="BL6933" s="5"/>
      <c r="BM6933" s="5"/>
      <c r="BN6933" s="5"/>
      <c r="BO6933" s="5"/>
      <c r="BP6933" s="1"/>
      <c r="BQ6933" s="1"/>
      <c r="BR6933" s="1"/>
      <c r="BS6933" s="1"/>
      <c r="BT6933" s="1"/>
      <c r="BU6933" s="4"/>
      <c r="BV6933" s="1"/>
      <c r="BW6933" s="3"/>
      <c r="BX6933" s="4"/>
      <c r="BY6933" s="5"/>
      <c r="BZ6933" s="5"/>
      <c r="CA6933" s="5"/>
      <c r="CB6933" s="5"/>
      <c r="CC6933" s="5"/>
      <c r="CD6933" s="43"/>
    </row>
    <row r="6934" spans="1:82" x14ac:dyDescent="0.25">
      <c r="A6934" s="8"/>
      <c r="B6934" s="5"/>
      <c r="C6934" s="5"/>
      <c r="D6934" s="5"/>
      <c r="E6934" s="5"/>
      <c r="F6934" s="94" t="str">
        <f t="shared" si="1089"/>
        <v/>
      </c>
      <c r="G6934" s="94" t="str">
        <f t="shared" si="1090"/>
        <v/>
      </c>
      <c r="H6934" s="127" t="str">
        <f>IF(A6934&lt;&gt;"",IF(MID(C6934,1,1)="c",$AS$26,IF(MID(C6934,1,1)="r",$AS$41,IF(MID(C6934,1,1)="p",#REF!,#REF!))),"")</f>
        <v/>
      </c>
      <c r="I6934" s="92" t="str">
        <f t="shared" si="1091"/>
        <v/>
      </c>
      <c r="J6934" s="92" t="str">
        <f t="shared" si="1092"/>
        <v/>
      </c>
      <c r="K6934" s="92" t="str">
        <f t="shared" si="1093"/>
        <v/>
      </c>
      <c r="L6934" s="92" t="str">
        <f t="shared" si="1094"/>
        <v/>
      </c>
      <c r="M6934" s="95" t="str">
        <f>IF(A6934&lt;&gt;"",IF(MID(C6934,1,1)="c",SigmaEpsConcrete(I6934,$AN$30:$AN$33,$AR$30:$AR$33,$AS$26,$AS$27,$AS$28,$AQ$20,$AU$19),""),"")</f>
        <v/>
      </c>
      <c r="N6934" s="95" t="str">
        <f>IF(A6934&lt;&gt;"",IF(MID(C6934,1,1)="r",SigmaEpsReinf(J6934,$AS$42:$AS$43,$AS$41,$AS$39,$AS$40,$AQ$38),""),"")</f>
        <v/>
      </c>
      <c r="Q6934" s="92" t="str">
        <f t="shared" si="1096"/>
        <v/>
      </c>
      <c r="R6934" s="92" t="str">
        <f t="shared" si="1097"/>
        <v/>
      </c>
      <c r="U6934" s="5"/>
      <c r="V6934" s="5"/>
      <c r="W6934" s="94" t="str">
        <f t="shared" si="1095"/>
        <v/>
      </c>
      <c r="X6934" s="94" t="str">
        <f t="shared" si="1098"/>
        <v/>
      </c>
      <c r="Y6934" s="5"/>
      <c r="BK6934" s="8"/>
      <c r="BL6934" s="5"/>
      <c r="BM6934" s="5"/>
      <c r="BN6934" s="5"/>
      <c r="BO6934" s="5"/>
      <c r="BP6934" s="1"/>
      <c r="BQ6934" s="1"/>
      <c r="BR6934" s="1"/>
      <c r="BS6934" s="1"/>
      <c r="BT6934" s="1"/>
      <c r="BU6934" s="4"/>
      <c r="BV6934" s="1"/>
      <c r="BW6934" s="3"/>
      <c r="BX6934" s="4"/>
      <c r="BY6934" s="5"/>
      <c r="BZ6934" s="5"/>
      <c r="CA6934" s="5"/>
      <c r="CB6934" s="5"/>
      <c r="CC6934" s="5"/>
      <c r="CD6934" s="43"/>
    </row>
    <row r="6935" spans="1:82" x14ac:dyDescent="0.25">
      <c r="A6935" s="8"/>
      <c r="B6935" s="5"/>
      <c r="C6935" s="5"/>
      <c r="D6935" s="5"/>
      <c r="E6935" s="5"/>
      <c r="F6935" s="94" t="str">
        <f t="shared" si="1089"/>
        <v/>
      </c>
      <c r="G6935" s="94" t="str">
        <f t="shared" si="1090"/>
        <v/>
      </c>
      <c r="H6935" s="127" t="str">
        <f>IF(A6935&lt;&gt;"",IF(MID(C6935,1,1)="c",$AS$26,IF(MID(C6935,1,1)="r",$AS$41,IF(MID(C6935,1,1)="p",#REF!,#REF!))),"")</f>
        <v/>
      </c>
      <c r="I6935" s="92" t="str">
        <f t="shared" si="1091"/>
        <v/>
      </c>
      <c r="J6935" s="92" t="str">
        <f t="shared" si="1092"/>
        <v/>
      </c>
      <c r="K6935" s="92" t="str">
        <f t="shared" si="1093"/>
        <v/>
      </c>
      <c r="L6935" s="92" t="str">
        <f t="shared" si="1094"/>
        <v/>
      </c>
      <c r="M6935" s="95" t="str">
        <f>IF(A6935&lt;&gt;"",IF(MID(C6935,1,1)="c",SigmaEpsConcrete(I6935,$AN$30:$AN$33,$AR$30:$AR$33,$AS$26,$AS$27,$AS$28,$AQ$20,$AU$19),""),"")</f>
        <v/>
      </c>
      <c r="N6935" s="95" t="str">
        <f>IF(A6935&lt;&gt;"",IF(MID(C6935,1,1)="r",SigmaEpsReinf(J6935,$AS$42:$AS$43,$AS$41,$AS$39,$AS$40,$AQ$38),""),"")</f>
        <v/>
      </c>
      <c r="Q6935" s="92" t="str">
        <f t="shared" si="1096"/>
        <v/>
      </c>
      <c r="R6935" s="92" t="str">
        <f t="shared" si="1097"/>
        <v/>
      </c>
      <c r="U6935" s="5"/>
      <c r="V6935" s="5"/>
      <c r="W6935" s="94" t="str">
        <f t="shared" si="1095"/>
        <v/>
      </c>
      <c r="X6935" s="94" t="str">
        <f t="shared" si="1098"/>
        <v/>
      </c>
      <c r="Y6935" s="5"/>
      <c r="BK6935" s="8"/>
      <c r="BL6935" s="5"/>
      <c r="BM6935" s="5"/>
      <c r="BN6935" s="5"/>
      <c r="BO6935" s="5"/>
      <c r="BP6935" s="1"/>
      <c r="BQ6935" s="1"/>
      <c r="BR6935" s="1"/>
      <c r="BS6935" s="1"/>
      <c r="BT6935" s="1"/>
      <c r="BU6935" s="4"/>
      <c r="BV6935" s="1"/>
      <c r="BW6935" s="3"/>
      <c r="BX6935" s="4"/>
      <c r="BY6935" s="5"/>
      <c r="BZ6935" s="5"/>
      <c r="CA6935" s="5"/>
      <c r="CB6935" s="5"/>
      <c r="CC6935" s="5"/>
      <c r="CD6935" s="43"/>
    </row>
    <row r="6936" spans="1:82" x14ac:dyDescent="0.25">
      <c r="A6936" s="8"/>
      <c r="B6936" s="5"/>
      <c r="C6936" s="5"/>
      <c r="D6936" s="5"/>
      <c r="E6936" s="5"/>
      <c r="F6936" s="94" t="str">
        <f t="shared" si="1089"/>
        <v/>
      </c>
      <c r="G6936" s="94" t="str">
        <f t="shared" si="1090"/>
        <v/>
      </c>
      <c r="H6936" s="127" t="str">
        <f>IF(A6936&lt;&gt;"",IF(MID(C6936,1,1)="c",$AS$26,IF(MID(C6936,1,1)="r",$AS$41,IF(MID(C6936,1,1)="p",#REF!,#REF!))),"")</f>
        <v/>
      </c>
      <c r="I6936" s="92" t="str">
        <f t="shared" si="1091"/>
        <v/>
      </c>
      <c r="J6936" s="92" t="str">
        <f t="shared" si="1092"/>
        <v/>
      </c>
      <c r="K6936" s="92" t="str">
        <f t="shared" si="1093"/>
        <v/>
      </c>
      <c r="L6936" s="92" t="str">
        <f t="shared" si="1094"/>
        <v/>
      </c>
      <c r="M6936" s="95" t="str">
        <f>IF(A6936&lt;&gt;"",IF(MID(C6936,1,1)="c",SigmaEpsConcrete(I6936,$AN$30:$AN$33,$AR$30:$AR$33,$AS$26,$AS$27,$AS$28,$AQ$20,$AU$19),""),"")</f>
        <v/>
      </c>
      <c r="N6936" s="95" t="str">
        <f>IF(A6936&lt;&gt;"",IF(MID(C6936,1,1)="r",SigmaEpsReinf(J6936,$AS$42:$AS$43,$AS$41,$AS$39,$AS$40,$AQ$38),""),"")</f>
        <v/>
      </c>
      <c r="Q6936" s="92" t="str">
        <f t="shared" si="1096"/>
        <v/>
      </c>
      <c r="R6936" s="92" t="str">
        <f t="shared" si="1097"/>
        <v/>
      </c>
      <c r="U6936" s="5"/>
      <c r="V6936" s="5"/>
      <c r="W6936" s="94" t="str">
        <f t="shared" si="1095"/>
        <v/>
      </c>
      <c r="X6936" s="94" t="str">
        <f t="shared" si="1098"/>
        <v/>
      </c>
      <c r="Y6936" s="5"/>
      <c r="BK6936" s="8"/>
      <c r="BL6936" s="5"/>
      <c r="BM6936" s="5"/>
      <c r="BN6936" s="5"/>
      <c r="BO6936" s="5"/>
      <c r="BP6936" s="1"/>
      <c r="BQ6936" s="1"/>
      <c r="BR6936" s="1"/>
      <c r="BS6936" s="1"/>
      <c r="BT6936" s="1"/>
      <c r="BU6936" s="4"/>
      <c r="BV6936" s="1"/>
      <c r="BW6936" s="3"/>
      <c r="BX6936" s="4"/>
      <c r="BY6936" s="5"/>
      <c r="BZ6936" s="5"/>
      <c r="CA6936" s="5"/>
      <c r="CB6936" s="5"/>
      <c r="CC6936" s="5"/>
      <c r="CD6936" s="43"/>
    </row>
    <row r="6937" spans="1:82" x14ac:dyDescent="0.25">
      <c r="A6937" s="8"/>
      <c r="B6937" s="5"/>
      <c r="C6937" s="5"/>
      <c r="D6937" s="5"/>
      <c r="E6937" s="5"/>
      <c r="F6937" s="94" t="str">
        <f t="shared" si="1089"/>
        <v/>
      </c>
      <c r="G6937" s="94" t="str">
        <f t="shared" si="1090"/>
        <v/>
      </c>
      <c r="H6937" s="127" t="str">
        <f>IF(A6937&lt;&gt;"",IF(MID(C6937,1,1)="c",$AS$26,IF(MID(C6937,1,1)="r",$AS$41,IF(MID(C6937,1,1)="p",#REF!,#REF!))),"")</f>
        <v/>
      </c>
      <c r="I6937" s="92" t="str">
        <f t="shared" si="1091"/>
        <v/>
      </c>
      <c r="J6937" s="92" t="str">
        <f t="shared" si="1092"/>
        <v/>
      </c>
      <c r="K6937" s="92" t="str">
        <f t="shared" si="1093"/>
        <v/>
      </c>
      <c r="L6937" s="92" t="str">
        <f t="shared" si="1094"/>
        <v/>
      </c>
      <c r="M6937" s="95" t="str">
        <f>IF(A6937&lt;&gt;"",IF(MID(C6937,1,1)="c",SigmaEpsConcrete(I6937,$AN$30:$AN$33,$AR$30:$AR$33,$AS$26,$AS$27,$AS$28,$AQ$20,$AU$19),""),"")</f>
        <v/>
      </c>
      <c r="N6937" s="95" t="str">
        <f>IF(A6937&lt;&gt;"",IF(MID(C6937,1,1)="r",SigmaEpsReinf(J6937,$AS$42:$AS$43,$AS$41,$AS$39,$AS$40,$AQ$38),""),"")</f>
        <v/>
      </c>
      <c r="Q6937" s="92" t="str">
        <f t="shared" si="1096"/>
        <v/>
      </c>
      <c r="R6937" s="92" t="str">
        <f t="shared" si="1097"/>
        <v/>
      </c>
      <c r="U6937" s="5"/>
      <c r="V6937" s="5"/>
      <c r="W6937" s="94" t="str">
        <f t="shared" si="1095"/>
        <v/>
      </c>
      <c r="X6937" s="94" t="str">
        <f t="shared" si="1098"/>
        <v/>
      </c>
      <c r="Y6937" s="5"/>
      <c r="BK6937" s="8"/>
      <c r="BL6937" s="5"/>
      <c r="BM6937" s="5"/>
      <c r="BN6937" s="5"/>
      <c r="BO6937" s="5"/>
      <c r="BP6937" s="1"/>
      <c r="BQ6937" s="1"/>
      <c r="BR6937" s="1"/>
      <c r="BS6937" s="1"/>
      <c r="BT6937" s="1"/>
      <c r="BU6937" s="4"/>
      <c r="BV6937" s="1"/>
      <c r="BW6937" s="3"/>
      <c r="BX6937" s="4"/>
      <c r="BY6937" s="5"/>
      <c r="BZ6937" s="5"/>
      <c r="CA6937" s="5"/>
      <c r="CB6937" s="5"/>
      <c r="CC6937" s="5"/>
      <c r="CD6937" s="43"/>
    </row>
    <row r="6938" spans="1:82" x14ac:dyDescent="0.25">
      <c r="A6938" s="8"/>
      <c r="B6938" s="5"/>
      <c r="C6938" s="5"/>
      <c r="D6938" s="5"/>
      <c r="E6938" s="5"/>
      <c r="F6938" s="94" t="str">
        <f t="shared" si="1089"/>
        <v/>
      </c>
      <c r="G6938" s="94" t="str">
        <f t="shared" si="1090"/>
        <v/>
      </c>
      <c r="H6938" s="127" t="str">
        <f>IF(A6938&lt;&gt;"",IF(MID(C6938,1,1)="c",$AS$26,IF(MID(C6938,1,1)="r",$AS$41,IF(MID(C6938,1,1)="p",#REF!,#REF!))),"")</f>
        <v/>
      </c>
      <c r="I6938" s="92" t="str">
        <f t="shared" si="1091"/>
        <v/>
      </c>
      <c r="J6938" s="92" t="str">
        <f t="shared" si="1092"/>
        <v/>
      </c>
      <c r="K6938" s="92" t="str">
        <f t="shared" si="1093"/>
        <v/>
      </c>
      <c r="L6938" s="92" t="str">
        <f t="shared" si="1094"/>
        <v/>
      </c>
      <c r="M6938" s="95" t="str">
        <f>IF(A6938&lt;&gt;"",IF(MID(C6938,1,1)="c",SigmaEpsConcrete(I6938,$AN$30:$AN$33,$AR$30:$AR$33,$AS$26,$AS$27,$AS$28,$AQ$20,$AU$19),""),"")</f>
        <v/>
      </c>
      <c r="N6938" s="95" t="str">
        <f>IF(A6938&lt;&gt;"",IF(MID(C6938,1,1)="r",SigmaEpsReinf(J6938,$AS$42:$AS$43,$AS$41,$AS$39,$AS$40,$AQ$38),""),"")</f>
        <v/>
      </c>
      <c r="Q6938" s="92" t="str">
        <f t="shared" si="1096"/>
        <v/>
      </c>
      <c r="R6938" s="92" t="str">
        <f t="shared" si="1097"/>
        <v/>
      </c>
      <c r="U6938" s="5"/>
      <c r="V6938" s="5"/>
      <c r="W6938" s="94" t="str">
        <f t="shared" si="1095"/>
        <v/>
      </c>
      <c r="X6938" s="94" t="str">
        <f t="shared" si="1098"/>
        <v/>
      </c>
      <c r="Y6938" s="5"/>
      <c r="BK6938" s="8"/>
      <c r="BL6938" s="5"/>
      <c r="BM6938" s="5"/>
      <c r="BN6938" s="5"/>
      <c r="BO6938" s="5"/>
      <c r="BP6938" s="1"/>
      <c r="BQ6938" s="1"/>
      <c r="BR6938" s="1"/>
      <c r="BS6938" s="1"/>
      <c r="BT6938" s="1"/>
      <c r="BU6938" s="4"/>
      <c r="BV6938" s="1"/>
      <c r="BW6938" s="3"/>
      <c r="BX6938" s="4"/>
      <c r="BY6938" s="5"/>
      <c r="BZ6938" s="5"/>
      <c r="CA6938" s="5"/>
      <c r="CB6938" s="5"/>
      <c r="CC6938" s="5"/>
      <c r="CD6938" s="43"/>
    </row>
    <row r="6939" spans="1:82" x14ac:dyDescent="0.25">
      <c r="A6939" s="8"/>
      <c r="B6939" s="5"/>
      <c r="C6939" s="5"/>
      <c r="D6939" s="5"/>
      <c r="E6939" s="5"/>
      <c r="F6939" s="94" t="str">
        <f t="shared" si="1089"/>
        <v/>
      </c>
      <c r="G6939" s="94" t="str">
        <f t="shared" si="1090"/>
        <v/>
      </c>
      <c r="H6939" s="127" t="str">
        <f>IF(A6939&lt;&gt;"",IF(MID(C6939,1,1)="c",$AS$26,IF(MID(C6939,1,1)="r",$AS$41,IF(MID(C6939,1,1)="p",#REF!,#REF!))),"")</f>
        <v/>
      </c>
      <c r="I6939" s="92" t="str">
        <f t="shared" si="1091"/>
        <v/>
      </c>
      <c r="J6939" s="92" t="str">
        <f t="shared" si="1092"/>
        <v/>
      </c>
      <c r="K6939" s="92" t="str">
        <f t="shared" si="1093"/>
        <v/>
      </c>
      <c r="L6939" s="92" t="str">
        <f t="shared" si="1094"/>
        <v/>
      </c>
      <c r="M6939" s="95" t="str">
        <f>IF(A6939&lt;&gt;"",IF(MID(C6939,1,1)="c",SigmaEpsConcrete(I6939,$AN$30:$AN$33,$AR$30:$AR$33,$AS$26,$AS$27,$AS$28,$AQ$20,$AU$19),""),"")</f>
        <v/>
      </c>
      <c r="N6939" s="95" t="str">
        <f>IF(A6939&lt;&gt;"",IF(MID(C6939,1,1)="r",SigmaEpsReinf(J6939,$AS$42:$AS$43,$AS$41,$AS$39,$AS$40,$AQ$38),""),"")</f>
        <v/>
      </c>
      <c r="Q6939" s="92" t="str">
        <f t="shared" si="1096"/>
        <v/>
      </c>
      <c r="R6939" s="92" t="str">
        <f t="shared" si="1097"/>
        <v/>
      </c>
      <c r="U6939" s="5"/>
      <c r="V6939" s="5"/>
      <c r="W6939" s="94" t="str">
        <f t="shared" si="1095"/>
        <v/>
      </c>
      <c r="X6939" s="94" t="str">
        <f t="shared" si="1098"/>
        <v/>
      </c>
      <c r="Y6939" s="5"/>
      <c r="BK6939" s="8"/>
      <c r="BL6939" s="5"/>
      <c r="BM6939" s="5"/>
      <c r="BN6939" s="5"/>
      <c r="BO6939" s="5"/>
      <c r="BP6939" s="1"/>
      <c r="BQ6939" s="1"/>
      <c r="BR6939" s="1"/>
      <c r="BS6939" s="1"/>
      <c r="BT6939" s="1"/>
      <c r="BU6939" s="4"/>
      <c r="BV6939" s="1"/>
      <c r="BW6939" s="3"/>
      <c r="BX6939" s="4"/>
      <c r="BY6939" s="5"/>
      <c r="BZ6939" s="5"/>
      <c r="CA6939" s="5"/>
      <c r="CB6939" s="5"/>
      <c r="CC6939" s="5"/>
      <c r="CD6939" s="43"/>
    </row>
    <row r="6940" spans="1:82" x14ac:dyDescent="0.25">
      <c r="A6940" s="8"/>
      <c r="B6940" s="5"/>
      <c r="C6940" s="5"/>
      <c r="D6940" s="5"/>
      <c r="E6940" s="5"/>
      <c r="F6940" s="94" t="str">
        <f t="shared" si="1089"/>
        <v/>
      </c>
      <c r="G6940" s="94" t="str">
        <f t="shared" si="1090"/>
        <v/>
      </c>
      <c r="H6940" s="127" t="str">
        <f>IF(A6940&lt;&gt;"",IF(MID(C6940,1,1)="c",$AS$26,IF(MID(C6940,1,1)="r",$AS$41,IF(MID(C6940,1,1)="p",#REF!,#REF!))),"")</f>
        <v/>
      </c>
      <c r="I6940" s="92" t="str">
        <f t="shared" si="1091"/>
        <v/>
      </c>
      <c r="J6940" s="92" t="str">
        <f t="shared" si="1092"/>
        <v/>
      </c>
      <c r="K6940" s="92" t="str">
        <f t="shared" si="1093"/>
        <v/>
      </c>
      <c r="L6940" s="92" t="str">
        <f t="shared" si="1094"/>
        <v/>
      </c>
      <c r="M6940" s="95" t="str">
        <f>IF(A6940&lt;&gt;"",IF(MID(C6940,1,1)="c",SigmaEpsConcrete(I6940,$AN$30:$AN$33,$AR$30:$AR$33,$AS$26,$AS$27,$AS$28,$AQ$20,$AU$19),""),"")</f>
        <v/>
      </c>
      <c r="N6940" s="95" t="str">
        <f>IF(A6940&lt;&gt;"",IF(MID(C6940,1,1)="r",SigmaEpsReinf(J6940,$AS$42:$AS$43,$AS$41,$AS$39,$AS$40,$AQ$38),""),"")</f>
        <v/>
      </c>
      <c r="Q6940" s="92" t="str">
        <f t="shared" si="1096"/>
        <v/>
      </c>
      <c r="R6940" s="92" t="str">
        <f t="shared" si="1097"/>
        <v/>
      </c>
      <c r="U6940" s="5"/>
      <c r="V6940" s="5"/>
      <c r="W6940" s="94" t="str">
        <f t="shared" si="1095"/>
        <v/>
      </c>
      <c r="X6940" s="94" t="str">
        <f t="shared" si="1098"/>
        <v/>
      </c>
      <c r="Y6940" s="5"/>
      <c r="BK6940" s="8"/>
      <c r="BL6940" s="5"/>
      <c r="BM6940" s="5"/>
      <c r="BN6940" s="5"/>
      <c r="BO6940" s="5"/>
      <c r="BP6940" s="1"/>
      <c r="BQ6940" s="1"/>
      <c r="BR6940" s="1"/>
      <c r="BS6940" s="1"/>
      <c r="BT6940" s="1"/>
      <c r="BU6940" s="4"/>
      <c r="BV6940" s="1"/>
      <c r="BW6940" s="3"/>
      <c r="BX6940" s="4"/>
      <c r="BY6940" s="5"/>
      <c r="BZ6940" s="5"/>
      <c r="CA6940" s="5"/>
      <c r="CB6940" s="5"/>
      <c r="CC6940" s="5"/>
      <c r="CD6940" s="43"/>
    </row>
    <row r="6941" spans="1:82" x14ac:dyDescent="0.25">
      <c r="A6941" s="8"/>
      <c r="B6941" s="5"/>
      <c r="C6941" s="5"/>
      <c r="D6941" s="5"/>
      <c r="E6941" s="5"/>
      <c r="F6941" s="94" t="str">
        <f t="shared" si="1089"/>
        <v/>
      </c>
      <c r="G6941" s="94" t="str">
        <f t="shared" si="1090"/>
        <v/>
      </c>
      <c r="H6941" s="127" t="str">
        <f>IF(A6941&lt;&gt;"",IF(MID(C6941,1,1)="c",$AS$26,IF(MID(C6941,1,1)="r",$AS$41,IF(MID(C6941,1,1)="p",#REF!,#REF!))),"")</f>
        <v/>
      </c>
      <c r="I6941" s="92" t="str">
        <f t="shared" si="1091"/>
        <v/>
      </c>
      <c r="J6941" s="92" t="str">
        <f t="shared" si="1092"/>
        <v/>
      </c>
      <c r="K6941" s="92" t="str">
        <f t="shared" si="1093"/>
        <v/>
      </c>
      <c r="L6941" s="92" t="str">
        <f t="shared" si="1094"/>
        <v/>
      </c>
      <c r="M6941" s="95" t="str">
        <f>IF(A6941&lt;&gt;"",IF(MID(C6941,1,1)="c",SigmaEpsConcrete(I6941,$AN$30:$AN$33,$AR$30:$AR$33,$AS$26,$AS$27,$AS$28,$AQ$20,$AU$19),""),"")</f>
        <v/>
      </c>
      <c r="N6941" s="95" t="str">
        <f>IF(A6941&lt;&gt;"",IF(MID(C6941,1,1)="r",SigmaEpsReinf(J6941,$AS$42:$AS$43,$AS$41,$AS$39,$AS$40,$AQ$38),""),"")</f>
        <v/>
      </c>
      <c r="Q6941" s="92" t="str">
        <f t="shared" si="1096"/>
        <v/>
      </c>
      <c r="R6941" s="92" t="str">
        <f t="shared" si="1097"/>
        <v/>
      </c>
      <c r="U6941" s="5"/>
      <c r="V6941" s="5"/>
      <c r="W6941" s="94" t="str">
        <f t="shared" si="1095"/>
        <v/>
      </c>
      <c r="X6941" s="94" t="str">
        <f t="shared" si="1098"/>
        <v/>
      </c>
      <c r="Y6941" s="5"/>
      <c r="BK6941" s="8"/>
      <c r="BL6941" s="5"/>
      <c r="BM6941" s="5"/>
      <c r="BN6941" s="5"/>
      <c r="BO6941" s="5"/>
      <c r="BP6941" s="1"/>
      <c r="BQ6941" s="1"/>
      <c r="BR6941" s="1"/>
      <c r="BS6941" s="1"/>
      <c r="BT6941" s="1"/>
      <c r="BU6941" s="4"/>
      <c r="BV6941" s="1"/>
      <c r="BW6941" s="3"/>
      <c r="BX6941" s="4"/>
      <c r="BY6941" s="5"/>
      <c r="BZ6941" s="5"/>
      <c r="CA6941" s="5"/>
      <c r="CB6941" s="5"/>
      <c r="CC6941" s="5"/>
      <c r="CD6941" s="43"/>
    </row>
    <row r="6942" spans="1:82" x14ac:dyDescent="0.25">
      <c r="A6942" s="8"/>
      <c r="B6942" s="5"/>
      <c r="C6942" s="5"/>
      <c r="D6942" s="5"/>
      <c r="E6942" s="5"/>
      <c r="F6942" s="94" t="str">
        <f t="shared" si="1089"/>
        <v/>
      </c>
      <c r="G6942" s="94" t="str">
        <f t="shared" si="1090"/>
        <v/>
      </c>
      <c r="H6942" s="127" t="str">
        <f>IF(A6942&lt;&gt;"",IF(MID(C6942,1,1)="c",$AS$26,IF(MID(C6942,1,1)="r",$AS$41,IF(MID(C6942,1,1)="p",#REF!,#REF!))),"")</f>
        <v/>
      </c>
      <c r="I6942" s="92" t="str">
        <f t="shared" si="1091"/>
        <v/>
      </c>
      <c r="J6942" s="92" t="str">
        <f t="shared" si="1092"/>
        <v/>
      </c>
      <c r="K6942" s="92" t="str">
        <f t="shared" si="1093"/>
        <v/>
      </c>
      <c r="L6942" s="92" t="str">
        <f t="shared" si="1094"/>
        <v/>
      </c>
      <c r="M6942" s="95" t="str">
        <f>IF(A6942&lt;&gt;"",IF(MID(C6942,1,1)="c",SigmaEpsConcrete(I6942,$AN$30:$AN$33,$AR$30:$AR$33,$AS$26,$AS$27,$AS$28,$AQ$20,$AU$19),""),"")</f>
        <v/>
      </c>
      <c r="N6942" s="95" t="str">
        <f>IF(A6942&lt;&gt;"",IF(MID(C6942,1,1)="r",SigmaEpsReinf(J6942,$AS$42:$AS$43,$AS$41,$AS$39,$AS$40,$AQ$38),""),"")</f>
        <v/>
      </c>
      <c r="Q6942" s="92" t="str">
        <f t="shared" si="1096"/>
        <v/>
      </c>
      <c r="R6942" s="92" t="str">
        <f t="shared" si="1097"/>
        <v/>
      </c>
      <c r="U6942" s="5"/>
      <c r="V6942" s="5"/>
      <c r="W6942" s="94" t="str">
        <f t="shared" si="1095"/>
        <v/>
      </c>
      <c r="X6942" s="94" t="str">
        <f t="shared" si="1098"/>
        <v/>
      </c>
      <c r="Y6942" s="5"/>
      <c r="BK6942" s="8"/>
      <c r="BL6942" s="5"/>
      <c r="BM6942" s="5"/>
      <c r="BN6942" s="5"/>
      <c r="BO6942" s="5"/>
      <c r="BP6942" s="1"/>
      <c r="BQ6942" s="1"/>
      <c r="BR6942" s="1"/>
      <c r="BS6942" s="1"/>
      <c r="BT6942" s="1"/>
      <c r="BU6942" s="4"/>
      <c r="BV6942" s="1"/>
      <c r="BW6942" s="3"/>
      <c r="BX6942" s="4"/>
      <c r="BY6942" s="5"/>
      <c r="BZ6942" s="5"/>
      <c r="CA6942" s="5"/>
      <c r="CB6942" s="5"/>
      <c r="CC6942" s="5"/>
      <c r="CD6942" s="43"/>
    </row>
    <row r="6943" spans="1:82" x14ac:dyDescent="0.25">
      <c r="A6943" s="8"/>
      <c r="B6943" s="5"/>
      <c r="C6943" s="5"/>
      <c r="D6943" s="5"/>
      <c r="E6943" s="5"/>
      <c r="F6943" s="94" t="str">
        <f t="shared" si="1089"/>
        <v/>
      </c>
      <c r="G6943" s="94" t="str">
        <f t="shared" si="1090"/>
        <v/>
      </c>
      <c r="H6943" s="127" t="str">
        <f>IF(A6943&lt;&gt;"",IF(MID(C6943,1,1)="c",$AS$26,IF(MID(C6943,1,1)="r",$AS$41,IF(MID(C6943,1,1)="p",#REF!,#REF!))),"")</f>
        <v/>
      </c>
      <c r="I6943" s="92" t="str">
        <f t="shared" si="1091"/>
        <v/>
      </c>
      <c r="J6943" s="92" t="str">
        <f t="shared" si="1092"/>
        <v/>
      </c>
      <c r="K6943" s="92" t="str">
        <f t="shared" si="1093"/>
        <v/>
      </c>
      <c r="L6943" s="92" t="str">
        <f t="shared" si="1094"/>
        <v/>
      </c>
      <c r="M6943" s="95" t="str">
        <f>IF(A6943&lt;&gt;"",IF(MID(C6943,1,1)="c",SigmaEpsConcrete(I6943,$AN$30:$AN$33,$AR$30:$AR$33,$AS$26,$AS$27,$AS$28,$AQ$20,$AU$19),""),"")</f>
        <v/>
      </c>
      <c r="N6943" s="95" t="str">
        <f>IF(A6943&lt;&gt;"",IF(MID(C6943,1,1)="r",SigmaEpsReinf(J6943,$AS$42:$AS$43,$AS$41,$AS$39,$AS$40,$AQ$38),""),"")</f>
        <v/>
      </c>
      <c r="Q6943" s="92" t="str">
        <f t="shared" si="1096"/>
        <v/>
      </c>
      <c r="R6943" s="92" t="str">
        <f t="shared" si="1097"/>
        <v/>
      </c>
      <c r="U6943" s="5"/>
      <c r="V6943" s="5"/>
      <c r="W6943" s="94" t="str">
        <f t="shared" si="1095"/>
        <v/>
      </c>
      <c r="X6943" s="94" t="str">
        <f t="shared" si="1098"/>
        <v/>
      </c>
      <c r="Y6943" s="5"/>
      <c r="BK6943" s="8"/>
      <c r="BL6943" s="5"/>
      <c r="BM6943" s="5"/>
      <c r="BN6943" s="5"/>
      <c r="BO6943" s="5"/>
      <c r="BP6943" s="1"/>
      <c r="BQ6943" s="1"/>
      <c r="BR6943" s="1"/>
      <c r="BS6943" s="1"/>
      <c r="BT6943" s="1"/>
      <c r="BU6943" s="4"/>
      <c r="BV6943" s="1"/>
      <c r="BW6943" s="3"/>
      <c r="BX6943" s="4"/>
      <c r="BY6943" s="5"/>
      <c r="BZ6943" s="5"/>
      <c r="CA6943" s="5"/>
      <c r="CB6943" s="5"/>
      <c r="CC6943" s="5"/>
      <c r="CD6943" s="43"/>
    </row>
    <row r="6944" spans="1:82" x14ac:dyDescent="0.25">
      <c r="A6944" s="8"/>
      <c r="B6944" s="5"/>
      <c r="C6944" s="5"/>
      <c r="D6944" s="5"/>
      <c r="E6944" s="5"/>
      <c r="F6944" s="94" t="str">
        <f t="shared" si="1089"/>
        <v/>
      </c>
      <c r="G6944" s="94" t="str">
        <f t="shared" si="1090"/>
        <v/>
      </c>
      <c r="H6944" s="127" t="str">
        <f>IF(A6944&lt;&gt;"",IF(MID(C6944,1,1)="c",$AS$26,IF(MID(C6944,1,1)="r",$AS$41,IF(MID(C6944,1,1)="p",#REF!,#REF!))),"")</f>
        <v/>
      </c>
      <c r="I6944" s="92" t="str">
        <f t="shared" si="1091"/>
        <v/>
      </c>
      <c r="J6944" s="92" t="str">
        <f t="shared" si="1092"/>
        <v/>
      </c>
      <c r="K6944" s="92" t="str">
        <f t="shared" si="1093"/>
        <v/>
      </c>
      <c r="L6944" s="92" t="str">
        <f t="shared" si="1094"/>
        <v/>
      </c>
      <c r="M6944" s="95" t="str">
        <f>IF(A6944&lt;&gt;"",IF(MID(C6944,1,1)="c",SigmaEpsConcrete(I6944,$AN$30:$AN$33,$AR$30:$AR$33,$AS$26,$AS$27,$AS$28,$AQ$20,$AU$19),""),"")</f>
        <v/>
      </c>
      <c r="N6944" s="95" t="str">
        <f>IF(A6944&lt;&gt;"",IF(MID(C6944,1,1)="r",SigmaEpsReinf(J6944,$AS$42:$AS$43,$AS$41,$AS$39,$AS$40,$AQ$38),""),"")</f>
        <v/>
      </c>
      <c r="Q6944" s="92" t="str">
        <f t="shared" si="1096"/>
        <v/>
      </c>
      <c r="R6944" s="92" t="str">
        <f t="shared" si="1097"/>
        <v/>
      </c>
      <c r="U6944" s="5"/>
      <c r="V6944" s="5"/>
      <c r="W6944" s="94" t="str">
        <f t="shared" si="1095"/>
        <v/>
      </c>
      <c r="X6944" s="94" t="str">
        <f t="shared" si="1098"/>
        <v/>
      </c>
      <c r="Y6944" s="5"/>
      <c r="BK6944" s="8"/>
      <c r="BL6944" s="5"/>
      <c r="BM6944" s="5"/>
      <c r="BN6944" s="5"/>
      <c r="BO6944" s="5"/>
      <c r="BP6944" s="1"/>
      <c r="BQ6944" s="1"/>
      <c r="BR6944" s="1"/>
      <c r="BS6944" s="1"/>
      <c r="BT6944" s="1"/>
      <c r="BU6944" s="4"/>
      <c r="BV6944" s="1"/>
      <c r="BW6944" s="3"/>
      <c r="BX6944" s="4"/>
      <c r="BY6944" s="5"/>
      <c r="BZ6944" s="5"/>
      <c r="CA6944" s="5"/>
      <c r="CB6944" s="5"/>
      <c r="CC6944" s="5"/>
      <c r="CD6944" s="43"/>
    </row>
    <row r="6945" spans="1:82" x14ac:dyDescent="0.25">
      <c r="A6945" s="8"/>
      <c r="B6945" s="5"/>
      <c r="C6945" s="5"/>
      <c r="D6945" s="5"/>
      <c r="E6945" s="5"/>
      <c r="F6945" s="94" t="str">
        <f t="shared" si="1089"/>
        <v/>
      </c>
      <c r="G6945" s="94" t="str">
        <f t="shared" si="1090"/>
        <v/>
      </c>
      <c r="H6945" s="127" t="str">
        <f>IF(A6945&lt;&gt;"",IF(MID(C6945,1,1)="c",$AS$26,IF(MID(C6945,1,1)="r",$AS$41,IF(MID(C6945,1,1)="p",#REF!,#REF!))),"")</f>
        <v/>
      </c>
      <c r="I6945" s="92" t="str">
        <f t="shared" si="1091"/>
        <v/>
      </c>
      <c r="J6945" s="92" t="str">
        <f t="shared" si="1092"/>
        <v/>
      </c>
      <c r="K6945" s="92" t="str">
        <f t="shared" si="1093"/>
        <v/>
      </c>
      <c r="L6945" s="92" t="str">
        <f t="shared" si="1094"/>
        <v/>
      </c>
      <c r="M6945" s="95" t="str">
        <f>IF(A6945&lt;&gt;"",IF(MID(C6945,1,1)="c",SigmaEpsConcrete(I6945,$AN$30:$AN$33,$AR$30:$AR$33,$AS$26,$AS$27,$AS$28,$AQ$20,$AU$19),""),"")</f>
        <v/>
      </c>
      <c r="N6945" s="95" t="str">
        <f>IF(A6945&lt;&gt;"",IF(MID(C6945,1,1)="r",SigmaEpsReinf(J6945,$AS$42:$AS$43,$AS$41,$AS$39,$AS$40,$AQ$38),""),"")</f>
        <v/>
      </c>
      <c r="Q6945" s="92" t="str">
        <f t="shared" si="1096"/>
        <v/>
      </c>
      <c r="R6945" s="92" t="str">
        <f t="shared" si="1097"/>
        <v/>
      </c>
      <c r="U6945" s="5"/>
      <c r="V6945" s="5"/>
      <c r="W6945" s="94" t="str">
        <f t="shared" si="1095"/>
        <v/>
      </c>
      <c r="X6945" s="94" t="str">
        <f t="shared" si="1098"/>
        <v/>
      </c>
      <c r="Y6945" s="5"/>
      <c r="BK6945" s="8"/>
      <c r="BL6945" s="5"/>
      <c r="BM6945" s="5"/>
      <c r="BN6945" s="5"/>
      <c r="BO6945" s="5"/>
      <c r="BP6945" s="1"/>
      <c r="BQ6945" s="1"/>
      <c r="BR6945" s="1"/>
      <c r="BS6945" s="1"/>
      <c r="BT6945" s="1"/>
      <c r="BU6945" s="4"/>
      <c r="BV6945" s="1"/>
      <c r="BW6945" s="3"/>
      <c r="BX6945" s="4"/>
      <c r="BY6945" s="5"/>
      <c r="BZ6945" s="5"/>
      <c r="CA6945" s="5"/>
      <c r="CB6945" s="5"/>
      <c r="CC6945" s="5"/>
      <c r="CD6945" s="43"/>
    </row>
    <row r="6946" spans="1:82" x14ac:dyDescent="0.25">
      <c r="A6946" s="8"/>
      <c r="B6946" s="5"/>
      <c r="C6946" s="5"/>
      <c r="D6946" s="5"/>
      <c r="E6946" s="5"/>
      <c r="F6946" s="94" t="str">
        <f t="shared" si="1089"/>
        <v/>
      </c>
      <c r="G6946" s="94" t="str">
        <f t="shared" si="1090"/>
        <v/>
      </c>
      <c r="H6946" s="127" t="str">
        <f>IF(A6946&lt;&gt;"",IF(MID(C6946,1,1)="c",$AS$26,IF(MID(C6946,1,1)="r",$AS$41,IF(MID(C6946,1,1)="p",#REF!,#REF!))),"")</f>
        <v/>
      </c>
      <c r="I6946" s="92" t="str">
        <f t="shared" si="1091"/>
        <v/>
      </c>
      <c r="J6946" s="92" t="str">
        <f t="shared" si="1092"/>
        <v/>
      </c>
      <c r="K6946" s="92" t="str">
        <f t="shared" si="1093"/>
        <v/>
      </c>
      <c r="L6946" s="92" t="str">
        <f t="shared" si="1094"/>
        <v/>
      </c>
      <c r="M6946" s="95" t="str">
        <f>IF(A6946&lt;&gt;"",IF(MID(C6946,1,1)="c",SigmaEpsConcrete(I6946,$AN$30:$AN$33,$AR$30:$AR$33,$AS$26,$AS$27,$AS$28,$AQ$20,$AU$19),""),"")</f>
        <v/>
      </c>
      <c r="N6946" s="95" t="str">
        <f>IF(A6946&lt;&gt;"",IF(MID(C6946,1,1)="r",SigmaEpsReinf(J6946,$AS$42:$AS$43,$AS$41,$AS$39,$AS$40,$AQ$38),""),"")</f>
        <v/>
      </c>
      <c r="Q6946" s="92" t="str">
        <f t="shared" si="1096"/>
        <v/>
      </c>
      <c r="R6946" s="92" t="str">
        <f t="shared" si="1097"/>
        <v/>
      </c>
      <c r="U6946" s="5"/>
      <c r="V6946" s="5"/>
      <c r="W6946" s="94" t="str">
        <f t="shared" si="1095"/>
        <v/>
      </c>
      <c r="X6946" s="94" t="str">
        <f t="shared" si="1098"/>
        <v/>
      </c>
      <c r="Y6946" s="5"/>
      <c r="BK6946" s="8"/>
      <c r="BL6946" s="5"/>
      <c r="BM6946" s="5"/>
      <c r="BN6946" s="5"/>
      <c r="BO6946" s="5"/>
      <c r="BP6946" s="1"/>
      <c r="BQ6946" s="1"/>
      <c r="BR6946" s="1"/>
      <c r="BS6946" s="1"/>
      <c r="BT6946" s="1"/>
      <c r="BU6946" s="4"/>
      <c r="BV6946" s="1"/>
      <c r="BW6946" s="3"/>
      <c r="BX6946" s="4"/>
      <c r="BY6946" s="5"/>
      <c r="BZ6946" s="5"/>
      <c r="CA6946" s="5"/>
      <c r="CB6946" s="5"/>
      <c r="CC6946" s="5"/>
      <c r="CD6946" s="43"/>
    </row>
    <row r="6947" spans="1:82" x14ac:dyDescent="0.25">
      <c r="A6947" s="8"/>
      <c r="B6947" s="5"/>
      <c r="C6947" s="5"/>
      <c r="D6947" s="5"/>
      <c r="E6947" s="5"/>
      <c r="F6947" s="94" t="str">
        <f t="shared" si="1089"/>
        <v/>
      </c>
      <c r="G6947" s="94" t="str">
        <f t="shared" si="1090"/>
        <v/>
      </c>
      <c r="H6947" s="127" t="str">
        <f>IF(A6947&lt;&gt;"",IF(MID(C6947,1,1)="c",$AS$26,IF(MID(C6947,1,1)="r",$AS$41,IF(MID(C6947,1,1)="p",#REF!,#REF!))),"")</f>
        <v/>
      </c>
      <c r="I6947" s="92" t="str">
        <f t="shared" si="1091"/>
        <v/>
      </c>
      <c r="J6947" s="92" t="str">
        <f t="shared" si="1092"/>
        <v/>
      </c>
      <c r="K6947" s="92" t="str">
        <f t="shared" si="1093"/>
        <v/>
      </c>
      <c r="L6947" s="92" t="str">
        <f t="shared" si="1094"/>
        <v/>
      </c>
      <c r="M6947" s="95" t="str">
        <f>IF(A6947&lt;&gt;"",IF(MID(C6947,1,1)="c",SigmaEpsConcrete(I6947,$AN$30:$AN$33,$AR$30:$AR$33,$AS$26,$AS$27,$AS$28,$AQ$20,$AU$19),""),"")</f>
        <v/>
      </c>
      <c r="N6947" s="95" t="str">
        <f>IF(A6947&lt;&gt;"",IF(MID(C6947,1,1)="r",SigmaEpsReinf(J6947,$AS$42:$AS$43,$AS$41,$AS$39,$AS$40,$AQ$38),""),"")</f>
        <v/>
      </c>
      <c r="Q6947" s="92" t="str">
        <f t="shared" si="1096"/>
        <v/>
      </c>
      <c r="R6947" s="92" t="str">
        <f t="shared" si="1097"/>
        <v/>
      </c>
      <c r="U6947" s="5"/>
      <c r="V6947" s="5"/>
      <c r="W6947" s="94" t="str">
        <f t="shared" si="1095"/>
        <v/>
      </c>
      <c r="X6947" s="94" t="str">
        <f t="shared" si="1098"/>
        <v/>
      </c>
      <c r="Y6947" s="5"/>
      <c r="BK6947" s="8"/>
      <c r="BL6947" s="5"/>
      <c r="BM6947" s="5"/>
      <c r="BN6947" s="5"/>
      <c r="BO6947" s="5"/>
      <c r="BP6947" s="1"/>
      <c r="BQ6947" s="1"/>
      <c r="BR6947" s="1"/>
      <c r="BS6947" s="1"/>
      <c r="BT6947" s="1"/>
      <c r="BU6947" s="4"/>
      <c r="BV6947" s="1"/>
      <c r="BW6947" s="3"/>
      <c r="BX6947" s="4"/>
      <c r="BY6947" s="5"/>
      <c r="BZ6947" s="5"/>
      <c r="CA6947" s="5"/>
      <c r="CB6947" s="5"/>
      <c r="CC6947" s="5"/>
      <c r="CD6947" s="43"/>
    </row>
    <row r="6948" spans="1:82" x14ac:dyDescent="0.25">
      <c r="A6948" s="8"/>
      <c r="B6948" s="5"/>
      <c r="C6948" s="5"/>
      <c r="D6948" s="5"/>
      <c r="E6948" s="5"/>
      <c r="F6948" s="94" t="str">
        <f t="shared" si="1089"/>
        <v/>
      </c>
      <c r="G6948" s="94" t="str">
        <f t="shared" si="1090"/>
        <v/>
      </c>
      <c r="H6948" s="127" t="str">
        <f>IF(A6948&lt;&gt;"",IF(MID(C6948,1,1)="c",$AS$26,IF(MID(C6948,1,1)="r",$AS$41,IF(MID(C6948,1,1)="p",#REF!,#REF!))),"")</f>
        <v/>
      </c>
      <c r="I6948" s="92" t="str">
        <f t="shared" si="1091"/>
        <v/>
      </c>
      <c r="J6948" s="92" t="str">
        <f t="shared" si="1092"/>
        <v/>
      </c>
      <c r="K6948" s="92" t="str">
        <f t="shared" si="1093"/>
        <v/>
      </c>
      <c r="L6948" s="92" t="str">
        <f t="shared" si="1094"/>
        <v/>
      </c>
      <c r="M6948" s="95" t="str">
        <f>IF(A6948&lt;&gt;"",IF(MID(C6948,1,1)="c",SigmaEpsConcrete(I6948,$AN$30:$AN$33,$AR$30:$AR$33,$AS$26,$AS$27,$AS$28,$AQ$20,$AU$19),""),"")</f>
        <v/>
      </c>
      <c r="N6948" s="95" t="str">
        <f>IF(A6948&lt;&gt;"",IF(MID(C6948,1,1)="r",SigmaEpsReinf(J6948,$AS$42:$AS$43,$AS$41,$AS$39,$AS$40,$AQ$38),""),"")</f>
        <v/>
      </c>
      <c r="Q6948" s="92" t="str">
        <f t="shared" si="1096"/>
        <v/>
      </c>
      <c r="R6948" s="92" t="str">
        <f t="shared" si="1097"/>
        <v/>
      </c>
      <c r="U6948" s="5"/>
      <c r="V6948" s="5"/>
      <c r="W6948" s="94" t="str">
        <f t="shared" si="1095"/>
        <v/>
      </c>
      <c r="X6948" s="94" t="str">
        <f t="shared" si="1098"/>
        <v/>
      </c>
      <c r="Y6948" s="5"/>
      <c r="BK6948" s="8"/>
      <c r="BL6948" s="5"/>
      <c r="BM6948" s="5"/>
      <c r="BN6948" s="5"/>
      <c r="BO6948" s="5"/>
      <c r="BP6948" s="1"/>
      <c r="BQ6948" s="1"/>
      <c r="BR6948" s="1"/>
      <c r="BS6948" s="1"/>
      <c r="BT6948" s="1"/>
      <c r="BU6948" s="4"/>
      <c r="BV6948" s="1"/>
      <c r="BW6948" s="3"/>
      <c r="BX6948" s="4"/>
      <c r="BY6948" s="5"/>
      <c r="BZ6948" s="5"/>
      <c r="CA6948" s="5"/>
      <c r="CB6948" s="5"/>
      <c r="CC6948" s="5"/>
      <c r="CD6948" s="43"/>
    </row>
    <row r="6949" spans="1:82" x14ac:dyDescent="0.25">
      <c r="A6949" s="8"/>
      <c r="B6949" s="5"/>
      <c r="C6949" s="5"/>
      <c r="D6949" s="5"/>
      <c r="E6949" s="5"/>
      <c r="F6949" s="94" t="str">
        <f t="shared" si="1089"/>
        <v/>
      </c>
      <c r="G6949" s="94" t="str">
        <f t="shared" si="1090"/>
        <v/>
      </c>
      <c r="H6949" s="127" t="str">
        <f>IF(A6949&lt;&gt;"",IF(MID(C6949,1,1)="c",$AS$26,IF(MID(C6949,1,1)="r",$AS$41,IF(MID(C6949,1,1)="p",#REF!,#REF!))),"")</f>
        <v/>
      </c>
      <c r="I6949" s="92" t="str">
        <f t="shared" si="1091"/>
        <v/>
      </c>
      <c r="J6949" s="92" t="str">
        <f t="shared" si="1092"/>
        <v/>
      </c>
      <c r="K6949" s="92" t="str">
        <f t="shared" si="1093"/>
        <v/>
      </c>
      <c r="L6949" s="92" t="str">
        <f t="shared" si="1094"/>
        <v/>
      </c>
      <c r="M6949" s="95" t="str">
        <f>IF(A6949&lt;&gt;"",IF(MID(C6949,1,1)="c",SigmaEpsConcrete(I6949,$AN$30:$AN$33,$AR$30:$AR$33,$AS$26,$AS$27,$AS$28,$AQ$20,$AU$19),""),"")</f>
        <v/>
      </c>
      <c r="N6949" s="95" t="str">
        <f>IF(A6949&lt;&gt;"",IF(MID(C6949,1,1)="r",SigmaEpsReinf(J6949,$AS$42:$AS$43,$AS$41,$AS$39,$AS$40,$AQ$38),""),"")</f>
        <v/>
      </c>
      <c r="Q6949" s="92" t="str">
        <f t="shared" si="1096"/>
        <v/>
      </c>
      <c r="R6949" s="92" t="str">
        <f t="shared" si="1097"/>
        <v/>
      </c>
      <c r="U6949" s="5"/>
      <c r="V6949" s="5"/>
      <c r="W6949" s="94" t="str">
        <f t="shared" si="1095"/>
        <v/>
      </c>
      <c r="X6949" s="94" t="str">
        <f t="shared" si="1098"/>
        <v/>
      </c>
      <c r="Y6949" s="5"/>
      <c r="BK6949" s="8"/>
      <c r="BL6949" s="5"/>
      <c r="BM6949" s="5"/>
      <c r="BN6949" s="5"/>
      <c r="BO6949" s="5"/>
      <c r="BP6949" s="1"/>
      <c r="BQ6949" s="1"/>
      <c r="BR6949" s="1"/>
      <c r="BS6949" s="1"/>
      <c r="BT6949" s="1"/>
      <c r="BU6949" s="4"/>
      <c r="BV6949" s="1"/>
      <c r="BW6949" s="3"/>
      <c r="BX6949" s="4"/>
      <c r="BY6949" s="5"/>
      <c r="BZ6949" s="5"/>
      <c r="CA6949" s="5"/>
      <c r="CB6949" s="5"/>
      <c r="CC6949" s="5"/>
      <c r="CD6949" s="43"/>
    </row>
    <row r="6950" spans="1:82" x14ac:dyDescent="0.25">
      <c r="A6950" s="8"/>
      <c r="B6950" s="5"/>
      <c r="C6950" s="5"/>
      <c r="D6950" s="5"/>
      <c r="E6950" s="5"/>
      <c r="F6950" s="94" t="str">
        <f t="shared" si="1089"/>
        <v/>
      </c>
      <c r="G6950" s="94" t="str">
        <f t="shared" si="1090"/>
        <v/>
      </c>
      <c r="H6950" s="127" t="str">
        <f>IF(A6950&lt;&gt;"",IF(MID(C6950,1,1)="c",$AS$26,IF(MID(C6950,1,1)="r",$AS$41,IF(MID(C6950,1,1)="p",#REF!,#REF!))),"")</f>
        <v/>
      </c>
      <c r="I6950" s="92" t="str">
        <f t="shared" si="1091"/>
        <v/>
      </c>
      <c r="J6950" s="92" t="str">
        <f t="shared" si="1092"/>
        <v/>
      </c>
      <c r="K6950" s="92" t="str">
        <f t="shared" si="1093"/>
        <v/>
      </c>
      <c r="L6950" s="92" t="str">
        <f t="shared" si="1094"/>
        <v/>
      </c>
      <c r="M6950" s="95" t="str">
        <f>IF(A6950&lt;&gt;"",IF(MID(C6950,1,1)="c",SigmaEpsConcrete(I6950,$AN$30:$AN$33,$AR$30:$AR$33,$AS$26,$AS$27,$AS$28,$AQ$20,$AU$19),""),"")</f>
        <v/>
      </c>
      <c r="N6950" s="95" t="str">
        <f>IF(A6950&lt;&gt;"",IF(MID(C6950,1,1)="r",SigmaEpsReinf(J6950,$AS$42:$AS$43,$AS$41,$AS$39,$AS$40,$AQ$38),""),"")</f>
        <v/>
      </c>
      <c r="Q6950" s="92" t="str">
        <f t="shared" si="1096"/>
        <v/>
      </c>
      <c r="R6950" s="92" t="str">
        <f t="shared" si="1097"/>
        <v/>
      </c>
      <c r="U6950" s="5"/>
      <c r="V6950" s="5"/>
      <c r="W6950" s="94" t="str">
        <f t="shared" si="1095"/>
        <v/>
      </c>
      <c r="X6950" s="94" t="str">
        <f t="shared" si="1098"/>
        <v/>
      </c>
      <c r="Y6950" s="5"/>
      <c r="BK6950" s="8"/>
      <c r="BL6950" s="5"/>
      <c r="BM6950" s="5"/>
      <c r="BN6950" s="5"/>
      <c r="BO6950" s="5"/>
      <c r="BP6950" s="1"/>
      <c r="BQ6950" s="1"/>
      <c r="BR6950" s="1"/>
      <c r="BS6950" s="1"/>
      <c r="BT6950" s="1"/>
      <c r="BU6950" s="4"/>
      <c r="BV6950" s="1"/>
      <c r="BW6950" s="3"/>
      <c r="BX6950" s="4"/>
      <c r="BY6950" s="5"/>
      <c r="BZ6950" s="5"/>
      <c r="CA6950" s="5"/>
      <c r="CB6950" s="5"/>
      <c r="CC6950" s="5"/>
      <c r="CD6950" s="43"/>
    </row>
    <row r="6951" spans="1:82" x14ac:dyDescent="0.25">
      <c r="A6951" s="8"/>
      <c r="B6951" s="5"/>
      <c r="C6951" s="5"/>
      <c r="D6951" s="5"/>
      <c r="E6951" s="5"/>
      <c r="F6951" s="94" t="str">
        <f t="shared" si="1089"/>
        <v/>
      </c>
      <c r="G6951" s="94" t="str">
        <f t="shared" si="1090"/>
        <v/>
      </c>
      <c r="H6951" s="127" t="str">
        <f>IF(A6951&lt;&gt;"",IF(MID(C6951,1,1)="c",$AS$26,IF(MID(C6951,1,1)="r",$AS$41,IF(MID(C6951,1,1)="p",#REF!,#REF!))),"")</f>
        <v/>
      </c>
      <c r="I6951" s="92" t="str">
        <f t="shared" si="1091"/>
        <v/>
      </c>
      <c r="J6951" s="92" t="str">
        <f t="shared" si="1092"/>
        <v/>
      </c>
      <c r="K6951" s="92" t="str">
        <f t="shared" si="1093"/>
        <v/>
      </c>
      <c r="L6951" s="92" t="str">
        <f t="shared" si="1094"/>
        <v/>
      </c>
      <c r="M6951" s="95" t="str">
        <f>IF(A6951&lt;&gt;"",IF(MID(C6951,1,1)="c",SigmaEpsConcrete(I6951,$AN$30:$AN$33,$AR$30:$AR$33,$AS$26,$AS$27,$AS$28,$AQ$20,$AU$19),""),"")</f>
        <v/>
      </c>
      <c r="N6951" s="95" t="str">
        <f>IF(A6951&lt;&gt;"",IF(MID(C6951,1,1)="r",SigmaEpsReinf(J6951,$AS$42:$AS$43,$AS$41,$AS$39,$AS$40,$AQ$38),""),"")</f>
        <v/>
      </c>
      <c r="Q6951" s="92" t="str">
        <f t="shared" si="1096"/>
        <v/>
      </c>
      <c r="R6951" s="92" t="str">
        <f t="shared" si="1097"/>
        <v/>
      </c>
      <c r="U6951" s="5"/>
      <c r="V6951" s="5"/>
      <c r="W6951" s="94" t="str">
        <f t="shared" si="1095"/>
        <v/>
      </c>
      <c r="X6951" s="94" t="str">
        <f t="shared" si="1098"/>
        <v/>
      </c>
      <c r="Y6951" s="5"/>
      <c r="BK6951" s="8"/>
      <c r="BL6951" s="5"/>
      <c r="BM6951" s="5"/>
      <c r="BN6951" s="5"/>
      <c r="BO6951" s="5"/>
      <c r="BP6951" s="1"/>
      <c r="BQ6951" s="1"/>
      <c r="BR6951" s="1"/>
      <c r="BS6951" s="1"/>
      <c r="BT6951" s="1"/>
      <c r="BU6951" s="4"/>
      <c r="BV6951" s="1"/>
      <c r="BW6951" s="3"/>
      <c r="BX6951" s="4"/>
      <c r="BY6951" s="5"/>
      <c r="BZ6951" s="5"/>
      <c r="CA6951" s="5"/>
      <c r="CB6951" s="5"/>
      <c r="CC6951" s="5"/>
      <c r="CD6951" s="43"/>
    </row>
    <row r="6952" spans="1:82" x14ac:dyDescent="0.25">
      <c r="A6952" s="8"/>
      <c r="B6952" s="5"/>
      <c r="C6952" s="5"/>
      <c r="D6952" s="5"/>
      <c r="E6952" s="5"/>
      <c r="F6952" s="94" t="str">
        <f t="shared" si="1089"/>
        <v/>
      </c>
      <c r="G6952" s="94" t="str">
        <f t="shared" si="1090"/>
        <v/>
      </c>
      <c r="H6952" s="127" t="str">
        <f>IF(A6952&lt;&gt;"",IF(MID(C6952,1,1)="c",$AS$26,IF(MID(C6952,1,1)="r",$AS$41,IF(MID(C6952,1,1)="p",#REF!,#REF!))),"")</f>
        <v/>
      </c>
      <c r="I6952" s="92" t="str">
        <f t="shared" si="1091"/>
        <v/>
      </c>
      <c r="J6952" s="92" t="str">
        <f t="shared" si="1092"/>
        <v/>
      </c>
      <c r="K6952" s="92" t="str">
        <f t="shared" si="1093"/>
        <v/>
      </c>
      <c r="L6952" s="92" t="str">
        <f t="shared" si="1094"/>
        <v/>
      </c>
      <c r="M6952" s="95" t="str">
        <f>IF(A6952&lt;&gt;"",IF(MID(C6952,1,1)="c",SigmaEpsConcrete(I6952,$AN$30:$AN$33,$AR$30:$AR$33,$AS$26,$AS$27,$AS$28,$AQ$20,$AU$19),""),"")</f>
        <v/>
      </c>
      <c r="N6952" s="95" t="str">
        <f>IF(A6952&lt;&gt;"",IF(MID(C6952,1,1)="r",SigmaEpsReinf(J6952,$AS$42:$AS$43,$AS$41,$AS$39,$AS$40,$AQ$38),""),"")</f>
        <v/>
      </c>
      <c r="Q6952" s="92" t="str">
        <f t="shared" si="1096"/>
        <v/>
      </c>
      <c r="R6952" s="92" t="str">
        <f t="shared" si="1097"/>
        <v/>
      </c>
      <c r="U6952" s="5"/>
      <c r="V6952" s="5"/>
      <c r="W6952" s="94" t="str">
        <f t="shared" si="1095"/>
        <v/>
      </c>
      <c r="X6952" s="94" t="str">
        <f t="shared" si="1098"/>
        <v/>
      </c>
      <c r="Y6952" s="5"/>
      <c r="BK6952" s="8"/>
      <c r="BL6952" s="5"/>
      <c r="BM6952" s="5"/>
      <c r="BN6952" s="5"/>
      <c r="BO6952" s="5"/>
      <c r="BP6952" s="1"/>
      <c r="BQ6952" s="1"/>
      <c r="BR6952" s="1"/>
      <c r="BS6952" s="1"/>
      <c r="BT6952" s="1"/>
      <c r="BU6952" s="4"/>
      <c r="BV6952" s="1"/>
      <c r="BW6952" s="3"/>
      <c r="BX6952" s="4"/>
      <c r="BY6952" s="5"/>
      <c r="BZ6952" s="5"/>
      <c r="CA6952" s="5"/>
      <c r="CB6952" s="5"/>
      <c r="CC6952" s="5"/>
      <c r="CD6952" s="43"/>
    </row>
    <row r="6953" spans="1:82" x14ac:dyDescent="0.25">
      <c r="A6953" s="8"/>
      <c r="B6953" s="5"/>
      <c r="C6953" s="5"/>
      <c r="D6953" s="5"/>
      <c r="E6953" s="5"/>
      <c r="F6953" s="94" t="str">
        <f t="shared" si="1089"/>
        <v/>
      </c>
      <c r="G6953" s="94" t="str">
        <f t="shared" si="1090"/>
        <v/>
      </c>
      <c r="H6953" s="127" t="str">
        <f>IF(A6953&lt;&gt;"",IF(MID(C6953,1,1)="c",$AS$26,IF(MID(C6953,1,1)="r",$AS$41,IF(MID(C6953,1,1)="p",#REF!,#REF!))),"")</f>
        <v/>
      </c>
      <c r="I6953" s="92" t="str">
        <f t="shared" si="1091"/>
        <v/>
      </c>
      <c r="J6953" s="92" t="str">
        <f t="shared" si="1092"/>
        <v/>
      </c>
      <c r="K6953" s="92" t="str">
        <f t="shared" si="1093"/>
        <v/>
      </c>
      <c r="L6953" s="92" t="str">
        <f t="shared" si="1094"/>
        <v/>
      </c>
      <c r="M6953" s="95" t="str">
        <f>IF(A6953&lt;&gt;"",IF(MID(C6953,1,1)="c",SigmaEpsConcrete(I6953,$AN$30:$AN$33,$AR$30:$AR$33,$AS$26,$AS$27,$AS$28,$AQ$20,$AU$19),""),"")</f>
        <v/>
      </c>
      <c r="N6953" s="95" t="str">
        <f>IF(A6953&lt;&gt;"",IF(MID(C6953,1,1)="r",SigmaEpsReinf(J6953,$AS$42:$AS$43,$AS$41,$AS$39,$AS$40,$AQ$38),""),"")</f>
        <v/>
      </c>
      <c r="Q6953" s="92" t="str">
        <f t="shared" si="1096"/>
        <v/>
      </c>
      <c r="R6953" s="92" t="str">
        <f t="shared" si="1097"/>
        <v/>
      </c>
      <c r="U6953" s="5"/>
      <c r="V6953" s="5"/>
      <c r="W6953" s="94" t="str">
        <f t="shared" si="1095"/>
        <v/>
      </c>
      <c r="X6953" s="94" t="str">
        <f t="shared" si="1098"/>
        <v/>
      </c>
      <c r="Y6953" s="5"/>
      <c r="BK6953" s="8"/>
      <c r="BL6953" s="5"/>
      <c r="BM6953" s="5"/>
      <c r="BN6953" s="5"/>
      <c r="BO6953" s="5"/>
      <c r="BP6953" s="1"/>
      <c r="BQ6953" s="1"/>
      <c r="BR6953" s="1"/>
      <c r="BS6953" s="1"/>
      <c r="BT6953" s="1"/>
      <c r="BU6953" s="4"/>
      <c r="BV6953" s="1"/>
      <c r="BW6953" s="3"/>
      <c r="BX6953" s="4"/>
      <c r="BY6953" s="5"/>
      <c r="BZ6953" s="5"/>
      <c r="CA6953" s="5"/>
      <c r="CB6953" s="5"/>
      <c r="CC6953" s="5"/>
      <c r="CD6953" s="43"/>
    </row>
    <row r="6954" spans="1:82" x14ac:dyDescent="0.25">
      <c r="A6954" s="8"/>
      <c r="B6954" s="5"/>
      <c r="C6954" s="5"/>
      <c r="D6954" s="5"/>
      <c r="E6954" s="5"/>
      <c r="F6954" s="94" t="str">
        <f t="shared" si="1089"/>
        <v/>
      </c>
      <c r="G6954" s="94" t="str">
        <f t="shared" si="1090"/>
        <v/>
      </c>
      <c r="H6954" s="127" t="str">
        <f>IF(A6954&lt;&gt;"",IF(MID(C6954,1,1)="c",$AS$26,IF(MID(C6954,1,1)="r",$AS$41,IF(MID(C6954,1,1)="p",#REF!,#REF!))),"")</f>
        <v/>
      </c>
      <c r="I6954" s="92" t="str">
        <f t="shared" si="1091"/>
        <v/>
      </c>
      <c r="J6954" s="92" t="str">
        <f t="shared" si="1092"/>
        <v/>
      </c>
      <c r="K6954" s="92" t="str">
        <f t="shared" si="1093"/>
        <v/>
      </c>
      <c r="L6954" s="92" t="str">
        <f t="shared" si="1094"/>
        <v/>
      </c>
      <c r="M6954" s="95" t="str">
        <f>IF(A6954&lt;&gt;"",IF(MID(C6954,1,1)="c",SigmaEpsConcrete(I6954,$AN$30:$AN$33,$AR$30:$AR$33,$AS$26,$AS$27,$AS$28,$AQ$20,$AU$19),""),"")</f>
        <v/>
      </c>
      <c r="N6954" s="95" t="str">
        <f>IF(A6954&lt;&gt;"",IF(MID(C6954,1,1)="r",SigmaEpsReinf(J6954,$AS$42:$AS$43,$AS$41,$AS$39,$AS$40,$AQ$38),""),"")</f>
        <v/>
      </c>
      <c r="Q6954" s="92" t="str">
        <f t="shared" si="1096"/>
        <v/>
      </c>
      <c r="R6954" s="92" t="str">
        <f t="shared" si="1097"/>
        <v/>
      </c>
      <c r="U6954" s="5"/>
      <c r="V6954" s="5"/>
      <c r="W6954" s="94" t="str">
        <f t="shared" si="1095"/>
        <v/>
      </c>
      <c r="X6954" s="94" t="str">
        <f t="shared" si="1098"/>
        <v/>
      </c>
      <c r="Y6954" s="5"/>
      <c r="BK6954" s="8"/>
      <c r="BL6954" s="5"/>
      <c r="BM6954" s="5"/>
      <c r="BN6954" s="5"/>
      <c r="BO6954" s="5"/>
      <c r="BP6954" s="1"/>
      <c r="BQ6954" s="1"/>
      <c r="BR6954" s="1"/>
      <c r="BS6954" s="1"/>
      <c r="BT6954" s="1"/>
      <c r="BU6954" s="4"/>
      <c r="BV6954" s="1"/>
      <c r="BW6954" s="3"/>
      <c r="BX6954" s="4"/>
      <c r="BY6954" s="5"/>
      <c r="BZ6954" s="5"/>
      <c r="CA6954" s="5"/>
      <c r="CB6954" s="5"/>
      <c r="CC6954" s="5"/>
      <c r="CD6954" s="43"/>
    </row>
    <row r="6955" spans="1:82" x14ac:dyDescent="0.25">
      <c r="A6955" s="8"/>
      <c r="B6955" s="5"/>
      <c r="C6955" s="5"/>
      <c r="D6955" s="5"/>
      <c r="E6955" s="5"/>
      <c r="F6955" s="94" t="str">
        <f t="shared" si="1089"/>
        <v/>
      </c>
      <c r="G6955" s="94" t="str">
        <f t="shared" si="1090"/>
        <v/>
      </c>
      <c r="H6955" s="127" t="str">
        <f>IF(A6955&lt;&gt;"",IF(MID(C6955,1,1)="c",$AS$26,IF(MID(C6955,1,1)="r",$AS$41,IF(MID(C6955,1,1)="p",#REF!,#REF!))),"")</f>
        <v/>
      </c>
      <c r="I6955" s="92" t="str">
        <f t="shared" si="1091"/>
        <v/>
      </c>
      <c r="J6955" s="92" t="str">
        <f t="shared" si="1092"/>
        <v/>
      </c>
      <c r="K6955" s="92" t="str">
        <f t="shared" si="1093"/>
        <v/>
      </c>
      <c r="L6955" s="92" t="str">
        <f t="shared" si="1094"/>
        <v/>
      </c>
      <c r="M6955" s="95" t="str">
        <f>IF(A6955&lt;&gt;"",IF(MID(C6955,1,1)="c",SigmaEpsConcrete(I6955,$AN$30:$AN$33,$AR$30:$AR$33,$AS$26,$AS$27,$AS$28,$AQ$20,$AU$19),""),"")</f>
        <v/>
      </c>
      <c r="N6955" s="95" t="str">
        <f>IF(A6955&lt;&gt;"",IF(MID(C6955,1,1)="r",SigmaEpsReinf(J6955,$AS$42:$AS$43,$AS$41,$AS$39,$AS$40,$AQ$38),""),"")</f>
        <v/>
      </c>
      <c r="Q6955" s="92" t="str">
        <f t="shared" si="1096"/>
        <v/>
      </c>
      <c r="R6955" s="92" t="str">
        <f t="shared" si="1097"/>
        <v/>
      </c>
      <c r="U6955" s="5"/>
      <c r="V6955" s="5"/>
      <c r="W6955" s="94" t="str">
        <f t="shared" si="1095"/>
        <v/>
      </c>
      <c r="X6955" s="94" t="str">
        <f t="shared" si="1098"/>
        <v/>
      </c>
      <c r="Y6955" s="5"/>
      <c r="BK6955" s="8"/>
      <c r="BL6955" s="5"/>
      <c r="BM6955" s="5"/>
      <c r="BN6955" s="5"/>
      <c r="BO6955" s="5"/>
      <c r="BP6955" s="1"/>
      <c r="BQ6955" s="1"/>
      <c r="BR6955" s="1"/>
      <c r="BS6955" s="1"/>
      <c r="BT6955" s="1"/>
      <c r="BU6955" s="4"/>
      <c r="BV6955" s="1"/>
      <c r="BW6955" s="3"/>
      <c r="BX6955" s="4"/>
      <c r="BY6955" s="5"/>
      <c r="BZ6955" s="5"/>
      <c r="CA6955" s="5"/>
      <c r="CB6955" s="5"/>
      <c r="CC6955" s="5"/>
      <c r="CD6955" s="43"/>
    </row>
    <row r="6956" spans="1:82" x14ac:dyDescent="0.25">
      <c r="A6956" s="8"/>
      <c r="B6956" s="5"/>
      <c r="C6956" s="5"/>
      <c r="D6956" s="5"/>
      <c r="E6956" s="5"/>
      <c r="F6956" s="94" t="str">
        <f t="shared" si="1089"/>
        <v/>
      </c>
      <c r="G6956" s="94" t="str">
        <f t="shared" si="1090"/>
        <v/>
      </c>
      <c r="H6956" s="127" t="str">
        <f>IF(A6956&lt;&gt;"",IF(MID(C6956,1,1)="c",$AS$26,IF(MID(C6956,1,1)="r",$AS$41,IF(MID(C6956,1,1)="p",#REF!,#REF!))),"")</f>
        <v/>
      </c>
      <c r="I6956" s="92" t="str">
        <f t="shared" si="1091"/>
        <v/>
      </c>
      <c r="J6956" s="92" t="str">
        <f t="shared" si="1092"/>
        <v/>
      </c>
      <c r="K6956" s="92" t="str">
        <f t="shared" si="1093"/>
        <v/>
      </c>
      <c r="L6956" s="92" t="str">
        <f t="shared" si="1094"/>
        <v/>
      </c>
      <c r="M6956" s="95" t="str">
        <f>IF(A6956&lt;&gt;"",IF(MID(C6956,1,1)="c",SigmaEpsConcrete(I6956,$AN$30:$AN$33,$AR$30:$AR$33,$AS$26,$AS$27,$AS$28,$AQ$20,$AU$19),""),"")</f>
        <v/>
      </c>
      <c r="N6956" s="95" t="str">
        <f>IF(A6956&lt;&gt;"",IF(MID(C6956,1,1)="r",SigmaEpsReinf(J6956,$AS$42:$AS$43,$AS$41,$AS$39,$AS$40,$AQ$38),""),"")</f>
        <v/>
      </c>
      <c r="Q6956" s="92" t="str">
        <f t="shared" si="1096"/>
        <v/>
      </c>
      <c r="R6956" s="92" t="str">
        <f t="shared" si="1097"/>
        <v/>
      </c>
      <c r="U6956" s="5"/>
      <c r="V6956" s="5"/>
      <c r="W6956" s="94" t="str">
        <f t="shared" si="1095"/>
        <v/>
      </c>
      <c r="X6956" s="94" t="str">
        <f t="shared" si="1098"/>
        <v/>
      </c>
      <c r="Y6956" s="5"/>
      <c r="BK6956" s="8"/>
      <c r="BL6956" s="5"/>
      <c r="BM6956" s="5"/>
      <c r="BN6956" s="5"/>
      <c r="BO6956" s="5"/>
      <c r="BP6956" s="1"/>
      <c r="BQ6956" s="1"/>
      <c r="BR6956" s="1"/>
      <c r="BS6956" s="1"/>
      <c r="BT6956" s="1"/>
      <c r="BU6956" s="4"/>
      <c r="BV6956" s="1"/>
      <c r="BW6956" s="3"/>
      <c r="BX6956" s="4"/>
      <c r="BY6956" s="5"/>
      <c r="BZ6956" s="5"/>
      <c r="CA6956" s="5"/>
      <c r="CB6956" s="5"/>
      <c r="CC6956" s="5"/>
      <c r="CD6956" s="43"/>
    </row>
    <row r="6957" spans="1:82" x14ac:dyDescent="0.25">
      <c r="A6957" s="8"/>
      <c r="B6957" s="5"/>
      <c r="C6957" s="5"/>
      <c r="D6957" s="5"/>
      <c r="E6957" s="5"/>
      <c r="F6957" s="94" t="str">
        <f t="shared" si="1089"/>
        <v/>
      </c>
      <c r="G6957" s="94" t="str">
        <f t="shared" si="1090"/>
        <v/>
      </c>
      <c r="H6957" s="127" t="str">
        <f>IF(A6957&lt;&gt;"",IF(MID(C6957,1,1)="c",$AS$26,IF(MID(C6957,1,1)="r",$AS$41,IF(MID(C6957,1,1)="p",#REF!,#REF!))),"")</f>
        <v/>
      </c>
      <c r="I6957" s="92" t="str">
        <f t="shared" si="1091"/>
        <v/>
      </c>
      <c r="J6957" s="92" t="str">
        <f t="shared" si="1092"/>
        <v/>
      </c>
      <c r="K6957" s="92" t="str">
        <f t="shared" si="1093"/>
        <v/>
      </c>
      <c r="L6957" s="92" t="str">
        <f t="shared" si="1094"/>
        <v/>
      </c>
      <c r="M6957" s="95" t="str">
        <f>IF(A6957&lt;&gt;"",IF(MID(C6957,1,1)="c",SigmaEpsConcrete(I6957,$AN$30:$AN$33,$AR$30:$AR$33,$AS$26,$AS$27,$AS$28,$AQ$20,$AU$19),""),"")</f>
        <v/>
      </c>
      <c r="N6957" s="95" t="str">
        <f>IF(A6957&lt;&gt;"",IF(MID(C6957,1,1)="r",SigmaEpsReinf(J6957,$AS$42:$AS$43,$AS$41,$AS$39,$AS$40,$AQ$38),""),"")</f>
        <v/>
      </c>
      <c r="Q6957" s="92" t="str">
        <f t="shared" si="1096"/>
        <v/>
      </c>
      <c r="R6957" s="92" t="str">
        <f t="shared" si="1097"/>
        <v/>
      </c>
      <c r="U6957" s="5"/>
      <c r="V6957" s="5"/>
      <c r="W6957" s="94" t="str">
        <f t="shared" si="1095"/>
        <v/>
      </c>
      <c r="X6957" s="94" t="str">
        <f t="shared" si="1098"/>
        <v/>
      </c>
      <c r="Y6957" s="5"/>
      <c r="BK6957" s="8"/>
      <c r="BL6957" s="5"/>
      <c r="BM6957" s="5"/>
      <c r="BN6957" s="5"/>
      <c r="BO6957" s="5"/>
      <c r="BP6957" s="1"/>
      <c r="BQ6957" s="1"/>
      <c r="BR6957" s="1"/>
      <c r="BS6957" s="1"/>
      <c r="BT6957" s="1"/>
      <c r="BU6957" s="4"/>
      <c r="BV6957" s="1"/>
      <c r="BW6957" s="3"/>
      <c r="BX6957" s="4"/>
      <c r="BY6957" s="5"/>
      <c r="BZ6957" s="5"/>
      <c r="CA6957" s="5"/>
      <c r="CB6957" s="5"/>
      <c r="CC6957" s="5"/>
      <c r="CD6957" s="43"/>
    </row>
    <row r="6958" spans="1:82" x14ac:dyDescent="0.25">
      <c r="A6958" s="8"/>
      <c r="B6958" s="5"/>
      <c r="C6958" s="5"/>
      <c r="D6958" s="5"/>
      <c r="E6958" s="5"/>
      <c r="F6958" s="94" t="str">
        <f t="shared" si="1089"/>
        <v/>
      </c>
      <c r="G6958" s="94" t="str">
        <f t="shared" si="1090"/>
        <v/>
      </c>
      <c r="H6958" s="127" t="str">
        <f>IF(A6958&lt;&gt;"",IF(MID(C6958,1,1)="c",$AS$26,IF(MID(C6958,1,1)="r",$AS$41,IF(MID(C6958,1,1)="p",#REF!,#REF!))),"")</f>
        <v/>
      </c>
      <c r="I6958" s="92" t="str">
        <f t="shared" si="1091"/>
        <v/>
      </c>
      <c r="J6958" s="92" t="str">
        <f t="shared" si="1092"/>
        <v/>
      </c>
      <c r="K6958" s="92" t="str">
        <f t="shared" si="1093"/>
        <v/>
      </c>
      <c r="L6958" s="92" t="str">
        <f t="shared" si="1094"/>
        <v/>
      </c>
      <c r="M6958" s="95" t="str">
        <f>IF(A6958&lt;&gt;"",IF(MID(C6958,1,1)="c",SigmaEpsConcrete(I6958,$AN$30:$AN$33,$AR$30:$AR$33,$AS$26,$AS$27,$AS$28,$AQ$20,$AU$19),""),"")</f>
        <v/>
      </c>
      <c r="N6958" s="95" t="str">
        <f>IF(A6958&lt;&gt;"",IF(MID(C6958,1,1)="r",SigmaEpsReinf(J6958,$AS$42:$AS$43,$AS$41,$AS$39,$AS$40,$AQ$38),""),"")</f>
        <v/>
      </c>
      <c r="Q6958" s="92" t="str">
        <f t="shared" si="1096"/>
        <v/>
      </c>
      <c r="R6958" s="92" t="str">
        <f t="shared" si="1097"/>
        <v/>
      </c>
      <c r="U6958" s="5"/>
      <c r="V6958" s="5"/>
      <c r="W6958" s="94" t="str">
        <f t="shared" si="1095"/>
        <v/>
      </c>
      <c r="X6958" s="94" t="str">
        <f t="shared" si="1098"/>
        <v/>
      </c>
      <c r="Y6958" s="5"/>
      <c r="BK6958" s="8"/>
      <c r="BL6958" s="5"/>
      <c r="BM6958" s="5"/>
      <c r="BN6958" s="5"/>
      <c r="BO6958" s="5"/>
      <c r="BP6958" s="1"/>
      <c r="BQ6958" s="1"/>
      <c r="BR6958" s="1"/>
      <c r="BS6958" s="1"/>
      <c r="BT6958" s="1"/>
      <c r="BU6958" s="4"/>
      <c r="BV6958" s="1"/>
      <c r="BW6958" s="3"/>
      <c r="BX6958" s="4"/>
      <c r="BY6958" s="5"/>
      <c r="BZ6958" s="5"/>
      <c r="CA6958" s="5"/>
      <c r="CB6958" s="5"/>
      <c r="CC6958" s="5"/>
      <c r="CD6958" s="43"/>
    </row>
    <row r="6959" spans="1:82" x14ac:dyDescent="0.25">
      <c r="A6959" s="8"/>
      <c r="B6959" s="5"/>
      <c r="C6959" s="5"/>
      <c r="D6959" s="5"/>
      <c r="E6959" s="5"/>
      <c r="F6959" s="94" t="str">
        <f t="shared" si="1089"/>
        <v/>
      </c>
      <c r="G6959" s="94" t="str">
        <f t="shared" si="1090"/>
        <v/>
      </c>
      <c r="H6959" s="127" t="str">
        <f>IF(A6959&lt;&gt;"",IF(MID(C6959,1,1)="c",$AS$26,IF(MID(C6959,1,1)="r",$AS$41,IF(MID(C6959,1,1)="p",#REF!,#REF!))),"")</f>
        <v/>
      </c>
      <c r="I6959" s="92" t="str">
        <f t="shared" si="1091"/>
        <v/>
      </c>
      <c r="J6959" s="92" t="str">
        <f t="shared" si="1092"/>
        <v/>
      </c>
      <c r="K6959" s="92" t="str">
        <f t="shared" si="1093"/>
        <v/>
      </c>
      <c r="L6959" s="92" t="str">
        <f t="shared" si="1094"/>
        <v/>
      </c>
      <c r="M6959" s="95" t="str">
        <f>IF(A6959&lt;&gt;"",IF(MID(C6959,1,1)="c",SigmaEpsConcrete(I6959,$AN$30:$AN$33,$AR$30:$AR$33,$AS$26,$AS$27,$AS$28,$AQ$20,$AU$19),""),"")</f>
        <v/>
      </c>
      <c r="N6959" s="95" t="str">
        <f>IF(A6959&lt;&gt;"",IF(MID(C6959,1,1)="r",SigmaEpsReinf(J6959,$AS$42:$AS$43,$AS$41,$AS$39,$AS$40,$AQ$38),""),"")</f>
        <v/>
      </c>
      <c r="Q6959" s="92" t="str">
        <f t="shared" si="1096"/>
        <v/>
      </c>
      <c r="R6959" s="92" t="str">
        <f t="shared" si="1097"/>
        <v/>
      </c>
      <c r="U6959" s="5"/>
      <c r="V6959" s="5"/>
      <c r="W6959" s="94" t="str">
        <f t="shared" si="1095"/>
        <v/>
      </c>
      <c r="X6959" s="94" t="str">
        <f t="shared" si="1098"/>
        <v/>
      </c>
      <c r="Y6959" s="5"/>
      <c r="BK6959" s="8"/>
      <c r="BL6959" s="5"/>
      <c r="BM6959" s="5"/>
      <c r="BN6959" s="5"/>
      <c r="BO6959" s="5"/>
      <c r="BP6959" s="1"/>
      <c r="BQ6959" s="1"/>
      <c r="BR6959" s="1"/>
      <c r="BS6959" s="1"/>
      <c r="BT6959" s="1"/>
      <c r="BU6959" s="4"/>
      <c r="BV6959" s="1"/>
      <c r="BW6959" s="3"/>
      <c r="BX6959" s="4"/>
      <c r="BY6959" s="5"/>
      <c r="BZ6959" s="5"/>
      <c r="CA6959" s="5"/>
      <c r="CB6959" s="5"/>
      <c r="CC6959" s="5"/>
      <c r="CD6959" s="43"/>
    </row>
    <row r="6960" spans="1:82" x14ac:dyDescent="0.25">
      <c r="A6960" s="8"/>
      <c r="B6960" s="5"/>
      <c r="C6960" s="5"/>
      <c r="D6960" s="5"/>
      <c r="E6960" s="5"/>
      <c r="F6960" s="94" t="str">
        <f t="shared" si="1089"/>
        <v/>
      </c>
      <c r="G6960" s="94" t="str">
        <f t="shared" si="1090"/>
        <v/>
      </c>
      <c r="H6960" s="127" t="str">
        <f>IF(A6960&lt;&gt;"",IF(MID(C6960,1,1)="c",$AS$26,IF(MID(C6960,1,1)="r",$AS$41,IF(MID(C6960,1,1)="p",#REF!,#REF!))),"")</f>
        <v/>
      </c>
      <c r="I6960" s="92" t="str">
        <f t="shared" si="1091"/>
        <v/>
      </c>
      <c r="J6960" s="92" t="str">
        <f t="shared" si="1092"/>
        <v/>
      </c>
      <c r="K6960" s="92" t="str">
        <f t="shared" si="1093"/>
        <v/>
      </c>
      <c r="L6960" s="92" t="str">
        <f t="shared" si="1094"/>
        <v/>
      </c>
      <c r="M6960" s="95" t="str">
        <f>IF(A6960&lt;&gt;"",IF(MID(C6960,1,1)="c",SigmaEpsConcrete(I6960,$AN$30:$AN$33,$AR$30:$AR$33,$AS$26,$AS$27,$AS$28,$AQ$20,$AU$19),""),"")</f>
        <v/>
      </c>
      <c r="N6960" s="95" t="str">
        <f>IF(A6960&lt;&gt;"",IF(MID(C6960,1,1)="r",SigmaEpsReinf(J6960,$AS$42:$AS$43,$AS$41,$AS$39,$AS$40,$AQ$38),""),"")</f>
        <v/>
      </c>
      <c r="Q6960" s="92" t="str">
        <f t="shared" si="1096"/>
        <v/>
      </c>
      <c r="R6960" s="92" t="str">
        <f t="shared" si="1097"/>
        <v/>
      </c>
      <c r="U6960" s="5"/>
      <c r="V6960" s="5"/>
      <c r="W6960" s="94" t="str">
        <f t="shared" si="1095"/>
        <v/>
      </c>
      <c r="X6960" s="94" t="str">
        <f t="shared" si="1098"/>
        <v/>
      </c>
      <c r="Y6960" s="5"/>
      <c r="BK6960" s="8"/>
      <c r="BL6960" s="5"/>
      <c r="BM6960" s="5"/>
      <c r="BN6960" s="5"/>
      <c r="BO6960" s="5"/>
      <c r="BP6960" s="1"/>
      <c r="BQ6960" s="1"/>
      <c r="BR6960" s="1"/>
      <c r="BS6960" s="1"/>
      <c r="BT6960" s="1"/>
      <c r="BU6960" s="4"/>
      <c r="BV6960" s="1"/>
      <c r="BW6960" s="3"/>
      <c r="BX6960" s="4"/>
      <c r="BY6960" s="5"/>
      <c r="BZ6960" s="5"/>
      <c r="CA6960" s="5"/>
      <c r="CB6960" s="5"/>
      <c r="CC6960" s="5"/>
      <c r="CD6960" s="43"/>
    </row>
    <row r="6961" spans="1:82" x14ac:dyDescent="0.25">
      <c r="A6961" s="8"/>
      <c r="B6961" s="5"/>
      <c r="C6961" s="5"/>
      <c r="D6961" s="5"/>
      <c r="E6961" s="5"/>
      <c r="F6961" s="94" t="str">
        <f t="shared" si="1089"/>
        <v/>
      </c>
      <c r="G6961" s="94" t="str">
        <f t="shared" si="1090"/>
        <v/>
      </c>
      <c r="H6961" s="127" t="str">
        <f>IF(A6961&lt;&gt;"",IF(MID(C6961,1,1)="c",$AS$26,IF(MID(C6961,1,1)="r",$AS$41,IF(MID(C6961,1,1)="p",#REF!,#REF!))),"")</f>
        <v/>
      </c>
      <c r="I6961" s="92" t="str">
        <f t="shared" si="1091"/>
        <v/>
      </c>
      <c r="J6961" s="92" t="str">
        <f t="shared" si="1092"/>
        <v/>
      </c>
      <c r="K6961" s="92" t="str">
        <f t="shared" si="1093"/>
        <v/>
      </c>
      <c r="L6961" s="92" t="str">
        <f t="shared" si="1094"/>
        <v/>
      </c>
      <c r="M6961" s="95" t="str">
        <f>IF(A6961&lt;&gt;"",IF(MID(C6961,1,1)="c",SigmaEpsConcrete(I6961,$AN$30:$AN$33,$AR$30:$AR$33,$AS$26,$AS$27,$AS$28,$AQ$20,$AU$19),""),"")</f>
        <v/>
      </c>
      <c r="N6961" s="95" t="str">
        <f>IF(A6961&lt;&gt;"",IF(MID(C6961,1,1)="r",SigmaEpsReinf(J6961,$AS$42:$AS$43,$AS$41,$AS$39,$AS$40,$AQ$38),""),"")</f>
        <v/>
      </c>
      <c r="Q6961" s="92" t="str">
        <f t="shared" si="1096"/>
        <v/>
      </c>
      <c r="R6961" s="92" t="str">
        <f t="shared" si="1097"/>
        <v/>
      </c>
      <c r="U6961" s="5"/>
      <c r="V6961" s="5"/>
      <c r="W6961" s="94" t="str">
        <f t="shared" si="1095"/>
        <v/>
      </c>
      <c r="X6961" s="94" t="str">
        <f t="shared" si="1098"/>
        <v/>
      </c>
      <c r="Y6961" s="5"/>
      <c r="BK6961" s="8"/>
      <c r="BL6961" s="5"/>
      <c r="BM6961" s="5"/>
      <c r="BN6961" s="5"/>
      <c r="BO6961" s="5"/>
      <c r="BP6961" s="1"/>
      <c r="BQ6961" s="1"/>
      <c r="BR6961" s="1"/>
      <c r="BS6961" s="1"/>
      <c r="BT6961" s="1"/>
      <c r="BU6961" s="4"/>
      <c r="BV6961" s="1"/>
      <c r="BW6961" s="3"/>
      <c r="BX6961" s="4"/>
      <c r="BY6961" s="5"/>
      <c r="BZ6961" s="5"/>
      <c r="CA6961" s="5"/>
      <c r="CB6961" s="5"/>
      <c r="CC6961" s="5"/>
      <c r="CD6961" s="43"/>
    </row>
    <row r="6962" spans="1:82" x14ac:dyDescent="0.25">
      <c r="A6962" s="8"/>
      <c r="B6962" s="5"/>
      <c r="C6962" s="5"/>
      <c r="D6962" s="5"/>
      <c r="E6962" s="5"/>
      <c r="F6962" s="94" t="str">
        <f t="shared" si="1089"/>
        <v/>
      </c>
      <c r="G6962" s="94" t="str">
        <f t="shared" si="1090"/>
        <v/>
      </c>
      <c r="H6962" s="127" t="str">
        <f>IF(A6962&lt;&gt;"",IF(MID(C6962,1,1)="c",$AS$26,IF(MID(C6962,1,1)="r",$AS$41,IF(MID(C6962,1,1)="p",#REF!,#REF!))),"")</f>
        <v/>
      </c>
      <c r="I6962" s="92" t="str">
        <f t="shared" si="1091"/>
        <v/>
      </c>
      <c r="J6962" s="92" t="str">
        <f t="shared" si="1092"/>
        <v/>
      </c>
      <c r="K6962" s="92" t="str">
        <f t="shared" si="1093"/>
        <v/>
      </c>
      <c r="L6962" s="92" t="str">
        <f t="shared" si="1094"/>
        <v/>
      </c>
      <c r="M6962" s="95" t="str">
        <f>IF(A6962&lt;&gt;"",IF(MID(C6962,1,1)="c",SigmaEpsConcrete(I6962,$AN$30:$AN$33,$AR$30:$AR$33,$AS$26,$AS$27,$AS$28,$AQ$20,$AU$19),""),"")</f>
        <v/>
      </c>
      <c r="N6962" s="95" t="str">
        <f>IF(A6962&lt;&gt;"",IF(MID(C6962,1,1)="r",SigmaEpsReinf(J6962,$AS$42:$AS$43,$AS$41,$AS$39,$AS$40,$AQ$38),""),"")</f>
        <v/>
      </c>
      <c r="Q6962" s="92" t="str">
        <f t="shared" si="1096"/>
        <v/>
      </c>
      <c r="R6962" s="92" t="str">
        <f t="shared" si="1097"/>
        <v/>
      </c>
      <c r="U6962" s="5"/>
      <c r="V6962" s="5"/>
      <c r="W6962" s="94" t="str">
        <f t="shared" si="1095"/>
        <v/>
      </c>
      <c r="X6962" s="94" t="str">
        <f t="shared" si="1098"/>
        <v/>
      </c>
      <c r="Y6962" s="5"/>
      <c r="BK6962" s="8"/>
      <c r="BL6962" s="5"/>
      <c r="BM6962" s="5"/>
      <c r="BN6962" s="5"/>
      <c r="BO6962" s="5"/>
      <c r="BP6962" s="1"/>
      <c r="BQ6962" s="1"/>
      <c r="BR6962" s="1"/>
      <c r="BS6962" s="1"/>
      <c r="BT6962" s="1"/>
      <c r="BU6962" s="4"/>
      <c r="BV6962" s="1"/>
      <c r="BW6962" s="3"/>
      <c r="BX6962" s="4"/>
      <c r="BY6962" s="5"/>
      <c r="BZ6962" s="5"/>
      <c r="CA6962" s="5"/>
      <c r="CB6962" s="5"/>
      <c r="CC6962" s="5"/>
      <c r="CD6962" s="43"/>
    </row>
    <row r="6963" spans="1:82" x14ac:dyDescent="0.25">
      <c r="A6963" s="8"/>
      <c r="B6963" s="5"/>
      <c r="C6963" s="5"/>
      <c r="D6963" s="5"/>
      <c r="E6963" s="5"/>
      <c r="F6963" s="94" t="str">
        <f t="shared" si="1089"/>
        <v/>
      </c>
      <c r="G6963" s="94" t="str">
        <f t="shared" si="1090"/>
        <v/>
      </c>
      <c r="H6963" s="127" t="str">
        <f>IF(A6963&lt;&gt;"",IF(MID(C6963,1,1)="c",$AS$26,IF(MID(C6963,1,1)="r",$AS$41,IF(MID(C6963,1,1)="p",#REF!,#REF!))),"")</f>
        <v/>
      </c>
      <c r="I6963" s="92" t="str">
        <f t="shared" si="1091"/>
        <v/>
      </c>
      <c r="J6963" s="92" t="str">
        <f t="shared" si="1092"/>
        <v/>
      </c>
      <c r="K6963" s="92" t="str">
        <f t="shared" si="1093"/>
        <v/>
      </c>
      <c r="L6963" s="92" t="str">
        <f t="shared" si="1094"/>
        <v/>
      </c>
      <c r="M6963" s="95" t="str">
        <f>IF(A6963&lt;&gt;"",IF(MID(C6963,1,1)="c",SigmaEpsConcrete(I6963,$AN$30:$AN$33,$AR$30:$AR$33,$AS$26,$AS$27,$AS$28,$AQ$20,$AU$19),""),"")</f>
        <v/>
      </c>
      <c r="N6963" s="95" t="str">
        <f>IF(A6963&lt;&gt;"",IF(MID(C6963,1,1)="r",SigmaEpsReinf(J6963,$AS$42:$AS$43,$AS$41,$AS$39,$AS$40,$AQ$38),""),"")</f>
        <v/>
      </c>
      <c r="Q6963" s="92" t="str">
        <f t="shared" si="1096"/>
        <v/>
      </c>
      <c r="R6963" s="92" t="str">
        <f t="shared" si="1097"/>
        <v/>
      </c>
      <c r="U6963" s="5"/>
      <c r="V6963" s="5"/>
      <c r="W6963" s="94" t="str">
        <f t="shared" si="1095"/>
        <v/>
      </c>
      <c r="X6963" s="94" t="str">
        <f t="shared" si="1098"/>
        <v/>
      </c>
      <c r="Y6963" s="5"/>
      <c r="BK6963" s="8"/>
      <c r="BL6963" s="5"/>
      <c r="BM6963" s="5"/>
      <c r="BN6963" s="5"/>
      <c r="BO6963" s="5"/>
      <c r="BP6963" s="1"/>
      <c r="BQ6963" s="1"/>
      <c r="BR6963" s="1"/>
      <c r="BS6963" s="1"/>
      <c r="BT6963" s="1"/>
      <c r="BU6963" s="4"/>
      <c r="BV6963" s="1"/>
      <c r="BW6963" s="3"/>
      <c r="BX6963" s="4"/>
      <c r="BY6963" s="5"/>
      <c r="BZ6963" s="5"/>
      <c r="CA6963" s="5"/>
      <c r="CB6963" s="5"/>
      <c r="CC6963" s="5"/>
      <c r="CD6963" s="43"/>
    </row>
    <row r="6964" spans="1:82" x14ac:dyDescent="0.25">
      <c r="A6964" s="8"/>
      <c r="B6964" s="5"/>
      <c r="C6964" s="5"/>
      <c r="D6964" s="5"/>
      <c r="E6964" s="5"/>
      <c r="F6964" s="94" t="str">
        <f t="shared" si="1089"/>
        <v/>
      </c>
      <c r="G6964" s="94" t="str">
        <f t="shared" si="1090"/>
        <v/>
      </c>
      <c r="H6964" s="127" t="str">
        <f>IF(A6964&lt;&gt;"",IF(MID(C6964,1,1)="c",$AS$26,IF(MID(C6964,1,1)="r",$AS$41,IF(MID(C6964,1,1)="p",#REF!,#REF!))),"")</f>
        <v/>
      </c>
      <c r="I6964" s="92" t="str">
        <f t="shared" si="1091"/>
        <v/>
      </c>
      <c r="J6964" s="92" t="str">
        <f t="shared" si="1092"/>
        <v/>
      </c>
      <c r="K6964" s="92" t="str">
        <f t="shared" si="1093"/>
        <v/>
      </c>
      <c r="L6964" s="92" t="str">
        <f t="shared" si="1094"/>
        <v/>
      </c>
      <c r="M6964" s="95" t="str">
        <f>IF(A6964&lt;&gt;"",IF(MID(C6964,1,1)="c",SigmaEpsConcrete(I6964,$AN$30:$AN$33,$AR$30:$AR$33,$AS$26,$AS$27,$AS$28,$AQ$20,$AU$19),""),"")</f>
        <v/>
      </c>
      <c r="N6964" s="95" t="str">
        <f>IF(A6964&lt;&gt;"",IF(MID(C6964,1,1)="r",SigmaEpsReinf(J6964,$AS$42:$AS$43,$AS$41,$AS$39,$AS$40,$AQ$38),""),"")</f>
        <v/>
      </c>
      <c r="Q6964" s="92" t="str">
        <f t="shared" si="1096"/>
        <v/>
      </c>
      <c r="R6964" s="92" t="str">
        <f t="shared" si="1097"/>
        <v/>
      </c>
      <c r="U6964" s="5"/>
      <c r="V6964" s="5"/>
      <c r="W6964" s="94" t="str">
        <f t="shared" si="1095"/>
        <v/>
      </c>
      <c r="X6964" s="94" t="str">
        <f t="shared" si="1098"/>
        <v/>
      </c>
      <c r="Y6964" s="5"/>
      <c r="BK6964" s="8"/>
      <c r="BL6964" s="5"/>
      <c r="BM6964" s="5"/>
      <c r="BN6964" s="5"/>
      <c r="BO6964" s="5"/>
      <c r="BP6964" s="1"/>
      <c r="BQ6964" s="1"/>
      <c r="BR6964" s="1"/>
      <c r="BS6964" s="1"/>
      <c r="BT6964" s="1"/>
      <c r="BU6964" s="4"/>
      <c r="BV6964" s="1"/>
      <c r="BW6964" s="3"/>
      <c r="BX6964" s="4"/>
      <c r="BY6964" s="5"/>
      <c r="BZ6964" s="5"/>
      <c r="CA6964" s="5"/>
      <c r="CB6964" s="5"/>
      <c r="CC6964" s="5"/>
      <c r="CD6964" s="43"/>
    </row>
    <row r="6965" spans="1:82" x14ac:dyDescent="0.25">
      <c r="A6965" s="8"/>
      <c r="B6965" s="5"/>
      <c r="C6965" s="5"/>
      <c r="D6965" s="5"/>
      <c r="E6965" s="5"/>
      <c r="F6965" s="94" t="str">
        <f t="shared" si="1089"/>
        <v/>
      </c>
      <c r="G6965" s="94" t="str">
        <f t="shared" si="1090"/>
        <v/>
      </c>
      <c r="H6965" s="127" t="str">
        <f>IF(A6965&lt;&gt;"",IF(MID(C6965,1,1)="c",$AS$26,IF(MID(C6965,1,1)="r",$AS$41,IF(MID(C6965,1,1)="p",#REF!,#REF!))),"")</f>
        <v/>
      </c>
      <c r="I6965" s="92" t="str">
        <f t="shared" si="1091"/>
        <v/>
      </c>
      <c r="J6965" s="92" t="str">
        <f t="shared" si="1092"/>
        <v/>
      </c>
      <c r="K6965" s="92" t="str">
        <f t="shared" si="1093"/>
        <v/>
      </c>
      <c r="L6965" s="92" t="str">
        <f t="shared" si="1094"/>
        <v/>
      </c>
      <c r="M6965" s="95" t="str">
        <f>IF(A6965&lt;&gt;"",IF(MID(C6965,1,1)="c",SigmaEpsConcrete(I6965,$AN$30:$AN$33,$AR$30:$AR$33,$AS$26,$AS$27,$AS$28,$AQ$20,$AU$19),""),"")</f>
        <v/>
      </c>
      <c r="N6965" s="95" t="str">
        <f>IF(A6965&lt;&gt;"",IF(MID(C6965,1,1)="r",SigmaEpsReinf(J6965,$AS$42:$AS$43,$AS$41,$AS$39,$AS$40,$AQ$38),""),"")</f>
        <v/>
      </c>
      <c r="Q6965" s="92" t="str">
        <f t="shared" si="1096"/>
        <v/>
      </c>
      <c r="R6965" s="92" t="str">
        <f t="shared" si="1097"/>
        <v/>
      </c>
      <c r="U6965" s="5"/>
      <c r="V6965" s="5"/>
      <c r="W6965" s="94" t="str">
        <f t="shared" si="1095"/>
        <v/>
      </c>
      <c r="X6965" s="94" t="str">
        <f t="shared" si="1098"/>
        <v/>
      </c>
      <c r="Y6965" s="5"/>
      <c r="BK6965" s="8"/>
      <c r="BL6965" s="5"/>
      <c r="BM6965" s="5"/>
      <c r="BN6965" s="5"/>
      <c r="BO6965" s="5"/>
      <c r="BP6965" s="1"/>
      <c r="BQ6965" s="1"/>
      <c r="BR6965" s="1"/>
      <c r="BS6965" s="1"/>
      <c r="BT6965" s="1"/>
      <c r="BU6965" s="4"/>
      <c r="BV6965" s="1"/>
      <c r="BW6965" s="3"/>
      <c r="BX6965" s="4"/>
      <c r="BY6965" s="5"/>
      <c r="BZ6965" s="5"/>
      <c r="CA6965" s="5"/>
      <c r="CB6965" s="5"/>
      <c r="CC6965" s="5"/>
      <c r="CD6965" s="43"/>
    </row>
    <row r="6966" spans="1:82" x14ac:dyDescent="0.25">
      <c r="A6966" s="8"/>
      <c r="B6966" s="5"/>
      <c r="C6966" s="5"/>
      <c r="D6966" s="5"/>
      <c r="E6966" s="5"/>
      <c r="F6966" s="94" t="str">
        <f t="shared" si="1089"/>
        <v/>
      </c>
      <c r="G6966" s="94" t="str">
        <f t="shared" si="1090"/>
        <v/>
      </c>
      <c r="H6966" s="127" t="str">
        <f>IF(A6966&lt;&gt;"",IF(MID(C6966,1,1)="c",$AS$26,IF(MID(C6966,1,1)="r",$AS$41,IF(MID(C6966,1,1)="p",#REF!,#REF!))),"")</f>
        <v/>
      </c>
      <c r="I6966" s="92" t="str">
        <f t="shared" si="1091"/>
        <v/>
      </c>
      <c r="J6966" s="92" t="str">
        <f t="shared" si="1092"/>
        <v/>
      </c>
      <c r="K6966" s="92" t="str">
        <f t="shared" si="1093"/>
        <v/>
      </c>
      <c r="L6966" s="92" t="str">
        <f t="shared" si="1094"/>
        <v/>
      </c>
      <c r="M6966" s="95" t="str">
        <f>IF(A6966&lt;&gt;"",IF(MID(C6966,1,1)="c",SigmaEpsConcrete(I6966,$AN$30:$AN$33,$AR$30:$AR$33,$AS$26,$AS$27,$AS$28,$AQ$20,$AU$19),""),"")</f>
        <v/>
      </c>
      <c r="N6966" s="95" t="str">
        <f>IF(A6966&lt;&gt;"",IF(MID(C6966,1,1)="r",SigmaEpsReinf(J6966,$AS$42:$AS$43,$AS$41,$AS$39,$AS$40,$AQ$38),""),"")</f>
        <v/>
      </c>
      <c r="Q6966" s="92" t="str">
        <f t="shared" si="1096"/>
        <v/>
      </c>
      <c r="R6966" s="92" t="str">
        <f t="shared" si="1097"/>
        <v/>
      </c>
      <c r="U6966" s="5"/>
      <c r="V6966" s="5"/>
      <c r="W6966" s="94" t="str">
        <f t="shared" si="1095"/>
        <v/>
      </c>
      <c r="X6966" s="94" t="str">
        <f t="shared" si="1098"/>
        <v/>
      </c>
      <c r="Y6966" s="5"/>
      <c r="BK6966" s="8"/>
      <c r="BL6966" s="5"/>
      <c r="BM6966" s="5"/>
      <c r="BN6966" s="5"/>
      <c r="BO6966" s="5"/>
      <c r="BP6966" s="1"/>
      <c r="BQ6966" s="1"/>
      <c r="BR6966" s="1"/>
      <c r="BS6966" s="1"/>
      <c r="BT6966" s="1"/>
      <c r="BU6966" s="4"/>
      <c r="BV6966" s="1"/>
      <c r="BW6966" s="3"/>
      <c r="BX6966" s="4"/>
      <c r="BY6966" s="5"/>
      <c r="BZ6966" s="5"/>
      <c r="CA6966" s="5"/>
      <c r="CB6966" s="5"/>
      <c r="CC6966" s="5"/>
      <c r="CD6966" s="43"/>
    </row>
    <row r="6967" spans="1:82" x14ac:dyDescent="0.25">
      <c r="A6967" s="8"/>
      <c r="B6967" s="5"/>
      <c r="C6967" s="5"/>
      <c r="D6967" s="5"/>
      <c r="E6967" s="5"/>
      <c r="F6967" s="94" t="str">
        <f t="shared" si="1089"/>
        <v/>
      </c>
      <c r="G6967" s="94" t="str">
        <f t="shared" si="1090"/>
        <v/>
      </c>
      <c r="H6967" s="127" t="str">
        <f>IF(A6967&lt;&gt;"",IF(MID(C6967,1,1)="c",$AS$26,IF(MID(C6967,1,1)="r",$AS$41,IF(MID(C6967,1,1)="p",#REF!,#REF!))),"")</f>
        <v/>
      </c>
      <c r="I6967" s="92" t="str">
        <f t="shared" si="1091"/>
        <v/>
      </c>
      <c r="J6967" s="92" t="str">
        <f t="shared" si="1092"/>
        <v/>
      </c>
      <c r="K6967" s="92" t="str">
        <f t="shared" si="1093"/>
        <v/>
      </c>
      <c r="L6967" s="92" t="str">
        <f t="shared" si="1094"/>
        <v/>
      </c>
      <c r="M6967" s="95" t="str">
        <f>IF(A6967&lt;&gt;"",IF(MID(C6967,1,1)="c",SigmaEpsConcrete(I6967,$AN$30:$AN$33,$AR$30:$AR$33,$AS$26,$AS$27,$AS$28,$AQ$20,$AU$19),""),"")</f>
        <v/>
      </c>
      <c r="N6967" s="95" t="str">
        <f>IF(A6967&lt;&gt;"",IF(MID(C6967,1,1)="r",SigmaEpsReinf(J6967,$AS$42:$AS$43,$AS$41,$AS$39,$AS$40,$AQ$38),""),"")</f>
        <v/>
      </c>
      <c r="Q6967" s="92" t="str">
        <f t="shared" si="1096"/>
        <v/>
      </c>
      <c r="R6967" s="92" t="str">
        <f t="shared" si="1097"/>
        <v/>
      </c>
      <c r="U6967" s="5"/>
      <c r="V6967" s="5"/>
      <c r="W6967" s="94" t="str">
        <f t="shared" si="1095"/>
        <v/>
      </c>
      <c r="X6967" s="94" t="str">
        <f t="shared" si="1098"/>
        <v/>
      </c>
      <c r="Y6967" s="5"/>
      <c r="BK6967" s="8"/>
      <c r="BL6967" s="5"/>
      <c r="BM6967" s="5"/>
      <c r="BN6967" s="5"/>
      <c r="BO6967" s="5"/>
      <c r="BP6967" s="1"/>
      <c r="BQ6967" s="1"/>
      <c r="BR6967" s="1"/>
      <c r="BS6967" s="1"/>
      <c r="BT6967" s="1"/>
      <c r="BU6967" s="4"/>
      <c r="BV6967" s="1"/>
      <c r="BW6967" s="3"/>
      <c r="BX6967" s="4"/>
      <c r="BY6967" s="5"/>
      <c r="BZ6967" s="5"/>
      <c r="CA6967" s="5"/>
      <c r="CB6967" s="5"/>
      <c r="CC6967" s="5"/>
      <c r="CD6967" s="43"/>
    </row>
    <row r="6968" spans="1:82" x14ac:dyDescent="0.25">
      <c r="A6968" s="8"/>
      <c r="B6968" s="5"/>
      <c r="C6968" s="5"/>
      <c r="D6968" s="5"/>
      <c r="E6968" s="5"/>
      <c r="F6968" s="94" t="str">
        <f t="shared" si="1089"/>
        <v/>
      </c>
      <c r="G6968" s="94" t="str">
        <f t="shared" si="1090"/>
        <v/>
      </c>
      <c r="H6968" s="127" t="str">
        <f>IF(A6968&lt;&gt;"",IF(MID(C6968,1,1)="c",$AS$26,IF(MID(C6968,1,1)="r",$AS$41,IF(MID(C6968,1,1)="p",#REF!,#REF!))),"")</f>
        <v/>
      </c>
      <c r="I6968" s="92" t="str">
        <f t="shared" si="1091"/>
        <v/>
      </c>
      <c r="J6968" s="92" t="str">
        <f t="shared" si="1092"/>
        <v/>
      </c>
      <c r="K6968" s="92" t="str">
        <f t="shared" si="1093"/>
        <v/>
      </c>
      <c r="L6968" s="92" t="str">
        <f t="shared" si="1094"/>
        <v/>
      </c>
      <c r="M6968" s="95" t="str">
        <f>IF(A6968&lt;&gt;"",IF(MID(C6968,1,1)="c",SigmaEpsConcrete(I6968,$AN$30:$AN$33,$AR$30:$AR$33,$AS$26,$AS$27,$AS$28,$AQ$20,$AU$19),""),"")</f>
        <v/>
      </c>
      <c r="N6968" s="95" t="str">
        <f>IF(A6968&lt;&gt;"",IF(MID(C6968,1,1)="r",SigmaEpsReinf(J6968,$AS$42:$AS$43,$AS$41,$AS$39,$AS$40,$AQ$38),""),"")</f>
        <v/>
      </c>
      <c r="Q6968" s="92" t="str">
        <f t="shared" si="1096"/>
        <v/>
      </c>
      <c r="R6968" s="92" t="str">
        <f t="shared" si="1097"/>
        <v/>
      </c>
      <c r="U6968" s="5"/>
      <c r="V6968" s="5"/>
      <c r="W6968" s="94" t="str">
        <f t="shared" si="1095"/>
        <v/>
      </c>
      <c r="X6968" s="94" t="str">
        <f t="shared" si="1098"/>
        <v/>
      </c>
      <c r="Y6968" s="5"/>
      <c r="BK6968" s="8"/>
      <c r="BL6968" s="5"/>
      <c r="BM6968" s="5"/>
      <c r="BN6968" s="5"/>
      <c r="BO6968" s="5"/>
      <c r="BP6968" s="1"/>
      <c r="BQ6968" s="1"/>
      <c r="BR6968" s="1"/>
      <c r="BS6968" s="1"/>
      <c r="BT6968" s="1"/>
      <c r="BU6968" s="4"/>
      <c r="BV6968" s="1"/>
      <c r="BW6968" s="3"/>
      <c r="BX6968" s="4"/>
      <c r="BY6968" s="5"/>
      <c r="BZ6968" s="5"/>
      <c r="CA6968" s="5"/>
      <c r="CB6968" s="5"/>
      <c r="CC6968" s="5"/>
      <c r="CD6968" s="43"/>
    </row>
    <row r="6969" spans="1:82" x14ac:dyDescent="0.25">
      <c r="A6969" s="8"/>
      <c r="B6969" s="5"/>
      <c r="C6969" s="5"/>
      <c r="D6969" s="5"/>
      <c r="E6969" s="5"/>
      <c r="F6969" s="94" t="str">
        <f t="shared" si="1089"/>
        <v/>
      </c>
      <c r="G6969" s="94" t="str">
        <f t="shared" si="1090"/>
        <v/>
      </c>
      <c r="H6969" s="127" t="str">
        <f>IF(A6969&lt;&gt;"",IF(MID(C6969,1,1)="c",$AS$26,IF(MID(C6969,1,1)="r",$AS$41,IF(MID(C6969,1,1)="p",#REF!,#REF!))),"")</f>
        <v/>
      </c>
      <c r="I6969" s="92" t="str">
        <f t="shared" si="1091"/>
        <v/>
      </c>
      <c r="J6969" s="92" t="str">
        <f t="shared" si="1092"/>
        <v/>
      </c>
      <c r="K6969" s="92" t="str">
        <f t="shared" si="1093"/>
        <v/>
      </c>
      <c r="L6969" s="92" t="str">
        <f t="shared" si="1094"/>
        <v/>
      </c>
      <c r="M6969" s="95" t="str">
        <f>IF(A6969&lt;&gt;"",IF(MID(C6969,1,1)="c",SigmaEpsConcrete(I6969,$AN$30:$AN$33,$AR$30:$AR$33,$AS$26,$AS$27,$AS$28,$AQ$20,$AU$19),""),"")</f>
        <v/>
      </c>
      <c r="N6969" s="95" t="str">
        <f>IF(A6969&lt;&gt;"",IF(MID(C6969,1,1)="r",SigmaEpsReinf(J6969,$AS$42:$AS$43,$AS$41,$AS$39,$AS$40,$AQ$38),""),"")</f>
        <v/>
      </c>
      <c r="Q6969" s="92" t="str">
        <f t="shared" si="1096"/>
        <v/>
      </c>
      <c r="R6969" s="92" t="str">
        <f t="shared" si="1097"/>
        <v/>
      </c>
      <c r="U6969" s="5"/>
      <c r="V6969" s="5"/>
      <c r="W6969" s="94" t="str">
        <f t="shared" si="1095"/>
        <v/>
      </c>
      <c r="X6969" s="94" t="str">
        <f t="shared" si="1098"/>
        <v/>
      </c>
      <c r="Y6969" s="5"/>
      <c r="BK6969" s="8"/>
      <c r="BL6969" s="5"/>
      <c r="BM6969" s="5"/>
      <c r="BN6969" s="5"/>
      <c r="BO6969" s="5"/>
      <c r="BP6969" s="1"/>
      <c r="BQ6969" s="1"/>
      <c r="BR6969" s="1"/>
      <c r="BS6969" s="1"/>
      <c r="BT6969" s="1"/>
      <c r="BU6969" s="4"/>
      <c r="BV6969" s="1"/>
      <c r="BW6969" s="3"/>
      <c r="BX6969" s="4"/>
      <c r="BY6969" s="5"/>
      <c r="BZ6969" s="5"/>
      <c r="CA6969" s="5"/>
      <c r="CB6969" s="5"/>
      <c r="CC6969" s="5"/>
      <c r="CD6969" s="43"/>
    </row>
    <row r="6970" spans="1:82" x14ac:dyDescent="0.25">
      <c r="A6970" s="8"/>
      <c r="B6970" s="5"/>
      <c r="C6970" s="5"/>
      <c r="D6970" s="5"/>
      <c r="E6970" s="5"/>
      <c r="F6970" s="94" t="str">
        <f t="shared" si="1089"/>
        <v/>
      </c>
      <c r="G6970" s="94" t="str">
        <f t="shared" si="1090"/>
        <v/>
      </c>
      <c r="H6970" s="127" t="str">
        <f>IF(A6970&lt;&gt;"",IF(MID(C6970,1,1)="c",$AS$26,IF(MID(C6970,1,1)="r",$AS$41,IF(MID(C6970,1,1)="p",#REF!,#REF!))),"")</f>
        <v/>
      </c>
      <c r="I6970" s="92" t="str">
        <f t="shared" si="1091"/>
        <v/>
      </c>
      <c r="J6970" s="92" t="str">
        <f t="shared" si="1092"/>
        <v/>
      </c>
      <c r="K6970" s="92" t="str">
        <f t="shared" si="1093"/>
        <v/>
      </c>
      <c r="L6970" s="92" t="str">
        <f t="shared" si="1094"/>
        <v/>
      </c>
      <c r="M6970" s="95" t="str">
        <f>IF(A6970&lt;&gt;"",IF(MID(C6970,1,1)="c",SigmaEpsConcrete(I6970,$AN$30:$AN$33,$AR$30:$AR$33,$AS$26,$AS$27,$AS$28,$AQ$20,$AU$19),""),"")</f>
        <v/>
      </c>
      <c r="N6970" s="95" t="str">
        <f>IF(A6970&lt;&gt;"",IF(MID(C6970,1,1)="r",SigmaEpsReinf(J6970,$AS$42:$AS$43,$AS$41,$AS$39,$AS$40,$AQ$38),""),"")</f>
        <v/>
      </c>
      <c r="Q6970" s="92" t="str">
        <f t="shared" si="1096"/>
        <v/>
      </c>
      <c r="R6970" s="92" t="str">
        <f t="shared" si="1097"/>
        <v/>
      </c>
      <c r="U6970" s="5"/>
      <c r="V6970" s="5"/>
      <c r="W6970" s="94" t="str">
        <f t="shared" si="1095"/>
        <v/>
      </c>
      <c r="X6970" s="94" t="str">
        <f t="shared" si="1098"/>
        <v/>
      </c>
      <c r="Y6970" s="5"/>
      <c r="BK6970" s="8"/>
      <c r="BL6970" s="5"/>
      <c r="BM6970" s="5"/>
      <c r="BN6970" s="5"/>
      <c r="BO6970" s="5"/>
      <c r="BP6970" s="1"/>
      <c r="BQ6970" s="1"/>
      <c r="BR6970" s="1"/>
      <c r="BS6970" s="1"/>
      <c r="BT6970" s="1"/>
      <c r="BU6970" s="4"/>
      <c r="BV6970" s="1"/>
      <c r="BW6970" s="3"/>
      <c r="BX6970" s="4"/>
      <c r="BY6970" s="5"/>
      <c r="BZ6970" s="5"/>
      <c r="CA6970" s="5"/>
      <c r="CB6970" s="5"/>
      <c r="CC6970" s="5"/>
      <c r="CD6970" s="43"/>
    </row>
    <row r="6971" spans="1:82" x14ac:dyDescent="0.25">
      <c r="A6971" s="8"/>
      <c r="B6971" s="5"/>
      <c r="C6971" s="5"/>
      <c r="D6971" s="5"/>
      <c r="E6971" s="5"/>
      <c r="F6971" s="94" t="str">
        <f t="shared" si="1089"/>
        <v/>
      </c>
      <c r="G6971" s="94" t="str">
        <f t="shared" si="1090"/>
        <v/>
      </c>
      <c r="H6971" s="127" t="str">
        <f>IF(A6971&lt;&gt;"",IF(MID(C6971,1,1)="c",$AS$26,IF(MID(C6971,1,1)="r",$AS$41,IF(MID(C6971,1,1)="p",#REF!,#REF!))),"")</f>
        <v/>
      </c>
      <c r="I6971" s="92" t="str">
        <f t="shared" si="1091"/>
        <v/>
      </c>
      <c r="J6971" s="92" t="str">
        <f t="shared" si="1092"/>
        <v/>
      </c>
      <c r="K6971" s="92" t="str">
        <f t="shared" si="1093"/>
        <v/>
      </c>
      <c r="L6971" s="92" t="str">
        <f t="shared" si="1094"/>
        <v/>
      </c>
      <c r="M6971" s="95" t="str">
        <f>IF(A6971&lt;&gt;"",IF(MID(C6971,1,1)="c",SigmaEpsConcrete(I6971,$AN$30:$AN$33,$AR$30:$AR$33,$AS$26,$AS$27,$AS$28,$AQ$20,$AU$19),""),"")</f>
        <v/>
      </c>
      <c r="N6971" s="95" t="str">
        <f>IF(A6971&lt;&gt;"",IF(MID(C6971,1,1)="r",SigmaEpsReinf(J6971,$AS$42:$AS$43,$AS$41,$AS$39,$AS$40,$AQ$38),""),"")</f>
        <v/>
      </c>
      <c r="Q6971" s="92" t="str">
        <f t="shared" si="1096"/>
        <v/>
      </c>
      <c r="R6971" s="92" t="str">
        <f t="shared" si="1097"/>
        <v/>
      </c>
      <c r="U6971" s="5"/>
      <c r="V6971" s="5"/>
      <c r="W6971" s="94" t="str">
        <f t="shared" si="1095"/>
        <v/>
      </c>
      <c r="X6971" s="94" t="str">
        <f t="shared" si="1098"/>
        <v/>
      </c>
      <c r="Y6971" s="5"/>
      <c r="BK6971" s="8"/>
      <c r="BL6971" s="5"/>
      <c r="BM6971" s="5"/>
      <c r="BN6971" s="5"/>
      <c r="BO6971" s="5"/>
      <c r="BP6971" s="1"/>
      <c r="BQ6971" s="1"/>
      <c r="BR6971" s="1"/>
      <c r="BS6971" s="1"/>
      <c r="BT6971" s="1"/>
      <c r="BU6971" s="4"/>
      <c r="BV6971" s="1"/>
      <c r="BW6971" s="3"/>
      <c r="BX6971" s="4"/>
      <c r="BY6971" s="5"/>
      <c r="BZ6971" s="5"/>
      <c r="CA6971" s="5"/>
      <c r="CB6971" s="5"/>
      <c r="CC6971" s="5"/>
      <c r="CD6971" s="43"/>
    </row>
    <row r="6972" spans="1:82" x14ac:dyDescent="0.25">
      <c r="A6972" s="8"/>
      <c r="B6972" s="5"/>
      <c r="C6972" s="5"/>
      <c r="D6972" s="5"/>
      <c r="E6972" s="5"/>
      <c r="F6972" s="94" t="str">
        <f t="shared" si="1089"/>
        <v/>
      </c>
      <c r="G6972" s="94" t="str">
        <f t="shared" si="1090"/>
        <v/>
      </c>
      <c r="H6972" s="127" t="str">
        <f>IF(A6972&lt;&gt;"",IF(MID(C6972,1,1)="c",$AS$26,IF(MID(C6972,1,1)="r",$AS$41,IF(MID(C6972,1,1)="p",#REF!,#REF!))),"")</f>
        <v/>
      </c>
      <c r="I6972" s="92" t="str">
        <f t="shared" si="1091"/>
        <v/>
      </c>
      <c r="J6972" s="92" t="str">
        <f t="shared" si="1092"/>
        <v/>
      </c>
      <c r="K6972" s="92" t="str">
        <f t="shared" si="1093"/>
        <v/>
      </c>
      <c r="L6972" s="92" t="str">
        <f t="shared" si="1094"/>
        <v/>
      </c>
      <c r="M6972" s="95" t="str">
        <f>IF(A6972&lt;&gt;"",IF(MID(C6972,1,1)="c",SigmaEpsConcrete(I6972,$AN$30:$AN$33,$AR$30:$AR$33,$AS$26,$AS$27,$AS$28,$AQ$20,$AU$19),""),"")</f>
        <v/>
      </c>
      <c r="N6972" s="95" t="str">
        <f>IF(A6972&lt;&gt;"",IF(MID(C6972,1,1)="r",SigmaEpsReinf(J6972,$AS$42:$AS$43,$AS$41,$AS$39,$AS$40,$AQ$38),""),"")</f>
        <v/>
      </c>
      <c r="Q6972" s="92" t="str">
        <f t="shared" si="1096"/>
        <v/>
      </c>
      <c r="R6972" s="92" t="str">
        <f t="shared" si="1097"/>
        <v/>
      </c>
      <c r="U6972" s="5"/>
      <c r="V6972" s="5"/>
      <c r="W6972" s="94" t="str">
        <f t="shared" si="1095"/>
        <v/>
      </c>
      <c r="X6972" s="94" t="str">
        <f t="shared" si="1098"/>
        <v/>
      </c>
      <c r="Y6972" s="5"/>
      <c r="BK6972" s="8"/>
      <c r="BL6972" s="5"/>
      <c r="BM6972" s="5"/>
      <c r="BN6972" s="5"/>
      <c r="BO6972" s="5"/>
      <c r="BP6972" s="1"/>
      <c r="BQ6972" s="1"/>
      <c r="BR6972" s="1"/>
      <c r="BS6972" s="1"/>
      <c r="BT6972" s="1"/>
      <c r="BU6972" s="4"/>
      <c r="BV6972" s="1"/>
      <c r="BW6972" s="3"/>
      <c r="BX6972" s="4"/>
      <c r="BY6972" s="5"/>
      <c r="BZ6972" s="5"/>
      <c r="CA6972" s="5"/>
      <c r="CB6972" s="5"/>
      <c r="CC6972" s="5"/>
      <c r="CD6972" s="43"/>
    </row>
    <row r="6973" spans="1:82" x14ac:dyDescent="0.25">
      <c r="A6973" s="8"/>
      <c r="B6973" s="5"/>
      <c r="C6973" s="5"/>
      <c r="D6973" s="5"/>
      <c r="E6973" s="5"/>
      <c r="F6973" s="94" t="str">
        <f t="shared" si="1089"/>
        <v/>
      </c>
      <c r="G6973" s="94" t="str">
        <f t="shared" si="1090"/>
        <v/>
      </c>
      <c r="H6973" s="127" t="str">
        <f>IF(A6973&lt;&gt;"",IF(MID(C6973,1,1)="c",$AS$26,IF(MID(C6973,1,1)="r",$AS$41,IF(MID(C6973,1,1)="p",#REF!,#REF!))),"")</f>
        <v/>
      </c>
      <c r="I6973" s="92" t="str">
        <f t="shared" si="1091"/>
        <v/>
      </c>
      <c r="J6973" s="92" t="str">
        <f t="shared" si="1092"/>
        <v/>
      </c>
      <c r="K6973" s="92" t="str">
        <f t="shared" si="1093"/>
        <v/>
      </c>
      <c r="L6973" s="92" t="str">
        <f t="shared" si="1094"/>
        <v/>
      </c>
      <c r="M6973" s="95" t="str">
        <f>IF(A6973&lt;&gt;"",IF(MID(C6973,1,1)="c",SigmaEpsConcrete(I6973,$AN$30:$AN$33,$AR$30:$AR$33,$AS$26,$AS$27,$AS$28,$AQ$20,$AU$19),""),"")</f>
        <v/>
      </c>
      <c r="N6973" s="95" t="str">
        <f>IF(A6973&lt;&gt;"",IF(MID(C6973,1,1)="r",SigmaEpsReinf(J6973,$AS$42:$AS$43,$AS$41,$AS$39,$AS$40,$AQ$38),""),"")</f>
        <v/>
      </c>
      <c r="Q6973" s="92" t="str">
        <f t="shared" si="1096"/>
        <v/>
      </c>
      <c r="R6973" s="92" t="str">
        <f t="shared" si="1097"/>
        <v/>
      </c>
      <c r="U6973" s="5"/>
      <c r="V6973" s="5"/>
      <c r="W6973" s="94" t="str">
        <f t="shared" si="1095"/>
        <v/>
      </c>
      <c r="X6973" s="94" t="str">
        <f t="shared" si="1098"/>
        <v/>
      </c>
      <c r="Y6973" s="5"/>
      <c r="BK6973" s="8"/>
      <c r="BL6973" s="5"/>
      <c r="BM6973" s="5"/>
      <c r="BN6973" s="5"/>
      <c r="BO6973" s="5"/>
      <c r="BP6973" s="1"/>
      <c r="BQ6973" s="1"/>
      <c r="BR6973" s="1"/>
      <c r="BS6973" s="1"/>
      <c r="BT6973" s="1"/>
      <c r="BU6973" s="4"/>
      <c r="BV6973" s="1"/>
      <c r="BW6973" s="3"/>
      <c r="BX6973" s="4"/>
      <c r="BY6973" s="5"/>
      <c r="BZ6973" s="5"/>
      <c r="CA6973" s="5"/>
      <c r="CB6973" s="5"/>
      <c r="CC6973" s="5"/>
      <c r="CD6973" s="43"/>
    </row>
    <row r="6974" spans="1:82" x14ac:dyDescent="0.25">
      <c r="A6974" s="8"/>
      <c r="B6974" s="5"/>
      <c r="C6974" s="5"/>
      <c r="D6974" s="5"/>
      <c r="E6974" s="5"/>
      <c r="F6974" s="94" t="str">
        <f t="shared" si="1089"/>
        <v/>
      </c>
      <c r="G6974" s="94" t="str">
        <f t="shared" si="1090"/>
        <v/>
      </c>
      <c r="H6974" s="127" t="str">
        <f>IF(A6974&lt;&gt;"",IF(MID(C6974,1,1)="c",$AS$26,IF(MID(C6974,1,1)="r",$AS$41,IF(MID(C6974,1,1)="p",#REF!,#REF!))),"")</f>
        <v/>
      </c>
      <c r="I6974" s="92" t="str">
        <f t="shared" si="1091"/>
        <v/>
      </c>
      <c r="J6974" s="92" t="str">
        <f t="shared" si="1092"/>
        <v/>
      </c>
      <c r="K6974" s="92" t="str">
        <f t="shared" si="1093"/>
        <v/>
      </c>
      <c r="L6974" s="92" t="str">
        <f t="shared" si="1094"/>
        <v/>
      </c>
      <c r="M6974" s="95" t="str">
        <f>IF(A6974&lt;&gt;"",IF(MID(C6974,1,1)="c",SigmaEpsConcrete(I6974,$AN$30:$AN$33,$AR$30:$AR$33,$AS$26,$AS$27,$AS$28,$AQ$20,$AU$19),""),"")</f>
        <v/>
      </c>
      <c r="N6974" s="95" t="str">
        <f>IF(A6974&lt;&gt;"",IF(MID(C6974,1,1)="r",SigmaEpsReinf(J6974,$AS$42:$AS$43,$AS$41,$AS$39,$AS$40,$AQ$38),""),"")</f>
        <v/>
      </c>
      <c r="Q6974" s="92" t="str">
        <f t="shared" si="1096"/>
        <v/>
      </c>
      <c r="R6974" s="92" t="str">
        <f t="shared" si="1097"/>
        <v/>
      </c>
      <c r="U6974" s="5"/>
      <c r="V6974" s="5"/>
      <c r="W6974" s="94" t="str">
        <f t="shared" si="1095"/>
        <v/>
      </c>
      <c r="X6974" s="94" t="str">
        <f t="shared" si="1098"/>
        <v/>
      </c>
      <c r="Y6974" s="5"/>
      <c r="BK6974" s="8"/>
      <c r="BL6974" s="5"/>
      <c r="BM6974" s="5"/>
      <c r="BN6974" s="5"/>
      <c r="BO6974" s="5"/>
      <c r="BP6974" s="1"/>
      <c r="BQ6974" s="1"/>
      <c r="BR6974" s="1"/>
      <c r="BS6974" s="1"/>
      <c r="BT6974" s="1"/>
      <c r="BU6974" s="4"/>
      <c r="BV6974" s="1"/>
      <c r="BW6974" s="3"/>
      <c r="BX6974" s="4"/>
      <c r="BY6974" s="5"/>
      <c r="BZ6974" s="5"/>
      <c r="CA6974" s="5"/>
      <c r="CB6974" s="5"/>
      <c r="CC6974" s="5"/>
      <c r="CD6974" s="43"/>
    </row>
    <row r="6975" spans="1:82" x14ac:dyDescent="0.25">
      <c r="A6975" s="8"/>
      <c r="B6975" s="5"/>
      <c r="C6975" s="5"/>
      <c r="D6975" s="5"/>
      <c r="E6975" s="5"/>
      <c r="F6975" s="94" t="str">
        <f t="shared" si="1089"/>
        <v/>
      </c>
      <c r="G6975" s="94" t="str">
        <f t="shared" si="1090"/>
        <v/>
      </c>
      <c r="H6975" s="127" t="str">
        <f>IF(A6975&lt;&gt;"",IF(MID(C6975,1,1)="c",$AS$26,IF(MID(C6975,1,1)="r",$AS$41,IF(MID(C6975,1,1)="p",#REF!,#REF!))),"")</f>
        <v/>
      </c>
      <c r="I6975" s="92" t="str">
        <f t="shared" si="1091"/>
        <v/>
      </c>
      <c r="J6975" s="92" t="str">
        <f t="shared" si="1092"/>
        <v/>
      </c>
      <c r="K6975" s="92" t="str">
        <f t="shared" si="1093"/>
        <v/>
      </c>
      <c r="L6975" s="92" t="str">
        <f t="shared" si="1094"/>
        <v/>
      </c>
      <c r="M6975" s="95" t="str">
        <f>IF(A6975&lt;&gt;"",IF(MID(C6975,1,1)="c",SigmaEpsConcrete(I6975,$AN$30:$AN$33,$AR$30:$AR$33,$AS$26,$AS$27,$AS$28,$AQ$20,$AU$19),""),"")</f>
        <v/>
      </c>
      <c r="N6975" s="95" t="str">
        <f>IF(A6975&lt;&gt;"",IF(MID(C6975,1,1)="r",SigmaEpsReinf(J6975,$AS$42:$AS$43,$AS$41,$AS$39,$AS$40,$AQ$38),""),"")</f>
        <v/>
      </c>
      <c r="Q6975" s="92" t="str">
        <f t="shared" si="1096"/>
        <v/>
      </c>
      <c r="R6975" s="92" t="str">
        <f t="shared" si="1097"/>
        <v/>
      </c>
      <c r="U6975" s="5"/>
      <c r="V6975" s="5"/>
      <c r="W6975" s="94" t="str">
        <f t="shared" si="1095"/>
        <v/>
      </c>
      <c r="X6975" s="94" t="str">
        <f t="shared" si="1098"/>
        <v/>
      </c>
      <c r="Y6975" s="5"/>
      <c r="BK6975" s="8"/>
      <c r="BL6975" s="5"/>
      <c r="BM6975" s="5"/>
      <c r="BN6975" s="5"/>
      <c r="BO6975" s="5"/>
      <c r="BP6975" s="1"/>
      <c r="BQ6975" s="1"/>
      <c r="BR6975" s="1"/>
      <c r="BS6975" s="1"/>
      <c r="BT6975" s="1"/>
      <c r="BU6975" s="4"/>
      <c r="BV6975" s="1"/>
      <c r="BW6975" s="3"/>
      <c r="BX6975" s="4"/>
      <c r="BY6975" s="5"/>
      <c r="BZ6975" s="5"/>
      <c r="CA6975" s="5"/>
      <c r="CB6975" s="5"/>
      <c r="CC6975" s="5"/>
      <c r="CD6975" s="43"/>
    </row>
    <row r="6976" spans="1:82" x14ac:dyDescent="0.25">
      <c r="A6976" s="8"/>
      <c r="B6976" s="5"/>
      <c r="C6976" s="5"/>
      <c r="D6976" s="5"/>
      <c r="E6976" s="5"/>
      <c r="F6976" s="94" t="str">
        <f t="shared" si="1089"/>
        <v/>
      </c>
      <c r="G6976" s="94" t="str">
        <f t="shared" si="1090"/>
        <v/>
      </c>
      <c r="H6976" s="127" t="str">
        <f>IF(A6976&lt;&gt;"",IF(MID(C6976,1,1)="c",$AS$26,IF(MID(C6976,1,1)="r",$AS$41,IF(MID(C6976,1,1)="p",#REF!,#REF!))),"")</f>
        <v/>
      </c>
      <c r="I6976" s="92" t="str">
        <f t="shared" si="1091"/>
        <v/>
      </c>
      <c r="J6976" s="92" t="str">
        <f t="shared" si="1092"/>
        <v/>
      </c>
      <c r="K6976" s="92" t="str">
        <f t="shared" si="1093"/>
        <v/>
      </c>
      <c r="L6976" s="92" t="str">
        <f t="shared" si="1094"/>
        <v/>
      </c>
      <c r="M6976" s="95" t="str">
        <f>IF(A6976&lt;&gt;"",IF(MID(C6976,1,1)="c",SigmaEpsConcrete(I6976,$AN$30:$AN$33,$AR$30:$AR$33,$AS$26,$AS$27,$AS$28,$AQ$20,$AU$19),""),"")</f>
        <v/>
      </c>
      <c r="N6976" s="95" t="str">
        <f>IF(A6976&lt;&gt;"",IF(MID(C6976,1,1)="r",SigmaEpsReinf(J6976,$AS$42:$AS$43,$AS$41,$AS$39,$AS$40,$AQ$38),""),"")</f>
        <v/>
      </c>
      <c r="Q6976" s="92" t="str">
        <f t="shared" si="1096"/>
        <v/>
      </c>
      <c r="R6976" s="92" t="str">
        <f t="shared" si="1097"/>
        <v/>
      </c>
      <c r="U6976" s="5"/>
      <c r="V6976" s="5"/>
      <c r="W6976" s="94" t="str">
        <f t="shared" si="1095"/>
        <v/>
      </c>
      <c r="X6976" s="94" t="str">
        <f t="shared" si="1098"/>
        <v/>
      </c>
      <c r="Y6976" s="5"/>
      <c r="BK6976" s="8"/>
      <c r="BL6976" s="5"/>
      <c r="BM6976" s="5"/>
      <c r="BN6976" s="5"/>
      <c r="BO6976" s="5"/>
      <c r="BP6976" s="1"/>
      <c r="BQ6976" s="1"/>
      <c r="BR6976" s="1"/>
      <c r="BS6976" s="1"/>
      <c r="BT6976" s="1"/>
      <c r="BU6976" s="4"/>
      <c r="BV6976" s="1"/>
      <c r="BW6976" s="3"/>
      <c r="BX6976" s="4"/>
      <c r="BY6976" s="5"/>
      <c r="BZ6976" s="5"/>
      <c r="CA6976" s="5"/>
      <c r="CB6976" s="5"/>
      <c r="CC6976" s="5"/>
      <c r="CD6976" s="43"/>
    </row>
    <row r="6977" spans="1:82" x14ac:dyDescent="0.25">
      <c r="A6977" s="8"/>
      <c r="B6977" s="5"/>
      <c r="C6977" s="5"/>
      <c r="D6977" s="5"/>
      <c r="E6977" s="5"/>
      <c r="F6977" s="94" t="str">
        <f t="shared" si="1089"/>
        <v/>
      </c>
      <c r="G6977" s="94" t="str">
        <f t="shared" si="1090"/>
        <v/>
      </c>
      <c r="H6977" s="127" t="str">
        <f>IF(A6977&lt;&gt;"",IF(MID(C6977,1,1)="c",$AS$26,IF(MID(C6977,1,1)="r",$AS$41,IF(MID(C6977,1,1)="p",#REF!,#REF!))),"")</f>
        <v/>
      </c>
      <c r="I6977" s="92" t="str">
        <f t="shared" si="1091"/>
        <v/>
      </c>
      <c r="J6977" s="92" t="str">
        <f t="shared" si="1092"/>
        <v/>
      </c>
      <c r="K6977" s="92" t="str">
        <f t="shared" si="1093"/>
        <v/>
      </c>
      <c r="L6977" s="92" t="str">
        <f t="shared" si="1094"/>
        <v/>
      </c>
      <c r="M6977" s="95" t="str">
        <f>IF(A6977&lt;&gt;"",IF(MID(C6977,1,1)="c",SigmaEpsConcrete(I6977,$AN$30:$AN$33,$AR$30:$AR$33,$AS$26,$AS$27,$AS$28,$AQ$20,$AU$19),""),"")</f>
        <v/>
      </c>
      <c r="N6977" s="95" t="str">
        <f>IF(A6977&lt;&gt;"",IF(MID(C6977,1,1)="r",SigmaEpsReinf(J6977,$AS$42:$AS$43,$AS$41,$AS$39,$AS$40,$AQ$38),""),"")</f>
        <v/>
      </c>
      <c r="Q6977" s="92" t="str">
        <f t="shared" si="1096"/>
        <v/>
      </c>
      <c r="R6977" s="92" t="str">
        <f t="shared" si="1097"/>
        <v/>
      </c>
      <c r="U6977" s="5"/>
      <c r="V6977" s="5"/>
      <c r="W6977" s="94" t="str">
        <f t="shared" si="1095"/>
        <v/>
      </c>
      <c r="X6977" s="94" t="str">
        <f t="shared" si="1098"/>
        <v/>
      </c>
      <c r="Y6977" s="5"/>
      <c r="BK6977" s="8"/>
      <c r="BL6977" s="5"/>
      <c r="BM6977" s="5"/>
      <c r="BN6977" s="5"/>
      <c r="BO6977" s="5"/>
      <c r="BP6977" s="1"/>
      <c r="BQ6977" s="1"/>
      <c r="BR6977" s="1"/>
      <c r="BS6977" s="1"/>
      <c r="BT6977" s="1"/>
      <c r="BU6977" s="4"/>
      <c r="BV6977" s="1"/>
      <c r="BW6977" s="3"/>
      <c r="BX6977" s="4"/>
      <c r="BY6977" s="5"/>
      <c r="BZ6977" s="5"/>
      <c r="CA6977" s="5"/>
      <c r="CB6977" s="5"/>
      <c r="CC6977" s="5"/>
      <c r="CD6977" s="43"/>
    </row>
    <row r="6978" spans="1:82" x14ac:dyDescent="0.25">
      <c r="A6978" s="8"/>
      <c r="B6978" s="5"/>
      <c r="C6978" s="5"/>
      <c r="D6978" s="5"/>
      <c r="E6978" s="5"/>
      <c r="F6978" s="94" t="str">
        <f t="shared" si="1089"/>
        <v/>
      </c>
      <c r="G6978" s="94" t="str">
        <f t="shared" si="1090"/>
        <v/>
      </c>
      <c r="H6978" s="127" t="str">
        <f>IF(A6978&lt;&gt;"",IF(MID(C6978,1,1)="c",$AS$26,IF(MID(C6978,1,1)="r",$AS$41,IF(MID(C6978,1,1)="p",#REF!,#REF!))),"")</f>
        <v/>
      </c>
      <c r="I6978" s="92" t="str">
        <f t="shared" si="1091"/>
        <v/>
      </c>
      <c r="J6978" s="92" t="str">
        <f t="shared" si="1092"/>
        <v/>
      </c>
      <c r="K6978" s="92" t="str">
        <f t="shared" si="1093"/>
        <v/>
      </c>
      <c r="L6978" s="92" t="str">
        <f t="shared" si="1094"/>
        <v/>
      </c>
      <c r="M6978" s="95" t="str">
        <f>IF(A6978&lt;&gt;"",IF(MID(C6978,1,1)="c",SigmaEpsConcrete(I6978,$AN$30:$AN$33,$AR$30:$AR$33,$AS$26,$AS$27,$AS$28,$AQ$20,$AU$19),""),"")</f>
        <v/>
      </c>
      <c r="N6978" s="95" t="str">
        <f>IF(A6978&lt;&gt;"",IF(MID(C6978,1,1)="r",SigmaEpsReinf(J6978,$AS$42:$AS$43,$AS$41,$AS$39,$AS$40,$AQ$38),""),"")</f>
        <v/>
      </c>
      <c r="Q6978" s="92" t="str">
        <f t="shared" si="1096"/>
        <v/>
      </c>
      <c r="R6978" s="92" t="str">
        <f t="shared" si="1097"/>
        <v/>
      </c>
      <c r="U6978" s="5"/>
      <c r="V6978" s="5"/>
      <c r="W6978" s="94" t="str">
        <f t="shared" si="1095"/>
        <v/>
      </c>
      <c r="X6978" s="94" t="str">
        <f t="shared" si="1098"/>
        <v/>
      </c>
      <c r="Y6978" s="5"/>
      <c r="BK6978" s="8"/>
      <c r="BL6978" s="5"/>
      <c r="BM6978" s="5"/>
      <c r="BN6978" s="5"/>
      <c r="BO6978" s="5"/>
      <c r="BP6978" s="1"/>
      <c r="BQ6978" s="1"/>
      <c r="BR6978" s="1"/>
      <c r="BS6978" s="1"/>
      <c r="BT6978" s="1"/>
      <c r="BU6978" s="4"/>
      <c r="BV6978" s="1"/>
      <c r="BW6978" s="3"/>
      <c r="BX6978" s="4"/>
      <c r="BY6978" s="5"/>
      <c r="BZ6978" s="5"/>
      <c r="CA6978" s="5"/>
      <c r="CB6978" s="5"/>
      <c r="CC6978" s="5"/>
      <c r="CD6978" s="43"/>
    </row>
    <row r="6979" spans="1:82" x14ac:dyDescent="0.25">
      <c r="A6979" s="8"/>
      <c r="B6979" s="5"/>
      <c r="C6979" s="5"/>
      <c r="D6979" s="5"/>
      <c r="E6979" s="5"/>
      <c r="F6979" s="94" t="str">
        <f t="shared" si="1089"/>
        <v/>
      </c>
      <c r="G6979" s="94" t="str">
        <f t="shared" si="1090"/>
        <v/>
      </c>
      <c r="H6979" s="127" t="str">
        <f>IF(A6979&lt;&gt;"",IF(MID(C6979,1,1)="c",$AS$26,IF(MID(C6979,1,1)="r",$AS$41,IF(MID(C6979,1,1)="p",#REF!,#REF!))),"")</f>
        <v/>
      </c>
      <c r="I6979" s="92" t="str">
        <f t="shared" si="1091"/>
        <v/>
      </c>
      <c r="J6979" s="92" t="str">
        <f t="shared" si="1092"/>
        <v/>
      </c>
      <c r="K6979" s="92" t="str">
        <f t="shared" si="1093"/>
        <v/>
      </c>
      <c r="L6979" s="92" t="str">
        <f t="shared" si="1094"/>
        <v/>
      </c>
      <c r="M6979" s="95" t="str">
        <f>IF(A6979&lt;&gt;"",IF(MID(C6979,1,1)="c",SigmaEpsConcrete(I6979,$AN$30:$AN$33,$AR$30:$AR$33,$AS$26,$AS$27,$AS$28,$AQ$20,$AU$19),""),"")</f>
        <v/>
      </c>
      <c r="N6979" s="95" t="str">
        <f>IF(A6979&lt;&gt;"",IF(MID(C6979,1,1)="r",SigmaEpsReinf(J6979,$AS$42:$AS$43,$AS$41,$AS$39,$AS$40,$AQ$38),""),"")</f>
        <v/>
      </c>
      <c r="Q6979" s="92" t="str">
        <f t="shared" si="1096"/>
        <v/>
      </c>
      <c r="R6979" s="92" t="str">
        <f t="shared" si="1097"/>
        <v/>
      </c>
      <c r="U6979" s="5"/>
      <c r="V6979" s="5"/>
      <c r="W6979" s="94" t="str">
        <f t="shared" si="1095"/>
        <v/>
      </c>
      <c r="X6979" s="94" t="str">
        <f t="shared" si="1098"/>
        <v/>
      </c>
      <c r="Y6979" s="5"/>
      <c r="BK6979" s="8"/>
      <c r="BL6979" s="5"/>
      <c r="BM6979" s="5"/>
      <c r="BN6979" s="5"/>
      <c r="BO6979" s="5"/>
      <c r="BP6979" s="1"/>
      <c r="BQ6979" s="1"/>
      <c r="BR6979" s="1"/>
      <c r="BS6979" s="1"/>
      <c r="BT6979" s="1"/>
      <c r="BU6979" s="4"/>
      <c r="BV6979" s="1"/>
      <c r="BW6979" s="3"/>
      <c r="BX6979" s="4"/>
      <c r="BY6979" s="5"/>
      <c r="BZ6979" s="5"/>
      <c r="CA6979" s="5"/>
      <c r="CB6979" s="5"/>
      <c r="CC6979" s="5"/>
      <c r="CD6979" s="43"/>
    </row>
    <row r="6980" spans="1:82" x14ac:dyDescent="0.25">
      <c r="A6980" s="8"/>
      <c r="B6980" s="5"/>
      <c r="C6980" s="5"/>
      <c r="D6980" s="5"/>
      <c r="E6980" s="5"/>
      <c r="F6980" s="94" t="str">
        <f t="shared" si="1089"/>
        <v/>
      </c>
      <c r="G6980" s="94" t="str">
        <f t="shared" si="1090"/>
        <v/>
      </c>
      <c r="H6980" s="127" t="str">
        <f>IF(A6980&lt;&gt;"",IF(MID(C6980,1,1)="c",$AS$26,IF(MID(C6980,1,1)="r",$AS$41,IF(MID(C6980,1,1)="p",#REF!,#REF!))),"")</f>
        <v/>
      </c>
      <c r="I6980" s="92" t="str">
        <f t="shared" si="1091"/>
        <v/>
      </c>
      <c r="J6980" s="92" t="str">
        <f t="shared" si="1092"/>
        <v/>
      </c>
      <c r="K6980" s="92" t="str">
        <f t="shared" si="1093"/>
        <v/>
      </c>
      <c r="L6980" s="92" t="str">
        <f t="shared" si="1094"/>
        <v/>
      </c>
      <c r="M6980" s="95" t="str">
        <f>IF(A6980&lt;&gt;"",IF(MID(C6980,1,1)="c",SigmaEpsConcrete(I6980,$AN$30:$AN$33,$AR$30:$AR$33,$AS$26,$AS$27,$AS$28,$AQ$20,$AU$19),""),"")</f>
        <v/>
      </c>
      <c r="N6980" s="95" t="str">
        <f>IF(A6980&lt;&gt;"",IF(MID(C6980,1,1)="r",SigmaEpsReinf(J6980,$AS$42:$AS$43,$AS$41,$AS$39,$AS$40,$AQ$38),""),"")</f>
        <v/>
      </c>
      <c r="Q6980" s="92" t="str">
        <f t="shared" si="1096"/>
        <v/>
      </c>
      <c r="R6980" s="92" t="str">
        <f t="shared" si="1097"/>
        <v/>
      </c>
      <c r="U6980" s="5"/>
      <c r="V6980" s="5"/>
      <c r="W6980" s="94" t="str">
        <f t="shared" si="1095"/>
        <v/>
      </c>
      <c r="X6980" s="94" t="str">
        <f t="shared" si="1098"/>
        <v/>
      </c>
      <c r="Y6980" s="5"/>
      <c r="BK6980" s="8"/>
      <c r="BL6980" s="5"/>
      <c r="BM6980" s="5"/>
      <c r="BN6980" s="5"/>
      <c r="BO6980" s="5"/>
      <c r="BP6980" s="1"/>
      <c r="BQ6980" s="1"/>
      <c r="BR6980" s="1"/>
      <c r="BS6980" s="1"/>
      <c r="BT6980" s="1"/>
      <c r="BU6980" s="4"/>
      <c r="BV6980" s="1"/>
      <c r="BW6980" s="3"/>
      <c r="BX6980" s="4"/>
      <c r="BY6980" s="5"/>
      <c r="BZ6980" s="5"/>
      <c r="CA6980" s="5"/>
      <c r="CB6980" s="5"/>
      <c r="CC6980" s="5"/>
      <c r="CD6980" s="43"/>
    </row>
    <row r="6981" spans="1:82" x14ac:dyDescent="0.25">
      <c r="A6981" s="8"/>
      <c r="B6981" s="5"/>
      <c r="C6981" s="5"/>
      <c r="D6981" s="5"/>
      <c r="E6981" s="5"/>
      <c r="F6981" s="94" t="str">
        <f t="shared" si="1089"/>
        <v/>
      </c>
      <c r="G6981" s="94" t="str">
        <f t="shared" si="1090"/>
        <v/>
      </c>
      <c r="H6981" s="127" t="str">
        <f>IF(A6981&lt;&gt;"",IF(MID(C6981,1,1)="c",$AS$26,IF(MID(C6981,1,1)="r",$AS$41,IF(MID(C6981,1,1)="p",#REF!,#REF!))),"")</f>
        <v/>
      </c>
      <c r="I6981" s="92" t="str">
        <f t="shared" si="1091"/>
        <v/>
      </c>
      <c r="J6981" s="92" t="str">
        <f t="shared" si="1092"/>
        <v/>
      </c>
      <c r="K6981" s="92" t="str">
        <f t="shared" si="1093"/>
        <v/>
      </c>
      <c r="L6981" s="92" t="str">
        <f t="shared" si="1094"/>
        <v/>
      </c>
      <c r="M6981" s="95" t="str">
        <f>IF(A6981&lt;&gt;"",IF(MID(C6981,1,1)="c",SigmaEpsConcrete(I6981,$AN$30:$AN$33,$AR$30:$AR$33,$AS$26,$AS$27,$AS$28,$AQ$20,$AU$19),""),"")</f>
        <v/>
      </c>
      <c r="N6981" s="95" t="str">
        <f>IF(A6981&lt;&gt;"",IF(MID(C6981,1,1)="r",SigmaEpsReinf(J6981,$AS$42:$AS$43,$AS$41,$AS$39,$AS$40,$AQ$38),""),"")</f>
        <v/>
      </c>
      <c r="Q6981" s="92" t="str">
        <f t="shared" si="1096"/>
        <v/>
      </c>
      <c r="R6981" s="92" t="str">
        <f t="shared" si="1097"/>
        <v/>
      </c>
      <c r="U6981" s="5"/>
      <c r="V6981" s="5"/>
      <c r="W6981" s="94" t="str">
        <f t="shared" si="1095"/>
        <v/>
      </c>
      <c r="X6981" s="94" t="str">
        <f t="shared" si="1098"/>
        <v/>
      </c>
      <c r="Y6981" s="5"/>
      <c r="BK6981" s="8"/>
      <c r="BL6981" s="5"/>
      <c r="BM6981" s="5"/>
      <c r="BN6981" s="5"/>
      <c r="BO6981" s="5"/>
      <c r="BP6981" s="1"/>
      <c r="BQ6981" s="1"/>
      <c r="BR6981" s="1"/>
      <c r="BS6981" s="1"/>
      <c r="BT6981" s="1"/>
      <c r="BU6981" s="4"/>
      <c r="BV6981" s="1"/>
      <c r="BW6981" s="3"/>
      <c r="BX6981" s="4"/>
      <c r="BY6981" s="5"/>
      <c r="BZ6981" s="5"/>
      <c r="CA6981" s="5"/>
      <c r="CB6981" s="5"/>
      <c r="CC6981" s="5"/>
      <c r="CD6981" s="43"/>
    </row>
    <row r="6982" spans="1:82" x14ac:dyDescent="0.25">
      <c r="A6982" s="8"/>
      <c r="B6982" s="5"/>
      <c r="C6982" s="5"/>
      <c r="D6982" s="5"/>
      <c r="E6982" s="5"/>
      <c r="F6982" s="94" t="str">
        <f t="shared" si="1089"/>
        <v/>
      </c>
      <c r="G6982" s="94" t="str">
        <f t="shared" si="1090"/>
        <v/>
      </c>
      <c r="H6982" s="127" t="str">
        <f>IF(A6982&lt;&gt;"",IF(MID(C6982,1,1)="c",$AS$26,IF(MID(C6982,1,1)="r",$AS$41,IF(MID(C6982,1,1)="p",#REF!,#REF!))),"")</f>
        <v/>
      </c>
      <c r="I6982" s="92" t="str">
        <f t="shared" si="1091"/>
        <v/>
      </c>
      <c r="J6982" s="92" t="str">
        <f t="shared" si="1092"/>
        <v/>
      </c>
      <c r="K6982" s="92" t="str">
        <f t="shared" si="1093"/>
        <v/>
      </c>
      <c r="L6982" s="92" t="str">
        <f t="shared" si="1094"/>
        <v/>
      </c>
      <c r="M6982" s="95" t="str">
        <f>IF(A6982&lt;&gt;"",IF(MID(C6982,1,1)="c",SigmaEpsConcrete(I6982,$AN$30:$AN$33,$AR$30:$AR$33,$AS$26,$AS$27,$AS$28,$AQ$20,$AU$19),""),"")</f>
        <v/>
      </c>
      <c r="N6982" s="95" t="str">
        <f>IF(A6982&lt;&gt;"",IF(MID(C6982,1,1)="r",SigmaEpsReinf(J6982,$AS$42:$AS$43,$AS$41,$AS$39,$AS$40,$AQ$38),""),"")</f>
        <v/>
      </c>
      <c r="Q6982" s="92" t="str">
        <f t="shared" si="1096"/>
        <v/>
      </c>
      <c r="R6982" s="92" t="str">
        <f t="shared" si="1097"/>
        <v/>
      </c>
      <c r="U6982" s="5"/>
      <c r="V6982" s="5"/>
      <c r="W6982" s="94" t="str">
        <f t="shared" si="1095"/>
        <v/>
      </c>
      <c r="X6982" s="94" t="str">
        <f t="shared" si="1098"/>
        <v/>
      </c>
      <c r="Y6982" s="5"/>
      <c r="BK6982" s="8"/>
      <c r="BL6982" s="5"/>
      <c r="BM6982" s="5"/>
      <c r="BN6982" s="5"/>
      <c r="BO6982" s="5"/>
      <c r="BP6982" s="1"/>
      <c r="BQ6982" s="1"/>
      <c r="BR6982" s="1"/>
      <c r="BS6982" s="1"/>
      <c r="BT6982" s="1"/>
      <c r="BU6982" s="4"/>
      <c r="BV6982" s="1"/>
      <c r="BW6982" s="3"/>
      <c r="BX6982" s="4"/>
      <c r="BY6982" s="5"/>
      <c r="BZ6982" s="5"/>
      <c r="CA6982" s="5"/>
      <c r="CB6982" s="5"/>
      <c r="CC6982" s="5"/>
      <c r="CD6982" s="43"/>
    </row>
    <row r="6983" spans="1:82" x14ac:dyDescent="0.25">
      <c r="A6983" s="8"/>
      <c r="B6983" s="5"/>
      <c r="C6983" s="5"/>
      <c r="D6983" s="5"/>
      <c r="E6983" s="5"/>
      <c r="F6983" s="94" t="str">
        <f t="shared" si="1089"/>
        <v/>
      </c>
      <c r="G6983" s="94" t="str">
        <f t="shared" si="1090"/>
        <v/>
      </c>
      <c r="H6983" s="127" t="str">
        <f>IF(A6983&lt;&gt;"",IF(MID(C6983,1,1)="c",$AS$26,IF(MID(C6983,1,1)="r",$AS$41,IF(MID(C6983,1,1)="p",#REF!,#REF!))),"")</f>
        <v/>
      </c>
      <c r="I6983" s="92" t="str">
        <f t="shared" si="1091"/>
        <v/>
      </c>
      <c r="J6983" s="92" t="str">
        <f t="shared" si="1092"/>
        <v/>
      </c>
      <c r="K6983" s="92" t="str">
        <f t="shared" si="1093"/>
        <v/>
      </c>
      <c r="L6983" s="92" t="str">
        <f t="shared" si="1094"/>
        <v/>
      </c>
      <c r="M6983" s="95" t="str">
        <f>IF(A6983&lt;&gt;"",IF(MID(C6983,1,1)="c",SigmaEpsConcrete(I6983,$AN$30:$AN$33,$AR$30:$AR$33,$AS$26,$AS$27,$AS$28,$AQ$20,$AU$19),""),"")</f>
        <v/>
      </c>
      <c r="N6983" s="95" t="str">
        <f>IF(A6983&lt;&gt;"",IF(MID(C6983,1,1)="r",SigmaEpsReinf(J6983,$AS$42:$AS$43,$AS$41,$AS$39,$AS$40,$AQ$38),""),"")</f>
        <v/>
      </c>
      <c r="Q6983" s="92" t="str">
        <f t="shared" si="1096"/>
        <v/>
      </c>
      <c r="R6983" s="92" t="str">
        <f t="shared" si="1097"/>
        <v/>
      </c>
      <c r="U6983" s="5"/>
      <c r="V6983" s="5"/>
      <c r="W6983" s="94" t="str">
        <f t="shared" si="1095"/>
        <v/>
      </c>
      <c r="X6983" s="94" t="str">
        <f t="shared" si="1098"/>
        <v/>
      </c>
      <c r="Y6983" s="5"/>
      <c r="BK6983" s="8"/>
      <c r="BL6983" s="5"/>
      <c r="BM6983" s="5"/>
      <c r="BN6983" s="5"/>
      <c r="BO6983" s="5"/>
      <c r="BP6983" s="1"/>
      <c r="BQ6983" s="1"/>
      <c r="BR6983" s="1"/>
      <c r="BS6983" s="1"/>
      <c r="BT6983" s="1"/>
      <c r="BU6983" s="4"/>
      <c r="BV6983" s="1"/>
      <c r="BW6983" s="3"/>
      <c r="BX6983" s="4"/>
      <c r="BY6983" s="5"/>
      <c r="BZ6983" s="5"/>
      <c r="CA6983" s="5"/>
      <c r="CB6983" s="5"/>
      <c r="CC6983" s="5"/>
      <c r="CD6983" s="43"/>
    </row>
    <row r="6984" spans="1:82" x14ac:dyDescent="0.25">
      <c r="A6984" s="8"/>
      <c r="B6984" s="5"/>
      <c r="C6984" s="5"/>
      <c r="D6984" s="5"/>
      <c r="E6984" s="5"/>
      <c r="F6984" s="94" t="str">
        <f t="shared" si="1089"/>
        <v/>
      </c>
      <c r="G6984" s="94" t="str">
        <f t="shared" si="1090"/>
        <v/>
      </c>
      <c r="H6984" s="127" t="str">
        <f>IF(A6984&lt;&gt;"",IF(MID(C6984,1,1)="c",$AS$26,IF(MID(C6984,1,1)="r",$AS$41,IF(MID(C6984,1,1)="p",#REF!,#REF!))),"")</f>
        <v/>
      </c>
      <c r="I6984" s="92" t="str">
        <f t="shared" si="1091"/>
        <v/>
      </c>
      <c r="J6984" s="92" t="str">
        <f t="shared" si="1092"/>
        <v/>
      </c>
      <c r="K6984" s="92" t="str">
        <f t="shared" si="1093"/>
        <v/>
      </c>
      <c r="L6984" s="92" t="str">
        <f t="shared" si="1094"/>
        <v/>
      </c>
      <c r="M6984" s="95" t="str">
        <f>IF(A6984&lt;&gt;"",IF(MID(C6984,1,1)="c",SigmaEpsConcrete(I6984,$AN$30:$AN$33,$AR$30:$AR$33,$AS$26,$AS$27,$AS$28,$AQ$20,$AU$19),""),"")</f>
        <v/>
      </c>
      <c r="N6984" s="95" t="str">
        <f>IF(A6984&lt;&gt;"",IF(MID(C6984,1,1)="r",SigmaEpsReinf(J6984,$AS$42:$AS$43,$AS$41,$AS$39,$AS$40,$AQ$38),""),"")</f>
        <v/>
      </c>
      <c r="Q6984" s="92" t="str">
        <f t="shared" si="1096"/>
        <v/>
      </c>
      <c r="R6984" s="92" t="str">
        <f t="shared" si="1097"/>
        <v/>
      </c>
      <c r="U6984" s="5"/>
      <c r="V6984" s="5"/>
      <c r="W6984" s="94" t="str">
        <f t="shared" si="1095"/>
        <v/>
      </c>
      <c r="X6984" s="94" t="str">
        <f t="shared" si="1098"/>
        <v/>
      </c>
      <c r="Y6984" s="5"/>
      <c r="BK6984" s="8"/>
      <c r="BL6984" s="5"/>
      <c r="BM6984" s="5"/>
      <c r="BN6984" s="5"/>
      <c r="BO6984" s="5"/>
      <c r="BP6984" s="1"/>
      <c r="BQ6984" s="1"/>
      <c r="BR6984" s="1"/>
      <c r="BS6984" s="1"/>
      <c r="BT6984" s="1"/>
      <c r="BU6984" s="4"/>
      <c r="BV6984" s="1"/>
      <c r="BW6984" s="3"/>
      <c r="BX6984" s="4"/>
      <c r="BY6984" s="5"/>
      <c r="BZ6984" s="5"/>
      <c r="CA6984" s="5"/>
      <c r="CB6984" s="5"/>
      <c r="CC6984" s="5"/>
      <c r="CD6984" s="43"/>
    </row>
    <row r="6985" spans="1:82" x14ac:dyDescent="0.25">
      <c r="A6985" s="8"/>
      <c r="B6985" s="5"/>
      <c r="C6985" s="5"/>
      <c r="D6985" s="5"/>
      <c r="E6985" s="5"/>
      <c r="F6985" s="94" t="str">
        <f t="shared" si="1089"/>
        <v/>
      </c>
      <c r="G6985" s="94" t="str">
        <f t="shared" si="1090"/>
        <v/>
      </c>
      <c r="H6985" s="127" t="str">
        <f>IF(A6985&lt;&gt;"",IF(MID(C6985,1,1)="c",$AS$26,IF(MID(C6985,1,1)="r",$AS$41,IF(MID(C6985,1,1)="p",#REF!,#REF!))),"")</f>
        <v/>
      </c>
      <c r="I6985" s="92" t="str">
        <f t="shared" si="1091"/>
        <v/>
      </c>
      <c r="J6985" s="92" t="str">
        <f t="shared" si="1092"/>
        <v/>
      </c>
      <c r="K6985" s="92" t="str">
        <f t="shared" si="1093"/>
        <v/>
      </c>
      <c r="L6985" s="92" t="str">
        <f t="shared" si="1094"/>
        <v/>
      </c>
      <c r="M6985" s="95" t="str">
        <f>IF(A6985&lt;&gt;"",IF(MID(C6985,1,1)="c",SigmaEpsConcrete(I6985,$AN$30:$AN$33,$AR$30:$AR$33,$AS$26,$AS$27,$AS$28,$AQ$20,$AU$19),""),"")</f>
        <v/>
      </c>
      <c r="N6985" s="95" t="str">
        <f>IF(A6985&lt;&gt;"",IF(MID(C6985,1,1)="r",SigmaEpsReinf(J6985,$AS$42:$AS$43,$AS$41,$AS$39,$AS$40,$AQ$38),""),"")</f>
        <v/>
      </c>
      <c r="Q6985" s="92" t="str">
        <f t="shared" si="1096"/>
        <v/>
      </c>
      <c r="R6985" s="92" t="str">
        <f t="shared" si="1097"/>
        <v/>
      </c>
      <c r="U6985" s="5"/>
      <c r="V6985" s="5"/>
      <c r="W6985" s="94" t="str">
        <f t="shared" si="1095"/>
        <v/>
      </c>
      <c r="X6985" s="94" t="str">
        <f t="shared" si="1098"/>
        <v/>
      </c>
      <c r="Y6985" s="5"/>
      <c r="BK6985" s="8"/>
      <c r="BL6985" s="5"/>
      <c r="BM6985" s="5"/>
      <c r="BN6985" s="5"/>
      <c r="BO6985" s="5"/>
      <c r="BP6985" s="1"/>
      <c r="BQ6985" s="1"/>
      <c r="BR6985" s="1"/>
      <c r="BS6985" s="1"/>
      <c r="BT6985" s="1"/>
      <c r="BU6985" s="4"/>
      <c r="BV6985" s="1"/>
      <c r="BW6985" s="3"/>
      <c r="BX6985" s="4"/>
      <c r="BY6985" s="5"/>
      <c r="BZ6985" s="5"/>
      <c r="CA6985" s="5"/>
      <c r="CB6985" s="5"/>
      <c r="CC6985" s="5"/>
      <c r="CD6985" s="43"/>
    </row>
    <row r="6986" spans="1:82" x14ac:dyDescent="0.25">
      <c r="A6986" s="8"/>
      <c r="B6986" s="5"/>
      <c r="C6986" s="5"/>
      <c r="D6986" s="5"/>
      <c r="E6986" s="5"/>
      <c r="F6986" s="94" t="str">
        <f t="shared" ref="F6986:F7049" si="1099">IF(A6986&lt;&gt;"",(D6986-$AU$86)/10,"")</f>
        <v/>
      </c>
      <c r="G6986" s="94" t="str">
        <f t="shared" ref="G6986:G7049" si="1100">IF(A6986&lt;&gt;"",(E6986-$AU$87)/10,"")</f>
        <v/>
      </c>
      <c r="H6986" s="127" t="str">
        <f>IF(A6986&lt;&gt;"",IF(MID(C6986,1,1)="c",$AS$26,IF(MID(C6986,1,1)="r",$AS$41,IF(MID(C6986,1,1)="p",#REF!,#REF!))),"")</f>
        <v/>
      </c>
      <c r="I6986" s="92" t="str">
        <f t="shared" ref="I6986:I7049" si="1101">IF($A6986&lt;&gt;"",IF(MID($C6986,1,1)="c",$Y$3+$Y$4*$F6986+$Y$5*$G6986+$BR$43,""),"")</f>
        <v/>
      </c>
      <c r="J6986" s="92" t="str">
        <f t="shared" ref="J6986:J7049" si="1102">IF($A6986&lt;&gt;"",IF(MID($C6986,1,1)="r",$Y$3+$Y$4*$F6986+$Y$5*$G6986+$BR$43,""),"")</f>
        <v/>
      </c>
      <c r="K6986" s="92" t="str">
        <f t="shared" ref="K6986:K7049" si="1103">IF($A6986&lt;&gt;"",IF(MID($C6986,1,1)="u",$Y$3+$Y$4*$F6986+$Y$5*$G6986+$BR$43,""),"")</f>
        <v/>
      </c>
      <c r="L6986" s="92" t="str">
        <f t="shared" ref="L6986:L7049" si="1104">IF($A6986&lt;&gt;"",IF(MID($C6986,1,1)="p",$Y$3+$Y$4*$F6986+$Y$5*$G6986+$BR$43,""),"")</f>
        <v/>
      </c>
      <c r="M6986" s="95" t="str">
        <f>IF(A6986&lt;&gt;"",IF(MID(C6986,1,1)="c",SigmaEpsConcrete(I6986,$AN$30:$AN$33,$AR$30:$AR$33,$AS$26,$AS$27,$AS$28,$AQ$20,$AU$19),""),"")</f>
        <v/>
      </c>
      <c r="N6986" s="95" t="str">
        <f>IF(A6986&lt;&gt;"",IF(MID(C6986,1,1)="r",SigmaEpsReinf(J6986,$AS$42:$AS$43,$AS$41,$AS$39,$AS$40,$AQ$38),""),"")</f>
        <v/>
      </c>
      <c r="Q6986" s="92" t="str">
        <f t="shared" si="1096"/>
        <v/>
      </c>
      <c r="R6986" s="92" t="str">
        <f t="shared" si="1097"/>
        <v/>
      </c>
      <c r="U6986" s="5"/>
      <c r="V6986" s="5"/>
      <c r="W6986" s="94" t="str">
        <f t="shared" ref="W6986:W7049" si="1105">IF(A6986&lt;&gt;"",F6986-$AU$105,"")</f>
        <v/>
      </c>
      <c r="X6986" s="94" t="str">
        <f t="shared" si="1098"/>
        <v/>
      </c>
      <c r="Y6986" s="5"/>
      <c r="BK6986" s="8"/>
      <c r="BL6986" s="5"/>
      <c r="BM6986" s="5"/>
      <c r="BN6986" s="5"/>
      <c r="BO6986" s="5"/>
      <c r="BP6986" s="1"/>
      <c r="BQ6986" s="1"/>
      <c r="BR6986" s="1"/>
      <c r="BS6986" s="1"/>
      <c r="BT6986" s="1"/>
      <c r="BU6986" s="4"/>
      <c r="BV6986" s="1"/>
      <c r="BW6986" s="3"/>
      <c r="BX6986" s="4"/>
      <c r="BY6986" s="5"/>
      <c r="BZ6986" s="5"/>
      <c r="CA6986" s="5"/>
      <c r="CB6986" s="5"/>
      <c r="CC6986" s="5"/>
      <c r="CD6986" s="43"/>
    </row>
    <row r="6987" spans="1:82" x14ac:dyDescent="0.25">
      <c r="A6987" s="8"/>
      <c r="B6987" s="5"/>
      <c r="C6987" s="5"/>
      <c r="D6987" s="5"/>
      <c r="E6987" s="5"/>
      <c r="F6987" s="94" t="str">
        <f t="shared" si="1099"/>
        <v/>
      </c>
      <c r="G6987" s="94" t="str">
        <f t="shared" si="1100"/>
        <v/>
      </c>
      <c r="H6987" s="127" t="str">
        <f>IF(A6987&lt;&gt;"",IF(MID(C6987,1,1)="c",$AS$26,IF(MID(C6987,1,1)="r",$AS$41,IF(MID(C6987,1,1)="p",#REF!,#REF!))),"")</f>
        <v/>
      </c>
      <c r="I6987" s="92" t="str">
        <f t="shared" si="1101"/>
        <v/>
      </c>
      <c r="J6987" s="92" t="str">
        <f t="shared" si="1102"/>
        <v/>
      </c>
      <c r="K6987" s="92" t="str">
        <f t="shared" si="1103"/>
        <v/>
      </c>
      <c r="L6987" s="92" t="str">
        <f t="shared" si="1104"/>
        <v/>
      </c>
      <c r="M6987" s="95" t="str">
        <f>IF(A6987&lt;&gt;"",IF(MID(C6987,1,1)="c",SigmaEpsConcrete(I6987,$AN$30:$AN$33,$AR$30:$AR$33,$AS$26,$AS$27,$AS$28,$AQ$20,$AU$19),""),"")</f>
        <v/>
      </c>
      <c r="N6987" s="95" t="str">
        <f>IF(A6987&lt;&gt;"",IF(MID(C6987,1,1)="r",SigmaEpsReinf(J6987,$AS$42:$AS$43,$AS$41,$AS$39,$AS$40,$AQ$38),""),"")</f>
        <v/>
      </c>
      <c r="Q6987" s="92" t="str">
        <f t="shared" ref="Q6987:Q7050" si="1106">IF(A6987&lt;&gt;"",IF(MID(C6987,1,1)="c",IF(ISERROR(M6987/I6987),"",M6987/I6987),""),"")</f>
        <v/>
      </c>
      <c r="R6987" s="92" t="str">
        <f t="shared" ref="R6987:R7050" si="1107">IF(A6987&lt;&gt;"",IF(MID(C6987,1,1)="r",IF(ISERROR(N6987/J6987),"",N6987/J6987),""),"")</f>
        <v/>
      </c>
      <c r="U6987" s="5"/>
      <c r="V6987" s="5"/>
      <c r="W6987" s="94" t="str">
        <f t="shared" si="1105"/>
        <v/>
      </c>
      <c r="X6987" s="94" t="str">
        <f t="shared" ref="X6987:X7050" si="1108">IF(B6987&lt;&gt;"",G6987-$AU$106,"")</f>
        <v/>
      </c>
      <c r="Y6987" s="5"/>
      <c r="BK6987" s="8"/>
      <c r="BL6987" s="5"/>
      <c r="BM6987" s="5"/>
      <c r="BN6987" s="5"/>
      <c r="BO6987" s="5"/>
      <c r="BP6987" s="1"/>
      <c r="BQ6987" s="1"/>
      <c r="BR6987" s="1"/>
      <c r="BS6987" s="1"/>
      <c r="BT6987" s="1"/>
      <c r="BU6987" s="4"/>
      <c r="BV6987" s="1"/>
      <c r="BW6987" s="3"/>
      <c r="BX6987" s="4"/>
      <c r="BY6987" s="5"/>
      <c r="BZ6987" s="5"/>
      <c r="CA6987" s="5"/>
      <c r="CB6987" s="5"/>
      <c r="CC6987" s="5"/>
      <c r="CD6987" s="43"/>
    </row>
    <row r="6988" spans="1:82" x14ac:dyDescent="0.25">
      <c r="A6988" s="8"/>
      <c r="B6988" s="5"/>
      <c r="C6988" s="5"/>
      <c r="D6988" s="5"/>
      <c r="E6988" s="5"/>
      <c r="F6988" s="94" t="str">
        <f t="shared" si="1099"/>
        <v/>
      </c>
      <c r="G6988" s="94" t="str">
        <f t="shared" si="1100"/>
        <v/>
      </c>
      <c r="H6988" s="127" t="str">
        <f>IF(A6988&lt;&gt;"",IF(MID(C6988,1,1)="c",$AS$26,IF(MID(C6988,1,1)="r",$AS$41,IF(MID(C6988,1,1)="p",#REF!,#REF!))),"")</f>
        <v/>
      </c>
      <c r="I6988" s="92" t="str">
        <f t="shared" si="1101"/>
        <v/>
      </c>
      <c r="J6988" s="92" t="str">
        <f t="shared" si="1102"/>
        <v/>
      </c>
      <c r="K6988" s="92" t="str">
        <f t="shared" si="1103"/>
        <v/>
      </c>
      <c r="L6988" s="92" t="str">
        <f t="shared" si="1104"/>
        <v/>
      </c>
      <c r="M6988" s="95" t="str">
        <f>IF(A6988&lt;&gt;"",IF(MID(C6988,1,1)="c",SigmaEpsConcrete(I6988,$AN$30:$AN$33,$AR$30:$AR$33,$AS$26,$AS$27,$AS$28,$AQ$20,$AU$19),""),"")</f>
        <v/>
      </c>
      <c r="N6988" s="95" t="str">
        <f>IF(A6988&lt;&gt;"",IF(MID(C6988,1,1)="r",SigmaEpsReinf(J6988,$AS$42:$AS$43,$AS$41,$AS$39,$AS$40,$AQ$38),""),"")</f>
        <v/>
      </c>
      <c r="Q6988" s="92" t="str">
        <f t="shared" si="1106"/>
        <v/>
      </c>
      <c r="R6988" s="92" t="str">
        <f t="shared" si="1107"/>
        <v/>
      </c>
      <c r="U6988" s="5"/>
      <c r="V6988" s="5"/>
      <c r="W6988" s="94" t="str">
        <f t="shared" si="1105"/>
        <v/>
      </c>
      <c r="X6988" s="94" t="str">
        <f t="shared" si="1108"/>
        <v/>
      </c>
      <c r="Y6988" s="5"/>
      <c r="BK6988" s="8"/>
      <c r="BL6988" s="5"/>
      <c r="BM6988" s="5"/>
      <c r="BN6988" s="5"/>
      <c r="BO6988" s="5"/>
      <c r="BP6988" s="1"/>
      <c r="BQ6988" s="1"/>
      <c r="BR6988" s="1"/>
      <c r="BS6988" s="1"/>
      <c r="BT6988" s="1"/>
      <c r="BU6988" s="4"/>
      <c r="BV6988" s="1"/>
      <c r="BW6988" s="3"/>
      <c r="BX6988" s="4"/>
      <c r="BY6988" s="5"/>
      <c r="BZ6988" s="5"/>
      <c r="CA6988" s="5"/>
      <c r="CB6988" s="5"/>
      <c r="CC6988" s="5"/>
      <c r="CD6988" s="43"/>
    </row>
    <row r="6989" spans="1:82" x14ac:dyDescent="0.25">
      <c r="A6989" s="8"/>
      <c r="B6989" s="5"/>
      <c r="C6989" s="5"/>
      <c r="D6989" s="5"/>
      <c r="E6989" s="5"/>
      <c r="F6989" s="94" t="str">
        <f t="shared" si="1099"/>
        <v/>
      </c>
      <c r="G6989" s="94" t="str">
        <f t="shared" si="1100"/>
        <v/>
      </c>
      <c r="H6989" s="127" t="str">
        <f>IF(A6989&lt;&gt;"",IF(MID(C6989,1,1)="c",$AS$26,IF(MID(C6989,1,1)="r",$AS$41,IF(MID(C6989,1,1)="p",#REF!,#REF!))),"")</f>
        <v/>
      </c>
      <c r="I6989" s="92" t="str">
        <f t="shared" si="1101"/>
        <v/>
      </c>
      <c r="J6989" s="92" t="str">
        <f t="shared" si="1102"/>
        <v/>
      </c>
      <c r="K6989" s="92" t="str">
        <f t="shared" si="1103"/>
        <v/>
      </c>
      <c r="L6989" s="92" t="str">
        <f t="shared" si="1104"/>
        <v/>
      </c>
      <c r="M6989" s="95" t="str">
        <f>IF(A6989&lt;&gt;"",IF(MID(C6989,1,1)="c",SigmaEpsConcrete(I6989,$AN$30:$AN$33,$AR$30:$AR$33,$AS$26,$AS$27,$AS$28,$AQ$20,$AU$19),""),"")</f>
        <v/>
      </c>
      <c r="N6989" s="95" t="str">
        <f>IF(A6989&lt;&gt;"",IF(MID(C6989,1,1)="r",SigmaEpsReinf(J6989,$AS$42:$AS$43,$AS$41,$AS$39,$AS$40,$AQ$38),""),"")</f>
        <v/>
      </c>
      <c r="Q6989" s="92" t="str">
        <f t="shared" si="1106"/>
        <v/>
      </c>
      <c r="R6989" s="92" t="str">
        <f t="shared" si="1107"/>
        <v/>
      </c>
      <c r="U6989" s="5"/>
      <c r="V6989" s="5"/>
      <c r="W6989" s="94" t="str">
        <f t="shared" si="1105"/>
        <v/>
      </c>
      <c r="X6989" s="94" t="str">
        <f t="shared" si="1108"/>
        <v/>
      </c>
      <c r="Y6989" s="5"/>
      <c r="BK6989" s="8"/>
      <c r="BL6989" s="5"/>
      <c r="BM6989" s="5"/>
      <c r="BN6989" s="5"/>
      <c r="BO6989" s="5"/>
      <c r="BP6989" s="1"/>
      <c r="BQ6989" s="1"/>
      <c r="BR6989" s="1"/>
      <c r="BS6989" s="1"/>
      <c r="BT6989" s="1"/>
      <c r="BU6989" s="4"/>
      <c r="BV6989" s="1"/>
      <c r="BW6989" s="3"/>
      <c r="BX6989" s="4"/>
      <c r="BY6989" s="5"/>
      <c r="BZ6989" s="5"/>
      <c r="CA6989" s="5"/>
      <c r="CB6989" s="5"/>
      <c r="CC6989" s="5"/>
      <c r="CD6989" s="43"/>
    </row>
    <row r="6990" spans="1:82" x14ac:dyDescent="0.25">
      <c r="A6990" s="8"/>
      <c r="B6990" s="5"/>
      <c r="C6990" s="5"/>
      <c r="D6990" s="5"/>
      <c r="E6990" s="5"/>
      <c r="F6990" s="94" t="str">
        <f t="shared" si="1099"/>
        <v/>
      </c>
      <c r="G6990" s="94" t="str">
        <f t="shared" si="1100"/>
        <v/>
      </c>
      <c r="H6990" s="127" t="str">
        <f>IF(A6990&lt;&gt;"",IF(MID(C6990,1,1)="c",$AS$26,IF(MID(C6990,1,1)="r",$AS$41,IF(MID(C6990,1,1)="p",#REF!,#REF!))),"")</f>
        <v/>
      </c>
      <c r="I6990" s="92" t="str">
        <f t="shared" si="1101"/>
        <v/>
      </c>
      <c r="J6990" s="92" t="str">
        <f t="shared" si="1102"/>
        <v/>
      </c>
      <c r="K6990" s="92" t="str">
        <f t="shared" si="1103"/>
        <v/>
      </c>
      <c r="L6990" s="92" t="str">
        <f t="shared" si="1104"/>
        <v/>
      </c>
      <c r="M6990" s="95" t="str">
        <f>IF(A6990&lt;&gt;"",IF(MID(C6990,1,1)="c",SigmaEpsConcrete(I6990,$AN$30:$AN$33,$AR$30:$AR$33,$AS$26,$AS$27,$AS$28,$AQ$20,$AU$19),""),"")</f>
        <v/>
      </c>
      <c r="N6990" s="95" t="str">
        <f>IF(A6990&lt;&gt;"",IF(MID(C6990,1,1)="r",SigmaEpsReinf(J6990,$AS$42:$AS$43,$AS$41,$AS$39,$AS$40,$AQ$38),""),"")</f>
        <v/>
      </c>
      <c r="Q6990" s="92" t="str">
        <f t="shared" si="1106"/>
        <v/>
      </c>
      <c r="R6990" s="92" t="str">
        <f t="shared" si="1107"/>
        <v/>
      </c>
      <c r="U6990" s="5"/>
      <c r="V6990" s="5"/>
      <c r="W6990" s="94" t="str">
        <f t="shared" si="1105"/>
        <v/>
      </c>
      <c r="X6990" s="94" t="str">
        <f t="shared" si="1108"/>
        <v/>
      </c>
      <c r="Y6990" s="5"/>
      <c r="BK6990" s="8"/>
      <c r="BL6990" s="5"/>
      <c r="BM6990" s="5"/>
      <c r="BN6990" s="5"/>
      <c r="BO6990" s="5"/>
      <c r="BP6990" s="1"/>
      <c r="BQ6990" s="1"/>
      <c r="BR6990" s="1"/>
      <c r="BS6990" s="1"/>
      <c r="BT6990" s="1"/>
      <c r="BU6990" s="4"/>
      <c r="BV6990" s="1"/>
      <c r="BW6990" s="3"/>
      <c r="BX6990" s="4"/>
      <c r="BY6990" s="5"/>
      <c r="BZ6990" s="5"/>
      <c r="CA6990" s="5"/>
      <c r="CB6990" s="5"/>
      <c r="CC6990" s="5"/>
      <c r="CD6990" s="43"/>
    </row>
    <row r="6991" spans="1:82" x14ac:dyDescent="0.25">
      <c r="A6991" s="8"/>
      <c r="B6991" s="5"/>
      <c r="C6991" s="5"/>
      <c r="D6991" s="5"/>
      <c r="E6991" s="5"/>
      <c r="F6991" s="94" t="str">
        <f t="shared" si="1099"/>
        <v/>
      </c>
      <c r="G6991" s="94" t="str">
        <f t="shared" si="1100"/>
        <v/>
      </c>
      <c r="H6991" s="127" t="str">
        <f>IF(A6991&lt;&gt;"",IF(MID(C6991,1,1)="c",$AS$26,IF(MID(C6991,1,1)="r",$AS$41,IF(MID(C6991,1,1)="p",#REF!,#REF!))),"")</f>
        <v/>
      </c>
      <c r="I6991" s="92" t="str">
        <f t="shared" si="1101"/>
        <v/>
      </c>
      <c r="J6991" s="92" t="str">
        <f t="shared" si="1102"/>
        <v/>
      </c>
      <c r="K6991" s="92" t="str">
        <f t="shared" si="1103"/>
        <v/>
      </c>
      <c r="L6991" s="92" t="str">
        <f t="shared" si="1104"/>
        <v/>
      </c>
      <c r="M6991" s="95" t="str">
        <f>IF(A6991&lt;&gt;"",IF(MID(C6991,1,1)="c",SigmaEpsConcrete(I6991,$AN$30:$AN$33,$AR$30:$AR$33,$AS$26,$AS$27,$AS$28,$AQ$20,$AU$19),""),"")</f>
        <v/>
      </c>
      <c r="N6991" s="95" t="str">
        <f>IF(A6991&lt;&gt;"",IF(MID(C6991,1,1)="r",SigmaEpsReinf(J6991,$AS$42:$AS$43,$AS$41,$AS$39,$AS$40,$AQ$38),""),"")</f>
        <v/>
      </c>
      <c r="Q6991" s="92" t="str">
        <f t="shared" si="1106"/>
        <v/>
      </c>
      <c r="R6991" s="92" t="str">
        <f t="shared" si="1107"/>
        <v/>
      </c>
      <c r="U6991" s="5"/>
      <c r="V6991" s="5"/>
      <c r="W6991" s="94" t="str">
        <f t="shared" si="1105"/>
        <v/>
      </c>
      <c r="X6991" s="94" t="str">
        <f t="shared" si="1108"/>
        <v/>
      </c>
      <c r="Y6991" s="5"/>
      <c r="BK6991" s="8"/>
      <c r="BL6991" s="5"/>
      <c r="BM6991" s="5"/>
      <c r="BN6991" s="5"/>
      <c r="BO6991" s="5"/>
      <c r="BP6991" s="1"/>
      <c r="BQ6991" s="1"/>
      <c r="BR6991" s="1"/>
      <c r="BS6991" s="1"/>
      <c r="BT6991" s="1"/>
      <c r="BU6991" s="4"/>
      <c r="BV6991" s="1"/>
      <c r="BW6991" s="3"/>
      <c r="BX6991" s="4"/>
      <c r="BY6991" s="5"/>
      <c r="BZ6991" s="5"/>
      <c r="CA6991" s="5"/>
      <c r="CB6991" s="5"/>
      <c r="CC6991" s="5"/>
      <c r="CD6991" s="43"/>
    </row>
    <row r="6992" spans="1:82" x14ac:dyDescent="0.25">
      <c r="A6992" s="8"/>
      <c r="B6992" s="5"/>
      <c r="C6992" s="5"/>
      <c r="D6992" s="5"/>
      <c r="E6992" s="5"/>
      <c r="F6992" s="94" t="str">
        <f t="shared" si="1099"/>
        <v/>
      </c>
      <c r="G6992" s="94" t="str">
        <f t="shared" si="1100"/>
        <v/>
      </c>
      <c r="H6992" s="127" t="str">
        <f>IF(A6992&lt;&gt;"",IF(MID(C6992,1,1)="c",$AS$26,IF(MID(C6992,1,1)="r",$AS$41,IF(MID(C6992,1,1)="p",#REF!,#REF!))),"")</f>
        <v/>
      </c>
      <c r="I6992" s="92" t="str">
        <f t="shared" si="1101"/>
        <v/>
      </c>
      <c r="J6992" s="92" t="str">
        <f t="shared" si="1102"/>
        <v/>
      </c>
      <c r="K6992" s="92" t="str">
        <f t="shared" si="1103"/>
        <v/>
      </c>
      <c r="L6992" s="92" t="str">
        <f t="shared" si="1104"/>
        <v/>
      </c>
      <c r="M6992" s="95" t="str">
        <f>IF(A6992&lt;&gt;"",IF(MID(C6992,1,1)="c",SigmaEpsConcrete(I6992,$AN$30:$AN$33,$AR$30:$AR$33,$AS$26,$AS$27,$AS$28,$AQ$20,$AU$19),""),"")</f>
        <v/>
      </c>
      <c r="N6992" s="95" t="str">
        <f>IF(A6992&lt;&gt;"",IF(MID(C6992,1,1)="r",SigmaEpsReinf(J6992,$AS$42:$AS$43,$AS$41,$AS$39,$AS$40,$AQ$38),""),"")</f>
        <v/>
      </c>
      <c r="Q6992" s="92" t="str">
        <f t="shared" si="1106"/>
        <v/>
      </c>
      <c r="R6992" s="92" t="str">
        <f t="shared" si="1107"/>
        <v/>
      </c>
      <c r="U6992" s="5"/>
      <c r="V6992" s="5"/>
      <c r="W6992" s="94" t="str">
        <f t="shared" si="1105"/>
        <v/>
      </c>
      <c r="X6992" s="94" t="str">
        <f t="shared" si="1108"/>
        <v/>
      </c>
      <c r="Y6992" s="5"/>
      <c r="BK6992" s="8"/>
      <c r="BL6992" s="5"/>
      <c r="BM6992" s="5"/>
      <c r="BN6992" s="5"/>
      <c r="BO6992" s="5"/>
      <c r="BP6992" s="1"/>
      <c r="BQ6992" s="1"/>
      <c r="BR6992" s="1"/>
      <c r="BS6992" s="1"/>
      <c r="BT6992" s="1"/>
      <c r="BU6992" s="4"/>
      <c r="BV6992" s="1"/>
      <c r="BW6992" s="3"/>
      <c r="BX6992" s="4"/>
      <c r="BY6992" s="5"/>
      <c r="BZ6992" s="5"/>
      <c r="CA6992" s="5"/>
      <c r="CB6992" s="5"/>
      <c r="CC6992" s="5"/>
      <c r="CD6992" s="43"/>
    </row>
    <row r="6993" spans="1:82" x14ac:dyDescent="0.25">
      <c r="A6993" s="8"/>
      <c r="B6993" s="5"/>
      <c r="C6993" s="5"/>
      <c r="D6993" s="5"/>
      <c r="E6993" s="5"/>
      <c r="F6993" s="94" t="str">
        <f t="shared" si="1099"/>
        <v/>
      </c>
      <c r="G6993" s="94" t="str">
        <f t="shared" si="1100"/>
        <v/>
      </c>
      <c r="H6993" s="127" t="str">
        <f>IF(A6993&lt;&gt;"",IF(MID(C6993,1,1)="c",$AS$26,IF(MID(C6993,1,1)="r",$AS$41,IF(MID(C6993,1,1)="p",#REF!,#REF!))),"")</f>
        <v/>
      </c>
      <c r="I6993" s="92" t="str">
        <f t="shared" si="1101"/>
        <v/>
      </c>
      <c r="J6993" s="92" t="str">
        <f t="shared" si="1102"/>
        <v/>
      </c>
      <c r="K6993" s="92" t="str">
        <f t="shared" si="1103"/>
        <v/>
      </c>
      <c r="L6993" s="92" t="str">
        <f t="shared" si="1104"/>
        <v/>
      </c>
      <c r="M6993" s="95" t="str">
        <f>IF(A6993&lt;&gt;"",IF(MID(C6993,1,1)="c",SigmaEpsConcrete(I6993,$AN$30:$AN$33,$AR$30:$AR$33,$AS$26,$AS$27,$AS$28,$AQ$20,$AU$19),""),"")</f>
        <v/>
      </c>
      <c r="N6993" s="95" t="str">
        <f>IF(A6993&lt;&gt;"",IF(MID(C6993,1,1)="r",SigmaEpsReinf(J6993,$AS$42:$AS$43,$AS$41,$AS$39,$AS$40,$AQ$38),""),"")</f>
        <v/>
      </c>
      <c r="Q6993" s="92" t="str">
        <f t="shared" si="1106"/>
        <v/>
      </c>
      <c r="R6993" s="92" t="str">
        <f t="shared" si="1107"/>
        <v/>
      </c>
      <c r="U6993" s="5"/>
      <c r="V6993" s="5"/>
      <c r="W6993" s="94" t="str">
        <f t="shared" si="1105"/>
        <v/>
      </c>
      <c r="X6993" s="94" t="str">
        <f t="shared" si="1108"/>
        <v/>
      </c>
      <c r="Y6993" s="5"/>
      <c r="BK6993" s="8"/>
      <c r="BL6993" s="5"/>
      <c r="BM6993" s="5"/>
      <c r="BN6993" s="5"/>
      <c r="BO6993" s="5"/>
      <c r="BP6993" s="1"/>
      <c r="BQ6993" s="1"/>
      <c r="BR6993" s="1"/>
      <c r="BS6993" s="1"/>
      <c r="BT6993" s="1"/>
      <c r="BU6993" s="4"/>
      <c r="BV6993" s="1"/>
      <c r="BW6993" s="3"/>
      <c r="BX6993" s="4"/>
      <c r="BY6993" s="5"/>
      <c r="BZ6993" s="5"/>
      <c r="CA6993" s="5"/>
      <c r="CB6993" s="5"/>
      <c r="CC6993" s="5"/>
      <c r="CD6993" s="43"/>
    </row>
    <row r="6994" spans="1:82" x14ac:dyDescent="0.25">
      <c r="A6994" s="8"/>
      <c r="B6994" s="5"/>
      <c r="C6994" s="5"/>
      <c r="D6994" s="5"/>
      <c r="E6994" s="5"/>
      <c r="F6994" s="94" t="str">
        <f t="shared" si="1099"/>
        <v/>
      </c>
      <c r="G6994" s="94" t="str">
        <f t="shared" si="1100"/>
        <v/>
      </c>
      <c r="H6994" s="127" t="str">
        <f>IF(A6994&lt;&gt;"",IF(MID(C6994,1,1)="c",$AS$26,IF(MID(C6994,1,1)="r",$AS$41,IF(MID(C6994,1,1)="p",#REF!,#REF!))),"")</f>
        <v/>
      </c>
      <c r="I6994" s="92" t="str">
        <f t="shared" si="1101"/>
        <v/>
      </c>
      <c r="J6994" s="92" t="str">
        <f t="shared" si="1102"/>
        <v/>
      </c>
      <c r="K6994" s="92" t="str">
        <f t="shared" si="1103"/>
        <v/>
      </c>
      <c r="L6994" s="92" t="str">
        <f t="shared" si="1104"/>
        <v/>
      </c>
      <c r="M6994" s="95" t="str">
        <f>IF(A6994&lt;&gt;"",IF(MID(C6994,1,1)="c",SigmaEpsConcrete(I6994,$AN$30:$AN$33,$AR$30:$AR$33,$AS$26,$AS$27,$AS$28,$AQ$20,$AU$19),""),"")</f>
        <v/>
      </c>
      <c r="N6994" s="95" t="str">
        <f>IF(A6994&lt;&gt;"",IF(MID(C6994,1,1)="r",SigmaEpsReinf(J6994,$AS$42:$AS$43,$AS$41,$AS$39,$AS$40,$AQ$38),""),"")</f>
        <v/>
      </c>
      <c r="Q6994" s="92" t="str">
        <f t="shared" si="1106"/>
        <v/>
      </c>
      <c r="R6994" s="92" t="str">
        <f t="shared" si="1107"/>
        <v/>
      </c>
      <c r="U6994" s="5"/>
      <c r="V6994" s="5"/>
      <c r="W6994" s="94" t="str">
        <f t="shared" si="1105"/>
        <v/>
      </c>
      <c r="X6994" s="94" t="str">
        <f t="shared" si="1108"/>
        <v/>
      </c>
      <c r="Y6994" s="5"/>
      <c r="BK6994" s="8"/>
      <c r="BL6994" s="5"/>
      <c r="BM6994" s="5"/>
      <c r="BN6994" s="5"/>
      <c r="BO6994" s="5"/>
      <c r="BP6994" s="1"/>
      <c r="BQ6994" s="1"/>
      <c r="BR6994" s="1"/>
      <c r="BS6994" s="1"/>
      <c r="BT6994" s="1"/>
      <c r="BU6994" s="4"/>
      <c r="BV6994" s="1"/>
      <c r="BW6994" s="3"/>
      <c r="BX6994" s="4"/>
      <c r="BY6994" s="5"/>
      <c r="BZ6994" s="5"/>
      <c r="CA6994" s="5"/>
      <c r="CB6994" s="5"/>
      <c r="CC6994" s="5"/>
      <c r="CD6994" s="43"/>
    </row>
    <row r="6995" spans="1:82" x14ac:dyDescent="0.25">
      <c r="A6995" s="8"/>
      <c r="B6995" s="5"/>
      <c r="C6995" s="5"/>
      <c r="D6995" s="5"/>
      <c r="E6995" s="5"/>
      <c r="F6995" s="94" t="str">
        <f t="shared" si="1099"/>
        <v/>
      </c>
      <c r="G6995" s="94" t="str">
        <f t="shared" si="1100"/>
        <v/>
      </c>
      <c r="H6995" s="127" t="str">
        <f>IF(A6995&lt;&gt;"",IF(MID(C6995,1,1)="c",$AS$26,IF(MID(C6995,1,1)="r",$AS$41,IF(MID(C6995,1,1)="p",#REF!,#REF!))),"")</f>
        <v/>
      </c>
      <c r="I6995" s="92" t="str">
        <f t="shared" si="1101"/>
        <v/>
      </c>
      <c r="J6995" s="92" t="str">
        <f t="shared" si="1102"/>
        <v/>
      </c>
      <c r="K6995" s="92" t="str">
        <f t="shared" si="1103"/>
        <v/>
      </c>
      <c r="L6995" s="92" t="str">
        <f t="shared" si="1104"/>
        <v/>
      </c>
      <c r="M6995" s="95" t="str">
        <f>IF(A6995&lt;&gt;"",IF(MID(C6995,1,1)="c",SigmaEpsConcrete(I6995,$AN$30:$AN$33,$AR$30:$AR$33,$AS$26,$AS$27,$AS$28,$AQ$20,$AU$19),""),"")</f>
        <v/>
      </c>
      <c r="N6995" s="95" t="str">
        <f>IF(A6995&lt;&gt;"",IF(MID(C6995,1,1)="r",SigmaEpsReinf(J6995,$AS$42:$AS$43,$AS$41,$AS$39,$AS$40,$AQ$38),""),"")</f>
        <v/>
      </c>
      <c r="Q6995" s="92" t="str">
        <f t="shared" si="1106"/>
        <v/>
      </c>
      <c r="R6995" s="92" t="str">
        <f t="shared" si="1107"/>
        <v/>
      </c>
      <c r="U6995" s="5"/>
      <c r="V6995" s="5"/>
      <c r="W6995" s="94" t="str">
        <f t="shared" si="1105"/>
        <v/>
      </c>
      <c r="X6995" s="94" t="str">
        <f t="shared" si="1108"/>
        <v/>
      </c>
      <c r="Y6995" s="5"/>
      <c r="BK6995" s="8"/>
      <c r="BL6995" s="5"/>
      <c r="BM6995" s="5"/>
      <c r="BN6995" s="5"/>
      <c r="BO6995" s="5"/>
      <c r="BP6995" s="1"/>
      <c r="BQ6995" s="1"/>
      <c r="BR6995" s="1"/>
      <c r="BS6995" s="1"/>
      <c r="BT6995" s="1"/>
      <c r="BU6995" s="4"/>
      <c r="BV6995" s="1"/>
      <c r="BW6995" s="3"/>
      <c r="BX6995" s="4"/>
      <c r="BY6995" s="5"/>
      <c r="BZ6995" s="5"/>
      <c r="CA6995" s="5"/>
      <c r="CB6995" s="5"/>
      <c r="CC6995" s="5"/>
      <c r="CD6995" s="43"/>
    </row>
    <row r="6996" spans="1:82" x14ac:dyDescent="0.25">
      <c r="A6996" s="8"/>
      <c r="B6996" s="5"/>
      <c r="C6996" s="5"/>
      <c r="D6996" s="5"/>
      <c r="E6996" s="5"/>
      <c r="F6996" s="94" t="str">
        <f t="shared" si="1099"/>
        <v/>
      </c>
      <c r="G6996" s="94" t="str">
        <f t="shared" si="1100"/>
        <v/>
      </c>
      <c r="H6996" s="127" t="str">
        <f>IF(A6996&lt;&gt;"",IF(MID(C6996,1,1)="c",$AS$26,IF(MID(C6996,1,1)="r",$AS$41,IF(MID(C6996,1,1)="p",#REF!,#REF!))),"")</f>
        <v/>
      </c>
      <c r="I6996" s="92" t="str">
        <f t="shared" si="1101"/>
        <v/>
      </c>
      <c r="J6996" s="92" t="str">
        <f t="shared" si="1102"/>
        <v/>
      </c>
      <c r="K6996" s="92" t="str">
        <f t="shared" si="1103"/>
        <v/>
      </c>
      <c r="L6996" s="92" t="str">
        <f t="shared" si="1104"/>
        <v/>
      </c>
      <c r="M6996" s="95" t="str">
        <f>IF(A6996&lt;&gt;"",IF(MID(C6996,1,1)="c",SigmaEpsConcrete(I6996,$AN$30:$AN$33,$AR$30:$AR$33,$AS$26,$AS$27,$AS$28,$AQ$20,$AU$19),""),"")</f>
        <v/>
      </c>
      <c r="N6996" s="95" t="str">
        <f>IF(A6996&lt;&gt;"",IF(MID(C6996,1,1)="r",SigmaEpsReinf(J6996,$AS$42:$AS$43,$AS$41,$AS$39,$AS$40,$AQ$38),""),"")</f>
        <v/>
      </c>
      <c r="Q6996" s="92" t="str">
        <f t="shared" si="1106"/>
        <v/>
      </c>
      <c r="R6996" s="92" t="str">
        <f t="shared" si="1107"/>
        <v/>
      </c>
      <c r="U6996" s="5"/>
      <c r="V6996" s="5"/>
      <c r="W6996" s="94" t="str">
        <f t="shared" si="1105"/>
        <v/>
      </c>
      <c r="X6996" s="94" t="str">
        <f t="shared" si="1108"/>
        <v/>
      </c>
      <c r="Y6996" s="5"/>
      <c r="BK6996" s="8"/>
      <c r="BL6996" s="5"/>
      <c r="BM6996" s="5"/>
      <c r="BN6996" s="5"/>
      <c r="BO6996" s="5"/>
      <c r="BP6996" s="1"/>
      <c r="BQ6996" s="1"/>
      <c r="BR6996" s="1"/>
      <c r="BS6996" s="1"/>
      <c r="BT6996" s="1"/>
      <c r="BU6996" s="4"/>
      <c r="BV6996" s="1"/>
      <c r="BW6996" s="3"/>
      <c r="BX6996" s="4"/>
      <c r="BY6996" s="5"/>
      <c r="BZ6996" s="5"/>
      <c r="CA6996" s="5"/>
      <c r="CB6996" s="5"/>
      <c r="CC6996" s="5"/>
      <c r="CD6996" s="43"/>
    </row>
    <row r="6997" spans="1:82" x14ac:dyDescent="0.25">
      <c r="A6997" s="8"/>
      <c r="B6997" s="5"/>
      <c r="C6997" s="5"/>
      <c r="D6997" s="5"/>
      <c r="E6997" s="5"/>
      <c r="F6997" s="94" t="str">
        <f t="shared" si="1099"/>
        <v/>
      </c>
      <c r="G6997" s="94" t="str">
        <f t="shared" si="1100"/>
        <v/>
      </c>
      <c r="H6997" s="127" t="str">
        <f>IF(A6997&lt;&gt;"",IF(MID(C6997,1,1)="c",$AS$26,IF(MID(C6997,1,1)="r",$AS$41,IF(MID(C6997,1,1)="p",#REF!,#REF!))),"")</f>
        <v/>
      </c>
      <c r="I6997" s="92" t="str">
        <f t="shared" si="1101"/>
        <v/>
      </c>
      <c r="J6997" s="92" t="str">
        <f t="shared" si="1102"/>
        <v/>
      </c>
      <c r="K6997" s="92" t="str">
        <f t="shared" si="1103"/>
        <v/>
      </c>
      <c r="L6997" s="92" t="str">
        <f t="shared" si="1104"/>
        <v/>
      </c>
      <c r="M6997" s="95" t="str">
        <f>IF(A6997&lt;&gt;"",IF(MID(C6997,1,1)="c",SigmaEpsConcrete(I6997,$AN$30:$AN$33,$AR$30:$AR$33,$AS$26,$AS$27,$AS$28,$AQ$20,$AU$19),""),"")</f>
        <v/>
      </c>
      <c r="N6997" s="95" t="str">
        <f>IF(A6997&lt;&gt;"",IF(MID(C6997,1,1)="r",SigmaEpsReinf(J6997,$AS$42:$AS$43,$AS$41,$AS$39,$AS$40,$AQ$38),""),"")</f>
        <v/>
      </c>
      <c r="Q6997" s="92" t="str">
        <f t="shared" si="1106"/>
        <v/>
      </c>
      <c r="R6997" s="92" t="str">
        <f t="shared" si="1107"/>
        <v/>
      </c>
      <c r="U6997" s="5"/>
      <c r="V6997" s="5"/>
      <c r="W6997" s="94" t="str">
        <f t="shared" si="1105"/>
        <v/>
      </c>
      <c r="X6997" s="94" t="str">
        <f t="shared" si="1108"/>
        <v/>
      </c>
      <c r="Y6997" s="5"/>
      <c r="BK6997" s="8"/>
      <c r="BL6997" s="5"/>
      <c r="BM6997" s="5"/>
      <c r="BN6997" s="5"/>
      <c r="BO6997" s="5"/>
      <c r="BP6997" s="1"/>
      <c r="BQ6997" s="1"/>
      <c r="BR6997" s="1"/>
      <c r="BS6997" s="1"/>
      <c r="BT6997" s="1"/>
      <c r="BU6997" s="4"/>
      <c r="BV6997" s="1"/>
      <c r="BW6997" s="3"/>
      <c r="BX6997" s="4"/>
      <c r="BY6997" s="5"/>
      <c r="BZ6997" s="5"/>
      <c r="CA6997" s="5"/>
      <c r="CB6997" s="5"/>
      <c r="CC6997" s="5"/>
      <c r="CD6997" s="43"/>
    </row>
    <row r="6998" spans="1:82" x14ac:dyDescent="0.25">
      <c r="A6998" s="8"/>
      <c r="B6998" s="5"/>
      <c r="C6998" s="5"/>
      <c r="D6998" s="5"/>
      <c r="E6998" s="5"/>
      <c r="F6998" s="94" t="str">
        <f t="shared" si="1099"/>
        <v/>
      </c>
      <c r="G6998" s="94" t="str">
        <f t="shared" si="1100"/>
        <v/>
      </c>
      <c r="H6998" s="127" t="str">
        <f>IF(A6998&lt;&gt;"",IF(MID(C6998,1,1)="c",$AS$26,IF(MID(C6998,1,1)="r",$AS$41,IF(MID(C6998,1,1)="p",#REF!,#REF!))),"")</f>
        <v/>
      </c>
      <c r="I6998" s="92" t="str">
        <f t="shared" si="1101"/>
        <v/>
      </c>
      <c r="J6998" s="92" t="str">
        <f t="shared" si="1102"/>
        <v/>
      </c>
      <c r="K6998" s="92" t="str">
        <f t="shared" si="1103"/>
        <v/>
      </c>
      <c r="L6998" s="92" t="str">
        <f t="shared" si="1104"/>
        <v/>
      </c>
      <c r="M6998" s="95" t="str">
        <f>IF(A6998&lt;&gt;"",IF(MID(C6998,1,1)="c",SigmaEpsConcrete(I6998,$AN$30:$AN$33,$AR$30:$AR$33,$AS$26,$AS$27,$AS$28,$AQ$20,$AU$19),""),"")</f>
        <v/>
      </c>
      <c r="N6998" s="95" t="str">
        <f>IF(A6998&lt;&gt;"",IF(MID(C6998,1,1)="r",SigmaEpsReinf(J6998,$AS$42:$AS$43,$AS$41,$AS$39,$AS$40,$AQ$38),""),"")</f>
        <v/>
      </c>
      <c r="Q6998" s="92" t="str">
        <f t="shared" si="1106"/>
        <v/>
      </c>
      <c r="R6998" s="92" t="str">
        <f t="shared" si="1107"/>
        <v/>
      </c>
      <c r="U6998" s="5"/>
      <c r="V6998" s="5"/>
      <c r="W6998" s="94" t="str">
        <f t="shared" si="1105"/>
        <v/>
      </c>
      <c r="X6998" s="94" t="str">
        <f t="shared" si="1108"/>
        <v/>
      </c>
      <c r="Y6998" s="5"/>
      <c r="BK6998" s="8"/>
      <c r="BL6998" s="5"/>
      <c r="BM6998" s="5"/>
      <c r="BN6998" s="5"/>
      <c r="BO6998" s="5"/>
      <c r="BP6998" s="1"/>
      <c r="BQ6998" s="1"/>
      <c r="BR6998" s="1"/>
      <c r="BS6998" s="1"/>
      <c r="BT6998" s="1"/>
      <c r="BU6998" s="4"/>
      <c r="BV6998" s="1"/>
      <c r="BW6998" s="3"/>
      <c r="BX6998" s="4"/>
      <c r="BY6998" s="5"/>
      <c r="BZ6998" s="5"/>
      <c r="CA6998" s="5"/>
      <c r="CB6998" s="5"/>
      <c r="CC6998" s="5"/>
      <c r="CD6998" s="43"/>
    </row>
    <row r="6999" spans="1:82" x14ac:dyDescent="0.25">
      <c r="A6999" s="8"/>
      <c r="B6999" s="5"/>
      <c r="C6999" s="5"/>
      <c r="D6999" s="5"/>
      <c r="E6999" s="5"/>
      <c r="F6999" s="94" t="str">
        <f t="shared" si="1099"/>
        <v/>
      </c>
      <c r="G6999" s="94" t="str">
        <f t="shared" si="1100"/>
        <v/>
      </c>
      <c r="H6999" s="127" t="str">
        <f>IF(A6999&lt;&gt;"",IF(MID(C6999,1,1)="c",$AS$26,IF(MID(C6999,1,1)="r",$AS$41,IF(MID(C6999,1,1)="p",#REF!,#REF!))),"")</f>
        <v/>
      </c>
      <c r="I6999" s="92" t="str">
        <f t="shared" si="1101"/>
        <v/>
      </c>
      <c r="J6999" s="92" t="str">
        <f t="shared" si="1102"/>
        <v/>
      </c>
      <c r="K6999" s="92" t="str">
        <f t="shared" si="1103"/>
        <v/>
      </c>
      <c r="L6999" s="92" t="str">
        <f t="shared" si="1104"/>
        <v/>
      </c>
      <c r="M6999" s="95" t="str">
        <f>IF(A6999&lt;&gt;"",IF(MID(C6999,1,1)="c",SigmaEpsConcrete(I6999,$AN$30:$AN$33,$AR$30:$AR$33,$AS$26,$AS$27,$AS$28,$AQ$20,$AU$19),""),"")</f>
        <v/>
      </c>
      <c r="N6999" s="95" t="str">
        <f>IF(A6999&lt;&gt;"",IF(MID(C6999,1,1)="r",SigmaEpsReinf(J6999,$AS$42:$AS$43,$AS$41,$AS$39,$AS$40,$AQ$38),""),"")</f>
        <v/>
      </c>
      <c r="Q6999" s="92" t="str">
        <f t="shared" si="1106"/>
        <v/>
      </c>
      <c r="R6999" s="92" t="str">
        <f t="shared" si="1107"/>
        <v/>
      </c>
      <c r="U6999" s="5"/>
      <c r="V6999" s="5"/>
      <c r="W6999" s="94" t="str">
        <f t="shared" si="1105"/>
        <v/>
      </c>
      <c r="X6999" s="94" t="str">
        <f t="shared" si="1108"/>
        <v/>
      </c>
      <c r="Y6999" s="5"/>
      <c r="BK6999" s="8"/>
      <c r="BL6999" s="5"/>
      <c r="BM6999" s="5"/>
      <c r="BN6999" s="5"/>
      <c r="BO6999" s="5"/>
      <c r="BP6999" s="1"/>
      <c r="BQ6999" s="1"/>
      <c r="BR6999" s="1"/>
      <c r="BS6999" s="1"/>
      <c r="BT6999" s="1"/>
      <c r="BU6999" s="4"/>
      <c r="BV6999" s="1"/>
      <c r="BW6999" s="3"/>
      <c r="BX6999" s="4"/>
      <c r="BY6999" s="5"/>
      <c r="BZ6999" s="5"/>
      <c r="CA6999" s="5"/>
      <c r="CB6999" s="5"/>
      <c r="CC6999" s="5"/>
      <c r="CD6999" s="43"/>
    </row>
    <row r="7000" spans="1:82" x14ac:dyDescent="0.25">
      <c r="A7000" s="8"/>
      <c r="B7000" s="5"/>
      <c r="C7000" s="5"/>
      <c r="D7000" s="5"/>
      <c r="E7000" s="5"/>
      <c r="F7000" s="94" t="str">
        <f t="shared" si="1099"/>
        <v/>
      </c>
      <c r="G7000" s="94" t="str">
        <f t="shared" si="1100"/>
        <v/>
      </c>
      <c r="H7000" s="127" t="str">
        <f>IF(A7000&lt;&gt;"",IF(MID(C7000,1,1)="c",$AS$26,IF(MID(C7000,1,1)="r",$AS$41,IF(MID(C7000,1,1)="p",#REF!,#REF!))),"")</f>
        <v/>
      </c>
      <c r="I7000" s="92" t="str">
        <f t="shared" si="1101"/>
        <v/>
      </c>
      <c r="J7000" s="92" t="str">
        <f t="shared" si="1102"/>
        <v/>
      </c>
      <c r="K7000" s="92" t="str">
        <f t="shared" si="1103"/>
        <v/>
      </c>
      <c r="L7000" s="92" t="str">
        <f t="shared" si="1104"/>
        <v/>
      </c>
      <c r="M7000" s="95" t="str">
        <f>IF(A7000&lt;&gt;"",IF(MID(C7000,1,1)="c",SigmaEpsConcrete(I7000,$AN$30:$AN$33,$AR$30:$AR$33,$AS$26,$AS$27,$AS$28,$AQ$20,$AU$19),""),"")</f>
        <v/>
      </c>
      <c r="N7000" s="95" t="str">
        <f>IF(A7000&lt;&gt;"",IF(MID(C7000,1,1)="r",SigmaEpsReinf(J7000,$AS$42:$AS$43,$AS$41,$AS$39,$AS$40,$AQ$38),""),"")</f>
        <v/>
      </c>
      <c r="Q7000" s="92" t="str">
        <f t="shared" si="1106"/>
        <v/>
      </c>
      <c r="R7000" s="92" t="str">
        <f t="shared" si="1107"/>
        <v/>
      </c>
      <c r="U7000" s="5"/>
      <c r="V7000" s="5"/>
      <c r="W7000" s="94" t="str">
        <f t="shared" si="1105"/>
        <v/>
      </c>
      <c r="X7000" s="94" t="str">
        <f t="shared" si="1108"/>
        <v/>
      </c>
      <c r="Y7000" s="5"/>
      <c r="BK7000" s="8"/>
      <c r="BL7000" s="5"/>
      <c r="BM7000" s="5"/>
      <c r="BN7000" s="5"/>
      <c r="BO7000" s="5"/>
      <c r="BP7000" s="1"/>
      <c r="BQ7000" s="1"/>
      <c r="BR7000" s="1"/>
      <c r="BS7000" s="1"/>
      <c r="BT7000" s="1"/>
      <c r="BU7000" s="4"/>
      <c r="BV7000" s="1"/>
      <c r="BW7000" s="3"/>
      <c r="BX7000" s="4"/>
      <c r="BY7000" s="5"/>
      <c r="BZ7000" s="5"/>
      <c r="CA7000" s="5"/>
      <c r="CB7000" s="5"/>
      <c r="CC7000" s="5"/>
      <c r="CD7000" s="43"/>
    </row>
    <row r="7001" spans="1:82" x14ac:dyDescent="0.25">
      <c r="A7001" s="8"/>
      <c r="B7001" s="5"/>
      <c r="C7001" s="5"/>
      <c r="D7001" s="5"/>
      <c r="E7001" s="5"/>
      <c r="F7001" s="94" t="str">
        <f t="shared" si="1099"/>
        <v/>
      </c>
      <c r="G7001" s="94" t="str">
        <f t="shared" si="1100"/>
        <v/>
      </c>
      <c r="H7001" s="127" t="str">
        <f>IF(A7001&lt;&gt;"",IF(MID(C7001,1,1)="c",$AS$26,IF(MID(C7001,1,1)="r",$AS$41,IF(MID(C7001,1,1)="p",#REF!,#REF!))),"")</f>
        <v/>
      </c>
      <c r="I7001" s="92" t="str">
        <f t="shared" si="1101"/>
        <v/>
      </c>
      <c r="J7001" s="92" t="str">
        <f t="shared" si="1102"/>
        <v/>
      </c>
      <c r="K7001" s="92" t="str">
        <f t="shared" si="1103"/>
        <v/>
      </c>
      <c r="L7001" s="92" t="str">
        <f t="shared" si="1104"/>
        <v/>
      </c>
      <c r="M7001" s="95" t="str">
        <f>IF(A7001&lt;&gt;"",IF(MID(C7001,1,1)="c",SigmaEpsConcrete(I7001,$AN$30:$AN$33,$AR$30:$AR$33,$AS$26,$AS$27,$AS$28,$AQ$20,$AU$19),""),"")</f>
        <v/>
      </c>
      <c r="N7001" s="95" t="str">
        <f>IF(A7001&lt;&gt;"",IF(MID(C7001,1,1)="r",SigmaEpsReinf(J7001,$AS$42:$AS$43,$AS$41,$AS$39,$AS$40,$AQ$38),""),"")</f>
        <v/>
      </c>
      <c r="Q7001" s="92" t="str">
        <f t="shared" si="1106"/>
        <v/>
      </c>
      <c r="R7001" s="92" t="str">
        <f t="shared" si="1107"/>
        <v/>
      </c>
      <c r="U7001" s="5"/>
      <c r="V7001" s="5"/>
      <c r="W7001" s="94" t="str">
        <f t="shared" si="1105"/>
        <v/>
      </c>
      <c r="X7001" s="94" t="str">
        <f t="shared" si="1108"/>
        <v/>
      </c>
      <c r="Y7001" s="5"/>
      <c r="BK7001" s="8"/>
      <c r="BL7001" s="5"/>
      <c r="BM7001" s="5"/>
      <c r="BN7001" s="5"/>
      <c r="BO7001" s="5"/>
      <c r="BP7001" s="1"/>
      <c r="BQ7001" s="1"/>
      <c r="BR7001" s="1"/>
      <c r="BS7001" s="1"/>
      <c r="BT7001" s="1"/>
      <c r="BU7001" s="4"/>
      <c r="BV7001" s="1"/>
      <c r="BW7001" s="3"/>
      <c r="BX7001" s="4"/>
      <c r="BY7001" s="5"/>
      <c r="BZ7001" s="5"/>
      <c r="CA7001" s="5"/>
      <c r="CB7001" s="5"/>
      <c r="CC7001" s="5"/>
      <c r="CD7001" s="43"/>
    </row>
    <row r="7002" spans="1:82" x14ac:dyDescent="0.25">
      <c r="A7002" s="8"/>
      <c r="B7002" s="5"/>
      <c r="C7002" s="5"/>
      <c r="D7002" s="5"/>
      <c r="E7002" s="5"/>
      <c r="F7002" s="94" t="str">
        <f t="shared" si="1099"/>
        <v/>
      </c>
      <c r="G7002" s="94" t="str">
        <f t="shared" si="1100"/>
        <v/>
      </c>
      <c r="H7002" s="127" t="str">
        <f>IF(A7002&lt;&gt;"",IF(MID(C7002,1,1)="c",$AS$26,IF(MID(C7002,1,1)="r",$AS$41,IF(MID(C7002,1,1)="p",#REF!,#REF!))),"")</f>
        <v/>
      </c>
      <c r="I7002" s="92" t="str">
        <f t="shared" si="1101"/>
        <v/>
      </c>
      <c r="J7002" s="92" t="str">
        <f t="shared" si="1102"/>
        <v/>
      </c>
      <c r="K7002" s="92" t="str">
        <f t="shared" si="1103"/>
        <v/>
      </c>
      <c r="L7002" s="92" t="str">
        <f t="shared" si="1104"/>
        <v/>
      </c>
      <c r="M7002" s="95" t="str">
        <f>IF(A7002&lt;&gt;"",IF(MID(C7002,1,1)="c",SigmaEpsConcrete(I7002,$AN$30:$AN$33,$AR$30:$AR$33,$AS$26,$AS$27,$AS$28,$AQ$20,$AU$19),""),"")</f>
        <v/>
      </c>
      <c r="N7002" s="95" t="str">
        <f>IF(A7002&lt;&gt;"",IF(MID(C7002,1,1)="r",SigmaEpsReinf(J7002,$AS$42:$AS$43,$AS$41,$AS$39,$AS$40,$AQ$38),""),"")</f>
        <v/>
      </c>
      <c r="Q7002" s="92" t="str">
        <f t="shared" si="1106"/>
        <v/>
      </c>
      <c r="R7002" s="92" t="str">
        <f t="shared" si="1107"/>
        <v/>
      </c>
      <c r="U7002" s="5"/>
      <c r="V7002" s="5"/>
      <c r="W7002" s="94" t="str">
        <f t="shared" si="1105"/>
        <v/>
      </c>
      <c r="X7002" s="94" t="str">
        <f t="shared" si="1108"/>
        <v/>
      </c>
      <c r="Y7002" s="5"/>
      <c r="BK7002" s="8"/>
      <c r="BL7002" s="5"/>
      <c r="BM7002" s="5"/>
      <c r="BN7002" s="5"/>
      <c r="BO7002" s="5"/>
      <c r="BP7002" s="1"/>
      <c r="BQ7002" s="1"/>
      <c r="BR7002" s="1"/>
      <c r="BS7002" s="1"/>
      <c r="BT7002" s="1"/>
      <c r="BU7002" s="4"/>
      <c r="BV7002" s="1"/>
      <c r="BW7002" s="3"/>
      <c r="BX7002" s="4"/>
      <c r="BY7002" s="5"/>
      <c r="BZ7002" s="5"/>
      <c r="CA7002" s="5"/>
      <c r="CB7002" s="5"/>
      <c r="CC7002" s="5"/>
      <c r="CD7002" s="43"/>
    </row>
    <row r="7003" spans="1:82" x14ac:dyDescent="0.25">
      <c r="A7003" s="8"/>
      <c r="B7003" s="5"/>
      <c r="C7003" s="5"/>
      <c r="D7003" s="5"/>
      <c r="E7003" s="5"/>
      <c r="F7003" s="94" t="str">
        <f t="shared" si="1099"/>
        <v/>
      </c>
      <c r="G7003" s="94" t="str">
        <f t="shared" si="1100"/>
        <v/>
      </c>
      <c r="H7003" s="127" t="str">
        <f>IF(A7003&lt;&gt;"",IF(MID(C7003,1,1)="c",$AS$26,IF(MID(C7003,1,1)="r",$AS$41,IF(MID(C7003,1,1)="p",#REF!,#REF!))),"")</f>
        <v/>
      </c>
      <c r="I7003" s="92" t="str">
        <f t="shared" si="1101"/>
        <v/>
      </c>
      <c r="J7003" s="92" t="str">
        <f t="shared" si="1102"/>
        <v/>
      </c>
      <c r="K7003" s="92" t="str">
        <f t="shared" si="1103"/>
        <v/>
      </c>
      <c r="L7003" s="92" t="str">
        <f t="shared" si="1104"/>
        <v/>
      </c>
      <c r="M7003" s="95" t="str">
        <f>IF(A7003&lt;&gt;"",IF(MID(C7003,1,1)="c",SigmaEpsConcrete(I7003,$AN$30:$AN$33,$AR$30:$AR$33,$AS$26,$AS$27,$AS$28,$AQ$20,$AU$19),""),"")</f>
        <v/>
      </c>
      <c r="N7003" s="95" t="str">
        <f>IF(A7003&lt;&gt;"",IF(MID(C7003,1,1)="r",SigmaEpsReinf(J7003,$AS$42:$AS$43,$AS$41,$AS$39,$AS$40,$AQ$38),""),"")</f>
        <v/>
      </c>
      <c r="Q7003" s="92" t="str">
        <f t="shared" si="1106"/>
        <v/>
      </c>
      <c r="R7003" s="92" t="str">
        <f t="shared" si="1107"/>
        <v/>
      </c>
      <c r="U7003" s="5"/>
      <c r="V7003" s="5"/>
      <c r="W7003" s="94" t="str">
        <f t="shared" si="1105"/>
        <v/>
      </c>
      <c r="X7003" s="94" t="str">
        <f t="shared" si="1108"/>
        <v/>
      </c>
      <c r="Y7003" s="5"/>
      <c r="BK7003" s="8"/>
      <c r="BL7003" s="5"/>
      <c r="BM7003" s="5"/>
      <c r="BN7003" s="5"/>
      <c r="BO7003" s="5"/>
      <c r="BP7003" s="1"/>
      <c r="BQ7003" s="1"/>
      <c r="BR7003" s="1"/>
      <c r="BS7003" s="1"/>
      <c r="BT7003" s="1"/>
      <c r="BU7003" s="4"/>
      <c r="BV7003" s="1"/>
      <c r="BW7003" s="3"/>
      <c r="BX7003" s="4"/>
      <c r="BY7003" s="5"/>
      <c r="BZ7003" s="5"/>
      <c r="CA7003" s="5"/>
      <c r="CB7003" s="5"/>
      <c r="CC7003" s="5"/>
      <c r="CD7003" s="43"/>
    </row>
    <row r="7004" spans="1:82" x14ac:dyDescent="0.25">
      <c r="A7004" s="8"/>
      <c r="B7004" s="5"/>
      <c r="C7004" s="5"/>
      <c r="D7004" s="5"/>
      <c r="E7004" s="5"/>
      <c r="F7004" s="94" t="str">
        <f t="shared" si="1099"/>
        <v/>
      </c>
      <c r="G7004" s="94" t="str">
        <f t="shared" si="1100"/>
        <v/>
      </c>
      <c r="H7004" s="127" t="str">
        <f>IF(A7004&lt;&gt;"",IF(MID(C7004,1,1)="c",$AS$26,IF(MID(C7004,1,1)="r",$AS$41,IF(MID(C7004,1,1)="p",#REF!,#REF!))),"")</f>
        <v/>
      </c>
      <c r="I7004" s="92" t="str">
        <f t="shared" si="1101"/>
        <v/>
      </c>
      <c r="J7004" s="92" t="str">
        <f t="shared" si="1102"/>
        <v/>
      </c>
      <c r="K7004" s="92" t="str">
        <f t="shared" si="1103"/>
        <v/>
      </c>
      <c r="L7004" s="92" t="str">
        <f t="shared" si="1104"/>
        <v/>
      </c>
      <c r="M7004" s="95" t="str">
        <f>IF(A7004&lt;&gt;"",IF(MID(C7004,1,1)="c",SigmaEpsConcrete(I7004,$AN$30:$AN$33,$AR$30:$AR$33,$AS$26,$AS$27,$AS$28,$AQ$20,$AU$19),""),"")</f>
        <v/>
      </c>
      <c r="N7004" s="95" t="str">
        <f>IF(A7004&lt;&gt;"",IF(MID(C7004,1,1)="r",SigmaEpsReinf(J7004,$AS$42:$AS$43,$AS$41,$AS$39,$AS$40,$AQ$38),""),"")</f>
        <v/>
      </c>
      <c r="Q7004" s="92" t="str">
        <f t="shared" si="1106"/>
        <v/>
      </c>
      <c r="R7004" s="92" t="str">
        <f t="shared" si="1107"/>
        <v/>
      </c>
      <c r="U7004" s="5"/>
      <c r="V7004" s="5"/>
      <c r="W7004" s="94" t="str">
        <f t="shared" si="1105"/>
        <v/>
      </c>
      <c r="X7004" s="94" t="str">
        <f t="shared" si="1108"/>
        <v/>
      </c>
      <c r="Y7004" s="5"/>
      <c r="BK7004" s="8"/>
      <c r="BL7004" s="5"/>
      <c r="BM7004" s="5"/>
      <c r="BN7004" s="5"/>
      <c r="BO7004" s="5"/>
      <c r="BP7004" s="1"/>
      <c r="BQ7004" s="1"/>
      <c r="BR7004" s="1"/>
      <c r="BS7004" s="1"/>
      <c r="BT7004" s="1"/>
      <c r="BU7004" s="4"/>
      <c r="BV7004" s="1"/>
      <c r="BW7004" s="3"/>
      <c r="BX7004" s="4"/>
      <c r="BY7004" s="5"/>
      <c r="BZ7004" s="5"/>
      <c r="CA7004" s="5"/>
      <c r="CB7004" s="5"/>
      <c r="CC7004" s="5"/>
      <c r="CD7004" s="43"/>
    </row>
    <row r="7005" spans="1:82" x14ac:dyDescent="0.25">
      <c r="A7005" s="8"/>
      <c r="B7005" s="5"/>
      <c r="C7005" s="5"/>
      <c r="D7005" s="5"/>
      <c r="E7005" s="5"/>
      <c r="F7005" s="94" t="str">
        <f t="shared" si="1099"/>
        <v/>
      </c>
      <c r="G7005" s="94" t="str">
        <f t="shared" si="1100"/>
        <v/>
      </c>
      <c r="H7005" s="127" t="str">
        <f>IF(A7005&lt;&gt;"",IF(MID(C7005,1,1)="c",$AS$26,IF(MID(C7005,1,1)="r",$AS$41,IF(MID(C7005,1,1)="p",#REF!,#REF!))),"")</f>
        <v/>
      </c>
      <c r="I7005" s="92" t="str">
        <f t="shared" si="1101"/>
        <v/>
      </c>
      <c r="J7005" s="92" t="str">
        <f t="shared" si="1102"/>
        <v/>
      </c>
      <c r="K7005" s="92" t="str">
        <f t="shared" si="1103"/>
        <v/>
      </c>
      <c r="L7005" s="92" t="str">
        <f t="shared" si="1104"/>
        <v/>
      </c>
      <c r="M7005" s="95" t="str">
        <f>IF(A7005&lt;&gt;"",IF(MID(C7005,1,1)="c",SigmaEpsConcrete(I7005,$AN$30:$AN$33,$AR$30:$AR$33,$AS$26,$AS$27,$AS$28,$AQ$20,$AU$19),""),"")</f>
        <v/>
      </c>
      <c r="N7005" s="95" t="str">
        <f>IF(A7005&lt;&gt;"",IF(MID(C7005,1,1)="r",SigmaEpsReinf(J7005,$AS$42:$AS$43,$AS$41,$AS$39,$AS$40,$AQ$38),""),"")</f>
        <v/>
      </c>
      <c r="Q7005" s="92" t="str">
        <f t="shared" si="1106"/>
        <v/>
      </c>
      <c r="R7005" s="92" t="str">
        <f t="shared" si="1107"/>
        <v/>
      </c>
      <c r="U7005" s="5"/>
      <c r="V7005" s="5"/>
      <c r="W7005" s="94" t="str">
        <f t="shared" si="1105"/>
        <v/>
      </c>
      <c r="X7005" s="94" t="str">
        <f t="shared" si="1108"/>
        <v/>
      </c>
      <c r="Y7005" s="5"/>
      <c r="BK7005" s="8"/>
      <c r="BL7005" s="5"/>
      <c r="BM7005" s="5"/>
      <c r="BN7005" s="5"/>
      <c r="BO7005" s="5"/>
      <c r="BP7005" s="1"/>
      <c r="BQ7005" s="1"/>
      <c r="BR7005" s="1"/>
      <c r="BS7005" s="1"/>
      <c r="BT7005" s="1"/>
      <c r="BU7005" s="4"/>
      <c r="BV7005" s="1"/>
      <c r="BW7005" s="3"/>
      <c r="BX7005" s="4"/>
      <c r="BY7005" s="5"/>
      <c r="BZ7005" s="5"/>
      <c r="CA7005" s="5"/>
      <c r="CB7005" s="5"/>
      <c r="CC7005" s="5"/>
      <c r="CD7005" s="43"/>
    </row>
    <row r="7006" spans="1:82" x14ac:dyDescent="0.25">
      <c r="A7006" s="8"/>
      <c r="B7006" s="5"/>
      <c r="C7006" s="5"/>
      <c r="D7006" s="5"/>
      <c r="E7006" s="5"/>
      <c r="F7006" s="94" t="str">
        <f t="shared" si="1099"/>
        <v/>
      </c>
      <c r="G7006" s="94" t="str">
        <f t="shared" si="1100"/>
        <v/>
      </c>
      <c r="H7006" s="127" t="str">
        <f>IF(A7006&lt;&gt;"",IF(MID(C7006,1,1)="c",$AS$26,IF(MID(C7006,1,1)="r",$AS$41,IF(MID(C7006,1,1)="p",#REF!,#REF!))),"")</f>
        <v/>
      </c>
      <c r="I7006" s="92" t="str">
        <f t="shared" si="1101"/>
        <v/>
      </c>
      <c r="J7006" s="92" t="str">
        <f t="shared" si="1102"/>
        <v/>
      </c>
      <c r="K7006" s="92" t="str">
        <f t="shared" si="1103"/>
        <v/>
      </c>
      <c r="L7006" s="92" t="str">
        <f t="shared" si="1104"/>
        <v/>
      </c>
      <c r="M7006" s="95" t="str">
        <f>IF(A7006&lt;&gt;"",IF(MID(C7006,1,1)="c",SigmaEpsConcrete(I7006,$AN$30:$AN$33,$AR$30:$AR$33,$AS$26,$AS$27,$AS$28,$AQ$20,$AU$19),""),"")</f>
        <v/>
      </c>
      <c r="N7006" s="95" t="str">
        <f>IF(A7006&lt;&gt;"",IF(MID(C7006,1,1)="r",SigmaEpsReinf(J7006,$AS$42:$AS$43,$AS$41,$AS$39,$AS$40,$AQ$38),""),"")</f>
        <v/>
      </c>
      <c r="Q7006" s="92" t="str">
        <f t="shared" si="1106"/>
        <v/>
      </c>
      <c r="R7006" s="92" t="str">
        <f t="shared" si="1107"/>
        <v/>
      </c>
      <c r="U7006" s="5"/>
      <c r="V7006" s="5"/>
      <c r="W7006" s="94" t="str">
        <f t="shared" si="1105"/>
        <v/>
      </c>
      <c r="X7006" s="94" t="str">
        <f t="shared" si="1108"/>
        <v/>
      </c>
      <c r="Y7006" s="5"/>
      <c r="BK7006" s="8"/>
      <c r="BL7006" s="5"/>
      <c r="BM7006" s="5"/>
      <c r="BN7006" s="5"/>
      <c r="BO7006" s="5"/>
      <c r="BP7006" s="1"/>
      <c r="BQ7006" s="1"/>
      <c r="BR7006" s="1"/>
      <c r="BS7006" s="1"/>
      <c r="BT7006" s="1"/>
      <c r="BU7006" s="4"/>
      <c r="BV7006" s="1"/>
      <c r="BW7006" s="3"/>
      <c r="BX7006" s="4"/>
      <c r="BY7006" s="5"/>
      <c r="BZ7006" s="5"/>
      <c r="CA7006" s="5"/>
      <c r="CB7006" s="5"/>
      <c r="CC7006" s="5"/>
      <c r="CD7006" s="43"/>
    </row>
    <row r="7007" spans="1:82" x14ac:dyDescent="0.25">
      <c r="A7007" s="8"/>
      <c r="B7007" s="5"/>
      <c r="C7007" s="5"/>
      <c r="D7007" s="5"/>
      <c r="E7007" s="5"/>
      <c r="F7007" s="94" t="str">
        <f t="shared" si="1099"/>
        <v/>
      </c>
      <c r="G7007" s="94" t="str">
        <f t="shared" si="1100"/>
        <v/>
      </c>
      <c r="H7007" s="127" t="str">
        <f>IF(A7007&lt;&gt;"",IF(MID(C7007,1,1)="c",$AS$26,IF(MID(C7007,1,1)="r",$AS$41,IF(MID(C7007,1,1)="p",#REF!,#REF!))),"")</f>
        <v/>
      </c>
      <c r="I7007" s="92" t="str">
        <f t="shared" si="1101"/>
        <v/>
      </c>
      <c r="J7007" s="92" t="str">
        <f t="shared" si="1102"/>
        <v/>
      </c>
      <c r="K7007" s="92" t="str">
        <f t="shared" si="1103"/>
        <v/>
      </c>
      <c r="L7007" s="92" t="str">
        <f t="shared" si="1104"/>
        <v/>
      </c>
      <c r="M7007" s="95" t="str">
        <f>IF(A7007&lt;&gt;"",IF(MID(C7007,1,1)="c",SigmaEpsConcrete(I7007,$AN$30:$AN$33,$AR$30:$AR$33,$AS$26,$AS$27,$AS$28,$AQ$20,$AU$19),""),"")</f>
        <v/>
      </c>
      <c r="N7007" s="95" t="str">
        <f>IF(A7007&lt;&gt;"",IF(MID(C7007,1,1)="r",SigmaEpsReinf(J7007,$AS$42:$AS$43,$AS$41,$AS$39,$AS$40,$AQ$38),""),"")</f>
        <v/>
      </c>
      <c r="Q7007" s="92" t="str">
        <f t="shared" si="1106"/>
        <v/>
      </c>
      <c r="R7007" s="92" t="str">
        <f t="shared" si="1107"/>
        <v/>
      </c>
      <c r="U7007" s="5"/>
      <c r="V7007" s="5"/>
      <c r="W7007" s="94" t="str">
        <f t="shared" si="1105"/>
        <v/>
      </c>
      <c r="X7007" s="94" t="str">
        <f t="shared" si="1108"/>
        <v/>
      </c>
      <c r="Y7007" s="5"/>
      <c r="BK7007" s="8"/>
      <c r="BL7007" s="5"/>
      <c r="BM7007" s="5"/>
      <c r="BN7007" s="5"/>
      <c r="BO7007" s="5"/>
      <c r="BP7007" s="1"/>
      <c r="BQ7007" s="1"/>
      <c r="BR7007" s="1"/>
      <c r="BS7007" s="1"/>
      <c r="BT7007" s="1"/>
      <c r="BU7007" s="4"/>
      <c r="BV7007" s="1"/>
      <c r="BW7007" s="3"/>
      <c r="BX7007" s="4"/>
      <c r="BY7007" s="5"/>
      <c r="BZ7007" s="5"/>
      <c r="CA7007" s="5"/>
      <c r="CB7007" s="5"/>
      <c r="CC7007" s="5"/>
      <c r="CD7007" s="43"/>
    </row>
    <row r="7008" spans="1:82" x14ac:dyDescent="0.25">
      <c r="A7008" s="8"/>
      <c r="B7008" s="5"/>
      <c r="C7008" s="5"/>
      <c r="D7008" s="5"/>
      <c r="E7008" s="5"/>
      <c r="F7008" s="94" t="str">
        <f t="shared" si="1099"/>
        <v/>
      </c>
      <c r="G7008" s="94" t="str">
        <f t="shared" si="1100"/>
        <v/>
      </c>
      <c r="H7008" s="127" t="str">
        <f>IF(A7008&lt;&gt;"",IF(MID(C7008,1,1)="c",$AS$26,IF(MID(C7008,1,1)="r",$AS$41,IF(MID(C7008,1,1)="p",#REF!,#REF!))),"")</f>
        <v/>
      </c>
      <c r="I7008" s="92" t="str">
        <f t="shared" si="1101"/>
        <v/>
      </c>
      <c r="J7008" s="92" t="str">
        <f t="shared" si="1102"/>
        <v/>
      </c>
      <c r="K7008" s="92" t="str">
        <f t="shared" si="1103"/>
        <v/>
      </c>
      <c r="L7008" s="92" t="str">
        <f t="shared" si="1104"/>
        <v/>
      </c>
      <c r="M7008" s="95" t="str">
        <f>IF(A7008&lt;&gt;"",IF(MID(C7008,1,1)="c",SigmaEpsConcrete(I7008,$AN$30:$AN$33,$AR$30:$AR$33,$AS$26,$AS$27,$AS$28,$AQ$20,$AU$19),""),"")</f>
        <v/>
      </c>
      <c r="N7008" s="95" t="str">
        <f>IF(A7008&lt;&gt;"",IF(MID(C7008,1,1)="r",SigmaEpsReinf(J7008,$AS$42:$AS$43,$AS$41,$AS$39,$AS$40,$AQ$38),""),"")</f>
        <v/>
      </c>
      <c r="Q7008" s="92" t="str">
        <f t="shared" si="1106"/>
        <v/>
      </c>
      <c r="R7008" s="92" t="str">
        <f t="shared" si="1107"/>
        <v/>
      </c>
      <c r="U7008" s="5"/>
      <c r="V7008" s="5"/>
      <c r="W7008" s="94" t="str">
        <f t="shared" si="1105"/>
        <v/>
      </c>
      <c r="X7008" s="94" t="str">
        <f t="shared" si="1108"/>
        <v/>
      </c>
      <c r="Y7008" s="5"/>
      <c r="BK7008" s="8"/>
      <c r="BL7008" s="5"/>
      <c r="BM7008" s="5"/>
      <c r="BN7008" s="5"/>
      <c r="BO7008" s="5"/>
      <c r="BP7008" s="1"/>
      <c r="BQ7008" s="1"/>
      <c r="BR7008" s="1"/>
      <c r="BS7008" s="1"/>
      <c r="BT7008" s="1"/>
      <c r="BU7008" s="4"/>
      <c r="BV7008" s="1"/>
      <c r="BW7008" s="3"/>
      <c r="BX7008" s="4"/>
      <c r="BY7008" s="5"/>
      <c r="BZ7008" s="5"/>
      <c r="CA7008" s="5"/>
      <c r="CB7008" s="5"/>
      <c r="CC7008" s="5"/>
      <c r="CD7008" s="43"/>
    </row>
    <row r="7009" spans="1:82" x14ac:dyDescent="0.25">
      <c r="A7009" s="8"/>
      <c r="B7009" s="5"/>
      <c r="C7009" s="5"/>
      <c r="D7009" s="5"/>
      <c r="E7009" s="5"/>
      <c r="F7009" s="94" t="str">
        <f t="shared" si="1099"/>
        <v/>
      </c>
      <c r="G7009" s="94" t="str">
        <f t="shared" si="1100"/>
        <v/>
      </c>
      <c r="H7009" s="127" t="str">
        <f>IF(A7009&lt;&gt;"",IF(MID(C7009,1,1)="c",$AS$26,IF(MID(C7009,1,1)="r",$AS$41,IF(MID(C7009,1,1)="p",#REF!,#REF!))),"")</f>
        <v/>
      </c>
      <c r="I7009" s="92" t="str">
        <f t="shared" si="1101"/>
        <v/>
      </c>
      <c r="J7009" s="92" t="str">
        <f t="shared" si="1102"/>
        <v/>
      </c>
      <c r="K7009" s="92" t="str">
        <f t="shared" si="1103"/>
        <v/>
      </c>
      <c r="L7009" s="92" t="str">
        <f t="shared" si="1104"/>
        <v/>
      </c>
      <c r="M7009" s="95" t="str">
        <f>IF(A7009&lt;&gt;"",IF(MID(C7009,1,1)="c",SigmaEpsConcrete(I7009,$AN$30:$AN$33,$AR$30:$AR$33,$AS$26,$AS$27,$AS$28,$AQ$20,$AU$19),""),"")</f>
        <v/>
      </c>
      <c r="N7009" s="95" t="str">
        <f>IF(A7009&lt;&gt;"",IF(MID(C7009,1,1)="r",SigmaEpsReinf(J7009,$AS$42:$AS$43,$AS$41,$AS$39,$AS$40,$AQ$38),""),"")</f>
        <v/>
      </c>
      <c r="Q7009" s="92" t="str">
        <f t="shared" si="1106"/>
        <v/>
      </c>
      <c r="R7009" s="92" t="str">
        <f t="shared" si="1107"/>
        <v/>
      </c>
      <c r="U7009" s="5"/>
      <c r="V7009" s="5"/>
      <c r="W7009" s="94" t="str">
        <f t="shared" si="1105"/>
        <v/>
      </c>
      <c r="X7009" s="94" t="str">
        <f t="shared" si="1108"/>
        <v/>
      </c>
      <c r="Y7009" s="5"/>
      <c r="BK7009" s="8"/>
      <c r="BL7009" s="5"/>
      <c r="BM7009" s="5"/>
      <c r="BN7009" s="5"/>
      <c r="BO7009" s="5"/>
      <c r="BP7009" s="1"/>
      <c r="BQ7009" s="1"/>
      <c r="BR7009" s="1"/>
      <c r="BS7009" s="1"/>
      <c r="BT7009" s="1"/>
      <c r="BU7009" s="4"/>
      <c r="BV7009" s="1"/>
      <c r="BW7009" s="3"/>
      <c r="BX7009" s="4"/>
      <c r="BY7009" s="5"/>
      <c r="BZ7009" s="5"/>
      <c r="CA7009" s="5"/>
      <c r="CB7009" s="5"/>
      <c r="CC7009" s="5"/>
      <c r="CD7009" s="43"/>
    </row>
    <row r="7010" spans="1:82" x14ac:dyDescent="0.25">
      <c r="A7010" s="8"/>
      <c r="B7010" s="5"/>
      <c r="C7010" s="5"/>
      <c r="D7010" s="5"/>
      <c r="E7010" s="5"/>
      <c r="F7010" s="94" t="str">
        <f t="shared" si="1099"/>
        <v/>
      </c>
      <c r="G7010" s="94" t="str">
        <f t="shared" si="1100"/>
        <v/>
      </c>
      <c r="H7010" s="127" t="str">
        <f>IF(A7010&lt;&gt;"",IF(MID(C7010,1,1)="c",$AS$26,IF(MID(C7010,1,1)="r",$AS$41,IF(MID(C7010,1,1)="p",#REF!,#REF!))),"")</f>
        <v/>
      </c>
      <c r="I7010" s="92" t="str">
        <f t="shared" si="1101"/>
        <v/>
      </c>
      <c r="J7010" s="92" t="str">
        <f t="shared" si="1102"/>
        <v/>
      </c>
      <c r="K7010" s="92" t="str">
        <f t="shared" si="1103"/>
        <v/>
      </c>
      <c r="L7010" s="92" t="str">
        <f t="shared" si="1104"/>
        <v/>
      </c>
      <c r="M7010" s="95" t="str">
        <f>IF(A7010&lt;&gt;"",IF(MID(C7010,1,1)="c",SigmaEpsConcrete(I7010,$AN$30:$AN$33,$AR$30:$AR$33,$AS$26,$AS$27,$AS$28,$AQ$20,$AU$19),""),"")</f>
        <v/>
      </c>
      <c r="N7010" s="95" t="str">
        <f>IF(A7010&lt;&gt;"",IF(MID(C7010,1,1)="r",SigmaEpsReinf(J7010,$AS$42:$AS$43,$AS$41,$AS$39,$AS$40,$AQ$38),""),"")</f>
        <v/>
      </c>
      <c r="Q7010" s="92" t="str">
        <f t="shared" si="1106"/>
        <v/>
      </c>
      <c r="R7010" s="92" t="str">
        <f t="shared" si="1107"/>
        <v/>
      </c>
      <c r="U7010" s="5"/>
      <c r="V7010" s="5"/>
      <c r="W7010" s="94" t="str">
        <f t="shared" si="1105"/>
        <v/>
      </c>
      <c r="X7010" s="94" t="str">
        <f t="shared" si="1108"/>
        <v/>
      </c>
      <c r="Y7010" s="5"/>
      <c r="BK7010" s="8"/>
      <c r="BL7010" s="5"/>
      <c r="BM7010" s="5"/>
      <c r="BN7010" s="5"/>
      <c r="BO7010" s="5"/>
      <c r="BP7010" s="1"/>
      <c r="BQ7010" s="1"/>
      <c r="BR7010" s="1"/>
      <c r="BS7010" s="1"/>
      <c r="BT7010" s="1"/>
      <c r="BU7010" s="4"/>
      <c r="BV7010" s="1"/>
      <c r="BW7010" s="3"/>
      <c r="BX7010" s="4"/>
      <c r="BY7010" s="5"/>
      <c r="BZ7010" s="5"/>
      <c r="CA7010" s="5"/>
      <c r="CB7010" s="5"/>
      <c r="CC7010" s="5"/>
      <c r="CD7010" s="43"/>
    </row>
    <row r="7011" spans="1:82" x14ac:dyDescent="0.25">
      <c r="A7011" s="8"/>
      <c r="B7011" s="5"/>
      <c r="C7011" s="5"/>
      <c r="D7011" s="5"/>
      <c r="E7011" s="5"/>
      <c r="F7011" s="94" t="str">
        <f t="shared" si="1099"/>
        <v/>
      </c>
      <c r="G7011" s="94" t="str">
        <f t="shared" si="1100"/>
        <v/>
      </c>
      <c r="H7011" s="127" t="str">
        <f>IF(A7011&lt;&gt;"",IF(MID(C7011,1,1)="c",$AS$26,IF(MID(C7011,1,1)="r",$AS$41,IF(MID(C7011,1,1)="p",#REF!,#REF!))),"")</f>
        <v/>
      </c>
      <c r="I7011" s="92" t="str">
        <f t="shared" si="1101"/>
        <v/>
      </c>
      <c r="J7011" s="92" t="str">
        <f t="shared" si="1102"/>
        <v/>
      </c>
      <c r="K7011" s="92" t="str">
        <f t="shared" si="1103"/>
        <v/>
      </c>
      <c r="L7011" s="92" t="str">
        <f t="shared" si="1104"/>
        <v/>
      </c>
      <c r="M7011" s="95" t="str">
        <f>IF(A7011&lt;&gt;"",IF(MID(C7011,1,1)="c",SigmaEpsConcrete(I7011,$AN$30:$AN$33,$AR$30:$AR$33,$AS$26,$AS$27,$AS$28,$AQ$20,$AU$19),""),"")</f>
        <v/>
      </c>
      <c r="N7011" s="95" t="str">
        <f>IF(A7011&lt;&gt;"",IF(MID(C7011,1,1)="r",SigmaEpsReinf(J7011,$AS$42:$AS$43,$AS$41,$AS$39,$AS$40,$AQ$38),""),"")</f>
        <v/>
      </c>
      <c r="Q7011" s="92" t="str">
        <f t="shared" si="1106"/>
        <v/>
      </c>
      <c r="R7011" s="92" t="str">
        <f t="shared" si="1107"/>
        <v/>
      </c>
      <c r="U7011" s="5"/>
      <c r="V7011" s="5"/>
      <c r="W7011" s="94" t="str">
        <f t="shared" si="1105"/>
        <v/>
      </c>
      <c r="X7011" s="94" t="str">
        <f t="shared" si="1108"/>
        <v/>
      </c>
      <c r="Y7011" s="5"/>
      <c r="BK7011" s="8"/>
      <c r="BL7011" s="5"/>
      <c r="BM7011" s="5"/>
      <c r="BN7011" s="5"/>
      <c r="BO7011" s="5"/>
      <c r="BP7011" s="1"/>
      <c r="BQ7011" s="1"/>
      <c r="BR7011" s="1"/>
      <c r="BS7011" s="1"/>
      <c r="BT7011" s="1"/>
      <c r="BU7011" s="4"/>
      <c r="BV7011" s="1"/>
      <c r="BW7011" s="3"/>
      <c r="BX7011" s="4"/>
      <c r="BY7011" s="5"/>
      <c r="BZ7011" s="5"/>
      <c r="CA7011" s="5"/>
      <c r="CB7011" s="5"/>
      <c r="CC7011" s="5"/>
      <c r="CD7011" s="43"/>
    </row>
    <row r="7012" spans="1:82" x14ac:dyDescent="0.25">
      <c r="A7012" s="8"/>
      <c r="B7012" s="5"/>
      <c r="C7012" s="5"/>
      <c r="D7012" s="5"/>
      <c r="E7012" s="5"/>
      <c r="F7012" s="94" t="str">
        <f t="shared" si="1099"/>
        <v/>
      </c>
      <c r="G7012" s="94" t="str">
        <f t="shared" si="1100"/>
        <v/>
      </c>
      <c r="H7012" s="127" t="str">
        <f>IF(A7012&lt;&gt;"",IF(MID(C7012,1,1)="c",$AS$26,IF(MID(C7012,1,1)="r",$AS$41,IF(MID(C7012,1,1)="p",#REF!,#REF!))),"")</f>
        <v/>
      </c>
      <c r="I7012" s="92" t="str">
        <f t="shared" si="1101"/>
        <v/>
      </c>
      <c r="J7012" s="92" t="str">
        <f t="shared" si="1102"/>
        <v/>
      </c>
      <c r="K7012" s="92" t="str">
        <f t="shared" si="1103"/>
        <v/>
      </c>
      <c r="L7012" s="92" t="str">
        <f t="shared" si="1104"/>
        <v/>
      </c>
      <c r="M7012" s="95" t="str">
        <f>IF(A7012&lt;&gt;"",IF(MID(C7012,1,1)="c",SigmaEpsConcrete(I7012,$AN$30:$AN$33,$AR$30:$AR$33,$AS$26,$AS$27,$AS$28,$AQ$20,$AU$19),""),"")</f>
        <v/>
      </c>
      <c r="N7012" s="95" t="str">
        <f>IF(A7012&lt;&gt;"",IF(MID(C7012,1,1)="r",SigmaEpsReinf(J7012,$AS$42:$AS$43,$AS$41,$AS$39,$AS$40,$AQ$38),""),"")</f>
        <v/>
      </c>
      <c r="Q7012" s="92" t="str">
        <f t="shared" si="1106"/>
        <v/>
      </c>
      <c r="R7012" s="92" t="str">
        <f t="shared" si="1107"/>
        <v/>
      </c>
      <c r="U7012" s="5"/>
      <c r="V7012" s="5"/>
      <c r="W7012" s="94" t="str">
        <f t="shared" si="1105"/>
        <v/>
      </c>
      <c r="X7012" s="94" t="str">
        <f t="shared" si="1108"/>
        <v/>
      </c>
      <c r="Y7012" s="5"/>
      <c r="BK7012" s="8"/>
      <c r="BL7012" s="5"/>
      <c r="BM7012" s="5"/>
      <c r="BN7012" s="5"/>
      <c r="BO7012" s="5"/>
      <c r="BP7012" s="1"/>
      <c r="BQ7012" s="1"/>
      <c r="BR7012" s="1"/>
      <c r="BS7012" s="1"/>
      <c r="BT7012" s="1"/>
      <c r="BU7012" s="4"/>
      <c r="BV7012" s="1"/>
      <c r="BW7012" s="3"/>
      <c r="BX7012" s="4"/>
      <c r="BY7012" s="5"/>
      <c r="BZ7012" s="5"/>
      <c r="CA7012" s="5"/>
      <c r="CB7012" s="5"/>
      <c r="CC7012" s="5"/>
      <c r="CD7012" s="43"/>
    </row>
    <row r="7013" spans="1:82" x14ac:dyDescent="0.25">
      <c r="A7013" s="8"/>
      <c r="B7013" s="5"/>
      <c r="C7013" s="5"/>
      <c r="D7013" s="5"/>
      <c r="E7013" s="5"/>
      <c r="F7013" s="94" t="str">
        <f t="shared" si="1099"/>
        <v/>
      </c>
      <c r="G7013" s="94" t="str">
        <f t="shared" si="1100"/>
        <v/>
      </c>
      <c r="H7013" s="127" t="str">
        <f>IF(A7013&lt;&gt;"",IF(MID(C7013,1,1)="c",$AS$26,IF(MID(C7013,1,1)="r",$AS$41,IF(MID(C7013,1,1)="p",#REF!,#REF!))),"")</f>
        <v/>
      </c>
      <c r="I7013" s="92" t="str">
        <f t="shared" si="1101"/>
        <v/>
      </c>
      <c r="J7013" s="92" t="str">
        <f t="shared" si="1102"/>
        <v/>
      </c>
      <c r="K7013" s="92" t="str">
        <f t="shared" si="1103"/>
        <v/>
      </c>
      <c r="L7013" s="92" t="str">
        <f t="shared" si="1104"/>
        <v/>
      </c>
      <c r="M7013" s="95" t="str">
        <f>IF(A7013&lt;&gt;"",IF(MID(C7013,1,1)="c",SigmaEpsConcrete(I7013,$AN$30:$AN$33,$AR$30:$AR$33,$AS$26,$AS$27,$AS$28,$AQ$20,$AU$19),""),"")</f>
        <v/>
      </c>
      <c r="N7013" s="95" t="str">
        <f>IF(A7013&lt;&gt;"",IF(MID(C7013,1,1)="r",SigmaEpsReinf(J7013,$AS$42:$AS$43,$AS$41,$AS$39,$AS$40,$AQ$38),""),"")</f>
        <v/>
      </c>
      <c r="Q7013" s="92" t="str">
        <f t="shared" si="1106"/>
        <v/>
      </c>
      <c r="R7013" s="92" t="str">
        <f t="shared" si="1107"/>
        <v/>
      </c>
      <c r="U7013" s="5"/>
      <c r="V7013" s="5"/>
      <c r="W7013" s="94" t="str">
        <f t="shared" si="1105"/>
        <v/>
      </c>
      <c r="X7013" s="94" t="str">
        <f t="shared" si="1108"/>
        <v/>
      </c>
      <c r="Y7013" s="5"/>
      <c r="BK7013" s="8"/>
      <c r="BL7013" s="5"/>
      <c r="BM7013" s="5"/>
      <c r="BN7013" s="5"/>
      <c r="BO7013" s="5"/>
      <c r="BP7013" s="1"/>
      <c r="BQ7013" s="1"/>
      <c r="BR7013" s="1"/>
      <c r="BS7013" s="1"/>
      <c r="BT7013" s="1"/>
      <c r="BU7013" s="4"/>
      <c r="BV7013" s="1"/>
      <c r="BW7013" s="3"/>
      <c r="BX7013" s="4"/>
      <c r="BY7013" s="5"/>
      <c r="BZ7013" s="5"/>
      <c r="CA7013" s="5"/>
      <c r="CB7013" s="5"/>
      <c r="CC7013" s="5"/>
      <c r="CD7013" s="43"/>
    </row>
    <row r="7014" spans="1:82" x14ac:dyDescent="0.25">
      <c r="A7014" s="8"/>
      <c r="B7014" s="5"/>
      <c r="C7014" s="5"/>
      <c r="D7014" s="5"/>
      <c r="E7014" s="5"/>
      <c r="F7014" s="94" t="str">
        <f t="shared" si="1099"/>
        <v/>
      </c>
      <c r="G7014" s="94" t="str">
        <f t="shared" si="1100"/>
        <v/>
      </c>
      <c r="H7014" s="127" t="str">
        <f>IF(A7014&lt;&gt;"",IF(MID(C7014,1,1)="c",$AS$26,IF(MID(C7014,1,1)="r",$AS$41,IF(MID(C7014,1,1)="p",#REF!,#REF!))),"")</f>
        <v/>
      </c>
      <c r="I7014" s="92" t="str">
        <f t="shared" si="1101"/>
        <v/>
      </c>
      <c r="J7014" s="92" t="str">
        <f t="shared" si="1102"/>
        <v/>
      </c>
      <c r="K7014" s="92" t="str">
        <f t="shared" si="1103"/>
        <v/>
      </c>
      <c r="L7014" s="92" t="str">
        <f t="shared" si="1104"/>
        <v/>
      </c>
      <c r="M7014" s="95" t="str">
        <f>IF(A7014&lt;&gt;"",IF(MID(C7014,1,1)="c",SigmaEpsConcrete(I7014,$AN$30:$AN$33,$AR$30:$AR$33,$AS$26,$AS$27,$AS$28,$AQ$20,$AU$19),""),"")</f>
        <v/>
      </c>
      <c r="N7014" s="95" t="str">
        <f>IF(A7014&lt;&gt;"",IF(MID(C7014,1,1)="r",SigmaEpsReinf(J7014,$AS$42:$AS$43,$AS$41,$AS$39,$AS$40,$AQ$38),""),"")</f>
        <v/>
      </c>
      <c r="Q7014" s="92" t="str">
        <f t="shared" si="1106"/>
        <v/>
      </c>
      <c r="R7014" s="92" t="str">
        <f t="shared" si="1107"/>
        <v/>
      </c>
      <c r="U7014" s="5"/>
      <c r="V7014" s="5"/>
      <c r="W7014" s="94" t="str">
        <f t="shared" si="1105"/>
        <v/>
      </c>
      <c r="X7014" s="94" t="str">
        <f t="shared" si="1108"/>
        <v/>
      </c>
      <c r="Y7014" s="5"/>
      <c r="BK7014" s="8"/>
      <c r="BL7014" s="5"/>
      <c r="BM7014" s="5"/>
      <c r="BN7014" s="5"/>
      <c r="BO7014" s="5"/>
      <c r="BP7014" s="1"/>
      <c r="BQ7014" s="1"/>
      <c r="BR7014" s="1"/>
      <c r="BS7014" s="1"/>
      <c r="BT7014" s="1"/>
      <c r="BU7014" s="4"/>
      <c r="BV7014" s="1"/>
      <c r="BW7014" s="3"/>
      <c r="BX7014" s="4"/>
      <c r="BY7014" s="5"/>
      <c r="BZ7014" s="5"/>
      <c r="CA7014" s="5"/>
      <c r="CB7014" s="5"/>
      <c r="CC7014" s="5"/>
      <c r="CD7014" s="43"/>
    </row>
    <row r="7015" spans="1:82" x14ac:dyDescent="0.25">
      <c r="A7015" s="8"/>
      <c r="B7015" s="5"/>
      <c r="C7015" s="5"/>
      <c r="D7015" s="5"/>
      <c r="E7015" s="5"/>
      <c r="F7015" s="94" t="str">
        <f t="shared" si="1099"/>
        <v/>
      </c>
      <c r="G7015" s="94" t="str">
        <f t="shared" si="1100"/>
        <v/>
      </c>
      <c r="H7015" s="127" t="str">
        <f>IF(A7015&lt;&gt;"",IF(MID(C7015,1,1)="c",$AS$26,IF(MID(C7015,1,1)="r",$AS$41,IF(MID(C7015,1,1)="p",#REF!,#REF!))),"")</f>
        <v/>
      </c>
      <c r="I7015" s="92" t="str">
        <f t="shared" si="1101"/>
        <v/>
      </c>
      <c r="J7015" s="92" t="str">
        <f t="shared" si="1102"/>
        <v/>
      </c>
      <c r="K7015" s="92" t="str">
        <f t="shared" si="1103"/>
        <v/>
      </c>
      <c r="L7015" s="92" t="str">
        <f t="shared" si="1104"/>
        <v/>
      </c>
      <c r="M7015" s="95" t="str">
        <f>IF(A7015&lt;&gt;"",IF(MID(C7015,1,1)="c",SigmaEpsConcrete(I7015,$AN$30:$AN$33,$AR$30:$AR$33,$AS$26,$AS$27,$AS$28,$AQ$20,$AU$19),""),"")</f>
        <v/>
      </c>
      <c r="N7015" s="95" t="str">
        <f>IF(A7015&lt;&gt;"",IF(MID(C7015,1,1)="r",SigmaEpsReinf(J7015,$AS$42:$AS$43,$AS$41,$AS$39,$AS$40,$AQ$38),""),"")</f>
        <v/>
      </c>
      <c r="Q7015" s="92" t="str">
        <f t="shared" si="1106"/>
        <v/>
      </c>
      <c r="R7015" s="92" t="str">
        <f t="shared" si="1107"/>
        <v/>
      </c>
      <c r="U7015" s="5"/>
      <c r="V7015" s="5"/>
      <c r="W7015" s="94" t="str">
        <f t="shared" si="1105"/>
        <v/>
      </c>
      <c r="X7015" s="94" t="str">
        <f t="shared" si="1108"/>
        <v/>
      </c>
      <c r="Y7015" s="5"/>
      <c r="BK7015" s="8"/>
      <c r="BL7015" s="5"/>
      <c r="BM7015" s="5"/>
      <c r="BN7015" s="5"/>
      <c r="BO7015" s="5"/>
      <c r="BP7015" s="1"/>
      <c r="BQ7015" s="1"/>
      <c r="BR7015" s="1"/>
      <c r="BS7015" s="1"/>
      <c r="BT7015" s="1"/>
      <c r="BU7015" s="4"/>
      <c r="BV7015" s="1"/>
      <c r="BW7015" s="3"/>
      <c r="BX7015" s="4"/>
      <c r="BY7015" s="5"/>
      <c r="BZ7015" s="5"/>
      <c r="CA7015" s="5"/>
      <c r="CB7015" s="5"/>
      <c r="CC7015" s="5"/>
      <c r="CD7015" s="43"/>
    </row>
    <row r="7016" spans="1:82" x14ac:dyDescent="0.25">
      <c r="A7016" s="8"/>
      <c r="B7016" s="5"/>
      <c r="C7016" s="5"/>
      <c r="D7016" s="5"/>
      <c r="E7016" s="5"/>
      <c r="F7016" s="94" t="str">
        <f t="shared" si="1099"/>
        <v/>
      </c>
      <c r="G7016" s="94" t="str">
        <f t="shared" si="1100"/>
        <v/>
      </c>
      <c r="H7016" s="127" t="str">
        <f>IF(A7016&lt;&gt;"",IF(MID(C7016,1,1)="c",$AS$26,IF(MID(C7016,1,1)="r",$AS$41,IF(MID(C7016,1,1)="p",#REF!,#REF!))),"")</f>
        <v/>
      </c>
      <c r="I7016" s="92" t="str">
        <f t="shared" si="1101"/>
        <v/>
      </c>
      <c r="J7016" s="92" t="str">
        <f t="shared" si="1102"/>
        <v/>
      </c>
      <c r="K7016" s="92" t="str">
        <f t="shared" si="1103"/>
        <v/>
      </c>
      <c r="L7016" s="92" t="str">
        <f t="shared" si="1104"/>
        <v/>
      </c>
      <c r="M7016" s="95" t="str">
        <f>IF(A7016&lt;&gt;"",IF(MID(C7016,1,1)="c",SigmaEpsConcrete(I7016,$AN$30:$AN$33,$AR$30:$AR$33,$AS$26,$AS$27,$AS$28,$AQ$20,$AU$19),""),"")</f>
        <v/>
      </c>
      <c r="N7016" s="95" t="str">
        <f>IF(A7016&lt;&gt;"",IF(MID(C7016,1,1)="r",SigmaEpsReinf(J7016,$AS$42:$AS$43,$AS$41,$AS$39,$AS$40,$AQ$38),""),"")</f>
        <v/>
      </c>
      <c r="Q7016" s="92" t="str">
        <f t="shared" si="1106"/>
        <v/>
      </c>
      <c r="R7016" s="92" t="str">
        <f t="shared" si="1107"/>
        <v/>
      </c>
      <c r="U7016" s="5"/>
      <c r="V7016" s="5"/>
      <c r="W7016" s="94" t="str">
        <f t="shared" si="1105"/>
        <v/>
      </c>
      <c r="X7016" s="94" t="str">
        <f t="shared" si="1108"/>
        <v/>
      </c>
      <c r="Y7016" s="5"/>
      <c r="BK7016" s="8"/>
      <c r="BL7016" s="5"/>
      <c r="BM7016" s="5"/>
      <c r="BN7016" s="5"/>
      <c r="BO7016" s="5"/>
      <c r="BP7016" s="1"/>
      <c r="BQ7016" s="1"/>
      <c r="BR7016" s="1"/>
      <c r="BS7016" s="1"/>
      <c r="BT7016" s="1"/>
      <c r="BU7016" s="4"/>
      <c r="BV7016" s="1"/>
      <c r="BW7016" s="3"/>
      <c r="BX7016" s="4"/>
      <c r="BY7016" s="5"/>
      <c r="BZ7016" s="5"/>
      <c r="CA7016" s="5"/>
      <c r="CB7016" s="5"/>
      <c r="CC7016" s="5"/>
      <c r="CD7016" s="43"/>
    </row>
    <row r="7017" spans="1:82" x14ac:dyDescent="0.25">
      <c r="A7017" s="8"/>
      <c r="B7017" s="5"/>
      <c r="C7017" s="5"/>
      <c r="D7017" s="5"/>
      <c r="E7017" s="5"/>
      <c r="F7017" s="94" t="str">
        <f t="shared" si="1099"/>
        <v/>
      </c>
      <c r="G7017" s="94" t="str">
        <f t="shared" si="1100"/>
        <v/>
      </c>
      <c r="H7017" s="127" t="str">
        <f>IF(A7017&lt;&gt;"",IF(MID(C7017,1,1)="c",$AS$26,IF(MID(C7017,1,1)="r",$AS$41,IF(MID(C7017,1,1)="p",#REF!,#REF!))),"")</f>
        <v/>
      </c>
      <c r="I7017" s="92" t="str">
        <f t="shared" si="1101"/>
        <v/>
      </c>
      <c r="J7017" s="92" t="str">
        <f t="shared" si="1102"/>
        <v/>
      </c>
      <c r="K7017" s="92" t="str">
        <f t="shared" si="1103"/>
        <v/>
      </c>
      <c r="L7017" s="92" t="str">
        <f t="shared" si="1104"/>
        <v/>
      </c>
      <c r="M7017" s="95" t="str">
        <f>IF(A7017&lt;&gt;"",IF(MID(C7017,1,1)="c",SigmaEpsConcrete(I7017,$AN$30:$AN$33,$AR$30:$AR$33,$AS$26,$AS$27,$AS$28,$AQ$20,$AU$19),""),"")</f>
        <v/>
      </c>
      <c r="N7017" s="95" t="str">
        <f>IF(A7017&lt;&gt;"",IF(MID(C7017,1,1)="r",SigmaEpsReinf(J7017,$AS$42:$AS$43,$AS$41,$AS$39,$AS$40,$AQ$38),""),"")</f>
        <v/>
      </c>
      <c r="Q7017" s="92" t="str">
        <f t="shared" si="1106"/>
        <v/>
      </c>
      <c r="R7017" s="92" t="str">
        <f t="shared" si="1107"/>
        <v/>
      </c>
      <c r="U7017" s="5"/>
      <c r="V7017" s="5"/>
      <c r="W7017" s="94" t="str">
        <f t="shared" si="1105"/>
        <v/>
      </c>
      <c r="X7017" s="94" t="str">
        <f t="shared" si="1108"/>
        <v/>
      </c>
      <c r="Y7017" s="5"/>
      <c r="BK7017" s="8"/>
      <c r="BL7017" s="5"/>
      <c r="BM7017" s="5"/>
      <c r="BN7017" s="5"/>
      <c r="BO7017" s="5"/>
      <c r="BP7017" s="1"/>
      <c r="BQ7017" s="1"/>
      <c r="BR7017" s="1"/>
      <c r="BS7017" s="1"/>
      <c r="BT7017" s="1"/>
      <c r="BU7017" s="4"/>
      <c r="BV7017" s="1"/>
      <c r="BW7017" s="3"/>
      <c r="BX7017" s="4"/>
      <c r="BY7017" s="5"/>
      <c r="BZ7017" s="5"/>
      <c r="CA7017" s="5"/>
      <c r="CB7017" s="5"/>
      <c r="CC7017" s="5"/>
      <c r="CD7017" s="43"/>
    </row>
    <row r="7018" spans="1:82" x14ac:dyDescent="0.25">
      <c r="A7018" s="8"/>
      <c r="B7018" s="5"/>
      <c r="C7018" s="5"/>
      <c r="D7018" s="5"/>
      <c r="E7018" s="5"/>
      <c r="F7018" s="94" t="str">
        <f t="shared" si="1099"/>
        <v/>
      </c>
      <c r="G7018" s="94" t="str">
        <f t="shared" si="1100"/>
        <v/>
      </c>
      <c r="H7018" s="127" t="str">
        <f>IF(A7018&lt;&gt;"",IF(MID(C7018,1,1)="c",$AS$26,IF(MID(C7018,1,1)="r",$AS$41,IF(MID(C7018,1,1)="p",#REF!,#REF!))),"")</f>
        <v/>
      </c>
      <c r="I7018" s="92" t="str">
        <f t="shared" si="1101"/>
        <v/>
      </c>
      <c r="J7018" s="92" t="str">
        <f t="shared" si="1102"/>
        <v/>
      </c>
      <c r="K7018" s="92" t="str">
        <f t="shared" si="1103"/>
        <v/>
      </c>
      <c r="L7018" s="92" t="str">
        <f t="shared" si="1104"/>
        <v/>
      </c>
      <c r="M7018" s="95" t="str">
        <f>IF(A7018&lt;&gt;"",IF(MID(C7018,1,1)="c",SigmaEpsConcrete(I7018,$AN$30:$AN$33,$AR$30:$AR$33,$AS$26,$AS$27,$AS$28,$AQ$20,$AU$19),""),"")</f>
        <v/>
      </c>
      <c r="N7018" s="95" t="str">
        <f>IF(A7018&lt;&gt;"",IF(MID(C7018,1,1)="r",SigmaEpsReinf(J7018,$AS$42:$AS$43,$AS$41,$AS$39,$AS$40,$AQ$38),""),"")</f>
        <v/>
      </c>
      <c r="Q7018" s="92" t="str">
        <f t="shared" si="1106"/>
        <v/>
      </c>
      <c r="R7018" s="92" t="str">
        <f t="shared" si="1107"/>
        <v/>
      </c>
      <c r="U7018" s="5"/>
      <c r="V7018" s="5"/>
      <c r="W7018" s="94" t="str">
        <f t="shared" si="1105"/>
        <v/>
      </c>
      <c r="X7018" s="94" t="str">
        <f t="shared" si="1108"/>
        <v/>
      </c>
      <c r="Y7018" s="5"/>
      <c r="BK7018" s="8"/>
      <c r="BL7018" s="5"/>
      <c r="BM7018" s="5"/>
      <c r="BN7018" s="5"/>
      <c r="BO7018" s="5"/>
      <c r="BP7018" s="1"/>
      <c r="BQ7018" s="1"/>
      <c r="BR7018" s="1"/>
      <c r="BS7018" s="1"/>
      <c r="BT7018" s="1"/>
      <c r="BU7018" s="4"/>
      <c r="BV7018" s="1"/>
      <c r="BW7018" s="3"/>
      <c r="BX7018" s="4"/>
      <c r="BY7018" s="5"/>
      <c r="BZ7018" s="5"/>
      <c r="CA7018" s="5"/>
      <c r="CB7018" s="5"/>
      <c r="CC7018" s="5"/>
      <c r="CD7018" s="43"/>
    </row>
    <row r="7019" spans="1:82" x14ac:dyDescent="0.25">
      <c r="A7019" s="8"/>
      <c r="B7019" s="5"/>
      <c r="C7019" s="5"/>
      <c r="D7019" s="5"/>
      <c r="E7019" s="5"/>
      <c r="F7019" s="94" t="str">
        <f t="shared" si="1099"/>
        <v/>
      </c>
      <c r="G7019" s="94" t="str">
        <f t="shared" si="1100"/>
        <v/>
      </c>
      <c r="H7019" s="127" t="str">
        <f>IF(A7019&lt;&gt;"",IF(MID(C7019,1,1)="c",$AS$26,IF(MID(C7019,1,1)="r",$AS$41,IF(MID(C7019,1,1)="p",#REF!,#REF!))),"")</f>
        <v/>
      </c>
      <c r="I7019" s="92" t="str">
        <f t="shared" si="1101"/>
        <v/>
      </c>
      <c r="J7019" s="92" t="str">
        <f t="shared" si="1102"/>
        <v/>
      </c>
      <c r="K7019" s="92" t="str">
        <f t="shared" si="1103"/>
        <v/>
      </c>
      <c r="L7019" s="92" t="str">
        <f t="shared" si="1104"/>
        <v/>
      </c>
      <c r="M7019" s="95" t="str">
        <f>IF(A7019&lt;&gt;"",IF(MID(C7019,1,1)="c",SigmaEpsConcrete(I7019,$AN$30:$AN$33,$AR$30:$AR$33,$AS$26,$AS$27,$AS$28,$AQ$20,$AU$19),""),"")</f>
        <v/>
      </c>
      <c r="N7019" s="95" t="str">
        <f>IF(A7019&lt;&gt;"",IF(MID(C7019,1,1)="r",SigmaEpsReinf(J7019,$AS$42:$AS$43,$AS$41,$AS$39,$AS$40,$AQ$38),""),"")</f>
        <v/>
      </c>
      <c r="Q7019" s="92" t="str">
        <f t="shared" si="1106"/>
        <v/>
      </c>
      <c r="R7019" s="92" t="str">
        <f t="shared" si="1107"/>
        <v/>
      </c>
      <c r="U7019" s="5"/>
      <c r="V7019" s="5"/>
      <c r="W7019" s="94" t="str">
        <f t="shared" si="1105"/>
        <v/>
      </c>
      <c r="X7019" s="94" t="str">
        <f t="shared" si="1108"/>
        <v/>
      </c>
      <c r="Y7019" s="5"/>
      <c r="BK7019" s="8"/>
      <c r="BL7019" s="5"/>
      <c r="BM7019" s="5"/>
      <c r="BN7019" s="5"/>
      <c r="BO7019" s="5"/>
      <c r="BP7019" s="1"/>
      <c r="BQ7019" s="1"/>
      <c r="BR7019" s="1"/>
      <c r="BS7019" s="1"/>
      <c r="BT7019" s="1"/>
      <c r="BU7019" s="4"/>
      <c r="BV7019" s="1"/>
      <c r="BW7019" s="3"/>
      <c r="BX7019" s="4"/>
      <c r="BY7019" s="5"/>
      <c r="BZ7019" s="5"/>
      <c r="CA7019" s="5"/>
      <c r="CB7019" s="5"/>
      <c r="CC7019" s="5"/>
      <c r="CD7019" s="43"/>
    </row>
    <row r="7020" spans="1:82" x14ac:dyDescent="0.25">
      <c r="A7020" s="8"/>
      <c r="B7020" s="5"/>
      <c r="C7020" s="5"/>
      <c r="D7020" s="5"/>
      <c r="E7020" s="5"/>
      <c r="F7020" s="94" t="str">
        <f t="shared" si="1099"/>
        <v/>
      </c>
      <c r="G7020" s="94" t="str">
        <f t="shared" si="1100"/>
        <v/>
      </c>
      <c r="H7020" s="127" t="str">
        <f>IF(A7020&lt;&gt;"",IF(MID(C7020,1,1)="c",$AS$26,IF(MID(C7020,1,1)="r",$AS$41,IF(MID(C7020,1,1)="p",#REF!,#REF!))),"")</f>
        <v/>
      </c>
      <c r="I7020" s="92" t="str">
        <f t="shared" si="1101"/>
        <v/>
      </c>
      <c r="J7020" s="92" t="str">
        <f t="shared" si="1102"/>
        <v/>
      </c>
      <c r="K7020" s="92" t="str">
        <f t="shared" si="1103"/>
        <v/>
      </c>
      <c r="L7020" s="92" t="str">
        <f t="shared" si="1104"/>
        <v/>
      </c>
      <c r="M7020" s="95" t="str">
        <f>IF(A7020&lt;&gt;"",IF(MID(C7020,1,1)="c",SigmaEpsConcrete(I7020,$AN$30:$AN$33,$AR$30:$AR$33,$AS$26,$AS$27,$AS$28,$AQ$20,$AU$19),""),"")</f>
        <v/>
      </c>
      <c r="N7020" s="95" t="str">
        <f>IF(A7020&lt;&gt;"",IF(MID(C7020,1,1)="r",SigmaEpsReinf(J7020,$AS$42:$AS$43,$AS$41,$AS$39,$AS$40,$AQ$38),""),"")</f>
        <v/>
      </c>
      <c r="Q7020" s="92" t="str">
        <f t="shared" si="1106"/>
        <v/>
      </c>
      <c r="R7020" s="92" t="str">
        <f t="shared" si="1107"/>
        <v/>
      </c>
      <c r="U7020" s="5"/>
      <c r="V7020" s="5"/>
      <c r="W7020" s="94" t="str">
        <f t="shared" si="1105"/>
        <v/>
      </c>
      <c r="X7020" s="94" t="str">
        <f t="shared" si="1108"/>
        <v/>
      </c>
      <c r="Y7020" s="5"/>
      <c r="BK7020" s="8"/>
      <c r="BL7020" s="5"/>
      <c r="BM7020" s="5"/>
      <c r="BN7020" s="5"/>
      <c r="BO7020" s="5"/>
      <c r="BP7020" s="1"/>
      <c r="BQ7020" s="1"/>
      <c r="BR7020" s="1"/>
      <c r="BS7020" s="1"/>
      <c r="BT7020" s="1"/>
      <c r="BU7020" s="4"/>
      <c r="BV7020" s="1"/>
      <c r="BW7020" s="3"/>
      <c r="BX7020" s="4"/>
      <c r="BY7020" s="5"/>
      <c r="BZ7020" s="5"/>
      <c r="CA7020" s="5"/>
      <c r="CB7020" s="5"/>
      <c r="CC7020" s="5"/>
      <c r="CD7020" s="43"/>
    </row>
    <row r="7021" spans="1:82" x14ac:dyDescent="0.25">
      <c r="A7021" s="8"/>
      <c r="B7021" s="5"/>
      <c r="C7021" s="5"/>
      <c r="D7021" s="5"/>
      <c r="E7021" s="5"/>
      <c r="F7021" s="94" t="str">
        <f t="shared" si="1099"/>
        <v/>
      </c>
      <c r="G7021" s="94" t="str">
        <f t="shared" si="1100"/>
        <v/>
      </c>
      <c r="H7021" s="127" t="str">
        <f>IF(A7021&lt;&gt;"",IF(MID(C7021,1,1)="c",$AS$26,IF(MID(C7021,1,1)="r",$AS$41,IF(MID(C7021,1,1)="p",#REF!,#REF!))),"")</f>
        <v/>
      </c>
      <c r="I7021" s="92" t="str">
        <f t="shared" si="1101"/>
        <v/>
      </c>
      <c r="J7021" s="92" t="str">
        <f t="shared" si="1102"/>
        <v/>
      </c>
      <c r="K7021" s="92" t="str">
        <f t="shared" si="1103"/>
        <v/>
      </c>
      <c r="L7021" s="92" t="str">
        <f t="shared" si="1104"/>
        <v/>
      </c>
      <c r="M7021" s="95" t="str">
        <f>IF(A7021&lt;&gt;"",IF(MID(C7021,1,1)="c",SigmaEpsConcrete(I7021,$AN$30:$AN$33,$AR$30:$AR$33,$AS$26,$AS$27,$AS$28,$AQ$20,$AU$19),""),"")</f>
        <v/>
      </c>
      <c r="N7021" s="95" t="str">
        <f>IF(A7021&lt;&gt;"",IF(MID(C7021,1,1)="r",SigmaEpsReinf(J7021,$AS$42:$AS$43,$AS$41,$AS$39,$AS$40,$AQ$38),""),"")</f>
        <v/>
      </c>
      <c r="Q7021" s="92" t="str">
        <f t="shared" si="1106"/>
        <v/>
      </c>
      <c r="R7021" s="92" t="str">
        <f t="shared" si="1107"/>
        <v/>
      </c>
      <c r="U7021" s="5"/>
      <c r="V7021" s="5"/>
      <c r="W7021" s="94" t="str">
        <f t="shared" si="1105"/>
        <v/>
      </c>
      <c r="X7021" s="94" t="str">
        <f t="shared" si="1108"/>
        <v/>
      </c>
      <c r="Y7021" s="5"/>
      <c r="BK7021" s="8"/>
      <c r="BL7021" s="5"/>
      <c r="BM7021" s="5"/>
      <c r="BN7021" s="5"/>
      <c r="BO7021" s="5"/>
      <c r="BP7021" s="1"/>
      <c r="BQ7021" s="1"/>
      <c r="BR7021" s="1"/>
      <c r="BS7021" s="1"/>
      <c r="BT7021" s="1"/>
      <c r="BU7021" s="4"/>
      <c r="BV7021" s="1"/>
      <c r="BW7021" s="3"/>
      <c r="BX7021" s="4"/>
      <c r="BY7021" s="5"/>
      <c r="BZ7021" s="5"/>
      <c r="CA7021" s="5"/>
      <c r="CB7021" s="5"/>
      <c r="CC7021" s="5"/>
      <c r="CD7021" s="43"/>
    </row>
    <row r="7022" spans="1:82" x14ac:dyDescent="0.25">
      <c r="A7022" s="8"/>
      <c r="B7022" s="5"/>
      <c r="C7022" s="5"/>
      <c r="D7022" s="5"/>
      <c r="E7022" s="5"/>
      <c r="F7022" s="94" t="str">
        <f t="shared" si="1099"/>
        <v/>
      </c>
      <c r="G7022" s="94" t="str">
        <f t="shared" si="1100"/>
        <v/>
      </c>
      <c r="H7022" s="127" t="str">
        <f>IF(A7022&lt;&gt;"",IF(MID(C7022,1,1)="c",$AS$26,IF(MID(C7022,1,1)="r",$AS$41,IF(MID(C7022,1,1)="p",#REF!,#REF!))),"")</f>
        <v/>
      </c>
      <c r="I7022" s="92" t="str">
        <f t="shared" si="1101"/>
        <v/>
      </c>
      <c r="J7022" s="92" t="str">
        <f t="shared" si="1102"/>
        <v/>
      </c>
      <c r="K7022" s="92" t="str">
        <f t="shared" si="1103"/>
        <v/>
      </c>
      <c r="L7022" s="92" t="str">
        <f t="shared" si="1104"/>
        <v/>
      </c>
      <c r="M7022" s="95" t="str">
        <f>IF(A7022&lt;&gt;"",IF(MID(C7022,1,1)="c",SigmaEpsConcrete(I7022,$AN$30:$AN$33,$AR$30:$AR$33,$AS$26,$AS$27,$AS$28,$AQ$20,$AU$19),""),"")</f>
        <v/>
      </c>
      <c r="N7022" s="95" t="str">
        <f>IF(A7022&lt;&gt;"",IF(MID(C7022,1,1)="r",SigmaEpsReinf(J7022,$AS$42:$AS$43,$AS$41,$AS$39,$AS$40,$AQ$38),""),"")</f>
        <v/>
      </c>
      <c r="Q7022" s="92" t="str">
        <f t="shared" si="1106"/>
        <v/>
      </c>
      <c r="R7022" s="92" t="str">
        <f t="shared" si="1107"/>
        <v/>
      </c>
      <c r="U7022" s="5"/>
      <c r="V7022" s="5"/>
      <c r="W7022" s="94" t="str">
        <f t="shared" si="1105"/>
        <v/>
      </c>
      <c r="X7022" s="94" t="str">
        <f t="shared" si="1108"/>
        <v/>
      </c>
      <c r="Y7022" s="5"/>
      <c r="BK7022" s="8"/>
      <c r="BL7022" s="5"/>
      <c r="BM7022" s="5"/>
      <c r="BN7022" s="5"/>
      <c r="BO7022" s="5"/>
      <c r="BP7022" s="1"/>
      <c r="BQ7022" s="1"/>
      <c r="BR7022" s="1"/>
      <c r="BS7022" s="1"/>
      <c r="BT7022" s="1"/>
      <c r="BU7022" s="4"/>
      <c r="BV7022" s="1"/>
      <c r="BW7022" s="3"/>
      <c r="BX7022" s="4"/>
      <c r="BY7022" s="5"/>
      <c r="BZ7022" s="5"/>
      <c r="CA7022" s="5"/>
      <c r="CB7022" s="5"/>
      <c r="CC7022" s="5"/>
      <c r="CD7022" s="43"/>
    </row>
    <row r="7023" spans="1:82" x14ac:dyDescent="0.25">
      <c r="A7023" s="8"/>
      <c r="B7023" s="5"/>
      <c r="C7023" s="5"/>
      <c r="D7023" s="5"/>
      <c r="E7023" s="5"/>
      <c r="F7023" s="94" t="str">
        <f t="shared" si="1099"/>
        <v/>
      </c>
      <c r="G7023" s="94" t="str">
        <f t="shared" si="1100"/>
        <v/>
      </c>
      <c r="H7023" s="127" t="str">
        <f>IF(A7023&lt;&gt;"",IF(MID(C7023,1,1)="c",$AS$26,IF(MID(C7023,1,1)="r",$AS$41,IF(MID(C7023,1,1)="p",#REF!,#REF!))),"")</f>
        <v/>
      </c>
      <c r="I7023" s="92" t="str">
        <f t="shared" si="1101"/>
        <v/>
      </c>
      <c r="J7023" s="92" t="str">
        <f t="shared" si="1102"/>
        <v/>
      </c>
      <c r="K7023" s="92" t="str">
        <f t="shared" si="1103"/>
        <v/>
      </c>
      <c r="L7023" s="92" t="str">
        <f t="shared" si="1104"/>
        <v/>
      </c>
      <c r="M7023" s="95" t="str">
        <f>IF(A7023&lt;&gt;"",IF(MID(C7023,1,1)="c",SigmaEpsConcrete(I7023,$AN$30:$AN$33,$AR$30:$AR$33,$AS$26,$AS$27,$AS$28,$AQ$20,$AU$19),""),"")</f>
        <v/>
      </c>
      <c r="N7023" s="95" t="str">
        <f>IF(A7023&lt;&gt;"",IF(MID(C7023,1,1)="r",SigmaEpsReinf(J7023,$AS$42:$AS$43,$AS$41,$AS$39,$AS$40,$AQ$38),""),"")</f>
        <v/>
      </c>
      <c r="Q7023" s="92" t="str">
        <f t="shared" si="1106"/>
        <v/>
      </c>
      <c r="R7023" s="92" t="str">
        <f t="shared" si="1107"/>
        <v/>
      </c>
      <c r="U7023" s="5"/>
      <c r="V7023" s="5"/>
      <c r="W7023" s="94" t="str">
        <f t="shared" si="1105"/>
        <v/>
      </c>
      <c r="X7023" s="94" t="str">
        <f t="shared" si="1108"/>
        <v/>
      </c>
      <c r="Y7023" s="5"/>
      <c r="BK7023" s="8"/>
      <c r="BL7023" s="5"/>
      <c r="BM7023" s="5"/>
      <c r="BN7023" s="5"/>
      <c r="BO7023" s="5"/>
      <c r="BP7023" s="1"/>
      <c r="BQ7023" s="1"/>
      <c r="BR7023" s="1"/>
      <c r="BS7023" s="1"/>
      <c r="BT7023" s="1"/>
      <c r="BU7023" s="4"/>
      <c r="BV7023" s="1"/>
      <c r="BW7023" s="3"/>
      <c r="BX7023" s="4"/>
      <c r="BY7023" s="5"/>
      <c r="BZ7023" s="5"/>
      <c r="CA7023" s="5"/>
      <c r="CB7023" s="5"/>
      <c r="CC7023" s="5"/>
      <c r="CD7023" s="43"/>
    </row>
    <row r="7024" spans="1:82" x14ac:dyDescent="0.25">
      <c r="A7024" s="8"/>
      <c r="B7024" s="5"/>
      <c r="C7024" s="5"/>
      <c r="D7024" s="5"/>
      <c r="E7024" s="5"/>
      <c r="F7024" s="94" t="str">
        <f t="shared" si="1099"/>
        <v/>
      </c>
      <c r="G7024" s="94" t="str">
        <f t="shared" si="1100"/>
        <v/>
      </c>
      <c r="H7024" s="127" t="str">
        <f>IF(A7024&lt;&gt;"",IF(MID(C7024,1,1)="c",$AS$26,IF(MID(C7024,1,1)="r",$AS$41,IF(MID(C7024,1,1)="p",#REF!,#REF!))),"")</f>
        <v/>
      </c>
      <c r="I7024" s="92" t="str">
        <f t="shared" si="1101"/>
        <v/>
      </c>
      <c r="J7024" s="92" t="str">
        <f t="shared" si="1102"/>
        <v/>
      </c>
      <c r="K7024" s="92" t="str">
        <f t="shared" si="1103"/>
        <v/>
      </c>
      <c r="L7024" s="92" t="str">
        <f t="shared" si="1104"/>
        <v/>
      </c>
      <c r="M7024" s="95" t="str">
        <f>IF(A7024&lt;&gt;"",IF(MID(C7024,1,1)="c",SigmaEpsConcrete(I7024,$AN$30:$AN$33,$AR$30:$AR$33,$AS$26,$AS$27,$AS$28,$AQ$20,$AU$19),""),"")</f>
        <v/>
      </c>
      <c r="N7024" s="95" t="str">
        <f>IF(A7024&lt;&gt;"",IF(MID(C7024,1,1)="r",SigmaEpsReinf(J7024,$AS$42:$AS$43,$AS$41,$AS$39,$AS$40,$AQ$38),""),"")</f>
        <v/>
      </c>
      <c r="Q7024" s="92" t="str">
        <f t="shared" si="1106"/>
        <v/>
      </c>
      <c r="R7024" s="92" t="str">
        <f t="shared" si="1107"/>
        <v/>
      </c>
      <c r="U7024" s="5"/>
      <c r="V7024" s="5"/>
      <c r="W7024" s="94" t="str">
        <f t="shared" si="1105"/>
        <v/>
      </c>
      <c r="X7024" s="94" t="str">
        <f t="shared" si="1108"/>
        <v/>
      </c>
      <c r="Y7024" s="5"/>
      <c r="BK7024" s="8"/>
      <c r="BL7024" s="5"/>
      <c r="BM7024" s="5"/>
      <c r="BN7024" s="5"/>
      <c r="BO7024" s="5"/>
      <c r="BP7024" s="1"/>
      <c r="BQ7024" s="1"/>
      <c r="BR7024" s="1"/>
      <c r="BS7024" s="1"/>
      <c r="BT7024" s="1"/>
      <c r="BU7024" s="4"/>
      <c r="BV7024" s="1"/>
      <c r="BW7024" s="3"/>
      <c r="BX7024" s="4"/>
      <c r="BY7024" s="5"/>
      <c r="BZ7024" s="5"/>
      <c r="CA7024" s="5"/>
      <c r="CB7024" s="5"/>
      <c r="CC7024" s="5"/>
      <c r="CD7024" s="43"/>
    </row>
    <row r="7025" spans="1:82" x14ac:dyDescent="0.25">
      <c r="A7025" s="8"/>
      <c r="B7025" s="5"/>
      <c r="C7025" s="5"/>
      <c r="D7025" s="5"/>
      <c r="E7025" s="5"/>
      <c r="F7025" s="94" t="str">
        <f t="shared" si="1099"/>
        <v/>
      </c>
      <c r="G7025" s="94" t="str">
        <f t="shared" si="1100"/>
        <v/>
      </c>
      <c r="H7025" s="127" t="str">
        <f>IF(A7025&lt;&gt;"",IF(MID(C7025,1,1)="c",$AS$26,IF(MID(C7025,1,1)="r",$AS$41,IF(MID(C7025,1,1)="p",#REF!,#REF!))),"")</f>
        <v/>
      </c>
      <c r="I7025" s="92" t="str">
        <f t="shared" si="1101"/>
        <v/>
      </c>
      <c r="J7025" s="92" t="str">
        <f t="shared" si="1102"/>
        <v/>
      </c>
      <c r="K7025" s="92" t="str">
        <f t="shared" si="1103"/>
        <v/>
      </c>
      <c r="L7025" s="92" t="str">
        <f t="shared" si="1104"/>
        <v/>
      </c>
      <c r="M7025" s="95" t="str">
        <f>IF(A7025&lt;&gt;"",IF(MID(C7025,1,1)="c",SigmaEpsConcrete(I7025,$AN$30:$AN$33,$AR$30:$AR$33,$AS$26,$AS$27,$AS$28,$AQ$20,$AU$19),""),"")</f>
        <v/>
      </c>
      <c r="N7025" s="95" t="str">
        <f>IF(A7025&lt;&gt;"",IF(MID(C7025,1,1)="r",SigmaEpsReinf(J7025,$AS$42:$AS$43,$AS$41,$AS$39,$AS$40,$AQ$38),""),"")</f>
        <v/>
      </c>
      <c r="Q7025" s="92" t="str">
        <f t="shared" si="1106"/>
        <v/>
      </c>
      <c r="R7025" s="92" t="str">
        <f t="shared" si="1107"/>
        <v/>
      </c>
      <c r="U7025" s="5"/>
      <c r="V7025" s="5"/>
      <c r="W7025" s="94" t="str">
        <f t="shared" si="1105"/>
        <v/>
      </c>
      <c r="X7025" s="94" t="str">
        <f t="shared" si="1108"/>
        <v/>
      </c>
      <c r="Y7025" s="5"/>
      <c r="BK7025" s="8"/>
      <c r="BL7025" s="5"/>
      <c r="BM7025" s="5"/>
      <c r="BN7025" s="5"/>
      <c r="BO7025" s="5"/>
      <c r="BP7025" s="1"/>
      <c r="BQ7025" s="1"/>
      <c r="BR7025" s="1"/>
      <c r="BS7025" s="1"/>
      <c r="BT7025" s="1"/>
      <c r="BU7025" s="4"/>
      <c r="BV7025" s="1"/>
      <c r="BW7025" s="3"/>
      <c r="BX7025" s="4"/>
      <c r="BY7025" s="5"/>
      <c r="BZ7025" s="5"/>
      <c r="CA7025" s="5"/>
      <c r="CB7025" s="5"/>
      <c r="CC7025" s="5"/>
      <c r="CD7025" s="43"/>
    </row>
    <row r="7026" spans="1:82" x14ac:dyDescent="0.25">
      <c r="A7026" s="8"/>
      <c r="B7026" s="5"/>
      <c r="C7026" s="5"/>
      <c r="D7026" s="5"/>
      <c r="E7026" s="5"/>
      <c r="F7026" s="94" t="str">
        <f t="shared" si="1099"/>
        <v/>
      </c>
      <c r="G7026" s="94" t="str">
        <f t="shared" si="1100"/>
        <v/>
      </c>
      <c r="H7026" s="127" t="str">
        <f>IF(A7026&lt;&gt;"",IF(MID(C7026,1,1)="c",$AS$26,IF(MID(C7026,1,1)="r",$AS$41,IF(MID(C7026,1,1)="p",#REF!,#REF!))),"")</f>
        <v/>
      </c>
      <c r="I7026" s="92" t="str">
        <f t="shared" si="1101"/>
        <v/>
      </c>
      <c r="J7026" s="92" t="str">
        <f t="shared" si="1102"/>
        <v/>
      </c>
      <c r="K7026" s="92" t="str">
        <f t="shared" si="1103"/>
        <v/>
      </c>
      <c r="L7026" s="92" t="str">
        <f t="shared" si="1104"/>
        <v/>
      </c>
      <c r="M7026" s="95" t="str">
        <f>IF(A7026&lt;&gt;"",IF(MID(C7026,1,1)="c",SigmaEpsConcrete(I7026,$AN$30:$AN$33,$AR$30:$AR$33,$AS$26,$AS$27,$AS$28,$AQ$20,$AU$19),""),"")</f>
        <v/>
      </c>
      <c r="N7026" s="95" t="str">
        <f>IF(A7026&lt;&gt;"",IF(MID(C7026,1,1)="r",SigmaEpsReinf(J7026,$AS$42:$AS$43,$AS$41,$AS$39,$AS$40,$AQ$38),""),"")</f>
        <v/>
      </c>
      <c r="Q7026" s="92" t="str">
        <f t="shared" si="1106"/>
        <v/>
      </c>
      <c r="R7026" s="92" t="str">
        <f t="shared" si="1107"/>
        <v/>
      </c>
      <c r="U7026" s="5"/>
      <c r="V7026" s="5"/>
      <c r="W7026" s="94" t="str">
        <f t="shared" si="1105"/>
        <v/>
      </c>
      <c r="X7026" s="94" t="str">
        <f t="shared" si="1108"/>
        <v/>
      </c>
      <c r="Y7026" s="5"/>
      <c r="BK7026" s="8"/>
      <c r="BL7026" s="5"/>
      <c r="BM7026" s="5"/>
      <c r="BN7026" s="5"/>
      <c r="BO7026" s="5"/>
      <c r="BP7026" s="1"/>
      <c r="BQ7026" s="1"/>
      <c r="BR7026" s="1"/>
      <c r="BS7026" s="1"/>
      <c r="BT7026" s="1"/>
      <c r="BU7026" s="4"/>
      <c r="BV7026" s="1"/>
      <c r="BW7026" s="3"/>
      <c r="BX7026" s="4"/>
      <c r="BY7026" s="5"/>
      <c r="BZ7026" s="5"/>
      <c r="CA7026" s="5"/>
      <c r="CB7026" s="5"/>
      <c r="CC7026" s="5"/>
      <c r="CD7026" s="43"/>
    </row>
    <row r="7027" spans="1:82" x14ac:dyDescent="0.25">
      <c r="A7027" s="8"/>
      <c r="B7027" s="5"/>
      <c r="C7027" s="5"/>
      <c r="D7027" s="5"/>
      <c r="E7027" s="5"/>
      <c r="F7027" s="94" t="str">
        <f t="shared" si="1099"/>
        <v/>
      </c>
      <c r="G7027" s="94" t="str">
        <f t="shared" si="1100"/>
        <v/>
      </c>
      <c r="H7027" s="127" t="str">
        <f>IF(A7027&lt;&gt;"",IF(MID(C7027,1,1)="c",$AS$26,IF(MID(C7027,1,1)="r",$AS$41,IF(MID(C7027,1,1)="p",#REF!,#REF!))),"")</f>
        <v/>
      </c>
      <c r="I7027" s="92" t="str">
        <f t="shared" si="1101"/>
        <v/>
      </c>
      <c r="J7027" s="92" t="str">
        <f t="shared" si="1102"/>
        <v/>
      </c>
      <c r="K7027" s="92" t="str">
        <f t="shared" si="1103"/>
        <v/>
      </c>
      <c r="L7027" s="92" t="str">
        <f t="shared" si="1104"/>
        <v/>
      </c>
      <c r="M7027" s="95" t="str">
        <f>IF(A7027&lt;&gt;"",IF(MID(C7027,1,1)="c",SigmaEpsConcrete(I7027,$AN$30:$AN$33,$AR$30:$AR$33,$AS$26,$AS$27,$AS$28,$AQ$20,$AU$19),""),"")</f>
        <v/>
      </c>
      <c r="N7027" s="95" t="str">
        <f>IF(A7027&lt;&gt;"",IF(MID(C7027,1,1)="r",SigmaEpsReinf(J7027,$AS$42:$AS$43,$AS$41,$AS$39,$AS$40,$AQ$38),""),"")</f>
        <v/>
      </c>
      <c r="Q7027" s="92" t="str">
        <f t="shared" si="1106"/>
        <v/>
      </c>
      <c r="R7027" s="92" t="str">
        <f t="shared" si="1107"/>
        <v/>
      </c>
      <c r="U7027" s="5"/>
      <c r="V7027" s="5"/>
      <c r="W7027" s="94" t="str">
        <f t="shared" si="1105"/>
        <v/>
      </c>
      <c r="X7027" s="94" t="str">
        <f t="shared" si="1108"/>
        <v/>
      </c>
      <c r="Y7027" s="5"/>
      <c r="BK7027" s="8"/>
      <c r="BL7027" s="5"/>
      <c r="BM7027" s="5"/>
      <c r="BN7027" s="5"/>
      <c r="BO7027" s="5"/>
      <c r="BP7027" s="1"/>
      <c r="BQ7027" s="1"/>
      <c r="BR7027" s="1"/>
      <c r="BS7027" s="1"/>
      <c r="BT7027" s="1"/>
      <c r="BU7027" s="4"/>
      <c r="BV7027" s="1"/>
      <c r="BW7027" s="3"/>
      <c r="BX7027" s="4"/>
      <c r="BY7027" s="5"/>
      <c r="BZ7027" s="5"/>
      <c r="CA7027" s="5"/>
      <c r="CB7027" s="5"/>
      <c r="CC7027" s="5"/>
      <c r="CD7027" s="43"/>
    </row>
    <row r="7028" spans="1:82" x14ac:dyDescent="0.25">
      <c r="A7028" s="8"/>
      <c r="B7028" s="5"/>
      <c r="C7028" s="5"/>
      <c r="D7028" s="5"/>
      <c r="E7028" s="5"/>
      <c r="F7028" s="94" t="str">
        <f t="shared" si="1099"/>
        <v/>
      </c>
      <c r="G7028" s="94" t="str">
        <f t="shared" si="1100"/>
        <v/>
      </c>
      <c r="H7028" s="127" t="str">
        <f>IF(A7028&lt;&gt;"",IF(MID(C7028,1,1)="c",$AS$26,IF(MID(C7028,1,1)="r",$AS$41,IF(MID(C7028,1,1)="p",#REF!,#REF!))),"")</f>
        <v/>
      </c>
      <c r="I7028" s="92" t="str">
        <f t="shared" si="1101"/>
        <v/>
      </c>
      <c r="J7028" s="92" t="str">
        <f t="shared" si="1102"/>
        <v/>
      </c>
      <c r="K7028" s="92" t="str">
        <f t="shared" si="1103"/>
        <v/>
      </c>
      <c r="L7028" s="92" t="str">
        <f t="shared" si="1104"/>
        <v/>
      </c>
      <c r="M7028" s="95" t="str">
        <f>IF(A7028&lt;&gt;"",IF(MID(C7028,1,1)="c",SigmaEpsConcrete(I7028,$AN$30:$AN$33,$AR$30:$AR$33,$AS$26,$AS$27,$AS$28,$AQ$20,$AU$19),""),"")</f>
        <v/>
      </c>
      <c r="N7028" s="95" t="str">
        <f>IF(A7028&lt;&gt;"",IF(MID(C7028,1,1)="r",SigmaEpsReinf(J7028,$AS$42:$AS$43,$AS$41,$AS$39,$AS$40,$AQ$38),""),"")</f>
        <v/>
      </c>
      <c r="Q7028" s="92" t="str">
        <f t="shared" si="1106"/>
        <v/>
      </c>
      <c r="R7028" s="92" t="str">
        <f t="shared" si="1107"/>
        <v/>
      </c>
      <c r="U7028" s="5"/>
      <c r="V7028" s="5"/>
      <c r="W7028" s="94" t="str">
        <f t="shared" si="1105"/>
        <v/>
      </c>
      <c r="X7028" s="94" t="str">
        <f t="shared" si="1108"/>
        <v/>
      </c>
      <c r="Y7028" s="5"/>
      <c r="BK7028" s="8"/>
      <c r="BL7028" s="5"/>
      <c r="BM7028" s="5"/>
      <c r="BN7028" s="5"/>
      <c r="BO7028" s="5"/>
      <c r="BP7028" s="1"/>
      <c r="BQ7028" s="1"/>
      <c r="BR7028" s="1"/>
      <c r="BS7028" s="1"/>
      <c r="BT7028" s="1"/>
      <c r="BU7028" s="4"/>
      <c r="BV7028" s="1"/>
      <c r="BW7028" s="3"/>
      <c r="BX7028" s="4"/>
      <c r="BY7028" s="5"/>
      <c r="BZ7028" s="5"/>
      <c r="CA7028" s="5"/>
      <c r="CB7028" s="5"/>
      <c r="CC7028" s="5"/>
      <c r="CD7028" s="43"/>
    </row>
    <row r="7029" spans="1:82" x14ac:dyDescent="0.25">
      <c r="A7029" s="8"/>
      <c r="B7029" s="5"/>
      <c r="C7029" s="5"/>
      <c r="D7029" s="5"/>
      <c r="E7029" s="5"/>
      <c r="F7029" s="94" t="str">
        <f t="shared" si="1099"/>
        <v/>
      </c>
      <c r="G7029" s="94" t="str">
        <f t="shared" si="1100"/>
        <v/>
      </c>
      <c r="H7029" s="127" t="str">
        <f>IF(A7029&lt;&gt;"",IF(MID(C7029,1,1)="c",$AS$26,IF(MID(C7029,1,1)="r",$AS$41,IF(MID(C7029,1,1)="p",#REF!,#REF!))),"")</f>
        <v/>
      </c>
      <c r="I7029" s="92" t="str">
        <f t="shared" si="1101"/>
        <v/>
      </c>
      <c r="J7029" s="92" t="str">
        <f t="shared" si="1102"/>
        <v/>
      </c>
      <c r="K7029" s="92" t="str">
        <f t="shared" si="1103"/>
        <v/>
      </c>
      <c r="L7029" s="92" t="str">
        <f t="shared" si="1104"/>
        <v/>
      </c>
      <c r="M7029" s="95" t="str">
        <f>IF(A7029&lt;&gt;"",IF(MID(C7029,1,1)="c",SigmaEpsConcrete(I7029,$AN$30:$AN$33,$AR$30:$AR$33,$AS$26,$AS$27,$AS$28,$AQ$20,$AU$19),""),"")</f>
        <v/>
      </c>
      <c r="N7029" s="95" t="str">
        <f>IF(A7029&lt;&gt;"",IF(MID(C7029,1,1)="r",SigmaEpsReinf(J7029,$AS$42:$AS$43,$AS$41,$AS$39,$AS$40,$AQ$38),""),"")</f>
        <v/>
      </c>
      <c r="Q7029" s="92" t="str">
        <f t="shared" si="1106"/>
        <v/>
      </c>
      <c r="R7029" s="92" t="str">
        <f t="shared" si="1107"/>
        <v/>
      </c>
      <c r="U7029" s="5"/>
      <c r="V7029" s="5"/>
      <c r="W7029" s="94" t="str">
        <f t="shared" si="1105"/>
        <v/>
      </c>
      <c r="X7029" s="94" t="str">
        <f t="shared" si="1108"/>
        <v/>
      </c>
      <c r="Y7029" s="5"/>
      <c r="BK7029" s="8"/>
      <c r="BL7029" s="5"/>
      <c r="BM7029" s="5"/>
      <c r="BN7029" s="5"/>
      <c r="BO7029" s="5"/>
      <c r="BP7029" s="1"/>
      <c r="BQ7029" s="1"/>
      <c r="BR7029" s="1"/>
      <c r="BS7029" s="1"/>
      <c r="BT7029" s="1"/>
      <c r="BU7029" s="4"/>
      <c r="BV7029" s="1"/>
      <c r="BW7029" s="3"/>
      <c r="BX7029" s="4"/>
      <c r="BY7029" s="5"/>
      <c r="BZ7029" s="5"/>
      <c r="CA7029" s="5"/>
      <c r="CB7029" s="5"/>
      <c r="CC7029" s="5"/>
      <c r="CD7029" s="43"/>
    </row>
    <row r="7030" spans="1:82" x14ac:dyDescent="0.25">
      <c r="A7030" s="8"/>
      <c r="B7030" s="5"/>
      <c r="C7030" s="5"/>
      <c r="D7030" s="5"/>
      <c r="E7030" s="5"/>
      <c r="F7030" s="94" t="str">
        <f t="shared" si="1099"/>
        <v/>
      </c>
      <c r="G7030" s="94" t="str">
        <f t="shared" si="1100"/>
        <v/>
      </c>
      <c r="H7030" s="127" t="str">
        <f>IF(A7030&lt;&gt;"",IF(MID(C7030,1,1)="c",$AS$26,IF(MID(C7030,1,1)="r",$AS$41,IF(MID(C7030,1,1)="p",#REF!,#REF!))),"")</f>
        <v/>
      </c>
      <c r="I7030" s="92" t="str">
        <f t="shared" si="1101"/>
        <v/>
      </c>
      <c r="J7030" s="92" t="str">
        <f t="shared" si="1102"/>
        <v/>
      </c>
      <c r="K7030" s="92" t="str">
        <f t="shared" si="1103"/>
        <v/>
      </c>
      <c r="L7030" s="92" t="str">
        <f t="shared" si="1104"/>
        <v/>
      </c>
      <c r="M7030" s="95" t="str">
        <f>IF(A7030&lt;&gt;"",IF(MID(C7030,1,1)="c",SigmaEpsConcrete(I7030,$AN$30:$AN$33,$AR$30:$AR$33,$AS$26,$AS$27,$AS$28,$AQ$20,$AU$19),""),"")</f>
        <v/>
      </c>
      <c r="N7030" s="95" t="str">
        <f>IF(A7030&lt;&gt;"",IF(MID(C7030,1,1)="r",SigmaEpsReinf(J7030,$AS$42:$AS$43,$AS$41,$AS$39,$AS$40,$AQ$38),""),"")</f>
        <v/>
      </c>
      <c r="Q7030" s="92" t="str">
        <f t="shared" si="1106"/>
        <v/>
      </c>
      <c r="R7030" s="92" t="str">
        <f t="shared" si="1107"/>
        <v/>
      </c>
      <c r="U7030" s="5"/>
      <c r="V7030" s="5"/>
      <c r="W7030" s="94" t="str">
        <f t="shared" si="1105"/>
        <v/>
      </c>
      <c r="X7030" s="94" t="str">
        <f t="shared" si="1108"/>
        <v/>
      </c>
      <c r="Y7030" s="5"/>
      <c r="BK7030" s="8"/>
      <c r="BL7030" s="5"/>
      <c r="BM7030" s="5"/>
      <c r="BN7030" s="5"/>
      <c r="BO7030" s="5"/>
      <c r="BP7030" s="1"/>
      <c r="BQ7030" s="1"/>
      <c r="BR7030" s="1"/>
      <c r="BS7030" s="1"/>
      <c r="BT7030" s="1"/>
      <c r="BU7030" s="4"/>
      <c r="BV7030" s="1"/>
      <c r="BW7030" s="3"/>
      <c r="BX7030" s="4"/>
      <c r="BY7030" s="5"/>
      <c r="BZ7030" s="5"/>
      <c r="CA7030" s="5"/>
      <c r="CB7030" s="5"/>
      <c r="CC7030" s="5"/>
      <c r="CD7030" s="43"/>
    </row>
    <row r="7031" spans="1:82" x14ac:dyDescent="0.25">
      <c r="A7031" s="8"/>
      <c r="B7031" s="5"/>
      <c r="C7031" s="5"/>
      <c r="D7031" s="5"/>
      <c r="E7031" s="5"/>
      <c r="F7031" s="94" t="str">
        <f t="shared" si="1099"/>
        <v/>
      </c>
      <c r="G7031" s="94" t="str">
        <f t="shared" si="1100"/>
        <v/>
      </c>
      <c r="H7031" s="127" t="str">
        <f>IF(A7031&lt;&gt;"",IF(MID(C7031,1,1)="c",$AS$26,IF(MID(C7031,1,1)="r",$AS$41,IF(MID(C7031,1,1)="p",#REF!,#REF!))),"")</f>
        <v/>
      </c>
      <c r="I7031" s="92" t="str">
        <f t="shared" si="1101"/>
        <v/>
      </c>
      <c r="J7031" s="92" t="str">
        <f t="shared" si="1102"/>
        <v/>
      </c>
      <c r="K7031" s="92" t="str">
        <f t="shared" si="1103"/>
        <v/>
      </c>
      <c r="L7031" s="92" t="str">
        <f t="shared" si="1104"/>
        <v/>
      </c>
      <c r="M7031" s="95" t="str">
        <f>IF(A7031&lt;&gt;"",IF(MID(C7031,1,1)="c",SigmaEpsConcrete(I7031,$AN$30:$AN$33,$AR$30:$AR$33,$AS$26,$AS$27,$AS$28,$AQ$20,$AU$19),""),"")</f>
        <v/>
      </c>
      <c r="N7031" s="95" t="str">
        <f>IF(A7031&lt;&gt;"",IF(MID(C7031,1,1)="r",SigmaEpsReinf(J7031,$AS$42:$AS$43,$AS$41,$AS$39,$AS$40,$AQ$38),""),"")</f>
        <v/>
      </c>
      <c r="Q7031" s="92" t="str">
        <f t="shared" si="1106"/>
        <v/>
      </c>
      <c r="R7031" s="92" t="str">
        <f t="shared" si="1107"/>
        <v/>
      </c>
      <c r="U7031" s="5"/>
      <c r="V7031" s="5"/>
      <c r="W7031" s="94" t="str">
        <f t="shared" si="1105"/>
        <v/>
      </c>
      <c r="X7031" s="94" t="str">
        <f t="shared" si="1108"/>
        <v/>
      </c>
      <c r="Y7031" s="5"/>
      <c r="BK7031" s="8"/>
      <c r="BL7031" s="5"/>
      <c r="BM7031" s="5"/>
      <c r="BN7031" s="5"/>
      <c r="BO7031" s="5"/>
      <c r="BP7031" s="1"/>
      <c r="BQ7031" s="1"/>
      <c r="BR7031" s="1"/>
      <c r="BS7031" s="1"/>
      <c r="BT7031" s="1"/>
      <c r="BU7031" s="4"/>
      <c r="BV7031" s="1"/>
      <c r="BW7031" s="3"/>
      <c r="BX7031" s="4"/>
      <c r="BY7031" s="5"/>
      <c r="BZ7031" s="5"/>
      <c r="CA7031" s="5"/>
      <c r="CB7031" s="5"/>
      <c r="CC7031" s="5"/>
      <c r="CD7031" s="43"/>
    </row>
    <row r="7032" spans="1:82" x14ac:dyDescent="0.25">
      <c r="A7032" s="8"/>
      <c r="B7032" s="5"/>
      <c r="C7032" s="5"/>
      <c r="D7032" s="5"/>
      <c r="E7032" s="5"/>
      <c r="F7032" s="94" t="str">
        <f t="shared" si="1099"/>
        <v/>
      </c>
      <c r="G7032" s="94" t="str">
        <f t="shared" si="1100"/>
        <v/>
      </c>
      <c r="H7032" s="127" t="str">
        <f>IF(A7032&lt;&gt;"",IF(MID(C7032,1,1)="c",$AS$26,IF(MID(C7032,1,1)="r",$AS$41,IF(MID(C7032,1,1)="p",#REF!,#REF!))),"")</f>
        <v/>
      </c>
      <c r="I7032" s="92" t="str">
        <f t="shared" si="1101"/>
        <v/>
      </c>
      <c r="J7032" s="92" t="str">
        <f t="shared" si="1102"/>
        <v/>
      </c>
      <c r="K7032" s="92" t="str">
        <f t="shared" si="1103"/>
        <v/>
      </c>
      <c r="L7032" s="92" t="str">
        <f t="shared" si="1104"/>
        <v/>
      </c>
      <c r="M7032" s="95" t="str">
        <f>IF(A7032&lt;&gt;"",IF(MID(C7032,1,1)="c",SigmaEpsConcrete(I7032,$AN$30:$AN$33,$AR$30:$AR$33,$AS$26,$AS$27,$AS$28,$AQ$20,$AU$19),""),"")</f>
        <v/>
      </c>
      <c r="N7032" s="95" t="str">
        <f>IF(A7032&lt;&gt;"",IF(MID(C7032,1,1)="r",SigmaEpsReinf(J7032,$AS$42:$AS$43,$AS$41,$AS$39,$AS$40,$AQ$38),""),"")</f>
        <v/>
      </c>
      <c r="Q7032" s="92" t="str">
        <f t="shared" si="1106"/>
        <v/>
      </c>
      <c r="R7032" s="92" t="str">
        <f t="shared" si="1107"/>
        <v/>
      </c>
      <c r="U7032" s="5"/>
      <c r="V7032" s="5"/>
      <c r="W7032" s="94" t="str">
        <f t="shared" si="1105"/>
        <v/>
      </c>
      <c r="X7032" s="94" t="str">
        <f t="shared" si="1108"/>
        <v/>
      </c>
      <c r="Y7032" s="5"/>
      <c r="BK7032" s="8"/>
      <c r="BL7032" s="5"/>
      <c r="BM7032" s="5"/>
      <c r="BN7032" s="5"/>
      <c r="BO7032" s="5"/>
      <c r="BP7032" s="1"/>
      <c r="BQ7032" s="1"/>
      <c r="BR7032" s="1"/>
      <c r="BS7032" s="1"/>
      <c r="BT7032" s="1"/>
      <c r="BU7032" s="4"/>
      <c r="BV7032" s="1"/>
      <c r="BW7032" s="3"/>
      <c r="BX7032" s="4"/>
      <c r="BY7032" s="5"/>
      <c r="BZ7032" s="5"/>
      <c r="CA7032" s="5"/>
      <c r="CB7032" s="5"/>
      <c r="CC7032" s="5"/>
      <c r="CD7032" s="43"/>
    </row>
    <row r="7033" spans="1:82" x14ac:dyDescent="0.25">
      <c r="A7033" s="8"/>
      <c r="B7033" s="5"/>
      <c r="C7033" s="5"/>
      <c r="D7033" s="5"/>
      <c r="E7033" s="5"/>
      <c r="F7033" s="94" t="str">
        <f t="shared" si="1099"/>
        <v/>
      </c>
      <c r="G7033" s="94" t="str">
        <f t="shared" si="1100"/>
        <v/>
      </c>
      <c r="H7033" s="127" t="str">
        <f>IF(A7033&lt;&gt;"",IF(MID(C7033,1,1)="c",$AS$26,IF(MID(C7033,1,1)="r",$AS$41,IF(MID(C7033,1,1)="p",#REF!,#REF!))),"")</f>
        <v/>
      </c>
      <c r="I7033" s="92" t="str">
        <f t="shared" si="1101"/>
        <v/>
      </c>
      <c r="J7033" s="92" t="str">
        <f t="shared" si="1102"/>
        <v/>
      </c>
      <c r="K7033" s="92" t="str">
        <f t="shared" si="1103"/>
        <v/>
      </c>
      <c r="L7033" s="92" t="str">
        <f t="shared" si="1104"/>
        <v/>
      </c>
      <c r="M7033" s="95" t="str">
        <f>IF(A7033&lt;&gt;"",IF(MID(C7033,1,1)="c",SigmaEpsConcrete(I7033,$AN$30:$AN$33,$AR$30:$AR$33,$AS$26,$AS$27,$AS$28,$AQ$20,$AU$19),""),"")</f>
        <v/>
      </c>
      <c r="N7033" s="95" t="str">
        <f>IF(A7033&lt;&gt;"",IF(MID(C7033,1,1)="r",SigmaEpsReinf(J7033,$AS$42:$AS$43,$AS$41,$AS$39,$AS$40,$AQ$38),""),"")</f>
        <v/>
      </c>
      <c r="Q7033" s="92" t="str">
        <f t="shared" si="1106"/>
        <v/>
      </c>
      <c r="R7033" s="92" t="str">
        <f t="shared" si="1107"/>
        <v/>
      </c>
      <c r="U7033" s="5"/>
      <c r="V7033" s="5"/>
      <c r="W7033" s="94" t="str">
        <f t="shared" si="1105"/>
        <v/>
      </c>
      <c r="X7033" s="94" t="str">
        <f t="shared" si="1108"/>
        <v/>
      </c>
      <c r="Y7033" s="5"/>
      <c r="BK7033" s="8"/>
      <c r="BL7033" s="5"/>
      <c r="BM7033" s="5"/>
      <c r="BN7033" s="5"/>
      <c r="BO7033" s="5"/>
      <c r="BP7033" s="1"/>
      <c r="BQ7033" s="1"/>
      <c r="BR7033" s="1"/>
      <c r="BS7033" s="1"/>
      <c r="BT7033" s="1"/>
      <c r="BU7033" s="4"/>
      <c r="BV7033" s="1"/>
      <c r="BW7033" s="3"/>
      <c r="BX7033" s="4"/>
      <c r="BY7033" s="5"/>
      <c r="BZ7033" s="5"/>
      <c r="CA7033" s="5"/>
      <c r="CB7033" s="5"/>
      <c r="CC7033" s="5"/>
      <c r="CD7033" s="43"/>
    </row>
    <row r="7034" spans="1:82" x14ac:dyDescent="0.25">
      <c r="A7034" s="8"/>
      <c r="B7034" s="5"/>
      <c r="C7034" s="5"/>
      <c r="D7034" s="5"/>
      <c r="E7034" s="5"/>
      <c r="F7034" s="94" t="str">
        <f t="shared" si="1099"/>
        <v/>
      </c>
      <c r="G7034" s="94" t="str">
        <f t="shared" si="1100"/>
        <v/>
      </c>
      <c r="H7034" s="127" t="str">
        <f>IF(A7034&lt;&gt;"",IF(MID(C7034,1,1)="c",$AS$26,IF(MID(C7034,1,1)="r",$AS$41,IF(MID(C7034,1,1)="p",#REF!,#REF!))),"")</f>
        <v/>
      </c>
      <c r="I7034" s="92" t="str">
        <f t="shared" si="1101"/>
        <v/>
      </c>
      <c r="J7034" s="92" t="str">
        <f t="shared" si="1102"/>
        <v/>
      </c>
      <c r="K7034" s="92" t="str">
        <f t="shared" si="1103"/>
        <v/>
      </c>
      <c r="L7034" s="92" t="str">
        <f t="shared" si="1104"/>
        <v/>
      </c>
      <c r="M7034" s="95" t="str">
        <f>IF(A7034&lt;&gt;"",IF(MID(C7034,1,1)="c",SigmaEpsConcrete(I7034,$AN$30:$AN$33,$AR$30:$AR$33,$AS$26,$AS$27,$AS$28,$AQ$20,$AU$19),""),"")</f>
        <v/>
      </c>
      <c r="N7034" s="95" t="str">
        <f>IF(A7034&lt;&gt;"",IF(MID(C7034,1,1)="r",SigmaEpsReinf(J7034,$AS$42:$AS$43,$AS$41,$AS$39,$AS$40,$AQ$38),""),"")</f>
        <v/>
      </c>
      <c r="Q7034" s="92" t="str">
        <f t="shared" si="1106"/>
        <v/>
      </c>
      <c r="R7034" s="92" t="str">
        <f t="shared" si="1107"/>
        <v/>
      </c>
      <c r="U7034" s="5"/>
      <c r="V7034" s="5"/>
      <c r="W7034" s="94" t="str">
        <f t="shared" si="1105"/>
        <v/>
      </c>
      <c r="X7034" s="94" t="str">
        <f t="shared" si="1108"/>
        <v/>
      </c>
      <c r="Y7034" s="5"/>
      <c r="BK7034" s="8"/>
      <c r="BL7034" s="5"/>
      <c r="BM7034" s="5"/>
      <c r="BN7034" s="5"/>
      <c r="BO7034" s="5"/>
      <c r="BP7034" s="1"/>
      <c r="BQ7034" s="1"/>
      <c r="BR7034" s="1"/>
      <c r="BS7034" s="1"/>
      <c r="BT7034" s="1"/>
      <c r="BU7034" s="4"/>
      <c r="BV7034" s="1"/>
      <c r="BW7034" s="3"/>
      <c r="BX7034" s="4"/>
      <c r="BY7034" s="5"/>
      <c r="BZ7034" s="5"/>
      <c r="CA7034" s="5"/>
      <c r="CB7034" s="5"/>
      <c r="CC7034" s="5"/>
      <c r="CD7034" s="43"/>
    </row>
    <row r="7035" spans="1:82" x14ac:dyDescent="0.25">
      <c r="A7035" s="8"/>
      <c r="B7035" s="5"/>
      <c r="C7035" s="5"/>
      <c r="D7035" s="5"/>
      <c r="E7035" s="5"/>
      <c r="F7035" s="94" t="str">
        <f t="shared" si="1099"/>
        <v/>
      </c>
      <c r="G7035" s="94" t="str">
        <f t="shared" si="1100"/>
        <v/>
      </c>
      <c r="H7035" s="127" t="str">
        <f>IF(A7035&lt;&gt;"",IF(MID(C7035,1,1)="c",$AS$26,IF(MID(C7035,1,1)="r",$AS$41,IF(MID(C7035,1,1)="p",#REF!,#REF!))),"")</f>
        <v/>
      </c>
      <c r="I7035" s="92" t="str">
        <f t="shared" si="1101"/>
        <v/>
      </c>
      <c r="J7035" s="92" t="str">
        <f t="shared" si="1102"/>
        <v/>
      </c>
      <c r="K7035" s="92" t="str">
        <f t="shared" si="1103"/>
        <v/>
      </c>
      <c r="L7035" s="92" t="str">
        <f t="shared" si="1104"/>
        <v/>
      </c>
      <c r="M7035" s="95" t="str">
        <f>IF(A7035&lt;&gt;"",IF(MID(C7035,1,1)="c",SigmaEpsConcrete(I7035,$AN$30:$AN$33,$AR$30:$AR$33,$AS$26,$AS$27,$AS$28,$AQ$20,$AU$19),""),"")</f>
        <v/>
      </c>
      <c r="N7035" s="95" t="str">
        <f>IF(A7035&lt;&gt;"",IF(MID(C7035,1,1)="r",SigmaEpsReinf(J7035,$AS$42:$AS$43,$AS$41,$AS$39,$AS$40,$AQ$38),""),"")</f>
        <v/>
      </c>
      <c r="Q7035" s="92" t="str">
        <f t="shared" si="1106"/>
        <v/>
      </c>
      <c r="R7035" s="92" t="str">
        <f t="shared" si="1107"/>
        <v/>
      </c>
      <c r="U7035" s="5"/>
      <c r="V7035" s="5"/>
      <c r="W7035" s="94" t="str">
        <f t="shared" si="1105"/>
        <v/>
      </c>
      <c r="X7035" s="94" t="str">
        <f t="shared" si="1108"/>
        <v/>
      </c>
      <c r="Y7035" s="5"/>
      <c r="BK7035" s="8"/>
      <c r="BL7035" s="5"/>
      <c r="BM7035" s="5"/>
      <c r="BN7035" s="5"/>
      <c r="BO7035" s="5"/>
      <c r="BP7035" s="1"/>
      <c r="BQ7035" s="1"/>
      <c r="BR7035" s="1"/>
      <c r="BS7035" s="1"/>
      <c r="BT7035" s="1"/>
      <c r="BU7035" s="4"/>
      <c r="BV7035" s="1"/>
      <c r="BW7035" s="3"/>
      <c r="BX7035" s="4"/>
      <c r="BY7035" s="5"/>
      <c r="BZ7035" s="5"/>
      <c r="CA7035" s="5"/>
      <c r="CB7035" s="5"/>
      <c r="CC7035" s="5"/>
      <c r="CD7035" s="43"/>
    </row>
    <row r="7036" spans="1:82" x14ac:dyDescent="0.25">
      <c r="A7036" s="8"/>
      <c r="B7036" s="5"/>
      <c r="C7036" s="5"/>
      <c r="D7036" s="5"/>
      <c r="E7036" s="5"/>
      <c r="F7036" s="94" t="str">
        <f t="shared" si="1099"/>
        <v/>
      </c>
      <c r="G7036" s="94" t="str">
        <f t="shared" si="1100"/>
        <v/>
      </c>
      <c r="H7036" s="127" t="str">
        <f>IF(A7036&lt;&gt;"",IF(MID(C7036,1,1)="c",$AS$26,IF(MID(C7036,1,1)="r",$AS$41,IF(MID(C7036,1,1)="p",#REF!,#REF!))),"")</f>
        <v/>
      </c>
      <c r="I7036" s="92" t="str">
        <f t="shared" si="1101"/>
        <v/>
      </c>
      <c r="J7036" s="92" t="str">
        <f t="shared" si="1102"/>
        <v/>
      </c>
      <c r="K7036" s="92" t="str">
        <f t="shared" si="1103"/>
        <v/>
      </c>
      <c r="L7036" s="92" t="str">
        <f t="shared" si="1104"/>
        <v/>
      </c>
      <c r="M7036" s="95" t="str">
        <f>IF(A7036&lt;&gt;"",IF(MID(C7036,1,1)="c",SigmaEpsConcrete(I7036,$AN$30:$AN$33,$AR$30:$AR$33,$AS$26,$AS$27,$AS$28,$AQ$20,$AU$19),""),"")</f>
        <v/>
      </c>
      <c r="N7036" s="95" t="str">
        <f>IF(A7036&lt;&gt;"",IF(MID(C7036,1,1)="r",SigmaEpsReinf(J7036,$AS$42:$AS$43,$AS$41,$AS$39,$AS$40,$AQ$38),""),"")</f>
        <v/>
      </c>
      <c r="Q7036" s="92" t="str">
        <f t="shared" si="1106"/>
        <v/>
      </c>
      <c r="R7036" s="92" t="str">
        <f t="shared" si="1107"/>
        <v/>
      </c>
      <c r="U7036" s="5"/>
      <c r="V7036" s="5"/>
      <c r="W7036" s="94" t="str">
        <f t="shared" si="1105"/>
        <v/>
      </c>
      <c r="X7036" s="94" t="str">
        <f t="shared" si="1108"/>
        <v/>
      </c>
      <c r="Y7036" s="5"/>
      <c r="BK7036" s="8"/>
      <c r="BL7036" s="5"/>
      <c r="BM7036" s="5"/>
      <c r="BN7036" s="5"/>
      <c r="BO7036" s="5"/>
      <c r="BP7036" s="1"/>
      <c r="BQ7036" s="1"/>
      <c r="BR7036" s="1"/>
      <c r="BS7036" s="1"/>
      <c r="BT7036" s="1"/>
      <c r="BU7036" s="4"/>
      <c r="BV7036" s="1"/>
      <c r="BW7036" s="3"/>
      <c r="BX7036" s="4"/>
      <c r="BY7036" s="5"/>
      <c r="BZ7036" s="5"/>
      <c r="CA7036" s="5"/>
      <c r="CB7036" s="5"/>
      <c r="CC7036" s="5"/>
      <c r="CD7036" s="43"/>
    </row>
    <row r="7037" spans="1:82" x14ac:dyDescent="0.25">
      <c r="A7037" s="8"/>
      <c r="B7037" s="5"/>
      <c r="C7037" s="5"/>
      <c r="D7037" s="5"/>
      <c r="E7037" s="5"/>
      <c r="F7037" s="94" t="str">
        <f t="shared" si="1099"/>
        <v/>
      </c>
      <c r="G7037" s="94" t="str">
        <f t="shared" si="1100"/>
        <v/>
      </c>
      <c r="H7037" s="127" t="str">
        <f>IF(A7037&lt;&gt;"",IF(MID(C7037,1,1)="c",$AS$26,IF(MID(C7037,1,1)="r",$AS$41,IF(MID(C7037,1,1)="p",#REF!,#REF!))),"")</f>
        <v/>
      </c>
      <c r="I7037" s="92" t="str">
        <f t="shared" si="1101"/>
        <v/>
      </c>
      <c r="J7037" s="92" t="str">
        <f t="shared" si="1102"/>
        <v/>
      </c>
      <c r="K7037" s="92" t="str">
        <f t="shared" si="1103"/>
        <v/>
      </c>
      <c r="L7037" s="92" t="str">
        <f t="shared" si="1104"/>
        <v/>
      </c>
      <c r="M7037" s="95" t="str">
        <f>IF(A7037&lt;&gt;"",IF(MID(C7037,1,1)="c",SigmaEpsConcrete(I7037,$AN$30:$AN$33,$AR$30:$AR$33,$AS$26,$AS$27,$AS$28,$AQ$20,$AU$19),""),"")</f>
        <v/>
      </c>
      <c r="N7037" s="95" t="str">
        <f>IF(A7037&lt;&gt;"",IF(MID(C7037,1,1)="r",SigmaEpsReinf(J7037,$AS$42:$AS$43,$AS$41,$AS$39,$AS$40,$AQ$38),""),"")</f>
        <v/>
      </c>
      <c r="Q7037" s="92" t="str">
        <f t="shared" si="1106"/>
        <v/>
      </c>
      <c r="R7037" s="92" t="str">
        <f t="shared" si="1107"/>
        <v/>
      </c>
      <c r="U7037" s="5"/>
      <c r="V7037" s="5"/>
      <c r="W7037" s="94" t="str">
        <f t="shared" si="1105"/>
        <v/>
      </c>
      <c r="X7037" s="94" t="str">
        <f t="shared" si="1108"/>
        <v/>
      </c>
      <c r="Y7037" s="5"/>
      <c r="BK7037" s="8"/>
      <c r="BL7037" s="5"/>
      <c r="BM7037" s="5"/>
      <c r="BN7037" s="5"/>
      <c r="BO7037" s="5"/>
      <c r="BP7037" s="1"/>
      <c r="BQ7037" s="1"/>
      <c r="BR7037" s="1"/>
      <c r="BS7037" s="1"/>
      <c r="BT7037" s="1"/>
      <c r="BU7037" s="4"/>
      <c r="BV7037" s="1"/>
      <c r="BW7037" s="3"/>
      <c r="BX7037" s="4"/>
      <c r="BY7037" s="5"/>
      <c r="BZ7037" s="5"/>
      <c r="CA7037" s="5"/>
      <c r="CB7037" s="5"/>
      <c r="CC7037" s="5"/>
      <c r="CD7037" s="43"/>
    </row>
    <row r="7038" spans="1:82" x14ac:dyDescent="0.25">
      <c r="A7038" s="8"/>
      <c r="B7038" s="5"/>
      <c r="C7038" s="5"/>
      <c r="D7038" s="5"/>
      <c r="E7038" s="5"/>
      <c r="F7038" s="94" t="str">
        <f t="shared" si="1099"/>
        <v/>
      </c>
      <c r="G7038" s="94" t="str">
        <f t="shared" si="1100"/>
        <v/>
      </c>
      <c r="H7038" s="127" t="str">
        <f>IF(A7038&lt;&gt;"",IF(MID(C7038,1,1)="c",$AS$26,IF(MID(C7038,1,1)="r",$AS$41,IF(MID(C7038,1,1)="p",#REF!,#REF!))),"")</f>
        <v/>
      </c>
      <c r="I7038" s="92" t="str">
        <f t="shared" si="1101"/>
        <v/>
      </c>
      <c r="J7038" s="92" t="str">
        <f t="shared" si="1102"/>
        <v/>
      </c>
      <c r="K7038" s="92" t="str">
        <f t="shared" si="1103"/>
        <v/>
      </c>
      <c r="L7038" s="92" t="str">
        <f t="shared" si="1104"/>
        <v/>
      </c>
      <c r="M7038" s="95" t="str">
        <f>IF(A7038&lt;&gt;"",IF(MID(C7038,1,1)="c",SigmaEpsConcrete(I7038,$AN$30:$AN$33,$AR$30:$AR$33,$AS$26,$AS$27,$AS$28,$AQ$20,$AU$19),""),"")</f>
        <v/>
      </c>
      <c r="N7038" s="95" t="str">
        <f>IF(A7038&lt;&gt;"",IF(MID(C7038,1,1)="r",SigmaEpsReinf(J7038,$AS$42:$AS$43,$AS$41,$AS$39,$AS$40,$AQ$38),""),"")</f>
        <v/>
      </c>
      <c r="Q7038" s="92" t="str">
        <f t="shared" si="1106"/>
        <v/>
      </c>
      <c r="R7038" s="92" t="str">
        <f t="shared" si="1107"/>
        <v/>
      </c>
      <c r="U7038" s="5"/>
      <c r="V7038" s="5"/>
      <c r="W7038" s="94" t="str">
        <f t="shared" si="1105"/>
        <v/>
      </c>
      <c r="X7038" s="94" t="str">
        <f t="shared" si="1108"/>
        <v/>
      </c>
      <c r="Y7038" s="5"/>
      <c r="BK7038" s="8"/>
      <c r="BL7038" s="5"/>
      <c r="BM7038" s="5"/>
      <c r="BN7038" s="5"/>
      <c r="BO7038" s="5"/>
      <c r="BP7038" s="1"/>
      <c r="BQ7038" s="1"/>
      <c r="BR7038" s="1"/>
      <c r="BS7038" s="1"/>
      <c r="BT7038" s="1"/>
      <c r="BU7038" s="4"/>
      <c r="BV7038" s="1"/>
      <c r="BW7038" s="3"/>
      <c r="BX7038" s="4"/>
      <c r="BY7038" s="5"/>
      <c r="BZ7038" s="5"/>
      <c r="CA7038" s="5"/>
      <c r="CB7038" s="5"/>
      <c r="CC7038" s="5"/>
      <c r="CD7038" s="43"/>
    </row>
    <row r="7039" spans="1:82" x14ac:dyDescent="0.25">
      <c r="A7039" s="8"/>
      <c r="B7039" s="5"/>
      <c r="C7039" s="5"/>
      <c r="D7039" s="5"/>
      <c r="E7039" s="5"/>
      <c r="F7039" s="94" t="str">
        <f t="shared" si="1099"/>
        <v/>
      </c>
      <c r="G7039" s="94" t="str">
        <f t="shared" si="1100"/>
        <v/>
      </c>
      <c r="H7039" s="127" t="str">
        <f>IF(A7039&lt;&gt;"",IF(MID(C7039,1,1)="c",$AS$26,IF(MID(C7039,1,1)="r",$AS$41,IF(MID(C7039,1,1)="p",#REF!,#REF!))),"")</f>
        <v/>
      </c>
      <c r="I7039" s="92" t="str">
        <f t="shared" si="1101"/>
        <v/>
      </c>
      <c r="J7039" s="92" t="str">
        <f t="shared" si="1102"/>
        <v/>
      </c>
      <c r="K7039" s="92" t="str">
        <f t="shared" si="1103"/>
        <v/>
      </c>
      <c r="L7039" s="92" t="str">
        <f t="shared" si="1104"/>
        <v/>
      </c>
      <c r="M7039" s="95" t="str">
        <f>IF(A7039&lt;&gt;"",IF(MID(C7039,1,1)="c",SigmaEpsConcrete(I7039,$AN$30:$AN$33,$AR$30:$AR$33,$AS$26,$AS$27,$AS$28,$AQ$20,$AU$19),""),"")</f>
        <v/>
      </c>
      <c r="N7039" s="95" t="str">
        <f>IF(A7039&lt;&gt;"",IF(MID(C7039,1,1)="r",SigmaEpsReinf(J7039,$AS$42:$AS$43,$AS$41,$AS$39,$AS$40,$AQ$38),""),"")</f>
        <v/>
      </c>
      <c r="Q7039" s="92" t="str">
        <f t="shared" si="1106"/>
        <v/>
      </c>
      <c r="R7039" s="92" t="str">
        <f t="shared" si="1107"/>
        <v/>
      </c>
      <c r="U7039" s="5"/>
      <c r="V7039" s="5"/>
      <c r="W7039" s="94" t="str">
        <f t="shared" si="1105"/>
        <v/>
      </c>
      <c r="X7039" s="94" t="str">
        <f t="shared" si="1108"/>
        <v/>
      </c>
      <c r="Y7039" s="5"/>
      <c r="BK7039" s="8"/>
      <c r="BL7039" s="5"/>
      <c r="BM7039" s="5"/>
      <c r="BN7039" s="5"/>
      <c r="BO7039" s="5"/>
      <c r="BP7039" s="1"/>
      <c r="BQ7039" s="1"/>
      <c r="BR7039" s="1"/>
      <c r="BS7039" s="1"/>
      <c r="BT7039" s="1"/>
      <c r="BU7039" s="4"/>
      <c r="BV7039" s="1"/>
      <c r="BW7039" s="3"/>
      <c r="BX7039" s="4"/>
      <c r="BY7039" s="5"/>
      <c r="BZ7039" s="5"/>
      <c r="CA7039" s="5"/>
      <c r="CB7039" s="5"/>
      <c r="CC7039" s="5"/>
      <c r="CD7039" s="43"/>
    </row>
    <row r="7040" spans="1:82" x14ac:dyDescent="0.25">
      <c r="A7040" s="8"/>
      <c r="B7040" s="5"/>
      <c r="C7040" s="5"/>
      <c r="D7040" s="5"/>
      <c r="E7040" s="5"/>
      <c r="F7040" s="94" t="str">
        <f t="shared" si="1099"/>
        <v/>
      </c>
      <c r="G7040" s="94" t="str">
        <f t="shared" si="1100"/>
        <v/>
      </c>
      <c r="H7040" s="127" t="str">
        <f>IF(A7040&lt;&gt;"",IF(MID(C7040,1,1)="c",$AS$26,IF(MID(C7040,1,1)="r",$AS$41,IF(MID(C7040,1,1)="p",#REF!,#REF!))),"")</f>
        <v/>
      </c>
      <c r="I7040" s="92" t="str">
        <f t="shared" si="1101"/>
        <v/>
      </c>
      <c r="J7040" s="92" t="str">
        <f t="shared" si="1102"/>
        <v/>
      </c>
      <c r="K7040" s="92" t="str">
        <f t="shared" si="1103"/>
        <v/>
      </c>
      <c r="L7040" s="92" t="str">
        <f t="shared" si="1104"/>
        <v/>
      </c>
      <c r="M7040" s="95" t="str">
        <f>IF(A7040&lt;&gt;"",IF(MID(C7040,1,1)="c",SigmaEpsConcrete(I7040,$AN$30:$AN$33,$AR$30:$AR$33,$AS$26,$AS$27,$AS$28,$AQ$20,$AU$19),""),"")</f>
        <v/>
      </c>
      <c r="N7040" s="95" t="str">
        <f>IF(A7040&lt;&gt;"",IF(MID(C7040,1,1)="r",SigmaEpsReinf(J7040,$AS$42:$AS$43,$AS$41,$AS$39,$AS$40,$AQ$38),""),"")</f>
        <v/>
      </c>
      <c r="Q7040" s="92" t="str">
        <f t="shared" si="1106"/>
        <v/>
      </c>
      <c r="R7040" s="92" t="str">
        <f t="shared" si="1107"/>
        <v/>
      </c>
      <c r="U7040" s="5"/>
      <c r="V7040" s="5"/>
      <c r="W7040" s="94" t="str">
        <f t="shared" si="1105"/>
        <v/>
      </c>
      <c r="X7040" s="94" t="str">
        <f t="shared" si="1108"/>
        <v/>
      </c>
      <c r="Y7040" s="5"/>
      <c r="BK7040" s="8"/>
      <c r="BL7040" s="5"/>
      <c r="BM7040" s="5"/>
      <c r="BN7040" s="5"/>
      <c r="BO7040" s="5"/>
      <c r="BP7040" s="1"/>
      <c r="BQ7040" s="1"/>
      <c r="BR7040" s="1"/>
      <c r="BS7040" s="1"/>
      <c r="BT7040" s="1"/>
      <c r="BU7040" s="4"/>
      <c r="BV7040" s="1"/>
      <c r="BW7040" s="3"/>
      <c r="BX7040" s="4"/>
      <c r="BY7040" s="5"/>
      <c r="BZ7040" s="5"/>
      <c r="CA7040" s="5"/>
      <c r="CB7040" s="5"/>
      <c r="CC7040" s="5"/>
      <c r="CD7040" s="43"/>
    </row>
    <row r="7041" spans="1:82" x14ac:dyDescent="0.25">
      <c r="A7041" s="8"/>
      <c r="B7041" s="5"/>
      <c r="C7041" s="5"/>
      <c r="D7041" s="5"/>
      <c r="E7041" s="5"/>
      <c r="F7041" s="94" t="str">
        <f t="shared" si="1099"/>
        <v/>
      </c>
      <c r="G7041" s="94" t="str">
        <f t="shared" si="1100"/>
        <v/>
      </c>
      <c r="H7041" s="127" t="str">
        <f>IF(A7041&lt;&gt;"",IF(MID(C7041,1,1)="c",$AS$26,IF(MID(C7041,1,1)="r",$AS$41,IF(MID(C7041,1,1)="p",#REF!,#REF!))),"")</f>
        <v/>
      </c>
      <c r="I7041" s="92" t="str">
        <f t="shared" si="1101"/>
        <v/>
      </c>
      <c r="J7041" s="92" t="str">
        <f t="shared" si="1102"/>
        <v/>
      </c>
      <c r="K7041" s="92" t="str">
        <f t="shared" si="1103"/>
        <v/>
      </c>
      <c r="L7041" s="92" t="str">
        <f t="shared" si="1104"/>
        <v/>
      </c>
      <c r="M7041" s="95" t="str">
        <f>IF(A7041&lt;&gt;"",IF(MID(C7041,1,1)="c",SigmaEpsConcrete(I7041,$AN$30:$AN$33,$AR$30:$AR$33,$AS$26,$AS$27,$AS$28,$AQ$20,$AU$19),""),"")</f>
        <v/>
      </c>
      <c r="N7041" s="95" t="str">
        <f>IF(A7041&lt;&gt;"",IF(MID(C7041,1,1)="r",SigmaEpsReinf(J7041,$AS$42:$AS$43,$AS$41,$AS$39,$AS$40,$AQ$38),""),"")</f>
        <v/>
      </c>
      <c r="Q7041" s="92" t="str">
        <f t="shared" si="1106"/>
        <v/>
      </c>
      <c r="R7041" s="92" t="str">
        <f t="shared" si="1107"/>
        <v/>
      </c>
      <c r="U7041" s="5"/>
      <c r="V7041" s="5"/>
      <c r="W7041" s="94" t="str">
        <f t="shared" si="1105"/>
        <v/>
      </c>
      <c r="X7041" s="94" t="str">
        <f t="shared" si="1108"/>
        <v/>
      </c>
      <c r="Y7041" s="5"/>
      <c r="BK7041" s="8"/>
      <c r="BL7041" s="5"/>
      <c r="BM7041" s="5"/>
      <c r="BN7041" s="5"/>
      <c r="BO7041" s="5"/>
      <c r="BP7041" s="1"/>
      <c r="BQ7041" s="1"/>
      <c r="BR7041" s="1"/>
      <c r="BS7041" s="1"/>
      <c r="BT7041" s="1"/>
      <c r="BU7041" s="4"/>
      <c r="BV7041" s="1"/>
      <c r="BW7041" s="3"/>
      <c r="BX7041" s="4"/>
      <c r="BY7041" s="5"/>
      <c r="BZ7041" s="5"/>
      <c r="CA7041" s="5"/>
      <c r="CB7041" s="5"/>
      <c r="CC7041" s="5"/>
      <c r="CD7041" s="43"/>
    </row>
    <row r="7042" spans="1:82" x14ac:dyDescent="0.25">
      <c r="A7042" s="8"/>
      <c r="B7042" s="5"/>
      <c r="C7042" s="5"/>
      <c r="D7042" s="5"/>
      <c r="E7042" s="5"/>
      <c r="F7042" s="94" t="str">
        <f t="shared" si="1099"/>
        <v/>
      </c>
      <c r="G7042" s="94" t="str">
        <f t="shared" si="1100"/>
        <v/>
      </c>
      <c r="H7042" s="127" t="str">
        <f>IF(A7042&lt;&gt;"",IF(MID(C7042,1,1)="c",$AS$26,IF(MID(C7042,1,1)="r",$AS$41,IF(MID(C7042,1,1)="p",#REF!,#REF!))),"")</f>
        <v/>
      </c>
      <c r="I7042" s="92" t="str">
        <f t="shared" si="1101"/>
        <v/>
      </c>
      <c r="J7042" s="92" t="str">
        <f t="shared" si="1102"/>
        <v/>
      </c>
      <c r="K7042" s="92" t="str">
        <f t="shared" si="1103"/>
        <v/>
      </c>
      <c r="L7042" s="92" t="str">
        <f t="shared" si="1104"/>
        <v/>
      </c>
      <c r="M7042" s="95" t="str">
        <f>IF(A7042&lt;&gt;"",IF(MID(C7042,1,1)="c",SigmaEpsConcrete(I7042,$AN$30:$AN$33,$AR$30:$AR$33,$AS$26,$AS$27,$AS$28,$AQ$20,$AU$19),""),"")</f>
        <v/>
      </c>
      <c r="N7042" s="95" t="str">
        <f>IF(A7042&lt;&gt;"",IF(MID(C7042,1,1)="r",SigmaEpsReinf(J7042,$AS$42:$AS$43,$AS$41,$AS$39,$AS$40,$AQ$38),""),"")</f>
        <v/>
      </c>
      <c r="Q7042" s="92" t="str">
        <f t="shared" si="1106"/>
        <v/>
      </c>
      <c r="R7042" s="92" t="str">
        <f t="shared" si="1107"/>
        <v/>
      </c>
      <c r="U7042" s="5"/>
      <c r="V7042" s="5"/>
      <c r="W7042" s="94" t="str">
        <f t="shared" si="1105"/>
        <v/>
      </c>
      <c r="X7042" s="94" t="str">
        <f t="shared" si="1108"/>
        <v/>
      </c>
      <c r="Y7042" s="5"/>
      <c r="BK7042" s="8"/>
      <c r="BL7042" s="5"/>
      <c r="BM7042" s="5"/>
      <c r="BN7042" s="5"/>
      <c r="BO7042" s="5"/>
      <c r="BP7042" s="1"/>
      <c r="BQ7042" s="1"/>
      <c r="BR7042" s="1"/>
      <c r="BS7042" s="1"/>
      <c r="BT7042" s="1"/>
      <c r="BU7042" s="4"/>
      <c r="BV7042" s="1"/>
      <c r="BW7042" s="3"/>
      <c r="BX7042" s="4"/>
      <c r="BY7042" s="5"/>
      <c r="BZ7042" s="5"/>
      <c r="CA7042" s="5"/>
      <c r="CB7042" s="5"/>
      <c r="CC7042" s="5"/>
      <c r="CD7042" s="43"/>
    </row>
    <row r="7043" spans="1:82" x14ac:dyDescent="0.25">
      <c r="A7043" s="8"/>
      <c r="B7043" s="5"/>
      <c r="C7043" s="5"/>
      <c r="D7043" s="5"/>
      <c r="E7043" s="5"/>
      <c r="F7043" s="94" t="str">
        <f t="shared" si="1099"/>
        <v/>
      </c>
      <c r="G7043" s="94" t="str">
        <f t="shared" si="1100"/>
        <v/>
      </c>
      <c r="H7043" s="127" t="str">
        <f>IF(A7043&lt;&gt;"",IF(MID(C7043,1,1)="c",$AS$26,IF(MID(C7043,1,1)="r",$AS$41,IF(MID(C7043,1,1)="p",#REF!,#REF!))),"")</f>
        <v/>
      </c>
      <c r="I7043" s="92" t="str">
        <f t="shared" si="1101"/>
        <v/>
      </c>
      <c r="J7043" s="92" t="str">
        <f t="shared" si="1102"/>
        <v/>
      </c>
      <c r="K7043" s="92" t="str">
        <f t="shared" si="1103"/>
        <v/>
      </c>
      <c r="L7043" s="92" t="str">
        <f t="shared" si="1104"/>
        <v/>
      </c>
      <c r="M7043" s="95" t="str">
        <f>IF(A7043&lt;&gt;"",IF(MID(C7043,1,1)="c",SigmaEpsConcrete(I7043,$AN$30:$AN$33,$AR$30:$AR$33,$AS$26,$AS$27,$AS$28,$AQ$20,$AU$19),""),"")</f>
        <v/>
      </c>
      <c r="N7043" s="95" t="str">
        <f>IF(A7043&lt;&gt;"",IF(MID(C7043,1,1)="r",SigmaEpsReinf(J7043,$AS$42:$AS$43,$AS$41,$AS$39,$AS$40,$AQ$38),""),"")</f>
        <v/>
      </c>
      <c r="Q7043" s="92" t="str">
        <f t="shared" si="1106"/>
        <v/>
      </c>
      <c r="R7043" s="92" t="str">
        <f t="shared" si="1107"/>
        <v/>
      </c>
      <c r="U7043" s="5"/>
      <c r="V7043" s="5"/>
      <c r="W7043" s="94" t="str">
        <f t="shared" si="1105"/>
        <v/>
      </c>
      <c r="X7043" s="94" t="str">
        <f t="shared" si="1108"/>
        <v/>
      </c>
      <c r="Y7043" s="5"/>
      <c r="BK7043" s="8"/>
      <c r="BL7043" s="5"/>
      <c r="BM7043" s="5"/>
      <c r="BN7043" s="5"/>
      <c r="BO7043" s="5"/>
      <c r="BP7043" s="1"/>
      <c r="BQ7043" s="1"/>
      <c r="BR7043" s="1"/>
      <c r="BS7043" s="1"/>
      <c r="BT7043" s="1"/>
      <c r="BU7043" s="4"/>
      <c r="BV7043" s="1"/>
      <c r="BW7043" s="3"/>
      <c r="BX7043" s="4"/>
      <c r="BY7043" s="5"/>
      <c r="BZ7043" s="5"/>
      <c r="CA7043" s="5"/>
      <c r="CB7043" s="5"/>
      <c r="CC7043" s="5"/>
      <c r="CD7043" s="43"/>
    </row>
    <row r="7044" spans="1:82" x14ac:dyDescent="0.25">
      <c r="A7044" s="8"/>
      <c r="B7044" s="5"/>
      <c r="C7044" s="5"/>
      <c r="D7044" s="5"/>
      <c r="E7044" s="5"/>
      <c r="F7044" s="94" t="str">
        <f t="shared" si="1099"/>
        <v/>
      </c>
      <c r="G7044" s="94" t="str">
        <f t="shared" si="1100"/>
        <v/>
      </c>
      <c r="H7044" s="127" t="str">
        <f>IF(A7044&lt;&gt;"",IF(MID(C7044,1,1)="c",$AS$26,IF(MID(C7044,1,1)="r",$AS$41,IF(MID(C7044,1,1)="p",#REF!,#REF!))),"")</f>
        <v/>
      </c>
      <c r="I7044" s="92" t="str">
        <f t="shared" si="1101"/>
        <v/>
      </c>
      <c r="J7044" s="92" t="str">
        <f t="shared" si="1102"/>
        <v/>
      </c>
      <c r="K7044" s="92" t="str">
        <f t="shared" si="1103"/>
        <v/>
      </c>
      <c r="L7044" s="92" t="str">
        <f t="shared" si="1104"/>
        <v/>
      </c>
      <c r="M7044" s="95" t="str">
        <f>IF(A7044&lt;&gt;"",IF(MID(C7044,1,1)="c",SigmaEpsConcrete(I7044,$AN$30:$AN$33,$AR$30:$AR$33,$AS$26,$AS$27,$AS$28,$AQ$20,$AU$19),""),"")</f>
        <v/>
      </c>
      <c r="N7044" s="95" t="str">
        <f>IF(A7044&lt;&gt;"",IF(MID(C7044,1,1)="r",SigmaEpsReinf(J7044,$AS$42:$AS$43,$AS$41,$AS$39,$AS$40,$AQ$38),""),"")</f>
        <v/>
      </c>
      <c r="Q7044" s="92" t="str">
        <f t="shared" si="1106"/>
        <v/>
      </c>
      <c r="R7044" s="92" t="str">
        <f t="shared" si="1107"/>
        <v/>
      </c>
      <c r="U7044" s="5"/>
      <c r="V7044" s="5"/>
      <c r="W7044" s="94" t="str">
        <f t="shared" si="1105"/>
        <v/>
      </c>
      <c r="X7044" s="94" t="str">
        <f t="shared" si="1108"/>
        <v/>
      </c>
      <c r="Y7044" s="5"/>
      <c r="BK7044" s="8"/>
      <c r="BL7044" s="5"/>
      <c r="BM7044" s="5"/>
      <c r="BN7044" s="5"/>
      <c r="BO7044" s="5"/>
      <c r="BP7044" s="1"/>
      <c r="BQ7044" s="1"/>
      <c r="BR7044" s="1"/>
      <c r="BS7044" s="1"/>
      <c r="BT7044" s="1"/>
      <c r="BU7044" s="4"/>
      <c r="BV7044" s="1"/>
      <c r="BW7044" s="3"/>
      <c r="BX7044" s="4"/>
      <c r="BY7044" s="5"/>
      <c r="BZ7044" s="5"/>
      <c r="CA7044" s="5"/>
      <c r="CB7044" s="5"/>
      <c r="CC7044" s="5"/>
      <c r="CD7044" s="43"/>
    </row>
    <row r="7045" spans="1:82" x14ac:dyDescent="0.25">
      <c r="A7045" s="8"/>
      <c r="B7045" s="5"/>
      <c r="C7045" s="5"/>
      <c r="D7045" s="5"/>
      <c r="E7045" s="5"/>
      <c r="F7045" s="94" t="str">
        <f t="shared" si="1099"/>
        <v/>
      </c>
      <c r="G7045" s="94" t="str">
        <f t="shared" si="1100"/>
        <v/>
      </c>
      <c r="H7045" s="127" t="str">
        <f>IF(A7045&lt;&gt;"",IF(MID(C7045,1,1)="c",$AS$26,IF(MID(C7045,1,1)="r",$AS$41,IF(MID(C7045,1,1)="p",#REF!,#REF!))),"")</f>
        <v/>
      </c>
      <c r="I7045" s="92" t="str">
        <f t="shared" si="1101"/>
        <v/>
      </c>
      <c r="J7045" s="92" t="str">
        <f t="shared" si="1102"/>
        <v/>
      </c>
      <c r="K7045" s="92" t="str">
        <f t="shared" si="1103"/>
        <v/>
      </c>
      <c r="L7045" s="92" t="str">
        <f t="shared" si="1104"/>
        <v/>
      </c>
      <c r="M7045" s="95" t="str">
        <f>IF(A7045&lt;&gt;"",IF(MID(C7045,1,1)="c",SigmaEpsConcrete(I7045,$AN$30:$AN$33,$AR$30:$AR$33,$AS$26,$AS$27,$AS$28,$AQ$20,$AU$19),""),"")</f>
        <v/>
      </c>
      <c r="N7045" s="95" t="str">
        <f>IF(A7045&lt;&gt;"",IF(MID(C7045,1,1)="r",SigmaEpsReinf(J7045,$AS$42:$AS$43,$AS$41,$AS$39,$AS$40,$AQ$38),""),"")</f>
        <v/>
      </c>
      <c r="Q7045" s="92" t="str">
        <f t="shared" si="1106"/>
        <v/>
      </c>
      <c r="R7045" s="92" t="str">
        <f t="shared" si="1107"/>
        <v/>
      </c>
      <c r="U7045" s="5"/>
      <c r="V7045" s="5"/>
      <c r="W7045" s="94" t="str">
        <f t="shared" si="1105"/>
        <v/>
      </c>
      <c r="X7045" s="94" t="str">
        <f t="shared" si="1108"/>
        <v/>
      </c>
      <c r="Y7045" s="5"/>
      <c r="BK7045" s="8"/>
      <c r="BL7045" s="5"/>
      <c r="BM7045" s="5"/>
      <c r="BN7045" s="5"/>
      <c r="BO7045" s="5"/>
      <c r="BP7045" s="1"/>
      <c r="BQ7045" s="1"/>
      <c r="BR7045" s="1"/>
      <c r="BS7045" s="1"/>
      <c r="BT7045" s="1"/>
      <c r="BU7045" s="4"/>
      <c r="BV7045" s="1"/>
      <c r="BW7045" s="3"/>
      <c r="BX7045" s="4"/>
      <c r="BY7045" s="5"/>
      <c r="BZ7045" s="5"/>
      <c r="CA7045" s="5"/>
      <c r="CB7045" s="5"/>
      <c r="CC7045" s="5"/>
      <c r="CD7045" s="43"/>
    </row>
    <row r="7046" spans="1:82" x14ac:dyDescent="0.25">
      <c r="A7046" s="8"/>
      <c r="B7046" s="5"/>
      <c r="C7046" s="5"/>
      <c r="D7046" s="5"/>
      <c r="E7046" s="5"/>
      <c r="F7046" s="94" t="str">
        <f t="shared" si="1099"/>
        <v/>
      </c>
      <c r="G7046" s="94" t="str">
        <f t="shared" si="1100"/>
        <v/>
      </c>
      <c r="H7046" s="127" t="str">
        <f>IF(A7046&lt;&gt;"",IF(MID(C7046,1,1)="c",$AS$26,IF(MID(C7046,1,1)="r",$AS$41,IF(MID(C7046,1,1)="p",#REF!,#REF!))),"")</f>
        <v/>
      </c>
      <c r="I7046" s="92" t="str">
        <f t="shared" si="1101"/>
        <v/>
      </c>
      <c r="J7046" s="92" t="str">
        <f t="shared" si="1102"/>
        <v/>
      </c>
      <c r="K7046" s="92" t="str">
        <f t="shared" si="1103"/>
        <v/>
      </c>
      <c r="L7046" s="92" t="str">
        <f t="shared" si="1104"/>
        <v/>
      </c>
      <c r="M7046" s="95" t="str">
        <f>IF(A7046&lt;&gt;"",IF(MID(C7046,1,1)="c",SigmaEpsConcrete(I7046,$AN$30:$AN$33,$AR$30:$AR$33,$AS$26,$AS$27,$AS$28,$AQ$20,$AU$19),""),"")</f>
        <v/>
      </c>
      <c r="N7046" s="95" t="str">
        <f>IF(A7046&lt;&gt;"",IF(MID(C7046,1,1)="r",SigmaEpsReinf(J7046,$AS$42:$AS$43,$AS$41,$AS$39,$AS$40,$AQ$38),""),"")</f>
        <v/>
      </c>
      <c r="Q7046" s="92" t="str">
        <f t="shared" si="1106"/>
        <v/>
      </c>
      <c r="R7046" s="92" t="str">
        <f t="shared" si="1107"/>
        <v/>
      </c>
      <c r="U7046" s="5"/>
      <c r="V7046" s="5"/>
      <c r="W7046" s="94" t="str">
        <f t="shared" si="1105"/>
        <v/>
      </c>
      <c r="X7046" s="94" t="str">
        <f t="shared" si="1108"/>
        <v/>
      </c>
      <c r="Y7046" s="5"/>
      <c r="BK7046" s="8"/>
      <c r="BL7046" s="5"/>
      <c r="BM7046" s="5"/>
      <c r="BN7046" s="5"/>
      <c r="BO7046" s="5"/>
      <c r="BP7046" s="1"/>
      <c r="BQ7046" s="1"/>
      <c r="BR7046" s="1"/>
      <c r="BS7046" s="1"/>
      <c r="BT7046" s="1"/>
      <c r="BU7046" s="4"/>
      <c r="BV7046" s="1"/>
      <c r="BW7046" s="3"/>
      <c r="BX7046" s="4"/>
      <c r="BY7046" s="5"/>
      <c r="BZ7046" s="5"/>
      <c r="CA7046" s="5"/>
      <c r="CB7046" s="5"/>
      <c r="CC7046" s="5"/>
      <c r="CD7046" s="43"/>
    </row>
    <row r="7047" spans="1:82" x14ac:dyDescent="0.25">
      <c r="A7047" s="8"/>
      <c r="B7047" s="5"/>
      <c r="C7047" s="5"/>
      <c r="D7047" s="5"/>
      <c r="E7047" s="5"/>
      <c r="F7047" s="94" t="str">
        <f t="shared" si="1099"/>
        <v/>
      </c>
      <c r="G7047" s="94" t="str">
        <f t="shared" si="1100"/>
        <v/>
      </c>
      <c r="H7047" s="127" t="str">
        <f>IF(A7047&lt;&gt;"",IF(MID(C7047,1,1)="c",$AS$26,IF(MID(C7047,1,1)="r",$AS$41,IF(MID(C7047,1,1)="p",#REF!,#REF!))),"")</f>
        <v/>
      </c>
      <c r="I7047" s="92" t="str">
        <f t="shared" si="1101"/>
        <v/>
      </c>
      <c r="J7047" s="92" t="str">
        <f t="shared" si="1102"/>
        <v/>
      </c>
      <c r="K7047" s="92" t="str">
        <f t="shared" si="1103"/>
        <v/>
      </c>
      <c r="L7047" s="92" t="str">
        <f t="shared" si="1104"/>
        <v/>
      </c>
      <c r="M7047" s="95" t="str">
        <f>IF(A7047&lt;&gt;"",IF(MID(C7047,1,1)="c",SigmaEpsConcrete(I7047,$AN$30:$AN$33,$AR$30:$AR$33,$AS$26,$AS$27,$AS$28,$AQ$20,$AU$19),""),"")</f>
        <v/>
      </c>
      <c r="N7047" s="95" t="str">
        <f>IF(A7047&lt;&gt;"",IF(MID(C7047,1,1)="r",SigmaEpsReinf(J7047,$AS$42:$AS$43,$AS$41,$AS$39,$AS$40,$AQ$38),""),"")</f>
        <v/>
      </c>
      <c r="Q7047" s="92" t="str">
        <f t="shared" si="1106"/>
        <v/>
      </c>
      <c r="R7047" s="92" t="str">
        <f t="shared" si="1107"/>
        <v/>
      </c>
      <c r="U7047" s="5"/>
      <c r="V7047" s="5"/>
      <c r="W7047" s="94" t="str">
        <f t="shared" si="1105"/>
        <v/>
      </c>
      <c r="X7047" s="94" t="str">
        <f t="shared" si="1108"/>
        <v/>
      </c>
      <c r="Y7047" s="5"/>
      <c r="BK7047" s="8"/>
      <c r="BL7047" s="5"/>
      <c r="BM7047" s="5"/>
      <c r="BN7047" s="5"/>
      <c r="BO7047" s="5"/>
      <c r="BP7047" s="1"/>
      <c r="BQ7047" s="1"/>
      <c r="BR7047" s="1"/>
      <c r="BS7047" s="1"/>
      <c r="BT7047" s="1"/>
      <c r="BU7047" s="4"/>
      <c r="BV7047" s="1"/>
      <c r="BW7047" s="3"/>
      <c r="BX7047" s="4"/>
      <c r="BY7047" s="5"/>
      <c r="BZ7047" s="5"/>
      <c r="CA7047" s="5"/>
      <c r="CB7047" s="5"/>
      <c r="CC7047" s="5"/>
      <c r="CD7047" s="43"/>
    </row>
    <row r="7048" spans="1:82" x14ac:dyDescent="0.25">
      <c r="A7048" s="8"/>
      <c r="B7048" s="5"/>
      <c r="C7048" s="5"/>
      <c r="D7048" s="5"/>
      <c r="E7048" s="5"/>
      <c r="F7048" s="94" t="str">
        <f t="shared" si="1099"/>
        <v/>
      </c>
      <c r="G7048" s="94" t="str">
        <f t="shared" si="1100"/>
        <v/>
      </c>
      <c r="H7048" s="127" t="str">
        <f>IF(A7048&lt;&gt;"",IF(MID(C7048,1,1)="c",$AS$26,IF(MID(C7048,1,1)="r",$AS$41,IF(MID(C7048,1,1)="p",#REF!,#REF!))),"")</f>
        <v/>
      </c>
      <c r="I7048" s="92" t="str">
        <f t="shared" si="1101"/>
        <v/>
      </c>
      <c r="J7048" s="92" t="str">
        <f t="shared" si="1102"/>
        <v/>
      </c>
      <c r="K7048" s="92" t="str">
        <f t="shared" si="1103"/>
        <v/>
      </c>
      <c r="L7048" s="92" t="str">
        <f t="shared" si="1104"/>
        <v/>
      </c>
      <c r="M7048" s="95" t="str">
        <f>IF(A7048&lt;&gt;"",IF(MID(C7048,1,1)="c",SigmaEpsConcrete(I7048,$AN$30:$AN$33,$AR$30:$AR$33,$AS$26,$AS$27,$AS$28,$AQ$20,$AU$19),""),"")</f>
        <v/>
      </c>
      <c r="N7048" s="95" t="str">
        <f>IF(A7048&lt;&gt;"",IF(MID(C7048,1,1)="r",SigmaEpsReinf(J7048,$AS$42:$AS$43,$AS$41,$AS$39,$AS$40,$AQ$38),""),"")</f>
        <v/>
      </c>
      <c r="Q7048" s="92" t="str">
        <f t="shared" si="1106"/>
        <v/>
      </c>
      <c r="R7048" s="92" t="str">
        <f t="shared" si="1107"/>
        <v/>
      </c>
      <c r="U7048" s="5"/>
      <c r="V7048" s="5"/>
      <c r="W7048" s="94" t="str">
        <f t="shared" si="1105"/>
        <v/>
      </c>
      <c r="X7048" s="94" t="str">
        <f t="shared" si="1108"/>
        <v/>
      </c>
      <c r="Y7048" s="5"/>
      <c r="BK7048" s="8"/>
      <c r="BL7048" s="5"/>
      <c r="BM7048" s="5"/>
      <c r="BN7048" s="5"/>
      <c r="BO7048" s="5"/>
      <c r="BP7048" s="1"/>
      <c r="BQ7048" s="1"/>
      <c r="BR7048" s="1"/>
      <c r="BS7048" s="1"/>
      <c r="BT7048" s="1"/>
      <c r="BU7048" s="4"/>
      <c r="BV7048" s="1"/>
      <c r="BW7048" s="3"/>
      <c r="BX7048" s="4"/>
      <c r="BY7048" s="5"/>
      <c r="BZ7048" s="5"/>
      <c r="CA7048" s="5"/>
      <c r="CB7048" s="5"/>
      <c r="CC7048" s="5"/>
      <c r="CD7048" s="43"/>
    </row>
    <row r="7049" spans="1:82" x14ac:dyDescent="0.25">
      <c r="A7049" s="8"/>
      <c r="B7049" s="5"/>
      <c r="C7049" s="5"/>
      <c r="D7049" s="5"/>
      <c r="E7049" s="5"/>
      <c r="F7049" s="94" t="str">
        <f t="shared" si="1099"/>
        <v/>
      </c>
      <c r="G7049" s="94" t="str">
        <f t="shared" si="1100"/>
        <v/>
      </c>
      <c r="H7049" s="127" t="str">
        <f>IF(A7049&lt;&gt;"",IF(MID(C7049,1,1)="c",$AS$26,IF(MID(C7049,1,1)="r",$AS$41,IF(MID(C7049,1,1)="p",#REF!,#REF!))),"")</f>
        <v/>
      </c>
      <c r="I7049" s="92" t="str">
        <f t="shared" si="1101"/>
        <v/>
      </c>
      <c r="J7049" s="92" t="str">
        <f t="shared" si="1102"/>
        <v/>
      </c>
      <c r="K7049" s="92" t="str">
        <f t="shared" si="1103"/>
        <v/>
      </c>
      <c r="L7049" s="92" t="str">
        <f t="shared" si="1104"/>
        <v/>
      </c>
      <c r="M7049" s="95" t="str">
        <f>IF(A7049&lt;&gt;"",IF(MID(C7049,1,1)="c",SigmaEpsConcrete(I7049,$AN$30:$AN$33,$AR$30:$AR$33,$AS$26,$AS$27,$AS$28,$AQ$20,$AU$19),""),"")</f>
        <v/>
      </c>
      <c r="N7049" s="95" t="str">
        <f>IF(A7049&lt;&gt;"",IF(MID(C7049,1,1)="r",SigmaEpsReinf(J7049,$AS$42:$AS$43,$AS$41,$AS$39,$AS$40,$AQ$38),""),"")</f>
        <v/>
      </c>
      <c r="Q7049" s="92" t="str">
        <f t="shared" si="1106"/>
        <v/>
      </c>
      <c r="R7049" s="92" t="str">
        <f t="shared" si="1107"/>
        <v/>
      </c>
      <c r="U7049" s="5"/>
      <c r="V7049" s="5"/>
      <c r="W7049" s="94" t="str">
        <f t="shared" si="1105"/>
        <v/>
      </c>
      <c r="X7049" s="94" t="str">
        <f t="shared" si="1108"/>
        <v/>
      </c>
      <c r="Y7049" s="5"/>
      <c r="BK7049" s="8"/>
      <c r="BL7049" s="5"/>
      <c r="BM7049" s="5"/>
      <c r="BN7049" s="5"/>
      <c r="BO7049" s="5"/>
      <c r="BP7049" s="1"/>
      <c r="BQ7049" s="1"/>
      <c r="BR7049" s="1"/>
      <c r="BS7049" s="1"/>
      <c r="BT7049" s="1"/>
      <c r="BU7049" s="4"/>
      <c r="BV7049" s="1"/>
      <c r="BW7049" s="3"/>
      <c r="BX7049" s="4"/>
      <c r="BY7049" s="5"/>
      <c r="BZ7049" s="5"/>
      <c r="CA7049" s="5"/>
      <c r="CB7049" s="5"/>
      <c r="CC7049" s="5"/>
      <c r="CD7049" s="43"/>
    </row>
    <row r="7050" spans="1:82" x14ac:dyDescent="0.25">
      <c r="A7050" s="8"/>
      <c r="B7050" s="5"/>
      <c r="C7050" s="5"/>
      <c r="D7050" s="5"/>
      <c r="E7050" s="5"/>
      <c r="F7050" s="94" t="str">
        <f t="shared" ref="F7050:F7113" si="1109">IF(A7050&lt;&gt;"",(D7050-$AU$86)/10,"")</f>
        <v/>
      </c>
      <c r="G7050" s="94" t="str">
        <f t="shared" ref="G7050:G7113" si="1110">IF(A7050&lt;&gt;"",(E7050-$AU$87)/10,"")</f>
        <v/>
      </c>
      <c r="H7050" s="127" t="str">
        <f>IF(A7050&lt;&gt;"",IF(MID(C7050,1,1)="c",$AS$26,IF(MID(C7050,1,1)="r",$AS$41,IF(MID(C7050,1,1)="p",#REF!,#REF!))),"")</f>
        <v/>
      </c>
      <c r="I7050" s="92" t="str">
        <f t="shared" ref="I7050:I7113" si="1111">IF($A7050&lt;&gt;"",IF(MID($C7050,1,1)="c",$Y$3+$Y$4*$F7050+$Y$5*$G7050+$BR$43,""),"")</f>
        <v/>
      </c>
      <c r="J7050" s="92" t="str">
        <f t="shared" ref="J7050:J7113" si="1112">IF($A7050&lt;&gt;"",IF(MID($C7050,1,1)="r",$Y$3+$Y$4*$F7050+$Y$5*$G7050+$BR$43,""),"")</f>
        <v/>
      </c>
      <c r="K7050" s="92" t="str">
        <f t="shared" ref="K7050:K7113" si="1113">IF($A7050&lt;&gt;"",IF(MID($C7050,1,1)="u",$Y$3+$Y$4*$F7050+$Y$5*$G7050+$BR$43,""),"")</f>
        <v/>
      </c>
      <c r="L7050" s="92" t="str">
        <f t="shared" ref="L7050:L7113" si="1114">IF($A7050&lt;&gt;"",IF(MID($C7050,1,1)="p",$Y$3+$Y$4*$F7050+$Y$5*$G7050+$BR$43,""),"")</f>
        <v/>
      </c>
      <c r="M7050" s="95" t="str">
        <f>IF(A7050&lt;&gt;"",IF(MID(C7050,1,1)="c",SigmaEpsConcrete(I7050,$AN$30:$AN$33,$AR$30:$AR$33,$AS$26,$AS$27,$AS$28,$AQ$20,$AU$19),""),"")</f>
        <v/>
      </c>
      <c r="N7050" s="95" t="str">
        <f>IF(A7050&lt;&gt;"",IF(MID(C7050,1,1)="r",SigmaEpsReinf(J7050,$AS$42:$AS$43,$AS$41,$AS$39,$AS$40,$AQ$38),""),"")</f>
        <v/>
      </c>
      <c r="Q7050" s="92" t="str">
        <f t="shared" si="1106"/>
        <v/>
      </c>
      <c r="R7050" s="92" t="str">
        <f t="shared" si="1107"/>
        <v/>
      </c>
      <c r="U7050" s="5"/>
      <c r="V7050" s="5"/>
      <c r="W7050" s="94" t="str">
        <f t="shared" ref="W7050:W7113" si="1115">IF(A7050&lt;&gt;"",F7050-$AU$105,"")</f>
        <v/>
      </c>
      <c r="X7050" s="94" t="str">
        <f t="shared" si="1108"/>
        <v/>
      </c>
      <c r="Y7050" s="5"/>
      <c r="BK7050" s="8"/>
      <c r="BL7050" s="5"/>
      <c r="BM7050" s="5"/>
      <c r="BN7050" s="5"/>
      <c r="BO7050" s="5"/>
      <c r="BP7050" s="1"/>
      <c r="BQ7050" s="1"/>
      <c r="BR7050" s="1"/>
      <c r="BS7050" s="1"/>
      <c r="BT7050" s="1"/>
      <c r="BU7050" s="4"/>
      <c r="BV7050" s="1"/>
      <c r="BW7050" s="3"/>
      <c r="BX7050" s="4"/>
      <c r="BY7050" s="5"/>
      <c r="BZ7050" s="5"/>
      <c r="CA7050" s="5"/>
      <c r="CB7050" s="5"/>
      <c r="CC7050" s="5"/>
      <c r="CD7050" s="43"/>
    </row>
    <row r="7051" spans="1:82" x14ac:dyDescent="0.25">
      <c r="A7051" s="8"/>
      <c r="B7051" s="5"/>
      <c r="C7051" s="5"/>
      <c r="D7051" s="5"/>
      <c r="E7051" s="5"/>
      <c r="F7051" s="94" t="str">
        <f t="shared" si="1109"/>
        <v/>
      </c>
      <c r="G7051" s="94" t="str">
        <f t="shared" si="1110"/>
        <v/>
      </c>
      <c r="H7051" s="127" t="str">
        <f>IF(A7051&lt;&gt;"",IF(MID(C7051,1,1)="c",$AS$26,IF(MID(C7051,1,1)="r",$AS$41,IF(MID(C7051,1,1)="p",#REF!,#REF!))),"")</f>
        <v/>
      </c>
      <c r="I7051" s="92" t="str">
        <f t="shared" si="1111"/>
        <v/>
      </c>
      <c r="J7051" s="92" t="str">
        <f t="shared" si="1112"/>
        <v/>
      </c>
      <c r="K7051" s="92" t="str">
        <f t="shared" si="1113"/>
        <v/>
      </c>
      <c r="L7051" s="92" t="str">
        <f t="shared" si="1114"/>
        <v/>
      </c>
      <c r="M7051" s="95" t="str">
        <f>IF(A7051&lt;&gt;"",IF(MID(C7051,1,1)="c",SigmaEpsConcrete(I7051,$AN$30:$AN$33,$AR$30:$AR$33,$AS$26,$AS$27,$AS$28,$AQ$20,$AU$19),""),"")</f>
        <v/>
      </c>
      <c r="N7051" s="95" t="str">
        <f>IF(A7051&lt;&gt;"",IF(MID(C7051,1,1)="r",SigmaEpsReinf(J7051,$AS$42:$AS$43,$AS$41,$AS$39,$AS$40,$AQ$38),""),"")</f>
        <v/>
      </c>
      <c r="Q7051" s="92" t="str">
        <f t="shared" ref="Q7051:Q7114" si="1116">IF(A7051&lt;&gt;"",IF(MID(C7051,1,1)="c",IF(ISERROR(M7051/I7051),"",M7051/I7051),""),"")</f>
        <v/>
      </c>
      <c r="R7051" s="92" t="str">
        <f t="shared" ref="R7051:R7114" si="1117">IF(A7051&lt;&gt;"",IF(MID(C7051,1,1)="r",IF(ISERROR(N7051/J7051),"",N7051/J7051),""),"")</f>
        <v/>
      </c>
      <c r="U7051" s="5"/>
      <c r="V7051" s="5"/>
      <c r="W7051" s="94" t="str">
        <f t="shared" si="1115"/>
        <v/>
      </c>
      <c r="X7051" s="94" t="str">
        <f t="shared" ref="X7051:X7114" si="1118">IF(B7051&lt;&gt;"",G7051-$AU$106,"")</f>
        <v/>
      </c>
      <c r="Y7051" s="5"/>
      <c r="BK7051" s="8"/>
      <c r="BL7051" s="5"/>
      <c r="BM7051" s="5"/>
      <c r="BN7051" s="5"/>
      <c r="BO7051" s="5"/>
      <c r="BP7051" s="1"/>
      <c r="BQ7051" s="1"/>
      <c r="BR7051" s="1"/>
      <c r="BS7051" s="1"/>
      <c r="BT7051" s="1"/>
      <c r="BU7051" s="4"/>
      <c r="BV7051" s="1"/>
      <c r="BW7051" s="3"/>
      <c r="BX7051" s="4"/>
      <c r="BY7051" s="5"/>
      <c r="BZ7051" s="5"/>
      <c r="CA7051" s="5"/>
      <c r="CB7051" s="5"/>
      <c r="CC7051" s="5"/>
      <c r="CD7051" s="43"/>
    </row>
    <row r="7052" spans="1:82" x14ac:dyDescent="0.25">
      <c r="A7052" s="8"/>
      <c r="B7052" s="5"/>
      <c r="C7052" s="5"/>
      <c r="D7052" s="5"/>
      <c r="E7052" s="5"/>
      <c r="F7052" s="94" t="str">
        <f t="shared" si="1109"/>
        <v/>
      </c>
      <c r="G7052" s="94" t="str">
        <f t="shared" si="1110"/>
        <v/>
      </c>
      <c r="H7052" s="127" t="str">
        <f>IF(A7052&lt;&gt;"",IF(MID(C7052,1,1)="c",$AS$26,IF(MID(C7052,1,1)="r",$AS$41,IF(MID(C7052,1,1)="p",#REF!,#REF!))),"")</f>
        <v/>
      </c>
      <c r="I7052" s="92" t="str">
        <f t="shared" si="1111"/>
        <v/>
      </c>
      <c r="J7052" s="92" t="str">
        <f t="shared" si="1112"/>
        <v/>
      </c>
      <c r="K7052" s="92" t="str">
        <f t="shared" si="1113"/>
        <v/>
      </c>
      <c r="L7052" s="92" t="str">
        <f t="shared" si="1114"/>
        <v/>
      </c>
      <c r="M7052" s="95" t="str">
        <f>IF(A7052&lt;&gt;"",IF(MID(C7052,1,1)="c",SigmaEpsConcrete(I7052,$AN$30:$AN$33,$AR$30:$AR$33,$AS$26,$AS$27,$AS$28,$AQ$20,$AU$19),""),"")</f>
        <v/>
      </c>
      <c r="N7052" s="95" t="str">
        <f>IF(A7052&lt;&gt;"",IF(MID(C7052,1,1)="r",SigmaEpsReinf(J7052,$AS$42:$AS$43,$AS$41,$AS$39,$AS$40,$AQ$38),""),"")</f>
        <v/>
      </c>
      <c r="Q7052" s="92" t="str">
        <f t="shared" si="1116"/>
        <v/>
      </c>
      <c r="R7052" s="92" t="str">
        <f t="shared" si="1117"/>
        <v/>
      </c>
      <c r="U7052" s="5"/>
      <c r="V7052" s="5"/>
      <c r="W7052" s="94" t="str">
        <f t="shared" si="1115"/>
        <v/>
      </c>
      <c r="X7052" s="94" t="str">
        <f t="shared" si="1118"/>
        <v/>
      </c>
      <c r="Y7052" s="5"/>
      <c r="BK7052" s="8"/>
      <c r="BL7052" s="5"/>
      <c r="BM7052" s="5"/>
      <c r="BN7052" s="5"/>
      <c r="BO7052" s="5"/>
      <c r="BP7052" s="1"/>
      <c r="BQ7052" s="1"/>
      <c r="BR7052" s="1"/>
      <c r="BS7052" s="1"/>
      <c r="BT7052" s="1"/>
      <c r="BU7052" s="4"/>
      <c r="BV7052" s="1"/>
      <c r="BW7052" s="3"/>
      <c r="BX7052" s="4"/>
      <c r="BY7052" s="5"/>
      <c r="BZ7052" s="5"/>
      <c r="CA7052" s="5"/>
      <c r="CB7052" s="5"/>
      <c r="CC7052" s="5"/>
      <c r="CD7052" s="43"/>
    </row>
    <row r="7053" spans="1:82" x14ac:dyDescent="0.25">
      <c r="A7053" s="8"/>
      <c r="B7053" s="5"/>
      <c r="C7053" s="5"/>
      <c r="D7053" s="5"/>
      <c r="E7053" s="5"/>
      <c r="F7053" s="94" t="str">
        <f t="shared" si="1109"/>
        <v/>
      </c>
      <c r="G7053" s="94" t="str">
        <f t="shared" si="1110"/>
        <v/>
      </c>
      <c r="H7053" s="127" t="str">
        <f>IF(A7053&lt;&gt;"",IF(MID(C7053,1,1)="c",$AS$26,IF(MID(C7053,1,1)="r",$AS$41,IF(MID(C7053,1,1)="p",#REF!,#REF!))),"")</f>
        <v/>
      </c>
      <c r="I7053" s="92" t="str">
        <f t="shared" si="1111"/>
        <v/>
      </c>
      <c r="J7053" s="92" t="str">
        <f t="shared" si="1112"/>
        <v/>
      </c>
      <c r="K7053" s="92" t="str">
        <f t="shared" si="1113"/>
        <v/>
      </c>
      <c r="L7053" s="92" t="str">
        <f t="shared" si="1114"/>
        <v/>
      </c>
      <c r="M7053" s="95" t="str">
        <f>IF(A7053&lt;&gt;"",IF(MID(C7053,1,1)="c",SigmaEpsConcrete(I7053,$AN$30:$AN$33,$AR$30:$AR$33,$AS$26,$AS$27,$AS$28,$AQ$20,$AU$19),""),"")</f>
        <v/>
      </c>
      <c r="N7053" s="95" t="str">
        <f>IF(A7053&lt;&gt;"",IF(MID(C7053,1,1)="r",SigmaEpsReinf(J7053,$AS$42:$AS$43,$AS$41,$AS$39,$AS$40,$AQ$38),""),"")</f>
        <v/>
      </c>
      <c r="Q7053" s="92" t="str">
        <f t="shared" si="1116"/>
        <v/>
      </c>
      <c r="R7053" s="92" t="str">
        <f t="shared" si="1117"/>
        <v/>
      </c>
      <c r="U7053" s="5"/>
      <c r="V7053" s="5"/>
      <c r="W7053" s="94" t="str">
        <f t="shared" si="1115"/>
        <v/>
      </c>
      <c r="X7053" s="94" t="str">
        <f t="shared" si="1118"/>
        <v/>
      </c>
      <c r="Y7053" s="5"/>
      <c r="BK7053" s="8"/>
      <c r="BL7053" s="5"/>
      <c r="BM7053" s="5"/>
      <c r="BN7053" s="5"/>
      <c r="BO7053" s="5"/>
      <c r="BP7053" s="1"/>
      <c r="BQ7053" s="1"/>
      <c r="BR7053" s="1"/>
      <c r="BS7053" s="1"/>
      <c r="BT7053" s="1"/>
      <c r="BU7053" s="4"/>
      <c r="BV7053" s="1"/>
      <c r="BW7053" s="3"/>
      <c r="BX7053" s="4"/>
      <c r="BY7053" s="5"/>
      <c r="BZ7053" s="5"/>
      <c r="CA7053" s="5"/>
      <c r="CB7053" s="5"/>
      <c r="CC7053" s="5"/>
      <c r="CD7053" s="43"/>
    </row>
    <row r="7054" spans="1:82" x14ac:dyDescent="0.25">
      <c r="A7054" s="8"/>
      <c r="B7054" s="5"/>
      <c r="C7054" s="5"/>
      <c r="D7054" s="5"/>
      <c r="E7054" s="5"/>
      <c r="F7054" s="94" t="str">
        <f t="shared" si="1109"/>
        <v/>
      </c>
      <c r="G7054" s="94" t="str">
        <f t="shared" si="1110"/>
        <v/>
      </c>
      <c r="H7054" s="127" t="str">
        <f>IF(A7054&lt;&gt;"",IF(MID(C7054,1,1)="c",$AS$26,IF(MID(C7054,1,1)="r",$AS$41,IF(MID(C7054,1,1)="p",#REF!,#REF!))),"")</f>
        <v/>
      </c>
      <c r="I7054" s="92" t="str">
        <f t="shared" si="1111"/>
        <v/>
      </c>
      <c r="J7054" s="92" t="str">
        <f t="shared" si="1112"/>
        <v/>
      </c>
      <c r="K7054" s="92" t="str">
        <f t="shared" si="1113"/>
        <v/>
      </c>
      <c r="L7054" s="92" t="str">
        <f t="shared" si="1114"/>
        <v/>
      </c>
      <c r="M7054" s="95" t="str">
        <f>IF(A7054&lt;&gt;"",IF(MID(C7054,1,1)="c",SigmaEpsConcrete(I7054,$AN$30:$AN$33,$AR$30:$AR$33,$AS$26,$AS$27,$AS$28,$AQ$20,$AU$19),""),"")</f>
        <v/>
      </c>
      <c r="N7054" s="95" t="str">
        <f>IF(A7054&lt;&gt;"",IF(MID(C7054,1,1)="r",SigmaEpsReinf(J7054,$AS$42:$AS$43,$AS$41,$AS$39,$AS$40,$AQ$38),""),"")</f>
        <v/>
      </c>
      <c r="Q7054" s="92" t="str">
        <f t="shared" si="1116"/>
        <v/>
      </c>
      <c r="R7054" s="92" t="str">
        <f t="shared" si="1117"/>
        <v/>
      </c>
      <c r="U7054" s="5"/>
      <c r="V7054" s="5"/>
      <c r="W7054" s="94" t="str">
        <f t="shared" si="1115"/>
        <v/>
      </c>
      <c r="X7054" s="94" t="str">
        <f t="shared" si="1118"/>
        <v/>
      </c>
      <c r="Y7054" s="5"/>
      <c r="BK7054" s="8"/>
      <c r="BL7054" s="5"/>
      <c r="BM7054" s="5"/>
      <c r="BN7054" s="5"/>
      <c r="BO7054" s="5"/>
      <c r="BP7054" s="1"/>
      <c r="BQ7054" s="1"/>
      <c r="BR7054" s="1"/>
      <c r="BS7054" s="1"/>
      <c r="BT7054" s="1"/>
      <c r="BU7054" s="4"/>
      <c r="BV7054" s="1"/>
      <c r="BW7054" s="3"/>
      <c r="BX7054" s="4"/>
      <c r="BY7054" s="5"/>
      <c r="BZ7054" s="5"/>
      <c r="CA7054" s="5"/>
      <c r="CB7054" s="5"/>
      <c r="CC7054" s="5"/>
      <c r="CD7054" s="43"/>
    </row>
    <row r="7055" spans="1:82" x14ac:dyDescent="0.25">
      <c r="A7055" s="8"/>
      <c r="B7055" s="5"/>
      <c r="C7055" s="5"/>
      <c r="D7055" s="5"/>
      <c r="E7055" s="5"/>
      <c r="F7055" s="94" t="str">
        <f t="shared" si="1109"/>
        <v/>
      </c>
      <c r="G7055" s="94" t="str">
        <f t="shared" si="1110"/>
        <v/>
      </c>
      <c r="H7055" s="127" t="str">
        <f>IF(A7055&lt;&gt;"",IF(MID(C7055,1,1)="c",$AS$26,IF(MID(C7055,1,1)="r",$AS$41,IF(MID(C7055,1,1)="p",#REF!,#REF!))),"")</f>
        <v/>
      </c>
      <c r="I7055" s="92" t="str">
        <f t="shared" si="1111"/>
        <v/>
      </c>
      <c r="J7055" s="92" t="str">
        <f t="shared" si="1112"/>
        <v/>
      </c>
      <c r="K7055" s="92" t="str">
        <f t="shared" si="1113"/>
        <v/>
      </c>
      <c r="L7055" s="92" t="str">
        <f t="shared" si="1114"/>
        <v/>
      </c>
      <c r="M7055" s="95" t="str">
        <f>IF(A7055&lt;&gt;"",IF(MID(C7055,1,1)="c",SigmaEpsConcrete(I7055,$AN$30:$AN$33,$AR$30:$AR$33,$AS$26,$AS$27,$AS$28,$AQ$20,$AU$19),""),"")</f>
        <v/>
      </c>
      <c r="N7055" s="95" t="str">
        <f>IF(A7055&lt;&gt;"",IF(MID(C7055,1,1)="r",SigmaEpsReinf(J7055,$AS$42:$AS$43,$AS$41,$AS$39,$AS$40,$AQ$38),""),"")</f>
        <v/>
      </c>
      <c r="Q7055" s="92" t="str">
        <f t="shared" si="1116"/>
        <v/>
      </c>
      <c r="R7055" s="92" t="str">
        <f t="shared" si="1117"/>
        <v/>
      </c>
      <c r="U7055" s="5"/>
      <c r="V7055" s="5"/>
      <c r="W7055" s="94" t="str">
        <f t="shared" si="1115"/>
        <v/>
      </c>
      <c r="X7055" s="94" t="str">
        <f t="shared" si="1118"/>
        <v/>
      </c>
      <c r="Y7055" s="5"/>
      <c r="BK7055" s="8"/>
      <c r="BL7055" s="5"/>
      <c r="BM7055" s="5"/>
      <c r="BN7055" s="5"/>
      <c r="BO7055" s="5"/>
      <c r="BP7055" s="1"/>
      <c r="BQ7055" s="1"/>
      <c r="BR7055" s="1"/>
      <c r="BS7055" s="1"/>
      <c r="BT7055" s="1"/>
      <c r="BU7055" s="4"/>
      <c r="BV7055" s="1"/>
      <c r="BW7055" s="3"/>
      <c r="BX7055" s="4"/>
      <c r="BY7055" s="5"/>
      <c r="BZ7055" s="5"/>
      <c r="CA7055" s="5"/>
      <c r="CB7055" s="5"/>
      <c r="CC7055" s="5"/>
      <c r="CD7055" s="43"/>
    </row>
    <row r="7056" spans="1:82" x14ac:dyDescent="0.25">
      <c r="A7056" s="8"/>
      <c r="B7056" s="5"/>
      <c r="C7056" s="5"/>
      <c r="D7056" s="5"/>
      <c r="E7056" s="5"/>
      <c r="F7056" s="94" t="str">
        <f t="shared" si="1109"/>
        <v/>
      </c>
      <c r="G7056" s="94" t="str">
        <f t="shared" si="1110"/>
        <v/>
      </c>
      <c r="H7056" s="127" t="str">
        <f>IF(A7056&lt;&gt;"",IF(MID(C7056,1,1)="c",$AS$26,IF(MID(C7056,1,1)="r",$AS$41,IF(MID(C7056,1,1)="p",#REF!,#REF!))),"")</f>
        <v/>
      </c>
      <c r="I7056" s="92" t="str">
        <f t="shared" si="1111"/>
        <v/>
      </c>
      <c r="J7056" s="92" t="str">
        <f t="shared" si="1112"/>
        <v/>
      </c>
      <c r="K7056" s="92" t="str">
        <f t="shared" si="1113"/>
        <v/>
      </c>
      <c r="L7056" s="92" t="str">
        <f t="shared" si="1114"/>
        <v/>
      </c>
      <c r="M7056" s="95" t="str">
        <f>IF(A7056&lt;&gt;"",IF(MID(C7056,1,1)="c",SigmaEpsConcrete(I7056,$AN$30:$AN$33,$AR$30:$AR$33,$AS$26,$AS$27,$AS$28,$AQ$20,$AU$19),""),"")</f>
        <v/>
      </c>
      <c r="N7056" s="95" t="str">
        <f>IF(A7056&lt;&gt;"",IF(MID(C7056,1,1)="r",SigmaEpsReinf(J7056,$AS$42:$AS$43,$AS$41,$AS$39,$AS$40,$AQ$38),""),"")</f>
        <v/>
      </c>
      <c r="Q7056" s="92" t="str">
        <f t="shared" si="1116"/>
        <v/>
      </c>
      <c r="R7056" s="92" t="str">
        <f t="shared" si="1117"/>
        <v/>
      </c>
      <c r="U7056" s="5"/>
      <c r="V7056" s="5"/>
      <c r="W7056" s="94" t="str">
        <f t="shared" si="1115"/>
        <v/>
      </c>
      <c r="X7056" s="94" t="str">
        <f t="shared" si="1118"/>
        <v/>
      </c>
      <c r="Y7056" s="5"/>
      <c r="BK7056" s="8"/>
      <c r="BL7056" s="5"/>
      <c r="BM7056" s="5"/>
      <c r="BN7056" s="5"/>
      <c r="BO7056" s="5"/>
      <c r="BP7056" s="1"/>
      <c r="BQ7056" s="1"/>
      <c r="BR7056" s="1"/>
      <c r="BS7056" s="1"/>
      <c r="BT7056" s="1"/>
      <c r="BU7056" s="4"/>
      <c r="BV7056" s="1"/>
      <c r="BW7056" s="3"/>
      <c r="BX7056" s="4"/>
      <c r="BY7056" s="5"/>
      <c r="BZ7056" s="5"/>
      <c r="CA7056" s="5"/>
      <c r="CB7056" s="5"/>
      <c r="CC7056" s="5"/>
      <c r="CD7056" s="43"/>
    </row>
    <row r="7057" spans="1:82" x14ac:dyDescent="0.25">
      <c r="A7057" s="8"/>
      <c r="B7057" s="5"/>
      <c r="C7057" s="5"/>
      <c r="D7057" s="5"/>
      <c r="E7057" s="5"/>
      <c r="F7057" s="94" t="str">
        <f t="shared" si="1109"/>
        <v/>
      </c>
      <c r="G7057" s="94" t="str">
        <f t="shared" si="1110"/>
        <v/>
      </c>
      <c r="H7057" s="127" t="str">
        <f>IF(A7057&lt;&gt;"",IF(MID(C7057,1,1)="c",$AS$26,IF(MID(C7057,1,1)="r",$AS$41,IF(MID(C7057,1,1)="p",#REF!,#REF!))),"")</f>
        <v/>
      </c>
      <c r="I7057" s="92" t="str">
        <f t="shared" si="1111"/>
        <v/>
      </c>
      <c r="J7057" s="92" t="str">
        <f t="shared" si="1112"/>
        <v/>
      </c>
      <c r="K7057" s="92" t="str">
        <f t="shared" si="1113"/>
        <v/>
      </c>
      <c r="L7057" s="92" t="str">
        <f t="shared" si="1114"/>
        <v/>
      </c>
      <c r="M7057" s="95" t="str">
        <f>IF(A7057&lt;&gt;"",IF(MID(C7057,1,1)="c",SigmaEpsConcrete(I7057,$AN$30:$AN$33,$AR$30:$AR$33,$AS$26,$AS$27,$AS$28,$AQ$20,$AU$19),""),"")</f>
        <v/>
      </c>
      <c r="N7057" s="95" t="str">
        <f>IF(A7057&lt;&gt;"",IF(MID(C7057,1,1)="r",SigmaEpsReinf(J7057,$AS$42:$AS$43,$AS$41,$AS$39,$AS$40,$AQ$38),""),"")</f>
        <v/>
      </c>
      <c r="Q7057" s="92" t="str">
        <f t="shared" si="1116"/>
        <v/>
      </c>
      <c r="R7057" s="92" t="str">
        <f t="shared" si="1117"/>
        <v/>
      </c>
      <c r="U7057" s="5"/>
      <c r="V7057" s="5"/>
      <c r="W7057" s="94" t="str">
        <f t="shared" si="1115"/>
        <v/>
      </c>
      <c r="X7057" s="94" t="str">
        <f t="shared" si="1118"/>
        <v/>
      </c>
      <c r="Y7057" s="5"/>
      <c r="BK7057" s="8"/>
      <c r="BL7057" s="5"/>
      <c r="BM7057" s="5"/>
      <c r="BN7057" s="5"/>
      <c r="BO7057" s="5"/>
      <c r="BP7057" s="1"/>
      <c r="BQ7057" s="1"/>
      <c r="BR7057" s="1"/>
      <c r="BS7057" s="1"/>
      <c r="BT7057" s="1"/>
      <c r="BU7057" s="4"/>
      <c r="BV7057" s="1"/>
      <c r="BW7057" s="3"/>
      <c r="BX7057" s="4"/>
      <c r="BY7057" s="5"/>
      <c r="BZ7057" s="5"/>
      <c r="CA7057" s="5"/>
      <c r="CB7057" s="5"/>
      <c r="CC7057" s="5"/>
      <c r="CD7057" s="43"/>
    </row>
    <row r="7058" spans="1:82" x14ac:dyDescent="0.25">
      <c r="A7058" s="8"/>
      <c r="B7058" s="5"/>
      <c r="C7058" s="5"/>
      <c r="D7058" s="5"/>
      <c r="E7058" s="5"/>
      <c r="F7058" s="94" t="str">
        <f t="shared" si="1109"/>
        <v/>
      </c>
      <c r="G7058" s="94" t="str">
        <f t="shared" si="1110"/>
        <v/>
      </c>
      <c r="H7058" s="127" t="str">
        <f>IF(A7058&lt;&gt;"",IF(MID(C7058,1,1)="c",$AS$26,IF(MID(C7058,1,1)="r",$AS$41,IF(MID(C7058,1,1)="p",#REF!,#REF!))),"")</f>
        <v/>
      </c>
      <c r="I7058" s="92" t="str">
        <f t="shared" si="1111"/>
        <v/>
      </c>
      <c r="J7058" s="92" t="str">
        <f t="shared" si="1112"/>
        <v/>
      </c>
      <c r="K7058" s="92" t="str">
        <f t="shared" si="1113"/>
        <v/>
      </c>
      <c r="L7058" s="92" t="str">
        <f t="shared" si="1114"/>
        <v/>
      </c>
      <c r="M7058" s="95" t="str">
        <f>IF(A7058&lt;&gt;"",IF(MID(C7058,1,1)="c",SigmaEpsConcrete(I7058,$AN$30:$AN$33,$AR$30:$AR$33,$AS$26,$AS$27,$AS$28,$AQ$20,$AU$19),""),"")</f>
        <v/>
      </c>
      <c r="N7058" s="95" t="str">
        <f>IF(A7058&lt;&gt;"",IF(MID(C7058,1,1)="r",SigmaEpsReinf(J7058,$AS$42:$AS$43,$AS$41,$AS$39,$AS$40,$AQ$38),""),"")</f>
        <v/>
      </c>
      <c r="Q7058" s="92" t="str">
        <f t="shared" si="1116"/>
        <v/>
      </c>
      <c r="R7058" s="92" t="str">
        <f t="shared" si="1117"/>
        <v/>
      </c>
      <c r="U7058" s="5"/>
      <c r="V7058" s="5"/>
      <c r="W7058" s="94" t="str">
        <f t="shared" si="1115"/>
        <v/>
      </c>
      <c r="X7058" s="94" t="str">
        <f t="shared" si="1118"/>
        <v/>
      </c>
      <c r="Y7058" s="5"/>
      <c r="BK7058" s="8"/>
      <c r="BL7058" s="5"/>
      <c r="BM7058" s="5"/>
      <c r="BN7058" s="5"/>
      <c r="BO7058" s="5"/>
      <c r="BP7058" s="1"/>
      <c r="BQ7058" s="1"/>
      <c r="BR7058" s="1"/>
      <c r="BS7058" s="1"/>
      <c r="BT7058" s="1"/>
      <c r="BU7058" s="4"/>
      <c r="BV7058" s="1"/>
      <c r="BW7058" s="3"/>
      <c r="BX7058" s="4"/>
      <c r="BY7058" s="5"/>
      <c r="BZ7058" s="5"/>
      <c r="CA7058" s="5"/>
      <c r="CB7058" s="5"/>
      <c r="CC7058" s="5"/>
      <c r="CD7058" s="43"/>
    </row>
    <row r="7059" spans="1:82" x14ac:dyDescent="0.25">
      <c r="A7059" s="8"/>
      <c r="B7059" s="5"/>
      <c r="C7059" s="5"/>
      <c r="D7059" s="5"/>
      <c r="E7059" s="5"/>
      <c r="F7059" s="94" t="str">
        <f t="shared" si="1109"/>
        <v/>
      </c>
      <c r="G7059" s="94" t="str">
        <f t="shared" si="1110"/>
        <v/>
      </c>
      <c r="H7059" s="127" t="str">
        <f>IF(A7059&lt;&gt;"",IF(MID(C7059,1,1)="c",$AS$26,IF(MID(C7059,1,1)="r",$AS$41,IF(MID(C7059,1,1)="p",#REF!,#REF!))),"")</f>
        <v/>
      </c>
      <c r="I7059" s="92" t="str">
        <f t="shared" si="1111"/>
        <v/>
      </c>
      <c r="J7059" s="92" t="str">
        <f t="shared" si="1112"/>
        <v/>
      </c>
      <c r="K7059" s="92" t="str">
        <f t="shared" si="1113"/>
        <v/>
      </c>
      <c r="L7059" s="92" t="str">
        <f t="shared" si="1114"/>
        <v/>
      </c>
      <c r="M7059" s="95" t="str">
        <f>IF(A7059&lt;&gt;"",IF(MID(C7059,1,1)="c",SigmaEpsConcrete(I7059,$AN$30:$AN$33,$AR$30:$AR$33,$AS$26,$AS$27,$AS$28,$AQ$20,$AU$19),""),"")</f>
        <v/>
      </c>
      <c r="N7059" s="95" t="str">
        <f>IF(A7059&lt;&gt;"",IF(MID(C7059,1,1)="r",SigmaEpsReinf(J7059,$AS$42:$AS$43,$AS$41,$AS$39,$AS$40,$AQ$38),""),"")</f>
        <v/>
      </c>
      <c r="Q7059" s="92" t="str">
        <f t="shared" si="1116"/>
        <v/>
      </c>
      <c r="R7059" s="92" t="str">
        <f t="shared" si="1117"/>
        <v/>
      </c>
      <c r="U7059" s="5"/>
      <c r="V7059" s="5"/>
      <c r="W7059" s="94" t="str">
        <f t="shared" si="1115"/>
        <v/>
      </c>
      <c r="X7059" s="94" t="str">
        <f t="shared" si="1118"/>
        <v/>
      </c>
      <c r="Y7059" s="5"/>
      <c r="BK7059" s="8"/>
      <c r="BL7059" s="5"/>
      <c r="BM7059" s="5"/>
      <c r="BN7059" s="5"/>
      <c r="BO7059" s="5"/>
      <c r="BP7059" s="1"/>
      <c r="BQ7059" s="1"/>
      <c r="BR7059" s="1"/>
      <c r="BS7059" s="1"/>
      <c r="BT7059" s="1"/>
      <c r="BU7059" s="4"/>
      <c r="BV7059" s="1"/>
      <c r="BW7059" s="3"/>
      <c r="BX7059" s="4"/>
      <c r="BY7059" s="5"/>
      <c r="BZ7059" s="5"/>
      <c r="CA7059" s="5"/>
      <c r="CB7059" s="5"/>
      <c r="CC7059" s="5"/>
      <c r="CD7059" s="43"/>
    </row>
    <row r="7060" spans="1:82" x14ac:dyDescent="0.25">
      <c r="A7060" s="8"/>
      <c r="B7060" s="5"/>
      <c r="C7060" s="5"/>
      <c r="D7060" s="5"/>
      <c r="E7060" s="5"/>
      <c r="F7060" s="94" t="str">
        <f t="shared" si="1109"/>
        <v/>
      </c>
      <c r="G7060" s="94" t="str">
        <f t="shared" si="1110"/>
        <v/>
      </c>
      <c r="H7060" s="127" t="str">
        <f>IF(A7060&lt;&gt;"",IF(MID(C7060,1,1)="c",$AS$26,IF(MID(C7060,1,1)="r",$AS$41,IF(MID(C7060,1,1)="p",#REF!,#REF!))),"")</f>
        <v/>
      </c>
      <c r="I7060" s="92" t="str">
        <f t="shared" si="1111"/>
        <v/>
      </c>
      <c r="J7060" s="92" t="str">
        <f t="shared" si="1112"/>
        <v/>
      </c>
      <c r="K7060" s="92" t="str">
        <f t="shared" si="1113"/>
        <v/>
      </c>
      <c r="L7060" s="92" t="str">
        <f t="shared" si="1114"/>
        <v/>
      </c>
      <c r="M7060" s="95" t="str">
        <f>IF(A7060&lt;&gt;"",IF(MID(C7060,1,1)="c",SigmaEpsConcrete(I7060,$AN$30:$AN$33,$AR$30:$AR$33,$AS$26,$AS$27,$AS$28,$AQ$20,$AU$19),""),"")</f>
        <v/>
      </c>
      <c r="N7060" s="95" t="str">
        <f>IF(A7060&lt;&gt;"",IF(MID(C7060,1,1)="r",SigmaEpsReinf(J7060,$AS$42:$AS$43,$AS$41,$AS$39,$AS$40,$AQ$38),""),"")</f>
        <v/>
      </c>
      <c r="Q7060" s="92" t="str">
        <f t="shared" si="1116"/>
        <v/>
      </c>
      <c r="R7060" s="92" t="str">
        <f t="shared" si="1117"/>
        <v/>
      </c>
      <c r="U7060" s="5"/>
      <c r="V7060" s="5"/>
      <c r="W7060" s="94" t="str">
        <f t="shared" si="1115"/>
        <v/>
      </c>
      <c r="X7060" s="94" t="str">
        <f t="shared" si="1118"/>
        <v/>
      </c>
      <c r="Y7060" s="5"/>
      <c r="BK7060" s="8"/>
      <c r="BL7060" s="5"/>
      <c r="BM7060" s="5"/>
      <c r="BN7060" s="5"/>
      <c r="BO7060" s="5"/>
      <c r="BP7060" s="1"/>
      <c r="BQ7060" s="1"/>
      <c r="BR7060" s="1"/>
      <c r="BS7060" s="1"/>
      <c r="BT7060" s="1"/>
      <c r="BU7060" s="4"/>
      <c r="BV7060" s="1"/>
      <c r="BW7060" s="3"/>
      <c r="BX7060" s="4"/>
      <c r="BY7060" s="5"/>
      <c r="BZ7060" s="5"/>
      <c r="CA7060" s="5"/>
      <c r="CB7060" s="5"/>
      <c r="CC7060" s="5"/>
      <c r="CD7060" s="43"/>
    </row>
    <row r="7061" spans="1:82" x14ac:dyDescent="0.25">
      <c r="A7061" s="8"/>
      <c r="B7061" s="5"/>
      <c r="C7061" s="5"/>
      <c r="D7061" s="5"/>
      <c r="E7061" s="5"/>
      <c r="F7061" s="94" t="str">
        <f t="shared" si="1109"/>
        <v/>
      </c>
      <c r="G7061" s="94" t="str">
        <f t="shared" si="1110"/>
        <v/>
      </c>
      <c r="H7061" s="127" t="str">
        <f>IF(A7061&lt;&gt;"",IF(MID(C7061,1,1)="c",$AS$26,IF(MID(C7061,1,1)="r",$AS$41,IF(MID(C7061,1,1)="p",#REF!,#REF!))),"")</f>
        <v/>
      </c>
      <c r="I7061" s="92" t="str">
        <f t="shared" si="1111"/>
        <v/>
      </c>
      <c r="J7061" s="92" t="str">
        <f t="shared" si="1112"/>
        <v/>
      </c>
      <c r="K7061" s="92" t="str">
        <f t="shared" si="1113"/>
        <v/>
      </c>
      <c r="L7061" s="92" t="str">
        <f t="shared" si="1114"/>
        <v/>
      </c>
      <c r="M7061" s="95" t="str">
        <f>IF(A7061&lt;&gt;"",IF(MID(C7061,1,1)="c",SigmaEpsConcrete(I7061,$AN$30:$AN$33,$AR$30:$AR$33,$AS$26,$AS$27,$AS$28,$AQ$20,$AU$19),""),"")</f>
        <v/>
      </c>
      <c r="N7061" s="95" t="str">
        <f>IF(A7061&lt;&gt;"",IF(MID(C7061,1,1)="r",SigmaEpsReinf(J7061,$AS$42:$AS$43,$AS$41,$AS$39,$AS$40,$AQ$38),""),"")</f>
        <v/>
      </c>
      <c r="Q7061" s="92" t="str">
        <f t="shared" si="1116"/>
        <v/>
      </c>
      <c r="R7061" s="92" t="str">
        <f t="shared" si="1117"/>
        <v/>
      </c>
      <c r="U7061" s="5"/>
      <c r="V7061" s="5"/>
      <c r="W7061" s="94" t="str">
        <f t="shared" si="1115"/>
        <v/>
      </c>
      <c r="X7061" s="94" t="str">
        <f t="shared" si="1118"/>
        <v/>
      </c>
      <c r="Y7061" s="5"/>
      <c r="BK7061" s="8"/>
      <c r="BL7061" s="5"/>
      <c r="BM7061" s="5"/>
      <c r="BN7061" s="5"/>
      <c r="BO7061" s="5"/>
      <c r="BP7061" s="1"/>
      <c r="BQ7061" s="1"/>
      <c r="BR7061" s="1"/>
      <c r="BS7061" s="1"/>
      <c r="BT7061" s="1"/>
      <c r="BU7061" s="4"/>
      <c r="BV7061" s="1"/>
      <c r="BW7061" s="3"/>
      <c r="BX7061" s="4"/>
      <c r="BY7061" s="5"/>
      <c r="BZ7061" s="5"/>
      <c r="CA7061" s="5"/>
      <c r="CB7061" s="5"/>
      <c r="CC7061" s="5"/>
      <c r="CD7061" s="43"/>
    </row>
    <row r="7062" spans="1:82" x14ac:dyDescent="0.25">
      <c r="A7062" s="8"/>
      <c r="B7062" s="5"/>
      <c r="C7062" s="5"/>
      <c r="D7062" s="5"/>
      <c r="E7062" s="5"/>
      <c r="F7062" s="94" t="str">
        <f t="shared" si="1109"/>
        <v/>
      </c>
      <c r="G7062" s="94" t="str">
        <f t="shared" si="1110"/>
        <v/>
      </c>
      <c r="H7062" s="127" t="str">
        <f>IF(A7062&lt;&gt;"",IF(MID(C7062,1,1)="c",$AS$26,IF(MID(C7062,1,1)="r",$AS$41,IF(MID(C7062,1,1)="p",#REF!,#REF!))),"")</f>
        <v/>
      </c>
      <c r="I7062" s="92" t="str">
        <f t="shared" si="1111"/>
        <v/>
      </c>
      <c r="J7062" s="92" t="str">
        <f t="shared" si="1112"/>
        <v/>
      </c>
      <c r="K7062" s="92" t="str">
        <f t="shared" si="1113"/>
        <v/>
      </c>
      <c r="L7062" s="92" t="str">
        <f t="shared" si="1114"/>
        <v/>
      </c>
      <c r="M7062" s="95" t="str">
        <f>IF(A7062&lt;&gt;"",IF(MID(C7062,1,1)="c",SigmaEpsConcrete(I7062,$AN$30:$AN$33,$AR$30:$AR$33,$AS$26,$AS$27,$AS$28,$AQ$20,$AU$19),""),"")</f>
        <v/>
      </c>
      <c r="N7062" s="95" t="str">
        <f>IF(A7062&lt;&gt;"",IF(MID(C7062,1,1)="r",SigmaEpsReinf(J7062,$AS$42:$AS$43,$AS$41,$AS$39,$AS$40,$AQ$38),""),"")</f>
        <v/>
      </c>
      <c r="Q7062" s="92" t="str">
        <f t="shared" si="1116"/>
        <v/>
      </c>
      <c r="R7062" s="92" t="str">
        <f t="shared" si="1117"/>
        <v/>
      </c>
      <c r="U7062" s="5"/>
      <c r="V7062" s="5"/>
      <c r="W7062" s="94" t="str">
        <f t="shared" si="1115"/>
        <v/>
      </c>
      <c r="X7062" s="94" t="str">
        <f t="shared" si="1118"/>
        <v/>
      </c>
      <c r="Y7062" s="5"/>
      <c r="BK7062" s="8"/>
      <c r="BL7062" s="5"/>
      <c r="BM7062" s="5"/>
      <c r="BN7062" s="5"/>
      <c r="BO7062" s="5"/>
      <c r="BP7062" s="1"/>
      <c r="BQ7062" s="1"/>
      <c r="BR7062" s="1"/>
      <c r="BS7062" s="1"/>
      <c r="BT7062" s="1"/>
      <c r="BU7062" s="4"/>
      <c r="BV7062" s="1"/>
      <c r="BW7062" s="3"/>
      <c r="BX7062" s="4"/>
      <c r="BY7062" s="5"/>
      <c r="BZ7062" s="5"/>
      <c r="CA7062" s="5"/>
      <c r="CB7062" s="5"/>
      <c r="CC7062" s="5"/>
      <c r="CD7062" s="43"/>
    </row>
    <row r="7063" spans="1:82" x14ac:dyDescent="0.25">
      <c r="A7063" s="8"/>
      <c r="B7063" s="5"/>
      <c r="C7063" s="5"/>
      <c r="D7063" s="5"/>
      <c r="E7063" s="5"/>
      <c r="F7063" s="94" t="str">
        <f t="shared" si="1109"/>
        <v/>
      </c>
      <c r="G7063" s="94" t="str">
        <f t="shared" si="1110"/>
        <v/>
      </c>
      <c r="H7063" s="127" t="str">
        <f>IF(A7063&lt;&gt;"",IF(MID(C7063,1,1)="c",$AS$26,IF(MID(C7063,1,1)="r",$AS$41,IF(MID(C7063,1,1)="p",#REF!,#REF!))),"")</f>
        <v/>
      </c>
      <c r="I7063" s="92" t="str">
        <f t="shared" si="1111"/>
        <v/>
      </c>
      <c r="J7063" s="92" t="str">
        <f t="shared" si="1112"/>
        <v/>
      </c>
      <c r="K7063" s="92" t="str">
        <f t="shared" si="1113"/>
        <v/>
      </c>
      <c r="L7063" s="92" t="str">
        <f t="shared" si="1114"/>
        <v/>
      </c>
      <c r="M7063" s="95" t="str">
        <f>IF(A7063&lt;&gt;"",IF(MID(C7063,1,1)="c",SigmaEpsConcrete(I7063,$AN$30:$AN$33,$AR$30:$AR$33,$AS$26,$AS$27,$AS$28,$AQ$20,$AU$19),""),"")</f>
        <v/>
      </c>
      <c r="N7063" s="95" t="str">
        <f>IF(A7063&lt;&gt;"",IF(MID(C7063,1,1)="r",SigmaEpsReinf(J7063,$AS$42:$AS$43,$AS$41,$AS$39,$AS$40,$AQ$38),""),"")</f>
        <v/>
      </c>
      <c r="Q7063" s="92" t="str">
        <f t="shared" si="1116"/>
        <v/>
      </c>
      <c r="R7063" s="92" t="str">
        <f t="shared" si="1117"/>
        <v/>
      </c>
      <c r="U7063" s="5"/>
      <c r="V7063" s="5"/>
      <c r="W7063" s="94" t="str">
        <f t="shared" si="1115"/>
        <v/>
      </c>
      <c r="X7063" s="94" t="str">
        <f t="shared" si="1118"/>
        <v/>
      </c>
      <c r="Y7063" s="5"/>
      <c r="BK7063" s="8"/>
      <c r="BL7063" s="5"/>
      <c r="BM7063" s="5"/>
      <c r="BN7063" s="5"/>
      <c r="BO7063" s="5"/>
      <c r="BP7063" s="1"/>
      <c r="BQ7063" s="1"/>
      <c r="BR7063" s="1"/>
      <c r="BS7063" s="1"/>
      <c r="BT7063" s="1"/>
      <c r="BU7063" s="4"/>
      <c r="BV7063" s="1"/>
      <c r="BW7063" s="3"/>
      <c r="BX7063" s="4"/>
      <c r="BY7063" s="5"/>
      <c r="BZ7063" s="5"/>
      <c r="CA7063" s="5"/>
      <c r="CB7063" s="5"/>
      <c r="CC7063" s="5"/>
      <c r="CD7063" s="43"/>
    </row>
    <row r="7064" spans="1:82" x14ac:dyDescent="0.25">
      <c r="A7064" s="8"/>
      <c r="B7064" s="5"/>
      <c r="C7064" s="5"/>
      <c r="D7064" s="5"/>
      <c r="E7064" s="5"/>
      <c r="F7064" s="94" t="str">
        <f t="shared" si="1109"/>
        <v/>
      </c>
      <c r="G7064" s="94" t="str">
        <f t="shared" si="1110"/>
        <v/>
      </c>
      <c r="H7064" s="127" t="str">
        <f>IF(A7064&lt;&gt;"",IF(MID(C7064,1,1)="c",$AS$26,IF(MID(C7064,1,1)="r",$AS$41,IF(MID(C7064,1,1)="p",#REF!,#REF!))),"")</f>
        <v/>
      </c>
      <c r="I7064" s="92" t="str">
        <f t="shared" si="1111"/>
        <v/>
      </c>
      <c r="J7064" s="92" t="str">
        <f t="shared" si="1112"/>
        <v/>
      </c>
      <c r="K7064" s="92" t="str">
        <f t="shared" si="1113"/>
        <v/>
      </c>
      <c r="L7064" s="92" t="str">
        <f t="shared" si="1114"/>
        <v/>
      </c>
      <c r="M7064" s="95" t="str">
        <f>IF(A7064&lt;&gt;"",IF(MID(C7064,1,1)="c",SigmaEpsConcrete(I7064,$AN$30:$AN$33,$AR$30:$AR$33,$AS$26,$AS$27,$AS$28,$AQ$20,$AU$19),""),"")</f>
        <v/>
      </c>
      <c r="N7064" s="95" t="str">
        <f>IF(A7064&lt;&gt;"",IF(MID(C7064,1,1)="r",SigmaEpsReinf(J7064,$AS$42:$AS$43,$AS$41,$AS$39,$AS$40,$AQ$38),""),"")</f>
        <v/>
      </c>
      <c r="Q7064" s="92" t="str">
        <f t="shared" si="1116"/>
        <v/>
      </c>
      <c r="R7064" s="92" t="str">
        <f t="shared" si="1117"/>
        <v/>
      </c>
      <c r="U7064" s="5"/>
      <c r="V7064" s="5"/>
      <c r="W7064" s="94" t="str">
        <f t="shared" si="1115"/>
        <v/>
      </c>
      <c r="X7064" s="94" t="str">
        <f t="shared" si="1118"/>
        <v/>
      </c>
      <c r="Y7064" s="5"/>
      <c r="BK7064" s="8"/>
      <c r="BL7064" s="5"/>
      <c r="BM7064" s="5"/>
      <c r="BN7064" s="5"/>
      <c r="BO7064" s="5"/>
      <c r="BP7064" s="1"/>
      <c r="BQ7064" s="1"/>
      <c r="BR7064" s="1"/>
      <c r="BS7064" s="1"/>
      <c r="BT7064" s="1"/>
      <c r="BU7064" s="4"/>
      <c r="BV7064" s="1"/>
      <c r="BW7064" s="3"/>
      <c r="BX7064" s="4"/>
      <c r="BY7064" s="5"/>
      <c r="BZ7064" s="5"/>
      <c r="CA7064" s="5"/>
      <c r="CB7064" s="5"/>
      <c r="CC7064" s="5"/>
      <c r="CD7064" s="43"/>
    </row>
    <row r="7065" spans="1:82" x14ac:dyDescent="0.25">
      <c r="A7065" s="8"/>
      <c r="B7065" s="5"/>
      <c r="C7065" s="5"/>
      <c r="D7065" s="5"/>
      <c r="E7065" s="5"/>
      <c r="F7065" s="94" t="str">
        <f t="shared" si="1109"/>
        <v/>
      </c>
      <c r="G7065" s="94" t="str">
        <f t="shared" si="1110"/>
        <v/>
      </c>
      <c r="H7065" s="127" t="str">
        <f>IF(A7065&lt;&gt;"",IF(MID(C7065,1,1)="c",$AS$26,IF(MID(C7065,1,1)="r",$AS$41,IF(MID(C7065,1,1)="p",#REF!,#REF!))),"")</f>
        <v/>
      </c>
      <c r="I7065" s="92" t="str">
        <f t="shared" si="1111"/>
        <v/>
      </c>
      <c r="J7065" s="92" t="str">
        <f t="shared" si="1112"/>
        <v/>
      </c>
      <c r="K7065" s="92" t="str">
        <f t="shared" si="1113"/>
        <v/>
      </c>
      <c r="L7065" s="92" t="str">
        <f t="shared" si="1114"/>
        <v/>
      </c>
      <c r="M7065" s="95" t="str">
        <f>IF(A7065&lt;&gt;"",IF(MID(C7065,1,1)="c",SigmaEpsConcrete(I7065,$AN$30:$AN$33,$AR$30:$AR$33,$AS$26,$AS$27,$AS$28,$AQ$20,$AU$19),""),"")</f>
        <v/>
      </c>
      <c r="N7065" s="95" t="str">
        <f>IF(A7065&lt;&gt;"",IF(MID(C7065,1,1)="r",SigmaEpsReinf(J7065,$AS$42:$AS$43,$AS$41,$AS$39,$AS$40,$AQ$38),""),"")</f>
        <v/>
      </c>
      <c r="Q7065" s="92" t="str">
        <f t="shared" si="1116"/>
        <v/>
      </c>
      <c r="R7065" s="92" t="str">
        <f t="shared" si="1117"/>
        <v/>
      </c>
      <c r="U7065" s="5"/>
      <c r="V7065" s="5"/>
      <c r="W7065" s="94" t="str">
        <f t="shared" si="1115"/>
        <v/>
      </c>
      <c r="X7065" s="94" t="str">
        <f t="shared" si="1118"/>
        <v/>
      </c>
      <c r="Y7065" s="5"/>
      <c r="BK7065" s="8"/>
      <c r="BL7065" s="5"/>
      <c r="BM7065" s="5"/>
      <c r="BN7065" s="5"/>
      <c r="BO7065" s="5"/>
      <c r="BP7065" s="1"/>
      <c r="BQ7065" s="1"/>
      <c r="BR7065" s="1"/>
      <c r="BS7065" s="1"/>
      <c r="BT7065" s="1"/>
      <c r="BU7065" s="4"/>
      <c r="BV7065" s="1"/>
      <c r="BW7065" s="3"/>
      <c r="BX7065" s="4"/>
      <c r="BY7065" s="5"/>
      <c r="BZ7065" s="5"/>
      <c r="CA7065" s="5"/>
      <c r="CB7065" s="5"/>
      <c r="CC7065" s="5"/>
      <c r="CD7065" s="43"/>
    </row>
    <row r="7066" spans="1:82" x14ac:dyDescent="0.25">
      <c r="A7066" s="8"/>
      <c r="B7066" s="5"/>
      <c r="C7066" s="5"/>
      <c r="D7066" s="5"/>
      <c r="E7066" s="5"/>
      <c r="F7066" s="94" t="str">
        <f t="shared" si="1109"/>
        <v/>
      </c>
      <c r="G7066" s="94" t="str">
        <f t="shared" si="1110"/>
        <v/>
      </c>
      <c r="H7066" s="127" t="str">
        <f>IF(A7066&lt;&gt;"",IF(MID(C7066,1,1)="c",$AS$26,IF(MID(C7066,1,1)="r",$AS$41,IF(MID(C7066,1,1)="p",#REF!,#REF!))),"")</f>
        <v/>
      </c>
      <c r="I7066" s="92" t="str">
        <f t="shared" si="1111"/>
        <v/>
      </c>
      <c r="J7066" s="92" t="str">
        <f t="shared" si="1112"/>
        <v/>
      </c>
      <c r="K7066" s="92" t="str">
        <f t="shared" si="1113"/>
        <v/>
      </c>
      <c r="L7066" s="92" t="str">
        <f t="shared" si="1114"/>
        <v/>
      </c>
      <c r="M7066" s="95" t="str">
        <f>IF(A7066&lt;&gt;"",IF(MID(C7066,1,1)="c",SigmaEpsConcrete(I7066,$AN$30:$AN$33,$AR$30:$AR$33,$AS$26,$AS$27,$AS$28,$AQ$20,$AU$19),""),"")</f>
        <v/>
      </c>
      <c r="N7066" s="95" t="str">
        <f>IF(A7066&lt;&gt;"",IF(MID(C7066,1,1)="r",SigmaEpsReinf(J7066,$AS$42:$AS$43,$AS$41,$AS$39,$AS$40,$AQ$38),""),"")</f>
        <v/>
      </c>
      <c r="Q7066" s="92" t="str">
        <f t="shared" si="1116"/>
        <v/>
      </c>
      <c r="R7066" s="92" t="str">
        <f t="shared" si="1117"/>
        <v/>
      </c>
      <c r="U7066" s="5"/>
      <c r="V7066" s="5"/>
      <c r="W7066" s="94" t="str">
        <f t="shared" si="1115"/>
        <v/>
      </c>
      <c r="X7066" s="94" t="str">
        <f t="shared" si="1118"/>
        <v/>
      </c>
      <c r="Y7066" s="5"/>
      <c r="BK7066" s="8"/>
      <c r="BL7066" s="5"/>
      <c r="BM7066" s="5"/>
      <c r="BN7066" s="5"/>
      <c r="BO7066" s="5"/>
      <c r="BP7066" s="1"/>
      <c r="BQ7066" s="1"/>
      <c r="BR7066" s="1"/>
      <c r="BS7066" s="1"/>
      <c r="BT7066" s="1"/>
      <c r="BU7066" s="4"/>
      <c r="BV7066" s="1"/>
      <c r="BW7066" s="3"/>
      <c r="BX7066" s="4"/>
      <c r="BY7066" s="5"/>
      <c r="BZ7066" s="5"/>
      <c r="CA7066" s="5"/>
      <c r="CB7066" s="5"/>
      <c r="CC7066" s="5"/>
      <c r="CD7066" s="43"/>
    </row>
    <row r="7067" spans="1:82" x14ac:dyDescent="0.25">
      <c r="A7067" s="8"/>
      <c r="B7067" s="5"/>
      <c r="C7067" s="5"/>
      <c r="D7067" s="5"/>
      <c r="E7067" s="5"/>
      <c r="F7067" s="94" t="str">
        <f t="shared" si="1109"/>
        <v/>
      </c>
      <c r="G7067" s="94" t="str">
        <f t="shared" si="1110"/>
        <v/>
      </c>
      <c r="H7067" s="127" t="str">
        <f>IF(A7067&lt;&gt;"",IF(MID(C7067,1,1)="c",$AS$26,IF(MID(C7067,1,1)="r",$AS$41,IF(MID(C7067,1,1)="p",#REF!,#REF!))),"")</f>
        <v/>
      </c>
      <c r="I7067" s="92" t="str">
        <f t="shared" si="1111"/>
        <v/>
      </c>
      <c r="J7067" s="92" t="str">
        <f t="shared" si="1112"/>
        <v/>
      </c>
      <c r="K7067" s="92" t="str">
        <f t="shared" si="1113"/>
        <v/>
      </c>
      <c r="L7067" s="92" t="str">
        <f t="shared" si="1114"/>
        <v/>
      </c>
      <c r="M7067" s="95" t="str">
        <f>IF(A7067&lt;&gt;"",IF(MID(C7067,1,1)="c",SigmaEpsConcrete(I7067,$AN$30:$AN$33,$AR$30:$AR$33,$AS$26,$AS$27,$AS$28,$AQ$20,$AU$19),""),"")</f>
        <v/>
      </c>
      <c r="N7067" s="95" t="str">
        <f>IF(A7067&lt;&gt;"",IF(MID(C7067,1,1)="r",SigmaEpsReinf(J7067,$AS$42:$AS$43,$AS$41,$AS$39,$AS$40,$AQ$38),""),"")</f>
        <v/>
      </c>
      <c r="Q7067" s="92" t="str">
        <f t="shared" si="1116"/>
        <v/>
      </c>
      <c r="R7067" s="92" t="str">
        <f t="shared" si="1117"/>
        <v/>
      </c>
      <c r="U7067" s="5"/>
      <c r="V7067" s="5"/>
      <c r="W7067" s="94" t="str">
        <f t="shared" si="1115"/>
        <v/>
      </c>
      <c r="X7067" s="94" t="str">
        <f t="shared" si="1118"/>
        <v/>
      </c>
      <c r="Y7067" s="5"/>
      <c r="BK7067" s="8"/>
      <c r="BL7067" s="5"/>
      <c r="BM7067" s="5"/>
      <c r="BN7067" s="5"/>
      <c r="BO7067" s="5"/>
      <c r="BP7067" s="1"/>
      <c r="BQ7067" s="1"/>
      <c r="BR7067" s="1"/>
      <c r="BS7067" s="1"/>
      <c r="BT7067" s="1"/>
      <c r="BU7067" s="4"/>
      <c r="BV7067" s="1"/>
      <c r="BW7067" s="3"/>
      <c r="BX7067" s="4"/>
      <c r="BY7067" s="5"/>
      <c r="BZ7067" s="5"/>
      <c r="CA7067" s="5"/>
      <c r="CB7067" s="5"/>
      <c r="CC7067" s="5"/>
      <c r="CD7067" s="43"/>
    </row>
    <row r="7068" spans="1:82" x14ac:dyDescent="0.25">
      <c r="A7068" s="8"/>
      <c r="B7068" s="5"/>
      <c r="C7068" s="5"/>
      <c r="D7068" s="5"/>
      <c r="E7068" s="5"/>
      <c r="F7068" s="94" t="str">
        <f t="shared" si="1109"/>
        <v/>
      </c>
      <c r="G7068" s="94" t="str">
        <f t="shared" si="1110"/>
        <v/>
      </c>
      <c r="H7068" s="127" t="str">
        <f>IF(A7068&lt;&gt;"",IF(MID(C7068,1,1)="c",$AS$26,IF(MID(C7068,1,1)="r",$AS$41,IF(MID(C7068,1,1)="p",#REF!,#REF!))),"")</f>
        <v/>
      </c>
      <c r="I7068" s="92" t="str">
        <f t="shared" si="1111"/>
        <v/>
      </c>
      <c r="J7068" s="92" t="str">
        <f t="shared" si="1112"/>
        <v/>
      </c>
      <c r="K7068" s="92" t="str">
        <f t="shared" si="1113"/>
        <v/>
      </c>
      <c r="L7068" s="92" t="str">
        <f t="shared" si="1114"/>
        <v/>
      </c>
      <c r="M7068" s="95" t="str">
        <f>IF(A7068&lt;&gt;"",IF(MID(C7068,1,1)="c",SigmaEpsConcrete(I7068,$AN$30:$AN$33,$AR$30:$AR$33,$AS$26,$AS$27,$AS$28,$AQ$20,$AU$19),""),"")</f>
        <v/>
      </c>
      <c r="N7068" s="95" t="str">
        <f>IF(A7068&lt;&gt;"",IF(MID(C7068,1,1)="r",SigmaEpsReinf(J7068,$AS$42:$AS$43,$AS$41,$AS$39,$AS$40,$AQ$38),""),"")</f>
        <v/>
      </c>
      <c r="Q7068" s="92" t="str">
        <f t="shared" si="1116"/>
        <v/>
      </c>
      <c r="R7068" s="92" t="str">
        <f t="shared" si="1117"/>
        <v/>
      </c>
      <c r="U7068" s="5"/>
      <c r="V7068" s="5"/>
      <c r="W7068" s="94" t="str">
        <f t="shared" si="1115"/>
        <v/>
      </c>
      <c r="X7068" s="94" t="str">
        <f t="shared" si="1118"/>
        <v/>
      </c>
      <c r="Y7068" s="5"/>
      <c r="BK7068" s="8"/>
      <c r="BL7068" s="5"/>
      <c r="BM7068" s="5"/>
      <c r="BN7068" s="5"/>
      <c r="BO7068" s="5"/>
      <c r="BP7068" s="1"/>
      <c r="BQ7068" s="1"/>
      <c r="BR7068" s="1"/>
      <c r="BS7068" s="1"/>
      <c r="BT7068" s="1"/>
      <c r="BU7068" s="4"/>
      <c r="BV7068" s="1"/>
      <c r="BW7068" s="3"/>
      <c r="BX7068" s="4"/>
      <c r="BY7068" s="5"/>
      <c r="BZ7068" s="5"/>
      <c r="CA7068" s="5"/>
      <c r="CB7068" s="5"/>
      <c r="CC7068" s="5"/>
      <c r="CD7068" s="43"/>
    </row>
    <row r="7069" spans="1:82" x14ac:dyDescent="0.25">
      <c r="A7069" s="8"/>
      <c r="B7069" s="5"/>
      <c r="C7069" s="5"/>
      <c r="D7069" s="5"/>
      <c r="E7069" s="5"/>
      <c r="F7069" s="94" t="str">
        <f t="shared" si="1109"/>
        <v/>
      </c>
      <c r="G7069" s="94" t="str">
        <f t="shared" si="1110"/>
        <v/>
      </c>
      <c r="H7069" s="127" t="str">
        <f>IF(A7069&lt;&gt;"",IF(MID(C7069,1,1)="c",$AS$26,IF(MID(C7069,1,1)="r",$AS$41,IF(MID(C7069,1,1)="p",#REF!,#REF!))),"")</f>
        <v/>
      </c>
      <c r="I7069" s="92" t="str">
        <f t="shared" si="1111"/>
        <v/>
      </c>
      <c r="J7069" s="92" t="str">
        <f t="shared" si="1112"/>
        <v/>
      </c>
      <c r="K7069" s="92" t="str">
        <f t="shared" si="1113"/>
        <v/>
      </c>
      <c r="L7069" s="92" t="str">
        <f t="shared" si="1114"/>
        <v/>
      </c>
      <c r="M7069" s="95" t="str">
        <f>IF(A7069&lt;&gt;"",IF(MID(C7069,1,1)="c",SigmaEpsConcrete(I7069,$AN$30:$AN$33,$AR$30:$AR$33,$AS$26,$AS$27,$AS$28,$AQ$20,$AU$19),""),"")</f>
        <v/>
      </c>
      <c r="N7069" s="95" t="str">
        <f>IF(A7069&lt;&gt;"",IF(MID(C7069,1,1)="r",SigmaEpsReinf(J7069,$AS$42:$AS$43,$AS$41,$AS$39,$AS$40,$AQ$38),""),"")</f>
        <v/>
      </c>
      <c r="Q7069" s="92" t="str">
        <f t="shared" si="1116"/>
        <v/>
      </c>
      <c r="R7069" s="92" t="str">
        <f t="shared" si="1117"/>
        <v/>
      </c>
      <c r="U7069" s="5"/>
      <c r="V7069" s="5"/>
      <c r="W7069" s="94" t="str">
        <f t="shared" si="1115"/>
        <v/>
      </c>
      <c r="X7069" s="94" t="str">
        <f t="shared" si="1118"/>
        <v/>
      </c>
      <c r="Y7069" s="5"/>
      <c r="BK7069" s="8"/>
      <c r="BL7069" s="5"/>
      <c r="BM7069" s="5"/>
      <c r="BN7069" s="5"/>
      <c r="BO7069" s="5"/>
      <c r="BP7069" s="1"/>
      <c r="BQ7069" s="1"/>
      <c r="BR7069" s="1"/>
      <c r="BS7069" s="1"/>
      <c r="BT7069" s="1"/>
      <c r="BU7069" s="4"/>
      <c r="BV7069" s="1"/>
      <c r="BW7069" s="3"/>
      <c r="BX7069" s="4"/>
      <c r="BY7069" s="5"/>
      <c r="BZ7069" s="5"/>
      <c r="CA7069" s="5"/>
      <c r="CB7069" s="5"/>
      <c r="CC7069" s="5"/>
      <c r="CD7069" s="43"/>
    </row>
    <row r="7070" spans="1:82" x14ac:dyDescent="0.25">
      <c r="A7070" s="8"/>
      <c r="B7070" s="5"/>
      <c r="C7070" s="5"/>
      <c r="D7070" s="5"/>
      <c r="E7070" s="5"/>
      <c r="F7070" s="94" t="str">
        <f t="shared" si="1109"/>
        <v/>
      </c>
      <c r="G7070" s="94" t="str">
        <f t="shared" si="1110"/>
        <v/>
      </c>
      <c r="H7070" s="127" t="str">
        <f>IF(A7070&lt;&gt;"",IF(MID(C7070,1,1)="c",$AS$26,IF(MID(C7070,1,1)="r",$AS$41,IF(MID(C7070,1,1)="p",#REF!,#REF!))),"")</f>
        <v/>
      </c>
      <c r="I7070" s="92" t="str">
        <f t="shared" si="1111"/>
        <v/>
      </c>
      <c r="J7070" s="92" t="str">
        <f t="shared" si="1112"/>
        <v/>
      </c>
      <c r="K7070" s="92" t="str">
        <f t="shared" si="1113"/>
        <v/>
      </c>
      <c r="L7070" s="92" t="str">
        <f t="shared" si="1114"/>
        <v/>
      </c>
      <c r="M7070" s="95" t="str">
        <f>IF(A7070&lt;&gt;"",IF(MID(C7070,1,1)="c",SigmaEpsConcrete(I7070,$AN$30:$AN$33,$AR$30:$AR$33,$AS$26,$AS$27,$AS$28,$AQ$20,$AU$19),""),"")</f>
        <v/>
      </c>
      <c r="N7070" s="95" t="str">
        <f>IF(A7070&lt;&gt;"",IF(MID(C7070,1,1)="r",SigmaEpsReinf(J7070,$AS$42:$AS$43,$AS$41,$AS$39,$AS$40,$AQ$38),""),"")</f>
        <v/>
      </c>
      <c r="Q7070" s="92" t="str">
        <f t="shared" si="1116"/>
        <v/>
      </c>
      <c r="R7070" s="92" t="str">
        <f t="shared" si="1117"/>
        <v/>
      </c>
      <c r="U7070" s="5"/>
      <c r="V7070" s="5"/>
      <c r="W7070" s="94" t="str">
        <f t="shared" si="1115"/>
        <v/>
      </c>
      <c r="X7070" s="94" t="str">
        <f t="shared" si="1118"/>
        <v/>
      </c>
      <c r="Y7070" s="5"/>
      <c r="BK7070" s="8"/>
      <c r="BL7070" s="5"/>
      <c r="BM7070" s="5"/>
      <c r="BN7070" s="5"/>
      <c r="BO7070" s="5"/>
      <c r="BP7070" s="1"/>
      <c r="BQ7070" s="1"/>
      <c r="BR7070" s="1"/>
      <c r="BS7070" s="1"/>
      <c r="BT7070" s="1"/>
      <c r="BU7070" s="4"/>
      <c r="BV7070" s="1"/>
      <c r="BW7070" s="3"/>
      <c r="BX7070" s="4"/>
      <c r="BY7070" s="5"/>
      <c r="BZ7070" s="5"/>
      <c r="CA7070" s="5"/>
      <c r="CB7070" s="5"/>
      <c r="CC7070" s="5"/>
      <c r="CD7070" s="43"/>
    </row>
    <row r="7071" spans="1:82" x14ac:dyDescent="0.25">
      <c r="A7071" s="8"/>
      <c r="B7071" s="5"/>
      <c r="C7071" s="5"/>
      <c r="D7071" s="5"/>
      <c r="E7071" s="5"/>
      <c r="F7071" s="94" t="str">
        <f t="shared" si="1109"/>
        <v/>
      </c>
      <c r="G7071" s="94" t="str">
        <f t="shared" si="1110"/>
        <v/>
      </c>
      <c r="H7071" s="127" t="str">
        <f>IF(A7071&lt;&gt;"",IF(MID(C7071,1,1)="c",$AS$26,IF(MID(C7071,1,1)="r",$AS$41,IF(MID(C7071,1,1)="p",#REF!,#REF!))),"")</f>
        <v/>
      </c>
      <c r="I7071" s="92" t="str">
        <f t="shared" si="1111"/>
        <v/>
      </c>
      <c r="J7071" s="92" t="str">
        <f t="shared" si="1112"/>
        <v/>
      </c>
      <c r="K7071" s="92" t="str">
        <f t="shared" si="1113"/>
        <v/>
      </c>
      <c r="L7071" s="92" t="str">
        <f t="shared" si="1114"/>
        <v/>
      </c>
      <c r="M7071" s="95" t="str">
        <f>IF(A7071&lt;&gt;"",IF(MID(C7071,1,1)="c",SigmaEpsConcrete(I7071,$AN$30:$AN$33,$AR$30:$AR$33,$AS$26,$AS$27,$AS$28,$AQ$20,$AU$19),""),"")</f>
        <v/>
      </c>
      <c r="N7071" s="95" t="str">
        <f>IF(A7071&lt;&gt;"",IF(MID(C7071,1,1)="r",SigmaEpsReinf(J7071,$AS$42:$AS$43,$AS$41,$AS$39,$AS$40,$AQ$38),""),"")</f>
        <v/>
      </c>
      <c r="Q7071" s="92" t="str">
        <f t="shared" si="1116"/>
        <v/>
      </c>
      <c r="R7071" s="92" t="str">
        <f t="shared" si="1117"/>
        <v/>
      </c>
      <c r="U7071" s="5"/>
      <c r="V7071" s="5"/>
      <c r="W7071" s="94" t="str">
        <f t="shared" si="1115"/>
        <v/>
      </c>
      <c r="X7071" s="94" t="str">
        <f t="shared" si="1118"/>
        <v/>
      </c>
      <c r="Y7071" s="5"/>
      <c r="BK7071" s="8"/>
      <c r="BL7071" s="5"/>
      <c r="BM7071" s="5"/>
      <c r="BN7071" s="5"/>
      <c r="BO7071" s="5"/>
      <c r="BP7071" s="1"/>
      <c r="BQ7071" s="1"/>
      <c r="BR7071" s="1"/>
      <c r="BS7071" s="1"/>
      <c r="BT7071" s="1"/>
      <c r="BU7071" s="4"/>
      <c r="BV7071" s="1"/>
      <c r="BW7071" s="3"/>
      <c r="BX7071" s="4"/>
      <c r="BY7071" s="5"/>
      <c r="BZ7071" s="5"/>
      <c r="CA7071" s="5"/>
      <c r="CB7071" s="5"/>
      <c r="CC7071" s="5"/>
      <c r="CD7071" s="43"/>
    </row>
    <row r="7072" spans="1:82" x14ac:dyDescent="0.25">
      <c r="A7072" s="8"/>
      <c r="B7072" s="5"/>
      <c r="C7072" s="5"/>
      <c r="D7072" s="5"/>
      <c r="E7072" s="5"/>
      <c r="F7072" s="94" t="str">
        <f t="shared" si="1109"/>
        <v/>
      </c>
      <c r="G7072" s="94" t="str">
        <f t="shared" si="1110"/>
        <v/>
      </c>
      <c r="H7072" s="127" t="str">
        <f>IF(A7072&lt;&gt;"",IF(MID(C7072,1,1)="c",$AS$26,IF(MID(C7072,1,1)="r",$AS$41,IF(MID(C7072,1,1)="p",#REF!,#REF!))),"")</f>
        <v/>
      </c>
      <c r="I7072" s="92" t="str">
        <f t="shared" si="1111"/>
        <v/>
      </c>
      <c r="J7072" s="92" t="str">
        <f t="shared" si="1112"/>
        <v/>
      </c>
      <c r="K7072" s="92" t="str">
        <f t="shared" si="1113"/>
        <v/>
      </c>
      <c r="L7072" s="92" t="str">
        <f t="shared" si="1114"/>
        <v/>
      </c>
      <c r="M7072" s="95" t="str">
        <f>IF(A7072&lt;&gt;"",IF(MID(C7072,1,1)="c",SigmaEpsConcrete(I7072,$AN$30:$AN$33,$AR$30:$AR$33,$AS$26,$AS$27,$AS$28,$AQ$20,$AU$19),""),"")</f>
        <v/>
      </c>
      <c r="N7072" s="95" t="str">
        <f>IF(A7072&lt;&gt;"",IF(MID(C7072,1,1)="r",SigmaEpsReinf(J7072,$AS$42:$AS$43,$AS$41,$AS$39,$AS$40,$AQ$38),""),"")</f>
        <v/>
      </c>
      <c r="Q7072" s="92" t="str">
        <f t="shared" si="1116"/>
        <v/>
      </c>
      <c r="R7072" s="92" t="str">
        <f t="shared" si="1117"/>
        <v/>
      </c>
      <c r="U7072" s="5"/>
      <c r="V7072" s="5"/>
      <c r="W7072" s="94" t="str">
        <f t="shared" si="1115"/>
        <v/>
      </c>
      <c r="X7072" s="94" t="str">
        <f t="shared" si="1118"/>
        <v/>
      </c>
      <c r="Y7072" s="5"/>
      <c r="BK7072" s="8"/>
      <c r="BL7072" s="5"/>
      <c r="BM7072" s="5"/>
      <c r="BN7072" s="5"/>
      <c r="BO7072" s="5"/>
      <c r="BP7072" s="1"/>
      <c r="BQ7072" s="1"/>
      <c r="BR7072" s="1"/>
      <c r="BS7072" s="1"/>
      <c r="BT7072" s="1"/>
      <c r="BU7072" s="4"/>
      <c r="BV7072" s="1"/>
      <c r="BW7072" s="3"/>
      <c r="BX7072" s="4"/>
      <c r="BY7072" s="5"/>
      <c r="BZ7072" s="5"/>
      <c r="CA7072" s="5"/>
      <c r="CB7072" s="5"/>
      <c r="CC7072" s="5"/>
      <c r="CD7072" s="43"/>
    </row>
    <row r="7073" spans="1:82" x14ac:dyDescent="0.25">
      <c r="A7073" s="8"/>
      <c r="B7073" s="5"/>
      <c r="C7073" s="5"/>
      <c r="D7073" s="5"/>
      <c r="E7073" s="5"/>
      <c r="F7073" s="94" t="str">
        <f t="shared" si="1109"/>
        <v/>
      </c>
      <c r="G7073" s="94" t="str">
        <f t="shared" si="1110"/>
        <v/>
      </c>
      <c r="H7073" s="127" t="str">
        <f>IF(A7073&lt;&gt;"",IF(MID(C7073,1,1)="c",$AS$26,IF(MID(C7073,1,1)="r",$AS$41,IF(MID(C7073,1,1)="p",#REF!,#REF!))),"")</f>
        <v/>
      </c>
      <c r="I7073" s="92" t="str">
        <f t="shared" si="1111"/>
        <v/>
      </c>
      <c r="J7073" s="92" t="str">
        <f t="shared" si="1112"/>
        <v/>
      </c>
      <c r="K7073" s="92" t="str">
        <f t="shared" si="1113"/>
        <v/>
      </c>
      <c r="L7073" s="92" t="str">
        <f t="shared" si="1114"/>
        <v/>
      </c>
      <c r="M7073" s="95" t="str">
        <f>IF(A7073&lt;&gt;"",IF(MID(C7073,1,1)="c",SigmaEpsConcrete(I7073,$AN$30:$AN$33,$AR$30:$AR$33,$AS$26,$AS$27,$AS$28,$AQ$20,$AU$19),""),"")</f>
        <v/>
      </c>
      <c r="N7073" s="95" t="str">
        <f>IF(A7073&lt;&gt;"",IF(MID(C7073,1,1)="r",SigmaEpsReinf(J7073,$AS$42:$AS$43,$AS$41,$AS$39,$AS$40,$AQ$38),""),"")</f>
        <v/>
      </c>
      <c r="Q7073" s="92" t="str">
        <f t="shared" si="1116"/>
        <v/>
      </c>
      <c r="R7073" s="92" t="str">
        <f t="shared" si="1117"/>
        <v/>
      </c>
      <c r="U7073" s="5"/>
      <c r="V7073" s="5"/>
      <c r="W7073" s="94" t="str">
        <f t="shared" si="1115"/>
        <v/>
      </c>
      <c r="X7073" s="94" t="str">
        <f t="shared" si="1118"/>
        <v/>
      </c>
      <c r="Y7073" s="5"/>
      <c r="BK7073" s="8"/>
      <c r="BL7073" s="5"/>
      <c r="BM7073" s="5"/>
      <c r="BN7073" s="5"/>
      <c r="BO7073" s="5"/>
      <c r="BP7073" s="1"/>
      <c r="BQ7073" s="1"/>
      <c r="BR7073" s="1"/>
      <c r="BS7073" s="1"/>
      <c r="BT7073" s="1"/>
      <c r="BU7073" s="4"/>
      <c r="BV7073" s="1"/>
      <c r="BW7073" s="3"/>
      <c r="BX7073" s="4"/>
      <c r="BY7073" s="5"/>
      <c r="BZ7073" s="5"/>
      <c r="CA7073" s="5"/>
      <c r="CB7073" s="5"/>
      <c r="CC7073" s="5"/>
      <c r="CD7073" s="43"/>
    </row>
    <row r="7074" spans="1:82" x14ac:dyDescent="0.25">
      <c r="A7074" s="8"/>
      <c r="B7074" s="5"/>
      <c r="C7074" s="5"/>
      <c r="D7074" s="5"/>
      <c r="E7074" s="5"/>
      <c r="F7074" s="94" t="str">
        <f t="shared" si="1109"/>
        <v/>
      </c>
      <c r="G7074" s="94" t="str">
        <f t="shared" si="1110"/>
        <v/>
      </c>
      <c r="H7074" s="127" t="str">
        <f>IF(A7074&lt;&gt;"",IF(MID(C7074,1,1)="c",$AS$26,IF(MID(C7074,1,1)="r",$AS$41,IF(MID(C7074,1,1)="p",#REF!,#REF!))),"")</f>
        <v/>
      </c>
      <c r="I7074" s="92" t="str">
        <f t="shared" si="1111"/>
        <v/>
      </c>
      <c r="J7074" s="92" t="str">
        <f t="shared" si="1112"/>
        <v/>
      </c>
      <c r="K7074" s="92" t="str">
        <f t="shared" si="1113"/>
        <v/>
      </c>
      <c r="L7074" s="92" t="str">
        <f t="shared" si="1114"/>
        <v/>
      </c>
      <c r="M7074" s="95" t="str">
        <f>IF(A7074&lt;&gt;"",IF(MID(C7074,1,1)="c",SigmaEpsConcrete(I7074,$AN$30:$AN$33,$AR$30:$AR$33,$AS$26,$AS$27,$AS$28,$AQ$20,$AU$19),""),"")</f>
        <v/>
      </c>
      <c r="N7074" s="95" t="str">
        <f>IF(A7074&lt;&gt;"",IF(MID(C7074,1,1)="r",SigmaEpsReinf(J7074,$AS$42:$AS$43,$AS$41,$AS$39,$AS$40,$AQ$38),""),"")</f>
        <v/>
      </c>
      <c r="Q7074" s="92" t="str">
        <f t="shared" si="1116"/>
        <v/>
      </c>
      <c r="R7074" s="92" t="str">
        <f t="shared" si="1117"/>
        <v/>
      </c>
      <c r="U7074" s="5"/>
      <c r="V7074" s="5"/>
      <c r="W7074" s="94" t="str">
        <f t="shared" si="1115"/>
        <v/>
      </c>
      <c r="X7074" s="94" t="str">
        <f t="shared" si="1118"/>
        <v/>
      </c>
      <c r="Y7074" s="5"/>
      <c r="BK7074" s="8"/>
      <c r="BL7074" s="5"/>
      <c r="BM7074" s="5"/>
      <c r="BN7074" s="5"/>
      <c r="BO7074" s="5"/>
      <c r="BP7074" s="1"/>
      <c r="BQ7074" s="1"/>
      <c r="BR7074" s="1"/>
      <c r="BS7074" s="1"/>
      <c r="BT7074" s="1"/>
      <c r="BU7074" s="4"/>
      <c r="BV7074" s="1"/>
      <c r="BW7074" s="3"/>
      <c r="BX7074" s="4"/>
      <c r="BY7074" s="5"/>
      <c r="BZ7074" s="5"/>
      <c r="CA7074" s="5"/>
      <c r="CB7074" s="5"/>
      <c r="CC7074" s="5"/>
      <c r="CD7074" s="43"/>
    </row>
    <row r="7075" spans="1:82" x14ac:dyDescent="0.25">
      <c r="A7075" s="8"/>
      <c r="B7075" s="5"/>
      <c r="C7075" s="5"/>
      <c r="D7075" s="5"/>
      <c r="E7075" s="5"/>
      <c r="F7075" s="94" t="str">
        <f t="shared" si="1109"/>
        <v/>
      </c>
      <c r="G7075" s="94" t="str">
        <f t="shared" si="1110"/>
        <v/>
      </c>
      <c r="H7075" s="127" t="str">
        <f>IF(A7075&lt;&gt;"",IF(MID(C7075,1,1)="c",$AS$26,IF(MID(C7075,1,1)="r",$AS$41,IF(MID(C7075,1,1)="p",#REF!,#REF!))),"")</f>
        <v/>
      </c>
      <c r="I7075" s="92" t="str">
        <f t="shared" si="1111"/>
        <v/>
      </c>
      <c r="J7075" s="92" t="str">
        <f t="shared" si="1112"/>
        <v/>
      </c>
      <c r="K7075" s="92" t="str">
        <f t="shared" si="1113"/>
        <v/>
      </c>
      <c r="L7075" s="92" t="str">
        <f t="shared" si="1114"/>
        <v/>
      </c>
      <c r="M7075" s="95" t="str">
        <f>IF(A7075&lt;&gt;"",IF(MID(C7075,1,1)="c",SigmaEpsConcrete(I7075,$AN$30:$AN$33,$AR$30:$AR$33,$AS$26,$AS$27,$AS$28,$AQ$20,$AU$19),""),"")</f>
        <v/>
      </c>
      <c r="N7075" s="95" t="str">
        <f>IF(A7075&lt;&gt;"",IF(MID(C7075,1,1)="r",SigmaEpsReinf(J7075,$AS$42:$AS$43,$AS$41,$AS$39,$AS$40,$AQ$38),""),"")</f>
        <v/>
      </c>
      <c r="Q7075" s="92" t="str">
        <f t="shared" si="1116"/>
        <v/>
      </c>
      <c r="R7075" s="92" t="str">
        <f t="shared" si="1117"/>
        <v/>
      </c>
      <c r="U7075" s="5"/>
      <c r="V7075" s="5"/>
      <c r="W7075" s="94" t="str">
        <f t="shared" si="1115"/>
        <v/>
      </c>
      <c r="X7075" s="94" t="str">
        <f t="shared" si="1118"/>
        <v/>
      </c>
      <c r="Y7075" s="5"/>
      <c r="BK7075" s="8"/>
      <c r="BL7075" s="5"/>
      <c r="BM7075" s="5"/>
      <c r="BN7075" s="5"/>
      <c r="BO7075" s="5"/>
      <c r="BP7075" s="1"/>
      <c r="BQ7075" s="1"/>
      <c r="BR7075" s="1"/>
      <c r="BS7075" s="1"/>
      <c r="BT7075" s="1"/>
      <c r="BU7075" s="4"/>
      <c r="BV7075" s="1"/>
      <c r="BW7075" s="3"/>
      <c r="BX7075" s="4"/>
      <c r="BY7075" s="5"/>
      <c r="BZ7075" s="5"/>
      <c r="CA7075" s="5"/>
      <c r="CB7075" s="5"/>
      <c r="CC7075" s="5"/>
      <c r="CD7075" s="43"/>
    </row>
    <row r="7076" spans="1:82" x14ac:dyDescent="0.25">
      <c r="A7076" s="8"/>
      <c r="B7076" s="5"/>
      <c r="C7076" s="5"/>
      <c r="D7076" s="5"/>
      <c r="E7076" s="5"/>
      <c r="F7076" s="94" t="str">
        <f t="shared" si="1109"/>
        <v/>
      </c>
      <c r="G7076" s="94" t="str">
        <f t="shared" si="1110"/>
        <v/>
      </c>
      <c r="H7076" s="127" t="str">
        <f>IF(A7076&lt;&gt;"",IF(MID(C7076,1,1)="c",$AS$26,IF(MID(C7076,1,1)="r",$AS$41,IF(MID(C7076,1,1)="p",#REF!,#REF!))),"")</f>
        <v/>
      </c>
      <c r="I7076" s="92" t="str">
        <f t="shared" si="1111"/>
        <v/>
      </c>
      <c r="J7076" s="92" t="str">
        <f t="shared" si="1112"/>
        <v/>
      </c>
      <c r="K7076" s="92" t="str">
        <f t="shared" si="1113"/>
        <v/>
      </c>
      <c r="L7076" s="92" t="str">
        <f t="shared" si="1114"/>
        <v/>
      </c>
      <c r="M7076" s="95" t="str">
        <f>IF(A7076&lt;&gt;"",IF(MID(C7076,1,1)="c",SigmaEpsConcrete(I7076,$AN$30:$AN$33,$AR$30:$AR$33,$AS$26,$AS$27,$AS$28,$AQ$20,$AU$19),""),"")</f>
        <v/>
      </c>
      <c r="N7076" s="95" t="str">
        <f>IF(A7076&lt;&gt;"",IF(MID(C7076,1,1)="r",SigmaEpsReinf(J7076,$AS$42:$AS$43,$AS$41,$AS$39,$AS$40,$AQ$38),""),"")</f>
        <v/>
      </c>
      <c r="Q7076" s="92" t="str">
        <f t="shared" si="1116"/>
        <v/>
      </c>
      <c r="R7076" s="92" t="str">
        <f t="shared" si="1117"/>
        <v/>
      </c>
      <c r="U7076" s="5"/>
      <c r="V7076" s="5"/>
      <c r="W7076" s="94" t="str">
        <f t="shared" si="1115"/>
        <v/>
      </c>
      <c r="X7076" s="94" t="str">
        <f t="shared" si="1118"/>
        <v/>
      </c>
      <c r="Y7076" s="5"/>
      <c r="BK7076" s="8"/>
      <c r="BL7076" s="5"/>
      <c r="BM7076" s="5"/>
      <c r="BN7076" s="5"/>
      <c r="BO7076" s="5"/>
      <c r="BP7076" s="1"/>
      <c r="BQ7076" s="1"/>
      <c r="BR7076" s="1"/>
      <c r="BS7076" s="1"/>
      <c r="BT7076" s="1"/>
      <c r="BU7076" s="4"/>
      <c r="BV7076" s="1"/>
      <c r="BW7076" s="3"/>
      <c r="BX7076" s="4"/>
      <c r="BY7076" s="5"/>
      <c r="BZ7076" s="5"/>
      <c r="CA7076" s="5"/>
      <c r="CB7076" s="5"/>
      <c r="CC7076" s="5"/>
      <c r="CD7076" s="43"/>
    </row>
    <row r="7077" spans="1:82" x14ac:dyDescent="0.25">
      <c r="A7077" s="8"/>
      <c r="B7077" s="5"/>
      <c r="C7077" s="5"/>
      <c r="D7077" s="5"/>
      <c r="E7077" s="5"/>
      <c r="F7077" s="94" t="str">
        <f t="shared" si="1109"/>
        <v/>
      </c>
      <c r="G7077" s="94" t="str">
        <f t="shared" si="1110"/>
        <v/>
      </c>
      <c r="H7077" s="127" t="str">
        <f>IF(A7077&lt;&gt;"",IF(MID(C7077,1,1)="c",$AS$26,IF(MID(C7077,1,1)="r",$AS$41,IF(MID(C7077,1,1)="p",#REF!,#REF!))),"")</f>
        <v/>
      </c>
      <c r="I7077" s="92" t="str">
        <f t="shared" si="1111"/>
        <v/>
      </c>
      <c r="J7077" s="92" t="str">
        <f t="shared" si="1112"/>
        <v/>
      </c>
      <c r="K7077" s="92" t="str">
        <f t="shared" si="1113"/>
        <v/>
      </c>
      <c r="L7077" s="92" t="str">
        <f t="shared" si="1114"/>
        <v/>
      </c>
      <c r="M7077" s="95" t="str">
        <f>IF(A7077&lt;&gt;"",IF(MID(C7077,1,1)="c",SigmaEpsConcrete(I7077,$AN$30:$AN$33,$AR$30:$AR$33,$AS$26,$AS$27,$AS$28,$AQ$20,$AU$19),""),"")</f>
        <v/>
      </c>
      <c r="N7077" s="95" t="str">
        <f>IF(A7077&lt;&gt;"",IF(MID(C7077,1,1)="r",SigmaEpsReinf(J7077,$AS$42:$AS$43,$AS$41,$AS$39,$AS$40,$AQ$38),""),"")</f>
        <v/>
      </c>
      <c r="Q7077" s="92" t="str">
        <f t="shared" si="1116"/>
        <v/>
      </c>
      <c r="R7077" s="92" t="str">
        <f t="shared" si="1117"/>
        <v/>
      </c>
      <c r="U7077" s="5"/>
      <c r="V7077" s="5"/>
      <c r="W7077" s="94" t="str">
        <f t="shared" si="1115"/>
        <v/>
      </c>
      <c r="X7077" s="94" t="str">
        <f t="shared" si="1118"/>
        <v/>
      </c>
      <c r="Y7077" s="5"/>
      <c r="BK7077" s="8"/>
      <c r="BL7077" s="5"/>
      <c r="BM7077" s="5"/>
      <c r="BN7077" s="5"/>
      <c r="BO7077" s="5"/>
      <c r="BP7077" s="1"/>
      <c r="BQ7077" s="1"/>
      <c r="BR7077" s="1"/>
      <c r="BS7077" s="1"/>
      <c r="BT7077" s="1"/>
      <c r="BU7077" s="4"/>
      <c r="BV7077" s="1"/>
      <c r="BW7077" s="3"/>
      <c r="BX7077" s="4"/>
      <c r="BY7077" s="5"/>
      <c r="BZ7077" s="5"/>
      <c r="CA7077" s="5"/>
      <c r="CB7077" s="5"/>
      <c r="CC7077" s="5"/>
      <c r="CD7077" s="43"/>
    </row>
    <row r="7078" spans="1:82" x14ac:dyDescent="0.25">
      <c r="A7078" s="8"/>
      <c r="B7078" s="5"/>
      <c r="C7078" s="5"/>
      <c r="D7078" s="5"/>
      <c r="E7078" s="5"/>
      <c r="F7078" s="94" t="str">
        <f t="shared" si="1109"/>
        <v/>
      </c>
      <c r="G7078" s="94" t="str">
        <f t="shared" si="1110"/>
        <v/>
      </c>
      <c r="H7078" s="127" t="str">
        <f>IF(A7078&lt;&gt;"",IF(MID(C7078,1,1)="c",$AS$26,IF(MID(C7078,1,1)="r",$AS$41,IF(MID(C7078,1,1)="p",#REF!,#REF!))),"")</f>
        <v/>
      </c>
      <c r="I7078" s="92" t="str">
        <f t="shared" si="1111"/>
        <v/>
      </c>
      <c r="J7078" s="92" t="str">
        <f t="shared" si="1112"/>
        <v/>
      </c>
      <c r="K7078" s="92" t="str">
        <f t="shared" si="1113"/>
        <v/>
      </c>
      <c r="L7078" s="92" t="str">
        <f t="shared" si="1114"/>
        <v/>
      </c>
      <c r="M7078" s="95" t="str">
        <f>IF(A7078&lt;&gt;"",IF(MID(C7078,1,1)="c",SigmaEpsConcrete(I7078,$AN$30:$AN$33,$AR$30:$AR$33,$AS$26,$AS$27,$AS$28,$AQ$20,$AU$19),""),"")</f>
        <v/>
      </c>
      <c r="N7078" s="95" t="str">
        <f>IF(A7078&lt;&gt;"",IF(MID(C7078,1,1)="r",SigmaEpsReinf(J7078,$AS$42:$AS$43,$AS$41,$AS$39,$AS$40,$AQ$38),""),"")</f>
        <v/>
      </c>
      <c r="Q7078" s="92" t="str">
        <f t="shared" si="1116"/>
        <v/>
      </c>
      <c r="R7078" s="92" t="str">
        <f t="shared" si="1117"/>
        <v/>
      </c>
      <c r="U7078" s="5"/>
      <c r="V7078" s="5"/>
      <c r="W7078" s="94" t="str">
        <f t="shared" si="1115"/>
        <v/>
      </c>
      <c r="X7078" s="94" t="str">
        <f t="shared" si="1118"/>
        <v/>
      </c>
      <c r="Y7078" s="5"/>
      <c r="BK7078" s="8"/>
      <c r="BL7078" s="5"/>
      <c r="BM7078" s="5"/>
      <c r="BN7078" s="5"/>
      <c r="BO7078" s="5"/>
      <c r="BP7078" s="1"/>
      <c r="BQ7078" s="1"/>
      <c r="BR7078" s="1"/>
      <c r="BS7078" s="1"/>
      <c r="BT7078" s="1"/>
      <c r="BU7078" s="4"/>
      <c r="BV7078" s="1"/>
      <c r="BW7078" s="3"/>
      <c r="BX7078" s="4"/>
      <c r="BY7078" s="5"/>
      <c r="BZ7078" s="5"/>
      <c r="CA7078" s="5"/>
      <c r="CB7078" s="5"/>
      <c r="CC7078" s="5"/>
      <c r="CD7078" s="43"/>
    </row>
    <row r="7079" spans="1:82" x14ac:dyDescent="0.25">
      <c r="A7079" s="8"/>
      <c r="B7079" s="5"/>
      <c r="C7079" s="5"/>
      <c r="D7079" s="5"/>
      <c r="E7079" s="5"/>
      <c r="F7079" s="94" t="str">
        <f t="shared" si="1109"/>
        <v/>
      </c>
      <c r="G7079" s="94" t="str">
        <f t="shared" si="1110"/>
        <v/>
      </c>
      <c r="H7079" s="127" t="str">
        <f>IF(A7079&lt;&gt;"",IF(MID(C7079,1,1)="c",$AS$26,IF(MID(C7079,1,1)="r",$AS$41,IF(MID(C7079,1,1)="p",#REF!,#REF!))),"")</f>
        <v/>
      </c>
      <c r="I7079" s="92" t="str">
        <f t="shared" si="1111"/>
        <v/>
      </c>
      <c r="J7079" s="92" t="str">
        <f t="shared" si="1112"/>
        <v/>
      </c>
      <c r="K7079" s="92" t="str">
        <f t="shared" si="1113"/>
        <v/>
      </c>
      <c r="L7079" s="92" t="str">
        <f t="shared" si="1114"/>
        <v/>
      </c>
      <c r="M7079" s="95" t="str">
        <f>IF(A7079&lt;&gt;"",IF(MID(C7079,1,1)="c",SigmaEpsConcrete(I7079,$AN$30:$AN$33,$AR$30:$AR$33,$AS$26,$AS$27,$AS$28,$AQ$20,$AU$19),""),"")</f>
        <v/>
      </c>
      <c r="N7079" s="95" t="str">
        <f>IF(A7079&lt;&gt;"",IF(MID(C7079,1,1)="r",SigmaEpsReinf(J7079,$AS$42:$AS$43,$AS$41,$AS$39,$AS$40,$AQ$38),""),"")</f>
        <v/>
      </c>
      <c r="Q7079" s="92" t="str">
        <f t="shared" si="1116"/>
        <v/>
      </c>
      <c r="R7079" s="92" t="str">
        <f t="shared" si="1117"/>
        <v/>
      </c>
      <c r="U7079" s="5"/>
      <c r="V7079" s="5"/>
      <c r="W7079" s="94" t="str">
        <f t="shared" si="1115"/>
        <v/>
      </c>
      <c r="X7079" s="94" t="str">
        <f t="shared" si="1118"/>
        <v/>
      </c>
      <c r="Y7079" s="5"/>
      <c r="BK7079" s="8"/>
      <c r="BL7079" s="5"/>
      <c r="BM7079" s="5"/>
      <c r="BN7079" s="5"/>
      <c r="BO7079" s="5"/>
      <c r="BP7079" s="1"/>
      <c r="BQ7079" s="1"/>
      <c r="BR7079" s="1"/>
      <c r="BS7079" s="1"/>
      <c r="BT7079" s="1"/>
      <c r="BU7079" s="4"/>
      <c r="BV7079" s="1"/>
      <c r="BW7079" s="3"/>
      <c r="BX7079" s="4"/>
      <c r="BY7079" s="5"/>
      <c r="BZ7079" s="5"/>
      <c r="CA7079" s="5"/>
      <c r="CB7079" s="5"/>
      <c r="CC7079" s="5"/>
      <c r="CD7079" s="43"/>
    </row>
    <row r="7080" spans="1:82" x14ac:dyDescent="0.25">
      <c r="A7080" s="8"/>
      <c r="B7080" s="5"/>
      <c r="C7080" s="5"/>
      <c r="D7080" s="5"/>
      <c r="E7080" s="5"/>
      <c r="F7080" s="94" t="str">
        <f t="shared" si="1109"/>
        <v/>
      </c>
      <c r="G7080" s="94" t="str">
        <f t="shared" si="1110"/>
        <v/>
      </c>
      <c r="H7080" s="127" t="str">
        <f>IF(A7080&lt;&gt;"",IF(MID(C7080,1,1)="c",$AS$26,IF(MID(C7080,1,1)="r",$AS$41,IF(MID(C7080,1,1)="p",#REF!,#REF!))),"")</f>
        <v/>
      </c>
      <c r="I7080" s="92" t="str">
        <f t="shared" si="1111"/>
        <v/>
      </c>
      <c r="J7080" s="92" t="str">
        <f t="shared" si="1112"/>
        <v/>
      </c>
      <c r="K7080" s="92" t="str">
        <f t="shared" si="1113"/>
        <v/>
      </c>
      <c r="L7080" s="92" t="str">
        <f t="shared" si="1114"/>
        <v/>
      </c>
      <c r="M7080" s="95" t="str">
        <f>IF(A7080&lt;&gt;"",IF(MID(C7080,1,1)="c",SigmaEpsConcrete(I7080,$AN$30:$AN$33,$AR$30:$AR$33,$AS$26,$AS$27,$AS$28,$AQ$20,$AU$19),""),"")</f>
        <v/>
      </c>
      <c r="N7080" s="95" t="str">
        <f>IF(A7080&lt;&gt;"",IF(MID(C7080,1,1)="r",SigmaEpsReinf(J7080,$AS$42:$AS$43,$AS$41,$AS$39,$AS$40,$AQ$38),""),"")</f>
        <v/>
      </c>
      <c r="Q7080" s="92" t="str">
        <f t="shared" si="1116"/>
        <v/>
      </c>
      <c r="R7080" s="92" t="str">
        <f t="shared" si="1117"/>
        <v/>
      </c>
      <c r="U7080" s="5"/>
      <c r="V7080" s="5"/>
      <c r="W7080" s="94" t="str">
        <f t="shared" si="1115"/>
        <v/>
      </c>
      <c r="X7080" s="94" t="str">
        <f t="shared" si="1118"/>
        <v/>
      </c>
      <c r="Y7080" s="5"/>
      <c r="BK7080" s="8"/>
      <c r="BL7080" s="5"/>
      <c r="BM7080" s="5"/>
      <c r="BN7080" s="5"/>
      <c r="BO7080" s="5"/>
      <c r="BP7080" s="1"/>
      <c r="BQ7080" s="1"/>
      <c r="BR7080" s="1"/>
      <c r="BS7080" s="1"/>
      <c r="BT7080" s="1"/>
      <c r="BU7080" s="4"/>
      <c r="BV7080" s="1"/>
      <c r="BW7080" s="3"/>
      <c r="BX7080" s="4"/>
      <c r="BY7080" s="5"/>
      <c r="BZ7080" s="5"/>
      <c r="CA7080" s="5"/>
      <c r="CB7080" s="5"/>
      <c r="CC7080" s="5"/>
      <c r="CD7080" s="43"/>
    </row>
    <row r="7081" spans="1:82" x14ac:dyDescent="0.25">
      <c r="A7081" s="8"/>
      <c r="B7081" s="5"/>
      <c r="C7081" s="5"/>
      <c r="D7081" s="5"/>
      <c r="E7081" s="5"/>
      <c r="F7081" s="94" t="str">
        <f t="shared" si="1109"/>
        <v/>
      </c>
      <c r="G7081" s="94" t="str">
        <f t="shared" si="1110"/>
        <v/>
      </c>
      <c r="H7081" s="127" t="str">
        <f>IF(A7081&lt;&gt;"",IF(MID(C7081,1,1)="c",$AS$26,IF(MID(C7081,1,1)="r",$AS$41,IF(MID(C7081,1,1)="p",#REF!,#REF!))),"")</f>
        <v/>
      </c>
      <c r="I7081" s="92" t="str">
        <f t="shared" si="1111"/>
        <v/>
      </c>
      <c r="J7081" s="92" t="str">
        <f t="shared" si="1112"/>
        <v/>
      </c>
      <c r="K7081" s="92" t="str">
        <f t="shared" si="1113"/>
        <v/>
      </c>
      <c r="L7081" s="92" t="str">
        <f t="shared" si="1114"/>
        <v/>
      </c>
      <c r="M7081" s="95" t="str">
        <f>IF(A7081&lt;&gt;"",IF(MID(C7081,1,1)="c",SigmaEpsConcrete(I7081,$AN$30:$AN$33,$AR$30:$AR$33,$AS$26,$AS$27,$AS$28,$AQ$20,$AU$19),""),"")</f>
        <v/>
      </c>
      <c r="N7081" s="95" t="str">
        <f>IF(A7081&lt;&gt;"",IF(MID(C7081,1,1)="r",SigmaEpsReinf(J7081,$AS$42:$AS$43,$AS$41,$AS$39,$AS$40,$AQ$38),""),"")</f>
        <v/>
      </c>
      <c r="Q7081" s="92" t="str">
        <f t="shared" si="1116"/>
        <v/>
      </c>
      <c r="R7081" s="92" t="str">
        <f t="shared" si="1117"/>
        <v/>
      </c>
      <c r="U7081" s="5"/>
      <c r="V7081" s="5"/>
      <c r="W7081" s="94" t="str">
        <f t="shared" si="1115"/>
        <v/>
      </c>
      <c r="X7081" s="94" t="str">
        <f t="shared" si="1118"/>
        <v/>
      </c>
      <c r="Y7081" s="5"/>
      <c r="BK7081" s="8"/>
      <c r="BL7081" s="5"/>
      <c r="BM7081" s="5"/>
      <c r="BN7081" s="5"/>
      <c r="BO7081" s="5"/>
      <c r="BP7081" s="1"/>
      <c r="BQ7081" s="1"/>
      <c r="BR7081" s="1"/>
      <c r="BS7081" s="1"/>
      <c r="BT7081" s="1"/>
      <c r="BU7081" s="4"/>
      <c r="BV7081" s="1"/>
      <c r="BW7081" s="3"/>
      <c r="BX7081" s="4"/>
      <c r="BY7081" s="5"/>
      <c r="BZ7081" s="5"/>
      <c r="CA7081" s="5"/>
      <c r="CB7081" s="5"/>
      <c r="CC7081" s="5"/>
      <c r="CD7081" s="43"/>
    </row>
    <row r="7082" spans="1:82" x14ac:dyDescent="0.25">
      <c r="A7082" s="8"/>
      <c r="B7082" s="5"/>
      <c r="C7082" s="5"/>
      <c r="D7082" s="5"/>
      <c r="E7082" s="5"/>
      <c r="F7082" s="94" t="str">
        <f t="shared" si="1109"/>
        <v/>
      </c>
      <c r="G7082" s="94" t="str">
        <f t="shared" si="1110"/>
        <v/>
      </c>
      <c r="H7082" s="127" t="str">
        <f>IF(A7082&lt;&gt;"",IF(MID(C7082,1,1)="c",$AS$26,IF(MID(C7082,1,1)="r",$AS$41,IF(MID(C7082,1,1)="p",#REF!,#REF!))),"")</f>
        <v/>
      </c>
      <c r="I7082" s="92" t="str">
        <f t="shared" si="1111"/>
        <v/>
      </c>
      <c r="J7082" s="92" t="str">
        <f t="shared" si="1112"/>
        <v/>
      </c>
      <c r="K7082" s="92" t="str">
        <f t="shared" si="1113"/>
        <v/>
      </c>
      <c r="L7082" s="92" t="str">
        <f t="shared" si="1114"/>
        <v/>
      </c>
      <c r="M7082" s="95" t="str">
        <f>IF(A7082&lt;&gt;"",IF(MID(C7082,1,1)="c",SigmaEpsConcrete(I7082,$AN$30:$AN$33,$AR$30:$AR$33,$AS$26,$AS$27,$AS$28,$AQ$20,$AU$19),""),"")</f>
        <v/>
      </c>
      <c r="N7082" s="95" t="str">
        <f>IF(A7082&lt;&gt;"",IF(MID(C7082,1,1)="r",SigmaEpsReinf(J7082,$AS$42:$AS$43,$AS$41,$AS$39,$AS$40,$AQ$38),""),"")</f>
        <v/>
      </c>
      <c r="Q7082" s="92" t="str">
        <f t="shared" si="1116"/>
        <v/>
      </c>
      <c r="R7082" s="92" t="str">
        <f t="shared" si="1117"/>
        <v/>
      </c>
      <c r="U7082" s="5"/>
      <c r="V7082" s="5"/>
      <c r="W7082" s="94" t="str">
        <f t="shared" si="1115"/>
        <v/>
      </c>
      <c r="X7082" s="94" t="str">
        <f t="shared" si="1118"/>
        <v/>
      </c>
      <c r="Y7082" s="5"/>
      <c r="BK7082" s="8"/>
      <c r="BL7082" s="5"/>
      <c r="BM7082" s="5"/>
      <c r="BN7082" s="5"/>
      <c r="BO7082" s="5"/>
      <c r="BP7082" s="1"/>
      <c r="BQ7082" s="1"/>
      <c r="BR7082" s="1"/>
      <c r="BS7082" s="1"/>
      <c r="BT7082" s="1"/>
      <c r="BU7082" s="4"/>
      <c r="BV7082" s="1"/>
      <c r="BW7082" s="3"/>
      <c r="BX7082" s="4"/>
      <c r="BY7082" s="5"/>
      <c r="BZ7082" s="5"/>
      <c r="CA7082" s="5"/>
      <c r="CB7082" s="5"/>
      <c r="CC7082" s="5"/>
      <c r="CD7082" s="43"/>
    </row>
    <row r="7083" spans="1:82" x14ac:dyDescent="0.25">
      <c r="A7083" s="8"/>
      <c r="B7083" s="5"/>
      <c r="C7083" s="5"/>
      <c r="D7083" s="5"/>
      <c r="E7083" s="5"/>
      <c r="F7083" s="94" t="str">
        <f t="shared" si="1109"/>
        <v/>
      </c>
      <c r="G7083" s="94" t="str">
        <f t="shared" si="1110"/>
        <v/>
      </c>
      <c r="H7083" s="127" t="str">
        <f>IF(A7083&lt;&gt;"",IF(MID(C7083,1,1)="c",$AS$26,IF(MID(C7083,1,1)="r",$AS$41,IF(MID(C7083,1,1)="p",#REF!,#REF!))),"")</f>
        <v/>
      </c>
      <c r="I7083" s="92" t="str">
        <f t="shared" si="1111"/>
        <v/>
      </c>
      <c r="J7083" s="92" t="str">
        <f t="shared" si="1112"/>
        <v/>
      </c>
      <c r="K7083" s="92" t="str">
        <f t="shared" si="1113"/>
        <v/>
      </c>
      <c r="L7083" s="92" t="str">
        <f t="shared" si="1114"/>
        <v/>
      </c>
      <c r="M7083" s="95" t="str">
        <f>IF(A7083&lt;&gt;"",IF(MID(C7083,1,1)="c",SigmaEpsConcrete(I7083,$AN$30:$AN$33,$AR$30:$AR$33,$AS$26,$AS$27,$AS$28,$AQ$20,$AU$19),""),"")</f>
        <v/>
      </c>
      <c r="N7083" s="95" t="str">
        <f>IF(A7083&lt;&gt;"",IF(MID(C7083,1,1)="r",SigmaEpsReinf(J7083,$AS$42:$AS$43,$AS$41,$AS$39,$AS$40,$AQ$38),""),"")</f>
        <v/>
      </c>
      <c r="Q7083" s="92" t="str">
        <f t="shared" si="1116"/>
        <v/>
      </c>
      <c r="R7083" s="92" t="str">
        <f t="shared" si="1117"/>
        <v/>
      </c>
      <c r="U7083" s="5"/>
      <c r="V7083" s="5"/>
      <c r="W7083" s="94" t="str">
        <f t="shared" si="1115"/>
        <v/>
      </c>
      <c r="X7083" s="94" t="str">
        <f t="shared" si="1118"/>
        <v/>
      </c>
      <c r="Y7083" s="5"/>
      <c r="BK7083" s="8"/>
      <c r="BL7083" s="5"/>
      <c r="BM7083" s="5"/>
      <c r="BN7083" s="5"/>
      <c r="BO7083" s="5"/>
      <c r="BP7083" s="1"/>
      <c r="BQ7083" s="1"/>
      <c r="BR7083" s="1"/>
      <c r="BS7083" s="1"/>
      <c r="BT7083" s="1"/>
      <c r="BU7083" s="4"/>
      <c r="BV7083" s="1"/>
      <c r="BW7083" s="3"/>
      <c r="BX7083" s="4"/>
      <c r="BY7083" s="5"/>
      <c r="BZ7083" s="5"/>
      <c r="CA7083" s="5"/>
      <c r="CB7083" s="5"/>
      <c r="CC7083" s="5"/>
      <c r="CD7083" s="43"/>
    </row>
    <row r="7084" spans="1:82" x14ac:dyDescent="0.25">
      <c r="A7084" s="8"/>
      <c r="B7084" s="5"/>
      <c r="C7084" s="5"/>
      <c r="D7084" s="5"/>
      <c r="E7084" s="5"/>
      <c r="F7084" s="94" t="str">
        <f t="shared" si="1109"/>
        <v/>
      </c>
      <c r="G7084" s="94" t="str">
        <f t="shared" si="1110"/>
        <v/>
      </c>
      <c r="H7084" s="127" t="str">
        <f>IF(A7084&lt;&gt;"",IF(MID(C7084,1,1)="c",$AS$26,IF(MID(C7084,1,1)="r",$AS$41,IF(MID(C7084,1,1)="p",#REF!,#REF!))),"")</f>
        <v/>
      </c>
      <c r="I7084" s="92" t="str">
        <f t="shared" si="1111"/>
        <v/>
      </c>
      <c r="J7084" s="92" t="str">
        <f t="shared" si="1112"/>
        <v/>
      </c>
      <c r="K7084" s="92" t="str">
        <f t="shared" si="1113"/>
        <v/>
      </c>
      <c r="L7084" s="92" t="str">
        <f t="shared" si="1114"/>
        <v/>
      </c>
      <c r="M7084" s="95" t="str">
        <f>IF(A7084&lt;&gt;"",IF(MID(C7084,1,1)="c",SigmaEpsConcrete(I7084,$AN$30:$AN$33,$AR$30:$AR$33,$AS$26,$AS$27,$AS$28,$AQ$20,$AU$19),""),"")</f>
        <v/>
      </c>
      <c r="N7084" s="95" t="str">
        <f>IF(A7084&lt;&gt;"",IF(MID(C7084,1,1)="r",SigmaEpsReinf(J7084,$AS$42:$AS$43,$AS$41,$AS$39,$AS$40,$AQ$38),""),"")</f>
        <v/>
      </c>
      <c r="Q7084" s="92" t="str">
        <f t="shared" si="1116"/>
        <v/>
      </c>
      <c r="R7084" s="92" t="str">
        <f t="shared" si="1117"/>
        <v/>
      </c>
      <c r="U7084" s="5"/>
      <c r="V7084" s="5"/>
      <c r="W7084" s="94" t="str">
        <f t="shared" si="1115"/>
        <v/>
      </c>
      <c r="X7084" s="94" t="str">
        <f t="shared" si="1118"/>
        <v/>
      </c>
      <c r="Y7084" s="5"/>
      <c r="BK7084" s="8"/>
      <c r="BL7084" s="5"/>
      <c r="BM7084" s="5"/>
      <c r="BN7084" s="5"/>
      <c r="BO7084" s="5"/>
      <c r="BP7084" s="1"/>
      <c r="BQ7084" s="1"/>
      <c r="BR7084" s="1"/>
      <c r="BS7084" s="1"/>
      <c r="BT7084" s="1"/>
      <c r="BU7084" s="4"/>
      <c r="BV7084" s="1"/>
      <c r="BW7084" s="3"/>
      <c r="BX7084" s="4"/>
      <c r="BY7084" s="5"/>
      <c r="BZ7084" s="5"/>
      <c r="CA7084" s="5"/>
      <c r="CB7084" s="5"/>
      <c r="CC7084" s="5"/>
      <c r="CD7084" s="43"/>
    </row>
    <row r="7085" spans="1:82" x14ac:dyDescent="0.25">
      <c r="A7085" s="8"/>
      <c r="B7085" s="5"/>
      <c r="C7085" s="5"/>
      <c r="D7085" s="5"/>
      <c r="E7085" s="5"/>
      <c r="F7085" s="94" t="str">
        <f t="shared" si="1109"/>
        <v/>
      </c>
      <c r="G7085" s="94" t="str">
        <f t="shared" si="1110"/>
        <v/>
      </c>
      <c r="H7085" s="127" t="str">
        <f>IF(A7085&lt;&gt;"",IF(MID(C7085,1,1)="c",$AS$26,IF(MID(C7085,1,1)="r",$AS$41,IF(MID(C7085,1,1)="p",#REF!,#REF!))),"")</f>
        <v/>
      </c>
      <c r="I7085" s="92" t="str">
        <f t="shared" si="1111"/>
        <v/>
      </c>
      <c r="J7085" s="92" t="str">
        <f t="shared" si="1112"/>
        <v/>
      </c>
      <c r="K7085" s="92" t="str">
        <f t="shared" si="1113"/>
        <v/>
      </c>
      <c r="L7085" s="92" t="str">
        <f t="shared" si="1114"/>
        <v/>
      </c>
      <c r="M7085" s="95" t="str">
        <f>IF(A7085&lt;&gt;"",IF(MID(C7085,1,1)="c",SigmaEpsConcrete(I7085,$AN$30:$AN$33,$AR$30:$AR$33,$AS$26,$AS$27,$AS$28,$AQ$20,$AU$19),""),"")</f>
        <v/>
      </c>
      <c r="N7085" s="95" t="str">
        <f>IF(A7085&lt;&gt;"",IF(MID(C7085,1,1)="r",SigmaEpsReinf(J7085,$AS$42:$AS$43,$AS$41,$AS$39,$AS$40,$AQ$38),""),"")</f>
        <v/>
      </c>
      <c r="Q7085" s="92" t="str">
        <f t="shared" si="1116"/>
        <v/>
      </c>
      <c r="R7085" s="92" t="str">
        <f t="shared" si="1117"/>
        <v/>
      </c>
      <c r="U7085" s="5"/>
      <c r="V7085" s="5"/>
      <c r="W7085" s="94" t="str">
        <f t="shared" si="1115"/>
        <v/>
      </c>
      <c r="X7085" s="94" t="str">
        <f t="shared" si="1118"/>
        <v/>
      </c>
      <c r="Y7085" s="5"/>
      <c r="BK7085" s="8"/>
      <c r="BL7085" s="5"/>
      <c r="BM7085" s="5"/>
      <c r="BN7085" s="5"/>
      <c r="BO7085" s="5"/>
      <c r="BP7085" s="1"/>
      <c r="BQ7085" s="1"/>
      <c r="BR7085" s="1"/>
      <c r="BS7085" s="1"/>
      <c r="BT7085" s="1"/>
      <c r="BU7085" s="4"/>
      <c r="BV7085" s="1"/>
      <c r="BW7085" s="3"/>
      <c r="BX7085" s="4"/>
      <c r="BY7085" s="5"/>
      <c r="BZ7085" s="5"/>
      <c r="CA7085" s="5"/>
      <c r="CB7085" s="5"/>
      <c r="CC7085" s="5"/>
      <c r="CD7085" s="43"/>
    </row>
    <row r="7086" spans="1:82" x14ac:dyDescent="0.25">
      <c r="A7086" s="8"/>
      <c r="B7086" s="5"/>
      <c r="C7086" s="5"/>
      <c r="D7086" s="5"/>
      <c r="E7086" s="5"/>
      <c r="F7086" s="94" t="str">
        <f t="shared" si="1109"/>
        <v/>
      </c>
      <c r="G7086" s="94" t="str">
        <f t="shared" si="1110"/>
        <v/>
      </c>
      <c r="H7086" s="127" t="str">
        <f>IF(A7086&lt;&gt;"",IF(MID(C7086,1,1)="c",$AS$26,IF(MID(C7086,1,1)="r",$AS$41,IF(MID(C7086,1,1)="p",#REF!,#REF!))),"")</f>
        <v/>
      </c>
      <c r="I7086" s="92" t="str">
        <f t="shared" si="1111"/>
        <v/>
      </c>
      <c r="J7086" s="92" t="str">
        <f t="shared" si="1112"/>
        <v/>
      </c>
      <c r="K7086" s="92" t="str">
        <f t="shared" si="1113"/>
        <v/>
      </c>
      <c r="L7086" s="92" t="str">
        <f t="shared" si="1114"/>
        <v/>
      </c>
      <c r="M7086" s="95" t="str">
        <f>IF(A7086&lt;&gt;"",IF(MID(C7086,1,1)="c",SigmaEpsConcrete(I7086,$AN$30:$AN$33,$AR$30:$AR$33,$AS$26,$AS$27,$AS$28,$AQ$20,$AU$19),""),"")</f>
        <v/>
      </c>
      <c r="N7086" s="95" t="str">
        <f>IF(A7086&lt;&gt;"",IF(MID(C7086,1,1)="r",SigmaEpsReinf(J7086,$AS$42:$AS$43,$AS$41,$AS$39,$AS$40,$AQ$38),""),"")</f>
        <v/>
      </c>
      <c r="Q7086" s="92" t="str">
        <f t="shared" si="1116"/>
        <v/>
      </c>
      <c r="R7086" s="92" t="str">
        <f t="shared" si="1117"/>
        <v/>
      </c>
      <c r="U7086" s="5"/>
      <c r="V7086" s="5"/>
      <c r="W7086" s="94" t="str">
        <f t="shared" si="1115"/>
        <v/>
      </c>
      <c r="X7086" s="94" t="str">
        <f t="shared" si="1118"/>
        <v/>
      </c>
      <c r="Y7086" s="5"/>
      <c r="BK7086" s="8"/>
      <c r="BL7086" s="5"/>
      <c r="BM7086" s="5"/>
      <c r="BN7086" s="5"/>
      <c r="BO7086" s="5"/>
      <c r="BP7086" s="1"/>
      <c r="BQ7086" s="1"/>
      <c r="BR7086" s="1"/>
      <c r="BS7086" s="1"/>
      <c r="BT7086" s="1"/>
      <c r="BU7086" s="4"/>
      <c r="BV7086" s="1"/>
      <c r="BW7086" s="3"/>
      <c r="BX7086" s="4"/>
      <c r="BY7086" s="5"/>
      <c r="BZ7086" s="5"/>
      <c r="CA7086" s="5"/>
      <c r="CB7086" s="5"/>
      <c r="CC7086" s="5"/>
      <c r="CD7086" s="43"/>
    </row>
    <row r="7087" spans="1:82" x14ac:dyDescent="0.25">
      <c r="A7087" s="8"/>
      <c r="B7087" s="5"/>
      <c r="C7087" s="5"/>
      <c r="D7087" s="5"/>
      <c r="E7087" s="5"/>
      <c r="F7087" s="94" t="str">
        <f t="shared" si="1109"/>
        <v/>
      </c>
      <c r="G7087" s="94" t="str">
        <f t="shared" si="1110"/>
        <v/>
      </c>
      <c r="H7087" s="127" t="str">
        <f>IF(A7087&lt;&gt;"",IF(MID(C7087,1,1)="c",$AS$26,IF(MID(C7087,1,1)="r",$AS$41,IF(MID(C7087,1,1)="p",#REF!,#REF!))),"")</f>
        <v/>
      </c>
      <c r="I7087" s="92" t="str">
        <f t="shared" si="1111"/>
        <v/>
      </c>
      <c r="J7087" s="92" t="str">
        <f t="shared" si="1112"/>
        <v/>
      </c>
      <c r="K7087" s="92" t="str">
        <f t="shared" si="1113"/>
        <v/>
      </c>
      <c r="L7087" s="92" t="str">
        <f t="shared" si="1114"/>
        <v/>
      </c>
      <c r="M7087" s="95" t="str">
        <f>IF(A7087&lt;&gt;"",IF(MID(C7087,1,1)="c",SigmaEpsConcrete(I7087,$AN$30:$AN$33,$AR$30:$AR$33,$AS$26,$AS$27,$AS$28,$AQ$20,$AU$19),""),"")</f>
        <v/>
      </c>
      <c r="N7087" s="95" t="str">
        <f>IF(A7087&lt;&gt;"",IF(MID(C7087,1,1)="r",SigmaEpsReinf(J7087,$AS$42:$AS$43,$AS$41,$AS$39,$AS$40,$AQ$38),""),"")</f>
        <v/>
      </c>
      <c r="Q7087" s="92" t="str">
        <f t="shared" si="1116"/>
        <v/>
      </c>
      <c r="R7087" s="92" t="str">
        <f t="shared" si="1117"/>
        <v/>
      </c>
      <c r="U7087" s="5"/>
      <c r="V7087" s="5"/>
      <c r="W7087" s="94" t="str">
        <f t="shared" si="1115"/>
        <v/>
      </c>
      <c r="X7087" s="94" t="str">
        <f t="shared" si="1118"/>
        <v/>
      </c>
      <c r="Y7087" s="5"/>
      <c r="BK7087" s="8"/>
      <c r="BL7087" s="5"/>
      <c r="BM7087" s="5"/>
      <c r="BN7087" s="5"/>
      <c r="BO7087" s="5"/>
      <c r="BP7087" s="1"/>
      <c r="BQ7087" s="1"/>
      <c r="BR7087" s="1"/>
      <c r="BS7087" s="1"/>
      <c r="BT7087" s="1"/>
      <c r="BU7087" s="4"/>
      <c r="BV7087" s="1"/>
      <c r="BW7087" s="3"/>
      <c r="BX7087" s="4"/>
      <c r="BY7087" s="5"/>
      <c r="BZ7087" s="5"/>
      <c r="CA7087" s="5"/>
      <c r="CB7087" s="5"/>
      <c r="CC7087" s="5"/>
      <c r="CD7087" s="43"/>
    </row>
    <row r="7088" spans="1:82" x14ac:dyDescent="0.25">
      <c r="A7088" s="8"/>
      <c r="B7088" s="5"/>
      <c r="C7088" s="5"/>
      <c r="D7088" s="5"/>
      <c r="E7088" s="5"/>
      <c r="F7088" s="94" t="str">
        <f t="shared" si="1109"/>
        <v/>
      </c>
      <c r="G7088" s="94" t="str">
        <f t="shared" si="1110"/>
        <v/>
      </c>
      <c r="H7088" s="127" t="str">
        <f>IF(A7088&lt;&gt;"",IF(MID(C7088,1,1)="c",$AS$26,IF(MID(C7088,1,1)="r",$AS$41,IF(MID(C7088,1,1)="p",#REF!,#REF!))),"")</f>
        <v/>
      </c>
      <c r="I7088" s="92" t="str">
        <f t="shared" si="1111"/>
        <v/>
      </c>
      <c r="J7088" s="92" t="str">
        <f t="shared" si="1112"/>
        <v/>
      </c>
      <c r="K7088" s="92" t="str">
        <f t="shared" si="1113"/>
        <v/>
      </c>
      <c r="L7088" s="92" t="str">
        <f t="shared" si="1114"/>
        <v/>
      </c>
      <c r="M7088" s="95" t="str">
        <f>IF(A7088&lt;&gt;"",IF(MID(C7088,1,1)="c",SigmaEpsConcrete(I7088,$AN$30:$AN$33,$AR$30:$AR$33,$AS$26,$AS$27,$AS$28,$AQ$20,$AU$19),""),"")</f>
        <v/>
      </c>
      <c r="N7088" s="95" t="str">
        <f>IF(A7088&lt;&gt;"",IF(MID(C7088,1,1)="r",SigmaEpsReinf(J7088,$AS$42:$AS$43,$AS$41,$AS$39,$AS$40,$AQ$38),""),"")</f>
        <v/>
      </c>
      <c r="Q7088" s="92" t="str">
        <f t="shared" si="1116"/>
        <v/>
      </c>
      <c r="R7088" s="92" t="str">
        <f t="shared" si="1117"/>
        <v/>
      </c>
      <c r="U7088" s="5"/>
      <c r="V7088" s="5"/>
      <c r="W7088" s="94" t="str">
        <f t="shared" si="1115"/>
        <v/>
      </c>
      <c r="X7088" s="94" t="str">
        <f t="shared" si="1118"/>
        <v/>
      </c>
      <c r="Y7088" s="5"/>
      <c r="BK7088" s="8"/>
      <c r="BL7088" s="5"/>
      <c r="BM7088" s="5"/>
      <c r="BN7088" s="5"/>
      <c r="BO7088" s="5"/>
      <c r="BP7088" s="1"/>
      <c r="BQ7088" s="1"/>
      <c r="BR7088" s="1"/>
      <c r="BS7088" s="1"/>
      <c r="BT7088" s="1"/>
      <c r="BU7088" s="4"/>
      <c r="BV7088" s="1"/>
      <c r="BW7088" s="3"/>
      <c r="BX7088" s="4"/>
      <c r="BY7088" s="5"/>
      <c r="BZ7088" s="5"/>
      <c r="CA7088" s="5"/>
      <c r="CB7088" s="5"/>
      <c r="CC7088" s="5"/>
      <c r="CD7088" s="43"/>
    </row>
    <row r="7089" spans="1:82" x14ac:dyDescent="0.25">
      <c r="A7089" s="8"/>
      <c r="B7089" s="5"/>
      <c r="C7089" s="5"/>
      <c r="D7089" s="5"/>
      <c r="E7089" s="5"/>
      <c r="F7089" s="94" t="str">
        <f t="shared" si="1109"/>
        <v/>
      </c>
      <c r="G7089" s="94" t="str">
        <f t="shared" si="1110"/>
        <v/>
      </c>
      <c r="H7089" s="127" t="str">
        <f>IF(A7089&lt;&gt;"",IF(MID(C7089,1,1)="c",$AS$26,IF(MID(C7089,1,1)="r",$AS$41,IF(MID(C7089,1,1)="p",#REF!,#REF!))),"")</f>
        <v/>
      </c>
      <c r="I7089" s="92" t="str">
        <f t="shared" si="1111"/>
        <v/>
      </c>
      <c r="J7089" s="92" t="str">
        <f t="shared" si="1112"/>
        <v/>
      </c>
      <c r="K7089" s="92" t="str">
        <f t="shared" si="1113"/>
        <v/>
      </c>
      <c r="L7089" s="92" t="str">
        <f t="shared" si="1114"/>
        <v/>
      </c>
      <c r="M7089" s="95" t="str">
        <f>IF(A7089&lt;&gt;"",IF(MID(C7089,1,1)="c",SigmaEpsConcrete(I7089,$AN$30:$AN$33,$AR$30:$AR$33,$AS$26,$AS$27,$AS$28,$AQ$20,$AU$19),""),"")</f>
        <v/>
      </c>
      <c r="N7089" s="95" t="str">
        <f>IF(A7089&lt;&gt;"",IF(MID(C7089,1,1)="r",SigmaEpsReinf(J7089,$AS$42:$AS$43,$AS$41,$AS$39,$AS$40,$AQ$38),""),"")</f>
        <v/>
      </c>
      <c r="Q7089" s="92" t="str">
        <f t="shared" si="1116"/>
        <v/>
      </c>
      <c r="R7089" s="92" t="str">
        <f t="shared" si="1117"/>
        <v/>
      </c>
      <c r="U7089" s="5"/>
      <c r="V7089" s="5"/>
      <c r="W7089" s="94" t="str">
        <f t="shared" si="1115"/>
        <v/>
      </c>
      <c r="X7089" s="94" t="str">
        <f t="shared" si="1118"/>
        <v/>
      </c>
      <c r="Y7089" s="5"/>
      <c r="BK7089" s="8"/>
      <c r="BL7089" s="5"/>
      <c r="BM7089" s="5"/>
      <c r="BN7089" s="5"/>
      <c r="BO7089" s="5"/>
      <c r="BP7089" s="1"/>
      <c r="BQ7089" s="1"/>
      <c r="BR7089" s="1"/>
      <c r="BS7089" s="1"/>
      <c r="BT7089" s="1"/>
      <c r="BU7089" s="4"/>
      <c r="BV7089" s="1"/>
      <c r="BW7089" s="3"/>
      <c r="BX7089" s="4"/>
      <c r="BY7089" s="5"/>
      <c r="BZ7089" s="5"/>
      <c r="CA7089" s="5"/>
      <c r="CB7089" s="5"/>
      <c r="CC7089" s="5"/>
      <c r="CD7089" s="43"/>
    </row>
    <row r="7090" spans="1:82" x14ac:dyDescent="0.25">
      <c r="A7090" s="8"/>
      <c r="B7090" s="5"/>
      <c r="C7090" s="5"/>
      <c r="D7090" s="5"/>
      <c r="E7090" s="5"/>
      <c r="F7090" s="94" t="str">
        <f t="shared" si="1109"/>
        <v/>
      </c>
      <c r="G7090" s="94" t="str">
        <f t="shared" si="1110"/>
        <v/>
      </c>
      <c r="H7090" s="127" t="str">
        <f>IF(A7090&lt;&gt;"",IF(MID(C7090,1,1)="c",$AS$26,IF(MID(C7090,1,1)="r",$AS$41,IF(MID(C7090,1,1)="p",#REF!,#REF!))),"")</f>
        <v/>
      </c>
      <c r="I7090" s="92" t="str">
        <f t="shared" si="1111"/>
        <v/>
      </c>
      <c r="J7090" s="92" t="str">
        <f t="shared" si="1112"/>
        <v/>
      </c>
      <c r="K7090" s="92" t="str">
        <f t="shared" si="1113"/>
        <v/>
      </c>
      <c r="L7090" s="92" t="str">
        <f t="shared" si="1114"/>
        <v/>
      </c>
      <c r="M7090" s="95" t="str">
        <f>IF(A7090&lt;&gt;"",IF(MID(C7090,1,1)="c",SigmaEpsConcrete(I7090,$AN$30:$AN$33,$AR$30:$AR$33,$AS$26,$AS$27,$AS$28,$AQ$20,$AU$19),""),"")</f>
        <v/>
      </c>
      <c r="N7090" s="95" t="str">
        <f>IF(A7090&lt;&gt;"",IF(MID(C7090,1,1)="r",SigmaEpsReinf(J7090,$AS$42:$AS$43,$AS$41,$AS$39,$AS$40,$AQ$38),""),"")</f>
        <v/>
      </c>
      <c r="Q7090" s="92" t="str">
        <f t="shared" si="1116"/>
        <v/>
      </c>
      <c r="R7090" s="92" t="str">
        <f t="shared" si="1117"/>
        <v/>
      </c>
      <c r="U7090" s="5"/>
      <c r="V7090" s="5"/>
      <c r="W7090" s="94" t="str">
        <f t="shared" si="1115"/>
        <v/>
      </c>
      <c r="X7090" s="94" t="str">
        <f t="shared" si="1118"/>
        <v/>
      </c>
      <c r="Y7090" s="5"/>
      <c r="BK7090" s="8"/>
      <c r="BL7090" s="5"/>
      <c r="BM7090" s="5"/>
      <c r="BN7090" s="5"/>
      <c r="BO7090" s="5"/>
      <c r="BP7090" s="1"/>
      <c r="BQ7090" s="1"/>
      <c r="BR7090" s="1"/>
      <c r="BS7090" s="1"/>
      <c r="BT7090" s="1"/>
      <c r="BU7090" s="4"/>
      <c r="BV7090" s="1"/>
      <c r="BW7090" s="3"/>
      <c r="BX7090" s="4"/>
      <c r="BY7090" s="5"/>
      <c r="BZ7090" s="5"/>
      <c r="CA7090" s="5"/>
      <c r="CB7090" s="5"/>
      <c r="CC7090" s="5"/>
      <c r="CD7090" s="43"/>
    </row>
    <row r="7091" spans="1:82" x14ac:dyDescent="0.25">
      <c r="A7091" s="8"/>
      <c r="B7091" s="5"/>
      <c r="C7091" s="5"/>
      <c r="D7091" s="5"/>
      <c r="E7091" s="5"/>
      <c r="F7091" s="94" t="str">
        <f t="shared" si="1109"/>
        <v/>
      </c>
      <c r="G7091" s="94" t="str">
        <f t="shared" si="1110"/>
        <v/>
      </c>
      <c r="H7091" s="127" t="str">
        <f>IF(A7091&lt;&gt;"",IF(MID(C7091,1,1)="c",$AS$26,IF(MID(C7091,1,1)="r",$AS$41,IF(MID(C7091,1,1)="p",#REF!,#REF!))),"")</f>
        <v/>
      </c>
      <c r="I7091" s="92" t="str">
        <f t="shared" si="1111"/>
        <v/>
      </c>
      <c r="J7091" s="92" t="str">
        <f t="shared" si="1112"/>
        <v/>
      </c>
      <c r="K7091" s="92" t="str">
        <f t="shared" si="1113"/>
        <v/>
      </c>
      <c r="L7091" s="92" t="str">
        <f t="shared" si="1114"/>
        <v/>
      </c>
      <c r="M7091" s="95" t="str">
        <f>IF(A7091&lt;&gt;"",IF(MID(C7091,1,1)="c",SigmaEpsConcrete(I7091,$AN$30:$AN$33,$AR$30:$AR$33,$AS$26,$AS$27,$AS$28,$AQ$20,$AU$19),""),"")</f>
        <v/>
      </c>
      <c r="N7091" s="95" t="str">
        <f>IF(A7091&lt;&gt;"",IF(MID(C7091,1,1)="r",SigmaEpsReinf(J7091,$AS$42:$AS$43,$AS$41,$AS$39,$AS$40,$AQ$38),""),"")</f>
        <v/>
      </c>
      <c r="Q7091" s="92" t="str">
        <f t="shared" si="1116"/>
        <v/>
      </c>
      <c r="R7091" s="92" t="str">
        <f t="shared" si="1117"/>
        <v/>
      </c>
      <c r="U7091" s="5"/>
      <c r="V7091" s="5"/>
      <c r="W7091" s="94" t="str">
        <f t="shared" si="1115"/>
        <v/>
      </c>
      <c r="X7091" s="94" t="str">
        <f t="shared" si="1118"/>
        <v/>
      </c>
      <c r="Y7091" s="5"/>
      <c r="BK7091" s="8"/>
      <c r="BL7091" s="5"/>
      <c r="BM7091" s="5"/>
      <c r="BN7091" s="5"/>
      <c r="BO7091" s="5"/>
      <c r="BP7091" s="1"/>
      <c r="BQ7091" s="1"/>
      <c r="BR7091" s="1"/>
      <c r="BS7091" s="1"/>
      <c r="BT7091" s="1"/>
      <c r="BU7091" s="4"/>
      <c r="BV7091" s="1"/>
      <c r="BW7091" s="3"/>
      <c r="BX7091" s="4"/>
      <c r="BY7091" s="5"/>
      <c r="BZ7091" s="5"/>
      <c r="CA7091" s="5"/>
      <c r="CB7091" s="5"/>
      <c r="CC7091" s="5"/>
      <c r="CD7091" s="43"/>
    </row>
    <row r="7092" spans="1:82" x14ac:dyDescent="0.25">
      <c r="A7092" s="8"/>
      <c r="B7092" s="5"/>
      <c r="C7092" s="5"/>
      <c r="D7092" s="5"/>
      <c r="E7092" s="5"/>
      <c r="F7092" s="94" t="str">
        <f t="shared" si="1109"/>
        <v/>
      </c>
      <c r="G7092" s="94" t="str">
        <f t="shared" si="1110"/>
        <v/>
      </c>
      <c r="H7092" s="127" t="str">
        <f>IF(A7092&lt;&gt;"",IF(MID(C7092,1,1)="c",$AS$26,IF(MID(C7092,1,1)="r",$AS$41,IF(MID(C7092,1,1)="p",#REF!,#REF!))),"")</f>
        <v/>
      </c>
      <c r="I7092" s="92" t="str">
        <f t="shared" si="1111"/>
        <v/>
      </c>
      <c r="J7092" s="92" t="str">
        <f t="shared" si="1112"/>
        <v/>
      </c>
      <c r="K7092" s="92" t="str">
        <f t="shared" si="1113"/>
        <v/>
      </c>
      <c r="L7092" s="92" t="str">
        <f t="shared" si="1114"/>
        <v/>
      </c>
      <c r="M7092" s="95" t="str">
        <f>IF(A7092&lt;&gt;"",IF(MID(C7092,1,1)="c",SigmaEpsConcrete(I7092,$AN$30:$AN$33,$AR$30:$AR$33,$AS$26,$AS$27,$AS$28,$AQ$20,$AU$19),""),"")</f>
        <v/>
      </c>
      <c r="N7092" s="95" t="str">
        <f>IF(A7092&lt;&gt;"",IF(MID(C7092,1,1)="r",SigmaEpsReinf(J7092,$AS$42:$AS$43,$AS$41,$AS$39,$AS$40,$AQ$38),""),"")</f>
        <v/>
      </c>
      <c r="Q7092" s="92" t="str">
        <f t="shared" si="1116"/>
        <v/>
      </c>
      <c r="R7092" s="92" t="str">
        <f t="shared" si="1117"/>
        <v/>
      </c>
      <c r="U7092" s="5"/>
      <c r="V7092" s="5"/>
      <c r="W7092" s="94" t="str">
        <f t="shared" si="1115"/>
        <v/>
      </c>
      <c r="X7092" s="94" t="str">
        <f t="shared" si="1118"/>
        <v/>
      </c>
      <c r="Y7092" s="5"/>
      <c r="BK7092" s="8"/>
      <c r="BL7092" s="5"/>
      <c r="BM7092" s="5"/>
      <c r="BN7092" s="5"/>
      <c r="BO7092" s="5"/>
      <c r="BP7092" s="1"/>
      <c r="BQ7092" s="1"/>
      <c r="BR7092" s="1"/>
      <c r="BS7092" s="1"/>
      <c r="BT7092" s="1"/>
      <c r="BU7092" s="4"/>
      <c r="BV7092" s="1"/>
      <c r="BW7092" s="3"/>
      <c r="BX7092" s="4"/>
      <c r="BY7092" s="5"/>
      <c r="BZ7092" s="5"/>
      <c r="CA7092" s="5"/>
      <c r="CB7092" s="5"/>
      <c r="CC7092" s="5"/>
      <c r="CD7092" s="43"/>
    </row>
    <row r="7093" spans="1:82" x14ac:dyDescent="0.25">
      <c r="A7093" s="8"/>
      <c r="B7093" s="5"/>
      <c r="C7093" s="5"/>
      <c r="D7093" s="5"/>
      <c r="E7093" s="5"/>
      <c r="F7093" s="94" t="str">
        <f t="shared" si="1109"/>
        <v/>
      </c>
      <c r="G7093" s="94" t="str">
        <f t="shared" si="1110"/>
        <v/>
      </c>
      <c r="H7093" s="127" t="str">
        <f>IF(A7093&lt;&gt;"",IF(MID(C7093,1,1)="c",$AS$26,IF(MID(C7093,1,1)="r",$AS$41,IF(MID(C7093,1,1)="p",#REF!,#REF!))),"")</f>
        <v/>
      </c>
      <c r="I7093" s="92" t="str">
        <f t="shared" si="1111"/>
        <v/>
      </c>
      <c r="J7093" s="92" t="str">
        <f t="shared" si="1112"/>
        <v/>
      </c>
      <c r="K7093" s="92" t="str">
        <f t="shared" si="1113"/>
        <v/>
      </c>
      <c r="L7093" s="92" t="str">
        <f t="shared" si="1114"/>
        <v/>
      </c>
      <c r="M7093" s="95" t="str">
        <f>IF(A7093&lt;&gt;"",IF(MID(C7093,1,1)="c",SigmaEpsConcrete(I7093,$AN$30:$AN$33,$AR$30:$AR$33,$AS$26,$AS$27,$AS$28,$AQ$20,$AU$19),""),"")</f>
        <v/>
      </c>
      <c r="N7093" s="95" t="str">
        <f>IF(A7093&lt;&gt;"",IF(MID(C7093,1,1)="r",SigmaEpsReinf(J7093,$AS$42:$AS$43,$AS$41,$AS$39,$AS$40,$AQ$38),""),"")</f>
        <v/>
      </c>
      <c r="Q7093" s="92" t="str">
        <f t="shared" si="1116"/>
        <v/>
      </c>
      <c r="R7093" s="92" t="str">
        <f t="shared" si="1117"/>
        <v/>
      </c>
      <c r="U7093" s="5"/>
      <c r="V7093" s="5"/>
      <c r="W7093" s="94" t="str">
        <f t="shared" si="1115"/>
        <v/>
      </c>
      <c r="X7093" s="94" t="str">
        <f t="shared" si="1118"/>
        <v/>
      </c>
      <c r="Y7093" s="5"/>
      <c r="BK7093" s="8"/>
      <c r="BL7093" s="5"/>
      <c r="BM7093" s="5"/>
      <c r="BN7093" s="5"/>
      <c r="BO7093" s="5"/>
      <c r="BP7093" s="1"/>
      <c r="BQ7093" s="1"/>
      <c r="BR7093" s="1"/>
      <c r="BS7093" s="1"/>
      <c r="BT7093" s="1"/>
      <c r="BU7093" s="4"/>
      <c r="BV7093" s="1"/>
      <c r="BW7093" s="3"/>
      <c r="BX7093" s="4"/>
      <c r="BY7093" s="5"/>
      <c r="BZ7093" s="5"/>
      <c r="CA7093" s="5"/>
      <c r="CB7093" s="5"/>
      <c r="CC7093" s="5"/>
      <c r="CD7093" s="43"/>
    </row>
    <row r="7094" spans="1:82" x14ac:dyDescent="0.25">
      <c r="A7094" s="8"/>
      <c r="B7094" s="5"/>
      <c r="C7094" s="5"/>
      <c r="D7094" s="5"/>
      <c r="E7094" s="5"/>
      <c r="F7094" s="94" t="str">
        <f t="shared" si="1109"/>
        <v/>
      </c>
      <c r="G7094" s="94" t="str">
        <f t="shared" si="1110"/>
        <v/>
      </c>
      <c r="H7094" s="127" t="str">
        <f>IF(A7094&lt;&gt;"",IF(MID(C7094,1,1)="c",$AS$26,IF(MID(C7094,1,1)="r",$AS$41,IF(MID(C7094,1,1)="p",#REF!,#REF!))),"")</f>
        <v/>
      </c>
      <c r="I7094" s="92" t="str">
        <f t="shared" si="1111"/>
        <v/>
      </c>
      <c r="J7094" s="92" t="str">
        <f t="shared" si="1112"/>
        <v/>
      </c>
      <c r="K7094" s="92" t="str">
        <f t="shared" si="1113"/>
        <v/>
      </c>
      <c r="L7094" s="92" t="str">
        <f t="shared" si="1114"/>
        <v/>
      </c>
      <c r="M7094" s="95" t="str">
        <f>IF(A7094&lt;&gt;"",IF(MID(C7094,1,1)="c",SigmaEpsConcrete(I7094,$AN$30:$AN$33,$AR$30:$AR$33,$AS$26,$AS$27,$AS$28,$AQ$20,$AU$19),""),"")</f>
        <v/>
      </c>
      <c r="N7094" s="95" t="str">
        <f>IF(A7094&lt;&gt;"",IF(MID(C7094,1,1)="r",SigmaEpsReinf(J7094,$AS$42:$AS$43,$AS$41,$AS$39,$AS$40,$AQ$38),""),"")</f>
        <v/>
      </c>
      <c r="Q7094" s="92" t="str">
        <f t="shared" si="1116"/>
        <v/>
      </c>
      <c r="R7094" s="92" t="str">
        <f t="shared" si="1117"/>
        <v/>
      </c>
      <c r="U7094" s="5"/>
      <c r="V7094" s="5"/>
      <c r="W7094" s="94" t="str">
        <f t="shared" si="1115"/>
        <v/>
      </c>
      <c r="X7094" s="94" t="str">
        <f t="shared" si="1118"/>
        <v/>
      </c>
      <c r="Y7094" s="5"/>
      <c r="BK7094" s="8"/>
      <c r="BL7094" s="5"/>
      <c r="BM7094" s="5"/>
      <c r="BN7094" s="5"/>
      <c r="BO7094" s="5"/>
      <c r="BP7094" s="1"/>
      <c r="BQ7094" s="1"/>
      <c r="BR7094" s="1"/>
      <c r="BS7094" s="1"/>
      <c r="BT7094" s="1"/>
      <c r="BU7094" s="4"/>
      <c r="BV7094" s="1"/>
      <c r="BW7094" s="3"/>
      <c r="BX7094" s="4"/>
      <c r="BY7094" s="5"/>
      <c r="BZ7094" s="5"/>
      <c r="CA7094" s="5"/>
      <c r="CB7094" s="5"/>
      <c r="CC7094" s="5"/>
      <c r="CD7094" s="43"/>
    </row>
    <row r="7095" spans="1:82" x14ac:dyDescent="0.25">
      <c r="A7095" s="8"/>
      <c r="B7095" s="5"/>
      <c r="C7095" s="5"/>
      <c r="D7095" s="5"/>
      <c r="E7095" s="5"/>
      <c r="F7095" s="94" t="str">
        <f t="shared" si="1109"/>
        <v/>
      </c>
      <c r="G7095" s="94" t="str">
        <f t="shared" si="1110"/>
        <v/>
      </c>
      <c r="H7095" s="127" t="str">
        <f>IF(A7095&lt;&gt;"",IF(MID(C7095,1,1)="c",$AS$26,IF(MID(C7095,1,1)="r",$AS$41,IF(MID(C7095,1,1)="p",#REF!,#REF!))),"")</f>
        <v/>
      </c>
      <c r="I7095" s="92" t="str">
        <f t="shared" si="1111"/>
        <v/>
      </c>
      <c r="J7095" s="92" t="str">
        <f t="shared" si="1112"/>
        <v/>
      </c>
      <c r="K7095" s="92" t="str">
        <f t="shared" si="1113"/>
        <v/>
      </c>
      <c r="L7095" s="92" t="str">
        <f t="shared" si="1114"/>
        <v/>
      </c>
      <c r="M7095" s="95" t="str">
        <f>IF(A7095&lt;&gt;"",IF(MID(C7095,1,1)="c",SigmaEpsConcrete(I7095,$AN$30:$AN$33,$AR$30:$AR$33,$AS$26,$AS$27,$AS$28,$AQ$20,$AU$19),""),"")</f>
        <v/>
      </c>
      <c r="N7095" s="95" t="str">
        <f>IF(A7095&lt;&gt;"",IF(MID(C7095,1,1)="r",SigmaEpsReinf(J7095,$AS$42:$AS$43,$AS$41,$AS$39,$AS$40,$AQ$38),""),"")</f>
        <v/>
      </c>
      <c r="Q7095" s="92" t="str">
        <f t="shared" si="1116"/>
        <v/>
      </c>
      <c r="R7095" s="92" t="str">
        <f t="shared" si="1117"/>
        <v/>
      </c>
      <c r="U7095" s="5"/>
      <c r="V7095" s="5"/>
      <c r="W7095" s="94" t="str">
        <f t="shared" si="1115"/>
        <v/>
      </c>
      <c r="X7095" s="94" t="str">
        <f t="shared" si="1118"/>
        <v/>
      </c>
      <c r="Y7095" s="5"/>
      <c r="BK7095" s="8"/>
      <c r="BL7095" s="5"/>
      <c r="BM7095" s="5"/>
      <c r="BN7095" s="5"/>
      <c r="BO7095" s="5"/>
      <c r="BP7095" s="1"/>
      <c r="BQ7095" s="1"/>
      <c r="BR7095" s="1"/>
      <c r="BS7095" s="1"/>
      <c r="BT7095" s="1"/>
      <c r="BU7095" s="4"/>
      <c r="BV7095" s="1"/>
      <c r="BW7095" s="3"/>
      <c r="BX7095" s="4"/>
      <c r="BY7095" s="5"/>
      <c r="BZ7095" s="5"/>
      <c r="CA7095" s="5"/>
      <c r="CB7095" s="5"/>
      <c r="CC7095" s="5"/>
      <c r="CD7095" s="43"/>
    </row>
    <row r="7096" spans="1:82" x14ac:dyDescent="0.25">
      <c r="A7096" s="8"/>
      <c r="B7096" s="5"/>
      <c r="C7096" s="5"/>
      <c r="D7096" s="5"/>
      <c r="E7096" s="5"/>
      <c r="F7096" s="94" t="str">
        <f t="shared" si="1109"/>
        <v/>
      </c>
      <c r="G7096" s="94" t="str">
        <f t="shared" si="1110"/>
        <v/>
      </c>
      <c r="H7096" s="127" t="str">
        <f>IF(A7096&lt;&gt;"",IF(MID(C7096,1,1)="c",$AS$26,IF(MID(C7096,1,1)="r",$AS$41,IF(MID(C7096,1,1)="p",#REF!,#REF!))),"")</f>
        <v/>
      </c>
      <c r="I7096" s="92" t="str">
        <f t="shared" si="1111"/>
        <v/>
      </c>
      <c r="J7096" s="92" t="str">
        <f t="shared" si="1112"/>
        <v/>
      </c>
      <c r="K7096" s="92" t="str">
        <f t="shared" si="1113"/>
        <v/>
      </c>
      <c r="L7096" s="92" t="str">
        <f t="shared" si="1114"/>
        <v/>
      </c>
      <c r="M7096" s="95" t="str">
        <f>IF(A7096&lt;&gt;"",IF(MID(C7096,1,1)="c",SigmaEpsConcrete(I7096,$AN$30:$AN$33,$AR$30:$AR$33,$AS$26,$AS$27,$AS$28,$AQ$20,$AU$19),""),"")</f>
        <v/>
      </c>
      <c r="N7096" s="95" t="str">
        <f>IF(A7096&lt;&gt;"",IF(MID(C7096,1,1)="r",SigmaEpsReinf(J7096,$AS$42:$AS$43,$AS$41,$AS$39,$AS$40,$AQ$38),""),"")</f>
        <v/>
      </c>
      <c r="Q7096" s="92" t="str">
        <f t="shared" si="1116"/>
        <v/>
      </c>
      <c r="R7096" s="92" t="str">
        <f t="shared" si="1117"/>
        <v/>
      </c>
      <c r="U7096" s="5"/>
      <c r="V7096" s="5"/>
      <c r="W7096" s="94" t="str">
        <f t="shared" si="1115"/>
        <v/>
      </c>
      <c r="X7096" s="94" t="str">
        <f t="shared" si="1118"/>
        <v/>
      </c>
      <c r="Y7096" s="5"/>
      <c r="BK7096" s="8"/>
      <c r="BL7096" s="5"/>
      <c r="BM7096" s="5"/>
      <c r="BN7096" s="5"/>
      <c r="BO7096" s="5"/>
      <c r="BP7096" s="1"/>
      <c r="BQ7096" s="1"/>
      <c r="BR7096" s="1"/>
      <c r="BS7096" s="1"/>
      <c r="BT7096" s="1"/>
      <c r="BU7096" s="4"/>
      <c r="BV7096" s="1"/>
      <c r="BW7096" s="3"/>
      <c r="BX7096" s="4"/>
      <c r="BY7096" s="5"/>
      <c r="BZ7096" s="5"/>
      <c r="CA7096" s="5"/>
      <c r="CB7096" s="5"/>
      <c r="CC7096" s="5"/>
      <c r="CD7096" s="43"/>
    </row>
    <row r="7097" spans="1:82" x14ac:dyDescent="0.25">
      <c r="A7097" s="8"/>
      <c r="B7097" s="5"/>
      <c r="C7097" s="5"/>
      <c r="D7097" s="5"/>
      <c r="E7097" s="5"/>
      <c r="F7097" s="94" t="str">
        <f t="shared" si="1109"/>
        <v/>
      </c>
      <c r="G7097" s="94" t="str">
        <f t="shared" si="1110"/>
        <v/>
      </c>
      <c r="H7097" s="127" t="str">
        <f>IF(A7097&lt;&gt;"",IF(MID(C7097,1,1)="c",$AS$26,IF(MID(C7097,1,1)="r",$AS$41,IF(MID(C7097,1,1)="p",#REF!,#REF!))),"")</f>
        <v/>
      </c>
      <c r="I7097" s="92" t="str">
        <f t="shared" si="1111"/>
        <v/>
      </c>
      <c r="J7097" s="92" t="str">
        <f t="shared" si="1112"/>
        <v/>
      </c>
      <c r="K7097" s="92" t="str">
        <f t="shared" si="1113"/>
        <v/>
      </c>
      <c r="L7097" s="92" t="str">
        <f t="shared" si="1114"/>
        <v/>
      </c>
      <c r="M7097" s="95" t="str">
        <f>IF(A7097&lt;&gt;"",IF(MID(C7097,1,1)="c",SigmaEpsConcrete(I7097,$AN$30:$AN$33,$AR$30:$AR$33,$AS$26,$AS$27,$AS$28,$AQ$20,$AU$19),""),"")</f>
        <v/>
      </c>
      <c r="N7097" s="95" t="str">
        <f>IF(A7097&lt;&gt;"",IF(MID(C7097,1,1)="r",SigmaEpsReinf(J7097,$AS$42:$AS$43,$AS$41,$AS$39,$AS$40,$AQ$38),""),"")</f>
        <v/>
      </c>
      <c r="Q7097" s="92" t="str">
        <f t="shared" si="1116"/>
        <v/>
      </c>
      <c r="R7097" s="92" t="str">
        <f t="shared" si="1117"/>
        <v/>
      </c>
      <c r="U7097" s="5"/>
      <c r="V7097" s="5"/>
      <c r="W7097" s="94" t="str">
        <f t="shared" si="1115"/>
        <v/>
      </c>
      <c r="X7097" s="94" t="str">
        <f t="shared" si="1118"/>
        <v/>
      </c>
      <c r="Y7097" s="5"/>
      <c r="BK7097" s="8"/>
      <c r="BL7097" s="5"/>
      <c r="BM7097" s="5"/>
      <c r="BN7097" s="5"/>
      <c r="BO7097" s="5"/>
      <c r="BP7097" s="1"/>
      <c r="BQ7097" s="1"/>
      <c r="BR7097" s="1"/>
      <c r="BS7097" s="1"/>
      <c r="BT7097" s="1"/>
      <c r="BU7097" s="4"/>
      <c r="BV7097" s="1"/>
      <c r="BW7097" s="3"/>
      <c r="BX7097" s="4"/>
      <c r="BY7097" s="5"/>
      <c r="BZ7097" s="5"/>
      <c r="CA7097" s="5"/>
      <c r="CB7097" s="5"/>
      <c r="CC7097" s="5"/>
      <c r="CD7097" s="43"/>
    </row>
    <row r="7098" spans="1:82" x14ac:dyDescent="0.25">
      <c r="A7098" s="8"/>
      <c r="B7098" s="5"/>
      <c r="C7098" s="5"/>
      <c r="D7098" s="5"/>
      <c r="E7098" s="5"/>
      <c r="F7098" s="94" t="str">
        <f t="shared" si="1109"/>
        <v/>
      </c>
      <c r="G7098" s="94" t="str">
        <f t="shared" si="1110"/>
        <v/>
      </c>
      <c r="H7098" s="127" t="str">
        <f>IF(A7098&lt;&gt;"",IF(MID(C7098,1,1)="c",$AS$26,IF(MID(C7098,1,1)="r",$AS$41,IF(MID(C7098,1,1)="p",#REF!,#REF!))),"")</f>
        <v/>
      </c>
      <c r="I7098" s="92" t="str">
        <f t="shared" si="1111"/>
        <v/>
      </c>
      <c r="J7098" s="92" t="str">
        <f t="shared" si="1112"/>
        <v/>
      </c>
      <c r="K7098" s="92" t="str">
        <f t="shared" si="1113"/>
        <v/>
      </c>
      <c r="L7098" s="92" t="str">
        <f t="shared" si="1114"/>
        <v/>
      </c>
      <c r="M7098" s="95" t="str">
        <f>IF(A7098&lt;&gt;"",IF(MID(C7098,1,1)="c",SigmaEpsConcrete(I7098,$AN$30:$AN$33,$AR$30:$AR$33,$AS$26,$AS$27,$AS$28,$AQ$20,$AU$19),""),"")</f>
        <v/>
      </c>
      <c r="N7098" s="95" t="str">
        <f>IF(A7098&lt;&gt;"",IF(MID(C7098,1,1)="r",SigmaEpsReinf(J7098,$AS$42:$AS$43,$AS$41,$AS$39,$AS$40,$AQ$38),""),"")</f>
        <v/>
      </c>
      <c r="Q7098" s="92" t="str">
        <f t="shared" si="1116"/>
        <v/>
      </c>
      <c r="R7098" s="92" t="str">
        <f t="shared" si="1117"/>
        <v/>
      </c>
      <c r="U7098" s="5"/>
      <c r="V7098" s="5"/>
      <c r="W7098" s="94" t="str">
        <f t="shared" si="1115"/>
        <v/>
      </c>
      <c r="X7098" s="94" t="str">
        <f t="shared" si="1118"/>
        <v/>
      </c>
      <c r="Y7098" s="5"/>
      <c r="BK7098" s="8"/>
      <c r="BL7098" s="5"/>
      <c r="BM7098" s="5"/>
      <c r="BN7098" s="5"/>
      <c r="BO7098" s="5"/>
      <c r="BP7098" s="1"/>
      <c r="BQ7098" s="1"/>
      <c r="BR7098" s="1"/>
      <c r="BS7098" s="1"/>
      <c r="BT7098" s="1"/>
      <c r="BU7098" s="4"/>
      <c r="BV7098" s="1"/>
      <c r="BW7098" s="3"/>
      <c r="BX7098" s="4"/>
      <c r="BY7098" s="5"/>
      <c r="BZ7098" s="5"/>
      <c r="CA7098" s="5"/>
      <c r="CB7098" s="5"/>
      <c r="CC7098" s="5"/>
      <c r="CD7098" s="43"/>
    </row>
    <row r="7099" spans="1:82" x14ac:dyDescent="0.25">
      <c r="A7099" s="8"/>
      <c r="B7099" s="5"/>
      <c r="C7099" s="5"/>
      <c r="D7099" s="5"/>
      <c r="E7099" s="5"/>
      <c r="F7099" s="94" t="str">
        <f t="shared" si="1109"/>
        <v/>
      </c>
      <c r="G7099" s="94" t="str">
        <f t="shared" si="1110"/>
        <v/>
      </c>
      <c r="H7099" s="127" t="str">
        <f>IF(A7099&lt;&gt;"",IF(MID(C7099,1,1)="c",$AS$26,IF(MID(C7099,1,1)="r",$AS$41,IF(MID(C7099,1,1)="p",#REF!,#REF!))),"")</f>
        <v/>
      </c>
      <c r="I7099" s="92" t="str">
        <f t="shared" si="1111"/>
        <v/>
      </c>
      <c r="J7099" s="92" t="str">
        <f t="shared" si="1112"/>
        <v/>
      </c>
      <c r="K7099" s="92" t="str">
        <f t="shared" si="1113"/>
        <v/>
      </c>
      <c r="L7099" s="92" t="str">
        <f t="shared" si="1114"/>
        <v/>
      </c>
      <c r="M7099" s="95" t="str">
        <f>IF(A7099&lt;&gt;"",IF(MID(C7099,1,1)="c",SigmaEpsConcrete(I7099,$AN$30:$AN$33,$AR$30:$AR$33,$AS$26,$AS$27,$AS$28,$AQ$20,$AU$19),""),"")</f>
        <v/>
      </c>
      <c r="N7099" s="95" t="str">
        <f>IF(A7099&lt;&gt;"",IF(MID(C7099,1,1)="r",SigmaEpsReinf(J7099,$AS$42:$AS$43,$AS$41,$AS$39,$AS$40,$AQ$38),""),"")</f>
        <v/>
      </c>
      <c r="Q7099" s="92" t="str">
        <f t="shared" si="1116"/>
        <v/>
      </c>
      <c r="R7099" s="92" t="str">
        <f t="shared" si="1117"/>
        <v/>
      </c>
      <c r="U7099" s="5"/>
      <c r="V7099" s="5"/>
      <c r="W7099" s="94" t="str">
        <f t="shared" si="1115"/>
        <v/>
      </c>
      <c r="X7099" s="94" t="str">
        <f t="shared" si="1118"/>
        <v/>
      </c>
      <c r="Y7099" s="5"/>
      <c r="BK7099" s="8"/>
      <c r="BL7099" s="5"/>
      <c r="BM7099" s="5"/>
      <c r="BN7099" s="5"/>
      <c r="BO7099" s="5"/>
      <c r="BP7099" s="1"/>
      <c r="BQ7099" s="1"/>
      <c r="BR7099" s="1"/>
      <c r="BS7099" s="1"/>
      <c r="BT7099" s="1"/>
      <c r="BU7099" s="4"/>
      <c r="BV7099" s="1"/>
      <c r="BW7099" s="3"/>
      <c r="BX7099" s="4"/>
      <c r="BY7099" s="5"/>
      <c r="BZ7099" s="5"/>
      <c r="CA7099" s="5"/>
      <c r="CB7099" s="5"/>
      <c r="CC7099" s="5"/>
      <c r="CD7099" s="43"/>
    </row>
    <row r="7100" spans="1:82" x14ac:dyDescent="0.25">
      <c r="A7100" s="8"/>
      <c r="B7100" s="5"/>
      <c r="C7100" s="5"/>
      <c r="D7100" s="5"/>
      <c r="E7100" s="5"/>
      <c r="F7100" s="94" t="str">
        <f t="shared" si="1109"/>
        <v/>
      </c>
      <c r="G7100" s="94" t="str">
        <f t="shared" si="1110"/>
        <v/>
      </c>
      <c r="H7100" s="127" t="str">
        <f>IF(A7100&lt;&gt;"",IF(MID(C7100,1,1)="c",$AS$26,IF(MID(C7100,1,1)="r",$AS$41,IF(MID(C7100,1,1)="p",#REF!,#REF!))),"")</f>
        <v/>
      </c>
      <c r="I7100" s="92" t="str">
        <f t="shared" si="1111"/>
        <v/>
      </c>
      <c r="J7100" s="92" t="str">
        <f t="shared" si="1112"/>
        <v/>
      </c>
      <c r="K7100" s="92" t="str">
        <f t="shared" si="1113"/>
        <v/>
      </c>
      <c r="L7100" s="92" t="str">
        <f t="shared" si="1114"/>
        <v/>
      </c>
      <c r="M7100" s="95" t="str">
        <f>IF(A7100&lt;&gt;"",IF(MID(C7100,1,1)="c",SigmaEpsConcrete(I7100,$AN$30:$AN$33,$AR$30:$AR$33,$AS$26,$AS$27,$AS$28,$AQ$20,$AU$19),""),"")</f>
        <v/>
      </c>
      <c r="N7100" s="95" t="str">
        <f>IF(A7100&lt;&gt;"",IF(MID(C7100,1,1)="r",SigmaEpsReinf(J7100,$AS$42:$AS$43,$AS$41,$AS$39,$AS$40,$AQ$38),""),"")</f>
        <v/>
      </c>
      <c r="Q7100" s="92" t="str">
        <f t="shared" si="1116"/>
        <v/>
      </c>
      <c r="R7100" s="92" t="str">
        <f t="shared" si="1117"/>
        <v/>
      </c>
      <c r="U7100" s="5"/>
      <c r="V7100" s="5"/>
      <c r="W7100" s="94" t="str">
        <f t="shared" si="1115"/>
        <v/>
      </c>
      <c r="X7100" s="94" t="str">
        <f t="shared" si="1118"/>
        <v/>
      </c>
      <c r="Y7100" s="5"/>
      <c r="BK7100" s="8"/>
      <c r="BL7100" s="5"/>
      <c r="BM7100" s="5"/>
      <c r="BN7100" s="5"/>
      <c r="BO7100" s="5"/>
      <c r="BP7100" s="1"/>
      <c r="BQ7100" s="1"/>
      <c r="BR7100" s="1"/>
      <c r="BS7100" s="1"/>
      <c r="BT7100" s="1"/>
      <c r="BU7100" s="4"/>
      <c r="BV7100" s="1"/>
      <c r="BW7100" s="3"/>
      <c r="BX7100" s="4"/>
      <c r="BY7100" s="5"/>
      <c r="BZ7100" s="5"/>
      <c r="CA7100" s="5"/>
      <c r="CB7100" s="5"/>
      <c r="CC7100" s="5"/>
      <c r="CD7100" s="43"/>
    </row>
    <row r="7101" spans="1:82" x14ac:dyDescent="0.25">
      <c r="A7101" s="8"/>
      <c r="B7101" s="5"/>
      <c r="C7101" s="5"/>
      <c r="D7101" s="5"/>
      <c r="E7101" s="5"/>
      <c r="F7101" s="94" t="str">
        <f t="shared" si="1109"/>
        <v/>
      </c>
      <c r="G7101" s="94" t="str">
        <f t="shared" si="1110"/>
        <v/>
      </c>
      <c r="H7101" s="127" t="str">
        <f>IF(A7101&lt;&gt;"",IF(MID(C7101,1,1)="c",$AS$26,IF(MID(C7101,1,1)="r",$AS$41,IF(MID(C7101,1,1)="p",#REF!,#REF!))),"")</f>
        <v/>
      </c>
      <c r="I7101" s="92" t="str">
        <f t="shared" si="1111"/>
        <v/>
      </c>
      <c r="J7101" s="92" t="str">
        <f t="shared" si="1112"/>
        <v/>
      </c>
      <c r="K7101" s="92" t="str">
        <f t="shared" si="1113"/>
        <v/>
      </c>
      <c r="L7101" s="92" t="str">
        <f t="shared" si="1114"/>
        <v/>
      </c>
      <c r="M7101" s="95" t="str">
        <f>IF(A7101&lt;&gt;"",IF(MID(C7101,1,1)="c",SigmaEpsConcrete(I7101,$AN$30:$AN$33,$AR$30:$AR$33,$AS$26,$AS$27,$AS$28,$AQ$20,$AU$19),""),"")</f>
        <v/>
      </c>
      <c r="N7101" s="95" t="str">
        <f>IF(A7101&lt;&gt;"",IF(MID(C7101,1,1)="r",SigmaEpsReinf(J7101,$AS$42:$AS$43,$AS$41,$AS$39,$AS$40,$AQ$38),""),"")</f>
        <v/>
      </c>
      <c r="Q7101" s="92" t="str">
        <f t="shared" si="1116"/>
        <v/>
      </c>
      <c r="R7101" s="92" t="str">
        <f t="shared" si="1117"/>
        <v/>
      </c>
      <c r="U7101" s="5"/>
      <c r="V7101" s="5"/>
      <c r="W7101" s="94" t="str">
        <f t="shared" si="1115"/>
        <v/>
      </c>
      <c r="X7101" s="94" t="str">
        <f t="shared" si="1118"/>
        <v/>
      </c>
      <c r="Y7101" s="5"/>
      <c r="BK7101" s="8"/>
      <c r="BL7101" s="5"/>
      <c r="BM7101" s="5"/>
      <c r="BN7101" s="5"/>
      <c r="BO7101" s="5"/>
      <c r="BP7101" s="1"/>
      <c r="BQ7101" s="1"/>
      <c r="BR7101" s="1"/>
      <c r="BS7101" s="1"/>
      <c r="BT7101" s="1"/>
      <c r="BU7101" s="4"/>
      <c r="BV7101" s="1"/>
      <c r="BW7101" s="3"/>
      <c r="BX7101" s="4"/>
      <c r="BY7101" s="5"/>
      <c r="BZ7101" s="5"/>
      <c r="CA7101" s="5"/>
      <c r="CB7101" s="5"/>
      <c r="CC7101" s="5"/>
      <c r="CD7101" s="43"/>
    </row>
    <row r="7102" spans="1:82" x14ac:dyDescent="0.25">
      <c r="A7102" s="8"/>
      <c r="B7102" s="5"/>
      <c r="C7102" s="5"/>
      <c r="D7102" s="5"/>
      <c r="E7102" s="5"/>
      <c r="F7102" s="94" t="str">
        <f t="shared" si="1109"/>
        <v/>
      </c>
      <c r="G7102" s="94" t="str">
        <f t="shared" si="1110"/>
        <v/>
      </c>
      <c r="H7102" s="127" t="str">
        <f>IF(A7102&lt;&gt;"",IF(MID(C7102,1,1)="c",$AS$26,IF(MID(C7102,1,1)="r",$AS$41,IF(MID(C7102,1,1)="p",#REF!,#REF!))),"")</f>
        <v/>
      </c>
      <c r="I7102" s="92" t="str">
        <f t="shared" si="1111"/>
        <v/>
      </c>
      <c r="J7102" s="92" t="str">
        <f t="shared" si="1112"/>
        <v/>
      </c>
      <c r="K7102" s="92" t="str">
        <f t="shared" si="1113"/>
        <v/>
      </c>
      <c r="L7102" s="92" t="str">
        <f t="shared" si="1114"/>
        <v/>
      </c>
      <c r="M7102" s="95" t="str">
        <f>IF(A7102&lt;&gt;"",IF(MID(C7102,1,1)="c",SigmaEpsConcrete(I7102,$AN$30:$AN$33,$AR$30:$AR$33,$AS$26,$AS$27,$AS$28,$AQ$20,$AU$19),""),"")</f>
        <v/>
      </c>
      <c r="N7102" s="95" t="str">
        <f>IF(A7102&lt;&gt;"",IF(MID(C7102,1,1)="r",SigmaEpsReinf(J7102,$AS$42:$AS$43,$AS$41,$AS$39,$AS$40,$AQ$38),""),"")</f>
        <v/>
      </c>
      <c r="Q7102" s="92" t="str">
        <f t="shared" si="1116"/>
        <v/>
      </c>
      <c r="R7102" s="92" t="str">
        <f t="shared" si="1117"/>
        <v/>
      </c>
      <c r="U7102" s="5"/>
      <c r="V7102" s="5"/>
      <c r="W7102" s="94" t="str">
        <f t="shared" si="1115"/>
        <v/>
      </c>
      <c r="X7102" s="94" t="str">
        <f t="shared" si="1118"/>
        <v/>
      </c>
      <c r="Y7102" s="5"/>
      <c r="BK7102" s="8"/>
      <c r="BL7102" s="5"/>
      <c r="BM7102" s="5"/>
      <c r="BN7102" s="5"/>
      <c r="BO7102" s="5"/>
      <c r="BP7102" s="1"/>
      <c r="BQ7102" s="1"/>
      <c r="BR7102" s="1"/>
      <c r="BS7102" s="1"/>
      <c r="BT7102" s="1"/>
      <c r="BU7102" s="4"/>
      <c r="BV7102" s="1"/>
      <c r="BW7102" s="3"/>
      <c r="BX7102" s="4"/>
      <c r="BY7102" s="5"/>
      <c r="BZ7102" s="5"/>
      <c r="CA7102" s="5"/>
      <c r="CB7102" s="5"/>
      <c r="CC7102" s="5"/>
      <c r="CD7102" s="43"/>
    </row>
    <row r="7103" spans="1:82" x14ac:dyDescent="0.25">
      <c r="A7103" s="8"/>
      <c r="B7103" s="5"/>
      <c r="C7103" s="5"/>
      <c r="D7103" s="5"/>
      <c r="E7103" s="5"/>
      <c r="F7103" s="94" t="str">
        <f t="shared" si="1109"/>
        <v/>
      </c>
      <c r="G7103" s="94" t="str">
        <f t="shared" si="1110"/>
        <v/>
      </c>
      <c r="H7103" s="127" t="str">
        <f>IF(A7103&lt;&gt;"",IF(MID(C7103,1,1)="c",$AS$26,IF(MID(C7103,1,1)="r",$AS$41,IF(MID(C7103,1,1)="p",#REF!,#REF!))),"")</f>
        <v/>
      </c>
      <c r="I7103" s="92" t="str">
        <f t="shared" si="1111"/>
        <v/>
      </c>
      <c r="J7103" s="92" t="str">
        <f t="shared" si="1112"/>
        <v/>
      </c>
      <c r="K7103" s="92" t="str">
        <f t="shared" si="1113"/>
        <v/>
      </c>
      <c r="L7103" s="92" t="str">
        <f t="shared" si="1114"/>
        <v/>
      </c>
      <c r="M7103" s="95" t="str">
        <f>IF(A7103&lt;&gt;"",IF(MID(C7103,1,1)="c",SigmaEpsConcrete(I7103,$AN$30:$AN$33,$AR$30:$AR$33,$AS$26,$AS$27,$AS$28,$AQ$20,$AU$19),""),"")</f>
        <v/>
      </c>
      <c r="N7103" s="95" t="str">
        <f>IF(A7103&lt;&gt;"",IF(MID(C7103,1,1)="r",SigmaEpsReinf(J7103,$AS$42:$AS$43,$AS$41,$AS$39,$AS$40,$AQ$38),""),"")</f>
        <v/>
      </c>
      <c r="Q7103" s="92" t="str">
        <f t="shared" si="1116"/>
        <v/>
      </c>
      <c r="R7103" s="92" t="str">
        <f t="shared" si="1117"/>
        <v/>
      </c>
      <c r="U7103" s="5"/>
      <c r="V7103" s="5"/>
      <c r="W7103" s="94" t="str">
        <f t="shared" si="1115"/>
        <v/>
      </c>
      <c r="X7103" s="94" t="str">
        <f t="shared" si="1118"/>
        <v/>
      </c>
      <c r="Y7103" s="5"/>
      <c r="BK7103" s="8"/>
      <c r="BL7103" s="5"/>
      <c r="BM7103" s="5"/>
      <c r="BN7103" s="5"/>
      <c r="BO7103" s="5"/>
      <c r="BP7103" s="1"/>
      <c r="BQ7103" s="1"/>
      <c r="BR7103" s="1"/>
      <c r="BS7103" s="1"/>
      <c r="BT7103" s="1"/>
      <c r="BU7103" s="4"/>
      <c r="BV7103" s="1"/>
      <c r="BW7103" s="3"/>
      <c r="BX7103" s="4"/>
      <c r="BY7103" s="5"/>
      <c r="BZ7103" s="5"/>
      <c r="CA7103" s="5"/>
      <c r="CB7103" s="5"/>
      <c r="CC7103" s="5"/>
      <c r="CD7103" s="43"/>
    </row>
    <row r="7104" spans="1:82" x14ac:dyDescent="0.25">
      <c r="A7104" s="8"/>
      <c r="B7104" s="5"/>
      <c r="C7104" s="5"/>
      <c r="D7104" s="5"/>
      <c r="E7104" s="5"/>
      <c r="F7104" s="94" t="str">
        <f t="shared" si="1109"/>
        <v/>
      </c>
      <c r="G7104" s="94" t="str">
        <f t="shared" si="1110"/>
        <v/>
      </c>
      <c r="H7104" s="127" t="str">
        <f>IF(A7104&lt;&gt;"",IF(MID(C7104,1,1)="c",$AS$26,IF(MID(C7104,1,1)="r",$AS$41,IF(MID(C7104,1,1)="p",#REF!,#REF!))),"")</f>
        <v/>
      </c>
      <c r="I7104" s="92" t="str">
        <f t="shared" si="1111"/>
        <v/>
      </c>
      <c r="J7104" s="92" t="str">
        <f t="shared" si="1112"/>
        <v/>
      </c>
      <c r="K7104" s="92" t="str">
        <f t="shared" si="1113"/>
        <v/>
      </c>
      <c r="L7104" s="92" t="str">
        <f t="shared" si="1114"/>
        <v/>
      </c>
      <c r="M7104" s="95" t="str">
        <f>IF(A7104&lt;&gt;"",IF(MID(C7104,1,1)="c",SigmaEpsConcrete(I7104,$AN$30:$AN$33,$AR$30:$AR$33,$AS$26,$AS$27,$AS$28,$AQ$20,$AU$19),""),"")</f>
        <v/>
      </c>
      <c r="N7104" s="95" t="str">
        <f>IF(A7104&lt;&gt;"",IF(MID(C7104,1,1)="r",SigmaEpsReinf(J7104,$AS$42:$AS$43,$AS$41,$AS$39,$AS$40,$AQ$38),""),"")</f>
        <v/>
      </c>
      <c r="Q7104" s="92" t="str">
        <f t="shared" si="1116"/>
        <v/>
      </c>
      <c r="R7104" s="92" t="str">
        <f t="shared" si="1117"/>
        <v/>
      </c>
      <c r="U7104" s="5"/>
      <c r="V7104" s="5"/>
      <c r="W7104" s="94" t="str">
        <f t="shared" si="1115"/>
        <v/>
      </c>
      <c r="X7104" s="94" t="str">
        <f t="shared" si="1118"/>
        <v/>
      </c>
      <c r="Y7104" s="5"/>
      <c r="BK7104" s="8"/>
      <c r="BL7104" s="5"/>
      <c r="BM7104" s="5"/>
      <c r="BN7104" s="5"/>
      <c r="BO7104" s="5"/>
      <c r="BP7104" s="1"/>
      <c r="BQ7104" s="1"/>
      <c r="BR7104" s="1"/>
      <c r="BS7104" s="1"/>
      <c r="BT7104" s="1"/>
      <c r="BU7104" s="4"/>
      <c r="BV7104" s="1"/>
      <c r="BW7104" s="3"/>
      <c r="BX7104" s="4"/>
      <c r="BY7104" s="5"/>
      <c r="BZ7104" s="5"/>
      <c r="CA7104" s="5"/>
      <c r="CB7104" s="5"/>
      <c r="CC7104" s="5"/>
      <c r="CD7104" s="43"/>
    </row>
    <row r="7105" spans="1:82" x14ac:dyDescent="0.25">
      <c r="A7105" s="8"/>
      <c r="B7105" s="5"/>
      <c r="C7105" s="5"/>
      <c r="D7105" s="5"/>
      <c r="E7105" s="5"/>
      <c r="F7105" s="94" t="str">
        <f t="shared" si="1109"/>
        <v/>
      </c>
      <c r="G7105" s="94" t="str">
        <f t="shared" si="1110"/>
        <v/>
      </c>
      <c r="H7105" s="127" t="str">
        <f>IF(A7105&lt;&gt;"",IF(MID(C7105,1,1)="c",$AS$26,IF(MID(C7105,1,1)="r",$AS$41,IF(MID(C7105,1,1)="p",#REF!,#REF!))),"")</f>
        <v/>
      </c>
      <c r="I7105" s="92" t="str">
        <f t="shared" si="1111"/>
        <v/>
      </c>
      <c r="J7105" s="92" t="str">
        <f t="shared" si="1112"/>
        <v/>
      </c>
      <c r="K7105" s="92" t="str">
        <f t="shared" si="1113"/>
        <v/>
      </c>
      <c r="L7105" s="92" t="str">
        <f t="shared" si="1114"/>
        <v/>
      </c>
      <c r="M7105" s="95" t="str">
        <f>IF(A7105&lt;&gt;"",IF(MID(C7105,1,1)="c",SigmaEpsConcrete(I7105,$AN$30:$AN$33,$AR$30:$AR$33,$AS$26,$AS$27,$AS$28,$AQ$20,$AU$19),""),"")</f>
        <v/>
      </c>
      <c r="N7105" s="95" t="str">
        <f>IF(A7105&lt;&gt;"",IF(MID(C7105,1,1)="r",SigmaEpsReinf(J7105,$AS$42:$AS$43,$AS$41,$AS$39,$AS$40,$AQ$38),""),"")</f>
        <v/>
      </c>
      <c r="Q7105" s="92" t="str">
        <f t="shared" si="1116"/>
        <v/>
      </c>
      <c r="R7105" s="92" t="str">
        <f t="shared" si="1117"/>
        <v/>
      </c>
      <c r="U7105" s="5"/>
      <c r="V7105" s="5"/>
      <c r="W7105" s="94" t="str">
        <f t="shared" si="1115"/>
        <v/>
      </c>
      <c r="X7105" s="94" t="str">
        <f t="shared" si="1118"/>
        <v/>
      </c>
      <c r="Y7105" s="5"/>
      <c r="BK7105" s="8"/>
      <c r="BL7105" s="5"/>
      <c r="BM7105" s="5"/>
      <c r="BN7105" s="5"/>
      <c r="BO7105" s="5"/>
      <c r="BP7105" s="1"/>
      <c r="BQ7105" s="1"/>
      <c r="BR7105" s="1"/>
      <c r="BS7105" s="1"/>
      <c r="BT7105" s="1"/>
      <c r="BU7105" s="4"/>
      <c r="BV7105" s="1"/>
      <c r="BW7105" s="3"/>
      <c r="BX7105" s="4"/>
      <c r="BY7105" s="5"/>
      <c r="BZ7105" s="5"/>
      <c r="CA7105" s="5"/>
      <c r="CB7105" s="5"/>
      <c r="CC7105" s="5"/>
      <c r="CD7105" s="43"/>
    </row>
    <row r="7106" spans="1:82" x14ac:dyDescent="0.25">
      <c r="A7106" s="8"/>
      <c r="B7106" s="5"/>
      <c r="C7106" s="5"/>
      <c r="D7106" s="5"/>
      <c r="E7106" s="5"/>
      <c r="F7106" s="94" t="str">
        <f t="shared" si="1109"/>
        <v/>
      </c>
      <c r="G7106" s="94" t="str">
        <f t="shared" si="1110"/>
        <v/>
      </c>
      <c r="H7106" s="127" t="str">
        <f>IF(A7106&lt;&gt;"",IF(MID(C7106,1,1)="c",$AS$26,IF(MID(C7106,1,1)="r",$AS$41,IF(MID(C7106,1,1)="p",#REF!,#REF!))),"")</f>
        <v/>
      </c>
      <c r="I7106" s="92" t="str">
        <f t="shared" si="1111"/>
        <v/>
      </c>
      <c r="J7106" s="92" t="str">
        <f t="shared" si="1112"/>
        <v/>
      </c>
      <c r="K7106" s="92" t="str">
        <f t="shared" si="1113"/>
        <v/>
      </c>
      <c r="L7106" s="92" t="str">
        <f t="shared" si="1114"/>
        <v/>
      </c>
      <c r="M7106" s="95" t="str">
        <f>IF(A7106&lt;&gt;"",IF(MID(C7106,1,1)="c",SigmaEpsConcrete(I7106,$AN$30:$AN$33,$AR$30:$AR$33,$AS$26,$AS$27,$AS$28,$AQ$20,$AU$19),""),"")</f>
        <v/>
      </c>
      <c r="N7106" s="95" t="str">
        <f>IF(A7106&lt;&gt;"",IF(MID(C7106,1,1)="r",SigmaEpsReinf(J7106,$AS$42:$AS$43,$AS$41,$AS$39,$AS$40,$AQ$38),""),"")</f>
        <v/>
      </c>
      <c r="Q7106" s="92" t="str">
        <f t="shared" si="1116"/>
        <v/>
      </c>
      <c r="R7106" s="92" t="str">
        <f t="shared" si="1117"/>
        <v/>
      </c>
      <c r="U7106" s="5"/>
      <c r="V7106" s="5"/>
      <c r="W7106" s="94" t="str">
        <f t="shared" si="1115"/>
        <v/>
      </c>
      <c r="X7106" s="94" t="str">
        <f t="shared" si="1118"/>
        <v/>
      </c>
      <c r="Y7106" s="5"/>
      <c r="BK7106" s="8"/>
      <c r="BL7106" s="5"/>
      <c r="BM7106" s="5"/>
      <c r="BN7106" s="5"/>
      <c r="BO7106" s="5"/>
      <c r="BP7106" s="1"/>
      <c r="BQ7106" s="1"/>
      <c r="BR7106" s="1"/>
      <c r="BS7106" s="1"/>
      <c r="BT7106" s="1"/>
      <c r="BU7106" s="4"/>
      <c r="BV7106" s="1"/>
      <c r="BW7106" s="3"/>
      <c r="BX7106" s="4"/>
      <c r="BY7106" s="5"/>
      <c r="BZ7106" s="5"/>
      <c r="CA7106" s="5"/>
      <c r="CB7106" s="5"/>
      <c r="CC7106" s="5"/>
      <c r="CD7106" s="43"/>
    </row>
    <row r="7107" spans="1:82" x14ac:dyDescent="0.25">
      <c r="A7107" s="8"/>
      <c r="B7107" s="5"/>
      <c r="C7107" s="5"/>
      <c r="D7107" s="5"/>
      <c r="E7107" s="5"/>
      <c r="F7107" s="94" t="str">
        <f t="shared" si="1109"/>
        <v/>
      </c>
      <c r="G7107" s="94" t="str">
        <f t="shared" si="1110"/>
        <v/>
      </c>
      <c r="H7107" s="127" t="str">
        <f>IF(A7107&lt;&gt;"",IF(MID(C7107,1,1)="c",$AS$26,IF(MID(C7107,1,1)="r",$AS$41,IF(MID(C7107,1,1)="p",#REF!,#REF!))),"")</f>
        <v/>
      </c>
      <c r="I7107" s="92" t="str">
        <f t="shared" si="1111"/>
        <v/>
      </c>
      <c r="J7107" s="92" t="str">
        <f t="shared" si="1112"/>
        <v/>
      </c>
      <c r="K7107" s="92" t="str">
        <f t="shared" si="1113"/>
        <v/>
      </c>
      <c r="L7107" s="92" t="str">
        <f t="shared" si="1114"/>
        <v/>
      </c>
      <c r="M7107" s="95" t="str">
        <f>IF(A7107&lt;&gt;"",IF(MID(C7107,1,1)="c",SigmaEpsConcrete(I7107,$AN$30:$AN$33,$AR$30:$AR$33,$AS$26,$AS$27,$AS$28,$AQ$20,$AU$19),""),"")</f>
        <v/>
      </c>
      <c r="N7107" s="95" t="str">
        <f>IF(A7107&lt;&gt;"",IF(MID(C7107,1,1)="r",SigmaEpsReinf(J7107,$AS$42:$AS$43,$AS$41,$AS$39,$AS$40,$AQ$38),""),"")</f>
        <v/>
      </c>
      <c r="Q7107" s="92" t="str">
        <f t="shared" si="1116"/>
        <v/>
      </c>
      <c r="R7107" s="92" t="str">
        <f t="shared" si="1117"/>
        <v/>
      </c>
      <c r="U7107" s="5"/>
      <c r="V7107" s="5"/>
      <c r="W7107" s="94" t="str">
        <f t="shared" si="1115"/>
        <v/>
      </c>
      <c r="X7107" s="94" t="str">
        <f t="shared" si="1118"/>
        <v/>
      </c>
      <c r="Y7107" s="5"/>
      <c r="BK7107" s="8"/>
      <c r="BL7107" s="5"/>
      <c r="BM7107" s="5"/>
      <c r="BN7107" s="5"/>
      <c r="BO7107" s="5"/>
      <c r="BP7107" s="1"/>
      <c r="BQ7107" s="1"/>
      <c r="BR7107" s="1"/>
      <c r="BS7107" s="1"/>
      <c r="BT7107" s="1"/>
      <c r="BU7107" s="4"/>
      <c r="BV7107" s="1"/>
      <c r="BW7107" s="3"/>
      <c r="BX7107" s="4"/>
      <c r="BY7107" s="5"/>
      <c r="BZ7107" s="5"/>
      <c r="CA7107" s="5"/>
      <c r="CB7107" s="5"/>
      <c r="CC7107" s="5"/>
      <c r="CD7107" s="43"/>
    </row>
    <row r="7108" spans="1:82" x14ac:dyDescent="0.25">
      <c r="A7108" s="8"/>
      <c r="B7108" s="5"/>
      <c r="C7108" s="5"/>
      <c r="D7108" s="5"/>
      <c r="E7108" s="5"/>
      <c r="F7108" s="94" t="str">
        <f t="shared" si="1109"/>
        <v/>
      </c>
      <c r="G7108" s="94" t="str">
        <f t="shared" si="1110"/>
        <v/>
      </c>
      <c r="H7108" s="127" t="str">
        <f>IF(A7108&lt;&gt;"",IF(MID(C7108,1,1)="c",$AS$26,IF(MID(C7108,1,1)="r",$AS$41,IF(MID(C7108,1,1)="p",#REF!,#REF!))),"")</f>
        <v/>
      </c>
      <c r="I7108" s="92" t="str">
        <f t="shared" si="1111"/>
        <v/>
      </c>
      <c r="J7108" s="92" t="str">
        <f t="shared" si="1112"/>
        <v/>
      </c>
      <c r="K7108" s="92" t="str">
        <f t="shared" si="1113"/>
        <v/>
      </c>
      <c r="L7108" s="92" t="str">
        <f t="shared" si="1114"/>
        <v/>
      </c>
      <c r="M7108" s="95" t="str">
        <f>IF(A7108&lt;&gt;"",IF(MID(C7108,1,1)="c",SigmaEpsConcrete(I7108,$AN$30:$AN$33,$AR$30:$AR$33,$AS$26,$AS$27,$AS$28,$AQ$20,$AU$19),""),"")</f>
        <v/>
      </c>
      <c r="N7108" s="95" t="str">
        <f>IF(A7108&lt;&gt;"",IF(MID(C7108,1,1)="r",SigmaEpsReinf(J7108,$AS$42:$AS$43,$AS$41,$AS$39,$AS$40,$AQ$38),""),"")</f>
        <v/>
      </c>
      <c r="Q7108" s="92" t="str">
        <f t="shared" si="1116"/>
        <v/>
      </c>
      <c r="R7108" s="92" t="str">
        <f t="shared" si="1117"/>
        <v/>
      </c>
      <c r="U7108" s="5"/>
      <c r="V7108" s="5"/>
      <c r="W7108" s="94" t="str">
        <f t="shared" si="1115"/>
        <v/>
      </c>
      <c r="X7108" s="94" t="str">
        <f t="shared" si="1118"/>
        <v/>
      </c>
      <c r="Y7108" s="5"/>
      <c r="BK7108" s="8"/>
      <c r="BL7108" s="5"/>
      <c r="BM7108" s="5"/>
      <c r="BN7108" s="5"/>
      <c r="BO7108" s="5"/>
      <c r="BP7108" s="1"/>
      <c r="BQ7108" s="1"/>
      <c r="BR7108" s="1"/>
      <c r="BS7108" s="1"/>
      <c r="BT7108" s="1"/>
      <c r="BU7108" s="4"/>
      <c r="BV7108" s="1"/>
      <c r="BW7108" s="3"/>
      <c r="BX7108" s="4"/>
      <c r="BY7108" s="5"/>
      <c r="BZ7108" s="5"/>
      <c r="CA7108" s="5"/>
      <c r="CB7108" s="5"/>
      <c r="CC7108" s="5"/>
      <c r="CD7108" s="43"/>
    </row>
    <row r="7109" spans="1:82" x14ac:dyDescent="0.25">
      <c r="A7109" s="8"/>
      <c r="B7109" s="5"/>
      <c r="C7109" s="5"/>
      <c r="D7109" s="5"/>
      <c r="E7109" s="5"/>
      <c r="F7109" s="94" t="str">
        <f t="shared" si="1109"/>
        <v/>
      </c>
      <c r="G7109" s="94" t="str">
        <f t="shared" si="1110"/>
        <v/>
      </c>
      <c r="H7109" s="127" t="str">
        <f>IF(A7109&lt;&gt;"",IF(MID(C7109,1,1)="c",$AS$26,IF(MID(C7109,1,1)="r",$AS$41,IF(MID(C7109,1,1)="p",#REF!,#REF!))),"")</f>
        <v/>
      </c>
      <c r="I7109" s="92" t="str">
        <f t="shared" si="1111"/>
        <v/>
      </c>
      <c r="J7109" s="92" t="str">
        <f t="shared" si="1112"/>
        <v/>
      </c>
      <c r="K7109" s="92" t="str">
        <f t="shared" si="1113"/>
        <v/>
      </c>
      <c r="L7109" s="92" t="str">
        <f t="shared" si="1114"/>
        <v/>
      </c>
      <c r="M7109" s="95" t="str">
        <f>IF(A7109&lt;&gt;"",IF(MID(C7109,1,1)="c",SigmaEpsConcrete(I7109,$AN$30:$AN$33,$AR$30:$AR$33,$AS$26,$AS$27,$AS$28,$AQ$20,$AU$19),""),"")</f>
        <v/>
      </c>
      <c r="N7109" s="95" t="str">
        <f>IF(A7109&lt;&gt;"",IF(MID(C7109,1,1)="r",SigmaEpsReinf(J7109,$AS$42:$AS$43,$AS$41,$AS$39,$AS$40,$AQ$38),""),"")</f>
        <v/>
      </c>
      <c r="Q7109" s="92" t="str">
        <f t="shared" si="1116"/>
        <v/>
      </c>
      <c r="R7109" s="92" t="str">
        <f t="shared" si="1117"/>
        <v/>
      </c>
      <c r="U7109" s="5"/>
      <c r="V7109" s="5"/>
      <c r="W7109" s="94" t="str">
        <f t="shared" si="1115"/>
        <v/>
      </c>
      <c r="X7109" s="94" t="str">
        <f t="shared" si="1118"/>
        <v/>
      </c>
      <c r="Y7109" s="5"/>
      <c r="BK7109" s="8"/>
      <c r="BL7109" s="5"/>
      <c r="BM7109" s="5"/>
      <c r="BN7109" s="5"/>
      <c r="BO7109" s="5"/>
      <c r="BP7109" s="1"/>
      <c r="BQ7109" s="1"/>
      <c r="BR7109" s="1"/>
      <c r="BS7109" s="1"/>
      <c r="BT7109" s="1"/>
      <c r="BU7109" s="4"/>
      <c r="BV7109" s="1"/>
      <c r="BW7109" s="3"/>
      <c r="BX7109" s="4"/>
      <c r="BY7109" s="5"/>
      <c r="BZ7109" s="5"/>
      <c r="CA7109" s="5"/>
      <c r="CB7109" s="5"/>
      <c r="CC7109" s="5"/>
      <c r="CD7109" s="43"/>
    </row>
    <row r="7110" spans="1:82" x14ac:dyDescent="0.25">
      <c r="A7110" s="8"/>
      <c r="B7110" s="5"/>
      <c r="C7110" s="5"/>
      <c r="D7110" s="5"/>
      <c r="E7110" s="5"/>
      <c r="F7110" s="94" t="str">
        <f t="shared" si="1109"/>
        <v/>
      </c>
      <c r="G7110" s="94" t="str">
        <f t="shared" si="1110"/>
        <v/>
      </c>
      <c r="H7110" s="127" t="str">
        <f>IF(A7110&lt;&gt;"",IF(MID(C7110,1,1)="c",$AS$26,IF(MID(C7110,1,1)="r",$AS$41,IF(MID(C7110,1,1)="p",#REF!,#REF!))),"")</f>
        <v/>
      </c>
      <c r="I7110" s="92" t="str">
        <f t="shared" si="1111"/>
        <v/>
      </c>
      <c r="J7110" s="92" t="str">
        <f t="shared" si="1112"/>
        <v/>
      </c>
      <c r="K7110" s="92" t="str">
        <f t="shared" si="1113"/>
        <v/>
      </c>
      <c r="L7110" s="92" t="str">
        <f t="shared" si="1114"/>
        <v/>
      </c>
      <c r="M7110" s="95" t="str">
        <f>IF(A7110&lt;&gt;"",IF(MID(C7110,1,1)="c",SigmaEpsConcrete(I7110,$AN$30:$AN$33,$AR$30:$AR$33,$AS$26,$AS$27,$AS$28,$AQ$20,$AU$19),""),"")</f>
        <v/>
      </c>
      <c r="N7110" s="95" t="str">
        <f>IF(A7110&lt;&gt;"",IF(MID(C7110,1,1)="r",SigmaEpsReinf(J7110,$AS$42:$AS$43,$AS$41,$AS$39,$AS$40,$AQ$38),""),"")</f>
        <v/>
      </c>
      <c r="Q7110" s="92" t="str">
        <f t="shared" si="1116"/>
        <v/>
      </c>
      <c r="R7110" s="92" t="str">
        <f t="shared" si="1117"/>
        <v/>
      </c>
      <c r="U7110" s="5"/>
      <c r="V7110" s="5"/>
      <c r="W7110" s="94" t="str">
        <f t="shared" si="1115"/>
        <v/>
      </c>
      <c r="X7110" s="94" t="str">
        <f t="shared" si="1118"/>
        <v/>
      </c>
      <c r="Y7110" s="5"/>
      <c r="BK7110" s="8"/>
      <c r="BL7110" s="5"/>
      <c r="BM7110" s="5"/>
      <c r="BN7110" s="5"/>
      <c r="BO7110" s="5"/>
      <c r="BP7110" s="1"/>
      <c r="BQ7110" s="1"/>
      <c r="BR7110" s="1"/>
      <c r="BS7110" s="1"/>
      <c r="BT7110" s="1"/>
      <c r="BU7110" s="4"/>
      <c r="BV7110" s="1"/>
      <c r="BW7110" s="3"/>
      <c r="BX7110" s="4"/>
      <c r="BY7110" s="5"/>
      <c r="BZ7110" s="5"/>
      <c r="CA7110" s="5"/>
      <c r="CB7110" s="5"/>
      <c r="CC7110" s="5"/>
      <c r="CD7110" s="43"/>
    </row>
    <row r="7111" spans="1:82" x14ac:dyDescent="0.25">
      <c r="A7111" s="8"/>
      <c r="B7111" s="5"/>
      <c r="C7111" s="5"/>
      <c r="D7111" s="5"/>
      <c r="E7111" s="5"/>
      <c r="F7111" s="94" t="str">
        <f t="shared" si="1109"/>
        <v/>
      </c>
      <c r="G7111" s="94" t="str">
        <f t="shared" si="1110"/>
        <v/>
      </c>
      <c r="H7111" s="127" t="str">
        <f>IF(A7111&lt;&gt;"",IF(MID(C7111,1,1)="c",$AS$26,IF(MID(C7111,1,1)="r",$AS$41,IF(MID(C7111,1,1)="p",#REF!,#REF!))),"")</f>
        <v/>
      </c>
      <c r="I7111" s="92" t="str">
        <f t="shared" si="1111"/>
        <v/>
      </c>
      <c r="J7111" s="92" t="str">
        <f t="shared" si="1112"/>
        <v/>
      </c>
      <c r="K7111" s="92" t="str">
        <f t="shared" si="1113"/>
        <v/>
      </c>
      <c r="L7111" s="92" t="str">
        <f t="shared" si="1114"/>
        <v/>
      </c>
      <c r="M7111" s="95" t="str">
        <f>IF(A7111&lt;&gt;"",IF(MID(C7111,1,1)="c",SigmaEpsConcrete(I7111,$AN$30:$AN$33,$AR$30:$AR$33,$AS$26,$AS$27,$AS$28,$AQ$20,$AU$19),""),"")</f>
        <v/>
      </c>
      <c r="N7111" s="95" t="str">
        <f>IF(A7111&lt;&gt;"",IF(MID(C7111,1,1)="r",SigmaEpsReinf(J7111,$AS$42:$AS$43,$AS$41,$AS$39,$AS$40,$AQ$38),""),"")</f>
        <v/>
      </c>
      <c r="Q7111" s="92" t="str">
        <f t="shared" si="1116"/>
        <v/>
      </c>
      <c r="R7111" s="92" t="str">
        <f t="shared" si="1117"/>
        <v/>
      </c>
      <c r="U7111" s="5"/>
      <c r="V7111" s="5"/>
      <c r="W7111" s="94" t="str">
        <f t="shared" si="1115"/>
        <v/>
      </c>
      <c r="X7111" s="94" t="str">
        <f t="shared" si="1118"/>
        <v/>
      </c>
      <c r="Y7111" s="5"/>
      <c r="BK7111" s="8"/>
      <c r="BL7111" s="5"/>
      <c r="BM7111" s="5"/>
      <c r="BN7111" s="5"/>
      <c r="BO7111" s="5"/>
      <c r="BP7111" s="1"/>
      <c r="BQ7111" s="1"/>
      <c r="BR7111" s="1"/>
      <c r="BS7111" s="1"/>
      <c r="BT7111" s="1"/>
      <c r="BU7111" s="4"/>
      <c r="BV7111" s="1"/>
      <c r="BW7111" s="3"/>
      <c r="BX7111" s="4"/>
      <c r="BY7111" s="5"/>
      <c r="BZ7111" s="5"/>
      <c r="CA7111" s="5"/>
      <c r="CB7111" s="5"/>
      <c r="CC7111" s="5"/>
      <c r="CD7111" s="43"/>
    </row>
    <row r="7112" spans="1:82" x14ac:dyDescent="0.25">
      <c r="A7112" s="8"/>
      <c r="B7112" s="5"/>
      <c r="C7112" s="5"/>
      <c r="D7112" s="5"/>
      <c r="E7112" s="5"/>
      <c r="F7112" s="94" t="str">
        <f t="shared" si="1109"/>
        <v/>
      </c>
      <c r="G7112" s="94" t="str">
        <f t="shared" si="1110"/>
        <v/>
      </c>
      <c r="H7112" s="127" t="str">
        <f>IF(A7112&lt;&gt;"",IF(MID(C7112,1,1)="c",$AS$26,IF(MID(C7112,1,1)="r",$AS$41,IF(MID(C7112,1,1)="p",#REF!,#REF!))),"")</f>
        <v/>
      </c>
      <c r="I7112" s="92" t="str">
        <f t="shared" si="1111"/>
        <v/>
      </c>
      <c r="J7112" s="92" t="str">
        <f t="shared" si="1112"/>
        <v/>
      </c>
      <c r="K7112" s="92" t="str">
        <f t="shared" si="1113"/>
        <v/>
      </c>
      <c r="L7112" s="92" t="str">
        <f t="shared" si="1114"/>
        <v/>
      </c>
      <c r="M7112" s="95" t="str">
        <f>IF(A7112&lt;&gt;"",IF(MID(C7112,1,1)="c",SigmaEpsConcrete(I7112,$AN$30:$AN$33,$AR$30:$AR$33,$AS$26,$AS$27,$AS$28,$AQ$20,$AU$19),""),"")</f>
        <v/>
      </c>
      <c r="N7112" s="95" t="str">
        <f>IF(A7112&lt;&gt;"",IF(MID(C7112,1,1)="r",SigmaEpsReinf(J7112,$AS$42:$AS$43,$AS$41,$AS$39,$AS$40,$AQ$38),""),"")</f>
        <v/>
      </c>
      <c r="Q7112" s="92" t="str">
        <f t="shared" si="1116"/>
        <v/>
      </c>
      <c r="R7112" s="92" t="str">
        <f t="shared" si="1117"/>
        <v/>
      </c>
      <c r="U7112" s="5"/>
      <c r="V7112" s="5"/>
      <c r="W7112" s="94" t="str">
        <f t="shared" si="1115"/>
        <v/>
      </c>
      <c r="X7112" s="94" t="str">
        <f t="shared" si="1118"/>
        <v/>
      </c>
      <c r="Y7112" s="5"/>
      <c r="BK7112" s="8"/>
      <c r="BL7112" s="5"/>
      <c r="BM7112" s="5"/>
      <c r="BN7112" s="5"/>
      <c r="BO7112" s="5"/>
      <c r="BP7112" s="1"/>
      <c r="BQ7112" s="1"/>
      <c r="BR7112" s="1"/>
      <c r="BS7112" s="1"/>
      <c r="BT7112" s="1"/>
      <c r="BU7112" s="4"/>
      <c r="BV7112" s="1"/>
      <c r="BW7112" s="3"/>
      <c r="BX7112" s="4"/>
      <c r="BY7112" s="5"/>
      <c r="BZ7112" s="5"/>
      <c r="CA7112" s="5"/>
      <c r="CB7112" s="5"/>
      <c r="CC7112" s="5"/>
      <c r="CD7112" s="43"/>
    </row>
    <row r="7113" spans="1:82" x14ac:dyDescent="0.25">
      <c r="A7113" s="8"/>
      <c r="B7113" s="5"/>
      <c r="C7113" s="5"/>
      <c r="D7113" s="5"/>
      <c r="E7113" s="5"/>
      <c r="F7113" s="94" t="str">
        <f t="shared" si="1109"/>
        <v/>
      </c>
      <c r="G7113" s="94" t="str">
        <f t="shared" si="1110"/>
        <v/>
      </c>
      <c r="H7113" s="127" t="str">
        <f>IF(A7113&lt;&gt;"",IF(MID(C7113,1,1)="c",$AS$26,IF(MID(C7113,1,1)="r",$AS$41,IF(MID(C7113,1,1)="p",#REF!,#REF!))),"")</f>
        <v/>
      </c>
      <c r="I7113" s="92" t="str">
        <f t="shared" si="1111"/>
        <v/>
      </c>
      <c r="J7113" s="92" t="str">
        <f t="shared" si="1112"/>
        <v/>
      </c>
      <c r="K7113" s="92" t="str">
        <f t="shared" si="1113"/>
        <v/>
      </c>
      <c r="L7113" s="92" t="str">
        <f t="shared" si="1114"/>
        <v/>
      </c>
      <c r="M7113" s="95" t="str">
        <f>IF(A7113&lt;&gt;"",IF(MID(C7113,1,1)="c",SigmaEpsConcrete(I7113,$AN$30:$AN$33,$AR$30:$AR$33,$AS$26,$AS$27,$AS$28,$AQ$20,$AU$19),""),"")</f>
        <v/>
      </c>
      <c r="N7113" s="95" t="str">
        <f>IF(A7113&lt;&gt;"",IF(MID(C7113,1,1)="r",SigmaEpsReinf(J7113,$AS$42:$AS$43,$AS$41,$AS$39,$AS$40,$AQ$38),""),"")</f>
        <v/>
      </c>
      <c r="Q7113" s="92" t="str">
        <f t="shared" si="1116"/>
        <v/>
      </c>
      <c r="R7113" s="92" t="str">
        <f t="shared" si="1117"/>
        <v/>
      </c>
      <c r="U7113" s="5"/>
      <c r="V7113" s="5"/>
      <c r="W7113" s="94" t="str">
        <f t="shared" si="1115"/>
        <v/>
      </c>
      <c r="X7113" s="94" t="str">
        <f t="shared" si="1118"/>
        <v/>
      </c>
      <c r="Y7113" s="5"/>
      <c r="BK7113" s="8"/>
      <c r="BL7113" s="5"/>
      <c r="BM7113" s="5"/>
      <c r="BN7113" s="5"/>
      <c r="BO7113" s="5"/>
      <c r="BP7113" s="1"/>
      <c r="BQ7113" s="1"/>
      <c r="BR7113" s="1"/>
      <c r="BS7113" s="1"/>
      <c r="BT7113" s="1"/>
      <c r="BU7113" s="4"/>
      <c r="BV7113" s="1"/>
      <c r="BW7113" s="3"/>
      <c r="BX7113" s="4"/>
      <c r="BY7113" s="5"/>
      <c r="BZ7113" s="5"/>
      <c r="CA7113" s="5"/>
      <c r="CB7113" s="5"/>
      <c r="CC7113" s="5"/>
      <c r="CD7113" s="43"/>
    </row>
    <row r="7114" spans="1:82" x14ac:dyDescent="0.25">
      <c r="A7114" s="8"/>
      <c r="B7114" s="5"/>
      <c r="C7114" s="5"/>
      <c r="D7114" s="5"/>
      <c r="E7114" s="5"/>
      <c r="F7114" s="94" t="str">
        <f t="shared" ref="F7114:F7177" si="1119">IF(A7114&lt;&gt;"",(D7114-$AU$86)/10,"")</f>
        <v/>
      </c>
      <c r="G7114" s="94" t="str">
        <f t="shared" ref="G7114:G7177" si="1120">IF(A7114&lt;&gt;"",(E7114-$AU$87)/10,"")</f>
        <v/>
      </c>
      <c r="H7114" s="127" t="str">
        <f>IF(A7114&lt;&gt;"",IF(MID(C7114,1,1)="c",$AS$26,IF(MID(C7114,1,1)="r",$AS$41,IF(MID(C7114,1,1)="p",#REF!,#REF!))),"")</f>
        <v/>
      </c>
      <c r="I7114" s="92" t="str">
        <f t="shared" ref="I7114:I7177" si="1121">IF($A7114&lt;&gt;"",IF(MID($C7114,1,1)="c",$Y$3+$Y$4*$F7114+$Y$5*$G7114+$BR$43,""),"")</f>
        <v/>
      </c>
      <c r="J7114" s="92" t="str">
        <f t="shared" ref="J7114:J7177" si="1122">IF($A7114&lt;&gt;"",IF(MID($C7114,1,1)="r",$Y$3+$Y$4*$F7114+$Y$5*$G7114+$BR$43,""),"")</f>
        <v/>
      </c>
      <c r="K7114" s="92" t="str">
        <f t="shared" ref="K7114:K7177" si="1123">IF($A7114&lt;&gt;"",IF(MID($C7114,1,1)="u",$Y$3+$Y$4*$F7114+$Y$5*$G7114+$BR$43,""),"")</f>
        <v/>
      </c>
      <c r="L7114" s="92" t="str">
        <f t="shared" ref="L7114:L7177" si="1124">IF($A7114&lt;&gt;"",IF(MID($C7114,1,1)="p",$Y$3+$Y$4*$F7114+$Y$5*$G7114+$BR$43,""),"")</f>
        <v/>
      </c>
      <c r="M7114" s="95" t="str">
        <f>IF(A7114&lt;&gt;"",IF(MID(C7114,1,1)="c",SigmaEpsConcrete(I7114,$AN$30:$AN$33,$AR$30:$AR$33,$AS$26,$AS$27,$AS$28,$AQ$20,$AU$19),""),"")</f>
        <v/>
      </c>
      <c r="N7114" s="95" t="str">
        <f>IF(A7114&lt;&gt;"",IF(MID(C7114,1,1)="r",SigmaEpsReinf(J7114,$AS$42:$AS$43,$AS$41,$AS$39,$AS$40,$AQ$38),""),"")</f>
        <v/>
      </c>
      <c r="Q7114" s="92" t="str">
        <f t="shared" si="1116"/>
        <v/>
      </c>
      <c r="R7114" s="92" t="str">
        <f t="shared" si="1117"/>
        <v/>
      </c>
      <c r="U7114" s="5"/>
      <c r="V7114" s="5"/>
      <c r="W7114" s="94" t="str">
        <f t="shared" ref="W7114:W7177" si="1125">IF(A7114&lt;&gt;"",F7114-$AU$105,"")</f>
        <v/>
      </c>
      <c r="X7114" s="94" t="str">
        <f t="shared" si="1118"/>
        <v/>
      </c>
      <c r="Y7114" s="5"/>
      <c r="BK7114" s="8"/>
      <c r="BL7114" s="5"/>
      <c r="BM7114" s="5"/>
      <c r="BN7114" s="5"/>
      <c r="BO7114" s="5"/>
      <c r="BP7114" s="1"/>
      <c r="BQ7114" s="1"/>
      <c r="BR7114" s="1"/>
      <c r="BS7114" s="1"/>
      <c r="BT7114" s="1"/>
      <c r="BU7114" s="4"/>
      <c r="BV7114" s="1"/>
      <c r="BW7114" s="3"/>
      <c r="BX7114" s="4"/>
      <c r="BY7114" s="5"/>
      <c r="BZ7114" s="5"/>
      <c r="CA7114" s="5"/>
      <c r="CB7114" s="5"/>
      <c r="CC7114" s="5"/>
      <c r="CD7114" s="43"/>
    </row>
    <row r="7115" spans="1:82" x14ac:dyDescent="0.25">
      <c r="A7115" s="8"/>
      <c r="B7115" s="5"/>
      <c r="C7115" s="5"/>
      <c r="D7115" s="5"/>
      <c r="E7115" s="5"/>
      <c r="F7115" s="94" t="str">
        <f t="shared" si="1119"/>
        <v/>
      </c>
      <c r="G7115" s="94" t="str">
        <f t="shared" si="1120"/>
        <v/>
      </c>
      <c r="H7115" s="127" t="str">
        <f>IF(A7115&lt;&gt;"",IF(MID(C7115,1,1)="c",$AS$26,IF(MID(C7115,1,1)="r",$AS$41,IF(MID(C7115,1,1)="p",#REF!,#REF!))),"")</f>
        <v/>
      </c>
      <c r="I7115" s="92" t="str">
        <f t="shared" si="1121"/>
        <v/>
      </c>
      <c r="J7115" s="92" t="str">
        <f t="shared" si="1122"/>
        <v/>
      </c>
      <c r="K7115" s="92" t="str">
        <f t="shared" si="1123"/>
        <v/>
      </c>
      <c r="L7115" s="92" t="str">
        <f t="shared" si="1124"/>
        <v/>
      </c>
      <c r="M7115" s="95" t="str">
        <f>IF(A7115&lt;&gt;"",IF(MID(C7115,1,1)="c",SigmaEpsConcrete(I7115,$AN$30:$AN$33,$AR$30:$AR$33,$AS$26,$AS$27,$AS$28,$AQ$20,$AU$19),""),"")</f>
        <v/>
      </c>
      <c r="N7115" s="95" t="str">
        <f>IF(A7115&lt;&gt;"",IF(MID(C7115,1,1)="r",SigmaEpsReinf(J7115,$AS$42:$AS$43,$AS$41,$AS$39,$AS$40,$AQ$38),""),"")</f>
        <v/>
      </c>
      <c r="Q7115" s="92" t="str">
        <f t="shared" ref="Q7115:Q7178" si="1126">IF(A7115&lt;&gt;"",IF(MID(C7115,1,1)="c",IF(ISERROR(M7115/I7115),"",M7115/I7115),""),"")</f>
        <v/>
      </c>
      <c r="R7115" s="92" t="str">
        <f t="shared" ref="R7115:R7178" si="1127">IF(A7115&lt;&gt;"",IF(MID(C7115,1,1)="r",IF(ISERROR(N7115/J7115),"",N7115/J7115),""),"")</f>
        <v/>
      </c>
      <c r="U7115" s="5"/>
      <c r="V7115" s="5"/>
      <c r="W7115" s="94" t="str">
        <f t="shared" si="1125"/>
        <v/>
      </c>
      <c r="X7115" s="94" t="str">
        <f t="shared" ref="X7115:X7178" si="1128">IF(B7115&lt;&gt;"",G7115-$AU$106,"")</f>
        <v/>
      </c>
      <c r="Y7115" s="5"/>
      <c r="BK7115" s="8"/>
      <c r="BL7115" s="5"/>
      <c r="BM7115" s="5"/>
      <c r="BN7115" s="5"/>
      <c r="BO7115" s="5"/>
      <c r="BP7115" s="1"/>
      <c r="BQ7115" s="1"/>
      <c r="BR7115" s="1"/>
      <c r="BS7115" s="1"/>
      <c r="BT7115" s="1"/>
      <c r="BU7115" s="4"/>
      <c r="BV7115" s="1"/>
      <c r="BW7115" s="3"/>
      <c r="BX7115" s="4"/>
      <c r="BY7115" s="5"/>
      <c r="BZ7115" s="5"/>
      <c r="CA7115" s="5"/>
      <c r="CB7115" s="5"/>
      <c r="CC7115" s="5"/>
      <c r="CD7115" s="43"/>
    </row>
    <row r="7116" spans="1:82" x14ac:dyDescent="0.25">
      <c r="A7116" s="8"/>
      <c r="B7116" s="5"/>
      <c r="C7116" s="5"/>
      <c r="D7116" s="5"/>
      <c r="E7116" s="5"/>
      <c r="F7116" s="94" t="str">
        <f t="shared" si="1119"/>
        <v/>
      </c>
      <c r="G7116" s="94" t="str">
        <f t="shared" si="1120"/>
        <v/>
      </c>
      <c r="H7116" s="127" t="str">
        <f>IF(A7116&lt;&gt;"",IF(MID(C7116,1,1)="c",$AS$26,IF(MID(C7116,1,1)="r",$AS$41,IF(MID(C7116,1,1)="p",#REF!,#REF!))),"")</f>
        <v/>
      </c>
      <c r="I7116" s="92" t="str">
        <f t="shared" si="1121"/>
        <v/>
      </c>
      <c r="J7116" s="92" t="str">
        <f t="shared" si="1122"/>
        <v/>
      </c>
      <c r="K7116" s="92" t="str">
        <f t="shared" si="1123"/>
        <v/>
      </c>
      <c r="L7116" s="92" t="str">
        <f t="shared" si="1124"/>
        <v/>
      </c>
      <c r="M7116" s="95" t="str">
        <f>IF(A7116&lt;&gt;"",IF(MID(C7116,1,1)="c",SigmaEpsConcrete(I7116,$AN$30:$AN$33,$AR$30:$AR$33,$AS$26,$AS$27,$AS$28,$AQ$20,$AU$19),""),"")</f>
        <v/>
      </c>
      <c r="N7116" s="95" t="str">
        <f>IF(A7116&lt;&gt;"",IF(MID(C7116,1,1)="r",SigmaEpsReinf(J7116,$AS$42:$AS$43,$AS$41,$AS$39,$AS$40,$AQ$38),""),"")</f>
        <v/>
      </c>
      <c r="Q7116" s="92" t="str">
        <f t="shared" si="1126"/>
        <v/>
      </c>
      <c r="R7116" s="92" t="str">
        <f t="shared" si="1127"/>
        <v/>
      </c>
      <c r="U7116" s="5"/>
      <c r="V7116" s="5"/>
      <c r="W7116" s="94" t="str">
        <f t="shared" si="1125"/>
        <v/>
      </c>
      <c r="X7116" s="94" t="str">
        <f t="shared" si="1128"/>
        <v/>
      </c>
      <c r="Y7116" s="5"/>
      <c r="BK7116" s="8"/>
      <c r="BL7116" s="5"/>
      <c r="BM7116" s="5"/>
      <c r="BN7116" s="5"/>
      <c r="BO7116" s="5"/>
      <c r="BP7116" s="1"/>
      <c r="BQ7116" s="1"/>
      <c r="BR7116" s="1"/>
      <c r="BS7116" s="1"/>
      <c r="BT7116" s="1"/>
      <c r="BU7116" s="4"/>
      <c r="BV7116" s="1"/>
      <c r="BW7116" s="3"/>
      <c r="BX7116" s="4"/>
      <c r="BY7116" s="5"/>
      <c r="BZ7116" s="5"/>
      <c r="CA7116" s="5"/>
      <c r="CB7116" s="5"/>
      <c r="CC7116" s="5"/>
      <c r="CD7116" s="43"/>
    </row>
    <row r="7117" spans="1:82" x14ac:dyDescent="0.25">
      <c r="A7117" s="8"/>
      <c r="B7117" s="5"/>
      <c r="C7117" s="5"/>
      <c r="D7117" s="5"/>
      <c r="E7117" s="5"/>
      <c r="F7117" s="94" t="str">
        <f t="shared" si="1119"/>
        <v/>
      </c>
      <c r="G7117" s="94" t="str">
        <f t="shared" si="1120"/>
        <v/>
      </c>
      <c r="H7117" s="127" t="str">
        <f>IF(A7117&lt;&gt;"",IF(MID(C7117,1,1)="c",$AS$26,IF(MID(C7117,1,1)="r",$AS$41,IF(MID(C7117,1,1)="p",#REF!,#REF!))),"")</f>
        <v/>
      </c>
      <c r="I7117" s="92" t="str">
        <f t="shared" si="1121"/>
        <v/>
      </c>
      <c r="J7117" s="92" t="str">
        <f t="shared" si="1122"/>
        <v/>
      </c>
      <c r="K7117" s="92" t="str">
        <f t="shared" si="1123"/>
        <v/>
      </c>
      <c r="L7117" s="92" t="str">
        <f t="shared" si="1124"/>
        <v/>
      </c>
      <c r="M7117" s="95" t="str">
        <f>IF(A7117&lt;&gt;"",IF(MID(C7117,1,1)="c",SigmaEpsConcrete(I7117,$AN$30:$AN$33,$AR$30:$AR$33,$AS$26,$AS$27,$AS$28,$AQ$20,$AU$19),""),"")</f>
        <v/>
      </c>
      <c r="N7117" s="95" t="str">
        <f>IF(A7117&lt;&gt;"",IF(MID(C7117,1,1)="r",SigmaEpsReinf(J7117,$AS$42:$AS$43,$AS$41,$AS$39,$AS$40,$AQ$38),""),"")</f>
        <v/>
      </c>
      <c r="Q7117" s="92" t="str">
        <f t="shared" si="1126"/>
        <v/>
      </c>
      <c r="R7117" s="92" t="str">
        <f t="shared" si="1127"/>
        <v/>
      </c>
      <c r="U7117" s="5"/>
      <c r="V7117" s="5"/>
      <c r="W7117" s="94" t="str">
        <f t="shared" si="1125"/>
        <v/>
      </c>
      <c r="X7117" s="94" t="str">
        <f t="shared" si="1128"/>
        <v/>
      </c>
      <c r="Y7117" s="5"/>
      <c r="BK7117" s="8"/>
      <c r="BL7117" s="5"/>
      <c r="BM7117" s="5"/>
      <c r="BN7117" s="5"/>
      <c r="BO7117" s="5"/>
      <c r="BP7117" s="1"/>
      <c r="BQ7117" s="1"/>
      <c r="BR7117" s="1"/>
      <c r="BS7117" s="1"/>
      <c r="BT7117" s="1"/>
      <c r="BU7117" s="4"/>
      <c r="BV7117" s="1"/>
      <c r="BW7117" s="3"/>
      <c r="BX7117" s="4"/>
      <c r="BY7117" s="5"/>
      <c r="BZ7117" s="5"/>
      <c r="CA7117" s="5"/>
      <c r="CB7117" s="5"/>
      <c r="CC7117" s="5"/>
      <c r="CD7117" s="43"/>
    </row>
    <row r="7118" spans="1:82" x14ac:dyDescent="0.25">
      <c r="A7118" s="8"/>
      <c r="B7118" s="5"/>
      <c r="C7118" s="5"/>
      <c r="D7118" s="5"/>
      <c r="E7118" s="5"/>
      <c r="F7118" s="94" t="str">
        <f t="shared" si="1119"/>
        <v/>
      </c>
      <c r="G7118" s="94" t="str">
        <f t="shared" si="1120"/>
        <v/>
      </c>
      <c r="H7118" s="127" t="str">
        <f>IF(A7118&lt;&gt;"",IF(MID(C7118,1,1)="c",$AS$26,IF(MID(C7118,1,1)="r",$AS$41,IF(MID(C7118,1,1)="p",#REF!,#REF!))),"")</f>
        <v/>
      </c>
      <c r="I7118" s="92" t="str">
        <f t="shared" si="1121"/>
        <v/>
      </c>
      <c r="J7118" s="92" t="str">
        <f t="shared" si="1122"/>
        <v/>
      </c>
      <c r="K7118" s="92" t="str">
        <f t="shared" si="1123"/>
        <v/>
      </c>
      <c r="L7118" s="92" t="str">
        <f t="shared" si="1124"/>
        <v/>
      </c>
      <c r="M7118" s="95" t="str">
        <f>IF(A7118&lt;&gt;"",IF(MID(C7118,1,1)="c",SigmaEpsConcrete(I7118,$AN$30:$AN$33,$AR$30:$AR$33,$AS$26,$AS$27,$AS$28,$AQ$20,$AU$19),""),"")</f>
        <v/>
      </c>
      <c r="N7118" s="95" t="str">
        <f>IF(A7118&lt;&gt;"",IF(MID(C7118,1,1)="r",SigmaEpsReinf(J7118,$AS$42:$AS$43,$AS$41,$AS$39,$AS$40,$AQ$38),""),"")</f>
        <v/>
      </c>
      <c r="Q7118" s="92" t="str">
        <f t="shared" si="1126"/>
        <v/>
      </c>
      <c r="R7118" s="92" t="str">
        <f t="shared" si="1127"/>
        <v/>
      </c>
      <c r="U7118" s="5"/>
      <c r="V7118" s="5"/>
      <c r="W7118" s="94" t="str">
        <f t="shared" si="1125"/>
        <v/>
      </c>
      <c r="X7118" s="94" t="str">
        <f t="shared" si="1128"/>
        <v/>
      </c>
      <c r="Y7118" s="5"/>
      <c r="BK7118" s="8"/>
      <c r="BL7118" s="5"/>
      <c r="BM7118" s="5"/>
      <c r="BN7118" s="5"/>
      <c r="BO7118" s="5"/>
      <c r="BP7118" s="1"/>
      <c r="BQ7118" s="1"/>
      <c r="BR7118" s="1"/>
      <c r="BS7118" s="1"/>
      <c r="BT7118" s="1"/>
      <c r="BU7118" s="4"/>
      <c r="BV7118" s="1"/>
      <c r="BW7118" s="3"/>
      <c r="BX7118" s="4"/>
      <c r="BY7118" s="5"/>
      <c r="BZ7118" s="5"/>
      <c r="CA7118" s="5"/>
      <c r="CB7118" s="5"/>
      <c r="CC7118" s="5"/>
      <c r="CD7118" s="43"/>
    </row>
    <row r="7119" spans="1:82" x14ac:dyDescent="0.25">
      <c r="A7119" s="8"/>
      <c r="B7119" s="5"/>
      <c r="C7119" s="5"/>
      <c r="D7119" s="5"/>
      <c r="E7119" s="5"/>
      <c r="F7119" s="94" t="str">
        <f t="shared" si="1119"/>
        <v/>
      </c>
      <c r="G7119" s="94" t="str">
        <f t="shared" si="1120"/>
        <v/>
      </c>
      <c r="H7119" s="127" t="str">
        <f>IF(A7119&lt;&gt;"",IF(MID(C7119,1,1)="c",$AS$26,IF(MID(C7119,1,1)="r",$AS$41,IF(MID(C7119,1,1)="p",#REF!,#REF!))),"")</f>
        <v/>
      </c>
      <c r="I7119" s="92" t="str">
        <f t="shared" si="1121"/>
        <v/>
      </c>
      <c r="J7119" s="92" t="str">
        <f t="shared" si="1122"/>
        <v/>
      </c>
      <c r="K7119" s="92" t="str">
        <f t="shared" si="1123"/>
        <v/>
      </c>
      <c r="L7119" s="92" t="str">
        <f t="shared" si="1124"/>
        <v/>
      </c>
      <c r="M7119" s="95" t="str">
        <f>IF(A7119&lt;&gt;"",IF(MID(C7119,1,1)="c",SigmaEpsConcrete(I7119,$AN$30:$AN$33,$AR$30:$AR$33,$AS$26,$AS$27,$AS$28,$AQ$20,$AU$19),""),"")</f>
        <v/>
      </c>
      <c r="N7119" s="95" t="str">
        <f>IF(A7119&lt;&gt;"",IF(MID(C7119,1,1)="r",SigmaEpsReinf(J7119,$AS$42:$AS$43,$AS$41,$AS$39,$AS$40,$AQ$38),""),"")</f>
        <v/>
      </c>
      <c r="Q7119" s="92" t="str">
        <f t="shared" si="1126"/>
        <v/>
      </c>
      <c r="R7119" s="92" t="str">
        <f t="shared" si="1127"/>
        <v/>
      </c>
      <c r="U7119" s="5"/>
      <c r="V7119" s="5"/>
      <c r="W7119" s="94" t="str">
        <f t="shared" si="1125"/>
        <v/>
      </c>
      <c r="X7119" s="94" t="str">
        <f t="shared" si="1128"/>
        <v/>
      </c>
      <c r="Y7119" s="5"/>
      <c r="BK7119" s="8"/>
      <c r="BL7119" s="5"/>
      <c r="BM7119" s="5"/>
      <c r="BN7119" s="5"/>
      <c r="BO7119" s="5"/>
      <c r="BP7119" s="1"/>
      <c r="BQ7119" s="1"/>
      <c r="BR7119" s="1"/>
      <c r="BS7119" s="1"/>
      <c r="BT7119" s="1"/>
      <c r="BU7119" s="4"/>
      <c r="BV7119" s="1"/>
      <c r="BW7119" s="3"/>
      <c r="BX7119" s="4"/>
      <c r="BY7119" s="5"/>
      <c r="BZ7119" s="5"/>
      <c r="CA7119" s="5"/>
      <c r="CB7119" s="5"/>
      <c r="CC7119" s="5"/>
      <c r="CD7119" s="43"/>
    </row>
    <row r="7120" spans="1:82" x14ac:dyDescent="0.25">
      <c r="A7120" s="8"/>
      <c r="B7120" s="5"/>
      <c r="C7120" s="5"/>
      <c r="D7120" s="5"/>
      <c r="E7120" s="5"/>
      <c r="F7120" s="94" t="str">
        <f t="shared" si="1119"/>
        <v/>
      </c>
      <c r="G7120" s="94" t="str">
        <f t="shared" si="1120"/>
        <v/>
      </c>
      <c r="H7120" s="127" t="str">
        <f>IF(A7120&lt;&gt;"",IF(MID(C7120,1,1)="c",$AS$26,IF(MID(C7120,1,1)="r",$AS$41,IF(MID(C7120,1,1)="p",#REF!,#REF!))),"")</f>
        <v/>
      </c>
      <c r="I7120" s="92" t="str">
        <f t="shared" si="1121"/>
        <v/>
      </c>
      <c r="J7120" s="92" t="str">
        <f t="shared" si="1122"/>
        <v/>
      </c>
      <c r="K7120" s="92" t="str">
        <f t="shared" si="1123"/>
        <v/>
      </c>
      <c r="L7120" s="92" t="str">
        <f t="shared" si="1124"/>
        <v/>
      </c>
      <c r="M7120" s="95" t="str">
        <f>IF(A7120&lt;&gt;"",IF(MID(C7120,1,1)="c",SigmaEpsConcrete(I7120,$AN$30:$AN$33,$AR$30:$AR$33,$AS$26,$AS$27,$AS$28,$AQ$20,$AU$19),""),"")</f>
        <v/>
      </c>
      <c r="N7120" s="95" t="str">
        <f>IF(A7120&lt;&gt;"",IF(MID(C7120,1,1)="r",SigmaEpsReinf(J7120,$AS$42:$AS$43,$AS$41,$AS$39,$AS$40,$AQ$38),""),"")</f>
        <v/>
      </c>
      <c r="Q7120" s="92" t="str">
        <f t="shared" si="1126"/>
        <v/>
      </c>
      <c r="R7120" s="92" t="str">
        <f t="shared" si="1127"/>
        <v/>
      </c>
      <c r="U7120" s="5"/>
      <c r="V7120" s="5"/>
      <c r="W7120" s="94" t="str">
        <f t="shared" si="1125"/>
        <v/>
      </c>
      <c r="X7120" s="94" t="str">
        <f t="shared" si="1128"/>
        <v/>
      </c>
      <c r="Y7120" s="5"/>
      <c r="BK7120" s="8"/>
      <c r="BL7120" s="5"/>
      <c r="BM7120" s="5"/>
      <c r="BN7120" s="5"/>
      <c r="BO7120" s="5"/>
      <c r="BP7120" s="1"/>
      <c r="BQ7120" s="1"/>
      <c r="BR7120" s="1"/>
      <c r="BS7120" s="1"/>
      <c r="BT7120" s="1"/>
      <c r="BU7120" s="4"/>
      <c r="BV7120" s="1"/>
      <c r="BW7120" s="3"/>
      <c r="BX7120" s="4"/>
      <c r="BY7120" s="5"/>
      <c r="BZ7120" s="5"/>
      <c r="CA7120" s="5"/>
      <c r="CB7120" s="5"/>
      <c r="CC7120" s="5"/>
      <c r="CD7120" s="43"/>
    </row>
    <row r="7121" spans="1:82" x14ac:dyDescent="0.25">
      <c r="A7121" s="8"/>
      <c r="B7121" s="5"/>
      <c r="C7121" s="5"/>
      <c r="D7121" s="5"/>
      <c r="E7121" s="5"/>
      <c r="F7121" s="94" t="str">
        <f t="shared" si="1119"/>
        <v/>
      </c>
      <c r="G7121" s="94" t="str">
        <f t="shared" si="1120"/>
        <v/>
      </c>
      <c r="H7121" s="127" t="str">
        <f>IF(A7121&lt;&gt;"",IF(MID(C7121,1,1)="c",$AS$26,IF(MID(C7121,1,1)="r",$AS$41,IF(MID(C7121,1,1)="p",#REF!,#REF!))),"")</f>
        <v/>
      </c>
      <c r="I7121" s="92" t="str">
        <f t="shared" si="1121"/>
        <v/>
      </c>
      <c r="J7121" s="92" t="str">
        <f t="shared" si="1122"/>
        <v/>
      </c>
      <c r="K7121" s="92" t="str">
        <f t="shared" si="1123"/>
        <v/>
      </c>
      <c r="L7121" s="92" t="str">
        <f t="shared" si="1124"/>
        <v/>
      </c>
      <c r="M7121" s="95" t="str">
        <f>IF(A7121&lt;&gt;"",IF(MID(C7121,1,1)="c",SigmaEpsConcrete(I7121,$AN$30:$AN$33,$AR$30:$AR$33,$AS$26,$AS$27,$AS$28,$AQ$20,$AU$19),""),"")</f>
        <v/>
      </c>
      <c r="N7121" s="95" t="str">
        <f>IF(A7121&lt;&gt;"",IF(MID(C7121,1,1)="r",SigmaEpsReinf(J7121,$AS$42:$AS$43,$AS$41,$AS$39,$AS$40,$AQ$38),""),"")</f>
        <v/>
      </c>
      <c r="Q7121" s="92" t="str">
        <f t="shared" si="1126"/>
        <v/>
      </c>
      <c r="R7121" s="92" t="str">
        <f t="shared" si="1127"/>
        <v/>
      </c>
      <c r="U7121" s="5"/>
      <c r="V7121" s="5"/>
      <c r="W7121" s="94" t="str">
        <f t="shared" si="1125"/>
        <v/>
      </c>
      <c r="X7121" s="94" t="str">
        <f t="shared" si="1128"/>
        <v/>
      </c>
      <c r="Y7121" s="5"/>
      <c r="BK7121" s="8"/>
      <c r="BL7121" s="5"/>
      <c r="BM7121" s="5"/>
      <c r="BN7121" s="5"/>
      <c r="BO7121" s="5"/>
      <c r="BP7121" s="1"/>
      <c r="BQ7121" s="1"/>
      <c r="BR7121" s="1"/>
      <c r="BS7121" s="1"/>
      <c r="BT7121" s="1"/>
      <c r="BU7121" s="4"/>
      <c r="BV7121" s="1"/>
      <c r="BW7121" s="3"/>
      <c r="BX7121" s="4"/>
      <c r="BY7121" s="5"/>
      <c r="BZ7121" s="5"/>
      <c r="CA7121" s="5"/>
      <c r="CB7121" s="5"/>
      <c r="CC7121" s="5"/>
      <c r="CD7121" s="43"/>
    </row>
    <row r="7122" spans="1:82" x14ac:dyDescent="0.25">
      <c r="A7122" s="8"/>
      <c r="B7122" s="5"/>
      <c r="C7122" s="5"/>
      <c r="D7122" s="5"/>
      <c r="E7122" s="5"/>
      <c r="F7122" s="94" t="str">
        <f t="shared" si="1119"/>
        <v/>
      </c>
      <c r="G7122" s="94" t="str">
        <f t="shared" si="1120"/>
        <v/>
      </c>
      <c r="H7122" s="127" t="str">
        <f>IF(A7122&lt;&gt;"",IF(MID(C7122,1,1)="c",$AS$26,IF(MID(C7122,1,1)="r",$AS$41,IF(MID(C7122,1,1)="p",#REF!,#REF!))),"")</f>
        <v/>
      </c>
      <c r="I7122" s="92" t="str">
        <f t="shared" si="1121"/>
        <v/>
      </c>
      <c r="J7122" s="92" t="str">
        <f t="shared" si="1122"/>
        <v/>
      </c>
      <c r="K7122" s="92" t="str">
        <f t="shared" si="1123"/>
        <v/>
      </c>
      <c r="L7122" s="92" t="str">
        <f t="shared" si="1124"/>
        <v/>
      </c>
      <c r="M7122" s="95" t="str">
        <f>IF(A7122&lt;&gt;"",IF(MID(C7122,1,1)="c",SigmaEpsConcrete(I7122,$AN$30:$AN$33,$AR$30:$AR$33,$AS$26,$AS$27,$AS$28,$AQ$20,$AU$19),""),"")</f>
        <v/>
      </c>
      <c r="N7122" s="95" t="str">
        <f>IF(A7122&lt;&gt;"",IF(MID(C7122,1,1)="r",SigmaEpsReinf(J7122,$AS$42:$AS$43,$AS$41,$AS$39,$AS$40,$AQ$38),""),"")</f>
        <v/>
      </c>
      <c r="Q7122" s="92" t="str">
        <f t="shared" si="1126"/>
        <v/>
      </c>
      <c r="R7122" s="92" t="str">
        <f t="shared" si="1127"/>
        <v/>
      </c>
      <c r="U7122" s="5"/>
      <c r="V7122" s="5"/>
      <c r="W7122" s="94" t="str">
        <f t="shared" si="1125"/>
        <v/>
      </c>
      <c r="X7122" s="94" t="str">
        <f t="shared" si="1128"/>
        <v/>
      </c>
      <c r="Y7122" s="5"/>
      <c r="BK7122" s="8"/>
      <c r="BL7122" s="5"/>
      <c r="BM7122" s="5"/>
      <c r="BN7122" s="5"/>
      <c r="BO7122" s="5"/>
      <c r="BP7122" s="1"/>
      <c r="BQ7122" s="1"/>
      <c r="BR7122" s="1"/>
      <c r="BS7122" s="1"/>
      <c r="BT7122" s="1"/>
      <c r="BU7122" s="4"/>
      <c r="BV7122" s="1"/>
      <c r="BW7122" s="3"/>
      <c r="BX7122" s="4"/>
      <c r="BY7122" s="5"/>
      <c r="BZ7122" s="5"/>
      <c r="CA7122" s="5"/>
      <c r="CB7122" s="5"/>
      <c r="CC7122" s="5"/>
      <c r="CD7122" s="43"/>
    </row>
    <row r="7123" spans="1:82" x14ac:dyDescent="0.25">
      <c r="A7123" s="8"/>
      <c r="B7123" s="5"/>
      <c r="C7123" s="5"/>
      <c r="D7123" s="5"/>
      <c r="E7123" s="5"/>
      <c r="F7123" s="94" t="str">
        <f t="shared" si="1119"/>
        <v/>
      </c>
      <c r="G7123" s="94" t="str">
        <f t="shared" si="1120"/>
        <v/>
      </c>
      <c r="H7123" s="127" t="str">
        <f>IF(A7123&lt;&gt;"",IF(MID(C7123,1,1)="c",$AS$26,IF(MID(C7123,1,1)="r",$AS$41,IF(MID(C7123,1,1)="p",#REF!,#REF!))),"")</f>
        <v/>
      </c>
      <c r="I7123" s="92" t="str">
        <f t="shared" si="1121"/>
        <v/>
      </c>
      <c r="J7123" s="92" t="str">
        <f t="shared" si="1122"/>
        <v/>
      </c>
      <c r="K7123" s="92" t="str">
        <f t="shared" si="1123"/>
        <v/>
      </c>
      <c r="L7123" s="92" t="str">
        <f t="shared" si="1124"/>
        <v/>
      </c>
      <c r="M7123" s="95" t="str">
        <f>IF(A7123&lt;&gt;"",IF(MID(C7123,1,1)="c",SigmaEpsConcrete(I7123,$AN$30:$AN$33,$AR$30:$AR$33,$AS$26,$AS$27,$AS$28,$AQ$20,$AU$19),""),"")</f>
        <v/>
      </c>
      <c r="N7123" s="95" t="str">
        <f>IF(A7123&lt;&gt;"",IF(MID(C7123,1,1)="r",SigmaEpsReinf(J7123,$AS$42:$AS$43,$AS$41,$AS$39,$AS$40,$AQ$38),""),"")</f>
        <v/>
      </c>
      <c r="Q7123" s="92" t="str">
        <f t="shared" si="1126"/>
        <v/>
      </c>
      <c r="R7123" s="92" t="str">
        <f t="shared" si="1127"/>
        <v/>
      </c>
      <c r="U7123" s="5"/>
      <c r="V7123" s="5"/>
      <c r="W7123" s="94" t="str">
        <f t="shared" si="1125"/>
        <v/>
      </c>
      <c r="X7123" s="94" t="str">
        <f t="shared" si="1128"/>
        <v/>
      </c>
      <c r="Y7123" s="5"/>
      <c r="BK7123" s="8"/>
      <c r="BL7123" s="5"/>
      <c r="BM7123" s="5"/>
      <c r="BN7123" s="5"/>
      <c r="BO7123" s="5"/>
      <c r="BP7123" s="1"/>
      <c r="BQ7123" s="1"/>
      <c r="BR7123" s="1"/>
      <c r="BS7123" s="1"/>
      <c r="BT7123" s="1"/>
      <c r="BU7123" s="4"/>
      <c r="BV7123" s="1"/>
      <c r="BW7123" s="3"/>
      <c r="BX7123" s="4"/>
      <c r="BY7123" s="5"/>
      <c r="BZ7123" s="5"/>
      <c r="CA7123" s="5"/>
      <c r="CB7123" s="5"/>
      <c r="CC7123" s="5"/>
      <c r="CD7123" s="43"/>
    </row>
    <row r="7124" spans="1:82" x14ac:dyDescent="0.25">
      <c r="A7124" s="8"/>
      <c r="B7124" s="5"/>
      <c r="C7124" s="5"/>
      <c r="D7124" s="5"/>
      <c r="E7124" s="5"/>
      <c r="F7124" s="94" t="str">
        <f t="shared" si="1119"/>
        <v/>
      </c>
      <c r="G7124" s="94" t="str">
        <f t="shared" si="1120"/>
        <v/>
      </c>
      <c r="H7124" s="127" t="str">
        <f>IF(A7124&lt;&gt;"",IF(MID(C7124,1,1)="c",$AS$26,IF(MID(C7124,1,1)="r",$AS$41,IF(MID(C7124,1,1)="p",#REF!,#REF!))),"")</f>
        <v/>
      </c>
      <c r="I7124" s="92" t="str">
        <f t="shared" si="1121"/>
        <v/>
      </c>
      <c r="J7124" s="92" t="str">
        <f t="shared" si="1122"/>
        <v/>
      </c>
      <c r="K7124" s="92" t="str">
        <f t="shared" si="1123"/>
        <v/>
      </c>
      <c r="L7124" s="92" t="str">
        <f t="shared" si="1124"/>
        <v/>
      </c>
      <c r="M7124" s="95" t="str">
        <f>IF(A7124&lt;&gt;"",IF(MID(C7124,1,1)="c",SigmaEpsConcrete(I7124,$AN$30:$AN$33,$AR$30:$AR$33,$AS$26,$AS$27,$AS$28,$AQ$20,$AU$19),""),"")</f>
        <v/>
      </c>
      <c r="N7124" s="95" t="str">
        <f>IF(A7124&lt;&gt;"",IF(MID(C7124,1,1)="r",SigmaEpsReinf(J7124,$AS$42:$AS$43,$AS$41,$AS$39,$AS$40,$AQ$38),""),"")</f>
        <v/>
      </c>
      <c r="Q7124" s="92" t="str">
        <f t="shared" si="1126"/>
        <v/>
      </c>
      <c r="R7124" s="92" t="str">
        <f t="shared" si="1127"/>
        <v/>
      </c>
      <c r="U7124" s="5"/>
      <c r="V7124" s="5"/>
      <c r="W7124" s="94" t="str">
        <f t="shared" si="1125"/>
        <v/>
      </c>
      <c r="X7124" s="94" t="str">
        <f t="shared" si="1128"/>
        <v/>
      </c>
      <c r="Y7124" s="5"/>
      <c r="BK7124" s="8"/>
      <c r="BL7124" s="5"/>
      <c r="BM7124" s="5"/>
      <c r="BN7124" s="5"/>
      <c r="BO7124" s="5"/>
      <c r="BP7124" s="1"/>
      <c r="BQ7124" s="1"/>
      <c r="BR7124" s="1"/>
      <c r="BS7124" s="1"/>
      <c r="BT7124" s="1"/>
      <c r="BU7124" s="4"/>
      <c r="BV7124" s="1"/>
      <c r="BW7124" s="3"/>
      <c r="BX7124" s="4"/>
      <c r="BY7124" s="5"/>
      <c r="BZ7124" s="5"/>
      <c r="CA7124" s="5"/>
      <c r="CB7124" s="5"/>
      <c r="CC7124" s="5"/>
      <c r="CD7124" s="43"/>
    </row>
    <row r="7125" spans="1:82" x14ac:dyDescent="0.25">
      <c r="A7125" s="8"/>
      <c r="B7125" s="5"/>
      <c r="C7125" s="5"/>
      <c r="D7125" s="5"/>
      <c r="E7125" s="5"/>
      <c r="F7125" s="94" t="str">
        <f t="shared" si="1119"/>
        <v/>
      </c>
      <c r="G7125" s="94" t="str">
        <f t="shared" si="1120"/>
        <v/>
      </c>
      <c r="H7125" s="127" t="str">
        <f>IF(A7125&lt;&gt;"",IF(MID(C7125,1,1)="c",$AS$26,IF(MID(C7125,1,1)="r",$AS$41,IF(MID(C7125,1,1)="p",#REF!,#REF!))),"")</f>
        <v/>
      </c>
      <c r="I7125" s="92" t="str">
        <f t="shared" si="1121"/>
        <v/>
      </c>
      <c r="J7125" s="92" t="str">
        <f t="shared" si="1122"/>
        <v/>
      </c>
      <c r="K7125" s="92" t="str">
        <f t="shared" si="1123"/>
        <v/>
      </c>
      <c r="L7125" s="92" t="str">
        <f t="shared" si="1124"/>
        <v/>
      </c>
      <c r="M7125" s="95" t="str">
        <f>IF(A7125&lt;&gt;"",IF(MID(C7125,1,1)="c",SigmaEpsConcrete(I7125,$AN$30:$AN$33,$AR$30:$AR$33,$AS$26,$AS$27,$AS$28,$AQ$20,$AU$19),""),"")</f>
        <v/>
      </c>
      <c r="N7125" s="95" t="str">
        <f>IF(A7125&lt;&gt;"",IF(MID(C7125,1,1)="r",SigmaEpsReinf(J7125,$AS$42:$AS$43,$AS$41,$AS$39,$AS$40,$AQ$38),""),"")</f>
        <v/>
      </c>
      <c r="Q7125" s="92" t="str">
        <f t="shared" si="1126"/>
        <v/>
      </c>
      <c r="R7125" s="92" t="str">
        <f t="shared" si="1127"/>
        <v/>
      </c>
      <c r="U7125" s="5"/>
      <c r="V7125" s="5"/>
      <c r="W7125" s="94" t="str">
        <f t="shared" si="1125"/>
        <v/>
      </c>
      <c r="X7125" s="94" t="str">
        <f t="shared" si="1128"/>
        <v/>
      </c>
      <c r="Y7125" s="5"/>
      <c r="BK7125" s="8"/>
      <c r="BL7125" s="5"/>
      <c r="BM7125" s="5"/>
      <c r="BN7125" s="5"/>
      <c r="BO7125" s="5"/>
      <c r="BP7125" s="1"/>
      <c r="BQ7125" s="1"/>
      <c r="BR7125" s="1"/>
      <c r="BS7125" s="1"/>
      <c r="BT7125" s="1"/>
      <c r="BU7125" s="4"/>
      <c r="BV7125" s="1"/>
      <c r="BW7125" s="3"/>
      <c r="BX7125" s="4"/>
      <c r="BY7125" s="5"/>
      <c r="BZ7125" s="5"/>
      <c r="CA7125" s="5"/>
      <c r="CB7125" s="5"/>
      <c r="CC7125" s="5"/>
      <c r="CD7125" s="43"/>
    </row>
    <row r="7126" spans="1:82" x14ac:dyDescent="0.25">
      <c r="A7126" s="8"/>
      <c r="B7126" s="5"/>
      <c r="C7126" s="5"/>
      <c r="D7126" s="5"/>
      <c r="E7126" s="5"/>
      <c r="F7126" s="94" t="str">
        <f t="shared" si="1119"/>
        <v/>
      </c>
      <c r="G7126" s="94" t="str">
        <f t="shared" si="1120"/>
        <v/>
      </c>
      <c r="H7126" s="127" t="str">
        <f>IF(A7126&lt;&gt;"",IF(MID(C7126,1,1)="c",$AS$26,IF(MID(C7126,1,1)="r",$AS$41,IF(MID(C7126,1,1)="p",#REF!,#REF!))),"")</f>
        <v/>
      </c>
      <c r="I7126" s="92" t="str">
        <f t="shared" si="1121"/>
        <v/>
      </c>
      <c r="J7126" s="92" t="str">
        <f t="shared" si="1122"/>
        <v/>
      </c>
      <c r="K7126" s="92" t="str">
        <f t="shared" si="1123"/>
        <v/>
      </c>
      <c r="L7126" s="92" t="str">
        <f t="shared" si="1124"/>
        <v/>
      </c>
      <c r="M7126" s="95" t="str">
        <f>IF(A7126&lt;&gt;"",IF(MID(C7126,1,1)="c",SigmaEpsConcrete(I7126,$AN$30:$AN$33,$AR$30:$AR$33,$AS$26,$AS$27,$AS$28,$AQ$20,$AU$19),""),"")</f>
        <v/>
      </c>
      <c r="N7126" s="95" t="str">
        <f>IF(A7126&lt;&gt;"",IF(MID(C7126,1,1)="r",SigmaEpsReinf(J7126,$AS$42:$AS$43,$AS$41,$AS$39,$AS$40,$AQ$38),""),"")</f>
        <v/>
      </c>
      <c r="Q7126" s="92" t="str">
        <f t="shared" si="1126"/>
        <v/>
      </c>
      <c r="R7126" s="92" t="str">
        <f t="shared" si="1127"/>
        <v/>
      </c>
      <c r="U7126" s="5"/>
      <c r="V7126" s="5"/>
      <c r="W7126" s="94" t="str">
        <f t="shared" si="1125"/>
        <v/>
      </c>
      <c r="X7126" s="94" t="str">
        <f t="shared" si="1128"/>
        <v/>
      </c>
      <c r="Y7126" s="5"/>
      <c r="BK7126" s="8"/>
      <c r="BL7126" s="5"/>
      <c r="BM7126" s="5"/>
      <c r="BN7126" s="5"/>
      <c r="BO7126" s="5"/>
      <c r="BP7126" s="1"/>
      <c r="BQ7126" s="1"/>
      <c r="BR7126" s="1"/>
      <c r="BS7126" s="1"/>
      <c r="BT7126" s="1"/>
      <c r="BU7126" s="4"/>
      <c r="BV7126" s="1"/>
      <c r="BW7126" s="3"/>
      <c r="BX7126" s="4"/>
      <c r="BY7126" s="5"/>
      <c r="BZ7126" s="5"/>
      <c r="CA7126" s="5"/>
      <c r="CB7126" s="5"/>
      <c r="CC7126" s="5"/>
      <c r="CD7126" s="43"/>
    </row>
    <row r="7127" spans="1:82" x14ac:dyDescent="0.25">
      <c r="A7127" s="8"/>
      <c r="B7127" s="5"/>
      <c r="C7127" s="5"/>
      <c r="D7127" s="5"/>
      <c r="E7127" s="5"/>
      <c r="F7127" s="94" t="str">
        <f t="shared" si="1119"/>
        <v/>
      </c>
      <c r="G7127" s="94" t="str">
        <f t="shared" si="1120"/>
        <v/>
      </c>
      <c r="H7127" s="127" t="str">
        <f>IF(A7127&lt;&gt;"",IF(MID(C7127,1,1)="c",$AS$26,IF(MID(C7127,1,1)="r",$AS$41,IF(MID(C7127,1,1)="p",#REF!,#REF!))),"")</f>
        <v/>
      </c>
      <c r="I7127" s="92" t="str">
        <f t="shared" si="1121"/>
        <v/>
      </c>
      <c r="J7127" s="92" t="str">
        <f t="shared" si="1122"/>
        <v/>
      </c>
      <c r="K7127" s="92" t="str">
        <f t="shared" si="1123"/>
        <v/>
      </c>
      <c r="L7127" s="92" t="str">
        <f t="shared" si="1124"/>
        <v/>
      </c>
      <c r="M7127" s="95" t="str">
        <f>IF(A7127&lt;&gt;"",IF(MID(C7127,1,1)="c",SigmaEpsConcrete(I7127,$AN$30:$AN$33,$AR$30:$AR$33,$AS$26,$AS$27,$AS$28,$AQ$20,$AU$19),""),"")</f>
        <v/>
      </c>
      <c r="N7127" s="95" t="str">
        <f>IF(A7127&lt;&gt;"",IF(MID(C7127,1,1)="r",SigmaEpsReinf(J7127,$AS$42:$AS$43,$AS$41,$AS$39,$AS$40,$AQ$38),""),"")</f>
        <v/>
      </c>
      <c r="Q7127" s="92" t="str">
        <f t="shared" si="1126"/>
        <v/>
      </c>
      <c r="R7127" s="92" t="str">
        <f t="shared" si="1127"/>
        <v/>
      </c>
      <c r="U7127" s="5"/>
      <c r="V7127" s="5"/>
      <c r="W7127" s="94" t="str">
        <f t="shared" si="1125"/>
        <v/>
      </c>
      <c r="X7127" s="94" t="str">
        <f t="shared" si="1128"/>
        <v/>
      </c>
      <c r="Y7127" s="5"/>
      <c r="BK7127" s="8"/>
      <c r="BL7127" s="5"/>
      <c r="BM7127" s="5"/>
      <c r="BN7127" s="5"/>
      <c r="BO7127" s="5"/>
      <c r="BP7127" s="1"/>
      <c r="BQ7127" s="1"/>
      <c r="BR7127" s="1"/>
      <c r="BS7127" s="1"/>
      <c r="BT7127" s="1"/>
      <c r="BU7127" s="4"/>
      <c r="BV7127" s="1"/>
      <c r="BW7127" s="3"/>
      <c r="BX7127" s="4"/>
      <c r="BY7127" s="5"/>
      <c r="BZ7127" s="5"/>
      <c r="CA7127" s="5"/>
      <c r="CB7127" s="5"/>
      <c r="CC7127" s="5"/>
      <c r="CD7127" s="43"/>
    </row>
    <row r="7128" spans="1:82" x14ac:dyDescent="0.25">
      <c r="A7128" s="8"/>
      <c r="B7128" s="5"/>
      <c r="C7128" s="5"/>
      <c r="D7128" s="5"/>
      <c r="E7128" s="5"/>
      <c r="F7128" s="94" t="str">
        <f t="shared" si="1119"/>
        <v/>
      </c>
      <c r="G7128" s="94" t="str">
        <f t="shared" si="1120"/>
        <v/>
      </c>
      <c r="H7128" s="127" t="str">
        <f>IF(A7128&lt;&gt;"",IF(MID(C7128,1,1)="c",$AS$26,IF(MID(C7128,1,1)="r",$AS$41,IF(MID(C7128,1,1)="p",#REF!,#REF!))),"")</f>
        <v/>
      </c>
      <c r="I7128" s="92" t="str">
        <f t="shared" si="1121"/>
        <v/>
      </c>
      <c r="J7128" s="92" t="str">
        <f t="shared" si="1122"/>
        <v/>
      </c>
      <c r="K7128" s="92" t="str">
        <f t="shared" si="1123"/>
        <v/>
      </c>
      <c r="L7128" s="92" t="str">
        <f t="shared" si="1124"/>
        <v/>
      </c>
      <c r="M7128" s="95" t="str">
        <f>IF(A7128&lt;&gt;"",IF(MID(C7128,1,1)="c",SigmaEpsConcrete(I7128,$AN$30:$AN$33,$AR$30:$AR$33,$AS$26,$AS$27,$AS$28,$AQ$20,$AU$19),""),"")</f>
        <v/>
      </c>
      <c r="N7128" s="95" t="str">
        <f>IF(A7128&lt;&gt;"",IF(MID(C7128,1,1)="r",SigmaEpsReinf(J7128,$AS$42:$AS$43,$AS$41,$AS$39,$AS$40,$AQ$38),""),"")</f>
        <v/>
      </c>
      <c r="Q7128" s="92" t="str">
        <f t="shared" si="1126"/>
        <v/>
      </c>
      <c r="R7128" s="92" t="str">
        <f t="shared" si="1127"/>
        <v/>
      </c>
      <c r="U7128" s="5"/>
      <c r="V7128" s="5"/>
      <c r="W7128" s="94" t="str">
        <f t="shared" si="1125"/>
        <v/>
      </c>
      <c r="X7128" s="94" t="str">
        <f t="shared" si="1128"/>
        <v/>
      </c>
      <c r="Y7128" s="5"/>
      <c r="BK7128" s="8"/>
      <c r="BL7128" s="5"/>
      <c r="BM7128" s="5"/>
      <c r="BN7128" s="5"/>
      <c r="BO7128" s="5"/>
      <c r="BP7128" s="1"/>
      <c r="BQ7128" s="1"/>
      <c r="BR7128" s="1"/>
      <c r="BS7128" s="1"/>
      <c r="BT7128" s="1"/>
      <c r="BU7128" s="4"/>
      <c r="BV7128" s="1"/>
      <c r="BW7128" s="3"/>
      <c r="BX7128" s="4"/>
      <c r="BY7128" s="5"/>
      <c r="BZ7128" s="5"/>
      <c r="CA7128" s="5"/>
      <c r="CB7128" s="5"/>
      <c r="CC7128" s="5"/>
      <c r="CD7128" s="43"/>
    </row>
    <row r="7129" spans="1:82" x14ac:dyDescent="0.25">
      <c r="A7129" s="8"/>
      <c r="B7129" s="5"/>
      <c r="C7129" s="5"/>
      <c r="D7129" s="5"/>
      <c r="E7129" s="5"/>
      <c r="F7129" s="94" t="str">
        <f t="shared" si="1119"/>
        <v/>
      </c>
      <c r="G7129" s="94" t="str">
        <f t="shared" si="1120"/>
        <v/>
      </c>
      <c r="H7129" s="127" t="str">
        <f>IF(A7129&lt;&gt;"",IF(MID(C7129,1,1)="c",$AS$26,IF(MID(C7129,1,1)="r",$AS$41,IF(MID(C7129,1,1)="p",#REF!,#REF!))),"")</f>
        <v/>
      </c>
      <c r="I7129" s="92" t="str">
        <f t="shared" si="1121"/>
        <v/>
      </c>
      <c r="J7129" s="92" t="str">
        <f t="shared" si="1122"/>
        <v/>
      </c>
      <c r="K7129" s="92" t="str">
        <f t="shared" si="1123"/>
        <v/>
      </c>
      <c r="L7129" s="92" t="str">
        <f t="shared" si="1124"/>
        <v/>
      </c>
      <c r="M7129" s="95" t="str">
        <f>IF(A7129&lt;&gt;"",IF(MID(C7129,1,1)="c",SigmaEpsConcrete(I7129,$AN$30:$AN$33,$AR$30:$AR$33,$AS$26,$AS$27,$AS$28,$AQ$20,$AU$19),""),"")</f>
        <v/>
      </c>
      <c r="N7129" s="95" t="str">
        <f>IF(A7129&lt;&gt;"",IF(MID(C7129,1,1)="r",SigmaEpsReinf(J7129,$AS$42:$AS$43,$AS$41,$AS$39,$AS$40,$AQ$38),""),"")</f>
        <v/>
      </c>
      <c r="Q7129" s="92" t="str">
        <f t="shared" si="1126"/>
        <v/>
      </c>
      <c r="R7129" s="92" t="str">
        <f t="shared" si="1127"/>
        <v/>
      </c>
      <c r="U7129" s="5"/>
      <c r="V7129" s="5"/>
      <c r="W7129" s="94" t="str">
        <f t="shared" si="1125"/>
        <v/>
      </c>
      <c r="X7129" s="94" t="str">
        <f t="shared" si="1128"/>
        <v/>
      </c>
      <c r="Y7129" s="5"/>
      <c r="BK7129" s="8"/>
      <c r="BL7129" s="5"/>
      <c r="BM7129" s="5"/>
      <c r="BN7129" s="5"/>
      <c r="BO7129" s="5"/>
      <c r="BP7129" s="1"/>
      <c r="BQ7129" s="1"/>
      <c r="BR7129" s="1"/>
      <c r="BS7129" s="1"/>
      <c r="BT7129" s="1"/>
      <c r="BU7129" s="4"/>
      <c r="BV7129" s="1"/>
      <c r="BW7129" s="3"/>
      <c r="BX7129" s="4"/>
      <c r="BY7129" s="5"/>
      <c r="BZ7129" s="5"/>
      <c r="CA7129" s="5"/>
      <c r="CB7129" s="5"/>
      <c r="CC7129" s="5"/>
      <c r="CD7129" s="43"/>
    </row>
    <row r="7130" spans="1:82" x14ac:dyDescent="0.25">
      <c r="A7130" s="8"/>
      <c r="B7130" s="5"/>
      <c r="C7130" s="5"/>
      <c r="D7130" s="5"/>
      <c r="E7130" s="5"/>
      <c r="F7130" s="94" t="str">
        <f t="shared" si="1119"/>
        <v/>
      </c>
      <c r="G7130" s="94" t="str">
        <f t="shared" si="1120"/>
        <v/>
      </c>
      <c r="H7130" s="127" t="str">
        <f>IF(A7130&lt;&gt;"",IF(MID(C7130,1,1)="c",$AS$26,IF(MID(C7130,1,1)="r",$AS$41,IF(MID(C7130,1,1)="p",#REF!,#REF!))),"")</f>
        <v/>
      </c>
      <c r="I7130" s="92" t="str">
        <f t="shared" si="1121"/>
        <v/>
      </c>
      <c r="J7130" s="92" t="str">
        <f t="shared" si="1122"/>
        <v/>
      </c>
      <c r="K7130" s="92" t="str">
        <f t="shared" si="1123"/>
        <v/>
      </c>
      <c r="L7130" s="92" t="str">
        <f t="shared" si="1124"/>
        <v/>
      </c>
      <c r="M7130" s="95" t="str">
        <f>IF(A7130&lt;&gt;"",IF(MID(C7130,1,1)="c",SigmaEpsConcrete(I7130,$AN$30:$AN$33,$AR$30:$AR$33,$AS$26,$AS$27,$AS$28,$AQ$20,$AU$19),""),"")</f>
        <v/>
      </c>
      <c r="N7130" s="95" t="str">
        <f>IF(A7130&lt;&gt;"",IF(MID(C7130,1,1)="r",SigmaEpsReinf(J7130,$AS$42:$AS$43,$AS$41,$AS$39,$AS$40,$AQ$38),""),"")</f>
        <v/>
      </c>
      <c r="Q7130" s="92" t="str">
        <f t="shared" si="1126"/>
        <v/>
      </c>
      <c r="R7130" s="92" t="str">
        <f t="shared" si="1127"/>
        <v/>
      </c>
      <c r="U7130" s="5"/>
      <c r="V7130" s="5"/>
      <c r="W7130" s="94" t="str">
        <f t="shared" si="1125"/>
        <v/>
      </c>
      <c r="X7130" s="94" t="str">
        <f t="shared" si="1128"/>
        <v/>
      </c>
      <c r="Y7130" s="5"/>
      <c r="BK7130" s="8"/>
      <c r="BL7130" s="5"/>
      <c r="BM7130" s="5"/>
      <c r="BN7130" s="5"/>
      <c r="BO7130" s="5"/>
      <c r="BP7130" s="1"/>
      <c r="BQ7130" s="1"/>
      <c r="BR7130" s="1"/>
      <c r="BS7130" s="1"/>
      <c r="BT7130" s="1"/>
      <c r="BU7130" s="4"/>
      <c r="BV7130" s="1"/>
      <c r="BW7130" s="3"/>
      <c r="BX7130" s="4"/>
      <c r="BY7130" s="5"/>
      <c r="BZ7130" s="5"/>
      <c r="CA7130" s="5"/>
      <c r="CB7130" s="5"/>
      <c r="CC7130" s="5"/>
      <c r="CD7130" s="43"/>
    </row>
    <row r="7131" spans="1:82" x14ac:dyDescent="0.25">
      <c r="A7131" s="8"/>
      <c r="B7131" s="5"/>
      <c r="C7131" s="5"/>
      <c r="D7131" s="5"/>
      <c r="E7131" s="5"/>
      <c r="F7131" s="94" t="str">
        <f t="shared" si="1119"/>
        <v/>
      </c>
      <c r="G7131" s="94" t="str">
        <f t="shared" si="1120"/>
        <v/>
      </c>
      <c r="H7131" s="127" t="str">
        <f>IF(A7131&lt;&gt;"",IF(MID(C7131,1,1)="c",$AS$26,IF(MID(C7131,1,1)="r",$AS$41,IF(MID(C7131,1,1)="p",#REF!,#REF!))),"")</f>
        <v/>
      </c>
      <c r="I7131" s="92" t="str">
        <f t="shared" si="1121"/>
        <v/>
      </c>
      <c r="J7131" s="92" t="str">
        <f t="shared" si="1122"/>
        <v/>
      </c>
      <c r="K7131" s="92" t="str">
        <f t="shared" si="1123"/>
        <v/>
      </c>
      <c r="L7131" s="92" t="str">
        <f t="shared" si="1124"/>
        <v/>
      </c>
      <c r="M7131" s="95" t="str">
        <f>IF(A7131&lt;&gt;"",IF(MID(C7131,1,1)="c",SigmaEpsConcrete(I7131,$AN$30:$AN$33,$AR$30:$AR$33,$AS$26,$AS$27,$AS$28,$AQ$20,$AU$19),""),"")</f>
        <v/>
      </c>
      <c r="N7131" s="95" t="str">
        <f>IF(A7131&lt;&gt;"",IF(MID(C7131,1,1)="r",SigmaEpsReinf(J7131,$AS$42:$AS$43,$AS$41,$AS$39,$AS$40,$AQ$38),""),"")</f>
        <v/>
      </c>
      <c r="Q7131" s="92" t="str">
        <f t="shared" si="1126"/>
        <v/>
      </c>
      <c r="R7131" s="92" t="str">
        <f t="shared" si="1127"/>
        <v/>
      </c>
      <c r="U7131" s="5"/>
      <c r="V7131" s="5"/>
      <c r="W7131" s="94" t="str">
        <f t="shared" si="1125"/>
        <v/>
      </c>
      <c r="X7131" s="94" t="str">
        <f t="shared" si="1128"/>
        <v/>
      </c>
      <c r="Y7131" s="5"/>
      <c r="BK7131" s="8"/>
      <c r="BL7131" s="5"/>
      <c r="BM7131" s="5"/>
      <c r="BN7131" s="5"/>
      <c r="BO7131" s="5"/>
      <c r="BP7131" s="1"/>
      <c r="BQ7131" s="1"/>
      <c r="BR7131" s="1"/>
      <c r="BS7131" s="1"/>
      <c r="BT7131" s="1"/>
      <c r="BU7131" s="4"/>
      <c r="BV7131" s="1"/>
      <c r="BW7131" s="3"/>
      <c r="BX7131" s="4"/>
      <c r="BY7131" s="5"/>
      <c r="BZ7131" s="5"/>
      <c r="CA7131" s="5"/>
      <c r="CB7131" s="5"/>
      <c r="CC7131" s="5"/>
      <c r="CD7131" s="43"/>
    </row>
    <row r="7132" spans="1:82" x14ac:dyDescent="0.25">
      <c r="A7132" s="8"/>
      <c r="B7132" s="5"/>
      <c r="C7132" s="5"/>
      <c r="D7132" s="5"/>
      <c r="E7132" s="5"/>
      <c r="F7132" s="94" t="str">
        <f t="shared" si="1119"/>
        <v/>
      </c>
      <c r="G7132" s="94" t="str">
        <f t="shared" si="1120"/>
        <v/>
      </c>
      <c r="H7132" s="127" t="str">
        <f>IF(A7132&lt;&gt;"",IF(MID(C7132,1,1)="c",$AS$26,IF(MID(C7132,1,1)="r",$AS$41,IF(MID(C7132,1,1)="p",#REF!,#REF!))),"")</f>
        <v/>
      </c>
      <c r="I7132" s="92" t="str">
        <f t="shared" si="1121"/>
        <v/>
      </c>
      <c r="J7132" s="92" t="str">
        <f t="shared" si="1122"/>
        <v/>
      </c>
      <c r="K7132" s="92" t="str">
        <f t="shared" si="1123"/>
        <v/>
      </c>
      <c r="L7132" s="92" t="str">
        <f t="shared" si="1124"/>
        <v/>
      </c>
      <c r="M7132" s="95" t="str">
        <f>IF(A7132&lt;&gt;"",IF(MID(C7132,1,1)="c",SigmaEpsConcrete(I7132,$AN$30:$AN$33,$AR$30:$AR$33,$AS$26,$AS$27,$AS$28,$AQ$20,$AU$19),""),"")</f>
        <v/>
      </c>
      <c r="N7132" s="95" t="str">
        <f>IF(A7132&lt;&gt;"",IF(MID(C7132,1,1)="r",SigmaEpsReinf(J7132,$AS$42:$AS$43,$AS$41,$AS$39,$AS$40,$AQ$38),""),"")</f>
        <v/>
      </c>
      <c r="Q7132" s="92" t="str">
        <f t="shared" si="1126"/>
        <v/>
      </c>
      <c r="R7132" s="92" t="str">
        <f t="shared" si="1127"/>
        <v/>
      </c>
      <c r="U7132" s="5"/>
      <c r="V7132" s="5"/>
      <c r="W7132" s="94" t="str">
        <f t="shared" si="1125"/>
        <v/>
      </c>
      <c r="X7132" s="94" t="str">
        <f t="shared" si="1128"/>
        <v/>
      </c>
      <c r="Y7132" s="5"/>
      <c r="BK7132" s="8"/>
      <c r="BL7132" s="5"/>
      <c r="BM7132" s="5"/>
      <c r="BN7132" s="5"/>
      <c r="BO7132" s="5"/>
      <c r="BP7132" s="1"/>
      <c r="BQ7132" s="1"/>
      <c r="BR7132" s="1"/>
      <c r="BS7132" s="1"/>
      <c r="BT7132" s="1"/>
      <c r="BU7132" s="4"/>
      <c r="BV7132" s="1"/>
      <c r="BW7132" s="3"/>
      <c r="BX7132" s="4"/>
      <c r="BY7132" s="5"/>
      <c r="BZ7132" s="5"/>
      <c r="CA7132" s="5"/>
      <c r="CB7132" s="5"/>
      <c r="CC7132" s="5"/>
      <c r="CD7132" s="43"/>
    </row>
    <row r="7133" spans="1:82" x14ac:dyDescent="0.25">
      <c r="A7133" s="8"/>
      <c r="B7133" s="5"/>
      <c r="C7133" s="5"/>
      <c r="D7133" s="5"/>
      <c r="E7133" s="5"/>
      <c r="F7133" s="94" t="str">
        <f t="shared" si="1119"/>
        <v/>
      </c>
      <c r="G7133" s="94" t="str">
        <f t="shared" si="1120"/>
        <v/>
      </c>
      <c r="H7133" s="127" t="str">
        <f>IF(A7133&lt;&gt;"",IF(MID(C7133,1,1)="c",$AS$26,IF(MID(C7133,1,1)="r",$AS$41,IF(MID(C7133,1,1)="p",#REF!,#REF!))),"")</f>
        <v/>
      </c>
      <c r="I7133" s="92" t="str">
        <f t="shared" si="1121"/>
        <v/>
      </c>
      <c r="J7133" s="92" t="str">
        <f t="shared" si="1122"/>
        <v/>
      </c>
      <c r="K7133" s="92" t="str">
        <f t="shared" si="1123"/>
        <v/>
      </c>
      <c r="L7133" s="92" t="str">
        <f t="shared" si="1124"/>
        <v/>
      </c>
      <c r="M7133" s="95" t="str">
        <f>IF(A7133&lt;&gt;"",IF(MID(C7133,1,1)="c",SigmaEpsConcrete(I7133,$AN$30:$AN$33,$AR$30:$AR$33,$AS$26,$AS$27,$AS$28,$AQ$20,$AU$19),""),"")</f>
        <v/>
      </c>
      <c r="N7133" s="95" t="str">
        <f>IF(A7133&lt;&gt;"",IF(MID(C7133,1,1)="r",SigmaEpsReinf(J7133,$AS$42:$AS$43,$AS$41,$AS$39,$AS$40,$AQ$38),""),"")</f>
        <v/>
      </c>
      <c r="Q7133" s="92" t="str">
        <f t="shared" si="1126"/>
        <v/>
      </c>
      <c r="R7133" s="92" t="str">
        <f t="shared" si="1127"/>
        <v/>
      </c>
      <c r="U7133" s="5"/>
      <c r="V7133" s="5"/>
      <c r="W7133" s="94" t="str">
        <f t="shared" si="1125"/>
        <v/>
      </c>
      <c r="X7133" s="94" t="str">
        <f t="shared" si="1128"/>
        <v/>
      </c>
      <c r="Y7133" s="5"/>
      <c r="BK7133" s="8"/>
      <c r="BL7133" s="5"/>
      <c r="BM7133" s="5"/>
      <c r="BN7133" s="5"/>
      <c r="BO7133" s="5"/>
      <c r="BP7133" s="1"/>
      <c r="BQ7133" s="1"/>
      <c r="BR7133" s="1"/>
      <c r="BS7133" s="1"/>
      <c r="BT7133" s="1"/>
      <c r="BU7133" s="4"/>
      <c r="BV7133" s="1"/>
      <c r="BW7133" s="3"/>
      <c r="BX7133" s="4"/>
      <c r="BY7133" s="5"/>
      <c r="BZ7133" s="5"/>
      <c r="CA7133" s="5"/>
      <c r="CB7133" s="5"/>
      <c r="CC7133" s="5"/>
      <c r="CD7133" s="43"/>
    </row>
    <row r="7134" spans="1:82" x14ac:dyDescent="0.25">
      <c r="A7134" s="8"/>
      <c r="B7134" s="5"/>
      <c r="C7134" s="5"/>
      <c r="D7134" s="5"/>
      <c r="E7134" s="5"/>
      <c r="F7134" s="94" t="str">
        <f t="shared" si="1119"/>
        <v/>
      </c>
      <c r="G7134" s="94" t="str">
        <f t="shared" si="1120"/>
        <v/>
      </c>
      <c r="H7134" s="127" t="str">
        <f>IF(A7134&lt;&gt;"",IF(MID(C7134,1,1)="c",$AS$26,IF(MID(C7134,1,1)="r",$AS$41,IF(MID(C7134,1,1)="p",#REF!,#REF!))),"")</f>
        <v/>
      </c>
      <c r="I7134" s="92" t="str">
        <f t="shared" si="1121"/>
        <v/>
      </c>
      <c r="J7134" s="92" t="str">
        <f t="shared" si="1122"/>
        <v/>
      </c>
      <c r="K7134" s="92" t="str">
        <f t="shared" si="1123"/>
        <v/>
      </c>
      <c r="L7134" s="92" t="str">
        <f t="shared" si="1124"/>
        <v/>
      </c>
      <c r="M7134" s="95" t="str">
        <f>IF(A7134&lt;&gt;"",IF(MID(C7134,1,1)="c",SigmaEpsConcrete(I7134,$AN$30:$AN$33,$AR$30:$AR$33,$AS$26,$AS$27,$AS$28,$AQ$20,$AU$19),""),"")</f>
        <v/>
      </c>
      <c r="N7134" s="95" t="str">
        <f>IF(A7134&lt;&gt;"",IF(MID(C7134,1,1)="r",SigmaEpsReinf(J7134,$AS$42:$AS$43,$AS$41,$AS$39,$AS$40,$AQ$38),""),"")</f>
        <v/>
      </c>
      <c r="Q7134" s="92" t="str">
        <f t="shared" si="1126"/>
        <v/>
      </c>
      <c r="R7134" s="92" t="str">
        <f t="shared" si="1127"/>
        <v/>
      </c>
      <c r="U7134" s="5"/>
      <c r="V7134" s="5"/>
      <c r="W7134" s="94" t="str">
        <f t="shared" si="1125"/>
        <v/>
      </c>
      <c r="X7134" s="94" t="str">
        <f t="shared" si="1128"/>
        <v/>
      </c>
      <c r="Y7134" s="5"/>
      <c r="BK7134" s="8"/>
      <c r="BL7134" s="5"/>
      <c r="BM7134" s="5"/>
      <c r="BN7134" s="5"/>
      <c r="BO7134" s="5"/>
      <c r="BP7134" s="1"/>
      <c r="BQ7134" s="1"/>
      <c r="BR7134" s="1"/>
      <c r="BS7134" s="1"/>
      <c r="BT7134" s="1"/>
      <c r="BU7134" s="4"/>
      <c r="BV7134" s="1"/>
      <c r="BW7134" s="3"/>
      <c r="BX7134" s="4"/>
      <c r="BY7134" s="5"/>
      <c r="BZ7134" s="5"/>
      <c r="CA7134" s="5"/>
      <c r="CB7134" s="5"/>
      <c r="CC7134" s="5"/>
      <c r="CD7134" s="43"/>
    </row>
    <row r="7135" spans="1:82" x14ac:dyDescent="0.25">
      <c r="A7135" s="8"/>
      <c r="B7135" s="5"/>
      <c r="C7135" s="5"/>
      <c r="D7135" s="5"/>
      <c r="E7135" s="5"/>
      <c r="F7135" s="94" t="str">
        <f t="shared" si="1119"/>
        <v/>
      </c>
      <c r="G7135" s="94" t="str">
        <f t="shared" si="1120"/>
        <v/>
      </c>
      <c r="H7135" s="127" t="str">
        <f>IF(A7135&lt;&gt;"",IF(MID(C7135,1,1)="c",$AS$26,IF(MID(C7135,1,1)="r",$AS$41,IF(MID(C7135,1,1)="p",#REF!,#REF!))),"")</f>
        <v/>
      </c>
      <c r="I7135" s="92" t="str">
        <f t="shared" si="1121"/>
        <v/>
      </c>
      <c r="J7135" s="92" t="str">
        <f t="shared" si="1122"/>
        <v/>
      </c>
      <c r="K7135" s="92" t="str">
        <f t="shared" si="1123"/>
        <v/>
      </c>
      <c r="L7135" s="92" t="str">
        <f t="shared" si="1124"/>
        <v/>
      </c>
      <c r="M7135" s="95" t="str">
        <f>IF(A7135&lt;&gt;"",IF(MID(C7135,1,1)="c",SigmaEpsConcrete(I7135,$AN$30:$AN$33,$AR$30:$AR$33,$AS$26,$AS$27,$AS$28,$AQ$20,$AU$19),""),"")</f>
        <v/>
      </c>
      <c r="N7135" s="95" t="str">
        <f>IF(A7135&lt;&gt;"",IF(MID(C7135,1,1)="r",SigmaEpsReinf(J7135,$AS$42:$AS$43,$AS$41,$AS$39,$AS$40,$AQ$38),""),"")</f>
        <v/>
      </c>
      <c r="Q7135" s="92" t="str">
        <f t="shared" si="1126"/>
        <v/>
      </c>
      <c r="R7135" s="92" t="str">
        <f t="shared" si="1127"/>
        <v/>
      </c>
      <c r="U7135" s="5"/>
      <c r="V7135" s="5"/>
      <c r="W7135" s="94" t="str">
        <f t="shared" si="1125"/>
        <v/>
      </c>
      <c r="X7135" s="94" t="str">
        <f t="shared" si="1128"/>
        <v/>
      </c>
      <c r="Y7135" s="5"/>
      <c r="BK7135" s="8"/>
      <c r="BL7135" s="5"/>
      <c r="BM7135" s="5"/>
      <c r="BN7135" s="5"/>
      <c r="BO7135" s="5"/>
      <c r="BP7135" s="1"/>
      <c r="BQ7135" s="1"/>
      <c r="BR7135" s="1"/>
      <c r="BS7135" s="1"/>
      <c r="BT7135" s="1"/>
      <c r="BU7135" s="4"/>
      <c r="BV7135" s="1"/>
      <c r="BW7135" s="3"/>
      <c r="BX7135" s="4"/>
      <c r="BY7135" s="5"/>
      <c r="BZ7135" s="5"/>
      <c r="CA7135" s="5"/>
      <c r="CB7135" s="5"/>
      <c r="CC7135" s="5"/>
      <c r="CD7135" s="43"/>
    </row>
    <row r="7136" spans="1:82" x14ac:dyDescent="0.25">
      <c r="A7136" s="8"/>
      <c r="B7136" s="5"/>
      <c r="C7136" s="5"/>
      <c r="D7136" s="5"/>
      <c r="E7136" s="5"/>
      <c r="F7136" s="94" t="str">
        <f t="shared" si="1119"/>
        <v/>
      </c>
      <c r="G7136" s="94" t="str">
        <f t="shared" si="1120"/>
        <v/>
      </c>
      <c r="H7136" s="127" t="str">
        <f>IF(A7136&lt;&gt;"",IF(MID(C7136,1,1)="c",$AS$26,IF(MID(C7136,1,1)="r",$AS$41,IF(MID(C7136,1,1)="p",#REF!,#REF!))),"")</f>
        <v/>
      </c>
      <c r="I7136" s="92" t="str">
        <f t="shared" si="1121"/>
        <v/>
      </c>
      <c r="J7136" s="92" t="str">
        <f t="shared" si="1122"/>
        <v/>
      </c>
      <c r="K7136" s="92" t="str">
        <f t="shared" si="1123"/>
        <v/>
      </c>
      <c r="L7136" s="92" t="str">
        <f t="shared" si="1124"/>
        <v/>
      </c>
      <c r="M7136" s="95" t="str">
        <f>IF(A7136&lt;&gt;"",IF(MID(C7136,1,1)="c",SigmaEpsConcrete(I7136,$AN$30:$AN$33,$AR$30:$AR$33,$AS$26,$AS$27,$AS$28,$AQ$20,$AU$19),""),"")</f>
        <v/>
      </c>
      <c r="N7136" s="95" t="str">
        <f>IF(A7136&lt;&gt;"",IF(MID(C7136,1,1)="r",SigmaEpsReinf(J7136,$AS$42:$AS$43,$AS$41,$AS$39,$AS$40,$AQ$38),""),"")</f>
        <v/>
      </c>
      <c r="Q7136" s="92" t="str">
        <f t="shared" si="1126"/>
        <v/>
      </c>
      <c r="R7136" s="92" t="str">
        <f t="shared" si="1127"/>
        <v/>
      </c>
      <c r="U7136" s="5"/>
      <c r="V7136" s="5"/>
      <c r="W7136" s="94" t="str">
        <f t="shared" si="1125"/>
        <v/>
      </c>
      <c r="X7136" s="94" t="str">
        <f t="shared" si="1128"/>
        <v/>
      </c>
      <c r="Y7136" s="5"/>
      <c r="BK7136" s="8"/>
      <c r="BL7136" s="5"/>
      <c r="BM7136" s="5"/>
      <c r="BN7136" s="5"/>
      <c r="BO7136" s="5"/>
      <c r="BP7136" s="1"/>
      <c r="BQ7136" s="1"/>
      <c r="BR7136" s="1"/>
      <c r="BS7136" s="1"/>
      <c r="BT7136" s="1"/>
      <c r="BU7136" s="4"/>
      <c r="BV7136" s="1"/>
      <c r="BW7136" s="3"/>
      <c r="BX7136" s="4"/>
      <c r="BY7136" s="5"/>
      <c r="BZ7136" s="5"/>
      <c r="CA7136" s="5"/>
      <c r="CB7136" s="5"/>
      <c r="CC7136" s="5"/>
      <c r="CD7136" s="43"/>
    </row>
    <row r="7137" spans="1:82" x14ac:dyDescent="0.25">
      <c r="A7137" s="8"/>
      <c r="B7137" s="5"/>
      <c r="C7137" s="5"/>
      <c r="D7137" s="5"/>
      <c r="E7137" s="5"/>
      <c r="F7137" s="94" t="str">
        <f t="shared" si="1119"/>
        <v/>
      </c>
      <c r="G7137" s="94" t="str">
        <f t="shared" si="1120"/>
        <v/>
      </c>
      <c r="H7137" s="127" t="str">
        <f>IF(A7137&lt;&gt;"",IF(MID(C7137,1,1)="c",$AS$26,IF(MID(C7137,1,1)="r",$AS$41,IF(MID(C7137,1,1)="p",#REF!,#REF!))),"")</f>
        <v/>
      </c>
      <c r="I7137" s="92" t="str">
        <f t="shared" si="1121"/>
        <v/>
      </c>
      <c r="J7137" s="92" t="str">
        <f t="shared" si="1122"/>
        <v/>
      </c>
      <c r="K7137" s="92" t="str">
        <f t="shared" si="1123"/>
        <v/>
      </c>
      <c r="L7137" s="92" t="str">
        <f t="shared" si="1124"/>
        <v/>
      </c>
      <c r="M7137" s="95" t="str">
        <f>IF(A7137&lt;&gt;"",IF(MID(C7137,1,1)="c",SigmaEpsConcrete(I7137,$AN$30:$AN$33,$AR$30:$AR$33,$AS$26,$AS$27,$AS$28,$AQ$20,$AU$19),""),"")</f>
        <v/>
      </c>
      <c r="N7137" s="95" t="str">
        <f>IF(A7137&lt;&gt;"",IF(MID(C7137,1,1)="r",SigmaEpsReinf(J7137,$AS$42:$AS$43,$AS$41,$AS$39,$AS$40,$AQ$38),""),"")</f>
        <v/>
      </c>
      <c r="Q7137" s="92" t="str">
        <f t="shared" si="1126"/>
        <v/>
      </c>
      <c r="R7137" s="92" t="str">
        <f t="shared" si="1127"/>
        <v/>
      </c>
      <c r="U7137" s="5"/>
      <c r="V7137" s="5"/>
      <c r="W7137" s="94" t="str">
        <f t="shared" si="1125"/>
        <v/>
      </c>
      <c r="X7137" s="94" t="str">
        <f t="shared" si="1128"/>
        <v/>
      </c>
      <c r="Y7137" s="5"/>
      <c r="BK7137" s="8"/>
      <c r="BL7137" s="5"/>
      <c r="BM7137" s="5"/>
      <c r="BN7137" s="5"/>
      <c r="BO7137" s="5"/>
      <c r="BP7137" s="1"/>
      <c r="BQ7137" s="1"/>
      <c r="BR7137" s="1"/>
      <c r="BS7137" s="1"/>
      <c r="BT7137" s="1"/>
      <c r="BU7137" s="4"/>
      <c r="BV7137" s="1"/>
      <c r="BW7137" s="3"/>
      <c r="BX7137" s="4"/>
      <c r="BY7137" s="5"/>
      <c r="BZ7137" s="5"/>
      <c r="CA7137" s="5"/>
      <c r="CB7137" s="5"/>
      <c r="CC7137" s="5"/>
      <c r="CD7137" s="43"/>
    </row>
    <row r="7138" spans="1:82" x14ac:dyDescent="0.25">
      <c r="A7138" s="8"/>
      <c r="B7138" s="5"/>
      <c r="C7138" s="5"/>
      <c r="D7138" s="5"/>
      <c r="E7138" s="5"/>
      <c r="F7138" s="94" t="str">
        <f t="shared" si="1119"/>
        <v/>
      </c>
      <c r="G7138" s="94" t="str">
        <f t="shared" si="1120"/>
        <v/>
      </c>
      <c r="H7138" s="127" t="str">
        <f>IF(A7138&lt;&gt;"",IF(MID(C7138,1,1)="c",$AS$26,IF(MID(C7138,1,1)="r",$AS$41,IF(MID(C7138,1,1)="p",#REF!,#REF!))),"")</f>
        <v/>
      </c>
      <c r="I7138" s="92" t="str">
        <f t="shared" si="1121"/>
        <v/>
      </c>
      <c r="J7138" s="92" t="str">
        <f t="shared" si="1122"/>
        <v/>
      </c>
      <c r="K7138" s="92" t="str">
        <f t="shared" si="1123"/>
        <v/>
      </c>
      <c r="L7138" s="92" t="str">
        <f t="shared" si="1124"/>
        <v/>
      </c>
      <c r="M7138" s="95" t="str">
        <f>IF(A7138&lt;&gt;"",IF(MID(C7138,1,1)="c",SigmaEpsConcrete(I7138,$AN$30:$AN$33,$AR$30:$AR$33,$AS$26,$AS$27,$AS$28,$AQ$20,$AU$19),""),"")</f>
        <v/>
      </c>
      <c r="N7138" s="95" t="str">
        <f>IF(A7138&lt;&gt;"",IF(MID(C7138,1,1)="r",SigmaEpsReinf(J7138,$AS$42:$AS$43,$AS$41,$AS$39,$AS$40,$AQ$38),""),"")</f>
        <v/>
      </c>
      <c r="Q7138" s="92" t="str">
        <f t="shared" si="1126"/>
        <v/>
      </c>
      <c r="R7138" s="92" t="str">
        <f t="shared" si="1127"/>
        <v/>
      </c>
      <c r="U7138" s="5"/>
      <c r="V7138" s="5"/>
      <c r="W7138" s="94" t="str">
        <f t="shared" si="1125"/>
        <v/>
      </c>
      <c r="X7138" s="94" t="str">
        <f t="shared" si="1128"/>
        <v/>
      </c>
      <c r="Y7138" s="5"/>
      <c r="BK7138" s="8"/>
      <c r="BL7138" s="5"/>
      <c r="BM7138" s="5"/>
      <c r="BN7138" s="5"/>
      <c r="BO7138" s="5"/>
      <c r="BP7138" s="1"/>
      <c r="BQ7138" s="1"/>
      <c r="BR7138" s="1"/>
      <c r="BS7138" s="1"/>
      <c r="BT7138" s="1"/>
      <c r="BU7138" s="4"/>
      <c r="BV7138" s="1"/>
      <c r="BW7138" s="3"/>
      <c r="BX7138" s="4"/>
      <c r="BY7138" s="5"/>
      <c r="BZ7138" s="5"/>
      <c r="CA7138" s="5"/>
      <c r="CB7138" s="5"/>
      <c r="CC7138" s="5"/>
      <c r="CD7138" s="43"/>
    </row>
    <row r="7139" spans="1:82" x14ac:dyDescent="0.25">
      <c r="A7139" s="8"/>
      <c r="B7139" s="5"/>
      <c r="C7139" s="5"/>
      <c r="D7139" s="5"/>
      <c r="E7139" s="5"/>
      <c r="F7139" s="94" t="str">
        <f t="shared" si="1119"/>
        <v/>
      </c>
      <c r="G7139" s="94" t="str">
        <f t="shared" si="1120"/>
        <v/>
      </c>
      <c r="H7139" s="127" t="str">
        <f>IF(A7139&lt;&gt;"",IF(MID(C7139,1,1)="c",$AS$26,IF(MID(C7139,1,1)="r",$AS$41,IF(MID(C7139,1,1)="p",#REF!,#REF!))),"")</f>
        <v/>
      </c>
      <c r="I7139" s="92" t="str">
        <f t="shared" si="1121"/>
        <v/>
      </c>
      <c r="J7139" s="92" t="str">
        <f t="shared" si="1122"/>
        <v/>
      </c>
      <c r="K7139" s="92" t="str">
        <f t="shared" si="1123"/>
        <v/>
      </c>
      <c r="L7139" s="92" t="str">
        <f t="shared" si="1124"/>
        <v/>
      </c>
      <c r="M7139" s="95" t="str">
        <f>IF(A7139&lt;&gt;"",IF(MID(C7139,1,1)="c",SigmaEpsConcrete(I7139,$AN$30:$AN$33,$AR$30:$AR$33,$AS$26,$AS$27,$AS$28,$AQ$20,$AU$19),""),"")</f>
        <v/>
      </c>
      <c r="N7139" s="95" t="str">
        <f>IF(A7139&lt;&gt;"",IF(MID(C7139,1,1)="r",SigmaEpsReinf(J7139,$AS$42:$AS$43,$AS$41,$AS$39,$AS$40,$AQ$38),""),"")</f>
        <v/>
      </c>
      <c r="Q7139" s="92" t="str">
        <f t="shared" si="1126"/>
        <v/>
      </c>
      <c r="R7139" s="92" t="str">
        <f t="shared" si="1127"/>
        <v/>
      </c>
      <c r="U7139" s="5"/>
      <c r="V7139" s="5"/>
      <c r="W7139" s="94" t="str">
        <f t="shared" si="1125"/>
        <v/>
      </c>
      <c r="X7139" s="94" t="str">
        <f t="shared" si="1128"/>
        <v/>
      </c>
      <c r="Y7139" s="5"/>
      <c r="BK7139" s="8"/>
      <c r="BL7139" s="5"/>
      <c r="BM7139" s="5"/>
      <c r="BN7139" s="5"/>
      <c r="BO7139" s="5"/>
      <c r="BP7139" s="1"/>
      <c r="BQ7139" s="1"/>
      <c r="BR7139" s="1"/>
      <c r="BS7139" s="1"/>
      <c r="BT7139" s="1"/>
      <c r="BU7139" s="4"/>
      <c r="BV7139" s="1"/>
      <c r="BW7139" s="3"/>
      <c r="BX7139" s="4"/>
      <c r="BY7139" s="5"/>
      <c r="BZ7139" s="5"/>
      <c r="CA7139" s="5"/>
      <c r="CB7139" s="5"/>
      <c r="CC7139" s="5"/>
      <c r="CD7139" s="43"/>
    </row>
    <row r="7140" spans="1:82" x14ac:dyDescent="0.25">
      <c r="A7140" s="8"/>
      <c r="B7140" s="5"/>
      <c r="C7140" s="5"/>
      <c r="D7140" s="5"/>
      <c r="E7140" s="5"/>
      <c r="F7140" s="94" t="str">
        <f t="shared" si="1119"/>
        <v/>
      </c>
      <c r="G7140" s="94" t="str">
        <f t="shared" si="1120"/>
        <v/>
      </c>
      <c r="H7140" s="127" t="str">
        <f>IF(A7140&lt;&gt;"",IF(MID(C7140,1,1)="c",$AS$26,IF(MID(C7140,1,1)="r",$AS$41,IF(MID(C7140,1,1)="p",#REF!,#REF!))),"")</f>
        <v/>
      </c>
      <c r="I7140" s="92" t="str">
        <f t="shared" si="1121"/>
        <v/>
      </c>
      <c r="J7140" s="92" t="str">
        <f t="shared" si="1122"/>
        <v/>
      </c>
      <c r="K7140" s="92" t="str">
        <f t="shared" si="1123"/>
        <v/>
      </c>
      <c r="L7140" s="92" t="str">
        <f t="shared" si="1124"/>
        <v/>
      </c>
      <c r="M7140" s="95" t="str">
        <f>IF(A7140&lt;&gt;"",IF(MID(C7140,1,1)="c",SigmaEpsConcrete(I7140,$AN$30:$AN$33,$AR$30:$AR$33,$AS$26,$AS$27,$AS$28,$AQ$20,$AU$19),""),"")</f>
        <v/>
      </c>
      <c r="N7140" s="95" t="str">
        <f>IF(A7140&lt;&gt;"",IF(MID(C7140,1,1)="r",SigmaEpsReinf(J7140,$AS$42:$AS$43,$AS$41,$AS$39,$AS$40,$AQ$38),""),"")</f>
        <v/>
      </c>
      <c r="Q7140" s="92" t="str">
        <f t="shared" si="1126"/>
        <v/>
      </c>
      <c r="R7140" s="92" t="str">
        <f t="shared" si="1127"/>
        <v/>
      </c>
      <c r="U7140" s="5"/>
      <c r="V7140" s="5"/>
      <c r="W7140" s="94" t="str">
        <f t="shared" si="1125"/>
        <v/>
      </c>
      <c r="X7140" s="94" t="str">
        <f t="shared" si="1128"/>
        <v/>
      </c>
      <c r="Y7140" s="5"/>
      <c r="BK7140" s="8"/>
      <c r="BL7140" s="5"/>
      <c r="BM7140" s="5"/>
      <c r="BN7140" s="5"/>
      <c r="BO7140" s="5"/>
      <c r="BP7140" s="1"/>
      <c r="BQ7140" s="1"/>
      <c r="BR7140" s="1"/>
      <c r="BS7140" s="1"/>
      <c r="BT7140" s="1"/>
      <c r="BU7140" s="4"/>
      <c r="BV7140" s="1"/>
      <c r="BW7140" s="3"/>
      <c r="BX7140" s="4"/>
      <c r="BY7140" s="5"/>
      <c r="BZ7140" s="5"/>
      <c r="CA7140" s="5"/>
      <c r="CB7140" s="5"/>
      <c r="CC7140" s="5"/>
      <c r="CD7140" s="43"/>
    </row>
    <row r="7141" spans="1:82" x14ac:dyDescent="0.25">
      <c r="A7141" s="8"/>
      <c r="B7141" s="5"/>
      <c r="C7141" s="5"/>
      <c r="D7141" s="5"/>
      <c r="E7141" s="5"/>
      <c r="F7141" s="94" t="str">
        <f t="shared" si="1119"/>
        <v/>
      </c>
      <c r="G7141" s="94" t="str">
        <f t="shared" si="1120"/>
        <v/>
      </c>
      <c r="H7141" s="127" t="str">
        <f>IF(A7141&lt;&gt;"",IF(MID(C7141,1,1)="c",$AS$26,IF(MID(C7141,1,1)="r",$AS$41,IF(MID(C7141,1,1)="p",#REF!,#REF!))),"")</f>
        <v/>
      </c>
      <c r="I7141" s="92" t="str">
        <f t="shared" si="1121"/>
        <v/>
      </c>
      <c r="J7141" s="92" t="str">
        <f t="shared" si="1122"/>
        <v/>
      </c>
      <c r="K7141" s="92" t="str">
        <f t="shared" si="1123"/>
        <v/>
      </c>
      <c r="L7141" s="92" t="str">
        <f t="shared" si="1124"/>
        <v/>
      </c>
      <c r="M7141" s="95" t="str">
        <f>IF(A7141&lt;&gt;"",IF(MID(C7141,1,1)="c",SigmaEpsConcrete(I7141,$AN$30:$AN$33,$AR$30:$AR$33,$AS$26,$AS$27,$AS$28,$AQ$20,$AU$19),""),"")</f>
        <v/>
      </c>
      <c r="N7141" s="95" t="str">
        <f>IF(A7141&lt;&gt;"",IF(MID(C7141,1,1)="r",SigmaEpsReinf(J7141,$AS$42:$AS$43,$AS$41,$AS$39,$AS$40,$AQ$38),""),"")</f>
        <v/>
      </c>
      <c r="Q7141" s="92" t="str">
        <f t="shared" si="1126"/>
        <v/>
      </c>
      <c r="R7141" s="92" t="str">
        <f t="shared" si="1127"/>
        <v/>
      </c>
      <c r="U7141" s="5"/>
      <c r="V7141" s="5"/>
      <c r="W7141" s="94" t="str">
        <f t="shared" si="1125"/>
        <v/>
      </c>
      <c r="X7141" s="94" t="str">
        <f t="shared" si="1128"/>
        <v/>
      </c>
      <c r="Y7141" s="5"/>
      <c r="BK7141" s="8"/>
      <c r="BL7141" s="5"/>
      <c r="BM7141" s="5"/>
      <c r="BN7141" s="5"/>
      <c r="BO7141" s="5"/>
      <c r="BP7141" s="1"/>
      <c r="BQ7141" s="1"/>
      <c r="BR7141" s="1"/>
      <c r="BS7141" s="1"/>
      <c r="BT7141" s="1"/>
      <c r="BU7141" s="4"/>
      <c r="BV7141" s="1"/>
      <c r="BW7141" s="3"/>
      <c r="BX7141" s="4"/>
      <c r="BY7141" s="5"/>
      <c r="BZ7141" s="5"/>
      <c r="CA7141" s="5"/>
      <c r="CB7141" s="5"/>
      <c r="CC7141" s="5"/>
      <c r="CD7141" s="43"/>
    </row>
    <row r="7142" spans="1:82" x14ac:dyDescent="0.25">
      <c r="A7142" s="8"/>
      <c r="B7142" s="5"/>
      <c r="C7142" s="5"/>
      <c r="D7142" s="5"/>
      <c r="E7142" s="5"/>
      <c r="F7142" s="94" t="str">
        <f t="shared" si="1119"/>
        <v/>
      </c>
      <c r="G7142" s="94" t="str">
        <f t="shared" si="1120"/>
        <v/>
      </c>
      <c r="H7142" s="127" t="str">
        <f>IF(A7142&lt;&gt;"",IF(MID(C7142,1,1)="c",$AS$26,IF(MID(C7142,1,1)="r",$AS$41,IF(MID(C7142,1,1)="p",#REF!,#REF!))),"")</f>
        <v/>
      </c>
      <c r="I7142" s="92" t="str">
        <f t="shared" si="1121"/>
        <v/>
      </c>
      <c r="J7142" s="92" t="str">
        <f t="shared" si="1122"/>
        <v/>
      </c>
      <c r="K7142" s="92" t="str">
        <f t="shared" si="1123"/>
        <v/>
      </c>
      <c r="L7142" s="92" t="str">
        <f t="shared" si="1124"/>
        <v/>
      </c>
      <c r="M7142" s="95" t="str">
        <f>IF(A7142&lt;&gt;"",IF(MID(C7142,1,1)="c",SigmaEpsConcrete(I7142,$AN$30:$AN$33,$AR$30:$AR$33,$AS$26,$AS$27,$AS$28,$AQ$20,$AU$19),""),"")</f>
        <v/>
      </c>
      <c r="N7142" s="95" t="str">
        <f>IF(A7142&lt;&gt;"",IF(MID(C7142,1,1)="r",SigmaEpsReinf(J7142,$AS$42:$AS$43,$AS$41,$AS$39,$AS$40,$AQ$38),""),"")</f>
        <v/>
      </c>
      <c r="Q7142" s="92" t="str">
        <f t="shared" si="1126"/>
        <v/>
      </c>
      <c r="R7142" s="92" t="str">
        <f t="shared" si="1127"/>
        <v/>
      </c>
      <c r="U7142" s="5"/>
      <c r="V7142" s="5"/>
      <c r="W7142" s="94" t="str">
        <f t="shared" si="1125"/>
        <v/>
      </c>
      <c r="X7142" s="94" t="str">
        <f t="shared" si="1128"/>
        <v/>
      </c>
      <c r="Y7142" s="5"/>
      <c r="BK7142" s="8"/>
      <c r="BL7142" s="5"/>
      <c r="BM7142" s="5"/>
      <c r="BN7142" s="5"/>
      <c r="BO7142" s="5"/>
      <c r="BP7142" s="1"/>
      <c r="BQ7142" s="1"/>
      <c r="BR7142" s="1"/>
      <c r="BS7142" s="1"/>
      <c r="BT7142" s="1"/>
      <c r="BU7142" s="4"/>
      <c r="BV7142" s="1"/>
      <c r="BW7142" s="3"/>
      <c r="BX7142" s="4"/>
      <c r="BY7142" s="5"/>
      <c r="BZ7142" s="5"/>
      <c r="CA7142" s="5"/>
      <c r="CB7142" s="5"/>
      <c r="CC7142" s="5"/>
      <c r="CD7142" s="43"/>
    </row>
    <row r="7143" spans="1:82" x14ac:dyDescent="0.25">
      <c r="A7143" s="8"/>
      <c r="B7143" s="5"/>
      <c r="C7143" s="5"/>
      <c r="D7143" s="5"/>
      <c r="E7143" s="5"/>
      <c r="F7143" s="94" t="str">
        <f t="shared" si="1119"/>
        <v/>
      </c>
      <c r="G7143" s="94" t="str">
        <f t="shared" si="1120"/>
        <v/>
      </c>
      <c r="H7143" s="127" t="str">
        <f>IF(A7143&lt;&gt;"",IF(MID(C7143,1,1)="c",$AS$26,IF(MID(C7143,1,1)="r",$AS$41,IF(MID(C7143,1,1)="p",#REF!,#REF!))),"")</f>
        <v/>
      </c>
      <c r="I7143" s="92" t="str">
        <f t="shared" si="1121"/>
        <v/>
      </c>
      <c r="J7143" s="92" t="str">
        <f t="shared" si="1122"/>
        <v/>
      </c>
      <c r="K7143" s="92" t="str">
        <f t="shared" si="1123"/>
        <v/>
      </c>
      <c r="L7143" s="92" t="str">
        <f t="shared" si="1124"/>
        <v/>
      </c>
      <c r="M7143" s="95" t="str">
        <f>IF(A7143&lt;&gt;"",IF(MID(C7143,1,1)="c",SigmaEpsConcrete(I7143,$AN$30:$AN$33,$AR$30:$AR$33,$AS$26,$AS$27,$AS$28,$AQ$20,$AU$19),""),"")</f>
        <v/>
      </c>
      <c r="N7143" s="95" t="str">
        <f>IF(A7143&lt;&gt;"",IF(MID(C7143,1,1)="r",SigmaEpsReinf(J7143,$AS$42:$AS$43,$AS$41,$AS$39,$AS$40,$AQ$38),""),"")</f>
        <v/>
      </c>
      <c r="Q7143" s="92" t="str">
        <f t="shared" si="1126"/>
        <v/>
      </c>
      <c r="R7143" s="92" t="str">
        <f t="shared" si="1127"/>
        <v/>
      </c>
      <c r="U7143" s="5"/>
      <c r="V7143" s="5"/>
      <c r="W7143" s="94" t="str">
        <f t="shared" si="1125"/>
        <v/>
      </c>
      <c r="X7143" s="94" t="str">
        <f t="shared" si="1128"/>
        <v/>
      </c>
      <c r="Y7143" s="5"/>
      <c r="BK7143" s="8"/>
      <c r="BL7143" s="5"/>
      <c r="BM7143" s="5"/>
      <c r="BN7143" s="5"/>
      <c r="BO7143" s="5"/>
      <c r="BP7143" s="1"/>
      <c r="BQ7143" s="1"/>
      <c r="BR7143" s="1"/>
      <c r="BS7143" s="1"/>
      <c r="BT7143" s="1"/>
      <c r="BU7143" s="4"/>
      <c r="BV7143" s="1"/>
      <c r="BW7143" s="3"/>
      <c r="BX7143" s="4"/>
      <c r="BY7143" s="5"/>
      <c r="BZ7143" s="5"/>
      <c r="CA7143" s="5"/>
      <c r="CB7143" s="5"/>
      <c r="CC7143" s="5"/>
      <c r="CD7143" s="43"/>
    </row>
    <row r="7144" spans="1:82" x14ac:dyDescent="0.25">
      <c r="A7144" s="8"/>
      <c r="B7144" s="5"/>
      <c r="C7144" s="5"/>
      <c r="D7144" s="5"/>
      <c r="E7144" s="5"/>
      <c r="F7144" s="94" t="str">
        <f t="shared" si="1119"/>
        <v/>
      </c>
      <c r="G7144" s="94" t="str">
        <f t="shared" si="1120"/>
        <v/>
      </c>
      <c r="H7144" s="127" t="str">
        <f>IF(A7144&lt;&gt;"",IF(MID(C7144,1,1)="c",$AS$26,IF(MID(C7144,1,1)="r",$AS$41,IF(MID(C7144,1,1)="p",#REF!,#REF!))),"")</f>
        <v/>
      </c>
      <c r="I7144" s="92" t="str">
        <f t="shared" si="1121"/>
        <v/>
      </c>
      <c r="J7144" s="92" t="str">
        <f t="shared" si="1122"/>
        <v/>
      </c>
      <c r="K7144" s="92" t="str">
        <f t="shared" si="1123"/>
        <v/>
      </c>
      <c r="L7144" s="92" t="str">
        <f t="shared" si="1124"/>
        <v/>
      </c>
      <c r="M7144" s="95" t="str">
        <f>IF(A7144&lt;&gt;"",IF(MID(C7144,1,1)="c",SigmaEpsConcrete(I7144,$AN$30:$AN$33,$AR$30:$AR$33,$AS$26,$AS$27,$AS$28,$AQ$20,$AU$19),""),"")</f>
        <v/>
      </c>
      <c r="N7144" s="95" t="str">
        <f>IF(A7144&lt;&gt;"",IF(MID(C7144,1,1)="r",SigmaEpsReinf(J7144,$AS$42:$AS$43,$AS$41,$AS$39,$AS$40,$AQ$38),""),"")</f>
        <v/>
      </c>
      <c r="Q7144" s="92" t="str">
        <f t="shared" si="1126"/>
        <v/>
      </c>
      <c r="R7144" s="92" t="str">
        <f t="shared" si="1127"/>
        <v/>
      </c>
      <c r="U7144" s="5"/>
      <c r="V7144" s="5"/>
      <c r="W7144" s="94" t="str">
        <f t="shared" si="1125"/>
        <v/>
      </c>
      <c r="X7144" s="94" t="str">
        <f t="shared" si="1128"/>
        <v/>
      </c>
      <c r="Y7144" s="5"/>
      <c r="BK7144" s="8"/>
      <c r="BL7144" s="5"/>
      <c r="BM7144" s="5"/>
      <c r="BN7144" s="5"/>
      <c r="BO7144" s="5"/>
      <c r="BP7144" s="1"/>
      <c r="BQ7144" s="1"/>
      <c r="BR7144" s="1"/>
      <c r="BS7144" s="1"/>
      <c r="BT7144" s="1"/>
      <c r="BU7144" s="4"/>
      <c r="BV7144" s="1"/>
      <c r="BW7144" s="3"/>
      <c r="BX7144" s="4"/>
      <c r="BY7144" s="5"/>
      <c r="BZ7144" s="5"/>
      <c r="CA7144" s="5"/>
      <c r="CB7144" s="5"/>
      <c r="CC7144" s="5"/>
      <c r="CD7144" s="43"/>
    </row>
    <row r="7145" spans="1:82" x14ac:dyDescent="0.25">
      <c r="A7145" s="8"/>
      <c r="B7145" s="5"/>
      <c r="C7145" s="5"/>
      <c r="D7145" s="5"/>
      <c r="E7145" s="5"/>
      <c r="F7145" s="94" t="str">
        <f t="shared" si="1119"/>
        <v/>
      </c>
      <c r="G7145" s="94" t="str">
        <f t="shared" si="1120"/>
        <v/>
      </c>
      <c r="H7145" s="127" t="str">
        <f>IF(A7145&lt;&gt;"",IF(MID(C7145,1,1)="c",$AS$26,IF(MID(C7145,1,1)="r",$AS$41,IF(MID(C7145,1,1)="p",#REF!,#REF!))),"")</f>
        <v/>
      </c>
      <c r="I7145" s="92" t="str">
        <f t="shared" si="1121"/>
        <v/>
      </c>
      <c r="J7145" s="92" t="str">
        <f t="shared" si="1122"/>
        <v/>
      </c>
      <c r="K7145" s="92" t="str">
        <f t="shared" si="1123"/>
        <v/>
      </c>
      <c r="L7145" s="92" t="str">
        <f t="shared" si="1124"/>
        <v/>
      </c>
      <c r="M7145" s="95" t="str">
        <f>IF(A7145&lt;&gt;"",IF(MID(C7145,1,1)="c",SigmaEpsConcrete(I7145,$AN$30:$AN$33,$AR$30:$AR$33,$AS$26,$AS$27,$AS$28,$AQ$20,$AU$19),""),"")</f>
        <v/>
      </c>
      <c r="N7145" s="95" t="str">
        <f>IF(A7145&lt;&gt;"",IF(MID(C7145,1,1)="r",SigmaEpsReinf(J7145,$AS$42:$AS$43,$AS$41,$AS$39,$AS$40,$AQ$38),""),"")</f>
        <v/>
      </c>
      <c r="Q7145" s="92" t="str">
        <f t="shared" si="1126"/>
        <v/>
      </c>
      <c r="R7145" s="92" t="str">
        <f t="shared" si="1127"/>
        <v/>
      </c>
      <c r="U7145" s="5"/>
      <c r="V7145" s="5"/>
      <c r="W7145" s="94" t="str">
        <f t="shared" si="1125"/>
        <v/>
      </c>
      <c r="X7145" s="94" t="str">
        <f t="shared" si="1128"/>
        <v/>
      </c>
      <c r="Y7145" s="5"/>
      <c r="BK7145" s="8"/>
      <c r="BL7145" s="5"/>
      <c r="BM7145" s="5"/>
      <c r="BN7145" s="5"/>
      <c r="BO7145" s="5"/>
      <c r="BP7145" s="1"/>
      <c r="BQ7145" s="1"/>
      <c r="BR7145" s="1"/>
      <c r="BS7145" s="1"/>
      <c r="BT7145" s="1"/>
      <c r="BU7145" s="4"/>
      <c r="BV7145" s="1"/>
      <c r="BW7145" s="3"/>
      <c r="BX7145" s="4"/>
      <c r="BY7145" s="5"/>
      <c r="BZ7145" s="5"/>
      <c r="CA7145" s="5"/>
      <c r="CB7145" s="5"/>
      <c r="CC7145" s="5"/>
      <c r="CD7145" s="43"/>
    </row>
    <row r="7146" spans="1:82" x14ac:dyDescent="0.25">
      <c r="A7146" s="8"/>
      <c r="B7146" s="5"/>
      <c r="C7146" s="5"/>
      <c r="D7146" s="5"/>
      <c r="E7146" s="5"/>
      <c r="F7146" s="94" t="str">
        <f t="shared" si="1119"/>
        <v/>
      </c>
      <c r="G7146" s="94" t="str">
        <f t="shared" si="1120"/>
        <v/>
      </c>
      <c r="H7146" s="127" t="str">
        <f>IF(A7146&lt;&gt;"",IF(MID(C7146,1,1)="c",$AS$26,IF(MID(C7146,1,1)="r",$AS$41,IF(MID(C7146,1,1)="p",#REF!,#REF!))),"")</f>
        <v/>
      </c>
      <c r="I7146" s="92" t="str">
        <f t="shared" si="1121"/>
        <v/>
      </c>
      <c r="J7146" s="92" t="str">
        <f t="shared" si="1122"/>
        <v/>
      </c>
      <c r="K7146" s="92" t="str">
        <f t="shared" si="1123"/>
        <v/>
      </c>
      <c r="L7146" s="92" t="str">
        <f t="shared" si="1124"/>
        <v/>
      </c>
      <c r="M7146" s="95" t="str">
        <f>IF(A7146&lt;&gt;"",IF(MID(C7146,1,1)="c",SigmaEpsConcrete(I7146,$AN$30:$AN$33,$AR$30:$AR$33,$AS$26,$AS$27,$AS$28,$AQ$20,$AU$19),""),"")</f>
        <v/>
      </c>
      <c r="N7146" s="95" t="str">
        <f>IF(A7146&lt;&gt;"",IF(MID(C7146,1,1)="r",SigmaEpsReinf(J7146,$AS$42:$AS$43,$AS$41,$AS$39,$AS$40,$AQ$38),""),"")</f>
        <v/>
      </c>
      <c r="Q7146" s="92" t="str">
        <f t="shared" si="1126"/>
        <v/>
      </c>
      <c r="R7146" s="92" t="str">
        <f t="shared" si="1127"/>
        <v/>
      </c>
      <c r="U7146" s="5"/>
      <c r="V7146" s="5"/>
      <c r="W7146" s="94" t="str">
        <f t="shared" si="1125"/>
        <v/>
      </c>
      <c r="X7146" s="94" t="str">
        <f t="shared" si="1128"/>
        <v/>
      </c>
      <c r="Y7146" s="5"/>
      <c r="BK7146" s="8"/>
      <c r="BL7146" s="5"/>
      <c r="BM7146" s="5"/>
      <c r="BN7146" s="5"/>
      <c r="BO7146" s="5"/>
      <c r="BP7146" s="1"/>
      <c r="BQ7146" s="1"/>
      <c r="BR7146" s="1"/>
      <c r="BS7146" s="1"/>
      <c r="BT7146" s="1"/>
      <c r="BU7146" s="4"/>
      <c r="BV7146" s="1"/>
      <c r="BW7146" s="3"/>
      <c r="BX7146" s="4"/>
      <c r="BY7146" s="5"/>
      <c r="BZ7146" s="5"/>
      <c r="CA7146" s="5"/>
      <c r="CB7146" s="5"/>
      <c r="CC7146" s="5"/>
      <c r="CD7146" s="43"/>
    </row>
    <row r="7147" spans="1:82" x14ac:dyDescent="0.25">
      <c r="A7147" s="8"/>
      <c r="B7147" s="5"/>
      <c r="C7147" s="5"/>
      <c r="D7147" s="5"/>
      <c r="E7147" s="5"/>
      <c r="F7147" s="94" t="str">
        <f t="shared" si="1119"/>
        <v/>
      </c>
      <c r="G7147" s="94" t="str">
        <f t="shared" si="1120"/>
        <v/>
      </c>
      <c r="H7147" s="127" t="str">
        <f>IF(A7147&lt;&gt;"",IF(MID(C7147,1,1)="c",$AS$26,IF(MID(C7147,1,1)="r",$AS$41,IF(MID(C7147,1,1)="p",#REF!,#REF!))),"")</f>
        <v/>
      </c>
      <c r="I7147" s="92" t="str">
        <f t="shared" si="1121"/>
        <v/>
      </c>
      <c r="J7147" s="92" t="str">
        <f t="shared" si="1122"/>
        <v/>
      </c>
      <c r="K7147" s="92" t="str">
        <f t="shared" si="1123"/>
        <v/>
      </c>
      <c r="L7147" s="92" t="str">
        <f t="shared" si="1124"/>
        <v/>
      </c>
      <c r="M7147" s="95" t="str">
        <f>IF(A7147&lt;&gt;"",IF(MID(C7147,1,1)="c",SigmaEpsConcrete(I7147,$AN$30:$AN$33,$AR$30:$AR$33,$AS$26,$AS$27,$AS$28,$AQ$20,$AU$19),""),"")</f>
        <v/>
      </c>
      <c r="N7147" s="95" t="str">
        <f>IF(A7147&lt;&gt;"",IF(MID(C7147,1,1)="r",SigmaEpsReinf(J7147,$AS$42:$AS$43,$AS$41,$AS$39,$AS$40,$AQ$38),""),"")</f>
        <v/>
      </c>
      <c r="Q7147" s="92" t="str">
        <f t="shared" si="1126"/>
        <v/>
      </c>
      <c r="R7147" s="92" t="str">
        <f t="shared" si="1127"/>
        <v/>
      </c>
      <c r="U7147" s="5"/>
      <c r="V7147" s="5"/>
      <c r="W7147" s="94" t="str">
        <f t="shared" si="1125"/>
        <v/>
      </c>
      <c r="X7147" s="94" t="str">
        <f t="shared" si="1128"/>
        <v/>
      </c>
      <c r="Y7147" s="5"/>
      <c r="BK7147" s="8"/>
      <c r="BL7147" s="5"/>
      <c r="BM7147" s="5"/>
      <c r="BN7147" s="5"/>
      <c r="BO7147" s="5"/>
      <c r="BP7147" s="1"/>
      <c r="BQ7147" s="1"/>
      <c r="BR7147" s="1"/>
      <c r="BS7147" s="1"/>
      <c r="BT7147" s="1"/>
      <c r="BU7147" s="4"/>
      <c r="BV7147" s="1"/>
      <c r="BW7147" s="3"/>
      <c r="BX7147" s="4"/>
      <c r="BY7147" s="5"/>
      <c r="BZ7147" s="5"/>
      <c r="CA7147" s="5"/>
      <c r="CB7147" s="5"/>
      <c r="CC7147" s="5"/>
      <c r="CD7147" s="43"/>
    </row>
    <row r="7148" spans="1:82" x14ac:dyDescent="0.25">
      <c r="A7148" s="8"/>
      <c r="B7148" s="5"/>
      <c r="C7148" s="5"/>
      <c r="D7148" s="5"/>
      <c r="E7148" s="5"/>
      <c r="F7148" s="94" t="str">
        <f t="shared" si="1119"/>
        <v/>
      </c>
      <c r="G7148" s="94" t="str">
        <f t="shared" si="1120"/>
        <v/>
      </c>
      <c r="H7148" s="127" t="str">
        <f>IF(A7148&lt;&gt;"",IF(MID(C7148,1,1)="c",$AS$26,IF(MID(C7148,1,1)="r",$AS$41,IF(MID(C7148,1,1)="p",#REF!,#REF!))),"")</f>
        <v/>
      </c>
      <c r="I7148" s="92" t="str">
        <f t="shared" si="1121"/>
        <v/>
      </c>
      <c r="J7148" s="92" t="str">
        <f t="shared" si="1122"/>
        <v/>
      </c>
      <c r="K7148" s="92" t="str">
        <f t="shared" si="1123"/>
        <v/>
      </c>
      <c r="L7148" s="92" t="str">
        <f t="shared" si="1124"/>
        <v/>
      </c>
      <c r="M7148" s="95" t="str">
        <f>IF(A7148&lt;&gt;"",IF(MID(C7148,1,1)="c",SigmaEpsConcrete(I7148,$AN$30:$AN$33,$AR$30:$AR$33,$AS$26,$AS$27,$AS$28,$AQ$20,$AU$19),""),"")</f>
        <v/>
      </c>
      <c r="N7148" s="95" t="str">
        <f>IF(A7148&lt;&gt;"",IF(MID(C7148,1,1)="r",SigmaEpsReinf(J7148,$AS$42:$AS$43,$AS$41,$AS$39,$AS$40,$AQ$38),""),"")</f>
        <v/>
      </c>
      <c r="Q7148" s="92" t="str">
        <f t="shared" si="1126"/>
        <v/>
      </c>
      <c r="R7148" s="92" t="str">
        <f t="shared" si="1127"/>
        <v/>
      </c>
      <c r="U7148" s="5"/>
      <c r="V7148" s="5"/>
      <c r="W7148" s="94" t="str">
        <f t="shared" si="1125"/>
        <v/>
      </c>
      <c r="X7148" s="94" t="str">
        <f t="shared" si="1128"/>
        <v/>
      </c>
      <c r="Y7148" s="5"/>
      <c r="BK7148" s="8"/>
      <c r="BL7148" s="5"/>
      <c r="BM7148" s="5"/>
      <c r="BN7148" s="5"/>
      <c r="BO7148" s="5"/>
      <c r="BP7148" s="1"/>
      <c r="BQ7148" s="1"/>
      <c r="BR7148" s="1"/>
      <c r="BS7148" s="1"/>
      <c r="BT7148" s="1"/>
      <c r="BU7148" s="4"/>
      <c r="BV7148" s="1"/>
      <c r="BW7148" s="3"/>
      <c r="BX7148" s="4"/>
      <c r="BY7148" s="5"/>
      <c r="BZ7148" s="5"/>
      <c r="CA7148" s="5"/>
      <c r="CB7148" s="5"/>
      <c r="CC7148" s="5"/>
      <c r="CD7148" s="43"/>
    </row>
    <row r="7149" spans="1:82" x14ac:dyDescent="0.25">
      <c r="A7149" s="8"/>
      <c r="B7149" s="5"/>
      <c r="C7149" s="5"/>
      <c r="D7149" s="5"/>
      <c r="E7149" s="5"/>
      <c r="F7149" s="94" t="str">
        <f t="shared" si="1119"/>
        <v/>
      </c>
      <c r="G7149" s="94" t="str">
        <f t="shared" si="1120"/>
        <v/>
      </c>
      <c r="H7149" s="127" t="str">
        <f>IF(A7149&lt;&gt;"",IF(MID(C7149,1,1)="c",$AS$26,IF(MID(C7149,1,1)="r",$AS$41,IF(MID(C7149,1,1)="p",#REF!,#REF!))),"")</f>
        <v/>
      </c>
      <c r="I7149" s="92" t="str">
        <f t="shared" si="1121"/>
        <v/>
      </c>
      <c r="J7149" s="92" t="str">
        <f t="shared" si="1122"/>
        <v/>
      </c>
      <c r="K7149" s="92" t="str">
        <f t="shared" si="1123"/>
        <v/>
      </c>
      <c r="L7149" s="92" t="str">
        <f t="shared" si="1124"/>
        <v/>
      </c>
      <c r="M7149" s="95" t="str">
        <f>IF(A7149&lt;&gt;"",IF(MID(C7149,1,1)="c",SigmaEpsConcrete(I7149,$AN$30:$AN$33,$AR$30:$AR$33,$AS$26,$AS$27,$AS$28,$AQ$20,$AU$19),""),"")</f>
        <v/>
      </c>
      <c r="N7149" s="95" t="str">
        <f>IF(A7149&lt;&gt;"",IF(MID(C7149,1,1)="r",SigmaEpsReinf(J7149,$AS$42:$AS$43,$AS$41,$AS$39,$AS$40,$AQ$38),""),"")</f>
        <v/>
      </c>
      <c r="Q7149" s="92" t="str">
        <f t="shared" si="1126"/>
        <v/>
      </c>
      <c r="R7149" s="92" t="str">
        <f t="shared" si="1127"/>
        <v/>
      </c>
      <c r="U7149" s="5"/>
      <c r="V7149" s="5"/>
      <c r="W7149" s="94" t="str">
        <f t="shared" si="1125"/>
        <v/>
      </c>
      <c r="X7149" s="94" t="str">
        <f t="shared" si="1128"/>
        <v/>
      </c>
      <c r="Y7149" s="5"/>
      <c r="BK7149" s="8"/>
      <c r="BL7149" s="5"/>
      <c r="BM7149" s="5"/>
      <c r="BN7149" s="5"/>
      <c r="BO7149" s="5"/>
      <c r="BP7149" s="1"/>
      <c r="BQ7149" s="1"/>
      <c r="BR7149" s="1"/>
      <c r="BS7149" s="1"/>
      <c r="BT7149" s="1"/>
      <c r="BU7149" s="4"/>
      <c r="BV7149" s="1"/>
      <c r="BW7149" s="3"/>
      <c r="BX7149" s="4"/>
      <c r="BY7149" s="5"/>
      <c r="BZ7149" s="5"/>
      <c r="CA7149" s="5"/>
      <c r="CB7149" s="5"/>
      <c r="CC7149" s="5"/>
      <c r="CD7149" s="43"/>
    </row>
    <row r="7150" spans="1:82" x14ac:dyDescent="0.25">
      <c r="A7150" s="8"/>
      <c r="B7150" s="5"/>
      <c r="C7150" s="5"/>
      <c r="D7150" s="5"/>
      <c r="E7150" s="5"/>
      <c r="F7150" s="94" t="str">
        <f t="shared" si="1119"/>
        <v/>
      </c>
      <c r="G7150" s="94" t="str">
        <f t="shared" si="1120"/>
        <v/>
      </c>
      <c r="H7150" s="127" t="str">
        <f>IF(A7150&lt;&gt;"",IF(MID(C7150,1,1)="c",$AS$26,IF(MID(C7150,1,1)="r",$AS$41,IF(MID(C7150,1,1)="p",#REF!,#REF!))),"")</f>
        <v/>
      </c>
      <c r="I7150" s="92" t="str">
        <f t="shared" si="1121"/>
        <v/>
      </c>
      <c r="J7150" s="92" t="str">
        <f t="shared" si="1122"/>
        <v/>
      </c>
      <c r="K7150" s="92" t="str">
        <f t="shared" si="1123"/>
        <v/>
      </c>
      <c r="L7150" s="92" t="str">
        <f t="shared" si="1124"/>
        <v/>
      </c>
      <c r="M7150" s="95" t="str">
        <f>IF(A7150&lt;&gt;"",IF(MID(C7150,1,1)="c",SigmaEpsConcrete(I7150,$AN$30:$AN$33,$AR$30:$AR$33,$AS$26,$AS$27,$AS$28,$AQ$20,$AU$19),""),"")</f>
        <v/>
      </c>
      <c r="N7150" s="95" t="str">
        <f>IF(A7150&lt;&gt;"",IF(MID(C7150,1,1)="r",SigmaEpsReinf(J7150,$AS$42:$AS$43,$AS$41,$AS$39,$AS$40,$AQ$38),""),"")</f>
        <v/>
      </c>
      <c r="Q7150" s="92" t="str">
        <f t="shared" si="1126"/>
        <v/>
      </c>
      <c r="R7150" s="92" t="str">
        <f t="shared" si="1127"/>
        <v/>
      </c>
      <c r="U7150" s="5"/>
      <c r="V7150" s="5"/>
      <c r="W7150" s="94" t="str">
        <f t="shared" si="1125"/>
        <v/>
      </c>
      <c r="X7150" s="94" t="str">
        <f t="shared" si="1128"/>
        <v/>
      </c>
      <c r="Y7150" s="5"/>
      <c r="BK7150" s="8"/>
      <c r="BL7150" s="5"/>
      <c r="BM7150" s="5"/>
      <c r="BN7150" s="5"/>
      <c r="BO7150" s="5"/>
      <c r="BP7150" s="1"/>
      <c r="BQ7150" s="1"/>
      <c r="BR7150" s="1"/>
      <c r="BS7150" s="1"/>
      <c r="BT7150" s="1"/>
      <c r="BU7150" s="4"/>
      <c r="BV7150" s="1"/>
      <c r="BW7150" s="3"/>
      <c r="BX7150" s="4"/>
      <c r="BY7150" s="5"/>
      <c r="BZ7150" s="5"/>
      <c r="CA7150" s="5"/>
      <c r="CB7150" s="5"/>
      <c r="CC7150" s="5"/>
      <c r="CD7150" s="43"/>
    </row>
    <row r="7151" spans="1:82" x14ac:dyDescent="0.25">
      <c r="A7151" s="8"/>
      <c r="B7151" s="5"/>
      <c r="C7151" s="5"/>
      <c r="D7151" s="5"/>
      <c r="E7151" s="5"/>
      <c r="F7151" s="94" t="str">
        <f t="shared" si="1119"/>
        <v/>
      </c>
      <c r="G7151" s="94" t="str">
        <f t="shared" si="1120"/>
        <v/>
      </c>
      <c r="H7151" s="127" t="str">
        <f>IF(A7151&lt;&gt;"",IF(MID(C7151,1,1)="c",$AS$26,IF(MID(C7151,1,1)="r",$AS$41,IF(MID(C7151,1,1)="p",#REF!,#REF!))),"")</f>
        <v/>
      </c>
      <c r="I7151" s="92" t="str">
        <f t="shared" si="1121"/>
        <v/>
      </c>
      <c r="J7151" s="92" t="str">
        <f t="shared" si="1122"/>
        <v/>
      </c>
      <c r="K7151" s="92" t="str">
        <f t="shared" si="1123"/>
        <v/>
      </c>
      <c r="L7151" s="92" t="str">
        <f t="shared" si="1124"/>
        <v/>
      </c>
      <c r="M7151" s="95" t="str">
        <f>IF(A7151&lt;&gt;"",IF(MID(C7151,1,1)="c",SigmaEpsConcrete(I7151,$AN$30:$AN$33,$AR$30:$AR$33,$AS$26,$AS$27,$AS$28,$AQ$20,$AU$19),""),"")</f>
        <v/>
      </c>
      <c r="N7151" s="95" t="str">
        <f>IF(A7151&lt;&gt;"",IF(MID(C7151,1,1)="r",SigmaEpsReinf(J7151,$AS$42:$AS$43,$AS$41,$AS$39,$AS$40,$AQ$38),""),"")</f>
        <v/>
      </c>
      <c r="Q7151" s="92" t="str">
        <f t="shared" si="1126"/>
        <v/>
      </c>
      <c r="R7151" s="92" t="str">
        <f t="shared" si="1127"/>
        <v/>
      </c>
      <c r="U7151" s="5"/>
      <c r="V7151" s="5"/>
      <c r="W7151" s="94" t="str">
        <f t="shared" si="1125"/>
        <v/>
      </c>
      <c r="X7151" s="94" t="str">
        <f t="shared" si="1128"/>
        <v/>
      </c>
      <c r="Y7151" s="5"/>
      <c r="BK7151" s="8"/>
      <c r="BL7151" s="5"/>
      <c r="BM7151" s="5"/>
      <c r="BN7151" s="5"/>
      <c r="BO7151" s="5"/>
      <c r="BP7151" s="1"/>
      <c r="BQ7151" s="1"/>
      <c r="BR7151" s="1"/>
      <c r="BS7151" s="1"/>
      <c r="BT7151" s="1"/>
      <c r="BU7151" s="4"/>
      <c r="BV7151" s="1"/>
      <c r="BW7151" s="3"/>
      <c r="BX7151" s="4"/>
      <c r="BY7151" s="5"/>
      <c r="BZ7151" s="5"/>
      <c r="CA7151" s="5"/>
      <c r="CB7151" s="5"/>
      <c r="CC7151" s="5"/>
      <c r="CD7151" s="43"/>
    </row>
    <row r="7152" spans="1:82" x14ac:dyDescent="0.25">
      <c r="A7152" s="8"/>
      <c r="B7152" s="5"/>
      <c r="C7152" s="5"/>
      <c r="D7152" s="5"/>
      <c r="E7152" s="5"/>
      <c r="F7152" s="94" t="str">
        <f t="shared" si="1119"/>
        <v/>
      </c>
      <c r="G7152" s="94" t="str">
        <f t="shared" si="1120"/>
        <v/>
      </c>
      <c r="H7152" s="127" t="str">
        <f>IF(A7152&lt;&gt;"",IF(MID(C7152,1,1)="c",$AS$26,IF(MID(C7152,1,1)="r",$AS$41,IF(MID(C7152,1,1)="p",#REF!,#REF!))),"")</f>
        <v/>
      </c>
      <c r="I7152" s="92" t="str">
        <f t="shared" si="1121"/>
        <v/>
      </c>
      <c r="J7152" s="92" t="str">
        <f t="shared" si="1122"/>
        <v/>
      </c>
      <c r="K7152" s="92" t="str">
        <f t="shared" si="1123"/>
        <v/>
      </c>
      <c r="L7152" s="92" t="str">
        <f t="shared" si="1124"/>
        <v/>
      </c>
      <c r="M7152" s="95" t="str">
        <f>IF(A7152&lt;&gt;"",IF(MID(C7152,1,1)="c",SigmaEpsConcrete(I7152,$AN$30:$AN$33,$AR$30:$AR$33,$AS$26,$AS$27,$AS$28,$AQ$20,$AU$19),""),"")</f>
        <v/>
      </c>
      <c r="N7152" s="95" t="str">
        <f>IF(A7152&lt;&gt;"",IF(MID(C7152,1,1)="r",SigmaEpsReinf(J7152,$AS$42:$AS$43,$AS$41,$AS$39,$AS$40,$AQ$38),""),"")</f>
        <v/>
      </c>
      <c r="Q7152" s="92" t="str">
        <f t="shared" si="1126"/>
        <v/>
      </c>
      <c r="R7152" s="92" t="str">
        <f t="shared" si="1127"/>
        <v/>
      </c>
      <c r="U7152" s="5"/>
      <c r="V7152" s="5"/>
      <c r="W7152" s="94" t="str">
        <f t="shared" si="1125"/>
        <v/>
      </c>
      <c r="X7152" s="94" t="str">
        <f t="shared" si="1128"/>
        <v/>
      </c>
      <c r="Y7152" s="5"/>
      <c r="BK7152" s="8"/>
      <c r="BL7152" s="5"/>
      <c r="BM7152" s="5"/>
      <c r="BN7152" s="5"/>
      <c r="BO7152" s="5"/>
      <c r="BP7152" s="1"/>
      <c r="BQ7152" s="1"/>
      <c r="BR7152" s="1"/>
      <c r="BS7152" s="1"/>
      <c r="BT7152" s="1"/>
      <c r="BU7152" s="4"/>
      <c r="BV7152" s="1"/>
      <c r="BW7152" s="3"/>
      <c r="BX7152" s="4"/>
      <c r="BY7152" s="5"/>
      <c r="BZ7152" s="5"/>
      <c r="CA7152" s="5"/>
      <c r="CB7152" s="5"/>
      <c r="CC7152" s="5"/>
      <c r="CD7152" s="43"/>
    </row>
    <row r="7153" spans="1:82" x14ac:dyDescent="0.25">
      <c r="A7153" s="8"/>
      <c r="B7153" s="5"/>
      <c r="C7153" s="5"/>
      <c r="D7153" s="5"/>
      <c r="E7153" s="5"/>
      <c r="F7153" s="94" t="str">
        <f t="shared" si="1119"/>
        <v/>
      </c>
      <c r="G7153" s="94" t="str">
        <f t="shared" si="1120"/>
        <v/>
      </c>
      <c r="H7153" s="127" t="str">
        <f>IF(A7153&lt;&gt;"",IF(MID(C7153,1,1)="c",$AS$26,IF(MID(C7153,1,1)="r",$AS$41,IF(MID(C7153,1,1)="p",#REF!,#REF!))),"")</f>
        <v/>
      </c>
      <c r="I7153" s="92" t="str">
        <f t="shared" si="1121"/>
        <v/>
      </c>
      <c r="J7153" s="92" t="str">
        <f t="shared" si="1122"/>
        <v/>
      </c>
      <c r="K7153" s="92" t="str">
        <f t="shared" si="1123"/>
        <v/>
      </c>
      <c r="L7153" s="92" t="str">
        <f t="shared" si="1124"/>
        <v/>
      </c>
      <c r="M7153" s="95" t="str">
        <f>IF(A7153&lt;&gt;"",IF(MID(C7153,1,1)="c",SigmaEpsConcrete(I7153,$AN$30:$AN$33,$AR$30:$AR$33,$AS$26,$AS$27,$AS$28,$AQ$20,$AU$19),""),"")</f>
        <v/>
      </c>
      <c r="N7153" s="95" t="str">
        <f>IF(A7153&lt;&gt;"",IF(MID(C7153,1,1)="r",SigmaEpsReinf(J7153,$AS$42:$AS$43,$AS$41,$AS$39,$AS$40,$AQ$38),""),"")</f>
        <v/>
      </c>
      <c r="Q7153" s="92" t="str">
        <f t="shared" si="1126"/>
        <v/>
      </c>
      <c r="R7153" s="92" t="str">
        <f t="shared" si="1127"/>
        <v/>
      </c>
      <c r="U7153" s="5"/>
      <c r="V7153" s="5"/>
      <c r="W7153" s="94" t="str">
        <f t="shared" si="1125"/>
        <v/>
      </c>
      <c r="X7153" s="94" t="str">
        <f t="shared" si="1128"/>
        <v/>
      </c>
      <c r="Y7153" s="5"/>
      <c r="BK7153" s="8"/>
      <c r="BL7153" s="5"/>
      <c r="BM7153" s="5"/>
      <c r="BN7153" s="5"/>
      <c r="BO7153" s="5"/>
      <c r="BP7153" s="1"/>
      <c r="BQ7153" s="1"/>
      <c r="BR7153" s="1"/>
      <c r="BS7153" s="1"/>
      <c r="BT7153" s="1"/>
      <c r="BU7153" s="4"/>
      <c r="BV7153" s="1"/>
      <c r="BW7153" s="3"/>
      <c r="BX7153" s="4"/>
      <c r="BY7153" s="5"/>
      <c r="BZ7153" s="5"/>
      <c r="CA7153" s="5"/>
      <c r="CB7153" s="5"/>
      <c r="CC7153" s="5"/>
      <c r="CD7153" s="43"/>
    </row>
    <row r="7154" spans="1:82" x14ac:dyDescent="0.25">
      <c r="A7154" s="8"/>
      <c r="B7154" s="5"/>
      <c r="C7154" s="5"/>
      <c r="D7154" s="5"/>
      <c r="E7154" s="5"/>
      <c r="F7154" s="94" t="str">
        <f t="shared" si="1119"/>
        <v/>
      </c>
      <c r="G7154" s="94" t="str">
        <f t="shared" si="1120"/>
        <v/>
      </c>
      <c r="H7154" s="127" t="str">
        <f>IF(A7154&lt;&gt;"",IF(MID(C7154,1,1)="c",$AS$26,IF(MID(C7154,1,1)="r",$AS$41,IF(MID(C7154,1,1)="p",#REF!,#REF!))),"")</f>
        <v/>
      </c>
      <c r="I7154" s="92" t="str">
        <f t="shared" si="1121"/>
        <v/>
      </c>
      <c r="J7154" s="92" t="str">
        <f t="shared" si="1122"/>
        <v/>
      </c>
      <c r="K7154" s="92" t="str">
        <f t="shared" si="1123"/>
        <v/>
      </c>
      <c r="L7154" s="92" t="str">
        <f t="shared" si="1124"/>
        <v/>
      </c>
      <c r="M7154" s="95" t="str">
        <f>IF(A7154&lt;&gt;"",IF(MID(C7154,1,1)="c",SigmaEpsConcrete(I7154,$AN$30:$AN$33,$AR$30:$AR$33,$AS$26,$AS$27,$AS$28,$AQ$20,$AU$19),""),"")</f>
        <v/>
      </c>
      <c r="N7154" s="95" t="str">
        <f>IF(A7154&lt;&gt;"",IF(MID(C7154,1,1)="r",SigmaEpsReinf(J7154,$AS$42:$AS$43,$AS$41,$AS$39,$AS$40,$AQ$38),""),"")</f>
        <v/>
      </c>
      <c r="Q7154" s="92" t="str">
        <f t="shared" si="1126"/>
        <v/>
      </c>
      <c r="R7154" s="92" t="str">
        <f t="shared" si="1127"/>
        <v/>
      </c>
      <c r="U7154" s="5"/>
      <c r="V7154" s="5"/>
      <c r="W7154" s="94" t="str">
        <f t="shared" si="1125"/>
        <v/>
      </c>
      <c r="X7154" s="94" t="str">
        <f t="shared" si="1128"/>
        <v/>
      </c>
      <c r="Y7154" s="5"/>
      <c r="BK7154" s="8"/>
      <c r="BL7154" s="5"/>
      <c r="BM7154" s="5"/>
      <c r="BN7154" s="5"/>
      <c r="BO7154" s="5"/>
      <c r="BP7154" s="1"/>
      <c r="BQ7154" s="1"/>
      <c r="BR7154" s="1"/>
      <c r="BS7154" s="1"/>
      <c r="BT7154" s="1"/>
      <c r="BU7154" s="4"/>
      <c r="BV7154" s="1"/>
      <c r="BW7154" s="3"/>
      <c r="BX7154" s="4"/>
      <c r="BY7154" s="5"/>
      <c r="BZ7154" s="5"/>
      <c r="CA7154" s="5"/>
      <c r="CB7154" s="5"/>
      <c r="CC7154" s="5"/>
      <c r="CD7154" s="43"/>
    </row>
    <row r="7155" spans="1:82" x14ac:dyDescent="0.25">
      <c r="A7155" s="8"/>
      <c r="B7155" s="5"/>
      <c r="C7155" s="5"/>
      <c r="D7155" s="5"/>
      <c r="E7155" s="5"/>
      <c r="F7155" s="94" t="str">
        <f t="shared" si="1119"/>
        <v/>
      </c>
      <c r="G7155" s="94" t="str">
        <f t="shared" si="1120"/>
        <v/>
      </c>
      <c r="H7155" s="127" t="str">
        <f>IF(A7155&lt;&gt;"",IF(MID(C7155,1,1)="c",$AS$26,IF(MID(C7155,1,1)="r",$AS$41,IF(MID(C7155,1,1)="p",#REF!,#REF!))),"")</f>
        <v/>
      </c>
      <c r="I7155" s="92" t="str">
        <f t="shared" si="1121"/>
        <v/>
      </c>
      <c r="J7155" s="92" t="str">
        <f t="shared" si="1122"/>
        <v/>
      </c>
      <c r="K7155" s="92" t="str">
        <f t="shared" si="1123"/>
        <v/>
      </c>
      <c r="L7155" s="92" t="str">
        <f t="shared" si="1124"/>
        <v/>
      </c>
      <c r="M7155" s="95" t="str">
        <f>IF(A7155&lt;&gt;"",IF(MID(C7155,1,1)="c",SigmaEpsConcrete(I7155,$AN$30:$AN$33,$AR$30:$AR$33,$AS$26,$AS$27,$AS$28,$AQ$20,$AU$19),""),"")</f>
        <v/>
      </c>
      <c r="N7155" s="95" t="str">
        <f>IF(A7155&lt;&gt;"",IF(MID(C7155,1,1)="r",SigmaEpsReinf(J7155,$AS$42:$AS$43,$AS$41,$AS$39,$AS$40,$AQ$38),""),"")</f>
        <v/>
      </c>
      <c r="Q7155" s="92" t="str">
        <f t="shared" si="1126"/>
        <v/>
      </c>
      <c r="R7155" s="92" t="str">
        <f t="shared" si="1127"/>
        <v/>
      </c>
      <c r="U7155" s="5"/>
      <c r="V7155" s="5"/>
      <c r="W7155" s="94" t="str">
        <f t="shared" si="1125"/>
        <v/>
      </c>
      <c r="X7155" s="94" t="str">
        <f t="shared" si="1128"/>
        <v/>
      </c>
      <c r="Y7155" s="5"/>
      <c r="BK7155" s="8"/>
      <c r="BL7155" s="5"/>
      <c r="BM7155" s="5"/>
      <c r="BN7155" s="5"/>
      <c r="BO7155" s="5"/>
      <c r="BP7155" s="1"/>
      <c r="BQ7155" s="1"/>
      <c r="BR7155" s="1"/>
      <c r="BS7155" s="1"/>
      <c r="BT7155" s="1"/>
      <c r="BU7155" s="4"/>
      <c r="BV7155" s="1"/>
      <c r="BW7155" s="3"/>
      <c r="BX7155" s="4"/>
      <c r="BY7155" s="5"/>
      <c r="BZ7155" s="5"/>
      <c r="CA7155" s="5"/>
      <c r="CB7155" s="5"/>
      <c r="CC7155" s="5"/>
      <c r="CD7155" s="43"/>
    </row>
    <row r="7156" spans="1:82" x14ac:dyDescent="0.25">
      <c r="A7156" s="8"/>
      <c r="B7156" s="5"/>
      <c r="C7156" s="5"/>
      <c r="D7156" s="5"/>
      <c r="E7156" s="5"/>
      <c r="F7156" s="94" t="str">
        <f t="shared" si="1119"/>
        <v/>
      </c>
      <c r="G7156" s="94" t="str">
        <f t="shared" si="1120"/>
        <v/>
      </c>
      <c r="H7156" s="127" t="str">
        <f>IF(A7156&lt;&gt;"",IF(MID(C7156,1,1)="c",$AS$26,IF(MID(C7156,1,1)="r",$AS$41,IF(MID(C7156,1,1)="p",#REF!,#REF!))),"")</f>
        <v/>
      </c>
      <c r="I7156" s="92" t="str">
        <f t="shared" si="1121"/>
        <v/>
      </c>
      <c r="J7156" s="92" t="str">
        <f t="shared" si="1122"/>
        <v/>
      </c>
      <c r="K7156" s="92" t="str">
        <f t="shared" si="1123"/>
        <v/>
      </c>
      <c r="L7156" s="92" t="str">
        <f t="shared" si="1124"/>
        <v/>
      </c>
      <c r="M7156" s="95" t="str">
        <f>IF(A7156&lt;&gt;"",IF(MID(C7156,1,1)="c",SigmaEpsConcrete(I7156,$AN$30:$AN$33,$AR$30:$AR$33,$AS$26,$AS$27,$AS$28,$AQ$20,$AU$19),""),"")</f>
        <v/>
      </c>
      <c r="N7156" s="95" t="str">
        <f>IF(A7156&lt;&gt;"",IF(MID(C7156,1,1)="r",SigmaEpsReinf(J7156,$AS$42:$AS$43,$AS$41,$AS$39,$AS$40,$AQ$38),""),"")</f>
        <v/>
      </c>
      <c r="Q7156" s="92" t="str">
        <f t="shared" si="1126"/>
        <v/>
      </c>
      <c r="R7156" s="92" t="str">
        <f t="shared" si="1127"/>
        <v/>
      </c>
      <c r="U7156" s="5"/>
      <c r="V7156" s="5"/>
      <c r="W7156" s="94" t="str">
        <f t="shared" si="1125"/>
        <v/>
      </c>
      <c r="X7156" s="94" t="str">
        <f t="shared" si="1128"/>
        <v/>
      </c>
      <c r="Y7156" s="5"/>
      <c r="BK7156" s="8"/>
      <c r="BL7156" s="5"/>
      <c r="BM7156" s="5"/>
      <c r="BN7156" s="5"/>
      <c r="BO7156" s="5"/>
      <c r="BP7156" s="1"/>
      <c r="BQ7156" s="1"/>
      <c r="BR7156" s="1"/>
      <c r="BS7156" s="1"/>
      <c r="BT7156" s="1"/>
      <c r="BU7156" s="4"/>
      <c r="BV7156" s="1"/>
      <c r="BW7156" s="3"/>
      <c r="BX7156" s="4"/>
      <c r="BY7156" s="5"/>
      <c r="BZ7156" s="5"/>
      <c r="CA7156" s="5"/>
      <c r="CB7156" s="5"/>
      <c r="CC7156" s="5"/>
      <c r="CD7156" s="43"/>
    </row>
    <row r="7157" spans="1:82" x14ac:dyDescent="0.25">
      <c r="A7157" s="8"/>
      <c r="B7157" s="5"/>
      <c r="C7157" s="5"/>
      <c r="D7157" s="5"/>
      <c r="E7157" s="5"/>
      <c r="F7157" s="94" t="str">
        <f t="shared" si="1119"/>
        <v/>
      </c>
      <c r="G7157" s="94" t="str">
        <f t="shared" si="1120"/>
        <v/>
      </c>
      <c r="H7157" s="127" t="str">
        <f>IF(A7157&lt;&gt;"",IF(MID(C7157,1,1)="c",$AS$26,IF(MID(C7157,1,1)="r",$AS$41,IF(MID(C7157,1,1)="p",#REF!,#REF!))),"")</f>
        <v/>
      </c>
      <c r="I7157" s="92" t="str">
        <f t="shared" si="1121"/>
        <v/>
      </c>
      <c r="J7157" s="92" t="str">
        <f t="shared" si="1122"/>
        <v/>
      </c>
      <c r="K7157" s="92" t="str">
        <f t="shared" si="1123"/>
        <v/>
      </c>
      <c r="L7157" s="92" t="str">
        <f t="shared" si="1124"/>
        <v/>
      </c>
      <c r="M7157" s="95" t="str">
        <f>IF(A7157&lt;&gt;"",IF(MID(C7157,1,1)="c",SigmaEpsConcrete(I7157,$AN$30:$AN$33,$AR$30:$AR$33,$AS$26,$AS$27,$AS$28,$AQ$20,$AU$19),""),"")</f>
        <v/>
      </c>
      <c r="N7157" s="95" t="str">
        <f>IF(A7157&lt;&gt;"",IF(MID(C7157,1,1)="r",SigmaEpsReinf(J7157,$AS$42:$AS$43,$AS$41,$AS$39,$AS$40,$AQ$38),""),"")</f>
        <v/>
      </c>
      <c r="Q7157" s="92" t="str">
        <f t="shared" si="1126"/>
        <v/>
      </c>
      <c r="R7157" s="92" t="str">
        <f t="shared" si="1127"/>
        <v/>
      </c>
      <c r="U7157" s="5"/>
      <c r="V7157" s="5"/>
      <c r="W7157" s="94" t="str">
        <f t="shared" si="1125"/>
        <v/>
      </c>
      <c r="X7157" s="94" t="str">
        <f t="shared" si="1128"/>
        <v/>
      </c>
      <c r="Y7157" s="5"/>
      <c r="BK7157" s="8"/>
      <c r="BL7157" s="5"/>
      <c r="BM7157" s="5"/>
      <c r="BN7157" s="5"/>
      <c r="BO7157" s="5"/>
      <c r="BP7157" s="1"/>
      <c r="BQ7157" s="1"/>
      <c r="BR7157" s="1"/>
      <c r="BS7157" s="1"/>
      <c r="BT7157" s="1"/>
      <c r="BU7157" s="4"/>
      <c r="BV7157" s="1"/>
      <c r="BW7157" s="3"/>
      <c r="BX7157" s="4"/>
      <c r="BY7157" s="5"/>
      <c r="BZ7157" s="5"/>
      <c r="CA7157" s="5"/>
      <c r="CB7157" s="5"/>
      <c r="CC7157" s="5"/>
      <c r="CD7157" s="43"/>
    </row>
    <row r="7158" spans="1:82" x14ac:dyDescent="0.25">
      <c r="A7158" s="8"/>
      <c r="B7158" s="5"/>
      <c r="C7158" s="5"/>
      <c r="D7158" s="5"/>
      <c r="E7158" s="5"/>
      <c r="F7158" s="94" t="str">
        <f t="shared" si="1119"/>
        <v/>
      </c>
      <c r="G7158" s="94" t="str">
        <f t="shared" si="1120"/>
        <v/>
      </c>
      <c r="H7158" s="127" t="str">
        <f>IF(A7158&lt;&gt;"",IF(MID(C7158,1,1)="c",$AS$26,IF(MID(C7158,1,1)="r",$AS$41,IF(MID(C7158,1,1)="p",#REF!,#REF!))),"")</f>
        <v/>
      </c>
      <c r="I7158" s="92" t="str">
        <f t="shared" si="1121"/>
        <v/>
      </c>
      <c r="J7158" s="92" t="str">
        <f t="shared" si="1122"/>
        <v/>
      </c>
      <c r="K7158" s="92" t="str">
        <f t="shared" si="1123"/>
        <v/>
      </c>
      <c r="L7158" s="92" t="str">
        <f t="shared" si="1124"/>
        <v/>
      </c>
      <c r="M7158" s="95" t="str">
        <f>IF(A7158&lt;&gt;"",IF(MID(C7158,1,1)="c",SigmaEpsConcrete(I7158,$AN$30:$AN$33,$AR$30:$AR$33,$AS$26,$AS$27,$AS$28,$AQ$20,$AU$19),""),"")</f>
        <v/>
      </c>
      <c r="N7158" s="95" t="str">
        <f>IF(A7158&lt;&gt;"",IF(MID(C7158,1,1)="r",SigmaEpsReinf(J7158,$AS$42:$AS$43,$AS$41,$AS$39,$AS$40,$AQ$38),""),"")</f>
        <v/>
      </c>
      <c r="Q7158" s="92" t="str">
        <f t="shared" si="1126"/>
        <v/>
      </c>
      <c r="R7158" s="92" t="str">
        <f t="shared" si="1127"/>
        <v/>
      </c>
      <c r="U7158" s="5"/>
      <c r="V7158" s="5"/>
      <c r="W7158" s="94" t="str">
        <f t="shared" si="1125"/>
        <v/>
      </c>
      <c r="X7158" s="94" t="str">
        <f t="shared" si="1128"/>
        <v/>
      </c>
      <c r="Y7158" s="5"/>
      <c r="BK7158" s="8"/>
      <c r="BL7158" s="5"/>
      <c r="BM7158" s="5"/>
      <c r="BN7158" s="5"/>
      <c r="BO7158" s="5"/>
      <c r="BP7158" s="1"/>
      <c r="BQ7158" s="1"/>
      <c r="BR7158" s="1"/>
      <c r="BS7158" s="1"/>
      <c r="BT7158" s="1"/>
      <c r="BU7158" s="4"/>
      <c r="BV7158" s="1"/>
      <c r="BW7158" s="3"/>
      <c r="BX7158" s="4"/>
      <c r="BY7158" s="5"/>
      <c r="BZ7158" s="5"/>
      <c r="CA7158" s="5"/>
      <c r="CB7158" s="5"/>
      <c r="CC7158" s="5"/>
      <c r="CD7158" s="43"/>
    </row>
    <row r="7159" spans="1:82" x14ac:dyDescent="0.25">
      <c r="A7159" s="8"/>
      <c r="B7159" s="5"/>
      <c r="C7159" s="5"/>
      <c r="D7159" s="5"/>
      <c r="E7159" s="5"/>
      <c r="F7159" s="94" t="str">
        <f t="shared" si="1119"/>
        <v/>
      </c>
      <c r="G7159" s="94" t="str">
        <f t="shared" si="1120"/>
        <v/>
      </c>
      <c r="H7159" s="127" t="str">
        <f>IF(A7159&lt;&gt;"",IF(MID(C7159,1,1)="c",$AS$26,IF(MID(C7159,1,1)="r",$AS$41,IF(MID(C7159,1,1)="p",#REF!,#REF!))),"")</f>
        <v/>
      </c>
      <c r="I7159" s="92" t="str">
        <f t="shared" si="1121"/>
        <v/>
      </c>
      <c r="J7159" s="92" t="str">
        <f t="shared" si="1122"/>
        <v/>
      </c>
      <c r="K7159" s="92" t="str">
        <f t="shared" si="1123"/>
        <v/>
      </c>
      <c r="L7159" s="92" t="str">
        <f t="shared" si="1124"/>
        <v/>
      </c>
      <c r="M7159" s="95" t="str">
        <f>IF(A7159&lt;&gt;"",IF(MID(C7159,1,1)="c",SigmaEpsConcrete(I7159,$AN$30:$AN$33,$AR$30:$AR$33,$AS$26,$AS$27,$AS$28,$AQ$20,$AU$19),""),"")</f>
        <v/>
      </c>
      <c r="N7159" s="95" t="str">
        <f>IF(A7159&lt;&gt;"",IF(MID(C7159,1,1)="r",SigmaEpsReinf(J7159,$AS$42:$AS$43,$AS$41,$AS$39,$AS$40,$AQ$38),""),"")</f>
        <v/>
      </c>
      <c r="Q7159" s="92" t="str">
        <f t="shared" si="1126"/>
        <v/>
      </c>
      <c r="R7159" s="92" t="str">
        <f t="shared" si="1127"/>
        <v/>
      </c>
      <c r="U7159" s="5"/>
      <c r="V7159" s="5"/>
      <c r="W7159" s="94" t="str">
        <f t="shared" si="1125"/>
        <v/>
      </c>
      <c r="X7159" s="94" t="str">
        <f t="shared" si="1128"/>
        <v/>
      </c>
      <c r="Y7159" s="5"/>
      <c r="BK7159" s="8"/>
      <c r="BL7159" s="5"/>
      <c r="BM7159" s="5"/>
      <c r="BN7159" s="5"/>
      <c r="BO7159" s="5"/>
      <c r="BP7159" s="1"/>
      <c r="BQ7159" s="1"/>
      <c r="BR7159" s="1"/>
      <c r="BS7159" s="1"/>
      <c r="BT7159" s="1"/>
      <c r="BU7159" s="4"/>
      <c r="BV7159" s="1"/>
      <c r="BW7159" s="3"/>
      <c r="BX7159" s="4"/>
      <c r="BY7159" s="5"/>
      <c r="BZ7159" s="5"/>
      <c r="CA7159" s="5"/>
      <c r="CB7159" s="5"/>
      <c r="CC7159" s="5"/>
      <c r="CD7159" s="43"/>
    </row>
    <row r="7160" spans="1:82" x14ac:dyDescent="0.25">
      <c r="A7160" s="8"/>
      <c r="B7160" s="5"/>
      <c r="C7160" s="5"/>
      <c r="D7160" s="5"/>
      <c r="E7160" s="5"/>
      <c r="F7160" s="94" t="str">
        <f t="shared" si="1119"/>
        <v/>
      </c>
      <c r="G7160" s="94" t="str">
        <f t="shared" si="1120"/>
        <v/>
      </c>
      <c r="H7160" s="127" t="str">
        <f>IF(A7160&lt;&gt;"",IF(MID(C7160,1,1)="c",$AS$26,IF(MID(C7160,1,1)="r",$AS$41,IF(MID(C7160,1,1)="p",#REF!,#REF!))),"")</f>
        <v/>
      </c>
      <c r="I7160" s="92" t="str">
        <f t="shared" si="1121"/>
        <v/>
      </c>
      <c r="J7160" s="92" t="str">
        <f t="shared" si="1122"/>
        <v/>
      </c>
      <c r="K7160" s="92" t="str">
        <f t="shared" si="1123"/>
        <v/>
      </c>
      <c r="L7160" s="92" t="str">
        <f t="shared" si="1124"/>
        <v/>
      </c>
      <c r="M7160" s="95" t="str">
        <f>IF(A7160&lt;&gt;"",IF(MID(C7160,1,1)="c",SigmaEpsConcrete(I7160,$AN$30:$AN$33,$AR$30:$AR$33,$AS$26,$AS$27,$AS$28,$AQ$20,$AU$19),""),"")</f>
        <v/>
      </c>
      <c r="N7160" s="95" t="str">
        <f>IF(A7160&lt;&gt;"",IF(MID(C7160,1,1)="r",SigmaEpsReinf(J7160,$AS$42:$AS$43,$AS$41,$AS$39,$AS$40,$AQ$38),""),"")</f>
        <v/>
      </c>
      <c r="Q7160" s="92" t="str">
        <f t="shared" si="1126"/>
        <v/>
      </c>
      <c r="R7160" s="92" t="str">
        <f t="shared" si="1127"/>
        <v/>
      </c>
      <c r="U7160" s="5"/>
      <c r="V7160" s="5"/>
      <c r="W7160" s="94" t="str">
        <f t="shared" si="1125"/>
        <v/>
      </c>
      <c r="X7160" s="94" t="str">
        <f t="shared" si="1128"/>
        <v/>
      </c>
      <c r="Y7160" s="5"/>
      <c r="BK7160" s="8"/>
      <c r="BL7160" s="5"/>
      <c r="BM7160" s="5"/>
      <c r="BN7160" s="5"/>
      <c r="BO7160" s="5"/>
      <c r="BP7160" s="1"/>
      <c r="BQ7160" s="1"/>
      <c r="BR7160" s="1"/>
      <c r="BS7160" s="1"/>
      <c r="BT7160" s="1"/>
      <c r="BU7160" s="4"/>
      <c r="BV7160" s="1"/>
      <c r="BW7160" s="3"/>
      <c r="BX7160" s="4"/>
      <c r="BY7160" s="5"/>
      <c r="BZ7160" s="5"/>
      <c r="CA7160" s="5"/>
      <c r="CB7160" s="5"/>
      <c r="CC7160" s="5"/>
      <c r="CD7160" s="43"/>
    </row>
    <row r="7161" spans="1:82" x14ac:dyDescent="0.25">
      <c r="A7161" s="8"/>
      <c r="B7161" s="5"/>
      <c r="C7161" s="5"/>
      <c r="D7161" s="5"/>
      <c r="E7161" s="5"/>
      <c r="F7161" s="94" t="str">
        <f t="shared" si="1119"/>
        <v/>
      </c>
      <c r="G7161" s="94" t="str">
        <f t="shared" si="1120"/>
        <v/>
      </c>
      <c r="H7161" s="127" t="str">
        <f>IF(A7161&lt;&gt;"",IF(MID(C7161,1,1)="c",$AS$26,IF(MID(C7161,1,1)="r",$AS$41,IF(MID(C7161,1,1)="p",#REF!,#REF!))),"")</f>
        <v/>
      </c>
      <c r="I7161" s="92" t="str">
        <f t="shared" si="1121"/>
        <v/>
      </c>
      <c r="J7161" s="92" t="str">
        <f t="shared" si="1122"/>
        <v/>
      </c>
      <c r="K7161" s="92" t="str">
        <f t="shared" si="1123"/>
        <v/>
      </c>
      <c r="L7161" s="92" t="str">
        <f t="shared" si="1124"/>
        <v/>
      </c>
      <c r="M7161" s="95" t="str">
        <f>IF(A7161&lt;&gt;"",IF(MID(C7161,1,1)="c",SigmaEpsConcrete(I7161,$AN$30:$AN$33,$AR$30:$AR$33,$AS$26,$AS$27,$AS$28,$AQ$20,$AU$19),""),"")</f>
        <v/>
      </c>
      <c r="N7161" s="95" t="str">
        <f>IF(A7161&lt;&gt;"",IF(MID(C7161,1,1)="r",SigmaEpsReinf(J7161,$AS$42:$AS$43,$AS$41,$AS$39,$AS$40,$AQ$38),""),"")</f>
        <v/>
      </c>
      <c r="Q7161" s="92" t="str">
        <f t="shared" si="1126"/>
        <v/>
      </c>
      <c r="R7161" s="92" t="str">
        <f t="shared" si="1127"/>
        <v/>
      </c>
      <c r="U7161" s="5"/>
      <c r="V7161" s="5"/>
      <c r="W7161" s="94" t="str">
        <f t="shared" si="1125"/>
        <v/>
      </c>
      <c r="X7161" s="94" t="str">
        <f t="shared" si="1128"/>
        <v/>
      </c>
      <c r="Y7161" s="5"/>
      <c r="BK7161" s="8"/>
      <c r="BL7161" s="5"/>
      <c r="BM7161" s="5"/>
      <c r="BN7161" s="5"/>
      <c r="BO7161" s="5"/>
      <c r="BP7161" s="1"/>
      <c r="BQ7161" s="1"/>
      <c r="BR7161" s="1"/>
      <c r="BS7161" s="1"/>
      <c r="BT7161" s="1"/>
      <c r="BU7161" s="4"/>
      <c r="BV7161" s="1"/>
      <c r="BW7161" s="3"/>
      <c r="BX7161" s="4"/>
      <c r="BY7161" s="5"/>
      <c r="BZ7161" s="5"/>
      <c r="CA7161" s="5"/>
      <c r="CB7161" s="5"/>
      <c r="CC7161" s="5"/>
      <c r="CD7161" s="43"/>
    </row>
    <row r="7162" spans="1:82" x14ac:dyDescent="0.25">
      <c r="A7162" s="8"/>
      <c r="B7162" s="5"/>
      <c r="C7162" s="5"/>
      <c r="D7162" s="5"/>
      <c r="E7162" s="5"/>
      <c r="F7162" s="94" t="str">
        <f t="shared" si="1119"/>
        <v/>
      </c>
      <c r="G7162" s="94" t="str">
        <f t="shared" si="1120"/>
        <v/>
      </c>
      <c r="H7162" s="127" t="str">
        <f>IF(A7162&lt;&gt;"",IF(MID(C7162,1,1)="c",$AS$26,IF(MID(C7162,1,1)="r",$AS$41,IF(MID(C7162,1,1)="p",#REF!,#REF!))),"")</f>
        <v/>
      </c>
      <c r="I7162" s="92" t="str">
        <f t="shared" si="1121"/>
        <v/>
      </c>
      <c r="J7162" s="92" t="str">
        <f t="shared" si="1122"/>
        <v/>
      </c>
      <c r="K7162" s="92" t="str">
        <f t="shared" si="1123"/>
        <v/>
      </c>
      <c r="L7162" s="92" t="str">
        <f t="shared" si="1124"/>
        <v/>
      </c>
      <c r="M7162" s="95" t="str">
        <f>IF(A7162&lt;&gt;"",IF(MID(C7162,1,1)="c",SigmaEpsConcrete(I7162,$AN$30:$AN$33,$AR$30:$AR$33,$AS$26,$AS$27,$AS$28,$AQ$20,$AU$19),""),"")</f>
        <v/>
      </c>
      <c r="N7162" s="95" t="str">
        <f>IF(A7162&lt;&gt;"",IF(MID(C7162,1,1)="r",SigmaEpsReinf(J7162,$AS$42:$AS$43,$AS$41,$AS$39,$AS$40,$AQ$38),""),"")</f>
        <v/>
      </c>
      <c r="Q7162" s="92" t="str">
        <f t="shared" si="1126"/>
        <v/>
      </c>
      <c r="R7162" s="92" t="str">
        <f t="shared" si="1127"/>
        <v/>
      </c>
      <c r="U7162" s="5"/>
      <c r="V7162" s="5"/>
      <c r="W7162" s="94" t="str">
        <f t="shared" si="1125"/>
        <v/>
      </c>
      <c r="X7162" s="94" t="str">
        <f t="shared" si="1128"/>
        <v/>
      </c>
      <c r="Y7162" s="5"/>
      <c r="BK7162" s="8"/>
      <c r="BL7162" s="5"/>
      <c r="BM7162" s="5"/>
      <c r="BN7162" s="5"/>
      <c r="BO7162" s="5"/>
      <c r="BP7162" s="1"/>
      <c r="BQ7162" s="1"/>
      <c r="BR7162" s="1"/>
      <c r="BS7162" s="1"/>
      <c r="BT7162" s="1"/>
      <c r="BU7162" s="4"/>
      <c r="BV7162" s="1"/>
      <c r="BW7162" s="3"/>
      <c r="BX7162" s="4"/>
      <c r="BY7162" s="5"/>
      <c r="BZ7162" s="5"/>
      <c r="CA7162" s="5"/>
      <c r="CB7162" s="5"/>
      <c r="CC7162" s="5"/>
      <c r="CD7162" s="43"/>
    </row>
    <row r="7163" spans="1:82" x14ac:dyDescent="0.25">
      <c r="A7163" s="8"/>
      <c r="B7163" s="5"/>
      <c r="C7163" s="5"/>
      <c r="D7163" s="5"/>
      <c r="E7163" s="5"/>
      <c r="F7163" s="94" t="str">
        <f t="shared" si="1119"/>
        <v/>
      </c>
      <c r="G7163" s="94" t="str">
        <f t="shared" si="1120"/>
        <v/>
      </c>
      <c r="H7163" s="127" t="str">
        <f>IF(A7163&lt;&gt;"",IF(MID(C7163,1,1)="c",$AS$26,IF(MID(C7163,1,1)="r",$AS$41,IF(MID(C7163,1,1)="p",#REF!,#REF!))),"")</f>
        <v/>
      </c>
      <c r="I7163" s="92" t="str">
        <f t="shared" si="1121"/>
        <v/>
      </c>
      <c r="J7163" s="92" t="str">
        <f t="shared" si="1122"/>
        <v/>
      </c>
      <c r="K7163" s="92" t="str">
        <f t="shared" si="1123"/>
        <v/>
      </c>
      <c r="L7163" s="92" t="str">
        <f t="shared" si="1124"/>
        <v/>
      </c>
      <c r="M7163" s="95" t="str">
        <f>IF(A7163&lt;&gt;"",IF(MID(C7163,1,1)="c",SigmaEpsConcrete(I7163,$AN$30:$AN$33,$AR$30:$AR$33,$AS$26,$AS$27,$AS$28,$AQ$20,$AU$19),""),"")</f>
        <v/>
      </c>
      <c r="N7163" s="95" t="str">
        <f>IF(A7163&lt;&gt;"",IF(MID(C7163,1,1)="r",SigmaEpsReinf(J7163,$AS$42:$AS$43,$AS$41,$AS$39,$AS$40,$AQ$38),""),"")</f>
        <v/>
      </c>
      <c r="Q7163" s="92" t="str">
        <f t="shared" si="1126"/>
        <v/>
      </c>
      <c r="R7163" s="92" t="str">
        <f t="shared" si="1127"/>
        <v/>
      </c>
      <c r="U7163" s="5"/>
      <c r="V7163" s="5"/>
      <c r="W7163" s="94" t="str">
        <f t="shared" si="1125"/>
        <v/>
      </c>
      <c r="X7163" s="94" t="str">
        <f t="shared" si="1128"/>
        <v/>
      </c>
      <c r="Y7163" s="5"/>
      <c r="BK7163" s="8"/>
      <c r="BL7163" s="5"/>
      <c r="BM7163" s="5"/>
      <c r="BN7163" s="5"/>
      <c r="BO7163" s="5"/>
      <c r="BP7163" s="1"/>
      <c r="BQ7163" s="1"/>
      <c r="BR7163" s="1"/>
      <c r="BS7163" s="1"/>
      <c r="BT7163" s="1"/>
      <c r="BU7163" s="4"/>
      <c r="BV7163" s="1"/>
      <c r="BW7163" s="3"/>
      <c r="BX7163" s="4"/>
      <c r="BY7163" s="5"/>
      <c r="BZ7163" s="5"/>
      <c r="CA7163" s="5"/>
      <c r="CB7163" s="5"/>
      <c r="CC7163" s="5"/>
      <c r="CD7163" s="43"/>
    </row>
    <row r="7164" spans="1:82" x14ac:dyDescent="0.25">
      <c r="A7164" s="8"/>
      <c r="B7164" s="5"/>
      <c r="C7164" s="5"/>
      <c r="D7164" s="5"/>
      <c r="E7164" s="5"/>
      <c r="F7164" s="94" t="str">
        <f t="shared" si="1119"/>
        <v/>
      </c>
      <c r="G7164" s="94" t="str">
        <f t="shared" si="1120"/>
        <v/>
      </c>
      <c r="H7164" s="127" t="str">
        <f>IF(A7164&lt;&gt;"",IF(MID(C7164,1,1)="c",$AS$26,IF(MID(C7164,1,1)="r",$AS$41,IF(MID(C7164,1,1)="p",#REF!,#REF!))),"")</f>
        <v/>
      </c>
      <c r="I7164" s="92" t="str">
        <f t="shared" si="1121"/>
        <v/>
      </c>
      <c r="J7164" s="92" t="str">
        <f t="shared" si="1122"/>
        <v/>
      </c>
      <c r="K7164" s="92" t="str">
        <f t="shared" si="1123"/>
        <v/>
      </c>
      <c r="L7164" s="92" t="str">
        <f t="shared" si="1124"/>
        <v/>
      </c>
      <c r="M7164" s="95" t="str">
        <f>IF(A7164&lt;&gt;"",IF(MID(C7164,1,1)="c",SigmaEpsConcrete(I7164,$AN$30:$AN$33,$AR$30:$AR$33,$AS$26,$AS$27,$AS$28,$AQ$20,$AU$19),""),"")</f>
        <v/>
      </c>
      <c r="N7164" s="95" t="str">
        <f>IF(A7164&lt;&gt;"",IF(MID(C7164,1,1)="r",SigmaEpsReinf(J7164,$AS$42:$AS$43,$AS$41,$AS$39,$AS$40,$AQ$38),""),"")</f>
        <v/>
      </c>
      <c r="Q7164" s="92" t="str">
        <f t="shared" si="1126"/>
        <v/>
      </c>
      <c r="R7164" s="92" t="str">
        <f t="shared" si="1127"/>
        <v/>
      </c>
      <c r="U7164" s="5"/>
      <c r="V7164" s="5"/>
      <c r="W7164" s="94" t="str">
        <f t="shared" si="1125"/>
        <v/>
      </c>
      <c r="X7164" s="94" t="str">
        <f t="shared" si="1128"/>
        <v/>
      </c>
      <c r="Y7164" s="5"/>
      <c r="BK7164" s="8"/>
      <c r="BL7164" s="5"/>
      <c r="BM7164" s="5"/>
      <c r="BN7164" s="5"/>
      <c r="BO7164" s="5"/>
      <c r="BP7164" s="1"/>
      <c r="BQ7164" s="1"/>
      <c r="BR7164" s="1"/>
      <c r="BS7164" s="1"/>
      <c r="BT7164" s="1"/>
      <c r="BU7164" s="4"/>
      <c r="BV7164" s="1"/>
      <c r="BW7164" s="3"/>
      <c r="BX7164" s="4"/>
      <c r="BY7164" s="5"/>
      <c r="BZ7164" s="5"/>
      <c r="CA7164" s="5"/>
      <c r="CB7164" s="5"/>
      <c r="CC7164" s="5"/>
      <c r="CD7164" s="43"/>
    </row>
    <row r="7165" spans="1:82" x14ac:dyDescent="0.25">
      <c r="A7165" s="8"/>
      <c r="B7165" s="5"/>
      <c r="C7165" s="5"/>
      <c r="D7165" s="5"/>
      <c r="E7165" s="5"/>
      <c r="F7165" s="94" t="str">
        <f t="shared" si="1119"/>
        <v/>
      </c>
      <c r="G7165" s="94" t="str">
        <f t="shared" si="1120"/>
        <v/>
      </c>
      <c r="H7165" s="127" t="str">
        <f>IF(A7165&lt;&gt;"",IF(MID(C7165,1,1)="c",$AS$26,IF(MID(C7165,1,1)="r",$AS$41,IF(MID(C7165,1,1)="p",#REF!,#REF!))),"")</f>
        <v/>
      </c>
      <c r="I7165" s="92" t="str">
        <f t="shared" si="1121"/>
        <v/>
      </c>
      <c r="J7165" s="92" t="str">
        <f t="shared" si="1122"/>
        <v/>
      </c>
      <c r="K7165" s="92" t="str">
        <f t="shared" si="1123"/>
        <v/>
      </c>
      <c r="L7165" s="92" t="str">
        <f t="shared" si="1124"/>
        <v/>
      </c>
      <c r="M7165" s="95" t="str">
        <f>IF(A7165&lt;&gt;"",IF(MID(C7165,1,1)="c",SigmaEpsConcrete(I7165,$AN$30:$AN$33,$AR$30:$AR$33,$AS$26,$AS$27,$AS$28,$AQ$20,$AU$19),""),"")</f>
        <v/>
      </c>
      <c r="N7165" s="95" t="str">
        <f>IF(A7165&lt;&gt;"",IF(MID(C7165,1,1)="r",SigmaEpsReinf(J7165,$AS$42:$AS$43,$AS$41,$AS$39,$AS$40,$AQ$38),""),"")</f>
        <v/>
      </c>
      <c r="Q7165" s="92" t="str">
        <f t="shared" si="1126"/>
        <v/>
      </c>
      <c r="R7165" s="92" t="str">
        <f t="shared" si="1127"/>
        <v/>
      </c>
      <c r="U7165" s="5"/>
      <c r="V7165" s="5"/>
      <c r="W7165" s="94" t="str">
        <f t="shared" si="1125"/>
        <v/>
      </c>
      <c r="X7165" s="94" t="str">
        <f t="shared" si="1128"/>
        <v/>
      </c>
      <c r="Y7165" s="5"/>
      <c r="BK7165" s="8"/>
      <c r="BL7165" s="5"/>
      <c r="BM7165" s="5"/>
      <c r="BN7165" s="5"/>
      <c r="BO7165" s="5"/>
      <c r="BP7165" s="1"/>
      <c r="BQ7165" s="1"/>
      <c r="BR7165" s="1"/>
      <c r="BS7165" s="1"/>
      <c r="BT7165" s="1"/>
      <c r="BU7165" s="4"/>
      <c r="BV7165" s="1"/>
      <c r="BW7165" s="3"/>
      <c r="BX7165" s="4"/>
      <c r="BY7165" s="5"/>
      <c r="BZ7165" s="5"/>
      <c r="CA7165" s="5"/>
      <c r="CB7165" s="5"/>
      <c r="CC7165" s="5"/>
      <c r="CD7165" s="43"/>
    </row>
    <row r="7166" spans="1:82" x14ac:dyDescent="0.25">
      <c r="A7166" s="8"/>
      <c r="B7166" s="5"/>
      <c r="C7166" s="5"/>
      <c r="D7166" s="5"/>
      <c r="E7166" s="5"/>
      <c r="F7166" s="94" t="str">
        <f t="shared" si="1119"/>
        <v/>
      </c>
      <c r="G7166" s="94" t="str">
        <f t="shared" si="1120"/>
        <v/>
      </c>
      <c r="H7166" s="127" t="str">
        <f>IF(A7166&lt;&gt;"",IF(MID(C7166,1,1)="c",$AS$26,IF(MID(C7166,1,1)="r",$AS$41,IF(MID(C7166,1,1)="p",#REF!,#REF!))),"")</f>
        <v/>
      </c>
      <c r="I7166" s="92" t="str">
        <f t="shared" si="1121"/>
        <v/>
      </c>
      <c r="J7166" s="92" t="str">
        <f t="shared" si="1122"/>
        <v/>
      </c>
      <c r="K7166" s="92" t="str">
        <f t="shared" si="1123"/>
        <v/>
      </c>
      <c r="L7166" s="92" t="str">
        <f t="shared" si="1124"/>
        <v/>
      </c>
      <c r="M7166" s="95" t="str">
        <f>IF(A7166&lt;&gt;"",IF(MID(C7166,1,1)="c",SigmaEpsConcrete(I7166,$AN$30:$AN$33,$AR$30:$AR$33,$AS$26,$AS$27,$AS$28,$AQ$20,$AU$19),""),"")</f>
        <v/>
      </c>
      <c r="N7166" s="95" t="str">
        <f>IF(A7166&lt;&gt;"",IF(MID(C7166,1,1)="r",SigmaEpsReinf(J7166,$AS$42:$AS$43,$AS$41,$AS$39,$AS$40,$AQ$38),""),"")</f>
        <v/>
      </c>
      <c r="Q7166" s="92" t="str">
        <f t="shared" si="1126"/>
        <v/>
      </c>
      <c r="R7166" s="92" t="str">
        <f t="shared" si="1127"/>
        <v/>
      </c>
      <c r="U7166" s="5"/>
      <c r="V7166" s="5"/>
      <c r="W7166" s="94" t="str">
        <f t="shared" si="1125"/>
        <v/>
      </c>
      <c r="X7166" s="94" t="str">
        <f t="shared" si="1128"/>
        <v/>
      </c>
      <c r="Y7166" s="5"/>
      <c r="BK7166" s="8"/>
      <c r="BL7166" s="5"/>
      <c r="BM7166" s="5"/>
      <c r="BN7166" s="5"/>
      <c r="BO7166" s="5"/>
      <c r="BP7166" s="1"/>
      <c r="BQ7166" s="1"/>
      <c r="BR7166" s="1"/>
      <c r="BS7166" s="1"/>
      <c r="BT7166" s="1"/>
      <c r="BU7166" s="4"/>
      <c r="BV7166" s="1"/>
      <c r="BW7166" s="3"/>
      <c r="BX7166" s="4"/>
      <c r="BY7166" s="5"/>
      <c r="BZ7166" s="5"/>
      <c r="CA7166" s="5"/>
      <c r="CB7166" s="5"/>
      <c r="CC7166" s="5"/>
      <c r="CD7166" s="43"/>
    </row>
    <row r="7167" spans="1:82" x14ac:dyDescent="0.25">
      <c r="A7167" s="8"/>
      <c r="B7167" s="5"/>
      <c r="C7167" s="5"/>
      <c r="D7167" s="5"/>
      <c r="E7167" s="5"/>
      <c r="F7167" s="94" t="str">
        <f t="shared" si="1119"/>
        <v/>
      </c>
      <c r="G7167" s="94" t="str">
        <f t="shared" si="1120"/>
        <v/>
      </c>
      <c r="H7167" s="127" t="str">
        <f>IF(A7167&lt;&gt;"",IF(MID(C7167,1,1)="c",$AS$26,IF(MID(C7167,1,1)="r",$AS$41,IF(MID(C7167,1,1)="p",#REF!,#REF!))),"")</f>
        <v/>
      </c>
      <c r="I7167" s="92" t="str">
        <f t="shared" si="1121"/>
        <v/>
      </c>
      <c r="J7167" s="92" t="str">
        <f t="shared" si="1122"/>
        <v/>
      </c>
      <c r="K7167" s="92" t="str">
        <f t="shared" si="1123"/>
        <v/>
      </c>
      <c r="L7167" s="92" t="str">
        <f t="shared" si="1124"/>
        <v/>
      </c>
      <c r="M7167" s="95" t="str">
        <f>IF(A7167&lt;&gt;"",IF(MID(C7167,1,1)="c",SigmaEpsConcrete(I7167,$AN$30:$AN$33,$AR$30:$AR$33,$AS$26,$AS$27,$AS$28,$AQ$20,$AU$19),""),"")</f>
        <v/>
      </c>
      <c r="N7167" s="95" t="str">
        <f>IF(A7167&lt;&gt;"",IF(MID(C7167,1,1)="r",SigmaEpsReinf(J7167,$AS$42:$AS$43,$AS$41,$AS$39,$AS$40,$AQ$38),""),"")</f>
        <v/>
      </c>
      <c r="Q7167" s="92" t="str">
        <f t="shared" si="1126"/>
        <v/>
      </c>
      <c r="R7167" s="92" t="str">
        <f t="shared" si="1127"/>
        <v/>
      </c>
      <c r="U7167" s="5"/>
      <c r="V7167" s="5"/>
      <c r="W7167" s="94" t="str">
        <f t="shared" si="1125"/>
        <v/>
      </c>
      <c r="X7167" s="94" t="str">
        <f t="shared" si="1128"/>
        <v/>
      </c>
      <c r="Y7167" s="5"/>
      <c r="BK7167" s="8"/>
      <c r="BL7167" s="5"/>
      <c r="BM7167" s="5"/>
      <c r="BN7167" s="5"/>
      <c r="BO7167" s="5"/>
      <c r="BP7167" s="1"/>
      <c r="BQ7167" s="1"/>
      <c r="BR7167" s="1"/>
      <c r="BS7167" s="1"/>
      <c r="BT7167" s="1"/>
      <c r="BU7167" s="4"/>
      <c r="BV7167" s="1"/>
      <c r="BW7167" s="3"/>
      <c r="BX7167" s="4"/>
      <c r="BY7167" s="5"/>
      <c r="BZ7167" s="5"/>
      <c r="CA7167" s="5"/>
      <c r="CB7167" s="5"/>
      <c r="CC7167" s="5"/>
      <c r="CD7167" s="43"/>
    </row>
    <row r="7168" spans="1:82" x14ac:dyDescent="0.25">
      <c r="A7168" s="8"/>
      <c r="B7168" s="5"/>
      <c r="C7168" s="5"/>
      <c r="D7168" s="5"/>
      <c r="E7168" s="5"/>
      <c r="F7168" s="94" t="str">
        <f t="shared" si="1119"/>
        <v/>
      </c>
      <c r="G7168" s="94" t="str">
        <f t="shared" si="1120"/>
        <v/>
      </c>
      <c r="H7168" s="127" t="str">
        <f>IF(A7168&lt;&gt;"",IF(MID(C7168,1,1)="c",$AS$26,IF(MID(C7168,1,1)="r",$AS$41,IF(MID(C7168,1,1)="p",#REF!,#REF!))),"")</f>
        <v/>
      </c>
      <c r="I7168" s="92" t="str">
        <f t="shared" si="1121"/>
        <v/>
      </c>
      <c r="J7168" s="92" t="str">
        <f t="shared" si="1122"/>
        <v/>
      </c>
      <c r="K7168" s="92" t="str">
        <f t="shared" si="1123"/>
        <v/>
      </c>
      <c r="L7168" s="92" t="str">
        <f t="shared" si="1124"/>
        <v/>
      </c>
      <c r="M7168" s="95" t="str">
        <f>IF(A7168&lt;&gt;"",IF(MID(C7168,1,1)="c",SigmaEpsConcrete(I7168,$AN$30:$AN$33,$AR$30:$AR$33,$AS$26,$AS$27,$AS$28,$AQ$20,$AU$19),""),"")</f>
        <v/>
      </c>
      <c r="N7168" s="95" t="str">
        <f>IF(A7168&lt;&gt;"",IF(MID(C7168,1,1)="r",SigmaEpsReinf(J7168,$AS$42:$AS$43,$AS$41,$AS$39,$AS$40,$AQ$38),""),"")</f>
        <v/>
      </c>
      <c r="Q7168" s="92" t="str">
        <f t="shared" si="1126"/>
        <v/>
      </c>
      <c r="R7168" s="92" t="str">
        <f t="shared" si="1127"/>
        <v/>
      </c>
      <c r="U7168" s="5"/>
      <c r="V7168" s="5"/>
      <c r="W7168" s="94" t="str">
        <f t="shared" si="1125"/>
        <v/>
      </c>
      <c r="X7168" s="94" t="str">
        <f t="shared" si="1128"/>
        <v/>
      </c>
      <c r="Y7168" s="5"/>
      <c r="BK7168" s="8"/>
      <c r="BL7168" s="5"/>
      <c r="BM7168" s="5"/>
      <c r="BN7168" s="5"/>
      <c r="BO7168" s="5"/>
      <c r="BP7168" s="1"/>
      <c r="BQ7168" s="1"/>
      <c r="BR7168" s="1"/>
      <c r="BS7168" s="1"/>
      <c r="BT7168" s="1"/>
      <c r="BU7168" s="4"/>
      <c r="BV7168" s="1"/>
      <c r="BW7168" s="3"/>
      <c r="BX7168" s="4"/>
      <c r="BY7168" s="5"/>
      <c r="BZ7168" s="5"/>
      <c r="CA7168" s="5"/>
      <c r="CB7168" s="5"/>
      <c r="CC7168" s="5"/>
      <c r="CD7168" s="43"/>
    </row>
    <row r="7169" spans="1:82" x14ac:dyDescent="0.25">
      <c r="A7169" s="8"/>
      <c r="B7169" s="5"/>
      <c r="C7169" s="5"/>
      <c r="D7169" s="5"/>
      <c r="E7169" s="5"/>
      <c r="F7169" s="94" t="str">
        <f t="shared" si="1119"/>
        <v/>
      </c>
      <c r="G7169" s="94" t="str">
        <f t="shared" si="1120"/>
        <v/>
      </c>
      <c r="H7169" s="127" t="str">
        <f>IF(A7169&lt;&gt;"",IF(MID(C7169,1,1)="c",$AS$26,IF(MID(C7169,1,1)="r",$AS$41,IF(MID(C7169,1,1)="p",#REF!,#REF!))),"")</f>
        <v/>
      </c>
      <c r="I7169" s="92" t="str">
        <f t="shared" si="1121"/>
        <v/>
      </c>
      <c r="J7169" s="92" t="str">
        <f t="shared" si="1122"/>
        <v/>
      </c>
      <c r="K7169" s="92" t="str">
        <f t="shared" si="1123"/>
        <v/>
      </c>
      <c r="L7169" s="92" t="str">
        <f t="shared" si="1124"/>
        <v/>
      </c>
      <c r="M7169" s="95" t="str">
        <f>IF(A7169&lt;&gt;"",IF(MID(C7169,1,1)="c",SigmaEpsConcrete(I7169,$AN$30:$AN$33,$AR$30:$AR$33,$AS$26,$AS$27,$AS$28,$AQ$20,$AU$19),""),"")</f>
        <v/>
      </c>
      <c r="N7169" s="95" t="str">
        <f>IF(A7169&lt;&gt;"",IF(MID(C7169,1,1)="r",SigmaEpsReinf(J7169,$AS$42:$AS$43,$AS$41,$AS$39,$AS$40,$AQ$38),""),"")</f>
        <v/>
      </c>
      <c r="Q7169" s="92" t="str">
        <f t="shared" si="1126"/>
        <v/>
      </c>
      <c r="R7169" s="92" t="str">
        <f t="shared" si="1127"/>
        <v/>
      </c>
      <c r="U7169" s="5"/>
      <c r="V7169" s="5"/>
      <c r="W7169" s="94" t="str">
        <f t="shared" si="1125"/>
        <v/>
      </c>
      <c r="X7169" s="94" t="str">
        <f t="shared" si="1128"/>
        <v/>
      </c>
      <c r="Y7169" s="5"/>
      <c r="BK7169" s="8"/>
      <c r="BL7169" s="5"/>
      <c r="BM7169" s="5"/>
      <c r="BN7169" s="5"/>
      <c r="BO7169" s="5"/>
      <c r="BP7169" s="1"/>
      <c r="BQ7169" s="1"/>
      <c r="BR7169" s="1"/>
      <c r="BS7169" s="1"/>
      <c r="BT7169" s="1"/>
      <c r="BU7169" s="4"/>
      <c r="BV7169" s="1"/>
      <c r="BW7169" s="3"/>
      <c r="BX7169" s="4"/>
      <c r="BY7169" s="5"/>
      <c r="BZ7169" s="5"/>
      <c r="CA7169" s="5"/>
      <c r="CB7169" s="5"/>
      <c r="CC7169" s="5"/>
      <c r="CD7169" s="43"/>
    </row>
    <row r="7170" spans="1:82" x14ac:dyDescent="0.25">
      <c r="A7170" s="8"/>
      <c r="B7170" s="5"/>
      <c r="C7170" s="5"/>
      <c r="D7170" s="5"/>
      <c r="E7170" s="5"/>
      <c r="F7170" s="94" t="str">
        <f t="shared" si="1119"/>
        <v/>
      </c>
      <c r="G7170" s="94" t="str">
        <f t="shared" si="1120"/>
        <v/>
      </c>
      <c r="H7170" s="127" t="str">
        <f>IF(A7170&lt;&gt;"",IF(MID(C7170,1,1)="c",$AS$26,IF(MID(C7170,1,1)="r",$AS$41,IF(MID(C7170,1,1)="p",#REF!,#REF!))),"")</f>
        <v/>
      </c>
      <c r="I7170" s="92" t="str">
        <f t="shared" si="1121"/>
        <v/>
      </c>
      <c r="J7170" s="92" t="str">
        <f t="shared" si="1122"/>
        <v/>
      </c>
      <c r="K7170" s="92" t="str">
        <f t="shared" si="1123"/>
        <v/>
      </c>
      <c r="L7170" s="92" t="str">
        <f t="shared" si="1124"/>
        <v/>
      </c>
      <c r="M7170" s="95" t="str">
        <f>IF(A7170&lt;&gt;"",IF(MID(C7170,1,1)="c",SigmaEpsConcrete(I7170,$AN$30:$AN$33,$AR$30:$AR$33,$AS$26,$AS$27,$AS$28,$AQ$20,$AU$19),""),"")</f>
        <v/>
      </c>
      <c r="N7170" s="95" t="str">
        <f>IF(A7170&lt;&gt;"",IF(MID(C7170,1,1)="r",SigmaEpsReinf(J7170,$AS$42:$AS$43,$AS$41,$AS$39,$AS$40,$AQ$38),""),"")</f>
        <v/>
      </c>
      <c r="Q7170" s="92" t="str">
        <f t="shared" si="1126"/>
        <v/>
      </c>
      <c r="R7170" s="92" t="str">
        <f t="shared" si="1127"/>
        <v/>
      </c>
      <c r="U7170" s="5"/>
      <c r="V7170" s="5"/>
      <c r="W7170" s="94" t="str">
        <f t="shared" si="1125"/>
        <v/>
      </c>
      <c r="X7170" s="94" t="str">
        <f t="shared" si="1128"/>
        <v/>
      </c>
      <c r="Y7170" s="5"/>
      <c r="BK7170" s="8"/>
      <c r="BL7170" s="5"/>
      <c r="BM7170" s="5"/>
      <c r="BN7170" s="5"/>
      <c r="BO7170" s="5"/>
      <c r="BP7170" s="1"/>
      <c r="BQ7170" s="1"/>
      <c r="BR7170" s="1"/>
      <c r="BS7170" s="1"/>
      <c r="BT7170" s="1"/>
      <c r="BU7170" s="4"/>
      <c r="BV7170" s="1"/>
      <c r="BW7170" s="3"/>
      <c r="BX7170" s="4"/>
      <c r="BY7170" s="5"/>
      <c r="BZ7170" s="5"/>
      <c r="CA7170" s="5"/>
      <c r="CB7170" s="5"/>
      <c r="CC7170" s="5"/>
      <c r="CD7170" s="43"/>
    </row>
    <row r="7171" spans="1:82" x14ac:dyDescent="0.25">
      <c r="A7171" s="8"/>
      <c r="B7171" s="5"/>
      <c r="C7171" s="5"/>
      <c r="D7171" s="5"/>
      <c r="E7171" s="5"/>
      <c r="F7171" s="94" t="str">
        <f t="shared" si="1119"/>
        <v/>
      </c>
      <c r="G7171" s="94" t="str">
        <f t="shared" si="1120"/>
        <v/>
      </c>
      <c r="H7171" s="127" t="str">
        <f>IF(A7171&lt;&gt;"",IF(MID(C7171,1,1)="c",$AS$26,IF(MID(C7171,1,1)="r",$AS$41,IF(MID(C7171,1,1)="p",#REF!,#REF!))),"")</f>
        <v/>
      </c>
      <c r="I7171" s="92" t="str">
        <f t="shared" si="1121"/>
        <v/>
      </c>
      <c r="J7171" s="92" t="str">
        <f t="shared" si="1122"/>
        <v/>
      </c>
      <c r="K7171" s="92" t="str">
        <f t="shared" si="1123"/>
        <v/>
      </c>
      <c r="L7171" s="92" t="str">
        <f t="shared" si="1124"/>
        <v/>
      </c>
      <c r="M7171" s="95" t="str">
        <f>IF(A7171&lt;&gt;"",IF(MID(C7171,1,1)="c",SigmaEpsConcrete(I7171,$AN$30:$AN$33,$AR$30:$AR$33,$AS$26,$AS$27,$AS$28,$AQ$20,$AU$19),""),"")</f>
        <v/>
      </c>
      <c r="N7171" s="95" t="str">
        <f>IF(A7171&lt;&gt;"",IF(MID(C7171,1,1)="r",SigmaEpsReinf(J7171,$AS$42:$AS$43,$AS$41,$AS$39,$AS$40,$AQ$38),""),"")</f>
        <v/>
      </c>
      <c r="Q7171" s="92" t="str">
        <f t="shared" si="1126"/>
        <v/>
      </c>
      <c r="R7171" s="92" t="str">
        <f t="shared" si="1127"/>
        <v/>
      </c>
      <c r="U7171" s="5"/>
      <c r="V7171" s="5"/>
      <c r="W7171" s="94" t="str">
        <f t="shared" si="1125"/>
        <v/>
      </c>
      <c r="X7171" s="94" t="str">
        <f t="shared" si="1128"/>
        <v/>
      </c>
      <c r="Y7171" s="5"/>
      <c r="BK7171" s="8"/>
      <c r="BL7171" s="5"/>
      <c r="BM7171" s="5"/>
      <c r="BN7171" s="5"/>
      <c r="BO7171" s="5"/>
      <c r="BP7171" s="1"/>
      <c r="BQ7171" s="1"/>
      <c r="BR7171" s="1"/>
      <c r="BS7171" s="1"/>
      <c r="BT7171" s="1"/>
      <c r="BU7171" s="4"/>
      <c r="BV7171" s="1"/>
      <c r="BW7171" s="3"/>
      <c r="BX7171" s="4"/>
      <c r="BY7171" s="5"/>
      <c r="BZ7171" s="5"/>
      <c r="CA7171" s="5"/>
      <c r="CB7171" s="5"/>
      <c r="CC7171" s="5"/>
      <c r="CD7171" s="43"/>
    </row>
    <row r="7172" spans="1:82" x14ac:dyDescent="0.25">
      <c r="A7172" s="8"/>
      <c r="B7172" s="5"/>
      <c r="C7172" s="5"/>
      <c r="D7172" s="5"/>
      <c r="E7172" s="5"/>
      <c r="F7172" s="94" t="str">
        <f t="shared" si="1119"/>
        <v/>
      </c>
      <c r="G7172" s="94" t="str">
        <f t="shared" si="1120"/>
        <v/>
      </c>
      <c r="H7172" s="127" t="str">
        <f>IF(A7172&lt;&gt;"",IF(MID(C7172,1,1)="c",$AS$26,IF(MID(C7172,1,1)="r",$AS$41,IF(MID(C7172,1,1)="p",#REF!,#REF!))),"")</f>
        <v/>
      </c>
      <c r="I7172" s="92" t="str">
        <f t="shared" si="1121"/>
        <v/>
      </c>
      <c r="J7172" s="92" t="str">
        <f t="shared" si="1122"/>
        <v/>
      </c>
      <c r="K7172" s="92" t="str">
        <f t="shared" si="1123"/>
        <v/>
      </c>
      <c r="L7172" s="92" t="str">
        <f t="shared" si="1124"/>
        <v/>
      </c>
      <c r="M7172" s="95" t="str">
        <f>IF(A7172&lt;&gt;"",IF(MID(C7172,1,1)="c",SigmaEpsConcrete(I7172,$AN$30:$AN$33,$AR$30:$AR$33,$AS$26,$AS$27,$AS$28,$AQ$20,$AU$19),""),"")</f>
        <v/>
      </c>
      <c r="N7172" s="95" t="str">
        <f>IF(A7172&lt;&gt;"",IF(MID(C7172,1,1)="r",SigmaEpsReinf(J7172,$AS$42:$AS$43,$AS$41,$AS$39,$AS$40,$AQ$38),""),"")</f>
        <v/>
      </c>
      <c r="Q7172" s="92" t="str">
        <f t="shared" si="1126"/>
        <v/>
      </c>
      <c r="R7172" s="92" t="str">
        <f t="shared" si="1127"/>
        <v/>
      </c>
      <c r="U7172" s="5"/>
      <c r="V7172" s="5"/>
      <c r="W7172" s="94" t="str">
        <f t="shared" si="1125"/>
        <v/>
      </c>
      <c r="X7172" s="94" t="str">
        <f t="shared" si="1128"/>
        <v/>
      </c>
      <c r="Y7172" s="5"/>
      <c r="BK7172" s="8"/>
      <c r="BL7172" s="5"/>
      <c r="BM7172" s="5"/>
      <c r="BN7172" s="5"/>
      <c r="BO7172" s="5"/>
      <c r="BP7172" s="1"/>
      <c r="BQ7172" s="1"/>
      <c r="BR7172" s="1"/>
      <c r="BS7172" s="1"/>
      <c r="BT7172" s="1"/>
      <c r="BU7172" s="4"/>
      <c r="BV7172" s="1"/>
      <c r="BW7172" s="3"/>
      <c r="BX7172" s="4"/>
      <c r="BY7172" s="5"/>
      <c r="BZ7172" s="5"/>
      <c r="CA7172" s="5"/>
      <c r="CB7172" s="5"/>
      <c r="CC7172" s="5"/>
      <c r="CD7172" s="43"/>
    </row>
    <row r="7173" spans="1:82" x14ac:dyDescent="0.25">
      <c r="A7173" s="8"/>
      <c r="B7173" s="5"/>
      <c r="C7173" s="5"/>
      <c r="D7173" s="5"/>
      <c r="E7173" s="5"/>
      <c r="F7173" s="94" t="str">
        <f t="shared" si="1119"/>
        <v/>
      </c>
      <c r="G7173" s="94" t="str">
        <f t="shared" si="1120"/>
        <v/>
      </c>
      <c r="H7173" s="127" t="str">
        <f>IF(A7173&lt;&gt;"",IF(MID(C7173,1,1)="c",$AS$26,IF(MID(C7173,1,1)="r",$AS$41,IF(MID(C7173,1,1)="p",#REF!,#REF!))),"")</f>
        <v/>
      </c>
      <c r="I7173" s="92" t="str">
        <f t="shared" si="1121"/>
        <v/>
      </c>
      <c r="J7173" s="92" t="str">
        <f t="shared" si="1122"/>
        <v/>
      </c>
      <c r="K7173" s="92" t="str">
        <f t="shared" si="1123"/>
        <v/>
      </c>
      <c r="L7173" s="92" t="str">
        <f t="shared" si="1124"/>
        <v/>
      </c>
      <c r="M7173" s="95" t="str">
        <f>IF(A7173&lt;&gt;"",IF(MID(C7173,1,1)="c",SigmaEpsConcrete(I7173,$AN$30:$AN$33,$AR$30:$AR$33,$AS$26,$AS$27,$AS$28,$AQ$20,$AU$19),""),"")</f>
        <v/>
      </c>
      <c r="N7173" s="95" t="str">
        <f>IF(A7173&lt;&gt;"",IF(MID(C7173,1,1)="r",SigmaEpsReinf(J7173,$AS$42:$AS$43,$AS$41,$AS$39,$AS$40,$AQ$38),""),"")</f>
        <v/>
      </c>
      <c r="Q7173" s="92" t="str">
        <f t="shared" si="1126"/>
        <v/>
      </c>
      <c r="R7173" s="92" t="str">
        <f t="shared" si="1127"/>
        <v/>
      </c>
      <c r="U7173" s="5"/>
      <c r="V7173" s="5"/>
      <c r="W7173" s="94" t="str">
        <f t="shared" si="1125"/>
        <v/>
      </c>
      <c r="X7173" s="94" t="str">
        <f t="shared" si="1128"/>
        <v/>
      </c>
      <c r="Y7173" s="5"/>
      <c r="BK7173" s="8"/>
      <c r="BL7173" s="5"/>
      <c r="BM7173" s="5"/>
      <c r="BN7173" s="5"/>
      <c r="BO7173" s="5"/>
      <c r="BP7173" s="1"/>
      <c r="BQ7173" s="1"/>
      <c r="BR7173" s="1"/>
      <c r="BS7173" s="1"/>
      <c r="BT7173" s="1"/>
      <c r="BU7173" s="4"/>
      <c r="BV7173" s="1"/>
      <c r="BW7173" s="3"/>
      <c r="BX7173" s="4"/>
      <c r="BY7173" s="5"/>
      <c r="BZ7173" s="5"/>
      <c r="CA7173" s="5"/>
      <c r="CB7173" s="5"/>
      <c r="CC7173" s="5"/>
      <c r="CD7173" s="43"/>
    </row>
    <row r="7174" spans="1:82" x14ac:dyDescent="0.25">
      <c r="A7174" s="8"/>
      <c r="B7174" s="5"/>
      <c r="C7174" s="5"/>
      <c r="D7174" s="5"/>
      <c r="E7174" s="5"/>
      <c r="F7174" s="94" t="str">
        <f t="shared" si="1119"/>
        <v/>
      </c>
      <c r="G7174" s="94" t="str">
        <f t="shared" si="1120"/>
        <v/>
      </c>
      <c r="H7174" s="127" t="str">
        <f>IF(A7174&lt;&gt;"",IF(MID(C7174,1,1)="c",$AS$26,IF(MID(C7174,1,1)="r",$AS$41,IF(MID(C7174,1,1)="p",#REF!,#REF!))),"")</f>
        <v/>
      </c>
      <c r="I7174" s="92" t="str">
        <f t="shared" si="1121"/>
        <v/>
      </c>
      <c r="J7174" s="92" t="str">
        <f t="shared" si="1122"/>
        <v/>
      </c>
      <c r="K7174" s="92" t="str">
        <f t="shared" si="1123"/>
        <v/>
      </c>
      <c r="L7174" s="92" t="str">
        <f t="shared" si="1124"/>
        <v/>
      </c>
      <c r="M7174" s="95" t="str">
        <f>IF(A7174&lt;&gt;"",IF(MID(C7174,1,1)="c",SigmaEpsConcrete(I7174,$AN$30:$AN$33,$AR$30:$AR$33,$AS$26,$AS$27,$AS$28,$AQ$20,$AU$19),""),"")</f>
        <v/>
      </c>
      <c r="N7174" s="95" t="str">
        <f>IF(A7174&lt;&gt;"",IF(MID(C7174,1,1)="r",SigmaEpsReinf(J7174,$AS$42:$AS$43,$AS$41,$AS$39,$AS$40,$AQ$38),""),"")</f>
        <v/>
      </c>
      <c r="Q7174" s="92" t="str">
        <f t="shared" si="1126"/>
        <v/>
      </c>
      <c r="R7174" s="92" t="str">
        <f t="shared" si="1127"/>
        <v/>
      </c>
      <c r="U7174" s="5"/>
      <c r="V7174" s="5"/>
      <c r="W7174" s="94" t="str">
        <f t="shared" si="1125"/>
        <v/>
      </c>
      <c r="X7174" s="94" t="str">
        <f t="shared" si="1128"/>
        <v/>
      </c>
      <c r="Y7174" s="5"/>
      <c r="BK7174" s="8"/>
      <c r="BL7174" s="5"/>
      <c r="BM7174" s="5"/>
      <c r="BN7174" s="5"/>
      <c r="BO7174" s="5"/>
      <c r="BP7174" s="1"/>
      <c r="BQ7174" s="1"/>
      <c r="BR7174" s="1"/>
      <c r="BS7174" s="1"/>
      <c r="BT7174" s="1"/>
      <c r="BU7174" s="4"/>
      <c r="BV7174" s="1"/>
      <c r="BW7174" s="3"/>
      <c r="BX7174" s="4"/>
      <c r="BY7174" s="5"/>
      <c r="BZ7174" s="5"/>
      <c r="CA7174" s="5"/>
      <c r="CB7174" s="5"/>
      <c r="CC7174" s="5"/>
      <c r="CD7174" s="43"/>
    </row>
    <row r="7175" spans="1:82" x14ac:dyDescent="0.25">
      <c r="A7175" s="8"/>
      <c r="B7175" s="5"/>
      <c r="C7175" s="5"/>
      <c r="D7175" s="5"/>
      <c r="E7175" s="5"/>
      <c r="F7175" s="94" t="str">
        <f t="shared" si="1119"/>
        <v/>
      </c>
      <c r="G7175" s="94" t="str">
        <f t="shared" si="1120"/>
        <v/>
      </c>
      <c r="H7175" s="127" t="str">
        <f>IF(A7175&lt;&gt;"",IF(MID(C7175,1,1)="c",$AS$26,IF(MID(C7175,1,1)="r",$AS$41,IF(MID(C7175,1,1)="p",#REF!,#REF!))),"")</f>
        <v/>
      </c>
      <c r="I7175" s="92" t="str">
        <f t="shared" si="1121"/>
        <v/>
      </c>
      <c r="J7175" s="92" t="str">
        <f t="shared" si="1122"/>
        <v/>
      </c>
      <c r="K7175" s="92" t="str">
        <f t="shared" si="1123"/>
        <v/>
      </c>
      <c r="L7175" s="92" t="str">
        <f t="shared" si="1124"/>
        <v/>
      </c>
      <c r="M7175" s="95" t="str">
        <f>IF(A7175&lt;&gt;"",IF(MID(C7175,1,1)="c",SigmaEpsConcrete(I7175,$AN$30:$AN$33,$AR$30:$AR$33,$AS$26,$AS$27,$AS$28,$AQ$20,$AU$19),""),"")</f>
        <v/>
      </c>
      <c r="N7175" s="95" t="str">
        <f>IF(A7175&lt;&gt;"",IF(MID(C7175,1,1)="r",SigmaEpsReinf(J7175,$AS$42:$AS$43,$AS$41,$AS$39,$AS$40,$AQ$38),""),"")</f>
        <v/>
      </c>
      <c r="Q7175" s="92" t="str">
        <f t="shared" si="1126"/>
        <v/>
      </c>
      <c r="R7175" s="92" t="str">
        <f t="shared" si="1127"/>
        <v/>
      </c>
      <c r="U7175" s="5"/>
      <c r="V7175" s="5"/>
      <c r="W7175" s="94" t="str">
        <f t="shared" si="1125"/>
        <v/>
      </c>
      <c r="X7175" s="94" t="str">
        <f t="shared" si="1128"/>
        <v/>
      </c>
      <c r="Y7175" s="5"/>
      <c r="BK7175" s="8"/>
      <c r="BL7175" s="5"/>
      <c r="BM7175" s="5"/>
      <c r="BN7175" s="5"/>
      <c r="BO7175" s="5"/>
      <c r="BP7175" s="1"/>
      <c r="BQ7175" s="1"/>
      <c r="BR7175" s="1"/>
      <c r="BS7175" s="1"/>
      <c r="BT7175" s="1"/>
      <c r="BU7175" s="4"/>
      <c r="BV7175" s="1"/>
      <c r="BW7175" s="3"/>
      <c r="BX7175" s="4"/>
      <c r="BY7175" s="5"/>
      <c r="BZ7175" s="5"/>
      <c r="CA7175" s="5"/>
      <c r="CB7175" s="5"/>
      <c r="CC7175" s="5"/>
      <c r="CD7175" s="43"/>
    </row>
    <row r="7176" spans="1:82" x14ac:dyDescent="0.25">
      <c r="A7176" s="8"/>
      <c r="B7176" s="5"/>
      <c r="C7176" s="5"/>
      <c r="D7176" s="5"/>
      <c r="E7176" s="5"/>
      <c r="F7176" s="94" t="str">
        <f t="shared" si="1119"/>
        <v/>
      </c>
      <c r="G7176" s="94" t="str">
        <f t="shared" si="1120"/>
        <v/>
      </c>
      <c r="H7176" s="127" t="str">
        <f>IF(A7176&lt;&gt;"",IF(MID(C7176,1,1)="c",$AS$26,IF(MID(C7176,1,1)="r",$AS$41,IF(MID(C7176,1,1)="p",#REF!,#REF!))),"")</f>
        <v/>
      </c>
      <c r="I7176" s="92" t="str">
        <f t="shared" si="1121"/>
        <v/>
      </c>
      <c r="J7176" s="92" t="str">
        <f t="shared" si="1122"/>
        <v/>
      </c>
      <c r="K7176" s="92" t="str">
        <f t="shared" si="1123"/>
        <v/>
      </c>
      <c r="L7176" s="92" t="str">
        <f t="shared" si="1124"/>
        <v/>
      </c>
      <c r="M7176" s="95" t="str">
        <f>IF(A7176&lt;&gt;"",IF(MID(C7176,1,1)="c",SigmaEpsConcrete(I7176,$AN$30:$AN$33,$AR$30:$AR$33,$AS$26,$AS$27,$AS$28,$AQ$20,$AU$19),""),"")</f>
        <v/>
      </c>
      <c r="N7176" s="95" t="str">
        <f>IF(A7176&lt;&gt;"",IF(MID(C7176,1,1)="r",SigmaEpsReinf(J7176,$AS$42:$AS$43,$AS$41,$AS$39,$AS$40,$AQ$38),""),"")</f>
        <v/>
      </c>
      <c r="Q7176" s="92" t="str">
        <f t="shared" si="1126"/>
        <v/>
      </c>
      <c r="R7176" s="92" t="str">
        <f t="shared" si="1127"/>
        <v/>
      </c>
      <c r="U7176" s="5"/>
      <c r="V7176" s="5"/>
      <c r="W7176" s="94" t="str">
        <f t="shared" si="1125"/>
        <v/>
      </c>
      <c r="X7176" s="94" t="str">
        <f t="shared" si="1128"/>
        <v/>
      </c>
      <c r="Y7176" s="5"/>
      <c r="BK7176" s="8"/>
      <c r="BL7176" s="5"/>
      <c r="BM7176" s="5"/>
      <c r="BN7176" s="5"/>
      <c r="BO7176" s="5"/>
      <c r="BP7176" s="1"/>
      <c r="BQ7176" s="1"/>
      <c r="BR7176" s="1"/>
      <c r="BS7176" s="1"/>
      <c r="BT7176" s="1"/>
      <c r="BU7176" s="4"/>
      <c r="BV7176" s="1"/>
      <c r="BW7176" s="3"/>
      <c r="BX7176" s="4"/>
      <c r="BY7176" s="5"/>
      <c r="BZ7176" s="5"/>
      <c r="CA7176" s="5"/>
      <c r="CB7176" s="5"/>
      <c r="CC7176" s="5"/>
      <c r="CD7176" s="43"/>
    </row>
    <row r="7177" spans="1:82" x14ac:dyDescent="0.25">
      <c r="A7177" s="8"/>
      <c r="B7177" s="5"/>
      <c r="C7177" s="5"/>
      <c r="D7177" s="5"/>
      <c r="E7177" s="5"/>
      <c r="F7177" s="94" t="str">
        <f t="shared" si="1119"/>
        <v/>
      </c>
      <c r="G7177" s="94" t="str">
        <f t="shared" si="1120"/>
        <v/>
      </c>
      <c r="H7177" s="127" t="str">
        <f>IF(A7177&lt;&gt;"",IF(MID(C7177,1,1)="c",$AS$26,IF(MID(C7177,1,1)="r",$AS$41,IF(MID(C7177,1,1)="p",#REF!,#REF!))),"")</f>
        <v/>
      </c>
      <c r="I7177" s="92" t="str">
        <f t="shared" si="1121"/>
        <v/>
      </c>
      <c r="J7177" s="92" t="str">
        <f t="shared" si="1122"/>
        <v/>
      </c>
      <c r="K7177" s="92" t="str">
        <f t="shared" si="1123"/>
        <v/>
      </c>
      <c r="L7177" s="92" t="str">
        <f t="shared" si="1124"/>
        <v/>
      </c>
      <c r="M7177" s="95" t="str">
        <f>IF(A7177&lt;&gt;"",IF(MID(C7177,1,1)="c",SigmaEpsConcrete(I7177,$AN$30:$AN$33,$AR$30:$AR$33,$AS$26,$AS$27,$AS$28,$AQ$20,$AU$19),""),"")</f>
        <v/>
      </c>
      <c r="N7177" s="95" t="str">
        <f>IF(A7177&lt;&gt;"",IF(MID(C7177,1,1)="r",SigmaEpsReinf(J7177,$AS$42:$AS$43,$AS$41,$AS$39,$AS$40,$AQ$38),""),"")</f>
        <v/>
      </c>
      <c r="Q7177" s="92" t="str">
        <f t="shared" si="1126"/>
        <v/>
      </c>
      <c r="R7177" s="92" t="str">
        <f t="shared" si="1127"/>
        <v/>
      </c>
      <c r="U7177" s="5"/>
      <c r="V7177" s="5"/>
      <c r="W7177" s="94" t="str">
        <f t="shared" si="1125"/>
        <v/>
      </c>
      <c r="X7177" s="94" t="str">
        <f t="shared" si="1128"/>
        <v/>
      </c>
      <c r="Y7177" s="5"/>
      <c r="BK7177" s="8"/>
      <c r="BL7177" s="5"/>
      <c r="BM7177" s="5"/>
      <c r="BN7177" s="5"/>
      <c r="BO7177" s="5"/>
      <c r="BP7177" s="1"/>
      <c r="BQ7177" s="1"/>
      <c r="BR7177" s="1"/>
      <c r="BS7177" s="1"/>
      <c r="BT7177" s="1"/>
      <c r="BU7177" s="4"/>
      <c r="BV7177" s="1"/>
      <c r="BW7177" s="3"/>
      <c r="BX7177" s="4"/>
      <c r="BY7177" s="5"/>
      <c r="BZ7177" s="5"/>
      <c r="CA7177" s="5"/>
      <c r="CB7177" s="5"/>
      <c r="CC7177" s="5"/>
      <c r="CD7177" s="43"/>
    </row>
    <row r="7178" spans="1:82" x14ac:dyDescent="0.25">
      <c r="A7178" s="8"/>
      <c r="B7178" s="5"/>
      <c r="C7178" s="5"/>
      <c r="D7178" s="5"/>
      <c r="E7178" s="5"/>
      <c r="F7178" s="94" t="str">
        <f t="shared" ref="F7178:F7241" si="1129">IF(A7178&lt;&gt;"",(D7178-$AU$86)/10,"")</f>
        <v/>
      </c>
      <c r="G7178" s="94" t="str">
        <f t="shared" ref="G7178:G7241" si="1130">IF(A7178&lt;&gt;"",(E7178-$AU$87)/10,"")</f>
        <v/>
      </c>
      <c r="H7178" s="127" t="str">
        <f>IF(A7178&lt;&gt;"",IF(MID(C7178,1,1)="c",$AS$26,IF(MID(C7178,1,1)="r",$AS$41,IF(MID(C7178,1,1)="p",#REF!,#REF!))),"")</f>
        <v/>
      </c>
      <c r="I7178" s="92" t="str">
        <f t="shared" ref="I7178:I7241" si="1131">IF($A7178&lt;&gt;"",IF(MID($C7178,1,1)="c",$Y$3+$Y$4*$F7178+$Y$5*$G7178+$BR$43,""),"")</f>
        <v/>
      </c>
      <c r="J7178" s="92" t="str">
        <f t="shared" ref="J7178:J7241" si="1132">IF($A7178&lt;&gt;"",IF(MID($C7178,1,1)="r",$Y$3+$Y$4*$F7178+$Y$5*$G7178+$BR$43,""),"")</f>
        <v/>
      </c>
      <c r="K7178" s="92" t="str">
        <f t="shared" ref="K7178:K7241" si="1133">IF($A7178&lt;&gt;"",IF(MID($C7178,1,1)="u",$Y$3+$Y$4*$F7178+$Y$5*$G7178+$BR$43,""),"")</f>
        <v/>
      </c>
      <c r="L7178" s="92" t="str">
        <f t="shared" ref="L7178:L7241" si="1134">IF($A7178&lt;&gt;"",IF(MID($C7178,1,1)="p",$Y$3+$Y$4*$F7178+$Y$5*$G7178+$BR$43,""),"")</f>
        <v/>
      </c>
      <c r="M7178" s="95" t="str">
        <f>IF(A7178&lt;&gt;"",IF(MID(C7178,1,1)="c",SigmaEpsConcrete(I7178,$AN$30:$AN$33,$AR$30:$AR$33,$AS$26,$AS$27,$AS$28,$AQ$20,$AU$19),""),"")</f>
        <v/>
      </c>
      <c r="N7178" s="95" t="str">
        <f>IF(A7178&lt;&gt;"",IF(MID(C7178,1,1)="r",SigmaEpsReinf(J7178,$AS$42:$AS$43,$AS$41,$AS$39,$AS$40,$AQ$38),""),"")</f>
        <v/>
      </c>
      <c r="Q7178" s="92" t="str">
        <f t="shared" si="1126"/>
        <v/>
      </c>
      <c r="R7178" s="92" t="str">
        <f t="shared" si="1127"/>
        <v/>
      </c>
      <c r="U7178" s="5"/>
      <c r="V7178" s="5"/>
      <c r="W7178" s="94" t="str">
        <f t="shared" ref="W7178:W7241" si="1135">IF(A7178&lt;&gt;"",F7178-$AU$105,"")</f>
        <v/>
      </c>
      <c r="X7178" s="94" t="str">
        <f t="shared" si="1128"/>
        <v/>
      </c>
      <c r="Y7178" s="5"/>
      <c r="BK7178" s="8"/>
      <c r="BL7178" s="5"/>
      <c r="BM7178" s="5"/>
      <c r="BN7178" s="5"/>
      <c r="BO7178" s="5"/>
      <c r="BP7178" s="1"/>
      <c r="BQ7178" s="1"/>
      <c r="BR7178" s="1"/>
      <c r="BS7178" s="1"/>
      <c r="BT7178" s="1"/>
      <c r="BU7178" s="4"/>
      <c r="BV7178" s="1"/>
      <c r="BW7178" s="3"/>
      <c r="BX7178" s="4"/>
      <c r="BY7178" s="5"/>
      <c r="BZ7178" s="5"/>
      <c r="CA7178" s="5"/>
      <c r="CB7178" s="5"/>
      <c r="CC7178" s="5"/>
      <c r="CD7178" s="43"/>
    </row>
    <row r="7179" spans="1:82" x14ac:dyDescent="0.25">
      <c r="A7179" s="8"/>
      <c r="B7179" s="5"/>
      <c r="C7179" s="5"/>
      <c r="D7179" s="5"/>
      <c r="E7179" s="5"/>
      <c r="F7179" s="94" t="str">
        <f t="shared" si="1129"/>
        <v/>
      </c>
      <c r="G7179" s="94" t="str">
        <f t="shared" si="1130"/>
        <v/>
      </c>
      <c r="H7179" s="127" t="str">
        <f>IF(A7179&lt;&gt;"",IF(MID(C7179,1,1)="c",$AS$26,IF(MID(C7179,1,1)="r",$AS$41,IF(MID(C7179,1,1)="p",#REF!,#REF!))),"")</f>
        <v/>
      </c>
      <c r="I7179" s="92" t="str">
        <f t="shared" si="1131"/>
        <v/>
      </c>
      <c r="J7179" s="92" t="str">
        <f t="shared" si="1132"/>
        <v/>
      </c>
      <c r="K7179" s="92" t="str">
        <f t="shared" si="1133"/>
        <v/>
      </c>
      <c r="L7179" s="92" t="str">
        <f t="shared" si="1134"/>
        <v/>
      </c>
      <c r="M7179" s="95" t="str">
        <f>IF(A7179&lt;&gt;"",IF(MID(C7179,1,1)="c",SigmaEpsConcrete(I7179,$AN$30:$AN$33,$AR$30:$AR$33,$AS$26,$AS$27,$AS$28,$AQ$20,$AU$19),""),"")</f>
        <v/>
      </c>
      <c r="N7179" s="95" t="str">
        <f>IF(A7179&lt;&gt;"",IF(MID(C7179,1,1)="r",SigmaEpsReinf(J7179,$AS$42:$AS$43,$AS$41,$AS$39,$AS$40,$AQ$38),""),"")</f>
        <v/>
      </c>
      <c r="Q7179" s="92" t="str">
        <f t="shared" ref="Q7179:Q7242" si="1136">IF(A7179&lt;&gt;"",IF(MID(C7179,1,1)="c",IF(ISERROR(M7179/I7179),"",M7179/I7179),""),"")</f>
        <v/>
      </c>
      <c r="R7179" s="92" t="str">
        <f t="shared" ref="R7179:R7242" si="1137">IF(A7179&lt;&gt;"",IF(MID(C7179,1,1)="r",IF(ISERROR(N7179/J7179),"",N7179/J7179),""),"")</f>
        <v/>
      </c>
      <c r="U7179" s="5"/>
      <c r="V7179" s="5"/>
      <c r="W7179" s="94" t="str">
        <f t="shared" si="1135"/>
        <v/>
      </c>
      <c r="X7179" s="94" t="str">
        <f t="shared" ref="X7179:X7242" si="1138">IF(B7179&lt;&gt;"",G7179-$AU$106,"")</f>
        <v/>
      </c>
      <c r="Y7179" s="5"/>
      <c r="BK7179" s="8"/>
      <c r="BL7179" s="5"/>
      <c r="BM7179" s="5"/>
      <c r="BN7179" s="5"/>
      <c r="BO7179" s="5"/>
      <c r="BP7179" s="1"/>
      <c r="BQ7179" s="1"/>
      <c r="BR7179" s="1"/>
      <c r="BS7179" s="1"/>
      <c r="BT7179" s="1"/>
      <c r="BU7179" s="4"/>
      <c r="BV7179" s="1"/>
      <c r="BW7179" s="3"/>
      <c r="BX7179" s="4"/>
      <c r="BY7179" s="5"/>
      <c r="BZ7179" s="5"/>
      <c r="CA7179" s="5"/>
      <c r="CB7179" s="5"/>
      <c r="CC7179" s="5"/>
      <c r="CD7179" s="43"/>
    </row>
    <row r="7180" spans="1:82" x14ac:dyDescent="0.25">
      <c r="A7180" s="8"/>
      <c r="B7180" s="5"/>
      <c r="C7180" s="5"/>
      <c r="D7180" s="5"/>
      <c r="E7180" s="5"/>
      <c r="F7180" s="94" t="str">
        <f t="shared" si="1129"/>
        <v/>
      </c>
      <c r="G7180" s="94" t="str">
        <f t="shared" si="1130"/>
        <v/>
      </c>
      <c r="H7180" s="127" t="str">
        <f>IF(A7180&lt;&gt;"",IF(MID(C7180,1,1)="c",$AS$26,IF(MID(C7180,1,1)="r",$AS$41,IF(MID(C7180,1,1)="p",#REF!,#REF!))),"")</f>
        <v/>
      </c>
      <c r="I7180" s="92" t="str">
        <f t="shared" si="1131"/>
        <v/>
      </c>
      <c r="J7180" s="92" t="str">
        <f t="shared" si="1132"/>
        <v/>
      </c>
      <c r="K7180" s="92" t="str">
        <f t="shared" si="1133"/>
        <v/>
      </c>
      <c r="L7180" s="92" t="str">
        <f t="shared" si="1134"/>
        <v/>
      </c>
      <c r="M7180" s="95" t="str">
        <f>IF(A7180&lt;&gt;"",IF(MID(C7180,1,1)="c",SigmaEpsConcrete(I7180,$AN$30:$AN$33,$AR$30:$AR$33,$AS$26,$AS$27,$AS$28,$AQ$20,$AU$19),""),"")</f>
        <v/>
      </c>
      <c r="N7180" s="95" t="str">
        <f>IF(A7180&lt;&gt;"",IF(MID(C7180,1,1)="r",SigmaEpsReinf(J7180,$AS$42:$AS$43,$AS$41,$AS$39,$AS$40,$AQ$38),""),"")</f>
        <v/>
      </c>
      <c r="Q7180" s="92" t="str">
        <f t="shared" si="1136"/>
        <v/>
      </c>
      <c r="R7180" s="92" t="str">
        <f t="shared" si="1137"/>
        <v/>
      </c>
      <c r="U7180" s="5"/>
      <c r="V7180" s="5"/>
      <c r="W7180" s="94" t="str">
        <f t="shared" si="1135"/>
        <v/>
      </c>
      <c r="X7180" s="94" t="str">
        <f t="shared" si="1138"/>
        <v/>
      </c>
      <c r="Y7180" s="5"/>
      <c r="BK7180" s="8"/>
      <c r="BL7180" s="5"/>
      <c r="BM7180" s="5"/>
      <c r="BN7180" s="5"/>
      <c r="BO7180" s="5"/>
      <c r="BP7180" s="1"/>
      <c r="BQ7180" s="1"/>
      <c r="BR7180" s="1"/>
      <c r="BS7180" s="1"/>
      <c r="BT7180" s="1"/>
      <c r="BU7180" s="4"/>
      <c r="BV7180" s="1"/>
      <c r="BW7180" s="3"/>
      <c r="BX7180" s="4"/>
      <c r="BY7180" s="5"/>
      <c r="BZ7180" s="5"/>
      <c r="CA7180" s="5"/>
      <c r="CB7180" s="5"/>
      <c r="CC7180" s="5"/>
      <c r="CD7180" s="43"/>
    </row>
    <row r="7181" spans="1:82" x14ac:dyDescent="0.25">
      <c r="A7181" s="8"/>
      <c r="B7181" s="5"/>
      <c r="C7181" s="5"/>
      <c r="D7181" s="5"/>
      <c r="E7181" s="5"/>
      <c r="F7181" s="94" t="str">
        <f t="shared" si="1129"/>
        <v/>
      </c>
      <c r="G7181" s="94" t="str">
        <f t="shared" si="1130"/>
        <v/>
      </c>
      <c r="H7181" s="127" t="str">
        <f>IF(A7181&lt;&gt;"",IF(MID(C7181,1,1)="c",$AS$26,IF(MID(C7181,1,1)="r",$AS$41,IF(MID(C7181,1,1)="p",#REF!,#REF!))),"")</f>
        <v/>
      </c>
      <c r="I7181" s="92" t="str">
        <f t="shared" si="1131"/>
        <v/>
      </c>
      <c r="J7181" s="92" t="str">
        <f t="shared" si="1132"/>
        <v/>
      </c>
      <c r="K7181" s="92" t="str">
        <f t="shared" si="1133"/>
        <v/>
      </c>
      <c r="L7181" s="92" t="str">
        <f t="shared" si="1134"/>
        <v/>
      </c>
      <c r="M7181" s="95" t="str">
        <f>IF(A7181&lt;&gt;"",IF(MID(C7181,1,1)="c",SigmaEpsConcrete(I7181,$AN$30:$AN$33,$AR$30:$AR$33,$AS$26,$AS$27,$AS$28,$AQ$20,$AU$19),""),"")</f>
        <v/>
      </c>
      <c r="N7181" s="95" t="str">
        <f>IF(A7181&lt;&gt;"",IF(MID(C7181,1,1)="r",SigmaEpsReinf(J7181,$AS$42:$AS$43,$AS$41,$AS$39,$AS$40,$AQ$38),""),"")</f>
        <v/>
      </c>
      <c r="Q7181" s="92" t="str">
        <f t="shared" si="1136"/>
        <v/>
      </c>
      <c r="R7181" s="92" t="str">
        <f t="shared" si="1137"/>
        <v/>
      </c>
      <c r="U7181" s="5"/>
      <c r="V7181" s="5"/>
      <c r="W7181" s="94" t="str">
        <f t="shared" si="1135"/>
        <v/>
      </c>
      <c r="X7181" s="94" t="str">
        <f t="shared" si="1138"/>
        <v/>
      </c>
      <c r="Y7181" s="5"/>
      <c r="BK7181" s="8"/>
      <c r="BL7181" s="5"/>
      <c r="BM7181" s="5"/>
      <c r="BN7181" s="5"/>
      <c r="BO7181" s="5"/>
      <c r="BP7181" s="1"/>
      <c r="BQ7181" s="1"/>
      <c r="BR7181" s="1"/>
      <c r="BS7181" s="1"/>
      <c r="BT7181" s="1"/>
      <c r="BU7181" s="4"/>
      <c r="BV7181" s="1"/>
      <c r="BW7181" s="3"/>
      <c r="BX7181" s="4"/>
      <c r="BY7181" s="5"/>
      <c r="BZ7181" s="5"/>
      <c r="CA7181" s="5"/>
      <c r="CB7181" s="5"/>
      <c r="CC7181" s="5"/>
      <c r="CD7181" s="43"/>
    </row>
    <row r="7182" spans="1:82" x14ac:dyDescent="0.25">
      <c r="A7182" s="8"/>
      <c r="B7182" s="5"/>
      <c r="C7182" s="5"/>
      <c r="D7182" s="5"/>
      <c r="E7182" s="5"/>
      <c r="F7182" s="94" t="str">
        <f t="shared" si="1129"/>
        <v/>
      </c>
      <c r="G7182" s="94" t="str">
        <f t="shared" si="1130"/>
        <v/>
      </c>
      <c r="H7182" s="127" t="str">
        <f>IF(A7182&lt;&gt;"",IF(MID(C7182,1,1)="c",$AS$26,IF(MID(C7182,1,1)="r",$AS$41,IF(MID(C7182,1,1)="p",#REF!,#REF!))),"")</f>
        <v/>
      </c>
      <c r="I7182" s="92" t="str">
        <f t="shared" si="1131"/>
        <v/>
      </c>
      <c r="J7182" s="92" t="str">
        <f t="shared" si="1132"/>
        <v/>
      </c>
      <c r="K7182" s="92" t="str">
        <f t="shared" si="1133"/>
        <v/>
      </c>
      <c r="L7182" s="92" t="str">
        <f t="shared" si="1134"/>
        <v/>
      </c>
      <c r="M7182" s="95" t="str">
        <f>IF(A7182&lt;&gt;"",IF(MID(C7182,1,1)="c",SigmaEpsConcrete(I7182,$AN$30:$AN$33,$AR$30:$AR$33,$AS$26,$AS$27,$AS$28,$AQ$20,$AU$19),""),"")</f>
        <v/>
      </c>
      <c r="N7182" s="95" t="str">
        <f>IF(A7182&lt;&gt;"",IF(MID(C7182,1,1)="r",SigmaEpsReinf(J7182,$AS$42:$AS$43,$AS$41,$AS$39,$AS$40,$AQ$38),""),"")</f>
        <v/>
      </c>
      <c r="Q7182" s="92" t="str">
        <f t="shared" si="1136"/>
        <v/>
      </c>
      <c r="R7182" s="92" t="str">
        <f t="shared" si="1137"/>
        <v/>
      </c>
      <c r="U7182" s="5"/>
      <c r="V7182" s="5"/>
      <c r="W7182" s="94" t="str">
        <f t="shared" si="1135"/>
        <v/>
      </c>
      <c r="X7182" s="94" t="str">
        <f t="shared" si="1138"/>
        <v/>
      </c>
      <c r="Y7182" s="5"/>
      <c r="BK7182" s="8"/>
      <c r="BL7182" s="5"/>
      <c r="BM7182" s="5"/>
      <c r="BN7182" s="5"/>
      <c r="BO7182" s="5"/>
      <c r="BP7182" s="1"/>
      <c r="BQ7182" s="1"/>
      <c r="BR7182" s="1"/>
      <c r="BS7182" s="1"/>
      <c r="BT7182" s="1"/>
      <c r="BU7182" s="4"/>
      <c r="BV7182" s="1"/>
      <c r="BW7182" s="3"/>
      <c r="BX7182" s="4"/>
      <c r="BY7182" s="5"/>
      <c r="BZ7182" s="5"/>
      <c r="CA7182" s="5"/>
      <c r="CB7182" s="5"/>
      <c r="CC7182" s="5"/>
      <c r="CD7182" s="43"/>
    </row>
    <row r="7183" spans="1:82" x14ac:dyDescent="0.25">
      <c r="A7183" s="8"/>
      <c r="B7183" s="5"/>
      <c r="C7183" s="5"/>
      <c r="D7183" s="5"/>
      <c r="E7183" s="5"/>
      <c r="F7183" s="94" t="str">
        <f t="shared" si="1129"/>
        <v/>
      </c>
      <c r="G7183" s="94" t="str">
        <f t="shared" si="1130"/>
        <v/>
      </c>
      <c r="H7183" s="127" t="str">
        <f>IF(A7183&lt;&gt;"",IF(MID(C7183,1,1)="c",$AS$26,IF(MID(C7183,1,1)="r",$AS$41,IF(MID(C7183,1,1)="p",#REF!,#REF!))),"")</f>
        <v/>
      </c>
      <c r="I7183" s="92" t="str">
        <f t="shared" si="1131"/>
        <v/>
      </c>
      <c r="J7183" s="92" t="str">
        <f t="shared" si="1132"/>
        <v/>
      </c>
      <c r="K7183" s="92" t="str">
        <f t="shared" si="1133"/>
        <v/>
      </c>
      <c r="L7183" s="92" t="str">
        <f t="shared" si="1134"/>
        <v/>
      </c>
      <c r="M7183" s="95" t="str">
        <f>IF(A7183&lt;&gt;"",IF(MID(C7183,1,1)="c",SigmaEpsConcrete(I7183,$AN$30:$AN$33,$AR$30:$AR$33,$AS$26,$AS$27,$AS$28,$AQ$20,$AU$19),""),"")</f>
        <v/>
      </c>
      <c r="N7183" s="95" t="str">
        <f>IF(A7183&lt;&gt;"",IF(MID(C7183,1,1)="r",SigmaEpsReinf(J7183,$AS$42:$AS$43,$AS$41,$AS$39,$AS$40,$AQ$38),""),"")</f>
        <v/>
      </c>
      <c r="Q7183" s="92" t="str">
        <f t="shared" si="1136"/>
        <v/>
      </c>
      <c r="R7183" s="92" t="str">
        <f t="shared" si="1137"/>
        <v/>
      </c>
      <c r="U7183" s="5"/>
      <c r="V7183" s="5"/>
      <c r="W7183" s="94" t="str">
        <f t="shared" si="1135"/>
        <v/>
      </c>
      <c r="X7183" s="94" t="str">
        <f t="shared" si="1138"/>
        <v/>
      </c>
      <c r="Y7183" s="5"/>
      <c r="BK7183" s="8"/>
      <c r="BL7183" s="5"/>
      <c r="BM7183" s="5"/>
      <c r="BN7183" s="5"/>
      <c r="BO7183" s="5"/>
      <c r="BP7183" s="1"/>
      <c r="BQ7183" s="1"/>
      <c r="BR7183" s="1"/>
      <c r="BS7183" s="1"/>
      <c r="BT7183" s="1"/>
      <c r="BU7183" s="4"/>
      <c r="BV7183" s="1"/>
      <c r="BW7183" s="3"/>
      <c r="BX7183" s="4"/>
      <c r="BY7183" s="5"/>
      <c r="BZ7183" s="5"/>
      <c r="CA7183" s="5"/>
      <c r="CB7183" s="5"/>
      <c r="CC7183" s="5"/>
      <c r="CD7183" s="43"/>
    </row>
    <row r="7184" spans="1:82" x14ac:dyDescent="0.25">
      <c r="A7184" s="8"/>
      <c r="B7184" s="5"/>
      <c r="C7184" s="5"/>
      <c r="D7184" s="5"/>
      <c r="E7184" s="5"/>
      <c r="F7184" s="94" t="str">
        <f t="shared" si="1129"/>
        <v/>
      </c>
      <c r="G7184" s="94" t="str">
        <f t="shared" si="1130"/>
        <v/>
      </c>
      <c r="H7184" s="127" t="str">
        <f>IF(A7184&lt;&gt;"",IF(MID(C7184,1,1)="c",$AS$26,IF(MID(C7184,1,1)="r",$AS$41,IF(MID(C7184,1,1)="p",#REF!,#REF!))),"")</f>
        <v/>
      </c>
      <c r="I7184" s="92" t="str">
        <f t="shared" si="1131"/>
        <v/>
      </c>
      <c r="J7184" s="92" t="str">
        <f t="shared" si="1132"/>
        <v/>
      </c>
      <c r="K7184" s="92" t="str">
        <f t="shared" si="1133"/>
        <v/>
      </c>
      <c r="L7184" s="92" t="str">
        <f t="shared" si="1134"/>
        <v/>
      </c>
      <c r="M7184" s="95" t="str">
        <f>IF(A7184&lt;&gt;"",IF(MID(C7184,1,1)="c",SigmaEpsConcrete(I7184,$AN$30:$AN$33,$AR$30:$AR$33,$AS$26,$AS$27,$AS$28,$AQ$20,$AU$19),""),"")</f>
        <v/>
      </c>
      <c r="N7184" s="95" t="str">
        <f>IF(A7184&lt;&gt;"",IF(MID(C7184,1,1)="r",SigmaEpsReinf(J7184,$AS$42:$AS$43,$AS$41,$AS$39,$AS$40,$AQ$38),""),"")</f>
        <v/>
      </c>
      <c r="Q7184" s="92" t="str">
        <f t="shared" si="1136"/>
        <v/>
      </c>
      <c r="R7184" s="92" t="str">
        <f t="shared" si="1137"/>
        <v/>
      </c>
      <c r="U7184" s="5"/>
      <c r="V7184" s="5"/>
      <c r="W7184" s="94" t="str">
        <f t="shared" si="1135"/>
        <v/>
      </c>
      <c r="X7184" s="94" t="str">
        <f t="shared" si="1138"/>
        <v/>
      </c>
      <c r="Y7184" s="5"/>
      <c r="BK7184" s="8"/>
      <c r="BL7184" s="5"/>
      <c r="BM7184" s="5"/>
      <c r="BN7184" s="5"/>
      <c r="BO7184" s="5"/>
      <c r="BP7184" s="1"/>
      <c r="BQ7184" s="1"/>
      <c r="BR7184" s="1"/>
      <c r="BS7184" s="1"/>
      <c r="BT7184" s="1"/>
      <c r="BU7184" s="4"/>
      <c r="BV7184" s="1"/>
      <c r="BW7184" s="3"/>
      <c r="BX7184" s="4"/>
      <c r="BY7184" s="5"/>
      <c r="BZ7184" s="5"/>
      <c r="CA7184" s="5"/>
      <c r="CB7184" s="5"/>
      <c r="CC7184" s="5"/>
      <c r="CD7184" s="43"/>
    </row>
    <row r="7185" spans="1:82" x14ac:dyDescent="0.25">
      <c r="A7185" s="8"/>
      <c r="B7185" s="5"/>
      <c r="C7185" s="5"/>
      <c r="D7185" s="5"/>
      <c r="E7185" s="5"/>
      <c r="F7185" s="94" t="str">
        <f t="shared" si="1129"/>
        <v/>
      </c>
      <c r="G7185" s="94" t="str">
        <f t="shared" si="1130"/>
        <v/>
      </c>
      <c r="H7185" s="127" t="str">
        <f>IF(A7185&lt;&gt;"",IF(MID(C7185,1,1)="c",$AS$26,IF(MID(C7185,1,1)="r",$AS$41,IF(MID(C7185,1,1)="p",#REF!,#REF!))),"")</f>
        <v/>
      </c>
      <c r="I7185" s="92" t="str">
        <f t="shared" si="1131"/>
        <v/>
      </c>
      <c r="J7185" s="92" t="str">
        <f t="shared" si="1132"/>
        <v/>
      </c>
      <c r="K7185" s="92" t="str">
        <f t="shared" si="1133"/>
        <v/>
      </c>
      <c r="L7185" s="92" t="str">
        <f t="shared" si="1134"/>
        <v/>
      </c>
      <c r="M7185" s="95" t="str">
        <f>IF(A7185&lt;&gt;"",IF(MID(C7185,1,1)="c",SigmaEpsConcrete(I7185,$AN$30:$AN$33,$AR$30:$AR$33,$AS$26,$AS$27,$AS$28,$AQ$20,$AU$19),""),"")</f>
        <v/>
      </c>
      <c r="N7185" s="95" t="str">
        <f>IF(A7185&lt;&gt;"",IF(MID(C7185,1,1)="r",SigmaEpsReinf(J7185,$AS$42:$AS$43,$AS$41,$AS$39,$AS$40,$AQ$38),""),"")</f>
        <v/>
      </c>
      <c r="Q7185" s="92" t="str">
        <f t="shared" si="1136"/>
        <v/>
      </c>
      <c r="R7185" s="92" t="str">
        <f t="shared" si="1137"/>
        <v/>
      </c>
      <c r="U7185" s="5"/>
      <c r="V7185" s="5"/>
      <c r="W7185" s="94" t="str">
        <f t="shared" si="1135"/>
        <v/>
      </c>
      <c r="X7185" s="94" t="str">
        <f t="shared" si="1138"/>
        <v/>
      </c>
      <c r="Y7185" s="5"/>
      <c r="BK7185" s="8"/>
      <c r="BL7185" s="5"/>
      <c r="BM7185" s="5"/>
      <c r="BN7185" s="5"/>
      <c r="BO7185" s="5"/>
      <c r="BP7185" s="1"/>
      <c r="BQ7185" s="1"/>
      <c r="BR7185" s="1"/>
      <c r="BS7185" s="1"/>
      <c r="BT7185" s="1"/>
      <c r="BU7185" s="4"/>
      <c r="BV7185" s="1"/>
      <c r="BW7185" s="3"/>
      <c r="BX7185" s="4"/>
      <c r="BY7185" s="5"/>
      <c r="BZ7185" s="5"/>
      <c r="CA7185" s="5"/>
      <c r="CB7185" s="5"/>
      <c r="CC7185" s="5"/>
      <c r="CD7185" s="43"/>
    </row>
    <row r="7186" spans="1:82" x14ac:dyDescent="0.25">
      <c r="A7186" s="8"/>
      <c r="B7186" s="5"/>
      <c r="C7186" s="5"/>
      <c r="D7186" s="5"/>
      <c r="E7186" s="5"/>
      <c r="F7186" s="94" t="str">
        <f t="shared" si="1129"/>
        <v/>
      </c>
      <c r="G7186" s="94" t="str">
        <f t="shared" si="1130"/>
        <v/>
      </c>
      <c r="H7186" s="127" t="str">
        <f>IF(A7186&lt;&gt;"",IF(MID(C7186,1,1)="c",$AS$26,IF(MID(C7186,1,1)="r",$AS$41,IF(MID(C7186,1,1)="p",#REF!,#REF!))),"")</f>
        <v/>
      </c>
      <c r="I7186" s="92" t="str">
        <f t="shared" si="1131"/>
        <v/>
      </c>
      <c r="J7186" s="92" t="str">
        <f t="shared" si="1132"/>
        <v/>
      </c>
      <c r="K7186" s="92" t="str">
        <f t="shared" si="1133"/>
        <v/>
      </c>
      <c r="L7186" s="92" t="str">
        <f t="shared" si="1134"/>
        <v/>
      </c>
      <c r="M7186" s="95" t="str">
        <f>IF(A7186&lt;&gt;"",IF(MID(C7186,1,1)="c",SigmaEpsConcrete(I7186,$AN$30:$AN$33,$AR$30:$AR$33,$AS$26,$AS$27,$AS$28,$AQ$20,$AU$19),""),"")</f>
        <v/>
      </c>
      <c r="N7186" s="95" t="str">
        <f>IF(A7186&lt;&gt;"",IF(MID(C7186,1,1)="r",SigmaEpsReinf(J7186,$AS$42:$AS$43,$AS$41,$AS$39,$AS$40,$AQ$38),""),"")</f>
        <v/>
      </c>
      <c r="Q7186" s="92" t="str">
        <f t="shared" si="1136"/>
        <v/>
      </c>
      <c r="R7186" s="92" t="str">
        <f t="shared" si="1137"/>
        <v/>
      </c>
      <c r="U7186" s="5"/>
      <c r="V7186" s="5"/>
      <c r="W7186" s="94" t="str">
        <f t="shared" si="1135"/>
        <v/>
      </c>
      <c r="X7186" s="94" t="str">
        <f t="shared" si="1138"/>
        <v/>
      </c>
      <c r="Y7186" s="5"/>
      <c r="BK7186" s="8"/>
      <c r="BL7186" s="5"/>
      <c r="BM7186" s="5"/>
      <c r="BN7186" s="5"/>
      <c r="BO7186" s="5"/>
      <c r="BP7186" s="1"/>
      <c r="BQ7186" s="1"/>
      <c r="BR7186" s="1"/>
      <c r="BS7186" s="1"/>
      <c r="BT7186" s="1"/>
      <c r="BU7186" s="4"/>
      <c r="BV7186" s="1"/>
      <c r="BW7186" s="3"/>
      <c r="BX7186" s="4"/>
      <c r="BY7186" s="5"/>
      <c r="BZ7186" s="5"/>
      <c r="CA7186" s="5"/>
      <c r="CB7186" s="5"/>
      <c r="CC7186" s="5"/>
      <c r="CD7186" s="43"/>
    </row>
    <row r="7187" spans="1:82" x14ac:dyDescent="0.25">
      <c r="A7187" s="8"/>
      <c r="B7187" s="5"/>
      <c r="C7187" s="5"/>
      <c r="D7187" s="5"/>
      <c r="E7187" s="5"/>
      <c r="F7187" s="94" t="str">
        <f t="shared" si="1129"/>
        <v/>
      </c>
      <c r="G7187" s="94" t="str">
        <f t="shared" si="1130"/>
        <v/>
      </c>
      <c r="H7187" s="127" t="str">
        <f>IF(A7187&lt;&gt;"",IF(MID(C7187,1,1)="c",$AS$26,IF(MID(C7187,1,1)="r",$AS$41,IF(MID(C7187,1,1)="p",#REF!,#REF!))),"")</f>
        <v/>
      </c>
      <c r="I7187" s="92" t="str">
        <f t="shared" si="1131"/>
        <v/>
      </c>
      <c r="J7187" s="92" t="str">
        <f t="shared" si="1132"/>
        <v/>
      </c>
      <c r="K7187" s="92" t="str">
        <f t="shared" si="1133"/>
        <v/>
      </c>
      <c r="L7187" s="92" t="str">
        <f t="shared" si="1134"/>
        <v/>
      </c>
      <c r="M7187" s="95" t="str">
        <f>IF(A7187&lt;&gt;"",IF(MID(C7187,1,1)="c",SigmaEpsConcrete(I7187,$AN$30:$AN$33,$AR$30:$AR$33,$AS$26,$AS$27,$AS$28,$AQ$20,$AU$19),""),"")</f>
        <v/>
      </c>
      <c r="N7187" s="95" t="str">
        <f>IF(A7187&lt;&gt;"",IF(MID(C7187,1,1)="r",SigmaEpsReinf(J7187,$AS$42:$AS$43,$AS$41,$AS$39,$AS$40,$AQ$38),""),"")</f>
        <v/>
      </c>
      <c r="Q7187" s="92" t="str">
        <f t="shared" si="1136"/>
        <v/>
      </c>
      <c r="R7187" s="92" t="str">
        <f t="shared" si="1137"/>
        <v/>
      </c>
      <c r="U7187" s="5"/>
      <c r="V7187" s="5"/>
      <c r="W7187" s="94" t="str">
        <f t="shared" si="1135"/>
        <v/>
      </c>
      <c r="X7187" s="94" t="str">
        <f t="shared" si="1138"/>
        <v/>
      </c>
      <c r="Y7187" s="5"/>
      <c r="BK7187" s="8"/>
      <c r="BL7187" s="5"/>
      <c r="BM7187" s="5"/>
      <c r="BN7187" s="5"/>
      <c r="BO7187" s="5"/>
      <c r="BP7187" s="1"/>
      <c r="BQ7187" s="1"/>
      <c r="BR7187" s="1"/>
      <c r="BS7187" s="1"/>
      <c r="BT7187" s="1"/>
      <c r="BU7187" s="4"/>
      <c r="BV7187" s="1"/>
      <c r="BW7187" s="3"/>
      <c r="BX7187" s="4"/>
      <c r="BY7187" s="5"/>
      <c r="BZ7187" s="5"/>
      <c r="CA7187" s="5"/>
      <c r="CB7187" s="5"/>
      <c r="CC7187" s="5"/>
      <c r="CD7187" s="43"/>
    </row>
    <row r="7188" spans="1:82" x14ac:dyDescent="0.25">
      <c r="A7188" s="8"/>
      <c r="B7188" s="5"/>
      <c r="C7188" s="5"/>
      <c r="D7188" s="5"/>
      <c r="E7188" s="5"/>
      <c r="F7188" s="94" t="str">
        <f t="shared" si="1129"/>
        <v/>
      </c>
      <c r="G7188" s="94" t="str">
        <f t="shared" si="1130"/>
        <v/>
      </c>
      <c r="H7188" s="127" t="str">
        <f>IF(A7188&lt;&gt;"",IF(MID(C7188,1,1)="c",$AS$26,IF(MID(C7188,1,1)="r",$AS$41,IF(MID(C7188,1,1)="p",#REF!,#REF!))),"")</f>
        <v/>
      </c>
      <c r="I7188" s="92" t="str">
        <f t="shared" si="1131"/>
        <v/>
      </c>
      <c r="J7188" s="92" t="str">
        <f t="shared" si="1132"/>
        <v/>
      </c>
      <c r="K7188" s="92" t="str">
        <f t="shared" si="1133"/>
        <v/>
      </c>
      <c r="L7188" s="92" t="str">
        <f t="shared" si="1134"/>
        <v/>
      </c>
      <c r="M7188" s="95" t="str">
        <f>IF(A7188&lt;&gt;"",IF(MID(C7188,1,1)="c",SigmaEpsConcrete(I7188,$AN$30:$AN$33,$AR$30:$AR$33,$AS$26,$AS$27,$AS$28,$AQ$20,$AU$19),""),"")</f>
        <v/>
      </c>
      <c r="N7188" s="95" t="str">
        <f>IF(A7188&lt;&gt;"",IF(MID(C7188,1,1)="r",SigmaEpsReinf(J7188,$AS$42:$AS$43,$AS$41,$AS$39,$AS$40,$AQ$38),""),"")</f>
        <v/>
      </c>
      <c r="Q7188" s="92" t="str">
        <f t="shared" si="1136"/>
        <v/>
      </c>
      <c r="R7188" s="92" t="str">
        <f t="shared" si="1137"/>
        <v/>
      </c>
      <c r="U7188" s="5"/>
      <c r="V7188" s="5"/>
      <c r="W7188" s="94" t="str">
        <f t="shared" si="1135"/>
        <v/>
      </c>
      <c r="X7188" s="94" t="str">
        <f t="shared" si="1138"/>
        <v/>
      </c>
      <c r="Y7188" s="5"/>
      <c r="BK7188" s="8"/>
      <c r="BL7188" s="5"/>
      <c r="BM7188" s="5"/>
      <c r="BN7188" s="5"/>
      <c r="BO7188" s="5"/>
      <c r="BP7188" s="1"/>
      <c r="BQ7188" s="1"/>
      <c r="BR7188" s="1"/>
      <c r="BS7188" s="1"/>
      <c r="BT7188" s="1"/>
      <c r="BU7188" s="4"/>
      <c r="BV7188" s="1"/>
      <c r="BW7188" s="3"/>
      <c r="BX7188" s="4"/>
      <c r="BY7188" s="5"/>
      <c r="BZ7188" s="5"/>
      <c r="CA7188" s="5"/>
      <c r="CB7188" s="5"/>
      <c r="CC7188" s="5"/>
      <c r="CD7188" s="43"/>
    </row>
    <row r="7189" spans="1:82" x14ac:dyDescent="0.25">
      <c r="A7189" s="8"/>
      <c r="B7189" s="5"/>
      <c r="C7189" s="5"/>
      <c r="D7189" s="5"/>
      <c r="E7189" s="5"/>
      <c r="F7189" s="94" t="str">
        <f t="shared" si="1129"/>
        <v/>
      </c>
      <c r="G7189" s="94" t="str">
        <f t="shared" si="1130"/>
        <v/>
      </c>
      <c r="H7189" s="127" t="str">
        <f>IF(A7189&lt;&gt;"",IF(MID(C7189,1,1)="c",$AS$26,IF(MID(C7189,1,1)="r",$AS$41,IF(MID(C7189,1,1)="p",#REF!,#REF!))),"")</f>
        <v/>
      </c>
      <c r="I7189" s="92" t="str">
        <f t="shared" si="1131"/>
        <v/>
      </c>
      <c r="J7189" s="92" t="str">
        <f t="shared" si="1132"/>
        <v/>
      </c>
      <c r="K7189" s="92" t="str">
        <f t="shared" si="1133"/>
        <v/>
      </c>
      <c r="L7189" s="92" t="str">
        <f t="shared" si="1134"/>
        <v/>
      </c>
      <c r="M7189" s="95" t="str">
        <f>IF(A7189&lt;&gt;"",IF(MID(C7189,1,1)="c",SigmaEpsConcrete(I7189,$AN$30:$AN$33,$AR$30:$AR$33,$AS$26,$AS$27,$AS$28,$AQ$20,$AU$19),""),"")</f>
        <v/>
      </c>
      <c r="N7189" s="95" t="str">
        <f>IF(A7189&lt;&gt;"",IF(MID(C7189,1,1)="r",SigmaEpsReinf(J7189,$AS$42:$AS$43,$AS$41,$AS$39,$AS$40,$AQ$38),""),"")</f>
        <v/>
      </c>
      <c r="Q7189" s="92" t="str">
        <f t="shared" si="1136"/>
        <v/>
      </c>
      <c r="R7189" s="92" t="str">
        <f t="shared" si="1137"/>
        <v/>
      </c>
      <c r="U7189" s="5"/>
      <c r="V7189" s="5"/>
      <c r="W7189" s="94" t="str">
        <f t="shared" si="1135"/>
        <v/>
      </c>
      <c r="X7189" s="94" t="str">
        <f t="shared" si="1138"/>
        <v/>
      </c>
      <c r="Y7189" s="5"/>
      <c r="BK7189" s="8"/>
      <c r="BL7189" s="5"/>
      <c r="BM7189" s="5"/>
      <c r="BN7189" s="5"/>
      <c r="BO7189" s="5"/>
      <c r="BP7189" s="1"/>
      <c r="BQ7189" s="1"/>
      <c r="BR7189" s="1"/>
      <c r="BS7189" s="1"/>
      <c r="BT7189" s="1"/>
      <c r="BU7189" s="4"/>
      <c r="BV7189" s="1"/>
      <c r="BW7189" s="3"/>
      <c r="BX7189" s="4"/>
      <c r="BY7189" s="5"/>
      <c r="BZ7189" s="5"/>
      <c r="CA7189" s="5"/>
      <c r="CB7189" s="5"/>
      <c r="CC7189" s="5"/>
      <c r="CD7189" s="43"/>
    </row>
    <row r="7190" spans="1:82" x14ac:dyDescent="0.25">
      <c r="A7190" s="8"/>
      <c r="B7190" s="5"/>
      <c r="C7190" s="5"/>
      <c r="D7190" s="5"/>
      <c r="E7190" s="5"/>
      <c r="F7190" s="94" t="str">
        <f t="shared" si="1129"/>
        <v/>
      </c>
      <c r="G7190" s="94" t="str">
        <f t="shared" si="1130"/>
        <v/>
      </c>
      <c r="H7190" s="127" t="str">
        <f>IF(A7190&lt;&gt;"",IF(MID(C7190,1,1)="c",$AS$26,IF(MID(C7190,1,1)="r",$AS$41,IF(MID(C7190,1,1)="p",#REF!,#REF!))),"")</f>
        <v/>
      </c>
      <c r="I7190" s="92" t="str">
        <f t="shared" si="1131"/>
        <v/>
      </c>
      <c r="J7190" s="92" t="str">
        <f t="shared" si="1132"/>
        <v/>
      </c>
      <c r="K7190" s="92" t="str">
        <f t="shared" si="1133"/>
        <v/>
      </c>
      <c r="L7190" s="92" t="str">
        <f t="shared" si="1134"/>
        <v/>
      </c>
      <c r="M7190" s="95" t="str">
        <f>IF(A7190&lt;&gt;"",IF(MID(C7190,1,1)="c",SigmaEpsConcrete(I7190,$AN$30:$AN$33,$AR$30:$AR$33,$AS$26,$AS$27,$AS$28,$AQ$20,$AU$19),""),"")</f>
        <v/>
      </c>
      <c r="N7190" s="95" t="str">
        <f>IF(A7190&lt;&gt;"",IF(MID(C7190,1,1)="r",SigmaEpsReinf(J7190,$AS$42:$AS$43,$AS$41,$AS$39,$AS$40,$AQ$38),""),"")</f>
        <v/>
      </c>
      <c r="Q7190" s="92" t="str">
        <f t="shared" si="1136"/>
        <v/>
      </c>
      <c r="R7190" s="92" t="str">
        <f t="shared" si="1137"/>
        <v/>
      </c>
      <c r="U7190" s="5"/>
      <c r="V7190" s="5"/>
      <c r="W7190" s="94" t="str">
        <f t="shared" si="1135"/>
        <v/>
      </c>
      <c r="X7190" s="94" t="str">
        <f t="shared" si="1138"/>
        <v/>
      </c>
      <c r="Y7190" s="5"/>
      <c r="BK7190" s="8"/>
      <c r="BL7190" s="5"/>
      <c r="BM7190" s="5"/>
      <c r="BN7190" s="5"/>
      <c r="BO7190" s="5"/>
      <c r="BP7190" s="1"/>
      <c r="BQ7190" s="1"/>
      <c r="BR7190" s="1"/>
      <c r="BS7190" s="1"/>
      <c r="BT7190" s="1"/>
      <c r="BU7190" s="4"/>
      <c r="BV7190" s="1"/>
      <c r="BW7190" s="3"/>
      <c r="BX7190" s="4"/>
      <c r="BY7190" s="5"/>
      <c r="BZ7190" s="5"/>
      <c r="CA7190" s="5"/>
      <c r="CB7190" s="5"/>
      <c r="CC7190" s="5"/>
      <c r="CD7190" s="43"/>
    </row>
    <row r="7191" spans="1:82" x14ac:dyDescent="0.25">
      <c r="A7191" s="8"/>
      <c r="B7191" s="5"/>
      <c r="C7191" s="5"/>
      <c r="D7191" s="5"/>
      <c r="E7191" s="5"/>
      <c r="F7191" s="94" t="str">
        <f t="shared" si="1129"/>
        <v/>
      </c>
      <c r="G7191" s="94" t="str">
        <f t="shared" si="1130"/>
        <v/>
      </c>
      <c r="H7191" s="127" t="str">
        <f>IF(A7191&lt;&gt;"",IF(MID(C7191,1,1)="c",$AS$26,IF(MID(C7191,1,1)="r",$AS$41,IF(MID(C7191,1,1)="p",#REF!,#REF!))),"")</f>
        <v/>
      </c>
      <c r="I7191" s="92" t="str">
        <f t="shared" si="1131"/>
        <v/>
      </c>
      <c r="J7191" s="92" t="str">
        <f t="shared" si="1132"/>
        <v/>
      </c>
      <c r="K7191" s="92" t="str">
        <f t="shared" si="1133"/>
        <v/>
      </c>
      <c r="L7191" s="92" t="str">
        <f t="shared" si="1134"/>
        <v/>
      </c>
      <c r="M7191" s="95" t="str">
        <f>IF(A7191&lt;&gt;"",IF(MID(C7191,1,1)="c",SigmaEpsConcrete(I7191,$AN$30:$AN$33,$AR$30:$AR$33,$AS$26,$AS$27,$AS$28,$AQ$20,$AU$19),""),"")</f>
        <v/>
      </c>
      <c r="N7191" s="95" t="str">
        <f>IF(A7191&lt;&gt;"",IF(MID(C7191,1,1)="r",SigmaEpsReinf(J7191,$AS$42:$AS$43,$AS$41,$AS$39,$AS$40,$AQ$38),""),"")</f>
        <v/>
      </c>
      <c r="Q7191" s="92" t="str">
        <f t="shared" si="1136"/>
        <v/>
      </c>
      <c r="R7191" s="92" t="str">
        <f t="shared" si="1137"/>
        <v/>
      </c>
      <c r="U7191" s="5"/>
      <c r="V7191" s="5"/>
      <c r="W7191" s="94" t="str">
        <f t="shared" si="1135"/>
        <v/>
      </c>
      <c r="X7191" s="94" t="str">
        <f t="shared" si="1138"/>
        <v/>
      </c>
      <c r="Y7191" s="5"/>
      <c r="BK7191" s="8"/>
      <c r="BL7191" s="5"/>
      <c r="BM7191" s="5"/>
      <c r="BN7191" s="5"/>
      <c r="BO7191" s="5"/>
      <c r="BP7191" s="1"/>
      <c r="BQ7191" s="1"/>
      <c r="BR7191" s="1"/>
      <c r="BS7191" s="1"/>
      <c r="BT7191" s="1"/>
      <c r="BU7191" s="4"/>
      <c r="BV7191" s="1"/>
      <c r="BW7191" s="3"/>
      <c r="BX7191" s="4"/>
      <c r="BY7191" s="5"/>
      <c r="BZ7191" s="5"/>
      <c r="CA7191" s="5"/>
      <c r="CB7191" s="5"/>
      <c r="CC7191" s="5"/>
      <c r="CD7191" s="43"/>
    </row>
    <row r="7192" spans="1:82" x14ac:dyDescent="0.25">
      <c r="A7192" s="8"/>
      <c r="B7192" s="5"/>
      <c r="C7192" s="5"/>
      <c r="D7192" s="5"/>
      <c r="E7192" s="5"/>
      <c r="F7192" s="94" t="str">
        <f t="shared" si="1129"/>
        <v/>
      </c>
      <c r="G7192" s="94" t="str">
        <f t="shared" si="1130"/>
        <v/>
      </c>
      <c r="H7192" s="127" t="str">
        <f>IF(A7192&lt;&gt;"",IF(MID(C7192,1,1)="c",$AS$26,IF(MID(C7192,1,1)="r",$AS$41,IF(MID(C7192,1,1)="p",#REF!,#REF!))),"")</f>
        <v/>
      </c>
      <c r="I7192" s="92" t="str">
        <f t="shared" si="1131"/>
        <v/>
      </c>
      <c r="J7192" s="92" t="str">
        <f t="shared" si="1132"/>
        <v/>
      </c>
      <c r="K7192" s="92" t="str">
        <f t="shared" si="1133"/>
        <v/>
      </c>
      <c r="L7192" s="92" t="str">
        <f t="shared" si="1134"/>
        <v/>
      </c>
      <c r="M7192" s="95" t="str">
        <f>IF(A7192&lt;&gt;"",IF(MID(C7192,1,1)="c",SigmaEpsConcrete(I7192,$AN$30:$AN$33,$AR$30:$AR$33,$AS$26,$AS$27,$AS$28,$AQ$20,$AU$19),""),"")</f>
        <v/>
      </c>
      <c r="N7192" s="95" t="str">
        <f>IF(A7192&lt;&gt;"",IF(MID(C7192,1,1)="r",SigmaEpsReinf(J7192,$AS$42:$AS$43,$AS$41,$AS$39,$AS$40,$AQ$38),""),"")</f>
        <v/>
      </c>
      <c r="Q7192" s="92" t="str">
        <f t="shared" si="1136"/>
        <v/>
      </c>
      <c r="R7192" s="92" t="str">
        <f t="shared" si="1137"/>
        <v/>
      </c>
      <c r="U7192" s="5"/>
      <c r="V7192" s="5"/>
      <c r="W7192" s="94" t="str">
        <f t="shared" si="1135"/>
        <v/>
      </c>
      <c r="X7192" s="94" t="str">
        <f t="shared" si="1138"/>
        <v/>
      </c>
      <c r="Y7192" s="5"/>
      <c r="BK7192" s="8"/>
      <c r="BL7192" s="5"/>
      <c r="BM7192" s="5"/>
      <c r="BN7192" s="5"/>
      <c r="BO7192" s="5"/>
      <c r="BP7192" s="1"/>
      <c r="BQ7192" s="1"/>
      <c r="BR7192" s="1"/>
      <c r="BS7192" s="1"/>
      <c r="BT7192" s="1"/>
      <c r="BU7192" s="4"/>
      <c r="BV7192" s="1"/>
      <c r="BW7192" s="3"/>
      <c r="BX7192" s="4"/>
      <c r="BY7192" s="5"/>
      <c r="BZ7192" s="5"/>
      <c r="CA7192" s="5"/>
      <c r="CB7192" s="5"/>
      <c r="CC7192" s="5"/>
      <c r="CD7192" s="43"/>
    </row>
    <row r="7193" spans="1:82" x14ac:dyDescent="0.25">
      <c r="A7193" s="8"/>
      <c r="B7193" s="5"/>
      <c r="C7193" s="5"/>
      <c r="D7193" s="5"/>
      <c r="E7193" s="5"/>
      <c r="F7193" s="94" t="str">
        <f t="shared" si="1129"/>
        <v/>
      </c>
      <c r="G7193" s="94" t="str">
        <f t="shared" si="1130"/>
        <v/>
      </c>
      <c r="H7193" s="127" t="str">
        <f>IF(A7193&lt;&gt;"",IF(MID(C7193,1,1)="c",$AS$26,IF(MID(C7193,1,1)="r",$AS$41,IF(MID(C7193,1,1)="p",#REF!,#REF!))),"")</f>
        <v/>
      </c>
      <c r="I7193" s="92" t="str">
        <f t="shared" si="1131"/>
        <v/>
      </c>
      <c r="J7193" s="92" t="str">
        <f t="shared" si="1132"/>
        <v/>
      </c>
      <c r="K7193" s="92" t="str">
        <f t="shared" si="1133"/>
        <v/>
      </c>
      <c r="L7193" s="92" t="str">
        <f t="shared" si="1134"/>
        <v/>
      </c>
      <c r="M7193" s="95" t="str">
        <f>IF(A7193&lt;&gt;"",IF(MID(C7193,1,1)="c",SigmaEpsConcrete(I7193,$AN$30:$AN$33,$AR$30:$AR$33,$AS$26,$AS$27,$AS$28,$AQ$20,$AU$19),""),"")</f>
        <v/>
      </c>
      <c r="N7193" s="95" t="str">
        <f>IF(A7193&lt;&gt;"",IF(MID(C7193,1,1)="r",SigmaEpsReinf(J7193,$AS$42:$AS$43,$AS$41,$AS$39,$AS$40,$AQ$38),""),"")</f>
        <v/>
      </c>
      <c r="Q7193" s="92" t="str">
        <f t="shared" si="1136"/>
        <v/>
      </c>
      <c r="R7193" s="92" t="str">
        <f t="shared" si="1137"/>
        <v/>
      </c>
      <c r="U7193" s="5"/>
      <c r="V7193" s="5"/>
      <c r="W7193" s="94" t="str">
        <f t="shared" si="1135"/>
        <v/>
      </c>
      <c r="X7193" s="94" t="str">
        <f t="shared" si="1138"/>
        <v/>
      </c>
      <c r="Y7193" s="5"/>
      <c r="BK7193" s="8"/>
      <c r="BL7193" s="5"/>
      <c r="BM7193" s="5"/>
      <c r="BN7193" s="5"/>
      <c r="BO7193" s="5"/>
      <c r="BP7193" s="1"/>
      <c r="BQ7193" s="1"/>
      <c r="BR7193" s="1"/>
      <c r="BS7193" s="1"/>
      <c r="BT7193" s="1"/>
      <c r="BU7193" s="4"/>
      <c r="BV7193" s="1"/>
      <c r="BW7193" s="3"/>
      <c r="BX7193" s="4"/>
      <c r="BY7193" s="5"/>
      <c r="BZ7193" s="5"/>
      <c r="CA7193" s="5"/>
      <c r="CB7193" s="5"/>
      <c r="CC7193" s="5"/>
      <c r="CD7193" s="43"/>
    </row>
    <row r="7194" spans="1:82" x14ac:dyDescent="0.25">
      <c r="A7194" s="8"/>
      <c r="B7194" s="5"/>
      <c r="C7194" s="5"/>
      <c r="D7194" s="5"/>
      <c r="E7194" s="5"/>
      <c r="F7194" s="94" t="str">
        <f t="shared" si="1129"/>
        <v/>
      </c>
      <c r="G7194" s="94" t="str">
        <f t="shared" si="1130"/>
        <v/>
      </c>
      <c r="H7194" s="127" t="str">
        <f>IF(A7194&lt;&gt;"",IF(MID(C7194,1,1)="c",$AS$26,IF(MID(C7194,1,1)="r",$AS$41,IF(MID(C7194,1,1)="p",#REF!,#REF!))),"")</f>
        <v/>
      </c>
      <c r="I7194" s="92" t="str">
        <f t="shared" si="1131"/>
        <v/>
      </c>
      <c r="J7194" s="92" t="str">
        <f t="shared" si="1132"/>
        <v/>
      </c>
      <c r="K7194" s="92" t="str">
        <f t="shared" si="1133"/>
        <v/>
      </c>
      <c r="L7194" s="92" t="str">
        <f t="shared" si="1134"/>
        <v/>
      </c>
      <c r="M7194" s="95" t="str">
        <f>IF(A7194&lt;&gt;"",IF(MID(C7194,1,1)="c",SigmaEpsConcrete(I7194,$AN$30:$AN$33,$AR$30:$AR$33,$AS$26,$AS$27,$AS$28,$AQ$20,$AU$19),""),"")</f>
        <v/>
      </c>
      <c r="N7194" s="95" t="str">
        <f>IF(A7194&lt;&gt;"",IF(MID(C7194,1,1)="r",SigmaEpsReinf(J7194,$AS$42:$AS$43,$AS$41,$AS$39,$AS$40,$AQ$38),""),"")</f>
        <v/>
      </c>
      <c r="Q7194" s="92" t="str">
        <f t="shared" si="1136"/>
        <v/>
      </c>
      <c r="R7194" s="92" t="str">
        <f t="shared" si="1137"/>
        <v/>
      </c>
      <c r="U7194" s="5"/>
      <c r="V7194" s="5"/>
      <c r="W7194" s="94" t="str">
        <f t="shared" si="1135"/>
        <v/>
      </c>
      <c r="X7194" s="94" t="str">
        <f t="shared" si="1138"/>
        <v/>
      </c>
      <c r="Y7194" s="5"/>
      <c r="BK7194" s="8"/>
      <c r="BL7194" s="5"/>
      <c r="BM7194" s="5"/>
      <c r="BN7194" s="5"/>
      <c r="BO7194" s="5"/>
      <c r="BP7194" s="1"/>
      <c r="BQ7194" s="1"/>
      <c r="BR7194" s="1"/>
      <c r="BS7194" s="1"/>
      <c r="BT7194" s="1"/>
      <c r="BU7194" s="4"/>
      <c r="BV7194" s="1"/>
      <c r="BW7194" s="3"/>
      <c r="BX7194" s="4"/>
      <c r="BY7194" s="5"/>
      <c r="BZ7194" s="5"/>
      <c r="CA7194" s="5"/>
      <c r="CB7194" s="5"/>
      <c r="CC7194" s="5"/>
      <c r="CD7194" s="43"/>
    </row>
    <row r="7195" spans="1:82" x14ac:dyDescent="0.25">
      <c r="A7195" s="8"/>
      <c r="B7195" s="5"/>
      <c r="C7195" s="5"/>
      <c r="D7195" s="5"/>
      <c r="E7195" s="5"/>
      <c r="F7195" s="94" t="str">
        <f t="shared" si="1129"/>
        <v/>
      </c>
      <c r="G7195" s="94" t="str">
        <f t="shared" si="1130"/>
        <v/>
      </c>
      <c r="H7195" s="127" t="str">
        <f>IF(A7195&lt;&gt;"",IF(MID(C7195,1,1)="c",$AS$26,IF(MID(C7195,1,1)="r",$AS$41,IF(MID(C7195,1,1)="p",#REF!,#REF!))),"")</f>
        <v/>
      </c>
      <c r="I7195" s="92" t="str">
        <f t="shared" si="1131"/>
        <v/>
      </c>
      <c r="J7195" s="92" t="str">
        <f t="shared" si="1132"/>
        <v/>
      </c>
      <c r="K7195" s="92" t="str">
        <f t="shared" si="1133"/>
        <v/>
      </c>
      <c r="L7195" s="92" t="str">
        <f t="shared" si="1134"/>
        <v/>
      </c>
      <c r="M7195" s="95" t="str">
        <f>IF(A7195&lt;&gt;"",IF(MID(C7195,1,1)="c",SigmaEpsConcrete(I7195,$AN$30:$AN$33,$AR$30:$AR$33,$AS$26,$AS$27,$AS$28,$AQ$20,$AU$19),""),"")</f>
        <v/>
      </c>
      <c r="N7195" s="95" t="str">
        <f>IF(A7195&lt;&gt;"",IF(MID(C7195,1,1)="r",SigmaEpsReinf(J7195,$AS$42:$AS$43,$AS$41,$AS$39,$AS$40,$AQ$38),""),"")</f>
        <v/>
      </c>
      <c r="Q7195" s="92" t="str">
        <f t="shared" si="1136"/>
        <v/>
      </c>
      <c r="R7195" s="92" t="str">
        <f t="shared" si="1137"/>
        <v/>
      </c>
      <c r="U7195" s="5"/>
      <c r="V7195" s="5"/>
      <c r="W7195" s="94" t="str">
        <f t="shared" si="1135"/>
        <v/>
      </c>
      <c r="X7195" s="94" t="str">
        <f t="shared" si="1138"/>
        <v/>
      </c>
      <c r="Y7195" s="5"/>
      <c r="BK7195" s="8"/>
      <c r="BL7195" s="5"/>
      <c r="BM7195" s="5"/>
      <c r="BN7195" s="5"/>
      <c r="BO7195" s="5"/>
      <c r="BP7195" s="1"/>
      <c r="BQ7195" s="1"/>
      <c r="BR7195" s="1"/>
      <c r="BS7195" s="1"/>
      <c r="BT7195" s="1"/>
      <c r="BU7195" s="4"/>
      <c r="BV7195" s="1"/>
      <c r="BW7195" s="3"/>
      <c r="BX7195" s="4"/>
      <c r="BY7195" s="5"/>
      <c r="BZ7195" s="5"/>
      <c r="CA7195" s="5"/>
      <c r="CB7195" s="5"/>
      <c r="CC7195" s="5"/>
      <c r="CD7195" s="43"/>
    </row>
    <row r="7196" spans="1:82" x14ac:dyDescent="0.25">
      <c r="A7196" s="8"/>
      <c r="B7196" s="5"/>
      <c r="C7196" s="5"/>
      <c r="D7196" s="5"/>
      <c r="E7196" s="5"/>
      <c r="F7196" s="94" t="str">
        <f t="shared" si="1129"/>
        <v/>
      </c>
      <c r="G7196" s="94" t="str">
        <f t="shared" si="1130"/>
        <v/>
      </c>
      <c r="H7196" s="127" t="str">
        <f>IF(A7196&lt;&gt;"",IF(MID(C7196,1,1)="c",$AS$26,IF(MID(C7196,1,1)="r",$AS$41,IF(MID(C7196,1,1)="p",#REF!,#REF!))),"")</f>
        <v/>
      </c>
      <c r="I7196" s="92" t="str">
        <f t="shared" si="1131"/>
        <v/>
      </c>
      <c r="J7196" s="92" t="str">
        <f t="shared" si="1132"/>
        <v/>
      </c>
      <c r="K7196" s="92" t="str">
        <f t="shared" si="1133"/>
        <v/>
      </c>
      <c r="L7196" s="92" t="str">
        <f t="shared" si="1134"/>
        <v/>
      </c>
      <c r="M7196" s="95" t="str">
        <f>IF(A7196&lt;&gt;"",IF(MID(C7196,1,1)="c",SigmaEpsConcrete(I7196,$AN$30:$AN$33,$AR$30:$AR$33,$AS$26,$AS$27,$AS$28,$AQ$20,$AU$19),""),"")</f>
        <v/>
      </c>
      <c r="N7196" s="95" t="str">
        <f>IF(A7196&lt;&gt;"",IF(MID(C7196,1,1)="r",SigmaEpsReinf(J7196,$AS$42:$AS$43,$AS$41,$AS$39,$AS$40,$AQ$38),""),"")</f>
        <v/>
      </c>
      <c r="Q7196" s="92" t="str">
        <f t="shared" si="1136"/>
        <v/>
      </c>
      <c r="R7196" s="92" t="str">
        <f t="shared" si="1137"/>
        <v/>
      </c>
      <c r="U7196" s="5"/>
      <c r="V7196" s="5"/>
      <c r="W7196" s="94" t="str">
        <f t="shared" si="1135"/>
        <v/>
      </c>
      <c r="X7196" s="94" t="str">
        <f t="shared" si="1138"/>
        <v/>
      </c>
      <c r="Y7196" s="5"/>
      <c r="BK7196" s="8"/>
      <c r="BL7196" s="5"/>
      <c r="BM7196" s="5"/>
      <c r="BN7196" s="5"/>
      <c r="BO7196" s="5"/>
      <c r="BP7196" s="1"/>
      <c r="BQ7196" s="1"/>
      <c r="BR7196" s="1"/>
      <c r="BS7196" s="1"/>
      <c r="BT7196" s="1"/>
      <c r="BU7196" s="4"/>
      <c r="BV7196" s="1"/>
      <c r="BW7196" s="3"/>
      <c r="BX7196" s="4"/>
      <c r="BY7196" s="5"/>
      <c r="BZ7196" s="5"/>
      <c r="CA7196" s="5"/>
      <c r="CB7196" s="5"/>
      <c r="CC7196" s="5"/>
      <c r="CD7196" s="43"/>
    </row>
    <row r="7197" spans="1:82" x14ac:dyDescent="0.25">
      <c r="A7197" s="8"/>
      <c r="B7197" s="5"/>
      <c r="C7197" s="5"/>
      <c r="D7197" s="5"/>
      <c r="E7197" s="5"/>
      <c r="F7197" s="94" t="str">
        <f t="shared" si="1129"/>
        <v/>
      </c>
      <c r="G7197" s="94" t="str">
        <f t="shared" si="1130"/>
        <v/>
      </c>
      <c r="H7197" s="127" t="str">
        <f>IF(A7197&lt;&gt;"",IF(MID(C7197,1,1)="c",$AS$26,IF(MID(C7197,1,1)="r",$AS$41,IF(MID(C7197,1,1)="p",#REF!,#REF!))),"")</f>
        <v/>
      </c>
      <c r="I7197" s="92" t="str">
        <f t="shared" si="1131"/>
        <v/>
      </c>
      <c r="J7197" s="92" t="str">
        <f t="shared" si="1132"/>
        <v/>
      </c>
      <c r="K7197" s="92" t="str">
        <f t="shared" si="1133"/>
        <v/>
      </c>
      <c r="L7197" s="92" t="str">
        <f t="shared" si="1134"/>
        <v/>
      </c>
      <c r="M7197" s="95" t="str">
        <f>IF(A7197&lt;&gt;"",IF(MID(C7197,1,1)="c",SigmaEpsConcrete(I7197,$AN$30:$AN$33,$AR$30:$AR$33,$AS$26,$AS$27,$AS$28,$AQ$20,$AU$19),""),"")</f>
        <v/>
      </c>
      <c r="N7197" s="95" t="str">
        <f>IF(A7197&lt;&gt;"",IF(MID(C7197,1,1)="r",SigmaEpsReinf(J7197,$AS$42:$AS$43,$AS$41,$AS$39,$AS$40,$AQ$38),""),"")</f>
        <v/>
      </c>
      <c r="Q7197" s="92" t="str">
        <f t="shared" si="1136"/>
        <v/>
      </c>
      <c r="R7197" s="92" t="str">
        <f t="shared" si="1137"/>
        <v/>
      </c>
      <c r="U7197" s="5"/>
      <c r="V7197" s="5"/>
      <c r="W7197" s="94" t="str">
        <f t="shared" si="1135"/>
        <v/>
      </c>
      <c r="X7197" s="94" t="str">
        <f t="shared" si="1138"/>
        <v/>
      </c>
      <c r="Y7197" s="5"/>
      <c r="BK7197" s="8"/>
      <c r="BL7197" s="5"/>
      <c r="BM7197" s="5"/>
      <c r="BN7197" s="5"/>
      <c r="BO7197" s="5"/>
      <c r="BP7197" s="1"/>
      <c r="BQ7197" s="1"/>
      <c r="BR7197" s="1"/>
      <c r="BS7197" s="1"/>
      <c r="BT7197" s="1"/>
      <c r="BU7197" s="4"/>
      <c r="BV7197" s="1"/>
      <c r="BW7197" s="3"/>
      <c r="BX7197" s="4"/>
      <c r="BY7197" s="5"/>
      <c r="BZ7197" s="5"/>
      <c r="CA7197" s="5"/>
      <c r="CB7197" s="5"/>
      <c r="CC7197" s="5"/>
      <c r="CD7197" s="43"/>
    </row>
    <row r="7198" spans="1:82" x14ac:dyDescent="0.25">
      <c r="A7198" s="8"/>
      <c r="B7198" s="5"/>
      <c r="C7198" s="5"/>
      <c r="D7198" s="5"/>
      <c r="E7198" s="5"/>
      <c r="F7198" s="94" t="str">
        <f t="shared" si="1129"/>
        <v/>
      </c>
      <c r="G7198" s="94" t="str">
        <f t="shared" si="1130"/>
        <v/>
      </c>
      <c r="H7198" s="127" t="str">
        <f>IF(A7198&lt;&gt;"",IF(MID(C7198,1,1)="c",$AS$26,IF(MID(C7198,1,1)="r",$AS$41,IF(MID(C7198,1,1)="p",#REF!,#REF!))),"")</f>
        <v/>
      </c>
      <c r="I7198" s="92" t="str">
        <f t="shared" si="1131"/>
        <v/>
      </c>
      <c r="J7198" s="92" t="str">
        <f t="shared" si="1132"/>
        <v/>
      </c>
      <c r="K7198" s="92" t="str">
        <f t="shared" si="1133"/>
        <v/>
      </c>
      <c r="L7198" s="92" t="str">
        <f t="shared" si="1134"/>
        <v/>
      </c>
      <c r="M7198" s="95" t="str">
        <f>IF(A7198&lt;&gt;"",IF(MID(C7198,1,1)="c",SigmaEpsConcrete(I7198,$AN$30:$AN$33,$AR$30:$AR$33,$AS$26,$AS$27,$AS$28,$AQ$20,$AU$19),""),"")</f>
        <v/>
      </c>
      <c r="N7198" s="95" t="str">
        <f>IF(A7198&lt;&gt;"",IF(MID(C7198,1,1)="r",SigmaEpsReinf(J7198,$AS$42:$AS$43,$AS$41,$AS$39,$AS$40,$AQ$38),""),"")</f>
        <v/>
      </c>
      <c r="Q7198" s="92" t="str">
        <f t="shared" si="1136"/>
        <v/>
      </c>
      <c r="R7198" s="92" t="str">
        <f t="shared" si="1137"/>
        <v/>
      </c>
      <c r="U7198" s="5"/>
      <c r="V7198" s="5"/>
      <c r="W7198" s="94" t="str">
        <f t="shared" si="1135"/>
        <v/>
      </c>
      <c r="X7198" s="94" t="str">
        <f t="shared" si="1138"/>
        <v/>
      </c>
      <c r="Y7198" s="5"/>
      <c r="BK7198" s="8"/>
      <c r="BL7198" s="5"/>
      <c r="BM7198" s="5"/>
      <c r="BN7198" s="5"/>
      <c r="BO7198" s="5"/>
      <c r="BP7198" s="1"/>
      <c r="BQ7198" s="1"/>
      <c r="BR7198" s="1"/>
      <c r="BS7198" s="1"/>
      <c r="BT7198" s="1"/>
      <c r="BU7198" s="4"/>
      <c r="BV7198" s="1"/>
      <c r="BW7198" s="3"/>
      <c r="BX7198" s="4"/>
      <c r="BY7198" s="5"/>
      <c r="BZ7198" s="5"/>
      <c r="CA7198" s="5"/>
      <c r="CB7198" s="5"/>
      <c r="CC7198" s="5"/>
      <c r="CD7198" s="43"/>
    </row>
    <row r="7199" spans="1:82" x14ac:dyDescent="0.25">
      <c r="A7199" s="8"/>
      <c r="B7199" s="5"/>
      <c r="C7199" s="5"/>
      <c r="D7199" s="5"/>
      <c r="E7199" s="5"/>
      <c r="F7199" s="94" t="str">
        <f t="shared" si="1129"/>
        <v/>
      </c>
      <c r="G7199" s="94" t="str">
        <f t="shared" si="1130"/>
        <v/>
      </c>
      <c r="H7199" s="127" t="str">
        <f>IF(A7199&lt;&gt;"",IF(MID(C7199,1,1)="c",$AS$26,IF(MID(C7199,1,1)="r",$AS$41,IF(MID(C7199,1,1)="p",#REF!,#REF!))),"")</f>
        <v/>
      </c>
      <c r="I7199" s="92" t="str">
        <f t="shared" si="1131"/>
        <v/>
      </c>
      <c r="J7199" s="92" t="str">
        <f t="shared" si="1132"/>
        <v/>
      </c>
      <c r="K7199" s="92" t="str">
        <f t="shared" si="1133"/>
        <v/>
      </c>
      <c r="L7199" s="92" t="str">
        <f t="shared" si="1134"/>
        <v/>
      </c>
      <c r="M7199" s="95" t="str">
        <f>IF(A7199&lt;&gt;"",IF(MID(C7199,1,1)="c",SigmaEpsConcrete(I7199,$AN$30:$AN$33,$AR$30:$AR$33,$AS$26,$AS$27,$AS$28,$AQ$20,$AU$19),""),"")</f>
        <v/>
      </c>
      <c r="N7199" s="95" t="str">
        <f>IF(A7199&lt;&gt;"",IF(MID(C7199,1,1)="r",SigmaEpsReinf(J7199,$AS$42:$AS$43,$AS$41,$AS$39,$AS$40,$AQ$38),""),"")</f>
        <v/>
      </c>
      <c r="Q7199" s="92" t="str">
        <f t="shared" si="1136"/>
        <v/>
      </c>
      <c r="R7199" s="92" t="str">
        <f t="shared" si="1137"/>
        <v/>
      </c>
      <c r="U7199" s="5"/>
      <c r="V7199" s="5"/>
      <c r="W7199" s="94" t="str">
        <f t="shared" si="1135"/>
        <v/>
      </c>
      <c r="X7199" s="94" t="str">
        <f t="shared" si="1138"/>
        <v/>
      </c>
      <c r="Y7199" s="5"/>
      <c r="BK7199" s="8"/>
      <c r="BL7199" s="5"/>
      <c r="BM7199" s="5"/>
      <c r="BN7199" s="5"/>
      <c r="BO7199" s="5"/>
      <c r="BP7199" s="1"/>
      <c r="BQ7199" s="1"/>
      <c r="BR7199" s="1"/>
      <c r="BS7199" s="1"/>
      <c r="BT7199" s="1"/>
      <c r="BU7199" s="4"/>
      <c r="BV7199" s="1"/>
      <c r="BW7199" s="3"/>
      <c r="BX7199" s="4"/>
      <c r="BY7199" s="5"/>
      <c r="BZ7199" s="5"/>
      <c r="CA7199" s="5"/>
      <c r="CB7199" s="5"/>
      <c r="CC7199" s="5"/>
      <c r="CD7199" s="43"/>
    </row>
    <row r="7200" spans="1:82" x14ac:dyDescent="0.25">
      <c r="A7200" s="8"/>
      <c r="B7200" s="5"/>
      <c r="C7200" s="5"/>
      <c r="D7200" s="5"/>
      <c r="E7200" s="5"/>
      <c r="F7200" s="94" t="str">
        <f t="shared" si="1129"/>
        <v/>
      </c>
      <c r="G7200" s="94" t="str">
        <f t="shared" si="1130"/>
        <v/>
      </c>
      <c r="H7200" s="127" t="str">
        <f>IF(A7200&lt;&gt;"",IF(MID(C7200,1,1)="c",$AS$26,IF(MID(C7200,1,1)="r",$AS$41,IF(MID(C7200,1,1)="p",#REF!,#REF!))),"")</f>
        <v/>
      </c>
      <c r="I7200" s="92" t="str">
        <f t="shared" si="1131"/>
        <v/>
      </c>
      <c r="J7200" s="92" t="str">
        <f t="shared" si="1132"/>
        <v/>
      </c>
      <c r="K7200" s="92" t="str">
        <f t="shared" si="1133"/>
        <v/>
      </c>
      <c r="L7200" s="92" t="str">
        <f t="shared" si="1134"/>
        <v/>
      </c>
      <c r="M7200" s="95" t="str">
        <f>IF(A7200&lt;&gt;"",IF(MID(C7200,1,1)="c",SigmaEpsConcrete(I7200,$AN$30:$AN$33,$AR$30:$AR$33,$AS$26,$AS$27,$AS$28,$AQ$20,$AU$19),""),"")</f>
        <v/>
      </c>
      <c r="N7200" s="95" t="str">
        <f>IF(A7200&lt;&gt;"",IF(MID(C7200,1,1)="r",SigmaEpsReinf(J7200,$AS$42:$AS$43,$AS$41,$AS$39,$AS$40,$AQ$38),""),"")</f>
        <v/>
      </c>
      <c r="Q7200" s="92" t="str">
        <f t="shared" si="1136"/>
        <v/>
      </c>
      <c r="R7200" s="92" t="str">
        <f t="shared" si="1137"/>
        <v/>
      </c>
      <c r="U7200" s="5"/>
      <c r="V7200" s="5"/>
      <c r="W7200" s="94" t="str">
        <f t="shared" si="1135"/>
        <v/>
      </c>
      <c r="X7200" s="94" t="str">
        <f t="shared" si="1138"/>
        <v/>
      </c>
      <c r="Y7200" s="5"/>
      <c r="BK7200" s="8"/>
      <c r="BL7200" s="5"/>
      <c r="BM7200" s="5"/>
      <c r="BN7200" s="5"/>
      <c r="BO7200" s="5"/>
      <c r="BP7200" s="1"/>
      <c r="BQ7200" s="1"/>
      <c r="BR7200" s="1"/>
      <c r="BS7200" s="1"/>
      <c r="BT7200" s="1"/>
      <c r="BU7200" s="4"/>
      <c r="BV7200" s="1"/>
      <c r="BW7200" s="3"/>
      <c r="BX7200" s="4"/>
      <c r="BY7200" s="5"/>
      <c r="BZ7200" s="5"/>
      <c r="CA7200" s="5"/>
      <c r="CB7200" s="5"/>
      <c r="CC7200" s="5"/>
      <c r="CD7200" s="43"/>
    </row>
    <row r="7201" spans="1:82" x14ac:dyDescent="0.25">
      <c r="A7201" s="8"/>
      <c r="B7201" s="5"/>
      <c r="C7201" s="5"/>
      <c r="D7201" s="5"/>
      <c r="E7201" s="5"/>
      <c r="F7201" s="94" t="str">
        <f t="shared" si="1129"/>
        <v/>
      </c>
      <c r="G7201" s="94" t="str">
        <f t="shared" si="1130"/>
        <v/>
      </c>
      <c r="H7201" s="127" t="str">
        <f>IF(A7201&lt;&gt;"",IF(MID(C7201,1,1)="c",$AS$26,IF(MID(C7201,1,1)="r",$AS$41,IF(MID(C7201,1,1)="p",#REF!,#REF!))),"")</f>
        <v/>
      </c>
      <c r="I7201" s="92" t="str">
        <f t="shared" si="1131"/>
        <v/>
      </c>
      <c r="J7201" s="92" t="str">
        <f t="shared" si="1132"/>
        <v/>
      </c>
      <c r="K7201" s="92" t="str">
        <f t="shared" si="1133"/>
        <v/>
      </c>
      <c r="L7201" s="92" t="str">
        <f t="shared" si="1134"/>
        <v/>
      </c>
      <c r="M7201" s="95" t="str">
        <f>IF(A7201&lt;&gt;"",IF(MID(C7201,1,1)="c",SigmaEpsConcrete(I7201,$AN$30:$AN$33,$AR$30:$AR$33,$AS$26,$AS$27,$AS$28,$AQ$20,$AU$19),""),"")</f>
        <v/>
      </c>
      <c r="N7201" s="95" t="str">
        <f>IF(A7201&lt;&gt;"",IF(MID(C7201,1,1)="r",SigmaEpsReinf(J7201,$AS$42:$AS$43,$AS$41,$AS$39,$AS$40,$AQ$38),""),"")</f>
        <v/>
      </c>
      <c r="Q7201" s="92" t="str">
        <f t="shared" si="1136"/>
        <v/>
      </c>
      <c r="R7201" s="92" t="str">
        <f t="shared" si="1137"/>
        <v/>
      </c>
      <c r="U7201" s="5"/>
      <c r="V7201" s="5"/>
      <c r="W7201" s="94" t="str">
        <f t="shared" si="1135"/>
        <v/>
      </c>
      <c r="X7201" s="94" t="str">
        <f t="shared" si="1138"/>
        <v/>
      </c>
      <c r="Y7201" s="5"/>
      <c r="BK7201" s="8"/>
      <c r="BL7201" s="5"/>
      <c r="BM7201" s="5"/>
      <c r="BN7201" s="5"/>
      <c r="BO7201" s="5"/>
      <c r="BP7201" s="1"/>
      <c r="BQ7201" s="1"/>
      <c r="BR7201" s="1"/>
      <c r="BS7201" s="1"/>
      <c r="BT7201" s="1"/>
      <c r="BU7201" s="4"/>
      <c r="BV7201" s="1"/>
      <c r="BW7201" s="3"/>
      <c r="BX7201" s="4"/>
      <c r="BY7201" s="5"/>
      <c r="BZ7201" s="5"/>
      <c r="CA7201" s="5"/>
      <c r="CB7201" s="5"/>
      <c r="CC7201" s="5"/>
      <c r="CD7201" s="43"/>
    </row>
    <row r="7202" spans="1:82" x14ac:dyDescent="0.25">
      <c r="A7202" s="8"/>
      <c r="B7202" s="5"/>
      <c r="C7202" s="5"/>
      <c r="D7202" s="5"/>
      <c r="E7202" s="5"/>
      <c r="F7202" s="94" t="str">
        <f t="shared" si="1129"/>
        <v/>
      </c>
      <c r="G7202" s="94" t="str">
        <f t="shared" si="1130"/>
        <v/>
      </c>
      <c r="H7202" s="127" t="str">
        <f>IF(A7202&lt;&gt;"",IF(MID(C7202,1,1)="c",$AS$26,IF(MID(C7202,1,1)="r",$AS$41,IF(MID(C7202,1,1)="p",#REF!,#REF!))),"")</f>
        <v/>
      </c>
      <c r="I7202" s="92" t="str">
        <f t="shared" si="1131"/>
        <v/>
      </c>
      <c r="J7202" s="92" t="str">
        <f t="shared" si="1132"/>
        <v/>
      </c>
      <c r="K7202" s="92" t="str">
        <f t="shared" si="1133"/>
        <v/>
      </c>
      <c r="L7202" s="92" t="str">
        <f t="shared" si="1134"/>
        <v/>
      </c>
      <c r="M7202" s="95" t="str">
        <f>IF(A7202&lt;&gt;"",IF(MID(C7202,1,1)="c",SigmaEpsConcrete(I7202,$AN$30:$AN$33,$AR$30:$AR$33,$AS$26,$AS$27,$AS$28,$AQ$20,$AU$19),""),"")</f>
        <v/>
      </c>
      <c r="N7202" s="95" t="str">
        <f>IF(A7202&lt;&gt;"",IF(MID(C7202,1,1)="r",SigmaEpsReinf(J7202,$AS$42:$AS$43,$AS$41,$AS$39,$AS$40,$AQ$38),""),"")</f>
        <v/>
      </c>
      <c r="Q7202" s="92" t="str">
        <f t="shared" si="1136"/>
        <v/>
      </c>
      <c r="R7202" s="92" t="str">
        <f t="shared" si="1137"/>
        <v/>
      </c>
      <c r="U7202" s="5"/>
      <c r="V7202" s="5"/>
      <c r="W7202" s="94" t="str">
        <f t="shared" si="1135"/>
        <v/>
      </c>
      <c r="X7202" s="94" t="str">
        <f t="shared" si="1138"/>
        <v/>
      </c>
      <c r="Y7202" s="5"/>
      <c r="BK7202" s="8"/>
      <c r="BL7202" s="5"/>
      <c r="BM7202" s="5"/>
      <c r="BN7202" s="5"/>
      <c r="BO7202" s="5"/>
      <c r="BP7202" s="1"/>
      <c r="BQ7202" s="1"/>
      <c r="BR7202" s="1"/>
      <c r="BS7202" s="1"/>
      <c r="BT7202" s="1"/>
      <c r="BU7202" s="4"/>
      <c r="BV7202" s="1"/>
      <c r="BW7202" s="3"/>
      <c r="BX7202" s="4"/>
      <c r="BY7202" s="5"/>
      <c r="BZ7202" s="5"/>
      <c r="CA7202" s="5"/>
      <c r="CB7202" s="5"/>
      <c r="CC7202" s="5"/>
      <c r="CD7202" s="43"/>
    </row>
    <row r="7203" spans="1:82" x14ac:dyDescent="0.25">
      <c r="A7203" s="8"/>
      <c r="B7203" s="5"/>
      <c r="C7203" s="5"/>
      <c r="D7203" s="5"/>
      <c r="E7203" s="5"/>
      <c r="F7203" s="94" t="str">
        <f t="shared" si="1129"/>
        <v/>
      </c>
      <c r="G7203" s="94" t="str">
        <f t="shared" si="1130"/>
        <v/>
      </c>
      <c r="H7203" s="127" t="str">
        <f>IF(A7203&lt;&gt;"",IF(MID(C7203,1,1)="c",$AS$26,IF(MID(C7203,1,1)="r",$AS$41,IF(MID(C7203,1,1)="p",#REF!,#REF!))),"")</f>
        <v/>
      </c>
      <c r="I7203" s="92" t="str">
        <f t="shared" si="1131"/>
        <v/>
      </c>
      <c r="J7203" s="92" t="str">
        <f t="shared" si="1132"/>
        <v/>
      </c>
      <c r="K7203" s="92" t="str">
        <f t="shared" si="1133"/>
        <v/>
      </c>
      <c r="L7203" s="92" t="str">
        <f t="shared" si="1134"/>
        <v/>
      </c>
      <c r="M7203" s="95" t="str">
        <f>IF(A7203&lt;&gt;"",IF(MID(C7203,1,1)="c",SigmaEpsConcrete(I7203,$AN$30:$AN$33,$AR$30:$AR$33,$AS$26,$AS$27,$AS$28,$AQ$20,$AU$19),""),"")</f>
        <v/>
      </c>
      <c r="N7203" s="95" t="str">
        <f>IF(A7203&lt;&gt;"",IF(MID(C7203,1,1)="r",SigmaEpsReinf(J7203,$AS$42:$AS$43,$AS$41,$AS$39,$AS$40,$AQ$38),""),"")</f>
        <v/>
      </c>
      <c r="Q7203" s="92" t="str">
        <f t="shared" si="1136"/>
        <v/>
      </c>
      <c r="R7203" s="92" t="str">
        <f t="shared" si="1137"/>
        <v/>
      </c>
      <c r="U7203" s="5"/>
      <c r="V7203" s="5"/>
      <c r="W7203" s="94" t="str">
        <f t="shared" si="1135"/>
        <v/>
      </c>
      <c r="X7203" s="94" t="str">
        <f t="shared" si="1138"/>
        <v/>
      </c>
      <c r="Y7203" s="5"/>
      <c r="BK7203" s="8"/>
      <c r="BL7203" s="5"/>
      <c r="BM7203" s="5"/>
      <c r="BN7203" s="5"/>
      <c r="BO7203" s="5"/>
      <c r="BP7203" s="1"/>
      <c r="BQ7203" s="1"/>
      <c r="BR7203" s="1"/>
      <c r="BS7203" s="1"/>
      <c r="BT7203" s="1"/>
      <c r="BU7203" s="4"/>
      <c r="BV7203" s="1"/>
      <c r="BW7203" s="3"/>
      <c r="BX7203" s="4"/>
      <c r="BY7203" s="5"/>
      <c r="BZ7203" s="5"/>
      <c r="CA7203" s="5"/>
      <c r="CB7203" s="5"/>
      <c r="CC7203" s="5"/>
      <c r="CD7203" s="43"/>
    </row>
    <row r="7204" spans="1:82" x14ac:dyDescent="0.25">
      <c r="A7204" s="8"/>
      <c r="B7204" s="5"/>
      <c r="C7204" s="5"/>
      <c r="D7204" s="5"/>
      <c r="E7204" s="5"/>
      <c r="F7204" s="94" t="str">
        <f t="shared" si="1129"/>
        <v/>
      </c>
      <c r="G7204" s="94" t="str">
        <f t="shared" si="1130"/>
        <v/>
      </c>
      <c r="H7204" s="127" t="str">
        <f>IF(A7204&lt;&gt;"",IF(MID(C7204,1,1)="c",$AS$26,IF(MID(C7204,1,1)="r",$AS$41,IF(MID(C7204,1,1)="p",#REF!,#REF!))),"")</f>
        <v/>
      </c>
      <c r="I7204" s="92" t="str">
        <f t="shared" si="1131"/>
        <v/>
      </c>
      <c r="J7204" s="92" t="str">
        <f t="shared" si="1132"/>
        <v/>
      </c>
      <c r="K7204" s="92" t="str">
        <f t="shared" si="1133"/>
        <v/>
      </c>
      <c r="L7204" s="92" t="str">
        <f t="shared" si="1134"/>
        <v/>
      </c>
      <c r="M7204" s="95" t="str">
        <f>IF(A7204&lt;&gt;"",IF(MID(C7204,1,1)="c",SigmaEpsConcrete(I7204,$AN$30:$AN$33,$AR$30:$AR$33,$AS$26,$AS$27,$AS$28,$AQ$20,$AU$19),""),"")</f>
        <v/>
      </c>
      <c r="N7204" s="95" t="str">
        <f>IF(A7204&lt;&gt;"",IF(MID(C7204,1,1)="r",SigmaEpsReinf(J7204,$AS$42:$AS$43,$AS$41,$AS$39,$AS$40,$AQ$38),""),"")</f>
        <v/>
      </c>
      <c r="Q7204" s="92" t="str">
        <f t="shared" si="1136"/>
        <v/>
      </c>
      <c r="R7204" s="92" t="str">
        <f t="shared" si="1137"/>
        <v/>
      </c>
      <c r="U7204" s="5"/>
      <c r="V7204" s="5"/>
      <c r="W7204" s="94" t="str">
        <f t="shared" si="1135"/>
        <v/>
      </c>
      <c r="X7204" s="94" t="str">
        <f t="shared" si="1138"/>
        <v/>
      </c>
      <c r="Y7204" s="5"/>
      <c r="BK7204" s="8"/>
      <c r="BL7204" s="5"/>
      <c r="BM7204" s="5"/>
      <c r="BN7204" s="5"/>
      <c r="BO7204" s="5"/>
      <c r="BP7204" s="1"/>
      <c r="BQ7204" s="1"/>
      <c r="BR7204" s="1"/>
      <c r="BS7204" s="1"/>
      <c r="BT7204" s="1"/>
      <c r="BU7204" s="4"/>
      <c r="BV7204" s="1"/>
      <c r="BW7204" s="3"/>
      <c r="BX7204" s="4"/>
      <c r="BY7204" s="5"/>
      <c r="BZ7204" s="5"/>
      <c r="CA7204" s="5"/>
      <c r="CB7204" s="5"/>
      <c r="CC7204" s="5"/>
      <c r="CD7204" s="43"/>
    </row>
    <row r="7205" spans="1:82" x14ac:dyDescent="0.25">
      <c r="A7205" s="8"/>
      <c r="B7205" s="5"/>
      <c r="C7205" s="5"/>
      <c r="D7205" s="5"/>
      <c r="E7205" s="5"/>
      <c r="F7205" s="94" t="str">
        <f t="shared" si="1129"/>
        <v/>
      </c>
      <c r="G7205" s="94" t="str">
        <f t="shared" si="1130"/>
        <v/>
      </c>
      <c r="H7205" s="127" t="str">
        <f>IF(A7205&lt;&gt;"",IF(MID(C7205,1,1)="c",$AS$26,IF(MID(C7205,1,1)="r",$AS$41,IF(MID(C7205,1,1)="p",#REF!,#REF!))),"")</f>
        <v/>
      </c>
      <c r="I7205" s="92" t="str">
        <f t="shared" si="1131"/>
        <v/>
      </c>
      <c r="J7205" s="92" t="str">
        <f t="shared" si="1132"/>
        <v/>
      </c>
      <c r="K7205" s="92" t="str">
        <f t="shared" si="1133"/>
        <v/>
      </c>
      <c r="L7205" s="92" t="str">
        <f t="shared" si="1134"/>
        <v/>
      </c>
      <c r="M7205" s="95" t="str">
        <f>IF(A7205&lt;&gt;"",IF(MID(C7205,1,1)="c",SigmaEpsConcrete(I7205,$AN$30:$AN$33,$AR$30:$AR$33,$AS$26,$AS$27,$AS$28,$AQ$20,$AU$19),""),"")</f>
        <v/>
      </c>
      <c r="N7205" s="95" t="str">
        <f>IF(A7205&lt;&gt;"",IF(MID(C7205,1,1)="r",SigmaEpsReinf(J7205,$AS$42:$AS$43,$AS$41,$AS$39,$AS$40,$AQ$38),""),"")</f>
        <v/>
      </c>
      <c r="Q7205" s="92" t="str">
        <f t="shared" si="1136"/>
        <v/>
      </c>
      <c r="R7205" s="92" t="str">
        <f t="shared" si="1137"/>
        <v/>
      </c>
      <c r="U7205" s="5"/>
      <c r="V7205" s="5"/>
      <c r="W7205" s="94" t="str">
        <f t="shared" si="1135"/>
        <v/>
      </c>
      <c r="X7205" s="94" t="str">
        <f t="shared" si="1138"/>
        <v/>
      </c>
      <c r="Y7205" s="5"/>
      <c r="BK7205" s="8"/>
      <c r="BL7205" s="5"/>
      <c r="BM7205" s="5"/>
      <c r="BN7205" s="5"/>
      <c r="BO7205" s="5"/>
      <c r="BP7205" s="1"/>
      <c r="BQ7205" s="1"/>
      <c r="BR7205" s="1"/>
      <c r="BS7205" s="1"/>
      <c r="BT7205" s="1"/>
      <c r="BU7205" s="4"/>
      <c r="BV7205" s="1"/>
      <c r="BW7205" s="3"/>
      <c r="BX7205" s="4"/>
      <c r="BY7205" s="5"/>
      <c r="BZ7205" s="5"/>
      <c r="CA7205" s="5"/>
      <c r="CB7205" s="5"/>
      <c r="CC7205" s="5"/>
      <c r="CD7205" s="43"/>
    </row>
    <row r="7206" spans="1:82" x14ac:dyDescent="0.25">
      <c r="A7206" s="8"/>
      <c r="B7206" s="5"/>
      <c r="C7206" s="5"/>
      <c r="D7206" s="5"/>
      <c r="E7206" s="5"/>
      <c r="F7206" s="94" t="str">
        <f t="shared" si="1129"/>
        <v/>
      </c>
      <c r="G7206" s="94" t="str">
        <f t="shared" si="1130"/>
        <v/>
      </c>
      <c r="H7206" s="127" t="str">
        <f>IF(A7206&lt;&gt;"",IF(MID(C7206,1,1)="c",$AS$26,IF(MID(C7206,1,1)="r",$AS$41,IF(MID(C7206,1,1)="p",#REF!,#REF!))),"")</f>
        <v/>
      </c>
      <c r="I7206" s="92" t="str">
        <f t="shared" si="1131"/>
        <v/>
      </c>
      <c r="J7206" s="92" t="str">
        <f t="shared" si="1132"/>
        <v/>
      </c>
      <c r="K7206" s="92" t="str">
        <f t="shared" si="1133"/>
        <v/>
      </c>
      <c r="L7206" s="92" t="str">
        <f t="shared" si="1134"/>
        <v/>
      </c>
      <c r="M7206" s="95" t="str">
        <f>IF(A7206&lt;&gt;"",IF(MID(C7206,1,1)="c",SigmaEpsConcrete(I7206,$AN$30:$AN$33,$AR$30:$AR$33,$AS$26,$AS$27,$AS$28,$AQ$20,$AU$19),""),"")</f>
        <v/>
      </c>
      <c r="N7206" s="95" t="str">
        <f>IF(A7206&lt;&gt;"",IF(MID(C7206,1,1)="r",SigmaEpsReinf(J7206,$AS$42:$AS$43,$AS$41,$AS$39,$AS$40,$AQ$38),""),"")</f>
        <v/>
      </c>
      <c r="Q7206" s="92" t="str">
        <f t="shared" si="1136"/>
        <v/>
      </c>
      <c r="R7206" s="92" t="str">
        <f t="shared" si="1137"/>
        <v/>
      </c>
      <c r="U7206" s="5"/>
      <c r="V7206" s="5"/>
      <c r="W7206" s="94" t="str">
        <f t="shared" si="1135"/>
        <v/>
      </c>
      <c r="X7206" s="94" t="str">
        <f t="shared" si="1138"/>
        <v/>
      </c>
      <c r="Y7206" s="5"/>
      <c r="BK7206" s="8"/>
      <c r="BL7206" s="5"/>
      <c r="BM7206" s="5"/>
      <c r="BN7206" s="5"/>
      <c r="BO7206" s="5"/>
      <c r="BP7206" s="1"/>
      <c r="BQ7206" s="1"/>
      <c r="BR7206" s="1"/>
      <c r="BS7206" s="1"/>
      <c r="BT7206" s="1"/>
      <c r="BU7206" s="4"/>
      <c r="BV7206" s="1"/>
      <c r="BW7206" s="3"/>
      <c r="BX7206" s="4"/>
      <c r="BY7206" s="5"/>
      <c r="BZ7206" s="5"/>
      <c r="CA7206" s="5"/>
      <c r="CB7206" s="5"/>
      <c r="CC7206" s="5"/>
      <c r="CD7206" s="43"/>
    </row>
    <row r="7207" spans="1:82" x14ac:dyDescent="0.25">
      <c r="A7207" s="8"/>
      <c r="B7207" s="5"/>
      <c r="C7207" s="5"/>
      <c r="D7207" s="5"/>
      <c r="E7207" s="5"/>
      <c r="F7207" s="94" t="str">
        <f t="shared" si="1129"/>
        <v/>
      </c>
      <c r="G7207" s="94" t="str">
        <f t="shared" si="1130"/>
        <v/>
      </c>
      <c r="H7207" s="127" t="str">
        <f>IF(A7207&lt;&gt;"",IF(MID(C7207,1,1)="c",$AS$26,IF(MID(C7207,1,1)="r",$AS$41,IF(MID(C7207,1,1)="p",#REF!,#REF!))),"")</f>
        <v/>
      </c>
      <c r="I7207" s="92" t="str">
        <f t="shared" si="1131"/>
        <v/>
      </c>
      <c r="J7207" s="92" t="str">
        <f t="shared" si="1132"/>
        <v/>
      </c>
      <c r="K7207" s="92" t="str">
        <f t="shared" si="1133"/>
        <v/>
      </c>
      <c r="L7207" s="92" t="str">
        <f t="shared" si="1134"/>
        <v/>
      </c>
      <c r="M7207" s="95" t="str">
        <f>IF(A7207&lt;&gt;"",IF(MID(C7207,1,1)="c",SigmaEpsConcrete(I7207,$AN$30:$AN$33,$AR$30:$AR$33,$AS$26,$AS$27,$AS$28,$AQ$20,$AU$19),""),"")</f>
        <v/>
      </c>
      <c r="N7207" s="95" t="str">
        <f>IF(A7207&lt;&gt;"",IF(MID(C7207,1,1)="r",SigmaEpsReinf(J7207,$AS$42:$AS$43,$AS$41,$AS$39,$AS$40,$AQ$38),""),"")</f>
        <v/>
      </c>
      <c r="Q7207" s="92" t="str">
        <f t="shared" si="1136"/>
        <v/>
      </c>
      <c r="R7207" s="92" t="str">
        <f t="shared" si="1137"/>
        <v/>
      </c>
      <c r="U7207" s="5"/>
      <c r="V7207" s="5"/>
      <c r="W7207" s="94" t="str">
        <f t="shared" si="1135"/>
        <v/>
      </c>
      <c r="X7207" s="94" t="str">
        <f t="shared" si="1138"/>
        <v/>
      </c>
      <c r="Y7207" s="5"/>
      <c r="BK7207" s="8"/>
      <c r="BL7207" s="5"/>
      <c r="BM7207" s="5"/>
      <c r="BN7207" s="5"/>
      <c r="BO7207" s="5"/>
      <c r="BP7207" s="1"/>
      <c r="BQ7207" s="1"/>
      <c r="BR7207" s="1"/>
      <c r="BS7207" s="1"/>
      <c r="BT7207" s="1"/>
      <c r="BU7207" s="4"/>
      <c r="BV7207" s="1"/>
      <c r="BW7207" s="3"/>
      <c r="BX7207" s="4"/>
      <c r="BY7207" s="5"/>
      <c r="BZ7207" s="5"/>
      <c r="CA7207" s="5"/>
      <c r="CB7207" s="5"/>
      <c r="CC7207" s="5"/>
      <c r="CD7207" s="43"/>
    </row>
    <row r="7208" spans="1:82" x14ac:dyDescent="0.25">
      <c r="A7208" s="8"/>
      <c r="B7208" s="5"/>
      <c r="C7208" s="5"/>
      <c r="D7208" s="5"/>
      <c r="E7208" s="5"/>
      <c r="F7208" s="94" t="str">
        <f t="shared" si="1129"/>
        <v/>
      </c>
      <c r="G7208" s="94" t="str">
        <f t="shared" si="1130"/>
        <v/>
      </c>
      <c r="H7208" s="127" t="str">
        <f>IF(A7208&lt;&gt;"",IF(MID(C7208,1,1)="c",$AS$26,IF(MID(C7208,1,1)="r",$AS$41,IF(MID(C7208,1,1)="p",#REF!,#REF!))),"")</f>
        <v/>
      </c>
      <c r="I7208" s="92" t="str">
        <f t="shared" si="1131"/>
        <v/>
      </c>
      <c r="J7208" s="92" t="str">
        <f t="shared" si="1132"/>
        <v/>
      </c>
      <c r="K7208" s="92" t="str">
        <f t="shared" si="1133"/>
        <v/>
      </c>
      <c r="L7208" s="92" t="str">
        <f t="shared" si="1134"/>
        <v/>
      </c>
      <c r="M7208" s="95" t="str">
        <f>IF(A7208&lt;&gt;"",IF(MID(C7208,1,1)="c",SigmaEpsConcrete(I7208,$AN$30:$AN$33,$AR$30:$AR$33,$AS$26,$AS$27,$AS$28,$AQ$20,$AU$19),""),"")</f>
        <v/>
      </c>
      <c r="N7208" s="95" t="str">
        <f>IF(A7208&lt;&gt;"",IF(MID(C7208,1,1)="r",SigmaEpsReinf(J7208,$AS$42:$AS$43,$AS$41,$AS$39,$AS$40,$AQ$38),""),"")</f>
        <v/>
      </c>
      <c r="Q7208" s="92" t="str">
        <f t="shared" si="1136"/>
        <v/>
      </c>
      <c r="R7208" s="92" t="str">
        <f t="shared" si="1137"/>
        <v/>
      </c>
      <c r="U7208" s="5"/>
      <c r="V7208" s="5"/>
      <c r="W7208" s="94" t="str">
        <f t="shared" si="1135"/>
        <v/>
      </c>
      <c r="X7208" s="94" t="str">
        <f t="shared" si="1138"/>
        <v/>
      </c>
      <c r="Y7208" s="5"/>
      <c r="BK7208" s="8"/>
      <c r="BL7208" s="5"/>
      <c r="BM7208" s="5"/>
      <c r="BN7208" s="5"/>
      <c r="BO7208" s="5"/>
      <c r="BP7208" s="1"/>
      <c r="BQ7208" s="1"/>
      <c r="BR7208" s="1"/>
      <c r="BS7208" s="1"/>
      <c r="BT7208" s="1"/>
      <c r="BU7208" s="4"/>
      <c r="BV7208" s="1"/>
      <c r="BW7208" s="3"/>
      <c r="BX7208" s="4"/>
      <c r="BY7208" s="5"/>
      <c r="BZ7208" s="5"/>
      <c r="CA7208" s="5"/>
      <c r="CB7208" s="5"/>
      <c r="CC7208" s="5"/>
      <c r="CD7208" s="43"/>
    </row>
    <row r="7209" spans="1:82" x14ac:dyDescent="0.25">
      <c r="A7209" s="8"/>
      <c r="B7209" s="5"/>
      <c r="C7209" s="5"/>
      <c r="D7209" s="5"/>
      <c r="E7209" s="5"/>
      <c r="F7209" s="94" t="str">
        <f t="shared" si="1129"/>
        <v/>
      </c>
      <c r="G7209" s="94" t="str">
        <f t="shared" si="1130"/>
        <v/>
      </c>
      <c r="H7209" s="127" t="str">
        <f>IF(A7209&lt;&gt;"",IF(MID(C7209,1,1)="c",$AS$26,IF(MID(C7209,1,1)="r",$AS$41,IF(MID(C7209,1,1)="p",#REF!,#REF!))),"")</f>
        <v/>
      </c>
      <c r="I7209" s="92" t="str">
        <f t="shared" si="1131"/>
        <v/>
      </c>
      <c r="J7209" s="92" t="str">
        <f t="shared" si="1132"/>
        <v/>
      </c>
      <c r="K7209" s="92" t="str">
        <f t="shared" si="1133"/>
        <v/>
      </c>
      <c r="L7209" s="92" t="str">
        <f t="shared" si="1134"/>
        <v/>
      </c>
      <c r="M7209" s="95" t="str">
        <f>IF(A7209&lt;&gt;"",IF(MID(C7209,1,1)="c",SigmaEpsConcrete(I7209,$AN$30:$AN$33,$AR$30:$AR$33,$AS$26,$AS$27,$AS$28,$AQ$20,$AU$19),""),"")</f>
        <v/>
      </c>
      <c r="N7209" s="95" t="str">
        <f>IF(A7209&lt;&gt;"",IF(MID(C7209,1,1)="r",SigmaEpsReinf(J7209,$AS$42:$AS$43,$AS$41,$AS$39,$AS$40,$AQ$38),""),"")</f>
        <v/>
      </c>
      <c r="Q7209" s="92" t="str">
        <f t="shared" si="1136"/>
        <v/>
      </c>
      <c r="R7209" s="92" t="str">
        <f t="shared" si="1137"/>
        <v/>
      </c>
      <c r="U7209" s="5"/>
      <c r="V7209" s="5"/>
      <c r="W7209" s="94" t="str">
        <f t="shared" si="1135"/>
        <v/>
      </c>
      <c r="X7209" s="94" t="str">
        <f t="shared" si="1138"/>
        <v/>
      </c>
      <c r="Y7209" s="5"/>
      <c r="BK7209" s="8"/>
      <c r="BL7209" s="5"/>
      <c r="BM7209" s="5"/>
      <c r="BN7209" s="5"/>
      <c r="BO7209" s="5"/>
      <c r="BP7209" s="1"/>
      <c r="BQ7209" s="1"/>
      <c r="BR7209" s="1"/>
      <c r="BS7209" s="1"/>
      <c r="BT7209" s="1"/>
      <c r="BU7209" s="4"/>
      <c r="BV7209" s="1"/>
      <c r="BW7209" s="3"/>
      <c r="BX7209" s="4"/>
      <c r="BY7209" s="5"/>
      <c r="BZ7209" s="5"/>
      <c r="CA7209" s="5"/>
      <c r="CB7209" s="5"/>
      <c r="CC7209" s="5"/>
      <c r="CD7209" s="43"/>
    </row>
    <row r="7210" spans="1:82" x14ac:dyDescent="0.25">
      <c r="A7210" s="8"/>
      <c r="B7210" s="5"/>
      <c r="C7210" s="5"/>
      <c r="D7210" s="5"/>
      <c r="E7210" s="5"/>
      <c r="F7210" s="94" t="str">
        <f t="shared" si="1129"/>
        <v/>
      </c>
      <c r="G7210" s="94" t="str">
        <f t="shared" si="1130"/>
        <v/>
      </c>
      <c r="H7210" s="127" t="str">
        <f>IF(A7210&lt;&gt;"",IF(MID(C7210,1,1)="c",$AS$26,IF(MID(C7210,1,1)="r",$AS$41,IF(MID(C7210,1,1)="p",#REF!,#REF!))),"")</f>
        <v/>
      </c>
      <c r="I7210" s="92" t="str">
        <f t="shared" si="1131"/>
        <v/>
      </c>
      <c r="J7210" s="92" t="str">
        <f t="shared" si="1132"/>
        <v/>
      </c>
      <c r="K7210" s="92" t="str">
        <f t="shared" si="1133"/>
        <v/>
      </c>
      <c r="L7210" s="92" t="str">
        <f t="shared" si="1134"/>
        <v/>
      </c>
      <c r="M7210" s="95" t="str">
        <f>IF(A7210&lt;&gt;"",IF(MID(C7210,1,1)="c",SigmaEpsConcrete(I7210,$AN$30:$AN$33,$AR$30:$AR$33,$AS$26,$AS$27,$AS$28,$AQ$20,$AU$19),""),"")</f>
        <v/>
      </c>
      <c r="N7210" s="95" t="str">
        <f>IF(A7210&lt;&gt;"",IF(MID(C7210,1,1)="r",SigmaEpsReinf(J7210,$AS$42:$AS$43,$AS$41,$AS$39,$AS$40,$AQ$38),""),"")</f>
        <v/>
      </c>
      <c r="Q7210" s="92" t="str">
        <f t="shared" si="1136"/>
        <v/>
      </c>
      <c r="R7210" s="92" t="str">
        <f t="shared" si="1137"/>
        <v/>
      </c>
      <c r="U7210" s="5"/>
      <c r="V7210" s="5"/>
      <c r="W7210" s="94" t="str">
        <f t="shared" si="1135"/>
        <v/>
      </c>
      <c r="X7210" s="94" t="str">
        <f t="shared" si="1138"/>
        <v/>
      </c>
      <c r="Y7210" s="5"/>
      <c r="BK7210" s="8"/>
      <c r="BL7210" s="5"/>
      <c r="BM7210" s="5"/>
      <c r="BN7210" s="5"/>
      <c r="BO7210" s="5"/>
      <c r="BP7210" s="1"/>
      <c r="BQ7210" s="1"/>
      <c r="BR7210" s="1"/>
      <c r="BS7210" s="1"/>
      <c r="BT7210" s="1"/>
      <c r="BU7210" s="4"/>
      <c r="BV7210" s="1"/>
      <c r="BW7210" s="3"/>
      <c r="BX7210" s="4"/>
      <c r="BY7210" s="5"/>
      <c r="BZ7210" s="5"/>
      <c r="CA7210" s="5"/>
      <c r="CB7210" s="5"/>
      <c r="CC7210" s="5"/>
      <c r="CD7210" s="43"/>
    </row>
    <row r="7211" spans="1:82" x14ac:dyDescent="0.25">
      <c r="A7211" s="8"/>
      <c r="B7211" s="5"/>
      <c r="C7211" s="5"/>
      <c r="D7211" s="5"/>
      <c r="E7211" s="5"/>
      <c r="F7211" s="94" t="str">
        <f t="shared" si="1129"/>
        <v/>
      </c>
      <c r="G7211" s="94" t="str">
        <f t="shared" si="1130"/>
        <v/>
      </c>
      <c r="H7211" s="127" t="str">
        <f>IF(A7211&lt;&gt;"",IF(MID(C7211,1,1)="c",$AS$26,IF(MID(C7211,1,1)="r",$AS$41,IF(MID(C7211,1,1)="p",#REF!,#REF!))),"")</f>
        <v/>
      </c>
      <c r="I7211" s="92" t="str">
        <f t="shared" si="1131"/>
        <v/>
      </c>
      <c r="J7211" s="92" t="str">
        <f t="shared" si="1132"/>
        <v/>
      </c>
      <c r="K7211" s="92" t="str">
        <f t="shared" si="1133"/>
        <v/>
      </c>
      <c r="L7211" s="92" t="str">
        <f t="shared" si="1134"/>
        <v/>
      </c>
      <c r="M7211" s="95" t="str">
        <f>IF(A7211&lt;&gt;"",IF(MID(C7211,1,1)="c",SigmaEpsConcrete(I7211,$AN$30:$AN$33,$AR$30:$AR$33,$AS$26,$AS$27,$AS$28,$AQ$20,$AU$19),""),"")</f>
        <v/>
      </c>
      <c r="N7211" s="95" t="str">
        <f>IF(A7211&lt;&gt;"",IF(MID(C7211,1,1)="r",SigmaEpsReinf(J7211,$AS$42:$AS$43,$AS$41,$AS$39,$AS$40,$AQ$38),""),"")</f>
        <v/>
      </c>
      <c r="Q7211" s="92" t="str">
        <f t="shared" si="1136"/>
        <v/>
      </c>
      <c r="R7211" s="92" t="str">
        <f t="shared" si="1137"/>
        <v/>
      </c>
      <c r="U7211" s="5"/>
      <c r="V7211" s="5"/>
      <c r="W7211" s="94" t="str">
        <f t="shared" si="1135"/>
        <v/>
      </c>
      <c r="X7211" s="94" t="str">
        <f t="shared" si="1138"/>
        <v/>
      </c>
      <c r="Y7211" s="5"/>
      <c r="BK7211" s="8"/>
      <c r="BL7211" s="5"/>
      <c r="BM7211" s="5"/>
      <c r="BN7211" s="5"/>
      <c r="BO7211" s="5"/>
      <c r="BP7211" s="1"/>
      <c r="BQ7211" s="1"/>
      <c r="BR7211" s="1"/>
      <c r="BS7211" s="1"/>
      <c r="BT7211" s="1"/>
      <c r="BU7211" s="4"/>
      <c r="BV7211" s="1"/>
      <c r="BW7211" s="3"/>
      <c r="BX7211" s="4"/>
      <c r="BY7211" s="5"/>
      <c r="BZ7211" s="5"/>
      <c r="CA7211" s="5"/>
      <c r="CB7211" s="5"/>
      <c r="CC7211" s="5"/>
      <c r="CD7211" s="43"/>
    </row>
    <row r="7212" spans="1:82" x14ac:dyDescent="0.25">
      <c r="A7212" s="8"/>
      <c r="B7212" s="5"/>
      <c r="C7212" s="5"/>
      <c r="D7212" s="5"/>
      <c r="E7212" s="5"/>
      <c r="F7212" s="94" t="str">
        <f t="shared" si="1129"/>
        <v/>
      </c>
      <c r="G7212" s="94" t="str">
        <f t="shared" si="1130"/>
        <v/>
      </c>
      <c r="H7212" s="127" t="str">
        <f>IF(A7212&lt;&gt;"",IF(MID(C7212,1,1)="c",$AS$26,IF(MID(C7212,1,1)="r",$AS$41,IF(MID(C7212,1,1)="p",#REF!,#REF!))),"")</f>
        <v/>
      </c>
      <c r="I7212" s="92" t="str">
        <f t="shared" si="1131"/>
        <v/>
      </c>
      <c r="J7212" s="92" t="str">
        <f t="shared" si="1132"/>
        <v/>
      </c>
      <c r="K7212" s="92" t="str">
        <f t="shared" si="1133"/>
        <v/>
      </c>
      <c r="L7212" s="92" t="str">
        <f t="shared" si="1134"/>
        <v/>
      </c>
      <c r="M7212" s="95" t="str">
        <f>IF(A7212&lt;&gt;"",IF(MID(C7212,1,1)="c",SigmaEpsConcrete(I7212,$AN$30:$AN$33,$AR$30:$AR$33,$AS$26,$AS$27,$AS$28,$AQ$20,$AU$19),""),"")</f>
        <v/>
      </c>
      <c r="N7212" s="95" t="str">
        <f>IF(A7212&lt;&gt;"",IF(MID(C7212,1,1)="r",SigmaEpsReinf(J7212,$AS$42:$AS$43,$AS$41,$AS$39,$AS$40,$AQ$38),""),"")</f>
        <v/>
      </c>
      <c r="Q7212" s="92" t="str">
        <f t="shared" si="1136"/>
        <v/>
      </c>
      <c r="R7212" s="92" t="str">
        <f t="shared" si="1137"/>
        <v/>
      </c>
      <c r="U7212" s="5"/>
      <c r="V7212" s="5"/>
      <c r="W7212" s="94" t="str">
        <f t="shared" si="1135"/>
        <v/>
      </c>
      <c r="X7212" s="94" t="str">
        <f t="shared" si="1138"/>
        <v/>
      </c>
      <c r="Y7212" s="5"/>
      <c r="BK7212" s="8"/>
      <c r="BL7212" s="5"/>
      <c r="BM7212" s="5"/>
      <c r="BN7212" s="5"/>
      <c r="BO7212" s="5"/>
      <c r="BP7212" s="1"/>
      <c r="BQ7212" s="1"/>
      <c r="BR7212" s="1"/>
      <c r="BS7212" s="1"/>
      <c r="BT7212" s="1"/>
      <c r="BU7212" s="4"/>
      <c r="BV7212" s="1"/>
      <c r="BW7212" s="3"/>
      <c r="BX7212" s="4"/>
      <c r="BY7212" s="5"/>
      <c r="BZ7212" s="5"/>
      <c r="CA7212" s="5"/>
      <c r="CB7212" s="5"/>
      <c r="CC7212" s="5"/>
      <c r="CD7212" s="43"/>
    </row>
    <row r="7213" spans="1:82" x14ac:dyDescent="0.25">
      <c r="A7213" s="8"/>
      <c r="B7213" s="5"/>
      <c r="C7213" s="5"/>
      <c r="D7213" s="5"/>
      <c r="E7213" s="5"/>
      <c r="F7213" s="94" t="str">
        <f t="shared" si="1129"/>
        <v/>
      </c>
      <c r="G7213" s="94" t="str">
        <f t="shared" si="1130"/>
        <v/>
      </c>
      <c r="H7213" s="127" t="str">
        <f>IF(A7213&lt;&gt;"",IF(MID(C7213,1,1)="c",$AS$26,IF(MID(C7213,1,1)="r",$AS$41,IF(MID(C7213,1,1)="p",#REF!,#REF!))),"")</f>
        <v/>
      </c>
      <c r="I7213" s="92" t="str">
        <f t="shared" si="1131"/>
        <v/>
      </c>
      <c r="J7213" s="92" t="str">
        <f t="shared" si="1132"/>
        <v/>
      </c>
      <c r="K7213" s="92" t="str">
        <f t="shared" si="1133"/>
        <v/>
      </c>
      <c r="L7213" s="92" t="str">
        <f t="shared" si="1134"/>
        <v/>
      </c>
      <c r="M7213" s="95" t="str">
        <f>IF(A7213&lt;&gt;"",IF(MID(C7213,1,1)="c",SigmaEpsConcrete(I7213,$AN$30:$AN$33,$AR$30:$AR$33,$AS$26,$AS$27,$AS$28,$AQ$20,$AU$19),""),"")</f>
        <v/>
      </c>
      <c r="N7213" s="95" t="str">
        <f>IF(A7213&lt;&gt;"",IF(MID(C7213,1,1)="r",SigmaEpsReinf(J7213,$AS$42:$AS$43,$AS$41,$AS$39,$AS$40,$AQ$38),""),"")</f>
        <v/>
      </c>
      <c r="Q7213" s="92" t="str">
        <f t="shared" si="1136"/>
        <v/>
      </c>
      <c r="R7213" s="92" t="str">
        <f t="shared" si="1137"/>
        <v/>
      </c>
      <c r="U7213" s="5"/>
      <c r="V7213" s="5"/>
      <c r="W7213" s="94" t="str">
        <f t="shared" si="1135"/>
        <v/>
      </c>
      <c r="X7213" s="94" t="str">
        <f t="shared" si="1138"/>
        <v/>
      </c>
      <c r="Y7213" s="5"/>
      <c r="BK7213" s="8"/>
      <c r="BL7213" s="5"/>
      <c r="BM7213" s="5"/>
      <c r="BN7213" s="5"/>
      <c r="BO7213" s="5"/>
      <c r="BP7213" s="1"/>
      <c r="BQ7213" s="1"/>
      <c r="BR7213" s="1"/>
      <c r="BS7213" s="1"/>
      <c r="BT7213" s="1"/>
      <c r="BU7213" s="4"/>
      <c r="BV7213" s="1"/>
      <c r="BW7213" s="3"/>
      <c r="BX7213" s="4"/>
      <c r="BY7213" s="5"/>
      <c r="BZ7213" s="5"/>
      <c r="CA7213" s="5"/>
      <c r="CB7213" s="5"/>
      <c r="CC7213" s="5"/>
      <c r="CD7213" s="43"/>
    </row>
    <row r="7214" spans="1:82" x14ac:dyDescent="0.25">
      <c r="A7214" s="8"/>
      <c r="B7214" s="5"/>
      <c r="C7214" s="5"/>
      <c r="D7214" s="5"/>
      <c r="E7214" s="5"/>
      <c r="F7214" s="94" t="str">
        <f t="shared" si="1129"/>
        <v/>
      </c>
      <c r="G7214" s="94" t="str">
        <f t="shared" si="1130"/>
        <v/>
      </c>
      <c r="H7214" s="127" t="str">
        <f>IF(A7214&lt;&gt;"",IF(MID(C7214,1,1)="c",$AS$26,IF(MID(C7214,1,1)="r",$AS$41,IF(MID(C7214,1,1)="p",#REF!,#REF!))),"")</f>
        <v/>
      </c>
      <c r="I7214" s="92" t="str">
        <f t="shared" si="1131"/>
        <v/>
      </c>
      <c r="J7214" s="92" t="str">
        <f t="shared" si="1132"/>
        <v/>
      </c>
      <c r="K7214" s="92" t="str">
        <f t="shared" si="1133"/>
        <v/>
      </c>
      <c r="L7214" s="92" t="str">
        <f t="shared" si="1134"/>
        <v/>
      </c>
      <c r="M7214" s="95" t="str">
        <f>IF(A7214&lt;&gt;"",IF(MID(C7214,1,1)="c",SigmaEpsConcrete(I7214,$AN$30:$AN$33,$AR$30:$AR$33,$AS$26,$AS$27,$AS$28,$AQ$20,$AU$19),""),"")</f>
        <v/>
      </c>
      <c r="N7214" s="95" t="str">
        <f>IF(A7214&lt;&gt;"",IF(MID(C7214,1,1)="r",SigmaEpsReinf(J7214,$AS$42:$AS$43,$AS$41,$AS$39,$AS$40,$AQ$38),""),"")</f>
        <v/>
      </c>
      <c r="Q7214" s="92" t="str">
        <f t="shared" si="1136"/>
        <v/>
      </c>
      <c r="R7214" s="92" t="str">
        <f t="shared" si="1137"/>
        <v/>
      </c>
      <c r="U7214" s="5"/>
      <c r="V7214" s="5"/>
      <c r="W7214" s="94" t="str">
        <f t="shared" si="1135"/>
        <v/>
      </c>
      <c r="X7214" s="94" t="str">
        <f t="shared" si="1138"/>
        <v/>
      </c>
      <c r="Y7214" s="5"/>
      <c r="BK7214" s="8"/>
      <c r="BL7214" s="5"/>
      <c r="BM7214" s="5"/>
      <c r="BN7214" s="5"/>
      <c r="BO7214" s="5"/>
      <c r="BP7214" s="1"/>
      <c r="BQ7214" s="1"/>
      <c r="BR7214" s="1"/>
      <c r="BS7214" s="1"/>
      <c r="BT7214" s="1"/>
      <c r="BU7214" s="4"/>
      <c r="BV7214" s="1"/>
      <c r="BW7214" s="3"/>
      <c r="BX7214" s="4"/>
      <c r="BY7214" s="5"/>
      <c r="BZ7214" s="5"/>
      <c r="CA7214" s="5"/>
      <c r="CB7214" s="5"/>
      <c r="CC7214" s="5"/>
      <c r="CD7214" s="43"/>
    </row>
    <row r="7215" spans="1:82" x14ac:dyDescent="0.25">
      <c r="A7215" s="8"/>
      <c r="B7215" s="5"/>
      <c r="C7215" s="5"/>
      <c r="D7215" s="5"/>
      <c r="E7215" s="5"/>
      <c r="F7215" s="94" t="str">
        <f t="shared" si="1129"/>
        <v/>
      </c>
      <c r="G7215" s="94" t="str">
        <f t="shared" si="1130"/>
        <v/>
      </c>
      <c r="H7215" s="127" t="str">
        <f>IF(A7215&lt;&gt;"",IF(MID(C7215,1,1)="c",$AS$26,IF(MID(C7215,1,1)="r",$AS$41,IF(MID(C7215,1,1)="p",#REF!,#REF!))),"")</f>
        <v/>
      </c>
      <c r="I7215" s="92" t="str">
        <f t="shared" si="1131"/>
        <v/>
      </c>
      <c r="J7215" s="92" t="str">
        <f t="shared" si="1132"/>
        <v/>
      </c>
      <c r="K7215" s="92" t="str">
        <f t="shared" si="1133"/>
        <v/>
      </c>
      <c r="L7215" s="92" t="str">
        <f t="shared" si="1134"/>
        <v/>
      </c>
      <c r="M7215" s="95" t="str">
        <f>IF(A7215&lt;&gt;"",IF(MID(C7215,1,1)="c",SigmaEpsConcrete(I7215,$AN$30:$AN$33,$AR$30:$AR$33,$AS$26,$AS$27,$AS$28,$AQ$20,$AU$19),""),"")</f>
        <v/>
      </c>
      <c r="N7215" s="95" t="str">
        <f>IF(A7215&lt;&gt;"",IF(MID(C7215,1,1)="r",SigmaEpsReinf(J7215,$AS$42:$AS$43,$AS$41,$AS$39,$AS$40,$AQ$38),""),"")</f>
        <v/>
      </c>
      <c r="Q7215" s="92" t="str">
        <f t="shared" si="1136"/>
        <v/>
      </c>
      <c r="R7215" s="92" t="str">
        <f t="shared" si="1137"/>
        <v/>
      </c>
      <c r="U7215" s="5"/>
      <c r="V7215" s="5"/>
      <c r="W7215" s="94" t="str">
        <f t="shared" si="1135"/>
        <v/>
      </c>
      <c r="X7215" s="94" t="str">
        <f t="shared" si="1138"/>
        <v/>
      </c>
      <c r="Y7215" s="5"/>
      <c r="BK7215" s="8"/>
      <c r="BL7215" s="5"/>
      <c r="BM7215" s="5"/>
      <c r="BN7215" s="5"/>
      <c r="BO7215" s="5"/>
      <c r="BP7215" s="1"/>
      <c r="BQ7215" s="1"/>
      <c r="BR7215" s="1"/>
      <c r="BS7215" s="1"/>
      <c r="BT7215" s="1"/>
      <c r="BU7215" s="4"/>
      <c r="BV7215" s="1"/>
      <c r="BW7215" s="3"/>
      <c r="BX7215" s="4"/>
      <c r="BY7215" s="5"/>
      <c r="BZ7215" s="5"/>
      <c r="CA7215" s="5"/>
      <c r="CB7215" s="5"/>
      <c r="CC7215" s="5"/>
      <c r="CD7215" s="43"/>
    </row>
    <row r="7216" spans="1:82" x14ac:dyDescent="0.25">
      <c r="A7216" s="8"/>
      <c r="B7216" s="5"/>
      <c r="C7216" s="5"/>
      <c r="D7216" s="5"/>
      <c r="E7216" s="5"/>
      <c r="F7216" s="94" t="str">
        <f t="shared" si="1129"/>
        <v/>
      </c>
      <c r="G7216" s="94" t="str">
        <f t="shared" si="1130"/>
        <v/>
      </c>
      <c r="H7216" s="127" t="str">
        <f>IF(A7216&lt;&gt;"",IF(MID(C7216,1,1)="c",$AS$26,IF(MID(C7216,1,1)="r",$AS$41,IF(MID(C7216,1,1)="p",#REF!,#REF!))),"")</f>
        <v/>
      </c>
      <c r="I7216" s="92" t="str">
        <f t="shared" si="1131"/>
        <v/>
      </c>
      <c r="J7216" s="92" t="str">
        <f t="shared" si="1132"/>
        <v/>
      </c>
      <c r="K7216" s="92" t="str">
        <f t="shared" si="1133"/>
        <v/>
      </c>
      <c r="L7216" s="92" t="str">
        <f t="shared" si="1134"/>
        <v/>
      </c>
      <c r="M7216" s="95" t="str">
        <f>IF(A7216&lt;&gt;"",IF(MID(C7216,1,1)="c",SigmaEpsConcrete(I7216,$AN$30:$AN$33,$AR$30:$AR$33,$AS$26,$AS$27,$AS$28,$AQ$20,$AU$19),""),"")</f>
        <v/>
      </c>
      <c r="N7216" s="95" t="str">
        <f>IF(A7216&lt;&gt;"",IF(MID(C7216,1,1)="r",SigmaEpsReinf(J7216,$AS$42:$AS$43,$AS$41,$AS$39,$AS$40,$AQ$38),""),"")</f>
        <v/>
      </c>
      <c r="Q7216" s="92" t="str">
        <f t="shared" si="1136"/>
        <v/>
      </c>
      <c r="R7216" s="92" t="str">
        <f t="shared" si="1137"/>
        <v/>
      </c>
      <c r="U7216" s="5"/>
      <c r="V7216" s="5"/>
      <c r="W7216" s="94" t="str">
        <f t="shared" si="1135"/>
        <v/>
      </c>
      <c r="X7216" s="94" t="str">
        <f t="shared" si="1138"/>
        <v/>
      </c>
      <c r="Y7216" s="5"/>
      <c r="BK7216" s="8"/>
      <c r="BL7216" s="5"/>
      <c r="BM7216" s="5"/>
      <c r="BN7216" s="5"/>
      <c r="BO7216" s="5"/>
      <c r="BP7216" s="1"/>
      <c r="BQ7216" s="1"/>
      <c r="BR7216" s="1"/>
      <c r="BS7216" s="1"/>
      <c r="BT7216" s="1"/>
      <c r="BU7216" s="4"/>
      <c r="BV7216" s="1"/>
      <c r="BW7216" s="3"/>
      <c r="BX7216" s="4"/>
      <c r="BY7216" s="5"/>
      <c r="BZ7216" s="5"/>
      <c r="CA7216" s="5"/>
      <c r="CB7216" s="5"/>
      <c r="CC7216" s="5"/>
      <c r="CD7216" s="43"/>
    </row>
    <row r="7217" spans="1:82" x14ac:dyDescent="0.25">
      <c r="A7217" s="8"/>
      <c r="B7217" s="5"/>
      <c r="C7217" s="5"/>
      <c r="D7217" s="5"/>
      <c r="E7217" s="5"/>
      <c r="F7217" s="94" t="str">
        <f t="shared" si="1129"/>
        <v/>
      </c>
      <c r="G7217" s="94" t="str">
        <f t="shared" si="1130"/>
        <v/>
      </c>
      <c r="H7217" s="127" t="str">
        <f>IF(A7217&lt;&gt;"",IF(MID(C7217,1,1)="c",$AS$26,IF(MID(C7217,1,1)="r",$AS$41,IF(MID(C7217,1,1)="p",#REF!,#REF!))),"")</f>
        <v/>
      </c>
      <c r="I7217" s="92" t="str">
        <f t="shared" si="1131"/>
        <v/>
      </c>
      <c r="J7217" s="92" t="str">
        <f t="shared" si="1132"/>
        <v/>
      </c>
      <c r="K7217" s="92" t="str">
        <f t="shared" si="1133"/>
        <v/>
      </c>
      <c r="L7217" s="92" t="str">
        <f t="shared" si="1134"/>
        <v/>
      </c>
      <c r="M7217" s="95" t="str">
        <f>IF(A7217&lt;&gt;"",IF(MID(C7217,1,1)="c",SigmaEpsConcrete(I7217,$AN$30:$AN$33,$AR$30:$AR$33,$AS$26,$AS$27,$AS$28,$AQ$20,$AU$19),""),"")</f>
        <v/>
      </c>
      <c r="N7217" s="95" t="str">
        <f>IF(A7217&lt;&gt;"",IF(MID(C7217,1,1)="r",SigmaEpsReinf(J7217,$AS$42:$AS$43,$AS$41,$AS$39,$AS$40,$AQ$38),""),"")</f>
        <v/>
      </c>
      <c r="Q7217" s="92" t="str">
        <f t="shared" si="1136"/>
        <v/>
      </c>
      <c r="R7217" s="92" t="str">
        <f t="shared" si="1137"/>
        <v/>
      </c>
      <c r="U7217" s="5"/>
      <c r="V7217" s="5"/>
      <c r="W7217" s="94" t="str">
        <f t="shared" si="1135"/>
        <v/>
      </c>
      <c r="X7217" s="94" t="str">
        <f t="shared" si="1138"/>
        <v/>
      </c>
      <c r="Y7217" s="5"/>
      <c r="BK7217" s="8"/>
      <c r="BL7217" s="5"/>
      <c r="BM7217" s="5"/>
      <c r="BN7217" s="5"/>
      <c r="BO7217" s="5"/>
      <c r="BP7217" s="1"/>
      <c r="BQ7217" s="1"/>
      <c r="BR7217" s="1"/>
      <c r="BS7217" s="1"/>
      <c r="BT7217" s="1"/>
      <c r="BU7217" s="4"/>
      <c r="BV7217" s="1"/>
      <c r="BW7217" s="3"/>
      <c r="BX7217" s="4"/>
      <c r="BY7217" s="5"/>
      <c r="BZ7217" s="5"/>
      <c r="CA7217" s="5"/>
      <c r="CB7217" s="5"/>
      <c r="CC7217" s="5"/>
      <c r="CD7217" s="43"/>
    </row>
    <row r="7218" spans="1:82" x14ac:dyDescent="0.25">
      <c r="A7218" s="8"/>
      <c r="B7218" s="5"/>
      <c r="C7218" s="5"/>
      <c r="D7218" s="5"/>
      <c r="E7218" s="5"/>
      <c r="F7218" s="94" t="str">
        <f t="shared" si="1129"/>
        <v/>
      </c>
      <c r="G7218" s="94" t="str">
        <f t="shared" si="1130"/>
        <v/>
      </c>
      <c r="H7218" s="127" t="str">
        <f>IF(A7218&lt;&gt;"",IF(MID(C7218,1,1)="c",$AS$26,IF(MID(C7218,1,1)="r",$AS$41,IF(MID(C7218,1,1)="p",#REF!,#REF!))),"")</f>
        <v/>
      </c>
      <c r="I7218" s="92" t="str">
        <f t="shared" si="1131"/>
        <v/>
      </c>
      <c r="J7218" s="92" t="str">
        <f t="shared" si="1132"/>
        <v/>
      </c>
      <c r="K7218" s="92" t="str">
        <f t="shared" si="1133"/>
        <v/>
      </c>
      <c r="L7218" s="92" t="str">
        <f t="shared" si="1134"/>
        <v/>
      </c>
      <c r="M7218" s="95" t="str">
        <f>IF(A7218&lt;&gt;"",IF(MID(C7218,1,1)="c",SigmaEpsConcrete(I7218,$AN$30:$AN$33,$AR$30:$AR$33,$AS$26,$AS$27,$AS$28,$AQ$20,$AU$19),""),"")</f>
        <v/>
      </c>
      <c r="N7218" s="95" t="str">
        <f>IF(A7218&lt;&gt;"",IF(MID(C7218,1,1)="r",SigmaEpsReinf(J7218,$AS$42:$AS$43,$AS$41,$AS$39,$AS$40,$AQ$38),""),"")</f>
        <v/>
      </c>
      <c r="Q7218" s="92" t="str">
        <f t="shared" si="1136"/>
        <v/>
      </c>
      <c r="R7218" s="92" t="str">
        <f t="shared" si="1137"/>
        <v/>
      </c>
      <c r="U7218" s="5"/>
      <c r="V7218" s="5"/>
      <c r="W7218" s="94" t="str">
        <f t="shared" si="1135"/>
        <v/>
      </c>
      <c r="X7218" s="94" t="str">
        <f t="shared" si="1138"/>
        <v/>
      </c>
      <c r="Y7218" s="5"/>
      <c r="BK7218" s="8"/>
      <c r="BL7218" s="5"/>
      <c r="BM7218" s="5"/>
      <c r="BN7218" s="5"/>
      <c r="BO7218" s="5"/>
      <c r="BP7218" s="1"/>
      <c r="BQ7218" s="1"/>
      <c r="BR7218" s="1"/>
      <c r="BS7218" s="1"/>
      <c r="BT7218" s="1"/>
      <c r="BU7218" s="4"/>
      <c r="BV7218" s="1"/>
      <c r="BW7218" s="3"/>
      <c r="BX7218" s="4"/>
      <c r="BY7218" s="5"/>
      <c r="BZ7218" s="5"/>
      <c r="CA7218" s="5"/>
      <c r="CB7218" s="5"/>
      <c r="CC7218" s="5"/>
      <c r="CD7218" s="43"/>
    </row>
    <row r="7219" spans="1:82" x14ac:dyDescent="0.25">
      <c r="A7219" s="8"/>
      <c r="B7219" s="5"/>
      <c r="C7219" s="5"/>
      <c r="D7219" s="5"/>
      <c r="E7219" s="5"/>
      <c r="F7219" s="94" t="str">
        <f t="shared" si="1129"/>
        <v/>
      </c>
      <c r="G7219" s="94" t="str">
        <f t="shared" si="1130"/>
        <v/>
      </c>
      <c r="H7219" s="127" t="str">
        <f>IF(A7219&lt;&gt;"",IF(MID(C7219,1,1)="c",$AS$26,IF(MID(C7219,1,1)="r",$AS$41,IF(MID(C7219,1,1)="p",#REF!,#REF!))),"")</f>
        <v/>
      </c>
      <c r="I7219" s="92" t="str">
        <f t="shared" si="1131"/>
        <v/>
      </c>
      <c r="J7219" s="92" t="str">
        <f t="shared" si="1132"/>
        <v/>
      </c>
      <c r="K7219" s="92" t="str">
        <f t="shared" si="1133"/>
        <v/>
      </c>
      <c r="L7219" s="92" t="str">
        <f t="shared" si="1134"/>
        <v/>
      </c>
      <c r="M7219" s="95" t="str">
        <f>IF(A7219&lt;&gt;"",IF(MID(C7219,1,1)="c",SigmaEpsConcrete(I7219,$AN$30:$AN$33,$AR$30:$AR$33,$AS$26,$AS$27,$AS$28,$AQ$20,$AU$19),""),"")</f>
        <v/>
      </c>
      <c r="N7219" s="95" t="str">
        <f>IF(A7219&lt;&gt;"",IF(MID(C7219,1,1)="r",SigmaEpsReinf(J7219,$AS$42:$AS$43,$AS$41,$AS$39,$AS$40,$AQ$38),""),"")</f>
        <v/>
      </c>
      <c r="Q7219" s="92" t="str">
        <f t="shared" si="1136"/>
        <v/>
      </c>
      <c r="R7219" s="92" t="str">
        <f t="shared" si="1137"/>
        <v/>
      </c>
      <c r="U7219" s="5"/>
      <c r="V7219" s="5"/>
      <c r="W7219" s="94" t="str">
        <f t="shared" si="1135"/>
        <v/>
      </c>
      <c r="X7219" s="94" t="str">
        <f t="shared" si="1138"/>
        <v/>
      </c>
      <c r="Y7219" s="5"/>
      <c r="BK7219" s="8"/>
      <c r="BL7219" s="5"/>
      <c r="BM7219" s="5"/>
      <c r="BN7219" s="5"/>
      <c r="BO7219" s="5"/>
      <c r="BP7219" s="1"/>
      <c r="BQ7219" s="1"/>
      <c r="BR7219" s="1"/>
      <c r="BS7219" s="1"/>
      <c r="BT7219" s="1"/>
      <c r="BU7219" s="4"/>
      <c r="BV7219" s="1"/>
      <c r="BW7219" s="3"/>
      <c r="BX7219" s="4"/>
      <c r="BY7219" s="5"/>
      <c r="BZ7219" s="5"/>
      <c r="CA7219" s="5"/>
      <c r="CB7219" s="5"/>
      <c r="CC7219" s="5"/>
      <c r="CD7219" s="43"/>
    </row>
    <row r="7220" spans="1:82" x14ac:dyDescent="0.25">
      <c r="A7220" s="8"/>
      <c r="B7220" s="5"/>
      <c r="C7220" s="5"/>
      <c r="D7220" s="5"/>
      <c r="E7220" s="5"/>
      <c r="F7220" s="94" t="str">
        <f t="shared" si="1129"/>
        <v/>
      </c>
      <c r="G7220" s="94" t="str">
        <f t="shared" si="1130"/>
        <v/>
      </c>
      <c r="H7220" s="127" t="str">
        <f>IF(A7220&lt;&gt;"",IF(MID(C7220,1,1)="c",$AS$26,IF(MID(C7220,1,1)="r",$AS$41,IF(MID(C7220,1,1)="p",#REF!,#REF!))),"")</f>
        <v/>
      </c>
      <c r="I7220" s="92" t="str">
        <f t="shared" si="1131"/>
        <v/>
      </c>
      <c r="J7220" s="92" t="str">
        <f t="shared" si="1132"/>
        <v/>
      </c>
      <c r="K7220" s="92" t="str">
        <f t="shared" si="1133"/>
        <v/>
      </c>
      <c r="L7220" s="92" t="str">
        <f t="shared" si="1134"/>
        <v/>
      </c>
      <c r="M7220" s="95" t="str">
        <f>IF(A7220&lt;&gt;"",IF(MID(C7220,1,1)="c",SigmaEpsConcrete(I7220,$AN$30:$AN$33,$AR$30:$AR$33,$AS$26,$AS$27,$AS$28,$AQ$20,$AU$19),""),"")</f>
        <v/>
      </c>
      <c r="N7220" s="95" t="str">
        <f>IF(A7220&lt;&gt;"",IF(MID(C7220,1,1)="r",SigmaEpsReinf(J7220,$AS$42:$AS$43,$AS$41,$AS$39,$AS$40,$AQ$38),""),"")</f>
        <v/>
      </c>
      <c r="Q7220" s="92" t="str">
        <f t="shared" si="1136"/>
        <v/>
      </c>
      <c r="R7220" s="92" t="str">
        <f t="shared" si="1137"/>
        <v/>
      </c>
      <c r="U7220" s="5"/>
      <c r="V7220" s="5"/>
      <c r="W7220" s="94" t="str">
        <f t="shared" si="1135"/>
        <v/>
      </c>
      <c r="X7220" s="94" t="str">
        <f t="shared" si="1138"/>
        <v/>
      </c>
      <c r="Y7220" s="5"/>
      <c r="BK7220" s="8"/>
      <c r="BL7220" s="5"/>
      <c r="BM7220" s="5"/>
      <c r="BN7220" s="5"/>
      <c r="BO7220" s="5"/>
      <c r="BP7220" s="1"/>
      <c r="BQ7220" s="1"/>
      <c r="BR7220" s="1"/>
      <c r="BS7220" s="1"/>
      <c r="BT7220" s="1"/>
      <c r="BU7220" s="4"/>
      <c r="BV7220" s="1"/>
      <c r="BW7220" s="3"/>
      <c r="BX7220" s="4"/>
      <c r="BY7220" s="5"/>
      <c r="BZ7220" s="5"/>
      <c r="CA7220" s="5"/>
      <c r="CB7220" s="5"/>
      <c r="CC7220" s="5"/>
      <c r="CD7220" s="43"/>
    </row>
    <row r="7221" spans="1:82" x14ac:dyDescent="0.25">
      <c r="A7221" s="8"/>
      <c r="B7221" s="5"/>
      <c r="C7221" s="5"/>
      <c r="D7221" s="5"/>
      <c r="E7221" s="5"/>
      <c r="F7221" s="94" t="str">
        <f t="shared" si="1129"/>
        <v/>
      </c>
      <c r="G7221" s="94" t="str">
        <f t="shared" si="1130"/>
        <v/>
      </c>
      <c r="H7221" s="127" t="str">
        <f>IF(A7221&lt;&gt;"",IF(MID(C7221,1,1)="c",$AS$26,IF(MID(C7221,1,1)="r",$AS$41,IF(MID(C7221,1,1)="p",#REF!,#REF!))),"")</f>
        <v/>
      </c>
      <c r="I7221" s="92" t="str">
        <f t="shared" si="1131"/>
        <v/>
      </c>
      <c r="J7221" s="92" t="str">
        <f t="shared" si="1132"/>
        <v/>
      </c>
      <c r="K7221" s="92" t="str">
        <f t="shared" si="1133"/>
        <v/>
      </c>
      <c r="L7221" s="92" t="str">
        <f t="shared" si="1134"/>
        <v/>
      </c>
      <c r="M7221" s="95" t="str">
        <f>IF(A7221&lt;&gt;"",IF(MID(C7221,1,1)="c",SigmaEpsConcrete(I7221,$AN$30:$AN$33,$AR$30:$AR$33,$AS$26,$AS$27,$AS$28,$AQ$20,$AU$19),""),"")</f>
        <v/>
      </c>
      <c r="N7221" s="95" t="str">
        <f>IF(A7221&lt;&gt;"",IF(MID(C7221,1,1)="r",SigmaEpsReinf(J7221,$AS$42:$AS$43,$AS$41,$AS$39,$AS$40,$AQ$38),""),"")</f>
        <v/>
      </c>
      <c r="Q7221" s="92" t="str">
        <f t="shared" si="1136"/>
        <v/>
      </c>
      <c r="R7221" s="92" t="str">
        <f t="shared" si="1137"/>
        <v/>
      </c>
      <c r="U7221" s="5"/>
      <c r="V7221" s="5"/>
      <c r="W7221" s="94" t="str">
        <f t="shared" si="1135"/>
        <v/>
      </c>
      <c r="X7221" s="94" t="str">
        <f t="shared" si="1138"/>
        <v/>
      </c>
      <c r="Y7221" s="5"/>
      <c r="BK7221" s="8"/>
      <c r="BL7221" s="5"/>
      <c r="BM7221" s="5"/>
      <c r="BN7221" s="5"/>
      <c r="BO7221" s="5"/>
      <c r="BP7221" s="1"/>
      <c r="BQ7221" s="1"/>
      <c r="BR7221" s="1"/>
      <c r="BS7221" s="1"/>
      <c r="BT7221" s="1"/>
      <c r="BU7221" s="4"/>
      <c r="BV7221" s="1"/>
      <c r="BW7221" s="3"/>
      <c r="BX7221" s="4"/>
      <c r="BY7221" s="5"/>
      <c r="BZ7221" s="5"/>
      <c r="CA7221" s="5"/>
      <c r="CB7221" s="5"/>
      <c r="CC7221" s="5"/>
      <c r="CD7221" s="43"/>
    </row>
    <row r="7222" spans="1:82" x14ac:dyDescent="0.25">
      <c r="A7222" s="8"/>
      <c r="B7222" s="5"/>
      <c r="C7222" s="5"/>
      <c r="D7222" s="5"/>
      <c r="E7222" s="5"/>
      <c r="F7222" s="94" t="str">
        <f t="shared" si="1129"/>
        <v/>
      </c>
      <c r="G7222" s="94" t="str">
        <f t="shared" si="1130"/>
        <v/>
      </c>
      <c r="H7222" s="127" t="str">
        <f>IF(A7222&lt;&gt;"",IF(MID(C7222,1,1)="c",$AS$26,IF(MID(C7222,1,1)="r",$AS$41,IF(MID(C7222,1,1)="p",#REF!,#REF!))),"")</f>
        <v/>
      </c>
      <c r="I7222" s="92" t="str">
        <f t="shared" si="1131"/>
        <v/>
      </c>
      <c r="J7222" s="92" t="str">
        <f t="shared" si="1132"/>
        <v/>
      </c>
      <c r="K7222" s="92" t="str">
        <f t="shared" si="1133"/>
        <v/>
      </c>
      <c r="L7222" s="92" t="str">
        <f t="shared" si="1134"/>
        <v/>
      </c>
      <c r="M7222" s="95" t="str">
        <f>IF(A7222&lt;&gt;"",IF(MID(C7222,1,1)="c",SigmaEpsConcrete(I7222,$AN$30:$AN$33,$AR$30:$AR$33,$AS$26,$AS$27,$AS$28,$AQ$20,$AU$19),""),"")</f>
        <v/>
      </c>
      <c r="N7222" s="95" t="str">
        <f>IF(A7222&lt;&gt;"",IF(MID(C7222,1,1)="r",SigmaEpsReinf(J7222,$AS$42:$AS$43,$AS$41,$AS$39,$AS$40,$AQ$38),""),"")</f>
        <v/>
      </c>
      <c r="Q7222" s="92" t="str">
        <f t="shared" si="1136"/>
        <v/>
      </c>
      <c r="R7222" s="92" t="str">
        <f t="shared" si="1137"/>
        <v/>
      </c>
      <c r="U7222" s="5"/>
      <c r="V7222" s="5"/>
      <c r="W7222" s="94" t="str">
        <f t="shared" si="1135"/>
        <v/>
      </c>
      <c r="X7222" s="94" t="str">
        <f t="shared" si="1138"/>
        <v/>
      </c>
      <c r="Y7222" s="5"/>
      <c r="BK7222" s="8"/>
      <c r="BL7222" s="5"/>
      <c r="BM7222" s="5"/>
      <c r="BN7222" s="5"/>
      <c r="BO7222" s="5"/>
      <c r="BP7222" s="1"/>
      <c r="BQ7222" s="1"/>
      <c r="BR7222" s="1"/>
      <c r="BS7222" s="1"/>
      <c r="BT7222" s="1"/>
      <c r="BU7222" s="4"/>
      <c r="BV7222" s="1"/>
      <c r="BW7222" s="3"/>
      <c r="BX7222" s="4"/>
      <c r="BY7222" s="5"/>
      <c r="BZ7222" s="5"/>
      <c r="CA7222" s="5"/>
      <c r="CB7222" s="5"/>
      <c r="CC7222" s="5"/>
      <c r="CD7222" s="43"/>
    </row>
    <row r="7223" spans="1:82" x14ac:dyDescent="0.25">
      <c r="A7223" s="8"/>
      <c r="B7223" s="5"/>
      <c r="C7223" s="5"/>
      <c r="D7223" s="5"/>
      <c r="E7223" s="5"/>
      <c r="F7223" s="94" t="str">
        <f t="shared" si="1129"/>
        <v/>
      </c>
      <c r="G7223" s="94" t="str">
        <f t="shared" si="1130"/>
        <v/>
      </c>
      <c r="H7223" s="127" t="str">
        <f>IF(A7223&lt;&gt;"",IF(MID(C7223,1,1)="c",$AS$26,IF(MID(C7223,1,1)="r",$AS$41,IF(MID(C7223,1,1)="p",#REF!,#REF!))),"")</f>
        <v/>
      </c>
      <c r="I7223" s="92" t="str">
        <f t="shared" si="1131"/>
        <v/>
      </c>
      <c r="J7223" s="92" t="str">
        <f t="shared" si="1132"/>
        <v/>
      </c>
      <c r="K7223" s="92" t="str">
        <f t="shared" si="1133"/>
        <v/>
      </c>
      <c r="L7223" s="92" t="str">
        <f t="shared" si="1134"/>
        <v/>
      </c>
      <c r="M7223" s="95" t="str">
        <f>IF(A7223&lt;&gt;"",IF(MID(C7223,1,1)="c",SigmaEpsConcrete(I7223,$AN$30:$AN$33,$AR$30:$AR$33,$AS$26,$AS$27,$AS$28,$AQ$20,$AU$19),""),"")</f>
        <v/>
      </c>
      <c r="N7223" s="95" t="str">
        <f>IF(A7223&lt;&gt;"",IF(MID(C7223,1,1)="r",SigmaEpsReinf(J7223,$AS$42:$AS$43,$AS$41,$AS$39,$AS$40,$AQ$38),""),"")</f>
        <v/>
      </c>
      <c r="Q7223" s="92" t="str">
        <f t="shared" si="1136"/>
        <v/>
      </c>
      <c r="R7223" s="92" t="str">
        <f t="shared" si="1137"/>
        <v/>
      </c>
      <c r="U7223" s="5"/>
      <c r="V7223" s="5"/>
      <c r="W7223" s="94" t="str">
        <f t="shared" si="1135"/>
        <v/>
      </c>
      <c r="X7223" s="94" t="str">
        <f t="shared" si="1138"/>
        <v/>
      </c>
      <c r="Y7223" s="5"/>
      <c r="BK7223" s="8"/>
      <c r="BL7223" s="5"/>
      <c r="BM7223" s="5"/>
      <c r="BN7223" s="5"/>
      <c r="BO7223" s="5"/>
      <c r="BP7223" s="1"/>
      <c r="BQ7223" s="1"/>
      <c r="BR7223" s="1"/>
      <c r="BS7223" s="1"/>
      <c r="BT7223" s="1"/>
      <c r="BU7223" s="4"/>
      <c r="BV7223" s="1"/>
      <c r="BW7223" s="3"/>
      <c r="BX7223" s="4"/>
      <c r="BY7223" s="5"/>
      <c r="BZ7223" s="5"/>
      <c r="CA7223" s="5"/>
      <c r="CB7223" s="5"/>
      <c r="CC7223" s="5"/>
      <c r="CD7223" s="43"/>
    </row>
    <row r="7224" spans="1:82" x14ac:dyDescent="0.25">
      <c r="A7224" s="8"/>
      <c r="B7224" s="5"/>
      <c r="C7224" s="5"/>
      <c r="D7224" s="5"/>
      <c r="E7224" s="5"/>
      <c r="F7224" s="94" t="str">
        <f t="shared" si="1129"/>
        <v/>
      </c>
      <c r="G7224" s="94" t="str">
        <f t="shared" si="1130"/>
        <v/>
      </c>
      <c r="H7224" s="127" t="str">
        <f>IF(A7224&lt;&gt;"",IF(MID(C7224,1,1)="c",$AS$26,IF(MID(C7224,1,1)="r",$AS$41,IF(MID(C7224,1,1)="p",#REF!,#REF!))),"")</f>
        <v/>
      </c>
      <c r="I7224" s="92" t="str">
        <f t="shared" si="1131"/>
        <v/>
      </c>
      <c r="J7224" s="92" t="str">
        <f t="shared" si="1132"/>
        <v/>
      </c>
      <c r="K7224" s="92" t="str">
        <f t="shared" si="1133"/>
        <v/>
      </c>
      <c r="L7224" s="92" t="str">
        <f t="shared" si="1134"/>
        <v/>
      </c>
      <c r="M7224" s="95" t="str">
        <f>IF(A7224&lt;&gt;"",IF(MID(C7224,1,1)="c",SigmaEpsConcrete(I7224,$AN$30:$AN$33,$AR$30:$AR$33,$AS$26,$AS$27,$AS$28,$AQ$20,$AU$19),""),"")</f>
        <v/>
      </c>
      <c r="N7224" s="95" t="str">
        <f>IF(A7224&lt;&gt;"",IF(MID(C7224,1,1)="r",SigmaEpsReinf(J7224,$AS$42:$AS$43,$AS$41,$AS$39,$AS$40,$AQ$38),""),"")</f>
        <v/>
      </c>
      <c r="Q7224" s="92" t="str">
        <f t="shared" si="1136"/>
        <v/>
      </c>
      <c r="R7224" s="92" t="str">
        <f t="shared" si="1137"/>
        <v/>
      </c>
      <c r="U7224" s="5"/>
      <c r="V7224" s="5"/>
      <c r="W7224" s="94" t="str">
        <f t="shared" si="1135"/>
        <v/>
      </c>
      <c r="X7224" s="94" t="str">
        <f t="shared" si="1138"/>
        <v/>
      </c>
      <c r="Y7224" s="5"/>
      <c r="BK7224" s="8"/>
      <c r="BL7224" s="5"/>
      <c r="BM7224" s="5"/>
      <c r="BN7224" s="5"/>
      <c r="BO7224" s="5"/>
      <c r="BP7224" s="1"/>
      <c r="BQ7224" s="1"/>
      <c r="BR7224" s="1"/>
      <c r="BS7224" s="1"/>
      <c r="BT7224" s="1"/>
      <c r="BU7224" s="4"/>
      <c r="BV7224" s="1"/>
      <c r="BW7224" s="3"/>
      <c r="BX7224" s="4"/>
      <c r="BY7224" s="5"/>
      <c r="BZ7224" s="5"/>
      <c r="CA7224" s="5"/>
      <c r="CB7224" s="5"/>
      <c r="CC7224" s="5"/>
      <c r="CD7224" s="43"/>
    </row>
    <row r="7225" spans="1:82" x14ac:dyDescent="0.25">
      <c r="A7225" s="8"/>
      <c r="B7225" s="5"/>
      <c r="C7225" s="5"/>
      <c r="D7225" s="5"/>
      <c r="E7225" s="5"/>
      <c r="F7225" s="94" t="str">
        <f t="shared" si="1129"/>
        <v/>
      </c>
      <c r="G7225" s="94" t="str">
        <f t="shared" si="1130"/>
        <v/>
      </c>
      <c r="H7225" s="127" t="str">
        <f>IF(A7225&lt;&gt;"",IF(MID(C7225,1,1)="c",$AS$26,IF(MID(C7225,1,1)="r",$AS$41,IF(MID(C7225,1,1)="p",#REF!,#REF!))),"")</f>
        <v/>
      </c>
      <c r="I7225" s="92" t="str">
        <f t="shared" si="1131"/>
        <v/>
      </c>
      <c r="J7225" s="92" t="str">
        <f t="shared" si="1132"/>
        <v/>
      </c>
      <c r="K7225" s="92" t="str">
        <f t="shared" si="1133"/>
        <v/>
      </c>
      <c r="L7225" s="92" t="str">
        <f t="shared" si="1134"/>
        <v/>
      </c>
      <c r="M7225" s="95" t="str">
        <f>IF(A7225&lt;&gt;"",IF(MID(C7225,1,1)="c",SigmaEpsConcrete(I7225,$AN$30:$AN$33,$AR$30:$AR$33,$AS$26,$AS$27,$AS$28,$AQ$20,$AU$19),""),"")</f>
        <v/>
      </c>
      <c r="N7225" s="95" t="str">
        <f>IF(A7225&lt;&gt;"",IF(MID(C7225,1,1)="r",SigmaEpsReinf(J7225,$AS$42:$AS$43,$AS$41,$AS$39,$AS$40,$AQ$38),""),"")</f>
        <v/>
      </c>
      <c r="Q7225" s="92" t="str">
        <f t="shared" si="1136"/>
        <v/>
      </c>
      <c r="R7225" s="92" t="str">
        <f t="shared" si="1137"/>
        <v/>
      </c>
      <c r="U7225" s="5"/>
      <c r="V7225" s="5"/>
      <c r="W7225" s="94" t="str">
        <f t="shared" si="1135"/>
        <v/>
      </c>
      <c r="X7225" s="94" t="str">
        <f t="shared" si="1138"/>
        <v/>
      </c>
      <c r="Y7225" s="5"/>
      <c r="BK7225" s="8"/>
      <c r="BL7225" s="5"/>
      <c r="BM7225" s="5"/>
      <c r="BN7225" s="5"/>
      <c r="BO7225" s="5"/>
      <c r="BP7225" s="1"/>
      <c r="BQ7225" s="1"/>
      <c r="BR7225" s="1"/>
      <c r="BS7225" s="1"/>
      <c r="BT7225" s="1"/>
      <c r="BU7225" s="4"/>
      <c r="BV7225" s="1"/>
      <c r="BW7225" s="3"/>
      <c r="BX7225" s="4"/>
      <c r="BY7225" s="5"/>
      <c r="BZ7225" s="5"/>
      <c r="CA7225" s="5"/>
      <c r="CB7225" s="5"/>
      <c r="CC7225" s="5"/>
      <c r="CD7225" s="43"/>
    </row>
    <row r="7226" spans="1:82" x14ac:dyDescent="0.25">
      <c r="A7226" s="8"/>
      <c r="B7226" s="5"/>
      <c r="C7226" s="5"/>
      <c r="D7226" s="5"/>
      <c r="E7226" s="5"/>
      <c r="F7226" s="94" t="str">
        <f t="shared" si="1129"/>
        <v/>
      </c>
      <c r="G7226" s="94" t="str">
        <f t="shared" si="1130"/>
        <v/>
      </c>
      <c r="H7226" s="127" t="str">
        <f>IF(A7226&lt;&gt;"",IF(MID(C7226,1,1)="c",$AS$26,IF(MID(C7226,1,1)="r",$AS$41,IF(MID(C7226,1,1)="p",#REF!,#REF!))),"")</f>
        <v/>
      </c>
      <c r="I7226" s="92" t="str">
        <f t="shared" si="1131"/>
        <v/>
      </c>
      <c r="J7226" s="92" t="str">
        <f t="shared" si="1132"/>
        <v/>
      </c>
      <c r="K7226" s="92" t="str">
        <f t="shared" si="1133"/>
        <v/>
      </c>
      <c r="L7226" s="92" t="str">
        <f t="shared" si="1134"/>
        <v/>
      </c>
      <c r="M7226" s="95" t="str">
        <f>IF(A7226&lt;&gt;"",IF(MID(C7226,1,1)="c",SigmaEpsConcrete(I7226,$AN$30:$AN$33,$AR$30:$AR$33,$AS$26,$AS$27,$AS$28,$AQ$20,$AU$19),""),"")</f>
        <v/>
      </c>
      <c r="N7226" s="95" t="str">
        <f>IF(A7226&lt;&gt;"",IF(MID(C7226,1,1)="r",SigmaEpsReinf(J7226,$AS$42:$AS$43,$AS$41,$AS$39,$AS$40,$AQ$38),""),"")</f>
        <v/>
      </c>
      <c r="Q7226" s="92" t="str">
        <f t="shared" si="1136"/>
        <v/>
      </c>
      <c r="R7226" s="92" t="str">
        <f t="shared" si="1137"/>
        <v/>
      </c>
      <c r="U7226" s="5"/>
      <c r="V7226" s="5"/>
      <c r="W7226" s="94" t="str">
        <f t="shared" si="1135"/>
        <v/>
      </c>
      <c r="X7226" s="94" t="str">
        <f t="shared" si="1138"/>
        <v/>
      </c>
      <c r="Y7226" s="5"/>
      <c r="BK7226" s="8"/>
      <c r="BL7226" s="5"/>
      <c r="BM7226" s="5"/>
      <c r="BN7226" s="5"/>
      <c r="BO7226" s="5"/>
      <c r="BP7226" s="1"/>
      <c r="BQ7226" s="1"/>
      <c r="BR7226" s="1"/>
      <c r="BS7226" s="1"/>
      <c r="BT7226" s="1"/>
      <c r="BU7226" s="4"/>
      <c r="BV7226" s="1"/>
      <c r="BW7226" s="3"/>
      <c r="BX7226" s="4"/>
      <c r="BY7226" s="5"/>
      <c r="BZ7226" s="5"/>
      <c r="CA7226" s="5"/>
      <c r="CB7226" s="5"/>
      <c r="CC7226" s="5"/>
      <c r="CD7226" s="43"/>
    </row>
    <row r="7227" spans="1:82" x14ac:dyDescent="0.25">
      <c r="A7227" s="8"/>
      <c r="B7227" s="5"/>
      <c r="C7227" s="5"/>
      <c r="D7227" s="5"/>
      <c r="E7227" s="5"/>
      <c r="F7227" s="94" t="str">
        <f t="shared" si="1129"/>
        <v/>
      </c>
      <c r="G7227" s="94" t="str">
        <f t="shared" si="1130"/>
        <v/>
      </c>
      <c r="H7227" s="127" t="str">
        <f>IF(A7227&lt;&gt;"",IF(MID(C7227,1,1)="c",$AS$26,IF(MID(C7227,1,1)="r",$AS$41,IF(MID(C7227,1,1)="p",#REF!,#REF!))),"")</f>
        <v/>
      </c>
      <c r="I7227" s="92" t="str">
        <f t="shared" si="1131"/>
        <v/>
      </c>
      <c r="J7227" s="92" t="str">
        <f t="shared" si="1132"/>
        <v/>
      </c>
      <c r="K7227" s="92" t="str">
        <f t="shared" si="1133"/>
        <v/>
      </c>
      <c r="L7227" s="92" t="str">
        <f t="shared" si="1134"/>
        <v/>
      </c>
      <c r="M7227" s="95" t="str">
        <f>IF(A7227&lt;&gt;"",IF(MID(C7227,1,1)="c",SigmaEpsConcrete(I7227,$AN$30:$AN$33,$AR$30:$AR$33,$AS$26,$AS$27,$AS$28,$AQ$20,$AU$19),""),"")</f>
        <v/>
      </c>
      <c r="N7227" s="95" t="str">
        <f>IF(A7227&lt;&gt;"",IF(MID(C7227,1,1)="r",SigmaEpsReinf(J7227,$AS$42:$AS$43,$AS$41,$AS$39,$AS$40,$AQ$38),""),"")</f>
        <v/>
      </c>
      <c r="Q7227" s="92" t="str">
        <f t="shared" si="1136"/>
        <v/>
      </c>
      <c r="R7227" s="92" t="str">
        <f t="shared" si="1137"/>
        <v/>
      </c>
      <c r="U7227" s="5"/>
      <c r="V7227" s="5"/>
      <c r="W7227" s="94" t="str">
        <f t="shared" si="1135"/>
        <v/>
      </c>
      <c r="X7227" s="94" t="str">
        <f t="shared" si="1138"/>
        <v/>
      </c>
      <c r="Y7227" s="5"/>
      <c r="BK7227" s="8"/>
      <c r="BL7227" s="5"/>
      <c r="BM7227" s="5"/>
      <c r="BN7227" s="5"/>
      <c r="BO7227" s="5"/>
      <c r="BP7227" s="1"/>
      <c r="BQ7227" s="1"/>
      <c r="BR7227" s="1"/>
      <c r="BS7227" s="1"/>
      <c r="BT7227" s="1"/>
      <c r="BU7227" s="4"/>
      <c r="BV7227" s="1"/>
      <c r="BW7227" s="3"/>
      <c r="BX7227" s="4"/>
      <c r="BY7227" s="5"/>
      <c r="BZ7227" s="5"/>
      <c r="CA7227" s="5"/>
      <c r="CB7227" s="5"/>
      <c r="CC7227" s="5"/>
      <c r="CD7227" s="43"/>
    </row>
    <row r="7228" spans="1:82" x14ac:dyDescent="0.25">
      <c r="A7228" s="8"/>
      <c r="B7228" s="5"/>
      <c r="C7228" s="5"/>
      <c r="D7228" s="5"/>
      <c r="E7228" s="5"/>
      <c r="F7228" s="94" t="str">
        <f t="shared" si="1129"/>
        <v/>
      </c>
      <c r="G7228" s="94" t="str">
        <f t="shared" si="1130"/>
        <v/>
      </c>
      <c r="H7228" s="127" t="str">
        <f>IF(A7228&lt;&gt;"",IF(MID(C7228,1,1)="c",$AS$26,IF(MID(C7228,1,1)="r",$AS$41,IF(MID(C7228,1,1)="p",#REF!,#REF!))),"")</f>
        <v/>
      </c>
      <c r="I7228" s="92" t="str">
        <f t="shared" si="1131"/>
        <v/>
      </c>
      <c r="J7228" s="92" t="str">
        <f t="shared" si="1132"/>
        <v/>
      </c>
      <c r="K7228" s="92" t="str">
        <f t="shared" si="1133"/>
        <v/>
      </c>
      <c r="L7228" s="92" t="str">
        <f t="shared" si="1134"/>
        <v/>
      </c>
      <c r="M7228" s="95" t="str">
        <f>IF(A7228&lt;&gt;"",IF(MID(C7228,1,1)="c",SigmaEpsConcrete(I7228,$AN$30:$AN$33,$AR$30:$AR$33,$AS$26,$AS$27,$AS$28,$AQ$20,$AU$19),""),"")</f>
        <v/>
      </c>
      <c r="N7228" s="95" t="str">
        <f>IF(A7228&lt;&gt;"",IF(MID(C7228,1,1)="r",SigmaEpsReinf(J7228,$AS$42:$AS$43,$AS$41,$AS$39,$AS$40,$AQ$38),""),"")</f>
        <v/>
      </c>
      <c r="Q7228" s="92" t="str">
        <f t="shared" si="1136"/>
        <v/>
      </c>
      <c r="R7228" s="92" t="str">
        <f t="shared" si="1137"/>
        <v/>
      </c>
      <c r="U7228" s="5"/>
      <c r="V7228" s="5"/>
      <c r="W7228" s="94" t="str">
        <f t="shared" si="1135"/>
        <v/>
      </c>
      <c r="X7228" s="94" t="str">
        <f t="shared" si="1138"/>
        <v/>
      </c>
      <c r="Y7228" s="5"/>
      <c r="BK7228" s="8"/>
      <c r="BL7228" s="5"/>
      <c r="BM7228" s="5"/>
      <c r="BN7228" s="5"/>
      <c r="BO7228" s="5"/>
      <c r="BP7228" s="1"/>
      <c r="BQ7228" s="1"/>
      <c r="BR7228" s="1"/>
      <c r="BS7228" s="1"/>
      <c r="BT7228" s="1"/>
      <c r="BU7228" s="4"/>
      <c r="BV7228" s="1"/>
      <c r="BW7228" s="3"/>
      <c r="BX7228" s="4"/>
      <c r="BY7228" s="5"/>
      <c r="BZ7228" s="5"/>
      <c r="CA7228" s="5"/>
      <c r="CB7228" s="5"/>
      <c r="CC7228" s="5"/>
      <c r="CD7228" s="43"/>
    </row>
    <row r="7229" spans="1:82" x14ac:dyDescent="0.25">
      <c r="A7229" s="8"/>
      <c r="B7229" s="5"/>
      <c r="C7229" s="5"/>
      <c r="D7229" s="5"/>
      <c r="E7229" s="5"/>
      <c r="F7229" s="94" t="str">
        <f t="shared" si="1129"/>
        <v/>
      </c>
      <c r="G7229" s="94" t="str">
        <f t="shared" si="1130"/>
        <v/>
      </c>
      <c r="H7229" s="127" t="str">
        <f>IF(A7229&lt;&gt;"",IF(MID(C7229,1,1)="c",$AS$26,IF(MID(C7229,1,1)="r",$AS$41,IF(MID(C7229,1,1)="p",#REF!,#REF!))),"")</f>
        <v/>
      </c>
      <c r="I7229" s="92" t="str">
        <f t="shared" si="1131"/>
        <v/>
      </c>
      <c r="J7229" s="92" t="str">
        <f t="shared" si="1132"/>
        <v/>
      </c>
      <c r="K7229" s="92" t="str">
        <f t="shared" si="1133"/>
        <v/>
      </c>
      <c r="L7229" s="92" t="str">
        <f t="shared" si="1134"/>
        <v/>
      </c>
      <c r="M7229" s="95" t="str">
        <f>IF(A7229&lt;&gt;"",IF(MID(C7229,1,1)="c",SigmaEpsConcrete(I7229,$AN$30:$AN$33,$AR$30:$AR$33,$AS$26,$AS$27,$AS$28,$AQ$20,$AU$19),""),"")</f>
        <v/>
      </c>
      <c r="N7229" s="95" t="str">
        <f>IF(A7229&lt;&gt;"",IF(MID(C7229,1,1)="r",SigmaEpsReinf(J7229,$AS$42:$AS$43,$AS$41,$AS$39,$AS$40,$AQ$38),""),"")</f>
        <v/>
      </c>
      <c r="Q7229" s="92" t="str">
        <f t="shared" si="1136"/>
        <v/>
      </c>
      <c r="R7229" s="92" t="str">
        <f t="shared" si="1137"/>
        <v/>
      </c>
      <c r="U7229" s="5"/>
      <c r="V7229" s="5"/>
      <c r="W7229" s="94" t="str">
        <f t="shared" si="1135"/>
        <v/>
      </c>
      <c r="X7229" s="94" t="str">
        <f t="shared" si="1138"/>
        <v/>
      </c>
      <c r="Y7229" s="5"/>
      <c r="BK7229" s="8"/>
      <c r="BL7229" s="5"/>
      <c r="BM7229" s="5"/>
      <c r="BN7229" s="5"/>
      <c r="BO7229" s="5"/>
      <c r="BP7229" s="1"/>
      <c r="BQ7229" s="1"/>
      <c r="BR7229" s="1"/>
      <c r="BS7229" s="1"/>
      <c r="BT7229" s="1"/>
      <c r="BU7229" s="4"/>
      <c r="BV7229" s="1"/>
      <c r="BW7229" s="3"/>
      <c r="BX7229" s="4"/>
      <c r="BY7229" s="5"/>
      <c r="BZ7229" s="5"/>
      <c r="CA7229" s="5"/>
      <c r="CB7229" s="5"/>
      <c r="CC7229" s="5"/>
      <c r="CD7229" s="43"/>
    </row>
    <row r="7230" spans="1:82" x14ac:dyDescent="0.25">
      <c r="A7230" s="8"/>
      <c r="B7230" s="5"/>
      <c r="C7230" s="5"/>
      <c r="D7230" s="5"/>
      <c r="E7230" s="5"/>
      <c r="F7230" s="94" t="str">
        <f t="shared" si="1129"/>
        <v/>
      </c>
      <c r="G7230" s="94" t="str">
        <f t="shared" si="1130"/>
        <v/>
      </c>
      <c r="H7230" s="127" t="str">
        <f>IF(A7230&lt;&gt;"",IF(MID(C7230,1,1)="c",$AS$26,IF(MID(C7230,1,1)="r",$AS$41,IF(MID(C7230,1,1)="p",#REF!,#REF!))),"")</f>
        <v/>
      </c>
      <c r="I7230" s="92" t="str">
        <f t="shared" si="1131"/>
        <v/>
      </c>
      <c r="J7230" s="92" t="str">
        <f t="shared" si="1132"/>
        <v/>
      </c>
      <c r="K7230" s="92" t="str">
        <f t="shared" si="1133"/>
        <v/>
      </c>
      <c r="L7230" s="92" t="str">
        <f t="shared" si="1134"/>
        <v/>
      </c>
      <c r="M7230" s="95" t="str">
        <f>IF(A7230&lt;&gt;"",IF(MID(C7230,1,1)="c",SigmaEpsConcrete(I7230,$AN$30:$AN$33,$AR$30:$AR$33,$AS$26,$AS$27,$AS$28,$AQ$20,$AU$19),""),"")</f>
        <v/>
      </c>
      <c r="N7230" s="95" t="str">
        <f>IF(A7230&lt;&gt;"",IF(MID(C7230,1,1)="r",SigmaEpsReinf(J7230,$AS$42:$AS$43,$AS$41,$AS$39,$AS$40,$AQ$38),""),"")</f>
        <v/>
      </c>
      <c r="Q7230" s="92" t="str">
        <f t="shared" si="1136"/>
        <v/>
      </c>
      <c r="R7230" s="92" t="str">
        <f t="shared" si="1137"/>
        <v/>
      </c>
      <c r="U7230" s="5"/>
      <c r="V7230" s="5"/>
      <c r="W7230" s="94" t="str">
        <f t="shared" si="1135"/>
        <v/>
      </c>
      <c r="X7230" s="94" t="str">
        <f t="shared" si="1138"/>
        <v/>
      </c>
      <c r="Y7230" s="5"/>
      <c r="BK7230" s="8"/>
      <c r="BL7230" s="5"/>
      <c r="BM7230" s="5"/>
      <c r="BN7230" s="5"/>
      <c r="BO7230" s="5"/>
      <c r="BP7230" s="1"/>
      <c r="BQ7230" s="1"/>
      <c r="BR7230" s="1"/>
      <c r="BS7230" s="1"/>
      <c r="BT7230" s="1"/>
      <c r="BU7230" s="4"/>
      <c r="BV7230" s="1"/>
      <c r="BW7230" s="3"/>
      <c r="BX7230" s="4"/>
      <c r="BY7230" s="5"/>
      <c r="BZ7230" s="5"/>
      <c r="CA7230" s="5"/>
      <c r="CB7230" s="5"/>
      <c r="CC7230" s="5"/>
      <c r="CD7230" s="43"/>
    </row>
    <row r="7231" spans="1:82" x14ac:dyDescent="0.25">
      <c r="A7231" s="8"/>
      <c r="B7231" s="5"/>
      <c r="C7231" s="5"/>
      <c r="D7231" s="5"/>
      <c r="E7231" s="5"/>
      <c r="F7231" s="94" t="str">
        <f t="shared" si="1129"/>
        <v/>
      </c>
      <c r="G7231" s="94" t="str">
        <f t="shared" si="1130"/>
        <v/>
      </c>
      <c r="H7231" s="127" t="str">
        <f>IF(A7231&lt;&gt;"",IF(MID(C7231,1,1)="c",$AS$26,IF(MID(C7231,1,1)="r",$AS$41,IF(MID(C7231,1,1)="p",#REF!,#REF!))),"")</f>
        <v/>
      </c>
      <c r="I7231" s="92" t="str">
        <f t="shared" si="1131"/>
        <v/>
      </c>
      <c r="J7231" s="92" t="str">
        <f t="shared" si="1132"/>
        <v/>
      </c>
      <c r="K7231" s="92" t="str">
        <f t="shared" si="1133"/>
        <v/>
      </c>
      <c r="L7231" s="92" t="str">
        <f t="shared" si="1134"/>
        <v/>
      </c>
      <c r="M7231" s="95" t="str">
        <f>IF(A7231&lt;&gt;"",IF(MID(C7231,1,1)="c",SigmaEpsConcrete(I7231,$AN$30:$AN$33,$AR$30:$AR$33,$AS$26,$AS$27,$AS$28,$AQ$20,$AU$19),""),"")</f>
        <v/>
      </c>
      <c r="N7231" s="95" t="str">
        <f>IF(A7231&lt;&gt;"",IF(MID(C7231,1,1)="r",SigmaEpsReinf(J7231,$AS$42:$AS$43,$AS$41,$AS$39,$AS$40,$AQ$38),""),"")</f>
        <v/>
      </c>
      <c r="Q7231" s="92" t="str">
        <f t="shared" si="1136"/>
        <v/>
      </c>
      <c r="R7231" s="92" t="str">
        <f t="shared" si="1137"/>
        <v/>
      </c>
      <c r="U7231" s="5"/>
      <c r="V7231" s="5"/>
      <c r="W7231" s="94" t="str">
        <f t="shared" si="1135"/>
        <v/>
      </c>
      <c r="X7231" s="94" t="str">
        <f t="shared" si="1138"/>
        <v/>
      </c>
      <c r="Y7231" s="5"/>
      <c r="BK7231" s="8"/>
      <c r="BL7231" s="5"/>
      <c r="BM7231" s="5"/>
      <c r="BN7231" s="5"/>
      <c r="BO7231" s="5"/>
      <c r="BP7231" s="1"/>
      <c r="BQ7231" s="1"/>
      <c r="BR7231" s="1"/>
      <c r="BS7231" s="1"/>
      <c r="BT7231" s="1"/>
      <c r="BU7231" s="4"/>
      <c r="BV7231" s="1"/>
      <c r="BW7231" s="3"/>
      <c r="BX7231" s="4"/>
      <c r="BY7231" s="5"/>
      <c r="BZ7231" s="5"/>
      <c r="CA7231" s="5"/>
      <c r="CB7231" s="5"/>
      <c r="CC7231" s="5"/>
      <c r="CD7231" s="43"/>
    </row>
    <row r="7232" spans="1:82" x14ac:dyDescent="0.25">
      <c r="A7232" s="8"/>
      <c r="B7232" s="5"/>
      <c r="C7232" s="5"/>
      <c r="D7232" s="5"/>
      <c r="E7232" s="5"/>
      <c r="F7232" s="94" t="str">
        <f t="shared" si="1129"/>
        <v/>
      </c>
      <c r="G7232" s="94" t="str">
        <f t="shared" si="1130"/>
        <v/>
      </c>
      <c r="H7232" s="127" t="str">
        <f>IF(A7232&lt;&gt;"",IF(MID(C7232,1,1)="c",$AS$26,IF(MID(C7232,1,1)="r",$AS$41,IF(MID(C7232,1,1)="p",#REF!,#REF!))),"")</f>
        <v/>
      </c>
      <c r="I7232" s="92" t="str">
        <f t="shared" si="1131"/>
        <v/>
      </c>
      <c r="J7232" s="92" t="str">
        <f t="shared" si="1132"/>
        <v/>
      </c>
      <c r="K7232" s="92" t="str">
        <f t="shared" si="1133"/>
        <v/>
      </c>
      <c r="L7232" s="92" t="str">
        <f t="shared" si="1134"/>
        <v/>
      </c>
      <c r="M7232" s="95" t="str">
        <f>IF(A7232&lt;&gt;"",IF(MID(C7232,1,1)="c",SigmaEpsConcrete(I7232,$AN$30:$AN$33,$AR$30:$AR$33,$AS$26,$AS$27,$AS$28,$AQ$20,$AU$19),""),"")</f>
        <v/>
      </c>
      <c r="N7232" s="95" t="str">
        <f>IF(A7232&lt;&gt;"",IF(MID(C7232,1,1)="r",SigmaEpsReinf(J7232,$AS$42:$AS$43,$AS$41,$AS$39,$AS$40,$AQ$38),""),"")</f>
        <v/>
      </c>
      <c r="Q7232" s="92" t="str">
        <f t="shared" si="1136"/>
        <v/>
      </c>
      <c r="R7232" s="92" t="str">
        <f t="shared" si="1137"/>
        <v/>
      </c>
      <c r="U7232" s="5"/>
      <c r="V7232" s="5"/>
      <c r="W7232" s="94" t="str">
        <f t="shared" si="1135"/>
        <v/>
      </c>
      <c r="X7232" s="94" t="str">
        <f t="shared" si="1138"/>
        <v/>
      </c>
      <c r="Y7232" s="5"/>
      <c r="BK7232" s="8"/>
      <c r="BL7232" s="5"/>
      <c r="BM7232" s="5"/>
      <c r="BN7232" s="5"/>
      <c r="BO7232" s="5"/>
      <c r="BP7232" s="1"/>
      <c r="BQ7232" s="1"/>
      <c r="BR7232" s="1"/>
      <c r="BS7232" s="1"/>
      <c r="BT7232" s="1"/>
      <c r="BU7232" s="4"/>
      <c r="BV7232" s="1"/>
      <c r="BW7232" s="3"/>
      <c r="BX7232" s="4"/>
      <c r="BY7232" s="5"/>
      <c r="BZ7232" s="5"/>
      <c r="CA7232" s="5"/>
      <c r="CB7232" s="5"/>
      <c r="CC7232" s="5"/>
      <c r="CD7232" s="43"/>
    </row>
    <row r="7233" spans="1:82" x14ac:dyDescent="0.25">
      <c r="A7233" s="8"/>
      <c r="B7233" s="5"/>
      <c r="C7233" s="5"/>
      <c r="D7233" s="5"/>
      <c r="E7233" s="5"/>
      <c r="F7233" s="94" t="str">
        <f t="shared" si="1129"/>
        <v/>
      </c>
      <c r="G7233" s="94" t="str">
        <f t="shared" si="1130"/>
        <v/>
      </c>
      <c r="H7233" s="127" t="str">
        <f>IF(A7233&lt;&gt;"",IF(MID(C7233,1,1)="c",$AS$26,IF(MID(C7233,1,1)="r",$AS$41,IF(MID(C7233,1,1)="p",#REF!,#REF!))),"")</f>
        <v/>
      </c>
      <c r="I7233" s="92" t="str">
        <f t="shared" si="1131"/>
        <v/>
      </c>
      <c r="J7233" s="92" t="str">
        <f t="shared" si="1132"/>
        <v/>
      </c>
      <c r="K7233" s="92" t="str">
        <f t="shared" si="1133"/>
        <v/>
      </c>
      <c r="L7233" s="92" t="str">
        <f t="shared" si="1134"/>
        <v/>
      </c>
      <c r="M7233" s="95" t="str">
        <f>IF(A7233&lt;&gt;"",IF(MID(C7233,1,1)="c",SigmaEpsConcrete(I7233,$AN$30:$AN$33,$AR$30:$AR$33,$AS$26,$AS$27,$AS$28,$AQ$20,$AU$19),""),"")</f>
        <v/>
      </c>
      <c r="N7233" s="95" t="str">
        <f>IF(A7233&lt;&gt;"",IF(MID(C7233,1,1)="r",SigmaEpsReinf(J7233,$AS$42:$AS$43,$AS$41,$AS$39,$AS$40,$AQ$38),""),"")</f>
        <v/>
      </c>
      <c r="Q7233" s="92" t="str">
        <f t="shared" si="1136"/>
        <v/>
      </c>
      <c r="R7233" s="92" t="str">
        <f t="shared" si="1137"/>
        <v/>
      </c>
      <c r="U7233" s="5"/>
      <c r="V7233" s="5"/>
      <c r="W7233" s="94" t="str">
        <f t="shared" si="1135"/>
        <v/>
      </c>
      <c r="X7233" s="94" t="str">
        <f t="shared" si="1138"/>
        <v/>
      </c>
      <c r="Y7233" s="5"/>
      <c r="BK7233" s="8"/>
      <c r="BL7233" s="5"/>
      <c r="BM7233" s="5"/>
      <c r="BN7233" s="5"/>
      <c r="BO7233" s="5"/>
      <c r="BP7233" s="1"/>
      <c r="BQ7233" s="1"/>
      <c r="BR7233" s="1"/>
      <c r="BS7233" s="1"/>
      <c r="BT7233" s="1"/>
      <c r="BU7233" s="4"/>
      <c r="BV7233" s="1"/>
      <c r="BW7233" s="3"/>
      <c r="BX7233" s="4"/>
      <c r="BY7233" s="5"/>
      <c r="BZ7233" s="5"/>
      <c r="CA7233" s="5"/>
      <c r="CB7233" s="5"/>
      <c r="CC7233" s="5"/>
      <c r="CD7233" s="43"/>
    </row>
    <row r="7234" spans="1:82" x14ac:dyDescent="0.25">
      <c r="A7234" s="8"/>
      <c r="B7234" s="5"/>
      <c r="C7234" s="5"/>
      <c r="D7234" s="5"/>
      <c r="E7234" s="5"/>
      <c r="F7234" s="94" t="str">
        <f t="shared" si="1129"/>
        <v/>
      </c>
      <c r="G7234" s="94" t="str">
        <f t="shared" si="1130"/>
        <v/>
      </c>
      <c r="H7234" s="127" t="str">
        <f>IF(A7234&lt;&gt;"",IF(MID(C7234,1,1)="c",$AS$26,IF(MID(C7234,1,1)="r",$AS$41,IF(MID(C7234,1,1)="p",#REF!,#REF!))),"")</f>
        <v/>
      </c>
      <c r="I7234" s="92" t="str">
        <f t="shared" si="1131"/>
        <v/>
      </c>
      <c r="J7234" s="92" t="str">
        <f t="shared" si="1132"/>
        <v/>
      </c>
      <c r="K7234" s="92" t="str">
        <f t="shared" si="1133"/>
        <v/>
      </c>
      <c r="L7234" s="92" t="str">
        <f t="shared" si="1134"/>
        <v/>
      </c>
      <c r="M7234" s="95" t="str">
        <f>IF(A7234&lt;&gt;"",IF(MID(C7234,1,1)="c",SigmaEpsConcrete(I7234,$AN$30:$AN$33,$AR$30:$AR$33,$AS$26,$AS$27,$AS$28,$AQ$20,$AU$19),""),"")</f>
        <v/>
      </c>
      <c r="N7234" s="95" t="str">
        <f>IF(A7234&lt;&gt;"",IF(MID(C7234,1,1)="r",SigmaEpsReinf(J7234,$AS$42:$AS$43,$AS$41,$AS$39,$AS$40,$AQ$38),""),"")</f>
        <v/>
      </c>
      <c r="Q7234" s="92" t="str">
        <f t="shared" si="1136"/>
        <v/>
      </c>
      <c r="R7234" s="92" t="str">
        <f t="shared" si="1137"/>
        <v/>
      </c>
      <c r="U7234" s="5"/>
      <c r="V7234" s="5"/>
      <c r="W7234" s="94" t="str">
        <f t="shared" si="1135"/>
        <v/>
      </c>
      <c r="X7234" s="94" t="str">
        <f t="shared" si="1138"/>
        <v/>
      </c>
      <c r="Y7234" s="5"/>
      <c r="BK7234" s="8"/>
      <c r="BL7234" s="5"/>
      <c r="BM7234" s="5"/>
      <c r="BN7234" s="5"/>
      <c r="BO7234" s="5"/>
      <c r="BP7234" s="1"/>
      <c r="BQ7234" s="1"/>
      <c r="BR7234" s="1"/>
      <c r="BS7234" s="1"/>
      <c r="BT7234" s="1"/>
      <c r="BU7234" s="4"/>
      <c r="BV7234" s="1"/>
      <c r="BW7234" s="3"/>
      <c r="BX7234" s="4"/>
      <c r="BY7234" s="5"/>
      <c r="BZ7234" s="5"/>
      <c r="CA7234" s="5"/>
      <c r="CB7234" s="5"/>
      <c r="CC7234" s="5"/>
      <c r="CD7234" s="43"/>
    </row>
    <row r="7235" spans="1:82" x14ac:dyDescent="0.25">
      <c r="A7235" s="8"/>
      <c r="B7235" s="5"/>
      <c r="C7235" s="5"/>
      <c r="D7235" s="5"/>
      <c r="E7235" s="5"/>
      <c r="F7235" s="94" t="str">
        <f t="shared" si="1129"/>
        <v/>
      </c>
      <c r="G7235" s="94" t="str">
        <f t="shared" si="1130"/>
        <v/>
      </c>
      <c r="H7235" s="127" t="str">
        <f>IF(A7235&lt;&gt;"",IF(MID(C7235,1,1)="c",$AS$26,IF(MID(C7235,1,1)="r",$AS$41,IF(MID(C7235,1,1)="p",#REF!,#REF!))),"")</f>
        <v/>
      </c>
      <c r="I7235" s="92" t="str">
        <f t="shared" si="1131"/>
        <v/>
      </c>
      <c r="J7235" s="92" t="str">
        <f t="shared" si="1132"/>
        <v/>
      </c>
      <c r="K7235" s="92" t="str">
        <f t="shared" si="1133"/>
        <v/>
      </c>
      <c r="L7235" s="92" t="str">
        <f t="shared" si="1134"/>
        <v/>
      </c>
      <c r="M7235" s="95" t="str">
        <f>IF(A7235&lt;&gt;"",IF(MID(C7235,1,1)="c",SigmaEpsConcrete(I7235,$AN$30:$AN$33,$AR$30:$AR$33,$AS$26,$AS$27,$AS$28,$AQ$20,$AU$19),""),"")</f>
        <v/>
      </c>
      <c r="N7235" s="95" t="str">
        <f>IF(A7235&lt;&gt;"",IF(MID(C7235,1,1)="r",SigmaEpsReinf(J7235,$AS$42:$AS$43,$AS$41,$AS$39,$AS$40,$AQ$38),""),"")</f>
        <v/>
      </c>
      <c r="Q7235" s="92" t="str">
        <f t="shared" si="1136"/>
        <v/>
      </c>
      <c r="R7235" s="92" t="str">
        <f t="shared" si="1137"/>
        <v/>
      </c>
      <c r="U7235" s="5"/>
      <c r="V7235" s="5"/>
      <c r="W7235" s="94" t="str">
        <f t="shared" si="1135"/>
        <v/>
      </c>
      <c r="X7235" s="94" t="str">
        <f t="shared" si="1138"/>
        <v/>
      </c>
      <c r="Y7235" s="5"/>
      <c r="BK7235" s="8"/>
      <c r="BL7235" s="5"/>
      <c r="BM7235" s="5"/>
      <c r="BN7235" s="5"/>
      <c r="BO7235" s="5"/>
      <c r="BP7235" s="1"/>
      <c r="BQ7235" s="1"/>
      <c r="BR7235" s="1"/>
      <c r="BS7235" s="1"/>
      <c r="BT7235" s="1"/>
      <c r="BU7235" s="4"/>
      <c r="BV7235" s="1"/>
      <c r="BW7235" s="3"/>
      <c r="BX7235" s="4"/>
      <c r="BY7235" s="5"/>
      <c r="BZ7235" s="5"/>
      <c r="CA7235" s="5"/>
      <c r="CB7235" s="5"/>
      <c r="CC7235" s="5"/>
      <c r="CD7235" s="43"/>
    </row>
    <row r="7236" spans="1:82" x14ac:dyDescent="0.25">
      <c r="A7236" s="8"/>
      <c r="B7236" s="5"/>
      <c r="C7236" s="5"/>
      <c r="D7236" s="5"/>
      <c r="E7236" s="5"/>
      <c r="F7236" s="94" t="str">
        <f t="shared" si="1129"/>
        <v/>
      </c>
      <c r="G7236" s="94" t="str">
        <f t="shared" si="1130"/>
        <v/>
      </c>
      <c r="H7236" s="127" t="str">
        <f>IF(A7236&lt;&gt;"",IF(MID(C7236,1,1)="c",$AS$26,IF(MID(C7236,1,1)="r",$AS$41,IF(MID(C7236,1,1)="p",#REF!,#REF!))),"")</f>
        <v/>
      </c>
      <c r="I7236" s="92" t="str">
        <f t="shared" si="1131"/>
        <v/>
      </c>
      <c r="J7236" s="92" t="str">
        <f t="shared" si="1132"/>
        <v/>
      </c>
      <c r="K7236" s="92" t="str">
        <f t="shared" si="1133"/>
        <v/>
      </c>
      <c r="L7236" s="92" t="str">
        <f t="shared" si="1134"/>
        <v/>
      </c>
      <c r="M7236" s="95" t="str">
        <f>IF(A7236&lt;&gt;"",IF(MID(C7236,1,1)="c",SigmaEpsConcrete(I7236,$AN$30:$AN$33,$AR$30:$AR$33,$AS$26,$AS$27,$AS$28,$AQ$20,$AU$19),""),"")</f>
        <v/>
      </c>
      <c r="N7236" s="95" t="str">
        <f>IF(A7236&lt;&gt;"",IF(MID(C7236,1,1)="r",SigmaEpsReinf(J7236,$AS$42:$AS$43,$AS$41,$AS$39,$AS$40,$AQ$38),""),"")</f>
        <v/>
      </c>
      <c r="Q7236" s="92" t="str">
        <f t="shared" si="1136"/>
        <v/>
      </c>
      <c r="R7236" s="92" t="str">
        <f t="shared" si="1137"/>
        <v/>
      </c>
      <c r="U7236" s="5"/>
      <c r="V7236" s="5"/>
      <c r="W7236" s="94" t="str">
        <f t="shared" si="1135"/>
        <v/>
      </c>
      <c r="X7236" s="94" t="str">
        <f t="shared" si="1138"/>
        <v/>
      </c>
      <c r="Y7236" s="5"/>
      <c r="BK7236" s="8"/>
      <c r="BL7236" s="5"/>
      <c r="BM7236" s="5"/>
      <c r="BN7236" s="5"/>
      <c r="BO7236" s="5"/>
      <c r="BP7236" s="1"/>
      <c r="BQ7236" s="1"/>
      <c r="BR7236" s="1"/>
      <c r="BS7236" s="1"/>
      <c r="BT7236" s="1"/>
      <c r="BU7236" s="4"/>
      <c r="BV7236" s="1"/>
      <c r="BW7236" s="3"/>
      <c r="BX7236" s="4"/>
      <c r="BY7236" s="5"/>
      <c r="BZ7236" s="5"/>
      <c r="CA7236" s="5"/>
      <c r="CB7236" s="5"/>
      <c r="CC7236" s="5"/>
      <c r="CD7236" s="43"/>
    </row>
    <row r="7237" spans="1:82" x14ac:dyDescent="0.25">
      <c r="A7237" s="8"/>
      <c r="B7237" s="5"/>
      <c r="C7237" s="5"/>
      <c r="D7237" s="5"/>
      <c r="E7237" s="5"/>
      <c r="F7237" s="94" t="str">
        <f t="shared" si="1129"/>
        <v/>
      </c>
      <c r="G7237" s="94" t="str">
        <f t="shared" si="1130"/>
        <v/>
      </c>
      <c r="H7237" s="127" t="str">
        <f>IF(A7237&lt;&gt;"",IF(MID(C7237,1,1)="c",$AS$26,IF(MID(C7237,1,1)="r",$AS$41,IF(MID(C7237,1,1)="p",#REF!,#REF!))),"")</f>
        <v/>
      </c>
      <c r="I7237" s="92" t="str">
        <f t="shared" si="1131"/>
        <v/>
      </c>
      <c r="J7237" s="92" t="str">
        <f t="shared" si="1132"/>
        <v/>
      </c>
      <c r="K7237" s="92" t="str">
        <f t="shared" si="1133"/>
        <v/>
      </c>
      <c r="L7237" s="92" t="str">
        <f t="shared" si="1134"/>
        <v/>
      </c>
      <c r="M7237" s="95" t="str">
        <f>IF(A7237&lt;&gt;"",IF(MID(C7237,1,1)="c",SigmaEpsConcrete(I7237,$AN$30:$AN$33,$AR$30:$AR$33,$AS$26,$AS$27,$AS$28,$AQ$20,$AU$19),""),"")</f>
        <v/>
      </c>
      <c r="N7237" s="95" t="str">
        <f>IF(A7237&lt;&gt;"",IF(MID(C7237,1,1)="r",SigmaEpsReinf(J7237,$AS$42:$AS$43,$AS$41,$AS$39,$AS$40,$AQ$38),""),"")</f>
        <v/>
      </c>
      <c r="Q7237" s="92" t="str">
        <f t="shared" si="1136"/>
        <v/>
      </c>
      <c r="R7237" s="92" t="str">
        <f t="shared" si="1137"/>
        <v/>
      </c>
      <c r="U7237" s="5"/>
      <c r="V7237" s="5"/>
      <c r="W7237" s="94" t="str">
        <f t="shared" si="1135"/>
        <v/>
      </c>
      <c r="X7237" s="94" t="str">
        <f t="shared" si="1138"/>
        <v/>
      </c>
      <c r="Y7237" s="5"/>
      <c r="BK7237" s="8"/>
      <c r="BL7237" s="5"/>
      <c r="BM7237" s="5"/>
      <c r="BN7237" s="5"/>
      <c r="BO7237" s="5"/>
      <c r="BP7237" s="1"/>
      <c r="BQ7237" s="1"/>
      <c r="BR7237" s="1"/>
      <c r="BS7237" s="1"/>
      <c r="BT7237" s="1"/>
      <c r="BU7237" s="4"/>
      <c r="BV7237" s="1"/>
      <c r="BW7237" s="3"/>
      <c r="BX7237" s="4"/>
      <c r="BY7237" s="5"/>
      <c r="BZ7237" s="5"/>
      <c r="CA7237" s="5"/>
      <c r="CB7237" s="5"/>
      <c r="CC7237" s="5"/>
      <c r="CD7237" s="43"/>
    </row>
    <row r="7238" spans="1:82" x14ac:dyDescent="0.25">
      <c r="A7238" s="8"/>
      <c r="B7238" s="5"/>
      <c r="C7238" s="5"/>
      <c r="D7238" s="5"/>
      <c r="E7238" s="5"/>
      <c r="F7238" s="94" t="str">
        <f t="shared" si="1129"/>
        <v/>
      </c>
      <c r="G7238" s="94" t="str">
        <f t="shared" si="1130"/>
        <v/>
      </c>
      <c r="H7238" s="127" t="str">
        <f>IF(A7238&lt;&gt;"",IF(MID(C7238,1,1)="c",$AS$26,IF(MID(C7238,1,1)="r",$AS$41,IF(MID(C7238,1,1)="p",#REF!,#REF!))),"")</f>
        <v/>
      </c>
      <c r="I7238" s="92" t="str">
        <f t="shared" si="1131"/>
        <v/>
      </c>
      <c r="J7238" s="92" t="str">
        <f t="shared" si="1132"/>
        <v/>
      </c>
      <c r="K7238" s="92" t="str">
        <f t="shared" si="1133"/>
        <v/>
      </c>
      <c r="L7238" s="92" t="str">
        <f t="shared" si="1134"/>
        <v/>
      </c>
      <c r="M7238" s="95" t="str">
        <f>IF(A7238&lt;&gt;"",IF(MID(C7238,1,1)="c",SigmaEpsConcrete(I7238,$AN$30:$AN$33,$AR$30:$AR$33,$AS$26,$AS$27,$AS$28,$AQ$20,$AU$19),""),"")</f>
        <v/>
      </c>
      <c r="N7238" s="95" t="str">
        <f>IF(A7238&lt;&gt;"",IF(MID(C7238,1,1)="r",SigmaEpsReinf(J7238,$AS$42:$AS$43,$AS$41,$AS$39,$AS$40,$AQ$38),""),"")</f>
        <v/>
      </c>
      <c r="Q7238" s="92" t="str">
        <f t="shared" si="1136"/>
        <v/>
      </c>
      <c r="R7238" s="92" t="str">
        <f t="shared" si="1137"/>
        <v/>
      </c>
      <c r="U7238" s="5"/>
      <c r="V7238" s="5"/>
      <c r="W7238" s="94" t="str">
        <f t="shared" si="1135"/>
        <v/>
      </c>
      <c r="X7238" s="94" t="str">
        <f t="shared" si="1138"/>
        <v/>
      </c>
      <c r="Y7238" s="5"/>
      <c r="BK7238" s="8"/>
      <c r="BL7238" s="5"/>
      <c r="BM7238" s="5"/>
      <c r="BN7238" s="5"/>
      <c r="BO7238" s="5"/>
      <c r="BP7238" s="1"/>
      <c r="BQ7238" s="1"/>
      <c r="BR7238" s="1"/>
      <c r="BS7238" s="1"/>
      <c r="BT7238" s="1"/>
      <c r="BU7238" s="4"/>
      <c r="BV7238" s="1"/>
      <c r="BW7238" s="3"/>
      <c r="BX7238" s="4"/>
      <c r="BY7238" s="5"/>
      <c r="BZ7238" s="5"/>
      <c r="CA7238" s="5"/>
      <c r="CB7238" s="5"/>
      <c r="CC7238" s="5"/>
      <c r="CD7238" s="43"/>
    </row>
    <row r="7239" spans="1:82" x14ac:dyDescent="0.25">
      <c r="A7239" s="8"/>
      <c r="B7239" s="5"/>
      <c r="C7239" s="5"/>
      <c r="D7239" s="5"/>
      <c r="E7239" s="5"/>
      <c r="F7239" s="94" t="str">
        <f t="shared" si="1129"/>
        <v/>
      </c>
      <c r="G7239" s="94" t="str">
        <f t="shared" si="1130"/>
        <v/>
      </c>
      <c r="H7239" s="127" t="str">
        <f>IF(A7239&lt;&gt;"",IF(MID(C7239,1,1)="c",$AS$26,IF(MID(C7239,1,1)="r",$AS$41,IF(MID(C7239,1,1)="p",#REF!,#REF!))),"")</f>
        <v/>
      </c>
      <c r="I7239" s="92" t="str">
        <f t="shared" si="1131"/>
        <v/>
      </c>
      <c r="J7239" s="92" t="str">
        <f t="shared" si="1132"/>
        <v/>
      </c>
      <c r="K7239" s="92" t="str">
        <f t="shared" si="1133"/>
        <v/>
      </c>
      <c r="L7239" s="92" t="str">
        <f t="shared" si="1134"/>
        <v/>
      </c>
      <c r="M7239" s="95" t="str">
        <f>IF(A7239&lt;&gt;"",IF(MID(C7239,1,1)="c",SigmaEpsConcrete(I7239,$AN$30:$AN$33,$AR$30:$AR$33,$AS$26,$AS$27,$AS$28,$AQ$20,$AU$19),""),"")</f>
        <v/>
      </c>
      <c r="N7239" s="95" t="str">
        <f>IF(A7239&lt;&gt;"",IF(MID(C7239,1,1)="r",SigmaEpsReinf(J7239,$AS$42:$AS$43,$AS$41,$AS$39,$AS$40,$AQ$38),""),"")</f>
        <v/>
      </c>
      <c r="Q7239" s="92" t="str">
        <f t="shared" si="1136"/>
        <v/>
      </c>
      <c r="R7239" s="92" t="str">
        <f t="shared" si="1137"/>
        <v/>
      </c>
      <c r="U7239" s="5"/>
      <c r="V7239" s="5"/>
      <c r="W7239" s="94" t="str">
        <f t="shared" si="1135"/>
        <v/>
      </c>
      <c r="X7239" s="94" t="str">
        <f t="shared" si="1138"/>
        <v/>
      </c>
      <c r="Y7239" s="5"/>
      <c r="BK7239" s="8"/>
      <c r="BL7239" s="5"/>
      <c r="BM7239" s="5"/>
      <c r="BN7239" s="5"/>
      <c r="BO7239" s="5"/>
      <c r="BP7239" s="1"/>
      <c r="BQ7239" s="1"/>
      <c r="BR7239" s="1"/>
      <c r="BS7239" s="1"/>
      <c r="BT7239" s="1"/>
      <c r="BU7239" s="4"/>
      <c r="BV7239" s="1"/>
      <c r="BW7239" s="3"/>
      <c r="BX7239" s="4"/>
      <c r="BY7239" s="5"/>
      <c r="BZ7239" s="5"/>
      <c r="CA7239" s="5"/>
      <c r="CB7239" s="5"/>
      <c r="CC7239" s="5"/>
      <c r="CD7239" s="43"/>
    </row>
    <row r="7240" spans="1:82" x14ac:dyDescent="0.25">
      <c r="A7240" s="8"/>
      <c r="B7240" s="5"/>
      <c r="C7240" s="5"/>
      <c r="D7240" s="5"/>
      <c r="E7240" s="5"/>
      <c r="F7240" s="94" t="str">
        <f t="shared" si="1129"/>
        <v/>
      </c>
      <c r="G7240" s="94" t="str">
        <f t="shared" si="1130"/>
        <v/>
      </c>
      <c r="H7240" s="127" t="str">
        <f>IF(A7240&lt;&gt;"",IF(MID(C7240,1,1)="c",$AS$26,IF(MID(C7240,1,1)="r",$AS$41,IF(MID(C7240,1,1)="p",#REF!,#REF!))),"")</f>
        <v/>
      </c>
      <c r="I7240" s="92" t="str">
        <f t="shared" si="1131"/>
        <v/>
      </c>
      <c r="J7240" s="92" t="str">
        <f t="shared" si="1132"/>
        <v/>
      </c>
      <c r="K7240" s="92" t="str">
        <f t="shared" si="1133"/>
        <v/>
      </c>
      <c r="L7240" s="92" t="str">
        <f t="shared" si="1134"/>
        <v/>
      </c>
      <c r="M7240" s="95" t="str">
        <f>IF(A7240&lt;&gt;"",IF(MID(C7240,1,1)="c",SigmaEpsConcrete(I7240,$AN$30:$AN$33,$AR$30:$AR$33,$AS$26,$AS$27,$AS$28,$AQ$20,$AU$19),""),"")</f>
        <v/>
      </c>
      <c r="N7240" s="95" t="str">
        <f>IF(A7240&lt;&gt;"",IF(MID(C7240,1,1)="r",SigmaEpsReinf(J7240,$AS$42:$AS$43,$AS$41,$AS$39,$AS$40,$AQ$38),""),"")</f>
        <v/>
      </c>
      <c r="Q7240" s="92" t="str">
        <f t="shared" si="1136"/>
        <v/>
      </c>
      <c r="R7240" s="92" t="str">
        <f t="shared" si="1137"/>
        <v/>
      </c>
      <c r="U7240" s="5"/>
      <c r="V7240" s="5"/>
      <c r="W7240" s="94" t="str">
        <f t="shared" si="1135"/>
        <v/>
      </c>
      <c r="X7240" s="94" t="str">
        <f t="shared" si="1138"/>
        <v/>
      </c>
      <c r="Y7240" s="5"/>
      <c r="BK7240" s="8"/>
      <c r="BL7240" s="5"/>
      <c r="BM7240" s="5"/>
      <c r="BN7240" s="5"/>
      <c r="BO7240" s="5"/>
      <c r="BP7240" s="1"/>
      <c r="BQ7240" s="1"/>
      <c r="BR7240" s="1"/>
      <c r="BS7240" s="1"/>
      <c r="BT7240" s="1"/>
      <c r="BU7240" s="4"/>
      <c r="BV7240" s="1"/>
      <c r="BW7240" s="3"/>
      <c r="BX7240" s="4"/>
      <c r="BY7240" s="5"/>
      <c r="BZ7240" s="5"/>
      <c r="CA7240" s="5"/>
      <c r="CB7240" s="5"/>
      <c r="CC7240" s="5"/>
      <c r="CD7240" s="43"/>
    </row>
    <row r="7241" spans="1:82" x14ac:dyDescent="0.25">
      <c r="A7241" s="8"/>
      <c r="B7241" s="5"/>
      <c r="C7241" s="5"/>
      <c r="D7241" s="5"/>
      <c r="E7241" s="5"/>
      <c r="F7241" s="94" t="str">
        <f t="shared" si="1129"/>
        <v/>
      </c>
      <c r="G7241" s="94" t="str">
        <f t="shared" si="1130"/>
        <v/>
      </c>
      <c r="H7241" s="127" t="str">
        <f>IF(A7241&lt;&gt;"",IF(MID(C7241,1,1)="c",$AS$26,IF(MID(C7241,1,1)="r",$AS$41,IF(MID(C7241,1,1)="p",#REF!,#REF!))),"")</f>
        <v/>
      </c>
      <c r="I7241" s="92" t="str">
        <f t="shared" si="1131"/>
        <v/>
      </c>
      <c r="J7241" s="92" t="str">
        <f t="shared" si="1132"/>
        <v/>
      </c>
      <c r="K7241" s="92" t="str">
        <f t="shared" si="1133"/>
        <v/>
      </c>
      <c r="L7241" s="92" t="str">
        <f t="shared" si="1134"/>
        <v/>
      </c>
      <c r="M7241" s="95" t="str">
        <f>IF(A7241&lt;&gt;"",IF(MID(C7241,1,1)="c",SigmaEpsConcrete(I7241,$AN$30:$AN$33,$AR$30:$AR$33,$AS$26,$AS$27,$AS$28,$AQ$20,$AU$19),""),"")</f>
        <v/>
      </c>
      <c r="N7241" s="95" t="str">
        <f>IF(A7241&lt;&gt;"",IF(MID(C7241,1,1)="r",SigmaEpsReinf(J7241,$AS$42:$AS$43,$AS$41,$AS$39,$AS$40,$AQ$38),""),"")</f>
        <v/>
      </c>
      <c r="Q7241" s="92" t="str">
        <f t="shared" si="1136"/>
        <v/>
      </c>
      <c r="R7241" s="92" t="str">
        <f t="shared" si="1137"/>
        <v/>
      </c>
      <c r="U7241" s="5"/>
      <c r="V7241" s="5"/>
      <c r="W7241" s="94" t="str">
        <f t="shared" si="1135"/>
        <v/>
      </c>
      <c r="X7241" s="94" t="str">
        <f t="shared" si="1138"/>
        <v/>
      </c>
      <c r="Y7241" s="5"/>
      <c r="BK7241" s="8"/>
      <c r="BL7241" s="5"/>
      <c r="BM7241" s="5"/>
      <c r="BN7241" s="5"/>
      <c r="BO7241" s="5"/>
      <c r="BP7241" s="1"/>
      <c r="BQ7241" s="1"/>
      <c r="BR7241" s="1"/>
      <c r="BS7241" s="1"/>
      <c r="BT7241" s="1"/>
      <c r="BU7241" s="4"/>
      <c r="BV7241" s="1"/>
      <c r="BW7241" s="3"/>
      <c r="BX7241" s="4"/>
      <c r="BY7241" s="5"/>
      <c r="BZ7241" s="5"/>
      <c r="CA7241" s="5"/>
      <c r="CB7241" s="5"/>
      <c r="CC7241" s="5"/>
      <c r="CD7241" s="43"/>
    </row>
    <row r="7242" spans="1:82" x14ac:dyDescent="0.25">
      <c r="A7242" s="8"/>
      <c r="B7242" s="5"/>
      <c r="C7242" s="5"/>
      <c r="D7242" s="5"/>
      <c r="E7242" s="5"/>
      <c r="F7242" s="94" t="str">
        <f t="shared" ref="F7242:F7305" si="1139">IF(A7242&lt;&gt;"",(D7242-$AU$86)/10,"")</f>
        <v/>
      </c>
      <c r="G7242" s="94" t="str">
        <f t="shared" ref="G7242:G7305" si="1140">IF(A7242&lt;&gt;"",(E7242-$AU$87)/10,"")</f>
        <v/>
      </c>
      <c r="H7242" s="127" t="str">
        <f>IF(A7242&lt;&gt;"",IF(MID(C7242,1,1)="c",$AS$26,IF(MID(C7242,1,1)="r",$AS$41,IF(MID(C7242,1,1)="p",#REF!,#REF!))),"")</f>
        <v/>
      </c>
      <c r="I7242" s="92" t="str">
        <f t="shared" ref="I7242:I7305" si="1141">IF($A7242&lt;&gt;"",IF(MID($C7242,1,1)="c",$Y$3+$Y$4*$F7242+$Y$5*$G7242+$BR$43,""),"")</f>
        <v/>
      </c>
      <c r="J7242" s="92" t="str">
        <f t="shared" ref="J7242:J7305" si="1142">IF($A7242&lt;&gt;"",IF(MID($C7242,1,1)="r",$Y$3+$Y$4*$F7242+$Y$5*$G7242+$BR$43,""),"")</f>
        <v/>
      </c>
      <c r="K7242" s="92" t="str">
        <f t="shared" ref="K7242:K7305" si="1143">IF($A7242&lt;&gt;"",IF(MID($C7242,1,1)="u",$Y$3+$Y$4*$F7242+$Y$5*$G7242+$BR$43,""),"")</f>
        <v/>
      </c>
      <c r="L7242" s="92" t="str">
        <f t="shared" ref="L7242:L7305" si="1144">IF($A7242&lt;&gt;"",IF(MID($C7242,1,1)="p",$Y$3+$Y$4*$F7242+$Y$5*$G7242+$BR$43,""),"")</f>
        <v/>
      </c>
      <c r="M7242" s="95" t="str">
        <f>IF(A7242&lt;&gt;"",IF(MID(C7242,1,1)="c",SigmaEpsConcrete(I7242,$AN$30:$AN$33,$AR$30:$AR$33,$AS$26,$AS$27,$AS$28,$AQ$20,$AU$19),""),"")</f>
        <v/>
      </c>
      <c r="N7242" s="95" t="str">
        <f>IF(A7242&lt;&gt;"",IF(MID(C7242,1,1)="r",SigmaEpsReinf(J7242,$AS$42:$AS$43,$AS$41,$AS$39,$AS$40,$AQ$38),""),"")</f>
        <v/>
      </c>
      <c r="Q7242" s="92" t="str">
        <f t="shared" si="1136"/>
        <v/>
      </c>
      <c r="R7242" s="92" t="str">
        <f t="shared" si="1137"/>
        <v/>
      </c>
      <c r="U7242" s="5"/>
      <c r="V7242" s="5"/>
      <c r="W7242" s="94" t="str">
        <f t="shared" ref="W7242:W7305" si="1145">IF(A7242&lt;&gt;"",F7242-$AU$105,"")</f>
        <v/>
      </c>
      <c r="X7242" s="94" t="str">
        <f t="shared" si="1138"/>
        <v/>
      </c>
      <c r="Y7242" s="5"/>
      <c r="BK7242" s="8"/>
      <c r="BL7242" s="5"/>
      <c r="BM7242" s="5"/>
      <c r="BN7242" s="5"/>
      <c r="BO7242" s="5"/>
      <c r="BP7242" s="1"/>
      <c r="BQ7242" s="1"/>
      <c r="BR7242" s="1"/>
      <c r="BS7242" s="1"/>
      <c r="BT7242" s="1"/>
      <c r="BU7242" s="4"/>
      <c r="BV7242" s="1"/>
      <c r="BW7242" s="3"/>
      <c r="BX7242" s="4"/>
      <c r="BY7242" s="5"/>
      <c r="BZ7242" s="5"/>
      <c r="CA7242" s="5"/>
      <c r="CB7242" s="5"/>
      <c r="CC7242" s="5"/>
      <c r="CD7242" s="43"/>
    </row>
    <row r="7243" spans="1:82" x14ac:dyDescent="0.25">
      <c r="A7243" s="8"/>
      <c r="B7243" s="5"/>
      <c r="C7243" s="5"/>
      <c r="D7243" s="5"/>
      <c r="E7243" s="5"/>
      <c r="F7243" s="94" t="str">
        <f t="shared" si="1139"/>
        <v/>
      </c>
      <c r="G7243" s="94" t="str">
        <f t="shared" si="1140"/>
        <v/>
      </c>
      <c r="H7243" s="127" t="str">
        <f>IF(A7243&lt;&gt;"",IF(MID(C7243,1,1)="c",$AS$26,IF(MID(C7243,1,1)="r",$AS$41,IF(MID(C7243,1,1)="p",#REF!,#REF!))),"")</f>
        <v/>
      </c>
      <c r="I7243" s="92" t="str">
        <f t="shared" si="1141"/>
        <v/>
      </c>
      <c r="J7243" s="92" t="str">
        <f t="shared" si="1142"/>
        <v/>
      </c>
      <c r="K7243" s="92" t="str">
        <f t="shared" si="1143"/>
        <v/>
      </c>
      <c r="L7243" s="92" t="str">
        <f t="shared" si="1144"/>
        <v/>
      </c>
      <c r="M7243" s="95" t="str">
        <f>IF(A7243&lt;&gt;"",IF(MID(C7243,1,1)="c",SigmaEpsConcrete(I7243,$AN$30:$AN$33,$AR$30:$AR$33,$AS$26,$AS$27,$AS$28,$AQ$20,$AU$19),""),"")</f>
        <v/>
      </c>
      <c r="N7243" s="95" t="str">
        <f>IF(A7243&lt;&gt;"",IF(MID(C7243,1,1)="r",SigmaEpsReinf(J7243,$AS$42:$AS$43,$AS$41,$AS$39,$AS$40,$AQ$38),""),"")</f>
        <v/>
      </c>
      <c r="Q7243" s="92" t="str">
        <f t="shared" ref="Q7243:Q7306" si="1146">IF(A7243&lt;&gt;"",IF(MID(C7243,1,1)="c",IF(ISERROR(M7243/I7243),"",M7243/I7243),""),"")</f>
        <v/>
      </c>
      <c r="R7243" s="92" t="str">
        <f t="shared" ref="R7243:R7306" si="1147">IF(A7243&lt;&gt;"",IF(MID(C7243,1,1)="r",IF(ISERROR(N7243/J7243),"",N7243/J7243),""),"")</f>
        <v/>
      </c>
      <c r="U7243" s="5"/>
      <c r="V7243" s="5"/>
      <c r="W7243" s="94" t="str">
        <f t="shared" si="1145"/>
        <v/>
      </c>
      <c r="X7243" s="94" t="str">
        <f t="shared" ref="X7243:X7306" si="1148">IF(B7243&lt;&gt;"",G7243-$AU$106,"")</f>
        <v/>
      </c>
      <c r="Y7243" s="5"/>
      <c r="BK7243" s="8"/>
      <c r="BL7243" s="5"/>
      <c r="BM7243" s="5"/>
      <c r="BN7243" s="5"/>
      <c r="BO7243" s="5"/>
      <c r="BP7243" s="1"/>
      <c r="BQ7243" s="1"/>
      <c r="BR7243" s="1"/>
      <c r="BS7243" s="1"/>
      <c r="BT7243" s="1"/>
      <c r="BU7243" s="4"/>
      <c r="BV7243" s="1"/>
      <c r="BW7243" s="3"/>
      <c r="BX7243" s="4"/>
      <c r="BY7243" s="5"/>
      <c r="BZ7243" s="5"/>
      <c r="CA7243" s="5"/>
      <c r="CB7243" s="5"/>
      <c r="CC7243" s="5"/>
      <c r="CD7243" s="43"/>
    </row>
    <row r="7244" spans="1:82" x14ac:dyDescent="0.25">
      <c r="A7244" s="8"/>
      <c r="B7244" s="5"/>
      <c r="C7244" s="5"/>
      <c r="D7244" s="5"/>
      <c r="E7244" s="5"/>
      <c r="F7244" s="94" t="str">
        <f t="shared" si="1139"/>
        <v/>
      </c>
      <c r="G7244" s="94" t="str">
        <f t="shared" si="1140"/>
        <v/>
      </c>
      <c r="H7244" s="127" t="str">
        <f>IF(A7244&lt;&gt;"",IF(MID(C7244,1,1)="c",$AS$26,IF(MID(C7244,1,1)="r",$AS$41,IF(MID(C7244,1,1)="p",#REF!,#REF!))),"")</f>
        <v/>
      </c>
      <c r="I7244" s="92" t="str">
        <f t="shared" si="1141"/>
        <v/>
      </c>
      <c r="J7244" s="92" t="str">
        <f t="shared" si="1142"/>
        <v/>
      </c>
      <c r="K7244" s="92" t="str">
        <f t="shared" si="1143"/>
        <v/>
      </c>
      <c r="L7244" s="92" t="str">
        <f t="shared" si="1144"/>
        <v/>
      </c>
      <c r="M7244" s="95" t="str">
        <f>IF(A7244&lt;&gt;"",IF(MID(C7244,1,1)="c",SigmaEpsConcrete(I7244,$AN$30:$AN$33,$AR$30:$AR$33,$AS$26,$AS$27,$AS$28,$AQ$20,$AU$19),""),"")</f>
        <v/>
      </c>
      <c r="N7244" s="95" t="str">
        <f>IF(A7244&lt;&gt;"",IF(MID(C7244,1,1)="r",SigmaEpsReinf(J7244,$AS$42:$AS$43,$AS$41,$AS$39,$AS$40,$AQ$38),""),"")</f>
        <v/>
      </c>
      <c r="Q7244" s="92" t="str">
        <f t="shared" si="1146"/>
        <v/>
      </c>
      <c r="R7244" s="92" t="str">
        <f t="shared" si="1147"/>
        <v/>
      </c>
      <c r="U7244" s="5"/>
      <c r="V7244" s="5"/>
      <c r="W7244" s="94" t="str">
        <f t="shared" si="1145"/>
        <v/>
      </c>
      <c r="X7244" s="94" t="str">
        <f t="shared" si="1148"/>
        <v/>
      </c>
      <c r="Y7244" s="5"/>
      <c r="BK7244" s="8"/>
      <c r="BL7244" s="5"/>
      <c r="BM7244" s="5"/>
      <c r="BN7244" s="5"/>
      <c r="BO7244" s="5"/>
      <c r="BP7244" s="1"/>
      <c r="BQ7244" s="1"/>
      <c r="BR7244" s="1"/>
      <c r="BS7244" s="1"/>
      <c r="BT7244" s="1"/>
      <c r="BU7244" s="4"/>
      <c r="BV7244" s="1"/>
      <c r="BW7244" s="3"/>
      <c r="BX7244" s="4"/>
      <c r="BY7244" s="5"/>
      <c r="BZ7244" s="5"/>
      <c r="CA7244" s="5"/>
      <c r="CB7244" s="5"/>
      <c r="CC7244" s="5"/>
      <c r="CD7244" s="43"/>
    </row>
    <row r="7245" spans="1:82" x14ac:dyDescent="0.25">
      <c r="A7245" s="8"/>
      <c r="B7245" s="5"/>
      <c r="C7245" s="5"/>
      <c r="D7245" s="5"/>
      <c r="E7245" s="5"/>
      <c r="F7245" s="94" t="str">
        <f t="shared" si="1139"/>
        <v/>
      </c>
      <c r="G7245" s="94" t="str">
        <f t="shared" si="1140"/>
        <v/>
      </c>
      <c r="H7245" s="127" t="str">
        <f>IF(A7245&lt;&gt;"",IF(MID(C7245,1,1)="c",$AS$26,IF(MID(C7245,1,1)="r",$AS$41,IF(MID(C7245,1,1)="p",#REF!,#REF!))),"")</f>
        <v/>
      </c>
      <c r="I7245" s="92" t="str">
        <f t="shared" si="1141"/>
        <v/>
      </c>
      <c r="J7245" s="92" t="str">
        <f t="shared" si="1142"/>
        <v/>
      </c>
      <c r="K7245" s="92" t="str">
        <f t="shared" si="1143"/>
        <v/>
      </c>
      <c r="L7245" s="92" t="str">
        <f t="shared" si="1144"/>
        <v/>
      </c>
      <c r="M7245" s="95" t="str">
        <f>IF(A7245&lt;&gt;"",IF(MID(C7245,1,1)="c",SigmaEpsConcrete(I7245,$AN$30:$AN$33,$AR$30:$AR$33,$AS$26,$AS$27,$AS$28,$AQ$20,$AU$19),""),"")</f>
        <v/>
      </c>
      <c r="N7245" s="95" t="str">
        <f>IF(A7245&lt;&gt;"",IF(MID(C7245,1,1)="r",SigmaEpsReinf(J7245,$AS$42:$AS$43,$AS$41,$AS$39,$AS$40,$AQ$38),""),"")</f>
        <v/>
      </c>
      <c r="Q7245" s="92" t="str">
        <f t="shared" si="1146"/>
        <v/>
      </c>
      <c r="R7245" s="92" t="str">
        <f t="shared" si="1147"/>
        <v/>
      </c>
      <c r="U7245" s="5"/>
      <c r="V7245" s="5"/>
      <c r="W7245" s="94" t="str">
        <f t="shared" si="1145"/>
        <v/>
      </c>
      <c r="X7245" s="94" t="str">
        <f t="shared" si="1148"/>
        <v/>
      </c>
      <c r="Y7245" s="5"/>
      <c r="BK7245" s="8"/>
      <c r="BL7245" s="5"/>
      <c r="BM7245" s="5"/>
      <c r="BN7245" s="5"/>
      <c r="BO7245" s="5"/>
      <c r="BP7245" s="1"/>
      <c r="BQ7245" s="1"/>
      <c r="BR7245" s="1"/>
      <c r="BS7245" s="1"/>
      <c r="BT7245" s="1"/>
      <c r="BU7245" s="4"/>
      <c r="BV7245" s="1"/>
      <c r="BW7245" s="3"/>
      <c r="BX7245" s="4"/>
      <c r="BY7245" s="5"/>
      <c r="BZ7245" s="5"/>
      <c r="CA7245" s="5"/>
      <c r="CB7245" s="5"/>
      <c r="CC7245" s="5"/>
      <c r="CD7245" s="43"/>
    </row>
    <row r="7246" spans="1:82" x14ac:dyDescent="0.25">
      <c r="A7246" s="8"/>
      <c r="B7246" s="5"/>
      <c r="C7246" s="5"/>
      <c r="D7246" s="5"/>
      <c r="E7246" s="5"/>
      <c r="F7246" s="94" t="str">
        <f t="shared" si="1139"/>
        <v/>
      </c>
      <c r="G7246" s="94" t="str">
        <f t="shared" si="1140"/>
        <v/>
      </c>
      <c r="H7246" s="127" t="str">
        <f>IF(A7246&lt;&gt;"",IF(MID(C7246,1,1)="c",$AS$26,IF(MID(C7246,1,1)="r",$AS$41,IF(MID(C7246,1,1)="p",#REF!,#REF!))),"")</f>
        <v/>
      </c>
      <c r="I7246" s="92" t="str">
        <f t="shared" si="1141"/>
        <v/>
      </c>
      <c r="J7246" s="92" t="str">
        <f t="shared" si="1142"/>
        <v/>
      </c>
      <c r="K7246" s="92" t="str">
        <f t="shared" si="1143"/>
        <v/>
      </c>
      <c r="L7246" s="92" t="str">
        <f t="shared" si="1144"/>
        <v/>
      </c>
      <c r="M7246" s="95" t="str">
        <f>IF(A7246&lt;&gt;"",IF(MID(C7246,1,1)="c",SigmaEpsConcrete(I7246,$AN$30:$AN$33,$AR$30:$AR$33,$AS$26,$AS$27,$AS$28,$AQ$20,$AU$19),""),"")</f>
        <v/>
      </c>
      <c r="N7246" s="95" t="str">
        <f>IF(A7246&lt;&gt;"",IF(MID(C7246,1,1)="r",SigmaEpsReinf(J7246,$AS$42:$AS$43,$AS$41,$AS$39,$AS$40,$AQ$38),""),"")</f>
        <v/>
      </c>
      <c r="Q7246" s="92" t="str">
        <f t="shared" si="1146"/>
        <v/>
      </c>
      <c r="R7246" s="92" t="str">
        <f t="shared" si="1147"/>
        <v/>
      </c>
      <c r="U7246" s="5"/>
      <c r="V7246" s="5"/>
      <c r="W7246" s="94" t="str">
        <f t="shared" si="1145"/>
        <v/>
      </c>
      <c r="X7246" s="94" t="str">
        <f t="shared" si="1148"/>
        <v/>
      </c>
      <c r="Y7246" s="5"/>
      <c r="BK7246" s="8"/>
      <c r="BL7246" s="5"/>
      <c r="BM7246" s="5"/>
      <c r="BN7246" s="5"/>
      <c r="BO7246" s="5"/>
      <c r="BP7246" s="1"/>
      <c r="BQ7246" s="1"/>
      <c r="BR7246" s="1"/>
      <c r="BS7246" s="1"/>
      <c r="BT7246" s="1"/>
      <c r="BU7246" s="4"/>
      <c r="BV7246" s="1"/>
      <c r="BW7246" s="3"/>
      <c r="BX7246" s="4"/>
      <c r="BY7246" s="5"/>
      <c r="BZ7246" s="5"/>
      <c r="CA7246" s="5"/>
      <c r="CB7246" s="5"/>
      <c r="CC7246" s="5"/>
      <c r="CD7246" s="43"/>
    </row>
    <row r="7247" spans="1:82" x14ac:dyDescent="0.25">
      <c r="A7247" s="8"/>
      <c r="B7247" s="5"/>
      <c r="C7247" s="5"/>
      <c r="D7247" s="5"/>
      <c r="E7247" s="5"/>
      <c r="F7247" s="94" t="str">
        <f t="shared" si="1139"/>
        <v/>
      </c>
      <c r="G7247" s="94" t="str">
        <f t="shared" si="1140"/>
        <v/>
      </c>
      <c r="H7247" s="127" t="str">
        <f>IF(A7247&lt;&gt;"",IF(MID(C7247,1,1)="c",$AS$26,IF(MID(C7247,1,1)="r",$AS$41,IF(MID(C7247,1,1)="p",#REF!,#REF!))),"")</f>
        <v/>
      </c>
      <c r="I7247" s="92" t="str">
        <f t="shared" si="1141"/>
        <v/>
      </c>
      <c r="J7247" s="92" t="str">
        <f t="shared" si="1142"/>
        <v/>
      </c>
      <c r="K7247" s="92" t="str">
        <f t="shared" si="1143"/>
        <v/>
      </c>
      <c r="L7247" s="92" t="str">
        <f t="shared" si="1144"/>
        <v/>
      </c>
      <c r="M7247" s="95" t="str">
        <f>IF(A7247&lt;&gt;"",IF(MID(C7247,1,1)="c",SigmaEpsConcrete(I7247,$AN$30:$AN$33,$AR$30:$AR$33,$AS$26,$AS$27,$AS$28,$AQ$20,$AU$19),""),"")</f>
        <v/>
      </c>
      <c r="N7247" s="95" t="str">
        <f>IF(A7247&lt;&gt;"",IF(MID(C7247,1,1)="r",SigmaEpsReinf(J7247,$AS$42:$AS$43,$AS$41,$AS$39,$AS$40,$AQ$38),""),"")</f>
        <v/>
      </c>
      <c r="Q7247" s="92" t="str">
        <f t="shared" si="1146"/>
        <v/>
      </c>
      <c r="R7247" s="92" t="str">
        <f t="shared" si="1147"/>
        <v/>
      </c>
      <c r="U7247" s="5"/>
      <c r="V7247" s="5"/>
      <c r="W7247" s="94" t="str">
        <f t="shared" si="1145"/>
        <v/>
      </c>
      <c r="X7247" s="94" t="str">
        <f t="shared" si="1148"/>
        <v/>
      </c>
      <c r="Y7247" s="5"/>
      <c r="BK7247" s="8"/>
      <c r="BL7247" s="5"/>
      <c r="BM7247" s="5"/>
      <c r="BN7247" s="5"/>
      <c r="BO7247" s="5"/>
      <c r="BP7247" s="1"/>
      <c r="BQ7247" s="1"/>
      <c r="BR7247" s="1"/>
      <c r="BS7247" s="1"/>
      <c r="BT7247" s="1"/>
      <c r="BU7247" s="4"/>
      <c r="BV7247" s="1"/>
      <c r="BW7247" s="3"/>
      <c r="BX7247" s="4"/>
      <c r="BY7247" s="5"/>
      <c r="BZ7247" s="5"/>
      <c r="CA7247" s="5"/>
      <c r="CB7247" s="5"/>
      <c r="CC7247" s="5"/>
      <c r="CD7247" s="43"/>
    </row>
    <row r="7248" spans="1:82" x14ac:dyDescent="0.25">
      <c r="A7248" s="8"/>
      <c r="B7248" s="5"/>
      <c r="C7248" s="5"/>
      <c r="D7248" s="5"/>
      <c r="E7248" s="5"/>
      <c r="F7248" s="94" t="str">
        <f t="shared" si="1139"/>
        <v/>
      </c>
      <c r="G7248" s="94" t="str">
        <f t="shared" si="1140"/>
        <v/>
      </c>
      <c r="H7248" s="127" t="str">
        <f>IF(A7248&lt;&gt;"",IF(MID(C7248,1,1)="c",$AS$26,IF(MID(C7248,1,1)="r",$AS$41,IF(MID(C7248,1,1)="p",#REF!,#REF!))),"")</f>
        <v/>
      </c>
      <c r="I7248" s="92" t="str">
        <f t="shared" si="1141"/>
        <v/>
      </c>
      <c r="J7248" s="92" t="str">
        <f t="shared" si="1142"/>
        <v/>
      </c>
      <c r="K7248" s="92" t="str">
        <f t="shared" si="1143"/>
        <v/>
      </c>
      <c r="L7248" s="92" t="str">
        <f t="shared" si="1144"/>
        <v/>
      </c>
      <c r="M7248" s="95" t="str">
        <f>IF(A7248&lt;&gt;"",IF(MID(C7248,1,1)="c",SigmaEpsConcrete(I7248,$AN$30:$AN$33,$AR$30:$AR$33,$AS$26,$AS$27,$AS$28,$AQ$20,$AU$19),""),"")</f>
        <v/>
      </c>
      <c r="N7248" s="95" t="str">
        <f>IF(A7248&lt;&gt;"",IF(MID(C7248,1,1)="r",SigmaEpsReinf(J7248,$AS$42:$AS$43,$AS$41,$AS$39,$AS$40,$AQ$38),""),"")</f>
        <v/>
      </c>
      <c r="Q7248" s="92" t="str">
        <f t="shared" si="1146"/>
        <v/>
      </c>
      <c r="R7248" s="92" t="str">
        <f t="shared" si="1147"/>
        <v/>
      </c>
      <c r="U7248" s="5"/>
      <c r="V7248" s="5"/>
      <c r="W7248" s="94" t="str">
        <f t="shared" si="1145"/>
        <v/>
      </c>
      <c r="X7248" s="94" t="str">
        <f t="shared" si="1148"/>
        <v/>
      </c>
      <c r="Y7248" s="5"/>
      <c r="BK7248" s="8"/>
      <c r="BL7248" s="5"/>
      <c r="BM7248" s="5"/>
      <c r="BN7248" s="5"/>
      <c r="BO7248" s="5"/>
      <c r="BP7248" s="1"/>
      <c r="BQ7248" s="1"/>
      <c r="BR7248" s="1"/>
      <c r="BS7248" s="1"/>
      <c r="BT7248" s="1"/>
      <c r="BU7248" s="4"/>
      <c r="BV7248" s="1"/>
      <c r="BW7248" s="3"/>
      <c r="BX7248" s="4"/>
      <c r="BY7248" s="5"/>
      <c r="BZ7248" s="5"/>
      <c r="CA7248" s="5"/>
      <c r="CB7248" s="5"/>
      <c r="CC7248" s="5"/>
      <c r="CD7248" s="43"/>
    </row>
    <row r="7249" spans="1:82" x14ac:dyDescent="0.25">
      <c r="A7249" s="8"/>
      <c r="B7249" s="5"/>
      <c r="C7249" s="5"/>
      <c r="D7249" s="5"/>
      <c r="E7249" s="5"/>
      <c r="F7249" s="94" t="str">
        <f t="shared" si="1139"/>
        <v/>
      </c>
      <c r="G7249" s="94" t="str">
        <f t="shared" si="1140"/>
        <v/>
      </c>
      <c r="H7249" s="127" t="str">
        <f>IF(A7249&lt;&gt;"",IF(MID(C7249,1,1)="c",$AS$26,IF(MID(C7249,1,1)="r",$AS$41,IF(MID(C7249,1,1)="p",#REF!,#REF!))),"")</f>
        <v/>
      </c>
      <c r="I7249" s="92" t="str">
        <f t="shared" si="1141"/>
        <v/>
      </c>
      <c r="J7249" s="92" t="str">
        <f t="shared" si="1142"/>
        <v/>
      </c>
      <c r="K7249" s="92" t="str">
        <f t="shared" si="1143"/>
        <v/>
      </c>
      <c r="L7249" s="92" t="str">
        <f t="shared" si="1144"/>
        <v/>
      </c>
      <c r="M7249" s="95" t="str">
        <f>IF(A7249&lt;&gt;"",IF(MID(C7249,1,1)="c",SigmaEpsConcrete(I7249,$AN$30:$AN$33,$AR$30:$AR$33,$AS$26,$AS$27,$AS$28,$AQ$20,$AU$19),""),"")</f>
        <v/>
      </c>
      <c r="N7249" s="95" t="str">
        <f>IF(A7249&lt;&gt;"",IF(MID(C7249,1,1)="r",SigmaEpsReinf(J7249,$AS$42:$AS$43,$AS$41,$AS$39,$AS$40,$AQ$38),""),"")</f>
        <v/>
      </c>
      <c r="Q7249" s="92" t="str">
        <f t="shared" si="1146"/>
        <v/>
      </c>
      <c r="R7249" s="92" t="str">
        <f t="shared" si="1147"/>
        <v/>
      </c>
      <c r="U7249" s="5"/>
      <c r="V7249" s="5"/>
      <c r="W7249" s="94" t="str">
        <f t="shared" si="1145"/>
        <v/>
      </c>
      <c r="X7249" s="94" t="str">
        <f t="shared" si="1148"/>
        <v/>
      </c>
      <c r="Y7249" s="5"/>
      <c r="BK7249" s="8"/>
      <c r="BL7249" s="5"/>
      <c r="BM7249" s="5"/>
      <c r="BN7249" s="5"/>
      <c r="BO7249" s="5"/>
      <c r="BP7249" s="1"/>
      <c r="BQ7249" s="1"/>
      <c r="BR7249" s="1"/>
      <c r="BS7249" s="1"/>
      <c r="BT7249" s="1"/>
      <c r="BU7249" s="4"/>
      <c r="BV7249" s="1"/>
      <c r="BW7249" s="3"/>
      <c r="BX7249" s="4"/>
      <c r="BY7249" s="5"/>
      <c r="BZ7249" s="5"/>
      <c r="CA7249" s="5"/>
      <c r="CB7249" s="5"/>
      <c r="CC7249" s="5"/>
      <c r="CD7249" s="43"/>
    </row>
    <row r="7250" spans="1:82" x14ac:dyDescent="0.25">
      <c r="A7250" s="8"/>
      <c r="B7250" s="5"/>
      <c r="C7250" s="5"/>
      <c r="D7250" s="5"/>
      <c r="E7250" s="5"/>
      <c r="F7250" s="94" t="str">
        <f t="shared" si="1139"/>
        <v/>
      </c>
      <c r="G7250" s="94" t="str">
        <f t="shared" si="1140"/>
        <v/>
      </c>
      <c r="H7250" s="127" t="str">
        <f>IF(A7250&lt;&gt;"",IF(MID(C7250,1,1)="c",$AS$26,IF(MID(C7250,1,1)="r",$AS$41,IF(MID(C7250,1,1)="p",#REF!,#REF!))),"")</f>
        <v/>
      </c>
      <c r="I7250" s="92" t="str">
        <f t="shared" si="1141"/>
        <v/>
      </c>
      <c r="J7250" s="92" t="str">
        <f t="shared" si="1142"/>
        <v/>
      </c>
      <c r="K7250" s="92" t="str">
        <f t="shared" si="1143"/>
        <v/>
      </c>
      <c r="L7250" s="92" t="str">
        <f t="shared" si="1144"/>
        <v/>
      </c>
      <c r="M7250" s="95" t="str">
        <f>IF(A7250&lt;&gt;"",IF(MID(C7250,1,1)="c",SigmaEpsConcrete(I7250,$AN$30:$AN$33,$AR$30:$AR$33,$AS$26,$AS$27,$AS$28,$AQ$20,$AU$19),""),"")</f>
        <v/>
      </c>
      <c r="N7250" s="95" t="str">
        <f>IF(A7250&lt;&gt;"",IF(MID(C7250,1,1)="r",SigmaEpsReinf(J7250,$AS$42:$AS$43,$AS$41,$AS$39,$AS$40,$AQ$38),""),"")</f>
        <v/>
      </c>
      <c r="Q7250" s="92" t="str">
        <f t="shared" si="1146"/>
        <v/>
      </c>
      <c r="R7250" s="92" t="str">
        <f t="shared" si="1147"/>
        <v/>
      </c>
      <c r="U7250" s="5"/>
      <c r="V7250" s="5"/>
      <c r="W7250" s="94" t="str">
        <f t="shared" si="1145"/>
        <v/>
      </c>
      <c r="X7250" s="94" t="str">
        <f t="shared" si="1148"/>
        <v/>
      </c>
      <c r="Y7250" s="5"/>
      <c r="BK7250" s="8"/>
      <c r="BL7250" s="5"/>
      <c r="BM7250" s="5"/>
      <c r="BN7250" s="5"/>
      <c r="BO7250" s="5"/>
      <c r="BP7250" s="1"/>
      <c r="BQ7250" s="1"/>
      <c r="BR7250" s="1"/>
      <c r="BS7250" s="1"/>
      <c r="BT7250" s="1"/>
      <c r="BU7250" s="4"/>
      <c r="BV7250" s="1"/>
      <c r="BW7250" s="3"/>
      <c r="BX7250" s="4"/>
      <c r="BY7250" s="5"/>
      <c r="BZ7250" s="5"/>
      <c r="CA7250" s="5"/>
      <c r="CB7250" s="5"/>
      <c r="CC7250" s="5"/>
      <c r="CD7250" s="43"/>
    </row>
    <row r="7251" spans="1:82" x14ac:dyDescent="0.25">
      <c r="A7251" s="8"/>
      <c r="B7251" s="5"/>
      <c r="C7251" s="5"/>
      <c r="D7251" s="5"/>
      <c r="E7251" s="5"/>
      <c r="F7251" s="94" t="str">
        <f t="shared" si="1139"/>
        <v/>
      </c>
      <c r="G7251" s="94" t="str">
        <f t="shared" si="1140"/>
        <v/>
      </c>
      <c r="H7251" s="127" t="str">
        <f>IF(A7251&lt;&gt;"",IF(MID(C7251,1,1)="c",$AS$26,IF(MID(C7251,1,1)="r",$AS$41,IF(MID(C7251,1,1)="p",#REF!,#REF!))),"")</f>
        <v/>
      </c>
      <c r="I7251" s="92" t="str">
        <f t="shared" si="1141"/>
        <v/>
      </c>
      <c r="J7251" s="92" t="str">
        <f t="shared" si="1142"/>
        <v/>
      </c>
      <c r="K7251" s="92" t="str">
        <f t="shared" si="1143"/>
        <v/>
      </c>
      <c r="L7251" s="92" t="str">
        <f t="shared" si="1144"/>
        <v/>
      </c>
      <c r="M7251" s="95" t="str">
        <f>IF(A7251&lt;&gt;"",IF(MID(C7251,1,1)="c",SigmaEpsConcrete(I7251,$AN$30:$AN$33,$AR$30:$AR$33,$AS$26,$AS$27,$AS$28,$AQ$20,$AU$19),""),"")</f>
        <v/>
      </c>
      <c r="N7251" s="95" t="str">
        <f>IF(A7251&lt;&gt;"",IF(MID(C7251,1,1)="r",SigmaEpsReinf(J7251,$AS$42:$AS$43,$AS$41,$AS$39,$AS$40,$AQ$38),""),"")</f>
        <v/>
      </c>
      <c r="Q7251" s="92" t="str">
        <f t="shared" si="1146"/>
        <v/>
      </c>
      <c r="R7251" s="92" t="str">
        <f t="shared" si="1147"/>
        <v/>
      </c>
      <c r="U7251" s="5"/>
      <c r="V7251" s="5"/>
      <c r="W7251" s="94" t="str">
        <f t="shared" si="1145"/>
        <v/>
      </c>
      <c r="X7251" s="94" t="str">
        <f t="shared" si="1148"/>
        <v/>
      </c>
      <c r="Y7251" s="5"/>
      <c r="BK7251" s="8"/>
      <c r="BL7251" s="5"/>
      <c r="BM7251" s="5"/>
      <c r="BN7251" s="5"/>
      <c r="BO7251" s="5"/>
      <c r="BP7251" s="1"/>
      <c r="BQ7251" s="1"/>
      <c r="BR7251" s="1"/>
      <c r="BS7251" s="1"/>
      <c r="BT7251" s="1"/>
      <c r="BU7251" s="4"/>
      <c r="BV7251" s="1"/>
      <c r="BW7251" s="3"/>
      <c r="BX7251" s="4"/>
      <c r="BY7251" s="5"/>
      <c r="BZ7251" s="5"/>
      <c r="CA7251" s="5"/>
      <c r="CB7251" s="5"/>
      <c r="CC7251" s="5"/>
      <c r="CD7251" s="43"/>
    </row>
    <row r="7252" spans="1:82" x14ac:dyDescent="0.25">
      <c r="A7252" s="8"/>
      <c r="B7252" s="5"/>
      <c r="C7252" s="5"/>
      <c r="D7252" s="5"/>
      <c r="E7252" s="5"/>
      <c r="F7252" s="94" t="str">
        <f t="shared" si="1139"/>
        <v/>
      </c>
      <c r="G7252" s="94" t="str">
        <f t="shared" si="1140"/>
        <v/>
      </c>
      <c r="H7252" s="127" t="str">
        <f>IF(A7252&lt;&gt;"",IF(MID(C7252,1,1)="c",$AS$26,IF(MID(C7252,1,1)="r",$AS$41,IF(MID(C7252,1,1)="p",#REF!,#REF!))),"")</f>
        <v/>
      </c>
      <c r="I7252" s="92" t="str">
        <f t="shared" si="1141"/>
        <v/>
      </c>
      <c r="J7252" s="92" t="str">
        <f t="shared" si="1142"/>
        <v/>
      </c>
      <c r="K7252" s="92" t="str">
        <f t="shared" si="1143"/>
        <v/>
      </c>
      <c r="L7252" s="92" t="str">
        <f t="shared" si="1144"/>
        <v/>
      </c>
      <c r="M7252" s="95" t="str">
        <f>IF(A7252&lt;&gt;"",IF(MID(C7252,1,1)="c",SigmaEpsConcrete(I7252,$AN$30:$AN$33,$AR$30:$AR$33,$AS$26,$AS$27,$AS$28,$AQ$20,$AU$19),""),"")</f>
        <v/>
      </c>
      <c r="N7252" s="95" t="str">
        <f>IF(A7252&lt;&gt;"",IF(MID(C7252,1,1)="r",SigmaEpsReinf(J7252,$AS$42:$AS$43,$AS$41,$AS$39,$AS$40,$AQ$38),""),"")</f>
        <v/>
      </c>
      <c r="Q7252" s="92" t="str">
        <f t="shared" si="1146"/>
        <v/>
      </c>
      <c r="R7252" s="92" t="str">
        <f t="shared" si="1147"/>
        <v/>
      </c>
      <c r="U7252" s="5"/>
      <c r="V7252" s="5"/>
      <c r="W7252" s="94" t="str">
        <f t="shared" si="1145"/>
        <v/>
      </c>
      <c r="X7252" s="94" t="str">
        <f t="shared" si="1148"/>
        <v/>
      </c>
      <c r="Y7252" s="5"/>
      <c r="BK7252" s="8"/>
      <c r="BL7252" s="5"/>
      <c r="BM7252" s="5"/>
      <c r="BN7252" s="5"/>
      <c r="BO7252" s="5"/>
      <c r="BP7252" s="1"/>
      <c r="BQ7252" s="1"/>
      <c r="BR7252" s="1"/>
      <c r="BS7252" s="1"/>
      <c r="BT7252" s="1"/>
      <c r="BU7252" s="4"/>
      <c r="BV7252" s="1"/>
      <c r="BW7252" s="3"/>
      <c r="BX7252" s="4"/>
      <c r="BY7252" s="5"/>
      <c r="BZ7252" s="5"/>
      <c r="CA7252" s="5"/>
      <c r="CB7252" s="5"/>
      <c r="CC7252" s="5"/>
      <c r="CD7252" s="43"/>
    </row>
    <row r="7253" spans="1:82" x14ac:dyDescent="0.25">
      <c r="A7253" s="8"/>
      <c r="B7253" s="5"/>
      <c r="C7253" s="5"/>
      <c r="D7253" s="5"/>
      <c r="E7253" s="5"/>
      <c r="F7253" s="94" t="str">
        <f t="shared" si="1139"/>
        <v/>
      </c>
      <c r="G7253" s="94" t="str">
        <f t="shared" si="1140"/>
        <v/>
      </c>
      <c r="H7253" s="127" t="str">
        <f>IF(A7253&lt;&gt;"",IF(MID(C7253,1,1)="c",$AS$26,IF(MID(C7253,1,1)="r",$AS$41,IF(MID(C7253,1,1)="p",#REF!,#REF!))),"")</f>
        <v/>
      </c>
      <c r="I7253" s="92" t="str">
        <f t="shared" si="1141"/>
        <v/>
      </c>
      <c r="J7253" s="92" t="str">
        <f t="shared" si="1142"/>
        <v/>
      </c>
      <c r="K7253" s="92" t="str">
        <f t="shared" si="1143"/>
        <v/>
      </c>
      <c r="L7253" s="92" t="str">
        <f t="shared" si="1144"/>
        <v/>
      </c>
      <c r="M7253" s="95" t="str">
        <f>IF(A7253&lt;&gt;"",IF(MID(C7253,1,1)="c",SigmaEpsConcrete(I7253,$AN$30:$AN$33,$AR$30:$AR$33,$AS$26,$AS$27,$AS$28,$AQ$20,$AU$19),""),"")</f>
        <v/>
      </c>
      <c r="N7253" s="95" t="str">
        <f>IF(A7253&lt;&gt;"",IF(MID(C7253,1,1)="r",SigmaEpsReinf(J7253,$AS$42:$AS$43,$AS$41,$AS$39,$AS$40,$AQ$38),""),"")</f>
        <v/>
      </c>
      <c r="Q7253" s="92" t="str">
        <f t="shared" si="1146"/>
        <v/>
      </c>
      <c r="R7253" s="92" t="str">
        <f t="shared" si="1147"/>
        <v/>
      </c>
      <c r="U7253" s="5"/>
      <c r="V7253" s="5"/>
      <c r="W7253" s="94" t="str">
        <f t="shared" si="1145"/>
        <v/>
      </c>
      <c r="X7253" s="94" t="str">
        <f t="shared" si="1148"/>
        <v/>
      </c>
      <c r="Y7253" s="5"/>
      <c r="BK7253" s="8"/>
      <c r="BL7253" s="5"/>
      <c r="BM7253" s="5"/>
      <c r="BN7253" s="5"/>
      <c r="BO7253" s="5"/>
      <c r="BP7253" s="1"/>
      <c r="BQ7253" s="1"/>
      <c r="BR7253" s="1"/>
      <c r="BS7253" s="1"/>
      <c r="BT7253" s="1"/>
      <c r="BU7253" s="4"/>
      <c r="BV7253" s="1"/>
      <c r="BW7253" s="3"/>
      <c r="BX7253" s="4"/>
      <c r="BY7253" s="5"/>
      <c r="BZ7253" s="5"/>
      <c r="CA7253" s="5"/>
      <c r="CB7253" s="5"/>
      <c r="CC7253" s="5"/>
      <c r="CD7253" s="43"/>
    </row>
    <row r="7254" spans="1:82" x14ac:dyDescent="0.25">
      <c r="A7254" s="8"/>
      <c r="B7254" s="5"/>
      <c r="C7254" s="5"/>
      <c r="D7254" s="5"/>
      <c r="E7254" s="5"/>
      <c r="F7254" s="94" t="str">
        <f t="shared" si="1139"/>
        <v/>
      </c>
      <c r="G7254" s="94" t="str">
        <f t="shared" si="1140"/>
        <v/>
      </c>
      <c r="H7254" s="127" t="str">
        <f>IF(A7254&lt;&gt;"",IF(MID(C7254,1,1)="c",$AS$26,IF(MID(C7254,1,1)="r",$AS$41,IF(MID(C7254,1,1)="p",#REF!,#REF!))),"")</f>
        <v/>
      </c>
      <c r="I7254" s="92" t="str">
        <f t="shared" si="1141"/>
        <v/>
      </c>
      <c r="J7254" s="92" t="str">
        <f t="shared" si="1142"/>
        <v/>
      </c>
      <c r="K7254" s="92" t="str">
        <f t="shared" si="1143"/>
        <v/>
      </c>
      <c r="L7254" s="92" t="str">
        <f t="shared" si="1144"/>
        <v/>
      </c>
      <c r="M7254" s="95" t="str">
        <f>IF(A7254&lt;&gt;"",IF(MID(C7254,1,1)="c",SigmaEpsConcrete(I7254,$AN$30:$AN$33,$AR$30:$AR$33,$AS$26,$AS$27,$AS$28,$AQ$20,$AU$19),""),"")</f>
        <v/>
      </c>
      <c r="N7254" s="95" t="str">
        <f>IF(A7254&lt;&gt;"",IF(MID(C7254,1,1)="r",SigmaEpsReinf(J7254,$AS$42:$AS$43,$AS$41,$AS$39,$AS$40,$AQ$38),""),"")</f>
        <v/>
      </c>
      <c r="Q7254" s="92" t="str">
        <f t="shared" si="1146"/>
        <v/>
      </c>
      <c r="R7254" s="92" t="str">
        <f t="shared" si="1147"/>
        <v/>
      </c>
      <c r="U7254" s="5"/>
      <c r="V7254" s="5"/>
      <c r="W7254" s="94" t="str">
        <f t="shared" si="1145"/>
        <v/>
      </c>
      <c r="X7254" s="94" t="str">
        <f t="shared" si="1148"/>
        <v/>
      </c>
      <c r="Y7254" s="5"/>
      <c r="BK7254" s="8"/>
      <c r="BL7254" s="5"/>
      <c r="BM7254" s="5"/>
      <c r="BN7254" s="5"/>
      <c r="BO7254" s="5"/>
      <c r="BP7254" s="1"/>
      <c r="BQ7254" s="1"/>
      <c r="BR7254" s="1"/>
      <c r="BS7254" s="1"/>
      <c r="BT7254" s="1"/>
      <c r="BU7254" s="4"/>
      <c r="BV7254" s="1"/>
      <c r="BW7254" s="3"/>
      <c r="BX7254" s="4"/>
      <c r="BY7254" s="5"/>
      <c r="BZ7254" s="5"/>
      <c r="CA7254" s="5"/>
      <c r="CB7254" s="5"/>
      <c r="CC7254" s="5"/>
      <c r="CD7254" s="43"/>
    </row>
    <row r="7255" spans="1:82" x14ac:dyDescent="0.25">
      <c r="A7255" s="8"/>
      <c r="B7255" s="5"/>
      <c r="C7255" s="5"/>
      <c r="D7255" s="5"/>
      <c r="E7255" s="5"/>
      <c r="F7255" s="94" t="str">
        <f t="shared" si="1139"/>
        <v/>
      </c>
      <c r="G7255" s="94" t="str">
        <f t="shared" si="1140"/>
        <v/>
      </c>
      <c r="H7255" s="127" t="str">
        <f>IF(A7255&lt;&gt;"",IF(MID(C7255,1,1)="c",$AS$26,IF(MID(C7255,1,1)="r",$AS$41,IF(MID(C7255,1,1)="p",#REF!,#REF!))),"")</f>
        <v/>
      </c>
      <c r="I7255" s="92" t="str">
        <f t="shared" si="1141"/>
        <v/>
      </c>
      <c r="J7255" s="92" t="str">
        <f t="shared" si="1142"/>
        <v/>
      </c>
      <c r="K7255" s="92" t="str">
        <f t="shared" si="1143"/>
        <v/>
      </c>
      <c r="L7255" s="92" t="str">
        <f t="shared" si="1144"/>
        <v/>
      </c>
      <c r="M7255" s="95" t="str">
        <f>IF(A7255&lt;&gt;"",IF(MID(C7255,1,1)="c",SigmaEpsConcrete(I7255,$AN$30:$AN$33,$AR$30:$AR$33,$AS$26,$AS$27,$AS$28,$AQ$20,$AU$19),""),"")</f>
        <v/>
      </c>
      <c r="N7255" s="95" t="str">
        <f>IF(A7255&lt;&gt;"",IF(MID(C7255,1,1)="r",SigmaEpsReinf(J7255,$AS$42:$AS$43,$AS$41,$AS$39,$AS$40,$AQ$38),""),"")</f>
        <v/>
      </c>
      <c r="Q7255" s="92" t="str">
        <f t="shared" si="1146"/>
        <v/>
      </c>
      <c r="R7255" s="92" t="str">
        <f t="shared" si="1147"/>
        <v/>
      </c>
      <c r="U7255" s="5"/>
      <c r="V7255" s="5"/>
      <c r="W7255" s="94" t="str">
        <f t="shared" si="1145"/>
        <v/>
      </c>
      <c r="X7255" s="94" t="str">
        <f t="shared" si="1148"/>
        <v/>
      </c>
      <c r="Y7255" s="5"/>
      <c r="BK7255" s="8"/>
      <c r="BL7255" s="5"/>
      <c r="BM7255" s="5"/>
      <c r="BN7255" s="5"/>
      <c r="BO7255" s="5"/>
      <c r="BP7255" s="1"/>
      <c r="BQ7255" s="1"/>
      <c r="BR7255" s="1"/>
      <c r="BS7255" s="1"/>
      <c r="BT7255" s="1"/>
      <c r="BU7255" s="4"/>
      <c r="BV7255" s="1"/>
      <c r="BW7255" s="3"/>
      <c r="BX7255" s="4"/>
      <c r="BY7255" s="5"/>
      <c r="BZ7255" s="5"/>
      <c r="CA7255" s="5"/>
      <c r="CB7255" s="5"/>
      <c r="CC7255" s="5"/>
      <c r="CD7255" s="43"/>
    </row>
    <row r="7256" spans="1:82" x14ac:dyDescent="0.25">
      <c r="A7256" s="8"/>
      <c r="B7256" s="5"/>
      <c r="C7256" s="5"/>
      <c r="D7256" s="5"/>
      <c r="E7256" s="5"/>
      <c r="F7256" s="94" t="str">
        <f t="shared" si="1139"/>
        <v/>
      </c>
      <c r="G7256" s="94" t="str">
        <f t="shared" si="1140"/>
        <v/>
      </c>
      <c r="H7256" s="127" t="str">
        <f>IF(A7256&lt;&gt;"",IF(MID(C7256,1,1)="c",$AS$26,IF(MID(C7256,1,1)="r",$AS$41,IF(MID(C7256,1,1)="p",#REF!,#REF!))),"")</f>
        <v/>
      </c>
      <c r="I7256" s="92" t="str">
        <f t="shared" si="1141"/>
        <v/>
      </c>
      <c r="J7256" s="92" t="str">
        <f t="shared" si="1142"/>
        <v/>
      </c>
      <c r="K7256" s="92" t="str">
        <f t="shared" si="1143"/>
        <v/>
      </c>
      <c r="L7256" s="92" t="str">
        <f t="shared" si="1144"/>
        <v/>
      </c>
      <c r="M7256" s="95" t="str">
        <f>IF(A7256&lt;&gt;"",IF(MID(C7256,1,1)="c",SigmaEpsConcrete(I7256,$AN$30:$AN$33,$AR$30:$AR$33,$AS$26,$AS$27,$AS$28,$AQ$20,$AU$19),""),"")</f>
        <v/>
      </c>
      <c r="N7256" s="95" t="str">
        <f>IF(A7256&lt;&gt;"",IF(MID(C7256,1,1)="r",SigmaEpsReinf(J7256,$AS$42:$AS$43,$AS$41,$AS$39,$AS$40,$AQ$38),""),"")</f>
        <v/>
      </c>
      <c r="Q7256" s="92" t="str">
        <f t="shared" si="1146"/>
        <v/>
      </c>
      <c r="R7256" s="92" t="str">
        <f t="shared" si="1147"/>
        <v/>
      </c>
      <c r="U7256" s="5"/>
      <c r="V7256" s="5"/>
      <c r="W7256" s="94" t="str">
        <f t="shared" si="1145"/>
        <v/>
      </c>
      <c r="X7256" s="94" t="str">
        <f t="shared" si="1148"/>
        <v/>
      </c>
      <c r="Y7256" s="5"/>
      <c r="BK7256" s="8"/>
      <c r="BL7256" s="5"/>
      <c r="BM7256" s="5"/>
      <c r="BN7256" s="5"/>
      <c r="BO7256" s="5"/>
      <c r="BP7256" s="1"/>
      <c r="BQ7256" s="1"/>
      <c r="BR7256" s="1"/>
      <c r="BS7256" s="1"/>
      <c r="BT7256" s="1"/>
      <c r="BU7256" s="4"/>
      <c r="BV7256" s="1"/>
      <c r="BW7256" s="3"/>
      <c r="BX7256" s="4"/>
      <c r="BY7256" s="5"/>
      <c r="BZ7256" s="5"/>
      <c r="CA7256" s="5"/>
      <c r="CB7256" s="5"/>
      <c r="CC7256" s="5"/>
      <c r="CD7256" s="43"/>
    </row>
    <row r="7257" spans="1:82" x14ac:dyDescent="0.25">
      <c r="A7257" s="8"/>
      <c r="B7257" s="5"/>
      <c r="C7257" s="5"/>
      <c r="D7257" s="5"/>
      <c r="E7257" s="5"/>
      <c r="F7257" s="94" t="str">
        <f t="shared" si="1139"/>
        <v/>
      </c>
      <c r="G7257" s="94" t="str">
        <f t="shared" si="1140"/>
        <v/>
      </c>
      <c r="H7257" s="127" t="str">
        <f>IF(A7257&lt;&gt;"",IF(MID(C7257,1,1)="c",$AS$26,IF(MID(C7257,1,1)="r",$AS$41,IF(MID(C7257,1,1)="p",#REF!,#REF!))),"")</f>
        <v/>
      </c>
      <c r="I7257" s="92" t="str">
        <f t="shared" si="1141"/>
        <v/>
      </c>
      <c r="J7257" s="92" t="str">
        <f t="shared" si="1142"/>
        <v/>
      </c>
      <c r="K7257" s="92" t="str">
        <f t="shared" si="1143"/>
        <v/>
      </c>
      <c r="L7257" s="92" t="str">
        <f t="shared" si="1144"/>
        <v/>
      </c>
      <c r="M7257" s="95" t="str">
        <f>IF(A7257&lt;&gt;"",IF(MID(C7257,1,1)="c",SigmaEpsConcrete(I7257,$AN$30:$AN$33,$AR$30:$AR$33,$AS$26,$AS$27,$AS$28,$AQ$20,$AU$19),""),"")</f>
        <v/>
      </c>
      <c r="N7257" s="95" t="str">
        <f>IF(A7257&lt;&gt;"",IF(MID(C7257,1,1)="r",SigmaEpsReinf(J7257,$AS$42:$AS$43,$AS$41,$AS$39,$AS$40,$AQ$38),""),"")</f>
        <v/>
      </c>
      <c r="Q7257" s="92" t="str">
        <f t="shared" si="1146"/>
        <v/>
      </c>
      <c r="R7257" s="92" t="str">
        <f t="shared" si="1147"/>
        <v/>
      </c>
      <c r="U7257" s="5"/>
      <c r="V7257" s="5"/>
      <c r="W7257" s="94" t="str">
        <f t="shared" si="1145"/>
        <v/>
      </c>
      <c r="X7257" s="94" t="str">
        <f t="shared" si="1148"/>
        <v/>
      </c>
      <c r="Y7257" s="5"/>
      <c r="BK7257" s="8"/>
      <c r="BL7257" s="5"/>
      <c r="BM7257" s="5"/>
      <c r="BN7257" s="5"/>
      <c r="BO7257" s="5"/>
      <c r="BP7257" s="1"/>
      <c r="BQ7257" s="1"/>
      <c r="BR7257" s="1"/>
      <c r="BS7257" s="1"/>
      <c r="BT7257" s="1"/>
      <c r="BU7257" s="4"/>
      <c r="BV7257" s="1"/>
      <c r="BW7257" s="3"/>
      <c r="BX7257" s="4"/>
      <c r="BY7257" s="5"/>
      <c r="BZ7257" s="5"/>
      <c r="CA7257" s="5"/>
      <c r="CB7257" s="5"/>
      <c r="CC7257" s="5"/>
      <c r="CD7257" s="43"/>
    </row>
    <row r="7258" spans="1:82" x14ac:dyDescent="0.25">
      <c r="A7258" s="8"/>
      <c r="B7258" s="5"/>
      <c r="C7258" s="5"/>
      <c r="D7258" s="5"/>
      <c r="E7258" s="5"/>
      <c r="F7258" s="94" t="str">
        <f t="shared" si="1139"/>
        <v/>
      </c>
      <c r="G7258" s="94" t="str">
        <f t="shared" si="1140"/>
        <v/>
      </c>
      <c r="H7258" s="127" t="str">
        <f>IF(A7258&lt;&gt;"",IF(MID(C7258,1,1)="c",$AS$26,IF(MID(C7258,1,1)="r",$AS$41,IF(MID(C7258,1,1)="p",#REF!,#REF!))),"")</f>
        <v/>
      </c>
      <c r="I7258" s="92" t="str">
        <f t="shared" si="1141"/>
        <v/>
      </c>
      <c r="J7258" s="92" t="str">
        <f t="shared" si="1142"/>
        <v/>
      </c>
      <c r="K7258" s="92" t="str">
        <f t="shared" si="1143"/>
        <v/>
      </c>
      <c r="L7258" s="92" t="str">
        <f t="shared" si="1144"/>
        <v/>
      </c>
      <c r="M7258" s="95" t="str">
        <f>IF(A7258&lt;&gt;"",IF(MID(C7258,1,1)="c",SigmaEpsConcrete(I7258,$AN$30:$AN$33,$AR$30:$AR$33,$AS$26,$AS$27,$AS$28,$AQ$20,$AU$19),""),"")</f>
        <v/>
      </c>
      <c r="N7258" s="95" t="str">
        <f>IF(A7258&lt;&gt;"",IF(MID(C7258,1,1)="r",SigmaEpsReinf(J7258,$AS$42:$AS$43,$AS$41,$AS$39,$AS$40,$AQ$38),""),"")</f>
        <v/>
      </c>
      <c r="Q7258" s="92" t="str">
        <f t="shared" si="1146"/>
        <v/>
      </c>
      <c r="R7258" s="92" t="str">
        <f t="shared" si="1147"/>
        <v/>
      </c>
      <c r="U7258" s="5"/>
      <c r="V7258" s="5"/>
      <c r="W7258" s="94" t="str">
        <f t="shared" si="1145"/>
        <v/>
      </c>
      <c r="X7258" s="94" t="str">
        <f t="shared" si="1148"/>
        <v/>
      </c>
      <c r="Y7258" s="5"/>
      <c r="BK7258" s="8"/>
      <c r="BL7258" s="5"/>
      <c r="BM7258" s="5"/>
      <c r="BN7258" s="5"/>
      <c r="BO7258" s="5"/>
      <c r="BP7258" s="1"/>
      <c r="BQ7258" s="1"/>
      <c r="BR7258" s="1"/>
      <c r="BS7258" s="1"/>
      <c r="BT7258" s="1"/>
      <c r="BU7258" s="4"/>
      <c r="BV7258" s="1"/>
      <c r="BW7258" s="3"/>
      <c r="BX7258" s="4"/>
      <c r="BY7258" s="5"/>
      <c r="BZ7258" s="5"/>
      <c r="CA7258" s="5"/>
      <c r="CB7258" s="5"/>
      <c r="CC7258" s="5"/>
      <c r="CD7258" s="43"/>
    </row>
    <row r="7259" spans="1:82" x14ac:dyDescent="0.25">
      <c r="A7259" s="8"/>
      <c r="B7259" s="5"/>
      <c r="C7259" s="5"/>
      <c r="D7259" s="5"/>
      <c r="E7259" s="5"/>
      <c r="F7259" s="94" t="str">
        <f t="shared" si="1139"/>
        <v/>
      </c>
      <c r="G7259" s="94" t="str">
        <f t="shared" si="1140"/>
        <v/>
      </c>
      <c r="H7259" s="127" t="str">
        <f>IF(A7259&lt;&gt;"",IF(MID(C7259,1,1)="c",$AS$26,IF(MID(C7259,1,1)="r",$AS$41,IF(MID(C7259,1,1)="p",#REF!,#REF!))),"")</f>
        <v/>
      </c>
      <c r="I7259" s="92" t="str">
        <f t="shared" si="1141"/>
        <v/>
      </c>
      <c r="J7259" s="92" t="str">
        <f t="shared" si="1142"/>
        <v/>
      </c>
      <c r="K7259" s="92" t="str">
        <f t="shared" si="1143"/>
        <v/>
      </c>
      <c r="L7259" s="92" t="str">
        <f t="shared" si="1144"/>
        <v/>
      </c>
      <c r="M7259" s="95" t="str">
        <f>IF(A7259&lt;&gt;"",IF(MID(C7259,1,1)="c",SigmaEpsConcrete(I7259,$AN$30:$AN$33,$AR$30:$AR$33,$AS$26,$AS$27,$AS$28,$AQ$20,$AU$19),""),"")</f>
        <v/>
      </c>
      <c r="N7259" s="95" t="str">
        <f>IF(A7259&lt;&gt;"",IF(MID(C7259,1,1)="r",SigmaEpsReinf(J7259,$AS$42:$AS$43,$AS$41,$AS$39,$AS$40,$AQ$38),""),"")</f>
        <v/>
      </c>
      <c r="Q7259" s="92" t="str">
        <f t="shared" si="1146"/>
        <v/>
      </c>
      <c r="R7259" s="92" t="str">
        <f t="shared" si="1147"/>
        <v/>
      </c>
      <c r="U7259" s="5"/>
      <c r="V7259" s="5"/>
      <c r="W7259" s="94" t="str">
        <f t="shared" si="1145"/>
        <v/>
      </c>
      <c r="X7259" s="94" t="str">
        <f t="shared" si="1148"/>
        <v/>
      </c>
      <c r="Y7259" s="5"/>
      <c r="BK7259" s="8"/>
      <c r="BL7259" s="5"/>
      <c r="BM7259" s="5"/>
      <c r="BN7259" s="5"/>
      <c r="BO7259" s="5"/>
      <c r="BP7259" s="1"/>
      <c r="BQ7259" s="1"/>
      <c r="BR7259" s="1"/>
      <c r="BS7259" s="1"/>
      <c r="BT7259" s="1"/>
      <c r="BU7259" s="4"/>
      <c r="BV7259" s="1"/>
      <c r="BW7259" s="3"/>
      <c r="BX7259" s="4"/>
      <c r="BY7259" s="5"/>
      <c r="BZ7259" s="5"/>
      <c r="CA7259" s="5"/>
      <c r="CB7259" s="5"/>
      <c r="CC7259" s="5"/>
      <c r="CD7259" s="43"/>
    </row>
    <row r="7260" spans="1:82" x14ac:dyDescent="0.25">
      <c r="A7260" s="8"/>
      <c r="B7260" s="5"/>
      <c r="C7260" s="5"/>
      <c r="D7260" s="5"/>
      <c r="E7260" s="5"/>
      <c r="F7260" s="94" t="str">
        <f t="shared" si="1139"/>
        <v/>
      </c>
      <c r="G7260" s="94" t="str">
        <f t="shared" si="1140"/>
        <v/>
      </c>
      <c r="H7260" s="127" t="str">
        <f>IF(A7260&lt;&gt;"",IF(MID(C7260,1,1)="c",$AS$26,IF(MID(C7260,1,1)="r",$AS$41,IF(MID(C7260,1,1)="p",#REF!,#REF!))),"")</f>
        <v/>
      </c>
      <c r="I7260" s="92" t="str">
        <f t="shared" si="1141"/>
        <v/>
      </c>
      <c r="J7260" s="92" t="str">
        <f t="shared" si="1142"/>
        <v/>
      </c>
      <c r="K7260" s="92" t="str">
        <f t="shared" si="1143"/>
        <v/>
      </c>
      <c r="L7260" s="92" t="str">
        <f t="shared" si="1144"/>
        <v/>
      </c>
      <c r="M7260" s="95" t="str">
        <f>IF(A7260&lt;&gt;"",IF(MID(C7260,1,1)="c",SigmaEpsConcrete(I7260,$AN$30:$AN$33,$AR$30:$AR$33,$AS$26,$AS$27,$AS$28,$AQ$20,$AU$19),""),"")</f>
        <v/>
      </c>
      <c r="N7260" s="95" t="str">
        <f>IF(A7260&lt;&gt;"",IF(MID(C7260,1,1)="r",SigmaEpsReinf(J7260,$AS$42:$AS$43,$AS$41,$AS$39,$AS$40,$AQ$38),""),"")</f>
        <v/>
      </c>
      <c r="Q7260" s="92" t="str">
        <f t="shared" si="1146"/>
        <v/>
      </c>
      <c r="R7260" s="92" t="str">
        <f t="shared" si="1147"/>
        <v/>
      </c>
      <c r="U7260" s="5"/>
      <c r="V7260" s="5"/>
      <c r="W7260" s="94" t="str">
        <f t="shared" si="1145"/>
        <v/>
      </c>
      <c r="X7260" s="94" t="str">
        <f t="shared" si="1148"/>
        <v/>
      </c>
      <c r="Y7260" s="5"/>
      <c r="BK7260" s="8"/>
      <c r="BL7260" s="5"/>
      <c r="BM7260" s="5"/>
      <c r="BN7260" s="5"/>
      <c r="BO7260" s="5"/>
      <c r="BP7260" s="1"/>
      <c r="BQ7260" s="1"/>
      <c r="BR7260" s="1"/>
      <c r="BS7260" s="1"/>
      <c r="BT7260" s="1"/>
      <c r="BU7260" s="4"/>
      <c r="BV7260" s="1"/>
      <c r="BW7260" s="3"/>
      <c r="BX7260" s="4"/>
      <c r="BY7260" s="5"/>
      <c r="BZ7260" s="5"/>
      <c r="CA7260" s="5"/>
      <c r="CB7260" s="5"/>
      <c r="CC7260" s="5"/>
      <c r="CD7260" s="43"/>
    </row>
    <row r="7261" spans="1:82" x14ac:dyDescent="0.25">
      <c r="A7261" s="8"/>
      <c r="B7261" s="5"/>
      <c r="C7261" s="5"/>
      <c r="D7261" s="5"/>
      <c r="E7261" s="5"/>
      <c r="F7261" s="94" t="str">
        <f t="shared" si="1139"/>
        <v/>
      </c>
      <c r="G7261" s="94" t="str">
        <f t="shared" si="1140"/>
        <v/>
      </c>
      <c r="H7261" s="127" t="str">
        <f>IF(A7261&lt;&gt;"",IF(MID(C7261,1,1)="c",$AS$26,IF(MID(C7261,1,1)="r",$AS$41,IF(MID(C7261,1,1)="p",#REF!,#REF!))),"")</f>
        <v/>
      </c>
      <c r="I7261" s="92" t="str">
        <f t="shared" si="1141"/>
        <v/>
      </c>
      <c r="J7261" s="92" t="str">
        <f t="shared" si="1142"/>
        <v/>
      </c>
      <c r="K7261" s="92" t="str">
        <f t="shared" si="1143"/>
        <v/>
      </c>
      <c r="L7261" s="92" t="str">
        <f t="shared" si="1144"/>
        <v/>
      </c>
      <c r="M7261" s="95" t="str">
        <f>IF(A7261&lt;&gt;"",IF(MID(C7261,1,1)="c",SigmaEpsConcrete(I7261,$AN$30:$AN$33,$AR$30:$AR$33,$AS$26,$AS$27,$AS$28,$AQ$20,$AU$19),""),"")</f>
        <v/>
      </c>
      <c r="N7261" s="95" t="str">
        <f>IF(A7261&lt;&gt;"",IF(MID(C7261,1,1)="r",SigmaEpsReinf(J7261,$AS$42:$AS$43,$AS$41,$AS$39,$AS$40,$AQ$38),""),"")</f>
        <v/>
      </c>
      <c r="Q7261" s="92" t="str">
        <f t="shared" si="1146"/>
        <v/>
      </c>
      <c r="R7261" s="92" t="str">
        <f t="shared" si="1147"/>
        <v/>
      </c>
      <c r="U7261" s="5"/>
      <c r="V7261" s="5"/>
      <c r="W7261" s="94" t="str">
        <f t="shared" si="1145"/>
        <v/>
      </c>
      <c r="X7261" s="94" t="str">
        <f t="shared" si="1148"/>
        <v/>
      </c>
      <c r="Y7261" s="5"/>
      <c r="BK7261" s="8"/>
      <c r="BL7261" s="5"/>
      <c r="BM7261" s="5"/>
      <c r="BN7261" s="5"/>
      <c r="BO7261" s="5"/>
      <c r="BP7261" s="1"/>
      <c r="BQ7261" s="1"/>
      <c r="BR7261" s="1"/>
      <c r="BS7261" s="1"/>
      <c r="BT7261" s="1"/>
      <c r="BU7261" s="4"/>
      <c r="BV7261" s="1"/>
      <c r="BW7261" s="3"/>
      <c r="BX7261" s="4"/>
      <c r="BY7261" s="5"/>
      <c r="BZ7261" s="5"/>
      <c r="CA7261" s="5"/>
      <c r="CB7261" s="5"/>
      <c r="CC7261" s="5"/>
      <c r="CD7261" s="43"/>
    </row>
    <row r="7262" spans="1:82" x14ac:dyDescent="0.25">
      <c r="A7262" s="8"/>
      <c r="B7262" s="5"/>
      <c r="C7262" s="5"/>
      <c r="D7262" s="5"/>
      <c r="E7262" s="5"/>
      <c r="F7262" s="94" t="str">
        <f t="shared" si="1139"/>
        <v/>
      </c>
      <c r="G7262" s="94" t="str">
        <f t="shared" si="1140"/>
        <v/>
      </c>
      <c r="H7262" s="127" t="str">
        <f>IF(A7262&lt;&gt;"",IF(MID(C7262,1,1)="c",$AS$26,IF(MID(C7262,1,1)="r",$AS$41,IF(MID(C7262,1,1)="p",#REF!,#REF!))),"")</f>
        <v/>
      </c>
      <c r="I7262" s="92" t="str">
        <f t="shared" si="1141"/>
        <v/>
      </c>
      <c r="J7262" s="92" t="str">
        <f t="shared" si="1142"/>
        <v/>
      </c>
      <c r="K7262" s="92" t="str">
        <f t="shared" si="1143"/>
        <v/>
      </c>
      <c r="L7262" s="92" t="str">
        <f t="shared" si="1144"/>
        <v/>
      </c>
      <c r="M7262" s="95" t="str">
        <f>IF(A7262&lt;&gt;"",IF(MID(C7262,1,1)="c",SigmaEpsConcrete(I7262,$AN$30:$AN$33,$AR$30:$AR$33,$AS$26,$AS$27,$AS$28,$AQ$20,$AU$19),""),"")</f>
        <v/>
      </c>
      <c r="N7262" s="95" t="str">
        <f>IF(A7262&lt;&gt;"",IF(MID(C7262,1,1)="r",SigmaEpsReinf(J7262,$AS$42:$AS$43,$AS$41,$AS$39,$AS$40,$AQ$38),""),"")</f>
        <v/>
      </c>
      <c r="Q7262" s="92" t="str">
        <f t="shared" si="1146"/>
        <v/>
      </c>
      <c r="R7262" s="92" t="str">
        <f t="shared" si="1147"/>
        <v/>
      </c>
      <c r="U7262" s="5"/>
      <c r="V7262" s="5"/>
      <c r="W7262" s="94" t="str">
        <f t="shared" si="1145"/>
        <v/>
      </c>
      <c r="X7262" s="94" t="str">
        <f t="shared" si="1148"/>
        <v/>
      </c>
      <c r="Y7262" s="5"/>
      <c r="BK7262" s="8"/>
      <c r="BL7262" s="5"/>
      <c r="BM7262" s="5"/>
      <c r="BN7262" s="5"/>
      <c r="BO7262" s="5"/>
      <c r="BP7262" s="1"/>
      <c r="BQ7262" s="1"/>
      <c r="BR7262" s="1"/>
      <c r="BS7262" s="1"/>
      <c r="BT7262" s="1"/>
      <c r="BU7262" s="4"/>
      <c r="BV7262" s="1"/>
      <c r="BW7262" s="3"/>
      <c r="BX7262" s="4"/>
      <c r="BY7262" s="5"/>
      <c r="BZ7262" s="5"/>
      <c r="CA7262" s="5"/>
      <c r="CB7262" s="5"/>
      <c r="CC7262" s="5"/>
      <c r="CD7262" s="43"/>
    </row>
    <row r="7263" spans="1:82" x14ac:dyDescent="0.25">
      <c r="A7263" s="8"/>
      <c r="B7263" s="5"/>
      <c r="C7263" s="5"/>
      <c r="D7263" s="5"/>
      <c r="E7263" s="5"/>
      <c r="F7263" s="94" t="str">
        <f t="shared" si="1139"/>
        <v/>
      </c>
      <c r="G7263" s="94" t="str">
        <f t="shared" si="1140"/>
        <v/>
      </c>
      <c r="H7263" s="127" t="str">
        <f>IF(A7263&lt;&gt;"",IF(MID(C7263,1,1)="c",$AS$26,IF(MID(C7263,1,1)="r",$AS$41,IF(MID(C7263,1,1)="p",#REF!,#REF!))),"")</f>
        <v/>
      </c>
      <c r="I7263" s="92" t="str">
        <f t="shared" si="1141"/>
        <v/>
      </c>
      <c r="J7263" s="92" t="str">
        <f t="shared" si="1142"/>
        <v/>
      </c>
      <c r="K7263" s="92" t="str">
        <f t="shared" si="1143"/>
        <v/>
      </c>
      <c r="L7263" s="92" t="str">
        <f t="shared" si="1144"/>
        <v/>
      </c>
      <c r="M7263" s="95" t="str">
        <f>IF(A7263&lt;&gt;"",IF(MID(C7263,1,1)="c",SigmaEpsConcrete(I7263,$AN$30:$AN$33,$AR$30:$AR$33,$AS$26,$AS$27,$AS$28,$AQ$20,$AU$19),""),"")</f>
        <v/>
      </c>
      <c r="N7263" s="95" t="str">
        <f>IF(A7263&lt;&gt;"",IF(MID(C7263,1,1)="r",SigmaEpsReinf(J7263,$AS$42:$AS$43,$AS$41,$AS$39,$AS$40,$AQ$38),""),"")</f>
        <v/>
      </c>
      <c r="Q7263" s="92" t="str">
        <f t="shared" si="1146"/>
        <v/>
      </c>
      <c r="R7263" s="92" t="str">
        <f t="shared" si="1147"/>
        <v/>
      </c>
      <c r="U7263" s="5"/>
      <c r="V7263" s="5"/>
      <c r="W7263" s="94" t="str">
        <f t="shared" si="1145"/>
        <v/>
      </c>
      <c r="X7263" s="94" t="str">
        <f t="shared" si="1148"/>
        <v/>
      </c>
      <c r="Y7263" s="5"/>
      <c r="BK7263" s="8"/>
      <c r="BL7263" s="5"/>
      <c r="BM7263" s="5"/>
      <c r="BN7263" s="5"/>
      <c r="BO7263" s="5"/>
      <c r="BP7263" s="1"/>
      <c r="BQ7263" s="1"/>
      <c r="BR7263" s="1"/>
      <c r="BS7263" s="1"/>
      <c r="BT7263" s="1"/>
      <c r="BU7263" s="4"/>
      <c r="BV7263" s="1"/>
      <c r="BW7263" s="3"/>
      <c r="BX7263" s="4"/>
      <c r="BY7263" s="5"/>
      <c r="BZ7263" s="5"/>
      <c r="CA7263" s="5"/>
      <c r="CB7263" s="5"/>
      <c r="CC7263" s="5"/>
      <c r="CD7263" s="43"/>
    </row>
    <row r="7264" spans="1:82" x14ac:dyDescent="0.25">
      <c r="A7264" s="8"/>
      <c r="B7264" s="5"/>
      <c r="C7264" s="5"/>
      <c r="D7264" s="5"/>
      <c r="E7264" s="5"/>
      <c r="F7264" s="94" t="str">
        <f t="shared" si="1139"/>
        <v/>
      </c>
      <c r="G7264" s="94" t="str">
        <f t="shared" si="1140"/>
        <v/>
      </c>
      <c r="H7264" s="127" t="str">
        <f>IF(A7264&lt;&gt;"",IF(MID(C7264,1,1)="c",$AS$26,IF(MID(C7264,1,1)="r",$AS$41,IF(MID(C7264,1,1)="p",#REF!,#REF!))),"")</f>
        <v/>
      </c>
      <c r="I7264" s="92" t="str">
        <f t="shared" si="1141"/>
        <v/>
      </c>
      <c r="J7264" s="92" t="str">
        <f t="shared" si="1142"/>
        <v/>
      </c>
      <c r="K7264" s="92" t="str">
        <f t="shared" si="1143"/>
        <v/>
      </c>
      <c r="L7264" s="92" t="str">
        <f t="shared" si="1144"/>
        <v/>
      </c>
      <c r="M7264" s="95" t="str">
        <f>IF(A7264&lt;&gt;"",IF(MID(C7264,1,1)="c",SigmaEpsConcrete(I7264,$AN$30:$AN$33,$AR$30:$AR$33,$AS$26,$AS$27,$AS$28,$AQ$20,$AU$19),""),"")</f>
        <v/>
      </c>
      <c r="N7264" s="95" t="str">
        <f>IF(A7264&lt;&gt;"",IF(MID(C7264,1,1)="r",SigmaEpsReinf(J7264,$AS$42:$AS$43,$AS$41,$AS$39,$AS$40,$AQ$38),""),"")</f>
        <v/>
      </c>
      <c r="Q7264" s="92" t="str">
        <f t="shared" si="1146"/>
        <v/>
      </c>
      <c r="R7264" s="92" t="str">
        <f t="shared" si="1147"/>
        <v/>
      </c>
      <c r="U7264" s="5"/>
      <c r="V7264" s="5"/>
      <c r="W7264" s="94" t="str">
        <f t="shared" si="1145"/>
        <v/>
      </c>
      <c r="X7264" s="94" t="str">
        <f t="shared" si="1148"/>
        <v/>
      </c>
      <c r="Y7264" s="5"/>
      <c r="BK7264" s="8"/>
      <c r="BL7264" s="5"/>
      <c r="BM7264" s="5"/>
      <c r="BN7264" s="5"/>
      <c r="BO7264" s="5"/>
      <c r="BP7264" s="1"/>
      <c r="BQ7264" s="1"/>
      <c r="BR7264" s="1"/>
      <c r="BS7264" s="1"/>
      <c r="BT7264" s="1"/>
      <c r="BU7264" s="4"/>
      <c r="BV7264" s="1"/>
      <c r="BW7264" s="3"/>
      <c r="BX7264" s="4"/>
      <c r="BY7264" s="5"/>
      <c r="BZ7264" s="5"/>
      <c r="CA7264" s="5"/>
      <c r="CB7264" s="5"/>
      <c r="CC7264" s="5"/>
      <c r="CD7264" s="43"/>
    </row>
    <row r="7265" spans="1:82" x14ac:dyDescent="0.25">
      <c r="A7265" s="8"/>
      <c r="B7265" s="5"/>
      <c r="C7265" s="5"/>
      <c r="D7265" s="5"/>
      <c r="E7265" s="5"/>
      <c r="F7265" s="94" t="str">
        <f t="shared" si="1139"/>
        <v/>
      </c>
      <c r="G7265" s="94" t="str">
        <f t="shared" si="1140"/>
        <v/>
      </c>
      <c r="H7265" s="127" t="str">
        <f>IF(A7265&lt;&gt;"",IF(MID(C7265,1,1)="c",$AS$26,IF(MID(C7265,1,1)="r",$AS$41,IF(MID(C7265,1,1)="p",#REF!,#REF!))),"")</f>
        <v/>
      </c>
      <c r="I7265" s="92" t="str">
        <f t="shared" si="1141"/>
        <v/>
      </c>
      <c r="J7265" s="92" t="str">
        <f t="shared" si="1142"/>
        <v/>
      </c>
      <c r="K7265" s="92" t="str">
        <f t="shared" si="1143"/>
        <v/>
      </c>
      <c r="L7265" s="92" t="str">
        <f t="shared" si="1144"/>
        <v/>
      </c>
      <c r="M7265" s="95" t="str">
        <f>IF(A7265&lt;&gt;"",IF(MID(C7265,1,1)="c",SigmaEpsConcrete(I7265,$AN$30:$AN$33,$AR$30:$AR$33,$AS$26,$AS$27,$AS$28,$AQ$20,$AU$19),""),"")</f>
        <v/>
      </c>
      <c r="N7265" s="95" t="str">
        <f>IF(A7265&lt;&gt;"",IF(MID(C7265,1,1)="r",SigmaEpsReinf(J7265,$AS$42:$AS$43,$AS$41,$AS$39,$AS$40,$AQ$38),""),"")</f>
        <v/>
      </c>
      <c r="Q7265" s="92" t="str">
        <f t="shared" si="1146"/>
        <v/>
      </c>
      <c r="R7265" s="92" t="str">
        <f t="shared" si="1147"/>
        <v/>
      </c>
      <c r="U7265" s="5"/>
      <c r="V7265" s="5"/>
      <c r="W7265" s="94" t="str">
        <f t="shared" si="1145"/>
        <v/>
      </c>
      <c r="X7265" s="94" t="str">
        <f t="shared" si="1148"/>
        <v/>
      </c>
      <c r="Y7265" s="5"/>
      <c r="BK7265" s="8"/>
      <c r="BL7265" s="5"/>
      <c r="BM7265" s="5"/>
      <c r="BN7265" s="5"/>
      <c r="BO7265" s="5"/>
      <c r="BP7265" s="1"/>
      <c r="BQ7265" s="1"/>
      <c r="BR7265" s="1"/>
      <c r="BS7265" s="1"/>
      <c r="BT7265" s="1"/>
      <c r="BU7265" s="4"/>
      <c r="BV7265" s="1"/>
      <c r="BW7265" s="3"/>
      <c r="BX7265" s="4"/>
      <c r="BY7265" s="5"/>
      <c r="BZ7265" s="5"/>
      <c r="CA7265" s="5"/>
      <c r="CB7265" s="5"/>
      <c r="CC7265" s="5"/>
      <c r="CD7265" s="43"/>
    </row>
    <row r="7266" spans="1:82" x14ac:dyDescent="0.25">
      <c r="A7266" s="8"/>
      <c r="B7266" s="5"/>
      <c r="C7266" s="5"/>
      <c r="D7266" s="5"/>
      <c r="E7266" s="5"/>
      <c r="F7266" s="94" t="str">
        <f t="shared" si="1139"/>
        <v/>
      </c>
      <c r="G7266" s="94" t="str">
        <f t="shared" si="1140"/>
        <v/>
      </c>
      <c r="H7266" s="127" t="str">
        <f>IF(A7266&lt;&gt;"",IF(MID(C7266,1,1)="c",$AS$26,IF(MID(C7266,1,1)="r",$AS$41,IF(MID(C7266,1,1)="p",#REF!,#REF!))),"")</f>
        <v/>
      </c>
      <c r="I7266" s="92" t="str">
        <f t="shared" si="1141"/>
        <v/>
      </c>
      <c r="J7266" s="92" t="str">
        <f t="shared" si="1142"/>
        <v/>
      </c>
      <c r="K7266" s="92" t="str">
        <f t="shared" si="1143"/>
        <v/>
      </c>
      <c r="L7266" s="92" t="str">
        <f t="shared" si="1144"/>
        <v/>
      </c>
      <c r="M7266" s="95" t="str">
        <f>IF(A7266&lt;&gt;"",IF(MID(C7266,1,1)="c",SigmaEpsConcrete(I7266,$AN$30:$AN$33,$AR$30:$AR$33,$AS$26,$AS$27,$AS$28,$AQ$20,$AU$19),""),"")</f>
        <v/>
      </c>
      <c r="N7266" s="95" t="str">
        <f>IF(A7266&lt;&gt;"",IF(MID(C7266,1,1)="r",SigmaEpsReinf(J7266,$AS$42:$AS$43,$AS$41,$AS$39,$AS$40,$AQ$38),""),"")</f>
        <v/>
      </c>
      <c r="Q7266" s="92" t="str">
        <f t="shared" si="1146"/>
        <v/>
      </c>
      <c r="R7266" s="92" t="str">
        <f t="shared" si="1147"/>
        <v/>
      </c>
      <c r="U7266" s="5"/>
      <c r="V7266" s="5"/>
      <c r="W7266" s="94" t="str">
        <f t="shared" si="1145"/>
        <v/>
      </c>
      <c r="X7266" s="94" t="str">
        <f t="shared" si="1148"/>
        <v/>
      </c>
      <c r="Y7266" s="5"/>
      <c r="BK7266" s="8"/>
      <c r="BL7266" s="5"/>
      <c r="BM7266" s="5"/>
      <c r="BN7266" s="5"/>
      <c r="BO7266" s="5"/>
      <c r="BP7266" s="1"/>
      <c r="BQ7266" s="1"/>
      <c r="BR7266" s="1"/>
      <c r="BS7266" s="1"/>
      <c r="BT7266" s="1"/>
      <c r="BU7266" s="4"/>
      <c r="BV7266" s="1"/>
      <c r="BW7266" s="3"/>
      <c r="BX7266" s="4"/>
      <c r="BY7266" s="5"/>
      <c r="BZ7266" s="5"/>
      <c r="CA7266" s="5"/>
      <c r="CB7266" s="5"/>
      <c r="CC7266" s="5"/>
      <c r="CD7266" s="43"/>
    </row>
    <row r="7267" spans="1:82" x14ac:dyDescent="0.25">
      <c r="A7267" s="8"/>
      <c r="B7267" s="5"/>
      <c r="C7267" s="5"/>
      <c r="D7267" s="5"/>
      <c r="E7267" s="5"/>
      <c r="F7267" s="94" t="str">
        <f t="shared" si="1139"/>
        <v/>
      </c>
      <c r="G7267" s="94" t="str">
        <f t="shared" si="1140"/>
        <v/>
      </c>
      <c r="H7267" s="127" t="str">
        <f>IF(A7267&lt;&gt;"",IF(MID(C7267,1,1)="c",$AS$26,IF(MID(C7267,1,1)="r",$AS$41,IF(MID(C7267,1,1)="p",#REF!,#REF!))),"")</f>
        <v/>
      </c>
      <c r="I7267" s="92" t="str">
        <f t="shared" si="1141"/>
        <v/>
      </c>
      <c r="J7267" s="92" t="str">
        <f t="shared" si="1142"/>
        <v/>
      </c>
      <c r="K7267" s="92" t="str">
        <f t="shared" si="1143"/>
        <v/>
      </c>
      <c r="L7267" s="92" t="str">
        <f t="shared" si="1144"/>
        <v/>
      </c>
      <c r="M7267" s="95" t="str">
        <f>IF(A7267&lt;&gt;"",IF(MID(C7267,1,1)="c",SigmaEpsConcrete(I7267,$AN$30:$AN$33,$AR$30:$AR$33,$AS$26,$AS$27,$AS$28,$AQ$20,$AU$19),""),"")</f>
        <v/>
      </c>
      <c r="N7267" s="95" t="str">
        <f>IF(A7267&lt;&gt;"",IF(MID(C7267,1,1)="r",SigmaEpsReinf(J7267,$AS$42:$AS$43,$AS$41,$AS$39,$AS$40,$AQ$38),""),"")</f>
        <v/>
      </c>
      <c r="Q7267" s="92" t="str">
        <f t="shared" si="1146"/>
        <v/>
      </c>
      <c r="R7267" s="92" t="str">
        <f t="shared" si="1147"/>
        <v/>
      </c>
      <c r="U7267" s="5"/>
      <c r="V7267" s="5"/>
      <c r="W7267" s="94" t="str">
        <f t="shared" si="1145"/>
        <v/>
      </c>
      <c r="X7267" s="94" t="str">
        <f t="shared" si="1148"/>
        <v/>
      </c>
      <c r="Y7267" s="5"/>
      <c r="BK7267" s="8"/>
      <c r="BL7267" s="5"/>
      <c r="BM7267" s="5"/>
      <c r="BN7267" s="5"/>
      <c r="BO7267" s="5"/>
      <c r="BP7267" s="1"/>
      <c r="BQ7267" s="1"/>
      <c r="BR7267" s="1"/>
      <c r="BS7267" s="1"/>
      <c r="BT7267" s="1"/>
      <c r="BU7267" s="4"/>
      <c r="BV7267" s="1"/>
      <c r="BW7267" s="3"/>
      <c r="BX7267" s="4"/>
      <c r="BY7267" s="5"/>
      <c r="BZ7267" s="5"/>
      <c r="CA7267" s="5"/>
      <c r="CB7267" s="5"/>
      <c r="CC7267" s="5"/>
      <c r="CD7267" s="43"/>
    </row>
    <row r="7268" spans="1:82" x14ac:dyDescent="0.25">
      <c r="A7268" s="8"/>
      <c r="B7268" s="5"/>
      <c r="C7268" s="5"/>
      <c r="D7268" s="5"/>
      <c r="E7268" s="5"/>
      <c r="F7268" s="94" t="str">
        <f t="shared" si="1139"/>
        <v/>
      </c>
      <c r="G7268" s="94" t="str">
        <f t="shared" si="1140"/>
        <v/>
      </c>
      <c r="H7268" s="127" t="str">
        <f>IF(A7268&lt;&gt;"",IF(MID(C7268,1,1)="c",$AS$26,IF(MID(C7268,1,1)="r",$AS$41,IF(MID(C7268,1,1)="p",#REF!,#REF!))),"")</f>
        <v/>
      </c>
      <c r="I7268" s="92" t="str">
        <f t="shared" si="1141"/>
        <v/>
      </c>
      <c r="J7268" s="92" t="str">
        <f t="shared" si="1142"/>
        <v/>
      </c>
      <c r="K7268" s="92" t="str">
        <f t="shared" si="1143"/>
        <v/>
      </c>
      <c r="L7268" s="92" t="str">
        <f t="shared" si="1144"/>
        <v/>
      </c>
      <c r="M7268" s="95" t="str">
        <f>IF(A7268&lt;&gt;"",IF(MID(C7268,1,1)="c",SigmaEpsConcrete(I7268,$AN$30:$AN$33,$AR$30:$AR$33,$AS$26,$AS$27,$AS$28,$AQ$20,$AU$19),""),"")</f>
        <v/>
      </c>
      <c r="N7268" s="95" t="str">
        <f>IF(A7268&lt;&gt;"",IF(MID(C7268,1,1)="r",SigmaEpsReinf(J7268,$AS$42:$AS$43,$AS$41,$AS$39,$AS$40,$AQ$38),""),"")</f>
        <v/>
      </c>
      <c r="Q7268" s="92" t="str">
        <f t="shared" si="1146"/>
        <v/>
      </c>
      <c r="R7268" s="92" t="str">
        <f t="shared" si="1147"/>
        <v/>
      </c>
      <c r="U7268" s="5"/>
      <c r="V7268" s="5"/>
      <c r="W7268" s="94" t="str">
        <f t="shared" si="1145"/>
        <v/>
      </c>
      <c r="X7268" s="94" t="str">
        <f t="shared" si="1148"/>
        <v/>
      </c>
      <c r="Y7268" s="5"/>
      <c r="BK7268" s="8"/>
      <c r="BL7268" s="5"/>
      <c r="BM7268" s="5"/>
      <c r="BN7268" s="5"/>
      <c r="BO7268" s="5"/>
      <c r="BP7268" s="1"/>
      <c r="BQ7268" s="1"/>
      <c r="BR7268" s="1"/>
      <c r="BS7268" s="1"/>
      <c r="BT7268" s="1"/>
      <c r="BU7268" s="4"/>
      <c r="BV7268" s="1"/>
      <c r="BW7268" s="3"/>
      <c r="BX7268" s="4"/>
      <c r="BY7268" s="5"/>
      <c r="BZ7268" s="5"/>
      <c r="CA7268" s="5"/>
      <c r="CB7268" s="5"/>
      <c r="CC7268" s="5"/>
      <c r="CD7268" s="43"/>
    </row>
    <row r="7269" spans="1:82" x14ac:dyDescent="0.25">
      <c r="A7269" s="8"/>
      <c r="B7269" s="5"/>
      <c r="C7269" s="5"/>
      <c r="D7269" s="5"/>
      <c r="E7269" s="5"/>
      <c r="F7269" s="94" t="str">
        <f t="shared" si="1139"/>
        <v/>
      </c>
      <c r="G7269" s="94" t="str">
        <f t="shared" si="1140"/>
        <v/>
      </c>
      <c r="H7269" s="127" t="str">
        <f>IF(A7269&lt;&gt;"",IF(MID(C7269,1,1)="c",$AS$26,IF(MID(C7269,1,1)="r",$AS$41,IF(MID(C7269,1,1)="p",#REF!,#REF!))),"")</f>
        <v/>
      </c>
      <c r="I7269" s="92" t="str">
        <f t="shared" si="1141"/>
        <v/>
      </c>
      <c r="J7269" s="92" t="str">
        <f t="shared" si="1142"/>
        <v/>
      </c>
      <c r="K7269" s="92" t="str">
        <f t="shared" si="1143"/>
        <v/>
      </c>
      <c r="L7269" s="92" t="str">
        <f t="shared" si="1144"/>
        <v/>
      </c>
      <c r="M7269" s="95" t="str">
        <f>IF(A7269&lt;&gt;"",IF(MID(C7269,1,1)="c",SigmaEpsConcrete(I7269,$AN$30:$AN$33,$AR$30:$AR$33,$AS$26,$AS$27,$AS$28,$AQ$20,$AU$19),""),"")</f>
        <v/>
      </c>
      <c r="N7269" s="95" t="str">
        <f>IF(A7269&lt;&gt;"",IF(MID(C7269,1,1)="r",SigmaEpsReinf(J7269,$AS$42:$AS$43,$AS$41,$AS$39,$AS$40,$AQ$38),""),"")</f>
        <v/>
      </c>
      <c r="Q7269" s="92" t="str">
        <f t="shared" si="1146"/>
        <v/>
      </c>
      <c r="R7269" s="92" t="str">
        <f t="shared" si="1147"/>
        <v/>
      </c>
      <c r="U7269" s="5"/>
      <c r="V7269" s="5"/>
      <c r="W7269" s="94" t="str">
        <f t="shared" si="1145"/>
        <v/>
      </c>
      <c r="X7269" s="94" t="str">
        <f t="shared" si="1148"/>
        <v/>
      </c>
      <c r="Y7269" s="5"/>
      <c r="BK7269" s="8"/>
      <c r="BL7269" s="5"/>
      <c r="BM7269" s="5"/>
      <c r="BN7269" s="5"/>
      <c r="BO7269" s="5"/>
      <c r="BP7269" s="1"/>
      <c r="BQ7269" s="1"/>
      <c r="BR7269" s="1"/>
      <c r="BS7269" s="1"/>
      <c r="BT7269" s="1"/>
      <c r="BU7269" s="4"/>
      <c r="BV7269" s="1"/>
      <c r="BW7269" s="3"/>
      <c r="BX7269" s="4"/>
      <c r="BY7269" s="5"/>
      <c r="BZ7269" s="5"/>
      <c r="CA7269" s="5"/>
      <c r="CB7269" s="5"/>
      <c r="CC7269" s="5"/>
      <c r="CD7269" s="43"/>
    </row>
    <row r="7270" spans="1:82" x14ac:dyDescent="0.25">
      <c r="A7270" s="8"/>
      <c r="B7270" s="5"/>
      <c r="C7270" s="5"/>
      <c r="D7270" s="5"/>
      <c r="E7270" s="5"/>
      <c r="F7270" s="94" t="str">
        <f t="shared" si="1139"/>
        <v/>
      </c>
      <c r="G7270" s="94" t="str">
        <f t="shared" si="1140"/>
        <v/>
      </c>
      <c r="H7270" s="127" t="str">
        <f>IF(A7270&lt;&gt;"",IF(MID(C7270,1,1)="c",$AS$26,IF(MID(C7270,1,1)="r",$AS$41,IF(MID(C7270,1,1)="p",#REF!,#REF!))),"")</f>
        <v/>
      </c>
      <c r="I7270" s="92" t="str">
        <f t="shared" si="1141"/>
        <v/>
      </c>
      <c r="J7270" s="92" t="str">
        <f t="shared" si="1142"/>
        <v/>
      </c>
      <c r="K7270" s="92" t="str">
        <f t="shared" si="1143"/>
        <v/>
      </c>
      <c r="L7270" s="92" t="str">
        <f t="shared" si="1144"/>
        <v/>
      </c>
      <c r="M7270" s="95" t="str">
        <f>IF(A7270&lt;&gt;"",IF(MID(C7270,1,1)="c",SigmaEpsConcrete(I7270,$AN$30:$AN$33,$AR$30:$AR$33,$AS$26,$AS$27,$AS$28,$AQ$20,$AU$19),""),"")</f>
        <v/>
      </c>
      <c r="N7270" s="95" t="str">
        <f>IF(A7270&lt;&gt;"",IF(MID(C7270,1,1)="r",SigmaEpsReinf(J7270,$AS$42:$AS$43,$AS$41,$AS$39,$AS$40,$AQ$38),""),"")</f>
        <v/>
      </c>
      <c r="Q7270" s="92" t="str">
        <f t="shared" si="1146"/>
        <v/>
      </c>
      <c r="R7270" s="92" t="str">
        <f t="shared" si="1147"/>
        <v/>
      </c>
      <c r="U7270" s="5"/>
      <c r="V7270" s="5"/>
      <c r="W7270" s="94" t="str">
        <f t="shared" si="1145"/>
        <v/>
      </c>
      <c r="X7270" s="94" t="str">
        <f t="shared" si="1148"/>
        <v/>
      </c>
      <c r="Y7270" s="5"/>
      <c r="BK7270" s="8"/>
      <c r="BL7270" s="5"/>
      <c r="BM7270" s="5"/>
      <c r="BN7270" s="5"/>
      <c r="BO7270" s="5"/>
      <c r="BP7270" s="1"/>
      <c r="BQ7270" s="1"/>
      <c r="BR7270" s="1"/>
      <c r="BS7270" s="1"/>
      <c r="BT7270" s="1"/>
      <c r="BU7270" s="4"/>
      <c r="BV7270" s="1"/>
      <c r="BW7270" s="3"/>
      <c r="BX7270" s="4"/>
      <c r="BY7270" s="5"/>
      <c r="BZ7270" s="5"/>
      <c r="CA7270" s="5"/>
      <c r="CB7270" s="5"/>
      <c r="CC7270" s="5"/>
      <c r="CD7270" s="43"/>
    </row>
    <row r="7271" spans="1:82" x14ac:dyDescent="0.25">
      <c r="A7271" s="8"/>
      <c r="B7271" s="5"/>
      <c r="C7271" s="5"/>
      <c r="D7271" s="5"/>
      <c r="E7271" s="5"/>
      <c r="F7271" s="94" t="str">
        <f t="shared" si="1139"/>
        <v/>
      </c>
      <c r="G7271" s="94" t="str">
        <f t="shared" si="1140"/>
        <v/>
      </c>
      <c r="H7271" s="127" t="str">
        <f>IF(A7271&lt;&gt;"",IF(MID(C7271,1,1)="c",$AS$26,IF(MID(C7271,1,1)="r",$AS$41,IF(MID(C7271,1,1)="p",#REF!,#REF!))),"")</f>
        <v/>
      </c>
      <c r="I7271" s="92" t="str">
        <f t="shared" si="1141"/>
        <v/>
      </c>
      <c r="J7271" s="92" t="str">
        <f t="shared" si="1142"/>
        <v/>
      </c>
      <c r="K7271" s="92" t="str">
        <f t="shared" si="1143"/>
        <v/>
      </c>
      <c r="L7271" s="92" t="str">
        <f t="shared" si="1144"/>
        <v/>
      </c>
      <c r="M7271" s="95" t="str">
        <f>IF(A7271&lt;&gt;"",IF(MID(C7271,1,1)="c",SigmaEpsConcrete(I7271,$AN$30:$AN$33,$AR$30:$AR$33,$AS$26,$AS$27,$AS$28,$AQ$20,$AU$19),""),"")</f>
        <v/>
      </c>
      <c r="N7271" s="95" t="str">
        <f>IF(A7271&lt;&gt;"",IF(MID(C7271,1,1)="r",SigmaEpsReinf(J7271,$AS$42:$AS$43,$AS$41,$AS$39,$AS$40,$AQ$38),""),"")</f>
        <v/>
      </c>
      <c r="Q7271" s="92" t="str">
        <f t="shared" si="1146"/>
        <v/>
      </c>
      <c r="R7271" s="92" t="str">
        <f t="shared" si="1147"/>
        <v/>
      </c>
      <c r="U7271" s="5"/>
      <c r="V7271" s="5"/>
      <c r="W7271" s="94" t="str">
        <f t="shared" si="1145"/>
        <v/>
      </c>
      <c r="X7271" s="94" t="str">
        <f t="shared" si="1148"/>
        <v/>
      </c>
      <c r="Y7271" s="5"/>
      <c r="BK7271" s="8"/>
      <c r="BL7271" s="5"/>
      <c r="BM7271" s="5"/>
      <c r="BN7271" s="5"/>
      <c r="BO7271" s="5"/>
      <c r="BP7271" s="1"/>
      <c r="BQ7271" s="1"/>
      <c r="BR7271" s="1"/>
      <c r="BS7271" s="1"/>
      <c r="BT7271" s="1"/>
      <c r="BU7271" s="4"/>
      <c r="BV7271" s="1"/>
      <c r="BW7271" s="3"/>
      <c r="BX7271" s="4"/>
      <c r="BY7271" s="5"/>
      <c r="BZ7271" s="5"/>
      <c r="CA7271" s="5"/>
      <c r="CB7271" s="5"/>
      <c r="CC7271" s="5"/>
      <c r="CD7271" s="43"/>
    </row>
    <row r="7272" spans="1:82" x14ac:dyDescent="0.25">
      <c r="A7272" s="8"/>
      <c r="B7272" s="5"/>
      <c r="C7272" s="5"/>
      <c r="D7272" s="5"/>
      <c r="E7272" s="5"/>
      <c r="F7272" s="94" t="str">
        <f t="shared" si="1139"/>
        <v/>
      </c>
      <c r="G7272" s="94" t="str">
        <f t="shared" si="1140"/>
        <v/>
      </c>
      <c r="H7272" s="127" t="str">
        <f>IF(A7272&lt;&gt;"",IF(MID(C7272,1,1)="c",$AS$26,IF(MID(C7272,1,1)="r",$AS$41,IF(MID(C7272,1,1)="p",#REF!,#REF!))),"")</f>
        <v/>
      </c>
      <c r="I7272" s="92" t="str">
        <f t="shared" si="1141"/>
        <v/>
      </c>
      <c r="J7272" s="92" t="str">
        <f t="shared" si="1142"/>
        <v/>
      </c>
      <c r="K7272" s="92" t="str">
        <f t="shared" si="1143"/>
        <v/>
      </c>
      <c r="L7272" s="92" t="str">
        <f t="shared" si="1144"/>
        <v/>
      </c>
      <c r="M7272" s="95" t="str">
        <f>IF(A7272&lt;&gt;"",IF(MID(C7272,1,1)="c",SigmaEpsConcrete(I7272,$AN$30:$AN$33,$AR$30:$AR$33,$AS$26,$AS$27,$AS$28,$AQ$20,$AU$19),""),"")</f>
        <v/>
      </c>
      <c r="N7272" s="95" t="str">
        <f>IF(A7272&lt;&gt;"",IF(MID(C7272,1,1)="r",SigmaEpsReinf(J7272,$AS$42:$AS$43,$AS$41,$AS$39,$AS$40,$AQ$38),""),"")</f>
        <v/>
      </c>
      <c r="Q7272" s="92" t="str">
        <f t="shared" si="1146"/>
        <v/>
      </c>
      <c r="R7272" s="92" t="str">
        <f t="shared" si="1147"/>
        <v/>
      </c>
      <c r="U7272" s="5"/>
      <c r="V7272" s="5"/>
      <c r="W7272" s="94" t="str">
        <f t="shared" si="1145"/>
        <v/>
      </c>
      <c r="X7272" s="94" t="str">
        <f t="shared" si="1148"/>
        <v/>
      </c>
      <c r="Y7272" s="5"/>
      <c r="BK7272" s="8"/>
      <c r="BL7272" s="5"/>
      <c r="BM7272" s="5"/>
      <c r="BN7272" s="5"/>
      <c r="BO7272" s="5"/>
      <c r="BP7272" s="1"/>
      <c r="BQ7272" s="1"/>
      <c r="BR7272" s="1"/>
      <c r="BS7272" s="1"/>
      <c r="BT7272" s="1"/>
      <c r="BU7272" s="4"/>
      <c r="BV7272" s="1"/>
      <c r="BW7272" s="3"/>
      <c r="BX7272" s="4"/>
      <c r="BY7272" s="5"/>
      <c r="BZ7272" s="5"/>
      <c r="CA7272" s="5"/>
      <c r="CB7272" s="5"/>
      <c r="CC7272" s="5"/>
      <c r="CD7272" s="43"/>
    </row>
    <row r="7273" spans="1:82" x14ac:dyDescent="0.25">
      <c r="A7273" s="8"/>
      <c r="B7273" s="5"/>
      <c r="C7273" s="5"/>
      <c r="D7273" s="5"/>
      <c r="E7273" s="5"/>
      <c r="F7273" s="94" t="str">
        <f t="shared" si="1139"/>
        <v/>
      </c>
      <c r="G7273" s="94" t="str">
        <f t="shared" si="1140"/>
        <v/>
      </c>
      <c r="H7273" s="127" t="str">
        <f>IF(A7273&lt;&gt;"",IF(MID(C7273,1,1)="c",$AS$26,IF(MID(C7273,1,1)="r",$AS$41,IF(MID(C7273,1,1)="p",#REF!,#REF!))),"")</f>
        <v/>
      </c>
      <c r="I7273" s="92" t="str">
        <f t="shared" si="1141"/>
        <v/>
      </c>
      <c r="J7273" s="92" t="str">
        <f t="shared" si="1142"/>
        <v/>
      </c>
      <c r="K7273" s="92" t="str">
        <f t="shared" si="1143"/>
        <v/>
      </c>
      <c r="L7273" s="92" t="str">
        <f t="shared" si="1144"/>
        <v/>
      </c>
      <c r="M7273" s="95" t="str">
        <f>IF(A7273&lt;&gt;"",IF(MID(C7273,1,1)="c",SigmaEpsConcrete(I7273,$AN$30:$AN$33,$AR$30:$AR$33,$AS$26,$AS$27,$AS$28,$AQ$20,$AU$19),""),"")</f>
        <v/>
      </c>
      <c r="N7273" s="95" t="str">
        <f>IF(A7273&lt;&gt;"",IF(MID(C7273,1,1)="r",SigmaEpsReinf(J7273,$AS$42:$AS$43,$AS$41,$AS$39,$AS$40,$AQ$38),""),"")</f>
        <v/>
      </c>
      <c r="Q7273" s="92" t="str">
        <f t="shared" si="1146"/>
        <v/>
      </c>
      <c r="R7273" s="92" t="str">
        <f t="shared" si="1147"/>
        <v/>
      </c>
      <c r="U7273" s="5"/>
      <c r="V7273" s="5"/>
      <c r="W7273" s="94" t="str">
        <f t="shared" si="1145"/>
        <v/>
      </c>
      <c r="X7273" s="94" t="str">
        <f t="shared" si="1148"/>
        <v/>
      </c>
      <c r="Y7273" s="5"/>
      <c r="BK7273" s="8"/>
      <c r="BL7273" s="5"/>
      <c r="BM7273" s="5"/>
      <c r="BN7273" s="5"/>
      <c r="BO7273" s="5"/>
      <c r="BP7273" s="1"/>
      <c r="BQ7273" s="1"/>
      <c r="BR7273" s="1"/>
      <c r="BS7273" s="1"/>
      <c r="BT7273" s="1"/>
      <c r="BU7273" s="4"/>
      <c r="BV7273" s="1"/>
      <c r="BW7273" s="3"/>
      <c r="BX7273" s="4"/>
      <c r="BY7273" s="5"/>
      <c r="BZ7273" s="5"/>
      <c r="CA7273" s="5"/>
      <c r="CB7273" s="5"/>
      <c r="CC7273" s="5"/>
      <c r="CD7273" s="43"/>
    </row>
    <row r="7274" spans="1:82" x14ac:dyDescent="0.25">
      <c r="A7274" s="8"/>
      <c r="B7274" s="5"/>
      <c r="C7274" s="5"/>
      <c r="D7274" s="5"/>
      <c r="E7274" s="5"/>
      <c r="F7274" s="94" t="str">
        <f t="shared" si="1139"/>
        <v/>
      </c>
      <c r="G7274" s="94" t="str">
        <f t="shared" si="1140"/>
        <v/>
      </c>
      <c r="H7274" s="127" t="str">
        <f>IF(A7274&lt;&gt;"",IF(MID(C7274,1,1)="c",$AS$26,IF(MID(C7274,1,1)="r",$AS$41,IF(MID(C7274,1,1)="p",#REF!,#REF!))),"")</f>
        <v/>
      </c>
      <c r="I7274" s="92" t="str">
        <f t="shared" si="1141"/>
        <v/>
      </c>
      <c r="J7274" s="92" t="str">
        <f t="shared" si="1142"/>
        <v/>
      </c>
      <c r="K7274" s="92" t="str">
        <f t="shared" si="1143"/>
        <v/>
      </c>
      <c r="L7274" s="92" t="str">
        <f t="shared" si="1144"/>
        <v/>
      </c>
      <c r="M7274" s="95" t="str">
        <f>IF(A7274&lt;&gt;"",IF(MID(C7274,1,1)="c",SigmaEpsConcrete(I7274,$AN$30:$AN$33,$AR$30:$AR$33,$AS$26,$AS$27,$AS$28,$AQ$20,$AU$19),""),"")</f>
        <v/>
      </c>
      <c r="N7274" s="95" t="str">
        <f>IF(A7274&lt;&gt;"",IF(MID(C7274,1,1)="r",SigmaEpsReinf(J7274,$AS$42:$AS$43,$AS$41,$AS$39,$AS$40,$AQ$38),""),"")</f>
        <v/>
      </c>
      <c r="Q7274" s="92" t="str">
        <f t="shared" si="1146"/>
        <v/>
      </c>
      <c r="R7274" s="92" t="str">
        <f t="shared" si="1147"/>
        <v/>
      </c>
      <c r="U7274" s="5"/>
      <c r="V7274" s="5"/>
      <c r="W7274" s="94" t="str">
        <f t="shared" si="1145"/>
        <v/>
      </c>
      <c r="X7274" s="94" t="str">
        <f t="shared" si="1148"/>
        <v/>
      </c>
      <c r="Y7274" s="5"/>
      <c r="BK7274" s="8"/>
      <c r="BL7274" s="5"/>
      <c r="BM7274" s="5"/>
      <c r="BN7274" s="5"/>
      <c r="BO7274" s="5"/>
      <c r="BP7274" s="1"/>
      <c r="BQ7274" s="1"/>
      <c r="BR7274" s="1"/>
      <c r="BS7274" s="1"/>
      <c r="BT7274" s="1"/>
      <c r="BU7274" s="4"/>
      <c r="BV7274" s="1"/>
      <c r="BW7274" s="3"/>
      <c r="BX7274" s="4"/>
      <c r="BY7274" s="5"/>
      <c r="BZ7274" s="5"/>
      <c r="CA7274" s="5"/>
      <c r="CB7274" s="5"/>
      <c r="CC7274" s="5"/>
      <c r="CD7274" s="43"/>
    </row>
    <row r="7275" spans="1:82" x14ac:dyDescent="0.25">
      <c r="A7275" s="8"/>
      <c r="B7275" s="5"/>
      <c r="C7275" s="5"/>
      <c r="D7275" s="5"/>
      <c r="E7275" s="5"/>
      <c r="F7275" s="94" t="str">
        <f t="shared" si="1139"/>
        <v/>
      </c>
      <c r="G7275" s="94" t="str">
        <f t="shared" si="1140"/>
        <v/>
      </c>
      <c r="H7275" s="127" t="str">
        <f>IF(A7275&lt;&gt;"",IF(MID(C7275,1,1)="c",$AS$26,IF(MID(C7275,1,1)="r",$AS$41,IF(MID(C7275,1,1)="p",#REF!,#REF!))),"")</f>
        <v/>
      </c>
      <c r="I7275" s="92" t="str">
        <f t="shared" si="1141"/>
        <v/>
      </c>
      <c r="J7275" s="92" t="str">
        <f t="shared" si="1142"/>
        <v/>
      </c>
      <c r="K7275" s="92" t="str">
        <f t="shared" si="1143"/>
        <v/>
      </c>
      <c r="L7275" s="92" t="str">
        <f t="shared" si="1144"/>
        <v/>
      </c>
      <c r="M7275" s="95" t="str">
        <f>IF(A7275&lt;&gt;"",IF(MID(C7275,1,1)="c",SigmaEpsConcrete(I7275,$AN$30:$AN$33,$AR$30:$AR$33,$AS$26,$AS$27,$AS$28,$AQ$20,$AU$19),""),"")</f>
        <v/>
      </c>
      <c r="N7275" s="95" t="str">
        <f>IF(A7275&lt;&gt;"",IF(MID(C7275,1,1)="r",SigmaEpsReinf(J7275,$AS$42:$AS$43,$AS$41,$AS$39,$AS$40,$AQ$38),""),"")</f>
        <v/>
      </c>
      <c r="Q7275" s="92" t="str">
        <f t="shared" si="1146"/>
        <v/>
      </c>
      <c r="R7275" s="92" t="str">
        <f t="shared" si="1147"/>
        <v/>
      </c>
      <c r="U7275" s="5"/>
      <c r="V7275" s="5"/>
      <c r="W7275" s="94" t="str">
        <f t="shared" si="1145"/>
        <v/>
      </c>
      <c r="X7275" s="94" t="str">
        <f t="shared" si="1148"/>
        <v/>
      </c>
      <c r="Y7275" s="5"/>
      <c r="BK7275" s="8"/>
      <c r="BL7275" s="5"/>
      <c r="BM7275" s="5"/>
      <c r="BN7275" s="5"/>
      <c r="BO7275" s="5"/>
      <c r="BP7275" s="1"/>
      <c r="BQ7275" s="1"/>
      <c r="BR7275" s="1"/>
      <c r="BS7275" s="1"/>
      <c r="BT7275" s="1"/>
      <c r="BU7275" s="4"/>
      <c r="BV7275" s="1"/>
      <c r="BW7275" s="3"/>
      <c r="BX7275" s="4"/>
      <c r="BY7275" s="5"/>
      <c r="BZ7275" s="5"/>
      <c r="CA7275" s="5"/>
      <c r="CB7275" s="5"/>
      <c r="CC7275" s="5"/>
      <c r="CD7275" s="43"/>
    </row>
    <row r="7276" spans="1:82" x14ac:dyDescent="0.25">
      <c r="A7276" s="8"/>
      <c r="B7276" s="5"/>
      <c r="C7276" s="5"/>
      <c r="D7276" s="5"/>
      <c r="E7276" s="5"/>
      <c r="F7276" s="94" t="str">
        <f t="shared" si="1139"/>
        <v/>
      </c>
      <c r="G7276" s="94" t="str">
        <f t="shared" si="1140"/>
        <v/>
      </c>
      <c r="H7276" s="127" t="str">
        <f>IF(A7276&lt;&gt;"",IF(MID(C7276,1,1)="c",$AS$26,IF(MID(C7276,1,1)="r",$AS$41,IF(MID(C7276,1,1)="p",#REF!,#REF!))),"")</f>
        <v/>
      </c>
      <c r="I7276" s="92" t="str">
        <f t="shared" si="1141"/>
        <v/>
      </c>
      <c r="J7276" s="92" t="str">
        <f t="shared" si="1142"/>
        <v/>
      </c>
      <c r="K7276" s="92" t="str">
        <f t="shared" si="1143"/>
        <v/>
      </c>
      <c r="L7276" s="92" t="str">
        <f t="shared" si="1144"/>
        <v/>
      </c>
      <c r="M7276" s="95" t="str">
        <f>IF(A7276&lt;&gt;"",IF(MID(C7276,1,1)="c",SigmaEpsConcrete(I7276,$AN$30:$AN$33,$AR$30:$AR$33,$AS$26,$AS$27,$AS$28,$AQ$20,$AU$19),""),"")</f>
        <v/>
      </c>
      <c r="N7276" s="95" t="str">
        <f>IF(A7276&lt;&gt;"",IF(MID(C7276,1,1)="r",SigmaEpsReinf(J7276,$AS$42:$AS$43,$AS$41,$AS$39,$AS$40,$AQ$38),""),"")</f>
        <v/>
      </c>
      <c r="Q7276" s="92" t="str">
        <f t="shared" si="1146"/>
        <v/>
      </c>
      <c r="R7276" s="92" t="str">
        <f t="shared" si="1147"/>
        <v/>
      </c>
      <c r="U7276" s="5"/>
      <c r="V7276" s="5"/>
      <c r="W7276" s="94" t="str">
        <f t="shared" si="1145"/>
        <v/>
      </c>
      <c r="X7276" s="94" t="str">
        <f t="shared" si="1148"/>
        <v/>
      </c>
      <c r="Y7276" s="5"/>
      <c r="BK7276" s="8"/>
      <c r="BL7276" s="5"/>
      <c r="BM7276" s="5"/>
      <c r="BN7276" s="5"/>
      <c r="BO7276" s="5"/>
      <c r="BP7276" s="1"/>
      <c r="BQ7276" s="1"/>
      <c r="BR7276" s="1"/>
      <c r="BS7276" s="1"/>
      <c r="BT7276" s="1"/>
      <c r="BU7276" s="4"/>
      <c r="BV7276" s="1"/>
      <c r="BW7276" s="3"/>
      <c r="BX7276" s="4"/>
      <c r="BY7276" s="5"/>
      <c r="BZ7276" s="5"/>
      <c r="CA7276" s="5"/>
      <c r="CB7276" s="5"/>
      <c r="CC7276" s="5"/>
      <c r="CD7276" s="43"/>
    </row>
    <row r="7277" spans="1:82" x14ac:dyDescent="0.25">
      <c r="A7277" s="8"/>
      <c r="B7277" s="5"/>
      <c r="C7277" s="5"/>
      <c r="D7277" s="5"/>
      <c r="E7277" s="5"/>
      <c r="F7277" s="94" t="str">
        <f t="shared" si="1139"/>
        <v/>
      </c>
      <c r="G7277" s="94" t="str">
        <f t="shared" si="1140"/>
        <v/>
      </c>
      <c r="H7277" s="127" t="str">
        <f>IF(A7277&lt;&gt;"",IF(MID(C7277,1,1)="c",$AS$26,IF(MID(C7277,1,1)="r",$AS$41,IF(MID(C7277,1,1)="p",#REF!,#REF!))),"")</f>
        <v/>
      </c>
      <c r="I7277" s="92" t="str">
        <f t="shared" si="1141"/>
        <v/>
      </c>
      <c r="J7277" s="92" t="str">
        <f t="shared" si="1142"/>
        <v/>
      </c>
      <c r="K7277" s="92" t="str">
        <f t="shared" si="1143"/>
        <v/>
      </c>
      <c r="L7277" s="92" t="str">
        <f t="shared" si="1144"/>
        <v/>
      </c>
      <c r="M7277" s="95" t="str">
        <f>IF(A7277&lt;&gt;"",IF(MID(C7277,1,1)="c",SigmaEpsConcrete(I7277,$AN$30:$AN$33,$AR$30:$AR$33,$AS$26,$AS$27,$AS$28,$AQ$20,$AU$19),""),"")</f>
        <v/>
      </c>
      <c r="N7277" s="95" t="str">
        <f>IF(A7277&lt;&gt;"",IF(MID(C7277,1,1)="r",SigmaEpsReinf(J7277,$AS$42:$AS$43,$AS$41,$AS$39,$AS$40,$AQ$38),""),"")</f>
        <v/>
      </c>
      <c r="Q7277" s="92" t="str">
        <f t="shared" si="1146"/>
        <v/>
      </c>
      <c r="R7277" s="92" t="str">
        <f t="shared" si="1147"/>
        <v/>
      </c>
      <c r="U7277" s="5"/>
      <c r="V7277" s="5"/>
      <c r="W7277" s="94" t="str">
        <f t="shared" si="1145"/>
        <v/>
      </c>
      <c r="X7277" s="94" t="str">
        <f t="shared" si="1148"/>
        <v/>
      </c>
      <c r="Y7277" s="5"/>
      <c r="BK7277" s="8"/>
      <c r="BL7277" s="5"/>
      <c r="BM7277" s="5"/>
      <c r="BN7277" s="5"/>
      <c r="BO7277" s="5"/>
      <c r="BP7277" s="1"/>
      <c r="BQ7277" s="1"/>
      <c r="BR7277" s="1"/>
      <c r="BS7277" s="1"/>
      <c r="BT7277" s="1"/>
      <c r="BU7277" s="4"/>
      <c r="BV7277" s="1"/>
      <c r="BW7277" s="3"/>
      <c r="BX7277" s="4"/>
      <c r="BY7277" s="5"/>
      <c r="BZ7277" s="5"/>
      <c r="CA7277" s="5"/>
      <c r="CB7277" s="5"/>
      <c r="CC7277" s="5"/>
      <c r="CD7277" s="43"/>
    </row>
    <row r="7278" spans="1:82" x14ac:dyDescent="0.25">
      <c r="A7278" s="8"/>
      <c r="B7278" s="5"/>
      <c r="C7278" s="5"/>
      <c r="D7278" s="5"/>
      <c r="E7278" s="5"/>
      <c r="F7278" s="94" t="str">
        <f t="shared" si="1139"/>
        <v/>
      </c>
      <c r="G7278" s="94" t="str">
        <f t="shared" si="1140"/>
        <v/>
      </c>
      <c r="H7278" s="127" t="str">
        <f>IF(A7278&lt;&gt;"",IF(MID(C7278,1,1)="c",$AS$26,IF(MID(C7278,1,1)="r",$AS$41,IF(MID(C7278,1,1)="p",#REF!,#REF!))),"")</f>
        <v/>
      </c>
      <c r="I7278" s="92" t="str">
        <f t="shared" si="1141"/>
        <v/>
      </c>
      <c r="J7278" s="92" t="str">
        <f t="shared" si="1142"/>
        <v/>
      </c>
      <c r="K7278" s="92" t="str">
        <f t="shared" si="1143"/>
        <v/>
      </c>
      <c r="L7278" s="92" t="str">
        <f t="shared" si="1144"/>
        <v/>
      </c>
      <c r="M7278" s="95" t="str">
        <f>IF(A7278&lt;&gt;"",IF(MID(C7278,1,1)="c",SigmaEpsConcrete(I7278,$AN$30:$AN$33,$AR$30:$AR$33,$AS$26,$AS$27,$AS$28,$AQ$20,$AU$19),""),"")</f>
        <v/>
      </c>
      <c r="N7278" s="95" t="str">
        <f>IF(A7278&lt;&gt;"",IF(MID(C7278,1,1)="r",SigmaEpsReinf(J7278,$AS$42:$AS$43,$AS$41,$AS$39,$AS$40,$AQ$38),""),"")</f>
        <v/>
      </c>
      <c r="Q7278" s="92" t="str">
        <f t="shared" si="1146"/>
        <v/>
      </c>
      <c r="R7278" s="92" t="str">
        <f t="shared" si="1147"/>
        <v/>
      </c>
      <c r="U7278" s="5"/>
      <c r="V7278" s="5"/>
      <c r="W7278" s="94" t="str">
        <f t="shared" si="1145"/>
        <v/>
      </c>
      <c r="X7278" s="94" t="str">
        <f t="shared" si="1148"/>
        <v/>
      </c>
      <c r="Y7278" s="5"/>
      <c r="BK7278" s="8"/>
      <c r="BL7278" s="5"/>
      <c r="BM7278" s="5"/>
      <c r="BN7278" s="5"/>
      <c r="BO7278" s="5"/>
      <c r="BP7278" s="1"/>
      <c r="BQ7278" s="1"/>
      <c r="BR7278" s="1"/>
      <c r="BS7278" s="1"/>
      <c r="BT7278" s="1"/>
      <c r="BU7278" s="4"/>
      <c r="BV7278" s="1"/>
      <c r="BW7278" s="3"/>
      <c r="BX7278" s="4"/>
      <c r="BY7278" s="5"/>
      <c r="BZ7278" s="5"/>
      <c r="CA7278" s="5"/>
      <c r="CB7278" s="5"/>
      <c r="CC7278" s="5"/>
      <c r="CD7278" s="43"/>
    </row>
    <row r="7279" spans="1:82" x14ac:dyDescent="0.25">
      <c r="A7279" s="8"/>
      <c r="B7279" s="5"/>
      <c r="C7279" s="5"/>
      <c r="D7279" s="5"/>
      <c r="E7279" s="5"/>
      <c r="F7279" s="94" t="str">
        <f t="shared" si="1139"/>
        <v/>
      </c>
      <c r="G7279" s="94" t="str">
        <f t="shared" si="1140"/>
        <v/>
      </c>
      <c r="H7279" s="127" t="str">
        <f>IF(A7279&lt;&gt;"",IF(MID(C7279,1,1)="c",$AS$26,IF(MID(C7279,1,1)="r",$AS$41,IF(MID(C7279,1,1)="p",#REF!,#REF!))),"")</f>
        <v/>
      </c>
      <c r="I7279" s="92" t="str">
        <f t="shared" si="1141"/>
        <v/>
      </c>
      <c r="J7279" s="92" t="str">
        <f t="shared" si="1142"/>
        <v/>
      </c>
      <c r="K7279" s="92" t="str">
        <f t="shared" si="1143"/>
        <v/>
      </c>
      <c r="L7279" s="92" t="str">
        <f t="shared" si="1144"/>
        <v/>
      </c>
      <c r="M7279" s="95" t="str">
        <f>IF(A7279&lt;&gt;"",IF(MID(C7279,1,1)="c",SigmaEpsConcrete(I7279,$AN$30:$AN$33,$AR$30:$AR$33,$AS$26,$AS$27,$AS$28,$AQ$20,$AU$19),""),"")</f>
        <v/>
      </c>
      <c r="N7279" s="95" t="str">
        <f>IF(A7279&lt;&gt;"",IF(MID(C7279,1,1)="r",SigmaEpsReinf(J7279,$AS$42:$AS$43,$AS$41,$AS$39,$AS$40,$AQ$38),""),"")</f>
        <v/>
      </c>
      <c r="Q7279" s="92" t="str">
        <f t="shared" si="1146"/>
        <v/>
      </c>
      <c r="R7279" s="92" t="str">
        <f t="shared" si="1147"/>
        <v/>
      </c>
      <c r="U7279" s="5"/>
      <c r="V7279" s="5"/>
      <c r="W7279" s="94" t="str">
        <f t="shared" si="1145"/>
        <v/>
      </c>
      <c r="X7279" s="94" t="str">
        <f t="shared" si="1148"/>
        <v/>
      </c>
      <c r="Y7279" s="5"/>
      <c r="BK7279" s="8"/>
      <c r="BL7279" s="5"/>
      <c r="BM7279" s="5"/>
      <c r="BN7279" s="5"/>
      <c r="BO7279" s="5"/>
      <c r="BP7279" s="1"/>
      <c r="BQ7279" s="1"/>
      <c r="BR7279" s="1"/>
      <c r="BS7279" s="1"/>
      <c r="BT7279" s="1"/>
      <c r="BU7279" s="4"/>
      <c r="BV7279" s="1"/>
      <c r="BW7279" s="3"/>
      <c r="BX7279" s="4"/>
      <c r="BY7279" s="5"/>
      <c r="BZ7279" s="5"/>
      <c r="CA7279" s="5"/>
      <c r="CB7279" s="5"/>
      <c r="CC7279" s="5"/>
      <c r="CD7279" s="43"/>
    </row>
    <row r="7280" spans="1:82" x14ac:dyDescent="0.25">
      <c r="A7280" s="8"/>
      <c r="B7280" s="5"/>
      <c r="C7280" s="5"/>
      <c r="D7280" s="5"/>
      <c r="E7280" s="5"/>
      <c r="F7280" s="94" t="str">
        <f t="shared" si="1139"/>
        <v/>
      </c>
      <c r="G7280" s="94" t="str">
        <f t="shared" si="1140"/>
        <v/>
      </c>
      <c r="H7280" s="127" t="str">
        <f>IF(A7280&lt;&gt;"",IF(MID(C7280,1,1)="c",$AS$26,IF(MID(C7280,1,1)="r",$AS$41,IF(MID(C7280,1,1)="p",#REF!,#REF!))),"")</f>
        <v/>
      </c>
      <c r="I7280" s="92" t="str">
        <f t="shared" si="1141"/>
        <v/>
      </c>
      <c r="J7280" s="92" t="str">
        <f t="shared" si="1142"/>
        <v/>
      </c>
      <c r="K7280" s="92" t="str">
        <f t="shared" si="1143"/>
        <v/>
      </c>
      <c r="L7280" s="92" t="str">
        <f t="shared" si="1144"/>
        <v/>
      </c>
      <c r="M7280" s="95" t="str">
        <f>IF(A7280&lt;&gt;"",IF(MID(C7280,1,1)="c",SigmaEpsConcrete(I7280,$AN$30:$AN$33,$AR$30:$AR$33,$AS$26,$AS$27,$AS$28,$AQ$20,$AU$19),""),"")</f>
        <v/>
      </c>
      <c r="N7280" s="95" t="str">
        <f>IF(A7280&lt;&gt;"",IF(MID(C7280,1,1)="r",SigmaEpsReinf(J7280,$AS$42:$AS$43,$AS$41,$AS$39,$AS$40,$AQ$38),""),"")</f>
        <v/>
      </c>
      <c r="Q7280" s="92" t="str">
        <f t="shared" si="1146"/>
        <v/>
      </c>
      <c r="R7280" s="92" t="str">
        <f t="shared" si="1147"/>
        <v/>
      </c>
      <c r="U7280" s="5"/>
      <c r="V7280" s="5"/>
      <c r="W7280" s="94" t="str">
        <f t="shared" si="1145"/>
        <v/>
      </c>
      <c r="X7280" s="94" t="str">
        <f t="shared" si="1148"/>
        <v/>
      </c>
      <c r="Y7280" s="5"/>
      <c r="BK7280" s="8"/>
      <c r="BL7280" s="5"/>
      <c r="BM7280" s="5"/>
      <c r="BN7280" s="5"/>
      <c r="BO7280" s="5"/>
      <c r="BP7280" s="1"/>
      <c r="BQ7280" s="1"/>
      <c r="BR7280" s="1"/>
      <c r="BS7280" s="1"/>
      <c r="BT7280" s="1"/>
      <c r="BU7280" s="4"/>
      <c r="BV7280" s="1"/>
      <c r="BW7280" s="3"/>
      <c r="BX7280" s="4"/>
      <c r="BY7280" s="5"/>
      <c r="BZ7280" s="5"/>
      <c r="CA7280" s="5"/>
      <c r="CB7280" s="5"/>
      <c r="CC7280" s="5"/>
      <c r="CD7280" s="43"/>
    </row>
    <row r="7281" spans="1:82" x14ac:dyDescent="0.25">
      <c r="A7281" s="8"/>
      <c r="B7281" s="5"/>
      <c r="C7281" s="5"/>
      <c r="D7281" s="5"/>
      <c r="E7281" s="5"/>
      <c r="F7281" s="94" t="str">
        <f t="shared" si="1139"/>
        <v/>
      </c>
      <c r="G7281" s="94" t="str">
        <f t="shared" si="1140"/>
        <v/>
      </c>
      <c r="H7281" s="127" t="str">
        <f>IF(A7281&lt;&gt;"",IF(MID(C7281,1,1)="c",$AS$26,IF(MID(C7281,1,1)="r",$AS$41,IF(MID(C7281,1,1)="p",#REF!,#REF!))),"")</f>
        <v/>
      </c>
      <c r="I7281" s="92" t="str">
        <f t="shared" si="1141"/>
        <v/>
      </c>
      <c r="J7281" s="92" t="str">
        <f t="shared" si="1142"/>
        <v/>
      </c>
      <c r="K7281" s="92" t="str">
        <f t="shared" si="1143"/>
        <v/>
      </c>
      <c r="L7281" s="92" t="str">
        <f t="shared" si="1144"/>
        <v/>
      </c>
      <c r="M7281" s="95" t="str">
        <f>IF(A7281&lt;&gt;"",IF(MID(C7281,1,1)="c",SigmaEpsConcrete(I7281,$AN$30:$AN$33,$AR$30:$AR$33,$AS$26,$AS$27,$AS$28,$AQ$20,$AU$19),""),"")</f>
        <v/>
      </c>
      <c r="N7281" s="95" t="str">
        <f>IF(A7281&lt;&gt;"",IF(MID(C7281,1,1)="r",SigmaEpsReinf(J7281,$AS$42:$AS$43,$AS$41,$AS$39,$AS$40,$AQ$38),""),"")</f>
        <v/>
      </c>
      <c r="Q7281" s="92" t="str">
        <f t="shared" si="1146"/>
        <v/>
      </c>
      <c r="R7281" s="92" t="str">
        <f t="shared" si="1147"/>
        <v/>
      </c>
      <c r="U7281" s="5"/>
      <c r="V7281" s="5"/>
      <c r="W7281" s="94" t="str">
        <f t="shared" si="1145"/>
        <v/>
      </c>
      <c r="X7281" s="94" t="str">
        <f t="shared" si="1148"/>
        <v/>
      </c>
      <c r="Y7281" s="5"/>
      <c r="BK7281" s="8"/>
      <c r="BL7281" s="5"/>
      <c r="BM7281" s="5"/>
      <c r="BN7281" s="5"/>
      <c r="BO7281" s="5"/>
      <c r="BP7281" s="1"/>
      <c r="BQ7281" s="1"/>
      <c r="BR7281" s="1"/>
      <c r="BS7281" s="1"/>
      <c r="BT7281" s="1"/>
      <c r="BU7281" s="4"/>
      <c r="BV7281" s="1"/>
      <c r="BW7281" s="3"/>
      <c r="BX7281" s="4"/>
      <c r="BY7281" s="5"/>
      <c r="BZ7281" s="5"/>
      <c r="CA7281" s="5"/>
      <c r="CB7281" s="5"/>
      <c r="CC7281" s="5"/>
      <c r="CD7281" s="43"/>
    </row>
    <row r="7282" spans="1:82" x14ac:dyDescent="0.25">
      <c r="A7282" s="8"/>
      <c r="B7282" s="5"/>
      <c r="C7282" s="5"/>
      <c r="D7282" s="5"/>
      <c r="E7282" s="5"/>
      <c r="F7282" s="94" t="str">
        <f t="shared" si="1139"/>
        <v/>
      </c>
      <c r="G7282" s="94" t="str">
        <f t="shared" si="1140"/>
        <v/>
      </c>
      <c r="H7282" s="127" t="str">
        <f>IF(A7282&lt;&gt;"",IF(MID(C7282,1,1)="c",$AS$26,IF(MID(C7282,1,1)="r",$AS$41,IF(MID(C7282,1,1)="p",#REF!,#REF!))),"")</f>
        <v/>
      </c>
      <c r="I7282" s="92" t="str">
        <f t="shared" si="1141"/>
        <v/>
      </c>
      <c r="J7282" s="92" t="str">
        <f t="shared" si="1142"/>
        <v/>
      </c>
      <c r="K7282" s="92" t="str">
        <f t="shared" si="1143"/>
        <v/>
      </c>
      <c r="L7282" s="92" t="str">
        <f t="shared" si="1144"/>
        <v/>
      </c>
      <c r="M7282" s="95" t="str">
        <f>IF(A7282&lt;&gt;"",IF(MID(C7282,1,1)="c",SigmaEpsConcrete(I7282,$AN$30:$AN$33,$AR$30:$AR$33,$AS$26,$AS$27,$AS$28,$AQ$20,$AU$19),""),"")</f>
        <v/>
      </c>
      <c r="N7282" s="95" t="str">
        <f>IF(A7282&lt;&gt;"",IF(MID(C7282,1,1)="r",SigmaEpsReinf(J7282,$AS$42:$AS$43,$AS$41,$AS$39,$AS$40,$AQ$38),""),"")</f>
        <v/>
      </c>
      <c r="Q7282" s="92" t="str">
        <f t="shared" si="1146"/>
        <v/>
      </c>
      <c r="R7282" s="92" t="str">
        <f t="shared" si="1147"/>
        <v/>
      </c>
      <c r="U7282" s="5"/>
      <c r="V7282" s="5"/>
      <c r="W7282" s="94" t="str">
        <f t="shared" si="1145"/>
        <v/>
      </c>
      <c r="X7282" s="94" t="str">
        <f t="shared" si="1148"/>
        <v/>
      </c>
      <c r="Y7282" s="5"/>
      <c r="BK7282" s="8"/>
      <c r="BL7282" s="5"/>
      <c r="BM7282" s="5"/>
      <c r="BN7282" s="5"/>
      <c r="BO7282" s="5"/>
      <c r="BP7282" s="1"/>
      <c r="BQ7282" s="1"/>
      <c r="BR7282" s="1"/>
      <c r="BS7282" s="1"/>
      <c r="BT7282" s="1"/>
      <c r="BU7282" s="4"/>
      <c r="BV7282" s="1"/>
      <c r="BW7282" s="3"/>
      <c r="BX7282" s="4"/>
      <c r="BY7282" s="5"/>
      <c r="BZ7282" s="5"/>
      <c r="CA7282" s="5"/>
      <c r="CB7282" s="5"/>
      <c r="CC7282" s="5"/>
      <c r="CD7282" s="43"/>
    </row>
    <row r="7283" spans="1:82" x14ac:dyDescent="0.25">
      <c r="A7283" s="8"/>
      <c r="B7283" s="5"/>
      <c r="C7283" s="5"/>
      <c r="D7283" s="5"/>
      <c r="E7283" s="5"/>
      <c r="F7283" s="94" t="str">
        <f t="shared" si="1139"/>
        <v/>
      </c>
      <c r="G7283" s="94" t="str">
        <f t="shared" si="1140"/>
        <v/>
      </c>
      <c r="H7283" s="127" t="str">
        <f>IF(A7283&lt;&gt;"",IF(MID(C7283,1,1)="c",$AS$26,IF(MID(C7283,1,1)="r",$AS$41,IF(MID(C7283,1,1)="p",#REF!,#REF!))),"")</f>
        <v/>
      </c>
      <c r="I7283" s="92" t="str">
        <f t="shared" si="1141"/>
        <v/>
      </c>
      <c r="J7283" s="92" t="str">
        <f t="shared" si="1142"/>
        <v/>
      </c>
      <c r="K7283" s="92" t="str">
        <f t="shared" si="1143"/>
        <v/>
      </c>
      <c r="L7283" s="92" t="str">
        <f t="shared" si="1144"/>
        <v/>
      </c>
      <c r="M7283" s="95" t="str">
        <f>IF(A7283&lt;&gt;"",IF(MID(C7283,1,1)="c",SigmaEpsConcrete(I7283,$AN$30:$AN$33,$AR$30:$AR$33,$AS$26,$AS$27,$AS$28,$AQ$20,$AU$19),""),"")</f>
        <v/>
      </c>
      <c r="N7283" s="95" t="str">
        <f>IF(A7283&lt;&gt;"",IF(MID(C7283,1,1)="r",SigmaEpsReinf(J7283,$AS$42:$AS$43,$AS$41,$AS$39,$AS$40,$AQ$38),""),"")</f>
        <v/>
      </c>
      <c r="Q7283" s="92" t="str">
        <f t="shared" si="1146"/>
        <v/>
      </c>
      <c r="R7283" s="92" t="str">
        <f t="shared" si="1147"/>
        <v/>
      </c>
      <c r="U7283" s="5"/>
      <c r="V7283" s="5"/>
      <c r="W7283" s="94" t="str">
        <f t="shared" si="1145"/>
        <v/>
      </c>
      <c r="X7283" s="94" t="str">
        <f t="shared" si="1148"/>
        <v/>
      </c>
      <c r="Y7283" s="5"/>
      <c r="BK7283" s="8"/>
      <c r="BL7283" s="5"/>
      <c r="BM7283" s="5"/>
      <c r="BN7283" s="5"/>
      <c r="BO7283" s="5"/>
      <c r="BP7283" s="1"/>
      <c r="BQ7283" s="1"/>
      <c r="BR7283" s="1"/>
      <c r="BS7283" s="1"/>
      <c r="BT7283" s="1"/>
      <c r="BU7283" s="4"/>
      <c r="BV7283" s="1"/>
      <c r="BW7283" s="3"/>
      <c r="BX7283" s="4"/>
      <c r="BY7283" s="5"/>
      <c r="BZ7283" s="5"/>
      <c r="CA7283" s="5"/>
      <c r="CB7283" s="5"/>
      <c r="CC7283" s="5"/>
      <c r="CD7283" s="43"/>
    </row>
    <row r="7284" spans="1:82" x14ac:dyDescent="0.25">
      <c r="A7284" s="8"/>
      <c r="B7284" s="5"/>
      <c r="C7284" s="5"/>
      <c r="D7284" s="5"/>
      <c r="E7284" s="5"/>
      <c r="F7284" s="94" t="str">
        <f t="shared" si="1139"/>
        <v/>
      </c>
      <c r="G7284" s="94" t="str">
        <f t="shared" si="1140"/>
        <v/>
      </c>
      <c r="H7284" s="127" t="str">
        <f>IF(A7284&lt;&gt;"",IF(MID(C7284,1,1)="c",$AS$26,IF(MID(C7284,1,1)="r",$AS$41,IF(MID(C7284,1,1)="p",#REF!,#REF!))),"")</f>
        <v/>
      </c>
      <c r="I7284" s="92" t="str">
        <f t="shared" si="1141"/>
        <v/>
      </c>
      <c r="J7284" s="92" t="str">
        <f t="shared" si="1142"/>
        <v/>
      </c>
      <c r="K7284" s="92" t="str">
        <f t="shared" si="1143"/>
        <v/>
      </c>
      <c r="L7284" s="92" t="str">
        <f t="shared" si="1144"/>
        <v/>
      </c>
      <c r="M7284" s="95" t="str">
        <f>IF(A7284&lt;&gt;"",IF(MID(C7284,1,1)="c",SigmaEpsConcrete(I7284,$AN$30:$AN$33,$AR$30:$AR$33,$AS$26,$AS$27,$AS$28,$AQ$20,$AU$19),""),"")</f>
        <v/>
      </c>
      <c r="N7284" s="95" t="str">
        <f>IF(A7284&lt;&gt;"",IF(MID(C7284,1,1)="r",SigmaEpsReinf(J7284,$AS$42:$AS$43,$AS$41,$AS$39,$AS$40,$AQ$38),""),"")</f>
        <v/>
      </c>
      <c r="Q7284" s="92" t="str">
        <f t="shared" si="1146"/>
        <v/>
      </c>
      <c r="R7284" s="92" t="str">
        <f t="shared" si="1147"/>
        <v/>
      </c>
      <c r="U7284" s="5"/>
      <c r="V7284" s="5"/>
      <c r="W7284" s="94" t="str">
        <f t="shared" si="1145"/>
        <v/>
      </c>
      <c r="X7284" s="94" t="str">
        <f t="shared" si="1148"/>
        <v/>
      </c>
      <c r="Y7284" s="5"/>
      <c r="BK7284" s="8"/>
      <c r="BL7284" s="5"/>
      <c r="BM7284" s="5"/>
      <c r="BN7284" s="5"/>
      <c r="BO7284" s="5"/>
      <c r="BP7284" s="1"/>
      <c r="BQ7284" s="1"/>
      <c r="BR7284" s="1"/>
      <c r="BS7284" s="1"/>
      <c r="BT7284" s="1"/>
      <c r="BU7284" s="4"/>
      <c r="BV7284" s="1"/>
      <c r="BW7284" s="3"/>
      <c r="BX7284" s="4"/>
      <c r="BY7284" s="5"/>
      <c r="BZ7284" s="5"/>
      <c r="CA7284" s="5"/>
      <c r="CB7284" s="5"/>
      <c r="CC7284" s="5"/>
      <c r="CD7284" s="43"/>
    </row>
    <row r="7285" spans="1:82" x14ac:dyDescent="0.25">
      <c r="A7285" s="8"/>
      <c r="B7285" s="5"/>
      <c r="C7285" s="5"/>
      <c r="D7285" s="5"/>
      <c r="E7285" s="5"/>
      <c r="F7285" s="94" t="str">
        <f t="shared" si="1139"/>
        <v/>
      </c>
      <c r="G7285" s="94" t="str">
        <f t="shared" si="1140"/>
        <v/>
      </c>
      <c r="H7285" s="127" t="str">
        <f>IF(A7285&lt;&gt;"",IF(MID(C7285,1,1)="c",$AS$26,IF(MID(C7285,1,1)="r",$AS$41,IF(MID(C7285,1,1)="p",#REF!,#REF!))),"")</f>
        <v/>
      </c>
      <c r="I7285" s="92" t="str">
        <f t="shared" si="1141"/>
        <v/>
      </c>
      <c r="J7285" s="92" t="str">
        <f t="shared" si="1142"/>
        <v/>
      </c>
      <c r="K7285" s="92" t="str">
        <f t="shared" si="1143"/>
        <v/>
      </c>
      <c r="L7285" s="92" t="str">
        <f t="shared" si="1144"/>
        <v/>
      </c>
      <c r="M7285" s="95" t="str">
        <f>IF(A7285&lt;&gt;"",IF(MID(C7285,1,1)="c",SigmaEpsConcrete(I7285,$AN$30:$AN$33,$AR$30:$AR$33,$AS$26,$AS$27,$AS$28,$AQ$20,$AU$19),""),"")</f>
        <v/>
      </c>
      <c r="N7285" s="95" t="str">
        <f>IF(A7285&lt;&gt;"",IF(MID(C7285,1,1)="r",SigmaEpsReinf(J7285,$AS$42:$AS$43,$AS$41,$AS$39,$AS$40,$AQ$38),""),"")</f>
        <v/>
      </c>
      <c r="Q7285" s="92" t="str">
        <f t="shared" si="1146"/>
        <v/>
      </c>
      <c r="R7285" s="92" t="str">
        <f t="shared" si="1147"/>
        <v/>
      </c>
      <c r="U7285" s="5"/>
      <c r="V7285" s="5"/>
      <c r="W7285" s="94" t="str">
        <f t="shared" si="1145"/>
        <v/>
      </c>
      <c r="X7285" s="94" t="str">
        <f t="shared" si="1148"/>
        <v/>
      </c>
      <c r="Y7285" s="5"/>
      <c r="BK7285" s="8"/>
      <c r="BL7285" s="5"/>
      <c r="BM7285" s="5"/>
      <c r="BN7285" s="5"/>
      <c r="BO7285" s="5"/>
      <c r="BP7285" s="1"/>
      <c r="BQ7285" s="1"/>
      <c r="BR7285" s="1"/>
      <c r="BS7285" s="1"/>
      <c r="BT7285" s="1"/>
      <c r="BU7285" s="4"/>
      <c r="BV7285" s="1"/>
      <c r="BW7285" s="3"/>
      <c r="BX7285" s="4"/>
      <c r="BY7285" s="5"/>
      <c r="BZ7285" s="5"/>
      <c r="CA7285" s="5"/>
      <c r="CB7285" s="5"/>
      <c r="CC7285" s="5"/>
      <c r="CD7285" s="43"/>
    </row>
    <row r="7286" spans="1:82" x14ac:dyDescent="0.25">
      <c r="A7286" s="8"/>
      <c r="B7286" s="5"/>
      <c r="C7286" s="5"/>
      <c r="D7286" s="5"/>
      <c r="E7286" s="5"/>
      <c r="F7286" s="94" t="str">
        <f t="shared" si="1139"/>
        <v/>
      </c>
      <c r="G7286" s="94" t="str">
        <f t="shared" si="1140"/>
        <v/>
      </c>
      <c r="H7286" s="127" t="str">
        <f>IF(A7286&lt;&gt;"",IF(MID(C7286,1,1)="c",$AS$26,IF(MID(C7286,1,1)="r",$AS$41,IF(MID(C7286,1,1)="p",#REF!,#REF!))),"")</f>
        <v/>
      </c>
      <c r="I7286" s="92" t="str">
        <f t="shared" si="1141"/>
        <v/>
      </c>
      <c r="J7286" s="92" t="str">
        <f t="shared" si="1142"/>
        <v/>
      </c>
      <c r="K7286" s="92" t="str">
        <f t="shared" si="1143"/>
        <v/>
      </c>
      <c r="L7286" s="92" t="str">
        <f t="shared" si="1144"/>
        <v/>
      </c>
      <c r="M7286" s="95" t="str">
        <f>IF(A7286&lt;&gt;"",IF(MID(C7286,1,1)="c",SigmaEpsConcrete(I7286,$AN$30:$AN$33,$AR$30:$AR$33,$AS$26,$AS$27,$AS$28,$AQ$20,$AU$19),""),"")</f>
        <v/>
      </c>
      <c r="N7286" s="95" t="str">
        <f>IF(A7286&lt;&gt;"",IF(MID(C7286,1,1)="r",SigmaEpsReinf(J7286,$AS$42:$AS$43,$AS$41,$AS$39,$AS$40,$AQ$38),""),"")</f>
        <v/>
      </c>
      <c r="Q7286" s="92" t="str">
        <f t="shared" si="1146"/>
        <v/>
      </c>
      <c r="R7286" s="92" t="str">
        <f t="shared" si="1147"/>
        <v/>
      </c>
      <c r="U7286" s="5"/>
      <c r="V7286" s="5"/>
      <c r="W7286" s="94" t="str">
        <f t="shared" si="1145"/>
        <v/>
      </c>
      <c r="X7286" s="94" t="str">
        <f t="shared" si="1148"/>
        <v/>
      </c>
      <c r="Y7286" s="5"/>
      <c r="BK7286" s="8"/>
      <c r="BL7286" s="5"/>
      <c r="BM7286" s="5"/>
      <c r="BN7286" s="5"/>
      <c r="BO7286" s="5"/>
      <c r="BP7286" s="1"/>
      <c r="BQ7286" s="1"/>
      <c r="BR7286" s="1"/>
      <c r="BS7286" s="1"/>
      <c r="BT7286" s="1"/>
      <c r="BU7286" s="4"/>
      <c r="BV7286" s="1"/>
      <c r="BW7286" s="3"/>
      <c r="BX7286" s="4"/>
      <c r="BY7286" s="5"/>
      <c r="BZ7286" s="5"/>
      <c r="CA7286" s="5"/>
      <c r="CB7286" s="5"/>
      <c r="CC7286" s="5"/>
      <c r="CD7286" s="43"/>
    </row>
    <row r="7287" spans="1:82" x14ac:dyDescent="0.25">
      <c r="A7287" s="8"/>
      <c r="B7287" s="5"/>
      <c r="C7287" s="5"/>
      <c r="D7287" s="5"/>
      <c r="E7287" s="5"/>
      <c r="F7287" s="94" t="str">
        <f t="shared" si="1139"/>
        <v/>
      </c>
      <c r="G7287" s="94" t="str">
        <f t="shared" si="1140"/>
        <v/>
      </c>
      <c r="H7287" s="127" t="str">
        <f>IF(A7287&lt;&gt;"",IF(MID(C7287,1,1)="c",$AS$26,IF(MID(C7287,1,1)="r",$AS$41,IF(MID(C7287,1,1)="p",#REF!,#REF!))),"")</f>
        <v/>
      </c>
      <c r="I7287" s="92" t="str">
        <f t="shared" si="1141"/>
        <v/>
      </c>
      <c r="J7287" s="92" t="str">
        <f t="shared" si="1142"/>
        <v/>
      </c>
      <c r="K7287" s="92" t="str">
        <f t="shared" si="1143"/>
        <v/>
      </c>
      <c r="L7287" s="92" t="str">
        <f t="shared" si="1144"/>
        <v/>
      </c>
      <c r="M7287" s="95" t="str">
        <f>IF(A7287&lt;&gt;"",IF(MID(C7287,1,1)="c",SigmaEpsConcrete(I7287,$AN$30:$AN$33,$AR$30:$AR$33,$AS$26,$AS$27,$AS$28,$AQ$20,$AU$19),""),"")</f>
        <v/>
      </c>
      <c r="N7287" s="95" t="str">
        <f>IF(A7287&lt;&gt;"",IF(MID(C7287,1,1)="r",SigmaEpsReinf(J7287,$AS$42:$AS$43,$AS$41,$AS$39,$AS$40,$AQ$38),""),"")</f>
        <v/>
      </c>
      <c r="Q7287" s="92" t="str">
        <f t="shared" si="1146"/>
        <v/>
      </c>
      <c r="R7287" s="92" t="str">
        <f t="shared" si="1147"/>
        <v/>
      </c>
      <c r="U7287" s="5"/>
      <c r="V7287" s="5"/>
      <c r="W7287" s="94" t="str">
        <f t="shared" si="1145"/>
        <v/>
      </c>
      <c r="X7287" s="94" t="str">
        <f t="shared" si="1148"/>
        <v/>
      </c>
      <c r="Y7287" s="5"/>
      <c r="BK7287" s="8"/>
      <c r="BL7287" s="5"/>
      <c r="BM7287" s="5"/>
      <c r="BN7287" s="5"/>
      <c r="BO7287" s="5"/>
      <c r="BP7287" s="1"/>
      <c r="BQ7287" s="1"/>
      <c r="BR7287" s="1"/>
      <c r="BS7287" s="1"/>
      <c r="BT7287" s="1"/>
      <c r="BU7287" s="4"/>
      <c r="BV7287" s="1"/>
      <c r="BW7287" s="3"/>
      <c r="BX7287" s="4"/>
      <c r="BY7287" s="5"/>
      <c r="BZ7287" s="5"/>
      <c r="CA7287" s="5"/>
      <c r="CB7287" s="5"/>
      <c r="CC7287" s="5"/>
      <c r="CD7287" s="43"/>
    </row>
    <row r="7288" spans="1:82" x14ac:dyDescent="0.25">
      <c r="A7288" s="8"/>
      <c r="B7288" s="5"/>
      <c r="C7288" s="5"/>
      <c r="D7288" s="5"/>
      <c r="E7288" s="5"/>
      <c r="F7288" s="94" t="str">
        <f t="shared" si="1139"/>
        <v/>
      </c>
      <c r="G7288" s="94" t="str">
        <f t="shared" si="1140"/>
        <v/>
      </c>
      <c r="H7288" s="127" t="str">
        <f>IF(A7288&lt;&gt;"",IF(MID(C7288,1,1)="c",$AS$26,IF(MID(C7288,1,1)="r",$AS$41,IF(MID(C7288,1,1)="p",#REF!,#REF!))),"")</f>
        <v/>
      </c>
      <c r="I7288" s="92" t="str">
        <f t="shared" si="1141"/>
        <v/>
      </c>
      <c r="J7288" s="92" t="str">
        <f t="shared" si="1142"/>
        <v/>
      </c>
      <c r="K7288" s="92" t="str">
        <f t="shared" si="1143"/>
        <v/>
      </c>
      <c r="L7288" s="92" t="str">
        <f t="shared" si="1144"/>
        <v/>
      </c>
      <c r="M7288" s="95" t="str">
        <f>IF(A7288&lt;&gt;"",IF(MID(C7288,1,1)="c",SigmaEpsConcrete(I7288,$AN$30:$AN$33,$AR$30:$AR$33,$AS$26,$AS$27,$AS$28,$AQ$20,$AU$19),""),"")</f>
        <v/>
      </c>
      <c r="N7288" s="95" t="str">
        <f>IF(A7288&lt;&gt;"",IF(MID(C7288,1,1)="r",SigmaEpsReinf(J7288,$AS$42:$AS$43,$AS$41,$AS$39,$AS$40,$AQ$38),""),"")</f>
        <v/>
      </c>
      <c r="Q7288" s="92" t="str">
        <f t="shared" si="1146"/>
        <v/>
      </c>
      <c r="R7288" s="92" t="str">
        <f t="shared" si="1147"/>
        <v/>
      </c>
      <c r="U7288" s="5"/>
      <c r="V7288" s="5"/>
      <c r="W7288" s="94" t="str">
        <f t="shared" si="1145"/>
        <v/>
      </c>
      <c r="X7288" s="94" t="str">
        <f t="shared" si="1148"/>
        <v/>
      </c>
      <c r="Y7288" s="5"/>
      <c r="BK7288" s="8"/>
      <c r="BL7288" s="5"/>
      <c r="BM7288" s="5"/>
      <c r="BN7288" s="5"/>
      <c r="BO7288" s="5"/>
      <c r="BP7288" s="1"/>
      <c r="BQ7288" s="1"/>
      <c r="BR7288" s="1"/>
      <c r="BS7288" s="1"/>
      <c r="BT7288" s="1"/>
      <c r="BU7288" s="4"/>
      <c r="BV7288" s="1"/>
      <c r="BW7288" s="3"/>
      <c r="BX7288" s="4"/>
      <c r="BY7288" s="5"/>
      <c r="BZ7288" s="5"/>
      <c r="CA7288" s="5"/>
      <c r="CB7288" s="5"/>
      <c r="CC7288" s="5"/>
      <c r="CD7288" s="43"/>
    </row>
    <row r="7289" spans="1:82" x14ac:dyDescent="0.25">
      <c r="A7289" s="8"/>
      <c r="B7289" s="5"/>
      <c r="C7289" s="5"/>
      <c r="D7289" s="5"/>
      <c r="E7289" s="5"/>
      <c r="F7289" s="94" t="str">
        <f t="shared" si="1139"/>
        <v/>
      </c>
      <c r="G7289" s="94" t="str">
        <f t="shared" si="1140"/>
        <v/>
      </c>
      <c r="H7289" s="127" t="str">
        <f>IF(A7289&lt;&gt;"",IF(MID(C7289,1,1)="c",$AS$26,IF(MID(C7289,1,1)="r",$AS$41,IF(MID(C7289,1,1)="p",#REF!,#REF!))),"")</f>
        <v/>
      </c>
      <c r="I7289" s="92" t="str">
        <f t="shared" si="1141"/>
        <v/>
      </c>
      <c r="J7289" s="92" t="str">
        <f t="shared" si="1142"/>
        <v/>
      </c>
      <c r="K7289" s="92" t="str">
        <f t="shared" si="1143"/>
        <v/>
      </c>
      <c r="L7289" s="92" t="str">
        <f t="shared" si="1144"/>
        <v/>
      </c>
      <c r="M7289" s="95" t="str">
        <f>IF(A7289&lt;&gt;"",IF(MID(C7289,1,1)="c",SigmaEpsConcrete(I7289,$AN$30:$AN$33,$AR$30:$AR$33,$AS$26,$AS$27,$AS$28,$AQ$20,$AU$19),""),"")</f>
        <v/>
      </c>
      <c r="N7289" s="95" t="str">
        <f>IF(A7289&lt;&gt;"",IF(MID(C7289,1,1)="r",SigmaEpsReinf(J7289,$AS$42:$AS$43,$AS$41,$AS$39,$AS$40,$AQ$38),""),"")</f>
        <v/>
      </c>
      <c r="Q7289" s="92" t="str">
        <f t="shared" si="1146"/>
        <v/>
      </c>
      <c r="R7289" s="92" t="str">
        <f t="shared" si="1147"/>
        <v/>
      </c>
      <c r="U7289" s="5"/>
      <c r="V7289" s="5"/>
      <c r="W7289" s="94" t="str">
        <f t="shared" si="1145"/>
        <v/>
      </c>
      <c r="X7289" s="94" t="str">
        <f t="shared" si="1148"/>
        <v/>
      </c>
      <c r="Y7289" s="5"/>
      <c r="BK7289" s="8"/>
      <c r="BL7289" s="5"/>
      <c r="BM7289" s="5"/>
      <c r="BN7289" s="5"/>
      <c r="BO7289" s="5"/>
      <c r="BP7289" s="1"/>
      <c r="BQ7289" s="1"/>
      <c r="BR7289" s="1"/>
      <c r="BS7289" s="1"/>
      <c r="BT7289" s="1"/>
      <c r="BU7289" s="4"/>
      <c r="BV7289" s="1"/>
      <c r="BW7289" s="3"/>
      <c r="BX7289" s="4"/>
      <c r="BY7289" s="5"/>
      <c r="BZ7289" s="5"/>
      <c r="CA7289" s="5"/>
      <c r="CB7289" s="5"/>
      <c r="CC7289" s="5"/>
      <c r="CD7289" s="43"/>
    </row>
    <row r="7290" spans="1:82" x14ac:dyDescent="0.25">
      <c r="A7290" s="8"/>
      <c r="B7290" s="5"/>
      <c r="C7290" s="5"/>
      <c r="D7290" s="5"/>
      <c r="E7290" s="5"/>
      <c r="F7290" s="94" t="str">
        <f t="shared" si="1139"/>
        <v/>
      </c>
      <c r="G7290" s="94" t="str">
        <f t="shared" si="1140"/>
        <v/>
      </c>
      <c r="H7290" s="127" t="str">
        <f>IF(A7290&lt;&gt;"",IF(MID(C7290,1,1)="c",$AS$26,IF(MID(C7290,1,1)="r",$AS$41,IF(MID(C7290,1,1)="p",#REF!,#REF!))),"")</f>
        <v/>
      </c>
      <c r="I7290" s="92" t="str">
        <f t="shared" si="1141"/>
        <v/>
      </c>
      <c r="J7290" s="92" t="str">
        <f t="shared" si="1142"/>
        <v/>
      </c>
      <c r="K7290" s="92" t="str">
        <f t="shared" si="1143"/>
        <v/>
      </c>
      <c r="L7290" s="92" t="str">
        <f t="shared" si="1144"/>
        <v/>
      </c>
      <c r="M7290" s="95" t="str">
        <f>IF(A7290&lt;&gt;"",IF(MID(C7290,1,1)="c",SigmaEpsConcrete(I7290,$AN$30:$AN$33,$AR$30:$AR$33,$AS$26,$AS$27,$AS$28,$AQ$20,$AU$19),""),"")</f>
        <v/>
      </c>
      <c r="N7290" s="95" t="str">
        <f>IF(A7290&lt;&gt;"",IF(MID(C7290,1,1)="r",SigmaEpsReinf(J7290,$AS$42:$AS$43,$AS$41,$AS$39,$AS$40,$AQ$38),""),"")</f>
        <v/>
      </c>
      <c r="Q7290" s="92" t="str">
        <f t="shared" si="1146"/>
        <v/>
      </c>
      <c r="R7290" s="92" t="str">
        <f t="shared" si="1147"/>
        <v/>
      </c>
      <c r="U7290" s="5"/>
      <c r="V7290" s="5"/>
      <c r="W7290" s="94" t="str">
        <f t="shared" si="1145"/>
        <v/>
      </c>
      <c r="X7290" s="94" t="str">
        <f t="shared" si="1148"/>
        <v/>
      </c>
      <c r="Y7290" s="5"/>
      <c r="BK7290" s="8"/>
      <c r="BL7290" s="5"/>
      <c r="BM7290" s="5"/>
      <c r="BN7290" s="5"/>
      <c r="BO7290" s="5"/>
      <c r="BP7290" s="1"/>
      <c r="BQ7290" s="1"/>
      <c r="BR7290" s="1"/>
      <c r="BS7290" s="1"/>
      <c r="BT7290" s="1"/>
      <c r="BU7290" s="4"/>
      <c r="BV7290" s="1"/>
      <c r="BW7290" s="3"/>
      <c r="BX7290" s="4"/>
      <c r="BY7290" s="5"/>
      <c r="BZ7290" s="5"/>
      <c r="CA7290" s="5"/>
      <c r="CB7290" s="5"/>
      <c r="CC7290" s="5"/>
      <c r="CD7290" s="43"/>
    </row>
    <row r="7291" spans="1:82" x14ac:dyDescent="0.25">
      <c r="A7291" s="8"/>
      <c r="B7291" s="5"/>
      <c r="C7291" s="5"/>
      <c r="D7291" s="5"/>
      <c r="E7291" s="5"/>
      <c r="F7291" s="94" t="str">
        <f t="shared" si="1139"/>
        <v/>
      </c>
      <c r="G7291" s="94" t="str">
        <f t="shared" si="1140"/>
        <v/>
      </c>
      <c r="H7291" s="127" t="str">
        <f>IF(A7291&lt;&gt;"",IF(MID(C7291,1,1)="c",$AS$26,IF(MID(C7291,1,1)="r",$AS$41,IF(MID(C7291,1,1)="p",#REF!,#REF!))),"")</f>
        <v/>
      </c>
      <c r="I7291" s="92" t="str">
        <f t="shared" si="1141"/>
        <v/>
      </c>
      <c r="J7291" s="92" t="str">
        <f t="shared" si="1142"/>
        <v/>
      </c>
      <c r="K7291" s="92" t="str">
        <f t="shared" si="1143"/>
        <v/>
      </c>
      <c r="L7291" s="92" t="str">
        <f t="shared" si="1144"/>
        <v/>
      </c>
      <c r="M7291" s="95" t="str">
        <f>IF(A7291&lt;&gt;"",IF(MID(C7291,1,1)="c",SigmaEpsConcrete(I7291,$AN$30:$AN$33,$AR$30:$AR$33,$AS$26,$AS$27,$AS$28,$AQ$20,$AU$19),""),"")</f>
        <v/>
      </c>
      <c r="N7291" s="95" t="str">
        <f>IF(A7291&lt;&gt;"",IF(MID(C7291,1,1)="r",SigmaEpsReinf(J7291,$AS$42:$AS$43,$AS$41,$AS$39,$AS$40,$AQ$38),""),"")</f>
        <v/>
      </c>
      <c r="Q7291" s="92" t="str">
        <f t="shared" si="1146"/>
        <v/>
      </c>
      <c r="R7291" s="92" t="str">
        <f t="shared" si="1147"/>
        <v/>
      </c>
      <c r="U7291" s="5"/>
      <c r="V7291" s="5"/>
      <c r="W7291" s="94" t="str">
        <f t="shared" si="1145"/>
        <v/>
      </c>
      <c r="X7291" s="94" t="str">
        <f t="shared" si="1148"/>
        <v/>
      </c>
      <c r="Y7291" s="5"/>
      <c r="BK7291" s="8"/>
      <c r="BL7291" s="5"/>
      <c r="BM7291" s="5"/>
      <c r="BN7291" s="5"/>
      <c r="BO7291" s="5"/>
      <c r="BP7291" s="1"/>
      <c r="BQ7291" s="1"/>
      <c r="BR7291" s="1"/>
      <c r="BS7291" s="1"/>
      <c r="BT7291" s="1"/>
      <c r="BU7291" s="4"/>
      <c r="BV7291" s="1"/>
      <c r="BW7291" s="3"/>
      <c r="BX7291" s="4"/>
      <c r="BY7291" s="5"/>
      <c r="BZ7291" s="5"/>
      <c r="CA7291" s="5"/>
      <c r="CB7291" s="5"/>
      <c r="CC7291" s="5"/>
      <c r="CD7291" s="43"/>
    </row>
    <row r="7292" spans="1:82" x14ac:dyDescent="0.25">
      <c r="A7292" s="8"/>
      <c r="B7292" s="5"/>
      <c r="C7292" s="5"/>
      <c r="D7292" s="5"/>
      <c r="E7292" s="5"/>
      <c r="F7292" s="94" t="str">
        <f t="shared" si="1139"/>
        <v/>
      </c>
      <c r="G7292" s="94" t="str">
        <f t="shared" si="1140"/>
        <v/>
      </c>
      <c r="H7292" s="127" t="str">
        <f>IF(A7292&lt;&gt;"",IF(MID(C7292,1,1)="c",$AS$26,IF(MID(C7292,1,1)="r",$AS$41,IF(MID(C7292,1,1)="p",#REF!,#REF!))),"")</f>
        <v/>
      </c>
      <c r="I7292" s="92" t="str">
        <f t="shared" si="1141"/>
        <v/>
      </c>
      <c r="J7292" s="92" t="str">
        <f t="shared" si="1142"/>
        <v/>
      </c>
      <c r="K7292" s="92" t="str">
        <f t="shared" si="1143"/>
        <v/>
      </c>
      <c r="L7292" s="92" t="str">
        <f t="shared" si="1144"/>
        <v/>
      </c>
      <c r="M7292" s="95" t="str">
        <f>IF(A7292&lt;&gt;"",IF(MID(C7292,1,1)="c",SigmaEpsConcrete(I7292,$AN$30:$AN$33,$AR$30:$AR$33,$AS$26,$AS$27,$AS$28,$AQ$20,$AU$19),""),"")</f>
        <v/>
      </c>
      <c r="N7292" s="95" t="str">
        <f>IF(A7292&lt;&gt;"",IF(MID(C7292,1,1)="r",SigmaEpsReinf(J7292,$AS$42:$AS$43,$AS$41,$AS$39,$AS$40,$AQ$38),""),"")</f>
        <v/>
      </c>
      <c r="Q7292" s="92" t="str">
        <f t="shared" si="1146"/>
        <v/>
      </c>
      <c r="R7292" s="92" t="str">
        <f t="shared" si="1147"/>
        <v/>
      </c>
      <c r="U7292" s="5"/>
      <c r="V7292" s="5"/>
      <c r="W7292" s="94" t="str">
        <f t="shared" si="1145"/>
        <v/>
      </c>
      <c r="X7292" s="94" t="str">
        <f t="shared" si="1148"/>
        <v/>
      </c>
      <c r="Y7292" s="5"/>
      <c r="BK7292" s="8"/>
      <c r="BL7292" s="5"/>
      <c r="BM7292" s="5"/>
      <c r="BN7292" s="5"/>
      <c r="BO7292" s="5"/>
      <c r="BP7292" s="1"/>
      <c r="BQ7292" s="1"/>
      <c r="BR7292" s="1"/>
      <c r="BS7292" s="1"/>
      <c r="BT7292" s="1"/>
      <c r="BU7292" s="4"/>
      <c r="BV7292" s="1"/>
      <c r="BW7292" s="3"/>
      <c r="BX7292" s="4"/>
      <c r="BY7292" s="5"/>
      <c r="BZ7292" s="5"/>
      <c r="CA7292" s="5"/>
      <c r="CB7292" s="5"/>
      <c r="CC7292" s="5"/>
      <c r="CD7292" s="43"/>
    </row>
    <row r="7293" spans="1:82" x14ac:dyDescent="0.25">
      <c r="A7293" s="8"/>
      <c r="B7293" s="5"/>
      <c r="C7293" s="5"/>
      <c r="D7293" s="5"/>
      <c r="E7293" s="5"/>
      <c r="F7293" s="94" t="str">
        <f t="shared" si="1139"/>
        <v/>
      </c>
      <c r="G7293" s="94" t="str">
        <f t="shared" si="1140"/>
        <v/>
      </c>
      <c r="H7293" s="127" t="str">
        <f>IF(A7293&lt;&gt;"",IF(MID(C7293,1,1)="c",$AS$26,IF(MID(C7293,1,1)="r",$AS$41,IF(MID(C7293,1,1)="p",#REF!,#REF!))),"")</f>
        <v/>
      </c>
      <c r="I7293" s="92" t="str">
        <f t="shared" si="1141"/>
        <v/>
      </c>
      <c r="J7293" s="92" t="str">
        <f t="shared" si="1142"/>
        <v/>
      </c>
      <c r="K7293" s="92" t="str">
        <f t="shared" si="1143"/>
        <v/>
      </c>
      <c r="L7293" s="92" t="str">
        <f t="shared" si="1144"/>
        <v/>
      </c>
      <c r="M7293" s="95" t="str">
        <f>IF(A7293&lt;&gt;"",IF(MID(C7293,1,1)="c",SigmaEpsConcrete(I7293,$AN$30:$AN$33,$AR$30:$AR$33,$AS$26,$AS$27,$AS$28,$AQ$20,$AU$19),""),"")</f>
        <v/>
      </c>
      <c r="N7293" s="95" t="str">
        <f>IF(A7293&lt;&gt;"",IF(MID(C7293,1,1)="r",SigmaEpsReinf(J7293,$AS$42:$AS$43,$AS$41,$AS$39,$AS$40,$AQ$38),""),"")</f>
        <v/>
      </c>
      <c r="Q7293" s="92" t="str">
        <f t="shared" si="1146"/>
        <v/>
      </c>
      <c r="R7293" s="92" t="str">
        <f t="shared" si="1147"/>
        <v/>
      </c>
      <c r="U7293" s="5"/>
      <c r="V7293" s="5"/>
      <c r="W7293" s="94" t="str">
        <f t="shared" si="1145"/>
        <v/>
      </c>
      <c r="X7293" s="94" t="str">
        <f t="shared" si="1148"/>
        <v/>
      </c>
      <c r="Y7293" s="5"/>
      <c r="BK7293" s="8"/>
      <c r="BL7293" s="5"/>
      <c r="BM7293" s="5"/>
      <c r="BN7293" s="5"/>
      <c r="BO7293" s="5"/>
      <c r="BP7293" s="1"/>
      <c r="BQ7293" s="1"/>
      <c r="BR7293" s="1"/>
      <c r="BS7293" s="1"/>
      <c r="BT7293" s="1"/>
      <c r="BU7293" s="4"/>
      <c r="BV7293" s="1"/>
      <c r="BW7293" s="3"/>
      <c r="BX7293" s="4"/>
      <c r="BY7293" s="5"/>
      <c r="BZ7293" s="5"/>
      <c r="CA7293" s="5"/>
      <c r="CB7293" s="5"/>
      <c r="CC7293" s="5"/>
      <c r="CD7293" s="43"/>
    </row>
    <row r="7294" spans="1:82" x14ac:dyDescent="0.25">
      <c r="A7294" s="8"/>
      <c r="B7294" s="5"/>
      <c r="C7294" s="5"/>
      <c r="D7294" s="5"/>
      <c r="E7294" s="5"/>
      <c r="F7294" s="94" t="str">
        <f t="shared" si="1139"/>
        <v/>
      </c>
      <c r="G7294" s="94" t="str">
        <f t="shared" si="1140"/>
        <v/>
      </c>
      <c r="H7294" s="127" t="str">
        <f>IF(A7294&lt;&gt;"",IF(MID(C7294,1,1)="c",$AS$26,IF(MID(C7294,1,1)="r",$AS$41,IF(MID(C7294,1,1)="p",#REF!,#REF!))),"")</f>
        <v/>
      </c>
      <c r="I7294" s="92" t="str">
        <f t="shared" si="1141"/>
        <v/>
      </c>
      <c r="J7294" s="92" t="str">
        <f t="shared" si="1142"/>
        <v/>
      </c>
      <c r="K7294" s="92" t="str">
        <f t="shared" si="1143"/>
        <v/>
      </c>
      <c r="L7294" s="92" t="str">
        <f t="shared" si="1144"/>
        <v/>
      </c>
      <c r="M7294" s="95" t="str">
        <f>IF(A7294&lt;&gt;"",IF(MID(C7294,1,1)="c",SigmaEpsConcrete(I7294,$AN$30:$AN$33,$AR$30:$AR$33,$AS$26,$AS$27,$AS$28,$AQ$20,$AU$19),""),"")</f>
        <v/>
      </c>
      <c r="N7294" s="95" t="str">
        <f>IF(A7294&lt;&gt;"",IF(MID(C7294,1,1)="r",SigmaEpsReinf(J7294,$AS$42:$AS$43,$AS$41,$AS$39,$AS$40,$AQ$38),""),"")</f>
        <v/>
      </c>
      <c r="Q7294" s="92" t="str">
        <f t="shared" si="1146"/>
        <v/>
      </c>
      <c r="R7294" s="92" t="str">
        <f t="shared" si="1147"/>
        <v/>
      </c>
      <c r="U7294" s="5"/>
      <c r="V7294" s="5"/>
      <c r="W7294" s="94" t="str">
        <f t="shared" si="1145"/>
        <v/>
      </c>
      <c r="X7294" s="94" t="str">
        <f t="shared" si="1148"/>
        <v/>
      </c>
      <c r="Y7294" s="5"/>
      <c r="BK7294" s="8"/>
      <c r="BL7294" s="5"/>
      <c r="BM7294" s="5"/>
      <c r="BN7294" s="5"/>
      <c r="BO7294" s="5"/>
      <c r="BP7294" s="1"/>
      <c r="BQ7294" s="1"/>
      <c r="BR7294" s="1"/>
      <c r="BS7294" s="1"/>
      <c r="BT7294" s="1"/>
      <c r="BU7294" s="4"/>
      <c r="BV7294" s="1"/>
      <c r="BW7294" s="3"/>
      <c r="BX7294" s="4"/>
      <c r="BY7294" s="5"/>
      <c r="BZ7294" s="5"/>
      <c r="CA7294" s="5"/>
      <c r="CB7294" s="5"/>
      <c r="CC7294" s="5"/>
      <c r="CD7294" s="43"/>
    </row>
    <row r="7295" spans="1:82" x14ac:dyDescent="0.25">
      <c r="A7295" s="8"/>
      <c r="B7295" s="5"/>
      <c r="C7295" s="5"/>
      <c r="D7295" s="5"/>
      <c r="E7295" s="5"/>
      <c r="F7295" s="94" t="str">
        <f t="shared" si="1139"/>
        <v/>
      </c>
      <c r="G7295" s="94" t="str">
        <f t="shared" si="1140"/>
        <v/>
      </c>
      <c r="H7295" s="127" t="str">
        <f>IF(A7295&lt;&gt;"",IF(MID(C7295,1,1)="c",$AS$26,IF(MID(C7295,1,1)="r",$AS$41,IF(MID(C7295,1,1)="p",#REF!,#REF!))),"")</f>
        <v/>
      </c>
      <c r="I7295" s="92" t="str">
        <f t="shared" si="1141"/>
        <v/>
      </c>
      <c r="J7295" s="92" t="str">
        <f t="shared" si="1142"/>
        <v/>
      </c>
      <c r="K7295" s="92" t="str">
        <f t="shared" si="1143"/>
        <v/>
      </c>
      <c r="L7295" s="92" t="str">
        <f t="shared" si="1144"/>
        <v/>
      </c>
      <c r="M7295" s="95" t="str">
        <f>IF(A7295&lt;&gt;"",IF(MID(C7295,1,1)="c",SigmaEpsConcrete(I7295,$AN$30:$AN$33,$AR$30:$AR$33,$AS$26,$AS$27,$AS$28,$AQ$20,$AU$19),""),"")</f>
        <v/>
      </c>
      <c r="N7295" s="95" t="str">
        <f>IF(A7295&lt;&gt;"",IF(MID(C7295,1,1)="r",SigmaEpsReinf(J7295,$AS$42:$AS$43,$AS$41,$AS$39,$AS$40,$AQ$38),""),"")</f>
        <v/>
      </c>
      <c r="Q7295" s="92" t="str">
        <f t="shared" si="1146"/>
        <v/>
      </c>
      <c r="R7295" s="92" t="str">
        <f t="shared" si="1147"/>
        <v/>
      </c>
      <c r="U7295" s="5"/>
      <c r="V7295" s="5"/>
      <c r="W7295" s="94" t="str">
        <f t="shared" si="1145"/>
        <v/>
      </c>
      <c r="X7295" s="94" t="str">
        <f t="shared" si="1148"/>
        <v/>
      </c>
      <c r="Y7295" s="5"/>
      <c r="BK7295" s="8"/>
      <c r="BL7295" s="5"/>
      <c r="BM7295" s="5"/>
      <c r="BN7295" s="5"/>
      <c r="BO7295" s="5"/>
      <c r="BP7295" s="1"/>
      <c r="BQ7295" s="1"/>
      <c r="BR7295" s="1"/>
      <c r="BS7295" s="1"/>
      <c r="BT7295" s="1"/>
      <c r="BU7295" s="4"/>
      <c r="BV7295" s="1"/>
      <c r="BW7295" s="3"/>
      <c r="BX7295" s="4"/>
      <c r="BY7295" s="5"/>
      <c r="BZ7295" s="5"/>
      <c r="CA7295" s="5"/>
      <c r="CB7295" s="5"/>
      <c r="CC7295" s="5"/>
      <c r="CD7295" s="43"/>
    </row>
    <row r="7296" spans="1:82" x14ac:dyDescent="0.25">
      <c r="A7296" s="8"/>
      <c r="B7296" s="5"/>
      <c r="C7296" s="5"/>
      <c r="D7296" s="5"/>
      <c r="E7296" s="5"/>
      <c r="F7296" s="94" t="str">
        <f t="shared" si="1139"/>
        <v/>
      </c>
      <c r="G7296" s="94" t="str">
        <f t="shared" si="1140"/>
        <v/>
      </c>
      <c r="H7296" s="127" t="str">
        <f>IF(A7296&lt;&gt;"",IF(MID(C7296,1,1)="c",$AS$26,IF(MID(C7296,1,1)="r",$AS$41,IF(MID(C7296,1,1)="p",#REF!,#REF!))),"")</f>
        <v/>
      </c>
      <c r="I7296" s="92" t="str">
        <f t="shared" si="1141"/>
        <v/>
      </c>
      <c r="J7296" s="92" t="str">
        <f t="shared" si="1142"/>
        <v/>
      </c>
      <c r="K7296" s="92" t="str">
        <f t="shared" si="1143"/>
        <v/>
      </c>
      <c r="L7296" s="92" t="str">
        <f t="shared" si="1144"/>
        <v/>
      </c>
      <c r="M7296" s="95" t="str">
        <f>IF(A7296&lt;&gt;"",IF(MID(C7296,1,1)="c",SigmaEpsConcrete(I7296,$AN$30:$AN$33,$AR$30:$AR$33,$AS$26,$AS$27,$AS$28,$AQ$20,$AU$19),""),"")</f>
        <v/>
      </c>
      <c r="N7296" s="95" t="str">
        <f>IF(A7296&lt;&gt;"",IF(MID(C7296,1,1)="r",SigmaEpsReinf(J7296,$AS$42:$AS$43,$AS$41,$AS$39,$AS$40,$AQ$38),""),"")</f>
        <v/>
      </c>
      <c r="Q7296" s="92" t="str">
        <f t="shared" si="1146"/>
        <v/>
      </c>
      <c r="R7296" s="92" t="str">
        <f t="shared" si="1147"/>
        <v/>
      </c>
      <c r="U7296" s="5"/>
      <c r="V7296" s="5"/>
      <c r="W7296" s="94" t="str">
        <f t="shared" si="1145"/>
        <v/>
      </c>
      <c r="X7296" s="94" t="str">
        <f t="shared" si="1148"/>
        <v/>
      </c>
      <c r="Y7296" s="5"/>
      <c r="BK7296" s="8"/>
      <c r="BL7296" s="5"/>
      <c r="BM7296" s="5"/>
      <c r="BN7296" s="5"/>
      <c r="BO7296" s="5"/>
      <c r="BP7296" s="1"/>
      <c r="BQ7296" s="1"/>
      <c r="BR7296" s="1"/>
      <c r="BS7296" s="1"/>
      <c r="BT7296" s="1"/>
      <c r="BU7296" s="4"/>
      <c r="BV7296" s="1"/>
      <c r="BW7296" s="3"/>
      <c r="BX7296" s="4"/>
      <c r="BY7296" s="5"/>
      <c r="BZ7296" s="5"/>
      <c r="CA7296" s="5"/>
      <c r="CB7296" s="5"/>
      <c r="CC7296" s="5"/>
      <c r="CD7296" s="43"/>
    </row>
    <row r="7297" spans="1:82" x14ac:dyDescent="0.25">
      <c r="A7297" s="8"/>
      <c r="B7297" s="5"/>
      <c r="C7297" s="5"/>
      <c r="D7297" s="5"/>
      <c r="E7297" s="5"/>
      <c r="F7297" s="94" t="str">
        <f t="shared" si="1139"/>
        <v/>
      </c>
      <c r="G7297" s="94" t="str">
        <f t="shared" si="1140"/>
        <v/>
      </c>
      <c r="H7297" s="127" t="str">
        <f>IF(A7297&lt;&gt;"",IF(MID(C7297,1,1)="c",$AS$26,IF(MID(C7297,1,1)="r",$AS$41,IF(MID(C7297,1,1)="p",#REF!,#REF!))),"")</f>
        <v/>
      </c>
      <c r="I7297" s="92" t="str">
        <f t="shared" si="1141"/>
        <v/>
      </c>
      <c r="J7297" s="92" t="str">
        <f t="shared" si="1142"/>
        <v/>
      </c>
      <c r="K7297" s="92" t="str">
        <f t="shared" si="1143"/>
        <v/>
      </c>
      <c r="L7297" s="92" t="str">
        <f t="shared" si="1144"/>
        <v/>
      </c>
      <c r="M7297" s="95" t="str">
        <f>IF(A7297&lt;&gt;"",IF(MID(C7297,1,1)="c",SigmaEpsConcrete(I7297,$AN$30:$AN$33,$AR$30:$AR$33,$AS$26,$AS$27,$AS$28,$AQ$20,$AU$19),""),"")</f>
        <v/>
      </c>
      <c r="N7297" s="95" t="str">
        <f>IF(A7297&lt;&gt;"",IF(MID(C7297,1,1)="r",SigmaEpsReinf(J7297,$AS$42:$AS$43,$AS$41,$AS$39,$AS$40,$AQ$38),""),"")</f>
        <v/>
      </c>
      <c r="Q7297" s="92" t="str">
        <f t="shared" si="1146"/>
        <v/>
      </c>
      <c r="R7297" s="92" t="str">
        <f t="shared" si="1147"/>
        <v/>
      </c>
      <c r="U7297" s="5"/>
      <c r="V7297" s="5"/>
      <c r="W7297" s="94" t="str">
        <f t="shared" si="1145"/>
        <v/>
      </c>
      <c r="X7297" s="94" t="str">
        <f t="shared" si="1148"/>
        <v/>
      </c>
      <c r="Y7297" s="5"/>
      <c r="BK7297" s="8"/>
      <c r="BL7297" s="5"/>
      <c r="BM7297" s="5"/>
      <c r="BN7297" s="5"/>
      <c r="BO7297" s="5"/>
      <c r="BP7297" s="1"/>
      <c r="BQ7297" s="1"/>
      <c r="BR7297" s="1"/>
      <c r="BS7297" s="1"/>
      <c r="BT7297" s="1"/>
      <c r="BU7297" s="4"/>
      <c r="BV7297" s="1"/>
      <c r="BW7297" s="3"/>
      <c r="BX7297" s="4"/>
      <c r="BY7297" s="5"/>
      <c r="BZ7297" s="5"/>
      <c r="CA7297" s="5"/>
      <c r="CB7297" s="5"/>
      <c r="CC7297" s="5"/>
      <c r="CD7297" s="43"/>
    </row>
    <row r="7298" spans="1:82" x14ac:dyDescent="0.25">
      <c r="A7298" s="8"/>
      <c r="B7298" s="5"/>
      <c r="C7298" s="5"/>
      <c r="D7298" s="5"/>
      <c r="E7298" s="5"/>
      <c r="F7298" s="94" t="str">
        <f t="shared" si="1139"/>
        <v/>
      </c>
      <c r="G7298" s="94" t="str">
        <f t="shared" si="1140"/>
        <v/>
      </c>
      <c r="H7298" s="127" t="str">
        <f>IF(A7298&lt;&gt;"",IF(MID(C7298,1,1)="c",$AS$26,IF(MID(C7298,1,1)="r",$AS$41,IF(MID(C7298,1,1)="p",#REF!,#REF!))),"")</f>
        <v/>
      </c>
      <c r="I7298" s="92" t="str">
        <f t="shared" si="1141"/>
        <v/>
      </c>
      <c r="J7298" s="92" t="str">
        <f t="shared" si="1142"/>
        <v/>
      </c>
      <c r="K7298" s="92" t="str">
        <f t="shared" si="1143"/>
        <v/>
      </c>
      <c r="L7298" s="92" t="str">
        <f t="shared" si="1144"/>
        <v/>
      </c>
      <c r="M7298" s="95" t="str">
        <f>IF(A7298&lt;&gt;"",IF(MID(C7298,1,1)="c",SigmaEpsConcrete(I7298,$AN$30:$AN$33,$AR$30:$AR$33,$AS$26,$AS$27,$AS$28,$AQ$20,$AU$19),""),"")</f>
        <v/>
      </c>
      <c r="N7298" s="95" t="str">
        <f>IF(A7298&lt;&gt;"",IF(MID(C7298,1,1)="r",SigmaEpsReinf(J7298,$AS$42:$AS$43,$AS$41,$AS$39,$AS$40,$AQ$38),""),"")</f>
        <v/>
      </c>
      <c r="Q7298" s="92" t="str">
        <f t="shared" si="1146"/>
        <v/>
      </c>
      <c r="R7298" s="92" t="str">
        <f t="shared" si="1147"/>
        <v/>
      </c>
      <c r="U7298" s="5"/>
      <c r="V7298" s="5"/>
      <c r="W7298" s="94" t="str">
        <f t="shared" si="1145"/>
        <v/>
      </c>
      <c r="X7298" s="94" t="str">
        <f t="shared" si="1148"/>
        <v/>
      </c>
      <c r="Y7298" s="5"/>
      <c r="BK7298" s="8"/>
      <c r="BL7298" s="5"/>
      <c r="BM7298" s="5"/>
      <c r="BN7298" s="5"/>
      <c r="BO7298" s="5"/>
      <c r="BP7298" s="1"/>
      <c r="BQ7298" s="1"/>
      <c r="BR7298" s="1"/>
      <c r="BS7298" s="1"/>
      <c r="BT7298" s="1"/>
      <c r="BU7298" s="4"/>
      <c r="BV7298" s="1"/>
      <c r="BW7298" s="3"/>
      <c r="BX7298" s="4"/>
      <c r="BY7298" s="5"/>
      <c r="BZ7298" s="5"/>
      <c r="CA7298" s="5"/>
      <c r="CB7298" s="5"/>
      <c r="CC7298" s="5"/>
      <c r="CD7298" s="43"/>
    </row>
    <row r="7299" spans="1:82" x14ac:dyDescent="0.25">
      <c r="A7299" s="8"/>
      <c r="B7299" s="5"/>
      <c r="C7299" s="5"/>
      <c r="D7299" s="5"/>
      <c r="E7299" s="5"/>
      <c r="F7299" s="94" t="str">
        <f t="shared" si="1139"/>
        <v/>
      </c>
      <c r="G7299" s="94" t="str">
        <f t="shared" si="1140"/>
        <v/>
      </c>
      <c r="H7299" s="127" t="str">
        <f>IF(A7299&lt;&gt;"",IF(MID(C7299,1,1)="c",$AS$26,IF(MID(C7299,1,1)="r",$AS$41,IF(MID(C7299,1,1)="p",#REF!,#REF!))),"")</f>
        <v/>
      </c>
      <c r="I7299" s="92" t="str">
        <f t="shared" si="1141"/>
        <v/>
      </c>
      <c r="J7299" s="92" t="str">
        <f t="shared" si="1142"/>
        <v/>
      </c>
      <c r="K7299" s="92" t="str">
        <f t="shared" si="1143"/>
        <v/>
      </c>
      <c r="L7299" s="92" t="str">
        <f t="shared" si="1144"/>
        <v/>
      </c>
      <c r="M7299" s="95" t="str">
        <f>IF(A7299&lt;&gt;"",IF(MID(C7299,1,1)="c",SigmaEpsConcrete(I7299,$AN$30:$AN$33,$AR$30:$AR$33,$AS$26,$AS$27,$AS$28,$AQ$20,$AU$19),""),"")</f>
        <v/>
      </c>
      <c r="N7299" s="95" t="str">
        <f>IF(A7299&lt;&gt;"",IF(MID(C7299,1,1)="r",SigmaEpsReinf(J7299,$AS$42:$AS$43,$AS$41,$AS$39,$AS$40,$AQ$38),""),"")</f>
        <v/>
      </c>
      <c r="Q7299" s="92" t="str">
        <f t="shared" si="1146"/>
        <v/>
      </c>
      <c r="R7299" s="92" t="str">
        <f t="shared" si="1147"/>
        <v/>
      </c>
      <c r="U7299" s="5"/>
      <c r="V7299" s="5"/>
      <c r="W7299" s="94" t="str">
        <f t="shared" si="1145"/>
        <v/>
      </c>
      <c r="X7299" s="94" t="str">
        <f t="shared" si="1148"/>
        <v/>
      </c>
      <c r="Y7299" s="5"/>
      <c r="BK7299" s="8"/>
      <c r="BL7299" s="5"/>
      <c r="BM7299" s="5"/>
      <c r="BN7299" s="5"/>
      <c r="BO7299" s="5"/>
      <c r="BP7299" s="1"/>
      <c r="BQ7299" s="1"/>
      <c r="BR7299" s="1"/>
      <c r="BS7299" s="1"/>
      <c r="BT7299" s="1"/>
      <c r="BU7299" s="4"/>
      <c r="BV7299" s="1"/>
      <c r="BW7299" s="3"/>
      <c r="BX7299" s="4"/>
      <c r="BY7299" s="5"/>
      <c r="BZ7299" s="5"/>
      <c r="CA7299" s="5"/>
      <c r="CB7299" s="5"/>
      <c r="CC7299" s="5"/>
      <c r="CD7299" s="43"/>
    </row>
    <row r="7300" spans="1:82" x14ac:dyDescent="0.25">
      <c r="A7300" s="8"/>
      <c r="B7300" s="5"/>
      <c r="C7300" s="5"/>
      <c r="D7300" s="5"/>
      <c r="E7300" s="5"/>
      <c r="F7300" s="94" t="str">
        <f t="shared" si="1139"/>
        <v/>
      </c>
      <c r="G7300" s="94" t="str">
        <f t="shared" si="1140"/>
        <v/>
      </c>
      <c r="H7300" s="127" t="str">
        <f>IF(A7300&lt;&gt;"",IF(MID(C7300,1,1)="c",$AS$26,IF(MID(C7300,1,1)="r",$AS$41,IF(MID(C7300,1,1)="p",#REF!,#REF!))),"")</f>
        <v/>
      </c>
      <c r="I7300" s="92" t="str">
        <f t="shared" si="1141"/>
        <v/>
      </c>
      <c r="J7300" s="92" t="str">
        <f t="shared" si="1142"/>
        <v/>
      </c>
      <c r="K7300" s="92" t="str">
        <f t="shared" si="1143"/>
        <v/>
      </c>
      <c r="L7300" s="92" t="str">
        <f t="shared" si="1144"/>
        <v/>
      </c>
      <c r="M7300" s="95" t="str">
        <f>IF(A7300&lt;&gt;"",IF(MID(C7300,1,1)="c",SigmaEpsConcrete(I7300,$AN$30:$AN$33,$AR$30:$AR$33,$AS$26,$AS$27,$AS$28,$AQ$20,$AU$19),""),"")</f>
        <v/>
      </c>
      <c r="N7300" s="95" t="str">
        <f>IF(A7300&lt;&gt;"",IF(MID(C7300,1,1)="r",SigmaEpsReinf(J7300,$AS$42:$AS$43,$AS$41,$AS$39,$AS$40,$AQ$38),""),"")</f>
        <v/>
      </c>
      <c r="Q7300" s="92" t="str">
        <f t="shared" si="1146"/>
        <v/>
      </c>
      <c r="R7300" s="92" t="str">
        <f t="shared" si="1147"/>
        <v/>
      </c>
      <c r="U7300" s="5"/>
      <c r="V7300" s="5"/>
      <c r="W7300" s="94" t="str">
        <f t="shared" si="1145"/>
        <v/>
      </c>
      <c r="X7300" s="94" t="str">
        <f t="shared" si="1148"/>
        <v/>
      </c>
      <c r="Y7300" s="5"/>
      <c r="BK7300" s="8"/>
      <c r="BL7300" s="5"/>
      <c r="BM7300" s="5"/>
      <c r="BN7300" s="5"/>
      <c r="BO7300" s="5"/>
      <c r="BP7300" s="1"/>
      <c r="BQ7300" s="1"/>
      <c r="BR7300" s="1"/>
      <c r="BS7300" s="1"/>
      <c r="BT7300" s="1"/>
      <c r="BU7300" s="4"/>
      <c r="BV7300" s="1"/>
      <c r="BW7300" s="3"/>
      <c r="BX7300" s="4"/>
      <c r="BY7300" s="5"/>
      <c r="BZ7300" s="5"/>
      <c r="CA7300" s="5"/>
      <c r="CB7300" s="5"/>
      <c r="CC7300" s="5"/>
      <c r="CD7300" s="43"/>
    </row>
    <row r="7301" spans="1:82" x14ac:dyDescent="0.25">
      <c r="A7301" s="8"/>
      <c r="B7301" s="5"/>
      <c r="C7301" s="5"/>
      <c r="D7301" s="5"/>
      <c r="E7301" s="5"/>
      <c r="F7301" s="94" t="str">
        <f t="shared" si="1139"/>
        <v/>
      </c>
      <c r="G7301" s="94" t="str">
        <f t="shared" si="1140"/>
        <v/>
      </c>
      <c r="H7301" s="127" t="str">
        <f>IF(A7301&lt;&gt;"",IF(MID(C7301,1,1)="c",$AS$26,IF(MID(C7301,1,1)="r",$AS$41,IF(MID(C7301,1,1)="p",#REF!,#REF!))),"")</f>
        <v/>
      </c>
      <c r="I7301" s="92" t="str">
        <f t="shared" si="1141"/>
        <v/>
      </c>
      <c r="J7301" s="92" t="str">
        <f t="shared" si="1142"/>
        <v/>
      </c>
      <c r="K7301" s="92" t="str">
        <f t="shared" si="1143"/>
        <v/>
      </c>
      <c r="L7301" s="92" t="str">
        <f t="shared" si="1144"/>
        <v/>
      </c>
      <c r="M7301" s="95" t="str">
        <f>IF(A7301&lt;&gt;"",IF(MID(C7301,1,1)="c",SigmaEpsConcrete(I7301,$AN$30:$AN$33,$AR$30:$AR$33,$AS$26,$AS$27,$AS$28,$AQ$20,$AU$19),""),"")</f>
        <v/>
      </c>
      <c r="N7301" s="95" t="str">
        <f>IF(A7301&lt;&gt;"",IF(MID(C7301,1,1)="r",SigmaEpsReinf(J7301,$AS$42:$AS$43,$AS$41,$AS$39,$AS$40,$AQ$38),""),"")</f>
        <v/>
      </c>
      <c r="Q7301" s="92" t="str">
        <f t="shared" si="1146"/>
        <v/>
      </c>
      <c r="R7301" s="92" t="str">
        <f t="shared" si="1147"/>
        <v/>
      </c>
      <c r="U7301" s="5"/>
      <c r="V7301" s="5"/>
      <c r="W7301" s="94" t="str">
        <f t="shared" si="1145"/>
        <v/>
      </c>
      <c r="X7301" s="94" t="str">
        <f t="shared" si="1148"/>
        <v/>
      </c>
      <c r="Y7301" s="5"/>
      <c r="BK7301" s="8"/>
      <c r="BL7301" s="5"/>
      <c r="BM7301" s="5"/>
      <c r="BN7301" s="5"/>
      <c r="BO7301" s="5"/>
      <c r="BP7301" s="1"/>
      <c r="BQ7301" s="1"/>
      <c r="BR7301" s="1"/>
      <c r="BS7301" s="1"/>
      <c r="BT7301" s="1"/>
      <c r="BU7301" s="4"/>
      <c r="BV7301" s="1"/>
      <c r="BW7301" s="3"/>
      <c r="BX7301" s="4"/>
      <c r="BY7301" s="5"/>
      <c r="BZ7301" s="5"/>
      <c r="CA7301" s="5"/>
      <c r="CB7301" s="5"/>
      <c r="CC7301" s="5"/>
      <c r="CD7301" s="43"/>
    </row>
    <row r="7302" spans="1:82" x14ac:dyDescent="0.25">
      <c r="A7302" s="8"/>
      <c r="B7302" s="5"/>
      <c r="C7302" s="5"/>
      <c r="D7302" s="5"/>
      <c r="E7302" s="5"/>
      <c r="F7302" s="94" t="str">
        <f t="shared" si="1139"/>
        <v/>
      </c>
      <c r="G7302" s="94" t="str">
        <f t="shared" si="1140"/>
        <v/>
      </c>
      <c r="H7302" s="127" t="str">
        <f>IF(A7302&lt;&gt;"",IF(MID(C7302,1,1)="c",$AS$26,IF(MID(C7302,1,1)="r",$AS$41,IF(MID(C7302,1,1)="p",#REF!,#REF!))),"")</f>
        <v/>
      </c>
      <c r="I7302" s="92" t="str">
        <f t="shared" si="1141"/>
        <v/>
      </c>
      <c r="J7302" s="92" t="str">
        <f t="shared" si="1142"/>
        <v/>
      </c>
      <c r="K7302" s="92" t="str">
        <f t="shared" si="1143"/>
        <v/>
      </c>
      <c r="L7302" s="92" t="str">
        <f t="shared" si="1144"/>
        <v/>
      </c>
      <c r="M7302" s="95" t="str">
        <f>IF(A7302&lt;&gt;"",IF(MID(C7302,1,1)="c",SigmaEpsConcrete(I7302,$AN$30:$AN$33,$AR$30:$AR$33,$AS$26,$AS$27,$AS$28,$AQ$20,$AU$19),""),"")</f>
        <v/>
      </c>
      <c r="N7302" s="95" t="str">
        <f>IF(A7302&lt;&gt;"",IF(MID(C7302,1,1)="r",SigmaEpsReinf(J7302,$AS$42:$AS$43,$AS$41,$AS$39,$AS$40,$AQ$38),""),"")</f>
        <v/>
      </c>
      <c r="Q7302" s="92" t="str">
        <f t="shared" si="1146"/>
        <v/>
      </c>
      <c r="R7302" s="92" t="str">
        <f t="shared" si="1147"/>
        <v/>
      </c>
      <c r="U7302" s="5"/>
      <c r="V7302" s="5"/>
      <c r="W7302" s="94" t="str">
        <f t="shared" si="1145"/>
        <v/>
      </c>
      <c r="X7302" s="94" t="str">
        <f t="shared" si="1148"/>
        <v/>
      </c>
      <c r="Y7302" s="5"/>
      <c r="BK7302" s="8"/>
      <c r="BL7302" s="5"/>
      <c r="BM7302" s="5"/>
      <c r="BN7302" s="5"/>
      <c r="BO7302" s="5"/>
      <c r="BP7302" s="1"/>
      <c r="BQ7302" s="1"/>
      <c r="BR7302" s="1"/>
      <c r="BS7302" s="1"/>
      <c r="BT7302" s="1"/>
      <c r="BU7302" s="4"/>
      <c r="BV7302" s="1"/>
      <c r="BW7302" s="3"/>
      <c r="BX7302" s="4"/>
      <c r="BY7302" s="5"/>
      <c r="BZ7302" s="5"/>
      <c r="CA7302" s="5"/>
      <c r="CB7302" s="5"/>
      <c r="CC7302" s="5"/>
      <c r="CD7302" s="43"/>
    </row>
    <row r="7303" spans="1:82" x14ac:dyDescent="0.25">
      <c r="A7303" s="8"/>
      <c r="B7303" s="5"/>
      <c r="C7303" s="5"/>
      <c r="D7303" s="5"/>
      <c r="E7303" s="5"/>
      <c r="F7303" s="94" t="str">
        <f t="shared" si="1139"/>
        <v/>
      </c>
      <c r="G7303" s="94" t="str">
        <f t="shared" si="1140"/>
        <v/>
      </c>
      <c r="H7303" s="127" t="str">
        <f>IF(A7303&lt;&gt;"",IF(MID(C7303,1,1)="c",$AS$26,IF(MID(C7303,1,1)="r",$AS$41,IF(MID(C7303,1,1)="p",#REF!,#REF!))),"")</f>
        <v/>
      </c>
      <c r="I7303" s="92" t="str">
        <f t="shared" si="1141"/>
        <v/>
      </c>
      <c r="J7303" s="92" t="str">
        <f t="shared" si="1142"/>
        <v/>
      </c>
      <c r="K7303" s="92" t="str">
        <f t="shared" si="1143"/>
        <v/>
      </c>
      <c r="L7303" s="92" t="str">
        <f t="shared" si="1144"/>
        <v/>
      </c>
      <c r="M7303" s="95" t="str">
        <f>IF(A7303&lt;&gt;"",IF(MID(C7303,1,1)="c",SigmaEpsConcrete(I7303,$AN$30:$AN$33,$AR$30:$AR$33,$AS$26,$AS$27,$AS$28,$AQ$20,$AU$19),""),"")</f>
        <v/>
      </c>
      <c r="N7303" s="95" t="str">
        <f>IF(A7303&lt;&gt;"",IF(MID(C7303,1,1)="r",SigmaEpsReinf(J7303,$AS$42:$AS$43,$AS$41,$AS$39,$AS$40,$AQ$38),""),"")</f>
        <v/>
      </c>
      <c r="Q7303" s="92" t="str">
        <f t="shared" si="1146"/>
        <v/>
      </c>
      <c r="R7303" s="92" t="str">
        <f t="shared" si="1147"/>
        <v/>
      </c>
      <c r="U7303" s="5"/>
      <c r="V7303" s="5"/>
      <c r="W7303" s="94" t="str">
        <f t="shared" si="1145"/>
        <v/>
      </c>
      <c r="X7303" s="94" t="str">
        <f t="shared" si="1148"/>
        <v/>
      </c>
      <c r="Y7303" s="5"/>
      <c r="BK7303" s="8"/>
      <c r="BL7303" s="5"/>
      <c r="BM7303" s="5"/>
      <c r="BN7303" s="5"/>
      <c r="BO7303" s="5"/>
      <c r="BP7303" s="1"/>
      <c r="BQ7303" s="1"/>
      <c r="BR7303" s="1"/>
      <c r="BS7303" s="1"/>
      <c r="BT7303" s="1"/>
      <c r="BU7303" s="4"/>
      <c r="BV7303" s="1"/>
      <c r="BW7303" s="3"/>
      <c r="BX7303" s="4"/>
      <c r="BY7303" s="5"/>
      <c r="BZ7303" s="5"/>
      <c r="CA7303" s="5"/>
      <c r="CB7303" s="5"/>
      <c r="CC7303" s="5"/>
      <c r="CD7303" s="43"/>
    </row>
    <row r="7304" spans="1:82" x14ac:dyDescent="0.25">
      <c r="A7304" s="8"/>
      <c r="B7304" s="5"/>
      <c r="C7304" s="5"/>
      <c r="D7304" s="5"/>
      <c r="E7304" s="5"/>
      <c r="F7304" s="94" t="str">
        <f t="shared" si="1139"/>
        <v/>
      </c>
      <c r="G7304" s="94" t="str">
        <f t="shared" si="1140"/>
        <v/>
      </c>
      <c r="H7304" s="127" t="str">
        <f>IF(A7304&lt;&gt;"",IF(MID(C7304,1,1)="c",$AS$26,IF(MID(C7304,1,1)="r",$AS$41,IF(MID(C7304,1,1)="p",#REF!,#REF!))),"")</f>
        <v/>
      </c>
      <c r="I7304" s="92" t="str">
        <f t="shared" si="1141"/>
        <v/>
      </c>
      <c r="J7304" s="92" t="str">
        <f t="shared" si="1142"/>
        <v/>
      </c>
      <c r="K7304" s="92" t="str">
        <f t="shared" si="1143"/>
        <v/>
      </c>
      <c r="L7304" s="92" t="str">
        <f t="shared" si="1144"/>
        <v/>
      </c>
      <c r="M7304" s="95" t="str">
        <f>IF(A7304&lt;&gt;"",IF(MID(C7304,1,1)="c",SigmaEpsConcrete(I7304,$AN$30:$AN$33,$AR$30:$AR$33,$AS$26,$AS$27,$AS$28,$AQ$20,$AU$19),""),"")</f>
        <v/>
      </c>
      <c r="N7304" s="95" t="str">
        <f>IF(A7304&lt;&gt;"",IF(MID(C7304,1,1)="r",SigmaEpsReinf(J7304,$AS$42:$AS$43,$AS$41,$AS$39,$AS$40,$AQ$38),""),"")</f>
        <v/>
      </c>
      <c r="Q7304" s="92" t="str">
        <f t="shared" si="1146"/>
        <v/>
      </c>
      <c r="R7304" s="92" t="str">
        <f t="shared" si="1147"/>
        <v/>
      </c>
      <c r="U7304" s="5"/>
      <c r="V7304" s="5"/>
      <c r="W7304" s="94" t="str">
        <f t="shared" si="1145"/>
        <v/>
      </c>
      <c r="X7304" s="94" t="str">
        <f t="shared" si="1148"/>
        <v/>
      </c>
      <c r="Y7304" s="5"/>
      <c r="BK7304" s="8"/>
      <c r="BL7304" s="5"/>
      <c r="BM7304" s="5"/>
      <c r="BN7304" s="5"/>
      <c r="BO7304" s="5"/>
      <c r="BP7304" s="1"/>
      <c r="BQ7304" s="1"/>
      <c r="BR7304" s="1"/>
      <c r="BS7304" s="1"/>
      <c r="BT7304" s="1"/>
      <c r="BU7304" s="4"/>
      <c r="BV7304" s="1"/>
      <c r="BW7304" s="3"/>
      <c r="BX7304" s="4"/>
      <c r="BY7304" s="5"/>
      <c r="BZ7304" s="5"/>
      <c r="CA7304" s="5"/>
      <c r="CB7304" s="5"/>
      <c r="CC7304" s="5"/>
      <c r="CD7304" s="43"/>
    </row>
    <row r="7305" spans="1:82" x14ac:dyDescent="0.25">
      <c r="A7305" s="8"/>
      <c r="B7305" s="5"/>
      <c r="C7305" s="5"/>
      <c r="D7305" s="5"/>
      <c r="E7305" s="5"/>
      <c r="F7305" s="94" t="str">
        <f t="shared" si="1139"/>
        <v/>
      </c>
      <c r="G7305" s="94" t="str">
        <f t="shared" si="1140"/>
        <v/>
      </c>
      <c r="H7305" s="127" t="str">
        <f>IF(A7305&lt;&gt;"",IF(MID(C7305,1,1)="c",$AS$26,IF(MID(C7305,1,1)="r",$AS$41,IF(MID(C7305,1,1)="p",#REF!,#REF!))),"")</f>
        <v/>
      </c>
      <c r="I7305" s="92" t="str">
        <f t="shared" si="1141"/>
        <v/>
      </c>
      <c r="J7305" s="92" t="str">
        <f t="shared" si="1142"/>
        <v/>
      </c>
      <c r="K7305" s="92" t="str">
        <f t="shared" si="1143"/>
        <v/>
      </c>
      <c r="L7305" s="92" t="str">
        <f t="shared" si="1144"/>
        <v/>
      </c>
      <c r="M7305" s="95" t="str">
        <f>IF(A7305&lt;&gt;"",IF(MID(C7305,1,1)="c",SigmaEpsConcrete(I7305,$AN$30:$AN$33,$AR$30:$AR$33,$AS$26,$AS$27,$AS$28,$AQ$20,$AU$19),""),"")</f>
        <v/>
      </c>
      <c r="N7305" s="95" t="str">
        <f>IF(A7305&lt;&gt;"",IF(MID(C7305,1,1)="r",SigmaEpsReinf(J7305,$AS$42:$AS$43,$AS$41,$AS$39,$AS$40,$AQ$38),""),"")</f>
        <v/>
      </c>
      <c r="Q7305" s="92" t="str">
        <f t="shared" si="1146"/>
        <v/>
      </c>
      <c r="R7305" s="92" t="str">
        <f t="shared" si="1147"/>
        <v/>
      </c>
      <c r="U7305" s="5"/>
      <c r="V7305" s="5"/>
      <c r="W7305" s="94" t="str">
        <f t="shared" si="1145"/>
        <v/>
      </c>
      <c r="X7305" s="94" t="str">
        <f t="shared" si="1148"/>
        <v/>
      </c>
      <c r="Y7305" s="5"/>
      <c r="BK7305" s="8"/>
      <c r="BL7305" s="5"/>
      <c r="BM7305" s="5"/>
      <c r="BN7305" s="5"/>
      <c r="BO7305" s="5"/>
      <c r="BP7305" s="1"/>
      <c r="BQ7305" s="1"/>
      <c r="BR7305" s="1"/>
      <c r="BS7305" s="1"/>
      <c r="BT7305" s="1"/>
      <c r="BU7305" s="4"/>
      <c r="BV7305" s="1"/>
      <c r="BW7305" s="3"/>
      <c r="BX7305" s="4"/>
      <c r="BY7305" s="5"/>
      <c r="BZ7305" s="5"/>
      <c r="CA7305" s="5"/>
      <c r="CB7305" s="5"/>
      <c r="CC7305" s="5"/>
      <c r="CD7305" s="43"/>
    </row>
    <row r="7306" spans="1:82" x14ac:dyDescent="0.25">
      <c r="A7306" s="8"/>
      <c r="B7306" s="5"/>
      <c r="C7306" s="5"/>
      <c r="D7306" s="5"/>
      <c r="E7306" s="5"/>
      <c r="F7306" s="94" t="str">
        <f t="shared" ref="F7306:F7369" si="1149">IF(A7306&lt;&gt;"",(D7306-$AU$86)/10,"")</f>
        <v/>
      </c>
      <c r="G7306" s="94" t="str">
        <f t="shared" ref="G7306:G7369" si="1150">IF(A7306&lt;&gt;"",(E7306-$AU$87)/10,"")</f>
        <v/>
      </c>
      <c r="H7306" s="127" t="str">
        <f>IF(A7306&lt;&gt;"",IF(MID(C7306,1,1)="c",$AS$26,IF(MID(C7306,1,1)="r",$AS$41,IF(MID(C7306,1,1)="p",#REF!,#REF!))),"")</f>
        <v/>
      </c>
      <c r="I7306" s="92" t="str">
        <f t="shared" ref="I7306:I7369" si="1151">IF($A7306&lt;&gt;"",IF(MID($C7306,1,1)="c",$Y$3+$Y$4*$F7306+$Y$5*$G7306+$BR$43,""),"")</f>
        <v/>
      </c>
      <c r="J7306" s="92" t="str">
        <f t="shared" ref="J7306:J7369" si="1152">IF($A7306&lt;&gt;"",IF(MID($C7306,1,1)="r",$Y$3+$Y$4*$F7306+$Y$5*$G7306+$BR$43,""),"")</f>
        <v/>
      </c>
      <c r="K7306" s="92" t="str">
        <f t="shared" ref="K7306:K7369" si="1153">IF($A7306&lt;&gt;"",IF(MID($C7306,1,1)="u",$Y$3+$Y$4*$F7306+$Y$5*$G7306+$BR$43,""),"")</f>
        <v/>
      </c>
      <c r="L7306" s="92" t="str">
        <f t="shared" ref="L7306:L7369" si="1154">IF($A7306&lt;&gt;"",IF(MID($C7306,1,1)="p",$Y$3+$Y$4*$F7306+$Y$5*$G7306+$BR$43,""),"")</f>
        <v/>
      </c>
      <c r="M7306" s="95" t="str">
        <f>IF(A7306&lt;&gt;"",IF(MID(C7306,1,1)="c",SigmaEpsConcrete(I7306,$AN$30:$AN$33,$AR$30:$AR$33,$AS$26,$AS$27,$AS$28,$AQ$20,$AU$19),""),"")</f>
        <v/>
      </c>
      <c r="N7306" s="95" t="str">
        <f>IF(A7306&lt;&gt;"",IF(MID(C7306,1,1)="r",SigmaEpsReinf(J7306,$AS$42:$AS$43,$AS$41,$AS$39,$AS$40,$AQ$38),""),"")</f>
        <v/>
      </c>
      <c r="Q7306" s="92" t="str">
        <f t="shared" si="1146"/>
        <v/>
      </c>
      <c r="R7306" s="92" t="str">
        <f t="shared" si="1147"/>
        <v/>
      </c>
      <c r="U7306" s="5"/>
      <c r="V7306" s="5"/>
      <c r="W7306" s="94" t="str">
        <f t="shared" ref="W7306:W7369" si="1155">IF(A7306&lt;&gt;"",F7306-$AU$105,"")</f>
        <v/>
      </c>
      <c r="X7306" s="94" t="str">
        <f t="shared" si="1148"/>
        <v/>
      </c>
      <c r="Y7306" s="5"/>
      <c r="BK7306" s="8"/>
      <c r="BL7306" s="5"/>
      <c r="BM7306" s="5"/>
      <c r="BN7306" s="5"/>
      <c r="BO7306" s="5"/>
      <c r="BP7306" s="1"/>
      <c r="BQ7306" s="1"/>
      <c r="BR7306" s="1"/>
      <c r="BS7306" s="1"/>
      <c r="BT7306" s="1"/>
      <c r="BU7306" s="4"/>
      <c r="BV7306" s="1"/>
      <c r="BW7306" s="3"/>
      <c r="BX7306" s="4"/>
      <c r="BY7306" s="5"/>
      <c r="BZ7306" s="5"/>
      <c r="CA7306" s="5"/>
      <c r="CB7306" s="5"/>
      <c r="CC7306" s="5"/>
      <c r="CD7306" s="43"/>
    </row>
    <row r="7307" spans="1:82" x14ac:dyDescent="0.25">
      <c r="A7307" s="8"/>
      <c r="B7307" s="5"/>
      <c r="C7307" s="5"/>
      <c r="D7307" s="5"/>
      <c r="E7307" s="5"/>
      <c r="F7307" s="94" t="str">
        <f t="shared" si="1149"/>
        <v/>
      </c>
      <c r="G7307" s="94" t="str">
        <f t="shared" si="1150"/>
        <v/>
      </c>
      <c r="H7307" s="127" t="str">
        <f>IF(A7307&lt;&gt;"",IF(MID(C7307,1,1)="c",$AS$26,IF(MID(C7307,1,1)="r",$AS$41,IF(MID(C7307,1,1)="p",#REF!,#REF!))),"")</f>
        <v/>
      </c>
      <c r="I7307" s="92" t="str">
        <f t="shared" si="1151"/>
        <v/>
      </c>
      <c r="J7307" s="92" t="str">
        <f t="shared" si="1152"/>
        <v/>
      </c>
      <c r="K7307" s="92" t="str">
        <f t="shared" si="1153"/>
        <v/>
      </c>
      <c r="L7307" s="92" t="str">
        <f t="shared" si="1154"/>
        <v/>
      </c>
      <c r="M7307" s="95" t="str">
        <f>IF(A7307&lt;&gt;"",IF(MID(C7307,1,1)="c",SigmaEpsConcrete(I7307,$AN$30:$AN$33,$AR$30:$AR$33,$AS$26,$AS$27,$AS$28,$AQ$20,$AU$19),""),"")</f>
        <v/>
      </c>
      <c r="N7307" s="95" t="str">
        <f>IF(A7307&lt;&gt;"",IF(MID(C7307,1,1)="r",SigmaEpsReinf(J7307,$AS$42:$AS$43,$AS$41,$AS$39,$AS$40,$AQ$38),""),"")</f>
        <v/>
      </c>
      <c r="Q7307" s="92" t="str">
        <f t="shared" ref="Q7307:Q7370" si="1156">IF(A7307&lt;&gt;"",IF(MID(C7307,1,1)="c",IF(ISERROR(M7307/I7307),"",M7307/I7307),""),"")</f>
        <v/>
      </c>
      <c r="R7307" s="92" t="str">
        <f t="shared" ref="R7307:R7370" si="1157">IF(A7307&lt;&gt;"",IF(MID(C7307,1,1)="r",IF(ISERROR(N7307/J7307),"",N7307/J7307),""),"")</f>
        <v/>
      </c>
      <c r="U7307" s="5"/>
      <c r="V7307" s="5"/>
      <c r="W7307" s="94" t="str">
        <f t="shared" si="1155"/>
        <v/>
      </c>
      <c r="X7307" s="94" t="str">
        <f t="shared" ref="X7307:X7370" si="1158">IF(B7307&lt;&gt;"",G7307-$AU$106,"")</f>
        <v/>
      </c>
      <c r="Y7307" s="5"/>
      <c r="BK7307" s="8"/>
      <c r="BL7307" s="5"/>
      <c r="BM7307" s="5"/>
      <c r="BN7307" s="5"/>
      <c r="BO7307" s="5"/>
      <c r="BP7307" s="1"/>
      <c r="BQ7307" s="1"/>
      <c r="BR7307" s="1"/>
      <c r="BS7307" s="1"/>
      <c r="BT7307" s="1"/>
      <c r="BU7307" s="4"/>
      <c r="BV7307" s="1"/>
      <c r="BW7307" s="3"/>
      <c r="BX7307" s="4"/>
      <c r="BY7307" s="5"/>
      <c r="BZ7307" s="5"/>
      <c r="CA7307" s="5"/>
      <c r="CB7307" s="5"/>
      <c r="CC7307" s="5"/>
      <c r="CD7307" s="43"/>
    </row>
    <row r="7308" spans="1:82" x14ac:dyDescent="0.25">
      <c r="A7308" s="8"/>
      <c r="B7308" s="5"/>
      <c r="C7308" s="5"/>
      <c r="D7308" s="5"/>
      <c r="E7308" s="5"/>
      <c r="F7308" s="94" t="str">
        <f t="shared" si="1149"/>
        <v/>
      </c>
      <c r="G7308" s="94" t="str">
        <f t="shared" si="1150"/>
        <v/>
      </c>
      <c r="H7308" s="127" t="str">
        <f>IF(A7308&lt;&gt;"",IF(MID(C7308,1,1)="c",$AS$26,IF(MID(C7308,1,1)="r",$AS$41,IF(MID(C7308,1,1)="p",#REF!,#REF!))),"")</f>
        <v/>
      </c>
      <c r="I7308" s="92" t="str">
        <f t="shared" si="1151"/>
        <v/>
      </c>
      <c r="J7308" s="92" t="str">
        <f t="shared" si="1152"/>
        <v/>
      </c>
      <c r="K7308" s="92" t="str">
        <f t="shared" si="1153"/>
        <v/>
      </c>
      <c r="L7308" s="92" t="str">
        <f t="shared" si="1154"/>
        <v/>
      </c>
      <c r="M7308" s="95" t="str">
        <f>IF(A7308&lt;&gt;"",IF(MID(C7308,1,1)="c",SigmaEpsConcrete(I7308,$AN$30:$AN$33,$AR$30:$AR$33,$AS$26,$AS$27,$AS$28,$AQ$20,$AU$19),""),"")</f>
        <v/>
      </c>
      <c r="N7308" s="95" t="str">
        <f>IF(A7308&lt;&gt;"",IF(MID(C7308,1,1)="r",SigmaEpsReinf(J7308,$AS$42:$AS$43,$AS$41,$AS$39,$AS$40,$AQ$38),""),"")</f>
        <v/>
      </c>
      <c r="Q7308" s="92" t="str">
        <f t="shared" si="1156"/>
        <v/>
      </c>
      <c r="R7308" s="92" t="str">
        <f t="shared" si="1157"/>
        <v/>
      </c>
      <c r="U7308" s="5"/>
      <c r="V7308" s="5"/>
      <c r="W7308" s="94" t="str">
        <f t="shared" si="1155"/>
        <v/>
      </c>
      <c r="X7308" s="94" t="str">
        <f t="shared" si="1158"/>
        <v/>
      </c>
      <c r="Y7308" s="5"/>
      <c r="BK7308" s="8"/>
      <c r="BL7308" s="5"/>
      <c r="BM7308" s="5"/>
      <c r="BN7308" s="5"/>
      <c r="BO7308" s="5"/>
      <c r="BP7308" s="1"/>
      <c r="BQ7308" s="1"/>
      <c r="BR7308" s="1"/>
      <c r="BS7308" s="1"/>
      <c r="BT7308" s="1"/>
      <c r="BU7308" s="4"/>
      <c r="BV7308" s="1"/>
      <c r="BW7308" s="3"/>
      <c r="BX7308" s="4"/>
      <c r="BY7308" s="5"/>
      <c r="BZ7308" s="5"/>
      <c r="CA7308" s="5"/>
      <c r="CB7308" s="5"/>
      <c r="CC7308" s="5"/>
      <c r="CD7308" s="43"/>
    </row>
    <row r="7309" spans="1:82" x14ac:dyDescent="0.25">
      <c r="A7309" s="8"/>
      <c r="B7309" s="5"/>
      <c r="C7309" s="5"/>
      <c r="D7309" s="5"/>
      <c r="E7309" s="5"/>
      <c r="F7309" s="94" t="str">
        <f t="shared" si="1149"/>
        <v/>
      </c>
      <c r="G7309" s="94" t="str">
        <f t="shared" si="1150"/>
        <v/>
      </c>
      <c r="H7309" s="127" t="str">
        <f>IF(A7309&lt;&gt;"",IF(MID(C7309,1,1)="c",$AS$26,IF(MID(C7309,1,1)="r",$AS$41,IF(MID(C7309,1,1)="p",#REF!,#REF!))),"")</f>
        <v/>
      </c>
      <c r="I7309" s="92" t="str">
        <f t="shared" si="1151"/>
        <v/>
      </c>
      <c r="J7309" s="92" t="str">
        <f t="shared" si="1152"/>
        <v/>
      </c>
      <c r="K7309" s="92" t="str">
        <f t="shared" si="1153"/>
        <v/>
      </c>
      <c r="L7309" s="92" t="str">
        <f t="shared" si="1154"/>
        <v/>
      </c>
      <c r="M7309" s="95" t="str">
        <f>IF(A7309&lt;&gt;"",IF(MID(C7309,1,1)="c",SigmaEpsConcrete(I7309,$AN$30:$AN$33,$AR$30:$AR$33,$AS$26,$AS$27,$AS$28,$AQ$20,$AU$19),""),"")</f>
        <v/>
      </c>
      <c r="N7309" s="95" t="str">
        <f>IF(A7309&lt;&gt;"",IF(MID(C7309,1,1)="r",SigmaEpsReinf(J7309,$AS$42:$AS$43,$AS$41,$AS$39,$AS$40,$AQ$38),""),"")</f>
        <v/>
      </c>
      <c r="Q7309" s="92" t="str">
        <f t="shared" si="1156"/>
        <v/>
      </c>
      <c r="R7309" s="92" t="str">
        <f t="shared" si="1157"/>
        <v/>
      </c>
      <c r="U7309" s="5"/>
      <c r="V7309" s="5"/>
      <c r="W7309" s="94" t="str">
        <f t="shared" si="1155"/>
        <v/>
      </c>
      <c r="X7309" s="94" t="str">
        <f t="shared" si="1158"/>
        <v/>
      </c>
      <c r="Y7309" s="5"/>
      <c r="BK7309" s="8"/>
      <c r="BL7309" s="5"/>
      <c r="BM7309" s="5"/>
      <c r="BN7309" s="5"/>
      <c r="BO7309" s="5"/>
      <c r="BP7309" s="1"/>
      <c r="BQ7309" s="1"/>
      <c r="BR7309" s="1"/>
      <c r="BS7309" s="1"/>
      <c r="BT7309" s="1"/>
      <c r="BU7309" s="4"/>
      <c r="BV7309" s="1"/>
      <c r="BW7309" s="3"/>
      <c r="BX7309" s="4"/>
      <c r="BY7309" s="5"/>
      <c r="BZ7309" s="5"/>
      <c r="CA7309" s="5"/>
      <c r="CB7309" s="5"/>
      <c r="CC7309" s="5"/>
      <c r="CD7309" s="43"/>
    </row>
    <row r="7310" spans="1:82" x14ac:dyDescent="0.25">
      <c r="A7310" s="8"/>
      <c r="B7310" s="5"/>
      <c r="C7310" s="5"/>
      <c r="D7310" s="5"/>
      <c r="E7310" s="5"/>
      <c r="F7310" s="94" t="str">
        <f t="shared" si="1149"/>
        <v/>
      </c>
      <c r="G7310" s="94" t="str">
        <f t="shared" si="1150"/>
        <v/>
      </c>
      <c r="H7310" s="127" t="str">
        <f>IF(A7310&lt;&gt;"",IF(MID(C7310,1,1)="c",$AS$26,IF(MID(C7310,1,1)="r",$AS$41,IF(MID(C7310,1,1)="p",#REF!,#REF!))),"")</f>
        <v/>
      </c>
      <c r="I7310" s="92" t="str">
        <f t="shared" si="1151"/>
        <v/>
      </c>
      <c r="J7310" s="92" t="str">
        <f t="shared" si="1152"/>
        <v/>
      </c>
      <c r="K7310" s="92" t="str">
        <f t="shared" si="1153"/>
        <v/>
      </c>
      <c r="L7310" s="92" t="str">
        <f t="shared" si="1154"/>
        <v/>
      </c>
      <c r="M7310" s="95" t="str">
        <f>IF(A7310&lt;&gt;"",IF(MID(C7310,1,1)="c",SigmaEpsConcrete(I7310,$AN$30:$AN$33,$AR$30:$AR$33,$AS$26,$AS$27,$AS$28,$AQ$20,$AU$19),""),"")</f>
        <v/>
      </c>
      <c r="N7310" s="95" t="str">
        <f>IF(A7310&lt;&gt;"",IF(MID(C7310,1,1)="r",SigmaEpsReinf(J7310,$AS$42:$AS$43,$AS$41,$AS$39,$AS$40,$AQ$38),""),"")</f>
        <v/>
      </c>
      <c r="Q7310" s="92" t="str">
        <f t="shared" si="1156"/>
        <v/>
      </c>
      <c r="R7310" s="92" t="str">
        <f t="shared" si="1157"/>
        <v/>
      </c>
      <c r="U7310" s="5"/>
      <c r="V7310" s="5"/>
      <c r="W7310" s="94" t="str">
        <f t="shared" si="1155"/>
        <v/>
      </c>
      <c r="X7310" s="94" t="str">
        <f t="shared" si="1158"/>
        <v/>
      </c>
      <c r="Y7310" s="5"/>
      <c r="BK7310" s="8"/>
      <c r="BL7310" s="5"/>
      <c r="BM7310" s="5"/>
      <c r="BN7310" s="5"/>
      <c r="BO7310" s="5"/>
      <c r="BP7310" s="1"/>
      <c r="BQ7310" s="1"/>
      <c r="BR7310" s="1"/>
      <c r="BS7310" s="1"/>
      <c r="BT7310" s="1"/>
      <c r="BU7310" s="4"/>
      <c r="BV7310" s="1"/>
      <c r="BW7310" s="3"/>
      <c r="BX7310" s="4"/>
      <c r="BY7310" s="5"/>
      <c r="BZ7310" s="5"/>
      <c r="CA7310" s="5"/>
      <c r="CB7310" s="5"/>
      <c r="CC7310" s="5"/>
      <c r="CD7310" s="43"/>
    </row>
    <row r="7311" spans="1:82" x14ac:dyDescent="0.25">
      <c r="A7311" s="8"/>
      <c r="B7311" s="5"/>
      <c r="C7311" s="5"/>
      <c r="D7311" s="5"/>
      <c r="E7311" s="5"/>
      <c r="F7311" s="94" t="str">
        <f t="shared" si="1149"/>
        <v/>
      </c>
      <c r="G7311" s="94" t="str">
        <f t="shared" si="1150"/>
        <v/>
      </c>
      <c r="H7311" s="127" t="str">
        <f>IF(A7311&lt;&gt;"",IF(MID(C7311,1,1)="c",$AS$26,IF(MID(C7311,1,1)="r",$AS$41,IF(MID(C7311,1,1)="p",#REF!,#REF!))),"")</f>
        <v/>
      </c>
      <c r="I7311" s="92" t="str">
        <f t="shared" si="1151"/>
        <v/>
      </c>
      <c r="J7311" s="92" t="str">
        <f t="shared" si="1152"/>
        <v/>
      </c>
      <c r="K7311" s="92" t="str">
        <f t="shared" si="1153"/>
        <v/>
      </c>
      <c r="L7311" s="92" t="str">
        <f t="shared" si="1154"/>
        <v/>
      </c>
      <c r="M7311" s="95" t="str">
        <f>IF(A7311&lt;&gt;"",IF(MID(C7311,1,1)="c",SigmaEpsConcrete(I7311,$AN$30:$AN$33,$AR$30:$AR$33,$AS$26,$AS$27,$AS$28,$AQ$20,$AU$19),""),"")</f>
        <v/>
      </c>
      <c r="N7311" s="95" t="str">
        <f>IF(A7311&lt;&gt;"",IF(MID(C7311,1,1)="r",SigmaEpsReinf(J7311,$AS$42:$AS$43,$AS$41,$AS$39,$AS$40,$AQ$38),""),"")</f>
        <v/>
      </c>
      <c r="Q7311" s="92" t="str">
        <f t="shared" si="1156"/>
        <v/>
      </c>
      <c r="R7311" s="92" t="str">
        <f t="shared" si="1157"/>
        <v/>
      </c>
      <c r="U7311" s="5"/>
      <c r="V7311" s="5"/>
      <c r="W7311" s="94" t="str">
        <f t="shared" si="1155"/>
        <v/>
      </c>
      <c r="X7311" s="94" t="str">
        <f t="shared" si="1158"/>
        <v/>
      </c>
      <c r="Y7311" s="5"/>
      <c r="BK7311" s="8"/>
      <c r="BL7311" s="5"/>
      <c r="BM7311" s="5"/>
      <c r="BN7311" s="5"/>
      <c r="BO7311" s="5"/>
      <c r="BP7311" s="1"/>
      <c r="BQ7311" s="1"/>
      <c r="BR7311" s="1"/>
      <c r="BS7311" s="1"/>
      <c r="BT7311" s="1"/>
      <c r="BU7311" s="4"/>
      <c r="BV7311" s="1"/>
      <c r="BW7311" s="3"/>
      <c r="BX7311" s="4"/>
      <c r="BY7311" s="5"/>
      <c r="BZ7311" s="5"/>
      <c r="CA7311" s="5"/>
      <c r="CB7311" s="5"/>
      <c r="CC7311" s="5"/>
      <c r="CD7311" s="43"/>
    </row>
    <row r="7312" spans="1:82" x14ac:dyDescent="0.25">
      <c r="A7312" s="8"/>
      <c r="B7312" s="5"/>
      <c r="C7312" s="5"/>
      <c r="D7312" s="5"/>
      <c r="E7312" s="5"/>
      <c r="F7312" s="94" t="str">
        <f t="shared" si="1149"/>
        <v/>
      </c>
      <c r="G7312" s="94" t="str">
        <f t="shared" si="1150"/>
        <v/>
      </c>
      <c r="H7312" s="127" t="str">
        <f>IF(A7312&lt;&gt;"",IF(MID(C7312,1,1)="c",$AS$26,IF(MID(C7312,1,1)="r",$AS$41,IF(MID(C7312,1,1)="p",#REF!,#REF!))),"")</f>
        <v/>
      </c>
      <c r="I7312" s="92" t="str">
        <f t="shared" si="1151"/>
        <v/>
      </c>
      <c r="J7312" s="92" t="str">
        <f t="shared" si="1152"/>
        <v/>
      </c>
      <c r="K7312" s="92" t="str">
        <f t="shared" si="1153"/>
        <v/>
      </c>
      <c r="L7312" s="92" t="str">
        <f t="shared" si="1154"/>
        <v/>
      </c>
      <c r="M7312" s="95" t="str">
        <f>IF(A7312&lt;&gt;"",IF(MID(C7312,1,1)="c",SigmaEpsConcrete(I7312,$AN$30:$AN$33,$AR$30:$AR$33,$AS$26,$AS$27,$AS$28,$AQ$20,$AU$19),""),"")</f>
        <v/>
      </c>
      <c r="N7312" s="95" t="str">
        <f>IF(A7312&lt;&gt;"",IF(MID(C7312,1,1)="r",SigmaEpsReinf(J7312,$AS$42:$AS$43,$AS$41,$AS$39,$AS$40,$AQ$38),""),"")</f>
        <v/>
      </c>
      <c r="Q7312" s="92" t="str">
        <f t="shared" si="1156"/>
        <v/>
      </c>
      <c r="R7312" s="92" t="str">
        <f t="shared" si="1157"/>
        <v/>
      </c>
      <c r="U7312" s="5"/>
      <c r="V7312" s="5"/>
      <c r="W7312" s="94" t="str">
        <f t="shared" si="1155"/>
        <v/>
      </c>
      <c r="X7312" s="94" t="str">
        <f t="shared" si="1158"/>
        <v/>
      </c>
      <c r="Y7312" s="5"/>
      <c r="BK7312" s="8"/>
      <c r="BL7312" s="5"/>
      <c r="BM7312" s="5"/>
      <c r="BN7312" s="5"/>
      <c r="BO7312" s="5"/>
      <c r="BP7312" s="1"/>
      <c r="BQ7312" s="1"/>
      <c r="BR7312" s="1"/>
      <c r="BS7312" s="1"/>
      <c r="BT7312" s="1"/>
      <c r="BU7312" s="4"/>
      <c r="BV7312" s="1"/>
      <c r="BW7312" s="3"/>
      <c r="BX7312" s="4"/>
      <c r="BY7312" s="5"/>
      <c r="BZ7312" s="5"/>
      <c r="CA7312" s="5"/>
      <c r="CB7312" s="5"/>
      <c r="CC7312" s="5"/>
      <c r="CD7312" s="43"/>
    </row>
    <row r="7313" spans="1:82" x14ac:dyDescent="0.25">
      <c r="A7313" s="8"/>
      <c r="B7313" s="5"/>
      <c r="C7313" s="5"/>
      <c r="D7313" s="5"/>
      <c r="E7313" s="5"/>
      <c r="F7313" s="94" t="str">
        <f t="shared" si="1149"/>
        <v/>
      </c>
      <c r="G7313" s="94" t="str">
        <f t="shared" si="1150"/>
        <v/>
      </c>
      <c r="H7313" s="127" t="str">
        <f>IF(A7313&lt;&gt;"",IF(MID(C7313,1,1)="c",$AS$26,IF(MID(C7313,1,1)="r",$AS$41,IF(MID(C7313,1,1)="p",#REF!,#REF!))),"")</f>
        <v/>
      </c>
      <c r="I7313" s="92" t="str">
        <f t="shared" si="1151"/>
        <v/>
      </c>
      <c r="J7313" s="92" t="str">
        <f t="shared" si="1152"/>
        <v/>
      </c>
      <c r="K7313" s="92" t="str">
        <f t="shared" si="1153"/>
        <v/>
      </c>
      <c r="L7313" s="92" t="str">
        <f t="shared" si="1154"/>
        <v/>
      </c>
      <c r="M7313" s="95" t="str">
        <f>IF(A7313&lt;&gt;"",IF(MID(C7313,1,1)="c",SigmaEpsConcrete(I7313,$AN$30:$AN$33,$AR$30:$AR$33,$AS$26,$AS$27,$AS$28,$AQ$20,$AU$19),""),"")</f>
        <v/>
      </c>
      <c r="N7313" s="95" t="str">
        <f>IF(A7313&lt;&gt;"",IF(MID(C7313,1,1)="r",SigmaEpsReinf(J7313,$AS$42:$AS$43,$AS$41,$AS$39,$AS$40,$AQ$38),""),"")</f>
        <v/>
      </c>
      <c r="Q7313" s="92" t="str">
        <f t="shared" si="1156"/>
        <v/>
      </c>
      <c r="R7313" s="92" t="str">
        <f t="shared" si="1157"/>
        <v/>
      </c>
      <c r="U7313" s="5"/>
      <c r="V7313" s="5"/>
      <c r="W7313" s="94" t="str">
        <f t="shared" si="1155"/>
        <v/>
      </c>
      <c r="X7313" s="94" t="str">
        <f t="shared" si="1158"/>
        <v/>
      </c>
      <c r="Y7313" s="5"/>
      <c r="BK7313" s="8"/>
      <c r="BL7313" s="5"/>
      <c r="BM7313" s="5"/>
      <c r="BN7313" s="5"/>
      <c r="BO7313" s="5"/>
      <c r="BP7313" s="1"/>
      <c r="BQ7313" s="1"/>
      <c r="BR7313" s="1"/>
      <c r="BS7313" s="1"/>
      <c r="BT7313" s="1"/>
      <c r="BU7313" s="4"/>
      <c r="BV7313" s="1"/>
      <c r="BW7313" s="3"/>
      <c r="BX7313" s="4"/>
      <c r="BY7313" s="5"/>
      <c r="BZ7313" s="5"/>
      <c r="CA7313" s="5"/>
      <c r="CB7313" s="5"/>
      <c r="CC7313" s="5"/>
      <c r="CD7313" s="43"/>
    </row>
    <row r="7314" spans="1:82" x14ac:dyDescent="0.25">
      <c r="A7314" s="8"/>
      <c r="B7314" s="5"/>
      <c r="C7314" s="5"/>
      <c r="D7314" s="5"/>
      <c r="E7314" s="5"/>
      <c r="F7314" s="94" t="str">
        <f t="shared" si="1149"/>
        <v/>
      </c>
      <c r="G7314" s="94" t="str">
        <f t="shared" si="1150"/>
        <v/>
      </c>
      <c r="H7314" s="127" t="str">
        <f>IF(A7314&lt;&gt;"",IF(MID(C7314,1,1)="c",$AS$26,IF(MID(C7314,1,1)="r",$AS$41,IF(MID(C7314,1,1)="p",#REF!,#REF!))),"")</f>
        <v/>
      </c>
      <c r="I7314" s="92" t="str">
        <f t="shared" si="1151"/>
        <v/>
      </c>
      <c r="J7314" s="92" t="str">
        <f t="shared" si="1152"/>
        <v/>
      </c>
      <c r="K7314" s="92" t="str">
        <f t="shared" si="1153"/>
        <v/>
      </c>
      <c r="L7314" s="92" t="str">
        <f t="shared" si="1154"/>
        <v/>
      </c>
      <c r="M7314" s="95" t="str">
        <f>IF(A7314&lt;&gt;"",IF(MID(C7314,1,1)="c",SigmaEpsConcrete(I7314,$AN$30:$AN$33,$AR$30:$AR$33,$AS$26,$AS$27,$AS$28,$AQ$20,$AU$19),""),"")</f>
        <v/>
      </c>
      <c r="N7314" s="95" t="str">
        <f>IF(A7314&lt;&gt;"",IF(MID(C7314,1,1)="r",SigmaEpsReinf(J7314,$AS$42:$AS$43,$AS$41,$AS$39,$AS$40,$AQ$38),""),"")</f>
        <v/>
      </c>
      <c r="Q7314" s="92" t="str">
        <f t="shared" si="1156"/>
        <v/>
      </c>
      <c r="R7314" s="92" t="str">
        <f t="shared" si="1157"/>
        <v/>
      </c>
      <c r="U7314" s="5"/>
      <c r="V7314" s="5"/>
      <c r="W7314" s="94" t="str">
        <f t="shared" si="1155"/>
        <v/>
      </c>
      <c r="X7314" s="94" t="str">
        <f t="shared" si="1158"/>
        <v/>
      </c>
      <c r="Y7314" s="5"/>
      <c r="BK7314" s="8"/>
      <c r="BL7314" s="5"/>
      <c r="BM7314" s="5"/>
      <c r="BN7314" s="5"/>
      <c r="BO7314" s="5"/>
      <c r="BP7314" s="1"/>
      <c r="BQ7314" s="1"/>
      <c r="BR7314" s="1"/>
      <c r="BS7314" s="1"/>
      <c r="BT7314" s="1"/>
      <c r="BU7314" s="4"/>
      <c r="BV7314" s="1"/>
      <c r="BW7314" s="3"/>
      <c r="BX7314" s="4"/>
      <c r="BY7314" s="5"/>
      <c r="BZ7314" s="5"/>
      <c r="CA7314" s="5"/>
      <c r="CB7314" s="5"/>
      <c r="CC7314" s="5"/>
      <c r="CD7314" s="43"/>
    </row>
    <row r="7315" spans="1:82" x14ac:dyDescent="0.25">
      <c r="A7315" s="8"/>
      <c r="B7315" s="5"/>
      <c r="C7315" s="5"/>
      <c r="D7315" s="5"/>
      <c r="E7315" s="5"/>
      <c r="F7315" s="94" t="str">
        <f t="shared" si="1149"/>
        <v/>
      </c>
      <c r="G7315" s="94" t="str">
        <f t="shared" si="1150"/>
        <v/>
      </c>
      <c r="H7315" s="127" t="str">
        <f>IF(A7315&lt;&gt;"",IF(MID(C7315,1,1)="c",$AS$26,IF(MID(C7315,1,1)="r",$AS$41,IF(MID(C7315,1,1)="p",#REF!,#REF!))),"")</f>
        <v/>
      </c>
      <c r="I7315" s="92" t="str">
        <f t="shared" si="1151"/>
        <v/>
      </c>
      <c r="J7315" s="92" t="str">
        <f t="shared" si="1152"/>
        <v/>
      </c>
      <c r="K7315" s="92" t="str">
        <f t="shared" si="1153"/>
        <v/>
      </c>
      <c r="L7315" s="92" t="str">
        <f t="shared" si="1154"/>
        <v/>
      </c>
      <c r="M7315" s="95" t="str">
        <f>IF(A7315&lt;&gt;"",IF(MID(C7315,1,1)="c",SigmaEpsConcrete(I7315,$AN$30:$AN$33,$AR$30:$AR$33,$AS$26,$AS$27,$AS$28,$AQ$20,$AU$19),""),"")</f>
        <v/>
      </c>
      <c r="N7315" s="95" t="str">
        <f>IF(A7315&lt;&gt;"",IF(MID(C7315,1,1)="r",SigmaEpsReinf(J7315,$AS$42:$AS$43,$AS$41,$AS$39,$AS$40,$AQ$38),""),"")</f>
        <v/>
      </c>
      <c r="Q7315" s="92" t="str">
        <f t="shared" si="1156"/>
        <v/>
      </c>
      <c r="R7315" s="92" t="str">
        <f t="shared" si="1157"/>
        <v/>
      </c>
      <c r="U7315" s="5"/>
      <c r="V7315" s="5"/>
      <c r="W7315" s="94" t="str">
        <f t="shared" si="1155"/>
        <v/>
      </c>
      <c r="X7315" s="94" t="str">
        <f t="shared" si="1158"/>
        <v/>
      </c>
      <c r="Y7315" s="5"/>
      <c r="BK7315" s="8"/>
      <c r="BL7315" s="5"/>
      <c r="BM7315" s="5"/>
      <c r="BN7315" s="5"/>
      <c r="BO7315" s="5"/>
      <c r="BP7315" s="1"/>
      <c r="BQ7315" s="1"/>
      <c r="BR7315" s="1"/>
      <c r="BS7315" s="1"/>
      <c r="BT7315" s="1"/>
      <c r="BU7315" s="4"/>
      <c r="BV7315" s="1"/>
      <c r="BW7315" s="3"/>
      <c r="BX7315" s="4"/>
      <c r="BY7315" s="5"/>
      <c r="BZ7315" s="5"/>
      <c r="CA7315" s="5"/>
      <c r="CB7315" s="5"/>
      <c r="CC7315" s="5"/>
      <c r="CD7315" s="43"/>
    </row>
    <row r="7316" spans="1:82" x14ac:dyDescent="0.25">
      <c r="A7316" s="8"/>
      <c r="B7316" s="5"/>
      <c r="C7316" s="5"/>
      <c r="D7316" s="5"/>
      <c r="E7316" s="5"/>
      <c r="F7316" s="94" t="str">
        <f t="shared" si="1149"/>
        <v/>
      </c>
      <c r="G7316" s="94" t="str">
        <f t="shared" si="1150"/>
        <v/>
      </c>
      <c r="H7316" s="127" t="str">
        <f>IF(A7316&lt;&gt;"",IF(MID(C7316,1,1)="c",$AS$26,IF(MID(C7316,1,1)="r",$AS$41,IF(MID(C7316,1,1)="p",#REF!,#REF!))),"")</f>
        <v/>
      </c>
      <c r="I7316" s="92" t="str">
        <f t="shared" si="1151"/>
        <v/>
      </c>
      <c r="J7316" s="92" t="str">
        <f t="shared" si="1152"/>
        <v/>
      </c>
      <c r="K7316" s="92" t="str">
        <f t="shared" si="1153"/>
        <v/>
      </c>
      <c r="L7316" s="92" t="str">
        <f t="shared" si="1154"/>
        <v/>
      </c>
      <c r="M7316" s="95" t="str">
        <f>IF(A7316&lt;&gt;"",IF(MID(C7316,1,1)="c",SigmaEpsConcrete(I7316,$AN$30:$AN$33,$AR$30:$AR$33,$AS$26,$AS$27,$AS$28,$AQ$20,$AU$19),""),"")</f>
        <v/>
      </c>
      <c r="N7316" s="95" t="str">
        <f>IF(A7316&lt;&gt;"",IF(MID(C7316,1,1)="r",SigmaEpsReinf(J7316,$AS$42:$AS$43,$AS$41,$AS$39,$AS$40,$AQ$38),""),"")</f>
        <v/>
      </c>
      <c r="Q7316" s="92" t="str">
        <f t="shared" si="1156"/>
        <v/>
      </c>
      <c r="R7316" s="92" t="str">
        <f t="shared" si="1157"/>
        <v/>
      </c>
      <c r="U7316" s="5"/>
      <c r="V7316" s="5"/>
      <c r="W7316" s="94" t="str">
        <f t="shared" si="1155"/>
        <v/>
      </c>
      <c r="X7316" s="94" t="str">
        <f t="shared" si="1158"/>
        <v/>
      </c>
      <c r="Y7316" s="5"/>
      <c r="BK7316" s="8"/>
      <c r="BL7316" s="5"/>
      <c r="BM7316" s="5"/>
      <c r="BN7316" s="5"/>
      <c r="BO7316" s="5"/>
      <c r="BP7316" s="1"/>
      <c r="BQ7316" s="1"/>
      <c r="BR7316" s="1"/>
      <c r="BS7316" s="1"/>
      <c r="BT7316" s="1"/>
      <c r="BU7316" s="4"/>
      <c r="BV7316" s="1"/>
      <c r="BW7316" s="3"/>
      <c r="BX7316" s="4"/>
      <c r="BY7316" s="5"/>
      <c r="BZ7316" s="5"/>
      <c r="CA7316" s="5"/>
      <c r="CB7316" s="5"/>
      <c r="CC7316" s="5"/>
      <c r="CD7316" s="43"/>
    </row>
    <row r="7317" spans="1:82" x14ac:dyDescent="0.25">
      <c r="A7317" s="8"/>
      <c r="B7317" s="5"/>
      <c r="C7317" s="5"/>
      <c r="D7317" s="5"/>
      <c r="E7317" s="5"/>
      <c r="F7317" s="94" t="str">
        <f t="shared" si="1149"/>
        <v/>
      </c>
      <c r="G7317" s="94" t="str">
        <f t="shared" si="1150"/>
        <v/>
      </c>
      <c r="H7317" s="127" t="str">
        <f>IF(A7317&lt;&gt;"",IF(MID(C7317,1,1)="c",$AS$26,IF(MID(C7317,1,1)="r",$AS$41,IF(MID(C7317,1,1)="p",#REF!,#REF!))),"")</f>
        <v/>
      </c>
      <c r="I7317" s="92" t="str">
        <f t="shared" si="1151"/>
        <v/>
      </c>
      <c r="J7317" s="92" t="str">
        <f t="shared" si="1152"/>
        <v/>
      </c>
      <c r="K7317" s="92" t="str">
        <f t="shared" si="1153"/>
        <v/>
      </c>
      <c r="L7317" s="92" t="str">
        <f t="shared" si="1154"/>
        <v/>
      </c>
      <c r="M7317" s="95" t="str">
        <f>IF(A7317&lt;&gt;"",IF(MID(C7317,1,1)="c",SigmaEpsConcrete(I7317,$AN$30:$AN$33,$AR$30:$AR$33,$AS$26,$AS$27,$AS$28,$AQ$20,$AU$19),""),"")</f>
        <v/>
      </c>
      <c r="N7317" s="95" t="str">
        <f>IF(A7317&lt;&gt;"",IF(MID(C7317,1,1)="r",SigmaEpsReinf(J7317,$AS$42:$AS$43,$AS$41,$AS$39,$AS$40,$AQ$38),""),"")</f>
        <v/>
      </c>
      <c r="Q7317" s="92" t="str">
        <f t="shared" si="1156"/>
        <v/>
      </c>
      <c r="R7317" s="92" t="str">
        <f t="shared" si="1157"/>
        <v/>
      </c>
      <c r="U7317" s="5"/>
      <c r="V7317" s="5"/>
      <c r="W7317" s="94" t="str">
        <f t="shared" si="1155"/>
        <v/>
      </c>
      <c r="X7317" s="94" t="str">
        <f t="shared" si="1158"/>
        <v/>
      </c>
      <c r="Y7317" s="5"/>
      <c r="BK7317" s="8"/>
      <c r="BL7317" s="5"/>
      <c r="BM7317" s="5"/>
      <c r="BN7317" s="5"/>
      <c r="BO7317" s="5"/>
      <c r="BP7317" s="1"/>
      <c r="BQ7317" s="1"/>
      <c r="BR7317" s="1"/>
      <c r="BS7317" s="1"/>
      <c r="BT7317" s="1"/>
      <c r="BU7317" s="4"/>
      <c r="BV7317" s="1"/>
      <c r="BW7317" s="3"/>
      <c r="BX7317" s="4"/>
      <c r="BY7317" s="5"/>
      <c r="BZ7317" s="5"/>
      <c r="CA7317" s="5"/>
      <c r="CB7317" s="5"/>
      <c r="CC7317" s="5"/>
      <c r="CD7317" s="43"/>
    </row>
    <row r="7318" spans="1:82" x14ac:dyDescent="0.25">
      <c r="A7318" s="8"/>
      <c r="B7318" s="5"/>
      <c r="C7318" s="5"/>
      <c r="D7318" s="5"/>
      <c r="E7318" s="5"/>
      <c r="F7318" s="94" t="str">
        <f t="shared" si="1149"/>
        <v/>
      </c>
      <c r="G7318" s="94" t="str">
        <f t="shared" si="1150"/>
        <v/>
      </c>
      <c r="H7318" s="127" t="str">
        <f>IF(A7318&lt;&gt;"",IF(MID(C7318,1,1)="c",$AS$26,IF(MID(C7318,1,1)="r",$AS$41,IF(MID(C7318,1,1)="p",#REF!,#REF!))),"")</f>
        <v/>
      </c>
      <c r="I7318" s="92" t="str">
        <f t="shared" si="1151"/>
        <v/>
      </c>
      <c r="J7318" s="92" t="str">
        <f t="shared" si="1152"/>
        <v/>
      </c>
      <c r="K7318" s="92" t="str">
        <f t="shared" si="1153"/>
        <v/>
      </c>
      <c r="L7318" s="92" t="str">
        <f t="shared" si="1154"/>
        <v/>
      </c>
      <c r="M7318" s="95" t="str">
        <f>IF(A7318&lt;&gt;"",IF(MID(C7318,1,1)="c",SigmaEpsConcrete(I7318,$AN$30:$AN$33,$AR$30:$AR$33,$AS$26,$AS$27,$AS$28,$AQ$20,$AU$19),""),"")</f>
        <v/>
      </c>
      <c r="N7318" s="95" t="str">
        <f>IF(A7318&lt;&gt;"",IF(MID(C7318,1,1)="r",SigmaEpsReinf(J7318,$AS$42:$AS$43,$AS$41,$AS$39,$AS$40,$AQ$38),""),"")</f>
        <v/>
      </c>
      <c r="Q7318" s="92" t="str">
        <f t="shared" si="1156"/>
        <v/>
      </c>
      <c r="R7318" s="92" t="str">
        <f t="shared" si="1157"/>
        <v/>
      </c>
      <c r="U7318" s="5"/>
      <c r="V7318" s="5"/>
      <c r="W7318" s="94" t="str">
        <f t="shared" si="1155"/>
        <v/>
      </c>
      <c r="X7318" s="94" t="str">
        <f t="shared" si="1158"/>
        <v/>
      </c>
      <c r="Y7318" s="5"/>
      <c r="BK7318" s="8"/>
      <c r="BL7318" s="5"/>
      <c r="BM7318" s="5"/>
      <c r="BN7318" s="5"/>
      <c r="BO7318" s="5"/>
      <c r="BP7318" s="1"/>
      <c r="BQ7318" s="1"/>
      <c r="BR7318" s="1"/>
      <c r="BS7318" s="1"/>
      <c r="BT7318" s="1"/>
      <c r="BU7318" s="4"/>
      <c r="BV7318" s="1"/>
      <c r="BW7318" s="3"/>
      <c r="BX7318" s="4"/>
      <c r="BY7318" s="5"/>
      <c r="BZ7318" s="5"/>
      <c r="CA7318" s="5"/>
      <c r="CB7318" s="5"/>
      <c r="CC7318" s="5"/>
      <c r="CD7318" s="43"/>
    </row>
    <row r="7319" spans="1:82" x14ac:dyDescent="0.25">
      <c r="A7319" s="8"/>
      <c r="B7319" s="5"/>
      <c r="C7319" s="5"/>
      <c r="D7319" s="5"/>
      <c r="E7319" s="5"/>
      <c r="F7319" s="94" t="str">
        <f t="shared" si="1149"/>
        <v/>
      </c>
      <c r="G7319" s="94" t="str">
        <f t="shared" si="1150"/>
        <v/>
      </c>
      <c r="H7319" s="127" t="str">
        <f>IF(A7319&lt;&gt;"",IF(MID(C7319,1,1)="c",$AS$26,IF(MID(C7319,1,1)="r",$AS$41,IF(MID(C7319,1,1)="p",#REF!,#REF!))),"")</f>
        <v/>
      </c>
      <c r="I7319" s="92" t="str">
        <f t="shared" si="1151"/>
        <v/>
      </c>
      <c r="J7319" s="92" t="str">
        <f t="shared" si="1152"/>
        <v/>
      </c>
      <c r="K7319" s="92" t="str">
        <f t="shared" si="1153"/>
        <v/>
      </c>
      <c r="L7319" s="92" t="str">
        <f t="shared" si="1154"/>
        <v/>
      </c>
      <c r="M7319" s="95" t="str">
        <f>IF(A7319&lt;&gt;"",IF(MID(C7319,1,1)="c",SigmaEpsConcrete(I7319,$AN$30:$AN$33,$AR$30:$AR$33,$AS$26,$AS$27,$AS$28,$AQ$20,$AU$19),""),"")</f>
        <v/>
      </c>
      <c r="N7319" s="95" t="str">
        <f>IF(A7319&lt;&gt;"",IF(MID(C7319,1,1)="r",SigmaEpsReinf(J7319,$AS$42:$AS$43,$AS$41,$AS$39,$AS$40,$AQ$38),""),"")</f>
        <v/>
      </c>
      <c r="Q7319" s="92" t="str">
        <f t="shared" si="1156"/>
        <v/>
      </c>
      <c r="R7319" s="92" t="str">
        <f t="shared" si="1157"/>
        <v/>
      </c>
      <c r="U7319" s="5"/>
      <c r="V7319" s="5"/>
      <c r="W7319" s="94" t="str">
        <f t="shared" si="1155"/>
        <v/>
      </c>
      <c r="X7319" s="94" t="str">
        <f t="shared" si="1158"/>
        <v/>
      </c>
      <c r="Y7319" s="5"/>
      <c r="BK7319" s="8"/>
      <c r="BL7319" s="5"/>
      <c r="BM7319" s="5"/>
      <c r="BN7319" s="5"/>
      <c r="BO7319" s="5"/>
      <c r="BP7319" s="1"/>
      <c r="BQ7319" s="1"/>
      <c r="BR7319" s="1"/>
      <c r="BS7319" s="1"/>
      <c r="BT7319" s="1"/>
      <c r="BU7319" s="4"/>
      <c r="BV7319" s="1"/>
      <c r="BW7319" s="3"/>
      <c r="BX7319" s="4"/>
      <c r="BY7319" s="5"/>
      <c r="BZ7319" s="5"/>
      <c r="CA7319" s="5"/>
      <c r="CB7319" s="5"/>
      <c r="CC7319" s="5"/>
      <c r="CD7319" s="43"/>
    </row>
    <row r="7320" spans="1:82" x14ac:dyDescent="0.25">
      <c r="A7320" s="8"/>
      <c r="B7320" s="5"/>
      <c r="C7320" s="5"/>
      <c r="D7320" s="5"/>
      <c r="E7320" s="5"/>
      <c r="F7320" s="94" t="str">
        <f t="shared" si="1149"/>
        <v/>
      </c>
      <c r="G7320" s="94" t="str">
        <f t="shared" si="1150"/>
        <v/>
      </c>
      <c r="H7320" s="127" t="str">
        <f>IF(A7320&lt;&gt;"",IF(MID(C7320,1,1)="c",$AS$26,IF(MID(C7320,1,1)="r",$AS$41,IF(MID(C7320,1,1)="p",#REF!,#REF!))),"")</f>
        <v/>
      </c>
      <c r="I7320" s="92" t="str">
        <f t="shared" si="1151"/>
        <v/>
      </c>
      <c r="J7320" s="92" t="str">
        <f t="shared" si="1152"/>
        <v/>
      </c>
      <c r="K7320" s="92" t="str">
        <f t="shared" si="1153"/>
        <v/>
      </c>
      <c r="L7320" s="92" t="str">
        <f t="shared" si="1154"/>
        <v/>
      </c>
      <c r="M7320" s="95" t="str">
        <f>IF(A7320&lt;&gt;"",IF(MID(C7320,1,1)="c",SigmaEpsConcrete(I7320,$AN$30:$AN$33,$AR$30:$AR$33,$AS$26,$AS$27,$AS$28,$AQ$20,$AU$19),""),"")</f>
        <v/>
      </c>
      <c r="N7320" s="95" t="str">
        <f>IF(A7320&lt;&gt;"",IF(MID(C7320,1,1)="r",SigmaEpsReinf(J7320,$AS$42:$AS$43,$AS$41,$AS$39,$AS$40,$AQ$38),""),"")</f>
        <v/>
      </c>
      <c r="Q7320" s="92" t="str">
        <f t="shared" si="1156"/>
        <v/>
      </c>
      <c r="R7320" s="92" t="str">
        <f t="shared" si="1157"/>
        <v/>
      </c>
      <c r="U7320" s="5"/>
      <c r="V7320" s="5"/>
      <c r="W7320" s="94" t="str">
        <f t="shared" si="1155"/>
        <v/>
      </c>
      <c r="X7320" s="94" t="str">
        <f t="shared" si="1158"/>
        <v/>
      </c>
      <c r="Y7320" s="5"/>
      <c r="BK7320" s="8"/>
      <c r="BL7320" s="5"/>
      <c r="BM7320" s="5"/>
      <c r="BN7320" s="5"/>
      <c r="BO7320" s="5"/>
      <c r="BP7320" s="1"/>
      <c r="BQ7320" s="1"/>
      <c r="BR7320" s="1"/>
      <c r="BS7320" s="1"/>
      <c r="BT7320" s="1"/>
      <c r="BU7320" s="4"/>
      <c r="BV7320" s="1"/>
      <c r="BW7320" s="3"/>
      <c r="BX7320" s="4"/>
      <c r="BY7320" s="5"/>
      <c r="BZ7320" s="5"/>
      <c r="CA7320" s="5"/>
      <c r="CB7320" s="5"/>
      <c r="CC7320" s="5"/>
      <c r="CD7320" s="43"/>
    </row>
    <row r="7321" spans="1:82" x14ac:dyDescent="0.25">
      <c r="A7321" s="8"/>
      <c r="B7321" s="5"/>
      <c r="C7321" s="5"/>
      <c r="D7321" s="5"/>
      <c r="E7321" s="5"/>
      <c r="F7321" s="94" t="str">
        <f t="shared" si="1149"/>
        <v/>
      </c>
      <c r="G7321" s="94" t="str">
        <f t="shared" si="1150"/>
        <v/>
      </c>
      <c r="H7321" s="127" t="str">
        <f>IF(A7321&lt;&gt;"",IF(MID(C7321,1,1)="c",$AS$26,IF(MID(C7321,1,1)="r",$AS$41,IF(MID(C7321,1,1)="p",#REF!,#REF!))),"")</f>
        <v/>
      </c>
      <c r="I7321" s="92" t="str">
        <f t="shared" si="1151"/>
        <v/>
      </c>
      <c r="J7321" s="92" t="str">
        <f t="shared" si="1152"/>
        <v/>
      </c>
      <c r="K7321" s="92" t="str">
        <f t="shared" si="1153"/>
        <v/>
      </c>
      <c r="L7321" s="92" t="str">
        <f t="shared" si="1154"/>
        <v/>
      </c>
      <c r="M7321" s="95" t="str">
        <f>IF(A7321&lt;&gt;"",IF(MID(C7321,1,1)="c",SigmaEpsConcrete(I7321,$AN$30:$AN$33,$AR$30:$AR$33,$AS$26,$AS$27,$AS$28,$AQ$20,$AU$19),""),"")</f>
        <v/>
      </c>
      <c r="N7321" s="95" t="str">
        <f>IF(A7321&lt;&gt;"",IF(MID(C7321,1,1)="r",SigmaEpsReinf(J7321,$AS$42:$AS$43,$AS$41,$AS$39,$AS$40,$AQ$38),""),"")</f>
        <v/>
      </c>
      <c r="Q7321" s="92" t="str">
        <f t="shared" si="1156"/>
        <v/>
      </c>
      <c r="R7321" s="92" t="str">
        <f t="shared" si="1157"/>
        <v/>
      </c>
      <c r="U7321" s="5"/>
      <c r="V7321" s="5"/>
      <c r="W7321" s="94" t="str">
        <f t="shared" si="1155"/>
        <v/>
      </c>
      <c r="X7321" s="94" t="str">
        <f t="shared" si="1158"/>
        <v/>
      </c>
      <c r="Y7321" s="5"/>
      <c r="BK7321" s="8"/>
      <c r="BL7321" s="5"/>
      <c r="BM7321" s="5"/>
      <c r="BN7321" s="5"/>
      <c r="BO7321" s="5"/>
      <c r="BP7321" s="1"/>
      <c r="BQ7321" s="1"/>
      <c r="BR7321" s="1"/>
      <c r="BS7321" s="1"/>
      <c r="BT7321" s="1"/>
      <c r="BU7321" s="4"/>
      <c r="BV7321" s="1"/>
      <c r="BW7321" s="3"/>
      <c r="BX7321" s="4"/>
      <c r="BY7321" s="5"/>
      <c r="BZ7321" s="5"/>
      <c r="CA7321" s="5"/>
      <c r="CB7321" s="5"/>
      <c r="CC7321" s="5"/>
      <c r="CD7321" s="43"/>
    </row>
    <row r="7322" spans="1:82" x14ac:dyDescent="0.25">
      <c r="A7322" s="8"/>
      <c r="B7322" s="5"/>
      <c r="C7322" s="5"/>
      <c r="D7322" s="5"/>
      <c r="E7322" s="5"/>
      <c r="F7322" s="94" t="str">
        <f t="shared" si="1149"/>
        <v/>
      </c>
      <c r="G7322" s="94" t="str">
        <f t="shared" si="1150"/>
        <v/>
      </c>
      <c r="H7322" s="127" t="str">
        <f>IF(A7322&lt;&gt;"",IF(MID(C7322,1,1)="c",$AS$26,IF(MID(C7322,1,1)="r",$AS$41,IF(MID(C7322,1,1)="p",#REF!,#REF!))),"")</f>
        <v/>
      </c>
      <c r="I7322" s="92" t="str">
        <f t="shared" si="1151"/>
        <v/>
      </c>
      <c r="J7322" s="92" t="str">
        <f t="shared" si="1152"/>
        <v/>
      </c>
      <c r="K7322" s="92" t="str">
        <f t="shared" si="1153"/>
        <v/>
      </c>
      <c r="L7322" s="92" t="str">
        <f t="shared" si="1154"/>
        <v/>
      </c>
      <c r="M7322" s="95" t="str">
        <f>IF(A7322&lt;&gt;"",IF(MID(C7322,1,1)="c",SigmaEpsConcrete(I7322,$AN$30:$AN$33,$AR$30:$AR$33,$AS$26,$AS$27,$AS$28,$AQ$20,$AU$19),""),"")</f>
        <v/>
      </c>
      <c r="N7322" s="95" t="str">
        <f>IF(A7322&lt;&gt;"",IF(MID(C7322,1,1)="r",SigmaEpsReinf(J7322,$AS$42:$AS$43,$AS$41,$AS$39,$AS$40,$AQ$38),""),"")</f>
        <v/>
      </c>
      <c r="Q7322" s="92" t="str">
        <f t="shared" si="1156"/>
        <v/>
      </c>
      <c r="R7322" s="92" t="str">
        <f t="shared" si="1157"/>
        <v/>
      </c>
      <c r="U7322" s="5"/>
      <c r="V7322" s="5"/>
      <c r="W7322" s="94" t="str">
        <f t="shared" si="1155"/>
        <v/>
      </c>
      <c r="X7322" s="94" t="str">
        <f t="shared" si="1158"/>
        <v/>
      </c>
      <c r="Y7322" s="5"/>
      <c r="BK7322" s="8"/>
      <c r="BL7322" s="5"/>
      <c r="BM7322" s="5"/>
      <c r="BN7322" s="5"/>
      <c r="BO7322" s="5"/>
      <c r="BP7322" s="1"/>
      <c r="BQ7322" s="1"/>
      <c r="BR7322" s="1"/>
      <c r="BS7322" s="1"/>
      <c r="BT7322" s="1"/>
      <c r="BU7322" s="4"/>
      <c r="BV7322" s="1"/>
      <c r="BW7322" s="3"/>
      <c r="BX7322" s="4"/>
      <c r="BY7322" s="5"/>
      <c r="BZ7322" s="5"/>
      <c r="CA7322" s="5"/>
      <c r="CB7322" s="5"/>
      <c r="CC7322" s="5"/>
      <c r="CD7322" s="43"/>
    </row>
    <row r="7323" spans="1:82" x14ac:dyDescent="0.25">
      <c r="A7323" s="8"/>
      <c r="B7323" s="5"/>
      <c r="C7323" s="5"/>
      <c r="D7323" s="5"/>
      <c r="E7323" s="5"/>
      <c r="F7323" s="94" t="str">
        <f t="shared" si="1149"/>
        <v/>
      </c>
      <c r="G7323" s="94" t="str">
        <f t="shared" si="1150"/>
        <v/>
      </c>
      <c r="H7323" s="127" t="str">
        <f>IF(A7323&lt;&gt;"",IF(MID(C7323,1,1)="c",$AS$26,IF(MID(C7323,1,1)="r",$AS$41,IF(MID(C7323,1,1)="p",#REF!,#REF!))),"")</f>
        <v/>
      </c>
      <c r="I7323" s="92" t="str">
        <f t="shared" si="1151"/>
        <v/>
      </c>
      <c r="J7323" s="92" t="str">
        <f t="shared" si="1152"/>
        <v/>
      </c>
      <c r="K7323" s="92" t="str">
        <f t="shared" si="1153"/>
        <v/>
      </c>
      <c r="L7323" s="92" t="str">
        <f t="shared" si="1154"/>
        <v/>
      </c>
      <c r="M7323" s="95" t="str">
        <f>IF(A7323&lt;&gt;"",IF(MID(C7323,1,1)="c",SigmaEpsConcrete(I7323,$AN$30:$AN$33,$AR$30:$AR$33,$AS$26,$AS$27,$AS$28,$AQ$20,$AU$19),""),"")</f>
        <v/>
      </c>
      <c r="N7323" s="95" t="str">
        <f>IF(A7323&lt;&gt;"",IF(MID(C7323,1,1)="r",SigmaEpsReinf(J7323,$AS$42:$AS$43,$AS$41,$AS$39,$AS$40,$AQ$38),""),"")</f>
        <v/>
      </c>
      <c r="Q7323" s="92" t="str">
        <f t="shared" si="1156"/>
        <v/>
      </c>
      <c r="R7323" s="92" t="str">
        <f t="shared" si="1157"/>
        <v/>
      </c>
      <c r="U7323" s="5"/>
      <c r="V7323" s="5"/>
      <c r="W7323" s="94" t="str">
        <f t="shared" si="1155"/>
        <v/>
      </c>
      <c r="X7323" s="94" t="str">
        <f t="shared" si="1158"/>
        <v/>
      </c>
      <c r="Y7323" s="5"/>
      <c r="BK7323" s="8"/>
      <c r="BL7323" s="5"/>
      <c r="BM7323" s="5"/>
      <c r="BN7323" s="5"/>
      <c r="BO7323" s="5"/>
      <c r="BP7323" s="1"/>
      <c r="BQ7323" s="1"/>
      <c r="BR7323" s="1"/>
      <c r="BS7323" s="1"/>
      <c r="BT7323" s="1"/>
      <c r="BU7323" s="4"/>
      <c r="BV7323" s="1"/>
      <c r="BW7323" s="3"/>
      <c r="BX7323" s="4"/>
      <c r="BY7323" s="5"/>
      <c r="BZ7323" s="5"/>
      <c r="CA7323" s="5"/>
      <c r="CB7323" s="5"/>
      <c r="CC7323" s="5"/>
      <c r="CD7323" s="43"/>
    </row>
    <row r="7324" spans="1:82" x14ac:dyDescent="0.25">
      <c r="A7324" s="8"/>
      <c r="B7324" s="5"/>
      <c r="C7324" s="5"/>
      <c r="D7324" s="5"/>
      <c r="E7324" s="5"/>
      <c r="F7324" s="94" t="str">
        <f t="shared" si="1149"/>
        <v/>
      </c>
      <c r="G7324" s="94" t="str">
        <f t="shared" si="1150"/>
        <v/>
      </c>
      <c r="H7324" s="127" t="str">
        <f>IF(A7324&lt;&gt;"",IF(MID(C7324,1,1)="c",$AS$26,IF(MID(C7324,1,1)="r",$AS$41,IF(MID(C7324,1,1)="p",#REF!,#REF!))),"")</f>
        <v/>
      </c>
      <c r="I7324" s="92" t="str">
        <f t="shared" si="1151"/>
        <v/>
      </c>
      <c r="J7324" s="92" t="str">
        <f t="shared" si="1152"/>
        <v/>
      </c>
      <c r="K7324" s="92" t="str">
        <f t="shared" si="1153"/>
        <v/>
      </c>
      <c r="L7324" s="92" t="str">
        <f t="shared" si="1154"/>
        <v/>
      </c>
      <c r="M7324" s="95" t="str">
        <f>IF(A7324&lt;&gt;"",IF(MID(C7324,1,1)="c",SigmaEpsConcrete(I7324,$AN$30:$AN$33,$AR$30:$AR$33,$AS$26,$AS$27,$AS$28,$AQ$20,$AU$19),""),"")</f>
        <v/>
      </c>
      <c r="N7324" s="95" t="str">
        <f>IF(A7324&lt;&gt;"",IF(MID(C7324,1,1)="r",SigmaEpsReinf(J7324,$AS$42:$AS$43,$AS$41,$AS$39,$AS$40,$AQ$38),""),"")</f>
        <v/>
      </c>
      <c r="Q7324" s="92" t="str">
        <f t="shared" si="1156"/>
        <v/>
      </c>
      <c r="R7324" s="92" t="str">
        <f t="shared" si="1157"/>
        <v/>
      </c>
      <c r="U7324" s="5"/>
      <c r="V7324" s="5"/>
      <c r="W7324" s="94" t="str">
        <f t="shared" si="1155"/>
        <v/>
      </c>
      <c r="X7324" s="94" t="str">
        <f t="shared" si="1158"/>
        <v/>
      </c>
      <c r="Y7324" s="5"/>
      <c r="BK7324" s="8"/>
      <c r="BL7324" s="5"/>
      <c r="BM7324" s="5"/>
      <c r="BN7324" s="5"/>
      <c r="BO7324" s="5"/>
      <c r="BP7324" s="1"/>
      <c r="BQ7324" s="1"/>
      <c r="BR7324" s="1"/>
      <c r="BS7324" s="1"/>
      <c r="BT7324" s="1"/>
      <c r="BU7324" s="4"/>
      <c r="BV7324" s="1"/>
      <c r="BW7324" s="3"/>
      <c r="BX7324" s="4"/>
      <c r="BY7324" s="5"/>
      <c r="BZ7324" s="5"/>
      <c r="CA7324" s="5"/>
      <c r="CB7324" s="5"/>
      <c r="CC7324" s="5"/>
      <c r="CD7324" s="43"/>
    </row>
    <row r="7325" spans="1:82" x14ac:dyDescent="0.25">
      <c r="A7325" s="8"/>
      <c r="B7325" s="5"/>
      <c r="C7325" s="5"/>
      <c r="D7325" s="5"/>
      <c r="E7325" s="5"/>
      <c r="F7325" s="94" t="str">
        <f t="shared" si="1149"/>
        <v/>
      </c>
      <c r="G7325" s="94" t="str">
        <f t="shared" si="1150"/>
        <v/>
      </c>
      <c r="H7325" s="127" t="str">
        <f>IF(A7325&lt;&gt;"",IF(MID(C7325,1,1)="c",$AS$26,IF(MID(C7325,1,1)="r",$AS$41,IF(MID(C7325,1,1)="p",#REF!,#REF!))),"")</f>
        <v/>
      </c>
      <c r="I7325" s="92" t="str">
        <f t="shared" si="1151"/>
        <v/>
      </c>
      <c r="J7325" s="92" t="str">
        <f t="shared" si="1152"/>
        <v/>
      </c>
      <c r="K7325" s="92" t="str">
        <f t="shared" si="1153"/>
        <v/>
      </c>
      <c r="L7325" s="92" t="str">
        <f t="shared" si="1154"/>
        <v/>
      </c>
      <c r="M7325" s="95" t="str">
        <f>IF(A7325&lt;&gt;"",IF(MID(C7325,1,1)="c",SigmaEpsConcrete(I7325,$AN$30:$AN$33,$AR$30:$AR$33,$AS$26,$AS$27,$AS$28,$AQ$20,$AU$19),""),"")</f>
        <v/>
      </c>
      <c r="N7325" s="95" t="str">
        <f>IF(A7325&lt;&gt;"",IF(MID(C7325,1,1)="r",SigmaEpsReinf(J7325,$AS$42:$AS$43,$AS$41,$AS$39,$AS$40,$AQ$38),""),"")</f>
        <v/>
      </c>
      <c r="Q7325" s="92" t="str">
        <f t="shared" si="1156"/>
        <v/>
      </c>
      <c r="R7325" s="92" t="str">
        <f t="shared" si="1157"/>
        <v/>
      </c>
      <c r="U7325" s="5"/>
      <c r="V7325" s="5"/>
      <c r="W7325" s="94" t="str">
        <f t="shared" si="1155"/>
        <v/>
      </c>
      <c r="X7325" s="94" t="str">
        <f t="shared" si="1158"/>
        <v/>
      </c>
      <c r="Y7325" s="5"/>
      <c r="BK7325" s="8"/>
      <c r="BL7325" s="5"/>
      <c r="BM7325" s="5"/>
      <c r="BN7325" s="5"/>
      <c r="BO7325" s="5"/>
      <c r="BP7325" s="1"/>
      <c r="BQ7325" s="1"/>
      <c r="BR7325" s="1"/>
      <c r="BS7325" s="1"/>
      <c r="BT7325" s="1"/>
      <c r="BU7325" s="4"/>
      <c r="BV7325" s="1"/>
      <c r="BW7325" s="3"/>
      <c r="BX7325" s="4"/>
      <c r="BY7325" s="5"/>
      <c r="BZ7325" s="5"/>
      <c r="CA7325" s="5"/>
      <c r="CB7325" s="5"/>
      <c r="CC7325" s="5"/>
      <c r="CD7325" s="43"/>
    </row>
    <row r="7326" spans="1:82" x14ac:dyDescent="0.25">
      <c r="A7326" s="8"/>
      <c r="B7326" s="5"/>
      <c r="C7326" s="5"/>
      <c r="D7326" s="5"/>
      <c r="E7326" s="5"/>
      <c r="F7326" s="94" t="str">
        <f t="shared" si="1149"/>
        <v/>
      </c>
      <c r="G7326" s="94" t="str">
        <f t="shared" si="1150"/>
        <v/>
      </c>
      <c r="H7326" s="127" t="str">
        <f>IF(A7326&lt;&gt;"",IF(MID(C7326,1,1)="c",$AS$26,IF(MID(C7326,1,1)="r",$AS$41,IF(MID(C7326,1,1)="p",#REF!,#REF!))),"")</f>
        <v/>
      </c>
      <c r="I7326" s="92" t="str">
        <f t="shared" si="1151"/>
        <v/>
      </c>
      <c r="J7326" s="92" t="str">
        <f t="shared" si="1152"/>
        <v/>
      </c>
      <c r="K7326" s="92" t="str">
        <f t="shared" si="1153"/>
        <v/>
      </c>
      <c r="L7326" s="92" t="str">
        <f t="shared" si="1154"/>
        <v/>
      </c>
      <c r="M7326" s="95" t="str">
        <f>IF(A7326&lt;&gt;"",IF(MID(C7326,1,1)="c",SigmaEpsConcrete(I7326,$AN$30:$AN$33,$AR$30:$AR$33,$AS$26,$AS$27,$AS$28,$AQ$20,$AU$19),""),"")</f>
        <v/>
      </c>
      <c r="N7326" s="95" t="str">
        <f>IF(A7326&lt;&gt;"",IF(MID(C7326,1,1)="r",SigmaEpsReinf(J7326,$AS$42:$AS$43,$AS$41,$AS$39,$AS$40,$AQ$38),""),"")</f>
        <v/>
      </c>
      <c r="Q7326" s="92" t="str">
        <f t="shared" si="1156"/>
        <v/>
      </c>
      <c r="R7326" s="92" t="str">
        <f t="shared" si="1157"/>
        <v/>
      </c>
      <c r="U7326" s="5"/>
      <c r="V7326" s="5"/>
      <c r="W7326" s="94" t="str">
        <f t="shared" si="1155"/>
        <v/>
      </c>
      <c r="X7326" s="94" t="str">
        <f t="shared" si="1158"/>
        <v/>
      </c>
      <c r="Y7326" s="5"/>
      <c r="BK7326" s="8"/>
      <c r="BL7326" s="5"/>
      <c r="BM7326" s="5"/>
      <c r="BN7326" s="5"/>
      <c r="BO7326" s="5"/>
      <c r="BP7326" s="1"/>
      <c r="BQ7326" s="1"/>
      <c r="BR7326" s="1"/>
      <c r="BS7326" s="1"/>
      <c r="BT7326" s="1"/>
      <c r="BU7326" s="4"/>
      <c r="BV7326" s="1"/>
      <c r="BW7326" s="3"/>
      <c r="BX7326" s="4"/>
      <c r="BY7326" s="5"/>
      <c r="BZ7326" s="5"/>
      <c r="CA7326" s="5"/>
      <c r="CB7326" s="5"/>
      <c r="CC7326" s="5"/>
      <c r="CD7326" s="43"/>
    </row>
    <row r="7327" spans="1:82" x14ac:dyDescent="0.25">
      <c r="A7327" s="8"/>
      <c r="B7327" s="5"/>
      <c r="C7327" s="5"/>
      <c r="D7327" s="5"/>
      <c r="E7327" s="5"/>
      <c r="F7327" s="94" t="str">
        <f t="shared" si="1149"/>
        <v/>
      </c>
      <c r="G7327" s="94" t="str">
        <f t="shared" si="1150"/>
        <v/>
      </c>
      <c r="H7327" s="127" t="str">
        <f>IF(A7327&lt;&gt;"",IF(MID(C7327,1,1)="c",$AS$26,IF(MID(C7327,1,1)="r",$AS$41,IF(MID(C7327,1,1)="p",#REF!,#REF!))),"")</f>
        <v/>
      </c>
      <c r="I7327" s="92" t="str">
        <f t="shared" si="1151"/>
        <v/>
      </c>
      <c r="J7327" s="92" t="str">
        <f t="shared" si="1152"/>
        <v/>
      </c>
      <c r="K7327" s="92" t="str">
        <f t="shared" si="1153"/>
        <v/>
      </c>
      <c r="L7327" s="92" t="str">
        <f t="shared" si="1154"/>
        <v/>
      </c>
      <c r="M7327" s="95" t="str">
        <f>IF(A7327&lt;&gt;"",IF(MID(C7327,1,1)="c",SigmaEpsConcrete(I7327,$AN$30:$AN$33,$AR$30:$AR$33,$AS$26,$AS$27,$AS$28,$AQ$20,$AU$19),""),"")</f>
        <v/>
      </c>
      <c r="N7327" s="95" t="str">
        <f>IF(A7327&lt;&gt;"",IF(MID(C7327,1,1)="r",SigmaEpsReinf(J7327,$AS$42:$AS$43,$AS$41,$AS$39,$AS$40,$AQ$38),""),"")</f>
        <v/>
      </c>
      <c r="Q7327" s="92" t="str">
        <f t="shared" si="1156"/>
        <v/>
      </c>
      <c r="R7327" s="92" t="str">
        <f t="shared" si="1157"/>
        <v/>
      </c>
      <c r="U7327" s="5"/>
      <c r="V7327" s="5"/>
      <c r="W7327" s="94" t="str">
        <f t="shared" si="1155"/>
        <v/>
      </c>
      <c r="X7327" s="94" t="str">
        <f t="shared" si="1158"/>
        <v/>
      </c>
      <c r="Y7327" s="5"/>
      <c r="BK7327" s="8"/>
      <c r="BL7327" s="5"/>
      <c r="BM7327" s="5"/>
      <c r="BN7327" s="5"/>
      <c r="BO7327" s="5"/>
      <c r="BP7327" s="1"/>
      <c r="BQ7327" s="1"/>
      <c r="BR7327" s="1"/>
      <c r="BS7327" s="1"/>
      <c r="BT7327" s="1"/>
      <c r="BU7327" s="4"/>
      <c r="BV7327" s="1"/>
      <c r="BW7327" s="3"/>
      <c r="BX7327" s="4"/>
      <c r="BY7327" s="5"/>
      <c r="BZ7327" s="5"/>
      <c r="CA7327" s="5"/>
      <c r="CB7327" s="5"/>
      <c r="CC7327" s="5"/>
      <c r="CD7327" s="43"/>
    </row>
    <row r="7328" spans="1:82" x14ac:dyDescent="0.25">
      <c r="A7328" s="8"/>
      <c r="B7328" s="5"/>
      <c r="C7328" s="5"/>
      <c r="D7328" s="5"/>
      <c r="E7328" s="5"/>
      <c r="F7328" s="94" t="str">
        <f t="shared" si="1149"/>
        <v/>
      </c>
      <c r="G7328" s="94" t="str">
        <f t="shared" si="1150"/>
        <v/>
      </c>
      <c r="H7328" s="127" t="str">
        <f>IF(A7328&lt;&gt;"",IF(MID(C7328,1,1)="c",$AS$26,IF(MID(C7328,1,1)="r",$AS$41,IF(MID(C7328,1,1)="p",#REF!,#REF!))),"")</f>
        <v/>
      </c>
      <c r="I7328" s="92" t="str">
        <f t="shared" si="1151"/>
        <v/>
      </c>
      <c r="J7328" s="92" t="str">
        <f t="shared" si="1152"/>
        <v/>
      </c>
      <c r="K7328" s="92" t="str">
        <f t="shared" si="1153"/>
        <v/>
      </c>
      <c r="L7328" s="92" t="str">
        <f t="shared" si="1154"/>
        <v/>
      </c>
      <c r="M7328" s="95" t="str">
        <f>IF(A7328&lt;&gt;"",IF(MID(C7328,1,1)="c",SigmaEpsConcrete(I7328,$AN$30:$AN$33,$AR$30:$AR$33,$AS$26,$AS$27,$AS$28,$AQ$20,$AU$19),""),"")</f>
        <v/>
      </c>
      <c r="N7328" s="95" t="str">
        <f>IF(A7328&lt;&gt;"",IF(MID(C7328,1,1)="r",SigmaEpsReinf(J7328,$AS$42:$AS$43,$AS$41,$AS$39,$AS$40,$AQ$38),""),"")</f>
        <v/>
      </c>
      <c r="Q7328" s="92" t="str">
        <f t="shared" si="1156"/>
        <v/>
      </c>
      <c r="R7328" s="92" t="str">
        <f t="shared" si="1157"/>
        <v/>
      </c>
      <c r="U7328" s="5"/>
      <c r="V7328" s="5"/>
      <c r="W7328" s="94" t="str">
        <f t="shared" si="1155"/>
        <v/>
      </c>
      <c r="X7328" s="94" t="str">
        <f t="shared" si="1158"/>
        <v/>
      </c>
      <c r="Y7328" s="5"/>
      <c r="BK7328" s="8"/>
      <c r="BL7328" s="5"/>
      <c r="BM7328" s="5"/>
      <c r="BN7328" s="5"/>
      <c r="BO7328" s="5"/>
      <c r="BP7328" s="1"/>
      <c r="BQ7328" s="1"/>
      <c r="BR7328" s="1"/>
      <c r="BS7328" s="1"/>
      <c r="BT7328" s="1"/>
      <c r="BU7328" s="4"/>
      <c r="BV7328" s="1"/>
      <c r="BW7328" s="3"/>
      <c r="BX7328" s="4"/>
      <c r="BY7328" s="5"/>
      <c r="BZ7328" s="5"/>
      <c r="CA7328" s="5"/>
      <c r="CB7328" s="5"/>
      <c r="CC7328" s="5"/>
      <c r="CD7328" s="43"/>
    </row>
    <row r="7329" spans="1:82" x14ac:dyDescent="0.25">
      <c r="A7329" s="8"/>
      <c r="B7329" s="5"/>
      <c r="C7329" s="5"/>
      <c r="D7329" s="5"/>
      <c r="E7329" s="5"/>
      <c r="F7329" s="94" t="str">
        <f t="shared" si="1149"/>
        <v/>
      </c>
      <c r="G7329" s="94" t="str">
        <f t="shared" si="1150"/>
        <v/>
      </c>
      <c r="H7329" s="127" t="str">
        <f>IF(A7329&lt;&gt;"",IF(MID(C7329,1,1)="c",$AS$26,IF(MID(C7329,1,1)="r",$AS$41,IF(MID(C7329,1,1)="p",#REF!,#REF!))),"")</f>
        <v/>
      </c>
      <c r="I7329" s="92" t="str">
        <f t="shared" si="1151"/>
        <v/>
      </c>
      <c r="J7329" s="92" t="str">
        <f t="shared" si="1152"/>
        <v/>
      </c>
      <c r="K7329" s="92" t="str">
        <f t="shared" si="1153"/>
        <v/>
      </c>
      <c r="L7329" s="92" t="str">
        <f t="shared" si="1154"/>
        <v/>
      </c>
      <c r="M7329" s="95" t="str">
        <f>IF(A7329&lt;&gt;"",IF(MID(C7329,1,1)="c",SigmaEpsConcrete(I7329,$AN$30:$AN$33,$AR$30:$AR$33,$AS$26,$AS$27,$AS$28,$AQ$20,$AU$19),""),"")</f>
        <v/>
      </c>
      <c r="N7329" s="95" t="str">
        <f>IF(A7329&lt;&gt;"",IF(MID(C7329,1,1)="r",SigmaEpsReinf(J7329,$AS$42:$AS$43,$AS$41,$AS$39,$AS$40,$AQ$38),""),"")</f>
        <v/>
      </c>
      <c r="Q7329" s="92" t="str">
        <f t="shared" si="1156"/>
        <v/>
      </c>
      <c r="R7329" s="92" t="str">
        <f t="shared" si="1157"/>
        <v/>
      </c>
      <c r="U7329" s="5"/>
      <c r="V7329" s="5"/>
      <c r="W7329" s="94" t="str">
        <f t="shared" si="1155"/>
        <v/>
      </c>
      <c r="X7329" s="94" t="str">
        <f t="shared" si="1158"/>
        <v/>
      </c>
      <c r="Y7329" s="5"/>
      <c r="BK7329" s="8"/>
      <c r="BL7329" s="5"/>
      <c r="BM7329" s="5"/>
      <c r="BN7329" s="5"/>
      <c r="BO7329" s="5"/>
      <c r="BP7329" s="1"/>
      <c r="BQ7329" s="1"/>
      <c r="BR7329" s="1"/>
      <c r="BS7329" s="1"/>
      <c r="BT7329" s="1"/>
      <c r="BU7329" s="4"/>
      <c r="BV7329" s="1"/>
      <c r="BW7329" s="3"/>
      <c r="BX7329" s="4"/>
      <c r="BY7329" s="5"/>
      <c r="BZ7329" s="5"/>
      <c r="CA7329" s="5"/>
      <c r="CB7329" s="5"/>
      <c r="CC7329" s="5"/>
      <c r="CD7329" s="43"/>
    </row>
    <row r="7330" spans="1:82" x14ac:dyDescent="0.25">
      <c r="A7330" s="8"/>
      <c r="B7330" s="5"/>
      <c r="C7330" s="5"/>
      <c r="D7330" s="5"/>
      <c r="E7330" s="5"/>
      <c r="F7330" s="94" t="str">
        <f t="shared" si="1149"/>
        <v/>
      </c>
      <c r="G7330" s="94" t="str">
        <f t="shared" si="1150"/>
        <v/>
      </c>
      <c r="H7330" s="127" t="str">
        <f>IF(A7330&lt;&gt;"",IF(MID(C7330,1,1)="c",$AS$26,IF(MID(C7330,1,1)="r",$AS$41,IF(MID(C7330,1,1)="p",#REF!,#REF!))),"")</f>
        <v/>
      </c>
      <c r="I7330" s="92" t="str">
        <f t="shared" si="1151"/>
        <v/>
      </c>
      <c r="J7330" s="92" t="str">
        <f t="shared" si="1152"/>
        <v/>
      </c>
      <c r="K7330" s="92" t="str">
        <f t="shared" si="1153"/>
        <v/>
      </c>
      <c r="L7330" s="92" t="str">
        <f t="shared" si="1154"/>
        <v/>
      </c>
      <c r="M7330" s="95" t="str">
        <f>IF(A7330&lt;&gt;"",IF(MID(C7330,1,1)="c",SigmaEpsConcrete(I7330,$AN$30:$AN$33,$AR$30:$AR$33,$AS$26,$AS$27,$AS$28,$AQ$20,$AU$19),""),"")</f>
        <v/>
      </c>
      <c r="N7330" s="95" t="str">
        <f>IF(A7330&lt;&gt;"",IF(MID(C7330,1,1)="r",SigmaEpsReinf(J7330,$AS$42:$AS$43,$AS$41,$AS$39,$AS$40,$AQ$38),""),"")</f>
        <v/>
      </c>
      <c r="Q7330" s="92" t="str">
        <f t="shared" si="1156"/>
        <v/>
      </c>
      <c r="R7330" s="92" t="str">
        <f t="shared" si="1157"/>
        <v/>
      </c>
      <c r="U7330" s="5"/>
      <c r="V7330" s="5"/>
      <c r="W7330" s="94" t="str">
        <f t="shared" si="1155"/>
        <v/>
      </c>
      <c r="X7330" s="94" t="str">
        <f t="shared" si="1158"/>
        <v/>
      </c>
      <c r="Y7330" s="5"/>
      <c r="BK7330" s="8"/>
      <c r="BL7330" s="5"/>
      <c r="BM7330" s="5"/>
      <c r="BN7330" s="5"/>
      <c r="BO7330" s="5"/>
      <c r="BP7330" s="1"/>
      <c r="BQ7330" s="1"/>
      <c r="BR7330" s="1"/>
      <c r="BS7330" s="1"/>
      <c r="BT7330" s="1"/>
      <c r="BU7330" s="4"/>
      <c r="BV7330" s="1"/>
      <c r="BW7330" s="3"/>
      <c r="BX7330" s="4"/>
      <c r="BY7330" s="5"/>
      <c r="BZ7330" s="5"/>
      <c r="CA7330" s="5"/>
      <c r="CB7330" s="5"/>
      <c r="CC7330" s="5"/>
      <c r="CD7330" s="43"/>
    </row>
    <row r="7331" spans="1:82" x14ac:dyDescent="0.25">
      <c r="A7331" s="8"/>
      <c r="B7331" s="5"/>
      <c r="C7331" s="5"/>
      <c r="D7331" s="5"/>
      <c r="E7331" s="5"/>
      <c r="F7331" s="94" t="str">
        <f t="shared" si="1149"/>
        <v/>
      </c>
      <c r="G7331" s="94" t="str">
        <f t="shared" si="1150"/>
        <v/>
      </c>
      <c r="H7331" s="127" t="str">
        <f>IF(A7331&lt;&gt;"",IF(MID(C7331,1,1)="c",$AS$26,IF(MID(C7331,1,1)="r",$AS$41,IF(MID(C7331,1,1)="p",#REF!,#REF!))),"")</f>
        <v/>
      </c>
      <c r="I7331" s="92" t="str">
        <f t="shared" si="1151"/>
        <v/>
      </c>
      <c r="J7331" s="92" t="str">
        <f t="shared" si="1152"/>
        <v/>
      </c>
      <c r="K7331" s="92" t="str">
        <f t="shared" si="1153"/>
        <v/>
      </c>
      <c r="L7331" s="92" t="str">
        <f t="shared" si="1154"/>
        <v/>
      </c>
      <c r="M7331" s="95" t="str">
        <f>IF(A7331&lt;&gt;"",IF(MID(C7331,1,1)="c",SigmaEpsConcrete(I7331,$AN$30:$AN$33,$AR$30:$AR$33,$AS$26,$AS$27,$AS$28,$AQ$20,$AU$19),""),"")</f>
        <v/>
      </c>
      <c r="N7331" s="95" t="str">
        <f>IF(A7331&lt;&gt;"",IF(MID(C7331,1,1)="r",SigmaEpsReinf(J7331,$AS$42:$AS$43,$AS$41,$AS$39,$AS$40,$AQ$38),""),"")</f>
        <v/>
      </c>
      <c r="Q7331" s="92" t="str">
        <f t="shared" si="1156"/>
        <v/>
      </c>
      <c r="R7331" s="92" t="str">
        <f t="shared" si="1157"/>
        <v/>
      </c>
      <c r="U7331" s="5"/>
      <c r="V7331" s="5"/>
      <c r="W7331" s="94" t="str">
        <f t="shared" si="1155"/>
        <v/>
      </c>
      <c r="X7331" s="94" t="str">
        <f t="shared" si="1158"/>
        <v/>
      </c>
      <c r="Y7331" s="5"/>
      <c r="BK7331" s="8"/>
      <c r="BL7331" s="5"/>
      <c r="BM7331" s="5"/>
      <c r="BN7331" s="5"/>
      <c r="BO7331" s="5"/>
      <c r="BP7331" s="1"/>
      <c r="BQ7331" s="1"/>
      <c r="BR7331" s="1"/>
      <c r="BS7331" s="1"/>
      <c r="BT7331" s="1"/>
      <c r="BU7331" s="4"/>
      <c r="BV7331" s="1"/>
      <c r="BW7331" s="3"/>
      <c r="BX7331" s="4"/>
      <c r="BY7331" s="5"/>
      <c r="BZ7331" s="5"/>
      <c r="CA7331" s="5"/>
      <c r="CB7331" s="5"/>
      <c r="CC7331" s="5"/>
      <c r="CD7331" s="43"/>
    </row>
    <row r="7332" spans="1:82" x14ac:dyDescent="0.25">
      <c r="A7332" s="8"/>
      <c r="B7332" s="5"/>
      <c r="C7332" s="5"/>
      <c r="D7332" s="5"/>
      <c r="E7332" s="5"/>
      <c r="F7332" s="94" t="str">
        <f t="shared" si="1149"/>
        <v/>
      </c>
      <c r="G7332" s="94" t="str">
        <f t="shared" si="1150"/>
        <v/>
      </c>
      <c r="H7332" s="127" t="str">
        <f>IF(A7332&lt;&gt;"",IF(MID(C7332,1,1)="c",$AS$26,IF(MID(C7332,1,1)="r",$AS$41,IF(MID(C7332,1,1)="p",#REF!,#REF!))),"")</f>
        <v/>
      </c>
      <c r="I7332" s="92" t="str">
        <f t="shared" si="1151"/>
        <v/>
      </c>
      <c r="J7332" s="92" t="str">
        <f t="shared" si="1152"/>
        <v/>
      </c>
      <c r="K7332" s="92" t="str">
        <f t="shared" si="1153"/>
        <v/>
      </c>
      <c r="L7332" s="92" t="str">
        <f t="shared" si="1154"/>
        <v/>
      </c>
      <c r="M7332" s="95" t="str">
        <f>IF(A7332&lt;&gt;"",IF(MID(C7332,1,1)="c",SigmaEpsConcrete(I7332,$AN$30:$AN$33,$AR$30:$AR$33,$AS$26,$AS$27,$AS$28,$AQ$20,$AU$19),""),"")</f>
        <v/>
      </c>
      <c r="N7332" s="95" t="str">
        <f>IF(A7332&lt;&gt;"",IF(MID(C7332,1,1)="r",SigmaEpsReinf(J7332,$AS$42:$AS$43,$AS$41,$AS$39,$AS$40,$AQ$38),""),"")</f>
        <v/>
      </c>
      <c r="Q7332" s="92" t="str">
        <f t="shared" si="1156"/>
        <v/>
      </c>
      <c r="R7332" s="92" t="str">
        <f t="shared" si="1157"/>
        <v/>
      </c>
      <c r="U7332" s="5"/>
      <c r="V7332" s="5"/>
      <c r="W7332" s="94" t="str">
        <f t="shared" si="1155"/>
        <v/>
      </c>
      <c r="X7332" s="94" t="str">
        <f t="shared" si="1158"/>
        <v/>
      </c>
      <c r="Y7332" s="5"/>
      <c r="BK7332" s="8"/>
      <c r="BL7332" s="5"/>
      <c r="BM7332" s="5"/>
      <c r="BN7332" s="5"/>
      <c r="BO7332" s="5"/>
      <c r="BP7332" s="1"/>
      <c r="BQ7332" s="1"/>
      <c r="BR7332" s="1"/>
      <c r="BS7332" s="1"/>
      <c r="BT7332" s="1"/>
      <c r="BU7332" s="4"/>
      <c r="BV7332" s="1"/>
      <c r="BW7332" s="3"/>
      <c r="BX7332" s="4"/>
      <c r="BY7332" s="5"/>
      <c r="BZ7332" s="5"/>
      <c r="CA7332" s="5"/>
      <c r="CB7332" s="5"/>
      <c r="CC7332" s="5"/>
      <c r="CD7332" s="43"/>
    </row>
    <row r="7333" spans="1:82" x14ac:dyDescent="0.25">
      <c r="A7333" s="8"/>
      <c r="B7333" s="5"/>
      <c r="C7333" s="5"/>
      <c r="D7333" s="5"/>
      <c r="E7333" s="5"/>
      <c r="F7333" s="94" t="str">
        <f t="shared" si="1149"/>
        <v/>
      </c>
      <c r="G7333" s="94" t="str">
        <f t="shared" si="1150"/>
        <v/>
      </c>
      <c r="H7333" s="127" t="str">
        <f>IF(A7333&lt;&gt;"",IF(MID(C7333,1,1)="c",$AS$26,IF(MID(C7333,1,1)="r",$AS$41,IF(MID(C7333,1,1)="p",#REF!,#REF!))),"")</f>
        <v/>
      </c>
      <c r="I7333" s="92" t="str">
        <f t="shared" si="1151"/>
        <v/>
      </c>
      <c r="J7333" s="92" t="str">
        <f t="shared" si="1152"/>
        <v/>
      </c>
      <c r="K7333" s="92" t="str">
        <f t="shared" si="1153"/>
        <v/>
      </c>
      <c r="L7333" s="92" t="str">
        <f t="shared" si="1154"/>
        <v/>
      </c>
      <c r="M7333" s="95" t="str">
        <f>IF(A7333&lt;&gt;"",IF(MID(C7333,1,1)="c",SigmaEpsConcrete(I7333,$AN$30:$AN$33,$AR$30:$AR$33,$AS$26,$AS$27,$AS$28,$AQ$20,$AU$19),""),"")</f>
        <v/>
      </c>
      <c r="N7333" s="95" t="str">
        <f>IF(A7333&lt;&gt;"",IF(MID(C7333,1,1)="r",SigmaEpsReinf(J7333,$AS$42:$AS$43,$AS$41,$AS$39,$AS$40,$AQ$38),""),"")</f>
        <v/>
      </c>
      <c r="Q7333" s="92" t="str">
        <f t="shared" si="1156"/>
        <v/>
      </c>
      <c r="R7333" s="92" t="str">
        <f t="shared" si="1157"/>
        <v/>
      </c>
      <c r="U7333" s="5"/>
      <c r="V7333" s="5"/>
      <c r="W7333" s="94" t="str">
        <f t="shared" si="1155"/>
        <v/>
      </c>
      <c r="X7333" s="94" t="str">
        <f t="shared" si="1158"/>
        <v/>
      </c>
      <c r="Y7333" s="5"/>
      <c r="BK7333" s="8"/>
      <c r="BL7333" s="5"/>
      <c r="BM7333" s="5"/>
      <c r="BN7333" s="5"/>
      <c r="BO7333" s="5"/>
      <c r="BP7333" s="1"/>
      <c r="BQ7333" s="1"/>
      <c r="BR7333" s="1"/>
      <c r="BS7333" s="1"/>
      <c r="BT7333" s="1"/>
      <c r="BU7333" s="4"/>
      <c r="BV7333" s="1"/>
      <c r="BW7333" s="3"/>
      <c r="BX7333" s="4"/>
      <c r="BY7333" s="5"/>
      <c r="BZ7333" s="5"/>
      <c r="CA7333" s="5"/>
      <c r="CB7333" s="5"/>
      <c r="CC7333" s="5"/>
      <c r="CD7333" s="43"/>
    </row>
    <row r="7334" spans="1:82" x14ac:dyDescent="0.25">
      <c r="A7334" s="8"/>
      <c r="B7334" s="5"/>
      <c r="C7334" s="5"/>
      <c r="D7334" s="5"/>
      <c r="E7334" s="5"/>
      <c r="F7334" s="94" t="str">
        <f t="shared" si="1149"/>
        <v/>
      </c>
      <c r="G7334" s="94" t="str">
        <f t="shared" si="1150"/>
        <v/>
      </c>
      <c r="H7334" s="127" t="str">
        <f>IF(A7334&lt;&gt;"",IF(MID(C7334,1,1)="c",$AS$26,IF(MID(C7334,1,1)="r",$AS$41,IF(MID(C7334,1,1)="p",#REF!,#REF!))),"")</f>
        <v/>
      </c>
      <c r="I7334" s="92" t="str">
        <f t="shared" si="1151"/>
        <v/>
      </c>
      <c r="J7334" s="92" t="str">
        <f t="shared" si="1152"/>
        <v/>
      </c>
      <c r="K7334" s="92" t="str">
        <f t="shared" si="1153"/>
        <v/>
      </c>
      <c r="L7334" s="92" t="str">
        <f t="shared" si="1154"/>
        <v/>
      </c>
      <c r="M7334" s="95" t="str">
        <f>IF(A7334&lt;&gt;"",IF(MID(C7334,1,1)="c",SigmaEpsConcrete(I7334,$AN$30:$AN$33,$AR$30:$AR$33,$AS$26,$AS$27,$AS$28,$AQ$20,$AU$19),""),"")</f>
        <v/>
      </c>
      <c r="N7334" s="95" t="str">
        <f>IF(A7334&lt;&gt;"",IF(MID(C7334,1,1)="r",SigmaEpsReinf(J7334,$AS$42:$AS$43,$AS$41,$AS$39,$AS$40,$AQ$38),""),"")</f>
        <v/>
      </c>
      <c r="Q7334" s="92" t="str">
        <f t="shared" si="1156"/>
        <v/>
      </c>
      <c r="R7334" s="92" t="str">
        <f t="shared" si="1157"/>
        <v/>
      </c>
      <c r="U7334" s="5"/>
      <c r="V7334" s="5"/>
      <c r="W7334" s="94" t="str">
        <f t="shared" si="1155"/>
        <v/>
      </c>
      <c r="X7334" s="94" t="str">
        <f t="shared" si="1158"/>
        <v/>
      </c>
      <c r="Y7334" s="5"/>
      <c r="BK7334" s="8"/>
      <c r="BL7334" s="5"/>
      <c r="BM7334" s="5"/>
      <c r="BN7334" s="5"/>
      <c r="BO7334" s="5"/>
      <c r="BP7334" s="1"/>
      <c r="BQ7334" s="1"/>
      <c r="BR7334" s="1"/>
      <c r="BS7334" s="1"/>
      <c r="BT7334" s="1"/>
      <c r="BU7334" s="4"/>
      <c r="BV7334" s="1"/>
      <c r="BW7334" s="3"/>
      <c r="BX7334" s="4"/>
      <c r="BY7334" s="5"/>
      <c r="BZ7334" s="5"/>
      <c r="CA7334" s="5"/>
      <c r="CB7334" s="5"/>
      <c r="CC7334" s="5"/>
      <c r="CD7334" s="43"/>
    </row>
    <row r="7335" spans="1:82" x14ac:dyDescent="0.25">
      <c r="A7335" s="8"/>
      <c r="B7335" s="5"/>
      <c r="C7335" s="5"/>
      <c r="D7335" s="5"/>
      <c r="E7335" s="5"/>
      <c r="F7335" s="94" t="str">
        <f t="shared" si="1149"/>
        <v/>
      </c>
      <c r="G7335" s="94" t="str">
        <f t="shared" si="1150"/>
        <v/>
      </c>
      <c r="H7335" s="127" t="str">
        <f>IF(A7335&lt;&gt;"",IF(MID(C7335,1,1)="c",$AS$26,IF(MID(C7335,1,1)="r",$AS$41,IF(MID(C7335,1,1)="p",#REF!,#REF!))),"")</f>
        <v/>
      </c>
      <c r="I7335" s="92" t="str">
        <f t="shared" si="1151"/>
        <v/>
      </c>
      <c r="J7335" s="92" t="str">
        <f t="shared" si="1152"/>
        <v/>
      </c>
      <c r="K7335" s="92" t="str">
        <f t="shared" si="1153"/>
        <v/>
      </c>
      <c r="L7335" s="92" t="str">
        <f t="shared" si="1154"/>
        <v/>
      </c>
      <c r="M7335" s="95" t="str">
        <f>IF(A7335&lt;&gt;"",IF(MID(C7335,1,1)="c",SigmaEpsConcrete(I7335,$AN$30:$AN$33,$AR$30:$AR$33,$AS$26,$AS$27,$AS$28,$AQ$20,$AU$19),""),"")</f>
        <v/>
      </c>
      <c r="N7335" s="95" t="str">
        <f>IF(A7335&lt;&gt;"",IF(MID(C7335,1,1)="r",SigmaEpsReinf(J7335,$AS$42:$AS$43,$AS$41,$AS$39,$AS$40,$AQ$38),""),"")</f>
        <v/>
      </c>
      <c r="Q7335" s="92" t="str">
        <f t="shared" si="1156"/>
        <v/>
      </c>
      <c r="R7335" s="92" t="str">
        <f t="shared" si="1157"/>
        <v/>
      </c>
      <c r="U7335" s="5"/>
      <c r="V7335" s="5"/>
      <c r="W7335" s="94" t="str">
        <f t="shared" si="1155"/>
        <v/>
      </c>
      <c r="X7335" s="94" t="str">
        <f t="shared" si="1158"/>
        <v/>
      </c>
      <c r="Y7335" s="5"/>
      <c r="BK7335" s="8"/>
      <c r="BL7335" s="5"/>
      <c r="BM7335" s="5"/>
      <c r="BN7335" s="5"/>
      <c r="BO7335" s="5"/>
      <c r="BP7335" s="1"/>
      <c r="BQ7335" s="1"/>
      <c r="BR7335" s="1"/>
      <c r="BS7335" s="1"/>
      <c r="BT7335" s="1"/>
      <c r="BU7335" s="4"/>
      <c r="BV7335" s="1"/>
      <c r="BW7335" s="3"/>
      <c r="BX7335" s="4"/>
      <c r="BY7335" s="5"/>
      <c r="BZ7335" s="5"/>
      <c r="CA7335" s="5"/>
      <c r="CB7335" s="5"/>
      <c r="CC7335" s="5"/>
      <c r="CD7335" s="43"/>
    </row>
    <row r="7336" spans="1:82" x14ac:dyDescent="0.25">
      <c r="A7336" s="8"/>
      <c r="B7336" s="5"/>
      <c r="C7336" s="5"/>
      <c r="D7336" s="5"/>
      <c r="E7336" s="5"/>
      <c r="F7336" s="94" t="str">
        <f t="shared" si="1149"/>
        <v/>
      </c>
      <c r="G7336" s="94" t="str">
        <f t="shared" si="1150"/>
        <v/>
      </c>
      <c r="H7336" s="127" t="str">
        <f>IF(A7336&lt;&gt;"",IF(MID(C7336,1,1)="c",$AS$26,IF(MID(C7336,1,1)="r",$AS$41,IF(MID(C7336,1,1)="p",#REF!,#REF!))),"")</f>
        <v/>
      </c>
      <c r="I7336" s="92" t="str">
        <f t="shared" si="1151"/>
        <v/>
      </c>
      <c r="J7336" s="92" t="str">
        <f t="shared" si="1152"/>
        <v/>
      </c>
      <c r="K7336" s="92" t="str">
        <f t="shared" si="1153"/>
        <v/>
      </c>
      <c r="L7336" s="92" t="str">
        <f t="shared" si="1154"/>
        <v/>
      </c>
      <c r="M7336" s="95" t="str">
        <f>IF(A7336&lt;&gt;"",IF(MID(C7336,1,1)="c",SigmaEpsConcrete(I7336,$AN$30:$AN$33,$AR$30:$AR$33,$AS$26,$AS$27,$AS$28,$AQ$20,$AU$19),""),"")</f>
        <v/>
      </c>
      <c r="N7336" s="95" t="str">
        <f>IF(A7336&lt;&gt;"",IF(MID(C7336,1,1)="r",SigmaEpsReinf(J7336,$AS$42:$AS$43,$AS$41,$AS$39,$AS$40,$AQ$38),""),"")</f>
        <v/>
      </c>
      <c r="Q7336" s="92" t="str">
        <f t="shared" si="1156"/>
        <v/>
      </c>
      <c r="R7336" s="92" t="str">
        <f t="shared" si="1157"/>
        <v/>
      </c>
      <c r="U7336" s="5"/>
      <c r="V7336" s="5"/>
      <c r="W7336" s="94" t="str">
        <f t="shared" si="1155"/>
        <v/>
      </c>
      <c r="X7336" s="94" t="str">
        <f t="shared" si="1158"/>
        <v/>
      </c>
      <c r="Y7336" s="5"/>
      <c r="BK7336" s="8"/>
      <c r="BL7336" s="5"/>
      <c r="BM7336" s="5"/>
      <c r="BN7336" s="5"/>
      <c r="BO7336" s="5"/>
      <c r="BP7336" s="1"/>
      <c r="BQ7336" s="1"/>
      <c r="BR7336" s="1"/>
      <c r="BS7336" s="1"/>
      <c r="BT7336" s="1"/>
      <c r="BU7336" s="4"/>
      <c r="BV7336" s="1"/>
      <c r="BW7336" s="3"/>
      <c r="BX7336" s="4"/>
      <c r="BY7336" s="5"/>
      <c r="BZ7336" s="5"/>
      <c r="CA7336" s="5"/>
      <c r="CB7336" s="5"/>
      <c r="CC7336" s="5"/>
      <c r="CD7336" s="43"/>
    </row>
    <row r="7337" spans="1:82" x14ac:dyDescent="0.25">
      <c r="A7337" s="8"/>
      <c r="B7337" s="5"/>
      <c r="C7337" s="5"/>
      <c r="D7337" s="5"/>
      <c r="E7337" s="5"/>
      <c r="F7337" s="94" t="str">
        <f t="shared" si="1149"/>
        <v/>
      </c>
      <c r="G7337" s="94" t="str">
        <f t="shared" si="1150"/>
        <v/>
      </c>
      <c r="H7337" s="127" t="str">
        <f>IF(A7337&lt;&gt;"",IF(MID(C7337,1,1)="c",$AS$26,IF(MID(C7337,1,1)="r",$AS$41,IF(MID(C7337,1,1)="p",#REF!,#REF!))),"")</f>
        <v/>
      </c>
      <c r="I7337" s="92" t="str">
        <f t="shared" si="1151"/>
        <v/>
      </c>
      <c r="J7337" s="92" t="str">
        <f t="shared" si="1152"/>
        <v/>
      </c>
      <c r="K7337" s="92" t="str">
        <f t="shared" si="1153"/>
        <v/>
      </c>
      <c r="L7337" s="92" t="str">
        <f t="shared" si="1154"/>
        <v/>
      </c>
      <c r="M7337" s="95" t="str">
        <f>IF(A7337&lt;&gt;"",IF(MID(C7337,1,1)="c",SigmaEpsConcrete(I7337,$AN$30:$AN$33,$AR$30:$AR$33,$AS$26,$AS$27,$AS$28,$AQ$20,$AU$19),""),"")</f>
        <v/>
      </c>
      <c r="N7337" s="95" t="str">
        <f>IF(A7337&lt;&gt;"",IF(MID(C7337,1,1)="r",SigmaEpsReinf(J7337,$AS$42:$AS$43,$AS$41,$AS$39,$AS$40,$AQ$38),""),"")</f>
        <v/>
      </c>
      <c r="Q7337" s="92" t="str">
        <f t="shared" si="1156"/>
        <v/>
      </c>
      <c r="R7337" s="92" t="str">
        <f t="shared" si="1157"/>
        <v/>
      </c>
      <c r="U7337" s="5"/>
      <c r="V7337" s="5"/>
      <c r="W7337" s="94" t="str">
        <f t="shared" si="1155"/>
        <v/>
      </c>
      <c r="X7337" s="94" t="str">
        <f t="shared" si="1158"/>
        <v/>
      </c>
      <c r="Y7337" s="5"/>
      <c r="BK7337" s="8"/>
      <c r="BL7337" s="5"/>
      <c r="BM7337" s="5"/>
      <c r="BN7337" s="5"/>
      <c r="BO7337" s="5"/>
      <c r="BP7337" s="1"/>
      <c r="BQ7337" s="1"/>
      <c r="BR7337" s="1"/>
      <c r="BS7337" s="1"/>
      <c r="BT7337" s="1"/>
      <c r="BU7337" s="4"/>
      <c r="BV7337" s="1"/>
      <c r="BW7337" s="3"/>
      <c r="BX7337" s="4"/>
      <c r="BY7337" s="5"/>
      <c r="BZ7337" s="5"/>
      <c r="CA7337" s="5"/>
      <c r="CB7337" s="5"/>
      <c r="CC7337" s="5"/>
      <c r="CD7337" s="43"/>
    </row>
    <row r="7338" spans="1:82" x14ac:dyDescent="0.25">
      <c r="A7338" s="8"/>
      <c r="B7338" s="5"/>
      <c r="C7338" s="5"/>
      <c r="D7338" s="5"/>
      <c r="E7338" s="5"/>
      <c r="F7338" s="94" t="str">
        <f t="shared" si="1149"/>
        <v/>
      </c>
      <c r="G7338" s="94" t="str">
        <f t="shared" si="1150"/>
        <v/>
      </c>
      <c r="H7338" s="127" t="str">
        <f>IF(A7338&lt;&gt;"",IF(MID(C7338,1,1)="c",$AS$26,IF(MID(C7338,1,1)="r",$AS$41,IF(MID(C7338,1,1)="p",#REF!,#REF!))),"")</f>
        <v/>
      </c>
      <c r="I7338" s="92" t="str">
        <f t="shared" si="1151"/>
        <v/>
      </c>
      <c r="J7338" s="92" t="str">
        <f t="shared" si="1152"/>
        <v/>
      </c>
      <c r="K7338" s="92" t="str">
        <f t="shared" si="1153"/>
        <v/>
      </c>
      <c r="L7338" s="92" t="str">
        <f t="shared" si="1154"/>
        <v/>
      </c>
      <c r="M7338" s="95" t="str">
        <f>IF(A7338&lt;&gt;"",IF(MID(C7338,1,1)="c",SigmaEpsConcrete(I7338,$AN$30:$AN$33,$AR$30:$AR$33,$AS$26,$AS$27,$AS$28,$AQ$20,$AU$19),""),"")</f>
        <v/>
      </c>
      <c r="N7338" s="95" t="str">
        <f>IF(A7338&lt;&gt;"",IF(MID(C7338,1,1)="r",SigmaEpsReinf(J7338,$AS$42:$AS$43,$AS$41,$AS$39,$AS$40,$AQ$38),""),"")</f>
        <v/>
      </c>
      <c r="Q7338" s="92" t="str">
        <f t="shared" si="1156"/>
        <v/>
      </c>
      <c r="R7338" s="92" t="str">
        <f t="shared" si="1157"/>
        <v/>
      </c>
      <c r="U7338" s="5"/>
      <c r="V7338" s="5"/>
      <c r="W7338" s="94" t="str">
        <f t="shared" si="1155"/>
        <v/>
      </c>
      <c r="X7338" s="94" t="str">
        <f t="shared" si="1158"/>
        <v/>
      </c>
      <c r="Y7338" s="5"/>
      <c r="BK7338" s="8"/>
      <c r="BL7338" s="5"/>
      <c r="BM7338" s="5"/>
      <c r="BN7338" s="5"/>
      <c r="BO7338" s="5"/>
      <c r="BP7338" s="1"/>
      <c r="BQ7338" s="1"/>
      <c r="BR7338" s="1"/>
      <c r="BS7338" s="1"/>
      <c r="BT7338" s="1"/>
      <c r="BU7338" s="4"/>
      <c r="BV7338" s="1"/>
      <c r="BW7338" s="3"/>
      <c r="BX7338" s="4"/>
      <c r="BY7338" s="5"/>
      <c r="BZ7338" s="5"/>
      <c r="CA7338" s="5"/>
      <c r="CB7338" s="5"/>
      <c r="CC7338" s="5"/>
      <c r="CD7338" s="43"/>
    </row>
    <row r="7339" spans="1:82" x14ac:dyDescent="0.25">
      <c r="A7339" s="8"/>
      <c r="B7339" s="5"/>
      <c r="C7339" s="5"/>
      <c r="D7339" s="5"/>
      <c r="E7339" s="5"/>
      <c r="F7339" s="94" t="str">
        <f t="shared" si="1149"/>
        <v/>
      </c>
      <c r="G7339" s="94" t="str">
        <f t="shared" si="1150"/>
        <v/>
      </c>
      <c r="H7339" s="127" t="str">
        <f>IF(A7339&lt;&gt;"",IF(MID(C7339,1,1)="c",$AS$26,IF(MID(C7339,1,1)="r",$AS$41,IF(MID(C7339,1,1)="p",#REF!,#REF!))),"")</f>
        <v/>
      </c>
      <c r="I7339" s="92" t="str">
        <f t="shared" si="1151"/>
        <v/>
      </c>
      <c r="J7339" s="92" t="str">
        <f t="shared" si="1152"/>
        <v/>
      </c>
      <c r="K7339" s="92" t="str">
        <f t="shared" si="1153"/>
        <v/>
      </c>
      <c r="L7339" s="92" t="str">
        <f t="shared" si="1154"/>
        <v/>
      </c>
      <c r="M7339" s="95" t="str">
        <f>IF(A7339&lt;&gt;"",IF(MID(C7339,1,1)="c",SigmaEpsConcrete(I7339,$AN$30:$AN$33,$AR$30:$AR$33,$AS$26,$AS$27,$AS$28,$AQ$20,$AU$19),""),"")</f>
        <v/>
      </c>
      <c r="N7339" s="95" t="str">
        <f>IF(A7339&lt;&gt;"",IF(MID(C7339,1,1)="r",SigmaEpsReinf(J7339,$AS$42:$AS$43,$AS$41,$AS$39,$AS$40,$AQ$38),""),"")</f>
        <v/>
      </c>
      <c r="Q7339" s="92" t="str">
        <f t="shared" si="1156"/>
        <v/>
      </c>
      <c r="R7339" s="92" t="str">
        <f t="shared" si="1157"/>
        <v/>
      </c>
      <c r="U7339" s="5"/>
      <c r="V7339" s="5"/>
      <c r="W7339" s="94" t="str">
        <f t="shared" si="1155"/>
        <v/>
      </c>
      <c r="X7339" s="94" t="str">
        <f t="shared" si="1158"/>
        <v/>
      </c>
      <c r="Y7339" s="5"/>
      <c r="BK7339" s="8"/>
      <c r="BL7339" s="5"/>
      <c r="BM7339" s="5"/>
      <c r="BN7339" s="5"/>
      <c r="BO7339" s="5"/>
      <c r="BP7339" s="1"/>
      <c r="BQ7339" s="1"/>
      <c r="BR7339" s="1"/>
      <c r="BS7339" s="1"/>
      <c r="BT7339" s="1"/>
      <c r="BU7339" s="4"/>
      <c r="BV7339" s="1"/>
      <c r="BW7339" s="3"/>
      <c r="BX7339" s="4"/>
      <c r="BY7339" s="5"/>
      <c r="BZ7339" s="5"/>
      <c r="CA7339" s="5"/>
      <c r="CB7339" s="5"/>
      <c r="CC7339" s="5"/>
      <c r="CD7339" s="43"/>
    </row>
    <row r="7340" spans="1:82" x14ac:dyDescent="0.25">
      <c r="A7340" s="8"/>
      <c r="B7340" s="5"/>
      <c r="C7340" s="5"/>
      <c r="D7340" s="5"/>
      <c r="E7340" s="5"/>
      <c r="F7340" s="94" t="str">
        <f t="shared" si="1149"/>
        <v/>
      </c>
      <c r="G7340" s="94" t="str">
        <f t="shared" si="1150"/>
        <v/>
      </c>
      <c r="H7340" s="127" t="str">
        <f>IF(A7340&lt;&gt;"",IF(MID(C7340,1,1)="c",$AS$26,IF(MID(C7340,1,1)="r",$AS$41,IF(MID(C7340,1,1)="p",#REF!,#REF!))),"")</f>
        <v/>
      </c>
      <c r="I7340" s="92" t="str">
        <f t="shared" si="1151"/>
        <v/>
      </c>
      <c r="J7340" s="92" t="str">
        <f t="shared" si="1152"/>
        <v/>
      </c>
      <c r="K7340" s="92" t="str">
        <f t="shared" si="1153"/>
        <v/>
      </c>
      <c r="L7340" s="92" t="str">
        <f t="shared" si="1154"/>
        <v/>
      </c>
      <c r="M7340" s="95" t="str">
        <f>IF(A7340&lt;&gt;"",IF(MID(C7340,1,1)="c",SigmaEpsConcrete(I7340,$AN$30:$AN$33,$AR$30:$AR$33,$AS$26,$AS$27,$AS$28,$AQ$20,$AU$19),""),"")</f>
        <v/>
      </c>
      <c r="N7340" s="95" t="str">
        <f>IF(A7340&lt;&gt;"",IF(MID(C7340,1,1)="r",SigmaEpsReinf(J7340,$AS$42:$AS$43,$AS$41,$AS$39,$AS$40,$AQ$38),""),"")</f>
        <v/>
      </c>
      <c r="Q7340" s="92" t="str">
        <f t="shared" si="1156"/>
        <v/>
      </c>
      <c r="R7340" s="92" t="str">
        <f t="shared" si="1157"/>
        <v/>
      </c>
      <c r="U7340" s="5"/>
      <c r="V7340" s="5"/>
      <c r="W7340" s="94" t="str">
        <f t="shared" si="1155"/>
        <v/>
      </c>
      <c r="X7340" s="94" t="str">
        <f t="shared" si="1158"/>
        <v/>
      </c>
      <c r="Y7340" s="5"/>
      <c r="BK7340" s="8"/>
      <c r="BL7340" s="5"/>
      <c r="BM7340" s="5"/>
      <c r="BN7340" s="5"/>
      <c r="BO7340" s="5"/>
      <c r="BP7340" s="1"/>
      <c r="BQ7340" s="1"/>
      <c r="BR7340" s="1"/>
      <c r="BS7340" s="1"/>
      <c r="BT7340" s="1"/>
      <c r="BU7340" s="4"/>
      <c r="BV7340" s="1"/>
      <c r="BW7340" s="3"/>
      <c r="BX7340" s="4"/>
      <c r="BY7340" s="5"/>
      <c r="BZ7340" s="5"/>
      <c r="CA7340" s="5"/>
      <c r="CB7340" s="5"/>
      <c r="CC7340" s="5"/>
      <c r="CD7340" s="43"/>
    </row>
    <row r="7341" spans="1:82" x14ac:dyDescent="0.25">
      <c r="A7341" s="8"/>
      <c r="B7341" s="5"/>
      <c r="C7341" s="5"/>
      <c r="D7341" s="5"/>
      <c r="E7341" s="5"/>
      <c r="F7341" s="94" t="str">
        <f t="shared" si="1149"/>
        <v/>
      </c>
      <c r="G7341" s="94" t="str">
        <f t="shared" si="1150"/>
        <v/>
      </c>
      <c r="H7341" s="127" t="str">
        <f>IF(A7341&lt;&gt;"",IF(MID(C7341,1,1)="c",$AS$26,IF(MID(C7341,1,1)="r",$AS$41,IF(MID(C7341,1,1)="p",#REF!,#REF!))),"")</f>
        <v/>
      </c>
      <c r="I7341" s="92" t="str">
        <f t="shared" si="1151"/>
        <v/>
      </c>
      <c r="J7341" s="92" t="str">
        <f t="shared" si="1152"/>
        <v/>
      </c>
      <c r="K7341" s="92" t="str">
        <f t="shared" si="1153"/>
        <v/>
      </c>
      <c r="L7341" s="92" t="str">
        <f t="shared" si="1154"/>
        <v/>
      </c>
      <c r="M7341" s="95" t="str">
        <f>IF(A7341&lt;&gt;"",IF(MID(C7341,1,1)="c",SigmaEpsConcrete(I7341,$AN$30:$AN$33,$AR$30:$AR$33,$AS$26,$AS$27,$AS$28,$AQ$20,$AU$19),""),"")</f>
        <v/>
      </c>
      <c r="N7341" s="95" t="str">
        <f>IF(A7341&lt;&gt;"",IF(MID(C7341,1,1)="r",SigmaEpsReinf(J7341,$AS$42:$AS$43,$AS$41,$AS$39,$AS$40,$AQ$38),""),"")</f>
        <v/>
      </c>
      <c r="Q7341" s="92" t="str">
        <f t="shared" si="1156"/>
        <v/>
      </c>
      <c r="R7341" s="92" t="str">
        <f t="shared" si="1157"/>
        <v/>
      </c>
      <c r="U7341" s="5"/>
      <c r="V7341" s="5"/>
      <c r="W7341" s="94" t="str">
        <f t="shared" si="1155"/>
        <v/>
      </c>
      <c r="X7341" s="94" t="str">
        <f t="shared" si="1158"/>
        <v/>
      </c>
      <c r="Y7341" s="5"/>
      <c r="BK7341" s="8"/>
      <c r="BL7341" s="5"/>
      <c r="BM7341" s="5"/>
      <c r="BN7341" s="5"/>
      <c r="BO7341" s="5"/>
      <c r="BP7341" s="1"/>
      <c r="BQ7341" s="1"/>
      <c r="BR7341" s="1"/>
      <c r="BS7341" s="1"/>
      <c r="BT7341" s="1"/>
      <c r="BU7341" s="4"/>
      <c r="BV7341" s="1"/>
      <c r="BW7341" s="3"/>
      <c r="BX7341" s="4"/>
      <c r="BY7341" s="5"/>
      <c r="BZ7341" s="5"/>
      <c r="CA7341" s="5"/>
      <c r="CB7341" s="5"/>
      <c r="CC7341" s="5"/>
      <c r="CD7341" s="43"/>
    </row>
    <row r="7342" spans="1:82" x14ac:dyDescent="0.25">
      <c r="A7342" s="8"/>
      <c r="B7342" s="5"/>
      <c r="C7342" s="5"/>
      <c r="D7342" s="5"/>
      <c r="E7342" s="5"/>
      <c r="F7342" s="94" t="str">
        <f t="shared" si="1149"/>
        <v/>
      </c>
      <c r="G7342" s="94" t="str">
        <f t="shared" si="1150"/>
        <v/>
      </c>
      <c r="H7342" s="127" t="str">
        <f>IF(A7342&lt;&gt;"",IF(MID(C7342,1,1)="c",$AS$26,IF(MID(C7342,1,1)="r",$AS$41,IF(MID(C7342,1,1)="p",#REF!,#REF!))),"")</f>
        <v/>
      </c>
      <c r="I7342" s="92" t="str">
        <f t="shared" si="1151"/>
        <v/>
      </c>
      <c r="J7342" s="92" t="str">
        <f t="shared" si="1152"/>
        <v/>
      </c>
      <c r="K7342" s="92" t="str">
        <f t="shared" si="1153"/>
        <v/>
      </c>
      <c r="L7342" s="92" t="str">
        <f t="shared" si="1154"/>
        <v/>
      </c>
      <c r="M7342" s="95" t="str">
        <f>IF(A7342&lt;&gt;"",IF(MID(C7342,1,1)="c",SigmaEpsConcrete(I7342,$AN$30:$AN$33,$AR$30:$AR$33,$AS$26,$AS$27,$AS$28,$AQ$20,$AU$19),""),"")</f>
        <v/>
      </c>
      <c r="N7342" s="95" t="str">
        <f>IF(A7342&lt;&gt;"",IF(MID(C7342,1,1)="r",SigmaEpsReinf(J7342,$AS$42:$AS$43,$AS$41,$AS$39,$AS$40,$AQ$38),""),"")</f>
        <v/>
      </c>
      <c r="Q7342" s="92" t="str">
        <f t="shared" si="1156"/>
        <v/>
      </c>
      <c r="R7342" s="92" t="str">
        <f t="shared" si="1157"/>
        <v/>
      </c>
      <c r="U7342" s="5"/>
      <c r="V7342" s="5"/>
      <c r="W7342" s="94" t="str">
        <f t="shared" si="1155"/>
        <v/>
      </c>
      <c r="X7342" s="94" t="str">
        <f t="shared" si="1158"/>
        <v/>
      </c>
      <c r="Y7342" s="5"/>
      <c r="BK7342" s="8"/>
      <c r="BL7342" s="5"/>
      <c r="BM7342" s="5"/>
      <c r="BN7342" s="5"/>
      <c r="BO7342" s="5"/>
      <c r="BP7342" s="1"/>
      <c r="BQ7342" s="1"/>
      <c r="BR7342" s="1"/>
      <c r="BS7342" s="1"/>
      <c r="BT7342" s="1"/>
      <c r="BU7342" s="4"/>
      <c r="BV7342" s="1"/>
      <c r="BW7342" s="3"/>
      <c r="BX7342" s="4"/>
      <c r="BY7342" s="5"/>
      <c r="BZ7342" s="5"/>
      <c r="CA7342" s="5"/>
      <c r="CB7342" s="5"/>
      <c r="CC7342" s="5"/>
      <c r="CD7342" s="43"/>
    </row>
    <row r="7343" spans="1:82" x14ac:dyDescent="0.25">
      <c r="A7343" s="8"/>
      <c r="B7343" s="5"/>
      <c r="C7343" s="5"/>
      <c r="D7343" s="5"/>
      <c r="E7343" s="5"/>
      <c r="F7343" s="94" t="str">
        <f t="shared" si="1149"/>
        <v/>
      </c>
      <c r="G7343" s="94" t="str">
        <f t="shared" si="1150"/>
        <v/>
      </c>
      <c r="H7343" s="127" t="str">
        <f>IF(A7343&lt;&gt;"",IF(MID(C7343,1,1)="c",$AS$26,IF(MID(C7343,1,1)="r",$AS$41,IF(MID(C7343,1,1)="p",#REF!,#REF!))),"")</f>
        <v/>
      </c>
      <c r="I7343" s="92" t="str">
        <f t="shared" si="1151"/>
        <v/>
      </c>
      <c r="J7343" s="92" t="str">
        <f t="shared" si="1152"/>
        <v/>
      </c>
      <c r="K7343" s="92" t="str">
        <f t="shared" si="1153"/>
        <v/>
      </c>
      <c r="L7343" s="92" t="str">
        <f t="shared" si="1154"/>
        <v/>
      </c>
      <c r="M7343" s="95" t="str">
        <f>IF(A7343&lt;&gt;"",IF(MID(C7343,1,1)="c",SigmaEpsConcrete(I7343,$AN$30:$AN$33,$AR$30:$AR$33,$AS$26,$AS$27,$AS$28,$AQ$20,$AU$19),""),"")</f>
        <v/>
      </c>
      <c r="N7343" s="95" t="str">
        <f>IF(A7343&lt;&gt;"",IF(MID(C7343,1,1)="r",SigmaEpsReinf(J7343,$AS$42:$AS$43,$AS$41,$AS$39,$AS$40,$AQ$38),""),"")</f>
        <v/>
      </c>
      <c r="Q7343" s="92" t="str">
        <f t="shared" si="1156"/>
        <v/>
      </c>
      <c r="R7343" s="92" t="str">
        <f t="shared" si="1157"/>
        <v/>
      </c>
      <c r="U7343" s="5"/>
      <c r="V7343" s="5"/>
      <c r="W7343" s="94" t="str">
        <f t="shared" si="1155"/>
        <v/>
      </c>
      <c r="X7343" s="94" t="str">
        <f t="shared" si="1158"/>
        <v/>
      </c>
      <c r="Y7343" s="5"/>
      <c r="BK7343" s="8"/>
      <c r="BL7343" s="5"/>
      <c r="BM7343" s="5"/>
      <c r="BN7343" s="5"/>
      <c r="BO7343" s="5"/>
      <c r="BP7343" s="1"/>
      <c r="BQ7343" s="1"/>
      <c r="BR7343" s="1"/>
      <c r="BS7343" s="1"/>
      <c r="BT7343" s="1"/>
      <c r="BU7343" s="4"/>
      <c r="BV7343" s="1"/>
      <c r="BW7343" s="3"/>
      <c r="BX7343" s="4"/>
      <c r="BY7343" s="5"/>
      <c r="BZ7343" s="5"/>
      <c r="CA7343" s="5"/>
      <c r="CB7343" s="5"/>
      <c r="CC7343" s="5"/>
      <c r="CD7343" s="43"/>
    </row>
    <row r="7344" spans="1:82" x14ac:dyDescent="0.25">
      <c r="A7344" s="8"/>
      <c r="B7344" s="5"/>
      <c r="C7344" s="5"/>
      <c r="D7344" s="5"/>
      <c r="E7344" s="5"/>
      <c r="F7344" s="94" t="str">
        <f t="shared" si="1149"/>
        <v/>
      </c>
      <c r="G7344" s="94" t="str">
        <f t="shared" si="1150"/>
        <v/>
      </c>
      <c r="H7344" s="127" t="str">
        <f>IF(A7344&lt;&gt;"",IF(MID(C7344,1,1)="c",$AS$26,IF(MID(C7344,1,1)="r",$AS$41,IF(MID(C7344,1,1)="p",#REF!,#REF!))),"")</f>
        <v/>
      </c>
      <c r="I7344" s="92" t="str">
        <f t="shared" si="1151"/>
        <v/>
      </c>
      <c r="J7344" s="92" t="str">
        <f t="shared" si="1152"/>
        <v/>
      </c>
      <c r="K7344" s="92" t="str">
        <f t="shared" si="1153"/>
        <v/>
      </c>
      <c r="L7344" s="92" t="str">
        <f t="shared" si="1154"/>
        <v/>
      </c>
      <c r="M7344" s="95" t="str">
        <f>IF(A7344&lt;&gt;"",IF(MID(C7344,1,1)="c",SigmaEpsConcrete(I7344,$AN$30:$AN$33,$AR$30:$AR$33,$AS$26,$AS$27,$AS$28,$AQ$20,$AU$19),""),"")</f>
        <v/>
      </c>
      <c r="N7344" s="95" t="str">
        <f>IF(A7344&lt;&gt;"",IF(MID(C7344,1,1)="r",SigmaEpsReinf(J7344,$AS$42:$AS$43,$AS$41,$AS$39,$AS$40,$AQ$38),""),"")</f>
        <v/>
      </c>
      <c r="Q7344" s="92" t="str">
        <f t="shared" si="1156"/>
        <v/>
      </c>
      <c r="R7344" s="92" t="str">
        <f t="shared" si="1157"/>
        <v/>
      </c>
      <c r="U7344" s="5"/>
      <c r="V7344" s="5"/>
      <c r="W7344" s="94" t="str">
        <f t="shared" si="1155"/>
        <v/>
      </c>
      <c r="X7344" s="94" t="str">
        <f t="shared" si="1158"/>
        <v/>
      </c>
      <c r="Y7344" s="5"/>
      <c r="BK7344" s="8"/>
      <c r="BL7344" s="5"/>
      <c r="BM7344" s="5"/>
      <c r="BN7344" s="5"/>
      <c r="BO7344" s="5"/>
      <c r="BP7344" s="1"/>
      <c r="BQ7344" s="1"/>
      <c r="BR7344" s="1"/>
      <c r="BS7344" s="1"/>
      <c r="BT7344" s="1"/>
      <c r="BU7344" s="4"/>
      <c r="BV7344" s="1"/>
      <c r="BW7344" s="3"/>
      <c r="BX7344" s="4"/>
      <c r="BY7344" s="5"/>
      <c r="BZ7344" s="5"/>
      <c r="CA7344" s="5"/>
      <c r="CB7344" s="5"/>
      <c r="CC7344" s="5"/>
      <c r="CD7344" s="43"/>
    </row>
    <row r="7345" spans="1:82" x14ac:dyDescent="0.25">
      <c r="A7345" s="8"/>
      <c r="B7345" s="5"/>
      <c r="C7345" s="5"/>
      <c r="D7345" s="5"/>
      <c r="E7345" s="5"/>
      <c r="F7345" s="94" t="str">
        <f t="shared" si="1149"/>
        <v/>
      </c>
      <c r="G7345" s="94" t="str">
        <f t="shared" si="1150"/>
        <v/>
      </c>
      <c r="H7345" s="127" t="str">
        <f>IF(A7345&lt;&gt;"",IF(MID(C7345,1,1)="c",$AS$26,IF(MID(C7345,1,1)="r",$AS$41,IF(MID(C7345,1,1)="p",#REF!,#REF!))),"")</f>
        <v/>
      </c>
      <c r="I7345" s="92" t="str">
        <f t="shared" si="1151"/>
        <v/>
      </c>
      <c r="J7345" s="92" t="str">
        <f t="shared" si="1152"/>
        <v/>
      </c>
      <c r="K7345" s="92" t="str">
        <f t="shared" si="1153"/>
        <v/>
      </c>
      <c r="L7345" s="92" t="str">
        <f t="shared" si="1154"/>
        <v/>
      </c>
      <c r="M7345" s="95" t="str">
        <f>IF(A7345&lt;&gt;"",IF(MID(C7345,1,1)="c",SigmaEpsConcrete(I7345,$AN$30:$AN$33,$AR$30:$AR$33,$AS$26,$AS$27,$AS$28,$AQ$20,$AU$19),""),"")</f>
        <v/>
      </c>
      <c r="N7345" s="95" t="str">
        <f>IF(A7345&lt;&gt;"",IF(MID(C7345,1,1)="r",SigmaEpsReinf(J7345,$AS$42:$AS$43,$AS$41,$AS$39,$AS$40,$AQ$38),""),"")</f>
        <v/>
      </c>
      <c r="Q7345" s="92" t="str">
        <f t="shared" si="1156"/>
        <v/>
      </c>
      <c r="R7345" s="92" t="str">
        <f t="shared" si="1157"/>
        <v/>
      </c>
      <c r="U7345" s="5"/>
      <c r="V7345" s="5"/>
      <c r="W7345" s="94" t="str">
        <f t="shared" si="1155"/>
        <v/>
      </c>
      <c r="X7345" s="94" t="str">
        <f t="shared" si="1158"/>
        <v/>
      </c>
      <c r="Y7345" s="5"/>
      <c r="BK7345" s="8"/>
      <c r="BL7345" s="5"/>
      <c r="BM7345" s="5"/>
      <c r="BN7345" s="5"/>
      <c r="BO7345" s="5"/>
      <c r="BP7345" s="1"/>
      <c r="BQ7345" s="1"/>
      <c r="BR7345" s="1"/>
      <c r="BS7345" s="1"/>
      <c r="BT7345" s="1"/>
      <c r="BU7345" s="4"/>
      <c r="BV7345" s="1"/>
      <c r="BW7345" s="3"/>
      <c r="BX7345" s="4"/>
      <c r="BY7345" s="5"/>
      <c r="BZ7345" s="5"/>
      <c r="CA7345" s="5"/>
      <c r="CB7345" s="5"/>
      <c r="CC7345" s="5"/>
      <c r="CD7345" s="43"/>
    </row>
    <row r="7346" spans="1:82" x14ac:dyDescent="0.25">
      <c r="A7346" s="8"/>
      <c r="B7346" s="5"/>
      <c r="C7346" s="5"/>
      <c r="D7346" s="5"/>
      <c r="E7346" s="5"/>
      <c r="F7346" s="94" t="str">
        <f t="shared" si="1149"/>
        <v/>
      </c>
      <c r="G7346" s="94" t="str">
        <f t="shared" si="1150"/>
        <v/>
      </c>
      <c r="H7346" s="127" t="str">
        <f>IF(A7346&lt;&gt;"",IF(MID(C7346,1,1)="c",$AS$26,IF(MID(C7346,1,1)="r",$AS$41,IF(MID(C7346,1,1)="p",#REF!,#REF!))),"")</f>
        <v/>
      </c>
      <c r="I7346" s="92" t="str">
        <f t="shared" si="1151"/>
        <v/>
      </c>
      <c r="J7346" s="92" t="str">
        <f t="shared" si="1152"/>
        <v/>
      </c>
      <c r="K7346" s="92" t="str">
        <f t="shared" si="1153"/>
        <v/>
      </c>
      <c r="L7346" s="92" t="str">
        <f t="shared" si="1154"/>
        <v/>
      </c>
      <c r="M7346" s="95" t="str">
        <f>IF(A7346&lt;&gt;"",IF(MID(C7346,1,1)="c",SigmaEpsConcrete(I7346,$AN$30:$AN$33,$AR$30:$AR$33,$AS$26,$AS$27,$AS$28,$AQ$20,$AU$19),""),"")</f>
        <v/>
      </c>
      <c r="N7346" s="95" t="str">
        <f>IF(A7346&lt;&gt;"",IF(MID(C7346,1,1)="r",SigmaEpsReinf(J7346,$AS$42:$AS$43,$AS$41,$AS$39,$AS$40,$AQ$38),""),"")</f>
        <v/>
      </c>
      <c r="Q7346" s="92" t="str">
        <f t="shared" si="1156"/>
        <v/>
      </c>
      <c r="R7346" s="92" t="str">
        <f t="shared" si="1157"/>
        <v/>
      </c>
      <c r="U7346" s="5"/>
      <c r="V7346" s="5"/>
      <c r="W7346" s="94" t="str">
        <f t="shared" si="1155"/>
        <v/>
      </c>
      <c r="X7346" s="94" t="str">
        <f t="shared" si="1158"/>
        <v/>
      </c>
      <c r="Y7346" s="5"/>
      <c r="BK7346" s="8"/>
      <c r="BL7346" s="5"/>
      <c r="BM7346" s="5"/>
      <c r="BN7346" s="5"/>
      <c r="BO7346" s="5"/>
      <c r="BP7346" s="1"/>
      <c r="BQ7346" s="1"/>
      <c r="BR7346" s="1"/>
      <c r="BS7346" s="1"/>
      <c r="BT7346" s="1"/>
      <c r="BU7346" s="4"/>
      <c r="BV7346" s="1"/>
      <c r="BW7346" s="3"/>
      <c r="BX7346" s="4"/>
      <c r="BY7346" s="5"/>
      <c r="BZ7346" s="5"/>
      <c r="CA7346" s="5"/>
      <c r="CB7346" s="5"/>
      <c r="CC7346" s="5"/>
      <c r="CD7346" s="43"/>
    </row>
    <row r="7347" spans="1:82" x14ac:dyDescent="0.25">
      <c r="A7347" s="8"/>
      <c r="B7347" s="5"/>
      <c r="C7347" s="5"/>
      <c r="D7347" s="5"/>
      <c r="E7347" s="5"/>
      <c r="F7347" s="94" t="str">
        <f t="shared" si="1149"/>
        <v/>
      </c>
      <c r="G7347" s="94" t="str">
        <f t="shared" si="1150"/>
        <v/>
      </c>
      <c r="H7347" s="127" t="str">
        <f>IF(A7347&lt;&gt;"",IF(MID(C7347,1,1)="c",$AS$26,IF(MID(C7347,1,1)="r",$AS$41,IF(MID(C7347,1,1)="p",#REF!,#REF!))),"")</f>
        <v/>
      </c>
      <c r="I7347" s="92" t="str">
        <f t="shared" si="1151"/>
        <v/>
      </c>
      <c r="J7347" s="92" t="str">
        <f t="shared" si="1152"/>
        <v/>
      </c>
      <c r="K7347" s="92" t="str">
        <f t="shared" si="1153"/>
        <v/>
      </c>
      <c r="L7347" s="92" t="str">
        <f t="shared" si="1154"/>
        <v/>
      </c>
      <c r="M7347" s="95" t="str">
        <f>IF(A7347&lt;&gt;"",IF(MID(C7347,1,1)="c",SigmaEpsConcrete(I7347,$AN$30:$AN$33,$AR$30:$AR$33,$AS$26,$AS$27,$AS$28,$AQ$20,$AU$19),""),"")</f>
        <v/>
      </c>
      <c r="N7347" s="95" t="str">
        <f>IF(A7347&lt;&gt;"",IF(MID(C7347,1,1)="r",SigmaEpsReinf(J7347,$AS$42:$AS$43,$AS$41,$AS$39,$AS$40,$AQ$38),""),"")</f>
        <v/>
      </c>
      <c r="Q7347" s="92" t="str">
        <f t="shared" si="1156"/>
        <v/>
      </c>
      <c r="R7347" s="92" t="str">
        <f t="shared" si="1157"/>
        <v/>
      </c>
      <c r="U7347" s="5"/>
      <c r="V7347" s="5"/>
      <c r="W7347" s="94" t="str">
        <f t="shared" si="1155"/>
        <v/>
      </c>
      <c r="X7347" s="94" t="str">
        <f t="shared" si="1158"/>
        <v/>
      </c>
      <c r="Y7347" s="5"/>
      <c r="BK7347" s="8"/>
      <c r="BL7347" s="5"/>
      <c r="BM7347" s="5"/>
      <c r="BN7347" s="5"/>
      <c r="BO7347" s="5"/>
      <c r="BP7347" s="1"/>
      <c r="BQ7347" s="1"/>
      <c r="BR7347" s="1"/>
      <c r="BS7347" s="1"/>
      <c r="BT7347" s="1"/>
      <c r="BU7347" s="4"/>
      <c r="BV7347" s="1"/>
      <c r="BW7347" s="3"/>
      <c r="BX7347" s="4"/>
      <c r="BY7347" s="5"/>
      <c r="BZ7347" s="5"/>
      <c r="CA7347" s="5"/>
      <c r="CB7347" s="5"/>
      <c r="CC7347" s="5"/>
      <c r="CD7347" s="43"/>
    </row>
    <row r="7348" spans="1:82" x14ac:dyDescent="0.25">
      <c r="A7348" s="8"/>
      <c r="B7348" s="5"/>
      <c r="C7348" s="5"/>
      <c r="D7348" s="5"/>
      <c r="E7348" s="5"/>
      <c r="F7348" s="94" t="str">
        <f t="shared" si="1149"/>
        <v/>
      </c>
      <c r="G7348" s="94" t="str">
        <f t="shared" si="1150"/>
        <v/>
      </c>
      <c r="H7348" s="127" t="str">
        <f>IF(A7348&lt;&gt;"",IF(MID(C7348,1,1)="c",$AS$26,IF(MID(C7348,1,1)="r",$AS$41,IF(MID(C7348,1,1)="p",#REF!,#REF!))),"")</f>
        <v/>
      </c>
      <c r="I7348" s="92" t="str">
        <f t="shared" si="1151"/>
        <v/>
      </c>
      <c r="J7348" s="92" t="str">
        <f t="shared" si="1152"/>
        <v/>
      </c>
      <c r="K7348" s="92" t="str">
        <f t="shared" si="1153"/>
        <v/>
      </c>
      <c r="L7348" s="92" t="str">
        <f t="shared" si="1154"/>
        <v/>
      </c>
      <c r="M7348" s="95" t="str">
        <f>IF(A7348&lt;&gt;"",IF(MID(C7348,1,1)="c",SigmaEpsConcrete(I7348,$AN$30:$AN$33,$AR$30:$AR$33,$AS$26,$AS$27,$AS$28,$AQ$20,$AU$19),""),"")</f>
        <v/>
      </c>
      <c r="N7348" s="95" t="str">
        <f>IF(A7348&lt;&gt;"",IF(MID(C7348,1,1)="r",SigmaEpsReinf(J7348,$AS$42:$AS$43,$AS$41,$AS$39,$AS$40,$AQ$38),""),"")</f>
        <v/>
      </c>
      <c r="Q7348" s="92" t="str">
        <f t="shared" si="1156"/>
        <v/>
      </c>
      <c r="R7348" s="92" t="str">
        <f t="shared" si="1157"/>
        <v/>
      </c>
      <c r="U7348" s="5"/>
      <c r="V7348" s="5"/>
      <c r="W7348" s="94" t="str">
        <f t="shared" si="1155"/>
        <v/>
      </c>
      <c r="X7348" s="94" t="str">
        <f t="shared" si="1158"/>
        <v/>
      </c>
      <c r="Y7348" s="5"/>
      <c r="BK7348" s="8"/>
      <c r="BL7348" s="5"/>
      <c r="BM7348" s="5"/>
      <c r="BN7348" s="5"/>
      <c r="BO7348" s="5"/>
      <c r="BP7348" s="1"/>
      <c r="BQ7348" s="1"/>
      <c r="BR7348" s="1"/>
      <c r="BS7348" s="1"/>
      <c r="BT7348" s="1"/>
      <c r="BU7348" s="4"/>
      <c r="BV7348" s="1"/>
      <c r="BW7348" s="3"/>
      <c r="BX7348" s="4"/>
      <c r="BY7348" s="5"/>
      <c r="BZ7348" s="5"/>
      <c r="CA7348" s="5"/>
      <c r="CB7348" s="5"/>
      <c r="CC7348" s="5"/>
      <c r="CD7348" s="43"/>
    </row>
    <row r="7349" spans="1:82" x14ac:dyDescent="0.25">
      <c r="A7349" s="8"/>
      <c r="B7349" s="5"/>
      <c r="C7349" s="5"/>
      <c r="D7349" s="5"/>
      <c r="E7349" s="5"/>
      <c r="F7349" s="94" t="str">
        <f t="shared" si="1149"/>
        <v/>
      </c>
      <c r="G7349" s="94" t="str">
        <f t="shared" si="1150"/>
        <v/>
      </c>
      <c r="H7349" s="127" t="str">
        <f>IF(A7349&lt;&gt;"",IF(MID(C7349,1,1)="c",$AS$26,IF(MID(C7349,1,1)="r",$AS$41,IF(MID(C7349,1,1)="p",#REF!,#REF!))),"")</f>
        <v/>
      </c>
      <c r="I7349" s="92" t="str">
        <f t="shared" si="1151"/>
        <v/>
      </c>
      <c r="J7349" s="92" t="str">
        <f t="shared" si="1152"/>
        <v/>
      </c>
      <c r="K7349" s="92" t="str">
        <f t="shared" si="1153"/>
        <v/>
      </c>
      <c r="L7349" s="92" t="str">
        <f t="shared" si="1154"/>
        <v/>
      </c>
      <c r="M7349" s="95" t="str">
        <f>IF(A7349&lt;&gt;"",IF(MID(C7349,1,1)="c",SigmaEpsConcrete(I7349,$AN$30:$AN$33,$AR$30:$AR$33,$AS$26,$AS$27,$AS$28,$AQ$20,$AU$19),""),"")</f>
        <v/>
      </c>
      <c r="N7349" s="95" t="str">
        <f>IF(A7349&lt;&gt;"",IF(MID(C7349,1,1)="r",SigmaEpsReinf(J7349,$AS$42:$AS$43,$AS$41,$AS$39,$AS$40,$AQ$38),""),"")</f>
        <v/>
      </c>
      <c r="Q7349" s="92" t="str">
        <f t="shared" si="1156"/>
        <v/>
      </c>
      <c r="R7349" s="92" t="str">
        <f t="shared" si="1157"/>
        <v/>
      </c>
      <c r="U7349" s="5"/>
      <c r="V7349" s="5"/>
      <c r="W7349" s="94" t="str">
        <f t="shared" si="1155"/>
        <v/>
      </c>
      <c r="X7349" s="94" t="str">
        <f t="shared" si="1158"/>
        <v/>
      </c>
      <c r="Y7349" s="5"/>
      <c r="BK7349" s="8"/>
      <c r="BL7349" s="5"/>
      <c r="BM7349" s="5"/>
      <c r="BN7349" s="5"/>
      <c r="BO7349" s="5"/>
      <c r="BP7349" s="1"/>
      <c r="BQ7349" s="1"/>
      <c r="BR7349" s="1"/>
      <c r="BS7349" s="1"/>
      <c r="BT7349" s="1"/>
      <c r="BU7349" s="4"/>
      <c r="BV7349" s="1"/>
      <c r="BW7349" s="3"/>
      <c r="BX7349" s="4"/>
      <c r="BY7349" s="5"/>
      <c r="BZ7349" s="5"/>
      <c r="CA7349" s="5"/>
      <c r="CB7349" s="5"/>
      <c r="CC7349" s="5"/>
      <c r="CD7349" s="43"/>
    </row>
    <row r="7350" spans="1:82" x14ac:dyDescent="0.25">
      <c r="A7350" s="8"/>
      <c r="B7350" s="5"/>
      <c r="C7350" s="5"/>
      <c r="D7350" s="5"/>
      <c r="E7350" s="5"/>
      <c r="F7350" s="94" t="str">
        <f t="shared" si="1149"/>
        <v/>
      </c>
      <c r="G7350" s="94" t="str">
        <f t="shared" si="1150"/>
        <v/>
      </c>
      <c r="H7350" s="127" t="str">
        <f>IF(A7350&lt;&gt;"",IF(MID(C7350,1,1)="c",$AS$26,IF(MID(C7350,1,1)="r",$AS$41,IF(MID(C7350,1,1)="p",#REF!,#REF!))),"")</f>
        <v/>
      </c>
      <c r="I7350" s="92" t="str">
        <f t="shared" si="1151"/>
        <v/>
      </c>
      <c r="J7350" s="92" t="str">
        <f t="shared" si="1152"/>
        <v/>
      </c>
      <c r="K7350" s="92" t="str">
        <f t="shared" si="1153"/>
        <v/>
      </c>
      <c r="L7350" s="92" t="str">
        <f t="shared" si="1154"/>
        <v/>
      </c>
      <c r="M7350" s="95" t="str">
        <f>IF(A7350&lt;&gt;"",IF(MID(C7350,1,1)="c",SigmaEpsConcrete(I7350,$AN$30:$AN$33,$AR$30:$AR$33,$AS$26,$AS$27,$AS$28,$AQ$20,$AU$19),""),"")</f>
        <v/>
      </c>
      <c r="N7350" s="95" t="str">
        <f>IF(A7350&lt;&gt;"",IF(MID(C7350,1,1)="r",SigmaEpsReinf(J7350,$AS$42:$AS$43,$AS$41,$AS$39,$AS$40,$AQ$38),""),"")</f>
        <v/>
      </c>
      <c r="Q7350" s="92" t="str">
        <f t="shared" si="1156"/>
        <v/>
      </c>
      <c r="R7350" s="92" t="str">
        <f t="shared" si="1157"/>
        <v/>
      </c>
      <c r="U7350" s="5"/>
      <c r="V7350" s="5"/>
      <c r="W7350" s="94" t="str">
        <f t="shared" si="1155"/>
        <v/>
      </c>
      <c r="X7350" s="94" t="str">
        <f t="shared" si="1158"/>
        <v/>
      </c>
      <c r="Y7350" s="5"/>
      <c r="BK7350" s="8"/>
      <c r="BL7350" s="5"/>
      <c r="BM7350" s="5"/>
      <c r="BN7350" s="5"/>
      <c r="BO7350" s="5"/>
      <c r="BP7350" s="1"/>
      <c r="BQ7350" s="1"/>
      <c r="BR7350" s="1"/>
      <c r="BS7350" s="1"/>
      <c r="BT7350" s="1"/>
      <c r="BU7350" s="4"/>
      <c r="BV7350" s="1"/>
      <c r="BW7350" s="3"/>
      <c r="BX7350" s="4"/>
      <c r="BY7350" s="5"/>
      <c r="BZ7350" s="5"/>
      <c r="CA7350" s="5"/>
      <c r="CB7350" s="5"/>
      <c r="CC7350" s="5"/>
      <c r="CD7350" s="43"/>
    </row>
    <row r="7351" spans="1:82" x14ac:dyDescent="0.25">
      <c r="A7351" s="8"/>
      <c r="B7351" s="5"/>
      <c r="C7351" s="5"/>
      <c r="D7351" s="5"/>
      <c r="E7351" s="5"/>
      <c r="F7351" s="94" t="str">
        <f t="shared" si="1149"/>
        <v/>
      </c>
      <c r="G7351" s="94" t="str">
        <f t="shared" si="1150"/>
        <v/>
      </c>
      <c r="H7351" s="127" t="str">
        <f>IF(A7351&lt;&gt;"",IF(MID(C7351,1,1)="c",$AS$26,IF(MID(C7351,1,1)="r",$AS$41,IF(MID(C7351,1,1)="p",#REF!,#REF!))),"")</f>
        <v/>
      </c>
      <c r="I7351" s="92" t="str">
        <f t="shared" si="1151"/>
        <v/>
      </c>
      <c r="J7351" s="92" t="str">
        <f t="shared" si="1152"/>
        <v/>
      </c>
      <c r="K7351" s="92" t="str">
        <f t="shared" si="1153"/>
        <v/>
      </c>
      <c r="L7351" s="92" t="str">
        <f t="shared" si="1154"/>
        <v/>
      </c>
      <c r="M7351" s="95" t="str">
        <f>IF(A7351&lt;&gt;"",IF(MID(C7351,1,1)="c",SigmaEpsConcrete(I7351,$AN$30:$AN$33,$AR$30:$AR$33,$AS$26,$AS$27,$AS$28,$AQ$20,$AU$19),""),"")</f>
        <v/>
      </c>
      <c r="N7351" s="95" t="str">
        <f>IF(A7351&lt;&gt;"",IF(MID(C7351,1,1)="r",SigmaEpsReinf(J7351,$AS$42:$AS$43,$AS$41,$AS$39,$AS$40,$AQ$38),""),"")</f>
        <v/>
      </c>
      <c r="Q7351" s="92" t="str">
        <f t="shared" si="1156"/>
        <v/>
      </c>
      <c r="R7351" s="92" t="str">
        <f t="shared" si="1157"/>
        <v/>
      </c>
      <c r="U7351" s="5"/>
      <c r="V7351" s="5"/>
      <c r="W7351" s="94" t="str">
        <f t="shared" si="1155"/>
        <v/>
      </c>
      <c r="X7351" s="94" t="str">
        <f t="shared" si="1158"/>
        <v/>
      </c>
      <c r="Y7351" s="5"/>
      <c r="BK7351" s="8"/>
      <c r="BL7351" s="5"/>
      <c r="BM7351" s="5"/>
      <c r="BN7351" s="5"/>
      <c r="BO7351" s="5"/>
      <c r="BP7351" s="1"/>
      <c r="BQ7351" s="1"/>
      <c r="BR7351" s="1"/>
      <c r="BS7351" s="1"/>
      <c r="BT7351" s="1"/>
      <c r="BU7351" s="4"/>
      <c r="BV7351" s="1"/>
      <c r="BW7351" s="3"/>
      <c r="BX7351" s="4"/>
      <c r="BY7351" s="5"/>
      <c r="BZ7351" s="5"/>
      <c r="CA7351" s="5"/>
      <c r="CB7351" s="5"/>
      <c r="CC7351" s="5"/>
      <c r="CD7351" s="43"/>
    </row>
    <row r="7352" spans="1:82" x14ac:dyDescent="0.25">
      <c r="A7352" s="8"/>
      <c r="B7352" s="5"/>
      <c r="C7352" s="5"/>
      <c r="D7352" s="5"/>
      <c r="E7352" s="5"/>
      <c r="F7352" s="94" t="str">
        <f t="shared" si="1149"/>
        <v/>
      </c>
      <c r="G7352" s="94" t="str">
        <f t="shared" si="1150"/>
        <v/>
      </c>
      <c r="H7352" s="127" t="str">
        <f>IF(A7352&lt;&gt;"",IF(MID(C7352,1,1)="c",$AS$26,IF(MID(C7352,1,1)="r",$AS$41,IF(MID(C7352,1,1)="p",#REF!,#REF!))),"")</f>
        <v/>
      </c>
      <c r="I7352" s="92" t="str">
        <f t="shared" si="1151"/>
        <v/>
      </c>
      <c r="J7352" s="92" t="str">
        <f t="shared" si="1152"/>
        <v/>
      </c>
      <c r="K7352" s="92" t="str">
        <f t="shared" si="1153"/>
        <v/>
      </c>
      <c r="L7352" s="92" t="str">
        <f t="shared" si="1154"/>
        <v/>
      </c>
      <c r="M7352" s="95" t="str">
        <f>IF(A7352&lt;&gt;"",IF(MID(C7352,1,1)="c",SigmaEpsConcrete(I7352,$AN$30:$AN$33,$AR$30:$AR$33,$AS$26,$AS$27,$AS$28,$AQ$20,$AU$19),""),"")</f>
        <v/>
      </c>
      <c r="N7352" s="95" t="str">
        <f>IF(A7352&lt;&gt;"",IF(MID(C7352,1,1)="r",SigmaEpsReinf(J7352,$AS$42:$AS$43,$AS$41,$AS$39,$AS$40,$AQ$38),""),"")</f>
        <v/>
      </c>
      <c r="Q7352" s="92" t="str">
        <f t="shared" si="1156"/>
        <v/>
      </c>
      <c r="R7352" s="92" t="str">
        <f t="shared" si="1157"/>
        <v/>
      </c>
      <c r="U7352" s="5"/>
      <c r="V7352" s="5"/>
      <c r="W7352" s="94" t="str">
        <f t="shared" si="1155"/>
        <v/>
      </c>
      <c r="X7352" s="94" t="str">
        <f t="shared" si="1158"/>
        <v/>
      </c>
      <c r="Y7352" s="5"/>
      <c r="BK7352" s="8"/>
      <c r="BL7352" s="5"/>
      <c r="BM7352" s="5"/>
      <c r="BN7352" s="5"/>
      <c r="BO7352" s="5"/>
      <c r="BP7352" s="1"/>
      <c r="BQ7352" s="1"/>
      <c r="BR7352" s="1"/>
      <c r="BS7352" s="1"/>
      <c r="BT7352" s="1"/>
      <c r="BU7352" s="4"/>
      <c r="BV7352" s="1"/>
      <c r="BW7352" s="3"/>
      <c r="BX7352" s="4"/>
      <c r="BY7352" s="5"/>
      <c r="BZ7352" s="5"/>
      <c r="CA7352" s="5"/>
      <c r="CB7352" s="5"/>
      <c r="CC7352" s="5"/>
      <c r="CD7352" s="43"/>
    </row>
    <row r="7353" spans="1:82" x14ac:dyDescent="0.25">
      <c r="A7353" s="8"/>
      <c r="B7353" s="5"/>
      <c r="C7353" s="5"/>
      <c r="D7353" s="5"/>
      <c r="E7353" s="5"/>
      <c r="F7353" s="94" t="str">
        <f t="shared" si="1149"/>
        <v/>
      </c>
      <c r="G7353" s="94" t="str">
        <f t="shared" si="1150"/>
        <v/>
      </c>
      <c r="H7353" s="127" t="str">
        <f>IF(A7353&lt;&gt;"",IF(MID(C7353,1,1)="c",$AS$26,IF(MID(C7353,1,1)="r",$AS$41,IF(MID(C7353,1,1)="p",#REF!,#REF!))),"")</f>
        <v/>
      </c>
      <c r="I7353" s="92" t="str">
        <f t="shared" si="1151"/>
        <v/>
      </c>
      <c r="J7353" s="92" t="str">
        <f t="shared" si="1152"/>
        <v/>
      </c>
      <c r="K7353" s="92" t="str">
        <f t="shared" si="1153"/>
        <v/>
      </c>
      <c r="L7353" s="92" t="str">
        <f t="shared" si="1154"/>
        <v/>
      </c>
      <c r="M7353" s="95" t="str">
        <f>IF(A7353&lt;&gt;"",IF(MID(C7353,1,1)="c",SigmaEpsConcrete(I7353,$AN$30:$AN$33,$AR$30:$AR$33,$AS$26,$AS$27,$AS$28,$AQ$20,$AU$19),""),"")</f>
        <v/>
      </c>
      <c r="N7353" s="95" t="str">
        <f>IF(A7353&lt;&gt;"",IF(MID(C7353,1,1)="r",SigmaEpsReinf(J7353,$AS$42:$AS$43,$AS$41,$AS$39,$AS$40,$AQ$38),""),"")</f>
        <v/>
      </c>
      <c r="Q7353" s="92" t="str">
        <f t="shared" si="1156"/>
        <v/>
      </c>
      <c r="R7353" s="92" t="str">
        <f t="shared" si="1157"/>
        <v/>
      </c>
      <c r="U7353" s="5"/>
      <c r="V7353" s="5"/>
      <c r="W7353" s="94" t="str">
        <f t="shared" si="1155"/>
        <v/>
      </c>
      <c r="X7353" s="94" t="str">
        <f t="shared" si="1158"/>
        <v/>
      </c>
      <c r="Y7353" s="5"/>
      <c r="BK7353" s="8"/>
      <c r="BL7353" s="5"/>
      <c r="BM7353" s="5"/>
      <c r="BN7353" s="5"/>
      <c r="BO7353" s="5"/>
      <c r="BP7353" s="1"/>
      <c r="BQ7353" s="1"/>
      <c r="BR7353" s="1"/>
      <c r="BS7353" s="1"/>
      <c r="BT7353" s="1"/>
      <c r="BU7353" s="4"/>
      <c r="BV7353" s="1"/>
      <c r="BW7353" s="3"/>
      <c r="BX7353" s="4"/>
      <c r="BY7353" s="5"/>
      <c r="BZ7353" s="5"/>
      <c r="CA7353" s="5"/>
      <c r="CB7353" s="5"/>
      <c r="CC7353" s="5"/>
      <c r="CD7353" s="43"/>
    </row>
    <row r="7354" spans="1:82" x14ac:dyDescent="0.25">
      <c r="A7354" s="8"/>
      <c r="B7354" s="5"/>
      <c r="C7354" s="5"/>
      <c r="D7354" s="5"/>
      <c r="E7354" s="5"/>
      <c r="F7354" s="94" t="str">
        <f t="shared" si="1149"/>
        <v/>
      </c>
      <c r="G7354" s="94" t="str">
        <f t="shared" si="1150"/>
        <v/>
      </c>
      <c r="H7354" s="127" t="str">
        <f>IF(A7354&lt;&gt;"",IF(MID(C7354,1,1)="c",$AS$26,IF(MID(C7354,1,1)="r",$AS$41,IF(MID(C7354,1,1)="p",#REF!,#REF!))),"")</f>
        <v/>
      </c>
      <c r="I7354" s="92" t="str">
        <f t="shared" si="1151"/>
        <v/>
      </c>
      <c r="J7354" s="92" t="str">
        <f t="shared" si="1152"/>
        <v/>
      </c>
      <c r="K7354" s="92" t="str">
        <f t="shared" si="1153"/>
        <v/>
      </c>
      <c r="L7354" s="92" t="str">
        <f t="shared" si="1154"/>
        <v/>
      </c>
      <c r="M7354" s="95" t="str">
        <f>IF(A7354&lt;&gt;"",IF(MID(C7354,1,1)="c",SigmaEpsConcrete(I7354,$AN$30:$AN$33,$AR$30:$AR$33,$AS$26,$AS$27,$AS$28,$AQ$20,$AU$19),""),"")</f>
        <v/>
      </c>
      <c r="N7354" s="95" t="str">
        <f>IF(A7354&lt;&gt;"",IF(MID(C7354,1,1)="r",SigmaEpsReinf(J7354,$AS$42:$AS$43,$AS$41,$AS$39,$AS$40,$AQ$38),""),"")</f>
        <v/>
      </c>
      <c r="Q7354" s="92" t="str">
        <f t="shared" si="1156"/>
        <v/>
      </c>
      <c r="R7354" s="92" t="str">
        <f t="shared" si="1157"/>
        <v/>
      </c>
      <c r="U7354" s="5"/>
      <c r="V7354" s="5"/>
      <c r="W7354" s="94" t="str">
        <f t="shared" si="1155"/>
        <v/>
      </c>
      <c r="X7354" s="94" t="str">
        <f t="shared" si="1158"/>
        <v/>
      </c>
      <c r="Y7354" s="5"/>
      <c r="BK7354" s="8"/>
      <c r="BL7354" s="5"/>
      <c r="BM7354" s="5"/>
      <c r="BN7354" s="5"/>
      <c r="BO7354" s="5"/>
      <c r="BP7354" s="1"/>
      <c r="BQ7354" s="1"/>
      <c r="BR7354" s="1"/>
      <c r="BS7354" s="1"/>
      <c r="BT7354" s="1"/>
      <c r="BU7354" s="4"/>
      <c r="BV7354" s="1"/>
      <c r="BW7354" s="3"/>
      <c r="BX7354" s="4"/>
      <c r="BY7354" s="5"/>
      <c r="BZ7354" s="5"/>
      <c r="CA7354" s="5"/>
      <c r="CB7354" s="5"/>
      <c r="CC7354" s="5"/>
      <c r="CD7354" s="43"/>
    </row>
    <row r="7355" spans="1:82" x14ac:dyDescent="0.25">
      <c r="A7355" s="8"/>
      <c r="B7355" s="5"/>
      <c r="C7355" s="5"/>
      <c r="D7355" s="5"/>
      <c r="E7355" s="5"/>
      <c r="F7355" s="94" t="str">
        <f t="shared" si="1149"/>
        <v/>
      </c>
      <c r="G7355" s="94" t="str">
        <f t="shared" si="1150"/>
        <v/>
      </c>
      <c r="H7355" s="127" t="str">
        <f>IF(A7355&lt;&gt;"",IF(MID(C7355,1,1)="c",$AS$26,IF(MID(C7355,1,1)="r",$AS$41,IF(MID(C7355,1,1)="p",#REF!,#REF!))),"")</f>
        <v/>
      </c>
      <c r="I7355" s="92" t="str">
        <f t="shared" si="1151"/>
        <v/>
      </c>
      <c r="J7355" s="92" t="str">
        <f t="shared" si="1152"/>
        <v/>
      </c>
      <c r="K7355" s="92" t="str">
        <f t="shared" si="1153"/>
        <v/>
      </c>
      <c r="L7355" s="92" t="str">
        <f t="shared" si="1154"/>
        <v/>
      </c>
      <c r="M7355" s="95" t="str">
        <f>IF(A7355&lt;&gt;"",IF(MID(C7355,1,1)="c",SigmaEpsConcrete(I7355,$AN$30:$AN$33,$AR$30:$AR$33,$AS$26,$AS$27,$AS$28,$AQ$20,$AU$19),""),"")</f>
        <v/>
      </c>
      <c r="N7355" s="95" t="str">
        <f>IF(A7355&lt;&gt;"",IF(MID(C7355,1,1)="r",SigmaEpsReinf(J7355,$AS$42:$AS$43,$AS$41,$AS$39,$AS$40,$AQ$38),""),"")</f>
        <v/>
      </c>
      <c r="Q7355" s="92" t="str">
        <f t="shared" si="1156"/>
        <v/>
      </c>
      <c r="R7355" s="92" t="str">
        <f t="shared" si="1157"/>
        <v/>
      </c>
      <c r="U7355" s="5"/>
      <c r="V7355" s="5"/>
      <c r="W7355" s="94" t="str">
        <f t="shared" si="1155"/>
        <v/>
      </c>
      <c r="X7355" s="94" t="str">
        <f t="shared" si="1158"/>
        <v/>
      </c>
      <c r="Y7355" s="5"/>
      <c r="BK7355" s="8"/>
      <c r="BL7355" s="5"/>
      <c r="BM7355" s="5"/>
      <c r="BN7355" s="5"/>
      <c r="BO7355" s="5"/>
      <c r="BP7355" s="1"/>
      <c r="BQ7355" s="1"/>
      <c r="BR7355" s="1"/>
      <c r="BS7355" s="1"/>
      <c r="BT7355" s="1"/>
      <c r="BU7355" s="4"/>
      <c r="BV7355" s="1"/>
      <c r="BW7355" s="3"/>
      <c r="BX7355" s="4"/>
      <c r="BY7355" s="5"/>
      <c r="BZ7355" s="5"/>
      <c r="CA7355" s="5"/>
      <c r="CB7355" s="5"/>
      <c r="CC7355" s="5"/>
      <c r="CD7355" s="43"/>
    </row>
    <row r="7356" spans="1:82" x14ac:dyDescent="0.25">
      <c r="A7356" s="8"/>
      <c r="B7356" s="5"/>
      <c r="C7356" s="5"/>
      <c r="D7356" s="5"/>
      <c r="E7356" s="5"/>
      <c r="F7356" s="94" t="str">
        <f t="shared" si="1149"/>
        <v/>
      </c>
      <c r="G7356" s="94" t="str">
        <f t="shared" si="1150"/>
        <v/>
      </c>
      <c r="H7356" s="127" t="str">
        <f>IF(A7356&lt;&gt;"",IF(MID(C7356,1,1)="c",$AS$26,IF(MID(C7356,1,1)="r",$AS$41,IF(MID(C7356,1,1)="p",#REF!,#REF!))),"")</f>
        <v/>
      </c>
      <c r="I7356" s="92" t="str">
        <f t="shared" si="1151"/>
        <v/>
      </c>
      <c r="J7356" s="92" t="str">
        <f t="shared" si="1152"/>
        <v/>
      </c>
      <c r="K7356" s="92" t="str">
        <f t="shared" si="1153"/>
        <v/>
      </c>
      <c r="L7356" s="92" t="str">
        <f t="shared" si="1154"/>
        <v/>
      </c>
      <c r="M7356" s="95" t="str">
        <f>IF(A7356&lt;&gt;"",IF(MID(C7356,1,1)="c",SigmaEpsConcrete(I7356,$AN$30:$AN$33,$AR$30:$AR$33,$AS$26,$AS$27,$AS$28,$AQ$20,$AU$19),""),"")</f>
        <v/>
      </c>
      <c r="N7356" s="95" t="str">
        <f>IF(A7356&lt;&gt;"",IF(MID(C7356,1,1)="r",SigmaEpsReinf(J7356,$AS$42:$AS$43,$AS$41,$AS$39,$AS$40,$AQ$38),""),"")</f>
        <v/>
      </c>
      <c r="Q7356" s="92" t="str">
        <f t="shared" si="1156"/>
        <v/>
      </c>
      <c r="R7356" s="92" t="str">
        <f t="shared" si="1157"/>
        <v/>
      </c>
      <c r="U7356" s="5"/>
      <c r="V7356" s="5"/>
      <c r="W7356" s="94" t="str">
        <f t="shared" si="1155"/>
        <v/>
      </c>
      <c r="X7356" s="94" t="str">
        <f t="shared" si="1158"/>
        <v/>
      </c>
      <c r="Y7356" s="5"/>
      <c r="BK7356" s="8"/>
      <c r="BL7356" s="5"/>
      <c r="BM7356" s="5"/>
      <c r="BN7356" s="5"/>
      <c r="BO7356" s="5"/>
      <c r="BP7356" s="1"/>
      <c r="BQ7356" s="1"/>
      <c r="BR7356" s="1"/>
      <c r="BS7356" s="1"/>
      <c r="BT7356" s="1"/>
      <c r="BU7356" s="4"/>
      <c r="BV7356" s="1"/>
      <c r="BW7356" s="3"/>
      <c r="BX7356" s="4"/>
      <c r="BY7356" s="5"/>
      <c r="BZ7356" s="5"/>
      <c r="CA7356" s="5"/>
      <c r="CB7356" s="5"/>
      <c r="CC7356" s="5"/>
      <c r="CD7356" s="43"/>
    </row>
    <row r="7357" spans="1:82" x14ac:dyDescent="0.25">
      <c r="A7357" s="8"/>
      <c r="B7357" s="5"/>
      <c r="C7357" s="5"/>
      <c r="D7357" s="5"/>
      <c r="E7357" s="5"/>
      <c r="F7357" s="94" t="str">
        <f t="shared" si="1149"/>
        <v/>
      </c>
      <c r="G7357" s="94" t="str">
        <f t="shared" si="1150"/>
        <v/>
      </c>
      <c r="H7357" s="127" t="str">
        <f>IF(A7357&lt;&gt;"",IF(MID(C7357,1,1)="c",$AS$26,IF(MID(C7357,1,1)="r",$AS$41,IF(MID(C7357,1,1)="p",#REF!,#REF!))),"")</f>
        <v/>
      </c>
      <c r="I7357" s="92" t="str">
        <f t="shared" si="1151"/>
        <v/>
      </c>
      <c r="J7357" s="92" t="str">
        <f t="shared" si="1152"/>
        <v/>
      </c>
      <c r="K7357" s="92" t="str">
        <f t="shared" si="1153"/>
        <v/>
      </c>
      <c r="L7357" s="92" t="str">
        <f t="shared" si="1154"/>
        <v/>
      </c>
      <c r="M7357" s="95" t="str">
        <f>IF(A7357&lt;&gt;"",IF(MID(C7357,1,1)="c",SigmaEpsConcrete(I7357,$AN$30:$AN$33,$AR$30:$AR$33,$AS$26,$AS$27,$AS$28,$AQ$20,$AU$19),""),"")</f>
        <v/>
      </c>
      <c r="N7357" s="95" t="str">
        <f>IF(A7357&lt;&gt;"",IF(MID(C7357,1,1)="r",SigmaEpsReinf(J7357,$AS$42:$AS$43,$AS$41,$AS$39,$AS$40,$AQ$38),""),"")</f>
        <v/>
      </c>
      <c r="Q7357" s="92" t="str">
        <f t="shared" si="1156"/>
        <v/>
      </c>
      <c r="R7357" s="92" t="str">
        <f t="shared" si="1157"/>
        <v/>
      </c>
      <c r="U7357" s="5"/>
      <c r="V7357" s="5"/>
      <c r="W7357" s="94" t="str">
        <f t="shared" si="1155"/>
        <v/>
      </c>
      <c r="X7357" s="94" t="str">
        <f t="shared" si="1158"/>
        <v/>
      </c>
      <c r="Y7357" s="5"/>
      <c r="BK7357" s="8"/>
      <c r="BL7357" s="5"/>
      <c r="BM7357" s="5"/>
      <c r="BN7357" s="5"/>
      <c r="BO7357" s="5"/>
      <c r="BP7357" s="1"/>
      <c r="BQ7357" s="1"/>
      <c r="BR7357" s="1"/>
      <c r="BS7357" s="1"/>
      <c r="BT7357" s="1"/>
      <c r="BU7357" s="4"/>
      <c r="BV7357" s="1"/>
      <c r="BW7357" s="3"/>
      <c r="BX7357" s="4"/>
      <c r="BY7357" s="5"/>
      <c r="BZ7357" s="5"/>
      <c r="CA7357" s="5"/>
      <c r="CB7357" s="5"/>
      <c r="CC7357" s="5"/>
      <c r="CD7357" s="43"/>
    </row>
    <row r="7358" spans="1:82" x14ac:dyDescent="0.25">
      <c r="A7358" s="8"/>
      <c r="B7358" s="5"/>
      <c r="C7358" s="5"/>
      <c r="D7358" s="5"/>
      <c r="E7358" s="5"/>
      <c r="F7358" s="94" t="str">
        <f t="shared" si="1149"/>
        <v/>
      </c>
      <c r="G7358" s="94" t="str">
        <f t="shared" si="1150"/>
        <v/>
      </c>
      <c r="H7358" s="127" t="str">
        <f>IF(A7358&lt;&gt;"",IF(MID(C7358,1,1)="c",$AS$26,IF(MID(C7358,1,1)="r",$AS$41,IF(MID(C7358,1,1)="p",#REF!,#REF!))),"")</f>
        <v/>
      </c>
      <c r="I7358" s="92" t="str">
        <f t="shared" si="1151"/>
        <v/>
      </c>
      <c r="J7358" s="92" t="str">
        <f t="shared" si="1152"/>
        <v/>
      </c>
      <c r="K7358" s="92" t="str">
        <f t="shared" si="1153"/>
        <v/>
      </c>
      <c r="L7358" s="92" t="str">
        <f t="shared" si="1154"/>
        <v/>
      </c>
      <c r="M7358" s="95" t="str">
        <f>IF(A7358&lt;&gt;"",IF(MID(C7358,1,1)="c",SigmaEpsConcrete(I7358,$AN$30:$AN$33,$AR$30:$AR$33,$AS$26,$AS$27,$AS$28,$AQ$20,$AU$19),""),"")</f>
        <v/>
      </c>
      <c r="N7358" s="95" t="str">
        <f>IF(A7358&lt;&gt;"",IF(MID(C7358,1,1)="r",SigmaEpsReinf(J7358,$AS$42:$AS$43,$AS$41,$AS$39,$AS$40,$AQ$38),""),"")</f>
        <v/>
      </c>
      <c r="Q7358" s="92" t="str">
        <f t="shared" si="1156"/>
        <v/>
      </c>
      <c r="R7358" s="92" t="str">
        <f t="shared" si="1157"/>
        <v/>
      </c>
      <c r="U7358" s="5"/>
      <c r="V7358" s="5"/>
      <c r="W7358" s="94" t="str">
        <f t="shared" si="1155"/>
        <v/>
      </c>
      <c r="X7358" s="94" t="str">
        <f t="shared" si="1158"/>
        <v/>
      </c>
      <c r="Y7358" s="5"/>
      <c r="BK7358" s="8"/>
      <c r="BL7358" s="5"/>
      <c r="BM7358" s="5"/>
      <c r="BN7358" s="5"/>
      <c r="BO7358" s="5"/>
      <c r="BP7358" s="1"/>
      <c r="BQ7358" s="1"/>
      <c r="BR7358" s="1"/>
      <c r="BS7358" s="1"/>
      <c r="BT7358" s="1"/>
      <c r="BU7358" s="4"/>
      <c r="BV7358" s="1"/>
      <c r="BW7358" s="3"/>
      <c r="BX7358" s="4"/>
      <c r="BY7358" s="5"/>
      <c r="BZ7358" s="5"/>
      <c r="CA7358" s="5"/>
      <c r="CB7358" s="5"/>
      <c r="CC7358" s="5"/>
      <c r="CD7358" s="43"/>
    </row>
    <row r="7359" spans="1:82" x14ac:dyDescent="0.25">
      <c r="A7359" s="8"/>
      <c r="B7359" s="5"/>
      <c r="C7359" s="5"/>
      <c r="D7359" s="5"/>
      <c r="E7359" s="5"/>
      <c r="F7359" s="94" t="str">
        <f t="shared" si="1149"/>
        <v/>
      </c>
      <c r="G7359" s="94" t="str">
        <f t="shared" si="1150"/>
        <v/>
      </c>
      <c r="H7359" s="127" t="str">
        <f>IF(A7359&lt;&gt;"",IF(MID(C7359,1,1)="c",$AS$26,IF(MID(C7359,1,1)="r",$AS$41,IF(MID(C7359,1,1)="p",#REF!,#REF!))),"")</f>
        <v/>
      </c>
      <c r="I7359" s="92" t="str">
        <f t="shared" si="1151"/>
        <v/>
      </c>
      <c r="J7359" s="92" t="str">
        <f t="shared" si="1152"/>
        <v/>
      </c>
      <c r="K7359" s="92" t="str">
        <f t="shared" si="1153"/>
        <v/>
      </c>
      <c r="L7359" s="92" t="str">
        <f t="shared" si="1154"/>
        <v/>
      </c>
      <c r="M7359" s="95" t="str">
        <f>IF(A7359&lt;&gt;"",IF(MID(C7359,1,1)="c",SigmaEpsConcrete(I7359,$AN$30:$AN$33,$AR$30:$AR$33,$AS$26,$AS$27,$AS$28,$AQ$20,$AU$19),""),"")</f>
        <v/>
      </c>
      <c r="N7359" s="95" t="str">
        <f>IF(A7359&lt;&gt;"",IF(MID(C7359,1,1)="r",SigmaEpsReinf(J7359,$AS$42:$AS$43,$AS$41,$AS$39,$AS$40,$AQ$38),""),"")</f>
        <v/>
      </c>
      <c r="Q7359" s="92" t="str">
        <f t="shared" si="1156"/>
        <v/>
      </c>
      <c r="R7359" s="92" t="str">
        <f t="shared" si="1157"/>
        <v/>
      </c>
      <c r="U7359" s="5"/>
      <c r="V7359" s="5"/>
      <c r="W7359" s="94" t="str">
        <f t="shared" si="1155"/>
        <v/>
      </c>
      <c r="X7359" s="94" t="str">
        <f t="shared" si="1158"/>
        <v/>
      </c>
      <c r="Y7359" s="5"/>
      <c r="BK7359" s="8"/>
      <c r="BL7359" s="5"/>
      <c r="BM7359" s="5"/>
      <c r="BN7359" s="5"/>
      <c r="BO7359" s="5"/>
      <c r="BP7359" s="1"/>
      <c r="BQ7359" s="1"/>
      <c r="BR7359" s="1"/>
      <c r="BS7359" s="1"/>
      <c r="BT7359" s="1"/>
      <c r="BU7359" s="4"/>
      <c r="BV7359" s="1"/>
      <c r="BW7359" s="3"/>
      <c r="BX7359" s="4"/>
      <c r="BY7359" s="5"/>
      <c r="BZ7359" s="5"/>
      <c r="CA7359" s="5"/>
      <c r="CB7359" s="5"/>
      <c r="CC7359" s="5"/>
      <c r="CD7359" s="43"/>
    </row>
    <row r="7360" spans="1:82" x14ac:dyDescent="0.25">
      <c r="A7360" s="8"/>
      <c r="B7360" s="5"/>
      <c r="C7360" s="5"/>
      <c r="D7360" s="5"/>
      <c r="E7360" s="5"/>
      <c r="F7360" s="94" t="str">
        <f t="shared" si="1149"/>
        <v/>
      </c>
      <c r="G7360" s="94" t="str">
        <f t="shared" si="1150"/>
        <v/>
      </c>
      <c r="H7360" s="127" t="str">
        <f>IF(A7360&lt;&gt;"",IF(MID(C7360,1,1)="c",$AS$26,IF(MID(C7360,1,1)="r",$AS$41,IF(MID(C7360,1,1)="p",#REF!,#REF!))),"")</f>
        <v/>
      </c>
      <c r="I7360" s="92" t="str">
        <f t="shared" si="1151"/>
        <v/>
      </c>
      <c r="J7360" s="92" t="str">
        <f t="shared" si="1152"/>
        <v/>
      </c>
      <c r="K7360" s="92" t="str">
        <f t="shared" si="1153"/>
        <v/>
      </c>
      <c r="L7360" s="92" t="str">
        <f t="shared" si="1154"/>
        <v/>
      </c>
      <c r="M7360" s="95" t="str">
        <f>IF(A7360&lt;&gt;"",IF(MID(C7360,1,1)="c",SigmaEpsConcrete(I7360,$AN$30:$AN$33,$AR$30:$AR$33,$AS$26,$AS$27,$AS$28,$AQ$20,$AU$19),""),"")</f>
        <v/>
      </c>
      <c r="N7360" s="95" t="str">
        <f>IF(A7360&lt;&gt;"",IF(MID(C7360,1,1)="r",SigmaEpsReinf(J7360,$AS$42:$AS$43,$AS$41,$AS$39,$AS$40,$AQ$38),""),"")</f>
        <v/>
      </c>
      <c r="Q7360" s="92" t="str">
        <f t="shared" si="1156"/>
        <v/>
      </c>
      <c r="R7360" s="92" t="str">
        <f t="shared" si="1157"/>
        <v/>
      </c>
      <c r="U7360" s="5"/>
      <c r="V7360" s="5"/>
      <c r="W7360" s="94" t="str">
        <f t="shared" si="1155"/>
        <v/>
      </c>
      <c r="X7360" s="94" t="str">
        <f t="shared" si="1158"/>
        <v/>
      </c>
      <c r="Y7360" s="5"/>
      <c r="BK7360" s="8"/>
      <c r="BL7360" s="5"/>
      <c r="BM7360" s="5"/>
      <c r="BN7360" s="5"/>
      <c r="BO7360" s="5"/>
      <c r="BP7360" s="1"/>
      <c r="BQ7360" s="1"/>
      <c r="BR7360" s="1"/>
      <c r="BS7360" s="1"/>
      <c r="BT7360" s="1"/>
      <c r="BU7360" s="4"/>
      <c r="BV7360" s="1"/>
      <c r="BW7360" s="3"/>
      <c r="BX7360" s="4"/>
      <c r="BY7360" s="5"/>
      <c r="BZ7360" s="5"/>
      <c r="CA7360" s="5"/>
      <c r="CB7360" s="5"/>
      <c r="CC7360" s="5"/>
      <c r="CD7360" s="43"/>
    </row>
    <row r="7361" spans="1:82" x14ac:dyDescent="0.25">
      <c r="A7361" s="8"/>
      <c r="B7361" s="5"/>
      <c r="C7361" s="5"/>
      <c r="D7361" s="5"/>
      <c r="E7361" s="5"/>
      <c r="F7361" s="94" t="str">
        <f t="shared" si="1149"/>
        <v/>
      </c>
      <c r="G7361" s="94" t="str">
        <f t="shared" si="1150"/>
        <v/>
      </c>
      <c r="H7361" s="127" t="str">
        <f>IF(A7361&lt;&gt;"",IF(MID(C7361,1,1)="c",$AS$26,IF(MID(C7361,1,1)="r",$AS$41,IF(MID(C7361,1,1)="p",#REF!,#REF!))),"")</f>
        <v/>
      </c>
      <c r="I7361" s="92" t="str">
        <f t="shared" si="1151"/>
        <v/>
      </c>
      <c r="J7361" s="92" t="str">
        <f t="shared" si="1152"/>
        <v/>
      </c>
      <c r="K7361" s="92" t="str">
        <f t="shared" si="1153"/>
        <v/>
      </c>
      <c r="L7361" s="92" t="str">
        <f t="shared" si="1154"/>
        <v/>
      </c>
      <c r="M7361" s="95" t="str">
        <f>IF(A7361&lt;&gt;"",IF(MID(C7361,1,1)="c",SigmaEpsConcrete(I7361,$AN$30:$AN$33,$AR$30:$AR$33,$AS$26,$AS$27,$AS$28,$AQ$20,$AU$19),""),"")</f>
        <v/>
      </c>
      <c r="N7361" s="95" t="str">
        <f>IF(A7361&lt;&gt;"",IF(MID(C7361,1,1)="r",SigmaEpsReinf(J7361,$AS$42:$AS$43,$AS$41,$AS$39,$AS$40,$AQ$38),""),"")</f>
        <v/>
      </c>
      <c r="Q7361" s="92" t="str">
        <f t="shared" si="1156"/>
        <v/>
      </c>
      <c r="R7361" s="92" t="str">
        <f t="shared" si="1157"/>
        <v/>
      </c>
      <c r="U7361" s="5"/>
      <c r="V7361" s="5"/>
      <c r="W7361" s="94" t="str">
        <f t="shared" si="1155"/>
        <v/>
      </c>
      <c r="X7361" s="94" t="str">
        <f t="shared" si="1158"/>
        <v/>
      </c>
      <c r="Y7361" s="5"/>
      <c r="BK7361" s="8"/>
      <c r="BL7361" s="5"/>
      <c r="BM7361" s="5"/>
      <c r="BN7361" s="5"/>
      <c r="BO7361" s="5"/>
      <c r="BP7361" s="1"/>
      <c r="BQ7361" s="1"/>
      <c r="BR7361" s="1"/>
      <c r="BS7361" s="1"/>
      <c r="BT7361" s="1"/>
      <c r="BU7361" s="4"/>
      <c r="BV7361" s="1"/>
      <c r="BW7361" s="3"/>
      <c r="BX7361" s="4"/>
      <c r="BY7361" s="5"/>
      <c r="BZ7361" s="5"/>
      <c r="CA7361" s="5"/>
      <c r="CB7361" s="5"/>
      <c r="CC7361" s="5"/>
      <c r="CD7361" s="43"/>
    </row>
    <row r="7362" spans="1:82" x14ac:dyDescent="0.25">
      <c r="A7362" s="8"/>
      <c r="B7362" s="5"/>
      <c r="C7362" s="5"/>
      <c r="D7362" s="5"/>
      <c r="E7362" s="5"/>
      <c r="F7362" s="94" t="str">
        <f t="shared" si="1149"/>
        <v/>
      </c>
      <c r="G7362" s="94" t="str">
        <f t="shared" si="1150"/>
        <v/>
      </c>
      <c r="H7362" s="127" t="str">
        <f>IF(A7362&lt;&gt;"",IF(MID(C7362,1,1)="c",$AS$26,IF(MID(C7362,1,1)="r",$AS$41,IF(MID(C7362,1,1)="p",#REF!,#REF!))),"")</f>
        <v/>
      </c>
      <c r="I7362" s="92" t="str">
        <f t="shared" si="1151"/>
        <v/>
      </c>
      <c r="J7362" s="92" t="str">
        <f t="shared" si="1152"/>
        <v/>
      </c>
      <c r="K7362" s="92" t="str">
        <f t="shared" si="1153"/>
        <v/>
      </c>
      <c r="L7362" s="92" t="str">
        <f t="shared" si="1154"/>
        <v/>
      </c>
      <c r="M7362" s="95" t="str">
        <f>IF(A7362&lt;&gt;"",IF(MID(C7362,1,1)="c",SigmaEpsConcrete(I7362,$AN$30:$AN$33,$AR$30:$AR$33,$AS$26,$AS$27,$AS$28,$AQ$20,$AU$19),""),"")</f>
        <v/>
      </c>
      <c r="N7362" s="95" t="str">
        <f>IF(A7362&lt;&gt;"",IF(MID(C7362,1,1)="r",SigmaEpsReinf(J7362,$AS$42:$AS$43,$AS$41,$AS$39,$AS$40,$AQ$38),""),"")</f>
        <v/>
      </c>
      <c r="Q7362" s="92" t="str">
        <f t="shared" si="1156"/>
        <v/>
      </c>
      <c r="R7362" s="92" t="str">
        <f t="shared" si="1157"/>
        <v/>
      </c>
      <c r="U7362" s="5"/>
      <c r="V7362" s="5"/>
      <c r="W7362" s="94" t="str">
        <f t="shared" si="1155"/>
        <v/>
      </c>
      <c r="X7362" s="94" t="str">
        <f t="shared" si="1158"/>
        <v/>
      </c>
      <c r="Y7362" s="5"/>
      <c r="BK7362" s="8"/>
      <c r="BL7362" s="5"/>
      <c r="BM7362" s="5"/>
      <c r="BN7362" s="5"/>
      <c r="BO7362" s="5"/>
      <c r="BP7362" s="1"/>
      <c r="BQ7362" s="1"/>
      <c r="BR7362" s="1"/>
      <c r="BS7362" s="1"/>
      <c r="BT7362" s="1"/>
      <c r="BU7362" s="4"/>
      <c r="BV7362" s="1"/>
      <c r="BW7362" s="3"/>
      <c r="BX7362" s="4"/>
      <c r="BY7362" s="5"/>
      <c r="BZ7362" s="5"/>
      <c r="CA7362" s="5"/>
      <c r="CB7362" s="5"/>
      <c r="CC7362" s="5"/>
      <c r="CD7362" s="43"/>
    </row>
    <row r="7363" spans="1:82" x14ac:dyDescent="0.25">
      <c r="A7363" s="8"/>
      <c r="B7363" s="5"/>
      <c r="C7363" s="5"/>
      <c r="D7363" s="5"/>
      <c r="E7363" s="5"/>
      <c r="F7363" s="94" t="str">
        <f t="shared" si="1149"/>
        <v/>
      </c>
      <c r="G7363" s="94" t="str">
        <f t="shared" si="1150"/>
        <v/>
      </c>
      <c r="H7363" s="127" t="str">
        <f>IF(A7363&lt;&gt;"",IF(MID(C7363,1,1)="c",$AS$26,IF(MID(C7363,1,1)="r",$AS$41,IF(MID(C7363,1,1)="p",#REF!,#REF!))),"")</f>
        <v/>
      </c>
      <c r="I7363" s="92" t="str">
        <f t="shared" si="1151"/>
        <v/>
      </c>
      <c r="J7363" s="92" t="str">
        <f t="shared" si="1152"/>
        <v/>
      </c>
      <c r="K7363" s="92" t="str">
        <f t="shared" si="1153"/>
        <v/>
      </c>
      <c r="L7363" s="92" t="str">
        <f t="shared" si="1154"/>
        <v/>
      </c>
      <c r="M7363" s="95" t="str">
        <f>IF(A7363&lt;&gt;"",IF(MID(C7363,1,1)="c",SigmaEpsConcrete(I7363,$AN$30:$AN$33,$AR$30:$AR$33,$AS$26,$AS$27,$AS$28,$AQ$20,$AU$19),""),"")</f>
        <v/>
      </c>
      <c r="N7363" s="95" t="str">
        <f>IF(A7363&lt;&gt;"",IF(MID(C7363,1,1)="r",SigmaEpsReinf(J7363,$AS$42:$AS$43,$AS$41,$AS$39,$AS$40,$AQ$38),""),"")</f>
        <v/>
      </c>
      <c r="Q7363" s="92" t="str">
        <f t="shared" si="1156"/>
        <v/>
      </c>
      <c r="R7363" s="92" t="str">
        <f t="shared" si="1157"/>
        <v/>
      </c>
      <c r="U7363" s="5"/>
      <c r="V7363" s="5"/>
      <c r="W7363" s="94" t="str">
        <f t="shared" si="1155"/>
        <v/>
      </c>
      <c r="X7363" s="94" t="str">
        <f t="shared" si="1158"/>
        <v/>
      </c>
      <c r="Y7363" s="5"/>
      <c r="BK7363" s="8"/>
      <c r="BL7363" s="5"/>
      <c r="BM7363" s="5"/>
      <c r="BN7363" s="5"/>
      <c r="BO7363" s="5"/>
      <c r="BP7363" s="1"/>
      <c r="BQ7363" s="1"/>
      <c r="BR7363" s="1"/>
      <c r="BS7363" s="1"/>
      <c r="BT7363" s="1"/>
      <c r="BU7363" s="4"/>
      <c r="BV7363" s="1"/>
      <c r="BW7363" s="3"/>
      <c r="BX7363" s="4"/>
      <c r="BY7363" s="5"/>
      <c r="BZ7363" s="5"/>
      <c r="CA7363" s="5"/>
      <c r="CB7363" s="5"/>
      <c r="CC7363" s="5"/>
      <c r="CD7363" s="43"/>
    </row>
    <row r="7364" spans="1:82" x14ac:dyDescent="0.25">
      <c r="A7364" s="8"/>
      <c r="B7364" s="5"/>
      <c r="C7364" s="5"/>
      <c r="D7364" s="5"/>
      <c r="E7364" s="5"/>
      <c r="F7364" s="94" t="str">
        <f t="shared" si="1149"/>
        <v/>
      </c>
      <c r="G7364" s="94" t="str">
        <f t="shared" si="1150"/>
        <v/>
      </c>
      <c r="H7364" s="127" t="str">
        <f>IF(A7364&lt;&gt;"",IF(MID(C7364,1,1)="c",$AS$26,IF(MID(C7364,1,1)="r",$AS$41,IF(MID(C7364,1,1)="p",#REF!,#REF!))),"")</f>
        <v/>
      </c>
      <c r="I7364" s="92" t="str">
        <f t="shared" si="1151"/>
        <v/>
      </c>
      <c r="J7364" s="92" t="str">
        <f t="shared" si="1152"/>
        <v/>
      </c>
      <c r="K7364" s="92" t="str">
        <f t="shared" si="1153"/>
        <v/>
      </c>
      <c r="L7364" s="92" t="str">
        <f t="shared" si="1154"/>
        <v/>
      </c>
      <c r="M7364" s="95" t="str">
        <f>IF(A7364&lt;&gt;"",IF(MID(C7364,1,1)="c",SigmaEpsConcrete(I7364,$AN$30:$AN$33,$AR$30:$AR$33,$AS$26,$AS$27,$AS$28,$AQ$20,$AU$19),""),"")</f>
        <v/>
      </c>
      <c r="N7364" s="95" t="str">
        <f>IF(A7364&lt;&gt;"",IF(MID(C7364,1,1)="r",SigmaEpsReinf(J7364,$AS$42:$AS$43,$AS$41,$AS$39,$AS$40,$AQ$38),""),"")</f>
        <v/>
      </c>
      <c r="Q7364" s="92" t="str">
        <f t="shared" si="1156"/>
        <v/>
      </c>
      <c r="R7364" s="92" t="str">
        <f t="shared" si="1157"/>
        <v/>
      </c>
      <c r="U7364" s="5"/>
      <c r="V7364" s="5"/>
      <c r="W7364" s="94" t="str">
        <f t="shared" si="1155"/>
        <v/>
      </c>
      <c r="X7364" s="94" t="str">
        <f t="shared" si="1158"/>
        <v/>
      </c>
      <c r="Y7364" s="5"/>
      <c r="BK7364" s="8"/>
      <c r="BL7364" s="5"/>
      <c r="BM7364" s="5"/>
      <c r="BN7364" s="5"/>
      <c r="BO7364" s="5"/>
      <c r="BP7364" s="1"/>
      <c r="BQ7364" s="1"/>
      <c r="BR7364" s="1"/>
      <c r="BS7364" s="1"/>
      <c r="BT7364" s="1"/>
      <c r="BU7364" s="4"/>
      <c r="BV7364" s="1"/>
      <c r="BW7364" s="3"/>
      <c r="BX7364" s="4"/>
      <c r="BY7364" s="5"/>
      <c r="BZ7364" s="5"/>
      <c r="CA7364" s="5"/>
      <c r="CB7364" s="5"/>
      <c r="CC7364" s="5"/>
      <c r="CD7364" s="43"/>
    </row>
    <row r="7365" spans="1:82" x14ac:dyDescent="0.25">
      <c r="A7365" s="8"/>
      <c r="B7365" s="5"/>
      <c r="C7365" s="5"/>
      <c r="D7365" s="5"/>
      <c r="E7365" s="5"/>
      <c r="F7365" s="94" t="str">
        <f t="shared" si="1149"/>
        <v/>
      </c>
      <c r="G7365" s="94" t="str">
        <f t="shared" si="1150"/>
        <v/>
      </c>
      <c r="H7365" s="127" t="str">
        <f>IF(A7365&lt;&gt;"",IF(MID(C7365,1,1)="c",$AS$26,IF(MID(C7365,1,1)="r",$AS$41,IF(MID(C7365,1,1)="p",#REF!,#REF!))),"")</f>
        <v/>
      </c>
      <c r="I7365" s="92" t="str">
        <f t="shared" si="1151"/>
        <v/>
      </c>
      <c r="J7365" s="92" t="str">
        <f t="shared" si="1152"/>
        <v/>
      </c>
      <c r="K7365" s="92" t="str">
        <f t="shared" si="1153"/>
        <v/>
      </c>
      <c r="L7365" s="92" t="str">
        <f t="shared" si="1154"/>
        <v/>
      </c>
      <c r="M7365" s="95" t="str">
        <f>IF(A7365&lt;&gt;"",IF(MID(C7365,1,1)="c",SigmaEpsConcrete(I7365,$AN$30:$AN$33,$AR$30:$AR$33,$AS$26,$AS$27,$AS$28,$AQ$20,$AU$19),""),"")</f>
        <v/>
      </c>
      <c r="N7365" s="95" t="str">
        <f>IF(A7365&lt;&gt;"",IF(MID(C7365,1,1)="r",SigmaEpsReinf(J7365,$AS$42:$AS$43,$AS$41,$AS$39,$AS$40,$AQ$38),""),"")</f>
        <v/>
      </c>
      <c r="Q7365" s="92" t="str">
        <f t="shared" si="1156"/>
        <v/>
      </c>
      <c r="R7365" s="92" t="str">
        <f t="shared" si="1157"/>
        <v/>
      </c>
      <c r="U7365" s="5"/>
      <c r="V7365" s="5"/>
      <c r="W7365" s="94" t="str">
        <f t="shared" si="1155"/>
        <v/>
      </c>
      <c r="X7365" s="94" t="str">
        <f t="shared" si="1158"/>
        <v/>
      </c>
      <c r="Y7365" s="5"/>
      <c r="BK7365" s="8"/>
      <c r="BL7365" s="5"/>
      <c r="BM7365" s="5"/>
      <c r="BN7365" s="5"/>
      <c r="BO7365" s="5"/>
      <c r="BP7365" s="1"/>
      <c r="BQ7365" s="1"/>
      <c r="BR7365" s="1"/>
      <c r="BS7365" s="1"/>
      <c r="BT7365" s="1"/>
      <c r="BU7365" s="4"/>
      <c r="BV7365" s="1"/>
      <c r="BW7365" s="3"/>
      <c r="BX7365" s="4"/>
      <c r="BY7365" s="5"/>
      <c r="BZ7365" s="5"/>
      <c r="CA7365" s="5"/>
      <c r="CB7365" s="5"/>
      <c r="CC7365" s="5"/>
      <c r="CD7365" s="43"/>
    </row>
    <row r="7366" spans="1:82" x14ac:dyDescent="0.25">
      <c r="A7366" s="8"/>
      <c r="B7366" s="5"/>
      <c r="C7366" s="5"/>
      <c r="D7366" s="5"/>
      <c r="E7366" s="5"/>
      <c r="F7366" s="94" t="str">
        <f t="shared" si="1149"/>
        <v/>
      </c>
      <c r="G7366" s="94" t="str">
        <f t="shared" si="1150"/>
        <v/>
      </c>
      <c r="H7366" s="127" t="str">
        <f>IF(A7366&lt;&gt;"",IF(MID(C7366,1,1)="c",$AS$26,IF(MID(C7366,1,1)="r",$AS$41,IF(MID(C7366,1,1)="p",#REF!,#REF!))),"")</f>
        <v/>
      </c>
      <c r="I7366" s="92" t="str">
        <f t="shared" si="1151"/>
        <v/>
      </c>
      <c r="J7366" s="92" t="str">
        <f t="shared" si="1152"/>
        <v/>
      </c>
      <c r="K7366" s="92" t="str">
        <f t="shared" si="1153"/>
        <v/>
      </c>
      <c r="L7366" s="92" t="str">
        <f t="shared" si="1154"/>
        <v/>
      </c>
      <c r="M7366" s="95" t="str">
        <f>IF(A7366&lt;&gt;"",IF(MID(C7366,1,1)="c",SigmaEpsConcrete(I7366,$AN$30:$AN$33,$AR$30:$AR$33,$AS$26,$AS$27,$AS$28,$AQ$20,$AU$19),""),"")</f>
        <v/>
      </c>
      <c r="N7366" s="95" t="str">
        <f>IF(A7366&lt;&gt;"",IF(MID(C7366,1,1)="r",SigmaEpsReinf(J7366,$AS$42:$AS$43,$AS$41,$AS$39,$AS$40,$AQ$38),""),"")</f>
        <v/>
      </c>
      <c r="Q7366" s="92" t="str">
        <f t="shared" si="1156"/>
        <v/>
      </c>
      <c r="R7366" s="92" t="str">
        <f t="shared" si="1157"/>
        <v/>
      </c>
      <c r="U7366" s="5"/>
      <c r="V7366" s="5"/>
      <c r="W7366" s="94" t="str">
        <f t="shared" si="1155"/>
        <v/>
      </c>
      <c r="X7366" s="94" t="str">
        <f t="shared" si="1158"/>
        <v/>
      </c>
      <c r="Y7366" s="5"/>
      <c r="BK7366" s="8"/>
      <c r="BL7366" s="5"/>
      <c r="BM7366" s="5"/>
      <c r="BN7366" s="5"/>
      <c r="BO7366" s="5"/>
      <c r="BP7366" s="1"/>
      <c r="BQ7366" s="1"/>
      <c r="BR7366" s="1"/>
      <c r="BS7366" s="1"/>
      <c r="BT7366" s="1"/>
      <c r="BU7366" s="4"/>
      <c r="BV7366" s="1"/>
      <c r="BW7366" s="3"/>
      <c r="BX7366" s="4"/>
      <c r="BY7366" s="5"/>
      <c r="BZ7366" s="5"/>
      <c r="CA7366" s="5"/>
      <c r="CB7366" s="5"/>
      <c r="CC7366" s="5"/>
      <c r="CD7366" s="43"/>
    </row>
    <row r="7367" spans="1:82" x14ac:dyDescent="0.25">
      <c r="A7367" s="8"/>
      <c r="B7367" s="5"/>
      <c r="C7367" s="5"/>
      <c r="D7367" s="5"/>
      <c r="E7367" s="5"/>
      <c r="F7367" s="94" t="str">
        <f t="shared" si="1149"/>
        <v/>
      </c>
      <c r="G7367" s="94" t="str">
        <f t="shared" si="1150"/>
        <v/>
      </c>
      <c r="H7367" s="127" t="str">
        <f>IF(A7367&lt;&gt;"",IF(MID(C7367,1,1)="c",$AS$26,IF(MID(C7367,1,1)="r",$AS$41,IF(MID(C7367,1,1)="p",#REF!,#REF!))),"")</f>
        <v/>
      </c>
      <c r="I7367" s="92" t="str">
        <f t="shared" si="1151"/>
        <v/>
      </c>
      <c r="J7367" s="92" t="str">
        <f t="shared" si="1152"/>
        <v/>
      </c>
      <c r="K7367" s="92" t="str">
        <f t="shared" si="1153"/>
        <v/>
      </c>
      <c r="L7367" s="92" t="str">
        <f t="shared" si="1154"/>
        <v/>
      </c>
      <c r="M7367" s="95" t="str">
        <f>IF(A7367&lt;&gt;"",IF(MID(C7367,1,1)="c",SigmaEpsConcrete(I7367,$AN$30:$AN$33,$AR$30:$AR$33,$AS$26,$AS$27,$AS$28,$AQ$20,$AU$19),""),"")</f>
        <v/>
      </c>
      <c r="N7367" s="95" t="str">
        <f>IF(A7367&lt;&gt;"",IF(MID(C7367,1,1)="r",SigmaEpsReinf(J7367,$AS$42:$AS$43,$AS$41,$AS$39,$AS$40,$AQ$38),""),"")</f>
        <v/>
      </c>
      <c r="Q7367" s="92" t="str">
        <f t="shared" si="1156"/>
        <v/>
      </c>
      <c r="R7367" s="92" t="str">
        <f t="shared" si="1157"/>
        <v/>
      </c>
      <c r="U7367" s="5"/>
      <c r="V7367" s="5"/>
      <c r="W7367" s="94" t="str">
        <f t="shared" si="1155"/>
        <v/>
      </c>
      <c r="X7367" s="94" t="str">
        <f t="shared" si="1158"/>
        <v/>
      </c>
      <c r="Y7367" s="5"/>
      <c r="BK7367" s="8"/>
      <c r="BL7367" s="5"/>
      <c r="BM7367" s="5"/>
      <c r="BN7367" s="5"/>
      <c r="BO7367" s="5"/>
      <c r="BP7367" s="1"/>
      <c r="BQ7367" s="1"/>
      <c r="BR7367" s="1"/>
      <c r="BS7367" s="1"/>
      <c r="BT7367" s="1"/>
      <c r="BU7367" s="4"/>
      <c r="BV7367" s="1"/>
      <c r="BW7367" s="3"/>
      <c r="BX7367" s="4"/>
      <c r="BY7367" s="5"/>
      <c r="BZ7367" s="5"/>
      <c r="CA7367" s="5"/>
      <c r="CB7367" s="5"/>
      <c r="CC7367" s="5"/>
      <c r="CD7367" s="43"/>
    </row>
    <row r="7368" spans="1:82" x14ac:dyDescent="0.25">
      <c r="A7368" s="8"/>
      <c r="B7368" s="5"/>
      <c r="C7368" s="5"/>
      <c r="D7368" s="5"/>
      <c r="E7368" s="5"/>
      <c r="F7368" s="94" t="str">
        <f t="shared" si="1149"/>
        <v/>
      </c>
      <c r="G7368" s="94" t="str">
        <f t="shared" si="1150"/>
        <v/>
      </c>
      <c r="H7368" s="127" t="str">
        <f>IF(A7368&lt;&gt;"",IF(MID(C7368,1,1)="c",$AS$26,IF(MID(C7368,1,1)="r",$AS$41,IF(MID(C7368,1,1)="p",#REF!,#REF!))),"")</f>
        <v/>
      </c>
      <c r="I7368" s="92" t="str">
        <f t="shared" si="1151"/>
        <v/>
      </c>
      <c r="J7368" s="92" t="str">
        <f t="shared" si="1152"/>
        <v/>
      </c>
      <c r="K7368" s="92" t="str">
        <f t="shared" si="1153"/>
        <v/>
      </c>
      <c r="L7368" s="92" t="str">
        <f t="shared" si="1154"/>
        <v/>
      </c>
      <c r="M7368" s="95" t="str">
        <f>IF(A7368&lt;&gt;"",IF(MID(C7368,1,1)="c",SigmaEpsConcrete(I7368,$AN$30:$AN$33,$AR$30:$AR$33,$AS$26,$AS$27,$AS$28,$AQ$20,$AU$19),""),"")</f>
        <v/>
      </c>
      <c r="N7368" s="95" t="str">
        <f>IF(A7368&lt;&gt;"",IF(MID(C7368,1,1)="r",SigmaEpsReinf(J7368,$AS$42:$AS$43,$AS$41,$AS$39,$AS$40,$AQ$38),""),"")</f>
        <v/>
      </c>
      <c r="Q7368" s="92" t="str">
        <f t="shared" si="1156"/>
        <v/>
      </c>
      <c r="R7368" s="92" t="str">
        <f t="shared" si="1157"/>
        <v/>
      </c>
      <c r="U7368" s="5"/>
      <c r="V7368" s="5"/>
      <c r="W7368" s="94" t="str">
        <f t="shared" si="1155"/>
        <v/>
      </c>
      <c r="X7368" s="94" t="str">
        <f t="shared" si="1158"/>
        <v/>
      </c>
      <c r="Y7368" s="5"/>
      <c r="BK7368" s="8"/>
      <c r="BL7368" s="5"/>
      <c r="BM7368" s="5"/>
      <c r="BN7368" s="5"/>
      <c r="BO7368" s="5"/>
      <c r="BP7368" s="1"/>
      <c r="BQ7368" s="1"/>
      <c r="BR7368" s="1"/>
      <c r="BS7368" s="1"/>
      <c r="BT7368" s="1"/>
      <c r="BU7368" s="4"/>
      <c r="BV7368" s="1"/>
      <c r="BW7368" s="3"/>
      <c r="BX7368" s="4"/>
      <c r="BY7368" s="5"/>
      <c r="BZ7368" s="5"/>
      <c r="CA7368" s="5"/>
      <c r="CB7368" s="5"/>
      <c r="CC7368" s="5"/>
      <c r="CD7368" s="43"/>
    </row>
    <row r="7369" spans="1:82" x14ac:dyDescent="0.25">
      <c r="A7369" s="8"/>
      <c r="B7369" s="5"/>
      <c r="C7369" s="5"/>
      <c r="D7369" s="5"/>
      <c r="E7369" s="5"/>
      <c r="F7369" s="94" t="str">
        <f t="shared" si="1149"/>
        <v/>
      </c>
      <c r="G7369" s="94" t="str">
        <f t="shared" si="1150"/>
        <v/>
      </c>
      <c r="H7369" s="127" t="str">
        <f>IF(A7369&lt;&gt;"",IF(MID(C7369,1,1)="c",$AS$26,IF(MID(C7369,1,1)="r",$AS$41,IF(MID(C7369,1,1)="p",#REF!,#REF!))),"")</f>
        <v/>
      </c>
      <c r="I7369" s="92" t="str">
        <f t="shared" si="1151"/>
        <v/>
      </c>
      <c r="J7369" s="92" t="str">
        <f t="shared" si="1152"/>
        <v/>
      </c>
      <c r="K7369" s="92" t="str">
        <f t="shared" si="1153"/>
        <v/>
      </c>
      <c r="L7369" s="92" t="str">
        <f t="shared" si="1154"/>
        <v/>
      </c>
      <c r="M7369" s="95" t="str">
        <f>IF(A7369&lt;&gt;"",IF(MID(C7369,1,1)="c",SigmaEpsConcrete(I7369,$AN$30:$AN$33,$AR$30:$AR$33,$AS$26,$AS$27,$AS$28,$AQ$20,$AU$19),""),"")</f>
        <v/>
      </c>
      <c r="N7369" s="95" t="str">
        <f>IF(A7369&lt;&gt;"",IF(MID(C7369,1,1)="r",SigmaEpsReinf(J7369,$AS$42:$AS$43,$AS$41,$AS$39,$AS$40,$AQ$38),""),"")</f>
        <v/>
      </c>
      <c r="Q7369" s="92" t="str">
        <f t="shared" si="1156"/>
        <v/>
      </c>
      <c r="R7369" s="92" t="str">
        <f t="shared" si="1157"/>
        <v/>
      </c>
      <c r="U7369" s="5"/>
      <c r="V7369" s="5"/>
      <c r="W7369" s="94" t="str">
        <f t="shared" si="1155"/>
        <v/>
      </c>
      <c r="X7369" s="94" t="str">
        <f t="shared" si="1158"/>
        <v/>
      </c>
      <c r="Y7369" s="5"/>
      <c r="BK7369" s="8"/>
      <c r="BL7369" s="5"/>
      <c r="BM7369" s="5"/>
      <c r="BN7369" s="5"/>
      <c r="BO7369" s="5"/>
      <c r="BP7369" s="1"/>
      <c r="BQ7369" s="1"/>
      <c r="BR7369" s="1"/>
      <c r="BS7369" s="1"/>
      <c r="BT7369" s="1"/>
      <c r="BU7369" s="4"/>
      <c r="BV7369" s="1"/>
      <c r="BW7369" s="3"/>
      <c r="BX7369" s="4"/>
      <c r="BY7369" s="5"/>
      <c r="BZ7369" s="5"/>
      <c r="CA7369" s="5"/>
      <c r="CB7369" s="5"/>
      <c r="CC7369" s="5"/>
      <c r="CD7369" s="43"/>
    </row>
    <row r="7370" spans="1:82" x14ac:dyDescent="0.25">
      <c r="A7370" s="8"/>
      <c r="B7370" s="5"/>
      <c r="C7370" s="5"/>
      <c r="D7370" s="5"/>
      <c r="E7370" s="5"/>
      <c r="F7370" s="94" t="str">
        <f t="shared" ref="F7370:F7433" si="1159">IF(A7370&lt;&gt;"",(D7370-$AU$86)/10,"")</f>
        <v/>
      </c>
      <c r="G7370" s="94" t="str">
        <f t="shared" ref="G7370:G7433" si="1160">IF(A7370&lt;&gt;"",(E7370-$AU$87)/10,"")</f>
        <v/>
      </c>
      <c r="H7370" s="127" t="str">
        <f>IF(A7370&lt;&gt;"",IF(MID(C7370,1,1)="c",$AS$26,IF(MID(C7370,1,1)="r",$AS$41,IF(MID(C7370,1,1)="p",#REF!,#REF!))),"")</f>
        <v/>
      </c>
      <c r="I7370" s="92" t="str">
        <f t="shared" ref="I7370:I7433" si="1161">IF($A7370&lt;&gt;"",IF(MID($C7370,1,1)="c",$Y$3+$Y$4*$F7370+$Y$5*$G7370+$BR$43,""),"")</f>
        <v/>
      </c>
      <c r="J7370" s="92" t="str">
        <f t="shared" ref="J7370:J7433" si="1162">IF($A7370&lt;&gt;"",IF(MID($C7370,1,1)="r",$Y$3+$Y$4*$F7370+$Y$5*$G7370+$BR$43,""),"")</f>
        <v/>
      </c>
      <c r="K7370" s="92" t="str">
        <f t="shared" ref="K7370:K7433" si="1163">IF($A7370&lt;&gt;"",IF(MID($C7370,1,1)="u",$Y$3+$Y$4*$F7370+$Y$5*$G7370+$BR$43,""),"")</f>
        <v/>
      </c>
      <c r="L7370" s="92" t="str">
        <f t="shared" ref="L7370:L7433" si="1164">IF($A7370&lt;&gt;"",IF(MID($C7370,1,1)="p",$Y$3+$Y$4*$F7370+$Y$5*$G7370+$BR$43,""),"")</f>
        <v/>
      </c>
      <c r="M7370" s="95" t="str">
        <f>IF(A7370&lt;&gt;"",IF(MID(C7370,1,1)="c",SigmaEpsConcrete(I7370,$AN$30:$AN$33,$AR$30:$AR$33,$AS$26,$AS$27,$AS$28,$AQ$20,$AU$19),""),"")</f>
        <v/>
      </c>
      <c r="N7370" s="95" t="str">
        <f>IF(A7370&lt;&gt;"",IF(MID(C7370,1,1)="r",SigmaEpsReinf(J7370,$AS$42:$AS$43,$AS$41,$AS$39,$AS$40,$AQ$38),""),"")</f>
        <v/>
      </c>
      <c r="Q7370" s="92" t="str">
        <f t="shared" si="1156"/>
        <v/>
      </c>
      <c r="R7370" s="92" t="str">
        <f t="shared" si="1157"/>
        <v/>
      </c>
      <c r="U7370" s="5"/>
      <c r="V7370" s="5"/>
      <c r="W7370" s="94" t="str">
        <f t="shared" ref="W7370:W7433" si="1165">IF(A7370&lt;&gt;"",F7370-$AU$105,"")</f>
        <v/>
      </c>
      <c r="X7370" s="94" t="str">
        <f t="shared" si="1158"/>
        <v/>
      </c>
      <c r="Y7370" s="5"/>
      <c r="BK7370" s="8"/>
      <c r="BL7370" s="5"/>
      <c r="BM7370" s="5"/>
      <c r="BN7370" s="5"/>
      <c r="BO7370" s="5"/>
      <c r="BP7370" s="1"/>
      <c r="BQ7370" s="1"/>
      <c r="BR7370" s="1"/>
      <c r="BS7370" s="1"/>
      <c r="BT7370" s="1"/>
      <c r="BU7370" s="4"/>
      <c r="BV7370" s="1"/>
      <c r="BW7370" s="3"/>
      <c r="BX7370" s="4"/>
      <c r="BY7370" s="5"/>
      <c r="BZ7370" s="5"/>
      <c r="CA7370" s="5"/>
      <c r="CB7370" s="5"/>
      <c r="CC7370" s="5"/>
      <c r="CD7370" s="43"/>
    </row>
    <row r="7371" spans="1:82" x14ac:dyDescent="0.25">
      <c r="A7371" s="8"/>
      <c r="B7371" s="5"/>
      <c r="C7371" s="5"/>
      <c r="D7371" s="5"/>
      <c r="E7371" s="5"/>
      <c r="F7371" s="94" t="str">
        <f t="shared" si="1159"/>
        <v/>
      </c>
      <c r="G7371" s="94" t="str">
        <f t="shared" si="1160"/>
        <v/>
      </c>
      <c r="H7371" s="127" t="str">
        <f>IF(A7371&lt;&gt;"",IF(MID(C7371,1,1)="c",$AS$26,IF(MID(C7371,1,1)="r",$AS$41,IF(MID(C7371,1,1)="p",#REF!,#REF!))),"")</f>
        <v/>
      </c>
      <c r="I7371" s="92" t="str">
        <f t="shared" si="1161"/>
        <v/>
      </c>
      <c r="J7371" s="92" t="str">
        <f t="shared" si="1162"/>
        <v/>
      </c>
      <c r="K7371" s="92" t="str">
        <f t="shared" si="1163"/>
        <v/>
      </c>
      <c r="L7371" s="92" t="str">
        <f t="shared" si="1164"/>
        <v/>
      </c>
      <c r="M7371" s="95" t="str">
        <f>IF(A7371&lt;&gt;"",IF(MID(C7371,1,1)="c",SigmaEpsConcrete(I7371,$AN$30:$AN$33,$AR$30:$AR$33,$AS$26,$AS$27,$AS$28,$AQ$20,$AU$19),""),"")</f>
        <v/>
      </c>
      <c r="N7371" s="95" t="str">
        <f>IF(A7371&lt;&gt;"",IF(MID(C7371,1,1)="r",SigmaEpsReinf(J7371,$AS$42:$AS$43,$AS$41,$AS$39,$AS$40,$AQ$38),""),"")</f>
        <v/>
      </c>
      <c r="Q7371" s="92" t="str">
        <f t="shared" ref="Q7371:Q7434" si="1166">IF(A7371&lt;&gt;"",IF(MID(C7371,1,1)="c",IF(ISERROR(M7371/I7371),"",M7371/I7371),""),"")</f>
        <v/>
      </c>
      <c r="R7371" s="92" t="str">
        <f t="shared" ref="R7371:R7434" si="1167">IF(A7371&lt;&gt;"",IF(MID(C7371,1,1)="r",IF(ISERROR(N7371/J7371),"",N7371/J7371),""),"")</f>
        <v/>
      </c>
      <c r="U7371" s="5"/>
      <c r="V7371" s="5"/>
      <c r="W7371" s="94" t="str">
        <f t="shared" si="1165"/>
        <v/>
      </c>
      <c r="X7371" s="94" t="str">
        <f t="shared" ref="X7371:X7434" si="1168">IF(B7371&lt;&gt;"",G7371-$AU$106,"")</f>
        <v/>
      </c>
      <c r="Y7371" s="5"/>
      <c r="BK7371" s="8"/>
      <c r="BL7371" s="5"/>
      <c r="BM7371" s="5"/>
      <c r="BN7371" s="5"/>
      <c r="BO7371" s="5"/>
      <c r="BP7371" s="1"/>
      <c r="BQ7371" s="1"/>
      <c r="BR7371" s="1"/>
      <c r="BS7371" s="1"/>
      <c r="BT7371" s="1"/>
      <c r="BU7371" s="4"/>
      <c r="BV7371" s="1"/>
      <c r="BW7371" s="3"/>
      <c r="BX7371" s="4"/>
      <c r="BY7371" s="5"/>
      <c r="BZ7371" s="5"/>
      <c r="CA7371" s="5"/>
      <c r="CB7371" s="5"/>
      <c r="CC7371" s="5"/>
      <c r="CD7371" s="43"/>
    </row>
    <row r="7372" spans="1:82" x14ac:dyDescent="0.25">
      <c r="A7372" s="8"/>
      <c r="B7372" s="5"/>
      <c r="C7372" s="5"/>
      <c r="D7372" s="5"/>
      <c r="E7372" s="5"/>
      <c r="F7372" s="94" t="str">
        <f t="shared" si="1159"/>
        <v/>
      </c>
      <c r="G7372" s="94" t="str">
        <f t="shared" si="1160"/>
        <v/>
      </c>
      <c r="H7372" s="127" t="str">
        <f>IF(A7372&lt;&gt;"",IF(MID(C7372,1,1)="c",$AS$26,IF(MID(C7372,1,1)="r",$AS$41,IF(MID(C7372,1,1)="p",#REF!,#REF!))),"")</f>
        <v/>
      </c>
      <c r="I7372" s="92" t="str">
        <f t="shared" si="1161"/>
        <v/>
      </c>
      <c r="J7372" s="92" t="str">
        <f t="shared" si="1162"/>
        <v/>
      </c>
      <c r="K7372" s="92" t="str">
        <f t="shared" si="1163"/>
        <v/>
      </c>
      <c r="L7372" s="92" t="str">
        <f t="shared" si="1164"/>
        <v/>
      </c>
      <c r="M7372" s="95" t="str">
        <f>IF(A7372&lt;&gt;"",IF(MID(C7372,1,1)="c",SigmaEpsConcrete(I7372,$AN$30:$AN$33,$AR$30:$AR$33,$AS$26,$AS$27,$AS$28,$AQ$20,$AU$19),""),"")</f>
        <v/>
      </c>
      <c r="N7372" s="95" t="str">
        <f>IF(A7372&lt;&gt;"",IF(MID(C7372,1,1)="r",SigmaEpsReinf(J7372,$AS$42:$AS$43,$AS$41,$AS$39,$AS$40,$AQ$38),""),"")</f>
        <v/>
      </c>
      <c r="Q7372" s="92" t="str">
        <f t="shared" si="1166"/>
        <v/>
      </c>
      <c r="R7372" s="92" t="str">
        <f t="shared" si="1167"/>
        <v/>
      </c>
      <c r="U7372" s="5"/>
      <c r="V7372" s="5"/>
      <c r="W7372" s="94" t="str">
        <f t="shared" si="1165"/>
        <v/>
      </c>
      <c r="X7372" s="94" t="str">
        <f t="shared" si="1168"/>
        <v/>
      </c>
      <c r="Y7372" s="5"/>
      <c r="BK7372" s="8"/>
      <c r="BL7372" s="5"/>
      <c r="BM7372" s="5"/>
      <c r="BN7372" s="5"/>
      <c r="BO7372" s="5"/>
      <c r="BP7372" s="1"/>
      <c r="BQ7372" s="1"/>
      <c r="BR7372" s="1"/>
      <c r="BS7372" s="1"/>
      <c r="BT7372" s="1"/>
      <c r="BU7372" s="4"/>
      <c r="BV7372" s="1"/>
      <c r="BW7372" s="3"/>
      <c r="BX7372" s="4"/>
      <c r="BY7372" s="5"/>
      <c r="BZ7372" s="5"/>
      <c r="CA7372" s="5"/>
      <c r="CB7372" s="5"/>
      <c r="CC7372" s="5"/>
      <c r="CD7372" s="43"/>
    </row>
    <row r="7373" spans="1:82" x14ac:dyDescent="0.25">
      <c r="A7373" s="8"/>
      <c r="B7373" s="5"/>
      <c r="C7373" s="5"/>
      <c r="D7373" s="5"/>
      <c r="E7373" s="5"/>
      <c r="F7373" s="94" t="str">
        <f t="shared" si="1159"/>
        <v/>
      </c>
      <c r="G7373" s="94" t="str">
        <f t="shared" si="1160"/>
        <v/>
      </c>
      <c r="H7373" s="127" t="str">
        <f>IF(A7373&lt;&gt;"",IF(MID(C7373,1,1)="c",$AS$26,IF(MID(C7373,1,1)="r",$AS$41,IF(MID(C7373,1,1)="p",#REF!,#REF!))),"")</f>
        <v/>
      </c>
      <c r="I7373" s="92" t="str">
        <f t="shared" si="1161"/>
        <v/>
      </c>
      <c r="J7373" s="92" t="str">
        <f t="shared" si="1162"/>
        <v/>
      </c>
      <c r="K7373" s="92" t="str">
        <f t="shared" si="1163"/>
        <v/>
      </c>
      <c r="L7373" s="92" t="str">
        <f t="shared" si="1164"/>
        <v/>
      </c>
      <c r="M7373" s="95" t="str">
        <f>IF(A7373&lt;&gt;"",IF(MID(C7373,1,1)="c",SigmaEpsConcrete(I7373,$AN$30:$AN$33,$AR$30:$AR$33,$AS$26,$AS$27,$AS$28,$AQ$20,$AU$19),""),"")</f>
        <v/>
      </c>
      <c r="N7373" s="95" t="str">
        <f>IF(A7373&lt;&gt;"",IF(MID(C7373,1,1)="r",SigmaEpsReinf(J7373,$AS$42:$AS$43,$AS$41,$AS$39,$AS$40,$AQ$38),""),"")</f>
        <v/>
      </c>
      <c r="Q7373" s="92" t="str">
        <f t="shared" si="1166"/>
        <v/>
      </c>
      <c r="R7373" s="92" t="str">
        <f t="shared" si="1167"/>
        <v/>
      </c>
      <c r="U7373" s="5"/>
      <c r="V7373" s="5"/>
      <c r="W7373" s="94" t="str">
        <f t="shared" si="1165"/>
        <v/>
      </c>
      <c r="X7373" s="94" t="str">
        <f t="shared" si="1168"/>
        <v/>
      </c>
      <c r="Y7373" s="5"/>
      <c r="BK7373" s="8"/>
      <c r="BL7373" s="5"/>
      <c r="BM7373" s="5"/>
      <c r="BN7373" s="5"/>
      <c r="BO7373" s="5"/>
      <c r="BP7373" s="1"/>
      <c r="BQ7373" s="1"/>
      <c r="BR7373" s="1"/>
      <c r="BS7373" s="1"/>
      <c r="BT7373" s="1"/>
      <c r="BU7373" s="4"/>
      <c r="BV7373" s="1"/>
      <c r="BW7373" s="3"/>
      <c r="BX7373" s="4"/>
      <c r="BY7373" s="5"/>
      <c r="BZ7373" s="5"/>
      <c r="CA7373" s="5"/>
      <c r="CB7373" s="5"/>
      <c r="CC7373" s="5"/>
      <c r="CD7373" s="43"/>
    </row>
    <row r="7374" spans="1:82" x14ac:dyDescent="0.25">
      <c r="A7374" s="8"/>
      <c r="B7374" s="5"/>
      <c r="C7374" s="5"/>
      <c r="D7374" s="5"/>
      <c r="E7374" s="5"/>
      <c r="F7374" s="94" t="str">
        <f t="shared" si="1159"/>
        <v/>
      </c>
      <c r="G7374" s="94" t="str">
        <f t="shared" si="1160"/>
        <v/>
      </c>
      <c r="H7374" s="127" t="str">
        <f>IF(A7374&lt;&gt;"",IF(MID(C7374,1,1)="c",$AS$26,IF(MID(C7374,1,1)="r",$AS$41,IF(MID(C7374,1,1)="p",#REF!,#REF!))),"")</f>
        <v/>
      </c>
      <c r="I7374" s="92" t="str">
        <f t="shared" si="1161"/>
        <v/>
      </c>
      <c r="J7374" s="92" t="str">
        <f t="shared" si="1162"/>
        <v/>
      </c>
      <c r="K7374" s="92" t="str">
        <f t="shared" si="1163"/>
        <v/>
      </c>
      <c r="L7374" s="92" t="str">
        <f t="shared" si="1164"/>
        <v/>
      </c>
      <c r="M7374" s="95" t="str">
        <f>IF(A7374&lt;&gt;"",IF(MID(C7374,1,1)="c",SigmaEpsConcrete(I7374,$AN$30:$AN$33,$AR$30:$AR$33,$AS$26,$AS$27,$AS$28,$AQ$20,$AU$19),""),"")</f>
        <v/>
      </c>
      <c r="N7374" s="95" t="str">
        <f>IF(A7374&lt;&gt;"",IF(MID(C7374,1,1)="r",SigmaEpsReinf(J7374,$AS$42:$AS$43,$AS$41,$AS$39,$AS$40,$AQ$38),""),"")</f>
        <v/>
      </c>
      <c r="Q7374" s="92" t="str">
        <f t="shared" si="1166"/>
        <v/>
      </c>
      <c r="R7374" s="92" t="str">
        <f t="shared" si="1167"/>
        <v/>
      </c>
      <c r="U7374" s="5"/>
      <c r="V7374" s="5"/>
      <c r="W7374" s="94" t="str">
        <f t="shared" si="1165"/>
        <v/>
      </c>
      <c r="X7374" s="94" t="str">
        <f t="shared" si="1168"/>
        <v/>
      </c>
      <c r="Y7374" s="5"/>
      <c r="BK7374" s="8"/>
      <c r="BL7374" s="5"/>
      <c r="BM7374" s="5"/>
      <c r="BN7374" s="5"/>
      <c r="BO7374" s="5"/>
      <c r="BP7374" s="1"/>
      <c r="BQ7374" s="1"/>
      <c r="BR7374" s="1"/>
      <c r="BS7374" s="1"/>
      <c r="BT7374" s="1"/>
      <c r="BU7374" s="4"/>
      <c r="BV7374" s="1"/>
      <c r="BW7374" s="3"/>
      <c r="BX7374" s="4"/>
      <c r="BY7374" s="5"/>
      <c r="BZ7374" s="5"/>
      <c r="CA7374" s="5"/>
      <c r="CB7374" s="5"/>
      <c r="CC7374" s="5"/>
      <c r="CD7374" s="43"/>
    </row>
    <row r="7375" spans="1:82" x14ac:dyDescent="0.25">
      <c r="A7375" s="8"/>
      <c r="B7375" s="5"/>
      <c r="C7375" s="5"/>
      <c r="D7375" s="5"/>
      <c r="E7375" s="5"/>
      <c r="F7375" s="94" t="str">
        <f t="shared" si="1159"/>
        <v/>
      </c>
      <c r="G7375" s="94" t="str">
        <f t="shared" si="1160"/>
        <v/>
      </c>
      <c r="H7375" s="127" t="str">
        <f>IF(A7375&lt;&gt;"",IF(MID(C7375,1,1)="c",$AS$26,IF(MID(C7375,1,1)="r",$AS$41,IF(MID(C7375,1,1)="p",#REF!,#REF!))),"")</f>
        <v/>
      </c>
      <c r="I7375" s="92" t="str">
        <f t="shared" si="1161"/>
        <v/>
      </c>
      <c r="J7375" s="92" t="str">
        <f t="shared" si="1162"/>
        <v/>
      </c>
      <c r="K7375" s="92" t="str">
        <f t="shared" si="1163"/>
        <v/>
      </c>
      <c r="L7375" s="92" t="str">
        <f t="shared" si="1164"/>
        <v/>
      </c>
      <c r="M7375" s="95" t="str">
        <f>IF(A7375&lt;&gt;"",IF(MID(C7375,1,1)="c",SigmaEpsConcrete(I7375,$AN$30:$AN$33,$AR$30:$AR$33,$AS$26,$AS$27,$AS$28,$AQ$20,$AU$19),""),"")</f>
        <v/>
      </c>
      <c r="N7375" s="95" t="str">
        <f>IF(A7375&lt;&gt;"",IF(MID(C7375,1,1)="r",SigmaEpsReinf(J7375,$AS$42:$AS$43,$AS$41,$AS$39,$AS$40,$AQ$38),""),"")</f>
        <v/>
      </c>
      <c r="Q7375" s="92" t="str">
        <f t="shared" si="1166"/>
        <v/>
      </c>
      <c r="R7375" s="92" t="str">
        <f t="shared" si="1167"/>
        <v/>
      </c>
      <c r="U7375" s="5"/>
      <c r="V7375" s="5"/>
      <c r="W7375" s="94" t="str">
        <f t="shared" si="1165"/>
        <v/>
      </c>
      <c r="X7375" s="94" t="str">
        <f t="shared" si="1168"/>
        <v/>
      </c>
      <c r="Y7375" s="5"/>
      <c r="BK7375" s="8"/>
      <c r="BL7375" s="5"/>
      <c r="BM7375" s="5"/>
      <c r="BN7375" s="5"/>
      <c r="BO7375" s="5"/>
      <c r="BP7375" s="1"/>
      <c r="BQ7375" s="1"/>
      <c r="BR7375" s="1"/>
      <c r="BS7375" s="1"/>
      <c r="BT7375" s="1"/>
      <c r="BU7375" s="4"/>
      <c r="BV7375" s="1"/>
      <c r="BW7375" s="3"/>
      <c r="BX7375" s="4"/>
      <c r="BY7375" s="5"/>
      <c r="BZ7375" s="5"/>
      <c r="CA7375" s="5"/>
      <c r="CB7375" s="5"/>
      <c r="CC7375" s="5"/>
      <c r="CD7375" s="43"/>
    </row>
    <row r="7376" spans="1:82" x14ac:dyDescent="0.25">
      <c r="A7376" s="8"/>
      <c r="B7376" s="5"/>
      <c r="C7376" s="5"/>
      <c r="D7376" s="5"/>
      <c r="E7376" s="5"/>
      <c r="F7376" s="94" t="str">
        <f t="shared" si="1159"/>
        <v/>
      </c>
      <c r="G7376" s="94" t="str">
        <f t="shared" si="1160"/>
        <v/>
      </c>
      <c r="H7376" s="127" t="str">
        <f>IF(A7376&lt;&gt;"",IF(MID(C7376,1,1)="c",$AS$26,IF(MID(C7376,1,1)="r",$AS$41,IF(MID(C7376,1,1)="p",#REF!,#REF!))),"")</f>
        <v/>
      </c>
      <c r="I7376" s="92" t="str">
        <f t="shared" si="1161"/>
        <v/>
      </c>
      <c r="J7376" s="92" t="str">
        <f t="shared" si="1162"/>
        <v/>
      </c>
      <c r="K7376" s="92" t="str">
        <f t="shared" si="1163"/>
        <v/>
      </c>
      <c r="L7376" s="92" t="str">
        <f t="shared" si="1164"/>
        <v/>
      </c>
      <c r="M7376" s="95" t="str">
        <f>IF(A7376&lt;&gt;"",IF(MID(C7376,1,1)="c",SigmaEpsConcrete(I7376,$AN$30:$AN$33,$AR$30:$AR$33,$AS$26,$AS$27,$AS$28,$AQ$20,$AU$19),""),"")</f>
        <v/>
      </c>
      <c r="N7376" s="95" t="str">
        <f>IF(A7376&lt;&gt;"",IF(MID(C7376,1,1)="r",SigmaEpsReinf(J7376,$AS$42:$AS$43,$AS$41,$AS$39,$AS$40,$AQ$38),""),"")</f>
        <v/>
      </c>
      <c r="Q7376" s="92" t="str">
        <f t="shared" si="1166"/>
        <v/>
      </c>
      <c r="R7376" s="92" t="str">
        <f t="shared" si="1167"/>
        <v/>
      </c>
      <c r="U7376" s="5"/>
      <c r="V7376" s="5"/>
      <c r="W7376" s="94" t="str">
        <f t="shared" si="1165"/>
        <v/>
      </c>
      <c r="X7376" s="94" t="str">
        <f t="shared" si="1168"/>
        <v/>
      </c>
      <c r="Y7376" s="5"/>
      <c r="BK7376" s="8"/>
      <c r="BL7376" s="5"/>
      <c r="BM7376" s="5"/>
      <c r="BN7376" s="5"/>
      <c r="BO7376" s="5"/>
      <c r="BP7376" s="1"/>
      <c r="BQ7376" s="1"/>
      <c r="BR7376" s="1"/>
      <c r="BS7376" s="1"/>
      <c r="BT7376" s="1"/>
      <c r="BU7376" s="4"/>
      <c r="BV7376" s="1"/>
      <c r="BW7376" s="3"/>
      <c r="BX7376" s="4"/>
      <c r="BY7376" s="5"/>
      <c r="BZ7376" s="5"/>
      <c r="CA7376" s="5"/>
      <c r="CB7376" s="5"/>
      <c r="CC7376" s="5"/>
      <c r="CD7376" s="43"/>
    </row>
    <row r="7377" spans="1:82" x14ac:dyDescent="0.25">
      <c r="A7377" s="8"/>
      <c r="B7377" s="5"/>
      <c r="C7377" s="5"/>
      <c r="D7377" s="5"/>
      <c r="E7377" s="5"/>
      <c r="F7377" s="94" t="str">
        <f t="shared" si="1159"/>
        <v/>
      </c>
      <c r="G7377" s="94" t="str">
        <f t="shared" si="1160"/>
        <v/>
      </c>
      <c r="H7377" s="127" t="str">
        <f>IF(A7377&lt;&gt;"",IF(MID(C7377,1,1)="c",$AS$26,IF(MID(C7377,1,1)="r",$AS$41,IF(MID(C7377,1,1)="p",#REF!,#REF!))),"")</f>
        <v/>
      </c>
      <c r="I7377" s="92" t="str">
        <f t="shared" si="1161"/>
        <v/>
      </c>
      <c r="J7377" s="92" t="str">
        <f t="shared" si="1162"/>
        <v/>
      </c>
      <c r="K7377" s="92" t="str">
        <f t="shared" si="1163"/>
        <v/>
      </c>
      <c r="L7377" s="92" t="str">
        <f t="shared" si="1164"/>
        <v/>
      </c>
      <c r="M7377" s="95" t="str">
        <f>IF(A7377&lt;&gt;"",IF(MID(C7377,1,1)="c",SigmaEpsConcrete(I7377,$AN$30:$AN$33,$AR$30:$AR$33,$AS$26,$AS$27,$AS$28,$AQ$20,$AU$19),""),"")</f>
        <v/>
      </c>
      <c r="N7377" s="95" t="str">
        <f>IF(A7377&lt;&gt;"",IF(MID(C7377,1,1)="r",SigmaEpsReinf(J7377,$AS$42:$AS$43,$AS$41,$AS$39,$AS$40,$AQ$38),""),"")</f>
        <v/>
      </c>
      <c r="Q7377" s="92" t="str">
        <f t="shared" si="1166"/>
        <v/>
      </c>
      <c r="R7377" s="92" t="str">
        <f t="shared" si="1167"/>
        <v/>
      </c>
      <c r="U7377" s="5"/>
      <c r="V7377" s="5"/>
      <c r="W7377" s="94" t="str">
        <f t="shared" si="1165"/>
        <v/>
      </c>
      <c r="X7377" s="94" t="str">
        <f t="shared" si="1168"/>
        <v/>
      </c>
      <c r="Y7377" s="5"/>
      <c r="BK7377" s="8"/>
      <c r="BL7377" s="5"/>
      <c r="BM7377" s="5"/>
      <c r="BN7377" s="5"/>
      <c r="BO7377" s="5"/>
      <c r="BP7377" s="1"/>
      <c r="BQ7377" s="1"/>
      <c r="BR7377" s="1"/>
      <c r="BS7377" s="1"/>
      <c r="BT7377" s="1"/>
      <c r="BU7377" s="4"/>
      <c r="BV7377" s="1"/>
      <c r="BW7377" s="3"/>
      <c r="BX7377" s="4"/>
      <c r="BY7377" s="5"/>
      <c r="BZ7377" s="5"/>
      <c r="CA7377" s="5"/>
      <c r="CB7377" s="5"/>
      <c r="CC7377" s="5"/>
      <c r="CD7377" s="43"/>
    </row>
    <row r="7378" spans="1:82" x14ac:dyDescent="0.25">
      <c r="A7378" s="8"/>
      <c r="B7378" s="5"/>
      <c r="C7378" s="5"/>
      <c r="D7378" s="5"/>
      <c r="E7378" s="5"/>
      <c r="F7378" s="94" t="str">
        <f t="shared" si="1159"/>
        <v/>
      </c>
      <c r="G7378" s="94" t="str">
        <f t="shared" si="1160"/>
        <v/>
      </c>
      <c r="H7378" s="127" t="str">
        <f>IF(A7378&lt;&gt;"",IF(MID(C7378,1,1)="c",$AS$26,IF(MID(C7378,1,1)="r",$AS$41,IF(MID(C7378,1,1)="p",#REF!,#REF!))),"")</f>
        <v/>
      </c>
      <c r="I7378" s="92" t="str">
        <f t="shared" si="1161"/>
        <v/>
      </c>
      <c r="J7378" s="92" t="str">
        <f t="shared" si="1162"/>
        <v/>
      </c>
      <c r="K7378" s="92" t="str">
        <f t="shared" si="1163"/>
        <v/>
      </c>
      <c r="L7378" s="92" t="str">
        <f t="shared" si="1164"/>
        <v/>
      </c>
      <c r="M7378" s="95" t="str">
        <f>IF(A7378&lt;&gt;"",IF(MID(C7378,1,1)="c",SigmaEpsConcrete(I7378,$AN$30:$AN$33,$AR$30:$AR$33,$AS$26,$AS$27,$AS$28,$AQ$20,$AU$19),""),"")</f>
        <v/>
      </c>
      <c r="N7378" s="95" t="str">
        <f>IF(A7378&lt;&gt;"",IF(MID(C7378,1,1)="r",SigmaEpsReinf(J7378,$AS$42:$AS$43,$AS$41,$AS$39,$AS$40,$AQ$38),""),"")</f>
        <v/>
      </c>
      <c r="Q7378" s="92" t="str">
        <f t="shared" si="1166"/>
        <v/>
      </c>
      <c r="R7378" s="92" t="str">
        <f t="shared" si="1167"/>
        <v/>
      </c>
      <c r="U7378" s="5"/>
      <c r="V7378" s="5"/>
      <c r="W7378" s="94" t="str">
        <f t="shared" si="1165"/>
        <v/>
      </c>
      <c r="X7378" s="94" t="str">
        <f t="shared" si="1168"/>
        <v/>
      </c>
      <c r="Y7378" s="5"/>
      <c r="BK7378" s="8"/>
      <c r="BL7378" s="5"/>
      <c r="BM7378" s="5"/>
      <c r="BN7378" s="5"/>
      <c r="BO7378" s="5"/>
      <c r="BP7378" s="1"/>
      <c r="BQ7378" s="1"/>
      <c r="BR7378" s="1"/>
      <c r="BS7378" s="1"/>
      <c r="BT7378" s="1"/>
      <c r="BU7378" s="4"/>
      <c r="BV7378" s="1"/>
      <c r="BW7378" s="3"/>
      <c r="BX7378" s="4"/>
      <c r="BY7378" s="5"/>
      <c r="BZ7378" s="5"/>
      <c r="CA7378" s="5"/>
      <c r="CB7378" s="5"/>
      <c r="CC7378" s="5"/>
      <c r="CD7378" s="43"/>
    </row>
    <row r="7379" spans="1:82" x14ac:dyDescent="0.25">
      <c r="A7379" s="8"/>
      <c r="B7379" s="5"/>
      <c r="C7379" s="5"/>
      <c r="D7379" s="5"/>
      <c r="E7379" s="5"/>
      <c r="F7379" s="94" t="str">
        <f t="shared" si="1159"/>
        <v/>
      </c>
      <c r="G7379" s="94" t="str">
        <f t="shared" si="1160"/>
        <v/>
      </c>
      <c r="H7379" s="127" t="str">
        <f>IF(A7379&lt;&gt;"",IF(MID(C7379,1,1)="c",$AS$26,IF(MID(C7379,1,1)="r",$AS$41,IF(MID(C7379,1,1)="p",#REF!,#REF!))),"")</f>
        <v/>
      </c>
      <c r="I7379" s="92" t="str">
        <f t="shared" si="1161"/>
        <v/>
      </c>
      <c r="J7379" s="92" t="str">
        <f t="shared" si="1162"/>
        <v/>
      </c>
      <c r="K7379" s="92" t="str">
        <f t="shared" si="1163"/>
        <v/>
      </c>
      <c r="L7379" s="92" t="str">
        <f t="shared" si="1164"/>
        <v/>
      </c>
      <c r="M7379" s="95" t="str">
        <f>IF(A7379&lt;&gt;"",IF(MID(C7379,1,1)="c",SigmaEpsConcrete(I7379,$AN$30:$AN$33,$AR$30:$AR$33,$AS$26,$AS$27,$AS$28,$AQ$20,$AU$19),""),"")</f>
        <v/>
      </c>
      <c r="N7379" s="95" t="str">
        <f>IF(A7379&lt;&gt;"",IF(MID(C7379,1,1)="r",SigmaEpsReinf(J7379,$AS$42:$AS$43,$AS$41,$AS$39,$AS$40,$AQ$38),""),"")</f>
        <v/>
      </c>
      <c r="Q7379" s="92" t="str">
        <f t="shared" si="1166"/>
        <v/>
      </c>
      <c r="R7379" s="92" t="str">
        <f t="shared" si="1167"/>
        <v/>
      </c>
      <c r="U7379" s="5"/>
      <c r="V7379" s="5"/>
      <c r="W7379" s="94" t="str">
        <f t="shared" si="1165"/>
        <v/>
      </c>
      <c r="X7379" s="94" t="str">
        <f t="shared" si="1168"/>
        <v/>
      </c>
      <c r="Y7379" s="5"/>
      <c r="BK7379" s="8"/>
      <c r="BL7379" s="5"/>
      <c r="BM7379" s="5"/>
      <c r="BN7379" s="5"/>
      <c r="BO7379" s="5"/>
      <c r="BP7379" s="1"/>
      <c r="BQ7379" s="1"/>
      <c r="BR7379" s="1"/>
      <c r="BS7379" s="1"/>
      <c r="BT7379" s="1"/>
      <c r="BU7379" s="4"/>
      <c r="BV7379" s="1"/>
      <c r="BW7379" s="3"/>
      <c r="BX7379" s="4"/>
      <c r="BY7379" s="5"/>
      <c r="BZ7379" s="5"/>
      <c r="CA7379" s="5"/>
      <c r="CB7379" s="5"/>
      <c r="CC7379" s="5"/>
      <c r="CD7379" s="43"/>
    </row>
    <row r="7380" spans="1:82" x14ac:dyDescent="0.25">
      <c r="A7380" s="8"/>
      <c r="B7380" s="5"/>
      <c r="C7380" s="5"/>
      <c r="D7380" s="5"/>
      <c r="E7380" s="5"/>
      <c r="F7380" s="94" t="str">
        <f t="shared" si="1159"/>
        <v/>
      </c>
      <c r="G7380" s="94" t="str">
        <f t="shared" si="1160"/>
        <v/>
      </c>
      <c r="H7380" s="127" t="str">
        <f>IF(A7380&lt;&gt;"",IF(MID(C7380,1,1)="c",$AS$26,IF(MID(C7380,1,1)="r",$AS$41,IF(MID(C7380,1,1)="p",#REF!,#REF!))),"")</f>
        <v/>
      </c>
      <c r="I7380" s="92" t="str">
        <f t="shared" si="1161"/>
        <v/>
      </c>
      <c r="J7380" s="92" t="str">
        <f t="shared" si="1162"/>
        <v/>
      </c>
      <c r="K7380" s="92" t="str">
        <f t="shared" si="1163"/>
        <v/>
      </c>
      <c r="L7380" s="92" t="str">
        <f t="shared" si="1164"/>
        <v/>
      </c>
      <c r="M7380" s="95" t="str">
        <f>IF(A7380&lt;&gt;"",IF(MID(C7380,1,1)="c",SigmaEpsConcrete(I7380,$AN$30:$AN$33,$AR$30:$AR$33,$AS$26,$AS$27,$AS$28,$AQ$20,$AU$19),""),"")</f>
        <v/>
      </c>
      <c r="N7380" s="95" t="str">
        <f>IF(A7380&lt;&gt;"",IF(MID(C7380,1,1)="r",SigmaEpsReinf(J7380,$AS$42:$AS$43,$AS$41,$AS$39,$AS$40,$AQ$38),""),"")</f>
        <v/>
      </c>
      <c r="Q7380" s="92" t="str">
        <f t="shared" si="1166"/>
        <v/>
      </c>
      <c r="R7380" s="92" t="str">
        <f t="shared" si="1167"/>
        <v/>
      </c>
      <c r="U7380" s="5"/>
      <c r="V7380" s="5"/>
      <c r="W7380" s="94" t="str">
        <f t="shared" si="1165"/>
        <v/>
      </c>
      <c r="X7380" s="94" t="str">
        <f t="shared" si="1168"/>
        <v/>
      </c>
      <c r="Y7380" s="5"/>
      <c r="BK7380" s="8"/>
      <c r="BL7380" s="5"/>
      <c r="BM7380" s="5"/>
      <c r="BN7380" s="5"/>
      <c r="BO7380" s="5"/>
      <c r="BP7380" s="1"/>
      <c r="BQ7380" s="1"/>
      <c r="BR7380" s="1"/>
      <c r="BS7380" s="1"/>
      <c r="BT7380" s="1"/>
      <c r="BU7380" s="4"/>
      <c r="BV7380" s="1"/>
      <c r="BW7380" s="3"/>
      <c r="BX7380" s="4"/>
      <c r="BY7380" s="5"/>
      <c r="BZ7380" s="5"/>
      <c r="CA7380" s="5"/>
      <c r="CB7380" s="5"/>
      <c r="CC7380" s="5"/>
      <c r="CD7380" s="43"/>
    </row>
    <row r="7381" spans="1:82" x14ac:dyDescent="0.25">
      <c r="A7381" s="8"/>
      <c r="B7381" s="5"/>
      <c r="C7381" s="5"/>
      <c r="D7381" s="5"/>
      <c r="E7381" s="5"/>
      <c r="F7381" s="94" t="str">
        <f t="shared" si="1159"/>
        <v/>
      </c>
      <c r="G7381" s="94" t="str">
        <f t="shared" si="1160"/>
        <v/>
      </c>
      <c r="H7381" s="127" t="str">
        <f>IF(A7381&lt;&gt;"",IF(MID(C7381,1,1)="c",$AS$26,IF(MID(C7381,1,1)="r",$AS$41,IF(MID(C7381,1,1)="p",#REF!,#REF!))),"")</f>
        <v/>
      </c>
      <c r="I7381" s="92" t="str">
        <f t="shared" si="1161"/>
        <v/>
      </c>
      <c r="J7381" s="92" t="str">
        <f t="shared" si="1162"/>
        <v/>
      </c>
      <c r="K7381" s="92" t="str">
        <f t="shared" si="1163"/>
        <v/>
      </c>
      <c r="L7381" s="92" t="str">
        <f t="shared" si="1164"/>
        <v/>
      </c>
      <c r="M7381" s="95" t="str">
        <f>IF(A7381&lt;&gt;"",IF(MID(C7381,1,1)="c",SigmaEpsConcrete(I7381,$AN$30:$AN$33,$AR$30:$AR$33,$AS$26,$AS$27,$AS$28,$AQ$20,$AU$19),""),"")</f>
        <v/>
      </c>
      <c r="N7381" s="95" t="str">
        <f>IF(A7381&lt;&gt;"",IF(MID(C7381,1,1)="r",SigmaEpsReinf(J7381,$AS$42:$AS$43,$AS$41,$AS$39,$AS$40,$AQ$38),""),"")</f>
        <v/>
      </c>
      <c r="Q7381" s="92" t="str">
        <f t="shared" si="1166"/>
        <v/>
      </c>
      <c r="R7381" s="92" t="str">
        <f t="shared" si="1167"/>
        <v/>
      </c>
      <c r="U7381" s="5"/>
      <c r="V7381" s="5"/>
      <c r="W7381" s="94" t="str">
        <f t="shared" si="1165"/>
        <v/>
      </c>
      <c r="X7381" s="94" t="str">
        <f t="shared" si="1168"/>
        <v/>
      </c>
      <c r="Y7381" s="5"/>
      <c r="BK7381" s="8"/>
      <c r="BL7381" s="5"/>
      <c r="BM7381" s="5"/>
      <c r="BN7381" s="5"/>
      <c r="BO7381" s="5"/>
      <c r="BP7381" s="1"/>
      <c r="BQ7381" s="1"/>
      <c r="BR7381" s="1"/>
      <c r="BS7381" s="1"/>
      <c r="BT7381" s="1"/>
      <c r="BU7381" s="4"/>
      <c r="BV7381" s="1"/>
      <c r="BW7381" s="3"/>
      <c r="BX7381" s="4"/>
      <c r="BY7381" s="5"/>
      <c r="BZ7381" s="5"/>
      <c r="CA7381" s="5"/>
      <c r="CB7381" s="5"/>
      <c r="CC7381" s="5"/>
      <c r="CD7381" s="43"/>
    </row>
    <row r="7382" spans="1:82" x14ac:dyDescent="0.25">
      <c r="A7382" s="8"/>
      <c r="B7382" s="5"/>
      <c r="C7382" s="5"/>
      <c r="D7382" s="5"/>
      <c r="E7382" s="5"/>
      <c r="F7382" s="94" t="str">
        <f t="shared" si="1159"/>
        <v/>
      </c>
      <c r="G7382" s="94" t="str">
        <f t="shared" si="1160"/>
        <v/>
      </c>
      <c r="H7382" s="127" t="str">
        <f>IF(A7382&lt;&gt;"",IF(MID(C7382,1,1)="c",$AS$26,IF(MID(C7382,1,1)="r",$AS$41,IF(MID(C7382,1,1)="p",#REF!,#REF!))),"")</f>
        <v/>
      </c>
      <c r="I7382" s="92" t="str">
        <f t="shared" si="1161"/>
        <v/>
      </c>
      <c r="J7382" s="92" t="str">
        <f t="shared" si="1162"/>
        <v/>
      </c>
      <c r="K7382" s="92" t="str">
        <f t="shared" si="1163"/>
        <v/>
      </c>
      <c r="L7382" s="92" t="str">
        <f t="shared" si="1164"/>
        <v/>
      </c>
      <c r="M7382" s="95" t="str">
        <f>IF(A7382&lt;&gt;"",IF(MID(C7382,1,1)="c",SigmaEpsConcrete(I7382,$AN$30:$AN$33,$AR$30:$AR$33,$AS$26,$AS$27,$AS$28,$AQ$20,$AU$19),""),"")</f>
        <v/>
      </c>
      <c r="N7382" s="95" t="str">
        <f>IF(A7382&lt;&gt;"",IF(MID(C7382,1,1)="r",SigmaEpsReinf(J7382,$AS$42:$AS$43,$AS$41,$AS$39,$AS$40,$AQ$38),""),"")</f>
        <v/>
      </c>
      <c r="Q7382" s="92" t="str">
        <f t="shared" si="1166"/>
        <v/>
      </c>
      <c r="R7382" s="92" t="str">
        <f t="shared" si="1167"/>
        <v/>
      </c>
      <c r="U7382" s="5"/>
      <c r="V7382" s="5"/>
      <c r="W7382" s="94" t="str">
        <f t="shared" si="1165"/>
        <v/>
      </c>
      <c r="X7382" s="94" t="str">
        <f t="shared" si="1168"/>
        <v/>
      </c>
      <c r="Y7382" s="5"/>
      <c r="BK7382" s="8"/>
      <c r="BL7382" s="5"/>
      <c r="BM7382" s="5"/>
      <c r="BN7382" s="5"/>
      <c r="BO7382" s="5"/>
      <c r="BP7382" s="1"/>
      <c r="BQ7382" s="1"/>
      <c r="BR7382" s="1"/>
      <c r="BS7382" s="1"/>
      <c r="BT7382" s="1"/>
      <c r="BU7382" s="4"/>
      <c r="BV7382" s="1"/>
      <c r="BW7382" s="3"/>
      <c r="BX7382" s="4"/>
      <c r="BY7382" s="5"/>
      <c r="BZ7382" s="5"/>
      <c r="CA7382" s="5"/>
      <c r="CB7382" s="5"/>
      <c r="CC7382" s="5"/>
      <c r="CD7382" s="43"/>
    </row>
    <row r="7383" spans="1:82" x14ac:dyDescent="0.25">
      <c r="A7383" s="8"/>
      <c r="B7383" s="5"/>
      <c r="C7383" s="5"/>
      <c r="D7383" s="5"/>
      <c r="E7383" s="5"/>
      <c r="F7383" s="94" t="str">
        <f t="shared" si="1159"/>
        <v/>
      </c>
      <c r="G7383" s="94" t="str">
        <f t="shared" si="1160"/>
        <v/>
      </c>
      <c r="H7383" s="127" t="str">
        <f>IF(A7383&lt;&gt;"",IF(MID(C7383,1,1)="c",$AS$26,IF(MID(C7383,1,1)="r",$AS$41,IF(MID(C7383,1,1)="p",#REF!,#REF!))),"")</f>
        <v/>
      </c>
      <c r="I7383" s="92" t="str">
        <f t="shared" si="1161"/>
        <v/>
      </c>
      <c r="J7383" s="92" t="str">
        <f t="shared" si="1162"/>
        <v/>
      </c>
      <c r="K7383" s="92" t="str">
        <f t="shared" si="1163"/>
        <v/>
      </c>
      <c r="L7383" s="92" t="str">
        <f t="shared" si="1164"/>
        <v/>
      </c>
      <c r="M7383" s="95" t="str">
        <f>IF(A7383&lt;&gt;"",IF(MID(C7383,1,1)="c",SigmaEpsConcrete(I7383,$AN$30:$AN$33,$AR$30:$AR$33,$AS$26,$AS$27,$AS$28,$AQ$20,$AU$19),""),"")</f>
        <v/>
      </c>
      <c r="N7383" s="95" t="str">
        <f>IF(A7383&lt;&gt;"",IF(MID(C7383,1,1)="r",SigmaEpsReinf(J7383,$AS$42:$AS$43,$AS$41,$AS$39,$AS$40,$AQ$38),""),"")</f>
        <v/>
      </c>
      <c r="Q7383" s="92" t="str">
        <f t="shared" si="1166"/>
        <v/>
      </c>
      <c r="R7383" s="92" t="str">
        <f t="shared" si="1167"/>
        <v/>
      </c>
      <c r="U7383" s="5"/>
      <c r="V7383" s="5"/>
      <c r="W7383" s="94" t="str">
        <f t="shared" si="1165"/>
        <v/>
      </c>
      <c r="X7383" s="94" t="str">
        <f t="shared" si="1168"/>
        <v/>
      </c>
      <c r="Y7383" s="5"/>
      <c r="BK7383" s="8"/>
      <c r="BL7383" s="5"/>
      <c r="BM7383" s="5"/>
      <c r="BN7383" s="5"/>
      <c r="BO7383" s="5"/>
      <c r="BP7383" s="1"/>
      <c r="BQ7383" s="1"/>
      <c r="BR7383" s="1"/>
      <c r="BS7383" s="1"/>
      <c r="BT7383" s="1"/>
      <c r="BU7383" s="4"/>
      <c r="BV7383" s="1"/>
      <c r="BW7383" s="3"/>
      <c r="BX7383" s="4"/>
      <c r="BY7383" s="5"/>
      <c r="BZ7383" s="5"/>
      <c r="CA7383" s="5"/>
      <c r="CB7383" s="5"/>
      <c r="CC7383" s="5"/>
      <c r="CD7383" s="43"/>
    </row>
    <row r="7384" spans="1:82" x14ac:dyDescent="0.25">
      <c r="A7384" s="8"/>
      <c r="B7384" s="5"/>
      <c r="C7384" s="5"/>
      <c r="D7384" s="5"/>
      <c r="E7384" s="5"/>
      <c r="F7384" s="94" t="str">
        <f t="shared" si="1159"/>
        <v/>
      </c>
      <c r="G7384" s="94" t="str">
        <f t="shared" si="1160"/>
        <v/>
      </c>
      <c r="H7384" s="127" t="str">
        <f>IF(A7384&lt;&gt;"",IF(MID(C7384,1,1)="c",$AS$26,IF(MID(C7384,1,1)="r",$AS$41,IF(MID(C7384,1,1)="p",#REF!,#REF!))),"")</f>
        <v/>
      </c>
      <c r="I7384" s="92" t="str">
        <f t="shared" si="1161"/>
        <v/>
      </c>
      <c r="J7384" s="92" t="str">
        <f t="shared" si="1162"/>
        <v/>
      </c>
      <c r="K7384" s="92" t="str">
        <f t="shared" si="1163"/>
        <v/>
      </c>
      <c r="L7384" s="92" t="str">
        <f t="shared" si="1164"/>
        <v/>
      </c>
      <c r="M7384" s="95" t="str">
        <f>IF(A7384&lt;&gt;"",IF(MID(C7384,1,1)="c",SigmaEpsConcrete(I7384,$AN$30:$AN$33,$AR$30:$AR$33,$AS$26,$AS$27,$AS$28,$AQ$20,$AU$19),""),"")</f>
        <v/>
      </c>
      <c r="N7384" s="95" t="str">
        <f>IF(A7384&lt;&gt;"",IF(MID(C7384,1,1)="r",SigmaEpsReinf(J7384,$AS$42:$AS$43,$AS$41,$AS$39,$AS$40,$AQ$38),""),"")</f>
        <v/>
      </c>
      <c r="Q7384" s="92" t="str">
        <f t="shared" si="1166"/>
        <v/>
      </c>
      <c r="R7384" s="92" t="str">
        <f t="shared" si="1167"/>
        <v/>
      </c>
      <c r="U7384" s="5"/>
      <c r="V7384" s="5"/>
      <c r="W7384" s="94" t="str">
        <f t="shared" si="1165"/>
        <v/>
      </c>
      <c r="X7384" s="94" t="str">
        <f t="shared" si="1168"/>
        <v/>
      </c>
      <c r="Y7384" s="5"/>
      <c r="BK7384" s="8"/>
      <c r="BL7384" s="5"/>
      <c r="BM7384" s="5"/>
      <c r="BN7384" s="5"/>
      <c r="BO7384" s="5"/>
      <c r="BP7384" s="1"/>
      <c r="BQ7384" s="1"/>
      <c r="BR7384" s="1"/>
      <c r="BS7384" s="1"/>
      <c r="BT7384" s="1"/>
      <c r="BU7384" s="4"/>
      <c r="BV7384" s="1"/>
      <c r="BW7384" s="3"/>
      <c r="BX7384" s="4"/>
      <c r="BY7384" s="5"/>
      <c r="BZ7384" s="5"/>
      <c r="CA7384" s="5"/>
      <c r="CB7384" s="5"/>
      <c r="CC7384" s="5"/>
      <c r="CD7384" s="43"/>
    </row>
    <row r="7385" spans="1:82" x14ac:dyDescent="0.25">
      <c r="A7385" s="8"/>
      <c r="B7385" s="5"/>
      <c r="C7385" s="5"/>
      <c r="D7385" s="5"/>
      <c r="E7385" s="5"/>
      <c r="F7385" s="94" t="str">
        <f t="shared" si="1159"/>
        <v/>
      </c>
      <c r="G7385" s="94" t="str">
        <f t="shared" si="1160"/>
        <v/>
      </c>
      <c r="H7385" s="127" t="str">
        <f>IF(A7385&lt;&gt;"",IF(MID(C7385,1,1)="c",$AS$26,IF(MID(C7385,1,1)="r",$AS$41,IF(MID(C7385,1,1)="p",#REF!,#REF!))),"")</f>
        <v/>
      </c>
      <c r="I7385" s="92" t="str">
        <f t="shared" si="1161"/>
        <v/>
      </c>
      <c r="J7385" s="92" t="str">
        <f t="shared" si="1162"/>
        <v/>
      </c>
      <c r="K7385" s="92" t="str">
        <f t="shared" si="1163"/>
        <v/>
      </c>
      <c r="L7385" s="92" t="str">
        <f t="shared" si="1164"/>
        <v/>
      </c>
      <c r="M7385" s="95" t="str">
        <f>IF(A7385&lt;&gt;"",IF(MID(C7385,1,1)="c",SigmaEpsConcrete(I7385,$AN$30:$AN$33,$AR$30:$AR$33,$AS$26,$AS$27,$AS$28,$AQ$20,$AU$19),""),"")</f>
        <v/>
      </c>
      <c r="N7385" s="95" t="str">
        <f>IF(A7385&lt;&gt;"",IF(MID(C7385,1,1)="r",SigmaEpsReinf(J7385,$AS$42:$AS$43,$AS$41,$AS$39,$AS$40,$AQ$38),""),"")</f>
        <v/>
      </c>
      <c r="Q7385" s="92" t="str">
        <f t="shared" si="1166"/>
        <v/>
      </c>
      <c r="R7385" s="92" t="str">
        <f t="shared" si="1167"/>
        <v/>
      </c>
      <c r="U7385" s="5"/>
      <c r="V7385" s="5"/>
      <c r="W7385" s="94" t="str">
        <f t="shared" si="1165"/>
        <v/>
      </c>
      <c r="X7385" s="94" t="str">
        <f t="shared" si="1168"/>
        <v/>
      </c>
      <c r="Y7385" s="5"/>
      <c r="BK7385" s="8"/>
      <c r="BL7385" s="5"/>
      <c r="BM7385" s="5"/>
      <c r="BN7385" s="5"/>
      <c r="BO7385" s="5"/>
      <c r="BP7385" s="1"/>
      <c r="BQ7385" s="1"/>
      <c r="BR7385" s="1"/>
      <c r="BS7385" s="1"/>
      <c r="BT7385" s="1"/>
      <c r="BU7385" s="4"/>
      <c r="BV7385" s="1"/>
      <c r="BW7385" s="3"/>
      <c r="BX7385" s="4"/>
      <c r="BY7385" s="5"/>
      <c r="BZ7385" s="5"/>
      <c r="CA7385" s="5"/>
      <c r="CB7385" s="5"/>
      <c r="CC7385" s="5"/>
      <c r="CD7385" s="43"/>
    </row>
    <row r="7386" spans="1:82" x14ac:dyDescent="0.25">
      <c r="A7386" s="8"/>
      <c r="B7386" s="5"/>
      <c r="C7386" s="5"/>
      <c r="D7386" s="5"/>
      <c r="E7386" s="5"/>
      <c r="F7386" s="94" t="str">
        <f t="shared" si="1159"/>
        <v/>
      </c>
      <c r="G7386" s="94" t="str">
        <f t="shared" si="1160"/>
        <v/>
      </c>
      <c r="H7386" s="127" t="str">
        <f>IF(A7386&lt;&gt;"",IF(MID(C7386,1,1)="c",$AS$26,IF(MID(C7386,1,1)="r",$AS$41,IF(MID(C7386,1,1)="p",#REF!,#REF!))),"")</f>
        <v/>
      </c>
      <c r="I7386" s="92" t="str">
        <f t="shared" si="1161"/>
        <v/>
      </c>
      <c r="J7386" s="92" t="str">
        <f t="shared" si="1162"/>
        <v/>
      </c>
      <c r="K7386" s="92" t="str">
        <f t="shared" si="1163"/>
        <v/>
      </c>
      <c r="L7386" s="92" t="str">
        <f t="shared" si="1164"/>
        <v/>
      </c>
      <c r="M7386" s="95" t="str">
        <f>IF(A7386&lt;&gt;"",IF(MID(C7386,1,1)="c",SigmaEpsConcrete(I7386,$AN$30:$AN$33,$AR$30:$AR$33,$AS$26,$AS$27,$AS$28,$AQ$20,$AU$19),""),"")</f>
        <v/>
      </c>
      <c r="N7386" s="95" t="str">
        <f>IF(A7386&lt;&gt;"",IF(MID(C7386,1,1)="r",SigmaEpsReinf(J7386,$AS$42:$AS$43,$AS$41,$AS$39,$AS$40,$AQ$38),""),"")</f>
        <v/>
      </c>
      <c r="Q7386" s="92" t="str">
        <f t="shared" si="1166"/>
        <v/>
      </c>
      <c r="R7386" s="92" t="str">
        <f t="shared" si="1167"/>
        <v/>
      </c>
      <c r="U7386" s="5"/>
      <c r="V7386" s="5"/>
      <c r="W7386" s="94" t="str">
        <f t="shared" si="1165"/>
        <v/>
      </c>
      <c r="X7386" s="94" t="str">
        <f t="shared" si="1168"/>
        <v/>
      </c>
      <c r="Y7386" s="5"/>
      <c r="BK7386" s="8"/>
      <c r="BL7386" s="5"/>
      <c r="BM7386" s="5"/>
      <c r="BN7386" s="5"/>
      <c r="BO7386" s="5"/>
      <c r="BP7386" s="1"/>
      <c r="BQ7386" s="1"/>
      <c r="BR7386" s="1"/>
      <c r="BS7386" s="1"/>
      <c r="BT7386" s="1"/>
      <c r="BU7386" s="4"/>
      <c r="BV7386" s="1"/>
      <c r="BW7386" s="3"/>
      <c r="BX7386" s="4"/>
      <c r="BY7386" s="5"/>
      <c r="BZ7386" s="5"/>
      <c r="CA7386" s="5"/>
      <c r="CB7386" s="5"/>
      <c r="CC7386" s="5"/>
      <c r="CD7386" s="43"/>
    </row>
    <row r="7387" spans="1:82" x14ac:dyDescent="0.25">
      <c r="A7387" s="8"/>
      <c r="B7387" s="5"/>
      <c r="C7387" s="5"/>
      <c r="D7387" s="5"/>
      <c r="E7387" s="5"/>
      <c r="F7387" s="94" t="str">
        <f t="shared" si="1159"/>
        <v/>
      </c>
      <c r="G7387" s="94" t="str">
        <f t="shared" si="1160"/>
        <v/>
      </c>
      <c r="H7387" s="127" t="str">
        <f>IF(A7387&lt;&gt;"",IF(MID(C7387,1,1)="c",$AS$26,IF(MID(C7387,1,1)="r",$AS$41,IF(MID(C7387,1,1)="p",#REF!,#REF!))),"")</f>
        <v/>
      </c>
      <c r="I7387" s="92" t="str">
        <f t="shared" si="1161"/>
        <v/>
      </c>
      <c r="J7387" s="92" t="str">
        <f t="shared" si="1162"/>
        <v/>
      </c>
      <c r="K7387" s="92" t="str">
        <f t="shared" si="1163"/>
        <v/>
      </c>
      <c r="L7387" s="92" t="str">
        <f t="shared" si="1164"/>
        <v/>
      </c>
      <c r="M7387" s="95" t="str">
        <f>IF(A7387&lt;&gt;"",IF(MID(C7387,1,1)="c",SigmaEpsConcrete(I7387,$AN$30:$AN$33,$AR$30:$AR$33,$AS$26,$AS$27,$AS$28,$AQ$20,$AU$19),""),"")</f>
        <v/>
      </c>
      <c r="N7387" s="95" t="str">
        <f>IF(A7387&lt;&gt;"",IF(MID(C7387,1,1)="r",SigmaEpsReinf(J7387,$AS$42:$AS$43,$AS$41,$AS$39,$AS$40,$AQ$38),""),"")</f>
        <v/>
      </c>
      <c r="Q7387" s="92" t="str">
        <f t="shared" si="1166"/>
        <v/>
      </c>
      <c r="R7387" s="92" t="str">
        <f t="shared" si="1167"/>
        <v/>
      </c>
      <c r="U7387" s="5"/>
      <c r="V7387" s="5"/>
      <c r="W7387" s="94" t="str">
        <f t="shared" si="1165"/>
        <v/>
      </c>
      <c r="X7387" s="94" t="str">
        <f t="shared" si="1168"/>
        <v/>
      </c>
      <c r="Y7387" s="5"/>
      <c r="BK7387" s="8"/>
      <c r="BL7387" s="5"/>
      <c r="BM7387" s="5"/>
      <c r="BN7387" s="5"/>
      <c r="BO7387" s="5"/>
      <c r="BP7387" s="1"/>
      <c r="BQ7387" s="1"/>
      <c r="BR7387" s="1"/>
      <c r="BS7387" s="1"/>
      <c r="BT7387" s="1"/>
      <c r="BU7387" s="4"/>
      <c r="BV7387" s="1"/>
      <c r="BW7387" s="3"/>
      <c r="BX7387" s="4"/>
      <c r="BY7387" s="5"/>
      <c r="BZ7387" s="5"/>
      <c r="CA7387" s="5"/>
      <c r="CB7387" s="5"/>
      <c r="CC7387" s="5"/>
      <c r="CD7387" s="43"/>
    </row>
    <row r="7388" spans="1:82" x14ac:dyDescent="0.25">
      <c r="A7388" s="8"/>
      <c r="B7388" s="5"/>
      <c r="C7388" s="5"/>
      <c r="D7388" s="5"/>
      <c r="E7388" s="5"/>
      <c r="F7388" s="94" t="str">
        <f t="shared" si="1159"/>
        <v/>
      </c>
      <c r="G7388" s="94" t="str">
        <f t="shared" si="1160"/>
        <v/>
      </c>
      <c r="H7388" s="127" t="str">
        <f>IF(A7388&lt;&gt;"",IF(MID(C7388,1,1)="c",$AS$26,IF(MID(C7388,1,1)="r",$AS$41,IF(MID(C7388,1,1)="p",#REF!,#REF!))),"")</f>
        <v/>
      </c>
      <c r="I7388" s="92" t="str">
        <f t="shared" si="1161"/>
        <v/>
      </c>
      <c r="J7388" s="92" t="str">
        <f t="shared" si="1162"/>
        <v/>
      </c>
      <c r="K7388" s="92" t="str">
        <f t="shared" si="1163"/>
        <v/>
      </c>
      <c r="L7388" s="92" t="str">
        <f t="shared" si="1164"/>
        <v/>
      </c>
      <c r="M7388" s="95" t="str">
        <f>IF(A7388&lt;&gt;"",IF(MID(C7388,1,1)="c",SigmaEpsConcrete(I7388,$AN$30:$AN$33,$AR$30:$AR$33,$AS$26,$AS$27,$AS$28,$AQ$20,$AU$19),""),"")</f>
        <v/>
      </c>
      <c r="N7388" s="95" t="str">
        <f>IF(A7388&lt;&gt;"",IF(MID(C7388,1,1)="r",SigmaEpsReinf(J7388,$AS$42:$AS$43,$AS$41,$AS$39,$AS$40,$AQ$38),""),"")</f>
        <v/>
      </c>
      <c r="Q7388" s="92" t="str">
        <f t="shared" si="1166"/>
        <v/>
      </c>
      <c r="R7388" s="92" t="str">
        <f t="shared" si="1167"/>
        <v/>
      </c>
      <c r="U7388" s="5"/>
      <c r="V7388" s="5"/>
      <c r="W7388" s="94" t="str">
        <f t="shared" si="1165"/>
        <v/>
      </c>
      <c r="X7388" s="94" t="str">
        <f t="shared" si="1168"/>
        <v/>
      </c>
      <c r="Y7388" s="5"/>
      <c r="BK7388" s="8"/>
      <c r="BL7388" s="5"/>
      <c r="BM7388" s="5"/>
      <c r="BN7388" s="5"/>
      <c r="BO7388" s="5"/>
      <c r="BP7388" s="1"/>
      <c r="BQ7388" s="1"/>
      <c r="BR7388" s="1"/>
      <c r="BS7388" s="1"/>
      <c r="BT7388" s="1"/>
      <c r="BU7388" s="4"/>
      <c r="BV7388" s="1"/>
      <c r="BW7388" s="3"/>
      <c r="BX7388" s="4"/>
      <c r="BY7388" s="5"/>
      <c r="BZ7388" s="5"/>
      <c r="CA7388" s="5"/>
      <c r="CB7388" s="5"/>
      <c r="CC7388" s="5"/>
      <c r="CD7388" s="43"/>
    </row>
    <row r="7389" spans="1:82" x14ac:dyDescent="0.25">
      <c r="A7389" s="8"/>
      <c r="B7389" s="5"/>
      <c r="C7389" s="5"/>
      <c r="D7389" s="5"/>
      <c r="E7389" s="5"/>
      <c r="F7389" s="94" t="str">
        <f t="shared" si="1159"/>
        <v/>
      </c>
      <c r="G7389" s="94" t="str">
        <f t="shared" si="1160"/>
        <v/>
      </c>
      <c r="H7389" s="127" t="str">
        <f>IF(A7389&lt;&gt;"",IF(MID(C7389,1,1)="c",$AS$26,IF(MID(C7389,1,1)="r",$AS$41,IF(MID(C7389,1,1)="p",#REF!,#REF!))),"")</f>
        <v/>
      </c>
      <c r="I7389" s="92" t="str">
        <f t="shared" si="1161"/>
        <v/>
      </c>
      <c r="J7389" s="92" t="str">
        <f t="shared" si="1162"/>
        <v/>
      </c>
      <c r="K7389" s="92" t="str">
        <f t="shared" si="1163"/>
        <v/>
      </c>
      <c r="L7389" s="92" t="str">
        <f t="shared" si="1164"/>
        <v/>
      </c>
      <c r="M7389" s="95" t="str">
        <f>IF(A7389&lt;&gt;"",IF(MID(C7389,1,1)="c",SigmaEpsConcrete(I7389,$AN$30:$AN$33,$AR$30:$AR$33,$AS$26,$AS$27,$AS$28,$AQ$20,$AU$19),""),"")</f>
        <v/>
      </c>
      <c r="N7389" s="95" t="str">
        <f>IF(A7389&lt;&gt;"",IF(MID(C7389,1,1)="r",SigmaEpsReinf(J7389,$AS$42:$AS$43,$AS$41,$AS$39,$AS$40,$AQ$38),""),"")</f>
        <v/>
      </c>
      <c r="Q7389" s="92" t="str">
        <f t="shared" si="1166"/>
        <v/>
      </c>
      <c r="R7389" s="92" t="str">
        <f t="shared" si="1167"/>
        <v/>
      </c>
      <c r="U7389" s="5"/>
      <c r="V7389" s="5"/>
      <c r="W7389" s="94" t="str">
        <f t="shared" si="1165"/>
        <v/>
      </c>
      <c r="X7389" s="94" t="str">
        <f t="shared" si="1168"/>
        <v/>
      </c>
      <c r="Y7389" s="5"/>
      <c r="BK7389" s="8"/>
      <c r="BL7389" s="5"/>
      <c r="BM7389" s="5"/>
      <c r="BN7389" s="5"/>
      <c r="BO7389" s="5"/>
      <c r="BP7389" s="1"/>
      <c r="BQ7389" s="1"/>
      <c r="BR7389" s="1"/>
      <c r="BS7389" s="1"/>
      <c r="BT7389" s="1"/>
      <c r="BU7389" s="4"/>
      <c r="BV7389" s="1"/>
      <c r="BW7389" s="3"/>
      <c r="BX7389" s="4"/>
      <c r="BY7389" s="5"/>
      <c r="BZ7389" s="5"/>
      <c r="CA7389" s="5"/>
      <c r="CB7389" s="5"/>
      <c r="CC7389" s="5"/>
      <c r="CD7389" s="43"/>
    </row>
    <row r="7390" spans="1:82" x14ac:dyDescent="0.25">
      <c r="A7390" s="8"/>
      <c r="B7390" s="5"/>
      <c r="C7390" s="5"/>
      <c r="D7390" s="5"/>
      <c r="E7390" s="5"/>
      <c r="F7390" s="94" t="str">
        <f t="shared" si="1159"/>
        <v/>
      </c>
      <c r="G7390" s="94" t="str">
        <f t="shared" si="1160"/>
        <v/>
      </c>
      <c r="H7390" s="127" t="str">
        <f>IF(A7390&lt;&gt;"",IF(MID(C7390,1,1)="c",$AS$26,IF(MID(C7390,1,1)="r",$AS$41,IF(MID(C7390,1,1)="p",#REF!,#REF!))),"")</f>
        <v/>
      </c>
      <c r="I7390" s="92" t="str">
        <f t="shared" si="1161"/>
        <v/>
      </c>
      <c r="J7390" s="92" t="str">
        <f t="shared" si="1162"/>
        <v/>
      </c>
      <c r="K7390" s="92" t="str">
        <f t="shared" si="1163"/>
        <v/>
      </c>
      <c r="L7390" s="92" t="str">
        <f t="shared" si="1164"/>
        <v/>
      </c>
      <c r="M7390" s="95" t="str">
        <f>IF(A7390&lt;&gt;"",IF(MID(C7390,1,1)="c",SigmaEpsConcrete(I7390,$AN$30:$AN$33,$AR$30:$AR$33,$AS$26,$AS$27,$AS$28,$AQ$20,$AU$19),""),"")</f>
        <v/>
      </c>
      <c r="N7390" s="95" t="str">
        <f>IF(A7390&lt;&gt;"",IF(MID(C7390,1,1)="r",SigmaEpsReinf(J7390,$AS$42:$AS$43,$AS$41,$AS$39,$AS$40,$AQ$38),""),"")</f>
        <v/>
      </c>
      <c r="Q7390" s="92" t="str">
        <f t="shared" si="1166"/>
        <v/>
      </c>
      <c r="R7390" s="92" t="str">
        <f t="shared" si="1167"/>
        <v/>
      </c>
      <c r="U7390" s="5"/>
      <c r="V7390" s="5"/>
      <c r="W7390" s="94" t="str">
        <f t="shared" si="1165"/>
        <v/>
      </c>
      <c r="X7390" s="94" t="str">
        <f t="shared" si="1168"/>
        <v/>
      </c>
      <c r="Y7390" s="5"/>
      <c r="BK7390" s="8"/>
      <c r="BL7390" s="5"/>
      <c r="BM7390" s="5"/>
      <c r="BN7390" s="5"/>
      <c r="BO7390" s="5"/>
      <c r="BP7390" s="1"/>
      <c r="BQ7390" s="1"/>
      <c r="BR7390" s="1"/>
      <c r="BS7390" s="1"/>
      <c r="BT7390" s="1"/>
      <c r="BU7390" s="4"/>
      <c r="BV7390" s="1"/>
      <c r="BW7390" s="3"/>
      <c r="BX7390" s="4"/>
      <c r="BY7390" s="5"/>
      <c r="BZ7390" s="5"/>
      <c r="CA7390" s="5"/>
      <c r="CB7390" s="5"/>
      <c r="CC7390" s="5"/>
      <c r="CD7390" s="43"/>
    </row>
    <row r="7391" spans="1:82" x14ac:dyDescent="0.25">
      <c r="A7391" s="8"/>
      <c r="B7391" s="5"/>
      <c r="C7391" s="5"/>
      <c r="D7391" s="5"/>
      <c r="E7391" s="5"/>
      <c r="F7391" s="94" t="str">
        <f t="shared" si="1159"/>
        <v/>
      </c>
      <c r="G7391" s="94" t="str">
        <f t="shared" si="1160"/>
        <v/>
      </c>
      <c r="H7391" s="127" t="str">
        <f>IF(A7391&lt;&gt;"",IF(MID(C7391,1,1)="c",$AS$26,IF(MID(C7391,1,1)="r",$AS$41,IF(MID(C7391,1,1)="p",#REF!,#REF!))),"")</f>
        <v/>
      </c>
      <c r="I7391" s="92" t="str">
        <f t="shared" si="1161"/>
        <v/>
      </c>
      <c r="J7391" s="92" t="str">
        <f t="shared" si="1162"/>
        <v/>
      </c>
      <c r="K7391" s="92" t="str">
        <f t="shared" si="1163"/>
        <v/>
      </c>
      <c r="L7391" s="92" t="str">
        <f t="shared" si="1164"/>
        <v/>
      </c>
      <c r="M7391" s="95" t="str">
        <f>IF(A7391&lt;&gt;"",IF(MID(C7391,1,1)="c",SigmaEpsConcrete(I7391,$AN$30:$AN$33,$AR$30:$AR$33,$AS$26,$AS$27,$AS$28,$AQ$20,$AU$19),""),"")</f>
        <v/>
      </c>
      <c r="N7391" s="95" t="str">
        <f>IF(A7391&lt;&gt;"",IF(MID(C7391,1,1)="r",SigmaEpsReinf(J7391,$AS$42:$AS$43,$AS$41,$AS$39,$AS$40,$AQ$38),""),"")</f>
        <v/>
      </c>
      <c r="Q7391" s="92" t="str">
        <f t="shared" si="1166"/>
        <v/>
      </c>
      <c r="R7391" s="92" t="str">
        <f t="shared" si="1167"/>
        <v/>
      </c>
      <c r="U7391" s="5"/>
      <c r="V7391" s="5"/>
      <c r="W7391" s="94" t="str">
        <f t="shared" si="1165"/>
        <v/>
      </c>
      <c r="X7391" s="94" t="str">
        <f t="shared" si="1168"/>
        <v/>
      </c>
      <c r="Y7391" s="5"/>
      <c r="BK7391" s="8"/>
      <c r="BL7391" s="5"/>
      <c r="BM7391" s="5"/>
      <c r="BN7391" s="5"/>
      <c r="BO7391" s="5"/>
      <c r="BP7391" s="1"/>
      <c r="BQ7391" s="1"/>
      <c r="BR7391" s="1"/>
      <c r="BS7391" s="1"/>
      <c r="BT7391" s="1"/>
      <c r="BU7391" s="4"/>
      <c r="BV7391" s="1"/>
      <c r="BW7391" s="3"/>
      <c r="BX7391" s="4"/>
      <c r="BY7391" s="5"/>
      <c r="BZ7391" s="5"/>
      <c r="CA7391" s="5"/>
      <c r="CB7391" s="5"/>
      <c r="CC7391" s="5"/>
      <c r="CD7391" s="43"/>
    </row>
    <row r="7392" spans="1:82" x14ac:dyDescent="0.25">
      <c r="A7392" s="8"/>
      <c r="B7392" s="5"/>
      <c r="C7392" s="5"/>
      <c r="D7392" s="5"/>
      <c r="E7392" s="5"/>
      <c r="F7392" s="94" t="str">
        <f t="shared" si="1159"/>
        <v/>
      </c>
      <c r="G7392" s="94" t="str">
        <f t="shared" si="1160"/>
        <v/>
      </c>
      <c r="H7392" s="127" t="str">
        <f>IF(A7392&lt;&gt;"",IF(MID(C7392,1,1)="c",$AS$26,IF(MID(C7392,1,1)="r",$AS$41,IF(MID(C7392,1,1)="p",#REF!,#REF!))),"")</f>
        <v/>
      </c>
      <c r="I7392" s="92" t="str">
        <f t="shared" si="1161"/>
        <v/>
      </c>
      <c r="J7392" s="92" t="str">
        <f t="shared" si="1162"/>
        <v/>
      </c>
      <c r="K7392" s="92" t="str">
        <f t="shared" si="1163"/>
        <v/>
      </c>
      <c r="L7392" s="92" t="str">
        <f t="shared" si="1164"/>
        <v/>
      </c>
      <c r="M7392" s="95" t="str">
        <f>IF(A7392&lt;&gt;"",IF(MID(C7392,1,1)="c",SigmaEpsConcrete(I7392,$AN$30:$AN$33,$AR$30:$AR$33,$AS$26,$AS$27,$AS$28,$AQ$20,$AU$19),""),"")</f>
        <v/>
      </c>
      <c r="N7392" s="95" t="str">
        <f>IF(A7392&lt;&gt;"",IF(MID(C7392,1,1)="r",SigmaEpsReinf(J7392,$AS$42:$AS$43,$AS$41,$AS$39,$AS$40,$AQ$38),""),"")</f>
        <v/>
      </c>
      <c r="Q7392" s="92" t="str">
        <f t="shared" si="1166"/>
        <v/>
      </c>
      <c r="R7392" s="92" t="str">
        <f t="shared" si="1167"/>
        <v/>
      </c>
      <c r="U7392" s="5"/>
      <c r="V7392" s="5"/>
      <c r="W7392" s="94" t="str">
        <f t="shared" si="1165"/>
        <v/>
      </c>
      <c r="X7392" s="94" t="str">
        <f t="shared" si="1168"/>
        <v/>
      </c>
      <c r="Y7392" s="5"/>
      <c r="BK7392" s="8"/>
      <c r="BL7392" s="5"/>
      <c r="BM7392" s="5"/>
      <c r="BN7392" s="5"/>
      <c r="BO7392" s="5"/>
      <c r="BP7392" s="1"/>
      <c r="BQ7392" s="1"/>
      <c r="BR7392" s="1"/>
      <c r="BS7392" s="1"/>
      <c r="BT7392" s="1"/>
      <c r="BU7392" s="4"/>
      <c r="BV7392" s="1"/>
      <c r="BW7392" s="3"/>
      <c r="BX7392" s="4"/>
      <c r="BY7392" s="5"/>
      <c r="BZ7392" s="5"/>
      <c r="CA7392" s="5"/>
      <c r="CB7392" s="5"/>
      <c r="CC7392" s="5"/>
      <c r="CD7392" s="43"/>
    </row>
    <row r="7393" spans="1:82" x14ac:dyDescent="0.25">
      <c r="A7393" s="8"/>
      <c r="B7393" s="5"/>
      <c r="C7393" s="5"/>
      <c r="D7393" s="5"/>
      <c r="E7393" s="5"/>
      <c r="F7393" s="94" t="str">
        <f t="shared" si="1159"/>
        <v/>
      </c>
      <c r="G7393" s="94" t="str">
        <f t="shared" si="1160"/>
        <v/>
      </c>
      <c r="H7393" s="127" t="str">
        <f>IF(A7393&lt;&gt;"",IF(MID(C7393,1,1)="c",$AS$26,IF(MID(C7393,1,1)="r",$AS$41,IF(MID(C7393,1,1)="p",#REF!,#REF!))),"")</f>
        <v/>
      </c>
      <c r="I7393" s="92" t="str">
        <f t="shared" si="1161"/>
        <v/>
      </c>
      <c r="J7393" s="92" t="str">
        <f t="shared" si="1162"/>
        <v/>
      </c>
      <c r="K7393" s="92" t="str">
        <f t="shared" si="1163"/>
        <v/>
      </c>
      <c r="L7393" s="92" t="str">
        <f t="shared" si="1164"/>
        <v/>
      </c>
      <c r="M7393" s="95" t="str">
        <f>IF(A7393&lt;&gt;"",IF(MID(C7393,1,1)="c",SigmaEpsConcrete(I7393,$AN$30:$AN$33,$AR$30:$AR$33,$AS$26,$AS$27,$AS$28,$AQ$20,$AU$19),""),"")</f>
        <v/>
      </c>
      <c r="N7393" s="95" t="str">
        <f>IF(A7393&lt;&gt;"",IF(MID(C7393,1,1)="r",SigmaEpsReinf(J7393,$AS$42:$AS$43,$AS$41,$AS$39,$AS$40,$AQ$38),""),"")</f>
        <v/>
      </c>
      <c r="Q7393" s="92" t="str">
        <f t="shared" si="1166"/>
        <v/>
      </c>
      <c r="R7393" s="92" t="str">
        <f t="shared" si="1167"/>
        <v/>
      </c>
      <c r="U7393" s="5"/>
      <c r="V7393" s="5"/>
      <c r="W7393" s="94" t="str">
        <f t="shared" si="1165"/>
        <v/>
      </c>
      <c r="X7393" s="94" t="str">
        <f t="shared" si="1168"/>
        <v/>
      </c>
      <c r="Y7393" s="5"/>
      <c r="BK7393" s="8"/>
      <c r="BL7393" s="5"/>
      <c r="BM7393" s="5"/>
      <c r="BN7393" s="5"/>
      <c r="BO7393" s="5"/>
      <c r="BP7393" s="1"/>
      <c r="BQ7393" s="1"/>
      <c r="BR7393" s="1"/>
      <c r="BS7393" s="1"/>
      <c r="BT7393" s="1"/>
      <c r="BU7393" s="4"/>
      <c r="BV7393" s="1"/>
      <c r="BW7393" s="3"/>
      <c r="BX7393" s="4"/>
      <c r="BY7393" s="5"/>
      <c r="BZ7393" s="5"/>
      <c r="CA7393" s="5"/>
      <c r="CB7393" s="5"/>
      <c r="CC7393" s="5"/>
      <c r="CD7393" s="43"/>
    </row>
    <row r="7394" spans="1:82" x14ac:dyDescent="0.25">
      <c r="A7394" s="8"/>
      <c r="B7394" s="5"/>
      <c r="C7394" s="5"/>
      <c r="D7394" s="5"/>
      <c r="E7394" s="5"/>
      <c r="F7394" s="94" t="str">
        <f t="shared" si="1159"/>
        <v/>
      </c>
      <c r="G7394" s="94" t="str">
        <f t="shared" si="1160"/>
        <v/>
      </c>
      <c r="H7394" s="127" t="str">
        <f>IF(A7394&lt;&gt;"",IF(MID(C7394,1,1)="c",$AS$26,IF(MID(C7394,1,1)="r",$AS$41,IF(MID(C7394,1,1)="p",#REF!,#REF!))),"")</f>
        <v/>
      </c>
      <c r="I7394" s="92" t="str">
        <f t="shared" si="1161"/>
        <v/>
      </c>
      <c r="J7394" s="92" t="str">
        <f t="shared" si="1162"/>
        <v/>
      </c>
      <c r="K7394" s="92" t="str">
        <f t="shared" si="1163"/>
        <v/>
      </c>
      <c r="L7394" s="92" t="str">
        <f t="shared" si="1164"/>
        <v/>
      </c>
      <c r="M7394" s="95" t="str">
        <f>IF(A7394&lt;&gt;"",IF(MID(C7394,1,1)="c",SigmaEpsConcrete(I7394,$AN$30:$AN$33,$AR$30:$AR$33,$AS$26,$AS$27,$AS$28,$AQ$20,$AU$19),""),"")</f>
        <v/>
      </c>
      <c r="N7394" s="95" t="str">
        <f>IF(A7394&lt;&gt;"",IF(MID(C7394,1,1)="r",SigmaEpsReinf(J7394,$AS$42:$AS$43,$AS$41,$AS$39,$AS$40,$AQ$38),""),"")</f>
        <v/>
      </c>
      <c r="Q7394" s="92" t="str">
        <f t="shared" si="1166"/>
        <v/>
      </c>
      <c r="R7394" s="92" t="str">
        <f t="shared" si="1167"/>
        <v/>
      </c>
      <c r="U7394" s="5"/>
      <c r="V7394" s="5"/>
      <c r="W7394" s="94" t="str">
        <f t="shared" si="1165"/>
        <v/>
      </c>
      <c r="X7394" s="94" t="str">
        <f t="shared" si="1168"/>
        <v/>
      </c>
      <c r="Y7394" s="5"/>
      <c r="BK7394" s="8"/>
      <c r="BL7394" s="5"/>
      <c r="BM7394" s="5"/>
      <c r="BN7394" s="5"/>
      <c r="BO7394" s="5"/>
      <c r="BP7394" s="1"/>
      <c r="BQ7394" s="1"/>
      <c r="BR7394" s="1"/>
      <c r="BS7394" s="1"/>
      <c r="BT7394" s="1"/>
      <c r="BU7394" s="4"/>
      <c r="BV7394" s="1"/>
      <c r="BW7394" s="3"/>
      <c r="BX7394" s="4"/>
      <c r="BY7394" s="5"/>
      <c r="BZ7394" s="5"/>
      <c r="CA7394" s="5"/>
      <c r="CB7394" s="5"/>
      <c r="CC7394" s="5"/>
      <c r="CD7394" s="43"/>
    </row>
    <row r="7395" spans="1:82" x14ac:dyDescent="0.25">
      <c r="A7395" s="8"/>
      <c r="B7395" s="5"/>
      <c r="C7395" s="5"/>
      <c r="D7395" s="5"/>
      <c r="E7395" s="5"/>
      <c r="F7395" s="94" t="str">
        <f t="shared" si="1159"/>
        <v/>
      </c>
      <c r="G7395" s="94" t="str">
        <f t="shared" si="1160"/>
        <v/>
      </c>
      <c r="H7395" s="127" t="str">
        <f>IF(A7395&lt;&gt;"",IF(MID(C7395,1,1)="c",$AS$26,IF(MID(C7395,1,1)="r",$AS$41,IF(MID(C7395,1,1)="p",#REF!,#REF!))),"")</f>
        <v/>
      </c>
      <c r="I7395" s="92" t="str">
        <f t="shared" si="1161"/>
        <v/>
      </c>
      <c r="J7395" s="92" t="str">
        <f t="shared" si="1162"/>
        <v/>
      </c>
      <c r="K7395" s="92" t="str">
        <f t="shared" si="1163"/>
        <v/>
      </c>
      <c r="L7395" s="92" t="str">
        <f t="shared" si="1164"/>
        <v/>
      </c>
      <c r="M7395" s="95" t="str">
        <f>IF(A7395&lt;&gt;"",IF(MID(C7395,1,1)="c",SigmaEpsConcrete(I7395,$AN$30:$AN$33,$AR$30:$AR$33,$AS$26,$AS$27,$AS$28,$AQ$20,$AU$19),""),"")</f>
        <v/>
      </c>
      <c r="N7395" s="95" t="str">
        <f>IF(A7395&lt;&gt;"",IF(MID(C7395,1,1)="r",SigmaEpsReinf(J7395,$AS$42:$AS$43,$AS$41,$AS$39,$AS$40,$AQ$38),""),"")</f>
        <v/>
      </c>
      <c r="Q7395" s="92" t="str">
        <f t="shared" si="1166"/>
        <v/>
      </c>
      <c r="R7395" s="92" t="str">
        <f t="shared" si="1167"/>
        <v/>
      </c>
      <c r="U7395" s="5"/>
      <c r="V7395" s="5"/>
      <c r="W7395" s="94" t="str">
        <f t="shared" si="1165"/>
        <v/>
      </c>
      <c r="X7395" s="94" t="str">
        <f t="shared" si="1168"/>
        <v/>
      </c>
      <c r="Y7395" s="5"/>
      <c r="BK7395" s="8"/>
      <c r="BL7395" s="5"/>
      <c r="BM7395" s="5"/>
      <c r="BN7395" s="5"/>
      <c r="BO7395" s="5"/>
      <c r="BP7395" s="1"/>
      <c r="BQ7395" s="1"/>
      <c r="BR7395" s="1"/>
      <c r="BS7395" s="1"/>
      <c r="BT7395" s="1"/>
      <c r="BU7395" s="4"/>
      <c r="BV7395" s="1"/>
      <c r="BW7395" s="3"/>
      <c r="BX7395" s="4"/>
      <c r="BY7395" s="5"/>
      <c r="BZ7395" s="5"/>
      <c r="CA7395" s="5"/>
      <c r="CB7395" s="5"/>
      <c r="CC7395" s="5"/>
      <c r="CD7395" s="43"/>
    </row>
    <row r="7396" spans="1:82" x14ac:dyDescent="0.25">
      <c r="A7396" s="8"/>
      <c r="B7396" s="5"/>
      <c r="C7396" s="5"/>
      <c r="D7396" s="5"/>
      <c r="E7396" s="5"/>
      <c r="F7396" s="94" t="str">
        <f t="shared" si="1159"/>
        <v/>
      </c>
      <c r="G7396" s="94" t="str">
        <f t="shared" si="1160"/>
        <v/>
      </c>
      <c r="H7396" s="127" t="str">
        <f>IF(A7396&lt;&gt;"",IF(MID(C7396,1,1)="c",$AS$26,IF(MID(C7396,1,1)="r",$AS$41,IF(MID(C7396,1,1)="p",#REF!,#REF!))),"")</f>
        <v/>
      </c>
      <c r="I7396" s="92" t="str">
        <f t="shared" si="1161"/>
        <v/>
      </c>
      <c r="J7396" s="92" t="str">
        <f t="shared" si="1162"/>
        <v/>
      </c>
      <c r="K7396" s="92" t="str">
        <f t="shared" si="1163"/>
        <v/>
      </c>
      <c r="L7396" s="92" t="str">
        <f t="shared" si="1164"/>
        <v/>
      </c>
      <c r="M7396" s="95" t="str">
        <f>IF(A7396&lt;&gt;"",IF(MID(C7396,1,1)="c",SigmaEpsConcrete(I7396,$AN$30:$AN$33,$AR$30:$AR$33,$AS$26,$AS$27,$AS$28,$AQ$20,$AU$19),""),"")</f>
        <v/>
      </c>
      <c r="N7396" s="95" t="str">
        <f>IF(A7396&lt;&gt;"",IF(MID(C7396,1,1)="r",SigmaEpsReinf(J7396,$AS$42:$AS$43,$AS$41,$AS$39,$AS$40,$AQ$38),""),"")</f>
        <v/>
      </c>
      <c r="Q7396" s="92" t="str">
        <f t="shared" si="1166"/>
        <v/>
      </c>
      <c r="R7396" s="92" t="str">
        <f t="shared" si="1167"/>
        <v/>
      </c>
      <c r="U7396" s="5"/>
      <c r="V7396" s="5"/>
      <c r="W7396" s="94" t="str">
        <f t="shared" si="1165"/>
        <v/>
      </c>
      <c r="X7396" s="94" t="str">
        <f t="shared" si="1168"/>
        <v/>
      </c>
      <c r="Y7396" s="5"/>
      <c r="BK7396" s="8"/>
      <c r="BL7396" s="5"/>
      <c r="BM7396" s="5"/>
      <c r="BN7396" s="5"/>
      <c r="BO7396" s="5"/>
      <c r="BP7396" s="1"/>
      <c r="BQ7396" s="1"/>
      <c r="BR7396" s="1"/>
      <c r="BS7396" s="1"/>
      <c r="BT7396" s="1"/>
      <c r="BU7396" s="4"/>
      <c r="BV7396" s="1"/>
      <c r="BW7396" s="3"/>
      <c r="BX7396" s="4"/>
      <c r="BY7396" s="5"/>
      <c r="BZ7396" s="5"/>
      <c r="CA7396" s="5"/>
      <c r="CB7396" s="5"/>
      <c r="CC7396" s="5"/>
      <c r="CD7396" s="43"/>
    </row>
    <row r="7397" spans="1:82" x14ac:dyDescent="0.25">
      <c r="A7397" s="8"/>
      <c r="B7397" s="5"/>
      <c r="C7397" s="5"/>
      <c r="D7397" s="5"/>
      <c r="E7397" s="5"/>
      <c r="F7397" s="94" t="str">
        <f t="shared" si="1159"/>
        <v/>
      </c>
      <c r="G7397" s="94" t="str">
        <f t="shared" si="1160"/>
        <v/>
      </c>
      <c r="H7397" s="127" t="str">
        <f>IF(A7397&lt;&gt;"",IF(MID(C7397,1,1)="c",$AS$26,IF(MID(C7397,1,1)="r",$AS$41,IF(MID(C7397,1,1)="p",#REF!,#REF!))),"")</f>
        <v/>
      </c>
      <c r="I7397" s="92" t="str">
        <f t="shared" si="1161"/>
        <v/>
      </c>
      <c r="J7397" s="92" t="str">
        <f t="shared" si="1162"/>
        <v/>
      </c>
      <c r="K7397" s="92" t="str">
        <f t="shared" si="1163"/>
        <v/>
      </c>
      <c r="L7397" s="92" t="str">
        <f t="shared" si="1164"/>
        <v/>
      </c>
      <c r="M7397" s="95" t="str">
        <f>IF(A7397&lt;&gt;"",IF(MID(C7397,1,1)="c",SigmaEpsConcrete(I7397,$AN$30:$AN$33,$AR$30:$AR$33,$AS$26,$AS$27,$AS$28,$AQ$20,$AU$19),""),"")</f>
        <v/>
      </c>
      <c r="N7397" s="95" t="str">
        <f>IF(A7397&lt;&gt;"",IF(MID(C7397,1,1)="r",SigmaEpsReinf(J7397,$AS$42:$AS$43,$AS$41,$AS$39,$AS$40,$AQ$38),""),"")</f>
        <v/>
      </c>
      <c r="Q7397" s="92" t="str">
        <f t="shared" si="1166"/>
        <v/>
      </c>
      <c r="R7397" s="92" t="str">
        <f t="shared" si="1167"/>
        <v/>
      </c>
      <c r="U7397" s="5"/>
      <c r="V7397" s="5"/>
      <c r="W7397" s="94" t="str">
        <f t="shared" si="1165"/>
        <v/>
      </c>
      <c r="X7397" s="94" t="str">
        <f t="shared" si="1168"/>
        <v/>
      </c>
      <c r="Y7397" s="5"/>
      <c r="BK7397" s="8"/>
      <c r="BL7397" s="5"/>
      <c r="BM7397" s="5"/>
      <c r="BN7397" s="5"/>
      <c r="BO7397" s="5"/>
      <c r="BP7397" s="1"/>
      <c r="BQ7397" s="1"/>
      <c r="BR7397" s="1"/>
      <c r="BS7397" s="1"/>
      <c r="BT7397" s="1"/>
      <c r="BU7397" s="4"/>
      <c r="BV7397" s="1"/>
      <c r="BW7397" s="3"/>
      <c r="BX7397" s="4"/>
      <c r="BY7397" s="5"/>
      <c r="BZ7397" s="5"/>
      <c r="CA7397" s="5"/>
      <c r="CB7397" s="5"/>
      <c r="CC7397" s="5"/>
      <c r="CD7397" s="43"/>
    </row>
    <row r="7398" spans="1:82" x14ac:dyDescent="0.25">
      <c r="A7398" s="8"/>
      <c r="B7398" s="5"/>
      <c r="C7398" s="5"/>
      <c r="D7398" s="5"/>
      <c r="E7398" s="5"/>
      <c r="F7398" s="94" t="str">
        <f t="shared" si="1159"/>
        <v/>
      </c>
      <c r="G7398" s="94" t="str">
        <f t="shared" si="1160"/>
        <v/>
      </c>
      <c r="H7398" s="127" t="str">
        <f>IF(A7398&lt;&gt;"",IF(MID(C7398,1,1)="c",$AS$26,IF(MID(C7398,1,1)="r",$AS$41,IF(MID(C7398,1,1)="p",#REF!,#REF!))),"")</f>
        <v/>
      </c>
      <c r="I7398" s="92" t="str">
        <f t="shared" si="1161"/>
        <v/>
      </c>
      <c r="J7398" s="92" t="str">
        <f t="shared" si="1162"/>
        <v/>
      </c>
      <c r="K7398" s="92" t="str">
        <f t="shared" si="1163"/>
        <v/>
      </c>
      <c r="L7398" s="92" t="str">
        <f t="shared" si="1164"/>
        <v/>
      </c>
      <c r="M7398" s="95" t="str">
        <f>IF(A7398&lt;&gt;"",IF(MID(C7398,1,1)="c",SigmaEpsConcrete(I7398,$AN$30:$AN$33,$AR$30:$AR$33,$AS$26,$AS$27,$AS$28,$AQ$20,$AU$19),""),"")</f>
        <v/>
      </c>
      <c r="N7398" s="95" t="str">
        <f>IF(A7398&lt;&gt;"",IF(MID(C7398,1,1)="r",SigmaEpsReinf(J7398,$AS$42:$AS$43,$AS$41,$AS$39,$AS$40,$AQ$38),""),"")</f>
        <v/>
      </c>
      <c r="Q7398" s="92" t="str">
        <f t="shared" si="1166"/>
        <v/>
      </c>
      <c r="R7398" s="92" t="str">
        <f t="shared" si="1167"/>
        <v/>
      </c>
      <c r="U7398" s="5"/>
      <c r="V7398" s="5"/>
      <c r="W7398" s="94" t="str">
        <f t="shared" si="1165"/>
        <v/>
      </c>
      <c r="X7398" s="94" t="str">
        <f t="shared" si="1168"/>
        <v/>
      </c>
      <c r="Y7398" s="5"/>
      <c r="BK7398" s="8"/>
      <c r="BL7398" s="5"/>
      <c r="BM7398" s="5"/>
      <c r="BN7398" s="5"/>
      <c r="BO7398" s="5"/>
      <c r="BP7398" s="1"/>
      <c r="BQ7398" s="1"/>
      <c r="BR7398" s="1"/>
      <c r="BS7398" s="1"/>
      <c r="BT7398" s="1"/>
      <c r="BU7398" s="4"/>
      <c r="BV7398" s="1"/>
      <c r="BW7398" s="3"/>
      <c r="BX7398" s="4"/>
      <c r="BY7398" s="5"/>
      <c r="BZ7398" s="5"/>
      <c r="CA7398" s="5"/>
      <c r="CB7398" s="5"/>
      <c r="CC7398" s="5"/>
      <c r="CD7398" s="43"/>
    </row>
    <row r="7399" spans="1:82" x14ac:dyDescent="0.25">
      <c r="A7399" s="8"/>
      <c r="B7399" s="5"/>
      <c r="C7399" s="5"/>
      <c r="D7399" s="5"/>
      <c r="E7399" s="5"/>
      <c r="F7399" s="94" t="str">
        <f t="shared" si="1159"/>
        <v/>
      </c>
      <c r="G7399" s="94" t="str">
        <f t="shared" si="1160"/>
        <v/>
      </c>
      <c r="H7399" s="127" t="str">
        <f>IF(A7399&lt;&gt;"",IF(MID(C7399,1,1)="c",$AS$26,IF(MID(C7399,1,1)="r",$AS$41,IF(MID(C7399,1,1)="p",#REF!,#REF!))),"")</f>
        <v/>
      </c>
      <c r="I7399" s="92" t="str">
        <f t="shared" si="1161"/>
        <v/>
      </c>
      <c r="J7399" s="92" t="str">
        <f t="shared" si="1162"/>
        <v/>
      </c>
      <c r="K7399" s="92" t="str">
        <f t="shared" si="1163"/>
        <v/>
      </c>
      <c r="L7399" s="92" t="str">
        <f t="shared" si="1164"/>
        <v/>
      </c>
      <c r="M7399" s="95" t="str">
        <f>IF(A7399&lt;&gt;"",IF(MID(C7399,1,1)="c",SigmaEpsConcrete(I7399,$AN$30:$AN$33,$AR$30:$AR$33,$AS$26,$AS$27,$AS$28,$AQ$20,$AU$19),""),"")</f>
        <v/>
      </c>
      <c r="N7399" s="95" t="str">
        <f>IF(A7399&lt;&gt;"",IF(MID(C7399,1,1)="r",SigmaEpsReinf(J7399,$AS$42:$AS$43,$AS$41,$AS$39,$AS$40,$AQ$38),""),"")</f>
        <v/>
      </c>
      <c r="Q7399" s="92" t="str">
        <f t="shared" si="1166"/>
        <v/>
      </c>
      <c r="R7399" s="92" t="str">
        <f t="shared" si="1167"/>
        <v/>
      </c>
      <c r="U7399" s="5"/>
      <c r="V7399" s="5"/>
      <c r="W7399" s="94" t="str">
        <f t="shared" si="1165"/>
        <v/>
      </c>
      <c r="X7399" s="94" t="str">
        <f t="shared" si="1168"/>
        <v/>
      </c>
      <c r="Y7399" s="5"/>
      <c r="BK7399" s="8"/>
      <c r="BL7399" s="5"/>
      <c r="BM7399" s="5"/>
      <c r="BN7399" s="5"/>
      <c r="BO7399" s="5"/>
      <c r="BP7399" s="1"/>
      <c r="BQ7399" s="1"/>
      <c r="BR7399" s="1"/>
      <c r="BS7399" s="1"/>
      <c r="BT7399" s="1"/>
      <c r="BU7399" s="4"/>
      <c r="BV7399" s="1"/>
      <c r="BW7399" s="3"/>
      <c r="BX7399" s="4"/>
      <c r="BY7399" s="5"/>
      <c r="BZ7399" s="5"/>
      <c r="CA7399" s="5"/>
      <c r="CB7399" s="5"/>
      <c r="CC7399" s="5"/>
      <c r="CD7399" s="43"/>
    </row>
    <row r="7400" spans="1:82" x14ac:dyDescent="0.25">
      <c r="A7400" s="8"/>
      <c r="B7400" s="5"/>
      <c r="C7400" s="5"/>
      <c r="D7400" s="5"/>
      <c r="E7400" s="5"/>
      <c r="F7400" s="94" t="str">
        <f t="shared" si="1159"/>
        <v/>
      </c>
      <c r="G7400" s="94" t="str">
        <f t="shared" si="1160"/>
        <v/>
      </c>
      <c r="H7400" s="127" t="str">
        <f>IF(A7400&lt;&gt;"",IF(MID(C7400,1,1)="c",$AS$26,IF(MID(C7400,1,1)="r",$AS$41,IF(MID(C7400,1,1)="p",#REF!,#REF!))),"")</f>
        <v/>
      </c>
      <c r="I7400" s="92" t="str">
        <f t="shared" si="1161"/>
        <v/>
      </c>
      <c r="J7400" s="92" t="str">
        <f t="shared" si="1162"/>
        <v/>
      </c>
      <c r="K7400" s="92" t="str">
        <f t="shared" si="1163"/>
        <v/>
      </c>
      <c r="L7400" s="92" t="str">
        <f t="shared" si="1164"/>
        <v/>
      </c>
      <c r="M7400" s="95" t="str">
        <f>IF(A7400&lt;&gt;"",IF(MID(C7400,1,1)="c",SigmaEpsConcrete(I7400,$AN$30:$AN$33,$AR$30:$AR$33,$AS$26,$AS$27,$AS$28,$AQ$20,$AU$19),""),"")</f>
        <v/>
      </c>
      <c r="N7400" s="95" t="str">
        <f>IF(A7400&lt;&gt;"",IF(MID(C7400,1,1)="r",SigmaEpsReinf(J7400,$AS$42:$AS$43,$AS$41,$AS$39,$AS$40,$AQ$38),""),"")</f>
        <v/>
      </c>
      <c r="Q7400" s="92" t="str">
        <f t="shared" si="1166"/>
        <v/>
      </c>
      <c r="R7400" s="92" t="str">
        <f t="shared" si="1167"/>
        <v/>
      </c>
      <c r="U7400" s="5"/>
      <c r="V7400" s="5"/>
      <c r="W7400" s="94" t="str">
        <f t="shared" si="1165"/>
        <v/>
      </c>
      <c r="X7400" s="94" t="str">
        <f t="shared" si="1168"/>
        <v/>
      </c>
      <c r="Y7400" s="5"/>
      <c r="BK7400" s="8"/>
      <c r="BL7400" s="5"/>
      <c r="BM7400" s="5"/>
      <c r="BN7400" s="5"/>
      <c r="BO7400" s="5"/>
      <c r="BP7400" s="1"/>
      <c r="BQ7400" s="1"/>
      <c r="BR7400" s="1"/>
      <c r="BS7400" s="1"/>
      <c r="BT7400" s="1"/>
      <c r="BU7400" s="4"/>
      <c r="BV7400" s="1"/>
      <c r="BW7400" s="3"/>
      <c r="BX7400" s="4"/>
      <c r="BY7400" s="5"/>
      <c r="BZ7400" s="5"/>
      <c r="CA7400" s="5"/>
      <c r="CB7400" s="5"/>
      <c r="CC7400" s="5"/>
      <c r="CD7400" s="43"/>
    </row>
    <row r="7401" spans="1:82" x14ac:dyDescent="0.25">
      <c r="A7401" s="8"/>
      <c r="B7401" s="5"/>
      <c r="C7401" s="5"/>
      <c r="D7401" s="5"/>
      <c r="E7401" s="5"/>
      <c r="F7401" s="94" t="str">
        <f t="shared" si="1159"/>
        <v/>
      </c>
      <c r="G7401" s="94" t="str">
        <f t="shared" si="1160"/>
        <v/>
      </c>
      <c r="H7401" s="127" t="str">
        <f>IF(A7401&lt;&gt;"",IF(MID(C7401,1,1)="c",$AS$26,IF(MID(C7401,1,1)="r",$AS$41,IF(MID(C7401,1,1)="p",#REF!,#REF!))),"")</f>
        <v/>
      </c>
      <c r="I7401" s="92" t="str">
        <f t="shared" si="1161"/>
        <v/>
      </c>
      <c r="J7401" s="92" t="str">
        <f t="shared" si="1162"/>
        <v/>
      </c>
      <c r="K7401" s="92" t="str">
        <f t="shared" si="1163"/>
        <v/>
      </c>
      <c r="L7401" s="92" t="str">
        <f t="shared" si="1164"/>
        <v/>
      </c>
      <c r="M7401" s="95" t="str">
        <f>IF(A7401&lt;&gt;"",IF(MID(C7401,1,1)="c",SigmaEpsConcrete(I7401,$AN$30:$AN$33,$AR$30:$AR$33,$AS$26,$AS$27,$AS$28,$AQ$20,$AU$19),""),"")</f>
        <v/>
      </c>
      <c r="N7401" s="95" t="str">
        <f>IF(A7401&lt;&gt;"",IF(MID(C7401,1,1)="r",SigmaEpsReinf(J7401,$AS$42:$AS$43,$AS$41,$AS$39,$AS$40,$AQ$38),""),"")</f>
        <v/>
      </c>
      <c r="Q7401" s="92" t="str">
        <f t="shared" si="1166"/>
        <v/>
      </c>
      <c r="R7401" s="92" t="str">
        <f t="shared" si="1167"/>
        <v/>
      </c>
      <c r="U7401" s="5"/>
      <c r="V7401" s="5"/>
      <c r="W7401" s="94" t="str">
        <f t="shared" si="1165"/>
        <v/>
      </c>
      <c r="X7401" s="94" t="str">
        <f t="shared" si="1168"/>
        <v/>
      </c>
      <c r="Y7401" s="5"/>
      <c r="BK7401" s="8"/>
      <c r="BL7401" s="5"/>
      <c r="BM7401" s="5"/>
      <c r="BN7401" s="5"/>
      <c r="BO7401" s="5"/>
      <c r="BP7401" s="1"/>
      <c r="BQ7401" s="1"/>
      <c r="BR7401" s="1"/>
      <c r="BS7401" s="1"/>
      <c r="BT7401" s="1"/>
      <c r="BU7401" s="4"/>
      <c r="BV7401" s="1"/>
      <c r="BW7401" s="3"/>
      <c r="BX7401" s="4"/>
      <c r="BY7401" s="5"/>
      <c r="BZ7401" s="5"/>
      <c r="CA7401" s="5"/>
      <c r="CB7401" s="5"/>
      <c r="CC7401" s="5"/>
      <c r="CD7401" s="43"/>
    </row>
    <row r="7402" spans="1:82" x14ac:dyDescent="0.25">
      <c r="A7402" s="8"/>
      <c r="B7402" s="5"/>
      <c r="C7402" s="5"/>
      <c r="D7402" s="5"/>
      <c r="E7402" s="5"/>
      <c r="F7402" s="94" t="str">
        <f t="shared" si="1159"/>
        <v/>
      </c>
      <c r="G7402" s="94" t="str">
        <f t="shared" si="1160"/>
        <v/>
      </c>
      <c r="H7402" s="127" t="str">
        <f>IF(A7402&lt;&gt;"",IF(MID(C7402,1,1)="c",$AS$26,IF(MID(C7402,1,1)="r",$AS$41,IF(MID(C7402,1,1)="p",#REF!,#REF!))),"")</f>
        <v/>
      </c>
      <c r="I7402" s="92" t="str">
        <f t="shared" si="1161"/>
        <v/>
      </c>
      <c r="J7402" s="92" t="str">
        <f t="shared" si="1162"/>
        <v/>
      </c>
      <c r="K7402" s="92" t="str">
        <f t="shared" si="1163"/>
        <v/>
      </c>
      <c r="L7402" s="92" t="str">
        <f t="shared" si="1164"/>
        <v/>
      </c>
      <c r="M7402" s="95" t="str">
        <f>IF(A7402&lt;&gt;"",IF(MID(C7402,1,1)="c",SigmaEpsConcrete(I7402,$AN$30:$AN$33,$AR$30:$AR$33,$AS$26,$AS$27,$AS$28,$AQ$20,$AU$19),""),"")</f>
        <v/>
      </c>
      <c r="N7402" s="95" t="str">
        <f>IF(A7402&lt;&gt;"",IF(MID(C7402,1,1)="r",SigmaEpsReinf(J7402,$AS$42:$AS$43,$AS$41,$AS$39,$AS$40,$AQ$38),""),"")</f>
        <v/>
      </c>
      <c r="Q7402" s="92" t="str">
        <f t="shared" si="1166"/>
        <v/>
      </c>
      <c r="R7402" s="92" t="str">
        <f t="shared" si="1167"/>
        <v/>
      </c>
      <c r="U7402" s="5"/>
      <c r="V7402" s="5"/>
      <c r="W7402" s="94" t="str">
        <f t="shared" si="1165"/>
        <v/>
      </c>
      <c r="X7402" s="94" t="str">
        <f t="shared" si="1168"/>
        <v/>
      </c>
      <c r="Y7402" s="5"/>
      <c r="BK7402" s="8"/>
      <c r="BL7402" s="5"/>
      <c r="BM7402" s="5"/>
      <c r="BN7402" s="5"/>
      <c r="BO7402" s="5"/>
      <c r="BP7402" s="1"/>
      <c r="BQ7402" s="1"/>
      <c r="BR7402" s="1"/>
      <c r="BS7402" s="1"/>
      <c r="BT7402" s="1"/>
      <c r="BU7402" s="4"/>
      <c r="BV7402" s="1"/>
      <c r="BW7402" s="3"/>
      <c r="BX7402" s="4"/>
      <c r="BY7402" s="5"/>
      <c r="BZ7402" s="5"/>
      <c r="CA7402" s="5"/>
      <c r="CB7402" s="5"/>
      <c r="CC7402" s="5"/>
      <c r="CD7402" s="43"/>
    </row>
    <row r="7403" spans="1:82" x14ac:dyDescent="0.25">
      <c r="A7403" s="8"/>
      <c r="B7403" s="5"/>
      <c r="C7403" s="5"/>
      <c r="D7403" s="5"/>
      <c r="E7403" s="5"/>
      <c r="F7403" s="94" t="str">
        <f t="shared" si="1159"/>
        <v/>
      </c>
      <c r="G7403" s="94" t="str">
        <f t="shared" si="1160"/>
        <v/>
      </c>
      <c r="H7403" s="127" t="str">
        <f>IF(A7403&lt;&gt;"",IF(MID(C7403,1,1)="c",$AS$26,IF(MID(C7403,1,1)="r",$AS$41,IF(MID(C7403,1,1)="p",#REF!,#REF!))),"")</f>
        <v/>
      </c>
      <c r="I7403" s="92" t="str">
        <f t="shared" si="1161"/>
        <v/>
      </c>
      <c r="J7403" s="92" t="str">
        <f t="shared" si="1162"/>
        <v/>
      </c>
      <c r="K7403" s="92" t="str">
        <f t="shared" si="1163"/>
        <v/>
      </c>
      <c r="L7403" s="92" t="str">
        <f t="shared" si="1164"/>
        <v/>
      </c>
      <c r="M7403" s="95" t="str">
        <f>IF(A7403&lt;&gt;"",IF(MID(C7403,1,1)="c",SigmaEpsConcrete(I7403,$AN$30:$AN$33,$AR$30:$AR$33,$AS$26,$AS$27,$AS$28,$AQ$20,$AU$19),""),"")</f>
        <v/>
      </c>
      <c r="N7403" s="95" t="str">
        <f>IF(A7403&lt;&gt;"",IF(MID(C7403,1,1)="r",SigmaEpsReinf(J7403,$AS$42:$AS$43,$AS$41,$AS$39,$AS$40,$AQ$38),""),"")</f>
        <v/>
      </c>
      <c r="Q7403" s="92" t="str">
        <f t="shared" si="1166"/>
        <v/>
      </c>
      <c r="R7403" s="92" t="str">
        <f t="shared" si="1167"/>
        <v/>
      </c>
      <c r="U7403" s="5"/>
      <c r="V7403" s="5"/>
      <c r="W7403" s="94" t="str">
        <f t="shared" si="1165"/>
        <v/>
      </c>
      <c r="X7403" s="94" t="str">
        <f t="shared" si="1168"/>
        <v/>
      </c>
      <c r="Y7403" s="5"/>
      <c r="BK7403" s="8"/>
      <c r="BL7403" s="5"/>
      <c r="BM7403" s="5"/>
      <c r="BN7403" s="5"/>
      <c r="BO7403" s="5"/>
      <c r="BP7403" s="1"/>
      <c r="BQ7403" s="1"/>
      <c r="BR7403" s="1"/>
      <c r="BS7403" s="1"/>
      <c r="BT7403" s="1"/>
      <c r="BU7403" s="4"/>
      <c r="BV7403" s="1"/>
      <c r="BW7403" s="3"/>
      <c r="BX7403" s="4"/>
      <c r="BY7403" s="5"/>
      <c r="BZ7403" s="5"/>
      <c r="CA7403" s="5"/>
      <c r="CB7403" s="5"/>
      <c r="CC7403" s="5"/>
      <c r="CD7403" s="43"/>
    </row>
    <row r="7404" spans="1:82" x14ac:dyDescent="0.25">
      <c r="A7404" s="8"/>
      <c r="B7404" s="5"/>
      <c r="C7404" s="5"/>
      <c r="D7404" s="5"/>
      <c r="E7404" s="5"/>
      <c r="F7404" s="94" t="str">
        <f t="shared" si="1159"/>
        <v/>
      </c>
      <c r="G7404" s="94" t="str">
        <f t="shared" si="1160"/>
        <v/>
      </c>
      <c r="H7404" s="127" t="str">
        <f>IF(A7404&lt;&gt;"",IF(MID(C7404,1,1)="c",$AS$26,IF(MID(C7404,1,1)="r",$AS$41,IF(MID(C7404,1,1)="p",#REF!,#REF!))),"")</f>
        <v/>
      </c>
      <c r="I7404" s="92" t="str">
        <f t="shared" si="1161"/>
        <v/>
      </c>
      <c r="J7404" s="92" t="str">
        <f t="shared" si="1162"/>
        <v/>
      </c>
      <c r="K7404" s="92" t="str">
        <f t="shared" si="1163"/>
        <v/>
      </c>
      <c r="L7404" s="92" t="str">
        <f t="shared" si="1164"/>
        <v/>
      </c>
      <c r="M7404" s="95" t="str">
        <f>IF(A7404&lt;&gt;"",IF(MID(C7404,1,1)="c",SigmaEpsConcrete(I7404,$AN$30:$AN$33,$AR$30:$AR$33,$AS$26,$AS$27,$AS$28,$AQ$20,$AU$19),""),"")</f>
        <v/>
      </c>
      <c r="N7404" s="95" t="str">
        <f>IF(A7404&lt;&gt;"",IF(MID(C7404,1,1)="r",SigmaEpsReinf(J7404,$AS$42:$AS$43,$AS$41,$AS$39,$AS$40,$AQ$38),""),"")</f>
        <v/>
      </c>
      <c r="Q7404" s="92" t="str">
        <f t="shared" si="1166"/>
        <v/>
      </c>
      <c r="R7404" s="92" t="str">
        <f t="shared" si="1167"/>
        <v/>
      </c>
      <c r="U7404" s="5"/>
      <c r="V7404" s="5"/>
      <c r="W7404" s="94" t="str">
        <f t="shared" si="1165"/>
        <v/>
      </c>
      <c r="X7404" s="94" t="str">
        <f t="shared" si="1168"/>
        <v/>
      </c>
      <c r="Y7404" s="5"/>
      <c r="BK7404" s="8"/>
      <c r="BL7404" s="5"/>
      <c r="BM7404" s="5"/>
      <c r="BN7404" s="5"/>
      <c r="BO7404" s="5"/>
      <c r="BP7404" s="1"/>
      <c r="BQ7404" s="1"/>
      <c r="BR7404" s="1"/>
      <c r="BS7404" s="1"/>
      <c r="BT7404" s="1"/>
      <c r="BU7404" s="4"/>
      <c r="BV7404" s="1"/>
      <c r="BW7404" s="3"/>
      <c r="BX7404" s="4"/>
      <c r="BY7404" s="5"/>
      <c r="BZ7404" s="5"/>
      <c r="CA7404" s="5"/>
      <c r="CB7404" s="5"/>
      <c r="CC7404" s="5"/>
      <c r="CD7404" s="43"/>
    </row>
    <row r="7405" spans="1:82" x14ac:dyDescent="0.25">
      <c r="A7405" s="8"/>
      <c r="B7405" s="5"/>
      <c r="C7405" s="5"/>
      <c r="D7405" s="5"/>
      <c r="E7405" s="5"/>
      <c r="F7405" s="94" t="str">
        <f t="shared" si="1159"/>
        <v/>
      </c>
      <c r="G7405" s="94" t="str">
        <f t="shared" si="1160"/>
        <v/>
      </c>
      <c r="H7405" s="127" t="str">
        <f>IF(A7405&lt;&gt;"",IF(MID(C7405,1,1)="c",$AS$26,IF(MID(C7405,1,1)="r",$AS$41,IF(MID(C7405,1,1)="p",#REF!,#REF!))),"")</f>
        <v/>
      </c>
      <c r="I7405" s="92" t="str">
        <f t="shared" si="1161"/>
        <v/>
      </c>
      <c r="J7405" s="92" t="str">
        <f t="shared" si="1162"/>
        <v/>
      </c>
      <c r="K7405" s="92" t="str">
        <f t="shared" si="1163"/>
        <v/>
      </c>
      <c r="L7405" s="92" t="str">
        <f t="shared" si="1164"/>
        <v/>
      </c>
      <c r="M7405" s="95" t="str">
        <f>IF(A7405&lt;&gt;"",IF(MID(C7405,1,1)="c",SigmaEpsConcrete(I7405,$AN$30:$AN$33,$AR$30:$AR$33,$AS$26,$AS$27,$AS$28,$AQ$20,$AU$19),""),"")</f>
        <v/>
      </c>
      <c r="N7405" s="95" t="str">
        <f>IF(A7405&lt;&gt;"",IF(MID(C7405,1,1)="r",SigmaEpsReinf(J7405,$AS$42:$AS$43,$AS$41,$AS$39,$AS$40,$AQ$38),""),"")</f>
        <v/>
      </c>
      <c r="Q7405" s="92" t="str">
        <f t="shared" si="1166"/>
        <v/>
      </c>
      <c r="R7405" s="92" t="str">
        <f t="shared" si="1167"/>
        <v/>
      </c>
      <c r="U7405" s="5"/>
      <c r="V7405" s="5"/>
      <c r="W7405" s="94" t="str">
        <f t="shared" si="1165"/>
        <v/>
      </c>
      <c r="X7405" s="94" t="str">
        <f t="shared" si="1168"/>
        <v/>
      </c>
      <c r="Y7405" s="5"/>
      <c r="BK7405" s="8"/>
      <c r="BL7405" s="5"/>
      <c r="BM7405" s="5"/>
      <c r="BN7405" s="5"/>
      <c r="BO7405" s="5"/>
      <c r="BP7405" s="1"/>
      <c r="BQ7405" s="1"/>
      <c r="BR7405" s="1"/>
      <c r="BS7405" s="1"/>
      <c r="BT7405" s="1"/>
      <c r="BU7405" s="4"/>
      <c r="BV7405" s="1"/>
      <c r="BW7405" s="3"/>
      <c r="BX7405" s="4"/>
      <c r="BY7405" s="5"/>
      <c r="BZ7405" s="5"/>
      <c r="CA7405" s="5"/>
      <c r="CB7405" s="5"/>
      <c r="CC7405" s="5"/>
      <c r="CD7405" s="43"/>
    </row>
    <row r="7406" spans="1:82" x14ac:dyDescent="0.25">
      <c r="A7406" s="8"/>
      <c r="B7406" s="5"/>
      <c r="C7406" s="5"/>
      <c r="D7406" s="5"/>
      <c r="E7406" s="5"/>
      <c r="F7406" s="94" t="str">
        <f t="shared" si="1159"/>
        <v/>
      </c>
      <c r="G7406" s="94" t="str">
        <f t="shared" si="1160"/>
        <v/>
      </c>
      <c r="H7406" s="127" t="str">
        <f>IF(A7406&lt;&gt;"",IF(MID(C7406,1,1)="c",$AS$26,IF(MID(C7406,1,1)="r",$AS$41,IF(MID(C7406,1,1)="p",#REF!,#REF!))),"")</f>
        <v/>
      </c>
      <c r="I7406" s="92" t="str">
        <f t="shared" si="1161"/>
        <v/>
      </c>
      <c r="J7406" s="92" t="str">
        <f t="shared" si="1162"/>
        <v/>
      </c>
      <c r="K7406" s="92" t="str">
        <f t="shared" si="1163"/>
        <v/>
      </c>
      <c r="L7406" s="92" t="str">
        <f t="shared" si="1164"/>
        <v/>
      </c>
      <c r="M7406" s="95" t="str">
        <f>IF(A7406&lt;&gt;"",IF(MID(C7406,1,1)="c",SigmaEpsConcrete(I7406,$AN$30:$AN$33,$AR$30:$AR$33,$AS$26,$AS$27,$AS$28,$AQ$20,$AU$19),""),"")</f>
        <v/>
      </c>
      <c r="N7406" s="95" t="str">
        <f>IF(A7406&lt;&gt;"",IF(MID(C7406,1,1)="r",SigmaEpsReinf(J7406,$AS$42:$AS$43,$AS$41,$AS$39,$AS$40,$AQ$38),""),"")</f>
        <v/>
      </c>
      <c r="Q7406" s="92" t="str">
        <f t="shared" si="1166"/>
        <v/>
      </c>
      <c r="R7406" s="92" t="str">
        <f t="shared" si="1167"/>
        <v/>
      </c>
      <c r="U7406" s="5"/>
      <c r="V7406" s="5"/>
      <c r="W7406" s="94" t="str">
        <f t="shared" si="1165"/>
        <v/>
      </c>
      <c r="X7406" s="94" t="str">
        <f t="shared" si="1168"/>
        <v/>
      </c>
      <c r="Y7406" s="5"/>
      <c r="BK7406" s="8"/>
      <c r="BL7406" s="5"/>
      <c r="BM7406" s="5"/>
      <c r="BN7406" s="5"/>
      <c r="BO7406" s="5"/>
      <c r="BP7406" s="1"/>
      <c r="BQ7406" s="1"/>
      <c r="BR7406" s="1"/>
      <c r="BS7406" s="1"/>
      <c r="BT7406" s="1"/>
      <c r="BU7406" s="4"/>
      <c r="BV7406" s="1"/>
      <c r="BW7406" s="3"/>
      <c r="BX7406" s="4"/>
      <c r="BY7406" s="5"/>
      <c r="BZ7406" s="5"/>
      <c r="CA7406" s="5"/>
      <c r="CB7406" s="5"/>
      <c r="CC7406" s="5"/>
      <c r="CD7406" s="43"/>
    </row>
    <row r="7407" spans="1:82" x14ac:dyDescent="0.25">
      <c r="A7407" s="8"/>
      <c r="B7407" s="5"/>
      <c r="C7407" s="5"/>
      <c r="D7407" s="5"/>
      <c r="E7407" s="5"/>
      <c r="F7407" s="94" t="str">
        <f t="shared" si="1159"/>
        <v/>
      </c>
      <c r="G7407" s="94" t="str">
        <f t="shared" si="1160"/>
        <v/>
      </c>
      <c r="H7407" s="127" t="str">
        <f>IF(A7407&lt;&gt;"",IF(MID(C7407,1,1)="c",$AS$26,IF(MID(C7407,1,1)="r",$AS$41,IF(MID(C7407,1,1)="p",#REF!,#REF!))),"")</f>
        <v/>
      </c>
      <c r="I7407" s="92" t="str">
        <f t="shared" si="1161"/>
        <v/>
      </c>
      <c r="J7407" s="92" t="str">
        <f t="shared" si="1162"/>
        <v/>
      </c>
      <c r="K7407" s="92" t="str">
        <f t="shared" si="1163"/>
        <v/>
      </c>
      <c r="L7407" s="92" t="str">
        <f t="shared" si="1164"/>
        <v/>
      </c>
      <c r="M7407" s="95" t="str">
        <f>IF(A7407&lt;&gt;"",IF(MID(C7407,1,1)="c",SigmaEpsConcrete(I7407,$AN$30:$AN$33,$AR$30:$AR$33,$AS$26,$AS$27,$AS$28,$AQ$20,$AU$19),""),"")</f>
        <v/>
      </c>
      <c r="N7407" s="95" t="str">
        <f>IF(A7407&lt;&gt;"",IF(MID(C7407,1,1)="r",SigmaEpsReinf(J7407,$AS$42:$AS$43,$AS$41,$AS$39,$AS$40,$AQ$38),""),"")</f>
        <v/>
      </c>
      <c r="Q7407" s="92" t="str">
        <f t="shared" si="1166"/>
        <v/>
      </c>
      <c r="R7407" s="92" t="str">
        <f t="shared" si="1167"/>
        <v/>
      </c>
      <c r="U7407" s="5"/>
      <c r="V7407" s="5"/>
      <c r="W7407" s="94" t="str">
        <f t="shared" si="1165"/>
        <v/>
      </c>
      <c r="X7407" s="94" t="str">
        <f t="shared" si="1168"/>
        <v/>
      </c>
      <c r="Y7407" s="5"/>
      <c r="BK7407" s="8"/>
      <c r="BL7407" s="5"/>
      <c r="BM7407" s="5"/>
      <c r="BN7407" s="5"/>
      <c r="BO7407" s="5"/>
      <c r="BP7407" s="1"/>
      <c r="BQ7407" s="1"/>
      <c r="BR7407" s="1"/>
      <c r="BS7407" s="1"/>
      <c r="BT7407" s="1"/>
      <c r="BU7407" s="4"/>
      <c r="BV7407" s="1"/>
      <c r="BW7407" s="3"/>
      <c r="BX7407" s="4"/>
      <c r="BY7407" s="5"/>
      <c r="BZ7407" s="5"/>
      <c r="CA7407" s="5"/>
      <c r="CB7407" s="5"/>
      <c r="CC7407" s="5"/>
      <c r="CD7407" s="43"/>
    </row>
    <row r="7408" spans="1:82" x14ac:dyDescent="0.25">
      <c r="A7408" s="8"/>
      <c r="B7408" s="5"/>
      <c r="C7408" s="5"/>
      <c r="D7408" s="5"/>
      <c r="E7408" s="5"/>
      <c r="F7408" s="94" t="str">
        <f t="shared" si="1159"/>
        <v/>
      </c>
      <c r="G7408" s="94" t="str">
        <f t="shared" si="1160"/>
        <v/>
      </c>
      <c r="H7408" s="127" t="str">
        <f>IF(A7408&lt;&gt;"",IF(MID(C7408,1,1)="c",$AS$26,IF(MID(C7408,1,1)="r",$AS$41,IF(MID(C7408,1,1)="p",#REF!,#REF!))),"")</f>
        <v/>
      </c>
      <c r="I7408" s="92" t="str">
        <f t="shared" si="1161"/>
        <v/>
      </c>
      <c r="J7408" s="92" t="str">
        <f t="shared" si="1162"/>
        <v/>
      </c>
      <c r="K7408" s="92" t="str">
        <f t="shared" si="1163"/>
        <v/>
      </c>
      <c r="L7408" s="92" t="str">
        <f t="shared" si="1164"/>
        <v/>
      </c>
      <c r="M7408" s="95" t="str">
        <f>IF(A7408&lt;&gt;"",IF(MID(C7408,1,1)="c",SigmaEpsConcrete(I7408,$AN$30:$AN$33,$AR$30:$AR$33,$AS$26,$AS$27,$AS$28,$AQ$20,$AU$19),""),"")</f>
        <v/>
      </c>
      <c r="N7408" s="95" t="str">
        <f>IF(A7408&lt;&gt;"",IF(MID(C7408,1,1)="r",SigmaEpsReinf(J7408,$AS$42:$AS$43,$AS$41,$AS$39,$AS$40,$AQ$38),""),"")</f>
        <v/>
      </c>
      <c r="Q7408" s="92" t="str">
        <f t="shared" si="1166"/>
        <v/>
      </c>
      <c r="R7408" s="92" t="str">
        <f t="shared" si="1167"/>
        <v/>
      </c>
      <c r="U7408" s="5"/>
      <c r="V7408" s="5"/>
      <c r="W7408" s="94" t="str">
        <f t="shared" si="1165"/>
        <v/>
      </c>
      <c r="X7408" s="94" t="str">
        <f t="shared" si="1168"/>
        <v/>
      </c>
      <c r="Y7408" s="5"/>
      <c r="BK7408" s="8"/>
      <c r="BL7408" s="5"/>
      <c r="BM7408" s="5"/>
      <c r="BN7408" s="5"/>
      <c r="BO7408" s="5"/>
      <c r="BP7408" s="1"/>
      <c r="BQ7408" s="1"/>
      <c r="BR7408" s="1"/>
      <c r="BS7408" s="1"/>
      <c r="BT7408" s="1"/>
      <c r="BU7408" s="4"/>
      <c r="BV7408" s="1"/>
      <c r="BW7408" s="3"/>
      <c r="BX7408" s="4"/>
      <c r="BY7408" s="5"/>
      <c r="BZ7408" s="5"/>
      <c r="CA7408" s="5"/>
      <c r="CB7408" s="5"/>
      <c r="CC7408" s="5"/>
      <c r="CD7408" s="43"/>
    </row>
    <row r="7409" spans="1:82" x14ac:dyDescent="0.25">
      <c r="A7409" s="8"/>
      <c r="B7409" s="5"/>
      <c r="C7409" s="5"/>
      <c r="D7409" s="5"/>
      <c r="E7409" s="5"/>
      <c r="F7409" s="94" t="str">
        <f t="shared" si="1159"/>
        <v/>
      </c>
      <c r="G7409" s="94" t="str">
        <f t="shared" si="1160"/>
        <v/>
      </c>
      <c r="H7409" s="127" t="str">
        <f>IF(A7409&lt;&gt;"",IF(MID(C7409,1,1)="c",$AS$26,IF(MID(C7409,1,1)="r",$AS$41,IF(MID(C7409,1,1)="p",#REF!,#REF!))),"")</f>
        <v/>
      </c>
      <c r="I7409" s="92" t="str">
        <f t="shared" si="1161"/>
        <v/>
      </c>
      <c r="J7409" s="92" t="str">
        <f t="shared" si="1162"/>
        <v/>
      </c>
      <c r="K7409" s="92" t="str">
        <f t="shared" si="1163"/>
        <v/>
      </c>
      <c r="L7409" s="92" t="str">
        <f t="shared" si="1164"/>
        <v/>
      </c>
      <c r="M7409" s="95" t="str">
        <f>IF(A7409&lt;&gt;"",IF(MID(C7409,1,1)="c",SigmaEpsConcrete(I7409,$AN$30:$AN$33,$AR$30:$AR$33,$AS$26,$AS$27,$AS$28,$AQ$20,$AU$19),""),"")</f>
        <v/>
      </c>
      <c r="N7409" s="95" t="str">
        <f>IF(A7409&lt;&gt;"",IF(MID(C7409,1,1)="r",SigmaEpsReinf(J7409,$AS$42:$AS$43,$AS$41,$AS$39,$AS$40,$AQ$38),""),"")</f>
        <v/>
      </c>
      <c r="Q7409" s="92" t="str">
        <f t="shared" si="1166"/>
        <v/>
      </c>
      <c r="R7409" s="92" t="str">
        <f t="shared" si="1167"/>
        <v/>
      </c>
      <c r="U7409" s="5"/>
      <c r="V7409" s="5"/>
      <c r="W7409" s="94" t="str">
        <f t="shared" si="1165"/>
        <v/>
      </c>
      <c r="X7409" s="94" t="str">
        <f t="shared" si="1168"/>
        <v/>
      </c>
      <c r="Y7409" s="5"/>
      <c r="BK7409" s="8"/>
      <c r="BL7409" s="5"/>
      <c r="BM7409" s="5"/>
      <c r="BN7409" s="5"/>
      <c r="BO7409" s="5"/>
      <c r="BP7409" s="1"/>
      <c r="BQ7409" s="1"/>
      <c r="BR7409" s="1"/>
      <c r="BS7409" s="1"/>
      <c r="BT7409" s="1"/>
      <c r="BU7409" s="4"/>
      <c r="BV7409" s="1"/>
      <c r="BW7409" s="3"/>
      <c r="BX7409" s="4"/>
      <c r="BY7409" s="5"/>
      <c r="BZ7409" s="5"/>
      <c r="CA7409" s="5"/>
      <c r="CB7409" s="5"/>
      <c r="CC7409" s="5"/>
      <c r="CD7409" s="43"/>
    </row>
    <row r="7410" spans="1:82" x14ac:dyDescent="0.25">
      <c r="A7410" s="8"/>
      <c r="B7410" s="5"/>
      <c r="C7410" s="5"/>
      <c r="D7410" s="5"/>
      <c r="E7410" s="5"/>
      <c r="F7410" s="94" t="str">
        <f t="shared" si="1159"/>
        <v/>
      </c>
      <c r="G7410" s="94" t="str">
        <f t="shared" si="1160"/>
        <v/>
      </c>
      <c r="H7410" s="127" t="str">
        <f>IF(A7410&lt;&gt;"",IF(MID(C7410,1,1)="c",$AS$26,IF(MID(C7410,1,1)="r",$AS$41,IF(MID(C7410,1,1)="p",#REF!,#REF!))),"")</f>
        <v/>
      </c>
      <c r="I7410" s="92" t="str">
        <f t="shared" si="1161"/>
        <v/>
      </c>
      <c r="J7410" s="92" t="str">
        <f t="shared" si="1162"/>
        <v/>
      </c>
      <c r="K7410" s="92" t="str">
        <f t="shared" si="1163"/>
        <v/>
      </c>
      <c r="L7410" s="92" t="str">
        <f t="shared" si="1164"/>
        <v/>
      </c>
      <c r="M7410" s="95" t="str">
        <f>IF(A7410&lt;&gt;"",IF(MID(C7410,1,1)="c",SigmaEpsConcrete(I7410,$AN$30:$AN$33,$AR$30:$AR$33,$AS$26,$AS$27,$AS$28,$AQ$20,$AU$19),""),"")</f>
        <v/>
      </c>
      <c r="N7410" s="95" t="str">
        <f>IF(A7410&lt;&gt;"",IF(MID(C7410,1,1)="r",SigmaEpsReinf(J7410,$AS$42:$AS$43,$AS$41,$AS$39,$AS$40,$AQ$38),""),"")</f>
        <v/>
      </c>
      <c r="Q7410" s="92" t="str">
        <f t="shared" si="1166"/>
        <v/>
      </c>
      <c r="R7410" s="92" t="str">
        <f t="shared" si="1167"/>
        <v/>
      </c>
      <c r="U7410" s="5"/>
      <c r="V7410" s="5"/>
      <c r="W7410" s="94" t="str">
        <f t="shared" si="1165"/>
        <v/>
      </c>
      <c r="X7410" s="94" t="str">
        <f t="shared" si="1168"/>
        <v/>
      </c>
      <c r="Y7410" s="5"/>
      <c r="BK7410" s="8"/>
      <c r="BL7410" s="5"/>
      <c r="BM7410" s="5"/>
      <c r="BN7410" s="5"/>
      <c r="BO7410" s="5"/>
      <c r="BP7410" s="1"/>
      <c r="BQ7410" s="1"/>
      <c r="BR7410" s="1"/>
      <c r="BS7410" s="1"/>
      <c r="BT7410" s="1"/>
      <c r="BU7410" s="4"/>
      <c r="BV7410" s="1"/>
      <c r="BW7410" s="3"/>
      <c r="BX7410" s="4"/>
      <c r="BY7410" s="5"/>
      <c r="BZ7410" s="5"/>
      <c r="CA7410" s="5"/>
      <c r="CB7410" s="5"/>
      <c r="CC7410" s="5"/>
      <c r="CD7410" s="43"/>
    </row>
    <row r="7411" spans="1:82" x14ac:dyDescent="0.25">
      <c r="A7411" s="8"/>
      <c r="B7411" s="5"/>
      <c r="C7411" s="5"/>
      <c r="D7411" s="5"/>
      <c r="E7411" s="5"/>
      <c r="F7411" s="94" t="str">
        <f t="shared" si="1159"/>
        <v/>
      </c>
      <c r="G7411" s="94" t="str">
        <f t="shared" si="1160"/>
        <v/>
      </c>
      <c r="H7411" s="127" t="str">
        <f>IF(A7411&lt;&gt;"",IF(MID(C7411,1,1)="c",$AS$26,IF(MID(C7411,1,1)="r",$AS$41,IF(MID(C7411,1,1)="p",#REF!,#REF!))),"")</f>
        <v/>
      </c>
      <c r="I7411" s="92" t="str">
        <f t="shared" si="1161"/>
        <v/>
      </c>
      <c r="J7411" s="92" t="str">
        <f t="shared" si="1162"/>
        <v/>
      </c>
      <c r="K7411" s="92" t="str">
        <f t="shared" si="1163"/>
        <v/>
      </c>
      <c r="L7411" s="92" t="str">
        <f t="shared" si="1164"/>
        <v/>
      </c>
      <c r="M7411" s="95" t="str">
        <f>IF(A7411&lt;&gt;"",IF(MID(C7411,1,1)="c",SigmaEpsConcrete(I7411,$AN$30:$AN$33,$AR$30:$AR$33,$AS$26,$AS$27,$AS$28,$AQ$20,$AU$19),""),"")</f>
        <v/>
      </c>
      <c r="N7411" s="95" t="str">
        <f>IF(A7411&lt;&gt;"",IF(MID(C7411,1,1)="r",SigmaEpsReinf(J7411,$AS$42:$AS$43,$AS$41,$AS$39,$AS$40,$AQ$38),""),"")</f>
        <v/>
      </c>
      <c r="Q7411" s="92" t="str">
        <f t="shared" si="1166"/>
        <v/>
      </c>
      <c r="R7411" s="92" t="str">
        <f t="shared" si="1167"/>
        <v/>
      </c>
      <c r="U7411" s="5"/>
      <c r="V7411" s="5"/>
      <c r="W7411" s="94" t="str">
        <f t="shared" si="1165"/>
        <v/>
      </c>
      <c r="X7411" s="94" t="str">
        <f t="shared" si="1168"/>
        <v/>
      </c>
      <c r="Y7411" s="5"/>
      <c r="BK7411" s="8"/>
      <c r="BL7411" s="5"/>
      <c r="BM7411" s="5"/>
      <c r="BN7411" s="5"/>
      <c r="BO7411" s="5"/>
      <c r="BP7411" s="1"/>
      <c r="BQ7411" s="1"/>
      <c r="BR7411" s="1"/>
      <c r="BS7411" s="1"/>
      <c r="BT7411" s="1"/>
      <c r="BU7411" s="4"/>
      <c r="BV7411" s="1"/>
      <c r="BW7411" s="3"/>
      <c r="BX7411" s="4"/>
      <c r="BY7411" s="5"/>
      <c r="BZ7411" s="5"/>
      <c r="CA7411" s="5"/>
      <c r="CB7411" s="5"/>
      <c r="CC7411" s="5"/>
      <c r="CD7411" s="43"/>
    </row>
    <row r="7412" spans="1:82" x14ac:dyDescent="0.25">
      <c r="A7412" s="8"/>
      <c r="B7412" s="5"/>
      <c r="C7412" s="5"/>
      <c r="D7412" s="5"/>
      <c r="E7412" s="5"/>
      <c r="F7412" s="94" t="str">
        <f t="shared" si="1159"/>
        <v/>
      </c>
      <c r="G7412" s="94" t="str">
        <f t="shared" si="1160"/>
        <v/>
      </c>
      <c r="H7412" s="127" t="str">
        <f>IF(A7412&lt;&gt;"",IF(MID(C7412,1,1)="c",$AS$26,IF(MID(C7412,1,1)="r",$AS$41,IF(MID(C7412,1,1)="p",#REF!,#REF!))),"")</f>
        <v/>
      </c>
      <c r="I7412" s="92" t="str">
        <f t="shared" si="1161"/>
        <v/>
      </c>
      <c r="J7412" s="92" t="str">
        <f t="shared" si="1162"/>
        <v/>
      </c>
      <c r="K7412" s="92" t="str">
        <f t="shared" si="1163"/>
        <v/>
      </c>
      <c r="L7412" s="92" t="str">
        <f t="shared" si="1164"/>
        <v/>
      </c>
      <c r="M7412" s="95" t="str">
        <f>IF(A7412&lt;&gt;"",IF(MID(C7412,1,1)="c",SigmaEpsConcrete(I7412,$AN$30:$AN$33,$AR$30:$AR$33,$AS$26,$AS$27,$AS$28,$AQ$20,$AU$19),""),"")</f>
        <v/>
      </c>
      <c r="N7412" s="95" t="str">
        <f>IF(A7412&lt;&gt;"",IF(MID(C7412,1,1)="r",SigmaEpsReinf(J7412,$AS$42:$AS$43,$AS$41,$AS$39,$AS$40,$AQ$38),""),"")</f>
        <v/>
      </c>
      <c r="Q7412" s="92" t="str">
        <f t="shared" si="1166"/>
        <v/>
      </c>
      <c r="R7412" s="92" t="str">
        <f t="shared" si="1167"/>
        <v/>
      </c>
      <c r="U7412" s="5"/>
      <c r="V7412" s="5"/>
      <c r="W7412" s="94" t="str">
        <f t="shared" si="1165"/>
        <v/>
      </c>
      <c r="X7412" s="94" t="str">
        <f t="shared" si="1168"/>
        <v/>
      </c>
      <c r="Y7412" s="5"/>
      <c r="BK7412" s="8"/>
      <c r="BL7412" s="5"/>
      <c r="BM7412" s="5"/>
      <c r="BN7412" s="5"/>
      <c r="BO7412" s="5"/>
      <c r="BP7412" s="1"/>
      <c r="BQ7412" s="1"/>
      <c r="BR7412" s="1"/>
      <c r="BS7412" s="1"/>
      <c r="BT7412" s="1"/>
      <c r="BU7412" s="4"/>
      <c r="BV7412" s="1"/>
      <c r="BW7412" s="3"/>
      <c r="BX7412" s="4"/>
      <c r="BY7412" s="5"/>
      <c r="BZ7412" s="5"/>
      <c r="CA7412" s="5"/>
      <c r="CB7412" s="5"/>
      <c r="CC7412" s="5"/>
      <c r="CD7412" s="43"/>
    </row>
    <row r="7413" spans="1:82" x14ac:dyDescent="0.25">
      <c r="A7413" s="8"/>
      <c r="B7413" s="5"/>
      <c r="C7413" s="5"/>
      <c r="D7413" s="5"/>
      <c r="E7413" s="5"/>
      <c r="F7413" s="94" t="str">
        <f t="shared" si="1159"/>
        <v/>
      </c>
      <c r="G7413" s="94" t="str">
        <f t="shared" si="1160"/>
        <v/>
      </c>
      <c r="H7413" s="127" t="str">
        <f>IF(A7413&lt;&gt;"",IF(MID(C7413,1,1)="c",$AS$26,IF(MID(C7413,1,1)="r",$AS$41,IF(MID(C7413,1,1)="p",#REF!,#REF!))),"")</f>
        <v/>
      </c>
      <c r="I7413" s="92" t="str">
        <f t="shared" si="1161"/>
        <v/>
      </c>
      <c r="J7413" s="92" t="str">
        <f t="shared" si="1162"/>
        <v/>
      </c>
      <c r="K7413" s="92" t="str">
        <f t="shared" si="1163"/>
        <v/>
      </c>
      <c r="L7413" s="92" t="str">
        <f t="shared" si="1164"/>
        <v/>
      </c>
      <c r="M7413" s="95" t="str">
        <f>IF(A7413&lt;&gt;"",IF(MID(C7413,1,1)="c",SigmaEpsConcrete(I7413,$AN$30:$AN$33,$AR$30:$AR$33,$AS$26,$AS$27,$AS$28,$AQ$20,$AU$19),""),"")</f>
        <v/>
      </c>
      <c r="N7413" s="95" t="str">
        <f>IF(A7413&lt;&gt;"",IF(MID(C7413,1,1)="r",SigmaEpsReinf(J7413,$AS$42:$AS$43,$AS$41,$AS$39,$AS$40,$AQ$38),""),"")</f>
        <v/>
      </c>
      <c r="Q7413" s="92" t="str">
        <f t="shared" si="1166"/>
        <v/>
      </c>
      <c r="R7413" s="92" t="str">
        <f t="shared" si="1167"/>
        <v/>
      </c>
      <c r="U7413" s="5"/>
      <c r="V7413" s="5"/>
      <c r="W7413" s="94" t="str">
        <f t="shared" si="1165"/>
        <v/>
      </c>
      <c r="X7413" s="94" t="str">
        <f t="shared" si="1168"/>
        <v/>
      </c>
      <c r="Y7413" s="5"/>
      <c r="BK7413" s="8"/>
      <c r="BL7413" s="5"/>
      <c r="BM7413" s="5"/>
      <c r="BN7413" s="5"/>
      <c r="BO7413" s="5"/>
      <c r="BP7413" s="1"/>
      <c r="BQ7413" s="1"/>
      <c r="BR7413" s="1"/>
      <c r="BS7413" s="1"/>
      <c r="BT7413" s="1"/>
      <c r="BU7413" s="4"/>
      <c r="BV7413" s="1"/>
      <c r="BW7413" s="3"/>
      <c r="BX7413" s="4"/>
      <c r="BY7413" s="5"/>
      <c r="BZ7413" s="5"/>
      <c r="CA7413" s="5"/>
      <c r="CB7413" s="5"/>
      <c r="CC7413" s="5"/>
      <c r="CD7413" s="43"/>
    </row>
    <row r="7414" spans="1:82" x14ac:dyDescent="0.25">
      <c r="A7414" s="8"/>
      <c r="B7414" s="5"/>
      <c r="C7414" s="5"/>
      <c r="D7414" s="5"/>
      <c r="E7414" s="5"/>
      <c r="F7414" s="94" t="str">
        <f t="shared" si="1159"/>
        <v/>
      </c>
      <c r="G7414" s="94" t="str">
        <f t="shared" si="1160"/>
        <v/>
      </c>
      <c r="H7414" s="127" t="str">
        <f>IF(A7414&lt;&gt;"",IF(MID(C7414,1,1)="c",$AS$26,IF(MID(C7414,1,1)="r",$AS$41,IF(MID(C7414,1,1)="p",#REF!,#REF!))),"")</f>
        <v/>
      </c>
      <c r="I7414" s="92" t="str">
        <f t="shared" si="1161"/>
        <v/>
      </c>
      <c r="J7414" s="92" t="str">
        <f t="shared" si="1162"/>
        <v/>
      </c>
      <c r="K7414" s="92" t="str">
        <f t="shared" si="1163"/>
        <v/>
      </c>
      <c r="L7414" s="92" t="str">
        <f t="shared" si="1164"/>
        <v/>
      </c>
      <c r="M7414" s="95" t="str">
        <f>IF(A7414&lt;&gt;"",IF(MID(C7414,1,1)="c",SigmaEpsConcrete(I7414,$AN$30:$AN$33,$AR$30:$AR$33,$AS$26,$AS$27,$AS$28,$AQ$20,$AU$19),""),"")</f>
        <v/>
      </c>
      <c r="N7414" s="95" t="str">
        <f>IF(A7414&lt;&gt;"",IF(MID(C7414,1,1)="r",SigmaEpsReinf(J7414,$AS$42:$AS$43,$AS$41,$AS$39,$AS$40,$AQ$38),""),"")</f>
        <v/>
      </c>
      <c r="Q7414" s="92" t="str">
        <f t="shared" si="1166"/>
        <v/>
      </c>
      <c r="R7414" s="92" t="str">
        <f t="shared" si="1167"/>
        <v/>
      </c>
      <c r="U7414" s="5"/>
      <c r="V7414" s="5"/>
      <c r="W7414" s="94" t="str">
        <f t="shared" si="1165"/>
        <v/>
      </c>
      <c r="X7414" s="94" t="str">
        <f t="shared" si="1168"/>
        <v/>
      </c>
      <c r="Y7414" s="5"/>
      <c r="BK7414" s="8"/>
      <c r="BL7414" s="5"/>
      <c r="BM7414" s="5"/>
      <c r="BN7414" s="5"/>
      <c r="BO7414" s="5"/>
      <c r="BP7414" s="1"/>
      <c r="BQ7414" s="1"/>
      <c r="BR7414" s="1"/>
      <c r="BS7414" s="1"/>
      <c r="BT7414" s="1"/>
      <c r="BU7414" s="4"/>
      <c r="BV7414" s="1"/>
      <c r="BW7414" s="3"/>
      <c r="BX7414" s="4"/>
      <c r="BY7414" s="5"/>
      <c r="BZ7414" s="5"/>
      <c r="CA7414" s="5"/>
      <c r="CB7414" s="5"/>
      <c r="CC7414" s="5"/>
      <c r="CD7414" s="43"/>
    </row>
    <row r="7415" spans="1:82" x14ac:dyDescent="0.25">
      <c r="A7415" s="8"/>
      <c r="B7415" s="5"/>
      <c r="C7415" s="5"/>
      <c r="D7415" s="5"/>
      <c r="E7415" s="5"/>
      <c r="F7415" s="94" t="str">
        <f t="shared" si="1159"/>
        <v/>
      </c>
      <c r="G7415" s="94" t="str">
        <f t="shared" si="1160"/>
        <v/>
      </c>
      <c r="H7415" s="127" t="str">
        <f>IF(A7415&lt;&gt;"",IF(MID(C7415,1,1)="c",$AS$26,IF(MID(C7415,1,1)="r",$AS$41,IF(MID(C7415,1,1)="p",#REF!,#REF!))),"")</f>
        <v/>
      </c>
      <c r="I7415" s="92" t="str">
        <f t="shared" si="1161"/>
        <v/>
      </c>
      <c r="J7415" s="92" t="str">
        <f t="shared" si="1162"/>
        <v/>
      </c>
      <c r="K7415" s="92" t="str">
        <f t="shared" si="1163"/>
        <v/>
      </c>
      <c r="L7415" s="92" t="str">
        <f t="shared" si="1164"/>
        <v/>
      </c>
      <c r="M7415" s="95" t="str">
        <f>IF(A7415&lt;&gt;"",IF(MID(C7415,1,1)="c",SigmaEpsConcrete(I7415,$AN$30:$AN$33,$AR$30:$AR$33,$AS$26,$AS$27,$AS$28,$AQ$20,$AU$19),""),"")</f>
        <v/>
      </c>
      <c r="N7415" s="95" t="str">
        <f>IF(A7415&lt;&gt;"",IF(MID(C7415,1,1)="r",SigmaEpsReinf(J7415,$AS$42:$AS$43,$AS$41,$AS$39,$AS$40,$AQ$38),""),"")</f>
        <v/>
      </c>
      <c r="Q7415" s="92" t="str">
        <f t="shared" si="1166"/>
        <v/>
      </c>
      <c r="R7415" s="92" t="str">
        <f t="shared" si="1167"/>
        <v/>
      </c>
      <c r="U7415" s="5"/>
      <c r="V7415" s="5"/>
      <c r="W7415" s="94" t="str">
        <f t="shared" si="1165"/>
        <v/>
      </c>
      <c r="X7415" s="94" t="str">
        <f t="shared" si="1168"/>
        <v/>
      </c>
      <c r="Y7415" s="5"/>
      <c r="BK7415" s="8"/>
      <c r="BL7415" s="5"/>
      <c r="BM7415" s="5"/>
      <c r="BN7415" s="5"/>
      <c r="BO7415" s="5"/>
      <c r="BP7415" s="1"/>
      <c r="BQ7415" s="1"/>
      <c r="BR7415" s="1"/>
      <c r="BS7415" s="1"/>
      <c r="BT7415" s="1"/>
      <c r="BU7415" s="4"/>
      <c r="BV7415" s="1"/>
      <c r="BW7415" s="3"/>
      <c r="BX7415" s="4"/>
      <c r="BY7415" s="5"/>
      <c r="BZ7415" s="5"/>
      <c r="CA7415" s="5"/>
      <c r="CB7415" s="5"/>
      <c r="CC7415" s="5"/>
      <c r="CD7415" s="43"/>
    </row>
    <row r="7416" spans="1:82" x14ac:dyDescent="0.25">
      <c r="A7416" s="8"/>
      <c r="B7416" s="5"/>
      <c r="C7416" s="5"/>
      <c r="D7416" s="5"/>
      <c r="E7416" s="5"/>
      <c r="F7416" s="94" t="str">
        <f t="shared" si="1159"/>
        <v/>
      </c>
      <c r="G7416" s="94" t="str">
        <f t="shared" si="1160"/>
        <v/>
      </c>
      <c r="H7416" s="127" t="str">
        <f>IF(A7416&lt;&gt;"",IF(MID(C7416,1,1)="c",$AS$26,IF(MID(C7416,1,1)="r",$AS$41,IF(MID(C7416,1,1)="p",#REF!,#REF!))),"")</f>
        <v/>
      </c>
      <c r="I7416" s="92" t="str">
        <f t="shared" si="1161"/>
        <v/>
      </c>
      <c r="J7416" s="92" t="str">
        <f t="shared" si="1162"/>
        <v/>
      </c>
      <c r="K7416" s="92" t="str">
        <f t="shared" si="1163"/>
        <v/>
      </c>
      <c r="L7416" s="92" t="str">
        <f t="shared" si="1164"/>
        <v/>
      </c>
      <c r="M7416" s="95" t="str">
        <f>IF(A7416&lt;&gt;"",IF(MID(C7416,1,1)="c",SigmaEpsConcrete(I7416,$AN$30:$AN$33,$AR$30:$AR$33,$AS$26,$AS$27,$AS$28,$AQ$20,$AU$19),""),"")</f>
        <v/>
      </c>
      <c r="N7416" s="95" t="str">
        <f>IF(A7416&lt;&gt;"",IF(MID(C7416,1,1)="r",SigmaEpsReinf(J7416,$AS$42:$AS$43,$AS$41,$AS$39,$AS$40,$AQ$38),""),"")</f>
        <v/>
      </c>
      <c r="Q7416" s="92" t="str">
        <f t="shared" si="1166"/>
        <v/>
      </c>
      <c r="R7416" s="92" t="str">
        <f t="shared" si="1167"/>
        <v/>
      </c>
      <c r="U7416" s="5"/>
      <c r="V7416" s="5"/>
      <c r="W7416" s="94" t="str">
        <f t="shared" si="1165"/>
        <v/>
      </c>
      <c r="X7416" s="94" t="str">
        <f t="shared" si="1168"/>
        <v/>
      </c>
      <c r="Y7416" s="5"/>
      <c r="BK7416" s="8"/>
      <c r="BL7416" s="5"/>
      <c r="BM7416" s="5"/>
      <c r="BN7416" s="5"/>
      <c r="BO7416" s="5"/>
      <c r="BP7416" s="1"/>
      <c r="BQ7416" s="1"/>
      <c r="BR7416" s="1"/>
      <c r="BS7416" s="1"/>
      <c r="BT7416" s="1"/>
      <c r="BU7416" s="4"/>
      <c r="BV7416" s="1"/>
      <c r="BW7416" s="3"/>
      <c r="BX7416" s="4"/>
      <c r="BY7416" s="5"/>
      <c r="BZ7416" s="5"/>
      <c r="CA7416" s="5"/>
      <c r="CB7416" s="5"/>
      <c r="CC7416" s="5"/>
      <c r="CD7416" s="43"/>
    </row>
    <row r="7417" spans="1:82" x14ac:dyDescent="0.25">
      <c r="A7417" s="8"/>
      <c r="B7417" s="5"/>
      <c r="C7417" s="5"/>
      <c r="D7417" s="5"/>
      <c r="E7417" s="5"/>
      <c r="F7417" s="94" t="str">
        <f t="shared" si="1159"/>
        <v/>
      </c>
      <c r="G7417" s="94" t="str">
        <f t="shared" si="1160"/>
        <v/>
      </c>
      <c r="H7417" s="127" t="str">
        <f>IF(A7417&lt;&gt;"",IF(MID(C7417,1,1)="c",$AS$26,IF(MID(C7417,1,1)="r",$AS$41,IF(MID(C7417,1,1)="p",#REF!,#REF!))),"")</f>
        <v/>
      </c>
      <c r="I7417" s="92" t="str">
        <f t="shared" si="1161"/>
        <v/>
      </c>
      <c r="J7417" s="92" t="str">
        <f t="shared" si="1162"/>
        <v/>
      </c>
      <c r="K7417" s="92" t="str">
        <f t="shared" si="1163"/>
        <v/>
      </c>
      <c r="L7417" s="92" t="str">
        <f t="shared" si="1164"/>
        <v/>
      </c>
      <c r="M7417" s="95" t="str">
        <f>IF(A7417&lt;&gt;"",IF(MID(C7417,1,1)="c",SigmaEpsConcrete(I7417,$AN$30:$AN$33,$AR$30:$AR$33,$AS$26,$AS$27,$AS$28,$AQ$20,$AU$19),""),"")</f>
        <v/>
      </c>
      <c r="N7417" s="95" t="str">
        <f>IF(A7417&lt;&gt;"",IF(MID(C7417,1,1)="r",SigmaEpsReinf(J7417,$AS$42:$AS$43,$AS$41,$AS$39,$AS$40,$AQ$38),""),"")</f>
        <v/>
      </c>
      <c r="Q7417" s="92" t="str">
        <f t="shared" si="1166"/>
        <v/>
      </c>
      <c r="R7417" s="92" t="str">
        <f t="shared" si="1167"/>
        <v/>
      </c>
      <c r="U7417" s="5"/>
      <c r="V7417" s="5"/>
      <c r="W7417" s="94" t="str">
        <f t="shared" si="1165"/>
        <v/>
      </c>
      <c r="X7417" s="94" t="str">
        <f t="shared" si="1168"/>
        <v/>
      </c>
      <c r="Y7417" s="5"/>
      <c r="BK7417" s="8"/>
      <c r="BL7417" s="5"/>
      <c r="BM7417" s="5"/>
      <c r="BN7417" s="5"/>
      <c r="BO7417" s="5"/>
      <c r="BP7417" s="1"/>
      <c r="BQ7417" s="1"/>
      <c r="BR7417" s="1"/>
      <c r="BS7417" s="1"/>
      <c r="BT7417" s="1"/>
      <c r="BU7417" s="4"/>
      <c r="BV7417" s="1"/>
      <c r="BW7417" s="3"/>
      <c r="BX7417" s="4"/>
      <c r="BY7417" s="5"/>
      <c r="BZ7417" s="5"/>
      <c r="CA7417" s="5"/>
      <c r="CB7417" s="5"/>
      <c r="CC7417" s="5"/>
      <c r="CD7417" s="43"/>
    </row>
    <row r="7418" spans="1:82" x14ac:dyDescent="0.25">
      <c r="A7418" s="8"/>
      <c r="B7418" s="5"/>
      <c r="C7418" s="5"/>
      <c r="D7418" s="5"/>
      <c r="E7418" s="5"/>
      <c r="F7418" s="94" t="str">
        <f t="shared" si="1159"/>
        <v/>
      </c>
      <c r="G7418" s="94" t="str">
        <f t="shared" si="1160"/>
        <v/>
      </c>
      <c r="H7418" s="127" t="str">
        <f>IF(A7418&lt;&gt;"",IF(MID(C7418,1,1)="c",$AS$26,IF(MID(C7418,1,1)="r",$AS$41,IF(MID(C7418,1,1)="p",#REF!,#REF!))),"")</f>
        <v/>
      </c>
      <c r="I7418" s="92" t="str">
        <f t="shared" si="1161"/>
        <v/>
      </c>
      <c r="J7418" s="92" t="str">
        <f t="shared" si="1162"/>
        <v/>
      </c>
      <c r="K7418" s="92" t="str">
        <f t="shared" si="1163"/>
        <v/>
      </c>
      <c r="L7418" s="92" t="str">
        <f t="shared" si="1164"/>
        <v/>
      </c>
      <c r="M7418" s="95" t="str">
        <f>IF(A7418&lt;&gt;"",IF(MID(C7418,1,1)="c",SigmaEpsConcrete(I7418,$AN$30:$AN$33,$AR$30:$AR$33,$AS$26,$AS$27,$AS$28,$AQ$20,$AU$19),""),"")</f>
        <v/>
      </c>
      <c r="N7418" s="95" t="str">
        <f>IF(A7418&lt;&gt;"",IF(MID(C7418,1,1)="r",SigmaEpsReinf(J7418,$AS$42:$AS$43,$AS$41,$AS$39,$AS$40,$AQ$38),""),"")</f>
        <v/>
      </c>
      <c r="Q7418" s="92" t="str">
        <f t="shared" si="1166"/>
        <v/>
      </c>
      <c r="R7418" s="92" t="str">
        <f t="shared" si="1167"/>
        <v/>
      </c>
      <c r="U7418" s="5"/>
      <c r="V7418" s="5"/>
      <c r="W7418" s="94" t="str">
        <f t="shared" si="1165"/>
        <v/>
      </c>
      <c r="X7418" s="94" t="str">
        <f t="shared" si="1168"/>
        <v/>
      </c>
      <c r="Y7418" s="5"/>
      <c r="BK7418" s="8"/>
      <c r="BL7418" s="5"/>
      <c r="BM7418" s="5"/>
      <c r="BN7418" s="5"/>
      <c r="BO7418" s="5"/>
      <c r="BP7418" s="1"/>
      <c r="BQ7418" s="1"/>
      <c r="BR7418" s="1"/>
      <c r="BS7418" s="1"/>
      <c r="BT7418" s="1"/>
      <c r="BU7418" s="4"/>
      <c r="BV7418" s="1"/>
      <c r="BW7418" s="3"/>
      <c r="BX7418" s="4"/>
      <c r="BY7418" s="5"/>
      <c r="BZ7418" s="5"/>
      <c r="CA7418" s="5"/>
      <c r="CB7418" s="5"/>
      <c r="CC7418" s="5"/>
      <c r="CD7418" s="43"/>
    </row>
    <row r="7419" spans="1:82" x14ac:dyDescent="0.25">
      <c r="A7419" s="8"/>
      <c r="B7419" s="5"/>
      <c r="C7419" s="5"/>
      <c r="D7419" s="5"/>
      <c r="E7419" s="5"/>
      <c r="F7419" s="94" t="str">
        <f t="shared" si="1159"/>
        <v/>
      </c>
      <c r="G7419" s="94" t="str">
        <f t="shared" si="1160"/>
        <v/>
      </c>
      <c r="H7419" s="127" t="str">
        <f>IF(A7419&lt;&gt;"",IF(MID(C7419,1,1)="c",$AS$26,IF(MID(C7419,1,1)="r",$AS$41,IF(MID(C7419,1,1)="p",#REF!,#REF!))),"")</f>
        <v/>
      </c>
      <c r="I7419" s="92" t="str">
        <f t="shared" si="1161"/>
        <v/>
      </c>
      <c r="J7419" s="92" t="str">
        <f t="shared" si="1162"/>
        <v/>
      </c>
      <c r="K7419" s="92" t="str">
        <f t="shared" si="1163"/>
        <v/>
      </c>
      <c r="L7419" s="92" t="str">
        <f t="shared" si="1164"/>
        <v/>
      </c>
      <c r="M7419" s="95" t="str">
        <f>IF(A7419&lt;&gt;"",IF(MID(C7419,1,1)="c",SigmaEpsConcrete(I7419,$AN$30:$AN$33,$AR$30:$AR$33,$AS$26,$AS$27,$AS$28,$AQ$20,$AU$19),""),"")</f>
        <v/>
      </c>
      <c r="N7419" s="95" t="str">
        <f>IF(A7419&lt;&gt;"",IF(MID(C7419,1,1)="r",SigmaEpsReinf(J7419,$AS$42:$AS$43,$AS$41,$AS$39,$AS$40,$AQ$38),""),"")</f>
        <v/>
      </c>
      <c r="Q7419" s="92" t="str">
        <f t="shared" si="1166"/>
        <v/>
      </c>
      <c r="R7419" s="92" t="str">
        <f t="shared" si="1167"/>
        <v/>
      </c>
      <c r="U7419" s="5"/>
      <c r="V7419" s="5"/>
      <c r="W7419" s="94" t="str">
        <f t="shared" si="1165"/>
        <v/>
      </c>
      <c r="X7419" s="94" t="str">
        <f t="shared" si="1168"/>
        <v/>
      </c>
      <c r="Y7419" s="5"/>
      <c r="BK7419" s="8"/>
      <c r="BL7419" s="5"/>
      <c r="BM7419" s="5"/>
      <c r="BN7419" s="5"/>
      <c r="BO7419" s="5"/>
      <c r="BP7419" s="1"/>
      <c r="BQ7419" s="1"/>
      <c r="BR7419" s="1"/>
      <c r="BS7419" s="1"/>
      <c r="BT7419" s="1"/>
      <c r="BU7419" s="4"/>
      <c r="BV7419" s="1"/>
      <c r="BW7419" s="3"/>
      <c r="BX7419" s="4"/>
      <c r="BY7419" s="5"/>
      <c r="BZ7419" s="5"/>
      <c r="CA7419" s="5"/>
      <c r="CB7419" s="5"/>
      <c r="CC7419" s="5"/>
      <c r="CD7419" s="43"/>
    </row>
    <row r="7420" spans="1:82" x14ac:dyDescent="0.25">
      <c r="A7420" s="8"/>
      <c r="B7420" s="5"/>
      <c r="C7420" s="5"/>
      <c r="D7420" s="5"/>
      <c r="E7420" s="5"/>
      <c r="F7420" s="94" t="str">
        <f t="shared" si="1159"/>
        <v/>
      </c>
      <c r="G7420" s="94" t="str">
        <f t="shared" si="1160"/>
        <v/>
      </c>
      <c r="H7420" s="127" t="str">
        <f>IF(A7420&lt;&gt;"",IF(MID(C7420,1,1)="c",$AS$26,IF(MID(C7420,1,1)="r",$AS$41,IF(MID(C7420,1,1)="p",#REF!,#REF!))),"")</f>
        <v/>
      </c>
      <c r="I7420" s="92" t="str">
        <f t="shared" si="1161"/>
        <v/>
      </c>
      <c r="J7420" s="92" t="str">
        <f t="shared" si="1162"/>
        <v/>
      </c>
      <c r="K7420" s="92" t="str">
        <f t="shared" si="1163"/>
        <v/>
      </c>
      <c r="L7420" s="92" t="str">
        <f t="shared" si="1164"/>
        <v/>
      </c>
      <c r="M7420" s="95" t="str">
        <f>IF(A7420&lt;&gt;"",IF(MID(C7420,1,1)="c",SigmaEpsConcrete(I7420,$AN$30:$AN$33,$AR$30:$AR$33,$AS$26,$AS$27,$AS$28,$AQ$20,$AU$19),""),"")</f>
        <v/>
      </c>
      <c r="N7420" s="95" t="str">
        <f>IF(A7420&lt;&gt;"",IF(MID(C7420,1,1)="r",SigmaEpsReinf(J7420,$AS$42:$AS$43,$AS$41,$AS$39,$AS$40,$AQ$38),""),"")</f>
        <v/>
      </c>
      <c r="Q7420" s="92" t="str">
        <f t="shared" si="1166"/>
        <v/>
      </c>
      <c r="R7420" s="92" t="str">
        <f t="shared" si="1167"/>
        <v/>
      </c>
      <c r="U7420" s="5"/>
      <c r="V7420" s="5"/>
      <c r="W7420" s="94" t="str">
        <f t="shared" si="1165"/>
        <v/>
      </c>
      <c r="X7420" s="94" t="str">
        <f t="shared" si="1168"/>
        <v/>
      </c>
      <c r="Y7420" s="5"/>
      <c r="BK7420" s="8"/>
      <c r="BL7420" s="5"/>
      <c r="BM7420" s="5"/>
      <c r="BN7420" s="5"/>
      <c r="BO7420" s="5"/>
      <c r="BP7420" s="1"/>
      <c r="BQ7420" s="1"/>
      <c r="BR7420" s="1"/>
      <c r="BS7420" s="1"/>
      <c r="BT7420" s="1"/>
      <c r="BU7420" s="4"/>
      <c r="BV7420" s="1"/>
      <c r="BW7420" s="3"/>
      <c r="BX7420" s="4"/>
      <c r="BY7420" s="5"/>
      <c r="BZ7420" s="5"/>
      <c r="CA7420" s="5"/>
      <c r="CB7420" s="5"/>
      <c r="CC7420" s="5"/>
      <c r="CD7420" s="43"/>
    </row>
    <row r="7421" spans="1:82" x14ac:dyDescent="0.25">
      <c r="A7421" s="8"/>
      <c r="B7421" s="5"/>
      <c r="C7421" s="5"/>
      <c r="D7421" s="5"/>
      <c r="E7421" s="5"/>
      <c r="F7421" s="94" t="str">
        <f t="shared" si="1159"/>
        <v/>
      </c>
      <c r="G7421" s="94" t="str">
        <f t="shared" si="1160"/>
        <v/>
      </c>
      <c r="H7421" s="127" t="str">
        <f>IF(A7421&lt;&gt;"",IF(MID(C7421,1,1)="c",$AS$26,IF(MID(C7421,1,1)="r",$AS$41,IF(MID(C7421,1,1)="p",#REF!,#REF!))),"")</f>
        <v/>
      </c>
      <c r="I7421" s="92" t="str">
        <f t="shared" si="1161"/>
        <v/>
      </c>
      <c r="J7421" s="92" t="str">
        <f t="shared" si="1162"/>
        <v/>
      </c>
      <c r="K7421" s="92" t="str">
        <f t="shared" si="1163"/>
        <v/>
      </c>
      <c r="L7421" s="92" t="str">
        <f t="shared" si="1164"/>
        <v/>
      </c>
      <c r="M7421" s="95" t="str">
        <f>IF(A7421&lt;&gt;"",IF(MID(C7421,1,1)="c",SigmaEpsConcrete(I7421,$AN$30:$AN$33,$AR$30:$AR$33,$AS$26,$AS$27,$AS$28,$AQ$20,$AU$19),""),"")</f>
        <v/>
      </c>
      <c r="N7421" s="95" t="str">
        <f>IF(A7421&lt;&gt;"",IF(MID(C7421,1,1)="r",SigmaEpsReinf(J7421,$AS$42:$AS$43,$AS$41,$AS$39,$AS$40,$AQ$38),""),"")</f>
        <v/>
      </c>
      <c r="Q7421" s="92" t="str">
        <f t="shared" si="1166"/>
        <v/>
      </c>
      <c r="R7421" s="92" t="str">
        <f t="shared" si="1167"/>
        <v/>
      </c>
      <c r="U7421" s="5"/>
      <c r="V7421" s="5"/>
      <c r="W7421" s="94" t="str">
        <f t="shared" si="1165"/>
        <v/>
      </c>
      <c r="X7421" s="94" t="str">
        <f t="shared" si="1168"/>
        <v/>
      </c>
      <c r="Y7421" s="5"/>
      <c r="BK7421" s="8"/>
      <c r="BL7421" s="5"/>
      <c r="BM7421" s="5"/>
      <c r="BN7421" s="5"/>
      <c r="BO7421" s="5"/>
      <c r="BP7421" s="1"/>
      <c r="BQ7421" s="1"/>
      <c r="BR7421" s="1"/>
      <c r="BS7421" s="1"/>
      <c r="BT7421" s="1"/>
      <c r="BU7421" s="4"/>
      <c r="BV7421" s="1"/>
      <c r="BW7421" s="3"/>
      <c r="BX7421" s="4"/>
      <c r="BY7421" s="5"/>
      <c r="BZ7421" s="5"/>
      <c r="CA7421" s="5"/>
      <c r="CB7421" s="5"/>
      <c r="CC7421" s="5"/>
      <c r="CD7421" s="43"/>
    </row>
    <row r="7422" spans="1:82" x14ac:dyDescent="0.25">
      <c r="A7422" s="8"/>
      <c r="B7422" s="5"/>
      <c r="C7422" s="5"/>
      <c r="D7422" s="5"/>
      <c r="E7422" s="5"/>
      <c r="F7422" s="94" t="str">
        <f t="shared" si="1159"/>
        <v/>
      </c>
      <c r="G7422" s="94" t="str">
        <f t="shared" si="1160"/>
        <v/>
      </c>
      <c r="H7422" s="127" t="str">
        <f>IF(A7422&lt;&gt;"",IF(MID(C7422,1,1)="c",$AS$26,IF(MID(C7422,1,1)="r",$AS$41,IF(MID(C7422,1,1)="p",#REF!,#REF!))),"")</f>
        <v/>
      </c>
      <c r="I7422" s="92" t="str">
        <f t="shared" si="1161"/>
        <v/>
      </c>
      <c r="J7422" s="92" t="str">
        <f t="shared" si="1162"/>
        <v/>
      </c>
      <c r="K7422" s="92" t="str">
        <f t="shared" si="1163"/>
        <v/>
      </c>
      <c r="L7422" s="92" t="str">
        <f t="shared" si="1164"/>
        <v/>
      </c>
      <c r="M7422" s="95" t="str">
        <f>IF(A7422&lt;&gt;"",IF(MID(C7422,1,1)="c",SigmaEpsConcrete(I7422,$AN$30:$AN$33,$AR$30:$AR$33,$AS$26,$AS$27,$AS$28,$AQ$20,$AU$19),""),"")</f>
        <v/>
      </c>
      <c r="N7422" s="95" t="str">
        <f>IF(A7422&lt;&gt;"",IF(MID(C7422,1,1)="r",SigmaEpsReinf(J7422,$AS$42:$AS$43,$AS$41,$AS$39,$AS$40,$AQ$38),""),"")</f>
        <v/>
      </c>
      <c r="Q7422" s="92" t="str">
        <f t="shared" si="1166"/>
        <v/>
      </c>
      <c r="R7422" s="92" t="str">
        <f t="shared" si="1167"/>
        <v/>
      </c>
      <c r="U7422" s="5"/>
      <c r="V7422" s="5"/>
      <c r="W7422" s="94" t="str">
        <f t="shared" si="1165"/>
        <v/>
      </c>
      <c r="X7422" s="94" t="str">
        <f t="shared" si="1168"/>
        <v/>
      </c>
      <c r="Y7422" s="5"/>
      <c r="BK7422" s="8"/>
      <c r="BL7422" s="5"/>
      <c r="BM7422" s="5"/>
      <c r="BN7422" s="5"/>
      <c r="BO7422" s="5"/>
      <c r="BP7422" s="1"/>
      <c r="BQ7422" s="1"/>
      <c r="BR7422" s="1"/>
      <c r="BS7422" s="1"/>
      <c r="BT7422" s="1"/>
      <c r="BU7422" s="4"/>
      <c r="BV7422" s="1"/>
      <c r="BW7422" s="3"/>
      <c r="BX7422" s="4"/>
      <c r="BY7422" s="5"/>
      <c r="BZ7422" s="5"/>
      <c r="CA7422" s="5"/>
      <c r="CB7422" s="5"/>
      <c r="CC7422" s="5"/>
      <c r="CD7422" s="43"/>
    </row>
    <row r="7423" spans="1:82" x14ac:dyDescent="0.25">
      <c r="A7423" s="8"/>
      <c r="B7423" s="5"/>
      <c r="C7423" s="5"/>
      <c r="D7423" s="5"/>
      <c r="E7423" s="5"/>
      <c r="F7423" s="94" t="str">
        <f t="shared" si="1159"/>
        <v/>
      </c>
      <c r="G7423" s="94" t="str">
        <f t="shared" si="1160"/>
        <v/>
      </c>
      <c r="H7423" s="127" t="str">
        <f>IF(A7423&lt;&gt;"",IF(MID(C7423,1,1)="c",$AS$26,IF(MID(C7423,1,1)="r",$AS$41,IF(MID(C7423,1,1)="p",#REF!,#REF!))),"")</f>
        <v/>
      </c>
      <c r="I7423" s="92" t="str">
        <f t="shared" si="1161"/>
        <v/>
      </c>
      <c r="J7423" s="92" t="str">
        <f t="shared" si="1162"/>
        <v/>
      </c>
      <c r="K7423" s="92" t="str">
        <f t="shared" si="1163"/>
        <v/>
      </c>
      <c r="L7423" s="92" t="str">
        <f t="shared" si="1164"/>
        <v/>
      </c>
      <c r="M7423" s="95" t="str">
        <f>IF(A7423&lt;&gt;"",IF(MID(C7423,1,1)="c",SigmaEpsConcrete(I7423,$AN$30:$AN$33,$AR$30:$AR$33,$AS$26,$AS$27,$AS$28,$AQ$20,$AU$19),""),"")</f>
        <v/>
      </c>
      <c r="N7423" s="95" t="str">
        <f>IF(A7423&lt;&gt;"",IF(MID(C7423,1,1)="r",SigmaEpsReinf(J7423,$AS$42:$AS$43,$AS$41,$AS$39,$AS$40,$AQ$38),""),"")</f>
        <v/>
      </c>
      <c r="Q7423" s="92" t="str">
        <f t="shared" si="1166"/>
        <v/>
      </c>
      <c r="R7423" s="92" t="str">
        <f t="shared" si="1167"/>
        <v/>
      </c>
      <c r="U7423" s="5"/>
      <c r="V7423" s="5"/>
      <c r="W7423" s="94" t="str">
        <f t="shared" si="1165"/>
        <v/>
      </c>
      <c r="X7423" s="94" t="str">
        <f t="shared" si="1168"/>
        <v/>
      </c>
      <c r="Y7423" s="5"/>
      <c r="BK7423" s="8"/>
      <c r="BL7423" s="5"/>
      <c r="BM7423" s="5"/>
      <c r="BN7423" s="5"/>
      <c r="BO7423" s="5"/>
      <c r="BP7423" s="1"/>
      <c r="BQ7423" s="1"/>
      <c r="BR7423" s="1"/>
      <c r="BS7423" s="1"/>
      <c r="BT7423" s="1"/>
      <c r="BU7423" s="4"/>
      <c r="BV7423" s="1"/>
      <c r="BW7423" s="3"/>
      <c r="BX7423" s="4"/>
      <c r="BY7423" s="5"/>
      <c r="BZ7423" s="5"/>
      <c r="CA7423" s="5"/>
      <c r="CB7423" s="5"/>
      <c r="CC7423" s="5"/>
      <c r="CD7423" s="43"/>
    </row>
    <row r="7424" spans="1:82" x14ac:dyDescent="0.25">
      <c r="A7424" s="8"/>
      <c r="B7424" s="5"/>
      <c r="C7424" s="5"/>
      <c r="D7424" s="5"/>
      <c r="E7424" s="5"/>
      <c r="F7424" s="94" t="str">
        <f t="shared" si="1159"/>
        <v/>
      </c>
      <c r="G7424" s="94" t="str">
        <f t="shared" si="1160"/>
        <v/>
      </c>
      <c r="H7424" s="127" t="str">
        <f>IF(A7424&lt;&gt;"",IF(MID(C7424,1,1)="c",$AS$26,IF(MID(C7424,1,1)="r",$AS$41,IF(MID(C7424,1,1)="p",#REF!,#REF!))),"")</f>
        <v/>
      </c>
      <c r="I7424" s="92" t="str">
        <f t="shared" si="1161"/>
        <v/>
      </c>
      <c r="J7424" s="92" t="str">
        <f t="shared" si="1162"/>
        <v/>
      </c>
      <c r="K7424" s="92" t="str">
        <f t="shared" si="1163"/>
        <v/>
      </c>
      <c r="L7424" s="92" t="str">
        <f t="shared" si="1164"/>
        <v/>
      </c>
      <c r="M7424" s="95" t="str">
        <f>IF(A7424&lt;&gt;"",IF(MID(C7424,1,1)="c",SigmaEpsConcrete(I7424,$AN$30:$AN$33,$AR$30:$AR$33,$AS$26,$AS$27,$AS$28,$AQ$20,$AU$19),""),"")</f>
        <v/>
      </c>
      <c r="N7424" s="95" t="str">
        <f>IF(A7424&lt;&gt;"",IF(MID(C7424,1,1)="r",SigmaEpsReinf(J7424,$AS$42:$AS$43,$AS$41,$AS$39,$AS$40,$AQ$38),""),"")</f>
        <v/>
      </c>
      <c r="Q7424" s="92" t="str">
        <f t="shared" si="1166"/>
        <v/>
      </c>
      <c r="R7424" s="92" t="str">
        <f t="shared" si="1167"/>
        <v/>
      </c>
      <c r="U7424" s="5"/>
      <c r="V7424" s="5"/>
      <c r="W7424" s="94" t="str">
        <f t="shared" si="1165"/>
        <v/>
      </c>
      <c r="X7424" s="94" t="str">
        <f t="shared" si="1168"/>
        <v/>
      </c>
      <c r="Y7424" s="5"/>
      <c r="BK7424" s="8"/>
      <c r="BL7424" s="5"/>
      <c r="BM7424" s="5"/>
      <c r="BN7424" s="5"/>
      <c r="BO7424" s="5"/>
      <c r="BP7424" s="1"/>
      <c r="BQ7424" s="1"/>
      <c r="BR7424" s="1"/>
      <c r="BS7424" s="1"/>
      <c r="BT7424" s="1"/>
      <c r="BU7424" s="4"/>
      <c r="BV7424" s="1"/>
      <c r="BW7424" s="3"/>
      <c r="BX7424" s="4"/>
      <c r="BY7424" s="5"/>
      <c r="BZ7424" s="5"/>
      <c r="CA7424" s="5"/>
      <c r="CB7424" s="5"/>
      <c r="CC7424" s="5"/>
      <c r="CD7424" s="43"/>
    </row>
    <row r="7425" spans="1:82" x14ac:dyDescent="0.25">
      <c r="A7425" s="8"/>
      <c r="B7425" s="5"/>
      <c r="C7425" s="5"/>
      <c r="D7425" s="5"/>
      <c r="E7425" s="5"/>
      <c r="F7425" s="94" t="str">
        <f t="shared" si="1159"/>
        <v/>
      </c>
      <c r="G7425" s="94" t="str">
        <f t="shared" si="1160"/>
        <v/>
      </c>
      <c r="H7425" s="127" t="str">
        <f>IF(A7425&lt;&gt;"",IF(MID(C7425,1,1)="c",$AS$26,IF(MID(C7425,1,1)="r",$AS$41,IF(MID(C7425,1,1)="p",#REF!,#REF!))),"")</f>
        <v/>
      </c>
      <c r="I7425" s="92" t="str">
        <f t="shared" si="1161"/>
        <v/>
      </c>
      <c r="J7425" s="92" t="str">
        <f t="shared" si="1162"/>
        <v/>
      </c>
      <c r="K7425" s="92" t="str">
        <f t="shared" si="1163"/>
        <v/>
      </c>
      <c r="L7425" s="92" t="str">
        <f t="shared" si="1164"/>
        <v/>
      </c>
      <c r="M7425" s="95" t="str">
        <f>IF(A7425&lt;&gt;"",IF(MID(C7425,1,1)="c",SigmaEpsConcrete(I7425,$AN$30:$AN$33,$AR$30:$AR$33,$AS$26,$AS$27,$AS$28,$AQ$20,$AU$19),""),"")</f>
        <v/>
      </c>
      <c r="N7425" s="95" t="str">
        <f>IF(A7425&lt;&gt;"",IF(MID(C7425,1,1)="r",SigmaEpsReinf(J7425,$AS$42:$AS$43,$AS$41,$AS$39,$AS$40,$AQ$38),""),"")</f>
        <v/>
      </c>
      <c r="Q7425" s="92" t="str">
        <f t="shared" si="1166"/>
        <v/>
      </c>
      <c r="R7425" s="92" t="str">
        <f t="shared" si="1167"/>
        <v/>
      </c>
      <c r="U7425" s="5"/>
      <c r="V7425" s="5"/>
      <c r="W7425" s="94" t="str">
        <f t="shared" si="1165"/>
        <v/>
      </c>
      <c r="X7425" s="94" t="str">
        <f t="shared" si="1168"/>
        <v/>
      </c>
      <c r="Y7425" s="5"/>
      <c r="BK7425" s="8"/>
      <c r="BL7425" s="5"/>
      <c r="BM7425" s="5"/>
      <c r="BN7425" s="5"/>
      <c r="BO7425" s="5"/>
      <c r="BP7425" s="1"/>
      <c r="BQ7425" s="1"/>
      <c r="BR7425" s="1"/>
      <c r="BS7425" s="1"/>
      <c r="BT7425" s="1"/>
      <c r="BU7425" s="4"/>
      <c r="BV7425" s="1"/>
      <c r="BW7425" s="3"/>
      <c r="BX7425" s="4"/>
      <c r="BY7425" s="5"/>
      <c r="BZ7425" s="5"/>
      <c r="CA7425" s="5"/>
      <c r="CB7425" s="5"/>
      <c r="CC7425" s="5"/>
      <c r="CD7425" s="43"/>
    </row>
    <row r="7426" spans="1:82" x14ac:dyDescent="0.25">
      <c r="A7426" s="8"/>
      <c r="B7426" s="5"/>
      <c r="C7426" s="5"/>
      <c r="D7426" s="5"/>
      <c r="E7426" s="5"/>
      <c r="F7426" s="94" t="str">
        <f t="shared" si="1159"/>
        <v/>
      </c>
      <c r="G7426" s="94" t="str">
        <f t="shared" si="1160"/>
        <v/>
      </c>
      <c r="H7426" s="127" t="str">
        <f>IF(A7426&lt;&gt;"",IF(MID(C7426,1,1)="c",$AS$26,IF(MID(C7426,1,1)="r",$AS$41,IF(MID(C7426,1,1)="p",#REF!,#REF!))),"")</f>
        <v/>
      </c>
      <c r="I7426" s="92" t="str">
        <f t="shared" si="1161"/>
        <v/>
      </c>
      <c r="J7426" s="92" t="str">
        <f t="shared" si="1162"/>
        <v/>
      </c>
      <c r="K7426" s="92" t="str">
        <f t="shared" si="1163"/>
        <v/>
      </c>
      <c r="L7426" s="92" t="str">
        <f t="shared" si="1164"/>
        <v/>
      </c>
      <c r="M7426" s="95" t="str">
        <f>IF(A7426&lt;&gt;"",IF(MID(C7426,1,1)="c",SigmaEpsConcrete(I7426,$AN$30:$AN$33,$AR$30:$AR$33,$AS$26,$AS$27,$AS$28,$AQ$20,$AU$19),""),"")</f>
        <v/>
      </c>
      <c r="N7426" s="95" t="str">
        <f>IF(A7426&lt;&gt;"",IF(MID(C7426,1,1)="r",SigmaEpsReinf(J7426,$AS$42:$AS$43,$AS$41,$AS$39,$AS$40,$AQ$38),""),"")</f>
        <v/>
      </c>
      <c r="Q7426" s="92" t="str">
        <f t="shared" si="1166"/>
        <v/>
      </c>
      <c r="R7426" s="92" t="str">
        <f t="shared" si="1167"/>
        <v/>
      </c>
      <c r="U7426" s="5"/>
      <c r="V7426" s="5"/>
      <c r="W7426" s="94" t="str">
        <f t="shared" si="1165"/>
        <v/>
      </c>
      <c r="X7426" s="94" t="str">
        <f t="shared" si="1168"/>
        <v/>
      </c>
      <c r="Y7426" s="5"/>
      <c r="BK7426" s="8"/>
      <c r="BL7426" s="5"/>
      <c r="BM7426" s="5"/>
      <c r="BN7426" s="5"/>
      <c r="BO7426" s="5"/>
      <c r="BP7426" s="1"/>
      <c r="BQ7426" s="1"/>
      <c r="BR7426" s="1"/>
      <c r="BS7426" s="1"/>
      <c r="BT7426" s="1"/>
      <c r="BU7426" s="4"/>
      <c r="BV7426" s="1"/>
      <c r="BW7426" s="3"/>
      <c r="BX7426" s="4"/>
      <c r="BY7426" s="5"/>
      <c r="BZ7426" s="5"/>
      <c r="CA7426" s="5"/>
      <c r="CB7426" s="5"/>
      <c r="CC7426" s="5"/>
      <c r="CD7426" s="43"/>
    </row>
    <row r="7427" spans="1:82" x14ac:dyDescent="0.25">
      <c r="A7427" s="8"/>
      <c r="B7427" s="5"/>
      <c r="C7427" s="5"/>
      <c r="D7427" s="5"/>
      <c r="E7427" s="5"/>
      <c r="F7427" s="94" t="str">
        <f t="shared" si="1159"/>
        <v/>
      </c>
      <c r="G7427" s="94" t="str">
        <f t="shared" si="1160"/>
        <v/>
      </c>
      <c r="H7427" s="127" t="str">
        <f>IF(A7427&lt;&gt;"",IF(MID(C7427,1,1)="c",$AS$26,IF(MID(C7427,1,1)="r",$AS$41,IF(MID(C7427,1,1)="p",#REF!,#REF!))),"")</f>
        <v/>
      </c>
      <c r="I7427" s="92" t="str">
        <f t="shared" si="1161"/>
        <v/>
      </c>
      <c r="J7427" s="92" t="str">
        <f t="shared" si="1162"/>
        <v/>
      </c>
      <c r="K7427" s="92" t="str">
        <f t="shared" si="1163"/>
        <v/>
      </c>
      <c r="L7427" s="92" t="str">
        <f t="shared" si="1164"/>
        <v/>
      </c>
      <c r="M7427" s="95" t="str">
        <f>IF(A7427&lt;&gt;"",IF(MID(C7427,1,1)="c",SigmaEpsConcrete(I7427,$AN$30:$AN$33,$AR$30:$AR$33,$AS$26,$AS$27,$AS$28,$AQ$20,$AU$19),""),"")</f>
        <v/>
      </c>
      <c r="N7427" s="95" t="str">
        <f>IF(A7427&lt;&gt;"",IF(MID(C7427,1,1)="r",SigmaEpsReinf(J7427,$AS$42:$AS$43,$AS$41,$AS$39,$AS$40,$AQ$38),""),"")</f>
        <v/>
      </c>
      <c r="Q7427" s="92" t="str">
        <f t="shared" si="1166"/>
        <v/>
      </c>
      <c r="R7427" s="92" t="str">
        <f t="shared" si="1167"/>
        <v/>
      </c>
      <c r="U7427" s="5"/>
      <c r="V7427" s="5"/>
      <c r="W7427" s="94" t="str">
        <f t="shared" si="1165"/>
        <v/>
      </c>
      <c r="X7427" s="94" t="str">
        <f t="shared" si="1168"/>
        <v/>
      </c>
      <c r="Y7427" s="5"/>
      <c r="BK7427" s="8"/>
      <c r="BL7427" s="5"/>
      <c r="BM7427" s="5"/>
      <c r="BN7427" s="5"/>
      <c r="BO7427" s="5"/>
      <c r="BP7427" s="1"/>
      <c r="BQ7427" s="1"/>
      <c r="BR7427" s="1"/>
      <c r="BS7427" s="1"/>
      <c r="BT7427" s="1"/>
      <c r="BU7427" s="4"/>
      <c r="BV7427" s="1"/>
      <c r="BW7427" s="3"/>
      <c r="BX7427" s="4"/>
      <c r="BY7427" s="5"/>
      <c r="BZ7427" s="5"/>
      <c r="CA7427" s="5"/>
      <c r="CB7427" s="5"/>
      <c r="CC7427" s="5"/>
      <c r="CD7427" s="43"/>
    </row>
    <row r="7428" spans="1:82" x14ac:dyDescent="0.25">
      <c r="A7428" s="8"/>
      <c r="B7428" s="5"/>
      <c r="C7428" s="5"/>
      <c r="D7428" s="5"/>
      <c r="E7428" s="5"/>
      <c r="F7428" s="94" t="str">
        <f t="shared" si="1159"/>
        <v/>
      </c>
      <c r="G7428" s="94" t="str">
        <f t="shared" si="1160"/>
        <v/>
      </c>
      <c r="H7428" s="127" t="str">
        <f>IF(A7428&lt;&gt;"",IF(MID(C7428,1,1)="c",$AS$26,IF(MID(C7428,1,1)="r",$AS$41,IF(MID(C7428,1,1)="p",#REF!,#REF!))),"")</f>
        <v/>
      </c>
      <c r="I7428" s="92" t="str">
        <f t="shared" si="1161"/>
        <v/>
      </c>
      <c r="J7428" s="92" t="str">
        <f t="shared" si="1162"/>
        <v/>
      </c>
      <c r="K7428" s="92" t="str">
        <f t="shared" si="1163"/>
        <v/>
      </c>
      <c r="L7428" s="92" t="str">
        <f t="shared" si="1164"/>
        <v/>
      </c>
      <c r="M7428" s="95" t="str">
        <f>IF(A7428&lt;&gt;"",IF(MID(C7428,1,1)="c",SigmaEpsConcrete(I7428,$AN$30:$AN$33,$AR$30:$AR$33,$AS$26,$AS$27,$AS$28,$AQ$20,$AU$19),""),"")</f>
        <v/>
      </c>
      <c r="N7428" s="95" t="str">
        <f>IF(A7428&lt;&gt;"",IF(MID(C7428,1,1)="r",SigmaEpsReinf(J7428,$AS$42:$AS$43,$AS$41,$AS$39,$AS$40,$AQ$38),""),"")</f>
        <v/>
      </c>
      <c r="Q7428" s="92" t="str">
        <f t="shared" si="1166"/>
        <v/>
      </c>
      <c r="R7428" s="92" t="str">
        <f t="shared" si="1167"/>
        <v/>
      </c>
      <c r="U7428" s="5"/>
      <c r="V7428" s="5"/>
      <c r="W7428" s="94" t="str">
        <f t="shared" si="1165"/>
        <v/>
      </c>
      <c r="X7428" s="94" t="str">
        <f t="shared" si="1168"/>
        <v/>
      </c>
      <c r="Y7428" s="5"/>
      <c r="BK7428" s="8"/>
      <c r="BL7428" s="5"/>
      <c r="BM7428" s="5"/>
      <c r="BN7428" s="5"/>
      <c r="BO7428" s="5"/>
      <c r="BP7428" s="1"/>
      <c r="BQ7428" s="1"/>
      <c r="BR7428" s="1"/>
      <c r="BS7428" s="1"/>
      <c r="BT7428" s="1"/>
      <c r="BU7428" s="4"/>
      <c r="BV7428" s="1"/>
      <c r="BW7428" s="3"/>
      <c r="BX7428" s="4"/>
      <c r="BY7428" s="5"/>
      <c r="BZ7428" s="5"/>
      <c r="CA7428" s="5"/>
      <c r="CB7428" s="5"/>
      <c r="CC7428" s="5"/>
      <c r="CD7428" s="43"/>
    </row>
    <row r="7429" spans="1:82" x14ac:dyDescent="0.25">
      <c r="A7429" s="8"/>
      <c r="B7429" s="5"/>
      <c r="C7429" s="5"/>
      <c r="D7429" s="5"/>
      <c r="E7429" s="5"/>
      <c r="F7429" s="94" t="str">
        <f t="shared" si="1159"/>
        <v/>
      </c>
      <c r="G7429" s="94" t="str">
        <f t="shared" si="1160"/>
        <v/>
      </c>
      <c r="H7429" s="127" t="str">
        <f>IF(A7429&lt;&gt;"",IF(MID(C7429,1,1)="c",$AS$26,IF(MID(C7429,1,1)="r",$AS$41,IF(MID(C7429,1,1)="p",#REF!,#REF!))),"")</f>
        <v/>
      </c>
      <c r="I7429" s="92" t="str">
        <f t="shared" si="1161"/>
        <v/>
      </c>
      <c r="J7429" s="92" t="str">
        <f t="shared" si="1162"/>
        <v/>
      </c>
      <c r="K7429" s="92" t="str">
        <f t="shared" si="1163"/>
        <v/>
      </c>
      <c r="L7429" s="92" t="str">
        <f t="shared" si="1164"/>
        <v/>
      </c>
      <c r="M7429" s="95" t="str">
        <f>IF(A7429&lt;&gt;"",IF(MID(C7429,1,1)="c",SigmaEpsConcrete(I7429,$AN$30:$AN$33,$AR$30:$AR$33,$AS$26,$AS$27,$AS$28,$AQ$20,$AU$19),""),"")</f>
        <v/>
      </c>
      <c r="N7429" s="95" t="str">
        <f>IF(A7429&lt;&gt;"",IF(MID(C7429,1,1)="r",SigmaEpsReinf(J7429,$AS$42:$AS$43,$AS$41,$AS$39,$AS$40,$AQ$38),""),"")</f>
        <v/>
      </c>
      <c r="Q7429" s="92" t="str">
        <f t="shared" si="1166"/>
        <v/>
      </c>
      <c r="R7429" s="92" t="str">
        <f t="shared" si="1167"/>
        <v/>
      </c>
      <c r="U7429" s="5"/>
      <c r="V7429" s="5"/>
      <c r="W7429" s="94" t="str">
        <f t="shared" si="1165"/>
        <v/>
      </c>
      <c r="X7429" s="94" t="str">
        <f t="shared" si="1168"/>
        <v/>
      </c>
      <c r="Y7429" s="5"/>
      <c r="BK7429" s="8"/>
      <c r="BL7429" s="5"/>
      <c r="BM7429" s="5"/>
      <c r="BN7429" s="5"/>
      <c r="BO7429" s="5"/>
      <c r="BP7429" s="1"/>
      <c r="BQ7429" s="1"/>
      <c r="BR7429" s="1"/>
      <c r="BS7429" s="1"/>
      <c r="BT7429" s="1"/>
      <c r="BU7429" s="4"/>
      <c r="BV7429" s="1"/>
      <c r="BW7429" s="3"/>
      <c r="BX7429" s="4"/>
      <c r="BY7429" s="5"/>
      <c r="BZ7429" s="5"/>
      <c r="CA7429" s="5"/>
      <c r="CB7429" s="5"/>
      <c r="CC7429" s="5"/>
      <c r="CD7429" s="43"/>
    </row>
    <row r="7430" spans="1:82" x14ac:dyDescent="0.25">
      <c r="A7430" s="8"/>
      <c r="B7430" s="5"/>
      <c r="C7430" s="5"/>
      <c r="D7430" s="5"/>
      <c r="E7430" s="5"/>
      <c r="F7430" s="94" t="str">
        <f t="shared" si="1159"/>
        <v/>
      </c>
      <c r="G7430" s="94" t="str">
        <f t="shared" si="1160"/>
        <v/>
      </c>
      <c r="H7430" s="127" t="str">
        <f>IF(A7430&lt;&gt;"",IF(MID(C7430,1,1)="c",$AS$26,IF(MID(C7430,1,1)="r",$AS$41,IF(MID(C7430,1,1)="p",#REF!,#REF!))),"")</f>
        <v/>
      </c>
      <c r="I7430" s="92" t="str">
        <f t="shared" si="1161"/>
        <v/>
      </c>
      <c r="J7430" s="92" t="str">
        <f t="shared" si="1162"/>
        <v/>
      </c>
      <c r="K7430" s="92" t="str">
        <f t="shared" si="1163"/>
        <v/>
      </c>
      <c r="L7430" s="92" t="str">
        <f t="shared" si="1164"/>
        <v/>
      </c>
      <c r="M7430" s="95" t="str">
        <f>IF(A7430&lt;&gt;"",IF(MID(C7430,1,1)="c",SigmaEpsConcrete(I7430,$AN$30:$AN$33,$AR$30:$AR$33,$AS$26,$AS$27,$AS$28,$AQ$20,$AU$19),""),"")</f>
        <v/>
      </c>
      <c r="N7430" s="95" t="str">
        <f>IF(A7430&lt;&gt;"",IF(MID(C7430,1,1)="r",SigmaEpsReinf(J7430,$AS$42:$AS$43,$AS$41,$AS$39,$AS$40,$AQ$38),""),"")</f>
        <v/>
      </c>
      <c r="Q7430" s="92" t="str">
        <f t="shared" si="1166"/>
        <v/>
      </c>
      <c r="R7430" s="92" t="str">
        <f t="shared" si="1167"/>
        <v/>
      </c>
      <c r="U7430" s="5"/>
      <c r="V7430" s="5"/>
      <c r="W7430" s="94" t="str">
        <f t="shared" si="1165"/>
        <v/>
      </c>
      <c r="X7430" s="94" t="str">
        <f t="shared" si="1168"/>
        <v/>
      </c>
      <c r="Y7430" s="5"/>
      <c r="BK7430" s="8"/>
      <c r="BL7430" s="5"/>
      <c r="BM7430" s="5"/>
      <c r="BN7430" s="5"/>
      <c r="BO7430" s="5"/>
      <c r="BP7430" s="1"/>
      <c r="BQ7430" s="1"/>
      <c r="BR7430" s="1"/>
      <c r="BS7430" s="1"/>
      <c r="BT7430" s="1"/>
      <c r="BU7430" s="4"/>
      <c r="BV7430" s="1"/>
      <c r="BW7430" s="3"/>
      <c r="BX7430" s="4"/>
      <c r="BY7430" s="5"/>
      <c r="BZ7430" s="5"/>
      <c r="CA7430" s="5"/>
      <c r="CB7430" s="5"/>
      <c r="CC7430" s="5"/>
      <c r="CD7430" s="43"/>
    </row>
    <row r="7431" spans="1:82" x14ac:dyDescent="0.25">
      <c r="A7431" s="8"/>
      <c r="B7431" s="5"/>
      <c r="C7431" s="5"/>
      <c r="D7431" s="5"/>
      <c r="E7431" s="5"/>
      <c r="F7431" s="94" t="str">
        <f t="shared" si="1159"/>
        <v/>
      </c>
      <c r="G7431" s="94" t="str">
        <f t="shared" si="1160"/>
        <v/>
      </c>
      <c r="H7431" s="127" t="str">
        <f>IF(A7431&lt;&gt;"",IF(MID(C7431,1,1)="c",$AS$26,IF(MID(C7431,1,1)="r",$AS$41,IF(MID(C7431,1,1)="p",#REF!,#REF!))),"")</f>
        <v/>
      </c>
      <c r="I7431" s="92" t="str">
        <f t="shared" si="1161"/>
        <v/>
      </c>
      <c r="J7431" s="92" t="str">
        <f t="shared" si="1162"/>
        <v/>
      </c>
      <c r="K7431" s="92" t="str">
        <f t="shared" si="1163"/>
        <v/>
      </c>
      <c r="L7431" s="92" t="str">
        <f t="shared" si="1164"/>
        <v/>
      </c>
      <c r="M7431" s="95" t="str">
        <f>IF(A7431&lt;&gt;"",IF(MID(C7431,1,1)="c",SigmaEpsConcrete(I7431,$AN$30:$AN$33,$AR$30:$AR$33,$AS$26,$AS$27,$AS$28,$AQ$20,$AU$19),""),"")</f>
        <v/>
      </c>
      <c r="N7431" s="95" t="str">
        <f>IF(A7431&lt;&gt;"",IF(MID(C7431,1,1)="r",SigmaEpsReinf(J7431,$AS$42:$AS$43,$AS$41,$AS$39,$AS$40,$AQ$38),""),"")</f>
        <v/>
      </c>
      <c r="Q7431" s="92" t="str">
        <f t="shared" si="1166"/>
        <v/>
      </c>
      <c r="R7431" s="92" t="str">
        <f t="shared" si="1167"/>
        <v/>
      </c>
      <c r="U7431" s="5"/>
      <c r="V7431" s="5"/>
      <c r="W7431" s="94" t="str">
        <f t="shared" si="1165"/>
        <v/>
      </c>
      <c r="X7431" s="94" t="str">
        <f t="shared" si="1168"/>
        <v/>
      </c>
      <c r="Y7431" s="5"/>
      <c r="BK7431" s="8"/>
      <c r="BL7431" s="5"/>
      <c r="BM7431" s="5"/>
      <c r="BN7431" s="5"/>
      <c r="BO7431" s="5"/>
      <c r="BP7431" s="1"/>
      <c r="BQ7431" s="1"/>
      <c r="BR7431" s="1"/>
      <c r="BS7431" s="1"/>
      <c r="BT7431" s="1"/>
      <c r="BU7431" s="4"/>
      <c r="BV7431" s="1"/>
      <c r="BW7431" s="3"/>
      <c r="BX7431" s="4"/>
      <c r="BY7431" s="5"/>
      <c r="BZ7431" s="5"/>
      <c r="CA7431" s="5"/>
      <c r="CB7431" s="5"/>
      <c r="CC7431" s="5"/>
      <c r="CD7431" s="43"/>
    </row>
    <row r="7432" spans="1:82" x14ac:dyDescent="0.25">
      <c r="A7432" s="8"/>
      <c r="B7432" s="5"/>
      <c r="C7432" s="5"/>
      <c r="D7432" s="5"/>
      <c r="E7432" s="5"/>
      <c r="F7432" s="94" t="str">
        <f t="shared" si="1159"/>
        <v/>
      </c>
      <c r="G7432" s="94" t="str">
        <f t="shared" si="1160"/>
        <v/>
      </c>
      <c r="H7432" s="127" t="str">
        <f>IF(A7432&lt;&gt;"",IF(MID(C7432,1,1)="c",$AS$26,IF(MID(C7432,1,1)="r",$AS$41,IF(MID(C7432,1,1)="p",#REF!,#REF!))),"")</f>
        <v/>
      </c>
      <c r="I7432" s="92" t="str">
        <f t="shared" si="1161"/>
        <v/>
      </c>
      <c r="J7432" s="92" t="str">
        <f t="shared" si="1162"/>
        <v/>
      </c>
      <c r="K7432" s="92" t="str">
        <f t="shared" si="1163"/>
        <v/>
      </c>
      <c r="L7432" s="92" t="str">
        <f t="shared" si="1164"/>
        <v/>
      </c>
      <c r="M7432" s="95" t="str">
        <f>IF(A7432&lt;&gt;"",IF(MID(C7432,1,1)="c",SigmaEpsConcrete(I7432,$AN$30:$AN$33,$AR$30:$AR$33,$AS$26,$AS$27,$AS$28,$AQ$20,$AU$19),""),"")</f>
        <v/>
      </c>
      <c r="N7432" s="95" t="str">
        <f>IF(A7432&lt;&gt;"",IF(MID(C7432,1,1)="r",SigmaEpsReinf(J7432,$AS$42:$AS$43,$AS$41,$AS$39,$AS$40,$AQ$38),""),"")</f>
        <v/>
      </c>
      <c r="Q7432" s="92" t="str">
        <f t="shared" si="1166"/>
        <v/>
      </c>
      <c r="R7432" s="92" t="str">
        <f t="shared" si="1167"/>
        <v/>
      </c>
      <c r="U7432" s="5"/>
      <c r="V7432" s="5"/>
      <c r="W7432" s="94" t="str">
        <f t="shared" si="1165"/>
        <v/>
      </c>
      <c r="X7432" s="94" t="str">
        <f t="shared" si="1168"/>
        <v/>
      </c>
      <c r="Y7432" s="5"/>
      <c r="BK7432" s="8"/>
      <c r="BL7432" s="5"/>
      <c r="BM7432" s="5"/>
      <c r="BN7432" s="5"/>
      <c r="BO7432" s="5"/>
      <c r="BP7432" s="1"/>
      <c r="BQ7432" s="1"/>
      <c r="BR7432" s="1"/>
      <c r="BS7432" s="1"/>
      <c r="BT7432" s="1"/>
      <c r="BU7432" s="4"/>
      <c r="BV7432" s="1"/>
      <c r="BW7432" s="3"/>
      <c r="BX7432" s="4"/>
      <c r="BY7432" s="5"/>
      <c r="BZ7432" s="5"/>
      <c r="CA7432" s="5"/>
      <c r="CB7432" s="5"/>
      <c r="CC7432" s="5"/>
      <c r="CD7432" s="43"/>
    </row>
    <row r="7433" spans="1:82" x14ac:dyDescent="0.25">
      <c r="A7433" s="8"/>
      <c r="B7433" s="5"/>
      <c r="C7433" s="5"/>
      <c r="D7433" s="5"/>
      <c r="E7433" s="5"/>
      <c r="F7433" s="94" t="str">
        <f t="shared" si="1159"/>
        <v/>
      </c>
      <c r="G7433" s="94" t="str">
        <f t="shared" si="1160"/>
        <v/>
      </c>
      <c r="H7433" s="127" t="str">
        <f>IF(A7433&lt;&gt;"",IF(MID(C7433,1,1)="c",$AS$26,IF(MID(C7433,1,1)="r",$AS$41,IF(MID(C7433,1,1)="p",#REF!,#REF!))),"")</f>
        <v/>
      </c>
      <c r="I7433" s="92" t="str">
        <f t="shared" si="1161"/>
        <v/>
      </c>
      <c r="J7433" s="92" t="str">
        <f t="shared" si="1162"/>
        <v/>
      </c>
      <c r="K7433" s="92" t="str">
        <f t="shared" si="1163"/>
        <v/>
      </c>
      <c r="L7433" s="92" t="str">
        <f t="shared" si="1164"/>
        <v/>
      </c>
      <c r="M7433" s="95" t="str">
        <f>IF(A7433&lt;&gt;"",IF(MID(C7433,1,1)="c",SigmaEpsConcrete(I7433,$AN$30:$AN$33,$AR$30:$AR$33,$AS$26,$AS$27,$AS$28,$AQ$20,$AU$19),""),"")</f>
        <v/>
      </c>
      <c r="N7433" s="95" t="str">
        <f>IF(A7433&lt;&gt;"",IF(MID(C7433,1,1)="r",SigmaEpsReinf(J7433,$AS$42:$AS$43,$AS$41,$AS$39,$AS$40,$AQ$38),""),"")</f>
        <v/>
      </c>
      <c r="Q7433" s="92" t="str">
        <f t="shared" si="1166"/>
        <v/>
      </c>
      <c r="R7433" s="92" t="str">
        <f t="shared" si="1167"/>
        <v/>
      </c>
      <c r="U7433" s="5"/>
      <c r="V7433" s="5"/>
      <c r="W7433" s="94" t="str">
        <f t="shared" si="1165"/>
        <v/>
      </c>
      <c r="X7433" s="94" t="str">
        <f t="shared" si="1168"/>
        <v/>
      </c>
      <c r="Y7433" s="5"/>
      <c r="BK7433" s="8"/>
      <c r="BL7433" s="5"/>
      <c r="BM7433" s="5"/>
      <c r="BN7433" s="5"/>
      <c r="BO7433" s="5"/>
      <c r="BP7433" s="1"/>
      <c r="BQ7433" s="1"/>
      <c r="BR7433" s="1"/>
      <c r="BS7433" s="1"/>
      <c r="BT7433" s="1"/>
      <c r="BU7433" s="4"/>
      <c r="BV7433" s="1"/>
      <c r="BW7433" s="3"/>
      <c r="BX7433" s="4"/>
      <c r="BY7433" s="5"/>
      <c r="BZ7433" s="5"/>
      <c r="CA7433" s="5"/>
      <c r="CB7433" s="5"/>
      <c r="CC7433" s="5"/>
      <c r="CD7433" s="43"/>
    </row>
    <row r="7434" spans="1:82" x14ac:dyDescent="0.25">
      <c r="A7434" s="8"/>
      <c r="B7434" s="5"/>
      <c r="C7434" s="5"/>
      <c r="D7434" s="5"/>
      <c r="E7434" s="5"/>
      <c r="F7434" s="94" t="str">
        <f t="shared" ref="F7434:F7497" si="1169">IF(A7434&lt;&gt;"",(D7434-$AU$86)/10,"")</f>
        <v/>
      </c>
      <c r="G7434" s="94" t="str">
        <f t="shared" ref="G7434:G7497" si="1170">IF(A7434&lt;&gt;"",(E7434-$AU$87)/10,"")</f>
        <v/>
      </c>
      <c r="H7434" s="127" t="str">
        <f>IF(A7434&lt;&gt;"",IF(MID(C7434,1,1)="c",$AS$26,IF(MID(C7434,1,1)="r",$AS$41,IF(MID(C7434,1,1)="p",#REF!,#REF!))),"")</f>
        <v/>
      </c>
      <c r="I7434" s="92" t="str">
        <f t="shared" ref="I7434:I7497" si="1171">IF($A7434&lt;&gt;"",IF(MID($C7434,1,1)="c",$Y$3+$Y$4*$F7434+$Y$5*$G7434+$BR$43,""),"")</f>
        <v/>
      </c>
      <c r="J7434" s="92" t="str">
        <f t="shared" ref="J7434:J7497" si="1172">IF($A7434&lt;&gt;"",IF(MID($C7434,1,1)="r",$Y$3+$Y$4*$F7434+$Y$5*$G7434+$BR$43,""),"")</f>
        <v/>
      </c>
      <c r="K7434" s="92" t="str">
        <f t="shared" ref="K7434:K7497" si="1173">IF($A7434&lt;&gt;"",IF(MID($C7434,1,1)="u",$Y$3+$Y$4*$F7434+$Y$5*$G7434+$BR$43,""),"")</f>
        <v/>
      </c>
      <c r="L7434" s="92" t="str">
        <f t="shared" ref="L7434:L7497" si="1174">IF($A7434&lt;&gt;"",IF(MID($C7434,1,1)="p",$Y$3+$Y$4*$F7434+$Y$5*$G7434+$BR$43,""),"")</f>
        <v/>
      </c>
      <c r="M7434" s="95" t="str">
        <f>IF(A7434&lt;&gt;"",IF(MID(C7434,1,1)="c",SigmaEpsConcrete(I7434,$AN$30:$AN$33,$AR$30:$AR$33,$AS$26,$AS$27,$AS$28,$AQ$20,$AU$19),""),"")</f>
        <v/>
      </c>
      <c r="N7434" s="95" t="str">
        <f>IF(A7434&lt;&gt;"",IF(MID(C7434,1,1)="r",SigmaEpsReinf(J7434,$AS$42:$AS$43,$AS$41,$AS$39,$AS$40,$AQ$38),""),"")</f>
        <v/>
      </c>
      <c r="Q7434" s="92" t="str">
        <f t="shared" si="1166"/>
        <v/>
      </c>
      <c r="R7434" s="92" t="str">
        <f t="shared" si="1167"/>
        <v/>
      </c>
      <c r="U7434" s="5"/>
      <c r="V7434" s="5"/>
      <c r="W7434" s="94" t="str">
        <f t="shared" ref="W7434:W7497" si="1175">IF(A7434&lt;&gt;"",F7434-$AU$105,"")</f>
        <v/>
      </c>
      <c r="X7434" s="94" t="str">
        <f t="shared" si="1168"/>
        <v/>
      </c>
      <c r="Y7434" s="5"/>
      <c r="BK7434" s="8"/>
      <c r="BL7434" s="5"/>
      <c r="BM7434" s="5"/>
      <c r="BN7434" s="5"/>
      <c r="BO7434" s="5"/>
      <c r="BP7434" s="1"/>
      <c r="BQ7434" s="1"/>
      <c r="BR7434" s="1"/>
      <c r="BS7434" s="1"/>
      <c r="BT7434" s="1"/>
      <c r="BU7434" s="4"/>
      <c r="BV7434" s="1"/>
      <c r="BW7434" s="3"/>
      <c r="BX7434" s="4"/>
      <c r="BY7434" s="5"/>
      <c r="BZ7434" s="5"/>
      <c r="CA7434" s="5"/>
      <c r="CB7434" s="5"/>
      <c r="CC7434" s="5"/>
      <c r="CD7434" s="43"/>
    </row>
    <row r="7435" spans="1:82" x14ac:dyDescent="0.25">
      <c r="A7435" s="8"/>
      <c r="B7435" s="5"/>
      <c r="C7435" s="5"/>
      <c r="D7435" s="5"/>
      <c r="E7435" s="5"/>
      <c r="F7435" s="94" t="str">
        <f t="shared" si="1169"/>
        <v/>
      </c>
      <c r="G7435" s="94" t="str">
        <f t="shared" si="1170"/>
        <v/>
      </c>
      <c r="H7435" s="127" t="str">
        <f>IF(A7435&lt;&gt;"",IF(MID(C7435,1,1)="c",$AS$26,IF(MID(C7435,1,1)="r",$AS$41,IF(MID(C7435,1,1)="p",#REF!,#REF!))),"")</f>
        <v/>
      </c>
      <c r="I7435" s="92" t="str">
        <f t="shared" si="1171"/>
        <v/>
      </c>
      <c r="J7435" s="92" t="str">
        <f t="shared" si="1172"/>
        <v/>
      </c>
      <c r="K7435" s="92" t="str">
        <f t="shared" si="1173"/>
        <v/>
      </c>
      <c r="L7435" s="92" t="str">
        <f t="shared" si="1174"/>
        <v/>
      </c>
      <c r="M7435" s="95" t="str">
        <f>IF(A7435&lt;&gt;"",IF(MID(C7435,1,1)="c",SigmaEpsConcrete(I7435,$AN$30:$AN$33,$AR$30:$AR$33,$AS$26,$AS$27,$AS$28,$AQ$20,$AU$19),""),"")</f>
        <v/>
      </c>
      <c r="N7435" s="95" t="str">
        <f>IF(A7435&lt;&gt;"",IF(MID(C7435,1,1)="r",SigmaEpsReinf(J7435,$AS$42:$AS$43,$AS$41,$AS$39,$AS$40,$AQ$38),""),"")</f>
        <v/>
      </c>
      <c r="Q7435" s="92" t="str">
        <f t="shared" ref="Q7435:Q7498" si="1176">IF(A7435&lt;&gt;"",IF(MID(C7435,1,1)="c",IF(ISERROR(M7435/I7435),"",M7435/I7435),""),"")</f>
        <v/>
      </c>
      <c r="R7435" s="92" t="str">
        <f t="shared" ref="R7435:R7498" si="1177">IF(A7435&lt;&gt;"",IF(MID(C7435,1,1)="r",IF(ISERROR(N7435/J7435),"",N7435/J7435),""),"")</f>
        <v/>
      </c>
      <c r="U7435" s="5"/>
      <c r="V7435" s="5"/>
      <c r="W7435" s="94" t="str">
        <f t="shared" si="1175"/>
        <v/>
      </c>
      <c r="X7435" s="94" t="str">
        <f t="shared" ref="X7435:X7498" si="1178">IF(B7435&lt;&gt;"",G7435-$AU$106,"")</f>
        <v/>
      </c>
      <c r="Y7435" s="5"/>
      <c r="BK7435" s="8"/>
      <c r="BL7435" s="5"/>
      <c r="BM7435" s="5"/>
      <c r="BN7435" s="5"/>
      <c r="BO7435" s="5"/>
      <c r="BP7435" s="1"/>
      <c r="BQ7435" s="1"/>
      <c r="BR7435" s="1"/>
      <c r="BS7435" s="1"/>
      <c r="BT7435" s="1"/>
      <c r="BU7435" s="4"/>
      <c r="BV7435" s="1"/>
      <c r="BW7435" s="3"/>
      <c r="BX7435" s="4"/>
      <c r="BY7435" s="5"/>
      <c r="BZ7435" s="5"/>
      <c r="CA7435" s="5"/>
      <c r="CB7435" s="5"/>
      <c r="CC7435" s="5"/>
      <c r="CD7435" s="43"/>
    </row>
    <row r="7436" spans="1:82" x14ac:dyDescent="0.25">
      <c r="A7436" s="8"/>
      <c r="B7436" s="5"/>
      <c r="C7436" s="5"/>
      <c r="D7436" s="5"/>
      <c r="E7436" s="5"/>
      <c r="F7436" s="94" t="str">
        <f t="shared" si="1169"/>
        <v/>
      </c>
      <c r="G7436" s="94" t="str">
        <f t="shared" si="1170"/>
        <v/>
      </c>
      <c r="H7436" s="127" t="str">
        <f>IF(A7436&lt;&gt;"",IF(MID(C7436,1,1)="c",$AS$26,IF(MID(C7436,1,1)="r",$AS$41,IF(MID(C7436,1,1)="p",#REF!,#REF!))),"")</f>
        <v/>
      </c>
      <c r="I7436" s="92" t="str">
        <f t="shared" si="1171"/>
        <v/>
      </c>
      <c r="J7436" s="92" t="str">
        <f t="shared" si="1172"/>
        <v/>
      </c>
      <c r="K7436" s="92" t="str">
        <f t="shared" si="1173"/>
        <v/>
      </c>
      <c r="L7436" s="92" t="str">
        <f t="shared" si="1174"/>
        <v/>
      </c>
      <c r="M7436" s="95" t="str">
        <f>IF(A7436&lt;&gt;"",IF(MID(C7436,1,1)="c",SigmaEpsConcrete(I7436,$AN$30:$AN$33,$AR$30:$AR$33,$AS$26,$AS$27,$AS$28,$AQ$20,$AU$19),""),"")</f>
        <v/>
      </c>
      <c r="N7436" s="95" t="str">
        <f>IF(A7436&lt;&gt;"",IF(MID(C7436,1,1)="r",SigmaEpsReinf(J7436,$AS$42:$AS$43,$AS$41,$AS$39,$AS$40,$AQ$38),""),"")</f>
        <v/>
      </c>
      <c r="Q7436" s="92" t="str">
        <f t="shared" si="1176"/>
        <v/>
      </c>
      <c r="R7436" s="92" t="str">
        <f t="shared" si="1177"/>
        <v/>
      </c>
      <c r="U7436" s="5"/>
      <c r="V7436" s="5"/>
      <c r="W7436" s="94" t="str">
        <f t="shared" si="1175"/>
        <v/>
      </c>
      <c r="X7436" s="94" t="str">
        <f t="shared" si="1178"/>
        <v/>
      </c>
      <c r="Y7436" s="5"/>
      <c r="BK7436" s="8"/>
      <c r="BL7436" s="5"/>
      <c r="BM7436" s="5"/>
      <c r="BN7436" s="5"/>
      <c r="BO7436" s="5"/>
      <c r="BP7436" s="1"/>
      <c r="BQ7436" s="1"/>
      <c r="BR7436" s="1"/>
      <c r="BS7436" s="1"/>
      <c r="BT7436" s="1"/>
      <c r="BU7436" s="4"/>
      <c r="BV7436" s="1"/>
      <c r="BW7436" s="3"/>
      <c r="BX7436" s="4"/>
      <c r="BY7436" s="5"/>
      <c r="BZ7436" s="5"/>
      <c r="CA7436" s="5"/>
      <c r="CB7436" s="5"/>
      <c r="CC7436" s="5"/>
      <c r="CD7436" s="43"/>
    </row>
    <row r="7437" spans="1:82" x14ac:dyDescent="0.25">
      <c r="A7437" s="8"/>
      <c r="B7437" s="5"/>
      <c r="C7437" s="5"/>
      <c r="D7437" s="5"/>
      <c r="E7437" s="5"/>
      <c r="F7437" s="94" t="str">
        <f t="shared" si="1169"/>
        <v/>
      </c>
      <c r="G7437" s="94" t="str">
        <f t="shared" si="1170"/>
        <v/>
      </c>
      <c r="H7437" s="127" t="str">
        <f>IF(A7437&lt;&gt;"",IF(MID(C7437,1,1)="c",$AS$26,IF(MID(C7437,1,1)="r",$AS$41,IF(MID(C7437,1,1)="p",#REF!,#REF!))),"")</f>
        <v/>
      </c>
      <c r="I7437" s="92" t="str">
        <f t="shared" si="1171"/>
        <v/>
      </c>
      <c r="J7437" s="92" t="str">
        <f t="shared" si="1172"/>
        <v/>
      </c>
      <c r="K7437" s="92" t="str">
        <f t="shared" si="1173"/>
        <v/>
      </c>
      <c r="L7437" s="92" t="str">
        <f t="shared" si="1174"/>
        <v/>
      </c>
      <c r="M7437" s="95" t="str">
        <f>IF(A7437&lt;&gt;"",IF(MID(C7437,1,1)="c",SigmaEpsConcrete(I7437,$AN$30:$AN$33,$AR$30:$AR$33,$AS$26,$AS$27,$AS$28,$AQ$20,$AU$19),""),"")</f>
        <v/>
      </c>
      <c r="N7437" s="95" t="str">
        <f>IF(A7437&lt;&gt;"",IF(MID(C7437,1,1)="r",SigmaEpsReinf(J7437,$AS$42:$AS$43,$AS$41,$AS$39,$AS$40,$AQ$38),""),"")</f>
        <v/>
      </c>
      <c r="Q7437" s="92" t="str">
        <f t="shared" si="1176"/>
        <v/>
      </c>
      <c r="R7437" s="92" t="str">
        <f t="shared" si="1177"/>
        <v/>
      </c>
      <c r="U7437" s="5"/>
      <c r="V7437" s="5"/>
      <c r="W7437" s="94" t="str">
        <f t="shared" si="1175"/>
        <v/>
      </c>
      <c r="X7437" s="94" t="str">
        <f t="shared" si="1178"/>
        <v/>
      </c>
      <c r="Y7437" s="5"/>
      <c r="BK7437" s="8"/>
      <c r="BL7437" s="5"/>
      <c r="BM7437" s="5"/>
      <c r="BN7437" s="5"/>
      <c r="BO7437" s="5"/>
      <c r="BP7437" s="1"/>
      <c r="BQ7437" s="1"/>
      <c r="BR7437" s="1"/>
      <c r="BS7437" s="1"/>
      <c r="BT7437" s="1"/>
      <c r="BU7437" s="4"/>
      <c r="BV7437" s="1"/>
      <c r="BW7437" s="3"/>
      <c r="BX7437" s="4"/>
      <c r="BY7437" s="5"/>
      <c r="BZ7437" s="5"/>
      <c r="CA7437" s="5"/>
      <c r="CB7437" s="5"/>
      <c r="CC7437" s="5"/>
      <c r="CD7437" s="43"/>
    </row>
    <row r="7438" spans="1:82" x14ac:dyDescent="0.25">
      <c r="A7438" s="8"/>
      <c r="B7438" s="5"/>
      <c r="C7438" s="5"/>
      <c r="D7438" s="5"/>
      <c r="E7438" s="5"/>
      <c r="F7438" s="94" t="str">
        <f t="shared" si="1169"/>
        <v/>
      </c>
      <c r="G7438" s="94" t="str">
        <f t="shared" si="1170"/>
        <v/>
      </c>
      <c r="H7438" s="127" t="str">
        <f>IF(A7438&lt;&gt;"",IF(MID(C7438,1,1)="c",$AS$26,IF(MID(C7438,1,1)="r",$AS$41,IF(MID(C7438,1,1)="p",#REF!,#REF!))),"")</f>
        <v/>
      </c>
      <c r="I7438" s="92" t="str">
        <f t="shared" si="1171"/>
        <v/>
      </c>
      <c r="J7438" s="92" t="str">
        <f t="shared" si="1172"/>
        <v/>
      </c>
      <c r="K7438" s="92" t="str">
        <f t="shared" si="1173"/>
        <v/>
      </c>
      <c r="L7438" s="92" t="str">
        <f t="shared" si="1174"/>
        <v/>
      </c>
      <c r="M7438" s="95" t="str">
        <f>IF(A7438&lt;&gt;"",IF(MID(C7438,1,1)="c",SigmaEpsConcrete(I7438,$AN$30:$AN$33,$AR$30:$AR$33,$AS$26,$AS$27,$AS$28,$AQ$20,$AU$19),""),"")</f>
        <v/>
      </c>
      <c r="N7438" s="95" t="str">
        <f>IF(A7438&lt;&gt;"",IF(MID(C7438,1,1)="r",SigmaEpsReinf(J7438,$AS$42:$AS$43,$AS$41,$AS$39,$AS$40,$AQ$38),""),"")</f>
        <v/>
      </c>
      <c r="Q7438" s="92" t="str">
        <f t="shared" si="1176"/>
        <v/>
      </c>
      <c r="R7438" s="92" t="str">
        <f t="shared" si="1177"/>
        <v/>
      </c>
      <c r="U7438" s="5"/>
      <c r="V7438" s="5"/>
      <c r="W7438" s="94" t="str">
        <f t="shared" si="1175"/>
        <v/>
      </c>
      <c r="X7438" s="94" t="str">
        <f t="shared" si="1178"/>
        <v/>
      </c>
      <c r="Y7438" s="5"/>
      <c r="BK7438" s="8"/>
      <c r="BL7438" s="5"/>
      <c r="BM7438" s="5"/>
      <c r="BN7438" s="5"/>
      <c r="BO7438" s="5"/>
      <c r="BP7438" s="1"/>
      <c r="BQ7438" s="1"/>
      <c r="BR7438" s="1"/>
      <c r="BS7438" s="1"/>
      <c r="BT7438" s="1"/>
      <c r="BU7438" s="4"/>
      <c r="BV7438" s="1"/>
      <c r="BW7438" s="3"/>
      <c r="BX7438" s="4"/>
      <c r="BY7438" s="5"/>
      <c r="BZ7438" s="5"/>
      <c r="CA7438" s="5"/>
      <c r="CB7438" s="5"/>
      <c r="CC7438" s="5"/>
      <c r="CD7438" s="43"/>
    </row>
    <row r="7439" spans="1:82" x14ac:dyDescent="0.25">
      <c r="A7439" s="8"/>
      <c r="B7439" s="5"/>
      <c r="C7439" s="5"/>
      <c r="D7439" s="5"/>
      <c r="E7439" s="5"/>
      <c r="F7439" s="94" t="str">
        <f t="shared" si="1169"/>
        <v/>
      </c>
      <c r="G7439" s="94" t="str">
        <f t="shared" si="1170"/>
        <v/>
      </c>
      <c r="H7439" s="127" t="str">
        <f>IF(A7439&lt;&gt;"",IF(MID(C7439,1,1)="c",$AS$26,IF(MID(C7439,1,1)="r",$AS$41,IF(MID(C7439,1,1)="p",#REF!,#REF!))),"")</f>
        <v/>
      </c>
      <c r="I7439" s="92" t="str">
        <f t="shared" si="1171"/>
        <v/>
      </c>
      <c r="J7439" s="92" t="str">
        <f t="shared" si="1172"/>
        <v/>
      </c>
      <c r="K7439" s="92" t="str">
        <f t="shared" si="1173"/>
        <v/>
      </c>
      <c r="L7439" s="92" t="str">
        <f t="shared" si="1174"/>
        <v/>
      </c>
      <c r="M7439" s="95" t="str">
        <f>IF(A7439&lt;&gt;"",IF(MID(C7439,1,1)="c",SigmaEpsConcrete(I7439,$AN$30:$AN$33,$AR$30:$AR$33,$AS$26,$AS$27,$AS$28,$AQ$20,$AU$19),""),"")</f>
        <v/>
      </c>
      <c r="N7439" s="95" t="str">
        <f>IF(A7439&lt;&gt;"",IF(MID(C7439,1,1)="r",SigmaEpsReinf(J7439,$AS$42:$AS$43,$AS$41,$AS$39,$AS$40,$AQ$38),""),"")</f>
        <v/>
      </c>
      <c r="Q7439" s="92" t="str">
        <f t="shared" si="1176"/>
        <v/>
      </c>
      <c r="R7439" s="92" t="str">
        <f t="shared" si="1177"/>
        <v/>
      </c>
      <c r="U7439" s="5"/>
      <c r="V7439" s="5"/>
      <c r="W7439" s="94" t="str">
        <f t="shared" si="1175"/>
        <v/>
      </c>
      <c r="X7439" s="94" t="str">
        <f t="shared" si="1178"/>
        <v/>
      </c>
      <c r="Y7439" s="5"/>
      <c r="BK7439" s="8"/>
      <c r="BL7439" s="5"/>
      <c r="BM7439" s="5"/>
      <c r="BN7439" s="5"/>
      <c r="BO7439" s="5"/>
      <c r="BP7439" s="1"/>
      <c r="BQ7439" s="1"/>
      <c r="BR7439" s="1"/>
      <c r="BS7439" s="1"/>
      <c r="BT7439" s="1"/>
      <c r="BU7439" s="4"/>
      <c r="BV7439" s="1"/>
      <c r="BW7439" s="3"/>
      <c r="BX7439" s="4"/>
      <c r="BY7439" s="5"/>
      <c r="BZ7439" s="5"/>
      <c r="CA7439" s="5"/>
      <c r="CB7439" s="5"/>
      <c r="CC7439" s="5"/>
      <c r="CD7439" s="43"/>
    </row>
    <row r="7440" spans="1:82" x14ac:dyDescent="0.25">
      <c r="A7440" s="8"/>
      <c r="B7440" s="5"/>
      <c r="C7440" s="5"/>
      <c r="D7440" s="5"/>
      <c r="E7440" s="5"/>
      <c r="F7440" s="94" t="str">
        <f t="shared" si="1169"/>
        <v/>
      </c>
      <c r="G7440" s="94" t="str">
        <f t="shared" si="1170"/>
        <v/>
      </c>
      <c r="H7440" s="127" t="str">
        <f>IF(A7440&lt;&gt;"",IF(MID(C7440,1,1)="c",$AS$26,IF(MID(C7440,1,1)="r",$AS$41,IF(MID(C7440,1,1)="p",#REF!,#REF!))),"")</f>
        <v/>
      </c>
      <c r="I7440" s="92" t="str">
        <f t="shared" si="1171"/>
        <v/>
      </c>
      <c r="J7440" s="92" t="str">
        <f t="shared" si="1172"/>
        <v/>
      </c>
      <c r="K7440" s="92" t="str">
        <f t="shared" si="1173"/>
        <v/>
      </c>
      <c r="L7440" s="92" t="str">
        <f t="shared" si="1174"/>
        <v/>
      </c>
      <c r="M7440" s="95" t="str">
        <f>IF(A7440&lt;&gt;"",IF(MID(C7440,1,1)="c",SigmaEpsConcrete(I7440,$AN$30:$AN$33,$AR$30:$AR$33,$AS$26,$AS$27,$AS$28,$AQ$20,$AU$19),""),"")</f>
        <v/>
      </c>
      <c r="N7440" s="95" t="str">
        <f>IF(A7440&lt;&gt;"",IF(MID(C7440,1,1)="r",SigmaEpsReinf(J7440,$AS$42:$AS$43,$AS$41,$AS$39,$AS$40,$AQ$38),""),"")</f>
        <v/>
      </c>
      <c r="Q7440" s="92" t="str">
        <f t="shared" si="1176"/>
        <v/>
      </c>
      <c r="R7440" s="92" t="str">
        <f t="shared" si="1177"/>
        <v/>
      </c>
      <c r="U7440" s="5"/>
      <c r="V7440" s="5"/>
      <c r="W7440" s="94" t="str">
        <f t="shared" si="1175"/>
        <v/>
      </c>
      <c r="X7440" s="94" t="str">
        <f t="shared" si="1178"/>
        <v/>
      </c>
      <c r="Y7440" s="5"/>
      <c r="BK7440" s="8"/>
      <c r="BL7440" s="5"/>
      <c r="BM7440" s="5"/>
      <c r="BN7440" s="5"/>
      <c r="BO7440" s="5"/>
      <c r="BP7440" s="1"/>
      <c r="BQ7440" s="1"/>
      <c r="BR7440" s="1"/>
      <c r="BS7440" s="1"/>
      <c r="BT7440" s="1"/>
      <c r="BU7440" s="4"/>
      <c r="BV7440" s="1"/>
      <c r="BW7440" s="3"/>
      <c r="BX7440" s="4"/>
      <c r="BY7440" s="5"/>
      <c r="BZ7440" s="5"/>
      <c r="CA7440" s="5"/>
      <c r="CB7440" s="5"/>
      <c r="CC7440" s="5"/>
      <c r="CD7440" s="43"/>
    </row>
    <row r="7441" spans="1:82" x14ac:dyDescent="0.25">
      <c r="A7441" s="8"/>
      <c r="B7441" s="5"/>
      <c r="C7441" s="5"/>
      <c r="D7441" s="5"/>
      <c r="E7441" s="5"/>
      <c r="F7441" s="94" t="str">
        <f t="shared" si="1169"/>
        <v/>
      </c>
      <c r="G7441" s="94" t="str">
        <f t="shared" si="1170"/>
        <v/>
      </c>
      <c r="H7441" s="127" t="str">
        <f>IF(A7441&lt;&gt;"",IF(MID(C7441,1,1)="c",$AS$26,IF(MID(C7441,1,1)="r",$AS$41,IF(MID(C7441,1,1)="p",#REF!,#REF!))),"")</f>
        <v/>
      </c>
      <c r="I7441" s="92" t="str">
        <f t="shared" si="1171"/>
        <v/>
      </c>
      <c r="J7441" s="92" t="str">
        <f t="shared" si="1172"/>
        <v/>
      </c>
      <c r="K7441" s="92" t="str">
        <f t="shared" si="1173"/>
        <v/>
      </c>
      <c r="L7441" s="92" t="str">
        <f t="shared" si="1174"/>
        <v/>
      </c>
      <c r="M7441" s="95" t="str">
        <f>IF(A7441&lt;&gt;"",IF(MID(C7441,1,1)="c",SigmaEpsConcrete(I7441,$AN$30:$AN$33,$AR$30:$AR$33,$AS$26,$AS$27,$AS$28,$AQ$20,$AU$19),""),"")</f>
        <v/>
      </c>
      <c r="N7441" s="95" t="str">
        <f>IF(A7441&lt;&gt;"",IF(MID(C7441,1,1)="r",SigmaEpsReinf(J7441,$AS$42:$AS$43,$AS$41,$AS$39,$AS$40,$AQ$38),""),"")</f>
        <v/>
      </c>
      <c r="Q7441" s="92" t="str">
        <f t="shared" si="1176"/>
        <v/>
      </c>
      <c r="R7441" s="92" t="str">
        <f t="shared" si="1177"/>
        <v/>
      </c>
      <c r="U7441" s="5"/>
      <c r="V7441" s="5"/>
      <c r="W7441" s="94" t="str">
        <f t="shared" si="1175"/>
        <v/>
      </c>
      <c r="X7441" s="94" t="str">
        <f t="shared" si="1178"/>
        <v/>
      </c>
      <c r="Y7441" s="5"/>
      <c r="BK7441" s="8"/>
      <c r="BL7441" s="5"/>
      <c r="BM7441" s="5"/>
      <c r="BN7441" s="5"/>
      <c r="BO7441" s="5"/>
      <c r="BP7441" s="1"/>
      <c r="BQ7441" s="1"/>
      <c r="BR7441" s="1"/>
      <c r="BS7441" s="1"/>
      <c r="BT7441" s="1"/>
      <c r="BU7441" s="4"/>
      <c r="BV7441" s="1"/>
      <c r="BW7441" s="3"/>
      <c r="BX7441" s="4"/>
      <c r="BY7441" s="5"/>
      <c r="BZ7441" s="5"/>
      <c r="CA7441" s="5"/>
      <c r="CB7441" s="5"/>
      <c r="CC7441" s="5"/>
      <c r="CD7441" s="43"/>
    </row>
    <row r="7442" spans="1:82" x14ac:dyDescent="0.25">
      <c r="A7442" s="8"/>
      <c r="B7442" s="5"/>
      <c r="C7442" s="5"/>
      <c r="D7442" s="5"/>
      <c r="E7442" s="5"/>
      <c r="F7442" s="94" t="str">
        <f t="shared" si="1169"/>
        <v/>
      </c>
      <c r="G7442" s="94" t="str">
        <f t="shared" si="1170"/>
        <v/>
      </c>
      <c r="H7442" s="127" t="str">
        <f>IF(A7442&lt;&gt;"",IF(MID(C7442,1,1)="c",$AS$26,IF(MID(C7442,1,1)="r",$AS$41,IF(MID(C7442,1,1)="p",#REF!,#REF!))),"")</f>
        <v/>
      </c>
      <c r="I7442" s="92" t="str">
        <f t="shared" si="1171"/>
        <v/>
      </c>
      <c r="J7442" s="92" t="str">
        <f t="shared" si="1172"/>
        <v/>
      </c>
      <c r="K7442" s="92" t="str">
        <f t="shared" si="1173"/>
        <v/>
      </c>
      <c r="L7442" s="92" t="str">
        <f t="shared" si="1174"/>
        <v/>
      </c>
      <c r="M7442" s="95" t="str">
        <f>IF(A7442&lt;&gt;"",IF(MID(C7442,1,1)="c",SigmaEpsConcrete(I7442,$AN$30:$AN$33,$AR$30:$AR$33,$AS$26,$AS$27,$AS$28,$AQ$20,$AU$19),""),"")</f>
        <v/>
      </c>
      <c r="N7442" s="95" t="str">
        <f>IF(A7442&lt;&gt;"",IF(MID(C7442,1,1)="r",SigmaEpsReinf(J7442,$AS$42:$AS$43,$AS$41,$AS$39,$AS$40,$AQ$38),""),"")</f>
        <v/>
      </c>
      <c r="Q7442" s="92" t="str">
        <f t="shared" si="1176"/>
        <v/>
      </c>
      <c r="R7442" s="92" t="str">
        <f t="shared" si="1177"/>
        <v/>
      </c>
      <c r="U7442" s="5"/>
      <c r="V7442" s="5"/>
      <c r="W7442" s="94" t="str">
        <f t="shared" si="1175"/>
        <v/>
      </c>
      <c r="X7442" s="94" t="str">
        <f t="shared" si="1178"/>
        <v/>
      </c>
      <c r="Y7442" s="5"/>
      <c r="BK7442" s="8"/>
      <c r="BL7442" s="5"/>
      <c r="BM7442" s="5"/>
      <c r="BN7442" s="5"/>
      <c r="BO7442" s="5"/>
      <c r="BP7442" s="1"/>
      <c r="BQ7442" s="1"/>
      <c r="BR7442" s="1"/>
      <c r="BS7442" s="1"/>
      <c r="BT7442" s="1"/>
      <c r="BU7442" s="4"/>
      <c r="BV7442" s="1"/>
      <c r="BW7442" s="3"/>
      <c r="BX7442" s="4"/>
      <c r="BY7442" s="5"/>
      <c r="BZ7442" s="5"/>
      <c r="CA7442" s="5"/>
      <c r="CB7442" s="5"/>
      <c r="CC7442" s="5"/>
      <c r="CD7442" s="43"/>
    </row>
    <row r="7443" spans="1:82" x14ac:dyDescent="0.25">
      <c r="A7443" s="8"/>
      <c r="B7443" s="5"/>
      <c r="C7443" s="5"/>
      <c r="D7443" s="5"/>
      <c r="E7443" s="5"/>
      <c r="F7443" s="94" t="str">
        <f t="shared" si="1169"/>
        <v/>
      </c>
      <c r="G7443" s="94" t="str">
        <f t="shared" si="1170"/>
        <v/>
      </c>
      <c r="H7443" s="127" t="str">
        <f>IF(A7443&lt;&gt;"",IF(MID(C7443,1,1)="c",$AS$26,IF(MID(C7443,1,1)="r",$AS$41,IF(MID(C7443,1,1)="p",#REF!,#REF!))),"")</f>
        <v/>
      </c>
      <c r="I7443" s="92" t="str">
        <f t="shared" si="1171"/>
        <v/>
      </c>
      <c r="J7443" s="92" t="str">
        <f t="shared" si="1172"/>
        <v/>
      </c>
      <c r="K7443" s="92" t="str">
        <f t="shared" si="1173"/>
        <v/>
      </c>
      <c r="L7443" s="92" t="str">
        <f t="shared" si="1174"/>
        <v/>
      </c>
      <c r="M7443" s="95" t="str">
        <f>IF(A7443&lt;&gt;"",IF(MID(C7443,1,1)="c",SigmaEpsConcrete(I7443,$AN$30:$AN$33,$AR$30:$AR$33,$AS$26,$AS$27,$AS$28,$AQ$20,$AU$19),""),"")</f>
        <v/>
      </c>
      <c r="N7443" s="95" t="str">
        <f>IF(A7443&lt;&gt;"",IF(MID(C7443,1,1)="r",SigmaEpsReinf(J7443,$AS$42:$AS$43,$AS$41,$AS$39,$AS$40,$AQ$38),""),"")</f>
        <v/>
      </c>
      <c r="Q7443" s="92" t="str">
        <f t="shared" si="1176"/>
        <v/>
      </c>
      <c r="R7443" s="92" t="str">
        <f t="shared" si="1177"/>
        <v/>
      </c>
      <c r="U7443" s="5"/>
      <c r="V7443" s="5"/>
      <c r="W7443" s="94" t="str">
        <f t="shared" si="1175"/>
        <v/>
      </c>
      <c r="X7443" s="94" t="str">
        <f t="shared" si="1178"/>
        <v/>
      </c>
      <c r="Y7443" s="5"/>
      <c r="BK7443" s="8"/>
      <c r="BL7443" s="5"/>
      <c r="BM7443" s="5"/>
      <c r="BN7443" s="5"/>
      <c r="BO7443" s="5"/>
      <c r="BP7443" s="1"/>
      <c r="BQ7443" s="1"/>
      <c r="BR7443" s="1"/>
      <c r="BS7443" s="1"/>
      <c r="BT7443" s="1"/>
      <c r="BU7443" s="4"/>
      <c r="BV7443" s="1"/>
      <c r="BW7443" s="3"/>
      <c r="BX7443" s="4"/>
      <c r="BY7443" s="5"/>
      <c r="BZ7443" s="5"/>
      <c r="CA7443" s="5"/>
      <c r="CB7443" s="5"/>
      <c r="CC7443" s="5"/>
      <c r="CD7443" s="43"/>
    </row>
    <row r="7444" spans="1:82" x14ac:dyDescent="0.25">
      <c r="A7444" s="8"/>
      <c r="B7444" s="5"/>
      <c r="C7444" s="5"/>
      <c r="D7444" s="5"/>
      <c r="E7444" s="5"/>
      <c r="F7444" s="94" t="str">
        <f t="shared" si="1169"/>
        <v/>
      </c>
      <c r="G7444" s="94" t="str">
        <f t="shared" si="1170"/>
        <v/>
      </c>
      <c r="H7444" s="127" t="str">
        <f>IF(A7444&lt;&gt;"",IF(MID(C7444,1,1)="c",$AS$26,IF(MID(C7444,1,1)="r",$AS$41,IF(MID(C7444,1,1)="p",#REF!,#REF!))),"")</f>
        <v/>
      </c>
      <c r="I7444" s="92" t="str">
        <f t="shared" si="1171"/>
        <v/>
      </c>
      <c r="J7444" s="92" t="str">
        <f t="shared" si="1172"/>
        <v/>
      </c>
      <c r="K7444" s="92" t="str">
        <f t="shared" si="1173"/>
        <v/>
      </c>
      <c r="L7444" s="92" t="str">
        <f t="shared" si="1174"/>
        <v/>
      </c>
      <c r="M7444" s="95" t="str">
        <f>IF(A7444&lt;&gt;"",IF(MID(C7444,1,1)="c",SigmaEpsConcrete(I7444,$AN$30:$AN$33,$AR$30:$AR$33,$AS$26,$AS$27,$AS$28,$AQ$20,$AU$19),""),"")</f>
        <v/>
      </c>
      <c r="N7444" s="95" t="str">
        <f>IF(A7444&lt;&gt;"",IF(MID(C7444,1,1)="r",SigmaEpsReinf(J7444,$AS$42:$AS$43,$AS$41,$AS$39,$AS$40,$AQ$38),""),"")</f>
        <v/>
      </c>
      <c r="Q7444" s="92" t="str">
        <f t="shared" si="1176"/>
        <v/>
      </c>
      <c r="R7444" s="92" t="str">
        <f t="shared" si="1177"/>
        <v/>
      </c>
      <c r="U7444" s="5"/>
      <c r="V7444" s="5"/>
      <c r="W7444" s="94" t="str">
        <f t="shared" si="1175"/>
        <v/>
      </c>
      <c r="X7444" s="94" t="str">
        <f t="shared" si="1178"/>
        <v/>
      </c>
      <c r="Y7444" s="5"/>
      <c r="BK7444" s="8"/>
      <c r="BL7444" s="5"/>
      <c r="BM7444" s="5"/>
      <c r="BN7444" s="5"/>
      <c r="BO7444" s="5"/>
      <c r="BP7444" s="1"/>
      <c r="BQ7444" s="1"/>
      <c r="BR7444" s="1"/>
      <c r="BS7444" s="1"/>
      <c r="BT7444" s="1"/>
      <c r="BU7444" s="4"/>
      <c r="BV7444" s="1"/>
      <c r="BW7444" s="3"/>
      <c r="BX7444" s="4"/>
      <c r="BY7444" s="5"/>
      <c r="BZ7444" s="5"/>
      <c r="CA7444" s="5"/>
      <c r="CB7444" s="5"/>
      <c r="CC7444" s="5"/>
      <c r="CD7444" s="43"/>
    </row>
    <row r="7445" spans="1:82" x14ac:dyDescent="0.25">
      <c r="A7445" s="8"/>
      <c r="B7445" s="5"/>
      <c r="C7445" s="5"/>
      <c r="D7445" s="5"/>
      <c r="E7445" s="5"/>
      <c r="F7445" s="94" t="str">
        <f t="shared" si="1169"/>
        <v/>
      </c>
      <c r="G7445" s="94" t="str">
        <f t="shared" si="1170"/>
        <v/>
      </c>
      <c r="H7445" s="127" t="str">
        <f>IF(A7445&lt;&gt;"",IF(MID(C7445,1,1)="c",$AS$26,IF(MID(C7445,1,1)="r",$AS$41,IF(MID(C7445,1,1)="p",#REF!,#REF!))),"")</f>
        <v/>
      </c>
      <c r="I7445" s="92" t="str">
        <f t="shared" si="1171"/>
        <v/>
      </c>
      <c r="J7445" s="92" t="str">
        <f t="shared" si="1172"/>
        <v/>
      </c>
      <c r="K7445" s="92" t="str">
        <f t="shared" si="1173"/>
        <v/>
      </c>
      <c r="L7445" s="92" t="str">
        <f t="shared" si="1174"/>
        <v/>
      </c>
      <c r="M7445" s="95" t="str">
        <f>IF(A7445&lt;&gt;"",IF(MID(C7445,1,1)="c",SigmaEpsConcrete(I7445,$AN$30:$AN$33,$AR$30:$AR$33,$AS$26,$AS$27,$AS$28,$AQ$20,$AU$19),""),"")</f>
        <v/>
      </c>
      <c r="N7445" s="95" t="str">
        <f>IF(A7445&lt;&gt;"",IF(MID(C7445,1,1)="r",SigmaEpsReinf(J7445,$AS$42:$AS$43,$AS$41,$AS$39,$AS$40,$AQ$38),""),"")</f>
        <v/>
      </c>
      <c r="Q7445" s="92" t="str">
        <f t="shared" si="1176"/>
        <v/>
      </c>
      <c r="R7445" s="92" t="str">
        <f t="shared" si="1177"/>
        <v/>
      </c>
      <c r="U7445" s="5"/>
      <c r="V7445" s="5"/>
      <c r="W7445" s="94" t="str">
        <f t="shared" si="1175"/>
        <v/>
      </c>
      <c r="X7445" s="94" t="str">
        <f t="shared" si="1178"/>
        <v/>
      </c>
      <c r="Y7445" s="5"/>
      <c r="BK7445" s="8"/>
      <c r="BL7445" s="5"/>
      <c r="BM7445" s="5"/>
      <c r="BN7445" s="5"/>
      <c r="BO7445" s="5"/>
      <c r="BP7445" s="1"/>
      <c r="BQ7445" s="1"/>
      <c r="BR7445" s="1"/>
      <c r="BS7445" s="1"/>
      <c r="BT7445" s="1"/>
      <c r="BU7445" s="4"/>
      <c r="BV7445" s="1"/>
      <c r="BW7445" s="3"/>
      <c r="BX7445" s="4"/>
      <c r="BY7445" s="5"/>
      <c r="BZ7445" s="5"/>
      <c r="CA7445" s="5"/>
      <c r="CB7445" s="5"/>
      <c r="CC7445" s="5"/>
      <c r="CD7445" s="43"/>
    </row>
    <row r="7446" spans="1:82" x14ac:dyDescent="0.25">
      <c r="A7446" s="8"/>
      <c r="B7446" s="5"/>
      <c r="C7446" s="5"/>
      <c r="D7446" s="5"/>
      <c r="E7446" s="5"/>
      <c r="F7446" s="94" t="str">
        <f t="shared" si="1169"/>
        <v/>
      </c>
      <c r="G7446" s="94" t="str">
        <f t="shared" si="1170"/>
        <v/>
      </c>
      <c r="H7446" s="127" t="str">
        <f>IF(A7446&lt;&gt;"",IF(MID(C7446,1,1)="c",$AS$26,IF(MID(C7446,1,1)="r",$AS$41,IF(MID(C7446,1,1)="p",#REF!,#REF!))),"")</f>
        <v/>
      </c>
      <c r="I7446" s="92" t="str">
        <f t="shared" si="1171"/>
        <v/>
      </c>
      <c r="J7446" s="92" t="str">
        <f t="shared" si="1172"/>
        <v/>
      </c>
      <c r="K7446" s="92" t="str">
        <f t="shared" si="1173"/>
        <v/>
      </c>
      <c r="L7446" s="92" t="str">
        <f t="shared" si="1174"/>
        <v/>
      </c>
      <c r="M7446" s="95" t="str">
        <f>IF(A7446&lt;&gt;"",IF(MID(C7446,1,1)="c",SigmaEpsConcrete(I7446,$AN$30:$AN$33,$AR$30:$AR$33,$AS$26,$AS$27,$AS$28,$AQ$20,$AU$19),""),"")</f>
        <v/>
      </c>
      <c r="N7446" s="95" t="str">
        <f>IF(A7446&lt;&gt;"",IF(MID(C7446,1,1)="r",SigmaEpsReinf(J7446,$AS$42:$AS$43,$AS$41,$AS$39,$AS$40,$AQ$38),""),"")</f>
        <v/>
      </c>
      <c r="Q7446" s="92" t="str">
        <f t="shared" si="1176"/>
        <v/>
      </c>
      <c r="R7446" s="92" t="str">
        <f t="shared" si="1177"/>
        <v/>
      </c>
      <c r="U7446" s="5"/>
      <c r="V7446" s="5"/>
      <c r="W7446" s="94" t="str">
        <f t="shared" si="1175"/>
        <v/>
      </c>
      <c r="X7446" s="94" t="str">
        <f t="shared" si="1178"/>
        <v/>
      </c>
      <c r="Y7446" s="5"/>
      <c r="BK7446" s="8"/>
      <c r="BL7446" s="5"/>
      <c r="BM7446" s="5"/>
      <c r="BN7446" s="5"/>
      <c r="BO7446" s="5"/>
      <c r="BP7446" s="1"/>
      <c r="BQ7446" s="1"/>
      <c r="BR7446" s="1"/>
      <c r="BS7446" s="1"/>
      <c r="BT7446" s="1"/>
      <c r="BU7446" s="4"/>
      <c r="BV7446" s="1"/>
      <c r="BW7446" s="3"/>
      <c r="BX7446" s="4"/>
      <c r="BY7446" s="5"/>
      <c r="BZ7446" s="5"/>
      <c r="CA7446" s="5"/>
      <c r="CB7446" s="5"/>
      <c r="CC7446" s="5"/>
      <c r="CD7446" s="43"/>
    </row>
    <row r="7447" spans="1:82" x14ac:dyDescent="0.25">
      <c r="A7447" s="8"/>
      <c r="B7447" s="5"/>
      <c r="C7447" s="5"/>
      <c r="D7447" s="5"/>
      <c r="E7447" s="5"/>
      <c r="F7447" s="94" t="str">
        <f t="shared" si="1169"/>
        <v/>
      </c>
      <c r="G7447" s="94" t="str">
        <f t="shared" si="1170"/>
        <v/>
      </c>
      <c r="H7447" s="127" t="str">
        <f>IF(A7447&lt;&gt;"",IF(MID(C7447,1,1)="c",$AS$26,IF(MID(C7447,1,1)="r",$AS$41,IF(MID(C7447,1,1)="p",#REF!,#REF!))),"")</f>
        <v/>
      </c>
      <c r="I7447" s="92" t="str">
        <f t="shared" si="1171"/>
        <v/>
      </c>
      <c r="J7447" s="92" t="str">
        <f t="shared" si="1172"/>
        <v/>
      </c>
      <c r="K7447" s="92" t="str">
        <f t="shared" si="1173"/>
        <v/>
      </c>
      <c r="L7447" s="92" t="str">
        <f t="shared" si="1174"/>
        <v/>
      </c>
      <c r="M7447" s="95" t="str">
        <f>IF(A7447&lt;&gt;"",IF(MID(C7447,1,1)="c",SigmaEpsConcrete(I7447,$AN$30:$AN$33,$AR$30:$AR$33,$AS$26,$AS$27,$AS$28,$AQ$20,$AU$19),""),"")</f>
        <v/>
      </c>
      <c r="N7447" s="95" t="str">
        <f>IF(A7447&lt;&gt;"",IF(MID(C7447,1,1)="r",SigmaEpsReinf(J7447,$AS$42:$AS$43,$AS$41,$AS$39,$AS$40,$AQ$38),""),"")</f>
        <v/>
      </c>
      <c r="Q7447" s="92" t="str">
        <f t="shared" si="1176"/>
        <v/>
      </c>
      <c r="R7447" s="92" t="str">
        <f t="shared" si="1177"/>
        <v/>
      </c>
      <c r="U7447" s="5"/>
      <c r="V7447" s="5"/>
      <c r="W7447" s="94" t="str">
        <f t="shared" si="1175"/>
        <v/>
      </c>
      <c r="X7447" s="94" t="str">
        <f t="shared" si="1178"/>
        <v/>
      </c>
      <c r="Y7447" s="5"/>
      <c r="BK7447" s="8"/>
      <c r="BL7447" s="5"/>
      <c r="BM7447" s="5"/>
      <c r="BN7447" s="5"/>
      <c r="BO7447" s="5"/>
      <c r="BP7447" s="1"/>
      <c r="BQ7447" s="1"/>
      <c r="BR7447" s="1"/>
      <c r="BS7447" s="1"/>
      <c r="BT7447" s="1"/>
      <c r="BU7447" s="4"/>
      <c r="BV7447" s="1"/>
      <c r="BW7447" s="3"/>
      <c r="BX7447" s="4"/>
      <c r="BY7447" s="5"/>
      <c r="BZ7447" s="5"/>
      <c r="CA7447" s="5"/>
      <c r="CB7447" s="5"/>
      <c r="CC7447" s="5"/>
      <c r="CD7447" s="43"/>
    </row>
    <row r="7448" spans="1:82" x14ac:dyDescent="0.25">
      <c r="A7448" s="8"/>
      <c r="B7448" s="5"/>
      <c r="C7448" s="5"/>
      <c r="D7448" s="5"/>
      <c r="E7448" s="5"/>
      <c r="F7448" s="94" t="str">
        <f t="shared" si="1169"/>
        <v/>
      </c>
      <c r="G7448" s="94" t="str">
        <f t="shared" si="1170"/>
        <v/>
      </c>
      <c r="H7448" s="127" t="str">
        <f>IF(A7448&lt;&gt;"",IF(MID(C7448,1,1)="c",$AS$26,IF(MID(C7448,1,1)="r",$AS$41,IF(MID(C7448,1,1)="p",#REF!,#REF!))),"")</f>
        <v/>
      </c>
      <c r="I7448" s="92" t="str">
        <f t="shared" si="1171"/>
        <v/>
      </c>
      <c r="J7448" s="92" t="str">
        <f t="shared" si="1172"/>
        <v/>
      </c>
      <c r="K7448" s="92" t="str">
        <f t="shared" si="1173"/>
        <v/>
      </c>
      <c r="L7448" s="92" t="str">
        <f t="shared" si="1174"/>
        <v/>
      </c>
      <c r="M7448" s="95" t="str">
        <f>IF(A7448&lt;&gt;"",IF(MID(C7448,1,1)="c",SigmaEpsConcrete(I7448,$AN$30:$AN$33,$AR$30:$AR$33,$AS$26,$AS$27,$AS$28,$AQ$20,$AU$19),""),"")</f>
        <v/>
      </c>
      <c r="N7448" s="95" t="str">
        <f>IF(A7448&lt;&gt;"",IF(MID(C7448,1,1)="r",SigmaEpsReinf(J7448,$AS$42:$AS$43,$AS$41,$AS$39,$AS$40,$AQ$38),""),"")</f>
        <v/>
      </c>
      <c r="Q7448" s="92" t="str">
        <f t="shared" si="1176"/>
        <v/>
      </c>
      <c r="R7448" s="92" t="str">
        <f t="shared" si="1177"/>
        <v/>
      </c>
      <c r="U7448" s="5"/>
      <c r="V7448" s="5"/>
      <c r="W7448" s="94" t="str">
        <f t="shared" si="1175"/>
        <v/>
      </c>
      <c r="X7448" s="94" t="str">
        <f t="shared" si="1178"/>
        <v/>
      </c>
      <c r="Y7448" s="5"/>
      <c r="BK7448" s="8"/>
      <c r="BL7448" s="5"/>
      <c r="BM7448" s="5"/>
      <c r="BN7448" s="5"/>
      <c r="BO7448" s="5"/>
      <c r="BP7448" s="1"/>
      <c r="BQ7448" s="1"/>
      <c r="BR7448" s="1"/>
      <c r="BS7448" s="1"/>
      <c r="BT7448" s="1"/>
      <c r="BU7448" s="4"/>
      <c r="BV7448" s="1"/>
      <c r="BW7448" s="3"/>
      <c r="BX7448" s="4"/>
      <c r="BY7448" s="5"/>
      <c r="BZ7448" s="5"/>
      <c r="CA7448" s="5"/>
      <c r="CB7448" s="5"/>
      <c r="CC7448" s="5"/>
      <c r="CD7448" s="43"/>
    </row>
    <row r="7449" spans="1:82" x14ac:dyDescent="0.25">
      <c r="A7449" s="8"/>
      <c r="B7449" s="5"/>
      <c r="C7449" s="5"/>
      <c r="D7449" s="5"/>
      <c r="E7449" s="5"/>
      <c r="F7449" s="94" t="str">
        <f t="shared" si="1169"/>
        <v/>
      </c>
      <c r="G7449" s="94" t="str">
        <f t="shared" si="1170"/>
        <v/>
      </c>
      <c r="H7449" s="127" t="str">
        <f>IF(A7449&lt;&gt;"",IF(MID(C7449,1,1)="c",$AS$26,IF(MID(C7449,1,1)="r",$AS$41,IF(MID(C7449,1,1)="p",#REF!,#REF!))),"")</f>
        <v/>
      </c>
      <c r="I7449" s="92" t="str">
        <f t="shared" si="1171"/>
        <v/>
      </c>
      <c r="J7449" s="92" t="str">
        <f t="shared" si="1172"/>
        <v/>
      </c>
      <c r="K7449" s="92" t="str">
        <f t="shared" si="1173"/>
        <v/>
      </c>
      <c r="L7449" s="92" t="str">
        <f t="shared" si="1174"/>
        <v/>
      </c>
      <c r="M7449" s="95" t="str">
        <f>IF(A7449&lt;&gt;"",IF(MID(C7449,1,1)="c",SigmaEpsConcrete(I7449,$AN$30:$AN$33,$AR$30:$AR$33,$AS$26,$AS$27,$AS$28,$AQ$20,$AU$19),""),"")</f>
        <v/>
      </c>
      <c r="N7449" s="95" t="str">
        <f>IF(A7449&lt;&gt;"",IF(MID(C7449,1,1)="r",SigmaEpsReinf(J7449,$AS$42:$AS$43,$AS$41,$AS$39,$AS$40,$AQ$38),""),"")</f>
        <v/>
      </c>
      <c r="Q7449" s="92" t="str">
        <f t="shared" si="1176"/>
        <v/>
      </c>
      <c r="R7449" s="92" t="str">
        <f t="shared" si="1177"/>
        <v/>
      </c>
      <c r="U7449" s="5"/>
      <c r="V7449" s="5"/>
      <c r="W7449" s="94" t="str">
        <f t="shared" si="1175"/>
        <v/>
      </c>
      <c r="X7449" s="94" t="str">
        <f t="shared" si="1178"/>
        <v/>
      </c>
      <c r="Y7449" s="5"/>
      <c r="BK7449" s="8"/>
      <c r="BL7449" s="5"/>
      <c r="BM7449" s="5"/>
      <c r="BN7449" s="5"/>
      <c r="BO7449" s="5"/>
      <c r="BP7449" s="1"/>
      <c r="BQ7449" s="1"/>
      <c r="BR7449" s="1"/>
      <c r="BS7449" s="1"/>
      <c r="BT7449" s="1"/>
      <c r="BU7449" s="4"/>
      <c r="BV7449" s="1"/>
      <c r="BW7449" s="3"/>
      <c r="BX7449" s="4"/>
      <c r="BY7449" s="5"/>
      <c r="BZ7449" s="5"/>
      <c r="CA7449" s="5"/>
      <c r="CB7449" s="5"/>
      <c r="CC7449" s="5"/>
      <c r="CD7449" s="43"/>
    </row>
    <row r="7450" spans="1:82" x14ac:dyDescent="0.25">
      <c r="A7450" s="8"/>
      <c r="B7450" s="5"/>
      <c r="C7450" s="5"/>
      <c r="D7450" s="5"/>
      <c r="E7450" s="5"/>
      <c r="F7450" s="94" t="str">
        <f t="shared" si="1169"/>
        <v/>
      </c>
      <c r="G7450" s="94" t="str">
        <f t="shared" si="1170"/>
        <v/>
      </c>
      <c r="H7450" s="127" t="str">
        <f>IF(A7450&lt;&gt;"",IF(MID(C7450,1,1)="c",$AS$26,IF(MID(C7450,1,1)="r",$AS$41,IF(MID(C7450,1,1)="p",#REF!,#REF!))),"")</f>
        <v/>
      </c>
      <c r="I7450" s="92" t="str">
        <f t="shared" si="1171"/>
        <v/>
      </c>
      <c r="J7450" s="92" t="str">
        <f t="shared" si="1172"/>
        <v/>
      </c>
      <c r="K7450" s="92" t="str">
        <f t="shared" si="1173"/>
        <v/>
      </c>
      <c r="L7450" s="92" t="str">
        <f t="shared" si="1174"/>
        <v/>
      </c>
      <c r="M7450" s="95" t="str">
        <f>IF(A7450&lt;&gt;"",IF(MID(C7450,1,1)="c",SigmaEpsConcrete(I7450,$AN$30:$AN$33,$AR$30:$AR$33,$AS$26,$AS$27,$AS$28,$AQ$20,$AU$19),""),"")</f>
        <v/>
      </c>
      <c r="N7450" s="95" t="str">
        <f>IF(A7450&lt;&gt;"",IF(MID(C7450,1,1)="r",SigmaEpsReinf(J7450,$AS$42:$AS$43,$AS$41,$AS$39,$AS$40,$AQ$38),""),"")</f>
        <v/>
      </c>
      <c r="Q7450" s="92" t="str">
        <f t="shared" si="1176"/>
        <v/>
      </c>
      <c r="R7450" s="92" t="str">
        <f t="shared" si="1177"/>
        <v/>
      </c>
      <c r="U7450" s="5"/>
      <c r="V7450" s="5"/>
      <c r="W7450" s="94" t="str">
        <f t="shared" si="1175"/>
        <v/>
      </c>
      <c r="X7450" s="94" t="str">
        <f t="shared" si="1178"/>
        <v/>
      </c>
      <c r="Y7450" s="5"/>
      <c r="BK7450" s="8"/>
      <c r="BL7450" s="5"/>
      <c r="BM7450" s="5"/>
      <c r="BN7450" s="5"/>
      <c r="BO7450" s="5"/>
      <c r="BP7450" s="1"/>
      <c r="BQ7450" s="1"/>
      <c r="BR7450" s="1"/>
      <c r="BS7450" s="1"/>
      <c r="BT7450" s="1"/>
      <c r="BU7450" s="4"/>
      <c r="BV7450" s="1"/>
      <c r="BW7450" s="3"/>
      <c r="BX7450" s="4"/>
      <c r="BY7450" s="5"/>
      <c r="BZ7450" s="5"/>
      <c r="CA7450" s="5"/>
      <c r="CB7450" s="5"/>
      <c r="CC7450" s="5"/>
      <c r="CD7450" s="43"/>
    </row>
    <row r="7451" spans="1:82" x14ac:dyDescent="0.25">
      <c r="A7451" s="8"/>
      <c r="B7451" s="5"/>
      <c r="C7451" s="5"/>
      <c r="D7451" s="5"/>
      <c r="E7451" s="5"/>
      <c r="F7451" s="94" t="str">
        <f t="shared" si="1169"/>
        <v/>
      </c>
      <c r="G7451" s="94" t="str">
        <f t="shared" si="1170"/>
        <v/>
      </c>
      <c r="H7451" s="127" t="str">
        <f>IF(A7451&lt;&gt;"",IF(MID(C7451,1,1)="c",$AS$26,IF(MID(C7451,1,1)="r",$AS$41,IF(MID(C7451,1,1)="p",#REF!,#REF!))),"")</f>
        <v/>
      </c>
      <c r="I7451" s="92" t="str">
        <f t="shared" si="1171"/>
        <v/>
      </c>
      <c r="J7451" s="92" t="str">
        <f t="shared" si="1172"/>
        <v/>
      </c>
      <c r="K7451" s="92" t="str">
        <f t="shared" si="1173"/>
        <v/>
      </c>
      <c r="L7451" s="92" t="str">
        <f t="shared" si="1174"/>
        <v/>
      </c>
      <c r="M7451" s="95" t="str">
        <f>IF(A7451&lt;&gt;"",IF(MID(C7451,1,1)="c",SigmaEpsConcrete(I7451,$AN$30:$AN$33,$AR$30:$AR$33,$AS$26,$AS$27,$AS$28,$AQ$20,$AU$19),""),"")</f>
        <v/>
      </c>
      <c r="N7451" s="95" t="str">
        <f>IF(A7451&lt;&gt;"",IF(MID(C7451,1,1)="r",SigmaEpsReinf(J7451,$AS$42:$AS$43,$AS$41,$AS$39,$AS$40,$AQ$38),""),"")</f>
        <v/>
      </c>
      <c r="Q7451" s="92" t="str">
        <f t="shared" si="1176"/>
        <v/>
      </c>
      <c r="R7451" s="92" t="str">
        <f t="shared" si="1177"/>
        <v/>
      </c>
      <c r="U7451" s="5"/>
      <c r="V7451" s="5"/>
      <c r="W7451" s="94" t="str">
        <f t="shared" si="1175"/>
        <v/>
      </c>
      <c r="X7451" s="94" t="str">
        <f t="shared" si="1178"/>
        <v/>
      </c>
      <c r="Y7451" s="5"/>
      <c r="BK7451" s="8"/>
      <c r="BL7451" s="5"/>
      <c r="BM7451" s="5"/>
      <c r="BN7451" s="5"/>
      <c r="BO7451" s="5"/>
      <c r="BP7451" s="1"/>
      <c r="BQ7451" s="1"/>
      <c r="BR7451" s="1"/>
      <c r="BS7451" s="1"/>
      <c r="BT7451" s="1"/>
      <c r="BU7451" s="4"/>
      <c r="BV7451" s="1"/>
      <c r="BW7451" s="3"/>
      <c r="BX7451" s="4"/>
      <c r="BY7451" s="5"/>
      <c r="BZ7451" s="5"/>
      <c r="CA7451" s="5"/>
      <c r="CB7451" s="5"/>
      <c r="CC7451" s="5"/>
      <c r="CD7451" s="43"/>
    </row>
    <row r="7452" spans="1:82" x14ac:dyDescent="0.25">
      <c r="A7452" s="8"/>
      <c r="B7452" s="5"/>
      <c r="C7452" s="5"/>
      <c r="D7452" s="5"/>
      <c r="E7452" s="5"/>
      <c r="F7452" s="94" t="str">
        <f t="shared" si="1169"/>
        <v/>
      </c>
      <c r="G7452" s="94" t="str">
        <f t="shared" si="1170"/>
        <v/>
      </c>
      <c r="H7452" s="127" t="str">
        <f>IF(A7452&lt;&gt;"",IF(MID(C7452,1,1)="c",$AS$26,IF(MID(C7452,1,1)="r",$AS$41,IF(MID(C7452,1,1)="p",#REF!,#REF!))),"")</f>
        <v/>
      </c>
      <c r="I7452" s="92" t="str">
        <f t="shared" si="1171"/>
        <v/>
      </c>
      <c r="J7452" s="92" t="str">
        <f t="shared" si="1172"/>
        <v/>
      </c>
      <c r="K7452" s="92" t="str">
        <f t="shared" si="1173"/>
        <v/>
      </c>
      <c r="L7452" s="92" t="str">
        <f t="shared" si="1174"/>
        <v/>
      </c>
      <c r="M7452" s="95" t="str">
        <f>IF(A7452&lt;&gt;"",IF(MID(C7452,1,1)="c",SigmaEpsConcrete(I7452,$AN$30:$AN$33,$AR$30:$AR$33,$AS$26,$AS$27,$AS$28,$AQ$20,$AU$19),""),"")</f>
        <v/>
      </c>
      <c r="N7452" s="95" t="str">
        <f>IF(A7452&lt;&gt;"",IF(MID(C7452,1,1)="r",SigmaEpsReinf(J7452,$AS$42:$AS$43,$AS$41,$AS$39,$AS$40,$AQ$38),""),"")</f>
        <v/>
      </c>
      <c r="Q7452" s="92" t="str">
        <f t="shared" si="1176"/>
        <v/>
      </c>
      <c r="R7452" s="92" t="str">
        <f t="shared" si="1177"/>
        <v/>
      </c>
      <c r="U7452" s="5"/>
      <c r="V7452" s="5"/>
      <c r="W7452" s="94" t="str">
        <f t="shared" si="1175"/>
        <v/>
      </c>
      <c r="X7452" s="94" t="str">
        <f t="shared" si="1178"/>
        <v/>
      </c>
      <c r="Y7452" s="5"/>
      <c r="BK7452" s="8"/>
      <c r="BL7452" s="5"/>
      <c r="BM7452" s="5"/>
      <c r="BN7452" s="5"/>
      <c r="BO7452" s="5"/>
      <c r="BP7452" s="1"/>
      <c r="BQ7452" s="1"/>
      <c r="BR7452" s="1"/>
      <c r="BS7452" s="1"/>
      <c r="BT7452" s="1"/>
      <c r="BU7452" s="4"/>
      <c r="BV7452" s="1"/>
      <c r="BW7452" s="3"/>
      <c r="BX7452" s="4"/>
      <c r="BY7452" s="5"/>
      <c r="BZ7452" s="5"/>
      <c r="CA7452" s="5"/>
      <c r="CB7452" s="5"/>
      <c r="CC7452" s="5"/>
      <c r="CD7452" s="43"/>
    </row>
    <row r="7453" spans="1:82" x14ac:dyDescent="0.25">
      <c r="A7453" s="8"/>
      <c r="B7453" s="5"/>
      <c r="C7453" s="5"/>
      <c r="D7453" s="5"/>
      <c r="E7453" s="5"/>
      <c r="F7453" s="94" t="str">
        <f t="shared" si="1169"/>
        <v/>
      </c>
      <c r="G7453" s="94" t="str">
        <f t="shared" si="1170"/>
        <v/>
      </c>
      <c r="H7453" s="127" t="str">
        <f>IF(A7453&lt;&gt;"",IF(MID(C7453,1,1)="c",$AS$26,IF(MID(C7453,1,1)="r",$AS$41,IF(MID(C7453,1,1)="p",#REF!,#REF!))),"")</f>
        <v/>
      </c>
      <c r="I7453" s="92" t="str">
        <f t="shared" si="1171"/>
        <v/>
      </c>
      <c r="J7453" s="92" t="str">
        <f t="shared" si="1172"/>
        <v/>
      </c>
      <c r="K7453" s="92" t="str">
        <f t="shared" si="1173"/>
        <v/>
      </c>
      <c r="L7453" s="92" t="str">
        <f t="shared" si="1174"/>
        <v/>
      </c>
      <c r="M7453" s="95" t="str">
        <f>IF(A7453&lt;&gt;"",IF(MID(C7453,1,1)="c",SigmaEpsConcrete(I7453,$AN$30:$AN$33,$AR$30:$AR$33,$AS$26,$AS$27,$AS$28,$AQ$20,$AU$19),""),"")</f>
        <v/>
      </c>
      <c r="N7453" s="95" t="str">
        <f>IF(A7453&lt;&gt;"",IF(MID(C7453,1,1)="r",SigmaEpsReinf(J7453,$AS$42:$AS$43,$AS$41,$AS$39,$AS$40,$AQ$38),""),"")</f>
        <v/>
      </c>
      <c r="Q7453" s="92" t="str">
        <f t="shared" si="1176"/>
        <v/>
      </c>
      <c r="R7453" s="92" t="str">
        <f t="shared" si="1177"/>
        <v/>
      </c>
      <c r="U7453" s="5"/>
      <c r="V7453" s="5"/>
      <c r="W7453" s="94" t="str">
        <f t="shared" si="1175"/>
        <v/>
      </c>
      <c r="X7453" s="94" t="str">
        <f t="shared" si="1178"/>
        <v/>
      </c>
      <c r="Y7453" s="5"/>
      <c r="BK7453" s="8"/>
      <c r="BL7453" s="5"/>
      <c r="BM7453" s="5"/>
      <c r="BN7453" s="5"/>
      <c r="BO7453" s="5"/>
      <c r="BP7453" s="1"/>
      <c r="BQ7453" s="1"/>
      <c r="BR7453" s="1"/>
      <c r="BS7453" s="1"/>
      <c r="BT7453" s="1"/>
      <c r="BU7453" s="4"/>
      <c r="BV7453" s="1"/>
      <c r="BW7453" s="3"/>
      <c r="BX7453" s="4"/>
      <c r="BY7453" s="5"/>
      <c r="BZ7453" s="5"/>
      <c r="CA7453" s="5"/>
      <c r="CB7453" s="5"/>
      <c r="CC7453" s="5"/>
      <c r="CD7453" s="43"/>
    </row>
    <row r="7454" spans="1:82" x14ac:dyDescent="0.25">
      <c r="A7454" s="8"/>
      <c r="B7454" s="5"/>
      <c r="C7454" s="5"/>
      <c r="D7454" s="5"/>
      <c r="E7454" s="5"/>
      <c r="F7454" s="94" t="str">
        <f t="shared" si="1169"/>
        <v/>
      </c>
      <c r="G7454" s="94" t="str">
        <f t="shared" si="1170"/>
        <v/>
      </c>
      <c r="H7454" s="127" t="str">
        <f>IF(A7454&lt;&gt;"",IF(MID(C7454,1,1)="c",$AS$26,IF(MID(C7454,1,1)="r",$AS$41,IF(MID(C7454,1,1)="p",#REF!,#REF!))),"")</f>
        <v/>
      </c>
      <c r="I7454" s="92" t="str">
        <f t="shared" si="1171"/>
        <v/>
      </c>
      <c r="J7454" s="92" t="str">
        <f t="shared" si="1172"/>
        <v/>
      </c>
      <c r="K7454" s="92" t="str">
        <f t="shared" si="1173"/>
        <v/>
      </c>
      <c r="L7454" s="92" t="str">
        <f t="shared" si="1174"/>
        <v/>
      </c>
      <c r="M7454" s="95" t="str">
        <f>IF(A7454&lt;&gt;"",IF(MID(C7454,1,1)="c",SigmaEpsConcrete(I7454,$AN$30:$AN$33,$AR$30:$AR$33,$AS$26,$AS$27,$AS$28,$AQ$20,$AU$19),""),"")</f>
        <v/>
      </c>
      <c r="N7454" s="95" t="str">
        <f>IF(A7454&lt;&gt;"",IF(MID(C7454,1,1)="r",SigmaEpsReinf(J7454,$AS$42:$AS$43,$AS$41,$AS$39,$AS$40,$AQ$38),""),"")</f>
        <v/>
      </c>
      <c r="Q7454" s="92" t="str">
        <f t="shared" si="1176"/>
        <v/>
      </c>
      <c r="R7454" s="92" t="str">
        <f t="shared" si="1177"/>
        <v/>
      </c>
      <c r="U7454" s="5"/>
      <c r="V7454" s="5"/>
      <c r="W7454" s="94" t="str">
        <f t="shared" si="1175"/>
        <v/>
      </c>
      <c r="X7454" s="94" t="str">
        <f t="shared" si="1178"/>
        <v/>
      </c>
      <c r="Y7454" s="5"/>
      <c r="BK7454" s="8"/>
      <c r="BL7454" s="5"/>
      <c r="BM7454" s="5"/>
      <c r="BN7454" s="5"/>
      <c r="BO7454" s="5"/>
      <c r="BP7454" s="1"/>
      <c r="BQ7454" s="1"/>
      <c r="BR7454" s="1"/>
      <c r="BS7454" s="1"/>
      <c r="BT7454" s="1"/>
      <c r="BU7454" s="4"/>
      <c r="BV7454" s="1"/>
      <c r="BW7454" s="3"/>
      <c r="BX7454" s="4"/>
      <c r="BY7454" s="5"/>
      <c r="BZ7454" s="5"/>
      <c r="CA7454" s="5"/>
      <c r="CB7454" s="5"/>
      <c r="CC7454" s="5"/>
      <c r="CD7454" s="43"/>
    </row>
    <row r="7455" spans="1:82" x14ac:dyDescent="0.25">
      <c r="A7455" s="8"/>
      <c r="B7455" s="5"/>
      <c r="C7455" s="5"/>
      <c r="D7455" s="5"/>
      <c r="E7455" s="5"/>
      <c r="F7455" s="94" t="str">
        <f t="shared" si="1169"/>
        <v/>
      </c>
      <c r="G7455" s="94" t="str">
        <f t="shared" si="1170"/>
        <v/>
      </c>
      <c r="H7455" s="127" t="str">
        <f>IF(A7455&lt;&gt;"",IF(MID(C7455,1,1)="c",$AS$26,IF(MID(C7455,1,1)="r",$AS$41,IF(MID(C7455,1,1)="p",#REF!,#REF!))),"")</f>
        <v/>
      </c>
      <c r="I7455" s="92" t="str">
        <f t="shared" si="1171"/>
        <v/>
      </c>
      <c r="J7455" s="92" t="str">
        <f t="shared" si="1172"/>
        <v/>
      </c>
      <c r="K7455" s="92" t="str">
        <f t="shared" si="1173"/>
        <v/>
      </c>
      <c r="L7455" s="92" t="str">
        <f t="shared" si="1174"/>
        <v/>
      </c>
      <c r="M7455" s="95" t="str">
        <f>IF(A7455&lt;&gt;"",IF(MID(C7455,1,1)="c",SigmaEpsConcrete(I7455,$AN$30:$AN$33,$AR$30:$AR$33,$AS$26,$AS$27,$AS$28,$AQ$20,$AU$19),""),"")</f>
        <v/>
      </c>
      <c r="N7455" s="95" t="str">
        <f>IF(A7455&lt;&gt;"",IF(MID(C7455,1,1)="r",SigmaEpsReinf(J7455,$AS$42:$AS$43,$AS$41,$AS$39,$AS$40,$AQ$38),""),"")</f>
        <v/>
      </c>
      <c r="Q7455" s="92" t="str">
        <f t="shared" si="1176"/>
        <v/>
      </c>
      <c r="R7455" s="92" t="str">
        <f t="shared" si="1177"/>
        <v/>
      </c>
      <c r="U7455" s="5"/>
      <c r="V7455" s="5"/>
      <c r="W7455" s="94" t="str">
        <f t="shared" si="1175"/>
        <v/>
      </c>
      <c r="X7455" s="94" t="str">
        <f t="shared" si="1178"/>
        <v/>
      </c>
      <c r="Y7455" s="5"/>
      <c r="BK7455" s="8"/>
      <c r="BL7455" s="5"/>
      <c r="BM7455" s="5"/>
      <c r="BN7455" s="5"/>
      <c r="BO7455" s="5"/>
      <c r="BP7455" s="1"/>
      <c r="BQ7455" s="1"/>
      <c r="BR7455" s="1"/>
      <c r="BS7455" s="1"/>
      <c r="BT7455" s="1"/>
      <c r="BU7455" s="4"/>
      <c r="BV7455" s="1"/>
      <c r="BW7455" s="3"/>
      <c r="BX7455" s="4"/>
      <c r="BY7455" s="5"/>
      <c r="BZ7455" s="5"/>
      <c r="CA7455" s="5"/>
      <c r="CB7455" s="5"/>
      <c r="CC7455" s="5"/>
      <c r="CD7455" s="43"/>
    </row>
    <row r="7456" spans="1:82" x14ac:dyDescent="0.25">
      <c r="A7456" s="8"/>
      <c r="B7456" s="5"/>
      <c r="C7456" s="5"/>
      <c r="D7456" s="5"/>
      <c r="E7456" s="5"/>
      <c r="F7456" s="94" t="str">
        <f t="shared" si="1169"/>
        <v/>
      </c>
      <c r="G7456" s="94" t="str">
        <f t="shared" si="1170"/>
        <v/>
      </c>
      <c r="H7456" s="127" t="str">
        <f>IF(A7456&lt;&gt;"",IF(MID(C7456,1,1)="c",$AS$26,IF(MID(C7456,1,1)="r",$AS$41,IF(MID(C7456,1,1)="p",#REF!,#REF!))),"")</f>
        <v/>
      </c>
      <c r="I7456" s="92" t="str">
        <f t="shared" si="1171"/>
        <v/>
      </c>
      <c r="J7456" s="92" t="str">
        <f t="shared" si="1172"/>
        <v/>
      </c>
      <c r="K7456" s="92" t="str">
        <f t="shared" si="1173"/>
        <v/>
      </c>
      <c r="L7456" s="92" t="str">
        <f t="shared" si="1174"/>
        <v/>
      </c>
      <c r="M7456" s="95" t="str">
        <f>IF(A7456&lt;&gt;"",IF(MID(C7456,1,1)="c",SigmaEpsConcrete(I7456,$AN$30:$AN$33,$AR$30:$AR$33,$AS$26,$AS$27,$AS$28,$AQ$20,$AU$19),""),"")</f>
        <v/>
      </c>
      <c r="N7456" s="95" t="str">
        <f>IF(A7456&lt;&gt;"",IF(MID(C7456,1,1)="r",SigmaEpsReinf(J7456,$AS$42:$AS$43,$AS$41,$AS$39,$AS$40,$AQ$38),""),"")</f>
        <v/>
      </c>
      <c r="Q7456" s="92" t="str">
        <f t="shared" si="1176"/>
        <v/>
      </c>
      <c r="R7456" s="92" t="str">
        <f t="shared" si="1177"/>
        <v/>
      </c>
      <c r="U7456" s="5"/>
      <c r="V7456" s="5"/>
      <c r="W7456" s="94" t="str">
        <f t="shared" si="1175"/>
        <v/>
      </c>
      <c r="X7456" s="94" t="str">
        <f t="shared" si="1178"/>
        <v/>
      </c>
      <c r="Y7456" s="5"/>
      <c r="BK7456" s="8"/>
      <c r="BL7456" s="5"/>
      <c r="BM7456" s="5"/>
      <c r="BN7456" s="5"/>
      <c r="BO7456" s="5"/>
      <c r="BP7456" s="1"/>
      <c r="BQ7456" s="1"/>
      <c r="BR7456" s="1"/>
      <c r="BS7456" s="1"/>
      <c r="BT7456" s="1"/>
      <c r="BU7456" s="4"/>
      <c r="BV7456" s="1"/>
      <c r="BW7456" s="3"/>
      <c r="BX7456" s="4"/>
      <c r="BY7456" s="5"/>
      <c r="BZ7456" s="5"/>
      <c r="CA7456" s="5"/>
      <c r="CB7456" s="5"/>
      <c r="CC7456" s="5"/>
      <c r="CD7456" s="43"/>
    </row>
    <row r="7457" spans="1:82" x14ac:dyDescent="0.25">
      <c r="A7457" s="8"/>
      <c r="B7457" s="5"/>
      <c r="C7457" s="5"/>
      <c r="D7457" s="5"/>
      <c r="E7457" s="5"/>
      <c r="F7457" s="94" t="str">
        <f t="shared" si="1169"/>
        <v/>
      </c>
      <c r="G7457" s="94" t="str">
        <f t="shared" si="1170"/>
        <v/>
      </c>
      <c r="H7457" s="127" t="str">
        <f>IF(A7457&lt;&gt;"",IF(MID(C7457,1,1)="c",$AS$26,IF(MID(C7457,1,1)="r",$AS$41,IF(MID(C7457,1,1)="p",#REF!,#REF!))),"")</f>
        <v/>
      </c>
      <c r="I7457" s="92" t="str">
        <f t="shared" si="1171"/>
        <v/>
      </c>
      <c r="J7457" s="92" t="str">
        <f t="shared" si="1172"/>
        <v/>
      </c>
      <c r="K7457" s="92" t="str">
        <f t="shared" si="1173"/>
        <v/>
      </c>
      <c r="L7457" s="92" t="str">
        <f t="shared" si="1174"/>
        <v/>
      </c>
      <c r="M7457" s="95" t="str">
        <f>IF(A7457&lt;&gt;"",IF(MID(C7457,1,1)="c",SigmaEpsConcrete(I7457,$AN$30:$AN$33,$AR$30:$AR$33,$AS$26,$AS$27,$AS$28,$AQ$20,$AU$19),""),"")</f>
        <v/>
      </c>
      <c r="N7457" s="95" t="str">
        <f>IF(A7457&lt;&gt;"",IF(MID(C7457,1,1)="r",SigmaEpsReinf(J7457,$AS$42:$AS$43,$AS$41,$AS$39,$AS$40,$AQ$38),""),"")</f>
        <v/>
      </c>
      <c r="Q7457" s="92" t="str">
        <f t="shared" si="1176"/>
        <v/>
      </c>
      <c r="R7457" s="92" t="str">
        <f t="shared" si="1177"/>
        <v/>
      </c>
      <c r="U7457" s="5"/>
      <c r="V7457" s="5"/>
      <c r="W7457" s="94" t="str">
        <f t="shared" si="1175"/>
        <v/>
      </c>
      <c r="X7457" s="94" t="str">
        <f t="shared" si="1178"/>
        <v/>
      </c>
      <c r="Y7457" s="5"/>
      <c r="BK7457" s="8"/>
      <c r="BL7457" s="5"/>
      <c r="BM7457" s="5"/>
      <c r="BN7457" s="5"/>
      <c r="BO7457" s="5"/>
      <c r="BP7457" s="1"/>
      <c r="BQ7457" s="1"/>
      <c r="BR7457" s="1"/>
      <c r="BS7457" s="1"/>
      <c r="BT7457" s="1"/>
      <c r="BU7457" s="4"/>
      <c r="BV7457" s="1"/>
      <c r="BW7457" s="3"/>
      <c r="BX7457" s="4"/>
      <c r="BY7457" s="5"/>
      <c r="BZ7457" s="5"/>
      <c r="CA7457" s="5"/>
      <c r="CB7457" s="5"/>
      <c r="CC7457" s="5"/>
      <c r="CD7457" s="43"/>
    </row>
    <row r="7458" spans="1:82" x14ac:dyDescent="0.25">
      <c r="A7458" s="8"/>
      <c r="B7458" s="5"/>
      <c r="C7458" s="5"/>
      <c r="D7458" s="5"/>
      <c r="E7458" s="5"/>
      <c r="F7458" s="94" t="str">
        <f t="shared" si="1169"/>
        <v/>
      </c>
      <c r="G7458" s="94" t="str">
        <f t="shared" si="1170"/>
        <v/>
      </c>
      <c r="H7458" s="127" t="str">
        <f>IF(A7458&lt;&gt;"",IF(MID(C7458,1,1)="c",$AS$26,IF(MID(C7458,1,1)="r",$AS$41,IF(MID(C7458,1,1)="p",#REF!,#REF!))),"")</f>
        <v/>
      </c>
      <c r="I7458" s="92" t="str">
        <f t="shared" si="1171"/>
        <v/>
      </c>
      <c r="J7458" s="92" t="str">
        <f t="shared" si="1172"/>
        <v/>
      </c>
      <c r="K7458" s="92" t="str">
        <f t="shared" si="1173"/>
        <v/>
      </c>
      <c r="L7458" s="92" t="str">
        <f t="shared" si="1174"/>
        <v/>
      </c>
      <c r="M7458" s="95" t="str">
        <f>IF(A7458&lt;&gt;"",IF(MID(C7458,1,1)="c",SigmaEpsConcrete(I7458,$AN$30:$AN$33,$AR$30:$AR$33,$AS$26,$AS$27,$AS$28,$AQ$20,$AU$19),""),"")</f>
        <v/>
      </c>
      <c r="N7458" s="95" t="str">
        <f>IF(A7458&lt;&gt;"",IF(MID(C7458,1,1)="r",SigmaEpsReinf(J7458,$AS$42:$AS$43,$AS$41,$AS$39,$AS$40,$AQ$38),""),"")</f>
        <v/>
      </c>
      <c r="Q7458" s="92" t="str">
        <f t="shared" si="1176"/>
        <v/>
      </c>
      <c r="R7458" s="92" t="str">
        <f t="shared" si="1177"/>
        <v/>
      </c>
      <c r="U7458" s="5"/>
      <c r="V7458" s="5"/>
      <c r="W7458" s="94" t="str">
        <f t="shared" si="1175"/>
        <v/>
      </c>
      <c r="X7458" s="94" t="str">
        <f t="shared" si="1178"/>
        <v/>
      </c>
      <c r="Y7458" s="5"/>
      <c r="BK7458" s="8"/>
      <c r="BL7458" s="5"/>
      <c r="BM7458" s="5"/>
      <c r="BN7458" s="5"/>
      <c r="BO7458" s="5"/>
      <c r="BP7458" s="1"/>
      <c r="BQ7458" s="1"/>
      <c r="BR7458" s="1"/>
      <c r="BS7458" s="1"/>
      <c r="BT7458" s="1"/>
      <c r="BU7458" s="4"/>
      <c r="BV7458" s="1"/>
      <c r="BW7458" s="3"/>
      <c r="BX7458" s="4"/>
      <c r="BY7458" s="5"/>
      <c r="BZ7458" s="5"/>
      <c r="CA7458" s="5"/>
      <c r="CB7458" s="5"/>
      <c r="CC7458" s="5"/>
      <c r="CD7458" s="43"/>
    </row>
    <row r="7459" spans="1:82" x14ac:dyDescent="0.25">
      <c r="A7459" s="8"/>
      <c r="B7459" s="5"/>
      <c r="C7459" s="5"/>
      <c r="D7459" s="5"/>
      <c r="E7459" s="5"/>
      <c r="F7459" s="94" t="str">
        <f t="shared" si="1169"/>
        <v/>
      </c>
      <c r="G7459" s="94" t="str">
        <f t="shared" si="1170"/>
        <v/>
      </c>
      <c r="H7459" s="127" t="str">
        <f>IF(A7459&lt;&gt;"",IF(MID(C7459,1,1)="c",$AS$26,IF(MID(C7459,1,1)="r",$AS$41,IF(MID(C7459,1,1)="p",#REF!,#REF!))),"")</f>
        <v/>
      </c>
      <c r="I7459" s="92" t="str">
        <f t="shared" si="1171"/>
        <v/>
      </c>
      <c r="J7459" s="92" t="str">
        <f t="shared" si="1172"/>
        <v/>
      </c>
      <c r="K7459" s="92" t="str">
        <f t="shared" si="1173"/>
        <v/>
      </c>
      <c r="L7459" s="92" t="str">
        <f t="shared" si="1174"/>
        <v/>
      </c>
      <c r="M7459" s="95" t="str">
        <f>IF(A7459&lt;&gt;"",IF(MID(C7459,1,1)="c",SigmaEpsConcrete(I7459,$AN$30:$AN$33,$AR$30:$AR$33,$AS$26,$AS$27,$AS$28,$AQ$20,$AU$19),""),"")</f>
        <v/>
      </c>
      <c r="N7459" s="95" t="str">
        <f>IF(A7459&lt;&gt;"",IF(MID(C7459,1,1)="r",SigmaEpsReinf(J7459,$AS$42:$AS$43,$AS$41,$AS$39,$AS$40,$AQ$38),""),"")</f>
        <v/>
      </c>
      <c r="Q7459" s="92" t="str">
        <f t="shared" si="1176"/>
        <v/>
      </c>
      <c r="R7459" s="92" t="str">
        <f t="shared" si="1177"/>
        <v/>
      </c>
      <c r="U7459" s="5"/>
      <c r="V7459" s="5"/>
      <c r="W7459" s="94" t="str">
        <f t="shared" si="1175"/>
        <v/>
      </c>
      <c r="X7459" s="94" t="str">
        <f t="shared" si="1178"/>
        <v/>
      </c>
      <c r="Y7459" s="5"/>
      <c r="BK7459" s="8"/>
      <c r="BL7459" s="5"/>
      <c r="BM7459" s="5"/>
      <c r="BN7459" s="5"/>
      <c r="BO7459" s="5"/>
      <c r="BP7459" s="1"/>
      <c r="BQ7459" s="1"/>
      <c r="BR7459" s="1"/>
      <c r="BS7459" s="1"/>
      <c r="BT7459" s="1"/>
      <c r="BU7459" s="4"/>
      <c r="BV7459" s="1"/>
      <c r="BW7459" s="3"/>
      <c r="BX7459" s="4"/>
      <c r="BY7459" s="5"/>
      <c r="BZ7459" s="5"/>
      <c r="CA7459" s="5"/>
      <c r="CB7459" s="5"/>
      <c r="CC7459" s="5"/>
      <c r="CD7459" s="43"/>
    </row>
    <row r="7460" spans="1:82" x14ac:dyDescent="0.25">
      <c r="A7460" s="8"/>
      <c r="B7460" s="5"/>
      <c r="C7460" s="5"/>
      <c r="D7460" s="5"/>
      <c r="E7460" s="5"/>
      <c r="F7460" s="94" t="str">
        <f t="shared" si="1169"/>
        <v/>
      </c>
      <c r="G7460" s="94" t="str">
        <f t="shared" si="1170"/>
        <v/>
      </c>
      <c r="H7460" s="127" t="str">
        <f>IF(A7460&lt;&gt;"",IF(MID(C7460,1,1)="c",$AS$26,IF(MID(C7460,1,1)="r",$AS$41,IF(MID(C7460,1,1)="p",#REF!,#REF!))),"")</f>
        <v/>
      </c>
      <c r="I7460" s="92" t="str">
        <f t="shared" si="1171"/>
        <v/>
      </c>
      <c r="J7460" s="92" t="str">
        <f t="shared" si="1172"/>
        <v/>
      </c>
      <c r="K7460" s="92" t="str">
        <f t="shared" si="1173"/>
        <v/>
      </c>
      <c r="L7460" s="92" t="str">
        <f t="shared" si="1174"/>
        <v/>
      </c>
      <c r="M7460" s="95" t="str">
        <f>IF(A7460&lt;&gt;"",IF(MID(C7460,1,1)="c",SigmaEpsConcrete(I7460,$AN$30:$AN$33,$AR$30:$AR$33,$AS$26,$AS$27,$AS$28,$AQ$20,$AU$19),""),"")</f>
        <v/>
      </c>
      <c r="N7460" s="95" t="str">
        <f>IF(A7460&lt;&gt;"",IF(MID(C7460,1,1)="r",SigmaEpsReinf(J7460,$AS$42:$AS$43,$AS$41,$AS$39,$AS$40,$AQ$38),""),"")</f>
        <v/>
      </c>
      <c r="Q7460" s="92" t="str">
        <f t="shared" si="1176"/>
        <v/>
      </c>
      <c r="R7460" s="92" t="str">
        <f t="shared" si="1177"/>
        <v/>
      </c>
      <c r="U7460" s="5"/>
      <c r="V7460" s="5"/>
      <c r="W7460" s="94" t="str">
        <f t="shared" si="1175"/>
        <v/>
      </c>
      <c r="X7460" s="94" t="str">
        <f t="shared" si="1178"/>
        <v/>
      </c>
      <c r="Y7460" s="5"/>
      <c r="BK7460" s="8"/>
      <c r="BL7460" s="5"/>
      <c r="BM7460" s="5"/>
      <c r="BN7460" s="5"/>
      <c r="BO7460" s="5"/>
      <c r="BP7460" s="1"/>
      <c r="BQ7460" s="1"/>
      <c r="BR7460" s="1"/>
      <c r="BS7460" s="1"/>
      <c r="BT7460" s="1"/>
      <c r="BU7460" s="4"/>
      <c r="BV7460" s="1"/>
      <c r="BW7460" s="3"/>
      <c r="BX7460" s="4"/>
      <c r="BY7460" s="5"/>
      <c r="BZ7460" s="5"/>
      <c r="CA7460" s="5"/>
      <c r="CB7460" s="5"/>
      <c r="CC7460" s="5"/>
      <c r="CD7460" s="43"/>
    </row>
    <row r="7461" spans="1:82" x14ac:dyDescent="0.25">
      <c r="A7461" s="8"/>
      <c r="B7461" s="5"/>
      <c r="C7461" s="5"/>
      <c r="D7461" s="5"/>
      <c r="E7461" s="5"/>
      <c r="F7461" s="94" t="str">
        <f t="shared" si="1169"/>
        <v/>
      </c>
      <c r="G7461" s="94" t="str">
        <f t="shared" si="1170"/>
        <v/>
      </c>
      <c r="H7461" s="127" t="str">
        <f>IF(A7461&lt;&gt;"",IF(MID(C7461,1,1)="c",$AS$26,IF(MID(C7461,1,1)="r",$AS$41,IF(MID(C7461,1,1)="p",#REF!,#REF!))),"")</f>
        <v/>
      </c>
      <c r="I7461" s="92" t="str">
        <f t="shared" si="1171"/>
        <v/>
      </c>
      <c r="J7461" s="92" t="str">
        <f t="shared" si="1172"/>
        <v/>
      </c>
      <c r="K7461" s="92" t="str">
        <f t="shared" si="1173"/>
        <v/>
      </c>
      <c r="L7461" s="92" t="str">
        <f t="shared" si="1174"/>
        <v/>
      </c>
      <c r="M7461" s="95" t="str">
        <f>IF(A7461&lt;&gt;"",IF(MID(C7461,1,1)="c",SigmaEpsConcrete(I7461,$AN$30:$AN$33,$AR$30:$AR$33,$AS$26,$AS$27,$AS$28,$AQ$20,$AU$19),""),"")</f>
        <v/>
      </c>
      <c r="N7461" s="95" t="str">
        <f>IF(A7461&lt;&gt;"",IF(MID(C7461,1,1)="r",SigmaEpsReinf(J7461,$AS$42:$AS$43,$AS$41,$AS$39,$AS$40,$AQ$38),""),"")</f>
        <v/>
      </c>
      <c r="Q7461" s="92" t="str">
        <f t="shared" si="1176"/>
        <v/>
      </c>
      <c r="R7461" s="92" t="str">
        <f t="shared" si="1177"/>
        <v/>
      </c>
      <c r="U7461" s="5"/>
      <c r="V7461" s="5"/>
      <c r="W7461" s="94" t="str">
        <f t="shared" si="1175"/>
        <v/>
      </c>
      <c r="X7461" s="94" t="str">
        <f t="shared" si="1178"/>
        <v/>
      </c>
      <c r="Y7461" s="5"/>
      <c r="BK7461" s="8"/>
      <c r="BL7461" s="5"/>
      <c r="BM7461" s="5"/>
      <c r="BN7461" s="5"/>
      <c r="BO7461" s="5"/>
      <c r="BP7461" s="1"/>
      <c r="BQ7461" s="1"/>
      <c r="BR7461" s="1"/>
      <c r="BS7461" s="1"/>
      <c r="BT7461" s="1"/>
      <c r="BU7461" s="4"/>
      <c r="BV7461" s="1"/>
      <c r="BW7461" s="3"/>
      <c r="BX7461" s="4"/>
      <c r="BY7461" s="5"/>
      <c r="BZ7461" s="5"/>
      <c r="CA7461" s="5"/>
      <c r="CB7461" s="5"/>
      <c r="CC7461" s="5"/>
      <c r="CD7461" s="43"/>
    </row>
    <row r="7462" spans="1:82" x14ac:dyDescent="0.25">
      <c r="A7462" s="8"/>
      <c r="B7462" s="5"/>
      <c r="C7462" s="5"/>
      <c r="D7462" s="5"/>
      <c r="E7462" s="5"/>
      <c r="F7462" s="94" t="str">
        <f t="shared" si="1169"/>
        <v/>
      </c>
      <c r="G7462" s="94" t="str">
        <f t="shared" si="1170"/>
        <v/>
      </c>
      <c r="H7462" s="127" t="str">
        <f>IF(A7462&lt;&gt;"",IF(MID(C7462,1,1)="c",$AS$26,IF(MID(C7462,1,1)="r",$AS$41,IF(MID(C7462,1,1)="p",#REF!,#REF!))),"")</f>
        <v/>
      </c>
      <c r="I7462" s="92" t="str">
        <f t="shared" si="1171"/>
        <v/>
      </c>
      <c r="J7462" s="92" t="str">
        <f t="shared" si="1172"/>
        <v/>
      </c>
      <c r="K7462" s="92" t="str">
        <f t="shared" si="1173"/>
        <v/>
      </c>
      <c r="L7462" s="92" t="str">
        <f t="shared" si="1174"/>
        <v/>
      </c>
      <c r="M7462" s="95" t="str">
        <f>IF(A7462&lt;&gt;"",IF(MID(C7462,1,1)="c",SigmaEpsConcrete(I7462,$AN$30:$AN$33,$AR$30:$AR$33,$AS$26,$AS$27,$AS$28,$AQ$20,$AU$19),""),"")</f>
        <v/>
      </c>
      <c r="N7462" s="95" t="str">
        <f>IF(A7462&lt;&gt;"",IF(MID(C7462,1,1)="r",SigmaEpsReinf(J7462,$AS$42:$AS$43,$AS$41,$AS$39,$AS$40,$AQ$38),""),"")</f>
        <v/>
      </c>
      <c r="Q7462" s="92" t="str">
        <f t="shared" si="1176"/>
        <v/>
      </c>
      <c r="R7462" s="92" t="str">
        <f t="shared" si="1177"/>
        <v/>
      </c>
      <c r="U7462" s="5"/>
      <c r="V7462" s="5"/>
      <c r="W7462" s="94" t="str">
        <f t="shared" si="1175"/>
        <v/>
      </c>
      <c r="X7462" s="94" t="str">
        <f t="shared" si="1178"/>
        <v/>
      </c>
      <c r="Y7462" s="5"/>
      <c r="BK7462" s="8"/>
      <c r="BL7462" s="5"/>
      <c r="BM7462" s="5"/>
      <c r="BN7462" s="5"/>
      <c r="BO7462" s="5"/>
      <c r="BP7462" s="1"/>
      <c r="BQ7462" s="1"/>
      <c r="BR7462" s="1"/>
      <c r="BS7462" s="1"/>
      <c r="BT7462" s="1"/>
      <c r="BU7462" s="4"/>
      <c r="BV7462" s="1"/>
      <c r="BW7462" s="3"/>
      <c r="BX7462" s="4"/>
      <c r="BY7462" s="5"/>
      <c r="BZ7462" s="5"/>
      <c r="CA7462" s="5"/>
      <c r="CB7462" s="5"/>
      <c r="CC7462" s="5"/>
      <c r="CD7462" s="43"/>
    </row>
    <row r="7463" spans="1:82" x14ac:dyDescent="0.25">
      <c r="A7463" s="8"/>
      <c r="B7463" s="5"/>
      <c r="C7463" s="5"/>
      <c r="D7463" s="5"/>
      <c r="E7463" s="5"/>
      <c r="F7463" s="94" t="str">
        <f t="shared" si="1169"/>
        <v/>
      </c>
      <c r="G7463" s="94" t="str">
        <f t="shared" si="1170"/>
        <v/>
      </c>
      <c r="H7463" s="127" t="str">
        <f>IF(A7463&lt;&gt;"",IF(MID(C7463,1,1)="c",$AS$26,IF(MID(C7463,1,1)="r",$AS$41,IF(MID(C7463,1,1)="p",#REF!,#REF!))),"")</f>
        <v/>
      </c>
      <c r="I7463" s="92" t="str">
        <f t="shared" si="1171"/>
        <v/>
      </c>
      <c r="J7463" s="92" t="str">
        <f t="shared" si="1172"/>
        <v/>
      </c>
      <c r="K7463" s="92" t="str">
        <f t="shared" si="1173"/>
        <v/>
      </c>
      <c r="L7463" s="92" t="str">
        <f t="shared" si="1174"/>
        <v/>
      </c>
      <c r="M7463" s="95" t="str">
        <f>IF(A7463&lt;&gt;"",IF(MID(C7463,1,1)="c",SigmaEpsConcrete(I7463,$AN$30:$AN$33,$AR$30:$AR$33,$AS$26,$AS$27,$AS$28,$AQ$20,$AU$19),""),"")</f>
        <v/>
      </c>
      <c r="N7463" s="95" t="str">
        <f>IF(A7463&lt;&gt;"",IF(MID(C7463,1,1)="r",SigmaEpsReinf(J7463,$AS$42:$AS$43,$AS$41,$AS$39,$AS$40,$AQ$38),""),"")</f>
        <v/>
      </c>
      <c r="Q7463" s="92" t="str">
        <f t="shared" si="1176"/>
        <v/>
      </c>
      <c r="R7463" s="92" t="str">
        <f t="shared" si="1177"/>
        <v/>
      </c>
      <c r="U7463" s="5"/>
      <c r="V7463" s="5"/>
      <c r="W7463" s="94" t="str">
        <f t="shared" si="1175"/>
        <v/>
      </c>
      <c r="X7463" s="94" t="str">
        <f t="shared" si="1178"/>
        <v/>
      </c>
      <c r="Y7463" s="5"/>
      <c r="BK7463" s="8"/>
      <c r="BL7463" s="5"/>
      <c r="BM7463" s="5"/>
      <c r="BN7463" s="5"/>
      <c r="BO7463" s="5"/>
      <c r="BP7463" s="1"/>
      <c r="BQ7463" s="1"/>
      <c r="BR7463" s="1"/>
      <c r="BS7463" s="1"/>
      <c r="BT7463" s="1"/>
      <c r="BU7463" s="4"/>
      <c r="BV7463" s="1"/>
      <c r="BW7463" s="3"/>
      <c r="BX7463" s="4"/>
      <c r="BY7463" s="5"/>
      <c r="BZ7463" s="5"/>
      <c r="CA7463" s="5"/>
      <c r="CB7463" s="5"/>
      <c r="CC7463" s="5"/>
      <c r="CD7463" s="43"/>
    </row>
    <row r="7464" spans="1:82" x14ac:dyDescent="0.25">
      <c r="A7464" s="8"/>
      <c r="B7464" s="5"/>
      <c r="C7464" s="5"/>
      <c r="D7464" s="5"/>
      <c r="E7464" s="5"/>
      <c r="F7464" s="94" t="str">
        <f t="shared" si="1169"/>
        <v/>
      </c>
      <c r="G7464" s="94" t="str">
        <f t="shared" si="1170"/>
        <v/>
      </c>
      <c r="H7464" s="127" t="str">
        <f>IF(A7464&lt;&gt;"",IF(MID(C7464,1,1)="c",$AS$26,IF(MID(C7464,1,1)="r",$AS$41,IF(MID(C7464,1,1)="p",#REF!,#REF!))),"")</f>
        <v/>
      </c>
      <c r="I7464" s="92" t="str">
        <f t="shared" si="1171"/>
        <v/>
      </c>
      <c r="J7464" s="92" t="str">
        <f t="shared" si="1172"/>
        <v/>
      </c>
      <c r="K7464" s="92" t="str">
        <f t="shared" si="1173"/>
        <v/>
      </c>
      <c r="L7464" s="92" t="str">
        <f t="shared" si="1174"/>
        <v/>
      </c>
      <c r="M7464" s="95" t="str">
        <f>IF(A7464&lt;&gt;"",IF(MID(C7464,1,1)="c",SigmaEpsConcrete(I7464,$AN$30:$AN$33,$AR$30:$AR$33,$AS$26,$AS$27,$AS$28,$AQ$20,$AU$19),""),"")</f>
        <v/>
      </c>
      <c r="N7464" s="95" t="str">
        <f>IF(A7464&lt;&gt;"",IF(MID(C7464,1,1)="r",SigmaEpsReinf(J7464,$AS$42:$AS$43,$AS$41,$AS$39,$AS$40,$AQ$38),""),"")</f>
        <v/>
      </c>
      <c r="Q7464" s="92" t="str">
        <f t="shared" si="1176"/>
        <v/>
      </c>
      <c r="R7464" s="92" t="str">
        <f t="shared" si="1177"/>
        <v/>
      </c>
      <c r="U7464" s="5"/>
      <c r="V7464" s="5"/>
      <c r="W7464" s="94" t="str">
        <f t="shared" si="1175"/>
        <v/>
      </c>
      <c r="X7464" s="94" t="str">
        <f t="shared" si="1178"/>
        <v/>
      </c>
      <c r="Y7464" s="5"/>
      <c r="BK7464" s="8"/>
      <c r="BL7464" s="5"/>
      <c r="BM7464" s="5"/>
      <c r="BN7464" s="5"/>
      <c r="BO7464" s="5"/>
      <c r="BP7464" s="1"/>
      <c r="BQ7464" s="1"/>
      <c r="BR7464" s="1"/>
      <c r="BS7464" s="1"/>
      <c r="BT7464" s="1"/>
      <c r="BU7464" s="4"/>
      <c r="BV7464" s="1"/>
      <c r="BW7464" s="3"/>
      <c r="BX7464" s="4"/>
      <c r="BY7464" s="5"/>
      <c r="BZ7464" s="5"/>
      <c r="CA7464" s="5"/>
      <c r="CB7464" s="5"/>
      <c r="CC7464" s="5"/>
      <c r="CD7464" s="43"/>
    </row>
    <row r="7465" spans="1:82" x14ac:dyDescent="0.25">
      <c r="A7465" s="8"/>
      <c r="B7465" s="5"/>
      <c r="C7465" s="5"/>
      <c r="D7465" s="5"/>
      <c r="E7465" s="5"/>
      <c r="F7465" s="94" t="str">
        <f t="shared" si="1169"/>
        <v/>
      </c>
      <c r="G7465" s="94" t="str">
        <f t="shared" si="1170"/>
        <v/>
      </c>
      <c r="H7465" s="127" t="str">
        <f>IF(A7465&lt;&gt;"",IF(MID(C7465,1,1)="c",$AS$26,IF(MID(C7465,1,1)="r",$AS$41,IF(MID(C7465,1,1)="p",#REF!,#REF!))),"")</f>
        <v/>
      </c>
      <c r="I7465" s="92" t="str">
        <f t="shared" si="1171"/>
        <v/>
      </c>
      <c r="J7465" s="92" t="str">
        <f t="shared" si="1172"/>
        <v/>
      </c>
      <c r="K7465" s="92" t="str">
        <f t="shared" si="1173"/>
        <v/>
      </c>
      <c r="L7465" s="92" t="str">
        <f t="shared" si="1174"/>
        <v/>
      </c>
      <c r="M7465" s="95" t="str">
        <f>IF(A7465&lt;&gt;"",IF(MID(C7465,1,1)="c",SigmaEpsConcrete(I7465,$AN$30:$AN$33,$AR$30:$AR$33,$AS$26,$AS$27,$AS$28,$AQ$20,$AU$19),""),"")</f>
        <v/>
      </c>
      <c r="N7465" s="95" t="str">
        <f>IF(A7465&lt;&gt;"",IF(MID(C7465,1,1)="r",SigmaEpsReinf(J7465,$AS$42:$AS$43,$AS$41,$AS$39,$AS$40,$AQ$38),""),"")</f>
        <v/>
      </c>
      <c r="Q7465" s="92" t="str">
        <f t="shared" si="1176"/>
        <v/>
      </c>
      <c r="R7465" s="92" t="str">
        <f t="shared" si="1177"/>
        <v/>
      </c>
      <c r="U7465" s="5"/>
      <c r="V7465" s="5"/>
      <c r="W7465" s="94" t="str">
        <f t="shared" si="1175"/>
        <v/>
      </c>
      <c r="X7465" s="94" t="str">
        <f t="shared" si="1178"/>
        <v/>
      </c>
      <c r="Y7465" s="5"/>
      <c r="BK7465" s="8"/>
      <c r="BL7465" s="5"/>
      <c r="BM7465" s="5"/>
      <c r="BN7465" s="5"/>
      <c r="BO7465" s="5"/>
      <c r="BP7465" s="1"/>
      <c r="BQ7465" s="1"/>
      <c r="BR7465" s="1"/>
      <c r="BS7465" s="1"/>
      <c r="BT7465" s="1"/>
      <c r="BU7465" s="4"/>
      <c r="BV7465" s="1"/>
      <c r="BW7465" s="3"/>
      <c r="BX7465" s="4"/>
      <c r="BY7465" s="5"/>
      <c r="BZ7465" s="5"/>
      <c r="CA7465" s="5"/>
      <c r="CB7465" s="5"/>
      <c r="CC7465" s="5"/>
      <c r="CD7465" s="43"/>
    </row>
    <row r="7466" spans="1:82" x14ac:dyDescent="0.25">
      <c r="A7466" s="8"/>
      <c r="B7466" s="5"/>
      <c r="C7466" s="5"/>
      <c r="D7466" s="5"/>
      <c r="E7466" s="5"/>
      <c r="F7466" s="94" t="str">
        <f t="shared" si="1169"/>
        <v/>
      </c>
      <c r="G7466" s="94" t="str">
        <f t="shared" si="1170"/>
        <v/>
      </c>
      <c r="H7466" s="127" t="str">
        <f>IF(A7466&lt;&gt;"",IF(MID(C7466,1,1)="c",$AS$26,IF(MID(C7466,1,1)="r",$AS$41,IF(MID(C7466,1,1)="p",#REF!,#REF!))),"")</f>
        <v/>
      </c>
      <c r="I7466" s="92" t="str">
        <f t="shared" si="1171"/>
        <v/>
      </c>
      <c r="J7466" s="92" t="str">
        <f t="shared" si="1172"/>
        <v/>
      </c>
      <c r="K7466" s="92" t="str">
        <f t="shared" si="1173"/>
        <v/>
      </c>
      <c r="L7466" s="92" t="str">
        <f t="shared" si="1174"/>
        <v/>
      </c>
      <c r="M7466" s="95" t="str">
        <f>IF(A7466&lt;&gt;"",IF(MID(C7466,1,1)="c",SigmaEpsConcrete(I7466,$AN$30:$AN$33,$AR$30:$AR$33,$AS$26,$AS$27,$AS$28,$AQ$20,$AU$19),""),"")</f>
        <v/>
      </c>
      <c r="N7466" s="95" t="str">
        <f>IF(A7466&lt;&gt;"",IF(MID(C7466,1,1)="r",SigmaEpsReinf(J7466,$AS$42:$AS$43,$AS$41,$AS$39,$AS$40,$AQ$38),""),"")</f>
        <v/>
      </c>
      <c r="Q7466" s="92" t="str">
        <f t="shared" si="1176"/>
        <v/>
      </c>
      <c r="R7466" s="92" t="str">
        <f t="shared" si="1177"/>
        <v/>
      </c>
      <c r="U7466" s="5"/>
      <c r="V7466" s="5"/>
      <c r="W7466" s="94" t="str">
        <f t="shared" si="1175"/>
        <v/>
      </c>
      <c r="X7466" s="94" t="str">
        <f t="shared" si="1178"/>
        <v/>
      </c>
      <c r="Y7466" s="5"/>
      <c r="BK7466" s="8"/>
      <c r="BL7466" s="5"/>
      <c r="BM7466" s="5"/>
      <c r="BN7466" s="5"/>
      <c r="BO7466" s="5"/>
      <c r="BP7466" s="1"/>
      <c r="BQ7466" s="1"/>
      <c r="BR7466" s="1"/>
      <c r="BS7466" s="1"/>
      <c r="BT7466" s="1"/>
      <c r="BU7466" s="4"/>
      <c r="BV7466" s="1"/>
      <c r="BW7466" s="3"/>
      <c r="BX7466" s="4"/>
      <c r="BY7466" s="5"/>
      <c r="BZ7466" s="5"/>
      <c r="CA7466" s="5"/>
      <c r="CB7466" s="5"/>
      <c r="CC7466" s="5"/>
      <c r="CD7466" s="43"/>
    </row>
    <row r="7467" spans="1:82" x14ac:dyDescent="0.25">
      <c r="A7467" s="8"/>
      <c r="B7467" s="5"/>
      <c r="C7467" s="5"/>
      <c r="D7467" s="5"/>
      <c r="E7467" s="5"/>
      <c r="F7467" s="94" t="str">
        <f t="shared" si="1169"/>
        <v/>
      </c>
      <c r="G7467" s="94" t="str">
        <f t="shared" si="1170"/>
        <v/>
      </c>
      <c r="H7467" s="127" t="str">
        <f>IF(A7467&lt;&gt;"",IF(MID(C7467,1,1)="c",$AS$26,IF(MID(C7467,1,1)="r",$AS$41,IF(MID(C7467,1,1)="p",#REF!,#REF!))),"")</f>
        <v/>
      </c>
      <c r="I7467" s="92" t="str">
        <f t="shared" si="1171"/>
        <v/>
      </c>
      <c r="J7467" s="92" t="str">
        <f t="shared" si="1172"/>
        <v/>
      </c>
      <c r="K7467" s="92" t="str">
        <f t="shared" si="1173"/>
        <v/>
      </c>
      <c r="L7467" s="92" t="str">
        <f t="shared" si="1174"/>
        <v/>
      </c>
      <c r="M7467" s="95" t="str">
        <f>IF(A7467&lt;&gt;"",IF(MID(C7467,1,1)="c",SigmaEpsConcrete(I7467,$AN$30:$AN$33,$AR$30:$AR$33,$AS$26,$AS$27,$AS$28,$AQ$20,$AU$19),""),"")</f>
        <v/>
      </c>
      <c r="N7467" s="95" t="str">
        <f>IF(A7467&lt;&gt;"",IF(MID(C7467,1,1)="r",SigmaEpsReinf(J7467,$AS$42:$AS$43,$AS$41,$AS$39,$AS$40,$AQ$38),""),"")</f>
        <v/>
      </c>
      <c r="Q7467" s="92" t="str">
        <f t="shared" si="1176"/>
        <v/>
      </c>
      <c r="R7467" s="92" t="str">
        <f t="shared" si="1177"/>
        <v/>
      </c>
      <c r="U7467" s="5"/>
      <c r="V7467" s="5"/>
      <c r="W7467" s="94" t="str">
        <f t="shared" si="1175"/>
        <v/>
      </c>
      <c r="X7467" s="94" t="str">
        <f t="shared" si="1178"/>
        <v/>
      </c>
      <c r="Y7467" s="5"/>
      <c r="BK7467" s="8"/>
      <c r="BL7467" s="5"/>
      <c r="BM7467" s="5"/>
      <c r="BN7467" s="5"/>
      <c r="BO7467" s="5"/>
      <c r="BP7467" s="1"/>
      <c r="BQ7467" s="1"/>
      <c r="BR7467" s="1"/>
      <c r="BS7467" s="1"/>
      <c r="BT7467" s="1"/>
      <c r="BU7467" s="4"/>
      <c r="BV7467" s="1"/>
      <c r="BW7467" s="3"/>
      <c r="BX7467" s="4"/>
      <c r="BY7467" s="5"/>
      <c r="BZ7467" s="5"/>
      <c r="CA7467" s="5"/>
      <c r="CB7467" s="5"/>
      <c r="CC7467" s="5"/>
      <c r="CD7467" s="43"/>
    </row>
    <row r="7468" spans="1:82" x14ac:dyDescent="0.25">
      <c r="A7468" s="8"/>
      <c r="B7468" s="5"/>
      <c r="C7468" s="5"/>
      <c r="D7468" s="5"/>
      <c r="E7468" s="5"/>
      <c r="F7468" s="94" t="str">
        <f t="shared" si="1169"/>
        <v/>
      </c>
      <c r="G7468" s="94" t="str">
        <f t="shared" si="1170"/>
        <v/>
      </c>
      <c r="H7468" s="127" t="str">
        <f>IF(A7468&lt;&gt;"",IF(MID(C7468,1,1)="c",$AS$26,IF(MID(C7468,1,1)="r",$AS$41,IF(MID(C7468,1,1)="p",#REF!,#REF!))),"")</f>
        <v/>
      </c>
      <c r="I7468" s="92" t="str">
        <f t="shared" si="1171"/>
        <v/>
      </c>
      <c r="J7468" s="92" t="str">
        <f t="shared" si="1172"/>
        <v/>
      </c>
      <c r="K7468" s="92" t="str">
        <f t="shared" si="1173"/>
        <v/>
      </c>
      <c r="L7468" s="92" t="str">
        <f t="shared" si="1174"/>
        <v/>
      </c>
      <c r="M7468" s="95" t="str">
        <f>IF(A7468&lt;&gt;"",IF(MID(C7468,1,1)="c",SigmaEpsConcrete(I7468,$AN$30:$AN$33,$AR$30:$AR$33,$AS$26,$AS$27,$AS$28,$AQ$20,$AU$19),""),"")</f>
        <v/>
      </c>
      <c r="N7468" s="95" t="str">
        <f>IF(A7468&lt;&gt;"",IF(MID(C7468,1,1)="r",SigmaEpsReinf(J7468,$AS$42:$AS$43,$AS$41,$AS$39,$AS$40,$AQ$38),""),"")</f>
        <v/>
      </c>
      <c r="Q7468" s="92" t="str">
        <f t="shared" si="1176"/>
        <v/>
      </c>
      <c r="R7468" s="92" t="str">
        <f t="shared" si="1177"/>
        <v/>
      </c>
      <c r="U7468" s="5"/>
      <c r="V7468" s="5"/>
      <c r="W7468" s="94" t="str">
        <f t="shared" si="1175"/>
        <v/>
      </c>
      <c r="X7468" s="94" t="str">
        <f t="shared" si="1178"/>
        <v/>
      </c>
      <c r="Y7468" s="5"/>
      <c r="BK7468" s="8"/>
      <c r="BL7468" s="5"/>
      <c r="BM7468" s="5"/>
      <c r="BN7468" s="5"/>
      <c r="BO7468" s="5"/>
      <c r="BP7468" s="1"/>
      <c r="BQ7468" s="1"/>
      <c r="BR7468" s="1"/>
      <c r="BS7468" s="1"/>
      <c r="BT7468" s="1"/>
      <c r="BU7468" s="4"/>
      <c r="BV7468" s="1"/>
      <c r="BW7468" s="3"/>
      <c r="BX7468" s="4"/>
      <c r="BY7468" s="5"/>
      <c r="BZ7468" s="5"/>
      <c r="CA7468" s="5"/>
      <c r="CB7468" s="5"/>
      <c r="CC7468" s="5"/>
      <c r="CD7468" s="43"/>
    </row>
    <row r="7469" spans="1:82" x14ac:dyDescent="0.25">
      <c r="A7469" s="8"/>
      <c r="B7469" s="5"/>
      <c r="C7469" s="5"/>
      <c r="D7469" s="5"/>
      <c r="E7469" s="5"/>
      <c r="F7469" s="94" t="str">
        <f t="shared" si="1169"/>
        <v/>
      </c>
      <c r="G7469" s="94" t="str">
        <f t="shared" si="1170"/>
        <v/>
      </c>
      <c r="H7469" s="127" t="str">
        <f>IF(A7469&lt;&gt;"",IF(MID(C7469,1,1)="c",$AS$26,IF(MID(C7469,1,1)="r",$AS$41,IF(MID(C7469,1,1)="p",#REF!,#REF!))),"")</f>
        <v/>
      </c>
      <c r="I7469" s="92" t="str">
        <f t="shared" si="1171"/>
        <v/>
      </c>
      <c r="J7469" s="92" t="str">
        <f t="shared" si="1172"/>
        <v/>
      </c>
      <c r="K7469" s="92" t="str">
        <f t="shared" si="1173"/>
        <v/>
      </c>
      <c r="L7469" s="92" t="str">
        <f t="shared" si="1174"/>
        <v/>
      </c>
      <c r="M7469" s="95" t="str">
        <f>IF(A7469&lt;&gt;"",IF(MID(C7469,1,1)="c",SigmaEpsConcrete(I7469,$AN$30:$AN$33,$AR$30:$AR$33,$AS$26,$AS$27,$AS$28,$AQ$20,$AU$19),""),"")</f>
        <v/>
      </c>
      <c r="N7469" s="95" t="str">
        <f>IF(A7469&lt;&gt;"",IF(MID(C7469,1,1)="r",SigmaEpsReinf(J7469,$AS$42:$AS$43,$AS$41,$AS$39,$AS$40,$AQ$38),""),"")</f>
        <v/>
      </c>
      <c r="Q7469" s="92" t="str">
        <f t="shared" si="1176"/>
        <v/>
      </c>
      <c r="R7469" s="92" t="str">
        <f t="shared" si="1177"/>
        <v/>
      </c>
      <c r="U7469" s="5"/>
      <c r="V7469" s="5"/>
      <c r="W7469" s="94" t="str">
        <f t="shared" si="1175"/>
        <v/>
      </c>
      <c r="X7469" s="94" t="str">
        <f t="shared" si="1178"/>
        <v/>
      </c>
      <c r="Y7469" s="5"/>
      <c r="BK7469" s="8"/>
      <c r="BL7469" s="5"/>
      <c r="BM7469" s="5"/>
      <c r="BN7469" s="5"/>
      <c r="BO7469" s="5"/>
      <c r="BP7469" s="1"/>
      <c r="BQ7469" s="1"/>
      <c r="BR7469" s="1"/>
      <c r="BS7469" s="1"/>
      <c r="BT7469" s="1"/>
      <c r="BU7469" s="4"/>
      <c r="BV7469" s="1"/>
      <c r="BW7469" s="3"/>
      <c r="BX7469" s="4"/>
      <c r="BY7469" s="5"/>
      <c r="BZ7469" s="5"/>
      <c r="CA7469" s="5"/>
      <c r="CB7469" s="5"/>
      <c r="CC7469" s="5"/>
      <c r="CD7469" s="43"/>
    </row>
    <row r="7470" spans="1:82" x14ac:dyDescent="0.25">
      <c r="A7470" s="8"/>
      <c r="B7470" s="5"/>
      <c r="C7470" s="5"/>
      <c r="D7470" s="5"/>
      <c r="E7470" s="5"/>
      <c r="F7470" s="94" t="str">
        <f t="shared" si="1169"/>
        <v/>
      </c>
      <c r="G7470" s="94" t="str">
        <f t="shared" si="1170"/>
        <v/>
      </c>
      <c r="H7470" s="127" t="str">
        <f>IF(A7470&lt;&gt;"",IF(MID(C7470,1,1)="c",$AS$26,IF(MID(C7470,1,1)="r",$AS$41,IF(MID(C7470,1,1)="p",#REF!,#REF!))),"")</f>
        <v/>
      </c>
      <c r="I7470" s="92" t="str">
        <f t="shared" si="1171"/>
        <v/>
      </c>
      <c r="J7470" s="92" t="str">
        <f t="shared" si="1172"/>
        <v/>
      </c>
      <c r="K7470" s="92" t="str">
        <f t="shared" si="1173"/>
        <v/>
      </c>
      <c r="L7470" s="92" t="str">
        <f t="shared" si="1174"/>
        <v/>
      </c>
      <c r="M7470" s="95" t="str">
        <f>IF(A7470&lt;&gt;"",IF(MID(C7470,1,1)="c",SigmaEpsConcrete(I7470,$AN$30:$AN$33,$AR$30:$AR$33,$AS$26,$AS$27,$AS$28,$AQ$20,$AU$19),""),"")</f>
        <v/>
      </c>
      <c r="N7470" s="95" t="str">
        <f>IF(A7470&lt;&gt;"",IF(MID(C7470,1,1)="r",SigmaEpsReinf(J7470,$AS$42:$AS$43,$AS$41,$AS$39,$AS$40,$AQ$38),""),"")</f>
        <v/>
      </c>
      <c r="Q7470" s="92" t="str">
        <f t="shared" si="1176"/>
        <v/>
      </c>
      <c r="R7470" s="92" t="str">
        <f t="shared" si="1177"/>
        <v/>
      </c>
      <c r="U7470" s="5"/>
      <c r="V7470" s="5"/>
      <c r="W7470" s="94" t="str">
        <f t="shared" si="1175"/>
        <v/>
      </c>
      <c r="X7470" s="94" t="str">
        <f t="shared" si="1178"/>
        <v/>
      </c>
      <c r="Y7470" s="5"/>
      <c r="BK7470" s="8"/>
      <c r="BL7470" s="5"/>
      <c r="BM7470" s="5"/>
      <c r="BN7470" s="5"/>
      <c r="BO7470" s="5"/>
      <c r="BP7470" s="1"/>
      <c r="BQ7470" s="1"/>
      <c r="BR7470" s="1"/>
      <c r="BS7470" s="1"/>
      <c r="BT7470" s="1"/>
      <c r="BU7470" s="4"/>
      <c r="BV7470" s="1"/>
      <c r="BW7470" s="3"/>
      <c r="BX7470" s="4"/>
      <c r="BY7470" s="5"/>
      <c r="BZ7470" s="5"/>
      <c r="CA7470" s="5"/>
      <c r="CB7470" s="5"/>
      <c r="CC7470" s="5"/>
      <c r="CD7470" s="43"/>
    </row>
    <row r="7471" spans="1:82" x14ac:dyDescent="0.25">
      <c r="A7471" s="8"/>
      <c r="B7471" s="5"/>
      <c r="C7471" s="5"/>
      <c r="D7471" s="5"/>
      <c r="E7471" s="5"/>
      <c r="F7471" s="94" t="str">
        <f t="shared" si="1169"/>
        <v/>
      </c>
      <c r="G7471" s="94" t="str">
        <f t="shared" si="1170"/>
        <v/>
      </c>
      <c r="H7471" s="127" t="str">
        <f>IF(A7471&lt;&gt;"",IF(MID(C7471,1,1)="c",$AS$26,IF(MID(C7471,1,1)="r",$AS$41,IF(MID(C7471,1,1)="p",#REF!,#REF!))),"")</f>
        <v/>
      </c>
      <c r="I7471" s="92" t="str">
        <f t="shared" si="1171"/>
        <v/>
      </c>
      <c r="J7471" s="92" t="str">
        <f t="shared" si="1172"/>
        <v/>
      </c>
      <c r="K7471" s="92" t="str">
        <f t="shared" si="1173"/>
        <v/>
      </c>
      <c r="L7471" s="92" t="str">
        <f t="shared" si="1174"/>
        <v/>
      </c>
      <c r="M7471" s="95" t="str">
        <f>IF(A7471&lt;&gt;"",IF(MID(C7471,1,1)="c",SigmaEpsConcrete(I7471,$AN$30:$AN$33,$AR$30:$AR$33,$AS$26,$AS$27,$AS$28,$AQ$20,$AU$19),""),"")</f>
        <v/>
      </c>
      <c r="N7471" s="95" t="str">
        <f>IF(A7471&lt;&gt;"",IF(MID(C7471,1,1)="r",SigmaEpsReinf(J7471,$AS$42:$AS$43,$AS$41,$AS$39,$AS$40,$AQ$38),""),"")</f>
        <v/>
      </c>
      <c r="Q7471" s="92" t="str">
        <f t="shared" si="1176"/>
        <v/>
      </c>
      <c r="R7471" s="92" t="str">
        <f t="shared" si="1177"/>
        <v/>
      </c>
      <c r="U7471" s="5"/>
      <c r="V7471" s="5"/>
      <c r="W7471" s="94" t="str">
        <f t="shared" si="1175"/>
        <v/>
      </c>
      <c r="X7471" s="94" t="str">
        <f t="shared" si="1178"/>
        <v/>
      </c>
      <c r="Y7471" s="5"/>
      <c r="BK7471" s="8"/>
      <c r="BL7471" s="5"/>
      <c r="BM7471" s="5"/>
      <c r="BN7471" s="5"/>
      <c r="BO7471" s="5"/>
      <c r="BP7471" s="1"/>
      <c r="BQ7471" s="1"/>
      <c r="BR7471" s="1"/>
      <c r="BS7471" s="1"/>
      <c r="BT7471" s="1"/>
      <c r="BU7471" s="4"/>
      <c r="BV7471" s="1"/>
      <c r="BW7471" s="3"/>
      <c r="BX7471" s="4"/>
      <c r="BY7471" s="5"/>
      <c r="BZ7471" s="5"/>
      <c r="CA7471" s="5"/>
      <c r="CB7471" s="5"/>
      <c r="CC7471" s="5"/>
      <c r="CD7471" s="43"/>
    </row>
    <row r="7472" spans="1:82" x14ac:dyDescent="0.25">
      <c r="A7472" s="8"/>
      <c r="B7472" s="5"/>
      <c r="C7472" s="5"/>
      <c r="D7472" s="5"/>
      <c r="E7472" s="5"/>
      <c r="F7472" s="94" t="str">
        <f t="shared" si="1169"/>
        <v/>
      </c>
      <c r="G7472" s="94" t="str">
        <f t="shared" si="1170"/>
        <v/>
      </c>
      <c r="H7472" s="127" t="str">
        <f>IF(A7472&lt;&gt;"",IF(MID(C7472,1,1)="c",$AS$26,IF(MID(C7472,1,1)="r",$AS$41,IF(MID(C7472,1,1)="p",#REF!,#REF!))),"")</f>
        <v/>
      </c>
      <c r="I7472" s="92" t="str">
        <f t="shared" si="1171"/>
        <v/>
      </c>
      <c r="J7472" s="92" t="str">
        <f t="shared" si="1172"/>
        <v/>
      </c>
      <c r="K7472" s="92" t="str">
        <f t="shared" si="1173"/>
        <v/>
      </c>
      <c r="L7472" s="92" t="str">
        <f t="shared" si="1174"/>
        <v/>
      </c>
      <c r="M7472" s="95" t="str">
        <f>IF(A7472&lt;&gt;"",IF(MID(C7472,1,1)="c",SigmaEpsConcrete(I7472,$AN$30:$AN$33,$AR$30:$AR$33,$AS$26,$AS$27,$AS$28,$AQ$20,$AU$19),""),"")</f>
        <v/>
      </c>
      <c r="N7472" s="95" t="str">
        <f>IF(A7472&lt;&gt;"",IF(MID(C7472,1,1)="r",SigmaEpsReinf(J7472,$AS$42:$AS$43,$AS$41,$AS$39,$AS$40,$AQ$38),""),"")</f>
        <v/>
      </c>
      <c r="Q7472" s="92" t="str">
        <f t="shared" si="1176"/>
        <v/>
      </c>
      <c r="R7472" s="92" t="str">
        <f t="shared" si="1177"/>
        <v/>
      </c>
      <c r="U7472" s="5"/>
      <c r="V7472" s="5"/>
      <c r="W7472" s="94" t="str">
        <f t="shared" si="1175"/>
        <v/>
      </c>
      <c r="X7472" s="94" t="str">
        <f t="shared" si="1178"/>
        <v/>
      </c>
      <c r="Y7472" s="5"/>
      <c r="BK7472" s="8"/>
      <c r="BL7472" s="5"/>
      <c r="BM7472" s="5"/>
      <c r="BN7472" s="5"/>
      <c r="BO7472" s="5"/>
      <c r="BP7472" s="1"/>
      <c r="BQ7472" s="1"/>
      <c r="BR7472" s="1"/>
      <c r="BS7472" s="1"/>
      <c r="BT7472" s="1"/>
      <c r="BU7472" s="4"/>
      <c r="BV7472" s="1"/>
      <c r="BW7472" s="3"/>
      <c r="BX7472" s="4"/>
      <c r="BY7472" s="5"/>
      <c r="BZ7472" s="5"/>
      <c r="CA7472" s="5"/>
      <c r="CB7472" s="5"/>
      <c r="CC7472" s="5"/>
      <c r="CD7472" s="43"/>
    </row>
    <row r="7473" spans="1:82" x14ac:dyDescent="0.25">
      <c r="A7473" s="8"/>
      <c r="B7473" s="5"/>
      <c r="C7473" s="5"/>
      <c r="D7473" s="5"/>
      <c r="E7473" s="5"/>
      <c r="F7473" s="94" t="str">
        <f t="shared" si="1169"/>
        <v/>
      </c>
      <c r="G7473" s="94" t="str">
        <f t="shared" si="1170"/>
        <v/>
      </c>
      <c r="H7473" s="127" t="str">
        <f>IF(A7473&lt;&gt;"",IF(MID(C7473,1,1)="c",$AS$26,IF(MID(C7473,1,1)="r",$AS$41,IF(MID(C7473,1,1)="p",#REF!,#REF!))),"")</f>
        <v/>
      </c>
      <c r="I7473" s="92" t="str">
        <f t="shared" si="1171"/>
        <v/>
      </c>
      <c r="J7473" s="92" t="str">
        <f t="shared" si="1172"/>
        <v/>
      </c>
      <c r="K7473" s="92" t="str">
        <f t="shared" si="1173"/>
        <v/>
      </c>
      <c r="L7473" s="92" t="str">
        <f t="shared" si="1174"/>
        <v/>
      </c>
      <c r="M7473" s="95" t="str">
        <f>IF(A7473&lt;&gt;"",IF(MID(C7473,1,1)="c",SigmaEpsConcrete(I7473,$AN$30:$AN$33,$AR$30:$AR$33,$AS$26,$AS$27,$AS$28,$AQ$20,$AU$19),""),"")</f>
        <v/>
      </c>
      <c r="N7473" s="95" t="str">
        <f>IF(A7473&lt;&gt;"",IF(MID(C7473,1,1)="r",SigmaEpsReinf(J7473,$AS$42:$AS$43,$AS$41,$AS$39,$AS$40,$AQ$38),""),"")</f>
        <v/>
      </c>
      <c r="Q7473" s="92" t="str">
        <f t="shared" si="1176"/>
        <v/>
      </c>
      <c r="R7473" s="92" t="str">
        <f t="shared" si="1177"/>
        <v/>
      </c>
      <c r="U7473" s="5"/>
      <c r="V7473" s="5"/>
      <c r="W7473" s="94" t="str">
        <f t="shared" si="1175"/>
        <v/>
      </c>
      <c r="X7473" s="94" t="str">
        <f t="shared" si="1178"/>
        <v/>
      </c>
      <c r="Y7473" s="5"/>
      <c r="BK7473" s="8"/>
      <c r="BL7473" s="5"/>
      <c r="BM7473" s="5"/>
      <c r="BN7473" s="5"/>
      <c r="BO7473" s="5"/>
      <c r="BP7473" s="1"/>
      <c r="BQ7473" s="1"/>
      <c r="BR7473" s="1"/>
      <c r="BS7473" s="1"/>
      <c r="BT7473" s="1"/>
      <c r="BU7473" s="4"/>
      <c r="BV7473" s="1"/>
      <c r="BW7473" s="3"/>
      <c r="BX7473" s="4"/>
      <c r="BY7473" s="5"/>
      <c r="BZ7473" s="5"/>
      <c r="CA7473" s="5"/>
      <c r="CB7473" s="5"/>
      <c r="CC7473" s="5"/>
      <c r="CD7473" s="43"/>
    </row>
    <row r="7474" spans="1:82" x14ac:dyDescent="0.25">
      <c r="A7474" s="8"/>
      <c r="B7474" s="5"/>
      <c r="C7474" s="5"/>
      <c r="D7474" s="5"/>
      <c r="E7474" s="5"/>
      <c r="F7474" s="94" t="str">
        <f t="shared" si="1169"/>
        <v/>
      </c>
      <c r="G7474" s="94" t="str">
        <f t="shared" si="1170"/>
        <v/>
      </c>
      <c r="H7474" s="127" t="str">
        <f>IF(A7474&lt;&gt;"",IF(MID(C7474,1,1)="c",$AS$26,IF(MID(C7474,1,1)="r",$AS$41,IF(MID(C7474,1,1)="p",#REF!,#REF!))),"")</f>
        <v/>
      </c>
      <c r="I7474" s="92" t="str">
        <f t="shared" si="1171"/>
        <v/>
      </c>
      <c r="J7474" s="92" t="str">
        <f t="shared" si="1172"/>
        <v/>
      </c>
      <c r="K7474" s="92" t="str">
        <f t="shared" si="1173"/>
        <v/>
      </c>
      <c r="L7474" s="92" t="str">
        <f t="shared" si="1174"/>
        <v/>
      </c>
      <c r="M7474" s="95" t="str">
        <f>IF(A7474&lt;&gt;"",IF(MID(C7474,1,1)="c",SigmaEpsConcrete(I7474,$AN$30:$AN$33,$AR$30:$AR$33,$AS$26,$AS$27,$AS$28,$AQ$20,$AU$19),""),"")</f>
        <v/>
      </c>
      <c r="N7474" s="95" t="str">
        <f>IF(A7474&lt;&gt;"",IF(MID(C7474,1,1)="r",SigmaEpsReinf(J7474,$AS$42:$AS$43,$AS$41,$AS$39,$AS$40,$AQ$38),""),"")</f>
        <v/>
      </c>
      <c r="Q7474" s="92" t="str">
        <f t="shared" si="1176"/>
        <v/>
      </c>
      <c r="R7474" s="92" t="str">
        <f t="shared" si="1177"/>
        <v/>
      </c>
      <c r="U7474" s="5"/>
      <c r="V7474" s="5"/>
      <c r="W7474" s="94" t="str">
        <f t="shared" si="1175"/>
        <v/>
      </c>
      <c r="X7474" s="94" t="str">
        <f t="shared" si="1178"/>
        <v/>
      </c>
      <c r="Y7474" s="5"/>
      <c r="BK7474" s="8"/>
      <c r="BL7474" s="5"/>
      <c r="BM7474" s="5"/>
      <c r="BN7474" s="5"/>
      <c r="BO7474" s="5"/>
      <c r="BP7474" s="1"/>
      <c r="BQ7474" s="1"/>
      <c r="BR7474" s="1"/>
      <c r="BS7474" s="1"/>
      <c r="BT7474" s="1"/>
      <c r="BU7474" s="4"/>
      <c r="BV7474" s="1"/>
      <c r="BW7474" s="3"/>
      <c r="BX7474" s="4"/>
      <c r="BY7474" s="5"/>
      <c r="BZ7474" s="5"/>
      <c r="CA7474" s="5"/>
      <c r="CB7474" s="5"/>
      <c r="CC7474" s="5"/>
      <c r="CD7474" s="43"/>
    </row>
    <row r="7475" spans="1:82" x14ac:dyDescent="0.25">
      <c r="A7475" s="8"/>
      <c r="B7475" s="5"/>
      <c r="C7475" s="5"/>
      <c r="D7475" s="5"/>
      <c r="E7475" s="5"/>
      <c r="F7475" s="94" t="str">
        <f t="shared" si="1169"/>
        <v/>
      </c>
      <c r="G7475" s="94" t="str">
        <f t="shared" si="1170"/>
        <v/>
      </c>
      <c r="H7475" s="127" t="str">
        <f>IF(A7475&lt;&gt;"",IF(MID(C7475,1,1)="c",$AS$26,IF(MID(C7475,1,1)="r",$AS$41,IF(MID(C7475,1,1)="p",#REF!,#REF!))),"")</f>
        <v/>
      </c>
      <c r="I7475" s="92" t="str">
        <f t="shared" si="1171"/>
        <v/>
      </c>
      <c r="J7475" s="92" t="str">
        <f t="shared" si="1172"/>
        <v/>
      </c>
      <c r="K7475" s="92" t="str">
        <f t="shared" si="1173"/>
        <v/>
      </c>
      <c r="L7475" s="92" t="str">
        <f t="shared" si="1174"/>
        <v/>
      </c>
      <c r="M7475" s="95" t="str">
        <f>IF(A7475&lt;&gt;"",IF(MID(C7475,1,1)="c",SigmaEpsConcrete(I7475,$AN$30:$AN$33,$AR$30:$AR$33,$AS$26,$AS$27,$AS$28,$AQ$20,$AU$19),""),"")</f>
        <v/>
      </c>
      <c r="N7475" s="95" t="str">
        <f>IF(A7475&lt;&gt;"",IF(MID(C7475,1,1)="r",SigmaEpsReinf(J7475,$AS$42:$AS$43,$AS$41,$AS$39,$AS$40,$AQ$38),""),"")</f>
        <v/>
      </c>
      <c r="Q7475" s="92" t="str">
        <f t="shared" si="1176"/>
        <v/>
      </c>
      <c r="R7475" s="92" t="str">
        <f t="shared" si="1177"/>
        <v/>
      </c>
      <c r="U7475" s="5"/>
      <c r="V7475" s="5"/>
      <c r="W7475" s="94" t="str">
        <f t="shared" si="1175"/>
        <v/>
      </c>
      <c r="X7475" s="94" t="str">
        <f t="shared" si="1178"/>
        <v/>
      </c>
      <c r="Y7475" s="5"/>
      <c r="BK7475" s="8"/>
      <c r="BL7475" s="5"/>
      <c r="BM7475" s="5"/>
      <c r="BN7475" s="5"/>
      <c r="BO7475" s="5"/>
      <c r="BP7475" s="1"/>
      <c r="BQ7475" s="1"/>
      <c r="BR7475" s="1"/>
      <c r="BS7475" s="1"/>
      <c r="BT7475" s="1"/>
      <c r="BU7475" s="4"/>
      <c r="BV7475" s="1"/>
      <c r="BW7475" s="3"/>
      <c r="BX7475" s="4"/>
      <c r="BY7475" s="5"/>
      <c r="BZ7475" s="5"/>
      <c r="CA7475" s="5"/>
      <c r="CB7475" s="5"/>
      <c r="CC7475" s="5"/>
      <c r="CD7475" s="43"/>
    </row>
    <row r="7476" spans="1:82" x14ac:dyDescent="0.25">
      <c r="A7476" s="8"/>
      <c r="B7476" s="5"/>
      <c r="C7476" s="5"/>
      <c r="D7476" s="5"/>
      <c r="E7476" s="5"/>
      <c r="F7476" s="94" t="str">
        <f t="shared" si="1169"/>
        <v/>
      </c>
      <c r="G7476" s="94" t="str">
        <f t="shared" si="1170"/>
        <v/>
      </c>
      <c r="H7476" s="127" t="str">
        <f>IF(A7476&lt;&gt;"",IF(MID(C7476,1,1)="c",$AS$26,IF(MID(C7476,1,1)="r",$AS$41,IF(MID(C7476,1,1)="p",#REF!,#REF!))),"")</f>
        <v/>
      </c>
      <c r="I7476" s="92" t="str">
        <f t="shared" si="1171"/>
        <v/>
      </c>
      <c r="J7476" s="92" t="str">
        <f t="shared" si="1172"/>
        <v/>
      </c>
      <c r="K7476" s="92" t="str">
        <f t="shared" si="1173"/>
        <v/>
      </c>
      <c r="L7476" s="92" t="str">
        <f t="shared" si="1174"/>
        <v/>
      </c>
      <c r="M7476" s="95" t="str">
        <f>IF(A7476&lt;&gt;"",IF(MID(C7476,1,1)="c",SigmaEpsConcrete(I7476,$AN$30:$AN$33,$AR$30:$AR$33,$AS$26,$AS$27,$AS$28,$AQ$20,$AU$19),""),"")</f>
        <v/>
      </c>
      <c r="N7476" s="95" t="str">
        <f>IF(A7476&lt;&gt;"",IF(MID(C7476,1,1)="r",SigmaEpsReinf(J7476,$AS$42:$AS$43,$AS$41,$AS$39,$AS$40,$AQ$38),""),"")</f>
        <v/>
      </c>
      <c r="Q7476" s="92" t="str">
        <f t="shared" si="1176"/>
        <v/>
      </c>
      <c r="R7476" s="92" t="str">
        <f t="shared" si="1177"/>
        <v/>
      </c>
      <c r="U7476" s="5"/>
      <c r="V7476" s="5"/>
      <c r="W7476" s="94" t="str">
        <f t="shared" si="1175"/>
        <v/>
      </c>
      <c r="X7476" s="94" t="str">
        <f t="shared" si="1178"/>
        <v/>
      </c>
      <c r="Y7476" s="5"/>
      <c r="BK7476" s="8"/>
      <c r="BL7476" s="5"/>
      <c r="BM7476" s="5"/>
      <c r="BN7476" s="5"/>
      <c r="BO7476" s="5"/>
      <c r="BP7476" s="1"/>
      <c r="BQ7476" s="1"/>
      <c r="BR7476" s="1"/>
      <c r="BS7476" s="1"/>
      <c r="BT7476" s="1"/>
      <c r="BU7476" s="4"/>
      <c r="BV7476" s="1"/>
      <c r="BW7476" s="3"/>
      <c r="BX7476" s="4"/>
      <c r="BY7476" s="5"/>
      <c r="BZ7476" s="5"/>
      <c r="CA7476" s="5"/>
      <c r="CB7476" s="5"/>
      <c r="CC7476" s="5"/>
      <c r="CD7476" s="43"/>
    </row>
    <row r="7477" spans="1:82" x14ac:dyDescent="0.25">
      <c r="A7477" s="8"/>
      <c r="B7477" s="5"/>
      <c r="C7477" s="5"/>
      <c r="D7477" s="5"/>
      <c r="E7477" s="5"/>
      <c r="F7477" s="94" t="str">
        <f t="shared" si="1169"/>
        <v/>
      </c>
      <c r="G7477" s="94" t="str">
        <f t="shared" si="1170"/>
        <v/>
      </c>
      <c r="H7477" s="127" t="str">
        <f>IF(A7477&lt;&gt;"",IF(MID(C7477,1,1)="c",$AS$26,IF(MID(C7477,1,1)="r",$AS$41,IF(MID(C7477,1,1)="p",#REF!,#REF!))),"")</f>
        <v/>
      </c>
      <c r="I7477" s="92" t="str">
        <f t="shared" si="1171"/>
        <v/>
      </c>
      <c r="J7477" s="92" t="str">
        <f t="shared" si="1172"/>
        <v/>
      </c>
      <c r="K7477" s="92" t="str">
        <f t="shared" si="1173"/>
        <v/>
      </c>
      <c r="L7477" s="92" t="str">
        <f t="shared" si="1174"/>
        <v/>
      </c>
      <c r="M7477" s="95" t="str">
        <f>IF(A7477&lt;&gt;"",IF(MID(C7477,1,1)="c",SigmaEpsConcrete(I7477,$AN$30:$AN$33,$AR$30:$AR$33,$AS$26,$AS$27,$AS$28,$AQ$20,$AU$19),""),"")</f>
        <v/>
      </c>
      <c r="N7477" s="95" t="str">
        <f>IF(A7477&lt;&gt;"",IF(MID(C7477,1,1)="r",SigmaEpsReinf(J7477,$AS$42:$AS$43,$AS$41,$AS$39,$AS$40,$AQ$38),""),"")</f>
        <v/>
      </c>
      <c r="Q7477" s="92" t="str">
        <f t="shared" si="1176"/>
        <v/>
      </c>
      <c r="R7477" s="92" t="str">
        <f t="shared" si="1177"/>
        <v/>
      </c>
      <c r="U7477" s="5"/>
      <c r="V7477" s="5"/>
      <c r="W7477" s="94" t="str">
        <f t="shared" si="1175"/>
        <v/>
      </c>
      <c r="X7477" s="94" t="str">
        <f t="shared" si="1178"/>
        <v/>
      </c>
      <c r="Y7477" s="5"/>
      <c r="BK7477" s="8"/>
      <c r="BL7477" s="5"/>
      <c r="BM7477" s="5"/>
      <c r="BN7477" s="5"/>
      <c r="BO7477" s="5"/>
      <c r="BP7477" s="1"/>
      <c r="BQ7477" s="1"/>
      <c r="BR7477" s="1"/>
      <c r="BS7477" s="1"/>
      <c r="BT7477" s="1"/>
      <c r="BU7477" s="4"/>
      <c r="BV7477" s="1"/>
      <c r="BW7477" s="3"/>
      <c r="BX7477" s="4"/>
      <c r="BY7477" s="5"/>
      <c r="BZ7477" s="5"/>
      <c r="CA7477" s="5"/>
      <c r="CB7477" s="5"/>
      <c r="CC7477" s="5"/>
      <c r="CD7477" s="43"/>
    </row>
    <row r="7478" spans="1:82" x14ac:dyDescent="0.25">
      <c r="A7478" s="8"/>
      <c r="B7478" s="5"/>
      <c r="C7478" s="5"/>
      <c r="D7478" s="5"/>
      <c r="E7478" s="5"/>
      <c r="F7478" s="94" t="str">
        <f t="shared" si="1169"/>
        <v/>
      </c>
      <c r="G7478" s="94" t="str">
        <f t="shared" si="1170"/>
        <v/>
      </c>
      <c r="H7478" s="127" t="str">
        <f>IF(A7478&lt;&gt;"",IF(MID(C7478,1,1)="c",$AS$26,IF(MID(C7478,1,1)="r",$AS$41,IF(MID(C7478,1,1)="p",#REF!,#REF!))),"")</f>
        <v/>
      </c>
      <c r="I7478" s="92" t="str">
        <f t="shared" si="1171"/>
        <v/>
      </c>
      <c r="J7478" s="92" t="str">
        <f t="shared" si="1172"/>
        <v/>
      </c>
      <c r="K7478" s="92" t="str">
        <f t="shared" si="1173"/>
        <v/>
      </c>
      <c r="L7478" s="92" t="str">
        <f t="shared" si="1174"/>
        <v/>
      </c>
      <c r="M7478" s="95" t="str">
        <f>IF(A7478&lt;&gt;"",IF(MID(C7478,1,1)="c",SigmaEpsConcrete(I7478,$AN$30:$AN$33,$AR$30:$AR$33,$AS$26,$AS$27,$AS$28,$AQ$20,$AU$19),""),"")</f>
        <v/>
      </c>
      <c r="N7478" s="95" t="str">
        <f>IF(A7478&lt;&gt;"",IF(MID(C7478,1,1)="r",SigmaEpsReinf(J7478,$AS$42:$AS$43,$AS$41,$AS$39,$AS$40,$AQ$38),""),"")</f>
        <v/>
      </c>
      <c r="Q7478" s="92" t="str">
        <f t="shared" si="1176"/>
        <v/>
      </c>
      <c r="R7478" s="92" t="str">
        <f t="shared" si="1177"/>
        <v/>
      </c>
      <c r="U7478" s="5"/>
      <c r="V7478" s="5"/>
      <c r="W7478" s="94" t="str">
        <f t="shared" si="1175"/>
        <v/>
      </c>
      <c r="X7478" s="94" t="str">
        <f t="shared" si="1178"/>
        <v/>
      </c>
      <c r="Y7478" s="5"/>
      <c r="BK7478" s="8"/>
      <c r="BL7478" s="5"/>
      <c r="BM7478" s="5"/>
      <c r="BN7478" s="5"/>
      <c r="BO7478" s="5"/>
      <c r="BP7478" s="1"/>
      <c r="BQ7478" s="1"/>
      <c r="BR7478" s="1"/>
      <c r="BS7478" s="1"/>
      <c r="BT7478" s="1"/>
      <c r="BU7478" s="4"/>
      <c r="BV7478" s="1"/>
      <c r="BW7478" s="3"/>
      <c r="BX7478" s="4"/>
      <c r="BY7478" s="5"/>
      <c r="BZ7478" s="5"/>
      <c r="CA7478" s="5"/>
      <c r="CB7478" s="5"/>
      <c r="CC7478" s="5"/>
      <c r="CD7478" s="43"/>
    </row>
    <row r="7479" spans="1:82" x14ac:dyDescent="0.25">
      <c r="A7479" s="8"/>
      <c r="B7479" s="5"/>
      <c r="C7479" s="5"/>
      <c r="D7479" s="5"/>
      <c r="E7479" s="5"/>
      <c r="F7479" s="94" t="str">
        <f t="shared" si="1169"/>
        <v/>
      </c>
      <c r="G7479" s="94" t="str">
        <f t="shared" si="1170"/>
        <v/>
      </c>
      <c r="H7479" s="127" t="str">
        <f>IF(A7479&lt;&gt;"",IF(MID(C7479,1,1)="c",$AS$26,IF(MID(C7479,1,1)="r",$AS$41,IF(MID(C7479,1,1)="p",#REF!,#REF!))),"")</f>
        <v/>
      </c>
      <c r="I7479" s="92" t="str">
        <f t="shared" si="1171"/>
        <v/>
      </c>
      <c r="J7479" s="92" t="str">
        <f t="shared" si="1172"/>
        <v/>
      </c>
      <c r="K7479" s="92" t="str">
        <f t="shared" si="1173"/>
        <v/>
      </c>
      <c r="L7479" s="92" t="str">
        <f t="shared" si="1174"/>
        <v/>
      </c>
      <c r="M7479" s="95" t="str">
        <f>IF(A7479&lt;&gt;"",IF(MID(C7479,1,1)="c",SigmaEpsConcrete(I7479,$AN$30:$AN$33,$AR$30:$AR$33,$AS$26,$AS$27,$AS$28,$AQ$20,$AU$19),""),"")</f>
        <v/>
      </c>
      <c r="N7479" s="95" t="str">
        <f>IF(A7479&lt;&gt;"",IF(MID(C7479,1,1)="r",SigmaEpsReinf(J7479,$AS$42:$AS$43,$AS$41,$AS$39,$AS$40,$AQ$38),""),"")</f>
        <v/>
      </c>
      <c r="Q7479" s="92" t="str">
        <f t="shared" si="1176"/>
        <v/>
      </c>
      <c r="R7479" s="92" t="str">
        <f t="shared" si="1177"/>
        <v/>
      </c>
      <c r="U7479" s="5"/>
      <c r="V7479" s="5"/>
      <c r="W7479" s="94" t="str">
        <f t="shared" si="1175"/>
        <v/>
      </c>
      <c r="X7479" s="94" t="str">
        <f t="shared" si="1178"/>
        <v/>
      </c>
      <c r="Y7479" s="5"/>
      <c r="BK7479" s="8"/>
      <c r="BL7479" s="5"/>
      <c r="BM7479" s="5"/>
      <c r="BN7479" s="5"/>
      <c r="BO7479" s="5"/>
      <c r="BP7479" s="1"/>
      <c r="BQ7479" s="1"/>
      <c r="BR7479" s="1"/>
      <c r="BS7479" s="1"/>
      <c r="BT7479" s="1"/>
      <c r="BU7479" s="4"/>
      <c r="BV7479" s="1"/>
      <c r="BW7479" s="3"/>
      <c r="BX7479" s="4"/>
      <c r="BY7479" s="5"/>
      <c r="BZ7479" s="5"/>
      <c r="CA7479" s="5"/>
      <c r="CB7479" s="5"/>
      <c r="CC7479" s="5"/>
      <c r="CD7479" s="43"/>
    </row>
    <row r="7480" spans="1:82" x14ac:dyDescent="0.25">
      <c r="A7480" s="8"/>
      <c r="B7480" s="5"/>
      <c r="C7480" s="5"/>
      <c r="D7480" s="5"/>
      <c r="E7480" s="5"/>
      <c r="F7480" s="94" t="str">
        <f t="shared" si="1169"/>
        <v/>
      </c>
      <c r="G7480" s="94" t="str">
        <f t="shared" si="1170"/>
        <v/>
      </c>
      <c r="H7480" s="127" t="str">
        <f>IF(A7480&lt;&gt;"",IF(MID(C7480,1,1)="c",$AS$26,IF(MID(C7480,1,1)="r",$AS$41,IF(MID(C7480,1,1)="p",#REF!,#REF!))),"")</f>
        <v/>
      </c>
      <c r="I7480" s="92" t="str">
        <f t="shared" si="1171"/>
        <v/>
      </c>
      <c r="J7480" s="92" t="str">
        <f t="shared" si="1172"/>
        <v/>
      </c>
      <c r="K7480" s="92" t="str">
        <f t="shared" si="1173"/>
        <v/>
      </c>
      <c r="L7480" s="92" t="str">
        <f t="shared" si="1174"/>
        <v/>
      </c>
      <c r="M7480" s="95" t="str">
        <f>IF(A7480&lt;&gt;"",IF(MID(C7480,1,1)="c",SigmaEpsConcrete(I7480,$AN$30:$AN$33,$AR$30:$AR$33,$AS$26,$AS$27,$AS$28,$AQ$20,$AU$19),""),"")</f>
        <v/>
      </c>
      <c r="N7480" s="95" t="str">
        <f>IF(A7480&lt;&gt;"",IF(MID(C7480,1,1)="r",SigmaEpsReinf(J7480,$AS$42:$AS$43,$AS$41,$AS$39,$AS$40,$AQ$38),""),"")</f>
        <v/>
      </c>
      <c r="Q7480" s="92" t="str">
        <f t="shared" si="1176"/>
        <v/>
      </c>
      <c r="R7480" s="92" t="str">
        <f t="shared" si="1177"/>
        <v/>
      </c>
      <c r="U7480" s="5"/>
      <c r="V7480" s="5"/>
      <c r="W7480" s="94" t="str">
        <f t="shared" si="1175"/>
        <v/>
      </c>
      <c r="X7480" s="94" t="str">
        <f t="shared" si="1178"/>
        <v/>
      </c>
      <c r="Y7480" s="5"/>
      <c r="BK7480" s="8"/>
      <c r="BL7480" s="5"/>
      <c r="BM7480" s="5"/>
      <c r="BN7480" s="5"/>
      <c r="BO7480" s="5"/>
      <c r="BP7480" s="1"/>
      <c r="BQ7480" s="1"/>
      <c r="BR7480" s="1"/>
      <c r="BS7480" s="1"/>
      <c r="BT7480" s="1"/>
      <c r="BU7480" s="4"/>
      <c r="BV7480" s="1"/>
      <c r="BW7480" s="3"/>
      <c r="BX7480" s="4"/>
      <c r="BY7480" s="5"/>
      <c r="BZ7480" s="5"/>
      <c r="CA7480" s="5"/>
      <c r="CB7480" s="5"/>
      <c r="CC7480" s="5"/>
      <c r="CD7480" s="43"/>
    </row>
    <row r="7481" spans="1:82" x14ac:dyDescent="0.25">
      <c r="A7481" s="8"/>
      <c r="B7481" s="5"/>
      <c r="C7481" s="5"/>
      <c r="D7481" s="5"/>
      <c r="E7481" s="5"/>
      <c r="F7481" s="94" t="str">
        <f t="shared" si="1169"/>
        <v/>
      </c>
      <c r="G7481" s="94" t="str">
        <f t="shared" si="1170"/>
        <v/>
      </c>
      <c r="H7481" s="127" t="str">
        <f>IF(A7481&lt;&gt;"",IF(MID(C7481,1,1)="c",$AS$26,IF(MID(C7481,1,1)="r",$AS$41,IF(MID(C7481,1,1)="p",#REF!,#REF!))),"")</f>
        <v/>
      </c>
      <c r="I7481" s="92" t="str">
        <f t="shared" si="1171"/>
        <v/>
      </c>
      <c r="J7481" s="92" t="str">
        <f t="shared" si="1172"/>
        <v/>
      </c>
      <c r="K7481" s="92" t="str">
        <f t="shared" si="1173"/>
        <v/>
      </c>
      <c r="L7481" s="92" t="str">
        <f t="shared" si="1174"/>
        <v/>
      </c>
      <c r="M7481" s="95" t="str">
        <f>IF(A7481&lt;&gt;"",IF(MID(C7481,1,1)="c",SigmaEpsConcrete(I7481,$AN$30:$AN$33,$AR$30:$AR$33,$AS$26,$AS$27,$AS$28,$AQ$20,$AU$19),""),"")</f>
        <v/>
      </c>
      <c r="N7481" s="95" t="str">
        <f>IF(A7481&lt;&gt;"",IF(MID(C7481,1,1)="r",SigmaEpsReinf(J7481,$AS$42:$AS$43,$AS$41,$AS$39,$AS$40,$AQ$38),""),"")</f>
        <v/>
      </c>
      <c r="Q7481" s="92" t="str">
        <f t="shared" si="1176"/>
        <v/>
      </c>
      <c r="R7481" s="92" t="str">
        <f t="shared" si="1177"/>
        <v/>
      </c>
      <c r="U7481" s="5"/>
      <c r="V7481" s="5"/>
      <c r="W7481" s="94" t="str">
        <f t="shared" si="1175"/>
        <v/>
      </c>
      <c r="X7481" s="94" t="str">
        <f t="shared" si="1178"/>
        <v/>
      </c>
      <c r="Y7481" s="5"/>
      <c r="BK7481" s="8"/>
      <c r="BL7481" s="5"/>
      <c r="BM7481" s="5"/>
      <c r="BN7481" s="5"/>
      <c r="BO7481" s="5"/>
      <c r="BP7481" s="1"/>
      <c r="BQ7481" s="1"/>
      <c r="BR7481" s="1"/>
      <c r="BS7481" s="1"/>
      <c r="BT7481" s="1"/>
      <c r="BU7481" s="4"/>
      <c r="BV7481" s="1"/>
      <c r="BW7481" s="3"/>
      <c r="BX7481" s="4"/>
      <c r="BY7481" s="5"/>
      <c r="BZ7481" s="5"/>
      <c r="CA7481" s="5"/>
      <c r="CB7481" s="5"/>
      <c r="CC7481" s="5"/>
      <c r="CD7481" s="43"/>
    </row>
    <row r="7482" spans="1:82" x14ac:dyDescent="0.25">
      <c r="A7482" s="8"/>
      <c r="B7482" s="5"/>
      <c r="C7482" s="5"/>
      <c r="D7482" s="5"/>
      <c r="E7482" s="5"/>
      <c r="F7482" s="94" t="str">
        <f t="shared" si="1169"/>
        <v/>
      </c>
      <c r="G7482" s="94" t="str">
        <f t="shared" si="1170"/>
        <v/>
      </c>
      <c r="H7482" s="127" t="str">
        <f>IF(A7482&lt;&gt;"",IF(MID(C7482,1,1)="c",$AS$26,IF(MID(C7482,1,1)="r",$AS$41,IF(MID(C7482,1,1)="p",#REF!,#REF!))),"")</f>
        <v/>
      </c>
      <c r="I7482" s="92" t="str">
        <f t="shared" si="1171"/>
        <v/>
      </c>
      <c r="J7482" s="92" t="str">
        <f t="shared" si="1172"/>
        <v/>
      </c>
      <c r="K7482" s="92" t="str">
        <f t="shared" si="1173"/>
        <v/>
      </c>
      <c r="L7482" s="92" t="str">
        <f t="shared" si="1174"/>
        <v/>
      </c>
      <c r="M7482" s="95" t="str">
        <f>IF(A7482&lt;&gt;"",IF(MID(C7482,1,1)="c",SigmaEpsConcrete(I7482,$AN$30:$AN$33,$AR$30:$AR$33,$AS$26,$AS$27,$AS$28,$AQ$20,$AU$19),""),"")</f>
        <v/>
      </c>
      <c r="N7482" s="95" t="str">
        <f>IF(A7482&lt;&gt;"",IF(MID(C7482,1,1)="r",SigmaEpsReinf(J7482,$AS$42:$AS$43,$AS$41,$AS$39,$AS$40,$AQ$38),""),"")</f>
        <v/>
      </c>
      <c r="Q7482" s="92" t="str">
        <f t="shared" si="1176"/>
        <v/>
      </c>
      <c r="R7482" s="92" t="str">
        <f t="shared" si="1177"/>
        <v/>
      </c>
      <c r="U7482" s="5"/>
      <c r="V7482" s="5"/>
      <c r="W7482" s="94" t="str">
        <f t="shared" si="1175"/>
        <v/>
      </c>
      <c r="X7482" s="94" t="str">
        <f t="shared" si="1178"/>
        <v/>
      </c>
      <c r="Y7482" s="5"/>
      <c r="BK7482" s="8"/>
      <c r="BL7482" s="5"/>
      <c r="BM7482" s="5"/>
      <c r="BN7482" s="5"/>
      <c r="BO7482" s="5"/>
      <c r="BP7482" s="1"/>
      <c r="BQ7482" s="1"/>
      <c r="BR7482" s="1"/>
      <c r="BS7482" s="1"/>
      <c r="BT7482" s="1"/>
      <c r="BU7482" s="4"/>
      <c r="BV7482" s="1"/>
      <c r="BW7482" s="3"/>
      <c r="BX7482" s="4"/>
      <c r="BY7482" s="5"/>
      <c r="BZ7482" s="5"/>
      <c r="CA7482" s="5"/>
      <c r="CB7482" s="5"/>
      <c r="CC7482" s="5"/>
      <c r="CD7482" s="43"/>
    </row>
    <row r="7483" spans="1:82" x14ac:dyDescent="0.25">
      <c r="A7483" s="8"/>
      <c r="B7483" s="5"/>
      <c r="C7483" s="5"/>
      <c r="D7483" s="5"/>
      <c r="E7483" s="5"/>
      <c r="F7483" s="94" t="str">
        <f t="shared" si="1169"/>
        <v/>
      </c>
      <c r="G7483" s="94" t="str">
        <f t="shared" si="1170"/>
        <v/>
      </c>
      <c r="H7483" s="127" t="str">
        <f>IF(A7483&lt;&gt;"",IF(MID(C7483,1,1)="c",$AS$26,IF(MID(C7483,1,1)="r",$AS$41,IF(MID(C7483,1,1)="p",#REF!,#REF!))),"")</f>
        <v/>
      </c>
      <c r="I7483" s="92" t="str">
        <f t="shared" si="1171"/>
        <v/>
      </c>
      <c r="J7483" s="92" t="str">
        <f t="shared" si="1172"/>
        <v/>
      </c>
      <c r="K7483" s="92" t="str">
        <f t="shared" si="1173"/>
        <v/>
      </c>
      <c r="L7483" s="92" t="str">
        <f t="shared" si="1174"/>
        <v/>
      </c>
      <c r="M7483" s="95" t="str">
        <f>IF(A7483&lt;&gt;"",IF(MID(C7483,1,1)="c",SigmaEpsConcrete(I7483,$AN$30:$AN$33,$AR$30:$AR$33,$AS$26,$AS$27,$AS$28,$AQ$20,$AU$19),""),"")</f>
        <v/>
      </c>
      <c r="N7483" s="95" t="str">
        <f>IF(A7483&lt;&gt;"",IF(MID(C7483,1,1)="r",SigmaEpsReinf(J7483,$AS$42:$AS$43,$AS$41,$AS$39,$AS$40,$AQ$38),""),"")</f>
        <v/>
      </c>
      <c r="Q7483" s="92" t="str">
        <f t="shared" si="1176"/>
        <v/>
      </c>
      <c r="R7483" s="92" t="str">
        <f t="shared" si="1177"/>
        <v/>
      </c>
      <c r="U7483" s="5"/>
      <c r="V7483" s="5"/>
      <c r="W7483" s="94" t="str">
        <f t="shared" si="1175"/>
        <v/>
      </c>
      <c r="X7483" s="94" t="str">
        <f t="shared" si="1178"/>
        <v/>
      </c>
      <c r="Y7483" s="5"/>
      <c r="BK7483" s="8"/>
      <c r="BL7483" s="5"/>
      <c r="BM7483" s="5"/>
      <c r="BN7483" s="5"/>
      <c r="BO7483" s="5"/>
      <c r="BP7483" s="1"/>
      <c r="BQ7483" s="1"/>
      <c r="BR7483" s="1"/>
      <c r="BS7483" s="1"/>
      <c r="BT7483" s="1"/>
      <c r="BU7483" s="4"/>
      <c r="BV7483" s="1"/>
      <c r="BW7483" s="3"/>
      <c r="BX7483" s="4"/>
      <c r="BY7483" s="5"/>
      <c r="BZ7483" s="5"/>
      <c r="CA7483" s="5"/>
      <c r="CB7483" s="5"/>
      <c r="CC7483" s="5"/>
      <c r="CD7483" s="43"/>
    </row>
    <row r="7484" spans="1:82" x14ac:dyDescent="0.25">
      <c r="A7484" s="8"/>
      <c r="B7484" s="5"/>
      <c r="C7484" s="5"/>
      <c r="D7484" s="5"/>
      <c r="E7484" s="5"/>
      <c r="F7484" s="94" t="str">
        <f t="shared" si="1169"/>
        <v/>
      </c>
      <c r="G7484" s="94" t="str">
        <f t="shared" si="1170"/>
        <v/>
      </c>
      <c r="H7484" s="127" t="str">
        <f>IF(A7484&lt;&gt;"",IF(MID(C7484,1,1)="c",$AS$26,IF(MID(C7484,1,1)="r",$AS$41,IF(MID(C7484,1,1)="p",#REF!,#REF!))),"")</f>
        <v/>
      </c>
      <c r="I7484" s="92" t="str">
        <f t="shared" si="1171"/>
        <v/>
      </c>
      <c r="J7484" s="92" t="str">
        <f t="shared" si="1172"/>
        <v/>
      </c>
      <c r="K7484" s="92" t="str">
        <f t="shared" si="1173"/>
        <v/>
      </c>
      <c r="L7484" s="92" t="str">
        <f t="shared" si="1174"/>
        <v/>
      </c>
      <c r="M7484" s="95" t="str">
        <f>IF(A7484&lt;&gt;"",IF(MID(C7484,1,1)="c",SigmaEpsConcrete(I7484,$AN$30:$AN$33,$AR$30:$AR$33,$AS$26,$AS$27,$AS$28,$AQ$20,$AU$19),""),"")</f>
        <v/>
      </c>
      <c r="N7484" s="95" t="str">
        <f>IF(A7484&lt;&gt;"",IF(MID(C7484,1,1)="r",SigmaEpsReinf(J7484,$AS$42:$AS$43,$AS$41,$AS$39,$AS$40,$AQ$38),""),"")</f>
        <v/>
      </c>
      <c r="Q7484" s="92" t="str">
        <f t="shared" si="1176"/>
        <v/>
      </c>
      <c r="R7484" s="92" t="str">
        <f t="shared" si="1177"/>
        <v/>
      </c>
      <c r="U7484" s="5"/>
      <c r="V7484" s="5"/>
      <c r="W7484" s="94" t="str">
        <f t="shared" si="1175"/>
        <v/>
      </c>
      <c r="X7484" s="94" t="str">
        <f t="shared" si="1178"/>
        <v/>
      </c>
      <c r="Y7484" s="5"/>
      <c r="BK7484" s="8"/>
      <c r="BL7484" s="5"/>
      <c r="BM7484" s="5"/>
      <c r="BN7484" s="5"/>
      <c r="BO7484" s="5"/>
      <c r="BP7484" s="1"/>
      <c r="BQ7484" s="1"/>
      <c r="BR7484" s="1"/>
      <c r="BS7484" s="1"/>
      <c r="BT7484" s="1"/>
      <c r="BU7484" s="4"/>
      <c r="BV7484" s="1"/>
      <c r="BW7484" s="3"/>
      <c r="BX7484" s="4"/>
      <c r="BY7484" s="5"/>
      <c r="BZ7484" s="5"/>
      <c r="CA7484" s="5"/>
      <c r="CB7484" s="5"/>
      <c r="CC7484" s="5"/>
      <c r="CD7484" s="43"/>
    </row>
    <row r="7485" spans="1:82" x14ac:dyDescent="0.25">
      <c r="A7485" s="8"/>
      <c r="B7485" s="5"/>
      <c r="C7485" s="5"/>
      <c r="D7485" s="5"/>
      <c r="E7485" s="5"/>
      <c r="F7485" s="94" t="str">
        <f t="shared" si="1169"/>
        <v/>
      </c>
      <c r="G7485" s="94" t="str">
        <f t="shared" si="1170"/>
        <v/>
      </c>
      <c r="H7485" s="127" t="str">
        <f>IF(A7485&lt;&gt;"",IF(MID(C7485,1,1)="c",$AS$26,IF(MID(C7485,1,1)="r",$AS$41,IF(MID(C7485,1,1)="p",#REF!,#REF!))),"")</f>
        <v/>
      </c>
      <c r="I7485" s="92" t="str">
        <f t="shared" si="1171"/>
        <v/>
      </c>
      <c r="J7485" s="92" t="str">
        <f t="shared" si="1172"/>
        <v/>
      </c>
      <c r="K7485" s="92" t="str">
        <f t="shared" si="1173"/>
        <v/>
      </c>
      <c r="L7485" s="92" t="str">
        <f t="shared" si="1174"/>
        <v/>
      </c>
      <c r="M7485" s="95" t="str">
        <f>IF(A7485&lt;&gt;"",IF(MID(C7485,1,1)="c",SigmaEpsConcrete(I7485,$AN$30:$AN$33,$AR$30:$AR$33,$AS$26,$AS$27,$AS$28,$AQ$20,$AU$19),""),"")</f>
        <v/>
      </c>
      <c r="N7485" s="95" t="str">
        <f>IF(A7485&lt;&gt;"",IF(MID(C7485,1,1)="r",SigmaEpsReinf(J7485,$AS$42:$AS$43,$AS$41,$AS$39,$AS$40,$AQ$38),""),"")</f>
        <v/>
      </c>
      <c r="Q7485" s="92" t="str">
        <f t="shared" si="1176"/>
        <v/>
      </c>
      <c r="R7485" s="92" t="str">
        <f t="shared" si="1177"/>
        <v/>
      </c>
      <c r="U7485" s="5"/>
      <c r="V7485" s="5"/>
      <c r="W7485" s="94" t="str">
        <f t="shared" si="1175"/>
        <v/>
      </c>
      <c r="X7485" s="94" t="str">
        <f t="shared" si="1178"/>
        <v/>
      </c>
      <c r="Y7485" s="5"/>
      <c r="BK7485" s="8"/>
      <c r="BL7485" s="5"/>
      <c r="BM7485" s="5"/>
      <c r="BN7485" s="5"/>
      <c r="BO7485" s="5"/>
      <c r="BP7485" s="1"/>
      <c r="BQ7485" s="1"/>
      <c r="BR7485" s="1"/>
      <c r="BS7485" s="1"/>
      <c r="BT7485" s="1"/>
      <c r="BU7485" s="4"/>
      <c r="BV7485" s="1"/>
      <c r="BW7485" s="3"/>
      <c r="BX7485" s="4"/>
      <c r="BY7485" s="5"/>
      <c r="BZ7485" s="5"/>
      <c r="CA7485" s="5"/>
      <c r="CB7485" s="5"/>
      <c r="CC7485" s="5"/>
      <c r="CD7485" s="43"/>
    </row>
    <row r="7486" spans="1:82" x14ac:dyDescent="0.25">
      <c r="A7486" s="8"/>
      <c r="B7486" s="5"/>
      <c r="C7486" s="5"/>
      <c r="D7486" s="5"/>
      <c r="E7486" s="5"/>
      <c r="F7486" s="94" t="str">
        <f t="shared" si="1169"/>
        <v/>
      </c>
      <c r="G7486" s="94" t="str">
        <f t="shared" si="1170"/>
        <v/>
      </c>
      <c r="H7486" s="127" t="str">
        <f>IF(A7486&lt;&gt;"",IF(MID(C7486,1,1)="c",$AS$26,IF(MID(C7486,1,1)="r",$AS$41,IF(MID(C7486,1,1)="p",#REF!,#REF!))),"")</f>
        <v/>
      </c>
      <c r="I7486" s="92" t="str">
        <f t="shared" si="1171"/>
        <v/>
      </c>
      <c r="J7486" s="92" t="str">
        <f t="shared" si="1172"/>
        <v/>
      </c>
      <c r="K7486" s="92" t="str">
        <f t="shared" si="1173"/>
        <v/>
      </c>
      <c r="L7486" s="92" t="str">
        <f t="shared" si="1174"/>
        <v/>
      </c>
      <c r="M7486" s="95" t="str">
        <f>IF(A7486&lt;&gt;"",IF(MID(C7486,1,1)="c",SigmaEpsConcrete(I7486,$AN$30:$AN$33,$AR$30:$AR$33,$AS$26,$AS$27,$AS$28,$AQ$20,$AU$19),""),"")</f>
        <v/>
      </c>
      <c r="N7486" s="95" t="str">
        <f>IF(A7486&lt;&gt;"",IF(MID(C7486,1,1)="r",SigmaEpsReinf(J7486,$AS$42:$AS$43,$AS$41,$AS$39,$AS$40,$AQ$38),""),"")</f>
        <v/>
      </c>
      <c r="Q7486" s="92" t="str">
        <f t="shared" si="1176"/>
        <v/>
      </c>
      <c r="R7486" s="92" t="str">
        <f t="shared" si="1177"/>
        <v/>
      </c>
      <c r="U7486" s="5"/>
      <c r="V7486" s="5"/>
      <c r="W7486" s="94" t="str">
        <f t="shared" si="1175"/>
        <v/>
      </c>
      <c r="X7486" s="94" t="str">
        <f t="shared" si="1178"/>
        <v/>
      </c>
      <c r="Y7486" s="5"/>
      <c r="BK7486" s="8"/>
      <c r="BL7486" s="5"/>
      <c r="BM7486" s="5"/>
      <c r="BN7486" s="5"/>
      <c r="BO7486" s="5"/>
      <c r="BP7486" s="1"/>
      <c r="BQ7486" s="1"/>
      <c r="BR7486" s="1"/>
      <c r="BS7486" s="1"/>
      <c r="BT7486" s="1"/>
      <c r="BU7486" s="4"/>
      <c r="BV7486" s="1"/>
      <c r="BW7486" s="3"/>
      <c r="BX7486" s="4"/>
      <c r="BY7486" s="5"/>
      <c r="BZ7486" s="5"/>
      <c r="CA7486" s="5"/>
      <c r="CB7486" s="5"/>
      <c r="CC7486" s="5"/>
      <c r="CD7486" s="43"/>
    </row>
    <row r="7487" spans="1:82" x14ac:dyDescent="0.25">
      <c r="A7487" s="8"/>
      <c r="B7487" s="5"/>
      <c r="C7487" s="5"/>
      <c r="D7487" s="5"/>
      <c r="E7487" s="5"/>
      <c r="F7487" s="94" t="str">
        <f t="shared" si="1169"/>
        <v/>
      </c>
      <c r="G7487" s="94" t="str">
        <f t="shared" si="1170"/>
        <v/>
      </c>
      <c r="H7487" s="127" t="str">
        <f>IF(A7487&lt;&gt;"",IF(MID(C7487,1,1)="c",$AS$26,IF(MID(C7487,1,1)="r",$AS$41,IF(MID(C7487,1,1)="p",#REF!,#REF!))),"")</f>
        <v/>
      </c>
      <c r="I7487" s="92" t="str">
        <f t="shared" si="1171"/>
        <v/>
      </c>
      <c r="J7487" s="92" t="str">
        <f t="shared" si="1172"/>
        <v/>
      </c>
      <c r="K7487" s="92" t="str">
        <f t="shared" si="1173"/>
        <v/>
      </c>
      <c r="L7487" s="92" t="str">
        <f t="shared" si="1174"/>
        <v/>
      </c>
      <c r="M7487" s="95" t="str">
        <f>IF(A7487&lt;&gt;"",IF(MID(C7487,1,1)="c",SigmaEpsConcrete(I7487,$AN$30:$AN$33,$AR$30:$AR$33,$AS$26,$AS$27,$AS$28,$AQ$20,$AU$19),""),"")</f>
        <v/>
      </c>
      <c r="N7487" s="95" t="str">
        <f>IF(A7487&lt;&gt;"",IF(MID(C7487,1,1)="r",SigmaEpsReinf(J7487,$AS$42:$AS$43,$AS$41,$AS$39,$AS$40,$AQ$38),""),"")</f>
        <v/>
      </c>
      <c r="Q7487" s="92" t="str">
        <f t="shared" si="1176"/>
        <v/>
      </c>
      <c r="R7487" s="92" t="str">
        <f t="shared" si="1177"/>
        <v/>
      </c>
      <c r="U7487" s="5"/>
      <c r="V7487" s="5"/>
      <c r="W7487" s="94" t="str">
        <f t="shared" si="1175"/>
        <v/>
      </c>
      <c r="X7487" s="94" t="str">
        <f t="shared" si="1178"/>
        <v/>
      </c>
      <c r="Y7487" s="5"/>
      <c r="BK7487" s="8"/>
      <c r="BL7487" s="5"/>
      <c r="BM7487" s="5"/>
      <c r="BN7487" s="5"/>
      <c r="BO7487" s="5"/>
      <c r="BP7487" s="1"/>
      <c r="BQ7487" s="1"/>
      <c r="BR7487" s="1"/>
      <c r="BS7487" s="1"/>
      <c r="BT7487" s="1"/>
      <c r="BU7487" s="4"/>
      <c r="BV7487" s="1"/>
      <c r="BW7487" s="3"/>
      <c r="BX7487" s="4"/>
      <c r="BY7487" s="5"/>
      <c r="BZ7487" s="5"/>
      <c r="CA7487" s="5"/>
      <c r="CB7487" s="5"/>
      <c r="CC7487" s="5"/>
      <c r="CD7487" s="43"/>
    </row>
    <row r="7488" spans="1:82" x14ac:dyDescent="0.25">
      <c r="A7488" s="8"/>
      <c r="B7488" s="5"/>
      <c r="C7488" s="5"/>
      <c r="D7488" s="5"/>
      <c r="E7488" s="5"/>
      <c r="F7488" s="94" t="str">
        <f t="shared" si="1169"/>
        <v/>
      </c>
      <c r="G7488" s="94" t="str">
        <f t="shared" si="1170"/>
        <v/>
      </c>
      <c r="H7488" s="127" t="str">
        <f>IF(A7488&lt;&gt;"",IF(MID(C7488,1,1)="c",$AS$26,IF(MID(C7488,1,1)="r",$AS$41,IF(MID(C7488,1,1)="p",#REF!,#REF!))),"")</f>
        <v/>
      </c>
      <c r="I7488" s="92" t="str">
        <f t="shared" si="1171"/>
        <v/>
      </c>
      <c r="J7488" s="92" t="str">
        <f t="shared" si="1172"/>
        <v/>
      </c>
      <c r="K7488" s="92" t="str">
        <f t="shared" si="1173"/>
        <v/>
      </c>
      <c r="L7488" s="92" t="str">
        <f t="shared" si="1174"/>
        <v/>
      </c>
      <c r="M7488" s="95" t="str">
        <f>IF(A7488&lt;&gt;"",IF(MID(C7488,1,1)="c",SigmaEpsConcrete(I7488,$AN$30:$AN$33,$AR$30:$AR$33,$AS$26,$AS$27,$AS$28,$AQ$20,$AU$19),""),"")</f>
        <v/>
      </c>
      <c r="N7488" s="95" t="str">
        <f>IF(A7488&lt;&gt;"",IF(MID(C7488,1,1)="r",SigmaEpsReinf(J7488,$AS$42:$AS$43,$AS$41,$AS$39,$AS$40,$AQ$38),""),"")</f>
        <v/>
      </c>
      <c r="Q7488" s="92" t="str">
        <f t="shared" si="1176"/>
        <v/>
      </c>
      <c r="R7488" s="92" t="str">
        <f t="shared" si="1177"/>
        <v/>
      </c>
      <c r="U7488" s="5"/>
      <c r="V7488" s="5"/>
      <c r="W7488" s="94" t="str">
        <f t="shared" si="1175"/>
        <v/>
      </c>
      <c r="X7488" s="94" t="str">
        <f t="shared" si="1178"/>
        <v/>
      </c>
      <c r="Y7488" s="5"/>
      <c r="BK7488" s="8"/>
      <c r="BL7488" s="5"/>
      <c r="BM7488" s="5"/>
      <c r="BN7488" s="5"/>
      <c r="BO7488" s="5"/>
      <c r="BP7488" s="1"/>
      <c r="BQ7488" s="1"/>
      <c r="BR7488" s="1"/>
      <c r="BS7488" s="1"/>
      <c r="BT7488" s="1"/>
      <c r="BU7488" s="4"/>
      <c r="BV7488" s="1"/>
      <c r="BW7488" s="3"/>
      <c r="BX7488" s="4"/>
      <c r="BY7488" s="5"/>
      <c r="BZ7488" s="5"/>
      <c r="CA7488" s="5"/>
      <c r="CB7488" s="5"/>
      <c r="CC7488" s="5"/>
      <c r="CD7488" s="43"/>
    </row>
    <row r="7489" spans="1:82" x14ac:dyDescent="0.25">
      <c r="A7489" s="8"/>
      <c r="B7489" s="5"/>
      <c r="C7489" s="5"/>
      <c r="D7489" s="5"/>
      <c r="E7489" s="5"/>
      <c r="F7489" s="94" t="str">
        <f t="shared" si="1169"/>
        <v/>
      </c>
      <c r="G7489" s="94" t="str">
        <f t="shared" si="1170"/>
        <v/>
      </c>
      <c r="H7489" s="127" t="str">
        <f>IF(A7489&lt;&gt;"",IF(MID(C7489,1,1)="c",$AS$26,IF(MID(C7489,1,1)="r",$AS$41,IF(MID(C7489,1,1)="p",#REF!,#REF!))),"")</f>
        <v/>
      </c>
      <c r="I7489" s="92" t="str">
        <f t="shared" si="1171"/>
        <v/>
      </c>
      <c r="J7489" s="92" t="str">
        <f t="shared" si="1172"/>
        <v/>
      </c>
      <c r="K7489" s="92" t="str">
        <f t="shared" si="1173"/>
        <v/>
      </c>
      <c r="L7489" s="92" t="str">
        <f t="shared" si="1174"/>
        <v/>
      </c>
      <c r="M7489" s="95" t="str">
        <f>IF(A7489&lt;&gt;"",IF(MID(C7489,1,1)="c",SigmaEpsConcrete(I7489,$AN$30:$AN$33,$AR$30:$AR$33,$AS$26,$AS$27,$AS$28,$AQ$20,$AU$19),""),"")</f>
        <v/>
      </c>
      <c r="N7489" s="95" t="str">
        <f>IF(A7489&lt;&gt;"",IF(MID(C7489,1,1)="r",SigmaEpsReinf(J7489,$AS$42:$AS$43,$AS$41,$AS$39,$AS$40,$AQ$38),""),"")</f>
        <v/>
      </c>
      <c r="Q7489" s="92" t="str">
        <f t="shared" si="1176"/>
        <v/>
      </c>
      <c r="R7489" s="92" t="str">
        <f t="shared" si="1177"/>
        <v/>
      </c>
      <c r="U7489" s="5"/>
      <c r="V7489" s="5"/>
      <c r="W7489" s="94" t="str">
        <f t="shared" si="1175"/>
        <v/>
      </c>
      <c r="X7489" s="94" t="str">
        <f t="shared" si="1178"/>
        <v/>
      </c>
      <c r="Y7489" s="5"/>
      <c r="BK7489" s="8"/>
      <c r="BL7489" s="5"/>
      <c r="BM7489" s="5"/>
      <c r="BN7489" s="5"/>
      <c r="BO7489" s="5"/>
      <c r="BP7489" s="1"/>
      <c r="BQ7489" s="1"/>
      <c r="BR7489" s="1"/>
      <c r="BS7489" s="1"/>
      <c r="BT7489" s="1"/>
      <c r="BU7489" s="4"/>
      <c r="BV7489" s="1"/>
      <c r="BW7489" s="3"/>
      <c r="BX7489" s="4"/>
      <c r="BY7489" s="5"/>
      <c r="BZ7489" s="5"/>
      <c r="CA7489" s="5"/>
      <c r="CB7489" s="5"/>
      <c r="CC7489" s="5"/>
      <c r="CD7489" s="43"/>
    </row>
    <row r="7490" spans="1:82" x14ac:dyDescent="0.25">
      <c r="A7490" s="8"/>
      <c r="B7490" s="5"/>
      <c r="C7490" s="5"/>
      <c r="D7490" s="5"/>
      <c r="E7490" s="5"/>
      <c r="F7490" s="94" t="str">
        <f t="shared" si="1169"/>
        <v/>
      </c>
      <c r="G7490" s="94" t="str">
        <f t="shared" si="1170"/>
        <v/>
      </c>
      <c r="H7490" s="127" t="str">
        <f>IF(A7490&lt;&gt;"",IF(MID(C7490,1,1)="c",$AS$26,IF(MID(C7490,1,1)="r",$AS$41,IF(MID(C7490,1,1)="p",#REF!,#REF!))),"")</f>
        <v/>
      </c>
      <c r="I7490" s="92" t="str">
        <f t="shared" si="1171"/>
        <v/>
      </c>
      <c r="J7490" s="92" t="str">
        <f t="shared" si="1172"/>
        <v/>
      </c>
      <c r="K7490" s="92" t="str">
        <f t="shared" si="1173"/>
        <v/>
      </c>
      <c r="L7490" s="92" t="str">
        <f t="shared" si="1174"/>
        <v/>
      </c>
      <c r="M7490" s="95" t="str">
        <f>IF(A7490&lt;&gt;"",IF(MID(C7490,1,1)="c",SigmaEpsConcrete(I7490,$AN$30:$AN$33,$AR$30:$AR$33,$AS$26,$AS$27,$AS$28,$AQ$20,$AU$19),""),"")</f>
        <v/>
      </c>
      <c r="N7490" s="95" t="str">
        <f>IF(A7490&lt;&gt;"",IF(MID(C7490,1,1)="r",SigmaEpsReinf(J7490,$AS$42:$AS$43,$AS$41,$AS$39,$AS$40,$AQ$38),""),"")</f>
        <v/>
      </c>
      <c r="Q7490" s="92" t="str">
        <f t="shared" si="1176"/>
        <v/>
      </c>
      <c r="R7490" s="92" t="str">
        <f t="shared" si="1177"/>
        <v/>
      </c>
      <c r="U7490" s="5"/>
      <c r="V7490" s="5"/>
      <c r="W7490" s="94" t="str">
        <f t="shared" si="1175"/>
        <v/>
      </c>
      <c r="X7490" s="94" t="str">
        <f t="shared" si="1178"/>
        <v/>
      </c>
      <c r="Y7490" s="5"/>
      <c r="BK7490" s="8"/>
      <c r="BL7490" s="5"/>
      <c r="BM7490" s="5"/>
      <c r="BN7490" s="5"/>
      <c r="BO7490" s="5"/>
      <c r="BP7490" s="1"/>
      <c r="BQ7490" s="1"/>
      <c r="BR7490" s="1"/>
      <c r="BS7490" s="1"/>
      <c r="BT7490" s="1"/>
      <c r="BU7490" s="4"/>
      <c r="BV7490" s="1"/>
      <c r="BW7490" s="3"/>
      <c r="BX7490" s="4"/>
      <c r="BY7490" s="5"/>
      <c r="BZ7490" s="5"/>
      <c r="CA7490" s="5"/>
      <c r="CB7490" s="5"/>
      <c r="CC7490" s="5"/>
      <c r="CD7490" s="43"/>
    </row>
    <row r="7491" spans="1:82" x14ac:dyDescent="0.25">
      <c r="A7491" s="8"/>
      <c r="B7491" s="5"/>
      <c r="C7491" s="5"/>
      <c r="D7491" s="5"/>
      <c r="E7491" s="5"/>
      <c r="F7491" s="94" t="str">
        <f t="shared" si="1169"/>
        <v/>
      </c>
      <c r="G7491" s="94" t="str">
        <f t="shared" si="1170"/>
        <v/>
      </c>
      <c r="H7491" s="127" t="str">
        <f>IF(A7491&lt;&gt;"",IF(MID(C7491,1,1)="c",$AS$26,IF(MID(C7491,1,1)="r",$AS$41,IF(MID(C7491,1,1)="p",#REF!,#REF!))),"")</f>
        <v/>
      </c>
      <c r="I7491" s="92" t="str">
        <f t="shared" si="1171"/>
        <v/>
      </c>
      <c r="J7491" s="92" t="str">
        <f t="shared" si="1172"/>
        <v/>
      </c>
      <c r="K7491" s="92" t="str">
        <f t="shared" si="1173"/>
        <v/>
      </c>
      <c r="L7491" s="92" t="str">
        <f t="shared" si="1174"/>
        <v/>
      </c>
      <c r="M7491" s="95" t="str">
        <f>IF(A7491&lt;&gt;"",IF(MID(C7491,1,1)="c",SigmaEpsConcrete(I7491,$AN$30:$AN$33,$AR$30:$AR$33,$AS$26,$AS$27,$AS$28,$AQ$20,$AU$19),""),"")</f>
        <v/>
      </c>
      <c r="N7491" s="95" t="str">
        <f>IF(A7491&lt;&gt;"",IF(MID(C7491,1,1)="r",SigmaEpsReinf(J7491,$AS$42:$AS$43,$AS$41,$AS$39,$AS$40,$AQ$38),""),"")</f>
        <v/>
      </c>
      <c r="Q7491" s="92" t="str">
        <f t="shared" si="1176"/>
        <v/>
      </c>
      <c r="R7491" s="92" t="str">
        <f t="shared" si="1177"/>
        <v/>
      </c>
      <c r="U7491" s="5"/>
      <c r="V7491" s="5"/>
      <c r="W7491" s="94" t="str">
        <f t="shared" si="1175"/>
        <v/>
      </c>
      <c r="X7491" s="94" t="str">
        <f t="shared" si="1178"/>
        <v/>
      </c>
      <c r="Y7491" s="5"/>
      <c r="BK7491" s="8"/>
      <c r="BL7491" s="5"/>
      <c r="BM7491" s="5"/>
      <c r="BN7491" s="5"/>
      <c r="BO7491" s="5"/>
      <c r="BP7491" s="1"/>
      <c r="BQ7491" s="1"/>
      <c r="BR7491" s="1"/>
      <c r="BS7491" s="1"/>
      <c r="BT7491" s="1"/>
      <c r="BU7491" s="4"/>
      <c r="BV7491" s="1"/>
      <c r="BW7491" s="3"/>
      <c r="BX7491" s="4"/>
      <c r="BY7491" s="5"/>
      <c r="BZ7491" s="5"/>
      <c r="CA7491" s="5"/>
      <c r="CB7491" s="5"/>
      <c r="CC7491" s="5"/>
      <c r="CD7491" s="43"/>
    </row>
    <row r="7492" spans="1:82" x14ac:dyDescent="0.25">
      <c r="A7492" s="8"/>
      <c r="B7492" s="5"/>
      <c r="C7492" s="5"/>
      <c r="D7492" s="5"/>
      <c r="E7492" s="5"/>
      <c r="F7492" s="94" t="str">
        <f t="shared" si="1169"/>
        <v/>
      </c>
      <c r="G7492" s="94" t="str">
        <f t="shared" si="1170"/>
        <v/>
      </c>
      <c r="H7492" s="127" t="str">
        <f>IF(A7492&lt;&gt;"",IF(MID(C7492,1,1)="c",$AS$26,IF(MID(C7492,1,1)="r",$AS$41,IF(MID(C7492,1,1)="p",#REF!,#REF!))),"")</f>
        <v/>
      </c>
      <c r="I7492" s="92" t="str">
        <f t="shared" si="1171"/>
        <v/>
      </c>
      <c r="J7492" s="92" t="str">
        <f t="shared" si="1172"/>
        <v/>
      </c>
      <c r="K7492" s="92" t="str">
        <f t="shared" si="1173"/>
        <v/>
      </c>
      <c r="L7492" s="92" t="str">
        <f t="shared" si="1174"/>
        <v/>
      </c>
      <c r="M7492" s="95" t="str">
        <f>IF(A7492&lt;&gt;"",IF(MID(C7492,1,1)="c",SigmaEpsConcrete(I7492,$AN$30:$AN$33,$AR$30:$AR$33,$AS$26,$AS$27,$AS$28,$AQ$20,$AU$19),""),"")</f>
        <v/>
      </c>
      <c r="N7492" s="95" t="str">
        <f>IF(A7492&lt;&gt;"",IF(MID(C7492,1,1)="r",SigmaEpsReinf(J7492,$AS$42:$AS$43,$AS$41,$AS$39,$AS$40,$AQ$38),""),"")</f>
        <v/>
      </c>
      <c r="Q7492" s="92" t="str">
        <f t="shared" si="1176"/>
        <v/>
      </c>
      <c r="R7492" s="92" t="str">
        <f t="shared" si="1177"/>
        <v/>
      </c>
      <c r="U7492" s="5"/>
      <c r="V7492" s="5"/>
      <c r="W7492" s="94" t="str">
        <f t="shared" si="1175"/>
        <v/>
      </c>
      <c r="X7492" s="94" t="str">
        <f t="shared" si="1178"/>
        <v/>
      </c>
      <c r="Y7492" s="5"/>
      <c r="BK7492" s="8"/>
      <c r="BL7492" s="5"/>
      <c r="BM7492" s="5"/>
      <c r="BN7492" s="5"/>
      <c r="BO7492" s="5"/>
      <c r="BP7492" s="1"/>
      <c r="BQ7492" s="1"/>
      <c r="BR7492" s="1"/>
      <c r="BS7492" s="1"/>
      <c r="BT7492" s="1"/>
      <c r="BU7492" s="4"/>
      <c r="BV7492" s="1"/>
      <c r="BW7492" s="3"/>
      <c r="BX7492" s="4"/>
      <c r="BY7492" s="5"/>
      <c r="BZ7492" s="5"/>
      <c r="CA7492" s="5"/>
      <c r="CB7492" s="5"/>
      <c r="CC7492" s="5"/>
      <c r="CD7492" s="43"/>
    </row>
    <row r="7493" spans="1:82" x14ac:dyDescent="0.25">
      <c r="A7493" s="8"/>
      <c r="B7493" s="5"/>
      <c r="C7493" s="5"/>
      <c r="D7493" s="5"/>
      <c r="E7493" s="5"/>
      <c r="F7493" s="94" t="str">
        <f t="shared" si="1169"/>
        <v/>
      </c>
      <c r="G7493" s="94" t="str">
        <f t="shared" si="1170"/>
        <v/>
      </c>
      <c r="H7493" s="127" t="str">
        <f>IF(A7493&lt;&gt;"",IF(MID(C7493,1,1)="c",$AS$26,IF(MID(C7493,1,1)="r",$AS$41,IF(MID(C7493,1,1)="p",#REF!,#REF!))),"")</f>
        <v/>
      </c>
      <c r="I7493" s="92" t="str">
        <f t="shared" si="1171"/>
        <v/>
      </c>
      <c r="J7493" s="92" t="str">
        <f t="shared" si="1172"/>
        <v/>
      </c>
      <c r="K7493" s="92" t="str">
        <f t="shared" si="1173"/>
        <v/>
      </c>
      <c r="L7493" s="92" t="str">
        <f t="shared" si="1174"/>
        <v/>
      </c>
      <c r="M7493" s="95" t="str">
        <f>IF(A7493&lt;&gt;"",IF(MID(C7493,1,1)="c",SigmaEpsConcrete(I7493,$AN$30:$AN$33,$AR$30:$AR$33,$AS$26,$AS$27,$AS$28,$AQ$20,$AU$19),""),"")</f>
        <v/>
      </c>
      <c r="N7493" s="95" t="str">
        <f>IF(A7493&lt;&gt;"",IF(MID(C7493,1,1)="r",SigmaEpsReinf(J7493,$AS$42:$AS$43,$AS$41,$AS$39,$AS$40,$AQ$38),""),"")</f>
        <v/>
      </c>
      <c r="Q7493" s="92" t="str">
        <f t="shared" si="1176"/>
        <v/>
      </c>
      <c r="R7493" s="92" t="str">
        <f t="shared" si="1177"/>
        <v/>
      </c>
      <c r="U7493" s="5"/>
      <c r="V7493" s="5"/>
      <c r="W7493" s="94" t="str">
        <f t="shared" si="1175"/>
        <v/>
      </c>
      <c r="X7493" s="94" t="str">
        <f t="shared" si="1178"/>
        <v/>
      </c>
      <c r="Y7493" s="5"/>
      <c r="BK7493" s="8"/>
      <c r="BL7493" s="5"/>
      <c r="BM7493" s="5"/>
      <c r="BN7493" s="5"/>
      <c r="BO7493" s="5"/>
      <c r="BP7493" s="1"/>
      <c r="BQ7493" s="1"/>
      <c r="BR7493" s="1"/>
      <c r="BS7493" s="1"/>
      <c r="BT7493" s="1"/>
      <c r="BU7493" s="4"/>
      <c r="BV7493" s="1"/>
      <c r="BW7493" s="3"/>
      <c r="BX7493" s="4"/>
      <c r="BY7493" s="5"/>
      <c r="BZ7493" s="5"/>
      <c r="CA7493" s="5"/>
      <c r="CB7493" s="5"/>
      <c r="CC7493" s="5"/>
      <c r="CD7493" s="43"/>
    </row>
    <row r="7494" spans="1:82" x14ac:dyDescent="0.25">
      <c r="A7494" s="8"/>
      <c r="B7494" s="5"/>
      <c r="C7494" s="5"/>
      <c r="D7494" s="5"/>
      <c r="E7494" s="5"/>
      <c r="F7494" s="94" t="str">
        <f t="shared" si="1169"/>
        <v/>
      </c>
      <c r="G7494" s="94" t="str">
        <f t="shared" si="1170"/>
        <v/>
      </c>
      <c r="H7494" s="127" t="str">
        <f>IF(A7494&lt;&gt;"",IF(MID(C7494,1,1)="c",$AS$26,IF(MID(C7494,1,1)="r",$AS$41,IF(MID(C7494,1,1)="p",#REF!,#REF!))),"")</f>
        <v/>
      </c>
      <c r="I7494" s="92" t="str">
        <f t="shared" si="1171"/>
        <v/>
      </c>
      <c r="J7494" s="92" t="str">
        <f t="shared" si="1172"/>
        <v/>
      </c>
      <c r="K7494" s="92" t="str">
        <f t="shared" si="1173"/>
        <v/>
      </c>
      <c r="L7494" s="92" t="str">
        <f t="shared" si="1174"/>
        <v/>
      </c>
      <c r="M7494" s="95" t="str">
        <f>IF(A7494&lt;&gt;"",IF(MID(C7494,1,1)="c",SigmaEpsConcrete(I7494,$AN$30:$AN$33,$AR$30:$AR$33,$AS$26,$AS$27,$AS$28,$AQ$20,$AU$19),""),"")</f>
        <v/>
      </c>
      <c r="N7494" s="95" t="str">
        <f>IF(A7494&lt;&gt;"",IF(MID(C7494,1,1)="r",SigmaEpsReinf(J7494,$AS$42:$AS$43,$AS$41,$AS$39,$AS$40,$AQ$38),""),"")</f>
        <v/>
      </c>
      <c r="Q7494" s="92" t="str">
        <f t="shared" si="1176"/>
        <v/>
      </c>
      <c r="R7494" s="92" t="str">
        <f t="shared" si="1177"/>
        <v/>
      </c>
      <c r="U7494" s="5"/>
      <c r="V7494" s="5"/>
      <c r="W7494" s="94" t="str">
        <f t="shared" si="1175"/>
        <v/>
      </c>
      <c r="X7494" s="94" t="str">
        <f t="shared" si="1178"/>
        <v/>
      </c>
      <c r="Y7494" s="5"/>
      <c r="BK7494" s="8"/>
      <c r="BL7494" s="5"/>
      <c r="BM7494" s="5"/>
      <c r="BN7494" s="5"/>
      <c r="BO7494" s="5"/>
      <c r="BP7494" s="1"/>
      <c r="BQ7494" s="1"/>
      <c r="BR7494" s="1"/>
      <c r="BS7494" s="1"/>
      <c r="BT7494" s="1"/>
      <c r="BU7494" s="4"/>
      <c r="BV7494" s="1"/>
      <c r="BW7494" s="3"/>
      <c r="BX7494" s="4"/>
      <c r="BY7494" s="5"/>
      <c r="BZ7494" s="5"/>
      <c r="CA7494" s="5"/>
      <c r="CB7494" s="5"/>
      <c r="CC7494" s="5"/>
      <c r="CD7494" s="43"/>
    </row>
    <row r="7495" spans="1:82" x14ac:dyDescent="0.25">
      <c r="A7495" s="8"/>
      <c r="B7495" s="5"/>
      <c r="C7495" s="5"/>
      <c r="D7495" s="5"/>
      <c r="E7495" s="5"/>
      <c r="F7495" s="94" t="str">
        <f t="shared" si="1169"/>
        <v/>
      </c>
      <c r="G7495" s="94" t="str">
        <f t="shared" si="1170"/>
        <v/>
      </c>
      <c r="H7495" s="127" t="str">
        <f>IF(A7495&lt;&gt;"",IF(MID(C7495,1,1)="c",$AS$26,IF(MID(C7495,1,1)="r",$AS$41,IF(MID(C7495,1,1)="p",#REF!,#REF!))),"")</f>
        <v/>
      </c>
      <c r="I7495" s="92" t="str">
        <f t="shared" si="1171"/>
        <v/>
      </c>
      <c r="J7495" s="92" t="str">
        <f t="shared" si="1172"/>
        <v/>
      </c>
      <c r="K7495" s="92" t="str">
        <f t="shared" si="1173"/>
        <v/>
      </c>
      <c r="L7495" s="92" t="str">
        <f t="shared" si="1174"/>
        <v/>
      </c>
      <c r="M7495" s="95" t="str">
        <f>IF(A7495&lt;&gt;"",IF(MID(C7495,1,1)="c",SigmaEpsConcrete(I7495,$AN$30:$AN$33,$AR$30:$AR$33,$AS$26,$AS$27,$AS$28,$AQ$20,$AU$19),""),"")</f>
        <v/>
      </c>
      <c r="N7495" s="95" t="str">
        <f>IF(A7495&lt;&gt;"",IF(MID(C7495,1,1)="r",SigmaEpsReinf(J7495,$AS$42:$AS$43,$AS$41,$AS$39,$AS$40,$AQ$38),""),"")</f>
        <v/>
      </c>
      <c r="Q7495" s="92" t="str">
        <f t="shared" si="1176"/>
        <v/>
      </c>
      <c r="R7495" s="92" t="str">
        <f t="shared" si="1177"/>
        <v/>
      </c>
      <c r="U7495" s="5"/>
      <c r="V7495" s="5"/>
      <c r="W7495" s="94" t="str">
        <f t="shared" si="1175"/>
        <v/>
      </c>
      <c r="X7495" s="94" t="str">
        <f t="shared" si="1178"/>
        <v/>
      </c>
      <c r="Y7495" s="5"/>
      <c r="BK7495" s="8"/>
      <c r="BL7495" s="5"/>
      <c r="BM7495" s="5"/>
      <c r="BN7495" s="5"/>
      <c r="BO7495" s="5"/>
      <c r="BP7495" s="1"/>
      <c r="BQ7495" s="1"/>
      <c r="BR7495" s="1"/>
      <c r="BS7495" s="1"/>
      <c r="BT7495" s="1"/>
      <c r="BU7495" s="4"/>
      <c r="BV7495" s="1"/>
      <c r="BW7495" s="3"/>
      <c r="BX7495" s="4"/>
      <c r="BY7495" s="5"/>
      <c r="BZ7495" s="5"/>
      <c r="CA7495" s="5"/>
      <c r="CB7495" s="5"/>
      <c r="CC7495" s="5"/>
      <c r="CD7495" s="43"/>
    </row>
    <row r="7496" spans="1:82" x14ac:dyDescent="0.25">
      <c r="A7496" s="8"/>
      <c r="B7496" s="5"/>
      <c r="C7496" s="5"/>
      <c r="D7496" s="5"/>
      <c r="E7496" s="5"/>
      <c r="F7496" s="94" t="str">
        <f t="shared" si="1169"/>
        <v/>
      </c>
      <c r="G7496" s="94" t="str">
        <f t="shared" si="1170"/>
        <v/>
      </c>
      <c r="H7496" s="127" t="str">
        <f>IF(A7496&lt;&gt;"",IF(MID(C7496,1,1)="c",$AS$26,IF(MID(C7496,1,1)="r",$AS$41,IF(MID(C7496,1,1)="p",#REF!,#REF!))),"")</f>
        <v/>
      </c>
      <c r="I7496" s="92" t="str">
        <f t="shared" si="1171"/>
        <v/>
      </c>
      <c r="J7496" s="92" t="str">
        <f t="shared" si="1172"/>
        <v/>
      </c>
      <c r="K7496" s="92" t="str">
        <f t="shared" si="1173"/>
        <v/>
      </c>
      <c r="L7496" s="92" t="str">
        <f t="shared" si="1174"/>
        <v/>
      </c>
      <c r="M7496" s="95" t="str">
        <f>IF(A7496&lt;&gt;"",IF(MID(C7496,1,1)="c",SigmaEpsConcrete(I7496,$AN$30:$AN$33,$AR$30:$AR$33,$AS$26,$AS$27,$AS$28,$AQ$20,$AU$19),""),"")</f>
        <v/>
      </c>
      <c r="N7496" s="95" t="str">
        <f>IF(A7496&lt;&gt;"",IF(MID(C7496,1,1)="r",SigmaEpsReinf(J7496,$AS$42:$AS$43,$AS$41,$AS$39,$AS$40,$AQ$38),""),"")</f>
        <v/>
      </c>
      <c r="Q7496" s="92" t="str">
        <f t="shared" si="1176"/>
        <v/>
      </c>
      <c r="R7496" s="92" t="str">
        <f t="shared" si="1177"/>
        <v/>
      </c>
      <c r="U7496" s="5"/>
      <c r="V7496" s="5"/>
      <c r="W7496" s="94" t="str">
        <f t="shared" si="1175"/>
        <v/>
      </c>
      <c r="X7496" s="94" t="str">
        <f t="shared" si="1178"/>
        <v/>
      </c>
      <c r="Y7496" s="5"/>
      <c r="BK7496" s="8"/>
      <c r="BL7496" s="5"/>
      <c r="BM7496" s="5"/>
      <c r="BN7496" s="5"/>
      <c r="BO7496" s="5"/>
      <c r="BP7496" s="1"/>
      <c r="BQ7496" s="1"/>
      <c r="BR7496" s="1"/>
      <c r="BS7496" s="1"/>
      <c r="BT7496" s="1"/>
      <c r="BU7496" s="4"/>
      <c r="BV7496" s="1"/>
      <c r="BW7496" s="3"/>
      <c r="BX7496" s="4"/>
      <c r="BY7496" s="5"/>
      <c r="BZ7496" s="5"/>
      <c r="CA7496" s="5"/>
      <c r="CB7496" s="5"/>
      <c r="CC7496" s="5"/>
      <c r="CD7496" s="43"/>
    </row>
    <row r="7497" spans="1:82" x14ac:dyDescent="0.25">
      <c r="A7497" s="8"/>
      <c r="B7497" s="5"/>
      <c r="C7497" s="5"/>
      <c r="D7497" s="5"/>
      <c r="E7497" s="5"/>
      <c r="F7497" s="94" t="str">
        <f t="shared" si="1169"/>
        <v/>
      </c>
      <c r="G7497" s="94" t="str">
        <f t="shared" si="1170"/>
        <v/>
      </c>
      <c r="H7497" s="127" t="str">
        <f>IF(A7497&lt;&gt;"",IF(MID(C7497,1,1)="c",$AS$26,IF(MID(C7497,1,1)="r",$AS$41,IF(MID(C7497,1,1)="p",#REF!,#REF!))),"")</f>
        <v/>
      </c>
      <c r="I7497" s="92" t="str">
        <f t="shared" si="1171"/>
        <v/>
      </c>
      <c r="J7497" s="92" t="str">
        <f t="shared" si="1172"/>
        <v/>
      </c>
      <c r="K7497" s="92" t="str">
        <f t="shared" si="1173"/>
        <v/>
      </c>
      <c r="L7497" s="92" t="str">
        <f t="shared" si="1174"/>
        <v/>
      </c>
      <c r="M7497" s="95" t="str">
        <f>IF(A7497&lt;&gt;"",IF(MID(C7497,1,1)="c",SigmaEpsConcrete(I7497,$AN$30:$AN$33,$AR$30:$AR$33,$AS$26,$AS$27,$AS$28,$AQ$20,$AU$19),""),"")</f>
        <v/>
      </c>
      <c r="N7497" s="95" t="str">
        <f>IF(A7497&lt;&gt;"",IF(MID(C7497,1,1)="r",SigmaEpsReinf(J7497,$AS$42:$AS$43,$AS$41,$AS$39,$AS$40,$AQ$38),""),"")</f>
        <v/>
      </c>
      <c r="Q7497" s="92" t="str">
        <f t="shared" si="1176"/>
        <v/>
      </c>
      <c r="R7497" s="92" t="str">
        <f t="shared" si="1177"/>
        <v/>
      </c>
      <c r="U7497" s="5"/>
      <c r="V7497" s="5"/>
      <c r="W7497" s="94" t="str">
        <f t="shared" si="1175"/>
        <v/>
      </c>
      <c r="X7497" s="94" t="str">
        <f t="shared" si="1178"/>
        <v/>
      </c>
      <c r="Y7497" s="5"/>
      <c r="BK7497" s="8"/>
      <c r="BL7497" s="5"/>
      <c r="BM7497" s="5"/>
      <c r="BN7497" s="5"/>
      <c r="BO7497" s="5"/>
      <c r="BP7497" s="1"/>
      <c r="BQ7497" s="1"/>
      <c r="BR7497" s="1"/>
      <c r="BS7497" s="1"/>
      <c r="BT7497" s="1"/>
      <c r="BU7497" s="4"/>
      <c r="BV7497" s="1"/>
      <c r="BW7497" s="3"/>
      <c r="BX7497" s="4"/>
      <c r="BY7497" s="5"/>
      <c r="BZ7497" s="5"/>
      <c r="CA7497" s="5"/>
      <c r="CB7497" s="5"/>
      <c r="CC7497" s="5"/>
      <c r="CD7497" s="43"/>
    </row>
    <row r="7498" spans="1:82" x14ac:dyDescent="0.25">
      <c r="A7498" s="8"/>
      <c r="B7498" s="5"/>
      <c r="C7498" s="5"/>
      <c r="D7498" s="5"/>
      <c r="E7498" s="5"/>
      <c r="F7498" s="94" t="str">
        <f t="shared" ref="F7498:F7561" si="1179">IF(A7498&lt;&gt;"",(D7498-$AU$86)/10,"")</f>
        <v/>
      </c>
      <c r="G7498" s="94" t="str">
        <f t="shared" ref="G7498:G7561" si="1180">IF(A7498&lt;&gt;"",(E7498-$AU$87)/10,"")</f>
        <v/>
      </c>
      <c r="H7498" s="127" t="str">
        <f>IF(A7498&lt;&gt;"",IF(MID(C7498,1,1)="c",$AS$26,IF(MID(C7498,1,1)="r",$AS$41,IF(MID(C7498,1,1)="p",#REF!,#REF!))),"")</f>
        <v/>
      </c>
      <c r="I7498" s="92" t="str">
        <f t="shared" ref="I7498:I7561" si="1181">IF($A7498&lt;&gt;"",IF(MID($C7498,1,1)="c",$Y$3+$Y$4*$F7498+$Y$5*$G7498+$BR$43,""),"")</f>
        <v/>
      </c>
      <c r="J7498" s="92" t="str">
        <f t="shared" ref="J7498:J7561" si="1182">IF($A7498&lt;&gt;"",IF(MID($C7498,1,1)="r",$Y$3+$Y$4*$F7498+$Y$5*$G7498+$BR$43,""),"")</f>
        <v/>
      </c>
      <c r="K7498" s="92" t="str">
        <f t="shared" ref="K7498:K7561" si="1183">IF($A7498&lt;&gt;"",IF(MID($C7498,1,1)="u",$Y$3+$Y$4*$F7498+$Y$5*$G7498+$BR$43,""),"")</f>
        <v/>
      </c>
      <c r="L7498" s="92" t="str">
        <f t="shared" ref="L7498:L7561" si="1184">IF($A7498&lt;&gt;"",IF(MID($C7498,1,1)="p",$Y$3+$Y$4*$F7498+$Y$5*$G7498+$BR$43,""),"")</f>
        <v/>
      </c>
      <c r="M7498" s="95" t="str">
        <f>IF(A7498&lt;&gt;"",IF(MID(C7498,1,1)="c",SigmaEpsConcrete(I7498,$AN$30:$AN$33,$AR$30:$AR$33,$AS$26,$AS$27,$AS$28,$AQ$20,$AU$19),""),"")</f>
        <v/>
      </c>
      <c r="N7498" s="95" t="str">
        <f>IF(A7498&lt;&gt;"",IF(MID(C7498,1,1)="r",SigmaEpsReinf(J7498,$AS$42:$AS$43,$AS$41,$AS$39,$AS$40,$AQ$38),""),"")</f>
        <v/>
      </c>
      <c r="Q7498" s="92" t="str">
        <f t="shared" si="1176"/>
        <v/>
      </c>
      <c r="R7498" s="92" t="str">
        <f t="shared" si="1177"/>
        <v/>
      </c>
      <c r="U7498" s="5"/>
      <c r="V7498" s="5"/>
      <c r="W7498" s="94" t="str">
        <f t="shared" ref="W7498:W7561" si="1185">IF(A7498&lt;&gt;"",F7498-$AU$105,"")</f>
        <v/>
      </c>
      <c r="X7498" s="94" t="str">
        <f t="shared" si="1178"/>
        <v/>
      </c>
      <c r="Y7498" s="5"/>
      <c r="BK7498" s="8"/>
      <c r="BL7498" s="5"/>
      <c r="BM7498" s="5"/>
      <c r="BN7498" s="5"/>
      <c r="BO7498" s="5"/>
      <c r="BP7498" s="1"/>
      <c r="BQ7498" s="1"/>
      <c r="BR7498" s="1"/>
      <c r="BS7498" s="1"/>
      <c r="BT7498" s="1"/>
      <c r="BU7498" s="4"/>
      <c r="BV7498" s="1"/>
      <c r="BW7498" s="3"/>
      <c r="BX7498" s="4"/>
      <c r="BY7498" s="5"/>
      <c r="BZ7498" s="5"/>
      <c r="CA7498" s="5"/>
      <c r="CB7498" s="5"/>
      <c r="CC7498" s="5"/>
      <c r="CD7498" s="43"/>
    </row>
    <row r="7499" spans="1:82" x14ac:dyDescent="0.25">
      <c r="A7499" s="8"/>
      <c r="B7499" s="5"/>
      <c r="C7499" s="5"/>
      <c r="D7499" s="5"/>
      <c r="E7499" s="5"/>
      <c r="F7499" s="94" t="str">
        <f t="shared" si="1179"/>
        <v/>
      </c>
      <c r="G7499" s="94" t="str">
        <f t="shared" si="1180"/>
        <v/>
      </c>
      <c r="H7499" s="127" t="str">
        <f>IF(A7499&lt;&gt;"",IF(MID(C7499,1,1)="c",$AS$26,IF(MID(C7499,1,1)="r",$AS$41,IF(MID(C7499,1,1)="p",#REF!,#REF!))),"")</f>
        <v/>
      </c>
      <c r="I7499" s="92" t="str">
        <f t="shared" si="1181"/>
        <v/>
      </c>
      <c r="J7499" s="92" t="str">
        <f t="shared" si="1182"/>
        <v/>
      </c>
      <c r="K7499" s="92" t="str">
        <f t="shared" si="1183"/>
        <v/>
      </c>
      <c r="L7499" s="92" t="str">
        <f t="shared" si="1184"/>
        <v/>
      </c>
      <c r="M7499" s="95" t="str">
        <f>IF(A7499&lt;&gt;"",IF(MID(C7499,1,1)="c",SigmaEpsConcrete(I7499,$AN$30:$AN$33,$AR$30:$AR$33,$AS$26,$AS$27,$AS$28,$AQ$20,$AU$19),""),"")</f>
        <v/>
      </c>
      <c r="N7499" s="95" t="str">
        <f>IF(A7499&lt;&gt;"",IF(MID(C7499,1,1)="r",SigmaEpsReinf(J7499,$AS$42:$AS$43,$AS$41,$AS$39,$AS$40,$AQ$38),""),"")</f>
        <v/>
      </c>
      <c r="Q7499" s="92" t="str">
        <f t="shared" ref="Q7499:Q7562" si="1186">IF(A7499&lt;&gt;"",IF(MID(C7499,1,1)="c",IF(ISERROR(M7499/I7499),"",M7499/I7499),""),"")</f>
        <v/>
      </c>
      <c r="R7499" s="92" t="str">
        <f t="shared" ref="R7499:R7562" si="1187">IF(A7499&lt;&gt;"",IF(MID(C7499,1,1)="r",IF(ISERROR(N7499/J7499),"",N7499/J7499),""),"")</f>
        <v/>
      </c>
      <c r="U7499" s="5"/>
      <c r="V7499" s="5"/>
      <c r="W7499" s="94" t="str">
        <f t="shared" si="1185"/>
        <v/>
      </c>
      <c r="X7499" s="94" t="str">
        <f t="shared" ref="X7499:X7562" si="1188">IF(B7499&lt;&gt;"",G7499-$AU$106,"")</f>
        <v/>
      </c>
      <c r="Y7499" s="5"/>
      <c r="BK7499" s="8"/>
      <c r="BL7499" s="5"/>
      <c r="BM7499" s="5"/>
      <c r="BN7499" s="5"/>
      <c r="BO7499" s="5"/>
      <c r="BP7499" s="1"/>
      <c r="BQ7499" s="1"/>
      <c r="BR7499" s="1"/>
      <c r="BS7499" s="1"/>
      <c r="BT7499" s="1"/>
      <c r="BU7499" s="4"/>
      <c r="BV7499" s="1"/>
      <c r="BW7499" s="3"/>
      <c r="BX7499" s="4"/>
      <c r="BY7499" s="5"/>
      <c r="BZ7499" s="5"/>
      <c r="CA7499" s="5"/>
      <c r="CB7499" s="5"/>
      <c r="CC7499" s="5"/>
      <c r="CD7499" s="43"/>
    </row>
    <row r="7500" spans="1:82" x14ac:dyDescent="0.25">
      <c r="A7500" s="8"/>
      <c r="B7500" s="5"/>
      <c r="C7500" s="5"/>
      <c r="D7500" s="5"/>
      <c r="E7500" s="5"/>
      <c r="F7500" s="94" t="str">
        <f t="shared" si="1179"/>
        <v/>
      </c>
      <c r="G7500" s="94" t="str">
        <f t="shared" si="1180"/>
        <v/>
      </c>
      <c r="H7500" s="127" t="str">
        <f>IF(A7500&lt;&gt;"",IF(MID(C7500,1,1)="c",$AS$26,IF(MID(C7500,1,1)="r",$AS$41,IF(MID(C7500,1,1)="p",#REF!,#REF!))),"")</f>
        <v/>
      </c>
      <c r="I7500" s="92" t="str">
        <f t="shared" si="1181"/>
        <v/>
      </c>
      <c r="J7500" s="92" t="str">
        <f t="shared" si="1182"/>
        <v/>
      </c>
      <c r="K7500" s="92" t="str">
        <f t="shared" si="1183"/>
        <v/>
      </c>
      <c r="L7500" s="92" t="str">
        <f t="shared" si="1184"/>
        <v/>
      </c>
      <c r="M7500" s="95" t="str">
        <f>IF(A7500&lt;&gt;"",IF(MID(C7500,1,1)="c",SigmaEpsConcrete(I7500,$AN$30:$AN$33,$AR$30:$AR$33,$AS$26,$AS$27,$AS$28,$AQ$20,$AU$19),""),"")</f>
        <v/>
      </c>
      <c r="N7500" s="95" t="str">
        <f>IF(A7500&lt;&gt;"",IF(MID(C7500,1,1)="r",SigmaEpsReinf(J7500,$AS$42:$AS$43,$AS$41,$AS$39,$AS$40,$AQ$38),""),"")</f>
        <v/>
      </c>
      <c r="Q7500" s="92" t="str">
        <f t="shared" si="1186"/>
        <v/>
      </c>
      <c r="R7500" s="92" t="str">
        <f t="shared" si="1187"/>
        <v/>
      </c>
      <c r="U7500" s="5"/>
      <c r="V7500" s="5"/>
      <c r="W7500" s="94" t="str">
        <f t="shared" si="1185"/>
        <v/>
      </c>
      <c r="X7500" s="94" t="str">
        <f t="shared" si="1188"/>
        <v/>
      </c>
      <c r="Y7500" s="5"/>
      <c r="BK7500" s="8"/>
      <c r="BL7500" s="5"/>
      <c r="BM7500" s="5"/>
      <c r="BN7500" s="5"/>
      <c r="BO7500" s="5"/>
      <c r="BP7500" s="1"/>
      <c r="BQ7500" s="1"/>
      <c r="BR7500" s="1"/>
      <c r="BS7500" s="1"/>
      <c r="BT7500" s="1"/>
      <c r="BU7500" s="4"/>
      <c r="BV7500" s="1"/>
      <c r="BW7500" s="3"/>
      <c r="BX7500" s="4"/>
      <c r="BY7500" s="5"/>
      <c r="BZ7500" s="5"/>
      <c r="CA7500" s="5"/>
      <c r="CB7500" s="5"/>
      <c r="CC7500" s="5"/>
      <c r="CD7500" s="43"/>
    </row>
    <row r="7501" spans="1:82" x14ac:dyDescent="0.25">
      <c r="A7501" s="8"/>
      <c r="B7501" s="5"/>
      <c r="C7501" s="5"/>
      <c r="D7501" s="5"/>
      <c r="E7501" s="5"/>
      <c r="F7501" s="94" t="str">
        <f t="shared" si="1179"/>
        <v/>
      </c>
      <c r="G7501" s="94" t="str">
        <f t="shared" si="1180"/>
        <v/>
      </c>
      <c r="H7501" s="127" t="str">
        <f>IF(A7501&lt;&gt;"",IF(MID(C7501,1,1)="c",$AS$26,IF(MID(C7501,1,1)="r",$AS$41,IF(MID(C7501,1,1)="p",#REF!,#REF!))),"")</f>
        <v/>
      </c>
      <c r="I7501" s="92" t="str">
        <f t="shared" si="1181"/>
        <v/>
      </c>
      <c r="J7501" s="92" t="str">
        <f t="shared" si="1182"/>
        <v/>
      </c>
      <c r="K7501" s="92" t="str">
        <f t="shared" si="1183"/>
        <v/>
      </c>
      <c r="L7501" s="92" t="str">
        <f t="shared" si="1184"/>
        <v/>
      </c>
      <c r="M7501" s="95" t="str">
        <f>IF(A7501&lt;&gt;"",IF(MID(C7501,1,1)="c",SigmaEpsConcrete(I7501,$AN$30:$AN$33,$AR$30:$AR$33,$AS$26,$AS$27,$AS$28,$AQ$20,$AU$19),""),"")</f>
        <v/>
      </c>
      <c r="N7501" s="95" t="str">
        <f>IF(A7501&lt;&gt;"",IF(MID(C7501,1,1)="r",SigmaEpsReinf(J7501,$AS$42:$AS$43,$AS$41,$AS$39,$AS$40,$AQ$38),""),"")</f>
        <v/>
      </c>
      <c r="Q7501" s="92" t="str">
        <f t="shared" si="1186"/>
        <v/>
      </c>
      <c r="R7501" s="92" t="str">
        <f t="shared" si="1187"/>
        <v/>
      </c>
      <c r="U7501" s="5"/>
      <c r="V7501" s="5"/>
      <c r="W7501" s="94" t="str">
        <f t="shared" si="1185"/>
        <v/>
      </c>
      <c r="X7501" s="94" t="str">
        <f t="shared" si="1188"/>
        <v/>
      </c>
      <c r="Y7501" s="5"/>
      <c r="BK7501" s="8"/>
      <c r="BL7501" s="5"/>
      <c r="BM7501" s="5"/>
      <c r="BN7501" s="5"/>
      <c r="BO7501" s="5"/>
      <c r="BP7501" s="1"/>
      <c r="BQ7501" s="1"/>
      <c r="BR7501" s="1"/>
      <c r="BS7501" s="1"/>
      <c r="BT7501" s="1"/>
      <c r="BU7501" s="4"/>
      <c r="BV7501" s="1"/>
      <c r="BW7501" s="3"/>
      <c r="BX7501" s="4"/>
      <c r="BY7501" s="5"/>
      <c r="BZ7501" s="5"/>
      <c r="CA7501" s="5"/>
      <c r="CB7501" s="5"/>
      <c r="CC7501" s="5"/>
      <c r="CD7501" s="43"/>
    </row>
    <row r="7502" spans="1:82" x14ac:dyDescent="0.25">
      <c r="A7502" s="8"/>
      <c r="B7502" s="5"/>
      <c r="C7502" s="5"/>
      <c r="D7502" s="5"/>
      <c r="E7502" s="5"/>
      <c r="F7502" s="94" t="str">
        <f t="shared" si="1179"/>
        <v/>
      </c>
      <c r="G7502" s="94" t="str">
        <f t="shared" si="1180"/>
        <v/>
      </c>
      <c r="H7502" s="127" t="str">
        <f>IF(A7502&lt;&gt;"",IF(MID(C7502,1,1)="c",$AS$26,IF(MID(C7502,1,1)="r",$AS$41,IF(MID(C7502,1,1)="p",#REF!,#REF!))),"")</f>
        <v/>
      </c>
      <c r="I7502" s="92" t="str">
        <f t="shared" si="1181"/>
        <v/>
      </c>
      <c r="J7502" s="92" t="str">
        <f t="shared" si="1182"/>
        <v/>
      </c>
      <c r="K7502" s="92" t="str">
        <f t="shared" si="1183"/>
        <v/>
      </c>
      <c r="L7502" s="92" t="str">
        <f t="shared" si="1184"/>
        <v/>
      </c>
      <c r="M7502" s="95" t="str">
        <f>IF(A7502&lt;&gt;"",IF(MID(C7502,1,1)="c",SigmaEpsConcrete(I7502,$AN$30:$AN$33,$AR$30:$AR$33,$AS$26,$AS$27,$AS$28,$AQ$20,$AU$19),""),"")</f>
        <v/>
      </c>
      <c r="N7502" s="95" t="str">
        <f>IF(A7502&lt;&gt;"",IF(MID(C7502,1,1)="r",SigmaEpsReinf(J7502,$AS$42:$AS$43,$AS$41,$AS$39,$AS$40,$AQ$38),""),"")</f>
        <v/>
      </c>
      <c r="Q7502" s="92" t="str">
        <f t="shared" si="1186"/>
        <v/>
      </c>
      <c r="R7502" s="92" t="str">
        <f t="shared" si="1187"/>
        <v/>
      </c>
      <c r="U7502" s="5"/>
      <c r="V7502" s="5"/>
      <c r="W7502" s="94" t="str">
        <f t="shared" si="1185"/>
        <v/>
      </c>
      <c r="X7502" s="94" t="str">
        <f t="shared" si="1188"/>
        <v/>
      </c>
      <c r="Y7502" s="5"/>
      <c r="BK7502" s="8"/>
      <c r="BL7502" s="5"/>
      <c r="BM7502" s="5"/>
      <c r="BN7502" s="5"/>
      <c r="BO7502" s="5"/>
      <c r="BP7502" s="1"/>
      <c r="BQ7502" s="1"/>
      <c r="BR7502" s="1"/>
      <c r="BS7502" s="1"/>
      <c r="BT7502" s="1"/>
      <c r="BU7502" s="4"/>
      <c r="BV7502" s="1"/>
      <c r="BW7502" s="3"/>
      <c r="BX7502" s="4"/>
      <c r="BY7502" s="5"/>
      <c r="BZ7502" s="5"/>
      <c r="CA7502" s="5"/>
      <c r="CB7502" s="5"/>
      <c r="CC7502" s="5"/>
      <c r="CD7502" s="43"/>
    </row>
    <row r="7503" spans="1:82" x14ac:dyDescent="0.25">
      <c r="A7503" s="8"/>
      <c r="B7503" s="5"/>
      <c r="C7503" s="5"/>
      <c r="D7503" s="5"/>
      <c r="E7503" s="5"/>
      <c r="F7503" s="94" t="str">
        <f t="shared" si="1179"/>
        <v/>
      </c>
      <c r="G7503" s="94" t="str">
        <f t="shared" si="1180"/>
        <v/>
      </c>
      <c r="H7503" s="127" t="str">
        <f>IF(A7503&lt;&gt;"",IF(MID(C7503,1,1)="c",$AS$26,IF(MID(C7503,1,1)="r",$AS$41,IF(MID(C7503,1,1)="p",#REF!,#REF!))),"")</f>
        <v/>
      </c>
      <c r="I7503" s="92" t="str">
        <f t="shared" si="1181"/>
        <v/>
      </c>
      <c r="J7503" s="92" t="str">
        <f t="shared" si="1182"/>
        <v/>
      </c>
      <c r="K7503" s="92" t="str">
        <f t="shared" si="1183"/>
        <v/>
      </c>
      <c r="L7503" s="92" t="str">
        <f t="shared" si="1184"/>
        <v/>
      </c>
      <c r="M7503" s="95" t="str">
        <f>IF(A7503&lt;&gt;"",IF(MID(C7503,1,1)="c",SigmaEpsConcrete(I7503,$AN$30:$AN$33,$AR$30:$AR$33,$AS$26,$AS$27,$AS$28,$AQ$20,$AU$19),""),"")</f>
        <v/>
      </c>
      <c r="N7503" s="95" t="str">
        <f>IF(A7503&lt;&gt;"",IF(MID(C7503,1,1)="r",SigmaEpsReinf(J7503,$AS$42:$AS$43,$AS$41,$AS$39,$AS$40,$AQ$38),""),"")</f>
        <v/>
      </c>
      <c r="Q7503" s="92" t="str">
        <f t="shared" si="1186"/>
        <v/>
      </c>
      <c r="R7503" s="92" t="str">
        <f t="shared" si="1187"/>
        <v/>
      </c>
      <c r="U7503" s="5"/>
      <c r="V7503" s="5"/>
      <c r="W7503" s="94" t="str">
        <f t="shared" si="1185"/>
        <v/>
      </c>
      <c r="X7503" s="94" t="str">
        <f t="shared" si="1188"/>
        <v/>
      </c>
      <c r="Y7503" s="5"/>
      <c r="BK7503" s="8"/>
      <c r="BL7503" s="5"/>
      <c r="BM7503" s="5"/>
      <c r="BN7503" s="5"/>
      <c r="BO7503" s="5"/>
      <c r="BP7503" s="1"/>
      <c r="BQ7503" s="1"/>
      <c r="BR7503" s="1"/>
      <c r="BS7503" s="1"/>
      <c r="BT7503" s="1"/>
      <c r="BU7503" s="4"/>
      <c r="BV7503" s="1"/>
      <c r="BW7503" s="3"/>
      <c r="BX7503" s="4"/>
      <c r="BY7503" s="5"/>
      <c r="BZ7503" s="5"/>
      <c r="CA7503" s="5"/>
      <c r="CB7503" s="5"/>
      <c r="CC7503" s="5"/>
      <c r="CD7503" s="43"/>
    </row>
    <row r="7504" spans="1:82" x14ac:dyDescent="0.25">
      <c r="A7504" s="8"/>
      <c r="B7504" s="5"/>
      <c r="C7504" s="5"/>
      <c r="D7504" s="5"/>
      <c r="E7504" s="5"/>
      <c r="F7504" s="94" t="str">
        <f t="shared" si="1179"/>
        <v/>
      </c>
      <c r="G7504" s="94" t="str">
        <f t="shared" si="1180"/>
        <v/>
      </c>
      <c r="H7504" s="127" t="str">
        <f>IF(A7504&lt;&gt;"",IF(MID(C7504,1,1)="c",$AS$26,IF(MID(C7504,1,1)="r",$AS$41,IF(MID(C7504,1,1)="p",#REF!,#REF!))),"")</f>
        <v/>
      </c>
      <c r="I7504" s="92" t="str">
        <f t="shared" si="1181"/>
        <v/>
      </c>
      <c r="J7504" s="92" t="str">
        <f t="shared" si="1182"/>
        <v/>
      </c>
      <c r="K7504" s="92" t="str">
        <f t="shared" si="1183"/>
        <v/>
      </c>
      <c r="L7504" s="92" t="str">
        <f t="shared" si="1184"/>
        <v/>
      </c>
      <c r="M7504" s="95" t="str">
        <f>IF(A7504&lt;&gt;"",IF(MID(C7504,1,1)="c",SigmaEpsConcrete(I7504,$AN$30:$AN$33,$AR$30:$AR$33,$AS$26,$AS$27,$AS$28,$AQ$20,$AU$19),""),"")</f>
        <v/>
      </c>
      <c r="N7504" s="95" t="str">
        <f>IF(A7504&lt;&gt;"",IF(MID(C7504,1,1)="r",SigmaEpsReinf(J7504,$AS$42:$AS$43,$AS$41,$AS$39,$AS$40,$AQ$38),""),"")</f>
        <v/>
      </c>
      <c r="Q7504" s="92" t="str">
        <f t="shared" si="1186"/>
        <v/>
      </c>
      <c r="R7504" s="92" t="str">
        <f t="shared" si="1187"/>
        <v/>
      </c>
      <c r="U7504" s="5"/>
      <c r="V7504" s="5"/>
      <c r="W7504" s="94" t="str">
        <f t="shared" si="1185"/>
        <v/>
      </c>
      <c r="X7504" s="94" t="str">
        <f t="shared" si="1188"/>
        <v/>
      </c>
      <c r="Y7504" s="5"/>
      <c r="BK7504" s="8"/>
      <c r="BL7504" s="5"/>
      <c r="BM7504" s="5"/>
      <c r="BN7504" s="5"/>
      <c r="BO7504" s="5"/>
      <c r="BP7504" s="1"/>
      <c r="BQ7504" s="1"/>
      <c r="BR7504" s="1"/>
      <c r="BS7504" s="1"/>
      <c r="BT7504" s="1"/>
      <c r="BU7504" s="4"/>
      <c r="BV7504" s="1"/>
      <c r="BW7504" s="3"/>
      <c r="BX7504" s="4"/>
      <c r="BY7504" s="5"/>
      <c r="BZ7504" s="5"/>
      <c r="CA7504" s="5"/>
      <c r="CB7504" s="5"/>
      <c r="CC7504" s="5"/>
      <c r="CD7504" s="43"/>
    </row>
    <row r="7505" spans="1:82" x14ac:dyDescent="0.25">
      <c r="A7505" s="8"/>
      <c r="B7505" s="5"/>
      <c r="C7505" s="5"/>
      <c r="D7505" s="5"/>
      <c r="E7505" s="5"/>
      <c r="F7505" s="94" t="str">
        <f t="shared" si="1179"/>
        <v/>
      </c>
      <c r="G7505" s="94" t="str">
        <f t="shared" si="1180"/>
        <v/>
      </c>
      <c r="H7505" s="127" t="str">
        <f>IF(A7505&lt;&gt;"",IF(MID(C7505,1,1)="c",$AS$26,IF(MID(C7505,1,1)="r",$AS$41,IF(MID(C7505,1,1)="p",#REF!,#REF!))),"")</f>
        <v/>
      </c>
      <c r="I7505" s="92" t="str">
        <f t="shared" si="1181"/>
        <v/>
      </c>
      <c r="J7505" s="92" t="str">
        <f t="shared" si="1182"/>
        <v/>
      </c>
      <c r="K7505" s="92" t="str">
        <f t="shared" si="1183"/>
        <v/>
      </c>
      <c r="L7505" s="92" t="str">
        <f t="shared" si="1184"/>
        <v/>
      </c>
      <c r="M7505" s="95" t="str">
        <f>IF(A7505&lt;&gt;"",IF(MID(C7505,1,1)="c",SigmaEpsConcrete(I7505,$AN$30:$AN$33,$AR$30:$AR$33,$AS$26,$AS$27,$AS$28,$AQ$20,$AU$19),""),"")</f>
        <v/>
      </c>
      <c r="N7505" s="95" t="str">
        <f>IF(A7505&lt;&gt;"",IF(MID(C7505,1,1)="r",SigmaEpsReinf(J7505,$AS$42:$AS$43,$AS$41,$AS$39,$AS$40,$AQ$38),""),"")</f>
        <v/>
      </c>
      <c r="Q7505" s="92" t="str">
        <f t="shared" si="1186"/>
        <v/>
      </c>
      <c r="R7505" s="92" t="str">
        <f t="shared" si="1187"/>
        <v/>
      </c>
      <c r="U7505" s="5"/>
      <c r="V7505" s="5"/>
      <c r="W7505" s="94" t="str">
        <f t="shared" si="1185"/>
        <v/>
      </c>
      <c r="X7505" s="94" t="str">
        <f t="shared" si="1188"/>
        <v/>
      </c>
      <c r="Y7505" s="5"/>
      <c r="BK7505" s="8"/>
      <c r="BL7505" s="5"/>
      <c r="BM7505" s="5"/>
      <c r="BN7505" s="5"/>
      <c r="BO7505" s="5"/>
      <c r="BP7505" s="1"/>
      <c r="BQ7505" s="1"/>
      <c r="BR7505" s="1"/>
      <c r="BS7505" s="1"/>
      <c r="BT7505" s="1"/>
      <c r="BU7505" s="4"/>
      <c r="BV7505" s="1"/>
      <c r="BW7505" s="3"/>
      <c r="BX7505" s="4"/>
      <c r="BY7505" s="5"/>
      <c r="BZ7505" s="5"/>
      <c r="CA7505" s="5"/>
      <c r="CB7505" s="5"/>
      <c r="CC7505" s="5"/>
      <c r="CD7505" s="43"/>
    </row>
    <row r="7506" spans="1:82" x14ac:dyDescent="0.25">
      <c r="A7506" s="8"/>
      <c r="B7506" s="5"/>
      <c r="C7506" s="5"/>
      <c r="D7506" s="5"/>
      <c r="E7506" s="5"/>
      <c r="F7506" s="94" t="str">
        <f t="shared" si="1179"/>
        <v/>
      </c>
      <c r="G7506" s="94" t="str">
        <f t="shared" si="1180"/>
        <v/>
      </c>
      <c r="H7506" s="127" t="str">
        <f>IF(A7506&lt;&gt;"",IF(MID(C7506,1,1)="c",$AS$26,IF(MID(C7506,1,1)="r",$AS$41,IF(MID(C7506,1,1)="p",#REF!,#REF!))),"")</f>
        <v/>
      </c>
      <c r="I7506" s="92" t="str">
        <f t="shared" si="1181"/>
        <v/>
      </c>
      <c r="J7506" s="92" t="str">
        <f t="shared" si="1182"/>
        <v/>
      </c>
      <c r="K7506" s="92" t="str">
        <f t="shared" si="1183"/>
        <v/>
      </c>
      <c r="L7506" s="92" t="str">
        <f t="shared" si="1184"/>
        <v/>
      </c>
      <c r="M7506" s="95" t="str">
        <f>IF(A7506&lt;&gt;"",IF(MID(C7506,1,1)="c",SigmaEpsConcrete(I7506,$AN$30:$AN$33,$AR$30:$AR$33,$AS$26,$AS$27,$AS$28,$AQ$20,$AU$19),""),"")</f>
        <v/>
      </c>
      <c r="N7506" s="95" t="str">
        <f>IF(A7506&lt;&gt;"",IF(MID(C7506,1,1)="r",SigmaEpsReinf(J7506,$AS$42:$AS$43,$AS$41,$AS$39,$AS$40,$AQ$38),""),"")</f>
        <v/>
      </c>
      <c r="Q7506" s="92" t="str">
        <f t="shared" si="1186"/>
        <v/>
      </c>
      <c r="R7506" s="92" t="str">
        <f t="shared" si="1187"/>
        <v/>
      </c>
      <c r="U7506" s="5"/>
      <c r="V7506" s="5"/>
      <c r="W7506" s="94" t="str">
        <f t="shared" si="1185"/>
        <v/>
      </c>
      <c r="X7506" s="94" t="str">
        <f t="shared" si="1188"/>
        <v/>
      </c>
      <c r="Y7506" s="5"/>
      <c r="BK7506" s="8"/>
      <c r="BL7506" s="5"/>
      <c r="BM7506" s="5"/>
      <c r="BN7506" s="5"/>
      <c r="BO7506" s="5"/>
      <c r="BP7506" s="1"/>
      <c r="BQ7506" s="1"/>
      <c r="BR7506" s="1"/>
      <c r="BS7506" s="1"/>
      <c r="BT7506" s="1"/>
      <c r="BU7506" s="4"/>
      <c r="BV7506" s="1"/>
      <c r="BW7506" s="3"/>
      <c r="BX7506" s="4"/>
      <c r="BY7506" s="5"/>
      <c r="BZ7506" s="5"/>
      <c r="CA7506" s="5"/>
      <c r="CB7506" s="5"/>
      <c r="CC7506" s="5"/>
      <c r="CD7506" s="43"/>
    </row>
    <row r="7507" spans="1:82" x14ac:dyDescent="0.25">
      <c r="A7507" s="8"/>
      <c r="B7507" s="5"/>
      <c r="C7507" s="5"/>
      <c r="D7507" s="5"/>
      <c r="E7507" s="5"/>
      <c r="F7507" s="94" t="str">
        <f t="shared" si="1179"/>
        <v/>
      </c>
      <c r="G7507" s="94" t="str">
        <f t="shared" si="1180"/>
        <v/>
      </c>
      <c r="H7507" s="127" t="str">
        <f>IF(A7507&lt;&gt;"",IF(MID(C7507,1,1)="c",$AS$26,IF(MID(C7507,1,1)="r",$AS$41,IF(MID(C7507,1,1)="p",#REF!,#REF!))),"")</f>
        <v/>
      </c>
      <c r="I7507" s="92" t="str">
        <f t="shared" si="1181"/>
        <v/>
      </c>
      <c r="J7507" s="92" t="str">
        <f t="shared" si="1182"/>
        <v/>
      </c>
      <c r="K7507" s="92" t="str">
        <f t="shared" si="1183"/>
        <v/>
      </c>
      <c r="L7507" s="92" t="str">
        <f t="shared" si="1184"/>
        <v/>
      </c>
      <c r="M7507" s="95" t="str">
        <f>IF(A7507&lt;&gt;"",IF(MID(C7507,1,1)="c",SigmaEpsConcrete(I7507,$AN$30:$AN$33,$AR$30:$AR$33,$AS$26,$AS$27,$AS$28,$AQ$20,$AU$19),""),"")</f>
        <v/>
      </c>
      <c r="N7507" s="95" t="str">
        <f>IF(A7507&lt;&gt;"",IF(MID(C7507,1,1)="r",SigmaEpsReinf(J7507,$AS$42:$AS$43,$AS$41,$AS$39,$AS$40,$AQ$38),""),"")</f>
        <v/>
      </c>
      <c r="Q7507" s="92" t="str">
        <f t="shared" si="1186"/>
        <v/>
      </c>
      <c r="R7507" s="92" t="str">
        <f t="shared" si="1187"/>
        <v/>
      </c>
      <c r="U7507" s="5"/>
      <c r="V7507" s="5"/>
      <c r="W7507" s="94" t="str">
        <f t="shared" si="1185"/>
        <v/>
      </c>
      <c r="X7507" s="94" t="str">
        <f t="shared" si="1188"/>
        <v/>
      </c>
      <c r="Y7507" s="5"/>
      <c r="BK7507" s="8"/>
      <c r="BL7507" s="5"/>
      <c r="BM7507" s="5"/>
      <c r="BN7507" s="5"/>
      <c r="BO7507" s="5"/>
      <c r="BP7507" s="1"/>
      <c r="BQ7507" s="1"/>
      <c r="BR7507" s="1"/>
      <c r="BS7507" s="1"/>
      <c r="BT7507" s="1"/>
      <c r="BU7507" s="4"/>
      <c r="BV7507" s="1"/>
      <c r="BW7507" s="3"/>
      <c r="BX7507" s="4"/>
      <c r="BY7507" s="5"/>
      <c r="BZ7507" s="5"/>
      <c r="CA7507" s="5"/>
      <c r="CB7507" s="5"/>
      <c r="CC7507" s="5"/>
      <c r="CD7507" s="43"/>
    </row>
    <row r="7508" spans="1:82" x14ac:dyDescent="0.25">
      <c r="A7508" s="8"/>
      <c r="B7508" s="5"/>
      <c r="C7508" s="5"/>
      <c r="D7508" s="5"/>
      <c r="E7508" s="5"/>
      <c r="F7508" s="94" t="str">
        <f t="shared" si="1179"/>
        <v/>
      </c>
      <c r="G7508" s="94" t="str">
        <f t="shared" si="1180"/>
        <v/>
      </c>
      <c r="H7508" s="127" t="str">
        <f>IF(A7508&lt;&gt;"",IF(MID(C7508,1,1)="c",$AS$26,IF(MID(C7508,1,1)="r",$AS$41,IF(MID(C7508,1,1)="p",#REF!,#REF!))),"")</f>
        <v/>
      </c>
      <c r="I7508" s="92" t="str">
        <f t="shared" si="1181"/>
        <v/>
      </c>
      <c r="J7508" s="92" t="str">
        <f t="shared" si="1182"/>
        <v/>
      </c>
      <c r="K7508" s="92" t="str">
        <f t="shared" si="1183"/>
        <v/>
      </c>
      <c r="L7508" s="92" t="str">
        <f t="shared" si="1184"/>
        <v/>
      </c>
      <c r="M7508" s="95" t="str">
        <f>IF(A7508&lt;&gt;"",IF(MID(C7508,1,1)="c",SigmaEpsConcrete(I7508,$AN$30:$AN$33,$AR$30:$AR$33,$AS$26,$AS$27,$AS$28,$AQ$20,$AU$19),""),"")</f>
        <v/>
      </c>
      <c r="N7508" s="95" t="str">
        <f>IF(A7508&lt;&gt;"",IF(MID(C7508,1,1)="r",SigmaEpsReinf(J7508,$AS$42:$AS$43,$AS$41,$AS$39,$AS$40,$AQ$38),""),"")</f>
        <v/>
      </c>
      <c r="Q7508" s="92" t="str">
        <f t="shared" si="1186"/>
        <v/>
      </c>
      <c r="R7508" s="92" t="str">
        <f t="shared" si="1187"/>
        <v/>
      </c>
      <c r="U7508" s="5"/>
      <c r="V7508" s="5"/>
      <c r="W7508" s="94" t="str">
        <f t="shared" si="1185"/>
        <v/>
      </c>
      <c r="X7508" s="94" t="str">
        <f t="shared" si="1188"/>
        <v/>
      </c>
      <c r="Y7508" s="5"/>
      <c r="BK7508" s="8"/>
      <c r="BL7508" s="5"/>
      <c r="BM7508" s="5"/>
      <c r="BN7508" s="5"/>
      <c r="BO7508" s="5"/>
      <c r="BP7508" s="1"/>
      <c r="BQ7508" s="1"/>
      <c r="BR7508" s="1"/>
      <c r="BS7508" s="1"/>
      <c r="BT7508" s="1"/>
      <c r="BU7508" s="4"/>
      <c r="BV7508" s="1"/>
      <c r="BW7508" s="3"/>
      <c r="BX7508" s="4"/>
      <c r="BY7508" s="5"/>
      <c r="BZ7508" s="5"/>
      <c r="CA7508" s="5"/>
      <c r="CB7508" s="5"/>
      <c r="CC7508" s="5"/>
      <c r="CD7508" s="43"/>
    </row>
    <row r="7509" spans="1:82" x14ac:dyDescent="0.25">
      <c r="A7509" s="8"/>
      <c r="B7509" s="5"/>
      <c r="C7509" s="5"/>
      <c r="D7509" s="5"/>
      <c r="E7509" s="5"/>
      <c r="F7509" s="94" t="str">
        <f t="shared" si="1179"/>
        <v/>
      </c>
      <c r="G7509" s="94" t="str">
        <f t="shared" si="1180"/>
        <v/>
      </c>
      <c r="H7509" s="127" t="str">
        <f>IF(A7509&lt;&gt;"",IF(MID(C7509,1,1)="c",$AS$26,IF(MID(C7509,1,1)="r",$AS$41,IF(MID(C7509,1,1)="p",#REF!,#REF!))),"")</f>
        <v/>
      </c>
      <c r="I7509" s="92" t="str">
        <f t="shared" si="1181"/>
        <v/>
      </c>
      <c r="J7509" s="92" t="str">
        <f t="shared" si="1182"/>
        <v/>
      </c>
      <c r="K7509" s="92" t="str">
        <f t="shared" si="1183"/>
        <v/>
      </c>
      <c r="L7509" s="92" t="str">
        <f t="shared" si="1184"/>
        <v/>
      </c>
      <c r="M7509" s="95" t="str">
        <f>IF(A7509&lt;&gt;"",IF(MID(C7509,1,1)="c",SigmaEpsConcrete(I7509,$AN$30:$AN$33,$AR$30:$AR$33,$AS$26,$AS$27,$AS$28,$AQ$20,$AU$19),""),"")</f>
        <v/>
      </c>
      <c r="N7509" s="95" t="str">
        <f>IF(A7509&lt;&gt;"",IF(MID(C7509,1,1)="r",SigmaEpsReinf(J7509,$AS$42:$AS$43,$AS$41,$AS$39,$AS$40,$AQ$38),""),"")</f>
        <v/>
      </c>
      <c r="Q7509" s="92" t="str">
        <f t="shared" si="1186"/>
        <v/>
      </c>
      <c r="R7509" s="92" t="str">
        <f t="shared" si="1187"/>
        <v/>
      </c>
      <c r="U7509" s="5"/>
      <c r="V7509" s="5"/>
      <c r="W7509" s="94" t="str">
        <f t="shared" si="1185"/>
        <v/>
      </c>
      <c r="X7509" s="94" t="str">
        <f t="shared" si="1188"/>
        <v/>
      </c>
      <c r="Y7509" s="5"/>
      <c r="BK7509" s="8"/>
      <c r="BL7509" s="5"/>
      <c r="BM7509" s="5"/>
      <c r="BN7509" s="5"/>
      <c r="BO7509" s="5"/>
      <c r="BP7509" s="1"/>
      <c r="BQ7509" s="1"/>
      <c r="BR7509" s="1"/>
      <c r="BS7509" s="1"/>
      <c r="BT7509" s="1"/>
      <c r="BU7509" s="4"/>
      <c r="BV7509" s="1"/>
      <c r="BW7509" s="3"/>
      <c r="BX7509" s="4"/>
      <c r="BY7509" s="5"/>
      <c r="BZ7509" s="5"/>
      <c r="CA7509" s="5"/>
      <c r="CB7509" s="5"/>
      <c r="CC7509" s="5"/>
      <c r="CD7509" s="43"/>
    </row>
    <row r="7510" spans="1:82" x14ac:dyDescent="0.25">
      <c r="A7510" s="8"/>
      <c r="B7510" s="5"/>
      <c r="C7510" s="5"/>
      <c r="D7510" s="5"/>
      <c r="E7510" s="5"/>
      <c r="F7510" s="94" t="str">
        <f t="shared" si="1179"/>
        <v/>
      </c>
      <c r="G7510" s="94" t="str">
        <f t="shared" si="1180"/>
        <v/>
      </c>
      <c r="H7510" s="127" t="str">
        <f>IF(A7510&lt;&gt;"",IF(MID(C7510,1,1)="c",$AS$26,IF(MID(C7510,1,1)="r",$AS$41,IF(MID(C7510,1,1)="p",#REF!,#REF!))),"")</f>
        <v/>
      </c>
      <c r="I7510" s="92" t="str">
        <f t="shared" si="1181"/>
        <v/>
      </c>
      <c r="J7510" s="92" t="str">
        <f t="shared" si="1182"/>
        <v/>
      </c>
      <c r="K7510" s="92" t="str">
        <f t="shared" si="1183"/>
        <v/>
      </c>
      <c r="L7510" s="92" t="str">
        <f t="shared" si="1184"/>
        <v/>
      </c>
      <c r="M7510" s="95" t="str">
        <f>IF(A7510&lt;&gt;"",IF(MID(C7510,1,1)="c",SigmaEpsConcrete(I7510,$AN$30:$AN$33,$AR$30:$AR$33,$AS$26,$AS$27,$AS$28,$AQ$20,$AU$19),""),"")</f>
        <v/>
      </c>
      <c r="N7510" s="95" t="str">
        <f>IF(A7510&lt;&gt;"",IF(MID(C7510,1,1)="r",SigmaEpsReinf(J7510,$AS$42:$AS$43,$AS$41,$AS$39,$AS$40,$AQ$38),""),"")</f>
        <v/>
      </c>
      <c r="Q7510" s="92" t="str">
        <f t="shared" si="1186"/>
        <v/>
      </c>
      <c r="R7510" s="92" t="str">
        <f t="shared" si="1187"/>
        <v/>
      </c>
      <c r="U7510" s="5"/>
      <c r="V7510" s="5"/>
      <c r="W7510" s="94" t="str">
        <f t="shared" si="1185"/>
        <v/>
      </c>
      <c r="X7510" s="94" t="str">
        <f t="shared" si="1188"/>
        <v/>
      </c>
      <c r="Y7510" s="5"/>
      <c r="BK7510" s="8"/>
      <c r="BL7510" s="5"/>
      <c r="BM7510" s="5"/>
      <c r="BN7510" s="5"/>
      <c r="BO7510" s="5"/>
      <c r="BP7510" s="1"/>
      <c r="BQ7510" s="1"/>
      <c r="BR7510" s="1"/>
      <c r="BS7510" s="1"/>
      <c r="BT7510" s="1"/>
      <c r="BU7510" s="4"/>
      <c r="BV7510" s="1"/>
      <c r="BW7510" s="3"/>
      <c r="BX7510" s="4"/>
      <c r="BY7510" s="5"/>
      <c r="BZ7510" s="5"/>
      <c r="CA7510" s="5"/>
      <c r="CB7510" s="5"/>
      <c r="CC7510" s="5"/>
      <c r="CD7510" s="43"/>
    </row>
    <row r="7511" spans="1:82" x14ac:dyDescent="0.25">
      <c r="A7511" s="8"/>
      <c r="B7511" s="5"/>
      <c r="C7511" s="5"/>
      <c r="D7511" s="5"/>
      <c r="E7511" s="5"/>
      <c r="F7511" s="94" t="str">
        <f t="shared" si="1179"/>
        <v/>
      </c>
      <c r="G7511" s="94" t="str">
        <f t="shared" si="1180"/>
        <v/>
      </c>
      <c r="H7511" s="127" t="str">
        <f>IF(A7511&lt;&gt;"",IF(MID(C7511,1,1)="c",$AS$26,IF(MID(C7511,1,1)="r",$AS$41,IF(MID(C7511,1,1)="p",#REF!,#REF!))),"")</f>
        <v/>
      </c>
      <c r="I7511" s="92" t="str">
        <f t="shared" si="1181"/>
        <v/>
      </c>
      <c r="J7511" s="92" t="str">
        <f t="shared" si="1182"/>
        <v/>
      </c>
      <c r="K7511" s="92" t="str">
        <f t="shared" si="1183"/>
        <v/>
      </c>
      <c r="L7511" s="92" t="str">
        <f t="shared" si="1184"/>
        <v/>
      </c>
      <c r="M7511" s="95" t="str">
        <f>IF(A7511&lt;&gt;"",IF(MID(C7511,1,1)="c",SigmaEpsConcrete(I7511,$AN$30:$AN$33,$AR$30:$AR$33,$AS$26,$AS$27,$AS$28,$AQ$20,$AU$19),""),"")</f>
        <v/>
      </c>
      <c r="N7511" s="95" t="str">
        <f>IF(A7511&lt;&gt;"",IF(MID(C7511,1,1)="r",SigmaEpsReinf(J7511,$AS$42:$AS$43,$AS$41,$AS$39,$AS$40,$AQ$38),""),"")</f>
        <v/>
      </c>
      <c r="Q7511" s="92" t="str">
        <f t="shared" si="1186"/>
        <v/>
      </c>
      <c r="R7511" s="92" t="str">
        <f t="shared" si="1187"/>
        <v/>
      </c>
      <c r="U7511" s="5"/>
      <c r="V7511" s="5"/>
      <c r="W7511" s="94" t="str">
        <f t="shared" si="1185"/>
        <v/>
      </c>
      <c r="X7511" s="94" t="str">
        <f t="shared" si="1188"/>
        <v/>
      </c>
      <c r="Y7511" s="5"/>
      <c r="BK7511" s="8"/>
      <c r="BL7511" s="5"/>
      <c r="BM7511" s="5"/>
      <c r="BN7511" s="5"/>
      <c r="BO7511" s="5"/>
      <c r="BP7511" s="1"/>
      <c r="BQ7511" s="1"/>
      <c r="BR7511" s="1"/>
      <c r="BS7511" s="1"/>
      <c r="BT7511" s="1"/>
      <c r="BU7511" s="4"/>
      <c r="BV7511" s="1"/>
      <c r="BW7511" s="3"/>
      <c r="BX7511" s="4"/>
      <c r="BY7511" s="5"/>
      <c r="BZ7511" s="5"/>
      <c r="CA7511" s="5"/>
      <c r="CB7511" s="5"/>
      <c r="CC7511" s="5"/>
      <c r="CD7511" s="43"/>
    </row>
    <row r="7512" spans="1:82" x14ac:dyDescent="0.25">
      <c r="A7512" s="8"/>
      <c r="B7512" s="5"/>
      <c r="C7512" s="5"/>
      <c r="D7512" s="5"/>
      <c r="E7512" s="5"/>
      <c r="F7512" s="94" t="str">
        <f t="shared" si="1179"/>
        <v/>
      </c>
      <c r="G7512" s="94" t="str">
        <f t="shared" si="1180"/>
        <v/>
      </c>
      <c r="H7512" s="127" t="str">
        <f>IF(A7512&lt;&gt;"",IF(MID(C7512,1,1)="c",$AS$26,IF(MID(C7512,1,1)="r",$AS$41,IF(MID(C7512,1,1)="p",#REF!,#REF!))),"")</f>
        <v/>
      </c>
      <c r="I7512" s="92" t="str">
        <f t="shared" si="1181"/>
        <v/>
      </c>
      <c r="J7512" s="92" t="str">
        <f t="shared" si="1182"/>
        <v/>
      </c>
      <c r="K7512" s="92" t="str">
        <f t="shared" si="1183"/>
        <v/>
      </c>
      <c r="L7512" s="92" t="str">
        <f t="shared" si="1184"/>
        <v/>
      </c>
      <c r="M7512" s="95" t="str">
        <f>IF(A7512&lt;&gt;"",IF(MID(C7512,1,1)="c",SigmaEpsConcrete(I7512,$AN$30:$AN$33,$AR$30:$AR$33,$AS$26,$AS$27,$AS$28,$AQ$20,$AU$19),""),"")</f>
        <v/>
      </c>
      <c r="N7512" s="95" t="str">
        <f>IF(A7512&lt;&gt;"",IF(MID(C7512,1,1)="r",SigmaEpsReinf(J7512,$AS$42:$AS$43,$AS$41,$AS$39,$AS$40,$AQ$38),""),"")</f>
        <v/>
      </c>
      <c r="Q7512" s="92" t="str">
        <f t="shared" si="1186"/>
        <v/>
      </c>
      <c r="R7512" s="92" t="str">
        <f t="shared" si="1187"/>
        <v/>
      </c>
      <c r="U7512" s="5"/>
      <c r="V7512" s="5"/>
      <c r="W7512" s="94" t="str">
        <f t="shared" si="1185"/>
        <v/>
      </c>
      <c r="X7512" s="94" t="str">
        <f t="shared" si="1188"/>
        <v/>
      </c>
      <c r="Y7512" s="5"/>
      <c r="BK7512" s="8"/>
      <c r="BL7512" s="5"/>
      <c r="BM7512" s="5"/>
      <c r="BN7512" s="5"/>
      <c r="BO7512" s="5"/>
      <c r="BP7512" s="1"/>
      <c r="BQ7512" s="1"/>
      <c r="BR7512" s="1"/>
      <c r="BS7512" s="1"/>
      <c r="BT7512" s="1"/>
      <c r="BU7512" s="4"/>
      <c r="BV7512" s="1"/>
      <c r="BW7512" s="3"/>
      <c r="BX7512" s="4"/>
      <c r="BY7512" s="5"/>
      <c r="BZ7512" s="5"/>
      <c r="CA7512" s="5"/>
      <c r="CB7512" s="5"/>
      <c r="CC7512" s="5"/>
      <c r="CD7512" s="43"/>
    </row>
    <row r="7513" spans="1:82" x14ac:dyDescent="0.25">
      <c r="A7513" s="8"/>
      <c r="B7513" s="5"/>
      <c r="C7513" s="5"/>
      <c r="D7513" s="5"/>
      <c r="E7513" s="5"/>
      <c r="F7513" s="94" t="str">
        <f t="shared" si="1179"/>
        <v/>
      </c>
      <c r="G7513" s="94" t="str">
        <f t="shared" si="1180"/>
        <v/>
      </c>
      <c r="H7513" s="127" t="str">
        <f>IF(A7513&lt;&gt;"",IF(MID(C7513,1,1)="c",$AS$26,IF(MID(C7513,1,1)="r",$AS$41,IF(MID(C7513,1,1)="p",#REF!,#REF!))),"")</f>
        <v/>
      </c>
      <c r="I7513" s="92" t="str">
        <f t="shared" si="1181"/>
        <v/>
      </c>
      <c r="J7513" s="92" t="str">
        <f t="shared" si="1182"/>
        <v/>
      </c>
      <c r="K7513" s="92" t="str">
        <f t="shared" si="1183"/>
        <v/>
      </c>
      <c r="L7513" s="92" t="str">
        <f t="shared" si="1184"/>
        <v/>
      </c>
      <c r="M7513" s="95" t="str">
        <f>IF(A7513&lt;&gt;"",IF(MID(C7513,1,1)="c",SigmaEpsConcrete(I7513,$AN$30:$AN$33,$AR$30:$AR$33,$AS$26,$AS$27,$AS$28,$AQ$20,$AU$19),""),"")</f>
        <v/>
      </c>
      <c r="N7513" s="95" t="str">
        <f>IF(A7513&lt;&gt;"",IF(MID(C7513,1,1)="r",SigmaEpsReinf(J7513,$AS$42:$AS$43,$AS$41,$AS$39,$AS$40,$AQ$38),""),"")</f>
        <v/>
      </c>
      <c r="Q7513" s="92" t="str">
        <f t="shared" si="1186"/>
        <v/>
      </c>
      <c r="R7513" s="92" t="str">
        <f t="shared" si="1187"/>
        <v/>
      </c>
      <c r="U7513" s="5"/>
      <c r="V7513" s="5"/>
      <c r="W7513" s="94" t="str">
        <f t="shared" si="1185"/>
        <v/>
      </c>
      <c r="X7513" s="94" t="str">
        <f t="shared" si="1188"/>
        <v/>
      </c>
      <c r="Y7513" s="5"/>
      <c r="BK7513" s="8"/>
      <c r="BL7513" s="5"/>
      <c r="BM7513" s="5"/>
      <c r="BN7513" s="5"/>
      <c r="BO7513" s="5"/>
      <c r="BP7513" s="1"/>
      <c r="BQ7513" s="1"/>
      <c r="BR7513" s="1"/>
      <c r="BS7513" s="1"/>
      <c r="BT7513" s="1"/>
      <c r="BU7513" s="4"/>
      <c r="BV7513" s="1"/>
      <c r="BW7513" s="3"/>
      <c r="BX7513" s="4"/>
      <c r="BY7513" s="5"/>
      <c r="BZ7513" s="5"/>
      <c r="CA7513" s="5"/>
      <c r="CB7513" s="5"/>
      <c r="CC7513" s="5"/>
      <c r="CD7513" s="43"/>
    </row>
    <row r="7514" spans="1:82" x14ac:dyDescent="0.25">
      <c r="A7514" s="8"/>
      <c r="B7514" s="5"/>
      <c r="C7514" s="5"/>
      <c r="D7514" s="5"/>
      <c r="E7514" s="5"/>
      <c r="F7514" s="94" t="str">
        <f t="shared" si="1179"/>
        <v/>
      </c>
      <c r="G7514" s="94" t="str">
        <f t="shared" si="1180"/>
        <v/>
      </c>
      <c r="H7514" s="127" t="str">
        <f>IF(A7514&lt;&gt;"",IF(MID(C7514,1,1)="c",$AS$26,IF(MID(C7514,1,1)="r",$AS$41,IF(MID(C7514,1,1)="p",#REF!,#REF!))),"")</f>
        <v/>
      </c>
      <c r="I7514" s="92" t="str">
        <f t="shared" si="1181"/>
        <v/>
      </c>
      <c r="J7514" s="92" t="str">
        <f t="shared" si="1182"/>
        <v/>
      </c>
      <c r="K7514" s="92" t="str">
        <f t="shared" si="1183"/>
        <v/>
      </c>
      <c r="L7514" s="92" t="str">
        <f t="shared" si="1184"/>
        <v/>
      </c>
      <c r="M7514" s="95" t="str">
        <f>IF(A7514&lt;&gt;"",IF(MID(C7514,1,1)="c",SigmaEpsConcrete(I7514,$AN$30:$AN$33,$AR$30:$AR$33,$AS$26,$AS$27,$AS$28,$AQ$20,$AU$19),""),"")</f>
        <v/>
      </c>
      <c r="N7514" s="95" t="str">
        <f>IF(A7514&lt;&gt;"",IF(MID(C7514,1,1)="r",SigmaEpsReinf(J7514,$AS$42:$AS$43,$AS$41,$AS$39,$AS$40,$AQ$38),""),"")</f>
        <v/>
      </c>
      <c r="Q7514" s="92" t="str">
        <f t="shared" si="1186"/>
        <v/>
      </c>
      <c r="R7514" s="92" t="str">
        <f t="shared" si="1187"/>
        <v/>
      </c>
      <c r="U7514" s="5"/>
      <c r="V7514" s="5"/>
      <c r="W7514" s="94" t="str">
        <f t="shared" si="1185"/>
        <v/>
      </c>
      <c r="X7514" s="94" t="str">
        <f t="shared" si="1188"/>
        <v/>
      </c>
      <c r="Y7514" s="5"/>
      <c r="BK7514" s="8"/>
      <c r="BL7514" s="5"/>
      <c r="BM7514" s="5"/>
      <c r="BN7514" s="5"/>
      <c r="BO7514" s="5"/>
      <c r="BP7514" s="1"/>
      <c r="BQ7514" s="1"/>
      <c r="BR7514" s="1"/>
      <c r="BS7514" s="1"/>
      <c r="BT7514" s="1"/>
      <c r="BU7514" s="4"/>
      <c r="BV7514" s="1"/>
      <c r="BW7514" s="3"/>
      <c r="BX7514" s="4"/>
      <c r="BY7514" s="5"/>
      <c r="BZ7514" s="5"/>
      <c r="CA7514" s="5"/>
      <c r="CB7514" s="5"/>
      <c r="CC7514" s="5"/>
      <c r="CD7514" s="43"/>
    </row>
    <row r="7515" spans="1:82" x14ac:dyDescent="0.25">
      <c r="A7515" s="8"/>
      <c r="B7515" s="5"/>
      <c r="C7515" s="5"/>
      <c r="D7515" s="5"/>
      <c r="E7515" s="5"/>
      <c r="F7515" s="94" t="str">
        <f t="shared" si="1179"/>
        <v/>
      </c>
      <c r="G7515" s="94" t="str">
        <f t="shared" si="1180"/>
        <v/>
      </c>
      <c r="H7515" s="127" t="str">
        <f>IF(A7515&lt;&gt;"",IF(MID(C7515,1,1)="c",$AS$26,IF(MID(C7515,1,1)="r",$AS$41,IF(MID(C7515,1,1)="p",#REF!,#REF!))),"")</f>
        <v/>
      </c>
      <c r="I7515" s="92" t="str">
        <f t="shared" si="1181"/>
        <v/>
      </c>
      <c r="J7515" s="92" t="str">
        <f t="shared" si="1182"/>
        <v/>
      </c>
      <c r="K7515" s="92" t="str">
        <f t="shared" si="1183"/>
        <v/>
      </c>
      <c r="L7515" s="92" t="str">
        <f t="shared" si="1184"/>
        <v/>
      </c>
      <c r="M7515" s="95" t="str">
        <f>IF(A7515&lt;&gt;"",IF(MID(C7515,1,1)="c",SigmaEpsConcrete(I7515,$AN$30:$AN$33,$AR$30:$AR$33,$AS$26,$AS$27,$AS$28,$AQ$20,$AU$19),""),"")</f>
        <v/>
      </c>
      <c r="N7515" s="95" t="str">
        <f>IF(A7515&lt;&gt;"",IF(MID(C7515,1,1)="r",SigmaEpsReinf(J7515,$AS$42:$AS$43,$AS$41,$AS$39,$AS$40,$AQ$38),""),"")</f>
        <v/>
      </c>
      <c r="Q7515" s="92" t="str">
        <f t="shared" si="1186"/>
        <v/>
      </c>
      <c r="R7515" s="92" t="str">
        <f t="shared" si="1187"/>
        <v/>
      </c>
      <c r="U7515" s="5"/>
      <c r="V7515" s="5"/>
      <c r="W7515" s="94" t="str">
        <f t="shared" si="1185"/>
        <v/>
      </c>
      <c r="X7515" s="94" t="str">
        <f t="shared" si="1188"/>
        <v/>
      </c>
      <c r="Y7515" s="5"/>
      <c r="BK7515" s="8"/>
      <c r="BL7515" s="5"/>
      <c r="BM7515" s="5"/>
      <c r="BN7515" s="5"/>
      <c r="BO7515" s="5"/>
      <c r="BP7515" s="1"/>
      <c r="BQ7515" s="1"/>
      <c r="BR7515" s="1"/>
      <c r="BS7515" s="1"/>
      <c r="BT7515" s="1"/>
      <c r="BU7515" s="4"/>
      <c r="BV7515" s="1"/>
      <c r="BW7515" s="3"/>
      <c r="BX7515" s="4"/>
      <c r="BY7515" s="5"/>
      <c r="BZ7515" s="5"/>
      <c r="CA7515" s="5"/>
      <c r="CB7515" s="5"/>
      <c r="CC7515" s="5"/>
      <c r="CD7515" s="43"/>
    </row>
    <row r="7516" spans="1:82" x14ac:dyDescent="0.25">
      <c r="A7516" s="8"/>
      <c r="B7516" s="5"/>
      <c r="C7516" s="5"/>
      <c r="D7516" s="5"/>
      <c r="E7516" s="5"/>
      <c r="F7516" s="94" t="str">
        <f t="shared" si="1179"/>
        <v/>
      </c>
      <c r="G7516" s="94" t="str">
        <f t="shared" si="1180"/>
        <v/>
      </c>
      <c r="H7516" s="127" t="str">
        <f>IF(A7516&lt;&gt;"",IF(MID(C7516,1,1)="c",$AS$26,IF(MID(C7516,1,1)="r",$AS$41,IF(MID(C7516,1,1)="p",#REF!,#REF!))),"")</f>
        <v/>
      </c>
      <c r="I7516" s="92" t="str">
        <f t="shared" si="1181"/>
        <v/>
      </c>
      <c r="J7516" s="92" t="str">
        <f t="shared" si="1182"/>
        <v/>
      </c>
      <c r="K7516" s="92" t="str">
        <f t="shared" si="1183"/>
        <v/>
      </c>
      <c r="L7516" s="92" t="str">
        <f t="shared" si="1184"/>
        <v/>
      </c>
      <c r="M7516" s="95" t="str">
        <f>IF(A7516&lt;&gt;"",IF(MID(C7516,1,1)="c",SigmaEpsConcrete(I7516,$AN$30:$AN$33,$AR$30:$AR$33,$AS$26,$AS$27,$AS$28,$AQ$20,$AU$19),""),"")</f>
        <v/>
      </c>
      <c r="N7516" s="95" t="str">
        <f>IF(A7516&lt;&gt;"",IF(MID(C7516,1,1)="r",SigmaEpsReinf(J7516,$AS$42:$AS$43,$AS$41,$AS$39,$AS$40,$AQ$38),""),"")</f>
        <v/>
      </c>
      <c r="Q7516" s="92" t="str">
        <f t="shared" si="1186"/>
        <v/>
      </c>
      <c r="R7516" s="92" t="str">
        <f t="shared" si="1187"/>
        <v/>
      </c>
      <c r="U7516" s="5"/>
      <c r="V7516" s="5"/>
      <c r="W7516" s="94" t="str">
        <f t="shared" si="1185"/>
        <v/>
      </c>
      <c r="X7516" s="94" t="str">
        <f t="shared" si="1188"/>
        <v/>
      </c>
      <c r="Y7516" s="5"/>
      <c r="BK7516" s="8"/>
      <c r="BL7516" s="5"/>
      <c r="BM7516" s="5"/>
      <c r="BN7516" s="5"/>
      <c r="BO7516" s="5"/>
      <c r="BP7516" s="1"/>
      <c r="BQ7516" s="1"/>
      <c r="BR7516" s="1"/>
      <c r="BS7516" s="1"/>
      <c r="BT7516" s="1"/>
      <c r="BU7516" s="4"/>
      <c r="BV7516" s="1"/>
      <c r="BW7516" s="3"/>
      <c r="BX7516" s="4"/>
      <c r="BY7516" s="5"/>
      <c r="BZ7516" s="5"/>
      <c r="CA7516" s="5"/>
      <c r="CB7516" s="5"/>
      <c r="CC7516" s="5"/>
      <c r="CD7516" s="43"/>
    </row>
    <row r="7517" spans="1:82" x14ac:dyDescent="0.25">
      <c r="A7517" s="8"/>
      <c r="B7517" s="5"/>
      <c r="C7517" s="5"/>
      <c r="D7517" s="5"/>
      <c r="E7517" s="5"/>
      <c r="F7517" s="94" t="str">
        <f t="shared" si="1179"/>
        <v/>
      </c>
      <c r="G7517" s="94" t="str">
        <f t="shared" si="1180"/>
        <v/>
      </c>
      <c r="H7517" s="127" t="str">
        <f>IF(A7517&lt;&gt;"",IF(MID(C7517,1,1)="c",$AS$26,IF(MID(C7517,1,1)="r",$AS$41,IF(MID(C7517,1,1)="p",#REF!,#REF!))),"")</f>
        <v/>
      </c>
      <c r="I7517" s="92" t="str">
        <f t="shared" si="1181"/>
        <v/>
      </c>
      <c r="J7517" s="92" t="str">
        <f t="shared" si="1182"/>
        <v/>
      </c>
      <c r="K7517" s="92" t="str">
        <f t="shared" si="1183"/>
        <v/>
      </c>
      <c r="L7517" s="92" t="str">
        <f t="shared" si="1184"/>
        <v/>
      </c>
      <c r="M7517" s="95" t="str">
        <f>IF(A7517&lt;&gt;"",IF(MID(C7517,1,1)="c",SigmaEpsConcrete(I7517,$AN$30:$AN$33,$AR$30:$AR$33,$AS$26,$AS$27,$AS$28,$AQ$20,$AU$19),""),"")</f>
        <v/>
      </c>
      <c r="N7517" s="95" t="str">
        <f>IF(A7517&lt;&gt;"",IF(MID(C7517,1,1)="r",SigmaEpsReinf(J7517,$AS$42:$AS$43,$AS$41,$AS$39,$AS$40,$AQ$38),""),"")</f>
        <v/>
      </c>
      <c r="Q7517" s="92" t="str">
        <f t="shared" si="1186"/>
        <v/>
      </c>
      <c r="R7517" s="92" t="str">
        <f t="shared" si="1187"/>
        <v/>
      </c>
      <c r="U7517" s="5"/>
      <c r="V7517" s="5"/>
      <c r="W7517" s="94" t="str">
        <f t="shared" si="1185"/>
        <v/>
      </c>
      <c r="X7517" s="94" t="str">
        <f t="shared" si="1188"/>
        <v/>
      </c>
      <c r="Y7517" s="5"/>
      <c r="BK7517" s="8"/>
      <c r="BL7517" s="5"/>
      <c r="BM7517" s="5"/>
      <c r="BN7517" s="5"/>
      <c r="BO7517" s="5"/>
      <c r="BP7517" s="1"/>
      <c r="BQ7517" s="1"/>
      <c r="BR7517" s="1"/>
      <c r="BS7517" s="1"/>
      <c r="BT7517" s="1"/>
      <c r="BU7517" s="4"/>
      <c r="BV7517" s="1"/>
      <c r="BW7517" s="3"/>
      <c r="BX7517" s="4"/>
      <c r="BY7517" s="5"/>
      <c r="BZ7517" s="5"/>
      <c r="CA7517" s="5"/>
      <c r="CB7517" s="5"/>
      <c r="CC7517" s="5"/>
      <c r="CD7517" s="43"/>
    </row>
    <row r="7518" spans="1:82" x14ac:dyDescent="0.25">
      <c r="A7518" s="8"/>
      <c r="B7518" s="5"/>
      <c r="C7518" s="5"/>
      <c r="D7518" s="5"/>
      <c r="E7518" s="5"/>
      <c r="F7518" s="94" t="str">
        <f t="shared" si="1179"/>
        <v/>
      </c>
      <c r="G7518" s="94" t="str">
        <f t="shared" si="1180"/>
        <v/>
      </c>
      <c r="H7518" s="127" t="str">
        <f>IF(A7518&lt;&gt;"",IF(MID(C7518,1,1)="c",$AS$26,IF(MID(C7518,1,1)="r",$AS$41,IF(MID(C7518,1,1)="p",#REF!,#REF!))),"")</f>
        <v/>
      </c>
      <c r="I7518" s="92" t="str">
        <f t="shared" si="1181"/>
        <v/>
      </c>
      <c r="J7518" s="92" t="str">
        <f t="shared" si="1182"/>
        <v/>
      </c>
      <c r="K7518" s="92" t="str">
        <f t="shared" si="1183"/>
        <v/>
      </c>
      <c r="L7518" s="92" t="str">
        <f t="shared" si="1184"/>
        <v/>
      </c>
      <c r="M7518" s="95" t="str">
        <f>IF(A7518&lt;&gt;"",IF(MID(C7518,1,1)="c",SigmaEpsConcrete(I7518,$AN$30:$AN$33,$AR$30:$AR$33,$AS$26,$AS$27,$AS$28,$AQ$20,$AU$19),""),"")</f>
        <v/>
      </c>
      <c r="N7518" s="95" t="str">
        <f>IF(A7518&lt;&gt;"",IF(MID(C7518,1,1)="r",SigmaEpsReinf(J7518,$AS$42:$AS$43,$AS$41,$AS$39,$AS$40,$AQ$38),""),"")</f>
        <v/>
      </c>
      <c r="Q7518" s="92" t="str">
        <f t="shared" si="1186"/>
        <v/>
      </c>
      <c r="R7518" s="92" t="str">
        <f t="shared" si="1187"/>
        <v/>
      </c>
      <c r="U7518" s="5"/>
      <c r="V7518" s="5"/>
      <c r="W7518" s="94" t="str">
        <f t="shared" si="1185"/>
        <v/>
      </c>
      <c r="X7518" s="94" t="str">
        <f t="shared" si="1188"/>
        <v/>
      </c>
      <c r="Y7518" s="5"/>
      <c r="BK7518" s="8"/>
      <c r="BL7518" s="5"/>
      <c r="BM7518" s="5"/>
      <c r="BN7518" s="5"/>
      <c r="BO7518" s="5"/>
      <c r="BP7518" s="1"/>
      <c r="BQ7518" s="1"/>
      <c r="BR7518" s="1"/>
      <c r="BS7518" s="1"/>
      <c r="BT7518" s="1"/>
      <c r="BU7518" s="4"/>
      <c r="BV7518" s="1"/>
      <c r="BW7518" s="3"/>
      <c r="BX7518" s="4"/>
      <c r="BY7518" s="5"/>
      <c r="BZ7518" s="5"/>
      <c r="CA7518" s="5"/>
      <c r="CB7518" s="5"/>
      <c r="CC7518" s="5"/>
      <c r="CD7518" s="43"/>
    </row>
    <row r="7519" spans="1:82" x14ac:dyDescent="0.25">
      <c r="A7519" s="8"/>
      <c r="B7519" s="5"/>
      <c r="C7519" s="5"/>
      <c r="D7519" s="5"/>
      <c r="E7519" s="5"/>
      <c r="F7519" s="94" t="str">
        <f t="shared" si="1179"/>
        <v/>
      </c>
      <c r="G7519" s="94" t="str">
        <f t="shared" si="1180"/>
        <v/>
      </c>
      <c r="H7519" s="127" t="str">
        <f>IF(A7519&lt;&gt;"",IF(MID(C7519,1,1)="c",$AS$26,IF(MID(C7519,1,1)="r",$AS$41,IF(MID(C7519,1,1)="p",#REF!,#REF!))),"")</f>
        <v/>
      </c>
      <c r="I7519" s="92" t="str">
        <f t="shared" si="1181"/>
        <v/>
      </c>
      <c r="J7519" s="92" t="str">
        <f t="shared" si="1182"/>
        <v/>
      </c>
      <c r="K7519" s="92" t="str">
        <f t="shared" si="1183"/>
        <v/>
      </c>
      <c r="L7519" s="92" t="str">
        <f t="shared" si="1184"/>
        <v/>
      </c>
      <c r="M7519" s="95" t="str">
        <f>IF(A7519&lt;&gt;"",IF(MID(C7519,1,1)="c",SigmaEpsConcrete(I7519,$AN$30:$AN$33,$AR$30:$AR$33,$AS$26,$AS$27,$AS$28,$AQ$20,$AU$19),""),"")</f>
        <v/>
      </c>
      <c r="N7519" s="95" t="str">
        <f>IF(A7519&lt;&gt;"",IF(MID(C7519,1,1)="r",SigmaEpsReinf(J7519,$AS$42:$AS$43,$AS$41,$AS$39,$AS$40,$AQ$38),""),"")</f>
        <v/>
      </c>
      <c r="Q7519" s="92" t="str">
        <f t="shared" si="1186"/>
        <v/>
      </c>
      <c r="R7519" s="92" t="str">
        <f t="shared" si="1187"/>
        <v/>
      </c>
      <c r="U7519" s="5"/>
      <c r="V7519" s="5"/>
      <c r="W7519" s="94" t="str">
        <f t="shared" si="1185"/>
        <v/>
      </c>
      <c r="X7519" s="94" t="str">
        <f t="shared" si="1188"/>
        <v/>
      </c>
      <c r="Y7519" s="5"/>
      <c r="BK7519" s="8"/>
      <c r="BL7519" s="5"/>
      <c r="BM7519" s="5"/>
      <c r="BN7519" s="5"/>
      <c r="BO7519" s="5"/>
      <c r="BP7519" s="1"/>
      <c r="BQ7519" s="1"/>
      <c r="BR7519" s="1"/>
      <c r="BS7519" s="1"/>
      <c r="BT7519" s="1"/>
      <c r="BU7519" s="4"/>
      <c r="BV7519" s="1"/>
      <c r="BW7519" s="3"/>
      <c r="BX7519" s="4"/>
      <c r="BY7519" s="5"/>
      <c r="BZ7519" s="5"/>
      <c r="CA7519" s="5"/>
      <c r="CB7519" s="5"/>
      <c r="CC7519" s="5"/>
      <c r="CD7519" s="43"/>
    </row>
    <row r="7520" spans="1:82" x14ac:dyDescent="0.25">
      <c r="A7520" s="8"/>
      <c r="B7520" s="5"/>
      <c r="C7520" s="5"/>
      <c r="D7520" s="5"/>
      <c r="E7520" s="5"/>
      <c r="F7520" s="94" t="str">
        <f t="shared" si="1179"/>
        <v/>
      </c>
      <c r="G7520" s="94" t="str">
        <f t="shared" si="1180"/>
        <v/>
      </c>
      <c r="H7520" s="127" t="str">
        <f>IF(A7520&lt;&gt;"",IF(MID(C7520,1,1)="c",$AS$26,IF(MID(C7520,1,1)="r",$AS$41,IF(MID(C7520,1,1)="p",#REF!,#REF!))),"")</f>
        <v/>
      </c>
      <c r="I7520" s="92" t="str">
        <f t="shared" si="1181"/>
        <v/>
      </c>
      <c r="J7520" s="92" t="str">
        <f t="shared" si="1182"/>
        <v/>
      </c>
      <c r="K7520" s="92" t="str">
        <f t="shared" si="1183"/>
        <v/>
      </c>
      <c r="L7520" s="92" t="str">
        <f t="shared" si="1184"/>
        <v/>
      </c>
      <c r="M7520" s="95" t="str">
        <f>IF(A7520&lt;&gt;"",IF(MID(C7520,1,1)="c",SigmaEpsConcrete(I7520,$AN$30:$AN$33,$AR$30:$AR$33,$AS$26,$AS$27,$AS$28,$AQ$20,$AU$19),""),"")</f>
        <v/>
      </c>
      <c r="N7520" s="95" t="str">
        <f>IF(A7520&lt;&gt;"",IF(MID(C7520,1,1)="r",SigmaEpsReinf(J7520,$AS$42:$AS$43,$AS$41,$AS$39,$AS$40,$AQ$38),""),"")</f>
        <v/>
      </c>
      <c r="Q7520" s="92" t="str">
        <f t="shared" si="1186"/>
        <v/>
      </c>
      <c r="R7520" s="92" t="str">
        <f t="shared" si="1187"/>
        <v/>
      </c>
      <c r="U7520" s="5"/>
      <c r="V7520" s="5"/>
      <c r="W7520" s="94" t="str">
        <f t="shared" si="1185"/>
        <v/>
      </c>
      <c r="X7520" s="94" t="str">
        <f t="shared" si="1188"/>
        <v/>
      </c>
      <c r="Y7520" s="5"/>
      <c r="BK7520" s="8"/>
      <c r="BL7520" s="5"/>
      <c r="BM7520" s="5"/>
      <c r="BN7520" s="5"/>
      <c r="BO7520" s="5"/>
      <c r="BP7520" s="1"/>
      <c r="BQ7520" s="1"/>
      <c r="BR7520" s="1"/>
      <c r="BS7520" s="1"/>
      <c r="BT7520" s="1"/>
      <c r="BU7520" s="4"/>
      <c r="BV7520" s="1"/>
      <c r="BW7520" s="3"/>
      <c r="BX7520" s="4"/>
      <c r="BY7520" s="5"/>
      <c r="BZ7520" s="5"/>
      <c r="CA7520" s="5"/>
      <c r="CB7520" s="5"/>
      <c r="CC7520" s="5"/>
      <c r="CD7520" s="43"/>
    </row>
    <row r="7521" spans="1:82" x14ac:dyDescent="0.25">
      <c r="A7521" s="8"/>
      <c r="B7521" s="5"/>
      <c r="C7521" s="5"/>
      <c r="D7521" s="5"/>
      <c r="E7521" s="5"/>
      <c r="F7521" s="94" t="str">
        <f t="shared" si="1179"/>
        <v/>
      </c>
      <c r="G7521" s="94" t="str">
        <f t="shared" si="1180"/>
        <v/>
      </c>
      <c r="H7521" s="127" t="str">
        <f>IF(A7521&lt;&gt;"",IF(MID(C7521,1,1)="c",$AS$26,IF(MID(C7521,1,1)="r",$AS$41,IF(MID(C7521,1,1)="p",#REF!,#REF!))),"")</f>
        <v/>
      </c>
      <c r="I7521" s="92" t="str">
        <f t="shared" si="1181"/>
        <v/>
      </c>
      <c r="J7521" s="92" t="str">
        <f t="shared" si="1182"/>
        <v/>
      </c>
      <c r="K7521" s="92" t="str">
        <f t="shared" si="1183"/>
        <v/>
      </c>
      <c r="L7521" s="92" t="str">
        <f t="shared" si="1184"/>
        <v/>
      </c>
      <c r="M7521" s="95" t="str">
        <f>IF(A7521&lt;&gt;"",IF(MID(C7521,1,1)="c",SigmaEpsConcrete(I7521,$AN$30:$AN$33,$AR$30:$AR$33,$AS$26,$AS$27,$AS$28,$AQ$20,$AU$19),""),"")</f>
        <v/>
      </c>
      <c r="N7521" s="95" t="str">
        <f>IF(A7521&lt;&gt;"",IF(MID(C7521,1,1)="r",SigmaEpsReinf(J7521,$AS$42:$AS$43,$AS$41,$AS$39,$AS$40,$AQ$38),""),"")</f>
        <v/>
      </c>
      <c r="Q7521" s="92" t="str">
        <f t="shared" si="1186"/>
        <v/>
      </c>
      <c r="R7521" s="92" t="str">
        <f t="shared" si="1187"/>
        <v/>
      </c>
      <c r="U7521" s="5"/>
      <c r="V7521" s="5"/>
      <c r="W7521" s="94" t="str">
        <f t="shared" si="1185"/>
        <v/>
      </c>
      <c r="X7521" s="94" t="str">
        <f t="shared" si="1188"/>
        <v/>
      </c>
      <c r="Y7521" s="5"/>
      <c r="BK7521" s="8"/>
      <c r="BL7521" s="5"/>
      <c r="BM7521" s="5"/>
      <c r="BN7521" s="5"/>
      <c r="BO7521" s="5"/>
      <c r="BP7521" s="1"/>
      <c r="BQ7521" s="1"/>
      <c r="BR7521" s="1"/>
      <c r="BS7521" s="1"/>
      <c r="BT7521" s="1"/>
      <c r="BU7521" s="4"/>
      <c r="BV7521" s="1"/>
      <c r="BW7521" s="3"/>
      <c r="BX7521" s="4"/>
      <c r="BY7521" s="5"/>
      <c r="BZ7521" s="5"/>
      <c r="CA7521" s="5"/>
      <c r="CB7521" s="5"/>
      <c r="CC7521" s="5"/>
      <c r="CD7521" s="43"/>
    </row>
    <row r="7522" spans="1:82" x14ac:dyDescent="0.25">
      <c r="A7522" s="8"/>
      <c r="B7522" s="5"/>
      <c r="C7522" s="5"/>
      <c r="D7522" s="5"/>
      <c r="E7522" s="5"/>
      <c r="F7522" s="94" t="str">
        <f t="shared" si="1179"/>
        <v/>
      </c>
      <c r="G7522" s="94" t="str">
        <f t="shared" si="1180"/>
        <v/>
      </c>
      <c r="H7522" s="127" t="str">
        <f>IF(A7522&lt;&gt;"",IF(MID(C7522,1,1)="c",$AS$26,IF(MID(C7522,1,1)="r",$AS$41,IF(MID(C7522,1,1)="p",#REF!,#REF!))),"")</f>
        <v/>
      </c>
      <c r="I7522" s="92" t="str">
        <f t="shared" si="1181"/>
        <v/>
      </c>
      <c r="J7522" s="92" t="str">
        <f t="shared" si="1182"/>
        <v/>
      </c>
      <c r="K7522" s="92" t="str">
        <f t="shared" si="1183"/>
        <v/>
      </c>
      <c r="L7522" s="92" t="str">
        <f t="shared" si="1184"/>
        <v/>
      </c>
      <c r="M7522" s="95" t="str">
        <f>IF(A7522&lt;&gt;"",IF(MID(C7522,1,1)="c",SigmaEpsConcrete(I7522,$AN$30:$AN$33,$AR$30:$AR$33,$AS$26,$AS$27,$AS$28,$AQ$20,$AU$19),""),"")</f>
        <v/>
      </c>
      <c r="N7522" s="95" t="str">
        <f>IF(A7522&lt;&gt;"",IF(MID(C7522,1,1)="r",SigmaEpsReinf(J7522,$AS$42:$AS$43,$AS$41,$AS$39,$AS$40,$AQ$38),""),"")</f>
        <v/>
      </c>
      <c r="Q7522" s="92" t="str">
        <f t="shared" si="1186"/>
        <v/>
      </c>
      <c r="R7522" s="92" t="str">
        <f t="shared" si="1187"/>
        <v/>
      </c>
      <c r="U7522" s="5"/>
      <c r="V7522" s="5"/>
      <c r="W7522" s="94" t="str">
        <f t="shared" si="1185"/>
        <v/>
      </c>
      <c r="X7522" s="94" t="str">
        <f t="shared" si="1188"/>
        <v/>
      </c>
      <c r="Y7522" s="5"/>
      <c r="BK7522" s="8"/>
      <c r="BL7522" s="5"/>
      <c r="BM7522" s="5"/>
      <c r="BN7522" s="5"/>
      <c r="BO7522" s="5"/>
      <c r="BP7522" s="1"/>
      <c r="BQ7522" s="1"/>
      <c r="BR7522" s="1"/>
      <c r="BS7522" s="1"/>
      <c r="BT7522" s="1"/>
      <c r="BU7522" s="4"/>
      <c r="BV7522" s="1"/>
      <c r="BW7522" s="3"/>
      <c r="BX7522" s="4"/>
      <c r="BY7522" s="5"/>
      <c r="BZ7522" s="5"/>
      <c r="CA7522" s="5"/>
      <c r="CB7522" s="5"/>
      <c r="CC7522" s="5"/>
      <c r="CD7522" s="43"/>
    </row>
    <row r="7523" spans="1:82" x14ac:dyDescent="0.25">
      <c r="A7523" s="8"/>
      <c r="B7523" s="5"/>
      <c r="C7523" s="5"/>
      <c r="D7523" s="5"/>
      <c r="E7523" s="5"/>
      <c r="F7523" s="94" t="str">
        <f t="shared" si="1179"/>
        <v/>
      </c>
      <c r="G7523" s="94" t="str">
        <f t="shared" si="1180"/>
        <v/>
      </c>
      <c r="H7523" s="127" t="str">
        <f>IF(A7523&lt;&gt;"",IF(MID(C7523,1,1)="c",$AS$26,IF(MID(C7523,1,1)="r",$AS$41,IF(MID(C7523,1,1)="p",#REF!,#REF!))),"")</f>
        <v/>
      </c>
      <c r="I7523" s="92" t="str">
        <f t="shared" si="1181"/>
        <v/>
      </c>
      <c r="J7523" s="92" t="str">
        <f t="shared" si="1182"/>
        <v/>
      </c>
      <c r="K7523" s="92" t="str">
        <f t="shared" si="1183"/>
        <v/>
      </c>
      <c r="L7523" s="92" t="str">
        <f t="shared" si="1184"/>
        <v/>
      </c>
      <c r="M7523" s="95" t="str">
        <f>IF(A7523&lt;&gt;"",IF(MID(C7523,1,1)="c",SigmaEpsConcrete(I7523,$AN$30:$AN$33,$AR$30:$AR$33,$AS$26,$AS$27,$AS$28,$AQ$20,$AU$19),""),"")</f>
        <v/>
      </c>
      <c r="N7523" s="95" t="str">
        <f>IF(A7523&lt;&gt;"",IF(MID(C7523,1,1)="r",SigmaEpsReinf(J7523,$AS$42:$AS$43,$AS$41,$AS$39,$AS$40,$AQ$38),""),"")</f>
        <v/>
      </c>
      <c r="Q7523" s="92" t="str">
        <f t="shared" si="1186"/>
        <v/>
      </c>
      <c r="R7523" s="92" t="str">
        <f t="shared" si="1187"/>
        <v/>
      </c>
      <c r="U7523" s="5"/>
      <c r="V7523" s="5"/>
      <c r="W7523" s="94" t="str">
        <f t="shared" si="1185"/>
        <v/>
      </c>
      <c r="X7523" s="94" t="str">
        <f t="shared" si="1188"/>
        <v/>
      </c>
      <c r="Y7523" s="5"/>
      <c r="BK7523" s="8"/>
      <c r="BL7523" s="5"/>
      <c r="BM7523" s="5"/>
      <c r="BN7523" s="5"/>
      <c r="BO7523" s="5"/>
      <c r="BP7523" s="1"/>
      <c r="BQ7523" s="1"/>
      <c r="BR7523" s="1"/>
      <c r="BS7523" s="1"/>
      <c r="BT7523" s="1"/>
      <c r="BU7523" s="4"/>
      <c r="BV7523" s="1"/>
      <c r="BW7523" s="3"/>
      <c r="BX7523" s="4"/>
      <c r="BY7523" s="5"/>
      <c r="BZ7523" s="5"/>
      <c r="CA7523" s="5"/>
      <c r="CB7523" s="5"/>
      <c r="CC7523" s="5"/>
      <c r="CD7523" s="43"/>
    </row>
    <row r="7524" spans="1:82" x14ac:dyDescent="0.25">
      <c r="A7524" s="8"/>
      <c r="B7524" s="5"/>
      <c r="C7524" s="5"/>
      <c r="D7524" s="5"/>
      <c r="E7524" s="5"/>
      <c r="F7524" s="94" t="str">
        <f t="shared" si="1179"/>
        <v/>
      </c>
      <c r="G7524" s="94" t="str">
        <f t="shared" si="1180"/>
        <v/>
      </c>
      <c r="H7524" s="127" t="str">
        <f>IF(A7524&lt;&gt;"",IF(MID(C7524,1,1)="c",$AS$26,IF(MID(C7524,1,1)="r",$AS$41,IF(MID(C7524,1,1)="p",#REF!,#REF!))),"")</f>
        <v/>
      </c>
      <c r="I7524" s="92" t="str">
        <f t="shared" si="1181"/>
        <v/>
      </c>
      <c r="J7524" s="92" t="str">
        <f t="shared" si="1182"/>
        <v/>
      </c>
      <c r="K7524" s="92" t="str">
        <f t="shared" si="1183"/>
        <v/>
      </c>
      <c r="L7524" s="92" t="str">
        <f t="shared" si="1184"/>
        <v/>
      </c>
      <c r="M7524" s="95" t="str">
        <f>IF(A7524&lt;&gt;"",IF(MID(C7524,1,1)="c",SigmaEpsConcrete(I7524,$AN$30:$AN$33,$AR$30:$AR$33,$AS$26,$AS$27,$AS$28,$AQ$20,$AU$19),""),"")</f>
        <v/>
      </c>
      <c r="N7524" s="95" t="str">
        <f>IF(A7524&lt;&gt;"",IF(MID(C7524,1,1)="r",SigmaEpsReinf(J7524,$AS$42:$AS$43,$AS$41,$AS$39,$AS$40,$AQ$38),""),"")</f>
        <v/>
      </c>
      <c r="Q7524" s="92" t="str">
        <f t="shared" si="1186"/>
        <v/>
      </c>
      <c r="R7524" s="92" t="str">
        <f t="shared" si="1187"/>
        <v/>
      </c>
      <c r="U7524" s="5"/>
      <c r="V7524" s="5"/>
      <c r="W7524" s="94" t="str">
        <f t="shared" si="1185"/>
        <v/>
      </c>
      <c r="X7524" s="94" t="str">
        <f t="shared" si="1188"/>
        <v/>
      </c>
      <c r="Y7524" s="5"/>
      <c r="BK7524" s="8"/>
      <c r="BL7524" s="5"/>
      <c r="BM7524" s="5"/>
      <c r="BN7524" s="5"/>
      <c r="BO7524" s="5"/>
      <c r="BP7524" s="1"/>
      <c r="BQ7524" s="1"/>
      <c r="BR7524" s="1"/>
      <c r="BS7524" s="1"/>
      <c r="BT7524" s="1"/>
      <c r="BU7524" s="4"/>
      <c r="BV7524" s="1"/>
      <c r="BW7524" s="3"/>
      <c r="BX7524" s="4"/>
      <c r="BY7524" s="5"/>
      <c r="BZ7524" s="5"/>
      <c r="CA7524" s="5"/>
      <c r="CB7524" s="5"/>
      <c r="CC7524" s="5"/>
      <c r="CD7524" s="43"/>
    </row>
    <row r="7525" spans="1:82" x14ac:dyDescent="0.25">
      <c r="A7525" s="8"/>
      <c r="B7525" s="5"/>
      <c r="C7525" s="5"/>
      <c r="D7525" s="5"/>
      <c r="E7525" s="5"/>
      <c r="F7525" s="94" t="str">
        <f t="shared" si="1179"/>
        <v/>
      </c>
      <c r="G7525" s="94" t="str">
        <f t="shared" si="1180"/>
        <v/>
      </c>
      <c r="H7525" s="127" t="str">
        <f>IF(A7525&lt;&gt;"",IF(MID(C7525,1,1)="c",$AS$26,IF(MID(C7525,1,1)="r",$AS$41,IF(MID(C7525,1,1)="p",#REF!,#REF!))),"")</f>
        <v/>
      </c>
      <c r="I7525" s="92" t="str">
        <f t="shared" si="1181"/>
        <v/>
      </c>
      <c r="J7525" s="92" t="str">
        <f t="shared" si="1182"/>
        <v/>
      </c>
      <c r="K7525" s="92" t="str">
        <f t="shared" si="1183"/>
        <v/>
      </c>
      <c r="L7525" s="92" t="str">
        <f t="shared" si="1184"/>
        <v/>
      </c>
      <c r="M7525" s="95" t="str">
        <f>IF(A7525&lt;&gt;"",IF(MID(C7525,1,1)="c",SigmaEpsConcrete(I7525,$AN$30:$AN$33,$AR$30:$AR$33,$AS$26,$AS$27,$AS$28,$AQ$20,$AU$19),""),"")</f>
        <v/>
      </c>
      <c r="N7525" s="95" t="str">
        <f>IF(A7525&lt;&gt;"",IF(MID(C7525,1,1)="r",SigmaEpsReinf(J7525,$AS$42:$AS$43,$AS$41,$AS$39,$AS$40,$AQ$38),""),"")</f>
        <v/>
      </c>
      <c r="Q7525" s="92" t="str">
        <f t="shared" si="1186"/>
        <v/>
      </c>
      <c r="R7525" s="92" t="str">
        <f t="shared" si="1187"/>
        <v/>
      </c>
      <c r="U7525" s="5"/>
      <c r="V7525" s="5"/>
      <c r="W7525" s="94" t="str">
        <f t="shared" si="1185"/>
        <v/>
      </c>
      <c r="X7525" s="94" t="str">
        <f t="shared" si="1188"/>
        <v/>
      </c>
      <c r="Y7525" s="5"/>
      <c r="BK7525" s="8"/>
      <c r="BL7525" s="5"/>
      <c r="BM7525" s="5"/>
      <c r="BN7525" s="5"/>
      <c r="BO7525" s="5"/>
      <c r="BP7525" s="1"/>
      <c r="BQ7525" s="1"/>
      <c r="BR7525" s="1"/>
      <c r="BS7525" s="1"/>
      <c r="BT7525" s="1"/>
      <c r="BU7525" s="4"/>
      <c r="BV7525" s="1"/>
      <c r="BW7525" s="3"/>
      <c r="BX7525" s="4"/>
      <c r="BY7525" s="5"/>
      <c r="BZ7525" s="5"/>
      <c r="CA7525" s="5"/>
      <c r="CB7525" s="5"/>
      <c r="CC7525" s="5"/>
      <c r="CD7525" s="43"/>
    </row>
    <row r="7526" spans="1:82" x14ac:dyDescent="0.25">
      <c r="A7526" s="8"/>
      <c r="B7526" s="5"/>
      <c r="C7526" s="5"/>
      <c r="D7526" s="5"/>
      <c r="E7526" s="5"/>
      <c r="F7526" s="94" t="str">
        <f t="shared" si="1179"/>
        <v/>
      </c>
      <c r="G7526" s="94" t="str">
        <f t="shared" si="1180"/>
        <v/>
      </c>
      <c r="H7526" s="127" t="str">
        <f>IF(A7526&lt;&gt;"",IF(MID(C7526,1,1)="c",$AS$26,IF(MID(C7526,1,1)="r",$AS$41,IF(MID(C7526,1,1)="p",#REF!,#REF!))),"")</f>
        <v/>
      </c>
      <c r="I7526" s="92" t="str">
        <f t="shared" si="1181"/>
        <v/>
      </c>
      <c r="J7526" s="92" t="str">
        <f t="shared" si="1182"/>
        <v/>
      </c>
      <c r="K7526" s="92" t="str">
        <f t="shared" si="1183"/>
        <v/>
      </c>
      <c r="L7526" s="92" t="str">
        <f t="shared" si="1184"/>
        <v/>
      </c>
      <c r="M7526" s="95" t="str">
        <f>IF(A7526&lt;&gt;"",IF(MID(C7526,1,1)="c",SigmaEpsConcrete(I7526,$AN$30:$AN$33,$AR$30:$AR$33,$AS$26,$AS$27,$AS$28,$AQ$20,$AU$19),""),"")</f>
        <v/>
      </c>
      <c r="N7526" s="95" t="str">
        <f>IF(A7526&lt;&gt;"",IF(MID(C7526,1,1)="r",SigmaEpsReinf(J7526,$AS$42:$AS$43,$AS$41,$AS$39,$AS$40,$AQ$38),""),"")</f>
        <v/>
      </c>
      <c r="Q7526" s="92" t="str">
        <f t="shared" si="1186"/>
        <v/>
      </c>
      <c r="R7526" s="92" t="str">
        <f t="shared" si="1187"/>
        <v/>
      </c>
      <c r="U7526" s="5"/>
      <c r="V7526" s="5"/>
      <c r="W7526" s="94" t="str">
        <f t="shared" si="1185"/>
        <v/>
      </c>
      <c r="X7526" s="94" t="str">
        <f t="shared" si="1188"/>
        <v/>
      </c>
      <c r="Y7526" s="5"/>
      <c r="BK7526" s="8"/>
      <c r="BL7526" s="5"/>
      <c r="BM7526" s="5"/>
      <c r="BN7526" s="5"/>
      <c r="BO7526" s="5"/>
      <c r="BP7526" s="1"/>
      <c r="BQ7526" s="1"/>
      <c r="BR7526" s="1"/>
      <c r="BS7526" s="1"/>
      <c r="BT7526" s="1"/>
      <c r="BU7526" s="4"/>
      <c r="BV7526" s="1"/>
      <c r="BW7526" s="3"/>
      <c r="BX7526" s="4"/>
      <c r="BY7526" s="5"/>
      <c r="BZ7526" s="5"/>
      <c r="CA7526" s="5"/>
      <c r="CB7526" s="5"/>
      <c r="CC7526" s="5"/>
      <c r="CD7526" s="43"/>
    </row>
    <row r="7527" spans="1:82" x14ac:dyDescent="0.25">
      <c r="A7527" s="8"/>
      <c r="B7527" s="5"/>
      <c r="C7527" s="5"/>
      <c r="D7527" s="5"/>
      <c r="E7527" s="5"/>
      <c r="F7527" s="94" t="str">
        <f t="shared" si="1179"/>
        <v/>
      </c>
      <c r="G7527" s="94" t="str">
        <f t="shared" si="1180"/>
        <v/>
      </c>
      <c r="H7527" s="127" t="str">
        <f>IF(A7527&lt;&gt;"",IF(MID(C7527,1,1)="c",$AS$26,IF(MID(C7527,1,1)="r",$AS$41,IF(MID(C7527,1,1)="p",#REF!,#REF!))),"")</f>
        <v/>
      </c>
      <c r="I7527" s="92" t="str">
        <f t="shared" si="1181"/>
        <v/>
      </c>
      <c r="J7527" s="92" t="str">
        <f t="shared" si="1182"/>
        <v/>
      </c>
      <c r="K7527" s="92" t="str">
        <f t="shared" si="1183"/>
        <v/>
      </c>
      <c r="L7527" s="92" t="str">
        <f t="shared" si="1184"/>
        <v/>
      </c>
      <c r="M7527" s="95" t="str">
        <f>IF(A7527&lt;&gt;"",IF(MID(C7527,1,1)="c",SigmaEpsConcrete(I7527,$AN$30:$AN$33,$AR$30:$AR$33,$AS$26,$AS$27,$AS$28,$AQ$20,$AU$19),""),"")</f>
        <v/>
      </c>
      <c r="N7527" s="95" t="str">
        <f>IF(A7527&lt;&gt;"",IF(MID(C7527,1,1)="r",SigmaEpsReinf(J7527,$AS$42:$AS$43,$AS$41,$AS$39,$AS$40,$AQ$38),""),"")</f>
        <v/>
      </c>
      <c r="Q7527" s="92" t="str">
        <f t="shared" si="1186"/>
        <v/>
      </c>
      <c r="R7527" s="92" t="str">
        <f t="shared" si="1187"/>
        <v/>
      </c>
      <c r="U7527" s="5"/>
      <c r="V7527" s="5"/>
      <c r="W7527" s="94" t="str">
        <f t="shared" si="1185"/>
        <v/>
      </c>
      <c r="X7527" s="94" t="str">
        <f t="shared" si="1188"/>
        <v/>
      </c>
      <c r="Y7527" s="5"/>
      <c r="BK7527" s="8"/>
      <c r="BL7527" s="5"/>
      <c r="BM7527" s="5"/>
      <c r="BN7527" s="5"/>
      <c r="BO7527" s="5"/>
      <c r="BP7527" s="1"/>
      <c r="BQ7527" s="1"/>
      <c r="BR7527" s="1"/>
      <c r="BS7527" s="1"/>
      <c r="BT7527" s="1"/>
      <c r="BU7527" s="4"/>
      <c r="BV7527" s="1"/>
      <c r="BW7527" s="3"/>
      <c r="BX7527" s="4"/>
      <c r="BY7527" s="5"/>
      <c r="BZ7527" s="5"/>
      <c r="CA7527" s="5"/>
      <c r="CB7527" s="5"/>
      <c r="CC7527" s="5"/>
      <c r="CD7527" s="43"/>
    </row>
    <row r="7528" spans="1:82" x14ac:dyDescent="0.25">
      <c r="A7528" s="8"/>
      <c r="B7528" s="5"/>
      <c r="C7528" s="5"/>
      <c r="D7528" s="5"/>
      <c r="E7528" s="5"/>
      <c r="F7528" s="94" t="str">
        <f t="shared" si="1179"/>
        <v/>
      </c>
      <c r="G7528" s="94" t="str">
        <f t="shared" si="1180"/>
        <v/>
      </c>
      <c r="H7528" s="127" t="str">
        <f>IF(A7528&lt;&gt;"",IF(MID(C7528,1,1)="c",$AS$26,IF(MID(C7528,1,1)="r",$AS$41,IF(MID(C7528,1,1)="p",#REF!,#REF!))),"")</f>
        <v/>
      </c>
      <c r="I7528" s="92" t="str">
        <f t="shared" si="1181"/>
        <v/>
      </c>
      <c r="J7528" s="92" t="str">
        <f t="shared" si="1182"/>
        <v/>
      </c>
      <c r="K7528" s="92" t="str">
        <f t="shared" si="1183"/>
        <v/>
      </c>
      <c r="L7528" s="92" t="str">
        <f t="shared" si="1184"/>
        <v/>
      </c>
      <c r="M7528" s="95" t="str">
        <f>IF(A7528&lt;&gt;"",IF(MID(C7528,1,1)="c",SigmaEpsConcrete(I7528,$AN$30:$AN$33,$AR$30:$AR$33,$AS$26,$AS$27,$AS$28,$AQ$20,$AU$19),""),"")</f>
        <v/>
      </c>
      <c r="N7528" s="95" t="str">
        <f>IF(A7528&lt;&gt;"",IF(MID(C7528,1,1)="r",SigmaEpsReinf(J7528,$AS$42:$AS$43,$AS$41,$AS$39,$AS$40,$AQ$38),""),"")</f>
        <v/>
      </c>
      <c r="Q7528" s="92" t="str">
        <f t="shared" si="1186"/>
        <v/>
      </c>
      <c r="R7528" s="92" t="str">
        <f t="shared" si="1187"/>
        <v/>
      </c>
      <c r="U7528" s="5"/>
      <c r="V7528" s="5"/>
      <c r="W7528" s="94" t="str">
        <f t="shared" si="1185"/>
        <v/>
      </c>
      <c r="X7528" s="94" t="str">
        <f t="shared" si="1188"/>
        <v/>
      </c>
      <c r="Y7528" s="5"/>
      <c r="BK7528" s="8"/>
      <c r="BL7528" s="5"/>
      <c r="BM7528" s="5"/>
      <c r="BN7528" s="5"/>
      <c r="BO7528" s="5"/>
      <c r="BP7528" s="1"/>
      <c r="BQ7528" s="1"/>
      <c r="BR7528" s="1"/>
      <c r="BS7528" s="1"/>
      <c r="BT7528" s="1"/>
      <c r="BU7528" s="4"/>
      <c r="BV7528" s="1"/>
      <c r="BW7528" s="3"/>
      <c r="BX7528" s="4"/>
      <c r="BY7528" s="5"/>
      <c r="BZ7528" s="5"/>
      <c r="CA7528" s="5"/>
      <c r="CB7528" s="5"/>
      <c r="CC7528" s="5"/>
      <c r="CD7528" s="43"/>
    </row>
    <row r="7529" spans="1:82" x14ac:dyDescent="0.25">
      <c r="A7529" s="8"/>
      <c r="B7529" s="5"/>
      <c r="C7529" s="5"/>
      <c r="D7529" s="5"/>
      <c r="E7529" s="5"/>
      <c r="F7529" s="94" t="str">
        <f t="shared" si="1179"/>
        <v/>
      </c>
      <c r="G7529" s="94" t="str">
        <f t="shared" si="1180"/>
        <v/>
      </c>
      <c r="H7529" s="127" t="str">
        <f>IF(A7529&lt;&gt;"",IF(MID(C7529,1,1)="c",$AS$26,IF(MID(C7529,1,1)="r",$AS$41,IF(MID(C7529,1,1)="p",#REF!,#REF!))),"")</f>
        <v/>
      </c>
      <c r="I7529" s="92" t="str">
        <f t="shared" si="1181"/>
        <v/>
      </c>
      <c r="J7529" s="92" t="str">
        <f t="shared" si="1182"/>
        <v/>
      </c>
      <c r="K7529" s="92" t="str">
        <f t="shared" si="1183"/>
        <v/>
      </c>
      <c r="L7529" s="92" t="str">
        <f t="shared" si="1184"/>
        <v/>
      </c>
      <c r="M7529" s="95" t="str">
        <f>IF(A7529&lt;&gt;"",IF(MID(C7529,1,1)="c",SigmaEpsConcrete(I7529,$AN$30:$AN$33,$AR$30:$AR$33,$AS$26,$AS$27,$AS$28,$AQ$20,$AU$19),""),"")</f>
        <v/>
      </c>
      <c r="N7529" s="95" t="str">
        <f>IF(A7529&lt;&gt;"",IF(MID(C7529,1,1)="r",SigmaEpsReinf(J7529,$AS$42:$AS$43,$AS$41,$AS$39,$AS$40,$AQ$38),""),"")</f>
        <v/>
      </c>
      <c r="Q7529" s="92" t="str">
        <f t="shared" si="1186"/>
        <v/>
      </c>
      <c r="R7529" s="92" t="str">
        <f t="shared" si="1187"/>
        <v/>
      </c>
      <c r="U7529" s="5"/>
      <c r="V7529" s="5"/>
      <c r="W7529" s="94" t="str">
        <f t="shared" si="1185"/>
        <v/>
      </c>
      <c r="X7529" s="94" t="str">
        <f t="shared" si="1188"/>
        <v/>
      </c>
      <c r="Y7529" s="5"/>
      <c r="BK7529" s="8"/>
      <c r="BL7529" s="5"/>
      <c r="BM7529" s="5"/>
      <c r="BN7529" s="5"/>
      <c r="BO7529" s="5"/>
      <c r="BP7529" s="1"/>
      <c r="BQ7529" s="1"/>
      <c r="BR7529" s="1"/>
      <c r="BS7529" s="1"/>
      <c r="BT7529" s="1"/>
      <c r="BU7529" s="4"/>
      <c r="BV7529" s="1"/>
      <c r="BW7529" s="3"/>
      <c r="BX7529" s="4"/>
      <c r="BY7529" s="5"/>
      <c r="BZ7529" s="5"/>
      <c r="CA7529" s="5"/>
      <c r="CB7529" s="5"/>
      <c r="CC7529" s="5"/>
      <c r="CD7529" s="43"/>
    </row>
    <row r="7530" spans="1:82" x14ac:dyDescent="0.25">
      <c r="A7530" s="8"/>
      <c r="B7530" s="5"/>
      <c r="C7530" s="5"/>
      <c r="D7530" s="5"/>
      <c r="E7530" s="5"/>
      <c r="F7530" s="94" t="str">
        <f t="shared" si="1179"/>
        <v/>
      </c>
      <c r="G7530" s="94" t="str">
        <f t="shared" si="1180"/>
        <v/>
      </c>
      <c r="H7530" s="127" t="str">
        <f>IF(A7530&lt;&gt;"",IF(MID(C7530,1,1)="c",$AS$26,IF(MID(C7530,1,1)="r",$AS$41,IF(MID(C7530,1,1)="p",#REF!,#REF!))),"")</f>
        <v/>
      </c>
      <c r="I7530" s="92" t="str">
        <f t="shared" si="1181"/>
        <v/>
      </c>
      <c r="J7530" s="92" t="str">
        <f t="shared" si="1182"/>
        <v/>
      </c>
      <c r="K7530" s="92" t="str">
        <f t="shared" si="1183"/>
        <v/>
      </c>
      <c r="L7530" s="92" t="str">
        <f t="shared" si="1184"/>
        <v/>
      </c>
      <c r="M7530" s="95" t="str">
        <f>IF(A7530&lt;&gt;"",IF(MID(C7530,1,1)="c",SigmaEpsConcrete(I7530,$AN$30:$AN$33,$AR$30:$AR$33,$AS$26,$AS$27,$AS$28,$AQ$20,$AU$19),""),"")</f>
        <v/>
      </c>
      <c r="N7530" s="95" t="str">
        <f>IF(A7530&lt;&gt;"",IF(MID(C7530,1,1)="r",SigmaEpsReinf(J7530,$AS$42:$AS$43,$AS$41,$AS$39,$AS$40,$AQ$38),""),"")</f>
        <v/>
      </c>
      <c r="Q7530" s="92" t="str">
        <f t="shared" si="1186"/>
        <v/>
      </c>
      <c r="R7530" s="92" t="str">
        <f t="shared" si="1187"/>
        <v/>
      </c>
      <c r="U7530" s="5"/>
      <c r="V7530" s="5"/>
      <c r="W7530" s="94" t="str">
        <f t="shared" si="1185"/>
        <v/>
      </c>
      <c r="X7530" s="94" t="str">
        <f t="shared" si="1188"/>
        <v/>
      </c>
      <c r="Y7530" s="5"/>
      <c r="BK7530" s="8"/>
      <c r="BL7530" s="5"/>
      <c r="BM7530" s="5"/>
      <c r="BN7530" s="5"/>
      <c r="BO7530" s="5"/>
      <c r="BP7530" s="1"/>
      <c r="BQ7530" s="1"/>
      <c r="BR7530" s="1"/>
      <c r="BS7530" s="1"/>
      <c r="BT7530" s="1"/>
      <c r="BU7530" s="4"/>
      <c r="BV7530" s="1"/>
      <c r="BW7530" s="3"/>
      <c r="BX7530" s="4"/>
      <c r="BY7530" s="5"/>
      <c r="BZ7530" s="5"/>
      <c r="CA7530" s="5"/>
      <c r="CB7530" s="5"/>
      <c r="CC7530" s="5"/>
      <c r="CD7530" s="43"/>
    </row>
    <row r="7531" spans="1:82" x14ac:dyDescent="0.25">
      <c r="A7531" s="8"/>
      <c r="B7531" s="5"/>
      <c r="C7531" s="5"/>
      <c r="D7531" s="5"/>
      <c r="E7531" s="5"/>
      <c r="F7531" s="94" t="str">
        <f t="shared" si="1179"/>
        <v/>
      </c>
      <c r="G7531" s="94" t="str">
        <f t="shared" si="1180"/>
        <v/>
      </c>
      <c r="H7531" s="127" t="str">
        <f>IF(A7531&lt;&gt;"",IF(MID(C7531,1,1)="c",$AS$26,IF(MID(C7531,1,1)="r",$AS$41,IF(MID(C7531,1,1)="p",#REF!,#REF!))),"")</f>
        <v/>
      </c>
      <c r="I7531" s="92" t="str">
        <f t="shared" si="1181"/>
        <v/>
      </c>
      <c r="J7531" s="92" t="str">
        <f t="shared" si="1182"/>
        <v/>
      </c>
      <c r="K7531" s="92" t="str">
        <f t="shared" si="1183"/>
        <v/>
      </c>
      <c r="L7531" s="92" t="str">
        <f t="shared" si="1184"/>
        <v/>
      </c>
      <c r="M7531" s="95" t="str">
        <f>IF(A7531&lt;&gt;"",IF(MID(C7531,1,1)="c",SigmaEpsConcrete(I7531,$AN$30:$AN$33,$AR$30:$AR$33,$AS$26,$AS$27,$AS$28,$AQ$20,$AU$19),""),"")</f>
        <v/>
      </c>
      <c r="N7531" s="95" t="str">
        <f>IF(A7531&lt;&gt;"",IF(MID(C7531,1,1)="r",SigmaEpsReinf(J7531,$AS$42:$AS$43,$AS$41,$AS$39,$AS$40,$AQ$38),""),"")</f>
        <v/>
      </c>
      <c r="Q7531" s="92" t="str">
        <f t="shared" si="1186"/>
        <v/>
      </c>
      <c r="R7531" s="92" t="str">
        <f t="shared" si="1187"/>
        <v/>
      </c>
      <c r="U7531" s="5"/>
      <c r="V7531" s="5"/>
      <c r="W7531" s="94" t="str">
        <f t="shared" si="1185"/>
        <v/>
      </c>
      <c r="X7531" s="94" t="str">
        <f t="shared" si="1188"/>
        <v/>
      </c>
      <c r="Y7531" s="5"/>
      <c r="BK7531" s="8"/>
      <c r="BL7531" s="5"/>
      <c r="BM7531" s="5"/>
      <c r="BN7531" s="5"/>
      <c r="BO7531" s="5"/>
      <c r="BP7531" s="1"/>
      <c r="BQ7531" s="1"/>
      <c r="BR7531" s="1"/>
      <c r="BS7531" s="1"/>
      <c r="BT7531" s="1"/>
      <c r="BU7531" s="4"/>
      <c r="BV7531" s="1"/>
      <c r="BW7531" s="3"/>
      <c r="BX7531" s="4"/>
      <c r="BY7531" s="5"/>
      <c r="BZ7531" s="5"/>
      <c r="CA7531" s="5"/>
      <c r="CB7531" s="5"/>
      <c r="CC7531" s="5"/>
      <c r="CD7531" s="43"/>
    </row>
    <row r="7532" spans="1:82" x14ac:dyDescent="0.25">
      <c r="A7532" s="8"/>
      <c r="B7532" s="5"/>
      <c r="C7532" s="5"/>
      <c r="D7532" s="5"/>
      <c r="E7532" s="5"/>
      <c r="F7532" s="94" t="str">
        <f t="shared" si="1179"/>
        <v/>
      </c>
      <c r="G7532" s="94" t="str">
        <f t="shared" si="1180"/>
        <v/>
      </c>
      <c r="H7532" s="127" t="str">
        <f>IF(A7532&lt;&gt;"",IF(MID(C7532,1,1)="c",$AS$26,IF(MID(C7532,1,1)="r",$AS$41,IF(MID(C7532,1,1)="p",#REF!,#REF!))),"")</f>
        <v/>
      </c>
      <c r="I7532" s="92" t="str">
        <f t="shared" si="1181"/>
        <v/>
      </c>
      <c r="J7532" s="92" t="str">
        <f t="shared" si="1182"/>
        <v/>
      </c>
      <c r="K7532" s="92" t="str">
        <f t="shared" si="1183"/>
        <v/>
      </c>
      <c r="L7532" s="92" t="str">
        <f t="shared" si="1184"/>
        <v/>
      </c>
      <c r="M7532" s="95" t="str">
        <f>IF(A7532&lt;&gt;"",IF(MID(C7532,1,1)="c",SigmaEpsConcrete(I7532,$AN$30:$AN$33,$AR$30:$AR$33,$AS$26,$AS$27,$AS$28,$AQ$20,$AU$19),""),"")</f>
        <v/>
      </c>
      <c r="N7532" s="95" t="str">
        <f>IF(A7532&lt;&gt;"",IF(MID(C7532,1,1)="r",SigmaEpsReinf(J7532,$AS$42:$AS$43,$AS$41,$AS$39,$AS$40,$AQ$38),""),"")</f>
        <v/>
      </c>
      <c r="Q7532" s="92" t="str">
        <f t="shared" si="1186"/>
        <v/>
      </c>
      <c r="R7532" s="92" t="str">
        <f t="shared" si="1187"/>
        <v/>
      </c>
      <c r="U7532" s="5"/>
      <c r="V7532" s="5"/>
      <c r="W7532" s="94" t="str">
        <f t="shared" si="1185"/>
        <v/>
      </c>
      <c r="X7532" s="94" t="str">
        <f t="shared" si="1188"/>
        <v/>
      </c>
      <c r="Y7532" s="5"/>
      <c r="BK7532" s="8"/>
      <c r="BL7532" s="5"/>
      <c r="BM7532" s="5"/>
      <c r="BN7532" s="5"/>
      <c r="BO7532" s="5"/>
      <c r="BP7532" s="1"/>
      <c r="BQ7532" s="1"/>
      <c r="BR7532" s="1"/>
      <c r="BS7532" s="1"/>
      <c r="BT7532" s="1"/>
      <c r="BU7532" s="4"/>
      <c r="BV7532" s="1"/>
      <c r="BW7532" s="3"/>
      <c r="BX7532" s="4"/>
      <c r="BY7532" s="5"/>
      <c r="BZ7532" s="5"/>
      <c r="CA7532" s="5"/>
      <c r="CB7532" s="5"/>
      <c r="CC7532" s="5"/>
      <c r="CD7532" s="43"/>
    </row>
    <row r="7533" spans="1:82" x14ac:dyDescent="0.25">
      <c r="A7533" s="8"/>
      <c r="B7533" s="5"/>
      <c r="C7533" s="5"/>
      <c r="D7533" s="5"/>
      <c r="E7533" s="5"/>
      <c r="F7533" s="94" t="str">
        <f t="shared" si="1179"/>
        <v/>
      </c>
      <c r="G7533" s="94" t="str">
        <f t="shared" si="1180"/>
        <v/>
      </c>
      <c r="H7533" s="127" t="str">
        <f>IF(A7533&lt;&gt;"",IF(MID(C7533,1,1)="c",$AS$26,IF(MID(C7533,1,1)="r",$AS$41,IF(MID(C7533,1,1)="p",#REF!,#REF!))),"")</f>
        <v/>
      </c>
      <c r="I7533" s="92" t="str">
        <f t="shared" si="1181"/>
        <v/>
      </c>
      <c r="J7533" s="92" t="str">
        <f t="shared" si="1182"/>
        <v/>
      </c>
      <c r="K7533" s="92" t="str">
        <f t="shared" si="1183"/>
        <v/>
      </c>
      <c r="L7533" s="92" t="str">
        <f t="shared" si="1184"/>
        <v/>
      </c>
      <c r="M7533" s="95" t="str">
        <f>IF(A7533&lt;&gt;"",IF(MID(C7533,1,1)="c",SigmaEpsConcrete(I7533,$AN$30:$AN$33,$AR$30:$AR$33,$AS$26,$AS$27,$AS$28,$AQ$20,$AU$19),""),"")</f>
        <v/>
      </c>
      <c r="N7533" s="95" t="str">
        <f>IF(A7533&lt;&gt;"",IF(MID(C7533,1,1)="r",SigmaEpsReinf(J7533,$AS$42:$AS$43,$AS$41,$AS$39,$AS$40,$AQ$38),""),"")</f>
        <v/>
      </c>
      <c r="Q7533" s="92" t="str">
        <f t="shared" si="1186"/>
        <v/>
      </c>
      <c r="R7533" s="92" t="str">
        <f t="shared" si="1187"/>
        <v/>
      </c>
      <c r="U7533" s="5"/>
      <c r="V7533" s="5"/>
      <c r="W7533" s="94" t="str">
        <f t="shared" si="1185"/>
        <v/>
      </c>
      <c r="X7533" s="94" t="str">
        <f t="shared" si="1188"/>
        <v/>
      </c>
      <c r="Y7533" s="5"/>
      <c r="BK7533" s="8"/>
      <c r="BL7533" s="5"/>
      <c r="BM7533" s="5"/>
      <c r="BN7533" s="5"/>
      <c r="BO7533" s="5"/>
      <c r="BP7533" s="1"/>
      <c r="BQ7533" s="1"/>
      <c r="BR7533" s="1"/>
      <c r="BS7533" s="1"/>
      <c r="BT7533" s="1"/>
      <c r="BU7533" s="4"/>
      <c r="BV7533" s="1"/>
      <c r="BW7533" s="3"/>
      <c r="BX7533" s="4"/>
      <c r="BY7533" s="5"/>
      <c r="BZ7533" s="5"/>
      <c r="CA7533" s="5"/>
      <c r="CB7533" s="5"/>
      <c r="CC7533" s="5"/>
      <c r="CD7533" s="43"/>
    </row>
    <row r="7534" spans="1:82" x14ac:dyDescent="0.25">
      <c r="A7534" s="8"/>
      <c r="B7534" s="5"/>
      <c r="C7534" s="5"/>
      <c r="D7534" s="5"/>
      <c r="E7534" s="5"/>
      <c r="F7534" s="94" t="str">
        <f t="shared" si="1179"/>
        <v/>
      </c>
      <c r="G7534" s="94" t="str">
        <f t="shared" si="1180"/>
        <v/>
      </c>
      <c r="H7534" s="127" t="str">
        <f>IF(A7534&lt;&gt;"",IF(MID(C7534,1,1)="c",$AS$26,IF(MID(C7534,1,1)="r",$AS$41,IF(MID(C7534,1,1)="p",#REF!,#REF!))),"")</f>
        <v/>
      </c>
      <c r="I7534" s="92" t="str">
        <f t="shared" si="1181"/>
        <v/>
      </c>
      <c r="J7534" s="92" t="str">
        <f t="shared" si="1182"/>
        <v/>
      </c>
      <c r="K7534" s="92" t="str">
        <f t="shared" si="1183"/>
        <v/>
      </c>
      <c r="L7534" s="92" t="str">
        <f t="shared" si="1184"/>
        <v/>
      </c>
      <c r="M7534" s="95" t="str">
        <f>IF(A7534&lt;&gt;"",IF(MID(C7534,1,1)="c",SigmaEpsConcrete(I7534,$AN$30:$AN$33,$AR$30:$AR$33,$AS$26,$AS$27,$AS$28,$AQ$20,$AU$19),""),"")</f>
        <v/>
      </c>
      <c r="N7534" s="95" t="str">
        <f>IF(A7534&lt;&gt;"",IF(MID(C7534,1,1)="r",SigmaEpsReinf(J7534,$AS$42:$AS$43,$AS$41,$AS$39,$AS$40,$AQ$38),""),"")</f>
        <v/>
      </c>
      <c r="Q7534" s="92" t="str">
        <f t="shared" si="1186"/>
        <v/>
      </c>
      <c r="R7534" s="92" t="str">
        <f t="shared" si="1187"/>
        <v/>
      </c>
      <c r="U7534" s="5"/>
      <c r="V7534" s="5"/>
      <c r="W7534" s="94" t="str">
        <f t="shared" si="1185"/>
        <v/>
      </c>
      <c r="X7534" s="94" t="str">
        <f t="shared" si="1188"/>
        <v/>
      </c>
      <c r="Y7534" s="5"/>
      <c r="BK7534" s="8"/>
      <c r="BL7534" s="5"/>
      <c r="BM7534" s="5"/>
      <c r="BN7534" s="5"/>
      <c r="BO7534" s="5"/>
      <c r="BP7534" s="1"/>
      <c r="BQ7534" s="1"/>
      <c r="BR7534" s="1"/>
      <c r="BS7534" s="1"/>
      <c r="BT7534" s="1"/>
      <c r="BU7534" s="4"/>
      <c r="BV7534" s="1"/>
      <c r="BW7534" s="3"/>
      <c r="BX7534" s="4"/>
      <c r="BY7534" s="5"/>
      <c r="BZ7534" s="5"/>
      <c r="CA7534" s="5"/>
      <c r="CB7534" s="5"/>
      <c r="CC7534" s="5"/>
      <c r="CD7534" s="43"/>
    </row>
    <row r="7535" spans="1:82" x14ac:dyDescent="0.25">
      <c r="A7535" s="8"/>
      <c r="B7535" s="5"/>
      <c r="C7535" s="5"/>
      <c r="D7535" s="5"/>
      <c r="E7535" s="5"/>
      <c r="F7535" s="94" t="str">
        <f t="shared" si="1179"/>
        <v/>
      </c>
      <c r="G7535" s="94" t="str">
        <f t="shared" si="1180"/>
        <v/>
      </c>
      <c r="H7535" s="127" t="str">
        <f>IF(A7535&lt;&gt;"",IF(MID(C7535,1,1)="c",$AS$26,IF(MID(C7535,1,1)="r",$AS$41,IF(MID(C7535,1,1)="p",#REF!,#REF!))),"")</f>
        <v/>
      </c>
      <c r="I7535" s="92" t="str">
        <f t="shared" si="1181"/>
        <v/>
      </c>
      <c r="J7535" s="92" t="str">
        <f t="shared" si="1182"/>
        <v/>
      </c>
      <c r="K7535" s="92" t="str">
        <f t="shared" si="1183"/>
        <v/>
      </c>
      <c r="L7535" s="92" t="str">
        <f t="shared" si="1184"/>
        <v/>
      </c>
      <c r="M7535" s="95" t="str">
        <f>IF(A7535&lt;&gt;"",IF(MID(C7535,1,1)="c",SigmaEpsConcrete(I7535,$AN$30:$AN$33,$AR$30:$AR$33,$AS$26,$AS$27,$AS$28,$AQ$20,$AU$19),""),"")</f>
        <v/>
      </c>
      <c r="N7535" s="95" t="str">
        <f>IF(A7535&lt;&gt;"",IF(MID(C7535,1,1)="r",SigmaEpsReinf(J7535,$AS$42:$AS$43,$AS$41,$AS$39,$AS$40,$AQ$38),""),"")</f>
        <v/>
      </c>
      <c r="Q7535" s="92" t="str">
        <f t="shared" si="1186"/>
        <v/>
      </c>
      <c r="R7535" s="92" t="str">
        <f t="shared" si="1187"/>
        <v/>
      </c>
      <c r="U7535" s="5"/>
      <c r="V7535" s="5"/>
      <c r="W7535" s="94" t="str">
        <f t="shared" si="1185"/>
        <v/>
      </c>
      <c r="X7535" s="94" t="str">
        <f t="shared" si="1188"/>
        <v/>
      </c>
      <c r="Y7535" s="5"/>
      <c r="BK7535" s="8"/>
      <c r="BL7535" s="5"/>
      <c r="BM7535" s="5"/>
      <c r="BN7535" s="5"/>
      <c r="BO7535" s="5"/>
      <c r="BP7535" s="1"/>
      <c r="BQ7535" s="1"/>
      <c r="BR7535" s="1"/>
      <c r="BS7535" s="1"/>
      <c r="BT7535" s="1"/>
      <c r="BU7535" s="4"/>
      <c r="BV7535" s="1"/>
      <c r="BW7535" s="3"/>
      <c r="BX7535" s="4"/>
      <c r="BY7535" s="5"/>
      <c r="BZ7535" s="5"/>
      <c r="CA7535" s="5"/>
      <c r="CB7535" s="5"/>
      <c r="CC7535" s="5"/>
      <c r="CD7535" s="43"/>
    </row>
    <row r="7536" spans="1:82" x14ac:dyDescent="0.25">
      <c r="A7536" s="8"/>
      <c r="B7536" s="5"/>
      <c r="C7536" s="5"/>
      <c r="D7536" s="5"/>
      <c r="E7536" s="5"/>
      <c r="F7536" s="94" t="str">
        <f t="shared" si="1179"/>
        <v/>
      </c>
      <c r="G7536" s="94" t="str">
        <f t="shared" si="1180"/>
        <v/>
      </c>
      <c r="H7536" s="127" t="str">
        <f>IF(A7536&lt;&gt;"",IF(MID(C7536,1,1)="c",$AS$26,IF(MID(C7536,1,1)="r",$AS$41,IF(MID(C7536,1,1)="p",#REF!,#REF!))),"")</f>
        <v/>
      </c>
      <c r="I7536" s="92" t="str">
        <f t="shared" si="1181"/>
        <v/>
      </c>
      <c r="J7536" s="92" t="str">
        <f t="shared" si="1182"/>
        <v/>
      </c>
      <c r="K7536" s="92" t="str">
        <f t="shared" si="1183"/>
        <v/>
      </c>
      <c r="L7536" s="92" t="str">
        <f t="shared" si="1184"/>
        <v/>
      </c>
      <c r="M7536" s="95" t="str">
        <f>IF(A7536&lt;&gt;"",IF(MID(C7536,1,1)="c",SigmaEpsConcrete(I7536,$AN$30:$AN$33,$AR$30:$AR$33,$AS$26,$AS$27,$AS$28,$AQ$20,$AU$19),""),"")</f>
        <v/>
      </c>
      <c r="N7536" s="95" t="str">
        <f>IF(A7536&lt;&gt;"",IF(MID(C7536,1,1)="r",SigmaEpsReinf(J7536,$AS$42:$AS$43,$AS$41,$AS$39,$AS$40,$AQ$38),""),"")</f>
        <v/>
      </c>
      <c r="Q7536" s="92" t="str">
        <f t="shared" si="1186"/>
        <v/>
      </c>
      <c r="R7536" s="92" t="str">
        <f t="shared" si="1187"/>
        <v/>
      </c>
      <c r="U7536" s="5"/>
      <c r="V7536" s="5"/>
      <c r="W7536" s="94" t="str">
        <f t="shared" si="1185"/>
        <v/>
      </c>
      <c r="X7536" s="94" t="str">
        <f t="shared" si="1188"/>
        <v/>
      </c>
      <c r="Y7536" s="5"/>
      <c r="BK7536" s="8"/>
      <c r="BL7536" s="5"/>
      <c r="BM7536" s="5"/>
      <c r="BN7536" s="5"/>
      <c r="BO7536" s="5"/>
      <c r="BP7536" s="1"/>
      <c r="BQ7536" s="1"/>
      <c r="BR7536" s="1"/>
      <c r="BS7536" s="1"/>
      <c r="BT7536" s="1"/>
      <c r="BU7536" s="4"/>
      <c r="BV7536" s="1"/>
      <c r="BW7536" s="3"/>
      <c r="BX7536" s="4"/>
      <c r="BY7536" s="5"/>
      <c r="BZ7536" s="5"/>
      <c r="CA7536" s="5"/>
      <c r="CB7536" s="5"/>
      <c r="CC7536" s="5"/>
      <c r="CD7536" s="43"/>
    </row>
    <row r="7537" spans="1:82" x14ac:dyDescent="0.25">
      <c r="A7537" s="8"/>
      <c r="B7537" s="5"/>
      <c r="C7537" s="5"/>
      <c r="D7537" s="5"/>
      <c r="E7537" s="5"/>
      <c r="F7537" s="94" t="str">
        <f t="shared" si="1179"/>
        <v/>
      </c>
      <c r="G7537" s="94" t="str">
        <f t="shared" si="1180"/>
        <v/>
      </c>
      <c r="H7537" s="127" t="str">
        <f>IF(A7537&lt;&gt;"",IF(MID(C7537,1,1)="c",$AS$26,IF(MID(C7537,1,1)="r",$AS$41,IF(MID(C7537,1,1)="p",#REF!,#REF!))),"")</f>
        <v/>
      </c>
      <c r="I7537" s="92" t="str">
        <f t="shared" si="1181"/>
        <v/>
      </c>
      <c r="J7537" s="92" t="str">
        <f t="shared" si="1182"/>
        <v/>
      </c>
      <c r="K7537" s="92" t="str">
        <f t="shared" si="1183"/>
        <v/>
      </c>
      <c r="L7537" s="92" t="str">
        <f t="shared" si="1184"/>
        <v/>
      </c>
      <c r="M7537" s="95" t="str">
        <f>IF(A7537&lt;&gt;"",IF(MID(C7537,1,1)="c",SigmaEpsConcrete(I7537,$AN$30:$AN$33,$AR$30:$AR$33,$AS$26,$AS$27,$AS$28,$AQ$20,$AU$19),""),"")</f>
        <v/>
      </c>
      <c r="N7537" s="95" t="str">
        <f>IF(A7537&lt;&gt;"",IF(MID(C7537,1,1)="r",SigmaEpsReinf(J7537,$AS$42:$AS$43,$AS$41,$AS$39,$AS$40,$AQ$38),""),"")</f>
        <v/>
      </c>
      <c r="Q7537" s="92" t="str">
        <f t="shared" si="1186"/>
        <v/>
      </c>
      <c r="R7537" s="92" t="str">
        <f t="shared" si="1187"/>
        <v/>
      </c>
      <c r="U7537" s="5"/>
      <c r="V7537" s="5"/>
      <c r="W7537" s="94" t="str">
        <f t="shared" si="1185"/>
        <v/>
      </c>
      <c r="X7537" s="94" t="str">
        <f t="shared" si="1188"/>
        <v/>
      </c>
      <c r="Y7537" s="5"/>
      <c r="BK7537" s="8"/>
      <c r="BL7537" s="5"/>
      <c r="BM7537" s="5"/>
      <c r="BN7537" s="5"/>
      <c r="BO7537" s="5"/>
      <c r="BP7537" s="1"/>
      <c r="BQ7537" s="1"/>
      <c r="BR7537" s="1"/>
      <c r="BS7537" s="1"/>
      <c r="BT7537" s="1"/>
      <c r="BU7537" s="4"/>
      <c r="BV7537" s="1"/>
      <c r="BW7537" s="3"/>
      <c r="BX7537" s="4"/>
      <c r="BY7537" s="5"/>
      <c r="BZ7537" s="5"/>
      <c r="CA7537" s="5"/>
      <c r="CB7537" s="5"/>
      <c r="CC7537" s="5"/>
      <c r="CD7537" s="43"/>
    </row>
    <row r="7538" spans="1:82" x14ac:dyDescent="0.25">
      <c r="A7538" s="8"/>
      <c r="B7538" s="5"/>
      <c r="C7538" s="5"/>
      <c r="D7538" s="5"/>
      <c r="E7538" s="5"/>
      <c r="F7538" s="94" t="str">
        <f t="shared" si="1179"/>
        <v/>
      </c>
      <c r="G7538" s="94" t="str">
        <f t="shared" si="1180"/>
        <v/>
      </c>
      <c r="H7538" s="127" t="str">
        <f>IF(A7538&lt;&gt;"",IF(MID(C7538,1,1)="c",$AS$26,IF(MID(C7538,1,1)="r",$AS$41,IF(MID(C7538,1,1)="p",#REF!,#REF!))),"")</f>
        <v/>
      </c>
      <c r="I7538" s="92" t="str">
        <f t="shared" si="1181"/>
        <v/>
      </c>
      <c r="J7538" s="92" t="str">
        <f t="shared" si="1182"/>
        <v/>
      </c>
      <c r="K7538" s="92" t="str">
        <f t="shared" si="1183"/>
        <v/>
      </c>
      <c r="L7538" s="92" t="str">
        <f t="shared" si="1184"/>
        <v/>
      </c>
      <c r="M7538" s="95" t="str">
        <f>IF(A7538&lt;&gt;"",IF(MID(C7538,1,1)="c",SigmaEpsConcrete(I7538,$AN$30:$AN$33,$AR$30:$AR$33,$AS$26,$AS$27,$AS$28,$AQ$20,$AU$19),""),"")</f>
        <v/>
      </c>
      <c r="N7538" s="95" t="str">
        <f>IF(A7538&lt;&gt;"",IF(MID(C7538,1,1)="r",SigmaEpsReinf(J7538,$AS$42:$AS$43,$AS$41,$AS$39,$AS$40,$AQ$38),""),"")</f>
        <v/>
      </c>
      <c r="Q7538" s="92" t="str">
        <f t="shared" si="1186"/>
        <v/>
      </c>
      <c r="R7538" s="92" t="str">
        <f t="shared" si="1187"/>
        <v/>
      </c>
      <c r="U7538" s="5"/>
      <c r="V7538" s="5"/>
      <c r="W7538" s="94" t="str">
        <f t="shared" si="1185"/>
        <v/>
      </c>
      <c r="X7538" s="94" t="str">
        <f t="shared" si="1188"/>
        <v/>
      </c>
      <c r="Y7538" s="5"/>
      <c r="BK7538" s="8"/>
      <c r="BL7538" s="5"/>
      <c r="BM7538" s="5"/>
      <c r="BN7538" s="5"/>
      <c r="BO7538" s="5"/>
      <c r="BP7538" s="1"/>
      <c r="BQ7538" s="1"/>
      <c r="BR7538" s="1"/>
      <c r="BS7538" s="1"/>
      <c r="BT7538" s="1"/>
      <c r="BU7538" s="4"/>
      <c r="BV7538" s="1"/>
      <c r="BW7538" s="3"/>
      <c r="BX7538" s="4"/>
      <c r="BY7538" s="5"/>
      <c r="BZ7538" s="5"/>
      <c r="CA7538" s="5"/>
      <c r="CB7538" s="5"/>
      <c r="CC7538" s="5"/>
      <c r="CD7538" s="43"/>
    </row>
    <row r="7539" spans="1:82" x14ac:dyDescent="0.25">
      <c r="A7539" s="8"/>
      <c r="B7539" s="5"/>
      <c r="C7539" s="5"/>
      <c r="D7539" s="5"/>
      <c r="E7539" s="5"/>
      <c r="F7539" s="94" t="str">
        <f t="shared" si="1179"/>
        <v/>
      </c>
      <c r="G7539" s="94" t="str">
        <f t="shared" si="1180"/>
        <v/>
      </c>
      <c r="H7539" s="127" t="str">
        <f>IF(A7539&lt;&gt;"",IF(MID(C7539,1,1)="c",$AS$26,IF(MID(C7539,1,1)="r",$AS$41,IF(MID(C7539,1,1)="p",#REF!,#REF!))),"")</f>
        <v/>
      </c>
      <c r="I7539" s="92" t="str">
        <f t="shared" si="1181"/>
        <v/>
      </c>
      <c r="J7539" s="92" t="str">
        <f t="shared" si="1182"/>
        <v/>
      </c>
      <c r="K7539" s="92" t="str">
        <f t="shared" si="1183"/>
        <v/>
      </c>
      <c r="L7539" s="92" t="str">
        <f t="shared" si="1184"/>
        <v/>
      </c>
      <c r="M7539" s="95" t="str">
        <f>IF(A7539&lt;&gt;"",IF(MID(C7539,1,1)="c",SigmaEpsConcrete(I7539,$AN$30:$AN$33,$AR$30:$AR$33,$AS$26,$AS$27,$AS$28,$AQ$20,$AU$19),""),"")</f>
        <v/>
      </c>
      <c r="N7539" s="95" t="str">
        <f>IF(A7539&lt;&gt;"",IF(MID(C7539,1,1)="r",SigmaEpsReinf(J7539,$AS$42:$AS$43,$AS$41,$AS$39,$AS$40,$AQ$38),""),"")</f>
        <v/>
      </c>
      <c r="Q7539" s="92" t="str">
        <f t="shared" si="1186"/>
        <v/>
      </c>
      <c r="R7539" s="92" t="str">
        <f t="shared" si="1187"/>
        <v/>
      </c>
      <c r="U7539" s="5"/>
      <c r="V7539" s="5"/>
      <c r="W7539" s="94" t="str">
        <f t="shared" si="1185"/>
        <v/>
      </c>
      <c r="X7539" s="94" t="str">
        <f t="shared" si="1188"/>
        <v/>
      </c>
      <c r="Y7539" s="5"/>
      <c r="BK7539" s="8"/>
      <c r="BL7539" s="5"/>
      <c r="BM7539" s="5"/>
      <c r="BN7539" s="5"/>
      <c r="BO7539" s="5"/>
      <c r="BP7539" s="1"/>
      <c r="BQ7539" s="1"/>
      <c r="BR7539" s="1"/>
      <c r="BS7539" s="1"/>
      <c r="BT7539" s="1"/>
      <c r="BU7539" s="4"/>
      <c r="BV7539" s="1"/>
      <c r="BW7539" s="3"/>
      <c r="BX7539" s="4"/>
      <c r="BY7539" s="5"/>
      <c r="BZ7539" s="5"/>
      <c r="CA7539" s="5"/>
      <c r="CB7539" s="5"/>
      <c r="CC7539" s="5"/>
      <c r="CD7539" s="43"/>
    </row>
    <row r="7540" spans="1:82" x14ac:dyDescent="0.25">
      <c r="A7540" s="8"/>
      <c r="B7540" s="5"/>
      <c r="C7540" s="5"/>
      <c r="D7540" s="5"/>
      <c r="E7540" s="5"/>
      <c r="F7540" s="94" t="str">
        <f t="shared" si="1179"/>
        <v/>
      </c>
      <c r="G7540" s="94" t="str">
        <f t="shared" si="1180"/>
        <v/>
      </c>
      <c r="H7540" s="127" t="str">
        <f>IF(A7540&lt;&gt;"",IF(MID(C7540,1,1)="c",$AS$26,IF(MID(C7540,1,1)="r",$AS$41,IF(MID(C7540,1,1)="p",#REF!,#REF!))),"")</f>
        <v/>
      </c>
      <c r="I7540" s="92" t="str">
        <f t="shared" si="1181"/>
        <v/>
      </c>
      <c r="J7540" s="92" t="str">
        <f t="shared" si="1182"/>
        <v/>
      </c>
      <c r="K7540" s="92" t="str">
        <f t="shared" si="1183"/>
        <v/>
      </c>
      <c r="L7540" s="92" t="str">
        <f t="shared" si="1184"/>
        <v/>
      </c>
      <c r="M7540" s="95" t="str">
        <f>IF(A7540&lt;&gt;"",IF(MID(C7540,1,1)="c",SigmaEpsConcrete(I7540,$AN$30:$AN$33,$AR$30:$AR$33,$AS$26,$AS$27,$AS$28,$AQ$20,$AU$19),""),"")</f>
        <v/>
      </c>
      <c r="N7540" s="95" t="str">
        <f>IF(A7540&lt;&gt;"",IF(MID(C7540,1,1)="r",SigmaEpsReinf(J7540,$AS$42:$AS$43,$AS$41,$AS$39,$AS$40,$AQ$38),""),"")</f>
        <v/>
      </c>
      <c r="Q7540" s="92" t="str">
        <f t="shared" si="1186"/>
        <v/>
      </c>
      <c r="R7540" s="92" t="str">
        <f t="shared" si="1187"/>
        <v/>
      </c>
      <c r="U7540" s="5"/>
      <c r="V7540" s="5"/>
      <c r="W7540" s="94" t="str">
        <f t="shared" si="1185"/>
        <v/>
      </c>
      <c r="X7540" s="94" t="str">
        <f t="shared" si="1188"/>
        <v/>
      </c>
      <c r="Y7540" s="5"/>
      <c r="BK7540" s="8"/>
      <c r="BL7540" s="5"/>
      <c r="BM7540" s="5"/>
      <c r="BN7540" s="5"/>
      <c r="BO7540" s="5"/>
      <c r="BP7540" s="1"/>
      <c r="BQ7540" s="1"/>
      <c r="BR7540" s="1"/>
      <c r="BS7540" s="1"/>
      <c r="BT7540" s="1"/>
      <c r="BU7540" s="4"/>
      <c r="BV7540" s="1"/>
      <c r="BW7540" s="3"/>
      <c r="BX7540" s="4"/>
      <c r="BY7540" s="5"/>
      <c r="BZ7540" s="5"/>
      <c r="CA7540" s="5"/>
      <c r="CB7540" s="5"/>
      <c r="CC7540" s="5"/>
      <c r="CD7540" s="43"/>
    </row>
    <row r="7541" spans="1:82" x14ac:dyDescent="0.25">
      <c r="A7541" s="8"/>
      <c r="B7541" s="5"/>
      <c r="C7541" s="5"/>
      <c r="D7541" s="5"/>
      <c r="E7541" s="5"/>
      <c r="F7541" s="94" t="str">
        <f t="shared" si="1179"/>
        <v/>
      </c>
      <c r="G7541" s="94" t="str">
        <f t="shared" si="1180"/>
        <v/>
      </c>
      <c r="H7541" s="127" t="str">
        <f>IF(A7541&lt;&gt;"",IF(MID(C7541,1,1)="c",$AS$26,IF(MID(C7541,1,1)="r",$AS$41,IF(MID(C7541,1,1)="p",#REF!,#REF!))),"")</f>
        <v/>
      </c>
      <c r="I7541" s="92" t="str">
        <f t="shared" si="1181"/>
        <v/>
      </c>
      <c r="J7541" s="92" t="str">
        <f t="shared" si="1182"/>
        <v/>
      </c>
      <c r="K7541" s="92" t="str">
        <f t="shared" si="1183"/>
        <v/>
      </c>
      <c r="L7541" s="92" t="str">
        <f t="shared" si="1184"/>
        <v/>
      </c>
      <c r="M7541" s="95" t="str">
        <f>IF(A7541&lt;&gt;"",IF(MID(C7541,1,1)="c",SigmaEpsConcrete(I7541,$AN$30:$AN$33,$AR$30:$AR$33,$AS$26,$AS$27,$AS$28,$AQ$20,$AU$19),""),"")</f>
        <v/>
      </c>
      <c r="N7541" s="95" t="str">
        <f>IF(A7541&lt;&gt;"",IF(MID(C7541,1,1)="r",SigmaEpsReinf(J7541,$AS$42:$AS$43,$AS$41,$AS$39,$AS$40,$AQ$38),""),"")</f>
        <v/>
      </c>
      <c r="Q7541" s="92" t="str">
        <f t="shared" si="1186"/>
        <v/>
      </c>
      <c r="R7541" s="92" t="str">
        <f t="shared" si="1187"/>
        <v/>
      </c>
      <c r="U7541" s="5"/>
      <c r="V7541" s="5"/>
      <c r="W7541" s="94" t="str">
        <f t="shared" si="1185"/>
        <v/>
      </c>
      <c r="X7541" s="94" t="str">
        <f t="shared" si="1188"/>
        <v/>
      </c>
      <c r="Y7541" s="5"/>
      <c r="BK7541" s="8"/>
      <c r="BL7541" s="5"/>
      <c r="BM7541" s="5"/>
      <c r="BN7541" s="5"/>
      <c r="BO7541" s="5"/>
      <c r="BP7541" s="1"/>
      <c r="BQ7541" s="1"/>
      <c r="BR7541" s="1"/>
      <c r="BS7541" s="1"/>
      <c r="BT7541" s="1"/>
      <c r="BU7541" s="4"/>
      <c r="BV7541" s="1"/>
      <c r="BW7541" s="3"/>
      <c r="BX7541" s="4"/>
      <c r="BY7541" s="5"/>
      <c r="BZ7541" s="5"/>
      <c r="CA7541" s="5"/>
      <c r="CB7541" s="5"/>
      <c r="CC7541" s="5"/>
      <c r="CD7541" s="43"/>
    </row>
    <row r="7542" spans="1:82" x14ac:dyDescent="0.25">
      <c r="A7542" s="8"/>
      <c r="B7542" s="5"/>
      <c r="C7542" s="5"/>
      <c r="D7542" s="5"/>
      <c r="E7542" s="5"/>
      <c r="F7542" s="94" t="str">
        <f t="shared" si="1179"/>
        <v/>
      </c>
      <c r="G7542" s="94" t="str">
        <f t="shared" si="1180"/>
        <v/>
      </c>
      <c r="H7542" s="127" t="str">
        <f>IF(A7542&lt;&gt;"",IF(MID(C7542,1,1)="c",$AS$26,IF(MID(C7542,1,1)="r",$AS$41,IF(MID(C7542,1,1)="p",#REF!,#REF!))),"")</f>
        <v/>
      </c>
      <c r="I7542" s="92" t="str">
        <f t="shared" si="1181"/>
        <v/>
      </c>
      <c r="J7542" s="92" t="str">
        <f t="shared" si="1182"/>
        <v/>
      </c>
      <c r="K7542" s="92" t="str">
        <f t="shared" si="1183"/>
        <v/>
      </c>
      <c r="L7542" s="92" t="str">
        <f t="shared" si="1184"/>
        <v/>
      </c>
      <c r="M7542" s="95" t="str">
        <f>IF(A7542&lt;&gt;"",IF(MID(C7542,1,1)="c",SigmaEpsConcrete(I7542,$AN$30:$AN$33,$AR$30:$AR$33,$AS$26,$AS$27,$AS$28,$AQ$20,$AU$19),""),"")</f>
        <v/>
      </c>
      <c r="N7542" s="95" t="str">
        <f>IF(A7542&lt;&gt;"",IF(MID(C7542,1,1)="r",SigmaEpsReinf(J7542,$AS$42:$AS$43,$AS$41,$AS$39,$AS$40,$AQ$38),""),"")</f>
        <v/>
      </c>
      <c r="Q7542" s="92" t="str">
        <f t="shared" si="1186"/>
        <v/>
      </c>
      <c r="R7542" s="92" t="str">
        <f t="shared" si="1187"/>
        <v/>
      </c>
      <c r="U7542" s="5"/>
      <c r="V7542" s="5"/>
      <c r="W7542" s="94" t="str">
        <f t="shared" si="1185"/>
        <v/>
      </c>
      <c r="X7542" s="94" t="str">
        <f t="shared" si="1188"/>
        <v/>
      </c>
      <c r="Y7542" s="5"/>
      <c r="BK7542" s="8"/>
      <c r="BL7542" s="5"/>
      <c r="BM7542" s="5"/>
      <c r="BN7542" s="5"/>
      <c r="BO7542" s="5"/>
      <c r="BP7542" s="1"/>
      <c r="BQ7542" s="1"/>
      <c r="BR7542" s="1"/>
      <c r="BS7542" s="1"/>
      <c r="BT7542" s="1"/>
      <c r="BU7542" s="4"/>
      <c r="BV7542" s="1"/>
      <c r="BW7542" s="3"/>
      <c r="BX7542" s="4"/>
      <c r="BY7542" s="5"/>
      <c r="BZ7542" s="5"/>
      <c r="CA7542" s="5"/>
      <c r="CB7542" s="5"/>
      <c r="CC7542" s="5"/>
      <c r="CD7542" s="43"/>
    </row>
    <row r="7543" spans="1:82" x14ac:dyDescent="0.25">
      <c r="A7543" s="8"/>
      <c r="B7543" s="5"/>
      <c r="C7543" s="5"/>
      <c r="D7543" s="5"/>
      <c r="E7543" s="5"/>
      <c r="F7543" s="94" t="str">
        <f t="shared" si="1179"/>
        <v/>
      </c>
      <c r="G7543" s="94" t="str">
        <f t="shared" si="1180"/>
        <v/>
      </c>
      <c r="H7543" s="127" t="str">
        <f>IF(A7543&lt;&gt;"",IF(MID(C7543,1,1)="c",$AS$26,IF(MID(C7543,1,1)="r",$AS$41,IF(MID(C7543,1,1)="p",#REF!,#REF!))),"")</f>
        <v/>
      </c>
      <c r="I7543" s="92" t="str">
        <f t="shared" si="1181"/>
        <v/>
      </c>
      <c r="J7543" s="92" t="str">
        <f t="shared" si="1182"/>
        <v/>
      </c>
      <c r="K7543" s="92" t="str">
        <f t="shared" si="1183"/>
        <v/>
      </c>
      <c r="L7543" s="92" t="str">
        <f t="shared" si="1184"/>
        <v/>
      </c>
      <c r="M7543" s="95" t="str">
        <f>IF(A7543&lt;&gt;"",IF(MID(C7543,1,1)="c",SigmaEpsConcrete(I7543,$AN$30:$AN$33,$AR$30:$AR$33,$AS$26,$AS$27,$AS$28,$AQ$20,$AU$19),""),"")</f>
        <v/>
      </c>
      <c r="N7543" s="95" t="str">
        <f>IF(A7543&lt;&gt;"",IF(MID(C7543,1,1)="r",SigmaEpsReinf(J7543,$AS$42:$AS$43,$AS$41,$AS$39,$AS$40,$AQ$38),""),"")</f>
        <v/>
      </c>
      <c r="Q7543" s="92" t="str">
        <f t="shared" si="1186"/>
        <v/>
      </c>
      <c r="R7543" s="92" t="str">
        <f t="shared" si="1187"/>
        <v/>
      </c>
      <c r="U7543" s="5"/>
      <c r="V7543" s="5"/>
      <c r="W7543" s="94" t="str">
        <f t="shared" si="1185"/>
        <v/>
      </c>
      <c r="X7543" s="94" t="str">
        <f t="shared" si="1188"/>
        <v/>
      </c>
      <c r="Y7543" s="5"/>
      <c r="BK7543" s="8"/>
      <c r="BL7543" s="5"/>
      <c r="BM7543" s="5"/>
      <c r="BN7543" s="5"/>
      <c r="BO7543" s="5"/>
      <c r="BP7543" s="1"/>
      <c r="BQ7543" s="1"/>
      <c r="BR7543" s="1"/>
      <c r="BS7543" s="1"/>
      <c r="BT7543" s="1"/>
      <c r="BU7543" s="4"/>
      <c r="BV7543" s="1"/>
      <c r="BW7543" s="3"/>
      <c r="BX7543" s="4"/>
      <c r="BY7543" s="5"/>
      <c r="BZ7543" s="5"/>
      <c r="CA7543" s="5"/>
      <c r="CB7543" s="5"/>
      <c r="CC7543" s="5"/>
      <c r="CD7543" s="43"/>
    </row>
    <row r="7544" spans="1:82" x14ac:dyDescent="0.25">
      <c r="A7544" s="8"/>
      <c r="B7544" s="5"/>
      <c r="C7544" s="5"/>
      <c r="D7544" s="5"/>
      <c r="E7544" s="5"/>
      <c r="F7544" s="94" t="str">
        <f t="shared" si="1179"/>
        <v/>
      </c>
      <c r="G7544" s="94" t="str">
        <f t="shared" si="1180"/>
        <v/>
      </c>
      <c r="H7544" s="127" t="str">
        <f>IF(A7544&lt;&gt;"",IF(MID(C7544,1,1)="c",$AS$26,IF(MID(C7544,1,1)="r",$AS$41,IF(MID(C7544,1,1)="p",#REF!,#REF!))),"")</f>
        <v/>
      </c>
      <c r="I7544" s="92" t="str">
        <f t="shared" si="1181"/>
        <v/>
      </c>
      <c r="J7544" s="92" t="str">
        <f t="shared" si="1182"/>
        <v/>
      </c>
      <c r="K7544" s="92" t="str">
        <f t="shared" si="1183"/>
        <v/>
      </c>
      <c r="L7544" s="92" t="str">
        <f t="shared" si="1184"/>
        <v/>
      </c>
      <c r="M7544" s="95" t="str">
        <f>IF(A7544&lt;&gt;"",IF(MID(C7544,1,1)="c",SigmaEpsConcrete(I7544,$AN$30:$AN$33,$AR$30:$AR$33,$AS$26,$AS$27,$AS$28,$AQ$20,$AU$19),""),"")</f>
        <v/>
      </c>
      <c r="N7544" s="95" t="str">
        <f>IF(A7544&lt;&gt;"",IF(MID(C7544,1,1)="r",SigmaEpsReinf(J7544,$AS$42:$AS$43,$AS$41,$AS$39,$AS$40,$AQ$38),""),"")</f>
        <v/>
      </c>
      <c r="Q7544" s="92" t="str">
        <f t="shared" si="1186"/>
        <v/>
      </c>
      <c r="R7544" s="92" t="str">
        <f t="shared" si="1187"/>
        <v/>
      </c>
      <c r="U7544" s="5"/>
      <c r="V7544" s="5"/>
      <c r="W7544" s="94" t="str">
        <f t="shared" si="1185"/>
        <v/>
      </c>
      <c r="X7544" s="94" t="str">
        <f t="shared" si="1188"/>
        <v/>
      </c>
      <c r="Y7544" s="5"/>
      <c r="BK7544" s="8"/>
      <c r="BL7544" s="5"/>
      <c r="BM7544" s="5"/>
      <c r="BN7544" s="5"/>
      <c r="BO7544" s="5"/>
      <c r="BP7544" s="1"/>
      <c r="BQ7544" s="1"/>
      <c r="BR7544" s="1"/>
      <c r="BS7544" s="1"/>
      <c r="BT7544" s="1"/>
      <c r="BU7544" s="4"/>
      <c r="BV7544" s="1"/>
      <c r="BW7544" s="3"/>
      <c r="BX7544" s="4"/>
      <c r="BY7544" s="5"/>
      <c r="BZ7544" s="5"/>
      <c r="CA7544" s="5"/>
      <c r="CB7544" s="5"/>
      <c r="CC7544" s="5"/>
      <c r="CD7544" s="43"/>
    </row>
    <row r="7545" spans="1:82" x14ac:dyDescent="0.25">
      <c r="A7545" s="8"/>
      <c r="B7545" s="5"/>
      <c r="C7545" s="5"/>
      <c r="D7545" s="5"/>
      <c r="E7545" s="5"/>
      <c r="F7545" s="94" t="str">
        <f t="shared" si="1179"/>
        <v/>
      </c>
      <c r="G7545" s="94" t="str">
        <f t="shared" si="1180"/>
        <v/>
      </c>
      <c r="H7545" s="127" t="str">
        <f>IF(A7545&lt;&gt;"",IF(MID(C7545,1,1)="c",$AS$26,IF(MID(C7545,1,1)="r",$AS$41,IF(MID(C7545,1,1)="p",#REF!,#REF!))),"")</f>
        <v/>
      </c>
      <c r="I7545" s="92" t="str">
        <f t="shared" si="1181"/>
        <v/>
      </c>
      <c r="J7545" s="92" t="str">
        <f t="shared" si="1182"/>
        <v/>
      </c>
      <c r="K7545" s="92" t="str">
        <f t="shared" si="1183"/>
        <v/>
      </c>
      <c r="L7545" s="92" t="str">
        <f t="shared" si="1184"/>
        <v/>
      </c>
      <c r="M7545" s="95" t="str">
        <f>IF(A7545&lt;&gt;"",IF(MID(C7545,1,1)="c",SigmaEpsConcrete(I7545,$AN$30:$AN$33,$AR$30:$AR$33,$AS$26,$AS$27,$AS$28,$AQ$20,$AU$19),""),"")</f>
        <v/>
      </c>
      <c r="N7545" s="95" t="str">
        <f>IF(A7545&lt;&gt;"",IF(MID(C7545,1,1)="r",SigmaEpsReinf(J7545,$AS$42:$AS$43,$AS$41,$AS$39,$AS$40,$AQ$38),""),"")</f>
        <v/>
      </c>
      <c r="Q7545" s="92" t="str">
        <f t="shared" si="1186"/>
        <v/>
      </c>
      <c r="R7545" s="92" t="str">
        <f t="shared" si="1187"/>
        <v/>
      </c>
      <c r="U7545" s="5"/>
      <c r="V7545" s="5"/>
      <c r="W7545" s="94" t="str">
        <f t="shared" si="1185"/>
        <v/>
      </c>
      <c r="X7545" s="94" t="str">
        <f t="shared" si="1188"/>
        <v/>
      </c>
      <c r="Y7545" s="5"/>
      <c r="BK7545" s="8"/>
      <c r="BL7545" s="5"/>
      <c r="BM7545" s="5"/>
      <c r="BN7545" s="5"/>
      <c r="BO7545" s="5"/>
      <c r="BP7545" s="1"/>
      <c r="BQ7545" s="1"/>
      <c r="BR7545" s="1"/>
      <c r="BS7545" s="1"/>
      <c r="BT7545" s="1"/>
      <c r="BU7545" s="4"/>
      <c r="BV7545" s="1"/>
      <c r="BW7545" s="3"/>
      <c r="BX7545" s="4"/>
      <c r="BY7545" s="5"/>
      <c r="BZ7545" s="5"/>
      <c r="CA7545" s="5"/>
      <c r="CB7545" s="5"/>
      <c r="CC7545" s="5"/>
      <c r="CD7545" s="43"/>
    </row>
    <row r="7546" spans="1:82" x14ac:dyDescent="0.25">
      <c r="A7546" s="8"/>
      <c r="B7546" s="5"/>
      <c r="C7546" s="5"/>
      <c r="D7546" s="5"/>
      <c r="E7546" s="5"/>
      <c r="F7546" s="94" t="str">
        <f t="shared" si="1179"/>
        <v/>
      </c>
      <c r="G7546" s="94" t="str">
        <f t="shared" si="1180"/>
        <v/>
      </c>
      <c r="H7546" s="127" t="str">
        <f>IF(A7546&lt;&gt;"",IF(MID(C7546,1,1)="c",$AS$26,IF(MID(C7546,1,1)="r",$AS$41,IF(MID(C7546,1,1)="p",#REF!,#REF!))),"")</f>
        <v/>
      </c>
      <c r="I7546" s="92" t="str">
        <f t="shared" si="1181"/>
        <v/>
      </c>
      <c r="J7546" s="92" t="str">
        <f t="shared" si="1182"/>
        <v/>
      </c>
      <c r="K7546" s="92" t="str">
        <f t="shared" si="1183"/>
        <v/>
      </c>
      <c r="L7546" s="92" t="str">
        <f t="shared" si="1184"/>
        <v/>
      </c>
      <c r="M7546" s="95" t="str">
        <f>IF(A7546&lt;&gt;"",IF(MID(C7546,1,1)="c",SigmaEpsConcrete(I7546,$AN$30:$AN$33,$AR$30:$AR$33,$AS$26,$AS$27,$AS$28,$AQ$20,$AU$19),""),"")</f>
        <v/>
      </c>
      <c r="N7546" s="95" t="str">
        <f>IF(A7546&lt;&gt;"",IF(MID(C7546,1,1)="r",SigmaEpsReinf(J7546,$AS$42:$AS$43,$AS$41,$AS$39,$AS$40,$AQ$38),""),"")</f>
        <v/>
      </c>
      <c r="Q7546" s="92" t="str">
        <f t="shared" si="1186"/>
        <v/>
      </c>
      <c r="R7546" s="92" t="str">
        <f t="shared" si="1187"/>
        <v/>
      </c>
      <c r="U7546" s="5"/>
      <c r="V7546" s="5"/>
      <c r="W7546" s="94" t="str">
        <f t="shared" si="1185"/>
        <v/>
      </c>
      <c r="X7546" s="94" t="str">
        <f t="shared" si="1188"/>
        <v/>
      </c>
      <c r="Y7546" s="5"/>
      <c r="BK7546" s="8"/>
      <c r="BL7546" s="5"/>
      <c r="BM7546" s="5"/>
      <c r="BN7546" s="5"/>
      <c r="BO7546" s="5"/>
      <c r="BP7546" s="1"/>
      <c r="BQ7546" s="1"/>
      <c r="BR7546" s="1"/>
      <c r="BS7546" s="1"/>
      <c r="BT7546" s="1"/>
      <c r="BU7546" s="4"/>
      <c r="BV7546" s="1"/>
      <c r="BW7546" s="3"/>
      <c r="BX7546" s="4"/>
      <c r="BY7546" s="5"/>
      <c r="BZ7546" s="5"/>
      <c r="CA7546" s="5"/>
      <c r="CB7546" s="5"/>
      <c r="CC7546" s="5"/>
      <c r="CD7546" s="43"/>
    </row>
    <row r="7547" spans="1:82" x14ac:dyDescent="0.25">
      <c r="A7547" s="8"/>
      <c r="B7547" s="5"/>
      <c r="C7547" s="5"/>
      <c r="D7547" s="5"/>
      <c r="E7547" s="5"/>
      <c r="F7547" s="94" t="str">
        <f t="shared" si="1179"/>
        <v/>
      </c>
      <c r="G7547" s="94" t="str">
        <f t="shared" si="1180"/>
        <v/>
      </c>
      <c r="H7547" s="127" t="str">
        <f>IF(A7547&lt;&gt;"",IF(MID(C7547,1,1)="c",$AS$26,IF(MID(C7547,1,1)="r",$AS$41,IF(MID(C7547,1,1)="p",#REF!,#REF!))),"")</f>
        <v/>
      </c>
      <c r="I7547" s="92" t="str">
        <f t="shared" si="1181"/>
        <v/>
      </c>
      <c r="J7547" s="92" t="str">
        <f t="shared" si="1182"/>
        <v/>
      </c>
      <c r="K7547" s="92" t="str">
        <f t="shared" si="1183"/>
        <v/>
      </c>
      <c r="L7547" s="92" t="str">
        <f t="shared" si="1184"/>
        <v/>
      </c>
      <c r="M7547" s="95" t="str">
        <f>IF(A7547&lt;&gt;"",IF(MID(C7547,1,1)="c",SigmaEpsConcrete(I7547,$AN$30:$AN$33,$AR$30:$AR$33,$AS$26,$AS$27,$AS$28,$AQ$20,$AU$19),""),"")</f>
        <v/>
      </c>
      <c r="N7547" s="95" t="str">
        <f>IF(A7547&lt;&gt;"",IF(MID(C7547,1,1)="r",SigmaEpsReinf(J7547,$AS$42:$AS$43,$AS$41,$AS$39,$AS$40,$AQ$38),""),"")</f>
        <v/>
      </c>
      <c r="Q7547" s="92" t="str">
        <f t="shared" si="1186"/>
        <v/>
      </c>
      <c r="R7547" s="92" t="str">
        <f t="shared" si="1187"/>
        <v/>
      </c>
      <c r="U7547" s="5"/>
      <c r="V7547" s="5"/>
      <c r="W7547" s="94" t="str">
        <f t="shared" si="1185"/>
        <v/>
      </c>
      <c r="X7547" s="94" t="str">
        <f t="shared" si="1188"/>
        <v/>
      </c>
      <c r="Y7547" s="5"/>
      <c r="BK7547" s="8"/>
      <c r="BL7547" s="5"/>
      <c r="BM7547" s="5"/>
      <c r="BN7547" s="5"/>
      <c r="BO7547" s="5"/>
      <c r="BP7547" s="1"/>
      <c r="BQ7547" s="1"/>
      <c r="BR7547" s="1"/>
      <c r="BS7547" s="1"/>
      <c r="BT7547" s="1"/>
      <c r="BU7547" s="4"/>
      <c r="BV7547" s="1"/>
      <c r="BW7547" s="3"/>
      <c r="BX7547" s="4"/>
      <c r="BY7547" s="5"/>
      <c r="BZ7547" s="5"/>
      <c r="CA7547" s="5"/>
      <c r="CB7547" s="5"/>
      <c r="CC7547" s="5"/>
      <c r="CD7547" s="43"/>
    </row>
    <row r="7548" spans="1:82" x14ac:dyDescent="0.25">
      <c r="A7548" s="8"/>
      <c r="B7548" s="5"/>
      <c r="C7548" s="5"/>
      <c r="D7548" s="5"/>
      <c r="E7548" s="5"/>
      <c r="F7548" s="94" t="str">
        <f t="shared" si="1179"/>
        <v/>
      </c>
      <c r="G7548" s="94" t="str">
        <f t="shared" si="1180"/>
        <v/>
      </c>
      <c r="H7548" s="127" t="str">
        <f>IF(A7548&lt;&gt;"",IF(MID(C7548,1,1)="c",$AS$26,IF(MID(C7548,1,1)="r",$AS$41,IF(MID(C7548,1,1)="p",#REF!,#REF!))),"")</f>
        <v/>
      </c>
      <c r="I7548" s="92" t="str">
        <f t="shared" si="1181"/>
        <v/>
      </c>
      <c r="J7548" s="92" t="str">
        <f t="shared" si="1182"/>
        <v/>
      </c>
      <c r="K7548" s="92" t="str">
        <f t="shared" si="1183"/>
        <v/>
      </c>
      <c r="L7548" s="92" t="str">
        <f t="shared" si="1184"/>
        <v/>
      </c>
      <c r="M7548" s="95" t="str">
        <f>IF(A7548&lt;&gt;"",IF(MID(C7548,1,1)="c",SigmaEpsConcrete(I7548,$AN$30:$AN$33,$AR$30:$AR$33,$AS$26,$AS$27,$AS$28,$AQ$20,$AU$19),""),"")</f>
        <v/>
      </c>
      <c r="N7548" s="95" t="str">
        <f>IF(A7548&lt;&gt;"",IF(MID(C7548,1,1)="r",SigmaEpsReinf(J7548,$AS$42:$AS$43,$AS$41,$AS$39,$AS$40,$AQ$38),""),"")</f>
        <v/>
      </c>
      <c r="Q7548" s="92" t="str">
        <f t="shared" si="1186"/>
        <v/>
      </c>
      <c r="R7548" s="92" t="str">
        <f t="shared" si="1187"/>
        <v/>
      </c>
      <c r="U7548" s="5"/>
      <c r="V7548" s="5"/>
      <c r="W7548" s="94" t="str">
        <f t="shared" si="1185"/>
        <v/>
      </c>
      <c r="X7548" s="94" t="str">
        <f t="shared" si="1188"/>
        <v/>
      </c>
      <c r="Y7548" s="5"/>
      <c r="BK7548" s="8"/>
      <c r="BL7548" s="5"/>
      <c r="BM7548" s="5"/>
      <c r="BN7548" s="5"/>
      <c r="BO7548" s="5"/>
      <c r="BP7548" s="1"/>
      <c r="BQ7548" s="1"/>
      <c r="BR7548" s="1"/>
      <c r="BS7548" s="1"/>
      <c r="BT7548" s="1"/>
      <c r="BU7548" s="4"/>
      <c r="BV7548" s="1"/>
      <c r="BW7548" s="3"/>
      <c r="BX7548" s="4"/>
      <c r="BY7548" s="5"/>
      <c r="BZ7548" s="5"/>
      <c r="CA7548" s="5"/>
      <c r="CB7548" s="5"/>
      <c r="CC7548" s="5"/>
      <c r="CD7548" s="43"/>
    </row>
    <row r="7549" spans="1:82" x14ac:dyDescent="0.25">
      <c r="A7549" s="8"/>
      <c r="B7549" s="5"/>
      <c r="C7549" s="5"/>
      <c r="D7549" s="5"/>
      <c r="E7549" s="5"/>
      <c r="F7549" s="94" t="str">
        <f t="shared" si="1179"/>
        <v/>
      </c>
      <c r="G7549" s="94" t="str">
        <f t="shared" si="1180"/>
        <v/>
      </c>
      <c r="H7549" s="127" t="str">
        <f>IF(A7549&lt;&gt;"",IF(MID(C7549,1,1)="c",$AS$26,IF(MID(C7549,1,1)="r",$AS$41,IF(MID(C7549,1,1)="p",#REF!,#REF!))),"")</f>
        <v/>
      </c>
      <c r="I7549" s="92" t="str">
        <f t="shared" si="1181"/>
        <v/>
      </c>
      <c r="J7549" s="92" t="str">
        <f t="shared" si="1182"/>
        <v/>
      </c>
      <c r="K7549" s="92" t="str">
        <f t="shared" si="1183"/>
        <v/>
      </c>
      <c r="L7549" s="92" t="str">
        <f t="shared" si="1184"/>
        <v/>
      </c>
      <c r="M7549" s="95" t="str">
        <f>IF(A7549&lt;&gt;"",IF(MID(C7549,1,1)="c",SigmaEpsConcrete(I7549,$AN$30:$AN$33,$AR$30:$AR$33,$AS$26,$AS$27,$AS$28,$AQ$20,$AU$19),""),"")</f>
        <v/>
      </c>
      <c r="N7549" s="95" t="str">
        <f>IF(A7549&lt;&gt;"",IF(MID(C7549,1,1)="r",SigmaEpsReinf(J7549,$AS$42:$AS$43,$AS$41,$AS$39,$AS$40,$AQ$38),""),"")</f>
        <v/>
      </c>
      <c r="Q7549" s="92" t="str">
        <f t="shared" si="1186"/>
        <v/>
      </c>
      <c r="R7549" s="92" t="str">
        <f t="shared" si="1187"/>
        <v/>
      </c>
      <c r="U7549" s="5"/>
      <c r="V7549" s="5"/>
      <c r="W7549" s="94" t="str">
        <f t="shared" si="1185"/>
        <v/>
      </c>
      <c r="X7549" s="94" t="str">
        <f t="shared" si="1188"/>
        <v/>
      </c>
      <c r="Y7549" s="5"/>
      <c r="BK7549" s="8"/>
      <c r="BL7549" s="5"/>
      <c r="BM7549" s="5"/>
      <c r="BN7549" s="5"/>
      <c r="BO7549" s="5"/>
      <c r="BP7549" s="1"/>
      <c r="BQ7549" s="1"/>
      <c r="BR7549" s="1"/>
      <c r="BS7549" s="1"/>
      <c r="BT7549" s="1"/>
      <c r="BU7549" s="4"/>
      <c r="BV7549" s="1"/>
      <c r="BW7549" s="3"/>
      <c r="BX7549" s="4"/>
      <c r="BY7549" s="5"/>
      <c r="BZ7549" s="5"/>
      <c r="CA7549" s="5"/>
      <c r="CB7549" s="5"/>
      <c r="CC7549" s="5"/>
      <c r="CD7549" s="43"/>
    </row>
    <row r="7550" spans="1:82" x14ac:dyDescent="0.25">
      <c r="A7550" s="8"/>
      <c r="B7550" s="5"/>
      <c r="C7550" s="5"/>
      <c r="D7550" s="5"/>
      <c r="E7550" s="5"/>
      <c r="F7550" s="94" t="str">
        <f t="shared" si="1179"/>
        <v/>
      </c>
      <c r="G7550" s="94" t="str">
        <f t="shared" si="1180"/>
        <v/>
      </c>
      <c r="H7550" s="127" t="str">
        <f>IF(A7550&lt;&gt;"",IF(MID(C7550,1,1)="c",$AS$26,IF(MID(C7550,1,1)="r",$AS$41,IF(MID(C7550,1,1)="p",#REF!,#REF!))),"")</f>
        <v/>
      </c>
      <c r="I7550" s="92" t="str">
        <f t="shared" si="1181"/>
        <v/>
      </c>
      <c r="J7550" s="92" t="str">
        <f t="shared" si="1182"/>
        <v/>
      </c>
      <c r="K7550" s="92" t="str">
        <f t="shared" si="1183"/>
        <v/>
      </c>
      <c r="L7550" s="92" t="str">
        <f t="shared" si="1184"/>
        <v/>
      </c>
      <c r="M7550" s="95" t="str">
        <f>IF(A7550&lt;&gt;"",IF(MID(C7550,1,1)="c",SigmaEpsConcrete(I7550,$AN$30:$AN$33,$AR$30:$AR$33,$AS$26,$AS$27,$AS$28,$AQ$20,$AU$19),""),"")</f>
        <v/>
      </c>
      <c r="N7550" s="95" t="str">
        <f>IF(A7550&lt;&gt;"",IF(MID(C7550,1,1)="r",SigmaEpsReinf(J7550,$AS$42:$AS$43,$AS$41,$AS$39,$AS$40,$AQ$38),""),"")</f>
        <v/>
      </c>
      <c r="Q7550" s="92" t="str">
        <f t="shared" si="1186"/>
        <v/>
      </c>
      <c r="R7550" s="92" t="str">
        <f t="shared" si="1187"/>
        <v/>
      </c>
      <c r="U7550" s="5"/>
      <c r="V7550" s="5"/>
      <c r="W7550" s="94" t="str">
        <f t="shared" si="1185"/>
        <v/>
      </c>
      <c r="X7550" s="94" t="str">
        <f t="shared" si="1188"/>
        <v/>
      </c>
      <c r="Y7550" s="5"/>
      <c r="BK7550" s="8"/>
      <c r="BL7550" s="5"/>
      <c r="BM7550" s="5"/>
      <c r="BN7550" s="5"/>
      <c r="BO7550" s="5"/>
      <c r="BP7550" s="1"/>
      <c r="BQ7550" s="1"/>
      <c r="BR7550" s="1"/>
      <c r="BS7550" s="1"/>
      <c r="BT7550" s="1"/>
      <c r="BU7550" s="4"/>
      <c r="BV7550" s="1"/>
      <c r="BW7550" s="3"/>
      <c r="BX7550" s="4"/>
      <c r="BY7550" s="5"/>
      <c r="BZ7550" s="5"/>
      <c r="CA7550" s="5"/>
      <c r="CB7550" s="5"/>
      <c r="CC7550" s="5"/>
      <c r="CD7550" s="43"/>
    </row>
    <row r="7551" spans="1:82" x14ac:dyDescent="0.25">
      <c r="A7551" s="8"/>
      <c r="B7551" s="5"/>
      <c r="C7551" s="5"/>
      <c r="D7551" s="5"/>
      <c r="E7551" s="5"/>
      <c r="F7551" s="94" t="str">
        <f t="shared" si="1179"/>
        <v/>
      </c>
      <c r="G7551" s="94" t="str">
        <f t="shared" si="1180"/>
        <v/>
      </c>
      <c r="H7551" s="127" t="str">
        <f>IF(A7551&lt;&gt;"",IF(MID(C7551,1,1)="c",$AS$26,IF(MID(C7551,1,1)="r",$AS$41,IF(MID(C7551,1,1)="p",#REF!,#REF!))),"")</f>
        <v/>
      </c>
      <c r="I7551" s="92" t="str">
        <f t="shared" si="1181"/>
        <v/>
      </c>
      <c r="J7551" s="92" t="str">
        <f t="shared" si="1182"/>
        <v/>
      </c>
      <c r="K7551" s="92" t="str">
        <f t="shared" si="1183"/>
        <v/>
      </c>
      <c r="L7551" s="92" t="str">
        <f t="shared" si="1184"/>
        <v/>
      </c>
      <c r="M7551" s="95" t="str">
        <f>IF(A7551&lt;&gt;"",IF(MID(C7551,1,1)="c",SigmaEpsConcrete(I7551,$AN$30:$AN$33,$AR$30:$AR$33,$AS$26,$AS$27,$AS$28,$AQ$20,$AU$19),""),"")</f>
        <v/>
      </c>
      <c r="N7551" s="95" t="str">
        <f>IF(A7551&lt;&gt;"",IF(MID(C7551,1,1)="r",SigmaEpsReinf(J7551,$AS$42:$AS$43,$AS$41,$AS$39,$AS$40,$AQ$38),""),"")</f>
        <v/>
      </c>
      <c r="Q7551" s="92" t="str">
        <f t="shared" si="1186"/>
        <v/>
      </c>
      <c r="R7551" s="92" t="str">
        <f t="shared" si="1187"/>
        <v/>
      </c>
      <c r="U7551" s="5"/>
      <c r="V7551" s="5"/>
      <c r="W7551" s="94" t="str">
        <f t="shared" si="1185"/>
        <v/>
      </c>
      <c r="X7551" s="94" t="str">
        <f t="shared" si="1188"/>
        <v/>
      </c>
      <c r="Y7551" s="5"/>
      <c r="BK7551" s="8"/>
      <c r="BL7551" s="5"/>
      <c r="BM7551" s="5"/>
      <c r="BN7551" s="5"/>
      <c r="BO7551" s="5"/>
      <c r="BP7551" s="1"/>
      <c r="BQ7551" s="1"/>
      <c r="BR7551" s="1"/>
      <c r="BS7551" s="1"/>
      <c r="BT7551" s="1"/>
      <c r="BU7551" s="4"/>
      <c r="BV7551" s="1"/>
      <c r="BW7551" s="3"/>
      <c r="BX7551" s="4"/>
      <c r="BY7551" s="5"/>
      <c r="BZ7551" s="5"/>
      <c r="CA7551" s="5"/>
      <c r="CB7551" s="5"/>
      <c r="CC7551" s="5"/>
      <c r="CD7551" s="43"/>
    </row>
    <row r="7552" spans="1:82" x14ac:dyDescent="0.25">
      <c r="A7552" s="8"/>
      <c r="B7552" s="5"/>
      <c r="C7552" s="5"/>
      <c r="D7552" s="5"/>
      <c r="E7552" s="5"/>
      <c r="F7552" s="94" t="str">
        <f t="shared" si="1179"/>
        <v/>
      </c>
      <c r="G7552" s="94" t="str">
        <f t="shared" si="1180"/>
        <v/>
      </c>
      <c r="H7552" s="127" t="str">
        <f>IF(A7552&lt;&gt;"",IF(MID(C7552,1,1)="c",$AS$26,IF(MID(C7552,1,1)="r",$AS$41,IF(MID(C7552,1,1)="p",#REF!,#REF!))),"")</f>
        <v/>
      </c>
      <c r="I7552" s="92" t="str">
        <f t="shared" si="1181"/>
        <v/>
      </c>
      <c r="J7552" s="92" t="str">
        <f t="shared" si="1182"/>
        <v/>
      </c>
      <c r="K7552" s="92" t="str">
        <f t="shared" si="1183"/>
        <v/>
      </c>
      <c r="L7552" s="92" t="str">
        <f t="shared" si="1184"/>
        <v/>
      </c>
      <c r="M7552" s="95" t="str">
        <f>IF(A7552&lt;&gt;"",IF(MID(C7552,1,1)="c",SigmaEpsConcrete(I7552,$AN$30:$AN$33,$AR$30:$AR$33,$AS$26,$AS$27,$AS$28,$AQ$20,$AU$19),""),"")</f>
        <v/>
      </c>
      <c r="N7552" s="95" t="str">
        <f>IF(A7552&lt;&gt;"",IF(MID(C7552,1,1)="r",SigmaEpsReinf(J7552,$AS$42:$AS$43,$AS$41,$AS$39,$AS$40,$AQ$38),""),"")</f>
        <v/>
      </c>
      <c r="Q7552" s="92" t="str">
        <f t="shared" si="1186"/>
        <v/>
      </c>
      <c r="R7552" s="92" t="str">
        <f t="shared" si="1187"/>
        <v/>
      </c>
      <c r="U7552" s="5"/>
      <c r="V7552" s="5"/>
      <c r="W7552" s="94" t="str">
        <f t="shared" si="1185"/>
        <v/>
      </c>
      <c r="X7552" s="94" t="str">
        <f t="shared" si="1188"/>
        <v/>
      </c>
      <c r="Y7552" s="5"/>
      <c r="BK7552" s="8"/>
      <c r="BL7552" s="5"/>
      <c r="BM7552" s="5"/>
      <c r="BN7552" s="5"/>
      <c r="BO7552" s="5"/>
      <c r="BP7552" s="1"/>
      <c r="BQ7552" s="1"/>
      <c r="BR7552" s="1"/>
      <c r="BS7552" s="1"/>
      <c r="BT7552" s="1"/>
      <c r="BU7552" s="4"/>
      <c r="BV7552" s="1"/>
      <c r="BW7552" s="3"/>
      <c r="BX7552" s="4"/>
      <c r="BY7552" s="5"/>
      <c r="BZ7552" s="5"/>
      <c r="CA7552" s="5"/>
      <c r="CB7552" s="5"/>
      <c r="CC7552" s="5"/>
      <c r="CD7552" s="43"/>
    </row>
    <row r="7553" spans="1:82" x14ac:dyDescent="0.25">
      <c r="A7553" s="8"/>
      <c r="B7553" s="5"/>
      <c r="C7553" s="5"/>
      <c r="D7553" s="5"/>
      <c r="E7553" s="5"/>
      <c r="F7553" s="94" t="str">
        <f t="shared" si="1179"/>
        <v/>
      </c>
      <c r="G7553" s="94" t="str">
        <f t="shared" si="1180"/>
        <v/>
      </c>
      <c r="H7553" s="127" t="str">
        <f>IF(A7553&lt;&gt;"",IF(MID(C7553,1,1)="c",$AS$26,IF(MID(C7553,1,1)="r",$AS$41,IF(MID(C7553,1,1)="p",#REF!,#REF!))),"")</f>
        <v/>
      </c>
      <c r="I7553" s="92" t="str">
        <f t="shared" si="1181"/>
        <v/>
      </c>
      <c r="J7553" s="92" t="str">
        <f t="shared" si="1182"/>
        <v/>
      </c>
      <c r="K7553" s="92" t="str">
        <f t="shared" si="1183"/>
        <v/>
      </c>
      <c r="L7553" s="92" t="str">
        <f t="shared" si="1184"/>
        <v/>
      </c>
      <c r="M7553" s="95" t="str">
        <f>IF(A7553&lt;&gt;"",IF(MID(C7553,1,1)="c",SigmaEpsConcrete(I7553,$AN$30:$AN$33,$AR$30:$AR$33,$AS$26,$AS$27,$AS$28,$AQ$20,$AU$19),""),"")</f>
        <v/>
      </c>
      <c r="N7553" s="95" t="str">
        <f>IF(A7553&lt;&gt;"",IF(MID(C7553,1,1)="r",SigmaEpsReinf(J7553,$AS$42:$AS$43,$AS$41,$AS$39,$AS$40,$AQ$38),""),"")</f>
        <v/>
      </c>
      <c r="Q7553" s="92" t="str">
        <f t="shared" si="1186"/>
        <v/>
      </c>
      <c r="R7553" s="92" t="str">
        <f t="shared" si="1187"/>
        <v/>
      </c>
      <c r="U7553" s="5"/>
      <c r="V7553" s="5"/>
      <c r="W7553" s="94" t="str">
        <f t="shared" si="1185"/>
        <v/>
      </c>
      <c r="X7553" s="94" t="str">
        <f t="shared" si="1188"/>
        <v/>
      </c>
      <c r="Y7553" s="5"/>
      <c r="BK7553" s="8"/>
      <c r="BL7553" s="5"/>
      <c r="BM7553" s="5"/>
      <c r="BN7553" s="5"/>
      <c r="BO7553" s="5"/>
      <c r="BP7553" s="1"/>
      <c r="BQ7553" s="1"/>
      <c r="BR7553" s="1"/>
      <c r="BS7553" s="1"/>
      <c r="BT7553" s="1"/>
      <c r="BU7553" s="4"/>
      <c r="BV7553" s="1"/>
      <c r="BW7553" s="3"/>
      <c r="BX7553" s="4"/>
      <c r="BY7553" s="5"/>
      <c r="BZ7553" s="5"/>
      <c r="CA7553" s="5"/>
      <c r="CB7553" s="5"/>
      <c r="CC7553" s="5"/>
      <c r="CD7553" s="43"/>
    </row>
    <row r="7554" spans="1:82" x14ac:dyDescent="0.25">
      <c r="A7554" s="8"/>
      <c r="B7554" s="5"/>
      <c r="C7554" s="5"/>
      <c r="D7554" s="5"/>
      <c r="E7554" s="5"/>
      <c r="F7554" s="94" t="str">
        <f t="shared" si="1179"/>
        <v/>
      </c>
      <c r="G7554" s="94" t="str">
        <f t="shared" si="1180"/>
        <v/>
      </c>
      <c r="H7554" s="127" t="str">
        <f>IF(A7554&lt;&gt;"",IF(MID(C7554,1,1)="c",$AS$26,IF(MID(C7554,1,1)="r",$AS$41,IF(MID(C7554,1,1)="p",#REF!,#REF!))),"")</f>
        <v/>
      </c>
      <c r="I7554" s="92" t="str">
        <f t="shared" si="1181"/>
        <v/>
      </c>
      <c r="J7554" s="92" t="str">
        <f t="shared" si="1182"/>
        <v/>
      </c>
      <c r="K7554" s="92" t="str">
        <f t="shared" si="1183"/>
        <v/>
      </c>
      <c r="L7554" s="92" t="str">
        <f t="shared" si="1184"/>
        <v/>
      </c>
      <c r="M7554" s="95" t="str">
        <f>IF(A7554&lt;&gt;"",IF(MID(C7554,1,1)="c",SigmaEpsConcrete(I7554,$AN$30:$AN$33,$AR$30:$AR$33,$AS$26,$AS$27,$AS$28,$AQ$20,$AU$19),""),"")</f>
        <v/>
      </c>
      <c r="N7554" s="95" t="str">
        <f>IF(A7554&lt;&gt;"",IF(MID(C7554,1,1)="r",SigmaEpsReinf(J7554,$AS$42:$AS$43,$AS$41,$AS$39,$AS$40,$AQ$38),""),"")</f>
        <v/>
      </c>
      <c r="Q7554" s="92" t="str">
        <f t="shared" si="1186"/>
        <v/>
      </c>
      <c r="R7554" s="92" t="str">
        <f t="shared" si="1187"/>
        <v/>
      </c>
      <c r="U7554" s="5"/>
      <c r="V7554" s="5"/>
      <c r="W7554" s="94" t="str">
        <f t="shared" si="1185"/>
        <v/>
      </c>
      <c r="X7554" s="94" t="str">
        <f t="shared" si="1188"/>
        <v/>
      </c>
      <c r="Y7554" s="5"/>
      <c r="BK7554" s="8"/>
      <c r="BL7554" s="5"/>
      <c r="BM7554" s="5"/>
      <c r="BN7554" s="5"/>
      <c r="BO7554" s="5"/>
      <c r="BP7554" s="1"/>
      <c r="BQ7554" s="1"/>
      <c r="BR7554" s="1"/>
      <c r="BS7554" s="1"/>
      <c r="BT7554" s="1"/>
      <c r="BU7554" s="4"/>
      <c r="BV7554" s="1"/>
      <c r="BW7554" s="3"/>
      <c r="BX7554" s="4"/>
      <c r="BY7554" s="5"/>
      <c r="BZ7554" s="5"/>
      <c r="CA7554" s="5"/>
      <c r="CB7554" s="5"/>
      <c r="CC7554" s="5"/>
      <c r="CD7554" s="43"/>
    </row>
    <row r="7555" spans="1:82" x14ac:dyDescent="0.25">
      <c r="A7555" s="8"/>
      <c r="B7555" s="5"/>
      <c r="C7555" s="5"/>
      <c r="D7555" s="5"/>
      <c r="E7555" s="5"/>
      <c r="F7555" s="94" t="str">
        <f t="shared" si="1179"/>
        <v/>
      </c>
      <c r="G7555" s="94" t="str">
        <f t="shared" si="1180"/>
        <v/>
      </c>
      <c r="H7555" s="127" t="str">
        <f>IF(A7555&lt;&gt;"",IF(MID(C7555,1,1)="c",$AS$26,IF(MID(C7555,1,1)="r",$AS$41,IF(MID(C7555,1,1)="p",#REF!,#REF!))),"")</f>
        <v/>
      </c>
      <c r="I7555" s="92" t="str">
        <f t="shared" si="1181"/>
        <v/>
      </c>
      <c r="J7555" s="92" t="str">
        <f t="shared" si="1182"/>
        <v/>
      </c>
      <c r="K7555" s="92" t="str">
        <f t="shared" si="1183"/>
        <v/>
      </c>
      <c r="L7555" s="92" t="str">
        <f t="shared" si="1184"/>
        <v/>
      </c>
      <c r="M7555" s="95" t="str">
        <f>IF(A7555&lt;&gt;"",IF(MID(C7555,1,1)="c",SigmaEpsConcrete(I7555,$AN$30:$AN$33,$AR$30:$AR$33,$AS$26,$AS$27,$AS$28,$AQ$20,$AU$19),""),"")</f>
        <v/>
      </c>
      <c r="N7555" s="95" t="str">
        <f>IF(A7555&lt;&gt;"",IF(MID(C7555,1,1)="r",SigmaEpsReinf(J7555,$AS$42:$AS$43,$AS$41,$AS$39,$AS$40,$AQ$38),""),"")</f>
        <v/>
      </c>
      <c r="Q7555" s="92" t="str">
        <f t="shared" si="1186"/>
        <v/>
      </c>
      <c r="R7555" s="92" t="str">
        <f t="shared" si="1187"/>
        <v/>
      </c>
      <c r="U7555" s="5"/>
      <c r="V7555" s="5"/>
      <c r="W7555" s="94" t="str">
        <f t="shared" si="1185"/>
        <v/>
      </c>
      <c r="X7555" s="94" t="str">
        <f t="shared" si="1188"/>
        <v/>
      </c>
      <c r="Y7555" s="5"/>
      <c r="BK7555" s="8"/>
      <c r="BL7555" s="5"/>
      <c r="BM7555" s="5"/>
      <c r="BN7555" s="5"/>
      <c r="BO7555" s="5"/>
      <c r="BP7555" s="1"/>
      <c r="BQ7555" s="1"/>
      <c r="BR7555" s="1"/>
      <c r="BS7555" s="1"/>
      <c r="BT7555" s="1"/>
      <c r="BU7555" s="4"/>
      <c r="BV7555" s="1"/>
      <c r="BW7555" s="3"/>
      <c r="BX7555" s="4"/>
      <c r="BY7555" s="5"/>
      <c r="BZ7555" s="5"/>
      <c r="CA7555" s="5"/>
      <c r="CB7555" s="5"/>
      <c r="CC7555" s="5"/>
      <c r="CD7555" s="43"/>
    </row>
    <row r="7556" spans="1:82" x14ac:dyDescent="0.25">
      <c r="A7556" s="8"/>
      <c r="B7556" s="5"/>
      <c r="C7556" s="5"/>
      <c r="D7556" s="5"/>
      <c r="E7556" s="5"/>
      <c r="F7556" s="94" t="str">
        <f t="shared" si="1179"/>
        <v/>
      </c>
      <c r="G7556" s="94" t="str">
        <f t="shared" si="1180"/>
        <v/>
      </c>
      <c r="H7556" s="127" t="str">
        <f>IF(A7556&lt;&gt;"",IF(MID(C7556,1,1)="c",$AS$26,IF(MID(C7556,1,1)="r",$AS$41,IF(MID(C7556,1,1)="p",#REF!,#REF!))),"")</f>
        <v/>
      </c>
      <c r="I7556" s="92" t="str">
        <f t="shared" si="1181"/>
        <v/>
      </c>
      <c r="J7556" s="92" t="str">
        <f t="shared" si="1182"/>
        <v/>
      </c>
      <c r="K7556" s="92" t="str">
        <f t="shared" si="1183"/>
        <v/>
      </c>
      <c r="L7556" s="92" t="str">
        <f t="shared" si="1184"/>
        <v/>
      </c>
      <c r="M7556" s="95" t="str">
        <f>IF(A7556&lt;&gt;"",IF(MID(C7556,1,1)="c",SigmaEpsConcrete(I7556,$AN$30:$AN$33,$AR$30:$AR$33,$AS$26,$AS$27,$AS$28,$AQ$20,$AU$19),""),"")</f>
        <v/>
      </c>
      <c r="N7556" s="95" t="str">
        <f>IF(A7556&lt;&gt;"",IF(MID(C7556,1,1)="r",SigmaEpsReinf(J7556,$AS$42:$AS$43,$AS$41,$AS$39,$AS$40,$AQ$38),""),"")</f>
        <v/>
      </c>
      <c r="Q7556" s="92" t="str">
        <f t="shared" si="1186"/>
        <v/>
      </c>
      <c r="R7556" s="92" t="str">
        <f t="shared" si="1187"/>
        <v/>
      </c>
      <c r="U7556" s="5"/>
      <c r="V7556" s="5"/>
      <c r="W7556" s="94" t="str">
        <f t="shared" si="1185"/>
        <v/>
      </c>
      <c r="X7556" s="94" t="str">
        <f t="shared" si="1188"/>
        <v/>
      </c>
      <c r="Y7556" s="5"/>
      <c r="BK7556" s="8"/>
      <c r="BL7556" s="5"/>
      <c r="BM7556" s="5"/>
      <c r="BN7556" s="5"/>
      <c r="BO7556" s="5"/>
      <c r="BP7556" s="1"/>
      <c r="BQ7556" s="1"/>
      <c r="BR7556" s="1"/>
      <c r="BS7556" s="1"/>
      <c r="BT7556" s="1"/>
      <c r="BU7556" s="4"/>
      <c r="BV7556" s="1"/>
      <c r="BW7556" s="3"/>
      <c r="BX7556" s="4"/>
      <c r="BY7556" s="5"/>
      <c r="BZ7556" s="5"/>
      <c r="CA7556" s="5"/>
      <c r="CB7556" s="5"/>
      <c r="CC7556" s="5"/>
      <c r="CD7556" s="43"/>
    </row>
    <row r="7557" spans="1:82" x14ac:dyDescent="0.25">
      <c r="A7557" s="8"/>
      <c r="B7557" s="5"/>
      <c r="C7557" s="5"/>
      <c r="D7557" s="5"/>
      <c r="E7557" s="5"/>
      <c r="F7557" s="94" t="str">
        <f t="shared" si="1179"/>
        <v/>
      </c>
      <c r="G7557" s="94" t="str">
        <f t="shared" si="1180"/>
        <v/>
      </c>
      <c r="H7557" s="127" t="str">
        <f>IF(A7557&lt;&gt;"",IF(MID(C7557,1,1)="c",$AS$26,IF(MID(C7557,1,1)="r",$AS$41,IF(MID(C7557,1,1)="p",#REF!,#REF!))),"")</f>
        <v/>
      </c>
      <c r="I7557" s="92" t="str">
        <f t="shared" si="1181"/>
        <v/>
      </c>
      <c r="J7557" s="92" t="str">
        <f t="shared" si="1182"/>
        <v/>
      </c>
      <c r="K7557" s="92" t="str">
        <f t="shared" si="1183"/>
        <v/>
      </c>
      <c r="L7557" s="92" t="str">
        <f t="shared" si="1184"/>
        <v/>
      </c>
      <c r="M7557" s="95" t="str">
        <f>IF(A7557&lt;&gt;"",IF(MID(C7557,1,1)="c",SigmaEpsConcrete(I7557,$AN$30:$AN$33,$AR$30:$AR$33,$AS$26,$AS$27,$AS$28,$AQ$20,$AU$19),""),"")</f>
        <v/>
      </c>
      <c r="N7557" s="95" t="str">
        <f>IF(A7557&lt;&gt;"",IF(MID(C7557,1,1)="r",SigmaEpsReinf(J7557,$AS$42:$AS$43,$AS$41,$AS$39,$AS$40,$AQ$38),""),"")</f>
        <v/>
      </c>
      <c r="Q7557" s="92" t="str">
        <f t="shared" si="1186"/>
        <v/>
      </c>
      <c r="R7557" s="92" t="str">
        <f t="shared" si="1187"/>
        <v/>
      </c>
      <c r="U7557" s="5"/>
      <c r="V7557" s="5"/>
      <c r="W7557" s="94" t="str">
        <f t="shared" si="1185"/>
        <v/>
      </c>
      <c r="X7557" s="94" t="str">
        <f t="shared" si="1188"/>
        <v/>
      </c>
      <c r="Y7557" s="5"/>
      <c r="BK7557" s="8"/>
      <c r="BL7557" s="5"/>
      <c r="BM7557" s="5"/>
      <c r="BN7557" s="5"/>
      <c r="BO7557" s="5"/>
      <c r="BP7557" s="1"/>
      <c r="BQ7557" s="1"/>
      <c r="BR7557" s="1"/>
      <c r="BS7557" s="1"/>
      <c r="BT7557" s="1"/>
      <c r="BU7557" s="4"/>
      <c r="BV7557" s="1"/>
      <c r="BW7557" s="3"/>
      <c r="BX7557" s="4"/>
      <c r="BY7557" s="5"/>
      <c r="BZ7557" s="5"/>
      <c r="CA7557" s="5"/>
      <c r="CB7557" s="5"/>
      <c r="CC7557" s="5"/>
      <c r="CD7557" s="43"/>
    </row>
    <row r="7558" spans="1:82" x14ac:dyDescent="0.25">
      <c r="A7558" s="8"/>
      <c r="B7558" s="5"/>
      <c r="C7558" s="5"/>
      <c r="D7558" s="5"/>
      <c r="E7558" s="5"/>
      <c r="F7558" s="94" t="str">
        <f t="shared" si="1179"/>
        <v/>
      </c>
      <c r="G7558" s="94" t="str">
        <f t="shared" si="1180"/>
        <v/>
      </c>
      <c r="H7558" s="127" t="str">
        <f>IF(A7558&lt;&gt;"",IF(MID(C7558,1,1)="c",$AS$26,IF(MID(C7558,1,1)="r",$AS$41,IF(MID(C7558,1,1)="p",#REF!,#REF!))),"")</f>
        <v/>
      </c>
      <c r="I7558" s="92" t="str">
        <f t="shared" si="1181"/>
        <v/>
      </c>
      <c r="J7558" s="92" t="str">
        <f t="shared" si="1182"/>
        <v/>
      </c>
      <c r="K7558" s="92" t="str">
        <f t="shared" si="1183"/>
        <v/>
      </c>
      <c r="L7558" s="92" t="str">
        <f t="shared" si="1184"/>
        <v/>
      </c>
      <c r="M7558" s="95" t="str">
        <f>IF(A7558&lt;&gt;"",IF(MID(C7558,1,1)="c",SigmaEpsConcrete(I7558,$AN$30:$AN$33,$AR$30:$AR$33,$AS$26,$AS$27,$AS$28,$AQ$20,$AU$19),""),"")</f>
        <v/>
      </c>
      <c r="N7558" s="95" t="str">
        <f>IF(A7558&lt;&gt;"",IF(MID(C7558,1,1)="r",SigmaEpsReinf(J7558,$AS$42:$AS$43,$AS$41,$AS$39,$AS$40,$AQ$38),""),"")</f>
        <v/>
      </c>
      <c r="Q7558" s="92" t="str">
        <f t="shared" si="1186"/>
        <v/>
      </c>
      <c r="R7558" s="92" t="str">
        <f t="shared" si="1187"/>
        <v/>
      </c>
      <c r="U7558" s="5"/>
      <c r="V7558" s="5"/>
      <c r="W7558" s="94" t="str">
        <f t="shared" si="1185"/>
        <v/>
      </c>
      <c r="X7558" s="94" t="str">
        <f t="shared" si="1188"/>
        <v/>
      </c>
      <c r="Y7558" s="5"/>
      <c r="BK7558" s="8"/>
      <c r="BL7558" s="5"/>
      <c r="BM7558" s="5"/>
      <c r="BN7558" s="5"/>
      <c r="BO7558" s="5"/>
      <c r="BP7558" s="1"/>
      <c r="BQ7558" s="1"/>
      <c r="BR7558" s="1"/>
      <c r="BS7558" s="1"/>
      <c r="BT7558" s="1"/>
      <c r="BU7558" s="4"/>
      <c r="BV7558" s="1"/>
      <c r="BW7558" s="3"/>
      <c r="BX7558" s="4"/>
      <c r="BY7558" s="5"/>
      <c r="BZ7558" s="5"/>
      <c r="CA7558" s="5"/>
      <c r="CB7558" s="5"/>
      <c r="CC7558" s="5"/>
      <c r="CD7558" s="43"/>
    </row>
    <row r="7559" spans="1:82" x14ac:dyDescent="0.25">
      <c r="A7559" s="8"/>
      <c r="B7559" s="5"/>
      <c r="C7559" s="5"/>
      <c r="D7559" s="5"/>
      <c r="E7559" s="5"/>
      <c r="F7559" s="94" t="str">
        <f t="shared" si="1179"/>
        <v/>
      </c>
      <c r="G7559" s="94" t="str">
        <f t="shared" si="1180"/>
        <v/>
      </c>
      <c r="H7559" s="127" t="str">
        <f>IF(A7559&lt;&gt;"",IF(MID(C7559,1,1)="c",$AS$26,IF(MID(C7559,1,1)="r",$AS$41,IF(MID(C7559,1,1)="p",#REF!,#REF!))),"")</f>
        <v/>
      </c>
      <c r="I7559" s="92" t="str">
        <f t="shared" si="1181"/>
        <v/>
      </c>
      <c r="J7559" s="92" t="str">
        <f t="shared" si="1182"/>
        <v/>
      </c>
      <c r="K7559" s="92" t="str">
        <f t="shared" si="1183"/>
        <v/>
      </c>
      <c r="L7559" s="92" t="str">
        <f t="shared" si="1184"/>
        <v/>
      </c>
      <c r="M7559" s="95" t="str">
        <f>IF(A7559&lt;&gt;"",IF(MID(C7559,1,1)="c",SigmaEpsConcrete(I7559,$AN$30:$AN$33,$AR$30:$AR$33,$AS$26,$AS$27,$AS$28,$AQ$20,$AU$19),""),"")</f>
        <v/>
      </c>
      <c r="N7559" s="95" t="str">
        <f>IF(A7559&lt;&gt;"",IF(MID(C7559,1,1)="r",SigmaEpsReinf(J7559,$AS$42:$AS$43,$AS$41,$AS$39,$AS$40,$AQ$38),""),"")</f>
        <v/>
      </c>
      <c r="Q7559" s="92" t="str">
        <f t="shared" si="1186"/>
        <v/>
      </c>
      <c r="R7559" s="92" t="str">
        <f t="shared" si="1187"/>
        <v/>
      </c>
      <c r="U7559" s="5"/>
      <c r="V7559" s="5"/>
      <c r="W7559" s="94" t="str">
        <f t="shared" si="1185"/>
        <v/>
      </c>
      <c r="X7559" s="94" t="str">
        <f t="shared" si="1188"/>
        <v/>
      </c>
      <c r="Y7559" s="5"/>
      <c r="BK7559" s="8"/>
      <c r="BL7559" s="5"/>
      <c r="BM7559" s="5"/>
      <c r="BN7559" s="5"/>
      <c r="BO7559" s="5"/>
      <c r="BP7559" s="1"/>
      <c r="BQ7559" s="1"/>
      <c r="BR7559" s="1"/>
      <c r="BS7559" s="1"/>
      <c r="BT7559" s="1"/>
      <c r="BU7559" s="4"/>
      <c r="BV7559" s="1"/>
      <c r="BW7559" s="3"/>
      <c r="BX7559" s="4"/>
      <c r="BY7559" s="5"/>
      <c r="BZ7559" s="5"/>
      <c r="CA7559" s="5"/>
      <c r="CB7559" s="5"/>
      <c r="CC7559" s="5"/>
      <c r="CD7559" s="43"/>
    </row>
    <row r="7560" spans="1:82" x14ac:dyDescent="0.25">
      <c r="A7560" s="8"/>
      <c r="B7560" s="5"/>
      <c r="C7560" s="5"/>
      <c r="D7560" s="5"/>
      <c r="E7560" s="5"/>
      <c r="F7560" s="94" t="str">
        <f t="shared" si="1179"/>
        <v/>
      </c>
      <c r="G7560" s="94" t="str">
        <f t="shared" si="1180"/>
        <v/>
      </c>
      <c r="H7560" s="127" t="str">
        <f>IF(A7560&lt;&gt;"",IF(MID(C7560,1,1)="c",$AS$26,IF(MID(C7560,1,1)="r",$AS$41,IF(MID(C7560,1,1)="p",#REF!,#REF!))),"")</f>
        <v/>
      </c>
      <c r="I7560" s="92" t="str">
        <f t="shared" si="1181"/>
        <v/>
      </c>
      <c r="J7560" s="92" t="str">
        <f t="shared" si="1182"/>
        <v/>
      </c>
      <c r="K7560" s="92" t="str">
        <f t="shared" si="1183"/>
        <v/>
      </c>
      <c r="L7560" s="92" t="str">
        <f t="shared" si="1184"/>
        <v/>
      </c>
      <c r="M7560" s="95" t="str">
        <f>IF(A7560&lt;&gt;"",IF(MID(C7560,1,1)="c",SigmaEpsConcrete(I7560,$AN$30:$AN$33,$AR$30:$AR$33,$AS$26,$AS$27,$AS$28,$AQ$20,$AU$19),""),"")</f>
        <v/>
      </c>
      <c r="N7560" s="95" t="str">
        <f>IF(A7560&lt;&gt;"",IF(MID(C7560,1,1)="r",SigmaEpsReinf(J7560,$AS$42:$AS$43,$AS$41,$AS$39,$AS$40,$AQ$38),""),"")</f>
        <v/>
      </c>
      <c r="Q7560" s="92" t="str">
        <f t="shared" si="1186"/>
        <v/>
      </c>
      <c r="R7560" s="92" t="str">
        <f t="shared" si="1187"/>
        <v/>
      </c>
      <c r="U7560" s="5"/>
      <c r="V7560" s="5"/>
      <c r="W7560" s="94" t="str">
        <f t="shared" si="1185"/>
        <v/>
      </c>
      <c r="X7560" s="94" t="str">
        <f t="shared" si="1188"/>
        <v/>
      </c>
      <c r="Y7560" s="5"/>
      <c r="BK7560" s="8"/>
      <c r="BL7560" s="5"/>
      <c r="BM7560" s="5"/>
      <c r="BN7560" s="5"/>
      <c r="BO7560" s="5"/>
      <c r="BP7560" s="1"/>
      <c r="BQ7560" s="1"/>
      <c r="BR7560" s="1"/>
      <c r="BS7560" s="1"/>
      <c r="BT7560" s="1"/>
      <c r="BU7560" s="4"/>
      <c r="BV7560" s="1"/>
      <c r="BW7560" s="3"/>
      <c r="BX7560" s="4"/>
      <c r="BY7560" s="5"/>
      <c r="BZ7560" s="5"/>
      <c r="CA7560" s="5"/>
      <c r="CB7560" s="5"/>
      <c r="CC7560" s="5"/>
      <c r="CD7560" s="43"/>
    </row>
    <row r="7561" spans="1:82" x14ac:dyDescent="0.25">
      <c r="A7561" s="8"/>
      <c r="B7561" s="5"/>
      <c r="C7561" s="5"/>
      <c r="D7561" s="5"/>
      <c r="E7561" s="5"/>
      <c r="F7561" s="94" t="str">
        <f t="shared" si="1179"/>
        <v/>
      </c>
      <c r="G7561" s="94" t="str">
        <f t="shared" si="1180"/>
        <v/>
      </c>
      <c r="H7561" s="127" t="str">
        <f>IF(A7561&lt;&gt;"",IF(MID(C7561,1,1)="c",$AS$26,IF(MID(C7561,1,1)="r",$AS$41,IF(MID(C7561,1,1)="p",#REF!,#REF!))),"")</f>
        <v/>
      </c>
      <c r="I7561" s="92" t="str">
        <f t="shared" si="1181"/>
        <v/>
      </c>
      <c r="J7561" s="92" t="str">
        <f t="shared" si="1182"/>
        <v/>
      </c>
      <c r="K7561" s="92" t="str">
        <f t="shared" si="1183"/>
        <v/>
      </c>
      <c r="L7561" s="92" t="str">
        <f t="shared" si="1184"/>
        <v/>
      </c>
      <c r="M7561" s="95" t="str">
        <f>IF(A7561&lt;&gt;"",IF(MID(C7561,1,1)="c",SigmaEpsConcrete(I7561,$AN$30:$AN$33,$AR$30:$AR$33,$AS$26,$AS$27,$AS$28,$AQ$20,$AU$19),""),"")</f>
        <v/>
      </c>
      <c r="N7561" s="95" t="str">
        <f>IF(A7561&lt;&gt;"",IF(MID(C7561,1,1)="r",SigmaEpsReinf(J7561,$AS$42:$AS$43,$AS$41,$AS$39,$AS$40,$AQ$38),""),"")</f>
        <v/>
      </c>
      <c r="Q7561" s="92" t="str">
        <f t="shared" si="1186"/>
        <v/>
      </c>
      <c r="R7561" s="92" t="str">
        <f t="shared" si="1187"/>
        <v/>
      </c>
      <c r="U7561" s="5"/>
      <c r="V7561" s="5"/>
      <c r="W7561" s="94" t="str">
        <f t="shared" si="1185"/>
        <v/>
      </c>
      <c r="X7561" s="94" t="str">
        <f t="shared" si="1188"/>
        <v/>
      </c>
      <c r="Y7561" s="5"/>
      <c r="BK7561" s="8"/>
      <c r="BL7561" s="5"/>
      <c r="BM7561" s="5"/>
      <c r="BN7561" s="5"/>
      <c r="BO7561" s="5"/>
      <c r="BP7561" s="1"/>
      <c r="BQ7561" s="1"/>
      <c r="BR7561" s="1"/>
      <c r="BS7561" s="1"/>
      <c r="BT7561" s="1"/>
      <c r="BU7561" s="4"/>
      <c r="BV7561" s="1"/>
      <c r="BW7561" s="3"/>
      <c r="BX7561" s="4"/>
      <c r="BY7561" s="5"/>
      <c r="BZ7561" s="5"/>
      <c r="CA7561" s="5"/>
      <c r="CB7561" s="5"/>
      <c r="CC7561" s="5"/>
      <c r="CD7561" s="43"/>
    </row>
    <row r="7562" spans="1:82" x14ac:dyDescent="0.25">
      <c r="A7562" s="8"/>
      <c r="B7562" s="5"/>
      <c r="C7562" s="5"/>
      <c r="D7562" s="5"/>
      <c r="E7562" s="5"/>
      <c r="F7562" s="94" t="str">
        <f t="shared" ref="F7562:F7625" si="1189">IF(A7562&lt;&gt;"",(D7562-$AU$86)/10,"")</f>
        <v/>
      </c>
      <c r="G7562" s="94" t="str">
        <f t="shared" ref="G7562:G7625" si="1190">IF(A7562&lt;&gt;"",(E7562-$AU$87)/10,"")</f>
        <v/>
      </c>
      <c r="H7562" s="127" t="str">
        <f>IF(A7562&lt;&gt;"",IF(MID(C7562,1,1)="c",$AS$26,IF(MID(C7562,1,1)="r",$AS$41,IF(MID(C7562,1,1)="p",#REF!,#REF!))),"")</f>
        <v/>
      </c>
      <c r="I7562" s="92" t="str">
        <f t="shared" ref="I7562:I7625" si="1191">IF($A7562&lt;&gt;"",IF(MID($C7562,1,1)="c",$Y$3+$Y$4*$F7562+$Y$5*$G7562+$BR$43,""),"")</f>
        <v/>
      </c>
      <c r="J7562" s="92" t="str">
        <f t="shared" ref="J7562:J7625" si="1192">IF($A7562&lt;&gt;"",IF(MID($C7562,1,1)="r",$Y$3+$Y$4*$F7562+$Y$5*$G7562+$BR$43,""),"")</f>
        <v/>
      </c>
      <c r="K7562" s="92" t="str">
        <f t="shared" ref="K7562:K7625" si="1193">IF($A7562&lt;&gt;"",IF(MID($C7562,1,1)="u",$Y$3+$Y$4*$F7562+$Y$5*$G7562+$BR$43,""),"")</f>
        <v/>
      </c>
      <c r="L7562" s="92" t="str">
        <f t="shared" ref="L7562:L7625" si="1194">IF($A7562&lt;&gt;"",IF(MID($C7562,1,1)="p",$Y$3+$Y$4*$F7562+$Y$5*$G7562+$BR$43,""),"")</f>
        <v/>
      </c>
      <c r="M7562" s="95" t="str">
        <f>IF(A7562&lt;&gt;"",IF(MID(C7562,1,1)="c",SigmaEpsConcrete(I7562,$AN$30:$AN$33,$AR$30:$AR$33,$AS$26,$AS$27,$AS$28,$AQ$20,$AU$19),""),"")</f>
        <v/>
      </c>
      <c r="N7562" s="95" t="str">
        <f>IF(A7562&lt;&gt;"",IF(MID(C7562,1,1)="r",SigmaEpsReinf(J7562,$AS$42:$AS$43,$AS$41,$AS$39,$AS$40,$AQ$38),""),"")</f>
        <v/>
      </c>
      <c r="Q7562" s="92" t="str">
        <f t="shared" si="1186"/>
        <v/>
      </c>
      <c r="R7562" s="92" t="str">
        <f t="shared" si="1187"/>
        <v/>
      </c>
      <c r="U7562" s="5"/>
      <c r="V7562" s="5"/>
      <c r="W7562" s="94" t="str">
        <f t="shared" ref="W7562:W7625" si="1195">IF(A7562&lt;&gt;"",F7562-$AU$105,"")</f>
        <v/>
      </c>
      <c r="X7562" s="94" t="str">
        <f t="shared" si="1188"/>
        <v/>
      </c>
      <c r="Y7562" s="5"/>
      <c r="BK7562" s="8"/>
      <c r="BL7562" s="5"/>
      <c r="BM7562" s="5"/>
      <c r="BN7562" s="5"/>
      <c r="BO7562" s="5"/>
      <c r="BP7562" s="1"/>
      <c r="BQ7562" s="1"/>
      <c r="BR7562" s="1"/>
      <c r="BS7562" s="1"/>
      <c r="BT7562" s="1"/>
      <c r="BU7562" s="4"/>
      <c r="BV7562" s="1"/>
      <c r="BW7562" s="3"/>
      <c r="BX7562" s="4"/>
      <c r="BY7562" s="5"/>
      <c r="BZ7562" s="5"/>
      <c r="CA7562" s="5"/>
      <c r="CB7562" s="5"/>
      <c r="CC7562" s="5"/>
      <c r="CD7562" s="43"/>
    </row>
    <row r="7563" spans="1:82" x14ac:dyDescent="0.25">
      <c r="A7563" s="8"/>
      <c r="B7563" s="5"/>
      <c r="C7563" s="5"/>
      <c r="D7563" s="5"/>
      <c r="E7563" s="5"/>
      <c r="F7563" s="94" t="str">
        <f t="shared" si="1189"/>
        <v/>
      </c>
      <c r="G7563" s="94" t="str">
        <f t="shared" si="1190"/>
        <v/>
      </c>
      <c r="H7563" s="127" t="str">
        <f>IF(A7563&lt;&gt;"",IF(MID(C7563,1,1)="c",$AS$26,IF(MID(C7563,1,1)="r",$AS$41,IF(MID(C7563,1,1)="p",#REF!,#REF!))),"")</f>
        <v/>
      </c>
      <c r="I7563" s="92" t="str">
        <f t="shared" si="1191"/>
        <v/>
      </c>
      <c r="J7563" s="92" t="str">
        <f t="shared" si="1192"/>
        <v/>
      </c>
      <c r="K7563" s="92" t="str">
        <f t="shared" si="1193"/>
        <v/>
      </c>
      <c r="L7563" s="92" t="str">
        <f t="shared" si="1194"/>
        <v/>
      </c>
      <c r="M7563" s="95" t="str">
        <f>IF(A7563&lt;&gt;"",IF(MID(C7563,1,1)="c",SigmaEpsConcrete(I7563,$AN$30:$AN$33,$AR$30:$AR$33,$AS$26,$AS$27,$AS$28,$AQ$20,$AU$19),""),"")</f>
        <v/>
      </c>
      <c r="N7563" s="95" t="str">
        <f>IF(A7563&lt;&gt;"",IF(MID(C7563,1,1)="r",SigmaEpsReinf(J7563,$AS$42:$AS$43,$AS$41,$AS$39,$AS$40,$AQ$38),""),"")</f>
        <v/>
      </c>
      <c r="Q7563" s="92" t="str">
        <f t="shared" ref="Q7563:Q7626" si="1196">IF(A7563&lt;&gt;"",IF(MID(C7563,1,1)="c",IF(ISERROR(M7563/I7563),"",M7563/I7563),""),"")</f>
        <v/>
      </c>
      <c r="R7563" s="92" t="str">
        <f t="shared" ref="R7563:R7626" si="1197">IF(A7563&lt;&gt;"",IF(MID(C7563,1,1)="r",IF(ISERROR(N7563/J7563),"",N7563/J7563),""),"")</f>
        <v/>
      </c>
      <c r="U7563" s="5"/>
      <c r="V7563" s="5"/>
      <c r="W7563" s="94" t="str">
        <f t="shared" si="1195"/>
        <v/>
      </c>
      <c r="X7563" s="94" t="str">
        <f t="shared" ref="X7563:X7626" si="1198">IF(B7563&lt;&gt;"",G7563-$AU$106,"")</f>
        <v/>
      </c>
      <c r="Y7563" s="5"/>
      <c r="BK7563" s="8"/>
      <c r="BL7563" s="5"/>
      <c r="BM7563" s="5"/>
      <c r="BN7563" s="5"/>
      <c r="BO7563" s="5"/>
      <c r="BP7563" s="1"/>
      <c r="BQ7563" s="1"/>
      <c r="BR7563" s="1"/>
      <c r="BS7563" s="1"/>
      <c r="BT7563" s="1"/>
      <c r="BU7563" s="4"/>
      <c r="BV7563" s="1"/>
      <c r="BW7563" s="3"/>
      <c r="BX7563" s="4"/>
      <c r="BY7563" s="5"/>
      <c r="BZ7563" s="5"/>
      <c r="CA7563" s="5"/>
      <c r="CB7563" s="5"/>
      <c r="CC7563" s="5"/>
      <c r="CD7563" s="43"/>
    </row>
    <row r="7564" spans="1:82" x14ac:dyDescent="0.25">
      <c r="A7564" s="8"/>
      <c r="B7564" s="5"/>
      <c r="C7564" s="5"/>
      <c r="D7564" s="5"/>
      <c r="E7564" s="5"/>
      <c r="F7564" s="94" t="str">
        <f t="shared" si="1189"/>
        <v/>
      </c>
      <c r="G7564" s="94" t="str">
        <f t="shared" si="1190"/>
        <v/>
      </c>
      <c r="H7564" s="127" t="str">
        <f>IF(A7564&lt;&gt;"",IF(MID(C7564,1,1)="c",$AS$26,IF(MID(C7564,1,1)="r",$AS$41,IF(MID(C7564,1,1)="p",#REF!,#REF!))),"")</f>
        <v/>
      </c>
      <c r="I7564" s="92" t="str">
        <f t="shared" si="1191"/>
        <v/>
      </c>
      <c r="J7564" s="92" t="str">
        <f t="shared" si="1192"/>
        <v/>
      </c>
      <c r="K7564" s="92" t="str">
        <f t="shared" si="1193"/>
        <v/>
      </c>
      <c r="L7564" s="92" t="str">
        <f t="shared" si="1194"/>
        <v/>
      </c>
      <c r="M7564" s="95" t="str">
        <f>IF(A7564&lt;&gt;"",IF(MID(C7564,1,1)="c",SigmaEpsConcrete(I7564,$AN$30:$AN$33,$AR$30:$AR$33,$AS$26,$AS$27,$AS$28,$AQ$20,$AU$19),""),"")</f>
        <v/>
      </c>
      <c r="N7564" s="95" t="str">
        <f>IF(A7564&lt;&gt;"",IF(MID(C7564,1,1)="r",SigmaEpsReinf(J7564,$AS$42:$AS$43,$AS$41,$AS$39,$AS$40,$AQ$38),""),"")</f>
        <v/>
      </c>
      <c r="Q7564" s="92" t="str">
        <f t="shared" si="1196"/>
        <v/>
      </c>
      <c r="R7564" s="92" t="str">
        <f t="shared" si="1197"/>
        <v/>
      </c>
      <c r="U7564" s="5"/>
      <c r="V7564" s="5"/>
      <c r="W7564" s="94" t="str">
        <f t="shared" si="1195"/>
        <v/>
      </c>
      <c r="X7564" s="94" t="str">
        <f t="shared" si="1198"/>
        <v/>
      </c>
      <c r="Y7564" s="5"/>
      <c r="BK7564" s="8"/>
      <c r="BL7564" s="5"/>
      <c r="BM7564" s="5"/>
      <c r="BN7564" s="5"/>
      <c r="BO7564" s="5"/>
      <c r="BP7564" s="1"/>
      <c r="BQ7564" s="1"/>
      <c r="BR7564" s="1"/>
      <c r="BS7564" s="1"/>
      <c r="BT7564" s="1"/>
      <c r="BU7564" s="4"/>
      <c r="BV7564" s="1"/>
      <c r="BW7564" s="3"/>
      <c r="BX7564" s="4"/>
      <c r="BY7564" s="5"/>
      <c r="BZ7564" s="5"/>
      <c r="CA7564" s="5"/>
      <c r="CB7564" s="5"/>
      <c r="CC7564" s="5"/>
      <c r="CD7564" s="43"/>
    </row>
    <row r="7565" spans="1:82" x14ac:dyDescent="0.25">
      <c r="A7565" s="8"/>
      <c r="B7565" s="5"/>
      <c r="C7565" s="5"/>
      <c r="D7565" s="5"/>
      <c r="E7565" s="5"/>
      <c r="F7565" s="94" t="str">
        <f t="shared" si="1189"/>
        <v/>
      </c>
      <c r="G7565" s="94" t="str">
        <f t="shared" si="1190"/>
        <v/>
      </c>
      <c r="H7565" s="127" t="str">
        <f>IF(A7565&lt;&gt;"",IF(MID(C7565,1,1)="c",$AS$26,IF(MID(C7565,1,1)="r",$AS$41,IF(MID(C7565,1,1)="p",#REF!,#REF!))),"")</f>
        <v/>
      </c>
      <c r="I7565" s="92" t="str">
        <f t="shared" si="1191"/>
        <v/>
      </c>
      <c r="J7565" s="92" t="str">
        <f t="shared" si="1192"/>
        <v/>
      </c>
      <c r="K7565" s="92" t="str">
        <f t="shared" si="1193"/>
        <v/>
      </c>
      <c r="L7565" s="92" t="str">
        <f t="shared" si="1194"/>
        <v/>
      </c>
      <c r="M7565" s="95" t="str">
        <f>IF(A7565&lt;&gt;"",IF(MID(C7565,1,1)="c",SigmaEpsConcrete(I7565,$AN$30:$AN$33,$AR$30:$AR$33,$AS$26,$AS$27,$AS$28,$AQ$20,$AU$19),""),"")</f>
        <v/>
      </c>
      <c r="N7565" s="95" t="str">
        <f>IF(A7565&lt;&gt;"",IF(MID(C7565,1,1)="r",SigmaEpsReinf(J7565,$AS$42:$AS$43,$AS$41,$AS$39,$AS$40,$AQ$38),""),"")</f>
        <v/>
      </c>
      <c r="Q7565" s="92" t="str">
        <f t="shared" si="1196"/>
        <v/>
      </c>
      <c r="R7565" s="92" t="str">
        <f t="shared" si="1197"/>
        <v/>
      </c>
      <c r="U7565" s="5"/>
      <c r="V7565" s="5"/>
      <c r="W7565" s="94" t="str">
        <f t="shared" si="1195"/>
        <v/>
      </c>
      <c r="X7565" s="94" t="str">
        <f t="shared" si="1198"/>
        <v/>
      </c>
      <c r="Y7565" s="5"/>
      <c r="BK7565" s="8"/>
      <c r="BL7565" s="5"/>
      <c r="BM7565" s="5"/>
      <c r="BN7565" s="5"/>
      <c r="BO7565" s="5"/>
      <c r="BP7565" s="1"/>
      <c r="BQ7565" s="1"/>
      <c r="BR7565" s="1"/>
      <c r="BS7565" s="1"/>
      <c r="BT7565" s="1"/>
      <c r="BU7565" s="4"/>
      <c r="BV7565" s="1"/>
      <c r="BW7565" s="3"/>
      <c r="BX7565" s="4"/>
      <c r="BY7565" s="5"/>
      <c r="BZ7565" s="5"/>
      <c r="CA7565" s="5"/>
      <c r="CB7565" s="5"/>
      <c r="CC7565" s="5"/>
      <c r="CD7565" s="43"/>
    </row>
    <row r="7566" spans="1:82" x14ac:dyDescent="0.25">
      <c r="A7566" s="8"/>
      <c r="B7566" s="5"/>
      <c r="C7566" s="5"/>
      <c r="D7566" s="5"/>
      <c r="E7566" s="5"/>
      <c r="F7566" s="94" t="str">
        <f t="shared" si="1189"/>
        <v/>
      </c>
      <c r="G7566" s="94" t="str">
        <f t="shared" si="1190"/>
        <v/>
      </c>
      <c r="H7566" s="127" t="str">
        <f>IF(A7566&lt;&gt;"",IF(MID(C7566,1,1)="c",$AS$26,IF(MID(C7566,1,1)="r",$AS$41,IF(MID(C7566,1,1)="p",#REF!,#REF!))),"")</f>
        <v/>
      </c>
      <c r="I7566" s="92" t="str">
        <f t="shared" si="1191"/>
        <v/>
      </c>
      <c r="J7566" s="92" t="str">
        <f t="shared" si="1192"/>
        <v/>
      </c>
      <c r="K7566" s="92" t="str">
        <f t="shared" si="1193"/>
        <v/>
      </c>
      <c r="L7566" s="92" t="str">
        <f t="shared" si="1194"/>
        <v/>
      </c>
      <c r="M7566" s="95" t="str">
        <f>IF(A7566&lt;&gt;"",IF(MID(C7566,1,1)="c",SigmaEpsConcrete(I7566,$AN$30:$AN$33,$AR$30:$AR$33,$AS$26,$AS$27,$AS$28,$AQ$20,$AU$19),""),"")</f>
        <v/>
      </c>
      <c r="N7566" s="95" t="str">
        <f>IF(A7566&lt;&gt;"",IF(MID(C7566,1,1)="r",SigmaEpsReinf(J7566,$AS$42:$AS$43,$AS$41,$AS$39,$AS$40,$AQ$38),""),"")</f>
        <v/>
      </c>
      <c r="Q7566" s="92" t="str">
        <f t="shared" si="1196"/>
        <v/>
      </c>
      <c r="R7566" s="92" t="str">
        <f t="shared" si="1197"/>
        <v/>
      </c>
      <c r="U7566" s="5"/>
      <c r="V7566" s="5"/>
      <c r="W7566" s="94" t="str">
        <f t="shared" si="1195"/>
        <v/>
      </c>
      <c r="X7566" s="94" t="str">
        <f t="shared" si="1198"/>
        <v/>
      </c>
      <c r="Y7566" s="5"/>
      <c r="BK7566" s="8"/>
      <c r="BL7566" s="5"/>
      <c r="BM7566" s="5"/>
      <c r="BN7566" s="5"/>
      <c r="BO7566" s="5"/>
      <c r="BP7566" s="1"/>
      <c r="BQ7566" s="1"/>
      <c r="BR7566" s="1"/>
      <c r="BS7566" s="1"/>
      <c r="BT7566" s="1"/>
      <c r="BU7566" s="4"/>
      <c r="BV7566" s="1"/>
      <c r="BW7566" s="3"/>
      <c r="BX7566" s="4"/>
      <c r="BY7566" s="5"/>
      <c r="BZ7566" s="5"/>
      <c r="CA7566" s="5"/>
      <c r="CB7566" s="5"/>
      <c r="CC7566" s="5"/>
      <c r="CD7566" s="43"/>
    </row>
    <row r="7567" spans="1:82" x14ac:dyDescent="0.25">
      <c r="A7567" s="8"/>
      <c r="B7567" s="5"/>
      <c r="C7567" s="5"/>
      <c r="D7567" s="5"/>
      <c r="E7567" s="5"/>
      <c r="F7567" s="94" t="str">
        <f t="shared" si="1189"/>
        <v/>
      </c>
      <c r="G7567" s="94" t="str">
        <f t="shared" si="1190"/>
        <v/>
      </c>
      <c r="H7567" s="127" t="str">
        <f>IF(A7567&lt;&gt;"",IF(MID(C7567,1,1)="c",$AS$26,IF(MID(C7567,1,1)="r",$AS$41,IF(MID(C7567,1,1)="p",#REF!,#REF!))),"")</f>
        <v/>
      </c>
      <c r="I7567" s="92" t="str">
        <f t="shared" si="1191"/>
        <v/>
      </c>
      <c r="J7567" s="92" t="str">
        <f t="shared" si="1192"/>
        <v/>
      </c>
      <c r="K7567" s="92" t="str">
        <f t="shared" si="1193"/>
        <v/>
      </c>
      <c r="L7567" s="92" t="str">
        <f t="shared" si="1194"/>
        <v/>
      </c>
      <c r="M7567" s="95" t="str">
        <f>IF(A7567&lt;&gt;"",IF(MID(C7567,1,1)="c",SigmaEpsConcrete(I7567,$AN$30:$AN$33,$AR$30:$AR$33,$AS$26,$AS$27,$AS$28,$AQ$20,$AU$19),""),"")</f>
        <v/>
      </c>
      <c r="N7567" s="95" t="str">
        <f>IF(A7567&lt;&gt;"",IF(MID(C7567,1,1)="r",SigmaEpsReinf(J7567,$AS$42:$AS$43,$AS$41,$AS$39,$AS$40,$AQ$38),""),"")</f>
        <v/>
      </c>
      <c r="Q7567" s="92" t="str">
        <f t="shared" si="1196"/>
        <v/>
      </c>
      <c r="R7567" s="92" t="str">
        <f t="shared" si="1197"/>
        <v/>
      </c>
      <c r="U7567" s="5"/>
      <c r="V7567" s="5"/>
      <c r="W7567" s="94" t="str">
        <f t="shared" si="1195"/>
        <v/>
      </c>
      <c r="X7567" s="94" t="str">
        <f t="shared" si="1198"/>
        <v/>
      </c>
      <c r="Y7567" s="5"/>
      <c r="BK7567" s="8"/>
      <c r="BL7567" s="5"/>
      <c r="BM7567" s="5"/>
      <c r="BN7567" s="5"/>
      <c r="BO7567" s="5"/>
      <c r="BP7567" s="1"/>
      <c r="BQ7567" s="1"/>
      <c r="BR7567" s="1"/>
      <c r="BS7567" s="1"/>
      <c r="BT7567" s="1"/>
      <c r="BU7567" s="4"/>
      <c r="BV7567" s="1"/>
      <c r="BW7567" s="3"/>
      <c r="BX7567" s="4"/>
      <c r="BY7567" s="5"/>
      <c r="BZ7567" s="5"/>
      <c r="CA7567" s="5"/>
      <c r="CB7567" s="5"/>
      <c r="CC7567" s="5"/>
      <c r="CD7567" s="43"/>
    </row>
    <row r="7568" spans="1:82" x14ac:dyDescent="0.25">
      <c r="A7568" s="8"/>
      <c r="B7568" s="5"/>
      <c r="C7568" s="5"/>
      <c r="D7568" s="5"/>
      <c r="E7568" s="5"/>
      <c r="F7568" s="94" t="str">
        <f t="shared" si="1189"/>
        <v/>
      </c>
      <c r="G7568" s="94" t="str">
        <f t="shared" si="1190"/>
        <v/>
      </c>
      <c r="H7568" s="127" t="str">
        <f>IF(A7568&lt;&gt;"",IF(MID(C7568,1,1)="c",$AS$26,IF(MID(C7568,1,1)="r",$AS$41,IF(MID(C7568,1,1)="p",#REF!,#REF!))),"")</f>
        <v/>
      </c>
      <c r="I7568" s="92" t="str">
        <f t="shared" si="1191"/>
        <v/>
      </c>
      <c r="J7568" s="92" t="str">
        <f t="shared" si="1192"/>
        <v/>
      </c>
      <c r="K7568" s="92" t="str">
        <f t="shared" si="1193"/>
        <v/>
      </c>
      <c r="L7568" s="92" t="str">
        <f t="shared" si="1194"/>
        <v/>
      </c>
      <c r="M7568" s="95" t="str">
        <f>IF(A7568&lt;&gt;"",IF(MID(C7568,1,1)="c",SigmaEpsConcrete(I7568,$AN$30:$AN$33,$AR$30:$AR$33,$AS$26,$AS$27,$AS$28,$AQ$20,$AU$19),""),"")</f>
        <v/>
      </c>
      <c r="N7568" s="95" t="str">
        <f>IF(A7568&lt;&gt;"",IF(MID(C7568,1,1)="r",SigmaEpsReinf(J7568,$AS$42:$AS$43,$AS$41,$AS$39,$AS$40,$AQ$38),""),"")</f>
        <v/>
      </c>
      <c r="Q7568" s="92" t="str">
        <f t="shared" si="1196"/>
        <v/>
      </c>
      <c r="R7568" s="92" t="str">
        <f t="shared" si="1197"/>
        <v/>
      </c>
      <c r="U7568" s="5"/>
      <c r="V7568" s="5"/>
      <c r="W7568" s="94" t="str">
        <f t="shared" si="1195"/>
        <v/>
      </c>
      <c r="X7568" s="94" t="str">
        <f t="shared" si="1198"/>
        <v/>
      </c>
      <c r="Y7568" s="5"/>
      <c r="BK7568" s="8"/>
      <c r="BL7568" s="5"/>
      <c r="BM7568" s="5"/>
      <c r="BN7568" s="5"/>
      <c r="BO7568" s="5"/>
      <c r="BP7568" s="1"/>
      <c r="BQ7568" s="1"/>
      <c r="BR7568" s="1"/>
      <c r="BS7568" s="1"/>
      <c r="BT7568" s="1"/>
      <c r="BU7568" s="4"/>
      <c r="BV7568" s="1"/>
      <c r="BW7568" s="3"/>
      <c r="BX7568" s="4"/>
      <c r="BY7568" s="5"/>
      <c r="BZ7568" s="5"/>
      <c r="CA7568" s="5"/>
      <c r="CB7568" s="5"/>
      <c r="CC7568" s="5"/>
      <c r="CD7568" s="43"/>
    </row>
    <row r="7569" spans="1:82" x14ac:dyDescent="0.25">
      <c r="A7569" s="8"/>
      <c r="B7569" s="5"/>
      <c r="C7569" s="5"/>
      <c r="D7569" s="5"/>
      <c r="E7569" s="5"/>
      <c r="F7569" s="94" t="str">
        <f t="shared" si="1189"/>
        <v/>
      </c>
      <c r="G7569" s="94" t="str">
        <f t="shared" si="1190"/>
        <v/>
      </c>
      <c r="H7569" s="127" t="str">
        <f>IF(A7569&lt;&gt;"",IF(MID(C7569,1,1)="c",$AS$26,IF(MID(C7569,1,1)="r",$AS$41,IF(MID(C7569,1,1)="p",#REF!,#REF!))),"")</f>
        <v/>
      </c>
      <c r="I7569" s="92" t="str">
        <f t="shared" si="1191"/>
        <v/>
      </c>
      <c r="J7569" s="92" t="str">
        <f t="shared" si="1192"/>
        <v/>
      </c>
      <c r="K7569" s="92" t="str">
        <f t="shared" si="1193"/>
        <v/>
      </c>
      <c r="L7569" s="92" t="str">
        <f t="shared" si="1194"/>
        <v/>
      </c>
      <c r="M7569" s="95" t="str">
        <f>IF(A7569&lt;&gt;"",IF(MID(C7569,1,1)="c",SigmaEpsConcrete(I7569,$AN$30:$AN$33,$AR$30:$AR$33,$AS$26,$AS$27,$AS$28,$AQ$20,$AU$19),""),"")</f>
        <v/>
      </c>
      <c r="N7569" s="95" t="str">
        <f>IF(A7569&lt;&gt;"",IF(MID(C7569,1,1)="r",SigmaEpsReinf(J7569,$AS$42:$AS$43,$AS$41,$AS$39,$AS$40,$AQ$38),""),"")</f>
        <v/>
      </c>
      <c r="Q7569" s="92" t="str">
        <f t="shared" si="1196"/>
        <v/>
      </c>
      <c r="R7569" s="92" t="str">
        <f t="shared" si="1197"/>
        <v/>
      </c>
      <c r="U7569" s="5"/>
      <c r="V7569" s="5"/>
      <c r="W7569" s="94" t="str">
        <f t="shared" si="1195"/>
        <v/>
      </c>
      <c r="X7569" s="94" t="str">
        <f t="shared" si="1198"/>
        <v/>
      </c>
      <c r="Y7569" s="5"/>
      <c r="BK7569" s="8"/>
      <c r="BL7569" s="5"/>
      <c r="BM7569" s="5"/>
      <c r="BN7569" s="5"/>
      <c r="BO7569" s="5"/>
      <c r="BP7569" s="1"/>
      <c r="BQ7569" s="1"/>
      <c r="BR7569" s="1"/>
      <c r="BS7569" s="1"/>
      <c r="BT7569" s="1"/>
      <c r="BU7569" s="4"/>
      <c r="BV7569" s="1"/>
      <c r="BW7569" s="3"/>
      <c r="BX7569" s="4"/>
      <c r="BY7569" s="5"/>
      <c r="BZ7569" s="5"/>
      <c r="CA7569" s="5"/>
      <c r="CB7569" s="5"/>
      <c r="CC7569" s="5"/>
      <c r="CD7569" s="43"/>
    </row>
    <row r="7570" spans="1:82" x14ac:dyDescent="0.25">
      <c r="A7570" s="8"/>
      <c r="B7570" s="5"/>
      <c r="C7570" s="5"/>
      <c r="D7570" s="5"/>
      <c r="E7570" s="5"/>
      <c r="F7570" s="94" t="str">
        <f t="shared" si="1189"/>
        <v/>
      </c>
      <c r="G7570" s="94" t="str">
        <f t="shared" si="1190"/>
        <v/>
      </c>
      <c r="H7570" s="127" t="str">
        <f>IF(A7570&lt;&gt;"",IF(MID(C7570,1,1)="c",$AS$26,IF(MID(C7570,1,1)="r",$AS$41,IF(MID(C7570,1,1)="p",#REF!,#REF!))),"")</f>
        <v/>
      </c>
      <c r="I7570" s="92" t="str">
        <f t="shared" si="1191"/>
        <v/>
      </c>
      <c r="J7570" s="92" t="str">
        <f t="shared" si="1192"/>
        <v/>
      </c>
      <c r="K7570" s="92" t="str">
        <f t="shared" si="1193"/>
        <v/>
      </c>
      <c r="L7570" s="92" t="str">
        <f t="shared" si="1194"/>
        <v/>
      </c>
      <c r="M7570" s="95" t="str">
        <f>IF(A7570&lt;&gt;"",IF(MID(C7570,1,1)="c",SigmaEpsConcrete(I7570,$AN$30:$AN$33,$AR$30:$AR$33,$AS$26,$AS$27,$AS$28,$AQ$20,$AU$19),""),"")</f>
        <v/>
      </c>
      <c r="N7570" s="95" t="str">
        <f>IF(A7570&lt;&gt;"",IF(MID(C7570,1,1)="r",SigmaEpsReinf(J7570,$AS$42:$AS$43,$AS$41,$AS$39,$AS$40,$AQ$38),""),"")</f>
        <v/>
      </c>
      <c r="Q7570" s="92" t="str">
        <f t="shared" si="1196"/>
        <v/>
      </c>
      <c r="R7570" s="92" t="str">
        <f t="shared" si="1197"/>
        <v/>
      </c>
      <c r="U7570" s="5"/>
      <c r="V7570" s="5"/>
      <c r="W7570" s="94" t="str">
        <f t="shared" si="1195"/>
        <v/>
      </c>
      <c r="X7570" s="94" t="str">
        <f t="shared" si="1198"/>
        <v/>
      </c>
      <c r="Y7570" s="5"/>
      <c r="BK7570" s="8"/>
      <c r="BL7570" s="5"/>
      <c r="BM7570" s="5"/>
      <c r="BN7570" s="5"/>
      <c r="BO7570" s="5"/>
      <c r="BP7570" s="1"/>
      <c r="BQ7570" s="1"/>
      <c r="BR7570" s="1"/>
      <c r="BS7570" s="1"/>
      <c r="BT7570" s="1"/>
      <c r="BU7570" s="4"/>
      <c r="BV7570" s="1"/>
      <c r="BW7570" s="3"/>
      <c r="BX7570" s="4"/>
      <c r="BY7570" s="5"/>
      <c r="BZ7570" s="5"/>
      <c r="CA7570" s="5"/>
      <c r="CB7570" s="5"/>
      <c r="CC7570" s="5"/>
      <c r="CD7570" s="43"/>
    </row>
    <row r="7571" spans="1:82" x14ac:dyDescent="0.25">
      <c r="A7571" s="8"/>
      <c r="B7571" s="5"/>
      <c r="C7571" s="5"/>
      <c r="D7571" s="5"/>
      <c r="E7571" s="5"/>
      <c r="F7571" s="94" t="str">
        <f t="shared" si="1189"/>
        <v/>
      </c>
      <c r="G7571" s="94" t="str">
        <f t="shared" si="1190"/>
        <v/>
      </c>
      <c r="H7571" s="127" t="str">
        <f>IF(A7571&lt;&gt;"",IF(MID(C7571,1,1)="c",$AS$26,IF(MID(C7571,1,1)="r",$AS$41,IF(MID(C7571,1,1)="p",#REF!,#REF!))),"")</f>
        <v/>
      </c>
      <c r="I7571" s="92" t="str">
        <f t="shared" si="1191"/>
        <v/>
      </c>
      <c r="J7571" s="92" t="str">
        <f t="shared" si="1192"/>
        <v/>
      </c>
      <c r="K7571" s="92" t="str">
        <f t="shared" si="1193"/>
        <v/>
      </c>
      <c r="L7571" s="92" t="str">
        <f t="shared" si="1194"/>
        <v/>
      </c>
      <c r="M7571" s="95" t="str">
        <f>IF(A7571&lt;&gt;"",IF(MID(C7571,1,1)="c",SigmaEpsConcrete(I7571,$AN$30:$AN$33,$AR$30:$AR$33,$AS$26,$AS$27,$AS$28,$AQ$20,$AU$19),""),"")</f>
        <v/>
      </c>
      <c r="N7571" s="95" t="str">
        <f>IF(A7571&lt;&gt;"",IF(MID(C7571,1,1)="r",SigmaEpsReinf(J7571,$AS$42:$AS$43,$AS$41,$AS$39,$AS$40,$AQ$38),""),"")</f>
        <v/>
      </c>
      <c r="Q7571" s="92" t="str">
        <f t="shared" si="1196"/>
        <v/>
      </c>
      <c r="R7571" s="92" t="str">
        <f t="shared" si="1197"/>
        <v/>
      </c>
      <c r="U7571" s="5"/>
      <c r="V7571" s="5"/>
      <c r="W7571" s="94" t="str">
        <f t="shared" si="1195"/>
        <v/>
      </c>
      <c r="X7571" s="94" t="str">
        <f t="shared" si="1198"/>
        <v/>
      </c>
      <c r="Y7571" s="5"/>
      <c r="BK7571" s="8"/>
      <c r="BL7571" s="5"/>
      <c r="BM7571" s="5"/>
      <c r="BN7571" s="5"/>
      <c r="BO7571" s="5"/>
      <c r="BP7571" s="1"/>
      <c r="BQ7571" s="1"/>
      <c r="BR7571" s="1"/>
      <c r="BS7571" s="1"/>
      <c r="BT7571" s="1"/>
      <c r="BU7571" s="4"/>
      <c r="BV7571" s="1"/>
      <c r="BW7571" s="3"/>
      <c r="BX7571" s="4"/>
      <c r="BY7571" s="5"/>
      <c r="BZ7571" s="5"/>
      <c r="CA7571" s="5"/>
      <c r="CB7571" s="5"/>
      <c r="CC7571" s="5"/>
      <c r="CD7571" s="43"/>
    </row>
    <row r="7572" spans="1:82" x14ac:dyDescent="0.25">
      <c r="A7572" s="8"/>
      <c r="B7572" s="5"/>
      <c r="C7572" s="5"/>
      <c r="D7572" s="5"/>
      <c r="E7572" s="5"/>
      <c r="F7572" s="94" t="str">
        <f t="shared" si="1189"/>
        <v/>
      </c>
      <c r="G7572" s="94" t="str">
        <f t="shared" si="1190"/>
        <v/>
      </c>
      <c r="H7572" s="127" t="str">
        <f>IF(A7572&lt;&gt;"",IF(MID(C7572,1,1)="c",$AS$26,IF(MID(C7572,1,1)="r",$AS$41,IF(MID(C7572,1,1)="p",#REF!,#REF!))),"")</f>
        <v/>
      </c>
      <c r="I7572" s="92" t="str">
        <f t="shared" si="1191"/>
        <v/>
      </c>
      <c r="J7572" s="92" t="str">
        <f t="shared" si="1192"/>
        <v/>
      </c>
      <c r="K7572" s="92" t="str">
        <f t="shared" si="1193"/>
        <v/>
      </c>
      <c r="L7572" s="92" t="str">
        <f t="shared" si="1194"/>
        <v/>
      </c>
      <c r="M7572" s="95" t="str">
        <f>IF(A7572&lt;&gt;"",IF(MID(C7572,1,1)="c",SigmaEpsConcrete(I7572,$AN$30:$AN$33,$AR$30:$AR$33,$AS$26,$AS$27,$AS$28,$AQ$20,$AU$19),""),"")</f>
        <v/>
      </c>
      <c r="N7572" s="95" t="str">
        <f>IF(A7572&lt;&gt;"",IF(MID(C7572,1,1)="r",SigmaEpsReinf(J7572,$AS$42:$AS$43,$AS$41,$AS$39,$AS$40,$AQ$38),""),"")</f>
        <v/>
      </c>
      <c r="Q7572" s="92" t="str">
        <f t="shared" si="1196"/>
        <v/>
      </c>
      <c r="R7572" s="92" t="str">
        <f t="shared" si="1197"/>
        <v/>
      </c>
      <c r="U7572" s="5"/>
      <c r="V7572" s="5"/>
      <c r="W7572" s="94" t="str">
        <f t="shared" si="1195"/>
        <v/>
      </c>
      <c r="X7572" s="94" t="str">
        <f t="shared" si="1198"/>
        <v/>
      </c>
      <c r="Y7572" s="5"/>
      <c r="BK7572" s="8"/>
      <c r="BL7572" s="5"/>
      <c r="BM7572" s="5"/>
      <c r="BN7572" s="5"/>
      <c r="BO7572" s="5"/>
      <c r="BP7572" s="1"/>
      <c r="BQ7572" s="1"/>
      <c r="BR7572" s="1"/>
      <c r="BS7572" s="1"/>
      <c r="BT7572" s="1"/>
      <c r="BU7572" s="4"/>
      <c r="BV7572" s="1"/>
      <c r="BW7572" s="3"/>
      <c r="BX7572" s="4"/>
      <c r="BY7572" s="5"/>
      <c r="BZ7572" s="5"/>
      <c r="CA7572" s="5"/>
      <c r="CB7572" s="5"/>
      <c r="CC7572" s="5"/>
      <c r="CD7572" s="43"/>
    </row>
    <row r="7573" spans="1:82" x14ac:dyDescent="0.25">
      <c r="A7573" s="8"/>
      <c r="B7573" s="5"/>
      <c r="C7573" s="5"/>
      <c r="D7573" s="5"/>
      <c r="E7573" s="5"/>
      <c r="F7573" s="94" t="str">
        <f t="shared" si="1189"/>
        <v/>
      </c>
      <c r="G7573" s="94" t="str">
        <f t="shared" si="1190"/>
        <v/>
      </c>
      <c r="H7573" s="127" t="str">
        <f>IF(A7573&lt;&gt;"",IF(MID(C7573,1,1)="c",$AS$26,IF(MID(C7573,1,1)="r",$AS$41,IF(MID(C7573,1,1)="p",#REF!,#REF!))),"")</f>
        <v/>
      </c>
      <c r="I7573" s="92" t="str">
        <f t="shared" si="1191"/>
        <v/>
      </c>
      <c r="J7573" s="92" t="str">
        <f t="shared" si="1192"/>
        <v/>
      </c>
      <c r="K7573" s="92" t="str">
        <f t="shared" si="1193"/>
        <v/>
      </c>
      <c r="L7573" s="92" t="str">
        <f t="shared" si="1194"/>
        <v/>
      </c>
      <c r="M7573" s="95" t="str">
        <f>IF(A7573&lt;&gt;"",IF(MID(C7573,1,1)="c",SigmaEpsConcrete(I7573,$AN$30:$AN$33,$AR$30:$AR$33,$AS$26,$AS$27,$AS$28,$AQ$20,$AU$19),""),"")</f>
        <v/>
      </c>
      <c r="N7573" s="95" t="str">
        <f>IF(A7573&lt;&gt;"",IF(MID(C7573,1,1)="r",SigmaEpsReinf(J7573,$AS$42:$AS$43,$AS$41,$AS$39,$AS$40,$AQ$38),""),"")</f>
        <v/>
      </c>
      <c r="Q7573" s="92" t="str">
        <f t="shared" si="1196"/>
        <v/>
      </c>
      <c r="R7573" s="92" t="str">
        <f t="shared" si="1197"/>
        <v/>
      </c>
      <c r="U7573" s="5"/>
      <c r="V7573" s="5"/>
      <c r="W7573" s="94" t="str">
        <f t="shared" si="1195"/>
        <v/>
      </c>
      <c r="X7573" s="94" t="str">
        <f t="shared" si="1198"/>
        <v/>
      </c>
      <c r="Y7573" s="5"/>
      <c r="BK7573" s="8"/>
      <c r="BL7573" s="5"/>
      <c r="BM7573" s="5"/>
      <c r="BN7573" s="5"/>
      <c r="BO7573" s="5"/>
      <c r="BP7573" s="1"/>
      <c r="BQ7573" s="1"/>
      <c r="BR7573" s="1"/>
      <c r="BS7573" s="1"/>
      <c r="BT7573" s="1"/>
      <c r="BU7573" s="4"/>
      <c r="BV7573" s="1"/>
      <c r="BW7573" s="3"/>
      <c r="BX7573" s="4"/>
      <c r="BY7573" s="5"/>
      <c r="BZ7573" s="5"/>
      <c r="CA7573" s="5"/>
      <c r="CB7573" s="5"/>
      <c r="CC7573" s="5"/>
      <c r="CD7573" s="43"/>
    </row>
    <row r="7574" spans="1:82" x14ac:dyDescent="0.25">
      <c r="A7574" s="8"/>
      <c r="B7574" s="5"/>
      <c r="C7574" s="5"/>
      <c r="D7574" s="5"/>
      <c r="E7574" s="5"/>
      <c r="F7574" s="94" t="str">
        <f t="shared" si="1189"/>
        <v/>
      </c>
      <c r="G7574" s="94" t="str">
        <f t="shared" si="1190"/>
        <v/>
      </c>
      <c r="H7574" s="127" t="str">
        <f>IF(A7574&lt;&gt;"",IF(MID(C7574,1,1)="c",$AS$26,IF(MID(C7574,1,1)="r",$AS$41,IF(MID(C7574,1,1)="p",#REF!,#REF!))),"")</f>
        <v/>
      </c>
      <c r="I7574" s="92" t="str">
        <f t="shared" si="1191"/>
        <v/>
      </c>
      <c r="J7574" s="92" t="str">
        <f t="shared" si="1192"/>
        <v/>
      </c>
      <c r="K7574" s="92" t="str">
        <f t="shared" si="1193"/>
        <v/>
      </c>
      <c r="L7574" s="92" t="str">
        <f t="shared" si="1194"/>
        <v/>
      </c>
      <c r="M7574" s="95" t="str">
        <f>IF(A7574&lt;&gt;"",IF(MID(C7574,1,1)="c",SigmaEpsConcrete(I7574,$AN$30:$AN$33,$AR$30:$AR$33,$AS$26,$AS$27,$AS$28,$AQ$20,$AU$19),""),"")</f>
        <v/>
      </c>
      <c r="N7574" s="95" t="str">
        <f>IF(A7574&lt;&gt;"",IF(MID(C7574,1,1)="r",SigmaEpsReinf(J7574,$AS$42:$AS$43,$AS$41,$AS$39,$AS$40,$AQ$38),""),"")</f>
        <v/>
      </c>
      <c r="Q7574" s="92" t="str">
        <f t="shared" si="1196"/>
        <v/>
      </c>
      <c r="R7574" s="92" t="str">
        <f t="shared" si="1197"/>
        <v/>
      </c>
      <c r="U7574" s="5"/>
      <c r="V7574" s="5"/>
      <c r="W7574" s="94" t="str">
        <f t="shared" si="1195"/>
        <v/>
      </c>
      <c r="X7574" s="94" t="str">
        <f t="shared" si="1198"/>
        <v/>
      </c>
      <c r="Y7574" s="5"/>
      <c r="BK7574" s="8"/>
      <c r="BL7574" s="5"/>
      <c r="BM7574" s="5"/>
      <c r="BN7574" s="5"/>
      <c r="BO7574" s="5"/>
      <c r="BP7574" s="1"/>
      <c r="BQ7574" s="1"/>
      <c r="BR7574" s="1"/>
      <c r="BS7574" s="1"/>
      <c r="BT7574" s="1"/>
      <c r="BU7574" s="4"/>
      <c r="BV7574" s="1"/>
      <c r="BW7574" s="3"/>
      <c r="BX7574" s="4"/>
      <c r="BY7574" s="5"/>
      <c r="BZ7574" s="5"/>
      <c r="CA7574" s="5"/>
      <c r="CB7574" s="5"/>
      <c r="CC7574" s="5"/>
      <c r="CD7574" s="43"/>
    </row>
    <row r="7575" spans="1:82" x14ac:dyDescent="0.25">
      <c r="A7575" s="8"/>
      <c r="B7575" s="5"/>
      <c r="C7575" s="5"/>
      <c r="D7575" s="5"/>
      <c r="E7575" s="5"/>
      <c r="F7575" s="94" t="str">
        <f t="shared" si="1189"/>
        <v/>
      </c>
      <c r="G7575" s="94" t="str">
        <f t="shared" si="1190"/>
        <v/>
      </c>
      <c r="H7575" s="127" t="str">
        <f>IF(A7575&lt;&gt;"",IF(MID(C7575,1,1)="c",$AS$26,IF(MID(C7575,1,1)="r",$AS$41,IF(MID(C7575,1,1)="p",#REF!,#REF!))),"")</f>
        <v/>
      </c>
      <c r="I7575" s="92" t="str">
        <f t="shared" si="1191"/>
        <v/>
      </c>
      <c r="J7575" s="92" t="str">
        <f t="shared" si="1192"/>
        <v/>
      </c>
      <c r="K7575" s="92" t="str">
        <f t="shared" si="1193"/>
        <v/>
      </c>
      <c r="L7575" s="92" t="str">
        <f t="shared" si="1194"/>
        <v/>
      </c>
      <c r="M7575" s="95" t="str">
        <f>IF(A7575&lt;&gt;"",IF(MID(C7575,1,1)="c",SigmaEpsConcrete(I7575,$AN$30:$AN$33,$AR$30:$AR$33,$AS$26,$AS$27,$AS$28,$AQ$20,$AU$19),""),"")</f>
        <v/>
      </c>
      <c r="N7575" s="95" t="str">
        <f>IF(A7575&lt;&gt;"",IF(MID(C7575,1,1)="r",SigmaEpsReinf(J7575,$AS$42:$AS$43,$AS$41,$AS$39,$AS$40,$AQ$38),""),"")</f>
        <v/>
      </c>
      <c r="Q7575" s="92" t="str">
        <f t="shared" si="1196"/>
        <v/>
      </c>
      <c r="R7575" s="92" t="str">
        <f t="shared" si="1197"/>
        <v/>
      </c>
      <c r="U7575" s="5"/>
      <c r="V7575" s="5"/>
      <c r="W7575" s="94" t="str">
        <f t="shared" si="1195"/>
        <v/>
      </c>
      <c r="X7575" s="94" t="str">
        <f t="shared" si="1198"/>
        <v/>
      </c>
      <c r="Y7575" s="5"/>
      <c r="BK7575" s="8"/>
      <c r="BL7575" s="5"/>
      <c r="BM7575" s="5"/>
      <c r="BN7575" s="5"/>
      <c r="BO7575" s="5"/>
      <c r="BP7575" s="1"/>
      <c r="BQ7575" s="1"/>
      <c r="BR7575" s="1"/>
      <c r="BS7575" s="1"/>
      <c r="BT7575" s="1"/>
      <c r="BU7575" s="4"/>
      <c r="BV7575" s="1"/>
      <c r="BW7575" s="3"/>
      <c r="BX7575" s="4"/>
      <c r="BY7575" s="5"/>
      <c r="BZ7575" s="5"/>
      <c r="CA7575" s="5"/>
      <c r="CB7575" s="5"/>
      <c r="CC7575" s="5"/>
      <c r="CD7575" s="43"/>
    </row>
    <row r="7576" spans="1:82" x14ac:dyDescent="0.25">
      <c r="A7576" s="8"/>
      <c r="B7576" s="5"/>
      <c r="C7576" s="5"/>
      <c r="D7576" s="5"/>
      <c r="E7576" s="5"/>
      <c r="F7576" s="94" t="str">
        <f t="shared" si="1189"/>
        <v/>
      </c>
      <c r="G7576" s="94" t="str">
        <f t="shared" si="1190"/>
        <v/>
      </c>
      <c r="H7576" s="127" t="str">
        <f>IF(A7576&lt;&gt;"",IF(MID(C7576,1,1)="c",$AS$26,IF(MID(C7576,1,1)="r",$AS$41,IF(MID(C7576,1,1)="p",#REF!,#REF!))),"")</f>
        <v/>
      </c>
      <c r="I7576" s="92" t="str">
        <f t="shared" si="1191"/>
        <v/>
      </c>
      <c r="J7576" s="92" t="str">
        <f t="shared" si="1192"/>
        <v/>
      </c>
      <c r="K7576" s="92" t="str">
        <f t="shared" si="1193"/>
        <v/>
      </c>
      <c r="L7576" s="92" t="str">
        <f t="shared" si="1194"/>
        <v/>
      </c>
      <c r="M7576" s="95" t="str">
        <f>IF(A7576&lt;&gt;"",IF(MID(C7576,1,1)="c",SigmaEpsConcrete(I7576,$AN$30:$AN$33,$AR$30:$AR$33,$AS$26,$AS$27,$AS$28,$AQ$20,$AU$19),""),"")</f>
        <v/>
      </c>
      <c r="N7576" s="95" t="str">
        <f>IF(A7576&lt;&gt;"",IF(MID(C7576,1,1)="r",SigmaEpsReinf(J7576,$AS$42:$AS$43,$AS$41,$AS$39,$AS$40,$AQ$38),""),"")</f>
        <v/>
      </c>
      <c r="Q7576" s="92" t="str">
        <f t="shared" si="1196"/>
        <v/>
      </c>
      <c r="R7576" s="92" t="str">
        <f t="shared" si="1197"/>
        <v/>
      </c>
      <c r="U7576" s="5"/>
      <c r="V7576" s="5"/>
      <c r="W7576" s="94" t="str">
        <f t="shared" si="1195"/>
        <v/>
      </c>
      <c r="X7576" s="94" t="str">
        <f t="shared" si="1198"/>
        <v/>
      </c>
      <c r="Y7576" s="5"/>
      <c r="BK7576" s="8"/>
      <c r="BL7576" s="5"/>
      <c r="BM7576" s="5"/>
      <c r="BN7576" s="5"/>
      <c r="BO7576" s="5"/>
      <c r="BP7576" s="1"/>
      <c r="BQ7576" s="1"/>
      <c r="BR7576" s="1"/>
      <c r="BS7576" s="1"/>
      <c r="BT7576" s="1"/>
      <c r="BU7576" s="4"/>
      <c r="BV7576" s="1"/>
      <c r="BW7576" s="3"/>
      <c r="BX7576" s="4"/>
      <c r="BY7576" s="5"/>
      <c r="BZ7576" s="5"/>
      <c r="CA7576" s="5"/>
      <c r="CB7576" s="5"/>
      <c r="CC7576" s="5"/>
      <c r="CD7576" s="43"/>
    </row>
    <row r="7577" spans="1:82" x14ac:dyDescent="0.25">
      <c r="A7577" s="8"/>
      <c r="B7577" s="5"/>
      <c r="C7577" s="5"/>
      <c r="D7577" s="5"/>
      <c r="E7577" s="5"/>
      <c r="F7577" s="94" t="str">
        <f t="shared" si="1189"/>
        <v/>
      </c>
      <c r="G7577" s="94" t="str">
        <f t="shared" si="1190"/>
        <v/>
      </c>
      <c r="H7577" s="127" t="str">
        <f>IF(A7577&lt;&gt;"",IF(MID(C7577,1,1)="c",$AS$26,IF(MID(C7577,1,1)="r",$AS$41,IF(MID(C7577,1,1)="p",#REF!,#REF!))),"")</f>
        <v/>
      </c>
      <c r="I7577" s="92" t="str">
        <f t="shared" si="1191"/>
        <v/>
      </c>
      <c r="J7577" s="92" t="str">
        <f t="shared" si="1192"/>
        <v/>
      </c>
      <c r="K7577" s="92" t="str">
        <f t="shared" si="1193"/>
        <v/>
      </c>
      <c r="L7577" s="92" t="str">
        <f t="shared" si="1194"/>
        <v/>
      </c>
      <c r="M7577" s="95" t="str">
        <f>IF(A7577&lt;&gt;"",IF(MID(C7577,1,1)="c",SigmaEpsConcrete(I7577,$AN$30:$AN$33,$AR$30:$AR$33,$AS$26,$AS$27,$AS$28,$AQ$20,$AU$19),""),"")</f>
        <v/>
      </c>
      <c r="N7577" s="95" t="str">
        <f>IF(A7577&lt;&gt;"",IF(MID(C7577,1,1)="r",SigmaEpsReinf(J7577,$AS$42:$AS$43,$AS$41,$AS$39,$AS$40,$AQ$38),""),"")</f>
        <v/>
      </c>
      <c r="Q7577" s="92" t="str">
        <f t="shared" si="1196"/>
        <v/>
      </c>
      <c r="R7577" s="92" t="str">
        <f t="shared" si="1197"/>
        <v/>
      </c>
      <c r="U7577" s="5"/>
      <c r="V7577" s="5"/>
      <c r="W7577" s="94" t="str">
        <f t="shared" si="1195"/>
        <v/>
      </c>
      <c r="X7577" s="94" t="str">
        <f t="shared" si="1198"/>
        <v/>
      </c>
      <c r="Y7577" s="5"/>
      <c r="BK7577" s="8"/>
      <c r="BL7577" s="5"/>
      <c r="BM7577" s="5"/>
      <c r="BN7577" s="5"/>
      <c r="BO7577" s="5"/>
      <c r="BP7577" s="1"/>
      <c r="BQ7577" s="1"/>
      <c r="BR7577" s="1"/>
      <c r="BS7577" s="1"/>
      <c r="BT7577" s="1"/>
      <c r="BU7577" s="4"/>
      <c r="BV7577" s="1"/>
      <c r="BW7577" s="3"/>
      <c r="BX7577" s="4"/>
      <c r="BY7577" s="5"/>
      <c r="BZ7577" s="5"/>
      <c r="CA7577" s="5"/>
      <c r="CB7577" s="5"/>
      <c r="CC7577" s="5"/>
      <c r="CD7577" s="43"/>
    </row>
    <row r="7578" spans="1:82" x14ac:dyDescent="0.25">
      <c r="A7578" s="8"/>
      <c r="B7578" s="5"/>
      <c r="C7578" s="5"/>
      <c r="D7578" s="5"/>
      <c r="E7578" s="5"/>
      <c r="F7578" s="94" t="str">
        <f t="shared" si="1189"/>
        <v/>
      </c>
      <c r="G7578" s="94" t="str">
        <f t="shared" si="1190"/>
        <v/>
      </c>
      <c r="H7578" s="127" t="str">
        <f>IF(A7578&lt;&gt;"",IF(MID(C7578,1,1)="c",$AS$26,IF(MID(C7578,1,1)="r",$AS$41,IF(MID(C7578,1,1)="p",#REF!,#REF!))),"")</f>
        <v/>
      </c>
      <c r="I7578" s="92" t="str">
        <f t="shared" si="1191"/>
        <v/>
      </c>
      <c r="J7578" s="92" t="str">
        <f t="shared" si="1192"/>
        <v/>
      </c>
      <c r="K7578" s="92" t="str">
        <f t="shared" si="1193"/>
        <v/>
      </c>
      <c r="L7578" s="92" t="str">
        <f t="shared" si="1194"/>
        <v/>
      </c>
      <c r="M7578" s="95" t="str">
        <f>IF(A7578&lt;&gt;"",IF(MID(C7578,1,1)="c",SigmaEpsConcrete(I7578,$AN$30:$AN$33,$AR$30:$AR$33,$AS$26,$AS$27,$AS$28,$AQ$20,$AU$19),""),"")</f>
        <v/>
      </c>
      <c r="N7578" s="95" t="str">
        <f>IF(A7578&lt;&gt;"",IF(MID(C7578,1,1)="r",SigmaEpsReinf(J7578,$AS$42:$AS$43,$AS$41,$AS$39,$AS$40,$AQ$38),""),"")</f>
        <v/>
      </c>
      <c r="Q7578" s="92" t="str">
        <f t="shared" si="1196"/>
        <v/>
      </c>
      <c r="R7578" s="92" t="str">
        <f t="shared" si="1197"/>
        <v/>
      </c>
      <c r="U7578" s="5"/>
      <c r="V7578" s="5"/>
      <c r="W7578" s="94" t="str">
        <f t="shared" si="1195"/>
        <v/>
      </c>
      <c r="X7578" s="94" t="str">
        <f t="shared" si="1198"/>
        <v/>
      </c>
      <c r="Y7578" s="5"/>
      <c r="BK7578" s="8"/>
      <c r="BL7578" s="5"/>
      <c r="BM7578" s="5"/>
      <c r="BN7578" s="5"/>
      <c r="BO7578" s="5"/>
      <c r="BP7578" s="1"/>
      <c r="BQ7578" s="1"/>
      <c r="BR7578" s="1"/>
      <c r="BS7578" s="1"/>
      <c r="BT7578" s="1"/>
      <c r="BU7578" s="4"/>
      <c r="BV7578" s="1"/>
      <c r="BW7578" s="3"/>
      <c r="BX7578" s="4"/>
      <c r="BY7578" s="5"/>
      <c r="BZ7578" s="5"/>
      <c r="CA7578" s="5"/>
      <c r="CB7578" s="5"/>
      <c r="CC7578" s="5"/>
      <c r="CD7578" s="43"/>
    </row>
    <row r="7579" spans="1:82" x14ac:dyDescent="0.25">
      <c r="A7579" s="8"/>
      <c r="B7579" s="5"/>
      <c r="C7579" s="5"/>
      <c r="D7579" s="5"/>
      <c r="E7579" s="5"/>
      <c r="F7579" s="94" t="str">
        <f t="shared" si="1189"/>
        <v/>
      </c>
      <c r="G7579" s="94" t="str">
        <f t="shared" si="1190"/>
        <v/>
      </c>
      <c r="H7579" s="127" t="str">
        <f>IF(A7579&lt;&gt;"",IF(MID(C7579,1,1)="c",$AS$26,IF(MID(C7579,1,1)="r",$AS$41,IF(MID(C7579,1,1)="p",#REF!,#REF!))),"")</f>
        <v/>
      </c>
      <c r="I7579" s="92" t="str">
        <f t="shared" si="1191"/>
        <v/>
      </c>
      <c r="J7579" s="92" t="str">
        <f t="shared" si="1192"/>
        <v/>
      </c>
      <c r="K7579" s="92" t="str">
        <f t="shared" si="1193"/>
        <v/>
      </c>
      <c r="L7579" s="92" t="str">
        <f t="shared" si="1194"/>
        <v/>
      </c>
      <c r="M7579" s="95" t="str">
        <f>IF(A7579&lt;&gt;"",IF(MID(C7579,1,1)="c",SigmaEpsConcrete(I7579,$AN$30:$AN$33,$AR$30:$AR$33,$AS$26,$AS$27,$AS$28,$AQ$20,$AU$19),""),"")</f>
        <v/>
      </c>
      <c r="N7579" s="95" t="str">
        <f>IF(A7579&lt;&gt;"",IF(MID(C7579,1,1)="r",SigmaEpsReinf(J7579,$AS$42:$AS$43,$AS$41,$AS$39,$AS$40,$AQ$38),""),"")</f>
        <v/>
      </c>
      <c r="Q7579" s="92" t="str">
        <f t="shared" si="1196"/>
        <v/>
      </c>
      <c r="R7579" s="92" t="str">
        <f t="shared" si="1197"/>
        <v/>
      </c>
      <c r="U7579" s="5"/>
      <c r="V7579" s="5"/>
      <c r="W7579" s="94" t="str">
        <f t="shared" si="1195"/>
        <v/>
      </c>
      <c r="X7579" s="94" t="str">
        <f t="shared" si="1198"/>
        <v/>
      </c>
      <c r="Y7579" s="5"/>
      <c r="BK7579" s="8"/>
      <c r="BL7579" s="5"/>
      <c r="BM7579" s="5"/>
      <c r="BN7579" s="5"/>
      <c r="BO7579" s="5"/>
      <c r="BP7579" s="1"/>
      <c r="BQ7579" s="1"/>
      <c r="BR7579" s="1"/>
      <c r="BS7579" s="1"/>
      <c r="BT7579" s="1"/>
      <c r="BU7579" s="4"/>
      <c r="BV7579" s="1"/>
      <c r="BW7579" s="3"/>
      <c r="BX7579" s="4"/>
      <c r="BY7579" s="5"/>
      <c r="BZ7579" s="5"/>
      <c r="CA7579" s="5"/>
      <c r="CB7579" s="5"/>
      <c r="CC7579" s="5"/>
      <c r="CD7579" s="43"/>
    </row>
    <row r="7580" spans="1:82" x14ac:dyDescent="0.25">
      <c r="A7580" s="8"/>
      <c r="B7580" s="5"/>
      <c r="C7580" s="5"/>
      <c r="D7580" s="5"/>
      <c r="E7580" s="5"/>
      <c r="F7580" s="94" t="str">
        <f t="shared" si="1189"/>
        <v/>
      </c>
      <c r="G7580" s="94" t="str">
        <f t="shared" si="1190"/>
        <v/>
      </c>
      <c r="H7580" s="127" t="str">
        <f>IF(A7580&lt;&gt;"",IF(MID(C7580,1,1)="c",$AS$26,IF(MID(C7580,1,1)="r",$AS$41,IF(MID(C7580,1,1)="p",#REF!,#REF!))),"")</f>
        <v/>
      </c>
      <c r="I7580" s="92" t="str">
        <f t="shared" si="1191"/>
        <v/>
      </c>
      <c r="J7580" s="92" t="str">
        <f t="shared" si="1192"/>
        <v/>
      </c>
      <c r="K7580" s="92" t="str">
        <f t="shared" si="1193"/>
        <v/>
      </c>
      <c r="L7580" s="92" t="str">
        <f t="shared" si="1194"/>
        <v/>
      </c>
      <c r="M7580" s="95" t="str">
        <f>IF(A7580&lt;&gt;"",IF(MID(C7580,1,1)="c",SigmaEpsConcrete(I7580,$AN$30:$AN$33,$AR$30:$AR$33,$AS$26,$AS$27,$AS$28,$AQ$20,$AU$19),""),"")</f>
        <v/>
      </c>
      <c r="N7580" s="95" t="str">
        <f>IF(A7580&lt;&gt;"",IF(MID(C7580,1,1)="r",SigmaEpsReinf(J7580,$AS$42:$AS$43,$AS$41,$AS$39,$AS$40,$AQ$38),""),"")</f>
        <v/>
      </c>
      <c r="Q7580" s="92" t="str">
        <f t="shared" si="1196"/>
        <v/>
      </c>
      <c r="R7580" s="92" t="str">
        <f t="shared" si="1197"/>
        <v/>
      </c>
      <c r="U7580" s="5"/>
      <c r="V7580" s="5"/>
      <c r="W7580" s="94" t="str">
        <f t="shared" si="1195"/>
        <v/>
      </c>
      <c r="X7580" s="94" t="str">
        <f t="shared" si="1198"/>
        <v/>
      </c>
      <c r="Y7580" s="5"/>
      <c r="BK7580" s="8"/>
      <c r="BL7580" s="5"/>
      <c r="BM7580" s="5"/>
      <c r="BN7580" s="5"/>
      <c r="BO7580" s="5"/>
      <c r="BP7580" s="1"/>
      <c r="BQ7580" s="1"/>
      <c r="BR7580" s="1"/>
      <c r="BS7580" s="1"/>
      <c r="BT7580" s="1"/>
      <c r="BU7580" s="4"/>
      <c r="BV7580" s="1"/>
      <c r="BW7580" s="3"/>
      <c r="BX7580" s="4"/>
      <c r="BY7580" s="5"/>
      <c r="BZ7580" s="5"/>
      <c r="CA7580" s="5"/>
      <c r="CB7580" s="5"/>
      <c r="CC7580" s="5"/>
      <c r="CD7580" s="43"/>
    </row>
    <row r="7581" spans="1:82" x14ac:dyDescent="0.25">
      <c r="A7581" s="8"/>
      <c r="B7581" s="5"/>
      <c r="C7581" s="5"/>
      <c r="D7581" s="5"/>
      <c r="E7581" s="5"/>
      <c r="F7581" s="94" t="str">
        <f t="shared" si="1189"/>
        <v/>
      </c>
      <c r="G7581" s="94" t="str">
        <f t="shared" si="1190"/>
        <v/>
      </c>
      <c r="H7581" s="127" t="str">
        <f>IF(A7581&lt;&gt;"",IF(MID(C7581,1,1)="c",$AS$26,IF(MID(C7581,1,1)="r",$AS$41,IF(MID(C7581,1,1)="p",#REF!,#REF!))),"")</f>
        <v/>
      </c>
      <c r="I7581" s="92" t="str">
        <f t="shared" si="1191"/>
        <v/>
      </c>
      <c r="J7581" s="92" t="str">
        <f t="shared" si="1192"/>
        <v/>
      </c>
      <c r="K7581" s="92" t="str">
        <f t="shared" si="1193"/>
        <v/>
      </c>
      <c r="L7581" s="92" t="str">
        <f t="shared" si="1194"/>
        <v/>
      </c>
      <c r="M7581" s="95" t="str">
        <f>IF(A7581&lt;&gt;"",IF(MID(C7581,1,1)="c",SigmaEpsConcrete(I7581,$AN$30:$AN$33,$AR$30:$AR$33,$AS$26,$AS$27,$AS$28,$AQ$20,$AU$19),""),"")</f>
        <v/>
      </c>
      <c r="N7581" s="95" t="str">
        <f>IF(A7581&lt;&gt;"",IF(MID(C7581,1,1)="r",SigmaEpsReinf(J7581,$AS$42:$AS$43,$AS$41,$AS$39,$AS$40,$AQ$38),""),"")</f>
        <v/>
      </c>
      <c r="Q7581" s="92" t="str">
        <f t="shared" si="1196"/>
        <v/>
      </c>
      <c r="R7581" s="92" t="str">
        <f t="shared" si="1197"/>
        <v/>
      </c>
      <c r="U7581" s="5"/>
      <c r="V7581" s="5"/>
      <c r="W7581" s="94" t="str">
        <f t="shared" si="1195"/>
        <v/>
      </c>
      <c r="X7581" s="94" t="str">
        <f t="shared" si="1198"/>
        <v/>
      </c>
      <c r="Y7581" s="5"/>
      <c r="BK7581" s="8"/>
      <c r="BL7581" s="5"/>
      <c r="BM7581" s="5"/>
      <c r="BN7581" s="5"/>
      <c r="BO7581" s="5"/>
      <c r="BP7581" s="1"/>
      <c r="BQ7581" s="1"/>
      <c r="BR7581" s="1"/>
      <c r="BS7581" s="1"/>
      <c r="BT7581" s="1"/>
      <c r="BU7581" s="4"/>
      <c r="BV7581" s="1"/>
      <c r="BW7581" s="3"/>
      <c r="BX7581" s="4"/>
      <c r="BY7581" s="5"/>
      <c r="BZ7581" s="5"/>
      <c r="CA7581" s="5"/>
      <c r="CB7581" s="5"/>
      <c r="CC7581" s="5"/>
      <c r="CD7581" s="43"/>
    </row>
    <row r="7582" spans="1:82" x14ac:dyDescent="0.25">
      <c r="A7582" s="8"/>
      <c r="B7582" s="5"/>
      <c r="C7582" s="5"/>
      <c r="D7582" s="5"/>
      <c r="E7582" s="5"/>
      <c r="F7582" s="94" t="str">
        <f t="shared" si="1189"/>
        <v/>
      </c>
      <c r="G7582" s="94" t="str">
        <f t="shared" si="1190"/>
        <v/>
      </c>
      <c r="H7582" s="127" t="str">
        <f>IF(A7582&lt;&gt;"",IF(MID(C7582,1,1)="c",$AS$26,IF(MID(C7582,1,1)="r",$AS$41,IF(MID(C7582,1,1)="p",#REF!,#REF!))),"")</f>
        <v/>
      </c>
      <c r="I7582" s="92" t="str">
        <f t="shared" si="1191"/>
        <v/>
      </c>
      <c r="J7582" s="92" t="str">
        <f t="shared" si="1192"/>
        <v/>
      </c>
      <c r="K7582" s="92" t="str">
        <f t="shared" si="1193"/>
        <v/>
      </c>
      <c r="L7582" s="92" t="str">
        <f t="shared" si="1194"/>
        <v/>
      </c>
      <c r="M7582" s="95" t="str">
        <f>IF(A7582&lt;&gt;"",IF(MID(C7582,1,1)="c",SigmaEpsConcrete(I7582,$AN$30:$AN$33,$AR$30:$AR$33,$AS$26,$AS$27,$AS$28,$AQ$20,$AU$19),""),"")</f>
        <v/>
      </c>
      <c r="N7582" s="95" t="str">
        <f>IF(A7582&lt;&gt;"",IF(MID(C7582,1,1)="r",SigmaEpsReinf(J7582,$AS$42:$AS$43,$AS$41,$AS$39,$AS$40,$AQ$38),""),"")</f>
        <v/>
      </c>
      <c r="Q7582" s="92" t="str">
        <f t="shared" si="1196"/>
        <v/>
      </c>
      <c r="R7582" s="92" t="str">
        <f t="shared" si="1197"/>
        <v/>
      </c>
      <c r="U7582" s="5"/>
      <c r="V7582" s="5"/>
      <c r="W7582" s="94" t="str">
        <f t="shared" si="1195"/>
        <v/>
      </c>
      <c r="X7582" s="94" t="str">
        <f t="shared" si="1198"/>
        <v/>
      </c>
      <c r="Y7582" s="5"/>
      <c r="BK7582" s="8"/>
      <c r="BL7582" s="5"/>
      <c r="BM7582" s="5"/>
      <c r="BN7582" s="5"/>
      <c r="BO7582" s="5"/>
      <c r="BP7582" s="1"/>
      <c r="BQ7582" s="1"/>
      <c r="BR7582" s="1"/>
      <c r="BS7582" s="1"/>
      <c r="BT7582" s="1"/>
      <c r="BU7582" s="4"/>
      <c r="BV7582" s="1"/>
      <c r="BW7582" s="3"/>
      <c r="BX7582" s="4"/>
      <c r="BY7582" s="5"/>
      <c r="BZ7582" s="5"/>
      <c r="CA7582" s="5"/>
      <c r="CB7582" s="5"/>
      <c r="CC7582" s="5"/>
      <c r="CD7582" s="43"/>
    </row>
    <row r="7583" spans="1:82" x14ac:dyDescent="0.25">
      <c r="A7583" s="8"/>
      <c r="B7583" s="5"/>
      <c r="C7583" s="5"/>
      <c r="D7583" s="5"/>
      <c r="E7583" s="5"/>
      <c r="F7583" s="94" t="str">
        <f t="shared" si="1189"/>
        <v/>
      </c>
      <c r="G7583" s="94" t="str">
        <f t="shared" si="1190"/>
        <v/>
      </c>
      <c r="H7583" s="127" t="str">
        <f>IF(A7583&lt;&gt;"",IF(MID(C7583,1,1)="c",$AS$26,IF(MID(C7583,1,1)="r",$AS$41,IF(MID(C7583,1,1)="p",#REF!,#REF!))),"")</f>
        <v/>
      </c>
      <c r="I7583" s="92" t="str">
        <f t="shared" si="1191"/>
        <v/>
      </c>
      <c r="J7583" s="92" t="str">
        <f t="shared" si="1192"/>
        <v/>
      </c>
      <c r="K7583" s="92" t="str">
        <f t="shared" si="1193"/>
        <v/>
      </c>
      <c r="L7583" s="92" t="str">
        <f t="shared" si="1194"/>
        <v/>
      </c>
      <c r="M7583" s="95" t="str">
        <f>IF(A7583&lt;&gt;"",IF(MID(C7583,1,1)="c",SigmaEpsConcrete(I7583,$AN$30:$AN$33,$AR$30:$AR$33,$AS$26,$AS$27,$AS$28,$AQ$20,$AU$19),""),"")</f>
        <v/>
      </c>
      <c r="N7583" s="95" t="str">
        <f>IF(A7583&lt;&gt;"",IF(MID(C7583,1,1)="r",SigmaEpsReinf(J7583,$AS$42:$AS$43,$AS$41,$AS$39,$AS$40,$AQ$38),""),"")</f>
        <v/>
      </c>
      <c r="Q7583" s="92" t="str">
        <f t="shared" si="1196"/>
        <v/>
      </c>
      <c r="R7583" s="92" t="str">
        <f t="shared" si="1197"/>
        <v/>
      </c>
      <c r="U7583" s="5"/>
      <c r="V7583" s="5"/>
      <c r="W7583" s="94" t="str">
        <f t="shared" si="1195"/>
        <v/>
      </c>
      <c r="X7583" s="94" t="str">
        <f t="shared" si="1198"/>
        <v/>
      </c>
      <c r="Y7583" s="5"/>
      <c r="BK7583" s="8"/>
      <c r="BL7583" s="5"/>
      <c r="BM7583" s="5"/>
      <c r="BN7583" s="5"/>
      <c r="BO7583" s="5"/>
      <c r="BP7583" s="1"/>
      <c r="BQ7583" s="1"/>
      <c r="BR7583" s="1"/>
      <c r="BS7583" s="1"/>
      <c r="BT7583" s="1"/>
      <c r="BU7583" s="4"/>
      <c r="BV7583" s="1"/>
      <c r="BW7583" s="3"/>
      <c r="BX7583" s="4"/>
      <c r="BY7583" s="5"/>
      <c r="BZ7583" s="5"/>
      <c r="CA7583" s="5"/>
      <c r="CB7583" s="5"/>
      <c r="CC7583" s="5"/>
      <c r="CD7583" s="43"/>
    </row>
    <row r="7584" spans="1:82" x14ac:dyDescent="0.25">
      <c r="A7584" s="8"/>
      <c r="B7584" s="5"/>
      <c r="C7584" s="5"/>
      <c r="D7584" s="5"/>
      <c r="E7584" s="5"/>
      <c r="F7584" s="94" t="str">
        <f t="shared" si="1189"/>
        <v/>
      </c>
      <c r="G7584" s="94" t="str">
        <f t="shared" si="1190"/>
        <v/>
      </c>
      <c r="H7584" s="127" t="str">
        <f>IF(A7584&lt;&gt;"",IF(MID(C7584,1,1)="c",$AS$26,IF(MID(C7584,1,1)="r",$AS$41,IF(MID(C7584,1,1)="p",#REF!,#REF!))),"")</f>
        <v/>
      </c>
      <c r="I7584" s="92" t="str">
        <f t="shared" si="1191"/>
        <v/>
      </c>
      <c r="J7584" s="92" t="str">
        <f t="shared" si="1192"/>
        <v/>
      </c>
      <c r="K7584" s="92" t="str">
        <f t="shared" si="1193"/>
        <v/>
      </c>
      <c r="L7584" s="92" t="str">
        <f t="shared" si="1194"/>
        <v/>
      </c>
      <c r="M7584" s="95" t="str">
        <f>IF(A7584&lt;&gt;"",IF(MID(C7584,1,1)="c",SigmaEpsConcrete(I7584,$AN$30:$AN$33,$AR$30:$AR$33,$AS$26,$AS$27,$AS$28,$AQ$20,$AU$19),""),"")</f>
        <v/>
      </c>
      <c r="N7584" s="95" t="str">
        <f>IF(A7584&lt;&gt;"",IF(MID(C7584,1,1)="r",SigmaEpsReinf(J7584,$AS$42:$AS$43,$AS$41,$AS$39,$AS$40,$AQ$38),""),"")</f>
        <v/>
      </c>
      <c r="Q7584" s="92" t="str">
        <f t="shared" si="1196"/>
        <v/>
      </c>
      <c r="R7584" s="92" t="str">
        <f t="shared" si="1197"/>
        <v/>
      </c>
      <c r="U7584" s="5"/>
      <c r="V7584" s="5"/>
      <c r="W7584" s="94" t="str">
        <f t="shared" si="1195"/>
        <v/>
      </c>
      <c r="X7584" s="94" t="str">
        <f t="shared" si="1198"/>
        <v/>
      </c>
      <c r="Y7584" s="5"/>
      <c r="BK7584" s="8"/>
      <c r="BL7584" s="5"/>
      <c r="BM7584" s="5"/>
      <c r="BN7584" s="5"/>
      <c r="BO7584" s="5"/>
      <c r="BP7584" s="1"/>
      <c r="BQ7584" s="1"/>
      <c r="BR7584" s="1"/>
      <c r="BS7584" s="1"/>
      <c r="BT7584" s="1"/>
      <c r="BU7584" s="4"/>
      <c r="BV7584" s="1"/>
      <c r="BW7584" s="3"/>
      <c r="BX7584" s="4"/>
      <c r="BY7584" s="5"/>
      <c r="BZ7584" s="5"/>
      <c r="CA7584" s="5"/>
      <c r="CB7584" s="5"/>
      <c r="CC7584" s="5"/>
      <c r="CD7584" s="43"/>
    </row>
    <row r="7585" spans="1:82" x14ac:dyDescent="0.25">
      <c r="A7585" s="8"/>
      <c r="B7585" s="5"/>
      <c r="C7585" s="5"/>
      <c r="D7585" s="5"/>
      <c r="E7585" s="5"/>
      <c r="F7585" s="94" t="str">
        <f t="shared" si="1189"/>
        <v/>
      </c>
      <c r="G7585" s="94" t="str">
        <f t="shared" si="1190"/>
        <v/>
      </c>
      <c r="H7585" s="127" t="str">
        <f>IF(A7585&lt;&gt;"",IF(MID(C7585,1,1)="c",$AS$26,IF(MID(C7585,1,1)="r",$AS$41,IF(MID(C7585,1,1)="p",#REF!,#REF!))),"")</f>
        <v/>
      </c>
      <c r="I7585" s="92" t="str">
        <f t="shared" si="1191"/>
        <v/>
      </c>
      <c r="J7585" s="92" t="str">
        <f t="shared" si="1192"/>
        <v/>
      </c>
      <c r="K7585" s="92" t="str">
        <f t="shared" si="1193"/>
        <v/>
      </c>
      <c r="L7585" s="92" t="str">
        <f t="shared" si="1194"/>
        <v/>
      </c>
      <c r="M7585" s="95" t="str">
        <f>IF(A7585&lt;&gt;"",IF(MID(C7585,1,1)="c",SigmaEpsConcrete(I7585,$AN$30:$AN$33,$AR$30:$AR$33,$AS$26,$AS$27,$AS$28,$AQ$20,$AU$19),""),"")</f>
        <v/>
      </c>
      <c r="N7585" s="95" t="str">
        <f>IF(A7585&lt;&gt;"",IF(MID(C7585,1,1)="r",SigmaEpsReinf(J7585,$AS$42:$AS$43,$AS$41,$AS$39,$AS$40,$AQ$38),""),"")</f>
        <v/>
      </c>
      <c r="Q7585" s="92" t="str">
        <f t="shared" si="1196"/>
        <v/>
      </c>
      <c r="R7585" s="92" t="str">
        <f t="shared" si="1197"/>
        <v/>
      </c>
      <c r="U7585" s="5"/>
      <c r="V7585" s="5"/>
      <c r="W7585" s="94" t="str">
        <f t="shared" si="1195"/>
        <v/>
      </c>
      <c r="X7585" s="94" t="str">
        <f t="shared" si="1198"/>
        <v/>
      </c>
      <c r="Y7585" s="5"/>
      <c r="BK7585" s="8"/>
      <c r="BL7585" s="5"/>
      <c r="BM7585" s="5"/>
      <c r="BN7585" s="5"/>
      <c r="BO7585" s="5"/>
      <c r="BP7585" s="1"/>
      <c r="BQ7585" s="1"/>
      <c r="BR7585" s="1"/>
      <c r="BS7585" s="1"/>
      <c r="BT7585" s="1"/>
      <c r="BU7585" s="4"/>
      <c r="BV7585" s="1"/>
      <c r="BW7585" s="3"/>
      <c r="BX7585" s="4"/>
      <c r="BY7585" s="5"/>
      <c r="BZ7585" s="5"/>
      <c r="CA7585" s="5"/>
      <c r="CB7585" s="5"/>
      <c r="CC7585" s="5"/>
      <c r="CD7585" s="43"/>
    </row>
    <row r="7586" spans="1:82" x14ac:dyDescent="0.25">
      <c r="A7586" s="8"/>
      <c r="B7586" s="5"/>
      <c r="C7586" s="5"/>
      <c r="D7586" s="5"/>
      <c r="E7586" s="5"/>
      <c r="F7586" s="94" t="str">
        <f t="shared" si="1189"/>
        <v/>
      </c>
      <c r="G7586" s="94" t="str">
        <f t="shared" si="1190"/>
        <v/>
      </c>
      <c r="H7586" s="127" t="str">
        <f>IF(A7586&lt;&gt;"",IF(MID(C7586,1,1)="c",$AS$26,IF(MID(C7586,1,1)="r",$AS$41,IF(MID(C7586,1,1)="p",#REF!,#REF!))),"")</f>
        <v/>
      </c>
      <c r="I7586" s="92" t="str">
        <f t="shared" si="1191"/>
        <v/>
      </c>
      <c r="J7586" s="92" t="str">
        <f t="shared" si="1192"/>
        <v/>
      </c>
      <c r="K7586" s="92" t="str">
        <f t="shared" si="1193"/>
        <v/>
      </c>
      <c r="L7586" s="92" t="str">
        <f t="shared" si="1194"/>
        <v/>
      </c>
      <c r="M7586" s="95" t="str">
        <f>IF(A7586&lt;&gt;"",IF(MID(C7586,1,1)="c",SigmaEpsConcrete(I7586,$AN$30:$AN$33,$AR$30:$AR$33,$AS$26,$AS$27,$AS$28,$AQ$20,$AU$19),""),"")</f>
        <v/>
      </c>
      <c r="N7586" s="95" t="str">
        <f>IF(A7586&lt;&gt;"",IF(MID(C7586,1,1)="r",SigmaEpsReinf(J7586,$AS$42:$AS$43,$AS$41,$AS$39,$AS$40,$AQ$38),""),"")</f>
        <v/>
      </c>
      <c r="Q7586" s="92" t="str">
        <f t="shared" si="1196"/>
        <v/>
      </c>
      <c r="R7586" s="92" t="str">
        <f t="shared" si="1197"/>
        <v/>
      </c>
      <c r="U7586" s="5"/>
      <c r="V7586" s="5"/>
      <c r="W7586" s="94" t="str">
        <f t="shared" si="1195"/>
        <v/>
      </c>
      <c r="X7586" s="94" t="str">
        <f t="shared" si="1198"/>
        <v/>
      </c>
      <c r="Y7586" s="5"/>
      <c r="BK7586" s="8"/>
      <c r="BL7586" s="5"/>
      <c r="BM7586" s="5"/>
      <c r="BN7586" s="5"/>
      <c r="BO7586" s="5"/>
      <c r="BP7586" s="1"/>
      <c r="BQ7586" s="1"/>
      <c r="BR7586" s="1"/>
      <c r="BS7586" s="1"/>
      <c r="BT7586" s="1"/>
      <c r="BU7586" s="4"/>
      <c r="BV7586" s="1"/>
      <c r="BW7586" s="3"/>
      <c r="BX7586" s="4"/>
      <c r="BY7586" s="5"/>
      <c r="BZ7586" s="5"/>
      <c r="CA7586" s="5"/>
      <c r="CB7586" s="5"/>
      <c r="CC7586" s="5"/>
      <c r="CD7586" s="43"/>
    </row>
    <row r="7587" spans="1:82" x14ac:dyDescent="0.25">
      <c r="A7587" s="8"/>
      <c r="B7587" s="5"/>
      <c r="C7587" s="5"/>
      <c r="D7587" s="5"/>
      <c r="E7587" s="5"/>
      <c r="F7587" s="94" t="str">
        <f t="shared" si="1189"/>
        <v/>
      </c>
      <c r="G7587" s="94" t="str">
        <f t="shared" si="1190"/>
        <v/>
      </c>
      <c r="H7587" s="127" t="str">
        <f>IF(A7587&lt;&gt;"",IF(MID(C7587,1,1)="c",$AS$26,IF(MID(C7587,1,1)="r",$AS$41,IF(MID(C7587,1,1)="p",#REF!,#REF!))),"")</f>
        <v/>
      </c>
      <c r="I7587" s="92" t="str">
        <f t="shared" si="1191"/>
        <v/>
      </c>
      <c r="J7587" s="92" t="str">
        <f t="shared" si="1192"/>
        <v/>
      </c>
      <c r="K7587" s="92" t="str">
        <f t="shared" si="1193"/>
        <v/>
      </c>
      <c r="L7587" s="92" t="str">
        <f t="shared" si="1194"/>
        <v/>
      </c>
      <c r="M7587" s="95" t="str">
        <f>IF(A7587&lt;&gt;"",IF(MID(C7587,1,1)="c",SigmaEpsConcrete(I7587,$AN$30:$AN$33,$AR$30:$AR$33,$AS$26,$AS$27,$AS$28,$AQ$20,$AU$19),""),"")</f>
        <v/>
      </c>
      <c r="N7587" s="95" t="str">
        <f>IF(A7587&lt;&gt;"",IF(MID(C7587,1,1)="r",SigmaEpsReinf(J7587,$AS$42:$AS$43,$AS$41,$AS$39,$AS$40,$AQ$38),""),"")</f>
        <v/>
      </c>
      <c r="Q7587" s="92" t="str">
        <f t="shared" si="1196"/>
        <v/>
      </c>
      <c r="R7587" s="92" t="str">
        <f t="shared" si="1197"/>
        <v/>
      </c>
      <c r="U7587" s="5"/>
      <c r="V7587" s="5"/>
      <c r="W7587" s="94" t="str">
        <f t="shared" si="1195"/>
        <v/>
      </c>
      <c r="X7587" s="94" t="str">
        <f t="shared" si="1198"/>
        <v/>
      </c>
      <c r="Y7587" s="5"/>
      <c r="BK7587" s="8"/>
      <c r="BL7587" s="5"/>
      <c r="BM7587" s="5"/>
      <c r="BN7587" s="5"/>
      <c r="BO7587" s="5"/>
      <c r="BP7587" s="1"/>
      <c r="BQ7587" s="1"/>
      <c r="BR7587" s="1"/>
      <c r="BS7587" s="1"/>
      <c r="BT7587" s="1"/>
      <c r="BU7587" s="4"/>
      <c r="BV7587" s="1"/>
      <c r="BW7587" s="3"/>
      <c r="BX7587" s="4"/>
      <c r="BY7587" s="5"/>
      <c r="BZ7587" s="5"/>
      <c r="CA7587" s="5"/>
      <c r="CB7587" s="5"/>
      <c r="CC7587" s="5"/>
      <c r="CD7587" s="43"/>
    </row>
    <row r="7588" spans="1:82" x14ac:dyDescent="0.25">
      <c r="A7588" s="8"/>
      <c r="B7588" s="5"/>
      <c r="C7588" s="5"/>
      <c r="D7588" s="5"/>
      <c r="E7588" s="5"/>
      <c r="F7588" s="94" t="str">
        <f t="shared" si="1189"/>
        <v/>
      </c>
      <c r="G7588" s="94" t="str">
        <f t="shared" si="1190"/>
        <v/>
      </c>
      <c r="H7588" s="127" t="str">
        <f>IF(A7588&lt;&gt;"",IF(MID(C7588,1,1)="c",$AS$26,IF(MID(C7588,1,1)="r",$AS$41,IF(MID(C7588,1,1)="p",#REF!,#REF!))),"")</f>
        <v/>
      </c>
      <c r="I7588" s="92" t="str">
        <f t="shared" si="1191"/>
        <v/>
      </c>
      <c r="J7588" s="92" t="str">
        <f t="shared" si="1192"/>
        <v/>
      </c>
      <c r="K7588" s="92" t="str">
        <f t="shared" si="1193"/>
        <v/>
      </c>
      <c r="L7588" s="92" t="str">
        <f t="shared" si="1194"/>
        <v/>
      </c>
      <c r="M7588" s="95" t="str">
        <f>IF(A7588&lt;&gt;"",IF(MID(C7588,1,1)="c",SigmaEpsConcrete(I7588,$AN$30:$AN$33,$AR$30:$AR$33,$AS$26,$AS$27,$AS$28,$AQ$20,$AU$19),""),"")</f>
        <v/>
      </c>
      <c r="N7588" s="95" t="str">
        <f>IF(A7588&lt;&gt;"",IF(MID(C7588,1,1)="r",SigmaEpsReinf(J7588,$AS$42:$AS$43,$AS$41,$AS$39,$AS$40,$AQ$38),""),"")</f>
        <v/>
      </c>
      <c r="Q7588" s="92" t="str">
        <f t="shared" si="1196"/>
        <v/>
      </c>
      <c r="R7588" s="92" t="str">
        <f t="shared" si="1197"/>
        <v/>
      </c>
      <c r="U7588" s="5"/>
      <c r="V7588" s="5"/>
      <c r="W7588" s="94" t="str">
        <f t="shared" si="1195"/>
        <v/>
      </c>
      <c r="X7588" s="94" t="str">
        <f t="shared" si="1198"/>
        <v/>
      </c>
      <c r="Y7588" s="5"/>
      <c r="BK7588" s="8"/>
      <c r="BL7588" s="5"/>
      <c r="BM7588" s="5"/>
      <c r="BN7588" s="5"/>
      <c r="BO7588" s="5"/>
      <c r="BP7588" s="1"/>
      <c r="BQ7588" s="1"/>
      <c r="BR7588" s="1"/>
      <c r="BS7588" s="1"/>
      <c r="BT7588" s="1"/>
      <c r="BU7588" s="4"/>
      <c r="BV7588" s="1"/>
      <c r="BW7588" s="3"/>
      <c r="BX7588" s="4"/>
      <c r="BY7588" s="5"/>
      <c r="BZ7588" s="5"/>
      <c r="CA7588" s="5"/>
      <c r="CB7588" s="5"/>
      <c r="CC7588" s="5"/>
      <c r="CD7588" s="43"/>
    </row>
    <row r="7589" spans="1:82" x14ac:dyDescent="0.25">
      <c r="A7589" s="8"/>
      <c r="B7589" s="5"/>
      <c r="C7589" s="5"/>
      <c r="D7589" s="5"/>
      <c r="E7589" s="5"/>
      <c r="F7589" s="94" t="str">
        <f t="shared" si="1189"/>
        <v/>
      </c>
      <c r="G7589" s="94" t="str">
        <f t="shared" si="1190"/>
        <v/>
      </c>
      <c r="H7589" s="127" t="str">
        <f>IF(A7589&lt;&gt;"",IF(MID(C7589,1,1)="c",$AS$26,IF(MID(C7589,1,1)="r",$AS$41,IF(MID(C7589,1,1)="p",#REF!,#REF!))),"")</f>
        <v/>
      </c>
      <c r="I7589" s="92" t="str">
        <f t="shared" si="1191"/>
        <v/>
      </c>
      <c r="J7589" s="92" t="str">
        <f t="shared" si="1192"/>
        <v/>
      </c>
      <c r="K7589" s="92" t="str">
        <f t="shared" si="1193"/>
        <v/>
      </c>
      <c r="L7589" s="92" t="str">
        <f t="shared" si="1194"/>
        <v/>
      </c>
      <c r="M7589" s="95" t="str">
        <f>IF(A7589&lt;&gt;"",IF(MID(C7589,1,1)="c",SigmaEpsConcrete(I7589,$AN$30:$AN$33,$AR$30:$AR$33,$AS$26,$AS$27,$AS$28,$AQ$20,$AU$19),""),"")</f>
        <v/>
      </c>
      <c r="N7589" s="95" t="str">
        <f>IF(A7589&lt;&gt;"",IF(MID(C7589,1,1)="r",SigmaEpsReinf(J7589,$AS$42:$AS$43,$AS$41,$AS$39,$AS$40,$AQ$38),""),"")</f>
        <v/>
      </c>
      <c r="Q7589" s="92" t="str">
        <f t="shared" si="1196"/>
        <v/>
      </c>
      <c r="R7589" s="92" t="str">
        <f t="shared" si="1197"/>
        <v/>
      </c>
      <c r="U7589" s="5"/>
      <c r="V7589" s="5"/>
      <c r="W7589" s="94" t="str">
        <f t="shared" si="1195"/>
        <v/>
      </c>
      <c r="X7589" s="94" t="str">
        <f t="shared" si="1198"/>
        <v/>
      </c>
      <c r="Y7589" s="5"/>
      <c r="BK7589" s="8"/>
      <c r="BL7589" s="5"/>
      <c r="BM7589" s="5"/>
      <c r="BN7589" s="5"/>
      <c r="BO7589" s="5"/>
      <c r="BP7589" s="1"/>
      <c r="BQ7589" s="1"/>
      <c r="BR7589" s="1"/>
      <c r="BS7589" s="1"/>
      <c r="BT7589" s="1"/>
      <c r="BU7589" s="4"/>
      <c r="BV7589" s="1"/>
      <c r="BW7589" s="3"/>
      <c r="BX7589" s="4"/>
      <c r="BY7589" s="5"/>
      <c r="BZ7589" s="5"/>
      <c r="CA7589" s="5"/>
      <c r="CB7589" s="5"/>
      <c r="CC7589" s="5"/>
      <c r="CD7589" s="43"/>
    </row>
    <row r="7590" spans="1:82" x14ac:dyDescent="0.25">
      <c r="A7590" s="8"/>
      <c r="B7590" s="5"/>
      <c r="C7590" s="5"/>
      <c r="D7590" s="5"/>
      <c r="E7590" s="5"/>
      <c r="F7590" s="94" t="str">
        <f t="shared" si="1189"/>
        <v/>
      </c>
      <c r="G7590" s="94" t="str">
        <f t="shared" si="1190"/>
        <v/>
      </c>
      <c r="H7590" s="127" t="str">
        <f>IF(A7590&lt;&gt;"",IF(MID(C7590,1,1)="c",$AS$26,IF(MID(C7590,1,1)="r",$AS$41,IF(MID(C7590,1,1)="p",#REF!,#REF!))),"")</f>
        <v/>
      </c>
      <c r="I7590" s="92" t="str">
        <f t="shared" si="1191"/>
        <v/>
      </c>
      <c r="J7590" s="92" t="str">
        <f t="shared" si="1192"/>
        <v/>
      </c>
      <c r="K7590" s="92" t="str">
        <f t="shared" si="1193"/>
        <v/>
      </c>
      <c r="L7590" s="92" t="str">
        <f t="shared" si="1194"/>
        <v/>
      </c>
      <c r="M7590" s="95" t="str">
        <f>IF(A7590&lt;&gt;"",IF(MID(C7590,1,1)="c",SigmaEpsConcrete(I7590,$AN$30:$AN$33,$AR$30:$AR$33,$AS$26,$AS$27,$AS$28,$AQ$20,$AU$19),""),"")</f>
        <v/>
      </c>
      <c r="N7590" s="95" t="str">
        <f>IF(A7590&lt;&gt;"",IF(MID(C7590,1,1)="r",SigmaEpsReinf(J7590,$AS$42:$AS$43,$AS$41,$AS$39,$AS$40,$AQ$38),""),"")</f>
        <v/>
      </c>
      <c r="Q7590" s="92" t="str">
        <f t="shared" si="1196"/>
        <v/>
      </c>
      <c r="R7590" s="92" t="str">
        <f t="shared" si="1197"/>
        <v/>
      </c>
      <c r="U7590" s="5"/>
      <c r="V7590" s="5"/>
      <c r="W7590" s="94" t="str">
        <f t="shared" si="1195"/>
        <v/>
      </c>
      <c r="X7590" s="94" t="str">
        <f t="shared" si="1198"/>
        <v/>
      </c>
      <c r="Y7590" s="5"/>
      <c r="BK7590" s="8"/>
      <c r="BL7590" s="5"/>
      <c r="BM7590" s="5"/>
      <c r="BN7590" s="5"/>
      <c r="BO7590" s="5"/>
      <c r="BP7590" s="1"/>
      <c r="BQ7590" s="1"/>
      <c r="BR7590" s="1"/>
      <c r="BS7590" s="1"/>
      <c r="BT7590" s="1"/>
      <c r="BU7590" s="4"/>
      <c r="BV7590" s="1"/>
      <c r="BW7590" s="3"/>
      <c r="BX7590" s="4"/>
      <c r="BY7590" s="5"/>
      <c r="BZ7590" s="5"/>
      <c r="CA7590" s="5"/>
      <c r="CB7590" s="5"/>
      <c r="CC7590" s="5"/>
      <c r="CD7590" s="43"/>
    </row>
    <row r="7591" spans="1:82" x14ac:dyDescent="0.25">
      <c r="A7591" s="8"/>
      <c r="B7591" s="5"/>
      <c r="C7591" s="5"/>
      <c r="D7591" s="5"/>
      <c r="E7591" s="5"/>
      <c r="F7591" s="94" t="str">
        <f t="shared" si="1189"/>
        <v/>
      </c>
      <c r="G7591" s="94" t="str">
        <f t="shared" si="1190"/>
        <v/>
      </c>
      <c r="H7591" s="127" t="str">
        <f>IF(A7591&lt;&gt;"",IF(MID(C7591,1,1)="c",$AS$26,IF(MID(C7591,1,1)="r",$AS$41,IF(MID(C7591,1,1)="p",#REF!,#REF!))),"")</f>
        <v/>
      </c>
      <c r="I7591" s="92" t="str">
        <f t="shared" si="1191"/>
        <v/>
      </c>
      <c r="J7591" s="92" t="str">
        <f t="shared" si="1192"/>
        <v/>
      </c>
      <c r="K7591" s="92" t="str">
        <f t="shared" si="1193"/>
        <v/>
      </c>
      <c r="L7591" s="92" t="str">
        <f t="shared" si="1194"/>
        <v/>
      </c>
      <c r="M7591" s="95" t="str">
        <f>IF(A7591&lt;&gt;"",IF(MID(C7591,1,1)="c",SigmaEpsConcrete(I7591,$AN$30:$AN$33,$AR$30:$AR$33,$AS$26,$AS$27,$AS$28,$AQ$20,$AU$19),""),"")</f>
        <v/>
      </c>
      <c r="N7591" s="95" t="str">
        <f>IF(A7591&lt;&gt;"",IF(MID(C7591,1,1)="r",SigmaEpsReinf(J7591,$AS$42:$AS$43,$AS$41,$AS$39,$AS$40,$AQ$38),""),"")</f>
        <v/>
      </c>
      <c r="Q7591" s="92" t="str">
        <f t="shared" si="1196"/>
        <v/>
      </c>
      <c r="R7591" s="92" t="str">
        <f t="shared" si="1197"/>
        <v/>
      </c>
      <c r="U7591" s="5"/>
      <c r="V7591" s="5"/>
      <c r="W7591" s="94" t="str">
        <f t="shared" si="1195"/>
        <v/>
      </c>
      <c r="X7591" s="94" t="str">
        <f t="shared" si="1198"/>
        <v/>
      </c>
      <c r="Y7591" s="5"/>
      <c r="BK7591" s="8"/>
      <c r="BL7591" s="5"/>
      <c r="BM7591" s="5"/>
      <c r="BN7591" s="5"/>
      <c r="BO7591" s="5"/>
      <c r="BP7591" s="1"/>
      <c r="BQ7591" s="1"/>
      <c r="BR7591" s="1"/>
      <c r="BS7591" s="1"/>
      <c r="BT7591" s="1"/>
      <c r="BU7591" s="4"/>
      <c r="BV7591" s="1"/>
      <c r="BW7591" s="3"/>
      <c r="BX7591" s="4"/>
      <c r="BY7591" s="5"/>
      <c r="BZ7591" s="5"/>
      <c r="CA7591" s="5"/>
      <c r="CB7591" s="5"/>
      <c r="CC7591" s="5"/>
      <c r="CD7591" s="43"/>
    </row>
    <row r="7592" spans="1:82" x14ac:dyDescent="0.25">
      <c r="A7592" s="8"/>
      <c r="B7592" s="5"/>
      <c r="C7592" s="5"/>
      <c r="D7592" s="5"/>
      <c r="E7592" s="5"/>
      <c r="F7592" s="94" t="str">
        <f t="shared" si="1189"/>
        <v/>
      </c>
      <c r="G7592" s="94" t="str">
        <f t="shared" si="1190"/>
        <v/>
      </c>
      <c r="H7592" s="127" t="str">
        <f>IF(A7592&lt;&gt;"",IF(MID(C7592,1,1)="c",$AS$26,IF(MID(C7592,1,1)="r",$AS$41,IF(MID(C7592,1,1)="p",#REF!,#REF!))),"")</f>
        <v/>
      </c>
      <c r="I7592" s="92" t="str">
        <f t="shared" si="1191"/>
        <v/>
      </c>
      <c r="J7592" s="92" t="str">
        <f t="shared" si="1192"/>
        <v/>
      </c>
      <c r="K7592" s="92" t="str">
        <f t="shared" si="1193"/>
        <v/>
      </c>
      <c r="L7592" s="92" t="str">
        <f t="shared" si="1194"/>
        <v/>
      </c>
      <c r="M7592" s="95" t="str">
        <f>IF(A7592&lt;&gt;"",IF(MID(C7592,1,1)="c",SigmaEpsConcrete(I7592,$AN$30:$AN$33,$AR$30:$AR$33,$AS$26,$AS$27,$AS$28,$AQ$20,$AU$19),""),"")</f>
        <v/>
      </c>
      <c r="N7592" s="95" t="str">
        <f>IF(A7592&lt;&gt;"",IF(MID(C7592,1,1)="r",SigmaEpsReinf(J7592,$AS$42:$AS$43,$AS$41,$AS$39,$AS$40,$AQ$38),""),"")</f>
        <v/>
      </c>
      <c r="Q7592" s="92" t="str">
        <f t="shared" si="1196"/>
        <v/>
      </c>
      <c r="R7592" s="92" t="str">
        <f t="shared" si="1197"/>
        <v/>
      </c>
      <c r="U7592" s="5"/>
      <c r="V7592" s="5"/>
      <c r="W7592" s="94" t="str">
        <f t="shared" si="1195"/>
        <v/>
      </c>
      <c r="X7592" s="94" t="str">
        <f t="shared" si="1198"/>
        <v/>
      </c>
      <c r="Y7592" s="5"/>
      <c r="BK7592" s="8"/>
      <c r="BL7592" s="5"/>
      <c r="BM7592" s="5"/>
      <c r="BN7592" s="5"/>
      <c r="BO7592" s="5"/>
      <c r="BP7592" s="1"/>
      <c r="BQ7592" s="1"/>
      <c r="BR7592" s="1"/>
      <c r="BS7592" s="1"/>
      <c r="BT7592" s="1"/>
      <c r="BU7592" s="4"/>
      <c r="BV7592" s="1"/>
      <c r="BW7592" s="3"/>
      <c r="BX7592" s="4"/>
      <c r="BY7592" s="5"/>
      <c r="BZ7592" s="5"/>
      <c r="CA7592" s="5"/>
      <c r="CB7592" s="5"/>
      <c r="CC7592" s="5"/>
      <c r="CD7592" s="43"/>
    </row>
    <row r="7593" spans="1:82" x14ac:dyDescent="0.25">
      <c r="A7593" s="8"/>
      <c r="B7593" s="5"/>
      <c r="C7593" s="5"/>
      <c r="D7593" s="5"/>
      <c r="E7593" s="5"/>
      <c r="F7593" s="94" t="str">
        <f t="shared" si="1189"/>
        <v/>
      </c>
      <c r="G7593" s="94" t="str">
        <f t="shared" si="1190"/>
        <v/>
      </c>
      <c r="H7593" s="127" t="str">
        <f>IF(A7593&lt;&gt;"",IF(MID(C7593,1,1)="c",$AS$26,IF(MID(C7593,1,1)="r",$AS$41,IF(MID(C7593,1,1)="p",#REF!,#REF!))),"")</f>
        <v/>
      </c>
      <c r="I7593" s="92" t="str">
        <f t="shared" si="1191"/>
        <v/>
      </c>
      <c r="J7593" s="92" t="str">
        <f t="shared" si="1192"/>
        <v/>
      </c>
      <c r="K7593" s="92" t="str">
        <f t="shared" si="1193"/>
        <v/>
      </c>
      <c r="L7593" s="92" t="str">
        <f t="shared" si="1194"/>
        <v/>
      </c>
      <c r="M7593" s="95" t="str">
        <f>IF(A7593&lt;&gt;"",IF(MID(C7593,1,1)="c",SigmaEpsConcrete(I7593,$AN$30:$AN$33,$AR$30:$AR$33,$AS$26,$AS$27,$AS$28,$AQ$20,$AU$19),""),"")</f>
        <v/>
      </c>
      <c r="N7593" s="95" t="str">
        <f>IF(A7593&lt;&gt;"",IF(MID(C7593,1,1)="r",SigmaEpsReinf(J7593,$AS$42:$AS$43,$AS$41,$AS$39,$AS$40,$AQ$38),""),"")</f>
        <v/>
      </c>
      <c r="Q7593" s="92" t="str">
        <f t="shared" si="1196"/>
        <v/>
      </c>
      <c r="R7593" s="92" t="str">
        <f t="shared" si="1197"/>
        <v/>
      </c>
      <c r="U7593" s="5"/>
      <c r="V7593" s="5"/>
      <c r="W7593" s="94" t="str">
        <f t="shared" si="1195"/>
        <v/>
      </c>
      <c r="X7593" s="94" t="str">
        <f t="shared" si="1198"/>
        <v/>
      </c>
      <c r="Y7593" s="5"/>
      <c r="BK7593" s="8"/>
      <c r="BL7593" s="5"/>
      <c r="BM7593" s="5"/>
      <c r="BN7593" s="5"/>
      <c r="BO7593" s="5"/>
      <c r="BP7593" s="1"/>
      <c r="BQ7593" s="1"/>
      <c r="BR7593" s="1"/>
      <c r="BS7593" s="1"/>
      <c r="BT7593" s="1"/>
      <c r="BU7593" s="4"/>
      <c r="BV7593" s="1"/>
      <c r="BW7593" s="3"/>
      <c r="BX7593" s="4"/>
      <c r="BY7593" s="5"/>
      <c r="BZ7593" s="5"/>
      <c r="CA7593" s="5"/>
      <c r="CB7593" s="5"/>
      <c r="CC7593" s="5"/>
      <c r="CD7593" s="43"/>
    </row>
    <row r="7594" spans="1:82" x14ac:dyDescent="0.25">
      <c r="A7594" s="8"/>
      <c r="B7594" s="5"/>
      <c r="C7594" s="5"/>
      <c r="D7594" s="5"/>
      <c r="E7594" s="5"/>
      <c r="F7594" s="94" t="str">
        <f t="shared" si="1189"/>
        <v/>
      </c>
      <c r="G7594" s="94" t="str">
        <f t="shared" si="1190"/>
        <v/>
      </c>
      <c r="H7594" s="127" t="str">
        <f>IF(A7594&lt;&gt;"",IF(MID(C7594,1,1)="c",$AS$26,IF(MID(C7594,1,1)="r",$AS$41,IF(MID(C7594,1,1)="p",#REF!,#REF!))),"")</f>
        <v/>
      </c>
      <c r="I7594" s="92" t="str">
        <f t="shared" si="1191"/>
        <v/>
      </c>
      <c r="J7594" s="92" t="str">
        <f t="shared" si="1192"/>
        <v/>
      </c>
      <c r="K7594" s="92" t="str">
        <f t="shared" si="1193"/>
        <v/>
      </c>
      <c r="L7594" s="92" t="str">
        <f t="shared" si="1194"/>
        <v/>
      </c>
      <c r="M7594" s="95" t="str">
        <f>IF(A7594&lt;&gt;"",IF(MID(C7594,1,1)="c",SigmaEpsConcrete(I7594,$AN$30:$AN$33,$AR$30:$AR$33,$AS$26,$AS$27,$AS$28,$AQ$20,$AU$19),""),"")</f>
        <v/>
      </c>
      <c r="N7594" s="95" t="str">
        <f>IF(A7594&lt;&gt;"",IF(MID(C7594,1,1)="r",SigmaEpsReinf(J7594,$AS$42:$AS$43,$AS$41,$AS$39,$AS$40,$AQ$38),""),"")</f>
        <v/>
      </c>
      <c r="Q7594" s="92" t="str">
        <f t="shared" si="1196"/>
        <v/>
      </c>
      <c r="R7594" s="92" t="str">
        <f t="shared" si="1197"/>
        <v/>
      </c>
      <c r="U7594" s="5"/>
      <c r="V7594" s="5"/>
      <c r="W7594" s="94" t="str">
        <f t="shared" si="1195"/>
        <v/>
      </c>
      <c r="X7594" s="94" t="str">
        <f t="shared" si="1198"/>
        <v/>
      </c>
      <c r="Y7594" s="5"/>
      <c r="BK7594" s="8"/>
      <c r="BL7594" s="5"/>
      <c r="BM7594" s="5"/>
      <c r="BN7594" s="5"/>
      <c r="BO7594" s="5"/>
      <c r="BP7594" s="1"/>
      <c r="BQ7594" s="1"/>
      <c r="BR7594" s="1"/>
      <c r="BS7594" s="1"/>
      <c r="BT7594" s="1"/>
      <c r="BU7594" s="4"/>
      <c r="BV7594" s="1"/>
      <c r="BW7594" s="3"/>
      <c r="BX7594" s="4"/>
      <c r="BY7594" s="5"/>
      <c r="BZ7594" s="5"/>
      <c r="CA7594" s="5"/>
      <c r="CB7594" s="5"/>
      <c r="CC7594" s="5"/>
      <c r="CD7594" s="43"/>
    </row>
    <row r="7595" spans="1:82" x14ac:dyDescent="0.25">
      <c r="A7595" s="8"/>
      <c r="B7595" s="5"/>
      <c r="C7595" s="5"/>
      <c r="D7595" s="5"/>
      <c r="E7595" s="5"/>
      <c r="F7595" s="94" t="str">
        <f t="shared" si="1189"/>
        <v/>
      </c>
      <c r="G7595" s="94" t="str">
        <f t="shared" si="1190"/>
        <v/>
      </c>
      <c r="H7595" s="127" t="str">
        <f>IF(A7595&lt;&gt;"",IF(MID(C7595,1,1)="c",$AS$26,IF(MID(C7595,1,1)="r",$AS$41,IF(MID(C7595,1,1)="p",#REF!,#REF!))),"")</f>
        <v/>
      </c>
      <c r="I7595" s="92" t="str">
        <f t="shared" si="1191"/>
        <v/>
      </c>
      <c r="J7595" s="92" t="str">
        <f t="shared" si="1192"/>
        <v/>
      </c>
      <c r="K7595" s="92" t="str">
        <f t="shared" si="1193"/>
        <v/>
      </c>
      <c r="L7595" s="92" t="str">
        <f t="shared" si="1194"/>
        <v/>
      </c>
      <c r="M7595" s="95" t="str">
        <f>IF(A7595&lt;&gt;"",IF(MID(C7595,1,1)="c",SigmaEpsConcrete(I7595,$AN$30:$AN$33,$AR$30:$AR$33,$AS$26,$AS$27,$AS$28,$AQ$20,$AU$19),""),"")</f>
        <v/>
      </c>
      <c r="N7595" s="95" t="str">
        <f>IF(A7595&lt;&gt;"",IF(MID(C7595,1,1)="r",SigmaEpsReinf(J7595,$AS$42:$AS$43,$AS$41,$AS$39,$AS$40,$AQ$38),""),"")</f>
        <v/>
      </c>
      <c r="Q7595" s="92" t="str">
        <f t="shared" si="1196"/>
        <v/>
      </c>
      <c r="R7595" s="92" t="str">
        <f t="shared" si="1197"/>
        <v/>
      </c>
      <c r="U7595" s="5"/>
      <c r="V7595" s="5"/>
      <c r="W7595" s="94" t="str">
        <f t="shared" si="1195"/>
        <v/>
      </c>
      <c r="X7595" s="94" t="str">
        <f t="shared" si="1198"/>
        <v/>
      </c>
      <c r="Y7595" s="5"/>
      <c r="BK7595" s="8"/>
      <c r="BL7595" s="5"/>
      <c r="BM7595" s="5"/>
      <c r="BN7595" s="5"/>
      <c r="BO7595" s="5"/>
      <c r="BP7595" s="1"/>
      <c r="BQ7595" s="1"/>
      <c r="BR7595" s="1"/>
      <c r="BS7595" s="1"/>
      <c r="BT7595" s="1"/>
      <c r="BU7595" s="4"/>
      <c r="BV7595" s="1"/>
      <c r="BW7595" s="3"/>
      <c r="BX7595" s="4"/>
      <c r="BY7595" s="5"/>
      <c r="BZ7595" s="5"/>
      <c r="CA7595" s="5"/>
      <c r="CB7595" s="5"/>
      <c r="CC7595" s="5"/>
      <c r="CD7595" s="43"/>
    </row>
    <row r="7596" spans="1:82" x14ac:dyDescent="0.25">
      <c r="A7596" s="8"/>
      <c r="B7596" s="5"/>
      <c r="C7596" s="5"/>
      <c r="D7596" s="5"/>
      <c r="E7596" s="5"/>
      <c r="F7596" s="94" t="str">
        <f t="shared" si="1189"/>
        <v/>
      </c>
      <c r="G7596" s="94" t="str">
        <f t="shared" si="1190"/>
        <v/>
      </c>
      <c r="H7596" s="127" t="str">
        <f>IF(A7596&lt;&gt;"",IF(MID(C7596,1,1)="c",$AS$26,IF(MID(C7596,1,1)="r",$AS$41,IF(MID(C7596,1,1)="p",#REF!,#REF!))),"")</f>
        <v/>
      </c>
      <c r="I7596" s="92" t="str">
        <f t="shared" si="1191"/>
        <v/>
      </c>
      <c r="J7596" s="92" t="str">
        <f t="shared" si="1192"/>
        <v/>
      </c>
      <c r="K7596" s="92" t="str">
        <f t="shared" si="1193"/>
        <v/>
      </c>
      <c r="L7596" s="92" t="str">
        <f t="shared" si="1194"/>
        <v/>
      </c>
      <c r="M7596" s="95" t="str">
        <f>IF(A7596&lt;&gt;"",IF(MID(C7596,1,1)="c",SigmaEpsConcrete(I7596,$AN$30:$AN$33,$AR$30:$AR$33,$AS$26,$AS$27,$AS$28,$AQ$20,$AU$19),""),"")</f>
        <v/>
      </c>
      <c r="N7596" s="95" t="str">
        <f>IF(A7596&lt;&gt;"",IF(MID(C7596,1,1)="r",SigmaEpsReinf(J7596,$AS$42:$AS$43,$AS$41,$AS$39,$AS$40,$AQ$38),""),"")</f>
        <v/>
      </c>
      <c r="Q7596" s="92" t="str">
        <f t="shared" si="1196"/>
        <v/>
      </c>
      <c r="R7596" s="92" t="str">
        <f t="shared" si="1197"/>
        <v/>
      </c>
      <c r="U7596" s="5"/>
      <c r="V7596" s="5"/>
      <c r="W7596" s="94" t="str">
        <f t="shared" si="1195"/>
        <v/>
      </c>
      <c r="X7596" s="94" t="str">
        <f t="shared" si="1198"/>
        <v/>
      </c>
      <c r="Y7596" s="5"/>
      <c r="BK7596" s="8"/>
      <c r="BL7596" s="5"/>
      <c r="BM7596" s="5"/>
      <c r="BN7596" s="5"/>
      <c r="BO7596" s="5"/>
      <c r="BP7596" s="1"/>
      <c r="BQ7596" s="1"/>
      <c r="BR7596" s="1"/>
      <c r="BS7596" s="1"/>
      <c r="BT7596" s="1"/>
      <c r="BU7596" s="4"/>
      <c r="BV7596" s="1"/>
      <c r="BW7596" s="3"/>
      <c r="BX7596" s="4"/>
      <c r="BY7596" s="5"/>
      <c r="BZ7596" s="5"/>
      <c r="CA7596" s="5"/>
      <c r="CB7596" s="5"/>
      <c r="CC7596" s="5"/>
      <c r="CD7596" s="43"/>
    </row>
    <row r="7597" spans="1:82" x14ac:dyDescent="0.25">
      <c r="A7597" s="8"/>
      <c r="B7597" s="5"/>
      <c r="C7597" s="5"/>
      <c r="D7597" s="5"/>
      <c r="E7597" s="5"/>
      <c r="F7597" s="94" t="str">
        <f t="shared" si="1189"/>
        <v/>
      </c>
      <c r="G7597" s="94" t="str">
        <f t="shared" si="1190"/>
        <v/>
      </c>
      <c r="H7597" s="127" t="str">
        <f>IF(A7597&lt;&gt;"",IF(MID(C7597,1,1)="c",$AS$26,IF(MID(C7597,1,1)="r",$AS$41,IF(MID(C7597,1,1)="p",#REF!,#REF!))),"")</f>
        <v/>
      </c>
      <c r="I7597" s="92" t="str">
        <f t="shared" si="1191"/>
        <v/>
      </c>
      <c r="J7597" s="92" t="str">
        <f t="shared" si="1192"/>
        <v/>
      </c>
      <c r="K7597" s="92" t="str">
        <f t="shared" si="1193"/>
        <v/>
      </c>
      <c r="L7597" s="92" t="str">
        <f t="shared" si="1194"/>
        <v/>
      </c>
      <c r="M7597" s="95" t="str">
        <f>IF(A7597&lt;&gt;"",IF(MID(C7597,1,1)="c",SigmaEpsConcrete(I7597,$AN$30:$AN$33,$AR$30:$AR$33,$AS$26,$AS$27,$AS$28,$AQ$20,$AU$19),""),"")</f>
        <v/>
      </c>
      <c r="N7597" s="95" t="str">
        <f>IF(A7597&lt;&gt;"",IF(MID(C7597,1,1)="r",SigmaEpsReinf(J7597,$AS$42:$AS$43,$AS$41,$AS$39,$AS$40,$AQ$38),""),"")</f>
        <v/>
      </c>
      <c r="Q7597" s="92" t="str">
        <f t="shared" si="1196"/>
        <v/>
      </c>
      <c r="R7597" s="92" t="str">
        <f t="shared" si="1197"/>
        <v/>
      </c>
      <c r="U7597" s="5"/>
      <c r="V7597" s="5"/>
      <c r="W7597" s="94" t="str">
        <f t="shared" si="1195"/>
        <v/>
      </c>
      <c r="X7597" s="94" t="str">
        <f t="shared" si="1198"/>
        <v/>
      </c>
      <c r="Y7597" s="5"/>
      <c r="BK7597" s="8"/>
      <c r="BL7597" s="5"/>
      <c r="BM7597" s="5"/>
      <c r="BN7597" s="5"/>
      <c r="BO7597" s="5"/>
      <c r="BP7597" s="1"/>
      <c r="BQ7597" s="1"/>
      <c r="BR7597" s="1"/>
      <c r="BS7597" s="1"/>
      <c r="BT7597" s="1"/>
      <c r="BU7597" s="4"/>
      <c r="BV7597" s="1"/>
      <c r="BW7597" s="3"/>
      <c r="BX7597" s="4"/>
      <c r="BY7597" s="5"/>
      <c r="BZ7597" s="5"/>
      <c r="CA7597" s="5"/>
      <c r="CB7597" s="5"/>
      <c r="CC7597" s="5"/>
      <c r="CD7597" s="43"/>
    </row>
    <row r="7598" spans="1:82" x14ac:dyDescent="0.25">
      <c r="A7598" s="8"/>
      <c r="B7598" s="5"/>
      <c r="C7598" s="5"/>
      <c r="D7598" s="5"/>
      <c r="E7598" s="5"/>
      <c r="F7598" s="94" t="str">
        <f t="shared" si="1189"/>
        <v/>
      </c>
      <c r="G7598" s="94" t="str">
        <f t="shared" si="1190"/>
        <v/>
      </c>
      <c r="H7598" s="127" t="str">
        <f>IF(A7598&lt;&gt;"",IF(MID(C7598,1,1)="c",$AS$26,IF(MID(C7598,1,1)="r",$AS$41,IF(MID(C7598,1,1)="p",#REF!,#REF!))),"")</f>
        <v/>
      </c>
      <c r="I7598" s="92" t="str">
        <f t="shared" si="1191"/>
        <v/>
      </c>
      <c r="J7598" s="92" t="str">
        <f t="shared" si="1192"/>
        <v/>
      </c>
      <c r="K7598" s="92" t="str">
        <f t="shared" si="1193"/>
        <v/>
      </c>
      <c r="L7598" s="92" t="str">
        <f t="shared" si="1194"/>
        <v/>
      </c>
      <c r="M7598" s="95" t="str">
        <f>IF(A7598&lt;&gt;"",IF(MID(C7598,1,1)="c",SigmaEpsConcrete(I7598,$AN$30:$AN$33,$AR$30:$AR$33,$AS$26,$AS$27,$AS$28,$AQ$20,$AU$19),""),"")</f>
        <v/>
      </c>
      <c r="N7598" s="95" t="str">
        <f>IF(A7598&lt;&gt;"",IF(MID(C7598,1,1)="r",SigmaEpsReinf(J7598,$AS$42:$AS$43,$AS$41,$AS$39,$AS$40,$AQ$38),""),"")</f>
        <v/>
      </c>
      <c r="Q7598" s="92" t="str">
        <f t="shared" si="1196"/>
        <v/>
      </c>
      <c r="R7598" s="92" t="str">
        <f t="shared" si="1197"/>
        <v/>
      </c>
      <c r="U7598" s="5"/>
      <c r="V7598" s="5"/>
      <c r="W7598" s="94" t="str">
        <f t="shared" si="1195"/>
        <v/>
      </c>
      <c r="X7598" s="94" t="str">
        <f t="shared" si="1198"/>
        <v/>
      </c>
      <c r="Y7598" s="5"/>
      <c r="BK7598" s="8"/>
      <c r="BL7598" s="5"/>
      <c r="BM7598" s="5"/>
      <c r="BN7598" s="5"/>
      <c r="BO7598" s="5"/>
      <c r="BP7598" s="1"/>
      <c r="BQ7598" s="1"/>
      <c r="BR7598" s="1"/>
      <c r="BS7598" s="1"/>
      <c r="BT7598" s="1"/>
      <c r="BU7598" s="4"/>
      <c r="BV7598" s="1"/>
      <c r="BW7598" s="3"/>
      <c r="BX7598" s="4"/>
      <c r="BY7598" s="5"/>
      <c r="BZ7598" s="5"/>
      <c r="CA7598" s="5"/>
      <c r="CB7598" s="5"/>
      <c r="CC7598" s="5"/>
      <c r="CD7598" s="43"/>
    </row>
    <row r="7599" spans="1:82" x14ac:dyDescent="0.25">
      <c r="A7599" s="8"/>
      <c r="B7599" s="5"/>
      <c r="C7599" s="5"/>
      <c r="D7599" s="5"/>
      <c r="E7599" s="5"/>
      <c r="F7599" s="94" t="str">
        <f t="shared" si="1189"/>
        <v/>
      </c>
      <c r="G7599" s="94" t="str">
        <f t="shared" si="1190"/>
        <v/>
      </c>
      <c r="H7599" s="127" t="str">
        <f>IF(A7599&lt;&gt;"",IF(MID(C7599,1,1)="c",$AS$26,IF(MID(C7599,1,1)="r",$AS$41,IF(MID(C7599,1,1)="p",#REF!,#REF!))),"")</f>
        <v/>
      </c>
      <c r="I7599" s="92" t="str">
        <f t="shared" si="1191"/>
        <v/>
      </c>
      <c r="J7599" s="92" t="str">
        <f t="shared" si="1192"/>
        <v/>
      </c>
      <c r="K7599" s="92" t="str">
        <f t="shared" si="1193"/>
        <v/>
      </c>
      <c r="L7599" s="92" t="str">
        <f t="shared" si="1194"/>
        <v/>
      </c>
      <c r="M7599" s="95" t="str">
        <f>IF(A7599&lt;&gt;"",IF(MID(C7599,1,1)="c",SigmaEpsConcrete(I7599,$AN$30:$AN$33,$AR$30:$AR$33,$AS$26,$AS$27,$AS$28,$AQ$20,$AU$19),""),"")</f>
        <v/>
      </c>
      <c r="N7599" s="95" t="str">
        <f>IF(A7599&lt;&gt;"",IF(MID(C7599,1,1)="r",SigmaEpsReinf(J7599,$AS$42:$AS$43,$AS$41,$AS$39,$AS$40,$AQ$38),""),"")</f>
        <v/>
      </c>
      <c r="Q7599" s="92" t="str">
        <f t="shared" si="1196"/>
        <v/>
      </c>
      <c r="R7599" s="92" t="str">
        <f t="shared" si="1197"/>
        <v/>
      </c>
      <c r="U7599" s="5"/>
      <c r="V7599" s="5"/>
      <c r="W7599" s="94" t="str">
        <f t="shared" si="1195"/>
        <v/>
      </c>
      <c r="X7599" s="94" t="str">
        <f t="shared" si="1198"/>
        <v/>
      </c>
      <c r="Y7599" s="5"/>
      <c r="BK7599" s="8"/>
      <c r="BL7599" s="5"/>
      <c r="BM7599" s="5"/>
      <c r="BN7599" s="5"/>
      <c r="BO7599" s="5"/>
      <c r="BP7599" s="1"/>
      <c r="BQ7599" s="1"/>
      <c r="BR7599" s="1"/>
      <c r="BS7599" s="1"/>
      <c r="BT7599" s="1"/>
      <c r="BU7599" s="4"/>
      <c r="BV7599" s="1"/>
      <c r="BW7599" s="3"/>
      <c r="BX7599" s="4"/>
      <c r="BY7599" s="5"/>
      <c r="BZ7599" s="5"/>
      <c r="CA7599" s="5"/>
      <c r="CB7599" s="5"/>
      <c r="CC7599" s="5"/>
      <c r="CD7599" s="43"/>
    </row>
    <row r="7600" spans="1:82" x14ac:dyDescent="0.25">
      <c r="A7600" s="8"/>
      <c r="B7600" s="5"/>
      <c r="C7600" s="5"/>
      <c r="D7600" s="5"/>
      <c r="E7600" s="5"/>
      <c r="F7600" s="94" t="str">
        <f t="shared" si="1189"/>
        <v/>
      </c>
      <c r="G7600" s="94" t="str">
        <f t="shared" si="1190"/>
        <v/>
      </c>
      <c r="H7600" s="127" t="str">
        <f>IF(A7600&lt;&gt;"",IF(MID(C7600,1,1)="c",$AS$26,IF(MID(C7600,1,1)="r",$AS$41,IF(MID(C7600,1,1)="p",#REF!,#REF!))),"")</f>
        <v/>
      </c>
      <c r="I7600" s="92" t="str">
        <f t="shared" si="1191"/>
        <v/>
      </c>
      <c r="J7600" s="92" t="str">
        <f t="shared" si="1192"/>
        <v/>
      </c>
      <c r="K7600" s="92" t="str">
        <f t="shared" si="1193"/>
        <v/>
      </c>
      <c r="L7600" s="92" t="str">
        <f t="shared" si="1194"/>
        <v/>
      </c>
      <c r="M7600" s="95" t="str">
        <f>IF(A7600&lt;&gt;"",IF(MID(C7600,1,1)="c",SigmaEpsConcrete(I7600,$AN$30:$AN$33,$AR$30:$AR$33,$AS$26,$AS$27,$AS$28,$AQ$20,$AU$19),""),"")</f>
        <v/>
      </c>
      <c r="N7600" s="95" t="str">
        <f>IF(A7600&lt;&gt;"",IF(MID(C7600,1,1)="r",SigmaEpsReinf(J7600,$AS$42:$AS$43,$AS$41,$AS$39,$AS$40,$AQ$38),""),"")</f>
        <v/>
      </c>
      <c r="Q7600" s="92" t="str">
        <f t="shared" si="1196"/>
        <v/>
      </c>
      <c r="R7600" s="92" t="str">
        <f t="shared" si="1197"/>
        <v/>
      </c>
      <c r="U7600" s="5"/>
      <c r="V7600" s="5"/>
      <c r="W7600" s="94" t="str">
        <f t="shared" si="1195"/>
        <v/>
      </c>
      <c r="X7600" s="94" t="str">
        <f t="shared" si="1198"/>
        <v/>
      </c>
      <c r="Y7600" s="5"/>
      <c r="BK7600" s="8"/>
      <c r="BL7600" s="5"/>
      <c r="BM7600" s="5"/>
      <c r="BN7600" s="5"/>
      <c r="BO7600" s="5"/>
      <c r="BP7600" s="1"/>
      <c r="BQ7600" s="1"/>
      <c r="BR7600" s="1"/>
      <c r="BS7600" s="1"/>
      <c r="BT7600" s="1"/>
      <c r="BU7600" s="4"/>
      <c r="BV7600" s="1"/>
      <c r="BW7600" s="3"/>
      <c r="BX7600" s="4"/>
      <c r="BY7600" s="5"/>
      <c r="BZ7600" s="5"/>
      <c r="CA7600" s="5"/>
      <c r="CB7600" s="5"/>
      <c r="CC7600" s="5"/>
      <c r="CD7600" s="43"/>
    </row>
    <row r="7601" spans="1:82" x14ac:dyDescent="0.25">
      <c r="A7601" s="8"/>
      <c r="B7601" s="5"/>
      <c r="C7601" s="5"/>
      <c r="D7601" s="5"/>
      <c r="E7601" s="5"/>
      <c r="F7601" s="94" t="str">
        <f t="shared" si="1189"/>
        <v/>
      </c>
      <c r="G7601" s="94" t="str">
        <f t="shared" si="1190"/>
        <v/>
      </c>
      <c r="H7601" s="127" t="str">
        <f>IF(A7601&lt;&gt;"",IF(MID(C7601,1,1)="c",$AS$26,IF(MID(C7601,1,1)="r",$AS$41,IF(MID(C7601,1,1)="p",#REF!,#REF!))),"")</f>
        <v/>
      </c>
      <c r="I7601" s="92" t="str">
        <f t="shared" si="1191"/>
        <v/>
      </c>
      <c r="J7601" s="92" t="str">
        <f t="shared" si="1192"/>
        <v/>
      </c>
      <c r="K7601" s="92" t="str">
        <f t="shared" si="1193"/>
        <v/>
      </c>
      <c r="L7601" s="92" t="str">
        <f t="shared" si="1194"/>
        <v/>
      </c>
      <c r="M7601" s="95" t="str">
        <f>IF(A7601&lt;&gt;"",IF(MID(C7601,1,1)="c",SigmaEpsConcrete(I7601,$AN$30:$AN$33,$AR$30:$AR$33,$AS$26,$AS$27,$AS$28,$AQ$20,$AU$19),""),"")</f>
        <v/>
      </c>
      <c r="N7601" s="95" t="str">
        <f>IF(A7601&lt;&gt;"",IF(MID(C7601,1,1)="r",SigmaEpsReinf(J7601,$AS$42:$AS$43,$AS$41,$AS$39,$AS$40,$AQ$38),""),"")</f>
        <v/>
      </c>
      <c r="Q7601" s="92" t="str">
        <f t="shared" si="1196"/>
        <v/>
      </c>
      <c r="R7601" s="92" t="str">
        <f t="shared" si="1197"/>
        <v/>
      </c>
      <c r="U7601" s="5"/>
      <c r="V7601" s="5"/>
      <c r="W7601" s="94" t="str">
        <f t="shared" si="1195"/>
        <v/>
      </c>
      <c r="X7601" s="94" t="str">
        <f t="shared" si="1198"/>
        <v/>
      </c>
      <c r="Y7601" s="5"/>
      <c r="BK7601" s="8"/>
      <c r="BL7601" s="5"/>
      <c r="BM7601" s="5"/>
      <c r="BN7601" s="5"/>
      <c r="BO7601" s="5"/>
      <c r="BP7601" s="1"/>
      <c r="BQ7601" s="1"/>
      <c r="BR7601" s="1"/>
      <c r="BS7601" s="1"/>
      <c r="BT7601" s="1"/>
      <c r="BU7601" s="4"/>
      <c r="BV7601" s="1"/>
      <c r="BW7601" s="3"/>
      <c r="BX7601" s="4"/>
      <c r="BY7601" s="5"/>
      <c r="BZ7601" s="5"/>
      <c r="CA7601" s="5"/>
      <c r="CB7601" s="5"/>
      <c r="CC7601" s="5"/>
      <c r="CD7601" s="43"/>
    </row>
    <row r="7602" spans="1:82" x14ac:dyDescent="0.25">
      <c r="A7602" s="8"/>
      <c r="B7602" s="5"/>
      <c r="C7602" s="5"/>
      <c r="D7602" s="5"/>
      <c r="E7602" s="5"/>
      <c r="F7602" s="94" t="str">
        <f t="shared" si="1189"/>
        <v/>
      </c>
      <c r="G7602" s="94" t="str">
        <f t="shared" si="1190"/>
        <v/>
      </c>
      <c r="H7602" s="127" t="str">
        <f>IF(A7602&lt;&gt;"",IF(MID(C7602,1,1)="c",$AS$26,IF(MID(C7602,1,1)="r",$AS$41,IF(MID(C7602,1,1)="p",#REF!,#REF!))),"")</f>
        <v/>
      </c>
      <c r="I7602" s="92" t="str">
        <f t="shared" si="1191"/>
        <v/>
      </c>
      <c r="J7602" s="92" t="str">
        <f t="shared" si="1192"/>
        <v/>
      </c>
      <c r="K7602" s="92" t="str">
        <f t="shared" si="1193"/>
        <v/>
      </c>
      <c r="L7602" s="92" t="str">
        <f t="shared" si="1194"/>
        <v/>
      </c>
      <c r="M7602" s="95" t="str">
        <f>IF(A7602&lt;&gt;"",IF(MID(C7602,1,1)="c",SigmaEpsConcrete(I7602,$AN$30:$AN$33,$AR$30:$AR$33,$AS$26,$AS$27,$AS$28,$AQ$20,$AU$19),""),"")</f>
        <v/>
      </c>
      <c r="N7602" s="95" t="str">
        <f>IF(A7602&lt;&gt;"",IF(MID(C7602,1,1)="r",SigmaEpsReinf(J7602,$AS$42:$AS$43,$AS$41,$AS$39,$AS$40,$AQ$38),""),"")</f>
        <v/>
      </c>
      <c r="Q7602" s="92" t="str">
        <f t="shared" si="1196"/>
        <v/>
      </c>
      <c r="R7602" s="92" t="str">
        <f t="shared" si="1197"/>
        <v/>
      </c>
      <c r="U7602" s="5"/>
      <c r="V7602" s="5"/>
      <c r="W7602" s="94" t="str">
        <f t="shared" si="1195"/>
        <v/>
      </c>
      <c r="X7602" s="94" t="str">
        <f t="shared" si="1198"/>
        <v/>
      </c>
      <c r="Y7602" s="5"/>
      <c r="BK7602" s="8"/>
      <c r="BL7602" s="5"/>
      <c r="BM7602" s="5"/>
      <c r="BN7602" s="5"/>
      <c r="BO7602" s="5"/>
      <c r="BP7602" s="1"/>
      <c r="BQ7602" s="1"/>
      <c r="BR7602" s="1"/>
      <c r="BS7602" s="1"/>
      <c r="BT7602" s="1"/>
      <c r="BU7602" s="4"/>
      <c r="BV7602" s="1"/>
      <c r="BW7602" s="3"/>
      <c r="BX7602" s="4"/>
      <c r="BY7602" s="5"/>
      <c r="BZ7602" s="5"/>
      <c r="CA7602" s="5"/>
      <c r="CB7602" s="5"/>
      <c r="CC7602" s="5"/>
      <c r="CD7602" s="43"/>
    </row>
    <row r="7603" spans="1:82" x14ac:dyDescent="0.25">
      <c r="A7603" s="8"/>
      <c r="B7603" s="5"/>
      <c r="C7603" s="5"/>
      <c r="D7603" s="5"/>
      <c r="E7603" s="5"/>
      <c r="F7603" s="94" t="str">
        <f t="shared" si="1189"/>
        <v/>
      </c>
      <c r="G7603" s="94" t="str">
        <f t="shared" si="1190"/>
        <v/>
      </c>
      <c r="H7603" s="127" t="str">
        <f>IF(A7603&lt;&gt;"",IF(MID(C7603,1,1)="c",$AS$26,IF(MID(C7603,1,1)="r",$AS$41,IF(MID(C7603,1,1)="p",#REF!,#REF!))),"")</f>
        <v/>
      </c>
      <c r="I7603" s="92" t="str">
        <f t="shared" si="1191"/>
        <v/>
      </c>
      <c r="J7603" s="92" t="str">
        <f t="shared" si="1192"/>
        <v/>
      </c>
      <c r="K7603" s="92" t="str">
        <f t="shared" si="1193"/>
        <v/>
      </c>
      <c r="L7603" s="92" t="str">
        <f t="shared" si="1194"/>
        <v/>
      </c>
      <c r="M7603" s="95" t="str">
        <f>IF(A7603&lt;&gt;"",IF(MID(C7603,1,1)="c",SigmaEpsConcrete(I7603,$AN$30:$AN$33,$AR$30:$AR$33,$AS$26,$AS$27,$AS$28,$AQ$20,$AU$19),""),"")</f>
        <v/>
      </c>
      <c r="N7603" s="95" t="str">
        <f>IF(A7603&lt;&gt;"",IF(MID(C7603,1,1)="r",SigmaEpsReinf(J7603,$AS$42:$AS$43,$AS$41,$AS$39,$AS$40,$AQ$38),""),"")</f>
        <v/>
      </c>
      <c r="Q7603" s="92" t="str">
        <f t="shared" si="1196"/>
        <v/>
      </c>
      <c r="R7603" s="92" t="str">
        <f t="shared" si="1197"/>
        <v/>
      </c>
      <c r="U7603" s="5"/>
      <c r="V7603" s="5"/>
      <c r="W7603" s="94" t="str">
        <f t="shared" si="1195"/>
        <v/>
      </c>
      <c r="X7603" s="94" t="str">
        <f t="shared" si="1198"/>
        <v/>
      </c>
      <c r="Y7603" s="5"/>
      <c r="BK7603" s="8"/>
      <c r="BL7603" s="5"/>
      <c r="BM7603" s="5"/>
      <c r="BN7603" s="5"/>
      <c r="BO7603" s="5"/>
      <c r="BP7603" s="1"/>
      <c r="BQ7603" s="1"/>
      <c r="BR7603" s="1"/>
      <c r="BS7603" s="1"/>
      <c r="BT7603" s="1"/>
      <c r="BU7603" s="4"/>
      <c r="BV7603" s="1"/>
      <c r="BW7603" s="3"/>
      <c r="BX7603" s="4"/>
      <c r="BY7603" s="5"/>
      <c r="BZ7603" s="5"/>
      <c r="CA7603" s="5"/>
      <c r="CB7603" s="5"/>
      <c r="CC7603" s="5"/>
      <c r="CD7603" s="43"/>
    </row>
    <row r="7604" spans="1:82" x14ac:dyDescent="0.25">
      <c r="A7604" s="8"/>
      <c r="B7604" s="5"/>
      <c r="C7604" s="5"/>
      <c r="D7604" s="5"/>
      <c r="E7604" s="5"/>
      <c r="F7604" s="94" t="str">
        <f t="shared" si="1189"/>
        <v/>
      </c>
      <c r="G7604" s="94" t="str">
        <f t="shared" si="1190"/>
        <v/>
      </c>
      <c r="H7604" s="127" t="str">
        <f>IF(A7604&lt;&gt;"",IF(MID(C7604,1,1)="c",$AS$26,IF(MID(C7604,1,1)="r",$AS$41,IF(MID(C7604,1,1)="p",#REF!,#REF!))),"")</f>
        <v/>
      </c>
      <c r="I7604" s="92" t="str">
        <f t="shared" si="1191"/>
        <v/>
      </c>
      <c r="J7604" s="92" t="str">
        <f t="shared" si="1192"/>
        <v/>
      </c>
      <c r="K7604" s="92" t="str">
        <f t="shared" si="1193"/>
        <v/>
      </c>
      <c r="L7604" s="92" t="str">
        <f t="shared" si="1194"/>
        <v/>
      </c>
      <c r="M7604" s="95" t="str">
        <f>IF(A7604&lt;&gt;"",IF(MID(C7604,1,1)="c",SigmaEpsConcrete(I7604,$AN$30:$AN$33,$AR$30:$AR$33,$AS$26,$AS$27,$AS$28,$AQ$20,$AU$19),""),"")</f>
        <v/>
      </c>
      <c r="N7604" s="95" t="str">
        <f>IF(A7604&lt;&gt;"",IF(MID(C7604,1,1)="r",SigmaEpsReinf(J7604,$AS$42:$AS$43,$AS$41,$AS$39,$AS$40,$AQ$38),""),"")</f>
        <v/>
      </c>
      <c r="Q7604" s="92" t="str">
        <f t="shared" si="1196"/>
        <v/>
      </c>
      <c r="R7604" s="92" t="str">
        <f t="shared" si="1197"/>
        <v/>
      </c>
      <c r="U7604" s="5"/>
      <c r="V7604" s="5"/>
      <c r="W7604" s="94" t="str">
        <f t="shared" si="1195"/>
        <v/>
      </c>
      <c r="X7604" s="94" t="str">
        <f t="shared" si="1198"/>
        <v/>
      </c>
      <c r="Y7604" s="5"/>
      <c r="BK7604" s="8"/>
      <c r="BL7604" s="5"/>
      <c r="BM7604" s="5"/>
      <c r="BN7604" s="5"/>
      <c r="BO7604" s="5"/>
      <c r="BP7604" s="1"/>
      <c r="BQ7604" s="1"/>
      <c r="BR7604" s="1"/>
      <c r="BS7604" s="1"/>
      <c r="BT7604" s="1"/>
      <c r="BU7604" s="4"/>
      <c r="BV7604" s="1"/>
      <c r="BW7604" s="3"/>
      <c r="BX7604" s="4"/>
      <c r="BY7604" s="5"/>
      <c r="BZ7604" s="5"/>
      <c r="CA7604" s="5"/>
      <c r="CB7604" s="5"/>
      <c r="CC7604" s="5"/>
      <c r="CD7604" s="43"/>
    </row>
    <row r="7605" spans="1:82" x14ac:dyDescent="0.25">
      <c r="A7605" s="8"/>
      <c r="B7605" s="5"/>
      <c r="C7605" s="5"/>
      <c r="D7605" s="5"/>
      <c r="E7605" s="5"/>
      <c r="F7605" s="94" t="str">
        <f t="shared" si="1189"/>
        <v/>
      </c>
      <c r="G7605" s="94" t="str">
        <f t="shared" si="1190"/>
        <v/>
      </c>
      <c r="H7605" s="127" t="str">
        <f>IF(A7605&lt;&gt;"",IF(MID(C7605,1,1)="c",$AS$26,IF(MID(C7605,1,1)="r",$AS$41,IF(MID(C7605,1,1)="p",#REF!,#REF!))),"")</f>
        <v/>
      </c>
      <c r="I7605" s="92" t="str">
        <f t="shared" si="1191"/>
        <v/>
      </c>
      <c r="J7605" s="92" t="str">
        <f t="shared" si="1192"/>
        <v/>
      </c>
      <c r="K7605" s="92" t="str">
        <f t="shared" si="1193"/>
        <v/>
      </c>
      <c r="L7605" s="92" t="str">
        <f t="shared" si="1194"/>
        <v/>
      </c>
      <c r="M7605" s="95" t="str">
        <f>IF(A7605&lt;&gt;"",IF(MID(C7605,1,1)="c",SigmaEpsConcrete(I7605,$AN$30:$AN$33,$AR$30:$AR$33,$AS$26,$AS$27,$AS$28,$AQ$20,$AU$19),""),"")</f>
        <v/>
      </c>
      <c r="N7605" s="95" t="str">
        <f>IF(A7605&lt;&gt;"",IF(MID(C7605,1,1)="r",SigmaEpsReinf(J7605,$AS$42:$AS$43,$AS$41,$AS$39,$AS$40,$AQ$38),""),"")</f>
        <v/>
      </c>
      <c r="Q7605" s="92" t="str">
        <f t="shared" si="1196"/>
        <v/>
      </c>
      <c r="R7605" s="92" t="str">
        <f t="shared" si="1197"/>
        <v/>
      </c>
      <c r="U7605" s="5"/>
      <c r="V7605" s="5"/>
      <c r="W7605" s="94" t="str">
        <f t="shared" si="1195"/>
        <v/>
      </c>
      <c r="X7605" s="94" t="str">
        <f t="shared" si="1198"/>
        <v/>
      </c>
      <c r="Y7605" s="5"/>
      <c r="BK7605" s="8"/>
      <c r="BL7605" s="5"/>
      <c r="BM7605" s="5"/>
      <c r="BN7605" s="5"/>
      <c r="BO7605" s="5"/>
      <c r="BP7605" s="1"/>
      <c r="BQ7605" s="1"/>
      <c r="BR7605" s="1"/>
      <c r="BS7605" s="1"/>
      <c r="BT7605" s="1"/>
      <c r="BU7605" s="4"/>
      <c r="BV7605" s="1"/>
      <c r="BW7605" s="3"/>
      <c r="BX7605" s="4"/>
      <c r="BY7605" s="5"/>
      <c r="BZ7605" s="5"/>
      <c r="CA7605" s="5"/>
      <c r="CB7605" s="5"/>
      <c r="CC7605" s="5"/>
      <c r="CD7605" s="43"/>
    </row>
    <row r="7606" spans="1:82" x14ac:dyDescent="0.25">
      <c r="A7606" s="8"/>
      <c r="B7606" s="5"/>
      <c r="C7606" s="5"/>
      <c r="D7606" s="5"/>
      <c r="E7606" s="5"/>
      <c r="F7606" s="94" t="str">
        <f t="shared" si="1189"/>
        <v/>
      </c>
      <c r="G7606" s="94" t="str">
        <f t="shared" si="1190"/>
        <v/>
      </c>
      <c r="H7606" s="127" t="str">
        <f>IF(A7606&lt;&gt;"",IF(MID(C7606,1,1)="c",$AS$26,IF(MID(C7606,1,1)="r",$AS$41,IF(MID(C7606,1,1)="p",#REF!,#REF!))),"")</f>
        <v/>
      </c>
      <c r="I7606" s="92" t="str">
        <f t="shared" si="1191"/>
        <v/>
      </c>
      <c r="J7606" s="92" t="str">
        <f t="shared" si="1192"/>
        <v/>
      </c>
      <c r="K7606" s="92" t="str">
        <f t="shared" si="1193"/>
        <v/>
      </c>
      <c r="L7606" s="92" t="str">
        <f t="shared" si="1194"/>
        <v/>
      </c>
      <c r="M7606" s="95" t="str">
        <f>IF(A7606&lt;&gt;"",IF(MID(C7606,1,1)="c",SigmaEpsConcrete(I7606,$AN$30:$AN$33,$AR$30:$AR$33,$AS$26,$AS$27,$AS$28,$AQ$20,$AU$19),""),"")</f>
        <v/>
      </c>
      <c r="N7606" s="95" t="str">
        <f>IF(A7606&lt;&gt;"",IF(MID(C7606,1,1)="r",SigmaEpsReinf(J7606,$AS$42:$AS$43,$AS$41,$AS$39,$AS$40,$AQ$38),""),"")</f>
        <v/>
      </c>
      <c r="Q7606" s="92" t="str">
        <f t="shared" si="1196"/>
        <v/>
      </c>
      <c r="R7606" s="92" t="str">
        <f t="shared" si="1197"/>
        <v/>
      </c>
      <c r="U7606" s="5"/>
      <c r="V7606" s="5"/>
      <c r="W7606" s="94" t="str">
        <f t="shared" si="1195"/>
        <v/>
      </c>
      <c r="X7606" s="94" t="str">
        <f t="shared" si="1198"/>
        <v/>
      </c>
      <c r="Y7606" s="5"/>
      <c r="BK7606" s="8"/>
      <c r="BL7606" s="5"/>
      <c r="BM7606" s="5"/>
      <c r="BN7606" s="5"/>
      <c r="BO7606" s="5"/>
      <c r="BP7606" s="1"/>
      <c r="BQ7606" s="1"/>
      <c r="BR7606" s="1"/>
      <c r="BS7606" s="1"/>
      <c r="BT7606" s="1"/>
      <c r="BU7606" s="4"/>
      <c r="BV7606" s="1"/>
      <c r="BW7606" s="3"/>
      <c r="BX7606" s="4"/>
      <c r="BY7606" s="5"/>
      <c r="BZ7606" s="5"/>
      <c r="CA7606" s="5"/>
      <c r="CB7606" s="5"/>
      <c r="CC7606" s="5"/>
      <c r="CD7606" s="43"/>
    </row>
    <row r="7607" spans="1:82" x14ac:dyDescent="0.25">
      <c r="A7607" s="8"/>
      <c r="B7607" s="5"/>
      <c r="C7607" s="5"/>
      <c r="D7607" s="5"/>
      <c r="E7607" s="5"/>
      <c r="F7607" s="94" t="str">
        <f t="shared" si="1189"/>
        <v/>
      </c>
      <c r="G7607" s="94" t="str">
        <f t="shared" si="1190"/>
        <v/>
      </c>
      <c r="H7607" s="127" t="str">
        <f>IF(A7607&lt;&gt;"",IF(MID(C7607,1,1)="c",$AS$26,IF(MID(C7607,1,1)="r",$AS$41,IF(MID(C7607,1,1)="p",#REF!,#REF!))),"")</f>
        <v/>
      </c>
      <c r="I7607" s="92" t="str">
        <f t="shared" si="1191"/>
        <v/>
      </c>
      <c r="J7607" s="92" t="str">
        <f t="shared" si="1192"/>
        <v/>
      </c>
      <c r="K7607" s="92" t="str">
        <f t="shared" si="1193"/>
        <v/>
      </c>
      <c r="L7607" s="92" t="str">
        <f t="shared" si="1194"/>
        <v/>
      </c>
      <c r="M7607" s="95" t="str">
        <f>IF(A7607&lt;&gt;"",IF(MID(C7607,1,1)="c",SigmaEpsConcrete(I7607,$AN$30:$AN$33,$AR$30:$AR$33,$AS$26,$AS$27,$AS$28,$AQ$20,$AU$19),""),"")</f>
        <v/>
      </c>
      <c r="N7607" s="95" t="str">
        <f>IF(A7607&lt;&gt;"",IF(MID(C7607,1,1)="r",SigmaEpsReinf(J7607,$AS$42:$AS$43,$AS$41,$AS$39,$AS$40,$AQ$38),""),"")</f>
        <v/>
      </c>
      <c r="Q7607" s="92" t="str">
        <f t="shared" si="1196"/>
        <v/>
      </c>
      <c r="R7607" s="92" t="str">
        <f t="shared" si="1197"/>
        <v/>
      </c>
      <c r="U7607" s="5"/>
      <c r="V7607" s="5"/>
      <c r="W7607" s="94" t="str">
        <f t="shared" si="1195"/>
        <v/>
      </c>
      <c r="X7607" s="94" t="str">
        <f t="shared" si="1198"/>
        <v/>
      </c>
      <c r="Y7607" s="5"/>
      <c r="BK7607" s="8"/>
      <c r="BL7607" s="5"/>
      <c r="BM7607" s="5"/>
      <c r="BN7607" s="5"/>
      <c r="BO7607" s="5"/>
      <c r="BP7607" s="1"/>
      <c r="BQ7607" s="1"/>
      <c r="BR7607" s="1"/>
      <c r="BS7607" s="1"/>
      <c r="BT7607" s="1"/>
      <c r="BU7607" s="4"/>
      <c r="BV7607" s="1"/>
      <c r="BW7607" s="3"/>
      <c r="BX7607" s="4"/>
      <c r="BY7607" s="5"/>
      <c r="BZ7607" s="5"/>
      <c r="CA7607" s="5"/>
      <c r="CB7607" s="5"/>
      <c r="CC7607" s="5"/>
      <c r="CD7607" s="43"/>
    </row>
    <row r="7608" spans="1:82" x14ac:dyDescent="0.25">
      <c r="A7608" s="8"/>
      <c r="B7608" s="5"/>
      <c r="C7608" s="5"/>
      <c r="D7608" s="5"/>
      <c r="E7608" s="5"/>
      <c r="F7608" s="94" t="str">
        <f t="shared" si="1189"/>
        <v/>
      </c>
      <c r="G7608" s="94" t="str">
        <f t="shared" si="1190"/>
        <v/>
      </c>
      <c r="H7608" s="127" t="str">
        <f>IF(A7608&lt;&gt;"",IF(MID(C7608,1,1)="c",$AS$26,IF(MID(C7608,1,1)="r",$AS$41,IF(MID(C7608,1,1)="p",#REF!,#REF!))),"")</f>
        <v/>
      </c>
      <c r="I7608" s="92" t="str">
        <f t="shared" si="1191"/>
        <v/>
      </c>
      <c r="J7608" s="92" t="str">
        <f t="shared" si="1192"/>
        <v/>
      </c>
      <c r="K7608" s="92" t="str">
        <f t="shared" si="1193"/>
        <v/>
      </c>
      <c r="L7608" s="92" t="str">
        <f t="shared" si="1194"/>
        <v/>
      </c>
      <c r="M7608" s="95" t="str">
        <f>IF(A7608&lt;&gt;"",IF(MID(C7608,1,1)="c",SigmaEpsConcrete(I7608,$AN$30:$AN$33,$AR$30:$AR$33,$AS$26,$AS$27,$AS$28,$AQ$20,$AU$19),""),"")</f>
        <v/>
      </c>
      <c r="N7608" s="95" t="str">
        <f>IF(A7608&lt;&gt;"",IF(MID(C7608,1,1)="r",SigmaEpsReinf(J7608,$AS$42:$AS$43,$AS$41,$AS$39,$AS$40,$AQ$38),""),"")</f>
        <v/>
      </c>
      <c r="Q7608" s="92" t="str">
        <f t="shared" si="1196"/>
        <v/>
      </c>
      <c r="R7608" s="92" t="str">
        <f t="shared" si="1197"/>
        <v/>
      </c>
      <c r="U7608" s="5"/>
      <c r="V7608" s="5"/>
      <c r="W7608" s="94" t="str">
        <f t="shared" si="1195"/>
        <v/>
      </c>
      <c r="X7608" s="94" t="str">
        <f t="shared" si="1198"/>
        <v/>
      </c>
      <c r="Y7608" s="5"/>
      <c r="BK7608" s="8"/>
      <c r="BL7608" s="5"/>
      <c r="BM7608" s="5"/>
      <c r="BN7608" s="5"/>
      <c r="BO7608" s="5"/>
      <c r="BP7608" s="1"/>
      <c r="BQ7608" s="1"/>
      <c r="BR7608" s="1"/>
      <c r="BS7608" s="1"/>
      <c r="BT7608" s="1"/>
      <c r="BU7608" s="4"/>
      <c r="BV7608" s="1"/>
      <c r="BW7608" s="3"/>
      <c r="BX7608" s="4"/>
      <c r="BY7608" s="5"/>
      <c r="BZ7608" s="5"/>
      <c r="CA7608" s="5"/>
      <c r="CB7608" s="5"/>
      <c r="CC7608" s="5"/>
      <c r="CD7608" s="43"/>
    </row>
    <row r="7609" spans="1:82" x14ac:dyDescent="0.25">
      <c r="A7609" s="8"/>
      <c r="B7609" s="5"/>
      <c r="C7609" s="5"/>
      <c r="D7609" s="5"/>
      <c r="E7609" s="5"/>
      <c r="F7609" s="94" t="str">
        <f t="shared" si="1189"/>
        <v/>
      </c>
      <c r="G7609" s="94" t="str">
        <f t="shared" si="1190"/>
        <v/>
      </c>
      <c r="H7609" s="127" t="str">
        <f>IF(A7609&lt;&gt;"",IF(MID(C7609,1,1)="c",$AS$26,IF(MID(C7609,1,1)="r",$AS$41,IF(MID(C7609,1,1)="p",#REF!,#REF!))),"")</f>
        <v/>
      </c>
      <c r="I7609" s="92" t="str">
        <f t="shared" si="1191"/>
        <v/>
      </c>
      <c r="J7609" s="92" t="str">
        <f t="shared" si="1192"/>
        <v/>
      </c>
      <c r="K7609" s="92" t="str">
        <f t="shared" si="1193"/>
        <v/>
      </c>
      <c r="L7609" s="92" t="str">
        <f t="shared" si="1194"/>
        <v/>
      </c>
      <c r="M7609" s="95" t="str">
        <f>IF(A7609&lt;&gt;"",IF(MID(C7609,1,1)="c",SigmaEpsConcrete(I7609,$AN$30:$AN$33,$AR$30:$AR$33,$AS$26,$AS$27,$AS$28,$AQ$20,$AU$19),""),"")</f>
        <v/>
      </c>
      <c r="N7609" s="95" t="str">
        <f>IF(A7609&lt;&gt;"",IF(MID(C7609,1,1)="r",SigmaEpsReinf(J7609,$AS$42:$AS$43,$AS$41,$AS$39,$AS$40,$AQ$38),""),"")</f>
        <v/>
      </c>
      <c r="Q7609" s="92" t="str">
        <f t="shared" si="1196"/>
        <v/>
      </c>
      <c r="R7609" s="92" t="str">
        <f t="shared" si="1197"/>
        <v/>
      </c>
      <c r="U7609" s="5"/>
      <c r="V7609" s="5"/>
      <c r="W7609" s="94" t="str">
        <f t="shared" si="1195"/>
        <v/>
      </c>
      <c r="X7609" s="94" t="str">
        <f t="shared" si="1198"/>
        <v/>
      </c>
      <c r="Y7609" s="5"/>
      <c r="BK7609" s="8"/>
      <c r="BL7609" s="5"/>
      <c r="BM7609" s="5"/>
      <c r="BN7609" s="5"/>
      <c r="BO7609" s="5"/>
      <c r="BP7609" s="1"/>
      <c r="BQ7609" s="1"/>
      <c r="BR7609" s="1"/>
      <c r="BS7609" s="1"/>
      <c r="BT7609" s="1"/>
      <c r="BU7609" s="4"/>
      <c r="BV7609" s="1"/>
      <c r="BW7609" s="3"/>
      <c r="BX7609" s="4"/>
      <c r="BY7609" s="5"/>
      <c r="BZ7609" s="5"/>
      <c r="CA7609" s="5"/>
      <c r="CB7609" s="5"/>
      <c r="CC7609" s="5"/>
      <c r="CD7609" s="43"/>
    </row>
    <row r="7610" spans="1:82" x14ac:dyDescent="0.25">
      <c r="A7610" s="8"/>
      <c r="B7610" s="5"/>
      <c r="C7610" s="5"/>
      <c r="D7610" s="5"/>
      <c r="E7610" s="5"/>
      <c r="F7610" s="94" t="str">
        <f t="shared" si="1189"/>
        <v/>
      </c>
      <c r="G7610" s="94" t="str">
        <f t="shared" si="1190"/>
        <v/>
      </c>
      <c r="H7610" s="127" t="str">
        <f>IF(A7610&lt;&gt;"",IF(MID(C7610,1,1)="c",$AS$26,IF(MID(C7610,1,1)="r",$AS$41,IF(MID(C7610,1,1)="p",#REF!,#REF!))),"")</f>
        <v/>
      </c>
      <c r="I7610" s="92" t="str">
        <f t="shared" si="1191"/>
        <v/>
      </c>
      <c r="J7610" s="92" t="str">
        <f t="shared" si="1192"/>
        <v/>
      </c>
      <c r="K7610" s="92" t="str">
        <f t="shared" si="1193"/>
        <v/>
      </c>
      <c r="L7610" s="92" t="str">
        <f t="shared" si="1194"/>
        <v/>
      </c>
      <c r="M7610" s="95" t="str">
        <f>IF(A7610&lt;&gt;"",IF(MID(C7610,1,1)="c",SigmaEpsConcrete(I7610,$AN$30:$AN$33,$AR$30:$AR$33,$AS$26,$AS$27,$AS$28,$AQ$20,$AU$19),""),"")</f>
        <v/>
      </c>
      <c r="N7610" s="95" t="str">
        <f>IF(A7610&lt;&gt;"",IF(MID(C7610,1,1)="r",SigmaEpsReinf(J7610,$AS$42:$AS$43,$AS$41,$AS$39,$AS$40,$AQ$38),""),"")</f>
        <v/>
      </c>
      <c r="Q7610" s="92" t="str">
        <f t="shared" si="1196"/>
        <v/>
      </c>
      <c r="R7610" s="92" t="str">
        <f t="shared" si="1197"/>
        <v/>
      </c>
      <c r="U7610" s="5"/>
      <c r="V7610" s="5"/>
      <c r="W7610" s="94" t="str">
        <f t="shared" si="1195"/>
        <v/>
      </c>
      <c r="X7610" s="94" t="str">
        <f t="shared" si="1198"/>
        <v/>
      </c>
      <c r="Y7610" s="5"/>
      <c r="BK7610" s="8"/>
      <c r="BL7610" s="5"/>
      <c r="BM7610" s="5"/>
      <c r="BN7610" s="5"/>
      <c r="BO7610" s="5"/>
      <c r="BP7610" s="1"/>
      <c r="BQ7610" s="1"/>
      <c r="BR7610" s="1"/>
      <c r="BS7610" s="1"/>
      <c r="BT7610" s="1"/>
      <c r="BU7610" s="4"/>
      <c r="BV7610" s="1"/>
      <c r="BW7610" s="3"/>
      <c r="BX7610" s="4"/>
      <c r="BY7610" s="5"/>
      <c r="BZ7610" s="5"/>
      <c r="CA7610" s="5"/>
      <c r="CB7610" s="5"/>
      <c r="CC7610" s="5"/>
      <c r="CD7610" s="43"/>
    </row>
    <row r="7611" spans="1:82" x14ac:dyDescent="0.25">
      <c r="A7611" s="8"/>
      <c r="B7611" s="5"/>
      <c r="C7611" s="5"/>
      <c r="D7611" s="5"/>
      <c r="E7611" s="5"/>
      <c r="F7611" s="94" t="str">
        <f t="shared" si="1189"/>
        <v/>
      </c>
      <c r="G7611" s="94" t="str">
        <f t="shared" si="1190"/>
        <v/>
      </c>
      <c r="H7611" s="127" t="str">
        <f>IF(A7611&lt;&gt;"",IF(MID(C7611,1,1)="c",$AS$26,IF(MID(C7611,1,1)="r",$AS$41,IF(MID(C7611,1,1)="p",#REF!,#REF!))),"")</f>
        <v/>
      </c>
      <c r="I7611" s="92" t="str">
        <f t="shared" si="1191"/>
        <v/>
      </c>
      <c r="J7611" s="92" t="str">
        <f t="shared" si="1192"/>
        <v/>
      </c>
      <c r="K7611" s="92" t="str">
        <f t="shared" si="1193"/>
        <v/>
      </c>
      <c r="L7611" s="92" t="str">
        <f t="shared" si="1194"/>
        <v/>
      </c>
      <c r="M7611" s="95" t="str">
        <f>IF(A7611&lt;&gt;"",IF(MID(C7611,1,1)="c",SigmaEpsConcrete(I7611,$AN$30:$AN$33,$AR$30:$AR$33,$AS$26,$AS$27,$AS$28,$AQ$20,$AU$19),""),"")</f>
        <v/>
      </c>
      <c r="N7611" s="95" t="str">
        <f>IF(A7611&lt;&gt;"",IF(MID(C7611,1,1)="r",SigmaEpsReinf(J7611,$AS$42:$AS$43,$AS$41,$AS$39,$AS$40,$AQ$38),""),"")</f>
        <v/>
      </c>
      <c r="Q7611" s="92" t="str">
        <f t="shared" si="1196"/>
        <v/>
      </c>
      <c r="R7611" s="92" t="str">
        <f t="shared" si="1197"/>
        <v/>
      </c>
      <c r="U7611" s="5"/>
      <c r="V7611" s="5"/>
      <c r="W7611" s="94" t="str">
        <f t="shared" si="1195"/>
        <v/>
      </c>
      <c r="X7611" s="94" t="str">
        <f t="shared" si="1198"/>
        <v/>
      </c>
      <c r="Y7611" s="5"/>
      <c r="BK7611" s="8"/>
      <c r="BL7611" s="5"/>
      <c r="BM7611" s="5"/>
      <c r="BN7611" s="5"/>
      <c r="BO7611" s="5"/>
      <c r="BP7611" s="1"/>
      <c r="BQ7611" s="1"/>
      <c r="BR7611" s="1"/>
      <c r="BS7611" s="1"/>
      <c r="BT7611" s="1"/>
      <c r="BU7611" s="4"/>
      <c r="BV7611" s="1"/>
      <c r="BW7611" s="3"/>
      <c r="BX7611" s="4"/>
      <c r="BY7611" s="5"/>
      <c r="BZ7611" s="5"/>
      <c r="CA7611" s="5"/>
      <c r="CB7611" s="5"/>
      <c r="CC7611" s="5"/>
      <c r="CD7611" s="43"/>
    </row>
    <row r="7612" spans="1:82" x14ac:dyDescent="0.25">
      <c r="A7612" s="8"/>
      <c r="B7612" s="5"/>
      <c r="C7612" s="5"/>
      <c r="D7612" s="5"/>
      <c r="E7612" s="5"/>
      <c r="F7612" s="94" t="str">
        <f t="shared" si="1189"/>
        <v/>
      </c>
      <c r="G7612" s="94" t="str">
        <f t="shared" si="1190"/>
        <v/>
      </c>
      <c r="H7612" s="127" t="str">
        <f>IF(A7612&lt;&gt;"",IF(MID(C7612,1,1)="c",$AS$26,IF(MID(C7612,1,1)="r",$AS$41,IF(MID(C7612,1,1)="p",#REF!,#REF!))),"")</f>
        <v/>
      </c>
      <c r="I7612" s="92" t="str">
        <f t="shared" si="1191"/>
        <v/>
      </c>
      <c r="J7612" s="92" t="str">
        <f t="shared" si="1192"/>
        <v/>
      </c>
      <c r="K7612" s="92" t="str">
        <f t="shared" si="1193"/>
        <v/>
      </c>
      <c r="L7612" s="92" t="str">
        <f t="shared" si="1194"/>
        <v/>
      </c>
      <c r="M7612" s="95" t="str">
        <f>IF(A7612&lt;&gt;"",IF(MID(C7612,1,1)="c",SigmaEpsConcrete(I7612,$AN$30:$AN$33,$AR$30:$AR$33,$AS$26,$AS$27,$AS$28,$AQ$20,$AU$19),""),"")</f>
        <v/>
      </c>
      <c r="N7612" s="95" t="str">
        <f>IF(A7612&lt;&gt;"",IF(MID(C7612,1,1)="r",SigmaEpsReinf(J7612,$AS$42:$AS$43,$AS$41,$AS$39,$AS$40,$AQ$38),""),"")</f>
        <v/>
      </c>
      <c r="Q7612" s="92" t="str">
        <f t="shared" si="1196"/>
        <v/>
      </c>
      <c r="R7612" s="92" t="str">
        <f t="shared" si="1197"/>
        <v/>
      </c>
      <c r="U7612" s="5"/>
      <c r="V7612" s="5"/>
      <c r="W7612" s="94" t="str">
        <f t="shared" si="1195"/>
        <v/>
      </c>
      <c r="X7612" s="94" t="str">
        <f t="shared" si="1198"/>
        <v/>
      </c>
      <c r="Y7612" s="5"/>
      <c r="BK7612" s="8"/>
      <c r="BL7612" s="5"/>
      <c r="BM7612" s="5"/>
      <c r="BN7612" s="5"/>
      <c r="BO7612" s="5"/>
      <c r="BP7612" s="1"/>
      <c r="BQ7612" s="1"/>
      <c r="BR7612" s="1"/>
      <c r="BS7612" s="1"/>
      <c r="BT7612" s="1"/>
      <c r="BU7612" s="4"/>
      <c r="BV7612" s="1"/>
      <c r="BW7612" s="3"/>
      <c r="BX7612" s="4"/>
      <c r="BY7612" s="5"/>
      <c r="BZ7612" s="5"/>
      <c r="CA7612" s="5"/>
      <c r="CB7612" s="5"/>
      <c r="CC7612" s="5"/>
      <c r="CD7612" s="43"/>
    </row>
    <row r="7613" spans="1:82" x14ac:dyDescent="0.25">
      <c r="A7613" s="8"/>
      <c r="B7613" s="5"/>
      <c r="C7613" s="5"/>
      <c r="D7613" s="5"/>
      <c r="E7613" s="5"/>
      <c r="F7613" s="94" t="str">
        <f t="shared" si="1189"/>
        <v/>
      </c>
      <c r="G7613" s="94" t="str">
        <f t="shared" si="1190"/>
        <v/>
      </c>
      <c r="H7613" s="127" t="str">
        <f>IF(A7613&lt;&gt;"",IF(MID(C7613,1,1)="c",$AS$26,IF(MID(C7613,1,1)="r",$AS$41,IF(MID(C7613,1,1)="p",#REF!,#REF!))),"")</f>
        <v/>
      </c>
      <c r="I7613" s="92" t="str">
        <f t="shared" si="1191"/>
        <v/>
      </c>
      <c r="J7613" s="92" t="str">
        <f t="shared" si="1192"/>
        <v/>
      </c>
      <c r="K7613" s="92" t="str">
        <f t="shared" si="1193"/>
        <v/>
      </c>
      <c r="L7613" s="92" t="str">
        <f t="shared" si="1194"/>
        <v/>
      </c>
      <c r="M7613" s="95" t="str">
        <f>IF(A7613&lt;&gt;"",IF(MID(C7613,1,1)="c",SigmaEpsConcrete(I7613,$AN$30:$AN$33,$AR$30:$AR$33,$AS$26,$AS$27,$AS$28,$AQ$20,$AU$19),""),"")</f>
        <v/>
      </c>
      <c r="N7613" s="95" t="str">
        <f>IF(A7613&lt;&gt;"",IF(MID(C7613,1,1)="r",SigmaEpsReinf(J7613,$AS$42:$AS$43,$AS$41,$AS$39,$AS$40,$AQ$38),""),"")</f>
        <v/>
      </c>
      <c r="Q7613" s="92" t="str">
        <f t="shared" si="1196"/>
        <v/>
      </c>
      <c r="R7613" s="92" t="str">
        <f t="shared" si="1197"/>
        <v/>
      </c>
      <c r="U7613" s="5"/>
      <c r="V7613" s="5"/>
      <c r="W7613" s="94" t="str">
        <f t="shared" si="1195"/>
        <v/>
      </c>
      <c r="X7613" s="94" t="str">
        <f t="shared" si="1198"/>
        <v/>
      </c>
      <c r="Y7613" s="5"/>
      <c r="BK7613" s="8"/>
      <c r="BL7613" s="5"/>
      <c r="BM7613" s="5"/>
      <c r="BN7613" s="5"/>
      <c r="BO7613" s="5"/>
      <c r="BP7613" s="1"/>
      <c r="BQ7613" s="1"/>
      <c r="BR7613" s="1"/>
      <c r="BS7613" s="1"/>
      <c r="BT7613" s="1"/>
      <c r="BU7613" s="4"/>
      <c r="BV7613" s="1"/>
      <c r="BW7613" s="3"/>
      <c r="BX7613" s="4"/>
      <c r="BY7613" s="5"/>
      <c r="BZ7613" s="5"/>
      <c r="CA7613" s="5"/>
      <c r="CB7613" s="5"/>
      <c r="CC7613" s="5"/>
      <c r="CD7613" s="43"/>
    </row>
    <row r="7614" spans="1:82" x14ac:dyDescent="0.25">
      <c r="A7614" s="8"/>
      <c r="B7614" s="5"/>
      <c r="C7614" s="5"/>
      <c r="D7614" s="5"/>
      <c r="E7614" s="5"/>
      <c r="F7614" s="94" t="str">
        <f t="shared" si="1189"/>
        <v/>
      </c>
      <c r="G7614" s="94" t="str">
        <f t="shared" si="1190"/>
        <v/>
      </c>
      <c r="H7614" s="127" t="str">
        <f>IF(A7614&lt;&gt;"",IF(MID(C7614,1,1)="c",$AS$26,IF(MID(C7614,1,1)="r",$AS$41,IF(MID(C7614,1,1)="p",#REF!,#REF!))),"")</f>
        <v/>
      </c>
      <c r="I7614" s="92" t="str">
        <f t="shared" si="1191"/>
        <v/>
      </c>
      <c r="J7614" s="92" t="str">
        <f t="shared" si="1192"/>
        <v/>
      </c>
      <c r="K7614" s="92" t="str">
        <f t="shared" si="1193"/>
        <v/>
      </c>
      <c r="L7614" s="92" t="str">
        <f t="shared" si="1194"/>
        <v/>
      </c>
      <c r="M7614" s="95" t="str">
        <f>IF(A7614&lt;&gt;"",IF(MID(C7614,1,1)="c",SigmaEpsConcrete(I7614,$AN$30:$AN$33,$AR$30:$AR$33,$AS$26,$AS$27,$AS$28,$AQ$20,$AU$19),""),"")</f>
        <v/>
      </c>
      <c r="N7614" s="95" t="str">
        <f>IF(A7614&lt;&gt;"",IF(MID(C7614,1,1)="r",SigmaEpsReinf(J7614,$AS$42:$AS$43,$AS$41,$AS$39,$AS$40,$AQ$38),""),"")</f>
        <v/>
      </c>
      <c r="Q7614" s="92" t="str">
        <f t="shared" si="1196"/>
        <v/>
      </c>
      <c r="R7614" s="92" t="str">
        <f t="shared" si="1197"/>
        <v/>
      </c>
      <c r="U7614" s="5"/>
      <c r="V7614" s="5"/>
      <c r="W7614" s="94" t="str">
        <f t="shared" si="1195"/>
        <v/>
      </c>
      <c r="X7614" s="94" t="str">
        <f t="shared" si="1198"/>
        <v/>
      </c>
      <c r="Y7614" s="5"/>
      <c r="BK7614" s="8"/>
      <c r="BL7614" s="5"/>
      <c r="BM7614" s="5"/>
      <c r="BN7614" s="5"/>
      <c r="BO7614" s="5"/>
      <c r="BP7614" s="1"/>
      <c r="BQ7614" s="1"/>
      <c r="BR7614" s="1"/>
      <c r="BS7614" s="1"/>
      <c r="BT7614" s="1"/>
      <c r="BU7614" s="4"/>
      <c r="BV7614" s="1"/>
      <c r="BW7614" s="3"/>
      <c r="BX7614" s="4"/>
      <c r="BY7614" s="5"/>
      <c r="BZ7614" s="5"/>
      <c r="CA7614" s="5"/>
      <c r="CB7614" s="5"/>
      <c r="CC7614" s="5"/>
      <c r="CD7614" s="43"/>
    </row>
    <row r="7615" spans="1:82" x14ac:dyDescent="0.25">
      <c r="A7615" s="8"/>
      <c r="B7615" s="5"/>
      <c r="C7615" s="5"/>
      <c r="D7615" s="5"/>
      <c r="E7615" s="5"/>
      <c r="F7615" s="94" t="str">
        <f t="shared" si="1189"/>
        <v/>
      </c>
      <c r="G7615" s="94" t="str">
        <f t="shared" si="1190"/>
        <v/>
      </c>
      <c r="H7615" s="127" t="str">
        <f>IF(A7615&lt;&gt;"",IF(MID(C7615,1,1)="c",$AS$26,IF(MID(C7615,1,1)="r",$AS$41,IF(MID(C7615,1,1)="p",#REF!,#REF!))),"")</f>
        <v/>
      </c>
      <c r="I7615" s="92" t="str">
        <f t="shared" si="1191"/>
        <v/>
      </c>
      <c r="J7615" s="92" t="str">
        <f t="shared" si="1192"/>
        <v/>
      </c>
      <c r="K7615" s="92" t="str">
        <f t="shared" si="1193"/>
        <v/>
      </c>
      <c r="L7615" s="92" t="str">
        <f t="shared" si="1194"/>
        <v/>
      </c>
      <c r="M7615" s="95" t="str">
        <f>IF(A7615&lt;&gt;"",IF(MID(C7615,1,1)="c",SigmaEpsConcrete(I7615,$AN$30:$AN$33,$AR$30:$AR$33,$AS$26,$AS$27,$AS$28,$AQ$20,$AU$19),""),"")</f>
        <v/>
      </c>
      <c r="N7615" s="95" t="str">
        <f>IF(A7615&lt;&gt;"",IF(MID(C7615,1,1)="r",SigmaEpsReinf(J7615,$AS$42:$AS$43,$AS$41,$AS$39,$AS$40,$AQ$38),""),"")</f>
        <v/>
      </c>
      <c r="Q7615" s="92" t="str">
        <f t="shared" si="1196"/>
        <v/>
      </c>
      <c r="R7615" s="92" t="str">
        <f t="shared" si="1197"/>
        <v/>
      </c>
      <c r="U7615" s="5"/>
      <c r="V7615" s="5"/>
      <c r="W7615" s="94" t="str">
        <f t="shared" si="1195"/>
        <v/>
      </c>
      <c r="X7615" s="94" t="str">
        <f t="shared" si="1198"/>
        <v/>
      </c>
      <c r="Y7615" s="5"/>
      <c r="BK7615" s="8"/>
      <c r="BL7615" s="5"/>
      <c r="BM7615" s="5"/>
      <c r="BN7615" s="5"/>
      <c r="BO7615" s="5"/>
      <c r="BP7615" s="1"/>
      <c r="BQ7615" s="1"/>
      <c r="BR7615" s="1"/>
      <c r="BS7615" s="1"/>
      <c r="BT7615" s="1"/>
      <c r="BU7615" s="4"/>
      <c r="BV7615" s="1"/>
      <c r="BW7615" s="3"/>
      <c r="BX7615" s="4"/>
      <c r="BY7615" s="5"/>
      <c r="BZ7615" s="5"/>
      <c r="CA7615" s="5"/>
      <c r="CB7615" s="5"/>
      <c r="CC7615" s="5"/>
      <c r="CD7615" s="43"/>
    </row>
    <row r="7616" spans="1:82" x14ac:dyDescent="0.25">
      <c r="A7616" s="8"/>
      <c r="B7616" s="5"/>
      <c r="C7616" s="5"/>
      <c r="D7616" s="5"/>
      <c r="E7616" s="5"/>
      <c r="F7616" s="94" t="str">
        <f t="shared" si="1189"/>
        <v/>
      </c>
      <c r="G7616" s="94" t="str">
        <f t="shared" si="1190"/>
        <v/>
      </c>
      <c r="H7616" s="127" t="str">
        <f>IF(A7616&lt;&gt;"",IF(MID(C7616,1,1)="c",$AS$26,IF(MID(C7616,1,1)="r",$AS$41,IF(MID(C7616,1,1)="p",#REF!,#REF!))),"")</f>
        <v/>
      </c>
      <c r="I7616" s="92" t="str">
        <f t="shared" si="1191"/>
        <v/>
      </c>
      <c r="J7616" s="92" t="str">
        <f t="shared" si="1192"/>
        <v/>
      </c>
      <c r="K7616" s="92" t="str">
        <f t="shared" si="1193"/>
        <v/>
      </c>
      <c r="L7616" s="92" t="str">
        <f t="shared" si="1194"/>
        <v/>
      </c>
      <c r="M7616" s="95" t="str">
        <f>IF(A7616&lt;&gt;"",IF(MID(C7616,1,1)="c",SigmaEpsConcrete(I7616,$AN$30:$AN$33,$AR$30:$AR$33,$AS$26,$AS$27,$AS$28,$AQ$20,$AU$19),""),"")</f>
        <v/>
      </c>
      <c r="N7616" s="95" t="str">
        <f>IF(A7616&lt;&gt;"",IF(MID(C7616,1,1)="r",SigmaEpsReinf(J7616,$AS$42:$AS$43,$AS$41,$AS$39,$AS$40,$AQ$38),""),"")</f>
        <v/>
      </c>
      <c r="Q7616" s="92" t="str">
        <f t="shared" si="1196"/>
        <v/>
      </c>
      <c r="R7616" s="92" t="str">
        <f t="shared" si="1197"/>
        <v/>
      </c>
      <c r="U7616" s="5"/>
      <c r="V7616" s="5"/>
      <c r="W7616" s="94" t="str">
        <f t="shared" si="1195"/>
        <v/>
      </c>
      <c r="X7616" s="94" t="str">
        <f t="shared" si="1198"/>
        <v/>
      </c>
      <c r="Y7616" s="5"/>
      <c r="BK7616" s="8"/>
      <c r="BL7616" s="5"/>
      <c r="BM7616" s="5"/>
      <c r="BN7616" s="5"/>
      <c r="BO7616" s="5"/>
      <c r="BP7616" s="1"/>
      <c r="BQ7616" s="1"/>
      <c r="BR7616" s="1"/>
      <c r="BS7616" s="1"/>
      <c r="BT7616" s="1"/>
      <c r="BU7616" s="4"/>
      <c r="BV7616" s="1"/>
      <c r="BW7616" s="3"/>
      <c r="BX7616" s="4"/>
      <c r="BY7616" s="5"/>
      <c r="BZ7616" s="5"/>
      <c r="CA7616" s="5"/>
      <c r="CB7616" s="5"/>
      <c r="CC7616" s="5"/>
      <c r="CD7616" s="43"/>
    </row>
    <row r="7617" spans="1:82" x14ac:dyDescent="0.25">
      <c r="A7617" s="8"/>
      <c r="B7617" s="5"/>
      <c r="C7617" s="5"/>
      <c r="D7617" s="5"/>
      <c r="E7617" s="5"/>
      <c r="F7617" s="94" t="str">
        <f t="shared" si="1189"/>
        <v/>
      </c>
      <c r="G7617" s="94" t="str">
        <f t="shared" si="1190"/>
        <v/>
      </c>
      <c r="H7617" s="127" t="str">
        <f>IF(A7617&lt;&gt;"",IF(MID(C7617,1,1)="c",$AS$26,IF(MID(C7617,1,1)="r",$AS$41,IF(MID(C7617,1,1)="p",#REF!,#REF!))),"")</f>
        <v/>
      </c>
      <c r="I7617" s="92" t="str">
        <f t="shared" si="1191"/>
        <v/>
      </c>
      <c r="J7617" s="92" t="str">
        <f t="shared" si="1192"/>
        <v/>
      </c>
      <c r="K7617" s="92" t="str">
        <f t="shared" si="1193"/>
        <v/>
      </c>
      <c r="L7617" s="92" t="str">
        <f t="shared" si="1194"/>
        <v/>
      </c>
      <c r="M7617" s="95" t="str">
        <f>IF(A7617&lt;&gt;"",IF(MID(C7617,1,1)="c",SigmaEpsConcrete(I7617,$AN$30:$AN$33,$AR$30:$AR$33,$AS$26,$AS$27,$AS$28,$AQ$20,$AU$19),""),"")</f>
        <v/>
      </c>
      <c r="N7617" s="95" t="str">
        <f>IF(A7617&lt;&gt;"",IF(MID(C7617,1,1)="r",SigmaEpsReinf(J7617,$AS$42:$AS$43,$AS$41,$AS$39,$AS$40,$AQ$38),""),"")</f>
        <v/>
      </c>
      <c r="Q7617" s="92" t="str">
        <f t="shared" si="1196"/>
        <v/>
      </c>
      <c r="R7617" s="92" t="str">
        <f t="shared" si="1197"/>
        <v/>
      </c>
      <c r="U7617" s="5"/>
      <c r="V7617" s="5"/>
      <c r="W7617" s="94" t="str">
        <f t="shared" si="1195"/>
        <v/>
      </c>
      <c r="X7617" s="94" t="str">
        <f t="shared" si="1198"/>
        <v/>
      </c>
      <c r="Y7617" s="5"/>
      <c r="BK7617" s="8"/>
      <c r="BL7617" s="5"/>
      <c r="BM7617" s="5"/>
      <c r="BN7617" s="5"/>
      <c r="BO7617" s="5"/>
      <c r="BP7617" s="1"/>
      <c r="BQ7617" s="1"/>
      <c r="BR7617" s="1"/>
      <c r="BS7617" s="1"/>
      <c r="BT7617" s="1"/>
      <c r="BU7617" s="4"/>
      <c r="BV7617" s="1"/>
      <c r="BW7617" s="3"/>
      <c r="BX7617" s="4"/>
      <c r="BY7617" s="5"/>
      <c r="BZ7617" s="5"/>
      <c r="CA7617" s="5"/>
      <c r="CB7617" s="5"/>
      <c r="CC7617" s="5"/>
      <c r="CD7617" s="43"/>
    </row>
    <row r="7618" spans="1:82" x14ac:dyDescent="0.25">
      <c r="A7618" s="8"/>
      <c r="B7618" s="5"/>
      <c r="C7618" s="5"/>
      <c r="D7618" s="5"/>
      <c r="E7618" s="5"/>
      <c r="F7618" s="94" t="str">
        <f t="shared" si="1189"/>
        <v/>
      </c>
      <c r="G7618" s="94" t="str">
        <f t="shared" si="1190"/>
        <v/>
      </c>
      <c r="H7618" s="127" t="str">
        <f>IF(A7618&lt;&gt;"",IF(MID(C7618,1,1)="c",$AS$26,IF(MID(C7618,1,1)="r",$AS$41,IF(MID(C7618,1,1)="p",#REF!,#REF!))),"")</f>
        <v/>
      </c>
      <c r="I7618" s="92" t="str">
        <f t="shared" si="1191"/>
        <v/>
      </c>
      <c r="J7618" s="92" t="str">
        <f t="shared" si="1192"/>
        <v/>
      </c>
      <c r="K7618" s="92" t="str">
        <f t="shared" si="1193"/>
        <v/>
      </c>
      <c r="L7618" s="92" t="str">
        <f t="shared" si="1194"/>
        <v/>
      </c>
      <c r="M7618" s="95" t="str">
        <f>IF(A7618&lt;&gt;"",IF(MID(C7618,1,1)="c",SigmaEpsConcrete(I7618,$AN$30:$AN$33,$AR$30:$AR$33,$AS$26,$AS$27,$AS$28,$AQ$20,$AU$19),""),"")</f>
        <v/>
      </c>
      <c r="N7618" s="95" t="str">
        <f>IF(A7618&lt;&gt;"",IF(MID(C7618,1,1)="r",SigmaEpsReinf(J7618,$AS$42:$AS$43,$AS$41,$AS$39,$AS$40,$AQ$38),""),"")</f>
        <v/>
      </c>
      <c r="Q7618" s="92" t="str">
        <f t="shared" si="1196"/>
        <v/>
      </c>
      <c r="R7618" s="92" t="str">
        <f t="shared" si="1197"/>
        <v/>
      </c>
      <c r="U7618" s="5"/>
      <c r="V7618" s="5"/>
      <c r="W7618" s="94" t="str">
        <f t="shared" si="1195"/>
        <v/>
      </c>
      <c r="X7618" s="94" t="str">
        <f t="shared" si="1198"/>
        <v/>
      </c>
      <c r="Y7618" s="5"/>
      <c r="BK7618" s="8"/>
      <c r="BL7618" s="5"/>
      <c r="BM7618" s="5"/>
      <c r="BN7618" s="5"/>
      <c r="BO7618" s="5"/>
      <c r="BP7618" s="1"/>
      <c r="BQ7618" s="1"/>
      <c r="BR7618" s="1"/>
      <c r="BS7618" s="1"/>
      <c r="BT7618" s="1"/>
      <c r="BU7618" s="4"/>
      <c r="BV7618" s="1"/>
      <c r="BW7618" s="3"/>
      <c r="BX7618" s="4"/>
      <c r="BY7618" s="5"/>
      <c r="BZ7618" s="5"/>
      <c r="CA7618" s="5"/>
      <c r="CB7618" s="5"/>
      <c r="CC7618" s="5"/>
      <c r="CD7618" s="43"/>
    </row>
    <row r="7619" spans="1:82" x14ac:dyDescent="0.25">
      <c r="A7619" s="8"/>
      <c r="B7619" s="5"/>
      <c r="C7619" s="5"/>
      <c r="D7619" s="5"/>
      <c r="E7619" s="5"/>
      <c r="F7619" s="94" t="str">
        <f t="shared" si="1189"/>
        <v/>
      </c>
      <c r="G7619" s="94" t="str">
        <f t="shared" si="1190"/>
        <v/>
      </c>
      <c r="H7619" s="127" t="str">
        <f>IF(A7619&lt;&gt;"",IF(MID(C7619,1,1)="c",$AS$26,IF(MID(C7619,1,1)="r",$AS$41,IF(MID(C7619,1,1)="p",#REF!,#REF!))),"")</f>
        <v/>
      </c>
      <c r="I7619" s="92" t="str">
        <f t="shared" si="1191"/>
        <v/>
      </c>
      <c r="J7619" s="92" t="str">
        <f t="shared" si="1192"/>
        <v/>
      </c>
      <c r="K7619" s="92" t="str">
        <f t="shared" si="1193"/>
        <v/>
      </c>
      <c r="L7619" s="92" t="str">
        <f t="shared" si="1194"/>
        <v/>
      </c>
      <c r="M7619" s="95" t="str">
        <f>IF(A7619&lt;&gt;"",IF(MID(C7619,1,1)="c",SigmaEpsConcrete(I7619,$AN$30:$AN$33,$AR$30:$AR$33,$AS$26,$AS$27,$AS$28,$AQ$20,$AU$19),""),"")</f>
        <v/>
      </c>
      <c r="N7619" s="95" t="str">
        <f>IF(A7619&lt;&gt;"",IF(MID(C7619,1,1)="r",SigmaEpsReinf(J7619,$AS$42:$AS$43,$AS$41,$AS$39,$AS$40,$AQ$38),""),"")</f>
        <v/>
      </c>
      <c r="Q7619" s="92" t="str">
        <f t="shared" si="1196"/>
        <v/>
      </c>
      <c r="R7619" s="92" t="str">
        <f t="shared" si="1197"/>
        <v/>
      </c>
      <c r="U7619" s="5"/>
      <c r="V7619" s="5"/>
      <c r="W7619" s="94" t="str">
        <f t="shared" si="1195"/>
        <v/>
      </c>
      <c r="X7619" s="94" t="str">
        <f t="shared" si="1198"/>
        <v/>
      </c>
      <c r="Y7619" s="5"/>
      <c r="BK7619" s="8"/>
      <c r="BL7619" s="5"/>
      <c r="BM7619" s="5"/>
      <c r="BN7619" s="5"/>
      <c r="BO7619" s="5"/>
      <c r="BP7619" s="1"/>
      <c r="BQ7619" s="1"/>
      <c r="BR7619" s="1"/>
      <c r="BS7619" s="1"/>
      <c r="BT7619" s="1"/>
      <c r="BU7619" s="4"/>
      <c r="BV7619" s="1"/>
      <c r="BW7619" s="3"/>
      <c r="BX7619" s="4"/>
      <c r="BY7619" s="5"/>
      <c r="BZ7619" s="5"/>
      <c r="CA7619" s="5"/>
      <c r="CB7619" s="5"/>
      <c r="CC7619" s="5"/>
      <c r="CD7619" s="43"/>
    </row>
    <row r="7620" spans="1:82" x14ac:dyDescent="0.25">
      <c r="A7620" s="8"/>
      <c r="B7620" s="5"/>
      <c r="C7620" s="5"/>
      <c r="D7620" s="5"/>
      <c r="E7620" s="5"/>
      <c r="F7620" s="94" t="str">
        <f t="shared" si="1189"/>
        <v/>
      </c>
      <c r="G7620" s="94" t="str">
        <f t="shared" si="1190"/>
        <v/>
      </c>
      <c r="H7620" s="127" t="str">
        <f>IF(A7620&lt;&gt;"",IF(MID(C7620,1,1)="c",$AS$26,IF(MID(C7620,1,1)="r",$AS$41,IF(MID(C7620,1,1)="p",#REF!,#REF!))),"")</f>
        <v/>
      </c>
      <c r="I7620" s="92" t="str">
        <f t="shared" si="1191"/>
        <v/>
      </c>
      <c r="J7620" s="92" t="str">
        <f t="shared" si="1192"/>
        <v/>
      </c>
      <c r="K7620" s="92" t="str">
        <f t="shared" si="1193"/>
        <v/>
      </c>
      <c r="L7620" s="92" t="str">
        <f t="shared" si="1194"/>
        <v/>
      </c>
      <c r="M7620" s="95" t="str">
        <f>IF(A7620&lt;&gt;"",IF(MID(C7620,1,1)="c",SigmaEpsConcrete(I7620,$AN$30:$AN$33,$AR$30:$AR$33,$AS$26,$AS$27,$AS$28,$AQ$20,$AU$19),""),"")</f>
        <v/>
      </c>
      <c r="N7620" s="95" t="str">
        <f>IF(A7620&lt;&gt;"",IF(MID(C7620,1,1)="r",SigmaEpsReinf(J7620,$AS$42:$AS$43,$AS$41,$AS$39,$AS$40,$AQ$38),""),"")</f>
        <v/>
      </c>
      <c r="Q7620" s="92" t="str">
        <f t="shared" si="1196"/>
        <v/>
      </c>
      <c r="R7620" s="92" t="str">
        <f t="shared" si="1197"/>
        <v/>
      </c>
      <c r="U7620" s="5"/>
      <c r="V7620" s="5"/>
      <c r="W7620" s="94" t="str">
        <f t="shared" si="1195"/>
        <v/>
      </c>
      <c r="X7620" s="94" t="str">
        <f t="shared" si="1198"/>
        <v/>
      </c>
      <c r="Y7620" s="5"/>
      <c r="BK7620" s="8"/>
      <c r="BL7620" s="5"/>
      <c r="BM7620" s="5"/>
      <c r="BN7620" s="5"/>
      <c r="BO7620" s="5"/>
      <c r="BP7620" s="1"/>
      <c r="BQ7620" s="1"/>
      <c r="BR7620" s="1"/>
      <c r="BS7620" s="1"/>
      <c r="BT7620" s="1"/>
      <c r="BU7620" s="4"/>
      <c r="BV7620" s="1"/>
      <c r="BW7620" s="3"/>
      <c r="BX7620" s="4"/>
      <c r="BY7620" s="5"/>
      <c r="BZ7620" s="5"/>
      <c r="CA7620" s="5"/>
      <c r="CB7620" s="5"/>
      <c r="CC7620" s="5"/>
      <c r="CD7620" s="43"/>
    </row>
    <row r="7621" spans="1:82" x14ac:dyDescent="0.25">
      <c r="A7621" s="8"/>
      <c r="B7621" s="5"/>
      <c r="C7621" s="5"/>
      <c r="D7621" s="5"/>
      <c r="E7621" s="5"/>
      <c r="F7621" s="94" t="str">
        <f t="shared" si="1189"/>
        <v/>
      </c>
      <c r="G7621" s="94" t="str">
        <f t="shared" si="1190"/>
        <v/>
      </c>
      <c r="H7621" s="127" t="str">
        <f>IF(A7621&lt;&gt;"",IF(MID(C7621,1,1)="c",$AS$26,IF(MID(C7621,1,1)="r",$AS$41,IF(MID(C7621,1,1)="p",#REF!,#REF!))),"")</f>
        <v/>
      </c>
      <c r="I7621" s="92" t="str">
        <f t="shared" si="1191"/>
        <v/>
      </c>
      <c r="J7621" s="92" t="str">
        <f t="shared" si="1192"/>
        <v/>
      </c>
      <c r="K7621" s="92" t="str">
        <f t="shared" si="1193"/>
        <v/>
      </c>
      <c r="L7621" s="92" t="str">
        <f t="shared" si="1194"/>
        <v/>
      </c>
      <c r="M7621" s="95" t="str">
        <f>IF(A7621&lt;&gt;"",IF(MID(C7621,1,1)="c",SigmaEpsConcrete(I7621,$AN$30:$AN$33,$AR$30:$AR$33,$AS$26,$AS$27,$AS$28,$AQ$20,$AU$19),""),"")</f>
        <v/>
      </c>
      <c r="N7621" s="95" t="str">
        <f>IF(A7621&lt;&gt;"",IF(MID(C7621,1,1)="r",SigmaEpsReinf(J7621,$AS$42:$AS$43,$AS$41,$AS$39,$AS$40,$AQ$38),""),"")</f>
        <v/>
      </c>
      <c r="Q7621" s="92" t="str">
        <f t="shared" si="1196"/>
        <v/>
      </c>
      <c r="R7621" s="92" t="str">
        <f t="shared" si="1197"/>
        <v/>
      </c>
      <c r="U7621" s="5"/>
      <c r="V7621" s="5"/>
      <c r="W7621" s="94" t="str">
        <f t="shared" si="1195"/>
        <v/>
      </c>
      <c r="X7621" s="94" t="str">
        <f t="shared" si="1198"/>
        <v/>
      </c>
      <c r="Y7621" s="5"/>
      <c r="BK7621" s="8"/>
      <c r="BL7621" s="5"/>
      <c r="BM7621" s="5"/>
      <c r="BN7621" s="5"/>
      <c r="BO7621" s="5"/>
      <c r="BP7621" s="1"/>
      <c r="BQ7621" s="1"/>
      <c r="BR7621" s="1"/>
      <c r="BS7621" s="1"/>
      <c r="BT7621" s="1"/>
      <c r="BU7621" s="4"/>
      <c r="BV7621" s="1"/>
      <c r="BW7621" s="3"/>
      <c r="BX7621" s="4"/>
      <c r="BY7621" s="5"/>
      <c r="BZ7621" s="5"/>
      <c r="CA7621" s="5"/>
      <c r="CB7621" s="5"/>
      <c r="CC7621" s="5"/>
      <c r="CD7621" s="43"/>
    </row>
    <row r="7622" spans="1:82" x14ac:dyDescent="0.25">
      <c r="A7622" s="8"/>
      <c r="B7622" s="5"/>
      <c r="C7622" s="5"/>
      <c r="D7622" s="5"/>
      <c r="E7622" s="5"/>
      <c r="F7622" s="94" t="str">
        <f t="shared" si="1189"/>
        <v/>
      </c>
      <c r="G7622" s="94" t="str">
        <f t="shared" si="1190"/>
        <v/>
      </c>
      <c r="H7622" s="127" t="str">
        <f>IF(A7622&lt;&gt;"",IF(MID(C7622,1,1)="c",$AS$26,IF(MID(C7622,1,1)="r",$AS$41,IF(MID(C7622,1,1)="p",#REF!,#REF!))),"")</f>
        <v/>
      </c>
      <c r="I7622" s="92" t="str">
        <f t="shared" si="1191"/>
        <v/>
      </c>
      <c r="J7622" s="92" t="str">
        <f t="shared" si="1192"/>
        <v/>
      </c>
      <c r="K7622" s="92" t="str">
        <f t="shared" si="1193"/>
        <v/>
      </c>
      <c r="L7622" s="92" t="str">
        <f t="shared" si="1194"/>
        <v/>
      </c>
      <c r="M7622" s="95" t="str">
        <f>IF(A7622&lt;&gt;"",IF(MID(C7622,1,1)="c",SigmaEpsConcrete(I7622,$AN$30:$AN$33,$AR$30:$AR$33,$AS$26,$AS$27,$AS$28,$AQ$20,$AU$19),""),"")</f>
        <v/>
      </c>
      <c r="N7622" s="95" t="str">
        <f>IF(A7622&lt;&gt;"",IF(MID(C7622,1,1)="r",SigmaEpsReinf(J7622,$AS$42:$AS$43,$AS$41,$AS$39,$AS$40,$AQ$38),""),"")</f>
        <v/>
      </c>
      <c r="Q7622" s="92" t="str">
        <f t="shared" si="1196"/>
        <v/>
      </c>
      <c r="R7622" s="92" t="str">
        <f t="shared" si="1197"/>
        <v/>
      </c>
      <c r="U7622" s="5"/>
      <c r="V7622" s="5"/>
      <c r="W7622" s="94" t="str">
        <f t="shared" si="1195"/>
        <v/>
      </c>
      <c r="X7622" s="94" t="str">
        <f t="shared" si="1198"/>
        <v/>
      </c>
      <c r="Y7622" s="5"/>
      <c r="BK7622" s="8"/>
      <c r="BL7622" s="5"/>
      <c r="BM7622" s="5"/>
      <c r="BN7622" s="5"/>
      <c r="BO7622" s="5"/>
      <c r="BP7622" s="1"/>
      <c r="BQ7622" s="1"/>
      <c r="BR7622" s="1"/>
      <c r="BS7622" s="1"/>
      <c r="BT7622" s="1"/>
      <c r="BU7622" s="4"/>
      <c r="BV7622" s="1"/>
      <c r="BW7622" s="3"/>
      <c r="BX7622" s="4"/>
      <c r="BY7622" s="5"/>
      <c r="BZ7622" s="5"/>
      <c r="CA7622" s="5"/>
      <c r="CB7622" s="5"/>
      <c r="CC7622" s="5"/>
      <c r="CD7622" s="43"/>
    </row>
    <row r="7623" spans="1:82" x14ac:dyDescent="0.25">
      <c r="A7623" s="8"/>
      <c r="B7623" s="5"/>
      <c r="C7623" s="5"/>
      <c r="D7623" s="5"/>
      <c r="E7623" s="5"/>
      <c r="F7623" s="94" t="str">
        <f t="shared" si="1189"/>
        <v/>
      </c>
      <c r="G7623" s="94" t="str">
        <f t="shared" si="1190"/>
        <v/>
      </c>
      <c r="H7623" s="127" t="str">
        <f>IF(A7623&lt;&gt;"",IF(MID(C7623,1,1)="c",$AS$26,IF(MID(C7623,1,1)="r",$AS$41,IF(MID(C7623,1,1)="p",#REF!,#REF!))),"")</f>
        <v/>
      </c>
      <c r="I7623" s="92" t="str">
        <f t="shared" si="1191"/>
        <v/>
      </c>
      <c r="J7623" s="92" t="str">
        <f t="shared" si="1192"/>
        <v/>
      </c>
      <c r="K7623" s="92" t="str">
        <f t="shared" si="1193"/>
        <v/>
      </c>
      <c r="L7623" s="92" t="str">
        <f t="shared" si="1194"/>
        <v/>
      </c>
      <c r="M7623" s="95" t="str">
        <f>IF(A7623&lt;&gt;"",IF(MID(C7623,1,1)="c",SigmaEpsConcrete(I7623,$AN$30:$AN$33,$AR$30:$AR$33,$AS$26,$AS$27,$AS$28,$AQ$20,$AU$19),""),"")</f>
        <v/>
      </c>
      <c r="N7623" s="95" t="str">
        <f>IF(A7623&lt;&gt;"",IF(MID(C7623,1,1)="r",SigmaEpsReinf(J7623,$AS$42:$AS$43,$AS$41,$AS$39,$AS$40,$AQ$38),""),"")</f>
        <v/>
      </c>
      <c r="Q7623" s="92" t="str">
        <f t="shared" si="1196"/>
        <v/>
      </c>
      <c r="R7623" s="92" t="str">
        <f t="shared" si="1197"/>
        <v/>
      </c>
      <c r="U7623" s="5"/>
      <c r="V7623" s="5"/>
      <c r="W7623" s="94" t="str">
        <f t="shared" si="1195"/>
        <v/>
      </c>
      <c r="X7623" s="94" t="str">
        <f t="shared" si="1198"/>
        <v/>
      </c>
      <c r="Y7623" s="5"/>
      <c r="BK7623" s="8"/>
      <c r="BL7623" s="5"/>
      <c r="BM7623" s="5"/>
      <c r="BN7623" s="5"/>
      <c r="BO7623" s="5"/>
      <c r="BP7623" s="1"/>
      <c r="BQ7623" s="1"/>
      <c r="BR7623" s="1"/>
      <c r="BS7623" s="1"/>
      <c r="BT7623" s="1"/>
      <c r="BU7623" s="4"/>
      <c r="BV7623" s="1"/>
      <c r="BW7623" s="3"/>
      <c r="BX7623" s="4"/>
      <c r="BY7623" s="5"/>
      <c r="BZ7623" s="5"/>
      <c r="CA7623" s="5"/>
      <c r="CB7623" s="5"/>
      <c r="CC7623" s="5"/>
      <c r="CD7623" s="43"/>
    </row>
    <row r="7624" spans="1:82" x14ac:dyDescent="0.25">
      <c r="A7624" s="8"/>
      <c r="B7624" s="5"/>
      <c r="C7624" s="5"/>
      <c r="D7624" s="5"/>
      <c r="E7624" s="5"/>
      <c r="F7624" s="94" t="str">
        <f t="shared" si="1189"/>
        <v/>
      </c>
      <c r="G7624" s="94" t="str">
        <f t="shared" si="1190"/>
        <v/>
      </c>
      <c r="H7624" s="127" t="str">
        <f>IF(A7624&lt;&gt;"",IF(MID(C7624,1,1)="c",$AS$26,IF(MID(C7624,1,1)="r",$AS$41,IF(MID(C7624,1,1)="p",#REF!,#REF!))),"")</f>
        <v/>
      </c>
      <c r="I7624" s="92" t="str">
        <f t="shared" si="1191"/>
        <v/>
      </c>
      <c r="J7624" s="92" t="str">
        <f t="shared" si="1192"/>
        <v/>
      </c>
      <c r="K7624" s="92" t="str">
        <f t="shared" si="1193"/>
        <v/>
      </c>
      <c r="L7624" s="92" t="str">
        <f t="shared" si="1194"/>
        <v/>
      </c>
      <c r="M7624" s="95" t="str">
        <f>IF(A7624&lt;&gt;"",IF(MID(C7624,1,1)="c",SigmaEpsConcrete(I7624,$AN$30:$AN$33,$AR$30:$AR$33,$AS$26,$AS$27,$AS$28,$AQ$20,$AU$19),""),"")</f>
        <v/>
      </c>
      <c r="N7624" s="95" t="str">
        <f>IF(A7624&lt;&gt;"",IF(MID(C7624,1,1)="r",SigmaEpsReinf(J7624,$AS$42:$AS$43,$AS$41,$AS$39,$AS$40,$AQ$38),""),"")</f>
        <v/>
      </c>
      <c r="Q7624" s="92" t="str">
        <f t="shared" si="1196"/>
        <v/>
      </c>
      <c r="R7624" s="92" t="str">
        <f t="shared" si="1197"/>
        <v/>
      </c>
      <c r="U7624" s="5"/>
      <c r="V7624" s="5"/>
      <c r="W7624" s="94" t="str">
        <f t="shared" si="1195"/>
        <v/>
      </c>
      <c r="X7624" s="94" t="str">
        <f t="shared" si="1198"/>
        <v/>
      </c>
      <c r="Y7624" s="5"/>
      <c r="BK7624" s="8"/>
      <c r="BL7624" s="5"/>
      <c r="BM7624" s="5"/>
      <c r="BN7624" s="5"/>
      <c r="BO7624" s="5"/>
      <c r="BP7624" s="1"/>
      <c r="BQ7624" s="1"/>
      <c r="BR7624" s="1"/>
      <c r="BS7624" s="1"/>
      <c r="BT7624" s="1"/>
      <c r="BU7624" s="4"/>
      <c r="BV7624" s="1"/>
      <c r="BW7624" s="3"/>
      <c r="BX7624" s="4"/>
      <c r="BY7624" s="5"/>
      <c r="BZ7624" s="5"/>
      <c r="CA7624" s="5"/>
      <c r="CB7624" s="5"/>
      <c r="CC7624" s="5"/>
      <c r="CD7624" s="43"/>
    </row>
    <row r="7625" spans="1:82" x14ac:dyDescent="0.25">
      <c r="A7625" s="8"/>
      <c r="B7625" s="5"/>
      <c r="C7625" s="5"/>
      <c r="D7625" s="5"/>
      <c r="E7625" s="5"/>
      <c r="F7625" s="94" t="str">
        <f t="shared" si="1189"/>
        <v/>
      </c>
      <c r="G7625" s="94" t="str">
        <f t="shared" si="1190"/>
        <v/>
      </c>
      <c r="H7625" s="127" t="str">
        <f>IF(A7625&lt;&gt;"",IF(MID(C7625,1,1)="c",$AS$26,IF(MID(C7625,1,1)="r",$AS$41,IF(MID(C7625,1,1)="p",#REF!,#REF!))),"")</f>
        <v/>
      </c>
      <c r="I7625" s="92" t="str">
        <f t="shared" si="1191"/>
        <v/>
      </c>
      <c r="J7625" s="92" t="str">
        <f t="shared" si="1192"/>
        <v/>
      </c>
      <c r="K7625" s="92" t="str">
        <f t="shared" si="1193"/>
        <v/>
      </c>
      <c r="L7625" s="92" t="str">
        <f t="shared" si="1194"/>
        <v/>
      </c>
      <c r="M7625" s="95" t="str">
        <f>IF(A7625&lt;&gt;"",IF(MID(C7625,1,1)="c",SigmaEpsConcrete(I7625,$AN$30:$AN$33,$AR$30:$AR$33,$AS$26,$AS$27,$AS$28,$AQ$20,$AU$19),""),"")</f>
        <v/>
      </c>
      <c r="N7625" s="95" t="str">
        <f>IF(A7625&lt;&gt;"",IF(MID(C7625,1,1)="r",SigmaEpsReinf(J7625,$AS$42:$AS$43,$AS$41,$AS$39,$AS$40,$AQ$38),""),"")</f>
        <v/>
      </c>
      <c r="Q7625" s="92" t="str">
        <f t="shared" si="1196"/>
        <v/>
      </c>
      <c r="R7625" s="92" t="str">
        <f t="shared" si="1197"/>
        <v/>
      </c>
      <c r="U7625" s="5"/>
      <c r="V7625" s="5"/>
      <c r="W7625" s="94" t="str">
        <f t="shared" si="1195"/>
        <v/>
      </c>
      <c r="X7625" s="94" t="str">
        <f t="shared" si="1198"/>
        <v/>
      </c>
      <c r="Y7625" s="5"/>
      <c r="BK7625" s="8"/>
      <c r="BL7625" s="5"/>
      <c r="BM7625" s="5"/>
      <c r="BN7625" s="5"/>
      <c r="BO7625" s="5"/>
      <c r="BP7625" s="1"/>
      <c r="BQ7625" s="1"/>
      <c r="BR7625" s="1"/>
      <c r="BS7625" s="1"/>
      <c r="BT7625" s="1"/>
      <c r="BU7625" s="4"/>
      <c r="BV7625" s="1"/>
      <c r="BW7625" s="3"/>
      <c r="BX7625" s="4"/>
      <c r="BY7625" s="5"/>
      <c r="BZ7625" s="5"/>
      <c r="CA7625" s="5"/>
      <c r="CB7625" s="5"/>
      <c r="CC7625" s="5"/>
      <c r="CD7625" s="43"/>
    </row>
    <row r="7626" spans="1:82" x14ac:dyDescent="0.25">
      <c r="A7626" s="8"/>
      <c r="B7626" s="5"/>
      <c r="C7626" s="5"/>
      <c r="D7626" s="5"/>
      <c r="E7626" s="5"/>
      <c r="F7626" s="94" t="str">
        <f t="shared" ref="F7626:F7689" si="1199">IF(A7626&lt;&gt;"",(D7626-$AU$86)/10,"")</f>
        <v/>
      </c>
      <c r="G7626" s="94" t="str">
        <f t="shared" ref="G7626:G7689" si="1200">IF(A7626&lt;&gt;"",(E7626-$AU$87)/10,"")</f>
        <v/>
      </c>
      <c r="H7626" s="127" t="str">
        <f>IF(A7626&lt;&gt;"",IF(MID(C7626,1,1)="c",$AS$26,IF(MID(C7626,1,1)="r",$AS$41,IF(MID(C7626,1,1)="p",#REF!,#REF!))),"")</f>
        <v/>
      </c>
      <c r="I7626" s="92" t="str">
        <f t="shared" ref="I7626:I7689" si="1201">IF($A7626&lt;&gt;"",IF(MID($C7626,1,1)="c",$Y$3+$Y$4*$F7626+$Y$5*$G7626+$BR$43,""),"")</f>
        <v/>
      </c>
      <c r="J7626" s="92" t="str">
        <f t="shared" ref="J7626:J7689" si="1202">IF($A7626&lt;&gt;"",IF(MID($C7626,1,1)="r",$Y$3+$Y$4*$F7626+$Y$5*$G7626+$BR$43,""),"")</f>
        <v/>
      </c>
      <c r="K7626" s="92" t="str">
        <f t="shared" ref="K7626:K7689" si="1203">IF($A7626&lt;&gt;"",IF(MID($C7626,1,1)="u",$Y$3+$Y$4*$F7626+$Y$5*$G7626+$BR$43,""),"")</f>
        <v/>
      </c>
      <c r="L7626" s="92" t="str">
        <f t="shared" ref="L7626:L7689" si="1204">IF($A7626&lt;&gt;"",IF(MID($C7626,1,1)="p",$Y$3+$Y$4*$F7626+$Y$5*$G7626+$BR$43,""),"")</f>
        <v/>
      </c>
      <c r="M7626" s="95" t="str">
        <f>IF(A7626&lt;&gt;"",IF(MID(C7626,1,1)="c",SigmaEpsConcrete(I7626,$AN$30:$AN$33,$AR$30:$AR$33,$AS$26,$AS$27,$AS$28,$AQ$20,$AU$19),""),"")</f>
        <v/>
      </c>
      <c r="N7626" s="95" t="str">
        <f>IF(A7626&lt;&gt;"",IF(MID(C7626,1,1)="r",SigmaEpsReinf(J7626,$AS$42:$AS$43,$AS$41,$AS$39,$AS$40,$AQ$38),""),"")</f>
        <v/>
      </c>
      <c r="Q7626" s="92" t="str">
        <f t="shared" si="1196"/>
        <v/>
      </c>
      <c r="R7626" s="92" t="str">
        <f t="shared" si="1197"/>
        <v/>
      </c>
      <c r="U7626" s="5"/>
      <c r="V7626" s="5"/>
      <c r="W7626" s="94" t="str">
        <f t="shared" ref="W7626:W7689" si="1205">IF(A7626&lt;&gt;"",F7626-$AU$105,"")</f>
        <v/>
      </c>
      <c r="X7626" s="94" t="str">
        <f t="shared" si="1198"/>
        <v/>
      </c>
      <c r="Y7626" s="5"/>
      <c r="BK7626" s="8"/>
      <c r="BL7626" s="5"/>
      <c r="BM7626" s="5"/>
      <c r="BN7626" s="5"/>
      <c r="BO7626" s="5"/>
      <c r="BP7626" s="1"/>
      <c r="BQ7626" s="1"/>
      <c r="BR7626" s="1"/>
      <c r="BS7626" s="1"/>
      <c r="BT7626" s="1"/>
      <c r="BU7626" s="4"/>
      <c r="BV7626" s="1"/>
      <c r="BW7626" s="3"/>
      <c r="BX7626" s="4"/>
      <c r="BY7626" s="5"/>
      <c r="BZ7626" s="5"/>
      <c r="CA7626" s="5"/>
      <c r="CB7626" s="5"/>
      <c r="CC7626" s="5"/>
      <c r="CD7626" s="43"/>
    </row>
    <row r="7627" spans="1:82" x14ac:dyDescent="0.25">
      <c r="A7627" s="8"/>
      <c r="B7627" s="5"/>
      <c r="C7627" s="5"/>
      <c r="D7627" s="5"/>
      <c r="E7627" s="5"/>
      <c r="F7627" s="94" t="str">
        <f t="shared" si="1199"/>
        <v/>
      </c>
      <c r="G7627" s="94" t="str">
        <f t="shared" si="1200"/>
        <v/>
      </c>
      <c r="H7627" s="127" t="str">
        <f>IF(A7627&lt;&gt;"",IF(MID(C7627,1,1)="c",$AS$26,IF(MID(C7627,1,1)="r",$AS$41,IF(MID(C7627,1,1)="p",#REF!,#REF!))),"")</f>
        <v/>
      </c>
      <c r="I7627" s="92" t="str">
        <f t="shared" si="1201"/>
        <v/>
      </c>
      <c r="J7627" s="92" t="str">
        <f t="shared" si="1202"/>
        <v/>
      </c>
      <c r="K7627" s="92" t="str">
        <f t="shared" si="1203"/>
        <v/>
      </c>
      <c r="L7627" s="92" t="str">
        <f t="shared" si="1204"/>
        <v/>
      </c>
      <c r="M7627" s="95" t="str">
        <f>IF(A7627&lt;&gt;"",IF(MID(C7627,1,1)="c",SigmaEpsConcrete(I7627,$AN$30:$AN$33,$AR$30:$AR$33,$AS$26,$AS$27,$AS$28,$AQ$20,$AU$19),""),"")</f>
        <v/>
      </c>
      <c r="N7627" s="95" t="str">
        <f>IF(A7627&lt;&gt;"",IF(MID(C7627,1,1)="r",SigmaEpsReinf(J7627,$AS$42:$AS$43,$AS$41,$AS$39,$AS$40,$AQ$38),""),"")</f>
        <v/>
      </c>
      <c r="Q7627" s="92" t="str">
        <f t="shared" ref="Q7627:Q7690" si="1206">IF(A7627&lt;&gt;"",IF(MID(C7627,1,1)="c",IF(ISERROR(M7627/I7627),"",M7627/I7627),""),"")</f>
        <v/>
      </c>
      <c r="R7627" s="92" t="str">
        <f t="shared" ref="R7627:R7690" si="1207">IF(A7627&lt;&gt;"",IF(MID(C7627,1,1)="r",IF(ISERROR(N7627/J7627),"",N7627/J7627),""),"")</f>
        <v/>
      </c>
      <c r="U7627" s="5"/>
      <c r="V7627" s="5"/>
      <c r="W7627" s="94" t="str">
        <f t="shared" si="1205"/>
        <v/>
      </c>
      <c r="X7627" s="94" t="str">
        <f t="shared" ref="X7627:X7690" si="1208">IF(B7627&lt;&gt;"",G7627-$AU$106,"")</f>
        <v/>
      </c>
      <c r="Y7627" s="5"/>
      <c r="BK7627" s="8"/>
      <c r="BL7627" s="5"/>
      <c r="BM7627" s="5"/>
      <c r="BN7627" s="5"/>
      <c r="BO7627" s="5"/>
      <c r="BP7627" s="1"/>
      <c r="BQ7627" s="1"/>
      <c r="BR7627" s="1"/>
      <c r="BS7627" s="1"/>
      <c r="BT7627" s="1"/>
      <c r="BU7627" s="4"/>
      <c r="BV7627" s="1"/>
      <c r="BW7627" s="3"/>
      <c r="BX7627" s="4"/>
      <c r="BY7627" s="5"/>
      <c r="BZ7627" s="5"/>
      <c r="CA7627" s="5"/>
      <c r="CB7627" s="5"/>
      <c r="CC7627" s="5"/>
      <c r="CD7627" s="43"/>
    </row>
    <row r="7628" spans="1:82" x14ac:dyDescent="0.25">
      <c r="A7628" s="8"/>
      <c r="B7628" s="5"/>
      <c r="C7628" s="5"/>
      <c r="D7628" s="5"/>
      <c r="E7628" s="5"/>
      <c r="F7628" s="94" t="str">
        <f t="shared" si="1199"/>
        <v/>
      </c>
      <c r="G7628" s="94" t="str">
        <f t="shared" si="1200"/>
        <v/>
      </c>
      <c r="H7628" s="127" t="str">
        <f>IF(A7628&lt;&gt;"",IF(MID(C7628,1,1)="c",$AS$26,IF(MID(C7628,1,1)="r",$AS$41,IF(MID(C7628,1,1)="p",#REF!,#REF!))),"")</f>
        <v/>
      </c>
      <c r="I7628" s="92" t="str">
        <f t="shared" si="1201"/>
        <v/>
      </c>
      <c r="J7628" s="92" t="str">
        <f t="shared" si="1202"/>
        <v/>
      </c>
      <c r="K7628" s="92" t="str">
        <f t="shared" si="1203"/>
        <v/>
      </c>
      <c r="L7628" s="92" t="str">
        <f t="shared" si="1204"/>
        <v/>
      </c>
      <c r="M7628" s="95" t="str">
        <f>IF(A7628&lt;&gt;"",IF(MID(C7628,1,1)="c",SigmaEpsConcrete(I7628,$AN$30:$AN$33,$AR$30:$AR$33,$AS$26,$AS$27,$AS$28,$AQ$20,$AU$19),""),"")</f>
        <v/>
      </c>
      <c r="N7628" s="95" t="str">
        <f>IF(A7628&lt;&gt;"",IF(MID(C7628,1,1)="r",SigmaEpsReinf(J7628,$AS$42:$AS$43,$AS$41,$AS$39,$AS$40,$AQ$38),""),"")</f>
        <v/>
      </c>
      <c r="Q7628" s="92" t="str">
        <f t="shared" si="1206"/>
        <v/>
      </c>
      <c r="R7628" s="92" t="str">
        <f t="shared" si="1207"/>
        <v/>
      </c>
      <c r="U7628" s="5"/>
      <c r="V7628" s="5"/>
      <c r="W7628" s="94" t="str">
        <f t="shared" si="1205"/>
        <v/>
      </c>
      <c r="X7628" s="94" t="str">
        <f t="shared" si="1208"/>
        <v/>
      </c>
      <c r="Y7628" s="5"/>
      <c r="BK7628" s="8"/>
      <c r="BL7628" s="5"/>
      <c r="BM7628" s="5"/>
      <c r="BN7628" s="5"/>
      <c r="BO7628" s="5"/>
      <c r="BP7628" s="1"/>
      <c r="BQ7628" s="1"/>
      <c r="BR7628" s="1"/>
      <c r="BS7628" s="1"/>
      <c r="BT7628" s="1"/>
      <c r="BU7628" s="4"/>
      <c r="BV7628" s="1"/>
      <c r="BW7628" s="3"/>
      <c r="BX7628" s="4"/>
      <c r="BY7628" s="5"/>
      <c r="BZ7628" s="5"/>
      <c r="CA7628" s="5"/>
      <c r="CB7628" s="5"/>
      <c r="CC7628" s="5"/>
      <c r="CD7628" s="43"/>
    </row>
    <row r="7629" spans="1:82" x14ac:dyDescent="0.25">
      <c r="A7629" s="8"/>
      <c r="B7629" s="5"/>
      <c r="C7629" s="5"/>
      <c r="D7629" s="5"/>
      <c r="E7629" s="5"/>
      <c r="F7629" s="94" t="str">
        <f t="shared" si="1199"/>
        <v/>
      </c>
      <c r="G7629" s="94" t="str">
        <f t="shared" si="1200"/>
        <v/>
      </c>
      <c r="H7629" s="127" t="str">
        <f>IF(A7629&lt;&gt;"",IF(MID(C7629,1,1)="c",$AS$26,IF(MID(C7629,1,1)="r",$AS$41,IF(MID(C7629,1,1)="p",#REF!,#REF!))),"")</f>
        <v/>
      </c>
      <c r="I7629" s="92" t="str">
        <f t="shared" si="1201"/>
        <v/>
      </c>
      <c r="J7629" s="92" t="str">
        <f t="shared" si="1202"/>
        <v/>
      </c>
      <c r="K7629" s="92" t="str">
        <f t="shared" si="1203"/>
        <v/>
      </c>
      <c r="L7629" s="92" t="str">
        <f t="shared" si="1204"/>
        <v/>
      </c>
      <c r="M7629" s="95" t="str">
        <f>IF(A7629&lt;&gt;"",IF(MID(C7629,1,1)="c",SigmaEpsConcrete(I7629,$AN$30:$AN$33,$AR$30:$AR$33,$AS$26,$AS$27,$AS$28,$AQ$20,$AU$19),""),"")</f>
        <v/>
      </c>
      <c r="N7629" s="95" t="str">
        <f>IF(A7629&lt;&gt;"",IF(MID(C7629,1,1)="r",SigmaEpsReinf(J7629,$AS$42:$AS$43,$AS$41,$AS$39,$AS$40,$AQ$38),""),"")</f>
        <v/>
      </c>
      <c r="Q7629" s="92" t="str">
        <f t="shared" si="1206"/>
        <v/>
      </c>
      <c r="R7629" s="92" t="str">
        <f t="shared" si="1207"/>
        <v/>
      </c>
      <c r="U7629" s="5"/>
      <c r="V7629" s="5"/>
      <c r="W7629" s="94" t="str">
        <f t="shared" si="1205"/>
        <v/>
      </c>
      <c r="X7629" s="94" t="str">
        <f t="shared" si="1208"/>
        <v/>
      </c>
      <c r="Y7629" s="5"/>
      <c r="BK7629" s="8"/>
      <c r="BL7629" s="5"/>
      <c r="BM7629" s="5"/>
      <c r="BN7629" s="5"/>
      <c r="BO7629" s="5"/>
      <c r="BP7629" s="1"/>
      <c r="BQ7629" s="1"/>
      <c r="BR7629" s="1"/>
      <c r="BS7629" s="1"/>
      <c r="BT7629" s="1"/>
      <c r="BU7629" s="4"/>
      <c r="BV7629" s="1"/>
      <c r="BW7629" s="3"/>
      <c r="BX7629" s="4"/>
      <c r="BY7629" s="5"/>
      <c r="BZ7629" s="5"/>
      <c r="CA7629" s="5"/>
      <c r="CB7629" s="5"/>
      <c r="CC7629" s="5"/>
      <c r="CD7629" s="43"/>
    </row>
    <row r="7630" spans="1:82" x14ac:dyDescent="0.25">
      <c r="A7630" s="8"/>
      <c r="B7630" s="5"/>
      <c r="C7630" s="5"/>
      <c r="D7630" s="5"/>
      <c r="E7630" s="5"/>
      <c r="F7630" s="94" t="str">
        <f t="shared" si="1199"/>
        <v/>
      </c>
      <c r="G7630" s="94" t="str">
        <f t="shared" si="1200"/>
        <v/>
      </c>
      <c r="H7630" s="127" t="str">
        <f>IF(A7630&lt;&gt;"",IF(MID(C7630,1,1)="c",$AS$26,IF(MID(C7630,1,1)="r",$AS$41,IF(MID(C7630,1,1)="p",#REF!,#REF!))),"")</f>
        <v/>
      </c>
      <c r="I7630" s="92" t="str">
        <f t="shared" si="1201"/>
        <v/>
      </c>
      <c r="J7630" s="92" t="str">
        <f t="shared" si="1202"/>
        <v/>
      </c>
      <c r="K7630" s="92" t="str">
        <f t="shared" si="1203"/>
        <v/>
      </c>
      <c r="L7630" s="92" t="str">
        <f t="shared" si="1204"/>
        <v/>
      </c>
      <c r="M7630" s="95" t="str">
        <f>IF(A7630&lt;&gt;"",IF(MID(C7630,1,1)="c",SigmaEpsConcrete(I7630,$AN$30:$AN$33,$AR$30:$AR$33,$AS$26,$AS$27,$AS$28,$AQ$20,$AU$19),""),"")</f>
        <v/>
      </c>
      <c r="N7630" s="95" t="str">
        <f>IF(A7630&lt;&gt;"",IF(MID(C7630,1,1)="r",SigmaEpsReinf(J7630,$AS$42:$AS$43,$AS$41,$AS$39,$AS$40,$AQ$38),""),"")</f>
        <v/>
      </c>
      <c r="Q7630" s="92" t="str">
        <f t="shared" si="1206"/>
        <v/>
      </c>
      <c r="R7630" s="92" t="str">
        <f t="shared" si="1207"/>
        <v/>
      </c>
      <c r="U7630" s="5"/>
      <c r="V7630" s="5"/>
      <c r="W7630" s="94" t="str">
        <f t="shared" si="1205"/>
        <v/>
      </c>
      <c r="X7630" s="94" t="str">
        <f t="shared" si="1208"/>
        <v/>
      </c>
      <c r="Y7630" s="5"/>
      <c r="BK7630" s="8"/>
      <c r="BL7630" s="5"/>
      <c r="BM7630" s="5"/>
      <c r="BN7630" s="5"/>
      <c r="BO7630" s="5"/>
      <c r="BP7630" s="1"/>
      <c r="BQ7630" s="1"/>
      <c r="BR7630" s="1"/>
      <c r="BS7630" s="1"/>
      <c r="BT7630" s="1"/>
      <c r="BU7630" s="4"/>
      <c r="BV7630" s="1"/>
      <c r="BW7630" s="3"/>
      <c r="BX7630" s="4"/>
      <c r="BY7630" s="5"/>
      <c r="BZ7630" s="5"/>
      <c r="CA7630" s="5"/>
      <c r="CB7630" s="5"/>
      <c r="CC7630" s="5"/>
      <c r="CD7630" s="43"/>
    </row>
    <row r="7631" spans="1:82" x14ac:dyDescent="0.25">
      <c r="A7631" s="8"/>
      <c r="B7631" s="5"/>
      <c r="C7631" s="5"/>
      <c r="D7631" s="5"/>
      <c r="E7631" s="5"/>
      <c r="F7631" s="94" t="str">
        <f t="shared" si="1199"/>
        <v/>
      </c>
      <c r="G7631" s="94" t="str">
        <f t="shared" si="1200"/>
        <v/>
      </c>
      <c r="H7631" s="127" t="str">
        <f>IF(A7631&lt;&gt;"",IF(MID(C7631,1,1)="c",$AS$26,IF(MID(C7631,1,1)="r",$AS$41,IF(MID(C7631,1,1)="p",#REF!,#REF!))),"")</f>
        <v/>
      </c>
      <c r="I7631" s="92" t="str">
        <f t="shared" si="1201"/>
        <v/>
      </c>
      <c r="J7631" s="92" t="str">
        <f t="shared" si="1202"/>
        <v/>
      </c>
      <c r="K7631" s="92" t="str">
        <f t="shared" si="1203"/>
        <v/>
      </c>
      <c r="L7631" s="92" t="str">
        <f t="shared" si="1204"/>
        <v/>
      </c>
      <c r="M7631" s="95" t="str">
        <f>IF(A7631&lt;&gt;"",IF(MID(C7631,1,1)="c",SigmaEpsConcrete(I7631,$AN$30:$AN$33,$AR$30:$AR$33,$AS$26,$AS$27,$AS$28,$AQ$20,$AU$19),""),"")</f>
        <v/>
      </c>
      <c r="N7631" s="95" t="str">
        <f>IF(A7631&lt;&gt;"",IF(MID(C7631,1,1)="r",SigmaEpsReinf(J7631,$AS$42:$AS$43,$AS$41,$AS$39,$AS$40,$AQ$38),""),"")</f>
        <v/>
      </c>
      <c r="Q7631" s="92" t="str">
        <f t="shared" si="1206"/>
        <v/>
      </c>
      <c r="R7631" s="92" t="str">
        <f t="shared" si="1207"/>
        <v/>
      </c>
      <c r="U7631" s="5"/>
      <c r="V7631" s="5"/>
      <c r="W7631" s="94" t="str">
        <f t="shared" si="1205"/>
        <v/>
      </c>
      <c r="X7631" s="94" t="str">
        <f t="shared" si="1208"/>
        <v/>
      </c>
      <c r="Y7631" s="5"/>
      <c r="BK7631" s="8"/>
      <c r="BL7631" s="5"/>
      <c r="BM7631" s="5"/>
      <c r="BN7631" s="5"/>
      <c r="BO7631" s="5"/>
      <c r="BP7631" s="1"/>
      <c r="BQ7631" s="1"/>
      <c r="BR7631" s="1"/>
      <c r="BS7631" s="1"/>
      <c r="BT7631" s="1"/>
      <c r="BU7631" s="4"/>
      <c r="BV7631" s="1"/>
      <c r="BW7631" s="3"/>
      <c r="BX7631" s="4"/>
      <c r="BY7631" s="5"/>
      <c r="BZ7631" s="5"/>
      <c r="CA7631" s="5"/>
      <c r="CB7631" s="5"/>
      <c r="CC7631" s="5"/>
      <c r="CD7631" s="43"/>
    </row>
    <row r="7632" spans="1:82" x14ac:dyDescent="0.25">
      <c r="A7632" s="8"/>
      <c r="B7632" s="5"/>
      <c r="C7632" s="5"/>
      <c r="D7632" s="5"/>
      <c r="E7632" s="5"/>
      <c r="F7632" s="94" t="str">
        <f t="shared" si="1199"/>
        <v/>
      </c>
      <c r="G7632" s="94" t="str">
        <f t="shared" si="1200"/>
        <v/>
      </c>
      <c r="H7632" s="127" t="str">
        <f>IF(A7632&lt;&gt;"",IF(MID(C7632,1,1)="c",$AS$26,IF(MID(C7632,1,1)="r",$AS$41,IF(MID(C7632,1,1)="p",#REF!,#REF!))),"")</f>
        <v/>
      </c>
      <c r="I7632" s="92" t="str">
        <f t="shared" si="1201"/>
        <v/>
      </c>
      <c r="J7632" s="92" t="str">
        <f t="shared" si="1202"/>
        <v/>
      </c>
      <c r="K7632" s="92" t="str">
        <f t="shared" si="1203"/>
        <v/>
      </c>
      <c r="L7632" s="92" t="str">
        <f t="shared" si="1204"/>
        <v/>
      </c>
      <c r="M7632" s="95" t="str">
        <f>IF(A7632&lt;&gt;"",IF(MID(C7632,1,1)="c",SigmaEpsConcrete(I7632,$AN$30:$AN$33,$AR$30:$AR$33,$AS$26,$AS$27,$AS$28,$AQ$20,$AU$19),""),"")</f>
        <v/>
      </c>
      <c r="N7632" s="95" t="str">
        <f>IF(A7632&lt;&gt;"",IF(MID(C7632,1,1)="r",SigmaEpsReinf(J7632,$AS$42:$AS$43,$AS$41,$AS$39,$AS$40,$AQ$38),""),"")</f>
        <v/>
      </c>
      <c r="Q7632" s="92" t="str">
        <f t="shared" si="1206"/>
        <v/>
      </c>
      <c r="R7632" s="92" t="str">
        <f t="shared" si="1207"/>
        <v/>
      </c>
      <c r="U7632" s="5"/>
      <c r="V7632" s="5"/>
      <c r="W7632" s="94" t="str">
        <f t="shared" si="1205"/>
        <v/>
      </c>
      <c r="X7632" s="94" t="str">
        <f t="shared" si="1208"/>
        <v/>
      </c>
      <c r="Y7632" s="5"/>
      <c r="BK7632" s="8"/>
      <c r="BL7632" s="5"/>
      <c r="BM7632" s="5"/>
      <c r="BN7632" s="5"/>
      <c r="BO7632" s="5"/>
      <c r="BP7632" s="1"/>
      <c r="BQ7632" s="1"/>
      <c r="BR7632" s="1"/>
      <c r="BS7632" s="1"/>
      <c r="BT7632" s="1"/>
      <c r="BU7632" s="4"/>
      <c r="BV7632" s="1"/>
      <c r="BW7632" s="3"/>
      <c r="BX7632" s="4"/>
      <c r="BY7632" s="5"/>
      <c r="BZ7632" s="5"/>
      <c r="CA7632" s="5"/>
      <c r="CB7632" s="5"/>
      <c r="CC7632" s="5"/>
      <c r="CD7632" s="43"/>
    </row>
    <row r="7633" spans="1:82" x14ac:dyDescent="0.25">
      <c r="A7633" s="8"/>
      <c r="B7633" s="5"/>
      <c r="C7633" s="5"/>
      <c r="D7633" s="5"/>
      <c r="E7633" s="5"/>
      <c r="F7633" s="94" t="str">
        <f t="shared" si="1199"/>
        <v/>
      </c>
      <c r="G7633" s="94" t="str">
        <f t="shared" si="1200"/>
        <v/>
      </c>
      <c r="H7633" s="127" t="str">
        <f>IF(A7633&lt;&gt;"",IF(MID(C7633,1,1)="c",$AS$26,IF(MID(C7633,1,1)="r",$AS$41,IF(MID(C7633,1,1)="p",#REF!,#REF!))),"")</f>
        <v/>
      </c>
      <c r="I7633" s="92" t="str">
        <f t="shared" si="1201"/>
        <v/>
      </c>
      <c r="J7633" s="92" t="str">
        <f t="shared" si="1202"/>
        <v/>
      </c>
      <c r="K7633" s="92" t="str">
        <f t="shared" si="1203"/>
        <v/>
      </c>
      <c r="L7633" s="92" t="str">
        <f t="shared" si="1204"/>
        <v/>
      </c>
      <c r="M7633" s="95" t="str">
        <f>IF(A7633&lt;&gt;"",IF(MID(C7633,1,1)="c",SigmaEpsConcrete(I7633,$AN$30:$AN$33,$AR$30:$AR$33,$AS$26,$AS$27,$AS$28,$AQ$20,$AU$19),""),"")</f>
        <v/>
      </c>
      <c r="N7633" s="95" t="str">
        <f>IF(A7633&lt;&gt;"",IF(MID(C7633,1,1)="r",SigmaEpsReinf(J7633,$AS$42:$AS$43,$AS$41,$AS$39,$AS$40,$AQ$38),""),"")</f>
        <v/>
      </c>
      <c r="Q7633" s="92" t="str">
        <f t="shared" si="1206"/>
        <v/>
      </c>
      <c r="R7633" s="92" t="str">
        <f t="shared" si="1207"/>
        <v/>
      </c>
      <c r="U7633" s="5"/>
      <c r="V7633" s="5"/>
      <c r="W7633" s="94" t="str">
        <f t="shared" si="1205"/>
        <v/>
      </c>
      <c r="X7633" s="94" t="str">
        <f t="shared" si="1208"/>
        <v/>
      </c>
      <c r="Y7633" s="5"/>
      <c r="BK7633" s="8"/>
      <c r="BL7633" s="5"/>
      <c r="BM7633" s="5"/>
      <c r="BN7633" s="5"/>
      <c r="BO7633" s="5"/>
      <c r="BP7633" s="1"/>
      <c r="BQ7633" s="1"/>
      <c r="BR7633" s="1"/>
      <c r="BS7633" s="1"/>
      <c r="BT7633" s="1"/>
      <c r="BU7633" s="4"/>
      <c r="BV7633" s="1"/>
      <c r="BW7633" s="3"/>
      <c r="BX7633" s="4"/>
      <c r="BY7633" s="5"/>
      <c r="BZ7633" s="5"/>
      <c r="CA7633" s="5"/>
      <c r="CB7633" s="5"/>
      <c r="CC7633" s="5"/>
      <c r="CD7633" s="43"/>
    </row>
    <row r="7634" spans="1:82" x14ac:dyDescent="0.25">
      <c r="A7634" s="8"/>
      <c r="B7634" s="5"/>
      <c r="C7634" s="5"/>
      <c r="D7634" s="5"/>
      <c r="E7634" s="5"/>
      <c r="F7634" s="94" t="str">
        <f t="shared" si="1199"/>
        <v/>
      </c>
      <c r="G7634" s="94" t="str">
        <f t="shared" si="1200"/>
        <v/>
      </c>
      <c r="H7634" s="127" t="str">
        <f>IF(A7634&lt;&gt;"",IF(MID(C7634,1,1)="c",$AS$26,IF(MID(C7634,1,1)="r",$AS$41,IF(MID(C7634,1,1)="p",#REF!,#REF!))),"")</f>
        <v/>
      </c>
      <c r="I7634" s="92" t="str">
        <f t="shared" si="1201"/>
        <v/>
      </c>
      <c r="J7634" s="92" t="str">
        <f t="shared" si="1202"/>
        <v/>
      </c>
      <c r="K7634" s="92" t="str">
        <f t="shared" si="1203"/>
        <v/>
      </c>
      <c r="L7634" s="92" t="str">
        <f t="shared" si="1204"/>
        <v/>
      </c>
      <c r="M7634" s="95" t="str">
        <f>IF(A7634&lt;&gt;"",IF(MID(C7634,1,1)="c",SigmaEpsConcrete(I7634,$AN$30:$AN$33,$AR$30:$AR$33,$AS$26,$AS$27,$AS$28,$AQ$20,$AU$19),""),"")</f>
        <v/>
      </c>
      <c r="N7634" s="95" t="str">
        <f>IF(A7634&lt;&gt;"",IF(MID(C7634,1,1)="r",SigmaEpsReinf(J7634,$AS$42:$AS$43,$AS$41,$AS$39,$AS$40,$AQ$38),""),"")</f>
        <v/>
      </c>
      <c r="Q7634" s="92" t="str">
        <f t="shared" si="1206"/>
        <v/>
      </c>
      <c r="R7634" s="92" t="str">
        <f t="shared" si="1207"/>
        <v/>
      </c>
      <c r="U7634" s="5"/>
      <c r="V7634" s="5"/>
      <c r="W7634" s="94" t="str">
        <f t="shared" si="1205"/>
        <v/>
      </c>
      <c r="X7634" s="94" t="str">
        <f t="shared" si="1208"/>
        <v/>
      </c>
      <c r="Y7634" s="5"/>
      <c r="BK7634" s="8"/>
      <c r="BL7634" s="5"/>
      <c r="BM7634" s="5"/>
      <c r="BN7634" s="5"/>
      <c r="BO7634" s="5"/>
      <c r="BP7634" s="1"/>
      <c r="BQ7634" s="1"/>
      <c r="BR7634" s="1"/>
      <c r="BS7634" s="1"/>
      <c r="BT7634" s="1"/>
      <c r="BU7634" s="4"/>
      <c r="BV7634" s="1"/>
      <c r="BW7634" s="3"/>
      <c r="BX7634" s="4"/>
      <c r="BY7634" s="5"/>
      <c r="BZ7634" s="5"/>
      <c r="CA7634" s="5"/>
      <c r="CB7634" s="5"/>
      <c r="CC7634" s="5"/>
      <c r="CD7634" s="43"/>
    </row>
    <row r="7635" spans="1:82" x14ac:dyDescent="0.25">
      <c r="A7635" s="8"/>
      <c r="B7635" s="5"/>
      <c r="C7635" s="5"/>
      <c r="D7635" s="5"/>
      <c r="E7635" s="5"/>
      <c r="F7635" s="94" t="str">
        <f t="shared" si="1199"/>
        <v/>
      </c>
      <c r="G7635" s="94" t="str">
        <f t="shared" si="1200"/>
        <v/>
      </c>
      <c r="H7635" s="127" t="str">
        <f>IF(A7635&lt;&gt;"",IF(MID(C7635,1,1)="c",$AS$26,IF(MID(C7635,1,1)="r",$AS$41,IF(MID(C7635,1,1)="p",#REF!,#REF!))),"")</f>
        <v/>
      </c>
      <c r="I7635" s="92" t="str">
        <f t="shared" si="1201"/>
        <v/>
      </c>
      <c r="J7635" s="92" t="str">
        <f t="shared" si="1202"/>
        <v/>
      </c>
      <c r="K7635" s="92" t="str">
        <f t="shared" si="1203"/>
        <v/>
      </c>
      <c r="L7635" s="92" t="str">
        <f t="shared" si="1204"/>
        <v/>
      </c>
      <c r="M7635" s="95" t="str">
        <f>IF(A7635&lt;&gt;"",IF(MID(C7635,1,1)="c",SigmaEpsConcrete(I7635,$AN$30:$AN$33,$AR$30:$AR$33,$AS$26,$AS$27,$AS$28,$AQ$20,$AU$19),""),"")</f>
        <v/>
      </c>
      <c r="N7635" s="95" t="str">
        <f>IF(A7635&lt;&gt;"",IF(MID(C7635,1,1)="r",SigmaEpsReinf(J7635,$AS$42:$AS$43,$AS$41,$AS$39,$AS$40,$AQ$38),""),"")</f>
        <v/>
      </c>
      <c r="Q7635" s="92" t="str">
        <f t="shared" si="1206"/>
        <v/>
      </c>
      <c r="R7635" s="92" t="str">
        <f t="shared" si="1207"/>
        <v/>
      </c>
      <c r="U7635" s="5"/>
      <c r="V7635" s="5"/>
      <c r="W7635" s="94" t="str">
        <f t="shared" si="1205"/>
        <v/>
      </c>
      <c r="X7635" s="94" t="str">
        <f t="shared" si="1208"/>
        <v/>
      </c>
      <c r="Y7635" s="5"/>
      <c r="BK7635" s="8"/>
      <c r="BL7635" s="5"/>
      <c r="BM7635" s="5"/>
      <c r="BN7635" s="5"/>
      <c r="BO7635" s="5"/>
      <c r="BP7635" s="1"/>
      <c r="BQ7635" s="1"/>
      <c r="BR7635" s="1"/>
      <c r="BS7635" s="1"/>
      <c r="BT7635" s="1"/>
      <c r="BU7635" s="4"/>
      <c r="BV7635" s="1"/>
      <c r="BW7635" s="3"/>
      <c r="BX7635" s="4"/>
      <c r="BY7635" s="5"/>
      <c r="BZ7635" s="5"/>
      <c r="CA7635" s="5"/>
      <c r="CB7635" s="5"/>
      <c r="CC7635" s="5"/>
      <c r="CD7635" s="43"/>
    </row>
    <row r="7636" spans="1:82" x14ac:dyDescent="0.25">
      <c r="A7636" s="8"/>
      <c r="B7636" s="5"/>
      <c r="C7636" s="5"/>
      <c r="D7636" s="5"/>
      <c r="E7636" s="5"/>
      <c r="F7636" s="94" t="str">
        <f t="shared" si="1199"/>
        <v/>
      </c>
      <c r="G7636" s="94" t="str">
        <f t="shared" si="1200"/>
        <v/>
      </c>
      <c r="H7636" s="127" t="str">
        <f>IF(A7636&lt;&gt;"",IF(MID(C7636,1,1)="c",$AS$26,IF(MID(C7636,1,1)="r",$AS$41,IF(MID(C7636,1,1)="p",#REF!,#REF!))),"")</f>
        <v/>
      </c>
      <c r="I7636" s="92" t="str">
        <f t="shared" si="1201"/>
        <v/>
      </c>
      <c r="J7636" s="92" t="str">
        <f t="shared" si="1202"/>
        <v/>
      </c>
      <c r="K7636" s="92" t="str">
        <f t="shared" si="1203"/>
        <v/>
      </c>
      <c r="L7636" s="92" t="str">
        <f t="shared" si="1204"/>
        <v/>
      </c>
      <c r="M7636" s="95" t="str">
        <f>IF(A7636&lt;&gt;"",IF(MID(C7636,1,1)="c",SigmaEpsConcrete(I7636,$AN$30:$AN$33,$AR$30:$AR$33,$AS$26,$AS$27,$AS$28,$AQ$20,$AU$19),""),"")</f>
        <v/>
      </c>
      <c r="N7636" s="95" t="str">
        <f>IF(A7636&lt;&gt;"",IF(MID(C7636,1,1)="r",SigmaEpsReinf(J7636,$AS$42:$AS$43,$AS$41,$AS$39,$AS$40,$AQ$38),""),"")</f>
        <v/>
      </c>
      <c r="Q7636" s="92" t="str">
        <f t="shared" si="1206"/>
        <v/>
      </c>
      <c r="R7636" s="92" t="str">
        <f t="shared" si="1207"/>
        <v/>
      </c>
      <c r="U7636" s="5"/>
      <c r="V7636" s="5"/>
      <c r="W7636" s="94" t="str">
        <f t="shared" si="1205"/>
        <v/>
      </c>
      <c r="X7636" s="94" t="str">
        <f t="shared" si="1208"/>
        <v/>
      </c>
      <c r="Y7636" s="5"/>
      <c r="BK7636" s="8"/>
      <c r="BL7636" s="5"/>
      <c r="BM7636" s="5"/>
      <c r="BN7636" s="5"/>
      <c r="BO7636" s="5"/>
      <c r="BP7636" s="1"/>
      <c r="BQ7636" s="1"/>
      <c r="BR7636" s="1"/>
      <c r="BS7636" s="1"/>
      <c r="BT7636" s="1"/>
      <c r="BU7636" s="4"/>
      <c r="BV7636" s="1"/>
      <c r="BW7636" s="3"/>
      <c r="BX7636" s="4"/>
      <c r="BY7636" s="5"/>
      <c r="BZ7636" s="5"/>
      <c r="CA7636" s="5"/>
      <c r="CB7636" s="5"/>
      <c r="CC7636" s="5"/>
      <c r="CD7636" s="43"/>
    </row>
    <row r="7637" spans="1:82" x14ac:dyDescent="0.25">
      <c r="A7637" s="8"/>
      <c r="B7637" s="5"/>
      <c r="C7637" s="5"/>
      <c r="D7637" s="5"/>
      <c r="E7637" s="5"/>
      <c r="F7637" s="94" t="str">
        <f t="shared" si="1199"/>
        <v/>
      </c>
      <c r="G7637" s="94" t="str">
        <f t="shared" si="1200"/>
        <v/>
      </c>
      <c r="H7637" s="127" t="str">
        <f>IF(A7637&lt;&gt;"",IF(MID(C7637,1,1)="c",$AS$26,IF(MID(C7637,1,1)="r",$AS$41,IF(MID(C7637,1,1)="p",#REF!,#REF!))),"")</f>
        <v/>
      </c>
      <c r="I7637" s="92" t="str">
        <f t="shared" si="1201"/>
        <v/>
      </c>
      <c r="J7637" s="92" t="str">
        <f t="shared" si="1202"/>
        <v/>
      </c>
      <c r="K7637" s="92" t="str">
        <f t="shared" si="1203"/>
        <v/>
      </c>
      <c r="L7637" s="92" t="str">
        <f t="shared" si="1204"/>
        <v/>
      </c>
      <c r="M7637" s="95" t="str">
        <f>IF(A7637&lt;&gt;"",IF(MID(C7637,1,1)="c",SigmaEpsConcrete(I7637,$AN$30:$AN$33,$AR$30:$AR$33,$AS$26,$AS$27,$AS$28,$AQ$20,$AU$19),""),"")</f>
        <v/>
      </c>
      <c r="N7637" s="95" t="str">
        <f>IF(A7637&lt;&gt;"",IF(MID(C7637,1,1)="r",SigmaEpsReinf(J7637,$AS$42:$AS$43,$AS$41,$AS$39,$AS$40,$AQ$38),""),"")</f>
        <v/>
      </c>
      <c r="Q7637" s="92" t="str">
        <f t="shared" si="1206"/>
        <v/>
      </c>
      <c r="R7637" s="92" t="str">
        <f t="shared" si="1207"/>
        <v/>
      </c>
      <c r="U7637" s="5"/>
      <c r="V7637" s="5"/>
      <c r="W7637" s="94" t="str">
        <f t="shared" si="1205"/>
        <v/>
      </c>
      <c r="X7637" s="94" t="str">
        <f t="shared" si="1208"/>
        <v/>
      </c>
      <c r="Y7637" s="5"/>
      <c r="BK7637" s="8"/>
      <c r="BL7637" s="5"/>
      <c r="BM7637" s="5"/>
      <c r="BN7637" s="5"/>
      <c r="BO7637" s="5"/>
      <c r="BP7637" s="1"/>
      <c r="BQ7637" s="1"/>
      <c r="BR7637" s="1"/>
      <c r="BS7637" s="1"/>
      <c r="BT7637" s="1"/>
      <c r="BU7637" s="4"/>
      <c r="BV7637" s="1"/>
      <c r="BW7637" s="3"/>
      <c r="BX7637" s="4"/>
      <c r="BY7637" s="5"/>
      <c r="BZ7637" s="5"/>
      <c r="CA7637" s="5"/>
      <c r="CB7637" s="5"/>
      <c r="CC7637" s="5"/>
      <c r="CD7637" s="43"/>
    </row>
    <row r="7638" spans="1:82" x14ac:dyDescent="0.25">
      <c r="A7638" s="8"/>
      <c r="B7638" s="5"/>
      <c r="C7638" s="5"/>
      <c r="D7638" s="5"/>
      <c r="E7638" s="5"/>
      <c r="F7638" s="94" t="str">
        <f t="shared" si="1199"/>
        <v/>
      </c>
      <c r="G7638" s="94" t="str">
        <f t="shared" si="1200"/>
        <v/>
      </c>
      <c r="H7638" s="127" t="str">
        <f>IF(A7638&lt;&gt;"",IF(MID(C7638,1,1)="c",$AS$26,IF(MID(C7638,1,1)="r",$AS$41,IF(MID(C7638,1,1)="p",#REF!,#REF!))),"")</f>
        <v/>
      </c>
      <c r="I7638" s="92" t="str">
        <f t="shared" si="1201"/>
        <v/>
      </c>
      <c r="J7638" s="92" t="str">
        <f t="shared" si="1202"/>
        <v/>
      </c>
      <c r="K7638" s="92" t="str">
        <f t="shared" si="1203"/>
        <v/>
      </c>
      <c r="L7638" s="92" t="str">
        <f t="shared" si="1204"/>
        <v/>
      </c>
      <c r="M7638" s="95" t="str">
        <f>IF(A7638&lt;&gt;"",IF(MID(C7638,1,1)="c",SigmaEpsConcrete(I7638,$AN$30:$AN$33,$AR$30:$AR$33,$AS$26,$AS$27,$AS$28,$AQ$20,$AU$19),""),"")</f>
        <v/>
      </c>
      <c r="N7638" s="95" t="str">
        <f>IF(A7638&lt;&gt;"",IF(MID(C7638,1,1)="r",SigmaEpsReinf(J7638,$AS$42:$AS$43,$AS$41,$AS$39,$AS$40,$AQ$38),""),"")</f>
        <v/>
      </c>
      <c r="Q7638" s="92" t="str">
        <f t="shared" si="1206"/>
        <v/>
      </c>
      <c r="R7638" s="92" t="str">
        <f t="shared" si="1207"/>
        <v/>
      </c>
      <c r="U7638" s="5"/>
      <c r="V7638" s="5"/>
      <c r="W7638" s="94" t="str">
        <f t="shared" si="1205"/>
        <v/>
      </c>
      <c r="X7638" s="94" t="str">
        <f t="shared" si="1208"/>
        <v/>
      </c>
      <c r="Y7638" s="5"/>
      <c r="BK7638" s="8"/>
      <c r="BL7638" s="5"/>
      <c r="BM7638" s="5"/>
      <c r="BN7638" s="5"/>
      <c r="BO7638" s="5"/>
      <c r="BP7638" s="1"/>
      <c r="BQ7638" s="1"/>
      <c r="BR7638" s="1"/>
      <c r="BS7638" s="1"/>
      <c r="BT7638" s="1"/>
      <c r="BU7638" s="4"/>
      <c r="BV7638" s="1"/>
      <c r="BW7638" s="3"/>
      <c r="BX7638" s="4"/>
      <c r="BY7638" s="5"/>
      <c r="BZ7638" s="5"/>
      <c r="CA7638" s="5"/>
      <c r="CB7638" s="5"/>
      <c r="CC7638" s="5"/>
      <c r="CD7638" s="43"/>
    </row>
    <row r="7639" spans="1:82" x14ac:dyDescent="0.25">
      <c r="A7639" s="8"/>
      <c r="B7639" s="5"/>
      <c r="C7639" s="5"/>
      <c r="D7639" s="5"/>
      <c r="E7639" s="5"/>
      <c r="F7639" s="94" t="str">
        <f t="shared" si="1199"/>
        <v/>
      </c>
      <c r="G7639" s="94" t="str">
        <f t="shared" si="1200"/>
        <v/>
      </c>
      <c r="H7639" s="127" t="str">
        <f>IF(A7639&lt;&gt;"",IF(MID(C7639,1,1)="c",$AS$26,IF(MID(C7639,1,1)="r",$AS$41,IF(MID(C7639,1,1)="p",#REF!,#REF!))),"")</f>
        <v/>
      </c>
      <c r="I7639" s="92" t="str">
        <f t="shared" si="1201"/>
        <v/>
      </c>
      <c r="J7639" s="92" t="str">
        <f t="shared" si="1202"/>
        <v/>
      </c>
      <c r="K7639" s="92" t="str">
        <f t="shared" si="1203"/>
        <v/>
      </c>
      <c r="L7639" s="92" t="str">
        <f t="shared" si="1204"/>
        <v/>
      </c>
      <c r="M7639" s="95" t="str">
        <f>IF(A7639&lt;&gt;"",IF(MID(C7639,1,1)="c",SigmaEpsConcrete(I7639,$AN$30:$AN$33,$AR$30:$AR$33,$AS$26,$AS$27,$AS$28,$AQ$20,$AU$19),""),"")</f>
        <v/>
      </c>
      <c r="N7639" s="95" t="str">
        <f>IF(A7639&lt;&gt;"",IF(MID(C7639,1,1)="r",SigmaEpsReinf(J7639,$AS$42:$AS$43,$AS$41,$AS$39,$AS$40,$AQ$38),""),"")</f>
        <v/>
      </c>
      <c r="Q7639" s="92" t="str">
        <f t="shared" si="1206"/>
        <v/>
      </c>
      <c r="R7639" s="92" t="str">
        <f t="shared" si="1207"/>
        <v/>
      </c>
      <c r="U7639" s="5"/>
      <c r="V7639" s="5"/>
      <c r="W7639" s="94" t="str">
        <f t="shared" si="1205"/>
        <v/>
      </c>
      <c r="X7639" s="94" t="str">
        <f t="shared" si="1208"/>
        <v/>
      </c>
      <c r="Y7639" s="5"/>
      <c r="BK7639" s="8"/>
      <c r="BL7639" s="5"/>
      <c r="BM7639" s="5"/>
      <c r="BN7639" s="5"/>
      <c r="BO7639" s="5"/>
      <c r="BP7639" s="1"/>
      <c r="BQ7639" s="1"/>
      <c r="BR7639" s="1"/>
      <c r="BS7639" s="1"/>
      <c r="BT7639" s="1"/>
      <c r="BU7639" s="4"/>
      <c r="BV7639" s="1"/>
      <c r="BW7639" s="3"/>
      <c r="BX7639" s="4"/>
      <c r="BY7639" s="5"/>
      <c r="BZ7639" s="5"/>
      <c r="CA7639" s="5"/>
      <c r="CB7639" s="5"/>
      <c r="CC7639" s="5"/>
      <c r="CD7639" s="43"/>
    </row>
    <row r="7640" spans="1:82" x14ac:dyDescent="0.25">
      <c r="A7640" s="8"/>
      <c r="B7640" s="5"/>
      <c r="C7640" s="5"/>
      <c r="D7640" s="5"/>
      <c r="E7640" s="5"/>
      <c r="F7640" s="94" t="str">
        <f t="shared" si="1199"/>
        <v/>
      </c>
      <c r="G7640" s="94" t="str">
        <f t="shared" si="1200"/>
        <v/>
      </c>
      <c r="H7640" s="127" t="str">
        <f>IF(A7640&lt;&gt;"",IF(MID(C7640,1,1)="c",$AS$26,IF(MID(C7640,1,1)="r",$AS$41,IF(MID(C7640,1,1)="p",#REF!,#REF!))),"")</f>
        <v/>
      </c>
      <c r="I7640" s="92" t="str">
        <f t="shared" si="1201"/>
        <v/>
      </c>
      <c r="J7640" s="92" t="str">
        <f t="shared" si="1202"/>
        <v/>
      </c>
      <c r="K7640" s="92" t="str">
        <f t="shared" si="1203"/>
        <v/>
      </c>
      <c r="L7640" s="92" t="str">
        <f t="shared" si="1204"/>
        <v/>
      </c>
      <c r="M7640" s="95" t="str">
        <f>IF(A7640&lt;&gt;"",IF(MID(C7640,1,1)="c",SigmaEpsConcrete(I7640,$AN$30:$AN$33,$AR$30:$AR$33,$AS$26,$AS$27,$AS$28,$AQ$20,$AU$19),""),"")</f>
        <v/>
      </c>
      <c r="N7640" s="95" t="str">
        <f>IF(A7640&lt;&gt;"",IF(MID(C7640,1,1)="r",SigmaEpsReinf(J7640,$AS$42:$AS$43,$AS$41,$AS$39,$AS$40,$AQ$38),""),"")</f>
        <v/>
      </c>
      <c r="Q7640" s="92" t="str">
        <f t="shared" si="1206"/>
        <v/>
      </c>
      <c r="R7640" s="92" t="str">
        <f t="shared" si="1207"/>
        <v/>
      </c>
      <c r="U7640" s="5"/>
      <c r="V7640" s="5"/>
      <c r="W7640" s="94" t="str">
        <f t="shared" si="1205"/>
        <v/>
      </c>
      <c r="X7640" s="94" t="str">
        <f t="shared" si="1208"/>
        <v/>
      </c>
      <c r="Y7640" s="5"/>
      <c r="BK7640" s="8"/>
      <c r="BL7640" s="5"/>
      <c r="BM7640" s="5"/>
      <c r="BN7640" s="5"/>
      <c r="BO7640" s="5"/>
      <c r="BP7640" s="1"/>
      <c r="BQ7640" s="1"/>
      <c r="BR7640" s="1"/>
      <c r="BS7640" s="1"/>
      <c r="BT7640" s="1"/>
      <c r="BU7640" s="4"/>
      <c r="BV7640" s="1"/>
      <c r="BW7640" s="3"/>
      <c r="BX7640" s="4"/>
      <c r="BY7640" s="5"/>
      <c r="BZ7640" s="5"/>
      <c r="CA7640" s="5"/>
      <c r="CB7640" s="5"/>
      <c r="CC7640" s="5"/>
      <c r="CD7640" s="43"/>
    </row>
    <row r="7641" spans="1:82" x14ac:dyDescent="0.25">
      <c r="A7641" s="8"/>
      <c r="B7641" s="5"/>
      <c r="C7641" s="5"/>
      <c r="D7641" s="5"/>
      <c r="E7641" s="5"/>
      <c r="F7641" s="94" t="str">
        <f t="shared" si="1199"/>
        <v/>
      </c>
      <c r="G7641" s="94" t="str">
        <f t="shared" si="1200"/>
        <v/>
      </c>
      <c r="H7641" s="127" t="str">
        <f>IF(A7641&lt;&gt;"",IF(MID(C7641,1,1)="c",$AS$26,IF(MID(C7641,1,1)="r",$AS$41,IF(MID(C7641,1,1)="p",#REF!,#REF!))),"")</f>
        <v/>
      </c>
      <c r="I7641" s="92" t="str">
        <f t="shared" si="1201"/>
        <v/>
      </c>
      <c r="J7641" s="92" t="str">
        <f t="shared" si="1202"/>
        <v/>
      </c>
      <c r="K7641" s="92" t="str">
        <f t="shared" si="1203"/>
        <v/>
      </c>
      <c r="L7641" s="92" t="str">
        <f t="shared" si="1204"/>
        <v/>
      </c>
      <c r="M7641" s="95" t="str">
        <f>IF(A7641&lt;&gt;"",IF(MID(C7641,1,1)="c",SigmaEpsConcrete(I7641,$AN$30:$AN$33,$AR$30:$AR$33,$AS$26,$AS$27,$AS$28,$AQ$20,$AU$19),""),"")</f>
        <v/>
      </c>
      <c r="N7641" s="95" t="str">
        <f>IF(A7641&lt;&gt;"",IF(MID(C7641,1,1)="r",SigmaEpsReinf(J7641,$AS$42:$AS$43,$AS$41,$AS$39,$AS$40,$AQ$38),""),"")</f>
        <v/>
      </c>
      <c r="Q7641" s="92" t="str">
        <f t="shared" si="1206"/>
        <v/>
      </c>
      <c r="R7641" s="92" t="str">
        <f t="shared" si="1207"/>
        <v/>
      </c>
      <c r="U7641" s="5"/>
      <c r="V7641" s="5"/>
      <c r="W7641" s="94" t="str">
        <f t="shared" si="1205"/>
        <v/>
      </c>
      <c r="X7641" s="94" t="str">
        <f t="shared" si="1208"/>
        <v/>
      </c>
      <c r="Y7641" s="5"/>
      <c r="BK7641" s="8"/>
      <c r="BL7641" s="5"/>
      <c r="BM7641" s="5"/>
      <c r="BN7641" s="5"/>
      <c r="BO7641" s="5"/>
      <c r="BP7641" s="1"/>
      <c r="BQ7641" s="1"/>
      <c r="BR7641" s="1"/>
      <c r="BS7641" s="1"/>
      <c r="BT7641" s="1"/>
      <c r="BU7641" s="4"/>
      <c r="BV7641" s="1"/>
      <c r="BW7641" s="3"/>
      <c r="BX7641" s="4"/>
      <c r="BY7641" s="5"/>
      <c r="BZ7641" s="5"/>
      <c r="CA7641" s="5"/>
      <c r="CB7641" s="5"/>
      <c r="CC7641" s="5"/>
      <c r="CD7641" s="43"/>
    </row>
    <row r="7642" spans="1:82" x14ac:dyDescent="0.25">
      <c r="A7642" s="8"/>
      <c r="B7642" s="5"/>
      <c r="C7642" s="5"/>
      <c r="D7642" s="5"/>
      <c r="E7642" s="5"/>
      <c r="F7642" s="94" t="str">
        <f t="shared" si="1199"/>
        <v/>
      </c>
      <c r="G7642" s="94" t="str">
        <f t="shared" si="1200"/>
        <v/>
      </c>
      <c r="H7642" s="127" t="str">
        <f>IF(A7642&lt;&gt;"",IF(MID(C7642,1,1)="c",$AS$26,IF(MID(C7642,1,1)="r",$AS$41,IF(MID(C7642,1,1)="p",#REF!,#REF!))),"")</f>
        <v/>
      </c>
      <c r="I7642" s="92" t="str">
        <f t="shared" si="1201"/>
        <v/>
      </c>
      <c r="J7642" s="92" t="str">
        <f t="shared" si="1202"/>
        <v/>
      </c>
      <c r="K7642" s="92" t="str">
        <f t="shared" si="1203"/>
        <v/>
      </c>
      <c r="L7642" s="92" t="str">
        <f t="shared" si="1204"/>
        <v/>
      </c>
      <c r="M7642" s="95" t="str">
        <f>IF(A7642&lt;&gt;"",IF(MID(C7642,1,1)="c",SigmaEpsConcrete(I7642,$AN$30:$AN$33,$AR$30:$AR$33,$AS$26,$AS$27,$AS$28,$AQ$20,$AU$19),""),"")</f>
        <v/>
      </c>
      <c r="N7642" s="95" t="str">
        <f>IF(A7642&lt;&gt;"",IF(MID(C7642,1,1)="r",SigmaEpsReinf(J7642,$AS$42:$AS$43,$AS$41,$AS$39,$AS$40,$AQ$38),""),"")</f>
        <v/>
      </c>
      <c r="Q7642" s="92" t="str">
        <f t="shared" si="1206"/>
        <v/>
      </c>
      <c r="R7642" s="92" t="str">
        <f t="shared" si="1207"/>
        <v/>
      </c>
      <c r="U7642" s="5"/>
      <c r="V7642" s="5"/>
      <c r="W7642" s="94" t="str">
        <f t="shared" si="1205"/>
        <v/>
      </c>
      <c r="X7642" s="94" t="str">
        <f t="shared" si="1208"/>
        <v/>
      </c>
      <c r="Y7642" s="5"/>
      <c r="BK7642" s="8"/>
      <c r="BL7642" s="5"/>
      <c r="BM7642" s="5"/>
      <c r="BN7642" s="5"/>
      <c r="BO7642" s="5"/>
      <c r="BP7642" s="1"/>
      <c r="BQ7642" s="1"/>
      <c r="BR7642" s="1"/>
      <c r="BS7642" s="1"/>
      <c r="BT7642" s="1"/>
      <c r="BU7642" s="4"/>
      <c r="BV7642" s="1"/>
      <c r="BW7642" s="3"/>
      <c r="BX7642" s="4"/>
      <c r="BY7642" s="5"/>
      <c r="BZ7642" s="5"/>
      <c r="CA7642" s="5"/>
      <c r="CB7642" s="5"/>
      <c r="CC7642" s="5"/>
      <c r="CD7642" s="43"/>
    </row>
    <row r="7643" spans="1:82" x14ac:dyDescent="0.25">
      <c r="A7643" s="8"/>
      <c r="B7643" s="5"/>
      <c r="C7643" s="5"/>
      <c r="D7643" s="5"/>
      <c r="E7643" s="5"/>
      <c r="F7643" s="94" t="str">
        <f t="shared" si="1199"/>
        <v/>
      </c>
      <c r="G7643" s="94" t="str">
        <f t="shared" si="1200"/>
        <v/>
      </c>
      <c r="H7643" s="127" t="str">
        <f>IF(A7643&lt;&gt;"",IF(MID(C7643,1,1)="c",$AS$26,IF(MID(C7643,1,1)="r",$AS$41,IF(MID(C7643,1,1)="p",#REF!,#REF!))),"")</f>
        <v/>
      </c>
      <c r="I7643" s="92" t="str">
        <f t="shared" si="1201"/>
        <v/>
      </c>
      <c r="J7643" s="92" t="str">
        <f t="shared" si="1202"/>
        <v/>
      </c>
      <c r="K7643" s="92" t="str">
        <f t="shared" si="1203"/>
        <v/>
      </c>
      <c r="L7643" s="92" t="str">
        <f t="shared" si="1204"/>
        <v/>
      </c>
      <c r="M7643" s="95" t="str">
        <f>IF(A7643&lt;&gt;"",IF(MID(C7643,1,1)="c",SigmaEpsConcrete(I7643,$AN$30:$AN$33,$AR$30:$AR$33,$AS$26,$AS$27,$AS$28,$AQ$20,$AU$19),""),"")</f>
        <v/>
      </c>
      <c r="N7643" s="95" t="str">
        <f>IF(A7643&lt;&gt;"",IF(MID(C7643,1,1)="r",SigmaEpsReinf(J7643,$AS$42:$AS$43,$AS$41,$AS$39,$AS$40,$AQ$38),""),"")</f>
        <v/>
      </c>
      <c r="Q7643" s="92" t="str">
        <f t="shared" si="1206"/>
        <v/>
      </c>
      <c r="R7643" s="92" t="str">
        <f t="shared" si="1207"/>
        <v/>
      </c>
      <c r="U7643" s="5"/>
      <c r="V7643" s="5"/>
      <c r="W7643" s="94" t="str">
        <f t="shared" si="1205"/>
        <v/>
      </c>
      <c r="X7643" s="94" t="str">
        <f t="shared" si="1208"/>
        <v/>
      </c>
      <c r="Y7643" s="5"/>
      <c r="BK7643" s="8"/>
      <c r="BL7643" s="5"/>
      <c r="BM7643" s="5"/>
      <c r="BN7643" s="5"/>
      <c r="BO7643" s="5"/>
      <c r="BP7643" s="1"/>
      <c r="BQ7643" s="1"/>
      <c r="BR7643" s="1"/>
      <c r="BS7643" s="1"/>
      <c r="BT7643" s="1"/>
      <c r="BU7643" s="4"/>
      <c r="BV7643" s="1"/>
      <c r="BW7643" s="3"/>
      <c r="BX7643" s="4"/>
      <c r="BY7643" s="5"/>
      <c r="BZ7643" s="5"/>
      <c r="CA7643" s="5"/>
      <c r="CB7643" s="5"/>
      <c r="CC7643" s="5"/>
      <c r="CD7643" s="43"/>
    </row>
    <row r="7644" spans="1:82" x14ac:dyDescent="0.25">
      <c r="A7644" s="8"/>
      <c r="B7644" s="5"/>
      <c r="C7644" s="5"/>
      <c r="D7644" s="5"/>
      <c r="E7644" s="5"/>
      <c r="F7644" s="94" t="str">
        <f t="shared" si="1199"/>
        <v/>
      </c>
      <c r="G7644" s="94" t="str">
        <f t="shared" si="1200"/>
        <v/>
      </c>
      <c r="H7644" s="127" t="str">
        <f>IF(A7644&lt;&gt;"",IF(MID(C7644,1,1)="c",$AS$26,IF(MID(C7644,1,1)="r",$AS$41,IF(MID(C7644,1,1)="p",#REF!,#REF!))),"")</f>
        <v/>
      </c>
      <c r="I7644" s="92" t="str">
        <f t="shared" si="1201"/>
        <v/>
      </c>
      <c r="J7644" s="92" t="str">
        <f t="shared" si="1202"/>
        <v/>
      </c>
      <c r="K7644" s="92" t="str">
        <f t="shared" si="1203"/>
        <v/>
      </c>
      <c r="L7644" s="92" t="str">
        <f t="shared" si="1204"/>
        <v/>
      </c>
      <c r="M7644" s="95" t="str">
        <f>IF(A7644&lt;&gt;"",IF(MID(C7644,1,1)="c",SigmaEpsConcrete(I7644,$AN$30:$AN$33,$AR$30:$AR$33,$AS$26,$AS$27,$AS$28,$AQ$20,$AU$19),""),"")</f>
        <v/>
      </c>
      <c r="N7644" s="95" t="str">
        <f>IF(A7644&lt;&gt;"",IF(MID(C7644,1,1)="r",SigmaEpsReinf(J7644,$AS$42:$AS$43,$AS$41,$AS$39,$AS$40,$AQ$38),""),"")</f>
        <v/>
      </c>
      <c r="Q7644" s="92" t="str">
        <f t="shared" si="1206"/>
        <v/>
      </c>
      <c r="R7644" s="92" t="str">
        <f t="shared" si="1207"/>
        <v/>
      </c>
      <c r="U7644" s="5"/>
      <c r="V7644" s="5"/>
      <c r="W7644" s="94" t="str">
        <f t="shared" si="1205"/>
        <v/>
      </c>
      <c r="X7644" s="94" t="str">
        <f t="shared" si="1208"/>
        <v/>
      </c>
      <c r="Y7644" s="5"/>
      <c r="BK7644" s="8"/>
      <c r="BL7644" s="5"/>
      <c r="BM7644" s="5"/>
      <c r="BN7644" s="5"/>
      <c r="BO7644" s="5"/>
      <c r="BP7644" s="1"/>
      <c r="BQ7644" s="1"/>
      <c r="BR7644" s="1"/>
      <c r="BS7644" s="1"/>
      <c r="BT7644" s="1"/>
      <c r="BU7644" s="4"/>
      <c r="BV7644" s="1"/>
      <c r="BW7644" s="3"/>
      <c r="BX7644" s="4"/>
      <c r="BY7644" s="5"/>
      <c r="BZ7644" s="5"/>
      <c r="CA7644" s="5"/>
      <c r="CB7644" s="5"/>
      <c r="CC7644" s="5"/>
      <c r="CD7644" s="43"/>
    </row>
    <row r="7645" spans="1:82" x14ac:dyDescent="0.25">
      <c r="A7645" s="8"/>
      <c r="B7645" s="5"/>
      <c r="C7645" s="5"/>
      <c r="D7645" s="5"/>
      <c r="E7645" s="5"/>
      <c r="F7645" s="94" t="str">
        <f t="shared" si="1199"/>
        <v/>
      </c>
      <c r="G7645" s="94" t="str">
        <f t="shared" si="1200"/>
        <v/>
      </c>
      <c r="H7645" s="127" t="str">
        <f>IF(A7645&lt;&gt;"",IF(MID(C7645,1,1)="c",$AS$26,IF(MID(C7645,1,1)="r",$AS$41,IF(MID(C7645,1,1)="p",#REF!,#REF!))),"")</f>
        <v/>
      </c>
      <c r="I7645" s="92" t="str">
        <f t="shared" si="1201"/>
        <v/>
      </c>
      <c r="J7645" s="92" t="str">
        <f t="shared" si="1202"/>
        <v/>
      </c>
      <c r="K7645" s="92" t="str">
        <f t="shared" si="1203"/>
        <v/>
      </c>
      <c r="L7645" s="92" t="str">
        <f t="shared" si="1204"/>
        <v/>
      </c>
      <c r="M7645" s="95" t="str">
        <f>IF(A7645&lt;&gt;"",IF(MID(C7645,1,1)="c",SigmaEpsConcrete(I7645,$AN$30:$AN$33,$AR$30:$AR$33,$AS$26,$AS$27,$AS$28,$AQ$20,$AU$19),""),"")</f>
        <v/>
      </c>
      <c r="N7645" s="95" t="str">
        <f>IF(A7645&lt;&gt;"",IF(MID(C7645,1,1)="r",SigmaEpsReinf(J7645,$AS$42:$AS$43,$AS$41,$AS$39,$AS$40,$AQ$38),""),"")</f>
        <v/>
      </c>
      <c r="Q7645" s="92" t="str">
        <f t="shared" si="1206"/>
        <v/>
      </c>
      <c r="R7645" s="92" t="str">
        <f t="shared" si="1207"/>
        <v/>
      </c>
      <c r="U7645" s="5"/>
      <c r="V7645" s="5"/>
      <c r="W7645" s="94" t="str">
        <f t="shared" si="1205"/>
        <v/>
      </c>
      <c r="X7645" s="94" t="str">
        <f t="shared" si="1208"/>
        <v/>
      </c>
      <c r="Y7645" s="5"/>
      <c r="BK7645" s="8"/>
      <c r="BL7645" s="5"/>
      <c r="BM7645" s="5"/>
      <c r="BN7645" s="5"/>
      <c r="BO7645" s="5"/>
      <c r="BP7645" s="1"/>
      <c r="BQ7645" s="1"/>
      <c r="BR7645" s="1"/>
      <c r="BS7645" s="1"/>
      <c r="BT7645" s="1"/>
      <c r="BU7645" s="4"/>
      <c r="BV7645" s="1"/>
      <c r="BW7645" s="3"/>
      <c r="BX7645" s="4"/>
      <c r="BY7645" s="5"/>
      <c r="BZ7645" s="5"/>
      <c r="CA7645" s="5"/>
      <c r="CB7645" s="5"/>
      <c r="CC7645" s="5"/>
      <c r="CD7645" s="43"/>
    </row>
    <row r="7646" spans="1:82" x14ac:dyDescent="0.25">
      <c r="A7646" s="8"/>
      <c r="B7646" s="5"/>
      <c r="C7646" s="5"/>
      <c r="D7646" s="5"/>
      <c r="E7646" s="5"/>
      <c r="F7646" s="94" t="str">
        <f t="shared" si="1199"/>
        <v/>
      </c>
      <c r="G7646" s="94" t="str">
        <f t="shared" si="1200"/>
        <v/>
      </c>
      <c r="H7646" s="127" t="str">
        <f>IF(A7646&lt;&gt;"",IF(MID(C7646,1,1)="c",$AS$26,IF(MID(C7646,1,1)="r",$AS$41,IF(MID(C7646,1,1)="p",#REF!,#REF!))),"")</f>
        <v/>
      </c>
      <c r="I7646" s="92" t="str">
        <f t="shared" si="1201"/>
        <v/>
      </c>
      <c r="J7646" s="92" t="str">
        <f t="shared" si="1202"/>
        <v/>
      </c>
      <c r="K7646" s="92" t="str">
        <f t="shared" si="1203"/>
        <v/>
      </c>
      <c r="L7646" s="92" t="str">
        <f t="shared" si="1204"/>
        <v/>
      </c>
      <c r="M7646" s="95" t="str">
        <f>IF(A7646&lt;&gt;"",IF(MID(C7646,1,1)="c",SigmaEpsConcrete(I7646,$AN$30:$AN$33,$AR$30:$AR$33,$AS$26,$AS$27,$AS$28,$AQ$20,$AU$19),""),"")</f>
        <v/>
      </c>
      <c r="N7646" s="95" t="str">
        <f>IF(A7646&lt;&gt;"",IF(MID(C7646,1,1)="r",SigmaEpsReinf(J7646,$AS$42:$AS$43,$AS$41,$AS$39,$AS$40,$AQ$38),""),"")</f>
        <v/>
      </c>
      <c r="Q7646" s="92" t="str">
        <f t="shared" si="1206"/>
        <v/>
      </c>
      <c r="R7646" s="92" t="str">
        <f t="shared" si="1207"/>
        <v/>
      </c>
      <c r="U7646" s="5"/>
      <c r="V7646" s="5"/>
      <c r="W7646" s="94" t="str">
        <f t="shared" si="1205"/>
        <v/>
      </c>
      <c r="X7646" s="94" t="str">
        <f t="shared" si="1208"/>
        <v/>
      </c>
      <c r="Y7646" s="5"/>
      <c r="BK7646" s="8"/>
      <c r="BL7646" s="5"/>
      <c r="BM7646" s="5"/>
      <c r="BN7646" s="5"/>
      <c r="BO7646" s="5"/>
      <c r="BP7646" s="1"/>
      <c r="BQ7646" s="1"/>
      <c r="BR7646" s="1"/>
      <c r="BS7646" s="1"/>
      <c r="BT7646" s="1"/>
      <c r="BU7646" s="4"/>
      <c r="BV7646" s="1"/>
      <c r="BW7646" s="3"/>
      <c r="BX7646" s="4"/>
      <c r="BY7646" s="5"/>
      <c r="BZ7646" s="5"/>
      <c r="CA7646" s="5"/>
      <c r="CB7646" s="5"/>
      <c r="CC7646" s="5"/>
      <c r="CD7646" s="43"/>
    </row>
    <row r="7647" spans="1:82" x14ac:dyDescent="0.25">
      <c r="A7647" s="8"/>
      <c r="B7647" s="5"/>
      <c r="C7647" s="5"/>
      <c r="D7647" s="5"/>
      <c r="E7647" s="5"/>
      <c r="F7647" s="94" t="str">
        <f t="shared" si="1199"/>
        <v/>
      </c>
      <c r="G7647" s="94" t="str">
        <f t="shared" si="1200"/>
        <v/>
      </c>
      <c r="H7647" s="127" t="str">
        <f>IF(A7647&lt;&gt;"",IF(MID(C7647,1,1)="c",$AS$26,IF(MID(C7647,1,1)="r",$AS$41,IF(MID(C7647,1,1)="p",#REF!,#REF!))),"")</f>
        <v/>
      </c>
      <c r="I7647" s="92" t="str">
        <f t="shared" si="1201"/>
        <v/>
      </c>
      <c r="J7647" s="92" t="str">
        <f t="shared" si="1202"/>
        <v/>
      </c>
      <c r="K7647" s="92" t="str">
        <f t="shared" si="1203"/>
        <v/>
      </c>
      <c r="L7647" s="92" t="str">
        <f t="shared" si="1204"/>
        <v/>
      </c>
      <c r="M7647" s="95" t="str">
        <f>IF(A7647&lt;&gt;"",IF(MID(C7647,1,1)="c",SigmaEpsConcrete(I7647,$AN$30:$AN$33,$AR$30:$AR$33,$AS$26,$AS$27,$AS$28,$AQ$20,$AU$19),""),"")</f>
        <v/>
      </c>
      <c r="N7647" s="95" t="str">
        <f>IF(A7647&lt;&gt;"",IF(MID(C7647,1,1)="r",SigmaEpsReinf(J7647,$AS$42:$AS$43,$AS$41,$AS$39,$AS$40,$AQ$38),""),"")</f>
        <v/>
      </c>
      <c r="Q7647" s="92" t="str">
        <f t="shared" si="1206"/>
        <v/>
      </c>
      <c r="R7647" s="92" t="str">
        <f t="shared" si="1207"/>
        <v/>
      </c>
      <c r="U7647" s="5"/>
      <c r="V7647" s="5"/>
      <c r="W7647" s="94" t="str">
        <f t="shared" si="1205"/>
        <v/>
      </c>
      <c r="X7647" s="94" t="str">
        <f t="shared" si="1208"/>
        <v/>
      </c>
      <c r="Y7647" s="5"/>
      <c r="BK7647" s="8"/>
      <c r="BL7647" s="5"/>
      <c r="BM7647" s="5"/>
      <c r="BN7647" s="5"/>
      <c r="BO7647" s="5"/>
      <c r="BP7647" s="1"/>
      <c r="BQ7647" s="1"/>
      <c r="BR7647" s="1"/>
      <c r="BS7647" s="1"/>
      <c r="BT7647" s="1"/>
      <c r="BU7647" s="4"/>
      <c r="BV7647" s="1"/>
      <c r="BW7647" s="3"/>
      <c r="BX7647" s="4"/>
      <c r="BY7647" s="5"/>
      <c r="BZ7647" s="5"/>
      <c r="CA7647" s="5"/>
      <c r="CB7647" s="5"/>
      <c r="CC7647" s="5"/>
      <c r="CD7647" s="43"/>
    </row>
    <row r="7648" spans="1:82" x14ac:dyDescent="0.25">
      <c r="A7648" s="8"/>
      <c r="B7648" s="5"/>
      <c r="C7648" s="5"/>
      <c r="D7648" s="5"/>
      <c r="E7648" s="5"/>
      <c r="F7648" s="94" t="str">
        <f t="shared" si="1199"/>
        <v/>
      </c>
      <c r="G7648" s="94" t="str">
        <f t="shared" si="1200"/>
        <v/>
      </c>
      <c r="H7648" s="127" t="str">
        <f>IF(A7648&lt;&gt;"",IF(MID(C7648,1,1)="c",$AS$26,IF(MID(C7648,1,1)="r",$AS$41,IF(MID(C7648,1,1)="p",#REF!,#REF!))),"")</f>
        <v/>
      </c>
      <c r="I7648" s="92" t="str">
        <f t="shared" si="1201"/>
        <v/>
      </c>
      <c r="J7648" s="92" t="str">
        <f t="shared" si="1202"/>
        <v/>
      </c>
      <c r="K7648" s="92" t="str">
        <f t="shared" si="1203"/>
        <v/>
      </c>
      <c r="L7648" s="92" t="str">
        <f t="shared" si="1204"/>
        <v/>
      </c>
      <c r="M7648" s="95" t="str">
        <f>IF(A7648&lt;&gt;"",IF(MID(C7648,1,1)="c",SigmaEpsConcrete(I7648,$AN$30:$AN$33,$AR$30:$AR$33,$AS$26,$AS$27,$AS$28,$AQ$20,$AU$19),""),"")</f>
        <v/>
      </c>
      <c r="N7648" s="95" t="str">
        <f>IF(A7648&lt;&gt;"",IF(MID(C7648,1,1)="r",SigmaEpsReinf(J7648,$AS$42:$AS$43,$AS$41,$AS$39,$AS$40,$AQ$38),""),"")</f>
        <v/>
      </c>
      <c r="Q7648" s="92" t="str">
        <f t="shared" si="1206"/>
        <v/>
      </c>
      <c r="R7648" s="92" t="str">
        <f t="shared" si="1207"/>
        <v/>
      </c>
      <c r="U7648" s="5"/>
      <c r="V7648" s="5"/>
      <c r="W7648" s="94" t="str">
        <f t="shared" si="1205"/>
        <v/>
      </c>
      <c r="X7648" s="94" t="str">
        <f t="shared" si="1208"/>
        <v/>
      </c>
      <c r="Y7648" s="5"/>
      <c r="BK7648" s="8"/>
      <c r="BL7648" s="5"/>
      <c r="BM7648" s="5"/>
      <c r="BN7648" s="5"/>
      <c r="BO7648" s="5"/>
      <c r="BP7648" s="1"/>
      <c r="BQ7648" s="1"/>
      <c r="BR7648" s="1"/>
      <c r="BS7648" s="1"/>
      <c r="BT7648" s="1"/>
      <c r="BU7648" s="4"/>
      <c r="BV7648" s="1"/>
      <c r="BW7648" s="3"/>
      <c r="BX7648" s="4"/>
      <c r="BY7648" s="5"/>
      <c r="BZ7648" s="5"/>
      <c r="CA7648" s="5"/>
      <c r="CB7648" s="5"/>
      <c r="CC7648" s="5"/>
      <c r="CD7648" s="43"/>
    </row>
    <row r="7649" spans="1:82" x14ac:dyDescent="0.25">
      <c r="A7649" s="8"/>
      <c r="B7649" s="5"/>
      <c r="C7649" s="5"/>
      <c r="D7649" s="5"/>
      <c r="E7649" s="5"/>
      <c r="F7649" s="94" t="str">
        <f t="shared" si="1199"/>
        <v/>
      </c>
      <c r="G7649" s="94" t="str">
        <f t="shared" si="1200"/>
        <v/>
      </c>
      <c r="H7649" s="127" t="str">
        <f>IF(A7649&lt;&gt;"",IF(MID(C7649,1,1)="c",$AS$26,IF(MID(C7649,1,1)="r",$AS$41,IF(MID(C7649,1,1)="p",#REF!,#REF!))),"")</f>
        <v/>
      </c>
      <c r="I7649" s="92" t="str">
        <f t="shared" si="1201"/>
        <v/>
      </c>
      <c r="J7649" s="92" t="str">
        <f t="shared" si="1202"/>
        <v/>
      </c>
      <c r="K7649" s="92" t="str">
        <f t="shared" si="1203"/>
        <v/>
      </c>
      <c r="L7649" s="92" t="str">
        <f t="shared" si="1204"/>
        <v/>
      </c>
      <c r="M7649" s="95" t="str">
        <f>IF(A7649&lt;&gt;"",IF(MID(C7649,1,1)="c",SigmaEpsConcrete(I7649,$AN$30:$AN$33,$AR$30:$AR$33,$AS$26,$AS$27,$AS$28,$AQ$20,$AU$19),""),"")</f>
        <v/>
      </c>
      <c r="N7649" s="95" t="str">
        <f>IF(A7649&lt;&gt;"",IF(MID(C7649,1,1)="r",SigmaEpsReinf(J7649,$AS$42:$AS$43,$AS$41,$AS$39,$AS$40,$AQ$38),""),"")</f>
        <v/>
      </c>
      <c r="Q7649" s="92" t="str">
        <f t="shared" si="1206"/>
        <v/>
      </c>
      <c r="R7649" s="92" t="str">
        <f t="shared" si="1207"/>
        <v/>
      </c>
      <c r="U7649" s="5"/>
      <c r="V7649" s="5"/>
      <c r="W7649" s="94" t="str">
        <f t="shared" si="1205"/>
        <v/>
      </c>
      <c r="X7649" s="94" t="str">
        <f t="shared" si="1208"/>
        <v/>
      </c>
      <c r="Y7649" s="5"/>
      <c r="BK7649" s="8"/>
      <c r="BL7649" s="5"/>
      <c r="BM7649" s="5"/>
      <c r="BN7649" s="5"/>
      <c r="BO7649" s="5"/>
      <c r="BP7649" s="1"/>
      <c r="BQ7649" s="1"/>
      <c r="BR7649" s="1"/>
      <c r="BS7649" s="1"/>
      <c r="BT7649" s="1"/>
      <c r="BU7649" s="4"/>
      <c r="BV7649" s="1"/>
      <c r="BW7649" s="3"/>
      <c r="BX7649" s="4"/>
      <c r="BY7649" s="5"/>
      <c r="BZ7649" s="5"/>
      <c r="CA7649" s="5"/>
      <c r="CB7649" s="5"/>
      <c r="CC7649" s="5"/>
      <c r="CD7649" s="43"/>
    </row>
    <row r="7650" spans="1:82" x14ac:dyDescent="0.25">
      <c r="A7650" s="8"/>
      <c r="B7650" s="5"/>
      <c r="C7650" s="5"/>
      <c r="D7650" s="5"/>
      <c r="E7650" s="5"/>
      <c r="F7650" s="94" t="str">
        <f t="shared" si="1199"/>
        <v/>
      </c>
      <c r="G7650" s="94" t="str">
        <f t="shared" si="1200"/>
        <v/>
      </c>
      <c r="H7650" s="127" t="str">
        <f>IF(A7650&lt;&gt;"",IF(MID(C7650,1,1)="c",$AS$26,IF(MID(C7650,1,1)="r",$AS$41,IF(MID(C7650,1,1)="p",#REF!,#REF!))),"")</f>
        <v/>
      </c>
      <c r="I7650" s="92" t="str">
        <f t="shared" si="1201"/>
        <v/>
      </c>
      <c r="J7650" s="92" t="str">
        <f t="shared" si="1202"/>
        <v/>
      </c>
      <c r="K7650" s="92" t="str">
        <f t="shared" si="1203"/>
        <v/>
      </c>
      <c r="L7650" s="92" t="str">
        <f t="shared" si="1204"/>
        <v/>
      </c>
      <c r="M7650" s="95" t="str">
        <f>IF(A7650&lt;&gt;"",IF(MID(C7650,1,1)="c",SigmaEpsConcrete(I7650,$AN$30:$AN$33,$AR$30:$AR$33,$AS$26,$AS$27,$AS$28,$AQ$20,$AU$19),""),"")</f>
        <v/>
      </c>
      <c r="N7650" s="95" t="str">
        <f>IF(A7650&lt;&gt;"",IF(MID(C7650,1,1)="r",SigmaEpsReinf(J7650,$AS$42:$AS$43,$AS$41,$AS$39,$AS$40,$AQ$38),""),"")</f>
        <v/>
      </c>
      <c r="Q7650" s="92" t="str">
        <f t="shared" si="1206"/>
        <v/>
      </c>
      <c r="R7650" s="92" t="str">
        <f t="shared" si="1207"/>
        <v/>
      </c>
      <c r="U7650" s="5"/>
      <c r="V7650" s="5"/>
      <c r="W7650" s="94" t="str">
        <f t="shared" si="1205"/>
        <v/>
      </c>
      <c r="X7650" s="94" t="str">
        <f t="shared" si="1208"/>
        <v/>
      </c>
      <c r="Y7650" s="5"/>
      <c r="BK7650" s="8"/>
      <c r="BL7650" s="5"/>
      <c r="BM7650" s="5"/>
      <c r="BN7650" s="5"/>
      <c r="BO7650" s="5"/>
      <c r="BP7650" s="1"/>
      <c r="BQ7650" s="1"/>
      <c r="BR7650" s="1"/>
      <c r="BS7650" s="1"/>
      <c r="BT7650" s="1"/>
      <c r="BU7650" s="4"/>
      <c r="BV7650" s="1"/>
      <c r="BW7650" s="3"/>
      <c r="BX7650" s="4"/>
      <c r="BY7650" s="5"/>
      <c r="BZ7650" s="5"/>
      <c r="CA7650" s="5"/>
      <c r="CB7650" s="5"/>
      <c r="CC7650" s="5"/>
      <c r="CD7650" s="43"/>
    </row>
    <row r="7651" spans="1:82" x14ac:dyDescent="0.25">
      <c r="A7651" s="8"/>
      <c r="B7651" s="5"/>
      <c r="C7651" s="5"/>
      <c r="D7651" s="5"/>
      <c r="E7651" s="5"/>
      <c r="F7651" s="94" t="str">
        <f t="shared" si="1199"/>
        <v/>
      </c>
      <c r="G7651" s="94" t="str">
        <f t="shared" si="1200"/>
        <v/>
      </c>
      <c r="H7651" s="127" t="str">
        <f>IF(A7651&lt;&gt;"",IF(MID(C7651,1,1)="c",$AS$26,IF(MID(C7651,1,1)="r",$AS$41,IF(MID(C7651,1,1)="p",#REF!,#REF!))),"")</f>
        <v/>
      </c>
      <c r="I7651" s="92" t="str">
        <f t="shared" si="1201"/>
        <v/>
      </c>
      <c r="J7651" s="92" t="str">
        <f t="shared" si="1202"/>
        <v/>
      </c>
      <c r="K7651" s="92" t="str">
        <f t="shared" si="1203"/>
        <v/>
      </c>
      <c r="L7651" s="92" t="str">
        <f t="shared" si="1204"/>
        <v/>
      </c>
      <c r="M7651" s="95" t="str">
        <f>IF(A7651&lt;&gt;"",IF(MID(C7651,1,1)="c",SigmaEpsConcrete(I7651,$AN$30:$AN$33,$AR$30:$AR$33,$AS$26,$AS$27,$AS$28,$AQ$20,$AU$19),""),"")</f>
        <v/>
      </c>
      <c r="N7651" s="95" t="str">
        <f>IF(A7651&lt;&gt;"",IF(MID(C7651,1,1)="r",SigmaEpsReinf(J7651,$AS$42:$AS$43,$AS$41,$AS$39,$AS$40,$AQ$38),""),"")</f>
        <v/>
      </c>
      <c r="Q7651" s="92" t="str">
        <f t="shared" si="1206"/>
        <v/>
      </c>
      <c r="R7651" s="92" t="str">
        <f t="shared" si="1207"/>
        <v/>
      </c>
      <c r="U7651" s="5"/>
      <c r="V7651" s="5"/>
      <c r="W7651" s="94" t="str">
        <f t="shared" si="1205"/>
        <v/>
      </c>
      <c r="X7651" s="94" t="str">
        <f t="shared" si="1208"/>
        <v/>
      </c>
      <c r="Y7651" s="5"/>
      <c r="BK7651" s="8"/>
      <c r="BL7651" s="5"/>
      <c r="BM7651" s="5"/>
      <c r="BN7651" s="5"/>
      <c r="BO7651" s="5"/>
      <c r="BP7651" s="1"/>
      <c r="BQ7651" s="1"/>
      <c r="BR7651" s="1"/>
      <c r="BS7651" s="1"/>
      <c r="BT7651" s="1"/>
      <c r="BU7651" s="4"/>
      <c r="BV7651" s="1"/>
      <c r="BW7651" s="3"/>
      <c r="BX7651" s="4"/>
      <c r="BY7651" s="5"/>
      <c r="BZ7651" s="5"/>
      <c r="CA7651" s="5"/>
      <c r="CB7651" s="5"/>
      <c r="CC7651" s="5"/>
      <c r="CD7651" s="43"/>
    </row>
    <row r="7652" spans="1:82" x14ac:dyDescent="0.25">
      <c r="A7652" s="8"/>
      <c r="B7652" s="5"/>
      <c r="C7652" s="5"/>
      <c r="D7652" s="5"/>
      <c r="E7652" s="5"/>
      <c r="F7652" s="94" t="str">
        <f t="shared" si="1199"/>
        <v/>
      </c>
      <c r="G7652" s="94" t="str">
        <f t="shared" si="1200"/>
        <v/>
      </c>
      <c r="H7652" s="127" t="str">
        <f>IF(A7652&lt;&gt;"",IF(MID(C7652,1,1)="c",$AS$26,IF(MID(C7652,1,1)="r",$AS$41,IF(MID(C7652,1,1)="p",#REF!,#REF!))),"")</f>
        <v/>
      </c>
      <c r="I7652" s="92" t="str">
        <f t="shared" si="1201"/>
        <v/>
      </c>
      <c r="J7652" s="92" t="str">
        <f t="shared" si="1202"/>
        <v/>
      </c>
      <c r="K7652" s="92" t="str">
        <f t="shared" si="1203"/>
        <v/>
      </c>
      <c r="L7652" s="92" t="str">
        <f t="shared" si="1204"/>
        <v/>
      </c>
      <c r="M7652" s="95" t="str">
        <f>IF(A7652&lt;&gt;"",IF(MID(C7652,1,1)="c",SigmaEpsConcrete(I7652,$AN$30:$AN$33,$AR$30:$AR$33,$AS$26,$AS$27,$AS$28,$AQ$20,$AU$19),""),"")</f>
        <v/>
      </c>
      <c r="N7652" s="95" t="str">
        <f>IF(A7652&lt;&gt;"",IF(MID(C7652,1,1)="r",SigmaEpsReinf(J7652,$AS$42:$AS$43,$AS$41,$AS$39,$AS$40,$AQ$38),""),"")</f>
        <v/>
      </c>
      <c r="Q7652" s="92" t="str">
        <f t="shared" si="1206"/>
        <v/>
      </c>
      <c r="R7652" s="92" t="str">
        <f t="shared" si="1207"/>
        <v/>
      </c>
      <c r="U7652" s="5"/>
      <c r="V7652" s="5"/>
      <c r="W7652" s="94" t="str">
        <f t="shared" si="1205"/>
        <v/>
      </c>
      <c r="X7652" s="94" t="str">
        <f t="shared" si="1208"/>
        <v/>
      </c>
      <c r="Y7652" s="5"/>
      <c r="BK7652" s="8"/>
      <c r="BL7652" s="5"/>
      <c r="BM7652" s="5"/>
      <c r="BN7652" s="5"/>
      <c r="BO7652" s="5"/>
      <c r="BP7652" s="1"/>
      <c r="BQ7652" s="1"/>
      <c r="BR7652" s="1"/>
      <c r="BS7652" s="1"/>
      <c r="BT7652" s="1"/>
      <c r="BU7652" s="4"/>
      <c r="BV7652" s="1"/>
      <c r="BW7652" s="3"/>
      <c r="BX7652" s="4"/>
      <c r="BY7652" s="5"/>
      <c r="BZ7652" s="5"/>
      <c r="CA7652" s="5"/>
      <c r="CB7652" s="5"/>
      <c r="CC7652" s="5"/>
      <c r="CD7652" s="43"/>
    </row>
    <row r="7653" spans="1:82" x14ac:dyDescent="0.25">
      <c r="A7653" s="8"/>
      <c r="B7653" s="5"/>
      <c r="C7653" s="5"/>
      <c r="D7653" s="5"/>
      <c r="E7653" s="5"/>
      <c r="F7653" s="94" t="str">
        <f t="shared" si="1199"/>
        <v/>
      </c>
      <c r="G7653" s="94" t="str">
        <f t="shared" si="1200"/>
        <v/>
      </c>
      <c r="H7653" s="127" t="str">
        <f>IF(A7653&lt;&gt;"",IF(MID(C7653,1,1)="c",$AS$26,IF(MID(C7653,1,1)="r",$AS$41,IF(MID(C7653,1,1)="p",#REF!,#REF!))),"")</f>
        <v/>
      </c>
      <c r="I7653" s="92" t="str">
        <f t="shared" si="1201"/>
        <v/>
      </c>
      <c r="J7653" s="92" t="str">
        <f t="shared" si="1202"/>
        <v/>
      </c>
      <c r="K7653" s="92" t="str">
        <f t="shared" si="1203"/>
        <v/>
      </c>
      <c r="L7653" s="92" t="str">
        <f t="shared" si="1204"/>
        <v/>
      </c>
      <c r="M7653" s="95" t="str">
        <f>IF(A7653&lt;&gt;"",IF(MID(C7653,1,1)="c",SigmaEpsConcrete(I7653,$AN$30:$AN$33,$AR$30:$AR$33,$AS$26,$AS$27,$AS$28,$AQ$20,$AU$19),""),"")</f>
        <v/>
      </c>
      <c r="N7653" s="95" t="str">
        <f>IF(A7653&lt;&gt;"",IF(MID(C7653,1,1)="r",SigmaEpsReinf(J7653,$AS$42:$AS$43,$AS$41,$AS$39,$AS$40,$AQ$38),""),"")</f>
        <v/>
      </c>
      <c r="Q7653" s="92" t="str">
        <f t="shared" si="1206"/>
        <v/>
      </c>
      <c r="R7653" s="92" t="str">
        <f t="shared" si="1207"/>
        <v/>
      </c>
      <c r="U7653" s="5"/>
      <c r="V7653" s="5"/>
      <c r="W7653" s="94" t="str">
        <f t="shared" si="1205"/>
        <v/>
      </c>
      <c r="X7653" s="94" t="str">
        <f t="shared" si="1208"/>
        <v/>
      </c>
      <c r="Y7653" s="5"/>
      <c r="BK7653" s="8"/>
      <c r="BL7653" s="5"/>
      <c r="BM7653" s="5"/>
      <c r="BN7653" s="5"/>
      <c r="BO7653" s="5"/>
      <c r="BP7653" s="1"/>
      <c r="BQ7653" s="1"/>
      <c r="BR7653" s="1"/>
      <c r="BS7653" s="1"/>
      <c r="BT7653" s="1"/>
      <c r="BU7653" s="4"/>
      <c r="BV7653" s="1"/>
      <c r="BW7653" s="3"/>
      <c r="BX7653" s="4"/>
      <c r="BY7653" s="5"/>
      <c r="BZ7653" s="5"/>
      <c r="CA7653" s="5"/>
      <c r="CB7653" s="5"/>
      <c r="CC7653" s="5"/>
      <c r="CD7653" s="43"/>
    </row>
    <row r="7654" spans="1:82" x14ac:dyDescent="0.25">
      <c r="A7654" s="8"/>
      <c r="B7654" s="5"/>
      <c r="C7654" s="5"/>
      <c r="D7654" s="5"/>
      <c r="E7654" s="5"/>
      <c r="F7654" s="94" t="str">
        <f t="shared" si="1199"/>
        <v/>
      </c>
      <c r="G7654" s="94" t="str">
        <f t="shared" si="1200"/>
        <v/>
      </c>
      <c r="H7654" s="127" t="str">
        <f>IF(A7654&lt;&gt;"",IF(MID(C7654,1,1)="c",$AS$26,IF(MID(C7654,1,1)="r",$AS$41,IF(MID(C7654,1,1)="p",#REF!,#REF!))),"")</f>
        <v/>
      </c>
      <c r="I7654" s="92" t="str">
        <f t="shared" si="1201"/>
        <v/>
      </c>
      <c r="J7654" s="92" t="str">
        <f t="shared" si="1202"/>
        <v/>
      </c>
      <c r="K7654" s="92" t="str">
        <f t="shared" si="1203"/>
        <v/>
      </c>
      <c r="L7654" s="92" t="str">
        <f t="shared" si="1204"/>
        <v/>
      </c>
      <c r="M7654" s="95" t="str">
        <f>IF(A7654&lt;&gt;"",IF(MID(C7654,1,1)="c",SigmaEpsConcrete(I7654,$AN$30:$AN$33,$AR$30:$AR$33,$AS$26,$AS$27,$AS$28,$AQ$20,$AU$19),""),"")</f>
        <v/>
      </c>
      <c r="N7654" s="95" t="str">
        <f>IF(A7654&lt;&gt;"",IF(MID(C7654,1,1)="r",SigmaEpsReinf(J7654,$AS$42:$AS$43,$AS$41,$AS$39,$AS$40,$AQ$38),""),"")</f>
        <v/>
      </c>
      <c r="Q7654" s="92" t="str">
        <f t="shared" si="1206"/>
        <v/>
      </c>
      <c r="R7654" s="92" t="str">
        <f t="shared" si="1207"/>
        <v/>
      </c>
      <c r="U7654" s="5"/>
      <c r="V7654" s="5"/>
      <c r="W7654" s="94" t="str">
        <f t="shared" si="1205"/>
        <v/>
      </c>
      <c r="X7654" s="94" t="str">
        <f t="shared" si="1208"/>
        <v/>
      </c>
      <c r="Y7654" s="5"/>
      <c r="BK7654" s="8"/>
      <c r="BL7654" s="5"/>
      <c r="BM7654" s="5"/>
      <c r="BN7654" s="5"/>
      <c r="BO7654" s="5"/>
      <c r="BP7654" s="1"/>
      <c r="BQ7654" s="1"/>
      <c r="BR7654" s="1"/>
      <c r="BS7654" s="1"/>
      <c r="BT7654" s="1"/>
      <c r="BU7654" s="4"/>
      <c r="BV7654" s="1"/>
      <c r="BW7654" s="3"/>
      <c r="BX7654" s="4"/>
      <c r="BY7654" s="5"/>
      <c r="BZ7654" s="5"/>
      <c r="CA7654" s="5"/>
      <c r="CB7654" s="5"/>
      <c r="CC7654" s="5"/>
      <c r="CD7654" s="43"/>
    </row>
    <row r="7655" spans="1:82" x14ac:dyDescent="0.25">
      <c r="A7655" s="8"/>
      <c r="B7655" s="5"/>
      <c r="C7655" s="5"/>
      <c r="D7655" s="5"/>
      <c r="E7655" s="5"/>
      <c r="F7655" s="94" t="str">
        <f t="shared" si="1199"/>
        <v/>
      </c>
      <c r="G7655" s="94" t="str">
        <f t="shared" si="1200"/>
        <v/>
      </c>
      <c r="H7655" s="127" t="str">
        <f>IF(A7655&lt;&gt;"",IF(MID(C7655,1,1)="c",$AS$26,IF(MID(C7655,1,1)="r",$AS$41,IF(MID(C7655,1,1)="p",#REF!,#REF!))),"")</f>
        <v/>
      </c>
      <c r="I7655" s="92" t="str">
        <f t="shared" si="1201"/>
        <v/>
      </c>
      <c r="J7655" s="92" t="str">
        <f t="shared" si="1202"/>
        <v/>
      </c>
      <c r="K7655" s="92" t="str">
        <f t="shared" si="1203"/>
        <v/>
      </c>
      <c r="L7655" s="92" t="str">
        <f t="shared" si="1204"/>
        <v/>
      </c>
      <c r="M7655" s="95" t="str">
        <f>IF(A7655&lt;&gt;"",IF(MID(C7655,1,1)="c",SigmaEpsConcrete(I7655,$AN$30:$AN$33,$AR$30:$AR$33,$AS$26,$AS$27,$AS$28,$AQ$20,$AU$19),""),"")</f>
        <v/>
      </c>
      <c r="N7655" s="95" t="str">
        <f>IF(A7655&lt;&gt;"",IF(MID(C7655,1,1)="r",SigmaEpsReinf(J7655,$AS$42:$AS$43,$AS$41,$AS$39,$AS$40,$AQ$38),""),"")</f>
        <v/>
      </c>
      <c r="Q7655" s="92" t="str">
        <f t="shared" si="1206"/>
        <v/>
      </c>
      <c r="R7655" s="92" t="str">
        <f t="shared" si="1207"/>
        <v/>
      </c>
      <c r="U7655" s="5"/>
      <c r="V7655" s="5"/>
      <c r="W7655" s="94" t="str">
        <f t="shared" si="1205"/>
        <v/>
      </c>
      <c r="X7655" s="94" t="str">
        <f t="shared" si="1208"/>
        <v/>
      </c>
      <c r="Y7655" s="5"/>
      <c r="BK7655" s="8"/>
      <c r="BL7655" s="5"/>
      <c r="BM7655" s="5"/>
      <c r="BN7655" s="5"/>
      <c r="BO7655" s="5"/>
      <c r="BP7655" s="1"/>
      <c r="BQ7655" s="1"/>
      <c r="BR7655" s="1"/>
      <c r="BS7655" s="1"/>
      <c r="BT7655" s="1"/>
      <c r="BU7655" s="4"/>
      <c r="BV7655" s="1"/>
      <c r="BW7655" s="3"/>
      <c r="BX7655" s="4"/>
      <c r="BY7655" s="5"/>
      <c r="BZ7655" s="5"/>
      <c r="CA7655" s="5"/>
      <c r="CB7655" s="5"/>
      <c r="CC7655" s="5"/>
      <c r="CD7655" s="43"/>
    </row>
    <row r="7656" spans="1:82" x14ac:dyDescent="0.25">
      <c r="A7656" s="8"/>
      <c r="B7656" s="5"/>
      <c r="C7656" s="5"/>
      <c r="D7656" s="5"/>
      <c r="E7656" s="5"/>
      <c r="F7656" s="94" t="str">
        <f t="shared" si="1199"/>
        <v/>
      </c>
      <c r="G7656" s="94" t="str">
        <f t="shared" si="1200"/>
        <v/>
      </c>
      <c r="H7656" s="127" t="str">
        <f>IF(A7656&lt;&gt;"",IF(MID(C7656,1,1)="c",$AS$26,IF(MID(C7656,1,1)="r",$AS$41,IF(MID(C7656,1,1)="p",#REF!,#REF!))),"")</f>
        <v/>
      </c>
      <c r="I7656" s="92" t="str">
        <f t="shared" si="1201"/>
        <v/>
      </c>
      <c r="J7656" s="92" t="str">
        <f t="shared" si="1202"/>
        <v/>
      </c>
      <c r="K7656" s="92" t="str">
        <f t="shared" si="1203"/>
        <v/>
      </c>
      <c r="L7656" s="92" t="str">
        <f t="shared" si="1204"/>
        <v/>
      </c>
      <c r="M7656" s="95" t="str">
        <f>IF(A7656&lt;&gt;"",IF(MID(C7656,1,1)="c",SigmaEpsConcrete(I7656,$AN$30:$AN$33,$AR$30:$AR$33,$AS$26,$AS$27,$AS$28,$AQ$20,$AU$19),""),"")</f>
        <v/>
      </c>
      <c r="N7656" s="95" t="str">
        <f>IF(A7656&lt;&gt;"",IF(MID(C7656,1,1)="r",SigmaEpsReinf(J7656,$AS$42:$AS$43,$AS$41,$AS$39,$AS$40,$AQ$38),""),"")</f>
        <v/>
      </c>
      <c r="Q7656" s="92" t="str">
        <f t="shared" si="1206"/>
        <v/>
      </c>
      <c r="R7656" s="92" t="str">
        <f t="shared" si="1207"/>
        <v/>
      </c>
      <c r="U7656" s="5"/>
      <c r="V7656" s="5"/>
      <c r="W7656" s="94" t="str">
        <f t="shared" si="1205"/>
        <v/>
      </c>
      <c r="X7656" s="94" t="str">
        <f t="shared" si="1208"/>
        <v/>
      </c>
      <c r="Y7656" s="5"/>
      <c r="BK7656" s="8"/>
      <c r="BL7656" s="5"/>
      <c r="BM7656" s="5"/>
      <c r="BN7656" s="5"/>
      <c r="BO7656" s="5"/>
      <c r="BP7656" s="1"/>
      <c r="BQ7656" s="1"/>
      <c r="BR7656" s="1"/>
      <c r="BS7656" s="1"/>
      <c r="BT7656" s="1"/>
      <c r="BU7656" s="4"/>
      <c r="BV7656" s="1"/>
      <c r="BW7656" s="3"/>
      <c r="BX7656" s="4"/>
      <c r="BY7656" s="5"/>
      <c r="BZ7656" s="5"/>
      <c r="CA7656" s="5"/>
      <c r="CB7656" s="5"/>
      <c r="CC7656" s="5"/>
      <c r="CD7656" s="43"/>
    </row>
    <row r="7657" spans="1:82" x14ac:dyDescent="0.25">
      <c r="A7657" s="8"/>
      <c r="B7657" s="5"/>
      <c r="C7657" s="5"/>
      <c r="D7657" s="5"/>
      <c r="E7657" s="5"/>
      <c r="F7657" s="94" t="str">
        <f t="shared" si="1199"/>
        <v/>
      </c>
      <c r="G7657" s="94" t="str">
        <f t="shared" si="1200"/>
        <v/>
      </c>
      <c r="H7657" s="127" t="str">
        <f>IF(A7657&lt;&gt;"",IF(MID(C7657,1,1)="c",$AS$26,IF(MID(C7657,1,1)="r",$AS$41,IF(MID(C7657,1,1)="p",#REF!,#REF!))),"")</f>
        <v/>
      </c>
      <c r="I7657" s="92" t="str">
        <f t="shared" si="1201"/>
        <v/>
      </c>
      <c r="J7657" s="92" t="str">
        <f t="shared" si="1202"/>
        <v/>
      </c>
      <c r="K7657" s="92" t="str">
        <f t="shared" si="1203"/>
        <v/>
      </c>
      <c r="L7657" s="92" t="str">
        <f t="shared" si="1204"/>
        <v/>
      </c>
      <c r="M7657" s="95" t="str">
        <f>IF(A7657&lt;&gt;"",IF(MID(C7657,1,1)="c",SigmaEpsConcrete(I7657,$AN$30:$AN$33,$AR$30:$AR$33,$AS$26,$AS$27,$AS$28,$AQ$20,$AU$19),""),"")</f>
        <v/>
      </c>
      <c r="N7657" s="95" t="str">
        <f>IF(A7657&lt;&gt;"",IF(MID(C7657,1,1)="r",SigmaEpsReinf(J7657,$AS$42:$AS$43,$AS$41,$AS$39,$AS$40,$AQ$38),""),"")</f>
        <v/>
      </c>
      <c r="Q7657" s="92" t="str">
        <f t="shared" si="1206"/>
        <v/>
      </c>
      <c r="R7657" s="92" t="str">
        <f t="shared" si="1207"/>
        <v/>
      </c>
      <c r="U7657" s="5"/>
      <c r="V7657" s="5"/>
      <c r="W7657" s="94" t="str">
        <f t="shared" si="1205"/>
        <v/>
      </c>
      <c r="X7657" s="94" t="str">
        <f t="shared" si="1208"/>
        <v/>
      </c>
      <c r="Y7657" s="5"/>
      <c r="BK7657" s="8"/>
      <c r="BL7657" s="5"/>
      <c r="BM7657" s="5"/>
      <c r="BN7657" s="5"/>
      <c r="BO7657" s="5"/>
      <c r="BP7657" s="1"/>
      <c r="BQ7657" s="1"/>
      <c r="BR7657" s="1"/>
      <c r="BS7657" s="1"/>
      <c r="BT7657" s="1"/>
      <c r="BU7657" s="4"/>
      <c r="BV7657" s="1"/>
      <c r="BW7657" s="3"/>
      <c r="BX7657" s="4"/>
      <c r="BY7657" s="5"/>
      <c r="BZ7657" s="5"/>
      <c r="CA7657" s="5"/>
      <c r="CB7657" s="5"/>
      <c r="CC7657" s="5"/>
      <c r="CD7657" s="43"/>
    </row>
    <row r="7658" spans="1:82" x14ac:dyDescent="0.25">
      <c r="A7658" s="8"/>
      <c r="B7658" s="5"/>
      <c r="C7658" s="5"/>
      <c r="D7658" s="5"/>
      <c r="E7658" s="5"/>
      <c r="F7658" s="94" t="str">
        <f t="shared" si="1199"/>
        <v/>
      </c>
      <c r="G7658" s="94" t="str">
        <f t="shared" si="1200"/>
        <v/>
      </c>
      <c r="H7658" s="127" t="str">
        <f>IF(A7658&lt;&gt;"",IF(MID(C7658,1,1)="c",$AS$26,IF(MID(C7658,1,1)="r",$AS$41,IF(MID(C7658,1,1)="p",#REF!,#REF!))),"")</f>
        <v/>
      </c>
      <c r="I7658" s="92" t="str">
        <f t="shared" si="1201"/>
        <v/>
      </c>
      <c r="J7658" s="92" t="str">
        <f t="shared" si="1202"/>
        <v/>
      </c>
      <c r="K7658" s="92" t="str">
        <f t="shared" si="1203"/>
        <v/>
      </c>
      <c r="L7658" s="92" t="str">
        <f t="shared" si="1204"/>
        <v/>
      </c>
      <c r="M7658" s="95" t="str">
        <f>IF(A7658&lt;&gt;"",IF(MID(C7658,1,1)="c",SigmaEpsConcrete(I7658,$AN$30:$AN$33,$AR$30:$AR$33,$AS$26,$AS$27,$AS$28,$AQ$20,$AU$19),""),"")</f>
        <v/>
      </c>
      <c r="N7658" s="95" t="str">
        <f>IF(A7658&lt;&gt;"",IF(MID(C7658,1,1)="r",SigmaEpsReinf(J7658,$AS$42:$AS$43,$AS$41,$AS$39,$AS$40,$AQ$38),""),"")</f>
        <v/>
      </c>
      <c r="Q7658" s="92" t="str">
        <f t="shared" si="1206"/>
        <v/>
      </c>
      <c r="R7658" s="92" t="str">
        <f t="shared" si="1207"/>
        <v/>
      </c>
      <c r="U7658" s="5"/>
      <c r="V7658" s="5"/>
      <c r="W7658" s="94" t="str">
        <f t="shared" si="1205"/>
        <v/>
      </c>
      <c r="X7658" s="94" t="str">
        <f t="shared" si="1208"/>
        <v/>
      </c>
      <c r="Y7658" s="5"/>
      <c r="BK7658" s="8"/>
      <c r="BL7658" s="5"/>
      <c r="BM7658" s="5"/>
      <c r="BN7658" s="5"/>
      <c r="BO7658" s="5"/>
      <c r="BP7658" s="1"/>
      <c r="BQ7658" s="1"/>
      <c r="BR7658" s="1"/>
      <c r="BS7658" s="1"/>
      <c r="BT7658" s="1"/>
      <c r="BU7658" s="4"/>
      <c r="BV7658" s="1"/>
      <c r="BW7658" s="3"/>
      <c r="BX7658" s="4"/>
      <c r="BY7658" s="5"/>
      <c r="BZ7658" s="5"/>
      <c r="CA7658" s="5"/>
      <c r="CB7658" s="5"/>
      <c r="CC7658" s="5"/>
      <c r="CD7658" s="43"/>
    </row>
    <row r="7659" spans="1:82" x14ac:dyDescent="0.25">
      <c r="A7659" s="8"/>
      <c r="B7659" s="5"/>
      <c r="C7659" s="5"/>
      <c r="D7659" s="5"/>
      <c r="E7659" s="5"/>
      <c r="F7659" s="94" t="str">
        <f t="shared" si="1199"/>
        <v/>
      </c>
      <c r="G7659" s="94" t="str">
        <f t="shared" si="1200"/>
        <v/>
      </c>
      <c r="H7659" s="127" t="str">
        <f>IF(A7659&lt;&gt;"",IF(MID(C7659,1,1)="c",$AS$26,IF(MID(C7659,1,1)="r",$AS$41,IF(MID(C7659,1,1)="p",#REF!,#REF!))),"")</f>
        <v/>
      </c>
      <c r="I7659" s="92" t="str">
        <f t="shared" si="1201"/>
        <v/>
      </c>
      <c r="J7659" s="92" t="str">
        <f t="shared" si="1202"/>
        <v/>
      </c>
      <c r="K7659" s="92" t="str">
        <f t="shared" si="1203"/>
        <v/>
      </c>
      <c r="L7659" s="92" t="str">
        <f t="shared" si="1204"/>
        <v/>
      </c>
      <c r="M7659" s="95" t="str">
        <f>IF(A7659&lt;&gt;"",IF(MID(C7659,1,1)="c",SigmaEpsConcrete(I7659,$AN$30:$AN$33,$AR$30:$AR$33,$AS$26,$AS$27,$AS$28,$AQ$20,$AU$19),""),"")</f>
        <v/>
      </c>
      <c r="N7659" s="95" t="str">
        <f>IF(A7659&lt;&gt;"",IF(MID(C7659,1,1)="r",SigmaEpsReinf(J7659,$AS$42:$AS$43,$AS$41,$AS$39,$AS$40,$AQ$38),""),"")</f>
        <v/>
      </c>
      <c r="Q7659" s="92" t="str">
        <f t="shared" si="1206"/>
        <v/>
      </c>
      <c r="R7659" s="92" t="str">
        <f t="shared" si="1207"/>
        <v/>
      </c>
      <c r="U7659" s="5"/>
      <c r="V7659" s="5"/>
      <c r="W7659" s="94" t="str">
        <f t="shared" si="1205"/>
        <v/>
      </c>
      <c r="X7659" s="94" t="str">
        <f t="shared" si="1208"/>
        <v/>
      </c>
      <c r="Y7659" s="5"/>
      <c r="BK7659" s="8"/>
      <c r="BL7659" s="5"/>
      <c r="BM7659" s="5"/>
      <c r="BN7659" s="5"/>
      <c r="BO7659" s="5"/>
      <c r="BP7659" s="1"/>
      <c r="BQ7659" s="1"/>
      <c r="BR7659" s="1"/>
      <c r="BS7659" s="1"/>
      <c r="BT7659" s="1"/>
      <c r="BU7659" s="4"/>
      <c r="BV7659" s="1"/>
      <c r="BW7659" s="3"/>
      <c r="BX7659" s="4"/>
      <c r="BY7659" s="5"/>
      <c r="BZ7659" s="5"/>
      <c r="CA7659" s="5"/>
      <c r="CB7659" s="5"/>
      <c r="CC7659" s="5"/>
      <c r="CD7659" s="43"/>
    </row>
    <row r="7660" spans="1:82" x14ac:dyDescent="0.25">
      <c r="A7660" s="8"/>
      <c r="B7660" s="5"/>
      <c r="C7660" s="5"/>
      <c r="D7660" s="5"/>
      <c r="E7660" s="5"/>
      <c r="F7660" s="94" t="str">
        <f t="shared" si="1199"/>
        <v/>
      </c>
      <c r="G7660" s="94" t="str">
        <f t="shared" si="1200"/>
        <v/>
      </c>
      <c r="H7660" s="127" t="str">
        <f>IF(A7660&lt;&gt;"",IF(MID(C7660,1,1)="c",$AS$26,IF(MID(C7660,1,1)="r",$AS$41,IF(MID(C7660,1,1)="p",#REF!,#REF!))),"")</f>
        <v/>
      </c>
      <c r="I7660" s="92" t="str">
        <f t="shared" si="1201"/>
        <v/>
      </c>
      <c r="J7660" s="92" t="str">
        <f t="shared" si="1202"/>
        <v/>
      </c>
      <c r="K7660" s="92" t="str">
        <f t="shared" si="1203"/>
        <v/>
      </c>
      <c r="L7660" s="92" t="str">
        <f t="shared" si="1204"/>
        <v/>
      </c>
      <c r="M7660" s="95" t="str">
        <f>IF(A7660&lt;&gt;"",IF(MID(C7660,1,1)="c",SigmaEpsConcrete(I7660,$AN$30:$AN$33,$AR$30:$AR$33,$AS$26,$AS$27,$AS$28,$AQ$20,$AU$19),""),"")</f>
        <v/>
      </c>
      <c r="N7660" s="95" t="str">
        <f>IF(A7660&lt;&gt;"",IF(MID(C7660,1,1)="r",SigmaEpsReinf(J7660,$AS$42:$AS$43,$AS$41,$AS$39,$AS$40,$AQ$38),""),"")</f>
        <v/>
      </c>
      <c r="Q7660" s="92" t="str">
        <f t="shared" si="1206"/>
        <v/>
      </c>
      <c r="R7660" s="92" t="str">
        <f t="shared" si="1207"/>
        <v/>
      </c>
      <c r="U7660" s="5"/>
      <c r="V7660" s="5"/>
      <c r="W7660" s="94" t="str">
        <f t="shared" si="1205"/>
        <v/>
      </c>
      <c r="X7660" s="94" t="str">
        <f t="shared" si="1208"/>
        <v/>
      </c>
      <c r="Y7660" s="5"/>
      <c r="BK7660" s="8"/>
      <c r="BL7660" s="5"/>
      <c r="BM7660" s="5"/>
      <c r="BN7660" s="5"/>
      <c r="BO7660" s="5"/>
      <c r="BP7660" s="1"/>
      <c r="BQ7660" s="1"/>
      <c r="BR7660" s="1"/>
      <c r="BS7660" s="1"/>
      <c r="BT7660" s="1"/>
      <c r="BU7660" s="4"/>
      <c r="BV7660" s="1"/>
      <c r="BW7660" s="3"/>
      <c r="BX7660" s="4"/>
      <c r="BY7660" s="5"/>
      <c r="BZ7660" s="5"/>
      <c r="CA7660" s="5"/>
      <c r="CB7660" s="5"/>
      <c r="CC7660" s="5"/>
      <c r="CD7660" s="43"/>
    </row>
    <row r="7661" spans="1:82" x14ac:dyDescent="0.25">
      <c r="A7661" s="8"/>
      <c r="B7661" s="5"/>
      <c r="C7661" s="5"/>
      <c r="D7661" s="5"/>
      <c r="E7661" s="5"/>
      <c r="F7661" s="94" t="str">
        <f t="shared" si="1199"/>
        <v/>
      </c>
      <c r="G7661" s="94" t="str">
        <f t="shared" si="1200"/>
        <v/>
      </c>
      <c r="H7661" s="127" t="str">
        <f>IF(A7661&lt;&gt;"",IF(MID(C7661,1,1)="c",$AS$26,IF(MID(C7661,1,1)="r",$AS$41,IF(MID(C7661,1,1)="p",#REF!,#REF!))),"")</f>
        <v/>
      </c>
      <c r="I7661" s="92" t="str">
        <f t="shared" si="1201"/>
        <v/>
      </c>
      <c r="J7661" s="92" t="str">
        <f t="shared" si="1202"/>
        <v/>
      </c>
      <c r="K7661" s="92" t="str">
        <f t="shared" si="1203"/>
        <v/>
      </c>
      <c r="L7661" s="92" t="str">
        <f t="shared" si="1204"/>
        <v/>
      </c>
      <c r="M7661" s="95" t="str">
        <f>IF(A7661&lt;&gt;"",IF(MID(C7661,1,1)="c",SigmaEpsConcrete(I7661,$AN$30:$AN$33,$AR$30:$AR$33,$AS$26,$AS$27,$AS$28,$AQ$20,$AU$19),""),"")</f>
        <v/>
      </c>
      <c r="N7661" s="95" t="str">
        <f>IF(A7661&lt;&gt;"",IF(MID(C7661,1,1)="r",SigmaEpsReinf(J7661,$AS$42:$AS$43,$AS$41,$AS$39,$AS$40,$AQ$38),""),"")</f>
        <v/>
      </c>
      <c r="Q7661" s="92" t="str">
        <f t="shared" si="1206"/>
        <v/>
      </c>
      <c r="R7661" s="92" t="str">
        <f t="shared" si="1207"/>
        <v/>
      </c>
      <c r="U7661" s="5"/>
      <c r="V7661" s="5"/>
      <c r="W7661" s="94" t="str">
        <f t="shared" si="1205"/>
        <v/>
      </c>
      <c r="X7661" s="94" t="str">
        <f t="shared" si="1208"/>
        <v/>
      </c>
      <c r="Y7661" s="5"/>
      <c r="BK7661" s="8"/>
      <c r="BL7661" s="5"/>
      <c r="BM7661" s="5"/>
      <c r="BN7661" s="5"/>
      <c r="BO7661" s="5"/>
      <c r="BP7661" s="1"/>
      <c r="BQ7661" s="1"/>
      <c r="BR7661" s="1"/>
      <c r="BS7661" s="1"/>
      <c r="BT7661" s="1"/>
      <c r="BU7661" s="4"/>
      <c r="BV7661" s="1"/>
      <c r="BW7661" s="3"/>
      <c r="BX7661" s="4"/>
      <c r="BY7661" s="5"/>
      <c r="BZ7661" s="5"/>
      <c r="CA7661" s="5"/>
      <c r="CB7661" s="5"/>
      <c r="CC7661" s="5"/>
      <c r="CD7661" s="43"/>
    </row>
    <row r="7662" spans="1:82" x14ac:dyDescent="0.25">
      <c r="A7662" s="8"/>
      <c r="B7662" s="5"/>
      <c r="C7662" s="5"/>
      <c r="D7662" s="5"/>
      <c r="E7662" s="5"/>
      <c r="F7662" s="94" t="str">
        <f t="shared" si="1199"/>
        <v/>
      </c>
      <c r="G7662" s="94" t="str">
        <f t="shared" si="1200"/>
        <v/>
      </c>
      <c r="H7662" s="127" t="str">
        <f>IF(A7662&lt;&gt;"",IF(MID(C7662,1,1)="c",$AS$26,IF(MID(C7662,1,1)="r",$AS$41,IF(MID(C7662,1,1)="p",#REF!,#REF!))),"")</f>
        <v/>
      </c>
      <c r="I7662" s="92" t="str">
        <f t="shared" si="1201"/>
        <v/>
      </c>
      <c r="J7662" s="92" t="str">
        <f t="shared" si="1202"/>
        <v/>
      </c>
      <c r="K7662" s="92" t="str">
        <f t="shared" si="1203"/>
        <v/>
      </c>
      <c r="L7662" s="92" t="str">
        <f t="shared" si="1204"/>
        <v/>
      </c>
      <c r="M7662" s="95" t="str">
        <f>IF(A7662&lt;&gt;"",IF(MID(C7662,1,1)="c",SigmaEpsConcrete(I7662,$AN$30:$AN$33,$AR$30:$AR$33,$AS$26,$AS$27,$AS$28,$AQ$20,$AU$19),""),"")</f>
        <v/>
      </c>
      <c r="N7662" s="95" t="str">
        <f>IF(A7662&lt;&gt;"",IF(MID(C7662,1,1)="r",SigmaEpsReinf(J7662,$AS$42:$AS$43,$AS$41,$AS$39,$AS$40,$AQ$38),""),"")</f>
        <v/>
      </c>
      <c r="Q7662" s="92" t="str">
        <f t="shared" si="1206"/>
        <v/>
      </c>
      <c r="R7662" s="92" t="str">
        <f t="shared" si="1207"/>
        <v/>
      </c>
      <c r="U7662" s="5"/>
      <c r="V7662" s="5"/>
      <c r="W7662" s="94" t="str">
        <f t="shared" si="1205"/>
        <v/>
      </c>
      <c r="X7662" s="94" t="str">
        <f t="shared" si="1208"/>
        <v/>
      </c>
      <c r="Y7662" s="5"/>
      <c r="BK7662" s="8"/>
      <c r="BL7662" s="5"/>
      <c r="BM7662" s="5"/>
      <c r="BN7662" s="5"/>
      <c r="BO7662" s="5"/>
      <c r="BP7662" s="1"/>
      <c r="BQ7662" s="1"/>
      <c r="BR7662" s="1"/>
      <c r="BS7662" s="1"/>
      <c r="BT7662" s="1"/>
      <c r="BU7662" s="4"/>
      <c r="BV7662" s="1"/>
      <c r="BW7662" s="3"/>
      <c r="BX7662" s="4"/>
      <c r="BY7662" s="5"/>
      <c r="BZ7662" s="5"/>
      <c r="CA7662" s="5"/>
      <c r="CB7662" s="5"/>
      <c r="CC7662" s="5"/>
      <c r="CD7662" s="43"/>
    </row>
    <row r="7663" spans="1:82" x14ac:dyDescent="0.25">
      <c r="A7663" s="8"/>
      <c r="B7663" s="5"/>
      <c r="C7663" s="5"/>
      <c r="D7663" s="5"/>
      <c r="E7663" s="5"/>
      <c r="F7663" s="94" t="str">
        <f t="shared" si="1199"/>
        <v/>
      </c>
      <c r="G7663" s="94" t="str">
        <f t="shared" si="1200"/>
        <v/>
      </c>
      <c r="H7663" s="127" t="str">
        <f>IF(A7663&lt;&gt;"",IF(MID(C7663,1,1)="c",$AS$26,IF(MID(C7663,1,1)="r",$AS$41,IF(MID(C7663,1,1)="p",#REF!,#REF!))),"")</f>
        <v/>
      </c>
      <c r="I7663" s="92" t="str">
        <f t="shared" si="1201"/>
        <v/>
      </c>
      <c r="J7663" s="92" t="str">
        <f t="shared" si="1202"/>
        <v/>
      </c>
      <c r="K7663" s="92" t="str">
        <f t="shared" si="1203"/>
        <v/>
      </c>
      <c r="L7663" s="92" t="str">
        <f t="shared" si="1204"/>
        <v/>
      </c>
      <c r="M7663" s="95" t="str">
        <f>IF(A7663&lt;&gt;"",IF(MID(C7663,1,1)="c",SigmaEpsConcrete(I7663,$AN$30:$AN$33,$AR$30:$AR$33,$AS$26,$AS$27,$AS$28,$AQ$20,$AU$19),""),"")</f>
        <v/>
      </c>
      <c r="N7663" s="95" t="str">
        <f>IF(A7663&lt;&gt;"",IF(MID(C7663,1,1)="r",SigmaEpsReinf(J7663,$AS$42:$AS$43,$AS$41,$AS$39,$AS$40,$AQ$38),""),"")</f>
        <v/>
      </c>
      <c r="Q7663" s="92" t="str">
        <f t="shared" si="1206"/>
        <v/>
      </c>
      <c r="R7663" s="92" t="str">
        <f t="shared" si="1207"/>
        <v/>
      </c>
      <c r="U7663" s="5"/>
      <c r="V7663" s="5"/>
      <c r="W7663" s="94" t="str">
        <f t="shared" si="1205"/>
        <v/>
      </c>
      <c r="X7663" s="94" t="str">
        <f t="shared" si="1208"/>
        <v/>
      </c>
      <c r="Y7663" s="5"/>
      <c r="BK7663" s="8"/>
      <c r="BL7663" s="5"/>
      <c r="BM7663" s="5"/>
      <c r="BN7663" s="5"/>
      <c r="BO7663" s="5"/>
      <c r="BP7663" s="1"/>
      <c r="BQ7663" s="1"/>
      <c r="BR7663" s="1"/>
      <c r="BS7663" s="1"/>
      <c r="BT7663" s="1"/>
      <c r="BU7663" s="4"/>
      <c r="BV7663" s="1"/>
      <c r="BW7663" s="3"/>
      <c r="BX7663" s="4"/>
      <c r="BY7663" s="5"/>
      <c r="BZ7663" s="5"/>
      <c r="CA7663" s="5"/>
      <c r="CB7663" s="5"/>
      <c r="CC7663" s="5"/>
      <c r="CD7663" s="43"/>
    </row>
    <row r="7664" spans="1:82" x14ac:dyDescent="0.25">
      <c r="A7664" s="8"/>
      <c r="B7664" s="5"/>
      <c r="C7664" s="5"/>
      <c r="D7664" s="5"/>
      <c r="E7664" s="5"/>
      <c r="F7664" s="94" t="str">
        <f t="shared" si="1199"/>
        <v/>
      </c>
      <c r="G7664" s="94" t="str">
        <f t="shared" si="1200"/>
        <v/>
      </c>
      <c r="H7664" s="127" t="str">
        <f>IF(A7664&lt;&gt;"",IF(MID(C7664,1,1)="c",$AS$26,IF(MID(C7664,1,1)="r",$AS$41,IF(MID(C7664,1,1)="p",#REF!,#REF!))),"")</f>
        <v/>
      </c>
      <c r="I7664" s="92" t="str">
        <f t="shared" si="1201"/>
        <v/>
      </c>
      <c r="J7664" s="92" t="str">
        <f t="shared" si="1202"/>
        <v/>
      </c>
      <c r="K7664" s="92" t="str">
        <f t="shared" si="1203"/>
        <v/>
      </c>
      <c r="L7664" s="92" t="str">
        <f t="shared" si="1204"/>
        <v/>
      </c>
      <c r="M7664" s="95" t="str">
        <f>IF(A7664&lt;&gt;"",IF(MID(C7664,1,1)="c",SigmaEpsConcrete(I7664,$AN$30:$AN$33,$AR$30:$AR$33,$AS$26,$AS$27,$AS$28,$AQ$20,$AU$19),""),"")</f>
        <v/>
      </c>
      <c r="N7664" s="95" t="str">
        <f>IF(A7664&lt;&gt;"",IF(MID(C7664,1,1)="r",SigmaEpsReinf(J7664,$AS$42:$AS$43,$AS$41,$AS$39,$AS$40,$AQ$38),""),"")</f>
        <v/>
      </c>
      <c r="Q7664" s="92" t="str">
        <f t="shared" si="1206"/>
        <v/>
      </c>
      <c r="R7664" s="92" t="str">
        <f t="shared" si="1207"/>
        <v/>
      </c>
      <c r="U7664" s="5"/>
      <c r="V7664" s="5"/>
      <c r="W7664" s="94" t="str">
        <f t="shared" si="1205"/>
        <v/>
      </c>
      <c r="X7664" s="94" t="str">
        <f t="shared" si="1208"/>
        <v/>
      </c>
      <c r="Y7664" s="5"/>
      <c r="BK7664" s="8"/>
      <c r="BL7664" s="5"/>
      <c r="BM7664" s="5"/>
      <c r="BN7664" s="5"/>
      <c r="BO7664" s="5"/>
      <c r="BP7664" s="1"/>
      <c r="BQ7664" s="1"/>
      <c r="BR7664" s="1"/>
      <c r="BS7664" s="1"/>
      <c r="BT7664" s="1"/>
      <c r="BU7664" s="4"/>
      <c r="BV7664" s="1"/>
      <c r="BW7664" s="3"/>
      <c r="BX7664" s="4"/>
      <c r="BY7664" s="5"/>
      <c r="BZ7664" s="5"/>
      <c r="CA7664" s="5"/>
      <c r="CB7664" s="5"/>
      <c r="CC7664" s="5"/>
      <c r="CD7664" s="43"/>
    </row>
    <row r="7665" spans="1:82" x14ac:dyDescent="0.25">
      <c r="A7665" s="8"/>
      <c r="B7665" s="5"/>
      <c r="C7665" s="5"/>
      <c r="D7665" s="5"/>
      <c r="E7665" s="5"/>
      <c r="F7665" s="94" t="str">
        <f t="shared" si="1199"/>
        <v/>
      </c>
      <c r="G7665" s="94" t="str">
        <f t="shared" si="1200"/>
        <v/>
      </c>
      <c r="H7665" s="127" t="str">
        <f>IF(A7665&lt;&gt;"",IF(MID(C7665,1,1)="c",$AS$26,IF(MID(C7665,1,1)="r",$AS$41,IF(MID(C7665,1,1)="p",#REF!,#REF!))),"")</f>
        <v/>
      </c>
      <c r="I7665" s="92" t="str">
        <f t="shared" si="1201"/>
        <v/>
      </c>
      <c r="J7665" s="92" t="str">
        <f t="shared" si="1202"/>
        <v/>
      </c>
      <c r="K7665" s="92" t="str">
        <f t="shared" si="1203"/>
        <v/>
      </c>
      <c r="L7665" s="92" t="str">
        <f t="shared" si="1204"/>
        <v/>
      </c>
      <c r="M7665" s="95" t="str">
        <f>IF(A7665&lt;&gt;"",IF(MID(C7665,1,1)="c",SigmaEpsConcrete(I7665,$AN$30:$AN$33,$AR$30:$AR$33,$AS$26,$AS$27,$AS$28,$AQ$20,$AU$19),""),"")</f>
        <v/>
      </c>
      <c r="N7665" s="95" t="str">
        <f>IF(A7665&lt;&gt;"",IF(MID(C7665,1,1)="r",SigmaEpsReinf(J7665,$AS$42:$AS$43,$AS$41,$AS$39,$AS$40,$AQ$38),""),"")</f>
        <v/>
      </c>
      <c r="Q7665" s="92" t="str">
        <f t="shared" si="1206"/>
        <v/>
      </c>
      <c r="R7665" s="92" t="str">
        <f t="shared" si="1207"/>
        <v/>
      </c>
      <c r="U7665" s="5"/>
      <c r="V7665" s="5"/>
      <c r="W7665" s="94" t="str">
        <f t="shared" si="1205"/>
        <v/>
      </c>
      <c r="X7665" s="94" t="str">
        <f t="shared" si="1208"/>
        <v/>
      </c>
      <c r="Y7665" s="5"/>
      <c r="BK7665" s="8"/>
      <c r="BL7665" s="5"/>
      <c r="BM7665" s="5"/>
      <c r="BN7665" s="5"/>
      <c r="BO7665" s="5"/>
      <c r="BP7665" s="1"/>
      <c r="BQ7665" s="1"/>
      <c r="BR7665" s="1"/>
      <c r="BS7665" s="1"/>
      <c r="BT7665" s="1"/>
      <c r="BU7665" s="4"/>
      <c r="BV7665" s="1"/>
      <c r="BW7665" s="3"/>
      <c r="BX7665" s="4"/>
      <c r="BY7665" s="5"/>
      <c r="BZ7665" s="5"/>
      <c r="CA7665" s="5"/>
      <c r="CB7665" s="5"/>
      <c r="CC7665" s="5"/>
      <c r="CD7665" s="43"/>
    </row>
    <row r="7666" spans="1:82" x14ac:dyDescent="0.25">
      <c r="A7666" s="8"/>
      <c r="B7666" s="5"/>
      <c r="C7666" s="5"/>
      <c r="D7666" s="5"/>
      <c r="E7666" s="5"/>
      <c r="F7666" s="94" t="str">
        <f t="shared" si="1199"/>
        <v/>
      </c>
      <c r="G7666" s="94" t="str">
        <f t="shared" si="1200"/>
        <v/>
      </c>
      <c r="H7666" s="127" t="str">
        <f>IF(A7666&lt;&gt;"",IF(MID(C7666,1,1)="c",$AS$26,IF(MID(C7666,1,1)="r",$AS$41,IF(MID(C7666,1,1)="p",#REF!,#REF!))),"")</f>
        <v/>
      </c>
      <c r="I7666" s="92" t="str">
        <f t="shared" si="1201"/>
        <v/>
      </c>
      <c r="J7666" s="92" t="str">
        <f t="shared" si="1202"/>
        <v/>
      </c>
      <c r="K7666" s="92" t="str">
        <f t="shared" si="1203"/>
        <v/>
      </c>
      <c r="L7666" s="92" t="str">
        <f t="shared" si="1204"/>
        <v/>
      </c>
      <c r="M7666" s="95" t="str">
        <f>IF(A7666&lt;&gt;"",IF(MID(C7666,1,1)="c",SigmaEpsConcrete(I7666,$AN$30:$AN$33,$AR$30:$AR$33,$AS$26,$AS$27,$AS$28,$AQ$20,$AU$19),""),"")</f>
        <v/>
      </c>
      <c r="N7666" s="95" t="str">
        <f>IF(A7666&lt;&gt;"",IF(MID(C7666,1,1)="r",SigmaEpsReinf(J7666,$AS$42:$AS$43,$AS$41,$AS$39,$AS$40,$AQ$38),""),"")</f>
        <v/>
      </c>
      <c r="Q7666" s="92" t="str">
        <f t="shared" si="1206"/>
        <v/>
      </c>
      <c r="R7666" s="92" t="str">
        <f t="shared" si="1207"/>
        <v/>
      </c>
      <c r="U7666" s="5"/>
      <c r="V7666" s="5"/>
      <c r="W7666" s="94" t="str">
        <f t="shared" si="1205"/>
        <v/>
      </c>
      <c r="X7666" s="94" t="str">
        <f t="shared" si="1208"/>
        <v/>
      </c>
      <c r="Y7666" s="5"/>
      <c r="BK7666" s="8"/>
      <c r="BL7666" s="5"/>
      <c r="BM7666" s="5"/>
      <c r="BN7666" s="5"/>
      <c r="BO7666" s="5"/>
      <c r="BP7666" s="1"/>
      <c r="BQ7666" s="1"/>
      <c r="BR7666" s="1"/>
      <c r="BS7666" s="1"/>
      <c r="BT7666" s="1"/>
      <c r="BU7666" s="4"/>
      <c r="BV7666" s="1"/>
      <c r="BW7666" s="3"/>
      <c r="BX7666" s="4"/>
      <c r="BY7666" s="5"/>
      <c r="BZ7666" s="5"/>
      <c r="CA7666" s="5"/>
      <c r="CB7666" s="5"/>
      <c r="CC7666" s="5"/>
      <c r="CD7666" s="43"/>
    </row>
    <row r="7667" spans="1:82" x14ac:dyDescent="0.25">
      <c r="A7667" s="8"/>
      <c r="B7667" s="5"/>
      <c r="C7667" s="5"/>
      <c r="D7667" s="5"/>
      <c r="E7667" s="5"/>
      <c r="F7667" s="94" t="str">
        <f t="shared" si="1199"/>
        <v/>
      </c>
      <c r="G7667" s="94" t="str">
        <f t="shared" si="1200"/>
        <v/>
      </c>
      <c r="H7667" s="127" t="str">
        <f>IF(A7667&lt;&gt;"",IF(MID(C7667,1,1)="c",$AS$26,IF(MID(C7667,1,1)="r",$AS$41,IF(MID(C7667,1,1)="p",#REF!,#REF!))),"")</f>
        <v/>
      </c>
      <c r="I7667" s="92" t="str">
        <f t="shared" si="1201"/>
        <v/>
      </c>
      <c r="J7667" s="92" t="str">
        <f t="shared" si="1202"/>
        <v/>
      </c>
      <c r="K7667" s="92" t="str">
        <f t="shared" si="1203"/>
        <v/>
      </c>
      <c r="L7667" s="92" t="str">
        <f t="shared" si="1204"/>
        <v/>
      </c>
      <c r="M7667" s="95" t="str">
        <f>IF(A7667&lt;&gt;"",IF(MID(C7667,1,1)="c",SigmaEpsConcrete(I7667,$AN$30:$AN$33,$AR$30:$AR$33,$AS$26,$AS$27,$AS$28,$AQ$20,$AU$19),""),"")</f>
        <v/>
      </c>
      <c r="N7667" s="95" t="str">
        <f>IF(A7667&lt;&gt;"",IF(MID(C7667,1,1)="r",SigmaEpsReinf(J7667,$AS$42:$AS$43,$AS$41,$AS$39,$AS$40,$AQ$38),""),"")</f>
        <v/>
      </c>
      <c r="Q7667" s="92" t="str">
        <f t="shared" si="1206"/>
        <v/>
      </c>
      <c r="R7667" s="92" t="str">
        <f t="shared" si="1207"/>
        <v/>
      </c>
      <c r="U7667" s="5"/>
      <c r="V7667" s="5"/>
      <c r="W7667" s="94" t="str">
        <f t="shared" si="1205"/>
        <v/>
      </c>
      <c r="X7667" s="94" t="str">
        <f t="shared" si="1208"/>
        <v/>
      </c>
      <c r="Y7667" s="5"/>
      <c r="BK7667" s="8"/>
      <c r="BL7667" s="5"/>
      <c r="BM7667" s="5"/>
      <c r="BN7667" s="5"/>
      <c r="BO7667" s="5"/>
      <c r="BP7667" s="1"/>
      <c r="BQ7667" s="1"/>
      <c r="BR7667" s="1"/>
      <c r="BS7667" s="1"/>
      <c r="BT7667" s="1"/>
      <c r="BU7667" s="4"/>
      <c r="BV7667" s="1"/>
      <c r="BW7667" s="3"/>
      <c r="BX7667" s="4"/>
      <c r="BY7667" s="5"/>
      <c r="BZ7667" s="5"/>
      <c r="CA7667" s="5"/>
      <c r="CB7667" s="5"/>
      <c r="CC7667" s="5"/>
      <c r="CD7667" s="43"/>
    </row>
    <row r="7668" spans="1:82" x14ac:dyDescent="0.25">
      <c r="A7668" s="8"/>
      <c r="B7668" s="5"/>
      <c r="C7668" s="5"/>
      <c r="D7668" s="5"/>
      <c r="E7668" s="5"/>
      <c r="F7668" s="94" t="str">
        <f t="shared" si="1199"/>
        <v/>
      </c>
      <c r="G7668" s="94" t="str">
        <f t="shared" si="1200"/>
        <v/>
      </c>
      <c r="H7668" s="127" t="str">
        <f>IF(A7668&lt;&gt;"",IF(MID(C7668,1,1)="c",$AS$26,IF(MID(C7668,1,1)="r",$AS$41,IF(MID(C7668,1,1)="p",#REF!,#REF!))),"")</f>
        <v/>
      </c>
      <c r="I7668" s="92" t="str">
        <f t="shared" si="1201"/>
        <v/>
      </c>
      <c r="J7668" s="92" t="str">
        <f t="shared" si="1202"/>
        <v/>
      </c>
      <c r="K7668" s="92" t="str">
        <f t="shared" si="1203"/>
        <v/>
      </c>
      <c r="L7668" s="92" t="str">
        <f t="shared" si="1204"/>
        <v/>
      </c>
      <c r="M7668" s="95" t="str">
        <f>IF(A7668&lt;&gt;"",IF(MID(C7668,1,1)="c",SigmaEpsConcrete(I7668,$AN$30:$AN$33,$AR$30:$AR$33,$AS$26,$AS$27,$AS$28,$AQ$20,$AU$19),""),"")</f>
        <v/>
      </c>
      <c r="N7668" s="95" t="str">
        <f>IF(A7668&lt;&gt;"",IF(MID(C7668,1,1)="r",SigmaEpsReinf(J7668,$AS$42:$AS$43,$AS$41,$AS$39,$AS$40,$AQ$38),""),"")</f>
        <v/>
      </c>
      <c r="Q7668" s="92" t="str">
        <f t="shared" si="1206"/>
        <v/>
      </c>
      <c r="R7668" s="92" t="str">
        <f t="shared" si="1207"/>
        <v/>
      </c>
      <c r="U7668" s="5"/>
      <c r="V7668" s="5"/>
      <c r="W7668" s="94" t="str">
        <f t="shared" si="1205"/>
        <v/>
      </c>
      <c r="X7668" s="94" t="str">
        <f t="shared" si="1208"/>
        <v/>
      </c>
      <c r="Y7668" s="5"/>
      <c r="BK7668" s="8"/>
      <c r="BL7668" s="5"/>
      <c r="BM7668" s="5"/>
      <c r="BN7668" s="5"/>
      <c r="BO7668" s="5"/>
      <c r="BP7668" s="1"/>
      <c r="BQ7668" s="1"/>
      <c r="BR7668" s="1"/>
      <c r="BS7668" s="1"/>
      <c r="BT7668" s="1"/>
      <c r="BU7668" s="4"/>
      <c r="BV7668" s="1"/>
      <c r="BW7668" s="3"/>
      <c r="BX7668" s="4"/>
      <c r="BY7668" s="5"/>
      <c r="BZ7668" s="5"/>
      <c r="CA7668" s="5"/>
      <c r="CB7668" s="5"/>
      <c r="CC7668" s="5"/>
      <c r="CD7668" s="43"/>
    </row>
    <row r="7669" spans="1:82" x14ac:dyDescent="0.25">
      <c r="A7669" s="8"/>
      <c r="B7669" s="5"/>
      <c r="C7669" s="5"/>
      <c r="D7669" s="5"/>
      <c r="E7669" s="5"/>
      <c r="F7669" s="94" t="str">
        <f t="shared" si="1199"/>
        <v/>
      </c>
      <c r="G7669" s="94" t="str">
        <f t="shared" si="1200"/>
        <v/>
      </c>
      <c r="H7669" s="127" t="str">
        <f>IF(A7669&lt;&gt;"",IF(MID(C7669,1,1)="c",$AS$26,IF(MID(C7669,1,1)="r",$AS$41,IF(MID(C7669,1,1)="p",#REF!,#REF!))),"")</f>
        <v/>
      </c>
      <c r="I7669" s="92" t="str">
        <f t="shared" si="1201"/>
        <v/>
      </c>
      <c r="J7669" s="92" t="str">
        <f t="shared" si="1202"/>
        <v/>
      </c>
      <c r="K7669" s="92" t="str">
        <f t="shared" si="1203"/>
        <v/>
      </c>
      <c r="L7669" s="92" t="str">
        <f t="shared" si="1204"/>
        <v/>
      </c>
      <c r="M7669" s="95" t="str">
        <f>IF(A7669&lt;&gt;"",IF(MID(C7669,1,1)="c",SigmaEpsConcrete(I7669,$AN$30:$AN$33,$AR$30:$AR$33,$AS$26,$AS$27,$AS$28,$AQ$20,$AU$19),""),"")</f>
        <v/>
      </c>
      <c r="N7669" s="95" t="str">
        <f>IF(A7669&lt;&gt;"",IF(MID(C7669,1,1)="r",SigmaEpsReinf(J7669,$AS$42:$AS$43,$AS$41,$AS$39,$AS$40,$AQ$38),""),"")</f>
        <v/>
      </c>
      <c r="Q7669" s="92" t="str">
        <f t="shared" si="1206"/>
        <v/>
      </c>
      <c r="R7669" s="92" t="str">
        <f t="shared" si="1207"/>
        <v/>
      </c>
      <c r="U7669" s="5"/>
      <c r="V7669" s="5"/>
      <c r="W7669" s="94" t="str">
        <f t="shared" si="1205"/>
        <v/>
      </c>
      <c r="X7669" s="94" t="str">
        <f t="shared" si="1208"/>
        <v/>
      </c>
      <c r="Y7669" s="5"/>
      <c r="BK7669" s="8"/>
      <c r="BL7669" s="5"/>
      <c r="BM7669" s="5"/>
      <c r="BN7669" s="5"/>
      <c r="BO7669" s="5"/>
      <c r="BP7669" s="1"/>
      <c r="BQ7669" s="1"/>
      <c r="BR7669" s="1"/>
      <c r="BS7669" s="1"/>
      <c r="BT7669" s="1"/>
      <c r="BU7669" s="4"/>
      <c r="BV7669" s="1"/>
      <c r="BW7669" s="3"/>
      <c r="BX7669" s="4"/>
      <c r="BY7669" s="5"/>
      <c r="BZ7669" s="5"/>
      <c r="CA7669" s="5"/>
      <c r="CB7669" s="5"/>
      <c r="CC7669" s="5"/>
      <c r="CD7669" s="43"/>
    </row>
    <row r="7670" spans="1:82" x14ac:dyDescent="0.25">
      <c r="A7670" s="8"/>
      <c r="B7670" s="5"/>
      <c r="C7670" s="5"/>
      <c r="D7670" s="5"/>
      <c r="E7670" s="5"/>
      <c r="F7670" s="94" t="str">
        <f t="shared" si="1199"/>
        <v/>
      </c>
      <c r="G7670" s="94" t="str">
        <f t="shared" si="1200"/>
        <v/>
      </c>
      <c r="H7670" s="127" t="str">
        <f>IF(A7670&lt;&gt;"",IF(MID(C7670,1,1)="c",$AS$26,IF(MID(C7670,1,1)="r",$AS$41,IF(MID(C7670,1,1)="p",#REF!,#REF!))),"")</f>
        <v/>
      </c>
      <c r="I7670" s="92" t="str">
        <f t="shared" si="1201"/>
        <v/>
      </c>
      <c r="J7670" s="92" t="str">
        <f t="shared" si="1202"/>
        <v/>
      </c>
      <c r="K7670" s="92" t="str">
        <f t="shared" si="1203"/>
        <v/>
      </c>
      <c r="L7670" s="92" t="str">
        <f t="shared" si="1204"/>
        <v/>
      </c>
      <c r="M7670" s="95" t="str">
        <f>IF(A7670&lt;&gt;"",IF(MID(C7670,1,1)="c",SigmaEpsConcrete(I7670,$AN$30:$AN$33,$AR$30:$AR$33,$AS$26,$AS$27,$AS$28,$AQ$20,$AU$19),""),"")</f>
        <v/>
      </c>
      <c r="N7670" s="95" t="str">
        <f>IF(A7670&lt;&gt;"",IF(MID(C7670,1,1)="r",SigmaEpsReinf(J7670,$AS$42:$AS$43,$AS$41,$AS$39,$AS$40,$AQ$38),""),"")</f>
        <v/>
      </c>
      <c r="Q7670" s="92" t="str">
        <f t="shared" si="1206"/>
        <v/>
      </c>
      <c r="R7670" s="92" t="str">
        <f t="shared" si="1207"/>
        <v/>
      </c>
      <c r="U7670" s="5"/>
      <c r="V7670" s="5"/>
      <c r="W7670" s="94" t="str">
        <f t="shared" si="1205"/>
        <v/>
      </c>
      <c r="X7670" s="94" t="str">
        <f t="shared" si="1208"/>
        <v/>
      </c>
      <c r="Y7670" s="5"/>
      <c r="BK7670" s="8"/>
      <c r="BL7670" s="5"/>
      <c r="BM7670" s="5"/>
      <c r="BN7670" s="5"/>
      <c r="BO7670" s="5"/>
      <c r="BP7670" s="1"/>
      <c r="BQ7670" s="1"/>
      <c r="BR7670" s="1"/>
      <c r="BS7670" s="1"/>
      <c r="BT7670" s="1"/>
      <c r="BU7670" s="4"/>
      <c r="BV7670" s="1"/>
      <c r="BW7670" s="3"/>
      <c r="BX7670" s="4"/>
      <c r="BY7670" s="5"/>
      <c r="BZ7670" s="5"/>
      <c r="CA7670" s="5"/>
      <c r="CB7670" s="5"/>
      <c r="CC7670" s="5"/>
      <c r="CD7670" s="43"/>
    </row>
    <row r="7671" spans="1:82" x14ac:dyDescent="0.25">
      <c r="A7671" s="8"/>
      <c r="B7671" s="5"/>
      <c r="C7671" s="5"/>
      <c r="D7671" s="5"/>
      <c r="E7671" s="5"/>
      <c r="F7671" s="94" t="str">
        <f t="shared" si="1199"/>
        <v/>
      </c>
      <c r="G7671" s="94" t="str">
        <f t="shared" si="1200"/>
        <v/>
      </c>
      <c r="H7671" s="127" t="str">
        <f>IF(A7671&lt;&gt;"",IF(MID(C7671,1,1)="c",$AS$26,IF(MID(C7671,1,1)="r",$AS$41,IF(MID(C7671,1,1)="p",#REF!,#REF!))),"")</f>
        <v/>
      </c>
      <c r="I7671" s="92" t="str">
        <f t="shared" si="1201"/>
        <v/>
      </c>
      <c r="J7671" s="92" t="str">
        <f t="shared" si="1202"/>
        <v/>
      </c>
      <c r="K7671" s="92" t="str">
        <f t="shared" si="1203"/>
        <v/>
      </c>
      <c r="L7671" s="92" t="str">
        <f t="shared" si="1204"/>
        <v/>
      </c>
      <c r="M7671" s="95" t="str">
        <f>IF(A7671&lt;&gt;"",IF(MID(C7671,1,1)="c",SigmaEpsConcrete(I7671,$AN$30:$AN$33,$AR$30:$AR$33,$AS$26,$AS$27,$AS$28,$AQ$20,$AU$19),""),"")</f>
        <v/>
      </c>
      <c r="N7671" s="95" t="str">
        <f>IF(A7671&lt;&gt;"",IF(MID(C7671,1,1)="r",SigmaEpsReinf(J7671,$AS$42:$AS$43,$AS$41,$AS$39,$AS$40,$AQ$38),""),"")</f>
        <v/>
      </c>
      <c r="Q7671" s="92" t="str">
        <f t="shared" si="1206"/>
        <v/>
      </c>
      <c r="R7671" s="92" t="str">
        <f t="shared" si="1207"/>
        <v/>
      </c>
      <c r="U7671" s="5"/>
      <c r="V7671" s="5"/>
      <c r="W7671" s="94" t="str">
        <f t="shared" si="1205"/>
        <v/>
      </c>
      <c r="X7671" s="94" t="str">
        <f t="shared" si="1208"/>
        <v/>
      </c>
      <c r="Y7671" s="5"/>
      <c r="BK7671" s="8"/>
      <c r="BL7671" s="5"/>
      <c r="BM7671" s="5"/>
      <c r="BN7671" s="5"/>
      <c r="BO7671" s="5"/>
      <c r="BP7671" s="1"/>
      <c r="BQ7671" s="1"/>
      <c r="BR7671" s="1"/>
      <c r="BS7671" s="1"/>
      <c r="BT7671" s="1"/>
      <c r="BU7671" s="4"/>
      <c r="BV7671" s="1"/>
      <c r="BW7671" s="3"/>
      <c r="BX7671" s="4"/>
      <c r="BY7671" s="5"/>
      <c r="BZ7671" s="5"/>
      <c r="CA7671" s="5"/>
      <c r="CB7671" s="5"/>
      <c r="CC7671" s="5"/>
      <c r="CD7671" s="43"/>
    </row>
    <row r="7672" spans="1:82" x14ac:dyDescent="0.25">
      <c r="A7672" s="8"/>
      <c r="B7672" s="5"/>
      <c r="C7672" s="5"/>
      <c r="D7672" s="5"/>
      <c r="E7672" s="5"/>
      <c r="F7672" s="94" t="str">
        <f t="shared" si="1199"/>
        <v/>
      </c>
      <c r="G7672" s="94" t="str">
        <f t="shared" si="1200"/>
        <v/>
      </c>
      <c r="H7672" s="127" t="str">
        <f>IF(A7672&lt;&gt;"",IF(MID(C7672,1,1)="c",$AS$26,IF(MID(C7672,1,1)="r",$AS$41,IF(MID(C7672,1,1)="p",#REF!,#REF!))),"")</f>
        <v/>
      </c>
      <c r="I7672" s="92" t="str">
        <f t="shared" si="1201"/>
        <v/>
      </c>
      <c r="J7672" s="92" t="str">
        <f t="shared" si="1202"/>
        <v/>
      </c>
      <c r="K7672" s="92" t="str">
        <f t="shared" si="1203"/>
        <v/>
      </c>
      <c r="L7672" s="92" t="str">
        <f t="shared" si="1204"/>
        <v/>
      </c>
      <c r="M7672" s="95" t="str">
        <f>IF(A7672&lt;&gt;"",IF(MID(C7672,1,1)="c",SigmaEpsConcrete(I7672,$AN$30:$AN$33,$AR$30:$AR$33,$AS$26,$AS$27,$AS$28,$AQ$20,$AU$19),""),"")</f>
        <v/>
      </c>
      <c r="N7672" s="95" t="str">
        <f>IF(A7672&lt;&gt;"",IF(MID(C7672,1,1)="r",SigmaEpsReinf(J7672,$AS$42:$AS$43,$AS$41,$AS$39,$AS$40,$AQ$38),""),"")</f>
        <v/>
      </c>
      <c r="Q7672" s="92" t="str">
        <f t="shared" si="1206"/>
        <v/>
      </c>
      <c r="R7672" s="92" t="str">
        <f t="shared" si="1207"/>
        <v/>
      </c>
      <c r="U7672" s="5"/>
      <c r="V7672" s="5"/>
      <c r="W7672" s="94" t="str">
        <f t="shared" si="1205"/>
        <v/>
      </c>
      <c r="X7672" s="94" t="str">
        <f t="shared" si="1208"/>
        <v/>
      </c>
      <c r="Y7672" s="5"/>
      <c r="BK7672" s="8"/>
      <c r="BL7672" s="5"/>
      <c r="BM7672" s="5"/>
      <c r="BN7672" s="5"/>
      <c r="BO7672" s="5"/>
      <c r="BP7672" s="1"/>
      <c r="BQ7672" s="1"/>
      <c r="BR7672" s="1"/>
      <c r="BS7672" s="1"/>
      <c r="BT7672" s="1"/>
      <c r="BU7672" s="4"/>
      <c r="BV7672" s="1"/>
      <c r="BW7672" s="3"/>
      <c r="BX7672" s="4"/>
      <c r="BY7672" s="5"/>
      <c r="BZ7672" s="5"/>
      <c r="CA7672" s="5"/>
      <c r="CB7672" s="5"/>
      <c r="CC7672" s="5"/>
      <c r="CD7672" s="43"/>
    </row>
    <row r="7673" spans="1:82" x14ac:dyDescent="0.25">
      <c r="A7673" s="8"/>
      <c r="B7673" s="5"/>
      <c r="C7673" s="5"/>
      <c r="D7673" s="5"/>
      <c r="E7673" s="5"/>
      <c r="F7673" s="94" t="str">
        <f t="shared" si="1199"/>
        <v/>
      </c>
      <c r="G7673" s="94" t="str">
        <f t="shared" si="1200"/>
        <v/>
      </c>
      <c r="H7673" s="127" t="str">
        <f>IF(A7673&lt;&gt;"",IF(MID(C7673,1,1)="c",$AS$26,IF(MID(C7673,1,1)="r",$AS$41,IF(MID(C7673,1,1)="p",#REF!,#REF!))),"")</f>
        <v/>
      </c>
      <c r="I7673" s="92" t="str">
        <f t="shared" si="1201"/>
        <v/>
      </c>
      <c r="J7673" s="92" t="str">
        <f t="shared" si="1202"/>
        <v/>
      </c>
      <c r="K7673" s="92" t="str">
        <f t="shared" si="1203"/>
        <v/>
      </c>
      <c r="L7673" s="92" t="str">
        <f t="shared" si="1204"/>
        <v/>
      </c>
      <c r="M7673" s="95" t="str">
        <f>IF(A7673&lt;&gt;"",IF(MID(C7673,1,1)="c",SigmaEpsConcrete(I7673,$AN$30:$AN$33,$AR$30:$AR$33,$AS$26,$AS$27,$AS$28,$AQ$20,$AU$19),""),"")</f>
        <v/>
      </c>
      <c r="N7673" s="95" t="str">
        <f>IF(A7673&lt;&gt;"",IF(MID(C7673,1,1)="r",SigmaEpsReinf(J7673,$AS$42:$AS$43,$AS$41,$AS$39,$AS$40,$AQ$38),""),"")</f>
        <v/>
      </c>
      <c r="Q7673" s="92" t="str">
        <f t="shared" si="1206"/>
        <v/>
      </c>
      <c r="R7673" s="92" t="str">
        <f t="shared" si="1207"/>
        <v/>
      </c>
      <c r="U7673" s="5"/>
      <c r="V7673" s="5"/>
      <c r="W7673" s="94" t="str">
        <f t="shared" si="1205"/>
        <v/>
      </c>
      <c r="X7673" s="94" t="str">
        <f t="shared" si="1208"/>
        <v/>
      </c>
      <c r="Y7673" s="5"/>
      <c r="BK7673" s="8"/>
      <c r="BL7673" s="5"/>
      <c r="BM7673" s="5"/>
      <c r="BN7673" s="5"/>
      <c r="BO7673" s="5"/>
      <c r="BP7673" s="1"/>
      <c r="BQ7673" s="1"/>
      <c r="BR7673" s="1"/>
      <c r="BS7673" s="1"/>
      <c r="BT7673" s="1"/>
      <c r="BU7673" s="4"/>
      <c r="BV7673" s="1"/>
      <c r="BW7673" s="3"/>
      <c r="BX7673" s="4"/>
      <c r="BY7673" s="5"/>
      <c r="BZ7673" s="5"/>
      <c r="CA7673" s="5"/>
      <c r="CB7673" s="5"/>
      <c r="CC7673" s="5"/>
      <c r="CD7673" s="43"/>
    </row>
    <row r="7674" spans="1:82" x14ac:dyDescent="0.25">
      <c r="A7674" s="8"/>
      <c r="B7674" s="5"/>
      <c r="C7674" s="5"/>
      <c r="D7674" s="5"/>
      <c r="E7674" s="5"/>
      <c r="F7674" s="94" t="str">
        <f t="shared" si="1199"/>
        <v/>
      </c>
      <c r="G7674" s="94" t="str">
        <f t="shared" si="1200"/>
        <v/>
      </c>
      <c r="H7674" s="127" t="str">
        <f>IF(A7674&lt;&gt;"",IF(MID(C7674,1,1)="c",$AS$26,IF(MID(C7674,1,1)="r",$AS$41,IF(MID(C7674,1,1)="p",#REF!,#REF!))),"")</f>
        <v/>
      </c>
      <c r="I7674" s="92" t="str">
        <f t="shared" si="1201"/>
        <v/>
      </c>
      <c r="J7674" s="92" t="str">
        <f t="shared" si="1202"/>
        <v/>
      </c>
      <c r="K7674" s="92" t="str">
        <f t="shared" si="1203"/>
        <v/>
      </c>
      <c r="L7674" s="92" t="str">
        <f t="shared" si="1204"/>
        <v/>
      </c>
      <c r="M7674" s="95" t="str">
        <f>IF(A7674&lt;&gt;"",IF(MID(C7674,1,1)="c",SigmaEpsConcrete(I7674,$AN$30:$AN$33,$AR$30:$AR$33,$AS$26,$AS$27,$AS$28,$AQ$20,$AU$19),""),"")</f>
        <v/>
      </c>
      <c r="N7674" s="95" t="str">
        <f>IF(A7674&lt;&gt;"",IF(MID(C7674,1,1)="r",SigmaEpsReinf(J7674,$AS$42:$AS$43,$AS$41,$AS$39,$AS$40,$AQ$38),""),"")</f>
        <v/>
      </c>
      <c r="Q7674" s="92" t="str">
        <f t="shared" si="1206"/>
        <v/>
      </c>
      <c r="R7674" s="92" t="str">
        <f t="shared" si="1207"/>
        <v/>
      </c>
      <c r="U7674" s="5"/>
      <c r="V7674" s="5"/>
      <c r="W7674" s="94" t="str">
        <f t="shared" si="1205"/>
        <v/>
      </c>
      <c r="X7674" s="94" t="str">
        <f t="shared" si="1208"/>
        <v/>
      </c>
      <c r="Y7674" s="5"/>
      <c r="BK7674" s="8"/>
      <c r="BL7674" s="5"/>
      <c r="BM7674" s="5"/>
      <c r="BN7674" s="5"/>
      <c r="BO7674" s="5"/>
      <c r="BP7674" s="1"/>
      <c r="BQ7674" s="1"/>
      <c r="BR7674" s="1"/>
      <c r="BS7674" s="1"/>
      <c r="BT7674" s="1"/>
      <c r="BU7674" s="4"/>
      <c r="BV7674" s="1"/>
      <c r="BW7674" s="3"/>
      <c r="BX7674" s="4"/>
      <c r="BY7674" s="5"/>
      <c r="BZ7674" s="5"/>
      <c r="CA7674" s="5"/>
      <c r="CB7674" s="5"/>
      <c r="CC7674" s="5"/>
      <c r="CD7674" s="43"/>
    </row>
    <row r="7675" spans="1:82" x14ac:dyDescent="0.25">
      <c r="A7675" s="8"/>
      <c r="B7675" s="5"/>
      <c r="C7675" s="5"/>
      <c r="D7675" s="5"/>
      <c r="E7675" s="5"/>
      <c r="F7675" s="94" t="str">
        <f t="shared" si="1199"/>
        <v/>
      </c>
      <c r="G7675" s="94" t="str">
        <f t="shared" si="1200"/>
        <v/>
      </c>
      <c r="H7675" s="127" t="str">
        <f>IF(A7675&lt;&gt;"",IF(MID(C7675,1,1)="c",$AS$26,IF(MID(C7675,1,1)="r",$AS$41,IF(MID(C7675,1,1)="p",#REF!,#REF!))),"")</f>
        <v/>
      </c>
      <c r="I7675" s="92" t="str">
        <f t="shared" si="1201"/>
        <v/>
      </c>
      <c r="J7675" s="92" t="str">
        <f t="shared" si="1202"/>
        <v/>
      </c>
      <c r="K7675" s="92" t="str">
        <f t="shared" si="1203"/>
        <v/>
      </c>
      <c r="L7675" s="92" t="str">
        <f t="shared" si="1204"/>
        <v/>
      </c>
      <c r="M7675" s="95" t="str">
        <f>IF(A7675&lt;&gt;"",IF(MID(C7675,1,1)="c",SigmaEpsConcrete(I7675,$AN$30:$AN$33,$AR$30:$AR$33,$AS$26,$AS$27,$AS$28,$AQ$20,$AU$19),""),"")</f>
        <v/>
      </c>
      <c r="N7675" s="95" t="str">
        <f>IF(A7675&lt;&gt;"",IF(MID(C7675,1,1)="r",SigmaEpsReinf(J7675,$AS$42:$AS$43,$AS$41,$AS$39,$AS$40,$AQ$38),""),"")</f>
        <v/>
      </c>
      <c r="Q7675" s="92" t="str">
        <f t="shared" si="1206"/>
        <v/>
      </c>
      <c r="R7675" s="92" t="str">
        <f t="shared" si="1207"/>
        <v/>
      </c>
      <c r="U7675" s="5"/>
      <c r="V7675" s="5"/>
      <c r="W7675" s="94" t="str">
        <f t="shared" si="1205"/>
        <v/>
      </c>
      <c r="X7675" s="94" t="str">
        <f t="shared" si="1208"/>
        <v/>
      </c>
      <c r="Y7675" s="5"/>
      <c r="BK7675" s="8"/>
      <c r="BL7675" s="5"/>
      <c r="BM7675" s="5"/>
      <c r="BN7675" s="5"/>
      <c r="BO7675" s="5"/>
      <c r="BP7675" s="1"/>
      <c r="BQ7675" s="1"/>
      <c r="BR7675" s="1"/>
      <c r="BS7675" s="1"/>
      <c r="BT7675" s="1"/>
      <c r="BU7675" s="4"/>
      <c r="BV7675" s="1"/>
      <c r="BW7675" s="3"/>
      <c r="BX7675" s="4"/>
      <c r="BY7675" s="5"/>
      <c r="BZ7675" s="5"/>
      <c r="CA7675" s="5"/>
      <c r="CB7675" s="5"/>
      <c r="CC7675" s="5"/>
      <c r="CD7675" s="43"/>
    </row>
    <row r="7676" spans="1:82" x14ac:dyDescent="0.25">
      <c r="A7676" s="8"/>
      <c r="B7676" s="5"/>
      <c r="C7676" s="5"/>
      <c r="D7676" s="5"/>
      <c r="E7676" s="5"/>
      <c r="F7676" s="94" t="str">
        <f t="shared" si="1199"/>
        <v/>
      </c>
      <c r="G7676" s="94" t="str">
        <f t="shared" si="1200"/>
        <v/>
      </c>
      <c r="H7676" s="127" t="str">
        <f>IF(A7676&lt;&gt;"",IF(MID(C7676,1,1)="c",$AS$26,IF(MID(C7676,1,1)="r",$AS$41,IF(MID(C7676,1,1)="p",#REF!,#REF!))),"")</f>
        <v/>
      </c>
      <c r="I7676" s="92" t="str">
        <f t="shared" si="1201"/>
        <v/>
      </c>
      <c r="J7676" s="92" t="str">
        <f t="shared" si="1202"/>
        <v/>
      </c>
      <c r="K7676" s="92" t="str">
        <f t="shared" si="1203"/>
        <v/>
      </c>
      <c r="L7676" s="92" t="str">
        <f t="shared" si="1204"/>
        <v/>
      </c>
      <c r="M7676" s="95" t="str">
        <f>IF(A7676&lt;&gt;"",IF(MID(C7676,1,1)="c",SigmaEpsConcrete(I7676,$AN$30:$AN$33,$AR$30:$AR$33,$AS$26,$AS$27,$AS$28,$AQ$20,$AU$19),""),"")</f>
        <v/>
      </c>
      <c r="N7676" s="95" t="str">
        <f>IF(A7676&lt;&gt;"",IF(MID(C7676,1,1)="r",SigmaEpsReinf(J7676,$AS$42:$AS$43,$AS$41,$AS$39,$AS$40,$AQ$38),""),"")</f>
        <v/>
      </c>
      <c r="Q7676" s="92" t="str">
        <f t="shared" si="1206"/>
        <v/>
      </c>
      <c r="R7676" s="92" t="str">
        <f t="shared" si="1207"/>
        <v/>
      </c>
      <c r="U7676" s="5"/>
      <c r="V7676" s="5"/>
      <c r="W7676" s="94" t="str">
        <f t="shared" si="1205"/>
        <v/>
      </c>
      <c r="X7676" s="94" t="str">
        <f t="shared" si="1208"/>
        <v/>
      </c>
      <c r="Y7676" s="5"/>
      <c r="BK7676" s="8"/>
      <c r="BL7676" s="5"/>
      <c r="BM7676" s="5"/>
      <c r="BN7676" s="5"/>
      <c r="BO7676" s="5"/>
      <c r="BP7676" s="1"/>
      <c r="BQ7676" s="1"/>
      <c r="BR7676" s="1"/>
      <c r="BS7676" s="1"/>
      <c r="BT7676" s="1"/>
      <c r="BU7676" s="4"/>
      <c r="BV7676" s="1"/>
      <c r="BW7676" s="3"/>
      <c r="BX7676" s="4"/>
      <c r="BY7676" s="5"/>
      <c r="BZ7676" s="5"/>
      <c r="CA7676" s="5"/>
      <c r="CB7676" s="5"/>
      <c r="CC7676" s="5"/>
      <c r="CD7676" s="43"/>
    </row>
    <row r="7677" spans="1:82" x14ac:dyDescent="0.25">
      <c r="A7677" s="8"/>
      <c r="B7677" s="5"/>
      <c r="C7677" s="5"/>
      <c r="D7677" s="5"/>
      <c r="E7677" s="5"/>
      <c r="F7677" s="94" t="str">
        <f t="shared" si="1199"/>
        <v/>
      </c>
      <c r="G7677" s="94" t="str">
        <f t="shared" si="1200"/>
        <v/>
      </c>
      <c r="H7677" s="127" t="str">
        <f>IF(A7677&lt;&gt;"",IF(MID(C7677,1,1)="c",$AS$26,IF(MID(C7677,1,1)="r",$AS$41,IF(MID(C7677,1,1)="p",#REF!,#REF!))),"")</f>
        <v/>
      </c>
      <c r="I7677" s="92" t="str">
        <f t="shared" si="1201"/>
        <v/>
      </c>
      <c r="J7677" s="92" t="str">
        <f t="shared" si="1202"/>
        <v/>
      </c>
      <c r="K7677" s="92" t="str">
        <f t="shared" si="1203"/>
        <v/>
      </c>
      <c r="L7677" s="92" t="str">
        <f t="shared" si="1204"/>
        <v/>
      </c>
      <c r="M7677" s="95" t="str">
        <f>IF(A7677&lt;&gt;"",IF(MID(C7677,1,1)="c",SigmaEpsConcrete(I7677,$AN$30:$AN$33,$AR$30:$AR$33,$AS$26,$AS$27,$AS$28,$AQ$20,$AU$19),""),"")</f>
        <v/>
      </c>
      <c r="N7677" s="95" t="str">
        <f>IF(A7677&lt;&gt;"",IF(MID(C7677,1,1)="r",SigmaEpsReinf(J7677,$AS$42:$AS$43,$AS$41,$AS$39,$AS$40,$AQ$38),""),"")</f>
        <v/>
      </c>
      <c r="Q7677" s="92" t="str">
        <f t="shared" si="1206"/>
        <v/>
      </c>
      <c r="R7677" s="92" t="str">
        <f t="shared" si="1207"/>
        <v/>
      </c>
      <c r="U7677" s="5"/>
      <c r="V7677" s="5"/>
      <c r="W7677" s="94" t="str">
        <f t="shared" si="1205"/>
        <v/>
      </c>
      <c r="X7677" s="94" t="str">
        <f t="shared" si="1208"/>
        <v/>
      </c>
      <c r="Y7677" s="5"/>
      <c r="BK7677" s="8"/>
      <c r="BL7677" s="5"/>
      <c r="BM7677" s="5"/>
      <c r="BN7677" s="5"/>
      <c r="BO7677" s="5"/>
      <c r="BP7677" s="1"/>
      <c r="BQ7677" s="1"/>
      <c r="BR7677" s="1"/>
      <c r="BS7677" s="1"/>
      <c r="BT7677" s="1"/>
      <c r="BU7677" s="4"/>
      <c r="BV7677" s="1"/>
      <c r="BW7677" s="3"/>
      <c r="BX7677" s="4"/>
      <c r="BY7677" s="5"/>
      <c r="BZ7677" s="5"/>
      <c r="CA7677" s="5"/>
      <c r="CB7677" s="5"/>
      <c r="CC7677" s="5"/>
      <c r="CD7677" s="43"/>
    </row>
    <row r="7678" spans="1:82" x14ac:dyDescent="0.25">
      <c r="A7678" s="8"/>
      <c r="B7678" s="5"/>
      <c r="C7678" s="5"/>
      <c r="D7678" s="5"/>
      <c r="E7678" s="5"/>
      <c r="F7678" s="94" t="str">
        <f t="shared" si="1199"/>
        <v/>
      </c>
      <c r="G7678" s="94" t="str">
        <f t="shared" si="1200"/>
        <v/>
      </c>
      <c r="H7678" s="127" t="str">
        <f>IF(A7678&lt;&gt;"",IF(MID(C7678,1,1)="c",$AS$26,IF(MID(C7678,1,1)="r",$AS$41,IF(MID(C7678,1,1)="p",#REF!,#REF!))),"")</f>
        <v/>
      </c>
      <c r="I7678" s="92" t="str">
        <f t="shared" si="1201"/>
        <v/>
      </c>
      <c r="J7678" s="92" t="str">
        <f t="shared" si="1202"/>
        <v/>
      </c>
      <c r="K7678" s="92" t="str">
        <f t="shared" si="1203"/>
        <v/>
      </c>
      <c r="L7678" s="92" t="str">
        <f t="shared" si="1204"/>
        <v/>
      </c>
      <c r="M7678" s="95" t="str">
        <f>IF(A7678&lt;&gt;"",IF(MID(C7678,1,1)="c",SigmaEpsConcrete(I7678,$AN$30:$AN$33,$AR$30:$AR$33,$AS$26,$AS$27,$AS$28,$AQ$20,$AU$19),""),"")</f>
        <v/>
      </c>
      <c r="N7678" s="95" t="str">
        <f>IF(A7678&lt;&gt;"",IF(MID(C7678,1,1)="r",SigmaEpsReinf(J7678,$AS$42:$AS$43,$AS$41,$AS$39,$AS$40,$AQ$38),""),"")</f>
        <v/>
      </c>
      <c r="Q7678" s="92" t="str">
        <f t="shared" si="1206"/>
        <v/>
      </c>
      <c r="R7678" s="92" t="str">
        <f t="shared" si="1207"/>
        <v/>
      </c>
      <c r="U7678" s="5"/>
      <c r="V7678" s="5"/>
      <c r="W7678" s="94" t="str">
        <f t="shared" si="1205"/>
        <v/>
      </c>
      <c r="X7678" s="94" t="str">
        <f t="shared" si="1208"/>
        <v/>
      </c>
      <c r="Y7678" s="5"/>
      <c r="BK7678" s="8"/>
      <c r="BL7678" s="5"/>
      <c r="BM7678" s="5"/>
      <c r="BN7678" s="5"/>
      <c r="BO7678" s="5"/>
      <c r="BP7678" s="1"/>
      <c r="BQ7678" s="1"/>
      <c r="BR7678" s="1"/>
      <c r="BS7678" s="1"/>
      <c r="BT7678" s="1"/>
      <c r="BU7678" s="4"/>
      <c r="BV7678" s="1"/>
      <c r="BW7678" s="3"/>
      <c r="BX7678" s="4"/>
      <c r="BY7678" s="5"/>
      <c r="BZ7678" s="5"/>
      <c r="CA7678" s="5"/>
      <c r="CB7678" s="5"/>
      <c r="CC7678" s="5"/>
      <c r="CD7678" s="43"/>
    </row>
    <row r="7679" spans="1:82" x14ac:dyDescent="0.25">
      <c r="A7679" s="8"/>
      <c r="B7679" s="5"/>
      <c r="C7679" s="5"/>
      <c r="D7679" s="5"/>
      <c r="E7679" s="5"/>
      <c r="F7679" s="94" t="str">
        <f t="shared" si="1199"/>
        <v/>
      </c>
      <c r="G7679" s="94" t="str">
        <f t="shared" si="1200"/>
        <v/>
      </c>
      <c r="H7679" s="127" t="str">
        <f>IF(A7679&lt;&gt;"",IF(MID(C7679,1,1)="c",$AS$26,IF(MID(C7679,1,1)="r",$AS$41,IF(MID(C7679,1,1)="p",#REF!,#REF!))),"")</f>
        <v/>
      </c>
      <c r="I7679" s="92" t="str">
        <f t="shared" si="1201"/>
        <v/>
      </c>
      <c r="J7679" s="92" t="str">
        <f t="shared" si="1202"/>
        <v/>
      </c>
      <c r="K7679" s="92" t="str">
        <f t="shared" si="1203"/>
        <v/>
      </c>
      <c r="L7679" s="92" t="str">
        <f t="shared" si="1204"/>
        <v/>
      </c>
      <c r="M7679" s="95" t="str">
        <f>IF(A7679&lt;&gt;"",IF(MID(C7679,1,1)="c",SigmaEpsConcrete(I7679,$AN$30:$AN$33,$AR$30:$AR$33,$AS$26,$AS$27,$AS$28,$AQ$20,$AU$19),""),"")</f>
        <v/>
      </c>
      <c r="N7679" s="95" t="str">
        <f>IF(A7679&lt;&gt;"",IF(MID(C7679,1,1)="r",SigmaEpsReinf(J7679,$AS$42:$AS$43,$AS$41,$AS$39,$AS$40,$AQ$38),""),"")</f>
        <v/>
      </c>
      <c r="Q7679" s="92" t="str">
        <f t="shared" si="1206"/>
        <v/>
      </c>
      <c r="R7679" s="92" t="str">
        <f t="shared" si="1207"/>
        <v/>
      </c>
      <c r="U7679" s="5"/>
      <c r="V7679" s="5"/>
      <c r="W7679" s="94" t="str">
        <f t="shared" si="1205"/>
        <v/>
      </c>
      <c r="X7679" s="94" t="str">
        <f t="shared" si="1208"/>
        <v/>
      </c>
      <c r="Y7679" s="5"/>
      <c r="BK7679" s="8"/>
      <c r="BL7679" s="5"/>
      <c r="BM7679" s="5"/>
      <c r="BN7679" s="5"/>
      <c r="BO7679" s="5"/>
      <c r="BP7679" s="1"/>
      <c r="BQ7679" s="1"/>
      <c r="BR7679" s="1"/>
      <c r="BS7679" s="1"/>
      <c r="BT7679" s="1"/>
      <c r="BU7679" s="4"/>
      <c r="BV7679" s="1"/>
      <c r="BW7679" s="3"/>
      <c r="BX7679" s="4"/>
      <c r="BY7679" s="5"/>
      <c r="BZ7679" s="5"/>
      <c r="CA7679" s="5"/>
      <c r="CB7679" s="5"/>
      <c r="CC7679" s="5"/>
      <c r="CD7679" s="43"/>
    </row>
    <row r="7680" spans="1:82" x14ac:dyDescent="0.25">
      <c r="A7680" s="8"/>
      <c r="B7680" s="5"/>
      <c r="C7680" s="5"/>
      <c r="D7680" s="5"/>
      <c r="E7680" s="5"/>
      <c r="F7680" s="94" t="str">
        <f t="shared" si="1199"/>
        <v/>
      </c>
      <c r="G7680" s="94" t="str">
        <f t="shared" si="1200"/>
        <v/>
      </c>
      <c r="H7680" s="127" t="str">
        <f>IF(A7680&lt;&gt;"",IF(MID(C7680,1,1)="c",$AS$26,IF(MID(C7680,1,1)="r",$AS$41,IF(MID(C7680,1,1)="p",#REF!,#REF!))),"")</f>
        <v/>
      </c>
      <c r="I7680" s="92" t="str">
        <f t="shared" si="1201"/>
        <v/>
      </c>
      <c r="J7680" s="92" t="str">
        <f t="shared" si="1202"/>
        <v/>
      </c>
      <c r="K7680" s="92" t="str">
        <f t="shared" si="1203"/>
        <v/>
      </c>
      <c r="L7680" s="92" t="str">
        <f t="shared" si="1204"/>
        <v/>
      </c>
      <c r="M7680" s="95" t="str">
        <f>IF(A7680&lt;&gt;"",IF(MID(C7680,1,1)="c",SigmaEpsConcrete(I7680,$AN$30:$AN$33,$AR$30:$AR$33,$AS$26,$AS$27,$AS$28,$AQ$20,$AU$19),""),"")</f>
        <v/>
      </c>
      <c r="N7680" s="95" t="str">
        <f>IF(A7680&lt;&gt;"",IF(MID(C7680,1,1)="r",SigmaEpsReinf(J7680,$AS$42:$AS$43,$AS$41,$AS$39,$AS$40,$AQ$38),""),"")</f>
        <v/>
      </c>
      <c r="Q7680" s="92" t="str">
        <f t="shared" si="1206"/>
        <v/>
      </c>
      <c r="R7680" s="92" t="str">
        <f t="shared" si="1207"/>
        <v/>
      </c>
      <c r="U7680" s="5"/>
      <c r="V7680" s="5"/>
      <c r="W7680" s="94" t="str">
        <f t="shared" si="1205"/>
        <v/>
      </c>
      <c r="X7680" s="94" t="str">
        <f t="shared" si="1208"/>
        <v/>
      </c>
      <c r="Y7680" s="5"/>
      <c r="BK7680" s="8"/>
      <c r="BL7680" s="5"/>
      <c r="BM7680" s="5"/>
      <c r="BN7680" s="5"/>
      <c r="BO7680" s="5"/>
      <c r="BP7680" s="1"/>
      <c r="BQ7680" s="1"/>
      <c r="BR7680" s="1"/>
      <c r="BS7680" s="1"/>
      <c r="BT7680" s="1"/>
      <c r="BU7680" s="4"/>
      <c r="BV7680" s="1"/>
      <c r="BW7680" s="3"/>
      <c r="BX7680" s="4"/>
      <c r="BY7680" s="5"/>
      <c r="BZ7680" s="5"/>
      <c r="CA7680" s="5"/>
      <c r="CB7680" s="5"/>
      <c r="CC7680" s="5"/>
      <c r="CD7680" s="43"/>
    </row>
    <row r="7681" spans="1:82" x14ac:dyDescent="0.25">
      <c r="A7681" s="8"/>
      <c r="B7681" s="5"/>
      <c r="C7681" s="5"/>
      <c r="D7681" s="5"/>
      <c r="E7681" s="5"/>
      <c r="F7681" s="94" t="str">
        <f t="shared" si="1199"/>
        <v/>
      </c>
      <c r="G7681" s="94" t="str">
        <f t="shared" si="1200"/>
        <v/>
      </c>
      <c r="H7681" s="127" t="str">
        <f>IF(A7681&lt;&gt;"",IF(MID(C7681,1,1)="c",$AS$26,IF(MID(C7681,1,1)="r",$AS$41,IF(MID(C7681,1,1)="p",#REF!,#REF!))),"")</f>
        <v/>
      </c>
      <c r="I7681" s="92" t="str">
        <f t="shared" si="1201"/>
        <v/>
      </c>
      <c r="J7681" s="92" t="str">
        <f t="shared" si="1202"/>
        <v/>
      </c>
      <c r="K7681" s="92" t="str">
        <f t="shared" si="1203"/>
        <v/>
      </c>
      <c r="L7681" s="92" t="str">
        <f t="shared" si="1204"/>
        <v/>
      </c>
      <c r="M7681" s="95" t="str">
        <f>IF(A7681&lt;&gt;"",IF(MID(C7681,1,1)="c",SigmaEpsConcrete(I7681,$AN$30:$AN$33,$AR$30:$AR$33,$AS$26,$AS$27,$AS$28,$AQ$20,$AU$19),""),"")</f>
        <v/>
      </c>
      <c r="N7681" s="95" t="str">
        <f>IF(A7681&lt;&gt;"",IF(MID(C7681,1,1)="r",SigmaEpsReinf(J7681,$AS$42:$AS$43,$AS$41,$AS$39,$AS$40,$AQ$38),""),"")</f>
        <v/>
      </c>
      <c r="Q7681" s="92" t="str">
        <f t="shared" si="1206"/>
        <v/>
      </c>
      <c r="R7681" s="92" t="str">
        <f t="shared" si="1207"/>
        <v/>
      </c>
      <c r="U7681" s="5"/>
      <c r="V7681" s="5"/>
      <c r="W7681" s="94" t="str">
        <f t="shared" si="1205"/>
        <v/>
      </c>
      <c r="X7681" s="94" t="str">
        <f t="shared" si="1208"/>
        <v/>
      </c>
      <c r="Y7681" s="5"/>
      <c r="BK7681" s="8"/>
      <c r="BL7681" s="5"/>
      <c r="BM7681" s="5"/>
      <c r="BN7681" s="5"/>
      <c r="BO7681" s="5"/>
      <c r="BP7681" s="1"/>
      <c r="BQ7681" s="1"/>
      <c r="BR7681" s="1"/>
      <c r="BS7681" s="1"/>
      <c r="BT7681" s="1"/>
      <c r="BU7681" s="4"/>
      <c r="BV7681" s="1"/>
      <c r="BW7681" s="3"/>
      <c r="BX7681" s="4"/>
      <c r="BY7681" s="5"/>
      <c r="BZ7681" s="5"/>
      <c r="CA7681" s="5"/>
      <c r="CB7681" s="5"/>
      <c r="CC7681" s="5"/>
      <c r="CD7681" s="43"/>
    </row>
    <row r="7682" spans="1:82" x14ac:dyDescent="0.25">
      <c r="A7682" s="8"/>
      <c r="B7682" s="5"/>
      <c r="C7682" s="5"/>
      <c r="D7682" s="5"/>
      <c r="E7682" s="5"/>
      <c r="F7682" s="94" t="str">
        <f t="shared" si="1199"/>
        <v/>
      </c>
      <c r="G7682" s="94" t="str">
        <f t="shared" si="1200"/>
        <v/>
      </c>
      <c r="H7682" s="127" t="str">
        <f>IF(A7682&lt;&gt;"",IF(MID(C7682,1,1)="c",$AS$26,IF(MID(C7682,1,1)="r",$AS$41,IF(MID(C7682,1,1)="p",#REF!,#REF!))),"")</f>
        <v/>
      </c>
      <c r="I7682" s="92" t="str">
        <f t="shared" si="1201"/>
        <v/>
      </c>
      <c r="J7682" s="92" t="str">
        <f t="shared" si="1202"/>
        <v/>
      </c>
      <c r="K7682" s="92" t="str">
        <f t="shared" si="1203"/>
        <v/>
      </c>
      <c r="L7682" s="92" t="str">
        <f t="shared" si="1204"/>
        <v/>
      </c>
      <c r="M7682" s="95" t="str">
        <f>IF(A7682&lt;&gt;"",IF(MID(C7682,1,1)="c",SigmaEpsConcrete(I7682,$AN$30:$AN$33,$AR$30:$AR$33,$AS$26,$AS$27,$AS$28,$AQ$20,$AU$19),""),"")</f>
        <v/>
      </c>
      <c r="N7682" s="95" t="str">
        <f>IF(A7682&lt;&gt;"",IF(MID(C7682,1,1)="r",SigmaEpsReinf(J7682,$AS$42:$AS$43,$AS$41,$AS$39,$AS$40,$AQ$38),""),"")</f>
        <v/>
      </c>
      <c r="Q7682" s="92" t="str">
        <f t="shared" si="1206"/>
        <v/>
      </c>
      <c r="R7682" s="92" t="str">
        <f t="shared" si="1207"/>
        <v/>
      </c>
      <c r="U7682" s="5"/>
      <c r="V7682" s="5"/>
      <c r="W7682" s="94" t="str">
        <f t="shared" si="1205"/>
        <v/>
      </c>
      <c r="X7682" s="94" t="str">
        <f t="shared" si="1208"/>
        <v/>
      </c>
      <c r="Y7682" s="5"/>
      <c r="BK7682" s="8"/>
      <c r="BL7682" s="5"/>
      <c r="BM7682" s="5"/>
      <c r="BN7682" s="5"/>
      <c r="BO7682" s="5"/>
      <c r="BP7682" s="1"/>
      <c r="BQ7682" s="1"/>
      <c r="BR7682" s="1"/>
      <c r="BS7682" s="1"/>
      <c r="BT7682" s="1"/>
      <c r="BU7682" s="4"/>
      <c r="BV7682" s="1"/>
      <c r="BW7682" s="3"/>
      <c r="BX7682" s="4"/>
      <c r="BY7682" s="5"/>
      <c r="BZ7682" s="5"/>
      <c r="CA7682" s="5"/>
      <c r="CB7682" s="5"/>
      <c r="CC7682" s="5"/>
      <c r="CD7682" s="43"/>
    </row>
    <row r="7683" spans="1:82" x14ac:dyDescent="0.25">
      <c r="A7683" s="8"/>
      <c r="B7683" s="5"/>
      <c r="C7683" s="5"/>
      <c r="D7683" s="5"/>
      <c r="E7683" s="5"/>
      <c r="F7683" s="94" t="str">
        <f t="shared" si="1199"/>
        <v/>
      </c>
      <c r="G7683" s="94" t="str">
        <f t="shared" si="1200"/>
        <v/>
      </c>
      <c r="H7683" s="127" t="str">
        <f>IF(A7683&lt;&gt;"",IF(MID(C7683,1,1)="c",$AS$26,IF(MID(C7683,1,1)="r",$AS$41,IF(MID(C7683,1,1)="p",#REF!,#REF!))),"")</f>
        <v/>
      </c>
      <c r="I7683" s="92" t="str">
        <f t="shared" si="1201"/>
        <v/>
      </c>
      <c r="J7683" s="92" t="str">
        <f t="shared" si="1202"/>
        <v/>
      </c>
      <c r="K7683" s="92" t="str">
        <f t="shared" si="1203"/>
        <v/>
      </c>
      <c r="L7683" s="92" t="str">
        <f t="shared" si="1204"/>
        <v/>
      </c>
      <c r="M7683" s="95" t="str">
        <f>IF(A7683&lt;&gt;"",IF(MID(C7683,1,1)="c",SigmaEpsConcrete(I7683,$AN$30:$AN$33,$AR$30:$AR$33,$AS$26,$AS$27,$AS$28,$AQ$20,$AU$19),""),"")</f>
        <v/>
      </c>
      <c r="N7683" s="95" t="str">
        <f>IF(A7683&lt;&gt;"",IF(MID(C7683,1,1)="r",SigmaEpsReinf(J7683,$AS$42:$AS$43,$AS$41,$AS$39,$AS$40,$AQ$38),""),"")</f>
        <v/>
      </c>
      <c r="Q7683" s="92" t="str">
        <f t="shared" si="1206"/>
        <v/>
      </c>
      <c r="R7683" s="92" t="str">
        <f t="shared" si="1207"/>
        <v/>
      </c>
      <c r="U7683" s="5"/>
      <c r="V7683" s="5"/>
      <c r="W7683" s="94" t="str">
        <f t="shared" si="1205"/>
        <v/>
      </c>
      <c r="X7683" s="94" t="str">
        <f t="shared" si="1208"/>
        <v/>
      </c>
      <c r="Y7683" s="5"/>
      <c r="BK7683" s="8"/>
      <c r="BL7683" s="5"/>
      <c r="BM7683" s="5"/>
      <c r="BN7683" s="5"/>
      <c r="BO7683" s="5"/>
      <c r="BP7683" s="1"/>
      <c r="BQ7683" s="1"/>
      <c r="BR7683" s="1"/>
      <c r="BS7683" s="1"/>
      <c r="BT7683" s="1"/>
      <c r="BU7683" s="4"/>
      <c r="BV7683" s="1"/>
      <c r="BW7683" s="3"/>
      <c r="BX7683" s="4"/>
      <c r="BY7683" s="5"/>
      <c r="BZ7683" s="5"/>
      <c r="CA7683" s="5"/>
      <c r="CB7683" s="5"/>
      <c r="CC7683" s="5"/>
      <c r="CD7683" s="43"/>
    </row>
    <row r="7684" spans="1:82" x14ac:dyDescent="0.25">
      <c r="A7684" s="8"/>
      <c r="B7684" s="5"/>
      <c r="C7684" s="5"/>
      <c r="D7684" s="5"/>
      <c r="E7684" s="5"/>
      <c r="F7684" s="94" t="str">
        <f t="shared" si="1199"/>
        <v/>
      </c>
      <c r="G7684" s="94" t="str">
        <f t="shared" si="1200"/>
        <v/>
      </c>
      <c r="H7684" s="127" t="str">
        <f>IF(A7684&lt;&gt;"",IF(MID(C7684,1,1)="c",$AS$26,IF(MID(C7684,1,1)="r",$AS$41,IF(MID(C7684,1,1)="p",#REF!,#REF!))),"")</f>
        <v/>
      </c>
      <c r="I7684" s="92" t="str">
        <f t="shared" si="1201"/>
        <v/>
      </c>
      <c r="J7684" s="92" t="str">
        <f t="shared" si="1202"/>
        <v/>
      </c>
      <c r="K7684" s="92" t="str">
        <f t="shared" si="1203"/>
        <v/>
      </c>
      <c r="L7684" s="92" t="str">
        <f t="shared" si="1204"/>
        <v/>
      </c>
      <c r="M7684" s="95" t="str">
        <f>IF(A7684&lt;&gt;"",IF(MID(C7684,1,1)="c",SigmaEpsConcrete(I7684,$AN$30:$AN$33,$AR$30:$AR$33,$AS$26,$AS$27,$AS$28,$AQ$20,$AU$19),""),"")</f>
        <v/>
      </c>
      <c r="N7684" s="95" t="str">
        <f>IF(A7684&lt;&gt;"",IF(MID(C7684,1,1)="r",SigmaEpsReinf(J7684,$AS$42:$AS$43,$AS$41,$AS$39,$AS$40,$AQ$38),""),"")</f>
        <v/>
      </c>
      <c r="Q7684" s="92" t="str">
        <f t="shared" si="1206"/>
        <v/>
      </c>
      <c r="R7684" s="92" t="str">
        <f t="shared" si="1207"/>
        <v/>
      </c>
      <c r="U7684" s="5"/>
      <c r="V7684" s="5"/>
      <c r="W7684" s="94" t="str">
        <f t="shared" si="1205"/>
        <v/>
      </c>
      <c r="X7684" s="94" t="str">
        <f t="shared" si="1208"/>
        <v/>
      </c>
      <c r="Y7684" s="5"/>
      <c r="BK7684" s="8"/>
      <c r="BL7684" s="5"/>
      <c r="BM7684" s="5"/>
      <c r="BN7684" s="5"/>
      <c r="BO7684" s="5"/>
      <c r="BP7684" s="1"/>
      <c r="BQ7684" s="1"/>
      <c r="BR7684" s="1"/>
      <c r="BS7684" s="1"/>
      <c r="BT7684" s="1"/>
      <c r="BU7684" s="4"/>
      <c r="BV7684" s="1"/>
      <c r="BW7684" s="3"/>
      <c r="BX7684" s="4"/>
      <c r="BY7684" s="5"/>
      <c r="BZ7684" s="5"/>
      <c r="CA7684" s="5"/>
      <c r="CB7684" s="5"/>
      <c r="CC7684" s="5"/>
      <c r="CD7684" s="43"/>
    </row>
    <row r="7685" spans="1:82" x14ac:dyDescent="0.25">
      <c r="A7685" s="8"/>
      <c r="B7685" s="5"/>
      <c r="C7685" s="5"/>
      <c r="D7685" s="5"/>
      <c r="E7685" s="5"/>
      <c r="F7685" s="94" t="str">
        <f t="shared" si="1199"/>
        <v/>
      </c>
      <c r="G7685" s="94" t="str">
        <f t="shared" si="1200"/>
        <v/>
      </c>
      <c r="H7685" s="127" t="str">
        <f>IF(A7685&lt;&gt;"",IF(MID(C7685,1,1)="c",$AS$26,IF(MID(C7685,1,1)="r",$AS$41,IF(MID(C7685,1,1)="p",#REF!,#REF!))),"")</f>
        <v/>
      </c>
      <c r="I7685" s="92" t="str">
        <f t="shared" si="1201"/>
        <v/>
      </c>
      <c r="J7685" s="92" t="str">
        <f t="shared" si="1202"/>
        <v/>
      </c>
      <c r="K7685" s="92" t="str">
        <f t="shared" si="1203"/>
        <v/>
      </c>
      <c r="L7685" s="92" t="str">
        <f t="shared" si="1204"/>
        <v/>
      </c>
      <c r="M7685" s="95" t="str">
        <f>IF(A7685&lt;&gt;"",IF(MID(C7685,1,1)="c",SigmaEpsConcrete(I7685,$AN$30:$AN$33,$AR$30:$AR$33,$AS$26,$AS$27,$AS$28,$AQ$20,$AU$19),""),"")</f>
        <v/>
      </c>
      <c r="N7685" s="95" t="str">
        <f>IF(A7685&lt;&gt;"",IF(MID(C7685,1,1)="r",SigmaEpsReinf(J7685,$AS$42:$AS$43,$AS$41,$AS$39,$AS$40,$AQ$38),""),"")</f>
        <v/>
      </c>
      <c r="Q7685" s="92" t="str">
        <f t="shared" si="1206"/>
        <v/>
      </c>
      <c r="R7685" s="92" t="str">
        <f t="shared" si="1207"/>
        <v/>
      </c>
      <c r="U7685" s="5"/>
      <c r="V7685" s="5"/>
      <c r="W7685" s="94" t="str">
        <f t="shared" si="1205"/>
        <v/>
      </c>
      <c r="X7685" s="94" t="str">
        <f t="shared" si="1208"/>
        <v/>
      </c>
      <c r="Y7685" s="5"/>
      <c r="BK7685" s="8"/>
      <c r="BL7685" s="5"/>
      <c r="BM7685" s="5"/>
      <c r="BN7685" s="5"/>
      <c r="BO7685" s="5"/>
      <c r="BP7685" s="1"/>
      <c r="BQ7685" s="1"/>
      <c r="BR7685" s="1"/>
      <c r="BS7685" s="1"/>
      <c r="BT7685" s="1"/>
      <c r="BU7685" s="4"/>
      <c r="BV7685" s="1"/>
      <c r="BW7685" s="3"/>
      <c r="BX7685" s="4"/>
      <c r="BY7685" s="5"/>
      <c r="BZ7685" s="5"/>
      <c r="CA7685" s="5"/>
      <c r="CB7685" s="5"/>
      <c r="CC7685" s="5"/>
      <c r="CD7685" s="43"/>
    </row>
    <row r="7686" spans="1:82" x14ac:dyDescent="0.25">
      <c r="A7686" s="8"/>
      <c r="B7686" s="5"/>
      <c r="C7686" s="5"/>
      <c r="D7686" s="5"/>
      <c r="E7686" s="5"/>
      <c r="F7686" s="94" t="str">
        <f t="shared" si="1199"/>
        <v/>
      </c>
      <c r="G7686" s="94" t="str">
        <f t="shared" si="1200"/>
        <v/>
      </c>
      <c r="H7686" s="127" t="str">
        <f>IF(A7686&lt;&gt;"",IF(MID(C7686,1,1)="c",$AS$26,IF(MID(C7686,1,1)="r",$AS$41,IF(MID(C7686,1,1)="p",#REF!,#REF!))),"")</f>
        <v/>
      </c>
      <c r="I7686" s="92" t="str">
        <f t="shared" si="1201"/>
        <v/>
      </c>
      <c r="J7686" s="92" t="str">
        <f t="shared" si="1202"/>
        <v/>
      </c>
      <c r="K7686" s="92" t="str">
        <f t="shared" si="1203"/>
        <v/>
      </c>
      <c r="L7686" s="92" t="str">
        <f t="shared" si="1204"/>
        <v/>
      </c>
      <c r="M7686" s="95" t="str">
        <f>IF(A7686&lt;&gt;"",IF(MID(C7686,1,1)="c",SigmaEpsConcrete(I7686,$AN$30:$AN$33,$AR$30:$AR$33,$AS$26,$AS$27,$AS$28,$AQ$20,$AU$19),""),"")</f>
        <v/>
      </c>
      <c r="N7686" s="95" t="str">
        <f>IF(A7686&lt;&gt;"",IF(MID(C7686,1,1)="r",SigmaEpsReinf(J7686,$AS$42:$AS$43,$AS$41,$AS$39,$AS$40,$AQ$38),""),"")</f>
        <v/>
      </c>
      <c r="Q7686" s="92" t="str">
        <f t="shared" si="1206"/>
        <v/>
      </c>
      <c r="R7686" s="92" t="str">
        <f t="shared" si="1207"/>
        <v/>
      </c>
      <c r="U7686" s="5"/>
      <c r="V7686" s="5"/>
      <c r="W7686" s="94" t="str">
        <f t="shared" si="1205"/>
        <v/>
      </c>
      <c r="X7686" s="94" t="str">
        <f t="shared" si="1208"/>
        <v/>
      </c>
      <c r="Y7686" s="5"/>
      <c r="BK7686" s="8"/>
      <c r="BL7686" s="5"/>
      <c r="BM7686" s="5"/>
      <c r="BN7686" s="5"/>
      <c r="BO7686" s="5"/>
      <c r="BP7686" s="1"/>
      <c r="BQ7686" s="1"/>
      <c r="BR7686" s="1"/>
      <c r="BS7686" s="1"/>
      <c r="BT7686" s="1"/>
      <c r="BU7686" s="4"/>
      <c r="BV7686" s="1"/>
      <c r="BW7686" s="3"/>
      <c r="BX7686" s="4"/>
      <c r="BY7686" s="5"/>
      <c r="BZ7686" s="5"/>
      <c r="CA7686" s="5"/>
      <c r="CB7686" s="5"/>
      <c r="CC7686" s="5"/>
      <c r="CD7686" s="43"/>
    </row>
    <row r="7687" spans="1:82" x14ac:dyDescent="0.25">
      <c r="A7687" s="8"/>
      <c r="B7687" s="5"/>
      <c r="C7687" s="5"/>
      <c r="D7687" s="5"/>
      <c r="E7687" s="5"/>
      <c r="F7687" s="94" t="str">
        <f t="shared" si="1199"/>
        <v/>
      </c>
      <c r="G7687" s="94" t="str">
        <f t="shared" si="1200"/>
        <v/>
      </c>
      <c r="H7687" s="127" t="str">
        <f>IF(A7687&lt;&gt;"",IF(MID(C7687,1,1)="c",$AS$26,IF(MID(C7687,1,1)="r",$AS$41,IF(MID(C7687,1,1)="p",#REF!,#REF!))),"")</f>
        <v/>
      </c>
      <c r="I7687" s="92" t="str">
        <f t="shared" si="1201"/>
        <v/>
      </c>
      <c r="J7687" s="92" t="str">
        <f t="shared" si="1202"/>
        <v/>
      </c>
      <c r="K7687" s="92" t="str">
        <f t="shared" si="1203"/>
        <v/>
      </c>
      <c r="L7687" s="92" t="str">
        <f t="shared" si="1204"/>
        <v/>
      </c>
      <c r="M7687" s="95" t="str">
        <f>IF(A7687&lt;&gt;"",IF(MID(C7687,1,1)="c",SigmaEpsConcrete(I7687,$AN$30:$AN$33,$AR$30:$AR$33,$AS$26,$AS$27,$AS$28,$AQ$20,$AU$19),""),"")</f>
        <v/>
      </c>
      <c r="N7687" s="95" t="str">
        <f>IF(A7687&lt;&gt;"",IF(MID(C7687,1,1)="r",SigmaEpsReinf(J7687,$AS$42:$AS$43,$AS$41,$AS$39,$AS$40,$AQ$38),""),"")</f>
        <v/>
      </c>
      <c r="Q7687" s="92" t="str">
        <f t="shared" si="1206"/>
        <v/>
      </c>
      <c r="R7687" s="92" t="str">
        <f t="shared" si="1207"/>
        <v/>
      </c>
      <c r="U7687" s="5"/>
      <c r="V7687" s="5"/>
      <c r="W7687" s="94" t="str">
        <f t="shared" si="1205"/>
        <v/>
      </c>
      <c r="X7687" s="94" t="str">
        <f t="shared" si="1208"/>
        <v/>
      </c>
      <c r="Y7687" s="5"/>
      <c r="BK7687" s="8"/>
      <c r="BL7687" s="5"/>
      <c r="BM7687" s="5"/>
      <c r="BN7687" s="5"/>
      <c r="BO7687" s="5"/>
      <c r="BP7687" s="1"/>
      <c r="BQ7687" s="1"/>
      <c r="BR7687" s="1"/>
      <c r="BS7687" s="1"/>
      <c r="BT7687" s="1"/>
      <c r="BU7687" s="4"/>
      <c r="BV7687" s="1"/>
      <c r="BW7687" s="3"/>
      <c r="BX7687" s="4"/>
      <c r="BY7687" s="5"/>
      <c r="BZ7687" s="5"/>
      <c r="CA7687" s="5"/>
      <c r="CB7687" s="5"/>
      <c r="CC7687" s="5"/>
      <c r="CD7687" s="43"/>
    </row>
    <row r="7688" spans="1:82" x14ac:dyDescent="0.25">
      <c r="A7688" s="8"/>
      <c r="B7688" s="5"/>
      <c r="C7688" s="5"/>
      <c r="D7688" s="5"/>
      <c r="E7688" s="5"/>
      <c r="F7688" s="94" t="str">
        <f t="shared" si="1199"/>
        <v/>
      </c>
      <c r="G7688" s="94" t="str">
        <f t="shared" si="1200"/>
        <v/>
      </c>
      <c r="H7688" s="127" t="str">
        <f>IF(A7688&lt;&gt;"",IF(MID(C7688,1,1)="c",$AS$26,IF(MID(C7688,1,1)="r",$AS$41,IF(MID(C7688,1,1)="p",#REF!,#REF!))),"")</f>
        <v/>
      </c>
      <c r="I7688" s="92" t="str">
        <f t="shared" si="1201"/>
        <v/>
      </c>
      <c r="J7688" s="92" t="str">
        <f t="shared" si="1202"/>
        <v/>
      </c>
      <c r="K7688" s="92" t="str">
        <f t="shared" si="1203"/>
        <v/>
      </c>
      <c r="L7688" s="92" t="str">
        <f t="shared" si="1204"/>
        <v/>
      </c>
      <c r="M7688" s="95" t="str">
        <f>IF(A7688&lt;&gt;"",IF(MID(C7688,1,1)="c",SigmaEpsConcrete(I7688,$AN$30:$AN$33,$AR$30:$AR$33,$AS$26,$AS$27,$AS$28,$AQ$20,$AU$19),""),"")</f>
        <v/>
      </c>
      <c r="N7688" s="95" t="str">
        <f>IF(A7688&lt;&gt;"",IF(MID(C7688,1,1)="r",SigmaEpsReinf(J7688,$AS$42:$AS$43,$AS$41,$AS$39,$AS$40,$AQ$38),""),"")</f>
        <v/>
      </c>
      <c r="Q7688" s="92" t="str">
        <f t="shared" si="1206"/>
        <v/>
      </c>
      <c r="R7688" s="92" t="str">
        <f t="shared" si="1207"/>
        <v/>
      </c>
      <c r="U7688" s="5"/>
      <c r="V7688" s="5"/>
      <c r="W7688" s="94" t="str">
        <f t="shared" si="1205"/>
        <v/>
      </c>
      <c r="X7688" s="94" t="str">
        <f t="shared" si="1208"/>
        <v/>
      </c>
      <c r="Y7688" s="5"/>
      <c r="BK7688" s="8"/>
      <c r="BL7688" s="5"/>
      <c r="BM7688" s="5"/>
      <c r="BN7688" s="5"/>
      <c r="BO7688" s="5"/>
      <c r="BP7688" s="1"/>
      <c r="BQ7688" s="1"/>
      <c r="BR7688" s="1"/>
      <c r="BS7688" s="1"/>
      <c r="BT7688" s="1"/>
      <c r="BU7688" s="4"/>
      <c r="BV7688" s="1"/>
      <c r="BW7688" s="3"/>
      <c r="BX7688" s="4"/>
      <c r="BY7688" s="5"/>
      <c r="BZ7688" s="5"/>
      <c r="CA7688" s="5"/>
      <c r="CB7688" s="5"/>
      <c r="CC7688" s="5"/>
      <c r="CD7688" s="43"/>
    </row>
    <row r="7689" spans="1:82" x14ac:dyDescent="0.25">
      <c r="A7689" s="8"/>
      <c r="B7689" s="5"/>
      <c r="C7689" s="5"/>
      <c r="D7689" s="5"/>
      <c r="E7689" s="5"/>
      <c r="F7689" s="94" t="str">
        <f t="shared" si="1199"/>
        <v/>
      </c>
      <c r="G7689" s="94" t="str">
        <f t="shared" si="1200"/>
        <v/>
      </c>
      <c r="H7689" s="127" t="str">
        <f>IF(A7689&lt;&gt;"",IF(MID(C7689,1,1)="c",$AS$26,IF(MID(C7689,1,1)="r",$AS$41,IF(MID(C7689,1,1)="p",#REF!,#REF!))),"")</f>
        <v/>
      </c>
      <c r="I7689" s="92" t="str">
        <f t="shared" si="1201"/>
        <v/>
      </c>
      <c r="J7689" s="92" t="str">
        <f t="shared" si="1202"/>
        <v/>
      </c>
      <c r="K7689" s="92" t="str">
        <f t="shared" si="1203"/>
        <v/>
      </c>
      <c r="L7689" s="92" t="str">
        <f t="shared" si="1204"/>
        <v/>
      </c>
      <c r="M7689" s="95" t="str">
        <f>IF(A7689&lt;&gt;"",IF(MID(C7689,1,1)="c",SigmaEpsConcrete(I7689,$AN$30:$AN$33,$AR$30:$AR$33,$AS$26,$AS$27,$AS$28,$AQ$20,$AU$19),""),"")</f>
        <v/>
      </c>
      <c r="N7689" s="95" t="str">
        <f>IF(A7689&lt;&gt;"",IF(MID(C7689,1,1)="r",SigmaEpsReinf(J7689,$AS$42:$AS$43,$AS$41,$AS$39,$AS$40,$AQ$38),""),"")</f>
        <v/>
      </c>
      <c r="Q7689" s="92" t="str">
        <f t="shared" si="1206"/>
        <v/>
      </c>
      <c r="R7689" s="92" t="str">
        <f t="shared" si="1207"/>
        <v/>
      </c>
      <c r="U7689" s="5"/>
      <c r="V7689" s="5"/>
      <c r="W7689" s="94" t="str">
        <f t="shared" si="1205"/>
        <v/>
      </c>
      <c r="X7689" s="94" t="str">
        <f t="shared" si="1208"/>
        <v/>
      </c>
      <c r="Y7689" s="5"/>
      <c r="BK7689" s="8"/>
      <c r="BL7689" s="5"/>
      <c r="BM7689" s="5"/>
      <c r="BN7689" s="5"/>
      <c r="BO7689" s="5"/>
      <c r="BP7689" s="1"/>
      <c r="BQ7689" s="1"/>
      <c r="BR7689" s="1"/>
      <c r="BS7689" s="1"/>
      <c r="BT7689" s="1"/>
      <c r="BU7689" s="4"/>
      <c r="BV7689" s="1"/>
      <c r="BW7689" s="3"/>
      <c r="BX7689" s="4"/>
      <c r="BY7689" s="5"/>
      <c r="BZ7689" s="5"/>
      <c r="CA7689" s="5"/>
      <c r="CB7689" s="5"/>
      <c r="CC7689" s="5"/>
      <c r="CD7689" s="43"/>
    </row>
    <row r="7690" spans="1:82" x14ac:dyDescent="0.25">
      <c r="A7690" s="8"/>
      <c r="B7690" s="5"/>
      <c r="C7690" s="5"/>
      <c r="D7690" s="5"/>
      <c r="E7690" s="5"/>
      <c r="F7690" s="94" t="str">
        <f t="shared" ref="F7690:F7753" si="1209">IF(A7690&lt;&gt;"",(D7690-$AU$86)/10,"")</f>
        <v/>
      </c>
      <c r="G7690" s="94" t="str">
        <f t="shared" ref="G7690:G7753" si="1210">IF(A7690&lt;&gt;"",(E7690-$AU$87)/10,"")</f>
        <v/>
      </c>
      <c r="H7690" s="127" t="str">
        <f>IF(A7690&lt;&gt;"",IF(MID(C7690,1,1)="c",$AS$26,IF(MID(C7690,1,1)="r",$AS$41,IF(MID(C7690,1,1)="p",#REF!,#REF!))),"")</f>
        <v/>
      </c>
      <c r="I7690" s="92" t="str">
        <f t="shared" ref="I7690:I7753" si="1211">IF($A7690&lt;&gt;"",IF(MID($C7690,1,1)="c",$Y$3+$Y$4*$F7690+$Y$5*$G7690+$BR$43,""),"")</f>
        <v/>
      </c>
      <c r="J7690" s="92" t="str">
        <f t="shared" ref="J7690:J7753" si="1212">IF($A7690&lt;&gt;"",IF(MID($C7690,1,1)="r",$Y$3+$Y$4*$F7690+$Y$5*$G7690+$BR$43,""),"")</f>
        <v/>
      </c>
      <c r="K7690" s="92" t="str">
        <f t="shared" ref="K7690:K7753" si="1213">IF($A7690&lt;&gt;"",IF(MID($C7690,1,1)="u",$Y$3+$Y$4*$F7690+$Y$5*$G7690+$BR$43,""),"")</f>
        <v/>
      </c>
      <c r="L7690" s="92" t="str">
        <f t="shared" ref="L7690:L7753" si="1214">IF($A7690&lt;&gt;"",IF(MID($C7690,1,1)="p",$Y$3+$Y$4*$F7690+$Y$5*$G7690+$BR$43,""),"")</f>
        <v/>
      </c>
      <c r="M7690" s="95" t="str">
        <f>IF(A7690&lt;&gt;"",IF(MID(C7690,1,1)="c",SigmaEpsConcrete(I7690,$AN$30:$AN$33,$AR$30:$AR$33,$AS$26,$AS$27,$AS$28,$AQ$20,$AU$19),""),"")</f>
        <v/>
      </c>
      <c r="N7690" s="95" t="str">
        <f>IF(A7690&lt;&gt;"",IF(MID(C7690,1,1)="r",SigmaEpsReinf(J7690,$AS$42:$AS$43,$AS$41,$AS$39,$AS$40,$AQ$38),""),"")</f>
        <v/>
      </c>
      <c r="Q7690" s="92" t="str">
        <f t="shared" si="1206"/>
        <v/>
      </c>
      <c r="R7690" s="92" t="str">
        <f t="shared" si="1207"/>
        <v/>
      </c>
      <c r="U7690" s="5"/>
      <c r="V7690" s="5"/>
      <c r="W7690" s="94" t="str">
        <f t="shared" ref="W7690:W7753" si="1215">IF(A7690&lt;&gt;"",F7690-$AU$105,"")</f>
        <v/>
      </c>
      <c r="X7690" s="94" t="str">
        <f t="shared" si="1208"/>
        <v/>
      </c>
      <c r="Y7690" s="5"/>
      <c r="BK7690" s="8"/>
      <c r="BL7690" s="5"/>
      <c r="BM7690" s="5"/>
      <c r="BN7690" s="5"/>
      <c r="BO7690" s="5"/>
      <c r="BP7690" s="1"/>
      <c r="BQ7690" s="1"/>
      <c r="BR7690" s="1"/>
      <c r="BS7690" s="1"/>
      <c r="BT7690" s="1"/>
      <c r="BU7690" s="4"/>
      <c r="BV7690" s="1"/>
      <c r="BW7690" s="3"/>
      <c r="BX7690" s="4"/>
      <c r="BY7690" s="5"/>
      <c r="BZ7690" s="5"/>
      <c r="CA7690" s="5"/>
      <c r="CB7690" s="5"/>
      <c r="CC7690" s="5"/>
      <c r="CD7690" s="43"/>
    </row>
    <row r="7691" spans="1:82" x14ac:dyDescent="0.25">
      <c r="A7691" s="8"/>
      <c r="B7691" s="5"/>
      <c r="C7691" s="5"/>
      <c r="D7691" s="5"/>
      <c r="E7691" s="5"/>
      <c r="F7691" s="94" t="str">
        <f t="shared" si="1209"/>
        <v/>
      </c>
      <c r="G7691" s="94" t="str">
        <f t="shared" si="1210"/>
        <v/>
      </c>
      <c r="H7691" s="127" t="str">
        <f>IF(A7691&lt;&gt;"",IF(MID(C7691,1,1)="c",$AS$26,IF(MID(C7691,1,1)="r",$AS$41,IF(MID(C7691,1,1)="p",#REF!,#REF!))),"")</f>
        <v/>
      </c>
      <c r="I7691" s="92" t="str">
        <f t="shared" si="1211"/>
        <v/>
      </c>
      <c r="J7691" s="92" t="str">
        <f t="shared" si="1212"/>
        <v/>
      </c>
      <c r="K7691" s="92" t="str">
        <f t="shared" si="1213"/>
        <v/>
      </c>
      <c r="L7691" s="92" t="str">
        <f t="shared" si="1214"/>
        <v/>
      </c>
      <c r="M7691" s="95" t="str">
        <f>IF(A7691&lt;&gt;"",IF(MID(C7691,1,1)="c",SigmaEpsConcrete(I7691,$AN$30:$AN$33,$AR$30:$AR$33,$AS$26,$AS$27,$AS$28,$AQ$20,$AU$19),""),"")</f>
        <v/>
      </c>
      <c r="N7691" s="95" t="str">
        <f>IF(A7691&lt;&gt;"",IF(MID(C7691,1,1)="r",SigmaEpsReinf(J7691,$AS$42:$AS$43,$AS$41,$AS$39,$AS$40,$AQ$38),""),"")</f>
        <v/>
      </c>
      <c r="Q7691" s="92" t="str">
        <f t="shared" ref="Q7691:Q7754" si="1216">IF(A7691&lt;&gt;"",IF(MID(C7691,1,1)="c",IF(ISERROR(M7691/I7691),"",M7691/I7691),""),"")</f>
        <v/>
      </c>
      <c r="R7691" s="92" t="str">
        <f t="shared" ref="R7691:R7754" si="1217">IF(A7691&lt;&gt;"",IF(MID(C7691,1,1)="r",IF(ISERROR(N7691/J7691),"",N7691/J7691),""),"")</f>
        <v/>
      </c>
      <c r="U7691" s="5"/>
      <c r="V7691" s="5"/>
      <c r="W7691" s="94" t="str">
        <f t="shared" si="1215"/>
        <v/>
      </c>
      <c r="X7691" s="94" t="str">
        <f t="shared" ref="X7691:X7754" si="1218">IF(B7691&lt;&gt;"",G7691-$AU$106,"")</f>
        <v/>
      </c>
      <c r="Y7691" s="5"/>
      <c r="BK7691" s="8"/>
      <c r="BL7691" s="5"/>
      <c r="BM7691" s="5"/>
      <c r="BN7691" s="5"/>
      <c r="BO7691" s="5"/>
      <c r="BP7691" s="1"/>
      <c r="BQ7691" s="1"/>
      <c r="BR7691" s="1"/>
      <c r="BS7691" s="1"/>
      <c r="BT7691" s="1"/>
      <c r="BU7691" s="4"/>
      <c r="BV7691" s="1"/>
      <c r="BW7691" s="3"/>
      <c r="BX7691" s="4"/>
      <c r="BY7691" s="5"/>
      <c r="BZ7691" s="5"/>
      <c r="CA7691" s="5"/>
      <c r="CB7691" s="5"/>
      <c r="CC7691" s="5"/>
      <c r="CD7691" s="43"/>
    </row>
    <row r="7692" spans="1:82" x14ac:dyDescent="0.25">
      <c r="A7692" s="8"/>
      <c r="B7692" s="5"/>
      <c r="C7692" s="5"/>
      <c r="D7692" s="5"/>
      <c r="E7692" s="5"/>
      <c r="F7692" s="94" t="str">
        <f t="shared" si="1209"/>
        <v/>
      </c>
      <c r="G7692" s="94" t="str">
        <f t="shared" si="1210"/>
        <v/>
      </c>
      <c r="H7692" s="127" t="str">
        <f>IF(A7692&lt;&gt;"",IF(MID(C7692,1,1)="c",$AS$26,IF(MID(C7692,1,1)="r",$AS$41,IF(MID(C7692,1,1)="p",#REF!,#REF!))),"")</f>
        <v/>
      </c>
      <c r="I7692" s="92" t="str">
        <f t="shared" si="1211"/>
        <v/>
      </c>
      <c r="J7692" s="92" t="str">
        <f t="shared" si="1212"/>
        <v/>
      </c>
      <c r="K7692" s="92" t="str">
        <f t="shared" si="1213"/>
        <v/>
      </c>
      <c r="L7692" s="92" t="str">
        <f t="shared" si="1214"/>
        <v/>
      </c>
      <c r="M7692" s="95" t="str">
        <f>IF(A7692&lt;&gt;"",IF(MID(C7692,1,1)="c",SigmaEpsConcrete(I7692,$AN$30:$AN$33,$AR$30:$AR$33,$AS$26,$AS$27,$AS$28,$AQ$20,$AU$19),""),"")</f>
        <v/>
      </c>
      <c r="N7692" s="95" t="str">
        <f>IF(A7692&lt;&gt;"",IF(MID(C7692,1,1)="r",SigmaEpsReinf(J7692,$AS$42:$AS$43,$AS$41,$AS$39,$AS$40,$AQ$38),""),"")</f>
        <v/>
      </c>
      <c r="Q7692" s="92" t="str">
        <f t="shared" si="1216"/>
        <v/>
      </c>
      <c r="R7692" s="92" t="str">
        <f t="shared" si="1217"/>
        <v/>
      </c>
      <c r="U7692" s="5"/>
      <c r="V7692" s="5"/>
      <c r="W7692" s="94" t="str">
        <f t="shared" si="1215"/>
        <v/>
      </c>
      <c r="X7692" s="94" t="str">
        <f t="shared" si="1218"/>
        <v/>
      </c>
      <c r="Y7692" s="5"/>
      <c r="BK7692" s="8"/>
      <c r="BL7692" s="5"/>
      <c r="BM7692" s="5"/>
      <c r="BN7692" s="5"/>
      <c r="BO7692" s="5"/>
      <c r="BP7692" s="1"/>
      <c r="BQ7692" s="1"/>
      <c r="BR7692" s="1"/>
      <c r="BS7692" s="1"/>
      <c r="BT7692" s="1"/>
      <c r="BU7692" s="4"/>
      <c r="BV7692" s="1"/>
      <c r="BW7692" s="3"/>
      <c r="BX7692" s="4"/>
      <c r="BY7692" s="5"/>
      <c r="BZ7692" s="5"/>
      <c r="CA7692" s="5"/>
      <c r="CB7692" s="5"/>
      <c r="CC7692" s="5"/>
      <c r="CD7692" s="43"/>
    </row>
    <row r="7693" spans="1:82" x14ac:dyDescent="0.25">
      <c r="A7693" s="8"/>
      <c r="B7693" s="5"/>
      <c r="C7693" s="5"/>
      <c r="D7693" s="5"/>
      <c r="E7693" s="5"/>
      <c r="F7693" s="94" t="str">
        <f t="shared" si="1209"/>
        <v/>
      </c>
      <c r="G7693" s="94" t="str">
        <f t="shared" si="1210"/>
        <v/>
      </c>
      <c r="H7693" s="127" t="str">
        <f>IF(A7693&lt;&gt;"",IF(MID(C7693,1,1)="c",$AS$26,IF(MID(C7693,1,1)="r",$AS$41,IF(MID(C7693,1,1)="p",#REF!,#REF!))),"")</f>
        <v/>
      </c>
      <c r="I7693" s="92" t="str">
        <f t="shared" si="1211"/>
        <v/>
      </c>
      <c r="J7693" s="92" t="str">
        <f t="shared" si="1212"/>
        <v/>
      </c>
      <c r="K7693" s="92" t="str">
        <f t="shared" si="1213"/>
        <v/>
      </c>
      <c r="L7693" s="92" t="str">
        <f t="shared" si="1214"/>
        <v/>
      </c>
      <c r="M7693" s="95" t="str">
        <f>IF(A7693&lt;&gt;"",IF(MID(C7693,1,1)="c",SigmaEpsConcrete(I7693,$AN$30:$AN$33,$AR$30:$AR$33,$AS$26,$AS$27,$AS$28,$AQ$20,$AU$19),""),"")</f>
        <v/>
      </c>
      <c r="N7693" s="95" t="str">
        <f>IF(A7693&lt;&gt;"",IF(MID(C7693,1,1)="r",SigmaEpsReinf(J7693,$AS$42:$AS$43,$AS$41,$AS$39,$AS$40,$AQ$38),""),"")</f>
        <v/>
      </c>
      <c r="Q7693" s="92" t="str">
        <f t="shared" si="1216"/>
        <v/>
      </c>
      <c r="R7693" s="92" t="str">
        <f t="shared" si="1217"/>
        <v/>
      </c>
      <c r="U7693" s="5"/>
      <c r="V7693" s="5"/>
      <c r="W7693" s="94" t="str">
        <f t="shared" si="1215"/>
        <v/>
      </c>
      <c r="X7693" s="94" t="str">
        <f t="shared" si="1218"/>
        <v/>
      </c>
      <c r="Y7693" s="5"/>
      <c r="BK7693" s="8"/>
      <c r="BL7693" s="5"/>
      <c r="BM7693" s="5"/>
      <c r="BN7693" s="5"/>
      <c r="BO7693" s="5"/>
      <c r="BP7693" s="1"/>
      <c r="BQ7693" s="1"/>
      <c r="BR7693" s="1"/>
      <c r="BS7693" s="1"/>
      <c r="BT7693" s="1"/>
      <c r="BU7693" s="4"/>
      <c r="BV7693" s="1"/>
      <c r="BW7693" s="3"/>
      <c r="BX7693" s="4"/>
      <c r="BY7693" s="5"/>
      <c r="BZ7693" s="5"/>
      <c r="CA7693" s="5"/>
      <c r="CB7693" s="5"/>
      <c r="CC7693" s="5"/>
      <c r="CD7693" s="43"/>
    </row>
    <row r="7694" spans="1:82" x14ac:dyDescent="0.25">
      <c r="A7694" s="8"/>
      <c r="B7694" s="5"/>
      <c r="C7694" s="5"/>
      <c r="D7694" s="5"/>
      <c r="E7694" s="5"/>
      <c r="F7694" s="94" t="str">
        <f t="shared" si="1209"/>
        <v/>
      </c>
      <c r="G7694" s="94" t="str">
        <f t="shared" si="1210"/>
        <v/>
      </c>
      <c r="H7694" s="127" t="str">
        <f>IF(A7694&lt;&gt;"",IF(MID(C7694,1,1)="c",$AS$26,IF(MID(C7694,1,1)="r",$AS$41,IF(MID(C7694,1,1)="p",#REF!,#REF!))),"")</f>
        <v/>
      </c>
      <c r="I7694" s="92" t="str">
        <f t="shared" si="1211"/>
        <v/>
      </c>
      <c r="J7694" s="92" t="str">
        <f t="shared" si="1212"/>
        <v/>
      </c>
      <c r="K7694" s="92" t="str">
        <f t="shared" si="1213"/>
        <v/>
      </c>
      <c r="L7694" s="92" t="str">
        <f t="shared" si="1214"/>
        <v/>
      </c>
      <c r="M7694" s="95" t="str">
        <f>IF(A7694&lt;&gt;"",IF(MID(C7694,1,1)="c",SigmaEpsConcrete(I7694,$AN$30:$AN$33,$AR$30:$AR$33,$AS$26,$AS$27,$AS$28,$AQ$20,$AU$19),""),"")</f>
        <v/>
      </c>
      <c r="N7694" s="95" t="str">
        <f>IF(A7694&lt;&gt;"",IF(MID(C7694,1,1)="r",SigmaEpsReinf(J7694,$AS$42:$AS$43,$AS$41,$AS$39,$AS$40,$AQ$38),""),"")</f>
        <v/>
      </c>
      <c r="Q7694" s="92" t="str">
        <f t="shared" si="1216"/>
        <v/>
      </c>
      <c r="R7694" s="92" t="str">
        <f t="shared" si="1217"/>
        <v/>
      </c>
      <c r="U7694" s="5"/>
      <c r="V7694" s="5"/>
      <c r="W7694" s="94" t="str">
        <f t="shared" si="1215"/>
        <v/>
      </c>
      <c r="X7694" s="94" t="str">
        <f t="shared" si="1218"/>
        <v/>
      </c>
      <c r="Y7694" s="5"/>
      <c r="BK7694" s="8"/>
      <c r="BL7694" s="5"/>
      <c r="BM7694" s="5"/>
      <c r="BN7694" s="5"/>
      <c r="BO7694" s="5"/>
      <c r="BP7694" s="1"/>
      <c r="BQ7694" s="1"/>
      <c r="BR7694" s="1"/>
      <c r="BS7694" s="1"/>
      <c r="BT7694" s="1"/>
      <c r="BU7694" s="4"/>
      <c r="BV7694" s="1"/>
      <c r="BW7694" s="3"/>
      <c r="BX7694" s="4"/>
      <c r="BY7694" s="5"/>
      <c r="BZ7694" s="5"/>
      <c r="CA7694" s="5"/>
      <c r="CB7694" s="5"/>
      <c r="CC7694" s="5"/>
      <c r="CD7694" s="43"/>
    </row>
    <row r="7695" spans="1:82" x14ac:dyDescent="0.25">
      <c r="A7695" s="8"/>
      <c r="B7695" s="5"/>
      <c r="C7695" s="5"/>
      <c r="D7695" s="5"/>
      <c r="E7695" s="5"/>
      <c r="F7695" s="94" t="str">
        <f t="shared" si="1209"/>
        <v/>
      </c>
      <c r="G7695" s="94" t="str">
        <f t="shared" si="1210"/>
        <v/>
      </c>
      <c r="H7695" s="127" t="str">
        <f>IF(A7695&lt;&gt;"",IF(MID(C7695,1,1)="c",$AS$26,IF(MID(C7695,1,1)="r",$AS$41,IF(MID(C7695,1,1)="p",#REF!,#REF!))),"")</f>
        <v/>
      </c>
      <c r="I7695" s="92" t="str">
        <f t="shared" si="1211"/>
        <v/>
      </c>
      <c r="J7695" s="92" t="str">
        <f t="shared" si="1212"/>
        <v/>
      </c>
      <c r="K7695" s="92" t="str">
        <f t="shared" si="1213"/>
        <v/>
      </c>
      <c r="L7695" s="92" t="str">
        <f t="shared" si="1214"/>
        <v/>
      </c>
      <c r="M7695" s="95" t="str">
        <f>IF(A7695&lt;&gt;"",IF(MID(C7695,1,1)="c",SigmaEpsConcrete(I7695,$AN$30:$AN$33,$AR$30:$AR$33,$AS$26,$AS$27,$AS$28,$AQ$20,$AU$19),""),"")</f>
        <v/>
      </c>
      <c r="N7695" s="95" t="str">
        <f>IF(A7695&lt;&gt;"",IF(MID(C7695,1,1)="r",SigmaEpsReinf(J7695,$AS$42:$AS$43,$AS$41,$AS$39,$AS$40,$AQ$38),""),"")</f>
        <v/>
      </c>
      <c r="Q7695" s="92" t="str">
        <f t="shared" si="1216"/>
        <v/>
      </c>
      <c r="R7695" s="92" t="str">
        <f t="shared" si="1217"/>
        <v/>
      </c>
      <c r="U7695" s="5"/>
      <c r="V7695" s="5"/>
      <c r="W7695" s="94" t="str">
        <f t="shared" si="1215"/>
        <v/>
      </c>
      <c r="X7695" s="94" t="str">
        <f t="shared" si="1218"/>
        <v/>
      </c>
      <c r="Y7695" s="5"/>
      <c r="BK7695" s="8"/>
      <c r="BL7695" s="5"/>
      <c r="BM7695" s="5"/>
      <c r="BN7695" s="5"/>
      <c r="BO7695" s="5"/>
      <c r="BP7695" s="1"/>
      <c r="BQ7695" s="1"/>
      <c r="BR7695" s="1"/>
      <c r="BS7695" s="1"/>
      <c r="BT7695" s="1"/>
      <c r="BU7695" s="4"/>
      <c r="BV7695" s="1"/>
      <c r="BW7695" s="3"/>
      <c r="BX7695" s="4"/>
      <c r="BY7695" s="5"/>
      <c r="BZ7695" s="5"/>
      <c r="CA7695" s="5"/>
      <c r="CB7695" s="5"/>
      <c r="CC7695" s="5"/>
      <c r="CD7695" s="43"/>
    </row>
    <row r="7696" spans="1:82" x14ac:dyDescent="0.25">
      <c r="A7696" s="8"/>
      <c r="B7696" s="5"/>
      <c r="C7696" s="5"/>
      <c r="D7696" s="5"/>
      <c r="E7696" s="5"/>
      <c r="F7696" s="94" t="str">
        <f t="shared" si="1209"/>
        <v/>
      </c>
      <c r="G7696" s="94" t="str">
        <f t="shared" si="1210"/>
        <v/>
      </c>
      <c r="H7696" s="127" t="str">
        <f>IF(A7696&lt;&gt;"",IF(MID(C7696,1,1)="c",$AS$26,IF(MID(C7696,1,1)="r",$AS$41,IF(MID(C7696,1,1)="p",#REF!,#REF!))),"")</f>
        <v/>
      </c>
      <c r="I7696" s="92" t="str">
        <f t="shared" si="1211"/>
        <v/>
      </c>
      <c r="J7696" s="92" t="str">
        <f t="shared" si="1212"/>
        <v/>
      </c>
      <c r="K7696" s="92" t="str">
        <f t="shared" si="1213"/>
        <v/>
      </c>
      <c r="L7696" s="92" t="str">
        <f t="shared" si="1214"/>
        <v/>
      </c>
      <c r="M7696" s="95" t="str">
        <f>IF(A7696&lt;&gt;"",IF(MID(C7696,1,1)="c",SigmaEpsConcrete(I7696,$AN$30:$AN$33,$AR$30:$AR$33,$AS$26,$AS$27,$AS$28,$AQ$20,$AU$19),""),"")</f>
        <v/>
      </c>
      <c r="N7696" s="95" t="str">
        <f>IF(A7696&lt;&gt;"",IF(MID(C7696,1,1)="r",SigmaEpsReinf(J7696,$AS$42:$AS$43,$AS$41,$AS$39,$AS$40,$AQ$38),""),"")</f>
        <v/>
      </c>
      <c r="Q7696" s="92" t="str">
        <f t="shared" si="1216"/>
        <v/>
      </c>
      <c r="R7696" s="92" t="str">
        <f t="shared" si="1217"/>
        <v/>
      </c>
      <c r="U7696" s="5"/>
      <c r="V7696" s="5"/>
      <c r="W7696" s="94" t="str">
        <f t="shared" si="1215"/>
        <v/>
      </c>
      <c r="X7696" s="94" t="str">
        <f t="shared" si="1218"/>
        <v/>
      </c>
      <c r="Y7696" s="5"/>
      <c r="BK7696" s="8"/>
      <c r="BL7696" s="5"/>
      <c r="BM7696" s="5"/>
      <c r="BN7696" s="5"/>
      <c r="BO7696" s="5"/>
      <c r="BP7696" s="1"/>
      <c r="BQ7696" s="1"/>
      <c r="BR7696" s="1"/>
      <c r="BS7696" s="1"/>
      <c r="BT7696" s="1"/>
      <c r="BU7696" s="4"/>
      <c r="BV7696" s="1"/>
      <c r="BW7696" s="3"/>
      <c r="BX7696" s="4"/>
      <c r="BY7696" s="5"/>
      <c r="BZ7696" s="5"/>
      <c r="CA7696" s="5"/>
      <c r="CB7696" s="5"/>
      <c r="CC7696" s="5"/>
      <c r="CD7696" s="43"/>
    </row>
    <row r="7697" spans="1:82" x14ac:dyDescent="0.25">
      <c r="A7697" s="8"/>
      <c r="B7697" s="5"/>
      <c r="C7697" s="5"/>
      <c r="D7697" s="5"/>
      <c r="E7697" s="5"/>
      <c r="F7697" s="94" t="str">
        <f t="shared" si="1209"/>
        <v/>
      </c>
      <c r="G7697" s="94" t="str">
        <f t="shared" si="1210"/>
        <v/>
      </c>
      <c r="H7697" s="127" t="str">
        <f>IF(A7697&lt;&gt;"",IF(MID(C7697,1,1)="c",$AS$26,IF(MID(C7697,1,1)="r",$AS$41,IF(MID(C7697,1,1)="p",#REF!,#REF!))),"")</f>
        <v/>
      </c>
      <c r="I7697" s="92" t="str">
        <f t="shared" si="1211"/>
        <v/>
      </c>
      <c r="J7697" s="92" t="str">
        <f t="shared" si="1212"/>
        <v/>
      </c>
      <c r="K7697" s="92" t="str">
        <f t="shared" si="1213"/>
        <v/>
      </c>
      <c r="L7697" s="92" t="str">
        <f t="shared" si="1214"/>
        <v/>
      </c>
      <c r="M7697" s="95" t="str">
        <f>IF(A7697&lt;&gt;"",IF(MID(C7697,1,1)="c",SigmaEpsConcrete(I7697,$AN$30:$AN$33,$AR$30:$AR$33,$AS$26,$AS$27,$AS$28,$AQ$20,$AU$19),""),"")</f>
        <v/>
      </c>
      <c r="N7697" s="95" t="str">
        <f>IF(A7697&lt;&gt;"",IF(MID(C7697,1,1)="r",SigmaEpsReinf(J7697,$AS$42:$AS$43,$AS$41,$AS$39,$AS$40,$AQ$38),""),"")</f>
        <v/>
      </c>
      <c r="Q7697" s="92" t="str">
        <f t="shared" si="1216"/>
        <v/>
      </c>
      <c r="R7697" s="92" t="str">
        <f t="shared" si="1217"/>
        <v/>
      </c>
      <c r="U7697" s="5"/>
      <c r="V7697" s="5"/>
      <c r="W7697" s="94" t="str">
        <f t="shared" si="1215"/>
        <v/>
      </c>
      <c r="X7697" s="94" t="str">
        <f t="shared" si="1218"/>
        <v/>
      </c>
      <c r="Y7697" s="5"/>
      <c r="BK7697" s="8"/>
      <c r="BL7697" s="5"/>
      <c r="BM7697" s="5"/>
      <c r="BN7697" s="5"/>
      <c r="BO7697" s="5"/>
      <c r="BP7697" s="1"/>
      <c r="BQ7697" s="1"/>
      <c r="BR7697" s="1"/>
      <c r="BS7697" s="1"/>
      <c r="BT7697" s="1"/>
      <c r="BU7697" s="4"/>
      <c r="BV7697" s="1"/>
      <c r="BW7697" s="3"/>
      <c r="BX7697" s="4"/>
      <c r="BY7697" s="5"/>
      <c r="BZ7697" s="5"/>
      <c r="CA7697" s="5"/>
      <c r="CB7697" s="5"/>
      <c r="CC7697" s="5"/>
      <c r="CD7697" s="43"/>
    </row>
    <row r="7698" spans="1:82" x14ac:dyDescent="0.25">
      <c r="A7698" s="8"/>
      <c r="B7698" s="5"/>
      <c r="C7698" s="5"/>
      <c r="D7698" s="5"/>
      <c r="E7698" s="5"/>
      <c r="F7698" s="94" t="str">
        <f t="shared" si="1209"/>
        <v/>
      </c>
      <c r="G7698" s="94" t="str">
        <f t="shared" si="1210"/>
        <v/>
      </c>
      <c r="H7698" s="127" t="str">
        <f>IF(A7698&lt;&gt;"",IF(MID(C7698,1,1)="c",$AS$26,IF(MID(C7698,1,1)="r",$AS$41,IF(MID(C7698,1,1)="p",#REF!,#REF!))),"")</f>
        <v/>
      </c>
      <c r="I7698" s="92" t="str">
        <f t="shared" si="1211"/>
        <v/>
      </c>
      <c r="J7698" s="92" t="str">
        <f t="shared" si="1212"/>
        <v/>
      </c>
      <c r="K7698" s="92" t="str">
        <f t="shared" si="1213"/>
        <v/>
      </c>
      <c r="L7698" s="92" t="str">
        <f t="shared" si="1214"/>
        <v/>
      </c>
      <c r="M7698" s="95" t="str">
        <f>IF(A7698&lt;&gt;"",IF(MID(C7698,1,1)="c",SigmaEpsConcrete(I7698,$AN$30:$AN$33,$AR$30:$AR$33,$AS$26,$AS$27,$AS$28,$AQ$20,$AU$19),""),"")</f>
        <v/>
      </c>
      <c r="N7698" s="95" t="str">
        <f>IF(A7698&lt;&gt;"",IF(MID(C7698,1,1)="r",SigmaEpsReinf(J7698,$AS$42:$AS$43,$AS$41,$AS$39,$AS$40,$AQ$38),""),"")</f>
        <v/>
      </c>
      <c r="Q7698" s="92" t="str">
        <f t="shared" si="1216"/>
        <v/>
      </c>
      <c r="R7698" s="92" t="str">
        <f t="shared" si="1217"/>
        <v/>
      </c>
      <c r="U7698" s="5"/>
      <c r="V7698" s="5"/>
      <c r="W7698" s="94" t="str">
        <f t="shared" si="1215"/>
        <v/>
      </c>
      <c r="X7698" s="94" t="str">
        <f t="shared" si="1218"/>
        <v/>
      </c>
      <c r="Y7698" s="5"/>
      <c r="BK7698" s="8"/>
      <c r="BL7698" s="5"/>
      <c r="BM7698" s="5"/>
      <c r="BN7698" s="5"/>
      <c r="BO7698" s="5"/>
      <c r="BP7698" s="1"/>
      <c r="BQ7698" s="1"/>
      <c r="BR7698" s="1"/>
      <c r="BS7698" s="1"/>
      <c r="BT7698" s="1"/>
      <c r="BU7698" s="4"/>
      <c r="BV7698" s="1"/>
      <c r="BW7698" s="3"/>
      <c r="BX7698" s="4"/>
      <c r="BY7698" s="5"/>
      <c r="BZ7698" s="5"/>
      <c r="CA7698" s="5"/>
      <c r="CB7698" s="5"/>
      <c r="CC7698" s="5"/>
      <c r="CD7698" s="43"/>
    </row>
    <row r="7699" spans="1:82" x14ac:dyDescent="0.25">
      <c r="A7699" s="8"/>
      <c r="B7699" s="5"/>
      <c r="C7699" s="5"/>
      <c r="D7699" s="5"/>
      <c r="E7699" s="5"/>
      <c r="F7699" s="94" t="str">
        <f t="shared" si="1209"/>
        <v/>
      </c>
      <c r="G7699" s="94" t="str">
        <f t="shared" si="1210"/>
        <v/>
      </c>
      <c r="H7699" s="127" t="str">
        <f>IF(A7699&lt;&gt;"",IF(MID(C7699,1,1)="c",$AS$26,IF(MID(C7699,1,1)="r",$AS$41,IF(MID(C7699,1,1)="p",#REF!,#REF!))),"")</f>
        <v/>
      </c>
      <c r="I7699" s="92" t="str">
        <f t="shared" si="1211"/>
        <v/>
      </c>
      <c r="J7699" s="92" t="str">
        <f t="shared" si="1212"/>
        <v/>
      </c>
      <c r="K7699" s="92" t="str">
        <f t="shared" si="1213"/>
        <v/>
      </c>
      <c r="L7699" s="92" t="str">
        <f t="shared" si="1214"/>
        <v/>
      </c>
      <c r="M7699" s="95" t="str">
        <f>IF(A7699&lt;&gt;"",IF(MID(C7699,1,1)="c",SigmaEpsConcrete(I7699,$AN$30:$AN$33,$AR$30:$AR$33,$AS$26,$AS$27,$AS$28,$AQ$20,$AU$19),""),"")</f>
        <v/>
      </c>
      <c r="N7699" s="95" t="str">
        <f>IF(A7699&lt;&gt;"",IF(MID(C7699,1,1)="r",SigmaEpsReinf(J7699,$AS$42:$AS$43,$AS$41,$AS$39,$AS$40,$AQ$38),""),"")</f>
        <v/>
      </c>
      <c r="Q7699" s="92" t="str">
        <f t="shared" si="1216"/>
        <v/>
      </c>
      <c r="R7699" s="92" t="str">
        <f t="shared" si="1217"/>
        <v/>
      </c>
      <c r="U7699" s="5"/>
      <c r="V7699" s="5"/>
      <c r="W7699" s="94" t="str">
        <f t="shared" si="1215"/>
        <v/>
      </c>
      <c r="X7699" s="94" t="str">
        <f t="shared" si="1218"/>
        <v/>
      </c>
      <c r="Y7699" s="5"/>
      <c r="BK7699" s="8"/>
      <c r="BL7699" s="5"/>
      <c r="BM7699" s="5"/>
      <c r="BN7699" s="5"/>
      <c r="BO7699" s="5"/>
      <c r="BP7699" s="1"/>
      <c r="BQ7699" s="1"/>
      <c r="BR7699" s="1"/>
      <c r="BS7699" s="1"/>
      <c r="BT7699" s="1"/>
      <c r="BU7699" s="4"/>
      <c r="BV7699" s="1"/>
      <c r="BW7699" s="3"/>
      <c r="BX7699" s="4"/>
      <c r="BY7699" s="5"/>
      <c r="BZ7699" s="5"/>
      <c r="CA7699" s="5"/>
      <c r="CB7699" s="5"/>
      <c r="CC7699" s="5"/>
      <c r="CD7699" s="43"/>
    </row>
    <row r="7700" spans="1:82" x14ac:dyDescent="0.25">
      <c r="A7700" s="8"/>
      <c r="B7700" s="5"/>
      <c r="C7700" s="5"/>
      <c r="D7700" s="5"/>
      <c r="E7700" s="5"/>
      <c r="F7700" s="94" t="str">
        <f t="shared" si="1209"/>
        <v/>
      </c>
      <c r="G7700" s="94" t="str">
        <f t="shared" si="1210"/>
        <v/>
      </c>
      <c r="H7700" s="127" t="str">
        <f>IF(A7700&lt;&gt;"",IF(MID(C7700,1,1)="c",$AS$26,IF(MID(C7700,1,1)="r",$AS$41,IF(MID(C7700,1,1)="p",#REF!,#REF!))),"")</f>
        <v/>
      </c>
      <c r="I7700" s="92" t="str">
        <f t="shared" si="1211"/>
        <v/>
      </c>
      <c r="J7700" s="92" t="str">
        <f t="shared" si="1212"/>
        <v/>
      </c>
      <c r="K7700" s="92" t="str">
        <f t="shared" si="1213"/>
        <v/>
      </c>
      <c r="L7700" s="92" t="str">
        <f t="shared" si="1214"/>
        <v/>
      </c>
      <c r="M7700" s="95" t="str">
        <f>IF(A7700&lt;&gt;"",IF(MID(C7700,1,1)="c",SigmaEpsConcrete(I7700,$AN$30:$AN$33,$AR$30:$AR$33,$AS$26,$AS$27,$AS$28,$AQ$20,$AU$19),""),"")</f>
        <v/>
      </c>
      <c r="N7700" s="95" t="str">
        <f>IF(A7700&lt;&gt;"",IF(MID(C7700,1,1)="r",SigmaEpsReinf(J7700,$AS$42:$AS$43,$AS$41,$AS$39,$AS$40,$AQ$38),""),"")</f>
        <v/>
      </c>
      <c r="Q7700" s="92" t="str">
        <f t="shared" si="1216"/>
        <v/>
      </c>
      <c r="R7700" s="92" t="str">
        <f t="shared" si="1217"/>
        <v/>
      </c>
      <c r="U7700" s="5"/>
      <c r="V7700" s="5"/>
      <c r="W7700" s="94" t="str">
        <f t="shared" si="1215"/>
        <v/>
      </c>
      <c r="X7700" s="94" t="str">
        <f t="shared" si="1218"/>
        <v/>
      </c>
      <c r="Y7700" s="5"/>
      <c r="BK7700" s="8"/>
      <c r="BL7700" s="5"/>
      <c r="BM7700" s="5"/>
      <c r="BN7700" s="5"/>
      <c r="BO7700" s="5"/>
      <c r="BP7700" s="1"/>
      <c r="BQ7700" s="1"/>
      <c r="BR7700" s="1"/>
      <c r="BS7700" s="1"/>
      <c r="BT7700" s="1"/>
      <c r="BU7700" s="4"/>
      <c r="BV7700" s="1"/>
      <c r="BW7700" s="3"/>
      <c r="BX7700" s="4"/>
      <c r="BY7700" s="5"/>
      <c r="BZ7700" s="5"/>
      <c r="CA7700" s="5"/>
      <c r="CB7700" s="5"/>
      <c r="CC7700" s="5"/>
      <c r="CD7700" s="43"/>
    </row>
    <row r="7701" spans="1:82" x14ac:dyDescent="0.25">
      <c r="A7701" s="8"/>
      <c r="B7701" s="5"/>
      <c r="C7701" s="5"/>
      <c r="D7701" s="5"/>
      <c r="E7701" s="5"/>
      <c r="F7701" s="94" t="str">
        <f t="shared" si="1209"/>
        <v/>
      </c>
      <c r="G7701" s="94" t="str">
        <f t="shared" si="1210"/>
        <v/>
      </c>
      <c r="H7701" s="127" t="str">
        <f>IF(A7701&lt;&gt;"",IF(MID(C7701,1,1)="c",$AS$26,IF(MID(C7701,1,1)="r",$AS$41,IF(MID(C7701,1,1)="p",#REF!,#REF!))),"")</f>
        <v/>
      </c>
      <c r="I7701" s="92" t="str">
        <f t="shared" si="1211"/>
        <v/>
      </c>
      <c r="J7701" s="92" t="str">
        <f t="shared" si="1212"/>
        <v/>
      </c>
      <c r="K7701" s="92" t="str">
        <f t="shared" si="1213"/>
        <v/>
      </c>
      <c r="L7701" s="92" t="str">
        <f t="shared" si="1214"/>
        <v/>
      </c>
      <c r="M7701" s="95" t="str">
        <f>IF(A7701&lt;&gt;"",IF(MID(C7701,1,1)="c",SigmaEpsConcrete(I7701,$AN$30:$AN$33,$AR$30:$AR$33,$AS$26,$AS$27,$AS$28,$AQ$20,$AU$19),""),"")</f>
        <v/>
      </c>
      <c r="N7701" s="95" t="str">
        <f>IF(A7701&lt;&gt;"",IF(MID(C7701,1,1)="r",SigmaEpsReinf(J7701,$AS$42:$AS$43,$AS$41,$AS$39,$AS$40,$AQ$38),""),"")</f>
        <v/>
      </c>
      <c r="Q7701" s="92" t="str">
        <f t="shared" si="1216"/>
        <v/>
      </c>
      <c r="R7701" s="92" t="str">
        <f t="shared" si="1217"/>
        <v/>
      </c>
      <c r="U7701" s="5"/>
      <c r="V7701" s="5"/>
      <c r="W7701" s="94" t="str">
        <f t="shared" si="1215"/>
        <v/>
      </c>
      <c r="X7701" s="94" t="str">
        <f t="shared" si="1218"/>
        <v/>
      </c>
      <c r="Y7701" s="5"/>
      <c r="BK7701" s="8"/>
      <c r="BL7701" s="5"/>
      <c r="BM7701" s="5"/>
      <c r="BN7701" s="5"/>
      <c r="BO7701" s="5"/>
      <c r="BP7701" s="1"/>
      <c r="BQ7701" s="1"/>
      <c r="BR7701" s="1"/>
      <c r="BS7701" s="1"/>
      <c r="BT7701" s="1"/>
      <c r="BU7701" s="4"/>
      <c r="BV7701" s="1"/>
      <c r="BW7701" s="3"/>
      <c r="BX7701" s="4"/>
      <c r="BY7701" s="5"/>
      <c r="BZ7701" s="5"/>
      <c r="CA7701" s="5"/>
      <c r="CB7701" s="5"/>
      <c r="CC7701" s="5"/>
      <c r="CD7701" s="43"/>
    </row>
    <row r="7702" spans="1:82" x14ac:dyDescent="0.25">
      <c r="A7702" s="8"/>
      <c r="B7702" s="5"/>
      <c r="C7702" s="5"/>
      <c r="D7702" s="5"/>
      <c r="E7702" s="5"/>
      <c r="F7702" s="94" t="str">
        <f t="shared" si="1209"/>
        <v/>
      </c>
      <c r="G7702" s="94" t="str">
        <f t="shared" si="1210"/>
        <v/>
      </c>
      <c r="H7702" s="127" t="str">
        <f>IF(A7702&lt;&gt;"",IF(MID(C7702,1,1)="c",$AS$26,IF(MID(C7702,1,1)="r",$AS$41,IF(MID(C7702,1,1)="p",#REF!,#REF!))),"")</f>
        <v/>
      </c>
      <c r="I7702" s="92" t="str">
        <f t="shared" si="1211"/>
        <v/>
      </c>
      <c r="J7702" s="92" t="str">
        <f t="shared" si="1212"/>
        <v/>
      </c>
      <c r="K7702" s="92" t="str">
        <f t="shared" si="1213"/>
        <v/>
      </c>
      <c r="L7702" s="92" t="str">
        <f t="shared" si="1214"/>
        <v/>
      </c>
      <c r="M7702" s="95" t="str">
        <f>IF(A7702&lt;&gt;"",IF(MID(C7702,1,1)="c",SigmaEpsConcrete(I7702,$AN$30:$AN$33,$AR$30:$AR$33,$AS$26,$AS$27,$AS$28,$AQ$20,$AU$19),""),"")</f>
        <v/>
      </c>
      <c r="N7702" s="95" t="str">
        <f>IF(A7702&lt;&gt;"",IF(MID(C7702,1,1)="r",SigmaEpsReinf(J7702,$AS$42:$AS$43,$AS$41,$AS$39,$AS$40,$AQ$38),""),"")</f>
        <v/>
      </c>
      <c r="Q7702" s="92" t="str">
        <f t="shared" si="1216"/>
        <v/>
      </c>
      <c r="R7702" s="92" t="str">
        <f t="shared" si="1217"/>
        <v/>
      </c>
      <c r="U7702" s="5"/>
      <c r="V7702" s="5"/>
      <c r="W7702" s="94" t="str">
        <f t="shared" si="1215"/>
        <v/>
      </c>
      <c r="X7702" s="94" t="str">
        <f t="shared" si="1218"/>
        <v/>
      </c>
      <c r="Y7702" s="5"/>
      <c r="BK7702" s="8"/>
      <c r="BL7702" s="5"/>
      <c r="BM7702" s="5"/>
      <c r="BN7702" s="5"/>
      <c r="BO7702" s="5"/>
      <c r="BP7702" s="1"/>
      <c r="BQ7702" s="1"/>
      <c r="BR7702" s="1"/>
      <c r="BS7702" s="1"/>
      <c r="BT7702" s="1"/>
      <c r="BU7702" s="4"/>
      <c r="BV7702" s="1"/>
      <c r="BW7702" s="3"/>
      <c r="BX7702" s="4"/>
      <c r="BY7702" s="5"/>
      <c r="BZ7702" s="5"/>
      <c r="CA7702" s="5"/>
      <c r="CB7702" s="5"/>
      <c r="CC7702" s="5"/>
      <c r="CD7702" s="43"/>
    </row>
    <row r="7703" spans="1:82" x14ac:dyDescent="0.25">
      <c r="A7703" s="8"/>
      <c r="B7703" s="5"/>
      <c r="C7703" s="5"/>
      <c r="D7703" s="5"/>
      <c r="E7703" s="5"/>
      <c r="F7703" s="94" t="str">
        <f t="shared" si="1209"/>
        <v/>
      </c>
      <c r="G7703" s="94" t="str">
        <f t="shared" si="1210"/>
        <v/>
      </c>
      <c r="H7703" s="127" t="str">
        <f>IF(A7703&lt;&gt;"",IF(MID(C7703,1,1)="c",$AS$26,IF(MID(C7703,1,1)="r",$AS$41,IF(MID(C7703,1,1)="p",#REF!,#REF!))),"")</f>
        <v/>
      </c>
      <c r="I7703" s="92" t="str">
        <f t="shared" si="1211"/>
        <v/>
      </c>
      <c r="J7703" s="92" t="str">
        <f t="shared" si="1212"/>
        <v/>
      </c>
      <c r="K7703" s="92" t="str">
        <f t="shared" si="1213"/>
        <v/>
      </c>
      <c r="L7703" s="92" t="str">
        <f t="shared" si="1214"/>
        <v/>
      </c>
      <c r="M7703" s="95" t="str">
        <f>IF(A7703&lt;&gt;"",IF(MID(C7703,1,1)="c",SigmaEpsConcrete(I7703,$AN$30:$AN$33,$AR$30:$AR$33,$AS$26,$AS$27,$AS$28,$AQ$20,$AU$19),""),"")</f>
        <v/>
      </c>
      <c r="N7703" s="95" t="str">
        <f>IF(A7703&lt;&gt;"",IF(MID(C7703,1,1)="r",SigmaEpsReinf(J7703,$AS$42:$AS$43,$AS$41,$AS$39,$AS$40,$AQ$38),""),"")</f>
        <v/>
      </c>
      <c r="Q7703" s="92" t="str">
        <f t="shared" si="1216"/>
        <v/>
      </c>
      <c r="R7703" s="92" t="str">
        <f t="shared" si="1217"/>
        <v/>
      </c>
      <c r="U7703" s="5"/>
      <c r="V7703" s="5"/>
      <c r="W7703" s="94" t="str">
        <f t="shared" si="1215"/>
        <v/>
      </c>
      <c r="X7703" s="94" t="str">
        <f t="shared" si="1218"/>
        <v/>
      </c>
      <c r="Y7703" s="5"/>
      <c r="BK7703" s="8"/>
      <c r="BL7703" s="5"/>
      <c r="BM7703" s="5"/>
      <c r="BN7703" s="5"/>
      <c r="BO7703" s="5"/>
      <c r="BP7703" s="1"/>
      <c r="BQ7703" s="1"/>
      <c r="BR7703" s="1"/>
      <c r="BS7703" s="1"/>
      <c r="BT7703" s="1"/>
      <c r="BU7703" s="4"/>
      <c r="BV7703" s="1"/>
      <c r="BW7703" s="3"/>
      <c r="BX7703" s="4"/>
      <c r="BY7703" s="5"/>
      <c r="BZ7703" s="5"/>
      <c r="CA7703" s="5"/>
      <c r="CB7703" s="5"/>
      <c r="CC7703" s="5"/>
      <c r="CD7703" s="43"/>
    </row>
    <row r="7704" spans="1:82" x14ac:dyDescent="0.25">
      <c r="A7704" s="8"/>
      <c r="B7704" s="5"/>
      <c r="C7704" s="5"/>
      <c r="D7704" s="5"/>
      <c r="E7704" s="5"/>
      <c r="F7704" s="94" t="str">
        <f t="shared" si="1209"/>
        <v/>
      </c>
      <c r="G7704" s="94" t="str">
        <f t="shared" si="1210"/>
        <v/>
      </c>
      <c r="H7704" s="127" t="str">
        <f>IF(A7704&lt;&gt;"",IF(MID(C7704,1,1)="c",$AS$26,IF(MID(C7704,1,1)="r",$AS$41,IF(MID(C7704,1,1)="p",#REF!,#REF!))),"")</f>
        <v/>
      </c>
      <c r="I7704" s="92" t="str">
        <f t="shared" si="1211"/>
        <v/>
      </c>
      <c r="J7704" s="92" t="str">
        <f t="shared" si="1212"/>
        <v/>
      </c>
      <c r="K7704" s="92" t="str">
        <f t="shared" si="1213"/>
        <v/>
      </c>
      <c r="L7704" s="92" t="str">
        <f t="shared" si="1214"/>
        <v/>
      </c>
      <c r="M7704" s="95" t="str">
        <f>IF(A7704&lt;&gt;"",IF(MID(C7704,1,1)="c",SigmaEpsConcrete(I7704,$AN$30:$AN$33,$AR$30:$AR$33,$AS$26,$AS$27,$AS$28,$AQ$20,$AU$19),""),"")</f>
        <v/>
      </c>
      <c r="N7704" s="95" t="str">
        <f>IF(A7704&lt;&gt;"",IF(MID(C7704,1,1)="r",SigmaEpsReinf(J7704,$AS$42:$AS$43,$AS$41,$AS$39,$AS$40,$AQ$38),""),"")</f>
        <v/>
      </c>
      <c r="Q7704" s="92" t="str">
        <f t="shared" si="1216"/>
        <v/>
      </c>
      <c r="R7704" s="92" t="str">
        <f t="shared" si="1217"/>
        <v/>
      </c>
      <c r="U7704" s="5"/>
      <c r="V7704" s="5"/>
      <c r="W7704" s="94" t="str">
        <f t="shared" si="1215"/>
        <v/>
      </c>
      <c r="X7704" s="94" t="str">
        <f t="shared" si="1218"/>
        <v/>
      </c>
      <c r="Y7704" s="5"/>
      <c r="BK7704" s="8"/>
      <c r="BL7704" s="5"/>
      <c r="BM7704" s="5"/>
      <c r="BN7704" s="5"/>
      <c r="BO7704" s="5"/>
      <c r="BP7704" s="1"/>
      <c r="BQ7704" s="1"/>
      <c r="BR7704" s="1"/>
      <c r="BS7704" s="1"/>
      <c r="BT7704" s="1"/>
      <c r="BU7704" s="4"/>
      <c r="BV7704" s="1"/>
      <c r="BW7704" s="3"/>
      <c r="BX7704" s="4"/>
      <c r="BY7704" s="5"/>
      <c r="BZ7704" s="5"/>
      <c r="CA7704" s="5"/>
      <c r="CB7704" s="5"/>
      <c r="CC7704" s="5"/>
      <c r="CD7704" s="43"/>
    </row>
    <row r="7705" spans="1:82" x14ac:dyDescent="0.25">
      <c r="A7705" s="8"/>
      <c r="B7705" s="5"/>
      <c r="C7705" s="5"/>
      <c r="D7705" s="5"/>
      <c r="E7705" s="5"/>
      <c r="F7705" s="94" t="str">
        <f t="shared" si="1209"/>
        <v/>
      </c>
      <c r="G7705" s="94" t="str">
        <f t="shared" si="1210"/>
        <v/>
      </c>
      <c r="H7705" s="127" t="str">
        <f>IF(A7705&lt;&gt;"",IF(MID(C7705,1,1)="c",$AS$26,IF(MID(C7705,1,1)="r",$AS$41,IF(MID(C7705,1,1)="p",#REF!,#REF!))),"")</f>
        <v/>
      </c>
      <c r="I7705" s="92" t="str">
        <f t="shared" si="1211"/>
        <v/>
      </c>
      <c r="J7705" s="92" t="str">
        <f t="shared" si="1212"/>
        <v/>
      </c>
      <c r="K7705" s="92" t="str">
        <f t="shared" si="1213"/>
        <v/>
      </c>
      <c r="L7705" s="92" t="str">
        <f t="shared" si="1214"/>
        <v/>
      </c>
      <c r="M7705" s="95" t="str">
        <f>IF(A7705&lt;&gt;"",IF(MID(C7705,1,1)="c",SigmaEpsConcrete(I7705,$AN$30:$AN$33,$AR$30:$AR$33,$AS$26,$AS$27,$AS$28,$AQ$20,$AU$19),""),"")</f>
        <v/>
      </c>
      <c r="N7705" s="95" t="str">
        <f>IF(A7705&lt;&gt;"",IF(MID(C7705,1,1)="r",SigmaEpsReinf(J7705,$AS$42:$AS$43,$AS$41,$AS$39,$AS$40,$AQ$38),""),"")</f>
        <v/>
      </c>
      <c r="Q7705" s="92" t="str">
        <f t="shared" si="1216"/>
        <v/>
      </c>
      <c r="R7705" s="92" t="str">
        <f t="shared" si="1217"/>
        <v/>
      </c>
      <c r="U7705" s="5"/>
      <c r="V7705" s="5"/>
      <c r="W7705" s="94" t="str">
        <f t="shared" si="1215"/>
        <v/>
      </c>
      <c r="X7705" s="94" t="str">
        <f t="shared" si="1218"/>
        <v/>
      </c>
      <c r="Y7705" s="5"/>
      <c r="BK7705" s="8"/>
      <c r="BL7705" s="5"/>
      <c r="BM7705" s="5"/>
      <c r="BN7705" s="5"/>
      <c r="BO7705" s="5"/>
      <c r="BP7705" s="1"/>
      <c r="BQ7705" s="1"/>
      <c r="BR7705" s="1"/>
      <c r="BS7705" s="1"/>
      <c r="BT7705" s="1"/>
      <c r="BU7705" s="4"/>
      <c r="BV7705" s="1"/>
      <c r="BW7705" s="3"/>
      <c r="BX7705" s="4"/>
      <c r="BY7705" s="5"/>
      <c r="BZ7705" s="5"/>
      <c r="CA7705" s="5"/>
      <c r="CB7705" s="5"/>
      <c r="CC7705" s="5"/>
      <c r="CD7705" s="43"/>
    </row>
    <row r="7706" spans="1:82" x14ac:dyDescent="0.25">
      <c r="A7706" s="8"/>
      <c r="B7706" s="5"/>
      <c r="C7706" s="5"/>
      <c r="D7706" s="5"/>
      <c r="E7706" s="5"/>
      <c r="F7706" s="94" t="str">
        <f t="shared" si="1209"/>
        <v/>
      </c>
      <c r="G7706" s="94" t="str">
        <f t="shared" si="1210"/>
        <v/>
      </c>
      <c r="H7706" s="127" t="str">
        <f>IF(A7706&lt;&gt;"",IF(MID(C7706,1,1)="c",$AS$26,IF(MID(C7706,1,1)="r",$AS$41,IF(MID(C7706,1,1)="p",#REF!,#REF!))),"")</f>
        <v/>
      </c>
      <c r="I7706" s="92" t="str">
        <f t="shared" si="1211"/>
        <v/>
      </c>
      <c r="J7706" s="92" t="str">
        <f t="shared" si="1212"/>
        <v/>
      </c>
      <c r="K7706" s="92" t="str">
        <f t="shared" si="1213"/>
        <v/>
      </c>
      <c r="L7706" s="92" t="str">
        <f t="shared" si="1214"/>
        <v/>
      </c>
      <c r="M7706" s="95" t="str">
        <f>IF(A7706&lt;&gt;"",IF(MID(C7706,1,1)="c",SigmaEpsConcrete(I7706,$AN$30:$AN$33,$AR$30:$AR$33,$AS$26,$AS$27,$AS$28,$AQ$20,$AU$19),""),"")</f>
        <v/>
      </c>
      <c r="N7706" s="95" t="str">
        <f>IF(A7706&lt;&gt;"",IF(MID(C7706,1,1)="r",SigmaEpsReinf(J7706,$AS$42:$AS$43,$AS$41,$AS$39,$AS$40,$AQ$38),""),"")</f>
        <v/>
      </c>
      <c r="Q7706" s="92" t="str">
        <f t="shared" si="1216"/>
        <v/>
      </c>
      <c r="R7706" s="92" t="str">
        <f t="shared" si="1217"/>
        <v/>
      </c>
      <c r="U7706" s="5"/>
      <c r="V7706" s="5"/>
      <c r="W7706" s="94" t="str">
        <f t="shared" si="1215"/>
        <v/>
      </c>
      <c r="X7706" s="94" t="str">
        <f t="shared" si="1218"/>
        <v/>
      </c>
      <c r="Y7706" s="5"/>
      <c r="BK7706" s="8"/>
      <c r="BL7706" s="5"/>
      <c r="BM7706" s="5"/>
      <c r="BN7706" s="5"/>
      <c r="BO7706" s="5"/>
      <c r="BP7706" s="1"/>
      <c r="BQ7706" s="1"/>
      <c r="BR7706" s="1"/>
      <c r="BS7706" s="1"/>
      <c r="BT7706" s="1"/>
      <c r="BU7706" s="4"/>
      <c r="BV7706" s="1"/>
      <c r="BW7706" s="3"/>
      <c r="BX7706" s="4"/>
      <c r="BY7706" s="5"/>
      <c r="BZ7706" s="5"/>
      <c r="CA7706" s="5"/>
      <c r="CB7706" s="5"/>
      <c r="CC7706" s="5"/>
      <c r="CD7706" s="43"/>
    </row>
    <row r="7707" spans="1:82" x14ac:dyDescent="0.25">
      <c r="A7707" s="8"/>
      <c r="B7707" s="5"/>
      <c r="C7707" s="5"/>
      <c r="D7707" s="5"/>
      <c r="E7707" s="5"/>
      <c r="F7707" s="94" t="str">
        <f t="shared" si="1209"/>
        <v/>
      </c>
      <c r="G7707" s="94" t="str">
        <f t="shared" si="1210"/>
        <v/>
      </c>
      <c r="H7707" s="127" t="str">
        <f>IF(A7707&lt;&gt;"",IF(MID(C7707,1,1)="c",$AS$26,IF(MID(C7707,1,1)="r",$AS$41,IF(MID(C7707,1,1)="p",#REF!,#REF!))),"")</f>
        <v/>
      </c>
      <c r="I7707" s="92" t="str">
        <f t="shared" si="1211"/>
        <v/>
      </c>
      <c r="J7707" s="92" t="str">
        <f t="shared" si="1212"/>
        <v/>
      </c>
      <c r="K7707" s="92" t="str">
        <f t="shared" si="1213"/>
        <v/>
      </c>
      <c r="L7707" s="92" t="str">
        <f t="shared" si="1214"/>
        <v/>
      </c>
      <c r="M7707" s="95" t="str">
        <f>IF(A7707&lt;&gt;"",IF(MID(C7707,1,1)="c",SigmaEpsConcrete(I7707,$AN$30:$AN$33,$AR$30:$AR$33,$AS$26,$AS$27,$AS$28,$AQ$20,$AU$19),""),"")</f>
        <v/>
      </c>
      <c r="N7707" s="95" t="str">
        <f>IF(A7707&lt;&gt;"",IF(MID(C7707,1,1)="r",SigmaEpsReinf(J7707,$AS$42:$AS$43,$AS$41,$AS$39,$AS$40,$AQ$38),""),"")</f>
        <v/>
      </c>
      <c r="Q7707" s="92" t="str">
        <f t="shared" si="1216"/>
        <v/>
      </c>
      <c r="R7707" s="92" t="str">
        <f t="shared" si="1217"/>
        <v/>
      </c>
      <c r="U7707" s="5"/>
      <c r="V7707" s="5"/>
      <c r="W7707" s="94" t="str">
        <f t="shared" si="1215"/>
        <v/>
      </c>
      <c r="X7707" s="94" t="str">
        <f t="shared" si="1218"/>
        <v/>
      </c>
      <c r="Y7707" s="5"/>
      <c r="BK7707" s="8"/>
      <c r="BL7707" s="5"/>
      <c r="BM7707" s="5"/>
      <c r="BN7707" s="5"/>
      <c r="BO7707" s="5"/>
      <c r="BP7707" s="1"/>
      <c r="BQ7707" s="1"/>
      <c r="BR7707" s="1"/>
      <c r="BS7707" s="1"/>
      <c r="BT7707" s="1"/>
      <c r="BU7707" s="4"/>
      <c r="BV7707" s="1"/>
      <c r="BW7707" s="3"/>
      <c r="BX7707" s="4"/>
      <c r="BY7707" s="5"/>
      <c r="BZ7707" s="5"/>
      <c r="CA7707" s="5"/>
      <c r="CB7707" s="5"/>
      <c r="CC7707" s="5"/>
      <c r="CD7707" s="43"/>
    </row>
    <row r="7708" spans="1:82" x14ac:dyDescent="0.25">
      <c r="A7708" s="8"/>
      <c r="B7708" s="5"/>
      <c r="C7708" s="5"/>
      <c r="D7708" s="5"/>
      <c r="E7708" s="5"/>
      <c r="F7708" s="94" t="str">
        <f t="shared" si="1209"/>
        <v/>
      </c>
      <c r="G7708" s="94" t="str">
        <f t="shared" si="1210"/>
        <v/>
      </c>
      <c r="H7708" s="127" t="str">
        <f>IF(A7708&lt;&gt;"",IF(MID(C7708,1,1)="c",$AS$26,IF(MID(C7708,1,1)="r",$AS$41,IF(MID(C7708,1,1)="p",#REF!,#REF!))),"")</f>
        <v/>
      </c>
      <c r="I7708" s="92" t="str">
        <f t="shared" si="1211"/>
        <v/>
      </c>
      <c r="J7708" s="92" t="str">
        <f t="shared" si="1212"/>
        <v/>
      </c>
      <c r="K7708" s="92" t="str">
        <f t="shared" si="1213"/>
        <v/>
      </c>
      <c r="L7708" s="92" t="str">
        <f t="shared" si="1214"/>
        <v/>
      </c>
      <c r="M7708" s="95" t="str">
        <f>IF(A7708&lt;&gt;"",IF(MID(C7708,1,1)="c",SigmaEpsConcrete(I7708,$AN$30:$AN$33,$AR$30:$AR$33,$AS$26,$AS$27,$AS$28,$AQ$20,$AU$19),""),"")</f>
        <v/>
      </c>
      <c r="N7708" s="95" t="str">
        <f>IF(A7708&lt;&gt;"",IF(MID(C7708,1,1)="r",SigmaEpsReinf(J7708,$AS$42:$AS$43,$AS$41,$AS$39,$AS$40,$AQ$38),""),"")</f>
        <v/>
      </c>
      <c r="Q7708" s="92" t="str">
        <f t="shared" si="1216"/>
        <v/>
      </c>
      <c r="R7708" s="92" t="str">
        <f t="shared" si="1217"/>
        <v/>
      </c>
      <c r="U7708" s="5"/>
      <c r="V7708" s="5"/>
      <c r="W7708" s="94" t="str">
        <f t="shared" si="1215"/>
        <v/>
      </c>
      <c r="X7708" s="94" t="str">
        <f t="shared" si="1218"/>
        <v/>
      </c>
      <c r="Y7708" s="5"/>
      <c r="BK7708" s="8"/>
      <c r="BL7708" s="5"/>
      <c r="BM7708" s="5"/>
      <c r="BN7708" s="5"/>
      <c r="BO7708" s="5"/>
      <c r="BP7708" s="1"/>
      <c r="BQ7708" s="1"/>
      <c r="BR7708" s="1"/>
      <c r="BS7708" s="1"/>
      <c r="BT7708" s="1"/>
      <c r="BU7708" s="4"/>
      <c r="BV7708" s="1"/>
      <c r="BW7708" s="3"/>
      <c r="BX7708" s="4"/>
      <c r="BY7708" s="5"/>
      <c r="BZ7708" s="5"/>
      <c r="CA7708" s="5"/>
      <c r="CB7708" s="5"/>
      <c r="CC7708" s="5"/>
      <c r="CD7708" s="43"/>
    </row>
    <row r="7709" spans="1:82" x14ac:dyDescent="0.25">
      <c r="A7709" s="8"/>
      <c r="B7709" s="5"/>
      <c r="C7709" s="5"/>
      <c r="D7709" s="5"/>
      <c r="E7709" s="5"/>
      <c r="F7709" s="94" t="str">
        <f t="shared" si="1209"/>
        <v/>
      </c>
      <c r="G7709" s="94" t="str">
        <f t="shared" si="1210"/>
        <v/>
      </c>
      <c r="H7709" s="127" t="str">
        <f>IF(A7709&lt;&gt;"",IF(MID(C7709,1,1)="c",$AS$26,IF(MID(C7709,1,1)="r",$AS$41,IF(MID(C7709,1,1)="p",#REF!,#REF!))),"")</f>
        <v/>
      </c>
      <c r="I7709" s="92" t="str">
        <f t="shared" si="1211"/>
        <v/>
      </c>
      <c r="J7709" s="92" t="str">
        <f t="shared" si="1212"/>
        <v/>
      </c>
      <c r="K7709" s="92" t="str">
        <f t="shared" si="1213"/>
        <v/>
      </c>
      <c r="L7709" s="92" t="str">
        <f t="shared" si="1214"/>
        <v/>
      </c>
      <c r="M7709" s="95" t="str">
        <f>IF(A7709&lt;&gt;"",IF(MID(C7709,1,1)="c",SigmaEpsConcrete(I7709,$AN$30:$AN$33,$AR$30:$AR$33,$AS$26,$AS$27,$AS$28,$AQ$20,$AU$19),""),"")</f>
        <v/>
      </c>
      <c r="N7709" s="95" t="str">
        <f>IF(A7709&lt;&gt;"",IF(MID(C7709,1,1)="r",SigmaEpsReinf(J7709,$AS$42:$AS$43,$AS$41,$AS$39,$AS$40,$AQ$38),""),"")</f>
        <v/>
      </c>
      <c r="Q7709" s="92" t="str">
        <f t="shared" si="1216"/>
        <v/>
      </c>
      <c r="R7709" s="92" t="str">
        <f t="shared" si="1217"/>
        <v/>
      </c>
      <c r="U7709" s="5"/>
      <c r="V7709" s="5"/>
      <c r="W7709" s="94" t="str">
        <f t="shared" si="1215"/>
        <v/>
      </c>
      <c r="X7709" s="94" t="str">
        <f t="shared" si="1218"/>
        <v/>
      </c>
      <c r="Y7709" s="5"/>
      <c r="BK7709" s="8"/>
      <c r="BL7709" s="5"/>
      <c r="BM7709" s="5"/>
      <c r="BN7709" s="5"/>
      <c r="BO7709" s="5"/>
      <c r="BP7709" s="1"/>
      <c r="BQ7709" s="1"/>
      <c r="BR7709" s="1"/>
      <c r="BS7709" s="1"/>
      <c r="BT7709" s="1"/>
      <c r="BU7709" s="4"/>
      <c r="BV7709" s="1"/>
      <c r="BW7709" s="3"/>
      <c r="BX7709" s="4"/>
      <c r="BY7709" s="5"/>
      <c r="BZ7709" s="5"/>
      <c r="CA7709" s="5"/>
      <c r="CB7709" s="5"/>
      <c r="CC7709" s="5"/>
      <c r="CD7709" s="43"/>
    </row>
    <row r="7710" spans="1:82" x14ac:dyDescent="0.25">
      <c r="A7710" s="8"/>
      <c r="B7710" s="5"/>
      <c r="C7710" s="5"/>
      <c r="D7710" s="5"/>
      <c r="E7710" s="5"/>
      <c r="F7710" s="94" t="str">
        <f t="shared" si="1209"/>
        <v/>
      </c>
      <c r="G7710" s="94" t="str">
        <f t="shared" si="1210"/>
        <v/>
      </c>
      <c r="H7710" s="127" t="str">
        <f>IF(A7710&lt;&gt;"",IF(MID(C7710,1,1)="c",$AS$26,IF(MID(C7710,1,1)="r",$AS$41,IF(MID(C7710,1,1)="p",#REF!,#REF!))),"")</f>
        <v/>
      </c>
      <c r="I7710" s="92" t="str">
        <f t="shared" si="1211"/>
        <v/>
      </c>
      <c r="J7710" s="92" t="str">
        <f t="shared" si="1212"/>
        <v/>
      </c>
      <c r="K7710" s="92" t="str">
        <f t="shared" si="1213"/>
        <v/>
      </c>
      <c r="L7710" s="92" t="str">
        <f t="shared" si="1214"/>
        <v/>
      </c>
      <c r="M7710" s="95" t="str">
        <f>IF(A7710&lt;&gt;"",IF(MID(C7710,1,1)="c",SigmaEpsConcrete(I7710,$AN$30:$AN$33,$AR$30:$AR$33,$AS$26,$AS$27,$AS$28,$AQ$20,$AU$19),""),"")</f>
        <v/>
      </c>
      <c r="N7710" s="95" t="str">
        <f>IF(A7710&lt;&gt;"",IF(MID(C7710,1,1)="r",SigmaEpsReinf(J7710,$AS$42:$AS$43,$AS$41,$AS$39,$AS$40,$AQ$38),""),"")</f>
        <v/>
      </c>
      <c r="Q7710" s="92" t="str">
        <f t="shared" si="1216"/>
        <v/>
      </c>
      <c r="R7710" s="92" t="str">
        <f t="shared" si="1217"/>
        <v/>
      </c>
      <c r="U7710" s="5"/>
      <c r="V7710" s="5"/>
      <c r="W7710" s="94" t="str">
        <f t="shared" si="1215"/>
        <v/>
      </c>
      <c r="X7710" s="94" t="str">
        <f t="shared" si="1218"/>
        <v/>
      </c>
      <c r="Y7710" s="5"/>
      <c r="BK7710" s="8"/>
      <c r="BL7710" s="5"/>
      <c r="BM7710" s="5"/>
      <c r="BN7710" s="5"/>
      <c r="BO7710" s="5"/>
      <c r="BP7710" s="1"/>
      <c r="BQ7710" s="1"/>
      <c r="BR7710" s="1"/>
      <c r="BS7710" s="1"/>
      <c r="BT7710" s="1"/>
      <c r="BU7710" s="4"/>
      <c r="BV7710" s="1"/>
      <c r="BW7710" s="3"/>
      <c r="BX7710" s="4"/>
      <c r="BY7710" s="5"/>
      <c r="BZ7710" s="5"/>
      <c r="CA7710" s="5"/>
      <c r="CB7710" s="5"/>
      <c r="CC7710" s="5"/>
      <c r="CD7710" s="43"/>
    </row>
    <row r="7711" spans="1:82" x14ac:dyDescent="0.25">
      <c r="A7711" s="8"/>
      <c r="B7711" s="5"/>
      <c r="C7711" s="5"/>
      <c r="D7711" s="5"/>
      <c r="E7711" s="5"/>
      <c r="F7711" s="94" t="str">
        <f t="shared" si="1209"/>
        <v/>
      </c>
      <c r="G7711" s="94" t="str">
        <f t="shared" si="1210"/>
        <v/>
      </c>
      <c r="H7711" s="127" t="str">
        <f>IF(A7711&lt;&gt;"",IF(MID(C7711,1,1)="c",$AS$26,IF(MID(C7711,1,1)="r",$AS$41,IF(MID(C7711,1,1)="p",#REF!,#REF!))),"")</f>
        <v/>
      </c>
      <c r="I7711" s="92" t="str">
        <f t="shared" si="1211"/>
        <v/>
      </c>
      <c r="J7711" s="92" t="str">
        <f t="shared" si="1212"/>
        <v/>
      </c>
      <c r="K7711" s="92" t="str">
        <f t="shared" si="1213"/>
        <v/>
      </c>
      <c r="L7711" s="92" t="str">
        <f t="shared" si="1214"/>
        <v/>
      </c>
      <c r="M7711" s="95" t="str">
        <f>IF(A7711&lt;&gt;"",IF(MID(C7711,1,1)="c",SigmaEpsConcrete(I7711,$AN$30:$AN$33,$AR$30:$AR$33,$AS$26,$AS$27,$AS$28,$AQ$20,$AU$19),""),"")</f>
        <v/>
      </c>
      <c r="N7711" s="95" t="str">
        <f>IF(A7711&lt;&gt;"",IF(MID(C7711,1,1)="r",SigmaEpsReinf(J7711,$AS$42:$AS$43,$AS$41,$AS$39,$AS$40,$AQ$38),""),"")</f>
        <v/>
      </c>
      <c r="Q7711" s="92" t="str">
        <f t="shared" si="1216"/>
        <v/>
      </c>
      <c r="R7711" s="92" t="str">
        <f t="shared" si="1217"/>
        <v/>
      </c>
      <c r="U7711" s="5"/>
      <c r="V7711" s="5"/>
      <c r="W7711" s="94" t="str">
        <f t="shared" si="1215"/>
        <v/>
      </c>
      <c r="X7711" s="94" t="str">
        <f t="shared" si="1218"/>
        <v/>
      </c>
      <c r="Y7711" s="5"/>
      <c r="BK7711" s="8"/>
      <c r="BL7711" s="5"/>
      <c r="BM7711" s="5"/>
      <c r="BN7711" s="5"/>
      <c r="BO7711" s="5"/>
      <c r="BP7711" s="1"/>
      <c r="BQ7711" s="1"/>
      <c r="BR7711" s="1"/>
      <c r="BS7711" s="1"/>
      <c r="BT7711" s="1"/>
      <c r="BU7711" s="4"/>
      <c r="BV7711" s="1"/>
      <c r="BW7711" s="3"/>
      <c r="BX7711" s="4"/>
      <c r="BY7711" s="5"/>
      <c r="BZ7711" s="5"/>
      <c r="CA7711" s="5"/>
      <c r="CB7711" s="5"/>
      <c r="CC7711" s="5"/>
      <c r="CD7711" s="43"/>
    </row>
    <row r="7712" spans="1:82" x14ac:dyDescent="0.25">
      <c r="A7712" s="8"/>
      <c r="B7712" s="5"/>
      <c r="C7712" s="5"/>
      <c r="D7712" s="5"/>
      <c r="E7712" s="5"/>
      <c r="F7712" s="94" t="str">
        <f t="shared" si="1209"/>
        <v/>
      </c>
      <c r="G7712" s="94" t="str">
        <f t="shared" si="1210"/>
        <v/>
      </c>
      <c r="H7712" s="127" t="str">
        <f>IF(A7712&lt;&gt;"",IF(MID(C7712,1,1)="c",$AS$26,IF(MID(C7712,1,1)="r",$AS$41,IF(MID(C7712,1,1)="p",#REF!,#REF!))),"")</f>
        <v/>
      </c>
      <c r="I7712" s="92" t="str">
        <f t="shared" si="1211"/>
        <v/>
      </c>
      <c r="J7712" s="92" t="str">
        <f t="shared" si="1212"/>
        <v/>
      </c>
      <c r="K7712" s="92" t="str">
        <f t="shared" si="1213"/>
        <v/>
      </c>
      <c r="L7712" s="92" t="str">
        <f t="shared" si="1214"/>
        <v/>
      </c>
      <c r="M7712" s="95" t="str">
        <f>IF(A7712&lt;&gt;"",IF(MID(C7712,1,1)="c",SigmaEpsConcrete(I7712,$AN$30:$AN$33,$AR$30:$AR$33,$AS$26,$AS$27,$AS$28,$AQ$20,$AU$19),""),"")</f>
        <v/>
      </c>
      <c r="N7712" s="95" t="str">
        <f>IF(A7712&lt;&gt;"",IF(MID(C7712,1,1)="r",SigmaEpsReinf(J7712,$AS$42:$AS$43,$AS$41,$AS$39,$AS$40,$AQ$38),""),"")</f>
        <v/>
      </c>
      <c r="Q7712" s="92" t="str">
        <f t="shared" si="1216"/>
        <v/>
      </c>
      <c r="R7712" s="92" t="str">
        <f t="shared" si="1217"/>
        <v/>
      </c>
      <c r="U7712" s="5"/>
      <c r="V7712" s="5"/>
      <c r="W7712" s="94" t="str">
        <f t="shared" si="1215"/>
        <v/>
      </c>
      <c r="X7712" s="94" t="str">
        <f t="shared" si="1218"/>
        <v/>
      </c>
      <c r="Y7712" s="5"/>
      <c r="BK7712" s="8"/>
      <c r="BL7712" s="5"/>
      <c r="BM7712" s="5"/>
      <c r="BN7712" s="5"/>
      <c r="BO7712" s="5"/>
      <c r="BP7712" s="1"/>
      <c r="BQ7712" s="1"/>
      <c r="BR7712" s="1"/>
      <c r="BS7712" s="1"/>
      <c r="BT7712" s="1"/>
      <c r="BU7712" s="4"/>
      <c r="BV7712" s="1"/>
      <c r="BW7712" s="3"/>
      <c r="BX7712" s="4"/>
      <c r="BY7712" s="5"/>
      <c r="BZ7712" s="5"/>
      <c r="CA7712" s="5"/>
      <c r="CB7712" s="5"/>
      <c r="CC7712" s="5"/>
      <c r="CD7712" s="43"/>
    </row>
    <row r="7713" spans="1:82" x14ac:dyDescent="0.25">
      <c r="A7713" s="8"/>
      <c r="B7713" s="5"/>
      <c r="C7713" s="5"/>
      <c r="D7713" s="5"/>
      <c r="E7713" s="5"/>
      <c r="F7713" s="94" t="str">
        <f t="shared" si="1209"/>
        <v/>
      </c>
      <c r="G7713" s="94" t="str">
        <f t="shared" si="1210"/>
        <v/>
      </c>
      <c r="H7713" s="127" t="str">
        <f>IF(A7713&lt;&gt;"",IF(MID(C7713,1,1)="c",$AS$26,IF(MID(C7713,1,1)="r",$AS$41,IF(MID(C7713,1,1)="p",#REF!,#REF!))),"")</f>
        <v/>
      </c>
      <c r="I7713" s="92" t="str">
        <f t="shared" si="1211"/>
        <v/>
      </c>
      <c r="J7713" s="92" t="str">
        <f t="shared" si="1212"/>
        <v/>
      </c>
      <c r="K7713" s="92" t="str">
        <f t="shared" si="1213"/>
        <v/>
      </c>
      <c r="L7713" s="92" t="str">
        <f t="shared" si="1214"/>
        <v/>
      </c>
      <c r="M7713" s="95" t="str">
        <f>IF(A7713&lt;&gt;"",IF(MID(C7713,1,1)="c",SigmaEpsConcrete(I7713,$AN$30:$AN$33,$AR$30:$AR$33,$AS$26,$AS$27,$AS$28,$AQ$20,$AU$19),""),"")</f>
        <v/>
      </c>
      <c r="N7713" s="95" t="str">
        <f>IF(A7713&lt;&gt;"",IF(MID(C7713,1,1)="r",SigmaEpsReinf(J7713,$AS$42:$AS$43,$AS$41,$AS$39,$AS$40,$AQ$38),""),"")</f>
        <v/>
      </c>
      <c r="Q7713" s="92" t="str">
        <f t="shared" si="1216"/>
        <v/>
      </c>
      <c r="R7713" s="92" t="str">
        <f t="shared" si="1217"/>
        <v/>
      </c>
      <c r="U7713" s="5"/>
      <c r="V7713" s="5"/>
      <c r="W7713" s="94" t="str">
        <f t="shared" si="1215"/>
        <v/>
      </c>
      <c r="X7713" s="94" t="str">
        <f t="shared" si="1218"/>
        <v/>
      </c>
      <c r="Y7713" s="5"/>
      <c r="BK7713" s="8"/>
      <c r="BL7713" s="5"/>
      <c r="BM7713" s="5"/>
      <c r="BN7713" s="5"/>
      <c r="BO7713" s="5"/>
      <c r="BP7713" s="1"/>
      <c r="BQ7713" s="1"/>
      <c r="BR7713" s="1"/>
      <c r="BS7713" s="1"/>
      <c r="BT7713" s="1"/>
      <c r="BU7713" s="4"/>
      <c r="BV7713" s="1"/>
      <c r="BW7713" s="3"/>
      <c r="BX7713" s="4"/>
      <c r="BY7713" s="5"/>
      <c r="BZ7713" s="5"/>
      <c r="CA7713" s="5"/>
      <c r="CB7713" s="5"/>
      <c r="CC7713" s="5"/>
      <c r="CD7713" s="43"/>
    </row>
    <row r="7714" spans="1:82" x14ac:dyDescent="0.25">
      <c r="A7714" s="8"/>
      <c r="B7714" s="5"/>
      <c r="C7714" s="5"/>
      <c r="D7714" s="5"/>
      <c r="E7714" s="5"/>
      <c r="F7714" s="94" t="str">
        <f t="shared" si="1209"/>
        <v/>
      </c>
      <c r="G7714" s="94" t="str">
        <f t="shared" si="1210"/>
        <v/>
      </c>
      <c r="H7714" s="127" t="str">
        <f>IF(A7714&lt;&gt;"",IF(MID(C7714,1,1)="c",$AS$26,IF(MID(C7714,1,1)="r",$AS$41,IF(MID(C7714,1,1)="p",#REF!,#REF!))),"")</f>
        <v/>
      </c>
      <c r="I7714" s="92" t="str">
        <f t="shared" si="1211"/>
        <v/>
      </c>
      <c r="J7714" s="92" t="str">
        <f t="shared" si="1212"/>
        <v/>
      </c>
      <c r="K7714" s="92" t="str">
        <f t="shared" si="1213"/>
        <v/>
      </c>
      <c r="L7714" s="92" t="str">
        <f t="shared" si="1214"/>
        <v/>
      </c>
      <c r="M7714" s="95" t="str">
        <f>IF(A7714&lt;&gt;"",IF(MID(C7714,1,1)="c",SigmaEpsConcrete(I7714,$AN$30:$AN$33,$AR$30:$AR$33,$AS$26,$AS$27,$AS$28,$AQ$20,$AU$19),""),"")</f>
        <v/>
      </c>
      <c r="N7714" s="95" t="str">
        <f>IF(A7714&lt;&gt;"",IF(MID(C7714,1,1)="r",SigmaEpsReinf(J7714,$AS$42:$AS$43,$AS$41,$AS$39,$AS$40,$AQ$38),""),"")</f>
        <v/>
      </c>
      <c r="Q7714" s="92" t="str">
        <f t="shared" si="1216"/>
        <v/>
      </c>
      <c r="R7714" s="92" t="str">
        <f t="shared" si="1217"/>
        <v/>
      </c>
      <c r="U7714" s="5"/>
      <c r="V7714" s="5"/>
      <c r="W7714" s="94" t="str">
        <f t="shared" si="1215"/>
        <v/>
      </c>
      <c r="X7714" s="94" t="str">
        <f t="shared" si="1218"/>
        <v/>
      </c>
      <c r="Y7714" s="5"/>
      <c r="BK7714" s="8"/>
      <c r="BL7714" s="5"/>
      <c r="BM7714" s="5"/>
      <c r="BN7714" s="5"/>
      <c r="BO7714" s="5"/>
      <c r="BP7714" s="1"/>
      <c r="BQ7714" s="1"/>
      <c r="BR7714" s="1"/>
      <c r="BS7714" s="1"/>
      <c r="BT7714" s="1"/>
      <c r="BU7714" s="4"/>
      <c r="BV7714" s="1"/>
      <c r="BW7714" s="3"/>
      <c r="BX7714" s="4"/>
      <c r="BY7714" s="5"/>
      <c r="BZ7714" s="5"/>
      <c r="CA7714" s="5"/>
      <c r="CB7714" s="5"/>
      <c r="CC7714" s="5"/>
      <c r="CD7714" s="43"/>
    </row>
    <row r="7715" spans="1:82" x14ac:dyDescent="0.25">
      <c r="A7715" s="8"/>
      <c r="B7715" s="5"/>
      <c r="C7715" s="5"/>
      <c r="D7715" s="5"/>
      <c r="E7715" s="5"/>
      <c r="F7715" s="94" t="str">
        <f t="shared" si="1209"/>
        <v/>
      </c>
      <c r="G7715" s="94" t="str">
        <f t="shared" si="1210"/>
        <v/>
      </c>
      <c r="H7715" s="127" t="str">
        <f>IF(A7715&lt;&gt;"",IF(MID(C7715,1,1)="c",$AS$26,IF(MID(C7715,1,1)="r",$AS$41,IF(MID(C7715,1,1)="p",#REF!,#REF!))),"")</f>
        <v/>
      </c>
      <c r="I7715" s="92" t="str">
        <f t="shared" si="1211"/>
        <v/>
      </c>
      <c r="J7715" s="92" t="str">
        <f t="shared" si="1212"/>
        <v/>
      </c>
      <c r="K7715" s="92" t="str">
        <f t="shared" si="1213"/>
        <v/>
      </c>
      <c r="L7715" s="92" t="str">
        <f t="shared" si="1214"/>
        <v/>
      </c>
      <c r="M7715" s="95" t="str">
        <f>IF(A7715&lt;&gt;"",IF(MID(C7715,1,1)="c",SigmaEpsConcrete(I7715,$AN$30:$AN$33,$AR$30:$AR$33,$AS$26,$AS$27,$AS$28,$AQ$20,$AU$19),""),"")</f>
        <v/>
      </c>
      <c r="N7715" s="95" t="str">
        <f>IF(A7715&lt;&gt;"",IF(MID(C7715,1,1)="r",SigmaEpsReinf(J7715,$AS$42:$AS$43,$AS$41,$AS$39,$AS$40,$AQ$38),""),"")</f>
        <v/>
      </c>
      <c r="Q7715" s="92" t="str">
        <f t="shared" si="1216"/>
        <v/>
      </c>
      <c r="R7715" s="92" t="str">
        <f t="shared" si="1217"/>
        <v/>
      </c>
      <c r="U7715" s="5"/>
      <c r="V7715" s="5"/>
      <c r="W7715" s="94" t="str">
        <f t="shared" si="1215"/>
        <v/>
      </c>
      <c r="X7715" s="94" t="str">
        <f t="shared" si="1218"/>
        <v/>
      </c>
      <c r="Y7715" s="5"/>
      <c r="BK7715" s="8"/>
      <c r="BL7715" s="5"/>
      <c r="BM7715" s="5"/>
      <c r="BN7715" s="5"/>
      <c r="BO7715" s="5"/>
      <c r="BP7715" s="1"/>
      <c r="BQ7715" s="1"/>
      <c r="BR7715" s="1"/>
      <c r="BS7715" s="1"/>
      <c r="BT7715" s="1"/>
      <c r="BU7715" s="4"/>
      <c r="BV7715" s="1"/>
      <c r="BW7715" s="3"/>
      <c r="BX7715" s="4"/>
      <c r="BY7715" s="5"/>
      <c r="BZ7715" s="5"/>
      <c r="CA7715" s="5"/>
      <c r="CB7715" s="5"/>
      <c r="CC7715" s="5"/>
      <c r="CD7715" s="43"/>
    </row>
    <row r="7716" spans="1:82" x14ac:dyDescent="0.25">
      <c r="A7716" s="8"/>
      <c r="B7716" s="5"/>
      <c r="C7716" s="5"/>
      <c r="D7716" s="5"/>
      <c r="E7716" s="5"/>
      <c r="F7716" s="94" t="str">
        <f t="shared" si="1209"/>
        <v/>
      </c>
      <c r="G7716" s="94" t="str">
        <f t="shared" si="1210"/>
        <v/>
      </c>
      <c r="H7716" s="127" t="str">
        <f>IF(A7716&lt;&gt;"",IF(MID(C7716,1,1)="c",$AS$26,IF(MID(C7716,1,1)="r",$AS$41,IF(MID(C7716,1,1)="p",#REF!,#REF!))),"")</f>
        <v/>
      </c>
      <c r="I7716" s="92" t="str">
        <f t="shared" si="1211"/>
        <v/>
      </c>
      <c r="J7716" s="92" t="str">
        <f t="shared" si="1212"/>
        <v/>
      </c>
      <c r="K7716" s="92" t="str">
        <f t="shared" si="1213"/>
        <v/>
      </c>
      <c r="L7716" s="92" t="str">
        <f t="shared" si="1214"/>
        <v/>
      </c>
      <c r="M7716" s="95" t="str">
        <f>IF(A7716&lt;&gt;"",IF(MID(C7716,1,1)="c",SigmaEpsConcrete(I7716,$AN$30:$AN$33,$AR$30:$AR$33,$AS$26,$AS$27,$AS$28,$AQ$20,$AU$19),""),"")</f>
        <v/>
      </c>
      <c r="N7716" s="95" t="str">
        <f>IF(A7716&lt;&gt;"",IF(MID(C7716,1,1)="r",SigmaEpsReinf(J7716,$AS$42:$AS$43,$AS$41,$AS$39,$AS$40,$AQ$38),""),"")</f>
        <v/>
      </c>
      <c r="Q7716" s="92" t="str">
        <f t="shared" si="1216"/>
        <v/>
      </c>
      <c r="R7716" s="92" t="str">
        <f t="shared" si="1217"/>
        <v/>
      </c>
      <c r="U7716" s="5"/>
      <c r="V7716" s="5"/>
      <c r="W7716" s="94" t="str">
        <f t="shared" si="1215"/>
        <v/>
      </c>
      <c r="X7716" s="94" t="str">
        <f t="shared" si="1218"/>
        <v/>
      </c>
      <c r="Y7716" s="5"/>
      <c r="BK7716" s="8"/>
      <c r="BL7716" s="5"/>
      <c r="BM7716" s="5"/>
      <c r="BN7716" s="5"/>
      <c r="BO7716" s="5"/>
      <c r="BP7716" s="1"/>
      <c r="BQ7716" s="1"/>
      <c r="BR7716" s="1"/>
      <c r="BS7716" s="1"/>
      <c r="BT7716" s="1"/>
      <c r="BU7716" s="4"/>
      <c r="BV7716" s="1"/>
      <c r="BW7716" s="3"/>
      <c r="BX7716" s="4"/>
      <c r="BY7716" s="5"/>
      <c r="BZ7716" s="5"/>
      <c r="CA7716" s="5"/>
      <c r="CB7716" s="5"/>
      <c r="CC7716" s="5"/>
      <c r="CD7716" s="43"/>
    </row>
    <row r="7717" spans="1:82" x14ac:dyDescent="0.25">
      <c r="A7717" s="8"/>
      <c r="B7717" s="5"/>
      <c r="C7717" s="5"/>
      <c r="D7717" s="5"/>
      <c r="E7717" s="5"/>
      <c r="F7717" s="94" t="str">
        <f t="shared" si="1209"/>
        <v/>
      </c>
      <c r="G7717" s="94" t="str">
        <f t="shared" si="1210"/>
        <v/>
      </c>
      <c r="H7717" s="127" t="str">
        <f>IF(A7717&lt;&gt;"",IF(MID(C7717,1,1)="c",$AS$26,IF(MID(C7717,1,1)="r",$AS$41,IF(MID(C7717,1,1)="p",#REF!,#REF!))),"")</f>
        <v/>
      </c>
      <c r="I7717" s="92" t="str">
        <f t="shared" si="1211"/>
        <v/>
      </c>
      <c r="J7717" s="92" t="str">
        <f t="shared" si="1212"/>
        <v/>
      </c>
      <c r="K7717" s="92" t="str">
        <f t="shared" si="1213"/>
        <v/>
      </c>
      <c r="L7717" s="92" t="str">
        <f t="shared" si="1214"/>
        <v/>
      </c>
      <c r="M7717" s="95" t="str">
        <f>IF(A7717&lt;&gt;"",IF(MID(C7717,1,1)="c",SigmaEpsConcrete(I7717,$AN$30:$AN$33,$AR$30:$AR$33,$AS$26,$AS$27,$AS$28,$AQ$20,$AU$19),""),"")</f>
        <v/>
      </c>
      <c r="N7717" s="95" t="str">
        <f>IF(A7717&lt;&gt;"",IF(MID(C7717,1,1)="r",SigmaEpsReinf(J7717,$AS$42:$AS$43,$AS$41,$AS$39,$AS$40,$AQ$38),""),"")</f>
        <v/>
      </c>
      <c r="Q7717" s="92" t="str">
        <f t="shared" si="1216"/>
        <v/>
      </c>
      <c r="R7717" s="92" t="str">
        <f t="shared" si="1217"/>
        <v/>
      </c>
      <c r="U7717" s="5"/>
      <c r="V7717" s="5"/>
      <c r="W7717" s="94" t="str">
        <f t="shared" si="1215"/>
        <v/>
      </c>
      <c r="X7717" s="94" t="str">
        <f t="shared" si="1218"/>
        <v/>
      </c>
      <c r="Y7717" s="5"/>
      <c r="BK7717" s="8"/>
      <c r="BL7717" s="5"/>
      <c r="BM7717" s="5"/>
      <c r="BN7717" s="5"/>
      <c r="BO7717" s="5"/>
      <c r="BP7717" s="1"/>
      <c r="BQ7717" s="1"/>
      <c r="BR7717" s="1"/>
      <c r="BS7717" s="1"/>
      <c r="BT7717" s="1"/>
      <c r="BU7717" s="4"/>
      <c r="BV7717" s="1"/>
      <c r="BW7717" s="3"/>
      <c r="BX7717" s="4"/>
      <c r="BY7717" s="5"/>
      <c r="BZ7717" s="5"/>
      <c r="CA7717" s="5"/>
      <c r="CB7717" s="5"/>
      <c r="CC7717" s="5"/>
      <c r="CD7717" s="43"/>
    </row>
    <row r="7718" spans="1:82" x14ac:dyDescent="0.25">
      <c r="A7718" s="8"/>
      <c r="B7718" s="5"/>
      <c r="C7718" s="5"/>
      <c r="D7718" s="5"/>
      <c r="E7718" s="5"/>
      <c r="F7718" s="94" t="str">
        <f t="shared" si="1209"/>
        <v/>
      </c>
      <c r="G7718" s="94" t="str">
        <f t="shared" si="1210"/>
        <v/>
      </c>
      <c r="H7718" s="127" t="str">
        <f>IF(A7718&lt;&gt;"",IF(MID(C7718,1,1)="c",$AS$26,IF(MID(C7718,1,1)="r",$AS$41,IF(MID(C7718,1,1)="p",#REF!,#REF!))),"")</f>
        <v/>
      </c>
      <c r="I7718" s="92" t="str">
        <f t="shared" si="1211"/>
        <v/>
      </c>
      <c r="J7718" s="92" t="str">
        <f t="shared" si="1212"/>
        <v/>
      </c>
      <c r="K7718" s="92" t="str">
        <f t="shared" si="1213"/>
        <v/>
      </c>
      <c r="L7718" s="92" t="str">
        <f t="shared" si="1214"/>
        <v/>
      </c>
      <c r="M7718" s="95" t="str">
        <f>IF(A7718&lt;&gt;"",IF(MID(C7718,1,1)="c",SigmaEpsConcrete(I7718,$AN$30:$AN$33,$AR$30:$AR$33,$AS$26,$AS$27,$AS$28,$AQ$20,$AU$19),""),"")</f>
        <v/>
      </c>
      <c r="N7718" s="95" t="str">
        <f>IF(A7718&lt;&gt;"",IF(MID(C7718,1,1)="r",SigmaEpsReinf(J7718,$AS$42:$AS$43,$AS$41,$AS$39,$AS$40,$AQ$38),""),"")</f>
        <v/>
      </c>
      <c r="Q7718" s="92" t="str">
        <f t="shared" si="1216"/>
        <v/>
      </c>
      <c r="R7718" s="92" t="str">
        <f t="shared" si="1217"/>
        <v/>
      </c>
      <c r="U7718" s="5"/>
      <c r="V7718" s="5"/>
      <c r="W7718" s="94" t="str">
        <f t="shared" si="1215"/>
        <v/>
      </c>
      <c r="X7718" s="94" t="str">
        <f t="shared" si="1218"/>
        <v/>
      </c>
      <c r="Y7718" s="5"/>
      <c r="BK7718" s="8"/>
      <c r="BL7718" s="5"/>
      <c r="BM7718" s="5"/>
      <c r="BN7718" s="5"/>
      <c r="BO7718" s="5"/>
      <c r="BP7718" s="1"/>
      <c r="BQ7718" s="1"/>
      <c r="BR7718" s="1"/>
      <c r="BS7718" s="1"/>
      <c r="BT7718" s="1"/>
      <c r="BU7718" s="4"/>
      <c r="BV7718" s="1"/>
      <c r="BW7718" s="3"/>
      <c r="BX7718" s="4"/>
      <c r="BY7718" s="5"/>
      <c r="BZ7718" s="5"/>
      <c r="CA7718" s="5"/>
      <c r="CB7718" s="5"/>
      <c r="CC7718" s="5"/>
      <c r="CD7718" s="43"/>
    </row>
    <row r="7719" spans="1:82" x14ac:dyDescent="0.25">
      <c r="A7719" s="8"/>
      <c r="B7719" s="5"/>
      <c r="C7719" s="5"/>
      <c r="D7719" s="5"/>
      <c r="E7719" s="5"/>
      <c r="F7719" s="94" t="str">
        <f t="shared" si="1209"/>
        <v/>
      </c>
      <c r="G7719" s="94" t="str">
        <f t="shared" si="1210"/>
        <v/>
      </c>
      <c r="H7719" s="127" t="str">
        <f>IF(A7719&lt;&gt;"",IF(MID(C7719,1,1)="c",$AS$26,IF(MID(C7719,1,1)="r",$AS$41,IF(MID(C7719,1,1)="p",#REF!,#REF!))),"")</f>
        <v/>
      </c>
      <c r="I7719" s="92" t="str">
        <f t="shared" si="1211"/>
        <v/>
      </c>
      <c r="J7719" s="92" t="str">
        <f t="shared" si="1212"/>
        <v/>
      </c>
      <c r="K7719" s="92" t="str">
        <f t="shared" si="1213"/>
        <v/>
      </c>
      <c r="L7719" s="92" t="str">
        <f t="shared" si="1214"/>
        <v/>
      </c>
      <c r="M7719" s="95" t="str">
        <f>IF(A7719&lt;&gt;"",IF(MID(C7719,1,1)="c",SigmaEpsConcrete(I7719,$AN$30:$AN$33,$AR$30:$AR$33,$AS$26,$AS$27,$AS$28,$AQ$20,$AU$19),""),"")</f>
        <v/>
      </c>
      <c r="N7719" s="95" t="str">
        <f>IF(A7719&lt;&gt;"",IF(MID(C7719,1,1)="r",SigmaEpsReinf(J7719,$AS$42:$AS$43,$AS$41,$AS$39,$AS$40,$AQ$38),""),"")</f>
        <v/>
      </c>
      <c r="Q7719" s="92" t="str">
        <f t="shared" si="1216"/>
        <v/>
      </c>
      <c r="R7719" s="92" t="str">
        <f t="shared" si="1217"/>
        <v/>
      </c>
      <c r="U7719" s="5"/>
      <c r="V7719" s="5"/>
      <c r="W7719" s="94" t="str">
        <f t="shared" si="1215"/>
        <v/>
      </c>
      <c r="X7719" s="94" t="str">
        <f t="shared" si="1218"/>
        <v/>
      </c>
      <c r="Y7719" s="5"/>
      <c r="BK7719" s="8"/>
      <c r="BL7719" s="5"/>
      <c r="BM7719" s="5"/>
      <c r="BN7719" s="5"/>
      <c r="BO7719" s="5"/>
      <c r="BP7719" s="1"/>
      <c r="BQ7719" s="1"/>
      <c r="BR7719" s="1"/>
      <c r="BS7719" s="1"/>
      <c r="BT7719" s="1"/>
      <c r="BU7719" s="4"/>
      <c r="BV7719" s="1"/>
      <c r="BW7719" s="3"/>
      <c r="BX7719" s="4"/>
      <c r="BY7719" s="5"/>
      <c r="BZ7719" s="5"/>
      <c r="CA7719" s="5"/>
      <c r="CB7719" s="5"/>
      <c r="CC7719" s="5"/>
      <c r="CD7719" s="43"/>
    </row>
    <row r="7720" spans="1:82" x14ac:dyDescent="0.25">
      <c r="A7720" s="8"/>
      <c r="B7720" s="5"/>
      <c r="C7720" s="5"/>
      <c r="D7720" s="5"/>
      <c r="E7720" s="5"/>
      <c r="F7720" s="94" t="str">
        <f t="shared" si="1209"/>
        <v/>
      </c>
      <c r="G7720" s="94" t="str">
        <f t="shared" si="1210"/>
        <v/>
      </c>
      <c r="H7720" s="127" t="str">
        <f>IF(A7720&lt;&gt;"",IF(MID(C7720,1,1)="c",$AS$26,IF(MID(C7720,1,1)="r",$AS$41,IF(MID(C7720,1,1)="p",#REF!,#REF!))),"")</f>
        <v/>
      </c>
      <c r="I7720" s="92" t="str">
        <f t="shared" si="1211"/>
        <v/>
      </c>
      <c r="J7720" s="92" t="str">
        <f t="shared" si="1212"/>
        <v/>
      </c>
      <c r="K7720" s="92" t="str">
        <f t="shared" si="1213"/>
        <v/>
      </c>
      <c r="L7720" s="92" t="str">
        <f t="shared" si="1214"/>
        <v/>
      </c>
      <c r="M7720" s="95" t="str">
        <f>IF(A7720&lt;&gt;"",IF(MID(C7720,1,1)="c",SigmaEpsConcrete(I7720,$AN$30:$AN$33,$AR$30:$AR$33,$AS$26,$AS$27,$AS$28,$AQ$20,$AU$19),""),"")</f>
        <v/>
      </c>
      <c r="N7720" s="95" t="str">
        <f>IF(A7720&lt;&gt;"",IF(MID(C7720,1,1)="r",SigmaEpsReinf(J7720,$AS$42:$AS$43,$AS$41,$AS$39,$AS$40,$AQ$38),""),"")</f>
        <v/>
      </c>
      <c r="Q7720" s="92" t="str">
        <f t="shared" si="1216"/>
        <v/>
      </c>
      <c r="R7720" s="92" t="str">
        <f t="shared" si="1217"/>
        <v/>
      </c>
      <c r="U7720" s="5"/>
      <c r="V7720" s="5"/>
      <c r="W7720" s="94" t="str">
        <f t="shared" si="1215"/>
        <v/>
      </c>
      <c r="X7720" s="94" t="str">
        <f t="shared" si="1218"/>
        <v/>
      </c>
      <c r="Y7720" s="5"/>
      <c r="BK7720" s="8"/>
      <c r="BL7720" s="5"/>
      <c r="BM7720" s="5"/>
      <c r="BN7720" s="5"/>
      <c r="BO7720" s="5"/>
      <c r="BP7720" s="1"/>
      <c r="BQ7720" s="1"/>
      <c r="BR7720" s="1"/>
      <c r="BS7720" s="1"/>
      <c r="BT7720" s="1"/>
      <c r="BU7720" s="4"/>
      <c r="BV7720" s="1"/>
      <c r="BW7720" s="3"/>
      <c r="BX7720" s="4"/>
      <c r="BY7720" s="5"/>
      <c r="BZ7720" s="5"/>
      <c r="CA7720" s="5"/>
      <c r="CB7720" s="5"/>
      <c r="CC7720" s="5"/>
      <c r="CD7720" s="43"/>
    </row>
    <row r="7721" spans="1:82" x14ac:dyDescent="0.25">
      <c r="A7721" s="8"/>
      <c r="B7721" s="5"/>
      <c r="C7721" s="5"/>
      <c r="D7721" s="5"/>
      <c r="E7721" s="5"/>
      <c r="F7721" s="94" t="str">
        <f t="shared" si="1209"/>
        <v/>
      </c>
      <c r="G7721" s="94" t="str">
        <f t="shared" si="1210"/>
        <v/>
      </c>
      <c r="H7721" s="127" t="str">
        <f>IF(A7721&lt;&gt;"",IF(MID(C7721,1,1)="c",$AS$26,IF(MID(C7721,1,1)="r",$AS$41,IF(MID(C7721,1,1)="p",#REF!,#REF!))),"")</f>
        <v/>
      </c>
      <c r="I7721" s="92" t="str">
        <f t="shared" si="1211"/>
        <v/>
      </c>
      <c r="J7721" s="92" t="str">
        <f t="shared" si="1212"/>
        <v/>
      </c>
      <c r="K7721" s="92" t="str">
        <f t="shared" si="1213"/>
        <v/>
      </c>
      <c r="L7721" s="92" t="str">
        <f t="shared" si="1214"/>
        <v/>
      </c>
      <c r="M7721" s="95" t="str">
        <f>IF(A7721&lt;&gt;"",IF(MID(C7721,1,1)="c",SigmaEpsConcrete(I7721,$AN$30:$AN$33,$AR$30:$AR$33,$AS$26,$AS$27,$AS$28,$AQ$20,$AU$19),""),"")</f>
        <v/>
      </c>
      <c r="N7721" s="95" t="str">
        <f>IF(A7721&lt;&gt;"",IF(MID(C7721,1,1)="r",SigmaEpsReinf(J7721,$AS$42:$AS$43,$AS$41,$AS$39,$AS$40,$AQ$38),""),"")</f>
        <v/>
      </c>
      <c r="Q7721" s="92" t="str">
        <f t="shared" si="1216"/>
        <v/>
      </c>
      <c r="R7721" s="92" t="str">
        <f t="shared" si="1217"/>
        <v/>
      </c>
      <c r="U7721" s="5"/>
      <c r="V7721" s="5"/>
      <c r="W7721" s="94" t="str">
        <f t="shared" si="1215"/>
        <v/>
      </c>
      <c r="X7721" s="94" t="str">
        <f t="shared" si="1218"/>
        <v/>
      </c>
      <c r="Y7721" s="5"/>
      <c r="BK7721" s="8"/>
      <c r="BL7721" s="5"/>
      <c r="BM7721" s="5"/>
      <c r="BN7721" s="5"/>
      <c r="BO7721" s="5"/>
      <c r="BP7721" s="1"/>
      <c r="BQ7721" s="1"/>
      <c r="BR7721" s="1"/>
      <c r="BS7721" s="1"/>
      <c r="BT7721" s="1"/>
      <c r="BU7721" s="4"/>
      <c r="BV7721" s="1"/>
      <c r="BW7721" s="3"/>
      <c r="BX7721" s="4"/>
      <c r="BY7721" s="5"/>
      <c r="BZ7721" s="5"/>
      <c r="CA7721" s="5"/>
      <c r="CB7721" s="5"/>
      <c r="CC7721" s="5"/>
      <c r="CD7721" s="43"/>
    </row>
    <row r="7722" spans="1:82" x14ac:dyDescent="0.25">
      <c r="A7722" s="8"/>
      <c r="B7722" s="5"/>
      <c r="C7722" s="5"/>
      <c r="D7722" s="5"/>
      <c r="E7722" s="5"/>
      <c r="F7722" s="94" t="str">
        <f t="shared" si="1209"/>
        <v/>
      </c>
      <c r="G7722" s="94" t="str">
        <f t="shared" si="1210"/>
        <v/>
      </c>
      <c r="H7722" s="127" t="str">
        <f>IF(A7722&lt;&gt;"",IF(MID(C7722,1,1)="c",$AS$26,IF(MID(C7722,1,1)="r",$AS$41,IF(MID(C7722,1,1)="p",#REF!,#REF!))),"")</f>
        <v/>
      </c>
      <c r="I7722" s="92" t="str">
        <f t="shared" si="1211"/>
        <v/>
      </c>
      <c r="J7722" s="92" t="str">
        <f t="shared" si="1212"/>
        <v/>
      </c>
      <c r="K7722" s="92" t="str">
        <f t="shared" si="1213"/>
        <v/>
      </c>
      <c r="L7722" s="92" t="str">
        <f t="shared" si="1214"/>
        <v/>
      </c>
      <c r="M7722" s="95" t="str">
        <f>IF(A7722&lt;&gt;"",IF(MID(C7722,1,1)="c",SigmaEpsConcrete(I7722,$AN$30:$AN$33,$AR$30:$AR$33,$AS$26,$AS$27,$AS$28,$AQ$20,$AU$19),""),"")</f>
        <v/>
      </c>
      <c r="N7722" s="95" t="str">
        <f>IF(A7722&lt;&gt;"",IF(MID(C7722,1,1)="r",SigmaEpsReinf(J7722,$AS$42:$AS$43,$AS$41,$AS$39,$AS$40,$AQ$38),""),"")</f>
        <v/>
      </c>
      <c r="Q7722" s="92" t="str">
        <f t="shared" si="1216"/>
        <v/>
      </c>
      <c r="R7722" s="92" t="str">
        <f t="shared" si="1217"/>
        <v/>
      </c>
      <c r="U7722" s="5"/>
      <c r="V7722" s="5"/>
      <c r="W7722" s="94" t="str">
        <f t="shared" si="1215"/>
        <v/>
      </c>
      <c r="X7722" s="94" t="str">
        <f t="shared" si="1218"/>
        <v/>
      </c>
      <c r="Y7722" s="5"/>
      <c r="BK7722" s="8"/>
      <c r="BL7722" s="5"/>
      <c r="BM7722" s="5"/>
      <c r="BN7722" s="5"/>
      <c r="BO7722" s="5"/>
      <c r="BP7722" s="1"/>
      <c r="BQ7722" s="1"/>
      <c r="BR7722" s="1"/>
      <c r="BS7722" s="1"/>
      <c r="BT7722" s="1"/>
      <c r="BU7722" s="4"/>
      <c r="BV7722" s="1"/>
      <c r="BW7722" s="3"/>
      <c r="BX7722" s="4"/>
      <c r="BY7722" s="5"/>
      <c r="BZ7722" s="5"/>
      <c r="CA7722" s="5"/>
      <c r="CB7722" s="5"/>
      <c r="CC7722" s="5"/>
      <c r="CD7722" s="43"/>
    </row>
    <row r="7723" spans="1:82" x14ac:dyDescent="0.25">
      <c r="A7723" s="8"/>
      <c r="B7723" s="5"/>
      <c r="C7723" s="5"/>
      <c r="D7723" s="5"/>
      <c r="E7723" s="5"/>
      <c r="F7723" s="94" t="str">
        <f t="shared" si="1209"/>
        <v/>
      </c>
      <c r="G7723" s="94" t="str">
        <f t="shared" si="1210"/>
        <v/>
      </c>
      <c r="H7723" s="127" t="str">
        <f>IF(A7723&lt;&gt;"",IF(MID(C7723,1,1)="c",$AS$26,IF(MID(C7723,1,1)="r",$AS$41,IF(MID(C7723,1,1)="p",#REF!,#REF!))),"")</f>
        <v/>
      </c>
      <c r="I7723" s="92" t="str">
        <f t="shared" si="1211"/>
        <v/>
      </c>
      <c r="J7723" s="92" t="str">
        <f t="shared" si="1212"/>
        <v/>
      </c>
      <c r="K7723" s="92" t="str">
        <f t="shared" si="1213"/>
        <v/>
      </c>
      <c r="L7723" s="92" t="str">
        <f t="shared" si="1214"/>
        <v/>
      </c>
      <c r="M7723" s="95" t="str">
        <f>IF(A7723&lt;&gt;"",IF(MID(C7723,1,1)="c",SigmaEpsConcrete(I7723,$AN$30:$AN$33,$AR$30:$AR$33,$AS$26,$AS$27,$AS$28,$AQ$20,$AU$19),""),"")</f>
        <v/>
      </c>
      <c r="N7723" s="95" t="str">
        <f>IF(A7723&lt;&gt;"",IF(MID(C7723,1,1)="r",SigmaEpsReinf(J7723,$AS$42:$AS$43,$AS$41,$AS$39,$AS$40,$AQ$38),""),"")</f>
        <v/>
      </c>
      <c r="Q7723" s="92" t="str">
        <f t="shared" si="1216"/>
        <v/>
      </c>
      <c r="R7723" s="92" t="str">
        <f t="shared" si="1217"/>
        <v/>
      </c>
      <c r="U7723" s="5"/>
      <c r="V7723" s="5"/>
      <c r="W7723" s="94" t="str">
        <f t="shared" si="1215"/>
        <v/>
      </c>
      <c r="X7723" s="94" t="str">
        <f t="shared" si="1218"/>
        <v/>
      </c>
      <c r="Y7723" s="5"/>
      <c r="BK7723" s="8"/>
      <c r="BL7723" s="5"/>
      <c r="BM7723" s="5"/>
      <c r="BN7723" s="5"/>
      <c r="BO7723" s="5"/>
      <c r="BP7723" s="1"/>
      <c r="BQ7723" s="1"/>
      <c r="BR7723" s="1"/>
      <c r="BS7723" s="1"/>
      <c r="BT7723" s="1"/>
      <c r="BU7723" s="4"/>
      <c r="BV7723" s="1"/>
      <c r="BW7723" s="3"/>
      <c r="BX7723" s="4"/>
      <c r="BY7723" s="5"/>
      <c r="BZ7723" s="5"/>
      <c r="CA7723" s="5"/>
      <c r="CB7723" s="5"/>
      <c r="CC7723" s="5"/>
      <c r="CD7723" s="43"/>
    </row>
    <row r="7724" spans="1:82" x14ac:dyDescent="0.25">
      <c r="A7724" s="8"/>
      <c r="B7724" s="5"/>
      <c r="C7724" s="5"/>
      <c r="D7724" s="5"/>
      <c r="E7724" s="5"/>
      <c r="F7724" s="94" t="str">
        <f t="shared" si="1209"/>
        <v/>
      </c>
      <c r="G7724" s="94" t="str">
        <f t="shared" si="1210"/>
        <v/>
      </c>
      <c r="H7724" s="127" t="str">
        <f>IF(A7724&lt;&gt;"",IF(MID(C7724,1,1)="c",$AS$26,IF(MID(C7724,1,1)="r",$AS$41,IF(MID(C7724,1,1)="p",#REF!,#REF!))),"")</f>
        <v/>
      </c>
      <c r="I7724" s="92" t="str">
        <f t="shared" si="1211"/>
        <v/>
      </c>
      <c r="J7724" s="92" t="str">
        <f t="shared" si="1212"/>
        <v/>
      </c>
      <c r="K7724" s="92" t="str">
        <f t="shared" si="1213"/>
        <v/>
      </c>
      <c r="L7724" s="92" t="str">
        <f t="shared" si="1214"/>
        <v/>
      </c>
      <c r="M7724" s="95" t="str">
        <f>IF(A7724&lt;&gt;"",IF(MID(C7724,1,1)="c",SigmaEpsConcrete(I7724,$AN$30:$AN$33,$AR$30:$AR$33,$AS$26,$AS$27,$AS$28,$AQ$20,$AU$19),""),"")</f>
        <v/>
      </c>
      <c r="N7724" s="95" t="str">
        <f>IF(A7724&lt;&gt;"",IF(MID(C7724,1,1)="r",SigmaEpsReinf(J7724,$AS$42:$AS$43,$AS$41,$AS$39,$AS$40,$AQ$38),""),"")</f>
        <v/>
      </c>
      <c r="Q7724" s="92" t="str">
        <f t="shared" si="1216"/>
        <v/>
      </c>
      <c r="R7724" s="92" t="str">
        <f t="shared" si="1217"/>
        <v/>
      </c>
      <c r="U7724" s="5"/>
      <c r="V7724" s="5"/>
      <c r="W7724" s="94" t="str">
        <f t="shared" si="1215"/>
        <v/>
      </c>
      <c r="X7724" s="94" t="str">
        <f t="shared" si="1218"/>
        <v/>
      </c>
      <c r="Y7724" s="5"/>
      <c r="BK7724" s="8"/>
      <c r="BL7724" s="5"/>
      <c r="BM7724" s="5"/>
      <c r="BN7724" s="5"/>
      <c r="BO7724" s="5"/>
      <c r="BP7724" s="1"/>
      <c r="BQ7724" s="1"/>
      <c r="BR7724" s="1"/>
      <c r="BS7724" s="1"/>
      <c r="BT7724" s="1"/>
      <c r="BU7724" s="4"/>
      <c r="BV7724" s="1"/>
      <c r="BW7724" s="3"/>
      <c r="BX7724" s="4"/>
      <c r="BY7724" s="5"/>
      <c r="BZ7724" s="5"/>
      <c r="CA7724" s="5"/>
      <c r="CB7724" s="5"/>
      <c r="CC7724" s="5"/>
      <c r="CD7724" s="43"/>
    </row>
    <row r="7725" spans="1:82" x14ac:dyDescent="0.25">
      <c r="A7725" s="8"/>
      <c r="B7725" s="5"/>
      <c r="C7725" s="5"/>
      <c r="D7725" s="5"/>
      <c r="E7725" s="5"/>
      <c r="F7725" s="94" t="str">
        <f t="shared" si="1209"/>
        <v/>
      </c>
      <c r="G7725" s="94" t="str">
        <f t="shared" si="1210"/>
        <v/>
      </c>
      <c r="H7725" s="127" t="str">
        <f>IF(A7725&lt;&gt;"",IF(MID(C7725,1,1)="c",$AS$26,IF(MID(C7725,1,1)="r",$AS$41,IF(MID(C7725,1,1)="p",#REF!,#REF!))),"")</f>
        <v/>
      </c>
      <c r="I7725" s="92" t="str">
        <f t="shared" si="1211"/>
        <v/>
      </c>
      <c r="J7725" s="92" t="str">
        <f t="shared" si="1212"/>
        <v/>
      </c>
      <c r="K7725" s="92" t="str">
        <f t="shared" si="1213"/>
        <v/>
      </c>
      <c r="L7725" s="92" t="str">
        <f t="shared" si="1214"/>
        <v/>
      </c>
      <c r="M7725" s="95" t="str">
        <f>IF(A7725&lt;&gt;"",IF(MID(C7725,1,1)="c",SigmaEpsConcrete(I7725,$AN$30:$AN$33,$AR$30:$AR$33,$AS$26,$AS$27,$AS$28,$AQ$20,$AU$19),""),"")</f>
        <v/>
      </c>
      <c r="N7725" s="95" t="str">
        <f>IF(A7725&lt;&gt;"",IF(MID(C7725,1,1)="r",SigmaEpsReinf(J7725,$AS$42:$AS$43,$AS$41,$AS$39,$AS$40,$AQ$38),""),"")</f>
        <v/>
      </c>
      <c r="Q7725" s="92" t="str">
        <f t="shared" si="1216"/>
        <v/>
      </c>
      <c r="R7725" s="92" t="str">
        <f t="shared" si="1217"/>
        <v/>
      </c>
      <c r="U7725" s="5"/>
      <c r="V7725" s="5"/>
      <c r="W7725" s="94" t="str">
        <f t="shared" si="1215"/>
        <v/>
      </c>
      <c r="X7725" s="94" t="str">
        <f t="shared" si="1218"/>
        <v/>
      </c>
      <c r="Y7725" s="5"/>
      <c r="BK7725" s="8"/>
      <c r="BL7725" s="5"/>
      <c r="BM7725" s="5"/>
      <c r="BN7725" s="5"/>
      <c r="BO7725" s="5"/>
      <c r="BP7725" s="1"/>
      <c r="BQ7725" s="1"/>
      <c r="BR7725" s="1"/>
      <c r="BS7725" s="1"/>
      <c r="BT7725" s="1"/>
      <c r="BU7725" s="4"/>
      <c r="BV7725" s="1"/>
      <c r="BW7725" s="3"/>
      <c r="BX7725" s="4"/>
      <c r="BY7725" s="5"/>
      <c r="BZ7725" s="5"/>
      <c r="CA7725" s="5"/>
      <c r="CB7725" s="5"/>
      <c r="CC7725" s="5"/>
      <c r="CD7725" s="43"/>
    </row>
    <row r="7726" spans="1:82" x14ac:dyDescent="0.25">
      <c r="A7726" s="8"/>
      <c r="B7726" s="5"/>
      <c r="C7726" s="5"/>
      <c r="D7726" s="5"/>
      <c r="E7726" s="5"/>
      <c r="F7726" s="94" t="str">
        <f t="shared" si="1209"/>
        <v/>
      </c>
      <c r="G7726" s="94" t="str">
        <f t="shared" si="1210"/>
        <v/>
      </c>
      <c r="H7726" s="127" t="str">
        <f>IF(A7726&lt;&gt;"",IF(MID(C7726,1,1)="c",$AS$26,IF(MID(C7726,1,1)="r",$AS$41,IF(MID(C7726,1,1)="p",#REF!,#REF!))),"")</f>
        <v/>
      </c>
      <c r="I7726" s="92" t="str">
        <f t="shared" si="1211"/>
        <v/>
      </c>
      <c r="J7726" s="92" t="str">
        <f t="shared" si="1212"/>
        <v/>
      </c>
      <c r="K7726" s="92" t="str">
        <f t="shared" si="1213"/>
        <v/>
      </c>
      <c r="L7726" s="92" t="str">
        <f t="shared" si="1214"/>
        <v/>
      </c>
      <c r="M7726" s="95" t="str">
        <f>IF(A7726&lt;&gt;"",IF(MID(C7726,1,1)="c",SigmaEpsConcrete(I7726,$AN$30:$AN$33,$AR$30:$AR$33,$AS$26,$AS$27,$AS$28,$AQ$20,$AU$19),""),"")</f>
        <v/>
      </c>
      <c r="N7726" s="95" t="str">
        <f>IF(A7726&lt;&gt;"",IF(MID(C7726,1,1)="r",SigmaEpsReinf(J7726,$AS$42:$AS$43,$AS$41,$AS$39,$AS$40,$AQ$38),""),"")</f>
        <v/>
      </c>
      <c r="Q7726" s="92" t="str">
        <f t="shared" si="1216"/>
        <v/>
      </c>
      <c r="R7726" s="92" t="str">
        <f t="shared" si="1217"/>
        <v/>
      </c>
      <c r="U7726" s="5"/>
      <c r="V7726" s="5"/>
      <c r="W7726" s="94" t="str">
        <f t="shared" si="1215"/>
        <v/>
      </c>
      <c r="X7726" s="94" t="str">
        <f t="shared" si="1218"/>
        <v/>
      </c>
      <c r="Y7726" s="5"/>
      <c r="BK7726" s="8"/>
      <c r="BL7726" s="5"/>
      <c r="BM7726" s="5"/>
      <c r="BN7726" s="5"/>
      <c r="BO7726" s="5"/>
      <c r="BP7726" s="1"/>
      <c r="BQ7726" s="1"/>
      <c r="BR7726" s="1"/>
      <c r="BS7726" s="1"/>
      <c r="BT7726" s="1"/>
      <c r="BU7726" s="4"/>
      <c r="BV7726" s="1"/>
      <c r="BW7726" s="3"/>
      <c r="BX7726" s="4"/>
      <c r="BY7726" s="5"/>
      <c r="BZ7726" s="5"/>
      <c r="CA7726" s="5"/>
      <c r="CB7726" s="5"/>
      <c r="CC7726" s="5"/>
      <c r="CD7726" s="43"/>
    </row>
    <row r="7727" spans="1:82" x14ac:dyDescent="0.25">
      <c r="A7727" s="8"/>
      <c r="B7727" s="5"/>
      <c r="C7727" s="5"/>
      <c r="D7727" s="5"/>
      <c r="E7727" s="5"/>
      <c r="F7727" s="94" t="str">
        <f t="shared" si="1209"/>
        <v/>
      </c>
      <c r="G7727" s="94" t="str">
        <f t="shared" si="1210"/>
        <v/>
      </c>
      <c r="H7727" s="127" t="str">
        <f>IF(A7727&lt;&gt;"",IF(MID(C7727,1,1)="c",$AS$26,IF(MID(C7727,1,1)="r",$AS$41,IF(MID(C7727,1,1)="p",#REF!,#REF!))),"")</f>
        <v/>
      </c>
      <c r="I7727" s="92" t="str">
        <f t="shared" si="1211"/>
        <v/>
      </c>
      <c r="J7727" s="92" t="str">
        <f t="shared" si="1212"/>
        <v/>
      </c>
      <c r="K7727" s="92" t="str">
        <f t="shared" si="1213"/>
        <v/>
      </c>
      <c r="L7727" s="92" t="str">
        <f t="shared" si="1214"/>
        <v/>
      </c>
      <c r="M7727" s="95" t="str">
        <f>IF(A7727&lt;&gt;"",IF(MID(C7727,1,1)="c",SigmaEpsConcrete(I7727,$AN$30:$AN$33,$AR$30:$AR$33,$AS$26,$AS$27,$AS$28,$AQ$20,$AU$19),""),"")</f>
        <v/>
      </c>
      <c r="N7727" s="95" t="str">
        <f>IF(A7727&lt;&gt;"",IF(MID(C7727,1,1)="r",SigmaEpsReinf(J7727,$AS$42:$AS$43,$AS$41,$AS$39,$AS$40,$AQ$38),""),"")</f>
        <v/>
      </c>
      <c r="Q7727" s="92" t="str">
        <f t="shared" si="1216"/>
        <v/>
      </c>
      <c r="R7727" s="92" t="str">
        <f t="shared" si="1217"/>
        <v/>
      </c>
      <c r="U7727" s="5"/>
      <c r="V7727" s="5"/>
      <c r="W7727" s="94" t="str">
        <f t="shared" si="1215"/>
        <v/>
      </c>
      <c r="X7727" s="94" t="str">
        <f t="shared" si="1218"/>
        <v/>
      </c>
      <c r="Y7727" s="5"/>
      <c r="BK7727" s="8"/>
      <c r="BL7727" s="5"/>
      <c r="BM7727" s="5"/>
      <c r="BN7727" s="5"/>
      <c r="BO7727" s="5"/>
      <c r="BP7727" s="1"/>
      <c r="BQ7727" s="1"/>
      <c r="BR7727" s="1"/>
      <c r="BS7727" s="1"/>
      <c r="BT7727" s="1"/>
      <c r="BU7727" s="4"/>
      <c r="BV7727" s="1"/>
      <c r="BW7727" s="3"/>
      <c r="BX7727" s="4"/>
      <c r="BY7727" s="5"/>
      <c r="BZ7727" s="5"/>
      <c r="CA7727" s="5"/>
      <c r="CB7727" s="5"/>
      <c r="CC7727" s="5"/>
      <c r="CD7727" s="43"/>
    </row>
    <row r="7728" spans="1:82" x14ac:dyDescent="0.25">
      <c r="A7728" s="8"/>
      <c r="B7728" s="5"/>
      <c r="C7728" s="5"/>
      <c r="D7728" s="5"/>
      <c r="E7728" s="5"/>
      <c r="F7728" s="94" t="str">
        <f t="shared" si="1209"/>
        <v/>
      </c>
      <c r="G7728" s="94" t="str">
        <f t="shared" si="1210"/>
        <v/>
      </c>
      <c r="H7728" s="127" t="str">
        <f>IF(A7728&lt;&gt;"",IF(MID(C7728,1,1)="c",$AS$26,IF(MID(C7728,1,1)="r",$AS$41,IF(MID(C7728,1,1)="p",#REF!,#REF!))),"")</f>
        <v/>
      </c>
      <c r="I7728" s="92" t="str">
        <f t="shared" si="1211"/>
        <v/>
      </c>
      <c r="J7728" s="92" t="str">
        <f t="shared" si="1212"/>
        <v/>
      </c>
      <c r="K7728" s="92" t="str">
        <f t="shared" si="1213"/>
        <v/>
      </c>
      <c r="L7728" s="92" t="str">
        <f t="shared" si="1214"/>
        <v/>
      </c>
      <c r="M7728" s="95" t="str">
        <f>IF(A7728&lt;&gt;"",IF(MID(C7728,1,1)="c",SigmaEpsConcrete(I7728,$AN$30:$AN$33,$AR$30:$AR$33,$AS$26,$AS$27,$AS$28,$AQ$20,$AU$19),""),"")</f>
        <v/>
      </c>
      <c r="N7728" s="95" t="str">
        <f>IF(A7728&lt;&gt;"",IF(MID(C7728,1,1)="r",SigmaEpsReinf(J7728,$AS$42:$AS$43,$AS$41,$AS$39,$AS$40,$AQ$38),""),"")</f>
        <v/>
      </c>
      <c r="Q7728" s="92" t="str">
        <f t="shared" si="1216"/>
        <v/>
      </c>
      <c r="R7728" s="92" t="str">
        <f t="shared" si="1217"/>
        <v/>
      </c>
      <c r="U7728" s="5"/>
      <c r="V7728" s="5"/>
      <c r="W7728" s="94" t="str">
        <f t="shared" si="1215"/>
        <v/>
      </c>
      <c r="X7728" s="94" t="str">
        <f t="shared" si="1218"/>
        <v/>
      </c>
      <c r="Y7728" s="5"/>
      <c r="BK7728" s="8"/>
      <c r="BL7728" s="5"/>
      <c r="BM7728" s="5"/>
      <c r="BN7728" s="5"/>
      <c r="BO7728" s="5"/>
      <c r="BP7728" s="1"/>
      <c r="BQ7728" s="1"/>
      <c r="BR7728" s="1"/>
      <c r="BS7728" s="1"/>
      <c r="BT7728" s="1"/>
      <c r="BU7728" s="4"/>
      <c r="BV7728" s="1"/>
      <c r="BW7728" s="3"/>
      <c r="BX7728" s="4"/>
      <c r="BY7728" s="5"/>
      <c r="BZ7728" s="5"/>
      <c r="CA7728" s="5"/>
      <c r="CB7728" s="5"/>
      <c r="CC7728" s="5"/>
      <c r="CD7728" s="43"/>
    </row>
    <row r="7729" spans="1:82" x14ac:dyDescent="0.25">
      <c r="A7729" s="8"/>
      <c r="B7729" s="5"/>
      <c r="C7729" s="5"/>
      <c r="D7729" s="5"/>
      <c r="E7729" s="5"/>
      <c r="F7729" s="94" t="str">
        <f t="shared" si="1209"/>
        <v/>
      </c>
      <c r="G7729" s="94" t="str">
        <f t="shared" si="1210"/>
        <v/>
      </c>
      <c r="H7729" s="127" t="str">
        <f>IF(A7729&lt;&gt;"",IF(MID(C7729,1,1)="c",$AS$26,IF(MID(C7729,1,1)="r",$AS$41,IF(MID(C7729,1,1)="p",#REF!,#REF!))),"")</f>
        <v/>
      </c>
      <c r="I7729" s="92" t="str">
        <f t="shared" si="1211"/>
        <v/>
      </c>
      <c r="J7729" s="92" t="str">
        <f t="shared" si="1212"/>
        <v/>
      </c>
      <c r="K7729" s="92" t="str">
        <f t="shared" si="1213"/>
        <v/>
      </c>
      <c r="L7729" s="92" t="str">
        <f t="shared" si="1214"/>
        <v/>
      </c>
      <c r="M7729" s="95" t="str">
        <f>IF(A7729&lt;&gt;"",IF(MID(C7729,1,1)="c",SigmaEpsConcrete(I7729,$AN$30:$AN$33,$AR$30:$AR$33,$AS$26,$AS$27,$AS$28,$AQ$20,$AU$19),""),"")</f>
        <v/>
      </c>
      <c r="N7729" s="95" t="str">
        <f>IF(A7729&lt;&gt;"",IF(MID(C7729,1,1)="r",SigmaEpsReinf(J7729,$AS$42:$AS$43,$AS$41,$AS$39,$AS$40,$AQ$38),""),"")</f>
        <v/>
      </c>
      <c r="Q7729" s="92" t="str">
        <f t="shared" si="1216"/>
        <v/>
      </c>
      <c r="R7729" s="92" t="str">
        <f t="shared" si="1217"/>
        <v/>
      </c>
      <c r="U7729" s="5"/>
      <c r="V7729" s="5"/>
      <c r="W7729" s="94" t="str">
        <f t="shared" si="1215"/>
        <v/>
      </c>
      <c r="X7729" s="94" t="str">
        <f t="shared" si="1218"/>
        <v/>
      </c>
      <c r="Y7729" s="5"/>
      <c r="BK7729" s="8"/>
      <c r="BL7729" s="5"/>
      <c r="BM7729" s="5"/>
      <c r="BN7729" s="5"/>
      <c r="BO7729" s="5"/>
      <c r="BP7729" s="1"/>
      <c r="BQ7729" s="1"/>
      <c r="BR7729" s="1"/>
      <c r="BS7729" s="1"/>
      <c r="BT7729" s="1"/>
      <c r="BU7729" s="4"/>
      <c r="BV7729" s="1"/>
      <c r="BW7729" s="3"/>
      <c r="BX7729" s="4"/>
      <c r="BY7729" s="5"/>
      <c r="BZ7729" s="5"/>
      <c r="CA7729" s="5"/>
      <c r="CB7729" s="5"/>
      <c r="CC7729" s="5"/>
      <c r="CD7729" s="43"/>
    </row>
    <row r="7730" spans="1:82" x14ac:dyDescent="0.25">
      <c r="A7730" s="8"/>
      <c r="B7730" s="5"/>
      <c r="C7730" s="5"/>
      <c r="D7730" s="5"/>
      <c r="E7730" s="5"/>
      <c r="F7730" s="94" t="str">
        <f t="shared" si="1209"/>
        <v/>
      </c>
      <c r="G7730" s="94" t="str">
        <f t="shared" si="1210"/>
        <v/>
      </c>
      <c r="H7730" s="127" t="str">
        <f>IF(A7730&lt;&gt;"",IF(MID(C7730,1,1)="c",$AS$26,IF(MID(C7730,1,1)="r",$AS$41,IF(MID(C7730,1,1)="p",#REF!,#REF!))),"")</f>
        <v/>
      </c>
      <c r="I7730" s="92" t="str">
        <f t="shared" si="1211"/>
        <v/>
      </c>
      <c r="J7730" s="92" t="str">
        <f t="shared" si="1212"/>
        <v/>
      </c>
      <c r="K7730" s="92" t="str">
        <f t="shared" si="1213"/>
        <v/>
      </c>
      <c r="L7730" s="92" t="str">
        <f t="shared" si="1214"/>
        <v/>
      </c>
      <c r="M7730" s="95" t="str">
        <f>IF(A7730&lt;&gt;"",IF(MID(C7730,1,1)="c",SigmaEpsConcrete(I7730,$AN$30:$AN$33,$AR$30:$AR$33,$AS$26,$AS$27,$AS$28,$AQ$20,$AU$19),""),"")</f>
        <v/>
      </c>
      <c r="N7730" s="95" t="str">
        <f>IF(A7730&lt;&gt;"",IF(MID(C7730,1,1)="r",SigmaEpsReinf(J7730,$AS$42:$AS$43,$AS$41,$AS$39,$AS$40,$AQ$38),""),"")</f>
        <v/>
      </c>
      <c r="Q7730" s="92" t="str">
        <f t="shared" si="1216"/>
        <v/>
      </c>
      <c r="R7730" s="92" t="str">
        <f t="shared" si="1217"/>
        <v/>
      </c>
      <c r="U7730" s="5"/>
      <c r="V7730" s="5"/>
      <c r="W7730" s="94" t="str">
        <f t="shared" si="1215"/>
        <v/>
      </c>
      <c r="X7730" s="94" t="str">
        <f t="shared" si="1218"/>
        <v/>
      </c>
      <c r="Y7730" s="5"/>
      <c r="BK7730" s="8"/>
      <c r="BL7730" s="5"/>
      <c r="BM7730" s="5"/>
      <c r="BN7730" s="5"/>
      <c r="BO7730" s="5"/>
      <c r="BP7730" s="1"/>
      <c r="BQ7730" s="1"/>
      <c r="BR7730" s="1"/>
      <c r="BS7730" s="1"/>
      <c r="BT7730" s="1"/>
      <c r="BU7730" s="4"/>
      <c r="BV7730" s="1"/>
      <c r="BW7730" s="3"/>
      <c r="BX7730" s="4"/>
      <c r="BY7730" s="5"/>
      <c r="BZ7730" s="5"/>
      <c r="CA7730" s="5"/>
      <c r="CB7730" s="5"/>
      <c r="CC7730" s="5"/>
      <c r="CD7730" s="43"/>
    </row>
    <row r="7731" spans="1:82" x14ac:dyDescent="0.25">
      <c r="A7731" s="8"/>
      <c r="B7731" s="5"/>
      <c r="C7731" s="5"/>
      <c r="D7731" s="5"/>
      <c r="E7731" s="5"/>
      <c r="F7731" s="94" t="str">
        <f t="shared" si="1209"/>
        <v/>
      </c>
      <c r="G7731" s="94" t="str">
        <f t="shared" si="1210"/>
        <v/>
      </c>
      <c r="H7731" s="127" t="str">
        <f>IF(A7731&lt;&gt;"",IF(MID(C7731,1,1)="c",$AS$26,IF(MID(C7731,1,1)="r",$AS$41,IF(MID(C7731,1,1)="p",#REF!,#REF!))),"")</f>
        <v/>
      </c>
      <c r="I7731" s="92" t="str">
        <f t="shared" si="1211"/>
        <v/>
      </c>
      <c r="J7731" s="92" t="str">
        <f t="shared" si="1212"/>
        <v/>
      </c>
      <c r="K7731" s="92" t="str">
        <f t="shared" si="1213"/>
        <v/>
      </c>
      <c r="L7731" s="92" t="str">
        <f t="shared" si="1214"/>
        <v/>
      </c>
      <c r="M7731" s="95" t="str">
        <f>IF(A7731&lt;&gt;"",IF(MID(C7731,1,1)="c",SigmaEpsConcrete(I7731,$AN$30:$AN$33,$AR$30:$AR$33,$AS$26,$AS$27,$AS$28,$AQ$20,$AU$19),""),"")</f>
        <v/>
      </c>
      <c r="N7731" s="95" t="str">
        <f>IF(A7731&lt;&gt;"",IF(MID(C7731,1,1)="r",SigmaEpsReinf(J7731,$AS$42:$AS$43,$AS$41,$AS$39,$AS$40,$AQ$38),""),"")</f>
        <v/>
      </c>
      <c r="Q7731" s="92" t="str">
        <f t="shared" si="1216"/>
        <v/>
      </c>
      <c r="R7731" s="92" t="str">
        <f t="shared" si="1217"/>
        <v/>
      </c>
      <c r="U7731" s="5"/>
      <c r="V7731" s="5"/>
      <c r="W7731" s="94" t="str">
        <f t="shared" si="1215"/>
        <v/>
      </c>
      <c r="X7731" s="94" t="str">
        <f t="shared" si="1218"/>
        <v/>
      </c>
      <c r="Y7731" s="5"/>
      <c r="BK7731" s="8"/>
      <c r="BL7731" s="5"/>
      <c r="BM7731" s="5"/>
      <c r="BN7731" s="5"/>
      <c r="BO7731" s="5"/>
      <c r="BP7731" s="1"/>
      <c r="BQ7731" s="1"/>
      <c r="BR7731" s="1"/>
      <c r="BS7731" s="1"/>
      <c r="BT7731" s="1"/>
      <c r="BU7731" s="4"/>
      <c r="BV7731" s="1"/>
      <c r="BW7731" s="3"/>
      <c r="BX7731" s="4"/>
      <c r="BY7731" s="5"/>
      <c r="BZ7731" s="5"/>
      <c r="CA7731" s="5"/>
      <c r="CB7731" s="5"/>
      <c r="CC7731" s="5"/>
      <c r="CD7731" s="43"/>
    </row>
    <row r="7732" spans="1:82" x14ac:dyDescent="0.25">
      <c r="A7732" s="8"/>
      <c r="B7732" s="5"/>
      <c r="C7732" s="5"/>
      <c r="D7732" s="5"/>
      <c r="E7732" s="5"/>
      <c r="F7732" s="94" t="str">
        <f t="shared" si="1209"/>
        <v/>
      </c>
      <c r="G7732" s="94" t="str">
        <f t="shared" si="1210"/>
        <v/>
      </c>
      <c r="H7732" s="127" t="str">
        <f>IF(A7732&lt;&gt;"",IF(MID(C7732,1,1)="c",$AS$26,IF(MID(C7732,1,1)="r",$AS$41,IF(MID(C7732,1,1)="p",#REF!,#REF!))),"")</f>
        <v/>
      </c>
      <c r="I7732" s="92" t="str">
        <f t="shared" si="1211"/>
        <v/>
      </c>
      <c r="J7732" s="92" t="str">
        <f t="shared" si="1212"/>
        <v/>
      </c>
      <c r="K7732" s="92" t="str">
        <f t="shared" si="1213"/>
        <v/>
      </c>
      <c r="L7732" s="92" t="str">
        <f t="shared" si="1214"/>
        <v/>
      </c>
      <c r="M7732" s="95" t="str">
        <f>IF(A7732&lt;&gt;"",IF(MID(C7732,1,1)="c",SigmaEpsConcrete(I7732,$AN$30:$AN$33,$AR$30:$AR$33,$AS$26,$AS$27,$AS$28,$AQ$20,$AU$19),""),"")</f>
        <v/>
      </c>
      <c r="N7732" s="95" t="str">
        <f>IF(A7732&lt;&gt;"",IF(MID(C7732,1,1)="r",SigmaEpsReinf(J7732,$AS$42:$AS$43,$AS$41,$AS$39,$AS$40,$AQ$38),""),"")</f>
        <v/>
      </c>
      <c r="Q7732" s="92" t="str">
        <f t="shared" si="1216"/>
        <v/>
      </c>
      <c r="R7732" s="92" t="str">
        <f t="shared" si="1217"/>
        <v/>
      </c>
      <c r="U7732" s="5"/>
      <c r="V7732" s="5"/>
      <c r="W7732" s="94" t="str">
        <f t="shared" si="1215"/>
        <v/>
      </c>
      <c r="X7732" s="94" t="str">
        <f t="shared" si="1218"/>
        <v/>
      </c>
      <c r="Y7732" s="5"/>
      <c r="BK7732" s="8"/>
      <c r="BL7732" s="5"/>
      <c r="BM7732" s="5"/>
      <c r="BN7732" s="5"/>
      <c r="BO7732" s="5"/>
      <c r="BP7732" s="1"/>
      <c r="BQ7732" s="1"/>
      <c r="BR7732" s="1"/>
      <c r="BS7732" s="1"/>
      <c r="BT7732" s="1"/>
      <c r="BU7732" s="4"/>
      <c r="BV7732" s="1"/>
      <c r="BW7732" s="3"/>
      <c r="BX7732" s="4"/>
      <c r="BY7732" s="5"/>
      <c r="BZ7732" s="5"/>
      <c r="CA7732" s="5"/>
      <c r="CB7732" s="5"/>
      <c r="CC7732" s="5"/>
      <c r="CD7732" s="43"/>
    </row>
    <row r="7733" spans="1:82" x14ac:dyDescent="0.25">
      <c r="A7733" s="8"/>
      <c r="B7733" s="5"/>
      <c r="C7733" s="5"/>
      <c r="D7733" s="5"/>
      <c r="E7733" s="5"/>
      <c r="F7733" s="94" t="str">
        <f t="shared" si="1209"/>
        <v/>
      </c>
      <c r="G7733" s="94" t="str">
        <f t="shared" si="1210"/>
        <v/>
      </c>
      <c r="H7733" s="127" t="str">
        <f>IF(A7733&lt;&gt;"",IF(MID(C7733,1,1)="c",$AS$26,IF(MID(C7733,1,1)="r",$AS$41,IF(MID(C7733,1,1)="p",#REF!,#REF!))),"")</f>
        <v/>
      </c>
      <c r="I7733" s="92" t="str">
        <f t="shared" si="1211"/>
        <v/>
      </c>
      <c r="J7733" s="92" t="str">
        <f t="shared" si="1212"/>
        <v/>
      </c>
      <c r="K7733" s="92" t="str">
        <f t="shared" si="1213"/>
        <v/>
      </c>
      <c r="L7733" s="92" t="str">
        <f t="shared" si="1214"/>
        <v/>
      </c>
      <c r="M7733" s="95" t="str">
        <f>IF(A7733&lt;&gt;"",IF(MID(C7733,1,1)="c",SigmaEpsConcrete(I7733,$AN$30:$AN$33,$AR$30:$AR$33,$AS$26,$AS$27,$AS$28,$AQ$20,$AU$19),""),"")</f>
        <v/>
      </c>
      <c r="N7733" s="95" t="str">
        <f>IF(A7733&lt;&gt;"",IF(MID(C7733,1,1)="r",SigmaEpsReinf(J7733,$AS$42:$AS$43,$AS$41,$AS$39,$AS$40,$AQ$38),""),"")</f>
        <v/>
      </c>
      <c r="Q7733" s="92" t="str">
        <f t="shared" si="1216"/>
        <v/>
      </c>
      <c r="R7733" s="92" t="str">
        <f t="shared" si="1217"/>
        <v/>
      </c>
      <c r="U7733" s="5"/>
      <c r="V7733" s="5"/>
      <c r="W7733" s="94" t="str">
        <f t="shared" si="1215"/>
        <v/>
      </c>
      <c r="X7733" s="94" t="str">
        <f t="shared" si="1218"/>
        <v/>
      </c>
      <c r="Y7733" s="5"/>
      <c r="BK7733" s="8"/>
      <c r="BL7733" s="5"/>
      <c r="BM7733" s="5"/>
      <c r="BN7733" s="5"/>
      <c r="BO7733" s="5"/>
      <c r="BP7733" s="1"/>
      <c r="BQ7733" s="1"/>
      <c r="BR7733" s="1"/>
      <c r="BS7733" s="1"/>
      <c r="BT7733" s="1"/>
      <c r="BU7733" s="4"/>
      <c r="BV7733" s="1"/>
      <c r="BW7733" s="3"/>
      <c r="BX7733" s="4"/>
      <c r="BY7733" s="5"/>
      <c r="BZ7733" s="5"/>
      <c r="CA7733" s="5"/>
      <c r="CB7733" s="5"/>
      <c r="CC7733" s="5"/>
      <c r="CD7733" s="43"/>
    </row>
    <row r="7734" spans="1:82" x14ac:dyDescent="0.25">
      <c r="A7734" s="8"/>
      <c r="B7734" s="5"/>
      <c r="C7734" s="5"/>
      <c r="D7734" s="5"/>
      <c r="E7734" s="5"/>
      <c r="F7734" s="94" t="str">
        <f t="shared" si="1209"/>
        <v/>
      </c>
      <c r="G7734" s="94" t="str">
        <f t="shared" si="1210"/>
        <v/>
      </c>
      <c r="H7734" s="127" t="str">
        <f>IF(A7734&lt;&gt;"",IF(MID(C7734,1,1)="c",$AS$26,IF(MID(C7734,1,1)="r",$AS$41,IF(MID(C7734,1,1)="p",#REF!,#REF!))),"")</f>
        <v/>
      </c>
      <c r="I7734" s="92" t="str">
        <f t="shared" si="1211"/>
        <v/>
      </c>
      <c r="J7734" s="92" t="str">
        <f t="shared" si="1212"/>
        <v/>
      </c>
      <c r="K7734" s="92" t="str">
        <f t="shared" si="1213"/>
        <v/>
      </c>
      <c r="L7734" s="92" t="str">
        <f t="shared" si="1214"/>
        <v/>
      </c>
      <c r="M7734" s="95" t="str">
        <f>IF(A7734&lt;&gt;"",IF(MID(C7734,1,1)="c",SigmaEpsConcrete(I7734,$AN$30:$AN$33,$AR$30:$AR$33,$AS$26,$AS$27,$AS$28,$AQ$20,$AU$19),""),"")</f>
        <v/>
      </c>
      <c r="N7734" s="95" t="str">
        <f>IF(A7734&lt;&gt;"",IF(MID(C7734,1,1)="r",SigmaEpsReinf(J7734,$AS$42:$AS$43,$AS$41,$AS$39,$AS$40,$AQ$38),""),"")</f>
        <v/>
      </c>
      <c r="Q7734" s="92" t="str">
        <f t="shared" si="1216"/>
        <v/>
      </c>
      <c r="R7734" s="92" t="str">
        <f t="shared" si="1217"/>
        <v/>
      </c>
      <c r="U7734" s="5"/>
      <c r="V7734" s="5"/>
      <c r="W7734" s="94" t="str">
        <f t="shared" si="1215"/>
        <v/>
      </c>
      <c r="X7734" s="94" t="str">
        <f t="shared" si="1218"/>
        <v/>
      </c>
      <c r="Y7734" s="5"/>
      <c r="BK7734" s="8"/>
      <c r="BL7734" s="5"/>
      <c r="BM7734" s="5"/>
      <c r="BN7734" s="5"/>
      <c r="BO7734" s="5"/>
      <c r="BP7734" s="1"/>
      <c r="BQ7734" s="1"/>
      <c r="BR7734" s="1"/>
      <c r="BS7734" s="1"/>
      <c r="BT7734" s="1"/>
      <c r="BU7734" s="4"/>
      <c r="BV7734" s="1"/>
      <c r="BW7734" s="3"/>
      <c r="BX7734" s="4"/>
      <c r="BY7734" s="5"/>
      <c r="BZ7734" s="5"/>
      <c r="CA7734" s="5"/>
      <c r="CB7734" s="5"/>
      <c r="CC7734" s="5"/>
      <c r="CD7734" s="43"/>
    </row>
    <row r="7735" spans="1:82" x14ac:dyDescent="0.25">
      <c r="A7735" s="8"/>
      <c r="B7735" s="5"/>
      <c r="C7735" s="5"/>
      <c r="D7735" s="5"/>
      <c r="E7735" s="5"/>
      <c r="F7735" s="94" t="str">
        <f t="shared" si="1209"/>
        <v/>
      </c>
      <c r="G7735" s="94" t="str">
        <f t="shared" si="1210"/>
        <v/>
      </c>
      <c r="H7735" s="127" t="str">
        <f>IF(A7735&lt;&gt;"",IF(MID(C7735,1,1)="c",$AS$26,IF(MID(C7735,1,1)="r",$AS$41,IF(MID(C7735,1,1)="p",#REF!,#REF!))),"")</f>
        <v/>
      </c>
      <c r="I7735" s="92" t="str">
        <f t="shared" si="1211"/>
        <v/>
      </c>
      <c r="J7735" s="92" t="str">
        <f t="shared" si="1212"/>
        <v/>
      </c>
      <c r="K7735" s="92" t="str">
        <f t="shared" si="1213"/>
        <v/>
      </c>
      <c r="L7735" s="92" t="str">
        <f t="shared" si="1214"/>
        <v/>
      </c>
      <c r="M7735" s="95" t="str">
        <f>IF(A7735&lt;&gt;"",IF(MID(C7735,1,1)="c",SigmaEpsConcrete(I7735,$AN$30:$AN$33,$AR$30:$AR$33,$AS$26,$AS$27,$AS$28,$AQ$20,$AU$19),""),"")</f>
        <v/>
      </c>
      <c r="N7735" s="95" t="str">
        <f>IF(A7735&lt;&gt;"",IF(MID(C7735,1,1)="r",SigmaEpsReinf(J7735,$AS$42:$AS$43,$AS$41,$AS$39,$AS$40,$AQ$38),""),"")</f>
        <v/>
      </c>
      <c r="Q7735" s="92" t="str">
        <f t="shared" si="1216"/>
        <v/>
      </c>
      <c r="R7735" s="92" t="str">
        <f t="shared" si="1217"/>
        <v/>
      </c>
      <c r="U7735" s="5"/>
      <c r="V7735" s="5"/>
      <c r="W7735" s="94" t="str">
        <f t="shared" si="1215"/>
        <v/>
      </c>
      <c r="X7735" s="94" t="str">
        <f t="shared" si="1218"/>
        <v/>
      </c>
      <c r="Y7735" s="5"/>
      <c r="BK7735" s="8"/>
      <c r="BL7735" s="5"/>
      <c r="BM7735" s="5"/>
      <c r="BN7735" s="5"/>
      <c r="BO7735" s="5"/>
      <c r="BP7735" s="1"/>
      <c r="BQ7735" s="1"/>
      <c r="BR7735" s="1"/>
      <c r="BS7735" s="1"/>
      <c r="BT7735" s="1"/>
      <c r="BU7735" s="4"/>
      <c r="BV7735" s="1"/>
      <c r="BW7735" s="3"/>
      <c r="BX7735" s="4"/>
      <c r="BY7735" s="5"/>
      <c r="BZ7735" s="5"/>
      <c r="CA7735" s="5"/>
      <c r="CB7735" s="5"/>
      <c r="CC7735" s="5"/>
      <c r="CD7735" s="43"/>
    </row>
    <row r="7736" spans="1:82" x14ac:dyDescent="0.25">
      <c r="A7736" s="8"/>
      <c r="B7736" s="5"/>
      <c r="C7736" s="5"/>
      <c r="D7736" s="5"/>
      <c r="E7736" s="5"/>
      <c r="F7736" s="94" t="str">
        <f t="shared" si="1209"/>
        <v/>
      </c>
      <c r="G7736" s="94" t="str">
        <f t="shared" si="1210"/>
        <v/>
      </c>
      <c r="H7736" s="127" t="str">
        <f>IF(A7736&lt;&gt;"",IF(MID(C7736,1,1)="c",$AS$26,IF(MID(C7736,1,1)="r",$AS$41,IF(MID(C7736,1,1)="p",#REF!,#REF!))),"")</f>
        <v/>
      </c>
      <c r="I7736" s="92" t="str">
        <f t="shared" si="1211"/>
        <v/>
      </c>
      <c r="J7736" s="92" t="str">
        <f t="shared" si="1212"/>
        <v/>
      </c>
      <c r="K7736" s="92" t="str">
        <f t="shared" si="1213"/>
        <v/>
      </c>
      <c r="L7736" s="92" t="str">
        <f t="shared" si="1214"/>
        <v/>
      </c>
      <c r="M7736" s="95" t="str">
        <f>IF(A7736&lt;&gt;"",IF(MID(C7736,1,1)="c",SigmaEpsConcrete(I7736,$AN$30:$AN$33,$AR$30:$AR$33,$AS$26,$AS$27,$AS$28,$AQ$20,$AU$19),""),"")</f>
        <v/>
      </c>
      <c r="N7736" s="95" t="str">
        <f>IF(A7736&lt;&gt;"",IF(MID(C7736,1,1)="r",SigmaEpsReinf(J7736,$AS$42:$AS$43,$AS$41,$AS$39,$AS$40,$AQ$38),""),"")</f>
        <v/>
      </c>
      <c r="Q7736" s="92" t="str">
        <f t="shared" si="1216"/>
        <v/>
      </c>
      <c r="R7736" s="92" t="str">
        <f t="shared" si="1217"/>
        <v/>
      </c>
      <c r="U7736" s="5"/>
      <c r="V7736" s="5"/>
      <c r="W7736" s="94" t="str">
        <f t="shared" si="1215"/>
        <v/>
      </c>
      <c r="X7736" s="94" t="str">
        <f t="shared" si="1218"/>
        <v/>
      </c>
      <c r="Y7736" s="5"/>
      <c r="BK7736" s="8"/>
      <c r="BL7736" s="5"/>
      <c r="BM7736" s="5"/>
      <c r="BN7736" s="5"/>
      <c r="BO7736" s="5"/>
      <c r="BP7736" s="1"/>
      <c r="BQ7736" s="1"/>
      <c r="BR7736" s="1"/>
      <c r="BS7736" s="1"/>
      <c r="BT7736" s="1"/>
      <c r="BU7736" s="4"/>
      <c r="BV7736" s="1"/>
      <c r="BW7736" s="3"/>
      <c r="BX7736" s="4"/>
      <c r="BY7736" s="5"/>
      <c r="BZ7736" s="5"/>
      <c r="CA7736" s="5"/>
      <c r="CB7736" s="5"/>
      <c r="CC7736" s="5"/>
      <c r="CD7736" s="43"/>
    </row>
    <row r="7737" spans="1:82" x14ac:dyDescent="0.25">
      <c r="A7737" s="8"/>
      <c r="B7737" s="5"/>
      <c r="C7737" s="5"/>
      <c r="D7737" s="5"/>
      <c r="E7737" s="5"/>
      <c r="F7737" s="94" t="str">
        <f t="shared" si="1209"/>
        <v/>
      </c>
      <c r="G7737" s="94" t="str">
        <f t="shared" si="1210"/>
        <v/>
      </c>
      <c r="H7737" s="127" t="str">
        <f>IF(A7737&lt;&gt;"",IF(MID(C7737,1,1)="c",$AS$26,IF(MID(C7737,1,1)="r",$AS$41,IF(MID(C7737,1,1)="p",#REF!,#REF!))),"")</f>
        <v/>
      </c>
      <c r="I7737" s="92" t="str">
        <f t="shared" si="1211"/>
        <v/>
      </c>
      <c r="J7737" s="92" t="str">
        <f t="shared" si="1212"/>
        <v/>
      </c>
      <c r="K7737" s="92" t="str">
        <f t="shared" si="1213"/>
        <v/>
      </c>
      <c r="L7737" s="92" t="str">
        <f t="shared" si="1214"/>
        <v/>
      </c>
      <c r="M7737" s="95" t="str">
        <f>IF(A7737&lt;&gt;"",IF(MID(C7737,1,1)="c",SigmaEpsConcrete(I7737,$AN$30:$AN$33,$AR$30:$AR$33,$AS$26,$AS$27,$AS$28,$AQ$20,$AU$19),""),"")</f>
        <v/>
      </c>
      <c r="N7737" s="95" t="str">
        <f>IF(A7737&lt;&gt;"",IF(MID(C7737,1,1)="r",SigmaEpsReinf(J7737,$AS$42:$AS$43,$AS$41,$AS$39,$AS$40,$AQ$38),""),"")</f>
        <v/>
      </c>
      <c r="Q7737" s="92" t="str">
        <f t="shared" si="1216"/>
        <v/>
      </c>
      <c r="R7737" s="92" t="str">
        <f t="shared" si="1217"/>
        <v/>
      </c>
      <c r="U7737" s="5"/>
      <c r="V7737" s="5"/>
      <c r="W7737" s="94" t="str">
        <f t="shared" si="1215"/>
        <v/>
      </c>
      <c r="X7737" s="94" t="str">
        <f t="shared" si="1218"/>
        <v/>
      </c>
      <c r="Y7737" s="5"/>
      <c r="BK7737" s="8"/>
      <c r="BL7737" s="5"/>
      <c r="BM7737" s="5"/>
      <c r="BN7737" s="5"/>
      <c r="BO7737" s="5"/>
      <c r="BP7737" s="1"/>
      <c r="BQ7737" s="1"/>
      <c r="BR7737" s="1"/>
      <c r="BS7737" s="1"/>
      <c r="BT7737" s="1"/>
      <c r="BU7737" s="4"/>
      <c r="BV7737" s="1"/>
      <c r="BW7737" s="3"/>
      <c r="BX7737" s="4"/>
      <c r="BY7737" s="5"/>
      <c r="BZ7737" s="5"/>
      <c r="CA7737" s="5"/>
      <c r="CB7737" s="5"/>
      <c r="CC7737" s="5"/>
      <c r="CD7737" s="43"/>
    </row>
    <row r="7738" spans="1:82" x14ac:dyDescent="0.25">
      <c r="A7738" s="8"/>
      <c r="B7738" s="5"/>
      <c r="C7738" s="5"/>
      <c r="D7738" s="5"/>
      <c r="E7738" s="5"/>
      <c r="F7738" s="94" t="str">
        <f t="shared" si="1209"/>
        <v/>
      </c>
      <c r="G7738" s="94" t="str">
        <f t="shared" si="1210"/>
        <v/>
      </c>
      <c r="H7738" s="127" t="str">
        <f>IF(A7738&lt;&gt;"",IF(MID(C7738,1,1)="c",$AS$26,IF(MID(C7738,1,1)="r",$AS$41,IF(MID(C7738,1,1)="p",#REF!,#REF!))),"")</f>
        <v/>
      </c>
      <c r="I7738" s="92" t="str">
        <f t="shared" si="1211"/>
        <v/>
      </c>
      <c r="J7738" s="92" t="str">
        <f t="shared" si="1212"/>
        <v/>
      </c>
      <c r="K7738" s="92" t="str">
        <f t="shared" si="1213"/>
        <v/>
      </c>
      <c r="L7738" s="92" t="str">
        <f t="shared" si="1214"/>
        <v/>
      </c>
      <c r="M7738" s="95" t="str">
        <f>IF(A7738&lt;&gt;"",IF(MID(C7738,1,1)="c",SigmaEpsConcrete(I7738,$AN$30:$AN$33,$AR$30:$AR$33,$AS$26,$AS$27,$AS$28,$AQ$20,$AU$19),""),"")</f>
        <v/>
      </c>
      <c r="N7738" s="95" t="str">
        <f>IF(A7738&lt;&gt;"",IF(MID(C7738,1,1)="r",SigmaEpsReinf(J7738,$AS$42:$AS$43,$AS$41,$AS$39,$AS$40,$AQ$38),""),"")</f>
        <v/>
      </c>
      <c r="Q7738" s="92" t="str">
        <f t="shared" si="1216"/>
        <v/>
      </c>
      <c r="R7738" s="92" t="str">
        <f t="shared" si="1217"/>
        <v/>
      </c>
      <c r="U7738" s="5"/>
      <c r="V7738" s="5"/>
      <c r="W7738" s="94" t="str">
        <f t="shared" si="1215"/>
        <v/>
      </c>
      <c r="X7738" s="94" t="str">
        <f t="shared" si="1218"/>
        <v/>
      </c>
      <c r="Y7738" s="5"/>
      <c r="BK7738" s="8"/>
      <c r="BL7738" s="5"/>
      <c r="BM7738" s="5"/>
      <c r="BN7738" s="5"/>
      <c r="BO7738" s="5"/>
      <c r="BP7738" s="1"/>
      <c r="BQ7738" s="1"/>
      <c r="BR7738" s="1"/>
      <c r="BS7738" s="1"/>
      <c r="BT7738" s="1"/>
      <c r="BU7738" s="4"/>
      <c r="BV7738" s="1"/>
      <c r="BW7738" s="3"/>
      <c r="BX7738" s="4"/>
      <c r="BY7738" s="5"/>
      <c r="BZ7738" s="5"/>
      <c r="CA7738" s="5"/>
      <c r="CB7738" s="5"/>
      <c r="CC7738" s="5"/>
      <c r="CD7738" s="43"/>
    </row>
    <row r="7739" spans="1:82" x14ac:dyDescent="0.25">
      <c r="A7739" s="8"/>
      <c r="B7739" s="5"/>
      <c r="C7739" s="5"/>
      <c r="D7739" s="5"/>
      <c r="E7739" s="5"/>
      <c r="F7739" s="94" t="str">
        <f t="shared" si="1209"/>
        <v/>
      </c>
      <c r="G7739" s="94" t="str">
        <f t="shared" si="1210"/>
        <v/>
      </c>
      <c r="H7739" s="127" t="str">
        <f>IF(A7739&lt;&gt;"",IF(MID(C7739,1,1)="c",$AS$26,IF(MID(C7739,1,1)="r",$AS$41,IF(MID(C7739,1,1)="p",#REF!,#REF!))),"")</f>
        <v/>
      </c>
      <c r="I7739" s="92" t="str">
        <f t="shared" si="1211"/>
        <v/>
      </c>
      <c r="J7739" s="92" t="str">
        <f t="shared" si="1212"/>
        <v/>
      </c>
      <c r="K7739" s="92" t="str">
        <f t="shared" si="1213"/>
        <v/>
      </c>
      <c r="L7739" s="92" t="str">
        <f t="shared" si="1214"/>
        <v/>
      </c>
      <c r="M7739" s="95" t="str">
        <f>IF(A7739&lt;&gt;"",IF(MID(C7739,1,1)="c",SigmaEpsConcrete(I7739,$AN$30:$AN$33,$AR$30:$AR$33,$AS$26,$AS$27,$AS$28,$AQ$20,$AU$19),""),"")</f>
        <v/>
      </c>
      <c r="N7739" s="95" t="str">
        <f>IF(A7739&lt;&gt;"",IF(MID(C7739,1,1)="r",SigmaEpsReinf(J7739,$AS$42:$AS$43,$AS$41,$AS$39,$AS$40,$AQ$38),""),"")</f>
        <v/>
      </c>
      <c r="Q7739" s="92" t="str">
        <f t="shared" si="1216"/>
        <v/>
      </c>
      <c r="R7739" s="92" t="str">
        <f t="shared" si="1217"/>
        <v/>
      </c>
      <c r="U7739" s="5"/>
      <c r="V7739" s="5"/>
      <c r="W7739" s="94" t="str">
        <f t="shared" si="1215"/>
        <v/>
      </c>
      <c r="X7739" s="94" t="str">
        <f t="shared" si="1218"/>
        <v/>
      </c>
      <c r="Y7739" s="5"/>
      <c r="BK7739" s="8"/>
      <c r="BL7739" s="5"/>
      <c r="BM7739" s="5"/>
      <c r="BN7739" s="5"/>
      <c r="BO7739" s="5"/>
      <c r="BP7739" s="1"/>
      <c r="BQ7739" s="1"/>
      <c r="BR7739" s="1"/>
      <c r="BS7739" s="1"/>
      <c r="BT7739" s="1"/>
      <c r="BU7739" s="4"/>
      <c r="BV7739" s="1"/>
      <c r="BW7739" s="3"/>
      <c r="BX7739" s="4"/>
      <c r="BY7739" s="5"/>
      <c r="BZ7739" s="5"/>
      <c r="CA7739" s="5"/>
      <c r="CB7739" s="5"/>
      <c r="CC7739" s="5"/>
      <c r="CD7739" s="43"/>
    </row>
    <row r="7740" spans="1:82" x14ac:dyDescent="0.25">
      <c r="A7740" s="8"/>
      <c r="B7740" s="5"/>
      <c r="C7740" s="5"/>
      <c r="D7740" s="5"/>
      <c r="E7740" s="5"/>
      <c r="F7740" s="94" t="str">
        <f t="shared" si="1209"/>
        <v/>
      </c>
      <c r="G7740" s="94" t="str">
        <f t="shared" si="1210"/>
        <v/>
      </c>
      <c r="H7740" s="127" t="str">
        <f>IF(A7740&lt;&gt;"",IF(MID(C7740,1,1)="c",$AS$26,IF(MID(C7740,1,1)="r",$AS$41,IF(MID(C7740,1,1)="p",#REF!,#REF!))),"")</f>
        <v/>
      </c>
      <c r="I7740" s="92" t="str">
        <f t="shared" si="1211"/>
        <v/>
      </c>
      <c r="J7740" s="92" t="str">
        <f t="shared" si="1212"/>
        <v/>
      </c>
      <c r="K7740" s="92" t="str">
        <f t="shared" si="1213"/>
        <v/>
      </c>
      <c r="L7740" s="92" t="str">
        <f t="shared" si="1214"/>
        <v/>
      </c>
      <c r="M7740" s="95" t="str">
        <f>IF(A7740&lt;&gt;"",IF(MID(C7740,1,1)="c",SigmaEpsConcrete(I7740,$AN$30:$AN$33,$AR$30:$AR$33,$AS$26,$AS$27,$AS$28,$AQ$20,$AU$19),""),"")</f>
        <v/>
      </c>
      <c r="N7740" s="95" t="str">
        <f>IF(A7740&lt;&gt;"",IF(MID(C7740,1,1)="r",SigmaEpsReinf(J7740,$AS$42:$AS$43,$AS$41,$AS$39,$AS$40,$AQ$38),""),"")</f>
        <v/>
      </c>
      <c r="Q7740" s="92" t="str">
        <f t="shared" si="1216"/>
        <v/>
      </c>
      <c r="R7740" s="92" t="str">
        <f t="shared" si="1217"/>
        <v/>
      </c>
      <c r="U7740" s="5"/>
      <c r="V7740" s="5"/>
      <c r="W7740" s="94" t="str">
        <f t="shared" si="1215"/>
        <v/>
      </c>
      <c r="X7740" s="94" t="str">
        <f t="shared" si="1218"/>
        <v/>
      </c>
      <c r="Y7740" s="5"/>
      <c r="BK7740" s="8"/>
      <c r="BL7740" s="5"/>
      <c r="BM7740" s="5"/>
      <c r="BN7740" s="5"/>
      <c r="BO7740" s="5"/>
      <c r="BP7740" s="1"/>
      <c r="BQ7740" s="1"/>
      <c r="BR7740" s="1"/>
      <c r="BS7740" s="1"/>
      <c r="BT7740" s="1"/>
      <c r="BU7740" s="4"/>
      <c r="BV7740" s="1"/>
      <c r="BW7740" s="3"/>
      <c r="BX7740" s="4"/>
      <c r="BY7740" s="5"/>
      <c r="BZ7740" s="5"/>
      <c r="CA7740" s="5"/>
      <c r="CB7740" s="5"/>
      <c r="CC7740" s="5"/>
      <c r="CD7740" s="43"/>
    </row>
    <row r="7741" spans="1:82" x14ac:dyDescent="0.25">
      <c r="A7741" s="8"/>
      <c r="B7741" s="5"/>
      <c r="C7741" s="5"/>
      <c r="D7741" s="5"/>
      <c r="E7741" s="5"/>
      <c r="F7741" s="94" t="str">
        <f t="shared" si="1209"/>
        <v/>
      </c>
      <c r="G7741" s="94" t="str">
        <f t="shared" si="1210"/>
        <v/>
      </c>
      <c r="H7741" s="127" t="str">
        <f>IF(A7741&lt;&gt;"",IF(MID(C7741,1,1)="c",$AS$26,IF(MID(C7741,1,1)="r",$AS$41,IF(MID(C7741,1,1)="p",#REF!,#REF!))),"")</f>
        <v/>
      </c>
      <c r="I7741" s="92" t="str">
        <f t="shared" si="1211"/>
        <v/>
      </c>
      <c r="J7741" s="92" t="str">
        <f t="shared" si="1212"/>
        <v/>
      </c>
      <c r="K7741" s="92" t="str">
        <f t="shared" si="1213"/>
        <v/>
      </c>
      <c r="L7741" s="92" t="str">
        <f t="shared" si="1214"/>
        <v/>
      </c>
      <c r="M7741" s="95" t="str">
        <f>IF(A7741&lt;&gt;"",IF(MID(C7741,1,1)="c",SigmaEpsConcrete(I7741,$AN$30:$AN$33,$AR$30:$AR$33,$AS$26,$AS$27,$AS$28,$AQ$20,$AU$19),""),"")</f>
        <v/>
      </c>
      <c r="N7741" s="95" t="str">
        <f>IF(A7741&lt;&gt;"",IF(MID(C7741,1,1)="r",SigmaEpsReinf(J7741,$AS$42:$AS$43,$AS$41,$AS$39,$AS$40,$AQ$38),""),"")</f>
        <v/>
      </c>
      <c r="Q7741" s="92" t="str">
        <f t="shared" si="1216"/>
        <v/>
      </c>
      <c r="R7741" s="92" t="str">
        <f t="shared" si="1217"/>
        <v/>
      </c>
      <c r="U7741" s="5"/>
      <c r="V7741" s="5"/>
      <c r="W7741" s="94" t="str">
        <f t="shared" si="1215"/>
        <v/>
      </c>
      <c r="X7741" s="94" t="str">
        <f t="shared" si="1218"/>
        <v/>
      </c>
      <c r="Y7741" s="5"/>
      <c r="BK7741" s="8"/>
      <c r="BL7741" s="5"/>
      <c r="BM7741" s="5"/>
      <c r="BN7741" s="5"/>
      <c r="BO7741" s="5"/>
      <c r="BP7741" s="1"/>
      <c r="BQ7741" s="1"/>
      <c r="BR7741" s="1"/>
      <c r="BS7741" s="1"/>
      <c r="BT7741" s="1"/>
      <c r="BU7741" s="4"/>
      <c r="BV7741" s="1"/>
      <c r="BW7741" s="3"/>
      <c r="BX7741" s="4"/>
      <c r="BY7741" s="5"/>
      <c r="BZ7741" s="5"/>
      <c r="CA7741" s="5"/>
      <c r="CB7741" s="5"/>
      <c r="CC7741" s="5"/>
      <c r="CD7741" s="43"/>
    </row>
    <row r="7742" spans="1:82" x14ac:dyDescent="0.25">
      <c r="A7742" s="8"/>
      <c r="B7742" s="5"/>
      <c r="C7742" s="5"/>
      <c r="D7742" s="5"/>
      <c r="E7742" s="5"/>
      <c r="F7742" s="94" t="str">
        <f t="shared" si="1209"/>
        <v/>
      </c>
      <c r="G7742" s="94" t="str">
        <f t="shared" si="1210"/>
        <v/>
      </c>
      <c r="H7742" s="127" t="str">
        <f>IF(A7742&lt;&gt;"",IF(MID(C7742,1,1)="c",$AS$26,IF(MID(C7742,1,1)="r",$AS$41,IF(MID(C7742,1,1)="p",#REF!,#REF!))),"")</f>
        <v/>
      </c>
      <c r="I7742" s="92" t="str">
        <f t="shared" si="1211"/>
        <v/>
      </c>
      <c r="J7742" s="92" t="str">
        <f t="shared" si="1212"/>
        <v/>
      </c>
      <c r="K7742" s="92" t="str">
        <f t="shared" si="1213"/>
        <v/>
      </c>
      <c r="L7742" s="92" t="str">
        <f t="shared" si="1214"/>
        <v/>
      </c>
      <c r="M7742" s="95" t="str">
        <f>IF(A7742&lt;&gt;"",IF(MID(C7742,1,1)="c",SigmaEpsConcrete(I7742,$AN$30:$AN$33,$AR$30:$AR$33,$AS$26,$AS$27,$AS$28,$AQ$20,$AU$19),""),"")</f>
        <v/>
      </c>
      <c r="N7742" s="95" t="str">
        <f>IF(A7742&lt;&gt;"",IF(MID(C7742,1,1)="r",SigmaEpsReinf(J7742,$AS$42:$AS$43,$AS$41,$AS$39,$AS$40,$AQ$38),""),"")</f>
        <v/>
      </c>
      <c r="Q7742" s="92" t="str">
        <f t="shared" si="1216"/>
        <v/>
      </c>
      <c r="R7742" s="92" t="str">
        <f t="shared" si="1217"/>
        <v/>
      </c>
      <c r="U7742" s="5"/>
      <c r="V7742" s="5"/>
      <c r="W7742" s="94" t="str">
        <f t="shared" si="1215"/>
        <v/>
      </c>
      <c r="X7742" s="94" t="str">
        <f t="shared" si="1218"/>
        <v/>
      </c>
      <c r="Y7742" s="5"/>
      <c r="BK7742" s="8"/>
      <c r="BL7742" s="5"/>
      <c r="BM7742" s="5"/>
      <c r="BN7742" s="5"/>
      <c r="BO7742" s="5"/>
      <c r="BP7742" s="1"/>
      <c r="BQ7742" s="1"/>
      <c r="BR7742" s="1"/>
      <c r="BS7742" s="1"/>
      <c r="BT7742" s="1"/>
      <c r="BU7742" s="4"/>
      <c r="BV7742" s="1"/>
      <c r="BW7742" s="3"/>
      <c r="BX7742" s="4"/>
      <c r="BY7742" s="5"/>
      <c r="BZ7742" s="5"/>
      <c r="CA7742" s="5"/>
      <c r="CB7742" s="5"/>
      <c r="CC7742" s="5"/>
      <c r="CD7742" s="43"/>
    </row>
    <row r="7743" spans="1:82" x14ac:dyDescent="0.25">
      <c r="A7743" s="8"/>
      <c r="B7743" s="5"/>
      <c r="C7743" s="5"/>
      <c r="D7743" s="5"/>
      <c r="E7743" s="5"/>
      <c r="F7743" s="94" t="str">
        <f t="shared" si="1209"/>
        <v/>
      </c>
      <c r="G7743" s="94" t="str">
        <f t="shared" si="1210"/>
        <v/>
      </c>
      <c r="H7743" s="127" t="str">
        <f>IF(A7743&lt;&gt;"",IF(MID(C7743,1,1)="c",$AS$26,IF(MID(C7743,1,1)="r",$AS$41,IF(MID(C7743,1,1)="p",#REF!,#REF!))),"")</f>
        <v/>
      </c>
      <c r="I7743" s="92" t="str">
        <f t="shared" si="1211"/>
        <v/>
      </c>
      <c r="J7743" s="92" t="str">
        <f t="shared" si="1212"/>
        <v/>
      </c>
      <c r="K7743" s="92" t="str">
        <f t="shared" si="1213"/>
        <v/>
      </c>
      <c r="L7743" s="92" t="str">
        <f t="shared" si="1214"/>
        <v/>
      </c>
      <c r="M7743" s="95" t="str">
        <f>IF(A7743&lt;&gt;"",IF(MID(C7743,1,1)="c",SigmaEpsConcrete(I7743,$AN$30:$AN$33,$AR$30:$AR$33,$AS$26,$AS$27,$AS$28,$AQ$20,$AU$19),""),"")</f>
        <v/>
      </c>
      <c r="N7743" s="95" t="str">
        <f>IF(A7743&lt;&gt;"",IF(MID(C7743,1,1)="r",SigmaEpsReinf(J7743,$AS$42:$AS$43,$AS$41,$AS$39,$AS$40,$AQ$38),""),"")</f>
        <v/>
      </c>
      <c r="Q7743" s="92" t="str">
        <f t="shared" si="1216"/>
        <v/>
      </c>
      <c r="R7743" s="92" t="str">
        <f t="shared" si="1217"/>
        <v/>
      </c>
      <c r="U7743" s="5"/>
      <c r="V7743" s="5"/>
      <c r="W7743" s="94" t="str">
        <f t="shared" si="1215"/>
        <v/>
      </c>
      <c r="X7743" s="94" t="str">
        <f t="shared" si="1218"/>
        <v/>
      </c>
      <c r="Y7743" s="5"/>
      <c r="BK7743" s="8"/>
      <c r="BL7743" s="5"/>
      <c r="BM7743" s="5"/>
      <c r="BN7743" s="5"/>
      <c r="BO7743" s="5"/>
      <c r="BP7743" s="1"/>
      <c r="BQ7743" s="1"/>
      <c r="BR7743" s="1"/>
      <c r="BS7743" s="1"/>
      <c r="BT7743" s="1"/>
      <c r="BU7743" s="4"/>
      <c r="BV7743" s="1"/>
      <c r="BW7743" s="3"/>
      <c r="BX7743" s="4"/>
      <c r="BY7743" s="5"/>
      <c r="BZ7743" s="5"/>
      <c r="CA7743" s="5"/>
      <c r="CB7743" s="5"/>
      <c r="CC7743" s="5"/>
      <c r="CD7743" s="43"/>
    </row>
    <row r="7744" spans="1:82" x14ac:dyDescent="0.25">
      <c r="A7744" s="8"/>
      <c r="B7744" s="5"/>
      <c r="C7744" s="5"/>
      <c r="D7744" s="5"/>
      <c r="E7744" s="5"/>
      <c r="F7744" s="94" t="str">
        <f t="shared" si="1209"/>
        <v/>
      </c>
      <c r="G7744" s="94" t="str">
        <f t="shared" si="1210"/>
        <v/>
      </c>
      <c r="H7744" s="127" t="str">
        <f>IF(A7744&lt;&gt;"",IF(MID(C7744,1,1)="c",$AS$26,IF(MID(C7744,1,1)="r",$AS$41,IF(MID(C7744,1,1)="p",#REF!,#REF!))),"")</f>
        <v/>
      </c>
      <c r="I7744" s="92" t="str">
        <f t="shared" si="1211"/>
        <v/>
      </c>
      <c r="J7744" s="92" t="str">
        <f t="shared" si="1212"/>
        <v/>
      </c>
      <c r="K7744" s="92" t="str">
        <f t="shared" si="1213"/>
        <v/>
      </c>
      <c r="L7744" s="92" t="str">
        <f t="shared" si="1214"/>
        <v/>
      </c>
      <c r="M7744" s="95" t="str">
        <f>IF(A7744&lt;&gt;"",IF(MID(C7744,1,1)="c",SigmaEpsConcrete(I7744,$AN$30:$AN$33,$AR$30:$AR$33,$AS$26,$AS$27,$AS$28,$AQ$20,$AU$19),""),"")</f>
        <v/>
      </c>
      <c r="N7744" s="95" t="str">
        <f>IF(A7744&lt;&gt;"",IF(MID(C7744,1,1)="r",SigmaEpsReinf(J7744,$AS$42:$AS$43,$AS$41,$AS$39,$AS$40,$AQ$38),""),"")</f>
        <v/>
      </c>
      <c r="Q7744" s="92" t="str">
        <f t="shared" si="1216"/>
        <v/>
      </c>
      <c r="R7744" s="92" t="str">
        <f t="shared" si="1217"/>
        <v/>
      </c>
      <c r="U7744" s="5"/>
      <c r="V7744" s="5"/>
      <c r="W7744" s="94" t="str">
        <f t="shared" si="1215"/>
        <v/>
      </c>
      <c r="X7744" s="94" t="str">
        <f t="shared" si="1218"/>
        <v/>
      </c>
      <c r="Y7744" s="5"/>
      <c r="BK7744" s="8"/>
      <c r="BL7744" s="5"/>
      <c r="BM7744" s="5"/>
      <c r="BN7744" s="5"/>
      <c r="BO7744" s="5"/>
      <c r="BP7744" s="1"/>
      <c r="BQ7744" s="1"/>
      <c r="BR7744" s="1"/>
      <c r="BS7744" s="1"/>
      <c r="BT7744" s="1"/>
      <c r="BU7744" s="4"/>
      <c r="BV7744" s="1"/>
      <c r="BW7744" s="3"/>
      <c r="BX7744" s="4"/>
      <c r="BY7744" s="5"/>
      <c r="BZ7744" s="5"/>
      <c r="CA7744" s="5"/>
      <c r="CB7744" s="5"/>
      <c r="CC7744" s="5"/>
      <c r="CD7744" s="43"/>
    </row>
    <row r="7745" spans="1:82" x14ac:dyDescent="0.25">
      <c r="A7745" s="8"/>
      <c r="B7745" s="5"/>
      <c r="C7745" s="5"/>
      <c r="D7745" s="5"/>
      <c r="E7745" s="5"/>
      <c r="F7745" s="94" t="str">
        <f t="shared" si="1209"/>
        <v/>
      </c>
      <c r="G7745" s="94" t="str">
        <f t="shared" si="1210"/>
        <v/>
      </c>
      <c r="H7745" s="127" t="str">
        <f>IF(A7745&lt;&gt;"",IF(MID(C7745,1,1)="c",$AS$26,IF(MID(C7745,1,1)="r",$AS$41,IF(MID(C7745,1,1)="p",#REF!,#REF!))),"")</f>
        <v/>
      </c>
      <c r="I7745" s="92" t="str">
        <f t="shared" si="1211"/>
        <v/>
      </c>
      <c r="J7745" s="92" t="str">
        <f t="shared" si="1212"/>
        <v/>
      </c>
      <c r="K7745" s="92" t="str">
        <f t="shared" si="1213"/>
        <v/>
      </c>
      <c r="L7745" s="92" t="str">
        <f t="shared" si="1214"/>
        <v/>
      </c>
      <c r="M7745" s="95" t="str">
        <f>IF(A7745&lt;&gt;"",IF(MID(C7745,1,1)="c",SigmaEpsConcrete(I7745,$AN$30:$AN$33,$AR$30:$AR$33,$AS$26,$AS$27,$AS$28,$AQ$20,$AU$19),""),"")</f>
        <v/>
      </c>
      <c r="N7745" s="95" t="str">
        <f>IF(A7745&lt;&gt;"",IF(MID(C7745,1,1)="r",SigmaEpsReinf(J7745,$AS$42:$AS$43,$AS$41,$AS$39,$AS$40,$AQ$38),""),"")</f>
        <v/>
      </c>
      <c r="Q7745" s="92" t="str">
        <f t="shared" si="1216"/>
        <v/>
      </c>
      <c r="R7745" s="92" t="str">
        <f t="shared" si="1217"/>
        <v/>
      </c>
      <c r="U7745" s="5"/>
      <c r="V7745" s="5"/>
      <c r="W7745" s="94" t="str">
        <f t="shared" si="1215"/>
        <v/>
      </c>
      <c r="X7745" s="94" t="str">
        <f t="shared" si="1218"/>
        <v/>
      </c>
      <c r="Y7745" s="5"/>
      <c r="BK7745" s="8"/>
      <c r="BL7745" s="5"/>
      <c r="BM7745" s="5"/>
      <c r="BN7745" s="5"/>
      <c r="BO7745" s="5"/>
      <c r="BP7745" s="1"/>
      <c r="BQ7745" s="1"/>
      <c r="BR7745" s="1"/>
      <c r="BS7745" s="1"/>
      <c r="BT7745" s="1"/>
      <c r="BU7745" s="4"/>
      <c r="BV7745" s="1"/>
      <c r="BW7745" s="3"/>
      <c r="BX7745" s="4"/>
      <c r="BY7745" s="5"/>
      <c r="BZ7745" s="5"/>
      <c r="CA7745" s="5"/>
      <c r="CB7745" s="5"/>
      <c r="CC7745" s="5"/>
      <c r="CD7745" s="43"/>
    </row>
    <row r="7746" spans="1:82" x14ac:dyDescent="0.25">
      <c r="A7746" s="8"/>
      <c r="B7746" s="5"/>
      <c r="C7746" s="5"/>
      <c r="D7746" s="5"/>
      <c r="E7746" s="5"/>
      <c r="F7746" s="94" t="str">
        <f t="shared" si="1209"/>
        <v/>
      </c>
      <c r="G7746" s="94" t="str">
        <f t="shared" si="1210"/>
        <v/>
      </c>
      <c r="H7746" s="127" t="str">
        <f>IF(A7746&lt;&gt;"",IF(MID(C7746,1,1)="c",$AS$26,IF(MID(C7746,1,1)="r",$AS$41,IF(MID(C7746,1,1)="p",#REF!,#REF!))),"")</f>
        <v/>
      </c>
      <c r="I7746" s="92" t="str">
        <f t="shared" si="1211"/>
        <v/>
      </c>
      <c r="J7746" s="92" t="str">
        <f t="shared" si="1212"/>
        <v/>
      </c>
      <c r="K7746" s="92" t="str">
        <f t="shared" si="1213"/>
        <v/>
      </c>
      <c r="L7746" s="92" t="str">
        <f t="shared" si="1214"/>
        <v/>
      </c>
      <c r="M7746" s="95" t="str">
        <f>IF(A7746&lt;&gt;"",IF(MID(C7746,1,1)="c",SigmaEpsConcrete(I7746,$AN$30:$AN$33,$AR$30:$AR$33,$AS$26,$AS$27,$AS$28,$AQ$20,$AU$19),""),"")</f>
        <v/>
      </c>
      <c r="N7746" s="95" t="str">
        <f>IF(A7746&lt;&gt;"",IF(MID(C7746,1,1)="r",SigmaEpsReinf(J7746,$AS$42:$AS$43,$AS$41,$AS$39,$AS$40,$AQ$38),""),"")</f>
        <v/>
      </c>
      <c r="Q7746" s="92" t="str">
        <f t="shared" si="1216"/>
        <v/>
      </c>
      <c r="R7746" s="92" t="str">
        <f t="shared" si="1217"/>
        <v/>
      </c>
      <c r="U7746" s="5"/>
      <c r="V7746" s="5"/>
      <c r="W7746" s="94" t="str">
        <f t="shared" si="1215"/>
        <v/>
      </c>
      <c r="X7746" s="94" t="str">
        <f t="shared" si="1218"/>
        <v/>
      </c>
      <c r="Y7746" s="5"/>
      <c r="BK7746" s="8"/>
      <c r="BL7746" s="5"/>
      <c r="BM7746" s="5"/>
      <c r="BN7746" s="5"/>
      <c r="BO7746" s="5"/>
      <c r="BP7746" s="1"/>
      <c r="BQ7746" s="1"/>
      <c r="BR7746" s="1"/>
      <c r="BS7746" s="1"/>
      <c r="BT7746" s="1"/>
      <c r="BU7746" s="4"/>
      <c r="BV7746" s="1"/>
      <c r="BW7746" s="3"/>
      <c r="BX7746" s="4"/>
      <c r="BY7746" s="5"/>
      <c r="BZ7746" s="5"/>
      <c r="CA7746" s="5"/>
      <c r="CB7746" s="5"/>
      <c r="CC7746" s="5"/>
      <c r="CD7746" s="43"/>
    </row>
    <row r="7747" spans="1:82" x14ac:dyDescent="0.25">
      <c r="A7747" s="8"/>
      <c r="B7747" s="5"/>
      <c r="C7747" s="5"/>
      <c r="D7747" s="5"/>
      <c r="E7747" s="5"/>
      <c r="F7747" s="94" t="str">
        <f t="shared" si="1209"/>
        <v/>
      </c>
      <c r="G7747" s="94" t="str">
        <f t="shared" si="1210"/>
        <v/>
      </c>
      <c r="H7747" s="127" t="str">
        <f>IF(A7747&lt;&gt;"",IF(MID(C7747,1,1)="c",$AS$26,IF(MID(C7747,1,1)="r",$AS$41,IF(MID(C7747,1,1)="p",#REF!,#REF!))),"")</f>
        <v/>
      </c>
      <c r="I7747" s="92" t="str">
        <f t="shared" si="1211"/>
        <v/>
      </c>
      <c r="J7747" s="92" t="str">
        <f t="shared" si="1212"/>
        <v/>
      </c>
      <c r="K7747" s="92" t="str">
        <f t="shared" si="1213"/>
        <v/>
      </c>
      <c r="L7747" s="92" t="str">
        <f t="shared" si="1214"/>
        <v/>
      </c>
      <c r="M7747" s="95" t="str">
        <f>IF(A7747&lt;&gt;"",IF(MID(C7747,1,1)="c",SigmaEpsConcrete(I7747,$AN$30:$AN$33,$AR$30:$AR$33,$AS$26,$AS$27,$AS$28,$AQ$20,$AU$19),""),"")</f>
        <v/>
      </c>
      <c r="N7747" s="95" t="str">
        <f>IF(A7747&lt;&gt;"",IF(MID(C7747,1,1)="r",SigmaEpsReinf(J7747,$AS$42:$AS$43,$AS$41,$AS$39,$AS$40,$AQ$38),""),"")</f>
        <v/>
      </c>
      <c r="Q7747" s="92" t="str">
        <f t="shared" si="1216"/>
        <v/>
      </c>
      <c r="R7747" s="92" t="str">
        <f t="shared" si="1217"/>
        <v/>
      </c>
      <c r="U7747" s="5"/>
      <c r="V7747" s="5"/>
      <c r="W7747" s="94" t="str">
        <f t="shared" si="1215"/>
        <v/>
      </c>
      <c r="X7747" s="94" t="str">
        <f t="shared" si="1218"/>
        <v/>
      </c>
      <c r="Y7747" s="5"/>
      <c r="BK7747" s="8"/>
      <c r="BL7747" s="5"/>
      <c r="BM7747" s="5"/>
      <c r="BN7747" s="5"/>
      <c r="BO7747" s="5"/>
      <c r="BP7747" s="1"/>
      <c r="BQ7747" s="1"/>
      <c r="BR7747" s="1"/>
      <c r="BS7747" s="1"/>
      <c r="BT7747" s="1"/>
      <c r="BU7747" s="4"/>
      <c r="BV7747" s="1"/>
      <c r="BW7747" s="3"/>
      <c r="BX7747" s="4"/>
      <c r="BY7747" s="5"/>
      <c r="BZ7747" s="5"/>
      <c r="CA7747" s="5"/>
      <c r="CB7747" s="5"/>
      <c r="CC7747" s="5"/>
      <c r="CD7747" s="43"/>
    </row>
    <row r="7748" spans="1:82" x14ac:dyDescent="0.25">
      <c r="A7748" s="8"/>
      <c r="B7748" s="5"/>
      <c r="C7748" s="5"/>
      <c r="D7748" s="5"/>
      <c r="E7748" s="5"/>
      <c r="F7748" s="94" t="str">
        <f t="shared" si="1209"/>
        <v/>
      </c>
      <c r="G7748" s="94" t="str">
        <f t="shared" si="1210"/>
        <v/>
      </c>
      <c r="H7748" s="127" t="str">
        <f>IF(A7748&lt;&gt;"",IF(MID(C7748,1,1)="c",$AS$26,IF(MID(C7748,1,1)="r",$AS$41,IF(MID(C7748,1,1)="p",#REF!,#REF!))),"")</f>
        <v/>
      </c>
      <c r="I7748" s="92" t="str">
        <f t="shared" si="1211"/>
        <v/>
      </c>
      <c r="J7748" s="92" t="str">
        <f t="shared" si="1212"/>
        <v/>
      </c>
      <c r="K7748" s="92" t="str">
        <f t="shared" si="1213"/>
        <v/>
      </c>
      <c r="L7748" s="92" t="str">
        <f t="shared" si="1214"/>
        <v/>
      </c>
      <c r="M7748" s="95" t="str">
        <f>IF(A7748&lt;&gt;"",IF(MID(C7748,1,1)="c",SigmaEpsConcrete(I7748,$AN$30:$AN$33,$AR$30:$AR$33,$AS$26,$AS$27,$AS$28,$AQ$20,$AU$19),""),"")</f>
        <v/>
      </c>
      <c r="N7748" s="95" t="str">
        <f>IF(A7748&lt;&gt;"",IF(MID(C7748,1,1)="r",SigmaEpsReinf(J7748,$AS$42:$AS$43,$AS$41,$AS$39,$AS$40,$AQ$38),""),"")</f>
        <v/>
      </c>
      <c r="Q7748" s="92" t="str">
        <f t="shared" si="1216"/>
        <v/>
      </c>
      <c r="R7748" s="92" t="str">
        <f t="shared" si="1217"/>
        <v/>
      </c>
      <c r="U7748" s="5"/>
      <c r="V7748" s="5"/>
      <c r="W7748" s="94" t="str">
        <f t="shared" si="1215"/>
        <v/>
      </c>
      <c r="X7748" s="94" t="str">
        <f t="shared" si="1218"/>
        <v/>
      </c>
      <c r="Y7748" s="5"/>
      <c r="BK7748" s="8"/>
      <c r="BL7748" s="5"/>
      <c r="BM7748" s="5"/>
      <c r="BN7748" s="5"/>
      <c r="BO7748" s="5"/>
      <c r="BP7748" s="1"/>
      <c r="BQ7748" s="1"/>
      <c r="BR7748" s="1"/>
      <c r="BS7748" s="1"/>
      <c r="BT7748" s="1"/>
      <c r="BU7748" s="4"/>
      <c r="BV7748" s="1"/>
      <c r="BW7748" s="3"/>
      <c r="BX7748" s="4"/>
      <c r="BY7748" s="5"/>
      <c r="BZ7748" s="5"/>
      <c r="CA7748" s="5"/>
      <c r="CB7748" s="5"/>
      <c r="CC7748" s="5"/>
      <c r="CD7748" s="43"/>
    </row>
    <row r="7749" spans="1:82" x14ac:dyDescent="0.25">
      <c r="A7749" s="8"/>
      <c r="B7749" s="5"/>
      <c r="C7749" s="5"/>
      <c r="D7749" s="5"/>
      <c r="E7749" s="5"/>
      <c r="F7749" s="94" t="str">
        <f t="shared" si="1209"/>
        <v/>
      </c>
      <c r="G7749" s="94" t="str">
        <f t="shared" si="1210"/>
        <v/>
      </c>
      <c r="H7749" s="127" t="str">
        <f>IF(A7749&lt;&gt;"",IF(MID(C7749,1,1)="c",$AS$26,IF(MID(C7749,1,1)="r",$AS$41,IF(MID(C7749,1,1)="p",#REF!,#REF!))),"")</f>
        <v/>
      </c>
      <c r="I7749" s="92" t="str">
        <f t="shared" si="1211"/>
        <v/>
      </c>
      <c r="J7749" s="92" t="str">
        <f t="shared" si="1212"/>
        <v/>
      </c>
      <c r="K7749" s="92" t="str">
        <f t="shared" si="1213"/>
        <v/>
      </c>
      <c r="L7749" s="92" t="str">
        <f t="shared" si="1214"/>
        <v/>
      </c>
      <c r="M7749" s="95" t="str">
        <f>IF(A7749&lt;&gt;"",IF(MID(C7749,1,1)="c",SigmaEpsConcrete(I7749,$AN$30:$AN$33,$AR$30:$AR$33,$AS$26,$AS$27,$AS$28,$AQ$20,$AU$19),""),"")</f>
        <v/>
      </c>
      <c r="N7749" s="95" t="str">
        <f>IF(A7749&lt;&gt;"",IF(MID(C7749,1,1)="r",SigmaEpsReinf(J7749,$AS$42:$AS$43,$AS$41,$AS$39,$AS$40,$AQ$38),""),"")</f>
        <v/>
      </c>
      <c r="Q7749" s="92" t="str">
        <f t="shared" si="1216"/>
        <v/>
      </c>
      <c r="R7749" s="92" t="str">
        <f t="shared" si="1217"/>
        <v/>
      </c>
      <c r="U7749" s="5"/>
      <c r="V7749" s="5"/>
      <c r="W7749" s="94" t="str">
        <f t="shared" si="1215"/>
        <v/>
      </c>
      <c r="X7749" s="94" t="str">
        <f t="shared" si="1218"/>
        <v/>
      </c>
      <c r="Y7749" s="5"/>
      <c r="BK7749" s="8"/>
      <c r="BL7749" s="5"/>
      <c r="BM7749" s="5"/>
      <c r="BN7749" s="5"/>
      <c r="BO7749" s="5"/>
      <c r="BP7749" s="1"/>
      <c r="BQ7749" s="1"/>
      <c r="BR7749" s="1"/>
      <c r="BS7749" s="1"/>
      <c r="BT7749" s="1"/>
      <c r="BU7749" s="4"/>
      <c r="BV7749" s="1"/>
      <c r="BW7749" s="3"/>
      <c r="BX7749" s="4"/>
      <c r="BY7749" s="5"/>
      <c r="BZ7749" s="5"/>
      <c r="CA7749" s="5"/>
      <c r="CB7749" s="5"/>
      <c r="CC7749" s="5"/>
      <c r="CD7749" s="43"/>
    </row>
    <row r="7750" spans="1:82" x14ac:dyDescent="0.25">
      <c r="A7750" s="8"/>
      <c r="B7750" s="5"/>
      <c r="C7750" s="5"/>
      <c r="D7750" s="5"/>
      <c r="E7750" s="5"/>
      <c r="F7750" s="94" t="str">
        <f t="shared" si="1209"/>
        <v/>
      </c>
      <c r="G7750" s="94" t="str">
        <f t="shared" si="1210"/>
        <v/>
      </c>
      <c r="H7750" s="127" t="str">
        <f>IF(A7750&lt;&gt;"",IF(MID(C7750,1,1)="c",$AS$26,IF(MID(C7750,1,1)="r",$AS$41,IF(MID(C7750,1,1)="p",#REF!,#REF!))),"")</f>
        <v/>
      </c>
      <c r="I7750" s="92" t="str">
        <f t="shared" si="1211"/>
        <v/>
      </c>
      <c r="J7750" s="92" t="str">
        <f t="shared" si="1212"/>
        <v/>
      </c>
      <c r="K7750" s="92" t="str">
        <f t="shared" si="1213"/>
        <v/>
      </c>
      <c r="L7750" s="92" t="str">
        <f t="shared" si="1214"/>
        <v/>
      </c>
      <c r="M7750" s="95" t="str">
        <f>IF(A7750&lt;&gt;"",IF(MID(C7750,1,1)="c",SigmaEpsConcrete(I7750,$AN$30:$AN$33,$AR$30:$AR$33,$AS$26,$AS$27,$AS$28,$AQ$20,$AU$19),""),"")</f>
        <v/>
      </c>
      <c r="N7750" s="95" t="str">
        <f>IF(A7750&lt;&gt;"",IF(MID(C7750,1,1)="r",SigmaEpsReinf(J7750,$AS$42:$AS$43,$AS$41,$AS$39,$AS$40,$AQ$38),""),"")</f>
        <v/>
      </c>
      <c r="Q7750" s="92" t="str">
        <f t="shared" si="1216"/>
        <v/>
      </c>
      <c r="R7750" s="92" t="str">
        <f t="shared" si="1217"/>
        <v/>
      </c>
      <c r="U7750" s="5"/>
      <c r="V7750" s="5"/>
      <c r="W7750" s="94" t="str">
        <f t="shared" si="1215"/>
        <v/>
      </c>
      <c r="X7750" s="94" t="str">
        <f t="shared" si="1218"/>
        <v/>
      </c>
      <c r="Y7750" s="5"/>
      <c r="BK7750" s="8"/>
      <c r="BL7750" s="5"/>
      <c r="BM7750" s="5"/>
      <c r="BN7750" s="5"/>
      <c r="BO7750" s="5"/>
      <c r="BP7750" s="1"/>
      <c r="BQ7750" s="1"/>
      <c r="BR7750" s="1"/>
      <c r="BS7750" s="1"/>
      <c r="BT7750" s="1"/>
      <c r="BU7750" s="4"/>
      <c r="BV7750" s="1"/>
      <c r="BW7750" s="3"/>
      <c r="BX7750" s="4"/>
      <c r="BY7750" s="5"/>
      <c r="BZ7750" s="5"/>
      <c r="CA7750" s="5"/>
      <c r="CB7750" s="5"/>
      <c r="CC7750" s="5"/>
      <c r="CD7750" s="43"/>
    </row>
    <row r="7751" spans="1:82" x14ac:dyDescent="0.25">
      <c r="A7751" s="8"/>
      <c r="B7751" s="5"/>
      <c r="C7751" s="5"/>
      <c r="D7751" s="5"/>
      <c r="E7751" s="5"/>
      <c r="F7751" s="94" t="str">
        <f t="shared" si="1209"/>
        <v/>
      </c>
      <c r="G7751" s="94" t="str">
        <f t="shared" si="1210"/>
        <v/>
      </c>
      <c r="H7751" s="127" t="str">
        <f>IF(A7751&lt;&gt;"",IF(MID(C7751,1,1)="c",$AS$26,IF(MID(C7751,1,1)="r",$AS$41,IF(MID(C7751,1,1)="p",#REF!,#REF!))),"")</f>
        <v/>
      </c>
      <c r="I7751" s="92" t="str">
        <f t="shared" si="1211"/>
        <v/>
      </c>
      <c r="J7751" s="92" t="str">
        <f t="shared" si="1212"/>
        <v/>
      </c>
      <c r="K7751" s="92" t="str">
        <f t="shared" si="1213"/>
        <v/>
      </c>
      <c r="L7751" s="92" t="str">
        <f t="shared" si="1214"/>
        <v/>
      </c>
      <c r="M7751" s="95" t="str">
        <f>IF(A7751&lt;&gt;"",IF(MID(C7751,1,1)="c",SigmaEpsConcrete(I7751,$AN$30:$AN$33,$AR$30:$AR$33,$AS$26,$AS$27,$AS$28,$AQ$20,$AU$19),""),"")</f>
        <v/>
      </c>
      <c r="N7751" s="95" t="str">
        <f>IF(A7751&lt;&gt;"",IF(MID(C7751,1,1)="r",SigmaEpsReinf(J7751,$AS$42:$AS$43,$AS$41,$AS$39,$AS$40,$AQ$38),""),"")</f>
        <v/>
      </c>
      <c r="Q7751" s="92" t="str">
        <f t="shared" si="1216"/>
        <v/>
      </c>
      <c r="R7751" s="92" t="str">
        <f t="shared" si="1217"/>
        <v/>
      </c>
      <c r="U7751" s="5"/>
      <c r="V7751" s="5"/>
      <c r="W7751" s="94" t="str">
        <f t="shared" si="1215"/>
        <v/>
      </c>
      <c r="X7751" s="94" t="str">
        <f t="shared" si="1218"/>
        <v/>
      </c>
      <c r="Y7751" s="5"/>
      <c r="BK7751" s="8"/>
      <c r="BL7751" s="5"/>
      <c r="BM7751" s="5"/>
      <c r="BN7751" s="5"/>
      <c r="BO7751" s="5"/>
      <c r="BP7751" s="1"/>
      <c r="BQ7751" s="1"/>
      <c r="BR7751" s="1"/>
      <c r="BS7751" s="1"/>
      <c r="BT7751" s="1"/>
      <c r="BU7751" s="4"/>
      <c r="BV7751" s="1"/>
      <c r="BW7751" s="3"/>
      <c r="BX7751" s="4"/>
      <c r="BY7751" s="5"/>
      <c r="BZ7751" s="5"/>
      <c r="CA7751" s="5"/>
      <c r="CB7751" s="5"/>
      <c r="CC7751" s="5"/>
      <c r="CD7751" s="43"/>
    </row>
    <row r="7752" spans="1:82" x14ac:dyDescent="0.25">
      <c r="A7752" s="8"/>
      <c r="B7752" s="5"/>
      <c r="C7752" s="5"/>
      <c r="D7752" s="5"/>
      <c r="E7752" s="5"/>
      <c r="F7752" s="94" t="str">
        <f t="shared" si="1209"/>
        <v/>
      </c>
      <c r="G7752" s="94" t="str">
        <f t="shared" si="1210"/>
        <v/>
      </c>
      <c r="H7752" s="127" t="str">
        <f>IF(A7752&lt;&gt;"",IF(MID(C7752,1,1)="c",$AS$26,IF(MID(C7752,1,1)="r",$AS$41,IF(MID(C7752,1,1)="p",#REF!,#REF!))),"")</f>
        <v/>
      </c>
      <c r="I7752" s="92" t="str">
        <f t="shared" si="1211"/>
        <v/>
      </c>
      <c r="J7752" s="92" t="str">
        <f t="shared" si="1212"/>
        <v/>
      </c>
      <c r="K7752" s="92" t="str">
        <f t="shared" si="1213"/>
        <v/>
      </c>
      <c r="L7752" s="92" t="str">
        <f t="shared" si="1214"/>
        <v/>
      </c>
      <c r="M7752" s="95" t="str">
        <f>IF(A7752&lt;&gt;"",IF(MID(C7752,1,1)="c",SigmaEpsConcrete(I7752,$AN$30:$AN$33,$AR$30:$AR$33,$AS$26,$AS$27,$AS$28,$AQ$20,$AU$19),""),"")</f>
        <v/>
      </c>
      <c r="N7752" s="95" t="str">
        <f>IF(A7752&lt;&gt;"",IF(MID(C7752,1,1)="r",SigmaEpsReinf(J7752,$AS$42:$AS$43,$AS$41,$AS$39,$AS$40,$AQ$38),""),"")</f>
        <v/>
      </c>
      <c r="Q7752" s="92" t="str">
        <f t="shared" si="1216"/>
        <v/>
      </c>
      <c r="R7752" s="92" t="str">
        <f t="shared" si="1217"/>
        <v/>
      </c>
      <c r="U7752" s="5"/>
      <c r="V7752" s="5"/>
      <c r="W7752" s="94" t="str">
        <f t="shared" si="1215"/>
        <v/>
      </c>
      <c r="X7752" s="94" t="str">
        <f t="shared" si="1218"/>
        <v/>
      </c>
      <c r="Y7752" s="5"/>
      <c r="BK7752" s="8"/>
      <c r="BL7752" s="5"/>
      <c r="BM7752" s="5"/>
      <c r="BN7752" s="5"/>
      <c r="BO7752" s="5"/>
      <c r="BP7752" s="1"/>
      <c r="BQ7752" s="1"/>
      <c r="BR7752" s="1"/>
      <c r="BS7752" s="1"/>
      <c r="BT7752" s="1"/>
      <c r="BU7752" s="4"/>
      <c r="BV7752" s="1"/>
      <c r="BW7752" s="3"/>
      <c r="BX7752" s="4"/>
      <c r="BY7752" s="5"/>
      <c r="BZ7752" s="5"/>
      <c r="CA7752" s="5"/>
      <c r="CB7752" s="5"/>
      <c r="CC7752" s="5"/>
      <c r="CD7752" s="43"/>
    </row>
    <row r="7753" spans="1:82" x14ac:dyDescent="0.25">
      <c r="A7753" s="8"/>
      <c r="B7753" s="5"/>
      <c r="C7753" s="5"/>
      <c r="D7753" s="5"/>
      <c r="E7753" s="5"/>
      <c r="F7753" s="94" t="str">
        <f t="shared" si="1209"/>
        <v/>
      </c>
      <c r="G7753" s="94" t="str">
        <f t="shared" si="1210"/>
        <v/>
      </c>
      <c r="H7753" s="127" t="str">
        <f>IF(A7753&lt;&gt;"",IF(MID(C7753,1,1)="c",$AS$26,IF(MID(C7753,1,1)="r",$AS$41,IF(MID(C7753,1,1)="p",#REF!,#REF!))),"")</f>
        <v/>
      </c>
      <c r="I7753" s="92" t="str">
        <f t="shared" si="1211"/>
        <v/>
      </c>
      <c r="J7753" s="92" t="str">
        <f t="shared" si="1212"/>
        <v/>
      </c>
      <c r="K7753" s="92" t="str">
        <f t="shared" si="1213"/>
        <v/>
      </c>
      <c r="L7753" s="92" t="str">
        <f t="shared" si="1214"/>
        <v/>
      </c>
      <c r="M7753" s="95" t="str">
        <f>IF(A7753&lt;&gt;"",IF(MID(C7753,1,1)="c",SigmaEpsConcrete(I7753,$AN$30:$AN$33,$AR$30:$AR$33,$AS$26,$AS$27,$AS$28,$AQ$20,$AU$19),""),"")</f>
        <v/>
      </c>
      <c r="N7753" s="95" t="str">
        <f>IF(A7753&lt;&gt;"",IF(MID(C7753,1,1)="r",SigmaEpsReinf(J7753,$AS$42:$AS$43,$AS$41,$AS$39,$AS$40,$AQ$38),""),"")</f>
        <v/>
      </c>
      <c r="Q7753" s="92" t="str">
        <f t="shared" si="1216"/>
        <v/>
      </c>
      <c r="R7753" s="92" t="str">
        <f t="shared" si="1217"/>
        <v/>
      </c>
      <c r="U7753" s="5"/>
      <c r="V7753" s="5"/>
      <c r="W7753" s="94" t="str">
        <f t="shared" si="1215"/>
        <v/>
      </c>
      <c r="X7753" s="94" t="str">
        <f t="shared" si="1218"/>
        <v/>
      </c>
      <c r="Y7753" s="5"/>
      <c r="BK7753" s="8"/>
      <c r="BL7753" s="5"/>
      <c r="BM7753" s="5"/>
      <c r="BN7753" s="5"/>
      <c r="BO7753" s="5"/>
      <c r="BP7753" s="1"/>
      <c r="BQ7753" s="1"/>
      <c r="BR7753" s="1"/>
      <c r="BS7753" s="1"/>
      <c r="BT7753" s="1"/>
      <c r="BU7753" s="4"/>
      <c r="BV7753" s="1"/>
      <c r="BW7753" s="3"/>
      <c r="BX7753" s="4"/>
      <c r="BY7753" s="5"/>
      <c r="BZ7753" s="5"/>
      <c r="CA7753" s="5"/>
      <c r="CB7753" s="5"/>
      <c r="CC7753" s="5"/>
      <c r="CD7753" s="43"/>
    </row>
    <row r="7754" spans="1:82" x14ac:dyDescent="0.25">
      <c r="A7754" s="8"/>
      <c r="B7754" s="5"/>
      <c r="C7754" s="5"/>
      <c r="D7754" s="5"/>
      <c r="E7754" s="5"/>
      <c r="F7754" s="94" t="str">
        <f t="shared" ref="F7754:F7817" si="1219">IF(A7754&lt;&gt;"",(D7754-$AU$86)/10,"")</f>
        <v/>
      </c>
      <c r="G7754" s="94" t="str">
        <f t="shared" ref="G7754:G7817" si="1220">IF(A7754&lt;&gt;"",(E7754-$AU$87)/10,"")</f>
        <v/>
      </c>
      <c r="H7754" s="127" t="str">
        <f>IF(A7754&lt;&gt;"",IF(MID(C7754,1,1)="c",$AS$26,IF(MID(C7754,1,1)="r",$AS$41,IF(MID(C7754,1,1)="p",#REF!,#REF!))),"")</f>
        <v/>
      </c>
      <c r="I7754" s="92" t="str">
        <f t="shared" ref="I7754:I7817" si="1221">IF($A7754&lt;&gt;"",IF(MID($C7754,1,1)="c",$Y$3+$Y$4*$F7754+$Y$5*$G7754+$BR$43,""),"")</f>
        <v/>
      </c>
      <c r="J7754" s="92" t="str">
        <f t="shared" ref="J7754:J7817" si="1222">IF($A7754&lt;&gt;"",IF(MID($C7754,1,1)="r",$Y$3+$Y$4*$F7754+$Y$5*$G7754+$BR$43,""),"")</f>
        <v/>
      </c>
      <c r="K7754" s="92" t="str">
        <f t="shared" ref="K7754:K7817" si="1223">IF($A7754&lt;&gt;"",IF(MID($C7754,1,1)="u",$Y$3+$Y$4*$F7754+$Y$5*$G7754+$BR$43,""),"")</f>
        <v/>
      </c>
      <c r="L7754" s="92" t="str">
        <f t="shared" ref="L7754:L7817" si="1224">IF($A7754&lt;&gt;"",IF(MID($C7754,1,1)="p",$Y$3+$Y$4*$F7754+$Y$5*$G7754+$BR$43,""),"")</f>
        <v/>
      </c>
      <c r="M7754" s="95" t="str">
        <f>IF(A7754&lt;&gt;"",IF(MID(C7754,1,1)="c",SigmaEpsConcrete(I7754,$AN$30:$AN$33,$AR$30:$AR$33,$AS$26,$AS$27,$AS$28,$AQ$20,$AU$19),""),"")</f>
        <v/>
      </c>
      <c r="N7754" s="95" t="str">
        <f>IF(A7754&lt;&gt;"",IF(MID(C7754,1,1)="r",SigmaEpsReinf(J7754,$AS$42:$AS$43,$AS$41,$AS$39,$AS$40,$AQ$38),""),"")</f>
        <v/>
      </c>
      <c r="Q7754" s="92" t="str">
        <f t="shared" si="1216"/>
        <v/>
      </c>
      <c r="R7754" s="92" t="str">
        <f t="shared" si="1217"/>
        <v/>
      </c>
      <c r="U7754" s="5"/>
      <c r="V7754" s="5"/>
      <c r="W7754" s="94" t="str">
        <f t="shared" ref="W7754:W7817" si="1225">IF(A7754&lt;&gt;"",F7754-$AU$105,"")</f>
        <v/>
      </c>
      <c r="X7754" s="94" t="str">
        <f t="shared" si="1218"/>
        <v/>
      </c>
      <c r="Y7754" s="5"/>
      <c r="BK7754" s="8"/>
      <c r="BL7754" s="5"/>
      <c r="BM7754" s="5"/>
      <c r="BN7754" s="5"/>
      <c r="BO7754" s="5"/>
      <c r="BP7754" s="1"/>
      <c r="BQ7754" s="1"/>
      <c r="BR7754" s="1"/>
      <c r="BS7754" s="1"/>
      <c r="BT7754" s="1"/>
      <c r="BU7754" s="4"/>
      <c r="BV7754" s="1"/>
      <c r="BW7754" s="3"/>
      <c r="BX7754" s="4"/>
      <c r="BY7754" s="5"/>
      <c r="BZ7754" s="5"/>
      <c r="CA7754" s="5"/>
      <c r="CB7754" s="5"/>
      <c r="CC7754" s="5"/>
      <c r="CD7754" s="43"/>
    </row>
    <row r="7755" spans="1:82" x14ac:dyDescent="0.25">
      <c r="A7755" s="8"/>
      <c r="B7755" s="5"/>
      <c r="C7755" s="5"/>
      <c r="D7755" s="5"/>
      <c r="E7755" s="5"/>
      <c r="F7755" s="94" t="str">
        <f t="shared" si="1219"/>
        <v/>
      </c>
      <c r="G7755" s="94" t="str">
        <f t="shared" si="1220"/>
        <v/>
      </c>
      <c r="H7755" s="127" t="str">
        <f>IF(A7755&lt;&gt;"",IF(MID(C7755,1,1)="c",$AS$26,IF(MID(C7755,1,1)="r",$AS$41,IF(MID(C7755,1,1)="p",#REF!,#REF!))),"")</f>
        <v/>
      </c>
      <c r="I7755" s="92" t="str">
        <f t="shared" si="1221"/>
        <v/>
      </c>
      <c r="J7755" s="92" t="str">
        <f t="shared" si="1222"/>
        <v/>
      </c>
      <c r="K7755" s="92" t="str">
        <f t="shared" si="1223"/>
        <v/>
      </c>
      <c r="L7755" s="92" t="str">
        <f t="shared" si="1224"/>
        <v/>
      </c>
      <c r="M7755" s="95" t="str">
        <f>IF(A7755&lt;&gt;"",IF(MID(C7755,1,1)="c",SigmaEpsConcrete(I7755,$AN$30:$AN$33,$AR$30:$AR$33,$AS$26,$AS$27,$AS$28,$AQ$20,$AU$19),""),"")</f>
        <v/>
      </c>
      <c r="N7755" s="95" t="str">
        <f>IF(A7755&lt;&gt;"",IF(MID(C7755,1,1)="r",SigmaEpsReinf(J7755,$AS$42:$AS$43,$AS$41,$AS$39,$AS$40,$AQ$38),""),"")</f>
        <v/>
      </c>
      <c r="Q7755" s="92" t="str">
        <f t="shared" ref="Q7755:Q7818" si="1226">IF(A7755&lt;&gt;"",IF(MID(C7755,1,1)="c",IF(ISERROR(M7755/I7755),"",M7755/I7755),""),"")</f>
        <v/>
      </c>
      <c r="R7755" s="92" t="str">
        <f t="shared" ref="R7755:R7818" si="1227">IF(A7755&lt;&gt;"",IF(MID(C7755,1,1)="r",IF(ISERROR(N7755/J7755),"",N7755/J7755),""),"")</f>
        <v/>
      </c>
      <c r="U7755" s="5"/>
      <c r="V7755" s="5"/>
      <c r="W7755" s="94" t="str">
        <f t="shared" si="1225"/>
        <v/>
      </c>
      <c r="X7755" s="94" t="str">
        <f t="shared" ref="X7755:X7818" si="1228">IF(B7755&lt;&gt;"",G7755-$AU$106,"")</f>
        <v/>
      </c>
      <c r="Y7755" s="5"/>
      <c r="BK7755" s="8"/>
      <c r="BL7755" s="5"/>
      <c r="BM7755" s="5"/>
      <c r="BN7755" s="5"/>
      <c r="BO7755" s="5"/>
      <c r="BP7755" s="1"/>
      <c r="BQ7755" s="1"/>
      <c r="BR7755" s="1"/>
      <c r="BS7755" s="1"/>
      <c r="BT7755" s="1"/>
      <c r="BU7755" s="4"/>
      <c r="BV7755" s="1"/>
      <c r="BW7755" s="3"/>
      <c r="BX7755" s="4"/>
      <c r="BY7755" s="5"/>
      <c r="BZ7755" s="5"/>
      <c r="CA7755" s="5"/>
      <c r="CB7755" s="5"/>
      <c r="CC7755" s="5"/>
      <c r="CD7755" s="43"/>
    </row>
    <row r="7756" spans="1:82" x14ac:dyDescent="0.25">
      <c r="A7756" s="8"/>
      <c r="B7756" s="5"/>
      <c r="C7756" s="5"/>
      <c r="D7756" s="5"/>
      <c r="E7756" s="5"/>
      <c r="F7756" s="94" t="str">
        <f t="shared" si="1219"/>
        <v/>
      </c>
      <c r="G7756" s="94" t="str">
        <f t="shared" si="1220"/>
        <v/>
      </c>
      <c r="H7756" s="127" t="str">
        <f>IF(A7756&lt;&gt;"",IF(MID(C7756,1,1)="c",$AS$26,IF(MID(C7756,1,1)="r",$AS$41,IF(MID(C7756,1,1)="p",#REF!,#REF!))),"")</f>
        <v/>
      </c>
      <c r="I7756" s="92" t="str">
        <f t="shared" si="1221"/>
        <v/>
      </c>
      <c r="J7756" s="92" t="str">
        <f t="shared" si="1222"/>
        <v/>
      </c>
      <c r="K7756" s="92" t="str">
        <f t="shared" si="1223"/>
        <v/>
      </c>
      <c r="L7756" s="92" t="str">
        <f t="shared" si="1224"/>
        <v/>
      </c>
      <c r="M7756" s="95" t="str">
        <f>IF(A7756&lt;&gt;"",IF(MID(C7756,1,1)="c",SigmaEpsConcrete(I7756,$AN$30:$AN$33,$AR$30:$AR$33,$AS$26,$AS$27,$AS$28,$AQ$20,$AU$19),""),"")</f>
        <v/>
      </c>
      <c r="N7756" s="95" t="str">
        <f>IF(A7756&lt;&gt;"",IF(MID(C7756,1,1)="r",SigmaEpsReinf(J7756,$AS$42:$AS$43,$AS$41,$AS$39,$AS$40,$AQ$38),""),"")</f>
        <v/>
      </c>
      <c r="Q7756" s="92" t="str">
        <f t="shared" si="1226"/>
        <v/>
      </c>
      <c r="R7756" s="92" t="str">
        <f t="shared" si="1227"/>
        <v/>
      </c>
      <c r="U7756" s="5"/>
      <c r="V7756" s="5"/>
      <c r="W7756" s="94" t="str">
        <f t="shared" si="1225"/>
        <v/>
      </c>
      <c r="X7756" s="94" t="str">
        <f t="shared" si="1228"/>
        <v/>
      </c>
      <c r="Y7756" s="5"/>
      <c r="BK7756" s="8"/>
      <c r="BL7756" s="5"/>
      <c r="BM7756" s="5"/>
      <c r="BN7756" s="5"/>
      <c r="BO7756" s="5"/>
      <c r="BP7756" s="1"/>
      <c r="BQ7756" s="1"/>
      <c r="BR7756" s="1"/>
      <c r="BS7756" s="1"/>
      <c r="BT7756" s="1"/>
      <c r="BU7756" s="4"/>
      <c r="BV7756" s="1"/>
      <c r="BW7756" s="3"/>
      <c r="BX7756" s="4"/>
      <c r="BY7756" s="5"/>
      <c r="BZ7756" s="5"/>
      <c r="CA7756" s="5"/>
      <c r="CB7756" s="5"/>
      <c r="CC7756" s="5"/>
      <c r="CD7756" s="43"/>
    </row>
    <row r="7757" spans="1:82" x14ac:dyDescent="0.25">
      <c r="A7757" s="8"/>
      <c r="B7757" s="5"/>
      <c r="C7757" s="5"/>
      <c r="D7757" s="5"/>
      <c r="E7757" s="5"/>
      <c r="F7757" s="94" t="str">
        <f t="shared" si="1219"/>
        <v/>
      </c>
      <c r="G7757" s="94" t="str">
        <f t="shared" si="1220"/>
        <v/>
      </c>
      <c r="H7757" s="127" t="str">
        <f>IF(A7757&lt;&gt;"",IF(MID(C7757,1,1)="c",$AS$26,IF(MID(C7757,1,1)="r",$AS$41,IF(MID(C7757,1,1)="p",#REF!,#REF!))),"")</f>
        <v/>
      </c>
      <c r="I7757" s="92" t="str">
        <f t="shared" si="1221"/>
        <v/>
      </c>
      <c r="J7757" s="92" t="str">
        <f t="shared" si="1222"/>
        <v/>
      </c>
      <c r="K7757" s="92" t="str">
        <f t="shared" si="1223"/>
        <v/>
      </c>
      <c r="L7757" s="92" t="str">
        <f t="shared" si="1224"/>
        <v/>
      </c>
      <c r="M7757" s="95" t="str">
        <f>IF(A7757&lt;&gt;"",IF(MID(C7757,1,1)="c",SigmaEpsConcrete(I7757,$AN$30:$AN$33,$AR$30:$AR$33,$AS$26,$AS$27,$AS$28,$AQ$20,$AU$19),""),"")</f>
        <v/>
      </c>
      <c r="N7757" s="95" t="str">
        <f>IF(A7757&lt;&gt;"",IF(MID(C7757,1,1)="r",SigmaEpsReinf(J7757,$AS$42:$AS$43,$AS$41,$AS$39,$AS$40,$AQ$38),""),"")</f>
        <v/>
      </c>
      <c r="Q7757" s="92" t="str">
        <f t="shared" si="1226"/>
        <v/>
      </c>
      <c r="R7757" s="92" t="str">
        <f t="shared" si="1227"/>
        <v/>
      </c>
      <c r="U7757" s="5"/>
      <c r="V7757" s="5"/>
      <c r="W7757" s="94" t="str">
        <f t="shared" si="1225"/>
        <v/>
      </c>
      <c r="X7757" s="94" t="str">
        <f t="shared" si="1228"/>
        <v/>
      </c>
      <c r="Y7757" s="5"/>
      <c r="BK7757" s="8"/>
      <c r="BL7757" s="5"/>
      <c r="BM7757" s="5"/>
      <c r="BN7757" s="5"/>
      <c r="BO7757" s="5"/>
      <c r="BP7757" s="1"/>
      <c r="BQ7757" s="1"/>
      <c r="BR7757" s="1"/>
      <c r="BS7757" s="1"/>
      <c r="BT7757" s="1"/>
      <c r="BU7757" s="4"/>
      <c r="BV7757" s="1"/>
      <c r="BW7757" s="3"/>
      <c r="BX7757" s="4"/>
      <c r="BY7757" s="5"/>
      <c r="BZ7757" s="5"/>
      <c r="CA7757" s="5"/>
      <c r="CB7757" s="5"/>
      <c r="CC7757" s="5"/>
      <c r="CD7757" s="43"/>
    </row>
    <row r="7758" spans="1:82" x14ac:dyDescent="0.25">
      <c r="A7758" s="8"/>
      <c r="B7758" s="5"/>
      <c r="C7758" s="5"/>
      <c r="D7758" s="5"/>
      <c r="E7758" s="5"/>
      <c r="F7758" s="94" t="str">
        <f t="shared" si="1219"/>
        <v/>
      </c>
      <c r="G7758" s="94" t="str">
        <f t="shared" si="1220"/>
        <v/>
      </c>
      <c r="H7758" s="127" t="str">
        <f>IF(A7758&lt;&gt;"",IF(MID(C7758,1,1)="c",$AS$26,IF(MID(C7758,1,1)="r",$AS$41,IF(MID(C7758,1,1)="p",#REF!,#REF!))),"")</f>
        <v/>
      </c>
      <c r="I7758" s="92" t="str">
        <f t="shared" si="1221"/>
        <v/>
      </c>
      <c r="J7758" s="92" t="str">
        <f t="shared" si="1222"/>
        <v/>
      </c>
      <c r="K7758" s="92" t="str">
        <f t="shared" si="1223"/>
        <v/>
      </c>
      <c r="L7758" s="92" t="str">
        <f t="shared" si="1224"/>
        <v/>
      </c>
      <c r="M7758" s="95" t="str">
        <f>IF(A7758&lt;&gt;"",IF(MID(C7758,1,1)="c",SigmaEpsConcrete(I7758,$AN$30:$AN$33,$AR$30:$AR$33,$AS$26,$AS$27,$AS$28,$AQ$20,$AU$19),""),"")</f>
        <v/>
      </c>
      <c r="N7758" s="95" t="str">
        <f>IF(A7758&lt;&gt;"",IF(MID(C7758,1,1)="r",SigmaEpsReinf(J7758,$AS$42:$AS$43,$AS$41,$AS$39,$AS$40,$AQ$38),""),"")</f>
        <v/>
      </c>
      <c r="Q7758" s="92" t="str">
        <f t="shared" si="1226"/>
        <v/>
      </c>
      <c r="R7758" s="92" t="str">
        <f t="shared" si="1227"/>
        <v/>
      </c>
      <c r="U7758" s="5"/>
      <c r="V7758" s="5"/>
      <c r="W7758" s="94" t="str">
        <f t="shared" si="1225"/>
        <v/>
      </c>
      <c r="X7758" s="94" t="str">
        <f t="shared" si="1228"/>
        <v/>
      </c>
      <c r="Y7758" s="5"/>
      <c r="BK7758" s="8"/>
      <c r="BL7758" s="5"/>
      <c r="BM7758" s="5"/>
      <c r="BN7758" s="5"/>
      <c r="BO7758" s="5"/>
      <c r="BP7758" s="1"/>
      <c r="BQ7758" s="1"/>
      <c r="BR7758" s="1"/>
      <c r="BS7758" s="1"/>
      <c r="BT7758" s="1"/>
      <c r="BU7758" s="4"/>
      <c r="BV7758" s="1"/>
      <c r="BW7758" s="3"/>
      <c r="BX7758" s="4"/>
      <c r="BY7758" s="5"/>
      <c r="BZ7758" s="5"/>
      <c r="CA7758" s="5"/>
      <c r="CB7758" s="5"/>
      <c r="CC7758" s="5"/>
      <c r="CD7758" s="43"/>
    </row>
    <row r="7759" spans="1:82" x14ac:dyDescent="0.25">
      <c r="A7759" s="8"/>
      <c r="B7759" s="5"/>
      <c r="C7759" s="5"/>
      <c r="D7759" s="5"/>
      <c r="E7759" s="5"/>
      <c r="F7759" s="94" t="str">
        <f t="shared" si="1219"/>
        <v/>
      </c>
      <c r="G7759" s="94" t="str">
        <f t="shared" si="1220"/>
        <v/>
      </c>
      <c r="H7759" s="127" t="str">
        <f>IF(A7759&lt;&gt;"",IF(MID(C7759,1,1)="c",$AS$26,IF(MID(C7759,1,1)="r",$AS$41,IF(MID(C7759,1,1)="p",#REF!,#REF!))),"")</f>
        <v/>
      </c>
      <c r="I7759" s="92" t="str">
        <f t="shared" si="1221"/>
        <v/>
      </c>
      <c r="J7759" s="92" t="str">
        <f t="shared" si="1222"/>
        <v/>
      </c>
      <c r="K7759" s="92" t="str">
        <f t="shared" si="1223"/>
        <v/>
      </c>
      <c r="L7759" s="92" t="str">
        <f t="shared" si="1224"/>
        <v/>
      </c>
      <c r="M7759" s="95" t="str">
        <f>IF(A7759&lt;&gt;"",IF(MID(C7759,1,1)="c",SigmaEpsConcrete(I7759,$AN$30:$AN$33,$AR$30:$AR$33,$AS$26,$AS$27,$AS$28,$AQ$20,$AU$19),""),"")</f>
        <v/>
      </c>
      <c r="N7759" s="95" t="str">
        <f>IF(A7759&lt;&gt;"",IF(MID(C7759,1,1)="r",SigmaEpsReinf(J7759,$AS$42:$AS$43,$AS$41,$AS$39,$AS$40,$AQ$38),""),"")</f>
        <v/>
      </c>
      <c r="Q7759" s="92" t="str">
        <f t="shared" si="1226"/>
        <v/>
      </c>
      <c r="R7759" s="92" t="str">
        <f t="shared" si="1227"/>
        <v/>
      </c>
      <c r="U7759" s="5"/>
      <c r="V7759" s="5"/>
      <c r="W7759" s="94" t="str">
        <f t="shared" si="1225"/>
        <v/>
      </c>
      <c r="X7759" s="94" t="str">
        <f t="shared" si="1228"/>
        <v/>
      </c>
      <c r="Y7759" s="5"/>
      <c r="BK7759" s="8"/>
      <c r="BL7759" s="5"/>
      <c r="BM7759" s="5"/>
      <c r="BN7759" s="5"/>
      <c r="BO7759" s="5"/>
      <c r="BP7759" s="1"/>
      <c r="BQ7759" s="1"/>
      <c r="BR7759" s="1"/>
      <c r="BS7759" s="1"/>
      <c r="BT7759" s="1"/>
      <c r="BU7759" s="4"/>
      <c r="BV7759" s="1"/>
      <c r="BW7759" s="3"/>
      <c r="BX7759" s="4"/>
      <c r="BY7759" s="5"/>
      <c r="BZ7759" s="5"/>
      <c r="CA7759" s="5"/>
      <c r="CB7759" s="5"/>
      <c r="CC7759" s="5"/>
      <c r="CD7759" s="43"/>
    </row>
    <row r="7760" spans="1:82" x14ac:dyDescent="0.25">
      <c r="A7760" s="8"/>
      <c r="B7760" s="5"/>
      <c r="C7760" s="5"/>
      <c r="D7760" s="5"/>
      <c r="E7760" s="5"/>
      <c r="F7760" s="94" t="str">
        <f t="shared" si="1219"/>
        <v/>
      </c>
      <c r="G7760" s="94" t="str">
        <f t="shared" si="1220"/>
        <v/>
      </c>
      <c r="H7760" s="127" t="str">
        <f>IF(A7760&lt;&gt;"",IF(MID(C7760,1,1)="c",$AS$26,IF(MID(C7760,1,1)="r",$AS$41,IF(MID(C7760,1,1)="p",#REF!,#REF!))),"")</f>
        <v/>
      </c>
      <c r="I7760" s="92" t="str">
        <f t="shared" si="1221"/>
        <v/>
      </c>
      <c r="J7760" s="92" t="str">
        <f t="shared" si="1222"/>
        <v/>
      </c>
      <c r="K7760" s="92" t="str">
        <f t="shared" si="1223"/>
        <v/>
      </c>
      <c r="L7760" s="92" t="str">
        <f t="shared" si="1224"/>
        <v/>
      </c>
      <c r="M7760" s="95" t="str">
        <f>IF(A7760&lt;&gt;"",IF(MID(C7760,1,1)="c",SigmaEpsConcrete(I7760,$AN$30:$AN$33,$AR$30:$AR$33,$AS$26,$AS$27,$AS$28,$AQ$20,$AU$19),""),"")</f>
        <v/>
      </c>
      <c r="N7760" s="95" t="str">
        <f>IF(A7760&lt;&gt;"",IF(MID(C7760,1,1)="r",SigmaEpsReinf(J7760,$AS$42:$AS$43,$AS$41,$AS$39,$AS$40,$AQ$38),""),"")</f>
        <v/>
      </c>
      <c r="Q7760" s="92" t="str">
        <f t="shared" si="1226"/>
        <v/>
      </c>
      <c r="R7760" s="92" t="str">
        <f t="shared" si="1227"/>
        <v/>
      </c>
      <c r="U7760" s="5"/>
      <c r="V7760" s="5"/>
      <c r="W7760" s="94" t="str">
        <f t="shared" si="1225"/>
        <v/>
      </c>
      <c r="X7760" s="94" t="str">
        <f t="shared" si="1228"/>
        <v/>
      </c>
      <c r="Y7760" s="5"/>
      <c r="BK7760" s="8"/>
      <c r="BL7760" s="5"/>
      <c r="BM7760" s="5"/>
      <c r="BN7760" s="5"/>
      <c r="BO7760" s="5"/>
      <c r="BP7760" s="1"/>
      <c r="BQ7760" s="1"/>
      <c r="BR7760" s="1"/>
      <c r="BS7760" s="1"/>
      <c r="BT7760" s="1"/>
      <c r="BU7760" s="4"/>
      <c r="BV7760" s="1"/>
      <c r="BW7760" s="3"/>
      <c r="BX7760" s="4"/>
      <c r="BY7760" s="5"/>
      <c r="BZ7760" s="5"/>
      <c r="CA7760" s="5"/>
      <c r="CB7760" s="5"/>
      <c r="CC7760" s="5"/>
      <c r="CD7760" s="43"/>
    </row>
    <row r="7761" spans="1:82" x14ac:dyDescent="0.25">
      <c r="A7761" s="8"/>
      <c r="B7761" s="5"/>
      <c r="C7761" s="5"/>
      <c r="D7761" s="5"/>
      <c r="E7761" s="5"/>
      <c r="F7761" s="94" t="str">
        <f t="shared" si="1219"/>
        <v/>
      </c>
      <c r="G7761" s="94" t="str">
        <f t="shared" si="1220"/>
        <v/>
      </c>
      <c r="H7761" s="127" t="str">
        <f>IF(A7761&lt;&gt;"",IF(MID(C7761,1,1)="c",$AS$26,IF(MID(C7761,1,1)="r",$AS$41,IF(MID(C7761,1,1)="p",#REF!,#REF!))),"")</f>
        <v/>
      </c>
      <c r="I7761" s="92" t="str">
        <f t="shared" si="1221"/>
        <v/>
      </c>
      <c r="J7761" s="92" t="str">
        <f t="shared" si="1222"/>
        <v/>
      </c>
      <c r="K7761" s="92" t="str">
        <f t="shared" si="1223"/>
        <v/>
      </c>
      <c r="L7761" s="92" t="str">
        <f t="shared" si="1224"/>
        <v/>
      </c>
      <c r="M7761" s="95" t="str">
        <f>IF(A7761&lt;&gt;"",IF(MID(C7761,1,1)="c",SigmaEpsConcrete(I7761,$AN$30:$AN$33,$AR$30:$AR$33,$AS$26,$AS$27,$AS$28,$AQ$20,$AU$19),""),"")</f>
        <v/>
      </c>
      <c r="N7761" s="95" t="str">
        <f>IF(A7761&lt;&gt;"",IF(MID(C7761,1,1)="r",SigmaEpsReinf(J7761,$AS$42:$AS$43,$AS$41,$AS$39,$AS$40,$AQ$38),""),"")</f>
        <v/>
      </c>
      <c r="Q7761" s="92" t="str">
        <f t="shared" si="1226"/>
        <v/>
      </c>
      <c r="R7761" s="92" t="str">
        <f t="shared" si="1227"/>
        <v/>
      </c>
      <c r="U7761" s="5"/>
      <c r="V7761" s="5"/>
      <c r="W7761" s="94" t="str">
        <f t="shared" si="1225"/>
        <v/>
      </c>
      <c r="X7761" s="94" t="str">
        <f t="shared" si="1228"/>
        <v/>
      </c>
      <c r="Y7761" s="5"/>
      <c r="BK7761" s="8"/>
      <c r="BL7761" s="5"/>
      <c r="BM7761" s="5"/>
      <c r="BN7761" s="5"/>
      <c r="BO7761" s="5"/>
      <c r="BP7761" s="1"/>
      <c r="BQ7761" s="1"/>
      <c r="BR7761" s="1"/>
      <c r="BS7761" s="1"/>
      <c r="BT7761" s="1"/>
      <c r="BU7761" s="4"/>
      <c r="BV7761" s="1"/>
      <c r="BW7761" s="3"/>
      <c r="BX7761" s="4"/>
      <c r="BY7761" s="5"/>
      <c r="BZ7761" s="5"/>
      <c r="CA7761" s="5"/>
      <c r="CB7761" s="5"/>
      <c r="CC7761" s="5"/>
      <c r="CD7761" s="43"/>
    </row>
    <row r="7762" spans="1:82" x14ac:dyDescent="0.25">
      <c r="A7762" s="8"/>
      <c r="B7762" s="5"/>
      <c r="C7762" s="5"/>
      <c r="D7762" s="5"/>
      <c r="E7762" s="5"/>
      <c r="F7762" s="94" t="str">
        <f t="shared" si="1219"/>
        <v/>
      </c>
      <c r="G7762" s="94" t="str">
        <f t="shared" si="1220"/>
        <v/>
      </c>
      <c r="H7762" s="127" t="str">
        <f>IF(A7762&lt;&gt;"",IF(MID(C7762,1,1)="c",$AS$26,IF(MID(C7762,1,1)="r",$AS$41,IF(MID(C7762,1,1)="p",#REF!,#REF!))),"")</f>
        <v/>
      </c>
      <c r="I7762" s="92" t="str">
        <f t="shared" si="1221"/>
        <v/>
      </c>
      <c r="J7762" s="92" t="str">
        <f t="shared" si="1222"/>
        <v/>
      </c>
      <c r="K7762" s="92" t="str">
        <f t="shared" si="1223"/>
        <v/>
      </c>
      <c r="L7762" s="92" t="str">
        <f t="shared" si="1224"/>
        <v/>
      </c>
      <c r="M7762" s="95" t="str">
        <f>IF(A7762&lt;&gt;"",IF(MID(C7762,1,1)="c",SigmaEpsConcrete(I7762,$AN$30:$AN$33,$AR$30:$AR$33,$AS$26,$AS$27,$AS$28,$AQ$20,$AU$19),""),"")</f>
        <v/>
      </c>
      <c r="N7762" s="95" t="str">
        <f>IF(A7762&lt;&gt;"",IF(MID(C7762,1,1)="r",SigmaEpsReinf(J7762,$AS$42:$AS$43,$AS$41,$AS$39,$AS$40,$AQ$38),""),"")</f>
        <v/>
      </c>
      <c r="Q7762" s="92" t="str">
        <f t="shared" si="1226"/>
        <v/>
      </c>
      <c r="R7762" s="92" t="str">
        <f t="shared" si="1227"/>
        <v/>
      </c>
      <c r="U7762" s="5"/>
      <c r="V7762" s="5"/>
      <c r="W7762" s="94" t="str">
        <f t="shared" si="1225"/>
        <v/>
      </c>
      <c r="X7762" s="94" t="str">
        <f t="shared" si="1228"/>
        <v/>
      </c>
      <c r="Y7762" s="5"/>
      <c r="BK7762" s="8"/>
      <c r="BL7762" s="5"/>
      <c r="BM7762" s="5"/>
      <c r="BN7762" s="5"/>
      <c r="BO7762" s="5"/>
      <c r="BP7762" s="1"/>
      <c r="BQ7762" s="1"/>
      <c r="BR7762" s="1"/>
      <c r="BS7762" s="1"/>
      <c r="BT7762" s="1"/>
      <c r="BU7762" s="4"/>
      <c r="BV7762" s="1"/>
      <c r="BW7762" s="3"/>
      <c r="BX7762" s="4"/>
      <c r="BY7762" s="5"/>
      <c r="BZ7762" s="5"/>
      <c r="CA7762" s="5"/>
      <c r="CB7762" s="5"/>
      <c r="CC7762" s="5"/>
      <c r="CD7762" s="43"/>
    </row>
    <row r="7763" spans="1:82" x14ac:dyDescent="0.25">
      <c r="A7763" s="8"/>
      <c r="B7763" s="5"/>
      <c r="C7763" s="5"/>
      <c r="D7763" s="5"/>
      <c r="E7763" s="5"/>
      <c r="F7763" s="94" t="str">
        <f t="shared" si="1219"/>
        <v/>
      </c>
      <c r="G7763" s="94" t="str">
        <f t="shared" si="1220"/>
        <v/>
      </c>
      <c r="H7763" s="127" t="str">
        <f>IF(A7763&lt;&gt;"",IF(MID(C7763,1,1)="c",$AS$26,IF(MID(C7763,1,1)="r",$AS$41,IF(MID(C7763,1,1)="p",#REF!,#REF!))),"")</f>
        <v/>
      </c>
      <c r="I7763" s="92" t="str">
        <f t="shared" si="1221"/>
        <v/>
      </c>
      <c r="J7763" s="92" t="str">
        <f t="shared" si="1222"/>
        <v/>
      </c>
      <c r="K7763" s="92" t="str">
        <f t="shared" si="1223"/>
        <v/>
      </c>
      <c r="L7763" s="92" t="str">
        <f t="shared" si="1224"/>
        <v/>
      </c>
      <c r="M7763" s="95" t="str">
        <f>IF(A7763&lt;&gt;"",IF(MID(C7763,1,1)="c",SigmaEpsConcrete(I7763,$AN$30:$AN$33,$AR$30:$AR$33,$AS$26,$AS$27,$AS$28,$AQ$20,$AU$19),""),"")</f>
        <v/>
      </c>
      <c r="N7763" s="95" t="str">
        <f>IF(A7763&lt;&gt;"",IF(MID(C7763,1,1)="r",SigmaEpsReinf(J7763,$AS$42:$AS$43,$AS$41,$AS$39,$AS$40,$AQ$38),""),"")</f>
        <v/>
      </c>
      <c r="Q7763" s="92" t="str">
        <f t="shared" si="1226"/>
        <v/>
      </c>
      <c r="R7763" s="92" t="str">
        <f t="shared" si="1227"/>
        <v/>
      </c>
      <c r="U7763" s="5"/>
      <c r="V7763" s="5"/>
      <c r="W7763" s="94" t="str">
        <f t="shared" si="1225"/>
        <v/>
      </c>
      <c r="X7763" s="94" t="str">
        <f t="shared" si="1228"/>
        <v/>
      </c>
      <c r="Y7763" s="5"/>
      <c r="BK7763" s="8"/>
      <c r="BL7763" s="5"/>
      <c r="BM7763" s="5"/>
      <c r="BN7763" s="5"/>
      <c r="BO7763" s="5"/>
      <c r="BP7763" s="1"/>
      <c r="BQ7763" s="1"/>
      <c r="BR7763" s="1"/>
      <c r="BS7763" s="1"/>
      <c r="BT7763" s="1"/>
      <c r="BU7763" s="4"/>
      <c r="BV7763" s="1"/>
      <c r="BW7763" s="3"/>
      <c r="BX7763" s="4"/>
      <c r="BY7763" s="5"/>
      <c r="BZ7763" s="5"/>
      <c r="CA7763" s="5"/>
      <c r="CB7763" s="5"/>
      <c r="CC7763" s="5"/>
      <c r="CD7763" s="43"/>
    </row>
    <row r="7764" spans="1:82" x14ac:dyDescent="0.25">
      <c r="A7764" s="8"/>
      <c r="B7764" s="5"/>
      <c r="C7764" s="5"/>
      <c r="D7764" s="5"/>
      <c r="E7764" s="5"/>
      <c r="F7764" s="94" t="str">
        <f t="shared" si="1219"/>
        <v/>
      </c>
      <c r="G7764" s="94" t="str">
        <f t="shared" si="1220"/>
        <v/>
      </c>
      <c r="H7764" s="127" t="str">
        <f>IF(A7764&lt;&gt;"",IF(MID(C7764,1,1)="c",$AS$26,IF(MID(C7764,1,1)="r",$AS$41,IF(MID(C7764,1,1)="p",#REF!,#REF!))),"")</f>
        <v/>
      </c>
      <c r="I7764" s="92" t="str">
        <f t="shared" si="1221"/>
        <v/>
      </c>
      <c r="J7764" s="92" t="str">
        <f t="shared" si="1222"/>
        <v/>
      </c>
      <c r="K7764" s="92" t="str">
        <f t="shared" si="1223"/>
        <v/>
      </c>
      <c r="L7764" s="92" t="str">
        <f t="shared" si="1224"/>
        <v/>
      </c>
      <c r="M7764" s="95" t="str">
        <f>IF(A7764&lt;&gt;"",IF(MID(C7764,1,1)="c",SigmaEpsConcrete(I7764,$AN$30:$AN$33,$AR$30:$AR$33,$AS$26,$AS$27,$AS$28,$AQ$20,$AU$19),""),"")</f>
        <v/>
      </c>
      <c r="N7764" s="95" t="str">
        <f>IF(A7764&lt;&gt;"",IF(MID(C7764,1,1)="r",SigmaEpsReinf(J7764,$AS$42:$AS$43,$AS$41,$AS$39,$AS$40,$AQ$38),""),"")</f>
        <v/>
      </c>
      <c r="Q7764" s="92" t="str">
        <f t="shared" si="1226"/>
        <v/>
      </c>
      <c r="R7764" s="92" t="str">
        <f t="shared" si="1227"/>
        <v/>
      </c>
      <c r="U7764" s="5"/>
      <c r="V7764" s="5"/>
      <c r="W7764" s="94" t="str">
        <f t="shared" si="1225"/>
        <v/>
      </c>
      <c r="X7764" s="94" t="str">
        <f t="shared" si="1228"/>
        <v/>
      </c>
      <c r="Y7764" s="5"/>
      <c r="BK7764" s="8"/>
      <c r="BL7764" s="5"/>
      <c r="BM7764" s="5"/>
      <c r="BN7764" s="5"/>
      <c r="BO7764" s="5"/>
      <c r="BP7764" s="1"/>
      <c r="BQ7764" s="1"/>
      <c r="BR7764" s="1"/>
      <c r="BS7764" s="1"/>
      <c r="BT7764" s="1"/>
      <c r="BU7764" s="4"/>
      <c r="BV7764" s="1"/>
      <c r="BW7764" s="3"/>
      <c r="BX7764" s="4"/>
      <c r="BY7764" s="5"/>
      <c r="BZ7764" s="5"/>
      <c r="CA7764" s="5"/>
      <c r="CB7764" s="5"/>
      <c r="CC7764" s="5"/>
      <c r="CD7764" s="43"/>
    </row>
    <row r="7765" spans="1:82" x14ac:dyDescent="0.25">
      <c r="A7765" s="8"/>
      <c r="B7765" s="5"/>
      <c r="C7765" s="5"/>
      <c r="D7765" s="5"/>
      <c r="E7765" s="5"/>
      <c r="F7765" s="94" t="str">
        <f t="shared" si="1219"/>
        <v/>
      </c>
      <c r="G7765" s="94" t="str">
        <f t="shared" si="1220"/>
        <v/>
      </c>
      <c r="H7765" s="127" t="str">
        <f>IF(A7765&lt;&gt;"",IF(MID(C7765,1,1)="c",$AS$26,IF(MID(C7765,1,1)="r",$AS$41,IF(MID(C7765,1,1)="p",#REF!,#REF!))),"")</f>
        <v/>
      </c>
      <c r="I7765" s="92" t="str">
        <f t="shared" si="1221"/>
        <v/>
      </c>
      <c r="J7765" s="92" t="str">
        <f t="shared" si="1222"/>
        <v/>
      </c>
      <c r="K7765" s="92" t="str">
        <f t="shared" si="1223"/>
        <v/>
      </c>
      <c r="L7765" s="92" t="str">
        <f t="shared" si="1224"/>
        <v/>
      </c>
      <c r="M7765" s="95" t="str">
        <f>IF(A7765&lt;&gt;"",IF(MID(C7765,1,1)="c",SigmaEpsConcrete(I7765,$AN$30:$AN$33,$AR$30:$AR$33,$AS$26,$AS$27,$AS$28,$AQ$20,$AU$19),""),"")</f>
        <v/>
      </c>
      <c r="N7765" s="95" t="str">
        <f>IF(A7765&lt;&gt;"",IF(MID(C7765,1,1)="r",SigmaEpsReinf(J7765,$AS$42:$AS$43,$AS$41,$AS$39,$AS$40,$AQ$38),""),"")</f>
        <v/>
      </c>
      <c r="Q7765" s="92" t="str">
        <f t="shared" si="1226"/>
        <v/>
      </c>
      <c r="R7765" s="92" t="str">
        <f t="shared" si="1227"/>
        <v/>
      </c>
      <c r="U7765" s="5"/>
      <c r="V7765" s="5"/>
      <c r="W7765" s="94" t="str">
        <f t="shared" si="1225"/>
        <v/>
      </c>
      <c r="X7765" s="94" t="str">
        <f t="shared" si="1228"/>
        <v/>
      </c>
      <c r="Y7765" s="5"/>
      <c r="BK7765" s="8"/>
      <c r="BL7765" s="5"/>
      <c r="BM7765" s="5"/>
      <c r="BN7765" s="5"/>
      <c r="BO7765" s="5"/>
      <c r="BP7765" s="1"/>
      <c r="BQ7765" s="1"/>
      <c r="BR7765" s="1"/>
      <c r="BS7765" s="1"/>
      <c r="BT7765" s="1"/>
      <c r="BU7765" s="4"/>
      <c r="BV7765" s="1"/>
      <c r="BW7765" s="3"/>
      <c r="BX7765" s="4"/>
      <c r="BY7765" s="5"/>
      <c r="BZ7765" s="5"/>
      <c r="CA7765" s="5"/>
      <c r="CB7765" s="5"/>
      <c r="CC7765" s="5"/>
      <c r="CD7765" s="43"/>
    </row>
    <row r="7766" spans="1:82" x14ac:dyDescent="0.25">
      <c r="A7766" s="8"/>
      <c r="B7766" s="5"/>
      <c r="C7766" s="5"/>
      <c r="D7766" s="5"/>
      <c r="E7766" s="5"/>
      <c r="F7766" s="94" t="str">
        <f t="shared" si="1219"/>
        <v/>
      </c>
      <c r="G7766" s="94" t="str">
        <f t="shared" si="1220"/>
        <v/>
      </c>
      <c r="H7766" s="127" t="str">
        <f>IF(A7766&lt;&gt;"",IF(MID(C7766,1,1)="c",$AS$26,IF(MID(C7766,1,1)="r",$AS$41,IF(MID(C7766,1,1)="p",#REF!,#REF!))),"")</f>
        <v/>
      </c>
      <c r="I7766" s="92" t="str">
        <f t="shared" si="1221"/>
        <v/>
      </c>
      <c r="J7766" s="92" t="str">
        <f t="shared" si="1222"/>
        <v/>
      </c>
      <c r="K7766" s="92" t="str">
        <f t="shared" si="1223"/>
        <v/>
      </c>
      <c r="L7766" s="92" t="str">
        <f t="shared" si="1224"/>
        <v/>
      </c>
      <c r="M7766" s="95" t="str">
        <f>IF(A7766&lt;&gt;"",IF(MID(C7766,1,1)="c",SigmaEpsConcrete(I7766,$AN$30:$AN$33,$AR$30:$AR$33,$AS$26,$AS$27,$AS$28,$AQ$20,$AU$19),""),"")</f>
        <v/>
      </c>
      <c r="N7766" s="95" t="str">
        <f>IF(A7766&lt;&gt;"",IF(MID(C7766,1,1)="r",SigmaEpsReinf(J7766,$AS$42:$AS$43,$AS$41,$AS$39,$AS$40,$AQ$38),""),"")</f>
        <v/>
      </c>
      <c r="Q7766" s="92" t="str">
        <f t="shared" si="1226"/>
        <v/>
      </c>
      <c r="R7766" s="92" t="str">
        <f t="shared" si="1227"/>
        <v/>
      </c>
      <c r="U7766" s="5"/>
      <c r="V7766" s="5"/>
      <c r="W7766" s="94" t="str">
        <f t="shared" si="1225"/>
        <v/>
      </c>
      <c r="X7766" s="94" t="str">
        <f t="shared" si="1228"/>
        <v/>
      </c>
      <c r="Y7766" s="5"/>
      <c r="BK7766" s="8"/>
      <c r="BL7766" s="5"/>
      <c r="BM7766" s="5"/>
      <c r="BN7766" s="5"/>
      <c r="BO7766" s="5"/>
      <c r="BP7766" s="1"/>
      <c r="BQ7766" s="1"/>
      <c r="BR7766" s="1"/>
      <c r="BS7766" s="1"/>
      <c r="BT7766" s="1"/>
      <c r="BU7766" s="4"/>
      <c r="BV7766" s="1"/>
      <c r="BW7766" s="3"/>
      <c r="BX7766" s="4"/>
      <c r="BY7766" s="5"/>
      <c r="BZ7766" s="5"/>
      <c r="CA7766" s="5"/>
      <c r="CB7766" s="5"/>
      <c r="CC7766" s="5"/>
      <c r="CD7766" s="43"/>
    </row>
    <row r="7767" spans="1:82" x14ac:dyDescent="0.25">
      <c r="A7767" s="8"/>
      <c r="B7767" s="5"/>
      <c r="C7767" s="5"/>
      <c r="D7767" s="5"/>
      <c r="E7767" s="5"/>
      <c r="F7767" s="94" t="str">
        <f t="shared" si="1219"/>
        <v/>
      </c>
      <c r="G7767" s="94" t="str">
        <f t="shared" si="1220"/>
        <v/>
      </c>
      <c r="H7767" s="127" t="str">
        <f>IF(A7767&lt;&gt;"",IF(MID(C7767,1,1)="c",$AS$26,IF(MID(C7767,1,1)="r",$AS$41,IF(MID(C7767,1,1)="p",#REF!,#REF!))),"")</f>
        <v/>
      </c>
      <c r="I7767" s="92" t="str">
        <f t="shared" si="1221"/>
        <v/>
      </c>
      <c r="J7767" s="92" t="str">
        <f t="shared" si="1222"/>
        <v/>
      </c>
      <c r="K7767" s="92" t="str">
        <f t="shared" si="1223"/>
        <v/>
      </c>
      <c r="L7767" s="92" t="str">
        <f t="shared" si="1224"/>
        <v/>
      </c>
      <c r="M7767" s="95" t="str">
        <f>IF(A7767&lt;&gt;"",IF(MID(C7767,1,1)="c",SigmaEpsConcrete(I7767,$AN$30:$AN$33,$AR$30:$AR$33,$AS$26,$AS$27,$AS$28,$AQ$20,$AU$19),""),"")</f>
        <v/>
      </c>
      <c r="N7767" s="95" t="str">
        <f>IF(A7767&lt;&gt;"",IF(MID(C7767,1,1)="r",SigmaEpsReinf(J7767,$AS$42:$AS$43,$AS$41,$AS$39,$AS$40,$AQ$38),""),"")</f>
        <v/>
      </c>
      <c r="Q7767" s="92" t="str">
        <f t="shared" si="1226"/>
        <v/>
      </c>
      <c r="R7767" s="92" t="str">
        <f t="shared" si="1227"/>
        <v/>
      </c>
      <c r="U7767" s="5"/>
      <c r="V7767" s="5"/>
      <c r="W7767" s="94" t="str">
        <f t="shared" si="1225"/>
        <v/>
      </c>
      <c r="X7767" s="94" t="str">
        <f t="shared" si="1228"/>
        <v/>
      </c>
      <c r="Y7767" s="5"/>
      <c r="BK7767" s="8"/>
      <c r="BL7767" s="5"/>
      <c r="BM7767" s="5"/>
      <c r="BN7767" s="5"/>
      <c r="BO7767" s="5"/>
      <c r="BP7767" s="1"/>
      <c r="BQ7767" s="1"/>
      <c r="BR7767" s="1"/>
      <c r="BS7767" s="1"/>
      <c r="BT7767" s="1"/>
      <c r="BU7767" s="4"/>
      <c r="BV7767" s="1"/>
      <c r="BW7767" s="3"/>
      <c r="BX7767" s="4"/>
      <c r="BY7767" s="5"/>
      <c r="BZ7767" s="5"/>
      <c r="CA7767" s="5"/>
      <c r="CB7767" s="5"/>
      <c r="CC7767" s="5"/>
      <c r="CD7767" s="43"/>
    </row>
    <row r="7768" spans="1:82" x14ac:dyDescent="0.25">
      <c r="A7768" s="8"/>
      <c r="B7768" s="5"/>
      <c r="C7768" s="5"/>
      <c r="D7768" s="5"/>
      <c r="E7768" s="5"/>
      <c r="F7768" s="94" t="str">
        <f t="shared" si="1219"/>
        <v/>
      </c>
      <c r="G7768" s="94" t="str">
        <f t="shared" si="1220"/>
        <v/>
      </c>
      <c r="H7768" s="127" t="str">
        <f>IF(A7768&lt;&gt;"",IF(MID(C7768,1,1)="c",$AS$26,IF(MID(C7768,1,1)="r",$AS$41,IF(MID(C7768,1,1)="p",#REF!,#REF!))),"")</f>
        <v/>
      </c>
      <c r="I7768" s="92" t="str">
        <f t="shared" si="1221"/>
        <v/>
      </c>
      <c r="J7768" s="92" t="str">
        <f t="shared" si="1222"/>
        <v/>
      </c>
      <c r="K7768" s="92" t="str">
        <f t="shared" si="1223"/>
        <v/>
      </c>
      <c r="L7768" s="92" t="str">
        <f t="shared" si="1224"/>
        <v/>
      </c>
      <c r="M7768" s="95" t="str">
        <f>IF(A7768&lt;&gt;"",IF(MID(C7768,1,1)="c",SigmaEpsConcrete(I7768,$AN$30:$AN$33,$AR$30:$AR$33,$AS$26,$AS$27,$AS$28,$AQ$20,$AU$19),""),"")</f>
        <v/>
      </c>
      <c r="N7768" s="95" t="str">
        <f>IF(A7768&lt;&gt;"",IF(MID(C7768,1,1)="r",SigmaEpsReinf(J7768,$AS$42:$AS$43,$AS$41,$AS$39,$AS$40,$AQ$38),""),"")</f>
        <v/>
      </c>
      <c r="Q7768" s="92" t="str">
        <f t="shared" si="1226"/>
        <v/>
      </c>
      <c r="R7768" s="92" t="str">
        <f t="shared" si="1227"/>
        <v/>
      </c>
      <c r="U7768" s="5"/>
      <c r="V7768" s="5"/>
      <c r="W7768" s="94" t="str">
        <f t="shared" si="1225"/>
        <v/>
      </c>
      <c r="X7768" s="94" t="str">
        <f t="shared" si="1228"/>
        <v/>
      </c>
      <c r="Y7768" s="5"/>
      <c r="BK7768" s="8"/>
      <c r="BL7768" s="5"/>
      <c r="BM7768" s="5"/>
      <c r="BN7768" s="5"/>
      <c r="BO7768" s="5"/>
      <c r="BP7768" s="1"/>
      <c r="BQ7768" s="1"/>
      <c r="BR7768" s="1"/>
      <c r="BS7768" s="1"/>
      <c r="BT7768" s="1"/>
      <c r="BU7768" s="4"/>
      <c r="BV7768" s="1"/>
      <c r="BW7768" s="3"/>
      <c r="BX7768" s="4"/>
      <c r="BY7768" s="5"/>
      <c r="BZ7768" s="5"/>
      <c r="CA7768" s="5"/>
      <c r="CB7768" s="5"/>
      <c r="CC7768" s="5"/>
      <c r="CD7768" s="43"/>
    </row>
    <row r="7769" spans="1:82" x14ac:dyDescent="0.25">
      <c r="A7769" s="8"/>
      <c r="B7769" s="5"/>
      <c r="C7769" s="5"/>
      <c r="D7769" s="5"/>
      <c r="E7769" s="5"/>
      <c r="F7769" s="94" t="str">
        <f t="shared" si="1219"/>
        <v/>
      </c>
      <c r="G7769" s="94" t="str">
        <f t="shared" si="1220"/>
        <v/>
      </c>
      <c r="H7769" s="127" t="str">
        <f>IF(A7769&lt;&gt;"",IF(MID(C7769,1,1)="c",$AS$26,IF(MID(C7769,1,1)="r",$AS$41,IF(MID(C7769,1,1)="p",#REF!,#REF!))),"")</f>
        <v/>
      </c>
      <c r="I7769" s="92" t="str">
        <f t="shared" si="1221"/>
        <v/>
      </c>
      <c r="J7769" s="92" t="str">
        <f t="shared" si="1222"/>
        <v/>
      </c>
      <c r="K7769" s="92" t="str">
        <f t="shared" si="1223"/>
        <v/>
      </c>
      <c r="L7769" s="92" t="str">
        <f t="shared" si="1224"/>
        <v/>
      </c>
      <c r="M7769" s="95" t="str">
        <f>IF(A7769&lt;&gt;"",IF(MID(C7769,1,1)="c",SigmaEpsConcrete(I7769,$AN$30:$AN$33,$AR$30:$AR$33,$AS$26,$AS$27,$AS$28,$AQ$20,$AU$19),""),"")</f>
        <v/>
      </c>
      <c r="N7769" s="95" t="str">
        <f>IF(A7769&lt;&gt;"",IF(MID(C7769,1,1)="r",SigmaEpsReinf(J7769,$AS$42:$AS$43,$AS$41,$AS$39,$AS$40,$AQ$38),""),"")</f>
        <v/>
      </c>
      <c r="Q7769" s="92" t="str">
        <f t="shared" si="1226"/>
        <v/>
      </c>
      <c r="R7769" s="92" t="str">
        <f t="shared" si="1227"/>
        <v/>
      </c>
      <c r="U7769" s="5"/>
      <c r="V7769" s="5"/>
      <c r="W7769" s="94" t="str">
        <f t="shared" si="1225"/>
        <v/>
      </c>
      <c r="X7769" s="94" t="str">
        <f t="shared" si="1228"/>
        <v/>
      </c>
      <c r="Y7769" s="5"/>
      <c r="BK7769" s="8"/>
      <c r="BL7769" s="5"/>
      <c r="BM7769" s="5"/>
      <c r="BN7769" s="5"/>
      <c r="BO7769" s="5"/>
      <c r="BP7769" s="1"/>
      <c r="BQ7769" s="1"/>
      <c r="BR7769" s="1"/>
      <c r="BS7769" s="1"/>
      <c r="BT7769" s="1"/>
      <c r="BU7769" s="4"/>
      <c r="BV7769" s="1"/>
      <c r="BW7769" s="3"/>
      <c r="BX7769" s="4"/>
      <c r="BY7769" s="5"/>
      <c r="BZ7769" s="5"/>
      <c r="CA7769" s="5"/>
      <c r="CB7769" s="5"/>
      <c r="CC7769" s="5"/>
      <c r="CD7769" s="43"/>
    </row>
    <row r="7770" spans="1:82" x14ac:dyDescent="0.25">
      <c r="A7770" s="8"/>
      <c r="B7770" s="5"/>
      <c r="C7770" s="5"/>
      <c r="D7770" s="5"/>
      <c r="E7770" s="5"/>
      <c r="F7770" s="94" t="str">
        <f t="shared" si="1219"/>
        <v/>
      </c>
      <c r="G7770" s="94" t="str">
        <f t="shared" si="1220"/>
        <v/>
      </c>
      <c r="H7770" s="127" t="str">
        <f>IF(A7770&lt;&gt;"",IF(MID(C7770,1,1)="c",$AS$26,IF(MID(C7770,1,1)="r",$AS$41,IF(MID(C7770,1,1)="p",#REF!,#REF!))),"")</f>
        <v/>
      </c>
      <c r="I7770" s="92" t="str">
        <f t="shared" si="1221"/>
        <v/>
      </c>
      <c r="J7770" s="92" t="str">
        <f t="shared" si="1222"/>
        <v/>
      </c>
      <c r="K7770" s="92" t="str">
        <f t="shared" si="1223"/>
        <v/>
      </c>
      <c r="L7770" s="92" t="str">
        <f t="shared" si="1224"/>
        <v/>
      </c>
      <c r="M7770" s="95" t="str">
        <f>IF(A7770&lt;&gt;"",IF(MID(C7770,1,1)="c",SigmaEpsConcrete(I7770,$AN$30:$AN$33,$AR$30:$AR$33,$AS$26,$AS$27,$AS$28,$AQ$20,$AU$19),""),"")</f>
        <v/>
      </c>
      <c r="N7770" s="95" t="str">
        <f>IF(A7770&lt;&gt;"",IF(MID(C7770,1,1)="r",SigmaEpsReinf(J7770,$AS$42:$AS$43,$AS$41,$AS$39,$AS$40,$AQ$38),""),"")</f>
        <v/>
      </c>
      <c r="Q7770" s="92" t="str">
        <f t="shared" si="1226"/>
        <v/>
      </c>
      <c r="R7770" s="92" t="str">
        <f t="shared" si="1227"/>
        <v/>
      </c>
      <c r="U7770" s="5"/>
      <c r="V7770" s="5"/>
      <c r="W7770" s="94" t="str">
        <f t="shared" si="1225"/>
        <v/>
      </c>
      <c r="X7770" s="94" t="str">
        <f t="shared" si="1228"/>
        <v/>
      </c>
      <c r="Y7770" s="5"/>
      <c r="BK7770" s="8"/>
      <c r="BL7770" s="5"/>
      <c r="BM7770" s="5"/>
      <c r="BN7770" s="5"/>
      <c r="BO7770" s="5"/>
      <c r="BP7770" s="1"/>
      <c r="BQ7770" s="1"/>
      <c r="BR7770" s="1"/>
      <c r="BS7770" s="1"/>
      <c r="BT7770" s="1"/>
      <c r="BU7770" s="4"/>
      <c r="BV7770" s="1"/>
      <c r="BW7770" s="3"/>
      <c r="BX7770" s="4"/>
      <c r="BY7770" s="5"/>
      <c r="BZ7770" s="5"/>
      <c r="CA7770" s="5"/>
      <c r="CB7770" s="5"/>
      <c r="CC7770" s="5"/>
      <c r="CD7770" s="43"/>
    </row>
    <row r="7771" spans="1:82" x14ac:dyDescent="0.25">
      <c r="A7771" s="8"/>
      <c r="B7771" s="5"/>
      <c r="C7771" s="5"/>
      <c r="D7771" s="5"/>
      <c r="E7771" s="5"/>
      <c r="F7771" s="94" t="str">
        <f t="shared" si="1219"/>
        <v/>
      </c>
      <c r="G7771" s="94" t="str">
        <f t="shared" si="1220"/>
        <v/>
      </c>
      <c r="H7771" s="127" t="str">
        <f>IF(A7771&lt;&gt;"",IF(MID(C7771,1,1)="c",$AS$26,IF(MID(C7771,1,1)="r",$AS$41,IF(MID(C7771,1,1)="p",#REF!,#REF!))),"")</f>
        <v/>
      </c>
      <c r="I7771" s="92" t="str">
        <f t="shared" si="1221"/>
        <v/>
      </c>
      <c r="J7771" s="92" t="str">
        <f t="shared" si="1222"/>
        <v/>
      </c>
      <c r="K7771" s="92" t="str">
        <f t="shared" si="1223"/>
        <v/>
      </c>
      <c r="L7771" s="92" t="str">
        <f t="shared" si="1224"/>
        <v/>
      </c>
      <c r="M7771" s="95" t="str">
        <f>IF(A7771&lt;&gt;"",IF(MID(C7771,1,1)="c",SigmaEpsConcrete(I7771,$AN$30:$AN$33,$AR$30:$AR$33,$AS$26,$AS$27,$AS$28,$AQ$20,$AU$19),""),"")</f>
        <v/>
      </c>
      <c r="N7771" s="95" t="str">
        <f>IF(A7771&lt;&gt;"",IF(MID(C7771,1,1)="r",SigmaEpsReinf(J7771,$AS$42:$AS$43,$AS$41,$AS$39,$AS$40,$AQ$38),""),"")</f>
        <v/>
      </c>
      <c r="Q7771" s="92" t="str">
        <f t="shared" si="1226"/>
        <v/>
      </c>
      <c r="R7771" s="92" t="str">
        <f t="shared" si="1227"/>
        <v/>
      </c>
      <c r="U7771" s="5"/>
      <c r="V7771" s="5"/>
      <c r="W7771" s="94" t="str">
        <f t="shared" si="1225"/>
        <v/>
      </c>
      <c r="X7771" s="94" t="str">
        <f t="shared" si="1228"/>
        <v/>
      </c>
      <c r="Y7771" s="5"/>
      <c r="BK7771" s="8"/>
      <c r="BL7771" s="5"/>
      <c r="BM7771" s="5"/>
      <c r="BN7771" s="5"/>
      <c r="BO7771" s="5"/>
      <c r="BP7771" s="1"/>
      <c r="BQ7771" s="1"/>
      <c r="BR7771" s="1"/>
      <c r="BS7771" s="1"/>
      <c r="BT7771" s="1"/>
      <c r="BU7771" s="4"/>
      <c r="BV7771" s="1"/>
      <c r="BW7771" s="3"/>
      <c r="BX7771" s="4"/>
      <c r="BY7771" s="5"/>
      <c r="BZ7771" s="5"/>
      <c r="CA7771" s="5"/>
      <c r="CB7771" s="5"/>
      <c r="CC7771" s="5"/>
      <c r="CD7771" s="43"/>
    </row>
    <row r="7772" spans="1:82" x14ac:dyDescent="0.25">
      <c r="A7772" s="8"/>
      <c r="B7772" s="5"/>
      <c r="C7772" s="5"/>
      <c r="D7772" s="5"/>
      <c r="E7772" s="5"/>
      <c r="F7772" s="94" t="str">
        <f t="shared" si="1219"/>
        <v/>
      </c>
      <c r="G7772" s="94" t="str">
        <f t="shared" si="1220"/>
        <v/>
      </c>
      <c r="H7772" s="127" t="str">
        <f>IF(A7772&lt;&gt;"",IF(MID(C7772,1,1)="c",$AS$26,IF(MID(C7772,1,1)="r",$AS$41,IF(MID(C7772,1,1)="p",#REF!,#REF!))),"")</f>
        <v/>
      </c>
      <c r="I7772" s="92" t="str">
        <f t="shared" si="1221"/>
        <v/>
      </c>
      <c r="J7772" s="92" t="str">
        <f t="shared" si="1222"/>
        <v/>
      </c>
      <c r="K7772" s="92" t="str">
        <f t="shared" si="1223"/>
        <v/>
      </c>
      <c r="L7772" s="92" t="str">
        <f t="shared" si="1224"/>
        <v/>
      </c>
      <c r="M7772" s="95" t="str">
        <f>IF(A7772&lt;&gt;"",IF(MID(C7772,1,1)="c",SigmaEpsConcrete(I7772,$AN$30:$AN$33,$AR$30:$AR$33,$AS$26,$AS$27,$AS$28,$AQ$20,$AU$19),""),"")</f>
        <v/>
      </c>
      <c r="N7772" s="95" t="str">
        <f>IF(A7772&lt;&gt;"",IF(MID(C7772,1,1)="r",SigmaEpsReinf(J7772,$AS$42:$AS$43,$AS$41,$AS$39,$AS$40,$AQ$38),""),"")</f>
        <v/>
      </c>
      <c r="Q7772" s="92" t="str">
        <f t="shared" si="1226"/>
        <v/>
      </c>
      <c r="R7772" s="92" t="str">
        <f t="shared" si="1227"/>
        <v/>
      </c>
      <c r="U7772" s="5"/>
      <c r="V7772" s="5"/>
      <c r="W7772" s="94" t="str">
        <f t="shared" si="1225"/>
        <v/>
      </c>
      <c r="X7772" s="94" t="str">
        <f t="shared" si="1228"/>
        <v/>
      </c>
      <c r="Y7772" s="5"/>
      <c r="BK7772" s="8"/>
      <c r="BL7772" s="5"/>
      <c r="BM7772" s="5"/>
      <c r="BN7772" s="5"/>
      <c r="BO7772" s="5"/>
      <c r="BP7772" s="1"/>
      <c r="BQ7772" s="1"/>
      <c r="BR7772" s="1"/>
      <c r="BS7772" s="1"/>
      <c r="BT7772" s="1"/>
      <c r="BU7772" s="4"/>
      <c r="BV7772" s="1"/>
      <c r="BW7772" s="3"/>
      <c r="BX7772" s="4"/>
      <c r="BY7772" s="5"/>
      <c r="BZ7772" s="5"/>
      <c r="CA7772" s="5"/>
      <c r="CB7772" s="5"/>
      <c r="CC7772" s="5"/>
      <c r="CD7772" s="43"/>
    </row>
    <row r="7773" spans="1:82" x14ac:dyDescent="0.25">
      <c r="A7773" s="8"/>
      <c r="B7773" s="5"/>
      <c r="C7773" s="5"/>
      <c r="D7773" s="5"/>
      <c r="E7773" s="5"/>
      <c r="F7773" s="94" t="str">
        <f t="shared" si="1219"/>
        <v/>
      </c>
      <c r="G7773" s="94" t="str">
        <f t="shared" si="1220"/>
        <v/>
      </c>
      <c r="H7773" s="127" t="str">
        <f>IF(A7773&lt;&gt;"",IF(MID(C7773,1,1)="c",$AS$26,IF(MID(C7773,1,1)="r",$AS$41,IF(MID(C7773,1,1)="p",#REF!,#REF!))),"")</f>
        <v/>
      </c>
      <c r="I7773" s="92" t="str">
        <f t="shared" si="1221"/>
        <v/>
      </c>
      <c r="J7773" s="92" t="str">
        <f t="shared" si="1222"/>
        <v/>
      </c>
      <c r="K7773" s="92" t="str">
        <f t="shared" si="1223"/>
        <v/>
      </c>
      <c r="L7773" s="92" t="str">
        <f t="shared" si="1224"/>
        <v/>
      </c>
      <c r="M7773" s="95" t="str">
        <f>IF(A7773&lt;&gt;"",IF(MID(C7773,1,1)="c",SigmaEpsConcrete(I7773,$AN$30:$AN$33,$AR$30:$AR$33,$AS$26,$AS$27,$AS$28,$AQ$20,$AU$19),""),"")</f>
        <v/>
      </c>
      <c r="N7773" s="95" t="str">
        <f>IF(A7773&lt;&gt;"",IF(MID(C7773,1,1)="r",SigmaEpsReinf(J7773,$AS$42:$AS$43,$AS$41,$AS$39,$AS$40,$AQ$38),""),"")</f>
        <v/>
      </c>
      <c r="Q7773" s="92" t="str">
        <f t="shared" si="1226"/>
        <v/>
      </c>
      <c r="R7773" s="92" t="str">
        <f t="shared" si="1227"/>
        <v/>
      </c>
      <c r="U7773" s="5"/>
      <c r="V7773" s="5"/>
      <c r="W7773" s="94" t="str">
        <f t="shared" si="1225"/>
        <v/>
      </c>
      <c r="X7773" s="94" t="str">
        <f t="shared" si="1228"/>
        <v/>
      </c>
      <c r="Y7773" s="5"/>
      <c r="BK7773" s="8"/>
      <c r="BL7773" s="5"/>
      <c r="BM7773" s="5"/>
      <c r="BN7773" s="5"/>
      <c r="BO7773" s="5"/>
      <c r="BP7773" s="1"/>
      <c r="BQ7773" s="1"/>
      <c r="BR7773" s="1"/>
      <c r="BS7773" s="1"/>
      <c r="BT7773" s="1"/>
      <c r="BU7773" s="4"/>
      <c r="BV7773" s="1"/>
      <c r="BW7773" s="3"/>
      <c r="BX7773" s="4"/>
      <c r="BY7773" s="5"/>
      <c r="BZ7773" s="5"/>
      <c r="CA7773" s="5"/>
      <c r="CB7773" s="5"/>
      <c r="CC7773" s="5"/>
      <c r="CD7773" s="43"/>
    </row>
    <row r="7774" spans="1:82" x14ac:dyDescent="0.25">
      <c r="A7774" s="8"/>
      <c r="B7774" s="5"/>
      <c r="C7774" s="5"/>
      <c r="D7774" s="5"/>
      <c r="E7774" s="5"/>
      <c r="F7774" s="94" t="str">
        <f t="shared" si="1219"/>
        <v/>
      </c>
      <c r="G7774" s="94" t="str">
        <f t="shared" si="1220"/>
        <v/>
      </c>
      <c r="H7774" s="127" t="str">
        <f>IF(A7774&lt;&gt;"",IF(MID(C7774,1,1)="c",$AS$26,IF(MID(C7774,1,1)="r",$AS$41,IF(MID(C7774,1,1)="p",#REF!,#REF!))),"")</f>
        <v/>
      </c>
      <c r="I7774" s="92" t="str">
        <f t="shared" si="1221"/>
        <v/>
      </c>
      <c r="J7774" s="92" t="str">
        <f t="shared" si="1222"/>
        <v/>
      </c>
      <c r="K7774" s="92" t="str">
        <f t="shared" si="1223"/>
        <v/>
      </c>
      <c r="L7774" s="92" t="str">
        <f t="shared" si="1224"/>
        <v/>
      </c>
      <c r="M7774" s="95" t="str">
        <f>IF(A7774&lt;&gt;"",IF(MID(C7774,1,1)="c",SigmaEpsConcrete(I7774,$AN$30:$AN$33,$AR$30:$AR$33,$AS$26,$AS$27,$AS$28,$AQ$20,$AU$19),""),"")</f>
        <v/>
      </c>
      <c r="N7774" s="95" t="str">
        <f>IF(A7774&lt;&gt;"",IF(MID(C7774,1,1)="r",SigmaEpsReinf(J7774,$AS$42:$AS$43,$AS$41,$AS$39,$AS$40,$AQ$38),""),"")</f>
        <v/>
      </c>
      <c r="Q7774" s="92" t="str">
        <f t="shared" si="1226"/>
        <v/>
      </c>
      <c r="R7774" s="92" t="str">
        <f t="shared" si="1227"/>
        <v/>
      </c>
      <c r="U7774" s="5"/>
      <c r="V7774" s="5"/>
      <c r="W7774" s="94" t="str">
        <f t="shared" si="1225"/>
        <v/>
      </c>
      <c r="X7774" s="94" t="str">
        <f t="shared" si="1228"/>
        <v/>
      </c>
      <c r="Y7774" s="5"/>
      <c r="BK7774" s="8"/>
      <c r="BL7774" s="5"/>
      <c r="BM7774" s="5"/>
      <c r="BN7774" s="5"/>
      <c r="BO7774" s="5"/>
      <c r="BP7774" s="1"/>
      <c r="BQ7774" s="1"/>
      <c r="BR7774" s="1"/>
      <c r="BS7774" s="1"/>
      <c r="BT7774" s="1"/>
      <c r="BU7774" s="4"/>
      <c r="BV7774" s="1"/>
      <c r="BW7774" s="3"/>
      <c r="BX7774" s="4"/>
      <c r="BY7774" s="5"/>
      <c r="BZ7774" s="5"/>
      <c r="CA7774" s="5"/>
      <c r="CB7774" s="5"/>
      <c r="CC7774" s="5"/>
      <c r="CD7774" s="43"/>
    </row>
    <row r="7775" spans="1:82" x14ac:dyDescent="0.25">
      <c r="A7775" s="8"/>
      <c r="B7775" s="5"/>
      <c r="C7775" s="5"/>
      <c r="D7775" s="5"/>
      <c r="E7775" s="5"/>
      <c r="F7775" s="94" t="str">
        <f t="shared" si="1219"/>
        <v/>
      </c>
      <c r="G7775" s="94" t="str">
        <f t="shared" si="1220"/>
        <v/>
      </c>
      <c r="H7775" s="127" t="str">
        <f>IF(A7775&lt;&gt;"",IF(MID(C7775,1,1)="c",$AS$26,IF(MID(C7775,1,1)="r",$AS$41,IF(MID(C7775,1,1)="p",#REF!,#REF!))),"")</f>
        <v/>
      </c>
      <c r="I7775" s="92" t="str">
        <f t="shared" si="1221"/>
        <v/>
      </c>
      <c r="J7775" s="92" t="str">
        <f t="shared" si="1222"/>
        <v/>
      </c>
      <c r="K7775" s="92" t="str">
        <f t="shared" si="1223"/>
        <v/>
      </c>
      <c r="L7775" s="92" t="str">
        <f t="shared" si="1224"/>
        <v/>
      </c>
      <c r="M7775" s="95" t="str">
        <f>IF(A7775&lt;&gt;"",IF(MID(C7775,1,1)="c",SigmaEpsConcrete(I7775,$AN$30:$AN$33,$AR$30:$AR$33,$AS$26,$AS$27,$AS$28,$AQ$20,$AU$19),""),"")</f>
        <v/>
      </c>
      <c r="N7775" s="95" t="str">
        <f>IF(A7775&lt;&gt;"",IF(MID(C7775,1,1)="r",SigmaEpsReinf(J7775,$AS$42:$AS$43,$AS$41,$AS$39,$AS$40,$AQ$38),""),"")</f>
        <v/>
      </c>
      <c r="Q7775" s="92" t="str">
        <f t="shared" si="1226"/>
        <v/>
      </c>
      <c r="R7775" s="92" t="str">
        <f t="shared" si="1227"/>
        <v/>
      </c>
      <c r="U7775" s="5"/>
      <c r="V7775" s="5"/>
      <c r="W7775" s="94" t="str">
        <f t="shared" si="1225"/>
        <v/>
      </c>
      <c r="X7775" s="94" t="str">
        <f t="shared" si="1228"/>
        <v/>
      </c>
      <c r="Y7775" s="5"/>
      <c r="BK7775" s="8"/>
      <c r="BL7775" s="5"/>
      <c r="BM7775" s="5"/>
      <c r="BN7775" s="5"/>
      <c r="BO7775" s="5"/>
      <c r="BP7775" s="1"/>
      <c r="BQ7775" s="1"/>
      <c r="BR7775" s="1"/>
      <c r="BS7775" s="1"/>
      <c r="BT7775" s="1"/>
      <c r="BU7775" s="4"/>
      <c r="BV7775" s="1"/>
      <c r="BW7775" s="3"/>
      <c r="BX7775" s="4"/>
      <c r="BY7775" s="5"/>
      <c r="BZ7775" s="5"/>
      <c r="CA7775" s="5"/>
      <c r="CB7775" s="5"/>
      <c r="CC7775" s="5"/>
      <c r="CD7775" s="43"/>
    </row>
    <row r="7776" spans="1:82" x14ac:dyDescent="0.25">
      <c r="A7776" s="8"/>
      <c r="B7776" s="5"/>
      <c r="C7776" s="5"/>
      <c r="D7776" s="5"/>
      <c r="E7776" s="5"/>
      <c r="F7776" s="94" t="str">
        <f t="shared" si="1219"/>
        <v/>
      </c>
      <c r="G7776" s="94" t="str">
        <f t="shared" si="1220"/>
        <v/>
      </c>
      <c r="H7776" s="127" t="str">
        <f>IF(A7776&lt;&gt;"",IF(MID(C7776,1,1)="c",$AS$26,IF(MID(C7776,1,1)="r",$AS$41,IF(MID(C7776,1,1)="p",#REF!,#REF!))),"")</f>
        <v/>
      </c>
      <c r="I7776" s="92" t="str">
        <f t="shared" si="1221"/>
        <v/>
      </c>
      <c r="J7776" s="92" t="str">
        <f t="shared" si="1222"/>
        <v/>
      </c>
      <c r="K7776" s="92" t="str">
        <f t="shared" si="1223"/>
        <v/>
      </c>
      <c r="L7776" s="92" t="str">
        <f t="shared" si="1224"/>
        <v/>
      </c>
      <c r="M7776" s="95" t="str">
        <f>IF(A7776&lt;&gt;"",IF(MID(C7776,1,1)="c",SigmaEpsConcrete(I7776,$AN$30:$AN$33,$AR$30:$AR$33,$AS$26,$AS$27,$AS$28,$AQ$20,$AU$19),""),"")</f>
        <v/>
      </c>
      <c r="N7776" s="95" t="str">
        <f>IF(A7776&lt;&gt;"",IF(MID(C7776,1,1)="r",SigmaEpsReinf(J7776,$AS$42:$AS$43,$AS$41,$AS$39,$AS$40,$AQ$38),""),"")</f>
        <v/>
      </c>
      <c r="Q7776" s="92" t="str">
        <f t="shared" si="1226"/>
        <v/>
      </c>
      <c r="R7776" s="92" t="str">
        <f t="shared" si="1227"/>
        <v/>
      </c>
      <c r="U7776" s="5"/>
      <c r="V7776" s="5"/>
      <c r="W7776" s="94" t="str">
        <f t="shared" si="1225"/>
        <v/>
      </c>
      <c r="X7776" s="94" t="str">
        <f t="shared" si="1228"/>
        <v/>
      </c>
      <c r="Y7776" s="5"/>
      <c r="BK7776" s="8"/>
      <c r="BL7776" s="5"/>
      <c r="BM7776" s="5"/>
      <c r="BN7776" s="5"/>
      <c r="BO7776" s="5"/>
      <c r="BP7776" s="1"/>
      <c r="BQ7776" s="1"/>
      <c r="BR7776" s="1"/>
      <c r="BS7776" s="1"/>
      <c r="BT7776" s="1"/>
      <c r="BU7776" s="4"/>
      <c r="BV7776" s="1"/>
      <c r="BW7776" s="3"/>
      <c r="BX7776" s="4"/>
      <c r="BY7776" s="5"/>
      <c r="BZ7776" s="5"/>
      <c r="CA7776" s="5"/>
      <c r="CB7776" s="5"/>
      <c r="CC7776" s="5"/>
      <c r="CD7776" s="43"/>
    </row>
    <row r="7777" spans="1:82" x14ac:dyDescent="0.25">
      <c r="A7777" s="8"/>
      <c r="B7777" s="5"/>
      <c r="C7777" s="5"/>
      <c r="D7777" s="5"/>
      <c r="E7777" s="5"/>
      <c r="F7777" s="94" t="str">
        <f t="shared" si="1219"/>
        <v/>
      </c>
      <c r="G7777" s="94" t="str">
        <f t="shared" si="1220"/>
        <v/>
      </c>
      <c r="H7777" s="127" t="str">
        <f>IF(A7777&lt;&gt;"",IF(MID(C7777,1,1)="c",$AS$26,IF(MID(C7777,1,1)="r",$AS$41,IF(MID(C7777,1,1)="p",#REF!,#REF!))),"")</f>
        <v/>
      </c>
      <c r="I7777" s="92" t="str">
        <f t="shared" si="1221"/>
        <v/>
      </c>
      <c r="J7777" s="92" t="str">
        <f t="shared" si="1222"/>
        <v/>
      </c>
      <c r="K7777" s="92" t="str">
        <f t="shared" si="1223"/>
        <v/>
      </c>
      <c r="L7777" s="92" t="str">
        <f t="shared" si="1224"/>
        <v/>
      </c>
      <c r="M7777" s="95" t="str">
        <f>IF(A7777&lt;&gt;"",IF(MID(C7777,1,1)="c",SigmaEpsConcrete(I7777,$AN$30:$AN$33,$AR$30:$AR$33,$AS$26,$AS$27,$AS$28,$AQ$20,$AU$19),""),"")</f>
        <v/>
      </c>
      <c r="N7777" s="95" t="str">
        <f>IF(A7777&lt;&gt;"",IF(MID(C7777,1,1)="r",SigmaEpsReinf(J7777,$AS$42:$AS$43,$AS$41,$AS$39,$AS$40,$AQ$38),""),"")</f>
        <v/>
      </c>
      <c r="Q7777" s="92" t="str">
        <f t="shared" si="1226"/>
        <v/>
      </c>
      <c r="R7777" s="92" t="str">
        <f t="shared" si="1227"/>
        <v/>
      </c>
      <c r="U7777" s="5"/>
      <c r="V7777" s="5"/>
      <c r="W7777" s="94" t="str">
        <f t="shared" si="1225"/>
        <v/>
      </c>
      <c r="X7777" s="94" t="str">
        <f t="shared" si="1228"/>
        <v/>
      </c>
      <c r="Y7777" s="5"/>
      <c r="BK7777" s="8"/>
      <c r="BL7777" s="5"/>
      <c r="BM7777" s="5"/>
      <c r="BN7777" s="5"/>
      <c r="BO7777" s="5"/>
      <c r="BP7777" s="1"/>
      <c r="BQ7777" s="1"/>
      <c r="BR7777" s="1"/>
      <c r="BS7777" s="1"/>
      <c r="BT7777" s="1"/>
      <c r="BU7777" s="4"/>
      <c r="BV7777" s="1"/>
      <c r="BW7777" s="3"/>
      <c r="BX7777" s="4"/>
      <c r="BY7777" s="5"/>
      <c r="BZ7777" s="5"/>
      <c r="CA7777" s="5"/>
      <c r="CB7777" s="5"/>
      <c r="CC7777" s="5"/>
      <c r="CD7777" s="43"/>
    </row>
    <row r="7778" spans="1:82" x14ac:dyDescent="0.25">
      <c r="A7778" s="8"/>
      <c r="B7778" s="5"/>
      <c r="C7778" s="5"/>
      <c r="D7778" s="5"/>
      <c r="E7778" s="5"/>
      <c r="F7778" s="94" t="str">
        <f t="shared" si="1219"/>
        <v/>
      </c>
      <c r="G7778" s="94" t="str">
        <f t="shared" si="1220"/>
        <v/>
      </c>
      <c r="H7778" s="127" t="str">
        <f>IF(A7778&lt;&gt;"",IF(MID(C7778,1,1)="c",$AS$26,IF(MID(C7778,1,1)="r",$AS$41,IF(MID(C7778,1,1)="p",#REF!,#REF!))),"")</f>
        <v/>
      </c>
      <c r="I7778" s="92" t="str">
        <f t="shared" si="1221"/>
        <v/>
      </c>
      <c r="J7778" s="92" t="str">
        <f t="shared" si="1222"/>
        <v/>
      </c>
      <c r="K7778" s="92" t="str">
        <f t="shared" si="1223"/>
        <v/>
      </c>
      <c r="L7778" s="92" t="str">
        <f t="shared" si="1224"/>
        <v/>
      </c>
      <c r="M7778" s="95" t="str">
        <f>IF(A7778&lt;&gt;"",IF(MID(C7778,1,1)="c",SigmaEpsConcrete(I7778,$AN$30:$AN$33,$AR$30:$AR$33,$AS$26,$AS$27,$AS$28,$AQ$20,$AU$19),""),"")</f>
        <v/>
      </c>
      <c r="N7778" s="95" t="str">
        <f>IF(A7778&lt;&gt;"",IF(MID(C7778,1,1)="r",SigmaEpsReinf(J7778,$AS$42:$AS$43,$AS$41,$AS$39,$AS$40,$AQ$38),""),"")</f>
        <v/>
      </c>
      <c r="Q7778" s="92" t="str">
        <f t="shared" si="1226"/>
        <v/>
      </c>
      <c r="R7778" s="92" t="str">
        <f t="shared" si="1227"/>
        <v/>
      </c>
      <c r="U7778" s="5"/>
      <c r="V7778" s="5"/>
      <c r="W7778" s="94" t="str">
        <f t="shared" si="1225"/>
        <v/>
      </c>
      <c r="X7778" s="94" t="str">
        <f t="shared" si="1228"/>
        <v/>
      </c>
      <c r="Y7778" s="5"/>
      <c r="BK7778" s="8"/>
      <c r="BL7778" s="5"/>
      <c r="BM7778" s="5"/>
      <c r="BN7778" s="5"/>
      <c r="BO7778" s="5"/>
      <c r="BP7778" s="1"/>
      <c r="BQ7778" s="1"/>
      <c r="BR7778" s="1"/>
      <c r="BS7778" s="1"/>
      <c r="BT7778" s="1"/>
      <c r="BU7778" s="4"/>
      <c r="BV7778" s="1"/>
      <c r="BW7778" s="3"/>
      <c r="BX7778" s="4"/>
      <c r="BY7778" s="5"/>
      <c r="BZ7778" s="5"/>
      <c r="CA7778" s="5"/>
      <c r="CB7778" s="5"/>
      <c r="CC7778" s="5"/>
      <c r="CD7778" s="43"/>
    </row>
    <row r="7779" spans="1:82" x14ac:dyDescent="0.25">
      <c r="A7779" s="8"/>
      <c r="B7779" s="5"/>
      <c r="C7779" s="5"/>
      <c r="D7779" s="5"/>
      <c r="E7779" s="5"/>
      <c r="F7779" s="94" t="str">
        <f t="shared" si="1219"/>
        <v/>
      </c>
      <c r="G7779" s="94" t="str">
        <f t="shared" si="1220"/>
        <v/>
      </c>
      <c r="H7779" s="127" t="str">
        <f>IF(A7779&lt;&gt;"",IF(MID(C7779,1,1)="c",$AS$26,IF(MID(C7779,1,1)="r",$AS$41,IF(MID(C7779,1,1)="p",#REF!,#REF!))),"")</f>
        <v/>
      </c>
      <c r="I7779" s="92" t="str">
        <f t="shared" si="1221"/>
        <v/>
      </c>
      <c r="J7779" s="92" t="str">
        <f t="shared" si="1222"/>
        <v/>
      </c>
      <c r="K7779" s="92" t="str">
        <f t="shared" si="1223"/>
        <v/>
      </c>
      <c r="L7779" s="92" t="str">
        <f t="shared" si="1224"/>
        <v/>
      </c>
      <c r="M7779" s="95" t="str">
        <f>IF(A7779&lt;&gt;"",IF(MID(C7779,1,1)="c",SigmaEpsConcrete(I7779,$AN$30:$AN$33,$AR$30:$AR$33,$AS$26,$AS$27,$AS$28,$AQ$20,$AU$19),""),"")</f>
        <v/>
      </c>
      <c r="N7779" s="95" t="str">
        <f>IF(A7779&lt;&gt;"",IF(MID(C7779,1,1)="r",SigmaEpsReinf(J7779,$AS$42:$AS$43,$AS$41,$AS$39,$AS$40,$AQ$38),""),"")</f>
        <v/>
      </c>
      <c r="Q7779" s="92" t="str">
        <f t="shared" si="1226"/>
        <v/>
      </c>
      <c r="R7779" s="92" t="str">
        <f t="shared" si="1227"/>
        <v/>
      </c>
      <c r="U7779" s="5"/>
      <c r="V7779" s="5"/>
      <c r="W7779" s="94" t="str">
        <f t="shared" si="1225"/>
        <v/>
      </c>
      <c r="X7779" s="94" t="str">
        <f t="shared" si="1228"/>
        <v/>
      </c>
      <c r="Y7779" s="5"/>
      <c r="BK7779" s="8"/>
      <c r="BL7779" s="5"/>
      <c r="BM7779" s="5"/>
      <c r="BN7779" s="5"/>
      <c r="BO7779" s="5"/>
      <c r="BP7779" s="1"/>
      <c r="BQ7779" s="1"/>
      <c r="BR7779" s="1"/>
      <c r="BS7779" s="1"/>
      <c r="BT7779" s="1"/>
      <c r="BU7779" s="4"/>
      <c r="BV7779" s="1"/>
      <c r="BW7779" s="3"/>
      <c r="BX7779" s="4"/>
      <c r="BY7779" s="5"/>
      <c r="BZ7779" s="5"/>
      <c r="CA7779" s="5"/>
      <c r="CB7779" s="5"/>
      <c r="CC7779" s="5"/>
      <c r="CD7779" s="43"/>
    </row>
    <row r="7780" spans="1:82" x14ac:dyDescent="0.25">
      <c r="A7780" s="8"/>
      <c r="B7780" s="5"/>
      <c r="C7780" s="5"/>
      <c r="D7780" s="5"/>
      <c r="E7780" s="5"/>
      <c r="F7780" s="94" t="str">
        <f t="shared" si="1219"/>
        <v/>
      </c>
      <c r="G7780" s="94" t="str">
        <f t="shared" si="1220"/>
        <v/>
      </c>
      <c r="H7780" s="127" t="str">
        <f>IF(A7780&lt;&gt;"",IF(MID(C7780,1,1)="c",$AS$26,IF(MID(C7780,1,1)="r",$AS$41,IF(MID(C7780,1,1)="p",#REF!,#REF!))),"")</f>
        <v/>
      </c>
      <c r="I7780" s="92" t="str">
        <f t="shared" si="1221"/>
        <v/>
      </c>
      <c r="J7780" s="92" t="str">
        <f t="shared" si="1222"/>
        <v/>
      </c>
      <c r="K7780" s="92" t="str">
        <f t="shared" si="1223"/>
        <v/>
      </c>
      <c r="L7780" s="92" t="str">
        <f t="shared" si="1224"/>
        <v/>
      </c>
      <c r="M7780" s="95" t="str">
        <f>IF(A7780&lt;&gt;"",IF(MID(C7780,1,1)="c",SigmaEpsConcrete(I7780,$AN$30:$AN$33,$AR$30:$AR$33,$AS$26,$AS$27,$AS$28,$AQ$20,$AU$19),""),"")</f>
        <v/>
      </c>
      <c r="N7780" s="95" t="str">
        <f>IF(A7780&lt;&gt;"",IF(MID(C7780,1,1)="r",SigmaEpsReinf(J7780,$AS$42:$AS$43,$AS$41,$AS$39,$AS$40,$AQ$38),""),"")</f>
        <v/>
      </c>
      <c r="Q7780" s="92" t="str">
        <f t="shared" si="1226"/>
        <v/>
      </c>
      <c r="R7780" s="92" t="str">
        <f t="shared" si="1227"/>
        <v/>
      </c>
      <c r="U7780" s="5"/>
      <c r="V7780" s="5"/>
      <c r="W7780" s="94" t="str">
        <f t="shared" si="1225"/>
        <v/>
      </c>
      <c r="X7780" s="94" t="str">
        <f t="shared" si="1228"/>
        <v/>
      </c>
      <c r="Y7780" s="5"/>
      <c r="BK7780" s="8"/>
      <c r="BL7780" s="5"/>
      <c r="BM7780" s="5"/>
      <c r="BN7780" s="5"/>
      <c r="BO7780" s="5"/>
      <c r="BP7780" s="1"/>
      <c r="BQ7780" s="1"/>
      <c r="BR7780" s="1"/>
      <c r="BS7780" s="1"/>
      <c r="BT7780" s="1"/>
      <c r="BU7780" s="4"/>
      <c r="BV7780" s="1"/>
      <c r="BW7780" s="3"/>
      <c r="BX7780" s="4"/>
      <c r="BY7780" s="5"/>
      <c r="BZ7780" s="5"/>
      <c r="CA7780" s="5"/>
      <c r="CB7780" s="5"/>
      <c r="CC7780" s="5"/>
      <c r="CD7780" s="43"/>
    </row>
    <row r="7781" spans="1:82" x14ac:dyDescent="0.25">
      <c r="A7781" s="8"/>
      <c r="B7781" s="5"/>
      <c r="C7781" s="5"/>
      <c r="D7781" s="5"/>
      <c r="E7781" s="5"/>
      <c r="F7781" s="94" t="str">
        <f t="shared" si="1219"/>
        <v/>
      </c>
      <c r="G7781" s="94" t="str">
        <f t="shared" si="1220"/>
        <v/>
      </c>
      <c r="H7781" s="127" t="str">
        <f>IF(A7781&lt;&gt;"",IF(MID(C7781,1,1)="c",$AS$26,IF(MID(C7781,1,1)="r",$AS$41,IF(MID(C7781,1,1)="p",#REF!,#REF!))),"")</f>
        <v/>
      </c>
      <c r="I7781" s="92" t="str">
        <f t="shared" si="1221"/>
        <v/>
      </c>
      <c r="J7781" s="92" t="str">
        <f t="shared" si="1222"/>
        <v/>
      </c>
      <c r="K7781" s="92" t="str">
        <f t="shared" si="1223"/>
        <v/>
      </c>
      <c r="L7781" s="92" t="str">
        <f t="shared" si="1224"/>
        <v/>
      </c>
      <c r="M7781" s="95" t="str">
        <f>IF(A7781&lt;&gt;"",IF(MID(C7781,1,1)="c",SigmaEpsConcrete(I7781,$AN$30:$AN$33,$AR$30:$AR$33,$AS$26,$AS$27,$AS$28,$AQ$20,$AU$19),""),"")</f>
        <v/>
      </c>
      <c r="N7781" s="95" t="str">
        <f>IF(A7781&lt;&gt;"",IF(MID(C7781,1,1)="r",SigmaEpsReinf(J7781,$AS$42:$AS$43,$AS$41,$AS$39,$AS$40,$AQ$38),""),"")</f>
        <v/>
      </c>
      <c r="Q7781" s="92" t="str">
        <f t="shared" si="1226"/>
        <v/>
      </c>
      <c r="R7781" s="92" t="str">
        <f t="shared" si="1227"/>
        <v/>
      </c>
      <c r="U7781" s="5"/>
      <c r="V7781" s="5"/>
      <c r="W7781" s="94" t="str">
        <f t="shared" si="1225"/>
        <v/>
      </c>
      <c r="X7781" s="94" t="str">
        <f t="shared" si="1228"/>
        <v/>
      </c>
      <c r="Y7781" s="5"/>
      <c r="BK7781" s="8"/>
      <c r="BL7781" s="5"/>
      <c r="BM7781" s="5"/>
      <c r="BN7781" s="5"/>
      <c r="BO7781" s="5"/>
      <c r="BP7781" s="1"/>
      <c r="BQ7781" s="1"/>
      <c r="BR7781" s="1"/>
      <c r="BS7781" s="1"/>
      <c r="BT7781" s="1"/>
      <c r="BU7781" s="4"/>
      <c r="BV7781" s="1"/>
      <c r="BW7781" s="3"/>
      <c r="BX7781" s="4"/>
      <c r="BY7781" s="5"/>
      <c r="BZ7781" s="5"/>
      <c r="CA7781" s="5"/>
      <c r="CB7781" s="5"/>
      <c r="CC7781" s="5"/>
      <c r="CD7781" s="43"/>
    </row>
    <row r="7782" spans="1:82" x14ac:dyDescent="0.25">
      <c r="A7782" s="8"/>
      <c r="B7782" s="5"/>
      <c r="C7782" s="5"/>
      <c r="D7782" s="5"/>
      <c r="E7782" s="5"/>
      <c r="F7782" s="94" t="str">
        <f t="shared" si="1219"/>
        <v/>
      </c>
      <c r="G7782" s="94" t="str">
        <f t="shared" si="1220"/>
        <v/>
      </c>
      <c r="H7782" s="127" t="str">
        <f>IF(A7782&lt;&gt;"",IF(MID(C7782,1,1)="c",$AS$26,IF(MID(C7782,1,1)="r",$AS$41,IF(MID(C7782,1,1)="p",#REF!,#REF!))),"")</f>
        <v/>
      </c>
      <c r="I7782" s="92" t="str">
        <f t="shared" si="1221"/>
        <v/>
      </c>
      <c r="J7782" s="92" t="str">
        <f t="shared" si="1222"/>
        <v/>
      </c>
      <c r="K7782" s="92" t="str">
        <f t="shared" si="1223"/>
        <v/>
      </c>
      <c r="L7782" s="92" t="str">
        <f t="shared" si="1224"/>
        <v/>
      </c>
      <c r="M7782" s="95" t="str">
        <f>IF(A7782&lt;&gt;"",IF(MID(C7782,1,1)="c",SigmaEpsConcrete(I7782,$AN$30:$AN$33,$AR$30:$AR$33,$AS$26,$AS$27,$AS$28,$AQ$20,$AU$19),""),"")</f>
        <v/>
      </c>
      <c r="N7782" s="95" t="str">
        <f>IF(A7782&lt;&gt;"",IF(MID(C7782,1,1)="r",SigmaEpsReinf(J7782,$AS$42:$AS$43,$AS$41,$AS$39,$AS$40,$AQ$38),""),"")</f>
        <v/>
      </c>
      <c r="Q7782" s="92" t="str">
        <f t="shared" si="1226"/>
        <v/>
      </c>
      <c r="R7782" s="92" t="str">
        <f t="shared" si="1227"/>
        <v/>
      </c>
      <c r="U7782" s="5"/>
      <c r="V7782" s="5"/>
      <c r="W7782" s="94" t="str">
        <f t="shared" si="1225"/>
        <v/>
      </c>
      <c r="X7782" s="94" t="str">
        <f t="shared" si="1228"/>
        <v/>
      </c>
      <c r="Y7782" s="5"/>
      <c r="BK7782" s="8"/>
      <c r="BL7782" s="5"/>
      <c r="BM7782" s="5"/>
      <c r="BN7782" s="5"/>
      <c r="BO7782" s="5"/>
      <c r="BP7782" s="1"/>
      <c r="BQ7782" s="1"/>
      <c r="BR7782" s="1"/>
      <c r="BS7782" s="1"/>
      <c r="BT7782" s="1"/>
      <c r="BU7782" s="4"/>
      <c r="BV7782" s="1"/>
      <c r="BW7782" s="3"/>
      <c r="BX7782" s="4"/>
      <c r="BY7782" s="5"/>
      <c r="BZ7782" s="5"/>
      <c r="CA7782" s="5"/>
      <c r="CB7782" s="5"/>
      <c r="CC7782" s="5"/>
      <c r="CD7782" s="43"/>
    </row>
    <row r="7783" spans="1:82" x14ac:dyDescent="0.25">
      <c r="A7783" s="8"/>
      <c r="B7783" s="5"/>
      <c r="C7783" s="5"/>
      <c r="D7783" s="5"/>
      <c r="E7783" s="5"/>
      <c r="F7783" s="94" t="str">
        <f t="shared" si="1219"/>
        <v/>
      </c>
      <c r="G7783" s="94" t="str">
        <f t="shared" si="1220"/>
        <v/>
      </c>
      <c r="H7783" s="127" t="str">
        <f>IF(A7783&lt;&gt;"",IF(MID(C7783,1,1)="c",$AS$26,IF(MID(C7783,1,1)="r",$AS$41,IF(MID(C7783,1,1)="p",#REF!,#REF!))),"")</f>
        <v/>
      </c>
      <c r="I7783" s="92" t="str">
        <f t="shared" si="1221"/>
        <v/>
      </c>
      <c r="J7783" s="92" t="str">
        <f t="shared" si="1222"/>
        <v/>
      </c>
      <c r="K7783" s="92" t="str">
        <f t="shared" si="1223"/>
        <v/>
      </c>
      <c r="L7783" s="92" t="str">
        <f t="shared" si="1224"/>
        <v/>
      </c>
      <c r="M7783" s="95" t="str">
        <f>IF(A7783&lt;&gt;"",IF(MID(C7783,1,1)="c",SigmaEpsConcrete(I7783,$AN$30:$AN$33,$AR$30:$AR$33,$AS$26,$AS$27,$AS$28,$AQ$20,$AU$19),""),"")</f>
        <v/>
      </c>
      <c r="N7783" s="95" t="str">
        <f>IF(A7783&lt;&gt;"",IF(MID(C7783,1,1)="r",SigmaEpsReinf(J7783,$AS$42:$AS$43,$AS$41,$AS$39,$AS$40,$AQ$38),""),"")</f>
        <v/>
      </c>
      <c r="Q7783" s="92" t="str">
        <f t="shared" si="1226"/>
        <v/>
      </c>
      <c r="R7783" s="92" t="str">
        <f t="shared" si="1227"/>
        <v/>
      </c>
      <c r="U7783" s="5"/>
      <c r="V7783" s="5"/>
      <c r="W7783" s="94" t="str">
        <f t="shared" si="1225"/>
        <v/>
      </c>
      <c r="X7783" s="94" t="str">
        <f t="shared" si="1228"/>
        <v/>
      </c>
      <c r="Y7783" s="5"/>
      <c r="BK7783" s="8"/>
      <c r="BL7783" s="5"/>
      <c r="BM7783" s="5"/>
      <c r="BN7783" s="5"/>
      <c r="BO7783" s="5"/>
      <c r="BP7783" s="1"/>
      <c r="BQ7783" s="1"/>
      <c r="BR7783" s="1"/>
      <c r="BS7783" s="1"/>
      <c r="BT7783" s="1"/>
      <c r="BU7783" s="4"/>
      <c r="BV7783" s="1"/>
      <c r="BW7783" s="3"/>
      <c r="BX7783" s="4"/>
      <c r="BY7783" s="5"/>
      <c r="BZ7783" s="5"/>
      <c r="CA7783" s="5"/>
      <c r="CB7783" s="5"/>
      <c r="CC7783" s="5"/>
      <c r="CD7783" s="43"/>
    </row>
    <row r="7784" spans="1:82" x14ac:dyDescent="0.25">
      <c r="A7784" s="8"/>
      <c r="B7784" s="5"/>
      <c r="C7784" s="5"/>
      <c r="D7784" s="5"/>
      <c r="E7784" s="5"/>
      <c r="F7784" s="94" t="str">
        <f t="shared" si="1219"/>
        <v/>
      </c>
      <c r="G7784" s="94" t="str">
        <f t="shared" si="1220"/>
        <v/>
      </c>
      <c r="H7784" s="127" t="str">
        <f>IF(A7784&lt;&gt;"",IF(MID(C7784,1,1)="c",$AS$26,IF(MID(C7784,1,1)="r",$AS$41,IF(MID(C7784,1,1)="p",#REF!,#REF!))),"")</f>
        <v/>
      </c>
      <c r="I7784" s="92" t="str">
        <f t="shared" si="1221"/>
        <v/>
      </c>
      <c r="J7784" s="92" t="str">
        <f t="shared" si="1222"/>
        <v/>
      </c>
      <c r="K7784" s="92" t="str">
        <f t="shared" si="1223"/>
        <v/>
      </c>
      <c r="L7784" s="92" t="str">
        <f t="shared" si="1224"/>
        <v/>
      </c>
      <c r="M7784" s="95" t="str">
        <f>IF(A7784&lt;&gt;"",IF(MID(C7784,1,1)="c",SigmaEpsConcrete(I7784,$AN$30:$AN$33,$AR$30:$AR$33,$AS$26,$AS$27,$AS$28,$AQ$20,$AU$19),""),"")</f>
        <v/>
      </c>
      <c r="N7784" s="95" t="str">
        <f>IF(A7784&lt;&gt;"",IF(MID(C7784,1,1)="r",SigmaEpsReinf(J7784,$AS$42:$AS$43,$AS$41,$AS$39,$AS$40,$AQ$38),""),"")</f>
        <v/>
      </c>
      <c r="Q7784" s="92" t="str">
        <f t="shared" si="1226"/>
        <v/>
      </c>
      <c r="R7784" s="92" t="str">
        <f t="shared" si="1227"/>
        <v/>
      </c>
      <c r="U7784" s="5"/>
      <c r="V7784" s="5"/>
      <c r="W7784" s="94" t="str">
        <f t="shared" si="1225"/>
        <v/>
      </c>
      <c r="X7784" s="94" t="str">
        <f t="shared" si="1228"/>
        <v/>
      </c>
      <c r="Y7784" s="5"/>
      <c r="BK7784" s="8"/>
      <c r="BL7784" s="5"/>
      <c r="BM7784" s="5"/>
      <c r="BN7784" s="5"/>
      <c r="BO7784" s="5"/>
      <c r="BP7784" s="1"/>
      <c r="BQ7784" s="1"/>
      <c r="BR7784" s="1"/>
      <c r="BS7784" s="1"/>
      <c r="BT7784" s="1"/>
      <c r="BU7784" s="4"/>
      <c r="BV7784" s="1"/>
      <c r="BW7784" s="3"/>
      <c r="BX7784" s="4"/>
      <c r="BY7784" s="5"/>
      <c r="BZ7784" s="5"/>
      <c r="CA7784" s="5"/>
      <c r="CB7784" s="5"/>
      <c r="CC7784" s="5"/>
      <c r="CD7784" s="43"/>
    </row>
    <row r="7785" spans="1:82" x14ac:dyDescent="0.25">
      <c r="A7785" s="8"/>
      <c r="B7785" s="5"/>
      <c r="C7785" s="5"/>
      <c r="D7785" s="5"/>
      <c r="E7785" s="5"/>
      <c r="F7785" s="94" t="str">
        <f t="shared" si="1219"/>
        <v/>
      </c>
      <c r="G7785" s="94" t="str">
        <f t="shared" si="1220"/>
        <v/>
      </c>
      <c r="H7785" s="127" t="str">
        <f>IF(A7785&lt;&gt;"",IF(MID(C7785,1,1)="c",$AS$26,IF(MID(C7785,1,1)="r",$AS$41,IF(MID(C7785,1,1)="p",#REF!,#REF!))),"")</f>
        <v/>
      </c>
      <c r="I7785" s="92" t="str">
        <f t="shared" si="1221"/>
        <v/>
      </c>
      <c r="J7785" s="92" t="str">
        <f t="shared" si="1222"/>
        <v/>
      </c>
      <c r="K7785" s="92" t="str">
        <f t="shared" si="1223"/>
        <v/>
      </c>
      <c r="L7785" s="92" t="str">
        <f t="shared" si="1224"/>
        <v/>
      </c>
      <c r="M7785" s="95" t="str">
        <f>IF(A7785&lt;&gt;"",IF(MID(C7785,1,1)="c",SigmaEpsConcrete(I7785,$AN$30:$AN$33,$AR$30:$AR$33,$AS$26,$AS$27,$AS$28,$AQ$20,$AU$19),""),"")</f>
        <v/>
      </c>
      <c r="N7785" s="95" t="str">
        <f>IF(A7785&lt;&gt;"",IF(MID(C7785,1,1)="r",SigmaEpsReinf(J7785,$AS$42:$AS$43,$AS$41,$AS$39,$AS$40,$AQ$38),""),"")</f>
        <v/>
      </c>
      <c r="Q7785" s="92" t="str">
        <f t="shared" si="1226"/>
        <v/>
      </c>
      <c r="R7785" s="92" t="str">
        <f t="shared" si="1227"/>
        <v/>
      </c>
      <c r="U7785" s="5"/>
      <c r="V7785" s="5"/>
      <c r="W7785" s="94" t="str">
        <f t="shared" si="1225"/>
        <v/>
      </c>
      <c r="X7785" s="94" t="str">
        <f t="shared" si="1228"/>
        <v/>
      </c>
      <c r="Y7785" s="5"/>
      <c r="BK7785" s="8"/>
      <c r="BL7785" s="5"/>
      <c r="BM7785" s="5"/>
      <c r="BN7785" s="5"/>
      <c r="BO7785" s="5"/>
      <c r="BP7785" s="1"/>
      <c r="BQ7785" s="1"/>
      <c r="BR7785" s="1"/>
      <c r="BS7785" s="1"/>
      <c r="BT7785" s="1"/>
      <c r="BU7785" s="4"/>
      <c r="BV7785" s="1"/>
      <c r="BW7785" s="3"/>
      <c r="BX7785" s="4"/>
      <c r="BY7785" s="5"/>
      <c r="BZ7785" s="5"/>
      <c r="CA7785" s="5"/>
      <c r="CB7785" s="5"/>
      <c r="CC7785" s="5"/>
      <c r="CD7785" s="43"/>
    </row>
    <row r="7786" spans="1:82" x14ac:dyDescent="0.25">
      <c r="A7786" s="8"/>
      <c r="B7786" s="5"/>
      <c r="C7786" s="5"/>
      <c r="D7786" s="5"/>
      <c r="E7786" s="5"/>
      <c r="F7786" s="94" t="str">
        <f t="shared" si="1219"/>
        <v/>
      </c>
      <c r="G7786" s="94" t="str">
        <f t="shared" si="1220"/>
        <v/>
      </c>
      <c r="H7786" s="127" t="str">
        <f>IF(A7786&lt;&gt;"",IF(MID(C7786,1,1)="c",$AS$26,IF(MID(C7786,1,1)="r",$AS$41,IF(MID(C7786,1,1)="p",#REF!,#REF!))),"")</f>
        <v/>
      </c>
      <c r="I7786" s="92" t="str">
        <f t="shared" si="1221"/>
        <v/>
      </c>
      <c r="J7786" s="92" t="str">
        <f t="shared" si="1222"/>
        <v/>
      </c>
      <c r="K7786" s="92" t="str">
        <f t="shared" si="1223"/>
        <v/>
      </c>
      <c r="L7786" s="92" t="str">
        <f t="shared" si="1224"/>
        <v/>
      </c>
      <c r="M7786" s="95" t="str">
        <f>IF(A7786&lt;&gt;"",IF(MID(C7786,1,1)="c",SigmaEpsConcrete(I7786,$AN$30:$AN$33,$AR$30:$AR$33,$AS$26,$AS$27,$AS$28,$AQ$20,$AU$19),""),"")</f>
        <v/>
      </c>
      <c r="N7786" s="95" t="str">
        <f>IF(A7786&lt;&gt;"",IF(MID(C7786,1,1)="r",SigmaEpsReinf(J7786,$AS$42:$AS$43,$AS$41,$AS$39,$AS$40,$AQ$38),""),"")</f>
        <v/>
      </c>
      <c r="Q7786" s="92" t="str">
        <f t="shared" si="1226"/>
        <v/>
      </c>
      <c r="R7786" s="92" t="str">
        <f t="shared" si="1227"/>
        <v/>
      </c>
      <c r="U7786" s="5"/>
      <c r="V7786" s="5"/>
      <c r="W7786" s="94" t="str">
        <f t="shared" si="1225"/>
        <v/>
      </c>
      <c r="X7786" s="94" t="str">
        <f t="shared" si="1228"/>
        <v/>
      </c>
      <c r="Y7786" s="5"/>
      <c r="BK7786" s="8"/>
      <c r="BL7786" s="5"/>
      <c r="BM7786" s="5"/>
      <c r="BN7786" s="5"/>
      <c r="BO7786" s="5"/>
      <c r="BP7786" s="1"/>
      <c r="BQ7786" s="1"/>
      <c r="BR7786" s="1"/>
      <c r="BS7786" s="1"/>
      <c r="BT7786" s="1"/>
      <c r="BU7786" s="4"/>
      <c r="BV7786" s="1"/>
      <c r="BW7786" s="3"/>
      <c r="BX7786" s="4"/>
      <c r="BY7786" s="5"/>
      <c r="BZ7786" s="5"/>
      <c r="CA7786" s="5"/>
      <c r="CB7786" s="5"/>
      <c r="CC7786" s="5"/>
      <c r="CD7786" s="43"/>
    </row>
    <row r="7787" spans="1:82" x14ac:dyDescent="0.25">
      <c r="A7787" s="8"/>
      <c r="B7787" s="5"/>
      <c r="C7787" s="5"/>
      <c r="D7787" s="5"/>
      <c r="E7787" s="5"/>
      <c r="F7787" s="94" t="str">
        <f t="shared" si="1219"/>
        <v/>
      </c>
      <c r="G7787" s="94" t="str">
        <f t="shared" si="1220"/>
        <v/>
      </c>
      <c r="H7787" s="127" t="str">
        <f>IF(A7787&lt;&gt;"",IF(MID(C7787,1,1)="c",$AS$26,IF(MID(C7787,1,1)="r",$AS$41,IF(MID(C7787,1,1)="p",#REF!,#REF!))),"")</f>
        <v/>
      </c>
      <c r="I7787" s="92" t="str">
        <f t="shared" si="1221"/>
        <v/>
      </c>
      <c r="J7787" s="92" t="str">
        <f t="shared" si="1222"/>
        <v/>
      </c>
      <c r="K7787" s="92" t="str">
        <f t="shared" si="1223"/>
        <v/>
      </c>
      <c r="L7787" s="92" t="str">
        <f t="shared" si="1224"/>
        <v/>
      </c>
      <c r="M7787" s="95" t="str">
        <f>IF(A7787&lt;&gt;"",IF(MID(C7787,1,1)="c",SigmaEpsConcrete(I7787,$AN$30:$AN$33,$AR$30:$AR$33,$AS$26,$AS$27,$AS$28,$AQ$20,$AU$19),""),"")</f>
        <v/>
      </c>
      <c r="N7787" s="95" t="str">
        <f>IF(A7787&lt;&gt;"",IF(MID(C7787,1,1)="r",SigmaEpsReinf(J7787,$AS$42:$AS$43,$AS$41,$AS$39,$AS$40,$AQ$38),""),"")</f>
        <v/>
      </c>
      <c r="Q7787" s="92" t="str">
        <f t="shared" si="1226"/>
        <v/>
      </c>
      <c r="R7787" s="92" t="str">
        <f t="shared" si="1227"/>
        <v/>
      </c>
      <c r="U7787" s="5"/>
      <c r="V7787" s="5"/>
      <c r="W7787" s="94" t="str">
        <f t="shared" si="1225"/>
        <v/>
      </c>
      <c r="X7787" s="94" t="str">
        <f t="shared" si="1228"/>
        <v/>
      </c>
      <c r="Y7787" s="5"/>
      <c r="BK7787" s="8"/>
      <c r="BL7787" s="5"/>
      <c r="BM7787" s="5"/>
      <c r="BN7787" s="5"/>
      <c r="BO7787" s="5"/>
      <c r="BP7787" s="1"/>
      <c r="BQ7787" s="1"/>
      <c r="BR7787" s="1"/>
      <c r="BS7787" s="1"/>
      <c r="BT7787" s="1"/>
      <c r="BU7787" s="4"/>
      <c r="BV7787" s="1"/>
      <c r="BW7787" s="3"/>
      <c r="BX7787" s="4"/>
      <c r="BY7787" s="5"/>
      <c r="BZ7787" s="5"/>
      <c r="CA7787" s="5"/>
      <c r="CB7787" s="5"/>
      <c r="CC7787" s="5"/>
      <c r="CD7787" s="43"/>
    </row>
    <row r="7788" spans="1:82" x14ac:dyDescent="0.25">
      <c r="A7788" s="8"/>
      <c r="B7788" s="5"/>
      <c r="C7788" s="5"/>
      <c r="D7788" s="5"/>
      <c r="E7788" s="5"/>
      <c r="F7788" s="94" t="str">
        <f t="shared" si="1219"/>
        <v/>
      </c>
      <c r="G7788" s="94" t="str">
        <f t="shared" si="1220"/>
        <v/>
      </c>
      <c r="H7788" s="127" t="str">
        <f>IF(A7788&lt;&gt;"",IF(MID(C7788,1,1)="c",$AS$26,IF(MID(C7788,1,1)="r",$AS$41,IF(MID(C7788,1,1)="p",#REF!,#REF!))),"")</f>
        <v/>
      </c>
      <c r="I7788" s="92" t="str">
        <f t="shared" si="1221"/>
        <v/>
      </c>
      <c r="J7788" s="92" t="str">
        <f t="shared" si="1222"/>
        <v/>
      </c>
      <c r="K7788" s="92" t="str">
        <f t="shared" si="1223"/>
        <v/>
      </c>
      <c r="L7788" s="92" t="str">
        <f t="shared" si="1224"/>
        <v/>
      </c>
      <c r="M7788" s="95" t="str">
        <f>IF(A7788&lt;&gt;"",IF(MID(C7788,1,1)="c",SigmaEpsConcrete(I7788,$AN$30:$AN$33,$AR$30:$AR$33,$AS$26,$AS$27,$AS$28,$AQ$20,$AU$19),""),"")</f>
        <v/>
      </c>
      <c r="N7788" s="95" t="str">
        <f>IF(A7788&lt;&gt;"",IF(MID(C7788,1,1)="r",SigmaEpsReinf(J7788,$AS$42:$AS$43,$AS$41,$AS$39,$AS$40,$AQ$38),""),"")</f>
        <v/>
      </c>
      <c r="Q7788" s="92" t="str">
        <f t="shared" si="1226"/>
        <v/>
      </c>
      <c r="R7788" s="92" t="str">
        <f t="shared" si="1227"/>
        <v/>
      </c>
      <c r="U7788" s="5"/>
      <c r="V7788" s="5"/>
      <c r="W7788" s="94" t="str">
        <f t="shared" si="1225"/>
        <v/>
      </c>
      <c r="X7788" s="94" t="str">
        <f t="shared" si="1228"/>
        <v/>
      </c>
      <c r="Y7788" s="5"/>
      <c r="BK7788" s="8"/>
      <c r="BL7788" s="5"/>
      <c r="BM7788" s="5"/>
      <c r="BN7788" s="5"/>
      <c r="BO7788" s="5"/>
      <c r="BP7788" s="1"/>
      <c r="BQ7788" s="1"/>
      <c r="BR7788" s="1"/>
      <c r="BS7788" s="1"/>
      <c r="BT7788" s="1"/>
      <c r="BU7788" s="4"/>
      <c r="BV7788" s="1"/>
      <c r="BW7788" s="3"/>
      <c r="BX7788" s="4"/>
      <c r="BY7788" s="5"/>
      <c r="BZ7788" s="5"/>
      <c r="CA7788" s="5"/>
      <c r="CB7788" s="5"/>
      <c r="CC7788" s="5"/>
      <c r="CD7788" s="43"/>
    </row>
    <row r="7789" spans="1:82" x14ac:dyDescent="0.25">
      <c r="A7789" s="8"/>
      <c r="B7789" s="5"/>
      <c r="C7789" s="5"/>
      <c r="D7789" s="5"/>
      <c r="E7789" s="5"/>
      <c r="F7789" s="94" t="str">
        <f t="shared" si="1219"/>
        <v/>
      </c>
      <c r="G7789" s="94" t="str">
        <f t="shared" si="1220"/>
        <v/>
      </c>
      <c r="H7789" s="127" t="str">
        <f>IF(A7789&lt;&gt;"",IF(MID(C7789,1,1)="c",$AS$26,IF(MID(C7789,1,1)="r",$AS$41,IF(MID(C7789,1,1)="p",#REF!,#REF!))),"")</f>
        <v/>
      </c>
      <c r="I7789" s="92" t="str">
        <f t="shared" si="1221"/>
        <v/>
      </c>
      <c r="J7789" s="92" t="str">
        <f t="shared" si="1222"/>
        <v/>
      </c>
      <c r="K7789" s="92" t="str">
        <f t="shared" si="1223"/>
        <v/>
      </c>
      <c r="L7789" s="92" t="str">
        <f t="shared" si="1224"/>
        <v/>
      </c>
      <c r="M7789" s="95" t="str">
        <f>IF(A7789&lt;&gt;"",IF(MID(C7789,1,1)="c",SigmaEpsConcrete(I7789,$AN$30:$AN$33,$AR$30:$AR$33,$AS$26,$AS$27,$AS$28,$AQ$20,$AU$19),""),"")</f>
        <v/>
      </c>
      <c r="N7789" s="95" t="str">
        <f>IF(A7789&lt;&gt;"",IF(MID(C7789,1,1)="r",SigmaEpsReinf(J7789,$AS$42:$AS$43,$AS$41,$AS$39,$AS$40,$AQ$38),""),"")</f>
        <v/>
      </c>
      <c r="Q7789" s="92" t="str">
        <f t="shared" si="1226"/>
        <v/>
      </c>
      <c r="R7789" s="92" t="str">
        <f t="shared" si="1227"/>
        <v/>
      </c>
      <c r="U7789" s="5"/>
      <c r="V7789" s="5"/>
      <c r="W7789" s="94" t="str">
        <f t="shared" si="1225"/>
        <v/>
      </c>
      <c r="X7789" s="94" t="str">
        <f t="shared" si="1228"/>
        <v/>
      </c>
      <c r="Y7789" s="5"/>
      <c r="BK7789" s="8"/>
      <c r="BL7789" s="5"/>
      <c r="BM7789" s="5"/>
      <c r="BN7789" s="5"/>
      <c r="BO7789" s="5"/>
      <c r="BP7789" s="1"/>
      <c r="BQ7789" s="1"/>
      <c r="BR7789" s="1"/>
      <c r="BS7789" s="1"/>
      <c r="BT7789" s="1"/>
      <c r="BU7789" s="4"/>
      <c r="BV7789" s="1"/>
      <c r="BW7789" s="3"/>
      <c r="BX7789" s="4"/>
      <c r="BY7789" s="5"/>
      <c r="BZ7789" s="5"/>
      <c r="CA7789" s="5"/>
      <c r="CB7789" s="5"/>
      <c r="CC7789" s="5"/>
      <c r="CD7789" s="43"/>
    </row>
    <row r="7790" spans="1:82" x14ac:dyDescent="0.25">
      <c r="A7790" s="8"/>
      <c r="B7790" s="5"/>
      <c r="C7790" s="5"/>
      <c r="D7790" s="5"/>
      <c r="E7790" s="5"/>
      <c r="F7790" s="94" t="str">
        <f t="shared" si="1219"/>
        <v/>
      </c>
      <c r="G7790" s="94" t="str">
        <f t="shared" si="1220"/>
        <v/>
      </c>
      <c r="H7790" s="127" t="str">
        <f>IF(A7790&lt;&gt;"",IF(MID(C7790,1,1)="c",$AS$26,IF(MID(C7790,1,1)="r",$AS$41,IF(MID(C7790,1,1)="p",#REF!,#REF!))),"")</f>
        <v/>
      </c>
      <c r="I7790" s="92" t="str">
        <f t="shared" si="1221"/>
        <v/>
      </c>
      <c r="J7790" s="92" t="str">
        <f t="shared" si="1222"/>
        <v/>
      </c>
      <c r="K7790" s="92" t="str">
        <f t="shared" si="1223"/>
        <v/>
      </c>
      <c r="L7790" s="92" t="str">
        <f t="shared" si="1224"/>
        <v/>
      </c>
      <c r="M7790" s="95" t="str">
        <f>IF(A7790&lt;&gt;"",IF(MID(C7790,1,1)="c",SigmaEpsConcrete(I7790,$AN$30:$AN$33,$AR$30:$AR$33,$AS$26,$AS$27,$AS$28,$AQ$20,$AU$19),""),"")</f>
        <v/>
      </c>
      <c r="N7790" s="95" t="str">
        <f>IF(A7790&lt;&gt;"",IF(MID(C7790,1,1)="r",SigmaEpsReinf(J7790,$AS$42:$AS$43,$AS$41,$AS$39,$AS$40,$AQ$38),""),"")</f>
        <v/>
      </c>
      <c r="Q7790" s="92" t="str">
        <f t="shared" si="1226"/>
        <v/>
      </c>
      <c r="R7790" s="92" t="str">
        <f t="shared" si="1227"/>
        <v/>
      </c>
      <c r="U7790" s="5"/>
      <c r="V7790" s="5"/>
      <c r="W7790" s="94" t="str">
        <f t="shared" si="1225"/>
        <v/>
      </c>
      <c r="X7790" s="94" t="str">
        <f t="shared" si="1228"/>
        <v/>
      </c>
      <c r="Y7790" s="5"/>
      <c r="BK7790" s="8"/>
      <c r="BL7790" s="5"/>
      <c r="BM7790" s="5"/>
      <c r="BN7790" s="5"/>
      <c r="BO7790" s="5"/>
      <c r="BP7790" s="1"/>
      <c r="BQ7790" s="1"/>
      <c r="BR7790" s="1"/>
      <c r="BS7790" s="1"/>
      <c r="BT7790" s="1"/>
      <c r="BU7790" s="4"/>
      <c r="BV7790" s="1"/>
      <c r="BW7790" s="3"/>
      <c r="BX7790" s="4"/>
      <c r="BY7790" s="5"/>
      <c r="BZ7790" s="5"/>
      <c r="CA7790" s="5"/>
      <c r="CB7790" s="5"/>
      <c r="CC7790" s="5"/>
      <c r="CD7790" s="43"/>
    </row>
    <row r="7791" spans="1:82" x14ac:dyDescent="0.25">
      <c r="A7791" s="8"/>
      <c r="B7791" s="5"/>
      <c r="C7791" s="5"/>
      <c r="D7791" s="5"/>
      <c r="E7791" s="5"/>
      <c r="F7791" s="94" t="str">
        <f t="shared" si="1219"/>
        <v/>
      </c>
      <c r="G7791" s="94" t="str">
        <f t="shared" si="1220"/>
        <v/>
      </c>
      <c r="H7791" s="127" t="str">
        <f>IF(A7791&lt;&gt;"",IF(MID(C7791,1,1)="c",$AS$26,IF(MID(C7791,1,1)="r",$AS$41,IF(MID(C7791,1,1)="p",#REF!,#REF!))),"")</f>
        <v/>
      </c>
      <c r="I7791" s="92" t="str">
        <f t="shared" si="1221"/>
        <v/>
      </c>
      <c r="J7791" s="92" t="str">
        <f t="shared" si="1222"/>
        <v/>
      </c>
      <c r="K7791" s="92" t="str">
        <f t="shared" si="1223"/>
        <v/>
      </c>
      <c r="L7791" s="92" t="str">
        <f t="shared" si="1224"/>
        <v/>
      </c>
      <c r="M7791" s="95" t="str">
        <f>IF(A7791&lt;&gt;"",IF(MID(C7791,1,1)="c",SigmaEpsConcrete(I7791,$AN$30:$AN$33,$AR$30:$AR$33,$AS$26,$AS$27,$AS$28,$AQ$20,$AU$19),""),"")</f>
        <v/>
      </c>
      <c r="N7791" s="95" t="str">
        <f>IF(A7791&lt;&gt;"",IF(MID(C7791,1,1)="r",SigmaEpsReinf(J7791,$AS$42:$AS$43,$AS$41,$AS$39,$AS$40,$AQ$38),""),"")</f>
        <v/>
      </c>
      <c r="Q7791" s="92" t="str">
        <f t="shared" si="1226"/>
        <v/>
      </c>
      <c r="R7791" s="92" t="str">
        <f t="shared" si="1227"/>
        <v/>
      </c>
      <c r="U7791" s="5"/>
      <c r="V7791" s="5"/>
      <c r="W7791" s="94" t="str">
        <f t="shared" si="1225"/>
        <v/>
      </c>
      <c r="X7791" s="94" t="str">
        <f t="shared" si="1228"/>
        <v/>
      </c>
      <c r="Y7791" s="5"/>
      <c r="BK7791" s="8"/>
      <c r="BL7791" s="5"/>
      <c r="BM7791" s="5"/>
      <c r="BN7791" s="5"/>
      <c r="BO7791" s="5"/>
      <c r="BP7791" s="1"/>
      <c r="BQ7791" s="1"/>
      <c r="BR7791" s="1"/>
      <c r="BS7791" s="1"/>
      <c r="BT7791" s="1"/>
      <c r="BU7791" s="4"/>
      <c r="BV7791" s="1"/>
      <c r="BW7791" s="3"/>
      <c r="BX7791" s="4"/>
      <c r="BY7791" s="5"/>
      <c r="BZ7791" s="5"/>
      <c r="CA7791" s="5"/>
      <c r="CB7791" s="5"/>
      <c r="CC7791" s="5"/>
      <c r="CD7791" s="43"/>
    </row>
    <row r="7792" spans="1:82" x14ac:dyDescent="0.25">
      <c r="A7792" s="8"/>
      <c r="B7792" s="5"/>
      <c r="C7792" s="5"/>
      <c r="D7792" s="5"/>
      <c r="E7792" s="5"/>
      <c r="F7792" s="94" t="str">
        <f t="shared" si="1219"/>
        <v/>
      </c>
      <c r="G7792" s="94" t="str">
        <f t="shared" si="1220"/>
        <v/>
      </c>
      <c r="H7792" s="127" t="str">
        <f>IF(A7792&lt;&gt;"",IF(MID(C7792,1,1)="c",$AS$26,IF(MID(C7792,1,1)="r",$AS$41,IF(MID(C7792,1,1)="p",#REF!,#REF!))),"")</f>
        <v/>
      </c>
      <c r="I7792" s="92" t="str">
        <f t="shared" si="1221"/>
        <v/>
      </c>
      <c r="J7792" s="92" t="str">
        <f t="shared" si="1222"/>
        <v/>
      </c>
      <c r="K7792" s="92" t="str">
        <f t="shared" si="1223"/>
        <v/>
      </c>
      <c r="L7792" s="92" t="str">
        <f t="shared" si="1224"/>
        <v/>
      </c>
      <c r="M7792" s="95" t="str">
        <f>IF(A7792&lt;&gt;"",IF(MID(C7792,1,1)="c",SigmaEpsConcrete(I7792,$AN$30:$AN$33,$AR$30:$AR$33,$AS$26,$AS$27,$AS$28,$AQ$20,$AU$19),""),"")</f>
        <v/>
      </c>
      <c r="N7792" s="95" t="str">
        <f>IF(A7792&lt;&gt;"",IF(MID(C7792,1,1)="r",SigmaEpsReinf(J7792,$AS$42:$AS$43,$AS$41,$AS$39,$AS$40,$AQ$38),""),"")</f>
        <v/>
      </c>
      <c r="Q7792" s="92" t="str">
        <f t="shared" si="1226"/>
        <v/>
      </c>
      <c r="R7792" s="92" t="str">
        <f t="shared" si="1227"/>
        <v/>
      </c>
      <c r="U7792" s="5"/>
      <c r="V7792" s="5"/>
      <c r="W7792" s="94" t="str">
        <f t="shared" si="1225"/>
        <v/>
      </c>
      <c r="X7792" s="94" t="str">
        <f t="shared" si="1228"/>
        <v/>
      </c>
      <c r="Y7792" s="5"/>
      <c r="BK7792" s="8"/>
      <c r="BL7792" s="5"/>
      <c r="BM7792" s="5"/>
      <c r="BN7792" s="5"/>
      <c r="BO7792" s="5"/>
      <c r="BP7792" s="1"/>
      <c r="BQ7792" s="1"/>
      <c r="BR7792" s="1"/>
      <c r="BS7792" s="1"/>
      <c r="BT7792" s="1"/>
      <c r="BU7792" s="4"/>
      <c r="BV7792" s="1"/>
      <c r="BW7792" s="3"/>
      <c r="BX7792" s="4"/>
      <c r="BY7792" s="5"/>
      <c r="BZ7792" s="5"/>
      <c r="CA7792" s="5"/>
      <c r="CB7792" s="5"/>
      <c r="CC7792" s="5"/>
      <c r="CD7792" s="43"/>
    </row>
    <row r="7793" spans="1:82" x14ac:dyDescent="0.25">
      <c r="A7793" s="8"/>
      <c r="B7793" s="5"/>
      <c r="C7793" s="5"/>
      <c r="D7793" s="5"/>
      <c r="E7793" s="5"/>
      <c r="F7793" s="94" t="str">
        <f t="shared" si="1219"/>
        <v/>
      </c>
      <c r="G7793" s="94" t="str">
        <f t="shared" si="1220"/>
        <v/>
      </c>
      <c r="H7793" s="127" t="str">
        <f>IF(A7793&lt;&gt;"",IF(MID(C7793,1,1)="c",$AS$26,IF(MID(C7793,1,1)="r",$AS$41,IF(MID(C7793,1,1)="p",#REF!,#REF!))),"")</f>
        <v/>
      </c>
      <c r="I7793" s="92" t="str">
        <f t="shared" si="1221"/>
        <v/>
      </c>
      <c r="J7793" s="92" t="str">
        <f t="shared" si="1222"/>
        <v/>
      </c>
      <c r="K7793" s="92" t="str">
        <f t="shared" si="1223"/>
        <v/>
      </c>
      <c r="L7793" s="92" t="str">
        <f t="shared" si="1224"/>
        <v/>
      </c>
      <c r="M7793" s="95" t="str">
        <f>IF(A7793&lt;&gt;"",IF(MID(C7793,1,1)="c",SigmaEpsConcrete(I7793,$AN$30:$AN$33,$AR$30:$AR$33,$AS$26,$AS$27,$AS$28,$AQ$20,$AU$19),""),"")</f>
        <v/>
      </c>
      <c r="N7793" s="95" t="str">
        <f>IF(A7793&lt;&gt;"",IF(MID(C7793,1,1)="r",SigmaEpsReinf(J7793,$AS$42:$AS$43,$AS$41,$AS$39,$AS$40,$AQ$38),""),"")</f>
        <v/>
      </c>
      <c r="Q7793" s="92" t="str">
        <f t="shared" si="1226"/>
        <v/>
      </c>
      <c r="R7793" s="92" t="str">
        <f t="shared" si="1227"/>
        <v/>
      </c>
      <c r="U7793" s="5"/>
      <c r="V7793" s="5"/>
      <c r="W7793" s="94" t="str">
        <f t="shared" si="1225"/>
        <v/>
      </c>
      <c r="X7793" s="94" t="str">
        <f t="shared" si="1228"/>
        <v/>
      </c>
      <c r="Y7793" s="5"/>
      <c r="BK7793" s="8"/>
      <c r="BL7793" s="5"/>
      <c r="BM7793" s="5"/>
      <c r="BN7793" s="5"/>
      <c r="BO7793" s="5"/>
      <c r="BP7793" s="1"/>
      <c r="BQ7793" s="1"/>
      <c r="BR7793" s="1"/>
      <c r="BS7793" s="1"/>
      <c r="BT7793" s="1"/>
      <c r="BU7793" s="4"/>
      <c r="BV7793" s="1"/>
      <c r="BW7793" s="3"/>
      <c r="BX7793" s="4"/>
      <c r="BY7793" s="5"/>
      <c r="BZ7793" s="5"/>
      <c r="CA7793" s="5"/>
      <c r="CB7793" s="5"/>
      <c r="CC7793" s="5"/>
      <c r="CD7793" s="43"/>
    </row>
    <row r="7794" spans="1:82" x14ac:dyDescent="0.25">
      <c r="A7794" s="8"/>
      <c r="B7794" s="5"/>
      <c r="C7794" s="5"/>
      <c r="D7794" s="5"/>
      <c r="E7794" s="5"/>
      <c r="F7794" s="94" t="str">
        <f t="shared" si="1219"/>
        <v/>
      </c>
      <c r="G7794" s="94" t="str">
        <f t="shared" si="1220"/>
        <v/>
      </c>
      <c r="H7794" s="127" t="str">
        <f>IF(A7794&lt;&gt;"",IF(MID(C7794,1,1)="c",$AS$26,IF(MID(C7794,1,1)="r",$AS$41,IF(MID(C7794,1,1)="p",#REF!,#REF!))),"")</f>
        <v/>
      </c>
      <c r="I7794" s="92" t="str">
        <f t="shared" si="1221"/>
        <v/>
      </c>
      <c r="J7794" s="92" t="str">
        <f t="shared" si="1222"/>
        <v/>
      </c>
      <c r="K7794" s="92" t="str">
        <f t="shared" si="1223"/>
        <v/>
      </c>
      <c r="L7794" s="92" t="str">
        <f t="shared" si="1224"/>
        <v/>
      </c>
      <c r="M7794" s="95" t="str">
        <f>IF(A7794&lt;&gt;"",IF(MID(C7794,1,1)="c",SigmaEpsConcrete(I7794,$AN$30:$AN$33,$AR$30:$AR$33,$AS$26,$AS$27,$AS$28,$AQ$20,$AU$19),""),"")</f>
        <v/>
      </c>
      <c r="N7794" s="95" t="str">
        <f>IF(A7794&lt;&gt;"",IF(MID(C7794,1,1)="r",SigmaEpsReinf(J7794,$AS$42:$AS$43,$AS$41,$AS$39,$AS$40,$AQ$38),""),"")</f>
        <v/>
      </c>
      <c r="Q7794" s="92" t="str">
        <f t="shared" si="1226"/>
        <v/>
      </c>
      <c r="R7794" s="92" t="str">
        <f t="shared" si="1227"/>
        <v/>
      </c>
      <c r="U7794" s="5"/>
      <c r="V7794" s="5"/>
      <c r="W7794" s="94" t="str">
        <f t="shared" si="1225"/>
        <v/>
      </c>
      <c r="X7794" s="94" t="str">
        <f t="shared" si="1228"/>
        <v/>
      </c>
      <c r="Y7794" s="5"/>
      <c r="BK7794" s="8"/>
      <c r="BL7794" s="5"/>
      <c r="BM7794" s="5"/>
      <c r="BN7794" s="5"/>
      <c r="BO7794" s="5"/>
      <c r="BP7794" s="1"/>
      <c r="BQ7794" s="1"/>
      <c r="BR7794" s="1"/>
      <c r="BS7794" s="1"/>
      <c r="BT7794" s="1"/>
      <c r="BU7794" s="4"/>
      <c r="BV7794" s="1"/>
      <c r="BW7794" s="3"/>
      <c r="BX7794" s="4"/>
      <c r="BY7794" s="5"/>
      <c r="BZ7794" s="5"/>
      <c r="CA7794" s="5"/>
      <c r="CB7794" s="5"/>
      <c r="CC7794" s="5"/>
      <c r="CD7794" s="43"/>
    </row>
    <row r="7795" spans="1:82" x14ac:dyDescent="0.25">
      <c r="A7795" s="8"/>
      <c r="B7795" s="5"/>
      <c r="C7795" s="5"/>
      <c r="D7795" s="5"/>
      <c r="E7795" s="5"/>
      <c r="F7795" s="94" t="str">
        <f t="shared" si="1219"/>
        <v/>
      </c>
      <c r="G7795" s="94" t="str">
        <f t="shared" si="1220"/>
        <v/>
      </c>
      <c r="H7795" s="127" t="str">
        <f>IF(A7795&lt;&gt;"",IF(MID(C7795,1,1)="c",$AS$26,IF(MID(C7795,1,1)="r",$AS$41,IF(MID(C7795,1,1)="p",#REF!,#REF!))),"")</f>
        <v/>
      </c>
      <c r="I7795" s="92" t="str">
        <f t="shared" si="1221"/>
        <v/>
      </c>
      <c r="J7795" s="92" t="str">
        <f t="shared" si="1222"/>
        <v/>
      </c>
      <c r="K7795" s="92" t="str">
        <f t="shared" si="1223"/>
        <v/>
      </c>
      <c r="L7795" s="92" t="str">
        <f t="shared" si="1224"/>
        <v/>
      </c>
      <c r="M7795" s="95" t="str">
        <f>IF(A7795&lt;&gt;"",IF(MID(C7795,1,1)="c",SigmaEpsConcrete(I7795,$AN$30:$AN$33,$AR$30:$AR$33,$AS$26,$AS$27,$AS$28,$AQ$20,$AU$19),""),"")</f>
        <v/>
      </c>
      <c r="N7795" s="95" t="str">
        <f>IF(A7795&lt;&gt;"",IF(MID(C7795,1,1)="r",SigmaEpsReinf(J7795,$AS$42:$AS$43,$AS$41,$AS$39,$AS$40,$AQ$38),""),"")</f>
        <v/>
      </c>
      <c r="Q7795" s="92" t="str">
        <f t="shared" si="1226"/>
        <v/>
      </c>
      <c r="R7795" s="92" t="str">
        <f t="shared" si="1227"/>
        <v/>
      </c>
      <c r="U7795" s="5"/>
      <c r="V7795" s="5"/>
      <c r="W7795" s="94" t="str">
        <f t="shared" si="1225"/>
        <v/>
      </c>
      <c r="X7795" s="94" t="str">
        <f t="shared" si="1228"/>
        <v/>
      </c>
      <c r="Y7795" s="5"/>
      <c r="BK7795" s="8"/>
      <c r="BL7795" s="5"/>
      <c r="BM7795" s="5"/>
      <c r="BN7795" s="5"/>
      <c r="BO7795" s="5"/>
      <c r="BP7795" s="1"/>
      <c r="BQ7795" s="1"/>
      <c r="BR7795" s="1"/>
      <c r="BS7795" s="1"/>
      <c r="BT7795" s="1"/>
      <c r="BU7795" s="4"/>
      <c r="BV7795" s="1"/>
      <c r="BW7795" s="3"/>
      <c r="BX7795" s="4"/>
      <c r="BY7795" s="5"/>
      <c r="BZ7795" s="5"/>
      <c r="CA7795" s="5"/>
      <c r="CB7795" s="5"/>
      <c r="CC7795" s="5"/>
      <c r="CD7795" s="43"/>
    </row>
    <row r="7796" spans="1:82" x14ac:dyDescent="0.25">
      <c r="A7796" s="8"/>
      <c r="B7796" s="5"/>
      <c r="C7796" s="5"/>
      <c r="D7796" s="5"/>
      <c r="E7796" s="5"/>
      <c r="F7796" s="94" t="str">
        <f t="shared" si="1219"/>
        <v/>
      </c>
      <c r="G7796" s="94" t="str">
        <f t="shared" si="1220"/>
        <v/>
      </c>
      <c r="H7796" s="127" t="str">
        <f>IF(A7796&lt;&gt;"",IF(MID(C7796,1,1)="c",$AS$26,IF(MID(C7796,1,1)="r",$AS$41,IF(MID(C7796,1,1)="p",#REF!,#REF!))),"")</f>
        <v/>
      </c>
      <c r="I7796" s="92" t="str">
        <f t="shared" si="1221"/>
        <v/>
      </c>
      <c r="J7796" s="92" t="str">
        <f t="shared" si="1222"/>
        <v/>
      </c>
      <c r="K7796" s="92" t="str">
        <f t="shared" si="1223"/>
        <v/>
      </c>
      <c r="L7796" s="92" t="str">
        <f t="shared" si="1224"/>
        <v/>
      </c>
      <c r="M7796" s="95" t="str">
        <f>IF(A7796&lt;&gt;"",IF(MID(C7796,1,1)="c",SigmaEpsConcrete(I7796,$AN$30:$AN$33,$AR$30:$AR$33,$AS$26,$AS$27,$AS$28,$AQ$20,$AU$19),""),"")</f>
        <v/>
      </c>
      <c r="N7796" s="95" t="str">
        <f>IF(A7796&lt;&gt;"",IF(MID(C7796,1,1)="r",SigmaEpsReinf(J7796,$AS$42:$AS$43,$AS$41,$AS$39,$AS$40,$AQ$38),""),"")</f>
        <v/>
      </c>
      <c r="Q7796" s="92" t="str">
        <f t="shared" si="1226"/>
        <v/>
      </c>
      <c r="R7796" s="92" t="str">
        <f t="shared" si="1227"/>
        <v/>
      </c>
      <c r="U7796" s="5"/>
      <c r="V7796" s="5"/>
      <c r="W7796" s="94" t="str">
        <f t="shared" si="1225"/>
        <v/>
      </c>
      <c r="X7796" s="94" t="str">
        <f t="shared" si="1228"/>
        <v/>
      </c>
      <c r="Y7796" s="5"/>
      <c r="BK7796" s="8"/>
      <c r="BL7796" s="5"/>
      <c r="BM7796" s="5"/>
      <c r="BN7796" s="5"/>
      <c r="BO7796" s="5"/>
      <c r="BP7796" s="1"/>
      <c r="BQ7796" s="1"/>
      <c r="BR7796" s="1"/>
      <c r="BS7796" s="1"/>
      <c r="BT7796" s="1"/>
      <c r="BU7796" s="4"/>
      <c r="BV7796" s="1"/>
      <c r="BW7796" s="3"/>
      <c r="BX7796" s="4"/>
      <c r="BY7796" s="5"/>
      <c r="BZ7796" s="5"/>
      <c r="CA7796" s="5"/>
      <c r="CB7796" s="5"/>
      <c r="CC7796" s="5"/>
      <c r="CD7796" s="43"/>
    </row>
    <row r="7797" spans="1:82" x14ac:dyDescent="0.25">
      <c r="A7797" s="8"/>
      <c r="B7797" s="5"/>
      <c r="C7797" s="5"/>
      <c r="D7797" s="5"/>
      <c r="E7797" s="5"/>
      <c r="F7797" s="94" t="str">
        <f t="shared" si="1219"/>
        <v/>
      </c>
      <c r="G7797" s="94" t="str">
        <f t="shared" si="1220"/>
        <v/>
      </c>
      <c r="H7797" s="127" t="str">
        <f>IF(A7797&lt;&gt;"",IF(MID(C7797,1,1)="c",$AS$26,IF(MID(C7797,1,1)="r",$AS$41,IF(MID(C7797,1,1)="p",#REF!,#REF!))),"")</f>
        <v/>
      </c>
      <c r="I7797" s="92" t="str">
        <f t="shared" si="1221"/>
        <v/>
      </c>
      <c r="J7797" s="92" t="str">
        <f t="shared" si="1222"/>
        <v/>
      </c>
      <c r="K7797" s="92" t="str">
        <f t="shared" si="1223"/>
        <v/>
      </c>
      <c r="L7797" s="92" t="str">
        <f t="shared" si="1224"/>
        <v/>
      </c>
      <c r="M7797" s="95" t="str">
        <f>IF(A7797&lt;&gt;"",IF(MID(C7797,1,1)="c",SigmaEpsConcrete(I7797,$AN$30:$AN$33,$AR$30:$AR$33,$AS$26,$AS$27,$AS$28,$AQ$20,$AU$19),""),"")</f>
        <v/>
      </c>
      <c r="N7797" s="95" t="str">
        <f>IF(A7797&lt;&gt;"",IF(MID(C7797,1,1)="r",SigmaEpsReinf(J7797,$AS$42:$AS$43,$AS$41,$AS$39,$AS$40,$AQ$38),""),"")</f>
        <v/>
      </c>
      <c r="Q7797" s="92" t="str">
        <f t="shared" si="1226"/>
        <v/>
      </c>
      <c r="R7797" s="92" t="str">
        <f t="shared" si="1227"/>
        <v/>
      </c>
      <c r="U7797" s="5"/>
      <c r="V7797" s="5"/>
      <c r="W7797" s="94" t="str">
        <f t="shared" si="1225"/>
        <v/>
      </c>
      <c r="X7797" s="94" t="str">
        <f t="shared" si="1228"/>
        <v/>
      </c>
      <c r="Y7797" s="5"/>
      <c r="BK7797" s="8"/>
      <c r="BL7797" s="5"/>
      <c r="BM7797" s="5"/>
      <c r="BN7797" s="5"/>
      <c r="BO7797" s="5"/>
      <c r="BP7797" s="1"/>
      <c r="BQ7797" s="1"/>
      <c r="BR7797" s="1"/>
      <c r="BS7797" s="1"/>
      <c r="BT7797" s="1"/>
      <c r="BU7797" s="4"/>
      <c r="BV7797" s="1"/>
      <c r="BW7797" s="3"/>
      <c r="BX7797" s="4"/>
      <c r="BY7797" s="5"/>
      <c r="BZ7797" s="5"/>
      <c r="CA7797" s="5"/>
      <c r="CB7797" s="5"/>
      <c r="CC7797" s="5"/>
      <c r="CD7797" s="43"/>
    </row>
    <row r="7798" spans="1:82" x14ac:dyDescent="0.25">
      <c r="A7798" s="8"/>
      <c r="B7798" s="5"/>
      <c r="C7798" s="5"/>
      <c r="D7798" s="5"/>
      <c r="E7798" s="5"/>
      <c r="F7798" s="94" t="str">
        <f t="shared" si="1219"/>
        <v/>
      </c>
      <c r="G7798" s="94" t="str">
        <f t="shared" si="1220"/>
        <v/>
      </c>
      <c r="H7798" s="127" t="str">
        <f>IF(A7798&lt;&gt;"",IF(MID(C7798,1,1)="c",$AS$26,IF(MID(C7798,1,1)="r",$AS$41,IF(MID(C7798,1,1)="p",#REF!,#REF!))),"")</f>
        <v/>
      </c>
      <c r="I7798" s="92" t="str">
        <f t="shared" si="1221"/>
        <v/>
      </c>
      <c r="J7798" s="92" t="str">
        <f t="shared" si="1222"/>
        <v/>
      </c>
      <c r="K7798" s="92" t="str">
        <f t="shared" si="1223"/>
        <v/>
      </c>
      <c r="L7798" s="92" t="str">
        <f t="shared" si="1224"/>
        <v/>
      </c>
      <c r="M7798" s="95" t="str">
        <f>IF(A7798&lt;&gt;"",IF(MID(C7798,1,1)="c",SigmaEpsConcrete(I7798,$AN$30:$AN$33,$AR$30:$AR$33,$AS$26,$AS$27,$AS$28,$AQ$20,$AU$19),""),"")</f>
        <v/>
      </c>
      <c r="N7798" s="95" t="str">
        <f>IF(A7798&lt;&gt;"",IF(MID(C7798,1,1)="r",SigmaEpsReinf(J7798,$AS$42:$AS$43,$AS$41,$AS$39,$AS$40,$AQ$38),""),"")</f>
        <v/>
      </c>
      <c r="Q7798" s="92" t="str">
        <f t="shared" si="1226"/>
        <v/>
      </c>
      <c r="R7798" s="92" t="str">
        <f t="shared" si="1227"/>
        <v/>
      </c>
      <c r="U7798" s="5"/>
      <c r="V7798" s="5"/>
      <c r="W7798" s="94" t="str">
        <f t="shared" si="1225"/>
        <v/>
      </c>
      <c r="X7798" s="94" t="str">
        <f t="shared" si="1228"/>
        <v/>
      </c>
      <c r="Y7798" s="5"/>
      <c r="BK7798" s="8"/>
      <c r="BL7798" s="5"/>
      <c r="BM7798" s="5"/>
      <c r="BN7798" s="5"/>
      <c r="BO7798" s="5"/>
      <c r="BP7798" s="1"/>
      <c r="BQ7798" s="1"/>
      <c r="BR7798" s="1"/>
      <c r="BS7798" s="1"/>
      <c r="BT7798" s="1"/>
      <c r="BU7798" s="4"/>
      <c r="BV7798" s="1"/>
      <c r="BW7798" s="3"/>
      <c r="BX7798" s="4"/>
      <c r="BY7798" s="5"/>
      <c r="BZ7798" s="5"/>
      <c r="CA7798" s="5"/>
      <c r="CB7798" s="5"/>
      <c r="CC7798" s="5"/>
      <c r="CD7798" s="43"/>
    </row>
    <row r="7799" spans="1:82" x14ac:dyDescent="0.25">
      <c r="A7799" s="8"/>
      <c r="B7799" s="5"/>
      <c r="C7799" s="5"/>
      <c r="D7799" s="5"/>
      <c r="E7799" s="5"/>
      <c r="F7799" s="94" t="str">
        <f t="shared" si="1219"/>
        <v/>
      </c>
      <c r="G7799" s="94" t="str">
        <f t="shared" si="1220"/>
        <v/>
      </c>
      <c r="H7799" s="127" t="str">
        <f>IF(A7799&lt;&gt;"",IF(MID(C7799,1,1)="c",$AS$26,IF(MID(C7799,1,1)="r",$AS$41,IF(MID(C7799,1,1)="p",#REF!,#REF!))),"")</f>
        <v/>
      </c>
      <c r="I7799" s="92" t="str">
        <f t="shared" si="1221"/>
        <v/>
      </c>
      <c r="J7799" s="92" t="str">
        <f t="shared" si="1222"/>
        <v/>
      </c>
      <c r="K7799" s="92" t="str">
        <f t="shared" si="1223"/>
        <v/>
      </c>
      <c r="L7799" s="92" t="str">
        <f t="shared" si="1224"/>
        <v/>
      </c>
      <c r="M7799" s="95" t="str">
        <f>IF(A7799&lt;&gt;"",IF(MID(C7799,1,1)="c",SigmaEpsConcrete(I7799,$AN$30:$AN$33,$AR$30:$AR$33,$AS$26,$AS$27,$AS$28,$AQ$20,$AU$19),""),"")</f>
        <v/>
      </c>
      <c r="N7799" s="95" t="str">
        <f>IF(A7799&lt;&gt;"",IF(MID(C7799,1,1)="r",SigmaEpsReinf(J7799,$AS$42:$AS$43,$AS$41,$AS$39,$AS$40,$AQ$38),""),"")</f>
        <v/>
      </c>
      <c r="Q7799" s="92" t="str">
        <f t="shared" si="1226"/>
        <v/>
      </c>
      <c r="R7799" s="92" t="str">
        <f t="shared" si="1227"/>
        <v/>
      </c>
      <c r="U7799" s="5"/>
      <c r="V7799" s="5"/>
      <c r="W7799" s="94" t="str">
        <f t="shared" si="1225"/>
        <v/>
      </c>
      <c r="X7799" s="94" t="str">
        <f t="shared" si="1228"/>
        <v/>
      </c>
      <c r="Y7799" s="5"/>
      <c r="BK7799" s="8"/>
      <c r="BL7799" s="5"/>
      <c r="BM7799" s="5"/>
      <c r="BN7799" s="5"/>
      <c r="BO7799" s="5"/>
      <c r="BP7799" s="1"/>
      <c r="BQ7799" s="1"/>
      <c r="BR7799" s="1"/>
      <c r="BS7799" s="1"/>
      <c r="BT7799" s="1"/>
      <c r="BU7799" s="4"/>
      <c r="BV7799" s="1"/>
      <c r="BW7799" s="3"/>
      <c r="BX7799" s="4"/>
      <c r="BY7799" s="5"/>
      <c r="BZ7799" s="5"/>
      <c r="CA7799" s="5"/>
      <c r="CB7799" s="5"/>
      <c r="CC7799" s="5"/>
      <c r="CD7799" s="43"/>
    </row>
    <row r="7800" spans="1:82" x14ac:dyDescent="0.25">
      <c r="A7800" s="8"/>
      <c r="B7800" s="5"/>
      <c r="C7800" s="5"/>
      <c r="D7800" s="5"/>
      <c r="E7800" s="5"/>
      <c r="F7800" s="94" t="str">
        <f t="shared" si="1219"/>
        <v/>
      </c>
      <c r="G7800" s="94" t="str">
        <f t="shared" si="1220"/>
        <v/>
      </c>
      <c r="H7800" s="127" t="str">
        <f>IF(A7800&lt;&gt;"",IF(MID(C7800,1,1)="c",$AS$26,IF(MID(C7800,1,1)="r",$AS$41,IF(MID(C7800,1,1)="p",#REF!,#REF!))),"")</f>
        <v/>
      </c>
      <c r="I7800" s="92" t="str">
        <f t="shared" si="1221"/>
        <v/>
      </c>
      <c r="J7800" s="92" t="str">
        <f t="shared" si="1222"/>
        <v/>
      </c>
      <c r="K7800" s="92" t="str">
        <f t="shared" si="1223"/>
        <v/>
      </c>
      <c r="L7800" s="92" t="str">
        <f t="shared" si="1224"/>
        <v/>
      </c>
      <c r="M7800" s="95" t="str">
        <f>IF(A7800&lt;&gt;"",IF(MID(C7800,1,1)="c",SigmaEpsConcrete(I7800,$AN$30:$AN$33,$AR$30:$AR$33,$AS$26,$AS$27,$AS$28,$AQ$20,$AU$19),""),"")</f>
        <v/>
      </c>
      <c r="N7800" s="95" t="str">
        <f>IF(A7800&lt;&gt;"",IF(MID(C7800,1,1)="r",SigmaEpsReinf(J7800,$AS$42:$AS$43,$AS$41,$AS$39,$AS$40,$AQ$38),""),"")</f>
        <v/>
      </c>
      <c r="Q7800" s="92" t="str">
        <f t="shared" si="1226"/>
        <v/>
      </c>
      <c r="R7800" s="92" t="str">
        <f t="shared" si="1227"/>
        <v/>
      </c>
      <c r="U7800" s="5"/>
      <c r="V7800" s="5"/>
      <c r="W7800" s="94" t="str">
        <f t="shared" si="1225"/>
        <v/>
      </c>
      <c r="X7800" s="94" t="str">
        <f t="shared" si="1228"/>
        <v/>
      </c>
      <c r="Y7800" s="5"/>
      <c r="BK7800" s="8"/>
      <c r="BL7800" s="5"/>
      <c r="BM7800" s="5"/>
      <c r="BN7800" s="5"/>
      <c r="BO7800" s="5"/>
      <c r="BP7800" s="1"/>
      <c r="BQ7800" s="1"/>
      <c r="BR7800" s="1"/>
      <c r="BS7800" s="1"/>
      <c r="BT7800" s="1"/>
      <c r="BU7800" s="4"/>
      <c r="BV7800" s="1"/>
      <c r="BW7800" s="3"/>
      <c r="BX7800" s="4"/>
      <c r="BY7800" s="5"/>
      <c r="BZ7800" s="5"/>
      <c r="CA7800" s="5"/>
      <c r="CB7800" s="5"/>
      <c r="CC7800" s="5"/>
      <c r="CD7800" s="43"/>
    </row>
    <row r="7801" spans="1:82" x14ac:dyDescent="0.25">
      <c r="A7801" s="8"/>
      <c r="B7801" s="5"/>
      <c r="C7801" s="5"/>
      <c r="D7801" s="5"/>
      <c r="E7801" s="5"/>
      <c r="F7801" s="94" t="str">
        <f t="shared" si="1219"/>
        <v/>
      </c>
      <c r="G7801" s="94" t="str">
        <f t="shared" si="1220"/>
        <v/>
      </c>
      <c r="H7801" s="127" t="str">
        <f>IF(A7801&lt;&gt;"",IF(MID(C7801,1,1)="c",$AS$26,IF(MID(C7801,1,1)="r",$AS$41,IF(MID(C7801,1,1)="p",#REF!,#REF!))),"")</f>
        <v/>
      </c>
      <c r="I7801" s="92" t="str">
        <f t="shared" si="1221"/>
        <v/>
      </c>
      <c r="J7801" s="92" t="str">
        <f t="shared" si="1222"/>
        <v/>
      </c>
      <c r="K7801" s="92" t="str">
        <f t="shared" si="1223"/>
        <v/>
      </c>
      <c r="L7801" s="92" t="str">
        <f t="shared" si="1224"/>
        <v/>
      </c>
      <c r="M7801" s="95" t="str">
        <f>IF(A7801&lt;&gt;"",IF(MID(C7801,1,1)="c",SigmaEpsConcrete(I7801,$AN$30:$AN$33,$AR$30:$AR$33,$AS$26,$AS$27,$AS$28,$AQ$20,$AU$19),""),"")</f>
        <v/>
      </c>
      <c r="N7801" s="95" t="str">
        <f>IF(A7801&lt;&gt;"",IF(MID(C7801,1,1)="r",SigmaEpsReinf(J7801,$AS$42:$AS$43,$AS$41,$AS$39,$AS$40,$AQ$38),""),"")</f>
        <v/>
      </c>
      <c r="Q7801" s="92" t="str">
        <f t="shared" si="1226"/>
        <v/>
      </c>
      <c r="R7801" s="92" t="str">
        <f t="shared" si="1227"/>
        <v/>
      </c>
      <c r="U7801" s="5"/>
      <c r="V7801" s="5"/>
      <c r="W7801" s="94" t="str">
        <f t="shared" si="1225"/>
        <v/>
      </c>
      <c r="X7801" s="94" t="str">
        <f t="shared" si="1228"/>
        <v/>
      </c>
      <c r="Y7801" s="5"/>
      <c r="BK7801" s="8"/>
      <c r="BL7801" s="5"/>
      <c r="BM7801" s="5"/>
      <c r="BN7801" s="5"/>
      <c r="BO7801" s="5"/>
      <c r="BP7801" s="1"/>
      <c r="BQ7801" s="1"/>
      <c r="BR7801" s="1"/>
      <c r="BS7801" s="1"/>
      <c r="BT7801" s="1"/>
      <c r="BU7801" s="4"/>
      <c r="BV7801" s="1"/>
      <c r="BW7801" s="3"/>
      <c r="BX7801" s="4"/>
      <c r="BY7801" s="5"/>
      <c r="BZ7801" s="5"/>
      <c r="CA7801" s="5"/>
      <c r="CB7801" s="5"/>
      <c r="CC7801" s="5"/>
      <c r="CD7801" s="43"/>
    </row>
    <row r="7802" spans="1:82" x14ac:dyDescent="0.25">
      <c r="A7802" s="8"/>
      <c r="B7802" s="5"/>
      <c r="C7802" s="5"/>
      <c r="D7802" s="5"/>
      <c r="E7802" s="5"/>
      <c r="F7802" s="94" t="str">
        <f t="shared" si="1219"/>
        <v/>
      </c>
      <c r="G7802" s="94" t="str">
        <f t="shared" si="1220"/>
        <v/>
      </c>
      <c r="H7802" s="127" t="str">
        <f>IF(A7802&lt;&gt;"",IF(MID(C7802,1,1)="c",$AS$26,IF(MID(C7802,1,1)="r",$AS$41,IF(MID(C7802,1,1)="p",#REF!,#REF!))),"")</f>
        <v/>
      </c>
      <c r="I7802" s="92" t="str">
        <f t="shared" si="1221"/>
        <v/>
      </c>
      <c r="J7802" s="92" t="str">
        <f t="shared" si="1222"/>
        <v/>
      </c>
      <c r="K7802" s="92" t="str">
        <f t="shared" si="1223"/>
        <v/>
      </c>
      <c r="L7802" s="92" t="str">
        <f t="shared" si="1224"/>
        <v/>
      </c>
      <c r="M7802" s="95" t="str">
        <f>IF(A7802&lt;&gt;"",IF(MID(C7802,1,1)="c",SigmaEpsConcrete(I7802,$AN$30:$AN$33,$AR$30:$AR$33,$AS$26,$AS$27,$AS$28,$AQ$20,$AU$19),""),"")</f>
        <v/>
      </c>
      <c r="N7802" s="95" t="str">
        <f>IF(A7802&lt;&gt;"",IF(MID(C7802,1,1)="r",SigmaEpsReinf(J7802,$AS$42:$AS$43,$AS$41,$AS$39,$AS$40,$AQ$38),""),"")</f>
        <v/>
      </c>
      <c r="Q7802" s="92" t="str">
        <f t="shared" si="1226"/>
        <v/>
      </c>
      <c r="R7802" s="92" t="str">
        <f t="shared" si="1227"/>
        <v/>
      </c>
      <c r="U7802" s="5"/>
      <c r="V7802" s="5"/>
      <c r="W7802" s="94" t="str">
        <f t="shared" si="1225"/>
        <v/>
      </c>
      <c r="X7802" s="94" t="str">
        <f t="shared" si="1228"/>
        <v/>
      </c>
      <c r="Y7802" s="5"/>
      <c r="BK7802" s="8"/>
      <c r="BL7802" s="5"/>
      <c r="BM7802" s="5"/>
      <c r="BN7802" s="5"/>
      <c r="BO7802" s="5"/>
      <c r="BP7802" s="1"/>
      <c r="BQ7802" s="1"/>
      <c r="BR7802" s="1"/>
      <c r="BS7802" s="1"/>
      <c r="BT7802" s="1"/>
      <c r="BU7802" s="4"/>
      <c r="BV7802" s="1"/>
      <c r="BW7802" s="3"/>
      <c r="BX7802" s="4"/>
      <c r="BY7802" s="5"/>
      <c r="BZ7802" s="5"/>
      <c r="CA7802" s="5"/>
      <c r="CB7802" s="5"/>
      <c r="CC7802" s="5"/>
      <c r="CD7802" s="43"/>
    </row>
    <row r="7803" spans="1:82" x14ac:dyDescent="0.25">
      <c r="A7803" s="8"/>
      <c r="B7803" s="5"/>
      <c r="C7803" s="5"/>
      <c r="D7803" s="5"/>
      <c r="E7803" s="5"/>
      <c r="F7803" s="94" t="str">
        <f t="shared" si="1219"/>
        <v/>
      </c>
      <c r="G7803" s="94" t="str">
        <f t="shared" si="1220"/>
        <v/>
      </c>
      <c r="H7803" s="127" t="str">
        <f>IF(A7803&lt;&gt;"",IF(MID(C7803,1,1)="c",$AS$26,IF(MID(C7803,1,1)="r",$AS$41,IF(MID(C7803,1,1)="p",#REF!,#REF!))),"")</f>
        <v/>
      </c>
      <c r="I7803" s="92" t="str">
        <f t="shared" si="1221"/>
        <v/>
      </c>
      <c r="J7803" s="92" t="str">
        <f t="shared" si="1222"/>
        <v/>
      </c>
      <c r="K7803" s="92" t="str">
        <f t="shared" si="1223"/>
        <v/>
      </c>
      <c r="L7803" s="92" t="str">
        <f t="shared" si="1224"/>
        <v/>
      </c>
      <c r="M7803" s="95" t="str">
        <f>IF(A7803&lt;&gt;"",IF(MID(C7803,1,1)="c",SigmaEpsConcrete(I7803,$AN$30:$AN$33,$AR$30:$AR$33,$AS$26,$AS$27,$AS$28,$AQ$20,$AU$19),""),"")</f>
        <v/>
      </c>
      <c r="N7803" s="95" t="str">
        <f>IF(A7803&lt;&gt;"",IF(MID(C7803,1,1)="r",SigmaEpsReinf(J7803,$AS$42:$AS$43,$AS$41,$AS$39,$AS$40,$AQ$38),""),"")</f>
        <v/>
      </c>
      <c r="Q7803" s="92" t="str">
        <f t="shared" si="1226"/>
        <v/>
      </c>
      <c r="R7803" s="92" t="str">
        <f t="shared" si="1227"/>
        <v/>
      </c>
      <c r="U7803" s="5"/>
      <c r="V7803" s="5"/>
      <c r="W7803" s="94" t="str">
        <f t="shared" si="1225"/>
        <v/>
      </c>
      <c r="X7803" s="94" t="str">
        <f t="shared" si="1228"/>
        <v/>
      </c>
      <c r="Y7803" s="5"/>
      <c r="BK7803" s="8"/>
      <c r="BL7803" s="5"/>
      <c r="BM7803" s="5"/>
      <c r="BN7803" s="5"/>
      <c r="BO7803" s="5"/>
      <c r="BP7803" s="1"/>
      <c r="BQ7803" s="1"/>
      <c r="BR7803" s="1"/>
      <c r="BS7803" s="1"/>
      <c r="BT7803" s="1"/>
      <c r="BU7803" s="4"/>
      <c r="BV7803" s="1"/>
      <c r="BW7803" s="3"/>
      <c r="BX7803" s="4"/>
      <c r="BY7803" s="5"/>
      <c r="BZ7803" s="5"/>
      <c r="CA7803" s="5"/>
      <c r="CB7803" s="5"/>
      <c r="CC7803" s="5"/>
      <c r="CD7803" s="43"/>
    </row>
    <row r="7804" spans="1:82" x14ac:dyDescent="0.25">
      <c r="A7804" s="8"/>
      <c r="B7804" s="5"/>
      <c r="C7804" s="5"/>
      <c r="D7804" s="5"/>
      <c r="E7804" s="5"/>
      <c r="F7804" s="94" t="str">
        <f t="shared" si="1219"/>
        <v/>
      </c>
      <c r="G7804" s="94" t="str">
        <f t="shared" si="1220"/>
        <v/>
      </c>
      <c r="H7804" s="127" t="str">
        <f>IF(A7804&lt;&gt;"",IF(MID(C7804,1,1)="c",$AS$26,IF(MID(C7804,1,1)="r",$AS$41,IF(MID(C7804,1,1)="p",#REF!,#REF!))),"")</f>
        <v/>
      </c>
      <c r="I7804" s="92" t="str">
        <f t="shared" si="1221"/>
        <v/>
      </c>
      <c r="J7804" s="92" t="str">
        <f t="shared" si="1222"/>
        <v/>
      </c>
      <c r="K7804" s="92" t="str">
        <f t="shared" si="1223"/>
        <v/>
      </c>
      <c r="L7804" s="92" t="str">
        <f t="shared" si="1224"/>
        <v/>
      </c>
      <c r="M7804" s="95" t="str">
        <f>IF(A7804&lt;&gt;"",IF(MID(C7804,1,1)="c",SigmaEpsConcrete(I7804,$AN$30:$AN$33,$AR$30:$AR$33,$AS$26,$AS$27,$AS$28,$AQ$20,$AU$19),""),"")</f>
        <v/>
      </c>
      <c r="N7804" s="95" t="str">
        <f>IF(A7804&lt;&gt;"",IF(MID(C7804,1,1)="r",SigmaEpsReinf(J7804,$AS$42:$AS$43,$AS$41,$AS$39,$AS$40,$AQ$38),""),"")</f>
        <v/>
      </c>
      <c r="Q7804" s="92" t="str">
        <f t="shared" si="1226"/>
        <v/>
      </c>
      <c r="R7804" s="92" t="str">
        <f t="shared" si="1227"/>
        <v/>
      </c>
      <c r="U7804" s="5"/>
      <c r="V7804" s="5"/>
      <c r="W7804" s="94" t="str">
        <f t="shared" si="1225"/>
        <v/>
      </c>
      <c r="X7804" s="94" t="str">
        <f t="shared" si="1228"/>
        <v/>
      </c>
      <c r="Y7804" s="5"/>
      <c r="BK7804" s="8"/>
      <c r="BL7804" s="5"/>
      <c r="BM7804" s="5"/>
      <c r="BN7804" s="5"/>
      <c r="BO7804" s="5"/>
      <c r="BP7804" s="1"/>
      <c r="BQ7804" s="1"/>
      <c r="BR7804" s="1"/>
      <c r="BS7804" s="1"/>
      <c r="BT7804" s="1"/>
      <c r="BU7804" s="4"/>
      <c r="BV7804" s="1"/>
      <c r="BW7804" s="3"/>
      <c r="BX7804" s="4"/>
      <c r="BY7804" s="5"/>
      <c r="BZ7804" s="5"/>
      <c r="CA7804" s="5"/>
      <c r="CB7804" s="5"/>
      <c r="CC7804" s="5"/>
      <c r="CD7804" s="43"/>
    </row>
    <row r="7805" spans="1:82" x14ac:dyDescent="0.25">
      <c r="A7805" s="8"/>
      <c r="B7805" s="5"/>
      <c r="C7805" s="5"/>
      <c r="D7805" s="5"/>
      <c r="E7805" s="5"/>
      <c r="F7805" s="94" t="str">
        <f t="shared" si="1219"/>
        <v/>
      </c>
      <c r="G7805" s="94" t="str">
        <f t="shared" si="1220"/>
        <v/>
      </c>
      <c r="H7805" s="127" t="str">
        <f>IF(A7805&lt;&gt;"",IF(MID(C7805,1,1)="c",$AS$26,IF(MID(C7805,1,1)="r",$AS$41,IF(MID(C7805,1,1)="p",#REF!,#REF!))),"")</f>
        <v/>
      </c>
      <c r="I7805" s="92" t="str">
        <f t="shared" si="1221"/>
        <v/>
      </c>
      <c r="J7805" s="92" t="str">
        <f t="shared" si="1222"/>
        <v/>
      </c>
      <c r="K7805" s="92" t="str">
        <f t="shared" si="1223"/>
        <v/>
      </c>
      <c r="L7805" s="92" t="str">
        <f t="shared" si="1224"/>
        <v/>
      </c>
      <c r="M7805" s="95" t="str">
        <f>IF(A7805&lt;&gt;"",IF(MID(C7805,1,1)="c",SigmaEpsConcrete(I7805,$AN$30:$AN$33,$AR$30:$AR$33,$AS$26,$AS$27,$AS$28,$AQ$20,$AU$19),""),"")</f>
        <v/>
      </c>
      <c r="N7805" s="95" t="str">
        <f>IF(A7805&lt;&gt;"",IF(MID(C7805,1,1)="r",SigmaEpsReinf(J7805,$AS$42:$AS$43,$AS$41,$AS$39,$AS$40,$AQ$38),""),"")</f>
        <v/>
      </c>
      <c r="Q7805" s="92" t="str">
        <f t="shared" si="1226"/>
        <v/>
      </c>
      <c r="R7805" s="92" t="str">
        <f t="shared" si="1227"/>
        <v/>
      </c>
      <c r="U7805" s="5"/>
      <c r="V7805" s="5"/>
      <c r="W7805" s="94" t="str">
        <f t="shared" si="1225"/>
        <v/>
      </c>
      <c r="X7805" s="94" t="str">
        <f t="shared" si="1228"/>
        <v/>
      </c>
      <c r="Y7805" s="5"/>
      <c r="BK7805" s="8"/>
      <c r="BL7805" s="5"/>
      <c r="BM7805" s="5"/>
      <c r="BN7805" s="5"/>
      <c r="BO7805" s="5"/>
      <c r="BP7805" s="1"/>
      <c r="BQ7805" s="1"/>
      <c r="BR7805" s="1"/>
      <c r="BS7805" s="1"/>
      <c r="BT7805" s="1"/>
      <c r="BU7805" s="4"/>
      <c r="BV7805" s="1"/>
      <c r="BW7805" s="3"/>
      <c r="BX7805" s="4"/>
      <c r="BY7805" s="5"/>
      <c r="BZ7805" s="5"/>
      <c r="CA7805" s="5"/>
      <c r="CB7805" s="5"/>
      <c r="CC7805" s="5"/>
      <c r="CD7805" s="43"/>
    </row>
    <row r="7806" spans="1:82" x14ac:dyDescent="0.25">
      <c r="A7806" s="8"/>
      <c r="B7806" s="5"/>
      <c r="C7806" s="5"/>
      <c r="D7806" s="5"/>
      <c r="E7806" s="5"/>
      <c r="F7806" s="94" t="str">
        <f t="shared" si="1219"/>
        <v/>
      </c>
      <c r="G7806" s="94" t="str">
        <f t="shared" si="1220"/>
        <v/>
      </c>
      <c r="H7806" s="127" t="str">
        <f>IF(A7806&lt;&gt;"",IF(MID(C7806,1,1)="c",$AS$26,IF(MID(C7806,1,1)="r",$AS$41,IF(MID(C7806,1,1)="p",#REF!,#REF!))),"")</f>
        <v/>
      </c>
      <c r="I7806" s="92" t="str">
        <f t="shared" si="1221"/>
        <v/>
      </c>
      <c r="J7806" s="92" t="str">
        <f t="shared" si="1222"/>
        <v/>
      </c>
      <c r="K7806" s="92" t="str">
        <f t="shared" si="1223"/>
        <v/>
      </c>
      <c r="L7806" s="92" t="str">
        <f t="shared" si="1224"/>
        <v/>
      </c>
      <c r="M7806" s="95" t="str">
        <f>IF(A7806&lt;&gt;"",IF(MID(C7806,1,1)="c",SigmaEpsConcrete(I7806,$AN$30:$AN$33,$AR$30:$AR$33,$AS$26,$AS$27,$AS$28,$AQ$20,$AU$19),""),"")</f>
        <v/>
      </c>
      <c r="N7806" s="95" t="str">
        <f>IF(A7806&lt;&gt;"",IF(MID(C7806,1,1)="r",SigmaEpsReinf(J7806,$AS$42:$AS$43,$AS$41,$AS$39,$AS$40,$AQ$38),""),"")</f>
        <v/>
      </c>
      <c r="Q7806" s="92" t="str">
        <f t="shared" si="1226"/>
        <v/>
      </c>
      <c r="R7806" s="92" t="str">
        <f t="shared" si="1227"/>
        <v/>
      </c>
      <c r="U7806" s="5"/>
      <c r="V7806" s="5"/>
      <c r="W7806" s="94" t="str">
        <f t="shared" si="1225"/>
        <v/>
      </c>
      <c r="X7806" s="94" t="str">
        <f t="shared" si="1228"/>
        <v/>
      </c>
      <c r="Y7806" s="5"/>
      <c r="BK7806" s="8"/>
      <c r="BL7806" s="5"/>
      <c r="BM7806" s="5"/>
      <c r="BN7806" s="5"/>
      <c r="BO7806" s="5"/>
      <c r="BP7806" s="1"/>
      <c r="BQ7806" s="1"/>
      <c r="BR7806" s="1"/>
      <c r="BS7806" s="1"/>
      <c r="BT7806" s="1"/>
      <c r="BU7806" s="4"/>
      <c r="BV7806" s="1"/>
      <c r="BW7806" s="3"/>
      <c r="BX7806" s="4"/>
      <c r="BY7806" s="5"/>
      <c r="BZ7806" s="5"/>
      <c r="CA7806" s="5"/>
      <c r="CB7806" s="5"/>
      <c r="CC7806" s="5"/>
      <c r="CD7806" s="43"/>
    </row>
    <row r="7807" spans="1:82" x14ac:dyDescent="0.25">
      <c r="A7807" s="8"/>
      <c r="B7807" s="5"/>
      <c r="C7807" s="5"/>
      <c r="D7807" s="5"/>
      <c r="E7807" s="5"/>
      <c r="F7807" s="94" t="str">
        <f t="shared" si="1219"/>
        <v/>
      </c>
      <c r="G7807" s="94" t="str">
        <f t="shared" si="1220"/>
        <v/>
      </c>
      <c r="H7807" s="127" t="str">
        <f>IF(A7807&lt;&gt;"",IF(MID(C7807,1,1)="c",$AS$26,IF(MID(C7807,1,1)="r",$AS$41,IF(MID(C7807,1,1)="p",#REF!,#REF!))),"")</f>
        <v/>
      </c>
      <c r="I7807" s="92" t="str">
        <f t="shared" si="1221"/>
        <v/>
      </c>
      <c r="J7807" s="92" t="str">
        <f t="shared" si="1222"/>
        <v/>
      </c>
      <c r="K7807" s="92" t="str">
        <f t="shared" si="1223"/>
        <v/>
      </c>
      <c r="L7807" s="92" t="str">
        <f t="shared" si="1224"/>
        <v/>
      </c>
      <c r="M7807" s="95" t="str">
        <f>IF(A7807&lt;&gt;"",IF(MID(C7807,1,1)="c",SigmaEpsConcrete(I7807,$AN$30:$AN$33,$AR$30:$AR$33,$AS$26,$AS$27,$AS$28,$AQ$20,$AU$19),""),"")</f>
        <v/>
      </c>
      <c r="N7807" s="95" t="str">
        <f>IF(A7807&lt;&gt;"",IF(MID(C7807,1,1)="r",SigmaEpsReinf(J7807,$AS$42:$AS$43,$AS$41,$AS$39,$AS$40,$AQ$38),""),"")</f>
        <v/>
      </c>
      <c r="Q7807" s="92" t="str">
        <f t="shared" si="1226"/>
        <v/>
      </c>
      <c r="R7807" s="92" t="str">
        <f t="shared" si="1227"/>
        <v/>
      </c>
      <c r="U7807" s="5"/>
      <c r="V7807" s="5"/>
      <c r="W7807" s="94" t="str">
        <f t="shared" si="1225"/>
        <v/>
      </c>
      <c r="X7807" s="94" t="str">
        <f t="shared" si="1228"/>
        <v/>
      </c>
      <c r="Y7807" s="5"/>
      <c r="BK7807" s="8"/>
      <c r="BL7807" s="5"/>
      <c r="BM7807" s="5"/>
      <c r="BN7807" s="5"/>
      <c r="BO7807" s="5"/>
      <c r="BP7807" s="1"/>
      <c r="BQ7807" s="1"/>
      <c r="BR7807" s="1"/>
      <c r="BS7807" s="1"/>
      <c r="BT7807" s="1"/>
      <c r="BU7807" s="4"/>
      <c r="BV7807" s="1"/>
      <c r="BW7807" s="3"/>
      <c r="BX7807" s="4"/>
      <c r="BY7807" s="5"/>
      <c r="BZ7807" s="5"/>
      <c r="CA7807" s="5"/>
      <c r="CB7807" s="5"/>
      <c r="CC7807" s="5"/>
      <c r="CD7807" s="43"/>
    </row>
    <row r="7808" spans="1:82" x14ac:dyDescent="0.25">
      <c r="A7808" s="8"/>
      <c r="B7808" s="5"/>
      <c r="C7808" s="5"/>
      <c r="D7808" s="5"/>
      <c r="E7808" s="5"/>
      <c r="F7808" s="94" t="str">
        <f t="shared" si="1219"/>
        <v/>
      </c>
      <c r="G7808" s="94" t="str">
        <f t="shared" si="1220"/>
        <v/>
      </c>
      <c r="H7808" s="127" t="str">
        <f>IF(A7808&lt;&gt;"",IF(MID(C7808,1,1)="c",$AS$26,IF(MID(C7808,1,1)="r",$AS$41,IF(MID(C7808,1,1)="p",#REF!,#REF!))),"")</f>
        <v/>
      </c>
      <c r="I7808" s="92" t="str">
        <f t="shared" si="1221"/>
        <v/>
      </c>
      <c r="J7808" s="92" t="str">
        <f t="shared" si="1222"/>
        <v/>
      </c>
      <c r="K7808" s="92" t="str">
        <f t="shared" si="1223"/>
        <v/>
      </c>
      <c r="L7808" s="92" t="str">
        <f t="shared" si="1224"/>
        <v/>
      </c>
      <c r="M7808" s="95" t="str">
        <f>IF(A7808&lt;&gt;"",IF(MID(C7808,1,1)="c",SigmaEpsConcrete(I7808,$AN$30:$AN$33,$AR$30:$AR$33,$AS$26,$AS$27,$AS$28,$AQ$20,$AU$19),""),"")</f>
        <v/>
      </c>
      <c r="N7808" s="95" t="str">
        <f>IF(A7808&lt;&gt;"",IF(MID(C7808,1,1)="r",SigmaEpsReinf(J7808,$AS$42:$AS$43,$AS$41,$AS$39,$AS$40,$AQ$38),""),"")</f>
        <v/>
      </c>
      <c r="Q7808" s="92" t="str">
        <f t="shared" si="1226"/>
        <v/>
      </c>
      <c r="R7808" s="92" t="str">
        <f t="shared" si="1227"/>
        <v/>
      </c>
      <c r="U7808" s="5"/>
      <c r="V7808" s="5"/>
      <c r="W7808" s="94" t="str">
        <f t="shared" si="1225"/>
        <v/>
      </c>
      <c r="X7808" s="94" t="str">
        <f t="shared" si="1228"/>
        <v/>
      </c>
      <c r="Y7808" s="5"/>
      <c r="BK7808" s="8"/>
      <c r="BL7808" s="5"/>
      <c r="BM7808" s="5"/>
      <c r="BN7808" s="5"/>
      <c r="BO7808" s="5"/>
      <c r="BP7808" s="1"/>
      <c r="BQ7808" s="1"/>
      <c r="BR7808" s="1"/>
      <c r="BS7808" s="1"/>
      <c r="BT7808" s="1"/>
      <c r="BU7808" s="4"/>
      <c r="BV7808" s="1"/>
      <c r="BW7808" s="3"/>
      <c r="BX7808" s="4"/>
      <c r="BY7808" s="5"/>
      <c r="BZ7808" s="5"/>
      <c r="CA7808" s="5"/>
      <c r="CB7808" s="5"/>
      <c r="CC7808" s="5"/>
      <c r="CD7808" s="43"/>
    </row>
    <row r="7809" spans="1:82" x14ac:dyDescent="0.25">
      <c r="A7809" s="8"/>
      <c r="B7809" s="5"/>
      <c r="C7809" s="5"/>
      <c r="D7809" s="5"/>
      <c r="E7809" s="5"/>
      <c r="F7809" s="94" t="str">
        <f t="shared" si="1219"/>
        <v/>
      </c>
      <c r="G7809" s="94" t="str">
        <f t="shared" si="1220"/>
        <v/>
      </c>
      <c r="H7809" s="127" t="str">
        <f>IF(A7809&lt;&gt;"",IF(MID(C7809,1,1)="c",$AS$26,IF(MID(C7809,1,1)="r",$AS$41,IF(MID(C7809,1,1)="p",#REF!,#REF!))),"")</f>
        <v/>
      </c>
      <c r="I7809" s="92" t="str">
        <f t="shared" si="1221"/>
        <v/>
      </c>
      <c r="J7809" s="92" t="str">
        <f t="shared" si="1222"/>
        <v/>
      </c>
      <c r="K7809" s="92" t="str">
        <f t="shared" si="1223"/>
        <v/>
      </c>
      <c r="L7809" s="92" t="str">
        <f t="shared" si="1224"/>
        <v/>
      </c>
      <c r="M7809" s="95" t="str">
        <f>IF(A7809&lt;&gt;"",IF(MID(C7809,1,1)="c",SigmaEpsConcrete(I7809,$AN$30:$AN$33,$AR$30:$AR$33,$AS$26,$AS$27,$AS$28,$AQ$20,$AU$19),""),"")</f>
        <v/>
      </c>
      <c r="N7809" s="95" t="str">
        <f>IF(A7809&lt;&gt;"",IF(MID(C7809,1,1)="r",SigmaEpsReinf(J7809,$AS$42:$AS$43,$AS$41,$AS$39,$AS$40,$AQ$38),""),"")</f>
        <v/>
      </c>
      <c r="Q7809" s="92" t="str">
        <f t="shared" si="1226"/>
        <v/>
      </c>
      <c r="R7809" s="92" t="str">
        <f t="shared" si="1227"/>
        <v/>
      </c>
      <c r="U7809" s="5"/>
      <c r="V7809" s="5"/>
      <c r="W7809" s="94" t="str">
        <f t="shared" si="1225"/>
        <v/>
      </c>
      <c r="X7809" s="94" t="str">
        <f t="shared" si="1228"/>
        <v/>
      </c>
      <c r="Y7809" s="5"/>
      <c r="BK7809" s="8"/>
      <c r="BL7809" s="5"/>
      <c r="BM7809" s="5"/>
      <c r="BN7809" s="5"/>
      <c r="BO7809" s="5"/>
      <c r="BP7809" s="1"/>
      <c r="BQ7809" s="1"/>
      <c r="BR7809" s="1"/>
      <c r="BS7809" s="1"/>
      <c r="BT7809" s="1"/>
      <c r="BU7809" s="4"/>
      <c r="BV7809" s="1"/>
      <c r="BW7809" s="3"/>
      <c r="BX7809" s="4"/>
      <c r="BY7809" s="5"/>
      <c r="BZ7809" s="5"/>
      <c r="CA7809" s="5"/>
      <c r="CB7809" s="5"/>
      <c r="CC7809" s="5"/>
      <c r="CD7809" s="43"/>
    </row>
    <row r="7810" spans="1:82" x14ac:dyDescent="0.25">
      <c r="A7810" s="8"/>
      <c r="B7810" s="5"/>
      <c r="C7810" s="5"/>
      <c r="D7810" s="5"/>
      <c r="E7810" s="5"/>
      <c r="F7810" s="94" t="str">
        <f t="shared" si="1219"/>
        <v/>
      </c>
      <c r="G7810" s="94" t="str">
        <f t="shared" si="1220"/>
        <v/>
      </c>
      <c r="H7810" s="127" t="str">
        <f>IF(A7810&lt;&gt;"",IF(MID(C7810,1,1)="c",$AS$26,IF(MID(C7810,1,1)="r",$AS$41,IF(MID(C7810,1,1)="p",#REF!,#REF!))),"")</f>
        <v/>
      </c>
      <c r="I7810" s="92" t="str">
        <f t="shared" si="1221"/>
        <v/>
      </c>
      <c r="J7810" s="92" t="str">
        <f t="shared" si="1222"/>
        <v/>
      </c>
      <c r="K7810" s="92" t="str">
        <f t="shared" si="1223"/>
        <v/>
      </c>
      <c r="L7810" s="92" t="str">
        <f t="shared" si="1224"/>
        <v/>
      </c>
      <c r="M7810" s="95" t="str">
        <f>IF(A7810&lt;&gt;"",IF(MID(C7810,1,1)="c",SigmaEpsConcrete(I7810,$AN$30:$AN$33,$AR$30:$AR$33,$AS$26,$AS$27,$AS$28,$AQ$20,$AU$19),""),"")</f>
        <v/>
      </c>
      <c r="N7810" s="95" t="str">
        <f>IF(A7810&lt;&gt;"",IF(MID(C7810,1,1)="r",SigmaEpsReinf(J7810,$AS$42:$AS$43,$AS$41,$AS$39,$AS$40,$AQ$38),""),"")</f>
        <v/>
      </c>
      <c r="Q7810" s="92" t="str">
        <f t="shared" si="1226"/>
        <v/>
      </c>
      <c r="R7810" s="92" t="str">
        <f t="shared" si="1227"/>
        <v/>
      </c>
      <c r="U7810" s="5"/>
      <c r="V7810" s="5"/>
      <c r="W7810" s="94" t="str">
        <f t="shared" si="1225"/>
        <v/>
      </c>
      <c r="X7810" s="94" t="str">
        <f t="shared" si="1228"/>
        <v/>
      </c>
      <c r="Y7810" s="5"/>
      <c r="BK7810" s="8"/>
      <c r="BL7810" s="5"/>
      <c r="BM7810" s="5"/>
      <c r="BN7810" s="5"/>
      <c r="BO7810" s="5"/>
      <c r="BP7810" s="1"/>
      <c r="BQ7810" s="1"/>
      <c r="BR7810" s="1"/>
      <c r="BS7810" s="1"/>
      <c r="BT7810" s="1"/>
      <c r="BU7810" s="4"/>
      <c r="BV7810" s="1"/>
      <c r="BW7810" s="3"/>
      <c r="BX7810" s="4"/>
      <c r="BY7810" s="5"/>
      <c r="BZ7810" s="5"/>
      <c r="CA7810" s="5"/>
      <c r="CB7810" s="5"/>
      <c r="CC7810" s="5"/>
      <c r="CD7810" s="43"/>
    </row>
    <row r="7811" spans="1:82" x14ac:dyDescent="0.25">
      <c r="A7811" s="8"/>
      <c r="B7811" s="5"/>
      <c r="C7811" s="5"/>
      <c r="D7811" s="5"/>
      <c r="E7811" s="5"/>
      <c r="F7811" s="94" t="str">
        <f t="shared" si="1219"/>
        <v/>
      </c>
      <c r="G7811" s="94" t="str">
        <f t="shared" si="1220"/>
        <v/>
      </c>
      <c r="H7811" s="127" t="str">
        <f>IF(A7811&lt;&gt;"",IF(MID(C7811,1,1)="c",$AS$26,IF(MID(C7811,1,1)="r",$AS$41,IF(MID(C7811,1,1)="p",#REF!,#REF!))),"")</f>
        <v/>
      </c>
      <c r="I7811" s="92" t="str">
        <f t="shared" si="1221"/>
        <v/>
      </c>
      <c r="J7811" s="92" t="str">
        <f t="shared" si="1222"/>
        <v/>
      </c>
      <c r="K7811" s="92" t="str">
        <f t="shared" si="1223"/>
        <v/>
      </c>
      <c r="L7811" s="92" t="str">
        <f t="shared" si="1224"/>
        <v/>
      </c>
      <c r="M7811" s="95" t="str">
        <f>IF(A7811&lt;&gt;"",IF(MID(C7811,1,1)="c",SigmaEpsConcrete(I7811,$AN$30:$AN$33,$AR$30:$AR$33,$AS$26,$AS$27,$AS$28,$AQ$20,$AU$19),""),"")</f>
        <v/>
      </c>
      <c r="N7811" s="95" t="str">
        <f>IF(A7811&lt;&gt;"",IF(MID(C7811,1,1)="r",SigmaEpsReinf(J7811,$AS$42:$AS$43,$AS$41,$AS$39,$AS$40,$AQ$38),""),"")</f>
        <v/>
      </c>
      <c r="Q7811" s="92" t="str">
        <f t="shared" si="1226"/>
        <v/>
      </c>
      <c r="R7811" s="92" t="str">
        <f t="shared" si="1227"/>
        <v/>
      </c>
      <c r="U7811" s="5"/>
      <c r="V7811" s="5"/>
      <c r="W7811" s="94" t="str">
        <f t="shared" si="1225"/>
        <v/>
      </c>
      <c r="X7811" s="94" t="str">
        <f t="shared" si="1228"/>
        <v/>
      </c>
      <c r="Y7811" s="5"/>
      <c r="BK7811" s="8"/>
      <c r="BL7811" s="5"/>
      <c r="BM7811" s="5"/>
      <c r="BN7811" s="5"/>
      <c r="BO7811" s="5"/>
      <c r="BP7811" s="1"/>
      <c r="BQ7811" s="1"/>
      <c r="BR7811" s="1"/>
      <c r="BS7811" s="1"/>
      <c r="BT7811" s="1"/>
      <c r="BU7811" s="4"/>
      <c r="BV7811" s="1"/>
      <c r="BW7811" s="3"/>
      <c r="BX7811" s="4"/>
      <c r="BY7811" s="5"/>
      <c r="BZ7811" s="5"/>
      <c r="CA7811" s="5"/>
      <c r="CB7811" s="5"/>
      <c r="CC7811" s="5"/>
      <c r="CD7811" s="43"/>
    </row>
    <row r="7812" spans="1:82" x14ac:dyDescent="0.25">
      <c r="A7812" s="8"/>
      <c r="B7812" s="5"/>
      <c r="C7812" s="5"/>
      <c r="D7812" s="5"/>
      <c r="E7812" s="5"/>
      <c r="F7812" s="94" t="str">
        <f t="shared" si="1219"/>
        <v/>
      </c>
      <c r="G7812" s="94" t="str">
        <f t="shared" si="1220"/>
        <v/>
      </c>
      <c r="H7812" s="127" t="str">
        <f>IF(A7812&lt;&gt;"",IF(MID(C7812,1,1)="c",$AS$26,IF(MID(C7812,1,1)="r",$AS$41,IF(MID(C7812,1,1)="p",#REF!,#REF!))),"")</f>
        <v/>
      </c>
      <c r="I7812" s="92" t="str">
        <f t="shared" si="1221"/>
        <v/>
      </c>
      <c r="J7812" s="92" t="str">
        <f t="shared" si="1222"/>
        <v/>
      </c>
      <c r="K7812" s="92" t="str">
        <f t="shared" si="1223"/>
        <v/>
      </c>
      <c r="L7812" s="92" t="str">
        <f t="shared" si="1224"/>
        <v/>
      </c>
      <c r="M7812" s="95" t="str">
        <f>IF(A7812&lt;&gt;"",IF(MID(C7812,1,1)="c",SigmaEpsConcrete(I7812,$AN$30:$AN$33,$AR$30:$AR$33,$AS$26,$AS$27,$AS$28,$AQ$20,$AU$19),""),"")</f>
        <v/>
      </c>
      <c r="N7812" s="95" t="str">
        <f>IF(A7812&lt;&gt;"",IF(MID(C7812,1,1)="r",SigmaEpsReinf(J7812,$AS$42:$AS$43,$AS$41,$AS$39,$AS$40,$AQ$38),""),"")</f>
        <v/>
      </c>
      <c r="Q7812" s="92" t="str">
        <f t="shared" si="1226"/>
        <v/>
      </c>
      <c r="R7812" s="92" t="str">
        <f t="shared" si="1227"/>
        <v/>
      </c>
      <c r="U7812" s="5"/>
      <c r="V7812" s="5"/>
      <c r="W7812" s="94" t="str">
        <f t="shared" si="1225"/>
        <v/>
      </c>
      <c r="X7812" s="94" t="str">
        <f t="shared" si="1228"/>
        <v/>
      </c>
      <c r="Y7812" s="5"/>
      <c r="BK7812" s="8"/>
      <c r="BL7812" s="5"/>
      <c r="BM7812" s="5"/>
      <c r="BN7812" s="5"/>
      <c r="BO7812" s="5"/>
      <c r="BP7812" s="1"/>
      <c r="BQ7812" s="1"/>
      <c r="BR7812" s="1"/>
      <c r="BS7812" s="1"/>
      <c r="BT7812" s="1"/>
      <c r="BU7812" s="4"/>
      <c r="BV7812" s="1"/>
      <c r="BW7812" s="3"/>
      <c r="BX7812" s="4"/>
      <c r="BY7812" s="5"/>
      <c r="BZ7812" s="5"/>
      <c r="CA7812" s="5"/>
      <c r="CB7812" s="5"/>
      <c r="CC7812" s="5"/>
      <c r="CD7812" s="43"/>
    </row>
    <row r="7813" spans="1:82" x14ac:dyDescent="0.25">
      <c r="A7813" s="8"/>
      <c r="B7813" s="5"/>
      <c r="C7813" s="5"/>
      <c r="D7813" s="5"/>
      <c r="E7813" s="5"/>
      <c r="F7813" s="94" t="str">
        <f t="shared" si="1219"/>
        <v/>
      </c>
      <c r="G7813" s="94" t="str">
        <f t="shared" si="1220"/>
        <v/>
      </c>
      <c r="H7813" s="127" t="str">
        <f>IF(A7813&lt;&gt;"",IF(MID(C7813,1,1)="c",$AS$26,IF(MID(C7813,1,1)="r",$AS$41,IF(MID(C7813,1,1)="p",#REF!,#REF!))),"")</f>
        <v/>
      </c>
      <c r="I7813" s="92" t="str">
        <f t="shared" si="1221"/>
        <v/>
      </c>
      <c r="J7813" s="92" t="str">
        <f t="shared" si="1222"/>
        <v/>
      </c>
      <c r="K7813" s="92" t="str">
        <f t="shared" si="1223"/>
        <v/>
      </c>
      <c r="L7813" s="92" t="str">
        <f t="shared" si="1224"/>
        <v/>
      </c>
      <c r="M7813" s="95" t="str">
        <f>IF(A7813&lt;&gt;"",IF(MID(C7813,1,1)="c",SigmaEpsConcrete(I7813,$AN$30:$AN$33,$AR$30:$AR$33,$AS$26,$AS$27,$AS$28,$AQ$20,$AU$19),""),"")</f>
        <v/>
      </c>
      <c r="N7813" s="95" t="str">
        <f>IF(A7813&lt;&gt;"",IF(MID(C7813,1,1)="r",SigmaEpsReinf(J7813,$AS$42:$AS$43,$AS$41,$AS$39,$AS$40,$AQ$38),""),"")</f>
        <v/>
      </c>
      <c r="Q7813" s="92" t="str">
        <f t="shared" si="1226"/>
        <v/>
      </c>
      <c r="R7813" s="92" t="str">
        <f t="shared" si="1227"/>
        <v/>
      </c>
      <c r="U7813" s="5"/>
      <c r="V7813" s="5"/>
      <c r="W7813" s="94" t="str">
        <f t="shared" si="1225"/>
        <v/>
      </c>
      <c r="X7813" s="94" t="str">
        <f t="shared" si="1228"/>
        <v/>
      </c>
      <c r="Y7813" s="5"/>
      <c r="BK7813" s="8"/>
      <c r="BL7813" s="5"/>
      <c r="BM7813" s="5"/>
      <c r="BN7813" s="5"/>
      <c r="BO7813" s="5"/>
      <c r="BP7813" s="1"/>
      <c r="BQ7813" s="1"/>
      <c r="BR7813" s="1"/>
      <c r="BS7813" s="1"/>
      <c r="BT7813" s="1"/>
      <c r="BU7813" s="4"/>
      <c r="BV7813" s="1"/>
      <c r="BW7813" s="3"/>
      <c r="BX7813" s="4"/>
      <c r="BY7813" s="5"/>
      <c r="BZ7813" s="5"/>
      <c r="CA7813" s="5"/>
      <c r="CB7813" s="5"/>
      <c r="CC7813" s="5"/>
      <c r="CD7813" s="43"/>
    </row>
    <row r="7814" spans="1:82" x14ac:dyDescent="0.25">
      <c r="A7814" s="8"/>
      <c r="B7814" s="5"/>
      <c r="C7814" s="5"/>
      <c r="D7814" s="5"/>
      <c r="E7814" s="5"/>
      <c r="F7814" s="94" t="str">
        <f t="shared" si="1219"/>
        <v/>
      </c>
      <c r="G7814" s="94" t="str">
        <f t="shared" si="1220"/>
        <v/>
      </c>
      <c r="H7814" s="127" t="str">
        <f>IF(A7814&lt;&gt;"",IF(MID(C7814,1,1)="c",$AS$26,IF(MID(C7814,1,1)="r",$AS$41,IF(MID(C7814,1,1)="p",#REF!,#REF!))),"")</f>
        <v/>
      </c>
      <c r="I7814" s="92" t="str">
        <f t="shared" si="1221"/>
        <v/>
      </c>
      <c r="J7814" s="92" t="str">
        <f t="shared" si="1222"/>
        <v/>
      </c>
      <c r="K7814" s="92" t="str">
        <f t="shared" si="1223"/>
        <v/>
      </c>
      <c r="L7814" s="92" t="str">
        <f t="shared" si="1224"/>
        <v/>
      </c>
      <c r="M7814" s="95" t="str">
        <f>IF(A7814&lt;&gt;"",IF(MID(C7814,1,1)="c",SigmaEpsConcrete(I7814,$AN$30:$AN$33,$AR$30:$AR$33,$AS$26,$AS$27,$AS$28,$AQ$20,$AU$19),""),"")</f>
        <v/>
      </c>
      <c r="N7814" s="95" t="str">
        <f>IF(A7814&lt;&gt;"",IF(MID(C7814,1,1)="r",SigmaEpsReinf(J7814,$AS$42:$AS$43,$AS$41,$AS$39,$AS$40,$AQ$38),""),"")</f>
        <v/>
      </c>
      <c r="Q7814" s="92" t="str">
        <f t="shared" si="1226"/>
        <v/>
      </c>
      <c r="R7814" s="92" t="str">
        <f t="shared" si="1227"/>
        <v/>
      </c>
      <c r="U7814" s="5"/>
      <c r="V7814" s="5"/>
      <c r="W7814" s="94" t="str">
        <f t="shared" si="1225"/>
        <v/>
      </c>
      <c r="X7814" s="94" t="str">
        <f t="shared" si="1228"/>
        <v/>
      </c>
      <c r="Y7814" s="5"/>
      <c r="BK7814" s="8"/>
      <c r="BL7814" s="5"/>
      <c r="BM7814" s="5"/>
      <c r="BN7814" s="5"/>
      <c r="BO7814" s="5"/>
      <c r="BP7814" s="1"/>
      <c r="BQ7814" s="1"/>
      <c r="BR7814" s="1"/>
      <c r="BS7814" s="1"/>
      <c r="BT7814" s="1"/>
      <c r="BU7814" s="4"/>
      <c r="BV7814" s="1"/>
      <c r="BW7814" s="3"/>
      <c r="BX7814" s="4"/>
      <c r="BY7814" s="5"/>
      <c r="BZ7814" s="5"/>
      <c r="CA7814" s="5"/>
      <c r="CB7814" s="5"/>
      <c r="CC7814" s="5"/>
      <c r="CD7814" s="43"/>
    </row>
    <row r="7815" spans="1:82" x14ac:dyDescent="0.25">
      <c r="A7815" s="8"/>
      <c r="B7815" s="5"/>
      <c r="C7815" s="5"/>
      <c r="D7815" s="5"/>
      <c r="E7815" s="5"/>
      <c r="F7815" s="94" t="str">
        <f t="shared" si="1219"/>
        <v/>
      </c>
      <c r="G7815" s="94" t="str">
        <f t="shared" si="1220"/>
        <v/>
      </c>
      <c r="H7815" s="127" t="str">
        <f>IF(A7815&lt;&gt;"",IF(MID(C7815,1,1)="c",$AS$26,IF(MID(C7815,1,1)="r",$AS$41,IF(MID(C7815,1,1)="p",#REF!,#REF!))),"")</f>
        <v/>
      </c>
      <c r="I7815" s="92" t="str">
        <f t="shared" si="1221"/>
        <v/>
      </c>
      <c r="J7815" s="92" t="str">
        <f t="shared" si="1222"/>
        <v/>
      </c>
      <c r="K7815" s="92" t="str">
        <f t="shared" si="1223"/>
        <v/>
      </c>
      <c r="L7815" s="92" t="str">
        <f t="shared" si="1224"/>
        <v/>
      </c>
      <c r="M7815" s="95" t="str">
        <f>IF(A7815&lt;&gt;"",IF(MID(C7815,1,1)="c",SigmaEpsConcrete(I7815,$AN$30:$AN$33,$AR$30:$AR$33,$AS$26,$AS$27,$AS$28,$AQ$20,$AU$19),""),"")</f>
        <v/>
      </c>
      <c r="N7815" s="95" t="str">
        <f>IF(A7815&lt;&gt;"",IF(MID(C7815,1,1)="r",SigmaEpsReinf(J7815,$AS$42:$AS$43,$AS$41,$AS$39,$AS$40,$AQ$38),""),"")</f>
        <v/>
      </c>
      <c r="Q7815" s="92" t="str">
        <f t="shared" si="1226"/>
        <v/>
      </c>
      <c r="R7815" s="92" t="str">
        <f t="shared" si="1227"/>
        <v/>
      </c>
      <c r="U7815" s="5"/>
      <c r="V7815" s="5"/>
      <c r="W7815" s="94" t="str">
        <f t="shared" si="1225"/>
        <v/>
      </c>
      <c r="X7815" s="94" t="str">
        <f t="shared" si="1228"/>
        <v/>
      </c>
      <c r="Y7815" s="5"/>
      <c r="BK7815" s="8"/>
      <c r="BL7815" s="5"/>
      <c r="BM7815" s="5"/>
      <c r="BN7815" s="5"/>
      <c r="BO7815" s="5"/>
      <c r="BP7815" s="1"/>
      <c r="BQ7815" s="1"/>
      <c r="BR7815" s="1"/>
      <c r="BS7815" s="1"/>
      <c r="BT7815" s="1"/>
      <c r="BU7815" s="4"/>
      <c r="BV7815" s="1"/>
      <c r="BW7815" s="3"/>
      <c r="BX7815" s="4"/>
      <c r="BY7815" s="5"/>
      <c r="BZ7815" s="5"/>
      <c r="CA7815" s="5"/>
      <c r="CB7815" s="5"/>
      <c r="CC7815" s="5"/>
      <c r="CD7815" s="43"/>
    </row>
    <row r="7816" spans="1:82" x14ac:dyDescent="0.25">
      <c r="A7816" s="8"/>
      <c r="B7816" s="5"/>
      <c r="C7816" s="5"/>
      <c r="D7816" s="5"/>
      <c r="E7816" s="5"/>
      <c r="F7816" s="94" t="str">
        <f t="shared" si="1219"/>
        <v/>
      </c>
      <c r="G7816" s="94" t="str">
        <f t="shared" si="1220"/>
        <v/>
      </c>
      <c r="H7816" s="127" t="str">
        <f>IF(A7816&lt;&gt;"",IF(MID(C7816,1,1)="c",$AS$26,IF(MID(C7816,1,1)="r",$AS$41,IF(MID(C7816,1,1)="p",#REF!,#REF!))),"")</f>
        <v/>
      </c>
      <c r="I7816" s="92" t="str">
        <f t="shared" si="1221"/>
        <v/>
      </c>
      <c r="J7816" s="92" t="str">
        <f t="shared" si="1222"/>
        <v/>
      </c>
      <c r="K7816" s="92" t="str">
        <f t="shared" si="1223"/>
        <v/>
      </c>
      <c r="L7816" s="92" t="str">
        <f t="shared" si="1224"/>
        <v/>
      </c>
      <c r="M7816" s="95" t="str">
        <f>IF(A7816&lt;&gt;"",IF(MID(C7816,1,1)="c",SigmaEpsConcrete(I7816,$AN$30:$AN$33,$AR$30:$AR$33,$AS$26,$AS$27,$AS$28,$AQ$20,$AU$19),""),"")</f>
        <v/>
      </c>
      <c r="N7816" s="95" t="str">
        <f>IF(A7816&lt;&gt;"",IF(MID(C7816,1,1)="r",SigmaEpsReinf(J7816,$AS$42:$AS$43,$AS$41,$AS$39,$AS$40,$AQ$38),""),"")</f>
        <v/>
      </c>
      <c r="Q7816" s="92" t="str">
        <f t="shared" si="1226"/>
        <v/>
      </c>
      <c r="R7816" s="92" t="str">
        <f t="shared" si="1227"/>
        <v/>
      </c>
      <c r="U7816" s="5"/>
      <c r="V7816" s="5"/>
      <c r="W7816" s="94" t="str">
        <f t="shared" si="1225"/>
        <v/>
      </c>
      <c r="X7816" s="94" t="str">
        <f t="shared" si="1228"/>
        <v/>
      </c>
      <c r="Y7816" s="5"/>
      <c r="BK7816" s="8"/>
      <c r="BL7816" s="5"/>
      <c r="BM7816" s="5"/>
      <c r="BN7816" s="5"/>
      <c r="BO7816" s="5"/>
      <c r="BP7816" s="1"/>
      <c r="BQ7816" s="1"/>
      <c r="BR7816" s="1"/>
      <c r="BS7816" s="1"/>
      <c r="BT7816" s="1"/>
      <c r="BU7816" s="4"/>
      <c r="BV7816" s="1"/>
      <c r="BW7816" s="3"/>
      <c r="BX7816" s="4"/>
      <c r="BY7816" s="5"/>
      <c r="BZ7816" s="5"/>
      <c r="CA7816" s="5"/>
      <c r="CB7816" s="5"/>
      <c r="CC7816" s="5"/>
      <c r="CD7816" s="43"/>
    </row>
    <row r="7817" spans="1:82" x14ac:dyDescent="0.25">
      <c r="A7817" s="8"/>
      <c r="B7817" s="5"/>
      <c r="C7817" s="5"/>
      <c r="D7817" s="5"/>
      <c r="E7817" s="5"/>
      <c r="F7817" s="94" t="str">
        <f t="shared" si="1219"/>
        <v/>
      </c>
      <c r="G7817" s="94" t="str">
        <f t="shared" si="1220"/>
        <v/>
      </c>
      <c r="H7817" s="127" t="str">
        <f>IF(A7817&lt;&gt;"",IF(MID(C7817,1,1)="c",$AS$26,IF(MID(C7817,1,1)="r",$AS$41,IF(MID(C7817,1,1)="p",#REF!,#REF!))),"")</f>
        <v/>
      </c>
      <c r="I7817" s="92" t="str">
        <f t="shared" si="1221"/>
        <v/>
      </c>
      <c r="J7817" s="92" t="str">
        <f t="shared" si="1222"/>
        <v/>
      </c>
      <c r="K7817" s="92" t="str">
        <f t="shared" si="1223"/>
        <v/>
      </c>
      <c r="L7817" s="92" t="str">
        <f t="shared" si="1224"/>
        <v/>
      </c>
      <c r="M7817" s="95" t="str">
        <f>IF(A7817&lt;&gt;"",IF(MID(C7817,1,1)="c",SigmaEpsConcrete(I7817,$AN$30:$AN$33,$AR$30:$AR$33,$AS$26,$AS$27,$AS$28,$AQ$20,$AU$19),""),"")</f>
        <v/>
      </c>
      <c r="N7817" s="95" t="str">
        <f>IF(A7817&lt;&gt;"",IF(MID(C7817,1,1)="r",SigmaEpsReinf(J7817,$AS$42:$AS$43,$AS$41,$AS$39,$AS$40,$AQ$38),""),"")</f>
        <v/>
      </c>
      <c r="Q7817" s="92" t="str">
        <f t="shared" si="1226"/>
        <v/>
      </c>
      <c r="R7817" s="92" t="str">
        <f t="shared" si="1227"/>
        <v/>
      </c>
      <c r="U7817" s="5"/>
      <c r="V7817" s="5"/>
      <c r="W7817" s="94" t="str">
        <f t="shared" si="1225"/>
        <v/>
      </c>
      <c r="X7817" s="94" t="str">
        <f t="shared" si="1228"/>
        <v/>
      </c>
      <c r="Y7817" s="5"/>
      <c r="BK7817" s="8"/>
      <c r="BL7817" s="5"/>
      <c r="BM7817" s="5"/>
      <c r="BN7817" s="5"/>
      <c r="BO7817" s="5"/>
      <c r="BP7817" s="1"/>
      <c r="BQ7817" s="1"/>
      <c r="BR7817" s="1"/>
      <c r="BS7817" s="1"/>
      <c r="BT7817" s="1"/>
      <c r="BU7817" s="4"/>
      <c r="BV7817" s="1"/>
      <c r="BW7817" s="3"/>
      <c r="BX7817" s="4"/>
      <c r="BY7817" s="5"/>
      <c r="BZ7817" s="5"/>
      <c r="CA7817" s="5"/>
      <c r="CB7817" s="5"/>
      <c r="CC7817" s="5"/>
      <c r="CD7817" s="43"/>
    </row>
    <row r="7818" spans="1:82" x14ac:dyDescent="0.25">
      <c r="A7818" s="8"/>
      <c r="B7818" s="5"/>
      <c r="C7818" s="5"/>
      <c r="D7818" s="5"/>
      <c r="E7818" s="5"/>
      <c r="F7818" s="94" t="str">
        <f t="shared" ref="F7818:F7881" si="1229">IF(A7818&lt;&gt;"",(D7818-$AU$86)/10,"")</f>
        <v/>
      </c>
      <c r="G7818" s="94" t="str">
        <f t="shared" ref="G7818:G7881" si="1230">IF(A7818&lt;&gt;"",(E7818-$AU$87)/10,"")</f>
        <v/>
      </c>
      <c r="H7818" s="127" t="str">
        <f>IF(A7818&lt;&gt;"",IF(MID(C7818,1,1)="c",$AS$26,IF(MID(C7818,1,1)="r",$AS$41,IF(MID(C7818,1,1)="p",#REF!,#REF!))),"")</f>
        <v/>
      </c>
      <c r="I7818" s="92" t="str">
        <f t="shared" ref="I7818:I7881" si="1231">IF($A7818&lt;&gt;"",IF(MID($C7818,1,1)="c",$Y$3+$Y$4*$F7818+$Y$5*$G7818+$BR$43,""),"")</f>
        <v/>
      </c>
      <c r="J7818" s="92" t="str">
        <f t="shared" ref="J7818:J7881" si="1232">IF($A7818&lt;&gt;"",IF(MID($C7818,1,1)="r",$Y$3+$Y$4*$F7818+$Y$5*$G7818+$BR$43,""),"")</f>
        <v/>
      </c>
      <c r="K7818" s="92" t="str">
        <f t="shared" ref="K7818:K7881" si="1233">IF($A7818&lt;&gt;"",IF(MID($C7818,1,1)="u",$Y$3+$Y$4*$F7818+$Y$5*$G7818+$BR$43,""),"")</f>
        <v/>
      </c>
      <c r="L7818" s="92" t="str">
        <f t="shared" ref="L7818:L7881" si="1234">IF($A7818&lt;&gt;"",IF(MID($C7818,1,1)="p",$Y$3+$Y$4*$F7818+$Y$5*$G7818+$BR$43,""),"")</f>
        <v/>
      </c>
      <c r="M7818" s="95" t="str">
        <f>IF(A7818&lt;&gt;"",IF(MID(C7818,1,1)="c",SigmaEpsConcrete(I7818,$AN$30:$AN$33,$AR$30:$AR$33,$AS$26,$AS$27,$AS$28,$AQ$20,$AU$19),""),"")</f>
        <v/>
      </c>
      <c r="N7818" s="95" t="str">
        <f>IF(A7818&lt;&gt;"",IF(MID(C7818,1,1)="r",SigmaEpsReinf(J7818,$AS$42:$AS$43,$AS$41,$AS$39,$AS$40,$AQ$38),""),"")</f>
        <v/>
      </c>
      <c r="Q7818" s="92" t="str">
        <f t="shared" si="1226"/>
        <v/>
      </c>
      <c r="R7818" s="92" t="str">
        <f t="shared" si="1227"/>
        <v/>
      </c>
      <c r="U7818" s="5"/>
      <c r="V7818" s="5"/>
      <c r="W7818" s="94" t="str">
        <f t="shared" ref="W7818:W7881" si="1235">IF(A7818&lt;&gt;"",F7818-$AU$105,"")</f>
        <v/>
      </c>
      <c r="X7818" s="94" t="str">
        <f t="shared" si="1228"/>
        <v/>
      </c>
      <c r="Y7818" s="5"/>
      <c r="BK7818" s="8"/>
      <c r="BL7818" s="5"/>
      <c r="BM7818" s="5"/>
      <c r="BN7818" s="5"/>
      <c r="BO7818" s="5"/>
      <c r="BP7818" s="1"/>
      <c r="BQ7818" s="1"/>
      <c r="BR7818" s="1"/>
      <c r="BS7818" s="1"/>
      <c r="BT7818" s="1"/>
      <c r="BU7818" s="4"/>
      <c r="BV7818" s="1"/>
      <c r="BW7818" s="3"/>
      <c r="BX7818" s="4"/>
      <c r="BY7818" s="5"/>
      <c r="BZ7818" s="5"/>
      <c r="CA7818" s="5"/>
      <c r="CB7818" s="5"/>
      <c r="CC7818" s="5"/>
      <c r="CD7818" s="43"/>
    </row>
    <row r="7819" spans="1:82" x14ac:dyDescent="0.25">
      <c r="A7819" s="8"/>
      <c r="B7819" s="5"/>
      <c r="C7819" s="5"/>
      <c r="D7819" s="5"/>
      <c r="E7819" s="5"/>
      <c r="F7819" s="94" t="str">
        <f t="shared" si="1229"/>
        <v/>
      </c>
      <c r="G7819" s="94" t="str">
        <f t="shared" si="1230"/>
        <v/>
      </c>
      <c r="H7819" s="127" t="str">
        <f>IF(A7819&lt;&gt;"",IF(MID(C7819,1,1)="c",$AS$26,IF(MID(C7819,1,1)="r",$AS$41,IF(MID(C7819,1,1)="p",#REF!,#REF!))),"")</f>
        <v/>
      </c>
      <c r="I7819" s="92" t="str">
        <f t="shared" si="1231"/>
        <v/>
      </c>
      <c r="J7819" s="92" t="str">
        <f t="shared" si="1232"/>
        <v/>
      </c>
      <c r="K7819" s="92" t="str">
        <f t="shared" si="1233"/>
        <v/>
      </c>
      <c r="L7819" s="92" t="str">
        <f t="shared" si="1234"/>
        <v/>
      </c>
      <c r="M7819" s="95" t="str">
        <f>IF(A7819&lt;&gt;"",IF(MID(C7819,1,1)="c",SigmaEpsConcrete(I7819,$AN$30:$AN$33,$AR$30:$AR$33,$AS$26,$AS$27,$AS$28,$AQ$20,$AU$19),""),"")</f>
        <v/>
      </c>
      <c r="N7819" s="95" t="str">
        <f>IF(A7819&lt;&gt;"",IF(MID(C7819,1,1)="r",SigmaEpsReinf(J7819,$AS$42:$AS$43,$AS$41,$AS$39,$AS$40,$AQ$38),""),"")</f>
        <v/>
      </c>
      <c r="Q7819" s="92" t="str">
        <f t="shared" ref="Q7819:Q7882" si="1236">IF(A7819&lt;&gt;"",IF(MID(C7819,1,1)="c",IF(ISERROR(M7819/I7819),"",M7819/I7819),""),"")</f>
        <v/>
      </c>
      <c r="R7819" s="92" t="str">
        <f t="shared" ref="R7819:R7882" si="1237">IF(A7819&lt;&gt;"",IF(MID(C7819,1,1)="r",IF(ISERROR(N7819/J7819),"",N7819/J7819),""),"")</f>
        <v/>
      </c>
      <c r="U7819" s="5"/>
      <c r="V7819" s="5"/>
      <c r="W7819" s="94" t="str">
        <f t="shared" si="1235"/>
        <v/>
      </c>
      <c r="X7819" s="94" t="str">
        <f t="shared" ref="X7819:X7882" si="1238">IF(B7819&lt;&gt;"",G7819-$AU$106,"")</f>
        <v/>
      </c>
      <c r="Y7819" s="5"/>
      <c r="BK7819" s="8"/>
      <c r="BL7819" s="5"/>
      <c r="BM7819" s="5"/>
      <c r="BN7819" s="5"/>
      <c r="BO7819" s="5"/>
      <c r="BP7819" s="1"/>
      <c r="BQ7819" s="1"/>
      <c r="BR7819" s="1"/>
      <c r="BS7819" s="1"/>
      <c r="BT7819" s="1"/>
      <c r="BU7819" s="4"/>
      <c r="BV7819" s="1"/>
      <c r="BW7819" s="3"/>
      <c r="BX7819" s="4"/>
      <c r="BY7819" s="5"/>
      <c r="BZ7819" s="5"/>
      <c r="CA7819" s="5"/>
      <c r="CB7819" s="5"/>
      <c r="CC7819" s="5"/>
      <c r="CD7819" s="43"/>
    </row>
    <row r="7820" spans="1:82" x14ac:dyDescent="0.25">
      <c r="A7820" s="8"/>
      <c r="B7820" s="5"/>
      <c r="C7820" s="5"/>
      <c r="D7820" s="5"/>
      <c r="E7820" s="5"/>
      <c r="F7820" s="94" t="str">
        <f t="shared" si="1229"/>
        <v/>
      </c>
      <c r="G7820" s="94" t="str">
        <f t="shared" si="1230"/>
        <v/>
      </c>
      <c r="H7820" s="127" t="str">
        <f>IF(A7820&lt;&gt;"",IF(MID(C7820,1,1)="c",$AS$26,IF(MID(C7820,1,1)="r",$AS$41,IF(MID(C7820,1,1)="p",#REF!,#REF!))),"")</f>
        <v/>
      </c>
      <c r="I7820" s="92" t="str">
        <f t="shared" si="1231"/>
        <v/>
      </c>
      <c r="J7820" s="92" t="str">
        <f t="shared" si="1232"/>
        <v/>
      </c>
      <c r="K7820" s="92" t="str">
        <f t="shared" si="1233"/>
        <v/>
      </c>
      <c r="L7820" s="92" t="str">
        <f t="shared" si="1234"/>
        <v/>
      </c>
      <c r="M7820" s="95" t="str">
        <f>IF(A7820&lt;&gt;"",IF(MID(C7820,1,1)="c",SigmaEpsConcrete(I7820,$AN$30:$AN$33,$AR$30:$AR$33,$AS$26,$AS$27,$AS$28,$AQ$20,$AU$19),""),"")</f>
        <v/>
      </c>
      <c r="N7820" s="95" t="str">
        <f>IF(A7820&lt;&gt;"",IF(MID(C7820,1,1)="r",SigmaEpsReinf(J7820,$AS$42:$AS$43,$AS$41,$AS$39,$AS$40,$AQ$38),""),"")</f>
        <v/>
      </c>
      <c r="Q7820" s="92" t="str">
        <f t="shared" si="1236"/>
        <v/>
      </c>
      <c r="R7820" s="92" t="str">
        <f t="shared" si="1237"/>
        <v/>
      </c>
      <c r="U7820" s="5"/>
      <c r="V7820" s="5"/>
      <c r="W7820" s="94" t="str">
        <f t="shared" si="1235"/>
        <v/>
      </c>
      <c r="X7820" s="94" t="str">
        <f t="shared" si="1238"/>
        <v/>
      </c>
      <c r="Y7820" s="5"/>
      <c r="BK7820" s="8"/>
      <c r="BL7820" s="5"/>
      <c r="BM7820" s="5"/>
      <c r="BN7820" s="5"/>
      <c r="BO7820" s="5"/>
      <c r="BP7820" s="1"/>
      <c r="BQ7820" s="1"/>
      <c r="BR7820" s="1"/>
      <c r="BS7820" s="1"/>
      <c r="BT7820" s="1"/>
      <c r="BU7820" s="4"/>
      <c r="BV7820" s="1"/>
      <c r="BW7820" s="3"/>
      <c r="BX7820" s="4"/>
      <c r="BY7820" s="5"/>
      <c r="BZ7820" s="5"/>
      <c r="CA7820" s="5"/>
      <c r="CB7820" s="5"/>
      <c r="CC7820" s="5"/>
      <c r="CD7820" s="43"/>
    </row>
    <row r="7821" spans="1:82" x14ac:dyDescent="0.25">
      <c r="A7821" s="8"/>
      <c r="B7821" s="5"/>
      <c r="C7821" s="5"/>
      <c r="D7821" s="5"/>
      <c r="E7821" s="5"/>
      <c r="F7821" s="94" t="str">
        <f t="shared" si="1229"/>
        <v/>
      </c>
      <c r="G7821" s="94" t="str">
        <f t="shared" si="1230"/>
        <v/>
      </c>
      <c r="H7821" s="127" t="str">
        <f>IF(A7821&lt;&gt;"",IF(MID(C7821,1,1)="c",$AS$26,IF(MID(C7821,1,1)="r",$AS$41,IF(MID(C7821,1,1)="p",#REF!,#REF!))),"")</f>
        <v/>
      </c>
      <c r="I7821" s="92" t="str">
        <f t="shared" si="1231"/>
        <v/>
      </c>
      <c r="J7821" s="92" t="str">
        <f t="shared" si="1232"/>
        <v/>
      </c>
      <c r="K7821" s="92" t="str">
        <f t="shared" si="1233"/>
        <v/>
      </c>
      <c r="L7821" s="92" t="str">
        <f t="shared" si="1234"/>
        <v/>
      </c>
      <c r="M7821" s="95" t="str">
        <f>IF(A7821&lt;&gt;"",IF(MID(C7821,1,1)="c",SigmaEpsConcrete(I7821,$AN$30:$AN$33,$AR$30:$AR$33,$AS$26,$AS$27,$AS$28,$AQ$20,$AU$19),""),"")</f>
        <v/>
      </c>
      <c r="N7821" s="95" t="str">
        <f>IF(A7821&lt;&gt;"",IF(MID(C7821,1,1)="r",SigmaEpsReinf(J7821,$AS$42:$AS$43,$AS$41,$AS$39,$AS$40,$AQ$38),""),"")</f>
        <v/>
      </c>
      <c r="Q7821" s="92" t="str">
        <f t="shared" si="1236"/>
        <v/>
      </c>
      <c r="R7821" s="92" t="str">
        <f t="shared" si="1237"/>
        <v/>
      </c>
      <c r="U7821" s="5"/>
      <c r="V7821" s="5"/>
      <c r="W7821" s="94" t="str">
        <f t="shared" si="1235"/>
        <v/>
      </c>
      <c r="X7821" s="94" t="str">
        <f t="shared" si="1238"/>
        <v/>
      </c>
      <c r="Y7821" s="5"/>
      <c r="BK7821" s="8"/>
      <c r="BL7821" s="5"/>
      <c r="BM7821" s="5"/>
      <c r="BN7821" s="5"/>
      <c r="BO7821" s="5"/>
      <c r="BP7821" s="1"/>
      <c r="BQ7821" s="1"/>
      <c r="BR7821" s="1"/>
      <c r="BS7821" s="1"/>
      <c r="BT7821" s="1"/>
      <c r="BU7821" s="4"/>
      <c r="BV7821" s="1"/>
      <c r="BW7821" s="3"/>
      <c r="BX7821" s="4"/>
      <c r="BY7821" s="5"/>
      <c r="BZ7821" s="5"/>
      <c r="CA7821" s="5"/>
      <c r="CB7821" s="5"/>
      <c r="CC7821" s="5"/>
      <c r="CD7821" s="43"/>
    </row>
    <row r="7822" spans="1:82" x14ac:dyDescent="0.25">
      <c r="A7822" s="8"/>
      <c r="B7822" s="5"/>
      <c r="C7822" s="5"/>
      <c r="D7822" s="5"/>
      <c r="E7822" s="5"/>
      <c r="F7822" s="94" t="str">
        <f t="shared" si="1229"/>
        <v/>
      </c>
      <c r="G7822" s="94" t="str">
        <f t="shared" si="1230"/>
        <v/>
      </c>
      <c r="H7822" s="127" t="str">
        <f>IF(A7822&lt;&gt;"",IF(MID(C7822,1,1)="c",$AS$26,IF(MID(C7822,1,1)="r",$AS$41,IF(MID(C7822,1,1)="p",#REF!,#REF!))),"")</f>
        <v/>
      </c>
      <c r="I7822" s="92" t="str">
        <f t="shared" si="1231"/>
        <v/>
      </c>
      <c r="J7822" s="92" t="str">
        <f t="shared" si="1232"/>
        <v/>
      </c>
      <c r="K7822" s="92" t="str">
        <f t="shared" si="1233"/>
        <v/>
      </c>
      <c r="L7822" s="92" t="str">
        <f t="shared" si="1234"/>
        <v/>
      </c>
      <c r="M7822" s="95" t="str">
        <f>IF(A7822&lt;&gt;"",IF(MID(C7822,1,1)="c",SigmaEpsConcrete(I7822,$AN$30:$AN$33,$AR$30:$AR$33,$AS$26,$AS$27,$AS$28,$AQ$20,$AU$19),""),"")</f>
        <v/>
      </c>
      <c r="N7822" s="95" t="str">
        <f>IF(A7822&lt;&gt;"",IF(MID(C7822,1,1)="r",SigmaEpsReinf(J7822,$AS$42:$AS$43,$AS$41,$AS$39,$AS$40,$AQ$38),""),"")</f>
        <v/>
      </c>
      <c r="Q7822" s="92" t="str">
        <f t="shared" si="1236"/>
        <v/>
      </c>
      <c r="R7822" s="92" t="str">
        <f t="shared" si="1237"/>
        <v/>
      </c>
      <c r="U7822" s="5"/>
      <c r="V7822" s="5"/>
      <c r="W7822" s="94" t="str">
        <f t="shared" si="1235"/>
        <v/>
      </c>
      <c r="X7822" s="94" t="str">
        <f t="shared" si="1238"/>
        <v/>
      </c>
      <c r="Y7822" s="5"/>
      <c r="BK7822" s="8"/>
      <c r="BL7822" s="5"/>
      <c r="BM7822" s="5"/>
      <c r="BN7822" s="5"/>
      <c r="BO7822" s="5"/>
      <c r="BP7822" s="1"/>
      <c r="BQ7822" s="1"/>
      <c r="BR7822" s="1"/>
      <c r="BS7822" s="1"/>
      <c r="BT7822" s="1"/>
      <c r="BU7822" s="4"/>
      <c r="BV7822" s="1"/>
      <c r="BW7822" s="3"/>
      <c r="BX7822" s="4"/>
      <c r="BY7822" s="5"/>
      <c r="BZ7822" s="5"/>
      <c r="CA7822" s="5"/>
      <c r="CB7822" s="5"/>
      <c r="CC7822" s="5"/>
      <c r="CD7822" s="43"/>
    </row>
    <row r="7823" spans="1:82" x14ac:dyDescent="0.25">
      <c r="A7823" s="8"/>
      <c r="B7823" s="5"/>
      <c r="C7823" s="5"/>
      <c r="D7823" s="5"/>
      <c r="E7823" s="5"/>
      <c r="F7823" s="94" t="str">
        <f t="shared" si="1229"/>
        <v/>
      </c>
      <c r="G7823" s="94" t="str">
        <f t="shared" si="1230"/>
        <v/>
      </c>
      <c r="H7823" s="127" t="str">
        <f>IF(A7823&lt;&gt;"",IF(MID(C7823,1,1)="c",$AS$26,IF(MID(C7823,1,1)="r",$AS$41,IF(MID(C7823,1,1)="p",#REF!,#REF!))),"")</f>
        <v/>
      </c>
      <c r="I7823" s="92" t="str">
        <f t="shared" si="1231"/>
        <v/>
      </c>
      <c r="J7823" s="92" t="str">
        <f t="shared" si="1232"/>
        <v/>
      </c>
      <c r="K7823" s="92" t="str">
        <f t="shared" si="1233"/>
        <v/>
      </c>
      <c r="L7823" s="92" t="str">
        <f t="shared" si="1234"/>
        <v/>
      </c>
      <c r="M7823" s="95" t="str">
        <f>IF(A7823&lt;&gt;"",IF(MID(C7823,1,1)="c",SigmaEpsConcrete(I7823,$AN$30:$AN$33,$AR$30:$AR$33,$AS$26,$AS$27,$AS$28,$AQ$20,$AU$19),""),"")</f>
        <v/>
      </c>
      <c r="N7823" s="95" t="str">
        <f>IF(A7823&lt;&gt;"",IF(MID(C7823,1,1)="r",SigmaEpsReinf(J7823,$AS$42:$AS$43,$AS$41,$AS$39,$AS$40,$AQ$38),""),"")</f>
        <v/>
      </c>
      <c r="Q7823" s="92" t="str">
        <f t="shared" si="1236"/>
        <v/>
      </c>
      <c r="R7823" s="92" t="str">
        <f t="shared" si="1237"/>
        <v/>
      </c>
      <c r="U7823" s="5"/>
      <c r="V7823" s="5"/>
      <c r="W7823" s="94" t="str">
        <f t="shared" si="1235"/>
        <v/>
      </c>
      <c r="X7823" s="94" t="str">
        <f t="shared" si="1238"/>
        <v/>
      </c>
      <c r="Y7823" s="5"/>
      <c r="BK7823" s="8"/>
      <c r="BL7823" s="5"/>
      <c r="BM7823" s="5"/>
      <c r="BN7823" s="5"/>
      <c r="BO7823" s="5"/>
      <c r="BP7823" s="1"/>
      <c r="BQ7823" s="1"/>
      <c r="BR7823" s="1"/>
      <c r="BS7823" s="1"/>
      <c r="BT7823" s="1"/>
      <c r="BU7823" s="4"/>
      <c r="BV7823" s="1"/>
      <c r="BW7823" s="3"/>
      <c r="BX7823" s="4"/>
      <c r="BY7823" s="5"/>
      <c r="BZ7823" s="5"/>
      <c r="CA7823" s="5"/>
      <c r="CB7823" s="5"/>
      <c r="CC7823" s="5"/>
      <c r="CD7823" s="43"/>
    </row>
    <row r="7824" spans="1:82" x14ac:dyDescent="0.25">
      <c r="A7824" s="8"/>
      <c r="B7824" s="5"/>
      <c r="C7824" s="5"/>
      <c r="D7824" s="5"/>
      <c r="E7824" s="5"/>
      <c r="F7824" s="94" t="str">
        <f t="shared" si="1229"/>
        <v/>
      </c>
      <c r="G7824" s="94" t="str">
        <f t="shared" si="1230"/>
        <v/>
      </c>
      <c r="H7824" s="127" t="str">
        <f>IF(A7824&lt;&gt;"",IF(MID(C7824,1,1)="c",$AS$26,IF(MID(C7824,1,1)="r",$AS$41,IF(MID(C7824,1,1)="p",#REF!,#REF!))),"")</f>
        <v/>
      </c>
      <c r="I7824" s="92" t="str">
        <f t="shared" si="1231"/>
        <v/>
      </c>
      <c r="J7824" s="92" t="str">
        <f t="shared" si="1232"/>
        <v/>
      </c>
      <c r="K7824" s="92" t="str">
        <f t="shared" si="1233"/>
        <v/>
      </c>
      <c r="L7824" s="92" t="str">
        <f t="shared" si="1234"/>
        <v/>
      </c>
      <c r="M7824" s="95" t="str">
        <f>IF(A7824&lt;&gt;"",IF(MID(C7824,1,1)="c",SigmaEpsConcrete(I7824,$AN$30:$AN$33,$AR$30:$AR$33,$AS$26,$AS$27,$AS$28,$AQ$20,$AU$19),""),"")</f>
        <v/>
      </c>
      <c r="N7824" s="95" t="str">
        <f>IF(A7824&lt;&gt;"",IF(MID(C7824,1,1)="r",SigmaEpsReinf(J7824,$AS$42:$AS$43,$AS$41,$AS$39,$AS$40,$AQ$38),""),"")</f>
        <v/>
      </c>
      <c r="Q7824" s="92" t="str">
        <f t="shared" si="1236"/>
        <v/>
      </c>
      <c r="R7824" s="92" t="str">
        <f t="shared" si="1237"/>
        <v/>
      </c>
      <c r="U7824" s="5"/>
      <c r="V7824" s="5"/>
      <c r="W7824" s="94" t="str">
        <f t="shared" si="1235"/>
        <v/>
      </c>
      <c r="X7824" s="94" t="str">
        <f t="shared" si="1238"/>
        <v/>
      </c>
      <c r="Y7824" s="5"/>
      <c r="BK7824" s="8"/>
      <c r="BL7824" s="5"/>
      <c r="BM7824" s="5"/>
      <c r="BN7824" s="5"/>
      <c r="BO7824" s="5"/>
      <c r="BP7824" s="1"/>
      <c r="BQ7824" s="1"/>
      <c r="BR7824" s="1"/>
      <c r="BS7824" s="1"/>
      <c r="BT7824" s="1"/>
      <c r="BU7824" s="4"/>
      <c r="BV7824" s="1"/>
      <c r="BW7824" s="3"/>
      <c r="BX7824" s="4"/>
      <c r="BY7824" s="5"/>
      <c r="BZ7824" s="5"/>
      <c r="CA7824" s="5"/>
      <c r="CB7824" s="5"/>
      <c r="CC7824" s="5"/>
      <c r="CD7824" s="43"/>
    </row>
    <row r="7825" spans="1:82" x14ac:dyDescent="0.25">
      <c r="A7825" s="8"/>
      <c r="B7825" s="5"/>
      <c r="C7825" s="5"/>
      <c r="D7825" s="5"/>
      <c r="E7825" s="5"/>
      <c r="F7825" s="94" t="str">
        <f t="shared" si="1229"/>
        <v/>
      </c>
      <c r="G7825" s="94" t="str">
        <f t="shared" si="1230"/>
        <v/>
      </c>
      <c r="H7825" s="127" t="str">
        <f>IF(A7825&lt;&gt;"",IF(MID(C7825,1,1)="c",$AS$26,IF(MID(C7825,1,1)="r",$AS$41,IF(MID(C7825,1,1)="p",#REF!,#REF!))),"")</f>
        <v/>
      </c>
      <c r="I7825" s="92" t="str">
        <f t="shared" si="1231"/>
        <v/>
      </c>
      <c r="J7825" s="92" t="str">
        <f t="shared" si="1232"/>
        <v/>
      </c>
      <c r="K7825" s="92" t="str">
        <f t="shared" si="1233"/>
        <v/>
      </c>
      <c r="L7825" s="92" t="str">
        <f t="shared" si="1234"/>
        <v/>
      </c>
      <c r="M7825" s="95" t="str">
        <f>IF(A7825&lt;&gt;"",IF(MID(C7825,1,1)="c",SigmaEpsConcrete(I7825,$AN$30:$AN$33,$AR$30:$AR$33,$AS$26,$AS$27,$AS$28,$AQ$20,$AU$19),""),"")</f>
        <v/>
      </c>
      <c r="N7825" s="95" t="str">
        <f>IF(A7825&lt;&gt;"",IF(MID(C7825,1,1)="r",SigmaEpsReinf(J7825,$AS$42:$AS$43,$AS$41,$AS$39,$AS$40,$AQ$38),""),"")</f>
        <v/>
      </c>
      <c r="Q7825" s="92" t="str">
        <f t="shared" si="1236"/>
        <v/>
      </c>
      <c r="R7825" s="92" t="str">
        <f t="shared" si="1237"/>
        <v/>
      </c>
      <c r="U7825" s="5"/>
      <c r="V7825" s="5"/>
      <c r="W7825" s="94" t="str">
        <f t="shared" si="1235"/>
        <v/>
      </c>
      <c r="X7825" s="94" t="str">
        <f t="shared" si="1238"/>
        <v/>
      </c>
      <c r="Y7825" s="5"/>
      <c r="BK7825" s="8"/>
      <c r="BL7825" s="5"/>
      <c r="BM7825" s="5"/>
      <c r="BN7825" s="5"/>
      <c r="BO7825" s="5"/>
      <c r="BP7825" s="1"/>
      <c r="BQ7825" s="1"/>
      <c r="BR7825" s="1"/>
      <c r="BS7825" s="1"/>
      <c r="BT7825" s="1"/>
      <c r="BU7825" s="4"/>
      <c r="BV7825" s="1"/>
      <c r="BW7825" s="3"/>
      <c r="BX7825" s="4"/>
      <c r="BY7825" s="5"/>
      <c r="BZ7825" s="5"/>
      <c r="CA7825" s="5"/>
      <c r="CB7825" s="5"/>
      <c r="CC7825" s="5"/>
      <c r="CD7825" s="43"/>
    </row>
    <row r="7826" spans="1:82" x14ac:dyDescent="0.25">
      <c r="A7826" s="8"/>
      <c r="B7826" s="5"/>
      <c r="C7826" s="5"/>
      <c r="D7826" s="5"/>
      <c r="E7826" s="5"/>
      <c r="F7826" s="94" t="str">
        <f t="shared" si="1229"/>
        <v/>
      </c>
      <c r="G7826" s="94" t="str">
        <f t="shared" si="1230"/>
        <v/>
      </c>
      <c r="H7826" s="127" t="str">
        <f>IF(A7826&lt;&gt;"",IF(MID(C7826,1,1)="c",$AS$26,IF(MID(C7826,1,1)="r",$AS$41,IF(MID(C7826,1,1)="p",#REF!,#REF!))),"")</f>
        <v/>
      </c>
      <c r="I7826" s="92" t="str">
        <f t="shared" si="1231"/>
        <v/>
      </c>
      <c r="J7826" s="92" t="str">
        <f t="shared" si="1232"/>
        <v/>
      </c>
      <c r="K7826" s="92" t="str">
        <f t="shared" si="1233"/>
        <v/>
      </c>
      <c r="L7826" s="92" t="str">
        <f t="shared" si="1234"/>
        <v/>
      </c>
      <c r="M7826" s="95" t="str">
        <f>IF(A7826&lt;&gt;"",IF(MID(C7826,1,1)="c",SigmaEpsConcrete(I7826,$AN$30:$AN$33,$AR$30:$AR$33,$AS$26,$AS$27,$AS$28,$AQ$20,$AU$19),""),"")</f>
        <v/>
      </c>
      <c r="N7826" s="95" t="str">
        <f>IF(A7826&lt;&gt;"",IF(MID(C7826,1,1)="r",SigmaEpsReinf(J7826,$AS$42:$AS$43,$AS$41,$AS$39,$AS$40,$AQ$38),""),"")</f>
        <v/>
      </c>
      <c r="Q7826" s="92" t="str">
        <f t="shared" si="1236"/>
        <v/>
      </c>
      <c r="R7826" s="92" t="str">
        <f t="shared" si="1237"/>
        <v/>
      </c>
      <c r="U7826" s="5"/>
      <c r="V7826" s="5"/>
      <c r="W7826" s="94" t="str">
        <f t="shared" si="1235"/>
        <v/>
      </c>
      <c r="X7826" s="94" t="str">
        <f t="shared" si="1238"/>
        <v/>
      </c>
      <c r="Y7826" s="5"/>
      <c r="BK7826" s="8"/>
      <c r="BL7826" s="5"/>
      <c r="BM7826" s="5"/>
      <c r="BN7826" s="5"/>
      <c r="BO7826" s="5"/>
      <c r="BP7826" s="1"/>
      <c r="BQ7826" s="1"/>
      <c r="BR7826" s="1"/>
      <c r="BS7826" s="1"/>
      <c r="BT7826" s="1"/>
      <c r="BU7826" s="4"/>
      <c r="BV7826" s="1"/>
      <c r="BW7826" s="3"/>
      <c r="BX7826" s="4"/>
      <c r="BY7826" s="5"/>
      <c r="BZ7826" s="5"/>
      <c r="CA7826" s="5"/>
      <c r="CB7826" s="5"/>
      <c r="CC7826" s="5"/>
      <c r="CD7826" s="43"/>
    </row>
    <row r="7827" spans="1:82" x14ac:dyDescent="0.25">
      <c r="A7827" s="8"/>
      <c r="B7827" s="5"/>
      <c r="C7827" s="5"/>
      <c r="D7827" s="5"/>
      <c r="E7827" s="5"/>
      <c r="F7827" s="94" t="str">
        <f t="shared" si="1229"/>
        <v/>
      </c>
      <c r="G7827" s="94" t="str">
        <f t="shared" si="1230"/>
        <v/>
      </c>
      <c r="H7827" s="127" t="str">
        <f>IF(A7827&lt;&gt;"",IF(MID(C7827,1,1)="c",$AS$26,IF(MID(C7827,1,1)="r",$AS$41,IF(MID(C7827,1,1)="p",#REF!,#REF!))),"")</f>
        <v/>
      </c>
      <c r="I7827" s="92" t="str">
        <f t="shared" si="1231"/>
        <v/>
      </c>
      <c r="J7827" s="92" t="str">
        <f t="shared" si="1232"/>
        <v/>
      </c>
      <c r="K7827" s="92" t="str">
        <f t="shared" si="1233"/>
        <v/>
      </c>
      <c r="L7827" s="92" t="str">
        <f t="shared" si="1234"/>
        <v/>
      </c>
      <c r="M7827" s="95" t="str">
        <f>IF(A7827&lt;&gt;"",IF(MID(C7827,1,1)="c",SigmaEpsConcrete(I7827,$AN$30:$AN$33,$AR$30:$AR$33,$AS$26,$AS$27,$AS$28,$AQ$20,$AU$19),""),"")</f>
        <v/>
      </c>
      <c r="N7827" s="95" t="str">
        <f>IF(A7827&lt;&gt;"",IF(MID(C7827,1,1)="r",SigmaEpsReinf(J7827,$AS$42:$AS$43,$AS$41,$AS$39,$AS$40,$AQ$38),""),"")</f>
        <v/>
      </c>
      <c r="Q7827" s="92" t="str">
        <f t="shared" si="1236"/>
        <v/>
      </c>
      <c r="R7827" s="92" t="str">
        <f t="shared" si="1237"/>
        <v/>
      </c>
      <c r="U7827" s="5"/>
      <c r="V7827" s="5"/>
      <c r="W7827" s="94" t="str">
        <f t="shared" si="1235"/>
        <v/>
      </c>
      <c r="X7827" s="94" t="str">
        <f t="shared" si="1238"/>
        <v/>
      </c>
      <c r="Y7827" s="5"/>
      <c r="BK7827" s="8"/>
      <c r="BL7827" s="5"/>
      <c r="BM7827" s="5"/>
      <c r="BN7827" s="5"/>
      <c r="BO7827" s="5"/>
      <c r="BP7827" s="1"/>
      <c r="BQ7827" s="1"/>
      <c r="BR7827" s="1"/>
      <c r="BS7827" s="1"/>
      <c r="BT7827" s="1"/>
      <c r="BU7827" s="4"/>
      <c r="BV7827" s="1"/>
      <c r="BW7827" s="3"/>
      <c r="BX7827" s="4"/>
      <c r="BY7827" s="5"/>
      <c r="BZ7827" s="5"/>
      <c r="CA7827" s="5"/>
      <c r="CB7827" s="5"/>
      <c r="CC7827" s="5"/>
      <c r="CD7827" s="43"/>
    </row>
    <row r="7828" spans="1:82" x14ac:dyDescent="0.25">
      <c r="A7828" s="8"/>
      <c r="B7828" s="5"/>
      <c r="C7828" s="5"/>
      <c r="D7828" s="5"/>
      <c r="E7828" s="5"/>
      <c r="F7828" s="94" t="str">
        <f t="shared" si="1229"/>
        <v/>
      </c>
      <c r="G7828" s="94" t="str">
        <f t="shared" si="1230"/>
        <v/>
      </c>
      <c r="H7828" s="127" t="str">
        <f>IF(A7828&lt;&gt;"",IF(MID(C7828,1,1)="c",$AS$26,IF(MID(C7828,1,1)="r",$AS$41,IF(MID(C7828,1,1)="p",#REF!,#REF!))),"")</f>
        <v/>
      </c>
      <c r="I7828" s="92" t="str">
        <f t="shared" si="1231"/>
        <v/>
      </c>
      <c r="J7828" s="92" t="str">
        <f t="shared" si="1232"/>
        <v/>
      </c>
      <c r="K7828" s="92" t="str">
        <f t="shared" si="1233"/>
        <v/>
      </c>
      <c r="L7828" s="92" t="str">
        <f t="shared" si="1234"/>
        <v/>
      </c>
      <c r="M7828" s="95" t="str">
        <f>IF(A7828&lt;&gt;"",IF(MID(C7828,1,1)="c",SigmaEpsConcrete(I7828,$AN$30:$AN$33,$AR$30:$AR$33,$AS$26,$AS$27,$AS$28,$AQ$20,$AU$19),""),"")</f>
        <v/>
      </c>
      <c r="N7828" s="95" t="str">
        <f>IF(A7828&lt;&gt;"",IF(MID(C7828,1,1)="r",SigmaEpsReinf(J7828,$AS$42:$AS$43,$AS$41,$AS$39,$AS$40,$AQ$38),""),"")</f>
        <v/>
      </c>
      <c r="Q7828" s="92" t="str">
        <f t="shared" si="1236"/>
        <v/>
      </c>
      <c r="R7828" s="92" t="str">
        <f t="shared" si="1237"/>
        <v/>
      </c>
      <c r="U7828" s="5"/>
      <c r="V7828" s="5"/>
      <c r="W7828" s="94" t="str">
        <f t="shared" si="1235"/>
        <v/>
      </c>
      <c r="X7828" s="94" t="str">
        <f t="shared" si="1238"/>
        <v/>
      </c>
      <c r="Y7828" s="5"/>
      <c r="BK7828" s="8"/>
      <c r="BL7828" s="5"/>
      <c r="BM7828" s="5"/>
      <c r="BN7828" s="5"/>
      <c r="BO7828" s="5"/>
      <c r="BP7828" s="1"/>
      <c r="BQ7828" s="1"/>
      <c r="BR7828" s="1"/>
      <c r="BS7828" s="1"/>
      <c r="BT7828" s="1"/>
      <c r="BU7828" s="4"/>
      <c r="BV7828" s="1"/>
      <c r="BW7828" s="3"/>
      <c r="BX7828" s="4"/>
      <c r="BY7828" s="5"/>
      <c r="BZ7828" s="5"/>
      <c r="CA7828" s="5"/>
      <c r="CB7828" s="5"/>
      <c r="CC7828" s="5"/>
      <c r="CD7828" s="43"/>
    </row>
    <row r="7829" spans="1:82" x14ac:dyDescent="0.25">
      <c r="A7829" s="8"/>
      <c r="B7829" s="5"/>
      <c r="C7829" s="5"/>
      <c r="D7829" s="5"/>
      <c r="E7829" s="5"/>
      <c r="F7829" s="94" t="str">
        <f t="shared" si="1229"/>
        <v/>
      </c>
      <c r="G7829" s="94" t="str">
        <f t="shared" si="1230"/>
        <v/>
      </c>
      <c r="H7829" s="127" t="str">
        <f>IF(A7829&lt;&gt;"",IF(MID(C7829,1,1)="c",$AS$26,IF(MID(C7829,1,1)="r",$AS$41,IF(MID(C7829,1,1)="p",#REF!,#REF!))),"")</f>
        <v/>
      </c>
      <c r="I7829" s="92" t="str">
        <f t="shared" si="1231"/>
        <v/>
      </c>
      <c r="J7829" s="92" t="str">
        <f t="shared" si="1232"/>
        <v/>
      </c>
      <c r="K7829" s="92" t="str">
        <f t="shared" si="1233"/>
        <v/>
      </c>
      <c r="L7829" s="92" t="str">
        <f t="shared" si="1234"/>
        <v/>
      </c>
      <c r="M7829" s="95" t="str">
        <f>IF(A7829&lt;&gt;"",IF(MID(C7829,1,1)="c",SigmaEpsConcrete(I7829,$AN$30:$AN$33,$AR$30:$AR$33,$AS$26,$AS$27,$AS$28,$AQ$20,$AU$19),""),"")</f>
        <v/>
      </c>
      <c r="N7829" s="95" t="str">
        <f>IF(A7829&lt;&gt;"",IF(MID(C7829,1,1)="r",SigmaEpsReinf(J7829,$AS$42:$AS$43,$AS$41,$AS$39,$AS$40,$AQ$38),""),"")</f>
        <v/>
      </c>
      <c r="Q7829" s="92" t="str">
        <f t="shared" si="1236"/>
        <v/>
      </c>
      <c r="R7829" s="92" t="str">
        <f t="shared" si="1237"/>
        <v/>
      </c>
      <c r="U7829" s="5"/>
      <c r="V7829" s="5"/>
      <c r="W7829" s="94" t="str">
        <f t="shared" si="1235"/>
        <v/>
      </c>
      <c r="X7829" s="94" t="str">
        <f t="shared" si="1238"/>
        <v/>
      </c>
      <c r="Y7829" s="5"/>
      <c r="BK7829" s="8"/>
      <c r="BL7829" s="5"/>
      <c r="BM7829" s="5"/>
      <c r="BN7829" s="5"/>
      <c r="BO7829" s="5"/>
      <c r="BP7829" s="1"/>
      <c r="BQ7829" s="1"/>
      <c r="BR7829" s="1"/>
      <c r="BS7829" s="1"/>
      <c r="BT7829" s="1"/>
      <c r="BU7829" s="4"/>
      <c r="BV7829" s="1"/>
      <c r="BW7829" s="3"/>
      <c r="BX7829" s="4"/>
      <c r="BY7829" s="5"/>
      <c r="BZ7829" s="5"/>
      <c r="CA7829" s="5"/>
      <c r="CB7829" s="5"/>
      <c r="CC7829" s="5"/>
      <c r="CD7829" s="43"/>
    </row>
    <row r="7830" spans="1:82" x14ac:dyDescent="0.25">
      <c r="A7830" s="8"/>
      <c r="B7830" s="5"/>
      <c r="C7830" s="5"/>
      <c r="D7830" s="5"/>
      <c r="E7830" s="5"/>
      <c r="F7830" s="94" t="str">
        <f t="shared" si="1229"/>
        <v/>
      </c>
      <c r="G7830" s="94" t="str">
        <f t="shared" si="1230"/>
        <v/>
      </c>
      <c r="H7830" s="127" t="str">
        <f>IF(A7830&lt;&gt;"",IF(MID(C7830,1,1)="c",$AS$26,IF(MID(C7830,1,1)="r",$AS$41,IF(MID(C7830,1,1)="p",#REF!,#REF!))),"")</f>
        <v/>
      </c>
      <c r="I7830" s="92" t="str">
        <f t="shared" si="1231"/>
        <v/>
      </c>
      <c r="J7830" s="92" t="str">
        <f t="shared" si="1232"/>
        <v/>
      </c>
      <c r="K7830" s="92" t="str">
        <f t="shared" si="1233"/>
        <v/>
      </c>
      <c r="L7830" s="92" t="str">
        <f t="shared" si="1234"/>
        <v/>
      </c>
      <c r="M7830" s="95" t="str">
        <f>IF(A7830&lt;&gt;"",IF(MID(C7830,1,1)="c",SigmaEpsConcrete(I7830,$AN$30:$AN$33,$AR$30:$AR$33,$AS$26,$AS$27,$AS$28,$AQ$20,$AU$19),""),"")</f>
        <v/>
      </c>
      <c r="N7830" s="95" t="str">
        <f>IF(A7830&lt;&gt;"",IF(MID(C7830,1,1)="r",SigmaEpsReinf(J7830,$AS$42:$AS$43,$AS$41,$AS$39,$AS$40,$AQ$38),""),"")</f>
        <v/>
      </c>
      <c r="Q7830" s="92" t="str">
        <f t="shared" si="1236"/>
        <v/>
      </c>
      <c r="R7830" s="92" t="str">
        <f t="shared" si="1237"/>
        <v/>
      </c>
      <c r="U7830" s="5"/>
      <c r="V7830" s="5"/>
      <c r="W7830" s="94" t="str">
        <f t="shared" si="1235"/>
        <v/>
      </c>
      <c r="X7830" s="94" t="str">
        <f t="shared" si="1238"/>
        <v/>
      </c>
      <c r="Y7830" s="5"/>
      <c r="BK7830" s="8"/>
      <c r="BL7830" s="5"/>
      <c r="BM7830" s="5"/>
      <c r="BN7830" s="5"/>
      <c r="BO7830" s="5"/>
      <c r="BP7830" s="1"/>
      <c r="BQ7830" s="1"/>
      <c r="BR7830" s="1"/>
      <c r="BS7830" s="1"/>
      <c r="BT7830" s="1"/>
      <c r="BU7830" s="4"/>
      <c r="BV7830" s="1"/>
      <c r="BW7830" s="3"/>
      <c r="BX7830" s="4"/>
      <c r="BY7830" s="5"/>
      <c r="BZ7830" s="5"/>
      <c r="CA7830" s="5"/>
      <c r="CB7830" s="5"/>
      <c r="CC7830" s="5"/>
      <c r="CD7830" s="43"/>
    </row>
    <row r="7831" spans="1:82" x14ac:dyDescent="0.25">
      <c r="A7831" s="8"/>
      <c r="B7831" s="5"/>
      <c r="C7831" s="5"/>
      <c r="D7831" s="5"/>
      <c r="E7831" s="5"/>
      <c r="F7831" s="94" t="str">
        <f t="shared" si="1229"/>
        <v/>
      </c>
      <c r="G7831" s="94" t="str">
        <f t="shared" si="1230"/>
        <v/>
      </c>
      <c r="H7831" s="127" t="str">
        <f>IF(A7831&lt;&gt;"",IF(MID(C7831,1,1)="c",$AS$26,IF(MID(C7831,1,1)="r",$AS$41,IF(MID(C7831,1,1)="p",#REF!,#REF!))),"")</f>
        <v/>
      </c>
      <c r="I7831" s="92" t="str">
        <f t="shared" si="1231"/>
        <v/>
      </c>
      <c r="J7831" s="92" t="str">
        <f t="shared" si="1232"/>
        <v/>
      </c>
      <c r="K7831" s="92" t="str">
        <f t="shared" si="1233"/>
        <v/>
      </c>
      <c r="L7831" s="92" t="str">
        <f t="shared" si="1234"/>
        <v/>
      </c>
      <c r="M7831" s="95" t="str">
        <f>IF(A7831&lt;&gt;"",IF(MID(C7831,1,1)="c",SigmaEpsConcrete(I7831,$AN$30:$AN$33,$AR$30:$AR$33,$AS$26,$AS$27,$AS$28,$AQ$20,$AU$19),""),"")</f>
        <v/>
      </c>
      <c r="N7831" s="95" t="str">
        <f>IF(A7831&lt;&gt;"",IF(MID(C7831,1,1)="r",SigmaEpsReinf(J7831,$AS$42:$AS$43,$AS$41,$AS$39,$AS$40,$AQ$38),""),"")</f>
        <v/>
      </c>
      <c r="Q7831" s="92" t="str">
        <f t="shared" si="1236"/>
        <v/>
      </c>
      <c r="R7831" s="92" t="str">
        <f t="shared" si="1237"/>
        <v/>
      </c>
      <c r="U7831" s="5"/>
      <c r="V7831" s="5"/>
      <c r="W7831" s="94" t="str">
        <f t="shared" si="1235"/>
        <v/>
      </c>
      <c r="X7831" s="94" t="str">
        <f t="shared" si="1238"/>
        <v/>
      </c>
      <c r="Y7831" s="5"/>
      <c r="BK7831" s="8"/>
      <c r="BL7831" s="5"/>
      <c r="BM7831" s="5"/>
      <c r="BN7831" s="5"/>
      <c r="BO7831" s="5"/>
      <c r="BP7831" s="1"/>
      <c r="BQ7831" s="1"/>
      <c r="BR7831" s="1"/>
      <c r="BS7831" s="1"/>
      <c r="BT7831" s="1"/>
      <c r="BU7831" s="4"/>
      <c r="BV7831" s="1"/>
      <c r="BW7831" s="3"/>
      <c r="BX7831" s="4"/>
      <c r="BY7831" s="5"/>
      <c r="BZ7831" s="5"/>
      <c r="CA7831" s="5"/>
      <c r="CB7831" s="5"/>
      <c r="CC7831" s="5"/>
      <c r="CD7831" s="43"/>
    </row>
    <row r="7832" spans="1:82" x14ac:dyDescent="0.25">
      <c r="A7832" s="8"/>
      <c r="B7832" s="5"/>
      <c r="C7832" s="5"/>
      <c r="D7832" s="5"/>
      <c r="E7832" s="5"/>
      <c r="F7832" s="94" t="str">
        <f t="shared" si="1229"/>
        <v/>
      </c>
      <c r="G7832" s="94" t="str">
        <f t="shared" si="1230"/>
        <v/>
      </c>
      <c r="H7832" s="127" t="str">
        <f>IF(A7832&lt;&gt;"",IF(MID(C7832,1,1)="c",$AS$26,IF(MID(C7832,1,1)="r",$AS$41,IF(MID(C7832,1,1)="p",#REF!,#REF!))),"")</f>
        <v/>
      </c>
      <c r="I7832" s="92" t="str">
        <f t="shared" si="1231"/>
        <v/>
      </c>
      <c r="J7832" s="92" t="str">
        <f t="shared" si="1232"/>
        <v/>
      </c>
      <c r="K7832" s="92" t="str">
        <f t="shared" si="1233"/>
        <v/>
      </c>
      <c r="L7832" s="92" t="str">
        <f t="shared" si="1234"/>
        <v/>
      </c>
      <c r="M7832" s="95" t="str">
        <f>IF(A7832&lt;&gt;"",IF(MID(C7832,1,1)="c",SigmaEpsConcrete(I7832,$AN$30:$AN$33,$AR$30:$AR$33,$AS$26,$AS$27,$AS$28,$AQ$20,$AU$19),""),"")</f>
        <v/>
      </c>
      <c r="N7832" s="95" t="str">
        <f>IF(A7832&lt;&gt;"",IF(MID(C7832,1,1)="r",SigmaEpsReinf(J7832,$AS$42:$AS$43,$AS$41,$AS$39,$AS$40,$AQ$38),""),"")</f>
        <v/>
      </c>
      <c r="Q7832" s="92" t="str">
        <f t="shared" si="1236"/>
        <v/>
      </c>
      <c r="R7832" s="92" t="str">
        <f t="shared" si="1237"/>
        <v/>
      </c>
      <c r="U7832" s="5"/>
      <c r="V7832" s="5"/>
      <c r="W7832" s="94" t="str">
        <f t="shared" si="1235"/>
        <v/>
      </c>
      <c r="X7832" s="94" t="str">
        <f t="shared" si="1238"/>
        <v/>
      </c>
      <c r="Y7832" s="5"/>
      <c r="BK7832" s="8"/>
      <c r="BL7832" s="5"/>
      <c r="BM7832" s="5"/>
      <c r="BN7832" s="5"/>
      <c r="BO7832" s="5"/>
      <c r="BP7832" s="1"/>
      <c r="BQ7832" s="1"/>
      <c r="BR7832" s="1"/>
      <c r="BS7832" s="1"/>
      <c r="BT7832" s="1"/>
      <c r="BU7832" s="4"/>
      <c r="BV7832" s="1"/>
      <c r="BW7832" s="3"/>
      <c r="BX7832" s="4"/>
      <c r="BY7832" s="5"/>
      <c r="BZ7832" s="5"/>
      <c r="CA7832" s="5"/>
      <c r="CB7832" s="5"/>
      <c r="CC7832" s="5"/>
      <c r="CD7832" s="43"/>
    </row>
    <row r="7833" spans="1:82" x14ac:dyDescent="0.25">
      <c r="A7833" s="8"/>
      <c r="B7833" s="5"/>
      <c r="C7833" s="5"/>
      <c r="D7833" s="5"/>
      <c r="E7833" s="5"/>
      <c r="F7833" s="94" t="str">
        <f t="shared" si="1229"/>
        <v/>
      </c>
      <c r="G7833" s="94" t="str">
        <f t="shared" si="1230"/>
        <v/>
      </c>
      <c r="H7833" s="127" t="str">
        <f>IF(A7833&lt;&gt;"",IF(MID(C7833,1,1)="c",$AS$26,IF(MID(C7833,1,1)="r",$AS$41,IF(MID(C7833,1,1)="p",#REF!,#REF!))),"")</f>
        <v/>
      </c>
      <c r="I7833" s="92" t="str">
        <f t="shared" si="1231"/>
        <v/>
      </c>
      <c r="J7833" s="92" t="str">
        <f t="shared" si="1232"/>
        <v/>
      </c>
      <c r="K7833" s="92" t="str">
        <f t="shared" si="1233"/>
        <v/>
      </c>
      <c r="L7833" s="92" t="str">
        <f t="shared" si="1234"/>
        <v/>
      </c>
      <c r="M7833" s="95" t="str">
        <f>IF(A7833&lt;&gt;"",IF(MID(C7833,1,1)="c",SigmaEpsConcrete(I7833,$AN$30:$AN$33,$AR$30:$AR$33,$AS$26,$AS$27,$AS$28,$AQ$20,$AU$19),""),"")</f>
        <v/>
      </c>
      <c r="N7833" s="95" t="str">
        <f>IF(A7833&lt;&gt;"",IF(MID(C7833,1,1)="r",SigmaEpsReinf(J7833,$AS$42:$AS$43,$AS$41,$AS$39,$AS$40,$AQ$38),""),"")</f>
        <v/>
      </c>
      <c r="Q7833" s="92" t="str">
        <f t="shared" si="1236"/>
        <v/>
      </c>
      <c r="R7833" s="92" t="str">
        <f t="shared" si="1237"/>
        <v/>
      </c>
      <c r="U7833" s="5"/>
      <c r="V7833" s="5"/>
      <c r="W7833" s="94" t="str">
        <f t="shared" si="1235"/>
        <v/>
      </c>
      <c r="X7833" s="94" t="str">
        <f t="shared" si="1238"/>
        <v/>
      </c>
      <c r="Y7833" s="5"/>
      <c r="BK7833" s="8"/>
      <c r="BL7833" s="5"/>
      <c r="BM7833" s="5"/>
      <c r="BN7833" s="5"/>
      <c r="BO7833" s="5"/>
      <c r="BP7833" s="1"/>
      <c r="BQ7833" s="1"/>
      <c r="BR7833" s="1"/>
      <c r="BS7833" s="1"/>
      <c r="BT7833" s="1"/>
      <c r="BU7833" s="4"/>
      <c r="BV7833" s="1"/>
      <c r="BW7833" s="3"/>
      <c r="BX7833" s="4"/>
      <c r="BY7833" s="5"/>
      <c r="BZ7833" s="5"/>
      <c r="CA7833" s="5"/>
      <c r="CB7833" s="5"/>
      <c r="CC7833" s="5"/>
      <c r="CD7833" s="43"/>
    </row>
    <row r="7834" spans="1:82" x14ac:dyDescent="0.25">
      <c r="A7834" s="8"/>
      <c r="B7834" s="5"/>
      <c r="C7834" s="5"/>
      <c r="D7834" s="5"/>
      <c r="E7834" s="5"/>
      <c r="F7834" s="94" t="str">
        <f t="shared" si="1229"/>
        <v/>
      </c>
      <c r="G7834" s="94" t="str">
        <f t="shared" si="1230"/>
        <v/>
      </c>
      <c r="H7834" s="127" t="str">
        <f>IF(A7834&lt;&gt;"",IF(MID(C7834,1,1)="c",$AS$26,IF(MID(C7834,1,1)="r",$AS$41,IF(MID(C7834,1,1)="p",#REF!,#REF!))),"")</f>
        <v/>
      </c>
      <c r="I7834" s="92" t="str">
        <f t="shared" si="1231"/>
        <v/>
      </c>
      <c r="J7834" s="92" t="str">
        <f t="shared" si="1232"/>
        <v/>
      </c>
      <c r="K7834" s="92" t="str">
        <f t="shared" si="1233"/>
        <v/>
      </c>
      <c r="L7834" s="92" t="str">
        <f t="shared" si="1234"/>
        <v/>
      </c>
      <c r="M7834" s="95" t="str">
        <f>IF(A7834&lt;&gt;"",IF(MID(C7834,1,1)="c",SigmaEpsConcrete(I7834,$AN$30:$AN$33,$AR$30:$AR$33,$AS$26,$AS$27,$AS$28,$AQ$20,$AU$19),""),"")</f>
        <v/>
      </c>
      <c r="N7834" s="95" t="str">
        <f>IF(A7834&lt;&gt;"",IF(MID(C7834,1,1)="r",SigmaEpsReinf(J7834,$AS$42:$AS$43,$AS$41,$AS$39,$AS$40,$AQ$38),""),"")</f>
        <v/>
      </c>
      <c r="Q7834" s="92" t="str">
        <f t="shared" si="1236"/>
        <v/>
      </c>
      <c r="R7834" s="92" t="str">
        <f t="shared" si="1237"/>
        <v/>
      </c>
      <c r="U7834" s="5"/>
      <c r="V7834" s="5"/>
      <c r="W7834" s="94" t="str">
        <f t="shared" si="1235"/>
        <v/>
      </c>
      <c r="X7834" s="94" t="str">
        <f t="shared" si="1238"/>
        <v/>
      </c>
      <c r="Y7834" s="5"/>
      <c r="BK7834" s="8"/>
      <c r="BL7834" s="5"/>
      <c r="BM7834" s="5"/>
      <c r="BN7834" s="5"/>
      <c r="BO7834" s="5"/>
      <c r="BP7834" s="1"/>
      <c r="BQ7834" s="1"/>
      <c r="BR7834" s="1"/>
      <c r="BS7834" s="1"/>
      <c r="BT7834" s="1"/>
      <c r="BU7834" s="4"/>
      <c r="BV7834" s="1"/>
      <c r="BW7834" s="3"/>
      <c r="BX7834" s="4"/>
      <c r="BY7834" s="5"/>
      <c r="BZ7834" s="5"/>
      <c r="CA7834" s="5"/>
      <c r="CB7834" s="5"/>
      <c r="CC7834" s="5"/>
      <c r="CD7834" s="43"/>
    </row>
    <row r="7835" spans="1:82" x14ac:dyDescent="0.25">
      <c r="A7835" s="8"/>
      <c r="B7835" s="5"/>
      <c r="C7835" s="5"/>
      <c r="D7835" s="5"/>
      <c r="E7835" s="5"/>
      <c r="F7835" s="94" t="str">
        <f t="shared" si="1229"/>
        <v/>
      </c>
      <c r="G7835" s="94" t="str">
        <f t="shared" si="1230"/>
        <v/>
      </c>
      <c r="H7835" s="127" t="str">
        <f>IF(A7835&lt;&gt;"",IF(MID(C7835,1,1)="c",$AS$26,IF(MID(C7835,1,1)="r",$AS$41,IF(MID(C7835,1,1)="p",#REF!,#REF!))),"")</f>
        <v/>
      </c>
      <c r="I7835" s="92" t="str">
        <f t="shared" si="1231"/>
        <v/>
      </c>
      <c r="J7835" s="92" t="str">
        <f t="shared" si="1232"/>
        <v/>
      </c>
      <c r="K7835" s="92" t="str">
        <f t="shared" si="1233"/>
        <v/>
      </c>
      <c r="L7835" s="92" t="str">
        <f t="shared" si="1234"/>
        <v/>
      </c>
      <c r="M7835" s="95" t="str">
        <f>IF(A7835&lt;&gt;"",IF(MID(C7835,1,1)="c",SigmaEpsConcrete(I7835,$AN$30:$AN$33,$AR$30:$AR$33,$AS$26,$AS$27,$AS$28,$AQ$20,$AU$19),""),"")</f>
        <v/>
      </c>
      <c r="N7835" s="95" t="str">
        <f>IF(A7835&lt;&gt;"",IF(MID(C7835,1,1)="r",SigmaEpsReinf(J7835,$AS$42:$AS$43,$AS$41,$AS$39,$AS$40,$AQ$38),""),"")</f>
        <v/>
      </c>
      <c r="Q7835" s="92" t="str">
        <f t="shared" si="1236"/>
        <v/>
      </c>
      <c r="R7835" s="92" t="str">
        <f t="shared" si="1237"/>
        <v/>
      </c>
      <c r="U7835" s="5"/>
      <c r="V7835" s="5"/>
      <c r="W7835" s="94" t="str">
        <f t="shared" si="1235"/>
        <v/>
      </c>
      <c r="X7835" s="94" t="str">
        <f t="shared" si="1238"/>
        <v/>
      </c>
      <c r="Y7835" s="5"/>
      <c r="BK7835" s="8"/>
      <c r="BL7835" s="5"/>
      <c r="BM7835" s="5"/>
      <c r="BN7835" s="5"/>
      <c r="BO7835" s="5"/>
      <c r="BP7835" s="1"/>
      <c r="BQ7835" s="1"/>
      <c r="BR7835" s="1"/>
      <c r="BS7835" s="1"/>
      <c r="BT7835" s="1"/>
      <c r="BU7835" s="4"/>
      <c r="BV7835" s="1"/>
      <c r="BW7835" s="3"/>
      <c r="BX7835" s="4"/>
      <c r="BY7835" s="5"/>
      <c r="BZ7835" s="5"/>
      <c r="CA7835" s="5"/>
      <c r="CB7835" s="5"/>
      <c r="CC7835" s="5"/>
      <c r="CD7835" s="43"/>
    </row>
    <row r="7836" spans="1:82" x14ac:dyDescent="0.25">
      <c r="A7836" s="8"/>
      <c r="B7836" s="5"/>
      <c r="C7836" s="5"/>
      <c r="D7836" s="5"/>
      <c r="E7836" s="5"/>
      <c r="F7836" s="94" t="str">
        <f t="shared" si="1229"/>
        <v/>
      </c>
      <c r="G7836" s="94" t="str">
        <f t="shared" si="1230"/>
        <v/>
      </c>
      <c r="H7836" s="127" t="str">
        <f>IF(A7836&lt;&gt;"",IF(MID(C7836,1,1)="c",$AS$26,IF(MID(C7836,1,1)="r",$AS$41,IF(MID(C7836,1,1)="p",#REF!,#REF!))),"")</f>
        <v/>
      </c>
      <c r="I7836" s="92" t="str">
        <f t="shared" si="1231"/>
        <v/>
      </c>
      <c r="J7836" s="92" t="str">
        <f t="shared" si="1232"/>
        <v/>
      </c>
      <c r="K7836" s="92" t="str">
        <f t="shared" si="1233"/>
        <v/>
      </c>
      <c r="L7836" s="92" t="str">
        <f t="shared" si="1234"/>
        <v/>
      </c>
      <c r="M7836" s="95" t="str">
        <f>IF(A7836&lt;&gt;"",IF(MID(C7836,1,1)="c",SigmaEpsConcrete(I7836,$AN$30:$AN$33,$AR$30:$AR$33,$AS$26,$AS$27,$AS$28,$AQ$20,$AU$19),""),"")</f>
        <v/>
      </c>
      <c r="N7836" s="95" t="str">
        <f>IF(A7836&lt;&gt;"",IF(MID(C7836,1,1)="r",SigmaEpsReinf(J7836,$AS$42:$AS$43,$AS$41,$AS$39,$AS$40,$AQ$38),""),"")</f>
        <v/>
      </c>
      <c r="Q7836" s="92" t="str">
        <f t="shared" si="1236"/>
        <v/>
      </c>
      <c r="R7836" s="92" t="str">
        <f t="shared" si="1237"/>
        <v/>
      </c>
      <c r="U7836" s="5"/>
      <c r="V7836" s="5"/>
      <c r="W7836" s="94" t="str">
        <f t="shared" si="1235"/>
        <v/>
      </c>
      <c r="X7836" s="94" t="str">
        <f t="shared" si="1238"/>
        <v/>
      </c>
      <c r="Y7836" s="5"/>
      <c r="BK7836" s="8"/>
      <c r="BL7836" s="5"/>
      <c r="BM7836" s="5"/>
      <c r="BN7836" s="5"/>
      <c r="BO7836" s="5"/>
      <c r="BP7836" s="1"/>
      <c r="BQ7836" s="1"/>
      <c r="BR7836" s="1"/>
      <c r="BS7836" s="1"/>
      <c r="BT7836" s="1"/>
      <c r="BU7836" s="4"/>
      <c r="BV7836" s="1"/>
      <c r="BW7836" s="3"/>
      <c r="BX7836" s="4"/>
      <c r="BY7836" s="5"/>
      <c r="BZ7836" s="5"/>
      <c r="CA7836" s="5"/>
      <c r="CB7836" s="5"/>
      <c r="CC7836" s="5"/>
      <c r="CD7836" s="43"/>
    </row>
    <row r="7837" spans="1:82" x14ac:dyDescent="0.25">
      <c r="A7837" s="8"/>
      <c r="B7837" s="5"/>
      <c r="C7837" s="5"/>
      <c r="D7837" s="5"/>
      <c r="E7837" s="5"/>
      <c r="F7837" s="94" t="str">
        <f t="shared" si="1229"/>
        <v/>
      </c>
      <c r="G7837" s="94" t="str">
        <f t="shared" si="1230"/>
        <v/>
      </c>
      <c r="H7837" s="127" t="str">
        <f>IF(A7837&lt;&gt;"",IF(MID(C7837,1,1)="c",$AS$26,IF(MID(C7837,1,1)="r",$AS$41,IF(MID(C7837,1,1)="p",#REF!,#REF!))),"")</f>
        <v/>
      </c>
      <c r="I7837" s="92" t="str">
        <f t="shared" si="1231"/>
        <v/>
      </c>
      <c r="J7837" s="92" t="str">
        <f t="shared" si="1232"/>
        <v/>
      </c>
      <c r="K7837" s="92" t="str">
        <f t="shared" si="1233"/>
        <v/>
      </c>
      <c r="L7837" s="92" t="str">
        <f t="shared" si="1234"/>
        <v/>
      </c>
      <c r="M7837" s="95" t="str">
        <f>IF(A7837&lt;&gt;"",IF(MID(C7837,1,1)="c",SigmaEpsConcrete(I7837,$AN$30:$AN$33,$AR$30:$AR$33,$AS$26,$AS$27,$AS$28,$AQ$20,$AU$19),""),"")</f>
        <v/>
      </c>
      <c r="N7837" s="95" t="str">
        <f>IF(A7837&lt;&gt;"",IF(MID(C7837,1,1)="r",SigmaEpsReinf(J7837,$AS$42:$AS$43,$AS$41,$AS$39,$AS$40,$AQ$38),""),"")</f>
        <v/>
      </c>
      <c r="Q7837" s="92" t="str">
        <f t="shared" si="1236"/>
        <v/>
      </c>
      <c r="R7837" s="92" t="str">
        <f t="shared" si="1237"/>
        <v/>
      </c>
      <c r="U7837" s="5"/>
      <c r="V7837" s="5"/>
      <c r="W7837" s="94" t="str">
        <f t="shared" si="1235"/>
        <v/>
      </c>
      <c r="X7837" s="94" t="str">
        <f t="shared" si="1238"/>
        <v/>
      </c>
      <c r="Y7837" s="5"/>
      <c r="BK7837" s="8"/>
      <c r="BL7837" s="5"/>
      <c r="BM7837" s="5"/>
      <c r="BN7837" s="5"/>
      <c r="BO7837" s="5"/>
      <c r="BP7837" s="1"/>
      <c r="BQ7837" s="1"/>
      <c r="BR7837" s="1"/>
      <c r="BS7837" s="1"/>
      <c r="BT7837" s="1"/>
      <c r="BU7837" s="4"/>
      <c r="BV7837" s="1"/>
      <c r="BW7837" s="3"/>
      <c r="BX7837" s="4"/>
      <c r="BY7837" s="5"/>
      <c r="BZ7837" s="5"/>
      <c r="CA7837" s="5"/>
      <c r="CB7837" s="5"/>
      <c r="CC7837" s="5"/>
      <c r="CD7837" s="43"/>
    </row>
    <row r="7838" spans="1:82" x14ac:dyDescent="0.25">
      <c r="A7838" s="8"/>
      <c r="B7838" s="5"/>
      <c r="C7838" s="5"/>
      <c r="D7838" s="5"/>
      <c r="E7838" s="5"/>
      <c r="F7838" s="94" t="str">
        <f t="shared" si="1229"/>
        <v/>
      </c>
      <c r="G7838" s="94" t="str">
        <f t="shared" si="1230"/>
        <v/>
      </c>
      <c r="H7838" s="127" t="str">
        <f>IF(A7838&lt;&gt;"",IF(MID(C7838,1,1)="c",$AS$26,IF(MID(C7838,1,1)="r",$AS$41,IF(MID(C7838,1,1)="p",#REF!,#REF!))),"")</f>
        <v/>
      </c>
      <c r="I7838" s="92" t="str">
        <f t="shared" si="1231"/>
        <v/>
      </c>
      <c r="J7838" s="92" t="str">
        <f t="shared" si="1232"/>
        <v/>
      </c>
      <c r="K7838" s="92" t="str">
        <f t="shared" si="1233"/>
        <v/>
      </c>
      <c r="L7838" s="92" t="str">
        <f t="shared" si="1234"/>
        <v/>
      </c>
      <c r="M7838" s="95" t="str">
        <f>IF(A7838&lt;&gt;"",IF(MID(C7838,1,1)="c",SigmaEpsConcrete(I7838,$AN$30:$AN$33,$AR$30:$AR$33,$AS$26,$AS$27,$AS$28,$AQ$20,$AU$19),""),"")</f>
        <v/>
      </c>
      <c r="N7838" s="95" t="str">
        <f>IF(A7838&lt;&gt;"",IF(MID(C7838,1,1)="r",SigmaEpsReinf(J7838,$AS$42:$AS$43,$AS$41,$AS$39,$AS$40,$AQ$38),""),"")</f>
        <v/>
      </c>
      <c r="Q7838" s="92" t="str">
        <f t="shared" si="1236"/>
        <v/>
      </c>
      <c r="R7838" s="92" t="str">
        <f t="shared" si="1237"/>
        <v/>
      </c>
      <c r="U7838" s="5"/>
      <c r="V7838" s="5"/>
      <c r="W7838" s="94" t="str">
        <f t="shared" si="1235"/>
        <v/>
      </c>
      <c r="X7838" s="94" t="str">
        <f t="shared" si="1238"/>
        <v/>
      </c>
      <c r="Y7838" s="5"/>
      <c r="BK7838" s="8"/>
      <c r="BL7838" s="5"/>
      <c r="BM7838" s="5"/>
      <c r="BN7838" s="5"/>
      <c r="BO7838" s="5"/>
      <c r="BP7838" s="1"/>
      <c r="BQ7838" s="1"/>
      <c r="BR7838" s="1"/>
      <c r="BS7838" s="1"/>
      <c r="BT7838" s="1"/>
      <c r="BU7838" s="4"/>
      <c r="BV7838" s="1"/>
      <c r="BW7838" s="3"/>
      <c r="BX7838" s="4"/>
      <c r="BY7838" s="5"/>
      <c r="BZ7838" s="5"/>
      <c r="CA7838" s="5"/>
      <c r="CB7838" s="5"/>
      <c r="CC7838" s="5"/>
      <c r="CD7838" s="43"/>
    </row>
    <row r="7839" spans="1:82" x14ac:dyDescent="0.25">
      <c r="A7839" s="8"/>
      <c r="B7839" s="5"/>
      <c r="C7839" s="5"/>
      <c r="D7839" s="5"/>
      <c r="E7839" s="5"/>
      <c r="F7839" s="94" t="str">
        <f t="shared" si="1229"/>
        <v/>
      </c>
      <c r="G7839" s="94" t="str">
        <f t="shared" si="1230"/>
        <v/>
      </c>
      <c r="H7839" s="127" t="str">
        <f>IF(A7839&lt;&gt;"",IF(MID(C7839,1,1)="c",$AS$26,IF(MID(C7839,1,1)="r",$AS$41,IF(MID(C7839,1,1)="p",#REF!,#REF!))),"")</f>
        <v/>
      </c>
      <c r="I7839" s="92" t="str">
        <f t="shared" si="1231"/>
        <v/>
      </c>
      <c r="J7839" s="92" t="str">
        <f t="shared" si="1232"/>
        <v/>
      </c>
      <c r="K7839" s="92" t="str">
        <f t="shared" si="1233"/>
        <v/>
      </c>
      <c r="L7839" s="92" t="str">
        <f t="shared" si="1234"/>
        <v/>
      </c>
      <c r="M7839" s="95" t="str">
        <f>IF(A7839&lt;&gt;"",IF(MID(C7839,1,1)="c",SigmaEpsConcrete(I7839,$AN$30:$AN$33,$AR$30:$AR$33,$AS$26,$AS$27,$AS$28,$AQ$20,$AU$19),""),"")</f>
        <v/>
      </c>
      <c r="N7839" s="95" t="str">
        <f>IF(A7839&lt;&gt;"",IF(MID(C7839,1,1)="r",SigmaEpsReinf(J7839,$AS$42:$AS$43,$AS$41,$AS$39,$AS$40,$AQ$38),""),"")</f>
        <v/>
      </c>
      <c r="Q7839" s="92" t="str">
        <f t="shared" si="1236"/>
        <v/>
      </c>
      <c r="R7839" s="92" t="str">
        <f t="shared" si="1237"/>
        <v/>
      </c>
      <c r="U7839" s="5"/>
      <c r="V7839" s="5"/>
      <c r="W7839" s="94" t="str">
        <f t="shared" si="1235"/>
        <v/>
      </c>
      <c r="X7839" s="94" t="str">
        <f t="shared" si="1238"/>
        <v/>
      </c>
      <c r="Y7839" s="5"/>
      <c r="BK7839" s="8"/>
      <c r="BL7839" s="5"/>
      <c r="BM7839" s="5"/>
      <c r="BN7839" s="5"/>
      <c r="BO7839" s="5"/>
      <c r="BP7839" s="1"/>
      <c r="BQ7839" s="1"/>
      <c r="BR7839" s="1"/>
      <c r="BS7839" s="1"/>
      <c r="BT7839" s="1"/>
      <c r="BU7839" s="4"/>
      <c r="BV7839" s="1"/>
      <c r="BW7839" s="3"/>
      <c r="BX7839" s="4"/>
      <c r="BY7839" s="5"/>
      <c r="BZ7839" s="5"/>
      <c r="CA7839" s="5"/>
      <c r="CB7839" s="5"/>
      <c r="CC7839" s="5"/>
      <c r="CD7839" s="43"/>
    </row>
    <row r="7840" spans="1:82" x14ac:dyDescent="0.25">
      <c r="A7840" s="8"/>
      <c r="B7840" s="5"/>
      <c r="C7840" s="5"/>
      <c r="D7840" s="5"/>
      <c r="E7840" s="5"/>
      <c r="F7840" s="94" t="str">
        <f t="shared" si="1229"/>
        <v/>
      </c>
      <c r="G7840" s="94" t="str">
        <f t="shared" si="1230"/>
        <v/>
      </c>
      <c r="H7840" s="127" t="str">
        <f>IF(A7840&lt;&gt;"",IF(MID(C7840,1,1)="c",$AS$26,IF(MID(C7840,1,1)="r",$AS$41,IF(MID(C7840,1,1)="p",#REF!,#REF!))),"")</f>
        <v/>
      </c>
      <c r="I7840" s="92" t="str">
        <f t="shared" si="1231"/>
        <v/>
      </c>
      <c r="J7840" s="92" t="str">
        <f t="shared" si="1232"/>
        <v/>
      </c>
      <c r="K7840" s="92" t="str">
        <f t="shared" si="1233"/>
        <v/>
      </c>
      <c r="L7840" s="92" t="str">
        <f t="shared" si="1234"/>
        <v/>
      </c>
      <c r="M7840" s="95" t="str">
        <f>IF(A7840&lt;&gt;"",IF(MID(C7840,1,1)="c",SigmaEpsConcrete(I7840,$AN$30:$AN$33,$AR$30:$AR$33,$AS$26,$AS$27,$AS$28,$AQ$20,$AU$19),""),"")</f>
        <v/>
      </c>
      <c r="N7840" s="95" t="str">
        <f>IF(A7840&lt;&gt;"",IF(MID(C7840,1,1)="r",SigmaEpsReinf(J7840,$AS$42:$AS$43,$AS$41,$AS$39,$AS$40,$AQ$38),""),"")</f>
        <v/>
      </c>
      <c r="Q7840" s="92" t="str">
        <f t="shared" si="1236"/>
        <v/>
      </c>
      <c r="R7840" s="92" t="str">
        <f t="shared" si="1237"/>
        <v/>
      </c>
      <c r="U7840" s="5"/>
      <c r="V7840" s="5"/>
      <c r="W7840" s="94" t="str">
        <f t="shared" si="1235"/>
        <v/>
      </c>
      <c r="X7840" s="94" t="str">
        <f t="shared" si="1238"/>
        <v/>
      </c>
      <c r="Y7840" s="5"/>
      <c r="BK7840" s="8"/>
      <c r="BL7840" s="5"/>
      <c r="BM7840" s="5"/>
      <c r="BN7840" s="5"/>
      <c r="BO7840" s="5"/>
      <c r="BP7840" s="1"/>
      <c r="BQ7840" s="1"/>
      <c r="BR7840" s="1"/>
      <c r="BS7840" s="1"/>
      <c r="BT7840" s="1"/>
      <c r="BU7840" s="4"/>
      <c r="BV7840" s="1"/>
      <c r="BW7840" s="3"/>
      <c r="BX7840" s="4"/>
      <c r="BY7840" s="5"/>
      <c r="BZ7840" s="5"/>
      <c r="CA7840" s="5"/>
      <c r="CB7840" s="5"/>
      <c r="CC7840" s="5"/>
      <c r="CD7840" s="43"/>
    </row>
    <row r="7841" spans="1:82" x14ac:dyDescent="0.25">
      <c r="A7841" s="8"/>
      <c r="B7841" s="5"/>
      <c r="C7841" s="5"/>
      <c r="D7841" s="5"/>
      <c r="E7841" s="5"/>
      <c r="F7841" s="94" t="str">
        <f t="shared" si="1229"/>
        <v/>
      </c>
      <c r="G7841" s="94" t="str">
        <f t="shared" si="1230"/>
        <v/>
      </c>
      <c r="H7841" s="127" t="str">
        <f>IF(A7841&lt;&gt;"",IF(MID(C7841,1,1)="c",$AS$26,IF(MID(C7841,1,1)="r",$AS$41,IF(MID(C7841,1,1)="p",#REF!,#REF!))),"")</f>
        <v/>
      </c>
      <c r="I7841" s="92" t="str">
        <f t="shared" si="1231"/>
        <v/>
      </c>
      <c r="J7841" s="92" t="str">
        <f t="shared" si="1232"/>
        <v/>
      </c>
      <c r="K7841" s="92" t="str">
        <f t="shared" si="1233"/>
        <v/>
      </c>
      <c r="L7841" s="92" t="str">
        <f t="shared" si="1234"/>
        <v/>
      </c>
      <c r="M7841" s="95" t="str">
        <f>IF(A7841&lt;&gt;"",IF(MID(C7841,1,1)="c",SigmaEpsConcrete(I7841,$AN$30:$AN$33,$AR$30:$AR$33,$AS$26,$AS$27,$AS$28,$AQ$20,$AU$19),""),"")</f>
        <v/>
      </c>
      <c r="N7841" s="95" t="str">
        <f>IF(A7841&lt;&gt;"",IF(MID(C7841,1,1)="r",SigmaEpsReinf(J7841,$AS$42:$AS$43,$AS$41,$AS$39,$AS$40,$AQ$38),""),"")</f>
        <v/>
      </c>
      <c r="Q7841" s="92" t="str">
        <f t="shared" si="1236"/>
        <v/>
      </c>
      <c r="R7841" s="92" t="str">
        <f t="shared" si="1237"/>
        <v/>
      </c>
      <c r="U7841" s="5"/>
      <c r="V7841" s="5"/>
      <c r="W7841" s="94" t="str">
        <f t="shared" si="1235"/>
        <v/>
      </c>
      <c r="X7841" s="94" t="str">
        <f t="shared" si="1238"/>
        <v/>
      </c>
      <c r="Y7841" s="5"/>
      <c r="BK7841" s="8"/>
      <c r="BL7841" s="5"/>
      <c r="BM7841" s="5"/>
      <c r="BN7841" s="5"/>
      <c r="BO7841" s="5"/>
      <c r="BP7841" s="1"/>
      <c r="BQ7841" s="1"/>
      <c r="BR7841" s="1"/>
      <c r="BS7841" s="1"/>
      <c r="BT7841" s="1"/>
      <c r="BU7841" s="4"/>
      <c r="BV7841" s="1"/>
      <c r="BW7841" s="3"/>
      <c r="BX7841" s="4"/>
      <c r="BY7841" s="5"/>
      <c r="BZ7841" s="5"/>
      <c r="CA7841" s="5"/>
      <c r="CB7841" s="5"/>
      <c r="CC7841" s="5"/>
      <c r="CD7841" s="43"/>
    </row>
    <row r="7842" spans="1:82" x14ac:dyDescent="0.25">
      <c r="A7842" s="8"/>
      <c r="B7842" s="5"/>
      <c r="C7842" s="5"/>
      <c r="D7842" s="5"/>
      <c r="E7842" s="5"/>
      <c r="F7842" s="94" t="str">
        <f t="shared" si="1229"/>
        <v/>
      </c>
      <c r="G7842" s="94" t="str">
        <f t="shared" si="1230"/>
        <v/>
      </c>
      <c r="H7842" s="127" t="str">
        <f>IF(A7842&lt;&gt;"",IF(MID(C7842,1,1)="c",$AS$26,IF(MID(C7842,1,1)="r",$AS$41,IF(MID(C7842,1,1)="p",#REF!,#REF!))),"")</f>
        <v/>
      </c>
      <c r="I7842" s="92" t="str">
        <f t="shared" si="1231"/>
        <v/>
      </c>
      <c r="J7842" s="92" t="str">
        <f t="shared" si="1232"/>
        <v/>
      </c>
      <c r="K7842" s="92" t="str">
        <f t="shared" si="1233"/>
        <v/>
      </c>
      <c r="L7842" s="92" t="str">
        <f t="shared" si="1234"/>
        <v/>
      </c>
      <c r="M7842" s="95" t="str">
        <f>IF(A7842&lt;&gt;"",IF(MID(C7842,1,1)="c",SigmaEpsConcrete(I7842,$AN$30:$AN$33,$AR$30:$AR$33,$AS$26,$AS$27,$AS$28,$AQ$20,$AU$19),""),"")</f>
        <v/>
      </c>
      <c r="N7842" s="95" t="str">
        <f>IF(A7842&lt;&gt;"",IF(MID(C7842,1,1)="r",SigmaEpsReinf(J7842,$AS$42:$AS$43,$AS$41,$AS$39,$AS$40,$AQ$38),""),"")</f>
        <v/>
      </c>
      <c r="Q7842" s="92" t="str">
        <f t="shared" si="1236"/>
        <v/>
      </c>
      <c r="R7842" s="92" t="str">
        <f t="shared" si="1237"/>
        <v/>
      </c>
      <c r="U7842" s="5"/>
      <c r="V7842" s="5"/>
      <c r="W7842" s="94" t="str">
        <f t="shared" si="1235"/>
        <v/>
      </c>
      <c r="X7842" s="94" t="str">
        <f t="shared" si="1238"/>
        <v/>
      </c>
      <c r="Y7842" s="5"/>
      <c r="BK7842" s="8"/>
      <c r="BL7842" s="5"/>
      <c r="BM7842" s="5"/>
      <c r="BN7842" s="5"/>
      <c r="BO7842" s="5"/>
      <c r="BP7842" s="1"/>
      <c r="BQ7842" s="1"/>
      <c r="BR7842" s="1"/>
      <c r="BS7842" s="1"/>
      <c r="BT7842" s="1"/>
      <c r="BU7842" s="4"/>
      <c r="BV7842" s="1"/>
      <c r="BW7842" s="3"/>
      <c r="BX7842" s="4"/>
      <c r="BY7842" s="5"/>
      <c r="BZ7842" s="5"/>
      <c r="CA7842" s="5"/>
      <c r="CB7842" s="5"/>
      <c r="CC7842" s="5"/>
      <c r="CD7842" s="43"/>
    </row>
    <row r="7843" spans="1:82" x14ac:dyDescent="0.25">
      <c r="A7843" s="8"/>
      <c r="B7843" s="5"/>
      <c r="C7843" s="5"/>
      <c r="D7843" s="5"/>
      <c r="E7843" s="5"/>
      <c r="F7843" s="94" t="str">
        <f t="shared" si="1229"/>
        <v/>
      </c>
      <c r="G7843" s="94" t="str">
        <f t="shared" si="1230"/>
        <v/>
      </c>
      <c r="H7843" s="127" t="str">
        <f>IF(A7843&lt;&gt;"",IF(MID(C7843,1,1)="c",$AS$26,IF(MID(C7843,1,1)="r",$AS$41,IF(MID(C7843,1,1)="p",#REF!,#REF!))),"")</f>
        <v/>
      </c>
      <c r="I7843" s="92" t="str">
        <f t="shared" si="1231"/>
        <v/>
      </c>
      <c r="J7843" s="92" t="str">
        <f t="shared" si="1232"/>
        <v/>
      </c>
      <c r="K7843" s="92" t="str">
        <f t="shared" si="1233"/>
        <v/>
      </c>
      <c r="L7843" s="92" t="str">
        <f t="shared" si="1234"/>
        <v/>
      </c>
      <c r="M7843" s="95" t="str">
        <f>IF(A7843&lt;&gt;"",IF(MID(C7843,1,1)="c",SigmaEpsConcrete(I7843,$AN$30:$AN$33,$AR$30:$AR$33,$AS$26,$AS$27,$AS$28,$AQ$20,$AU$19),""),"")</f>
        <v/>
      </c>
      <c r="N7843" s="95" t="str">
        <f>IF(A7843&lt;&gt;"",IF(MID(C7843,1,1)="r",SigmaEpsReinf(J7843,$AS$42:$AS$43,$AS$41,$AS$39,$AS$40,$AQ$38),""),"")</f>
        <v/>
      </c>
      <c r="Q7843" s="92" t="str">
        <f t="shared" si="1236"/>
        <v/>
      </c>
      <c r="R7843" s="92" t="str">
        <f t="shared" si="1237"/>
        <v/>
      </c>
      <c r="U7843" s="5"/>
      <c r="V7843" s="5"/>
      <c r="W7843" s="94" t="str">
        <f t="shared" si="1235"/>
        <v/>
      </c>
      <c r="X7843" s="94" t="str">
        <f t="shared" si="1238"/>
        <v/>
      </c>
      <c r="Y7843" s="5"/>
      <c r="BK7843" s="8"/>
      <c r="BL7843" s="5"/>
      <c r="BM7843" s="5"/>
      <c r="BN7843" s="5"/>
      <c r="BO7843" s="5"/>
      <c r="BP7843" s="1"/>
      <c r="BQ7843" s="1"/>
      <c r="BR7843" s="1"/>
      <c r="BS7843" s="1"/>
      <c r="BT7843" s="1"/>
      <c r="BU7843" s="4"/>
      <c r="BV7843" s="1"/>
      <c r="BW7843" s="3"/>
      <c r="BX7843" s="4"/>
      <c r="BY7843" s="5"/>
      <c r="BZ7843" s="5"/>
      <c r="CA7843" s="5"/>
      <c r="CB7843" s="5"/>
      <c r="CC7843" s="5"/>
      <c r="CD7843" s="43"/>
    </row>
    <row r="7844" spans="1:82" x14ac:dyDescent="0.25">
      <c r="A7844" s="8"/>
      <c r="B7844" s="5"/>
      <c r="C7844" s="5"/>
      <c r="D7844" s="5"/>
      <c r="E7844" s="5"/>
      <c r="F7844" s="94" t="str">
        <f t="shared" si="1229"/>
        <v/>
      </c>
      <c r="G7844" s="94" t="str">
        <f t="shared" si="1230"/>
        <v/>
      </c>
      <c r="H7844" s="127" t="str">
        <f>IF(A7844&lt;&gt;"",IF(MID(C7844,1,1)="c",$AS$26,IF(MID(C7844,1,1)="r",$AS$41,IF(MID(C7844,1,1)="p",#REF!,#REF!))),"")</f>
        <v/>
      </c>
      <c r="I7844" s="92" t="str">
        <f t="shared" si="1231"/>
        <v/>
      </c>
      <c r="J7844" s="92" t="str">
        <f t="shared" si="1232"/>
        <v/>
      </c>
      <c r="K7844" s="92" t="str">
        <f t="shared" si="1233"/>
        <v/>
      </c>
      <c r="L7844" s="92" t="str">
        <f t="shared" si="1234"/>
        <v/>
      </c>
      <c r="M7844" s="95" t="str">
        <f>IF(A7844&lt;&gt;"",IF(MID(C7844,1,1)="c",SigmaEpsConcrete(I7844,$AN$30:$AN$33,$AR$30:$AR$33,$AS$26,$AS$27,$AS$28,$AQ$20,$AU$19),""),"")</f>
        <v/>
      </c>
      <c r="N7844" s="95" t="str">
        <f>IF(A7844&lt;&gt;"",IF(MID(C7844,1,1)="r",SigmaEpsReinf(J7844,$AS$42:$AS$43,$AS$41,$AS$39,$AS$40,$AQ$38),""),"")</f>
        <v/>
      </c>
      <c r="Q7844" s="92" t="str">
        <f t="shared" si="1236"/>
        <v/>
      </c>
      <c r="R7844" s="92" t="str">
        <f t="shared" si="1237"/>
        <v/>
      </c>
      <c r="U7844" s="5"/>
      <c r="V7844" s="5"/>
      <c r="W7844" s="94" t="str">
        <f t="shared" si="1235"/>
        <v/>
      </c>
      <c r="X7844" s="94" t="str">
        <f t="shared" si="1238"/>
        <v/>
      </c>
      <c r="Y7844" s="5"/>
      <c r="BK7844" s="8"/>
      <c r="BL7844" s="5"/>
      <c r="BM7844" s="5"/>
      <c r="BN7844" s="5"/>
      <c r="BO7844" s="5"/>
      <c r="BP7844" s="1"/>
      <c r="BQ7844" s="1"/>
      <c r="BR7844" s="1"/>
      <c r="BS7844" s="1"/>
      <c r="BT7844" s="1"/>
      <c r="BU7844" s="4"/>
      <c r="BV7844" s="1"/>
      <c r="BW7844" s="3"/>
      <c r="BX7844" s="4"/>
      <c r="BY7844" s="5"/>
      <c r="BZ7844" s="5"/>
      <c r="CA7844" s="5"/>
      <c r="CB7844" s="5"/>
      <c r="CC7844" s="5"/>
      <c r="CD7844" s="43"/>
    </row>
    <row r="7845" spans="1:82" x14ac:dyDescent="0.25">
      <c r="A7845" s="8"/>
      <c r="B7845" s="5"/>
      <c r="C7845" s="5"/>
      <c r="D7845" s="5"/>
      <c r="E7845" s="5"/>
      <c r="F7845" s="94" t="str">
        <f t="shared" si="1229"/>
        <v/>
      </c>
      <c r="G7845" s="94" t="str">
        <f t="shared" si="1230"/>
        <v/>
      </c>
      <c r="H7845" s="127" t="str">
        <f>IF(A7845&lt;&gt;"",IF(MID(C7845,1,1)="c",$AS$26,IF(MID(C7845,1,1)="r",$AS$41,IF(MID(C7845,1,1)="p",#REF!,#REF!))),"")</f>
        <v/>
      </c>
      <c r="I7845" s="92" t="str">
        <f t="shared" si="1231"/>
        <v/>
      </c>
      <c r="J7845" s="92" t="str">
        <f t="shared" si="1232"/>
        <v/>
      </c>
      <c r="K7845" s="92" t="str">
        <f t="shared" si="1233"/>
        <v/>
      </c>
      <c r="L7845" s="92" t="str">
        <f t="shared" si="1234"/>
        <v/>
      </c>
      <c r="M7845" s="95" t="str">
        <f>IF(A7845&lt;&gt;"",IF(MID(C7845,1,1)="c",SigmaEpsConcrete(I7845,$AN$30:$AN$33,$AR$30:$AR$33,$AS$26,$AS$27,$AS$28,$AQ$20,$AU$19),""),"")</f>
        <v/>
      </c>
      <c r="N7845" s="95" t="str">
        <f>IF(A7845&lt;&gt;"",IF(MID(C7845,1,1)="r",SigmaEpsReinf(J7845,$AS$42:$AS$43,$AS$41,$AS$39,$AS$40,$AQ$38),""),"")</f>
        <v/>
      </c>
      <c r="Q7845" s="92" t="str">
        <f t="shared" si="1236"/>
        <v/>
      </c>
      <c r="R7845" s="92" t="str">
        <f t="shared" si="1237"/>
        <v/>
      </c>
      <c r="U7845" s="5"/>
      <c r="V7845" s="5"/>
      <c r="W7845" s="94" t="str">
        <f t="shared" si="1235"/>
        <v/>
      </c>
      <c r="X7845" s="94" t="str">
        <f t="shared" si="1238"/>
        <v/>
      </c>
      <c r="Y7845" s="5"/>
      <c r="BK7845" s="8"/>
      <c r="BL7845" s="5"/>
      <c r="BM7845" s="5"/>
      <c r="BN7845" s="5"/>
      <c r="BO7845" s="5"/>
      <c r="BP7845" s="1"/>
      <c r="BQ7845" s="1"/>
      <c r="BR7845" s="1"/>
      <c r="BS7845" s="1"/>
      <c r="BT7845" s="1"/>
      <c r="BU7845" s="4"/>
      <c r="BV7845" s="1"/>
      <c r="BW7845" s="3"/>
      <c r="BX7845" s="4"/>
      <c r="BY7845" s="5"/>
      <c r="BZ7845" s="5"/>
      <c r="CA7845" s="5"/>
      <c r="CB7845" s="5"/>
      <c r="CC7845" s="5"/>
      <c r="CD7845" s="43"/>
    </row>
    <row r="7846" spans="1:82" x14ac:dyDescent="0.25">
      <c r="A7846" s="8"/>
      <c r="B7846" s="5"/>
      <c r="C7846" s="5"/>
      <c r="D7846" s="5"/>
      <c r="E7846" s="5"/>
      <c r="F7846" s="94" t="str">
        <f t="shared" si="1229"/>
        <v/>
      </c>
      <c r="G7846" s="94" t="str">
        <f t="shared" si="1230"/>
        <v/>
      </c>
      <c r="H7846" s="127" t="str">
        <f>IF(A7846&lt;&gt;"",IF(MID(C7846,1,1)="c",$AS$26,IF(MID(C7846,1,1)="r",$AS$41,IF(MID(C7846,1,1)="p",#REF!,#REF!))),"")</f>
        <v/>
      </c>
      <c r="I7846" s="92" t="str">
        <f t="shared" si="1231"/>
        <v/>
      </c>
      <c r="J7846" s="92" t="str">
        <f t="shared" si="1232"/>
        <v/>
      </c>
      <c r="K7846" s="92" t="str">
        <f t="shared" si="1233"/>
        <v/>
      </c>
      <c r="L7846" s="92" t="str">
        <f t="shared" si="1234"/>
        <v/>
      </c>
      <c r="M7846" s="95" t="str">
        <f>IF(A7846&lt;&gt;"",IF(MID(C7846,1,1)="c",SigmaEpsConcrete(I7846,$AN$30:$AN$33,$AR$30:$AR$33,$AS$26,$AS$27,$AS$28,$AQ$20,$AU$19),""),"")</f>
        <v/>
      </c>
      <c r="N7846" s="95" t="str">
        <f>IF(A7846&lt;&gt;"",IF(MID(C7846,1,1)="r",SigmaEpsReinf(J7846,$AS$42:$AS$43,$AS$41,$AS$39,$AS$40,$AQ$38),""),"")</f>
        <v/>
      </c>
      <c r="Q7846" s="92" t="str">
        <f t="shared" si="1236"/>
        <v/>
      </c>
      <c r="R7846" s="92" t="str">
        <f t="shared" si="1237"/>
        <v/>
      </c>
      <c r="U7846" s="5"/>
      <c r="V7846" s="5"/>
      <c r="W7846" s="94" t="str">
        <f t="shared" si="1235"/>
        <v/>
      </c>
      <c r="X7846" s="94" t="str">
        <f t="shared" si="1238"/>
        <v/>
      </c>
      <c r="Y7846" s="5"/>
      <c r="BK7846" s="8"/>
      <c r="BL7846" s="5"/>
      <c r="BM7846" s="5"/>
      <c r="BN7846" s="5"/>
      <c r="BO7846" s="5"/>
      <c r="BP7846" s="1"/>
      <c r="BQ7846" s="1"/>
      <c r="BR7846" s="1"/>
      <c r="BS7846" s="1"/>
      <c r="BT7846" s="1"/>
      <c r="BU7846" s="4"/>
      <c r="BV7846" s="1"/>
      <c r="BW7846" s="3"/>
      <c r="BX7846" s="4"/>
      <c r="BY7846" s="5"/>
      <c r="BZ7846" s="5"/>
      <c r="CA7846" s="5"/>
      <c r="CB7846" s="5"/>
      <c r="CC7846" s="5"/>
      <c r="CD7846" s="43"/>
    </row>
    <row r="7847" spans="1:82" x14ac:dyDescent="0.25">
      <c r="A7847" s="8"/>
      <c r="B7847" s="5"/>
      <c r="C7847" s="5"/>
      <c r="D7847" s="5"/>
      <c r="E7847" s="5"/>
      <c r="F7847" s="94" t="str">
        <f t="shared" si="1229"/>
        <v/>
      </c>
      <c r="G7847" s="94" t="str">
        <f t="shared" si="1230"/>
        <v/>
      </c>
      <c r="H7847" s="127" t="str">
        <f>IF(A7847&lt;&gt;"",IF(MID(C7847,1,1)="c",$AS$26,IF(MID(C7847,1,1)="r",$AS$41,IF(MID(C7847,1,1)="p",#REF!,#REF!))),"")</f>
        <v/>
      </c>
      <c r="I7847" s="92" t="str">
        <f t="shared" si="1231"/>
        <v/>
      </c>
      <c r="J7847" s="92" t="str">
        <f t="shared" si="1232"/>
        <v/>
      </c>
      <c r="K7847" s="92" t="str">
        <f t="shared" si="1233"/>
        <v/>
      </c>
      <c r="L7847" s="92" t="str">
        <f t="shared" si="1234"/>
        <v/>
      </c>
      <c r="M7847" s="95" t="str">
        <f>IF(A7847&lt;&gt;"",IF(MID(C7847,1,1)="c",SigmaEpsConcrete(I7847,$AN$30:$AN$33,$AR$30:$AR$33,$AS$26,$AS$27,$AS$28,$AQ$20,$AU$19),""),"")</f>
        <v/>
      </c>
      <c r="N7847" s="95" t="str">
        <f>IF(A7847&lt;&gt;"",IF(MID(C7847,1,1)="r",SigmaEpsReinf(J7847,$AS$42:$AS$43,$AS$41,$AS$39,$AS$40,$AQ$38),""),"")</f>
        <v/>
      </c>
      <c r="Q7847" s="92" t="str">
        <f t="shared" si="1236"/>
        <v/>
      </c>
      <c r="R7847" s="92" t="str">
        <f t="shared" si="1237"/>
        <v/>
      </c>
      <c r="U7847" s="5"/>
      <c r="V7847" s="5"/>
      <c r="W7847" s="94" t="str">
        <f t="shared" si="1235"/>
        <v/>
      </c>
      <c r="X7847" s="94" t="str">
        <f t="shared" si="1238"/>
        <v/>
      </c>
      <c r="Y7847" s="5"/>
      <c r="BK7847" s="8"/>
      <c r="BL7847" s="5"/>
      <c r="BM7847" s="5"/>
      <c r="BN7847" s="5"/>
      <c r="BO7847" s="5"/>
      <c r="BP7847" s="1"/>
      <c r="BQ7847" s="1"/>
      <c r="BR7847" s="1"/>
      <c r="BS7847" s="1"/>
      <c r="BT7847" s="1"/>
      <c r="BU7847" s="4"/>
      <c r="BV7847" s="1"/>
      <c r="BW7847" s="3"/>
      <c r="BX7847" s="4"/>
      <c r="BY7847" s="5"/>
      <c r="BZ7847" s="5"/>
      <c r="CA7847" s="5"/>
      <c r="CB7847" s="5"/>
      <c r="CC7847" s="5"/>
      <c r="CD7847" s="43"/>
    </row>
    <row r="7848" spans="1:82" x14ac:dyDescent="0.25">
      <c r="A7848" s="8"/>
      <c r="B7848" s="5"/>
      <c r="C7848" s="5"/>
      <c r="D7848" s="5"/>
      <c r="E7848" s="5"/>
      <c r="F7848" s="94" t="str">
        <f t="shared" si="1229"/>
        <v/>
      </c>
      <c r="G7848" s="94" t="str">
        <f t="shared" si="1230"/>
        <v/>
      </c>
      <c r="H7848" s="127" t="str">
        <f>IF(A7848&lt;&gt;"",IF(MID(C7848,1,1)="c",$AS$26,IF(MID(C7848,1,1)="r",$AS$41,IF(MID(C7848,1,1)="p",#REF!,#REF!))),"")</f>
        <v/>
      </c>
      <c r="I7848" s="92" t="str">
        <f t="shared" si="1231"/>
        <v/>
      </c>
      <c r="J7848" s="92" t="str">
        <f t="shared" si="1232"/>
        <v/>
      </c>
      <c r="K7848" s="92" t="str">
        <f t="shared" si="1233"/>
        <v/>
      </c>
      <c r="L7848" s="92" t="str">
        <f t="shared" si="1234"/>
        <v/>
      </c>
      <c r="M7848" s="95" t="str">
        <f>IF(A7848&lt;&gt;"",IF(MID(C7848,1,1)="c",SigmaEpsConcrete(I7848,$AN$30:$AN$33,$AR$30:$AR$33,$AS$26,$AS$27,$AS$28,$AQ$20,$AU$19),""),"")</f>
        <v/>
      </c>
      <c r="N7848" s="95" t="str">
        <f>IF(A7848&lt;&gt;"",IF(MID(C7848,1,1)="r",SigmaEpsReinf(J7848,$AS$42:$AS$43,$AS$41,$AS$39,$AS$40,$AQ$38),""),"")</f>
        <v/>
      </c>
      <c r="Q7848" s="92" t="str">
        <f t="shared" si="1236"/>
        <v/>
      </c>
      <c r="R7848" s="92" t="str">
        <f t="shared" si="1237"/>
        <v/>
      </c>
      <c r="U7848" s="5"/>
      <c r="V7848" s="5"/>
      <c r="W7848" s="94" t="str">
        <f t="shared" si="1235"/>
        <v/>
      </c>
      <c r="X7848" s="94" t="str">
        <f t="shared" si="1238"/>
        <v/>
      </c>
      <c r="Y7848" s="5"/>
      <c r="BK7848" s="8"/>
      <c r="BL7848" s="5"/>
      <c r="BM7848" s="5"/>
      <c r="BN7848" s="5"/>
      <c r="BO7848" s="5"/>
      <c r="BP7848" s="1"/>
      <c r="BQ7848" s="1"/>
      <c r="BR7848" s="1"/>
      <c r="BS7848" s="1"/>
      <c r="BT7848" s="1"/>
      <c r="BU7848" s="4"/>
      <c r="BV7848" s="1"/>
      <c r="BW7848" s="3"/>
      <c r="BX7848" s="4"/>
      <c r="BY7848" s="5"/>
      <c r="BZ7848" s="5"/>
      <c r="CA7848" s="5"/>
      <c r="CB7848" s="5"/>
      <c r="CC7848" s="5"/>
      <c r="CD7848" s="43"/>
    </row>
    <row r="7849" spans="1:82" x14ac:dyDescent="0.25">
      <c r="A7849" s="8"/>
      <c r="B7849" s="5"/>
      <c r="C7849" s="5"/>
      <c r="D7849" s="5"/>
      <c r="E7849" s="5"/>
      <c r="F7849" s="94" t="str">
        <f t="shared" si="1229"/>
        <v/>
      </c>
      <c r="G7849" s="94" t="str">
        <f t="shared" si="1230"/>
        <v/>
      </c>
      <c r="H7849" s="127" t="str">
        <f>IF(A7849&lt;&gt;"",IF(MID(C7849,1,1)="c",$AS$26,IF(MID(C7849,1,1)="r",$AS$41,IF(MID(C7849,1,1)="p",#REF!,#REF!))),"")</f>
        <v/>
      </c>
      <c r="I7849" s="92" t="str">
        <f t="shared" si="1231"/>
        <v/>
      </c>
      <c r="J7849" s="92" t="str">
        <f t="shared" si="1232"/>
        <v/>
      </c>
      <c r="K7849" s="92" t="str">
        <f t="shared" si="1233"/>
        <v/>
      </c>
      <c r="L7849" s="92" t="str">
        <f t="shared" si="1234"/>
        <v/>
      </c>
      <c r="M7849" s="95" t="str">
        <f>IF(A7849&lt;&gt;"",IF(MID(C7849,1,1)="c",SigmaEpsConcrete(I7849,$AN$30:$AN$33,$AR$30:$AR$33,$AS$26,$AS$27,$AS$28,$AQ$20,$AU$19),""),"")</f>
        <v/>
      </c>
      <c r="N7849" s="95" t="str">
        <f>IF(A7849&lt;&gt;"",IF(MID(C7849,1,1)="r",SigmaEpsReinf(J7849,$AS$42:$AS$43,$AS$41,$AS$39,$AS$40,$AQ$38),""),"")</f>
        <v/>
      </c>
      <c r="Q7849" s="92" t="str">
        <f t="shared" si="1236"/>
        <v/>
      </c>
      <c r="R7849" s="92" t="str">
        <f t="shared" si="1237"/>
        <v/>
      </c>
      <c r="U7849" s="5"/>
      <c r="V7849" s="5"/>
      <c r="W7849" s="94" t="str">
        <f t="shared" si="1235"/>
        <v/>
      </c>
      <c r="X7849" s="94" t="str">
        <f t="shared" si="1238"/>
        <v/>
      </c>
      <c r="Y7849" s="5"/>
      <c r="BK7849" s="8"/>
      <c r="BL7849" s="5"/>
      <c r="BM7849" s="5"/>
      <c r="BN7849" s="5"/>
      <c r="BO7849" s="5"/>
      <c r="BP7849" s="1"/>
      <c r="BQ7849" s="1"/>
      <c r="BR7849" s="1"/>
      <c r="BS7849" s="1"/>
      <c r="BT7849" s="1"/>
      <c r="BU7849" s="4"/>
      <c r="BV7849" s="1"/>
      <c r="BW7849" s="3"/>
      <c r="BX7849" s="4"/>
      <c r="BY7849" s="5"/>
      <c r="BZ7849" s="5"/>
      <c r="CA7849" s="5"/>
      <c r="CB7849" s="5"/>
      <c r="CC7849" s="5"/>
      <c r="CD7849" s="43"/>
    </row>
    <row r="7850" spans="1:82" x14ac:dyDescent="0.25">
      <c r="A7850" s="8"/>
      <c r="B7850" s="5"/>
      <c r="C7850" s="5"/>
      <c r="D7850" s="5"/>
      <c r="E7850" s="5"/>
      <c r="F7850" s="94" t="str">
        <f t="shared" si="1229"/>
        <v/>
      </c>
      <c r="G7850" s="94" t="str">
        <f t="shared" si="1230"/>
        <v/>
      </c>
      <c r="H7850" s="127" t="str">
        <f>IF(A7850&lt;&gt;"",IF(MID(C7850,1,1)="c",$AS$26,IF(MID(C7850,1,1)="r",$AS$41,IF(MID(C7850,1,1)="p",#REF!,#REF!))),"")</f>
        <v/>
      </c>
      <c r="I7850" s="92" t="str">
        <f t="shared" si="1231"/>
        <v/>
      </c>
      <c r="J7850" s="92" t="str">
        <f t="shared" si="1232"/>
        <v/>
      </c>
      <c r="K7850" s="92" t="str">
        <f t="shared" si="1233"/>
        <v/>
      </c>
      <c r="L7850" s="92" t="str">
        <f t="shared" si="1234"/>
        <v/>
      </c>
      <c r="M7850" s="95" t="str">
        <f>IF(A7850&lt;&gt;"",IF(MID(C7850,1,1)="c",SigmaEpsConcrete(I7850,$AN$30:$AN$33,$AR$30:$AR$33,$AS$26,$AS$27,$AS$28,$AQ$20,$AU$19),""),"")</f>
        <v/>
      </c>
      <c r="N7850" s="95" t="str">
        <f>IF(A7850&lt;&gt;"",IF(MID(C7850,1,1)="r",SigmaEpsReinf(J7850,$AS$42:$AS$43,$AS$41,$AS$39,$AS$40,$AQ$38),""),"")</f>
        <v/>
      </c>
      <c r="Q7850" s="92" t="str">
        <f t="shared" si="1236"/>
        <v/>
      </c>
      <c r="R7850" s="92" t="str">
        <f t="shared" si="1237"/>
        <v/>
      </c>
      <c r="U7850" s="5"/>
      <c r="V7850" s="5"/>
      <c r="W7850" s="94" t="str">
        <f t="shared" si="1235"/>
        <v/>
      </c>
      <c r="X7850" s="94" t="str">
        <f t="shared" si="1238"/>
        <v/>
      </c>
      <c r="Y7850" s="5"/>
      <c r="BK7850" s="8"/>
      <c r="BL7850" s="5"/>
      <c r="BM7850" s="5"/>
      <c r="BN7850" s="5"/>
      <c r="BO7850" s="5"/>
      <c r="BP7850" s="1"/>
      <c r="BQ7850" s="1"/>
      <c r="BR7850" s="1"/>
      <c r="BS7850" s="1"/>
      <c r="BT7850" s="1"/>
      <c r="BU7850" s="4"/>
      <c r="BV7850" s="1"/>
      <c r="BW7850" s="3"/>
      <c r="BX7850" s="4"/>
      <c r="BY7850" s="5"/>
      <c r="BZ7850" s="5"/>
      <c r="CA7850" s="5"/>
      <c r="CB7850" s="5"/>
      <c r="CC7850" s="5"/>
      <c r="CD7850" s="43"/>
    </row>
    <row r="7851" spans="1:82" x14ac:dyDescent="0.25">
      <c r="A7851" s="8"/>
      <c r="B7851" s="5"/>
      <c r="C7851" s="5"/>
      <c r="D7851" s="5"/>
      <c r="E7851" s="5"/>
      <c r="F7851" s="94" t="str">
        <f t="shared" si="1229"/>
        <v/>
      </c>
      <c r="G7851" s="94" t="str">
        <f t="shared" si="1230"/>
        <v/>
      </c>
      <c r="H7851" s="127" t="str">
        <f>IF(A7851&lt;&gt;"",IF(MID(C7851,1,1)="c",$AS$26,IF(MID(C7851,1,1)="r",$AS$41,IF(MID(C7851,1,1)="p",#REF!,#REF!))),"")</f>
        <v/>
      </c>
      <c r="I7851" s="92" t="str">
        <f t="shared" si="1231"/>
        <v/>
      </c>
      <c r="J7851" s="92" t="str">
        <f t="shared" si="1232"/>
        <v/>
      </c>
      <c r="K7851" s="92" t="str">
        <f t="shared" si="1233"/>
        <v/>
      </c>
      <c r="L7851" s="92" t="str">
        <f t="shared" si="1234"/>
        <v/>
      </c>
      <c r="M7851" s="95" t="str">
        <f>IF(A7851&lt;&gt;"",IF(MID(C7851,1,1)="c",SigmaEpsConcrete(I7851,$AN$30:$AN$33,$AR$30:$AR$33,$AS$26,$AS$27,$AS$28,$AQ$20,$AU$19),""),"")</f>
        <v/>
      </c>
      <c r="N7851" s="95" t="str">
        <f>IF(A7851&lt;&gt;"",IF(MID(C7851,1,1)="r",SigmaEpsReinf(J7851,$AS$42:$AS$43,$AS$41,$AS$39,$AS$40,$AQ$38),""),"")</f>
        <v/>
      </c>
      <c r="Q7851" s="92" t="str">
        <f t="shared" si="1236"/>
        <v/>
      </c>
      <c r="R7851" s="92" t="str">
        <f t="shared" si="1237"/>
        <v/>
      </c>
      <c r="U7851" s="5"/>
      <c r="V7851" s="5"/>
      <c r="W7851" s="94" t="str">
        <f t="shared" si="1235"/>
        <v/>
      </c>
      <c r="X7851" s="94" t="str">
        <f t="shared" si="1238"/>
        <v/>
      </c>
      <c r="Y7851" s="5"/>
      <c r="BK7851" s="8"/>
      <c r="BL7851" s="5"/>
      <c r="BM7851" s="5"/>
      <c r="BN7851" s="5"/>
      <c r="BO7851" s="5"/>
      <c r="BP7851" s="1"/>
      <c r="BQ7851" s="1"/>
      <c r="BR7851" s="1"/>
      <c r="BS7851" s="1"/>
      <c r="BT7851" s="1"/>
      <c r="BU7851" s="4"/>
      <c r="BV7851" s="1"/>
      <c r="BW7851" s="3"/>
      <c r="BX7851" s="4"/>
      <c r="BY7851" s="5"/>
      <c r="BZ7851" s="5"/>
      <c r="CA7851" s="5"/>
      <c r="CB7851" s="5"/>
      <c r="CC7851" s="5"/>
      <c r="CD7851" s="43"/>
    </row>
    <row r="7852" spans="1:82" x14ac:dyDescent="0.25">
      <c r="A7852" s="8"/>
      <c r="B7852" s="5"/>
      <c r="C7852" s="5"/>
      <c r="D7852" s="5"/>
      <c r="E7852" s="5"/>
      <c r="F7852" s="94" t="str">
        <f t="shared" si="1229"/>
        <v/>
      </c>
      <c r="G7852" s="94" t="str">
        <f t="shared" si="1230"/>
        <v/>
      </c>
      <c r="H7852" s="127" t="str">
        <f>IF(A7852&lt;&gt;"",IF(MID(C7852,1,1)="c",$AS$26,IF(MID(C7852,1,1)="r",$AS$41,IF(MID(C7852,1,1)="p",#REF!,#REF!))),"")</f>
        <v/>
      </c>
      <c r="I7852" s="92" t="str">
        <f t="shared" si="1231"/>
        <v/>
      </c>
      <c r="J7852" s="92" t="str">
        <f t="shared" si="1232"/>
        <v/>
      </c>
      <c r="K7852" s="92" t="str">
        <f t="shared" si="1233"/>
        <v/>
      </c>
      <c r="L7852" s="92" t="str">
        <f t="shared" si="1234"/>
        <v/>
      </c>
      <c r="M7852" s="95" t="str">
        <f>IF(A7852&lt;&gt;"",IF(MID(C7852,1,1)="c",SigmaEpsConcrete(I7852,$AN$30:$AN$33,$AR$30:$AR$33,$AS$26,$AS$27,$AS$28,$AQ$20,$AU$19),""),"")</f>
        <v/>
      </c>
      <c r="N7852" s="95" t="str">
        <f>IF(A7852&lt;&gt;"",IF(MID(C7852,1,1)="r",SigmaEpsReinf(J7852,$AS$42:$AS$43,$AS$41,$AS$39,$AS$40,$AQ$38),""),"")</f>
        <v/>
      </c>
      <c r="Q7852" s="92" t="str">
        <f t="shared" si="1236"/>
        <v/>
      </c>
      <c r="R7852" s="92" t="str">
        <f t="shared" si="1237"/>
        <v/>
      </c>
      <c r="U7852" s="5"/>
      <c r="V7852" s="5"/>
      <c r="W7852" s="94" t="str">
        <f t="shared" si="1235"/>
        <v/>
      </c>
      <c r="X7852" s="94" t="str">
        <f t="shared" si="1238"/>
        <v/>
      </c>
      <c r="Y7852" s="5"/>
      <c r="BK7852" s="8"/>
      <c r="BL7852" s="5"/>
      <c r="BM7852" s="5"/>
      <c r="BN7852" s="5"/>
      <c r="BO7852" s="5"/>
      <c r="BP7852" s="1"/>
      <c r="BQ7852" s="1"/>
      <c r="BR7852" s="1"/>
      <c r="BS7852" s="1"/>
      <c r="BT7852" s="1"/>
      <c r="BU7852" s="4"/>
      <c r="BV7852" s="1"/>
      <c r="BW7852" s="3"/>
      <c r="BX7852" s="4"/>
      <c r="BY7852" s="5"/>
      <c r="BZ7852" s="5"/>
      <c r="CA7852" s="5"/>
      <c r="CB7852" s="5"/>
      <c r="CC7852" s="5"/>
      <c r="CD7852" s="43"/>
    </row>
    <row r="7853" spans="1:82" x14ac:dyDescent="0.25">
      <c r="A7853" s="8"/>
      <c r="B7853" s="5"/>
      <c r="C7853" s="5"/>
      <c r="D7853" s="5"/>
      <c r="E7853" s="5"/>
      <c r="F7853" s="94" t="str">
        <f t="shared" si="1229"/>
        <v/>
      </c>
      <c r="G7853" s="94" t="str">
        <f t="shared" si="1230"/>
        <v/>
      </c>
      <c r="H7853" s="127" t="str">
        <f>IF(A7853&lt;&gt;"",IF(MID(C7853,1,1)="c",$AS$26,IF(MID(C7853,1,1)="r",$AS$41,IF(MID(C7853,1,1)="p",#REF!,#REF!))),"")</f>
        <v/>
      </c>
      <c r="I7853" s="92" t="str">
        <f t="shared" si="1231"/>
        <v/>
      </c>
      <c r="J7853" s="92" t="str">
        <f t="shared" si="1232"/>
        <v/>
      </c>
      <c r="K7853" s="92" t="str">
        <f t="shared" si="1233"/>
        <v/>
      </c>
      <c r="L7853" s="92" t="str">
        <f t="shared" si="1234"/>
        <v/>
      </c>
      <c r="M7853" s="95" t="str">
        <f>IF(A7853&lt;&gt;"",IF(MID(C7853,1,1)="c",SigmaEpsConcrete(I7853,$AN$30:$AN$33,$AR$30:$AR$33,$AS$26,$AS$27,$AS$28,$AQ$20,$AU$19),""),"")</f>
        <v/>
      </c>
      <c r="N7853" s="95" t="str">
        <f>IF(A7853&lt;&gt;"",IF(MID(C7853,1,1)="r",SigmaEpsReinf(J7853,$AS$42:$AS$43,$AS$41,$AS$39,$AS$40,$AQ$38),""),"")</f>
        <v/>
      </c>
      <c r="Q7853" s="92" t="str">
        <f t="shared" si="1236"/>
        <v/>
      </c>
      <c r="R7853" s="92" t="str">
        <f t="shared" si="1237"/>
        <v/>
      </c>
      <c r="U7853" s="5"/>
      <c r="V7853" s="5"/>
      <c r="W7853" s="94" t="str">
        <f t="shared" si="1235"/>
        <v/>
      </c>
      <c r="X7853" s="94" t="str">
        <f t="shared" si="1238"/>
        <v/>
      </c>
      <c r="Y7853" s="5"/>
      <c r="BK7853" s="8"/>
      <c r="BL7853" s="5"/>
      <c r="BM7853" s="5"/>
      <c r="BN7853" s="5"/>
      <c r="BO7853" s="5"/>
      <c r="BP7853" s="1"/>
      <c r="BQ7853" s="1"/>
      <c r="BR7853" s="1"/>
      <c r="BS7853" s="1"/>
      <c r="BT7853" s="1"/>
      <c r="BU7853" s="4"/>
      <c r="BV7853" s="1"/>
      <c r="BW7853" s="3"/>
      <c r="BX7853" s="4"/>
      <c r="BY7853" s="5"/>
      <c r="BZ7853" s="5"/>
      <c r="CA7853" s="5"/>
      <c r="CB7853" s="5"/>
      <c r="CC7853" s="5"/>
      <c r="CD7853" s="43"/>
    </row>
    <row r="7854" spans="1:82" x14ac:dyDescent="0.25">
      <c r="A7854" s="8"/>
      <c r="B7854" s="5"/>
      <c r="C7854" s="5"/>
      <c r="D7854" s="5"/>
      <c r="E7854" s="5"/>
      <c r="F7854" s="94" t="str">
        <f t="shared" si="1229"/>
        <v/>
      </c>
      <c r="G7854" s="94" t="str">
        <f t="shared" si="1230"/>
        <v/>
      </c>
      <c r="H7854" s="127" t="str">
        <f>IF(A7854&lt;&gt;"",IF(MID(C7854,1,1)="c",$AS$26,IF(MID(C7854,1,1)="r",$AS$41,IF(MID(C7854,1,1)="p",#REF!,#REF!))),"")</f>
        <v/>
      </c>
      <c r="I7854" s="92" t="str">
        <f t="shared" si="1231"/>
        <v/>
      </c>
      <c r="J7854" s="92" t="str">
        <f t="shared" si="1232"/>
        <v/>
      </c>
      <c r="K7854" s="92" t="str">
        <f t="shared" si="1233"/>
        <v/>
      </c>
      <c r="L7854" s="92" t="str">
        <f t="shared" si="1234"/>
        <v/>
      </c>
      <c r="M7854" s="95" t="str">
        <f>IF(A7854&lt;&gt;"",IF(MID(C7854,1,1)="c",SigmaEpsConcrete(I7854,$AN$30:$AN$33,$AR$30:$AR$33,$AS$26,$AS$27,$AS$28,$AQ$20,$AU$19),""),"")</f>
        <v/>
      </c>
      <c r="N7854" s="95" t="str">
        <f>IF(A7854&lt;&gt;"",IF(MID(C7854,1,1)="r",SigmaEpsReinf(J7854,$AS$42:$AS$43,$AS$41,$AS$39,$AS$40,$AQ$38),""),"")</f>
        <v/>
      </c>
      <c r="Q7854" s="92" t="str">
        <f t="shared" si="1236"/>
        <v/>
      </c>
      <c r="R7854" s="92" t="str">
        <f t="shared" si="1237"/>
        <v/>
      </c>
      <c r="U7854" s="5"/>
      <c r="V7854" s="5"/>
      <c r="W7854" s="94" t="str">
        <f t="shared" si="1235"/>
        <v/>
      </c>
      <c r="X7854" s="94" t="str">
        <f t="shared" si="1238"/>
        <v/>
      </c>
      <c r="Y7854" s="5"/>
      <c r="BK7854" s="8"/>
      <c r="BL7854" s="5"/>
      <c r="BM7854" s="5"/>
      <c r="BN7854" s="5"/>
      <c r="BO7854" s="5"/>
      <c r="BP7854" s="1"/>
      <c r="BQ7854" s="1"/>
      <c r="BR7854" s="1"/>
      <c r="BS7854" s="1"/>
      <c r="BT7854" s="1"/>
      <c r="BU7854" s="4"/>
      <c r="BV7854" s="1"/>
      <c r="BW7854" s="3"/>
      <c r="BX7854" s="4"/>
      <c r="BY7854" s="5"/>
      <c r="BZ7854" s="5"/>
      <c r="CA7854" s="5"/>
      <c r="CB7854" s="5"/>
      <c r="CC7854" s="5"/>
      <c r="CD7854" s="43"/>
    </row>
    <row r="7855" spans="1:82" x14ac:dyDescent="0.25">
      <c r="A7855" s="8"/>
      <c r="B7855" s="5"/>
      <c r="C7855" s="5"/>
      <c r="D7855" s="5"/>
      <c r="E7855" s="5"/>
      <c r="F7855" s="94" t="str">
        <f t="shared" si="1229"/>
        <v/>
      </c>
      <c r="G7855" s="94" t="str">
        <f t="shared" si="1230"/>
        <v/>
      </c>
      <c r="H7855" s="127" t="str">
        <f>IF(A7855&lt;&gt;"",IF(MID(C7855,1,1)="c",$AS$26,IF(MID(C7855,1,1)="r",$AS$41,IF(MID(C7855,1,1)="p",#REF!,#REF!))),"")</f>
        <v/>
      </c>
      <c r="I7855" s="92" t="str">
        <f t="shared" si="1231"/>
        <v/>
      </c>
      <c r="J7855" s="92" t="str">
        <f t="shared" si="1232"/>
        <v/>
      </c>
      <c r="K7855" s="92" t="str">
        <f t="shared" si="1233"/>
        <v/>
      </c>
      <c r="L7855" s="92" t="str">
        <f t="shared" si="1234"/>
        <v/>
      </c>
      <c r="M7855" s="95" t="str">
        <f>IF(A7855&lt;&gt;"",IF(MID(C7855,1,1)="c",SigmaEpsConcrete(I7855,$AN$30:$AN$33,$AR$30:$AR$33,$AS$26,$AS$27,$AS$28,$AQ$20,$AU$19),""),"")</f>
        <v/>
      </c>
      <c r="N7855" s="95" t="str">
        <f>IF(A7855&lt;&gt;"",IF(MID(C7855,1,1)="r",SigmaEpsReinf(J7855,$AS$42:$AS$43,$AS$41,$AS$39,$AS$40,$AQ$38),""),"")</f>
        <v/>
      </c>
      <c r="Q7855" s="92" t="str">
        <f t="shared" si="1236"/>
        <v/>
      </c>
      <c r="R7855" s="92" t="str">
        <f t="shared" si="1237"/>
        <v/>
      </c>
      <c r="U7855" s="5"/>
      <c r="V7855" s="5"/>
      <c r="W7855" s="94" t="str">
        <f t="shared" si="1235"/>
        <v/>
      </c>
      <c r="X7855" s="94" t="str">
        <f t="shared" si="1238"/>
        <v/>
      </c>
      <c r="Y7855" s="5"/>
      <c r="BK7855" s="8"/>
      <c r="BL7855" s="5"/>
      <c r="BM7855" s="5"/>
      <c r="BN7855" s="5"/>
      <c r="BO7855" s="5"/>
      <c r="BP7855" s="1"/>
      <c r="BQ7855" s="1"/>
      <c r="BR7855" s="1"/>
      <c r="BS7855" s="1"/>
      <c r="BT7855" s="1"/>
      <c r="BU7855" s="4"/>
      <c r="BV7855" s="1"/>
      <c r="BW7855" s="3"/>
      <c r="BX7855" s="4"/>
      <c r="BY7855" s="5"/>
      <c r="BZ7855" s="5"/>
      <c r="CA7855" s="5"/>
      <c r="CB7855" s="5"/>
      <c r="CC7855" s="5"/>
      <c r="CD7855" s="43"/>
    </row>
    <row r="7856" spans="1:82" x14ac:dyDescent="0.25">
      <c r="A7856" s="8"/>
      <c r="B7856" s="5"/>
      <c r="C7856" s="5"/>
      <c r="D7856" s="5"/>
      <c r="E7856" s="5"/>
      <c r="F7856" s="94" t="str">
        <f t="shared" si="1229"/>
        <v/>
      </c>
      <c r="G7856" s="94" t="str">
        <f t="shared" si="1230"/>
        <v/>
      </c>
      <c r="H7856" s="127" t="str">
        <f>IF(A7856&lt;&gt;"",IF(MID(C7856,1,1)="c",$AS$26,IF(MID(C7856,1,1)="r",$AS$41,IF(MID(C7856,1,1)="p",#REF!,#REF!))),"")</f>
        <v/>
      </c>
      <c r="I7856" s="92" t="str">
        <f t="shared" si="1231"/>
        <v/>
      </c>
      <c r="J7856" s="92" t="str">
        <f t="shared" si="1232"/>
        <v/>
      </c>
      <c r="K7856" s="92" t="str">
        <f t="shared" si="1233"/>
        <v/>
      </c>
      <c r="L7856" s="92" t="str">
        <f t="shared" si="1234"/>
        <v/>
      </c>
      <c r="M7856" s="95" t="str">
        <f>IF(A7856&lt;&gt;"",IF(MID(C7856,1,1)="c",SigmaEpsConcrete(I7856,$AN$30:$AN$33,$AR$30:$AR$33,$AS$26,$AS$27,$AS$28,$AQ$20,$AU$19),""),"")</f>
        <v/>
      </c>
      <c r="N7856" s="95" t="str">
        <f>IF(A7856&lt;&gt;"",IF(MID(C7856,1,1)="r",SigmaEpsReinf(J7856,$AS$42:$AS$43,$AS$41,$AS$39,$AS$40,$AQ$38),""),"")</f>
        <v/>
      </c>
      <c r="Q7856" s="92" t="str">
        <f t="shared" si="1236"/>
        <v/>
      </c>
      <c r="R7856" s="92" t="str">
        <f t="shared" si="1237"/>
        <v/>
      </c>
      <c r="U7856" s="5"/>
      <c r="V7856" s="5"/>
      <c r="W7856" s="94" t="str">
        <f t="shared" si="1235"/>
        <v/>
      </c>
      <c r="X7856" s="94" t="str">
        <f t="shared" si="1238"/>
        <v/>
      </c>
      <c r="Y7856" s="5"/>
      <c r="BK7856" s="8"/>
      <c r="BL7856" s="5"/>
      <c r="BM7856" s="5"/>
      <c r="BN7856" s="5"/>
      <c r="BO7856" s="5"/>
      <c r="BP7856" s="1"/>
      <c r="BQ7856" s="1"/>
      <c r="BR7856" s="1"/>
      <c r="BS7856" s="1"/>
      <c r="BT7856" s="1"/>
      <c r="BU7856" s="4"/>
      <c r="BV7856" s="1"/>
      <c r="BW7856" s="3"/>
      <c r="BX7856" s="4"/>
      <c r="BY7856" s="5"/>
      <c r="BZ7856" s="5"/>
      <c r="CA7856" s="5"/>
      <c r="CB7856" s="5"/>
      <c r="CC7856" s="5"/>
      <c r="CD7856" s="43"/>
    </row>
    <row r="7857" spans="1:82" x14ac:dyDescent="0.25">
      <c r="A7857" s="8"/>
      <c r="B7857" s="5"/>
      <c r="C7857" s="5"/>
      <c r="D7857" s="5"/>
      <c r="E7857" s="5"/>
      <c r="F7857" s="94" t="str">
        <f t="shared" si="1229"/>
        <v/>
      </c>
      <c r="G7857" s="94" t="str">
        <f t="shared" si="1230"/>
        <v/>
      </c>
      <c r="H7857" s="127" t="str">
        <f>IF(A7857&lt;&gt;"",IF(MID(C7857,1,1)="c",$AS$26,IF(MID(C7857,1,1)="r",$AS$41,IF(MID(C7857,1,1)="p",#REF!,#REF!))),"")</f>
        <v/>
      </c>
      <c r="I7857" s="92" t="str">
        <f t="shared" si="1231"/>
        <v/>
      </c>
      <c r="J7857" s="92" t="str">
        <f t="shared" si="1232"/>
        <v/>
      </c>
      <c r="K7857" s="92" t="str">
        <f t="shared" si="1233"/>
        <v/>
      </c>
      <c r="L7857" s="92" t="str">
        <f t="shared" si="1234"/>
        <v/>
      </c>
      <c r="M7857" s="95" t="str">
        <f>IF(A7857&lt;&gt;"",IF(MID(C7857,1,1)="c",SigmaEpsConcrete(I7857,$AN$30:$AN$33,$AR$30:$AR$33,$AS$26,$AS$27,$AS$28,$AQ$20,$AU$19),""),"")</f>
        <v/>
      </c>
      <c r="N7857" s="95" t="str">
        <f>IF(A7857&lt;&gt;"",IF(MID(C7857,1,1)="r",SigmaEpsReinf(J7857,$AS$42:$AS$43,$AS$41,$AS$39,$AS$40,$AQ$38),""),"")</f>
        <v/>
      </c>
      <c r="Q7857" s="92" t="str">
        <f t="shared" si="1236"/>
        <v/>
      </c>
      <c r="R7857" s="92" t="str">
        <f t="shared" si="1237"/>
        <v/>
      </c>
      <c r="U7857" s="5"/>
      <c r="V7857" s="5"/>
      <c r="W7857" s="94" t="str">
        <f t="shared" si="1235"/>
        <v/>
      </c>
      <c r="X7857" s="94" t="str">
        <f t="shared" si="1238"/>
        <v/>
      </c>
      <c r="Y7857" s="5"/>
      <c r="BK7857" s="8"/>
      <c r="BL7857" s="5"/>
      <c r="BM7857" s="5"/>
      <c r="BN7857" s="5"/>
      <c r="BO7857" s="5"/>
      <c r="BP7857" s="1"/>
      <c r="BQ7857" s="1"/>
      <c r="BR7857" s="1"/>
      <c r="BS7857" s="1"/>
      <c r="BT7857" s="1"/>
      <c r="BU7857" s="4"/>
      <c r="BV7857" s="1"/>
      <c r="BW7857" s="3"/>
      <c r="BX7857" s="4"/>
      <c r="BY7857" s="5"/>
      <c r="BZ7857" s="5"/>
      <c r="CA7857" s="5"/>
      <c r="CB7857" s="5"/>
      <c r="CC7857" s="5"/>
      <c r="CD7857" s="43"/>
    </row>
    <row r="7858" spans="1:82" x14ac:dyDescent="0.25">
      <c r="A7858" s="8"/>
      <c r="B7858" s="5"/>
      <c r="C7858" s="5"/>
      <c r="D7858" s="5"/>
      <c r="E7858" s="5"/>
      <c r="F7858" s="94" t="str">
        <f t="shared" si="1229"/>
        <v/>
      </c>
      <c r="G7858" s="94" t="str">
        <f t="shared" si="1230"/>
        <v/>
      </c>
      <c r="H7858" s="127" t="str">
        <f>IF(A7858&lt;&gt;"",IF(MID(C7858,1,1)="c",$AS$26,IF(MID(C7858,1,1)="r",$AS$41,IF(MID(C7858,1,1)="p",#REF!,#REF!))),"")</f>
        <v/>
      </c>
      <c r="I7858" s="92" t="str">
        <f t="shared" si="1231"/>
        <v/>
      </c>
      <c r="J7858" s="92" t="str">
        <f t="shared" si="1232"/>
        <v/>
      </c>
      <c r="K7858" s="92" t="str">
        <f t="shared" si="1233"/>
        <v/>
      </c>
      <c r="L7858" s="92" t="str">
        <f t="shared" si="1234"/>
        <v/>
      </c>
      <c r="M7858" s="95" t="str">
        <f>IF(A7858&lt;&gt;"",IF(MID(C7858,1,1)="c",SigmaEpsConcrete(I7858,$AN$30:$AN$33,$AR$30:$AR$33,$AS$26,$AS$27,$AS$28,$AQ$20,$AU$19),""),"")</f>
        <v/>
      </c>
      <c r="N7858" s="95" t="str">
        <f>IF(A7858&lt;&gt;"",IF(MID(C7858,1,1)="r",SigmaEpsReinf(J7858,$AS$42:$AS$43,$AS$41,$AS$39,$AS$40,$AQ$38),""),"")</f>
        <v/>
      </c>
      <c r="Q7858" s="92" t="str">
        <f t="shared" si="1236"/>
        <v/>
      </c>
      <c r="R7858" s="92" t="str">
        <f t="shared" si="1237"/>
        <v/>
      </c>
      <c r="U7858" s="5"/>
      <c r="V7858" s="5"/>
      <c r="W7858" s="94" t="str">
        <f t="shared" si="1235"/>
        <v/>
      </c>
      <c r="X7858" s="94" t="str">
        <f t="shared" si="1238"/>
        <v/>
      </c>
      <c r="Y7858" s="5"/>
      <c r="BK7858" s="8"/>
      <c r="BL7858" s="5"/>
      <c r="BM7858" s="5"/>
      <c r="BN7858" s="5"/>
      <c r="BO7858" s="5"/>
      <c r="BP7858" s="1"/>
      <c r="BQ7858" s="1"/>
      <c r="BR7858" s="1"/>
      <c r="BS7858" s="1"/>
      <c r="BT7858" s="1"/>
      <c r="BU7858" s="4"/>
      <c r="BV7858" s="1"/>
      <c r="BW7858" s="3"/>
      <c r="BX7858" s="4"/>
      <c r="BY7858" s="5"/>
      <c r="BZ7858" s="5"/>
      <c r="CA7858" s="5"/>
      <c r="CB7858" s="5"/>
      <c r="CC7858" s="5"/>
      <c r="CD7858" s="43"/>
    </row>
    <row r="7859" spans="1:82" x14ac:dyDescent="0.25">
      <c r="A7859" s="8"/>
      <c r="B7859" s="5"/>
      <c r="C7859" s="5"/>
      <c r="D7859" s="5"/>
      <c r="E7859" s="5"/>
      <c r="F7859" s="94" t="str">
        <f t="shared" si="1229"/>
        <v/>
      </c>
      <c r="G7859" s="94" t="str">
        <f t="shared" si="1230"/>
        <v/>
      </c>
      <c r="H7859" s="127" t="str">
        <f>IF(A7859&lt;&gt;"",IF(MID(C7859,1,1)="c",$AS$26,IF(MID(C7859,1,1)="r",$AS$41,IF(MID(C7859,1,1)="p",#REF!,#REF!))),"")</f>
        <v/>
      </c>
      <c r="I7859" s="92" t="str">
        <f t="shared" si="1231"/>
        <v/>
      </c>
      <c r="J7859" s="92" t="str">
        <f t="shared" si="1232"/>
        <v/>
      </c>
      <c r="K7859" s="92" t="str">
        <f t="shared" si="1233"/>
        <v/>
      </c>
      <c r="L7859" s="92" t="str">
        <f t="shared" si="1234"/>
        <v/>
      </c>
      <c r="M7859" s="95" t="str">
        <f>IF(A7859&lt;&gt;"",IF(MID(C7859,1,1)="c",SigmaEpsConcrete(I7859,$AN$30:$AN$33,$AR$30:$AR$33,$AS$26,$AS$27,$AS$28,$AQ$20,$AU$19),""),"")</f>
        <v/>
      </c>
      <c r="N7859" s="95" t="str">
        <f>IF(A7859&lt;&gt;"",IF(MID(C7859,1,1)="r",SigmaEpsReinf(J7859,$AS$42:$AS$43,$AS$41,$AS$39,$AS$40,$AQ$38),""),"")</f>
        <v/>
      </c>
      <c r="Q7859" s="92" t="str">
        <f t="shared" si="1236"/>
        <v/>
      </c>
      <c r="R7859" s="92" t="str">
        <f t="shared" si="1237"/>
        <v/>
      </c>
      <c r="U7859" s="5"/>
      <c r="V7859" s="5"/>
      <c r="W7859" s="94" t="str">
        <f t="shared" si="1235"/>
        <v/>
      </c>
      <c r="X7859" s="94" t="str">
        <f t="shared" si="1238"/>
        <v/>
      </c>
      <c r="Y7859" s="5"/>
      <c r="BK7859" s="8"/>
      <c r="BL7859" s="5"/>
      <c r="BM7859" s="5"/>
      <c r="BN7859" s="5"/>
      <c r="BO7859" s="5"/>
      <c r="BP7859" s="1"/>
      <c r="BQ7859" s="1"/>
      <c r="BR7859" s="1"/>
      <c r="BS7859" s="1"/>
      <c r="BT7859" s="1"/>
      <c r="BU7859" s="4"/>
      <c r="BV7859" s="1"/>
      <c r="BW7859" s="3"/>
      <c r="BX7859" s="4"/>
      <c r="BY7859" s="5"/>
      <c r="BZ7859" s="5"/>
      <c r="CA7859" s="5"/>
      <c r="CB7859" s="5"/>
      <c r="CC7859" s="5"/>
      <c r="CD7859" s="43"/>
    </row>
    <row r="7860" spans="1:82" x14ac:dyDescent="0.25">
      <c r="A7860" s="8"/>
      <c r="B7860" s="5"/>
      <c r="C7860" s="5"/>
      <c r="D7860" s="5"/>
      <c r="E7860" s="5"/>
      <c r="F7860" s="94" t="str">
        <f t="shared" si="1229"/>
        <v/>
      </c>
      <c r="G7860" s="94" t="str">
        <f t="shared" si="1230"/>
        <v/>
      </c>
      <c r="H7860" s="127" t="str">
        <f>IF(A7860&lt;&gt;"",IF(MID(C7860,1,1)="c",$AS$26,IF(MID(C7860,1,1)="r",$AS$41,IF(MID(C7860,1,1)="p",#REF!,#REF!))),"")</f>
        <v/>
      </c>
      <c r="I7860" s="92" t="str">
        <f t="shared" si="1231"/>
        <v/>
      </c>
      <c r="J7860" s="92" t="str">
        <f t="shared" si="1232"/>
        <v/>
      </c>
      <c r="K7860" s="92" t="str">
        <f t="shared" si="1233"/>
        <v/>
      </c>
      <c r="L7860" s="92" t="str">
        <f t="shared" si="1234"/>
        <v/>
      </c>
      <c r="M7860" s="95" t="str">
        <f>IF(A7860&lt;&gt;"",IF(MID(C7860,1,1)="c",SigmaEpsConcrete(I7860,$AN$30:$AN$33,$AR$30:$AR$33,$AS$26,$AS$27,$AS$28,$AQ$20,$AU$19),""),"")</f>
        <v/>
      </c>
      <c r="N7860" s="95" t="str">
        <f>IF(A7860&lt;&gt;"",IF(MID(C7860,1,1)="r",SigmaEpsReinf(J7860,$AS$42:$AS$43,$AS$41,$AS$39,$AS$40,$AQ$38),""),"")</f>
        <v/>
      </c>
      <c r="Q7860" s="92" t="str">
        <f t="shared" si="1236"/>
        <v/>
      </c>
      <c r="R7860" s="92" t="str">
        <f t="shared" si="1237"/>
        <v/>
      </c>
      <c r="U7860" s="5"/>
      <c r="V7860" s="5"/>
      <c r="W7860" s="94" t="str">
        <f t="shared" si="1235"/>
        <v/>
      </c>
      <c r="X7860" s="94" t="str">
        <f t="shared" si="1238"/>
        <v/>
      </c>
      <c r="Y7860" s="5"/>
      <c r="BK7860" s="8"/>
      <c r="BL7860" s="5"/>
      <c r="BM7860" s="5"/>
      <c r="BN7860" s="5"/>
      <c r="BO7860" s="5"/>
      <c r="BP7860" s="1"/>
      <c r="BQ7860" s="1"/>
      <c r="BR7860" s="1"/>
      <c r="BS7860" s="1"/>
      <c r="BT7860" s="1"/>
      <c r="BU7860" s="4"/>
      <c r="BV7860" s="1"/>
      <c r="BW7860" s="3"/>
      <c r="BX7860" s="4"/>
      <c r="BY7860" s="5"/>
      <c r="BZ7860" s="5"/>
      <c r="CA7860" s="5"/>
      <c r="CB7860" s="5"/>
      <c r="CC7860" s="5"/>
      <c r="CD7860" s="43"/>
    </row>
    <row r="7861" spans="1:82" x14ac:dyDescent="0.25">
      <c r="A7861" s="8"/>
      <c r="B7861" s="5"/>
      <c r="C7861" s="5"/>
      <c r="D7861" s="5"/>
      <c r="E7861" s="5"/>
      <c r="F7861" s="94" t="str">
        <f t="shared" si="1229"/>
        <v/>
      </c>
      <c r="G7861" s="94" t="str">
        <f t="shared" si="1230"/>
        <v/>
      </c>
      <c r="H7861" s="127" t="str">
        <f>IF(A7861&lt;&gt;"",IF(MID(C7861,1,1)="c",$AS$26,IF(MID(C7861,1,1)="r",$AS$41,IF(MID(C7861,1,1)="p",#REF!,#REF!))),"")</f>
        <v/>
      </c>
      <c r="I7861" s="92" t="str">
        <f t="shared" si="1231"/>
        <v/>
      </c>
      <c r="J7861" s="92" t="str">
        <f t="shared" si="1232"/>
        <v/>
      </c>
      <c r="K7861" s="92" t="str">
        <f t="shared" si="1233"/>
        <v/>
      </c>
      <c r="L7861" s="92" t="str">
        <f t="shared" si="1234"/>
        <v/>
      </c>
      <c r="M7861" s="95" t="str">
        <f>IF(A7861&lt;&gt;"",IF(MID(C7861,1,1)="c",SigmaEpsConcrete(I7861,$AN$30:$AN$33,$AR$30:$AR$33,$AS$26,$AS$27,$AS$28,$AQ$20,$AU$19),""),"")</f>
        <v/>
      </c>
      <c r="N7861" s="95" t="str">
        <f>IF(A7861&lt;&gt;"",IF(MID(C7861,1,1)="r",SigmaEpsReinf(J7861,$AS$42:$AS$43,$AS$41,$AS$39,$AS$40,$AQ$38),""),"")</f>
        <v/>
      </c>
      <c r="Q7861" s="92" t="str">
        <f t="shared" si="1236"/>
        <v/>
      </c>
      <c r="R7861" s="92" t="str">
        <f t="shared" si="1237"/>
        <v/>
      </c>
      <c r="U7861" s="5"/>
      <c r="V7861" s="5"/>
      <c r="W7861" s="94" t="str">
        <f t="shared" si="1235"/>
        <v/>
      </c>
      <c r="X7861" s="94" t="str">
        <f t="shared" si="1238"/>
        <v/>
      </c>
      <c r="Y7861" s="5"/>
      <c r="BK7861" s="8"/>
      <c r="BL7861" s="5"/>
      <c r="BM7861" s="5"/>
      <c r="BN7861" s="5"/>
      <c r="BO7861" s="5"/>
      <c r="BP7861" s="1"/>
      <c r="BQ7861" s="1"/>
      <c r="BR7861" s="1"/>
      <c r="BS7861" s="1"/>
      <c r="BT7861" s="1"/>
      <c r="BU7861" s="4"/>
      <c r="BV7861" s="1"/>
      <c r="BW7861" s="3"/>
      <c r="BX7861" s="4"/>
      <c r="BY7861" s="5"/>
      <c r="BZ7861" s="5"/>
      <c r="CA7861" s="5"/>
      <c r="CB7861" s="5"/>
      <c r="CC7861" s="5"/>
      <c r="CD7861" s="43"/>
    </row>
    <row r="7862" spans="1:82" x14ac:dyDescent="0.25">
      <c r="A7862" s="8"/>
      <c r="B7862" s="5"/>
      <c r="C7862" s="5"/>
      <c r="D7862" s="5"/>
      <c r="E7862" s="5"/>
      <c r="F7862" s="94" t="str">
        <f t="shared" si="1229"/>
        <v/>
      </c>
      <c r="G7862" s="94" t="str">
        <f t="shared" si="1230"/>
        <v/>
      </c>
      <c r="H7862" s="127" t="str">
        <f>IF(A7862&lt;&gt;"",IF(MID(C7862,1,1)="c",$AS$26,IF(MID(C7862,1,1)="r",$AS$41,IF(MID(C7862,1,1)="p",#REF!,#REF!))),"")</f>
        <v/>
      </c>
      <c r="I7862" s="92" t="str">
        <f t="shared" si="1231"/>
        <v/>
      </c>
      <c r="J7862" s="92" t="str">
        <f t="shared" si="1232"/>
        <v/>
      </c>
      <c r="K7862" s="92" t="str">
        <f t="shared" si="1233"/>
        <v/>
      </c>
      <c r="L7862" s="92" t="str">
        <f t="shared" si="1234"/>
        <v/>
      </c>
      <c r="M7862" s="95" t="str">
        <f>IF(A7862&lt;&gt;"",IF(MID(C7862,1,1)="c",SigmaEpsConcrete(I7862,$AN$30:$AN$33,$AR$30:$AR$33,$AS$26,$AS$27,$AS$28,$AQ$20,$AU$19),""),"")</f>
        <v/>
      </c>
      <c r="N7862" s="95" t="str">
        <f>IF(A7862&lt;&gt;"",IF(MID(C7862,1,1)="r",SigmaEpsReinf(J7862,$AS$42:$AS$43,$AS$41,$AS$39,$AS$40,$AQ$38),""),"")</f>
        <v/>
      </c>
      <c r="Q7862" s="92" t="str">
        <f t="shared" si="1236"/>
        <v/>
      </c>
      <c r="R7862" s="92" t="str">
        <f t="shared" si="1237"/>
        <v/>
      </c>
      <c r="U7862" s="5"/>
      <c r="V7862" s="5"/>
      <c r="W7862" s="94" t="str">
        <f t="shared" si="1235"/>
        <v/>
      </c>
      <c r="X7862" s="94" t="str">
        <f t="shared" si="1238"/>
        <v/>
      </c>
      <c r="Y7862" s="5"/>
      <c r="BK7862" s="8"/>
      <c r="BL7862" s="5"/>
      <c r="BM7862" s="5"/>
      <c r="BN7862" s="5"/>
      <c r="BO7862" s="5"/>
      <c r="BP7862" s="1"/>
      <c r="BQ7862" s="1"/>
      <c r="BR7862" s="1"/>
      <c r="BS7862" s="1"/>
      <c r="BT7862" s="1"/>
      <c r="BU7862" s="4"/>
      <c r="BV7862" s="1"/>
      <c r="BW7862" s="3"/>
      <c r="BX7862" s="4"/>
      <c r="BY7862" s="5"/>
      <c r="BZ7862" s="5"/>
      <c r="CA7862" s="5"/>
      <c r="CB7862" s="5"/>
      <c r="CC7862" s="5"/>
      <c r="CD7862" s="43"/>
    </row>
    <row r="7863" spans="1:82" x14ac:dyDescent="0.25">
      <c r="A7863" s="8"/>
      <c r="B7863" s="5"/>
      <c r="C7863" s="5"/>
      <c r="D7863" s="5"/>
      <c r="E7863" s="5"/>
      <c r="F7863" s="94" t="str">
        <f t="shared" si="1229"/>
        <v/>
      </c>
      <c r="G7863" s="94" t="str">
        <f t="shared" si="1230"/>
        <v/>
      </c>
      <c r="H7863" s="127" t="str">
        <f>IF(A7863&lt;&gt;"",IF(MID(C7863,1,1)="c",$AS$26,IF(MID(C7863,1,1)="r",$AS$41,IF(MID(C7863,1,1)="p",#REF!,#REF!))),"")</f>
        <v/>
      </c>
      <c r="I7863" s="92" t="str">
        <f t="shared" si="1231"/>
        <v/>
      </c>
      <c r="J7863" s="92" t="str">
        <f t="shared" si="1232"/>
        <v/>
      </c>
      <c r="K7863" s="92" t="str">
        <f t="shared" si="1233"/>
        <v/>
      </c>
      <c r="L7863" s="92" t="str">
        <f t="shared" si="1234"/>
        <v/>
      </c>
      <c r="M7863" s="95" t="str">
        <f>IF(A7863&lt;&gt;"",IF(MID(C7863,1,1)="c",SigmaEpsConcrete(I7863,$AN$30:$AN$33,$AR$30:$AR$33,$AS$26,$AS$27,$AS$28,$AQ$20,$AU$19),""),"")</f>
        <v/>
      </c>
      <c r="N7863" s="95" t="str">
        <f>IF(A7863&lt;&gt;"",IF(MID(C7863,1,1)="r",SigmaEpsReinf(J7863,$AS$42:$AS$43,$AS$41,$AS$39,$AS$40,$AQ$38),""),"")</f>
        <v/>
      </c>
      <c r="Q7863" s="92" t="str">
        <f t="shared" si="1236"/>
        <v/>
      </c>
      <c r="R7863" s="92" t="str">
        <f t="shared" si="1237"/>
        <v/>
      </c>
      <c r="U7863" s="5"/>
      <c r="V7863" s="5"/>
      <c r="W7863" s="94" t="str">
        <f t="shared" si="1235"/>
        <v/>
      </c>
      <c r="X7863" s="94" t="str">
        <f t="shared" si="1238"/>
        <v/>
      </c>
      <c r="Y7863" s="5"/>
      <c r="BK7863" s="8"/>
      <c r="BL7863" s="5"/>
      <c r="BM7863" s="5"/>
      <c r="BN7863" s="5"/>
      <c r="BO7863" s="5"/>
      <c r="BP7863" s="1"/>
      <c r="BQ7863" s="1"/>
      <c r="BR7863" s="1"/>
      <c r="BS7863" s="1"/>
      <c r="BT7863" s="1"/>
      <c r="BU7863" s="4"/>
      <c r="BV7863" s="1"/>
      <c r="BW7863" s="3"/>
      <c r="BX7863" s="4"/>
      <c r="BY7863" s="5"/>
      <c r="BZ7863" s="5"/>
      <c r="CA7863" s="5"/>
      <c r="CB7863" s="5"/>
      <c r="CC7863" s="5"/>
      <c r="CD7863" s="43"/>
    </row>
    <row r="7864" spans="1:82" x14ac:dyDescent="0.25">
      <c r="A7864" s="8"/>
      <c r="B7864" s="5"/>
      <c r="C7864" s="5"/>
      <c r="D7864" s="5"/>
      <c r="E7864" s="5"/>
      <c r="F7864" s="94" t="str">
        <f t="shared" si="1229"/>
        <v/>
      </c>
      <c r="G7864" s="94" t="str">
        <f t="shared" si="1230"/>
        <v/>
      </c>
      <c r="H7864" s="127" t="str">
        <f>IF(A7864&lt;&gt;"",IF(MID(C7864,1,1)="c",$AS$26,IF(MID(C7864,1,1)="r",$AS$41,IF(MID(C7864,1,1)="p",#REF!,#REF!))),"")</f>
        <v/>
      </c>
      <c r="I7864" s="92" t="str">
        <f t="shared" si="1231"/>
        <v/>
      </c>
      <c r="J7864" s="92" t="str">
        <f t="shared" si="1232"/>
        <v/>
      </c>
      <c r="K7864" s="92" t="str">
        <f t="shared" si="1233"/>
        <v/>
      </c>
      <c r="L7864" s="92" t="str">
        <f t="shared" si="1234"/>
        <v/>
      </c>
      <c r="M7864" s="95" t="str">
        <f>IF(A7864&lt;&gt;"",IF(MID(C7864,1,1)="c",SigmaEpsConcrete(I7864,$AN$30:$AN$33,$AR$30:$AR$33,$AS$26,$AS$27,$AS$28,$AQ$20,$AU$19),""),"")</f>
        <v/>
      </c>
      <c r="N7864" s="95" t="str">
        <f>IF(A7864&lt;&gt;"",IF(MID(C7864,1,1)="r",SigmaEpsReinf(J7864,$AS$42:$AS$43,$AS$41,$AS$39,$AS$40,$AQ$38),""),"")</f>
        <v/>
      </c>
      <c r="Q7864" s="92" t="str">
        <f t="shared" si="1236"/>
        <v/>
      </c>
      <c r="R7864" s="92" t="str">
        <f t="shared" si="1237"/>
        <v/>
      </c>
      <c r="U7864" s="5"/>
      <c r="V7864" s="5"/>
      <c r="W7864" s="94" t="str">
        <f t="shared" si="1235"/>
        <v/>
      </c>
      <c r="X7864" s="94" t="str">
        <f t="shared" si="1238"/>
        <v/>
      </c>
      <c r="Y7864" s="5"/>
      <c r="BK7864" s="8"/>
      <c r="BL7864" s="5"/>
      <c r="BM7864" s="5"/>
      <c r="BN7864" s="5"/>
      <c r="BO7864" s="5"/>
      <c r="BP7864" s="1"/>
      <c r="BQ7864" s="1"/>
      <c r="BR7864" s="1"/>
      <c r="BS7864" s="1"/>
      <c r="BT7864" s="1"/>
      <c r="BU7864" s="4"/>
      <c r="BV7864" s="1"/>
      <c r="BW7864" s="3"/>
      <c r="BX7864" s="4"/>
      <c r="BY7864" s="5"/>
      <c r="BZ7864" s="5"/>
      <c r="CA7864" s="5"/>
      <c r="CB7864" s="5"/>
      <c r="CC7864" s="5"/>
      <c r="CD7864" s="43"/>
    </row>
    <row r="7865" spans="1:82" x14ac:dyDescent="0.25">
      <c r="A7865" s="8"/>
      <c r="B7865" s="5"/>
      <c r="C7865" s="5"/>
      <c r="D7865" s="5"/>
      <c r="E7865" s="5"/>
      <c r="F7865" s="94" t="str">
        <f t="shared" si="1229"/>
        <v/>
      </c>
      <c r="G7865" s="94" t="str">
        <f t="shared" si="1230"/>
        <v/>
      </c>
      <c r="H7865" s="127" t="str">
        <f>IF(A7865&lt;&gt;"",IF(MID(C7865,1,1)="c",$AS$26,IF(MID(C7865,1,1)="r",$AS$41,IF(MID(C7865,1,1)="p",#REF!,#REF!))),"")</f>
        <v/>
      </c>
      <c r="I7865" s="92" t="str">
        <f t="shared" si="1231"/>
        <v/>
      </c>
      <c r="J7865" s="92" t="str">
        <f t="shared" si="1232"/>
        <v/>
      </c>
      <c r="K7865" s="92" t="str">
        <f t="shared" si="1233"/>
        <v/>
      </c>
      <c r="L7865" s="92" t="str">
        <f t="shared" si="1234"/>
        <v/>
      </c>
      <c r="M7865" s="95" t="str">
        <f>IF(A7865&lt;&gt;"",IF(MID(C7865,1,1)="c",SigmaEpsConcrete(I7865,$AN$30:$AN$33,$AR$30:$AR$33,$AS$26,$AS$27,$AS$28,$AQ$20,$AU$19),""),"")</f>
        <v/>
      </c>
      <c r="N7865" s="95" t="str">
        <f>IF(A7865&lt;&gt;"",IF(MID(C7865,1,1)="r",SigmaEpsReinf(J7865,$AS$42:$AS$43,$AS$41,$AS$39,$AS$40,$AQ$38),""),"")</f>
        <v/>
      </c>
      <c r="Q7865" s="92" t="str">
        <f t="shared" si="1236"/>
        <v/>
      </c>
      <c r="R7865" s="92" t="str">
        <f t="shared" si="1237"/>
        <v/>
      </c>
      <c r="U7865" s="5"/>
      <c r="V7865" s="5"/>
      <c r="W7865" s="94" t="str">
        <f t="shared" si="1235"/>
        <v/>
      </c>
      <c r="X7865" s="94" t="str">
        <f t="shared" si="1238"/>
        <v/>
      </c>
      <c r="Y7865" s="5"/>
      <c r="BK7865" s="8"/>
      <c r="BL7865" s="5"/>
      <c r="BM7865" s="5"/>
      <c r="BN7865" s="5"/>
      <c r="BO7865" s="5"/>
      <c r="BP7865" s="1"/>
      <c r="BQ7865" s="1"/>
      <c r="BR7865" s="1"/>
      <c r="BS7865" s="1"/>
      <c r="BT7865" s="1"/>
      <c r="BU7865" s="4"/>
      <c r="BV7865" s="1"/>
      <c r="BW7865" s="3"/>
      <c r="BX7865" s="4"/>
      <c r="BY7865" s="5"/>
      <c r="BZ7865" s="5"/>
      <c r="CA7865" s="5"/>
      <c r="CB7865" s="5"/>
      <c r="CC7865" s="5"/>
      <c r="CD7865" s="43"/>
    </row>
    <row r="7866" spans="1:82" x14ac:dyDescent="0.25">
      <c r="A7866" s="8"/>
      <c r="B7866" s="5"/>
      <c r="C7866" s="5"/>
      <c r="D7866" s="5"/>
      <c r="E7866" s="5"/>
      <c r="F7866" s="94" t="str">
        <f t="shared" si="1229"/>
        <v/>
      </c>
      <c r="G7866" s="94" t="str">
        <f t="shared" si="1230"/>
        <v/>
      </c>
      <c r="H7866" s="127" t="str">
        <f>IF(A7866&lt;&gt;"",IF(MID(C7866,1,1)="c",$AS$26,IF(MID(C7866,1,1)="r",$AS$41,IF(MID(C7866,1,1)="p",#REF!,#REF!))),"")</f>
        <v/>
      </c>
      <c r="I7866" s="92" t="str">
        <f t="shared" si="1231"/>
        <v/>
      </c>
      <c r="J7866" s="92" t="str">
        <f t="shared" si="1232"/>
        <v/>
      </c>
      <c r="K7866" s="92" t="str">
        <f t="shared" si="1233"/>
        <v/>
      </c>
      <c r="L7866" s="92" t="str">
        <f t="shared" si="1234"/>
        <v/>
      </c>
      <c r="M7866" s="95" t="str">
        <f>IF(A7866&lt;&gt;"",IF(MID(C7866,1,1)="c",SigmaEpsConcrete(I7866,$AN$30:$AN$33,$AR$30:$AR$33,$AS$26,$AS$27,$AS$28,$AQ$20,$AU$19),""),"")</f>
        <v/>
      </c>
      <c r="N7866" s="95" t="str">
        <f>IF(A7866&lt;&gt;"",IF(MID(C7866,1,1)="r",SigmaEpsReinf(J7866,$AS$42:$AS$43,$AS$41,$AS$39,$AS$40,$AQ$38),""),"")</f>
        <v/>
      </c>
      <c r="Q7866" s="92" t="str">
        <f t="shared" si="1236"/>
        <v/>
      </c>
      <c r="R7866" s="92" t="str">
        <f t="shared" si="1237"/>
        <v/>
      </c>
      <c r="U7866" s="5"/>
      <c r="V7866" s="5"/>
      <c r="W7866" s="94" t="str">
        <f t="shared" si="1235"/>
        <v/>
      </c>
      <c r="X7866" s="94" t="str">
        <f t="shared" si="1238"/>
        <v/>
      </c>
      <c r="Y7866" s="5"/>
      <c r="BK7866" s="8"/>
      <c r="BL7866" s="5"/>
      <c r="BM7866" s="5"/>
      <c r="BN7866" s="5"/>
      <c r="BO7866" s="5"/>
      <c r="BP7866" s="1"/>
      <c r="BQ7866" s="1"/>
      <c r="BR7866" s="1"/>
      <c r="BS7866" s="1"/>
      <c r="BT7866" s="1"/>
      <c r="BU7866" s="4"/>
      <c r="BV7866" s="1"/>
      <c r="BW7866" s="3"/>
      <c r="BX7866" s="4"/>
      <c r="BY7866" s="5"/>
      <c r="BZ7866" s="5"/>
      <c r="CA7866" s="5"/>
      <c r="CB7866" s="5"/>
      <c r="CC7866" s="5"/>
      <c r="CD7866" s="43"/>
    </row>
    <row r="7867" spans="1:82" x14ac:dyDescent="0.25">
      <c r="A7867" s="8"/>
      <c r="B7867" s="5"/>
      <c r="C7867" s="5"/>
      <c r="D7867" s="5"/>
      <c r="E7867" s="5"/>
      <c r="F7867" s="94" t="str">
        <f t="shared" si="1229"/>
        <v/>
      </c>
      <c r="G7867" s="94" t="str">
        <f t="shared" si="1230"/>
        <v/>
      </c>
      <c r="H7867" s="127" t="str">
        <f>IF(A7867&lt;&gt;"",IF(MID(C7867,1,1)="c",$AS$26,IF(MID(C7867,1,1)="r",$AS$41,IF(MID(C7867,1,1)="p",#REF!,#REF!))),"")</f>
        <v/>
      </c>
      <c r="I7867" s="92" t="str">
        <f t="shared" si="1231"/>
        <v/>
      </c>
      <c r="J7867" s="92" t="str">
        <f t="shared" si="1232"/>
        <v/>
      </c>
      <c r="K7867" s="92" t="str">
        <f t="shared" si="1233"/>
        <v/>
      </c>
      <c r="L7867" s="92" t="str">
        <f t="shared" si="1234"/>
        <v/>
      </c>
      <c r="M7867" s="95" t="str">
        <f>IF(A7867&lt;&gt;"",IF(MID(C7867,1,1)="c",SigmaEpsConcrete(I7867,$AN$30:$AN$33,$AR$30:$AR$33,$AS$26,$AS$27,$AS$28,$AQ$20,$AU$19),""),"")</f>
        <v/>
      </c>
      <c r="N7867" s="95" t="str">
        <f>IF(A7867&lt;&gt;"",IF(MID(C7867,1,1)="r",SigmaEpsReinf(J7867,$AS$42:$AS$43,$AS$41,$AS$39,$AS$40,$AQ$38),""),"")</f>
        <v/>
      </c>
      <c r="Q7867" s="92" t="str">
        <f t="shared" si="1236"/>
        <v/>
      </c>
      <c r="R7867" s="92" t="str">
        <f t="shared" si="1237"/>
        <v/>
      </c>
      <c r="U7867" s="5"/>
      <c r="V7867" s="5"/>
      <c r="W7867" s="94" t="str">
        <f t="shared" si="1235"/>
        <v/>
      </c>
      <c r="X7867" s="94" t="str">
        <f t="shared" si="1238"/>
        <v/>
      </c>
      <c r="Y7867" s="5"/>
      <c r="BK7867" s="8"/>
      <c r="BL7867" s="5"/>
      <c r="BM7867" s="5"/>
      <c r="BN7867" s="5"/>
      <c r="BO7867" s="5"/>
      <c r="BP7867" s="1"/>
      <c r="BQ7867" s="1"/>
      <c r="BR7867" s="1"/>
      <c r="BS7867" s="1"/>
      <c r="BT7867" s="1"/>
      <c r="BU7867" s="4"/>
      <c r="BV7867" s="1"/>
      <c r="BW7867" s="3"/>
      <c r="BX7867" s="4"/>
      <c r="BY7867" s="5"/>
      <c r="BZ7867" s="5"/>
      <c r="CA7867" s="5"/>
      <c r="CB7867" s="5"/>
      <c r="CC7867" s="5"/>
      <c r="CD7867" s="43"/>
    </row>
    <row r="7868" spans="1:82" x14ac:dyDescent="0.25">
      <c r="A7868" s="8"/>
      <c r="B7868" s="5"/>
      <c r="C7868" s="5"/>
      <c r="D7868" s="5"/>
      <c r="E7868" s="5"/>
      <c r="F7868" s="94" t="str">
        <f t="shared" si="1229"/>
        <v/>
      </c>
      <c r="G7868" s="94" t="str">
        <f t="shared" si="1230"/>
        <v/>
      </c>
      <c r="H7868" s="127" t="str">
        <f>IF(A7868&lt;&gt;"",IF(MID(C7868,1,1)="c",$AS$26,IF(MID(C7868,1,1)="r",$AS$41,IF(MID(C7868,1,1)="p",#REF!,#REF!))),"")</f>
        <v/>
      </c>
      <c r="I7868" s="92" t="str">
        <f t="shared" si="1231"/>
        <v/>
      </c>
      <c r="J7868" s="92" t="str">
        <f t="shared" si="1232"/>
        <v/>
      </c>
      <c r="K7868" s="92" t="str">
        <f t="shared" si="1233"/>
        <v/>
      </c>
      <c r="L7868" s="92" t="str">
        <f t="shared" si="1234"/>
        <v/>
      </c>
      <c r="M7868" s="95" t="str">
        <f>IF(A7868&lt;&gt;"",IF(MID(C7868,1,1)="c",SigmaEpsConcrete(I7868,$AN$30:$AN$33,$AR$30:$AR$33,$AS$26,$AS$27,$AS$28,$AQ$20,$AU$19),""),"")</f>
        <v/>
      </c>
      <c r="N7868" s="95" t="str">
        <f>IF(A7868&lt;&gt;"",IF(MID(C7868,1,1)="r",SigmaEpsReinf(J7868,$AS$42:$AS$43,$AS$41,$AS$39,$AS$40,$AQ$38),""),"")</f>
        <v/>
      </c>
      <c r="Q7868" s="92" t="str">
        <f t="shared" si="1236"/>
        <v/>
      </c>
      <c r="R7868" s="92" t="str">
        <f t="shared" si="1237"/>
        <v/>
      </c>
      <c r="U7868" s="5"/>
      <c r="V7868" s="5"/>
      <c r="W7868" s="94" t="str">
        <f t="shared" si="1235"/>
        <v/>
      </c>
      <c r="X7868" s="94" t="str">
        <f t="shared" si="1238"/>
        <v/>
      </c>
      <c r="Y7868" s="5"/>
      <c r="BK7868" s="8"/>
      <c r="BL7868" s="5"/>
      <c r="BM7868" s="5"/>
      <c r="BN7868" s="5"/>
      <c r="BO7868" s="5"/>
      <c r="BP7868" s="1"/>
      <c r="BQ7868" s="1"/>
      <c r="BR7868" s="1"/>
      <c r="BS7868" s="1"/>
      <c r="BT7868" s="1"/>
      <c r="BU7868" s="4"/>
      <c r="BV7868" s="1"/>
      <c r="BW7868" s="3"/>
      <c r="BX7868" s="4"/>
      <c r="BY7868" s="5"/>
      <c r="BZ7868" s="5"/>
      <c r="CA7868" s="5"/>
      <c r="CB7868" s="5"/>
      <c r="CC7868" s="5"/>
      <c r="CD7868" s="43"/>
    </row>
    <row r="7869" spans="1:82" x14ac:dyDescent="0.25">
      <c r="A7869" s="8"/>
      <c r="B7869" s="5"/>
      <c r="C7869" s="5"/>
      <c r="D7869" s="5"/>
      <c r="E7869" s="5"/>
      <c r="F7869" s="94" t="str">
        <f t="shared" si="1229"/>
        <v/>
      </c>
      <c r="G7869" s="94" t="str">
        <f t="shared" si="1230"/>
        <v/>
      </c>
      <c r="H7869" s="127" t="str">
        <f>IF(A7869&lt;&gt;"",IF(MID(C7869,1,1)="c",$AS$26,IF(MID(C7869,1,1)="r",$AS$41,IF(MID(C7869,1,1)="p",#REF!,#REF!))),"")</f>
        <v/>
      </c>
      <c r="I7869" s="92" t="str">
        <f t="shared" si="1231"/>
        <v/>
      </c>
      <c r="J7869" s="92" t="str">
        <f t="shared" si="1232"/>
        <v/>
      </c>
      <c r="K7869" s="92" t="str">
        <f t="shared" si="1233"/>
        <v/>
      </c>
      <c r="L7869" s="92" t="str">
        <f t="shared" si="1234"/>
        <v/>
      </c>
      <c r="M7869" s="95" t="str">
        <f>IF(A7869&lt;&gt;"",IF(MID(C7869,1,1)="c",SigmaEpsConcrete(I7869,$AN$30:$AN$33,$AR$30:$AR$33,$AS$26,$AS$27,$AS$28,$AQ$20,$AU$19),""),"")</f>
        <v/>
      </c>
      <c r="N7869" s="95" t="str">
        <f>IF(A7869&lt;&gt;"",IF(MID(C7869,1,1)="r",SigmaEpsReinf(J7869,$AS$42:$AS$43,$AS$41,$AS$39,$AS$40,$AQ$38),""),"")</f>
        <v/>
      </c>
      <c r="Q7869" s="92" t="str">
        <f t="shared" si="1236"/>
        <v/>
      </c>
      <c r="R7869" s="92" t="str">
        <f t="shared" si="1237"/>
        <v/>
      </c>
      <c r="U7869" s="5"/>
      <c r="V7869" s="5"/>
      <c r="W7869" s="94" t="str">
        <f t="shared" si="1235"/>
        <v/>
      </c>
      <c r="X7869" s="94" t="str">
        <f t="shared" si="1238"/>
        <v/>
      </c>
      <c r="Y7869" s="5"/>
      <c r="BK7869" s="8"/>
      <c r="BL7869" s="5"/>
      <c r="BM7869" s="5"/>
      <c r="BN7869" s="5"/>
      <c r="BO7869" s="5"/>
      <c r="BP7869" s="1"/>
      <c r="BQ7869" s="1"/>
      <c r="BR7869" s="1"/>
      <c r="BS7869" s="1"/>
      <c r="BT7869" s="1"/>
      <c r="BU7869" s="4"/>
      <c r="BV7869" s="1"/>
      <c r="BW7869" s="3"/>
      <c r="BX7869" s="4"/>
      <c r="BY7869" s="5"/>
      <c r="BZ7869" s="5"/>
      <c r="CA7869" s="5"/>
      <c r="CB7869" s="5"/>
      <c r="CC7869" s="5"/>
      <c r="CD7869" s="43"/>
    </row>
    <row r="7870" spans="1:82" x14ac:dyDescent="0.25">
      <c r="A7870" s="8"/>
      <c r="B7870" s="5"/>
      <c r="C7870" s="5"/>
      <c r="D7870" s="5"/>
      <c r="E7870" s="5"/>
      <c r="F7870" s="94" t="str">
        <f t="shared" si="1229"/>
        <v/>
      </c>
      <c r="G7870" s="94" t="str">
        <f t="shared" si="1230"/>
        <v/>
      </c>
      <c r="H7870" s="127" t="str">
        <f>IF(A7870&lt;&gt;"",IF(MID(C7870,1,1)="c",$AS$26,IF(MID(C7870,1,1)="r",$AS$41,IF(MID(C7870,1,1)="p",#REF!,#REF!))),"")</f>
        <v/>
      </c>
      <c r="I7870" s="92" t="str">
        <f t="shared" si="1231"/>
        <v/>
      </c>
      <c r="J7870" s="92" t="str">
        <f t="shared" si="1232"/>
        <v/>
      </c>
      <c r="K7870" s="92" t="str">
        <f t="shared" si="1233"/>
        <v/>
      </c>
      <c r="L7870" s="92" t="str">
        <f t="shared" si="1234"/>
        <v/>
      </c>
      <c r="M7870" s="95" t="str">
        <f>IF(A7870&lt;&gt;"",IF(MID(C7870,1,1)="c",SigmaEpsConcrete(I7870,$AN$30:$AN$33,$AR$30:$AR$33,$AS$26,$AS$27,$AS$28,$AQ$20,$AU$19),""),"")</f>
        <v/>
      </c>
      <c r="N7870" s="95" t="str">
        <f>IF(A7870&lt;&gt;"",IF(MID(C7870,1,1)="r",SigmaEpsReinf(J7870,$AS$42:$AS$43,$AS$41,$AS$39,$AS$40,$AQ$38),""),"")</f>
        <v/>
      </c>
      <c r="Q7870" s="92" t="str">
        <f t="shared" si="1236"/>
        <v/>
      </c>
      <c r="R7870" s="92" t="str">
        <f t="shared" si="1237"/>
        <v/>
      </c>
      <c r="U7870" s="5"/>
      <c r="V7870" s="5"/>
      <c r="W7870" s="94" t="str">
        <f t="shared" si="1235"/>
        <v/>
      </c>
      <c r="X7870" s="94" t="str">
        <f t="shared" si="1238"/>
        <v/>
      </c>
      <c r="Y7870" s="5"/>
      <c r="BK7870" s="8"/>
      <c r="BL7870" s="5"/>
      <c r="BM7870" s="5"/>
      <c r="BN7870" s="5"/>
      <c r="BO7870" s="5"/>
      <c r="BP7870" s="1"/>
      <c r="BQ7870" s="1"/>
      <c r="BR7870" s="1"/>
      <c r="BS7870" s="1"/>
      <c r="BT7870" s="1"/>
      <c r="BU7870" s="4"/>
      <c r="BV7870" s="1"/>
      <c r="BW7870" s="3"/>
      <c r="BX7870" s="4"/>
      <c r="BY7870" s="5"/>
      <c r="BZ7870" s="5"/>
      <c r="CA7870" s="5"/>
      <c r="CB7870" s="5"/>
      <c r="CC7870" s="5"/>
      <c r="CD7870" s="43"/>
    </row>
    <row r="7871" spans="1:82" x14ac:dyDescent="0.25">
      <c r="A7871" s="8"/>
      <c r="B7871" s="5"/>
      <c r="C7871" s="5"/>
      <c r="D7871" s="5"/>
      <c r="E7871" s="5"/>
      <c r="F7871" s="94" t="str">
        <f t="shared" si="1229"/>
        <v/>
      </c>
      <c r="G7871" s="94" t="str">
        <f t="shared" si="1230"/>
        <v/>
      </c>
      <c r="H7871" s="127" t="str">
        <f>IF(A7871&lt;&gt;"",IF(MID(C7871,1,1)="c",$AS$26,IF(MID(C7871,1,1)="r",$AS$41,IF(MID(C7871,1,1)="p",#REF!,#REF!))),"")</f>
        <v/>
      </c>
      <c r="I7871" s="92" t="str">
        <f t="shared" si="1231"/>
        <v/>
      </c>
      <c r="J7871" s="92" t="str">
        <f t="shared" si="1232"/>
        <v/>
      </c>
      <c r="K7871" s="92" t="str">
        <f t="shared" si="1233"/>
        <v/>
      </c>
      <c r="L7871" s="92" t="str">
        <f t="shared" si="1234"/>
        <v/>
      </c>
      <c r="M7871" s="95" t="str">
        <f>IF(A7871&lt;&gt;"",IF(MID(C7871,1,1)="c",SigmaEpsConcrete(I7871,$AN$30:$AN$33,$AR$30:$AR$33,$AS$26,$AS$27,$AS$28,$AQ$20,$AU$19),""),"")</f>
        <v/>
      </c>
      <c r="N7871" s="95" t="str">
        <f>IF(A7871&lt;&gt;"",IF(MID(C7871,1,1)="r",SigmaEpsReinf(J7871,$AS$42:$AS$43,$AS$41,$AS$39,$AS$40,$AQ$38),""),"")</f>
        <v/>
      </c>
      <c r="Q7871" s="92" t="str">
        <f t="shared" si="1236"/>
        <v/>
      </c>
      <c r="R7871" s="92" t="str">
        <f t="shared" si="1237"/>
        <v/>
      </c>
      <c r="U7871" s="5"/>
      <c r="V7871" s="5"/>
      <c r="W7871" s="94" t="str">
        <f t="shared" si="1235"/>
        <v/>
      </c>
      <c r="X7871" s="94" t="str">
        <f t="shared" si="1238"/>
        <v/>
      </c>
      <c r="Y7871" s="5"/>
      <c r="BK7871" s="8"/>
      <c r="BL7871" s="5"/>
      <c r="BM7871" s="5"/>
      <c r="BN7871" s="5"/>
      <c r="BO7871" s="5"/>
      <c r="BP7871" s="1"/>
      <c r="BQ7871" s="1"/>
      <c r="BR7871" s="1"/>
      <c r="BS7871" s="1"/>
      <c r="BT7871" s="1"/>
      <c r="BU7871" s="4"/>
      <c r="BV7871" s="1"/>
      <c r="BW7871" s="3"/>
      <c r="BX7871" s="4"/>
      <c r="BY7871" s="5"/>
      <c r="BZ7871" s="5"/>
      <c r="CA7871" s="5"/>
      <c r="CB7871" s="5"/>
      <c r="CC7871" s="5"/>
      <c r="CD7871" s="43"/>
    </row>
    <row r="7872" spans="1:82" x14ac:dyDescent="0.25">
      <c r="A7872" s="8"/>
      <c r="B7872" s="5"/>
      <c r="C7872" s="5"/>
      <c r="D7872" s="5"/>
      <c r="E7872" s="5"/>
      <c r="F7872" s="94" t="str">
        <f t="shared" si="1229"/>
        <v/>
      </c>
      <c r="G7872" s="94" t="str">
        <f t="shared" si="1230"/>
        <v/>
      </c>
      <c r="H7872" s="127" t="str">
        <f>IF(A7872&lt;&gt;"",IF(MID(C7872,1,1)="c",$AS$26,IF(MID(C7872,1,1)="r",$AS$41,IF(MID(C7872,1,1)="p",#REF!,#REF!))),"")</f>
        <v/>
      </c>
      <c r="I7872" s="92" t="str">
        <f t="shared" si="1231"/>
        <v/>
      </c>
      <c r="J7872" s="92" t="str">
        <f t="shared" si="1232"/>
        <v/>
      </c>
      <c r="K7872" s="92" t="str">
        <f t="shared" si="1233"/>
        <v/>
      </c>
      <c r="L7872" s="92" t="str">
        <f t="shared" si="1234"/>
        <v/>
      </c>
      <c r="M7872" s="95" t="str">
        <f>IF(A7872&lt;&gt;"",IF(MID(C7872,1,1)="c",SigmaEpsConcrete(I7872,$AN$30:$AN$33,$AR$30:$AR$33,$AS$26,$AS$27,$AS$28,$AQ$20,$AU$19),""),"")</f>
        <v/>
      </c>
      <c r="N7872" s="95" t="str">
        <f>IF(A7872&lt;&gt;"",IF(MID(C7872,1,1)="r",SigmaEpsReinf(J7872,$AS$42:$AS$43,$AS$41,$AS$39,$AS$40,$AQ$38),""),"")</f>
        <v/>
      </c>
      <c r="Q7872" s="92" t="str">
        <f t="shared" si="1236"/>
        <v/>
      </c>
      <c r="R7872" s="92" t="str">
        <f t="shared" si="1237"/>
        <v/>
      </c>
      <c r="U7872" s="5"/>
      <c r="V7872" s="5"/>
      <c r="W7872" s="94" t="str">
        <f t="shared" si="1235"/>
        <v/>
      </c>
      <c r="X7872" s="94" t="str">
        <f t="shared" si="1238"/>
        <v/>
      </c>
      <c r="Y7872" s="5"/>
      <c r="BK7872" s="8"/>
      <c r="BL7872" s="5"/>
      <c r="BM7872" s="5"/>
      <c r="BN7872" s="5"/>
      <c r="BO7872" s="5"/>
      <c r="BP7872" s="1"/>
      <c r="BQ7872" s="1"/>
      <c r="BR7872" s="1"/>
      <c r="BS7872" s="1"/>
      <c r="BT7872" s="1"/>
      <c r="BU7872" s="4"/>
      <c r="BV7872" s="1"/>
      <c r="BW7872" s="3"/>
      <c r="BX7872" s="4"/>
      <c r="BY7872" s="5"/>
      <c r="BZ7872" s="5"/>
      <c r="CA7872" s="5"/>
      <c r="CB7872" s="5"/>
      <c r="CC7872" s="5"/>
      <c r="CD7872" s="43"/>
    </row>
    <row r="7873" spans="1:82" x14ac:dyDescent="0.25">
      <c r="A7873" s="8"/>
      <c r="B7873" s="5"/>
      <c r="C7873" s="5"/>
      <c r="D7873" s="5"/>
      <c r="E7873" s="5"/>
      <c r="F7873" s="94" t="str">
        <f t="shared" si="1229"/>
        <v/>
      </c>
      <c r="G7873" s="94" t="str">
        <f t="shared" si="1230"/>
        <v/>
      </c>
      <c r="H7873" s="127" t="str">
        <f>IF(A7873&lt;&gt;"",IF(MID(C7873,1,1)="c",$AS$26,IF(MID(C7873,1,1)="r",$AS$41,IF(MID(C7873,1,1)="p",#REF!,#REF!))),"")</f>
        <v/>
      </c>
      <c r="I7873" s="92" t="str">
        <f t="shared" si="1231"/>
        <v/>
      </c>
      <c r="J7873" s="92" t="str">
        <f t="shared" si="1232"/>
        <v/>
      </c>
      <c r="K7873" s="92" t="str">
        <f t="shared" si="1233"/>
        <v/>
      </c>
      <c r="L7873" s="92" t="str">
        <f t="shared" si="1234"/>
        <v/>
      </c>
      <c r="M7873" s="95" t="str">
        <f>IF(A7873&lt;&gt;"",IF(MID(C7873,1,1)="c",SigmaEpsConcrete(I7873,$AN$30:$AN$33,$AR$30:$AR$33,$AS$26,$AS$27,$AS$28,$AQ$20,$AU$19),""),"")</f>
        <v/>
      </c>
      <c r="N7873" s="95" t="str">
        <f>IF(A7873&lt;&gt;"",IF(MID(C7873,1,1)="r",SigmaEpsReinf(J7873,$AS$42:$AS$43,$AS$41,$AS$39,$AS$40,$AQ$38),""),"")</f>
        <v/>
      </c>
      <c r="Q7873" s="92" t="str">
        <f t="shared" si="1236"/>
        <v/>
      </c>
      <c r="R7873" s="92" t="str">
        <f t="shared" si="1237"/>
        <v/>
      </c>
      <c r="U7873" s="5"/>
      <c r="V7873" s="5"/>
      <c r="W7873" s="94" t="str">
        <f t="shared" si="1235"/>
        <v/>
      </c>
      <c r="X7873" s="94" t="str">
        <f t="shared" si="1238"/>
        <v/>
      </c>
      <c r="Y7873" s="5"/>
      <c r="BK7873" s="8"/>
      <c r="BL7873" s="5"/>
      <c r="BM7873" s="5"/>
      <c r="BN7873" s="5"/>
      <c r="BO7873" s="5"/>
      <c r="BP7873" s="1"/>
      <c r="BQ7873" s="1"/>
      <c r="BR7873" s="1"/>
      <c r="BS7873" s="1"/>
      <c r="BT7873" s="1"/>
      <c r="BU7873" s="4"/>
      <c r="BV7873" s="1"/>
      <c r="BW7873" s="3"/>
      <c r="BX7873" s="4"/>
      <c r="BY7873" s="5"/>
      <c r="BZ7873" s="5"/>
      <c r="CA7873" s="5"/>
      <c r="CB7873" s="5"/>
      <c r="CC7873" s="5"/>
      <c r="CD7873" s="43"/>
    </row>
    <row r="7874" spans="1:82" x14ac:dyDescent="0.25">
      <c r="A7874" s="8"/>
      <c r="B7874" s="5"/>
      <c r="C7874" s="5"/>
      <c r="D7874" s="5"/>
      <c r="E7874" s="5"/>
      <c r="F7874" s="94" t="str">
        <f t="shared" si="1229"/>
        <v/>
      </c>
      <c r="G7874" s="94" t="str">
        <f t="shared" si="1230"/>
        <v/>
      </c>
      <c r="H7874" s="127" t="str">
        <f>IF(A7874&lt;&gt;"",IF(MID(C7874,1,1)="c",$AS$26,IF(MID(C7874,1,1)="r",$AS$41,IF(MID(C7874,1,1)="p",#REF!,#REF!))),"")</f>
        <v/>
      </c>
      <c r="I7874" s="92" t="str">
        <f t="shared" si="1231"/>
        <v/>
      </c>
      <c r="J7874" s="92" t="str">
        <f t="shared" si="1232"/>
        <v/>
      </c>
      <c r="K7874" s="92" t="str">
        <f t="shared" si="1233"/>
        <v/>
      </c>
      <c r="L7874" s="92" t="str">
        <f t="shared" si="1234"/>
        <v/>
      </c>
      <c r="M7874" s="95" t="str">
        <f>IF(A7874&lt;&gt;"",IF(MID(C7874,1,1)="c",SigmaEpsConcrete(I7874,$AN$30:$AN$33,$AR$30:$AR$33,$AS$26,$AS$27,$AS$28,$AQ$20,$AU$19),""),"")</f>
        <v/>
      </c>
      <c r="N7874" s="95" t="str">
        <f>IF(A7874&lt;&gt;"",IF(MID(C7874,1,1)="r",SigmaEpsReinf(J7874,$AS$42:$AS$43,$AS$41,$AS$39,$AS$40,$AQ$38),""),"")</f>
        <v/>
      </c>
      <c r="Q7874" s="92" t="str">
        <f t="shared" si="1236"/>
        <v/>
      </c>
      <c r="R7874" s="92" t="str">
        <f t="shared" si="1237"/>
        <v/>
      </c>
      <c r="U7874" s="5"/>
      <c r="V7874" s="5"/>
      <c r="W7874" s="94" t="str">
        <f t="shared" si="1235"/>
        <v/>
      </c>
      <c r="X7874" s="94" t="str">
        <f t="shared" si="1238"/>
        <v/>
      </c>
      <c r="Y7874" s="5"/>
      <c r="BK7874" s="8"/>
      <c r="BL7874" s="5"/>
      <c r="BM7874" s="5"/>
      <c r="BN7874" s="5"/>
      <c r="BO7874" s="5"/>
      <c r="BP7874" s="1"/>
      <c r="BQ7874" s="1"/>
      <c r="BR7874" s="1"/>
      <c r="BS7874" s="1"/>
      <c r="BT7874" s="1"/>
      <c r="BU7874" s="4"/>
      <c r="BV7874" s="1"/>
      <c r="BW7874" s="3"/>
      <c r="BX7874" s="4"/>
      <c r="BY7874" s="5"/>
      <c r="BZ7874" s="5"/>
      <c r="CA7874" s="5"/>
      <c r="CB7874" s="5"/>
      <c r="CC7874" s="5"/>
      <c r="CD7874" s="43"/>
    </row>
    <row r="7875" spans="1:82" x14ac:dyDescent="0.25">
      <c r="A7875" s="8"/>
      <c r="B7875" s="5"/>
      <c r="C7875" s="5"/>
      <c r="D7875" s="5"/>
      <c r="E7875" s="5"/>
      <c r="F7875" s="94" t="str">
        <f t="shared" si="1229"/>
        <v/>
      </c>
      <c r="G7875" s="94" t="str">
        <f t="shared" si="1230"/>
        <v/>
      </c>
      <c r="H7875" s="127" t="str">
        <f>IF(A7875&lt;&gt;"",IF(MID(C7875,1,1)="c",$AS$26,IF(MID(C7875,1,1)="r",$AS$41,IF(MID(C7875,1,1)="p",#REF!,#REF!))),"")</f>
        <v/>
      </c>
      <c r="I7875" s="92" t="str">
        <f t="shared" si="1231"/>
        <v/>
      </c>
      <c r="J7875" s="92" t="str">
        <f t="shared" si="1232"/>
        <v/>
      </c>
      <c r="K7875" s="92" t="str">
        <f t="shared" si="1233"/>
        <v/>
      </c>
      <c r="L7875" s="92" t="str">
        <f t="shared" si="1234"/>
        <v/>
      </c>
      <c r="M7875" s="95" t="str">
        <f>IF(A7875&lt;&gt;"",IF(MID(C7875,1,1)="c",SigmaEpsConcrete(I7875,$AN$30:$AN$33,$AR$30:$AR$33,$AS$26,$AS$27,$AS$28,$AQ$20,$AU$19),""),"")</f>
        <v/>
      </c>
      <c r="N7875" s="95" t="str">
        <f>IF(A7875&lt;&gt;"",IF(MID(C7875,1,1)="r",SigmaEpsReinf(J7875,$AS$42:$AS$43,$AS$41,$AS$39,$AS$40,$AQ$38),""),"")</f>
        <v/>
      </c>
      <c r="Q7875" s="92" t="str">
        <f t="shared" si="1236"/>
        <v/>
      </c>
      <c r="R7875" s="92" t="str">
        <f t="shared" si="1237"/>
        <v/>
      </c>
      <c r="U7875" s="5"/>
      <c r="V7875" s="5"/>
      <c r="W7875" s="94" t="str">
        <f t="shared" si="1235"/>
        <v/>
      </c>
      <c r="X7875" s="94" t="str">
        <f t="shared" si="1238"/>
        <v/>
      </c>
      <c r="Y7875" s="5"/>
      <c r="BK7875" s="8"/>
      <c r="BL7875" s="5"/>
      <c r="BM7875" s="5"/>
      <c r="BN7875" s="5"/>
      <c r="BO7875" s="5"/>
      <c r="BP7875" s="1"/>
      <c r="BQ7875" s="1"/>
      <c r="BR7875" s="1"/>
      <c r="BS7875" s="1"/>
      <c r="BT7875" s="1"/>
      <c r="BU7875" s="4"/>
      <c r="BV7875" s="1"/>
      <c r="BW7875" s="3"/>
      <c r="BX7875" s="4"/>
      <c r="BY7875" s="5"/>
      <c r="BZ7875" s="5"/>
      <c r="CA7875" s="5"/>
      <c r="CB7875" s="5"/>
      <c r="CC7875" s="5"/>
      <c r="CD7875" s="43"/>
    </row>
    <row r="7876" spans="1:82" x14ac:dyDescent="0.25">
      <c r="A7876" s="8"/>
      <c r="B7876" s="5"/>
      <c r="C7876" s="5"/>
      <c r="D7876" s="5"/>
      <c r="E7876" s="5"/>
      <c r="F7876" s="94" t="str">
        <f t="shared" si="1229"/>
        <v/>
      </c>
      <c r="G7876" s="94" t="str">
        <f t="shared" si="1230"/>
        <v/>
      </c>
      <c r="H7876" s="127" t="str">
        <f>IF(A7876&lt;&gt;"",IF(MID(C7876,1,1)="c",$AS$26,IF(MID(C7876,1,1)="r",$AS$41,IF(MID(C7876,1,1)="p",#REF!,#REF!))),"")</f>
        <v/>
      </c>
      <c r="I7876" s="92" t="str">
        <f t="shared" si="1231"/>
        <v/>
      </c>
      <c r="J7876" s="92" t="str">
        <f t="shared" si="1232"/>
        <v/>
      </c>
      <c r="K7876" s="92" t="str">
        <f t="shared" si="1233"/>
        <v/>
      </c>
      <c r="L7876" s="92" t="str">
        <f t="shared" si="1234"/>
        <v/>
      </c>
      <c r="M7876" s="95" t="str">
        <f>IF(A7876&lt;&gt;"",IF(MID(C7876,1,1)="c",SigmaEpsConcrete(I7876,$AN$30:$AN$33,$AR$30:$AR$33,$AS$26,$AS$27,$AS$28,$AQ$20,$AU$19),""),"")</f>
        <v/>
      </c>
      <c r="N7876" s="95" t="str">
        <f>IF(A7876&lt;&gt;"",IF(MID(C7876,1,1)="r",SigmaEpsReinf(J7876,$AS$42:$AS$43,$AS$41,$AS$39,$AS$40,$AQ$38),""),"")</f>
        <v/>
      </c>
      <c r="Q7876" s="92" t="str">
        <f t="shared" si="1236"/>
        <v/>
      </c>
      <c r="R7876" s="92" t="str">
        <f t="shared" si="1237"/>
        <v/>
      </c>
      <c r="U7876" s="5"/>
      <c r="V7876" s="5"/>
      <c r="W7876" s="94" t="str">
        <f t="shared" si="1235"/>
        <v/>
      </c>
      <c r="X7876" s="94" t="str">
        <f t="shared" si="1238"/>
        <v/>
      </c>
      <c r="Y7876" s="5"/>
      <c r="BK7876" s="8"/>
      <c r="BL7876" s="5"/>
      <c r="BM7876" s="5"/>
      <c r="BN7876" s="5"/>
      <c r="BO7876" s="5"/>
      <c r="BP7876" s="1"/>
      <c r="BQ7876" s="1"/>
      <c r="BR7876" s="1"/>
      <c r="BS7876" s="1"/>
      <c r="BT7876" s="1"/>
      <c r="BU7876" s="4"/>
      <c r="BV7876" s="1"/>
      <c r="BW7876" s="3"/>
      <c r="BX7876" s="4"/>
      <c r="BY7876" s="5"/>
      <c r="BZ7876" s="5"/>
      <c r="CA7876" s="5"/>
      <c r="CB7876" s="5"/>
      <c r="CC7876" s="5"/>
      <c r="CD7876" s="43"/>
    </row>
    <row r="7877" spans="1:82" x14ac:dyDescent="0.25">
      <c r="A7877" s="8"/>
      <c r="B7877" s="5"/>
      <c r="C7877" s="5"/>
      <c r="D7877" s="5"/>
      <c r="E7877" s="5"/>
      <c r="F7877" s="94" t="str">
        <f t="shared" si="1229"/>
        <v/>
      </c>
      <c r="G7877" s="94" t="str">
        <f t="shared" si="1230"/>
        <v/>
      </c>
      <c r="H7877" s="127" t="str">
        <f>IF(A7877&lt;&gt;"",IF(MID(C7877,1,1)="c",$AS$26,IF(MID(C7877,1,1)="r",$AS$41,IF(MID(C7877,1,1)="p",#REF!,#REF!))),"")</f>
        <v/>
      </c>
      <c r="I7877" s="92" t="str">
        <f t="shared" si="1231"/>
        <v/>
      </c>
      <c r="J7877" s="92" t="str">
        <f t="shared" si="1232"/>
        <v/>
      </c>
      <c r="K7877" s="92" t="str">
        <f t="shared" si="1233"/>
        <v/>
      </c>
      <c r="L7877" s="92" t="str">
        <f t="shared" si="1234"/>
        <v/>
      </c>
      <c r="M7877" s="95" t="str">
        <f>IF(A7877&lt;&gt;"",IF(MID(C7877,1,1)="c",SigmaEpsConcrete(I7877,$AN$30:$AN$33,$AR$30:$AR$33,$AS$26,$AS$27,$AS$28,$AQ$20,$AU$19),""),"")</f>
        <v/>
      </c>
      <c r="N7877" s="95" t="str">
        <f>IF(A7877&lt;&gt;"",IF(MID(C7877,1,1)="r",SigmaEpsReinf(J7877,$AS$42:$AS$43,$AS$41,$AS$39,$AS$40,$AQ$38),""),"")</f>
        <v/>
      </c>
      <c r="Q7877" s="92" t="str">
        <f t="shared" si="1236"/>
        <v/>
      </c>
      <c r="R7877" s="92" t="str">
        <f t="shared" si="1237"/>
        <v/>
      </c>
      <c r="U7877" s="5"/>
      <c r="V7877" s="5"/>
      <c r="W7877" s="94" t="str">
        <f t="shared" si="1235"/>
        <v/>
      </c>
      <c r="X7877" s="94" t="str">
        <f t="shared" si="1238"/>
        <v/>
      </c>
      <c r="Y7877" s="5"/>
      <c r="BK7877" s="8"/>
      <c r="BL7877" s="5"/>
      <c r="BM7877" s="5"/>
      <c r="BN7877" s="5"/>
      <c r="BO7877" s="5"/>
      <c r="BP7877" s="1"/>
      <c r="BQ7877" s="1"/>
      <c r="BR7877" s="1"/>
      <c r="BS7877" s="1"/>
      <c r="BT7877" s="1"/>
      <c r="BU7877" s="4"/>
      <c r="BV7877" s="1"/>
      <c r="BW7877" s="3"/>
      <c r="BX7877" s="4"/>
      <c r="BY7877" s="5"/>
      <c r="BZ7877" s="5"/>
      <c r="CA7877" s="5"/>
      <c r="CB7877" s="5"/>
      <c r="CC7877" s="5"/>
      <c r="CD7877" s="43"/>
    </row>
    <row r="7878" spans="1:82" x14ac:dyDescent="0.25">
      <c r="A7878" s="8"/>
      <c r="B7878" s="5"/>
      <c r="C7878" s="5"/>
      <c r="D7878" s="5"/>
      <c r="E7878" s="5"/>
      <c r="F7878" s="94" t="str">
        <f t="shared" si="1229"/>
        <v/>
      </c>
      <c r="G7878" s="94" t="str">
        <f t="shared" si="1230"/>
        <v/>
      </c>
      <c r="H7878" s="127" t="str">
        <f>IF(A7878&lt;&gt;"",IF(MID(C7878,1,1)="c",$AS$26,IF(MID(C7878,1,1)="r",$AS$41,IF(MID(C7878,1,1)="p",#REF!,#REF!))),"")</f>
        <v/>
      </c>
      <c r="I7878" s="92" t="str">
        <f t="shared" si="1231"/>
        <v/>
      </c>
      <c r="J7878" s="92" t="str">
        <f t="shared" si="1232"/>
        <v/>
      </c>
      <c r="K7878" s="92" t="str">
        <f t="shared" si="1233"/>
        <v/>
      </c>
      <c r="L7878" s="92" t="str">
        <f t="shared" si="1234"/>
        <v/>
      </c>
      <c r="M7878" s="95" t="str">
        <f>IF(A7878&lt;&gt;"",IF(MID(C7878,1,1)="c",SigmaEpsConcrete(I7878,$AN$30:$AN$33,$AR$30:$AR$33,$AS$26,$AS$27,$AS$28,$AQ$20,$AU$19),""),"")</f>
        <v/>
      </c>
      <c r="N7878" s="95" t="str">
        <f>IF(A7878&lt;&gt;"",IF(MID(C7878,1,1)="r",SigmaEpsReinf(J7878,$AS$42:$AS$43,$AS$41,$AS$39,$AS$40,$AQ$38),""),"")</f>
        <v/>
      </c>
      <c r="Q7878" s="92" t="str">
        <f t="shared" si="1236"/>
        <v/>
      </c>
      <c r="R7878" s="92" t="str">
        <f t="shared" si="1237"/>
        <v/>
      </c>
      <c r="U7878" s="5"/>
      <c r="V7878" s="5"/>
      <c r="W7878" s="94" t="str">
        <f t="shared" si="1235"/>
        <v/>
      </c>
      <c r="X7878" s="94" t="str">
        <f t="shared" si="1238"/>
        <v/>
      </c>
      <c r="Y7878" s="5"/>
      <c r="BK7878" s="8"/>
      <c r="BL7878" s="5"/>
      <c r="BM7878" s="5"/>
      <c r="BN7878" s="5"/>
      <c r="BO7878" s="5"/>
      <c r="BP7878" s="1"/>
      <c r="BQ7878" s="1"/>
      <c r="BR7878" s="1"/>
      <c r="BS7878" s="1"/>
      <c r="BT7878" s="1"/>
      <c r="BU7878" s="4"/>
      <c r="BV7878" s="1"/>
      <c r="BW7878" s="3"/>
      <c r="BX7878" s="4"/>
      <c r="BY7878" s="5"/>
      <c r="BZ7878" s="5"/>
      <c r="CA7878" s="5"/>
      <c r="CB7878" s="5"/>
      <c r="CC7878" s="5"/>
      <c r="CD7878" s="43"/>
    </row>
    <row r="7879" spans="1:82" x14ac:dyDescent="0.25">
      <c r="A7879" s="8"/>
      <c r="B7879" s="5"/>
      <c r="C7879" s="5"/>
      <c r="D7879" s="5"/>
      <c r="E7879" s="5"/>
      <c r="F7879" s="94" t="str">
        <f t="shared" si="1229"/>
        <v/>
      </c>
      <c r="G7879" s="94" t="str">
        <f t="shared" si="1230"/>
        <v/>
      </c>
      <c r="H7879" s="127" t="str">
        <f>IF(A7879&lt;&gt;"",IF(MID(C7879,1,1)="c",$AS$26,IF(MID(C7879,1,1)="r",$AS$41,IF(MID(C7879,1,1)="p",#REF!,#REF!))),"")</f>
        <v/>
      </c>
      <c r="I7879" s="92" t="str">
        <f t="shared" si="1231"/>
        <v/>
      </c>
      <c r="J7879" s="92" t="str">
        <f t="shared" si="1232"/>
        <v/>
      </c>
      <c r="K7879" s="92" t="str">
        <f t="shared" si="1233"/>
        <v/>
      </c>
      <c r="L7879" s="92" t="str">
        <f t="shared" si="1234"/>
        <v/>
      </c>
      <c r="M7879" s="95" t="str">
        <f>IF(A7879&lt;&gt;"",IF(MID(C7879,1,1)="c",SigmaEpsConcrete(I7879,$AN$30:$AN$33,$AR$30:$AR$33,$AS$26,$AS$27,$AS$28,$AQ$20,$AU$19),""),"")</f>
        <v/>
      </c>
      <c r="N7879" s="95" t="str">
        <f>IF(A7879&lt;&gt;"",IF(MID(C7879,1,1)="r",SigmaEpsReinf(J7879,$AS$42:$AS$43,$AS$41,$AS$39,$AS$40,$AQ$38),""),"")</f>
        <v/>
      </c>
      <c r="Q7879" s="92" t="str">
        <f t="shared" si="1236"/>
        <v/>
      </c>
      <c r="R7879" s="92" t="str">
        <f t="shared" si="1237"/>
        <v/>
      </c>
      <c r="U7879" s="5"/>
      <c r="V7879" s="5"/>
      <c r="W7879" s="94" t="str">
        <f t="shared" si="1235"/>
        <v/>
      </c>
      <c r="X7879" s="94" t="str">
        <f t="shared" si="1238"/>
        <v/>
      </c>
      <c r="Y7879" s="5"/>
      <c r="BK7879" s="8"/>
      <c r="BL7879" s="5"/>
      <c r="BM7879" s="5"/>
      <c r="BN7879" s="5"/>
      <c r="BO7879" s="5"/>
      <c r="BP7879" s="1"/>
      <c r="BQ7879" s="1"/>
      <c r="BR7879" s="1"/>
      <c r="BS7879" s="1"/>
      <c r="BT7879" s="1"/>
      <c r="BU7879" s="4"/>
      <c r="BV7879" s="1"/>
      <c r="BW7879" s="3"/>
      <c r="BX7879" s="4"/>
      <c r="BY7879" s="5"/>
      <c r="BZ7879" s="5"/>
      <c r="CA7879" s="5"/>
      <c r="CB7879" s="5"/>
      <c r="CC7879" s="5"/>
      <c r="CD7879" s="43"/>
    </row>
    <row r="7880" spans="1:82" x14ac:dyDescent="0.25">
      <c r="A7880" s="8"/>
      <c r="B7880" s="5"/>
      <c r="C7880" s="5"/>
      <c r="D7880" s="5"/>
      <c r="E7880" s="5"/>
      <c r="F7880" s="94" t="str">
        <f t="shared" si="1229"/>
        <v/>
      </c>
      <c r="G7880" s="94" t="str">
        <f t="shared" si="1230"/>
        <v/>
      </c>
      <c r="H7880" s="127" t="str">
        <f>IF(A7880&lt;&gt;"",IF(MID(C7880,1,1)="c",$AS$26,IF(MID(C7880,1,1)="r",$AS$41,IF(MID(C7880,1,1)="p",#REF!,#REF!))),"")</f>
        <v/>
      </c>
      <c r="I7880" s="92" t="str">
        <f t="shared" si="1231"/>
        <v/>
      </c>
      <c r="J7880" s="92" t="str">
        <f t="shared" si="1232"/>
        <v/>
      </c>
      <c r="K7880" s="92" t="str">
        <f t="shared" si="1233"/>
        <v/>
      </c>
      <c r="L7880" s="92" t="str">
        <f t="shared" si="1234"/>
        <v/>
      </c>
      <c r="M7880" s="95" t="str">
        <f>IF(A7880&lt;&gt;"",IF(MID(C7880,1,1)="c",SigmaEpsConcrete(I7880,$AN$30:$AN$33,$AR$30:$AR$33,$AS$26,$AS$27,$AS$28,$AQ$20,$AU$19),""),"")</f>
        <v/>
      </c>
      <c r="N7880" s="95" t="str">
        <f>IF(A7880&lt;&gt;"",IF(MID(C7880,1,1)="r",SigmaEpsReinf(J7880,$AS$42:$AS$43,$AS$41,$AS$39,$AS$40,$AQ$38),""),"")</f>
        <v/>
      </c>
      <c r="Q7880" s="92" t="str">
        <f t="shared" si="1236"/>
        <v/>
      </c>
      <c r="R7880" s="92" t="str">
        <f t="shared" si="1237"/>
        <v/>
      </c>
      <c r="U7880" s="5"/>
      <c r="V7880" s="5"/>
      <c r="W7880" s="94" t="str">
        <f t="shared" si="1235"/>
        <v/>
      </c>
      <c r="X7880" s="94" t="str">
        <f t="shared" si="1238"/>
        <v/>
      </c>
      <c r="Y7880" s="5"/>
      <c r="BK7880" s="8"/>
      <c r="BL7880" s="5"/>
      <c r="BM7880" s="5"/>
      <c r="BN7880" s="5"/>
      <c r="BO7880" s="5"/>
      <c r="BP7880" s="1"/>
      <c r="BQ7880" s="1"/>
      <c r="BR7880" s="1"/>
      <c r="BS7880" s="1"/>
      <c r="BT7880" s="1"/>
      <c r="BU7880" s="4"/>
      <c r="BV7880" s="1"/>
      <c r="BW7880" s="3"/>
      <c r="BX7880" s="4"/>
      <c r="BY7880" s="5"/>
      <c r="BZ7880" s="5"/>
      <c r="CA7880" s="5"/>
      <c r="CB7880" s="5"/>
      <c r="CC7880" s="5"/>
      <c r="CD7880" s="43"/>
    </row>
    <row r="7881" spans="1:82" x14ac:dyDescent="0.25">
      <c r="A7881" s="8"/>
      <c r="B7881" s="5"/>
      <c r="C7881" s="5"/>
      <c r="D7881" s="5"/>
      <c r="E7881" s="5"/>
      <c r="F7881" s="94" t="str">
        <f t="shared" si="1229"/>
        <v/>
      </c>
      <c r="G7881" s="94" t="str">
        <f t="shared" si="1230"/>
        <v/>
      </c>
      <c r="H7881" s="127" t="str">
        <f>IF(A7881&lt;&gt;"",IF(MID(C7881,1,1)="c",$AS$26,IF(MID(C7881,1,1)="r",$AS$41,IF(MID(C7881,1,1)="p",#REF!,#REF!))),"")</f>
        <v/>
      </c>
      <c r="I7881" s="92" t="str">
        <f t="shared" si="1231"/>
        <v/>
      </c>
      <c r="J7881" s="92" t="str">
        <f t="shared" si="1232"/>
        <v/>
      </c>
      <c r="K7881" s="92" t="str">
        <f t="shared" si="1233"/>
        <v/>
      </c>
      <c r="L7881" s="92" t="str">
        <f t="shared" si="1234"/>
        <v/>
      </c>
      <c r="M7881" s="95" t="str">
        <f>IF(A7881&lt;&gt;"",IF(MID(C7881,1,1)="c",SigmaEpsConcrete(I7881,$AN$30:$AN$33,$AR$30:$AR$33,$AS$26,$AS$27,$AS$28,$AQ$20,$AU$19),""),"")</f>
        <v/>
      </c>
      <c r="N7881" s="95" t="str">
        <f>IF(A7881&lt;&gt;"",IF(MID(C7881,1,1)="r",SigmaEpsReinf(J7881,$AS$42:$AS$43,$AS$41,$AS$39,$AS$40,$AQ$38),""),"")</f>
        <v/>
      </c>
      <c r="Q7881" s="92" t="str">
        <f t="shared" si="1236"/>
        <v/>
      </c>
      <c r="R7881" s="92" t="str">
        <f t="shared" si="1237"/>
        <v/>
      </c>
      <c r="U7881" s="5"/>
      <c r="V7881" s="5"/>
      <c r="W7881" s="94" t="str">
        <f t="shared" si="1235"/>
        <v/>
      </c>
      <c r="X7881" s="94" t="str">
        <f t="shared" si="1238"/>
        <v/>
      </c>
      <c r="Y7881" s="5"/>
      <c r="BK7881" s="8"/>
      <c r="BL7881" s="5"/>
      <c r="BM7881" s="5"/>
      <c r="BN7881" s="5"/>
      <c r="BO7881" s="5"/>
      <c r="BP7881" s="1"/>
      <c r="BQ7881" s="1"/>
      <c r="BR7881" s="1"/>
      <c r="BS7881" s="1"/>
      <c r="BT7881" s="1"/>
      <c r="BU7881" s="4"/>
      <c r="BV7881" s="1"/>
      <c r="BW7881" s="3"/>
      <c r="BX7881" s="4"/>
      <c r="BY7881" s="5"/>
      <c r="BZ7881" s="5"/>
      <c r="CA7881" s="5"/>
      <c r="CB7881" s="5"/>
      <c r="CC7881" s="5"/>
      <c r="CD7881" s="43"/>
    </row>
    <row r="7882" spans="1:82" x14ac:dyDescent="0.25">
      <c r="A7882" s="8"/>
      <c r="B7882" s="5"/>
      <c r="C7882" s="5"/>
      <c r="D7882" s="5"/>
      <c r="E7882" s="5"/>
      <c r="F7882" s="94" t="str">
        <f t="shared" ref="F7882:F7945" si="1239">IF(A7882&lt;&gt;"",(D7882-$AU$86)/10,"")</f>
        <v/>
      </c>
      <c r="G7882" s="94" t="str">
        <f t="shared" ref="G7882:G7945" si="1240">IF(A7882&lt;&gt;"",(E7882-$AU$87)/10,"")</f>
        <v/>
      </c>
      <c r="H7882" s="127" t="str">
        <f>IF(A7882&lt;&gt;"",IF(MID(C7882,1,1)="c",$AS$26,IF(MID(C7882,1,1)="r",$AS$41,IF(MID(C7882,1,1)="p",#REF!,#REF!))),"")</f>
        <v/>
      </c>
      <c r="I7882" s="92" t="str">
        <f t="shared" ref="I7882:I7945" si="1241">IF($A7882&lt;&gt;"",IF(MID($C7882,1,1)="c",$Y$3+$Y$4*$F7882+$Y$5*$G7882+$BR$43,""),"")</f>
        <v/>
      </c>
      <c r="J7882" s="92" t="str">
        <f t="shared" ref="J7882:J7945" si="1242">IF($A7882&lt;&gt;"",IF(MID($C7882,1,1)="r",$Y$3+$Y$4*$F7882+$Y$5*$G7882+$BR$43,""),"")</f>
        <v/>
      </c>
      <c r="K7882" s="92" t="str">
        <f t="shared" ref="K7882:K7945" si="1243">IF($A7882&lt;&gt;"",IF(MID($C7882,1,1)="u",$Y$3+$Y$4*$F7882+$Y$5*$G7882+$BR$43,""),"")</f>
        <v/>
      </c>
      <c r="L7882" s="92" t="str">
        <f t="shared" ref="L7882:L7945" si="1244">IF($A7882&lt;&gt;"",IF(MID($C7882,1,1)="p",$Y$3+$Y$4*$F7882+$Y$5*$G7882+$BR$43,""),"")</f>
        <v/>
      </c>
      <c r="M7882" s="95" t="str">
        <f>IF(A7882&lt;&gt;"",IF(MID(C7882,1,1)="c",SigmaEpsConcrete(I7882,$AN$30:$AN$33,$AR$30:$AR$33,$AS$26,$AS$27,$AS$28,$AQ$20,$AU$19),""),"")</f>
        <v/>
      </c>
      <c r="N7882" s="95" t="str">
        <f>IF(A7882&lt;&gt;"",IF(MID(C7882,1,1)="r",SigmaEpsReinf(J7882,$AS$42:$AS$43,$AS$41,$AS$39,$AS$40,$AQ$38),""),"")</f>
        <v/>
      </c>
      <c r="Q7882" s="92" t="str">
        <f t="shared" si="1236"/>
        <v/>
      </c>
      <c r="R7882" s="92" t="str">
        <f t="shared" si="1237"/>
        <v/>
      </c>
      <c r="U7882" s="5"/>
      <c r="V7882" s="5"/>
      <c r="W7882" s="94" t="str">
        <f t="shared" ref="W7882:W7945" si="1245">IF(A7882&lt;&gt;"",F7882-$AU$105,"")</f>
        <v/>
      </c>
      <c r="X7882" s="94" t="str">
        <f t="shared" si="1238"/>
        <v/>
      </c>
      <c r="Y7882" s="5"/>
      <c r="BK7882" s="8"/>
      <c r="BL7882" s="5"/>
      <c r="BM7882" s="5"/>
      <c r="BN7882" s="5"/>
      <c r="BO7882" s="5"/>
      <c r="BP7882" s="1"/>
      <c r="BQ7882" s="1"/>
      <c r="BR7882" s="1"/>
      <c r="BS7882" s="1"/>
      <c r="BT7882" s="1"/>
      <c r="BU7882" s="4"/>
      <c r="BV7882" s="1"/>
      <c r="BW7882" s="3"/>
      <c r="BX7882" s="4"/>
      <c r="BY7882" s="5"/>
      <c r="BZ7882" s="5"/>
      <c r="CA7882" s="5"/>
      <c r="CB7882" s="5"/>
      <c r="CC7882" s="5"/>
      <c r="CD7882" s="43"/>
    </row>
    <row r="7883" spans="1:82" x14ac:dyDescent="0.25">
      <c r="A7883" s="8"/>
      <c r="B7883" s="5"/>
      <c r="C7883" s="5"/>
      <c r="D7883" s="5"/>
      <c r="E7883" s="5"/>
      <c r="F7883" s="94" t="str">
        <f t="shared" si="1239"/>
        <v/>
      </c>
      <c r="G7883" s="94" t="str">
        <f t="shared" si="1240"/>
        <v/>
      </c>
      <c r="H7883" s="127" t="str">
        <f>IF(A7883&lt;&gt;"",IF(MID(C7883,1,1)="c",$AS$26,IF(MID(C7883,1,1)="r",$AS$41,IF(MID(C7883,1,1)="p",#REF!,#REF!))),"")</f>
        <v/>
      </c>
      <c r="I7883" s="92" t="str">
        <f t="shared" si="1241"/>
        <v/>
      </c>
      <c r="J7883" s="92" t="str">
        <f t="shared" si="1242"/>
        <v/>
      </c>
      <c r="K7883" s="92" t="str">
        <f t="shared" si="1243"/>
        <v/>
      </c>
      <c r="L7883" s="92" t="str">
        <f t="shared" si="1244"/>
        <v/>
      </c>
      <c r="M7883" s="95" t="str">
        <f>IF(A7883&lt;&gt;"",IF(MID(C7883,1,1)="c",SigmaEpsConcrete(I7883,$AN$30:$AN$33,$AR$30:$AR$33,$AS$26,$AS$27,$AS$28,$AQ$20,$AU$19),""),"")</f>
        <v/>
      </c>
      <c r="N7883" s="95" t="str">
        <f>IF(A7883&lt;&gt;"",IF(MID(C7883,1,1)="r",SigmaEpsReinf(J7883,$AS$42:$AS$43,$AS$41,$AS$39,$AS$40,$AQ$38),""),"")</f>
        <v/>
      </c>
      <c r="Q7883" s="92" t="str">
        <f t="shared" ref="Q7883:Q7946" si="1246">IF(A7883&lt;&gt;"",IF(MID(C7883,1,1)="c",IF(ISERROR(M7883/I7883),"",M7883/I7883),""),"")</f>
        <v/>
      </c>
      <c r="R7883" s="92" t="str">
        <f t="shared" ref="R7883:R7946" si="1247">IF(A7883&lt;&gt;"",IF(MID(C7883,1,1)="r",IF(ISERROR(N7883/J7883),"",N7883/J7883),""),"")</f>
        <v/>
      </c>
      <c r="U7883" s="5"/>
      <c r="V7883" s="5"/>
      <c r="W7883" s="94" t="str">
        <f t="shared" si="1245"/>
        <v/>
      </c>
      <c r="X7883" s="94" t="str">
        <f t="shared" ref="X7883:X7946" si="1248">IF(B7883&lt;&gt;"",G7883-$AU$106,"")</f>
        <v/>
      </c>
      <c r="Y7883" s="5"/>
      <c r="BK7883" s="8"/>
      <c r="BL7883" s="5"/>
      <c r="BM7883" s="5"/>
      <c r="BN7883" s="5"/>
      <c r="BO7883" s="5"/>
      <c r="BP7883" s="1"/>
      <c r="BQ7883" s="1"/>
      <c r="BR7883" s="1"/>
      <c r="BS7883" s="1"/>
      <c r="BT7883" s="1"/>
      <c r="BU7883" s="4"/>
      <c r="BV7883" s="1"/>
      <c r="BW7883" s="3"/>
      <c r="BX7883" s="4"/>
      <c r="BY7883" s="5"/>
      <c r="BZ7883" s="5"/>
      <c r="CA7883" s="5"/>
      <c r="CB7883" s="5"/>
      <c r="CC7883" s="5"/>
      <c r="CD7883" s="43"/>
    </row>
    <row r="7884" spans="1:82" x14ac:dyDescent="0.25">
      <c r="A7884" s="8"/>
      <c r="B7884" s="5"/>
      <c r="C7884" s="5"/>
      <c r="D7884" s="5"/>
      <c r="E7884" s="5"/>
      <c r="F7884" s="94" t="str">
        <f t="shared" si="1239"/>
        <v/>
      </c>
      <c r="G7884" s="94" t="str">
        <f t="shared" si="1240"/>
        <v/>
      </c>
      <c r="H7884" s="127" t="str">
        <f>IF(A7884&lt;&gt;"",IF(MID(C7884,1,1)="c",$AS$26,IF(MID(C7884,1,1)="r",$AS$41,IF(MID(C7884,1,1)="p",#REF!,#REF!))),"")</f>
        <v/>
      </c>
      <c r="I7884" s="92" t="str">
        <f t="shared" si="1241"/>
        <v/>
      </c>
      <c r="J7884" s="92" t="str">
        <f t="shared" si="1242"/>
        <v/>
      </c>
      <c r="K7884" s="92" t="str">
        <f t="shared" si="1243"/>
        <v/>
      </c>
      <c r="L7884" s="92" t="str">
        <f t="shared" si="1244"/>
        <v/>
      </c>
      <c r="M7884" s="95" t="str">
        <f>IF(A7884&lt;&gt;"",IF(MID(C7884,1,1)="c",SigmaEpsConcrete(I7884,$AN$30:$AN$33,$AR$30:$AR$33,$AS$26,$AS$27,$AS$28,$AQ$20,$AU$19),""),"")</f>
        <v/>
      </c>
      <c r="N7884" s="95" t="str">
        <f>IF(A7884&lt;&gt;"",IF(MID(C7884,1,1)="r",SigmaEpsReinf(J7884,$AS$42:$AS$43,$AS$41,$AS$39,$AS$40,$AQ$38),""),"")</f>
        <v/>
      </c>
      <c r="Q7884" s="92" t="str">
        <f t="shared" si="1246"/>
        <v/>
      </c>
      <c r="R7884" s="92" t="str">
        <f t="shared" si="1247"/>
        <v/>
      </c>
      <c r="U7884" s="5"/>
      <c r="V7884" s="5"/>
      <c r="W7884" s="94" t="str">
        <f t="shared" si="1245"/>
        <v/>
      </c>
      <c r="X7884" s="94" t="str">
        <f t="shared" si="1248"/>
        <v/>
      </c>
      <c r="Y7884" s="5"/>
      <c r="BK7884" s="8"/>
      <c r="BL7884" s="5"/>
      <c r="BM7884" s="5"/>
      <c r="BN7884" s="5"/>
      <c r="BO7884" s="5"/>
      <c r="BP7884" s="1"/>
      <c r="BQ7884" s="1"/>
      <c r="BR7884" s="1"/>
      <c r="BS7884" s="1"/>
      <c r="BT7884" s="1"/>
      <c r="BU7884" s="4"/>
      <c r="BV7884" s="1"/>
      <c r="BW7884" s="3"/>
      <c r="BX7884" s="4"/>
      <c r="BY7884" s="5"/>
      <c r="BZ7884" s="5"/>
      <c r="CA7884" s="5"/>
      <c r="CB7884" s="5"/>
      <c r="CC7884" s="5"/>
      <c r="CD7884" s="43"/>
    </row>
    <row r="7885" spans="1:82" x14ac:dyDescent="0.25">
      <c r="A7885" s="8"/>
      <c r="B7885" s="5"/>
      <c r="C7885" s="5"/>
      <c r="D7885" s="5"/>
      <c r="E7885" s="5"/>
      <c r="F7885" s="94" t="str">
        <f t="shared" si="1239"/>
        <v/>
      </c>
      <c r="G7885" s="94" t="str">
        <f t="shared" si="1240"/>
        <v/>
      </c>
      <c r="H7885" s="127" t="str">
        <f>IF(A7885&lt;&gt;"",IF(MID(C7885,1,1)="c",$AS$26,IF(MID(C7885,1,1)="r",$AS$41,IF(MID(C7885,1,1)="p",#REF!,#REF!))),"")</f>
        <v/>
      </c>
      <c r="I7885" s="92" t="str">
        <f t="shared" si="1241"/>
        <v/>
      </c>
      <c r="J7885" s="92" t="str">
        <f t="shared" si="1242"/>
        <v/>
      </c>
      <c r="K7885" s="92" t="str">
        <f t="shared" si="1243"/>
        <v/>
      </c>
      <c r="L7885" s="92" t="str">
        <f t="shared" si="1244"/>
        <v/>
      </c>
      <c r="M7885" s="95" t="str">
        <f>IF(A7885&lt;&gt;"",IF(MID(C7885,1,1)="c",SigmaEpsConcrete(I7885,$AN$30:$AN$33,$AR$30:$AR$33,$AS$26,$AS$27,$AS$28,$AQ$20,$AU$19),""),"")</f>
        <v/>
      </c>
      <c r="N7885" s="95" t="str">
        <f>IF(A7885&lt;&gt;"",IF(MID(C7885,1,1)="r",SigmaEpsReinf(J7885,$AS$42:$AS$43,$AS$41,$AS$39,$AS$40,$AQ$38),""),"")</f>
        <v/>
      </c>
      <c r="Q7885" s="92" t="str">
        <f t="shared" si="1246"/>
        <v/>
      </c>
      <c r="R7885" s="92" t="str">
        <f t="shared" si="1247"/>
        <v/>
      </c>
      <c r="U7885" s="5"/>
      <c r="V7885" s="5"/>
      <c r="W7885" s="94" t="str">
        <f t="shared" si="1245"/>
        <v/>
      </c>
      <c r="X7885" s="94" t="str">
        <f t="shared" si="1248"/>
        <v/>
      </c>
      <c r="Y7885" s="5"/>
      <c r="BK7885" s="8"/>
      <c r="BL7885" s="5"/>
      <c r="BM7885" s="5"/>
      <c r="BN7885" s="5"/>
      <c r="BO7885" s="5"/>
      <c r="BP7885" s="1"/>
      <c r="BQ7885" s="1"/>
      <c r="BR7885" s="1"/>
      <c r="BS7885" s="1"/>
      <c r="BT7885" s="1"/>
      <c r="BU7885" s="4"/>
      <c r="BV7885" s="1"/>
      <c r="BW7885" s="3"/>
      <c r="BX7885" s="4"/>
      <c r="BY7885" s="5"/>
      <c r="BZ7885" s="5"/>
      <c r="CA7885" s="5"/>
      <c r="CB7885" s="5"/>
      <c r="CC7885" s="5"/>
      <c r="CD7885" s="43"/>
    </row>
    <row r="7886" spans="1:82" x14ac:dyDescent="0.25">
      <c r="A7886" s="8"/>
      <c r="B7886" s="5"/>
      <c r="C7886" s="5"/>
      <c r="D7886" s="5"/>
      <c r="E7886" s="5"/>
      <c r="F7886" s="94" t="str">
        <f t="shared" si="1239"/>
        <v/>
      </c>
      <c r="G7886" s="94" t="str">
        <f t="shared" si="1240"/>
        <v/>
      </c>
      <c r="H7886" s="127" t="str">
        <f>IF(A7886&lt;&gt;"",IF(MID(C7886,1,1)="c",$AS$26,IF(MID(C7886,1,1)="r",$AS$41,IF(MID(C7886,1,1)="p",#REF!,#REF!))),"")</f>
        <v/>
      </c>
      <c r="I7886" s="92" t="str">
        <f t="shared" si="1241"/>
        <v/>
      </c>
      <c r="J7886" s="92" t="str">
        <f t="shared" si="1242"/>
        <v/>
      </c>
      <c r="K7886" s="92" t="str">
        <f t="shared" si="1243"/>
        <v/>
      </c>
      <c r="L7886" s="92" t="str">
        <f t="shared" si="1244"/>
        <v/>
      </c>
      <c r="M7886" s="95" t="str">
        <f>IF(A7886&lt;&gt;"",IF(MID(C7886,1,1)="c",SigmaEpsConcrete(I7886,$AN$30:$AN$33,$AR$30:$AR$33,$AS$26,$AS$27,$AS$28,$AQ$20,$AU$19),""),"")</f>
        <v/>
      </c>
      <c r="N7886" s="95" t="str">
        <f>IF(A7886&lt;&gt;"",IF(MID(C7886,1,1)="r",SigmaEpsReinf(J7886,$AS$42:$AS$43,$AS$41,$AS$39,$AS$40,$AQ$38),""),"")</f>
        <v/>
      </c>
      <c r="Q7886" s="92" t="str">
        <f t="shared" si="1246"/>
        <v/>
      </c>
      <c r="R7886" s="92" t="str">
        <f t="shared" si="1247"/>
        <v/>
      </c>
      <c r="U7886" s="5"/>
      <c r="V7886" s="5"/>
      <c r="W7886" s="94" t="str">
        <f t="shared" si="1245"/>
        <v/>
      </c>
      <c r="X7886" s="94" t="str">
        <f t="shared" si="1248"/>
        <v/>
      </c>
      <c r="Y7886" s="5"/>
      <c r="BK7886" s="8"/>
      <c r="BL7886" s="5"/>
      <c r="BM7886" s="5"/>
      <c r="BN7886" s="5"/>
      <c r="BO7886" s="5"/>
      <c r="BP7886" s="1"/>
      <c r="BQ7886" s="1"/>
      <c r="BR7886" s="1"/>
      <c r="BS7886" s="1"/>
      <c r="BT7886" s="1"/>
      <c r="BU7886" s="4"/>
      <c r="BV7886" s="1"/>
      <c r="BW7886" s="3"/>
      <c r="BX7886" s="4"/>
      <c r="BY7886" s="5"/>
      <c r="BZ7886" s="5"/>
      <c r="CA7886" s="5"/>
      <c r="CB7886" s="5"/>
      <c r="CC7886" s="5"/>
      <c r="CD7886" s="43"/>
    </row>
    <row r="7887" spans="1:82" x14ac:dyDescent="0.25">
      <c r="A7887" s="8"/>
      <c r="B7887" s="5"/>
      <c r="C7887" s="5"/>
      <c r="D7887" s="5"/>
      <c r="E7887" s="5"/>
      <c r="F7887" s="94" t="str">
        <f t="shared" si="1239"/>
        <v/>
      </c>
      <c r="G7887" s="94" t="str">
        <f t="shared" si="1240"/>
        <v/>
      </c>
      <c r="H7887" s="127" t="str">
        <f>IF(A7887&lt;&gt;"",IF(MID(C7887,1,1)="c",$AS$26,IF(MID(C7887,1,1)="r",$AS$41,IF(MID(C7887,1,1)="p",#REF!,#REF!))),"")</f>
        <v/>
      </c>
      <c r="I7887" s="92" t="str">
        <f t="shared" si="1241"/>
        <v/>
      </c>
      <c r="J7887" s="92" t="str">
        <f t="shared" si="1242"/>
        <v/>
      </c>
      <c r="K7887" s="92" t="str">
        <f t="shared" si="1243"/>
        <v/>
      </c>
      <c r="L7887" s="92" t="str">
        <f t="shared" si="1244"/>
        <v/>
      </c>
      <c r="M7887" s="95" t="str">
        <f>IF(A7887&lt;&gt;"",IF(MID(C7887,1,1)="c",SigmaEpsConcrete(I7887,$AN$30:$AN$33,$AR$30:$AR$33,$AS$26,$AS$27,$AS$28,$AQ$20,$AU$19),""),"")</f>
        <v/>
      </c>
      <c r="N7887" s="95" t="str">
        <f>IF(A7887&lt;&gt;"",IF(MID(C7887,1,1)="r",SigmaEpsReinf(J7887,$AS$42:$AS$43,$AS$41,$AS$39,$AS$40,$AQ$38),""),"")</f>
        <v/>
      </c>
      <c r="Q7887" s="92" t="str">
        <f t="shared" si="1246"/>
        <v/>
      </c>
      <c r="R7887" s="92" t="str">
        <f t="shared" si="1247"/>
        <v/>
      </c>
      <c r="U7887" s="5"/>
      <c r="V7887" s="5"/>
      <c r="W7887" s="94" t="str">
        <f t="shared" si="1245"/>
        <v/>
      </c>
      <c r="X7887" s="94" t="str">
        <f t="shared" si="1248"/>
        <v/>
      </c>
      <c r="Y7887" s="5"/>
      <c r="BK7887" s="8"/>
      <c r="BL7887" s="5"/>
      <c r="BM7887" s="5"/>
      <c r="BN7887" s="5"/>
      <c r="BO7887" s="5"/>
      <c r="BP7887" s="1"/>
      <c r="BQ7887" s="1"/>
      <c r="BR7887" s="1"/>
      <c r="BS7887" s="1"/>
      <c r="BT7887" s="1"/>
      <c r="BU7887" s="4"/>
      <c r="BV7887" s="1"/>
      <c r="BW7887" s="3"/>
      <c r="BX7887" s="4"/>
      <c r="BY7887" s="5"/>
      <c r="BZ7887" s="5"/>
      <c r="CA7887" s="5"/>
      <c r="CB7887" s="5"/>
      <c r="CC7887" s="5"/>
      <c r="CD7887" s="43"/>
    </row>
    <row r="7888" spans="1:82" x14ac:dyDescent="0.25">
      <c r="A7888" s="8"/>
      <c r="B7888" s="5"/>
      <c r="C7888" s="5"/>
      <c r="D7888" s="5"/>
      <c r="E7888" s="5"/>
      <c r="F7888" s="94" t="str">
        <f t="shared" si="1239"/>
        <v/>
      </c>
      <c r="G7888" s="94" t="str">
        <f t="shared" si="1240"/>
        <v/>
      </c>
      <c r="H7888" s="127" t="str">
        <f>IF(A7888&lt;&gt;"",IF(MID(C7888,1,1)="c",$AS$26,IF(MID(C7888,1,1)="r",$AS$41,IF(MID(C7888,1,1)="p",#REF!,#REF!))),"")</f>
        <v/>
      </c>
      <c r="I7888" s="92" t="str">
        <f t="shared" si="1241"/>
        <v/>
      </c>
      <c r="J7888" s="92" t="str">
        <f t="shared" si="1242"/>
        <v/>
      </c>
      <c r="K7888" s="92" t="str">
        <f t="shared" si="1243"/>
        <v/>
      </c>
      <c r="L7888" s="92" t="str">
        <f t="shared" si="1244"/>
        <v/>
      </c>
      <c r="M7888" s="95" t="str">
        <f>IF(A7888&lt;&gt;"",IF(MID(C7888,1,1)="c",SigmaEpsConcrete(I7888,$AN$30:$AN$33,$AR$30:$AR$33,$AS$26,$AS$27,$AS$28,$AQ$20,$AU$19),""),"")</f>
        <v/>
      </c>
      <c r="N7888" s="95" t="str">
        <f>IF(A7888&lt;&gt;"",IF(MID(C7888,1,1)="r",SigmaEpsReinf(J7888,$AS$42:$AS$43,$AS$41,$AS$39,$AS$40,$AQ$38),""),"")</f>
        <v/>
      </c>
      <c r="Q7888" s="92" t="str">
        <f t="shared" si="1246"/>
        <v/>
      </c>
      <c r="R7888" s="92" t="str">
        <f t="shared" si="1247"/>
        <v/>
      </c>
      <c r="U7888" s="5"/>
      <c r="V7888" s="5"/>
      <c r="W7888" s="94" t="str">
        <f t="shared" si="1245"/>
        <v/>
      </c>
      <c r="X7888" s="94" t="str">
        <f t="shared" si="1248"/>
        <v/>
      </c>
      <c r="Y7888" s="5"/>
      <c r="BK7888" s="8"/>
      <c r="BL7888" s="5"/>
      <c r="BM7888" s="5"/>
      <c r="BN7888" s="5"/>
      <c r="BO7888" s="5"/>
      <c r="BP7888" s="1"/>
      <c r="BQ7888" s="1"/>
      <c r="BR7888" s="1"/>
      <c r="BS7888" s="1"/>
      <c r="BT7888" s="1"/>
      <c r="BU7888" s="4"/>
      <c r="BV7888" s="1"/>
      <c r="BW7888" s="3"/>
      <c r="BX7888" s="4"/>
      <c r="BY7888" s="5"/>
      <c r="BZ7888" s="5"/>
      <c r="CA7888" s="5"/>
      <c r="CB7888" s="5"/>
      <c r="CC7888" s="5"/>
      <c r="CD7888" s="43"/>
    </row>
    <row r="7889" spans="1:82" x14ac:dyDescent="0.25">
      <c r="A7889" s="8"/>
      <c r="B7889" s="5"/>
      <c r="C7889" s="5"/>
      <c r="D7889" s="5"/>
      <c r="E7889" s="5"/>
      <c r="F7889" s="94" t="str">
        <f t="shared" si="1239"/>
        <v/>
      </c>
      <c r="G7889" s="94" t="str">
        <f t="shared" si="1240"/>
        <v/>
      </c>
      <c r="H7889" s="127" t="str">
        <f>IF(A7889&lt;&gt;"",IF(MID(C7889,1,1)="c",$AS$26,IF(MID(C7889,1,1)="r",$AS$41,IF(MID(C7889,1,1)="p",#REF!,#REF!))),"")</f>
        <v/>
      </c>
      <c r="I7889" s="92" t="str">
        <f t="shared" si="1241"/>
        <v/>
      </c>
      <c r="J7889" s="92" t="str">
        <f t="shared" si="1242"/>
        <v/>
      </c>
      <c r="K7889" s="92" t="str">
        <f t="shared" si="1243"/>
        <v/>
      </c>
      <c r="L7889" s="92" t="str">
        <f t="shared" si="1244"/>
        <v/>
      </c>
      <c r="M7889" s="95" t="str">
        <f>IF(A7889&lt;&gt;"",IF(MID(C7889,1,1)="c",SigmaEpsConcrete(I7889,$AN$30:$AN$33,$AR$30:$AR$33,$AS$26,$AS$27,$AS$28,$AQ$20,$AU$19),""),"")</f>
        <v/>
      </c>
      <c r="N7889" s="95" t="str">
        <f>IF(A7889&lt;&gt;"",IF(MID(C7889,1,1)="r",SigmaEpsReinf(J7889,$AS$42:$AS$43,$AS$41,$AS$39,$AS$40,$AQ$38),""),"")</f>
        <v/>
      </c>
      <c r="Q7889" s="92" t="str">
        <f t="shared" si="1246"/>
        <v/>
      </c>
      <c r="R7889" s="92" t="str">
        <f t="shared" si="1247"/>
        <v/>
      </c>
      <c r="U7889" s="5"/>
      <c r="V7889" s="5"/>
      <c r="W7889" s="94" t="str">
        <f t="shared" si="1245"/>
        <v/>
      </c>
      <c r="X7889" s="94" t="str">
        <f t="shared" si="1248"/>
        <v/>
      </c>
      <c r="Y7889" s="5"/>
      <c r="BK7889" s="8"/>
      <c r="BL7889" s="5"/>
      <c r="BM7889" s="5"/>
      <c r="BN7889" s="5"/>
      <c r="BO7889" s="5"/>
      <c r="BP7889" s="1"/>
      <c r="BQ7889" s="1"/>
      <c r="BR7889" s="1"/>
      <c r="BS7889" s="1"/>
      <c r="BT7889" s="1"/>
      <c r="BU7889" s="4"/>
      <c r="BV7889" s="1"/>
      <c r="BW7889" s="3"/>
      <c r="BX7889" s="4"/>
      <c r="BY7889" s="5"/>
      <c r="BZ7889" s="5"/>
      <c r="CA7889" s="5"/>
      <c r="CB7889" s="5"/>
      <c r="CC7889" s="5"/>
      <c r="CD7889" s="43"/>
    </row>
    <row r="7890" spans="1:82" x14ac:dyDescent="0.25">
      <c r="A7890" s="8"/>
      <c r="B7890" s="5"/>
      <c r="C7890" s="5"/>
      <c r="D7890" s="5"/>
      <c r="E7890" s="5"/>
      <c r="F7890" s="94" t="str">
        <f t="shared" si="1239"/>
        <v/>
      </c>
      <c r="G7890" s="94" t="str">
        <f t="shared" si="1240"/>
        <v/>
      </c>
      <c r="H7890" s="127" t="str">
        <f>IF(A7890&lt;&gt;"",IF(MID(C7890,1,1)="c",$AS$26,IF(MID(C7890,1,1)="r",$AS$41,IF(MID(C7890,1,1)="p",#REF!,#REF!))),"")</f>
        <v/>
      </c>
      <c r="I7890" s="92" t="str">
        <f t="shared" si="1241"/>
        <v/>
      </c>
      <c r="J7890" s="92" t="str">
        <f t="shared" si="1242"/>
        <v/>
      </c>
      <c r="K7890" s="92" t="str">
        <f t="shared" si="1243"/>
        <v/>
      </c>
      <c r="L7890" s="92" t="str">
        <f t="shared" si="1244"/>
        <v/>
      </c>
      <c r="M7890" s="95" t="str">
        <f>IF(A7890&lt;&gt;"",IF(MID(C7890,1,1)="c",SigmaEpsConcrete(I7890,$AN$30:$AN$33,$AR$30:$AR$33,$AS$26,$AS$27,$AS$28,$AQ$20,$AU$19),""),"")</f>
        <v/>
      </c>
      <c r="N7890" s="95" t="str">
        <f>IF(A7890&lt;&gt;"",IF(MID(C7890,1,1)="r",SigmaEpsReinf(J7890,$AS$42:$AS$43,$AS$41,$AS$39,$AS$40,$AQ$38),""),"")</f>
        <v/>
      </c>
      <c r="Q7890" s="92" t="str">
        <f t="shared" si="1246"/>
        <v/>
      </c>
      <c r="R7890" s="92" t="str">
        <f t="shared" si="1247"/>
        <v/>
      </c>
      <c r="U7890" s="5"/>
      <c r="V7890" s="5"/>
      <c r="W7890" s="94" t="str">
        <f t="shared" si="1245"/>
        <v/>
      </c>
      <c r="X7890" s="94" t="str">
        <f t="shared" si="1248"/>
        <v/>
      </c>
      <c r="Y7890" s="5"/>
      <c r="BK7890" s="8"/>
      <c r="BL7890" s="5"/>
      <c r="BM7890" s="5"/>
      <c r="BN7890" s="5"/>
      <c r="BO7890" s="5"/>
      <c r="BP7890" s="1"/>
      <c r="BQ7890" s="1"/>
      <c r="BR7890" s="1"/>
      <c r="BS7890" s="1"/>
      <c r="BT7890" s="1"/>
      <c r="BU7890" s="4"/>
      <c r="BV7890" s="1"/>
      <c r="BW7890" s="3"/>
      <c r="BX7890" s="4"/>
      <c r="BY7890" s="5"/>
      <c r="BZ7890" s="5"/>
      <c r="CA7890" s="5"/>
      <c r="CB7890" s="5"/>
      <c r="CC7890" s="5"/>
      <c r="CD7890" s="43"/>
    </row>
    <row r="7891" spans="1:82" x14ac:dyDescent="0.25">
      <c r="A7891" s="8"/>
      <c r="B7891" s="5"/>
      <c r="C7891" s="5"/>
      <c r="D7891" s="5"/>
      <c r="E7891" s="5"/>
      <c r="F7891" s="94" t="str">
        <f t="shared" si="1239"/>
        <v/>
      </c>
      <c r="G7891" s="94" t="str">
        <f t="shared" si="1240"/>
        <v/>
      </c>
      <c r="H7891" s="127" t="str">
        <f>IF(A7891&lt;&gt;"",IF(MID(C7891,1,1)="c",$AS$26,IF(MID(C7891,1,1)="r",$AS$41,IF(MID(C7891,1,1)="p",#REF!,#REF!))),"")</f>
        <v/>
      </c>
      <c r="I7891" s="92" t="str">
        <f t="shared" si="1241"/>
        <v/>
      </c>
      <c r="J7891" s="92" t="str">
        <f t="shared" si="1242"/>
        <v/>
      </c>
      <c r="K7891" s="92" t="str">
        <f t="shared" si="1243"/>
        <v/>
      </c>
      <c r="L7891" s="92" t="str">
        <f t="shared" si="1244"/>
        <v/>
      </c>
      <c r="M7891" s="95" t="str">
        <f>IF(A7891&lt;&gt;"",IF(MID(C7891,1,1)="c",SigmaEpsConcrete(I7891,$AN$30:$AN$33,$AR$30:$AR$33,$AS$26,$AS$27,$AS$28,$AQ$20,$AU$19),""),"")</f>
        <v/>
      </c>
      <c r="N7891" s="95" t="str">
        <f>IF(A7891&lt;&gt;"",IF(MID(C7891,1,1)="r",SigmaEpsReinf(J7891,$AS$42:$AS$43,$AS$41,$AS$39,$AS$40,$AQ$38),""),"")</f>
        <v/>
      </c>
      <c r="Q7891" s="92" t="str">
        <f t="shared" si="1246"/>
        <v/>
      </c>
      <c r="R7891" s="92" t="str">
        <f t="shared" si="1247"/>
        <v/>
      </c>
      <c r="U7891" s="5"/>
      <c r="V7891" s="5"/>
      <c r="W7891" s="94" t="str">
        <f t="shared" si="1245"/>
        <v/>
      </c>
      <c r="X7891" s="94" t="str">
        <f t="shared" si="1248"/>
        <v/>
      </c>
      <c r="Y7891" s="5"/>
      <c r="BK7891" s="8"/>
      <c r="BL7891" s="5"/>
      <c r="BM7891" s="5"/>
      <c r="BN7891" s="5"/>
      <c r="BO7891" s="5"/>
      <c r="BP7891" s="1"/>
      <c r="BQ7891" s="1"/>
      <c r="BR7891" s="1"/>
      <c r="BS7891" s="1"/>
      <c r="BT7891" s="1"/>
      <c r="BU7891" s="4"/>
      <c r="BV7891" s="1"/>
      <c r="BW7891" s="3"/>
      <c r="BX7891" s="4"/>
      <c r="BY7891" s="5"/>
      <c r="BZ7891" s="5"/>
      <c r="CA7891" s="5"/>
      <c r="CB7891" s="5"/>
      <c r="CC7891" s="5"/>
      <c r="CD7891" s="43"/>
    </row>
    <row r="7892" spans="1:82" x14ac:dyDescent="0.25">
      <c r="A7892" s="8"/>
      <c r="B7892" s="5"/>
      <c r="C7892" s="5"/>
      <c r="D7892" s="5"/>
      <c r="E7892" s="5"/>
      <c r="F7892" s="94" t="str">
        <f t="shared" si="1239"/>
        <v/>
      </c>
      <c r="G7892" s="94" t="str">
        <f t="shared" si="1240"/>
        <v/>
      </c>
      <c r="H7892" s="127" t="str">
        <f>IF(A7892&lt;&gt;"",IF(MID(C7892,1,1)="c",$AS$26,IF(MID(C7892,1,1)="r",$AS$41,IF(MID(C7892,1,1)="p",#REF!,#REF!))),"")</f>
        <v/>
      </c>
      <c r="I7892" s="92" t="str">
        <f t="shared" si="1241"/>
        <v/>
      </c>
      <c r="J7892" s="92" t="str">
        <f t="shared" si="1242"/>
        <v/>
      </c>
      <c r="K7892" s="92" t="str">
        <f t="shared" si="1243"/>
        <v/>
      </c>
      <c r="L7892" s="92" t="str">
        <f t="shared" si="1244"/>
        <v/>
      </c>
      <c r="M7892" s="95" t="str">
        <f>IF(A7892&lt;&gt;"",IF(MID(C7892,1,1)="c",SigmaEpsConcrete(I7892,$AN$30:$AN$33,$AR$30:$AR$33,$AS$26,$AS$27,$AS$28,$AQ$20,$AU$19),""),"")</f>
        <v/>
      </c>
      <c r="N7892" s="95" t="str">
        <f>IF(A7892&lt;&gt;"",IF(MID(C7892,1,1)="r",SigmaEpsReinf(J7892,$AS$42:$AS$43,$AS$41,$AS$39,$AS$40,$AQ$38),""),"")</f>
        <v/>
      </c>
      <c r="Q7892" s="92" t="str">
        <f t="shared" si="1246"/>
        <v/>
      </c>
      <c r="R7892" s="92" t="str">
        <f t="shared" si="1247"/>
        <v/>
      </c>
      <c r="U7892" s="5"/>
      <c r="V7892" s="5"/>
      <c r="W7892" s="94" t="str">
        <f t="shared" si="1245"/>
        <v/>
      </c>
      <c r="X7892" s="94" t="str">
        <f t="shared" si="1248"/>
        <v/>
      </c>
      <c r="Y7892" s="5"/>
      <c r="BK7892" s="8"/>
      <c r="BL7892" s="5"/>
      <c r="BM7892" s="5"/>
      <c r="BN7892" s="5"/>
      <c r="BO7892" s="5"/>
      <c r="BP7892" s="1"/>
      <c r="BQ7892" s="1"/>
      <c r="BR7892" s="1"/>
      <c r="BS7892" s="1"/>
      <c r="BT7892" s="1"/>
      <c r="BU7892" s="4"/>
      <c r="BV7892" s="1"/>
      <c r="BW7892" s="3"/>
      <c r="BX7892" s="4"/>
      <c r="BY7892" s="5"/>
      <c r="BZ7892" s="5"/>
      <c r="CA7892" s="5"/>
      <c r="CB7892" s="5"/>
      <c r="CC7892" s="5"/>
      <c r="CD7892" s="43"/>
    </row>
    <row r="7893" spans="1:82" x14ac:dyDescent="0.25">
      <c r="A7893" s="8"/>
      <c r="B7893" s="5"/>
      <c r="C7893" s="5"/>
      <c r="D7893" s="5"/>
      <c r="E7893" s="5"/>
      <c r="F7893" s="94" t="str">
        <f t="shared" si="1239"/>
        <v/>
      </c>
      <c r="G7893" s="94" t="str">
        <f t="shared" si="1240"/>
        <v/>
      </c>
      <c r="H7893" s="127" t="str">
        <f>IF(A7893&lt;&gt;"",IF(MID(C7893,1,1)="c",$AS$26,IF(MID(C7893,1,1)="r",$AS$41,IF(MID(C7893,1,1)="p",#REF!,#REF!))),"")</f>
        <v/>
      </c>
      <c r="I7893" s="92" t="str">
        <f t="shared" si="1241"/>
        <v/>
      </c>
      <c r="J7893" s="92" t="str">
        <f t="shared" si="1242"/>
        <v/>
      </c>
      <c r="K7893" s="92" t="str">
        <f t="shared" si="1243"/>
        <v/>
      </c>
      <c r="L7893" s="92" t="str">
        <f t="shared" si="1244"/>
        <v/>
      </c>
      <c r="M7893" s="95" t="str">
        <f>IF(A7893&lt;&gt;"",IF(MID(C7893,1,1)="c",SigmaEpsConcrete(I7893,$AN$30:$AN$33,$AR$30:$AR$33,$AS$26,$AS$27,$AS$28,$AQ$20,$AU$19),""),"")</f>
        <v/>
      </c>
      <c r="N7893" s="95" t="str">
        <f>IF(A7893&lt;&gt;"",IF(MID(C7893,1,1)="r",SigmaEpsReinf(J7893,$AS$42:$AS$43,$AS$41,$AS$39,$AS$40,$AQ$38),""),"")</f>
        <v/>
      </c>
      <c r="Q7893" s="92" t="str">
        <f t="shared" si="1246"/>
        <v/>
      </c>
      <c r="R7893" s="92" t="str">
        <f t="shared" si="1247"/>
        <v/>
      </c>
      <c r="U7893" s="5"/>
      <c r="V7893" s="5"/>
      <c r="W7893" s="94" t="str">
        <f t="shared" si="1245"/>
        <v/>
      </c>
      <c r="X7893" s="94" t="str">
        <f t="shared" si="1248"/>
        <v/>
      </c>
      <c r="Y7893" s="5"/>
      <c r="BK7893" s="8"/>
      <c r="BL7893" s="5"/>
      <c r="BM7893" s="5"/>
      <c r="BN7893" s="5"/>
      <c r="BO7893" s="5"/>
      <c r="BP7893" s="1"/>
      <c r="BQ7893" s="1"/>
      <c r="BR7893" s="1"/>
      <c r="BS7893" s="1"/>
      <c r="BT7893" s="1"/>
      <c r="BU7893" s="4"/>
      <c r="BV7893" s="1"/>
      <c r="BW7893" s="3"/>
      <c r="BX7893" s="4"/>
      <c r="BY7893" s="5"/>
      <c r="BZ7893" s="5"/>
      <c r="CA7893" s="5"/>
      <c r="CB7893" s="5"/>
      <c r="CC7893" s="5"/>
      <c r="CD7893" s="43"/>
    </row>
    <row r="7894" spans="1:82" x14ac:dyDescent="0.25">
      <c r="A7894" s="8"/>
      <c r="B7894" s="5"/>
      <c r="C7894" s="5"/>
      <c r="D7894" s="5"/>
      <c r="E7894" s="5"/>
      <c r="F7894" s="94" t="str">
        <f t="shared" si="1239"/>
        <v/>
      </c>
      <c r="G7894" s="94" t="str">
        <f t="shared" si="1240"/>
        <v/>
      </c>
      <c r="H7894" s="127" t="str">
        <f>IF(A7894&lt;&gt;"",IF(MID(C7894,1,1)="c",$AS$26,IF(MID(C7894,1,1)="r",$AS$41,IF(MID(C7894,1,1)="p",#REF!,#REF!))),"")</f>
        <v/>
      </c>
      <c r="I7894" s="92" t="str">
        <f t="shared" si="1241"/>
        <v/>
      </c>
      <c r="J7894" s="92" t="str">
        <f t="shared" si="1242"/>
        <v/>
      </c>
      <c r="K7894" s="92" t="str">
        <f t="shared" si="1243"/>
        <v/>
      </c>
      <c r="L7894" s="92" t="str">
        <f t="shared" si="1244"/>
        <v/>
      </c>
      <c r="M7894" s="95" t="str">
        <f>IF(A7894&lt;&gt;"",IF(MID(C7894,1,1)="c",SigmaEpsConcrete(I7894,$AN$30:$AN$33,$AR$30:$AR$33,$AS$26,$AS$27,$AS$28,$AQ$20,$AU$19),""),"")</f>
        <v/>
      </c>
      <c r="N7894" s="95" t="str">
        <f>IF(A7894&lt;&gt;"",IF(MID(C7894,1,1)="r",SigmaEpsReinf(J7894,$AS$42:$AS$43,$AS$41,$AS$39,$AS$40,$AQ$38),""),"")</f>
        <v/>
      </c>
      <c r="Q7894" s="92" t="str">
        <f t="shared" si="1246"/>
        <v/>
      </c>
      <c r="R7894" s="92" t="str">
        <f t="shared" si="1247"/>
        <v/>
      </c>
      <c r="U7894" s="5"/>
      <c r="V7894" s="5"/>
      <c r="W7894" s="94" t="str">
        <f t="shared" si="1245"/>
        <v/>
      </c>
      <c r="X7894" s="94" t="str">
        <f t="shared" si="1248"/>
        <v/>
      </c>
      <c r="Y7894" s="5"/>
      <c r="BK7894" s="8"/>
      <c r="BL7894" s="5"/>
      <c r="BM7894" s="5"/>
      <c r="BN7894" s="5"/>
      <c r="BO7894" s="5"/>
      <c r="BP7894" s="1"/>
      <c r="BQ7894" s="1"/>
      <c r="BR7894" s="1"/>
      <c r="BS7894" s="1"/>
      <c r="BT7894" s="1"/>
      <c r="BU7894" s="4"/>
      <c r="BV7894" s="1"/>
      <c r="BW7894" s="3"/>
      <c r="BX7894" s="4"/>
      <c r="BY7894" s="5"/>
      <c r="BZ7894" s="5"/>
      <c r="CA7894" s="5"/>
      <c r="CB7894" s="5"/>
      <c r="CC7894" s="5"/>
      <c r="CD7894" s="43"/>
    </row>
    <row r="7895" spans="1:82" x14ac:dyDescent="0.25">
      <c r="A7895" s="8"/>
      <c r="B7895" s="5"/>
      <c r="C7895" s="5"/>
      <c r="D7895" s="5"/>
      <c r="E7895" s="5"/>
      <c r="F7895" s="94" t="str">
        <f t="shared" si="1239"/>
        <v/>
      </c>
      <c r="G7895" s="94" t="str">
        <f t="shared" si="1240"/>
        <v/>
      </c>
      <c r="H7895" s="127" t="str">
        <f>IF(A7895&lt;&gt;"",IF(MID(C7895,1,1)="c",$AS$26,IF(MID(C7895,1,1)="r",$AS$41,IF(MID(C7895,1,1)="p",#REF!,#REF!))),"")</f>
        <v/>
      </c>
      <c r="I7895" s="92" t="str">
        <f t="shared" si="1241"/>
        <v/>
      </c>
      <c r="J7895" s="92" t="str">
        <f t="shared" si="1242"/>
        <v/>
      </c>
      <c r="K7895" s="92" t="str">
        <f t="shared" si="1243"/>
        <v/>
      </c>
      <c r="L7895" s="92" t="str">
        <f t="shared" si="1244"/>
        <v/>
      </c>
      <c r="M7895" s="95" t="str">
        <f>IF(A7895&lt;&gt;"",IF(MID(C7895,1,1)="c",SigmaEpsConcrete(I7895,$AN$30:$AN$33,$AR$30:$AR$33,$AS$26,$AS$27,$AS$28,$AQ$20,$AU$19),""),"")</f>
        <v/>
      </c>
      <c r="N7895" s="95" t="str">
        <f>IF(A7895&lt;&gt;"",IF(MID(C7895,1,1)="r",SigmaEpsReinf(J7895,$AS$42:$AS$43,$AS$41,$AS$39,$AS$40,$AQ$38),""),"")</f>
        <v/>
      </c>
      <c r="Q7895" s="92" t="str">
        <f t="shared" si="1246"/>
        <v/>
      </c>
      <c r="R7895" s="92" t="str">
        <f t="shared" si="1247"/>
        <v/>
      </c>
      <c r="U7895" s="5"/>
      <c r="V7895" s="5"/>
      <c r="W7895" s="94" t="str">
        <f t="shared" si="1245"/>
        <v/>
      </c>
      <c r="X7895" s="94" t="str">
        <f t="shared" si="1248"/>
        <v/>
      </c>
      <c r="Y7895" s="5"/>
      <c r="BK7895" s="8"/>
      <c r="BL7895" s="5"/>
      <c r="BM7895" s="5"/>
      <c r="BN7895" s="5"/>
      <c r="BO7895" s="5"/>
      <c r="BP7895" s="1"/>
      <c r="BQ7895" s="1"/>
      <c r="BR7895" s="1"/>
      <c r="BS7895" s="1"/>
      <c r="BT7895" s="1"/>
      <c r="BU7895" s="4"/>
      <c r="BV7895" s="1"/>
      <c r="BW7895" s="3"/>
      <c r="BX7895" s="4"/>
      <c r="BY7895" s="5"/>
      <c r="BZ7895" s="5"/>
      <c r="CA7895" s="5"/>
      <c r="CB7895" s="5"/>
      <c r="CC7895" s="5"/>
      <c r="CD7895" s="43"/>
    </row>
    <row r="7896" spans="1:82" x14ac:dyDescent="0.25">
      <c r="A7896" s="8"/>
      <c r="B7896" s="5"/>
      <c r="C7896" s="5"/>
      <c r="D7896" s="5"/>
      <c r="E7896" s="5"/>
      <c r="F7896" s="94" t="str">
        <f t="shared" si="1239"/>
        <v/>
      </c>
      <c r="G7896" s="94" t="str">
        <f t="shared" si="1240"/>
        <v/>
      </c>
      <c r="H7896" s="127" t="str">
        <f>IF(A7896&lt;&gt;"",IF(MID(C7896,1,1)="c",$AS$26,IF(MID(C7896,1,1)="r",$AS$41,IF(MID(C7896,1,1)="p",#REF!,#REF!))),"")</f>
        <v/>
      </c>
      <c r="I7896" s="92" t="str">
        <f t="shared" si="1241"/>
        <v/>
      </c>
      <c r="J7896" s="92" t="str">
        <f t="shared" si="1242"/>
        <v/>
      </c>
      <c r="K7896" s="92" t="str">
        <f t="shared" si="1243"/>
        <v/>
      </c>
      <c r="L7896" s="92" t="str">
        <f t="shared" si="1244"/>
        <v/>
      </c>
      <c r="M7896" s="95" t="str">
        <f>IF(A7896&lt;&gt;"",IF(MID(C7896,1,1)="c",SigmaEpsConcrete(I7896,$AN$30:$AN$33,$AR$30:$AR$33,$AS$26,$AS$27,$AS$28,$AQ$20,$AU$19),""),"")</f>
        <v/>
      </c>
      <c r="N7896" s="95" t="str">
        <f>IF(A7896&lt;&gt;"",IF(MID(C7896,1,1)="r",SigmaEpsReinf(J7896,$AS$42:$AS$43,$AS$41,$AS$39,$AS$40,$AQ$38),""),"")</f>
        <v/>
      </c>
      <c r="Q7896" s="92" t="str">
        <f t="shared" si="1246"/>
        <v/>
      </c>
      <c r="R7896" s="92" t="str">
        <f t="shared" si="1247"/>
        <v/>
      </c>
      <c r="U7896" s="5"/>
      <c r="V7896" s="5"/>
      <c r="W7896" s="94" t="str">
        <f t="shared" si="1245"/>
        <v/>
      </c>
      <c r="X7896" s="94" t="str">
        <f t="shared" si="1248"/>
        <v/>
      </c>
      <c r="Y7896" s="5"/>
      <c r="BK7896" s="8"/>
      <c r="BL7896" s="5"/>
      <c r="BM7896" s="5"/>
      <c r="BN7896" s="5"/>
      <c r="BO7896" s="5"/>
      <c r="BP7896" s="1"/>
      <c r="BQ7896" s="1"/>
      <c r="BR7896" s="1"/>
      <c r="BS7896" s="1"/>
      <c r="BT7896" s="1"/>
      <c r="BU7896" s="4"/>
      <c r="BV7896" s="1"/>
      <c r="BW7896" s="3"/>
      <c r="BX7896" s="4"/>
      <c r="BY7896" s="5"/>
      <c r="BZ7896" s="5"/>
      <c r="CA7896" s="5"/>
      <c r="CB7896" s="5"/>
      <c r="CC7896" s="5"/>
      <c r="CD7896" s="43"/>
    </row>
    <row r="7897" spans="1:82" x14ac:dyDescent="0.25">
      <c r="A7897" s="8"/>
      <c r="B7897" s="5"/>
      <c r="C7897" s="5"/>
      <c r="D7897" s="5"/>
      <c r="E7897" s="5"/>
      <c r="F7897" s="94" t="str">
        <f t="shared" si="1239"/>
        <v/>
      </c>
      <c r="G7897" s="94" t="str">
        <f t="shared" si="1240"/>
        <v/>
      </c>
      <c r="H7897" s="127" t="str">
        <f>IF(A7897&lt;&gt;"",IF(MID(C7897,1,1)="c",$AS$26,IF(MID(C7897,1,1)="r",$AS$41,IF(MID(C7897,1,1)="p",#REF!,#REF!))),"")</f>
        <v/>
      </c>
      <c r="I7897" s="92" t="str">
        <f t="shared" si="1241"/>
        <v/>
      </c>
      <c r="J7897" s="92" t="str">
        <f t="shared" si="1242"/>
        <v/>
      </c>
      <c r="K7897" s="92" t="str">
        <f t="shared" si="1243"/>
        <v/>
      </c>
      <c r="L7897" s="92" t="str">
        <f t="shared" si="1244"/>
        <v/>
      </c>
      <c r="M7897" s="95" t="str">
        <f>IF(A7897&lt;&gt;"",IF(MID(C7897,1,1)="c",SigmaEpsConcrete(I7897,$AN$30:$AN$33,$AR$30:$AR$33,$AS$26,$AS$27,$AS$28,$AQ$20,$AU$19),""),"")</f>
        <v/>
      </c>
      <c r="N7897" s="95" t="str">
        <f>IF(A7897&lt;&gt;"",IF(MID(C7897,1,1)="r",SigmaEpsReinf(J7897,$AS$42:$AS$43,$AS$41,$AS$39,$AS$40,$AQ$38),""),"")</f>
        <v/>
      </c>
      <c r="Q7897" s="92" t="str">
        <f t="shared" si="1246"/>
        <v/>
      </c>
      <c r="R7897" s="92" t="str">
        <f t="shared" si="1247"/>
        <v/>
      </c>
      <c r="U7897" s="5"/>
      <c r="V7897" s="5"/>
      <c r="W7897" s="94" t="str">
        <f t="shared" si="1245"/>
        <v/>
      </c>
      <c r="X7897" s="94" t="str">
        <f t="shared" si="1248"/>
        <v/>
      </c>
      <c r="Y7897" s="5"/>
      <c r="BK7897" s="8"/>
      <c r="BL7897" s="5"/>
      <c r="BM7897" s="5"/>
      <c r="BN7897" s="5"/>
      <c r="BO7897" s="5"/>
      <c r="BP7897" s="1"/>
      <c r="BQ7897" s="1"/>
      <c r="BR7897" s="1"/>
      <c r="BS7897" s="1"/>
      <c r="BT7897" s="1"/>
      <c r="BU7897" s="4"/>
      <c r="BV7897" s="1"/>
      <c r="BW7897" s="3"/>
      <c r="BX7897" s="4"/>
      <c r="BY7897" s="5"/>
      <c r="BZ7897" s="5"/>
      <c r="CA7897" s="5"/>
      <c r="CB7897" s="5"/>
      <c r="CC7897" s="5"/>
      <c r="CD7897" s="43"/>
    </row>
    <row r="7898" spans="1:82" x14ac:dyDescent="0.25">
      <c r="A7898" s="8"/>
      <c r="B7898" s="5"/>
      <c r="C7898" s="5"/>
      <c r="D7898" s="5"/>
      <c r="E7898" s="5"/>
      <c r="F7898" s="94" t="str">
        <f t="shared" si="1239"/>
        <v/>
      </c>
      <c r="G7898" s="94" t="str">
        <f t="shared" si="1240"/>
        <v/>
      </c>
      <c r="H7898" s="127" t="str">
        <f>IF(A7898&lt;&gt;"",IF(MID(C7898,1,1)="c",$AS$26,IF(MID(C7898,1,1)="r",$AS$41,IF(MID(C7898,1,1)="p",#REF!,#REF!))),"")</f>
        <v/>
      </c>
      <c r="I7898" s="92" t="str">
        <f t="shared" si="1241"/>
        <v/>
      </c>
      <c r="J7898" s="92" t="str">
        <f t="shared" si="1242"/>
        <v/>
      </c>
      <c r="K7898" s="92" t="str">
        <f t="shared" si="1243"/>
        <v/>
      </c>
      <c r="L7898" s="92" t="str">
        <f t="shared" si="1244"/>
        <v/>
      </c>
      <c r="M7898" s="95" t="str">
        <f>IF(A7898&lt;&gt;"",IF(MID(C7898,1,1)="c",SigmaEpsConcrete(I7898,$AN$30:$AN$33,$AR$30:$AR$33,$AS$26,$AS$27,$AS$28,$AQ$20,$AU$19),""),"")</f>
        <v/>
      </c>
      <c r="N7898" s="95" t="str">
        <f>IF(A7898&lt;&gt;"",IF(MID(C7898,1,1)="r",SigmaEpsReinf(J7898,$AS$42:$AS$43,$AS$41,$AS$39,$AS$40,$AQ$38),""),"")</f>
        <v/>
      </c>
      <c r="Q7898" s="92" t="str">
        <f t="shared" si="1246"/>
        <v/>
      </c>
      <c r="R7898" s="92" t="str">
        <f t="shared" si="1247"/>
        <v/>
      </c>
      <c r="U7898" s="5"/>
      <c r="V7898" s="5"/>
      <c r="W7898" s="94" t="str">
        <f t="shared" si="1245"/>
        <v/>
      </c>
      <c r="X7898" s="94" t="str">
        <f t="shared" si="1248"/>
        <v/>
      </c>
      <c r="Y7898" s="5"/>
      <c r="BK7898" s="8"/>
      <c r="BL7898" s="5"/>
      <c r="BM7898" s="5"/>
      <c r="BN7898" s="5"/>
      <c r="BO7898" s="5"/>
      <c r="BP7898" s="1"/>
      <c r="BQ7898" s="1"/>
      <c r="BR7898" s="1"/>
      <c r="BS7898" s="1"/>
      <c r="BT7898" s="1"/>
      <c r="BU7898" s="4"/>
      <c r="BV7898" s="1"/>
      <c r="BW7898" s="3"/>
      <c r="BX7898" s="4"/>
      <c r="BY7898" s="5"/>
      <c r="BZ7898" s="5"/>
      <c r="CA7898" s="5"/>
      <c r="CB7898" s="5"/>
      <c r="CC7898" s="5"/>
      <c r="CD7898" s="43"/>
    </row>
    <row r="7899" spans="1:82" x14ac:dyDescent="0.25">
      <c r="A7899" s="8"/>
      <c r="B7899" s="5"/>
      <c r="C7899" s="5"/>
      <c r="D7899" s="5"/>
      <c r="E7899" s="5"/>
      <c r="F7899" s="94" t="str">
        <f t="shared" si="1239"/>
        <v/>
      </c>
      <c r="G7899" s="94" t="str">
        <f t="shared" si="1240"/>
        <v/>
      </c>
      <c r="H7899" s="127" t="str">
        <f>IF(A7899&lt;&gt;"",IF(MID(C7899,1,1)="c",$AS$26,IF(MID(C7899,1,1)="r",$AS$41,IF(MID(C7899,1,1)="p",#REF!,#REF!))),"")</f>
        <v/>
      </c>
      <c r="I7899" s="92" t="str">
        <f t="shared" si="1241"/>
        <v/>
      </c>
      <c r="J7899" s="92" t="str">
        <f t="shared" si="1242"/>
        <v/>
      </c>
      <c r="K7899" s="92" t="str">
        <f t="shared" si="1243"/>
        <v/>
      </c>
      <c r="L7899" s="92" t="str">
        <f t="shared" si="1244"/>
        <v/>
      </c>
      <c r="M7899" s="95" t="str">
        <f>IF(A7899&lt;&gt;"",IF(MID(C7899,1,1)="c",SigmaEpsConcrete(I7899,$AN$30:$AN$33,$AR$30:$AR$33,$AS$26,$AS$27,$AS$28,$AQ$20,$AU$19),""),"")</f>
        <v/>
      </c>
      <c r="N7899" s="95" t="str">
        <f>IF(A7899&lt;&gt;"",IF(MID(C7899,1,1)="r",SigmaEpsReinf(J7899,$AS$42:$AS$43,$AS$41,$AS$39,$AS$40,$AQ$38),""),"")</f>
        <v/>
      </c>
      <c r="Q7899" s="92" t="str">
        <f t="shared" si="1246"/>
        <v/>
      </c>
      <c r="R7899" s="92" t="str">
        <f t="shared" si="1247"/>
        <v/>
      </c>
      <c r="U7899" s="5"/>
      <c r="V7899" s="5"/>
      <c r="W7899" s="94" t="str">
        <f t="shared" si="1245"/>
        <v/>
      </c>
      <c r="X7899" s="94" t="str">
        <f t="shared" si="1248"/>
        <v/>
      </c>
      <c r="Y7899" s="5"/>
      <c r="BK7899" s="8"/>
      <c r="BL7899" s="5"/>
      <c r="BM7899" s="5"/>
      <c r="BN7899" s="5"/>
      <c r="BO7899" s="5"/>
      <c r="BP7899" s="1"/>
      <c r="BQ7899" s="1"/>
      <c r="BR7899" s="1"/>
      <c r="BS7899" s="1"/>
      <c r="BT7899" s="1"/>
      <c r="BU7899" s="4"/>
      <c r="BV7899" s="1"/>
      <c r="BW7899" s="3"/>
      <c r="BX7899" s="4"/>
      <c r="BY7899" s="5"/>
      <c r="BZ7899" s="5"/>
      <c r="CA7899" s="5"/>
      <c r="CB7899" s="5"/>
      <c r="CC7899" s="5"/>
      <c r="CD7899" s="43"/>
    </row>
    <row r="7900" spans="1:82" x14ac:dyDescent="0.25">
      <c r="A7900" s="8"/>
      <c r="B7900" s="5"/>
      <c r="C7900" s="5"/>
      <c r="D7900" s="5"/>
      <c r="E7900" s="5"/>
      <c r="F7900" s="94" t="str">
        <f t="shared" si="1239"/>
        <v/>
      </c>
      <c r="G7900" s="94" t="str">
        <f t="shared" si="1240"/>
        <v/>
      </c>
      <c r="H7900" s="127" t="str">
        <f>IF(A7900&lt;&gt;"",IF(MID(C7900,1,1)="c",$AS$26,IF(MID(C7900,1,1)="r",$AS$41,IF(MID(C7900,1,1)="p",#REF!,#REF!))),"")</f>
        <v/>
      </c>
      <c r="I7900" s="92" t="str">
        <f t="shared" si="1241"/>
        <v/>
      </c>
      <c r="J7900" s="92" t="str">
        <f t="shared" si="1242"/>
        <v/>
      </c>
      <c r="K7900" s="92" t="str">
        <f t="shared" si="1243"/>
        <v/>
      </c>
      <c r="L7900" s="92" t="str">
        <f t="shared" si="1244"/>
        <v/>
      </c>
      <c r="M7900" s="95" t="str">
        <f>IF(A7900&lt;&gt;"",IF(MID(C7900,1,1)="c",SigmaEpsConcrete(I7900,$AN$30:$AN$33,$AR$30:$AR$33,$AS$26,$AS$27,$AS$28,$AQ$20,$AU$19),""),"")</f>
        <v/>
      </c>
      <c r="N7900" s="95" t="str">
        <f>IF(A7900&lt;&gt;"",IF(MID(C7900,1,1)="r",SigmaEpsReinf(J7900,$AS$42:$AS$43,$AS$41,$AS$39,$AS$40,$AQ$38),""),"")</f>
        <v/>
      </c>
      <c r="Q7900" s="92" t="str">
        <f t="shared" si="1246"/>
        <v/>
      </c>
      <c r="R7900" s="92" t="str">
        <f t="shared" si="1247"/>
        <v/>
      </c>
      <c r="U7900" s="5"/>
      <c r="V7900" s="5"/>
      <c r="W7900" s="94" t="str">
        <f t="shared" si="1245"/>
        <v/>
      </c>
      <c r="X7900" s="94" t="str">
        <f t="shared" si="1248"/>
        <v/>
      </c>
      <c r="Y7900" s="5"/>
      <c r="BK7900" s="8"/>
      <c r="BL7900" s="5"/>
      <c r="BM7900" s="5"/>
      <c r="BN7900" s="5"/>
      <c r="BO7900" s="5"/>
      <c r="BP7900" s="1"/>
      <c r="BQ7900" s="1"/>
      <c r="BR7900" s="1"/>
      <c r="BS7900" s="1"/>
      <c r="BT7900" s="1"/>
      <c r="BU7900" s="4"/>
      <c r="BV7900" s="1"/>
      <c r="BW7900" s="3"/>
      <c r="BX7900" s="4"/>
      <c r="BY7900" s="5"/>
      <c r="BZ7900" s="5"/>
      <c r="CA7900" s="5"/>
      <c r="CB7900" s="5"/>
      <c r="CC7900" s="5"/>
      <c r="CD7900" s="43"/>
    </row>
    <row r="7901" spans="1:82" x14ac:dyDescent="0.25">
      <c r="A7901" s="8"/>
      <c r="B7901" s="5"/>
      <c r="C7901" s="5"/>
      <c r="D7901" s="5"/>
      <c r="E7901" s="5"/>
      <c r="F7901" s="94" t="str">
        <f t="shared" si="1239"/>
        <v/>
      </c>
      <c r="G7901" s="94" t="str">
        <f t="shared" si="1240"/>
        <v/>
      </c>
      <c r="H7901" s="127" t="str">
        <f>IF(A7901&lt;&gt;"",IF(MID(C7901,1,1)="c",$AS$26,IF(MID(C7901,1,1)="r",$AS$41,IF(MID(C7901,1,1)="p",#REF!,#REF!))),"")</f>
        <v/>
      </c>
      <c r="I7901" s="92" t="str">
        <f t="shared" si="1241"/>
        <v/>
      </c>
      <c r="J7901" s="92" t="str">
        <f t="shared" si="1242"/>
        <v/>
      </c>
      <c r="K7901" s="92" t="str">
        <f t="shared" si="1243"/>
        <v/>
      </c>
      <c r="L7901" s="92" t="str">
        <f t="shared" si="1244"/>
        <v/>
      </c>
      <c r="M7901" s="95" t="str">
        <f>IF(A7901&lt;&gt;"",IF(MID(C7901,1,1)="c",SigmaEpsConcrete(I7901,$AN$30:$AN$33,$AR$30:$AR$33,$AS$26,$AS$27,$AS$28,$AQ$20,$AU$19),""),"")</f>
        <v/>
      </c>
      <c r="N7901" s="95" t="str">
        <f>IF(A7901&lt;&gt;"",IF(MID(C7901,1,1)="r",SigmaEpsReinf(J7901,$AS$42:$AS$43,$AS$41,$AS$39,$AS$40,$AQ$38),""),"")</f>
        <v/>
      </c>
      <c r="Q7901" s="92" t="str">
        <f t="shared" si="1246"/>
        <v/>
      </c>
      <c r="R7901" s="92" t="str">
        <f t="shared" si="1247"/>
        <v/>
      </c>
      <c r="U7901" s="5"/>
      <c r="V7901" s="5"/>
      <c r="W7901" s="94" t="str">
        <f t="shared" si="1245"/>
        <v/>
      </c>
      <c r="X7901" s="94" t="str">
        <f t="shared" si="1248"/>
        <v/>
      </c>
      <c r="Y7901" s="5"/>
      <c r="BK7901" s="8"/>
      <c r="BL7901" s="5"/>
      <c r="BM7901" s="5"/>
      <c r="BN7901" s="5"/>
      <c r="BO7901" s="5"/>
      <c r="BP7901" s="1"/>
      <c r="BQ7901" s="1"/>
      <c r="BR7901" s="1"/>
      <c r="BS7901" s="1"/>
      <c r="BT7901" s="1"/>
      <c r="BU7901" s="4"/>
      <c r="BV7901" s="1"/>
      <c r="BW7901" s="3"/>
      <c r="BX7901" s="4"/>
      <c r="BY7901" s="5"/>
      <c r="BZ7901" s="5"/>
      <c r="CA7901" s="5"/>
      <c r="CB7901" s="5"/>
      <c r="CC7901" s="5"/>
      <c r="CD7901" s="43"/>
    </row>
    <row r="7902" spans="1:82" x14ac:dyDescent="0.25">
      <c r="A7902" s="8"/>
      <c r="B7902" s="5"/>
      <c r="C7902" s="5"/>
      <c r="D7902" s="5"/>
      <c r="E7902" s="5"/>
      <c r="F7902" s="94" t="str">
        <f t="shared" si="1239"/>
        <v/>
      </c>
      <c r="G7902" s="94" t="str">
        <f t="shared" si="1240"/>
        <v/>
      </c>
      <c r="H7902" s="127" t="str">
        <f>IF(A7902&lt;&gt;"",IF(MID(C7902,1,1)="c",$AS$26,IF(MID(C7902,1,1)="r",$AS$41,IF(MID(C7902,1,1)="p",#REF!,#REF!))),"")</f>
        <v/>
      </c>
      <c r="I7902" s="92" t="str">
        <f t="shared" si="1241"/>
        <v/>
      </c>
      <c r="J7902" s="92" t="str">
        <f t="shared" si="1242"/>
        <v/>
      </c>
      <c r="K7902" s="92" t="str">
        <f t="shared" si="1243"/>
        <v/>
      </c>
      <c r="L7902" s="92" t="str">
        <f t="shared" si="1244"/>
        <v/>
      </c>
      <c r="M7902" s="95" t="str">
        <f>IF(A7902&lt;&gt;"",IF(MID(C7902,1,1)="c",SigmaEpsConcrete(I7902,$AN$30:$AN$33,$AR$30:$AR$33,$AS$26,$AS$27,$AS$28,$AQ$20,$AU$19),""),"")</f>
        <v/>
      </c>
      <c r="N7902" s="95" t="str">
        <f>IF(A7902&lt;&gt;"",IF(MID(C7902,1,1)="r",SigmaEpsReinf(J7902,$AS$42:$AS$43,$AS$41,$AS$39,$AS$40,$AQ$38),""),"")</f>
        <v/>
      </c>
      <c r="Q7902" s="92" t="str">
        <f t="shared" si="1246"/>
        <v/>
      </c>
      <c r="R7902" s="92" t="str">
        <f t="shared" si="1247"/>
        <v/>
      </c>
      <c r="U7902" s="5"/>
      <c r="V7902" s="5"/>
      <c r="W7902" s="94" t="str">
        <f t="shared" si="1245"/>
        <v/>
      </c>
      <c r="X7902" s="94" t="str">
        <f t="shared" si="1248"/>
        <v/>
      </c>
      <c r="Y7902" s="5"/>
      <c r="BK7902" s="8"/>
      <c r="BL7902" s="5"/>
      <c r="BM7902" s="5"/>
      <c r="BN7902" s="5"/>
      <c r="BO7902" s="5"/>
      <c r="BP7902" s="1"/>
      <c r="BQ7902" s="1"/>
      <c r="BR7902" s="1"/>
      <c r="BS7902" s="1"/>
      <c r="BT7902" s="1"/>
      <c r="BU7902" s="4"/>
      <c r="BV7902" s="1"/>
      <c r="BW7902" s="3"/>
      <c r="BX7902" s="4"/>
      <c r="BY7902" s="5"/>
      <c r="BZ7902" s="5"/>
      <c r="CA7902" s="5"/>
      <c r="CB7902" s="5"/>
      <c r="CC7902" s="5"/>
      <c r="CD7902" s="43"/>
    </row>
    <row r="7903" spans="1:82" x14ac:dyDescent="0.25">
      <c r="A7903" s="8"/>
      <c r="B7903" s="5"/>
      <c r="C7903" s="5"/>
      <c r="D7903" s="5"/>
      <c r="E7903" s="5"/>
      <c r="F7903" s="94" t="str">
        <f t="shared" si="1239"/>
        <v/>
      </c>
      <c r="G7903" s="94" t="str">
        <f t="shared" si="1240"/>
        <v/>
      </c>
      <c r="H7903" s="127" t="str">
        <f>IF(A7903&lt;&gt;"",IF(MID(C7903,1,1)="c",$AS$26,IF(MID(C7903,1,1)="r",$AS$41,IF(MID(C7903,1,1)="p",#REF!,#REF!))),"")</f>
        <v/>
      </c>
      <c r="I7903" s="92" t="str">
        <f t="shared" si="1241"/>
        <v/>
      </c>
      <c r="J7903" s="92" t="str">
        <f t="shared" si="1242"/>
        <v/>
      </c>
      <c r="K7903" s="92" t="str">
        <f t="shared" si="1243"/>
        <v/>
      </c>
      <c r="L7903" s="92" t="str">
        <f t="shared" si="1244"/>
        <v/>
      </c>
      <c r="M7903" s="95" t="str">
        <f>IF(A7903&lt;&gt;"",IF(MID(C7903,1,1)="c",SigmaEpsConcrete(I7903,$AN$30:$AN$33,$AR$30:$AR$33,$AS$26,$AS$27,$AS$28,$AQ$20,$AU$19),""),"")</f>
        <v/>
      </c>
      <c r="N7903" s="95" t="str">
        <f>IF(A7903&lt;&gt;"",IF(MID(C7903,1,1)="r",SigmaEpsReinf(J7903,$AS$42:$AS$43,$AS$41,$AS$39,$AS$40,$AQ$38),""),"")</f>
        <v/>
      </c>
      <c r="Q7903" s="92" t="str">
        <f t="shared" si="1246"/>
        <v/>
      </c>
      <c r="R7903" s="92" t="str">
        <f t="shared" si="1247"/>
        <v/>
      </c>
      <c r="U7903" s="5"/>
      <c r="V7903" s="5"/>
      <c r="W7903" s="94" t="str">
        <f t="shared" si="1245"/>
        <v/>
      </c>
      <c r="X7903" s="94" t="str">
        <f t="shared" si="1248"/>
        <v/>
      </c>
      <c r="Y7903" s="5"/>
      <c r="BK7903" s="8"/>
      <c r="BL7903" s="5"/>
      <c r="BM7903" s="5"/>
      <c r="BN7903" s="5"/>
      <c r="BO7903" s="5"/>
      <c r="BP7903" s="1"/>
      <c r="BQ7903" s="1"/>
      <c r="BR7903" s="1"/>
      <c r="BS7903" s="1"/>
      <c r="BT7903" s="1"/>
      <c r="BU7903" s="4"/>
      <c r="BV7903" s="1"/>
      <c r="BW7903" s="3"/>
      <c r="BX7903" s="4"/>
      <c r="BY7903" s="5"/>
      <c r="BZ7903" s="5"/>
      <c r="CA7903" s="5"/>
      <c r="CB7903" s="5"/>
      <c r="CC7903" s="5"/>
      <c r="CD7903" s="43"/>
    </row>
    <row r="7904" spans="1:82" x14ac:dyDescent="0.25">
      <c r="A7904" s="8"/>
      <c r="B7904" s="5"/>
      <c r="C7904" s="5"/>
      <c r="D7904" s="5"/>
      <c r="E7904" s="5"/>
      <c r="F7904" s="94" t="str">
        <f t="shared" si="1239"/>
        <v/>
      </c>
      <c r="G7904" s="94" t="str">
        <f t="shared" si="1240"/>
        <v/>
      </c>
      <c r="H7904" s="127" t="str">
        <f>IF(A7904&lt;&gt;"",IF(MID(C7904,1,1)="c",$AS$26,IF(MID(C7904,1,1)="r",$AS$41,IF(MID(C7904,1,1)="p",#REF!,#REF!))),"")</f>
        <v/>
      </c>
      <c r="I7904" s="92" t="str">
        <f t="shared" si="1241"/>
        <v/>
      </c>
      <c r="J7904" s="92" t="str">
        <f t="shared" si="1242"/>
        <v/>
      </c>
      <c r="K7904" s="92" t="str">
        <f t="shared" si="1243"/>
        <v/>
      </c>
      <c r="L7904" s="92" t="str">
        <f t="shared" si="1244"/>
        <v/>
      </c>
      <c r="M7904" s="95" t="str">
        <f>IF(A7904&lt;&gt;"",IF(MID(C7904,1,1)="c",SigmaEpsConcrete(I7904,$AN$30:$AN$33,$AR$30:$AR$33,$AS$26,$AS$27,$AS$28,$AQ$20,$AU$19),""),"")</f>
        <v/>
      </c>
      <c r="N7904" s="95" t="str">
        <f>IF(A7904&lt;&gt;"",IF(MID(C7904,1,1)="r",SigmaEpsReinf(J7904,$AS$42:$AS$43,$AS$41,$AS$39,$AS$40,$AQ$38),""),"")</f>
        <v/>
      </c>
      <c r="Q7904" s="92" t="str">
        <f t="shared" si="1246"/>
        <v/>
      </c>
      <c r="R7904" s="92" t="str">
        <f t="shared" si="1247"/>
        <v/>
      </c>
      <c r="U7904" s="5"/>
      <c r="V7904" s="5"/>
      <c r="W7904" s="94" t="str">
        <f t="shared" si="1245"/>
        <v/>
      </c>
      <c r="X7904" s="94" t="str">
        <f t="shared" si="1248"/>
        <v/>
      </c>
      <c r="Y7904" s="5"/>
      <c r="BK7904" s="8"/>
      <c r="BL7904" s="5"/>
      <c r="BM7904" s="5"/>
      <c r="BN7904" s="5"/>
      <c r="BO7904" s="5"/>
      <c r="BP7904" s="1"/>
      <c r="BQ7904" s="1"/>
      <c r="BR7904" s="1"/>
      <c r="BS7904" s="1"/>
      <c r="BT7904" s="1"/>
      <c r="BU7904" s="4"/>
      <c r="BV7904" s="1"/>
      <c r="BW7904" s="3"/>
      <c r="BX7904" s="4"/>
      <c r="BY7904" s="5"/>
      <c r="BZ7904" s="5"/>
      <c r="CA7904" s="5"/>
      <c r="CB7904" s="5"/>
      <c r="CC7904" s="5"/>
      <c r="CD7904" s="43"/>
    </row>
    <row r="7905" spans="1:82" x14ac:dyDescent="0.25">
      <c r="A7905" s="8"/>
      <c r="B7905" s="5"/>
      <c r="C7905" s="5"/>
      <c r="D7905" s="5"/>
      <c r="E7905" s="5"/>
      <c r="F7905" s="94" t="str">
        <f t="shared" si="1239"/>
        <v/>
      </c>
      <c r="G7905" s="94" t="str">
        <f t="shared" si="1240"/>
        <v/>
      </c>
      <c r="H7905" s="127" t="str">
        <f>IF(A7905&lt;&gt;"",IF(MID(C7905,1,1)="c",$AS$26,IF(MID(C7905,1,1)="r",$AS$41,IF(MID(C7905,1,1)="p",#REF!,#REF!))),"")</f>
        <v/>
      </c>
      <c r="I7905" s="92" t="str">
        <f t="shared" si="1241"/>
        <v/>
      </c>
      <c r="J7905" s="92" t="str">
        <f t="shared" si="1242"/>
        <v/>
      </c>
      <c r="K7905" s="92" t="str">
        <f t="shared" si="1243"/>
        <v/>
      </c>
      <c r="L7905" s="92" t="str">
        <f t="shared" si="1244"/>
        <v/>
      </c>
      <c r="M7905" s="95" t="str">
        <f>IF(A7905&lt;&gt;"",IF(MID(C7905,1,1)="c",SigmaEpsConcrete(I7905,$AN$30:$AN$33,$AR$30:$AR$33,$AS$26,$AS$27,$AS$28,$AQ$20,$AU$19),""),"")</f>
        <v/>
      </c>
      <c r="N7905" s="95" t="str">
        <f>IF(A7905&lt;&gt;"",IF(MID(C7905,1,1)="r",SigmaEpsReinf(J7905,$AS$42:$AS$43,$AS$41,$AS$39,$AS$40,$AQ$38),""),"")</f>
        <v/>
      </c>
      <c r="Q7905" s="92" t="str">
        <f t="shared" si="1246"/>
        <v/>
      </c>
      <c r="R7905" s="92" t="str">
        <f t="shared" si="1247"/>
        <v/>
      </c>
      <c r="U7905" s="5"/>
      <c r="V7905" s="5"/>
      <c r="W7905" s="94" t="str">
        <f t="shared" si="1245"/>
        <v/>
      </c>
      <c r="X7905" s="94" t="str">
        <f t="shared" si="1248"/>
        <v/>
      </c>
      <c r="Y7905" s="5"/>
      <c r="BK7905" s="8"/>
      <c r="BL7905" s="5"/>
      <c r="BM7905" s="5"/>
      <c r="BN7905" s="5"/>
      <c r="BO7905" s="5"/>
      <c r="BP7905" s="1"/>
      <c r="BQ7905" s="1"/>
      <c r="BR7905" s="1"/>
      <c r="BS7905" s="1"/>
      <c r="BT7905" s="1"/>
      <c r="BU7905" s="4"/>
      <c r="BV7905" s="1"/>
      <c r="BW7905" s="3"/>
      <c r="BX7905" s="4"/>
      <c r="BY7905" s="5"/>
      <c r="BZ7905" s="5"/>
      <c r="CA7905" s="5"/>
      <c r="CB7905" s="5"/>
      <c r="CC7905" s="5"/>
      <c r="CD7905" s="43"/>
    </row>
    <row r="7906" spans="1:82" x14ac:dyDescent="0.25">
      <c r="A7906" s="8"/>
      <c r="B7906" s="5"/>
      <c r="C7906" s="5"/>
      <c r="D7906" s="5"/>
      <c r="E7906" s="5"/>
      <c r="F7906" s="94" t="str">
        <f t="shared" si="1239"/>
        <v/>
      </c>
      <c r="G7906" s="94" t="str">
        <f t="shared" si="1240"/>
        <v/>
      </c>
      <c r="H7906" s="127" t="str">
        <f>IF(A7906&lt;&gt;"",IF(MID(C7906,1,1)="c",$AS$26,IF(MID(C7906,1,1)="r",$AS$41,IF(MID(C7906,1,1)="p",#REF!,#REF!))),"")</f>
        <v/>
      </c>
      <c r="I7906" s="92" t="str">
        <f t="shared" si="1241"/>
        <v/>
      </c>
      <c r="J7906" s="92" t="str">
        <f t="shared" si="1242"/>
        <v/>
      </c>
      <c r="K7906" s="92" t="str">
        <f t="shared" si="1243"/>
        <v/>
      </c>
      <c r="L7906" s="92" t="str">
        <f t="shared" si="1244"/>
        <v/>
      </c>
      <c r="M7906" s="95" t="str">
        <f>IF(A7906&lt;&gt;"",IF(MID(C7906,1,1)="c",SigmaEpsConcrete(I7906,$AN$30:$AN$33,$AR$30:$AR$33,$AS$26,$AS$27,$AS$28,$AQ$20,$AU$19),""),"")</f>
        <v/>
      </c>
      <c r="N7906" s="95" t="str">
        <f>IF(A7906&lt;&gt;"",IF(MID(C7906,1,1)="r",SigmaEpsReinf(J7906,$AS$42:$AS$43,$AS$41,$AS$39,$AS$40,$AQ$38),""),"")</f>
        <v/>
      </c>
      <c r="Q7906" s="92" t="str">
        <f t="shared" si="1246"/>
        <v/>
      </c>
      <c r="R7906" s="92" t="str">
        <f t="shared" si="1247"/>
        <v/>
      </c>
      <c r="U7906" s="5"/>
      <c r="V7906" s="5"/>
      <c r="W7906" s="94" t="str">
        <f t="shared" si="1245"/>
        <v/>
      </c>
      <c r="X7906" s="94" t="str">
        <f t="shared" si="1248"/>
        <v/>
      </c>
      <c r="Y7906" s="5"/>
      <c r="BK7906" s="8"/>
      <c r="BL7906" s="5"/>
      <c r="BM7906" s="5"/>
      <c r="BN7906" s="5"/>
      <c r="BO7906" s="5"/>
      <c r="BP7906" s="1"/>
      <c r="BQ7906" s="1"/>
      <c r="BR7906" s="1"/>
      <c r="BS7906" s="1"/>
      <c r="BT7906" s="1"/>
      <c r="BU7906" s="4"/>
      <c r="BV7906" s="1"/>
      <c r="BW7906" s="3"/>
      <c r="BX7906" s="4"/>
      <c r="BY7906" s="5"/>
      <c r="BZ7906" s="5"/>
      <c r="CA7906" s="5"/>
      <c r="CB7906" s="5"/>
      <c r="CC7906" s="5"/>
      <c r="CD7906" s="43"/>
    </row>
    <row r="7907" spans="1:82" x14ac:dyDescent="0.25">
      <c r="A7907" s="8"/>
      <c r="B7907" s="5"/>
      <c r="C7907" s="5"/>
      <c r="D7907" s="5"/>
      <c r="E7907" s="5"/>
      <c r="F7907" s="94" t="str">
        <f t="shared" si="1239"/>
        <v/>
      </c>
      <c r="G7907" s="94" t="str">
        <f t="shared" si="1240"/>
        <v/>
      </c>
      <c r="H7907" s="127" t="str">
        <f>IF(A7907&lt;&gt;"",IF(MID(C7907,1,1)="c",$AS$26,IF(MID(C7907,1,1)="r",$AS$41,IF(MID(C7907,1,1)="p",#REF!,#REF!))),"")</f>
        <v/>
      </c>
      <c r="I7907" s="92" t="str">
        <f t="shared" si="1241"/>
        <v/>
      </c>
      <c r="J7907" s="92" t="str">
        <f t="shared" si="1242"/>
        <v/>
      </c>
      <c r="K7907" s="92" t="str">
        <f t="shared" si="1243"/>
        <v/>
      </c>
      <c r="L7907" s="92" t="str">
        <f t="shared" si="1244"/>
        <v/>
      </c>
      <c r="M7907" s="95" t="str">
        <f>IF(A7907&lt;&gt;"",IF(MID(C7907,1,1)="c",SigmaEpsConcrete(I7907,$AN$30:$AN$33,$AR$30:$AR$33,$AS$26,$AS$27,$AS$28,$AQ$20,$AU$19),""),"")</f>
        <v/>
      </c>
      <c r="N7907" s="95" t="str">
        <f>IF(A7907&lt;&gt;"",IF(MID(C7907,1,1)="r",SigmaEpsReinf(J7907,$AS$42:$AS$43,$AS$41,$AS$39,$AS$40,$AQ$38),""),"")</f>
        <v/>
      </c>
      <c r="Q7907" s="92" t="str">
        <f t="shared" si="1246"/>
        <v/>
      </c>
      <c r="R7907" s="92" t="str">
        <f t="shared" si="1247"/>
        <v/>
      </c>
      <c r="U7907" s="5"/>
      <c r="V7907" s="5"/>
      <c r="W7907" s="94" t="str">
        <f t="shared" si="1245"/>
        <v/>
      </c>
      <c r="X7907" s="94" t="str">
        <f t="shared" si="1248"/>
        <v/>
      </c>
      <c r="Y7907" s="5"/>
      <c r="BK7907" s="8"/>
      <c r="BL7907" s="5"/>
      <c r="BM7907" s="5"/>
      <c r="BN7907" s="5"/>
      <c r="BO7907" s="5"/>
      <c r="BP7907" s="1"/>
      <c r="BQ7907" s="1"/>
      <c r="BR7907" s="1"/>
      <c r="BS7907" s="1"/>
      <c r="BT7907" s="1"/>
      <c r="BU7907" s="4"/>
      <c r="BV7907" s="1"/>
      <c r="BW7907" s="3"/>
      <c r="BX7907" s="4"/>
      <c r="BY7907" s="5"/>
      <c r="BZ7907" s="5"/>
      <c r="CA7907" s="5"/>
      <c r="CB7907" s="5"/>
      <c r="CC7907" s="5"/>
      <c r="CD7907" s="43"/>
    </row>
    <row r="7908" spans="1:82" x14ac:dyDescent="0.25">
      <c r="A7908" s="8"/>
      <c r="B7908" s="5"/>
      <c r="C7908" s="5"/>
      <c r="D7908" s="5"/>
      <c r="E7908" s="5"/>
      <c r="F7908" s="94" t="str">
        <f t="shared" si="1239"/>
        <v/>
      </c>
      <c r="G7908" s="94" t="str">
        <f t="shared" si="1240"/>
        <v/>
      </c>
      <c r="H7908" s="127" t="str">
        <f>IF(A7908&lt;&gt;"",IF(MID(C7908,1,1)="c",$AS$26,IF(MID(C7908,1,1)="r",$AS$41,IF(MID(C7908,1,1)="p",#REF!,#REF!))),"")</f>
        <v/>
      </c>
      <c r="I7908" s="92" t="str">
        <f t="shared" si="1241"/>
        <v/>
      </c>
      <c r="J7908" s="92" t="str">
        <f t="shared" si="1242"/>
        <v/>
      </c>
      <c r="K7908" s="92" t="str">
        <f t="shared" si="1243"/>
        <v/>
      </c>
      <c r="L7908" s="92" t="str">
        <f t="shared" si="1244"/>
        <v/>
      </c>
      <c r="M7908" s="95" t="str">
        <f>IF(A7908&lt;&gt;"",IF(MID(C7908,1,1)="c",SigmaEpsConcrete(I7908,$AN$30:$AN$33,$AR$30:$AR$33,$AS$26,$AS$27,$AS$28,$AQ$20,$AU$19),""),"")</f>
        <v/>
      </c>
      <c r="N7908" s="95" t="str">
        <f>IF(A7908&lt;&gt;"",IF(MID(C7908,1,1)="r",SigmaEpsReinf(J7908,$AS$42:$AS$43,$AS$41,$AS$39,$AS$40,$AQ$38),""),"")</f>
        <v/>
      </c>
      <c r="Q7908" s="92" t="str">
        <f t="shared" si="1246"/>
        <v/>
      </c>
      <c r="R7908" s="92" t="str">
        <f t="shared" si="1247"/>
        <v/>
      </c>
      <c r="U7908" s="5"/>
      <c r="V7908" s="5"/>
      <c r="W7908" s="94" t="str">
        <f t="shared" si="1245"/>
        <v/>
      </c>
      <c r="X7908" s="94" t="str">
        <f t="shared" si="1248"/>
        <v/>
      </c>
      <c r="Y7908" s="5"/>
      <c r="BK7908" s="8"/>
      <c r="BL7908" s="5"/>
      <c r="BM7908" s="5"/>
      <c r="BN7908" s="5"/>
      <c r="BO7908" s="5"/>
      <c r="BP7908" s="1"/>
      <c r="BQ7908" s="1"/>
      <c r="BR7908" s="1"/>
      <c r="BS7908" s="1"/>
      <c r="BT7908" s="1"/>
      <c r="BU7908" s="4"/>
      <c r="BV7908" s="1"/>
      <c r="BW7908" s="3"/>
      <c r="BX7908" s="4"/>
      <c r="BY7908" s="5"/>
      <c r="BZ7908" s="5"/>
      <c r="CA7908" s="5"/>
      <c r="CB7908" s="5"/>
      <c r="CC7908" s="5"/>
      <c r="CD7908" s="43"/>
    </row>
    <row r="7909" spans="1:82" x14ac:dyDescent="0.25">
      <c r="A7909" s="8"/>
      <c r="B7909" s="5"/>
      <c r="C7909" s="5"/>
      <c r="D7909" s="5"/>
      <c r="E7909" s="5"/>
      <c r="F7909" s="94" t="str">
        <f t="shared" si="1239"/>
        <v/>
      </c>
      <c r="G7909" s="94" t="str">
        <f t="shared" si="1240"/>
        <v/>
      </c>
      <c r="H7909" s="127" t="str">
        <f>IF(A7909&lt;&gt;"",IF(MID(C7909,1,1)="c",$AS$26,IF(MID(C7909,1,1)="r",$AS$41,IF(MID(C7909,1,1)="p",#REF!,#REF!))),"")</f>
        <v/>
      </c>
      <c r="I7909" s="92" t="str">
        <f t="shared" si="1241"/>
        <v/>
      </c>
      <c r="J7909" s="92" t="str">
        <f t="shared" si="1242"/>
        <v/>
      </c>
      <c r="K7909" s="92" t="str">
        <f t="shared" si="1243"/>
        <v/>
      </c>
      <c r="L7909" s="92" t="str">
        <f t="shared" si="1244"/>
        <v/>
      </c>
      <c r="M7909" s="95" t="str">
        <f>IF(A7909&lt;&gt;"",IF(MID(C7909,1,1)="c",SigmaEpsConcrete(I7909,$AN$30:$AN$33,$AR$30:$AR$33,$AS$26,$AS$27,$AS$28,$AQ$20,$AU$19),""),"")</f>
        <v/>
      </c>
      <c r="N7909" s="95" t="str">
        <f>IF(A7909&lt;&gt;"",IF(MID(C7909,1,1)="r",SigmaEpsReinf(J7909,$AS$42:$AS$43,$AS$41,$AS$39,$AS$40,$AQ$38),""),"")</f>
        <v/>
      </c>
      <c r="Q7909" s="92" t="str">
        <f t="shared" si="1246"/>
        <v/>
      </c>
      <c r="R7909" s="92" t="str">
        <f t="shared" si="1247"/>
        <v/>
      </c>
      <c r="U7909" s="5"/>
      <c r="V7909" s="5"/>
      <c r="W7909" s="94" t="str">
        <f t="shared" si="1245"/>
        <v/>
      </c>
      <c r="X7909" s="94" t="str">
        <f t="shared" si="1248"/>
        <v/>
      </c>
      <c r="Y7909" s="5"/>
      <c r="BK7909" s="8"/>
      <c r="BL7909" s="5"/>
      <c r="BM7909" s="5"/>
      <c r="BN7909" s="5"/>
      <c r="BO7909" s="5"/>
      <c r="BP7909" s="1"/>
      <c r="BQ7909" s="1"/>
      <c r="BR7909" s="1"/>
      <c r="BS7909" s="1"/>
      <c r="BT7909" s="1"/>
      <c r="BU7909" s="4"/>
      <c r="BV7909" s="1"/>
      <c r="BW7909" s="3"/>
      <c r="BX7909" s="4"/>
      <c r="BY7909" s="5"/>
      <c r="BZ7909" s="5"/>
      <c r="CA7909" s="5"/>
      <c r="CB7909" s="5"/>
      <c r="CC7909" s="5"/>
      <c r="CD7909" s="43"/>
    </row>
    <row r="7910" spans="1:82" x14ac:dyDescent="0.25">
      <c r="A7910" s="8"/>
      <c r="B7910" s="5"/>
      <c r="C7910" s="5"/>
      <c r="D7910" s="5"/>
      <c r="E7910" s="5"/>
      <c r="F7910" s="94" t="str">
        <f t="shared" si="1239"/>
        <v/>
      </c>
      <c r="G7910" s="94" t="str">
        <f t="shared" si="1240"/>
        <v/>
      </c>
      <c r="H7910" s="127" t="str">
        <f>IF(A7910&lt;&gt;"",IF(MID(C7910,1,1)="c",$AS$26,IF(MID(C7910,1,1)="r",$AS$41,IF(MID(C7910,1,1)="p",#REF!,#REF!))),"")</f>
        <v/>
      </c>
      <c r="I7910" s="92" t="str">
        <f t="shared" si="1241"/>
        <v/>
      </c>
      <c r="J7910" s="92" t="str">
        <f t="shared" si="1242"/>
        <v/>
      </c>
      <c r="K7910" s="92" t="str">
        <f t="shared" si="1243"/>
        <v/>
      </c>
      <c r="L7910" s="92" t="str">
        <f t="shared" si="1244"/>
        <v/>
      </c>
      <c r="M7910" s="95" t="str">
        <f>IF(A7910&lt;&gt;"",IF(MID(C7910,1,1)="c",SigmaEpsConcrete(I7910,$AN$30:$AN$33,$AR$30:$AR$33,$AS$26,$AS$27,$AS$28,$AQ$20,$AU$19),""),"")</f>
        <v/>
      </c>
      <c r="N7910" s="95" t="str">
        <f>IF(A7910&lt;&gt;"",IF(MID(C7910,1,1)="r",SigmaEpsReinf(J7910,$AS$42:$AS$43,$AS$41,$AS$39,$AS$40,$AQ$38),""),"")</f>
        <v/>
      </c>
      <c r="Q7910" s="92" t="str">
        <f t="shared" si="1246"/>
        <v/>
      </c>
      <c r="R7910" s="92" t="str">
        <f t="shared" si="1247"/>
        <v/>
      </c>
      <c r="U7910" s="5"/>
      <c r="V7910" s="5"/>
      <c r="W7910" s="94" t="str">
        <f t="shared" si="1245"/>
        <v/>
      </c>
      <c r="X7910" s="94" t="str">
        <f t="shared" si="1248"/>
        <v/>
      </c>
      <c r="Y7910" s="5"/>
      <c r="BK7910" s="8"/>
      <c r="BL7910" s="5"/>
      <c r="BM7910" s="5"/>
      <c r="BN7910" s="5"/>
      <c r="BO7910" s="5"/>
      <c r="BP7910" s="1"/>
      <c r="BQ7910" s="1"/>
      <c r="BR7910" s="1"/>
      <c r="BS7910" s="1"/>
      <c r="BT7910" s="1"/>
      <c r="BU7910" s="4"/>
      <c r="BV7910" s="1"/>
      <c r="BW7910" s="3"/>
      <c r="BX7910" s="4"/>
      <c r="BY7910" s="5"/>
      <c r="BZ7910" s="5"/>
      <c r="CA7910" s="5"/>
      <c r="CB7910" s="5"/>
      <c r="CC7910" s="5"/>
      <c r="CD7910" s="43"/>
    </row>
    <row r="7911" spans="1:82" x14ac:dyDescent="0.25">
      <c r="A7911" s="8"/>
      <c r="B7911" s="5"/>
      <c r="C7911" s="5"/>
      <c r="D7911" s="5"/>
      <c r="E7911" s="5"/>
      <c r="F7911" s="94" t="str">
        <f t="shared" si="1239"/>
        <v/>
      </c>
      <c r="G7911" s="94" t="str">
        <f t="shared" si="1240"/>
        <v/>
      </c>
      <c r="H7911" s="127" t="str">
        <f>IF(A7911&lt;&gt;"",IF(MID(C7911,1,1)="c",$AS$26,IF(MID(C7911,1,1)="r",$AS$41,IF(MID(C7911,1,1)="p",#REF!,#REF!))),"")</f>
        <v/>
      </c>
      <c r="I7911" s="92" t="str">
        <f t="shared" si="1241"/>
        <v/>
      </c>
      <c r="J7911" s="92" t="str">
        <f t="shared" si="1242"/>
        <v/>
      </c>
      <c r="K7911" s="92" t="str">
        <f t="shared" si="1243"/>
        <v/>
      </c>
      <c r="L7911" s="92" t="str">
        <f t="shared" si="1244"/>
        <v/>
      </c>
      <c r="M7911" s="95" t="str">
        <f>IF(A7911&lt;&gt;"",IF(MID(C7911,1,1)="c",SigmaEpsConcrete(I7911,$AN$30:$AN$33,$AR$30:$AR$33,$AS$26,$AS$27,$AS$28,$AQ$20,$AU$19),""),"")</f>
        <v/>
      </c>
      <c r="N7911" s="95" t="str">
        <f>IF(A7911&lt;&gt;"",IF(MID(C7911,1,1)="r",SigmaEpsReinf(J7911,$AS$42:$AS$43,$AS$41,$AS$39,$AS$40,$AQ$38),""),"")</f>
        <v/>
      </c>
      <c r="Q7911" s="92" t="str">
        <f t="shared" si="1246"/>
        <v/>
      </c>
      <c r="R7911" s="92" t="str">
        <f t="shared" si="1247"/>
        <v/>
      </c>
      <c r="U7911" s="5"/>
      <c r="V7911" s="5"/>
      <c r="W7911" s="94" t="str">
        <f t="shared" si="1245"/>
        <v/>
      </c>
      <c r="X7911" s="94" t="str">
        <f t="shared" si="1248"/>
        <v/>
      </c>
      <c r="Y7911" s="5"/>
      <c r="BK7911" s="8"/>
      <c r="BL7911" s="5"/>
      <c r="BM7911" s="5"/>
      <c r="BN7911" s="5"/>
      <c r="BO7911" s="5"/>
      <c r="BP7911" s="1"/>
      <c r="BQ7911" s="1"/>
      <c r="BR7911" s="1"/>
      <c r="BS7911" s="1"/>
      <c r="BT7911" s="1"/>
      <c r="BU7911" s="4"/>
      <c r="BV7911" s="1"/>
      <c r="BW7911" s="3"/>
      <c r="BX7911" s="4"/>
      <c r="BY7911" s="5"/>
      <c r="BZ7911" s="5"/>
      <c r="CA7911" s="5"/>
      <c r="CB7911" s="5"/>
      <c r="CC7911" s="5"/>
      <c r="CD7911" s="43"/>
    </row>
    <row r="7912" spans="1:82" x14ac:dyDescent="0.25">
      <c r="A7912" s="8"/>
      <c r="B7912" s="5"/>
      <c r="C7912" s="5"/>
      <c r="D7912" s="5"/>
      <c r="E7912" s="5"/>
      <c r="F7912" s="94" t="str">
        <f t="shared" si="1239"/>
        <v/>
      </c>
      <c r="G7912" s="94" t="str">
        <f t="shared" si="1240"/>
        <v/>
      </c>
      <c r="H7912" s="127" t="str">
        <f>IF(A7912&lt;&gt;"",IF(MID(C7912,1,1)="c",$AS$26,IF(MID(C7912,1,1)="r",$AS$41,IF(MID(C7912,1,1)="p",#REF!,#REF!))),"")</f>
        <v/>
      </c>
      <c r="I7912" s="92" t="str">
        <f t="shared" si="1241"/>
        <v/>
      </c>
      <c r="J7912" s="92" t="str">
        <f t="shared" si="1242"/>
        <v/>
      </c>
      <c r="K7912" s="92" t="str">
        <f t="shared" si="1243"/>
        <v/>
      </c>
      <c r="L7912" s="92" t="str">
        <f t="shared" si="1244"/>
        <v/>
      </c>
      <c r="M7912" s="95" t="str">
        <f>IF(A7912&lt;&gt;"",IF(MID(C7912,1,1)="c",SigmaEpsConcrete(I7912,$AN$30:$AN$33,$AR$30:$AR$33,$AS$26,$AS$27,$AS$28,$AQ$20,$AU$19),""),"")</f>
        <v/>
      </c>
      <c r="N7912" s="95" t="str">
        <f>IF(A7912&lt;&gt;"",IF(MID(C7912,1,1)="r",SigmaEpsReinf(J7912,$AS$42:$AS$43,$AS$41,$AS$39,$AS$40,$AQ$38),""),"")</f>
        <v/>
      </c>
      <c r="Q7912" s="92" t="str">
        <f t="shared" si="1246"/>
        <v/>
      </c>
      <c r="R7912" s="92" t="str">
        <f t="shared" si="1247"/>
        <v/>
      </c>
      <c r="U7912" s="5"/>
      <c r="V7912" s="5"/>
      <c r="W7912" s="94" t="str">
        <f t="shared" si="1245"/>
        <v/>
      </c>
      <c r="X7912" s="94" t="str">
        <f t="shared" si="1248"/>
        <v/>
      </c>
      <c r="Y7912" s="5"/>
      <c r="BK7912" s="8"/>
      <c r="BL7912" s="5"/>
      <c r="BM7912" s="5"/>
      <c r="BN7912" s="5"/>
      <c r="BO7912" s="5"/>
      <c r="BP7912" s="1"/>
      <c r="BQ7912" s="1"/>
      <c r="BR7912" s="1"/>
      <c r="BS7912" s="1"/>
      <c r="BT7912" s="1"/>
      <c r="BU7912" s="4"/>
      <c r="BV7912" s="1"/>
      <c r="BW7912" s="3"/>
      <c r="BX7912" s="4"/>
      <c r="BY7912" s="5"/>
      <c r="BZ7912" s="5"/>
      <c r="CA7912" s="5"/>
      <c r="CB7912" s="5"/>
      <c r="CC7912" s="5"/>
      <c r="CD7912" s="43"/>
    </row>
    <row r="7913" spans="1:82" x14ac:dyDescent="0.25">
      <c r="A7913" s="8"/>
      <c r="B7913" s="5"/>
      <c r="C7913" s="5"/>
      <c r="D7913" s="5"/>
      <c r="E7913" s="5"/>
      <c r="F7913" s="94" t="str">
        <f t="shared" si="1239"/>
        <v/>
      </c>
      <c r="G7913" s="94" t="str">
        <f t="shared" si="1240"/>
        <v/>
      </c>
      <c r="H7913" s="127" t="str">
        <f>IF(A7913&lt;&gt;"",IF(MID(C7913,1,1)="c",$AS$26,IF(MID(C7913,1,1)="r",$AS$41,IF(MID(C7913,1,1)="p",#REF!,#REF!))),"")</f>
        <v/>
      </c>
      <c r="I7913" s="92" t="str">
        <f t="shared" si="1241"/>
        <v/>
      </c>
      <c r="J7913" s="92" t="str">
        <f t="shared" si="1242"/>
        <v/>
      </c>
      <c r="K7913" s="92" t="str">
        <f t="shared" si="1243"/>
        <v/>
      </c>
      <c r="L7913" s="92" t="str">
        <f t="shared" si="1244"/>
        <v/>
      </c>
      <c r="M7913" s="95" t="str">
        <f>IF(A7913&lt;&gt;"",IF(MID(C7913,1,1)="c",SigmaEpsConcrete(I7913,$AN$30:$AN$33,$AR$30:$AR$33,$AS$26,$AS$27,$AS$28,$AQ$20,$AU$19),""),"")</f>
        <v/>
      </c>
      <c r="N7913" s="95" t="str">
        <f>IF(A7913&lt;&gt;"",IF(MID(C7913,1,1)="r",SigmaEpsReinf(J7913,$AS$42:$AS$43,$AS$41,$AS$39,$AS$40,$AQ$38),""),"")</f>
        <v/>
      </c>
      <c r="Q7913" s="92" t="str">
        <f t="shared" si="1246"/>
        <v/>
      </c>
      <c r="R7913" s="92" t="str">
        <f t="shared" si="1247"/>
        <v/>
      </c>
      <c r="U7913" s="5"/>
      <c r="V7913" s="5"/>
      <c r="W7913" s="94" t="str">
        <f t="shared" si="1245"/>
        <v/>
      </c>
      <c r="X7913" s="94" t="str">
        <f t="shared" si="1248"/>
        <v/>
      </c>
      <c r="Y7913" s="5"/>
      <c r="BK7913" s="8"/>
      <c r="BL7913" s="5"/>
      <c r="BM7913" s="5"/>
      <c r="BN7913" s="5"/>
      <c r="BO7913" s="5"/>
      <c r="BP7913" s="1"/>
      <c r="BQ7913" s="1"/>
      <c r="BR7913" s="1"/>
      <c r="BS7913" s="1"/>
      <c r="BT7913" s="1"/>
      <c r="BU7913" s="4"/>
      <c r="BV7913" s="1"/>
      <c r="BW7913" s="3"/>
      <c r="BX7913" s="4"/>
      <c r="BY7913" s="5"/>
      <c r="BZ7913" s="5"/>
      <c r="CA7913" s="5"/>
      <c r="CB7913" s="5"/>
      <c r="CC7913" s="5"/>
      <c r="CD7913" s="43"/>
    </row>
    <row r="7914" spans="1:82" x14ac:dyDescent="0.25">
      <c r="A7914" s="8"/>
      <c r="B7914" s="5"/>
      <c r="C7914" s="5"/>
      <c r="D7914" s="5"/>
      <c r="E7914" s="5"/>
      <c r="F7914" s="94" t="str">
        <f t="shared" si="1239"/>
        <v/>
      </c>
      <c r="G7914" s="94" t="str">
        <f t="shared" si="1240"/>
        <v/>
      </c>
      <c r="H7914" s="127" t="str">
        <f>IF(A7914&lt;&gt;"",IF(MID(C7914,1,1)="c",$AS$26,IF(MID(C7914,1,1)="r",$AS$41,IF(MID(C7914,1,1)="p",#REF!,#REF!))),"")</f>
        <v/>
      </c>
      <c r="I7914" s="92" t="str">
        <f t="shared" si="1241"/>
        <v/>
      </c>
      <c r="J7914" s="92" t="str">
        <f t="shared" si="1242"/>
        <v/>
      </c>
      <c r="K7914" s="92" t="str">
        <f t="shared" si="1243"/>
        <v/>
      </c>
      <c r="L7914" s="92" t="str">
        <f t="shared" si="1244"/>
        <v/>
      </c>
      <c r="M7914" s="95" t="str">
        <f>IF(A7914&lt;&gt;"",IF(MID(C7914,1,1)="c",SigmaEpsConcrete(I7914,$AN$30:$AN$33,$AR$30:$AR$33,$AS$26,$AS$27,$AS$28,$AQ$20,$AU$19),""),"")</f>
        <v/>
      </c>
      <c r="N7914" s="95" t="str">
        <f>IF(A7914&lt;&gt;"",IF(MID(C7914,1,1)="r",SigmaEpsReinf(J7914,$AS$42:$AS$43,$AS$41,$AS$39,$AS$40,$AQ$38),""),"")</f>
        <v/>
      </c>
      <c r="Q7914" s="92" t="str">
        <f t="shared" si="1246"/>
        <v/>
      </c>
      <c r="R7914" s="92" t="str">
        <f t="shared" si="1247"/>
        <v/>
      </c>
      <c r="U7914" s="5"/>
      <c r="V7914" s="5"/>
      <c r="W7914" s="94" t="str">
        <f t="shared" si="1245"/>
        <v/>
      </c>
      <c r="X7914" s="94" t="str">
        <f t="shared" si="1248"/>
        <v/>
      </c>
      <c r="Y7914" s="5"/>
      <c r="BK7914" s="8"/>
      <c r="BL7914" s="5"/>
      <c r="BM7914" s="5"/>
      <c r="BN7914" s="5"/>
      <c r="BO7914" s="5"/>
      <c r="BP7914" s="1"/>
      <c r="BQ7914" s="1"/>
      <c r="BR7914" s="1"/>
      <c r="BS7914" s="1"/>
      <c r="BT7914" s="1"/>
      <c r="BU7914" s="4"/>
      <c r="BV7914" s="1"/>
      <c r="BW7914" s="3"/>
      <c r="BX7914" s="4"/>
      <c r="BY7914" s="5"/>
      <c r="BZ7914" s="5"/>
      <c r="CA7914" s="5"/>
      <c r="CB7914" s="5"/>
      <c r="CC7914" s="5"/>
      <c r="CD7914" s="43"/>
    </row>
    <row r="7915" spans="1:82" x14ac:dyDescent="0.25">
      <c r="A7915" s="8"/>
      <c r="B7915" s="5"/>
      <c r="C7915" s="5"/>
      <c r="D7915" s="5"/>
      <c r="E7915" s="5"/>
      <c r="F7915" s="94" t="str">
        <f t="shared" si="1239"/>
        <v/>
      </c>
      <c r="G7915" s="94" t="str">
        <f t="shared" si="1240"/>
        <v/>
      </c>
      <c r="H7915" s="127" t="str">
        <f>IF(A7915&lt;&gt;"",IF(MID(C7915,1,1)="c",$AS$26,IF(MID(C7915,1,1)="r",$AS$41,IF(MID(C7915,1,1)="p",#REF!,#REF!))),"")</f>
        <v/>
      </c>
      <c r="I7915" s="92" t="str">
        <f t="shared" si="1241"/>
        <v/>
      </c>
      <c r="J7915" s="92" t="str">
        <f t="shared" si="1242"/>
        <v/>
      </c>
      <c r="K7915" s="92" t="str">
        <f t="shared" si="1243"/>
        <v/>
      </c>
      <c r="L7915" s="92" t="str">
        <f t="shared" si="1244"/>
        <v/>
      </c>
      <c r="M7915" s="95" t="str">
        <f>IF(A7915&lt;&gt;"",IF(MID(C7915,1,1)="c",SigmaEpsConcrete(I7915,$AN$30:$AN$33,$AR$30:$AR$33,$AS$26,$AS$27,$AS$28,$AQ$20,$AU$19),""),"")</f>
        <v/>
      </c>
      <c r="N7915" s="95" t="str">
        <f>IF(A7915&lt;&gt;"",IF(MID(C7915,1,1)="r",SigmaEpsReinf(J7915,$AS$42:$AS$43,$AS$41,$AS$39,$AS$40,$AQ$38),""),"")</f>
        <v/>
      </c>
      <c r="Q7915" s="92" t="str">
        <f t="shared" si="1246"/>
        <v/>
      </c>
      <c r="R7915" s="92" t="str">
        <f t="shared" si="1247"/>
        <v/>
      </c>
      <c r="U7915" s="5"/>
      <c r="V7915" s="5"/>
      <c r="W7915" s="94" t="str">
        <f t="shared" si="1245"/>
        <v/>
      </c>
      <c r="X7915" s="94" t="str">
        <f t="shared" si="1248"/>
        <v/>
      </c>
      <c r="Y7915" s="5"/>
      <c r="BK7915" s="8"/>
      <c r="BL7915" s="5"/>
      <c r="BM7915" s="5"/>
      <c r="BN7915" s="5"/>
      <c r="BO7915" s="5"/>
      <c r="BP7915" s="1"/>
      <c r="BQ7915" s="1"/>
      <c r="BR7915" s="1"/>
      <c r="BS7915" s="1"/>
      <c r="BT7915" s="1"/>
      <c r="BU7915" s="4"/>
      <c r="BV7915" s="1"/>
      <c r="BW7915" s="3"/>
      <c r="BX7915" s="4"/>
      <c r="BY7915" s="5"/>
      <c r="BZ7915" s="5"/>
      <c r="CA7915" s="5"/>
      <c r="CB7915" s="5"/>
      <c r="CC7915" s="5"/>
      <c r="CD7915" s="43"/>
    </row>
    <row r="7916" spans="1:82" x14ac:dyDescent="0.25">
      <c r="A7916" s="8"/>
      <c r="B7916" s="5"/>
      <c r="C7916" s="5"/>
      <c r="D7916" s="5"/>
      <c r="E7916" s="5"/>
      <c r="F7916" s="94" t="str">
        <f t="shared" si="1239"/>
        <v/>
      </c>
      <c r="G7916" s="94" t="str">
        <f t="shared" si="1240"/>
        <v/>
      </c>
      <c r="H7916" s="127" t="str">
        <f>IF(A7916&lt;&gt;"",IF(MID(C7916,1,1)="c",$AS$26,IF(MID(C7916,1,1)="r",$AS$41,IF(MID(C7916,1,1)="p",#REF!,#REF!))),"")</f>
        <v/>
      </c>
      <c r="I7916" s="92" t="str">
        <f t="shared" si="1241"/>
        <v/>
      </c>
      <c r="J7916" s="92" t="str">
        <f t="shared" si="1242"/>
        <v/>
      </c>
      <c r="K7916" s="92" t="str">
        <f t="shared" si="1243"/>
        <v/>
      </c>
      <c r="L7916" s="92" t="str">
        <f t="shared" si="1244"/>
        <v/>
      </c>
      <c r="M7916" s="95" t="str">
        <f>IF(A7916&lt;&gt;"",IF(MID(C7916,1,1)="c",SigmaEpsConcrete(I7916,$AN$30:$AN$33,$AR$30:$AR$33,$AS$26,$AS$27,$AS$28,$AQ$20,$AU$19),""),"")</f>
        <v/>
      </c>
      <c r="N7916" s="95" t="str">
        <f>IF(A7916&lt;&gt;"",IF(MID(C7916,1,1)="r",SigmaEpsReinf(J7916,$AS$42:$AS$43,$AS$41,$AS$39,$AS$40,$AQ$38),""),"")</f>
        <v/>
      </c>
      <c r="Q7916" s="92" t="str">
        <f t="shared" si="1246"/>
        <v/>
      </c>
      <c r="R7916" s="92" t="str">
        <f t="shared" si="1247"/>
        <v/>
      </c>
      <c r="U7916" s="5"/>
      <c r="V7916" s="5"/>
      <c r="W7916" s="94" t="str">
        <f t="shared" si="1245"/>
        <v/>
      </c>
      <c r="X7916" s="94" t="str">
        <f t="shared" si="1248"/>
        <v/>
      </c>
      <c r="Y7916" s="5"/>
      <c r="BK7916" s="8"/>
      <c r="BL7916" s="5"/>
      <c r="BM7916" s="5"/>
      <c r="BN7916" s="5"/>
      <c r="BO7916" s="5"/>
      <c r="BP7916" s="1"/>
      <c r="BQ7916" s="1"/>
      <c r="BR7916" s="1"/>
      <c r="BS7916" s="1"/>
      <c r="BT7916" s="1"/>
      <c r="BU7916" s="4"/>
      <c r="BV7916" s="1"/>
      <c r="BW7916" s="3"/>
      <c r="BX7916" s="4"/>
      <c r="BY7916" s="5"/>
      <c r="BZ7916" s="5"/>
      <c r="CA7916" s="5"/>
      <c r="CB7916" s="5"/>
      <c r="CC7916" s="5"/>
      <c r="CD7916" s="43"/>
    </row>
    <row r="7917" spans="1:82" x14ac:dyDescent="0.25">
      <c r="A7917" s="8"/>
      <c r="B7917" s="5"/>
      <c r="C7917" s="5"/>
      <c r="D7917" s="5"/>
      <c r="E7917" s="5"/>
      <c r="F7917" s="94" t="str">
        <f t="shared" si="1239"/>
        <v/>
      </c>
      <c r="G7917" s="94" t="str">
        <f t="shared" si="1240"/>
        <v/>
      </c>
      <c r="H7917" s="127" t="str">
        <f>IF(A7917&lt;&gt;"",IF(MID(C7917,1,1)="c",$AS$26,IF(MID(C7917,1,1)="r",$AS$41,IF(MID(C7917,1,1)="p",#REF!,#REF!))),"")</f>
        <v/>
      </c>
      <c r="I7917" s="92" t="str">
        <f t="shared" si="1241"/>
        <v/>
      </c>
      <c r="J7917" s="92" t="str">
        <f t="shared" si="1242"/>
        <v/>
      </c>
      <c r="K7917" s="92" t="str">
        <f t="shared" si="1243"/>
        <v/>
      </c>
      <c r="L7917" s="92" t="str">
        <f t="shared" si="1244"/>
        <v/>
      </c>
      <c r="M7917" s="95" t="str">
        <f>IF(A7917&lt;&gt;"",IF(MID(C7917,1,1)="c",SigmaEpsConcrete(I7917,$AN$30:$AN$33,$AR$30:$AR$33,$AS$26,$AS$27,$AS$28,$AQ$20,$AU$19),""),"")</f>
        <v/>
      </c>
      <c r="N7917" s="95" t="str">
        <f>IF(A7917&lt;&gt;"",IF(MID(C7917,1,1)="r",SigmaEpsReinf(J7917,$AS$42:$AS$43,$AS$41,$AS$39,$AS$40,$AQ$38),""),"")</f>
        <v/>
      </c>
      <c r="Q7917" s="92" t="str">
        <f t="shared" si="1246"/>
        <v/>
      </c>
      <c r="R7917" s="92" t="str">
        <f t="shared" si="1247"/>
        <v/>
      </c>
      <c r="U7917" s="5"/>
      <c r="V7917" s="5"/>
      <c r="W7917" s="94" t="str">
        <f t="shared" si="1245"/>
        <v/>
      </c>
      <c r="X7917" s="94" t="str">
        <f t="shared" si="1248"/>
        <v/>
      </c>
      <c r="Y7917" s="5"/>
      <c r="BK7917" s="8"/>
      <c r="BL7917" s="5"/>
      <c r="BM7917" s="5"/>
      <c r="BN7917" s="5"/>
      <c r="BO7917" s="5"/>
      <c r="BP7917" s="1"/>
      <c r="BQ7917" s="1"/>
      <c r="BR7917" s="1"/>
      <c r="BS7917" s="1"/>
      <c r="BT7917" s="1"/>
      <c r="BU7917" s="4"/>
      <c r="BV7917" s="1"/>
      <c r="BW7917" s="3"/>
      <c r="BX7917" s="4"/>
      <c r="BY7917" s="5"/>
      <c r="BZ7917" s="5"/>
      <c r="CA7917" s="5"/>
      <c r="CB7917" s="5"/>
      <c r="CC7917" s="5"/>
      <c r="CD7917" s="43"/>
    </row>
    <row r="7918" spans="1:82" x14ac:dyDescent="0.25">
      <c r="A7918" s="8"/>
      <c r="B7918" s="5"/>
      <c r="C7918" s="5"/>
      <c r="D7918" s="5"/>
      <c r="E7918" s="5"/>
      <c r="F7918" s="94" t="str">
        <f t="shared" si="1239"/>
        <v/>
      </c>
      <c r="G7918" s="94" t="str">
        <f t="shared" si="1240"/>
        <v/>
      </c>
      <c r="H7918" s="127" t="str">
        <f>IF(A7918&lt;&gt;"",IF(MID(C7918,1,1)="c",$AS$26,IF(MID(C7918,1,1)="r",$AS$41,IF(MID(C7918,1,1)="p",#REF!,#REF!))),"")</f>
        <v/>
      </c>
      <c r="I7918" s="92" t="str">
        <f t="shared" si="1241"/>
        <v/>
      </c>
      <c r="J7918" s="92" t="str">
        <f t="shared" si="1242"/>
        <v/>
      </c>
      <c r="K7918" s="92" t="str">
        <f t="shared" si="1243"/>
        <v/>
      </c>
      <c r="L7918" s="92" t="str">
        <f t="shared" si="1244"/>
        <v/>
      </c>
      <c r="M7918" s="95" t="str">
        <f>IF(A7918&lt;&gt;"",IF(MID(C7918,1,1)="c",SigmaEpsConcrete(I7918,$AN$30:$AN$33,$AR$30:$AR$33,$AS$26,$AS$27,$AS$28,$AQ$20,$AU$19),""),"")</f>
        <v/>
      </c>
      <c r="N7918" s="95" t="str">
        <f>IF(A7918&lt;&gt;"",IF(MID(C7918,1,1)="r",SigmaEpsReinf(J7918,$AS$42:$AS$43,$AS$41,$AS$39,$AS$40,$AQ$38),""),"")</f>
        <v/>
      </c>
      <c r="Q7918" s="92" t="str">
        <f t="shared" si="1246"/>
        <v/>
      </c>
      <c r="R7918" s="92" t="str">
        <f t="shared" si="1247"/>
        <v/>
      </c>
      <c r="U7918" s="5"/>
      <c r="V7918" s="5"/>
      <c r="W7918" s="94" t="str">
        <f t="shared" si="1245"/>
        <v/>
      </c>
      <c r="X7918" s="94" t="str">
        <f t="shared" si="1248"/>
        <v/>
      </c>
      <c r="Y7918" s="5"/>
      <c r="BK7918" s="8"/>
      <c r="BL7918" s="5"/>
      <c r="BM7918" s="5"/>
      <c r="BN7918" s="5"/>
      <c r="BO7918" s="5"/>
      <c r="BP7918" s="1"/>
      <c r="BQ7918" s="1"/>
      <c r="BR7918" s="1"/>
      <c r="BS7918" s="1"/>
      <c r="BT7918" s="1"/>
      <c r="BU7918" s="4"/>
      <c r="BV7918" s="1"/>
      <c r="BW7918" s="3"/>
      <c r="BX7918" s="4"/>
      <c r="BY7918" s="5"/>
      <c r="BZ7918" s="5"/>
      <c r="CA7918" s="5"/>
      <c r="CB7918" s="5"/>
      <c r="CC7918" s="5"/>
      <c r="CD7918" s="43"/>
    </row>
    <row r="7919" spans="1:82" x14ac:dyDescent="0.25">
      <c r="A7919" s="8"/>
      <c r="B7919" s="5"/>
      <c r="C7919" s="5"/>
      <c r="D7919" s="5"/>
      <c r="E7919" s="5"/>
      <c r="F7919" s="94" t="str">
        <f t="shared" si="1239"/>
        <v/>
      </c>
      <c r="G7919" s="94" t="str">
        <f t="shared" si="1240"/>
        <v/>
      </c>
      <c r="H7919" s="127" t="str">
        <f>IF(A7919&lt;&gt;"",IF(MID(C7919,1,1)="c",$AS$26,IF(MID(C7919,1,1)="r",$AS$41,IF(MID(C7919,1,1)="p",#REF!,#REF!))),"")</f>
        <v/>
      </c>
      <c r="I7919" s="92" t="str">
        <f t="shared" si="1241"/>
        <v/>
      </c>
      <c r="J7919" s="92" t="str">
        <f t="shared" si="1242"/>
        <v/>
      </c>
      <c r="K7919" s="92" t="str">
        <f t="shared" si="1243"/>
        <v/>
      </c>
      <c r="L7919" s="92" t="str">
        <f t="shared" si="1244"/>
        <v/>
      </c>
      <c r="M7919" s="95" t="str">
        <f>IF(A7919&lt;&gt;"",IF(MID(C7919,1,1)="c",SigmaEpsConcrete(I7919,$AN$30:$AN$33,$AR$30:$AR$33,$AS$26,$AS$27,$AS$28,$AQ$20,$AU$19),""),"")</f>
        <v/>
      </c>
      <c r="N7919" s="95" t="str">
        <f>IF(A7919&lt;&gt;"",IF(MID(C7919,1,1)="r",SigmaEpsReinf(J7919,$AS$42:$AS$43,$AS$41,$AS$39,$AS$40,$AQ$38),""),"")</f>
        <v/>
      </c>
      <c r="Q7919" s="92" t="str">
        <f t="shared" si="1246"/>
        <v/>
      </c>
      <c r="R7919" s="92" t="str">
        <f t="shared" si="1247"/>
        <v/>
      </c>
      <c r="U7919" s="5"/>
      <c r="V7919" s="5"/>
      <c r="W7919" s="94" t="str">
        <f t="shared" si="1245"/>
        <v/>
      </c>
      <c r="X7919" s="94" t="str">
        <f t="shared" si="1248"/>
        <v/>
      </c>
      <c r="Y7919" s="5"/>
      <c r="BK7919" s="8"/>
      <c r="BL7919" s="5"/>
      <c r="BM7919" s="5"/>
      <c r="BN7919" s="5"/>
      <c r="BO7919" s="5"/>
      <c r="BP7919" s="1"/>
      <c r="BQ7919" s="1"/>
      <c r="BR7919" s="1"/>
      <c r="BS7919" s="1"/>
      <c r="BT7919" s="1"/>
      <c r="BU7919" s="4"/>
      <c r="BV7919" s="1"/>
      <c r="BW7919" s="3"/>
      <c r="BX7919" s="4"/>
      <c r="BY7919" s="5"/>
      <c r="BZ7919" s="5"/>
      <c r="CA7919" s="5"/>
      <c r="CB7919" s="5"/>
      <c r="CC7919" s="5"/>
      <c r="CD7919" s="43"/>
    </row>
    <row r="7920" spans="1:82" x14ac:dyDescent="0.25">
      <c r="A7920" s="8"/>
      <c r="B7920" s="5"/>
      <c r="C7920" s="5"/>
      <c r="D7920" s="5"/>
      <c r="E7920" s="5"/>
      <c r="F7920" s="94" t="str">
        <f t="shared" si="1239"/>
        <v/>
      </c>
      <c r="G7920" s="94" t="str">
        <f t="shared" si="1240"/>
        <v/>
      </c>
      <c r="H7920" s="127" t="str">
        <f>IF(A7920&lt;&gt;"",IF(MID(C7920,1,1)="c",$AS$26,IF(MID(C7920,1,1)="r",$AS$41,IF(MID(C7920,1,1)="p",#REF!,#REF!))),"")</f>
        <v/>
      </c>
      <c r="I7920" s="92" t="str">
        <f t="shared" si="1241"/>
        <v/>
      </c>
      <c r="J7920" s="92" t="str">
        <f t="shared" si="1242"/>
        <v/>
      </c>
      <c r="K7920" s="92" t="str">
        <f t="shared" si="1243"/>
        <v/>
      </c>
      <c r="L7920" s="92" t="str">
        <f t="shared" si="1244"/>
        <v/>
      </c>
      <c r="M7920" s="95" t="str">
        <f>IF(A7920&lt;&gt;"",IF(MID(C7920,1,1)="c",SigmaEpsConcrete(I7920,$AN$30:$AN$33,$AR$30:$AR$33,$AS$26,$AS$27,$AS$28,$AQ$20,$AU$19),""),"")</f>
        <v/>
      </c>
      <c r="N7920" s="95" t="str">
        <f>IF(A7920&lt;&gt;"",IF(MID(C7920,1,1)="r",SigmaEpsReinf(J7920,$AS$42:$AS$43,$AS$41,$AS$39,$AS$40,$AQ$38),""),"")</f>
        <v/>
      </c>
      <c r="Q7920" s="92" t="str">
        <f t="shared" si="1246"/>
        <v/>
      </c>
      <c r="R7920" s="92" t="str">
        <f t="shared" si="1247"/>
        <v/>
      </c>
      <c r="U7920" s="5"/>
      <c r="V7920" s="5"/>
      <c r="W7920" s="94" t="str">
        <f t="shared" si="1245"/>
        <v/>
      </c>
      <c r="X7920" s="94" t="str">
        <f t="shared" si="1248"/>
        <v/>
      </c>
      <c r="Y7920" s="5"/>
      <c r="BK7920" s="8"/>
      <c r="BL7920" s="5"/>
      <c r="BM7920" s="5"/>
      <c r="BN7920" s="5"/>
      <c r="BO7920" s="5"/>
      <c r="BP7920" s="1"/>
      <c r="BQ7920" s="1"/>
      <c r="BR7920" s="1"/>
      <c r="BS7920" s="1"/>
      <c r="BT7920" s="1"/>
      <c r="BU7920" s="4"/>
      <c r="BV7920" s="1"/>
      <c r="BW7920" s="3"/>
      <c r="BX7920" s="4"/>
      <c r="BY7920" s="5"/>
      <c r="BZ7920" s="5"/>
      <c r="CA7920" s="5"/>
      <c r="CB7920" s="5"/>
      <c r="CC7920" s="5"/>
      <c r="CD7920" s="43"/>
    </row>
    <row r="7921" spans="1:82" x14ac:dyDescent="0.25">
      <c r="A7921" s="8"/>
      <c r="B7921" s="5"/>
      <c r="C7921" s="5"/>
      <c r="D7921" s="5"/>
      <c r="E7921" s="5"/>
      <c r="F7921" s="94" t="str">
        <f t="shared" si="1239"/>
        <v/>
      </c>
      <c r="G7921" s="94" t="str">
        <f t="shared" si="1240"/>
        <v/>
      </c>
      <c r="H7921" s="127" t="str">
        <f>IF(A7921&lt;&gt;"",IF(MID(C7921,1,1)="c",$AS$26,IF(MID(C7921,1,1)="r",$AS$41,IF(MID(C7921,1,1)="p",#REF!,#REF!))),"")</f>
        <v/>
      </c>
      <c r="I7921" s="92" t="str">
        <f t="shared" si="1241"/>
        <v/>
      </c>
      <c r="J7921" s="92" t="str">
        <f t="shared" si="1242"/>
        <v/>
      </c>
      <c r="K7921" s="92" t="str">
        <f t="shared" si="1243"/>
        <v/>
      </c>
      <c r="L7921" s="92" t="str">
        <f t="shared" si="1244"/>
        <v/>
      </c>
      <c r="M7921" s="95" t="str">
        <f>IF(A7921&lt;&gt;"",IF(MID(C7921,1,1)="c",SigmaEpsConcrete(I7921,$AN$30:$AN$33,$AR$30:$AR$33,$AS$26,$AS$27,$AS$28,$AQ$20,$AU$19),""),"")</f>
        <v/>
      </c>
      <c r="N7921" s="95" t="str">
        <f>IF(A7921&lt;&gt;"",IF(MID(C7921,1,1)="r",SigmaEpsReinf(J7921,$AS$42:$AS$43,$AS$41,$AS$39,$AS$40,$AQ$38),""),"")</f>
        <v/>
      </c>
      <c r="Q7921" s="92" t="str">
        <f t="shared" si="1246"/>
        <v/>
      </c>
      <c r="R7921" s="92" t="str">
        <f t="shared" si="1247"/>
        <v/>
      </c>
      <c r="U7921" s="5"/>
      <c r="V7921" s="5"/>
      <c r="W7921" s="94" t="str">
        <f t="shared" si="1245"/>
        <v/>
      </c>
      <c r="X7921" s="94" t="str">
        <f t="shared" si="1248"/>
        <v/>
      </c>
      <c r="Y7921" s="5"/>
      <c r="BK7921" s="8"/>
      <c r="BL7921" s="5"/>
      <c r="BM7921" s="5"/>
      <c r="BN7921" s="5"/>
      <c r="BO7921" s="5"/>
      <c r="BP7921" s="1"/>
      <c r="BQ7921" s="1"/>
      <c r="BR7921" s="1"/>
      <c r="BS7921" s="1"/>
      <c r="BT7921" s="1"/>
      <c r="BU7921" s="4"/>
      <c r="BV7921" s="1"/>
      <c r="BW7921" s="3"/>
      <c r="BX7921" s="4"/>
      <c r="BY7921" s="5"/>
      <c r="BZ7921" s="5"/>
      <c r="CA7921" s="5"/>
      <c r="CB7921" s="5"/>
      <c r="CC7921" s="5"/>
      <c r="CD7921" s="43"/>
    </row>
    <row r="7922" spans="1:82" x14ac:dyDescent="0.25">
      <c r="A7922" s="8"/>
      <c r="B7922" s="5"/>
      <c r="C7922" s="5"/>
      <c r="D7922" s="5"/>
      <c r="E7922" s="5"/>
      <c r="F7922" s="94" t="str">
        <f t="shared" si="1239"/>
        <v/>
      </c>
      <c r="G7922" s="94" t="str">
        <f t="shared" si="1240"/>
        <v/>
      </c>
      <c r="H7922" s="127" t="str">
        <f>IF(A7922&lt;&gt;"",IF(MID(C7922,1,1)="c",$AS$26,IF(MID(C7922,1,1)="r",$AS$41,IF(MID(C7922,1,1)="p",#REF!,#REF!))),"")</f>
        <v/>
      </c>
      <c r="I7922" s="92" t="str">
        <f t="shared" si="1241"/>
        <v/>
      </c>
      <c r="J7922" s="92" t="str">
        <f t="shared" si="1242"/>
        <v/>
      </c>
      <c r="K7922" s="92" t="str">
        <f t="shared" si="1243"/>
        <v/>
      </c>
      <c r="L7922" s="92" t="str">
        <f t="shared" si="1244"/>
        <v/>
      </c>
      <c r="M7922" s="95" t="str">
        <f>IF(A7922&lt;&gt;"",IF(MID(C7922,1,1)="c",SigmaEpsConcrete(I7922,$AN$30:$AN$33,$AR$30:$AR$33,$AS$26,$AS$27,$AS$28,$AQ$20,$AU$19),""),"")</f>
        <v/>
      </c>
      <c r="N7922" s="95" t="str">
        <f>IF(A7922&lt;&gt;"",IF(MID(C7922,1,1)="r",SigmaEpsReinf(J7922,$AS$42:$AS$43,$AS$41,$AS$39,$AS$40,$AQ$38),""),"")</f>
        <v/>
      </c>
      <c r="Q7922" s="92" t="str">
        <f t="shared" si="1246"/>
        <v/>
      </c>
      <c r="R7922" s="92" t="str">
        <f t="shared" si="1247"/>
        <v/>
      </c>
      <c r="U7922" s="5"/>
      <c r="V7922" s="5"/>
      <c r="W7922" s="94" t="str">
        <f t="shared" si="1245"/>
        <v/>
      </c>
      <c r="X7922" s="94" t="str">
        <f t="shared" si="1248"/>
        <v/>
      </c>
      <c r="Y7922" s="5"/>
      <c r="BK7922" s="8"/>
      <c r="BL7922" s="5"/>
      <c r="BM7922" s="5"/>
      <c r="BN7922" s="5"/>
      <c r="BO7922" s="5"/>
      <c r="BP7922" s="1"/>
      <c r="BQ7922" s="1"/>
      <c r="BR7922" s="1"/>
      <c r="BS7922" s="1"/>
      <c r="BT7922" s="1"/>
      <c r="BU7922" s="4"/>
      <c r="BV7922" s="1"/>
      <c r="BW7922" s="3"/>
      <c r="BX7922" s="4"/>
      <c r="BY7922" s="5"/>
      <c r="BZ7922" s="5"/>
      <c r="CA7922" s="5"/>
      <c r="CB7922" s="5"/>
      <c r="CC7922" s="5"/>
      <c r="CD7922" s="43"/>
    </row>
    <row r="7923" spans="1:82" x14ac:dyDescent="0.25">
      <c r="A7923" s="8"/>
      <c r="B7923" s="5"/>
      <c r="C7923" s="5"/>
      <c r="D7923" s="5"/>
      <c r="E7923" s="5"/>
      <c r="F7923" s="94" t="str">
        <f t="shared" si="1239"/>
        <v/>
      </c>
      <c r="G7923" s="94" t="str">
        <f t="shared" si="1240"/>
        <v/>
      </c>
      <c r="H7923" s="127" t="str">
        <f>IF(A7923&lt;&gt;"",IF(MID(C7923,1,1)="c",$AS$26,IF(MID(C7923,1,1)="r",$AS$41,IF(MID(C7923,1,1)="p",#REF!,#REF!))),"")</f>
        <v/>
      </c>
      <c r="I7923" s="92" t="str">
        <f t="shared" si="1241"/>
        <v/>
      </c>
      <c r="J7923" s="92" t="str">
        <f t="shared" si="1242"/>
        <v/>
      </c>
      <c r="K7923" s="92" t="str">
        <f t="shared" si="1243"/>
        <v/>
      </c>
      <c r="L7923" s="92" t="str">
        <f t="shared" si="1244"/>
        <v/>
      </c>
      <c r="M7923" s="95" t="str">
        <f>IF(A7923&lt;&gt;"",IF(MID(C7923,1,1)="c",SigmaEpsConcrete(I7923,$AN$30:$AN$33,$AR$30:$AR$33,$AS$26,$AS$27,$AS$28,$AQ$20,$AU$19),""),"")</f>
        <v/>
      </c>
      <c r="N7923" s="95" t="str">
        <f>IF(A7923&lt;&gt;"",IF(MID(C7923,1,1)="r",SigmaEpsReinf(J7923,$AS$42:$AS$43,$AS$41,$AS$39,$AS$40,$AQ$38),""),"")</f>
        <v/>
      </c>
      <c r="Q7923" s="92" t="str">
        <f t="shared" si="1246"/>
        <v/>
      </c>
      <c r="R7923" s="92" t="str">
        <f t="shared" si="1247"/>
        <v/>
      </c>
      <c r="U7923" s="5"/>
      <c r="V7923" s="5"/>
      <c r="W7923" s="94" t="str">
        <f t="shared" si="1245"/>
        <v/>
      </c>
      <c r="X7923" s="94" t="str">
        <f t="shared" si="1248"/>
        <v/>
      </c>
      <c r="Y7923" s="5"/>
      <c r="BK7923" s="8"/>
      <c r="BL7923" s="5"/>
      <c r="BM7923" s="5"/>
      <c r="BN7923" s="5"/>
      <c r="BO7923" s="5"/>
      <c r="BP7923" s="1"/>
      <c r="BQ7923" s="1"/>
      <c r="BR7923" s="1"/>
      <c r="BS7923" s="1"/>
      <c r="BT7923" s="1"/>
      <c r="BU7923" s="4"/>
      <c r="BV7923" s="1"/>
      <c r="BW7923" s="3"/>
      <c r="BX7923" s="4"/>
      <c r="BY7923" s="5"/>
      <c r="BZ7923" s="5"/>
      <c r="CA7923" s="5"/>
      <c r="CB7923" s="5"/>
      <c r="CC7923" s="5"/>
      <c r="CD7923" s="43"/>
    </row>
    <row r="7924" spans="1:82" x14ac:dyDescent="0.25">
      <c r="A7924" s="8"/>
      <c r="B7924" s="5"/>
      <c r="C7924" s="5"/>
      <c r="D7924" s="5"/>
      <c r="E7924" s="5"/>
      <c r="F7924" s="94" t="str">
        <f t="shared" si="1239"/>
        <v/>
      </c>
      <c r="G7924" s="94" t="str">
        <f t="shared" si="1240"/>
        <v/>
      </c>
      <c r="H7924" s="127" t="str">
        <f>IF(A7924&lt;&gt;"",IF(MID(C7924,1,1)="c",$AS$26,IF(MID(C7924,1,1)="r",$AS$41,IF(MID(C7924,1,1)="p",#REF!,#REF!))),"")</f>
        <v/>
      </c>
      <c r="I7924" s="92" t="str">
        <f t="shared" si="1241"/>
        <v/>
      </c>
      <c r="J7924" s="92" t="str">
        <f t="shared" si="1242"/>
        <v/>
      </c>
      <c r="K7924" s="92" t="str">
        <f t="shared" si="1243"/>
        <v/>
      </c>
      <c r="L7924" s="92" t="str">
        <f t="shared" si="1244"/>
        <v/>
      </c>
      <c r="M7924" s="95" t="str">
        <f>IF(A7924&lt;&gt;"",IF(MID(C7924,1,1)="c",SigmaEpsConcrete(I7924,$AN$30:$AN$33,$AR$30:$AR$33,$AS$26,$AS$27,$AS$28,$AQ$20,$AU$19),""),"")</f>
        <v/>
      </c>
      <c r="N7924" s="95" t="str">
        <f>IF(A7924&lt;&gt;"",IF(MID(C7924,1,1)="r",SigmaEpsReinf(J7924,$AS$42:$AS$43,$AS$41,$AS$39,$AS$40,$AQ$38),""),"")</f>
        <v/>
      </c>
      <c r="Q7924" s="92" t="str">
        <f t="shared" si="1246"/>
        <v/>
      </c>
      <c r="R7924" s="92" t="str">
        <f t="shared" si="1247"/>
        <v/>
      </c>
      <c r="U7924" s="5"/>
      <c r="V7924" s="5"/>
      <c r="W7924" s="94" t="str">
        <f t="shared" si="1245"/>
        <v/>
      </c>
      <c r="X7924" s="94" t="str">
        <f t="shared" si="1248"/>
        <v/>
      </c>
      <c r="Y7924" s="5"/>
      <c r="BK7924" s="8"/>
      <c r="BL7924" s="5"/>
      <c r="BM7924" s="5"/>
      <c r="BN7924" s="5"/>
      <c r="BO7924" s="5"/>
      <c r="BP7924" s="1"/>
      <c r="BQ7924" s="1"/>
      <c r="BR7924" s="1"/>
      <c r="BS7924" s="1"/>
      <c r="BT7924" s="1"/>
      <c r="BU7924" s="4"/>
      <c r="BV7924" s="1"/>
      <c r="BW7924" s="3"/>
      <c r="BX7924" s="4"/>
      <c r="BY7924" s="5"/>
      <c r="BZ7924" s="5"/>
      <c r="CA7924" s="5"/>
      <c r="CB7924" s="5"/>
      <c r="CC7924" s="5"/>
      <c r="CD7924" s="43"/>
    </row>
    <row r="7925" spans="1:82" x14ac:dyDescent="0.25">
      <c r="A7925" s="8"/>
      <c r="B7925" s="5"/>
      <c r="C7925" s="5"/>
      <c r="D7925" s="5"/>
      <c r="E7925" s="5"/>
      <c r="F7925" s="94" t="str">
        <f t="shared" si="1239"/>
        <v/>
      </c>
      <c r="G7925" s="94" t="str">
        <f t="shared" si="1240"/>
        <v/>
      </c>
      <c r="H7925" s="127" t="str">
        <f>IF(A7925&lt;&gt;"",IF(MID(C7925,1,1)="c",$AS$26,IF(MID(C7925,1,1)="r",$AS$41,IF(MID(C7925,1,1)="p",#REF!,#REF!))),"")</f>
        <v/>
      </c>
      <c r="I7925" s="92" t="str">
        <f t="shared" si="1241"/>
        <v/>
      </c>
      <c r="J7925" s="92" t="str">
        <f t="shared" si="1242"/>
        <v/>
      </c>
      <c r="K7925" s="92" t="str">
        <f t="shared" si="1243"/>
        <v/>
      </c>
      <c r="L7925" s="92" t="str">
        <f t="shared" si="1244"/>
        <v/>
      </c>
      <c r="M7925" s="95" t="str">
        <f>IF(A7925&lt;&gt;"",IF(MID(C7925,1,1)="c",SigmaEpsConcrete(I7925,$AN$30:$AN$33,$AR$30:$AR$33,$AS$26,$AS$27,$AS$28,$AQ$20,$AU$19),""),"")</f>
        <v/>
      </c>
      <c r="N7925" s="95" t="str">
        <f>IF(A7925&lt;&gt;"",IF(MID(C7925,1,1)="r",SigmaEpsReinf(J7925,$AS$42:$AS$43,$AS$41,$AS$39,$AS$40,$AQ$38),""),"")</f>
        <v/>
      </c>
      <c r="Q7925" s="92" t="str">
        <f t="shared" si="1246"/>
        <v/>
      </c>
      <c r="R7925" s="92" t="str">
        <f t="shared" si="1247"/>
        <v/>
      </c>
      <c r="U7925" s="5"/>
      <c r="V7925" s="5"/>
      <c r="W7925" s="94" t="str">
        <f t="shared" si="1245"/>
        <v/>
      </c>
      <c r="X7925" s="94" t="str">
        <f t="shared" si="1248"/>
        <v/>
      </c>
      <c r="Y7925" s="5"/>
      <c r="BK7925" s="8"/>
      <c r="BL7925" s="5"/>
      <c r="BM7925" s="5"/>
      <c r="BN7925" s="5"/>
      <c r="BO7925" s="5"/>
      <c r="BP7925" s="1"/>
      <c r="BQ7925" s="1"/>
      <c r="BR7925" s="1"/>
      <c r="BS7925" s="1"/>
      <c r="BT7925" s="1"/>
      <c r="BU7925" s="4"/>
      <c r="BV7925" s="1"/>
      <c r="BW7925" s="3"/>
      <c r="BX7925" s="4"/>
      <c r="BY7925" s="5"/>
      <c r="BZ7925" s="5"/>
      <c r="CA7925" s="5"/>
      <c r="CB7925" s="5"/>
      <c r="CC7925" s="5"/>
      <c r="CD7925" s="43"/>
    </row>
    <row r="7926" spans="1:82" x14ac:dyDescent="0.25">
      <c r="A7926" s="8"/>
      <c r="B7926" s="5"/>
      <c r="C7926" s="5"/>
      <c r="D7926" s="5"/>
      <c r="E7926" s="5"/>
      <c r="F7926" s="94" t="str">
        <f t="shared" si="1239"/>
        <v/>
      </c>
      <c r="G7926" s="94" t="str">
        <f t="shared" si="1240"/>
        <v/>
      </c>
      <c r="H7926" s="127" t="str">
        <f>IF(A7926&lt;&gt;"",IF(MID(C7926,1,1)="c",$AS$26,IF(MID(C7926,1,1)="r",$AS$41,IF(MID(C7926,1,1)="p",#REF!,#REF!))),"")</f>
        <v/>
      </c>
      <c r="I7926" s="92" t="str">
        <f t="shared" si="1241"/>
        <v/>
      </c>
      <c r="J7926" s="92" t="str">
        <f t="shared" si="1242"/>
        <v/>
      </c>
      <c r="K7926" s="92" t="str">
        <f t="shared" si="1243"/>
        <v/>
      </c>
      <c r="L7926" s="92" t="str">
        <f t="shared" si="1244"/>
        <v/>
      </c>
      <c r="M7926" s="95" t="str">
        <f>IF(A7926&lt;&gt;"",IF(MID(C7926,1,1)="c",SigmaEpsConcrete(I7926,$AN$30:$AN$33,$AR$30:$AR$33,$AS$26,$AS$27,$AS$28,$AQ$20,$AU$19),""),"")</f>
        <v/>
      </c>
      <c r="N7926" s="95" t="str">
        <f>IF(A7926&lt;&gt;"",IF(MID(C7926,1,1)="r",SigmaEpsReinf(J7926,$AS$42:$AS$43,$AS$41,$AS$39,$AS$40,$AQ$38),""),"")</f>
        <v/>
      </c>
      <c r="Q7926" s="92" t="str">
        <f t="shared" si="1246"/>
        <v/>
      </c>
      <c r="R7926" s="92" t="str">
        <f t="shared" si="1247"/>
        <v/>
      </c>
      <c r="U7926" s="5"/>
      <c r="V7926" s="5"/>
      <c r="W7926" s="94" t="str">
        <f t="shared" si="1245"/>
        <v/>
      </c>
      <c r="X7926" s="94" t="str">
        <f t="shared" si="1248"/>
        <v/>
      </c>
      <c r="Y7926" s="5"/>
      <c r="BK7926" s="8"/>
      <c r="BL7926" s="5"/>
      <c r="BM7926" s="5"/>
      <c r="BN7926" s="5"/>
      <c r="BO7926" s="5"/>
      <c r="BP7926" s="1"/>
      <c r="BQ7926" s="1"/>
      <c r="BR7926" s="1"/>
      <c r="BS7926" s="1"/>
      <c r="BT7926" s="1"/>
      <c r="BU7926" s="4"/>
      <c r="BV7926" s="1"/>
      <c r="BW7926" s="3"/>
      <c r="BX7926" s="4"/>
      <c r="BY7926" s="5"/>
      <c r="BZ7926" s="5"/>
      <c r="CA7926" s="5"/>
      <c r="CB7926" s="5"/>
      <c r="CC7926" s="5"/>
      <c r="CD7926" s="43"/>
    </row>
    <row r="7927" spans="1:82" x14ac:dyDescent="0.25">
      <c r="A7927" s="8"/>
      <c r="B7927" s="5"/>
      <c r="C7927" s="5"/>
      <c r="D7927" s="5"/>
      <c r="E7927" s="5"/>
      <c r="F7927" s="94" t="str">
        <f t="shared" si="1239"/>
        <v/>
      </c>
      <c r="G7927" s="94" t="str">
        <f t="shared" si="1240"/>
        <v/>
      </c>
      <c r="H7927" s="127" t="str">
        <f>IF(A7927&lt;&gt;"",IF(MID(C7927,1,1)="c",$AS$26,IF(MID(C7927,1,1)="r",$AS$41,IF(MID(C7927,1,1)="p",#REF!,#REF!))),"")</f>
        <v/>
      </c>
      <c r="I7927" s="92" t="str">
        <f t="shared" si="1241"/>
        <v/>
      </c>
      <c r="J7927" s="92" t="str">
        <f t="shared" si="1242"/>
        <v/>
      </c>
      <c r="K7927" s="92" t="str">
        <f t="shared" si="1243"/>
        <v/>
      </c>
      <c r="L7927" s="92" t="str">
        <f t="shared" si="1244"/>
        <v/>
      </c>
      <c r="M7927" s="95" t="str">
        <f>IF(A7927&lt;&gt;"",IF(MID(C7927,1,1)="c",SigmaEpsConcrete(I7927,$AN$30:$AN$33,$AR$30:$AR$33,$AS$26,$AS$27,$AS$28,$AQ$20,$AU$19),""),"")</f>
        <v/>
      </c>
      <c r="N7927" s="95" t="str">
        <f>IF(A7927&lt;&gt;"",IF(MID(C7927,1,1)="r",SigmaEpsReinf(J7927,$AS$42:$AS$43,$AS$41,$AS$39,$AS$40,$AQ$38),""),"")</f>
        <v/>
      </c>
      <c r="Q7927" s="92" t="str">
        <f t="shared" si="1246"/>
        <v/>
      </c>
      <c r="R7927" s="92" t="str">
        <f t="shared" si="1247"/>
        <v/>
      </c>
      <c r="U7927" s="5"/>
      <c r="V7927" s="5"/>
      <c r="W7927" s="94" t="str">
        <f t="shared" si="1245"/>
        <v/>
      </c>
      <c r="X7927" s="94" t="str">
        <f t="shared" si="1248"/>
        <v/>
      </c>
      <c r="Y7927" s="5"/>
      <c r="BK7927" s="8"/>
      <c r="BL7927" s="5"/>
      <c r="BM7927" s="5"/>
      <c r="BN7927" s="5"/>
      <c r="BO7927" s="5"/>
      <c r="BP7927" s="1"/>
      <c r="BQ7927" s="1"/>
      <c r="BR7927" s="1"/>
      <c r="BS7927" s="1"/>
      <c r="BT7927" s="1"/>
      <c r="BU7927" s="4"/>
      <c r="BV7927" s="1"/>
      <c r="BW7927" s="3"/>
      <c r="BX7927" s="4"/>
      <c r="BY7927" s="5"/>
      <c r="BZ7927" s="5"/>
      <c r="CA7927" s="5"/>
      <c r="CB7927" s="5"/>
      <c r="CC7927" s="5"/>
      <c r="CD7927" s="43"/>
    </row>
    <row r="7928" spans="1:82" x14ac:dyDescent="0.25">
      <c r="A7928" s="8"/>
      <c r="B7928" s="5"/>
      <c r="C7928" s="5"/>
      <c r="D7928" s="5"/>
      <c r="E7928" s="5"/>
      <c r="F7928" s="94" t="str">
        <f t="shared" si="1239"/>
        <v/>
      </c>
      <c r="G7928" s="94" t="str">
        <f t="shared" si="1240"/>
        <v/>
      </c>
      <c r="H7928" s="127" t="str">
        <f>IF(A7928&lt;&gt;"",IF(MID(C7928,1,1)="c",$AS$26,IF(MID(C7928,1,1)="r",$AS$41,IF(MID(C7928,1,1)="p",#REF!,#REF!))),"")</f>
        <v/>
      </c>
      <c r="I7928" s="92" t="str">
        <f t="shared" si="1241"/>
        <v/>
      </c>
      <c r="J7928" s="92" t="str">
        <f t="shared" si="1242"/>
        <v/>
      </c>
      <c r="K7928" s="92" t="str">
        <f t="shared" si="1243"/>
        <v/>
      </c>
      <c r="L7928" s="92" t="str">
        <f t="shared" si="1244"/>
        <v/>
      </c>
      <c r="M7928" s="95" t="str">
        <f>IF(A7928&lt;&gt;"",IF(MID(C7928,1,1)="c",SigmaEpsConcrete(I7928,$AN$30:$AN$33,$AR$30:$AR$33,$AS$26,$AS$27,$AS$28,$AQ$20,$AU$19),""),"")</f>
        <v/>
      </c>
      <c r="N7928" s="95" t="str">
        <f>IF(A7928&lt;&gt;"",IF(MID(C7928,1,1)="r",SigmaEpsReinf(J7928,$AS$42:$AS$43,$AS$41,$AS$39,$AS$40,$AQ$38),""),"")</f>
        <v/>
      </c>
      <c r="Q7928" s="92" t="str">
        <f t="shared" si="1246"/>
        <v/>
      </c>
      <c r="R7928" s="92" t="str">
        <f t="shared" si="1247"/>
        <v/>
      </c>
      <c r="U7928" s="5"/>
      <c r="V7928" s="5"/>
      <c r="W7928" s="94" t="str">
        <f t="shared" si="1245"/>
        <v/>
      </c>
      <c r="X7928" s="94" t="str">
        <f t="shared" si="1248"/>
        <v/>
      </c>
      <c r="Y7928" s="5"/>
      <c r="BK7928" s="8"/>
      <c r="BL7928" s="5"/>
      <c r="BM7928" s="5"/>
      <c r="BN7928" s="5"/>
      <c r="BO7928" s="5"/>
      <c r="BP7928" s="1"/>
      <c r="BQ7928" s="1"/>
      <c r="BR7928" s="1"/>
      <c r="BS7928" s="1"/>
      <c r="BT7928" s="1"/>
      <c r="BU7928" s="4"/>
      <c r="BV7928" s="1"/>
      <c r="BW7928" s="3"/>
      <c r="BX7928" s="4"/>
      <c r="BY7928" s="5"/>
      <c r="BZ7928" s="5"/>
      <c r="CA7928" s="5"/>
      <c r="CB7928" s="5"/>
      <c r="CC7928" s="5"/>
      <c r="CD7928" s="43"/>
    </row>
    <row r="7929" spans="1:82" x14ac:dyDescent="0.25">
      <c r="A7929" s="8"/>
      <c r="B7929" s="5"/>
      <c r="C7929" s="5"/>
      <c r="D7929" s="5"/>
      <c r="E7929" s="5"/>
      <c r="F7929" s="94" t="str">
        <f t="shared" si="1239"/>
        <v/>
      </c>
      <c r="G7929" s="94" t="str">
        <f t="shared" si="1240"/>
        <v/>
      </c>
      <c r="H7929" s="127" t="str">
        <f>IF(A7929&lt;&gt;"",IF(MID(C7929,1,1)="c",$AS$26,IF(MID(C7929,1,1)="r",$AS$41,IF(MID(C7929,1,1)="p",#REF!,#REF!))),"")</f>
        <v/>
      </c>
      <c r="I7929" s="92" t="str">
        <f t="shared" si="1241"/>
        <v/>
      </c>
      <c r="J7929" s="92" t="str">
        <f t="shared" si="1242"/>
        <v/>
      </c>
      <c r="K7929" s="92" t="str">
        <f t="shared" si="1243"/>
        <v/>
      </c>
      <c r="L7929" s="92" t="str">
        <f t="shared" si="1244"/>
        <v/>
      </c>
      <c r="M7929" s="95" t="str">
        <f>IF(A7929&lt;&gt;"",IF(MID(C7929,1,1)="c",SigmaEpsConcrete(I7929,$AN$30:$AN$33,$AR$30:$AR$33,$AS$26,$AS$27,$AS$28,$AQ$20,$AU$19),""),"")</f>
        <v/>
      </c>
      <c r="N7929" s="95" t="str">
        <f>IF(A7929&lt;&gt;"",IF(MID(C7929,1,1)="r",SigmaEpsReinf(J7929,$AS$42:$AS$43,$AS$41,$AS$39,$AS$40,$AQ$38),""),"")</f>
        <v/>
      </c>
      <c r="Q7929" s="92" t="str">
        <f t="shared" si="1246"/>
        <v/>
      </c>
      <c r="R7929" s="92" t="str">
        <f t="shared" si="1247"/>
        <v/>
      </c>
      <c r="U7929" s="5"/>
      <c r="V7929" s="5"/>
      <c r="W7929" s="94" t="str">
        <f t="shared" si="1245"/>
        <v/>
      </c>
      <c r="X7929" s="94" t="str">
        <f t="shared" si="1248"/>
        <v/>
      </c>
      <c r="Y7929" s="5"/>
      <c r="BK7929" s="8"/>
      <c r="BL7929" s="5"/>
      <c r="BM7929" s="5"/>
      <c r="BN7929" s="5"/>
      <c r="BO7929" s="5"/>
      <c r="BP7929" s="1"/>
      <c r="BQ7929" s="1"/>
      <c r="BR7929" s="1"/>
      <c r="BS7929" s="1"/>
      <c r="BT7929" s="1"/>
      <c r="BU7929" s="4"/>
      <c r="BV7929" s="1"/>
      <c r="BW7929" s="3"/>
      <c r="BX7929" s="4"/>
      <c r="BY7929" s="5"/>
      <c r="BZ7929" s="5"/>
      <c r="CA7929" s="5"/>
      <c r="CB7929" s="5"/>
      <c r="CC7929" s="5"/>
      <c r="CD7929" s="43"/>
    </row>
    <row r="7930" spans="1:82" x14ac:dyDescent="0.25">
      <c r="A7930" s="8"/>
      <c r="B7930" s="5"/>
      <c r="C7930" s="5"/>
      <c r="D7930" s="5"/>
      <c r="E7930" s="5"/>
      <c r="F7930" s="94" t="str">
        <f t="shared" si="1239"/>
        <v/>
      </c>
      <c r="G7930" s="94" t="str">
        <f t="shared" si="1240"/>
        <v/>
      </c>
      <c r="H7930" s="127" t="str">
        <f>IF(A7930&lt;&gt;"",IF(MID(C7930,1,1)="c",$AS$26,IF(MID(C7930,1,1)="r",$AS$41,IF(MID(C7930,1,1)="p",#REF!,#REF!))),"")</f>
        <v/>
      </c>
      <c r="I7930" s="92" t="str">
        <f t="shared" si="1241"/>
        <v/>
      </c>
      <c r="J7930" s="92" t="str">
        <f t="shared" si="1242"/>
        <v/>
      </c>
      <c r="K7930" s="92" t="str">
        <f t="shared" si="1243"/>
        <v/>
      </c>
      <c r="L7930" s="92" t="str">
        <f t="shared" si="1244"/>
        <v/>
      </c>
      <c r="M7930" s="95" t="str">
        <f>IF(A7930&lt;&gt;"",IF(MID(C7930,1,1)="c",SigmaEpsConcrete(I7930,$AN$30:$AN$33,$AR$30:$AR$33,$AS$26,$AS$27,$AS$28,$AQ$20,$AU$19),""),"")</f>
        <v/>
      </c>
      <c r="N7930" s="95" t="str">
        <f>IF(A7930&lt;&gt;"",IF(MID(C7930,1,1)="r",SigmaEpsReinf(J7930,$AS$42:$AS$43,$AS$41,$AS$39,$AS$40,$AQ$38),""),"")</f>
        <v/>
      </c>
      <c r="Q7930" s="92" t="str">
        <f t="shared" si="1246"/>
        <v/>
      </c>
      <c r="R7930" s="92" t="str">
        <f t="shared" si="1247"/>
        <v/>
      </c>
      <c r="U7930" s="5"/>
      <c r="V7930" s="5"/>
      <c r="W7930" s="94" t="str">
        <f t="shared" si="1245"/>
        <v/>
      </c>
      <c r="X7930" s="94" t="str">
        <f t="shared" si="1248"/>
        <v/>
      </c>
      <c r="Y7930" s="5"/>
      <c r="BK7930" s="8"/>
      <c r="BL7930" s="5"/>
      <c r="BM7930" s="5"/>
      <c r="BN7930" s="5"/>
      <c r="BO7930" s="5"/>
      <c r="BP7930" s="1"/>
      <c r="BQ7930" s="1"/>
      <c r="BR7930" s="1"/>
      <c r="BS7930" s="1"/>
      <c r="BT7930" s="1"/>
      <c r="BU7930" s="4"/>
      <c r="BV7930" s="1"/>
      <c r="BW7930" s="3"/>
      <c r="BX7930" s="4"/>
      <c r="BY7930" s="5"/>
      <c r="BZ7930" s="5"/>
      <c r="CA7930" s="5"/>
      <c r="CB7930" s="5"/>
      <c r="CC7930" s="5"/>
      <c r="CD7930" s="43"/>
    </row>
    <row r="7931" spans="1:82" x14ac:dyDescent="0.25">
      <c r="A7931" s="8"/>
      <c r="B7931" s="5"/>
      <c r="C7931" s="5"/>
      <c r="D7931" s="5"/>
      <c r="E7931" s="5"/>
      <c r="F7931" s="94" t="str">
        <f t="shared" si="1239"/>
        <v/>
      </c>
      <c r="G7931" s="94" t="str">
        <f t="shared" si="1240"/>
        <v/>
      </c>
      <c r="H7931" s="127" t="str">
        <f>IF(A7931&lt;&gt;"",IF(MID(C7931,1,1)="c",$AS$26,IF(MID(C7931,1,1)="r",$AS$41,IF(MID(C7931,1,1)="p",#REF!,#REF!))),"")</f>
        <v/>
      </c>
      <c r="I7931" s="92" t="str">
        <f t="shared" si="1241"/>
        <v/>
      </c>
      <c r="J7931" s="92" t="str">
        <f t="shared" si="1242"/>
        <v/>
      </c>
      <c r="K7931" s="92" t="str">
        <f t="shared" si="1243"/>
        <v/>
      </c>
      <c r="L7931" s="92" t="str">
        <f t="shared" si="1244"/>
        <v/>
      </c>
      <c r="M7931" s="95" t="str">
        <f>IF(A7931&lt;&gt;"",IF(MID(C7931,1,1)="c",SigmaEpsConcrete(I7931,$AN$30:$AN$33,$AR$30:$AR$33,$AS$26,$AS$27,$AS$28,$AQ$20,$AU$19),""),"")</f>
        <v/>
      </c>
      <c r="N7931" s="95" t="str">
        <f>IF(A7931&lt;&gt;"",IF(MID(C7931,1,1)="r",SigmaEpsReinf(J7931,$AS$42:$AS$43,$AS$41,$AS$39,$AS$40,$AQ$38),""),"")</f>
        <v/>
      </c>
      <c r="Q7931" s="92" t="str">
        <f t="shared" si="1246"/>
        <v/>
      </c>
      <c r="R7931" s="92" t="str">
        <f t="shared" si="1247"/>
        <v/>
      </c>
      <c r="U7931" s="5"/>
      <c r="V7931" s="5"/>
      <c r="W7931" s="94" t="str">
        <f t="shared" si="1245"/>
        <v/>
      </c>
      <c r="X7931" s="94" t="str">
        <f t="shared" si="1248"/>
        <v/>
      </c>
      <c r="Y7931" s="5"/>
      <c r="BK7931" s="8"/>
      <c r="BL7931" s="5"/>
      <c r="BM7931" s="5"/>
      <c r="BN7931" s="5"/>
      <c r="BO7931" s="5"/>
      <c r="BP7931" s="1"/>
      <c r="BQ7931" s="1"/>
      <c r="BR7931" s="1"/>
      <c r="BS7931" s="1"/>
      <c r="BT7931" s="1"/>
      <c r="BU7931" s="4"/>
      <c r="BV7931" s="1"/>
      <c r="BW7931" s="3"/>
      <c r="BX7931" s="4"/>
      <c r="BY7931" s="5"/>
      <c r="BZ7931" s="5"/>
      <c r="CA7931" s="5"/>
      <c r="CB7931" s="5"/>
      <c r="CC7931" s="5"/>
      <c r="CD7931" s="43"/>
    </row>
    <row r="7932" spans="1:82" x14ac:dyDescent="0.25">
      <c r="A7932" s="8"/>
      <c r="B7932" s="5"/>
      <c r="C7932" s="5"/>
      <c r="D7932" s="5"/>
      <c r="E7932" s="5"/>
      <c r="F7932" s="94" t="str">
        <f t="shared" si="1239"/>
        <v/>
      </c>
      <c r="G7932" s="94" t="str">
        <f t="shared" si="1240"/>
        <v/>
      </c>
      <c r="H7932" s="127" t="str">
        <f>IF(A7932&lt;&gt;"",IF(MID(C7932,1,1)="c",$AS$26,IF(MID(C7932,1,1)="r",$AS$41,IF(MID(C7932,1,1)="p",#REF!,#REF!))),"")</f>
        <v/>
      </c>
      <c r="I7932" s="92" t="str">
        <f t="shared" si="1241"/>
        <v/>
      </c>
      <c r="J7932" s="92" t="str">
        <f t="shared" si="1242"/>
        <v/>
      </c>
      <c r="K7932" s="92" t="str">
        <f t="shared" si="1243"/>
        <v/>
      </c>
      <c r="L7932" s="92" t="str">
        <f t="shared" si="1244"/>
        <v/>
      </c>
      <c r="M7932" s="95" t="str">
        <f>IF(A7932&lt;&gt;"",IF(MID(C7932,1,1)="c",SigmaEpsConcrete(I7932,$AN$30:$AN$33,$AR$30:$AR$33,$AS$26,$AS$27,$AS$28,$AQ$20,$AU$19),""),"")</f>
        <v/>
      </c>
      <c r="N7932" s="95" t="str">
        <f>IF(A7932&lt;&gt;"",IF(MID(C7932,1,1)="r",SigmaEpsReinf(J7932,$AS$42:$AS$43,$AS$41,$AS$39,$AS$40,$AQ$38),""),"")</f>
        <v/>
      </c>
      <c r="Q7932" s="92" t="str">
        <f t="shared" si="1246"/>
        <v/>
      </c>
      <c r="R7932" s="92" t="str">
        <f t="shared" si="1247"/>
        <v/>
      </c>
      <c r="U7932" s="5"/>
      <c r="V7932" s="5"/>
      <c r="W7932" s="94" t="str">
        <f t="shared" si="1245"/>
        <v/>
      </c>
      <c r="X7932" s="94" t="str">
        <f t="shared" si="1248"/>
        <v/>
      </c>
      <c r="Y7932" s="5"/>
      <c r="BK7932" s="8"/>
      <c r="BL7932" s="5"/>
      <c r="BM7932" s="5"/>
      <c r="BN7932" s="5"/>
      <c r="BO7932" s="5"/>
      <c r="BP7932" s="1"/>
      <c r="BQ7932" s="1"/>
      <c r="BR7932" s="1"/>
      <c r="BS7932" s="1"/>
      <c r="BT7932" s="1"/>
      <c r="BU7932" s="4"/>
      <c r="BV7932" s="1"/>
      <c r="BW7932" s="3"/>
      <c r="BX7932" s="4"/>
      <c r="BY7932" s="5"/>
      <c r="BZ7932" s="5"/>
      <c r="CA7932" s="5"/>
      <c r="CB7932" s="5"/>
      <c r="CC7932" s="5"/>
      <c r="CD7932" s="43"/>
    </row>
    <row r="7933" spans="1:82" x14ac:dyDescent="0.25">
      <c r="A7933" s="8"/>
      <c r="B7933" s="5"/>
      <c r="C7933" s="5"/>
      <c r="D7933" s="5"/>
      <c r="E7933" s="5"/>
      <c r="F7933" s="94" t="str">
        <f t="shared" si="1239"/>
        <v/>
      </c>
      <c r="G7933" s="94" t="str">
        <f t="shared" si="1240"/>
        <v/>
      </c>
      <c r="H7933" s="127" t="str">
        <f>IF(A7933&lt;&gt;"",IF(MID(C7933,1,1)="c",$AS$26,IF(MID(C7933,1,1)="r",$AS$41,IF(MID(C7933,1,1)="p",#REF!,#REF!))),"")</f>
        <v/>
      </c>
      <c r="I7933" s="92" t="str">
        <f t="shared" si="1241"/>
        <v/>
      </c>
      <c r="J7933" s="92" t="str">
        <f t="shared" si="1242"/>
        <v/>
      </c>
      <c r="K7933" s="92" t="str">
        <f t="shared" si="1243"/>
        <v/>
      </c>
      <c r="L7933" s="92" t="str">
        <f t="shared" si="1244"/>
        <v/>
      </c>
      <c r="M7933" s="95" t="str">
        <f>IF(A7933&lt;&gt;"",IF(MID(C7933,1,1)="c",SigmaEpsConcrete(I7933,$AN$30:$AN$33,$AR$30:$AR$33,$AS$26,$AS$27,$AS$28,$AQ$20,$AU$19),""),"")</f>
        <v/>
      </c>
      <c r="N7933" s="95" t="str">
        <f>IF(A7933&lt;&gt;"",IF(MID(C7933,1,1)="r",SigmaEpsReinf(J7933,$AS$42:$AS$43,$AS$41,$AS$39,$AS$40,$AQ$38),""),"")</f>
        <v/>
      </c>
      <c r="Q7933" s="92" t="str">
        <f t="shared" si="1246"/>
        <v/>
      </c>
      <c r="R7933" s="92" t="str">
        <f t="shared" si="1247"/>
        <v/>
      </c>
      <c r="U7933" s="5"/>
      <c r="V7933" s="5"/>
      <c r="W7933" s="94" t="str">
        <f t="shared" si="1245"/>
        <v/>
      </c>
      <c r="X7933" s="94" t="str">
        <f t="shared" si="1248"/>
        <v/>
      </c>
      <c r="Y7933" s="5"/>
      <c r="BK7933" s="8"/>
      <c r="BL7933" s="5"/>
      <c r="BM7933" s="5"/>
      <c r="BN7933" s="5"/>
      <c r="BO7933" s="5"/>
      <c r="BP7933" s="1"/>
      <c r="BQ7933" s="1"/>
      <c r="BR7933" s="1"/>
      <c r="BS7933" s="1"/>
      <c r="BT7933" s="1"/>
      <c r="BU7933" s="4"/>
      <c r="BV7933" s="1"/>
      <c r="BW7933" s="3"/>
      <c r="BX7933" s="4"/>
      <c r="BY7933" s="5"/>
      <c r="BZ7933" s="5"/>
      <c r="CA7933" s="5"/>
      <c r="CB7933" s="5"/>
      <c r="CC7933" s="5"/>
      <c r="CD7933" s="43"/>
    </row>
    <row r="7934" spans="1:82" x14ac:dyDescent="0.25">
      <c r="A7934" s="8"/>
      <c r="B7934" s="5"/>
      <c r="C7934" s="5"/>
      <c r="D7934" s="5"/>
      <c r="E7934" s="5"/>
      <c r="F7934" s="94" t="str">
        <f t="shared" si="1239"/>
        <v/>
      </c>
      <c r="G7934" s="94" t="str">
        <f t="shared" si="1240"/>
        <v/>
      </c>
      <c r="H7934" s="127" t="str">
        <f>IF(A7934&lt;&gt;"",IF(MID(C7934,1,1)="c",$AS$26,IF(MID(C7934,1,1)="r",$AS$41,IF(MID(C7934,1,1)="p",#REF!,#REF!))),"")</f>
        <v/>
      </c>
      <c r="I7934" s="92" t="str">
        <f t="shared" si="1241"/>
        <v/>
      </c>
      <c r="J7934" s="92" t="str">
        <f t="shared" si="1242"/>
        <v/>
      </c>
      <c r="K7934" s="92" t="str">
        <f t="shared" si="1243"/>
        <v/>
      </c>
      <c r="L7934" s="92" t="str">
        <f t="shared" si="1244"/>
        <v/>
      </c>
      <c r="M7934" s="95" t="str">
        <f>IF(A7934&lt;&gt;"",IF(MID(C7934,1,1)="c",SigmaEpsConcrete(I7934,$AN$30:$AN$33,$AR$30:$AR$33,$AS$26,$AS$27,$AS$28,$AQ$20,$AU$19),""),"")</f>
        <v/>
      </c>
      <c r="N7934" s="95" t="str">
        <f>IF(A7934&lt;&gt;"",IF(MID(C7934,1,1)="r",SigmaEpsReinf(J7934,$AS$42:$AS$43,$AS$41,$AS$39,$AS$40,$AQ$38),""),"")</f>
        <v/>
      </c>
      <c r="Q7934" s="92" t="str">
        <f t="shared" si="1246"/>
        <v/>
      </c>
      <c r="R7934" s="92" t="str">
        <f t="shared" si="1247"/>
        <v/>
      </c>
      <c r="U7934" s="5"/>
      <c r="V7934" s="5"/>
      <c r="W7934" s="94" t="str">
        <f t="shared" si="1245"/>
        <v/>
      </c>
      <c r="X7934" s="94" t="str">
        <f t="shared" si="1248"/>
        <v/>
      </c>
      <c r="Y7934" s="5"/>
      <c r="BK7934" s="8"/>
      <c r="BL7934" s="5"/>
      <c r="BM7934" s="5"/>
      <c r="BN7934" s="5"/>
      <c r="BO7934" s="5"/>
      <c r="BP7934" s="1"/>
      <c r="BQ7934" s="1"/>
      <c r="BR7934" s="1"/>
      <c r="BS7934" s="1"/>
      <c r="BT7934" s="1"/>
      <c r="BU7934" s="4"/>
      <c r="BV7934" s="1"/>
      <c r="BW7934" s="3"/>
      <c r="BX7934" s="4"/>
      <c r="BY7934" s="5"/>
      <c r="BZ7934" s="5"/>
      <c r="CA7934" s="5"/>
      <c r="CB7934" s="5"/>
      <c r="CC7934" s="5"/>
      <c r="CD7934" s="43"/>
    </row>
    <row r="7935" spans="1:82" x14ac:dyDescent="0.25">
      <c r="A7935" s="8"/>
      <c r="B7935" s="5"/>
      <c r="C7935" s="5"/>
      <c r="D7935" s="5"/>
      <c r="E7935" s="5"/>
      <c r="F7935" s="94" t="str">
        <f t="shared" si="1239"/>
        <v/>
      </c>
      <c r="G7935" s="94" t="str">
        <f t="shared" si="1240"/>
        <v/>
      </c>
      <c r="H7935" s="127" t="str">
        <f>IF(A7935&lt;&gt;"",IF(MID(C7935,1,1)="c",$AS$26,IF(MID(C7935,1,1)="r",$AS$41,IF(MID(C7935,1,1)="p",#REF!,#REF!))),"")</f>
        <v/>
      </c>
      <c r="I7935" s="92" t="str">
        <f t="shared" si="1241"/>
        <v/>
      </c>
      <c r="J7935" s="92" t="str">
        <f t="shared" si="1242"/>
        <v/>
      </c>
      <c r="K7935" s="92" t="str">
        <f t="shared" si="1243"/>
        <v/>
      </c>
      <c r="L7935" s="92" t="str">
        <f t="shared" si="1244"/>
        <v/>
      </c>
      <c r="M7935" s="95" t="str">
        <f>IF(A7935&lt;&gt;"",IF(MID(C7935,1,1)="c",SigmaEpsConcrete(I7935,$AN$30:$AN$33,$AR$30:$AR$33,$AS$26,$AS$27,$AS$28,$AQ$20,$AU$19),""),"")</f>
        <v/>
      </c>
      <c r="N7935" s="95" t="str">
        <f>IF(A7935&lt;&gt;"",IF(MID(C7935,1,1)="r",SigmaEpsReinf(J7935,$AS$42:$AS$43,$AS$41,$AS$39,$AS$40,$AQ$38),""),"")</f>
        <v/>
      </c>
      <c r="Q7935" s="92" t="str">
        <f t="shared" si="1246"/>
        <v/>
      </c>
      <c r="R7935" s="92" t="str">
        <f t="shared" si="1247"/>
        <v/>
      </c>
      <c r="U7935" s="5"/>
      <c r="V7935" s="5"/>
      <c r="W7935" s="94" t="str">
        <f t="shared" si="1245"/>
        <v/>
      </c>
      <c r="X7935" s="94" t="str">
        <f t="shared" si="1248"/>
        <v/>
      </c>
      <c r="Y7935" s="5"/>
      <c r="BK7935" s="8"/>
      <c r="BL7935" s="5"/>
      <c r="BM7935" s="5"/>
      <c r="BN7935" s="5"/>
      <c r="BO7935" s="5"/>
      <c r="BP7935" s="1"/>
      <c r="BQ7935" s="1"/>
      <c r="BR7935" s="1"/>
      <c r="BS7935" s="1"/>
      <c r="BT7935" s="1"/>
      <c r="BU7935" s="4"/>
      <c r="BV7935" s="1"/>
      <c r="BW7935" s="3"/>
      <c r="BX7935" s="4"/>
      <c r="BY7935" s="5"/>
      <c r="BZ7935" s="5"/>
      <c r="CA7935" s="5"/>
      <c r="CB7935" s="5"/>
      <c r="CC7935" s="5"/>
      <c r="CD7935" s="43"/>
    </row>
    <row r="7936" spans="1:82" x14ac:dyDescent="0.25">
      <c r="A7936" s="8"/>
      <c r="B7936" s="5"/>
      <c r="C7936" s="5"/>
      <c r="D7936" s="5"/>
      <c r="E7936" s="5"/>
      <c r="F7936" s="94" t="str">
        <f t="shared" si="1239"/>
        <v/>
      </c>
      <c r="G7936" s="94" t="str">
        <f t="shared" si="1240"/>
        <v/>
      </c>
      <c r="H7936" s="127" t="str">
        <f>IF(A7936&lt;&gt;"",IF(MID(C7936,1,1)="c",$AS$26,IF(MID(C7936,1,1)="r",$AS$41,IF(MID(C7936,1,1)="p",#REF!,#REF!))),"")</f>
        <v/>
      </c>
      <c r="I7936" s="92" t="str">
        <f t="shared" si="1241"/>
        <v/>
      </c>
      <c r="J7936" s="92" t="str">
        <f t="shared" si="1242"/>
        <v/>
      </c>
      <c r="K7936" s="92" t="str">
        <f t="shared" si="1243"/>
        <v/>
      </c>
      <c r="L7936" s="92" t="str">
        <f t="shared" si="1244"/>
        <v/>
      </c>
      <c r="M7936" s="95" t="str">
        <f>IF(A7936&lt;&gt;"",IF(MID(C7936,1,1)="c",SigmaEpsConcrete(I7936,$AN$30:$AN$33,$AR$30:$AR$33,$AS$26,$AS$27,$AS$28,$AQ$20,$AU$19),""),"")</f>
        <v/>
      </c>
      <c r="N7936" s="95" t="str">
        <f>IF(A7936&lt;&gt;"",IF(MID(C7936,1,1)="r",SigmaEpsReinf(J7936,$AS$42:$AS$43,$AS$41,$AS$39,$AS$40,$AQ$38),""),"")</f>
        <v/>
      </c>
      <c r="Q7936" s="92" t="str">
        <f t="shared" si="1246"/>
        <v/>
      </c>
      <c r="R7936" s="92" t="str">
        <f t="shared" si="1247"/>
        <v/>
      </c>
      <c r="U7936" s="5"/>
      <c r="V7936" s="5"/>
      <c r="W7936" s="94" t="str">
        <f t="shared" si="1245"/>
        <v/>
      </c>
      <c r="X7936" s="94" t="str">
        <f t="shared" si="1248"/>
        <v/>
      </c>
      <c r="Y7936" s="5"/>
      <c r="BK7936" s="8"/>
      <c r="BL7936" s="5"/>
      <c r="BM7936" s="5"/>
      <c r="BN7936" s="5"/>
      <c r="BO7936" s="5"/>
      <c r="BP7936" s="1"/>
      <c r="BQ7936" s="1"/>
      <c r="BR7936" s="1"/>
      <c r="BS7936" s="1"/>
      <c r="BT7936" s="1"/>
      <c r="BU7936" s="4"/>
      <c r="BV7936" s="1"/>
      <c r="BW7936" s="3"/>
      <c r="BX7936" s="4"/>
      <c r="BY7936" s="5"/>
      <c r="BZ7936" s="5"/>
      <c r="CA7936" s="5"/>
      <c r="CB7936" s="5"/>
      <c r="CC7936" s="5"/>
      <c r="CD7936" s="43"/>
    </row>
    <row r="7937" spans="1:82" x14ac:dyDescent="0.25">
      <c r="A7937" s="8"/>
      <c r="B7937" s="5"/>
      <c r="C7937" s="5"/>
      <c r="D7937" s="5"/>
      <c r="E7937" s="5"/>
      <c r="F7937" s="94" t="str">
        <f t="shared" si="1239"/>
        <v/>
      </c>
      <c r="G7937" s="94" t="str">
        <f t="shared" si="1240"/>
        <v/>
      </c>
      <c r="H7937" s="127" t="str">
        <f>IF(A7937&lt;&gt;"",IF(MID(C7937,1,1)="c",$AS$26,IF(MID(C7937,1,1)="r",$AS$41,IF(MID(C7937,1,1)="p",#REF!,#REF!))),"")</f>
        <v/>
      </c>
      <c r="I7937" s="92" t="str">
        <f t="shared" si="1241"/>
        <v/>
      </c>
      <c r="J7937" s="92" t="str">
        <f t="shared" si="1242"/>
        <v/>
      </c>
      <c r="K7937" s="92" t="str">
        <f t="shared" si="1243"/>
        <v/>
      </c>
      <c r="L7937" s="92" t="str">
        <f t="shared" si="1244"/>
        <v/>
      </c>
      <c r="M7937" s="95" t="str">
        <f>IF(A7937&lt;&gt;"",IF(MID(C7937,1,1)="c",SigmaEpsConcrete(I7937,$AN$30:$AN$33,$AR$30:$AR$33,$AS$26,$AS$27,$AS$28,$AQ$20,$AU$19),""),"")</f>
        <v/>
      </c>
      <c r="N7937" s="95" t="str">
        <f>IF(A7937&lt;&gt;"",IF(MID(C7937,1,1)="r",SigmaEpsReinf(J7937,$AS$42:$AS$43,$AS$41,$AS$39,$AS$40,$AQ$38),""),"")</f>
        <v/>
      </c>
      <c r="Q7937" s="92" t="str">
        <f t="shared" si="1246"/>
        <v/>
      </c>
      <c r="R7937" s="92" t="str">
        <f t="shared" si="1247"/>
        <v/>
      </c>
      <c r="U7937" s="5"/>
      <c r="V7937" s="5"/>
      <c r="W7937" s="94" t="str">
        <f t="shared" si="1245"/>
        <v/>
      </c>
      <c r="X7937" s="94" t="str">
        <f t="shared" si="1248"/>
        <v/>
      </c>
      <c r="Y7937" s="5"/>
      <c r="BK7937" s="8"/>
      <c r="BL7937" s="5"/>
      <c r="BM7937" s="5"/>
      <c r="BN7937" s="5"/>
      <c r="BO7937" s="5"/>
      <c r="BP7937" s="1"/>
      <c r="BQ7937" s="1"/>
      <c r="BR7937" s="1"/>
      <c r="BS7937" s="1"/>
      <c r="BT7937" s="1"/>
      <c r="BU7937" s="4"/>
      <c r="BV7937" s="1"/>
      <c r="BW7937" s="3"/>
      <c r="BX7937" s="4"/>
      <c r="BY7937" s="5"/>
      <c r="BZ7937" s="5"/>
      <c r="CA7937" s="5"/>
      <c r="CB7937" s="5"/>
      <c r="CC7937" s="5"/>
      <c r="CD7937" s="43"/>
    </row>
    <row r="7938" spans="1:82" x14ac:dyDescent="0.25">
      <c r="A7938" s="8"/>
      <c r="B7938" s="5"/>
      <c r="C7938" s="5"/>
      <c r="D7938" s="5"/>
      <c r="E7938" s="5"/>
      <c r="F7938" s="94" t="str">
        <f t="shared" si="1239"/>
        <v/>
      </c>
      <c r="G7938" s="94" t="str">
        <f t="shared" si="1240"/>
        <v/>
      </c>
      <c r="H7938" s="127" t="str">
        <f>IF(A7938&lt;&gt;"",IF(MID(C7938,1,1)="c",$AS$26,IF(MID(C7938,1,1)="r",$AS$41,IF(MID(C7938,1,1)="p",#REF!,#REF!))),"")</f>
        <v/>
      </c>
      <c r="I7938" s="92" t="str">
        <f t="shared" si="1241"/>
        <v/>
      </c>
      <c r="J7938" s="92" t="str">
        <f t="shared" si="1242"/>
        <v/>
      </c>
      <c r="K7938" s="92" t="str">
        <f t="shared" si="1243"/>
        <v/>
      </c>
      <c r="L7938" s="92" t="str">
        <f t="shared" si="1244"/>
        <v/>
      </c>
      <c r="M7938" s="95" t="str">
        <f>IF(A7938&lt;&gt;"",IF(MID(C7938,1,1)="c",SigmaEpsConcrete(I7938,$AN$30:$AN$33,$AR$30:$AR$33,$AS$26,$AS$27,$AS$28,$AQ$20,$AU$19),""),"")</f>
        <v/>
      </c>
      <c r="N7938" s="95" t="str">
        <f>IF(A7938&lt;&gt;"",IF(MID(C7938,1,1)="r",SigmaEpsReinf(J7938,$AS$42:$AS$43,$AS$41,$AS$39,$AS$40,$AQ$38),""),"")</f>
        <v/>
      </c>
      <c r="Q7938" s="92" t="str">
        <f t="shared" si="1246"/>
        <v/>
      </c>
      <c r="R7938" s="92" t="str">
        <f t="shared" si="1247"/>
        <v/>
      </c>
      <c r="U7938" s="5"/>
      <c r="V7938" s="5"/>
      <c r="W7938" s="94" t="str">
        <f t="shared" si="1245"/>
        <v/>
      </c>
      <c r="X7938" s="94" t="str">
        <f t="shared" si="1248"/>
        <v/>
      </c>
      <c r="Y7938" s="5"/>
      <c r="BK7938" s="8"/>
      <c r="BL7938" s="5"/>
      <c r="BM7938" s="5"/>
      <c r="BN7938" s="5"/>
      <c r="BO7938" s="5"/>
      <c r="BP7938" s="1"/>
      <c r="BQ7938" s="1"/>
      <c r="BR7938" s="1"/>
      <c r="BS7938" s="1"/>
      <c r="BT7938" s="1"/>
      <c r="BU7938" s="4"/>
      <c r="BV7938" s="1"/>
      <c r="BW7938" s="3"/>
      <c r="BX7938" s="4"/>
      <c r="BY7938" s="5"/>
      <c r="BZ7938" s="5"/>
      <c r="CA7938" s="5"/>
      <c r="CB7938" s="5"/>
      <c r="CC7938" s="5"/>
      <c r="CD7938" s="43"/>
    </row>
    <row r="7939" spans="1:82" x14ac:dyDescent="0.25">
      <c r="A7939" s="8"/>
      <c r="B7939" s="5"/>
      <c r="C7939" s="5"/>
      <c r="D7939" s="5"/>
      <c r="E7939" s="5"/>
      <c r="F7939" s="94" t="str">
        <f t="shared" si="1239"/>
        <v/>
      </c>
      <c r="G7939" s="94" t="str">
        <f t="shared" si="1240"/>
        <v/>
      </c>
      <c r="H7939" s="127" t="str">
        <f>IF(A7939&lt;&gt;"",IF(MID(C7939,1,1)="c",$AS$26,IF(MID(C7939,1,1)="r",$AS$41,IF(MID(C7939,1,1)="p",#REF!,#REF!))),"")</f>
        <v/>
      </c>
      <c r="I7939" s="92" t="str">
        <f t="shared" si="1241"/>
        <v/>
      </c>
      <c r="J7939" s="92" t="str">
        <f t="shared" si="1242"/>
        <v/>
      </c>
      <c r="K7939" s="92" t="str">
        <f t="shared" si="1243"/>
        <v/>
      </c>
      <c r="L7939" s="92" t="str">
        <f t="shared" si="1244"/>
        <v/>
      </c>
      <c r="M7939" s="95" t="str">
        <f>IF(A7939&lt;&gt;"",IF(MID(C7939,1,1)="c",SigmaEpsConcrete(I7939,$AN$30:$AN$33,$AR$30:$AR$33,$AS$26,$AS$27,$AS$28,$AQ$20,$AU$19),""),"")</f>
        <v/>
      </c>
      <c r="N7939" s="95" t="str">
        <f>IF(A7939&lt;&gt;"",IF(MID(C7939,1,1)="r",SigmaEpsReinf(J7939,$AS$42:$AS$43,$AS$41,$AS$39,$AS$40,$AQ$38),""),"")</f>
        <v/>
      </c>
      <c r="Q7939" s="92" t="str">
        <f t="shared" si="1246"/>
        <v/>
      </c>
      <c r="R7939" s="92" t="str">
        <f t="shared" si="1247"/>
        <v/>
      </c>
      <c r="U7939" s="5"/>
      <c r="V7939" s="5"/>
      <c r="W7939" s="94" t="str">
        <f t="shared" si="1245"/>
        <v/>
      </c>
      <c r="X7939" s="94" t="str">
        <f t="shared" si="1248"/>
        <v/>
      </c>
      <c r="Y7939" s="5"/>
      <c r="BK7939" s="8"/>
      <c r="BL7939" s="5"/>
      <c r="BM7939" s="5"/>
      <c r="BN7939" s="5"/>
      <c r="BO7939" s="5"/>
      <c r="BP7939" s="1"/>
      <c r="BQ7939" s="1"/>
      <c r="BR7939" s="1"/>
      <c r="BS7939" s="1"/>
      <c r="BT7939" s="1"/>
      <c r="BU7939" s="4"/>
      <c r="BV7939" s="1"/>
      <c r="BW7939" s="3"/>
      <c r="BX7939" s="4"/>
      <c r="BY7939" s="5"/>
      <c r="BZ7939" s="5"/>
      <c r="CA7939" s="5"/>
      <c r="CB7939" s="5"/>
      <c r="CC7939" s="5"/>
      <c r="CD7939" s="43"/>
    </row>
    <row r="7940" spans="1:82" x14ac:dyDescent="0.25">
      <c r="A7940" s="8"/>
      <c r="B7940" s="5"/>
      <c r="C7940" s="5"/>
      <c r="D7940" s="5"/>
      <c r="E7940" s="5"/>
      <c r="F7940" s="94" t="str">
        <f t="shared" si="1239"/>
        <v/>
      </c>
      <c r="G7940" s="94" t="str">
        <f t="shared" si="1240"/>
        <v/>
      </c>
      <c r="H7940" s="127" t="str">
        <f>IF(A7940&lt;&gt;"",IF(MID(C7940,1,1)="c",$AS$26,IF(MID(C7940,1,1)="r",$AS$41,IF(MID(C7940,1,1)="p",#REF!,#REF!))),"")</f>
        <v/>
      </c>
      <c r="I7940" s="92" t="str">
        <f t="shared" si="1241"/>
        <v/>
      </c>
      <c r="J7940" s="92" t="str">
        <f t="shared" si="1242"/>
        <v/>
      </c>
      <c r="K7940" s="92" t="str">
        <f t="shared" si="1243"/>
        <v/>
      </c>
      <c r="L7940" s="92" t="str">
        <f t="shared" si="1244"/>
        <v/>
      </c>
      <c r="M7940" s="95" t="str">
        <f>IF(A7940&lt;&gt;"",IF(MID(C7940,1,1)="c",SigmaEpsConcrete(I7940,$AN$30:$AN$33,$AR$30:$AR$33,$AS$26,$AS$27,$AS$28,$AQ$20,$AU$19),""),"")</f>
        <v/>
      </c>
      <c r="N7940" s="95" t="str">
        <f>IF(A7940&lt;&gt;"",IF(MID(C7940,1,1)="r",SigmaEpsReinf(J7940,$AS$42:$AS$43,$AS$41,$AS$39,$AS$40,$AQ$38),""),"")</f>
        <v/>
      </c>
      <c r="Q7940" s="92" t="str">
        <f t="shared" si="1246"/>
        <v/>
      </c>
      <c r="R7940" s="92" t="str">
        <f t="shared" si="1247"/>
        <v/>
      </c>
      <c r="U7940" s="5"/>
      <c r="V7940" s="5"/>
      <c r="W7940" s="94" t="str">
        <f t="shared" si="1245"/>
        <v/>
      </c>
      <c r="X7940" s="94" t="str">
        <f t="shared" si="1248"/>
        <v/>
      </c>
      <c r="Y7940" s="5"/>
      <c r="BK7940" s="8"/>
      <c r="BL7940" s="5"/>
      <c r="BM7940" s="5"/>
      <c r="BN7940" s="5"/>
      <c r="BO7940" s="5"/>
      <c r="BP7940" s="1"/>
      <c r="BQ7940" s="1"/>
      <c r="BR7940" s="1"/>
      <c r="BS7940" s="1"/>
      <c r="BT7940" s="1"/>
      <c r="BU7940" s="4"/>
      <c r="BV7940" s="1"/>
      <c r="BW7940" s="3"/>
      <c r="BX7940" s="4"/>
      <c r="BY7940" s="5"/>
      <c r="BZ7940" s="5"/>
      <c r="CA7940" s="5"/>
      <c r="CB7940" s="5"/>
      <c r="CC7940" s="5"/>
      <c r="CD7940" s="43"/>
    </row>
    <row r="7941" spans="1:82" x14ac:dyDescent="0.25">
      <c r="A7941" s="8"/>
      <c r="B7941" s="5"/>
      <c r="C7941" s="5"/>
      <c r="D7941" s="5"/>
      <c r="E7941" s="5"/>
      <c r="F7941" s="94" t="str">
        <f t="shared" si="1239"/>
        <v/>
      </c>
      <c r="G7941" s="94" t="str">
        <f t="shared" si="1240"/>
        <v/>
      </c>
      <c r="H7941" s="127" t="str">
        <f>IF(A7941&lt;&gt;"",IF(MID(C7941,1,1)="c",$AS$26,IF(MID(C7941,1,1)="r",$AS$41,IF(MID(C7941,1,1)="p",#REF!,#REF!))),"")</f>
        <v/>
      </c>
      <c r="I7941" s="92" t="str">
        <f t="shared" si="1241"/>
        <v/>
      </c>
      <c r="J7941" s="92" t="str">
        <f t="shared" si="1242"/>
        <v/>
      </c>
      <c r="K7941" s="92" t="str">
        <f t="shared" si="1243"/>
        <v/>
      </c>
      <c r="L7941" s="92" t="str">
        <f t="shared" si="1244"/>
        <v/>
      </c>
      <c r="M7941" s="95" t="str">
        <f>IF(A7941&lt;&gt;"",IF(MID(C7941,1,1)="c",SigmaEpsConcrete(I7941,$AN$30:$AN$33,$AR$30:$AR$33,$AS$26,$AS$27,$AS$28,$AQ$20,$AU$19),""),"")</f>
        <v/>
      </c>
      <c r="N7941" s="95" t="str">
        <f>IF(A7941&lt;&gt;"",IF(MID(C7941,1,1)="r",SigmaEpsReinf(J7941,$AS$42:$AS$43,$AS$41,$AS$39,$AS$40,$AQ$38),""),"")</f>
        <v/>
      </c>
      <c r="Q7941" s="92" t="str">
        <f t="shared" si="1246"/>
        <v/>
      </c>
      <c r="R7941" s="92" t="str">
        <f t="shared" si="1247"/>
        <v/>
      </c>
      <c r="U7941" s="5"/>
      <c r="V7941" s="5"/>
      <c r="W7941" s="94" t="str">
        <f t="shared" si="1245"/>
        <v/>
      </c>
      <c r="X7941" s="94" t="str">
        <f t="shared" si="1248"/>
        <v/>
      </c>
      <c r="Y7941" s="5"/>
      <c r="BK7941" s="8"/>
      <c r="BL7941" s="5"/>
      <c r="BM7941" s="5"/>
      <c r="BN7941" s="5"/>
      <c r="BO7941" s="5"/>
      <c r="BP7941" s="1"/>
      <c r="BQ7941" s="1"/>
      <c r="BR7941" s="1"/>
      <c r="BS7941" s="1"/>
      <c r="BT7941" s="1"/>
      <c r="BU7941" s="4"/>
      <c r="BV7941" s="1"/>
      <c r="BW7941" s="3"/>
      <c r="BX7941" s="4"/>
      <c r="BY7941" s="5"/>
      <c r="BZ7941" s="5"/>
      <c r="CA7941" s="5"/>
      <c r="CB7941" s="5"/>
      <c r="CC7941" s="5"/>
      <c r="CD7941" s="43"/>
    </row>
    <row r="7942" spans="1:82" x14ac:dyDescent="0.25">
      <c r="A7942" s="8"/>
      <c r="B7942" s="5"/>
      <c r="C7942" s="5"/>
      <c r="D7942" s="5"/>
      <c r="E7942" s="5"/>
      <c r="F7942" s="94" t="str">
        <f t="shared" si="1239"/>
        <v/>
      </c>
      <c r="G7942" s="94" t="str">
        <f t="shared" si="1240"/>
        <v/>
      </c>
      <c r="H7942" s="127" t="str">
        <f>IF(A7942&lt;&gt;"",IF(MID(C7942,1,1)="c",$AS$26,IF(MID(C7942,1,1)="r",$AS$41,IF(MID(C7942,1,1)="p",#REF!,#REF!))),"")</f>
        <v/>
      </c>
      <c r="I7942" s="92" t="str">
        <f t="shared" si="1241"/>
        <v/>
      </c>
      <c r="J7942" s="92" t="str">
        <f t="shared" si="1242"/>
        <v/>
      </c>
      <c r="K7942" s="92" t="str">
        <f t="shared" si="1243"/>
        <v/>
      </c>
      <c r="L7942" s="92" t="str">
        <f t="shared" si="1244"/>
        <v/>
      </c>
      <c r="M7942" s="95" t="str">
        <f>IF(A7942&lt;&gt;"",IF(MID(C7942,1,1)="c",SigmaEpsConcrete(I7942,$AN$30:$AN$33,$AR$30:$AR$33,$AS$26,$AS$27,$AS$28,$AQ$20,$AU$19),""),"")</f>
        <v/>
      </c>
      <c r="N7942" s="95" t="str">
        <f>IF(A7942&lt;&gt;"",IF(MID(C7942,1,1)="r",SigmaEpsReinf(J7942,$AS$42:$AS$43,$AS$41,$AS$39,$AS$40,$AQ$38),""),"")</f>
        <v/>
      </c>
      <c r="Q7942" s="92" t="str">
        <f t="shared" si="1246"/>
        <v/>
      </c>
      <c r="R7942" s="92" t="str">
        <f t="shared" si="1247"/>
        <v/>
      </c>
      <c r="U7942" s="5"/>
      <c r="V7942" s="5"/>
      <c r="W7942" s="94" t="str">
        <f t="shared" si="1245"/>
        <v/>
      </c>
      <c r="X7942" s="94" t="str">
        <f t="shared" si="1248"/>
        <v/>
      </c>
      <c r="Y7942" s="5"/>
      <c r="BK7942" s="8"/>
      <c r="BL7942" s="5"/>
      <c r="BM7942" s="5"/>
      <c r="BN7942" s="5"/>
      <c r="BO7942" s="5"/>
      <c r="BP7942" s="1"/>
      <c r="BQ7942" s="1"/>
      <c r="BR7942" s="1"/>
      <c r="BS7942" s="1"/>
      <c r="BT7942" s="1"/>
      <c r="BU7942" s="4"/>
      <c r="BV7942" s="1"/>
      <c r="BW7942" s="3"/>
      <c r="BX7942" s="4"/>
      <c r="BY7942" s="5"/>
      <c r="BZ7942" s="5"/>
      <c r="CA7942" s="5"/>
      <c r="CB7942" s="5"/>
      <c r="CC7942" s="5"/>
      <c r="CD7942" s="43"/>
    </row>
    <row r="7943" spans="1:82" x14ac:dyDescent="0.25">
      <c r="A7943" s="8"/>
      <c r="B7943" s="5"/>
      <c r="C7943" s="5"/>
      <c r="D7943" s="5"/>
      <c r="E7943" s="5"/>
      <c r="F7943" s="94" t="str">
        <f t="shared" si="1239"/>
        <v/>
      </c>
      <c r="G7943" s="94" t="str">
        <f t="shared" si="1240"/>
        <v/>
      </c>
      <c r="H7943" s="127" t="str">
        <f>IF(A7943&lt;&gt;"",IF(MID(C7943,1,1)="c",$AS$26,IF(MID(C7943,1,1)="r",$AS$41,IF(MID(C7943,1,1)="p",#REF!,#REF!))),"")</f>
        <v/>
      </c>
      <c r="I7943" s="92" t="str">
        <f t="shared" si="1241"/>
        <v/>
      </c>
      <c r="J7943" s="92" t="str">
        <f t="shared" si="1242"/>
        <v/>
      </c>
      <c r="K7943" s="92" t="str">
        <f t="shared" si="1243"/>
        <v/>
      </c>
      <c r="L7943" s="92" t="str">
        <f t="shared" si="1244"/>
        <v/>
      </c>
      <c r="M7943" s="95" t="str">
        <f>IF(A7943&lt;&gt;"",IF(MID(C7943,1,1)="c",SigmaEpsConcrete(I7943,$AN$30:$AN$33,$AR$30:$AR$33,$AS$26,$AS$27,$AS$28,$AQ$20,$AU$19),""),"")</f>
        <v/>
      </c>
      <c r="N7943" s="95" t="str">
        <f>IF(A7943&lt;&gt;"",IF(MID(C7943,1,1)="r",SigmaEpsReinf(J7943,$AS$42:$AS$43,$AS$41,$AS$39,$AS$40,$AQ$38),""),"")</f>
        <v/>
      </c>
      <c r="Q7943" s="92" t="str">
        <f t="shared" si="1246"/>
        <v/>
      </c>
      <c r="R7943" s="92" t="str">
        <f t="shared" si="1247"/>
        <v/>
      </c>
      <c r="U7943" s="5"/>
      <c r="V7943" s="5"/>
      <c r="W7943" s="94" t="str">
        <f t="shared" si="1245"/>
        <v/>
      </c>
      <c r="X7943" s="94" t="str">
        <f t="shared" si="1248"/>
        <v/>
      </c>
      <c r="Y7943" s="5"/>
      <c r="BK7943" s="8"/>
      <c r="BL7943" s="5"/>
      <c r="BM7943" s="5"/>
      <c r="BN7943" s="5"/>
      <c r="BO7943" s="5"/>
      <c r="BP7943" s="1"/>
      <c r="BQ7943" s="1"/>
      <c r="BR7943" s="1"/>
      <c r="BS7943" s="1"/>
      <c r="BT7943" s="1"/>
      <c r="BU7943" s="4"/>
      <c r="BV7943" s="1"/>
      <c r="BW7943" s="3"/>
      <c r="BX7943" s="4"/>
      <c r="BY7943" s="5"/>
      <c r="BZ7943" s="5"/>
      <c r="CA7943" s="5"/>
      <c r="CB7943" s="5"/>
      <c r="CC7943" s="5"/>
      <c r="CD7943" s="43"/>
    </row>
    <row r="7944" spans="1:82" x14ac:dyDescent="0.25">
      <c r="A7944" s="8"/>
      <c r="B7944" s="5"/>
      <c r="C7944" s="5"/>
      <c r="D7944" s="5"/>
      <c r="E7944" s="5"/>
      <c r="F7944" s="94" t="str">
        <f t="shared" si="1239"/>
        <v/>
      </c>
      <c r="G7944" s="94" t="str">
        <f t="shared" si="1240"/>
        <v/>
      </c>
      <c r="H7944" s="127" t="str">
        <f>IF(A7944&lt;&gt;"",IF(MID(C7944,1,1)="c",$AS$26,IF(MID(C7944,1,1)="r",$AS$41,IF(MID(C7944,1,1)="p",#REF!,#REF!))),"")</f>
        <v/>
      </c>
      <c r="I7944" s="92" t="str">
        <f t="shared" si="1241"/>
        <v/>
      </c>
      <c r="J7944" s="92" t="str">
        <f t="shared" si="1242"/>
        <v/>
      </c>
      <c r="K7944" s="92" t="str">
        <f t="shared" si="1243"/>
        <v/>
      </c>
      <c r="L7944" s="92" t="str">
        <f t="shared" si="1244"/>
        <v/>
      </c>
      <c r="M7944" s="95" t="str">
        <f>IF(A7944&lt;&gt;"",IF(MID(C7944,1,1)="c",SigmaEpsConcrete(I7944,$AN$30:$AN$33,$AR$30:$AR$33,$AS$26,$AS$27,$AS$28,$AQ$20,$AU$19),""),"")</f>
        <v/>
      </c>
      <c r="N7944" s="95" t="str">
        <f>IF(A7944&lt;&gt;"",IF(MID(C7944,1,1)="r",SigmaEpsReinf(J7944,$AS$42:$AS$43,$AS$41,$AS$39,$AS$40,$AQ$38),""),"")</f>
        <v/>
      </c>
      <c r="Q7944" s="92" t="str">
        <f t="shared" si="1246"/>
        <v/>
      </c>
      <c r="R7944" s="92" t="str">
        <f t="shared" si="1247"/>
        <v/>
      </c>
      <c r="U7944" s="5"/>
      <c r="V7944" s="5"/>
      <c r="W7944" s="94" t="str">
        <f t="shared" si="1245"/>
        <v/>
      </c>
      <c r="X7944" s="94" t="str">
        <f t="shared" si="1248"/>
        <v/>
      </c>
      <c r="Y7944" s="5"/>
      <c r="BK7944" s="8"/>
      <c r="BL7944" s="5"/>
      <c r="BM7944" s="5"/>
      <c r="BN7944" s="5"/>
      <c r="BO7944" s="5"/>
      <c r="BP7944" s="1"/>
      <c r="BQ7944" s="1"/>
      <c r="BR7944" s="1"/>
      <c r="BS7944" s="1"/>
      <c r="BT7944" s="1"/>
      <c r="BU7944" s="4"/>
      <c r="BV7944" s="1"/>
      <c r="BW7944" s="3"/>
      <c r="BX7944" s="4"/>
      <c r="BY7944" s="5"/>
      <c r="BZ7944" s="5"/>
      <c r="CA7944" s="5"/>
      <c r="CB7944" s="5"/>
      <c r="CC7944" s="5"/>
      <c r="CD7944" s="43"/>
    </row>
    <row r="7945" spans="1:82" x14ac:dyDescent="0.25">
      <c r="A7945" s="8"/>
      <c r="B7945" s="5"/>
      <c r="C7945" s="5"/>
      <c r="D7945" s="5"/>
      <c r="E7945" s="5"/>
      <c r="F7945" s="94" t="str">
        <f t="shared" si="1239"/>
        <v/>
      </c>
      <c r="G7945" s="94" t="str">
        <f t="shared" si="1240"/>
        <v/>
      </c>
      <c r="H7945" s="127" t="str">
        <f>IF(A7945&lt;&gt;"",IF(MID(C7945,1,1)="c",$AS$26,IF(MID(C7945,1,1)="r",$AS$41,IF(MID(C7945,1,1)="p",#REF!,#REF!))),"")</f>
        <v/>
      </c>
      <c r="I7945" s="92" t="str">
        <f t="shared" si="1241"/>
        <v/>
      </c>
      <c r="J7945" s="92" t="str">
        <f t="shared" si="1242"/>
        <v/>
      </c>
      <c r="K7945" s="92" t="str">
        <f t="shared" si="1243"/>
        <v/>
      </c>
      <c r="L7945" s="92" t="str">
        <f t="shared" si="1244"/>
        <v/>
      </c>
      <c r="M7945" s="95" t="str">
        <f>IF(A7945&lt;&gt;"",IF(MID(C7945,1,1)="c",SigmaEpsConcrete(I7945,$AN$30:$AN$33,$AR$30:$AR$33,$AS$26,$AS$27,$AS$28,$AQ$20,$AU$19),""),"")</f>
        <v/>
      </c>
      <c r="N7945" s="95" t="str">
        <f>IF(A7945&lt;&gt;"",IF(MID(C7945,1,1)="r",SigmaEpsReinf(J7945,$AS$42:$AS$43,$AS$41,$AS$39,$AS$40,$AQ$38),""),"")</f>
        <v/>
      </c>
      <c r="Q7945" s="92" t="str">
        <f t="shared" si="1246"/>
        <v/>
      </c>
      <c r="R7945" s="92" t="str">
        <f t="shared" si="1247"/>
        <v/>
      </c>
      <c r="U7945" s="5"/>
      <c r="V7945" s="5"/>
      <c r="W7945" s="94" t="str">
        <f t="shared" si="1245"/>
        <v/>
      </c>
      <c r="X7945" s="94" t="str">
        <f t="shared" si="1248"/>
        <v/>
      </c>
      <c r="Y7945" s="5"/>
      <c r="BK7945" s="8"/>
      <c r="BL7945" s="5"/>
      <c r="BM7945" s="5"/>
      <c r="BN7945" s="5"/>
      <c r="BO7945" s="5"/>
      <c r="BP7945" s="1"/>
      <c r="BQ7945" s="1"/>
      <c r="BR7945" s="1"/>
      <c r="BS7945" s="1"/>
      <c r="BT7945" s="1"/>
      <c r="BU7945" s="4"/>
      <c r="BV7945" s="1"/>
      <c r="BW7945" s="3"/>
      <c r="BX7945" s="4"/>
      <c r="BY7945" s="5"/>
      <c r="BZ7945" s="5"/>
      <c r="CA7945" s="5"/>
      <c r="CB7945" s="5"/>
      <c r="CC7945" s="5"/>
      <c r="CD7945" s="43"/>
    </row>
    <row r="7946" spans="1:82" x14ac:dyDescent="0.25">
      <c r="A7946" s="8"/>
      <c r="B7946" s="5"/>
      <c r="C7946" s="5"/>
      <c r="D7946" s="5"/>
      <c r="E7946" s="5"/>
      <c r="F7946" s="94" t="str">
        <f t="shared" ref="F7946:F8009" si="1249">IF(A7946&lt;&gt;"",(D7946-$AU$86)/10,"")</f>
        <v/>
      </c>
      <c r="G7946" s="94" t="str">
        <f t="shared" ref="G7946:G8009" si="1250">IF(A7946&lt;&gt;"",(E7946-$AU$87)/10,"")</f>
        <v/>
      </c>
      <c r="H7946" s="127" t="str">
        <f>IF(A7946&lt;&gt;"",IF(MID(C7946,1,1)="c",$AS$26,IF(MID(C7946,1,1)="r",$AS$41,IF(MID(C7946,1,1)="p",#REF!,#REF!))),"")</f>
        <v/>
      </c>
      <c r="I7946" s="92" t="str">
        <f t="shared" ref="I7946:I8009" si="1251">IF($A7946&lt;&gt;"",IF(MID($C7946,1,1)="c",$Y$3+$Y$4*$F7946+$Y$5*$G7946+$BR$43,""),"")</f>
        <v/>
      </c>
      <c r="J7946" s="92" t="str">
        <f t="shared" ref="J7946:J8009" si="1252">IF($A7946&lt;&gt;"",IF(MID($C7946,1,1)="r",$Y$3+$Y$4*$F7946+$Y$5*$G7946+$BR$43,""),"")</f>
        <v/>
      </c>
      <c r="K7946" s="92" t="str">
        <f t="shared" ref="K7946:K8009" si="1253">IF($A7946&lt;&gt;"",IF(MID($C7946,1,1)="u",$Y$3+$Y$4*$F7946+$Y$5*$G7946+$BR$43,""),"")</f>
        <v/>
      </c>
      <c r="L7946" s="92" t="str">
        <f t="shared" ref="L7946:L8009" si="1254">IF($A7946&lt;&gt;"",IF(MID($C7946,1,1)="p",$Y$3+$Y$4*$F7946+$Y$5*$G7946+$BR$43,""),"")</f>
        <v/>
      </c>
      <c r="M7946" s="95" t="str">
        <f>IF(A7946&lt;&gt;"",IF(MID(C7946,1,1)="c",SigmaEpsConcrete(I7946,$AN$30:$AN$33,$AR$30:$AR$33,$AS$26,$AS$27,$AS$28,$AQ$20,$AU$19),""),"")</f>
        <v/>
      </c>
      <c r="N7946" s="95" t="str">
        <f>IF(A7946&lt;&gt;"",IF(MID(C7946,1,1)="r",SigmaEpsReinf(J7946,$AS$42:$AS$43,$AS$41,$AS$39,$AS$40,$AQ$38),""),"")</f>
        <v/>
      </c>
      <c r="Q7946" s="92" t="str">
        <f t="shared" si="1246"/>
        <v/>
      </c>
      <c r="R7946" s="92" t="str">
        <f t="shared" si="1247"/>
        <v/>
      </c>
      <c r="U7946" s="5"/>
      <c r="V7946" s="5"/>
      <c r="W7946" s="94" t="str">
        <f t="shared" ref="W7946:W8009" si="1255">IF(A7946&lt;&gt;"",F7946-$AU$105,"")</f>
        <v/>
      </c>
      <c r="X7946" s="94" t="str">
        <f t="shared" si="1248"/>
        <v/>
      </c>
      <c r="Y7946" s="5"/>
      <c r="BK7946" s="8"/>
      <c r="BL7946" s="5"/>
      <c r="BM7946" s="5"/>
      <c r="BN7946" s="5"/>
      <c r="BO7946" s="5"/>
      <c r="BP7946" s="1"/>
      <c r="BQ7946" s="1"/>
      <c r="BR7946" s="1"/>
      <c r="BS7946" s="1"/>
      <c r="BT7946" s="1"/>
      <c r="BU7946" s="4"/>
      <c r="BV7946" s="1"/>
      <c r="BW7946" s="3"/>
      <c r="BX7946" s="4"/>
      <c r="BY7946" s="5"/>
      <c r="BZ7946" s="5"/>
      <c r="CA7946" s="5"/>
      <c r="CB7946" s="5"/>
      <c r="CC7946" s="5"/>
      <c r="CD7946" s="43"/>
    </row>
    <row r="7947" spans="1:82" x14ac:dyDescent="0.25">
      <c r="A7947" s="8"/>
      <c r="B7947" s="5"/>
      <c r="C7947" s="5"/>
      <c r="D7947" s="5"/>
      <c r="E7947" s="5"/>
      <c r="F7947" s="94" t="str">
        <f t="shared" si="1249"/>
        <v/>
      </c>
      <c r="G7947" s="94" t="str">
        <f t="shared" si="1250"/>
        <v/>
      </c>
      <c r="H7947" s="127" t="str">
        <f>IF(A7947&lt;&gt;"",IF(MID(C7947,1,1)="c",$AS$26,IF(MID(C7947,1,1)="r",$AS$41,IF(MID(C7947,1,1)="p",#REF!,#REF!))),"")</f>
        <v/>
      </c>
      <c r="I7947" s="92" t="str">
        <f t="shared" si="1251"/>
        <v/>
      </c>
      <c r="J7947" s="92" t="str">
        <f t="shared" si="1252"/>
        <v/>
      </c>
      <c r="K7947" s="92" t="str">
        <f t="shared" si="1253"/>
        <v/>
      </c>
      <c r="L7947" s="92" t="str">
        <f t="shared" si="1254"/>
        <v/>
      </c>
      <c r="M7947" s="95" t="str">
        <f>IF(A7947&lt;&gt;"",IF(MID(C7947,1,1)="c",SigmaEpsConcrete(I7947,$AN$30:$AN$33,$AR$30:$AR$33,$AS$26,$AS$27,$AS$28,$AQ$20,$AU$19),""),"")</f>
        <v/>
      </c>
      <c r="N7947" s="95" t="str">
        <f>IF(A7947&lt;&gt;"",IF(MID(C7947,1,1)="r",SigmaEpsReinf(J7947,$AS$42:$AS$43,$AS$41,$AS$39,$AS$40,$AQ$38),""),"")</f>
        <v/>
      </c>
      <c r="Q7947" s="92" t="str">
        <f t="shared" ref="Q7947:Q8010" si="1256">IF(A7947&lt;&gt;"",IF(MID(C7947,1,1)="c",IF(ISERROR(M7947/I7947),"",M7947/I7947),""),"")</f>
        <v/>
      </c>
      <c r="R7947" s="92" t="str">
        <f t="shared" ref="R7947:R8010" si="1257">IF(A7947&lt;&gt;"",IF(MID(C7947,1,1)="r",IF(ISERROR(N7947/J7947),"",N7947/J7947),""),"")</f>
        <v/>
      </c>
      <c r="U7947" s="5"/>
      <c r="V7947" s="5"/>
      <c r="W7947" s="94" t="str">
        <f t="shared" si="1255"/>
        <v/>
      </c>
      <c r="X7947" s="94" t="str">
        <f t="shared" ref="X7947:X8010" si="1258">IF(B7947&lt;&gt;"",G7947-$AU$106,"")</f>
        <v/>
      </c>
      <c r="Y7947" s="5"/>
      <c r="BK7947" s="8"/>
      <c r="BL7947" s="5"/>
      <c r="BM7947" s="5"/>
      <c r="BN7947" s="5"/>
      <c r="BO7947" s="5"/>
      <c r="BP7947" s="1"/>
      <c r="BQ7947" s="1"/>
      <c r="BR7947" s="1"/>
      <c r="BS7947" s="1"/>
      <c r="BT7947" s="1"/>
      <c r="BU7947" s="4"/>
      <c r="BV7947" s="1"/>
      <c r="BW7947" s="3"/>
      <c r="BX7947" s="4"/>
      <c r="BY7947" s="5"/>
      <c r="BZ7947" s="5"/>
      <c r="CA7947" s="5"/>
      <c r="CB7947" s="5"/>
      <c r="CC7947" s="5"/>
      <c r="CD7947" s="43"/>
    </row>
    <row r="7948" spans="1:82" x14ac:dyDescent="0.25">
      <c r="A7948" s="8"/>
      <c r="B7948" s="5"/>
      <c r="C7948" s="5"/>
      <c r="D7948" s="5"/>
      <c r="E7948" s="5"/>
      <c r="F7948" s="94" t="str">
        <f t="shared" si="1249"/>
        <v/>
      </c>
      <c r="G7948" s="94" t="str">
        <f t="shared" si="1250"/>
        <v/>
      </c>
      <c r="H7948" s="127" t="str">
        <f>IF(A7948&lt;&gt;"",IF(MID(C7948,1,1)="c",$AS$26,IF(MID(C7948,1,1)="r",$AS$41,IF(MID(C7948,1,1)="p",#REF!,#REF!))),"")</f>
        <v/>
      </c>
      <c r="I7948" s="92" t="str">
        <f t="shared" si="1251"/>
        <v/>
      </c>
      <c r="J7948" s="92" t="str">
        <f t="shared" si="1252"/>
        <v/>
      </c>
      <c r="K7948" s="92" t="str">
        <f t="shared" si="1253"/>
        <v/>
      </c>
      <c r="L7948" s="92" t="str">
        <f t="shared" si="1254"/>
        <v/>
      </c>
      <c r="M7948" s="95" t="str">
        <f>IF(A7948&lt;&gt;"",IF(MID(C7948,1,1)="c",SigmaEpsConcrete(I7948,$AN$30:$AN$33,$AR$30:$AR$33,$AS$26,$AS$27,$AS$28,$AQ$20,$AU$19),""),"")</f>
        <v/>
      </c>
      <c r="N7948" s="95" t="str">
        <f>IF(A7948&lt;&gt;"",IF(MID(C7948,1,1)="r",SigmaEpsReinf(J7948,$AS$42:$AS$43,$AS$41,$AS$39,$AS$40,$AQ$38),""),"")</f>
        <v/>
      </c>
      <c r="Q7948" s="92" t="str">
        <f t="shared" si="1256"/>
        <v/>
      </c>
      <c r="R7948" s="92" t="str">
        <f t="shared" si="1257"/>
        <v/>
      </c>
      <c r="U7948" s="5"/>
      <c r="V7948" s="5"/>
      <c r="W7948" s="94" t="str">
        <f t="shared" si="1255"/>
        <v/>
      </c>
      <c r="X7948" s="94" t="str">
        <f t="shared" si="1258"/>
        <v/>
      </c>
      <c r="Y7948" s="5"/>
      <c r="BK7948" s="8"/>
      <c r="BL7948" s="5"/>
      <c r="BM7948" s="5"/>
      <c r="BN7948" s="5"/>
      <c r="BO7948" s="5"/>
      <c r="BP7948" s="1"/>
      <c r="BQ7948" s="1"/>
      <c r="BR7948" s="1"/>
      <c r="BS7948" s="1"/>
      <c r="BT7948" s="1"/>
      <c r="BU7948" s="4"/>
      <c r="BV7948" s="1"/>
      <c r="BW7948" s="3"/>
      <c r="BX7948" s="4"/>
      <c r="BY7948" s="5"/>
      <c r="BZ7948" s="5"/>
      <c r="CA7948" s="5"/>
      <c r="CB7948" s="5"/>
      <c r="CC7948" s="5"/>
      <c r="CD7948" s="43"/>
    </row>
    <row r="7949" spans="1:82" x14ac:dyDescent="0.25">
      <c r="A7949" s="8"/>
      <c r="B7949" s="5"/>
      <c r="C7949" s="5"/>
      <c r="D7949" s="5"/>
      <c r="E7949" s="5"/>
      <c r="F7949" s="94" t="str">
        <f t="shared" si="1249"/>
        <v/>
      </c>
      <c r="G7949" s="94" t="str">
        <f t="shared" si="1250"/>
        <v/>
      </c>
      <c r="H7949" s="127" t="str">
        <f>IF(A7949&lt;&gt;"",IF(MID(C7949,1,1)="c",$AS$26,IF(MID(C7949,1,1)="r",$AS$41,IF(MID(C7949,1,1)="p",#REF!,#REF!))),"")</f>
        <v/>
      </c>
      <c r="I7949" s="92" t="str">
        <f t="shared" si="1251"/>
        <v/>
      </c>
      <c r="J7949" s="92" t="str">
        <f t="shared" si="1252"/>
        <v/>
      </c>
      <c r="K7949" s="92" t="str">
        <f t="shared" si="1253"/>
        <v/>
      </c>
      <c r="L7949" s="92" t="str">
        <f t="shared" si="1254"/>
        <v/>
      </c>
      <c r="M7949" s="95" t="str">
        <f>IF(A7949&lt;&gt;"",IF(MID(C7949,1,1)="c",SigmaEpsConcrete(I7949,$AN$30:$AN$33,$AR$30:$AR$33,$AS$26,$AS$27,$AS$28,$AQ$20,$AU$19),""),"")</f>
        <v/>
      </c>
      <c r="N7949" s="95" t="str">
        <f>IF(A7949&lt;&gt;"",IF(MID(C7949,1,1)="r",SigmaEpsReinf(J7949,$AS$42:$AS$43,$AS$41,$AS$39,$AS$40,$AQ$38),""),"")</f>
        <v/>
      </c>
      <c r="Q7949" s="92" t="str">
        <f t="shared" si="1256"/>
        <v/>
      </c>
      <c r="R7949" s="92" t="str">
        <f t="shared" si="1257"/>
        <v/>
      </c>
      <c r="U7949" s="5"/>
      <c r="V7949" s="5"/>
      <c r="W7949" s="94" t="str">
        <f t="shared" si="1255"/>
        <v/>
      </c>
      <c r="X7949" s="94" t="str">
        <f t="shared" si="1258"/>
        <v/>
      </c>
      <c r="Y7949" s="5"/>
      <c r="BK7949" s="8"/>
      <c r="BL7949" s="5"/>
      <c r="BM7949" s="5"/>
      <c r="BN7949" s="5"/>
      <c r="BO7949" s="5"/>
      <c r="BP7949" s="1"/>
      <c r="BQ7949" s="1"/>
      <c r="BR7949" s="1"/>
      <c r="BS7949" s="1"/>
      <c r="BT7949" s="1"/>
      <c r="BU7949" s="4"/>
      <c r="BV7949" s="1"/>
      <c r="BW7949" s="3"/>
      <c r="BX7949" s="4"/>
      <c r="BY7949" s="5"/>
      <c r="BZ7949" s="5"/>
      <c r="CA7949" s="5"/>
      <c r="CB7949" s="5"/>
      <c r="CC7949" s="5"/>
      <c r="CD7949" s="43"/>
    </row>
    <row r="7950" spans="1:82" x14ac:dyDescent="0.25">
      <c r="A7950" s="8"/>
      <c r="B7950" s="5"/>
      <c r="C7950" s="5"/>
      <c r="D7950" s="5"/>
      <c r="E7950" s="5"/>
      <c r="F7950" s="94" t="str">
        <f t="shared" si="1249"/>
        <v/>
      </c>
      <c r="G7950" s="94" t="str">
        <f t="shared" si="1250"/>
        <v/>
      </c>
      <c r="H7950" s="127" t="str">
        <f>IF(A7950&lt;&gt;"",IF(MID(C7950,1,1)="c",$AS$26,IF(MID(C7950,1,1)="r",$AS$41,IF(MID(C7950,1,1)="p",#REF!,#REF!))),"")</f>
        <v/>
      </c>
      <c r="I7950" s="92" t="str">
        <f t="shared" si="1251"/>
        <v/>
      </c>
      <c r="J7950" s="92" t="str">
        <f t="shared" si="1252"/>
        <v/>
      </c>
      <c r="K7950" s="92" t="str">
        <f t="shared" si="1253"/>
        <v/>
      </c>
      <c r="L7950" s="92" t="str">
        <f t="shared" si="1254"/>
        <v/>
      </c>
      <c r="M7950" s="95" t="str">
        <f>IF(A7950&lt;&gt;"",IF(MID(C7950,1,1)="c",SigmaEpsConcrete(I7950,$AN$30:$AN$33,$AR$30:$AR$33,$AS$26,$AS$27,$AS$28,$AQ$20,$AU$19),""),"")</f>
        <v/>
      </c>
      <c r="N7950" s="95" t="str">
        <f>IF(A7950&lt;&gt;"",IF(MID(C7950,1,1)="r",SigmaEpsReinf(J7950,$AS$42:$AS$43,$AS$41,$AS$39,$AS$40,$AQ$38),""),"")</f>
        <v/>
      </c>
      <c r="Q7950" s="92" t="str">
        <f t="shared" si="1256"/>
        <v/>
      </c>
      <c r="R7950" s="92" t="str">
        <f t="shared" si="1257"/>
        <v/>
      </c>
      <c r="U7950" s="5"/>
      <c r="V7950" s="5"/>
      <c r="W7950" s="94" t="str">
        <f t="shared" si="1255"/>
        <v/>
      </c>
      <c r="X7950" s="94" t="str">
        <f t="shared" si="1258"/>
        <v/>
      </c>
      <c r="Y7950" s="5"/>
      <c r="BK7950" s="8"/>
      <c r="BL7950" s="5"/>
      <c r="BM7950" s="5"/>
      <c r="BN7950" s="5"/>
      <c r="BO7950" s="5"/>
      <c r="BP7950" s="1"/>
      <c r="BQ7950" s="1"/>
      <c r="BR7950" s="1"/>
      <c r="BS7950" s="1"/>
      <c r="BT7950" s="1"/>
      <c r="BU7950" s="4"/>
      <c r="BV7950" s="1"/>
      <c r="BW7950" s="3"/>
      <c r="BX7950" s="4"/>
      <c r="BY7950" s="5"/>
      <c r="BZ7950" s="5"/>
      <c r="CA7950" s="5"/>
      <c r="CB7950" s="5"/>
      <c r="CC7950" s="5"/>
      <c r="CD7950" s="43"/>
    </row>
    <row r="7951" spans="1:82" x14ac:dyDescent="0.25">
      <c r="A7951" s="8"/>
      <c r="B7951" s="5"/>
      <c r="C7951" s="5"/>
      <c r="D7951" s="5"/>
      <c r="E7951" s="5"/>
      <c r="F7951" s="94" t="str">
        <f t="shared" si="1249"/>
        <v/>
      </c>
      <c r="G7951" s="94" t="str">
        <f t="shared" si="1250"/>
        <v/>
      </c>
      <c r="H7951" s="127" t="str">
        <f>IF(A7951&lt;&gt;"",IF(MID(C7951,1,1)="c",$AS$26,IF(MID(C7951,1,1)="r",$AS$41,IF(MID(C7951,1,1)="p",#REF!,#REF!))),"")</f>
        <v/>
      </c>
      <c r="I7951" s="92" t="str">
        <f t="shared" si="1251"/>
        <v/>
      </c>
      <c r="J7951" s="92" t="str">
        <f t="shared" si="1252"/>
        <v/>
      </c>
      <c r="K7951" s="92" t="str">
        <f t="shared" si="1253"/>
        <v/>
      </c>
      <c r="L7951" s="92" t="str">
        <f t="shared" si="1254"/>
        <v/>
      </c>
      <c r="M7951" s="95" t="str">
        <f>IF(A7951&lt;&gt;"",IF(MID(C7951,1,1)="c",SigmaEpsConcrete(I7951,$AN$30:$AN$33,$AR$30:$AR$33,$AS$26,$AS$27,$AS$28,$AQ$20,$AU$19),""),"")</f>
        <v/>
      </c>
      <c r="N7951" s="95" t="str">
        <f>IF(A7951&lt;&gt;"",IF(MID(C7951,1,1)="r",SigmaEpsReinf(J7951,$AS$42:$AS$43,$AS$41,$AS$39,$AS$40,$AQ$38),""),"")</f>
        <v/>
      </c>
      <c r="Q7951" s="92" t="str">
        <f t="shared" si="1256"/>
        <v/>
      </c>
      <c r="R7951" s="92" t="str">
        <f t="shared" si="1257"/>
        <v/>
      </c>
      <c r="U7951" s="5"/>
      <c r="V7951" s="5"/>
      <c r="W7951" s="94" t="str">
        <f t="shared" si="1255"/>
        <v/>
      </c>
      <c r="X7951" s="94" t="str">
        <f t="shared" si="1258"/>
        <v/>
      </c>
      <c r="Y7951" s="5"/>
      <c r="BK7951" s="8"/>
      <c r="BL7951" s="5"/>
      <c r="BM7951" s="5"/>
      <c r="BN7951" s="5"/>
      <c r="BO7951" s="5"/>
      <c r="BP7951" s="1"/>
      <c r="BQ7951" s="1"/>
      <c r="BR7951" s="1"/>
      <c r="BS7951" s="1"/>
      <c r="BT7951" s="1"/>
      <c r="BU7951" s="4"/>
      <c r="BV7951" s="1"/>
      <c r="BW7951" s="3"/>
      <c r="BX7951" s="4"/>
      <c r="BY7951" s="5"/>
      <c r="BZ7951" s="5"/>
      <c r="CA7951" s="5"/>
      <c r="CB7951" s="5"/>
      <c r="CC7951" s="5"/>
      <c r="CD7951" s="43"/>
    </row>
    <row r="7952" spans="1:82" x14ac:dyDescent="0.25">
      <c r="A7952" s="8"/>
      <c r="B7952" s="5"/>
      <c r="C7952" s="5"/>
      <c r="D7952" s="5"/>
      <c r="E7952" s="5"/>
      <c r="F7952" s="94" t="str">
        <f t="shared" si="1249"/>
        <v/>
      </c>
      <c r="G7952" s="94" t="str">
        <f t="shared" si="1250"/>
        <v/>
      </c>
      <c r="H7952" s="127" t="str">
        <f>IF(A7952&lt;&gt;"",IF(MID(C7952,1,1)="c",$AS$26,IF(MID(C7952,1,1)="r",$AS$41,IF(MID(C7952,1,1)="p",#REF!,#REF!))),"")</f>
        <v/>
      </c>
      <c r="I7952" s="92" t="str">
        <f t="shared" si="1251"/>
        <v/>
      </c>
      <c r="J7952" s="92" t="str">
        <f t="shared" si="1252"/>
        <v/>
      </c>
      <c r="K7952" s="92" t="str">
        <f t="shared" si="1253"/>
        <v/>
      </c>
      <c r="L7952" s="92" t="str">
        <f t="shared" si="1254"/>
        <v/>
      </c>
      <c r="M7952" s="95" t="str">
        <f>IF(A7952&lt;&gt;"",IF(MID(C7952,1,1)="c",SigmaEpsConcrete(I7952,$AN$30:$AN$33,$AR$30:$AR$33,$AS$26,$AS$27,$AS$28,$AQ$20,$AU$19),""),"")</f>
        <v/>
      </c>
      <c r="N7952" s="95" t="str">
        <f>IF(A7952&lt;&gt;"",IF(MID(C7952,1,1)="r",SigmaEpsReinf(J7952,$AS$42:$AS$43,$AS$41,$AS$39,$AS$40,$AQ$38),""),"")</f>
        <v/>
      </c>
      <c r="Q7952" s="92" t="str">
        <f t="shared" si="1256"/>
        <v/>
      </c>
      <c r="R7952" s="92" t="str">
        <f t="shared" si="1257"/>
        <v/>
      </c>
      <c r="U7952" s="5"/>
      <c r="V7952" s="5"/>
      <c r="W7952" s="94" t="str">
        <f t="shared" si="1255"/>
        <v/>
      </c>
      <c r="X7952" s="94" t="str">
        <f t="shared" si="1258"/>
        <v/>
      </c>
      <c r="Y7952" s="5"/>
      <c r="BK7952" s="8"/>
      <c r="BL7952" s="5"/>
      <c r="BM7952" s="5"/>
      <c r="BN7952" s="5"/>
      <c r="BO7952" s="5"/>
      <c r="BP7952" s="1"/>
      <c r="BQ7952" s="1"/>
      <c r="BR7952" s="1"/>
      <c r="BS7952" s="1"/>
      <c r="BT7952" s="1"/>
      <c r="BU7952" s="4"/>
      <c r="BV7952" s="1"/>
      <c r="BW7952" s="3"/>
      <c r="BX7952" s="4"/>
      <c r="BY7952" s="5"/>
      <c r="BZ7952" s="5"/>
      <c r="CA7952" s="5"/>
      <c r="CB7952" s="5"/>
      <c r="CC7952" s="5"/>
      <c r="CD7952" s="43"/>
    </row>
    <row r="7953" spans="1:82" x14ac:dyDescent="0.25">
      <c r="A7953" s="8"/>
      <c r="B7953" s="5"/>
      <c r="C7953" s="5"/>
      <c r="D7953" s="5"/>
      <c r="E7953" s="5"/>
      <c r="F7953" s="94" t="str">
        <f t="shared" si="1249"/>
        <v/>
      </c>
      <c r="G7953" s="94" t="str">
        <f t="shared" si="1250"/>
        <v/>
      </c>
      <c r="H7953" s="127" t="str">
        <f>IF(A7953&lt;&gt;"",IF(MID(C7953,1,1)="c",$AS$26,IF(MID(C7953,1,1)="r",$AS$41,IF(MID(C7953,1,1)="p",#REF!,#REF!))),"")</f>
        <v/>
      </c>
      <c r="I7953" s="92" t="str">
        <f t="shared" si="1251"/>
        <v/>
      </c>
      <c r="J7953" s="92" t="str">
        <f t="shared" si="1252"/>
        <v/>
      </c>
      <c r="K7953" s="92" t="str">
        <f t="shared" si="1253"/>
        <v/>
      </c>
      <c r="L7953" s="92" t="str">
        <f t="shared" si="1254"/>
        <v/>
      </c>
      <c r="M7953" s="95" t="str">
        <f>IF(A7953&lt;&gt;"",IF(MID(C7953,1,1)="c",SigmaEpsConcrete(I7953,$AN$30:$AN$33,$AR$30:$AR$33,$AS$26,$AS$27,$AS$28,$AQ$20,$AU$19),""),"")</f>
        <v/>
      </c>
      <c r="N7953" s="95" t="str">
        <f>IF(A7953&lt;&gt;"",IF(MID(C7953,1,1)="r",SigmaEpsReinf(J7953,$AS$42:$AS$43,$AS$41,$AS$39,$AS$40,$AQ$38),""),"")</f>
        <v/>
      </c>
      <c r="Q7953" s="92" t="str">
        <f t="shared" si="1256"/>
        <v/>
      </c>
      <c r="R7953" s="92" t="str">
        <f t="shared" si="1257"/>
        <v/>
      </c>
      <c r="U7953" s="5"/>
      <c r="V7953" s="5"/>
      <c r="W7953" s="94" t="str">
        <f t="shared" si="1255"/>
        <v/>
      </c>
      <c r="X7953" s="94" t="str">
        <f t="shared" si="1258"/>
        <v/>
      </c>
      <c r="Y7953" s="5"/>
      <c r="BK7953" s="8"/>
      <c r="BL7953" s="5"/>
      <c r="BM7953" s="5"/>
      <c r="BN7953" s="5"/>
      <c r="BO7953" s="5"/>
      <c r="BP7953" s="1"/>
      <c r="BQ7953" s="1"/>
      <c r="BR7953" s="1"/>
      <c r="BS7953" s="1"/>
      <c r="BT7953" s="1"/>
      <c r="BU7953" s="4"/>
      <c r="BV7953" s="1"/>
      <c r="BW7953" s="3"/>
      <c r="BX7953" s="4"/>
      <c r="BY7953" s="5"/>
      <c r="BZ7953" s="5"/>
      <c r="CA7953" s="5"/>
      <c r="CB7953" s="5"/>
      <c r="CC7953" s="5"/>
      <c r="CD7953" s="43"/>
    </row>
    <row r="7954" spans="1:82" x14ac:dyDescent="0.25">
      <c r="A7954" s="8"/>
      <c r="B7954" s="5"/>
      <c r="C7954" s="5"/>
      <c r="D7954" s="5"/>
      <c r="E7954" s="5"/>
      <c r="F7954" s="94" t="str">
        <f t="shared" si="1249"/>
        <v/>
      </c>
      <c r="G7954" s="94" t="str">
        <f t="shared" si="1250"/>
        <v/>
      </c>
      <c r="H7954" s="127" t="str">
        <f>IF(A7954&lt;&gt;"",IF(MID(C7954,1,1)="c",$AS$26,IF(MID(C7954,1,1)="r",$AS$41,IF(MID(C7954,1,1)="p",#REF!,#REF!))),"")</f>
        <v/>
      </c>
      <c r="I7954" s="92" t="str">
        <f t="shared" si="1251"/>
        <v/>
      </c>
      <c r="J7954" s="92" t="str">
        <f t="shared" si="1252"/>
        <v/>
      </c>
      <c r="K7954" s="92" t="str">
        <f t="shared" si="1253"/>
        <v/>
      </c>
      <c r="L7954" s="92" t="str">
        <f t="shared" si="1254"/>
        <v/>
      </c>
      <c r="M7954" s="95" t="str">
        <f>IF(A7954&lt;&gt;"",IF(MID(C7954,1,1)="c",SigmaEpsConcrete(I7954,$AN$30:$AN$33,$AR$30:$AR$33,$AS$26,$AS$27,$AS$28,$AQ$20,$AU$19),""),"")</f>
        <v/>
      </c>
      <c r="N7954" s="95" t="str">
        <f>IF(A7954&lt;&gt;"",IF(MID(C7954,1,1)="r",SigmaEpsReinf(J7954,$AS$42:$AS$43,$AS$41,$AS$39,$AS$40,$AQ$38),""),"")</f>
        <v/>
      </c>
      <c r="Q7954" s="92" t="str">
        <f t="shared" si="1256"/>
        <v/>
      </c>
      <c r="R7954" s="92" t="str">
        <f t="shared" si="1257"/>
        <v/>
      </c>
      <c r="U7954" s="5"/>
      <c r="V7954" s="5"/>
      <c r="W7954" s="94" t="str">
        <f t="shared" si="1255"/>
        <v/>
      </c>
      <c r="X7954" s="94" t="str">
        <f t="shared" si="1258"/>
        <v/>
      </c>
      <c r="Y7954" s="5"/>
      <c r="BK7954" s="8"/>
      <c r="BL7954" s="5"/>
      <c r="BM7954" s="5"/>
      <c r="BN7954" s="5"/>
      <c r="BO7954" s="5"/>
      <c r="BP7954" s="1"/>
      <c r="BQ7954" s="1"/>
      <c r="BR7954" s="1"/>
      <c r="BS7954" s="1"/>
      <c r="BT7954" s="1"/>
      <c r="BU7954" s="4"/>
      <c r="BV7954" s="1"/>
      <c r="BW7954" s="3"/>
      <c r="BX7954" s="4"/>
      <c r="BY7954" s="5"/>
      <c r="BZ7954" s="5"/>
      <c r="CA7954" s="5"/>
      <c r="CB7954" s="5"/>
      <c r="CC7954" s="5"/>
      <c r="CD7954" s="43"/>
    </row>
    <row r="7955" spans="1:82" x14ac:dyDescent="0.25">
      <c r="A7955" s="8"/>
      <c r="B7955" s="5"/>
      <c r="C7955" s="5"/>
      <c r="D7955" s="5"/>
      <c r="E7955" s="5"/>
      <c r="F7955" s="94" t="str">
        <f t="shared" si="1249"/>
        <v/>
      </c>
      <c r="G7955" s="94" t="str">
        <f t="shared" si="1250"/>
        <v/>
      </c>
      <c r="H7955" s="127" t="str">
        <f>IF(A7955&lt;&gt;"",IF(MID(C7955,1,1)="c",$AS$26,IF(MID(C7955,1,1)="r",$AS$41,IF(MID(C7955,1,1)="p",#REF!,#REF!))),"")</f>
        <v/>
      </c>
      <c r="I7955" s="92" t="str">
        <f t="shared" si="1251"/>
        <v/>
      </c>
      <c r="J7955" s="92" t="str">
        <f t="shared" si="1252"/>
        <v/>
      </c>
      <c r="K7955" s="92" t="str">
        <f t="shared" si="1253"/>
        <v/>
      </c>
      <c r="L7955" s="92" t="str">
        <f t="shared" si="1254"/>
        <v/>
      </c>
      <c r="M7955" s="95" t="str">
        <f>IF(A7955&lt;&gt;"",IF(MID(C7955,1,1)="c",SigmaEpsConcrete(I7955,$AN$30:$AN$33,$AR$30:$AR$33,$AS$26,$AS$27,$AS$28,$AQ$20,$AU$19),""),"")</f>
        <v/>
      </c>
      <c r="N7955" s="95" t="str">
        <f>IF(A7955&lt;&gt;"",IF(MID(C7955,1,1)="r",SigmaEpsReinf(J7955,$AS$42:$AS$43,$AS$41,$AS$39,$AS$40,$AQ$38),""),"")</f>
        <v/>
      </c>
      <c r="Q7955" s="92" t="str">
        <f t="shared" si="1256"/>
        <v/>
      </c>
      <c r="R7955" s="92" t="str">
        <f t="shared" si="1257"/>
        <v/>
      </c>
      <c r="U7955" s="5"/>
      <c r="V7955" s="5"/>
      <c r="W7955" s="94" t="str">
        <f t="shared" si="1255"/>
        <v/>
      </c>
      <c r="X7955" s="94" t="str">
        <f t="shared" si="1258"/>
        <v/>
      </c>
      <c r="Y7955" s="5"/>
      <c r="BK7955" s="8"/>
      <c r="BL7955" s="5"/>
      <c r="BM7955" s="5"/>
      <c r="BN7955" s="5"/>
      <c r="BO7955" s="5"/>
      <c r="BP7955" s="1"/>
      <c r="BQ7955" s="1"/>
      <c r="BR7955" s="1"/>
      <c r="BS7955" s="1"/>
      <c r="BT7955" s="1"/>
      <c r="BU7955" s="4"/>
      <c r="BV7955" s="1"/>
      <c r="BW7955" s="3"/>
      <c r="BX7955" s="4"/>
      <c r="BY7955" s="5"/>
      <c r="BZ7955" s="5"/>
      <c r="CA7955" s="5"/>
      <c r="CB7955" s="5"/>
      <c r="CC7955" s="5"/>
      <c r="CD7955" s="43"/>
    </row>
    <row r="7956" spans="1:82" x14ac:dyDescent="0.25">
      <c r="A7956" s="8"/>
      <c r="B7956" s="5"/>
      <c r="C7956" s="5"/>
      <c r="D7956" s="5"/>
      <c r="E7956" s="5"/>
      <c r="F7956" s="94" t="str">
        <f t="shared" si="1249"/>
        <v/>
      </c>
      <c r="G7956" s="94" t="str">
        <f t="shared" si="1250"/>
        <v/>
      </c>
      <c r="H7956" s="127" t="str">
        <f>IF(A7956&lt;&gt;"",IF(MID(C7956,1,1)="c",$AS$26,IF(MID(C7956,1,1)="r",$AS$41,IF(MID(C7956,1,1)="p",#REF!,#REF!))),"")</f>
        <v/>
      </c>
      <c r="I7956" s="92" t="str">
        <f t="shared" si="1251"/>
        <v/>
      </c>
      <c r="J7956" s="92" t="str">
        <f t="shared" si="1252"/>
        <v/>
      </c>
      <c r="K7956" s="92" t="str">
        <f t="shared" si="1253"/>
        <v/>
      </c>
      <c r="L7956" s="92" t="str">
        <f t="shared" si="1254"/>
        <v/>
      </c>
      <c r="M7956" s="95" t="str">
        <f>IF(A7956&lt;&gt;"",IF(MID(C7956,1,1)="c",SigmaEpsConcrete(I7956,$AN$30:$AN$33,$AR$30:$AR$33,$AS$26,$AS$27,$AS$28,$AQ$20,$AU$19),""),"")</f>
        <v/>
      </c>
      <c r="N7956" s="95" t="str">
        <f>IF(A7956&lt;&gt;"",IF(MID(C7956,1,1)="r",SigmaEpsReinf(J7956,$AS$42:$AS$43,$AS$41,$AS$39,$AS$40,$AQ$38),""),"")</f>
        <v/>
      </c>
      <c r="Q7956" s="92" t="str">
        <f t="shared" si="1256"/>
        <v/>
      </c>
      <c r="R7956" s="92" t="str">
        <f t="shared" si="1257"/>
        <v/>
      </c>
      <c r="U7956" s="5"/>
      <c r="V7956" s="5"/>
      <c r="W7956" s="94" t="str">
        <f t="shared" si="1255"/>
        <v/>
      </c>
      <c r="X7956" s="94" t="str">
        <f t="shared" si="1258"/>
        <v/>
      </c>
      <c r="Y7956" s="5"/>
      <c r="BK7956" s="8"/>
      <c r="BL7956" s="5"/>
      <c r="BM7956" s="5"/>
      <c r="BN7956" s="5"/>
      <c r="BO7956" s="5"/>
      <c r="BP7956" s="1"/>
      <c r="BQ7956" s="1"/>
      <c r="BR7956" s="1"/>
      <c r="BS7956" s="1"/>
      <c r="BT7956" s="1"/>
      <c r="BU7956" s="4"/>
      <c r="BV7956" s="1"/>
      <c r="BW7956" s="3"/>
      <c r="BX7956" s="4"/>
      <c r="BY7956" s="5"/>
      <c r="BZ7956" s="5"/>
      <c r="CA7956" s="5"/>
      <c r="CB7956" s="5"/>
      <c r="CC7956" s="5"/>
      <c r="CD7956" s="43"/>
    </row>
    <row r="7957" spans="1:82" x14ac:dyDescent="0.25">
      <c r="A7957" s="8"/>
      <c r="B7957" s="5"/>
      <c r="C7957" s="5"/>
      <c r="D7957" s="5"/>
      <c r="E7957" s="5"/>
      <c r="F7957" s="94" t="str">
        <f t="shared" si="1249"/>
        <v/>
      </c>
      <c r="G7957" s="94" t="str">
        <f t="shared" si="1250"/>
        <v/>
      </c>
      <c r="H7957" s="127" t="str">
        <f>IF(A7957&lt;&gt;"",IF(MID(C7957,1,1)="c",$AS$26,IF(MID(C7957,1,1)="r",$AS$41,IF(MID(C7957,1,1)="p",#REF!,#REF!))),"")</f>
        <v/>
      </c>
      <c r="I7957" s="92" t="str">
        <f t="shared" si="1251"/>
        <v/>
      </c>
      <c r="J7957" s="92" t="str">
        <f t="shared" si="1252"/>
        <v/>
      </c>
      <c r="K7957" s="92" t="str">
        <f t="shared" si="1253"/>
        <v/>
      </c>
      <c r="L7957" s="92" t="str">
        <f t="shared" si="1254"/>
        <v/>
      </c>
      <c r="M7957" s="95" t="str">
        <f>IF(A7957&lt;&gt;"",IF(MID(C7957,1,1)="c",SigmaEpsConcrete(I7957,$AN$30:$AN$33,$AR$30:$AR$33,$AS$26,$AS$27,$AS$28,$AQ$20,$AU$19),""),"")</f>
        <v/>
      </c>
      <c r="N7957" s="95" t="str">
        <f>IF(A7957&lt;&gt;"",IF(MID(C7957,1,1)="r",SigmaEpsReinf(J7957,$AS$42:$AS$43,$AS$41,$AS$39,$AS$40,$AQ$38),""),"")</f>
        <v/>
      </c>
      <c r="Q7957" s="92" t="str">
        <f t="shared" si="1256"/>
        <v/>
      </c>
      <c r="R7957" s="92" t="str">
        <f t="shared" si="1257"/>
        <v/>
      </c>
      <c r="U7957" s="5"/>
      <c r="V7957" s="5"/>
      <c r="W7957" s="94" t="str">
        <f t="shared" si="1255"/>
        <v/>
      </c>
      <c r="X7957" s="94" t="str">
        <f t="shared" si="1258"/>
        <v/>
      </c>
      <c r="Y7957" s="5"/>
      <c r="BK7957" s="8"/>
      <c r="BL7957" s="5"/>
      <c r="BM7957" s="5"/>
      <c r="BN7957" s="5"/>
      <c r="BO7957" s="5"/>
      <c r="BP7957" s="1"/>
      <c r="BQ7957" s="1"/>
      <c r="BR7957" s="1"/>
      <c r="BS7957" s="1"/>
      <c r="BT7957" s="1"/>
      <c r="BU7957" s="4"/>
      <c r="BV7957" s="1"/>
      <c r="BW7957" s="3"/>
      <c r="BX7957" s="4"/>
      <c r="BY7957" s="5"/>
      <c r="BZ7957" s="5"/>
      <c r="CA7957" s="5"/>
      <c r="CB7957" s="5"/>
      <c r="CC7957" s="5"/>
      <c r="CD7957" s="43"/>
    </row>
    <row r="7958" spans="1:82" x14ac:dyDescent="0.25">
      <c r="A7958" s="8"/>
      <c r="B7958" s="5"/>
      <c r="C7958" s="5"/>
      <c r="D7958" s="5"/>
      <c r="E7958" s="5"/>
      <c r="F7958" s="94" t="str">
        <f t="shared" si="1249"/>
        <v/>
      </c>
      <c r="G7958" s="94" t="str">
        <f t="shared" si="1250"/>
        <v/>
      </c>
      <c r="H7958" s="127" t="str">
        <f>IF(A7958&lt;&gt;"",IF(MID(C7958,1,1)="c",$AS$26,IF(MID(C7958,1,1)="r",$AS$41,IF(MID(C7958,1,1)="p",#REF!,#REF!))),"")</f>
        <v/>
      </c>
      <c r="I7958" s="92" t="str">
        <f t="shared" si="1251"/>
        <v/>
      </c>
      <c r="J7958" s="92" t="str">
        <f t="shared" si="1252"/>
        <v/>
      </c>
      <c r="K7958" s="92" t="str">
        <f t="shared" si="1253"/>
        <v/>
      </c>
      <c r="L7958" s="92" t="str">
        <f t="shared" si="1254"/>
        <v/>
      </c>
      <c r="M7958" s="95" t="str">
        <f>IF(A7958&lt;&gt;"",IF(MID(C7958,1,1)="c",SigmaEpsConcrete(I7958,$AN$30:$AN$33,$AR$30:$AR$33,$AS$26,$AS$27,$AS$28,$AQ$20,$AU$19),""),"")</f>
        <v/>
      </c>
      <c r="N7958" s="95" t="str">
        <f>IF(A7958&lt;&gt;"",IF(MID(C7958,1,1)="r",SigmaEpsReinf(J7958,$AS$42:$AS$43,$AS$41,$AS$39,$AS$40,$AQ$38),""),"")</f>
        <v/>
      </c>
      <c r="Q7958" s="92" t="str">
        <f t="shared" si="1256"/>
        <v/>
      </c>
      <c r="R7958" s="92" t="str">
        <f t="shared" si="1257"/>
        <v/>
      </c>
      <c r="U7958" s="5"/>
      <c r="V7958" s="5"/>
      <c r="W7958" s="94" t="str">
        <f t="shared" si="1255"/>
        <v/>
      </c>
      <c r="X7958" s="94" t="str">
        <f t="shared" si="1258"/>
        <v/>
      </c>
      <c r="Y7958" s="5"/>
      <c r="BK7958" s="8"/>
      <c r="BL7958" s="5"/>
      <c r="BM7958" s="5"/>
      <c r="BN7958" s="5"/>
      <c r="BO7958" s="5"/>
      <c r="BP7958" s="1"/>
      <c r="BQ7958" s="1"/>
      <c r="BR7958" s="1"/>
      <c r="BS7958" s="1"/>
      <c r="BT7958" s="1"/>
      <c r="BU7958" s="4"/>
      <c r="BV7958" s="1"/>
      <c r="BW7958" s="3"/>
      <c r="BX7958" s="4"/>
      <c r="BY7958" s="5"/>
      <c r="BZ7958" s="5"/>
      <c r="CA7958" s="5"/>
      <c r="CB7958" s="5"/>
      <c r="CC7958" s="5"/>
      <c r="CD7958" s="43"/>
    </row>
    <row r="7959" spans="1:82" x14ac:dyDescent="0.25">
      <c r="A7959" s="8"/>
      <c r="B7959" s="5"/>
      <c r="C7959" s="5"/>
      <c r="D7959" s="5"/>
      <c r="E7959" s="5"/>
      <c r="F7959" s="94" t="str">
        <f t="shared" si="1249"/>
        <v/>
      </c>
      <c r="G7959" s="94" t="str">
        <f t="shared" si="1250"/>
        <v/>
      </c>
      <c r="H7959" s="127" t="str">
        <f>IF(A7959&lt;&gt;"",IF(MID(C7959,1,1)="c",$AS$26,IF(MID(C7959,1,1)="r",$AS$41,IF(MID(C7959,1,1)="p",#REF!,#REF!))),"")</f>
        <v/>
      </c>
      <c r="I7959" s="92" t="str">
        <f t="shared" si="1251"/>
        <v/>
      </c>
      <c r="J7959" s="92" t="str">
        <f t="shared" si="1252"/>
        <v/>
      </c>
      <c r="K7959" s="92" t="str">
        <f t="shared" si="1253"/>
        <v/>
      </c>
      <c r="L7959" s="92" t="str">
        <f t="shared" si="1254"/>
        <v/>
      </c>
      <c r="M7959" s="95" t="str">
        <f>IF(A7959&lt;&gt;"",IF(MID(C7959,1,1)="c",SigmaEpsConcrete(I7959,$AN$30:$AN$33,$AR$30:$AR$33,$AS$26,$AS$27,$AS$28,$AQ$20,$AU$19),""),"")</f>
        <v/>
      </c>
      <c r="N7959" s="95" t="str">
        <f>IF(A7959&lt;&gt;"",IF(MID(C7959,1,1)="r",SigmaEpsReinf(J7959,$AS$42:$AS$43,$AS$41,$AS$39,$AS$40,$AQ$38),""),"")</f>
        <v/>
      </c>
      <c r="Q7959" s="92" t="str">
        <f t="shared" si="1256"/>
        <v/>
      </c>
      <c r="R7959" s="92" t="str">
        <f t="shared" si="1257"/>
        <v/>
      </c>
      <c r="U7959" s="5"/>
      <c r="V7959" s="5"/>
      <c r="W7959" s="94" t="str">
        <f t="shared" si="1255"/>
        <v/>
      </c>
      <c r="X7959" s="94" t="str">
        <f t="shared" si="1258"/>
        <v/>
      </c>
      <c r="Y7959" s="5"/>
      <c r="BK7959" s="8"/>
      <c r="BL7959" s="5"/>
      <c r="BM7959" s="5"/>
      <c r="BN7959" s="5"/>
      <c r="BO7959" s="5"/>
      <c r="BP7959" s="1"/>
      <c r="BQ7959" s="1"/>
      <c r="BR7959" s="1"/>
      <c r="BS7959" s="1"/>
      <c r="BT7959" s="1"/>
      <c r="BU7959" s="4"/>
      <c r="BV7959" s="1"/>
      <c r="BW7959" s="3"/>
      <c r="BX7959" s="4"/>
      <c r="BY7959" s="5"/>
      <c r="BZ7959" s="5"/>
      <c r="CA7959" s="5"/>
      <c r="CB7959" s="5"/>
      <c r="CC7959" s="5"/>
      <c r="CD7959" s="43"/>
    </row>
    <row r="7960" spans="1:82" x14ac:dyDescent="0.25">
      <c r="A7960" s="8"/>
      <c r="B7960" s="5"/>
      <c r="C7960" s="5"/>
      <c r="D7960" s="5"/>
      <c r="E7960" s="5"/>
      <c r="F7960" s="94" t="str">
        <f t="shared" si="1249"/>
        <v/>
      </c>
      <c r="G7960" s="94" t="str">
        <f t="shared" si="1250"/>
        <v/>
      </c>
      <c r="H7960" s="127" t="str">
        <f>IF(A7960&lt;&gt;"",IF(MID(C7960,1,1)="c",$AS$26,IF(MID(C7960,1,1)="r",$AS$41,IF(MID(C7960,1,1)="p",#REF!,#REF!))),"")</f>
        <v/>
      </c>
      <c r="I7960" s="92" t="str">
        <f t="shared" si="1251"/>
        <v/>
      </c>
      <c r="J7960" s="92" t="str">
        <f t="shared" si="1252"/>
        <v/>
      </c>
      <c r="K7960" s="92" t="str">
        <f t="shared" si="1253"/>
        <v/>
      </c>
      <c r="L7960" s="92" t="str">
        <f t="shared" si="1254"/>
        <v/>
      </c>
      <c r="M7960" s="95" t="str">
        <f>IF(A7960&lt;&gt;"",IF(MID(C7960,1,1)="c",SigmaEpsConcrete(I7960,$AN$30:$AN$33,$AR$30:$AR$33,$AS$26,$AS$27,$AS$28,$AQ$20,$AU$19),""),"")</f>
        <v/>
      </c>
      <c r="N7960" s="95" t="str">
        <f>IF(A7960&lt;&gt;"",IF(MID(C7960,1,1)="r",SigmaEpsReinf(J7960,$AS$42:$AS$43,$AS$41,$AS$39,$AS$40,$AQ$38),""),"")</f>
        <v/>
      </c>
      <c r="Q7960" s="92" t="str">
        <f t="shared" si="1256"/>
        <v/>
      </c>
      <c r="R7960" s="92" t="str">
        <f t="shared" si="1257"/>
        <v/>
      </c>
      <c r="U7960" s="5"/>
      <c r="V7960" s="5"/>
      <c r="W7960" s="94" t="str">
        <f t="shared" si="1255"/>
        <v/>
      </c>
      <c r="X7960" s="94" t="str">
        <f t="shared" si="1258"/>
        <v/>
      </c>
      <c r="Y7960" s="5"/>
      <c r="BK7960" s="8"/>
      <c r="BL7960" s="5"/>
      <c r="BM7960" s="5"/>
      <c r="BN7960" s="5"/>
      <c r="BO7960" s="5"/>
      <c r="BP7960" s="1"/>
      <c r="BQ7960" s="1"/>
      <c r="BR7960" s="1"/>
      <c r="BS7960" s="1"/>
      <c r="BT7960" s="1"/>
      <c r="BU7960" s="4"/>
      <c r="BV7960" s="1"/>
      <c r="BW7960" s="3"/>
      <c r="BX7960" s="4"/>
      <c r="BY7960" s="5"/>
      <c r="BZ7960" s="5"/>
      <c r="CA7960" s="5"/>
      <c r="CB7960" s="5"/>
      <c r="CC7960" s="5"/>
      <c r="CD7960" s="43"/>
    </row>
    <row r="7961" spans="1:82" x14ac:dyDescent="0.25">
      <c r="A7961" s="8"/>
      <c r="B7961" s="5"/>
      <c r="C7961" s="5"/>
      <c r="D7961" s="5"/>
      <c r="E7961" s="5"/>
      <c r="F7961" s="94" t="str">
        <f t="shared" si="1249"/>
        <v/>
      </c>
      <c r="G7961" s="94" t="str">
        <f t="shared" si="1250"/>
        <v/>
      </c>
      <c r="H7961" s="127" t="str">
        <f>IF(A7961&lt;&gt;"",IF(MID(C7961,1,1)="c",$AS$26,IF(MID(C7961,1,1)="r",$AS$41,IF(MID(C7961,1,1)="p",#REF!,#REF!))),"")</f>
        <v/>
      </c>
      <c r="I7961" s="92" t="str">
        <f t="shared" si="1251"/>
        <v/>
      </c>
      <c r="J7961" s="92" t="str">
        <f t="shared" si="1252"/>
        <v/>
      </c>
      <c r="K7961" s="92" t="str">
        <f t="shared" si="1253"/>
        <v/>
      </c>
      <c r="L7961" s="92" t="str">
        <f t="shared" si="1254"/>
        <v/>
      </c>
      <c r="M7961" s="95" t="str">
        <f>IF(A7961&lt;&gt;"",IF(MID(C7961,1,1)="c",SigmaEpsConcrete(I7961,$AN$30:$AN$33,$AR$30:$AR$33,$AS$26,$AS$27,$AS$28,$AQ$20,$AU$19),""),"")</f>
        <v/>
      </c>
      <c r="N7961" s="95" t="str">
        <f>IF(A7961&lt;&gt;"",IF(MID(C7961,1,1)="r",SigmaEpsReinf(J7961,$AS$42:$AS$43,$AS$41,$AS$39,$AS$40,$AQ$38),""),"")</f>
        <v/>
      </c>
      <c r="Q7961" s="92" t="str">
        <f t="shared" si="1256"/>
        <v/>
      </c>
      <c r="R7961" s="92" t="str">
        <f t="shared" si="1257"/>
        <v/>
      </c>
      <c r="U7961" s="5"/>
      <c r="V7961" s="5"/>
      <c r="W7961" s="94" t="str">
        <f t="shared" si="1255"/>
        <v/>
      </c>
      <c r="X7961" s="94" t="str">
        <f t="shared" si="1258"/>
        <v/>
      </c>
      <c r="Y7961" s="5"/>
      <c r="BK7961" s="8"/>
      <c r="BL7961" s="5"/>
      <c r="BM7961" s="5"/>
      <c r="BN7961" s="5"/>
      <c r="BO7961" s="5"/>
      <c r="BP7961" s="1"/>
      <c r="BQ7961" s="1"/>
      <c r="BR7961" s="1"/>
      <c r="BS7961" s="1"/>
      <c r="BT7961" s="1"/>
      <c r="BU7961" s="4"/>
      <c r="BV7961" s="1"/>
      <c r="BW7961" s="3"/>
      <c r="BX7961" s="4"/>
      <c r="BY7961" s="5"/>
      <c r="BZ7961" s="5"/>
      <c r="CA7961" s="5"/>
      <c r="CB7961" s="5"/>
      <c r="CC7961" s="5"/>
      <c r="CD7961" s="43"/>
    </row>
    <row r="7962" spans="1:82" x14ac:dyDescent="0.25">
      <c r="A7962" s="8"/>
      <c r="B7962" s="5"/>
      <c r="C7962" s="5"/>
      <c r="D7962" s="5"/>
      <c r="E7962" s="5"/>
      <c r="F7962" s="94" t="str">
        <f t="shared" si="1249"/>
        <v/>
      </c>
      <c r="G7962" s="94" t="str">
        <f t="shared" si="1250"/>
        <v/>
      </c>
      <c r="H7962" s="127" t="str">
        <f>IF(A7962&lt;&gt;"",IF(MID(C7962,1,1)="c",$AS$26,IF(MID(C7962,1,1)="r",$AS$41,IF(MID(C7962,1,1)="p",#REF!,#REF!))),"")</f>
        <v/>
      </c>
      <c r="I7962" s="92" t="str">
        <f t="shared" si="1251"/>
        <v/>
      </c>
      <c r="J7962" s="92" t="str">
        <f t="shared" si="1252"/>
        <v/>
      </c>
      <c r="K7962" s="92" t="str">
        <f t="shared" si="1253"/>
        <v/>
      </c>
      <c r="L7962" s="92" t="str">
        <f t="shared" si="1254"/>
        <v/>
      </c>
      <c r="M7962" s="95" t="str">
        <f>IF(A7962&lt;&gt;"",IF(MID(C7962,1,1)="c",SigmaEpsConcrete(I7962,$AN$30:$AN$33,$AR$30:$AR$33,$AS$26,$AS$27,$AS$28,$AQ$20,$AU$19),""),"")</f>
        <v/>
      </c>
      <c r="N7962" s="95" t="str">
        <f>IF(A7962&lt;&gt;"",IF(MID(C7962,1,1)="r",SigmaEpsReinf(J7962,$AS$42:$AS$43,$AS$41,$AS$39,$AS$40,$AQ$38),""),"")</f>
        <v/>
      </c>
      <c r="Q7962" s="92" t="str">
        <f t="shared" si="1256"/>
        <v/>
      </c>
      <c r="R7962" s="92" t="str">
        <f t="shared" si="1257"/>
        <v/>
      </c>
      <c r="U7962" s="5"/>
      <c r="V7962" s="5"/>
      <c r="W7962" s="94" t="str">
        <f t="shared" si="1255"/>
        <v/>
      </c>
      <c r="X7962" s="94" t="str">
        <f t="shared" si="1258"/>
        <v/>
      </c>
      <c r="Y7962" s="5"/>
      <c r="BK7962" s="8"/>
      <c r="BL7962" s="5"/>
      <c r="BM7962" s="5"/>
      <c r="BN7962" s="5"/>
      <c r="BO7962" s="5"/>
      <c r="BP7962" s="1"/>
      <c r="BQ7962" s="1"/>
      <c r="BR7962" s="1"/>
      <c r="BS7962" s="1"/>
      <c r="BT7962" s="1"/>
      <c r="BU7962" s="4"/>
      <c r="BV7962" s="1"/>
      <c r="BW7962" s="3"/>
      <c r="BX7962" s="4"/>
      <c r="BY7962" s="5"/>
      <c r="BZ7962" s="5"/>
      <c r="CA7962" s="5"/>
      <c r="CB7962" s="5"/>
      <c r="CC7962" s="5"/>
      <c r="CD7962" s="43"/>
    </row>
    <row r="7963" spans="1:82" x14ac:dyDescent="0.25">
      <c r="A7963" s="8"/>
      <c r="B7963" s="5"/>
      <c r="C7963" s="5"/>
      <c r="D7963" s="5"/>
      <c r="E7963" s="5"/>
      <c r="F7963" s="94" t="str">
        <f t="shared" si="1249"/>
        <v/>
      </c>
      <c r="G7963" s="94" t="str">
        <f t="shared" si="1250"/>
        <v/>
      </c>
      <c r="H7963" s="127" t="str">
        <f>IF(A7963&lt;&gt;"",IF(MID(C7963,1,1)="c",$AS$26,IF(MID(C7963,1,1)="r",$AS$41,IF(MID(C7963,1,1)="p",#REF!,#REF!))),"")</f>
        <v/>
      </c>
      <c r="I7963" s="92" t="str">
        <f t="shared" si="1251"/>
        <v/>
      </c>
      <c r="J7963" s="92" t="str">
        <f t="shared" si="1252"/>
        <v/>
      </c>
      <c r="K7963" s="92" t="str">
        <f t="shared" si="1253"/>
        <v/>
      </c>
      <c r="L7963" s="92" t="str">
        <f t="shared" si="1254"/>
        <v/>
      </c>
      <c r="M7963" s="95" t="str">
        <f>IF(A7963&lt;&gt;"",IF(MID(C7963,1,1)="c",SigmaEpsConcrete(I7963,$AN$30:$AN$33,$AR$30:$AR$33,$AS$26,$AS$27,$AS$28,$AQ$20,$AU$19),""),"")</f>
        <v/>
      </c>
      <c r="N7963" s="95" t="str">
        <f>IF(A7963&lt;&gt;"",IF(MID(C7963,1,1)="r",SigmaEpsReinf(J7963,$AS$42:$AS$43,$AS$41,$AS$39,$AS$40,$AQ$38),""),"")</f>
        <v/>
      </c>
      <c r="Q7963" s="92" t="str">
        <f t="shared" si="1256"/>
        <v/>
      </c>
      <c r="R7963" s="92" t="str">
        <f t="shared" si="1257"/>
        <v/>
      </c>
      <c r="U7963" s="5"/>
      <c r="V7963" s="5"/>
      <c r="W7963" s="94" t="str">
        <f t="shared" si="1255"/>
        <v/>
      </c>
      <c r="X7963" s="94" t="str">
        <f t="shared" si="1258"/>
        <v/>
      </c>
      <c r="Y7963" s="5"/>
      <c r="BK7963" s="8"/>
      <c r="BL7963" s="5"/>
      <c r="BM7963" s="5"/>
      <c r="BN7963" s="5"/>
      <c r="BO7963" s="5"/>
      <c r="BP7963" s="1"/>
      <c r="BQ7963" s="1"/>
      <c r="BR7963" s="1"/>
      <c r="BS7963" s="1"/>
      <c r="BT7963" s="1"/>
      <c r="BU7963" s="4"/>
      <c r="BV7963" s="1"/>
      <c r="BW7963" s="3"/>
      <c r="BX7963" s="4"/>
      <c r="BY7963" s="5"/>
      <c r="BZ7963" s="5"/>
      <c r="CA7963" s="5"/>
      <c r="CB7963" s="5"/>
      <c r="CC7963" s="5"/>
      <c r="CD7963" s="43"/>
    </row>
    <row r="7964" spans="1:82" x14ac:dyDescent="0.25">
      <c r="A7964" s="8"/>
      <c r="B7964" s="5"/>
      <c r="C7964" s="5"/>
      <c r="D7964" s="5"/>
      <c r="E7964" s="5"/>
      <c r="F7964" s="94" t="str">
        <f t="shared" si="1249"/>
        <v/>
      </c>
      <c r="G7964" s="94" t="str">
        <f t="shared" si="1250"/>
        <v/>
      </c>
      <c r="H7964" s="127" t="str">
        <f>IF(A7964&lt;&gt;"",IF(MID(C7964,1,1)="c",$AS$26,IF(MID(C7964,1,1)="r",$AS$41,IF(MID(C7964,1,1)="p",#REF!,#REF!))),"")</f>
        <v/>
      </c>
      <c r="I7964" s="92" t="str">
        <f t="shared" si="1251"/>
        <v/>
      </c>
      <c r="J7964" s="92" t="str">
        <f t="shared" si="1252"/>
        <v/>
      </c>
      <c r="K7964" s="92" t="str">
        <f t="shared" si="1253"/>
        <v/>
      </c>
      <c r="L7964" s="92" t="str">
        <f t="shared" si="1254"/>
        <v/>
      </c>
      <c r="M7964" s="95" t="str">
        <f>IF(A7964&lt;&gt;"",IF(MID(C7964,1,1)="c",SigmaEpsConcrete(I7964,$AN$30:$AN$33,$AR$30:$AR$33,$AS$26,$AS$27,$AS$28,$AQ$20,$AU$19),""),"")</f>
        <v/>
      </c>
      <c r="N7964" s="95" t="str">
        <f>IF(A7964&lt;&gt;"",IF(MID(C7964,1,1)="r",SigmaEpsReinf(J7964,$AS$42:$AS$43,$AS$41,$AS$39,$AS$40,$AQ$38),""),"")</f>
        <v/>
      </c>
      <c r="Q7964" s="92" t="str">
        <f t="shared" si="1256"/>
        <v/>
      </c>
      <c r="R7964" s="92" t="str">
        <f t="shared" si="1257"/>
        <v/>
      </c>
      <c r="U7964" s="5"/>
      <c r="V7964" s="5"/>
      <c r="W7964" s="94" t="str">
        <f t="shared" si="1255"/>
        <v/>
      </c>
      <c r="X7964" s="94" t="str">
        <f t="shared" si="1258"/>
        <v/>
      </c>
      <c r="Y7964" s="5"/>
      <c r="BK7964" s="8"/>
      <c r="BL7964" s="5"/>
      <c r="BM7964" s="5"/>
      <c r="BN7964" s="5"/>
      <c r="BO7964" s="5"/>
      <c r="BP7964" s="1"/>
      <c r="BQ7964" s="1"/>
      <c r="BR7964" s="1"/>
      <c r="BS7964" s="1"/>
      <c r="BT7964" s="1"/>
      <c r="BU7964" s="4"/>
      <c r="BV7964" s="1"/>
      <c r="BW7964" s="3"/>
      <c r="BX7964" s="4"/>
      <c r="BY7964" s="5"/>
      <c r="BZ7964" s="5"/>
      <c r="CA7964" s="5"/>
      <c r="CB7964" s="5"/>
      <c r="CC7964" s="5"/>
      <c r="CD7964" s="43"/>
    </row>
    <row r="7965" spans="1:82" x14ac:dyDescent="0.25">
      <c r="A7965" s="8"/>
      <c r="B7965" s="5"/>
      <c r="C7965" s="5"/>
      <c r="D7965" s="5"/>
      <c r="E7965" s="5"/>
      <c r="F7965" s="94" t="str">
        <f t="shared" si="1249"/>
        <v/>
      </c>
      <c r="G7965" s="94" t="str">
        <f t="shared" si="1250"/>
        <v/>
      </c>
      <c r="H7965" s="127" t="str">
        <f>IF(A7965&lt;&gt;"",IF(MID(C7965,1,1)="c",$AS$26,IF(MID(C7965,1,1)="r",$AS$41,IF(MID(C7965,1,1)="p",#REF!,#REF!))),"")</f>
        <v/>
      </c>
      <c r="I7965" s="92" t="str">
        <f t="shared" si="1251"/>
        <v/>
      </c>
      <c r="J7965" s="92" t="str">
        <f t="shared" si="1252"/>
        <v/>
      </c>
      <c r="K7965" s="92" t="str">
        <f t="shared" si="1253"/>
        <v/>
      </c>
      <c r="L7965" s="92" t="str">
        <f t="shared" si="1254"/>
        <v/>
      </c>
      <c r="M7965" s="95" t="str">
        <f>IF(A7965&lt;&gt;"",IF(MID(C7965,1,1)="c",SigmaEpsConcrete(I7965,$AN$30:$AN$33,$AR$30:$AR$33,$AS$26,$AS$27,$AS$28,$AQ$20,$AU$19),""),"")</f>
        <v/>
      </c>
      <c r="N7965" s="95" t="str">
        <f>IF(A7965&lt;&gt;"",IF(MID(C7965,1,1)="r",SigmaEpsReinf(J7965,$AS$42:$AS$43,$AS$41,$AS$39,$AS$40,$AQ$38),""),"")</f>
        <v/>
      </c>
      <c r="Q7965" s="92" t="str">
        <f t="shared" si="1256"/>
        <v/>
      </c>
      <c r="R7965" s="92" t="str">
        <f t="shared" si="1257"/>
        <v/>
      </c>
      <c r="U7965" s="5"/>
      <c r="V7965" s="5"/>
      <c r="W7965" s="94" t="str">
        <f t="shared" si="1255"/>
        <v/>
      </c>
      <c r="X7965" s="94" t="str">
        <f t="shared" si="1258"/>
        <v/>
      </c>
      <c r="Y7965" s="5"/>
      <c r="BK7965" s="8"/>
      <c r="BL7965" s="5"/>
      <c r="BM7965" s="5"/>
      <c r="BN7965" s="5"/>
      <c r="BO7965" s="5"/>
      <c r="BP7965" s="1"/>
      <c r="BQ7965" s="1"/>
      <c r="BR7965" s="1"/>
      <c r="BS7965" s="1"/>
      <c r="BT7965" s="1"/>
      <c r="BU7965" s="4"/>
      <c r="BV7965" s="1"/>
      <c r="BW7965" s="3"/>
      <c r="BX7965" s="4"/>
      <c r="BY7965" s="5"/>
      <c r="BZ7965" s="5"/>
      <c r="CA7965" s="5"/>
      <c r="CB7965" s="5"/>
      <c r="CC7965" s="5"/>
      <c r="CD7965" s="43"/>
    </row>
    <row r="7966" spans="1:82" x14ac:dyDescent="0.25">
      <c r="A7966" s="8"/>
      <c r="B7966" s="5"/>
      <c r="C7966" s="5"/>
      <c r="D7966" s="5"/>
      <c r="E7966" s="5"/>
      <c r="F7966" s="94" t="str">
        <f t="shared" si="1249"/>
        <v/>
      </c>
      <c r="G7966" s="94" t="str">
        <f t="shared" si="1250"/>
        <v/>
      </c>
      <c r="H7966" s="127" t="str">
        <f>IF(A7966&lt;&gt;"",IF(MID(C7966,1,1)="c",$AS$26,IF(MID(C7966,1,1)="r",$AS$41,IF(MID(C7966,1,1)="p",#REF!,#REF!))),"")</f>
        <v/>
      </c>
      <c r="I7966" s="92" t="str">
        <f t="shared" si="1251"/>
        <v/>
      </c>
      <c r="J7966" s="92" t="str">
        <f t="shared" si="1252"/>
        <v/>
      </c>
      <c r="K7966" s="92" t="str">
        <f t="shared" si="1253"/>
        <v/>
      </c>
      <c r="L7966" s="92" t="str">
        <f t="shared" si="1254"/>
        <v/>
      </c>
      <c r="M7966" s="95" t="str">
        <f>IF(A7966&lt;&gt;"",IF(MID(C7966,1,1)="c",SigmaEpsConcrete(I7966,$AN$30:$AN$33,$AR$30:$AR$33,$AS$26,$AS$27,$AS$28,$AQ$20,$AU$19),""),"")</f>
        <v/>
      </c>
      <c r="N7966" s="95" t="str">
        <f>IF(A7966&lt;&gt;"",IF(MID(C7966,1,1)="r",SigmaEpsReinf(J7966,$AS$42:$AS$43,$AS$41,$AS$39,$AS$40,$AQ$38),""),"")</f>
        <v/>
      </c>
      <c r="Q7966" s="92" t="str">
        <f t="shared" si="1256"/>
        <v/>
      </c>
      <c r="R7966" s="92" t="str">
        <f t="shared" si="1257"/>
        <v/>
      </c>
      <c r="U7966" s="5"/>
      <c r="V7966" s="5"/>
      <c r="W7966" s="94" t="str">
        <f t="shared" si="1255"/>
        <v/>
      </c>
      <c r="X7966" s="94" t="str">
        <f t="shared" si="1258"/>
        <v/>
      </c>
      <c r="Y7966" s="5"/>
      <c r="BK7966" s="8"/>
      <c r="BL7966" s="5"/>
      <c r="BM7966" s="5"/>
      <c r="BN7966" s="5"/>
      <c r="BO7966" s="5"/>
      <c r="BP7966" s="1"/>
      <c r="BQ7966" s="1"/>
      <c r="BR7966" s="1"/>
      <c r="BS7966" s="1"/>
      <c r="BT7966" s="1"/>
      <c r="BU7966" s="4"/>
      <c r="BV7966" s="1"/>
      <c r="BW7966" s="3"/>
      <c r="BX7966" s="4"/>
      <c r="BY7966" s="5"/>
      <c r="BZ7966" s="5"/>
      <c r="CA7966" s="5"/>
      <c r="CB7966" s="5"/>
      <c r="CC7966" s="5"/>
      <c r="CD7966" s="43"/>
    </row>
    <row r="7967" spans="1:82" x14ac:dyDescent="0.25">
      <c r="A7967" s="8"/>
      <c r="B7967" s="5"/>
      <c r="C7967" s="5"/>
      <c r="D7967" s="5"/>
      <c r="E7967" s="5"/>
      <c r="F7967" s="94" t="str">
        <f t="shared" si="1249"/>
        <v/>
      </c>
      <c r="G7967" s="94" t="str">
        <f t="shared" si="1250"/>
        <v/>
      </c>
      <c r="H7967" s="127" t="str">
        <f>IF(A7967&lt;&gt;"",IF(MID(C7967,1,1)="c",$AS$26,IF(MID(C7967,1,1)="r",$AS$41,IF(MID(C7967,1,1)="p",#REF!,#REF!))),"")</f>
        <v/>
      </c>
      <c r="I7967" s="92" t="str">
        <f t="shared" si="1251"/>
        <v/>
      </c>
      <c r="J7967" s="92" t="str">
        <f t="shared" si="1252"/>
        <v/>
      </c>
      <c r="K7967" s="92" t="str">
        <f t="shared" si="1253"/>
        <v/>
      </c>
      <c r="L7967" s="92" t="str">
        <f t="shared" si="1254"/>
        <v/>
      </c>
      <c r="M7967" s="95" t="str">
        <f>IF(A7967&lt;&gt;"",IF(MID(C7967,1,1)="c",SigmaEpsConcrete(I7967,$AN$30:$AN$33,$AR$30:$AR$33,$AS$26,$AS$27,$AS$28,$AQ$20,$AU$19),""),"")</f>
        <v/>
      </c>
      <c r="N7967" s="95" t="str">
        <f>IF(A7967&lt;&gt;"",IF(MID(C7967,1,1)="r",SigmaEpsReinf(J7967,$AS$42:$AS$43,$AS$41,$AS$39,$AS$40,$AQ$38),""),"")</f>
        <v/>
      </c>
      <c r="Q7967" s="92" t="str">
        <f t="shared" si="1256"/>
        <v/>
      </c>
      <c r="R7967" s="92" t="str">
        <f t="shared" si="1257"/>
        <v/>
      </c>
      <c r="U7967" s="5"/>
      <c r="V7967" s="5"/>
      <c r="W7967" s="94" t="str">
        <f t="shared" si="1255"/>
        <v/>
      </c>
      <c r="X7967" s="94" t="str">
        <f t="shared" si="1258"/>
        <v/>
      </c>
      <c r="Y7967" s="5"/>
      <c r="BK7967" s="8"/>
      <c r="BL7967" s="5"/>
      <c r="BM7967" s="5"/>
      <c r="BN7967" s="5"/>
      <c r="BO7967" s="5"/>
      <c r="BP7967" s="1"/>
      <c r="BQ7967" s="1"/>
      <c r="BR7967" s="1"/>
      <c r="BS7967" s="1"/>
      <c r="BT7967" s="1"/>
      <c r="BU7967" s="4"/>
      <c r="BV7967" s="1"/>
      <c r="BW7967" s="3"/>
      <c r="BX7967" s="4"/>
      <c r="BY7967" s="5"/>
      <c r="BZ7967" s="5"/>
      <c r="CA7967" s="5"/>
      <c r="CB7967" s="5"/>
      <c r="CC7967" s="5"/>
      <c r="CD7967" s="43"/>
    </row>
    <row r="7968" spans="1:82" x14ac:dyDescent="0.25">
      <c r="A7968" s="8"/>
      <c r="B7968" s="5"/>
      <c r="C7968" s="5"/>
      <c r="D7968" s="5"/>
      <c r="E7968" s="5"/>
      <c r="F7968" s="94" t="str">
        <f t="shared" si="1249"/>
        <v/>
      </c>
      <c r="G7968" s="94" t="str">
        <f t="shared" si="1250"/>
        <v/>
      </c>
      <c r="H7968" s="127" t="str">
        <f>IF(A7968&lt;&gt;"",IF(MID(C7968,1,1)="c",$AS$26,IF(MID(C7968,1,1)="r",$AS$41,IF(MID(C7968,1,1)="p",#REF!,#REF!))),"")</f>
        <v/>
      </c>
      <c r="I7968" s="92" t="str">
        <f t="shared" si="1251"/>
        <v/>
      </c>
      <c r="J7968" s="92" t="str">
        <f t="shared" si="1252"/>
        <v/>
      </c>
      <c r="K7968" s="92" t="str">
        <f t="shared" si="1253"/>
        <v/>
      </c>
      <c r="L7968" s="92" t="str">
        <f t="shared" si="1254"/>
        <v/>
      </c>
      <c r="M7968" s="95" t="str">
        <f>IF(A7968&lt;&gt;"",IF(MID(C7968,1,1)="c",SigmaEpsConcrete(I7968,$AN$30:$AN$33,$AR$30:$AR$33,$AS$26,$AS$27,$AS$28,$AQ$20,$AU$19),""),"")</f>
        <v/>
      </c>
      <c r="N7968" s="95" t="str">
        <f>IF(A7968&lt;&gt;"",IF(MID(C7968,1,1)="r",SigmaEpsReinf(J7968,$AS$42:$AS$43,$AS$41,$AS$39,$AS$40,$AQ$38),""),"")</f>
        <v/>
      </c>
      <c r="Q7968" s="92" t="str">
        <f t="shared" si="1256"/>
        <v/>
      </c>
      <c r="R7968" s="92" t="str">
        <f t="shared" si="1257"/>
        <v/>
      </c>
      <c r="U7968" s="5"/>
      <c r="V7968" s="5"/>
      <c r="W7968" s="94" t="str">
        <f t="shared" si="1255"/>
        <v/>
      </c>
      <c r="X7968" s="94" t="str">
        <f t="shared" si="1258"/>
        <v/>
      </c>
      <c r="Y7968" s="5"/>
      <c r="BK7968" s="8"/>
      <c r="BL7968" s="5"/>
      <c r="BM7968" s="5"/>
      <c r="BN7968" s="5"/>
      <c r="BO7968" s="5"/>
      <c r="BP7968" s="1"/>
      <c r="BQ7968" s="1"/>
      <c r="BR7968" s="1"/>
      <c r="BS7968" s="1"/>
      <c r="BT7968" s="1"/>
      <c r="BU7968" s="4"/>
      <c r="BV7968" s="1"/>
      <c r="BW7968" s="3"/>
      <c r="BX7968" s="4"/>
      <c r="BY7968" s="5"/>
      <c r="BZ7968" s="5"/>
      <c r="CA7968" s="5"/>
      <c r="CB7968" s="5"/>
      <c r="CC7968" s="5"/>
      <c r="CD7968" s="43"/>
    </row>
    <row r="7969" spans="1:82" x14ac:dyDescent="0.25">
      <c r="A7969" s="8"/>
      <c r="B7969" s="5"/>
      <c r="C7969" s="5"/>
      <c r="D7969" s="5"/>
      <c r="E7969" s="5"/>
      <c r="F7969" s="94" t="str">
        <f t="shared" si="1249"/>
        <v/>
      </c>
      <c r="G7969" s="94" t="str">
        <f t="shared" si="1250"/>
        <v/>
      </c>
      <c r="H7969" s="127" t="str">
        <f>IF(A7969&lt;&gt;"",IF(MID(C7969,1,1)="c",$AS$26,IF(MID(C7969,1,1)="r",$AS$41,IF(MID(C7969,1,1)="p",#REF!,#REF!))),"")</f>
        <v/>
      </c>
      <c r="I7969" s="92" t="str">
        <f t="shared" si="1251"/>
        <v/>
      </c>
      <c r="J7969" s="92" t="str">
        <f t="shared" si="1252"/>
        <v/>
      </c>
      <c r="K7969" s="92" t="str">
        <f t="shared" si="1253"/>
        <v/>
      </c>
      <c r="L7969" s="92" t="str">
        <f t="shared" si="1254"/>
        <v/>
      </c>
      <c r="M7969" s="95" t="str">
        <f>IF(A7969&lt;&gt;"",IF(MID(C7969,1,1)="c",SigmaEpsConcrete(I7969,$AN$30:$AN$33,$AR$30:$AR$33,$AS$26,$AS$27,$AS$28,$AQ$20,$AU$19),""),"")</f>
        <v/>
      </c>
      <c r="N7969" s="95" t="str">
        <f>IF(A7969&lt;&gt;"",IF(MID(C7969,1,1)="r",SigmaEpsReinf(J7969,$AS$42:$AS$43,$AS$41,$AS$39,$AS$40,$AQ$38),""),"")</f>
        <v/>
      </c>
      <c r="Q7969" s="92" t="str">
        <f t="shared" si="1256"/>
        <v/>
      </c>
      <c r="R7969" s="92" t="str">
        <f t="shared" si="1257"/>
        <v/>
      </c>
      <c r="U7969" s="5"/>
      <c r="V7969" s="5"/>
      <c r="W7969" s="94" t="str">
        <f t="shared" si="1255"/>
        <v/>
      </c>
      <c r="X7969" s="94" t="str">
        <f t="shared" si="1258"/>
        <v/>
      </c>
      <c r="Y7969" s="5"/>
      <c r="BK7969" s="8"/>
      <c r="BL7969" s="5"/>
      <c r="BM7969" s="5"/>
      <c r="BN7969" s="5"/>
      <c r="BO7969" s="5"/>
      <c r="BP7969" s="1"/>
      <c r="BQ7969" s="1"/>
      <c r="BR7969" s="1"/>
      <c r="BS7969" s="1"/>
      <c r="BT7969" s="1"/>
      <c r="BU7969" s="4"/>
      <c r="BV7969" s="1"/>
      <c r="BW7969" s="3"/>
      <c r="BX7969" s="4"/>
      <c r="BY7969" s="5"/>
      <c r="BZ7969" s="5"/>
      <c r="CA7969" s="5"/>
      <c r="CB7969" s="5"/>
      <c r="CC7969" s="5"/>
      <c r="CD7969" s="43"/>
    </row>
    <row r="7970" spans="1:82" x14ac:dyDescent="0.25">
      <c r="A7970" s="8"/>
      <c r="B7970" s="5"/>
      <c r="C7970" s="5"/>
      <c r="D7970" s="5"/>
      <c r="E7970" s="5"/>
      <c r="F7970" s="94" t="str">
        <f t="shared" si="1249"/>
        <v/>
      </c>
      <c r="G7970" s="94" t="str">
        <f t="shared" si="1250"/>
        <v/>
      </c>
      <c r="H7970" s="127" t="str">
        <f>IF(A7970&lt;&gt;"",IF(MID(C7970,1,1)="c",$AS$26,IF(MID(C7970,1,1)="r",$AS$41,IF(MID(C7970,1,1)="p",#REF!,#REF!))),"")</f>
        <v/>
      </c>
      <c r="I7970" s="92" t="str">
        <f t="shared" si="1251"/>
        <v/>
      </c>
      <c r="J7970" s="92" t="str">
        <f t="shared" si="1252"/>
        <v/>
      </c>
      <c r="K7970" s="92" t="str">
        <f t="shared" si="1253"/>
        <v/>
      </c>
      <c r="L7970" s="92" t="str">
        <f t="shared" si="1254"/>
        <v/>
      </c>
      <c r="M7970" s="95" t="str">
        <f>IF(A7970&lt;&gt;"",IF(MID(C7970,1,1)="c",SigmaEpsConcrete(I7970,$AN$30:$AN$33,$AR$30:$AR$33,$AS$26,$AS$27,$AS$28,$AQ$20,$AU$19),""),"")</f>
        <v/>
      </c>
      <c r="N7970" s="95" t="str">
        <f>IF(A7970&lt;&gt;"",IF(MID(C7970,1,1)="r",SigmaEpsReinf(J7970,$AS$42:$AS$43,$AS$41,$AS$39,$AS$40,$AQ$38),""),"")</f>
        <v/>
      </c>
      <c r="Q7970" s="92" t="str">
        <f t="shared" si="1256"/>
        <v/>
      </c>
      <c r="R7970" s="92" t="str">
        <f t="shared" si="1257"/>
        <v/>
      </c>
      <c r="U7970" s="5"/>
      <c r="V7970" s="5"/>
      <c r="W7970" s="94" t="str">
        <f t="shared" si="1255"/>
        <v/>
      </c>
      <c r="X7970" s="94" t="str">
        <f t="shared" si="1258"/>
        <v/>
      </c>
      <c r="Y7970" s="5"/>
      <c r="BK7970" s="8"/>
      <c r="BL7970" s="5"/>
      <c r="BM7970" s="5"/>
      <c r="BN7970" s="5"/>
      <c r="BO7970" s="5"/>
      <c r="BP7970" s="1"/>
      <c r="BQ7970" s="1"/>
      <c r="BR7970" s="1"/>
      <c r="BS7970" s="1"/>
      <c r="BT7970" s="1"/>
      <c r="BU7970" s="4"/>
      <c r="BV7970" s="1"/>
      <c r="BW7970" s="3"/>
      <c r="BX7970" s="4"/>
      <c r="BY7970" s="5"/>
      <c r="BZ7970" s="5"/>
      <c r="CA7970" s="5"/>
      <c r="CB7970" s="5"/>
      <c r="CC7970" s="5"/>
      <c r="CD7970" s="43"/>
    </row>
    <row r="7971" spans="1:82" x14ac:dyDescent="0.25">
      <c r="A7971" s="8"/>
      <c r="B7971" s="5"/>
      <c r="C7971" s="5"/>
      <c r="D7971" s="5"/>
      <c r="E7971" s="5"/>
      <c r="F7971" s="94" t="str">
        <f t="shared" si="1249"/>
        <v/>
      </c>
      <c r="G7971" s="94" t="str">
        <f t="shared" si="1250"/>
        <v/>
      </c>
      <c r="H7971" s="127" t="str">
        <f>IF(A7971&lt;&gt;"",IF(MID(C7971,1,1)="c",$AS$26,IF(MID(C7971,1,1)="r",$AS$41,IF(MID(C7971,1,1)="p",#REF!,#REF!))),"")</f>
        <v/>
      </c>
      <c r="I7971" s="92" t="str">
        <f t="shared" si="1251"/>
        <v/>
      </c>
      <c r="J7971" s="92" t="str">
        <f t="shared" si="1252"/>
        <v/>
      </c>
      <c r="K7971" s="92" t="str">
        <f t="shared" si="1253"/>
        <v/>
      </c>
      <c r="L7971" s="92" t="str">
        <f t="shared" si="1254"/>
        <v/>
      </c>
      <c r="M7971" s="95" t="str">
        <f>IF(A7971&lt;&gt;"",IF(MID(C7971,1,1)="c",SigmaEpsConcrete(I7971,$AN$30:$AN$33,$AR$30:$AR$33,$AS$26,$AS$27,$AS$28,$AQ$20,$AU$19),""),"")</f>
        <v/>
      </c>
      <c r="N7971" s="95" t="str">
        <f>IF(A7971&lt;&gt;"",IF(MID(C7971,1,1)="r",SigmaEpsReinf(J7971,$AS$42:$AS$43,$AS$41,$AS$39,$AS$40,$AQ$38),""),"")</f>
        <v/>
      </c>
      <c r="Q7971" s="92" t="str">
        <f t="shared" si="1256"/>
        <v/>
      </c>
      <c r="R7971" s="92" t="str">
        <f t="shared" si="1257"/>
        <v/>
      </c>
      <c r="U7971" s="5"/>
      <c r="V7971" s="5"/>
      <c r="W7971" s="94" t="str">
        <f t="shared" si="1255"/>
        <v/>
      </c>
      <c r="X7971" s="94" t="str">
        <f t="shared" si="1258"/>
        <v/>
      </c>
      <c r="Y7971" s="5"/>
      <c r="BK7971" s="8"/>
      <c r="BL7971" s="5"/>
      <c r="BM7971" s="5"/>
      <c r="BN7971" s="5"/>
      <c r="BO7971" s="5"/>
      <c r="BP7971" s="1"/>
      <c r="BQ7971" s="1"/>
      <c r="BR7971" s="1"/>
      <c r="BS7971" s="1"/>
      <c r="BT7971" s="1"/>
      <c r="BU7971" s="4"/>
      <c r="BV7971" s="1"/>
      <c r="BW7971" s="3"/>
      <c r="BX7971" s="4"/>
      <c r="BY7971" s="5"/>
      <c r="BZ7971" s="5"/>
      <c r="CA7971" s="5"/>
      <c r="CB7971" s="5"/>
      <c r="CC7971" s="5"/>
      <c r="CD7971" s="43"/>
    </row>
    <row r="7972" spans="1:82" x14ac:dyDescent="0.25">
      <c r="A7972" s="8"/>
      <c r="B7972" s="5"/>
      <c r="C7972" s="5"/>
      <c r="D7972" s="5"/>
      <c r="E7972" s="5"/>
      <c r="F7972" s="94" t="str">
        <f t="shared" si="1249"/>
        <v/>
      </c>
      <c r="G7972" s="94" t="str">
        <f t="shared" si="1250"/>
        <v/>
      </c>
      <c r="H7972" s="127" t="str">
        <f>IF(A7972&lt;&gt;"",IF(MID(C7972,1,1)="c",$AS$26,IF(MID(C7972,1,1)="r",$AS$41,IF(MID(C7972,1,1)="p",#REF!,#REF!))),"")</f>
        <v/>
      </c>
      <c r="I7972" s="92" t="str">
        <f t="shared" si="1251"/>
        <v/>
      </c>
      <c r="J7972" s="92" t="str">
        <f t="shared" si="1252"/>
        <v/>
      </c>
      <c r="K7972" s="92" t="str">
        <f t="shared" si="1253"/>
        <v/>
      </c>
      <c r="L7972" s="92" t="str">
        <f t="shared" si="1254"/>
        <v/>
      </c>
      <c r="M7972" s="95" t="str">
        <f>IF(A7972&lt;&gt;"",IF(MID(C7972,1,1)="c",SigmaEpsConcrete(I7972,$AN$30:$AN$33,$AR$30:$AR$33,$AS$26,$AS$27,$AS$28,$AQ$20,$AU$19),""),"")</f>
        <v/>
      </c>
      <c r="N7972" s="95" t="str">
        <f>IF(A7972&lt;&gt;"",IF(MID(C7972,1,1)="r",SigmaEpsReinf(J7972,$AS$42:$AS$43,$AS$41,$AS$39,$AS$40,$AQ$38),""),"")</f>
        <v/>
      </c>
      <c r="Q7972" s="92" t="str">
        <f t="shared" si="1256"/>
        <v/>
      </c>
      <c r="R7972" s="92" t="str">
        <f t="shared" si="1257"/>
        <v/>
      </c>
      <c r="U7972" s="5"/>
      <c r="V7972" s="5"/>
      <c r="W7972" s="94" t="str">
        <f t="shared" si="1255"/>
        <v/>
      </c>
      <c r="X7972" s="94" t="str">
        <f t="shared" si="1258"/>
        <v/>
      </c>
      <c r="Y7972" s="5"/>
      <c r="BK7972" s="8"/>
      <c r="BL7972" s="5"/>
      <c r="BM7972" s="5"/>
      <c r="BN7972" s="5"/>
      <c r="BO7972" s="5"/>
      <c r="BP7972" s="1"/>
      <c r="BQ7972" s="1"/>
      <c r="BR7972" s="1"/>
      <c r="BS7972" s="1"/>
      <c r="BT7972" s="1"/>
      <c r="BU7972" s="4"/>
      <c r="BV7972" s="1"/>
      <c r="BW7972" s="3"/>
      <c r="BX7972" s="4"/>
      <c r="BY7972" s="5"/>
      <c r="BZ7972" s="5"/>
      <c r="CA7972" s="5"/>
      <c r="CB7972" s="5"/>
      <c r="CC7972" s="5"/>
      <c r="CD7972" s="43"/>
    </row>
    <row r="7973" spans="1:82" x14ac:dyDescent="0.25">
      <c r="A7973" s="8"/>
      <c r="B7973" s="5"/>
      <c r="C7973" s="5"/>
      <c r="D7973" s="5"/>
      <c r="E7973" s="5"/>
      <c r="F7973" s="94" t="str">
        <f t="shared" si="1249"/>
        <v/>
      </c>
      <c r="G7973" s="94" t="str">
        <f t="shared" si="1250"/>
        <v/>
      </c>
      <c r="H7973" s="127" t="str">
        <f>IF(A7973&lt;&gt;"",IF(MID(C7973,1,1)="c",$AS$26,IF(MID(C7973,1,1)="r",$AS$41,IF(MID(C7973,1,1)="p",#REF!,#REF!))),"")</f>
        <v/>
      </c>
      <c r="I7973" s="92" t="str">
        <f t="shared" si="1251"/>
        <v/>
      </c>
      <c r="J7973" s="92" t="str">
        <f t="shared" si="1252"/>
        <v/>
      </c>
      <c r="K7973" s="92" t="str">
        <f t="shared" si="1253"/>
        <v/>
      </c>
      <c r="L7973" s="92" t="str">
        <f t="shared" si="1254"/>
        <v/>
      </c>
      <c r="M7973" s="95" t="str">
        <f>IF(A7973&lt;&gt;"",IF(MID(C7973,1,1)="c",SigmaEpsConcrete(I7973,$AN$30:$AN$33,$AR$30:$AR$33,$AS$26,$AS$27,$AS$28,$AQ$20,$AU$19),""),"")</f>
        <v/>
      </c>
      <c r="N7973" s="95" t="str">
        <f>IF(A7973&lt;&gt;"",IF(MID(C7973,1,1)="r",SigmaEpsReinf(J7973,$AS$42:$AS$43,$AS$41,$AS$39,$AS$40,$AQ$38),""),"")</f>
        <v/>
      </c>
      <c r="Q7973" s="92" t="str">
        <f t="shared" si="1256"/>
        <v/>
      </c>
      <c r="R7973" s="92" t="str">
        <f t="shared" si="1257"/>
        <v/>
      </c>
      <c r="U7973" s="5"/>
      <c r="V7973" s="5"/>
      <c r="W7973" s="94" t="str">
        <f t="shared" si="1255"/>
        <v/>
      </c>
      <c r="X7973" s="94" t="str">
        <f t="shared" si="1258"/>
        <v/>
      </c>
      <c r="Y7973" s="5"/>
      <c r="BK7973" s="8"/>
      <c r="BL7973" s="5"/>
      <c r="BM7973" s="5"/>
      <c r="BN7973" s="5"/>
      <c r="BO7973" s="5"/>
      <c r="BP7973" s="1"/>
      <c r="BQ7973" s="1"/>
      <c r="BR7973" s="1"/>
      <c r="BS7973" s="1"/>
      <c r="BT7973" s="1"/>
      <c r="BU7973" s="4"/>
      <c r="BV7973" s="1"/>
      <c r="BW7973" s="3"/>
      <c r="BX7973" s="4"/>
      <c r="BY7973" s="5"/>
      <c r="BZ7973" s="5"/>
      <c r="CA7973" s="5"/>
      <c r="CB7973" s="5"/>
      <c r="CC7973" s="5"/>
      <c r="CD7973" s="43"/>
    </row>
    <row r="7974" spans="1:82" x14ac:dyDescent="0.25">
      <c r="A7974" s="8"/>
      <c r="B7974" s="5"/>
      <c r="C7974" s="5"/>
      <c r="D7974" s="5"/>
      <c r="E7974" s="5"/>
      <c r="F7974" s="94" t="str">
        <f t="shared" si="1249"/>
        <v/>
      </c>
      <c r="G7974" s="94" t="str">
        <f t="shared" si="1250"/>
        <v/>
      </c>
      <c r="H7974" s="127" t="str">
        <f>IF(A7974&lt;&gt;"",IF(MID(C7974,1,1)="c",$AS$26,IF(MID(C7974,1,1)="r",$AS$41,IF(MID(C7974,1,1)="p",#REF!,#REF!))),"")</f>
        <v/>
      </c>
      <c r="I7974" s="92" t="str">
        <f t="shared" si="1251"/>
        <v/>
      </c>
      <c r="J7974" s="92" t="str">
        <f t="shared" si="1252"/>
        <v/>
      </c>
      <c r="K7974" s="92" t="str">
        <f t="shared" si="1253"/>
        <v/>
      </c>
      <c r="L7974" s="92" t="str">
        <f t="shared" si="1254"/>
        <v/>
      </c>
      <c r="M7974" s="95" t="str">
        <f>IF(A7974&lt;&gt;"",IF(MID(C7974,1,1)="c",SigmaEpsConcrete(I7974,$AN$30:$AN$33,$AR$30:$AR$33,$AS$26,$AS$27,$AS$28,$AQ$20,$AU$19),""),"")</f>
        <v/>
      </c>
      <c r="N7974" s="95" t="str">
        <f>IF(A7974&lt;&gt;"",IF(MID(C7974,1,1)="r",SigmaEpsReinf(J7974,$AS$42:$AS$43,$AS$41,$AS$39,$AS$40,$AQ$38),""),"")</f>
        <v/>
      </c>
      <c r="Q7974" s="92" t="str">
        <f t="shared" si="1256"/>
        <v/>
      </c>
      <c r="R7974" s="92" t="str">
        <f t="shared" si="1257"/>
        <v/>
      </c>
      <c r="U7974" s="5"/>
      <c r="V7974" s="5"/>
      <c r="W7974" s="94" t="str">
        <f t="shared" si="1255"/>
        <v/>
      </c>
      <c r="X7974" s="94" t="str">
        <f t="shared" si="1258"/>
        <v/>
      </c>
      <c r="Y7974" s="5"/>
      <c r="BK7974" s="8"/>
      <c r="BL7974" s="5"/>
      <c r="BM7974" s="5"/>
      <c r="BN7974" s="5"/>
      <c r="BO7974" s="5"/>
      <c r="BP7974" s="1"/>
      <c r="BQ7974" s="1"/>
      <c r="BR7974" s="1"/>
      <c r="BS7974" s="1"/>
      <c r="BT7974" s="1"/>
      <c r="BU7974" s="4"/>
      <c r="BV7974" s="1"/>
      <c r="BW7974" s="3"/>
      <c r="BX7974" s="4"/>
      <c r="BY7974" s="5"/>
      <c r="BZ7974" s="5"/>
      <c r="CA7974" s="5"/>
      <c r="CB7974" s="5"/>
      <c r="CC7974" s="5"/>
      <c r="CD7974" s="43"/>
    </row>
    <row r="7975" spans="1:82" x14ac:dyDescent="0.25">
      <c r="A7975" s="8"/>
      <c r="B7975" s="5"/>
      <c r="C7975" s="5"/>
      <c r="D7975" s="5"/>
      <c r="E7975" s="5"/>
      <c r="F7975" s="94" t="str">
        <f t="shared" si="1249"/>
        <v/>
      </c>
      <c r="G7975" s="94" t="str">
        <f t="shared" si="1250"/>
        <v/>
      </c>
      <c r="H7975" s="127" t="str">
        <f>IF(A7975&lt;&gt;"",IF(MID(C7975,1,1)="c",$AS$26,IF(MID(C7975,1,1)="r",$AS$41,IF(MID(C7975,1,1)="p",#REF!,#REF!))),"")</f>
        <v/>
      </c>
      <c r="I7975" s="92" t="str">
        <f t="shared" si="1251"/>
        <v/>
      </c>
      <c r="J7975" s="92" t="str">
        <f t="shared" si="1252"/>
        <v/>
      </c>
      <c r="K7975" s="92" t="str">
        <f t="shared" si="1253"/>
        <v/>
      </c>
      <c r="L7975" s="92" t="str">
        <f t="shared" si="1254"/>
        <v/>
      </c>
      <c r="M7975" s="95" t="str">
        <f>IF(A7975&lt;&gt;"",IF(MID(C7975,1,1)="c",SigmaEpsConcrete(I7975,$AN$30:$AN$33,$AR$30:$AR$33,$AS$26,$AS$27,$AS$28,$AQ$20,$AU$19),""),"")</f>
        <v/>
      </c>
      <c r="N7975" s="95" t="str">
        <f>IF(A7975&lt;&gt;"",IF(MID(C7975,1,1)="r",SigmaEpsReinf(J7975,$AS$42:$AS$43,$AS$41,$AS$39,$AS$40,$AQ$38),""),"")</f>
        <v/>
      </c>
      <c r="Q7975" s="92" t="str">
        <f t="shared" si="1256"/>
        <v/>
      </c>
      <c r="R7975" s="92" t="str">
        <f t="shared" si="1257"/>
        <v/>
      </c>
      <c r="U7975" s="5"/>
      <c r="V7975" s="5"/>
      <c r="W7975" s="94" t="str">
        <f t="shared" si="1255"/>
        <v/>
      </c>
      <c r="X7975" s="94" t="str">
        <f t="shared" si="1258"/>
        <v/>
      </c>
      <c r="Y7975" s="5"/>
      <c r="BK7975" s="8"/>
      <c r="BL7975" s="5"/>
      <c r="BM7975" s="5"/>
      <c r="BN7975" s="5"/>
      <c r="BO7975" s="5"/>
      <c r="BP7975" s="1"/>
      <c r="BQ7975" s="1"/>
      <c r="BR7975" s="1"/>
      <c r="BS7975" s="1"/>
      <c r="BT7975" s="1"/>
      <c r="BU7975" s="4"/>
      <c r="BV7975" s="1"/>
      <c r="BW7975" s="3"/>
      <c r="BX7975" s="4"/>
      <c r="BY7975" s="5"/>
      <c r="BZ7975" s="5"/>
      <c r="CA7975" s="5"/>
      <c r="CB7975" s="5"/>
      <c r="CC7975" s="5"/>
      <c r="CD7975" s="43"/>
    </row>
    <row r="7976" spans="1:82" x14ac:dyDescent="0.25">
      <c r="A7976" s="8"/>
      <c r="B7976" s="5"/>
      <c r="C7976" s="5"/>
      <c r="D7976" s="5"/>
      <c r="E7976" s="5"/>
      <c r="F7976" s="94" t="str">
        <f t="shared" si="1249"/>
        <v/>
      </c>
      <c r="G7976" s="94" t="str">
        <f t="shared" si="1250"/>
        <v/>
      </c>
      <c r="H7976" s="127" t="str">
        <f>IF(A7976&lt;&gt;"",IF(MID(C7976,1,1)="c",$AS$26,IF(MID(C7976,1,1)="r",$AS$41,IF(MID(C7976,1,1)="p",#REF!,#REF!))),"")</f>
        <v/>
      </c>
      <c r="I7976" s="92" t="str">
        <f t="shared" si="1251"/>
        <v/>
      </c>
      <c r="J7976" s="92" t="str">
        <f t="shared" si="1252"/>
        <v/>
      </c>
      <c r="K7976" s="92" t="str">
        <f t="shared" si="1253"/>
        <v/>
      </c>
      <c r="L7976" s="92" t="str">
        <f t="shared" si="1254"/>
        <v/>
      </c>
      <c r="M7976" s="95" t="str">
        <f>IF(A7976&lt;&gt;"",IF(MID(C7976,1,1)="c",SigmaEpsConcrete(I7976,$AN$30:$AN$33,$AR$30:$AR$33,$AS$26,$AS$27,$AS$28,$AQ$20,$AU$19),""),"")</f>
        <v/>
      </c>
      <c r="N7976" s="95" t="str">
        <f>IF(A7976&lt;&gt;"",IF(MID(C7976,1,1)="r",SigmaEpsReinf(J7976,$AS$42:$AS$43,$AS$41,$AS$39,$AS$40,$AQ$38),""),"")</f>
        <v/>
      </c>
      <c r="Q7976" s="92" t="str">
        <f t="shared" si="1256"/>
        <v/>
      </c>
      <c r="R7976" s="92" t="str">
        <f t="shared" si="1257"/>
        <v/>
      </c>
      <c r="U7976" s="5"/>
      <c r="V7976" s="5"/>
      <c r="W7976" s="94" t="str">
        <f t="shared" si="1255"/>
        <v/>
      </c>
      <c r="X7976" s="94" t="str">
        <f t="shared" si="1258"/>
        <v/>
      </c>
      <c r="Y7976" s="5"/>
      <c r="BK7976" s="8"/>
      <c r="BL7976" s="5"/>
      <c r="BM7976" s="5"/>
      <c r="BN7976" s="5"/>
      <c r="BO7976" s="5"/>
      <c r="BP7976" s="1"/>
      <c r="BQ7976" s="1"/>
      <c r="BR7976" s="1"/>
      <c r="BS7976" s="1"/>
      <c r="BT7976" s="1"/>
      <c r="BU7976" s="4"/>
      <c r="BV7976" s="1"/>
      <c r="BW7976" s="3"/>
      <c r="BX7976" s="4"/>
      <c r="BY7976" s="5"/>
      <c r="BZ7976" s="5"/>
      <c r="CA7976" s="5"/>
      <c r="CB7976" s="5"/>
      <c r="CC7976" s="5"/>
      <c r="CD7976" s="43"/>
    </row>
    <row r="7977" spans="1:82" x14ac:dyDescent="0.25">
      <c r="A7977" s="8"/>
      <c r="B7977" s="5"/>
      <c r="C7977" s="5"/>
      <c r="D7977" s="5"/>
      <c r="E7977" s="5"/>
      <c r="F7977" s="94" t="str">
        <f t="shared" si="1249"/>
        <v/>
      </c>
      <c r="G7977" s="94" t="str">
        <f t="shared" si="1250"/>
        <v/>
      </c>
      <c r="H7977" s="127" t="str">
        <f>IF(A7977&lt;&gt;"",IF(MID(C7977,1,1)="c",$AS$26,IF(MID(C7977,1,1)="r",$AS$41,IF(MID(C7977,1,1)="p",#REF!,#REF!))),"")</f>
        <v/>
      </c>
      <c r="I7977" s="92" t="str">
        <f t="shared" si="1251"/>
        <v/>
      </c>
      <c r="J7977" s="92" t="str">
        <f t="shared" si="1252"/>
        <v/>
      </c>
      <c r="K7977" s="92" t="str">
        <f t="shared" si="1253"/>
        <v/>
      </c>
      <c r="L7977" s="92" t="str">
        <f t="shared" si="1254"/>
        <v/>
      </c>
      <c r="M7977" s="95" t="str">
        <f>IF(A7977&lt;&gt;"",IF(MID(C7977,1,1)="c",SigmaEpsConcrete(I7977,$AN$30:$AN$33,$AR$30:$AR$33,$AS$26,$AS$27,$AS$28,$AQ$20,$AU$19),""),"")</f>
        <v/>
      </c>
      <c r="N7977" s="95" t="str">
        <f>IF(A7977&lt;&gt;"",IF(MID(C7977,1,1)="r",SigmaEpsReinf(J7977,$AS$42:$AS$43,$AS$41,$AS$39,$AS$40,$AQ$38),""),"")</f>
        <v/>
      </c>
      <c r="Q7977" s="92" t="str">
        <f t="shared" si="1256"/>
        <v/>
      </c>
      <c r="R7977" s="92" t="str">
        <f t="shared" si="1257"/>
        <v/>
      </c>
      <c r="U7977" s="5"/>
      <c r="V7977" s="5"/>
      <c r="W7977" s="94" t="str">
        <f t="shared" si="1255"/>
        <v/>
      </c>
      <c r="X7977" s="94" t="str">
        <f t="shared" si="1258"/>
        <v/>
      </c>
      <c r="Y7977" s="5"/>
      <c r="BK7977" s="8"/>
      <c r="BL7977" s="5"/>
      <c r="BM7977" s="5"/>
      <c r="BN7977" s="5"/>
      <c r="BO7977" s="5"/>
      <c r="BP7977" s="1"/>
      <c r="BQ7977" s="1"/>
      <c r="BR7977" s="1"/>
      <c r="BS7977" s="1"/>
      <c r="BT7977" s="1"/>
      <c r="BU7977" s="4"/>
      <c r="BV7977" s="1"/>
      <c r="BW7977" s="3"/>
      <c r="BX7977" s="4"/>
      <c r="BY7977" s="5"/>
      <c r="BZ7977" s="5"/>
      <c r="CA7977" s="5"/>
      <c r="CB7977" s="5"/>
      <c r="CC7977" s="5"/>
      <c r="CD7977" s="43"/>
    </row>
    <row r="7978" spans="1:82" x14ac:dyDescent="0.25">
      <c r="A7978" s="8"/>
      <c r="B7978" s="5"/>
      <c r="C7978" s="5"/>
      <c r="D7978" s="5"/>
      <c r="E7978" s="5"/>
      <c r="F7978" s="94" t="str">
        <f t="shared" si="1249"/>
        <v/>
      </c>
      <c r="G7978" s="94" t="str">
        <f t="shared" si="1250"/>
        <v/>
      </c>
      <c r="H7978" s="127" t="str">
        <f>IF(A7978&lt;&gt;"",IF(MID(C7978,1,1)="c",$AS$26,IF(MID(C7978,1,1)="r",$AS$41,IF(MID(C7978,1,1)="p",#REF!,#REF!))),"")</f>
        <v/>
      </c>
      <c r="I7978" s="92" t="str">
        <f t="shared" si="1251"/>
        <v/>
      </c>
      <c r="J7978" s="92" t="str">
        <f t="shared" si="1252"/>
        <v/>
      </c>
      <c r="K7978" s="92" t="str">
        <f t="shared" si="1253"/>
        <v/>
      </c>
      <c r="L7978" s="92" t="str">
        <f t="shared" si="1254"/>
        <v/>
      </c>
      <c r="M7978" s="95" t="str">
        <f>IF(A7978&lt;&gt;"",IF(MID(C7978,1,1)="c",SigmaEpsConcrete(I7978,$AN$30:$AN$33,$AR$30:$AR$33,$AS$26,$AS$27,$AS$28,$AQ$20,$AU$19),""),"")</f>
        <v/>
      </c>
      <c r="N7978" s="95" t="str">
        <f>IF(A7978&lt;&gt;"",IF(MID(C7978,1,1)="r",SigmaEpsReinf(J7978,$AS$42:$AS$43,$AS$41,$AS$39,$AS$40,$AQ$38),""),"")</f>
        <v/>
      </c>
      <c r="Q7978" s="92" t="str">
        <f t="shared" si="1256"/>
        <v/>
      </c>
      <c r="R7978" s="92" t="str">
        <f t="shared" si="1257"/>
        <v/>
      </c>
      <c r="U7978" s="5"/>
      <c r="V7978" s="5"/>
      <c r="W7978" s="94" t="str">
        <f t="shared" si="1255"/>
        <v/>
      </c>
      <c r="X7978" s="94" t="str">
        <f t="shared" si="1258"/>
        <v/>
      </c>
      <c r="Y7978" s="5"/>
      <c r="BK7978" s="8"/>
      <c r="BL7978" s="5"/>
      <c r="BM7978" s="5"/>
      <c r="BN7978" s="5"/>
      <c r="BO7978" s="5"/>
      <c r="BP7978" s="1"/>
      <c r="BQ7978" s="1"/>
      <c r="BR7978" s="1"/>
      <c r="BS7978" s="1"/>
      <c r="BT7978" s="1"/>
      <c r="BU7978" s="4"/>
      <c r="BV7978" s="1"/>
      <c r="BW7978" s="3"/>
      <c r="BX7978" s="4"/>
      <c r="BY7978" s="5"/>
      <c r="BZ7978" s="5"/>
      <c r="CA7978" s="5"/>
      <c r="CB7978" s="5"/>
      <c r="CC7978" s="5"/>
      <c r="CD7978" s="43"/>
    </row>
    <row r="7979" spans="1:82" x14ac:dyDescent="0.25">
      <c r="A7979" s="8"/>
      <c r="B7979" s="5"/>
      <c r="C7979" s="5"/>
      <c r="D7979" s="5"/>
      <c r="E7979" s="5"/>
      <c r="F7979" s="94" t="str">
        <f t="shared" si="1249"/>
        <v/>
      </c>
      <c r="G7979" s="94" t="str">
        <f t="shared" si="1250"/>
        <v/>
      </c>
      <c r="H7979" s="127" t="str">
        <f>IF(A7979&lt;&gt;"",IF(MID(C7979,1,1)="c",$AS$26,IF(MID(C7979,1,1)="r",$AS$41,IF(MID(C7979,1,1)="p",#REF!,#REF!))),"")</f>
        <v/>
      </c>
      <c r="I7979" s="92" t="str">
        <f t="shared" si="1251"/>
        <v/>
      </c>
      <c r="J7979" s="92" t="str">
        <f t="shared" si="1252"/>
        <v/>
      </c>
      <c r="K7979" s="92" t="str">
        <f t="shared" si="1253"/>
        <v/>
      </c>
      <c r="L7979" s="92" t="str">
        <f t="shared" si="1254"/>
        <v/>
      </c>
      <c r="M7979" s="95" t="str">
        <f>IF(A7979&lt;&gt;"",IF(MID(C7979,1,1)="c",SigmaEpsConcrete(I7979,$AN$30:$AN$33,$AR$30:$AR$33,$AS$26,$AS$27,$AS$28,$AQ$20,$AU$19),""),"")</f>
        <v/>
      </c>
      <c r="N7979" s="95" t="str">
        <f>IF(A7979&lt;&gt;"",IF(MID(C7979,1,1)="r",SigmaEpsReinf(J7979,$AS$42:$AS$43,$AS$41,$AS$39,$AS$40,$AQ$38),""),"")</f>
        <v/>
      </c>
      <c r="Q7979" s="92" t="str">
        <f t="shared" si="1256"/>
        <v/>
      </c>
      <c r="R7979" s="92" t="str">
        <f t="shared" si="1257"/>
        <v/>
      </c>
      <c r="U7979" s="5"/>
      <c r="V7979" s="5"/>
      <c r="W7979" s="94" t="str">
        <f t="shared" si="1255"/>
        <v/>
      </c>
      <c r="X7979" s="94" t="str">
        <f t="shared" si="1258"/>
        <v/>
      </c>
      <c r="Y7979" s="5"/>
      <c r="BK7979" s="8"/>
      <c r="BL7979" s="5"/>
      <c r="BM7979" s="5"/>
      <c r="BN7979" s="5"/>
      <c r="BO7979" s="5"/>
      <c r="BP7979" s="1"/>
      <c r="BQ7979" s="1"/>
      <c r="BR7979" s="1"/>
      <c r="BS7979" s="1"/>
      <c r="BT7979" s="1"/>
      <c r="BU7979" s="4"/>
      <c r="BV7979" s="1"/>
      <c r="BW7979" s="3"/>
      <c r="BX7979" s="4"/>
      <c r="BY7979" s="5"/>
      <c r="BZ7979" s="5"/>
      <c r="CA7979" s="5"/>
      <c r="CB7979" s="5"/>
      <c r="CC7979" s="5"/>
      <c r="CD7979" s="43"/>
    </row>
    <row r="7980" spans="1:82" x14ac:dyDescent="0.25">
      <c r="A7980" s="8"/>
      <c r="B7980" s="5"/>
      <c r="C7980" s="5"/>
      <c r="D7980" s="5"/>
      <c r="E7980" s="5"/>
      <c r="F7980" s="94" t="str">
        <f t="shared" si="1249"/>
        <v/>
      </c>
      <c r="G7980" s="94" t="str">
        <f t="shared" si="1250"/>
        <v/>
      </c>
      <c r="H7980" s="127" t="str">
        <f>IF(A7980&lt;&gt;"",IF(MID(C7980,1,1)="c",$AS$26,IF(MID(C7980,1,1)="r",$AS$41,IF(MID(C7980,1,1)="p",#REF!,#REF!))),"")</f>
        <v/>
      </c>
      <c r="I7980" s="92" t="str">
        <f t="shared" si="1251"/>
        <v/>
      </c>
      <c r="J7980" s="92" t="str">
        <f t="shared" si="1252"/>
        <v/>
      </c>
      <c r="K7980" s="92" t="str">
        <f t="shared" si="1253"/>
        <v/>
      </c>
      <c r="L7980" s="92" t="str">
        <f t="shared" si="1254"/>
        <v/>
      </c>
      <c r="M7980" s="95" t="str">
        <f>IF(A7980&lt;&gt;"",IF(MID(C7980,1,1)="c",SigmaEpsConcrete(I7980,$AN$30:$AN$33,$AR$30:$AR$33,$AS$26,$AS$27,$AS$28,$AQ$20,$AU$19),""),"")</f>
        <v/>
      </c>
      <c r="N7980" s="95" t="str">
        <f>IF(A7980&lt;&gt;"",IF(MID(C7980,1,1)="r",SigmaEpsReinf(J7980,$AS$42:$AS$43,$AS$41,$AS$39,$AS$40,$AQ$38),""),"")</f>
        <v/>
      </c>
      <c r="Q7980" s="92" t="str">
        <f t="shared" si="1256"/>
        <v/>
      </c>
      <c r="R7980" s="92" t="str">
        <f t="shared" si="1257"/>
        <v/>
      </c>
      <c r="U7980" s="5"/>
      <c r="V7980" s="5"/>
      <c r="W7980" s="94" t="str">
        <f t="shared" si="1255"/>
        <v/>
      </c>
      <c r="X7980" s="94" t="str">
        <f t="shared" si="1258"/>
        <v/>
      </c>
      <c r="Y7980" s="5"/>
      <c r="BK7980" s="8"/>
      <c r="BL7980" s="5"/>
      <c r="BM7980" s="5"/>
      <c r="BN7980" s="5"/>
      <c r="BO7980" s="5"/>
      <c r="BP7980" s="1"/>
      <c r="BQ7980" s="1"/>
      <c r="BR7980" s="1"/>
      <c r="BS7980" s="1"/>
      <c r="BT7980" s="1"/>
      <c r="BU7980" s="4"/>
      <c r="BV7980" s="1"/>
      <c r="BW7980" s="3"/>
      <c r="BX7980" s="4"/>
      <c r="BY7980" s="5"/>
      <c r="BZ7980" s="5"/>
      <c r="CA7980" s="5"/>
      <c r="CB7980" s="5"/>
      <c r="CC7980" s="5"/>
      <c r="CD7980" s="43"/>
    </row>
    <row r="7981" spans="1:82" x14ac:dyDescent="0.25">
      <c r="A7981" s="8"/>
      <c r="B7981" s="5"/>
      <c r="C7981" s="5"/>
      <c r="D7981" s="5"/>
      <c r="E7981" s="5"/>
      <c r="F7981" s="94" t="str">
        <f t="shared" si="1249"/>
        <v/>
      </c>
      <c r="G7981" s="94" t="str">
        <f t="shared" si="1250"/>
        <v/>
      </c>
      <c r="H7981" s="127" t="str">
        <f>IF(A7981&lt;&gt;"",IF(MID(C7981,1,1)="c",$AS$26,IF(MID(C7981,1,1)="r",$AS$41,IF(MID(C7981,1,1)="p",#REF!,#REF!))),"")</f>
        <v/>
      </c>
      <c r="I7981" s="92" t="str">
        <f t="shared" si="1251"/>
        <v/>
      </c>
      <c r="J7981" s="92" t="str">
        <f t="shared" si="1252"/>
        <v/>
      </c>
      <c r="K7981" s="92" t="str">
        <f t="shared" si="1253"/>
        <v/>
      </c>
      <c r="L7981" s="92" t="str">
        <f t="shared" si="1254"/>
        <v/>
      </c>
      <c r="M7981" s="95" t="str">
        <f>IF(A7981&lt;&gt;"",IF(MID(C7981,1,1)="c",SigmaEpsConcrete(I7981,$AN$30:$AN$33,$AR$30:$AR$33,$AS$26,$AS$27,$AS$28,$AQ$20,$AU$19),""),"")</f>
        <v/>
      </c>
      <c r="N7981" s="95" t="str">
        <f>IF(A7981&lt;&gt;"",IF(MID(C7981,1,1)="r",SigmaEpsReinf(J7981,$AS$42:$AS$43,$AS$41,$AS$39,$AS$40,$AQ$38),""),"")</f>
        <v/>
      </c>
      <c r="Q7981" s="92" t="str">
        <f t="shared" si="1256"/>
        <v/>
      </c>
      <c r="R7981" s="92" t="str">
        <f t="shared" si="1257"/>
        <v/>
      </c>
      <c r="U7981" s="5"/>
      <c r="V7981" s="5"/>
      <c r="W7981" s="94" t="str">
        <f t="shared" si="1255"/>
        <v/>
      </c>
      <c r="X7981" s="94" t="str">
        <f t="shared" si="1258"/>
        <v/>
      </c>
      <c r="Y7981" s="5"/>
      <c r="BK7981" s="8"/>
      <c r="BL7981" s="5"/>
      <c r="BM7981" s="5"/>
      <c r="BN7981" s="5"/>
      <c r="BO7981" s="5"/>
      <c r="BP7981" s="1"/>
      <c r="BQ7981" s="1"/>
      <c r="BR7981" s="1"/>
      <c r="BS7981" s="1"/>
      <c r="BT7981" s="1"/>
      <c r="BU7981" s="4"/>
      <c r="BV7981" s="1"/>
      <c r="BW7981" s="3"/>
      <c r="BX7981" s="4"/>
      <c r="BY7981" s="5"/>
      <c r="BZ7981" s="5"/>
      <c r="CA7981" s="5"/>
      <c r="CB7981" s="5"/>
      <c r="CC7981" s="5"/>
      <c r="CD7981" s="43"/>
    </row>
    <row r="7982" spans="1:82" x14ac:dyDescent="0.25">
      <c r="A7982" s="8"/>
      <c r="B7982" s="5"/>
      <c r="C7982" s="5"/>
      <c r="D7982" s="5"/>
      <c r="E7982" s="5"/>
      <c r="F7982" s="94" t="str">
        <f t="shared" si="1249"/>
        <v/>
      </c>
      <c r="G7982" s="94" t="str">
        <f t="shared" si="1250"/>
        <v/>
      </c>
      <c r="H7982" s="127" t="str">
        <f>IF(A7982&lt;&gt;"",IF(MID(C7982,1,1)="c",$AS$26,IF(MID(C7982,1,1)="r",$AS$41,IF(MID(C7982,1,1)="p",#REF!,#REF!))),"")</f>
        <v/>
      </c>
      <c r="I7982" s="92" t="str">
        <f t="shared" si="1251"/>
        <v/>
      </c>
      <c r="J7982" s="92" t="str">
        <f t="shared" si="1252"/>
        <v/>
      </c>
      <c r="K7982" s="92" t="str">
        <f t="shared" si="1253"/>
        <v/>
      </c>
      <c r="L7982" s="92" t="str">
        <f t="shared" si="1254"/>
        <v/>
      </c>
      <c r="M7982" s="95" t="str">
        <f>IF(A7982&lt;&gt;"",IF(MID(C7982,1,1)="c",SigmaEpsConcrete(I7982,$AN$30:$AN$33,$AR$30:$AR$33,$AS$26,$AS$27,$AS$28,$AQ$20,$AU$19),""),"")</f>
        <v/>
      </c>
      <c r="N7982" s="95" t="str">
        <f>IF(A7982&lt;&gt;"",IF(MID(C7982,1,1)="r",SigmaEpsReinf(J7982,$AS$42:$AS$43,$AS$41,$AS$39,$AS$40,$AQ$38),""),"")</f>
        <v/>
      </c>
      <c r="Q7982" s="92" t="str">
        <f t="shared" si="1256"/>
        <v/>
      </c>
      <c r="R7982" s="92" t="str">
        <f t="shared" si="1257"/>
        <v/>
      </c>
      <c r="U7982" s="5"/>
      <c r="V7982" s="5"/>
      <c r="W7982" s="94" t="str">
        <f t="shared" si="1255"/>
        <v/>
      </c>
      <c r="X7982" s="94" t="str">
        <f t="shared" si="1258"/>
        <v/>
      </c>
      <c r="Y7982" s="5"/>
      <c r="BK7982" s="8"/>
      <c r="BL7982" s="5"/>
      <c r="BM7982" s="5"/>
      <c r="BN7982" s="5"/>
      <c r="BO7982" s="5"/>
      <c r="BP7982" s="1"/>
      <c r="BQ7982" s="1"/>
      <c r="BR7982" s="1"/>
      <c r="BS7982" s="1"/>
      <c r="BT7982" s="1"/>
      <c r="BU7982" s="4"/>
      <c r="BV7982" s="1"/>
      <c r="BW7982" s="3"/>
      <c r="BX7982" s="4"/>
      <c r="BY7982" s="5"/>
      <c r="BZ7982" s="5"/>
      <c r="CA7982" s="5"/>
      <c r="CB7982" s="5"/>
      <c r="CC7982" s="5"/>
      <c r="CD7982" s="43"/>
    </row>
    <row r="7983" spans="1:82" x14ac:dyDescent="0.25">
      <c r="A7983" s="8"/>
      <c r="B7983" s="5"/>
      <c r="C7983" s="5"/>
      <c r="D7983" s="5"/>
      <c r="E7983" s="5"/>
      <c r="F7983" s="94" t="str">
        <f t="shared" si="1249"/>
        <v/>
      </c>
      <c r="G7983" s="94" t="str">
        <f t="shared" si="1250"/>
        <v/>
      </c>
      <c r="H7983" s="127" t="str">
        <f>IF(A7983&lt;&gt;"",IF(MID(C7983,1,1)="c",$AS$26,IF(MID(C7983,1,1)="r",$AS$41,IF(MID(C7983,1,1)="p",#REF!,#REF!))),"")</f>
        <v/>
      </c>
      <c r="I7983" s="92" t="str">
        <f t="shared" si="1251"/>
        <v/>
      </c>
      <c r="J7983" s="92" t="str">
        <f t="shared" si="1252"/>
        <v/>
      </c>
      <c r="K7983" s="92" t="str">
        <f t="shared" si="1253"/>
        <v/>
      </c>
      <c r="L7983" s="92" t="str">
        <f t="shared" si="1254"/>
        <v/>
      </c>
      <c r="M7983" s="95" t="str">
        <f>IF(A7983&lt;&gt;"",IF(MID(C7983,1,1)="c",SigmaEpsConcrete(I7983,$AN$30:$AN$33,$AR$30:$AR$33,$AS$26,$AS$27,$AS$28,$AQ$20,$AU$19),""),"")</f>
        <v/>
      </c>
      <c r="N7983" s="95" t="str">
        <f>IF(A7983&lt;&gt;"",IF(MID(C7983,1,1)="r",SigmaEpsReinf(J7983,$AS$42:$AS$43,$AS$41,$AS$39,$AS$40,$AQ$38),""),"")</f>
        <v/>
      </c>
      <c r="Q7983" s="92" t="str">
        <f t="shared" si="1256"/>
        <v/>
      </c>
      <c r="R7983" s="92" t="str">
        <f t="shared" si="1257"/>
        <v/>
      </c>
      <c r="U7983" s="5"/>
      <c r="V7983" s="5"/>
      <c r="W7983" s="94" t="str">
        <f t="shared" si="1255"/>
        <v/>
      </c>
      <c r="X7983" s="94" t="str">
        <f t="shared" si="1258"/>
        <v/>
      </c>
      <c r="Y7983" s="5"/>
      <c r="BK7983" s="8"/>
      <c r="BL7983" s="5"/>
      <c r="BM7983" s="5"/>
      <c r="BN7983" s="5"/>
      <c r="BO7983" s="5"/>
      <c r="BP7983" s="1"/>
      <c r="BQ7983" s="1"/>
      <c r="BR7983" s="1"/>
      <c r="BS7983" s="1"/>
      <c r="BT7983" s="1"/>
      <c r="BU7983" s="4"/>
      <c r="BV7983" s="1"/>
      <c r="BW7983" s="3"/>
      <c r="BX7983" s="4"/>
      <c r="BY7983" s="5"/>
      <c r="BZ7983" s="5"/>
      <c r="CA7983" s="5"/>
      <c r="CB7983" s="5"/>
      <c r="CC7983" s="5"/>
      <c r="CD7983" s="43"/>
    </row>
    <row r="7984" spans="1:82" x14ac:dyDescent="0.25">
      <c r="A7984" s="8"/>
      <c r="B7984" s="5"/>
      <c r="C7984" s="5"/>
      <c r="D7984" s="5"/>
      <c r="E7984" s="5"/>
      <c r="F7984" s="94" t="str">
        <f t="shared" si="1249"/>
        <v/>
      </c>
      <c r="G7984" s="94" t="str">
        <f t="shared" si="1250"/>
        <v/>
      </c>
      <c r="H7984" s="127" t="str">
        <f>IF(A7984&lt;&gt;"",IF(MID(C7984,1,1)="c",$AS$26,IF(MID(C7984,1,1)="r",$AS$41,IF(MID(C7984,1,1)="p",#REF!,#REF!))),"")</f>
        <v/>
      </c>
      <c r="I7984" s="92" t="str">
        <f t="shared" si="1251"/>
        <v/>
      </c>
      <c r="J7984" s="92" t="str">
        <f t="shared" si="1252"/>
        <v/>
      </c>
      <c r="K7984" s="92" t="str">
        <f t="shared" si="1253"/>
        <v/>
      </c>
      <c r="L7984" s="92" t="str">
        <f t="shared" si="1254"/>
        <v/>
      </c>
      <c r="M7984" s="95" t="str">
        <f>IF(A7984&lt;&gt;"",IF(MID(C7984,1,1)="c",SigmaEpsConcrete(I7984,$AN$30:$AN$33,$AR$30:$AR$33,$AS$26,$AS$27,$AS$28,$AQ$20,$AU$19),""),"")</f>
        <v/>
      </c>
      <c r="N7984" s="95" t="str">
        <f>IF(A7984&lt;&gt;"",IF(MID(C7984,1,1)="r",SigmaEpsReinf(J7984,$AS$42:$AS$43,$AS$41,$AS$39,$AS$40,$AQ$38),""),"")</f>
        <v/>
      </c>
      <c r="Q7984" s="92" t="str">
        <f t="shared" si="1256"/>
        <v/>
      </c>
      <c r="R7984" s="92" t="str">
        <f t="shared" si="1257"/>
        <v/>
      </c>
      <c r="U7984" s="5"/>
      <c r="V7984" s="5"/>
      <c r="W7984" s="94" t="str">
        <f t="shared" si="1255"/>
        <v/>
      </c>
      <c r="X7984" s="94" t="str">
        <f t="shared" si="1258"/>
        <v/>
      </c>
      <c r="Y7984" s="5"/>
      <c r="BK7984" s="8"/>
      <c r="BL7984" s="5"/>
      <c r="BM7984" s="5"/>
      <c r="BN7984" s="5"/>
      <c r="BO7984" s="5"/>
      <c r="BP7984" s="1"/>
      <c r="BQ7984" s="1"/>
      <c r="BR7984" s="1"/>
      <c r="BS7984" s="1"/>
      <c r="BT7984" s="1"/>
      <c r="BU7984" s="4"/>
      <c r="BV7984" s="1"/>
      <c r="BW7984" s="3"/>
      <c r="BX7984" s="4"/>
      <c r="BY7984" s="5"/>
      <c r="BZ7984" s="5"/>
      <c r="CA7984" s="5"/>
      <c r="CB7984" s="5"/>
      <c r="CC7984" s="5"/>
      <c r="CD7984" s="43"/>
    </row>
    <row r="7985" spans="1:82" x14ac:dyDescent="0.25">
      <c r="A7985" s="8"/>
      <c r="B7985" s="5"/>
      <c r="C7985" s="5"/>
      <c r="D7985" s="5"/>
      <c r="E7985" s="5"/>
      <c r="F7985" s="94" t="str">
        <f t="shared" si="1249"/>
        <v/>
      </c>
      <c r="G7985" s="94" t="str">
        <f t="shared" si="1250"/>
        <v/>
      </c>
      <c r="H7985" s="127" t="str">
        <f>IF(A7985&lt;&gt;"",IF(MID(C7985,1,1)="c",$AS$26,IF(MID(C7985,1,1)="r",$AS$41,IF(MID(C7985,1,1)="p",#REF!,#REF!))),"")</f>
        <v/>
      </c>
      <c r="I7985" s="92" t="str">
        <f t="shared" si="1251"/>
        <v/>
      </c>
      <c r="J7985" s="92" t="str">
        <f t="shared" si="1252"/>
        <v/>
      </c>
      <c r="K7985" s="92" t="str">
        <f t="shared" si="1253"/>
        <v/>
      </c>
      <c r="L7985" s="92" t="str">
        <f t="shared" si="1254"/>
        <v/>
      </c>
      <c r="M7985" s="95" t="str">
        <f>IF(A7985&lt;&gt;"",IF(MID(C7985,1,1)="c",SigmaEpsConcrete(I7985,$AN$30:$AN$33,$AR$30:$AR$33,$AS$26,$AS$27,$AS$28,$AQ$20,$AU$19),""),"")</f>
        <v/>
      </c>
      <c r="N7985" s="95" t="str">
        <f>IF(A7985&lt;&gt;"",IF(MID(C7985,1,1)="r",SigmaEpsReinf(J7985,$AS$42:$AS$43,$AS$41,$AS$39,$AS$40,$AQ$38),""),"")</f>
        <v/>
      </c>
      <c r="Q7985" s="92" t="str">
        <f t="shared" si="1256"/>
        <v/>
      </c>
      <c r="R7985" s="92" t="str">
        <f t="shared" si="1257"/>
        <v/>
      </c>
      <c r="U7985" s="5"/>
      <c r="V7985" s="5"/>
      <c r="W7985" s="94" t="str">
        <f t="shared" si="1255"/>
        <v/>
      </c>
      <c r="X7985" s="94" t="str">
        <f t="shared" si="1258"/>
        <v/>
      </c>
      <c r="Y7985" s="5"/>
      <c r="BK7985" s="8"/>
      <c r="BL7985" s="5"/>
      <c r="BM7985" s="5"/>
      <c r="BN7985" s="5"/>
      <c r="BO7985" s="5"/>
      <c r="BP7985" s="1"/>
      <c r="BQ7985" s="1"/>
      <c r="BR7985" s="1"/>
      <c r="BS7985" s="1"/>
      <c r="BT7985" s="1"/>
      <c r="BU7985" s="4"/>
      <c r="BV7985" s="1"/>
      <c r="BW7985" s="3"/>
      <c r="BX7985" s="4"/>
      <c r="BY7985" s="5"/>
      <c r="BZ7985" s="5"/>
      <c r="CA7985" s="5"/>
      <c r="CB7985" s="5"/>
      <c r="CC7985" s="5"/>
      <c r="CD7985" s="43"/>
    </row>
    <row r="7986" spans="1:82" x14ac:dyDescent="0.25">
      <c r="A7986" s="8"/>
      <c r="B7986" s="5"/>
      <c r="C7986" s="5"/>
      <c r="D7986" s="5"/>
      <c r="E7986" s="5"/>
      <c r="F7986" s="94" t="str">
        <f t="shared" si="1249"/>
        <v/>
      </c>
      <c r="G7986" s="94" t="str">
        <f t="shared" si="1250"/>
        <v/>
      </c>
      <c r="H7986" s="127" t="str">
        <f>IF(A7986&lt;&gt;"",IF(MID(C7986,1,1)="c",$AS$26,IF(MID(C7986,1,1)="r",$AS$41,IF(MID(C7986,1,1)="p",#REF!,#REF!))),"")</f>
        <v/>
      </c>
      <c r="I7986" s="92" t="str">
        <f t="shared" si="1251"/>
        <v/>
      </c>
      <c r="J7986" s="92" t="str">
        <f t="shared" si="1252"/>
        <v/>
      </c>
      <c r="K7986" s="92" t="str">
        <f t="shared" si="1253"/>
        <v/>
      </c>
      <c r="L7986" s="92" t="str">
        <f t="shared" si="1254"/>
        <v/>
      </c>
      <c r="M7986" s="95" t="str">
        <f>IF(A7986&lt;&gt;"",IF(MID(C7986,1,1)="c",SigmaEpsConcrete(I7986,$AN$30:$AN$33,$AR$30:$AR$33,$AS$26,$AS$27,$AS$28,$AQ$20,$AU$19),""),"")</f>
        <v/>
      </c>
      <c r="N7986" s="95" t="str">
        <f>IF(A7986&lt;&gt;"",IF(MID(C7986,1,1)="r",SigmaEpsReinf(J7986,$AS$42:$AS$43,$AS$41,$AS$39,$AS$40,$AQ$38),""),"")</f>
        <v/>
      </c>
      <c r="Q7986" s="92" t="str">
        <f t="shared" si="1256"/>
        <v/>
      </c>
      <c r="R7986" s="92" t="str">
        <f t="shared" si="1257"/>
        <v/>
      </c>
      <c r="U7986" s="5"/>
      <c r="V7986" s="5"/>
      <c r="W7986" s="94" t="str">
        <f t="shared" si="1255"/>
        <v/>
      </c>
      <c r="X7986" s="94" t="str">
        <f t="shared" si="1258"/>
        <v/>
      </c>
      <c r="Y7986" s="5"/>
      <c r="BK7986" s="8"/>
      <c r="BL7986" s="5"/>
      <c r="BM7986" s="5"/>
      <c r="BN7986" s="5"/>
      <c r="BO7986" s="5"/>
      <c r="BP7986" s="1"/>
      <c r="BQ7986" s="1"/>
      <c r="BR7986" s="1"/>
      <c r="BS7986" s="1"/>
      <c r="BT7986" s="1"/>
      <c r="BU7986" s="4"/>
      <c r="BV7986" s="1"/>
      <c r="BW7986" s="3"/>
      <c r="BX7986" s="4"/>
      <c r="BY7986" s="5"/>
      <c r="BZ7986" s="5"/>
      <c r="CA7986" s="5"/>
      <c r="CB7986" s="5"/>
      <c r="CC7986" s="5"/>
      <c r="CD7986" s="43"/>
    </row>
    <row r="7987" spans="1:82" x14ac:dyDescent="0.25">
      <c r="A7987" s="8"/>
      <c r="B7987" s="5"/>
      <c r="C7987" s="5"/>
      <c r="D7987" s="5"/>
      <c r="E7987" s="5"/>
      <c r="F7987" s="94" t="str">
        <f t="shared" si="1249"/>
        <v/>
      </c>
      <c r="G7987" s="94" t="str">
        <f t="shared" si="1250"/>
        <v/>
      </c>
      <c r="H7987" s="127" t="str">
        <f>IF(A7987&lt;&gt;"",IF(MID(C7987,1,1)="c",$AS$26,IF(MID(C7987,1,1)="r",$AS$41,IF(MID(C7987,1,1)="p",#REF!,#REF!))),"")</f>
        <v/>
      </c>
      <c r="I7987" s="92" t="str">
        <f t="shared" si="1251"/>
        <v/>
      </c>
      <c r="J7987" s="92" t="str">
        <f t="shared" si="1252"/>
        <v/>
      </c>
      <c r="K7987" s="92" t="str">
        <f t="shared" si="1253"/>
        <v/>
      </c>
      <c r="L7987" s="92" t="str">
        <f t="shared" si="1254"/>
        <v/>
      </c>
      <c r="M7987" s="95" t="str">
        <f>IF(A7987&lt;&gt;"",IF(MID(C7987,1,1)="c",SigmaEpsConcrete(I7987,$AN$30:$AN$33,$AR$30:$AR$33,$AS$26,$AS$27,$AS$28,$AQ$20,$AU$19),""),"")</f>
        <v/>
      </c>
      <c r="N7987" s="95" t="str">
        <f>IF(A7987&lt;&gt;"",IF(MID(C7987,1,1)="r",SigmaEpsReinf(J7987,$AS$42:$AS$43,$AS$41,$AS$39,$AS$40,$AQ$38),""),"")</f>
        <v/>
      </c>
      <c r="Q7987" s="92" t="str">
        <f t="shared" si="1256"/>
        <v/>
      </c>
      <c r="R7987" s="92" t="str">
        <f t="shared" si="1257"/>
        <v/>
      </c>
      <c r="U7987" s="5"/>
      <c r="V7987" s="5"/>
      <c r="W7987" s="94" t="str">
        <f t="shared" si="1255"/>
        <v/>
      </c>
      <c r="X7987" s="94" t="str">
        <f t="shared" si="1258"/>
        <v/>
      </c>
      <c r="Y7987" s="5"/>
      <c r="BK7987" s="8"/>
      <c r="BL7987" s="5"/>
      <c r="BM7987" s="5"/>
      <c r="BN7987" s="5"/>
      <c r="BO7987" s="5"/>
      <c r="BP7987" s="1"/>
      <c r="BQ7987" s="1"/>
      <c r="BR7987" s="1"/>
      <c r="BS7987" s="1"/>
      <c r="BT7987" s="1"/>
      <c r="BU7987" s="4"/>
      <c r="BV7987" s="1"/>
      <c r="BW7987" s="3"/>
      <c r="BX7987" s="4"/>
      <c r="BY7987" s="5"/>
      <c r="BZ7987" s="5"/>
      <c r="CA7987" s="5"/>
      <c r="CB7987" s="5"/>
      <c r="CC7987" s="5"/>
      <c r="CD7987" s="43"/>
    </row>
    <row r="7988" spans="1:82" x14ac:dyDescent="0.25">
      <c r="A7988" s="8"/>
      <c r="B7988" s="5"/>
      <c r="C7988" s="5"/>
      <c r="D7988" s="5"/>
      <c r="E7988" s="5"/>
      <c r="F7988" s="94" t="str">
        <f t="shared" si="1249"/>
        <v/>
      </c>
      <c r="G7988" s="94" t="str">
        <f t="shared" si="1250"/>
        <v/>
      </c>
      <c r="H7988" s="127" t="str">
        <f>IF(A7988&lt;&gt;"",IF(MID(C7988,1,1)="c",$AS$26,IF(MID(C7988,1,1)="r",$AS$41,IF(MID(C7988,1,1)="p",#REF!,#REF!))),"")</f>
        <v/>
      </c>
      <c r="I7988" s="92" t="str">
        <f t="shared" si="1251"/>
        <v/>
      </c>
      <c r="J7988" s="92" t="str">
        <f t="shared" si="1252"/>
        <v/>
      </c>
      <c r="K7988" s="92" t="str">
        <f t="shared" si="1253"/>
        <v/>
      </c>
      <c r="L7988" s="92" t="str">
        <f t="shared" si="1254"/>
        <v/>
      </c>
      <c r="M7988" s="95" t="str">
        <f>IF(A7988&lt;&gt;"",IF(MID(C7988,1,1)="c",SigmaEpsConcrete(I7988,$AN$30:$AN$33,$AR$30:$AR$33,$AS$26,$AS$27,$AS$28,$AQ$20,$AU$19),""),"")</f>
        <v/>
      </c>
      <c r="N7988" s="95" t="str">
        <f>IF(A7988&lt;&gt;"",IF(MID(C7988,1,1)="r",SigmaEpsReinf(J7988,$AS$42:$AS$43,$AS$41,$AS$39,$AS$40,$AQ$38),""),"")</f>
        <v/>
      </c>
      <c r="Q7988" s="92" t="str">
        <f t="shared" si="1256"/>
        <v/>
      </c>
      <c r="R7988" s="92" t="str">
        <f t="shared" si="1257"/>
        <v/>
      </c>
      <c r="U7988" s="5"/>
      <c r="V7988" s="5"/>
      <c r="W7988" s="94" t="str">
        <f t="shared" si="1255"/>
        <v/>
      </c>
      <c r="X7988" s="94" t="str">
        <f t="shared" si="1258"/>
        <v/>
      </c>
      <c r="Y7988" s="5"/>
      <c r="BK7988" s="8"/>
      <c r="BL7988" s="5"/>
      <c r="BM7988" s="5"/>
      <c r="BN7988" s="5"/>
      <c r="BO7988" s="5"/>
      <c r="BP7988" s="1"/>
      <c r="BQ7988" s="1"/>
      <c r="BR7988" s="1"/>
      <c r="BS7988" s="1"/>
      <c r="BT7988" s="1"/>
      <c r="BU7988" s="4"/>
      <c r="BV7988" s="1"/>
      <c r="BW7988" s="3"/>
      <c r="BX7988" s="4"/>
      <c r="BY7988" s="5"/>
      <c r="BZ7988" s="5"/>
      <c r="CA7988" s="5"/>
      <c r="CB7988" s="5"/>
      <c r="CC7988" s="5"/>
      <c r="CD7988" s="43"/>
    </row>
    <row r="7989" spans="1:82" x14ac:dyDescent="0.25">
      <c r="A7989" s="8"/>
      <c r="B7989" s="5"/>
      <c r="C7989" s="5"/>
      <c r="D7989" s="5"/>
      <c r="E7989" s="5"/>
      <c r="F7989" s="94" t="str">
        <f t="shared" si="1249"/>
        <v/>
      </c>
      <c r="G7989" s="94" t="str">
        <f t="shared" si="1250"/>
        <v/>
      </c>
      <c r="H7989" s="127" t="str">
        <f>IF(A7989&lt;&gt;"",IF(MID(C7989,1,1)="c",$AS$26,IF(MID(C7989,1,1)="r",$AS$41,IF(MID(C7989,1,1)="p",#REF!,#REF!))),"")</f>
        <v/>
      </c>
      <c r="I7989" s="92" t="str">
        <f t="shared" si="1251"/>
        <v/>
      </c>
      <c r="J7989" s="92" t="str">
        <f t="shared" si="1252"/>
        <v/>
      </c>
      <c r="K7989" s="92" t="str">
        <f t="shared" si="1253"/>
        <v/>
      </c>
      <c r="L7989" s="92" t="str">
        <f t="shared" si="1254"/>
        <v/>
      </c>
      <c r="M7989" s="95" t="str">
        <f>IF(A7989&lt;&gt;"",IF(MID(C7989,1,1)="c",SigmaEpsConcrete(I7989,$AN$30:$AN$33,$AR$30:$AR$33,$AS$26,$AS$27,$AS$28,$AQ$20,$AU$19),""),"")</f>
        <v/>
      </c>
      <c r="N7989" s="95" t="str">
        <f>IF(A7989&lt;&gt;"",IF(MID(C7989,1,1)="r",SigmaEpsReinf(J7989,$AS$42:$AS$43,$AS$41,$AS$39,$AS$40,$AQ$38),""),"")</f>
        <v/>
      </c>
      <c r="Q7989" s="92" t="str">
        <f t="shared" si="1256"/>
        <v/>
      </c>
      <c r="R7989" s="92" t="str">
        <f t="shared" si="1257"/>
        <v/>
      </c>
      <c r="U7989" s="5"/>
      <c r="V7989" s="5"/>
      <c r="W7989" s="94" t="str">
        <f t="shared" si="1255"/>
        <v/>
      </c>
      <c r="X7989" s="94" t="str">
        <f t="shared" si="1258"/>
        <v/>
      </c>
      <c r="Y7989" s="5"/>
      <c r="BK7989" s="8"/>
      <c r="BL7989" s="5"/>
      <c r="BM7989" s="5"/>
      <c r="BN7989" s="5"/>
      <c r="BO7989" s="5"/>
      <c r="BP7989" s="1"/>
      <c r="BQ7989" s="1"/>
      <c r="BR7989" s="1"/>
      <c r="BS7989" s="1"/>
      <c r="BT7989" s="1"/>
      <c r="BU7989" s="4"/>
      <c r="BV7989" s="1"/>
      <c r="BW7989" s="3"/>
      <c r="BX7989" s="4"/>
      <c r="BY7989" s="5"/>
      <c r="BZ7989" s="5"/>
      <c r="CA7989" s="5"/>
      <c r="CB7989" s="5"/>
      <c r="CC7989" s="5"/>
      <c r="CD7989" s="43"/>
    </row>
    <row r="7990" spans="1:82" x14ac:dyDescent="0.25">
      <c r="A7990" s="8"/>
      <c r="B7990" s="5"/>
      <c r="C7990" s="5"/>
      <c r="D7990" s="5"/>
      <c r="E7990" s="5"/>
      <c r="F7990" s="94" t="str">
        <f t="shared" si="1249"/>
        <v/>
      </c>
      <c r="G7990" s="94" t="str">
        <f t="shared" si="1250"/>
        <v/>
      </c>
      <c r="H7990" s="127" t="str">
        <f>IF(A7990&lt;&gt;"",IF(MID(C7990,1,1)="c",$AS$26,IF(MID(C7990,1,1)="r",$AS$41,IF(MID(C7990,1,1)="p",#REF!,#REF!))),"")</f>
        <v/>
      </c>
      <c r="I7990" s="92" t="str">
        <f t="shared" si="1251"/>
        <v/>
      </c>
      <c r="J7990" s="92" t="str">
        <f t="shared" si="1252"/>
        <v/>
      </c>
      <c r="K7990" s="92" t="str">
        <f t="shared" si="1253"/>
        <v/>
      </c>
      <c r="L7990" s="92" t="str">
        <f t="shared" si="1254"/>
        <v/>
      </c>
      <c r="M7990" s="95" t="str">
        <f>IF(A7990&lt;&gt;"",IF(MID(C7990,1,1)="c",SigmaEpsConcrete(I7990,$AN$30:$AN$33,$AR$30:$AR$33,$AS$26,$AS$27,$AS$28,$AQ$20,$AU$19),""),"")</f>
        <v/>
      </c>
      <c r="N7990" s="95" t="str">
        <f>IF(A7990&lt;&gt;"",IF(MID(C7990,1,1)="r",SigmaEpsReinf(J7990,$AS$42:$AS$43,$AS$41,$AS$39,$AS$40,$AQ$38),""),"")</f>
        <v/>
      </c>
      <c r="Q7990" s="92" t="str">
        <f t="shared" si="1256"/>
        <v/>
      </c>
      <c r="R7990" s="92" t="str">
        <f t="shared" si="1257"/>
        <v/>
      </c>
      <c r="U7990" s="5"/>
      <c r="V7990" s="5"/>
      <c r="W7990" s="94" t="str">
        <f t="shared" si="1255"/>
        <v/>
      </c>
      <c r="X7990" s="94" t="str">
        <f t="shared" si="1258"/>
        <v/>
      </c>
      <c r="Y7990" s="5"/>
      <c r="BK7990" s="8"/>
      <c r="BL7990" s="5"/>
      <c r="BM7990" s="5"/>
      <c r="BN7990" s="5"/>
      <c r="BO7990" s="5"/>
      <c r="BP7990" s="1"/>
      <c r="BQ7990" s="1"/>
      <c r="BR7990" s="1"/>
      <c r="BS7990" s="1"/>
      <c r="BT7990" s="1"/>
      <c r="BU7990" s="4"/>
      <c r="BV7990" s="1"/>
      <c r="BW7990" s="3"/>
      <c r="BX7990" s="4"/>
      <c r="BY7990" s="5"/>
      <c r="BZ7990" s="5"/>
      <c r="CA7990" s="5"/>
      <c r="CB7990" s="5"/>
      <c r="CC7990" s="5"/>
      <c r="CD7990" s="43"/>
    </row>
    <row r="7991" spans="1:82" x14ac:dyDescent="0.25">
      <c r="A7991" s="8"/>
      <c r="B7991" s="5"/>
      <c r="C7991" s="5"/>
      <c r="D7991" s="5"/>
      <c r="E7991" s="5"/>
      <c r="F7991" s="94" t="str">
        <f t="shared" si="1249"/>
        <v/>
      </c>
      <c r="G7991" s="94" t="str">
        <f t="shared" si="1250"/>
        <v/>
      </c>
      <c r="H7991" s="127" t="str">
        <f>IF(A7991&lt;&gt;"",IF(MID(C7991,1,1)="c",$AS$26,IF(MID(C7991,1,1)="r",$AS$41,IF(MID(C7991,1,1)="p",#REF!,#REF!))),"")</f>
        <v/>
      </c>
      <c r="I7991" s="92" t="str">
        <f t="shared" si="1251"/>
        <v/>
      </c>
      <c r="J7991" s="92" t="str">
        <f t="shared" si="1252"/>
        <v/>
      </c>
      <c r="K7991" s="92" t="str">
        <f t="shared" si="1253"/>
        <v/>
      </c>
      <c r="L7991" s="92" t="str">
        <f t="shared" si="1254"/>
        <v/>
      </c>
      <c r="M7991" s="95" t="str">
        <f>IF(A7991&lt;&gt;"",IF(MID(C7991,1,1)="c",SigmaEpsConcrete(I7991,$AN$30:$AN$33,$AR$30:$AR$33,$AS$26,$AS$27,$AS$28,$AQ$20,$AU$19),""),"")</f>
        <v/>
      </c>
      <c r="N7991" s="95" t="str">
        <f>IF(A7991&lt;&gt;"",IF(MID(C7991,1,1)="r",SigmaEpsReinf(J7991,$AS$42:$AS$43,$AS$41,$AS$39,$AS$40,$AQ$38),""),"")</f>
        <v/>
      </c>
      <c r="Q7991" s="92" t="str">
        <f t="shared" si="1256"/>
        <v/>
      </c>
      <c r="R7991" s="92" t="str">
        <f t="shared" si="1257"/>
        <v/>
      </c>
      <c r="U7991" s="5"/>
      <c r="V7991" s="5"/>
      <c r="W7991" s="94" t="str">
        <f t="shared" si="1255"/>
        <v/>
      </c>
      <c r="X7991" s="94" t="str">
        <f t="shared" si="1258"/>
        <v/>
      </c>
      <c r="Y7991" s="5"/>
      <c r="BK7991" s="8"/>
      <c r="BL7991" s="5"/>
      <c r="BM7991" s="5"/>
      <c r="BN7991" s="5"/>
      <c r="BO7991" s="5"/>
      <c r="BP7991" s="1"/>
      <c r="BQ7991" s="1"/>
      <c r="BR7991" s="1"/>
      <c r="BS7991" s="1"/>
      <c r="BT7991" s="1"/>
      <c r="BU7991" s="4"/>
      <c r="BV7991" s="1"/>
      <c r="BW7991" s="3"/>
      <c r="BX7991" s="4"/>
      <c r="BY7991" s="5"/>
      <c r="BZ7991" s="5"/>
      <c r="CA7991" s="5"/>
      <c r="CB7991" s="5"/>
      <c r="CC7991" s="5"/>
      <c r="CD7991" s="43"/>
    </row>
    <row r="7992" spans="1:82" x14ac:dyDescent="0.25">
      <c r="A7992" s="8"/>
      <c r="B7992" s="5"/>
      <c r="C7992" s="5"/>
      <c r="D7992" s="5"/>
      <c r="E7992" s="5"/>
      <c r="F7992" s="94" t="str">
        <f t="shared" si="1249"/>
        <v/>
      </c>
      <c r="G7992" s="94" t="str">
        <f t="shared" si="1250"/>
        <v/>
      </c>
      <c r="H7992" s="127" t="str">
        <f>IF(A7992&lt;&gt;"",IF(MID(C7992,1,1)="c",$AS$26,IF(MID(C7992,1,1)="r",$AS$41,IF(MID(C7992,1,1)="p",#REF!,#REF!))),"")</f>
        <v/>
      </c>
      <c r="I7992" s="92" t="str">
        <f t="shared" si="1251"/>
        <v/>
      </c>
      <c r="J7992" s="92" t="str">
        <f t="shared" si="1252"/>
        <v/>
      </c>
      <c r="K7992" s="92" t="str">
        <f t="shared" si="1253"/>
        <v/>
      </c>
      <c r="L7992" s="92" t="str">
        <f t="shared" si="1254"/>
        <v/>
      </c>
      <c r="M7992" s="95" t="str">
        <f>IF(A7992&lt;&gt;"",IF(MID(C7992,1,1)="c",SigmaEpsConcrete(I7992,$AN$30:$AN$33,$AR$30:$AR$33,$AS$26,$AS$27,$AS$28,$AQ$20,$AU$19),""),"")</f>
        <v/>
      </c>
      <c r="N7992" s="95" t="str">
        <f>IF(A7992&lt;&gt;"",IF(MID(C7992,1,1)="r",SigmaEpsReinf(J7992,$AS$42:$AS$43,$AS$41,$AS$39,$AS$40,$AQ$38),""),"")</f>
        <v/>
      </c>
      <c r="Q7992" s="92" t="str">
        <f t="shared" si="1256"/>
        <v/>
      </c>
      <c r="R7992" s="92" t="str">
        <f t="shared" si="1257"/>
        <v/>
      </c>
      <c r="U7992" s="5"/>
      <c r="V7992" s="5"/>
      <c r="W7992" s="94" t="str">
        <f t="shared" si="1255"/>
        <v/>
      </c>
      <c r="X7992" s="94" t="str">
        <f t="shared" si="1258"/>
        <v/>
      </c>
      <c r="Y7992" s="5"/>
      <c r="BK7992" s="8"/>
      <c r="BL7992" s="5"/>
      <c r="BM7992" s="5"/>
      <c r="BN7992" s="5"/>
      <c r="BO7992" s="5"/>
      <c r="BP7992" s="1"/>
      <c r="BQ7992" s="1"/>
      <c r="BR7992" s="1"/>
      <c r="BS7992" s="1"/>
      <c r="BT7992" s="1"/>
      <c r="BU7992" s="4"/>
      <c r="BV7992" s="1"/>
      <c r="BW7992" s="3"/>
      <c r="BX7992" s="4"/>
      <c r="BY7992" s="5"/>
      <c r="BZ7992" s="5"/>
      <c r="CA7992" s="5"/>
      <c r="CB7992" s="5"/>
      <c r="CC7992" s="5"/>
      <c r="CD7992" s="43"/>
    </row>
    <row r="7993" spans="1:82" x14ac:dyDescent="0.25">
      <c r="A7993" s="8"/>
      <c r="B7993" s="5"/>
      <c r="C7993" s="5"/>
      <c r="D7993" s="5"/>
      <c r="E7993" s="5"/>
      <c r="F7993" s="94" t="str">
        <f t="shared" si="1249"/>
        <v/>
      </c>
      <c r="G7993" s="94" t="str">
        <f t="shared" si="1250"/>
        <v/>
      </c>
      <c r="H7993" s="127" t="str">
        <f>IF(A7993&lt;&gt;"",IF(MID(C7993,1,1)="c",$AS$26,IF(MID(C7993,1,1)="r",$AS$41,IF(MID(C7993,1,1)="p",#REF!,#REF!))),"")</f>
        <v/>
      </c>
      <c r="I7993" s="92" t="str">
        <f t="shared" si="1251"/>
        <v/>
      </c>
      <c r="J7993" s="92" t="str">
        <f t="shared" si="1252"/>
        <v/>
      </c>
      <c r="K7993" s="92" t="str">
        <f t="shared" si="1253"/>
        <v/>
      </c>
      <c r="L7993" s="92" t="str">
        <f t="shared" si="1254"/>
        <v/>
      </c>
      <c r="M7993" s="95" t="str">
        <f>IF(A7993&lt;&gt;"",IF(MID(C7993,1,1)="c",SigmaEpsConcrete(I7993,$AN$30:$AN$33,$AR$30:$AR$33,$AS$26,$AS$27,$AS$28,$AQ$20,$AU$19),""),"")</f>
        <v/>
      </c>
      <c r="N7993" s="95" t="str">
        <f>IF(A7993&lt;&gt;"",IF(MID(C7993,1,1)="r",SigmaEpsReinf(J7993,$AS$42:$AS$43,$AS$41,$AS$39,$AS$40,$AQ$38),""),"")</f>
        <v/>
      </c>
      <c r="Q7993" s="92" t="str">
        <f t="shared" si="1256"/>
        <v/>
      </c>
      <c r="R7993" s="92" t="str">
        <f t="shared" si="1257"/>
        <v/>
      </c>
      <c r="U7993" s="5"/>
      <c r="V7993" s="5"/>
      <c r="W7993" s="94" t="str">
        <f t="shared" si="1255"/>
        <v/>
      </c>
      <c r="X7993" s="94" t="str">
        <f t="shared" si="1258"/>
        <v/>
      </c>
      <c r="Y7993" s="5"/>
      <c r="BK7993" s="8"/>
      <c r="BL7993" s="5"/>
      <c r="BM7993" s="5"/>
      <c r="BN7993" s="5"/>
      <c r="BO7993" s="5"/>
      <c r="BP7993" s="1"/>
      <c r="BQ7993" s="1"/>
      <c r="BR7993" s="1"/>
      <c r="BS7993" s="1"/>
      <c r="BT7993" s="1"/>
      <c r="BU7993" s="4"/>
      <c r="BV7993" s="1"/>
      <c r="BW7993" s="3"/>
      <c r="BX7993" s="4"/>
      <c r="BY7993" s="5"/>
      <c r="BZ7993" s="5"/>
      <c r="CA7993" s="5"/>
      <c r="CB7993" s="5"/>
      <c r="CC7993" s="5"/>
      <c r="CD7993" s="43"/>
    </row>
    <row r="7994" spans="1:82" x14ac:dyDescent="0.25">
      <c r="A7994" s="8"/>
      <c r="B7994" s="5"/>
      <c r="C7994" s="5"/>
      <c r="D7994" s="5"/>
      <c r="E7994" s="5"/>
      <c r="F7994" s="94" t="str">
        <f t="shared" si="1249"/>
        <v/>
      </c>
      <c r="G7994" s="94" t="str">
        <f t="shared" si="1250"/>
        <v/>
      </c>
      <c r="H7994" s="127" t="str">
        <f>IF(A7994&lt;&gt;"",IF(MID(C7994,1,1)="c",$AS$26,IF(MID(C7994,1,1)="r",$AS$41,IF(MID(C7994,1,1)="p",#REF!,#REF!))),"")</f>
        <v/>
      </c>
      <c r="I7994" s="92" t="str">
        <f t="shared" si="1251"/>
        <v/>
      </c>
      <c r="J7994" s="92" t="str">
        <f t="shared" si="1252"/>
        <v/>
      </c>
      <c r="K7994" s="92" t="str">
        <f t="shared" si="1253"/>
        <v/>
      </c>
      <c r="L7994" s="92" t="str">
        <f t="shared" si="1254"/>
        <v/>
      </c>
      <c r="M7994" s="95" t="str">
        <f>IF(A7994&lt;&gt;"",IF(MID(C7994,1,1)="c",SigmaEpsConcrete(I7994,$AN$30:$AN$33,$AR$30:$AR$33,$AS$26,$AS$27,$AS$28,$AQ$20,$AU$19),""),"")</f>
        <v/>
      </c>
      <c r="N7994" s="95" t="str">
        <f>IF(A7994&lt;&gt;"",IF(MID(C7994,1,1)="r",SigmaEpsReinf(J7994,$AS$42:$AS$43,$AS$41,$AS$39,$AS$40,$AQ$38),""),"")</f>
        <v/>
      </c>
      <c r="Q7994" s="92" t="str">
        <f t="shared" si="1256"/>
        <v/>
      </c>
      <c r="R7994" s="92" t="str">
        <f t="shared" si="1257"/>
        <v/>
      </c>
      <c r="U7994" s="5"/>
      <c r="V7994" s="5"/>
      <c r="W7994" s="94" t="str">
        <f t="shared" si="1255"/>
        <v/>
      </c>
      <c r="X7994" s="94" t="str">
        <f t="shared" si="1258"/>
        <v/>
      </c>
      <c r="Y7994" s="5"/>
      <c r="BK7994" s="8"/>
      <c r="BL7994" s="5"/>
      <c r="BM7994" s="5"/>
      <c r="BN7994" s="5"/>
      <c r="BO7994" s="5"/>
      <c r="BP7994" s="1"/>
      <c r="BQ7994" s="1"/>
      <c r="BR7994" s="1"/>
      <c r="BS7994" s="1"/>
      <c r="BT7994" s="1"/>
      <c r="BU7994" s="4"/>
      <c r="BV7994" s="1"/>
      <c r="BW7994" s="3"/>
      <c r="BX7994" s="4"/>
      <c r="BY7994" s="5"/>
      <c r="BZ7994" s="5"/>
      <c r="CA7994" s="5"/>
      <c r="CB7994" s="5"/>
      <c r="CC7994" s="5"/>
      <c r="CD7994" s="43"/>
    </row>
    <row r="7995" spans="1:82" x14ac:dyDescent="0.25">
      <c r="A7995" s="8"/>
      <c r="B7995" s="5"/>
      <c r="C7995" s="5"/>
      <c r="D7995" s="5"/>
      <c r="E7995" s="5"/>
      <c r="F7995" s="94" t="str">
        <f t="shared" si="1249"/>
        <v/>
      </c>
      <c r="G7995" s="94" t="str">
        <f t="shared" si="1250"/>
        <v/>
      </c>
      <c r="H7995" s="127" t="str">
        <f>IF(A7995&lt;&gt;"",IF(MID(C7995,1,1)="c",$AS$26,IF(MID(C7995,1,1)="r",$AS$41,IF(MID(C7995,1,1)="p",#REF!,#REF!))),"")</f>
        <v/>
      </c>
      <c r="I7995" s="92" t="str">
        <f t="shared" si="1251"/>
        <v/>
      </c>
      <c r="J7995" s="92" t="str">
        <f t="shared" si="1252"/>
        <v/>
      </c>
      <c r="K7995" s="92" t="str">
        <f t="shared" si="1253"/>
        <v/>
      </c>
      <c r="L7995" s="92" t="str">
        <f t="shared" si="1254"/>
        <v/>
      </c>
      <c r="M7995" s="95" t="str">
        <f>IF(A7995&lt;&gt;"",IF(MID(C7995,1,1)="c",SigmaEpsConcrete(I7995,$AN$30:$AN$33,$AR$30:$AR$33,$AS$26,$AS$27,$AS$28,$AQ$20,$AU$19),""),"")</f>
        <v/>
      </c>
      <c r="N7995" s="95" t="str">
        <f>IF(A7995&lt;&gt;"",IF(MID(C7995,1,1)="r",SigmaEpsReinf(J7995,$AS$42:$AS$43,$AS$41,$AS$39,$AS$40,$AQ$38),""),"")</f>
        <v/>
      </c>
      <c r="Q7995" s="92" t="str">
        <f t="shared" si="1256"/>
        <v/>
      </c>
      <c r="R7995" s="92" t="str">
        <f t="shared" si="1257"/>
        <v/>
      </c>
      <c r="U7995" s="5"/>
      <c r="V7995" s="5"/>
      <c r="W7995" s="94" t="str">
        <f t="shared" si="1255"/>
        <v/>
      </c>
      <c r="X7995" s="94" t="str">
        <f t="shared" si="1258"/>
        <v/>
      </c>
      <c r="Y7995" s="5"/>
      <c r="BK7995" s="8"/>
      <c r="BL7995" s="5"/>
      <c r="BM7995" s="5"/>
      <c r="BN7995" s="5"/>
      <c r="BO7995" s="5"/>
      <c r="BP7995" s="1"/>
      <c r="BQ7995" s="1"/>
      <c r="BR7995" s="1"/>
      <c r="BS7995" s="1"/>
      <c r="BT7995" s="1"/>
      <c r="BU7995" s="4"/>
      <c r="BV7995" s="1"/>
      <c r="BW7995" s="3"/>
      <c r="BX7995" s="4"/>
      <c r="BY7995" s="5"/>
      <c r="BZ7995" s="5"/>
      <c r="CA7995" s="5"/>
      <c r="CB7995" s="5"/>
      <c r="CC7995" s="5"/>
      <c r="CD7995" s="43"/>
    </row>
    <row r="7996" spans="1:82" x14ac:dyDescent="0.25">
      <c r="A7996" s="8"/>
      <c r="B7996" s="5"/>
      <c r="C7996" s="5"/>
      <c r="D7996" s="5"/>
      <c r="E7996" s="5"/>
      <c r="F7996" s="94" t="str">
        <f t="shared" si="1249"/>
        <v/>
      </c>
      <c r="G7996" s="94" t="str">
        <f t="shared" si="1250"/>
        <v/>
      </c>
      <c r="H7996" s="127" t="str">
        <f>IF(A7996&lt;&gt;"",IF(MID(C7996,1,1)="c",$AS$26,IF(MID(C7996,1,1)="r",$AS$41,IF(MID(C7996,1,1)="p",#REF!,#REF!))),"")</f>
        <v/>
      </c>
      <c r="I7996" s="92" t="str">
        <f t="shared" si="1251"/>
        <v/>
      </c>
      <c r="J7996" s="92" t="str">
        <f t="shared" si="1252"/>
        <v/>
      </c>
      <c r="K7996" s="92" t="str">
        <f t="shared" si="1253"/>
        <v/>
      </c>
      <c r="L7996" s="92" t="str">
        <f t="shared" si="1254"/>
        <v/>
      </c>
      <c r="M7996" s="95" t="str">
        <f>IF(A7996&lt;&gt;"",IF(MID(C7996,1,1)="c",SigmaEpsConcrete(I7996,$AN$30:$AN$33,$AR$30:$AR$33,$AS$26,$AS$27,$AS$28,$AQ$20,$AU$19),""),"")</f>
        <v/>
      </c>
      <c r="N7996" s="95" t="str">
        <f>IF(A7996&lt;&gt;"",IF(MID(C7996,1,1)="r",SigmaEpsReinf(J7996,$AS$42:$AS$43,$AS$41,$AS$39,$AS$40,$AQ$38),""),"")</f>
        <v/>
      </c>
      <c r="Q7996" s="92" t="str">
        <f t="shared" si="1256"/>
        <v/>
      </c>
      <c r="R7996" s="92" t="str">
        <f t="shared" si="1257"/>
        <v/>
      </c>
      <c r="U7996" s="5"/>
      <c r="V7996" s="5"/>
      <c r="W7996" s="94" t="str">
        <f t="shared" si="1255"/>
        <v/>
      </c>
      <c r="X7996" s="94" t="str">
        <f t="shared" si="1258"/>
        <v/>
      </c>
      <c r="Y7996" s="5"/>
      <c r="BK7996" s="8"/>
      <c r="BL7996" s="5"/>
      <c r="BM7996" s="5"/>
      <c r="BN7996" s="5"/>
      <c r="BO7996" s="5"/>
      <c r="BP7996" s="1"/>
      <c r="BQ7996" s="1"/>
      <c r="BR7996" s="1"/>
      <c r="BS7996" s="1"/>
      <c r="BT7996" s="1"/>
      <c r="BU7996" s="4"/>
      <c r="BV7996" s="1"/>
      <c r="BW7996" s="3"/>
      <c r="BX7996" s="4"/>
      <c r="BY7996" s="5"/>
      <c r="BZ7996" s="5"/>
      <c r="CA7996" s="5"/>
      <c r="CB7996" s="5"/>
      <c r="CC7996" s="5"/>
      <c r="CD7996" s="43"/>
    </row>
    <row r="7997" spans="1:82" x14ac:dyDescent="0.25">
      <c r="A7997" s="8"/>
      <c r="B7997" s="5"/>
      <c r="C7997" s="5"/>
      <c r="D7997" s="5"/>
      <c r="E7997" s="5"/>
      <c r="F7997" s="94" t="str">
        <f t="shared" si="1249"/>
        <v/>
      </c>
      <c r="G7997" s="94" t="str">
        <f t="shared" si="1250"/>
        <v/>
      </c>
      <c r="H7997" s="127" t="str">
        <f>IF(A7997&lt;&gt;"",IF(MID(C7997,1,1)="c",$AS$26,IF(MID(C7997,1,1)="r",$AS$41,IF(MID(C7997,1,1)="p",#REF!,#REF!))),"")</f>
        <v/>
      </c>
      <c r="I7997" s="92" t="str">
        <f t="shared" si="1251"/>
        <v/>
      </c>
      <c r="J7997" s="92" t="str">
        <f t="shared" si="1252"/>
        <v/>
      </c>
      <c r="K7997" s="92" t="str">
        <f t="shared" si="1253"/>
        <v/>
      </c>
      <c r="L7997" s="92" t="str">
        <f t="shared" si="1254"/>
        <v/>
      </c>
      <c r="M7997" s="95" t="str">
        <f>IF(A7997&lt;&gt;"",IF(MID(C7997,1,1)="c",SigmaEpsConcrete(I7997,$AN$30:$AN$33,$AR$30:$AR$33,$AS$26,$AS$27,$AS$28,$AQ$20,$AU$19),""),"")</f>
        <v/>
      </c>
      <c r="N7997" s="95" t="str">
        <f>IF(A7997&lt;&gt;"",IF(MID(C7997,1,1)="r",SigmaEpsReinf(J7997,$AS$42:$AS$43,$AS$41,$AS$39,$AS$40,$AQ$38),""),"")</f>
        <v/>
      </c>
      <c r="Q7997" s="92" t="str">
        <f t="shared" si="1256"/>
        <v/>
      </c>
      <c r="R7997" s="92" t="str">
        <f t="shared" si="1257"/>
        <v/>
      </c>
      <c r="U7997" s="5"/>
      <c r="V7997" s="5"/>
      <c r="W7997" s="94" t="str">
        <f t="shared" si="1255"/>
        <v/>
      </c>
      <c r="X7997" s="94" t="str">
        <f t="shared" si="1258"/>
        <v/>
      </c>
      <c r="Y7997" s="5"/>
      <c r="BK7997" s="8"/>
      <c r="BL7997" s="5"/>
      <c r="BM7997" s="5"/>
      <c r="BN7997" s="5"/>
      <c r="BO7997" s="5"/>
      <c r="BP7997" s="1"/>
      <c r="BQ7997" s="1"/>
      <c r="BR7997" s="1"/>
      <c r="BS7997" s="1"/>
      <c r="BT7997" s="1"/>
      <c r="BU7997" s="4"/>
      <c r="BV7997" s="1"/>
      <c r="BW7997" s="3"/>
      <c r="BX7997" s="4"/>
      <c r="BY7997" s="5"/>
      <c r="BZ7997" s="5"/>
      <c r="CA7997" s="5"/>
      <c r="CB7997" s="5"/>
      <c r="CC7997" s="5"/>
      <c r="CD7997" s="43"/>
    </row>
    <row r="7998" spans="1:82" x14ac:dyDescent="0.25">
      <c r="A7998" s="8"/>
      <c r="B7998" s="5"/>
      <c r="C7998" s="5"/>
      <c r="D7998" s="5"/>
      <c r="E7998" s="5"/>
      <c r="F7998" s="94" t="str">
        <f t="shared" si="1249"/>
        <v/>
      </c>
      <c r="G7998" s="94" t="str">
        <f t="shared" si="1250"/>
        <v/>
      </c>
      <c r="H7998" s="127" t="str">
        <f>IF(A7998&lt;&gt;"",IF(MID(C7998,1,1)="c",$AS$26,IF(MID(C7998,1,1)="r",$AS$41,IF(MID(C7998,1,1)="p",#REF!,#REF!))),"")</f>
        <v/>
      </c>
      <c r="I7998" s="92" t="str">
        <f t="shared" si="1251"/>
        <v/>
      </c>
      <c r="J7998" s="92" t="str">
        <f t="shared" si="1252"/>
        <v/>
      </c>
      <c r="K7998" s="92" t="str">
        <f t="shared" si="1253"/>
        <v/>
      </c>
      <c r="L7998" s="92" t="str">
        <f t="shared" si="1254"/>
        <v/>
      </c>
      <c r="M7998" s="95" t="str">
        <f>IF(A7998&lt;&gt;"",IF(MID(C7998,1,1)="c",SigmaEpsConcrete(I7998,$AN$30:$AN$33,$AR$30:$AR$33,$AS$26,$AS$27,$AS$28,$AQ$20,$AU$19),""),"")</f>
        <v/>
      </c>
      <c r="N7998" s="95" t="str">
        <f>IF(A7998&lt;&gt;"",IF(MID(C7998,1,1)="r",SigmaEpsReinf(J7998,$AS$42:$AS$43,$AS$41,$AS$39,$AS$40,$AQ$38),""),"")</f>
        <v/>
      </c>
      <c r="Q7998" s="92" t="str">
        <f t="shared" si="1256"/>
        <v/>
      </c>
      <c r="R7998" s="92" t="str">
        <f t="shared" si="1257"/>
        <v/>
      </c>
      <c r="U7998" s="5"/>
      <c r="V7998" s="5"/>
      <c r="W7998" s="94" t="str">
        <f t="shared" si="1255"/>
        <v/>
      </c>
      <c r="X7998" s="94" t="str">
        <f t="shared" si="1258"/>
        <v/>
      </c>
      <c r="Y7998" s="5"/>
      <c r="BK7998" s="8"/>
      <c r="BL7998" s="5"/>
      <c r="BM7998" s="5"/>
      <c r="BN7998" s="5"/>
      <c r="BO7998" s="5"/>
      <c r="BP7998" s="1"/>
      <c r="BQ7998" s="1"/>
      <c r="BR7998" s="1"/>
      <c r="BS7998" s="1"/>
      <c r="BT7998" s="1"/>
      <c r="BU7998" s="4"/>
      <c r="BV7998" s="1"/>
      <c r="BW7998" s="3"/>
      <c r="BX7998" s="4"/>
      <c r="BY7998" s="5"/>
      <c r="BZ7998" s="5"/>
      <c r="CA7998" s="5"/>
      <c r="CB7998" s="5"/>
      <c r="CC7998" s="5"/>
      <c r="CD7998" s="43"/>
    </row>
    <row r="7999" spans="1:82" x14ac:dyDescent="0.25">
      <c r="A7999" s="8"/>
      <c r="B7999" s="5"/>
      <c r="C7999" s="5"/>
      <c r="D7999" s="5"/>
      <c r="E7999" s="5"/>
      <c r="F7999" s="94" t="str">
        <f t="shared" si="1249"/>
        <v/>
      </c>
      <c r="G7999" s="94" t="str">
        <f t="shared" si="1250"/>
        <v/>
      </c>
      <c r="H7999" s="127" t="str">
        <f>IF(A7999&lt;&gt;"",IF(MID(C7999,1,1)="c",$AS$26,IF(MID(C7999,1,1)="r",$AS$41,IF(MID(C7999,1,1)="p",#REF!,#REF!))),"")</f>
        <v/>
      </c>
      <c r="I7999" s="92" t="str">
        <f t="shared" si="1251"/>
        <v/>
      </c>
      <c r="J7999" s="92" t="str">
        <f t="shared" si="1252"/>
        <v/>
      </c>
      <c r="K7999" s="92" t="str">
        <f t="shared" si="1253"/>
        <v/>
      </c>
      <c r="L7999" s="92" t="str">
        <f t="shared" si="1254"/>
        <v/>
      </c>
      <c r="M7999" s="95" t="str">
        <f>IF(A7999&lt;&gt;"",IF(MID(C7999,1,1)="c",SigmaEpsConcrete(I7999,$AN$30:$AN$33,$AR$30:$AR$33,$AS$26,$AS$27,$AS$28,$AQ$20,$AU$19),""),"")</f>
        <v/>
      </c>
      <c r="N7999" s="95" t="str">
        <f>IF(A7999&lt;&gt;"",IF(MID(C7999,1,1)="r",SigmaEpsReinf(J7999,$AS$42:$AS$43,$AS$41,$AS$39,$AS$40,$AQ$38),""),"")</f>
        <v/>
      </c>
      <c r="Q7999" s="92" t="str">
        <f t="shared" si="1256"/>
        <v/>
      </c>
      <c r="R7999" s="92" t="str">
        <f t="shared" si="1257"/>
        <v/>
      </c>
      <c r="U7999" s="5"/>
      <c r="V7999" s="5"/>
      <c r="W7999" s="94" t="str">
        <f t="shared" si="1255"/>
        <v/>
      </c>
      <c r="X7999" s="94" t="str">
        <f t="shared" si="1258"/>
        <v/>
      </c>
      <c r="Y7999" s="5"/>
      <c r="BK7999" s="8"/>
      <c r="BL7999" s="5"/>
      <c r="BM7999" s="5"/>
      <c r="BN7999" s="5"/>
      <c r="BO7999" s="5"/>
      <c r="BP7999" s="1"/>
      <c r="BQ7999" s="1"/>
      <c r="BR7999" s="1"/>
      <c r="BS7999" s="1"/>
      <c r="BT7999" s="1"/>
      <c r="BU7999" s="4"/>
      <c r="BV7999" s="1"/>
      <c r="BW7999" s="3"/>
      <c r="BX7999" s="4"/>
      <c r="BY7999" s="5"/>
      <c r="BZ7999" s="5"/>
      <c r="CA7999" s="5"/>
      <c r="CB7999" s="5"/>
      <c r="CC7999" s="5"/>
      <c r="CD7999" s="43"/>
    </row>
    <row r="8000" spans="1:82" x14ac:dyDescent="0.25">
      <c r="A8000" s="8"/>
      <c r="B8000" s="5"/>
      <c r="C8000" s="5"/>
      <c r="D8000" s="5"/>
      <c r="E8000" s="5"/>
      <c r="F8000" s="94" t="str">
        <f t="shared" si="1249"/>
        <v/>
      </c>
      <c r="G8000" s="94" t="str">
        <f t="shared" si="1250"/>
        <v/>
      </c>
      <c r="H8000" s="127" t="str">
        <f>IF(A8000&lt;&gt;"",IF(MID(C8000,1,1)="c",$AS$26,IF(MID(C8000,1,1)="r",$AS$41,IF(MID(C8000,1,1)="p",#REF!,#REF!))),"")</f>
        <v/>
      </c>
      <c r="I8000" s="92" t="str">
        <f t="shared" si="1251"/>
        <v/>
      </c>
      <c r="J8000" s="92" t="str">
        <f t="shared" si="1252"/>
        <v/>
      </c>
      <c r="K8000" s="92" t="str">
        <f t="shared" si="1253"/>
        <v/>
      </c>
      <c r="L8000" s="92" t="str">
        <f t="shared" si="1254"/>
        <v/>
      </c>
      <c r="M8000" s="95" t="str">
        <f>IF(A8000&lt;&gt;"",IF(MID(C8000,1,1)="c",SigmaEpsConcrete(I8000,$AN$30:$AN$33,$AR$30:$AR$33,$AS$26,$AS$27,$AS$28,$AQ$20,$AU$19),""),"")</f>
        <v/>
      </c>
      <c r="N8000" s="95" t="str">
        <f>IF(A8000&lt;&gt;"",IF(MID(C8000,1,1)="r",SigmaEpsReinf(J8000,$AS$42:$AS$43,$AS$41,$AS$39,$AS$40,$AQ$38),""),"")</f>
        <v/>
      </c>
      <c r="Q8000" s="92" t="str">
        <f t="shared" si="1256"/>
        <v/>
      </c>
      <c r="R8000" s="92" t="str">
        <f t="shared" si="1257"/>
        <v/>
      </c>
      <c r="U8000" s="5"/>
      <c r="V8000" s="5"/>
      <c r="W8000" s="94" t="str">
        <f t="shared" si="1255"/>
        <v/>
      </c>
      <c r="X8000" s="94" t="str">
        <f t="shared" si="1258"/>
        <v/>
      </c>
      <c r="Y8000" s="5"/>
      <c r="BK8000" s="8"/>
      <c r="BL8000" s="5"/>
      <c r="BM8000" s="5"/>
      <c r="BN8000" s="5"/>
      <c r="BO8000" s="5"/>
      <c r="BP8000" s="1"/>
      <c r="BQ8000" s="1"/>
      <c r="BR8000" s="1"/>
      <c r="BS8000" s="1"/>
      <c r="BT8000" s="1"/>
      <c r="BU8000" s="4"/>
      <c r="BV8000" s="1"/>
      <c r="BW8000" s="3"/>
      <c r="BX8000" s="4"/>
      <c r="BY8000" s="5"/>
      <c r="BZ8000" s="5"/>
      <c r="CA8000" s="5"/>
      <c r="CB8000" s="5"/>
      <c r="CC8000" s="5"/>
      <c r="CD8000" s="43"/>
    </row>
    <row r="8001" spans="1:82" x14ac:dyDescent="0.25">
      <c r="A8001" s="8"/>
      <c r="B8001" s="5"/>
      <c r="C8001" s="5"/>
      <c r="D8001" s="5"/>
      <c r="E8001" s="5"/>
      <c r="F8001" s="94" t="str">
        <f t="shared" si="1249"/>
        <v/>
      </c>
      <c r="G8001" s="94" t="str">
        <f t="shared" si="1250"/>
        <v/>
      </c>
      <c r="H8001" s="127" t="str">
        <f>IF(A8001&lt;&gt;"",IF(MID(C8001,1,1)="c",$AS$26,IF(MID(C8001,1,1)="r",$AS$41,IF(MID(C8001,1,1)="p",#REF!,#REF!))),"")</f>
        <v/>
      </c>
      <c r="I8001" s="92" t="str">
        <f t="shared" si="1251"/>
        <v/>
      </c>
      <c r="J8001" s="92" t="str">
        <f t="shared" si="1252"/>
        <v/>
      </c>
      <c r="K8001" s="92" t="str">
        <f t="shared" si="1253"/>
        <v/>
      </c>
      <c r="L8001" s="92" t="str">
        <f t="shared" si="1254"/>
        <v/>
      </c>
      <c r="M8001" s="95" t="str">
        <f>IF(A8001&lt;&gt;"",IF(MID(C8001,1,1)="c",SigmaEpsConcrete(I8001,$AN$30:$AN$33,$AR$30:$AR$33,$AS$26,$AS$27,$AS$28,$AQ$20,$AU$19),""),"")</f>
        <v/>
      </c>
      <c r="N8001" s="95" t="str">
        <f>IF(A8001&lt;&gt;"",IF(MID(C8001,1,1)="r",SigmaEpsReinf(J8001,$AS$42:$AS$43,$AS$41,$AS$39,$AS$40,$AQ$38),""),"")</f>
        <v/>
      </c>
      <c r="Q8001" s="92" t="str">
        <f t="shared" si="1256"/>
        <v/>
      </c>
      <c r="R8001" s="92" t="str">
        <f t="shared" si="1257"/>
        <v/>
      </c>
      <c r="U8001" s="5"/>
      <c r="V8001" s="5"/>
      <c r="W8001" s="94" t="str">
        <f t="shared" si="1255"/>
        <v/>
      </c>
      <c r="X8001" s="94" t="str">
        <f t="shared" si="1258"/>
        <v/>
      </c>
      <c r="Y8001" s="5"/>
      <c r="BK8001" s="8"/>
      <c r="BL8001" s="5"/>
      <c r="BM8001" s="5"/>
      <c r="BN8001" s="5"/>
      <c r="BO8001" s="5"/>
      <c r="BP8001" s="1"/>
      <c r="BQ8001" s="1"/>
      <c r="BR8001" s="1"/>
      <c r="BS8001" s="1"/>
      <c r="BT8001" s="1"/>
      <c r="BU8001" s="4"/>
      <c r="BV8001" s="1"/>
      <c r="BW8001" s="3"/>
      <c r="BX8001" s="4"/>
      <c r="BY8001" s="5"/>
      <c r="BZ8001" s="5"/>
      <c r="CA8001" s="5"/>
      <c r="CB8001" s="5"/>
      <c r="CC8001" s="5"/>
      <c r="CD8001" s="43"/>
    </row>
    <row r="8002" spans="1:82" x14ac:dyDescent="0.25">
      <c r="A8002" s="8"/>
      <c r="B8002" s="5"/>
      <c r="C8002" s="5"/>
      <c r="D8002" s="5"/>
      <c r="E8002" s="5"/>
      <c r="F8002" s="94" t="str">
        <f t="shared" si="1249"/>
        <v/>
      </c>
      <c r="G8002" s="94" t="str">
        <f t="shared" si="1250"/>
        <v/>
      </c>
      <c r="H8002" s="127" t="str">
        <f>IF(A8002&lt;&gt;"",IF(MID(C8002,1,1)="c",$AS$26,IF(MID(C8002,1,1)="r",$AS$41,IF(MID(C8002,1,1)="p",#REF!,#REF!))),"")</f>
        <v/>
      </c>
      <c r="I8002" s="92" t="str">
        <f t="shared" si="1251"/>
        <v/>
      </c>
      <c r="J8002" s="92" t="str">
        <f t="shared" si="1252"/>
        <v/>
      </c>
      <c r="K8002" s="92" t="str">
        <f t="shared" si="1253"/>
        <v/>
      </c>
      <c r="L8002" s="92" t="str">
        <f t="shared" si="1254"/>
        <v/>
      </c>
      <c r="M8002" s="95" t="str">
        <f>IF(A8002&lt;&gt;"",IF(MID(C8002,1,1)="c",SigmaEpsConcrete(I8002,$AN$30:$AN$33,$AR$30:$AR$33,$AS$26,$AS$27,$AS$28,$AQ$20,$AU$19),""),"")</f>
        <v/>
      </c>
      <c r="N8002" s="95" t="str">
        <f>IF(A8002&lt;&gt;"",IF(MID(C8002,1,1)="r",SigmaEpsReinf(J8002,$AS$42:$AS$43,$AS$41,$AS$39,$AS$40,$AQ$38),""),"")</f>
        <v/>
      </c>
      <c r="Q8002" s="92" t="str">
        <f t="shared" si="1256"/>
        <v/>
      </c>
      <c r="R8002" s="92" t="str">
        <f t="shared" si="1257"/>
        <v/>
      </c>
      <c r="U8002" s="5"/>
      <c r="V8002" s="5"/>
      <c r="W8002" s="94" t="str">
        <f t="shared" si="1255"/>
        <v/>
      </c>
      <c r="X8002" s="94" t="str">
        <f t="shared" si="1258"/>
        <v/>
      </c>
      <c r="Y8002" s="5"/>
      <c r="BK8002" s="8"/>
      <c r="BL8002" s="5"/>
      <c r="BM8002" s="5"/>
      <c r="BN8002" s="5"/>
      <c r="BO8002" s="5"/>
      <c r="BP8002" s="1"/>
      <c r="BQ8002" s="1"/>
      <c r="BR8002" s="1"/>
      <c r="BS8002" s="1"/>
      <c r="BT8002" s="1"/>
      <c r="BU8002" s="4"/>
      <c r="BV8002" s="1"/>
      <c r="BW8002" s="3"/>
      <c r="BX8002" s="4"/>
      <c r="BY8002" s="5"/>
      <c r="BZ8002" s="5"/>
      <c r="CA8002" s="5"/>
      <c r="CB8002" s="5"/>
      <c r="CC8002" s="5"/>
      <c r="CD8002" s="43"/>
    </row>
    <row r="8003" spans="1:82" x14ac:dyDescent="0.25">
      <c r="A8003" s="8"/>
      <c r="B8003" s="5"/>
      <c r="C8003" s="5"/>
      <c r="D8003" s="5"/>
      <c r="E8003" s="5"/>
      <c r="F8003" s="94" t="str">
        <f t="shared" si="1249"/>
        <v/>
      </c>
      <c r="G8003" s="94" t="str">
        <f t="shared" si="1250"/>
        <v/>
      </c>
      <c r="H8003" s="127" t="str">
        <f>IF(A8003&lt;&gt;"",IF(MID(C8003,1,1)="c",$AS$26,IF(MID(C8003,1,1)="r",$AS$41,IF(MID(C8003,1,1)="p",#REF!,#REF!))),"")</f>
        <v/>
      </c>
      <c r="I8003" s="92" t="str">
        <f t="shared" si="1251"/>
        <v/>
      </c>
      <c r="J8003" s="92" t="str">
        <f t="shared" si="1252"/>
        <v/>
      </c>
      <c r="K8003" s="92" t="str">
        <f t="shared" si="1253"/>
        <v/>
      </c>
      <c r="L8003" s="92" t="str">
        <f t="shared" si="1254"/>
        <v/>
      </c>
      <c r="M8003" s="95" t="str">
        <f>IF(A8003&lt;&gt;"",IF(MID(C8003,1,1)="c",SigmaEpsConcrete(I8003,$AN$30:$AN$33,$AR$30:$AR$33,$AS$26,$AS$27,$AS$28,$AQ$20,$AU$19),""),"")</f>
        <v/>
      </c>
      <c r="N8003" s="95" t="str">
        <f>IF(A8003&lt;&gt;"",IF(MID(C8003,1,1)="r",SigmaEpsReinf(J8003,$AS$42:$AS$43,$AS$41,$AS$39,$AS$40,$AQ$38),""),"")</f>
        <v/>
      </c>
      <c r="Q8003" s="92" t="str">
        <f t="shared" si="1256"/>
        <v/>
      </c>
      <c r="R8003" s="92" t="str">
        <f t="shared" si="1257"/>
        <v/>
      </c>
      <c r="U8003" s="5"/>
      <c r="V8003" s="5"/>
      <c r="W8003" s="94" t="str">
        <f t="shared" si="1255"/>
        <v/>
      </c>
      <c r="X8003" s="94" t="str">
        <f t="shared" si="1258"/>
        <v/>
      </c>
      <c r="Y8003" s="5"/>
      <c r="BK8003" s="8"/>
      <c r="BL8003" s="5"/>
      <c r="BM8003" s="5"/>
      <c r="BN8003" s="5"/>
      <c r="BO8003" s="5"/>
      <c r="BP8003" s="1"/>
      <c r="BQ8003" s="1"/>
      <c r="BR8003" s="1"/>
      <c r="BS8003" s="1"/>
      <c r="BT8003" s="1"/>
      <c r="BU8003" s="4"/>
      <c r="BV8003" s="1"/>
      <c r="BW8003" s="3"/>
      <c r="BX8003" s="4"/>
      <c r="BY8003" s="5"/>
      <c r="BZ8003" s="5"/>
      <c r="CA8003" s="5"/>
      <c r="CB8003" s="5"/>
      <c r="CC8003" s="5"/>
      <c r="CD8003" s="43"/>
    </row>
    <row r="8004" spans="1:82" x14ac:dyDescent="0.25">
      <c r="A8004" s="8"/>
      <c r="B8004" s="5"/>
      <c r="C8004" s="5"/>
      <c r="D8004" s="5"/>
      <c r="E8004" s="5"/>
      <c r="F8004" s="94" t="str">
        <f t="shared" si="1249"/>
        <v/>
      </c>
      <c r="G8004" s="94" t="str">
        <f t="shared" si="1250"/>
        <v/>
      </c>
      <c r="H8004" s="127" t="str">
        <f>IF(A8004&lt;&gt;"",IF(MID(C8004,1,1)="c",$AS$26,IF(MID(C8004,1,1)="r",$AS$41,IF(MID(C8004,1,1)="p",#REF!,#REF!))),"")</f>
        <v/>
      </c>
      <c r="I8004" s="92" t="str">
        <f t="shared" si="1251"/>
        <v/>
      </c>
      <c r="J8004" s="92" t="str">
        <f t="shared" si="1252"/>
        <v/>
      </c>
      <c r="K8004" s="92" t="str">
        <f t="shared" si="1253"/>
        <v/>
      </c>
      <c r="L8004" s="92" t="str">
        <f t="shared" si="1254"/>
        <v/>
      </c>
      <c r="M8004" s="95" t="str">
        <f>IF(A8004&lt;&gt;"",IF(MID(C8004,1,1)="c",SigmaEpsConcrete(I8004,$AN$30:$AN$33,$AR$30:$AR$33,$AS$26,$AS$27,$AS$28,$AQ$20,$AU$19),""),"")</f>
        <v/>
      </c>
      <c r="N8004" s="95" t="str">
        <f>IF(A8004&lt;&gt;"",IF(MID(C8004,1,1)="r",SigmaEpsReinf(J8004,$AS$42:$AS$43,$AS$41,$AS$39,$AS$40,$AQ$38),""),"")</f>
        <v/>
      </c>
      <c r="Q8004" s="92" t="str">
        <f t="shared" si="1256"/>
        <v/>
      </c>
      <c r="R8004" s="92" t="str">
        <f t="shared" si="1257"/>
        <v/>
      </c>
      <c r="U8004" s="5"/>
      <c r="V8004" s="5"/>
      <c r="W8004" s="94" t="str">
        <f t="shared" si="1255"/>
        <v/>
      </c>
      <c r="X8004" s="94" t="str">
        <f t="shared" si="1258"/>
        <v/>
      </c>
      <c r="Y8004" s="5"/>
      <c r="BK8004" s="8"/>
      <c r="BL8004" s="5"/>
      <c r="BM8004" s="5"/>
      <c r="BN8004" s="5"/>
      <c r="BO8004" s="5"/>
      <c r="BP8004" s="1"/>
      <c r="BQ8004" s="1"/>
      <c r="BR8004" s="1"/>
      <c r="BS8004" s="1"/>
      <c r="BT8004" s="1"/>
      <c r="BU8004" s="4"/>
      <c r="BV8004" s="1"/>
      <c r="BW8004" s="3"/>
      <c r="BX8004" s="4"/>
      <c r="BY8004" s="5"/>
      <c r="BZ8004" s="5"/>
      <c r="CA8004" s="5"/>
      <c r="CB8004" s="5"/>
      <c r="CC8004" s="5"/>
      <c r="CD8004" s="43"/>
    </row>
    <row r="8005" spans="1:82" x14ac:dyDescent="0.25">
      <c r="A8005" s="8"/>
      <c r="B8005" s="5"/>
      <c r="C8005" s="5"/>
      <c r="D8005" s="5"/>
      <c r="E8005" s="5"/>
      <c r="F8005" s="94" t="str">
        <f t="shared" si="1249"/>
        <v/>
      </c>
      <c r="G8005" s="94" t="str">
        <f t="shared" si="1250"/>
        <v/>
      </c>
      <c r="H8005" s="127" t="str">
        <f>IF(A8005&lt;&gt;"",IF(MID(C8005,1,1)="c",$AS$26,IF(MID(C8005,1,1)="r",$AS$41,IF(MID(C8005,1,1)="p",#REF!,#REF!))),"")</f>
        <v/>
      </c>
      <c r="I8005" s="92" t="str">
        <f t="shared" si="1251"/>
        <v/>
      </c>
      <c r="J8005" s="92" t="str">
        <f t="shared" si="1252"/>
        <v/>
      </c>
      <c r="K8005" s="92" t="str">
        <f t="shared" si="1253"/>
        <v/>
      </c>
      <c r="L8005" s="92" t="str">
        <f t="shared" si="1254"/>
        <v/>
      </c>
      <c r="M8005" s="95" t="str">
        <f>IF(A8005&lt;&gt;"",IF(MID(C8005,1,1)="c",SigmaEpsConcrete(I8005,$AN$30:$AN$33,$AR$30:$AR$33,$AS$26,$AS$27,$AS$28,$AQ$20,$AU$19),""),"")</f>
        <v/>
      </c>
      <c r="N8005" s="95" t="str">
        <f>IF(A8005&lt;&gt;"",IF(MID(C8005,1,1)="r",SigmaEpsReinf(J8005,$AS$42:$AS$43,$AS$41,$AS$39,$AS$40,$AQ$38),""),"")</f>
        <v/>
      </c>
      <c r="Q8005" s="92" t="str">
        <f t="shared" si="1256"/>
        <v/>
      </c>
      <c r="R8005" s="92" t="str">
        <f t="shared" si="1257"/>
        <v/>
      </c>
      <c r="U8005" s="5"/>
      <c r="V8005" s="5"/>
      <c r="W8005" s="94" t="str">
        <f t="shared" si="1255"/>
        <v/>
      </c>
      <c r="X8005" s="94" t="str">
        <f t="shared" si="1258"/>
        <v/>
      </c>
      <c r="Y8005" s="5"/>
      <c r="BK8005" s="8"/>
      <c r="BL8005" s="5"/>
      <c r="BM8005" s="5"/>
      <c r="BN8005" s="5"/>
      <c r="BO8005" s="5"/>
      <c r="BP8005" s="1"/>
      <c r="BQ8005" s="1"/>
      <c r="BR8005" s="1"/>
      <c r="BS8005" s="1"/>
      <c r="BT8005" s="1"/>
      <c r="BU8005" s="4"/>
      <c r="BV8005" s="1"/>
      <c r="BW8005" s="3"/>
      <c r="BX8005" s="4"/>
      <c r="BY8005" s="5"/>
      <c r="BZ8005" s="5"/>
      <c r="CA8005" s="5"/>
      <c r="CB8005" s="5"/>
      <c r="CC8005" s="5"/>
      <c r="CD8005" s="43"/>
    </row>
    <row r="8006" spans="1:82" x14ac:dyDescent="0.25">
      <c r="A8006" s="8"/>
      <c r="B8006" s="5"/>
      <c r="C8006" s="5"/>
      <c r="D8006" s="5"/>
      <c r="E8006" s="5"/>
      <c r="F8006" s="94" t="str">
        <f t="shared" si="1249"/>
        <v/>
      </c>
      <c r="G8006" s="94" t="str">
        <f t="shared" si="1250"/>
        <v/>
      </c>
      <c r="H8006" s="127" t="str">
        <f>IF(A8006&lt;&gt;"",IF(MID(C8006,1,1)="c",$AS$26,IF(MID(C8006,1,1)="r",$AS$41,IF(MID(C8006,1,1)="p",#REF!,#REF!))),"")</f>
        <v/>
      </c>
      <c r="I8006" s="92" t="str">
        <f t="shared" si="1251"/>
        <v/>
      </c>
      <c r="J8006" s="92" t="str">
        <f t="shared" si="1252"/>
        <v/>
      </c>
      <c r="K8006" s="92" t="str">
        <f t="shared" si="1253"/>
        <v/>
      </c>
      <c r="L8006" s="92" t="str">
        <f t="shared" si="1254"/>
        <v/>
      </c>
      <c r="M8006" s="95" t="str">
        <f>IF(A8006&lt;&gt;"",IF(MID(C8006,1,1)="c",SigmaEpsConcrete(I8006,$AN$30:$AN$33,$AR$30:$AR$33,$AS$26,$AS$27,$AS$28,$AQ$20,$AU$19),""),"")</f>
        <v/>
      </c>
      <c r="N8006" s="95" t="str">
        <f>IF(A8006&lt;&gt;"",IF(MID(C8006,1,1)="r",SigmaEpsReinf(J8006,$AS$42:$AS$43,$AS$41,$AS$39,$AS$40,$AQ$38),""),"")</f>
        <v/>
      </c>
      <c r="Q8006" s="92" t="str">
        <f t="shared" si="1256"/>
        <v/>
      </c>
      <c r="R8006" s="92" t="str">
        <f t="shared" si="1257"/>
        <v/>
      </c>
      <c r="U8006" s="5"/>
      <c r="V8006" s="5"/>
      <c r="W8006" s="94" t="str">
        <f t="shared" si="1255"/>
        <v/>
      </c>
      <c r="X8006" s="94" t="str">
        <f t="shared" si="1258"/>
        <v/>
      </c>
      <c r="Y8006" s="5"/>
      <c r="BK8006" s="8"/>
      <c r="BL8006" s="5"/>
      <c r="BM8006" s="5"/>
      <c r="BN8006" s="5"/>
      <c r="BO8006" s="5"/>
      <c r="BP8006" s="1"/>
      <c r="BQ8006" s="1"/>
      <c r="BR8006" s="1"/>
      <c r="BS8006" s="1"/>
      <c r="BT8006" s="1"/>
      <c r="BU8006" s="4"/>
      <c r="BV8006" s="1"/>
      <c r="BW8006" s="3"/>
      <c r="BX8006" s="4"/>
      <c r="BY8006" s="5"/>
      <c r="BZ8006" s="5"/>
      <c r="CA8006" s="5"/>
      <c r="CB8006" s="5"/>
      <c r="CC8006" s="5"/>
      <c r="CD8006" s="43"/>
    </row>
    <row r="8007" spans="1:82" x14ac:dyDescent="0.25">
      <c r="A8007" s="8"/>
      <c r="B8007" s="5"/>
      <c r="C8007" s="5"/>
      <c r="D8007" s="5"/>
      <c r="E8007" s="5"/>
      <c r="F8007" s="94" t="str">
        <f t="shared" si="1249"/>
        <v/>
      </c>
      <c r="G8007" s="94" t="str">
        <f t="shared" si="1250"/>
        <v/>
      </c>
      <c r="H8007" s="127" t="str">
        <f>IF(A8007&lt;&gt;"",IF(MID(C8007,1,1)="c",$AS$26,IF(MID(C8007,1,1)="r",$AS$41,IF(MID(C8007,1,1)="p",#REF!,#REF!))),"")</f>
        <v/>
      </c>
      <c r="I8007" s="92" t="str">
        <f t="shared" si="1251"/>
        <v/>
      </c>
      <c r="J8007" s="92" t="str">
        <f t="shared" si="1252"/>
        <v/>
      </c>
      <c r="K8007" s="92" t="str">
        <f t="shared" si="1253"/>
        <v/>
      </c>
      <c r="L8007" s="92" t="str">
        <f t="shared" si="1254"/>
        <v/>
      </c>
      <c r="M8007" s="95" t="str">
        <f>IF(A8007&lt;&gt;"",IF(MID(C8007,1,1)="c",SigmaEpsConcrete(I8007,$AN$30:$AN$33,$AR$30:$AR$33,$AS$26,$AS$27,$AS$28,$AQ$20,$AU$19),""),"")</f>
        <v/>
      </c>
      <c r="N8007" s="95" t="str">
        <f>IF(A8007&lt;&gt;"",IF(MID(C8007,1,1)="r",SigmaEpsReinf(J8007,$AS$42:$AS$43,$AS$41,$AS$39,$AS$40,$AQ$38),""),"")</f>
        <v/>
      </c>
      <c r="Q8007" s="92" t="str">
        <f t="shared" si="1256"/>
        <v/>
      </c>
      <c r="R8007" s="92" t="str">
        <f t="shared" si="1257"/>
        <v/>
      </c>
      <c r="U8007" s="5"/>
      <c r="V8007" s="5"/>
      <c r="W8007" s="94" t="str">
        <f t="shared" si="1255"/>
        <v/>
      </c>
      <c r="X8007" s="94" t="str">
        <f t="shared" si="1258"/>
        <v/>
      </c>
      <c r="Y8007" s="5"/>
      <c r="BK8007" s="8"/>
      <c r="BL8007" s="5"/>
      <c r="BM8007" s="5"/>
      <c r="BN8007" s="5"/>
      <c r="BO8007" s="5"/>
      <c r="BP8007" s="1"/>
      <c r="BQ8007" s="1"/>
      <c r="BR8007" s="1"/>
      <c r="BS8007" s="1"/>
      <c r="BT8007" s="1"/>
      <c r="BU8007" s="4"/>
      <c r="BV8007" s="1"/>
      <c r="BW8007" s="3"/>
      <c r="BX8007" s="4"/>
      <c r="BY8007" s="5"/>
      <c r="BZ8007" s="5"/>
      <c r="CA8007" s="5"/>
      <c r="CB8007" s="5"/>
      <c r="CC8007" s="5"/>
      <c r="CD8007" s="43"/>
    </row>
    <row r="8008" spans="1:82" x14ac:dyDescent="0.25">
      <c r="A8008" s="8"/>
      <c r="B8008" s="5"/>
      <c r="C8008" s="5"/>
      <c r="D8008" s="5"/>
      <c r="E8008" s="5"/>
      <c r="F8008" s="94" t="str">
        <f t="shared" si="1249"/>
        <v/>
      </c>
      <c r="G8008" s="94" t="str">
        <f t="shared" si="1250"/>
        <v/>
      </c>
      <c r="H8008" s="127" t="str">
        <f>IF(A8008&lt;&gt;"",IF(MID(C8008,1,1)="c",$AS$26,IF(MID(C8008,1,1)="r",$AS$41,IF(MID(C8008,1,1)="p",#REF!,#REF!))),"")</f>
        <v/>
      </c>
      <c r="I8008" s="92" t="str">
        <f t="shared" si="1251"/>
        <v/>
      </c>
      <c r="J8008" s="92" t="str">
        <f t="shared" si="1252"/>
        <v/>
      </c>
      <c r="K8008" s="92" t="str">
        <f t="shared" si="1253"/>
        <v/>
      </c>
      <c r="L8008" s="92" t="str">
        <f t="shared" si="1254"/>
        <v/>
      </c>
      <c r="M8008" s="95" t="str">
        <f>IF(A8008&lt;&gt;"",IF(MID(C8008,1,1)="c",SigmaEpsConcrete(I8008,$AN$30:$AN$33,$AR$30:$AR$33,$AS$26,$AS$27,$AS$28,$AQ$20,$AU$19),""),"")</f>
        <v/>
      </c>
      <c r="N8008" s="95" t="str">
        <f>IF(A8008&lt;&gt;"",IF(MID(C8008,1,1)="r",SigmaEpsReinf(J8008,$AS$42:$AS$43,$AS$41,$AS$39,$AS$40,$AQ$38),""),"")</f>
        <v/>
      </c>
      <c r="Q8008" s="92" t="str">
        <f t="shared" si="1256"/>
        <v/>
      </c>
      <c r="R8008" s="92" t="str">
        <f t="shared" si="1257"/>
        <v/>
      </c>
      <c r="U8008" s="5"/>
      <c r="V8008" s="5"/>
      <c r="W8008" s="94" t="str">
        <f t="shared" si="1255"/>
        <v/>
      </c>
      <c r="X8008" s="94" t="str">
        <f t="shared" si="1258"/>
        <v/>
      </c>
      <c r="Y8008" s="5"/>
      <c r="BK8008" s="8"/>
      <c r="BL8008" s="5"/>
      <c r="BM8008" s="5"/>
      <c r="BN8008" s="5"/>
      <c r="BO8008" s="5"/>
      <c r="BP8008" s="1"/>
      <c r="BQ8008" s="1"/>
      <c r="BR8008" s="1"/>
      <c r="BS8008" s="1"/>
      <c r="BT8008" s="1"/>
      <c r="BU8008" s="4"/>
      <c r="BV8008" s="1"/>
      <c r="BW8008" s="3"/>
      <c r="BX8008" s="4"/>
      <c r="BY8008" s="5"/>
      <c r="BZ8008" s="5"/>
      <c r="CA8008" s="5"/>
      <c r="CB8008" s="5"/>
      <c r="CC8008" s="5"/>
      <c r="CD8008" s="43"/>
    </row>
    <row r="8009" spans="1:82" x14ac:dyDescent="0.25">
      <c r="A8009" s="8"/>
      <c r="B8009" s="5"/>
      <c r="C8009" s="5"/>
      <c r="D8009" s="5"/>
      <c r="E8009" s="5"/>
      <c r="F8009" s="94" t="str">
        <f t="shared" si="1249"/>
        <v/>
      </c>
      <c r="G8009" s="94" t="str">
        <f t="shared" si="1250"/>
        <v/>
      </c>
      <c r="H8009" s="127" t="str">
        <f>IF(A8009&lt;&gt;"",IF(MID(C8009,1,1)="c",$AS$26,IF(MID(C8009,1,1)="r",$AS$41,IF(MID(C8009,1,1)="p",#REF!,#REF!))),"")</f>
        <v/>
      </c>
      <c r="I8009" s="92" t="str">
        <f t="shared" si="1251"/>
        <v/>
      </c>
      <c r="J8009" s="92" t="str">
        <f t="shared" si="1252"/>
        <v/>
      </c>
      <c r="K8009" s="92" t="str">
        <f t="shared" si="1253"/>
        <v/>
      </c>
      <c r="L8009" s="92" t="str">
        <f t="shared" si="1254"/>
        <v/>
      </c>
      <c r="M8009" s="95" t="str">
        <f>IF(A8009&lt;&gt;"",IF(MID(C8009,1,1)="c",SigmaEpsConcrete(I8009,$AN$30:$AN$33,$AR$30:$AR$33,$AS$26,$AS$27,$AS$28,$AQ$20,$AU$19),""),"")</f>
        <v/>
      </c>
      <c r="N8009" s="95" t="str">
        <f>IF(A8009&lt;&gt;"",IF(MID(C8009,1,1)="r",SigmaEpsReinf(J8009,$AS$42:$AS$43,$AS$41,$AS$39,$AS$40,$AQ$38),""),"")</f>
        <v/>
      </c>
      <c r="Q8009" s="92" t="str">
        <f t="shared" si="1256"/>
        <v/>
      </c>
      <c r="R8009" s="92" t="str">
        <f t="shared" si="1257"/>
        <v/>
      </c>
      <c r="U8009" s="5"/>
      <c r="V8009" s="5"/>
      <c r="W8009" s="94" t="str">
        <f t="shared" si="1255"/>
        <v/>
      </c>
      <c r="X8009" s="94" t="str">
        <f t="shared" si="1258"/>
        <v/>
      </c>
      <c r="Y8009" s="5"/>
      <c r="BK8009" s="8"/>
      <c r="BL8009" s="5"/>
      <c r="BM8009" s="5"/>
      <c r="BN8009" s="5"/>
      <c r="BO8009" s="5"/>
      <c r="BP8009" s="1"/>
      <c r="BQ8009" s="1"/>
      <c r="BR8009" s="1"/>
      <c r="BS8009" s="1"/>
      <c r="BT8009" s="1"/>
      <c r="BU8009" s="4"/>
      <c r="BV8009" s="1"/>
      <c r="BW8009" s="3"/>
      <c r="BX8009" s="4"/>
      <c r="BY8009" s="5"/>
      <c r="BZ8009" s="5"/>
      <c r="CA8009" s="5"/>
      <c r="CB8009" s="5"/>
      <c r="CC8009" s="5"/>
      <c r="CD8009" s="43"/>
    </row>
    <row r="8010" spans="1:82" x14ac:dyDescent="0.25">
      <c r="A8010" s="8"/>
      <c r="B8010" s="5"/>
      <c r="C8010" s="5"/>
      <c r="D8010" s="5"/>
      <c r="E8010" s="5"/>
      <c r="F8010" s="94" t="str">
        <f t="shared" ref="F8010:F8073" si="1259">IF(A8010&lt;&gt;"",(D8010-$AU$86)/10,"")</f>
        <v/>
      </c>
      <c r="G8010" s="94" t="str">
        <f t="shared" ref="G8010:G8073" si="1260">IF(A8010&lt;&gt;"",(E8010-$AU$87)/10,"")</f>
        <v/>
      </c>
      <c r="H8010" s="127" t="str">
        <f>IF(A8010&lt;&gt;"",IF(MID(C8010,1,1)="c",$AS$26,IF(MID(C8010,1,1)="r",$AS$41,IF(MID(C8010,1,1)="p",#REF!,#REF!))),"")</f>
        <v/>
      </c>
      <c r="I8010" s="92" t="str">
        <f t="shared" ref="I8010:I8073" si="1261">IF($A8010&lt;&gt;"",IF(MID($C8010,1,1)="c",$Y$3+$Y$4*$F8010+$Y$5*$G8010+$BR$43,""),"")</f>
        <v/>
      </c>
      <c r="J8010" s="92" t="str">
        <f t="shared" ref="J8010:J8073" si="1262">IF($A8010&lt;&gt;"",IF(MID($C8010,1,1)="r",$Y$3+$Y$4*$F8010+$Y$5*$G8010+$BR$43,""),"")</f>
        <v/>
      </c>
      <c r="K8010" s="92" t="str">
        <f t="shared" ref="K8010:K8073" si="1263">IF($A8010&lt;&gt;"",IF(MID($C8010,1,1)="u",$Y$3+$Y$4*$F8010+$Y$5*$G8010+$BR$43,""),"")</f>
        <v/>
      </c>
      <c r="L8010" s="92" t="str">
        <f t="shared" ref="L8010:L8073" si="1264">IF($A8010&lt;&gt;"",IF(MID($C8010,1,1)="p",$Y$3+$Y$4*$F8010+$Y$5*$G8010+$BR$43,""),"")</f>
        <v/>
      </c>
      <c r="M8010" s="95" t="str">
        <f>IF(A8010&lt;&gt;"",IF(MID(C8010,1,1)="c",SigmaEpsConcrete(I8010,$AN$30:$AN$33,$AR$30:$AR$33,$AS$26,$AS$27,$AS$28,$AQ$20,$AU$19),""),"")</f>
        <v/>
      </c>
      <c r="N8010" s="95" t="str">
        <f>IF(A8010&lt;&gt;"",IF(MID(C8010,1,1)="r",SigmaEpsReinf(J8010,$AS$42:$AS$43,$AS$41,$AS$39,$AS$40,$AQ$38),""),"")</f>
        <v/>
      </c>
      <c r="Q8010" s="92" t="str">
        <f t="shared" si="1256"/>
        <v/>
      </c>
      <c r="R8010" s="92" t="str">
        <f t="shared" si="1257"/>
        <v/>
      </c>
      <c r="U8010" s="5"/>
      <c r="V8010" s="5"/>
      <c r="W8010" s="94" t="str">
        <f t="shared" ref="W8010:W8073" si="1265">IF(A8010&lt;&gt;"",F8010-$AU$105,"")</f>
        <v/>
      </c>
      <c r="X8010" s="94" t="str">
        <f t="shared" si="1258"/>
        <v/>
      </c>
      <c r="Y8010" s="5"/>
      <c r="BK8010" s="8"/>
      <c r="BL8010" s="5"/>
      <c r="BM8010" s="5"/>
      <c r="BN8010" s="5"/>
      <c r="BO8010" s="5"/>
      <c r="BP8010" s="1"/>
      <c r="BQ8010" s="1"/>
      <c r="BR8010" s="1"/>
      <c r="BS8010" s="1"/>
      <c r="BT8010" s="1"/>
      <c r="BU8010" s="4"/>
      <c r="BV8010" s="1"/>
      <c r="BW8010" s="3"/>
      <c r="BX8010" s="4"/>
      <c r="BY8010" s="5"/>
      <c r="BZ8010" s="5"/>
      <c r="CA8010" s="5"/>
      <c r="CB8010" s="5"/>
      <c r="CC8010" s="5"/>
      <c r="CD8010" s="43"/>
    </row>
    <row r="8011" spans="1:82" x14ac:dyDescent="0.25">
      <c r="A8011" s="8"/>
      <c r="B8011" s="5"/>
      <c r="C8011" s="5"/>
      <c r="D8011" s="5"/>
      <c r="E8011" s="5"/>
      <c r="F8011" s="94" t="str">
        <f t="shared" si="1259"/>
        <v/>
      </c>
      <c r="G8011" s="94" t="str">
        <f t="shared" si="1260"/>
        <v/>
      </c>
      <c r="H8011" s="127" t="str">
        <f>IF(A8011&lt;&gt;"",IF(MID(C8011,1,1)="c",$AS$26,IF(MID(C8011,1,1)="r",$AS$41,IF(MID(C8011,1,1)="p",#REF!,#REF!))),"")</f>
        <v/>
      </c>
      <c r="I8011" s="92" t="str">
        <f t="shared" si="1261"/>
        <v/>
      </c>
      <c r="J8011" s="92" t="str">
        <f t="shared" si="1262"/>
        <v/>
      </c>
      <c r="K8011" s="92" t="str">
        <f t="shared" si="1263"/>
        <v/>
      </c>
      <c r="L8011" s="92" t="str">
        <f t="shared" si="1264"/>
        <v/>
      </c>
      <c r="M8011" s="95" t="str">
        <f>IF(A8011&lt;&gt;"",IF(MID(C8011,1,1)="c",SigmaEpsConcrete(I8011,$AN$30:$AN$33,$AR$30:$AR$33,$AS$26,$AS$27,$AS$28,$AQ$20,$AU$19),""),"")</f>
        <v/>
      </c>
      <c r="N8011" s="95" t="str">
        <f>IF(A8011&lt;&gt;"",IF(MID(C8011,1,1)="r",SigmaEpsReinf(J8011,$AS$42:$AS$43,$AS$41,$AS$39,$AS$40,$AQ$38),""),"")</f>
        <v/>
      </c>
      <c r="Q8011" s="92" t="str">
        <f t="shared" ref="Q8011:Q8074" si="1266">IF(A8011&lt;&gt;"",IF(MID(C8011,1,1)="c",IF(ISERROR(M8011/I8011),"",M8011/I8011),""),"")</f>
        <v/>
      </c>
      <c r="R8011" s="92" t="str">
        <f t="shared" ref="R8011:R8074" si="1267">IF(A8011&lt;&gt;"",IF(MID(C8011,1,1)="r",IF(ISERROR(N8011/J8011),"",N8011/J8011),""),"")</f>
        <v/>
      </c>
      <c r="U8011" s="5"/>
      <c r="V8011" s="5"/>
      <c r="W8011" s="94" t="str">
        <f t="shared" si="1265"/>
        <v/>
      </c>
      <c r="X8011" s="94" t="str">
        <f t="shared" ref="X8011:X8074" si="1268">IF(B8011&lt;&gt;"",G8011-$AU$106,"")</f>
        <v/>
      </c>
      <c r="Y8011" s="5"/>
      <c r="BK8011" s="8"/>
      <c r="BL8011" s="5"/>
      <c r="BM8011" s="5"/>
      <c r="BN8011" s="5"/>
      <c r="BO8011" s="5"/>
      <c r="BP8011" s="1"/>
      <c r="BQ8011" s="1"/>
      <c r="BR8011" s="1"/>
      <c r="BS8011" s="1"/>
      <c r="BT8011" s="1"/>
      <c r="BU8011" s="4"/>
      <c r="BV8011" s="1"/>
      <c r="BW8011" s="3"/>
      <c r="BX8011" s="4"/>
      <c r="BY8011" s="5"/>
      <c r="BZ8011" s="5"/>
      <c r="CA8011" s="5"/>
      <c r="CB8011" s="5"/>
      <c r="CC8011" s="5"/>
      <c r="CD8011" s="43"/>
    </row>
    <row r="8012" spans="1:82" x14ac:dyDescent="0.25">
      <c r="A8012" s="8"/>
      <c r="B8012" s="5"/>
      <c r="C8012" s="5"/>
      <c r="D8012" s="5"/>
      <c r="E8012" s="5"/>
      <c r="F8012" s="94" t="str">
        <f t="shared" si="1259"/>
        <v/>
      </c>
      <c r="G8012" s="94" t="str">
        <f t="shared" si="1260"/>
        <v/>
      </c>
      <c r="H8012" s="127" t="str">
        <f>IF(A8012&lt;&gt;"",IF(MID(C8012,1,1)="c",$AS$26,IF(MID(C8012,1,1)="r",$AS$41,IF(MID(C8012,1,1)="p",#REF!,#REF!))),"")</f>
        <v/>
      </c>
      <c r="I8012" s="92" t="str">
        <f t="shared" si="1261"/>
        <v/>
      </c>
      <c r="J8012" s="92" t="str">
        <f t="shared" si="1262"/>
        <v/>
      </c>
      <c r="K8012" s="92" t="str">
        <f t="shared" si="1263"/>
        <v/>
      </c>
      <c r="L8012" s="92" t="str">
        <f t="shared" si="1264"/>
        <v/>
      </c>
      <c r="M8012" s="95" t="str">
        <f>IF(A8012&lt;&gt;"",IF(MID(C8012,1,1)="c",SigmaEpsConcrete(I8012,$AN$30:$AN$33,$AR$30:$AR$33,$AS$26,$AS$27,$AS$28,$AQ$20,$AU$19),""),"")</f>
        <v/>
      </c>
      <c r="N8012" s="95" t="str">
        <f>IF(A8012&lt;&gt;"",IF(MID(C8012,1,1)="r",SigmaEpsReinf(J8012,$AS$42:$AS$43,$AS$41,$AS$39,$AS$40,$AQ$38),""),"")</f>
        <v/>
      </c>
      <c r="Q8012" s="92" t="str">
        <f t="shared" si="1266"/>
        <v/>
      </c>
      <c r="R8012" s="92" t="str">
        <f t="shared" si="1267"/>
        <v/>
      </c>
      <c r="U8012" s="5"/>
      <c r="V8012" s="5"/>
      <c r="W8012" s="94" t="str">
        <f t="shared" si="1265"/>
        <v/>
      </c>
      <c r="X8012" s="94" t="str">
        <f t="shared" si="1268"/>
        <v/>
      </c>
      <c r="Y8012" s="5"/>
      <c r="BK8012" s="8"/>
      <c r="BL8012" s="5"/>
      <c r="BM8012" s="5"/>
      <c r="BN8012" s="5"/>
      <c r="BO8012" s="5"/>
      <c r="BP8012" s="1"/>
      <c r="BQ8012" s="1"/>
      <c r="BR8012" s="1"/>
      <c r="BS8012" s="1"/>
      <c r="BT8012" s="1"/>
      <c r="BU8012" s="4"/>
      <c r="BV8012" s="1"/>
      <c r="BW8012" s="3"/>
      <c r="BX8012" s="4"/>
      <c r="BY8012" s="5"/>
      <c r="BZ8012" s="5"/>
      <c r="CA8012" s="5"/>
      <c r="CB8012" s="5"/>
      <c r="CC8012" s="5"/>
      <c r="CD8012" s="43"/>
    </row>
    <row r="8013" spans="1:82" x14ac:dyDescent="0.25">
      <c r="A8013" s="8"/>
      <c r="B8013" s="5"/>
      <c r="C8013" s="5"/>
      <c r="D8013" s="5"/>
      <c r="E8013" s="5"/>
      <c r="F8013" s="94" t="str">
        <f t="shared" si="1259"/>
        <v/>
      </c>
      <c r="G8013" s="94" t="str">
        <f t="shared" si="1260"/>
        <v/>
      </c>
      <c r="H8013" s="127" t="str">
        <f>IF(A8013&lt;&gt;"",IF(MID(C8013,1,1)="c",$AS$26,IF(MID(C8013,1,1)="r",$AS$41,IF(MID(C8013,1,1)="p",#REF!,#REF!))),"")</f>
        <v/>
      </c>
      <c r="I8013" s="92" t="str">
        <f t="shared" si="1261"/>
        <v/>
      </c>
      <c r="J8013" s="92" t="str">
        <f t="shared" si="1262"/>
        <v/>
      </c>
      <c r="K8013" s="92" t="str">
        <f t="shared" si="1263"/>
        <v/>
      </c>
      <c r="L8013" s="92" t="str">
        <f t="shared" si="1264"/>
        <v/>
      </c>
      <c r="M8013" s="95" t="str">
        <f>IF(A8013&lt;&gt;"",IF(MID(C8013,1,1)="c",SigmaEpsConcrete(I8013,$AN$30:$AN$33,$AR$30:$AR$33,$AS$26,$AS$27,$AS$28,$AQ$20,$AU$19),""),"")</f>
        <v/>
      </c>
      <c r="N8013" s="95" t="str">
        <f>IF(A8013&lt;&gt;"",IF(MID(C8013,1,1)="r",SigmaEpsReinf(J8013,$AS$42:$AS$43,$AS$41,$AS$39,$AS$40,$AQ$38),""),"")</f>
        <v/>
      </c>
      <c r="Q8013" s="92" t="str">
        <f t="shared" si="1266"/>
        <v/>
      </c>
      <c r="R8013" s="92" t="str">
        <f t="shared" si="1267"/>
        <v/>
      </c>
      <c r="U8013" s="5"/>
      <c r="V8013" s="5"/>
      <c r="W8013" s="94" t="str">
        <f t="shared" si="1265"/>
        <v/>
      </c>
      <c r="X8013" s="94" t="str">
        <f t="shared" si="1268"/>
        <v/>
      </c>
      <c r="Y8013" s="5"/>
      <c r="BK8013" s="8"/>
      <c r="BL8013" s="5"/>
      <c r="BM8013" s="5"/>
      <c r="BN8013" s="5"/>
      <c r="BO8013" s="5"/>
      <c r="BP8013" s="1"/>
      <c r="BQ8013" s="1"/>
      <c r="BR8013" s="1"/>
      <c r="BS8013" s="1"/>
      <c r="BT8013" s="1"/>
      <c r="BU8013" s="4"/>
      <c r="BV8013" s="1"/>
      <c r="BW8013" s="3"/>
      <c r="BX8013" s="4"/>
      <c r="BY8013" s="5"/>
      <c r="BZ8013" s="5"/>
      <c r="CA8013" s="5"/>
      <c r="CB8013" s="5"/>
      <c r="CC8013" s="5"/>
      <c r="CD8013" s="43"/>
    </row>
    <row r="8014" spans="1:82" x14ac:dyDescent="0.25">
      <c r="A8014" s="8"/>
      <c r="B8014" s="5"/>
      <c r="C8014" s="5"/>
      <c r="D8014" s="5"/>
      <c r="E8014" s="5"/>
      <c r="F8014" s="94" t="str">
        <f t="shared" si="1259"/>
        <v/>
      </c>
      <c r="G8014" s="94" t="str">
        <f t="shared" si="1260"/>
        <v/>
      </c>
      <c r="H8014" s="127" t="str">
        <f>IF(A8014&lt;&gt;"",IF(MID(C8014,1,1)="c",$AS$26,IF(MID(C8014,1,1)="r",$AS$41,IF(MID(C8014,1,1)="p",#REF!,#REF!))),"")</f>
        <v/>
      </c>
      <c r="I8014" s="92" t="str">
        <f t="shared" si="1261"/>
        <v/>
      </c>
      <c r="J8014" s="92" t="str">
        <f t="shared" si="1262"/>
        <v/>
      </c>
      <c r="K8014" s="92" t="str">
        <f t="shared" si="1263"/>
        <v/>
      </c>
      <c r="L8014" s="92" t="str">
        <f t="shared" si="1264"/>
        <v/>
      </c>
      <c r="M8014" s="95" t="str">
        <f>IF(A8014&lt;&gt;"",IF(MID(C8014,1,1)="c",SigmaEpsConcrete(I8014,$AN$30:$AN$33,$AR$30:$AR$33,$AS$26,$AS$27,$AS$28,$AQ$20,$AU$19),""),"")</f>
        <v/>
      </c>
      <c r="N8014" s="95" t="str">
        <f>IF(A8014&lt;&gt;"",IF(MID(C8014,1,1)="r",SigmaEpsReinf(J8014,$AS$42:$AS$43,$AS$41,$AS$39,$AS$40,$AQ$38),""),"")</f>
        <v/>
      </c>
      <c r="Q8014" s="92" t="str">
        <f t="shared" si="1266"/>
        <v/>
      </c>
      <c r="R8014" s="92" t="str">
        <f t="shared" si="1267"/>
        <v/>
      </c>
      <c r="U8014" s="5"/>
      <c r="V8014" s="5"/>
      <c r="W8014" s="94" t="str">
        <f t="shared" si="1265"/>
        <v/>
      </c>
      <c r="X8014" s="94" t="str">
        <f t="shared" si="1268"/>
        <v/>
      </c>
      <c r="Y8014" s="5"/>
      <c r="BK8014" s="8"/>
      <c r="BL8014" s="5"/>
      <c r="BM8014" s="5"/>
      <c r="BN8014" s="5"/>
      <c r="BO8014" s="5"/>
      <c r="BP8014" s="1"/>
      <c r="BQ8014" s="1"/>
      <c r="BR8014" s="1"/>
      <c r="BS8014" s="1"/>
      <c r="BT8014" s="1"/>
      <c r="BU8014" s="4"/>
      <c r="BV8014" s="1"/>
      <c r="BW8014" s="3"/>
      <c r="BX8014" s="4"/>
      <c r="BY8014" s="5"/>
      <c r="BZ8014" s="5"/>
      <c r="CA8014" s="5"/>
      <c r="CB8014" s="5"/>
      <c r="CC8014" s="5"/>
      <c r="CD8014" s="43"/>
    </row>
    <row r="8015" spans="1:82" x14ac:dyDescent="0.25">
      <c r="A8015" s="8"/>
      <c r="B8015" s="5"/>
      <c r="C8015" s="5"/>
      <c r="D8015" s="5"/>
      <c r="E8015" s="5"/>
      <c r="F8015" s="94" t="str">
        <f t="shared" si="1259"/>
        <v/>
      </c>
      <c r="G8015" s="94" t="str">
        <f t="shared" si="1260"/>
        <v/>
      </c>
      <c r="H8015" s="127" t="str">
        <f>IF(A8015&lt;&gt;"",IF(MID(C8015,1,1)="c",$AS$26,IF(MID(C8015,1,1)="r",$AS$41,IF(MID(C8015,1,1)="p",#REF!,#REF!))),"")</f>
        <v/>
      </c>
      <c r="I8015" s="92" t="str">
        <f t="shared" si="1261"/>
        <v/>
      </c>
      <c r="J8015" s="92" t="str">
        <f t="shared" si="1262"/>
        <v/>
      </c>
      <c r="K8015" s="92" t="str">
        <f t="shared" si="1263"/>
        <v/>
      </c>
      <c r="L8015" s="92" t="str">
        <f t="shared" si="1264"/>
        <v/>
      </c>
      <c r="M8015" s="95" t="str">
        <f>IF(A8015&lt;&gt;"",IF(MID(C8015,1,1)="c",SigmaEpsConcrete(I8015,$AN$30:$AN$33,$AR$30:$AR$33,$AS$26,$AS$27,$AS$28,$AQ$20,$AU$19),""),"")</f>
        <v/>
      </c>
      <c r="N8015" s="95" t="str">
        <f>IF(A8015&lt;&gt;"",IF(MID(C8015,1,1)="r",SigmaEpsReinf(J8015,$AS$42:$AS$43,$AS$41,$AS$39,$AS$40,$AQ$38),""),"")</f>
        <v/>
      </c>
      <c r="Q8015" s="92" t="str">
        <f t="shared" si="1266"/>
        <v/>
      </c>
      <c r="R8015" s="92" t="str">
        <f t="shared" si="1267"/>
        <v/>
      </c>
      <c r="U8015" s="5"/>
      <c r="V8015" s="5"/>
      <c r="W8015" s="94" t="str">
        <f t="shared" si="1265"/>
        <v/>
      </c>
      <c r="X8015" s="94" t="str">
        <f t="shared" si="1268"/>
        <v/>
      </c>
      <c r="Y8015" s="5"/>
      <c r="BK8015" s="8"/>
      <c r="BL8015" s="5"/>
      <c r="BM8015" s="5"/>
      <c r="BN8015" s="5"/>
      <c r="BO8015" s="5"/>
      <c r="BP8015" s="1"/>
      <c r="BQ8015" s="1"/>
      <c r="BR8015" s="1"/>
      <c r="BS8015" s="1"/>
      <c r="BT8015" s="1"/>
      <c r="BU8015" s="4"/>
      <c r="BV8015" s="1"/>
      <c r="BW8015" s="3"/>
      <c r="BX8015" s="4"/>
      <c r="BY8015" s="5"/>
      <c r="BZ8015" s="5"/>
      <c r="CA8015" s="5"/>
      <c r="CB8015" s="5"/>
      <c r="CC8015" s="5"/>
      <c r="CD8015" s="43"/>
    </row>
    <row r="8016" spans="1:82" x14ac:dyDescent="0.25">
      <c r="A8016" s="8"/>
      <c r="B8016" s="5"/>
      <c r="C8016" s="5"/>
      <c r="D8016" s="5"/>
      <c r="E8016" s="5"/>
      <c r="F8016" s="94" t="str">
        <f t="shared" si="1259"/>
        <v/>
      </c>
      <c r="G8016" s="94" t="str">
        <f t="shared" si="1260"/>
        <v/>
      </c>
      <c r="H8016" s="127" t="str">
        <f>IF(A8016&lt;&gt;"",IF(MID(C8016,1,1)="c",$AS$26,IF(MID(C8016,1,1)="r",$AS$41,IF(MID(C8016,1,1)="p",#REF!,#REF!))),"")</f>
        <v/>
      </c>
      <c r="I8016" s="92" t="str">
        <f t="shared" si="1261"/>
        <v/>
      </c>
      <c r="J8016" s="92" t="str">
        <f t="shared" si="1262"/>
        <v/>
      </c>
      <c r="K8016" s="92" t="str">
        <f t="shared" si="1263"/>
        <v/>
      </c>
      <c r="L8016" s="92" t="str">
        <f t="shared" si="1264"/>
        <v/>
      </c>
      <c r="M8016" s="95" t="str">
        <f>IF(A8016&lt;&gt;"",IF(MID(C8016,1,1)="c",SigmaEpsConcrete(I8016,$AN$30:$AN$33,$AR$30:$AR$33,$AS$26,$AS$27,$AS$28,$AQ$20,$AU$19),""),"")</f>
        <v/>
      </c>
      <c r="N8016" s="95" t="str">
        <f>IF(A8016&lt;&gt;"",IF(MID(C8016,1,1)="r",SigmaEpsReinf(J8016,$AS$42:$AS$43,$AS$41,$AS$39,$AS$40,$AQ$38),""),"")</f>
        <v/>
      </c>
      <c r="Q8016" s="92" t="str">
        <f t="shared" si="1266"/>
        <v/>
      </c>
      <c r="R8016" s="92" t="str">
        <f t="shared" si="1267"/>
        <v/>
      </c>
      <c r="U8016" s="5"/>
      <c r="V8016" s="5"/>
      <c r="W8016" s="94" t="str">
        <f t="shared" si="1265"/>
        <v/>
      </c>
      <c r="X8016" s="94" t="str">
        <f t="shared" si="1268"/>
        <v/>
      </c>
      <c r="Y8016" s="5"/>
      <c r="BK8016" s="8"/>
      <c r="BL8016" s="5"/>
      <c r="BM8016" s="5"/>
      <c r="BN8016" s="5"/>
      <c r="BO8016" s="5"/>
      <c r="BP8016" s="1"/>
      <c r="BQ8016" s="1"/>
      <c r="BR8016" s="1"/>
      <c r="BS8016" s="1"/>
      <c r="BT8016" s="1"/>
      <c r="BU8016" s="4"/>
      <c r="BV8016" s="1"/>
      <c r="BW8016" s="3"/>
      <c r="BX8016" s="4"/>
      <c r="BY8016" s="5"/>
      <c r="BZ8016" s="5"/>
      <c r="CA8016" s="5"/>
      <c r="CB8016" s="5"/>
      <c r="CC8016" s="5"/>
      <c r="CD8016" s="43"/>
    </row>
    <row r="8017" spans="1:82" x14ac:dyDescent="0.25">
      <c r="A8017" s="8"/>
      <c r="B8017" s="5"/>
      <c r="C8017" s="5"/>
      <c r="D8017" s="5"/>
      <c r="E8017" s="5"/>
      <c r="F8017" s="94" t="str">
        <f t="shared" si="1259"/>
        <v/>
      </c>
      <c r="G8017" s="94" t="str">
        <f t="shared" si="1260"/>
        <v/>
      </c>
      <c r="H8017" s="127" t="str">
        <f>IF(A8017&lt;&gt;"",IF(MID(C8017,1,1)="c",$AS$26,IF(MID(C8017,1,1)="r",$AS$41,IF(MID(C8017,1,1)="p",#REF!,#REF!))),"")</f>
        <v/>
      </c>
      <c r="I8017" s="92" t="str">
        <f t="shared" si="1261"/>
        <v/>
      </c>
      <c r="J8017" s="92" t="str">
        <f t="shared" si="1262"/>
        <v/>
      </c>
      <c r="K8017" s="92" t="str">
        <f t="shared" si="1263"/>
        <v/>
      </c>
      <c r="L8017" s="92" t="str">
        <f t="shared" si="1264"/>
        <v/>
      </c>
      <c r="M8017" s="95" t="str">
        <f>IF(A8017&lt;&gt;"",IF(MID(C8017,1,1)="c",SigmaEpsConcrete(I8017,$AN$30:$AN$33,$AR$30:$AR$33,$AS$26,$AS$27,$AS$28,$AQ$20,$AU$19),""),"")</f>
        <v/>
      </c>
      <c r="N8017" s="95" t="str">
        <f>IF(A8017&lt;&gt;"",IF(MID(C8017,1,1)="r",SigmaEpsReinf(J8017,$AS$42:$AS$43,$AS$41,$AS$39,$AS$40,$AQ$38),""),"")</f>
        <v/>
      </c>
      <c r="Q8017" s="92" t="str">
        <f t="shared" si="1266"/>
        <v/>
      </c>
      <c r="R8017" s="92" t="str">
        <f t="shared" si="1267"/>
        <v/>
      </c>
      <c r="U8017" s="5"/>
      <c r="V8017" s="5"/>
      <c r="W8017" s="94" t="str">
        <f t="shared" si="1265"/>
        <v/>
      </c>
      <c r="X8017" s="94" t="str">
        <f t="shared" si="1268"/>
        <v/>
      </c>
      <c r="Y8017" s="5"/>
      <c r="BK8017" s="8"/>
      <c r="BL8017" s="5"/>
      <c r="BM8017" s="5"/>
      <c r="BN8017" s="5"/>
      <c r="BO8017" s="5"/>
      <c r="BP8017" s="1"/>
      <c r="BQ8017" s="1"/>
      <c r="BR8017" s="1"/>
      <c r="BS8017" s="1"/>
      <c r="BT8017" s="1"/>
      <c r="BU8017" s="4"/>
      <c r="BV8017" s="1"/>
      <c r="BW8017" s="3"/>
      <c r="BX8017" s="4"/>
      <c r="BY8017" s="5"/>
      <c r="BZ8017" s="5"/>
      <c r="CA8017" s="5"/>
      <c r="CB8017" s="5"/>
      <c r="CC8017" s="5"/>
      <c r="CD8017" s="43"/>
    </row>
    <row r="8018" spans="1:82" x14ac:dyDescent="0.25">
      <c r="A8018" s="8"/>
      <c r="B8018" s="5"/>
      <c r="C8018" s="5"/>
      <c r="D8018" s="5"/>
      <c r="E8018" s="5"/>
      <c r="F8018" s="94" t="str">
        <f t="shared" si="1259"/>
        <v/>
      </c>
      <c r="G8018" s="94" t="str">
        <f t="shared" si="1260"/>
        <v/>
      </c>
      <c r="H8018" s="127" t="str">
        <f>IF(A8018&lt;&gt;"",IF(MID(C8018,1,1)="c",$AS$26,IF(MID(C8018,1,1)="r",$AS$41,IF(MID(C8018,1,1)="p",#REF!,#REF!))),"")</f>
        <v/>
      </c>
      <c r="I8018" s="92" t="str">
        <f t="shared" si="1261"/>
        <v/>
      </c>
      <c r="J8018" s="92" t="str">
        <f t="shared" si="1262"/>
        <v/>
      </c>
      <c r="K8018" s="92" t="str">
        <f t="shared" si="1263"/>
        <v/>
      </c>
      <c r="L8018" s="92" t="str">
        <f t="shared" si="1264"/>
        <v/>
      </c>
      <c r="M8018" s="95" t="str">
        <f>IF(A8018&lt;&gt;"",IF(MID(C8018,1,1)="c",SigmaEpsConcrete(I8018,$AN$30:$AN$33,$AR$30:$AR$33,$AS$26,$AS$27,$AS$28,$AQ$20,$AU$19),""),"")</f>
        <v/>
      </c>
      <c r="N8018" s="95" t="str">
        <f>IF(A8018&lt;&gt;"",IF(MID(C8018,1,1)="r",SigmaEpsReinf(J8018,$AS$42:$AS$43,$AS$41,$AS$39,$AS$40,$AQ$38),""),"")</f>
        <v/>
      </c>
      <c r="Q8018" s="92" t="str">
        <f t="shared" si="1266"/>
        <v/>
      </c>
      <c r="R8018" s="92" t="str">
        <f t="shared" si="1267"/>
        <v/>
      </c>
      <c r="U8018" s="5"/>
      <c r="V8018" s="5"/>
      <c r="W8018" s="94" t="str">
        <f t="shared" si="1265"/>
        <v/>
      </c>
      <c r="X8018" s="94" t="str">
        <f t="shared" si="1268"/>
        <v/>
      </c>
      <c r="Y8018" s="5"/>
      <c r="BK8018" s="8"/>
      <c r="BL8018" s="5"/>
      <c r="BM8018" s="5"/>
      <c r="BN8018" s="5"/>
      <c r="BO8018" s="5"/>
      <c r="BP8018" s="1"/>
      <c r="BQ8018" s="1"/>
      <c r="BR8018" s="1"/>
      <c r="BS8018" s="1"/>
      <c r="BT8018" s="1"/>
      <c r="BU8018" s="4"/>
      <c r="BV8018" s="1"/>
      <c r="BW8018" s="3"/>
      <c r="BX8018" s="4"/>
      <c r="BY8018" s="5"/>
      <c r="BZ8018" s="5"/>
      <c r="CA8018" s="5"/>
      <c r="CB8018" s="5"/>
      <c r="CC8018" s="5"/>
      <c r="CD8018" s="43"/>
    </row>
    <row r="8019" spans="1:82" x14ac:dyDescent="0.25">
      <c r="A8019" s="8"/>
      <c r="B8019" s="5"/>
      <c r="C8019" s="5"/>
      <c r="D8019" s="5"/>
      <c r="E8019" s="5"/>
      <c r="F8019" s="94" t="str">
        <f t="shared" si="1259"/>
        <v/>
      </c>
      <c r="G8019" s="94" t="str">
        <f t="shared" si="1260"/>
        <v/>
      </c>
      <c r="H8019" s="127" t="str">
        <f>IF(A8019&lt;&gt;"",IF(MID(C8019,1,1)="c",$AS$26,IF(MID(C8019,1,1)="r",$AS$41,IF(MID(C8019,1,1)="p",#REF!,#REF!))),"")</f>
        <v/>
      </c>
      <c r="I8019" s="92" t="str">
        <f t="shared" si="1261"/>
        <v/>
      </c>
      <c r="J8019" s="92" t="str">
        <f t="shared" si="1262"/>
        <v/>
      </c>
      <c r="K8019" s="92" t="str">
        <f t="shared" si="1263"/>
        <v/>
      </c>
      <c r="L8019" s="92" t="str">
        <f t="shared" si="1264"/>
        <v/>
      </c>
      <c r="M8019" s="95" t="str">
        <f>IF(A8019&lt;&gt;"",IF(MID(C8019,1,1)="c",SigmaEpsConcrete(I8019,$AN$30:$AN$33,$AR$30:$AR$33,$AS$26,$AS$27,$AS$28,$AQ$20,$AU$19),""),"")</f>
        <v/>
      </c>
      <c r="N8019" s="95" t="str">
        <f>IF(A8019&lt;&gt;"",IF(MID(C8019,1,1)="r",SigmaEpsReinf(J8019,$AS$42:$AS$43,$AS$41,$AS$39,$AS$40,$AQ$38),""),"")</f>
        <v/>
      </c>
      <c r="Q8019" s="92" t="str">
        <f t="shared" si="1266"/>
        <v/>
      </c>
      <c r="R8019" s="92" t="str">
        <f t="shared" si="1267"/>
        <v/>
      </c>
      <c r="U8019" s="5"/>
      <c r="V8019" s="5"/>
      <c r="W8019" s="94" t="str">
        <f t="shared" si="1265"/>
        <v/>
      </c>
      <c r="X8019" s="94" t="str">
        <f t="shared" si="1268"/>
        <v/>
      </c>
      <c r="Y8019" s="5"/>
      <c r="BK8019" s="8"/>
      <c r="BL8019" s="5"/>
      <c r="BM8019" s="5"/>
      <c r="BN8019" s="5"/>
      <c r="BO8019" s="5"/>
      <c r="BP8019" s="1"/>
      <c r="BQ8019" s="1"/>
      <c r="BR8019" s="1"/>
      <c r="BS8019" s="1"/>
      <c r="BT8019" s="1"/>
      <c r="BU8019" s="4"/>
      <c r="BV8019" s="1"/>
      <c r="BW8019" s="3"/>
      <c r="BX8019" s="4"/>
      <c r="BY8019" s="5"/>
      <c r="BZ8019" s="5"/>
      <c r="CA8019" s="5"/>
      <c r="CB8019" s="5"/>
      <c r="CC8019" s="5"/>
      <c r="CD8019" s="43"/>
    </row>
    <row r="8020" spans="1:82" x14ac:dyDescent="0.25">
      <c r="A8020" s="8"/>
      <c r="B8020" s="5"/>
      <c r="C8020" s="5"/>
      <c r="D8020" s="5"/>
      <c r="E8020" s="5"/>
      <c r="F8020" s="94" t="str">
        <f t="shared" si="1259"/>
        <v/>
      </c>
      <c r="G8020" s="94" t="str">
        <f t="shared" si="1260"/>
        <v/>
      </c>
      <c r="H8020" s="127" t="str">
        <f>IF(A8020&lt;&gt;"",IF(MID(C8020,1,1)="c",$AS$26,IF(MID(C8020,1,1)="r",$AS$41,IF(MID(C8020,1,1)="p",#REF!,#REF!))),"")</f>
        <v/>
      </c>
      <c r="I8020" s="92" t="str">
        <f t="shared" si="1261"/>
        <v/>
      </c>
      <c r="J8020" s="92" t="str">
        <f t="shared" si="1262"/>
        <v/>
      </c>
      <c r="K8020" s="92" t="str">
        <f t="shared" si="1263"/>
        <v/>
      </c>
      <c r="L8020" s="92" t="str">
        <f t="shared" si="1264"/>
        <v/>
      </c>
      <c r="M8020" s="95" t="str">
        <f>IF(A8020&lt;&gt;"",IF(MID(C8020,1,1)="c",SigmaEpsConcrete(I8020,$AN$30:$AN$33,$AR$30:$AR$33,$AS$26,$AS$27,$AS$28,$AQ$20,$AU$19),""),"")</f>
        <v/>
      </c>
      <c r="N8020" s="95" t="str">
        <f>IF(A8020&lt;&gt;"",IF(MID(C8020,1,1)="r",SigmaEpsReinf(J8020,$AS$42:$AS$43,$AS$41,$AS$39,$AS$40,$AQ$38),""),"")</f>
        <v/>
      </c>
      <c r="Q8020" s="92" t="str">
        <f t="shared" si="1266"/>
        <v/>
      </c>
      <c r="R8020" s="92" t="str">
        <f t="shared" si="1267"/>
        <v/>
      </c>
      <c r="U8020" s="5"/>
      <c r="V8020" s="5"/>
      <c r="W8020" s="94" t="str">
        <f t="shared" si="1265"/>
        <v/>
      </c>
      <c r="X8020" s="94" t="str">
        <f t="shared" si="1268"/>
        <v/>
      </c>
      <c r="Y8020" s="5"/>
      <c r="BK8020" s="8"/>
      <c r="BL8020" s="5"/>
      <c r="BM8020" s="5"/>
      <c r="BN8020" s="5"/>
      <c r="BO8020" s="5"/>
      <c r="BP8020" s="1"/>
      <c r="BQ8020" s="1"/>
      <c r="BR8020" s="1"/>
      <c r="BS8020" s="1"/>
      <c r="BT8020" s="1"/>
      <c r="BU8020" s="4"/>
      <c r="BV8020" s="1"/>
      <c r="BW8020" s="3"/>
      <c r="BX8020" s="4"/>
      <c r="BY8020" s="5"/>
      <c r="BZ8020" s="5"/>
      <c r="CA8020" s="5"/>
      <c r="CB8020" s="5"/>
      <c r="CC8020" s="5"/>
      <c r="CD8020" s="43"/>
    </row>
    <row r="8021" spans="1:82" x14ac:dyDescent="0.25">
      <c r="A8021" s="8"/>
      <c r="B8021" s="5"/>
      <c r="C8021" s="5"/>
      <c r="D8021" s="5"/>
      <c r="E8021" s="5"/>
      <c r="F8021" s="94" t="str">
        <f t="shared" si="1259"/>
        <v/>
      </c>
      <c r="G8021" s="94" t="str">
        <f t="shared" si="1260"/>
        <v/>
      </c>
      <c r="H8021" s="127" t="str">
        <f>IF(A8021&lt;&gt;"",IF(MID(C8021,1,1)="c",$AS$26,IF(MID(C8021,1,1)="r",$AS$41,IF(MID(C8021,1,1)="p",#REF!,#REF!))),"")</f>
        <v/>
      </c>
      <c r="I8021" s="92" t="str">
        <f t="shared" si="1261"/>
        <v/>
      </c>
      <c r="J8021" s="92" t="str">
        <f t="shared" si="1262"/>
        <v/>
      </c>
      <c r="K8021" s="92" t="str">
        <f t="shared" si="1263"/>
        <v/>
      </c>
      <c r="L8021" s="92" t="str">
        <f t="shared" si="1264"/>
        <v/>
      </c>
      <c r="M8021" s="95" t="str">
        <f>IF(A8021&lt;&gt;"",IF(MID(C8021,1,1)="c",SigmaEpsConcrete(I8021,$AN$30:$AN$33,$AR$30:$AR$33,$AS$26,$AS$27,$AS$28,$AQ$20,$AU$19),""),"")</f>
        <v/>
      </c>
      <c r="N8021" s="95" t="str">
        <f>IF(A8021&lt;&gt;"",IF(MID(C8021,1,1)="r",SigmaEpsReinf(J8021,$AS$42:$AS$43,$AS$41,$AS$39,$AS$40,$AQ$38),""),"")</f>
        <v/>
      </c>
      <c r="Q8021" s="92" t="str">
        <f t="shared" si="1266"/>
        <v/>
      </c>
      <c r="R8021" s="92" t="str">
        <f t="shared" si="1267"/>
        <v/>
      </c>
      <c r="U8021" s="5"/>
      <c r="V8021" s="5"/>
      <c r="W8021" s="94" t="str">
        <f t="shared" si="1265"/>
        <v/>
      </c>
      <c r="X8021" s="94" t="str">
        <f t="shared" si="1268"/>
        <v/>
      </c>
      <c r="Y8021" s="5"/>
      <c r="BK8021" s="8"/>
      <c r="BL8021" s="5"/>
      <c r="BM8021" s="5"/>
      <c r="BN8021" s="5"/>
      <c r="BO8021" s="5"/>
      <c r="BP8021" s="1"/>
      <c r="BQ8021" s="1"/>
      <c r="BR8021" s="1"/>
      <c r="BS8021" s="1"/>
      <c r="BT8021" s="1"/>
      <c r="BU8021" s="4"/>
      <c r="BV8021" s="1"/>
      <c r="BW8021" s="3"/>
      <c r="BX8021" s="4"/>
      <c r="BY8021" s="5"/>
      <c r="BZ8021" s="5"/>
      <c r="CA8021" s="5"/>
      <c r="CB8021" s="5"/>
      <c r="CC8021" s="5"/>
      <c r="CD8021" s="43"/>
    </row>
    <row r="8022" spans="1:82" x14ac:dyDescent="0.25">
      <c r="A8022" s="8"/>
      <c r="B8022" s="5"/>
      <c r="C8022" s="5"/>
      <c r="D8022" s="5"/>
      <c r="E8022" s="5"/>
      <c r="F8022" s="94" t="str">
        <f t="shared" si="1259"/>
        <v/>
      </c>
      <c r="G8022" s="94" t="str">
        <f t="shared" si="1260"/>
        <v/>
      </c>
      <c r="H8022" s="127" t="str">
        <f>IF(A8022&lt;&gt;"",IF(MID(C8022,1,1)="c",$AS$26,IF(MID(C8022,1,1)="r",$AS$41,IF(MID(C8022,1,1)="p",#REF!,#REF!))),"")</f>
        <v/>
      </c>
      <c r="I8022" s="92" t="str">
        <f t="shared" si="1261"/>
        <v/>
      </c>
      <c r="J8022" s="92" t="str">
        <f t="shared" si="1262"/>
        <v/>
      </c>
      <c r="K8022" s="92" t="str">
        <f t="shared" si="1263"/>
        <v/>
      </c>
      <c r="L8022" s="92" t="str">
        <f t="shared" si="1264"/>
        <v/>
      </c>
      <c r="M8022" s="95" t="str">
        <f>IF(A8022&lt;&gt;"",IF(MID(C8022,1,1)="c",SigmaEpsConcrete(I8022,$AN$30:$AN$33,$AR$30:$AR$33,$AS$26,$AS$27,$AS$28,$AQ$20,$AU$19),""),"")</f>
        <v/>
      </c>
      <c r="N8022" s="95" t="str">
        <f>IF(A8022&lt;&gt;"",IF(MID(C8022,1,1)="r",SigmaEpsReinf(J8022,$AS$42:$AS$43,$AS$41,$AS$39,$AS$40,$AQ$38),""),"")</f>
        <v/>
      </c>
      <c r="Q8022" s="92" t="str">
        <f t="shared" si="1266"/>
        <v/>
      </c>
      <c r="R8022" s="92" t="str">
        <f t="shared" si="1267"/>
        <v/>
      </c>
      <c r="U8022" s="5"/>
      <c r="V8022" s="5"/>
      <c r="W8022" s="94" t="str">
        <f t="shared" si="1265"/>
        <v/>
      </c>
      <c r="X8022" s="94" t="str">
        <f t="shared" si="1268"/>
        <v/>
      </c>
      <c r="Y8022" s="5"/>
      <c r="BK8022" s="8"/>
      <c r="BL8022" s="5"/>
      <c r="BM8022" s="5"/>
      <c r="BN8022" s="5"/>
      <c r="BO8022" s="5"/>
      <c r="BP8022" s="1"/>
      <c r="BQ8022" s="1"/>
      <c r="BR8022" s="1"/>
      <c r="BS8022" s="1"/>
      <c r="BT8022" s="1"/>
      <c r="BU8022" s="4"/>
      <c r="BV8022" s="1"/>
      <c r="BW8022" s="3"/>
      <c r="BX8022" s="4"/>
      <c r="BY8022" s="5"/>
      <c r="BZ8022" s="5"/>
      <c r="CA8022" s="5"/>
      <c r="CB8022" s="5"/>
      <c r="CC8022" s="5"/>
      <c r="CD8022" s="43"/>
    </row>
    <row r="8023" spans="1:82" x14ac:dyDescent="0.25">
      <c r="A8023" s="8"/>
      <c r="B8023" s="5"/>
      <c r="C8023" s="5"/>
      <c r="D8023" s="5"/>
      <c r="E8023" s="5"/>
      <c r="F8023" s="94" t="str">
        <f t="shared" si="1259"/>
        <v/>
      </c>
      <c r="G8023" s="94" t="str">
        <f t="shared" si="1260"/>
        <v/>
      </c>
      <c r="H8023" s="127" t="str">
        <f>IF(A8023&lt;&gt;"",IF(MID(C8023,1,1)="c",$AS$26,IF(MID(C8023,1,1)="r",$AS$41,IF(MID(C8023,1,1)="p",#REF!,#REF!))),"")</f>
        <v/>
      </c>
      <c r="I8023" s="92" t="str">
        <f t="shared" si="1261"/>
        <v/>
      </c>
      <c r="J8023" s="92" t="str">
        <f t="shared" si="1262"/>
        <v/>
      </c>
      <c r="K8023" s="92" t="str">
        <f t="shared" si="1263"/>
        <v/>
      </c>
      <c r="L8023" s="92" t="str">
        <f t="shared" si="1264"/>
        <v/>
      </c>
      <c r="M8023" s="95" t="str">
        <f>IF(A8023&lt;&gt;"",IF(MID(C8023,1,1)="c",SigmaEpsConcrete(I8023,$AN$30:$AN$33,$AR$30:$AR$33,$AS$26,$AS$27,$AS$28,$AQ$20,$AU$19),""),"")</f>
        <v/>
      </c>
      <c r="N8023" s="95" t="str">
        <f>IF(A8023&lt;&gt;"",IF(MID(C8023,1,1)="r",SigmaEpsReinf(J8023,$AS$42:$AS$43,$AS$41,$AS$39,$AS$40,$AQ$38),""),"")</f>
        <v/>
      </c>
      <c r="Q8023" s="92" t="str">
        <f t="shared" si="1266"/>
        <v/>
      </c>
      <c r="R8023" s="92" t="str">
        <f t="shared" si="1267"/>
        <v/>
      </c>
      <c r="U8023" s="5"/>
      <c r="V8023" s="5"/>
      <c r="W8023" s="94" t="str">
        <f t="shared" si="1265"/>
        <v/>
      </c>
      <c r="X8023" s="94" t="str">
        <f t="shared" si="1268"/>
        <v/>
      </c>
      <c r="Y8023" s="5"/>
      <c r="BK8023" s="8"/>
      <c r="BL8023" s="5"/>
      <c r="BM8023" s="5"/>
      <c r="BN8023" s="5"/>
      <c r="BO8023" s="5"/>
      <c r="BP8023" s="1"/>
      <c r="BQ8023" s="1"/>
      <c r="BR8023" s="1"/>
      <c r="BS8023" s="1"/>
      <c r="BT8023" s="1"/>
      <c r="BU8023" s="4"/>
      <c r="BV8023" s="1"/>
      <c r="BW8023" s="3"/>
      <c r="BX8023" s="4"/>
      <c r="BY8023" s="5"/>
      <c r="BZ8023" s="5"/>
      <c r="CA8023" s="5"/>
      <c r="CB8023" s="5"/>
      <c r="CC8023" s="5"/>
      <c r="CD8023" s="43"/>
    </row>
    <row r="8024" spans="1:82" x14ac:dyDescent="0.25">
      <c r="A8024" s="8"/>
      <c r="B8024" s="5"/>
      <c r="C8024" s="5"/>
      <c r="D8024" s="5"/>
      <c r="E8024" s="5"/>
      <c r="F8024" s="94" t="str">
        <f t="shared" si="1259"/>
        <v/>
      </c>
      <c r="G8024" s="94" t="str">
        <f t="shared" si="1260"/>
        <v/>
      </c>
      <c r="H8024" s="127" t="str">
        <f>IF(A8024&lt;&gt;"",IF(MID(C8024,1,1)="c",$AS$26,IF(MID(C8024,1,1)="r",$AS$41,IF(MID(C8024,1,1)="p",#REF!,#REF!))),"")</f>
        <v/>
      </c>
      <c r="I8024" s="92" t="str">
        <f t="shared" si="1261"/>
        <v/>
      </c>
      <c r="J8024" s="92" t="str">
        <f t="shared" si="1262"/>
        <v/>
      </c>
      <c r="K8024" s="92" t="str">
        <f t="shared" si="1263"/>
        <v/>
      </c>
      <c r="L8024" s="92" t="str">
        <f t="shared" si="1264"/>
        <v/>
      </c>
      <c r="M8024" s="95" t="str">
        <f>IF(A8024&lt;&gt;"",IF(MID(C8024,1,1)="c",SigmaEpsConcrete(I8024,$AN$30:$AN$33,$AR$30:$AR$33,$AS$26,$AS$27,$AS$28,$AQ$20,$AU$19),""),"")</f>
        <v/>
      </c>
      <c r="N8024" s="95" t="str">
        <f>IF(A8024&lt;&gt;"",IF(MID(C8024,1,1)="r",SigmaEpsReinf(J8024,$AS$42:$AS$43,$AS$41,$AS$39,$AS$40,$AQ$38),""),"")</f>
        <v/>
      </c>
      <c r="Q8024" s="92" t="str">
        <f t="shared" si="1266"/>
        <v/>
      </c>
      <c r="R8024" s="92" t="str">
        <f t="shared" si="1267"/>
        <v/>
      </c>
      <c r="U8024" s="5"/>
      <c r="V8024" s="5"/>
      <c r="W8024" s="94" t="str">
        <f t="shared" si="1265"/>
        <v/>
      </c>
      <c r="X8024" s="94" t="str">
        <f t="shared" si="1268"/>
        <v/>
      </c>
      <c r="Y8024" s="5"/>
      <c r="BK8024" s="8"/>
      <c r="BL8024" s="5"/>
      <c r="BM8024" s="5"/>
      <c r="BN8024" s="5"/>
      <c r="BO8024" s="5"/>
      <c r="BP8024" s="1"/>
      <c r="BQ8024" s="1"/>
      <c r="BR8024" s="1"/>
      <c r="BS8024" s="1"/>
      <c r="BT8024" s="1"/>
      <c r="BU8024" s="4"/>
      <c r="BV8024" s="1"/>
      <c r="BW8024" s="3"/>
      <c r="BX8024" s="4"/>
      <c r="BY8024" s="5"/>
      <c r="BZ8024" s="5"/>
      <c r="CA8024" s="5"/>
      <c r="CB8024" s="5"/>
      <c r="CC8024" s="5"/>
      <c r="CD8024" s="43"/>
    </row>
    <row r="8025" spans="1:82" x14ac:dyDescent="0.25">
      <c r="A8025" s="8"/>
      <c r="B8025" s="5"/>
      <c r="C8025" s="5"/>
      <c r="D8025" s="5"/>
      <c r="E8025" s="5"/>
      <c r="F8025" s="94" t="str">
        <f t="shared" si="1259"/>
        <v/>
      </c>
      <c r="G8025" s="94" t="str">
        <f t="shared" si="1260"/>
        <v/>
      </c>
      <c r="H8025" s="127" t="str">
        <f>IF(A8025&lt;&gt;"",IF(MID(C8025,1,1)="c",$AS$26,IF(MID(C8025,1,1)="r",$AS$41,IF(MID(C8025,1,1)="p",#REF!,#REF!))),"")</f>
        <v/>
      </c>
      <c r="I8025" s="92" t="str">
        <f t="shared" si="1261"/>
        <v/>
      </c>
      <c r="J8025" s="92" t="str">
        <f t="shared" si="1262"/>
        <v/>
      </c>
      <c r="K8025" s="92" t="str">
        <f t="shared" si="1263"/>
        <v/>
      </c>
      <c r="L8025" s="92" t="str">
        <f t="shared" si="1264"/>
        <v/>
      </c>
      <c r="M8025" s="95" t="str">
        <f>IF(A8025&lt;&gt;"",IF(MID(C8025,1,1)="c",SigmaEpsConcrete(I8025,$AN$30:$AN$33,$AR$30:$AR$33,$AS$26,$AS$27,$AS$28,$AQ$20,$AU$19),""),"")</f>
        <v/>
      </c>
      <c r="N8025" s="95" t="str">
        <f>IF(A8025&lt;&gt;"",IF(MID(C8025,1,1)="r",SigmaEpsReinf(J8025,$AS$42:$AS$43,$AS$41,$AS$39,$AS$40,$AQ$38),""),"")</f>
        <v/>
      </c>
      <c r="Q8025" s="92" t="str">
        <f t="shared" si="1266"/>
        <v/>
      </c>
      <c r="R8025" s="92" t="str">
        <f t="shared" si="1267"/>
        <v/>
      </c>
      <c r="U8025" s="5"/>
      <c r="V8025" s="5"/>
      <c r="W8025" s="94" t="str">
        <f t="shared" si="1265"/>
        <v/>
      </c>
      <c r="X8025" s="94" t="str">
        <f t="shared" si="1268"/>
        <v/>
      </c>
      <c r="Y8025" s="5"/>
      <c r="BK8025" s="8"/>
      <c r="BL8025" s="5"/>
      <c r="BM8025" s="5"/>
      <c r="BN8025" s="5"/>
      <c r="BO8025" s="5"/>
      <c r="BP8025" s="1"/>
      <c r="BQ8025" s="1"/>
      <c r="BR8025" s="1"/>
      <c r="BS8025" s="1"/>
      <c r="BT8025" s="1"/>
      <c r="BU8025" s="4"/>
      <c r="BV8025" s="1"/>
      <c r="BW8025" s="3"/>
      <c r="BX8025" s="4"/>
      <c r="BY8025" s="5"/>
      <c r="BZ8025" s="5"/>
      <c r="CA8025" s="5"/>
      <c r="CB8025" s="5"/>
      <c r="CC8025" s="5"/>
      <c r="CD8025" s="43"/>
    </row>
    <row r="8026" spans="1:82" x14ac:dyDescent="0.25">
      <c r="A8026" s="8"/>
      <c r="B8026" s="5"/>
      <c r="C8026" s="5"/>
      <c r="D8026" s="5"/>
      <c r="E8026" s="5"/>
      <c r="F8026" s="94" t="str">
        <f t="shared" si="1259"/>
        <v/>
      </c>
      <c r="G8026" s="94" t="str">
        <f t="shared" si="1260"/>
        <v/>
      </c>
      <c r="H8026" s="127" t="str">
        <f>IF(A8026&lt;&gt;"",IF(MID(C8026,1,1)="c",$AS$26,IF(MID(C8026,1,1)="r",$AS$41,IF(MID(C8026,1,1)="p",#REF!,#REF!))),"")</f>
        <v/>
      </c>
      <c r="I8026" s="92" t="str">
        <f t="shared" si="1261"/>
        <v/>
      </c>
      <c r="J8026" s="92" t="str">
        <f t="shared" si="1262"/>
        <v/>
      </c>
      <c r="K8026" s="92" t="str">
        <f t="shared" si="1263"/>
        <v/>
      </c>
      <c r="L8026" s="92" t="str">
        <f t="shared" si="1264"/>
        <v/>
      </c>
      <c r="M8026" s="95" t="str">
        <f>IF(A8026&lt;&gt;"",IF(MID(C8026,1,1)="c",SigmaEpsConcrete(I8026,$AN$30:$AN$33,$AR$30:$AR$33,$AS$26,$AS$27,$AS$28,$AQ$20,$AU$19),""),"")</f>
        <v/>
      </c>
      <c r="N8026" s="95" t="str">
        <f>IF(A8026&lt;&gt;"",IF(MID(C8026,1,1)="r",SigmaEpsReinf(J8026,$AS$42:$AS$43,$AS$41,$AS$39,$AS$40,$AQ$38),""),"")</f>
        <v/>
      </c>
      <c r="Q8026" s="92" t="str">
        <f t="shared" si="1266"/>
        <v/>
      </c>
      <c r="R8026" s="92" t="str">
        <f t="shared" si="1267"/>
        <v/>
      </c>
      <c r="U8026" s="5"/>
      <c r="V8026" s="5"/>
      <c r="W8026" s="94" t="str">
        <f t="shared" si="1265"/>
        <v/>
      </c>
      <c r="X8026" s="94" t="str">
        <f t="shared" si="1268"/>
        <v/>
      </c>
      <c r="Y8026" s="5"/>
      <c r="BK8026" s="8"/>
      <c r="BL8026" s="5"/>
      <c r="BM8026" s="5"/>
      <c r="BN8026" s="5"/>
      <c r="BO8026" s="5"/>
      <c r="BP8026" s="1"/>
      <c r="BQ8026" s="1"/>
      <c r="BR8026" s="1"/>
      <c r="BS8026" s="1"/>
      <c r="BT8026" s="1"/>
      <c r="BU8026" s="4"/>
      <c r="BV8026" s="1"/>
      <c r="BW8026" s="3"/>
      <c r="BX8026" s="4"/>
      <c r="BY8026" s="5"/>
      <c r="BZ8026" s="5"/>
      <c r="CA8026" s="5"/>
      <c r="CB8026" s="5"/>
      <c r="CC8026" s="5"/>
      <c r="CD8026" s="43"/>
    </row>
    <row r="8027" spans="1:82" x14ac:dyDescent="0.25">
      <c r="A8027" s="8"/>
      <c r="B8027" s="5"/>
      <c r="C8027" s="5"/>
      <c r="D8027" s="5"/>
      <c r="E8027" s="5"/>
      <c r="F8027" s="94" t="str">
        <f t="shared" si="1259"/>
        <v/>
      </c>
      <c r="G8027" s="94" t="str">
        <f t="shared" si="1260"/>
        <v/>
      </c>
      <c r="H8027" s="127" t="str">
        <f>IF(A8027&lt;&gt;"",IF(MID(C8027,1,1)="c",$AS$26,IF(MID(C8027,1,1)="r",$AS$41,IF(MID(C8027,1,1)="p",#REF!,#REF!))),"")</f>
        <v/>
      </c>
      <c r="I8027" s="92" t="str">
        <f t="shared" si="1261"/>
        <v/>
      </c>
      <c r="J8027" s="92" t="str">
        <f t="shared" si="1262"/>
        <v/>
      </c>
      <c r="K8027" s="92" t="str">
        <f t="shared" si="1263"/>
        <v/>
      </c>
      <c r="L8027" s="92" t="str">
        <f t="shared" si="1264"/>
        <v/>
      </c>
      <c r="M8027" s="95" t="str">
        <f>IF(A8027&lt;&gt;"",IF(MID(C8027,1,1)="c",SigmaEpsConcrete(I8027,$AN$30:$AN$33,$AR$30:$AR$33,$AS$26,$AS$27,$AS$28,$AQ$20,$AU$19),""),"")</f>
        <v/>
      </c>
      <c r="N8027" s="95" t="str">
        <f>IF(A8027&lt;&gt;"",IF(MID(C8027,1,1)="r",SigmaEpsReinf(J8027,$AS$42:$AS$43,$AS$41,$AS$39,$AS$40,$AQ$38),""),"")</f>
        <v/>
      </c>
      <c r="Q8027" s="92" t="str">
        <f t="shared" si="1266"/>
        <v/>
      </c>
      <c r="R8027" s="92" t="str">
        <f t="shared" si="1267"/>
        <v/>
      </c>
      <c r="U8027" s="5"/>
      <c r="V8027" s="5"/>
      <c r="W8027" s="94" t="str">
        <f t="shared" si="1265"/>
        <v/>
      </c>
      <c r="X8027" s="94" t="str">
        <f t="shared" si="1268"/>
        <v/>
      </c>
      <c r="Y8027" s="5"/>
      <c r="BK8027" s="8"/>
      <c r="BL8027" s="5"/>
      <c r="BM8027" s="5"/>
      <c r="BN8027" s="5"/>
      <c r="BO8027" s="5"/>
      <c r="BP8027" s="1"/>
      <c r="BQ8027" s="1"/>
      <c r="BR8027" s="1"/>
      <c r="BS8027" s="1"/>
      <c r="BT8027" s="1"/>
      <c r="BU8027" s="4"/>
      <c r="BV8027" s="1"/>
      <c r="BW8027" s="3"/>
      <c r="BX8027" s="4"/>
      <c r="BY8027" s="5"/>
      <c r="BZ8027" s="5"/>
      <c r="CA8027" s="5"/>
      <c r="CB8027" s="5"/>
      <c r="CC8027" s="5"/>
      <c r="CD8027" s="43"/>
    </row>
    <row r="8028" spans="1:82" x14ac:dyDescent="0.25">
      <c r="A8028" s="8"/>
      <c r="B8028" s="5"/>
      <c r="C8028" s="5"/>
      <c r="D8028" s="5"/>
      <c r="E8028" s="5"/>
      <c r="F8028" s="94" t="str">
        <f t="shared" si="1259"/>
        <v/>
      </c>
      <c r="G8028" s="94" t="str">
        <f t="shared" si="1260"/>
        <v/>
      </c>
      <c r="H8028" s="127" t="str">
        <f>IF(A8028&lt;&gt;"",IF(MID(C8028,1,1)="c",$AS$26,IF(MID(C8028,1,1)="r",$AS$41,IF(MID(C8028,1,1)="p",#REF!,#REF!))),"")</f>
        <v/>
      </c>
      <c r="I8028" s="92" t="str">
        <f t="shared" si="1261"/>
        <v/>
      </c>
      <c r="J8028" s="92" t="str">
        <f t="shared" si="1262"/>
        <v/>
      </c>
      <c r="K8028" s="92" t="str">
        <f t="shared" si="1263"/>
        <v/>
      </c>
      <c r="L8028" s="92" t="str">
        <f t="shared" si="1264"/>
        <v/>
      </c>
      <c r="M8028" s="95" t="str">
        <f>IF(A8028&lt;&gt;"",IF(MID(C8028,1,1)="c",SigmaEpsConcrete(I8028,$AN$30:$AN$33,$AR$30:$AR$33,$AS$26,$AS$27,$AS$28,$AQ$20,$AU$19),""),"")</f>
        <v/>
      </c>
      <c r="N8028" s="95" t="str">
        <f>IF(A8028&lt;&gt;"",IF(MID(C8028,1,1)="r",SigmaEpsReinf(J8028,$AS$42:$AS$43,$AS$41,$AS$39,$AS$40,$AQ$38),""),"")</f>
        <v/>
      </c>
      <c r="Q8028" s="92" t="str">
        <f t="shared" si="1266"/>
        <v/>
      </c>
      <c r="R8028" s="92" t="str">
        <f t="shared" si="1267"/>
        <v/>
      </c>
      <c r="U8028" s="5"/>
      <c r="V8028" s="5"/>
      <c r="W8028" s="94" t="str">
        <f t="shared" si="1265"/>
        <v/>
      </c>
      <c r="X8028" s="94" t="str">
        <f t="shared" si="1268"/>
        <v/>
      </c>
      <c r="Y8028" s="5"/>
      <c r="BK8028" s="8"/>
      <c r="BL8028" s="5"/>
      <c r="BM8028" s="5"/>
      <c r="BN8028" s="5"/>
      <c r="BO8028" s="5"/>
      <c r="BP8028" s="1"/>
      <c r="BQ8028" s="1"/>
      <c r="BR8028" s="1"/>
      <c r="BS8028" s="1"/>
      <c r="BT8028" s="1"/>
      <c r="BU8028" s="4"/>
      <c r="BV8028" s="1"/>
      <c r="BW8028" s="3"/>
      <c r="BX8028" s="4"/>
      <c r="BY8028" s="5"/>
      <c r="BZ8028" s="5"/>
      <c r="CA8028" s="5"/>
      <c r="CB8028" s="5"/>
      <c r="CC8028" s="5"/>
      <c r="CD8028" s="43"/>
    </row>
    <row r="8029" spans="1:82" x14ac:dyDescent="0.25">
      <c r="A8029" s="8"/>
      <c r="B8029" s="5"/>
      <c r="C8029" s="5"/>
      <c r="D8029" s="5"/>
      <c r="E8029" s="5"/>
      <c r="F8029" s="94" t="str">
        <f t="shared" si="1259"/>
        <v/>
      </c>
      <c r="G8029" s="94" t="str">
        <f t="shared" si="1260"/>
        <v/>
      </c>
      <c r="H8029" s="127" t="str">
        <f>IF(A8029&lt;&gt;"",IF(MID(C8029,1,1)="c",$AS$26,IF(MID(C8029,1,1)="r",$AS$41,IF(MID(C8029,1,1)="p",#REF!,#REF!))),"")</f>
        <v/>
      </c>
      <c r="I8029" s="92" t="str">
        <f t="shared" si="1261"/>
        <v/>
      </c>
      <c r="J8029" s="92" t="str">
        <f t="shared" si="1262"/>
        <v/>
      </c>
      <c r="K8029" s="92" t="str">
        <f t="shared" si="1263"/>
        <v/>
      </c>
      <c r="L8029" s="92" t="str">
        <f t="shared" si="1264"/>
        <v/>
      </c>
      <c r="M8029" s="95" t="str">
        <f>IF(A8029&lt;&gt;"",IF(MID(C8029,1,1)="c",SigmaEpsConcrete(I8029,$AN$30:$AN$33,$AR$30:$AR$33,$AS$26,$AS$27,$AS$28,$AQ$20,$AU$19),""),"")</f>
        <v/>
      </c>
      <c r="N8029" s="95" t="str">
        <f>IF(A8029&lt;&gt;"",IF(MID(C8029,1,1)="r",SigmaEpsReinf(J8029,$AS$42:$AS$43,$AS$41,$AS$39,$AS$40,$AQ$38),""),"")</f>
        <v/>
      </c>
      <c r="Q8029" s="92" t="str">
        <f t="shared" si="1266"/>
        <v/>
      </c>
      <c r="R8029" s="92" t="str">
        <f t="shared" si="1267"/>
        <v/>
      </c>
      <c r="U8029" s="5"/>
      <c r="V8029" s="5"/>
      <c r="W8029" s="94" t="str">
        <f t="shared" si="1265"/>
        <v/>
      </c>
      <c r="X8029" s="94" t="str">
        <f t="shared" si="1268"/>
        <v/>
      </c>
      <c r="Y8029" s="5"/>
      <c r="BK8029" s="8"/>
      <c r="BL8029" s="5"/>
      <c r="BM8029" s="5"/>
      <c r="BN8029" s="5"/>
      <c r="BO8029" s="5"/>
      <c r="BP8029" s="1"/>
      <c r="BQ8029" s="1"/>
      <c r="BR8029" s="1"/>
      <c r="BS8029" s="1"/>
      <c r="BT8029" s="1"/>
      <c r="BU8029" s="4"/>
      <c r="BV8029" s="1"/>
      <c r="BW8029" s="3"/>
      <c r="BX8029" s="4"/>
      <c r="BY8029" s="5"/>
      <c r="BZ8029" s="5"/>
      <c r="CA8029" s="5"/>
      <c r="CB8029" s="5"/>
      <c r="CC8029" s="5"/>
      <c r="CD8029" s="43"/>
    </row>
    <row r="8030" spans="1:82" x14ac:dyDescent="0.25">
      <c r="A8030" s="8"/>
      <c r="B8030" s="5"/>
      <c r="C8030" s="5"/>
      <c r="D8030" s="5"/>
      <c r="E8030" s="5"/>
      <c r="F8030" s="94" t="str">
        <f t="shared" si="1259"/>
        <v/>
      </c>
      <c r="G8030" s="94" t="str">
        <f t="shared" si="1260"/>
        <v/>
      </c>
      <c r="H8030" s="127" t="str">
        <f>IF(A8030&lt;&gt;"",IF(MID(C8030,1,1)="c",$AS$26,IF(MID(C8030,1,1)="r",$AS$41,IF(MID(C8030,1,1)="p",#REF!,#REF!))),"")</f>
        <v/>
      </c>
      <c r="I8030" s="92" t="str">
        <f t="shared" si="1261"/>
        <v/>
      </c>
      <c r="J8030" s="92" t="str">
        <f t="shared" si="1262"/>
        <v/>
      </c>
      <c r="K8030" s="92" t="str">
        <f t="shared" si="1263"/>
        <v/>
      </c>
      <c r="L8030" s="92" t="str">
        <f t="shared" si="1264"/>
        <v/>
      </c>
      <c r="M8030" s="95" t="str">
        <f>IF(A8030&lt;&gt;"",IF(MID(C8030,1,1)="c",SigmaEpsConcrete(I8030,$AN$30:$AN$33,$AR$30:$AR$33,$AS$26,$AS$27,$AS$28,$AQ$20,$AU$19),""),"")</f>
        <v/>
      </c>
      <c r="N8030" s="95" t="str">
        <f>IF(A8030&lt;&gt;"",IF(MID(C8030,1,1)="r",SigmaEpsReinf(J8030,$AS$42:$AS$43,$AS$41,$AS$39,$AS$40,$AQ$38),""),"")</f>
        <v/>
      </c>
      <c r="Q8030" s="92" t="str">
        <f t="shared" si="1266"/>
        <v/>
      </c>
      <c r="R8030" s="92" t="str">
        <f t="shared" si="1267"/>
        <v/>
      </c>
      <c r="U8030" s="5"/>
      <c r="V8030" s="5"/>
      <c r="W8030" s="94" t="str">
        <f t="shared" si="1265"/>
        <v/>
      </c>
      <c r="X8030" s="94" t="str">
        <f t="shared" si="1268"/>
        <v/>
      </c>
      <c r="Y8030" s="5"/>
      <c r="BK8030" s="8"/>
      <c r="BL8030" s="5"/>
      <c r="BM8030" s="5"/>
      <c r="BN8030" s="5"/>
      <c r="BO8030" s="5"/>
      <c r="BP8030" s="1"/>
      <c r="BQ8030" s="1"/>
      <c r="BR8030" s="1"/>
      <c r="BS8030" s="1"/>
      <c r="BT8030" s="1"/>
      <c r="BU8030" s="4"/>
      <c r="BV8030" s="1"/>
      <c r="BW8030" s="3"/>
      <c r="BX8030" s="4"/>
      <c r="BY8030" s="5"/>
      <c r="BZ8030" s="5"/>
      <c r="CA8030" s="5"/>
      <c r="CB8030" s="5"/>
      <c r="CC8030" s="5"/>
      <c r="CD8030" s="43"/>
    </row>
    <row r="8031" spans="1:82" x14ac:dyDescent="0.25">
      <c r="A8031" s="8"/>
      <c r="B8031" s="5"/>
      <c r="C8031" s="5"/>
      <c r="D8031" s="5"/>
      <c r="E8031" s="5"/>
      <c r="F8031" s="94" t="str">
        <f t="shared" si="1259"/>
        <v/>
      </c>
      <c r="G8031" s="94" t="str">
        <f t="shared" si="1260"/>
        <v/>
      </c>
      <c r="H8031" s="127" t="str">
        <f>IF(A8031&lt;&gt;"",IF(MID(C8031,1,1)="c",$AS$26,IF(MID(C8031,1,1)="r",$AS$41,IF(MID(C8031,1,1)="p",#REF!,#REF!))),"")</f>
        <v/>
      </c>
      <c r="I8031" s="92" t="str">
        <f t="shared" si="1261"/>
        <v/>
      </c>
      <c r="J8031" s="92" t="str">
        <f t="shared" si="1262"/>
        <v/>
      </c>
      <c r="K8031" s="92" t="str">
        <f t="shared" si="1263"/>
        <v/>
      </c>
      <c r="L8031" s="92" t="str">
        <f t="shared" si="1264"/>
        <v/>
      </c>
      <c r="M8031" s="95" t="str">
        <f>IF(A8031&lt;&gt;"",IF(MID(C8031,1,1)="c",SigmaEpsConcrete(I8031,$AN$30:$AN$33,$AR$30:$AR$33,$AS$26,$AS$27,$AS$28,$AQ$20,$AU$19),""),"")</f>
        <v/>
      </c>
      <c r="N8031" s="95" t="str">
        <f>IF(A8031&lt;&gt;"",IF(MID(C8031,1,1)="r",SigmaEpsReinf(J8031,$AS$42:$AS$43,$AS$41,$AS$39,$AS$40,$AQ$38),""),"")</f>
        <v/>
      </c>
      <c r="Q8031" s="92" t="str">
        <f t="shared" si="1266"/>
        <v/>
      </c>
      <c r="R8031" s="92" t="str">
        <f t="shared" si="1267"/>
        <v/>
      </c>
      <c r="U8031" s="5"/>
      <c r="V8031" s="5"/>
      <c r="W8031" s="94" t="str">
        <f t="shared" si="1265"/>
        <v/>
      </c>
      <c r="X8031" s="94" t="str">
        <f t="shared" si="1268"/>
        <v/>
      </c>
      <c r="Y8031" s="5"/>
      <c r="BK8031" s="8"/>
      <c r="BL8031" s="5"/>
      <c r="BM8031" s="5"/>
      <c r="BN8031" s="5"/>
      <c r="BO8031" s="5"/>
      <c r="BP8031" s="1"/>
      <c r="BQ8031" s="1"/>
      <c r="BR8031" s="1"/>
      <c r="BS8031" s="1"/>
      <c r="BT8031" s="1"/>
      <c r="BU8031" s="4"/>
      <c r="BV8031" s="1"/>
      <c r="BW8031" s="3"/>
      <c r="BX8031" s="4"/>
      <c r="BY8031" s="5"/>
      <c r="BZ8031" s="5"/>
      <c r="CA8031" s="5"/>
      <c r="CB8031" s="5"/>
      <c r="CC8031" s="5"/>
      <c r="CD8031" s="43"/>
    </row>
    <row r="8032" spans="1:82" x14ac:dyDescent="0.25">
      <c r="A8032" s="8"/>
      <c r="B8032" s="5"/>
      <c r="C8032" s="5"/>
      <c r="D8032" s="5"/>
      <c r="E8032" s="5"/>
      <c r="F8032" s="94" t="str">
        <f t="shared" si="1259"/>
        <v/>
      </c>
      <c r="G8032" s="94" t="str">
        <f t="shared" si="1260"/>
        <v/>
      </c>
      <c r="H8032" s="127" t="str">
        <f>IF(A8032&lt;&gt;"",IF(MID(C8032,1,1)="c",$AS$26,IF(MID(C8032,1,1)="r",$AS$41,IF(MID(C8032,1,1)="p",#REF!,#REF!))),"")</f>
        <v/>
      </c>
      <c r="I8032" s="92" t="str">
        <f t="shared" si="1261"/>
        <v/>
      </c>
      <c r="J8032" s="92" t="str">
        <f t="shared" si="1262"/>
        <v/>
      </c>
      <c r="K8032" s="92" t="str">
        <f t="shared" si="1263"/>
        <v/>
      </c>
      <c r="L8032" s="92" t="str">
        <f t="shared" si="1264"/>
        <v/>
      </c>
      <c r="M8032" s="95" t="str">
        <f>IF(A8032&lt;&gt;"",IF(MID(C8032,1,1)="c",SigmaEpsConcrete(I8032,$AN$30:$AN$33,$AR$30:$AR$33,$AS$26,$AS$27,$AS$28,$AQ$20,$AU$19),""),"")</f>
        <v/>
      </c>
      <c r="N8032" s="95" t="str">
        <f>IF(A8032&lt;&gt;"",IF(MID(C8032,1,1)="r",SigmaEpsReinf(J8032,$AS$42:$AS$43,$AS$41,$AS$39,$AS$40,$AQ$38),""),"")</f>
        <v/>
      </c>
      <c r="Q8032" s="92" t="str">
        <f t="shared" si="1266"/>
        <v/>
      </c>
      <c r="R8032" s="92" t="str">
        <f t="shared" si="1267"/>
        <v/>
      </c>
      <c r="U8032" s="5"/>
      <c r="V8032" s="5"/>
      <c r="W8032" s="94" t="str">
        <f t="shared" si="1265"/>
        <v/>
      </c>
      <c r="X8032" s="94" t="str">
        <f t="shared" si="1268"/>
        <v/>
      </c>
      <c r="Y8032" s="5"/>
      <c r="BK8032" s="8"/>
      <c r="BL8032" s="5"/>
      <c r="BM8032" s="5"/>
      <c r="BN8032" s="5"/>
      <c r="BO8032" s="5"/>
      <c r="BP8032" s="1"/>
      <c r="BQ8032" s="1"/>
      <c r="BR8032" s="1"/>
      <c r="BS8032" s="1"/>
      <c r="BT8032" s="1"/>
      <c r="BU8032" s="4"/>
      <c r="BV8032" s="1"/>
      <c r="BW8032" s="3"/>
      <c r="BX8032" s="4"/>
      <c r="BY8032" s="5"/>
      <c r="BZ8032" s="5"/>
      <c r="CA8032" s="5"/>
      <c r="CB8032" s="5"/>
      <c r="CC8032" s="5"/>
      <c r="CD8032" s="43"/>
    </row>
    <row r="8033" spans="1:82" x14ac:dyDescent="0.25">
      <c r="A8033" s="8"/>
      <c r="B8033" s="5"/>
      <c r="C8033" s="5"/>
      <c r="D8033" s="5"/>
      <c r="E8033" s="5"/>
      <c r="F8033" s="94" t="str">
        <f t="shared" si="1259"/>
        <v/>
      </c>
      <c r="G8033" s="94" t="str">
        <f t="shared" si="1260"/>
        <v/>
      </c>
      <c r="H8033" s="127" t="str">
        <f>IF(A8033&lt;&gt;"",IF(MID(C8033,1,1)="c",$AS$26,IF(MID(C8033,1,1)="r",$AS$41,IF(MID(C8033,1,1)="p",#REF!,#REF!))),"")</f>
        <v/>
      </c>
      <c r="I8033" s="92" t="str">
        <f t="shared" si="1261"/>
        <v/>
      </c>
      <c r="J8033" s="92" t="str">
        <f t="shared" si="1262"/>
        <v/>
      </c>
      <c r="K8033" s="92" t="str">
        <f t="shared" si="1263"/>
        <v/>
      </c>
      <c r="L8033" s="92" t="str">
        <f t="shared" si="1264"/>
        <v/>
      </c>
      <c r="M8033" s="95" t="str">
        <f>IF(A8033&lt;&gt;"",IF(MID(C8033,1,1)="c",SigmaEpsConcrete(I8033,$AN$30:$AN$33,$AR$30:$AR$33,$AS$26,$AS$27,$AS$28,$AQ$20,$AU$19),""),"")</f>
        <v/>
      </c>
      <c r="N8033" s="95" t="str">
        <f>IF(A8033&lt;&gt;"",IF(MID(C8033,1,1)="r",SigmaEpsReinf(J8033,$AS$42:$AS$43,$AS$41,$AS$39,$AS$40,$AQ$38),""),"")</f>
        <v/>
      </c>
      <c r="Q8033" s="92" t="str">
        <f t="shared" si="1266"/>
        <v/>
      </c>
      <c r="R8033" s="92" t="str">
        <f t="shared" si="1267"/>
        <v/>
      </c>
      <c r="U8033" s="5"/>
      <c r="V8033" s="5"/>
      <c r="W8033" s="94" t="str">
        <f t="shared" si="1265"/>
        <v/>
      </c>
      <c r="X8033" s="94" t="str">
        <f t="shared" si="1268"/>
        <v/>
      </c>
      <c r="Y8033" s="5"/>
      <c r="BK8033" s="8"/>
      <c r="BL8033" s="5"/>
      <c r="BM8033" s="5"/>
      <c r="BN8033" s="5"/>
      <c r="BO8033" s="5"/>
      <c r="BP8033" s="1"/>
      <c r="BQ8033" s="1"/>
      <c r="BR8033" s="1"/>
      <c r="BS8033" s="1"/>
      <c r="BT8033" s="1"/>
      <c r="BU8033" s="4"/>
      <c r="BV8033" s="1"/>
      <c r="BW8033" s="3"/>
      <c r="BX8033" s="4"/>
      <c r="BY8033" s="5"/>
      <c r="BZ8033" s="5"/>
      <c r="CA8033" s="5"/>
      <c r="CB8033" s="5"/>
      <c r="CC8033" s="5"/>
      <c r="CD8033" s="43"/>
    </row>
    <row r="8034" spans="1:82" x14ac:dyDescent="0.25">
      <c r="A8034" s="8"/>
      <c r="B8034" s="5"/>
      <c r="C8034" s="5"/>
      <c r="D8034" s="5"/>
      <c r="E8034" s="5"/>
      <c r="F8034" s="94" t="str">
        <f t="shared" si="1259"/>
        <v/>
      </c>
      <c r="G8034" s="94" t="str">
        <f t="shared" si="1260"/>
        <v/>
      </c>
      <c r="H8034" s="127" t="str">
        <f>IF(A8034&lt;&gt;"",IF(MID(C8034,1,1)="c",$AS$26,IF(MID(C8034,1,1)="r",$AS$41,IF(MID(C8034,1,1)="p",#REF!,#REF!))),"")</f>
        <v/>
      </c>
      <c r="I8034" s="92" t="str">
        <f t="shared" si="1261"/>
        <v/>
      </c>
      <c r="J8034" s="92" t="str">
        <f t="shared" si="1262"/>
        <v/>
      </c>
      <c r="K8034" s="92" t="str">
        <f t="shared" si="1263"/>
        <v/>
      </c>
      <c r="L8034" s="92" t="str">
        <f t="shared" si="1264"/>
        <v/>
      </c>
      <c r="M8034" s="95" t="str">
        <f>IF(A8034&lt;&gt;"",IF(MID(C8034,1,1)="c",SigmaEpsConcrete(I8034,$AN$30:$AN$33,$AR$30:$AR$33,$AS$26,$AS$27,$AS$28,$AQ$20,$AU$19),""),"")</f>
        <v/>
      </c>
      <c r="N8034" s="95" t="str">
        <f>IF(A8034&lt;&gt;"",IF(MID(C8034,1,1)="r",SigmaEpsReinf(J8034,$AS$42:$AS$43,$AS$41,$AS$39,$AS$40,$AQ$38),""),"")</f>
        <v/>
      </c>
      <c r="Q8034" s="92" t="str">
        <f t="shared" si="1266"/>
        <v/>
      </c>
      <c r="R8034" s="92" t="str">
        <f t="shared" si="1267"/>
        <v/>
      </c>
      <c r="U8034" s="5"/>
      <c r="V8034" s="5"/>
      <c r="W8034" s="94" t="str">
        <f t="shared" si="1265"/>
        <v/>
      </c>
      <c r="X8034" s="94" t="str">
        <f t="shared" si="1268"/>
        <v/>
      </c>
      <c r="Y8034" s="5"/>
      <c r="BK8034" s="8"/>
      <c r="BL8034" s="5"/>
      <c r="BM8034" s="5"/>
      <c r="BN8034" s="5"/>
      <c r="BO8034" s="5"/>
      <c r="BP8034" s="1"/>
      <c r="BQ8034" s="1"/>
      <c r="BR8034" s="1"/>
      <c r="BS8034" s="1"/>
      <c r="BT8034" s="1"/>
      <c r="BU8034" s="4"/>
      <c r="BV8034" s="1"/>
      <c r="BW8034" s="3"/>
      <c r="BX8034" s="4"/>
      <c r="BY8034" s="5"/>
      <c r="BZ8034" s="5"/>
      <c r="CA8034" s="5"/>
      <c r="CB8034" s="5"/>
      <c r="CC8034" s="5"/>
      <c r="CD8034" s="43"/>
    </row>
    <row r="8035" spans="1:82" x14ac:dyDescent="0.25">
      <c r="A8035" s="8"/>
      <c r="B8035" s="5"/>
      <c r="C8035" s="5"/>
      <c r="D8035" s="5"/>
      <c r="E8035" s="5"/>
      <c r="F8035" s="94" t="str">
        <f t="shared" si="1259"/>
        <v/>
      </c>
      <c r="G8035" s="94" t="str">
        <f t="shared" si="1260"/>
        <v/>
      </c>
      <c r="H8035" s="127" t="str">
        <f>IF(A8035&lt;&gt;"",IF(MID(C8035,1,1)="c",$AS$26,IF(MID(C8035,1,1)="r",$AS$41,IF(MID(C8035,1,1)="p",#REF!,#REF!))),"")</f>
        <v/>
      </c>
      <c r="I8035" s="92" t="str">
        <f t="shared" si="1261"/>
        <v/>
      </c>
      <c r="J8035" s="92" t="str">
        <f t="shared" si="1262"/>
        <v/>
      </c>
      <c r="K8035" s="92" t="str">
        <f t="shared" si="1263"/>
        <v/>
      </c>
      <c r="L8035" s="92" t="str">
        <f t="shared" si="1264"/>
        <v/>
      </c>
      <c r="M8035" s="95" t="str">
        <f>IF(A8035&lt;&gt;"",IF(MID(C8035,1,1)="c",SigmaEpsConcrete(I8035,$AN$30:$AN$33,$AR$30:$AR$33,$AS$26,$AS$27,$AS$28,$AQ$20,$AU$19),""),"")</f>
        <v/>
      </c>
      <c r="N8035" s="95" t="str">
        <f>IF(A8035&lt;&gt;"",IF(MID(C8035,1,1)="r",SigmaEpsReinf(J8035,$AS$42:$AS$43,$AS$41,$AS$39,$AS$40,$AQ$38),""),"")</f>
        <v/>
      </c>
      <c r="Q8035" s="92" t="str">
        <f t="shared" si="1266"/>
        <v/>
      </c>
      <c r="R8035" s="92" t="str">
        <f t="shared" si="1267"/>
        <v/>
      </c>
      <c r="U8035" s="5"/>
      <c r="V8035" s="5"/>
      <c r="W8035" s="94" t="str">
        <f t="shared" si="1265"/>
        <v/>
      </c>
      <c r="X8035" s="94" t="str">
        <f t="shared" si="1268"/>
        <v/>
      </c>
      <c r="Y8035" s="5"/>
      <c r="BK8035" s="8"/>
      <c r="BL8035" s="5"/>
      <c r="BM8035" s="5"/>
      <c r="BN8035" s="5"/>
      <c r="BO8035" s="5"/>
      <c r="BP8035" s="1"/>
      <c r="BQ8035" s="1"/>
      <c r="BR8035" s="1"/>
      <c r="BS8035" s="1"/>
      <c r="BT8035" s="1"/>
      <c r="BU8035" s="4"/>
      <c r="BV8035" s="1"/>
      <c r="BW8035" s="3"/>
      <c r="BX8035" s="4"/>
      <c r="BY8035" s="5"/>
      <c r="BZ8035" s="5"/>
      <c r="CA8035" s="5"/>
      <c r="CB8035" s="5"/>
      <c r="CC8035" s="5"/>
      <c r="CD8035" s="43"/>
    </row>
    <row r="8036" spans="1:82" x14ac:dyDescent="0.25">
      <c r="A8036" s="8"/>
      <c r="B8036" s="5"/>
      <c r="C8036" s="5"/>
      <c r="D8036" s="5"/>
      <c r="E8036" s="5"/>
      <c r="F8036" s="94" t="str">
        <f t="shared" si="1259"/>
        <v/>
      </c>
      <c r="G8036" s="94" t="str">
        <f t="shared" si="1260"/>
        <v/>
      </c>
      <c r="H8036" s="127" t="str">
        <f>IF(A8036&lt;&gt;"",IF(MID(C8036,1,1)="c",$AS$26,IF(MID(C8036,1,1)="r",$AS$41,IF(MID(C8036,1,1)="p",#REF!,#REF!))),"")</f>
        <v/>
      </c>
      <c r="I8036" s="92" t="str">
        <f t="shared" si="1261"/>
        <v/>
      </c>
      <c r="J8036" s="92" t="str">
        <f t="shared" si="1262"/>
        <v/>
      </c>
      <c r="K8036" s="92" t="str">
        <f t="shared" si="1263"/>
        <v/>
      </c>
      <c r="L8036" s="92" t="str">
        <f t="shared" si="1264"/>
        <v/>
      </c>
      <c r="M8036" s="95" t="str">
        <f>IF(A8036&lt;&gt;"",IF(MID(C8036,1,1)="c",SigmaEpsConcrete(I8036,$AN$30:$AN$33,$AR$30:$AR$33,$AS$26,$AS$27,$AS$28,$AQ$20,$AU$19),""),"")</f>
        <v/>
      </c>
      <c r="N8036" s="95" t="str">
        <f>IF(A8036&lt;&gt;"",IF(MID(C8036,1,1)="r",SigmaEpsReinf(J8036,$AS$42:$AS$43,$AS$41,$AS$39,$AS$40,$AQ$38),""),"")</f>
        <v/>
      </c>
      <c r="Q8036" s="92" t="str">
        <f t="shared" si="1266"/>
        <v/>
      </c>
      <c r="R8036" s="92" t="str">
        <f t="shared" si="1267"/>
        <v/>
      </c>
      <c r="U8036" s="5"/>
      <c r="V8036" s="5"/>
      <c r="W8036" s="94" t="str">
        <f t="shared" si="1265"/>
        <v/>
      </c>
      <c r="X8036" s="94" t="str">
        <f t="shared" si="1268"/>
        <v/>
      </c>
      <c r="Y8036" s="5"/>
      <c r="BK8036" s="8"/>
      <c r="BL8036" s="5"/>
      <c r="BM8036" s="5"/>
      <c r="BN8036" s="5"/>
      <c r="BO8036" s="5"/>
      <c r="BP8036" s="1"/>
      <c r="BQ8036" s="1"/>
      <c r="BR8036" s="1"/>
      <c r="BS8036" s="1"/>
      <c r="BT8036" s="1"/>
      <c r="BU8036" s="4"/>
      <c r="BV8036" s="1"/>
      <c r="BW8036" s="3"/>
      <c r="BX8036" s="4"/>
      <c r="BY8036" s="5"/>
      <c r="BZ8036" s="5"/>
      <c r="CA8036" s="5"/>
      <c r="CB8036" s="5"/>
      <c r="CC8036" s="5"/>
      <c r="CD8036" s="43"/>
    </row>
    <row r="8037" spans="1:82" x14ac:dyDescent="0.25">
      <c r="A8037" s="8"/>
      <c r="B8037" s="5"/>
      <c r="C8037" s="5"/>
      <c r="D8037" s="5"/>
      <c r="E8037" s="5"/>
      <c r="F8037" s="94" t="str">
        <f t="shared" si="1259"/>
        <v/>
      </c>
      <c r="G8037" s="94" t="str">
        <f t="shared" si="1260"/>
        <v/>
      </c>
      <c r="H8037" s="127" t="str">
        <f>IF(A8037&lt;&gt;"",IF(MID(C8037,1,1)="c",$AS$26,IF(MID(C8037,1,1)="r",$AS$41,IF(MID(C8037,1,1)="p",#REF!,#REF!))),"")</f>
        <v/>
      </c>
      <c r="I8037" s="92" t="str">
        <f t="shared" si="1261"/>
        <v/>
      </c>
      <c r="J8037" s="92" t="str">
        <f t="shared" si="1262"/>
        <v/>
      </c>
      <c r="K8037" s="92" t="str">
        <f t="shared" si="1263"/>
        <v/>
      </c>
      <c r="L8037" s="92" t="str">
        <f t="shared" si="1264"/>
        <v/>
      </c>
      <c r="M8037" s="95" t="str">
        <f>IF(A8037&lt;&gt;"",IF(MID(C8037,1,1)="c",SigmaEpsConcrete(I8037,$AN$30:$AN$33,$AR$30:$AR$33,$AS$26,$AS$27,$AS$28,$AQ$20,$AU$19),""),"")</f>
        <v/>
      </c>
      <c r="N8037" s="95" t="str">
        <f>IF(A8037&lt;&gt;"",IF(MID(C8037,1,1)="r",SigmaEpsReinf(J8037,$AS$42:$AS$43,$AS$41,$AS$39,$AS$40,$AQ$38),""),"")</f>
        <v/>
      </c>
      <c r="Q8037" s="92" t="str">
        <f t="shared" si="1266"/>
        <v/>
      </c>
      <c r="R8037" s="92" t="str">
        <f t="shared" si="1267"/>
        <v/>
      </c>
      <c r="U8037" s="5"/>
      <c r="V8037" s="5"/>
      <c r="W8037" s="94" t="str">
        <f t="shared" si="1265"/>
        <v/>
      </c>
      <c r="X8037" s="94" t="str">
        <f t="shared" si="1268"/>
        <v/>
      </c>
      <c r="Y8037" s="5"/>
      <c r="BK8037" s="8"/>
      <c r="BL8037" s="5"/>
      <c r="BM8037" s="5"/>
      <c r="BN8037" s="5"/>
      <c r="BO8037" s="5"/>
      <c r="BP8037" s="1"/>
      <c r="BQ8037" s="1"/>
      <c r="BR8037" s="1"/>
      <c r="BS8037" s="1"/>
      <c r="BT8037" s="1"/>
      <c r="BU8037" s="4"/>
      <c r="BV8037" s="1"/>
      <c r="BW8037" s="3"/>
      <c r="BX8037" s="4"/>
      <c r="BY8037" s="5"/>
      <c r="BZ8037" s="5"/>
      <c r="CA8037" s="5"/>
      <c r="CB8037" s="5"/>
      <c r="CC8037" s="5"/>
      <c r="CD8037" s="43"/>
    </row>
    <row r="8038" spans="1:82" x14ac:dyDescent="0.25">
      <c r="A8038" s="8"/>
      <c r="B8038" s="5"/>
      <c r="C8038" s="5"/>
      <c r="D8038" s="5"/>
      <c r="E8038" s="5"/>
      <c r="F8038" s="94" t="str">
        <f t="shared" si="1259"/>
        <v/>
      </c>
      <c r="G8038" s="94" t="str">
        <f t="shared" si="1260"/>
        <v/>
      </c>
      <c r="H8038" s="127" t="str">
        <f>IF(A8038&lt;&gt;"",IF(MID(C8038,1,1)="c",$AS$26,IF(MID(C8038,1,1)="r",$AS$41,IF(MID(C8038,1,1)="p",#REF!,#REF!))),"")</f>
        <v/>
      </c>
      <c r="I8038" s="92" t="str">
        <f t="shared" si="1261"/>
        <v/>
      </c>
      <c r="J8038" s="92" t="str">
        <f t="shared" si="1262"/>
        <v/>
      </c>
      <c r="K8038" s="92" t="str">
        <f t="shared" si="1263"/>
        <v/>
      </c>
      <c r="L8038" s="92" t="str">
        <f t="shared" si="1264"/>
        <v/>
      </c>
      <c r="M8038" s="95" t="str">
        <f>IF(A8038&lt;&gt;"",IF(MID(C8038,1,1)="c",SigmaEpsConcrete(I8038,$AN$30:$AN$33,$AR$30:$AR$33,$AS$26,$AS$27,$AS$28,$AQ$20,$AU$19),""),"")</f>
        <v/>
      </c>
      <c r="N8038" s="95" t="str">
        <f>IF(A8038&lt;&gt;"",IF(MID(C8038,1,1)="r",SigmaEpsReinf(J8038,$AS$42:$AS$43,$AS$41,$AS$39,$AS$40,$AQ$38),""),"")</f>
        <v/>
      </c>
      <c r="Q8038" s="92" t="str">
        <f t="shared" si="1266"/>
        <v/>
      </c>
      <c r="R8038" s="92" t="str">
        <f t="shared" si="1267"/>
        <v/>
      </c>
      <c r="U8038" s="5"/>
      <c r="V8038" s="5"/>
      <c r="W8038" s="94" t="str">
        <f t="shared" si="1265"/>
        <v/>
      </c>
      <c r="X8038" s="94" t="str">
        <f t="shared" si="1268"/>
        <v/>
      </c>
      <c r="Y8038" s="5"/>
      <c r="BK8038" s="8"/>
      <c r="BL8038" s="5"/>
      <c r="BM8038" s="5"/>
      <c r="BN8038" s="5"/>
      <c r="BO8038" s="5"/>
      <c r="BP8038" s="1"/>
      <c r="BQ8038" s="1"/>
      <c r="BR8038" s="1"/>
      <c r="BS8038" s="1"/>
      <c r="BT8038" s="1"/>
      <c r="BU8038" s="4"/>
      <c r="BV8038" s="1"/>
      <c r="BW8038" s="3"/>
      <c r="BX8038" s="4"/>
      <c r="BY8038" s="5"/>
      <c r="BZ8038" s="5"/>
      <c r="CA8038" s="5"/>
      <c r="CB8038" s="5"/>
      <c r="CC8038" s="5"/>
      <c r="CD8038" s="43"/>
    </row>
    <row r="8039" spans="1:82" x14ac:dyDescent="0.25">
      <c r="A8039" s="8"/>
      <c r="B8039" s="5"/>
      <c r="C8039" s="5"/>
      <c r="D8039" s="5"/>
      <c r="E8039" s="5"/>
      <c r="F8039" s="94" t="str">
        <f t="shared" si="1259"/>
        <v/>
      </c>
      <c r="G8039" s="94" t="str">
        <f t="shared" si="1260"/>
        <v/>
      </c>
      <c r="H8039" s="127" t="str">
        <f>IF(A8039&lt;&gt;"",IF(MID(C8039,1,1)="c",$AS$26,IF(MID(C8039,1,1)="r",$AS$41,IF(MID(C8039,1,1)="p",#REF!,#REF!))),"")</f>
        <v/>
      </c>
      <c r="I8039" s="92" t="str">
        <f t="shared" si="1261"/>
        <v/>
      </c>
      <c r="J8039" s="92" t="str">
        <f t="shared" si="1262"/>
        <v/>
      </c>
      <c r="K8039" s="92" t="str">
        <f t="shared" si="1263"/>
        <v/>
      </c>
      <c r="L8039" s="92" t="str">
        <f t="shared" si="1264"/>
        <v/>
      </c>
      <c r="M8039" s="95" t="str">
        <f>IF(A8039&lt;&gt;"",IF(MID(C8039,1,1)="c",SigmaEpsConcrete(I8039,$AN$30:$AN$33,$AR$30:$AR$33,$AS$26,$AS$27,$AS$28,$AQ$20,$AU$19),""),"")</f>
        <v/>
      </c>
      <c r="N8039" s="95" t="str">
        <f>IF(A8039&lt;&gt;"",IF(MID(C8039,1,1)="r",SigmaEpsReinf(J8039,$AS$42:$AS$43,$AS$41,$AS$39,$AS$40,$AQ$38),""),"")</f>
        <v/>
      </c>
      <c r="Q8039" s="92" t="str">
        <f t="shared" si="1266"/>
        <v/>
      </c>
      <c r="R8039" s="92" t="str">
        <f t="shared" si="1267"/>
        <v/>
      </c>
      <c r="U8039" s="5"/>
      <c r="V8039" s="5"/>
      <c r="W8039" s="94" t="str">
        <f t="shared" si="1265"/>
        <v/>
      </c>
      <c r="X8039" s="94" t="str">
        <f t="shared" si="1268"/>
        <v/>
      </c>
      <c r="Y8039" s="5"/>
      <c r="BK8039" s="8"/>
      <c r="BL8039" s="5"/>
      <c r="BM8039" s="5"/>
      <c r="BN8039" s="5"/>
      <c r="BO8039" s="5"/>
      <c r="BP8039" s="1"/>
      <c r="BQ8039" s="1"/>
      <c r="BR8039" s="1"/>
      <c r="BS8039" s="1"/>
      <c r="BT8039" s="1"/>
      <c r="BU8039" s="4"/>
      <c r="BV8039" s="1"/>
      <c r="BW8039" s="3"/>
      <c r="BX8039" s="4"/>
      <c r="BY8039" s="5"/>
      <c r="BZ8039" s="5"/>
      <c r="CA8039" s="5"/>
      <c r="CB8039" s="5"/>
      <c r="CC8039" s="5"/>
      <c r="CD8039" s="43"/>
    </row>
    <row r="8040" spans="1:82" x14ac:dyDescent="0.25">
      <c r="A8040" s="8"/>
      <c r="B8040" s="5"/>
      <c r="C8040" s="5"/>
      <c r="D8040" s="5"/>
      <c r="E8040" s="5"/>
      <c r="F8040" s="94" t="str">
        <f t="shared" si="1259"/>
        <v/>
      </c>
      <c r="G8040" s="94" t="str">
        <f t="shared" si="1260"/>
        <v/>
      </c>
      <c r="H8040" s="127" t="str">
        <f>IF(A8040&lt;&gt;"",IF(MID(C8040,1,1)="c",$AS$26,IF(MID(C8040,1,1)="r",$AS$41,IF(MID(C8040,1,1)="p",#REF!,#REF!))),"")</f>
        <v/>
      </c>
      <c r="I8040" s="92" t="str">
        <f t="shared" si="1261"/>
        <v/>
      </c>
      <c r="J8040" s="92" t="str">
        <f t="shared" si="1262"/>
        <v/>
      </c>
      <c r="K8040" s="92" t="str">
        <f t="shared" si="1263"/>
        <v/>
      </c>
      <c r="L8040" s="92" t="str">
        <f t="shared" si="1264"/>
        <v/>
      </c>
      <c r="M8040" s="95" t="str">
        <f>IF(A8040&lt;&gt;"",IF(MID(C8040,1,1)="c",SigmaEpsConcrete(I8040,$AN$30:$AN$33,$AR$30:$AR$33,$AS$26,$AS$27,$AS$28,$AQ$20,$AU$19),""),"")</f>
        <v/>
      </c>
      <c r="N8040" s="95" t="str">
        <f>IF(A8040&lt;&gt;"",IF(MID(C8040,1,1)="r",SigmaEpsReinf(J8040,$AS$42:$AS$43,$AS$41,$AS$39,$AS$40,$AQ$38),""),"")</f>
        <v/>
      </c>
      <c r="Q8040" s="92" t="str">
        <f t="shared" si="1266"/>
        <v/>
      </c>
      <c r="R8040" s="92" t="str">
        <f t="shared" si="1267"/>
        <v/>
      </c>
      <c r="U8040" s="5"/>
      <c r="V8040" s="5"/>
      <c r="W8040" s="94" t="str">
        <f t="shared" si="1265"/>
        <v/>
      </c>
      <c r="X8040" s="94" t="str">
        <f t="shared" si="1268"/>
        <v/>
      </c>
      <c r="Y8040" s="5"/>
      <c r="BK8040" s="8"/>
      <c r="BL8040" s="5"/>
      <c r="BM8040" s="5"/>
      <c r="BN8040" s="5"/>
      <c r="BO8040" s="5"/>
      <c r="BP8040" s="1"/>
      <c r="BQ8040" s="1"/>
      <c r="BR8040" s="1"/>
      <c r="BS8040" s="1"/>
      <c r="BT8040" s="1"/>
      <c r="BU8040" s="4"/>
      <c r="BV8040" s="1"/>
      <c r="BW8040" s="3"/>
      <c r="BX8040" s="4"/>
      <c r="BY8040" s="5"/>
      <c r="BZ8040" s="5"/>
      <c r="CA8040" s="5"/>
      <c r="CB8040" s="5"/>
      <c r="CC8040" s="5"/>
      <c r="CD8040" s="43"/>
    </row>
    <row r="8041" spans="1:82" x14ac:dyDescent="0.25">
      <c r="A8041" s="8"/>
      <c r="B8041" s="5"/>
      <c r="C8041" s="5"/>
      <c r="D8041" s="5"/>
      <c r="E8041" s="5"/>
      <c r="F8041" s="94" t="str">
        <f t="shared" si="1259"/>
        <v/>
      </c>
      <c r="G8041" s="94" t="str">
        <f t="shared" si="1260"/>
        <v/>
      </c>
      <c r="H8041" s="127" t="str">
        <f>IF(A8041&lt;&gt;"",IF(MID(C8041,1,1)="c",$AS$26,IF(MID(C8041,1,1)="r",$AS$41,IF(MID(C8041,1,1)="p",#REF!,#REF!))),"")</f>
        <v/>
      </c>
      <c r="I8041" s="92" t="str">
        <f t="shared" si="1261"/>
        <v/>
      </c>
      <c r="J8041" s="92" t="str">
        <f t="shared" si="1262"/>
        <v/>
      </c>
      <c r="K8041" s="92" t="str">
        <f t="shared" si="1263"/>
        <v/>
      </c>
      <c r="L8041" s="92" t="str">
        <f t="shared" si="1264"/>
        <v/>
      </c>
      <c r="M8041" s="95" t="str">
        <f>IF(A8041&lt;&gt;"",IF(MID(C8041,1,1)="c",SigmaEpsConcrete(I8041,$AN$30:$AN$33,$AR$30:$AR$33,$AS$26,$AS$27,$AS$28,$AQ$20,$AU$19),""),"")</f>
        <v/>
      </c>
      <c r="N8041" s="95" t="str">
        <f>IF(A8041&lt;&gt;"",IF(MID(C8041,1,1)="r",SigmaEpsReinf(J8041,$AS$42:$AS$43,$AS$41,$AS$39,$AS$40,$AQ$38),""),"")</f>
        <v/>
      </c>
      <c r="Q8041" s="92" t="str">
        <f t="shared" si="1266"/>
        <v/>
      </c>
      <c r="R8041" s="92" t="str">
        <f t="shared" si="1267"/>
        <v/>
      </c>
      <c r="U8041" s="5"/>
      <c r="V8041" s="5"/>
      <c r="W8041" s="94" t="str">
        <f t="shared" si="1265"/>
        <v/>
      </c>
      <c r="X8041" s="94" t="str">
        <f t="shared" si="1268"/>
        <v/>
      </c>
      <c r="Y8041" s="5"/>
      <c r="BK8041" s="8"/>
      <c r="BL8041" s="5"/>
      <c r="BM8041" s="5"/>
      <c r="BN8041" s="5"/>
      <c r="BO8041" s="5"/>
      <c r="BP8041" s="1"/>
      <c r="BQ8041" s="1"/>
      <c r="BR8041" s="1"/>
      <c r="BS8041" s="1"/>
      <c r="BT8041" s="1"/>
      <c r="BU8041" s="4"/>
      <c r="BV8041" s="1"/>
      <c r="BW8041" s="3"/>
      <c r="BX8041" s="4"/>
      <c r="BY8041" s="5"/>
      <c r="BZ8041" s="5"/>
      <c r="CA8041" s="5"/>
      <c r="CB8041" s="5"/>
      <c r="CC8041" s="5"/>
      <c r="CD8041" s="43"/>
    </row>
    <row r="8042" spans="1:82" x14ac:dyDescent="0.25">
      <c r="A8042" s="8"/>
      <c r="B8042" s="5"/>
      <c r="C8042" s="5"/>
      <c r="D8042" s="5"/>
      <c r="E8042" s="5"/>
      <c r="F8042" s="94" t="str">
        <f t="shared" si="1259"/>
        <v/>
      </c>
      <c r="G8042" s="94" t="str">
        <f t="shared" si="1260"/>
        <v/>
      </c>
      <c r="H8042" s="127" t="str">
        <f>IF(A8042&lt;&gt;"",IF(MID(C8042,1,1)="c",$AS$26,IF(MID(C8042,1,1)="r",$AS$41,IF(MID(C8042,1,1)="p",#REF!,#REF!))),"")</f>
        <v/>
      </c>
      <c r="I8042" s="92" t="str">
        <f t="shared" si="1261"/>
        <v/>
      </c>
      <c r="J8042" s="92" t="str">
        <f t="shared" si="1262"/>
        <v/>
      </c>
      <c r="K8042" s="92" t="str">
        <f t="shared" si="1263"/>
        <v/>
      </c>
      <c r="L8042" s="92" t="str">
        <f t="shared" si="1264"/>
        <v/>
      </c>
      <c r="M8042" s="95" t="str">
        <f>IF(A8042&lt;&gt;"",IF(MID(C8042,1,1)="c",SigmaEpsConcrete(I8042,$AN$30:$AN$33,$AR$30:$AR$33,$AS$26,$AS$27,$AS$28,$AQ$20,$AU$19),""),"")</f>
        <v/>
      </c>
      <c r="N8042" s="95" t="str">
        <f>IF(A8042&lt;&gt;"",IF(MID(C8042,1,1)="r",SigmaEpsReinf(J8042,$AS$42:$AS$43,$AS$41,$AS$39,$AS$40,$AQ$38),""),"")</f>
        <v/>
      </c>
      <c r="Q8042" s="92" t="str">
        <f t="shared" si="1266"/>
        <v/>
      </c>
      <c r="R8042" s="92" t="str">
        <f t="shared" si="1267"/>
        <v/>
      </c>
      <c r="U8042" s="5"/>
      <c r="V8042" s="5"/>
      <c r="W8042" s="94" t="str">
        <f t="shared" si="1265"/>
        <v/>
      </c>
      <c r="X8042" s="94" t="str">
        <f t="shared" si="1268"/>
        <v/>
      </c>
      <c r="Y8042" s="5"/>
      <c r="BK8042" s="8"/>
      <c r="BL8042" s="5"/>
      <c r="BM8042" s="5"/>
      <c r="BN8042" s="5"/>
      <c r="BO8042" s="5"/>
      <c r="BP8042" s="1"/>
      <c r="BQ8042" s="1"/>
      <c r="BR8042" s="1"/>
      <c r="BS8042" s="1"/>
      <c r="BT8042" s="1"/>
      <c r="BU8042" s="4"/>
      <c r="BV8042" s="1"/>
      <c r="BW8042" s="3"/>
      <c r="BX8042" s="4"/>
      <c r="BY8042" s="5"/>
      <c r="BZ8042" s="5"/>
      <c r="CA8042" s="5"/>
      <c r="CB8042" s="5"/>
      <c r="CC8042" s="5"/>
      <c r="CD8042" s="43"/>
    </row>
    <row r="8043" spans="1:82" x14ac:dyDescent="0.25">
      <c r="A8043" s="8"/>
      <c r="B8043" s="5"/>
      <c r="C8043" s="5"/>
      <c r="D8043" s="5"/>
      <c r="E8043" s="5"/>
      <c r="F8043" s="94" t="str">
        <f t="shared" si="1259"/>
        <v/>
      </c>
      <c r="G8043" s="94" t="str">
        <f t="shared" si="1260"/>
        <v/>
      </c>
      <c r="H8043" s="127" t="str">
        <f>IF(A8043&lt;&gt;"",IF(MID(C8043,1,1)="c",$AS$26,IF(MID(C8043,1,1)="r",$AS$41,IF(MID(C8043,1,1)="p",#REF!,#REF!))),"")</f>
        <v/>
      </c>
      <c r="I8043" s="92" t="str">
        <f t="shared" si="1261"/>
        <v/>
      </c>
      <c r="J8043" s="92" t="str">
        <f t="shared" si="1262"/>
        <v/>
      </c>
      <c r="K8043" s="92" t="str">
        <f t="shared" si="1263"/>
        <v/>
      </c>
      <c r="L8043" s="92" t="str">
        <f t="shared" si="1264"/>
        <v/>
      </c>
      <c r="M8043" s="95" t="str">
        <f>IF(A8043&lt;&gt;"",IF(MID(C8043,1,1)="c",SigmaEpsConcrete(I8043,$AN$30:$AN$33,$AR$30:$AR$33,$AS$26,$AS$27,$AS$28,$AQ$20,$AU$19),""),"")</f>
        <v/>
      </c>
      <c r="N8043" s="95" t="str">
        <f>IF(A8043&lt;&gt;"",IF(MID(C8043,1,1)="r",SigmaEpsReinf(J8043,$AS$42:$AS$43,$AS$41,$AS$39,$AS$40,$AQ$38),""),"")</f>
        <v/>
      </c>
      <c r="Q8043" s="92" t="str">
        <f t="shared" si="1266"/>
        <v/>
      </c>
      <c r="R8043" s="92" t="str">
        <f t="shared" si="1267"/>
        <v/>
      </c>
      <c r="U8043" s="5"/>
      <c r="V8043" s="5"/>
      <c r="W8043" s="94" t="str">
        <f t="shared" si="1265"/>
        <v/>
      </c>
      <c r="X8043" s="94" t="str">
        <f t="shared" si="1268"/>
        <v/>
      </c>
      <c r="Y8043" s="5"/>
      <c r="BK8043" s="8"/>
      <c r="BL8043" s="5"/>
      <c r="BM8043" s="5"/>
      <c r="BN8043" s="5"/>
      <c r="BO8043" s="5"/>
      <c r="BP8043" s="1"/>
      <c r="BQ8043" s="1"/>
      <c r="BR8043" s="1"/>
      <c r="BS8043" s="1"/>
      <c r="BT8043" s="1"/>
      <c r="BU8043" s="4"/>
      <c r="BV8043" s="1"/>
      <c r="BW8043" s="3"/>
      <c r="BX8043" s="4"/>
      <c r="BY8043" s="5"/>
      <c r="BZ8043" s="5"/>
      <c r="CA8043" s="5"/>
      <c r="CB8043" s="5"/>
      <c r="CC8043" s="5"/>
      <c r="CD8043" s="43"/>
    </row>
    <row r="8044" spans="1:82" x14ac:dyDescent="0.25">
      <c r="A8044" s="8"/>
      <c r="B8044" s="5"/>
      <c r="C8044" s="5"/>
      <c r="D8044" s="5"/>
      <c r="E8044" s="5"/>
      <c r="F8044" s="94" t="str">
        <f t="shared" si="1259"/>
        <v/>
      </c>
      <c r="G8044" s="94" t="str">
        <f t="shared" si="1260"/>
        <v/>
      </c>
      <c r="H8044" s="127" t="str">
        <f>IF(A8044&lt;&gt;"",IF(MID(C8044,1,1)="c",$AS$26,IF(MID(C8044,1,1)="r",$AS$41,IF(MID(C8044,1,1)="p",#REF!,#REF!))),"")</f>
        <v/>
      </c>
      <c r="I8044" s="92" t="str">
        <f t="shared" si="1261"/>
        <v/>
      </c>
      <c r="J8044" s="92" t="str">
        <f t="shared" si="1262"/>
        <v/>
      </c>
      <c r="K8044" s="92" t="str">
        <f t="shared" si="1263"/>
        <v/>
      </c>
      <c r="L8044" s="92" t="str">
        <f t="shared" si="1264"/>
        <v/>
      </c>
      <c r="M8044" s="95" t="str">
        <f>IF(A8044&lt;&gt;"",IF(MID(C8044,1,1)="c",SigmaEpsConcrete(I8044,$AN$30:$AN$33,$AR$30:$AR$33,$AS$26,$AS$27,$AS$28,$AQ$20,$AU$19),""),"")</f>
        <v/>
      </c>
      <c r="N8044" s="95" t="str">
        <f>IF(A8044&lt;&gt;"",IF(MID(C8044,1,1)="r",SigmaEpsReinf(J8044,$AS$42:$AS$43,$AS$41,$AS$39,$AS$40,$AQ$38),""),"")</f>
        <v/>
      </c>
      <c r="Q8044" s="92" t="str">
        <f t="shared" si="1266"/>
        <v/>
      </c>
      <c r="R8044" s="92" t="str">
        <f t="shared" si="1267"/>
        <v/>
      </c>
      <c r="U8044" s="5"/>
      <c r="V8044" s="5"/>
      <c r="W8044" s="94" t="str">
        <f t="shared" si="1265"/>
        <v/>
      </c>
      <c r="X8044" s="94" t="str">
        <f t="shared" si="1268"/>
        <v/>
      </c>
      <c r="Y8044" s="5"/>
      <c r="BK8044" s="8"/>
      <c r="BL8044" s="5"/>
      <c r="BM8044" s="5"/>
      <c r="BN8044" s="5"/>
      <c r="BO8044" s="5"/>
      <c r="BP8044" s="1"/>
      <c r="BQ8044" s="1"/>
      <c r="BR8044" s="1"/>
      <c r="BS8044" s="1"/>
      <c r="BT8044" s="1"/>
      <c r="BU8044" s="4"/>
      <c r="BV8044" s="1"/>
      <c r="BW8044" s="3"/>
      <c r="BX8044" s="4"/>
      <c r="BY8044" s="5"/>
      <c r="BZ8044" s="5"/>
      <c r="CA8044" s="5"/>
      <c r="CB8044" s="5"/>
      <c r="CC8044" s="5"/>
      <c r="CD8044" s="43"/>
    </row>
    <row r="8045" spans="1:82" x14ac:dyDescent="0.25">
      <c r="A8045" s="8"/>
      <c r="B8045" s="5"/>
      <c r="C8045" s="5"/>
      <c r="D8045" s="5"/>
      <c r="E8045" s="5"/>
      <c r="F8045" s="94" t="str">
        <f t="shared" si="1259"/>
        <v/>
      </c>
      <c r="G8045" s="94" t="str">
        <f t="shared" si="1260"/>
        <v/>
      </c>
      <c r="H8045" s="127" t="str">
        <f>IF(A8045&lt;&gt;"",IF(MID(C8045,1,1)="c",$AS$26,IF(MID(C8045,1,1)="r",$AS$41,IF(MID(C8045,1,1)="p",#REF!,#REF!))),"")</f>
        <v/>
      </c>
      <c r="I8045" s="92" t="str">
        <f t="shared" si="1261"/>
        <v/>
      </c>
      <c r="J8045" s="92" t="str">
        <f t="shared" si="1262"/>
        <v/>
      </c>
      <c r="K8045" s="92" t="str">
        <f t="shared" si="1263"/>
        <v/>
      </c>
      <c r="L8045" s="92" t="str">
        <f t="shared" si="1264"/>
        <v/>
      </c>
      <c r="M8045" s="95" t="str">
        <f>IF(A8045&lt;&gt;"",IF(MID(C8045,1,1)="c",SigmaEpsConcrete(I8045,$AN$30:$AN$33,$AR$30:$AR$33,$AS$26,$AS$27,$AS$28,$AQ$20,$AU$19),""),"")</f>
        <v/>
      </c>
      <c r="N8045" s="95" t="str">
        <f>IF(A8045&lt;&gt;"",IF(MID(C8045,1,1)="r",SigmaEpsReinf(J8045,$AS$42:$AS$43,$AS$41,$AS$39,$AS$40,$AQ$38),""),"")</f>
        <v/>
      </c>
      <c r="Q8045" s="92" t="str">
        <f t="shared" si="1266"/>
        <v/>
      </c>
      <c r="R8045" s="92" t="str">
        <f t="shared" si="1267"/>
        <v/>
      </c>
      <c r="U8045" s="5"/>
      <c r="V8045" s="5"/>
      <c r="W8045" s="94" t="str">
        <f t="shared" si="1265"/>
        <v/>
      </c>
      <c r="X8045" s="94" t="str">
        <f t="shared" si="1268"/>
        <v/>
      </c>
      <c r="Y8045" s="5"/>
      <c r="BK8045" s="8"/>
      <c r="BL8045" s="5"/>
      <c r="BM8045" s="5"/>
      <c r="BN8045" s="5"/>
      <c r="BO8045" s="5"/>
      <c r="BP8045" s="1"/>
      <c r="BQ8045" s="1"/>
      <c r="BR8045" s="1"/>
      <c r="BS8045" s="1"/>
      <c r="BT8045" s="1"/>
      <c r="BU8045" s="4"/>
      <c r="BV8045" s="1"/>
      <c r="BW8045" s="3"/>
      <c r="BX8045" s="4"/>
      <c r="BY8045" s="5"/>
      <c r="BZ8045" s="5"/>
      <c r="CA8045" s="5"/>
      <c r="CB8045" s="5"/>
      <c r="CC8045" s="5"/>
      <c r="CD8045" s="43"/>
    </row>
    <row r="8046" spans="1:82" x14ac:dyDescent="0.25">
      <c r="A8046" s="8"/>
      <c r="B8046" s="5"/>
      <c r="C8046" s="5"/>
      <c r="D8046" s="5"/>
      <c r="E8046" s="5"/>
      <c r="F8046" s="94" t="str">
        <f t="shared" si="1259"/>
        <v/>
      </c>
      <c r="G8046" s="94" t="str">
        <f t="shared" si="1260"/>
        <v/>
      </c>
      <c r="H8046" s="127" t="str">
        <f>IF(A8046&lt;&gt;"",IF(MID(C8046,1,1)="c",$AS$26,IF(MID(C8046,1,1)="r",$AS$41,IF(MID(C8046,1,1)="p",#REF!,#REF!))),"")</f>
        <v/>
      </c>
      <c r="I8046" s="92" t="str">
        <f t="shared" si="1261"/>
        <v/>
      </c>
      <c r="J8046" s="92" t="str">
        <f t="shared" si="1262"/>
        <v/>
      </c>
      <c r="K8046" s="92" t="str">
        <f t="shared" si="1263"/>
        <v/>
      </c>
      <c r="L8046" s="92" t="str">
        <f t="shared" si="1264"/>
        <v/>
      </c>
      <c r="M8046" s="95" t="str">
        <f>IF(A8046&lt;&gt;"",IF(MID(C8046,1,1)="c",SigmaEpsConcrete(I8046,$AN$30:$AN$33,$AR$30:$AR$33,$AS$26,$AS$27,$AS$28,$AQ$20,$AU$19),""),"")</f>
        <v/>
      </c>
      <c r="N8046" s="95" t="str">
        <f>IF(A8046&lt;&gt;"",IF(MID(C8046,1,1)="r",SigmaEpsReinf(J8046,$AS$42:$AS$43,$AS$41,$AS$39,$AS$40,$AQ$38),""),"")</f>
        <v/>
      </c>
      <c r="Q8046" s="92" t="str">
        <f t="shared" si="1266"/>
        <v/>
      </c>
      <c r="R8046" s="92" t="str">
        <f t="shared" si="1267"/>
        <v/>
      </c>
      <c r="U8046" s="5"/>
      <c r="V8046" s="5"/>
      <c r="W8046" s="94" t="str">
        <f t="shared" si="1265"/>
        <v/>
      </c>
      <c r="X8046" s="94" t="str">
        <f t="shared" si="1268"/>
        <v/>
      </c>
      <c r="Y8046" s="5"/>
      <c r="BK8046" s="8"/>
      <c r="BL8046" s="5"/>
      <c r="BM8046" s="5"/>
      <c r="BN8046" s="5"/>
      <c r="BO8046" s="5"/>
      <c r="BP8046" s="1"/>
      <c r="BQ8046" s="1"/>
      <c r="BR8046" s="1"/>
      <c r="BS8046" s="1"/>
      <c r="BT8046" s="1"/>
      <c r="BU8046" s="4"/>
      <c r="BV8046" s="1"/>
      <c r="BW8046" s="3"/>
      <c r="BX8046" s="4"/>
      <c r="BY8046" s="5"/>
      <c r="BZ8046" s="5"/>
      <c r="CA8046" s="5"/>
      <c r="CB8046" s="5"/>
      <c r="CC8046" s="5"/>
      <c r="CD8046" s="43"/>
    </row>
    <row r="8047" spans="1:82" x14ac:dyDescent="0.25">
      <c r="A8047" s="8"/>
      <c r="B8047" s="5"/>
      <c r="C8047" s="5"/>
      <c r="D8047" s="5"/>
      <c r="E8047" s="5"/>
      <c r="F8047" s="94" t="str">
        <f t="shared" si="1259"/>
        <v/>
      </c>
      <c r="G8047" s="94" t="str">
        <f t="shared" si="1260"/>
        <v/>
      </c>
      <c r="H8047" s="127" t="str">
        <f>IF(A8047&lt;&gt;"",IF(MID(C8047,1,1)="c",$AS$26,IF(MID(C8047,1,1)="r",$AS$41,IF(MID(C8047,1,1)="p",#REF!,#REF!))),"")</f>
        <v/>
      </c>
      <c r="I8047" s="92" t="str">
        <f t="shared" si="1261"/>
        <v/>
      </c>
      <c r="J8047" s="92" t="str">
        <f t="shared" si="1262"/>
        <v/>
      </c>
      <c r="K8047" s="92" t="str">
        <f t="shared" si="1263"/>
        <v/>
      </c>
      <c r="L8047" s="92" t="str">
        <f t="shared" si="1264"/>
        <v/>
      </c>
      <c r="M8047" s="95" t="str">
        <f>IF(A8047&lt;&gt;"",IF(MID(C8047,1,1)="c",SigmaEpsConcrete(I8047,$AN$30:$AN$33,$AR$30:$AR$33,$AS$26,$AS$27,$AS$28,$AQ$20,$AU$19),""),"")</f>
        <v/>
      </c>
      <c r="N8047" s="95" t="str">
        <f>IF(A8047&lt;&gt;"",IF(MID(C8047,1,1)="r",SigmaEpsReinf(J8047,$AS$42:$AS$43,$AS$41,$AS$39,$AS$40,$AQ$38),""),"")</f>
        <v/>
      </c>
      <c r="Q8047" s="92" t="str">
        <f t="shared" si="1266"/>
        <v/>
      </c>
      <c r="R8047" s="92" t="str">
        <f t="shared" si="1267"/>
        <v/>
      </c>
      <c r="U8047" s="5"/>
      <c r="V8047" s="5"/>
      <c r="W8047" s="94" t="str">
        <f t="shared" si="1265"/>
        <v/>
      </c>
      <c r="X8047" s="94" t="str">
        <f t="shared" si="1268"/>
        <v/>
      </c>
      <c r="Y8047" s="5"/>
      <c r="BK8047" s="8"/>
      <c r="BL8047" s="5"/>
      <c r="BM8047" s="5"/>
      <c r="BN8047" s="5"/>
      <c r="BO8047" s="5"/>
      <c r="BP8047" s="1"/>
      <c r="BQ8047" s="1"/>
      <c r="BR8047" s="1"/>
      <c r="BS8047" s="1"/>
      <c r="BT8047" s="1"/>
      <c r="BU8047" s="4"/>
      <c r="BV8047" s="1"/>
      <c r="BW8047" s="3"/>
      <c r="BX8047" s="4"/>
      <c r="BY8047" s="5"/>
      <c r="BZ8047" s="5"/>
      <c r="CA8047" s="5"/>
      <c r="CB8047" s="5"/>
      <c r="CC8047" s="5"/>
      <c r="CD8047" s="43"/>
    </row>
    <row r="8048" spans="1:82" x14ac:dyDescent="0.25">
      <c r="A8048" s="8"/>
      <c r="B8048" s="5"/>
      <c r="C8048" s="5"/>
      <c r="D8048" s="5"/>
      <c r="E8048" s="5"/>
      <c r="F8048" s="94" t="str">
        <f t="shared" si="1259"/>
        <v/>
      </c>
      <c r="G8048" s="94" t="str">
        <f t="shared" si="1260"/>
        <v/>
      </c>
      <c r="H8048" s="127" t="str">
        <f>IF(A8048&lt;&gt;"",IF(MID(C8048,1,1)="c",$AS$26,IF(MID(C8048,1,1)="r",$AS$41,IF(MID(C8048,1,1)="p",#REF!,#REF!))),"")</f>
        <v/>
      </c>
      <c r="I8048" s="92" t="str">
        <f t="shared" si="1261"/>
        <v/>
      </c>
      <c r="J8048" s="92" t="str">
        <f t="shared" si="1262"/>
        <v/>
      </c>
      <c r="K8048" s="92" t="str">
        <f t="shared" si="1263"/>
        <v/>
      </c>
      <c r="L8048" s="92" t="str">
        <f t="shared" si="1264"/>
        <v/>
      </c>
      <c r="M8048" s="95" t="str">
        <f>IF(A8048&lt;&gt;"",IF(MID(C8048,1,1)="c",SigmaEpsConcrete(I8048,$AN$30:$AN$33,$AR$30:$AR$33,$AS$26,$AS$27,$AS$28,$AQ$20,$AU$19),""),"")</f>
        <v/>
      </c>
      <c r="N8048" s="95" t="str">
        <f>IF(A8048&lt;&gt;"",IF(MID(C8048,1,1)="r",SigmaEpsReinf(J8048,$AS$42:$AS$43,$AS$41,$AS$39,$AS$40,$AQ$38),""),"")</f>
        <v/>
      </c>
      <c r="Q8048" s="92" t="str">
        <f t="shared" si="1266"/>
        <v/>
      </c>
      <c r="R8048" s="92" t="str">
        <f t="shared" si="1267"/>
        <v/>
      </c>
      <c r="U8048" s="5"/>
      <c r="V8048" s="5"/>
      <c r="W8048" s="94" t="str">
        <f t="shared" si="1265"/>
        <v/>
      </c>
      <c r="X8048" s="94" t="str">
        <f t="shared" si="1268"/>
        <v/>
      </c>
      <c r="Y8048" s="5"/>
      <c r="BK8048" s="8"/>
      <c r="BL8048" s="5"/>
      <c r="BM8048" s="5"/>
      <c r="BN8048" s="5"/>
      <c r="BO8048" s="5"/>
      <c r="BP8048" s="1"/>
      <c r="BQ8048" s="1"/>
      <c r="BR8048" s="1"/>
      <c r="BS8048" s="1"/>
      <c r="BT8048" s="1"/>
      <c r="BU8048" s="4"/>
      <c r="BV8048" s="1"/>
      <c r="BW8048" s="3"/>
      <c r="BX8048" s="4"/>
      <c r="BY8048" s="5"/>
      <c r="BZ8048" s="5"/>
      <c r="CA8048" s="5"/>
      <c r="CB8048" s="5"/>
      <c r="CC8048" s="5"/>
      <c r="CD8048" s="43"/>
    </row>
    <row r="8049" spans="1:82" x14ac:dyDescent="0.25">
      <c r="A8049" s="8"/>
      <c r="B8049" s="5"/>
      <c r="C8049" s="5"/>
      <c r="D8049" s="5"/>
      <c r="E8049" s="5"/>
      <c r="F8049" s="94" t="str">
        <f t="shared" si="1259"/>
        <v/>
      </c>
      <c r="G8049" s="94" t="str">
        <f t="shared" si="1260"/>
        <v/>
      </c>
      <c r="H8049" s="127" t="str">
        <f>IF(A8049&lt;&gt;"",IF(MID(C8049,1,1)="c",$AS$26,IF(MID(C8049,1,1)="r",$AS$41,IF(MID(C8049,1,1)="p",#REF!,#REF!))),"")</f>
        <v/>
      </c>
      <c r="I8049" s="92" t="str">
        <f t="shared" si="1261"/>
        <v/>
      </c>
      <c r="J8049" s="92" t="str">
        <f t="shared" si="1262"/>
        <v/>
      </c>
      <c r="K8049" s="92" t="str">
        <f t="shared" si="1263"/>
        <v/>
      </c>
      <c r="L8049" s="92" t="str">
        <f t="shared" si="1264"/>
        <v/>
      </c>
      <c r="M8049" s="95" t="str">
        <f>IF(A8049&lt;&gt;"",IF(MID(C8049,1,1)="c",SigmaEpsConcrete(I8049,$AN$30:$AN$33,$AR$30:$AR$33,$AS$26,$AS$27,$AS$28,$AQ$20,$AU$19),""),"")</f>
        <v/>
      </c>
      <c r="N8049" s="95" t="str">
        <f>IF(A8049&lt;&gt;"",IF(MID(C8049,1,1)="r",SigmaEpsReinf(J8049,$AS$42:$AS$43,$AS$41,$AS$39,$AS$40,$AQ$38),""),"")</f>
        <v/>
      </c>
      <c r="Q8049" s="92" t="str">
        <f t="shared" si="1266"/>
        <v/>
      </c>
      <c r="R8049" s="92" t="str">
        <f t="shared" si="1267"/>
        <v/>
      </c>
      <c r="U8049" s="5"/>
      <c r="V8049" s="5"/>
      <c r="W8049" s="94" t="str">
        <f t="shared" si="1265"/>
        <v/>
      </c>
      <c r="X8049" s="94" t="str">
        <f t="shared" si="1268"/>
        <v/>
      </c>
      <c r="Y8049" s="5"/>
      <c r="BK8049" s="8"/>
      <c r="BL8049" s="5"/>
      <c r="BM8049" s="5"/>
      <c r="BN8049" s="5"/>
      <c r="BO8049" s="5"/>
      <c r="BP8049" s="1"/>
      <c r="BQ8049" s="1"/>
      <c r="BR8049" s="1"/>
      <c r="BS8049" s="1"/>
      <c r="BT8049" s="1"/>
      <c r="BU8049" s="4"/>
      <c r="BV8049" s="1"/>
      <c r="BW8049" s="3"/>
      <c r="BX8049" s="4"/>
      <c r="BY8049" s="5"/>
      <c r="BZ8049" s="5"/>
      <c r="CA8049" s="5"/>
      <c r="CB8049" s="5"/>
      <c r="CC8049" s="5"/>
      <c r="CD8049" s="43"/>
    </row>
    <row r="8050" spans="1:82" x14ac:dyDescent="0.25">
      <c r="A8050" s="8"/>
      <c r="B8050" s="5"/>
      <c r="C8050" s="5"/>
      <c r="D8050" s="5"/>
      <c r="E8050" s="5"/>
      <c r="F8050" s="94" t="str">
        <f t="shared" si="1259"/>
        <v/>
      </c>
      <c r="G8050" s="94" t="str">
        <f t="shared" si="1260"/>
        <v/>
      </c>
      <c r="H8050" s="127" t="str">
        <f>IF(A8050&lt;&gt;"",IF(MID(C8050,1,1)="c",$AS$26,IF(MID(C8050,1,1)="r",$AS$41,IF(MID(C8050,1,1)="p",#REF!,#REF!))),"")</f>
        <v/>
      </c>
      <c r="I8050" s="92" t="str">
        <f t="shared" si="1261"/>
        <v/>
      </c>
      <c r="J8050" s="92" t="str">
        <f t="shared" si="1262"/>
        <v/>
      </c>
      <c r="K8050" s="92" t="str">
        <f t="shared" si="1263"/>
        <v/>
      </c>
      <c r="L8050" s="92" t="str">
        <f t="shared" si="1264"/>
        <v/>
      </c>
      <c r="M8050" s="95" t="str">
        <f>IF(A8050&lt;&gt;"",IF(MID(C8050,1,1)="c",SigmaEpsConcrete(I8050,$AN$30:$AN$33,$AR$30:$AR$33,$AS$26,$AS$27,$AS$28,$AQ$20,$AU$19),""),"")</f>
        <v/>
      </c>
      <c r="N8050" s="95" t="str">
        <f>IF(A8050&lt;&gt;"",IF(MID(C8050,1,1)="r",SigmaEpsReinf(J8050,$AS$42:$AS$43,$AS$41,$AS$39,$AS$40,$AQ$38),""),"")</f>
        <v/>
      </c>
      <c r="Q8050" s="92" t="str">
        <f t="shared" si="1266"/>
        <v/>
      </c>
      <c r="R8050" s="92" t="str">
        <f t="shared" si="1267"/>
        <v/>
      </c>
      <c r="U8050" s="5"/>
      <c r="V8050" s="5"/>
      <c r="W8050" s="94" t="str">
        <f t="shared" si="1265"/>
        <v/>
      </c>
      <c r="X8050" s="94" t="str">
        <f t="shared" si="1268"/>
        <v/>
      </c>
      <c r="Y8050" s="5"/>
      <c r="BK8050" s="8"/>
      <c r="BL8050" s="5"/>
      <c r="BM8050" s="5"/>
      <c r="BN8050" s="5"/>
      <c r="BO8050" s="5"/>
      <c r="BP8050" s="1"/>
      <c r="BQ8050" s="1"/>
      <c r="BR8050" s="1"/>
      <c r="BS8050" s="1"/>
      <c r="BT8050" s="1"/>
      <c r="BU8050" s="4"/>
      <c r="BV8050" s="1"/>
      <c r="BW8050" s="3"/>
      <c r="BX8050" s="4"/>
      <c r="BY8050" s="5"/>
      <c r="BZ8050" s="5"/>
      <c r="CA8050" s="5"/>
      <c r="CB8050" s="5"/>
      <c r="CC8050" s="5"/>
      <c r="CD8050" s="43"/>
    </row>
    <row r="8051" spans="1:82" x14ac:dyDescent="0.25">
      <c r="A8051" s="8"/>
      <c r="B8051" s="5"/>
      <c r="C8051" s="5"/>
      <c r="D8051" s="5"/>
      <c r="E8051" s="5"/>
      <c r="F8051" s="94" t="str">
        <f t="shared" si="1259"/>
        <v/>
      </c>
      <c r="G8051" s="94" t="str">
        <f t="shared" si="1260"/>
        <v/>
      </c>
      <c r="H8051" s="127" t="str">
        <f>IF(A8051&lt;&gt;"",IF(MID(C8051,1,1)="c",$AS$26,IF(MID(C8051,1,1)="r",$AS$41,IF(MID(C8051,1,1)="p",#REF!,#REF!))),"")</f>
        <v/>
      </c>
      <c r="I8051" s="92" t="str">
        <f t="shared" si="1261"/>
        <v/>
      </c>
      <c r="J8051" s="92" t="str">
        <f t="shared" si="1262"/>
        <v/>
      </c>
      <c r="K8051" s="92" t="str">
        <f t="shared" si="1263"/>
        <v/>
      </c>
      <c r="L8051" s="92" t="str">
        <f t="shared" si="1264"/>
        <v/>
      </c>
      <c r="M8051" s="95" t="str">
        <f>IF(A8051&lt;&gt;"",IF(MID(C8051,1,1)="c",SigmaEpsConcrete(I8051,$AN$30:$AN$33,$AR$30:$AR$33,$AS$26,$AS$27,$AS$28,$AQ$20,$AU$19),""),"")</f>
        <v/>
      </c>
      <c r="N8051" s="95" t="str">
        <f>IF(A8051&lt;&gt;"",IF(MID(C8051,1,1)="r",SigmaEpsReinf(J8051,$AS$42:$AS$43,$AS$41,$AS$39,$AS$40,$AQ$38),""),"")</f>
        <v/>
      </c>
      <c r="Q8051" s="92" t="str">
        <f t="shared" si="1266"/>
        <v/>
      </c>
      <c r="R8051" s="92" t="str">
        <f t="shared" si="1267"/>
        <v/>
      </c>
      <c r="U8051" s="5"/>
      <c r="V8051" s="5"/>
      <c r="W8051" s="94" t="str">
        <f t="shared" si="1265"/>
        <v/>
      </c>
      <c r="X8051" s="94" t="str">
        <f t="shared" si="1268"/>
        <v/>
      </c>
      <c r="Y8051" s="5"/>
      <c r="BK8051" s="8"/>
      <c r="BL8051" s="5"/>
      <c r="BM8051" s="5"/>
      <c r="BN8051" s="5"/>
      <c r="BO8051" s="5"/>
      <c r="BP8051" s="1"/>
      <c r="BQ8051" s="1"/>
      <c r="BR8051" s="1"/>
      <c r="BS8051" s="1"/>
      <c r="BT8051" s="1"/>
      <c r="BU8051" s="4"/>
      <c r="BV8051" s="1"/>
      <c r="BW8051" s="3"/>
      <c r="BX8051" s="4"/>
      <c r="BY8051" s="5"/>
      <c r="BZ8051" s="5"/>
      <c r="CA8051" s="5"/>
      <c r="CB8051" s="5"/>
      <c r="CC8051" s="5"/>
      <c r="CD8051" s="43"/>
    </row>
    <row r="8052" spans="1:82" x14ac:dyDescent="0.25">
      <c r="A8052" s="8"/>
      <c r="B8052" s="5"/>
      <c r="C8052" s="5"/>
      <c r="D8052" s="5"/>
      <c r="E8052" s="5"/>
      <c r="F8052" s="94" t="str">
        <f t="shared" si="1259"/>
        <v/>
      </c>
      <c r="G8052" s="94" t="str">
        <f t="shared" si="1260"/>
        <v/>
      </c>
      <c r="H8052" s="127" t="str">
        <f>IF(A8052&lt;&gt;"",IF(MID(C8052,1,1)="c",$AS$26,IF(MID(C8052,1,1)="r",$AS$41,IF(MID(C8052,1,1)="p",#REF!,#REF!))),"")</f>
        <v/>
      </c>
      <c r="I8052" s="92" t="str">
        <f t="shared" si="1261"/>
        <v/>
      </c>
      <c r="J8052" s="92" t="str">
        <f t="shared" si="1262"/>
        <v/>
      </c>
      <c r="K8052" s="92" t="str">
        <f t="shared" si="1263"/>
        <v/>
      </c>
      <c r="L8052" s="92" t="str">
        <f t="shared" si="1264"/>
        <v/>
      </c>
      <c r="M8052" s="95" t="str">
        <f>IF(A8052&lt;&gt;"",IF(MID(C8052,1,1)="c",SigmaEpsConcrete(I8052,$AN$30:$AN$33,$AR$30:$AR$33,$AS$26,$AS$27,$AS$28,$AQ$20,$AU$19),""),"")</f>
        <v/>
      </c>
      <c r="N8052" s="95" t="str">
        <f>IF(A8052&lt;&gt;"",IF(MID(C8052,1,1)="r",SigmaEpsReinf(J8052,$AS$42:$AS$43,$AS$41,$AS$39,$AS$40,$AQ$38),""),"")</f>
        <v/>
      </c>
      <c r="Q8052" s="92" t="str">
        <f t="shared" si="1266"/>
        <v/>
      </c>
      <c r="R8052" s="92" t="str">
        <f t="shared" si="1267"/>
        <v/>
      </c>
      <c r="U8052" s="5"/>
      <c r="V8052" s="5"/>
      <c r="W8052" s="94" t="str">
        <f t="shared" si="1265"/>
        <v/>
      </c>
      <c r="X8052" s="94" t="str">
        <f t="shared" si="1268"/>
        <v/>
      </c>
      <c r="Y8052" s="5"/>
      <c r="BK8052" s="8"/>
      <c r="BL8052" s="5"/>
      <c r="BM8052" s="5"/>
      <c r="BN8052" s="5"/>
      <c r="BO8052" s="5"/>
      <c r="BP8052" s="1"/>
      <c r="BQ8052" s="1"/>
      <c r="BR8052" s="1"/>
      <c r="BS8052" s="1"/>
      <c r="BT8052" s="1"/>
      <c r="BU8052" s="4"/>
      <c r="BV8052" s="1"/>
      <c r="BW8052" s="3"/>
      <c r="BX8052" s="4"/>
      <c r="BY8052" s="5"/>
      <c r="BZ8052" s="5"/>
      <c r="CA8052" s="5"/>
      <c r="CB8052" s="5"/>
      <c r="CC8052" s="5"/>
      <c r="CD8052" s="43"/>
    </row>
    <row r="8053" spans="1:82" x14ac:dyDescent="0.25">
      <c r="A8053" s="8"/>
      <c r="B8053" s="5"/>
      <c r="C8053" s="5"/>
      <c r="D8053" s="5"/>
      <c r="E8053" s="5"/>
      <c r="F8053" s="94" t="str">
        <f t="shared" si="1259"/>
        <v/>
      </c>
      <c r="G8053" s="94" t="str">
        <f t="shared" si="1260"/>
        <v/>
      </c>
      <c r="H8053" s="127" t="str">
        <f>IF(A8053&lt;&gt;"",IF(MID(C8053,1,1)="c",$AS$26,IF(MID(C8053,1,1)="r",$AS$41,IF(MID(C8053,1,1)="p",#REF!,#REF!))),"")</f>
        <v/>
      </c>
      <c r="I8053" s="92" t="str">
        <f t="shared" si="1261"/>
        <v/>
      </c>
      <c r="J8053" s="92" t="str">
        <f t="shared" si="1262"/>
        <v/>
      </c>
      <c r="K8053" s="92" t="str">
        <f t="shared" si="1263"/>
        <v/>
      </c>
      <c r="L8053" s="92" t="str">
        <f t="shared" si="1264"/>
        <v/>
      </c>
      <c r="M8053" s="95" t="str">
        <f>IF(A8053&lt;&gt;"",IF(MID(C8053,1,1)="c",SigmaEpsConcrete(I8053,$AN$30:$AN$33,$AR$30:$AR$33,$AS$26,$AS$27,$AS$28,$AQ$20,$AU$19),""),"")</f>
        <v/>
      </c>
      <c r="N8053" s="95" t="str">
        <f>IF(A8053&lt;&gt;"",IF(MID(C8053,1,1)="r",SigmaEpsReinf(J8053,$AS$42:$AS$43,$AS$41,$AS$39,$AS$40,$AQ$38),""),"")</f>
        <v/>
      </c>
      <c r="Q8053" s="92" t="str">
        <f t="shared" si="1266"/>
        <v/>
      </c>
      <c r="R8053" s="92" t="str">
        <f t="shared" si="1267"/>
        <v/>
      </c>
      <c r="U8053" s="5"/>
      <c r="V8053" s="5"/>
      <c r="W8053" s="94" t="str">
        <f t="shared" si="1265"/>
        <v/>
      </c>
      <c r="X8053" s="94" t="str">
        <f t="shared" si="1268"/>
        <v/>
      </c>
      <c r="Y8053" s="5"/>
      <c r="BK8053" s="8"/>
      <c r="BL8053" s="5"/>
      <c r="BM8053" s="5"/>
      <c r="BN8053" s="5"/>
      <c r="BO8053" s="5"/>
      <c r="BP8053" s="1"/>
      <c r="BQ8053" s="1"/>
      <c r="BR8053" s="1"/>
      <c r="BS8053" s="1"/>
      <c r="BT8053" s="1"/>
      <c r="BU8053" s="4"/>
      <c r="BV8053" s="1"/>
      <c r="BW8053" s="3"/>
      <c r="BX8053" s="4"/>
      <c r="BY8053" s="5"/>
      <c r="BZ8053" s="5"/>
      <c r="CA8053" s="5"/>
      <c r="CB8053" s="5"/>
      <c r="CC8053" s="5"/>
      <c r="CD8053" s="43"/>
    </row>
    <row r="8054" spans="1:82" x14ac:dyDescent="0.25">
      <c r="A8054" s="8"/>
      <c r="B8054" s="5"/>
      <c r="C8054" s="5"/>
      <c r="D8054" s="5"/>
      <c r="E8054" s="5"/>
      <c r="F8054" s="94" t="str">
        <f t="shared" si="1259"/>
        <v/>
      </c>
      <c r="G8054" s="94" t="str">
        <f t="shared" si="1260"/>
        <v/>
      </c>
      <c r="H8054" s="127" t="str">
        <f>IF(A8054&lt;&gt;"",IF(MID(C8054,1,1)="c",$AS$26,IF(MID(C8054,1,1)="r",$AS$41,IF(MID(C8054,1,1)="p",#REF!,#REF!))),"")</f>
        <v/>
      </c>
      <c r="I8054" s="92" t="str">
        <f t="shared" si="1261"/>
        <v/>
      </c>
      <c r="J8054" s="92" t="str">
        <f t="shared" si="1262"/>
        <v/>
      </c>
      <c r="K8054" s="92" t="str">
        <f t="shared" si="1263"/>
        <v/>
      </c>
      <c r="L8054" s="92" t="str">
        <f t="shared" si="1264"/>
        <v/>
      </c>
      <c r="M8054" s="95" t="str">
        <f>IF(A8054&lt;&gt;"",IF(MID(C8054,1,1)="c",SigmaEpsConcrete(I8054,$AN$30:$AN$33,$AR$30:$AR$33,$AS$26,$AS$27,$AS$28,$AQ$20,$AU$19),""),"")</f>
        <v/>
      </c>
      <c r="N8054" s="95" t="str">
        <f>IF(A8054&lt;&gt;"",IF(MID(C8054,1,1)="r",SigmaEpsReinf(J8054,$AS$42:$AS$43,$AS$41,$AS$39,$AS$40,$AQ$38),""),"")</f>
        <v/>
      </c>
      <c r="Q8054" s="92" t="str">
        <f t="shared" si="1266"/>
        <v/>
      </c>
      <c r="R8054" s="92" t="str">
        <f t="shared" si="1267"/>
        <v/>
      </c>
      <c r="U8054" s="5"/>
      <c r="V8054" s="5"/>
      <c r="W8054" s="94" t="str">
        <f t="shared" si="1265"/>
        <v/>
      </c>
      <c r="X8054" s="94" t="str">
        <f t="shared" si="1268"/>
        <v/>
      </c>
      <c r="Y8054" s="5"/>
      <c r="BK8054" s="8"/>
      <c r="BL8054" s="5"/>
      <c r="BM8054" s="5"/>
      <c r="BN8054" s="5"/>
      <c r="BO8054" s="5"/>
      <c r="BP8054" s="1"/>
      <c r="BQ8054" s="1"/>
      <c r="BR8054" s="1"/>
      <c r="BS8054" s="1"/>
      <c r="BT8054" s="1"/>
      <c r="BU8054" s="4"/>
      <c r="BV8054" s="1"/>
      <c r="BW8054" s="3"/>
      <c r="BX8054" s="4"/>
      <c r="BY8054" s="5"/>
      <c r="BZ8054" s="5"/>
      <c r="CA8054" s="5"/>
      <c r="CB8054" s="5"/>
      <c r="CC8054" s="5"/>
      <c r="CD8054" s="43"/>
    </row>
    <row r="8055" spans="1:82" x14ac:dyDescent="0.25">
      <c r="A8055" s="8"/>
      <c r="B8055" s="5"/>
      <c r="C8055" s="5"/>
      <c r="D8055" s="5"/>
      <c r="E8055" s="5"/>
      <c r="F8055" s="94" t="str">
        <f t="shared" si="1259"/>
        <v/>
      </c>
      <c r="G8055" s="94" t="str">
        <f t="shared" si="1260"/>
        <v/>
      </c>
      <c r="H8055" s="127" t="str">
        <f>IF(A8055&lt;&gt;"",IF(MID(C8055,1,1)="c",$AS$26,IF(MID(C8055,1,1)="r",$AS$41,IF(MID(C8055,1,1)="p",#REF!,#REF!))),"")</f>
        <v/>
      </c>
      <c r="I8055" s="92" t="str">
        <f t="shared" si="1261"/>
        <v/>
      </c>
      <c r="J8055" s="92" t="str">
        <f t="shared" si="1262"/>
        <v/>
      </c>
      <c r="K8055" s="92" t="str">
        <f t="shared" si="1263"/>
        <v/>
      </c>
      <c r="L8055" s="92" t="str">
        <f t="shared" si="1264"/>
        <v/>
      </c>
      <c r="M8055" s="95" t="str">
        <f>IF(A8055&lt;&gt;"",IF(MID(C8055,1,1)="c",SigmaEpsConcrete(I8055,$AN$30:$AN$33,$AR$30:$AR$33,$AS$26,$AS$27,$AS$28,$AQ$20,$AU$19),""),"")</f>
        <v/>
      </c>
      <c r="N8055" s="95" t="str">
        <f>IF(A8055&lt;&gt;"",IF(MID(C8055,1,1)="r",SigmaEpsReinf(J8055,$AS$42:$AS$43,$AS$41,$AS$39,$AS$40,$AQ$38),""),"")</f>
        <v/>
      </c>
      <c r="Q8055" s="92" t="str">
        <f t="shared" si="1266"/>
        <v/>
      </c>
      <c r="R8055" s="92" t="str">
        <f t="shared" si="1267"/>
        <v/>
      </c>
      <c r="U8055" s="5"/>
      <c r="V8055" s="5"/>
      <c r="W8055" s="94" t="str">
        <f t="shared" si="1265"/>
        <v/>
      </c>
      <c r="X8055" s="94" t="str">
        <f t="shared" si="1268"/>
        <v/>
      </c>
      <c r="Y8055" s="5"/>
      <c r="BK8055" s="8"/>
      <c r="BL8055" s="5"/>
      <c r="BM8055" s="5"/>
      <c r="BN8055" s="5"/>
      <c r="BO8055" s="5"/>
      <c r="BP8055" s="1"/>
      <c r="BQ8055" s="1"/>
      <c r="BR8055" s="1"/>
      <c r="BS8055" s="1"/>
      <c r="BT8055" s="1"/>
      <c r="BU8055" s="4"/>
      <c r="BV8055" s="1"/>
      <c r="BW8055" s="3"/>
      <c r="BX8055" s="4"/>
      <c r="BY8055" s="5"/>
      <c r="BZ8055" s="5"/>
      <c r="CA8055" s="5"/>
      <c r="CB8055" s="5"/>
      <c r="CC8055" s="5"/>
      <c r="CD8055" s="43"/>
    </row>
    <row r="8056" spans="1:82" x14ac:dyDescent="0.25">
      <c r="A8056" s="8"/>
      <c r="B8056" s="5"/>
      <c r="C8056" s="5"/>
      <c r="D8056" s="5"/>
      <c r="E8056" s="5"/>
      <c r="F8056" s="94" t="str">
        <f t="shared" si="1259"/>
        <v/>
      </c>
      <c r="G8056" s="94" t="str">
        <f t="shared" si="1260"/>
        <v/>
      </c>
      <c r="H8056" s="127" t="str">
        <f>IF(A8056&lt;&gt;"",IF(MID(C8056,1,1)="c",$AS$26,IF(MID(C8056,1,1)="r",$AS$41,IF(MID(C8056,1,1)="p",#REF!,#REF!))),"")</f>
        <v/>
      </c>
      <c r="I8056" s="92" t="str">
        <f t="shared" si="1261"/>
        <v/>
      </c>
      <c r="J8056" s="92" t="str">
        <f t="shared" si="1262"/>
        <v/>
      </c>
      <c r="K8056" s="92" t="str">
        <f t="shared" si="1263"/>
        <v/>
      </c>
      <c r="L8056" s="92" t="str">
        <f t="shared" si="1264"/>
        <v/>
      </c>
      <c r="M8056" s="95" t="str">
        <f>IF(A8056&lt;&gt;"",IF(MID(C8056,1,1)="c",SigmaEpsConcrete(I8056,$AN$30:$AN$33,$AR$30:$AR$33,$AS$26,$AS$27,$AS$28,$AQ$20,$AU$19),""),"")</f>
        <v/>
      </c>
      <c r="N8056" s="95" t="str">
        <f>IF(A8056&lt;&gt;"",IF(MID(C8056,1,1)="r",SigmaEpsReinf(J8056,$AS$42:$AS$43,$AS$41,$AS$39,$AS$40,$AQ$38),""),"")</f>
        <v/>
      </c>
      <c r="Q8056" s="92" t="str">
        <f t="shared" si="1266"/>
        <v/>
      </c>
      <c r="R8056" s="92" t="str">
        <f t="shared" si="1267"/>
        <v/>
      </c>
      <c r="U8056" s="5"/>
      <c r="V8056" s="5"/>
      <c r="W8056" s="94" t="str">
        <f t="shared" si="1265"/>
        <v/>
      </c>
      <c r="X8056" s="94" t="str">
        <f t="shared" si="1268"/>
        <v/>
      </c>
      <c r="Y8056" s="5"/>
      <c r="BK8056" s="8"/>
      <c r="BL8056" s="5"/>
      <c r="BM8056" s="5"/>
      <c r="BN8056" s="5"/>
      <c r="BO8056" s="5"/>
      <c r="BP8056" s="1"/>
      <c r="BQ8056" s="1"/>
      <c r="BR8056" s="1"/>
      <c r="BS8056" s="1"/>
      <c r="BT8056" s="1"/>
      <c r="BU8056" s="4"/>
      <c r="BV8056" s="1"/>
      <c r="BW8056" s="3"/>
      <c r="BX8056" s="4"/>
      <c r="BY8056" s="5"/>
      <c r="BZ8056" s="5"/>
      <c r="CA8056" s="5"/>
      <c r="CB8056" s="5"/>
      <c r="CC8056" s="5"/>
      <c r="CD8056" s="43"/>
    </row>
    <row r="8057" spans="1:82" x14ac:dyDescent="0.25">
      <c r="A8057" s="8"/>
      <c r="B8057" s="5"/>
      <c r="C8057" s="5"/>
      <c r="D8057" s="5"/>
      <c r="E8057" s="5"/>
      <c r="F8057" s="94" t="str">
        <f t="shared" si="1259"/>
        <v/>
      </c>
      <c r="G8057" s="94" t="str">
        <f t="shared" si="1260"/>
        <v/>
      </c>
      <c r="H8057" s="127" t="str">
        <f>IF(A8057&lt;&gt;"",IF(MID(C8057,1,1)="c",$AS$26,IF(MID(C8057,1,1)="r",$AS$41,IF(MID(C8057,1,1)="p",#REF!,#REF!))),"")</f>
        <v/>
      </c>
      <c r="I8057" s="92" t="str">
        <f t="shared" si="1261"/>
        <v/>
      </c>
      <c r="J8057" s="92" t="str">
        <f t="shared" si="1262"/>
        <v/>
      </c>
      <c r="K8057" s="92" t="str">
        <f t="shared" si="1263"/>
        <v/>
      </c>
      <c r="L8057" s="92" t="str">
        <f t="shared" si="1264"/>
        <v/>
      </c>
      <c r="M8057" s="95" t="str">
        <f>IF(A8057&lt;&gt;"",IF(MID(C8057,1,1)="c",SigmaEpsConcrete(I8057,$AN$30:$AN$33,$AR$30:$AR$33,$AS$26,$AS$27,$AS$28,$AQ$20,$AU$19),""),"")</f>
        <v/>
      </c>
      <c r="N8057" s="95" t="str">
        <f>IF(A8057&lt;&gt;"",IF(MID(C8057,1,1)="r",SigmaEpsReinf(J8057,$AS$42:$AS$43,$AS$41,$AS$39,$AS$40,$AQ$38),""),"")</f>
        <v/>
      </c>
      <c r="Q8057" s="92" t="str">
        <f t="shared" si="1266"/>
        <v/>
      </c>
      <c r="R8057" s="92" t="str">
        <f t="shared" si="1267"/>
        <v/>
      </c>
      <c r="U8057" s="5"/>
      <c r="V8057" s="5"/>
      <c r="W8057" s="94" t="str">
        <f t="shared" si="1265"/>
        <v/>
      </c>
      <c r="X8057" s="94" t="str">
        <f t="shared" si="1268"/>
        <v/>
      </c>
      <c r="Y8057" s="5"/>
      <c r="BK8057" s="8"/>
      <c r="BL8057" s="5"/>
      <c r="BM8057" s="5"/>
      <c r="BN8057" s="5"/>
      <c r="BO8057" s="5"/>
      <c r="BP8057" s="1"/>
      <c r="BQ8057" s="1"/>
      <c r="BR8057" s="1"/>
      <c r="BS8057" s="1"/>
      <c r="BT8057" s="1"/>
      <c r="BU8057" s="4"/>
      <c r="BV8057" s="1"/>
      <c r="BW8057" s="3"/>
      <c r="BX8057" s="4"/>
      <c r="BY8057" s="5"/>
      <c r="BZ8057" s="5"/>
      <c r="CA8057" s="5"/>
      <c r="CB8057" s="5"/>
      <c r="CC8057" s="5"/>
      <c r="CD8057" s="43"/>
    </row>
    <row r="8058" spans="1:82" x14ac:dyDescent="0.25">
      <c r="A8058" s="8"/>
      <c r="B8058" s="5"/>
      <c r="C8058" s="5"/>
      <c r="D8058" s="5"/>
      <c r="E8058" s="5"/>
      <c r="F8058" s="94" t="str">
        <f t="shared" si="1259"/>
        <v/>
      </c>
      <c r="G8058" s="94" t="str">
        <f t="shared" si="1260"/>
        <v/>
      </c>
      <c r="H8058" s="127" t="str">
        <f>IF(A8058&lt;&gt;"",IF(MID(C8058,1,1)="c",$AS$26,IF(MID(C8058,1,1)="r",$AS$41,IF(MID(C8058,1,1)="p",#REF!,#REF!))),"")</f>
        <v/>
      </c>
      <c r="I8058" s="92" t="str">
        <f t="shared" si="1261"/>
        <v/>
      </c>
      <c r="J8058" s="92" t="str">
        <f t="shared" si="1262"/>
        <v/>
      </c>
      <c r="K8058" s="92" t="str">
        <f t="shared" si="1263"/>
        <v/>
      </c>
      <c r="L8058" s="92" t="str">
        <f t="shared" si="1264"/>
        <v/>
      </c>
      <c r="M8058" s="95" t="str">
        <f>IF(A8058&lt;&gt;"",IF(MID(C8058,1,1)="c",SigmaEpsConcrete(I8058,$AN$30:$AN$33,$AR$30:$AR$33,$AS$26,$AS$27,$AS$28,$AQ$20,$AU$19),""),"")</f>
        <v/>
      </c>
      <c r="N8058" s="95" t="str">
        <f>IF(A8058&lt;&gt;"",IF(MID(C8058,1,1)="r",SigmaEpsReinf(J8058,$AS$42:$AS$43,$AS$41,$AS$39,$AS$40,$AQ$38),""),"")</f>
        <v/>
      </c>
      <c r="Q8058" s="92" t="str">
        <f t="shared" si="1266"/>
        <v/>
      </c>
      <c r="R8058" s="92" t="str">
        <f t="shared" si="1267"/>
        <v/>
      </c>
      <c r="U8058" s="5"/>
      <c r="V8058" s="5"/>
      <c r="W8058" s="94" t="str">
        <f t="shared" si="1265"/>
        <v/>
      </c>
      <c r="X8058" s="94" t="str">
        <f t="shared" si="1268"/>
        <v/>
      </c>
      <c r="Y8058" s="5"/>
      <c r="BK8058" s="8"/>
      <c r="BL8058" s="5"/>
      <c r="BM8058" s="5"/>
      <c r="BN8058" s="5"/>
      <c r="BO8058" s="5"/>
      <c r="BP8058" s="1"/>
      <c r="BQ8058" s="1"/>
      <c r="BR8058" s="1"/>
      <c r="BS8058" s="1"/>
      <c r="BT8058" s="1"/>
      <c r="BU8058" s="4"/>
      <c r="BV8058" s="1"/>
      <c r="BW8058" s="3"/>
      <c r="BX8058" s="4"/>
      <c r="BY8058" s="5"/>
      <c r="BZ8058" s="5"/>
      <c r="CA8058" s="5"/>
      <c r="CB8058" s="5"/>
      <c r="CC8058" s="5"/>
      <c r="CD8058" s="43"/>
    </row>
    <row r="8059" spans="1:82" x14ac:dyDescent="0.25">
      <c r="A8059" s="8"/>
      <c r="B8059" s="5"/>
      <c r="C8059" s="5"/>
      <c r="D8059" s="5"/>
      <c r="E8059" s="5"/>
      <c r="F8059" s="94" t="str">
        <f t="shared" si="1259"/>
        <v/>
      </c>
      <c r="G8059" s="94" t="str">
        <f t="shared" si="1260"/>
        <v/>
      </c>
      <c r="H8059" s="127" t="str">
        <f>IF(A8059&lt;&gt;"",IF(MID(C8059,1,1)="c",$AS$26,IF(MID(C8059,1,1)="r",$AS$41,IF(MID(C8059,1,1)="p",#REF!,#REF!))),"")</f>
        <v/>
      </c>
      <c r="I8059" s="92" t="str">
        <f t="shared" si="1261"/>
        <v/>
      </c>
      <c r="J8059" s="92" t="str">
        <f t="shared" si="1262"/>
        <v/>
      </c>
      <c r="K8059" s="92" t="str">
        <f t="shared" si="1263"/>
        <v/>
      </c>
      <c r="L8059" s="92" t="str">
        <f t="shared" si="1264"/>
        <v/>
      </c>
      <c r="M8059" s="95" t="str">
        <f>IF(A8059&lt;&gt;"",IF(MID(C8059,1,1)="c",SigmaEpsConcrete(I8059,$AN$30:$AN$33,$AR$30:$AR$33,$AS$26,$AS$27,$AS$28,$AQ$20,$AU$19),""),"")</f>
        <v/>
      </c>
      <c r="N8059" s="95" t="str">
        <f>IF(A8059&lt;&gt;"",IF(MID(C8059,1,1)="r",SigmaEpsReinf(J8059,$AS$42:$AS$43,$AS$41,$AS$39,$AS$40,$AQ$38),""),"")</f>
        <v/>
      </c>
      <c r="Q8059" s="92" t="str">
        <f t="shared" si="1266"/>
        <v/>
      </c>
      <c r="R8059" s="92" t="str">
        <f t="shared" si="1267"/>
        <v/>
      </c>
      <c r="U8059" s="5"/>
      <c r="V8059" s="5"/>
      <c r="W8059" s="94" t="str">
        <f t="shared" si="1265"/>
        <v/>
      </c>
      <c r="X8059" s="94" t="str">
        <f t="shared" si="1268"/>
        <v/>
      </c>
      <c r="Y8059" s="5"/>
      <c r="BK8059" s="8"/>
      <c r="BL8059" s="5"/>
      <c r="BM8059" s="5"/>
      <c r="BN8059" s="5"/>
      <c r="BO8059" s="5"/>
      <c r="BP8059" s="1"/>
      <c r="BQ8059" s="1"/>
      <c r="BR8059" s="1"/>
      <c r="BS8059" s="1"/>
      <c r="BT8059" s="1"/>
      <c r="BU8059" s="4"/>
      <c r="BV8059" s="1"/>
      <c r="BW8059" s="3"/>
      <c r="BX8059" s="4"/>
      <c r="BY8059" s="5"/>
      <c r="BZ8059" s="5"/>
      <c r="CA8059" s="5"/>
      <c r="CB8059" s="5"/>
      <c r="CC8059" s="5"/>
      <c r="CD8059" s="43"/>
    </row>
    <row r="8060" spans="1:82" x14ac:dyDescent="0.25">
      <c r="A8060" s="8"/>
      <c r="B8060" s="5"/>
      <c r="C8060" s="5"/>
      <c r="D8060" s="5"/>
      <c r="E8060" s="5"/>
      <c r="F8060" s="94" t="str">
        <f t="shared" si="1259"/>
        <v/>
      </c>
      <c r="G8060" s="94" t="str">
        <f t="shared" si="1260"/>
        <v/>
      </c>
      <c r="H8060" s="127" t="str">
        <f>IF(A8060&lt;&gt;"",IF(MID(C8060,1,1)="c",$AS$26,IF(MID(C8060,1,1)="r",$AS$41,IF(MID(C8060,1,1)="p",#REF!,#REF!))),"")</f>
        <v/>
      </c>
      <c r="I8060" s="92" t="str">
        <f t="shared" si="1261"/>
        <v/>
      </c>
      <c r="J8060" s="92" t="str">
        <f t="shared" si="1262"/>
        <v/>
      </c>
      <c r="K8060" s="92" t="str">
        <f t="shared" si="1263"/>
        <v/>
      </c>
      <c r="L8060" s="92" t="str">
        <f t="shared" si="1264"/>
        <v/>
      </c>
      <c r="M8060" s="95" t="str">
        <f>IF(A8060&lt;&gt;"",IF(MID(C8060,1,1)="c",SigmaEpsConcrete(I8060,$AN$30:$AN$33,$AR$30:$AR$33,$AS$26,$AS$27,$AS$28,$AQ$20,$AU$19),""),"")</f>
        <v/>
      </c>
      <c r="N8060" s="95" t="str">
        <f>IF(A8060&lt;&gt;"",IF(MID(C8060,1,1)="r",SigmaEpsReinf(J8060,$AS$42:$AS$43,$AS$41,$AS$39,$AS$40,$AQ$38),""),"")</f>
        <v/>
      </c>
      <c r="Q8060" s="92" t="str">
        <f t="shared" si="1266"/>
        <v/>
      </c>
      <c r="R8060" s="92" t="str">
        <f t="shared" si="1267"/>
        <v/>
      </c>
      <c r="U8060" s="5"/>
      <c r="V8060" s="5"/>
      <c r="W8060" s="94" t="str">
        <f t="shared" si="1265"/>
        <v/>
      </c>
      <c r="X8060" s="94" t="str">
        <f t="shared" si="1268"/>
        <v/>
      </c>
      <c r="Y8060" s="5"/>
      <c r="BK8060" s="8"/>
      <c r="BL8060" s="5"/>
      <c r="BM8060" s="5"/>
      <c r="BN8060" s="5"/>
      <c r="BO8060" s="5"/>
      <c r="BP8060" s="1"/>
      <c r="BQ8060" s="1"/>
      <c r="BR8060" s="1"/>
      <c r="BS8060" s="1"/>
      <c r="BT8060" s="1"/>
      <c r="BU8060" s="4"/>
      <c r="BV8060" s="1"/>
      <c r="BW8060" s="3"/>
      <c r="BX8060" s="4"/>
      <c r="BY8060" s="5"/>
      <c r="BZ8060" s="5"/>
      <c r="CA8060" s="5"/>
      <c r="CB8060" s="5"/>
      <c r="CC8060" s="5"/>
      <c r="CD8060" s="43"/>
    </row>
    <row r="8061" spans="1:82" x14ac:dyDescent="0.25">
      <c r="A8061" s="8"/>
      <c r="B8061" s="5"/>
      <c r="C8061" s="5"/>
      <c r="D8061" s="5"/>
      <c r="E8061" s="5"/>
      <c r="F8061" s="94" t="str">
        <f t="shared" si="1259"/>
        <v/>
      </c>
      <c r="G8061" s="94" t="str">
        <f t="shared" si="1260"/>
        <v/>
      </c>
      <c r="H8061" s="127" t="str">
        <f>IF(A8061&lt;&gt;"",IF(MID(C8061,1,1)="c",$AS$26,IF(MID(C8061,1,1)="r",$AS$41,IF(MID(C8061,1,1)="p",#REF!,#REF!))),"")</f>
        <v/>
      </c>
      <c r="I8061" s="92" t="str">
        <f t="shared" si="1261"/>
        <v/>
      </c>
      <c r="J8061" s="92" t="str">
        <f t="shared" si="1262"/>
        <v/>
      </c>
      <c r="K8061" s="92" t="str">
        <f t="shared" si="1263"/>
        <v/>
      </c>
      <c r="L8061" s="92" t="str">
        <f t="shared" si="1264"/>
        <v/>
      </c>
      <c r="M8061" s="95" t="str">
        <f>IF(A8061&lt;&gt;"",IF(MID(C8061,1,1)="c",SigmaEpsConcrete(I8061,$AN$30:$AN$33,$AR$30:$AR$33,$AS$26,$AS$27,$AS$28,$AQ$20,$AU$19),""),"")</f>
        <v/>
      </c>
      <c r="N8061" s="95" t="str">
        <f>IF(A8061&lt;&gt;"",IF(MID(C8061,1,1)="r",SigmaEpsReinf(J8061,$AS$42:$AS$43,$AS$41,$AS$39,$AS$40,$AQ$38),""),"")</f>
        <v/>
      </c>
      <c r="Q8061" s="92" t="str">
        <f t="shared" si="1266"/>
        <v/>
      </c>
      <c r="R8061" s="92" t="str">
        <f t="shared" si="1267"/>
        <v/>
      </c>
      <c r="U8061" s="5"/>
      <c r="V8061" s="5"/>
      <c r="W8061" s="94" t="str">
        <f t="shared" si="1265"/>
        <v/>
      </c>
      <c r="X8061" s="94" t="str">
        <f t="shared" si="1268"/>
        <v/>
      </c>
      <c r="Y8061" s="5"/>
      <c r="BK8061" s="8"/>
      <c r="BL8061" s="5"/>
      <c r="BM8061" s="5"/>
      <c r="BN8061" s="5"/>
      <c r="BO8061" s="5"/>
      <c r="BP8061" s="1"/>
      <c r="BQ8061" s="1"/>
      <c r="BR8061" s="1"/>
      <c r="BS8061" s="1"/>
      <c r="BT8061" s="1"/>
      <c r="BU8061" s="4"/>
      <c r="BV8061" s="1"/>
      <c r="BW8061" s="3"/>
      <c r="BX8061" s="4"/>
      <c r="BY8061" s="5"/>
      <c r="BZ8061" s="5"/>
      <c r="CA8061" s="5"/>
      <c r="CB8061" s="5"/>
      <c r="CC8061" s="5"/>
      <c r="CD8061" s="43"/>
    </row>
    <row r="8062" spans="1:82" x14ac:dyDescent="0.25">
      <c r="A8062" s="8"/>
      <c r="B8062" s="5"/>
      <c r="C8062" s="5"/>
      <c r="D8062" s="5"/>
      <c r="E8062" s="5"/>
      <c r="F8062" s="94" t="str">
        <f t="shared" si="1259"/>
        <v/>
      </c>
      <c r="G8062" s="94" t="str">
        <f t="shared" si="1260"/>
        <v/>
      </c>
      <c r="H8062" s="127" t="str">
        <f>IF(A8062&lt;&gt;"",IF(MID(C8062,1,1)="c",$AS$26,IF(MID(C8062,1,1)="r",$AS$41,IF(MID(C8062,1,1)="p",#REF!,#REF!))),"")</f>
        <v/>
      </c>
      <c r="I8062" s="92" t="str">
        <f t="shared" si="1261"/>
        <v/>
      </c>
      <c r="J8062" s="92" t="str">
        <f t="shared" si="1262"/>
        <v/>
      </c>
      <c r="K8062" s="92" t="str">
        <f t="shared" si="1263"/>
        <v/>
      </c>
      <c r="L8062" s="92" t="str">
        <f t="shared" si="1264"/>
        <v/>
      </c>
      <c r="M8062" s="95" t="str">
        <f>IF(A8062&lt;&gt;"",IF(MID(C8062,1,1)="c",SigmaEpsConcrete(I8062,$AN$30:$AN$33,$AR$30:$AR$33,$AS$26,$AS$27,$AS$28,$AQ$20,$AU$19),""),"")</f>
        <v/>
      </c>
      <c r="N8062" s="95" t="str">
        <f>IF(A8062&lt;&gt;"",IF(MID(C8062,1,1)="r",SigmaEpsReinf(J8062,$AS$42:$AS$43,$AS$41,$AS$39,$AS$40,$AQ$38),""),"")</f>
        <v/>
      </c>
      <c r="Q8062" s="92" t="str">
        <f t="shared" si="1266"/>
        <v/>
      </c>
      <c r="R8062" s="92" t="str">
        <f t="shared" si="1267"/>
        <v/>
      </c>
      <c r="U8062" s="5"/>
      <c r="V8062" s="5"/>
      <c r="W8062" s="94" t="str">
        <f t="shared" si="1265"/>
        <v/>
      </c>
      <c r="X8062" s="94" t="str">
        <f t="shared" si="1268"/>
        <v/>
      </c>
      <c r="Y8062" s="5"/>
      <c r="BK8062" s="8"/>
      <c r="BL8062" s="5"/>
      <c r="BM8062" s="5"/>
      <c r="BN8062" s="5"/>
      <c r="BO8062" s="5"/>
      <c r="BP8062" s="1"/>
      <c r="BQ8062" s="1"/>
      <c r="BR8062" s="1"/>
      <c r="BS8062" s="1"/>
      <c r="BT8062" s="1"/>
      <c r="BU8062" s="4"/>
      <c r="BV8062" s="1"/>
      <c r="BW8062" s="3"/>
      <c r="BX8062" s="4"/>
      <c r="BY8062" s="5"/>
      <c r="BZ8062" s="5"/>
      <c r="CA8062" s="5"/>
      <c r="CB8062" s="5"/>
      <c r="CC8062" s="5"/>
      <c r="CD8062" s="43"/>
    </row>
    <row r="8063" spans="1:82" x14ac:dyDescent="0.25">
      <c r="A8063" s="8"/>
      <c r="B8063" s="5"/>
      <c r="C8063" s="5"/>
      <c r="D8063" s="5"/>
      <c r="E8063" s="5"/>
      <c r="F8063" s="94" t="str">
        <f t="shared" si="1259"/>
        <v/>
      </c>
      <c r="G8063" s="94" t="str">
        <f t="shared" si="1260"/>
        <v/>
      </c>
      <c r="H8063" s="127" t="str">
        <f>IF(A8063&lt;&gt;"",IF(MID(C8063,1,1)="c",$AS$26,IF(MID(C8063,1,1)="r",$AS$41,IF(MID(C8063,1,1)="p",#REF!,#REF!))),"")</f>
        <v/>
      </c>
      <c r="I8063" s="92" t="str">
        <f t="shared" si="1261"/>
        <v/>
      </c>
      <c r="J8063" s="92" t="str">
        <f t="shared" si="1262"/>
        <v/>
      </c>
      <c r="K8063" s="92" t="str">
        <f t="shared" si="1263"/>
        <v/>
      </c>
      <c r="L8063" s="92" t="str">
        <f t="shared" si="1264"/>
        <v/>
      </c>
      <c r="M8063" s="95" t="str">
        <f>IF(A8063&lt;&gt;"",IF(MID(C8063,1,1)="c",SigmaEpsConcrete(I8063,$AN$30:$AN$33,$AR$30:$AR$33,$AS$26,$AS$27,$AS$28,$AQ$20,$AU$19),""),"")</f>
        <v/>
      </c>
      <c r="N8063" s="95" t="str">
        <f>IF(A8063&lt;&gt;"",IF(MID(C8063,1,1)="r",SigmaEpsReinf(J8063,$AS$42:$AS$43,$AS$41,$AS$39,$AS$40,$AQ$38),""),"")</f>
        <v/>
      </c>
      <c r="Q8063" s="92" t="str">
        <f t="shared" si="1266"/>
        <v/>
      </c>
      <c r="R8063" s="92" t="str">
        <f t="shared" si="1267"/>
        <v/>
      </c>
      <c r="U8063" s="5"/>
      <c r="V8063" s="5"/>
      <c r="W8063" s="94" t="str">
        <f t="shared" si="1265"/>
        <v/>
      </c>
      <c r="X8063" s="94" t="str">
        <f t="shared" si="1268"/>
        <v/>
      </c>
      <c r="Y8063" s="5"/>
      <c r="BK8063" s="8"/>
      <c r="BL8063" s="5"/>
      <c r="BM8063" s="5"/>
      <c r="BN8063" s="5"/>
      <c r="BO8063" s="5"/>
      <c r="BP8063" s="1"/>
      <c r="BQ8063" s="1"/>
      <c r="BR8063" s="1"/>
      <c r="BS8063" s="1"/>
      <c r="BT8063" s="1"/>
      <c r="BU8063" s="4"/>
      <c r="BV8063" s="1"/>
      <c r="BW8063" s="3"/>
      <c r="BX8063" s="4"/>
      <c r="BY8063" s="5"/>
      <c r="BZ8063" s="5"/>
      <c r="CA8063" s="5"/>
      <c r="CB8063" s="5"/>
      <c r="CC8063" s="5"/>
      <c r="CD8063" s="43"/>
    </row>
    <row r="8064" spans="1:82" x14ac:dyDescent="0.25">
      <c r="A8064" s="8"/>
      <c r="B8064" s="5"/>
      <c r="C8064" s="5"/>
      <c r="D8064" s="5"/>
      <c r="E8064" s="5"/>
      <c r="F8064" s="94" t="str">
        <f t="shared" si="1259"/>
        <v/>
      </c>
      <c r="G8064" s="94" t="str">
        <f t="shared" si="1260"/>
        <v/>
      </c>
      <c r="H8064" s="127" t="str">
        <f>IF(A8064&lt;&gt;"",IF(MID(C8064,1,1)="c",$AS$26,IF(MID(C8064,1,1)="r",$AS$41,IF(MID(C8064,1,1)="p",#REF!,#REF!))),"")</f>
        <v/>
      </c>
      <c r="I8064" s="92" t="str">
        <f t="shared" si="1261"/>
        <v/>
      </c>
      <c r="J8064" s="92" t="str">
        <f t="shared" si="1262"/>
        <v/>
      </c>
      <c r="K8064" s="92" t="str">
        <f t="shared" si="1263"/>
        <v/>
      </c>
      <c r="L8064" s="92" t="str">
        <f t="shared" si="1264"/>
        <v/>
      </c>
      <c r="M8064" s="95" t="str">
        <f>IF(A8064&lt;&gt;"",IF(MID(C8064,1,1)="c",SigmaEpsConcrete(I8064,$AN$30:$AN$33,$AR$30:$AR$33,$AS$26,$AS$27,$AS$28,$AQ$20,$AU$19),""),"")</f>
        <v/>
      </c>
      <c r="N8064" s="95" t="str">
        <f>IF(A8064&lt;&gt;"",IF(MID(C8064,1,1)="r",SigmaEpsReinf(J8064,$AS$42:$AS$43,$AS$41,$AS$39,$AS$40,$AQ$38),""),"")</f>
        <v/>
      </c>
      <c r="Q8064" s="92" t="str">
        <f t="shared" si="1266"/>
        <v/>
      </c>
      <c r="R8064" s="92" t="str">
        <f t="shared" si="1267"/>
        <v/>
      </c>
      <c r="U8064" s="5"/>
      <c r="V8064" s="5"/>
      <c r="W8064" s="94" t="str">
        <f t="shared" si="1265"/>
        <v/>
      </c>
      <c r="X8064" s="94" t="str">
        <f t="shared" si="1268"/>
        <v/>
      </c>
      <c r="Y8064" s="5"/>
      <c r="BK8064" s="8"/>
      <c r="BL8064" s="5"/>
      <c r="BM8064" s="5"/>
      <c r="BN8064" s="5"/>
      <c r="BO8064" s="5"/>
      <c r="BP8064" s="1"/>
      <c r="BQ8064" s="1"/>
      <c r="BR8064" s="1"/>
      <c r="BS8064" s="1"/>
      <c r="BT8064" s="1"/>
      <c r="BU8064" s="4"/>
      <c r="BV8064" s="1"/>
      <c r="BW8064" s="3"/>
      <c r="BX8064" s="4"/>
      <c r="BY8064" s="5"/>
      <c r="BZ8064" s="5"/>
      <c r="CA8064" s="5"/>
      <c r="CB8064" s="5"/>
      <c r="CC8064" s="5"/>
      <c r="CD8064" s="43"/>
    </row>
    <row r="8065" spans="1:82" x14ac:dyDescent="0.25">
      <c r="A8065" s="8"/>
      <c r="B8065" s="5"/>
      <c r="C8065" s="5"/>
      <c r="D8065" s="5"/>
      <c r="E8065" s="5"/>
      <c r="F8065" s="94" t="str">
        <f t="shared" si="1259"/>
        <v/>
      </c>
      <c r="G8065" s="94" t="str">
        <f t="shared" si="1260"/>
        <v/>
      </c>
      <c r="H8065" s="127" t="str">
        <f>IF(A8065&lt;&gt;"",IF(MID(C8065,1,1)="c",$AS$26,IF(MID(C8065,1,1)="r",$AS$41,IF(MID(C8065,1,1)="p",#REF!,#REF!))),"")</f>
        <v/>
      </c>
      <c r="I8065" s="92" t="str">
        <f t="shared" si="1261"/>
        <v/>
      </c>
      <c r="J8065" s="92" t="str">
        <f t="shared" si="1262"/>
        <v/>
      </c>
      <c r="K8065" s="92" t="str">
        <f t="shared" si="1263"/>
        <v/>
      </c>
      <c r="L8065" s="92" t="str">
        <f t="shared" si="1264"/>
        <v/>
      </c>
      <c r="M8065" s="95" t="str">
        <f>IF(A8065&lt;&gt;"",IF(MID(C8065,1,1)="c",SigmaEpsConcrete(I8065,$AN$30:$AN$33,$AR$30:$AR$33,$AS$26,$AS$27,$AS$28,$AQ$20,$AU$19),""),"")</f>
        <v/>
      </c>
      <c r="N8065" s="95" t="str">
        <f>IF(A8065&lt;&gt;"",IF(MID(C8065,1,1)="r",SigmaEpsReinf(J8065,$AS$42:$AS$43,$AS$41,$AS$39,$AS$40,$AQ$38),""),"")</f>
        <v/>
      </c>
      <c r="Q8065" s="92" t="str">
        <f t="shared" si="1266"/>
        <v/>
      </c>
      <c r="R8065" s="92" t="str">
        <f t="shared" si="1267"/>
        <v/>
      </c>
      <c r="U8065" s="5"/>
      <c r="V8065" s="5"/>
      <c r="W8065" s="94" t="str">
        <f t="shared" si="1265"/>
        <v/>
      </c>
      <c r="X8065" s="94" t="str">
        <f t="shared" si="1268"/>
        <v/>
      </c>
      <c r="Y8065" s="5"/>
      <c r="BK8065" s="8"/>
      <c r="BL8065" s="5"/>
      <c r="BM8065" s="5"/>
      <c r="BN8065" s="5"/>
      <c r="BO8065" s="5"/>
      <c r="BP8065" s="1"/>
      <c r="BQ8065" s="1"/>
      <c r="BR8065" s="1"/>
      <c r="BS8065" s="1"/>
      <c r="BT8065" s="1"/>
      <c r="BU8065" s="4"/>
      <c r="BV8065" s="1"/>
      <c r="BW8065" s="3"/>
      <c r="BX8065" s="4"/>
      <c r="BY8065" s="5"/>
      <c r="BZ8065" s="5"/>
      <c r="CA8065" s="5"/>
      <c r="CB8065" s="5"/>
      <c r="CC8065" s="5"/>
      <c r="CD8065" s="43"/>
    </row>
    <row r="8066" spans="1:82" x14ac:dyDescent="0.25">
      <c r="A8066" s="8"/>
      <c r="B8066" s="5"/>
      <c r="C8066" s="5"/>
      <c r="D8066" s="5"/>
      <c r="E8066" s="5"/>
      <c r="F8066" s="94" t="str">
        <f t="shared" si="1259"/>
        <v/>
      </c>
      <c r="G8066" s="94" t="str">
        <f t="shared" si="1260"/>
        <v/>
      </c>
      <c r="H8066" s="127" t="str">
        <f>IF(A8066&lt;&gt;"",IF(MID(C8066,1,1)="c",$AS$26,IF(MID(C8066,1,1)="r",$AS$41,IF(MID(C8066,1,1)="p",#REF!,#REF!))),"")</f>
        <v/>
      </c>
      <c r="I8066" s="92" t="str">
        <f t="shared" si="1261"/>
        <v/>
      </c>
      <c r="J8066" s="92" t="str">
        <f t="shared" si="1262"/>
        <v/>
      </c>
      <c r="K8066" s="92" t="str">
        <f t="shared" si="1263"/>
        <v/>
      </c>
      <c r="L8066" s="92" t="str">
        <f t="shared" si="1264"/>
        <v/>
      </c>
      <c r="M8066" s="95" t="str">
        <f>IF(A8066&lt;&gt;"",IF(MID(C8066,1,1)="c",SigmaEpsConcrete(I8066,$AN$30:$AN$33,$AR$30:$AR$33,$AS$26,$AS$27,$AS$28,$AQ$20,$AU$19),""),"")</f>
        <v/>
      </c>
      <c r="N8066" s="95" t="str">
        <f>IF(A8066&lt;&gt;"",IF(MID(C8066,1,1)="r",SigmaEpsReinf(J8066,$AS$42:$AS$43,$AS$41,$AS$39,$AS$40,$AQ$38),""),"")</f>
        <v/>
      </c>
      <c r="Q8066" s="92" t="str">
        <f t="shared" si="1266"/>
        <v/>
      </c>
      <c r="R8066" s="92" t="str">
        <f t="shared" si="1267"/>
        <v/>
      </c>
      <c r="U8066" s="5"/>
      <c r="V8066" s="5"/>
      <c r="W8066" s="94" t="str">
        <f t="shared" si="1265"/>
        <v/>
      </c>
      <c r="X8066" s="94" t="str">
        <f t="shared" si="1268"/>
        <v/>
      </c>
      <c r="Y8066" s="5"/>
      <c r="BK8066" s="8"/>
      <c r="BL8066" s="5"/>
      <c r="BM8066" s="5"/>
      <c r="BN8066" s="5"/>
      <c r="BO8066" s="5"/>
      <c r="BP8066" s="1"/>
      <c r="BQ8066" s="1"/>
      <c r="BR8066" s="1"/>
      <c r="BS8066" s="1"/>
      <c r="BT8066" s="1"/>
      <c r="BU8066" s="4"/>
      <c r="BV8066" s="1"/>
      <c r="BW8066" s="3"/>
      <c r="BX8066" s="4"/>
      <c r="BY8066" s="5"/>
      <c r="BZ8066" s="5"/>
      <c r="CA8066" s="5"/>
      <c r="CB8066" s="5"/>
      <c r="CC8066" s="5"/>
      <c r="CD8066" s="43"/>
    </row>
    <row r="8067" spans="1:82" x14ac:dyDescent="0.25">
      <c r="A8067" s="8"/>
      <c r="B8067" s="5"/>
      <c r="C8067" s="5"/>
      <c r="D8067" s="5"/>
      <c r="E8067" s="5"/>
      <c r="F8067" s="94" t="str">
        <f t="shared" si="1259"/>
        <v/>
      </c>
      <c r="G8067" s="94" t="str">
        <f t="shared" si="1260"/>
        <v/>
      </c>
      <c r="H8067" s="127" t="str">
        <f>IF(A8067&lt;&gt;"",IF(MID(C8067,1,1)="c",$AS$26,IF(MID(C8067,1,1)="r",$AS$41,IF(MID(C8067,1,1)="p",#REF!,#REF!))),"")</f>
        <v/>
      </c>
      <c r="I8067" s="92" t="str">
        <f t="shared" si="1261"/>
        <v/>
      </c>
      <c r="J8067" s="92" t="str">
        <f t="shared" si="1262"/>
        <v/>
      </c>
      <c r="K8067" s="92" t="str">
        <f t="shared" si="1263"/>
        <v/>
      </c>
      <c r="L8067" s="92" t="str">
        <f t="shared" si="1264"/>
        <v/>
      </c>
      <c r="M8067" s="95" t="str">
        <f>IF(A8067&lt;&gt;"",IF(MID(C8067,1,1)="c",SigmaEpsConcrete(I8067,$AN$30:$AN$33,$AR$30:$AR$33,$AS$26,$AS$27,$AS$28,$AQ$20,$AU$19),""),"")</f>
        <v/>
      </c>
      <c r="N8067" s="95" t="str">
        <f>IF(A8067&lt;&gt;"",IF(MID(C8067,1,1)="r",SigmaEpsReinf(J8067,$AS$42:$AS$43,$AS$41,$AS$39,$AS$40,$AQ$38),""),"")</f>
        <v/>
      </c>
      <c r="Q8067" s="92" t="str">
        <f t="shared" si="1266"/>
        <v/>
      </c>
      <c r="R8067" s="92" t="str">
        <f t="shared" si="1267"/>
        <v/>
      </c>
      <c r="U8067" s="5"/>
      <c r="V8067" s="5"/>
      <c r="W8067" s="94" t="str">
        <f t="shared" si="1265"/>
        <v/>
      </c>
      <c r="X8067" s="94" t="str">
        <f t="shared" si="1268"/>
        <v/>
      </c>
      <c r="Y8067" s="5"/>
      <c r="BK8067" s="8"/>
      <c r="BL8067" s="5"/>
      <c r="BM8067" s="5"/>
      <c r="BN8067" s="5"/>
      <c r="BO8067" s="5"/>
      <c r="BP8067" s="1"/>
      <c r="BQ8067" s="1"/>
      <c r="BR8067" s="1"/>
      <c r="BS8067" s="1"/>
      <c r="BT8067" s="1"/>
      <c r="BU8067" s="4"/>
      <c r="BV8067" s="1"/>
      <c r="BW8067" s="3"/>
      <c r="BX8067" s="4"/>
      <c r="BY8067" s="5"/>
      <c r="BZ8067" s="5"/>
      <c r="CA8067" s="5"/>
      <c r="CB8067" s="5"/>
      <c r="CC8067" s="5"/>
      <c r="CD8067" s="43"/>
    </row>
    <row r="8068" spans="1:82" x14ac:dyDescent="0.25">
      <c r="A8068" s="8"/>
      <c r="B8068" s="5"/>
      <c r="C8068" s="5"/>
      <c r="D8068" s="5"/>
      <c r="E8068" s="5"/>
      <c r="F8068" s="94" t="str">
        <f t="shared" si="1259"/>
        <v/>
      </c>
      <c r="G8068" s="94" t="str">
        <f t="shared" si="1260"/>
        <v/>
      </c>
      <c r="H8068" s="127" t="str">
        <f>IF(A8068&lt;&gt;"",IF(MID(C8068,1,1)="c",$AS$26,IF(MID(C8068,1,1)="r",$AS$41,IF(MID(C8068,1,1)="p",#REF!,#REF!))),"")</f>
        <v/>
      </c>
      <c r="I8068" s="92" t="str">
        <f t="shared" si="1261"/>
        <v/>
      </c>
      <c r="J8068" s="92" t="str">
        <f t="shared" si="1262"/>
        <v/>
      </c>
      <c r="K8068" s="92" t="str">
        <f t="shared" si="1263"/>
        <v/>
      </c>
      <c r="L8068" s="92" t="str">
        <f t="shared" si="1264"/>
        <v/>
      </c>
      <c r="M8068" s="95" t="str">
        <f>IF(A8068&lt;&gt;"",IF(MID(C8068,1,1)="c",SigmaEpsConcrete(I8068,$AN$30:$AN$33,$AR$30:$AR$33,$AS$26,$AS$27,$AS$28,$AQ$20,$AU$19),""),"")</f>
        <v/>
      </c>
      <c r="N8068" s="95" t="str">
        <f>IF(A8068&lt;&gt;"",IF(MID(C8068,1,1)="r",SigmaEpsReinf(J8068,$AS$42:$AS$43,$AS$41,$AS$39,$AS$40,$AQ$38),""),"")</f>
        <v/>
      </c>
      <c r="Q8068" s="92" t="str">
        <f t="shared" si="1266"/>
        <v/>
      </c>
      <c r="R8068" s="92" t="str">
        <f t="shared" si="1267"/>
        <v/>
      </c>
      <c r="U8068" s="5"/>
      <c r="V8068" s="5"/>
      <c r="W8068" s="94" t="str">
        <f t="shared" si="1265"/>
        <v/>
      </c>
      <c r="X8068" s="94" t="str">
        <f t="shared" si="1268"/>
        <v/>
      </c>
      <c r="Y8068" s="5"/>
      <c r="BK8068" s="8"/>
      <c r="BL8068" s="5"/>
      <c r="BM8068" s="5"/>
      <c r="BN8068" s="5"/>
      <c r="BO8068" s="5"/>
      <c r="BP8068" s="1"/>
      <c r="BQ8068" s="1"/>
      <c r="BR8068" s="1"/>
      <c r="BS8068" s="1"/>
      <c r="BT8068" s="1"/>
      <c r="BU8068" s="4"/>
      <c r="BV8068" s="1"/>
      <c r="BW8068" s="3"/>
      <c r="BX8068" s="4"/>
      <c r="BY8068" s="5"/>
      <c r="BZ8068" s="5"/>
      <c r="CA8068" s="5"/>
      <c r="CB8068" s="5"/>
      <c r="CC8068" s="5"/>
      <c r="CD8068" s="43"/>
    </row>
    <row r="8069" spans="1:82" x14ac:dyDescent="0.25">
      <c r="A8069" s="8"/>
      <c r="B8069" s="5"/>
      <c r="C8069" s="5"/>
      <c r="D8069" s="5"/>
      <c r="E8069" s="5"/>
      <c r="F8069" s="94" t="str">
        <f t="shared" si="1259"/>
        <v/>
      </c>
      <c r="G8069" s="94" t="str">
        <f t="shared" si="1260"/>
        <v/>
      </c>
      <c r="H8069" s="127" t="str">
        <f>IF(A8069&lt;&gt;"",IF(MID(C8069,1,1)="c",$AS$26,IF(MID(C8069,1,1)="r",$AS$41,IF(MID(C8069,1,1)="p",#REF!,#REF!))),"")</f>
        <v/>
      </c>
      <c r="I8069" s="92" t="str">
        <f t="shared" si="1261"/>
        <v/>
      </c>
      <c r="J8069" s="92" t="str">
        <f t="shared" si="1262"/>
        <v/>
      </c>
      <c r="K8069" s="92" t="str">
        <f t="shared" si="1263"/>
        <v/>
      </c>
      <c r="L8069" s="92" t="str">
        <f t="shared" si="1264"/>
        <v/>
      </c>
      <c r="M8069" s="95" t="str">
        <f>IF(A8069&lt;&gt;"",IF(MID(C8069,1,1)="c",SigmaEpsConcrete(I8069,$AN$30:$AN$33,$AR$30:$AR$33,$AS$26,$AS$27,$AS$28,$AQ$20,$AU$19),""),"")</f>
        <v/>
      </c>
      <c r="N8069" s="95" t="str">
        <f>IF(A8069&lt;&gt;"",IF(MID(C8069,1,1)="r",SigmaEpsReinf(J8069,$AS$42:$AS$43,$AS$41,$AS$39,$AS$40,$AQ$38),""),"")</f>
        <v/>
      </c>
      <c r="Q8069" s="92" t="str">
        <f t="shared" si="1266"/>
        <v/>
      </c>
      <c r="R8069" s="92" t="str">
        <f t="shared" si="1267"/>
        <v/>
      </c>
      <c r="U8069" s="5"/>
      <c r="V8069" s="5"/>
      <c r="W8069" s="94" t="str">
        <f t="shared" si="1265"/>
        <v/>
      </c>
      <c r="X8069" s="94" t="str">
        <f t="shared" si="1268"/>
        <v/>
      </c>
      <c r="Y8069" s="5"/>
      <c r="BK8069" s="8"/>
      <c r="BL8069" s="5"/>
      <c r="BM8069" s="5"/>
      <c r="BN8069" s="5"/>
      <c r="BO8069" s="5"/>
      <c r="BP8069" s="1"/>
      <c r="BQ8069" s="1"/>
      <c r="BR8069" s="1"/>
      <c r="BS8069" s="1"/>
      <c r="BT8069" s="1"/>
      <c r="BU8069" s="4"/>
      <c r="BV8069" s="1"/>
      <c r="BW8069" s="3"/>
      <c r="BX8069" s="4"/>
      <c r="BY8069" s="5"/>
      <c r="BZ8069" s="5"/>
      <c r="CA8069" s="5"/>
      <c r="CB8069" s="5"/>
      <c r="CC8069" s="5"/>
      <c r="CD8069" s="43"/>
    </row>
    <row r="8070" spans="1:82" x14ac:dyDescent="0.25">
      <c r="A8070" s="8"/>
      <c r="B8070" s="5"/>
      <c r="C8070" s="5"/>
      <c r="D8070" s="5"/>
      <c r="E8070" s="5"/>
      <c r="F8070" s="94" t="str">
        <f t="shared" si="1259"/>
        <v/>
      </c>
      <c r="G8070" s="94" t="str">
        <f t="shared" si="1260"/>
        <v/>
      </c>
      <c r="H8070" s="127" t="str">
        <f>IF(A8070&lt;&gt;"",IF(MID(C8070,1,1)="c",$AS$26,IF(MID(C8070,1,1)="r",$AS$41,IF(MID(C8070,1,1)="p",#REF!,#REF!))),"")</f>
        <v/>
      </c>
      <c r="I8070" s="92" t="str">
        <f t="shared" si="1261"/>
        <v/>
      </c>
      <c r="J8070" s="92" t="str">
        <f t="shared" si="1262"/>
        <v/>
      </c>
      <c r="K8070" s="92" t="str">
        <f t="shared" si="1263"/>
        <v/>
      </c>
      <c r="L8070" s="92" t="str">
        <f t="shared" si="1264"/>
        <v/>
      </c>
      <c r="M8070" s="95" t="str">
        <f>IF(A8070&lt;&gt;"",IF(MID(C8070,1,1)="c",SigmaEpsConcrete(I8070,$AN$30:$AN$33,$AR$30:$AR$33,$AS$26,$AS$27,$AS$28,$AQ$20,$AU$19),""),"")</f>
        <v/>
      </c>
      <c r="N8070" s="95" t="str">
        <f>IF(A8070&lt;&gt;"",IF(MID(C8070,1,1)="r",SigmaEpsReinf(J8070,$AS$42:$AS$43,$AS$41,$AS$39,$AS$40,$AQ$38),""),"")</f>
        <v/>
      </c>
      <c r="Q8070" s="92" t="str">
        <f t="shared" si="1266"/>
        <v/>
      </c>
      <c r="R8070" s="92" t="str">
        <f t="shared" si="1267"/>
        <v/>
      </c>
      <c r="U8070" s="5"/>
      <c r="V8070" s="5"/>
      <c r="W8070" s="94" t="str">
        <f t="shared" si="1265"/>
        <v/>
      </c>
      <c r="X8070" s="94" t="str">
        <f t="shared" si="1268"/>
        <v/>
      </c>
      <c r="Y8070" s="5"/>
      <c r="BK8070" s="8"/>
      <c r="BL8070" s="5"/>
      <c r="BM8070" s="5"/>
      <c r="BN8070" s="5"/>
      <c r="BO8070" s="5"/>
      <c r="BP8070" s="1"/>
      <c r="BQ8070" s="1"/>
      <c r="BR8070" s="1"/>
      <c r="BS8070" s="1"/>
      <c r="BT8070" s="1"/>
      <c r="BU8070" s="4"/>
      <c r="BV8070" s="1"/>
      <c r="BW8070" s="3"/>
      <c r="BX8070" s="4"/>
      <c r="BY8070" s="5"/>
      <c r="BZ8070" s="5"/>
      <c r="CA8070" s="5"/>
      <c r="CB8070" s="5"/>
      <c r="CC8070" s="5"/>
      <c r="CD8070" s="43"/>
    </row>
    <row r="8071" spans="1:82" x14ac:dyDescent="0.25">
      <c r="A8071" s="8"/>
      <c r="B8071" s="5"/>
      <c r="C8071" s="5"/>
      <c r="D8071" s="5"/>
      <c r="E8071" s="5"/>
      <c r="F8071" s="94" t="str">
        <f t="shared" si="1259"/>
        <v/>
      </c>
      <c r="G8071" s="94" t="str">
        <f t="shared" si="1260"/>
        <v/>
      </c>
      <c r="H8071" s="127" t="str">
        <f>IF(A8071&lt;&gt;"",IF(MID(C8071,1,1)="c",$AS$26,IF(MID(C8071,1,1)="r",$AS$41,IF(MID(C8071,1,1)="p",#REF!,#REF!))),"")</f>
        <v/>
      </c>
      <c r="I8071" s="92" t="str">
        <f t="shared" si="1261"/>
        <v/>
      </c>
      <c r="J8071" s="92" t="str">
        <f t="shared" si="1262"/>
        <v/>
      </c>
      <c r="K8071" s="92" t="str">
        <f t="shared" si="1263"/>
        <v/>
      </c>
      <c r="L8071" s="92" t="str">
        <f t="shared" si="1264"/>
        <v/>
      </c>
      <c r="M8071" s="95" t="str">
        <f>IF(A8071&lt;&gt;"",IF(MID(C8071,1,1)="c",SigmaEpsConcrete(I8071,$AN$30:$AN$33,$AR$30:$AR$33,$AS$26,$AS$27,$AS$28,$AQ$20,$AU$19),""),"")</f>
        <v/>
      </c>
      <c r="N8071" s="95" t="str">
        <f>IF(A8071&lt;&gt;"",IF(MID(C8071,1,1)="r",SigmaEpsReinf(J8071,$AS$42:$AS$43,$AS$41,$AS$39,$AS$40,$AQ$38),""),"")</f>
        <v/>
      </c>
      <c r="Q8071" s="92" t="str">
        <f t="shared" si="1266"/>
        <v/>
      </c>
      <c r="R8071" s="92" t="str">
        <f t="shared" si="1267"/>
        <v/>
      </c>
      <c r="U8071" s="5"/>
      <c r="V8071" s="5"/>
      <c r="W8071" s="94" t="str">
        <f t="shared" si="1265"/>
        <v/>
      </c>
      <c r="X8071" s="94" t="str">
        <f t="shared" si="1268"/>
        <v/>
      </c>
      <c r="Y8071" s="5"/>
      <c r="BK8071" s="8"/>
      <c r="BL8071" s="5"/>
      <c r="BM8071" s="5"/>
      <c r="BN8071" s="5"/>
      <c r="BO8071" s="5"/>
      <c r="BP8071" s="1"/>
      <c r="BQ8071" s="1"/>
      <c r="BR8071" s="1"/>
      <c r="BS8071" s="1"/>
      <c r="BT8071" s="1"/>
      <c r="BU8071" s="4"/>
      <c r="BV8071" s="1"/>
      <c r="BW8071" s="3"/>
      <c r="BX8071" s="4"/>
      <c r="BY8071" s="5"/>
      <c r="BZ8071" s="5"/>
      <c r="CA8071" s="5"/>
      <c r="CB8071" s="5"/>
      <c r="CC8071" s="5"/>
      <c r="CD8071" s="43"/>
    </row>
    <row r="8072" spans="1:82" x14ac:dyDescent="0.25">
      <c r="A8072" s="8"/>
      <c r="B8072" s="5"/>
      <c r="C8072" s="5"/>
      <c r="D8072" s="5"/>
      <c r="E8072" s="5"/>
      <c r="F8072" s="94" t="str">
        <f t="shared" si="1259"/>
        <v/>
      </c>
      <c r="G8072" s="94" t="str">
        <f t="shared" si="1260"/>
        <v/>
      </c>
      <c r="H8072" s="127" t="str">
        <f>IF(A8072&lt;&gt;"",IF(MID(C8072,1,1)="c",$AS$26,IF(MID(C8072,1,1)="r",$AS$41,IF(MID(C8072,1,1)="p",#REF!,#REF!))),"")</f>
        <v/>
      </c>
      <c r="I8072" s="92" t="str">
        <f t="shared" si="1261"/>
        <v/>
      </c>
      <c r="J8072" s="92" t="str">
        <f t="shared" si="1262"/>
        <v/>
      </c>
      <c r="K8072" s="92" t="str">
        <f t="shared" si="1263"/>
        <v/>
      </c>
      <c r="L8072" s="92" t="str">
        <f t="shared" si="1264"/>
        <v/>
      </c>
      <c r="M8072" s="95" t="str">
        <f>IF(A8072&lt;&gt;"",IF(MID(C8072,1,1)="c",SigmaEpsConcrete(I8072,$AN$30:$AN$33,$AR$30:$AR$33,$AS$26,$AS$27,$AS$28,$AQ$20,$AU$19),""),"")</f>
        <v/>
      </c>
      <c r="N8072" s="95" t="str">
        <f>IF(A8072&lt;&gt;"",IF(MID(C8072,1,1)="r",SigmaEpsReinf(J8072,$AS$42:$AS$43,$AS$41,$AS$39,$AS$40,$AQ$38),""),"")</f>
        <v/>
      </c>
      <c r="Q8072" s="92" t="str">
        <f t="shared" si="1266"/>
        <v/>
      </c>
      <c r="R8072" s="92" t="str">
        <f t="shared" si="1267"/>
        <v/>
      </c>
      <c r="U8072" s="5"/>
      <c r="V8072" s="5"/>
      <c r="W8072" s="94" t="str">
        <f t="shared" si="1265"/>
        <v/>
      </c>
      <c r="X8072" s="94" t="str">
        <f t="shared" si="1268"/>
        <v/>
      </c>
      <c r="Y8072" s="5"/>
      <c r="BK8072" s="8"/>
      <c r="BL8072" s="5"/>
      <c r="BM8072" s="5"/>
      <c r="BN8072" s="5"/>
      <c r="BO8072" s="5"/>
      <c r="BP8072" s="1"/>
      <c r="BQ8072" s="1"/>
      <c r="BR8072" s="1"/>
      <c r="BS8072" s="1"/>
      <c r="BT8072" s="1"/>
      <c r="BU8072" s="4"/>
      <c r="BV8072" s="1"/>
      <c r="BW8072" s="3"/>
      <c r="BX8072" s="4"/>
      <c r="BY8072" s="5"/>
      <c r="BZ8072" s="5"/>
      <c r="CA8072" s="5"/>
      <c r="CB8072" s="5"/>
      <c r="CC8072" s="5"/>
      <c r="CD8072" s="43"/>
    </row>
    <row r="8073" spans="1:82" x14ac:dyDescent="0.25">
      <c r="A8073" s="8"/>
      <c r="B8073" s="5"/>
      <c r="C8073" s="5"/>
      <c r="D8073" s="5"/>
      <c r="E8073" s="5"/>
      <c r="F8073" s="94" t="str">
        <f t="shared" si="1259"/>
        <v/>
      </c>
      <c r="G8073" s="94" t="str">
        <f t="shared" si="1260"/>
        <v/>
      </c>
      <c r="H8073" s="127" t="str">
        <f>IF(A8073&lt;&gt;"",IF(MID(C8073,1,1)="c",$AS$26,IF(MID(C8073,1,1)="r",$AS$41,IF(MID(C8073,1,1)="p",#REF!,#REF!))),"")</f>
        <v/>
      </c>
      <c r="I8073" s="92" t="str">
        <f t="shared" si="1261"/>
        <v/>
      </c>
      <c r="J8073" s="92" t="str">
        <f t="shared" si="1262"/>
        <v/>
      </c>
      <c r="K8073" s="92" t="str">
        <f t="shared" si="1263"/>
        <v/>
      </c>
      <c r="L8073" s="92" t="str">
        <f t="shared" si="1264"/>
        <v/>
      </c>
      <c r="M8073" s="95" t="str">
        <f>IF(A8073&lt;&gt;"",IF(MID(C8073,1,1)="c",SigmaEpsConcrete(I8073,$AN$30:$AN$33,$AR$30:$AR$33,$AS$26,$AS$27,$AS$28,$AQ$20,$AU$19),""),"")</f>
        <v/>
      </c>
      <c r="N8073" s="95" t="str">
        <f>IF(A8073&lt;&gt;"",IF(MID(C8073,1,1)="r",SigmaEpsReinf(J8073,$AS$42:$AS$43,$AS$41,$AS$39,$AS$40,$AQ$38),""),"")</f>
        <v/>
      </c>
      <c r="Q8073" s="92" t="str">
        <f t="shared" si="1266"/>
        <v/>
      </c>
      <c r="R8073" s="92" t="str">
        <f t="shared" si="1267"/>
        <v/>
      </c>
      <c r="U8073" s="5"/>
      <c r="V8073" s="5"/>
      <c r="W8073" s="94" t="str">
        <f t="shared" si="1265"/>
        <v/>
      </c>
      <c r="X8073" s="94" t="str">
        <f t="shared" si="1268"/>
        <v/>
      </c>
      <c r="Y8073" s="5"/>
      <c r="BK8073" s="8"/>
      <c r="BL8073" s="5"/>
      <c r="BM8073" s="5"/>
      <c r="BN8073" s="5"/>
      <c r="BO8073" s="5"/>
      <c r="BP8073" s="1"/>
      <c r="BQ8073" s="1"/>
      <c r="BR8073" s="1"/>
      <c r="BS8073" s="1"/>
      <c r="BT8073" s="1"/>
      <c r="BU8073" s="4"/>
      <c r="BV8073" s="1"/>
      <c r="BW8073" s="3"/>
      <c r="BX8073" s="4"/>
      <c r="BY8073" s="5"/>
      <c r="BZ8073" s="5"/>
      <c r="CA8073" s="5"/>
      <c r="CB8073" s="5"/>
      <c r="CC8073" s="5"/>
      <c r="CD8073" s="43"/>
    </row>
    <row r="8074" spans="1:82" x14ac:dyDescent="0.25">
      <c r="A8074" s="8"/>
      <c r="B8074" s="5"/>
      <c r="C8074" s="5"/>
      <c r="D8074" s="5"/>
      <c r="E8074" s="5"/>
      <c r="F8074" s="94" t="str">
        <f t="shared" ref="F8074:F8137" si="1269">IF(A8074&lt;&gt;"",(D8074-$AU$86)/10,"")</f>
        <v/>
      </c>
      <c r="G8074" s="94" t="str">
        <f t="shared" ref="G8074:G8137" si="1270">IF(A8074&lt;&gt;"",(E8074-$AU$87)/10,"")</f>
        <v/>
      </c>
      <c r="H8074" s="127" t="str">
        <f>IF(A8074&lt;&gt;"",IF(MID(C8074,1,1)="c",$AS$26,IF(MID(C8074,1,1)="r",$AS$41,IF(MID(C8074,1,1)="p",#REF!,#REF!))),"")</f>
        <v/>
      </c>
      <c r="I8074" s="92" t="str">
        <f t="shared" ref="I8074:I8137" si="1271">IF($A8074&lt;&gt;"",IF(MID($C8074,1,1)="c",$Y$3+$Y$4*$F8074+$Y$5*$G8074+$BR$43,""),"")</f>
        <v/>
      </c>
      <c r="J8074" s="92" t="str">
        <f t="shared" ref="J8074:J8137" si="1272">IF($A8074&lt;&gt;"",IF(MID($C8074,1,1)="r",$Y$3+$Y$4*$F8074+$Y$5*$G8074+$BR$43,""),"")</f>
        <v/>
      </c>
      <c r="K8074" s="92" t="str">
        <f t="shared" ref="K8074:K8137" si="1273">IF($A8074&lt;&gt;"",IF(MID($C8074,1,1)="u",$Y$3+$Y$4*$F8074+$Y$5*$G8074+$BR$43,""),"")</f>
        <v/>
      </c>
      <c r="L8074" s="92" t="str">
        <f t="shared" ref="L8074:L8137" si="1274">IF($A8074&lt;&gt;"",IF(MID($C8074,1,1)="p",$Y$3+$Y$4*$F8074+$Y$5*$G8074+$BR$43,""),"")</f>
        <v/>
      </c>
      <c r="M8074" s="95" t="str">
        <f>IF(A8074&lt;&gt;"",IF(MID(C8074,1,1)="c",SigmaEpsConcrete(I8074,$AN$30:$AN$33,$AR$30:$AR$33,$AS$26,$AS$27,$AS$28,$AQ$20,$AU$19),""),"")</f>
        <v/>
      </c>
      <c r="N8074" s="95" t="str">
        <f>IF(A8074&lt;&gt;"",IF(MID(C8074,1,1)="r",SigmaEpsReinf(J8074,$AS$42:$AS$43,$AS$41,$AS$39,$AS$40,$AQ$38),""),"")</f>
        <v/>
      </c>
      <c r="Q8074" s="92" t="str">
        <f t="shared" si="1266"/>
        <v/>
      </c>
      <c r="R8074" s="92" t="str">
        <f t="shared" si="1267"/>
        <v/>
      </c>
      <c r="U8074" s="5"/>
      <c r="V8074" s="5"/>
      <c r="W8074" s="94" t="str">
        <f t="shared" ref="W8074:W8137" si="1275">IF(A8074&lt;&gt;"",F8074-$AU$105,"")</f>
        <v/>
      </c>
      <c r="X8074" s="94" t="str">
        <f t="shared" si="1268"/>
        <v/>
      </c>
      <c r="Y8074" s="5"/>
      <c r="BK8074" s="8"/>
      <c r="BL8074" s="5"/>
      <c r="BM8074" s="5"/>
      <c r="BN8074" s="5"/>
      <c r="BO8074" s="5"/>
      <c r="BP8074" s="1"/>
      <c r="BQ8074" s="1"/>
      <c r="BR8074" s="1"/>
      <c r="BS8074" s="1"/>
      <c r="BT8074" s="1"/>
      <c r="BU8074" s="4"/>
      <c r="BV8074" s="1"/>
      <c r="BW8074" s="3"/>
      <c r="BX8074" s="4"/>
      <c r="BY8074" s="5"/>
      <c r="BZ8074" s="5"/>
      <c r="CA8074" s="5"/>
      <c r="CB8074" s="5"/>
      <c r="CC8074" s="5"/>
      <c r="CD8074" s="43"/>
    </row>
    <row r="8075" spans="1:82" x14ac:dyDescent="0.25">
      <c r="A8075" s="8"/>
      <c r="B8075" s="5"/>
      <c r="C8075" s="5"/>
      <c r="D8075" s="5"/>
      <c r="E8075" s="5"/>
      <c r="F8075" s="94" t="str">
        <f t="shared" si="1269"/>
        <v/>
      </c>
      <c r="G8075" s="94" t="str">
        <f t="shared" si="1270"/>
        <v/>
      </c>
      <c r="H8075" s="127" t="str">
        <f>IF(A8075&lt;&gt;"",IF(MID(C8075,1,1)="c",$AS$26,IF(MID(C8075,1,1)="r",$AS$41,IF(MID(C8075,1,1)="p",#REF!,#REF!))),"")</f>
        <v/>
      </c>
      <c r="I8075" s="92" t="str">
        <f t="shared" si="1271"/>
        <v/>
      </c>
      <c r="J8075" s="92" t="str">
        <f t="shared" si="1272"/>
        <v/>
      </c>
      <c r="K8075" s="92" t="str">
        <f t="shared" si="1273"/>
        <v/>
      </c>
      <c r="L8075" s="92" t="str">
        <f t="shared" si="1274"/>
        <v/>
      </c>
      <c r="M8075" s="95" t="str">
        <f>IF(A8075&lt;&gt;"",IF(MID(C8075,1,1)="c",SigmaEpsConcrete(I8075,$AN$30:$AN$33,$AR$30:$AR$33,$AS$26,$AS$27,$AS$28,$AQ$20,$AU$19),""),"")</f>
        <v/>
      </c>
      <c r="N8075" s="95" t="str">
        <f>IF(A8075&lt;&gt;"",IF(MID(C8075,1,1)="r",SigmaEpsReinf(J8075,$AS$42:$AS$43,$AS$41,$AS$39,$AS$40,$AQ$38),""),"")</f>
        <v/>
      </c>
      <c r="Q8075" s="92" t="str">
        <f t="shared" ref="Q8075:Q8138" si="1276">IF(A8075&lt;&gt;"",IF(MID(C8075,1,1)="c",IF(ISERROR(M8075/I8075),"",M8075/I8075),""),"")</f>
        <v/>
      </c>
      <c r="R8075" s="92" t="str">
        <f t="shared" ref="R8075:R8138" si="1277">IF(A8075&lt;&gt;"",IF(MID(C8075,1,1)="r",IF(ISERROR(N8075/J8075),"",N8075/J8075),""),"")</f>
        <v/>
      </c>
      <c r="U8075" s="5"/>
      <c r="V8075" s="5"/>
      <c r="W8075" s="94" t="str">
        <f t="shared" si="1275"/>
        <v/>
      </c>
      <c r="X8075" s="94" t="str">
        <f t="shared" ref="X8075:X8138" si="1278">IF(B8075&lt;&gt;"",G8075-$AU$106,"")</f>
        <v/>
      </c>
      <c r="Y8075" s="5"/>
      <c r="BK8075" s="8"/>
      <c r="BL8075" s="5"/>
      <c r="BM8075" s="5"/>
      <c r="BN8075" s="5"/>
      <c r="BO8075" s="5"/>
      <c r="BP8075" s="1"/>
      <c r="BQ8075" s="1"/>
      <c r="BR8075" s="1"/>
      <c r="BS8075" s="1"/>
      <c r="BT8075" s="1"/>
      <c r="BU8075" s="4"/>
      <c r="BV8075" s="1"/>
      <c r="BW8075" s="3"/>
      <c r="BX8075" s="4"/>
      <c r="BY8075" s="5"/>
      <c r="BZ8075" s="5"/>
      <c r="CA8075" s="5"/>
      <c r="CB8075" s="5"/>
      <c r="CC8075" s="5"/>
      <c r="CD8075" s="43"/>
    </row>
    <row r="8076" spans="1:82" x14ac:dyDescent="0.25">
      <c r="A8076" s="8"/>
      <c r="B8076" s="5"/>
      <c r="C8076" s="5"/>
      <c r="D8076" s="5"/>
      <c r="E8076" s="5"/>
      <c r="F8076" s="94" t="str">
        <f t="shared" si="1269"/>
        <v/>
      </c>
      <c r="G8076" s="94" t="str">
        <f t="shared" si="1270"/>
        <v/>
      </c>
      <c r="H8076" s="127" t="str">
        <f>IF(A8076&lt;&gt;"",IF(MID(C8076,1,1)="c",$AS$26,IF(MID(C8076,1,1)="r",$AS$41,IF(MID(C8076,1,1)="p",#REF!,#REF!))),"")</f>
        <v/>
      </c>
      <c r="I8076" s="92" t="str">
        <f t="shared" si="1271"/>
        <v/>
      </c>
      <c r="J8076" s="92" t="str">
        <f t="shared" si="1272"/>
        <v/>
      </c>
      <c r="K8076" s="92" t="str">
        <f t="shared" si="1273"/>
        <v/>
      </c>
      <c r="L8076" s="92" t="str">
        <f t="shared" si="1274"/>
        <v/>
      </c>
      <c r="M8076" s="95" t="str">
        <f>IF(A8076&lt;&gt;"",IF(MID(C8076,1,1)="c",SigmaEpsConcrete(I8076,$AN$30:$AN$33,$AR$30:$AR$33,$AS$26,$AS$27,$AS$28,$AQ$20,$AU$19),""),"")</f>
        <v/>
      </c>
      <c r="N8076" s="95" t="str">
        <f>IF(A8076&lt;&gt;"",IF(MID(C8076,1,1)="r",SigmaEpsReinf(J8076,$AS$42:$AS$43,$AS$41,$AS$39,$AS$40,$AQ$38),""),"")</f>
        <v/>
      </c>
      <c r="Q8076" s="92" t="str">
        <f t="shared" si="1276"/>
        <v/>
      </c>
      <c r="R8076" s="92" t="str">
        <f t="shared" si="1277"/>
        <v/>
      </c>
      <c r="U8076" s="5"/>
      <c r="V8076" s="5"/>
      <c r="W8076" s="94" t="str">
        <f t="shared" si="1275"/>
        <v/>
      </c>
      <c r="X8076" s="94" t="str">
        <f t="shared" si="1278"/>
        <v/>
      </c>
      <c r="Y8076" s="5"/>
      <c r="BK8076" s="8"/>
      <c r="BL8076" s="5"/>
      <c r="BM8076" s="5"/>
      <c r="BN8076" s="5"/>
      <c r="BO8076" s="5"/>
      <c r="BP8076" s="1"/>
      <c r="BQ8076" s="1"/>
      <c r="BR8076" s="1"/>
      <c r="BS8076" s="1"/>
      <c r="BT8076" s="1"/>
      <c r="BU8076" s="4"/>
      <c r="BV8076" s="1"/>
      <c r="BW8076" s="3"/>
      <c r="BX8076" s="4"/>
      <c r="BY8076" s="5"/>
      <c r="BZ8076" s="5"/>
      <c r="CA8076" s="5"/>
      <c r="CB8076" s="5"/>
      <c r="CC8076" s="5"/>
      <c r="CD8076" s="43"/>
    </row>
    <row r="8077" spans="1:82" x14ac:dyDescent="0.25">
      <c r="A8077" s="8"/>
      <c r="B8077" s="5"/>
      <c r="C8077" s="5"/>
      <c r="D8077" s="5"/>
      <c r="E8077" s="5"/>
      <c r="F8077" s="94" t="str">
        <f t="shared" si="1269"/>
        <v/>
      </c>
      <c r="G8077" s="94" t="str">
        <f t="shared" si="1270"/>
        <v/>
      </c>
      <c r="H8077" s="127" t="str">
        <f>IF(A8077&lt;&gt;"",IF(MID(C8077,1,1)="c",$AS$26,IF(MID(C8077,1,1)="r",$AS$41,IF(MID(C8077,1,1)="p",#REF!,#REF!))),"")</f>
        <v/>
      </c>
      <c r="I8077" s="92" t="str">
        <f t="shared" si="1271"/>
        <v/>
      </c>
      <c r="J8077" s="92" t="str">
        <f t="shared" si="1272"/>
        <v/>
      </c>
      <c r="K8077" s="92" t="str">
        <f t="shared" si="1273"/>
        <v/>
      </c>
      <c r="L8077" s="92" t="str">
        <f t="shared" si="1274"/>
        <v/>
      </c>
      <c r="M8077" s="95" t="str">
        <f>IF(A8077&lt;&gt;"",IF(MID(C8077,1,1)="c",SigmaEpsConcrete(I8077,$AN$30:$AN$33,$AR$30:$AR$33,$AS$26,$AS$27,$AS$28,$AQ$20,$AU$19),""),"")</f>
        <v/>
      </c>
      <c r="N8077" s="95" t="str">
        <f>IF(A8077&lt;&gt;"",IF(MID(C8077,1,1)="r",SigmaEpsReinf(J8077,$AS$42:$AS$43,$AS$41,$AS$39,$AS$40,$AQ$38),""),"")</f>
        <v/>
      </c>
      <c r="Q8077" s="92" t="str">
        <f t="shared" si="1276"/>
        <v/>
      </c>
      <c r="R8077" s="92" t="str">
        <f t="shared" si="1277"/>
        <v/>
      </c>
      <c r="U8077" s="5"/>
      <c r="V8077" s="5"/>
      <c r="W8077" s="94" t="str">
        <f t="shared" si="1275"/>
        <v/>
      </c>
      <c r="X8077" s="94" t="str">
        <f t="shared" si="1278"/>
        <v/>
      </c>
      <c r="Y8077" s="5"/>
      <c r="BK8077" s="8"/>
      <c r="BL8077" s="5"/>
      <c r="BM8077" s="5"/>
      <c r="BN8077" s="5"/>
      <c r="BO8077" s="5"/>
      <c r="BP8077" s="1"/>
      <c r="BQ8077" s="1"/>
      <c r="BR8077" s="1"/>
      <c r="BS8077" s="1"/>
      <c r="BT8077" s="1"/>
      <c r="BU8077" s="4"/>
      <c r="BV8077" s="1"/>
      <c r="BW8077" s="3"/>
      <c r="BX8077" s="4"/>
      <c r="BY8077" s="5"/>
      <c r="BZ8077" s="5"/>
      <c r="CA8077" s="5"/>
      <c r="CB8077" s="5"/>
      <c r="CC8077" s="5"/>
      <c r="CD8077" s="43"/>
    </row>
    <row r="8078" spans="1:82" x14ac:dyDescent="0.25">
      <c r="A8078" s="8"/>
      <c r="B8078" s="5"/>
      <c r="C8078" s="5"/>
      <c r="D8078" s="5"/>
      <c r="E8078" s="5"/>
      <c r="F8078" s="94" t="str">
        <f t="shared" si="1269"/>
        <v/>
      </c>
      <c r="G8078" s="94" t="str">
        <f t="shared" si="1270"/>
        <v/>
      </c>
      <c r="H8078" s="127" t="str">
        <f>IF(A8078&lt;&gt;"",IF(MID(C8078,1,1)="c",$AS$26,IF(MID(C8078,1,1)="r",$AS$41,IF(MID(C8078,1,1)="p",#REF!,#REF!))),"")</f>
        <v/>
      </c>
      <c r="I8078" s="92" t="str">
        <f t="shared" si="1271"/>
        <v/>
      </c>
      <c r="J8078" s="92" t="str">
        <f t="shared" si="1272"/>
        <v/>
      </c>
      <c r="K8078" s="92" t="str">
        <f t="shared" si="1273"/>
        <v/>
      </c>
      <c r="L8078" s="92" t="str">
        <f t="shared" si="1274"/>
        <v/>
      </c>
      <c r="M8078" s="95" t="str">
        <f>IF(A8078&lt;&gt;"",IF(MID(C8078,1,1)="c",SigmaEpsConcrete(I8078,$AN$30:$AN$33,$AR$30:$AR$33,$AS$26,$AS$27,$AS$28,$AQ$20,$AU$19),""),"")</f>
        <v/>
      </c>
      <c r="N8078" s="95" t="str">
        <f>IF(A8078&lt;&gt;"",IF(MID(C8078,1,1)="r",SigmaEpsReinf(J8078,$AS$42:$AS$43,$AS$41,$AS$39,$AS$40,$AQ$38),""),"")</f>
        <v/>
      </c>
      <c r="Q8078" s="92" t="str">
        <f t="shared" si="1276"/>
        <v/>
      </c>
      <c r="R8078" s="92" t="str">
        <f t="shared" si="1277"/>
        <v/>
      </c>
      <c r="U8078" s="5"/>
      <c r="V8078" s="5"/>
      <c r="W8078" s="94" t="str">
        <f t="shared" si="1275"/>
        <v/>
      </c>
      <c r="X8078" s="94" t="str">
        <f t="shared" si="1278"/>
        <v/>
      </c>
      <c r="Y8078" s="5"/>
      <c r="BK8078" s="8"/>
      <c r="BL8078" s="5"/>
      <c r="BM8078" s="5"/>
      <c r="BN8078" s="5"/>
      <c r="BO8078" s="5"/>
      <c r="BP8078" s="1"/>
      <c r="BQ8078" s="1"/>
      <c r="BR8078" s="1"/>
      <c r="BS8078" s="1"/>
      <c r="BT8078" s="1"/>
      <c r="BU8078" s="4"/>
      <c r="BV8078" s="1"/>
      <c r="BW8078" s="3"/>
      <c r="BX8078" s="4"/>
      <c r="BY8078" s="5"/>
      <c r="BZ8078" s="5"/>
      <c r="CA8078" s="5"/>
      <c r="CB8078" s="5"/>
      <c r="CC8078" s="5"/>
      <c r="CD8078" s="43"/>
    </row>
    <row r="8079" spans="1:82" x14ac:dyDescent="0.25">
      <c r="A8079" s="8"/>
      <c r="B8079" s="5"/>
      <c r="C8079" s="5"/>
      <c r="D8079" s="5"/>
      <c r="E8079" s="5"/>
      <c r="F8079" s="94" t="str">
        <f t="shared" si="1269"/>
        <v/>
      </c>
      <c r="G8079" s="94" t="str">
        <f t="shared" si="1270"/>
        <v/>
      </c>
      <c r="H8079" s="127" t="str">
        <f>IF(A8079&lt;&gt;"",IF(MID(C8079,1,1)="c",$AS$26,IF(MID(C8079,1,1)="r",$AS$41,IF(MID(C8079,1,1)="p",#REF!,#REF!))),"")</f>
        <v/>
      </c>
      <c r="I8079" s="92" t="str">
        <f t="shared" si="1271"/>
        <v/>
      </c>
      <c r="J8079" s="92" t="str">
        <f t="shared" si="1272"/>
        <v/>
      </c>
      <c r="K8079" s="92" t="str">
        <f t="shared" si="1273"/>
        <v/>
      </c>
      <c r="L8079" s="92" t="str">
        <f t="shared" si="1274"/>
        <v/>
      </c>
      <c r="M8079" s="95" t="str">
        <f>IF(A8079&lt;&gt;"",IF(MID(C8079,1,1)="c",SigmaEpsConcrete(I8079,$AN$30:$AN$33,$AR$30:$AR$33,$AS$26,$AS$27,$AS$28,$AQ$20,$AU$19),""),"")</f>
        <v/>
      </c>
      <c r="N8079" s="95" t="str">
        <f>IF(A8079&lt;&gt;"",IF(MID(C8079,1,1)="r",SigmaEpsReinf(J8079,$AS$42:$AS$43,$AS$41,$AS$39,$AS$40,$AQ$38),""),"")</f>
        <v/>
      </c>
      <c r="Q8079" s="92" t="str">
        <f t="shared" si="1276"/>
        <v/>
      </c>
      <c r="R8079" s="92" t="str">
        <f t="shared" si="1277"/>
        <v/>
      </c>
      <c r="U8079" s="5"/>
      <c r="V8079" s="5"/>
      <c r="W8079" s="94" t="str">
        <f t="shared" si="1275"/>
        <v/>
      </c>
      <c r="X8079" s="94" t="str">
        <f t="shared" si="1278"/>
        <v/>
      </c>
      <c r="Y8079" s="5"/>
      <c r="BK8079" s="8"/>
      <c r="BL8079" s="5"/>
      <c r="BM8079" s="5"/>
      <c r="BN8079" s="5"/>
      <c r="BO8079" s="5"/>
      <c r="BP8079" s="1"/>
      <c r="BQ8079" s="1"/>
      <c r="BR8079" s="1"/>
      <c r="BS8079" s="1"/>
      <c r="BT8079" s="1"/>
      <c r="BU8079" s="4"/>
      <c r="BV8079" s="1"/>
      <c r="BW8079" s="3"/>
      <c r="BX8079" s="4"/>
      <c r="BY8079" s="5"/>
      <c r="BZ8079" s="5"/>
      <c r="CA8079" s="5"/>
      <c r="CB8079" s="5"/>
      <c r="CC8079" s="5"/>
      <c r="CD8079" s="43"/>
    </row>
    <row r="8080" spans="1:82" x14ac:dyDescent="0.25">
      <c r="A8080" s="8"/>
      <c r="B8080" s="5"/>
      <c r="C8080" s="5"/>
      <c r="D8080" s="5"/>
      <c r="E8080" s="5"/>
      <c r="F8080" s="94" t="str">
        <f t="shared" si="1269"/>
        <v/>
      </c>
      <c r="G8080" s="94" t="str">
        <f t="shared" si="1270"/>
        <v/>
      </c>
      <c r="H8080" s="127" t="str">
        <f>IF(A8080&lt;&gt;"",IF(MID(C8080,1,1)="c",$AS$26,IF(MID(C8080,1,1)="r",$AS$41,IF(MID(C8080,1,1)="p",#REF!,#REF!))),"")</f>
        <v/>
      </c>
      <c r="I8080" s="92" t="str">
        <f t="shared" si="1271"/>
        <v/>
      </c>
      <c r="J8080" s="92" t="str">
        <f t="shared" si="1272"/>
        <v/>
      </c>
      <c r="K8080" s="92" t="str">
        <f t="shared" si="1273"/>
        <v/>
      </c>
      <c r="L8080" s="92" t="str">
        <f t="shared" si="1274"/>
        <v/>
      </c>
      <c r="M8080" s="95" t="str">
        <f>IF(A8080&lt;&gt;"",IF(MID(C8080,1,1)="c",SigmaEpsConcrete(I8080,$AN$30:$AN$33,$AR$30:$AR$33,$AS$26,$AS$27,$AS$28,$AQ$20,$AU$19),""),"")</f>
        <v/>
      </c>
      <c r="N8080" s="95" t="str">
        <f>IF(A8080&lt;&gt;"",IF(MID(C8080,1,1)="r",SigmaEpsReinf(J8080,$AS$42:$AS$43,$AS$41,$AS$39,$AS$40,$AQ$38),""),"")</f>
        <v/>
      </c>
      <c r="Q8080" s="92" t="str">
        <f t="shared" si="1276"/>
        <v/>
      </c>
      <c r="R8080" s="92" t="str">
        <f t="shared" si="1277"/>
        <v/>
      </c>
      <c r="U8080" s="5"/>
      <c r="V8080" s="5"/>
      <c r="W8080" s="94" t="str">
        <f t="shared" si="1275"/>
        <v/>
      </c>
      <c r="X8080" s="94" t="str">
        <f t="shared" si="1278"/>
        <v/>
      </c>
      <c r="Y8080" s="5"/>
      <c r="BK8080" s="8"/>
      <c r="BL8080" s="5"/>
      <c r="BM8080" s="5"/>
      <c r="BN8080" s="5"/>
      <c r="BO8080" s="5"/>
      <c r="BP8080" s="1"/>
      <c r="BQ8080" s="1"/>
      <c r="BR8080" s="1"/>
      <c r="BS8080" s="1"/>
      <c r="BT8080" s="1"/>
      <c r="BU8080" s="4"/>
      <c r="BV8080" s="1"/>
      <c r="BW8080" s="3"/>
      <c r="BX8080" s="4"/>
      <c r="BY8080" s="5"/>
      <c r="BZ8080" s="5"/>
      <c r="CA8080" s="5"/>
      <c r="CB8080" s="5"/>
      <c r="CC8080" s="5"/>
      <c r="CD8080" s="43"/>
    </row>
    <row r="8081" spans="1:82" x14ac:dyDescent="0.25">
      <c r="A8081" s="8"/>
      <c r="B8081" s="5"/>
      <c r="C8081" s="5"/>
      <c r="D8081" s="5"/>
      <c r="E8081" s="5"/>
      <c r="F8081" s="94" t="str">
        <f t="shared" si="1269"/>
        <v/>
      </c>
      <c r="G8081" s="94" t="str">
        <f t="shared" si="1270"/>
        <v/>
      </c>
      <c r="H8081" s="127" t="str">
        <f>IF(A8081&lt;&gt;"",IF(MID(C8081,1,1)="c",$AS$26,IF(MID(C8081,1,1)="r",$AS$41,IF(MID(C8081,1,1)="p",#REF!,#REF!))),"")</f>
        <v/>
      </c>
      <c r="I8081" s="92" t="str">
        <f t="shared" si="1271"/>
        <v/>
      </c>
      <c r="J8081" s="92" t="str">
        <f t="shared" si="1272"/>
        <v/>
      </c>
      <c r="K8081" s="92" t="str">
        <f t="shared" si="1273"/>
        <v/>
      </c>
      <c r="L8081" s="92" t="str">
        <f t="shared" si="1274"/>
        <v/>
      </c>
      <c r="M8081" s="95" t="str">
        <f>IF(A8081&lt;&gt;"",IF(MID(C8081,1,1)="c",SigmaEpsConcrete(I8081,$AN$30:$AN$33,$AR$30:$AR$33,$AS$26,$AS$27,$AS$28,$AQ$20,$AU$19),""),"")</f>
        <v/>
      </c>
      <c r="N8081" s="95" t="str">
        <f>IF(A8081&lt;&gt;"",IF(MID(C8081,1,1)="r",SigmaEpsReinf(J8081,$AS$42:$AS$43,$AS$41,$AS$39,$AS$40,$AQ$38),""),"")</f>
        <v/>
      </c>
      <c r="Q8081" s="92" t="str">
        <f t="shared" si="1276"/>
        <v/>
      </c>
      <c r="R8081" s="92" t="str">
        <f t="shared" si="1277"/>
        <v/>
      </c>
      <c r="U8081" s="5"/>
      <c r="V8081" s="5"/>
      <c r="W8081" s="94" t="str">
        <f t="shared" si="1275"/>
        <v/>
      </c>
      <c r="X8081" s="94" t="str">
        <f t="shared" si="1278"/>
        <v/>
      </c>
      <c r="Y8081" s="5"/>
      <c r="BK8081" s="8"/>
      <c r="BL8081" s="5"/>
      <c r="BM8081" s="5"/>
      <c r="BN8081" s="5"/>
      <c r="BO8081" s="5"/>
      <c r="BP8081" s="1"/>
      <c r="BQ8081" s="1"/>
      <c r="BR8081" s="1"/>
      <c r="BS8081" s="1"/>
      <c r="BT8081" s="1"/>
      <c r="BU8081" s="4"/>
      <c r="BV8081" s="1"/>
      <c r="BW8081" s="3"/>
      <c r="BX8081" s="4"/>
      <c r="BY8081" s="5"/>
      <c r="BZ8081" s="5"/>
      <c r="CA8081" s="5"/>
      <c r="CB8081" s="5"/>
      <c r="CC8081" s="5"/>
      <c r="CD8081" s="43"/>
    </row>
    <row r="8082" spans="1:82" x14ac:dyDescent="0.25">
      <c r="A8082" s="8"/>
      <c r="B8082" s="5"/>
      <c r="C8082" s="5"/>
      <c r="D8082" s="5"/>
      <c r="E8082" s="5"/>
      <c r="F8082" s="94" t="str">
        <f t="shared" si="1269"/>
        <v/>
      </c>
      <c r="G8082" s="94" t="str">
        <f t="shared" si="1270"/>
        <v/>
      </c>
      <c r="H8082" s="127" t="str">
        <f>IF(A8082&lt;&gt;"",IF(MID(C8082,1,1)="c",$AS$26,IF(MID(C8082,1,1)="r",$AS$41,IF(MID(C8082,1,1)="p",#REF!,#REF!))),"")</f>
        <v/>
      </c>
      <c r="I8082" s="92" t="str">
        <f t="shared" si="1271"/>
        <v/>
      </c>
      <c r="J8082" s="92" t="str">
        <f t="shared" si="1272"/>
        <v/>
      </c>
      <c r="K8082" s="92" t="str">
        <f t="shared" si="1273"/>
        <v/>
      </c>
      <c r="L8082" s="92" t="str">
        <f t="shared" si="1274"/>
        <v/>
      </c>
      <c r="M8082" s="95" t="str">
        <f>IF(A8082&lt;&gt;"",IF(MID(C8082,1,1)="c",SigmaEpsConcrete(I8082,$AN$30:$AN$33,$AR$30:$AR$33,$AS$26,$AS$27,$AS$28,$AQ$20,$AU$19),""),"")</f>
        <v/>
      </c>
      <c r="N8082" s="95" t="str">
        <f>IF(A8082&lt;&gt;"",IF(MID(C8082,1,1)="r",SigmaEpsReinf(J8082,$AS$42:$AS$43,$AS$41,$AS$39,$AS$40,$AQ$38),""),"")</f>
        <v/>
      </c>
      <c r="Q8082" s="92" t="str">
        <f t="shared" si="1276"/>
        <v/>
      </c>
      <c r="R8082" s="92" t="str">
        <f t="shared" si="1277"/>
        <v/>
      </c>
      <c r="U8082" s="5"/>
      <c r="V8082" s="5"/>
      <c r="W8082" s="94" t="str">
        <f t="shared" si="1275"/>
        <v/>
      </c>
      <c r="X8082" s="94" t="str">
        <f t="shared" si="1278"/>
        <v/>
      </c>
      <c r="Y8082" s="5"/>
      <c r="BK8082" s="8"/>
      <c r="BL8082" s="5"/>
      <c r="BM8082" s="5"/>
      <c r="BN8082" s="5"/>
      <c r="BO8082" s="5"/>
      <c r="BP8082" s="1"/>
      <c r="BQ8082" s="1"/>
      <c r="BR8082" s="1"/>
      <c r="BS8082" s="1"/>
      <c r="BT8082" s="1"/>
      <c r="BU8082" s="4"/>
      <c r="BV8082" s="1"/>
      <c r="BW8082" s="3"/>
      <c r="BX8082" s="4"/>
      <c r="BY8082" s="5"/>
      <c r="BZ8082" s="5"/>
      <c r="CA8082" s="5"/>
      <c r="CB8082" s="5"/>
      <c r="CC8082" s="5"/>
      <c r="CD8082" s="43"/>
    </row>
    <row r="8083" spans="1:82" x14ac:dyDescent="0.25">
      <c r="A8083" s="8"/>
      <c r="B8083" s="5"/>
      <c r="C8083" s="5"/>
      <c r="D8083" s="5"/>
      <c r="E8083" s="5"/>
      <c r="F8083" s="94" t="str">
        <f t="shared" si="1269"/>
        <v/>
      </c>
      <c r="G8083" s="94" t="str">
        <f t="shared" si="1270"/>
        <v/>
      </c>
      <c r="H8083" s="127" t="str">
        <f>IF(A8083&lt;&gt;"",IF(MID(C8083,1,1)="c",$AS$26,IF(MID(C8083,1,1)="r",$AS$41,IF(MID(C8083,1,1)="p",#REF!,#REF!))),"")</f>
        <v/>
      </c>
      <c r="I8083" s="92" t="str">
        <f t="shared" si="1271"/>
        <v/>
      </c>
      <c r="J8083" s="92" t="str">
        <f t="shared" si="1272"/>
        <v/>
      </c>
      <c r="K8083" s="92" t="str">
        <f t="shared" si="1273"/>
        <v/>
      </c>
      <c r="L8083" s="92" t="str">
        <f t="shared" si="1274"/>
        <v/>
      </c>
      <c r="M8083" s="95" t="str">
        <f>IF(A8083&lt;&gt;"",IF(MID(C8083,1,1)="c",SigmaEpsConcrete(I8083,$AN$30:$AN$33,$AR$30:$AR$33,$AS$26,$AS$27,$AS$28,$AQ$20,$AU$19),""),"")</f>
        <v/>
      </c>
      <c r="N8083" s="95" t="str">
        <f>IF(A8083&lt;&gt;"",IF(MID(C8083,1,1)="r",SigmaEpsReinf(J8083,$AS$42:$AS$43,$AS$41,$AS$39,$AS$40,$AQ$38),""),"")</f>
        <v/>
      </c>
      <c r="Q8083" s="92" t="str">
        <f t="shared" si="1276"/>
        <v/>
      </c>
      <c r="R8083" s="92" t="str">
        <f t="shared" si="1277"/>
        <v/>
      </c>
      <c r="U8083" s="5"/>
      <c r="V8083" s="5"/>
      <c r="W8083" s="94" t="str">
        <f t="shared" si="1275"/>
        <v/>
      </c>
      <c r="X8083" s="94" t="str">
        <f t="shared" si="1278"/>
        <v/>
      </c>
      <c r="Y8083" s="5"/>
      <c r="BK8083" s="8"/>
      <c r="BL8083" s="5"/>
      <c r="BM8083" s="5"/>
      <c r="BN8083" s="5"/>
      <c r="BO8083" s="5"/>
      <c r="BP8083" s="1"/>
      <c r="BQ8083" s="1"/>
      <c r="BR8083" s="1"/>
      <c r="BS8083" s="1"/>
      <c r="BT8083" s="1"/>
      <c r="BU8083" s="4"/>
      <c r="BV8083" s="1"/>
      <c r="BW8083" s="3"/>
      <c r="BX8083" s="4"/>
      <c r="BY8083" s="5"/>
      <c r="BZ8083" s="5"/>
      <c r="CA8083" s="5"/>
      <c r="CB8083" s="5"/>
      <c r="CC8083" s="5"/>
      <c r="CD8083" s="43"/>
    </row>
    <row r="8084" spans="1:82" x14ac:dyDescent="0.25">
      <c r="A8084" s="8"/>
      <c r="B8084" s="5"/>
      <c r="C8084" s="5"/>
      <c r="D8084" s="5"/>
      <c r="E8084" s="5"/>
      <c r="F8084" s="94" t="str">
        <f t="shared" si="1269"/>
        <v/>
      </c>
      <c r="G8084" s="94" t="str">
        <f t="shared" si="1270"/>
        <v/>
      </c>
      <c r="H8084" s="127" t="str">
        <f>IF(A8084&lt;&gt;"",IF(MID(C8084,1,1)="c",$AS$26,IF(MID(C8084,1,1)="r",$AS$41,IF(MID(C8084,1,1)="p",#REF!,#REF!))),"")</f>
        <v/>
      </c>
      <c r="I8084" s="92" t="str">
        <f t="shared" si="1271"/>
        <v/>
      </c>
      <c r="J8084" s="92" t="str">
        <f t="shared" si="1272"/>
        <v/>
      </c>
      <c r="K8084" s="92" t="str">
        <f t="shared" si="1273"/>
        <v/>
      </c>
      <c r="L8084" s="92" t="str">
        <f t="shared" si="1274"/>
        <v/>
      </c>
      <c r="M8084" s="95" t="str">
        <f>IF(A8084&lt;&gt;"",IF(MID(C8084,1,1)="c",SigmaEpsConcrete(I8084,$AN$30:$AN$33,$AR$30:$AR$33,$AS$26,$AS$27,$AS$28,$AQ$20,$AU$19),""),"")</f>
        <v/>
      </c>
      <c r="N8084" s="95" t="str">
        <f>IF(A8084&lt;&gt;"",IF(MID(C8084,1,1)="r",SigmaEpsReinf(J8084,$AS$42:$AS$43,$AS$41,$AS$39,$AS$40,$AQ$38),""),"")</f>
        <v/>
      </c>
      <c r="Q8084" s="92" t="str">
        <f t="shared" si="1276"/>
        <v/>
      </c>
      <c r="R8084" s="92" t="str">
        <f t="shared" si="1277"/>
        <v/>
      </c>
      <c r="U8084" s="5"/>
      <c r="V8084" s="5"/>
      <c r="W8084" s="94" t="str">
        <f t="shared" si="1275"/>
        <v/>
      </c>
      <c r="X8084" s="94" t="str">
        <f t="shared" si="1278"/>
        <v/>
      </c>
      <c r="Y8084" s="5"/>
      <c r="BK8084" s="8"/>
      <c r="BL8084" s="5"/>
      <c r="BM8084" s="5"/>
      <c r="BN8084" s="5"/>
      <c r="BO8084" s="5"/>
      <c r="BP8084" s="1"/>
      <c r="BQ8084" s="1"/>
      <c r="BR8084" s="1"/>
      <c r="BS8084" s="1"/>
      <c r="BT8084" s="1"/>
      <c r="BU8084" s="4"/>
      <c r="BV8084" s="1"/>
      <c r="BW8084" s="3"/>
      <c r="BX8084" s="4"/>
      <c r="BY8084" s="5"/>
      <c r="BZ8084" s="5"/>
      <c r="CA8084" s="5"/>
      <c r="CB8084" s="5"/>
      <c r="CC8084" s="5"/>
      <c r="CD8084" s="43"/>
    </row>
    <row r="8085" spans="1:82" x14ac:dyDescent="0.25">
      <c r="A8085" s="8"/>
      <c r="B8085" s="5"/>
      <c r="C8085" s="5"/>
      <c r="D8085" s="5"/>
      <c r="E8085" s="5"/>
      <c r="F8085" s="94" t="str">
        <f t="shared" si="1269"/>
        <v/>
      </c>
      <c r="G8085" s="94" t="str">
        <f t="shared" si="1270"/>
        <v/>
      </c>
      <c r="H8085" s="127" t="str">
        <f>IF(A8085&lt;&gt;"",IF(MID(C8085,1,1)="c",$AS$26,IF(MID(C8085,1,1)="r",$AS$41,IF(MID(C8085,1,1)="p",#REF!,#REF!))),"")</f>
        <v/>
      </c>
      <c r="I8085" s="92" t="str">
        <f t="shared" si="1271"/>
        <v/>
      </c>
      <c r="J8085" s="92" t="str">
        <f t="shared" si="1272"/>
        <v/>
      </c>
      <c r="K8085" s="92" t="str">
        <f t="shared" si="1273"/>
        <v/>
      </c>
      <c r="L8085" s="92" t="str">
        <f t="shared" si="1274"/>
        <v/>
      </c>
      <c r="M8085" s="95" t="str">
        <f>IF(A8085&lt;&gt;"",IF(MID(C8085,1,1)="c",SigmaEpsConcrete(I8085,$AN$30:$AN$33,$AR$30:$AR$33,$AS$26,$AS$27,$AS$28,$AQ$20,$AU$19),""),"")</f>
        <v/>
      </c>
      <c r="N8085" s="95" t="str">
        <f>IF(A8085&lt;&gt;"",IF(MID(C8085,1,1)="r",SigmaEpsReinf(J8085,$AS$42:$AS$43,$AS$41,$AS$39,$AS$40,$AQ$38),""),"")</f>
        <v/>
      </c>
      <c r="Q8085" s="92" t="str">
        <f t="shared" si="1276"/>
        <v/>
      </c>
      <c r="R8085" s="92" t="str">
        <f t="shared" si="1277"/>
        <v/>
      </c>
      <c r="U8085" s="5"/>
      <c r="V8085" s="5"/>
      <c r="W8085" s="94" t="str">
        <f t="shared" si="1275"/>
        <v/>
      </c>
      <c r="X8085" s="94" t="str">
        <f t="shared" si="1278"/>
        <v/>
      </c>
      <c r="Y8085" s="5"/>
      <c r="BK8085" s="8"/>
      <c r="BL8085" s="5"/>
      <c r="BM8085" s="5"/>
      <c r="BN8085" s="5"/>
      <c r="BO8085" s="5"/>
      <c r="BP8085" s="1"/>
      <c r="BQ8085" s="1"/>
      <c r="BR8085" s="1"/>
      <c r="BS8085" s="1"/>
      <c r="BT8085" s="1"/>
      <c r="BU8085" s="4"/>
      <c r="BV8085" s="1"/>
      <c r="BW8085" s="3"/>
      <c r="BX8085" s="4"/>
      <c r="BY8085" s="5"/>
      <c r="BZ8085" s="5"/>
      <c r="CA8085" s="5"/>
      <c r="CB8085" s="5"/>
      <c r="CC8085" s="5"/>
      <c r="CD8085" s="43"/>
    </row>
    <row r="8086" spans="1:82" x14ac:dyDescent="0.25">
      <c r="A8086" s="8"/>
      <c r="B8086" s="5"/>
      <c r="C8086" s="5"/>
      <c r="D8086" s="5"/>
      <c r="E8086" s="5"/>
      <c r="F8086" s="94" t="str">
        <f t="shared" si="1269"/>
        <v/>
      </c>
      <c r="G8086" s="94" t="str">
        <f t="shared" si="1270"/>
        <v/>
      </c>
      <c r="H8086" s="127" t="str">
        <f>IF(A8086&lt;&gt;"",IF(MID(C8086,1,1)="c",$AS$26,IF(MID(C8086,1,1)="r",$AS$41,IF(MID(C8086,1,1)="p",#REF!,#REF!))),"")</f>
        <v/>
      </c>
      <c r="I8086" s="92" t="str">
        <f t="shared" si="1271"/>
        <v/>
      </c>
      <c r="J8086" s="92" t="str">
        <f t="shared" si="1272"/>
        <v/>
      </c>
      <c r="K8086" s="92" t="str">
        <f t="shared" si="1273"/>
        <v/>
      </c>
      <c r="L8086" s="92" t="str">
        <f t="shared" si="1274"/>
        <v/>
      </c>
      <c r="M8086" s="95" t="str">
        <f>IF(A8086&lt;&gt;"",IF(MID(C8086,1,1)="c",SigmaEpsConcrete(I8086,$AN$30:$AN$33,$AR$30:$AR$33,$AS$26,$AS$27,$AS$28,$AQ$20,$AU$19),""),"")</f>
        <v/>
      </c>
      <c r="N8086" s="95" t="str">
        <f>IF(A8086&lt;&gt;"",IF(MID(C8086,1,1)="r",SigmaEpsReinf(J8086,$AS$42:$AS$43,$AS$41,$AS$39,$AS$40,$AQ$38),""),"")</f>
        <v/>
      </c>
      <c r="Q8086" s="92" t="str">
        <f t="shared" si="1276"/>
        <v/>
      </c>
      <c r="R8086" s="92" t="str">
        <f t="shared" si="1277"/>
        <v/>
      </c>
      <c r="U8086" s="5"/>
      <c r="V8086" s="5"/>
      <c r="W8086" s="94" t="str">
        <f t="shared" si="1275"/>
        <v/>
      </c>
      <c r="X8086" s="94" t="str">
        <f t="shared" si="1278"/>
        <v/>
      </c>
      <c r="Y8086" s="5"/>
      <c r="BK8086" s="8"/>
      <c r="BL8086" s="5"/>
      <c r="BM8086" s="5"/>
      <c r="BN8086" s="5"/>
      <c r="BO8086" s="5"/>
      <c r="BP8086" s="1"/>
      <c r="BQ8086" s="1"/>
      <c r="BR8086" s="1"/>
      <c r="BS8086" s="1"/>
      <c r="BT8086" s="1"/>
      <c r="BU8086" s="4"/>
      <c r="BV8086" s="1"/>
      <c r="BW8086" s="3"/>
      <c r="BX8086" s="4"/>
      <c r="BY8086" s="5"/>
      <c r="BZ8086" s="5"/>
      <c r="CA8086" s="5"/>
      <c r="CB8086" s="5"/>
      <c r="CC8086" s="5"/>
      <c r="CD8086" s="43"/>
    </row>
    <row r="8087" spans="1:82" x14ac:dyDescent="0.25">
      <c r="A8087" s="8"/>
      <c r="B8087" s="5"/>
      <c r="C8087" s="5"/>
      <c r="D8087" s="5"/>
      <c r="E8087" s="5"/>
      <c r="F8087" s="94" t="str">
        <f t="shared" si="1269"/>
        <v/>
      </c>
      <c r="G8087" s="94" t="str">
        <f t="shared" si="1270"/>
        <v/>
      </c>
      <c r="H8087" s="127" t="str">
        <f>IF(A8087&lt;&gt;"",IF(MID(C8087,1,1)="c",$AS$26,IF(MID(C8087,1,1)="r",$AS$41,IF(MID(C8087,1,1)="p",#REF!,#REF!))),"")</f>
        <v/>
      </c>
      <c r="I8087" s="92" t="str">
        <f t="shared" si="1271"/>
        <v/>
      </c>
      <c r="J8087" s="92" t="str">
        <f t="shared" si="1272"/>
        <v/>
      </c>
      <c r="K8087" s="92" t="str">
        <f t="shared" si="1273"/>
        <v/>
      </c>
      <c r="L8087" s="92" t="str">
        <f t="shared" si="1274"/>
        <v/>
      </c>
      <c r="M8087" s="95" t="str">
        <f>IF(A8087&lt;&gt;"",IF(MID(C8087,1,1)="c",SigmaEpsConcrete(I8087,$AN$30:$AN$33,$AR$30:$AR$33,$AS$26,$AS$27,$AS$28,$AQ$20,$AU$19),""),"")</f>
        <v/>
      </c>
      <c r="N8087" s="95" t="str">
        <f>IF(A8087&lt;&gt;"",IF(MID(C8087,1,1)="r",SigmaEpsReinf(J8087,$AS$42:$AS$43,$AS$41,$AS$39,$AS$40,$AQ$38),""),"")</f>
        <v/>
      </c>
      <c r="Q8087" s="92" t="str">
        <f t="shared" si="1276"/>
        <v/>
      </c>
      <c r="R8087" s="92" t="str">
        <f t="shared" si="1277"/>
        <v/>
      </c>
      <c r="U8087" s="5"/>
      <c r="V8087" s="5"/>
      <c r="W8087" s="94" t="str">
        <f t="shared" si="1275"/>
        <v/>
      </c>
      <c r="X8087" s="94" t="str">
        <f t="shared" si="1278"/>
        <v/>
      </c>
      <c r="Y8087" s="5"/>
      <c r="BK8087" s="8"/>
      <c r="BL8087" s="5"/>
      <c r="BM8087" s="5"/>
      <c r="BN8087" s="5"/>
      <c r="BO8087" s="5"/>
      <c r="BP8087" s="1"/>
      <c r="BQ8087" s="1"/>
      <c r="BR8087" s="1"/>
      <c r="BS8087" s="1"/>
      <c r="BT8087" s="1"/>
      <c r="BU8087" s="4"/>
      <c r="BV8087" s="1"/>
      <c r="BW8087" s="3"/>
      <c r="BX8087" s="4"/>
      <c r="BY8087" s="5"/>
      <c r="BZ8087" s="5"/>
      <c r="CA8087" s="5"/>
      <c r="CB8087" s="5"/>
      <c r="CC8087" s="5"/>
      <c r="CD8087" s="43"/>
    </row>
    <row r="8088" spans="1:82" x14ac:dyDescent="0.25">
      <c r="A8088" s="8"/>
      <c r="B8088" s="5"/>
      <c r="C8088" s="5"/>
      <c r="D8088" s="5"/>
      <c r="E8088" s="5"/>
      <c r="F8088" s="94" t="str">
        <f t="shared" si="1269"/>
        <v/>
      </c>
      <c r="G8088" s="94" t="str">
        <f t="shared" si="1270"/>
        <v/>
      </c>
      <c r="H8088" s="127" t="str">
        <f>IF(A8088&lt;&gt;"",IF(MID(C8088,1,1)="c",$AS$26,IF(MID(C8088,1,1)="r",$AS$41,IF(MID(C8088,1,1)="p",#REF!,#REF!))),"")</f>
        <v/>
      </c>
      <c r="I8088" s="92" t="str">
        <f t="shared" si="1271"/>
        <v/>
      </c>
      <c r="J8088" s="92" t="str">
        <f t="shared" si="1272"/>
        <v/>
      </c>
      <c r="K8088" s="92" t="str">
        <f t="shared" si="1273"/>
        <v/>
      </c>
      <c r="L8088" s="92" t="str">
        <f t="shared" si="1274"/>
        <v/>
      </c>
      <c r="M8088" s="95" t="str">
        <f>IF(A8088&lt;&gt;"",IF(MID(C8088,1,1)="c",SigmaEpsConcrete(I8088,$AN$30:$AN$33,$AR$30:$AR$33,$AS$26,$AS$27,$AS$28,$AQ$20,$AU$19),""),"")</f>
        <v/>
      </c>
      <c r="N8088" s="95" t="str">
        <f>IF(A8088&lt;&gt;"",IF(MID(C8088,1,1)="r",SigmaEpsReinf(J8088,$AS$42:$AS$43,$AS$41,$AS$39,$AS$40,$AQ$38),""),"")</f>
        <v/>
      </c>
      <c r="Q8088" s="92" t="str">
        <f t="shared" si="1276"/>
        <v/>
      </c>
      <c r="R8088" s="92" t="str">
        <f t="shared" si="1277"/>
        <v/>
      </c>
      <c r="U8088" s="5"/>
      <c r="V8088" s="5"/>
      <c r="W8088" s="94" t="str">
        <f t="shared" si="1275"/>
        <v/>
      </c>
      <c r="X8088" s="94" t="str">
        <f t="shared" si="1278"/>
        <v/>
      </c>
      <c r="Y8088" s="5"/>
      <c r="BK8088" s="8"/>
      <c r="BL8088" s="5"/>
      <c r="BM8088" s="5"/>
      <c r="BN8088" s="5"/>
      <c r="BO8088" s="5"/>
      <c r="BP8088" s="1"/>
      <c r="BQ8088" s="1"/>
      <c r="BR8088" s="1"/>
      <c r="BS8088" s="1"/>
      <c r="BT8088" s="1"/>
      <c r="BU8088" s="4"/>
      <c r="BV8088" s="1"/>
      <c r="BW8088" s="3"/>
      <c r="BX8088" s="4"/>
      <c r="BY8088" s="5"/>
      <c r="BZ8088" s="5"/>
      <c r="CA8088" s="5"/>
      <c r="CB8088" s="5"/>
      <c r="CC8088" s="5"/>
      <c r="CD8088" s="43"/>
    </row>
    <row r="8089" spans="1:82" x14ac:dyDescent="0.25">
      <c r="A8089" s="8"/>
      <c r="B8089" s="5"/>
      <c r="C8089" s="5"/>
      <c r="D8089" s="5"/>
      <c r="E8089" s="5"/>
      <c r="F8089" s="94" t="str">
        <f t="shared" si="1269"/>
        <v/>
      </c>
      <c r="G8089" s="94" t="str">
        <f t="shared" si="1270"/>
        <v/>
      </c>
      <c r="H8089" s="127" t="str">
        <f>IF(A8089&lt;&gt;"",IF(MID(C8089,1,1)="c",$AS$26,IF(MID(C8089,1,1)="r",$AS$41,IF(MID(C8089,1,1)="p",#REF!,#REF!))),"")</f>
        <v/>
      </c>
      <c r="I8089" s="92" t="str">
        <f t="shared" si="1271"/>
        <v/>
      </c>
      <c r="J8089" s="92" t="str">
        <f t="shared" si="1272"/>
        <v/>
      </c>
      <c r="K8089" s="92" t="str">
        <f t="shared" si="1273"/>
        <v/>
      </c>
      <c r="L8089" s="92" t="str">
        <f t="shared" si="1274"/>
        <v/>
      </c>
      <c r="M8089" s="95" t="str">
        <f>IF(A8089&lt;&gt;"",IF(MID(C8089,1,1)="c",SigmaEpsConcrete(I8089,$AN$30:$AN$33,$AR$30:$AR$33,$AS$26,$AS$27,$AS$28,$AQ$20,$AU$19),""),"")</f>
        <v/>
      </c>
      <c r="N8089" s="95" t="str">
        <f>IF(A8089&lt;&gt;"",IF(MID(C8089,1,1)="r",SigmaEpsReinf(J8089,$AS$42:$AS$43,$AS$41,$AS$39,$AS$40,$AQ$38),""),"")</f>
        <v/>
      </c>
      <c r="Q8089" s="92" t="str">
        <f t="shared" si="1276"/>
        <v/>
      </c>
      <c r="R8089" s="92" t="str">
        <f t="shared" si="1277"/>
        <v/>
      </c>
      <c r="U8089" s="5"/>
      <c r="V8089" s="5"/>
      <c r="W8089" s="94" t="str">
        <f t="shared" si="1275"/>
        <v/>
      </c>
      <c r="X8089" s="94" t="str">
        <f t="shared" si="1278"/>
        <v/>
      </c>
      <c r="Y8089" s="5"/>
      <c r="BK8089" s="8"/>
      <c r="BL8089" s="5"/>
      <c r="BM8089" s="5"/>
      <c r="BN8089" s="5"/>
      <c r="BO8089" s="5"/>
      <c r="BP8089" s="1"/>
      <c r="BQ8089" s="1"/>
      <c r="BR8089" s="1"/>
      <c r="BS8089" s="1"/>
      <c r="BT8089" s="1"/>
      <c r="BU8089" s="4"/>
      <c r="BV8089" s="1"/>
      <c r="BW8089" s="3"/>
      <c r="BX8089" s="4"/>
      <c r="BY8089" s="5"/>
      <c r="BZ8089" s="5"/>
      <c r="CA8089" s="5"/>
      <c r="CB8089" s="5"/>
      <c r="CC8089" s="5"/>
      <c r="CD8089" s="43"/>
    </row>
    <row r="8090" spans="1:82" x14ac:dyDescent="0.25">
      <c r="A8090" s="8"/>
      <c r="B8090" s="5"/>
      <c r="C8090" s="5"/>
      <c r="D8090" s="5"/>
      <c r="E8090" s="5"/>
      <c r="F8090" s="94" t="str">
        <f t="shared" si="1269"/>
        <v/>
      </c>
      <c r="G8090" s="94" t="str">
        <f t="shared" si="1270"/>
        <v/>
      </c>
      <c r="H8090" s="127" t="str">
        <f>IF(A8090&lt;&gt;"",IF(MID(C8090,1,1)="c",$AS$26,IF(MID(C8090,1,1)="r",$AS$41,IF(MID(C8090,1,1)="p",#REF!,#REF!))),"")</f>
        <v/>
      </c>
      <c r="I8090" s="92" t="str">
        <f t="shared" si="1271"/>
        <v/>
      </c>
      <c r="J8090" s="92" t="str">
        <f t="shared" si="1272"/>
        <v/>
      </c>
      <c r="K8090" s="92" t="str">
        <f t="shared" si="1273"/>
        <v/>
      </c>
      <c r="L8090" s="92" t="str">
        <f t="shared" si="1274"/>
        <v/>
      </c>
      <c r="M8090" s="95" t="str">
        <f>IF(A8090&lt;&gt;"",IF(MID(C8090,1,1)="c",SigmaEpsConcrete(I8090,$AN$30:$AN$33,$AR$30:$AR$33,$AS$26,$AS$27,$AS$28,$AQ$20,$AU$19),""),"")</f>
        <v/>
      </c>
      <c r="N8090" s="95" t="str">
        <f>IF(A8090&lt;&gt;"",IF(MID(C8090,1,1)="r",SigmaEpsReinf(J8090,$AS$42:$AS$43,$AS$41,$AS$39,$AS$40,$AQ$38),""),"")</f>
        <v/>
      </c>
      <c r="Q8090" s="92" t="str">
        <f t="shared" si="1276"/>
        <v/>
      </c>
      <c r="R8090" s="92" t="str">
        <f t="shared" si="1277"/>
        <v/>
      </c>
      <c r="U8090" s="5"/>
      <c r="V8090" s="5"/>
      <c r="W8090" s="94" t="str">
        <f t="shared" si="1275"/>
        <v/>
      </c>
      <c r="X8090" s="94" t="str">
        <f t="shared" si="1278"/>
        <v/>
      </c>
      <c r="Y8090" s="5"/>
      <c r="BK8090" s="8"/>
      <c r="BL8090" s="5"/>
      <c r="BM8090" s="5"/>
      <c r="BN8090" s="5"/>
      <c r="BO8090" s="5"/>
      <c r="BP8090" s="1"/>
      <c r="BQ8090" s="1"/>
      <c r="BR8090" s="1"/>
      <c r="BS8090" s="1"/>
      <c r="BT8090" s="1"/>
      <c r="BU8090" s="4"/>
      <c r="BV8090" s="1"/>
      <c r="BW8090" s="3"/>
      <c r="BX8090" s="4"/>
      <c r="BY8090" s="5"/>
      <c r="BZ8090" s="5"/>
      <c r="CA8090" s="5"/>
      <c r="CB8090" s="5"/>
      <c r="CC8090" s="5"/>
      <c r="CD8090" s="43"/>
    </row>
    <row r="8091" spans="1:82" x14ac:dyDescent="0.25">
      <c r="A8091" s="8"/>
      <c r="B8091" s="5"/>
      <c r="C8091" s="5"/>
      <c r="D8091" s="5"/>
      <c r="E8091" s="5"/>
      <c r="F8091" s="94" t="str">
        <f t="shared" si="1269"/>
        <v/>
      </c>
      <c r="G8091" s="94" t="str">
        <f t="shared" si="1270"/>
        <v/>
      </c>
      <c r="H8091" s="127" t="str">
        <f>IF(A8091&lt;&gt;"",IF(MID(C8091,1,1)="c",$AS$26,IF(MID(C8091,1,1)="r",$AS$41,IF(MID(C8091,1,1)="p",#REF!,#REF!))),"")</f>
        <v/>
      </c>
      <c r="I8091" s="92" t="str">
        <f t="shared" si="1271"/>
        <v/>
      </c>
      <c r="J8091" s="92" t="str">
        <f t="shared" si="1272"/>
        <v/>
      </c>
      <c r="K8091" s="92" t="str">
        <f t="shared" si="1273"/>
        <v/>
      </c>
      <c r="L8091" s="92" t="str">
        <f t="shared" si="1274"/>
        <v/>
      </c>
      <c r="M8091" s="95" t="str">
        <f>IF(A8091&lt;&gt;"",IF(MID(C8091,1,1)="c",SigmaEpsConcrete(I8091,$AN$30:$AN$33,$AR$30:$AR$33,$AS$26,$AS$27,$AS$28,$AQ$20,$AU$19),""),"")</f>
        <v/>
      </c>
      <c r="N8091" s="95" t="str">
        <f>IF(A8091&lt;&gt;"",IF(MID(C8091,1,1)="r",SigmaEpsReinf(J8091,$AS$42:$AS$43,$AS$41,$AS$39,$AS$40,$AQ$38),""),"")</f>
        <v/>
      </c>
      <c r="Q8091" s="92" t="str">
        <f t="shared" si="1276"/>
        <v/>
      </c>
      <c r="R8091" s="92" t="str">
        <f t="shared" si="1277"/>
        <v/>
      </c>
      <c r="U8091" s="5"/>
      <c r="V8091" s="5"/>
      <c r="W8091" s="94" t="str">
        <f t="shared" si="1275"/>
        <v/>
      </c>
      <c r="X8091" s="94" t="str">
        <f t="shared" si="1278"/>
        <v/>
      </c>
      <c r="Y8091" s="5"/>
      <c r="BK8091" s="8"/>
      <c r="BL8091" s="5"/>
      <c r="BM8091" s="5"/>
      <c r="BN8091" s="5"/>
      <c r="BO8091" s="5"/>
      <c r="BP8091" s="1"/>
      <c r="BQ8091" s="1"/>
      <c r="BR8091" s="1"/>
      <c r="BS8091" s="1"/>
      <c r="BT8091" s="1"/>
      <c r="BU8091" s="4"/>
      <c r="BV8091" s="1"/>
      <c r="BW8091" s="3"/>
      <c r="BX8091" s="4"/>
      <c r="BY8091" s="5"/>
      <c r="BZ8091" s="5"/>
      <c r="CA8091" s="5"/>
      <c r="CB8091" s="5"/>
      <c r="CC8091" s="5"/>
      <c r="CD8091" s="43"/>
    </row>
    <row r="8092" spans="1:82" x14ac:dyDescent="0.25">
      <c r="A8092" s="8"/>
      <c r="B8092" s="5"/>
      <c r="C8092" s="5"/>
      <c r="D8092" s="5"/>
      <c r="E8092" s="5"/>
      <c r="F8092" s="94" t="str">
        <f t="shared" si="1269"/>
        <v/>
      </c>
      <c r="G8092" s="94" t="str">
        <f t="shared" si="1270"/>
        <v/>
      </c>
      <c r="H8092" s="127" t="str">
        <f>IF(A8092&lt;&gt;"",IF(MID(C8092,1,1)="c",$AS$26,IF(MID(C8092,1,1)="r",$AS$41,IF(MID(C8092,1,1)="p",#REF!,#REF!))),"")</f>
        <v/>
      </c>
      <c r="I8092" s="92" t="str">
        <f t="shared" si="1271"/>
        <v/>
      </c>
      <c r="J8092" s="92" t="str">
        <f t="shared" si="1272"/>
        <v/>
      </c>
      <c r="K8092" s="92" t="str">
        <f t="shared" si="1273"/>
        <v/>
      </c>
      <c r="L8092" s="92" t="str">
        <f t="shared" si="1274"/>
        <v/>
      </c>
      <c r="M8092" s="95" t="str">
        <f>IF(A8092&lt;&gt;"",IF(MID(C8092,1,1)="c",SigmaEpsConcrete(I8092,$AN$30:$AN$33,$AR$30:$AR$33,$AS$26,$AS$27,$AS$28,$AQ$20,$AU$19),""),"")</f>
        <v/>
      </c>
      <c r="N8092" s="95" t="str">
        <f>IF(A8092&lt;&gt;"",IF(MID(C8092,1,1)="r",SigmaEpsReinf(J8092,$AS$42:$AS$43,$AS$41,$AS$39,$AS$40,$AQ$38),""),"")</f>
        <v/>
      </c>
      <c r="Q8092" s="92" t="str">
        <f t="shared" si="1276"/>
        <v/>
      </c>
      <c r="R8092" s="92" t="str">
        <f t="shared" si="1277"/>
        <v/>
      </c>
      <c r="U8092" s="5"/>
      <c r="V8092" s="5"/>
      <c r="W8092" s="94" t="str">
        <f t="shared" si="1275"/>
        <v/>
      </c>
      <c r="X8092" s="94" t="str">
        <f t="shared" si="1278"/>
        <v/>
      </c>
      <c r="Y8092" s="5"/>
      <c r="BK8092" s="8"/>
      <c r="BL8092" s="5"/>
      <c r="BM8092" s="5"/>
      <c r="BN8092" s="5"/>
      <c r="BO8092" s="5"/>
      <c r="BP8092" s="1"/>
      <c r="BQ8092" s="1"/>
      <c r="BR8092" s="1"/>
      <c r="BS8092" s="1"/>
      <c r="BT8092" s="1"/>
      <c r="BU8092" s="4"/>
      <c r="BV8092" s="1"/>
      <c r="BW8092" s="3"/>
      <c r="BX8092" s="4"/>
      <c r="BY8092" s="5"/>
      <c r="BZ8092" s="5"/>
      <c r="CA8092" s="5"/>
      <c r="CB8092" s="5"/>
      <c r="CC8092" s="5"/>
      <c r="CD8092" s="43"/>
    </row>
    <row r="8093" spans="1:82" x14ac:dyDescent="0.25">
      <c r="A8093" s="8"/>
      <c r="B8093" s="5"/>
      <c r="C8093" s="5"/>
      <c r="D8093" s="5"/>
      <c r="E8093" s="5"/>
      <c r="F8093" s="94" t="str">
        <f t="shared" si="1269"/>
        <v/>
      </c>
      <c r="G8093" s="94" t="str">
        <f t="shared" si="1270"/>
        <v/>
      </c>
      <c r="H8093" s="127" t="str">
        <f>IF(A8093&lt;&gt;"",IF(MID(C8093,1,1)="c",$AS$26,IF(MID(C8093,1,1)="r",$AS$41,IF(MID(C8093,1,1)="p",#REF!,#REF!))),"")</f>
        <v/>
      </c>
      <c r="I8093" s="92" t="str">
        <f t="shared" si="1271"/>
        <v/>
      </c>
      <c r="J8093" s="92" t="str">
        <f t="shared" si="1272"/>
        <v/>
      </c>
      <c r="K8093" s="92" t="str">
        <f t="shared" si="1273"/>
        <v/>
      </c>
      <c r="L8093" s="92" t="str">
        <f t="shared" si="1274"/>
        <v/>
      </c>
      <c r="M8093" s="95" t="str">
        <f>IF(A8093&lt;&gt;"",IF(MID(C8093,1,1)="c",SigmaEpsConcrete(I8093,$AN$30:$AN$33,$AR$30:$AR$33,$AS$26,$AS$27,$AS$28,$AQ$20,$AU$19),""),"")</f>
        <v/>
      </c>
      <c r="N8093" s="95" t="str">
        <f>IF(A8093&lt;&gt;"",IF(MID(C8093,1,1)="r",SigmaEpsReinf(J8093,$AS$42:$AS$43,$AS$41,$AS$39,$AS$40,$AQ$38),""),"")</f>
        <v/>
      </c>
      <c r="Q8093" s="92" t="str">
        <f t="shared" si="1276"/>
        <v/>
      </c>
      <c r="R8093" s="92" t="str">
        <f t="shared" si="1277"/>
        <v/>
      </c>
      <c r="U8093" s="5"/>
      <c r="V8093" s="5"/>
      <c r="W8093" s="94" t="str">
        <f t="shared" si="1275"/>
        <v/>
      </c>
      <c r="X8093" s="94" t="str">
        <f t="shared" si="1278"/>
        <v/>
      </c>
      <c r="Y8093" s="5"/>
      <c r="BK8093" s="8"/>
      <c r="BL8093" s="5"/>
      <c r="BM8093" s="5"/>
      <c r="BN8093" s="5"/>
      <c r="BO8093" s="5"/>
      <c r="BP8093" s="1"/>
      <c r="BQ8093" s="1"/>
      <c r="BR8093" s="1"/>
      <c r="BS8093" s="1"/>
      <c r="BT8093" s="1"/>
      <c r="BU8093" s="4"/>
      <c r="BV8093" s="1"/>
      <c r="BW8093" s="3"/>
      <c r="BX8093" s="4"/>
      <c r="BY8093" s="5"/>
      <c r="BZ8093" s="5"/>
      <c r="CA8093" s="5"/>
      <c r="CB8093" s="5"/>
      <c r="CC8093" s="5"/>
      <c r="CD8093" s="43"/>
    </row>
    <row r="8094" spans="1:82" x14ac:dyDescent="0.25">
      <c r="A8094" s="8"/>
      <c r="B8094" s="5"/>
      <c r="C8094" s="5"/>
      <c r="D8094" s="5"/>
      <c r="E8094" s="5"/>
      <c r="F8094" s="94" t="str">
        <f t="shared" si="1269"/>
        <v/>
      </c>
      <c r="G8094" s="94" t="str">
        <f t="shared" si="1270"/>
        <v/>
      </c>
      <c r="H8094" s="127" t="str">
        <f>IF(A8094&lt;&gt;"",IF(MID(C8094,1,1)="c",$AS$26,IF(MID(C8094,1,1)="r",$AS$41,IF(MID(C8094,1,1)="p",#REF!,#REF!))),"")</f>
        <v/>
      </c>
      <c r="I8094" s="92" t="str">
        <f t="shared" si="1271"/>
        <v/>
      </c>
      <c r="J8094" s="92" t="str">
        <f t="shared" si="1272"/>
        <v/>
      </c>
      <c r="K8094" s="92" t="str">
        <f t="shared" si="1273"/>
        <v/>
      </c>
      <c r="L8094" s="92" t="str">
        <f t="shared" si="1274"/>
        <v/>
      </c>
      <c r="M8094" s="95" t="str">
        <f>IF(A8094&lt;&gt;"",IF(MID(C8094,1,1)="c",SigmaEpsConcrete(I8094,$AN$30:$AN$33,$AR$30:$AR$33,$AS$26,$AS$27,$AS$28,$AQ$20,$AU$19),""),"")</f>
        <v/>
      </c>
      <c r="N8094" s="95" t="str">
        <f>IF(A8094&lt;&gt;"",IF(MID(C8094,1,1)="r",SigmaEpsReinf(J8094,$AS$42:$AS$43,$AS$41,$AS$39,$AS$40,$AQ$38),""),"")</f>
        <v/>
      </c>
      <c r="Q8094" s="92" t="str">
        <f t="shared" si="1276"/>
        <v/>
      </c>
      <c r="R8094" s="92" t="str">
        <f t="shared" si="1277"/>
        <v/>
      </c>
      <c r="U8094" s="5"/>
      <c r="V8094" s="5"/>
      <c r="W8094" s="94" t="str">
        <f t="shared" si="1275"/>
        <v/>
      </c>
      <c r="X8094" s="94" t="str">
        <f t="shared" si="1278"/>
        <v/>
      </c>
      <c r="Y8094" s="5"/>
      <c r="BK8094" s="8"/>
      <c r="BL8094" s="5"/>
      <c r="BM8094" s="5"/>
      <c r="BN8094" s="5"/>
      <c r="BO8094" s="5"/>
      <c r="BP8094" s="1"/>
      <c r="BQ8094" s="1"/>
      <c r="BR8094" s="1"/>
      <c r="BS8094" s="1"/>
      <c r="BT8094" s="1"/>
      <c r="BU8094" s="4"/>
      <c r="BV8094" s="1"/>
      <c r="BW8094" s="3"/>
      <c r="BX8094" s="4"/>
      <c r="BY8094" s="5"/>
      <c r="BZ8094" s="5"/>
      <c r="CA8094" s="5"/>
      <c r="CB8094" s="5"/>
      <c r="CC8094" s="5"/>
      <c r="CD8094" s="43"/>
    </row>
    <row r="8095" spans="1:82" x14ac:dyDescent="0.25">
      <c r="A8095" s="8"/>
      <c r="B8095" s="5"/>
      <c r="C8095" s="5"/>
      <c r="D8095" s="5"/>
      <c r="E8095" s="5"/>
      <c r="F8095" s="94" t="str">
        <f t="shared" si="1269"/>
        <v/>
      </c>
      <c r="G8095" s="94" t="str">
        <f t="shared" si="1270"/>
        <v/>
      </c>
      <c r="H8095" s="127" t="str">
        <f>IF(A8095&lt;&gt;"",IF(MID(C8095,1,1)="c",$AS$26,IF(MID(C8095,1,1)="r",$AS$41,IF(MID(C8095,1,1)="p",#REF!,#REF!))),"")</f>
        <v/>
      </c>
      <c r="I8095" s="92" t="str">
        <f t="shared" si="1271"/>
        <v/>
      </c>
      <c r="J8095" s="92" t="str">
        <f t="shared" si="1272"/>
        <v/>
      </c>
      <c r="K8095" s="92" t="str">
        <f t="shared" si="1273"/>
        <v/>
      </c>
      <c r="L8095" s="92" t="str">
        <f t="shared" si="1274"/>
        <v/>
      </c>
      <c r="M8095" s="95" t="str">
        <f>IF(A8095&lt;&gt;"",IF(MID(C8095,1,1)="c",SigmaEpsConcrete(I8095,$AN$30:$AN$33,$AR$30:$AR$33,$AS$26,$AS$27,$AS$28,$AQ$20,$AU$19),""),"")</f>
        <v/>
      </c>
      <c r="N8095" s="95" t="str">
        <f>IF(A8095&lt;&gt;"",IF(MID(C8095,1,1)="r",SigmaEpsReinf(J8095,$AS$42:$AS$43,$AS$41,$AS$39,$AS$40,$AQ$38),""),"")</f>
        <v/>
      </c>
      <c r="Q8095" s="92" t="str">
        <f t="shared" si="1276"/>
        <v/>
      </c>
      <c r="R8095" s="92" t="str">
        <f t="shared" si="1277"/>
        <v/>
      </c>
      <c r="U8095" s="5"/>
      <c r="V8095" s="5"/>
      <c r="W8095" s="94" t="str">
        <f t="shared" si="1275"/>
        <v/>
      </c>
      <c r="X8095" s="94" t="str">
        <f t="shared" si="1278"/>
        <v/>
      </c>
      <c r="Y8095" s="5"/>
      <c r="BK8095" s="8"/>
      <c r="BL8095" s="5"/>
      <c r="BM8095" s="5"/>
      <c r="BN8095" s="5"/>
      <c r="BO8095" s="5"/>
      <c r="BP8095" s="1"/>
      <c r="BQ8095" s="1"/>
      <c r="BR8095" s="1"/>
      <c r="BS8095" s="1"/>
      <c r="BT8095" s="1"/>
      <c r="BU8095" s="4"/>
      <c r="BV8095" s="1"/>
      <c r="BW8095" s="3"/>
      <c r="BX8095" s="4"/>
      <c r="BY8095" s="5"/>
      <c r="BZ8095" s="5"/>
      <c r="CA8095" s="5"/>
      <c r="CB8095" s="5"/>
      <c r="CC8095" s="5"/>
      <c r="CD8095" s="43"/>
    </row>
    <row r="8096" spans="1:82" x14ac:dyDescent="0.25">
      <c r="A8096" s="8"/>
      <c r="B8096" s="5"/>
      <c r="C8096" s="5"/>
      <c r="D8096" s="5"/>
      <c r="E8096" s="5"/>
      <c r="F8096" s="94" t="str">
        <f t="shared" si="1269"/>
        <v/>
      </c>
      <c r="G8096" s="94" t="str">
        <f t="shared" si="1270"/>
        <v/>
      </c>
      <c r="H8096" s="127" t="str">
        <f>IF(A8096&lt;&gt;"",IF(MID(C8096,1,1)="c",$AS$26,IF(MID(C8096,1,1)="r",$AS$41,IF(MID(C8096,1,1)="p",#REF!,#REF!))),"")</f>
        <v/>
      </c>
      <c r="I8096" s="92" t="str">
        <f t="shared" si="1271"/>
        <v/>
      </c>
      <c r="J8096" s="92" t="str">
        <f t="shared" si="1272"/>
        <v/>
      </c>
      <c r="K8096" s="92" t="str">
        <f t="shared" si="1273"/>
        <v/>
      </c>
      <c r="L8096" s="92" t="str">
        <f t="shared" si="1274"/>
        <v/>
      </c>
      <c r="M8096" s="95" t="str">
        <f>IF(A8096&lt;&gt;"",IF(MID(C8096,1,1)="c",SigmaEpsConcrete(I8096,$AN$30:$AN$33,$AR$30:$AR$33,$AS$26,$AS$27,$AS$28,$AQ$20,$AU$19),""),"")</f>
        <v/>
      </c>
      <c r="N8096" s="95" t="str">
        <f>IF(A8096&lt;&gt;"",IF(MID(C8096,1,1)="r",SigmaEpsReinf(J8096,$AS$42:$AS$43,$AS$41,$AS$39,$AS$40,$AQ$38),""),"")</f>
        <v/>
      </c>
      <c r="Q8096" s="92" t="str">
        <f t="shared" si="1276"/>
        <v/>
      </c>
      <c r="R8096" s="92" t="str">
        <f t="shared" si="1277"/>
        <v/>
      </c>
      <c r="U8096" s="5"/>
      <c r="V8096" s="5"/>
      <c r="W8096" s="94" t="str">
        <f t="shared" si="1275"/>
        <v/>
      </c>
      <c r="X8096" s="94" t="str">
        <f t="shared" si="1278"/>
        <v/>
      </c>
      <c r="Y8096" s="5"/>
      <c r="BK8096" s="8"/>
      <c r="BL8096" s="5"/>
      <c r="BM8096" s="5"/>
      <c r="BN8096" s="5"/>
      <c r="BO8096" s="5"/>
      <c r="BP8096" s="1"/>
      <c r="BQ8096" s="1"/>
      <c r="BR8096" s="1"/>
      <c r="BS8096" s="1"/>
      <c r="BT8096" s="1"/>
      <c r="BU8096" s="4"/>
      <c r="BV8096" s="1"/>
      <c r="BW8096" s="3"/>
      <c r="BX8096" s="4"/>
      <c r="BY8096" s="5"/>
      <c r="BZ8096" s="5"/>
      <c r="CA8096" s="5"/>
      <c r="CB8096" s="5"/>
      <c r="CC8096" s="5"/>
      <c r="CD8096" s="43"/>
    </row>
    <row r="8097" spans="1:82" x14ac:dyDescent="0.25">
      <c r="A8097" s="8"/>
      <c r="B8097" s="5"/>
      <c r="C8097" s="5"/>
      <c r="D8097" s="5"/>
      <c r="E8097" s="5"/>
      <c r="F8097" s="94" t="str">
        <f t="shared" si="1269"/>
        <v/>
      </c>
      <c r="G8097" s="94" t="str">
        <f t="shared" si="1270"/>
        <v/>
      </c>
      <c r="H8097" s="127" t="str">
        <f>IF(A8097&lt;&gt;"",IF(MID(C8097,1,1)="c",$AS$26,IF(MID(C8097,1,1)="r",$AS$41,IF(MID(C8097,1,1)="p",#REF!,#REF!))),"")</f>
        <v/>
      </c>
      <c r="I8097" s="92" t="str">
        <f t="shared" si="1271"/>
        <v/>
      </c>
      <c r="J8097" s="92" t="str">
        <f t="shared" si="1272"/>
        <v/>
      </c>
      <c r="K8097" s="92" t="str">
        <f t="shared" si="1273"/>
        <v/>
      </c>
      <c r="L8097" s="92" t="str">
        <f t="shared" si="1274"/>
        <v/>
      </c>
      <c r="M8097" s="95" t="str">
        <f>IF(A8097&lt;&gt;"",IF(MID(C8097,1,1)="c",SigmaEpsConcrete(I8097,$AN$30:$AN$33,$AR$30:$AR$33,$AS$26,$AS$27,$AS$28,$AQ$20,$AU$19),""),"")</f>
        <v/>
      </c>
      <c r="N8097" s="95" t="str">
        <f>IF(A8097&lt;&gt;"",IF(MID(C8097,1,1)="r",SigmaEpsReinf(J8097,$AS$42:$AS$43,$AS$41,$AS$39,$AS$40,$AQ$38),""),"")</f>
        <v/>
      </c>
      <c r="Q8097" s="92" t="str">
        <f t="shared" si="1276"/>
        <v/>
      </c>
      <c r="R8097" s="92" t="str">
        <f t="shared" si="1277"/>
        <v/>
      </c>
      <c r="U8097" s="5"/>
      <c r="V8097" s="5"/>
      <c r="W8097" s="94" t="str">
        <f t="shared" si="1275"/>
        <v/>
      </c>
      <c r="X8097" s="94" t="str">
        <f t="shared" si="1278"/>
        <v/>
      </c>
      <c r="Y8097" s="5"/>
      <c r="BK8097" s="8"/>
      <c r="BL8097" s="5"/>
      <c r="BM8097" s="5"/>
      <c r="BN8097" s="5"/>
      <c r="BO8097" s="5"/>
      <c r="BP8097" s="1"/>
      <c r="BQ8097" s="1"/>
      <c r="BR8097" s="1"/>
      <c r="BS8097" s="1"/>
      <c r="BT8097" s="1"/>
      <c r="BU8097" s="4"/>
      <c r="BV8097" s="1"/>
      <c r="BW8097" s="3"/>
      <c r="BX8097" s="4"/>
      <c r="BY8097" s="5"/>
      <c r="BZ8097" s="5"/>
      <c r="CA8097" s="5"/>
      <c r="CB8097" s="5"/>
      <c r="CC8097" s="5"/>
      <c r="CD8097" s="43"/>
    </row>
    <row r="8098" spans="1:82" x14ac:dyDescent="0.25">
      <c r="A8098" s="8"/>
      <c r="B8098" s="5"/>
      <c r="C8098" s="5"/>
      <c r="D8098" s="5"/>
      <c r="E8098" s="5"/>
      <c r="F8098" s="94" t="str">
        <f t="shared" si="1269"/>
        <v/>
      </c>
      <c r="G8098" s="94" t="str">
        <f t="shared" si="1270"/>
        <v/>
      </c>
      <c r="H8098" s="127" t="str">
        <f>IF(A8098&lt;&gt;"",IF(MID(C8098,1,1)="c",$AS$26,IF(MID(C8098,1,1)="r",$AS$41,IF(MID(C8098,1,1)="p",#REF!,#REF!))),"")</f>
        <v/>
      </c>
      <c r="I8098" s="92" t="str">
        <f t="shared" si="1271"/>
        <v/>
      </c>
      <c r="J8098" s="92" t="str">
        <f t="shared" si="1272"/>
        <v/>
      </c>
      <c r="K8098" s="92" t="str">
        <f t="shared" si="1273"/>
        <v/>
      </c>
      <c r="L8098" s="92" t="str">
        <f t="shared" si="1274"/>
        <v/>
      </c>
      <c r="M8098" s="95" t="str">
        <f>IF(A8098&lt;&gt;"",IF(MID(C8098,1,1)="c",SigmaEpsConcrete(I8098,$AN$30:$AN$33,$AR$30:$AR$33,$AS$26,$AS$27,$AS$28,$AQ$20,$AU$19),""),"")</f>
        <v/>
      </c>
      <c r="N8098" s="95" t="str">
        <f>IF(A8098&lt;&gt;"",IF(MID(C8098,1,1)="r",SigmaEpsReinf(J8098,$AS$42:$AS$43,$AS$41,$AS$39,$AS$40,$AQ$38),""),"")</f>
        <v/>
      </c>
      <c r="Q8098" s="92" t="str">
        <f t="shared" si="1276"/>
        <v/>
      </c>
      <c r="R8098" s="92" t="str">
        <f t="shared" si="1277"/>
        <v/>
      </c>
      <c r="U8098" s="5"/>
      <c r="V8098" s="5"/>
      <c r="W8098" s="94" t="str">
        <f t="shared" si="1275"/>
        <v/>
      </c>
      <c r="X8098" s="94" t="str">
        <f t="shared" si="1278"/>
        <v/>
      </c>
      <c r="Y8098" s="5"/>
      <c r="BK8098" s="8"/>
      <c r="BL8098" s="5"/>
      <c r="BM8098" s="5"/>
      <c r="BN8098" s="5"/>
      <c r="BO8098" s="5"/>
      <c r="BP8098" s="1"/>
      <c r="BQ8098" s="1"/>
      <c r="BR8098" s="1"/>
      <c r="BS8098" s="1"/>
      <c r="BT8098" s="1"/>
      <c r="BU8098" s="4"/>
      <c r="BV8098" s="1"/>
      <c r="BW8098" s="3"/>
      <c r="BX8098" s="4"/>
      <c r="BY8098" s="5"/>
      <c r="BZ8098" s="5"/>
      <c r="CA8098" s="5"/>
      <c r="CB8098" s="5"/>
      <c r="CC8098" s="5"/>
      <c r="CD8098" s="43"/>
    </row>
    <row r="8099" spans="1:82" x14ac:dyDescent="0.25">
      <c r="A8099" s="8"/>
      <c r="B8099" s="5"/>
      <c r="C8099" s="5"/>
      <c r="D8099" s="5"/>
      <c r="E8099" s="5"/>
      <c r="F8099" s="94" t="str">
        <f t="shared" si="1269"/>
        <v/>
      </c>
      <c r="G8099" s="94" t="str">
        <f t="shared" si="1270"/>
        <v/>
      </c>
      <c r="H8099" s="127" t="str">
        <f>IF(A8099&lt;&gt;"",IF(MID(C8099,1,1)="c",$AS$26,IF(MID(C8099,1,1)="r",$AS$41,IF(MID(C8099,1,1)="p",#REF!,#REF!))),"")</f>
        <v/>
      </c>
      <c r="I8099" s="92" t="str">
        <f t="shared" si="1271"/>
        <v/>
      </c>
      <c r="J8099" s="92" t="str">
        <f t="shared" si="1272"/>
        <v/>
      </c>
      <c r="K8099" s="92" t="str">
        <f t="shared" si="1273"/>
        <v/>
      </c>
      <c r="L8099" s="92" t="str">
        <f t="shared" si="1274"/>
        <v/>
      </c>
      <c r="M8099" s="95" t="str">
        <f>IF(A8099&lt;&gt;"",IF(MID(C8099,1,1)="c",SigmaEpsConcrete(I8099,$AN$30:$AN$33,$AR$30:$AR$33,$AS$26,$AS$27,$AS$28,$AQ$20,$AU$19),""),"")</f>
        <v/>
      </c>
      <c r="N8099" s="95" t="str">
        <f>IF(A8099&lt;&gt;"",IF(MID(C8099,1,1)="r",SigmaEpsReinf(J8099,$AS$42:$AS$43,$AS$41,$AS$39,$AS$40,$AQ$38),""),"")</f>
        <v/>
      </c>
      <c r="Q8099" s="92" t="str">
        <f t="shared" si="1276"/>
        <v/>
      </c>
      <c r="R8099" s="92" t="str">
        <f t="shared" si="1277"/>
        <v/>
      </c>
      <c r="U8099" s="5"/>
      <c r="V8099" s="5"/>
      <c r="W8099" s="94" t="str">
        <f t="shared" si="1275"/>
        <v/>
      </c>
      <c r="X8099" s="94" t="str">
        <f t="shared" si="1278"/>
        <v/>
      </c>
      <c r="Y8099" s="5"/>
      <c r="BK8099" s="8"/>
      <c r="BL8099" s="5"/>
      <c r="BM8099" s="5"/>
      <c r="BN8099" s="5"/>
      <c r="BO8099" s="5"/>
      <c r="BP8099" s="1"/>
      <c r="BQ8099" s="1"/>
      <c r="BR8099" s="1"/>
      <c r="BS8099" s="1"/>
      <c r="BT8099" s="1"/>
      <c r="BU8099" s="4"/>
      <c r="BV8099" s="1"/>
      <c r="BW8099" s="3"/>
      <c r="BX8099" s="4"/>
      <c r="BY8099" s="5"/>
      <c r="BZ8099" s="5"/>
      <c r="CA8099" s="5"/>
      <c r="CB8099" s="5"/>
      <c r="CC8099" s="5"/>
      <c r="CD8099" s="43"/>
    </row>
    <row r="8100" spans="1:82" x14ac:dyDescent="0.25">
      <c r="A8100" s="8"/>
      <c r="B8100" s="5"/>
      <c r="C8100" s="5"/>
      <c r="D8100" s="5"/>
      <c r="E8100" s="5"/>
      <c r="F8100" s="94" t="str">
        <f t="shared" si="1269"/>
        <v/>
      </c>
      <c r="G8100" s="94" t="str">
        <f t="shared" si="1270"/>
        <v/>
      </c>
      <c r="H8100" s="127" t="str">
        <f>IF(A8100&lt;&gt;"",IF(MID(C8100,1,1)="c",$AS$26,IF(MID(C8100,1,1)="r",$AS$41,IF(MID(C8100,1,1)="p",#REF!,#REF!))),"")</f>
        <v/>
      </c>
      <c r="I8100" s="92" t="str">
        <f t="shared" si="1271"/>
        <v/>
      </c>
      <c r="J8100" s="92" t="str">
        <f t="shared" si="1272"/>
        <v/>
      </c>
      <c r="K8100" s="92" t="str">
        <f t="shared" si="1273"/>
        <v/>
      </c>
      <c r="L8100" s="92" t="str">
        <f t="shared" si="1274"/>
        <v/>
      </c>
      <c r="M8100" s="95" t="str">
        <f>IF(A8100&lt;&gt;"",IF(MID(C8100,1,1)="c",SigmaEpsConcrete(I8100,$AN$30:$AN$33,$AR$30:$AR$33,$AS$26,$AS$27,$AS$28,$AQ$20,$AU$19),""),"")</f>
        <v/>
      </c>
      <c r="N8100" s="95" t="str">
        <f>IF(A8100&lt;&gt;"",IF(MID(C8100,1,1)="r",SigmaEpsReinf(J8100,$AS$42:$AS$43,$AS$41,$AS$39,$AS$40,$AQ$38),""),"")</f>
        <v/>
      </c>
      <c r="Q8100" s="92" t="str">
        <f t="shared" si="1276"/>
        <v/>
      </c>
      <c r="R8100" s="92" t="str">
        <f t="shared" si="1277"/>
        <v/>
      </c>
      <c r="U8100" s="5"/>
      <c r="V8100" s="5"/>
      <c r="W8100" s="94" t="str">
        <f t="shared" si="1275"/>
        <v/>
      </c>
      <c r="X8100" s="94" t="str">
        <f t="shared" si="1278"/>
        <v/>
      </c>
      <c r="Y8100" s="5"/>
      <c r="BK8100" s="8"/>
      <c r="BL8100" s="5"/>
      <c r="BM8100" s="5"/>
      <c r="BN8100" s="5"/>
      <c r="BO8100" s="5"/>
      <c r="BP8100" s="1"/>
      <c r="BQ8100" s="1"/>
      <c r="BR8100" s="1"/>
      <c r="BS8100" s="1"/>
      <c r="BT8100" s="1"/>
      <c r="BU8100" s="4"/>
      <c r="BV8100" s="1"/>
      <c r="BW8100" s="3"/>
      <c r="BX8100" s="4"/>
      <c r="BY8100" s="5"/>
      <c r="BZ8100" s="5"/>
      <c r="CA8100" s="5"/>
      <c r="CB8100" s="5"/>
      <c r="CC8100" s="5"/>
      <c r="CD8100" s="43"/>
    </row>
    <row r="8101" spans="1:82" x14ac:dyDescent="0.25">
      <c r="A8101" s="8"/>
      <c r="B8101" s="5"/>
      <c r="C8101" s="5"/>
      <c r="D8101" s="5"/>
      <c r="E8101" s="5"/>
      <c r="F8101" s="94" t="str">
        <f t="shared" si="1269"/>
        <v/>
      </c>
      <c r="G8101" s="94" t="str">
        <f t="shared" si="1270"/>
        <v/>
      </c>
      <c r="H8101" s="127" t="str">
        <f>IF(A8101&lt;&gt;"",IF(MID(C8101,1,1)="c",$AS$26,IF(MID(C8101,1,1)="r",$AS$41,IF(MID(C8101,1,1)="p",#REF!,#REF!))),"")</f>
        <v/>
      </c>
      <c r="I8101" s="92" t="str">
        <f t="shared" si="1271"/>
        <v/>
      </c>
      <c r="J8101" s="92" t="str">
        <f t="shared" si="1272"/>
        <v/>
      </c>
      <c r="K8101" s="92" t="str">
        <f t="shared" si="1273"/>
        <v/>
      </c>
      <c r="L8101" s="92" t="str">
        <f t="shared" si="1274"/>
        <v/>
      </c>
      <c r="M8101" s="95" t="str">
        <f>IF(A8101&lt;&gt;"",IF(MID(C8101,1,1)="c",SigmaEpsConcrete(I8101,$AN$30:$AN$33,$AR$30:$AR$33,$AS$26,$AS$27,$AS$28,$AQ$20,$AU$19),""),"")</f>
        <v/>
      </c>
      <c r="N8101" s="95" t="str">
        <f>IF(A8101&lt;&gt;"",IF(MID(C8101,1,1)="r",SigmaEpsReinf(J8101,$AS$42:$AS$43,$AS$41,$AS$39,$AS$40,$AQ$38),""),"")</f>
        <v/>
      </c>
      <c r="Q8101" s="92" t="str">
        <f t="shared" si="1276"/>
        <v/>
      </c>
      <c r="R8101" s="92" t="str">
        <f t="shared" si="1277"/>
        <v/>
      </c>
      <c r="U8101" s="5"/>
      <c r="V8101" s="5"/>
      <c r="W8101" s="94" t="str">
        <f t="shared" si="1275"/>
        <v/>
      </c>
      <c r="X8101" s="94" t="str">
        <f t="shared" si="1278"/>
        <v/>
      </c>
      <c r="Y8101" s="5"/>
      <c r="BK8101" s="8"/>
      <c r="BL8101" s="5"/>
      <c r="BM8101" s="5"/>
      <c r="BN8101" s="5"/>
      <c r="BO8101" s="5"/>
      <c r="BP8101" s="1"/>
      <c r="BQ8101" s="1"/>
      <c r="BR8101" s="1"/>
      <c r="BS8101" s="1"/>
      <c r="BT8101" s="1"/>
      <c r="BU8101" s="4"/>
      <c r="BV8101" s="1"/>
      <c r="BW8101" s="3"/>
      <c r="BX8101" s="4"/>
      <c r="BY8101" s="5"/>
      <c r="BZ8101" s="5"/>
      <c r="CA8101" s="5"/>
      <c r="CB8101" s="5"/>
      <c r="CC8101" s="5"/>
      <c r="CD8101" s="43"/>
    </row>
    <row r="8102" spans="1:82" x14ac:dyDescent="0.25">
      <c r="A8102" s="8"/>
      <c r="B8102" s="5"/>
      <c r="C8102" s="5"/>
      <c r="D8102" s="5"/>
      <c r="E8102" s="5"/>
      <c r="F8102" s="94" t="str">
        <f t="shared" si="1269"/>
        <v/>
      </c>
      <c r="G8102" s="94" t="str">
        <f t="shared" si="1270"/>
        <v/>
      </c>
      <c r="H8102" s="127" t="str">
        <f>IF(A8102&lt;&gt;"",IF(MID(C8102,1,1)="c",$AS$26,IF(MID(C8102,1,1)="r",$AS$41,IF(MID(C8102,1,1)="p",#REF!,#REF!))),"")</f>
        <v/>
      </c>
      <c r="I8102" s="92" t="str">
        <f t="shared" si="1271"/>
        <v/>
      </c>
      <c r="J8102" s="92" t="str">
        <f t="shared" si="1272"/>
        <v/>
      </c>
      <c r="K8102" s="92" t="str">
        <f t="shared" si="1273"/>
        <v/>
      </c>
      <c r="L8102" s="92" t="str">
        <f t="shared" si="1274"/>
        <v/>
      </c>
      <c r="M8102" s="95" t="str">
        <f>IF(A8102&lt;&gt;"",IF(MID(C8102,1,1)="c",SigmaEpsConcrete(I8102,$AN$30:$AN$33,$AR$30:$AR$33,$AS$26,$AS$27,$AS$28,$AQ$20,$AU$19),""),"")</f>
        <v/>
      </c>
      <c r="N8102" s="95" t="str">
        <f>IF(A8102&lt;&gt;"",IF(MID(C8102,1,1)="r",SigmaEpsReinf(J8102,$AS$42:$AS$43,$AS$41,$AS$39,$AS$40,$AQ$38),""),"")</f>
        <v/>
      </c>
      <c r="Q8102" s="92" t="str">
        <f t="shared" si="1276"/>
        <v/>
      </c>
      <c r="R8102" s="92" t="str">
        <f t="shared" si="1277"/>
        <v/>
      </c>
      <c r="U8102" s="5"/>
      <c r="V8102" s="5"/>
      <c r="W8102" s="94" t="str">
        <f t="shared" si="1275"/>
        <v/>
      </c>
      <c r="X8102" s="94" t="str">
        <f t="shared" si="1278"/>
        <v/>
      </c>
      <c r="Y8102" s="5"/>
      <c r="BK8102" s="8"/>
      <c r="BL8102" s="5"/>
      <c r="BM8102" s="5"/>
      <c r="BN8102" s="5"/>
      <c r="BO8102" s="5"/>
      <c r="BP8102" s="1"/>
      <c r="BQ8102" s="1"/>
      <c r="BR8102" s="1"/>
      <c r="BS8102" s="1"/>
      <c r="BT8102" s="1"/>
      <c r="BU8102" s="4"/>
      <c r="BV8102" s="1"/>
      <c r="BW8102" s="3"/>
      <c r="BX8102" s="4"/>
      <c r="BY8102" s="5"/>
      <c r="BZ8102" s="5"/>
      <c r="CA8102" s="5"/>
      <c r="CB8102" s="5"/>
      <c r="CC8102" s="5"/>
      <c r="CD8102" s="43"/>
    </row>
    <row r="8103" spans="1:82" x14ac:dyDescent="0.25">
      <c r="A8103" s="8"/>
      <c r="B8103" s="5"/>
      <c r="C8103" s="5"/>
      <c r="D8103" s="5"/>
      <c r="E8103" s="5"/>
      <c r="F8103" s="94" t="str">
        <f t="shared" si="1269"/>
        <v/>
      </c>
      <c r="G8103" s="94" t="str">
        <f t="shared" si="1270"/>
        <v/>
      </c>
      <c r="H8103" s="127" t="str">
        <f>IF(A8103&lt;&gt;"",IF(MID(C8103,1,1)="c",$AS$26,IF(MID(C8103,1,1)="r",$AS$41,IF(MID(C8103,1,1)="p",#REF!,#REF!))),"")</f>
        <v/>
      </c>
      <c r="I8103" s="92" t="str">
        <f t="shared" si="1271"/>
        <v/>
      </c>
      <c r="J8103" s="92" t="str">
        <f t="shared" si="1272"/>
        <v/>
      </c>
      <c r="K8103" s="92" t="str">
        <f t="shared" si="1273"/>
        <v/>
      </c>
      <c r="L8103" s="92" t="str">
        <f t="shared" si="1274"/>
        <v/>
      </c>
      <c r="M8103" s="95" t="str">
        <f>IF(A8103&lt;&gt;"",IF(MID(C8103,1,1)="c",SigmaEpsConcrete(I8103,$AN$30:$AN$33,$AR$30:$AR$33,$AS$26,$AS$27,$AS$28,$AQ$20,$AU$19),""),"")</f>
        <v/>
      </c>
      <c r="N8103" s="95" t="str">
        <f>IF(A8103&lt;&gt;"",IF(MID(C8103,1,1)="r",SigmaEpsReinf(J8103,$AS$42:$AS$43,$AS$41,$AS$39,$AS$40,$AQ$38),""),"")</f>
        <v/>
      </c>
      <c r="Q8103" s="92" t="str">
        <f t="shared" si="1276"/>
        <v/>
      </c>
      <c r="R8103" s="92" t="str">
        <f t="shared" si="1277"/>
        <v/>
      </c>
      <c r="U8103" s="5"/>
      <c r="V8103" s="5"/>
      <c r="W8103" s="94" t="str">
        <f t="shared" si="1275"/>
        <v/>
      </c>
      <c r="X8103" s="94" t="str">
        <f t="shared" si="1278"/>
        <v/>
      </c>
      <c r="Y8103" s="5"/>
      <c r="BK8103" s="8"/>
      <c r="BL8103" s="5"/>
      <c r="BM8103" s="5"/>
      <c r="BN8103" s="5"/>
      <c r="BO8103" s="5"/>
      <c r="BP8103" s="1"/>
      <c r="BQ8103" s="1"/>
      <c r="BR8103" s="1"/>
      <c r="BS8103" s="1"/>
      <c r="BT8103" s="1"/>
      <c r="BU8103" s="4"/>
      <c r="BV8103" s="1"/>
      <c r="BW8103" s="3"/>
      <c r="BX8103" s="4"/>
      <c r="BY8103" s="5"/>
      <c r="BZ8103" s="5"/>
      <c r="CA8103" s="5"/>
      <c r="CB8103" s="5"/>
      <c r="CC8103" s="5"/>
      <c r="CD8103" s="43"/>
    </row>
    <row r="8104" spans="1:82" x14ac:dyDescent="0.25">
      <c r="A8104" s="8"/>
      <c r="B8104" s="5"/>
      <c r="C8104" s="5"/>
      <c r="D8104" s="5"/>
      <c r="E8104" s="5"/>
      <c r="F8104" s="94" t="str">
        <f t="shared" si="1269"/>
        <v/>
      </c>
      <c r="G8104" s="94" t="str">
        <f t="shared" si="1270"/>
        <v/>
      </c>
      <c r="H8104" s="127" t="str">
        <f>IF(A8104&lt;&gt;"",IF(MID(C8104,1,1)="c",$AS$26,IF(MID(C8104,1,1)="r",$AS$41,IF(MID(C8104,1,1)="p",#REF!,#REF!))),"")</f>
        <v/>
      </c>
      <c r="I8104" s="92" t="str">
        <f t="shared" si="1271"/>
        <v/>
      </c>
      <c r="J8104" s="92" t="str">
        <f t="shared" si="1272"/>
        <v/>
      </c>
      <c r="K8104" s="92" t="str">
        <f t="shared" si="1273"/>
        <v/>
      </c>
      <c r="L8104" s="92" t="str">
        <f t="shared" si="1274"/>
        <v/>
      </c>
      <c r="M8104" s="95" t="str">
        <f>IF(A8104&lt;&gt;"",IF(MID(C8104,1,1)="c",SigmaEpsConcrete(I8104,$AN$30:$AN$33,$AR$30:$AR$33,$AS$26,$AS$27,$AS$28,$AQ$20,$AU$19),""),"")</f>
        <v/>
      </c>
      <c r="N8104" s="95" t="str">
        <f>IF(A8104&lt;&gt;"",IF(MID(C8104,1,1)="r",SigmaEpsReinf(J8104,$AS$42:$AS$43,$AS$41,$AS$39,$AS$40,$AQ$38),""),"")</f>
        <v/>
      </c>
      <c r="Q8104" s="92" t="str">
        <f t="shared" si="1276"/>
        <v/>
      </c>
      <c r="R8104" s="92" t="str">
        <f t="shared" si="1277"/>
        <v/>
      </c>
      <c r="U8104" s="5"/>
      <c r="V8104" s="5"/>
      <c r="W8104" s="94" t="str">
        <f t="shared" si="1275"/>
        <v/>
      </c>
      <c r="X8104" s="94" t="str">
        <f t="shared" si="1278"/>
        <v/>
      </c>
      <c r="Y8104" s="5"/>
      <c r="BK8104" s="8"/>
      <c r="BL8104" s="5"/>
      <c r="BM8104" s="5"/>
      <c r="BN8104" s="5"/>
      <c r="BO8104" s="5"/>
      <c r="BP8104" s="1"/>
      <c r="BQ8104" s="1"/>
      <c r="BR8104" s="1"/>
      <c r="BS8104" s="1"/>
      <c r="BT8104" s="1"/>
      <c r="BU8104" s="4"/>
      <c r="BV8104" s="1"/>
      <c r="BW8104" s="3"/>
      <c r="BX8104" s="4"/>
      <c r="BY8104" s="5"/>
      <c r="BZ8104" s="5"/>
      <c r="CA8104" s="5"/>
      <c r="CB8104" s="5"/>
      <c r="CC8104" s="5"/>
      <c r="CD8104" s="43"/>
    </row>
    <row r="8105" spans="1:82" x14ac:dyDescent="0.25">
      <c r="A8105" s="8"/>
      <c r="B8105" s="5"/>
      <c r="C8105" s="5"/>
      <c r="D8105" s="5"/>
      <c r="E8105" s="5"/>
      <c r="F8105" s="94" t="str">
        <f t="shared" si="1269"/>
        <v/>
      </c>
      <c r="G8105" s="94" t="str">
        <f t="shared" si="1270"/>
        <v/>
      </c>
      <c r="H8105" s="127" t="str">
        <f>IF(A8105&lt;&gt;"",IF(MID(C8105,1,1)="c",$AS$26,IF(MID(C8105,1,1)="r",$AS$41,IF(MID(C8105,1,1)="p",#REF!,#REF!))),"")</f>
        <v/>
      </c>
      <c r="I8105" s="92" t="str">
        <f t="shared" si="1271"/>
        <v/>
      </c>
      <c r="J8105" s="92" t="str">
        <f t="shared" si="1272"/>
        <v/>
      </c>
      <c r="K8105" s="92" t="str">
        <f t="shared" si="1273"/>
        <v/>
      </c>
      <c r="L8105" s="92" t="str">
        <f t="shared" si="1274"/>
        <v/>
      </c>
      <c r="M8105" s="95" t="str">
        <f>IF(A8105&lt;&gt;"",IF(MID(C8105,1,1)="c",SigmaEpsConcrete(I8105,$AN$30:$AN$33,$AR$30:$AR$33,$AS$26,$AS$27,$AS$28,$AQ$20,$AU$19),""),"")</f>
        <v/>
      </c>
      <c r="N8105" s="95" t="str">
        <f>IF(A8105&lt;&gt;"",IF(MID(C8105,1,1)="r",SigmaEpsReinf(J8105,$AS$42:$AS$43,$AS$41,$AS$39,$AS$40,$AQ$38),""),"")</f>
        <v/>
      </c>
      <c r="Q8105" s="92" t="str">
        <f t="shared" si="1276"/>
        <v/>
      </c>
      <c r="R8105" s="92" t="str">
        <f t="shared" si="1277"/>
        <v/>
      </c>
      <c r="U8105" s="5"/>
      <c r="V8105" s="5"/>
      <c r="W8105" s="94" t="str">
        <f t="shared" si="1275"/>
        <v/>
      </c>
      <c r="X8105" s="94" t="str">
        <f t="shared" si="1278"/>
        <v/>
      </c>
      <c r="Y8105" s="5"/>
      <c r="BK8105" s="8"/>
      <c r="BL8105" s="5"/>
      <c r="BM8105" s="5"/>
      <c r="BN8105" s="5"/>
      <c r="BO8105" s="5"/>
      <c r="BP8105" s="1"/>
      <c r="BQ8105" s="1"/>
      <c r="BR8105" s="1"/>
      <c r="BS8105" s="1"/>
      <c r="BT8105" s="1"/>
      <c r="BU8105" s="4"/>
      <c r="BV8105" s="1"/>
      <c r="BW8105" s="3"/>
      <c r="BX8105" s="4"/>
      <c r="BY8105" s="5"/>
      <c r="BZ8105" s="5"/>
      <c r="CA8105" s="5"/>
      <c r="CB8105" s="5"/>
      <c r="CC8105" s="5"/>
      <c r="CD8105" s="43"/>
    </row>
    <row r="8106" spans="1:82" x14ac:dyDescent="0.25">
      <c r="A8106" s="8"/>
      <c r="B8106" s="5"/>
      <c r="C8106" s="5"/>
      <c r="D8106" s="5"/>
      <c r="E8106" s="5"/>
      <c r="F8106" s="94" t="str">
        <f t="shared" si="1269"/>
        <v/>
      </c>
      <c r="G8106" s="94" t="str">
        <f t="shared" si="1270"/>
        <v/>
      </c>
      <c r="H8106" s="127" t="str">
        <f>IF(A8106&lt;&gt;"",IF(MID(C8106,1,1)="c",$AS$26,IF(MID(C8106,1,1)="r",$AS$41,IF(MID(C8106,1,1)="p",#REF!,#REF!))),"")</f>
        <v/>
      </c>
      <c r="I8106" s="92" t="str">
        <f t="shared" si="1271"/>
        <v/>
      </c>
      <c r="J8106" s="92" t="str">
        <f t="shared" si="1272"/>
        <v/>
      </c>
      <c r="K8106" s="92" t="str">
        <f t="shared" si="1273"/>
        <v/>
      </c>
      <c r="L8106" s="92" t="str">
        <f t="shared" si="1274"/>
        <v/>
      </c>
      <c r="M8106" s="95" t="str">
        <f>IF(A8106&lt;&gt;"",IF(MID(C8106,1,1)="c",SigmaEpsConcrete(I8106,$AN$30:$AN$33,$AR$30:$AR$33,$AS$26,$AS$27,$AS$28,$AQ$20,$AU$19),""),"")</f>
        <v/>
      </c>
      <c r="N8106" s="95" t="str">
        <f>IF(A8106&lt;&gt;"",IF(MID(C8106,1,1)="r",SigmaEpsReinf(J8106,$AS$42:$AS$43,$AS$41,$AS$39,$AS$40,$AQ$38),""),"")</f>
        <v/>
      </c>
      <c r="Q8106" s="92" t="str">
        <f t="shared" si="1276"/>
        <v/>
      </c>
      <c r="R8106" s="92" t="str">
        <f t="shared" si="1277"/>
        <v/>
      </c>
      <c r="U8106" s="5"/>
      <c r="V8106" s="5"/>
      <c r="W8106" s="94" t="str">
        <f t="shared" si="1275"/>
        <v/>
      </c>
      <c r="X8106" s="94" t="str">
        <f t="shared" si="1278"/>
        <v/>
      </c>
      <c r="Y8106" s="5"/>
      <c r="BK8106" s="8"/>
      <c r="BL8106" s="5"/>
      <c r="BM8106" s="5"/>
      <c r="BN8106" s="5"/>
      <c r="BO8106" s="5"/>
      <c r="BP8106" s="1"/>
      <c r="BQ8106" s="1"/>
      <c r="BR8106" s="1"/>
      <c r="BS8106" s="1"/>
      <c r="BT8106" s="1"/>
      <c r="BU8106" s="4"/>
      <c r="BV8106" s="1"/>
      <c r="BW8106" s="3"/>
      <c r="BX8106" s="4"/>
      <c r="BY8106" s="5"/>
      <c r="BZ8106" s="5"/>
      <c r="CA8106" s="5"/>
      <c r="CB8106" s="5"/>
      <c r="CC8106" s="5"/>
      <c r="CD8106" s="43"/>
    </row>
    <row r="8107" spans="1:82" x14ac:dyDescent="0.25">
      <c r="A8107" s="8"/>
      <c r="B8107" s="5"/>
      <c r="C8107" s="5"/>
      <c r="D8107" s="5"/>
      <c r="E8107" s="5"/>
      <c r="F8107" s="94" t="str">
        <f t="shared" si="1269"/>
        <v/>
      </c>
      <c r="G8107" s="94" t="str">
        <f t="shared" si="1270"/>
        <v/>
      </c>
      <c r="H8107" s="127" t="str">
        <f>IF(A8107&lt;&gt;"",IF(MID(C8107,1,1)="c",$AS$26,IF(MID(C8107,1,1)="r",$AS$41,IF(MID(C8107,1,1)="p",#REF!,#REF!))),"")</f>
        <v/>
      </c>
      <c r="I8107" s="92" t="str">
        <f t="shared" si="1271"/>
        <v/>
      </c>
      <c r="J8107" s="92" t="str">
        <f t="shared" si="1272"/>
        <v/>
      </c>
      <c r="K8107" s="92" t="str">
        <f t="shared" si="1273"/>
        <v/>
      </c>
      <c r="L8107" s="92" t="str">
        <f t="shared" si="1274"/>
        <v/>
      </c>
      <c r="M8107" s="95" t="str">
        <f>IF(A8107&lt;&gt;"",IF(MID(C8107,1,1)="c",SigmaEpsConcrete(I8107,$AN$30:$AN$33,$AR$30:$AR$33,$AS$26,$AS$27,$AS$28,$AQ$20,$AU$19),""),"")</f>
        <v/>
      </c>
      <c r="N8107" s="95" t="str">
        <f>IF(A8107&lt;&gt;"",IF(MID(C8107,1,1)="r",SigmaEpsReinf(J8107,$AS$42:$AS$43,$AS$41,$AS$39,$AS$40,$AQ$38),""),"")</f>
        <v/>
      </c>
      <c r="Q8107" s="92" t="str">
        <f t="shared" si="1276"/>
        <v/>
      </c>
      <c r="R8107" s="92" t="str">
        <f t="shared" si="1277"/>
        <v/>
      </c>
      <c r="U8107" s="5"/>
      <c r="V8107" s="5"/>
      <c r="W8107" s="94" t="str">
        <f t="shared" si="1275"/>
        <v/>
      </c>
      <c r="X8107" s="94" t="str">
        <f t="shared" si="1278"/>
        <v/>
      </c>
      <c r="Y8107" s="5"/>
      <c r="BK8107" s="8"/>
      <c r="BL8107" s="5"/>
      <c r="BM8107" s="5"/>
      <c r="BN8107" s="5"/>
      <c r="BO8107" s="5"/>
      <c r="BP8107" s="1"/>
      <c r="BQ8107" s="1"/>
      <c r="BR8107" s="1"/>
      <c r="BS8107" s="1"/>
      <c r="BT8107" s="1"/>
      <c r="BU8107" s="4"/>
      <c r="BV8107" s="1"/>
      <c r="BW8107" s="3"/>
      <c r="BX8107" s="4"/>
      <c r="BY8107" s="5"/>
      <c r="BZ8107" s="5"/>
      <c r="CA8107" s="5"/>
      <c r="CB8107" s="5"/>
      <c r="CC8107" s="5"/>
      <c r="CD8107" s="43"/>
    </row>
    <row r="8108" spans="1:82" x14ac:dyDescent="0.25">
      <c r="A8108" s="8"/>
      <c r="B8108" s="5"/>
      <c r="C8108" s="5"/>
      <c r="D8108" s="5"/>
      <c r="E8108" s="5"/>
      <c r="F8108" s="94" t="str">
        <f t="shared" si="1269"/>
        <v/>
      </c>
      <c r="G8108" s="94" t="str">
        <f t="shared" si="1270"/>
        <v/>
      </c>
      <c r="H8108" s="127" t="str">
        <f>IF(A8108&lt;&gt;"",IF(MID(C8108,1,1)="c",$AS$26,IF(MID(C8108,1,1)="r",$AS$41,IF(MID(C8108,1,1)="p",#REF!,#REF!))),"")</f>
        <v/>
      </c>
      <c r="I8108" s="92" t="str">
        <f t="shared" si="1271"/>
        <v/>
      </c>
      <c r="J8108" s="92" t="str">
        <f t="shared" si="1272"/>
        <v/>
      </c>
      <c r="K8108" s="92" t="str">
        <f t="shared" si="1273"/>
        <v/>
      </c>
      <c r="L8108" s="92" t="str">
        <f t="shared" si="1274"/>
        <v/>
      </c>
      <c r="M8108" s="95" t="str">
        <f>IF(A8108&lt;&gt;"",IF(MID(C8108,1,1)="c",SigmaEpsConcrete(I8108,$AN$30:$AN$33,$AR$30:$AR$33,$AS$26,$AS$27,$AS$28,$AQ$20,$AU$19),""),"")</f>
        <v/>
      </c>
      <c r="N8108" s="95" t="str">
        <f>IF(A8108&lt;&gt;"",IF(MID(C8108,1,1)="r",SigmaEpsReinf(J8108,$AS$42:$AS$43,$AS$41,$AS$39,$AS$40,$AQ$38),""),"")</f>
        <v/>
      </c>
      <c r="Q8108" s="92" t="str">
        <f t="shared" si="1276"/>
        <v/>
      </c>
      <c r="R8108" s="92" t="str">
        <f t="shared" si="1277"/>
        <v/>
      </c>
      <c r="U8108" s="5"/>
      <c r="V8108" s="5"/>
      <c r="W8108" s="94" t="str">
        <f t="shared" si="1275"/>
        <v/>
      </c>
      <c r="X8108" s="94" t="str">
        <f t="shared" si="1278"/>
        <v/>
      </c>
      <c r="Y8108" s="5"/>
      <c r="BK8108" s="8"/>
      <c r="BL8108" s="5"/>
      <c r="BM8108" s="5"/>
      <c r="BN8108" s="5"/>
      <c r="BO8108" s="5"/>
      <c r="BP8108" s="1"/>
      <c r="BQ8108" s="1"/>
      <c r="BR8108" s="1"/>
      <c r="BS8108" s="1"/>
      <c r="BT8108" s="1"/>
      <c r="BU8108" s="4"/>
      <c r="BV8108" s="1"/>
      <c r="BW8108" s="3"/>
      <c r="BX8108" s="4"/>
      <c r="BY8108" s="5"/>
      <c r="BZ8108" s="5"/>
      <c r="CA8108" s="5"/>
      <c r="CB8108" s="5"/>
      <c r="CC8108" s="5"/>
      <c r="CD8108" s="43"/>
    </row>
    <row r="8109" spans="1:82" x14ac:dyDescent="0.25">
      <c r="A8109" s="8"/>
      <c r="B8109" s="5"/>
      <c r="C8109" s="5"/>
      <c r="D8109" s="5"/>
      <c r="E8109" s="5"/>
      <c r="F8109" s="94" t="str">
        <f t="shared" si="1269"/>
        <v/>
      </c>
      <c r="G8109" s="94" t="str">
        <f t="shared" si="1270"/>
        <v/>
      </c>
      <c r="H8109" s="127" t="str">
        <f>IF(A8109&lt;&gt;"",IF(MID(C8109,1,1)="c",$AS$26,IF(MID(C8109,1,1)="r",$AS$41,IF(MID(C8109,1,1)="p",#REF!,#REF!))),"")</f>
        <v/>
      </c>
      <c r="I8109" s="92" t="str">
        <f t="shared" si="1271"/>
        <v/>
      </c>
      <c r="J8109" s="92" t="str">
        <f t="shared" si="1272"/>
        <v/>
      </c>
      <c r="K8109" s="92" t="str">
        <f t="shared" si="1273"/>
        <v/>
      </c>
      <c r="L8109" s="92" t="str">
        <f t="shared" si="1274"/>
        <v/>
      </c>
      <c r="M8109" s="95" t="str">
        <f>IF(A8109&lt;&gt;"",IF(MID(C8109,1,1)="c",SigmaEpsConcrete(I8109,$AN$30:$AN$33,$AR$30:$AR$33,$AS$26,$AS$27,$AS$28,$AQ$20,$AU$19),""),"")</f>
        <v/>
      </c>
      <c r="N8109" s="95" t="str">
        <f>IF(A8109&lt;&gt;"",IF(MID(C8109,1,1)="r",SigmaEpsReinf(J8109,$AS$42:$AS$43,$AS$41,$AS$39,$AS$40,$AQ$38),""),"")</f>
        <v/>
      </c>
      <c r="Q8109" s="92" t="str">
        <f t="shared" si="1276"/>
        <v/>
      </c>
      <c r="R8109" s="92" t="str">
        <f t="shared" si="1277"/>
        <v/>
      </c>
      <c r="U8109" s="5"/>
      <c r="V8109" s="5"/>
      <c r="W8109" s="94" t="str">
        <f t="shared" si="1275"/>
        <v/>
      </c>
      <c r="X8109" s="94" t="str">
        <f t="shared" si="1278"/>
        <v/>
      </c>
      <c r="Y8109" s="5"/>
      <c r="BK8109" s="8"/>
      <c r="BL8109" s="5"/>
      <c r="BM8109" s="5"/>
      <c r="BN8109" s="5"/>
      <c r="BO8109" s="5"/>
      <c r="BP8109" s="1"/>
      <c r="BQ8109" s="1"/>
      <c r="BR8109" s="1"/>
      <c r="BS8109" s="1"/>
      <c r="BT8109" s="1"/>
      <c r="BU8109" s="4"/>
      <c r="BV8109" s="1"/>
      <c r="BW8109" s="3"/>
      <c r="BX8109" s="4"/>
      <c r="BY8109" s="5"/>
      <c r="BZ8109" s="5"/>
      <c r="CA8109" s="5"/>
      <c r="CB8109" s="5"/>
      <c r="CC8109" s="5"/>
      <c r="CD8109" s="43"/>
    </row>
    <row r="8110" spans="1:82" x14ac:dyDescent="0.25">
      <c r="A8110" s="8"/>
      <c r="B8110" s="5"/>
      <c r="C8110" s="5"/>
      <c r="D8110" s="5"/>
      <c r="E8110" s="5"/>
      <c r="F8110" s="94" t="str">
        <f t="shared" si="1269"/>
        <v/>
      </c>
      <c r="G8110" s="94" t="str">
        <f t="shared" si="1270"/>
        <v/>
      </c>
      <c r="H8110" s="127" t="str">
        <f>IF(A8110&lt;&gt;"",IF(MID(C8110,1,1)="c",$AS$26,IF(MID(C8110,1,1)="r",$AS$41,IF(MID(C8110,1,1)="p",#REF!,#REF!))),"")</f>
        <v/>
      </c>
      <c r="I8110" s="92" t="str">
        <f t="shared" si="1271"/>
        <v/>
      </c>
      <c r="J8110" s="92" t="str">
        <f t="shared" si="1272"/>
        <v/>
      </c>
      <c r="K8110" s="92" t="str">
        <f t="shared" si="1273"/>
        <v/>
      </c>
      <c r="L8110" s="92" t="str">
        <f t="shared" si="1274"/>
        <v/>
      </c>
      <c r="M8110" s="95" t="str">
        <f>IF(A8110&lt;&gt;"",IF(MID(C8110,1,1)="c",SigmaEpsConcrete(I8110,$AN$30:$AN$33,$AR$30:$AR$33,$AS$26,$AS$27,$AS$28,$AQ$20,$AU$19),""),"")</f>
        <v/>
      </c>
      <c r="N8110" s="95" t="str">
        <f>IF(A8110&lt;&gt;"",IF(MID(C8110,1,1)="r",SigmaEpsReinf(J8110,$AS$42:$AS$43,$AS$41,$AS$39,$AS$40,$AQ$38),""),"")</f>
        <v/>
      </c>
      <c r="Q8110" s="92" t="str">
        <f t="shared" si="1276"/>
        <v/>
      </c>
      <c r="R8110" s="92" t="str">
        <f t="shared" si="1277"/>
        <v/>
      </c>
      <c r="U8110" s="5"/>
      <c r="V8110" s="5"/>
      <c r="W8110" s="94" t="str">
        <f t="shared" si="1275"/>
        <v/>
      </c>
      <c r="X8110" s="94" t="str">
        <f t="shared" si="1278"/>
        <v/>
      </c>
      <c r="Y8110" s="5"/>
      <c r="BK8110" s="8"/>
      <c r="BL8110" s="5"/>
      <c r="BM8110" s="5"/>
      <c r="BN8110" s="5"/>
      <c r="BO8110" s="5"/>
      <c r="BP8110" s="1"/>
      <c r="BQ8110" s="1"/>
      <c r="BR8110" s="1"/>
      <c r="BS8110" s="1"/>
      <c r="BT8110" s="1"/>
      <c r="BU8110" s="4"/>
      <c r="BV8110" s="1"/>
      <c r="BW8110" s="3"/>
      <c r="BX8110" s="4"/>
      <c r="BY8110" s="5"/>
      <c r="BZ8110" s="5"/>
      <c r="CA8110" s="5"/>
      <c r="CB8110" s="5"/>
      <c r="CC8110" s="5"/>
      <c r="CD8110" s="43"/>
    </row>
    <row r="8111" spans="1:82" x14ac:dyDescent="0.25">
      <c r="A8111" s="8"/>
      <c r="B8111" s="5"/>
      <c r="C8111" s="5"/>
      <c r="D8111" s="5"/>
      <c r="E8111" s="5"/>
      <c r="F8111" s="94" t="str">
        <f t="shared" si="1269"/>
        <v/>
      </c>
      <c r="G8111" s="94" t="str">
        <f t="shared" si="1270"/>
        <v/>
      </c>
      <c r="H8111" s="127" t="str">
        <f>IF(A8111&lt;&gt;"",IF(MID(C8111,1,1)="c",$AS$26,IF(MID(C8111,1,1)="r",$AS$41,IF(MID(C8111,1,1)="p",#REF!,#REF!))),"")</f>
        <v/>
      </c>
      <c r="I8111" s="92" t="str">
        <f t="shared" si="1271"/>
        <v/>
      </c>
      <c r="J8111" s="92" t="str">
        <f t="shared" si="1272"/>
        <v/>
      </c>
      <c r="K8111" s="92" t="str">
        <f t="shared" si="1273"/>
        <v/>
      </c>
      <c r="L8111" s="92" t="str">
        <f t="shared" si="1274"/>
        <v/>
      </c>
      <c r="M8111" s="95" t="str">
        <f>IF(A8111&lt;&gt;"",IF(MID(C8111,1,1)="c",SigmaEpsConcrete(I8111,$AN$30:$AN$33,$AR$30:$AR$33,$AS$26,$AS$27,$AS$28,$AQ$20,$AU$19),""),"")</f>
        <v/>
      </c>
      <c r="N8111" s="95" t="str">
        <f>IF(A8111&lt;&gt;"",IF(MID(C8111,1,1)="r",SigmaEpsReinf(J8111,$AS$42:$AS$43,$AS$41,$AS$39,$AS$40,$AQ$38),""),"")</f>
        <v/>
      </c>
      <c r="Q8111" s="92" t="str">
        <f t="shared" si="1276"/>
        <v/>
      </c>
      <c r="R8111" s="92" t="str">
        <f t="shared" si="1277"/>
        <v/>
      </c>
      <c r="U8111" s="5"/>
      <c r="V8111" s="5"/>
      <c r="W8111" s="94" t="str">
        <f t="shared" si="1275"/>
        <v/>
      </c>
      <c r="X8111" s="94" t="str">
        <f t="shared" si="1278"/>
        <v/>
      </c>
      <c r="Y8111" s="5"/>
      <c r="BK8111" s="8"/>
      <c r="BL8111" s="5"/>
      <c r="BM8111" s="5"/>
      <c r="BN8111" s="5"/>
      <c r="BO8111" s="5"/>
      <c r="BP8111" s="1"/>
      <c r="BQ8111" s="1"/>
      <c r="BR8111" s="1"/>
      <c r="BS8111" s="1"/>
      <c r="BT8111" s="1"/>
      <c r="BU8111" s="4"/>
      <c r="BV8111" s="1"/>
      <c r="BW8111" s="3"/>
      <c r="BX8111" s="4"/>
      <c r="BY8111" s="5"/>
      <c r="BZ8111" s="5"/>
      <c r="CA8111" s="5"/>
      <c r="CB8111" s="5"/>
      <c r="CC8111" s="5"/>
      <c r="CD8111" s="43"/>
    </row>
    <row r="8112" spans="1:82" x14ac:dyDescent="0.25">
      <c r="A8112" s="8"/>
      <c r="B8112" s="5"/>
      <c r="C8112" s="5"/>
      <c r="D8112" s="5"/>
      <c r="E8112" s="5"/>
      <c r="F8112" s="94" t="str">
        <f t="shared" si="1269"/>
        <v/>
      </c>
      <c r="G8112" s="94" t="str">
        <f t="shared" si="1270"/>
        <v/>
      </c>
      <c r="H8112" s="127" t="str">
        <f>IF(A8112&lt;&gt;"",IF(MID(C8112,1,1)="c",$AS$26,IF(MID(C8112,1,1)="r",$AS$41,IF(MID(C8112,1,1)="p",#REF!,#REF!))),"")</f>
        <v/>
      </c>
      <c r="I8112" s="92" t="str">
        <f t="shared" si="1271"/>
        <v/>
      </c>
      <c r="J8112" s="92" t="str">
        <f t="shared" si="1272"/>
        <v/>
      </c>
      <c r="K8112" s="92" t="str">
        <f t="shared" si="1273"/>
        <v/>
      </c>
      <c r="L8112" s="92" t="str">
        <f t="shared" si="1274"/>
        <v/>
      </c>
      <c r="M8112" s="95" t="str">
        <f>IF(A8112&lt;&gt;"",IF(MID(C8112,1,1)="c",SigmaEpsConcrete(I8112,$AN$30:$AN$33,$AR$30:$AR$33,$AS$26,$AS$27,$AS$28,$AQ$20,$AU$19),""),"")</f>
        <v/>
      </c>
      <c r="N8112" s="95" t="str">
        <f>IF(A8112&lt;&gt;"",IF(MID(C8112,1,1)="r",SigmaEpsReinf(J8112,$AS$42:$AS$43,$AS$41,$AS$39,$AS$40,$AQ$38),""),"")</f>
        <v/>
      </c>
      <c r="Q8112" s="92" t="str">
        <f t="shared" si="1276"/>
        <v/>
      </c>
      <c r="R8112" s="92" t="str">
        <f t="shared" si="1277"/>
        <v/>
      </c>
      <c r="U8112" s="5"/>
      <c r="V8112" s="5"/>
      <c r="W8112" s="94" t="str">
        <f t="shared" si="1275"/>
        <v/>
      </c>
      <c r="X8112" s="94" t="str">
        <f t="shared" si="1278"/>
        <v/>
      </c>
      <c r="Y8112" s="5"/>
      <c r="BK8112" s="8"/>
      <c r="BL8112" s="5"/>
      <c r="BM8112" s="5"/>
      <c r="BN8112" s="5"/>
      <c r="BO8112" s="5"/>
      <c r="BP8112" s="1"/>
      <c r="BQ8112" s="1"/>
      <c r="BR8112" s="1"/>
      <c r="BS8112" s="1"/>
      <c r="BT8112" s="1"/>
      <c r="BU8112" s="4"/>
      <c r="BV8112" s="1"/>
      <c r="BW8112" s="3"/>
      <c r="BX8112" s="4"/>
      <c r="BY8112" s="5"/>
      <c r="BZ8112" s="5"/>
      <c r="CA8112" s="5"/>
      <c r="CB8112" s="5"/>
      <c r="CC8112" s="5"/>
      <c r="CD8112" s="43"/>
    </row>
    <row r="8113" spans="1:82" x14ac:dyDescent="0.25">
      <c r="A8113" s="8"/>
      <c r="B8113" s="5"/>
      <c r="C8113" s="5"/>
      <c r="D8113" s="5"/>
      <c r="E8113" s="5"/>
      <c r="F8113" s="94" t="str">
        <f t="shared" si="1269"/>
        <v/>
      </c>
      <c r="G8113" s="94" t="str">
        <f t="shared" si="1270"/>
        <v/>
      </c>
      <c r="H8113" s="127" t="str">
        <f>IF(A8113&lt;&gt;"",IF(MID(C8113,1,1)="c",$AS$26,IF(MID(C8113,1,1)="r",$AS$41,IF(MID(C8113,1,1)="p",#REF!,#REF!))),"")</f>
        <v/>
      </c>
      <c r="I8113" s="92" t="str">
        <f t="shared" si="1271"/>
        <v/>
      </c>
      <c r="J8113" s="92" t="str">
        <f t="shared" si="1272"/>
        <v/>
      </c>
      <c r="K8113" s="92" t="str">
        <f t="shared" si="1273"/>
        <v/>
      </c>
      <c r="L8113" s="92" t="str">
        <f t="shared" si="1274"/>
        <v/>
      </c>
      <c r="M8113" s="95" t="str">
        <f>IF(A8113&lt;&gt;"",IF(MID(C8113,1,1)="c",SigmaEpsConcrete(I8113,$AN$30:$AN$33,$AR$30:$AR$33,$AS$26,$AS$27,$AS$28,$AQ$20,$AU$19),""),"")</f>
        <v/>
      </c>
      <c r="N8113" s="95" t="str">
        <f>IF(A8113&lt;&gt;"",IF(MID(C8113,1,1)="r",SigmaEpsReinf(J8113,$AS$42:$AS$43,$AS$41,$AS$39,$AS$40,$AQ$38),""),"")</f>
        <v/>
      </c>
      <c r="Q8113" s="92" t="str">
        <f t="shared" si="1276"/>
        <v/>
      </c>
      <c r="R8113" s="92" t="str">
        <f t="shared" si="1277"/>
        <v/>
      </c>
      <c r="U8113" s="5"/>
      <c r="V8113" s="5"/>
      <c r="W8113" s="94" t="str">
        <f t="shared" si="1275"/>
        <v/>
      </c>
      <c r="X8113" s="94" t="str">
        <f t="shared" si="1278"/>
        <v/>
      </c>
      <c r="Y8113" s="5"/>
      <c r="BK8113" s="8"/>
      <c r="BL8113" s="5"/>
      <c r="BM8113" s="5"/>
      <c r="BN8113" s="5"/>
      <c r="BO8113" s="5"/>
      <c r="BP8113" s="1"/>
      <c r="BQ8113" s="1"/>
      <c r="BR8113" s="1"/>
      <c r="BS8113" s="1"/>
      <c r="BT8113" s="1"/>
      <c r="BU8113" s="4"/>
      <c r="BV8113" s="1"/>
      <c r="BW8113" s="3"/>
      <c r="BX8113" s="4"/>
      <c r="BY8113" s="5"/>
      <c r="BZ8113" s="5"/>
      <c r="CA8113" s="5"/>
      <c r="CB8113" s="5"/>
      <c r="CC8113" s="5"/>
      <c r="CD8113" s="43"/>
    </row>
    <row r="8114" spans="1:82" x14ac:dyDescent="0.25">
      <c r="A8114" s="8"/>
      <c r="B8114" s="5"/>
      <c r="C8114" s="5"/>
      <c r="D8114" s="5"/>
      <c r="E8114" s="5"/>
      <c r="F8114" s="94" t="str">
        <f t="shared" si="1269"/>
        <v/>
      </c>
      <c r="G8114" s="94" t="str">
        <f t="shared" si="1270"/>
        <v/>
      </c>
      <c r="H8114" s="127" t="str">
        <f>IF(A8114&lt;&gt;"",IF(MID(C8114,1,1)="c",$AS$26,IF(MID(C8114,1,1)="r",$AS$41,IF(MID(C8114,1,1)="p",#REF!,#REF!))),"")</f>
        <v/>
      </c>
      <c r="I8114" s="92" t="str">
        <f t="shared" si="1271"/>
        <v/>
      </c>
      <c r="J8114" s="92" t="str">
        <f t="shared" si="1272"/>
        <v/>
      </c>
      <c r="K8114" s="92" t="str">
        <f t="shared" si="1273"/>
        <v/>
      </c>
      <c r="L8114" s="92" t="str">
        <f t="shared" si="1274"/>
        <v/>
      </c>
      <c r="M8114" s="95" t="str">
        <f>IF(A8114&lt;&gt;"",IF(MID(C8114,1,1)="c",SigmaEpsConcrete(I8114,$AN$30:$AN$33,$AR$30:$AR$33,$AS$26,$AS$27,$AS$28,$AQ$20,$AU$19),""),"")</f>
        <v/>
      </c>
      <c r="N8114" s="95" t="str">
        <f>IF(A8114&lt;&gt;"",IF(MID(C8114,1,1)="r",SigmaEpsReinf(J8114,$AS$42:$AS$43,$AS$41,$AS$39,$AS$40,$AQ$38),""),"")</f>
        <v/>
      </c>
      <c r="Q8114" s="92" t="str">
        <f t="shared" si="1276"/>
        <v/>
      </c>
      <c r="R8114" s="92" t="str">
        <f t="shared" si="1277"/>
        <v/>
      </c>
      <c r="U8114" s="5"/>
      <c r="V8114" s="5"/>
      <c r="W8114" s="94" t="str">
        <f t="shared" si="1275"/>
        <v/>
      </c>
      <c r="X8114" s="94" t="str">
        <f t="shared" si="1278"/>
        <v/>
      </c>
      <c r="Y8114" s="5"/>
      <c r="BK8114" s="8"/>
      <c r="BL8114" s="5"/>
      <c r="BM8114" s="5"/>
      <c r="BN8114" s="5"/>
      <c r="BO8114" s="5"/>
      <c r="BP8114" s="1"/>
      <c r="BQ8114" s="1"/>
      <c r="BR8114" s="1"/>
      <c r="BS8114" s="1"/>
      <c r="BT8114" s="1"/>
      <c r="BU8114" s="4"/>
      <c r="BV8114" s="1"/>
      <c r="BW8114" s="3"/>
      <c r="BX8114" s="4"/>
      <c r="BY8114" s="5"/>
      <c r="BZ8114" s="5"/>
      <c r="CA8114" s="5"/>
      <c r="CB8114" s="5"/>
      <c r="CC8114" s="5"/>
      <c r="CD8114" s="43"/>
    </row>
    <row r="8115" spans="1:82" x14ac:dyDescent="0.25">
      <c r="A8115" s="8"/>
      <c r="B8115" s="5"/>
      <c r="C8115" s="5"/>
      <c r="D8115" s="5"/>
      <c r="E8115" s="5"/>
      <c r="F8115" s="94" t="str">
        <f t="shared" si="1269"/>
        <v/>
      </c>
      <c r="G8115" s="94" t="str">
        <f t="shared" si="1270"/>
        <v/>
      </c>
      <c r="H8115" s="127" t="str">
        <f>IF(A8115&lt;&gt;"",IF(MID(C8115,1,1)="c",$AS$26,IF(MID(C8115,1,1)="r",$AS$41,IF(MID(C8115,1,1)="p",#REF!,#REF!))),"")</f>
        <v/>
      </c>
      <c r="I8115" s="92" t="str">
        <f t="shared" si="1271"/>
        <v/>
      </c>
      <c r="J8115" s="92" t="str">
        <f t="shared" si="1272"/>
        <v/>
      </c>
      <c r="K8115" s="92" t="str">
        <f t="shared" si="1273"/>
        <v/>
      </c>
      <c r="L8115" s="92" t="str">
        <f t="shared" si="1274"/>
        <v/>
      </c>
      <c r="M8115" s="95" t="str">
        <f>IF(A8115&lt;&gt;"",IF(MID(C8115,1,1)="c",SigmaEpsConcrete(I8115,$AN$30:$AN$33,$AR$30:$AR$33,$AS$26,$AS$27,$AS$28,$AQ$20,$AU$19),""),"")</f>
        <v/>
      </c>
      <c r="N8115" s="95" t="str">
        <f>IF(A8115&lt;&gt;"",IF(MID(C8115,1,1)="r",SigmaEpsReinf(J8115,$AS$42:$AS$43,$AS$41,$AS$39,$AS$40,$AQ$38),""),"")</f>
        <v/>
      </c>
      <c r="Q8115" s="92" t="str">
        <f t="shared" si="1276"/>
        <v/>
      </c>
      <c r="R8115" s="92" t="str">
        <f t="shared" si="1277"/>
        <v/>
      </c>
      <c r="U8115" s="5"/>
      <c r="V8115" s="5"/>
      <c r="W8115" s="94" t="str">
        <f t="shared" si="1275"/>
        <v/>
      </c>
      <c r="X8115" s="94" t="str">
        <f t="shared" si="1278"/>
        <v/>
      </c>
      <c r="Y8115" s="5"/>
      <c r="BK8115" s="8"/>
      <c r="BL8115" s="5"/>
      <c r="BM8115" s="5"/>
      <c r="BN8115" s="5"/>
      <c r="BO8115" s="5"/>
      <c r="BP8115" s="1"/>
      <c r="BQ8115" s="1"/>
      <c r="BR8115" s="1"/>
      <c r="BS8115" s="1"/>
      <c r="BT8115" s="1"/>
      <c r="BU8115" s="4"/>
      <c r="BV8115" s="1"/>
      <c r="BW8115" s="3"/>
      <c r="BX8115" s="4"/>
      <c r="BY8115" s="5"/>
      <c r="BZ8115" s="5"/>
      <c r="CA8115" s="5"/>
      <c r="CB8115" s="5"/>
      <c r="CC8115" s="5"/>
      <c r="CD8115" s="43"/>
    </row>
    <row r="8116" spans="1:82" x14ac:dyDescent="0.25">
      <c r="A8116" s="8"/>
      <c r="B8116" s="5"/>
      <c r="C8116" s="5"/>
      <c r="D8116" s="5"/>
      <c r="E8116" s="5"/>
      <c r="F8116" s="94" t="str">
        <f t="shared" si="1269"/>
        <v/>
      </c>
      <c r="G8116" s="94" t="str">
        <f t="shared" si="1270"/>
        <v/>
      </c>
      <c r="H8116" s="127" t="str">
        <f>IF(A8116&lt;&gt;"",IF(MID(C8116,1,1)="c",$AS$26,IF(MID(C8116,1,1)="r",$AS$41,IF(MID(C8116,1,1)="p",#REF!,#REF!))),"")</f>
        <v/>
      </c>
      <c r="I8116" s="92" t="str">
        <f t="shared" si="1271"/>
        <v/>
      </c>
      <c r="J8116" s="92" t="str">
        <f t="shared" si="1272"/>
        <v/>
      </c>
      <c r="K8116" s="92" t="str">
        <f t="shared" si="1273"/>
        <v/>
      </c>
      <c r="L8116" s="92" t="str">
        <f t="shared" si="1274"/>
        <v/>
      </c>
      <c r="M8116" s="95" t="str">
        <f>IF(A8116&lt;&gt;"",IF(MID(C8116,1,1)="c",SigmaEpsConcrete(I8116,$AN$30:$AN$33,$AR$30:$AR$33,$AS$26,$AS$27,$AS$28,$AQ$20,$AU$19),""),"")</f>
        <v/>
      </c>
      <c r="N8116" s="95" t="str">
        <f>IF(A8116&lt;&gt;"",IF(MID(C8116,1,1)="r",SigmaEpsReinf(J8116,$AS$42:$AS$43,$AS$41,$AS$39,$AS$40,$AQ$38),""),"")</f>
        <v/>
      </c>
      <c r="Q8116" s="92" t="str">
        <f t="shared" si="1276"/>
        <v/>
      </c>
      <c r="R8116" s="92" t="str">
        <f t="shared" si="1277"/>
        <v/>
      </c>
      <c r="U8116" s="5"/>
      <c r="V8116" s="5"/>
      <c r="W8116" s="94" t="str">
        <f t="shared" si="1275"/>
        <v/>
      </c>
      <c r="X8116" s="94" t="str">
        <f t="shared" si="1278"/>
        <v/>
      </c>
      <c r="Y8116" s="5"/>
      <c r="BK8116" s="8"/>
      <c r="BL8116" s="5"/>
      <c r="BM8116" s="5"/>
      <c r="BN8116" s="5"/>
      <c r="BO8116" s="5"/>
      <c r="BP8116" s="1"/>
      <c r="BQ8116" s="1"/>
      <c r="BR8116" s="1"/>
      <c r="BS8116" s="1"/>
      <c r="BT8116" s="1"/>
      <c r="BU8116" s="4"/>
      <c r="BV8116" s="1"/>
      <c r="BW8116" s="3"/>
      <c r="BX8116" s="4"/>
      <c r="BY8116" s="5"/>
      <c r="BZ8116" s="5"/>
      <c r="CA8116" s="5"/>
      <c r="CB8116" s="5"/>
      <c r="CC8116" s="5"/>
      <c r="CD8116" s="43"/>
    </row>
    <row r="8117" spans="1:82" x14ac:dyDescent="0.25">
      <c r="A8117" s="8"/>
      <c r="B8117" s="5"/>
      <c r="C8117" s="5"/>
      <c r="D8117" s="5"/>
      <c r="E8117" s="5"/>
      <c r="F8117" s="94" t="str">
        <f t="shared" si="1269"/>
        <v/>
      </c>
      <c r="G8117" s="94" t="str">
        <f t="shared" si="1270"/>
        <v/>
      </c>
      <c r="H8117" s="127" t="str">
        <f>IF(A8117&lt;&gt;"",IF(MID(C8117,1,1)="c",$AS$26,IF(MID(C8117,1,1)="r",$AS$41,IF(MID(C8117,1,1)="p",#REF!,#REF!))),"")</f>
        <v/>
      </c>
      <c r="I8117" s="92" t="str">
        <f t="shared" si="1271"/>
        <v/>
      </c>
      <c r="J8117" s="92" t="str">
        <f t="shared" si="1272"/>
        <v/>
      </c>
      <c r="K8117" s="92" t="str">
        <f t="shared" si="1273"/>
        <v/>
      </c>
      <c r="L8117" s="92" t="str">
        <f t="shared" si="1274"/>
        <v/>
      </c>
      <c r="M8117" s="95" t="str">
        <f>IF(A8117&lt;&gt;"",IF(MID(C8117,1,1)="c",SigmaEpsConcrete(I8117,$AN$30:$AN$33,$AR$30:$AR$33,$AS$26,$AS$27,$AS$28,$AQ$20,$AU$19),""),"")</f>
        <v/>
      </c>
      <c r="N8117" s="95" t="str">
        <f>IF(A8117&lt;&gt;"",IF(MID(C8117,1,1)="r",SigmaEpsReinf(J8117,$AS$42:$AS$43,$AS$41,$AS$39,$AS$40,$AQ$38),""),"")</f>
        <v/>
      </c>
      <c r="Q8117" s="92" t="str">
        <f t="shared" si="1276"/>
        <v/>
      </c>
      <c r="R8117" s="92" t="str">
        <f t="shared" si="1277"/>
        <v/>
      </c>
      <c r="U8117" s="5"/>
      <c r="V8117" s="5"/>
      <c r="W8117" s="94" t="str">
        <f t="shared" si="1275"/>
        <v/>
      </c>
      <c r="X8117" s="94" t="str">
        <f t="shared" si="1278"/>
        <v/>
      </c>
      <c r="Y8117" s="5"/>
      <c r="BK8117" s="8"/>
      <c r="BL8117" s="5"/>
      <c r="BM8117" s="5"/>
      <c r="BN8117" s="5"/>
      <c r="BO8117" s="5"/>
      <c r="BP8117" s="1"/>
      <c r="BQ8117" s="1"/>
      <c r="BR8117" s="1"/>
      <c r="BS8117" s="1"/>
      <c r="BT8117" s="1"/>
      <c r="BU8117" s="4"/>
      <c r="BV8117" s="1"/>
      <c r="BW8117" s="3"/>
      <c r="BX8117" s="4"/>
      <c r="BY8117" s="5"/>
      <c r="BZ8117" s="5"/>
      <c r="CA8117" s="5"/>
      <c r="CB8117" s="5"/>
      <c r="CC8117" s="5"/>
      <c r="CD8117" s="43"/>
    </row>
    <row r="8118" spans="1:82" x14ac:dyDescent="0.25">
      <c r="A8118" s="8"/>
      <c r="B8118" s="5"/>
      <c r="C8118" s="5"/>
      <c r="D8118" s="5"/>
      <c r="E8118" s="5"/>
      <c r="F8118" s="94" t="str">
        <f t="shared" si="1269"/>
        <v/>
      </c>
      <c r="G8118" s="94" t="str">
        <f t="shared" si="1270"/>
        <v/>
      </c>
      <c r="H8118" s="127" t="str">
        <f>IF(A8118&lt;&gt;"",IF(MID(C8118,1,1)="c",$AS$26,IF(MID(C8118,1,1)="r",$AS$41,IF(MID(C8118,1,1)="p",#REF!,#REF!))),"")</f>
        <v/>
      </c>
      <c r="I8118" s="92" t="str">
        <f t="shared" si="1271"/>
        <v/>
      </c>
      <c r="J8118" s="92" t="str">
        <f t="shared" si="1272"/>
        <v/>
      </c>
      <c r="K8118" s="92" t="str">
        <f t="shared" si="1273"/>
        <v/>
      </c>
      <c r="L8118" s="92" t="str">
        <f t="shared" si="1274"/>
        <v/>
      </c>
      <c r="M8118" s="95" t="str">
        <f>IF(A8118&lt;&gt;"",IF(MID(C8118,1,1)="c",SigmaEpsConcrete(I8118,$AN$30:$AN$33,$AR$30:$AR$33,$AS$26,$AS$27,$AS$28,$AQ$20,$AU$19),""),"")</f>
        <v/>
      </c>
      <c r="N8118" s="95" t="str">
        <f>IF(A8118&lt;&gt;"",IF(MID(C8118,1,1)="r",SigmaEpsReinf(J8118,$AS$42:$AS$43,$AS$41,$AS$39,$AS$40,$AQ$38),""),"")</f>
        <v/>
      </c>
      <c r="Q8118" s="92" t="str">
        <f t="shared" si="1276"/>
        <v/>
      </c>
      <c r="R8118" s="92" t="str">
        <f t="shared" si="1277"/>
        <v/>
      </c>
      <c r="U8118" s="5"/>
      <c r="V8118" s="5"/>
      <c r="W8118" s="94" t="str">
        <f t="shared" si="1275"/>
        <v/>
      </c>
      <c r="X8118" s="94" t="str">
        <f t="shared" si="1278"/>
        <v/>
      </c>
      <c r="Y8118" s="5"/>
      <c r="BK8118" s="8"/>
      <c r="BL8118" s="5"/>
      <c r="BM8118" s="5"/>
      <c r="BN8118" s="5"/>
      <c r="BO8118" s="5"/>
      <c r="BP8118" s="1"/>
      <c r="BQ8118" s="1"/>
      <c r="BR8118" s="1"/>
      <c r="BS8118" s="1"/>
      <c r="BT8118" s="1"/>
      <c r="BU8118" s="4"/>
      <c r="BV8118" s="1"/>
      <c r="BW8118" s="3"/>
      <c r="BX8118" s="4"/>
      <c r="BY8118" s="5"/>
      <c r="BZ8118" s="5"/>
      <c r="CA8118" s="5"/>
      <c r="CB8118" s="5"/>
      <c r="CC8118" s="5"/>
      <c r="CD8118" s="43"/>
    </row>
    <row r="8119" spans="1:82" x14ac:dyDescent="0.25">
      <c r="A8119" s="8"/>
      <c r="B8119" s="5"/>
      <c r="C8119" s="5"/>
      <c r="D8119" s="5"/>
      <c r="E8119" s="5"/>
      <c r="F8119" s="94" t="str">
        <f t="shared" si="1269"/>
        <v/>
      </c>
      <c r="G8119" s="94" t="str">
        <f t="shared" si="1270"/>
        <v/>
      </c>
      <c r="H8119" s="127" t="str">
        <f>IF(A8119&lt;&gt;"",IF(MID(C8119,1,1)="c",$AS$26,IF(MID(C8119,1,1)="r",$AS$41,IF(MID(C8119,1,1)="p",#REF!,#REF!))),"")</f>
        <v/>
      </c>
      <c r="I8119" s="92" t="str">
        <f t="shared" si="1271"/>
        <v/>
      </c>
      <c r="J8119" s="92" t="str">
        <f t="shared" si="1272"/>
        <v/>
      </c>
      <c r="K8119" s="92" t="str">
        <f t="shared" si="1273"/>
        <v/>
      </c>
      <c r="L8119" s="92" t="str">
        <f t="shared" si="1274"/>
        <v/>
      </c>
      <c r="M8119" s="95" t="str">
        <f>IF(A8119&lt;&gt;"",IF(MID(C8119,1,1)="c",SigmaEpsConcrete(I8119,$AN$30:$AN$33,$AR$30:$AR$33,$AS$26,$AS$27,$AS$28,$AQ$20,$AU$19),""),"")</f>
        <v/>
      </c>
      <c r="N8119" s="95" t="str">
        <f>IF(A8119&lt;&gt;"",IF(MID(C8119,1,1)="r",SigmaEpsReinf(J8119,$AS$42:$AS$43,$AS$41,$AS$39,$AS$40,$AQ$38),""),"")</f>
        <v/>
      </c>
      <c r="Q8119" s="92" t="str">
        <f t="shared" si="1276"/>
        <v/>
      </c>
      <c r="R8119" s="92" t="str">
        <f t="shared" si="1277"/>
        <v/>
      </c>
      <c r="U8119" s="5"/>
      <c r="V8119" s="5"/>
      <c r="W8119" s="94" t="str">
        <f t="shared" si="1275"/>
        <v/>
      </c>
      <c r="X8119" s="94" t="str">
        <f t="shared" si="1278"/>
        <v/>
      </c>
      <c r="Y8119" s="5"/>
      <c r="BK8119" s="8"/>
      <c r="BL8119" s="5"/>
      <c r="BM8119" s="5"/>
      <c r="BN8119" s="5"/>
      <c r="BO8119" s="5"/>
      <c r="BP8119" s="1"/>
      <c r="BQ8119" s="1"/>
      <c r="BR8119" s="1"/>
      <c r="BS8119" s="1"/>
      <c r="BT8119" s="1"/>
      <c r="BU8119" s="4"/>
      <c r="BV8119" s="1"/>
      <c r="BW8119" s="3"/>
      <c r="BX8119" s="4"/>
      <c r="BY8119" s="5"/>
      <c r="BZ8119" s="5"/>
      <c r="CA8119" s="5"/>
      <c r="CB8119" s="5"/>
      <c r="CC8119" s="5"/>
      <c r="CD8119" s="43"/>
    </row>
    <row r="8120" spans="1:82" x14ac:dyDescent="0.25">
      <c r="A8120" s="8"/>
      <c r="B8120" s="5"/>
      <c r="C8120" s="5"/>
      <c r="D8120" s="5"/>
      <c r="E8120" s="5"/>
      <c r="F8120" s="94" t="str">
        <f t="shared" si="1269"/>
        <v/>
      </c>
      <c r="G8120" s="94" t="str">
        <f t="shared" si="1270"/>
        <v/>
      </c>
      <c r="H8120" s="127" t="str">
        <f>IF(A8120&lt;&gt;"",IF(MID(C8120,1,1)="c",$AS$26,IF(MID(C8120,1,1)="r",$AS$41,IF(MID(C8120,1,1)="p",#REF!,#REF!))),"")</f>
        <v/>
      </c>
      <c r="I8120" s="92" t="str">
        <f t="shared" si="1271"/>
        <v/>
      </c>
      <c r="J8120" s="92" t="str">
        <f t="shared" si="1272"/>
        <v/>
      </c>
      <c r="K8120" s="92" t="str">
        <f t="shared" si="1273"/>
        <v/>
      </c>
      <c r="L8120" s="92" t="str">
        <f t="shared" si="1274"/>
        <v/>
      </c>
      <c r="M8120" s="95" t="str">
        <f>IF(A8120&lt;&gt;"",IF(MID(C8120,1,1)="c",SigmaEpsConcrete(I8120,$AN$30:$AN$33,$AR$30:$AR$33,$AS$26,$AS$27,$AS$28,$AQ$20,$AU$19),""),"")</f>
        <v/>
      </c>
      <c r="N8120" s="95" t="str">
        <f>IF(A8120&lt;&gt;"",IF(MID(C8120,1,1)="r",SigmaEpsReinf(J8120,$AS$42:$AS$43,$AS$41,$AS$39,$AS$40,$AQ$38),""),"")</f>
        <v/>
      </c>
      <c r="Q8120" s="92" t="str">
        <f t="shared" si="1276"/>
        <v/>
      </c>
      <c r="R8120" s="92" t="str">
        <f t="shared" si="1277"/>
        <v/>
      </c>
      <c r="U8120" s="5"/>
      <c r="V8120" s="5"/>
      <c r="W8120" s="94" t="str">
        <f t="shared" si="1275"/>
        <v/>
      </c>
      <c r="X8120" s="94" t="str">
        <f t="shared" si="1278"/>
        <v/>
      </c>
      <c r="Y8120" s="5"/>
      <c r="BK8120" s="8"/>
      <c r="BL8120" s="5"/>
      <c r="BM8120" s="5"/>
      <c r="BN8120" s="5"/>
      <c r="BO8120" s="5"/>
      <c r="BP8120" s="1"/>
      <c r="BQ8120" s="1"/>
      <c r="BR8120" s="1"/>
      <c r="BS8120" s="1"/>
      <c r="BT8120" s="1"/>
      <c r="BU8120" s="4"/>
      <c r="BV8120" s="1"/>
      <c r="BW8120" s="3"/>
      <c r="BX8120" s="4"/>
      <c r="BY8120" s="5"/>
      <c r="BZ8120" s="5"/>
      <c r="CA8120" s="5"/>
      <c r="CB8120" s="5"/>
      <c r="CC8120" s="5"/>
      <c r="CD8120" s="43"/>
    </row>
    <row r="8121" spans="1:82" x14ac:dyDescent="0.25">
      <c r="A8121" s="8"/>
      <c r="B8121" s="5"/>
      <c r="C8121" s="5"/>
      <c r="D8121" s="5"/>
      <c r="E8121" s="5"/>
      <c r="F8121" s="94" t="str">
        <f t="shared" si="1269"/>
        <v/>
      </c>
      <c r="G8121" s="94" t="str">
        <f t="shared" si="1270"/>
        <v/>
      </c>
      <c r="H8121" s="127" t="str">
        <f>IF(A8121&lt;&gt;"",IF(MID(C8121,1,1)="c",$AS$26,IF(MID(C8121,1,1)="r",$AS$41,IF(MID(C8121,1,1)="p",#REF!,#REF!))),"")</f>
        <v/>
      </c>
      <c r="I8121" s="92" t="str">
        <f t="shared" si="1271"/>
        <v/>
      </c>
      <c r="J8121" s="92" t="str">
        <f t="shared" si="1272"/>
        <v/>
      </c>
      <c r="K8121" s="92" t="str">
        <f t="shared" si="1273"/>
        <v/>
      </c>
      <c r="L8121" s="92" t="str">
        <f t="shared" si="1274"/>
        <v/>
      </c>
      <c r="M8121" s="95" t="str">
        <f>IF(A8121&lt;&gt;"",IF(MID(C8121,1,1)="c",SigmaEpsConcrete(I8121,$AN$30:$AN$33,$AR$30:$AR$33,$AS$26,$AS$27,$AS$28,$AQ$20,$AU$19),""),"")</f>
        <v/>
      </c>
      <c r="N8121" s="95" t="str">
        <f>IF(A8121&lt;&gt;"",IF(MID(C8121,1,1)="r",SigmaEpsReinf(J8121,$AS$42:$AS$43,$AS$41,$AS$39,$AS$40,$AQ$38),""),"")</f>
        <v/>
      </c>
      <c r="Q8121" s="92" t="str">
        <f t="shared" si="1276"/>
        <v/>
      </c>
      <c r="R8121" s="92" t="str">
        <f t="shared" si="1277"/>
        <v/>
      </c>
      <c r="U8121" s="5"/>
      <c r="V8121" s="5"/>
      <c r="W8121" s="94" t="str">
        <f t="shared" si="1275"/>
        <v/>
      </c>
      <c r="X8121" s="94" t="str">
        <f t="shared" si="1278"/>
        <v/>
      </c>
      <c r="Y8121" s="5"/>
      <c r="BK8121" s="8"/>
      <c r="BL8121" s="5"/>
      <c r="BM8121" s="5"/>
      <c r="BN8121" s="5"/>
      <c r="BO8121" s="5"/>
      <c r="BP8121" s="1"/>
      <c r="BQ8121" s="1"/>
      <c r="BR8121" s="1"/>
      <c r="BS8121" s="1"/>
      <c r="BT8121" s="1"/>
      <c r="BU8121" s="4"/>
      <c r="BV8121" s="1"/>
      <c r="BW8121" s="3"/>
      <c r="BX8121" s="4"/>
      <c r="BY8121" s="5"/>
      <c r="BZ8121" s="5"/>
      <c r="CA8121" s="5"/>
      <c r="CB8121" s="5"/>
      <c r="CC8121" s="5"/>
      <c r="CD8121" s="43"/>
    </row>
    <row r="8122" spans="1:82" x14ac:dyDescent="0.25">
      <c r="A8122" s="8"/>
      <c r="B8122" s="5"/>
      <c r="C8122" s="5"/>
      <c r="D8122" s="5"/>
      <c r="E8122" s="5"/>
      <c r="F8122" s="94" t="str">
        <f t="shared" si="1269"/>
        <v/>
      </c>
      <c r="G8122" s="94" t="str">
        <f t="shared" si="1270"/>
        <v/>
      </c>
      <c r="H8122" s="127" t="str">
        <f>IF(A8122&lt;&gt;"",IF(MID(C8122,1,1)="c",$AS$26,IF(MID(C8122,1,1)="r",$AS$41,IF(MID(C8122,1,1)="p",#REF!,#REF!))),"")</f>
        <v/>
      </c>
      <c r="I8122" s="92" t="str">
        <f t="shared" si="1271"/>
        <v/>
      </c>
      <c r="J8122" s="92" t="str">
        <f t="shared" si="1272"/>
        <v/>
      </c>
      <c r="K8122" s="92" t="str">
        <f t="shared" si="1273"/>
        <v/>
      </c>
      <c r="L8122" s="92" t="str">
        <f t="shared" si="1274"/>
        <v/>
      </c>
      <c r="M8122" s="95" t="str">
        <f>IF(A8122&lt;&gt;"",IF(MID(C8122,1,1)="c",SigmaEpsConcrete(I8122,$AN$30:$AN$33,$AR$30:$AR$33,$AS$26,$AS$27,$AS$28,$AQ$20,$AU$19),""),"")</f>
        <v/>
      </c>
      <c r="N8122" s="95" t="str">
        <f>IF(A8122&lt;&gt;"",IF(MID(C8122,1,1)="r",SigmaEpsReinf(J8122,$AS$42:$AS$43,$AS$41,$AS$39,$AS$40,$AQ$38),""),"")</f>
        <v/>
      </c>
      <c r="Q8122" s="92" t="str">
        <f t="shared" si="1276"/>
        <v/>
      </c>
      <c r="R8122" s="92" t="str">
        <f t="shared" si="1277"/>
        <v/>
      </c>
      <c r="U8122" s="5"/>
      <c r="V8122" s="5"/>
      <c r="W8122" s="94" t="str">
        <f t="shared" si="1275"/>
        <v/>
      </c>
      <c r="X8122" s="94" t="str">
        <f t="shared" si="1278"/>
        <v/>
      </c>
      <c r="Y8122" s="5"/>
      <c r="BK8122" s="8"/>
      <c r="BL8122" s="5"/>
      <c r="BM8122" s="5"/>
      <c r="BN8122" s="5"/>
      <c r="BO8122" s="5"/>
      <c r="BP8122" s="1"/>
      <c r="BQ8122" s="1"/>
      <c r="BR8122" s="1"/>
      <c r="BS8122" s="1"/>
      <c r="BT8122" s="1"/>
      <c r="BU8122" s="4"/>
      <c r="BV8122" s="1"/>
      <c r="BW8122" s="3"/>
      <c r="BX8122" s="4"/>
      <c r="BY8122" s="5"/>
      <c r="BZ8122" s="5"/>
      <c r="CA8122" s="5"/>
      <c r="CB8122" s="5"/>
      <c r="CC8122" s="5"/>
      <c r="CD8122" s="43"/>
    </row>
    <row r="8123" spans="1:82" x14ac:dyDescent="0.25">
      <c r="A8123" s="8"/>
      <c r="B8123" s="5"/>
      <c r="C8123" s="5"/>
      <c r="D8123" s="5"/>
      <c r="E8123" s="5"/>
      <c r="F8123" s="94" t="str">
        <f t="shared" si="1269"/>
        <v/>
      </c>
      <c r="G8123" s="94" t="str">
        <f t="shared" si="1270"/>
        <v/>
      </c>
      <c r="H8123" s="127" t="str">
        <f>IF(A8123&lt;&gt;"",IF(MID(C8123,1,1)="c",$AS$26,IF(MID(C8123,1,1)="r",$AS$41,IF(MID(C8123,1,1)="p",#REF!,#REF!))),"")</f>
        <v/>
      </c>
      <c r="I8123" s="92" t="str">
        <f t="shared" si="1271"/>
        <v/>
      </c>
      <c r="J8123" s="92" t="str">
        <f t="shared" si="1272"/>
        <v/>
      </c>
      <c r="K8123" s="92" t="str">
        <f t="shared" si="1273"/>
        <v/>
      </c>
      <c r="L8123" s="92" t="str">
        <f t="shared" si="1274"/>
        <v/>
      </c>
      <c r="M8123" s="95" t="str">
        <f>IF(A8123&lt;&gt;"",IF(MID(C8123,1,1)="c",SigmaEpsConcrete(I8123,$AN$30:$AN$33,$AR$30:$AR$33,$AS$26,$AS$27,$AS$28,$AQ$20,$AU$19),""),"")</f>
        <v/>
      </c>
      <c r="N8123" s="95" t="str">
        <f>IF(A8123&lt;&gt;"",IF(MID(C8123,1,1)="r",SigmaEpsReinf(J8123,$AS$42:$AS$43,$AS$41,$AS$39,$AS$40,$AQ$38),""),"")</f>
        <v/>
      </c>
      <c r="Q8123" s="92" t="str">
        <f t="shared" si="1276"/>
        <v/>
      </c>
      <c r="R8123" s="92" t="str">
        <f t="shared" si="1277"/>
        <v/>
      </c>
      <c r="U8123" s="5"/>
      <c r="V8123" s="5"/>
      <c r="W8123" s="94" t="str">
        <f t="shared" si="1275"/>
        <v/>
      </c>
      <c r="X8123" s="94" t="str">
        <f t="shared" si="1278"/>
        <v/>
      </c>
      <c r="Y8123" s="5"/>
      <c r="BK8123" s="8"/>
      <c r="BL8123" s="5"/>
      <c r="BM8123" s="5"/>
      <c r="BN8123" s="5"/>
      <c r="BO8123" s="5"/>
      <c r="BP8123" s="1"/>
      <c r="BQ8123" s="1"/>
      <c r="BR8123" s="1"/>
      <c r="BS8123" s="1"/>
      <c r="BT8123" s="1"/>
      <c r="BU8123" s="4"/>
      <c r="BV8123" s="1"/>
      <c r="BW8123" s="3"/>
      <c r="BX8123" s="4"/>
      <c r="BY8123" s="5"/>
      <c r="BZ8123" s="5"/>
      <c r="CA8123" s="5"/>
      <c r="CB8123" s="5"/>
      <c r="CC8123" s="5"/>
      <c r="CD8123" s="43"/>
    </row>
    <row r="8124" spans="1:82" x14ac:dyDescent="0.25">
      <c r="A8124" s="8"/>
      <c r="B8124" s="5"/>
      <c r="C8124" s="5"/>
      <c r="D8124" s="5"/>
      <c r="E8124" s="5"/>
      <c r="F8124" s="94" t="str">
        <f t="shared" si="1269"/>
        <v/>
      </c>
      <c r="G8124" s="94" t="str">
        <f t="shared" si="1270"/>
        <v/>
      </c>
      <c r="H8124" s="127" t="str">
        <f>IF(A8124&lt;&gt;"",IF(MID(C8124,1,1)="c",$AS$26,IF(MID(C8124,1,1)="r",$AS$41,IF(MID(C8124,1,1)="p",#REF!,#REF!))),"")</f>
        <v/>
      </c>
      <c r="I8124" s="92" t="str">
        <f t="shared" si="1271"/>
        <v/>
      </c>
      <c r="J8124" s="92" t="str">
        <f t="shared" si="1272"/>
        <v/>
      </c>
      <c r="K8124" s="92" t="str">
        <f t="shared" si="1273"/>
        <v/>
      </c>
      <c r="L8124" s="92" t="str">
        <f t="shared" si="1274"/>
        <v/>
      </c>
      <c r="M8124" s="95" t="str">
        <f>IF(A8124&lt;&gt;"",IF(MID(C8124,1,1)="c",SigmaEpsConcrete(I8124,$AN$30:$AN$33,$AR$30:$AR$33,$AS$26,$AS$27,$AS$28,$AQ$20,$AU$19),""),"")</f>
        <v/>
      </c>
      <c r="N8124" s="95" t="str">
        <f>IF(A8124&lt;&gt;"",IF(MID(C8124,1,1)="r",SigmaEpsReinf(J8124,$AS$42:$AS$43,$AS$41,$AS$39,$AS$40,$AQ$38),""),"")</f>
        <v/>
      </c>
      <c r="Q8124" s="92" t="str">
        <f t="shared" si="1276"/>
        <v/>
      </c>
      <c r="R8124" s="92" t="str">
        <f t="shared" si="1277"/>
        <v/>
      </c>
      <c r="U8124" s="5"/>
      <c r="V8124" s="5"/>
      <c r="W8124" s="94" t="str">
        <f t="shared" si="1275"/>
        <v/>
      </c>
      <c r="X8124" s="94" t="str">
        <f t="shared" si="1278"/>
        <v/>
      </c>
      <c r="Y8124" s="5"/>
      <c r="BK8124" s="8"/>
      <c r="BL8124" s="5"/>
      <c r="BM8124" s="5"/>
      <c r="BN8124" s="5"/>
      <c r="BO8124" s="5"/>
      <c r="BP8124" s="1"/>
      <c r="BQ8124" s="1"/>
      <c r="BR8124" s="1"/>
      <c r="BS8124" s="1"/>
      <c r="BT8124" s="1"/>
      <c r="BU8124" s="4"/>
      <c r="BV8124" s="1"/>
      <c r="BW8124" s="3"/>
      <c r="BX8124" s="4"/>
      <c r="BY8124" s="5"/>
      <c r="BZ8124" s="5"/>
      <c r="CA8124" s="5"/>
      <c r="CB8124" s="5"/>
      <c r="CC8124" s="5"/>
      <c r="CD8124" s="43"/>
    </row>
    <row r="8125" spans="1:82" x14ac:dyDescent="0.25">
      <c r="A8125" s="8"/>
      <c r="B8125" s="5"/>
      <c r="C8125" s="5"/>
      <c r="D8125" s="5"/>
      <c r="E8125" s="5"/>
      <c r="F8125" s="94" t="str">
        <f t="shared" si="1269"/>
        <v/>
      </c>
      <c r="G8125" s="94" t="str">
        <f t="shared" si="1270"/>
        <v/>
      </c>
      <c r="H8125" s="127" t="str">
        <f>IF(A8125&lt;&gt;"",IF(MID(C8125,1,1)="c",$AS$26,IF(MID(C8125,1,1)="r",$AS$41,IF(MID(C8125,1,1)="p",#REF!,#REF!))),"")</f>
        <v/>
      </c>
      <c r="I8125" s="92" t="str">
        <f t="shared" si="1271"/>
        <v/>
      </c>
      <c r="J8125" s="92" t="str">
        <f t="shared" si="1272"/>
        <v/>
      </c>
      <c r="K8125" s="92" t="str">
        <f t="shared" si="1273"/>
        <v/>
      </c>
      <c r="L8125" s="92" t="str">
        <f t="shared" si="1274"/>
        <v/>
      </c>
      <c r="M8125" s="95" t="str">
        <f>IF(A8125&lt;&gt;"",IF(MID(C8125,1,1)="c",SigmaEpsConcrete(I8125,$AN$30:$AN$33,$AR$30:$AR$33,$AS$26,$AS$27,$AS$28,$AQ$20,$AU$19),""),"")</f>
        <v/>
      </c>
      <c r="N8125" s="95" t="str">
        <f>IF(A8125&lt;&gt;"",IF(MID(C8125,1,1)="r",SigmaEpsReinf(J8125,$AS$42:$AS$43,$AS$41,$AS$39,$AS$40,$AQ$38),""),"")</f>
        <v/>
      </c>
      <c r="Q8125" s="92" t="str">
        <f t="shared" si="1276"/>
        <v/>
      </c>
      <c r="R8125" s="92" t="str">
        <f t="shared" si="1277"/>
        <v/>
      </c>
      <c r="U8125" s="5"/>
      <c r="V8125" s="5"/>
      <c r="W8125" s="94" t="str">
        <f t="shared" si="1275"/>
        <v/>
      </c>
      <c r="X8125" s="94" t="str">
        <f t="shared" si="1278"/>
        <v/>
      </c>
      <c r="Y8125" s="5"/>
      <c r="BK8125" s="8"/>
      <c r="BL8125" s="5"/>
      <c r="BM8125" s="5"/>
      <c r="BN8125" s="5"/>
      <c r="BO8125" s="5"/>
      <c r="BP8125" s="1"/>
      <c r="BQ8125" s="1"/>
      <c r="BR8125" s="1"/>
      <c r="BS8125" s="1"/>
      <c r="BT8125" s="1"/>
      <c r="BU8125" s="4"/>
      <c r="BV8125" s="1"/>
      <c r="BW8125" s="3"/>
      <c r="BX8125" s="4"/>
      <c r="BY8125" s="5"/>
      <c r="BZ8125" s="5"/>
      <c r="CA8125" s="5"/>
      <c r="CB8125" s="5"/>
      <c r="CC8125" s="5"/>
      <c r="CD8125" s="43"/>
    </row>
    <row r="8126" spans="1:82" x14ac:dyDescent="0.25">
      <c r="A8126" s="8"/>
      <c r="B8126" s="5"/>
      <c r="C8126" s="5"/>
      <c r="D8126" s="5"/>
      <c r="E8126" s="5"/>
      <c r="F8126" s="94" t="str">
        <f t="shared" si="1269"/>
        <v/>
      </c>
      <c r="G8126" s="94" t="str">
        <f t="shared" si="1270"/>
        <v/>
      </c>
      <c r="H8126" s="127" t="str">
        <f>IF(A8126&lt;&gt;"",IF(MID(C8126,1,1)="c",$AS$26,IF(MID(C8126,1,1)="r",$AS$41,IF(MID(C8126,1,1)="p",#REF!,#REF!))),"")</f>
        <v/>
      </c>
      <c r="I8126" s="92" t="str">
        <f t="shared" si="1271"/>
        <v/>
      </c>
      <c r="J8126" s="92" t="str">
        <f t="shared" si="1272"/>
        <v/>
      </c>
      <c r="K8126" s="92" t="str">
        <f t="shared" si="1273"/>
        <v/>
      </c>
      <c r="L8126" s="92" t="str">
        <f t="shared" si="1274"/>
        <v/>
      </c>
      <c r="M8126" s="95" t="str">
        <f>IF(A8126&lt;&gt;"",IF(MID(C8126,1,1)="c",SigmaEpsConcrete(I8126,$AN$30:$AN$33,$AR$30:$AR$33,$AS$26,$AS$27,$AS$28,$AQ$20,$AU$19),""),"")</f>
        <v/>
      </c>
      <c r="N8126" s="95" t="str">
        <f>IF(A8126&lt;&gt;"",IF(MID(C8126,1,1)="r",SigmaEpsReinf(J8126,$AS$42:$AS$43,$AS$41,$AS$39,$AS$40,$AQ$38),""),"")</f>
        <v/>
      </c>
      <c r="Q8126" s="92" t="str">
        <f t="shared" si="1276"/>
        <v/>
      </c>
      <c r="R8126" s="92" t="str">
        <f t="shared" si="1277"/>
        <v/>
      </c>
      <c r="U8126" s="5"/>
      <c r="V8126" s="5"/>
      <c r="W8126" s="94" t="str">
        <f t="shared" si="1275"/>
        <v/>
      </c>
      <c r="X8126" s="94" t="str">
        <f t="shared" si="1278"/>
        <v/>
      </c>
      <c r="Y8126" s="5"/>
      <c r="BK8126" s="8"/>
      <c r="BL8126" s="5"/>
      <c r="BM8126" s="5"/>
      <c r="BN8126" s="5"/>
      <c r="BO8126" s="5"/>
      <c r="BP8126" s="1"/>
      <c r="BQ8126" s="1"/>
      <c r="BR8126" s="1"/>
      <c r="BS8126" s="1"/>
      <c r="BT8126" s="1"/>
      <c r="BU8126" s="4"/>
      <c r="BV8126" s="1"/>
      <c r="BW8126" s="3"/>
      <c r="BX8126" s="4"/>
      <c r="BY8126" s="5"/>
      <c r="BZ8126" s="5"/>
      <c r="CA8126" s="5"/>
      <c r="CB8126" s="5"/>
      <c r="CC8126" s="5"/>
      <c r="CD8126" s="43"/>
    </row>
    <row r="8127" spans="1:82" x14ac:dyDescent="0.25">
      <c r="A8127" s="8"/>
      <c r="B8127" s="5"/>
      <c r="C8127" s="5"/>
      <c r="D8127" s="5"/>
      <c r="E8127" s="5"/>
      <c r="F8127" s="94" t="str">
        <f t="shared" si="1269"/>
        <v/>
      </c>
      <c r="G8127" s="94" t="str">
        <f t="shared" si="1270"/>
        <v/>
      </c>
      <c r="H8127" s="127" t="str">
        <f>IF(A8127&lt;&gt;"",IF(MID(C8127,1,1)="c",$AS$26,IF(MID(C8127,1,1)="r",$AS$41,IF(MID(C8127,1,1)="p",#REF!,#REF!))),"")</f>
        <v/>
      </c>
      <c r="I8127" s="92" t="str">
        <f t="shared" si="1271"/>
        <v/>
      </c>
      <c r="J8127" s="92" t="str">
        <f t="shared" si="1272"/>
        <v/>
      </c>
      <c r="K8127" s="92" t="str">
        <f t="shared" si="1273"/>
        <v/>
      </c>
      <c r="L8127" s="92" t="str">
        <f t="shared" si="1274"/>
        <v/>
      </c>
      <c r="M8127" s="95" t="str">
        <f>IF(A8127&lt;&gt;"",IF(MID(C8127,1,1)="c",SigmaEpsConcrete(I8127,$AN$30:$AN$33,$AR$30:$AR$33,$AS$26,$AS$27,$AS$28,$AQ$20,$AU$19),""),"")</f>
        <v/>
      </c>
      <c r="N8127" s="95" t="str">
        <f>IF(A8127&lt;&gt;"",IF(MID(C8127,1,1)="r",SigmaEpsReinf(J8127,$AS$42:$AS$43,$AS$41,$AS$39,$AS$40,$AQ$38),""),"")</f>
        <v/>
      </c>
      <c r="Q8127" s="92" t="str">
        <f t="shared" si="1276"/>
        <v/>
      </c>
      <c r="R8127" s="92" t="str">
        <f t="shared" si="1277"/>
        <v/>
      </c>
      <c r="U8127" s="5"/>
      <c r="V8127" s="5"/>
      <c r="W8127" s="94" t="str">
        <f t="shared" si="1275"/>
        <v/>
      </c>
      <c r="X8127" s="94" t="str">
        <f t="shared" si="1278"/>
        <v/>
      </c>
      <c r="Y8127" s="5"/>
      <c r="BK8127" s="8"/>
      <c r="BL8127" s="5"/>
      <c r="BM8127" s="5"/>
      <c r="BN8127" s="5"/>
      <c r="BO8127" s="5"/>
      <c r="BP8127" s="1"/>
      <c r="BQ8127" s="1"/>
      <c r="BR8127" s="1"/>
      <c r="BS8127" s="1"/>
      <c r="BT8127" s="1"/>
      <c r="BU8127" s="4"/>
      <c r="BV8127" s="1"/>
      <c r="BW8127" s="3"/>
      <c r="BX8127" s="4"/>
      <c r="BY8127" s="5"/>
      <c r="BZ8127" s="5"/>
      <c r="CA8127" s="5"/>
      <c r="CB8127" s="5"/>
      <c r="CC8127" s="5"/>
      <c r="CD8127" s="43"/>
    </row>
    <row r="8128" spans="1:82" x14ac:dyDescent="0.25">
      <c r="A8128" s="8"/>
      <c r="B8128" s="5"/>
      <c r="C8128" s="5"/>
      <c r="D8128" s="5"/>
      <c r="E8128" s="5"/>
      <c r="F8128" s="94" t="str">
        <f t="shared" si="1269"/>
        <v/>
      </c>
      <c r="G8128" s="94" t="str">
        <f t="shared" si="1270"/>
        <v/>
      </c>
      <c r="H8128" s="127" t="str">
        <f>IF(A8128&lt;&gt;"",IF(MID(C8128,1,1)="c",$AS$26,IF(MID(C8128,1,1)="r",$AS$41,IF(MID(C8128,1,1)="p",#REF!,#REF!))),"")</f>
        <v/>
      </c>
      <c r="I8128" s="92" t="str">
        <f t="shared" si="1271"/>
        <v/>
      </c>
      <c r="J8128" s="92" t="str">
        <f t="shared" si="1272"/>
        <v/>
      </c>
      <c r="K8128" s="92" t="str">
        <f t="shared" si="1273"/>
        <v/>
      </c>
      <c r="L8128" s="92" t="str">
        <f t="shared" si="1274"/>
        <v/>
      </c>
      <c r="M8128" s="95" t="str">
        <f>IF(A8128&lt;&gt;"",IF(MID(C8128,1,1)="c",SigmaEpsConcrete(I8128,$AN$30:$AN$33,$AR$30:$AR$33,$AS$26,$AS$27,$AS$28,$AQ$20,$AU$19),""),"")</f>
        <v/>
      </c>
      <c r="N8128" s="95" t="str">
        <f>IF(A8128&lt;&gt;"",IF(MID(C8128,1,1)="r",SigmaEpsReinf(J8128,$AS$42:$AS$43,$AS$41,$AS$39,$AS$40,$AQ$38),""),"")</f>
        <v/>
      </c>
      <c r="Q8128" s="92" t="str">
        <f t="shared" si="1276"/>
        <v/>
      </c>
      <c r="R8128" s="92" t="str">
        <f t="shared" si="1277"/>
        <v/>
      </c>
      <c r="U8128" s="5"/>
      <c r="V8128" s="5"/>
      <c r="W8128" s="94" t="str">
        <f t="shared" si="1275"/>
        <v/>
      </c>
      <c r="X8128" s="94" t="str">
        <f t="shared" si="1278"/>
        <v/>
      </c>
      <c r="Y8128" s="5"/>
      <c r="BK8128" s="8"/>
      <c r="BL8128" s="5"/>
      <c r="BM8128" s="5"/>
      <c r="BN8128" s="5"/>
      <c r="BO8128" s="5"/>
      <c r="BP8128" s="1"/>
      <c r="BQ8128" s="1"/>
      <c r="BR8128" s="1"/>
      <c r="BS8128" s="1"/>
      <c r="BT8128" s="1"/>
      <c r="BU8128" s="4"/>
      <c r="BV8128" s="1"/>
      <c r="BW8128" s="3"/>
      <c r="BX8128" s="4"/>
      <c r="BY8128" s="5"/>
      <c r="BZ8128" s="5"/>
      <c r="CA8128" s="5"/>
      <c r="CB8128" s="5"/>
      <c r="CC8128" s="5"/>
      <c r="CD8128" s="43"/>
    </row>
    <row r="8129" spans="1:82" x14ac:dyDescent="0.25">
      <c r="A8129" s="8"/>
      <c r="B8129" s="5"/>
      <c r="C8129" s="5"/>
      <c r="D8129" s="5"/>
      <c r="E8129" s="5"/>
      <c r="F8129" s="94" t="str">
        <f t="shared" si="1269"/>
        <v/>
      </c>
      <c r="G8129" s="94" t="str">
        <f t="shared" si="1270"/>
        <v/>
      </c>
      <c r="H8129" s="127" t="str">
        <f>IF(A8129&lt;&gt;"",IF(MID(C8129,1,1)="c",$AS$26,IF(MID(C8129,1,1)="r",$AS$41,IF(MID(C8129,1,1)="p",#REF!,#REF!))),"")</f>
        <v/>
      </c>
      <c r="I8129" s="92" t="str">
        <f t="shared" si="1271"/>
        <v/>
      </c>
      <c r="J8129" s="92" t="str">
        <f t="shared" si="1272"/>
        <v/>
      </c>
      <c r="K8129" s="92" t="str">
        <f t="shared" si="1273"/>
        <v/>
      </c>
      <c r="L8129" s="92" t="str">
        <f t="shared" si="1274"/>
        <v/>
      </c>
      <c r="M8129" s="95" t="str">
        <f>IF(A8129&lt;&gt;"",IF(MID(C8129,1,1)="c",SigmaEpsConcrete(I8129,$AN$30:$AN$33,$AR$30:$AR$33,$AS$26,$AS$27,$AS$28,$AQ$20,$AU$19),""),"")</f>
        <v/>
      </c>
      <c r="N8129" s="95" t="str">
        <f>IF(A8129&lt;&gt;"",IF(MID(C8129,1,1)="r",SigmaEpsReinf(J8129,$AS$42:$AS$43,$AS$41,$AS$39,$AS$40,$AQ$38),""),"")</f>
        <v/>
      </c>
      <c r="Q8129" s="92" t="str">
        <f t="shared" si="1276"/>
        <v/>
      </c>
      <c r="R8129" s="92" t="str">
        <f t="shared" si="1277"/>
        <v/>
      </c>
      <c r="U8129" s="5"/>
      <c r="V8129" s="5"/>
      <c r="W8129" s="94" t="str">
        <f t="shared" si="1275"/>
        <v/>
      </c>
      <c r="X8129" s="94" t="str">
        <f t="shared" si="1278"/>
        <v/>
      </c>
      <c r="Y8129" s="5"/>
      <c r="BK8129" s="8"/>
      <c r="BL8129" s="5"/>
      <c r="BM8129" s="5"/>
      <c r="BN8129" s="5"/>
      <c r="BO8129" s="5"/>
      <c r="BP8129" s="1"/>
      <c r="BQ8129" s="1"/>
      <c r="BR8129" s="1"/>
      <c r="BS8129" s="1"/>
      <c r="BT8129" s="1"/>
      <c r="BU8129" s="4"/>
      <c r="BV8129" s="1"/>
      <c r="BW8129" s="3"/>
      <c r="BX8129" s="4"/>
      <c r="BY8129" s="5"/>
      <c r="BZ8129" s="5"/>
      <c r="CA8129" s="5"/>
      <c r="CB8129" s="5"/>
      <c r="CC8129" s="5"/>
      <c r="CD8129" s="43"/>
    </row>
    <row r="8130" spans="1:82" x14ac:dyDescent="0.25">
      <c r="A8130" s="8"/>
      <c r="B8130" s="5"/>
      <c r="C8130" s="5"/>
      <c r="D8130" s="5"/>
      <c r="E8130" s="5"/>
      <c r="F8130" s="94" t="str">
        <f t="shared" si="1269"/>
        <v/>
      </c>
      <c r="G8130" s="94" t="str">
        <f t="shared" si="1270"/>
        <v/>
      </c>
      <c r="H8130" s="127" t="str">
        <f>IF(A8130&lt;&gt;"",IF(MID(C8130,1,1)="c",$AS$26,IF(MID(C8130,1,1)="r",$AS$41,IF(MID(C8130,1,1)="p",#REF!,#REF!))),"")</f>
        <v/>
      </c>
      <c r="I8130" s="92" t="str">
        <f t="shared" si="1271"/>
        <v/>
      </c>
      <c r="J8130" s="92" t="str">
        <f t="shared" si="1272"/>
        <v/>
      </c>
      <c r="K8130" s="92" t="str">
        <f t="shared" si="1273"/>
        <v/>
      </c>
      <c r="L8130" s="92" t="str">
        <f t="shared" si="1274"/>
        <v/>
      </c>
      <c r="M8130" s="95" t="str">
        <f>IF(A8130&lt;&gt;"",IF(MID(C8130,1,1)="c",SigmaEpsConcrete(I8130,$AN$30:$AN$33,$AR$30:$AR$33,$AS$26,$AS$27,$AS$28,$AQ$20,$AU$19),""),"")</f>
        <v/>
      </c>
      <c r="N8130" s="95" t="str">
        <f>IF(A8130&lt;&gt;"",IF(MID(C8130,1,1)="r",SigmaEpsReinf(J8130,$AS$42:$AS$43,$AS$41,$AS$39,$AS$40,$AQ$38),""),"")</f>
        <v/>
      </c>
      <c r="Q8130" s="92" t="str">
        <f t="shared" si="1276"/>
        <v/>
      </c>
      <c r="R8130" s="92" t="str">
        <f t="shared" si="1277"/>
        <v/>
      </c>
      <c r="U8130" s="5"/>
      <c r="V8130" s="5"/>
      <c r="W8130" s="94" t="str">
        <f t="shared" si="1275"/>
        <v/>
      </c>
      <c r="X8130" s="94" t="str">
        <f t="shared" si="1278"/>
        <v/>
      </c>
      <c r="Y8130" s="5"/>
      <c r="BK8130" s="8"/>
      <c r="BL8130" s="5"/>
      <c r="BM8130" s="5"/>
      <c r="BN8130" s="5"/>
      <c r="BO8130" s="5"/>
      <c r="BP8130" s="1"/>
      <c r="BQ8130" s="1"/>
      <c r="BR8130" s="1"/>
      <c r="BS8130" s="1"/>
      <c r="BT8130" s="1"/>
      <c r="BU8130" s="4"/>
      <c r="BV8130" s="1"/>
      <c r="BW8130" s="3"/>
      <c r="BX8130" s="4"/>
      <c r="BY8130" s="5"/>
      <c r="BZ8130" s="5"/>
      <c r="CA8130" s="5"/>
      <c r="CB8130" s="5"/>
      <c r="CC8130" s="5"/>
      <c r="CD8130" s="43"/>
    </row>
    <row r="8131" spans="1:82" x14ac:dyDescent="0.25">
      <c r="A8131" s="8"/>
      <c r="B8131" s="5"/>
      <c r="C8131" s="5"/>
      <c r="D8131" s="5"/>
      <c r="E8131" s="5"/>
      <c r="F8131" s="94" t="str">
        <f t="shared" si="1269"/>
        <v/>
      </c>
      <c r="G8131" s="94" t="str">
        <f t="shared" si="1270"/>
        <v/>
      </c>
      <c r="H8131" s="127" t="str">
        <f>IF(A8131&lt;&gt;"",IF(MID(C8131,1,1)="c",$AS$26,IF(MID(C8131,1,1)="r",$AS$41,IF(MID(C8131,1,1)="p",#REF!,#REF!))),"")</f>
        <v/>
      </c>
      <c r="I8131" s="92" t="str">
        <f t="shared" si="1271"/>
        <v/>
      </c>
      <c r="J8131" s="92" t="str">
        <f t="shared" si="1272"/>
        <v/>
      </c>
      <c r="K8131" s="92" t="str">
        <f t="shared" si="1273"/>
        <v/>
      </c>
      <c r="L8131" s="92" t="str">
        <f t="shared" si="1274"/>
        <v/>
      </c>
      <c r="M8131" s="95" t="str">
        <f>IF(A8131&lt;&gt;"",IF(MID(C8131,1,1)="c",SigmaEpsConcrete(I8131,$AN$30:$AN$33,$AR$30:$AR$33,$AS$26,$AS$27,$AS$28,$AQ$20,$AU$19),""),"")</f>
        <v/>
      </c>
      <c r="N8131" s="95" t="str">
        <f>IF(A8131&lt;&gt;"",IF(MID(C8131,1,1)="r",SigmaEpsReinf(J8131,$AS$42:$AS$43,$AS$41,$AS$39,$AS$40,$AQ$38),""),"")</f>
        <v/>
      </c>
      <c r="Q8131" s="92" t="str">
        <f t="shared" si="1276"/>
        <v/>
      </c>
      <c r="R8131" s="92" t="str">
        <f t="shared" si="1277"/>
        <v/>
      </c>
      <c r="U8131" s="5"/>
      <c r="V8131" s="5"/>
      <c r="W8131" s="94" t="str">
        <f t="shared" si="1275"/>
        <v/>
      </c>
      <c r="X8131" s="94" t="str">
        <f t="shared" si="1278"/>
        <v/>
      </c>
      <c r="Y8131" s="5"/>
      <c r="BK8131" s="8"/>
      <c r="BL8131" s="5"/>
      <c r="BM8131" s="5"/>
      <c r="BN8131" s="5"/>
      <c r="BO8131" s="5"/>
      <c r="BP8131" s="1"/>
      <c r="BQ8131" s="1"/>
      <c r="BR8131" s="1"/>
      <c r="BS8131" s="1"/>
      <c r="BT8131" s="1"/>
      <c r="BU8131" s="4"/>
      <c r="BV8131" s="1"/>
      <c r="BW8131" s="3"/>
      <c r="BX8131" s="4"/>
      <c r="BY8131" s="5"/>
      <c r="BZ8131" s="5"/>
      <c r="CA8131" s="5"/>
      <c r="CB8131" s="5"/>
      <c r="CC8131" s="5"/>
      <c r="CD8131" s="43"/>
    </row>
    <row r="8132" spans="1:82" x14ac:dyDescent="0.25">
      <c r="A8132" s="8"/>
      <c r="B8132" s="5"/>
      <c r="C8132" s="5"/>
      <c r="D8132" s="5"/>
      <c r="E8132" s="5"/>
      <c r="F8132" s="94" t="str">
        <f t="shared" si="1269"/>
        <v/>
      </c>
      <c r="G8132" s="94" t="str">
        <f t="shared" si="1270"/>
        <v/>
      </c>
      <c r="H8132" s="127" t="str">
        <f>IF(A8132&lt;&gt;"",IF(MID(C8132,1,1)="c",$AS$26,IF(MID(C8132,1,1)="r",$AS$41,IF(MID(C8132,1,1)="p",#REF!,#REF!))),"")</f>
        <v/>
      </c>
      <c r="I8132" s="92" t="str">
        <f t="shared" si="1271"/>
        <v/>
      </c>
      <c r="J8132" s="92" t="str">
        <f t="shared" si="1272"/>
        <v/>
      </c>
      <c r="K8132" s="92" t="str">
        <f t="shared" si="1273"/>
        <v/>
      </c>
      <c r="L8132" s="92" t="str">
        <f t="shared" si="1274"/>
        <v/>
      </c>
      <c r="M8132" s="95" t="str">
        <f>IF(A8132&lt;&gt;"",IF(MID(C8132,1,1)="c",SigmaEpsConcrete(I8132,$AN$30:$AN$33,$AR$30:$AR$33,$AS$26,$AS$27,$AS$28,$AQ$20,$AU$19),""),"")</f>
        <v/>
      </c>
      <c r="N8132" s="95" t="str">
        <f>IF(A8132&lt;&gt;"",IF(MID(C8132,1,1)="r",SigmaEpsReinf(J8132,$AS$42:$AS$43,$AS$41,$AS$39,$AS$40,$AQ$38),""),"")</f>
        <v/>
      </c>
      <c r="Q8132" s="92" t="str">
        <f t="shared" si="1276"/>
        <v/>
      </c>
      <c r="R8132" s="92" t="str">
        <f t="shared" si="1277"/>
        <v/>
      </c>
      <c r="U8132" s="5"/>
      <c r="V8132" s="5"/>
      <c r="W8132" s="94" t="str">
        <f t="shared" si="1275"/>
        <v/>
      </c>
      <c r="X8132" s="94" t="str">
        <f t="shared" si="1278"/>
        <v/>
      </c>
      <c r="Y8132" s="5"/>
      <c r="BK8132" s="8"/>
      <c r="BL8132" s="5"/>
      <c r="BM8132" s="5"/>
      <c r="BN8132" s="5"/>
      <c r="BO8132" s="5"/>
      <c r="BP8132" s="1"/>
      <c r="BQ8132" s="1"/>
      <c r="BR8132" s="1"/>
      <c r="BS8132" s="1"/>
      <c r="BT8132" s="1"/>
      <c r="BU8132" s="4"/>
      <c r="BV8132" s="1"/>
      <c r="BW8132" s="3"/>
      <c r="BX8132" s="4"/>
      <c r="BY8132" s="5"/>
      <c r="BZ8132" s="5"/>
      <c r="CA8132" s="5"/>
      <c r="CB8132" s="5"/>
      <c r="CC8132" s="5"/>
      <c r="CD8132" s="43"/>
    </row>
    <row r="8133" spans="1:82" x14ac:dyDescent="0.25">
      <c r="A8133" s="8"/>
      <c r="B8133" s="5"/>
      <c r="C8133" s="5"/>
      <c r="D8133" s="5"/>
      <c r="E8133" s="5"/>
      <c r="F8133" s="94" t="str">
        <f t="shared" si="1269"/>
        <v/>
      </c>
      <c r="G8133" s="94" t="str">
        <f t="shared" si="1270"/>
        <v/>
      </c>
      <c r="H8133" s="127" t="str">
        <f>IF(A8133&lt;&gt;"",IF(MID(C8133,1,1)="c",$AS$26,IF(MID(C8133,1,1)="r",$AS$41,IF(MID(C8133,1,1)="p",#REF!,#REF!))),"")</f>
        <v/>
      </c>
      <c r="I8133" s="92" t="str">
        <f t="shared" si="1271"/>
        <v/>
      </c>
      <c r="J8133" s="92" t="str">
        <f t="shared" si="1272"/>
        <v/>
      </c>
      <c r="K8133" s="92" t="str">
        <f t="shared" si="1273"/>
        <v/>
      </c>
      <c r="L8133" s="92" t="str">
        <f t="shared" si="1274"/>
        <v/>
      </c>
      <c r="M8133" s="95" t="str">
        <f>IF(A8133&lt;&gt;"",IF(MID(C8133,1,1)="c",SigmaEpsConcrete(I8133,$AN$30:$AN$33,$AR$30:$AR$33,$AS$26,$AS$27,$AS$28,$AQ$20,$AU$19),""),"")</f>
        <v/>
      </c>
      <c r="N8133" s="95" t="str">
        <f>IF(A8133&lt;&gt;"",IF(MID(C8133,1,1)="r",SigmaEpsReinf(J8133,$AS$42:$AS$43,$AS$41,$AS$39,$AS$40,$AQ$38),""),"")</f>
        <v/>
      </c>
      <c r="Q8133" s="92" t="str">
        <f t="shared" si="1276"/>
        <v/>
      </c>
      <c r="R8133" s="92" t="str">
        <f t="shared" si="1277"/>
        <v/>
      </c>
      <c r="U8133" s="5"/>
      <c r="V8133" s="5"/>
      <c r="W8133" s="94" t="str">
        <f t="shared" si="1275"/>
        <v/>
      </c>
      <c r="X8133" s="94" t="str">
        <f t="shared" si="1278"/>
        <v/>
      </c>
      <c r="Y8133" s="5"/>
      <c r="BK8133" s="8"/>
      <c r="BL8133" s="5"/>
      <c r="BM8133" s="5"/>
      <c r="BN8133" s="5"/>
      <c r="BO8133" s="5"/>
      <c r="BP8133" s="1"/>
      <c r="BQ8133" s="1"/>
      <c r="BR8133" s="1"/>
      <c r="BS8133" s="1"/>
      <c r="BT8133" s="1"/>
      <c r="BU8133" s="4"/>
      <c r="BV8133" s="1"/>
      <c r="BW8133" s="3"/>
      <c r="BX8133" s="4"/>
      <c r="BY8133" s="5"/>
      <c r="BZ8133" s="5"/>
      <c r="CA8133" s="5"/>
      <c r="CB8133" s="5"/>
      <c r="CC8133" s="5"/>
      <c r="CD8133" s="43"/>
    </row>
    <row r="8134" spans="1:82" x14ac:dyDescent="0.25">
      <c r="A8134" s="8"/>
      <c r="B8134" s="5"/>
      <c r="C8134" s="5"/>
      <c r="D8134" s="5"/>
      <c r="E8134" s="5"/>
      <c r="F8134" s="94" t="str">
        <f t="shared" si="1269"/>
        <v/>
      </c>
      <c r="G8134" s="94" t="str">
        <f t="shared" si="1270"/>
        <v/>
      </c>
      <c r="H8134" s="127" t="str">
        <f>IF(A8134&lt;&gt;"",IF(MID(C8134,1,1)="c",$AS$26,IF(MID(C8134,1,1)="r",$AS$41,IF(MID(C8134,1,1)="p",#REF!,#REF!))),"")</f>
        <v/>
      </c>
      <c r="I8134" s="92" t="str">
        <f t="shared" si="1271"/>
        <v/>
      </c>
      <c r="J8134" s="92" t="str">
        <f t="shared" si="1272"/>
        <v/>
      </c>
      <c r="K8134" s="92" t="str">
        <f t="shared" si="1273"/>
        <v/>
      </c>
      <c r="L8134" s="92" t="str">
        <f t="shared" si="1274"/>
        <v/>
      </c>
      <c r="M8134" s="95" t="str">
        <f>IF(A8134&lt;&gt;"",IF(MID(C8134,1,1)="c",SigmaEpsConcrete(I8134,$AN$30:$AN$33,$AR$30:$AR$33,$AS$26,$AS$27,$AS$28,$AQ$20,$AU$19),""),"")</f>
        <v/>
      </c>
      <c r="N8134" s="95" t="str">
        <f>IF(A8134&lt;&gt;"",IF(MID(C8134,1,1)="r",SigmaEpsReinf(J8134,$AS$42:$AS$43,$AS$41,$AS$39,$AS$40,$AQ$38),""),"")</f>
        <v/>
      </c>
      <c r="Q8134" s="92" t="str">
        <f t="shared" si="1276"/>
        <v/>
      </c>
      <c r="R8134" s="92" t="str">
        <f t="shared" si="1277"/>
        <v/>
      </c>
      <c r="U8134" s="5"/>
      <c r="V8134" s="5"/>
      <c r="W8134" s="94" t="str">
        <f t="shared" si="1275"/>
        <v/>
      </c>
      <c r="X8134" s="94" t="str">
        <f t="shared" si="1278"/>
        <v/>
      </c>
      <c r="Y8134" s="5"/>
      <c r="BK8134" s="8"/>
      <c r="BL8134" s="5"/>
      <c r="BM8134" s="5"/>
      <c r="BN8134" s="5"/>
      <c r="BO8134" s="5"/>
      <c r="BP8134" s="1"/>
      <c r="BQ8134" s="1"/>
      <c r="BR8134" s="1"/>
      <c r="BS8134" s="1"/>
      <c r="BT8134" s="1"/>
      <c r="BU8134" s="4"/>
      <c r="BV8134" s="1"/>
      <c r="BW8134" s="3"/>
      <c r="BX8134" s="4"/>
      <c r="BY8134" s="5"/>
      <c r="BZ8134" s="5"/>
      <c r="CA8134" s="5"/>
      <c r="CB8134" s="5"/>
      <c r="CC8134" s="5"/>
      <c r="CD8134" s="43"/>
    </row>
    <row r="8135" spans="1:82" x14ac:dyDescent="0.25">
      <c r="A8135" s="8"/>
      <c r="B8135" s="5"/>
      <c r="C8135" s="5"/>
      <c r="D8135" s="5"/>
      <c r="E8135" s="5"/>
      <c r="F8135" s="94" t="str">
        <f t="shared" si="1269"/>
        <v/>
      </c>
      <c r="G8135" s="94" t="str">
        <f t="shared" si="1270"/>
        <v/>
      </c>
      <c r="H8135" s="127" t="str">
        <f>IF(A8135&lt;&gt;"",IF(MID(C8135,1,1)="c",$AS$26,IF(MID(C8135,1,1)="r",$AS$41,IF(MID(C8135,1,1)="p",#REF!,#REF!))),"")</f>
        <v/>
      </c>
      <c r="I8135" s="92" t="str">
        <f t="shared" si="1271"/>
        <v/>
      </c>
      <c r="J8135" s="92" t="str">
        <f t="shared" si="1272"/>
        <v/>
      </c>
      <c r="K8135" s="92" t="str">
        <f t="shared" si="1273"/>
        <v/>
      </c>
      <c r="L8135" s="92" t="str">
        <f t="shared" si="1274"/>
        <v/>
      </c>
      <c r="M8135" s="95" t="str">
        <f>IF(A8135&lt;&gt;"",IF(MID(C8135,1,1)="c",SigmaEpsConcrete(I8135,$AN$30:$AN$33,$AR$30:$AR$33,$AS$26,$AS$27,$AS$28,$AQ$20,$AU$19),""),"")</f>
        <v/>
      </c>
      <c r="N8135" s="95" t="str">
        <f>IF(A8135&lt;&gt;"",IF(MID(C8135,1,1)="r",SigmaEpsReinf(J8135,$AS$42:$AS$43,$AS$41,$AS$39,$AS$40,$AQ$38),""),"")</f>
        <v/>
      </c>
      <c r="Q8135" s="92" t="str">
        <f t="shared" si="1276"/>
        <v/>
      </c>
      <c r="R8135" s="92" t="str">
        <f t="shared" si="1277"/>
        <v/>
      </c>
      <c r="U8135" s="5"/>
      <c r="V8135" s="5"/>
      <c r="W8135" s="94" t="str">
        <f t="shared" si="1275"/>
        <v/>
      </c>
      <c r="X8135" s="94" t="str">
        <f t="shared" si="1278"/>
        <v/>
      </c>
      <c r="Y8135" s="5"/>
      <c r="BK8135" s="8"/>
      <c r="BL8135" s="5"/>
      <c r="BM8135" s="5"/>
      <c r="BN8135" s="5"/>
      <c r="BO8135" s="5"/>
      <c r="BP8135" s="1"/>
      <c r="BQ8135" s="1"/>
      <c r="BR8135" s="1"/>
      <c r="BS8135" s="1"/>
      <c r="BT8135" s="1"/>
      <c r="BU8135" s="4"/>
      <c r="BV8135" s="1"/>
      <c r="BW8135" s="3"/>
      <c r="BX8135" s="4"/>
      <c r="BY8135" s="5"/>
      <c r="BZ8135" s="5"/>
      <c r="CA8135" s="5"/>
      <c r="CB8135" s="5"/>
      <c r="CC8135" s="5"/>
      <c r="CD8135" s="43"/>
    </row>
    <row r="8136" spans="1:82" x14ac:dyDescent="0.25">
      <c r="A8136" s="8"/>
      <c r="B8136" s="5"/>
      <c r="C8136" s="5"/>
      <c r="D8136" s="5"/>
      <c r="E8136" s="5"/>
      <c r="F8136" s="94" t="str">
        <f t="shared" si="1269"/>
        <v/>
      </c>
      <c r="G8136" s="94" t="str">
        <f t="shared" si="1270"/>
        <v/>
      </c>
      <c r="H8136" s="127" t="str">
        <f>IF(A8136&lt;&gt;"",IF(MID(C8136,1,1)="c",$AS$26,IF(MID(C8136,1,1)="r",$AS$41,IF(MID(C8136,1,1)="p",#REF!,#REF!))),"")</f>
        <v/>
      </c>
      <c r="I8136" s="92" t="str">
        <f t="shared" si="1271"/>
        <v/>
      </c>
      <c r="J8136" s="92" t="str">
        <f t="shared" si="1272"/>
        <v/>
      </c>
      <c r="K8136" s="92" t="str">
        <f t="shared" si="1273"/>
        <v/>
      </c>
      <c r="L8136" s="92" t="str">
        <f t="shared" si="1274"/>
        <v/>
      </c>
      <c r="M8136" s="95" t="str">
        <f>IF(A8136&lt;&gt;"",IF(MID(C8136,1,1)="c",SigmaEpsConcrete(I8136,$AN$30:$AN$33,$AR$30:$AR$33,$AS$26,$AS$27,$AS$28,$AQ$20,$AU$19),""),"")</f>
        <v/>
      </c>
      <c r="N8136" s="95" t="str">
        <f>IF(A8136&lt;&gt;"",IF(MID(C8136,1,1)="r",SigmaEpsReinf(J8136,$AS$42:$AS$43,$AS$41,$AS$39,$AS$40,$AQ$38),""),"")</f>
        <v/>
      </c>
      <c r="Q8136" s="92" t="str">
        <f t="shared" si="1276"/>
        <v/>
      </c>
      <c r="R8136" s="92" t="str">
        <f t="shared" si="1277"/>
        <v/>
      </c>
      <c r="U8136" s="5"/>
      <c r="V8136" s="5"/>
      <c r="W8136" s="94" t="str">
        <f t="shared" si="1275"/>
        <v/>
      </c>
      <c r="X8136" s="94" t="str">
        <f t="shared" si="1278"/>
        <v/>
      </c>
      <c r="Y8136" s="5"/>
      <c r="BK8136" s="8"/>
      <c r="BL8136" s="5"/>
      <c r="BM8136" s="5"/>
      <c r="BN8136" s="5"/>
      <c r="BO8136" s="5"/>
      <c r="BP8136" s="1"/>
      <c r="BQ8136" s="1"/>
      <c r="BR8136" s="1"/>
      <c r="BS8136" s="1"/>
      <c r="BT8136" s="1"/>
      <c r="BU8136" s="4"/>
      <c r="BV8136" s="1"/>
      <c r="BW8136" s="3"/>
      <c r="BX8136" s="4"/>
      <c r="BY8136" s="5"/>
      <c r="BZ8136" s="5"/>
      <c r="CA8136" s="5"/>
      <c r="CB8136" s="5"/>
      <c r="CC8136" s="5"/>
      <c r="CD8136" s="43"/>
    </row>
    <row r="8137" spans="1:82" x14ac:dyDescent="0.25">
      <c r="A8137" s="8"/>
      <c r="B8137" s="5"/>
      <c r="C8137" s="5"/>
      <c r="D8137" s="5"/>
      <c r="E8137" s="5"/>
      <c r="F8137" s="94" t="str">
        <f t="shared" si="1269"/>
        <v/>
      </c>
      <c r="G8137" s="94" t="str">
        <f t="shared" si="1270"/>
        <v/>
      </c>
      <c r="H8137" s="127" t="str">
        <f>IF(A8137&lt;&gt;"",IF(MID(C8137,1,1)="c",$AS$26,IF(MID(C8137,1,1)="r",$AS$41,IF(MID(C8137,1,1)="p",#REF!,#REF!))),"")</f>
        <v/>
      </c>
      <c r="I8137" s="92" t="str">
        <f t="shared" si="1271"/>
        <v/>
      </c>
      <c r="J8137" s="92" t="str">
        <f t="shared" si="1272"/>
        <v/>
      </c>
      <c r="K8137" s="92" t="str">
        <f t="shared" si="1273"/>
        <v/>
      </c>
      <c r="L8137" s="92" t="str">
        <f t="shared" si="1274"/>
        <v/>
      </c>
      <c r="M8137" s="95" t="str">
        <f>IF(A8137&lt;&gt;"",IF(MID(C8137,1,1)="c",SigmaEpsConcrete(I8137,$AN$30:$AN$33,$AR$30:$AR$33,$AS$26,$AS$27,$AS$28,$AQ$20,$AU$19),""),"")</f>
        <v/>
      </c>
      <c r="N8137" s="95" t="str">
        <f>IF(A8137&lt;&gt;"",IF(MID(C8137,1,1)="r",SigmaEpsReinf(J8137,$AS$42:$AS$43,$AS$41,$AS$39,$AS$40,$AQ$38),""),"")</f>
        <v/>
      </c>
      <c r="Q8137" s="92" t="str">
        <f t="shared" si="1276"/>
        <v/>
      </c>
      <c r="R8137" s="92" t="str">
        <f t="shared" si="1277"/>
        <v/>
      </c>
      <c r="U8137" s="5"/>
      <c r="V8137" s="5"/>
      <c r="W8137" s="94" t="str">
        <f t="shared" si="1275"/>
        <v/>
      </c>
      <c r="X8137" s="94" t="str">
        <f t="shared" si="1278"/>
        <v/>
      </c>
      <c r="Y8137" s="5"/>
      <c r="BK8137" s="8"/>
      <c r="BL8137" s="5"/>
      <c r="BM8137" s="5"/>
      <c r="BN8137" s="5"/>
      <c r="BO8137" s="5"/>
      <c r="BP8137" s="1"/>
      <c r="BQ8137" s="1"/>
      <c r="BR8137" s="1"/>
      <c r="BS8137" s="1"/>
      <c r="BT8137" s="1"/>
      <c r="BU8137" s="4"/>
      <c r="BV8137" s="1"/>
      <c r="BW8137" s="3"/>
      <c r="BX8137" s="4"/>
      <c r="BY8137" s="5"/>
      <c r="BZ8137" s="5"/>
      <c r="CA8137" s="5"/>
      <c r="CB8137" s="5"/>
      <c r="CC8137" s="5"/>
      <c r="CD8137" s="43"/>
    </row>
    <row r="8138" spans="1:82" x14ac:dyDescent="0.25">
      <c r="A8138" s="8"/>
      <c r="B8138" s="5"/>
      <c r="C8138" s="5"/>
      <c r="D8138" s="5"/>
      <c r="E8138" s="5"/>
      <c r="F8138" s="94" t="str">
        <f t="shared" ref="F8138:F8201" si="1279">IF(A8138&lt;&gt;"",(D8138-$AU$86)/10,"")</f>
        <v/>
      </c>
      <c r="G8138" s="94" t="str">
        <f t="shared" ref="G8138:G8201" si="1280">IF(A8138&lt;&gt;"",(E8138-$AU$87)/10,"")</f>
        <v/>
      </c>
      <c r="H8138" s="127" t="str">
        <f>IF(A8138&lt;&gt;"",IF(MID(C8138,1,1)="c",$AS$26,IF(MID(C8138,1,1)="r",$AS$41,IF(MID(C8138,1,1)="p",#REF!,#REF!))),"")</f>
        <v/>
      </c>
      <c r="I8138" s="92" t="str">
        <f t="shared" ref="I8138:I8201" si="1281">IF($A8138&lt;&gt;"",IF(MID($C8138,1,1)="c",$Y$3+$Y$4*$F8138+$Y$5*$G8138+$BR$43,""),"")</f>
        <v/>
      </c>
      <c r="J8138" s="92" t="str">
        <f t="shared" ref="J8138:J8201" si="1282">IF($A8138&lt;&gt;"",IF(MID($C8138,1,1)="r",$Y$3+$Y$4*$F8138+$Y$5*$G8138+$BR$43,""),"")</f>
        <v/>
      </c>
      <c r="K8138" s="92" t="str">
        <f t="shared" ref="K8138:K8201" si="1283">IF($A8138&lt;&gt;"",IF(MID($C8138,1,1)="u",$Y$3+$Y$4*$F8138+$Y$5*$G8138+$BR$43,""),"")</f>
        <v/>
      </c>
      <c r="L8138" s="92" t="str">
        <f t="shared" ref="L8138:L8201" si="1284">IF($A8138&lt;&gt;"",IF(MID($C8138,1,1)="p",$Y$3+$Y$4*$F8138+$Y$5*$G8138+$BR$43,""),"")</f>
        <v/>
      </c>
      <c r="M8138" s="95" t="str">
        <f>IF(A8138&lt;&gt;"",IF(MID(C8138,1,1)="c",SigmaEpsConcrete(I8138,$AN$30:$AN$33,$AR$30:$AR$33,$AS$26,$AS$27,$AS$28,$AQ$20,$AU$19),""),"")</f>
        <v/>
      </c>
      <c r="N8138" s="95" t="str">
        <f>IF(A8138&lt;&gt;"",IF(MID(C8138,1,1)="r",SigmaEpsReinf(J8138,$AS$42:$AS$43,$AS$41,$AS$39,$AS$40,$AQ$38),""),"")</f>
        <v/>
      </c>
      <c r="Q8138" s="92" t="str">
        <f t="shared" si="1276"/>
        <v/>
      </c>
      <c r="R8138" s="92" t="str">
        <f t="shared" si="1277"/>
        <v/>
      </c>
      <c r="U8138" s="5"/>
      <c r="V8138" s="5"/>
      <c r="W8138" s="94" t="str">
        <f t="shared" ref="W8138:W8201" si="1285">IF(A8138&lt;&gt;"",F8138-$AU$105,"")</f>
        <v/>
      </c>
      <c r="X8138" s="94" t="str">
        <f t="shared" si="1278"/>
        <v/>
      </c>
      <c r="Y8138" s="5"/>
      <c r="BK8138" s="8"/>
      <c r="BL8138" s="5"/>
      <c r="BM8138" s="5"/>
      <c r="BN8138" s="5"/>
      <c r="BO8138" s="5"/>
      <c r="BP8138" s="1"/>
      <c r="BQ8138" s="1"/>
      <c r="BR8138" s="1"/>
      <c r="BS8138" s="1"/>
      <c r="BT8138" s="1"/>
      <c r="BU8138" s="4"/>
      <c r="BV8138" s="1"/>
      <c r="BW8138" s="3"/>
      <c r="BX8138" s="4"/>
      <c r="BY8138" s="5"/>
      <c r="BZ8138" s="5"/>
      <c r="CA8138" s="5"/>
      <c r="CB8138" s="5"/>
      <c r="CC8138" s="5"/>
      <c r="CD8138" s="43"/>
    </row>
    <row r="8139" spans="1:82" x14ac:dyDescent="0.25">
      <c r="A8139" s="8"/>
      <c r="B8139" s="5"/>
      <c r="C8139" s="5"/>
      <c r="D8139" s="5"/>
      <c r="E8139" s="5"/>
      <c r="F8139" s="94" t="str">
        <f t="shared" si="1279"/>
        <v/>
      </c>
      <c r="G8139" s="94" t="str">
        <f t="shared" si="1280"/>
        <v/>
      </c>
      <c r="H8139" s="127" t="str">
        <f>IF(A8139&lt;&gt;"",IF(MID(C8139,1,1)="c",$AS$26,IF(MID(C8139,1,1)="r",$AS$41,IF(MID(C8139,1,1)="p",#REF!,#REF!))),"")</f>
        <v/>
      </c>
      <c r="I8139" s="92" t="str">
        <f t="shared" si="1281"/>
        <v/>
      </c>
      <c r="J8139" s="92" t="str">
        <f t="shared" si="1282"/>
        <v/>
      </c>
      <c r="K8139" s="92" t="str">
        <f t="shared" si="1283"/>
        <v/>
      </c>
      <c r="L8139" s="92" t="str">
        <f t="shared" si="1284"/>
        <v/>
      </c>
      <c r="M8139" s="95" t="str">
        <f>IF(A8139&lt;&gt;"",IF(MID(C8139,1,1)="c",SigmaEpsConcrete(I8139,$AN$30:$AN$33,$AR$30:$AR$33,$AS$26,$AS$27,$AS$28,$AQ$20,$AU$19),""),"")</f>
        <v/>
      </c>
      <c r="N8139" s="95" t="str">
        <f>IF(A8139&lt;&gt;"",IF(MID(C8139,1,1)="r",SigmaEpsReinf(J8139,$AS$42:$AS$43,$AS$41,$AS$39,$AS$40,$AQ$38),""),"")</f>
        <v/>
      </c>
      <c r="Q8139" s="92" t="str">
        <f t="shared" ref="Q8139:Q8202" si="1286">IF(A8139&lt;&gt;"",IF(MID(C8139,1,1)="c",IF(ISERROR(M8139/I8139),"",M8139/I8139),""),"")</f>
        <v/>
      </c>
      <c r="R8139" s="92" t="str">
        <f t="shared" ref="R8139:R8202" si="1287">IF(A8139&lt;&gt;"",IF(MID(C8139,1,1)="r",IF(ISERROR(N8139/J8139),"",N8139/J8139),""),"")</f>
        <v/>
      </c>
      <c r="U8139" s="5"/>
      <c r="V8139" s="5"/>
      <c r="W8139" s="94" t="str">
        <f t="shared" si="1285"/>
        <v/>
      </c>
      <c r="X8139" s="94" t="str">
        <f t="shared" ref="X8139:X8202" si="1288">IF(B8139&lt;&gt;"",G8139-$AU$106,"")</f>
        <v/>
      </c>
      <c r="Y8139" s="5"/>
      <c r="BK8139" s="8"/>
      <c r="BL8139" s="5"/>
      <c r="BM8139" s="5"/>
      <c r="BN8139" s="5"/>
      <c r="BO8139" s="5"/>
      <c r="BP8139" s="1"/>
      <c r="BQ8139" s="1"/>
      <c r="BR8139" s="1"/>
      <c r="BS8139" s="1"/>
      <c r="BT8139" s="1"/>
      <c r="BU8139" s="4"/>
      <c r="BV8139" s="1"/>
      <c r="BW8139" s="3"/>
      <c r="BX8139" s="4"/>
      <c r="BY8139" s="5"/>
      <c r="BZ8139" s="5"/>
      <c r="CA8139" s="5"/>
      <c r="CB8139" s="5"/>
      <c r="CC8139" s="5"/>
      <c r="CD8139" s="43"/>
    </row>
    <row r="8140" spans="1:82" x14ac:dyDescent="0.25">
      <c r="A8140" s="8"/>
      <c r="B8140" s="5"/>
      <c r="C8140" s="5"/>
      <c r="D8140" s="5"/>
      <c r="E8140" s="5"/>
      <c r="F8140" s="94" t="str">
        <f t="shared" si="1279"/>
        <v/>
      </c>
      <c r="G8140" s="94" t="str">
        <f t="shared" si="1280"/>
        <v/>
      </c>
      <c r="H8140" s="127" t="str">
        <f>IF(A8140&lt;&gt;"",IF(MID(C8140,1,1)="c",$AS$26,IF(MID(C8140,1,1)="r",$AS$41,IF(MID(C8140,1,1)="p",#REF!,#REF!))),"")</f>
        <v/>
      </c>
      <c r="I8140" s="92" t="str">
        <f t="shared" si="1281"/>
        <v/>
      </c>
      <c r="J8140" s="92" t="str">
        <f t="shared" si="1282"/>
        <v/>
      </c>
      <c r="K8140" s="92" t="str">
        <f t="shared" si="1283"/>
        <v/>
      </c>
      <c r="L8140" s="92" t="str">
        <f t="shared" si="1284"/>
        <v/>
      </c>
      <c r="M8140" s="95" t="str">
        <f>IF(A8140&lt;&gt;"",IF(MID(C8140,1,1)="c",SigmaEpsConcrete(I8140,$AN$30:$AN$33,$AR$30:$AR$33,$AS$26,$AS$27,$AS$28,$AQ$20,$AU$19),""),"")</f>
        <v/>
      </c>
      <c r="N8140" s="95" t="str">
        <f>IF(A8140&lt;&gt;"",IF(MID(C8140,1,1)="r",SigmaEpsReinf(J8140,$AS$42:$AS$43,$AS$41,$AS$39,$AS$40,$AQ$38),""),"")</f>
        <v/>
      </c>
      <c r="Q8140" s="92" t="str">
        <f t="shared" si="1286"/>
        <v/>
      </c>
      <c r="R8140" s="92" t="str">
        <f t="shared" si="1287"/>
        <v/>
      </c>
      <c r="U8140" s="5"/>
      <c r="V8140" s="5"/>
      <c r="W8140" s="94" t="str">
        <f t="shared" si="1285"/>
        <v/>
      </c>
      <c r="X8140" s="94" t="str">
        <f t="shared" si="1288"/>
        <v/>
      </c>
      <c r="Y8140" s="5"/>
      <c r="BK8140" s="8"/>
      <c r="BL8140" s="5"/>
      <c r="BM8140" s="5"/>
      <c r="BN8140" s="5"/>
      <c r="BO8140" s="5"/>
      <c r="BP8140" s="1"/>
      <c r="BQ8140" s="1"/>
      <c r="BR8140" s="1"/>
      <c r="BS8140" s="1"/>
      <c r="BT8140" s="1"/>
      <c r="BU8140" s="4"/>
      <c r="BV8140" s="1"/>
      <c r="BW8140" s="3"/>
      <c r="BX8140" s="4"/>
      <c r="BY8140" s="5"/>
      <c r="BZ8140" s="5"/>
      <c r="CA8140" s="5"/>
      <c r="CB8140" s="5"/>
      <c r="CC8140" s="5"/>
      <c r="CD8140" s="43"/>
    </row>
    <row r="8141" spans="1:82" x14ac:dyDescent="0.25">
      <c r="A8141" s="8"/>
      <c r="B8141" s="5"/>
      <c r="C8141" s="5"/>
      <c r="D8141" s="5"/>
      <c r="E8141" s="5"/>
      <c r="F8141" s="94" t="str">
        <f t="shared" si="1279"/>
        <v/>
      </c>
      <c r="G8141" s="94" t="str">
        <f t="shared" si="1280"/>
        <v/>
      </c>
      <c r="H8141" s="127" t="str">
        <f>IF(A8141&lt;&gt;"",IF(MID(C8141,1,1)="c",$AS$26,IF(MID(C8141,1,1)="r",$AS$41,IF(MID(C8141,1,1)="p",#REF!,#REF!))),"")</f>
        <v/>
      </c>
      <c r="I8141" s="92" t="str">
        <f t="shared" si="1281"/>
        <v/>
      </c>
      <c r="J8141" s="92" t="str">
        <f t="shared" si="1282"/>
        <v/>
      </c>
      <c r="K8141" s="92" t="str">
        <f t="shared" si="1283"/>
        <v/>
      </c>
      <c r="L8141" s="92" t="str">
        <f t="shared" si="1284"/>
        <v/>
      </c>
      <c r="M8141" s="95" t="str">
        <f>IF(A8141&lt;&gt;"",IF(MID(C8141,1,1)="c",SigmaEpsConcrete(I8141,$AN$30:$AN$33,$AR$30:$AR$33,$AS$26,$AS$27,$AS$28,$AQ$20,$AU$19),""),"")</f>
        <v/>
      </c>
      <c r="N8141" s="95" t="str">
        <f>IF(A8141&lt;&gt;"",IF(MID(C8141,1,1)="r",SigmaEpsReinf(J8141,$AS$42:$AS$43,$AS$41,$AS$39,$AS$40,$AQ$38),""),"")</f>
        <v/>
      </c>
      <c r="Q8141" s="92" t="str">
        <f t="shared" si="1286"/>
        <v/>
      </c>
      <c r="R8141" s="92" t="str">
        <f t="shared" si="1287"/>
        <v/>
      </c>
      <c r="U8141" s="5"/>
      <c r="V8141" s="5"/>
      <c r="W8141" s="94" t="str">
        <f t="shared" si="1285"/>
        <v/>
      </c>
      <c r="X8141" s="94" t="str">
        <f t="shared" si="1288"/>
        <v/>
      </c>
      <c r="Y8141" s="5"/>
      <c r="BK8141" s="8"/>
      <c r="BL8141" s="5"/>
      <c r="BM8141" s="5"/>
      <c r="BN8141" s="5"/>
      <c r="BO8141" s="5"/>
      <c r="BP8141" s="1"/>
      <c r="BQ8141" s="1"/>
      <c r="BR8141" s="1"/>
      <c r="BS8141" s="1"/>
      <c r="BT8141" s="1"/>
      <c r="BU8141" s="4"/>
      <c r="BV8141" s="1"/>
      <c r="BW8141" s="3"/>
      <c r="BX8141" s="4"/>
      <c r="BY8141" s="5"/>
      <c r="BZ8141" s="5"/>
      <c r="CA8141" s="5"/>
      <c r="CB8141" s="5"/>
      <c r="CC8141" s="5"/>
      <c r="CD8141" s="43"/>
    </row>
    <row r="8142" spans="1:82" x14ac:dyDescent="0.25">
      <c r="A8142" s="8"/>
      <c r="B8142" s="5"/>
      <c r="C8142" s="5"/>
      <c r="D8142" s="5"/>
      <c r="E8142" s="5"/>
      <c r="F8142" s="94" t="str">
        <f t="shared" si="1279"/>
        <v/>
      </c>
      <c r="G8142" s="94" t="str">
        <f t="shared" si="1280"/>
        <v/>
      </c>
      <c r="H8142" s="127" t="str">
        <f>IF(A8142&lt;&gt;"",IF(MID(C8142,1,1)="c",$AS$26,IF(MID(C8142,1,1)="r",$AS$41,IF(MID(C8142,1,1)="p",#REF!,#REF!))),"")</f>
        <v/>
      </c>
      <c r="I8142" s="92" t="str">
        <f t="shared" si="1281"/>
        <v/>
      </c>
      <c r="J8142" s="92" t="str">
        <f t="shared" si="1282"/>
        <v/>
      </c>
      <c r="K8142" s="92" t="str">
        <f t="shared" si="1283"/>
        <v/>
      </c>
      <c r="L8142" s="92" t="str">
        <f t="shared" si="1284"/>
        <v/>
      </c>
      <c r="M8142" s="95" t="str">
        <f>IF(A8142&lt;&gt;"",IF(MID(C8142,1,1)="c",SigmaEpsConcrete(I8142,$AN$30:$AN$33,$AR$30:$AR$33,$AS$26,$AS$27,$AS$28,$AQ$20,$AU$19),""),"")</f>
        <v/>
      </c>
      <c r="N8142" s="95" t="str">
        <f>IF(A8142&lt;&gt;"",IF(MID(C8142,1,1)="r",SigmaEpsReinf(J8142,$AS$42:$AS$43,$AS$41,$AS$39,$AS$40,$AQ$38),""),"")</f>
        <v/>
      </c>
      <c r="Q8142" s="92" t="str">
        <f t="shared" si="1286"/>
        <v/>
      </c>
      <c r="R8142" s="92" t="str">
        <f t="shared" si="1287"/>
        <v/>
      </c>
      <c r="U8142" s="5"/>
      <c r="V8142" s="5"/>
      <c r="W8142" s="94" t="str">
        <f t="shared" si="1285"/>
        <v/>
      </c>
      <c r="X8142" s="94" t="str">
        <f t="shared" si="1288"/>
        <v/>
      </c>
      <c r="Y8142" s="5"/>
      <c r="BK8142" s="8"/>
      <c r="BL8142" s="5"/>
      <c r="BM8142" s="5"/>
      <c r="BN8142" s="5"/>
      <c r="BO8142" s="5"/>
      <c r="BP8142" s="1"/>
      <c r="BQ8142" s="1"/>
      <c r="BR8142" s="1"/>
      <c r="BS8142" s="1"/>
      <c r="BT8142" s="1"/>
      <c r="BU8142" s="4"/>
      <c r="BV8142" s="1"/>
      <c r="BW8142" s="3"/>
      <c r="BX8142" s="4"/>
      <c r="BY8142" s="5"/>
      <c r="BZ8142" s="5"/>
      <c r="CA8142" s="5"/>
      <c r="CB8142" s="5"/>
      <c r="CC8142" s="5"/>
      <c r="CD8142" s="43"/>
    </row>
    <row r="8143" spans="1:82" x14ac:dyDescent="0.25">
      <c r="A8143" s="8"/>
      <c r="B8143" s="5"/>
      <c r="C8143" s="5"/>
      <c r="D8143" s="5"/>
      <c r="E8143" s="5"/>
      <c r="F8143" s="94" t="str">
        <f t="shared" si="1279"/>
        <v/>
      </c>
      <c r="G8143" s="94" t="str">
        <f t="shared" si="1280"/>
        <v/>
      </c>
      <c r="H8143" s="127" t="str">
        <f>IF(A8143&lt;&gt;"",IF(MID(C8143,1,1)="c",$AS$26,IF(MID(C8143,1,1)="r",$AS$41,IF(MID(C8143,1,1)="p",#REF!,#REF!))),"")</f>
        <v/>
      </c>
      <c r="I8143" s="92" t="str">
        <f t="shared" si="1281"/>
        <v/>
      </c>
      <c r="J8143" s="92" t="str">
        <f t="shared" si="1282"/>
        <v/>
      </c>
      <c r="K8143" s="92" t="str">
        <f t="shared" si="1283"/>
        <v/>
      </c>
      <c r="L8143" s="92" t="str">
        <f t="shared" si="1284"/>
        <v/>
      </c>
      <c r="M8143" s="95" t="str">
        <f>IF(A8143&lt;&gt;"",IF(MID(C8143,1,1)="c",SigmaEpsConcrete(I8143,$AN$30:$AN$33,$AR$30:$AR$33,$AS$26,$AS$27,$AS$28,$AQ$20,$AU$19),""),"")</f>
        <v/>
      </c>
      <c r="N8143" s="95" t="str">
        <f>IF(A8143&lt;&gt;"",IF(MID(C8143,1,1)="r",SigmaEpsReinf(J8143,$AS$42:$AS$43,$AS$41,$AS$39,$AS$40,$AQ$38),""),"")</f>
        <v/>
      </c>
      <c r="Q8143" s="92" t="str">
        <f t="shared" si="1286"/>
        <v/>
      </c>
      <c r="R8143" s="92" t="str">
        <f t="shared" si="1287"/>
        <v/>
      </c>
      <c r="U8143" s="5"/>
      <c r="V8143" s="5"/>
      <c r="W8143" s="94" t="str">
        <f t="shared" si="1285"/>
        <v/>
      </c>
      <c r="X8143" s="94" t="str">
        <f t="shared" si="1288"/>
        <v/>
      </c>
      <c r="Y8143" s="5"/>
      <c r="BK8143" s="8"/>
      <c r="BL8143" s="5"/>
      <c r="BM8143" s="5"/>
      <c r="BN8143" s="5"/>
      <c r="BO8143" s="5"/>
      <c r="BP8143" s="1"/>
      <c r="BQ8143" s="1"/>
      <c r="BR8143" s="1"/>
      <c r="BS8143" s="1"/>
      <c r="BT8143" s="1"/>
      <c r="BU8143" s="4"/>
      <c r="BV8143" s="1"/>
      <c r="BW8143" s="3"/>
      <c r="BX8143" s="4"/>
      <c r="BY8143" s="5"/>
      <c r="BZ8143" s="5"/>
      <c r="CA8143" s="5"/>
      <c r="CB8143" s="5"/>
      <c r="CC8143" s="5"/>
      <c r="CD8143" s="43"/>
    </row>
    <row r="8144" spans="1:82" x14ac:dyDescent="0.25">
      <c r="A8144" s="8"/>
      <c r="B8144" s="5"/>
      <c r="C8144" s="5"/>
      <c r="D8144" s="5"/>
      <c r="E8144" s="5"/>
      <c r="F8144" s="94" t="str">
        <f t="shared" si="1279"/>
        <v/>
      </c>
      <c r="G8144" s="94" t="str">
        <f t="shared" si="1280"/>
        <v/>
      </c>
      <c r="H8144" s="127" t="str">
        <f>IF(A8144&lt;&gt;"",IF(MID(C8144,1,1)="c",$AS$26,IF(MID(C8144,1,1)="r",$AS$41,IF(MID(C8144,1,1)="p",#REF!,#REF!))),"")</f>
        <v/>
      </c>
      <c r="I8144" s="92" t="str">
        <f t="shared" si="1281"/>
        <v/>
      </c>
      <c r="J8144" s="92" t="str">
        <f t="shared" si="1282"/>
        <v/>
      </c>
      <c r="K8144" s="92" t="str">
        <f t="shared" si="1283"/>
        <v/>
      </c>
      <c r="L8144" s="92" t="str">
        <f t="shared" si="1284"/>
        <v/>
      </c>
      <c r="M8144" s="95" t="str">
        <f>IF(A8144&lt;&gt;"",IF(MID(C8144,1,1)="c",SigmaEpsConcrete(I8144,$AN$30:$AN$33,$AR$30:$AR$33,$AS$26,$AS$27,$AS$28,$AQ$20,$AU$19),""),"")</f>
        <v/>
      </c>
      <c r="N8144" s="95" t="str">
        <f>IF(A8144&lt;&gt;"",IF(MID(C8144,1,1)="r",SigmaEpsReinf(J8144,$AS$42:$AS$43,$AS$41,$AS$39,$AS$40,$AQ$38),""),"")</f>
        <v/>
      </c>
      <c r="Q8144" s="92" t="str">
        <f t="shared" si="1286"/>
        <v/>
      </c>
      <c r="R8144" s="92" t="str">
        <f t="shared" si="1287"/>
        <v/>
      </c>
      <c r="U8144" s="5"/>
      <c r="V8144" s="5"/>
      <c r="W8144" s="94" t="str">
        <f t="shared" si="1285"/>
        <v/>
      </c>
      <c r="X8144" s="94" t="str">
        <f t="shared" si="1288"/>
        <v/>
      </c>
      <c r="Y8144" s="5"/>
      <c r="BK8144" s="8"/>
      <c r="BL8144" s="5"/>
      <c r="BM8144" s="5"/>
      <c r="BN8144" s="5"/>
      <c r="BO8144" s="5"/>
      <c r="BP8144" s="1"/>
      <c r="BQ8144" s="1"/>
      <c r="BR8144" s="1"/>
      <c r="BS8144" s="1"/>
      <c r="BT8144" s="1"/>
      <c r="BU8144" s="4"/>
      <c r="BV8144" s="1"/>
      <c r="BW8144" s="3"/>
      <c r="BX8144" s="4"/>
      <c r="BY8144" s="5"/>
      <c r="BZ8144" s="5"/>
      <c r="CA8144" s="5"/>
      <c r="CB8144" s="5"/>
      <c r="CC8144" s="5"/>
      <c r="CD8144" s="43"/>
    </row>
    <row r="8145" spans="1:82" x14ac:dyDescent="0.25">
      <c r="A8145" s="8"/>
      <c r="B8145" s="5"/>
      <c r="C8145" s="5"/>
      <c r="D8145" s="5"/>
      <c r="E8145" s="5"/>
      <c r="F8145" s="94" t="str">
        <f t="shared" si="1279"/>
        <v/>
      </c>
      <c r="G8145" s="94" t="str">
        <f t="shared" si="1280"/>
        <v/>
      </c>
      <c r="H8145" s="127" t="str">
        <f>IF(A8145&lt;&gt;"",IF(MID(C8145,1,1)="c",$AS$26,IF(MID(C8145,1,1)="r",$AS$41,IF(MID(C8145,1,1)="p",#REF!,#REF!))),"")</f>
        <v/>
      </c>
      <c r="I8145" s="92" t="str">
        <f t="shared" si="1281"/>
        <v/>
      </c>
      <c r="J8145" s="92" t="str">
        <f t="shared" si="1282"/>
        <v/>
      </c>
      <c r="K8145" s="92" t="str">
        <f t="shared" si="1283"/>
        <v/>
      </c>
      <c r="L8145" s="92" t="str">
        <f t="shared" si="1284"/>
        <v/>
      </c>
      <c r="M8145" s="95" t="str">
        <f>IF(A8145&lt;&gt;"",IF(MID(C8145,1,1)="c",SigmaEpsConcrete(I8145,$AN$30:$AN$33,$AR$30:$AR$33,$AS$26,$AS$27,$AS$28,$AQ$20,$AU$19),""),"")</f>
        <v/>
      </c>
      <c r="N8145" s="95" t="str">
        <f>IF(A8145&lt;&gt;"",IF(MID(C8145,1,1)="r",SigmaEpsReinf(J8145,$AS$42:$AS$43,$AS$41,$AS$39,$AS$40,$AQ$38),""),"")</f>
        <v/>
      </c>
      <c r="Q8145" s="92" t="str">
        <f t="shared" si="1286"/>
        <v/>
      </c>
      <c r="R8145" s="92" t="str">
        <f t="shared" si="1287"/>
        <v/>
      </c>
      <c r="U8145" s="5"/>
      <c r="V8145" s="5"/>
      <c r="W8145" s="94" t="str">
        <f t="shared" si="1285"/>
        <v/>
      </c>
      <c r="X8145" s="94" t="str">
        <f t="shared" si="1288"/>
        <v/>
      </c>
      <c r="Y8145" s="5"/>
      <c r="BK8145" s="8"/>
      <c r="BL8145" s="5"/>
      <c r="BM8145" s="5"/>
      <c r="BN8145" s="5"/>
      <c r="BO8145" s="5"/>
      <c r="BP8145" s="1"/>
      <c r="BQ8145" s="1"/>
      <c r="BR8145" s="1"/>
      <c r="BS8145" s="1"/>
      <c r="BT8145" s="1"/>
      <c r="BU8145" s="4"/>
      <c r="BV8145" s="1"/>
      <c r="BW8145" s="3"/>
      <c r="BX8145" s="4"/>
      <c r="BY8145" s="5"/>
      <c r="BZ8145" s="5"/>
      <c r="CA8145" s="5"/>
      <c r="CB8145" s="5"/>
      <c r="CC8145" s="5"/>
      <c r="CD8145" s="43"/>
    </row>
    <row r="8146" spans="1:82" x14ac:dyDescent="0.25">
      <c r="A8146" s="8"/>
      <c r="B8146" s="5"/>
      <c r="C8146" s="5"/>
      <c r="D8146" s="5"/>
      <c r="E8146" s="5"/>
      <c r="F8146" s="94" t="str">
        <f t="shared" si="1279"/>
        <v/>
      </c>
      <c r="G8146" s="94" t="str">
        <f t="shared" si="1280"/>
        <v/>
      </c>
      <c r="H8146" s="127" t="str">
        <f>IF(A8146&lt;&gt;"",IF(MID(C8146,1,1)="c",$AS$26,IF(MID(C8146,1,1)="r",$AS$41,IF(MID(C8146,1,1)="p",#REF!,#REF!))),"")</f>
        <v/>
      </c>
      <c r="I8146" s="92" t="str">
        <f t="shared" si="1281"/>
        <v/>
      </c>
      <c r="J8146" s="92" t="str">
        <f t="shared" si="1282"/>
        <v/>
      </c>
      <c r="K8146" s="92" t="str">
        <f t="shared" si="1283"/>
        <v/>
      </c>
      <c r="L8146" s="92" t="str">
        <f t="shared" si="1284"/>
        <v/>
      </c>
      <c r="M8146" s="95" t="str">
        <f>IF(A8146&lt;&gt;"",IF(MID(C8146,1,1)="c",SigmaEpsConcrete(I8146,$AN$30:$AN$33,$AR$30:$AR$33,$AS$26,$AS$27,$AS$28,$AQ$20,$AU$19),""),"")</f>
        <v/>
      </c>
      <c r="N8146" s="95" t="str">
        <f>IF(A8146&lt;&gt;"",IF(MID(C8146,1,1)="r",SigmaEpsReinf(J8146,$AS$42:$AS$43,$AS$41,$AS$39,$AS$40,$AQ$38),""),"")</f>
        <v/>
      </c>
      <c r="Q8146" s="92" t="str">
        <f t="shared" si="1286"/>
        <v/>
      </c>
      <c r="R8146" s="92" t="str">
        <f t="shared" si="1287"/>
        <v/>
      </c>
      <c r="U8146" s="5"/>
      <c r="V8146" s="5"/>
      <c r="W8146" s="94" t="str">
        <f t="shared" si="1285"/>
        <v/>
      </c>
      <c r="X8146" s="94" t="str">
        <f t="shared" si="1288"/>
        <v/>
      </c>
      <c r="Y8146" s="5"/>
      <c r="BK8146" s="8"/>
      <c r="BL8146" s="5"/>
      <c r="BM8146" s="5"/>
      <c r="BN8146" s="5"/>
      <c r="BO8146" s="5"/>
      <c r="BP8146" s="1"/>
      <c r="BQ8146" s="1"/>
      <c r="BR8146" s="1"/>
      <c r="BS8146" s="1"/>
      <c r="BT8146" s="1"/>
      <c r="BU8146" s="4"/>
      <c r="BV8146" s="1"/>
      <c r="BW8146" s="3"/>
      <c r="BX8146" s="4"/>
      <c r="BY8146" s="5"/>
      <c r="BZ8146" s="5"/>
      <c r="CA8146" s="5"/>
      <c r="CB8146" s="5"/>
      <c r="CC8146" s="5"/>
      <c r="CD8146" s="43"/>
    </row>
    <row r="8147" spans="1:82" x14ac:dyDescent="0.25">
      <c r="A8147" s="8"/>
      <c r="B8147" s="5"/>
      <c r="C8147" s="5"/>
      <c r="D8147" s="5"/>
      <c r="E8147" s="5"/>
      <c r="F8147" s="94" t="str">
        <f t="shared" si="1279"/>
        <v/>
      </c>
      <c r="G8147" s="94" t="str">
        <f t="shared" si="1280"/>
        <v/>
      </c>
      <c r="H8147" s="127" t="str">
        <f>IF(A8147&lt;&gt;"",IF(MID(C8147,1,1)="c",$AS$26,IF(MID(C8147,1,1)="r",$AS$41,IF(MID(C8147,1,1)="p",#REF!,#REF!))),"")</f>
        <v/>
      </c>
      <c r="I8147" s="92" t="str">
        <f t="shared" si="1281"/>
        <v/>
      </c>
      <c r="J8147" s="92" t="str">
        <f t="shared" si="1282"/>
        <v/>
      </c>
      <c r="K8147" s="92" t="str">
        <f t="shared" si="1283"/>
        <v/>
      </c>
      <c r="L8147" s="92" t="str">
        <f t="shared" si="1284"/>
        <v/>
      </c>
      <c r="M8147" s="95" t="str">
        <f>IF(A8147&lt;&gt;"",IF(MID(C8147,1,1)="c",SigmaEpsConcrete(I8147,$AN$30:$AN$33,$AR$30:$AR$33,$AS$26,$AS$27,$AS$28,$AQ$20,$AU$19),""),"")</f>
        <v/>
      </c>
      <c r="N8147" s="95" t="str">
        <f>IF(A8147&lt;&gt;"",IF(MID(C8147,1,1)="r",SigmaEpsReinf(J8147,$AS$42:$AS$43,$AS$41,$AS$39,$AS$40,$AQ$38),""),"")</f>
        <v/>
      </c>
      <c r="Q8147" s="92" t="str">
        <f t="shared" si="1286"/>
        <v/>
      </c>
      <c r="R8147" s="92" t="str">
        <f t="shared" si="1287"/>
        <v/>
      </c>
      <c r="U8147" s="5"/>
      <c r="V8147" s="5"/>
      <c r="W8147" s="94" t="str">
        <f t="shared" si="1285"/>
        <v/>
      </c>
      <c r="X8147" s="94" t="str">
        <f t="shared" si="1288"/>
        <v/>
      </c>
      <c r="Y8147" s="5"/>
      <c r="BK8147" s="8"/>
      <c r="BL8147" s="5"/>
      <c r="BM8147" s="5"/>
      <c r="BN8147" s="5"/>
      <c r="BO8147" s="5"/>
      <c r="BP8147" s="1"/>
      <c r="BQ8147" s="1"/>
      <c r="BR8147" s="1"/>
      <c r="BS8147" s="1"/>
      <c r="BT8147" s="1"/>
      <c r="BU8147" s="4"/>
      <c r="BV8147" s="1"/>
      <c r="BW8147" s="3"/>
      <c r="BX8147" s="4"/>
      <c r="BY8147" s="5"/>
      <c r="BZ8147" s="5"/>
      <c r="CA8147" s="5"/>
      <c r="CB8147" s="5"/>
      <c r="CC8147" s="5"/>
      <c r="CD8147" s="43"/>
    </row>
    <row r="8148" spans="1:82" x14ac:dyDescent="0.25">
      <c r="A8148" s="8"/>
      <c r="B8148" s="5"/>
      <c r="C8148" s="5"/>
      <c r="D8148" s="5"/>
      <c r="E8148" s="5"/>
      <c r="F8148" s="94" t="str">
        <f t="shared" si="1279"/>
        <v/>
      </c>
      <c r="G8148" s="94" t="str">
        <f t="shared" si="1280"/>
        <v/>
      </c>
      <c r="H8148" s="127" t="str">
        <f>IF(A8148&lt;&gt;"",IF(MID(C8148,1,1)="c",$AS$26,IF(MID(C8148,1,1)="r",$AS$41,IF(MID(C8148,1,1)="p",#REF!,#REF!))),"")</f>
        <v/>
      </c>
      <c r="I8148" s="92" t="str">
        <f t="shared" si="1281"/>
        <v/>
      </c>
      <c r="J8148" s="92" t="str">
        <f t="shared" si="1282"/>
        <v/>
      </c>
      <c r="K8148" s="92" t="str">
        <f t="shared" si="1283"/>
        <v/>
      </c>
      <c r="L8148" s="92" t="str">
        <f t="shared" si="1284"/>
        <v/>
      </c>
      <c r="M8148" s="95" t="str">
        <f>IF(A8148&lt;&gt;"",IF(MID(C8148,1,1)="c",SigmaEpsConcrete(I8148,$AN$30:$AN$33,$AR$30:$AR$33,$AS$26,$AS$27,$AS$28,$AQ$20,$AU$19),""),"")</f>
        <v/>
      </c>
      <c r="N8148" s="95" t="str">
        <f>IF(A8148&lt;&gt;"",IF(MID(C8148,1,1)="r",SigmaEpsReinf(J8148,$AS$42:$AS$43,$AS$41,$AS$39,$AS$40,$AQ$38),""),"")</f>
        <v/>
      </c>
      <c r="Q8148" s="92" t="str">
        <f t="shared" si="1286"/>
        <v/>
      </c>
      <c r="R8148" s="92" t="str">
        <f t="shared" si="1287"/>
        <v/>
      </c>
      <c r="U8148" s="5"/>
      <c r="V8148" s="5"/>
      <c r="W8148" s="94" t="str">
        <f t="shared" si="1285"/>
        <v/>
      </c>
      <c r="X8148" s="94" t="str">
        <f t="shared" si="1288"/>
        <v/>
      </c>
      <c r="Y8148" s="5"/>
      <c r="BK8148" s="8"/>
      <c r="BL8148" s="5"/>
      <c r="BM8148" s="5"/>
      <c r="BN8148" s="5"/>
      <c r="BO8148" s="5"/>
      <c r="BP8148" s="1"/>
      <c r="BQ8148" s="1"/>
      <c r="BR8148" s="1"/>
      <c r="BS8148" s="1"/>
      <c r="BT8148" s="1"/>
      <c r="BU8148" s="4"/>
      <c r="BV8148" s="1"/>
      <c r="BW8148" s="3"/>
      <c r="BX8148" s="4"/>
      <c r="BY8148" s="5"/>
      <c r="BZ8148" s="5"/>
      <c r="CA8148" s="5"/>
      <c r="CB8148" s="5"/>
      <c r="CC8148" s="5"/>
      <c r="CD8148" s="43"/>
    </row>
    <row r="8149" spans="1:82" x14ac:dyDescent="0.25">
      <c r="A8149" s="8"/>
      <c r="B8149" s="5"/>
      <c r="C8149" s="5"/>
      <c r="D8149" s="5"/>
      <c r="E8149" s="5"/>
      <c r="F8149" s="94" t="str">
        <f t="shared" si="1279"/>
        <v/>
      </c>
      <c r="G8149" s="94" t="str">
        <f t="shared" si="1280"/>
        <v/>
      </c>
      <c r="H8149" s="127" t="str">
        <f>IF(A8149&lt;&gt;"",IF(MID(C8149,1,1)="c",$AS$26,IF(MID(C8149,1,1)="r",$AS$41,IF(MID(C8149,1,1)="p",#REF!,#REF!))),"")</f>
        <v/>
      </c>
      <c r="I8149" s="92" t="str">
        <f t="shared" si="1281"/>
        <v/>
      </c>
      <c r="J8149" s="92" t="str">
        <f t="shared" si="1282"/>
        <v/>
      </c>
      <c r="K8149" s="92" t="str">
        <f t="shared" si="1283"/>
        <v/>
      </c>
      <c r="L8149" s="92" t="str">
        <f t="shared" si="1284"/>
        <v/>
      </c>
      <c r="M8149" s="95" t="str">
        <f>IF(A8149&lt;&gt;"",IF(MID(C8149,1,1)="c",SigmaEpsConcrete(I8149,$AN$30:$AN$33,$AR$30:$AR$33,$AS$26,$AS$27,$AS$28,$AQ$20,$AU$19),""),"")</f>
        <v/>
      </c>
      <c r="N8149" s="95" t="str">
        <f>IF(A8149&lt;&gt;"",IF(MID(C8149,1,1)="r",SigmaEpsReinf(J8149,$AS$42:$AS$43,$AS$41,$AS$39,$AS$40,$AQ$38),""),"")</f>
        <v/>
      </c>
      <c r="Q8149" s="92" t="str">
        <f t="shared" si="1286"/>
        <v/>
      </c>
      <c r="R8149" s="92" t="str">
        <f t="shared" si="1287"/>
        <v/>
      </c>
      <c r="U8149" s="5"/>
      <c r="V8149" s="5"/>
      <c r="W8149" s="94" t="str">
        <f t="shared" si="1285"/>
        <v/>
      </c>
      <c r="X8149" s="94" t="str">
        <f t="shared" si="1288"/>
        <v/>
      </c>
      <c r="Y8149" s="5"/>
      <c r="BK8149" s="8"/>
      <c r="BL8149" s="5"/>
      <c r="BM8149" s="5"/>
      <c r="BN8149" s="5"/>
      <c r="BO8149" s="5"/>
      <c r="BP8149" s="1"/>
      <c r="BQ8149" s="1"/>
      <c r="BR8149" s="1"/>
      <c r="BS8149" s="1"/>
      <c r="BT8149" s="1"/>
      <c r="BU8149" s="4"/>
      <c r="BV8149" s="1"/>
      <c r="BW8149" s="3"/>
      <c r="BX8149" s="4"/>
      <c r="BY8149" s="5"/>
      <c r="BZ8149" s="5"/>
      <c r="CA8149" s="5"/>
      <c r="CB8149" s="5"/>
      <c r="CC8149" s="5"/>
      <c r="CD8149" s="43"/>
    </row>
    <row r="8150" spans="1:82" x14ac:dyDescent="0.25">
      <c r="A8150" s="8"/>
      <c r="B8150" s="5"/>
      <c r="C8150" s="5"/>
      <c r="D8150" s="5"/>
      <c r="E8150" s="5"/>
      <c r="F8150" s="94" t="str">
        <f t="shared" si="1279"/>
        <v/>
      </c>
      <c r="G8150" s="94" t="str">
        <f t="shared" si="1280"/>
        <v/>
      </c>
      <c r="H8150" s="127" t="str">
        <f>IF(A8150&lt;&gt;"",IF(MID(C8150,1,1)="c",$AS$26,IF(MID(C8150,1,1)="r",$AS$41,IF(MID(C8150,1,1)="p",#REF!,#REF!))),"")</f>
        <v/>
      </c>
      <c r="I8150" s="92" t="str">
        <f t="shared" si="1281"/>
        <v/>
      </c>
      <c r="J8150" s="92" t="str">
        <f t="shared" si="1282"/>
        <v/>
      </c>
      <c r="K8150" s="92" t="str">
        <f t="shared" si="1283"/>
        <v/>
      </c>
      <c r="L8150" s="92" t="str">
        <f t="shared" si="1284"/>
        <v/>
      </c>
      <c r="M8150" s="95" t="str">
        <f>IF(A8150&lt;&gt;"",IF(MID(C8150,1,1)="c",SigmaEpsConcrete(I8150,$AN$30:$AN$33,$AR$30:$AR$33,$AS$26,$AS$27,$AS$28,$AQ$20,$AU$19),""),"")</f>
        <v/>
      </c>
      <c r="N8150" s="95" t="str">
        <f>IF(A8150&lt;&gt;"",IF(MID(C8150,1,1)="r",SigmaEpsReinf(J8150,$AS$42:$AS$43,$AS$41,$AS$39,$AS$40,$AQ$38),""),"")</f>
        <v/>
      </c>
      <c r="Q8150" s="92" t="str">
        <f t="shared" si="1286"/>
        <v/>
      </c>
      <c r="R8150" s="92" t="str">
        <f t="shared" si="1287"/>
        <v/>
      </c>
      <c r="U8150" s="5"/>
      <c r="V8150" s="5"/>
      <c r="W8150" s="94" t="str">
        <f t="shared" si="1285"/>
        <v/>
      </c>
      <c r="X8150" s="94" t="str">
        <f t="shared" si="1288"/>
        <v/>
      </c>
      <c r="Y8150" s="5"/>
      <c r="BK8150" s="8"/>
      <c r="BL8150" s="5"/>
      <c r="BM8150" s="5"/>
      <c r="BN8150" s="5"/>
      <c r="BO8150" s="5"/>
      <c r="BP8150" s="1"/>
      <c r="BQ8150" s="1"/>
      <c r="BR8150" s="1"/>
      <c r="BS8150" s="1"/>
      <c r="BT8150" s="1"/>
      <c r="BU8150" s="4"/>
      <c r="BV8150" s="1"/>
      <c r="BW8150" s="3"/>
      <c r="BX8150" s="4"/>
      <c r="BY8150" s="5"/>
      <c r="BZ8150" s="5"/>
      <c r="CA8150" s="5"/>
      <c r="CB8150" s="5"/>
      <c r="CC8150" s="5"/>
      <c r="CD8150" s="43"/>
    </row>
    <row r="8151" spans="1:82" x14ac:dyDescent="0.25">
      <c r="A8151" s="8"/>
      <c r="B8151" s="5"/>
      <c r="C8151" s="5"/>
      <c r="D8151" s="5"/>
      <c r="E8151" s="5"/>
      <c r="F8151" s="94" t="str">
        <f t="shared" si="1279"/>
        <v/>
      </c>
      <c r="G8151" s="94" t="str">
        <f t="shared" si="1280"/>
        <v/>
      </c>
      <c r="H8151" s="127" t="str">
        <f>IF(A8151&lt;&gt;"",IF(MID(C8151,1,1)="c",$AS$26,IF(MID(C8151,1,1)="r",$AS$41,IF(MID(C8151,1,1)="p",#REF!,#REF!))),"")</f>
        <v/>
      </c>
      <c r="I8151" s="92" t="str">
        <f t="shared" si="1281"/>
        <v/>
      </c>
      <c r="J8151" s="92" t="str">
        <f t="shared" si="1282"/>
        <v/>
      </c>
      <c r="K8151" s="92" t="str">
        <f t="shared" si="1283"/>
        <v/>
      </c>
      <c r="L8151" s="92" t="str">
        <f t="shared" si="1284"/>
        <v/>
      </c>
      <c r="M8151" s="95" t="str">
        <f>IF(A8151&lt;&gt;"",IF(MID(C8151,1,1)="c",SigmaEpsConcrete(I8151,$AN$30:$AN$33,$AR$30:$AR$33,$AS$26,$AS$27,$AS$28,$AQ$20,$AU$19),""),"")</f>
        <v/>
      </c>
      <c r="N8151" s="95" t="str">
        <f>IF(A8151&lt;&gt;"",IF(MID(C8151,1,1)="r",SigmaEpsReinf(J8151,$AS$42:$AS$43,$AS$41,$AS$39,$AS$40,$AQ$38),""),"")</f>
        <v/>
      </c>
      <c r="Q8151" s="92" t="str">
        <f t="shared" si="1286"/>
        <v/>
      </c>
      <c r="R8151" s="92" t="str">
        <f t="shared" si="1287"/>
        <v/>
      </c>
      <c r="U8151" s="5"/>
      <c r="V8151" s="5"/>
      <c r="W8151" s="94" t="str">
        <f t="shared" si="1285"/>
        <v/>
      </c>
      <c r="X8151" s="94" t="str">
        <f t="shared" si="1288"/>
        <v/>
      </c>
      <c r="Y8151" s="5"/>
      <c r="BK8151" s="8"/>
      <c r="BL8151" s="5"/>
      <c r="BM8151" s="5"/>
      <c r="BN8151" s="5"/>
      <c r="BO8151" s="5"/>
      <c r="BP8151" s="1"/>
      <c r="BQ8151" s="1"/>
      <c r="BR8151" s="1"/>
      <c r="BS8151" s="1"/>
      <c r="BT8151" s="1"/>
      <c r="BU8151" s="4"/>
      <c r="BV8151" s="1"/>
      <c r="BW8151" s="3"/>
      <c r="BX8151" s="4"/>
      <c r="BY8151" s="5"/>
      <c r="BZ8151" s="5"/>
      <c r="CA8151" s="5"/>
      <c r="CB8151" s="5"/>
      <c r="CC8151" s="5"/>
      <c r="CD8151" s="43"/>
    </row>
    <row r="8152" spans="1:82" x14ac:dyDescent="0.25">
      <c r="A8152" s="8"/>
      <c r="B8152" s="5"/>
      <c r="C8152" s="5"/>
      <c r="D8152" s="5"/>
      <c r="E8152" s="5"/>
      <c r="F8152" s="94" t="str">
        <f t="shared" si="1279"/>
        <v/>
      </c>
      <c r="G8152" s="94" t="str">
        <f t="shared" si="1280"/>
        <v/>
      </c>
      <c r="H8152" s="127" t="str">
        <f>IF(A8152&lt;&gt;"",IF(MID(C8152,1,1)="c",$AS$26,IF(MID(C8152,1,1)="r",$AS$41,IF(MID(C8152,1,1)="p",#REF!,#REF!))),"")</f>
        <v/>
      </c>
      <c r="I8152" s="92" t="str">
        <f t="shared" si="1281"/>
        <v/>
      </c>
      <c r="J8152" s="92" t="str">
        <f t="shared" si="1282"/>
        <v/>
      </c>
      <c r="K8152" s="92" t="str">
        <f t="shared" si="1283"/>
        <v/>
      </c>
      <c r="L8152" s="92" t="str">
        <f t="shared" si="1284"/>
        <v/>
      </c>
      <c r="M8152" s="95" t="str">
        <f>IF(A8152&lt;&gt;"",IF(MID(C8152,1,1)="c",SigmaEpsConcrete(I8152,$AN$30:$AN$33,$AR$30:$AR$33,$AS$26,$AS$27,$AS$28,$AQ$20,$AU$19),""),"")</f>
        <v/>
      </c>
      <c r="N8152" s="95" t="str">
        <f>IF(A8152&lt;&gt;"",IF(MID(C8152,1,1)="r",SigmaEpsReinf(J8152,$AS$42:$AS$43,$AS$41,$AS$39,$AS$40,$AQ$38),""),"")</f>
        <v/>
      </c>
      <c r="Q8152" s="92" t="str">
        <f t="shared" si="1286"/>
        <v/>
      </c>
      <c r="R8152" s="92" t="str">
        <f t="shared" si="1287"/>
        <v/>
      </c>
      <c r="U8152" s="5"/>
      <c r="V8152" s="5"/>
      <c r="W8152" s="94" t="str">
        <f t="shared" si="1285"/>
        <v/>
      </c>
      <c r="X8152" s="94" t="str">
        <f t="shared" si="1288"/>
        <v/>
      </c>
      <c r="Y8152" s="5"/>
      <c r="BK8152" s="8"/>
      <c r="BL8152" s="5"/>
      <c r="BM8152" s="5"/>
      <c r="BN8152" s="5"/>
      <c r="BO8152" s="5"/>
      <c r="BP8152" s="1"/>
      <c r="BQ8152" s="1"/>
      <c r="BR8152" s="1"/>
      <c r="BS8152" s="1"/>
      <c r="BT8152" s="1"/>
      <c r="BU8152" s="4"/>
      <c r="BV8152" s="1"/>
      <c r="BW8152" s="3"/>
      <c r="BX8152" s="4"/>
      <c r="BY8152" s="5"/>
      <c r="BZ8152" s="5"/>
      <c r="CA8152" s="5"/>
      <c r="CB8152" s="5"/>
      <c r="CC8152" s="5"/>
      <c r="CD8152" s="43"/>
    </row>
    <row r="8153" spans="1:82" x14ac:dyDescent="0.25">
      <c r="A8153" s="8"/>
      <c r="B8153" s="5"/>
      <c r="C8153" s="5"/>
      <c r="D8153" s="5"/>
      <c r="E8153" s="5"/>
      <c r="F8153" s="94" t="str">
        <f t="shared" si="1279"/>
        <v/>
      </c>
      <c r="G8153" s="94" t="str">
        <f t="shared" si="1280"/>
        <v/>
      </c>
      <c r="H8153" s="127" t="str">
        <f>IF(A8153&lt;&gt;"",IF(MID(C8153,1,1)="c",$AS$26,IF(MID(C8153,1,1)="r",$AS$41,IF(MID(C8153,1,1)="p",#REF!,#REF!))),"")</f>
        <v/>
      </c>
      <c r="I8153" s="92" t="str">
        <f t="shared" si="1281"/>
        <v/>
      </c>
      <c r="J8153" s="92" t="str">
        <f t="shared" si="1282"/>
        <v/>
      </c>
      <c r="K8153" s="92" t="str">
        <f t="shared" si="1283"/>
        <v/>
      </c>
      <c r="L8153" s="92" t="str">
        <f t="shared" si="1284"/>
        <v/>
      </c>
      <c r="M8153" s="95" t="str">
        <f>IF(A8153&lt;&gt;"",IF(MID(C8153,1,1)="c",SigmaEpsConcrete(I8153,$AN$30:$AN$33,$AR$30:$AR$33,$AS$26,$AS$27,$AS$28,$AQ$20,$AU$19),""),"")</f>
        <v/>
      </c>
      <c r="N8153" s="95" t="str">
        <f>IF(A8153&lt;&gt;"",IF(MID(C8153,1,1)="r",SigmaEpsReinf(J8153,$AS$42:$AS$43,$AS$41,$AS$39,$AS$40,$AQ$38),""),"")</f>
        <v/>
      </c>
      <c r="Q8153" s="92" t="str">
        <f t="shared" si="1286"/>
        <v/>
      </c>
      <c r="R8153" s="92" t="str">
        <f t="shared" si="1287"/>
        <v/>
      </c>
      <c r="U8153" s="5"/>
      <c r="V8153" s="5"/>
      <c r="W8153" s="94" t="str">
        <f t="shared" si="1285"/>
        <v/>
      </c>
      <c r="X8153" s="94" t="str">
        <f t="shared" si="1288"/>
        <v/>
      </c>
      <c r="Y8153" s="5"/>
      <c r="BK8153" s="8"/>
      <c r="BL8153" s="5"/>
      <c r="BM8153" s="5"/>
      <c r="BN8153" s="5"/>
      <c r="BO8153" s="5"/>
      <c r="BP8153" s="1"/>
      <c r="BQ8153" s="1"/>
      <c r="BR8153" s="1"/>
      <c r="BS8153" s="1"/>
      <c r="BT8153" s="1"/>
      <c r="BU8153" s="4"/>
      <c r="BV8153" s="1"/>
      <c r="BW8153" s="3"/>
      <c r="BX8153" s="4"/>
      <c r="BY8153" s="5"/>
      <c r="BZ8153" s="5"/>
      <c r="CA8153" s="5"/>
      <c r="CB8153" s="5"/>
      <c r="CC8153" s="5"/>
      <c r="CD8153" s="43"/>
    </row>
    <row r="8154" spans="1:82" x14ac:dyDescent="0.25">
      <c r="A8154" s="8"/>
      <c r="B8154" s="5"/>
      <c r="C8154" s="5"/>
      <c r="D8154" s="5"/>
      <c r="E8154" s="5"/>
      <c r="F8154" s="94" t="str">
        <f t="shared" si="1279"/>
        <v/>
      </c>
      <c r="G8154" s="94" t="str">
        <f t="shared" si="1280"/>
        <v/>
      </c>
      <c r="H8154" s="127" t="str">
        <f>IF(A8154&lt;&gt;"",IF(MID(C8154,1,1)="c",$AS$26,IF(MID(C8154,1,1)="r",$AS$41,IF(MID(C8154,1,1)="p",#REF!,#REF!))),"")</f>
        <v/>
      </c>
      <c r="I8154" s="92" t="str">
        <f t="shared" si="1281"/>
        <v/>
      </c>
      <c r="J8154" s="92" t="str">
        <f t="shared" si="1282"/>
        <v/>
      </c>
      <c r="K8154" s="92" t="str">
        <f t="shared" si="1283"/>
        <v/>
      </c>
      <c r="L8154" s="92" t="str">
        <f t="shared" si="1284"/>
        <v/>
      </c>
      <c r="M8154" s="95" t="str">
        <f>IF(A8154&lt;&gt;"",IF(MID(C8154,1,1)="c",SigmaEpsConcrete(I8154,$AN$30:$AN$33,$AR$30:$AR$33,$AS$26,$AS$27,$AS$28,$AQ$20,$AU$19),""),"")</f>
        <v/>
      </c>
      <c r="N8154" s="95" t="str">
        <f>IF(A8154&lt;&gt;"",IF(MID(C8154,1,1)="r",SigmaEpsReinf(J8154,$AS$42:$AS$43,$AS$41,$AS$39,$AS$40,$AQ$38),""),"")</f>
        <v/>
      </c>
      <c r="Q8154" s="92" t="str">
        <f t="shared" si="1286"/>
        <v/>
      </c>
      <c r="R8154" s="92" t="str">
        <f t="shared" si="1287"/>
        <v/>
      </c>
      <c r="U8154" s="5"/>
      <c r="V8154" s="5"/>
      <c r="W8154" s="94" t="str">
        <f t="shared" si="1285"/>
        <v/>
      </c>
      <c r="X8154" s="94" t="str">
        <f t="shared" si="1288"/>
        <v/>
      </c>
      <c r="Y8154" s="5"/>
      <c r="BK8154" s="8"/>
      <c r="BL8154" s="5"/>
      <c r="BM8154" s="5"/>
      <c r="BN8154" s="5"/>
      <c r="BO8154" s="5"/>
      <c r="BP8154" s="1"/>
      <c r="BQ8154" s="1"/>
      <c r="BR8154" s="1"/>
      <c r="BS8154" s="1"/>
      <c r="BT8154" s="1"/>
      <c r="BU8154" s="4"/>
      <c r="BV8154" s="1"/>
      <c r="BW8154" s="3"/>
      <c r="BX8154" s="4"/>
      <c r="BY8154" s="5"/>
      <c r="BZ8154" s="5"/>
      <c r="CA8154" s="5"/>
      <c r="CB8154" s="5"/>
      <c r="CC8154" s="5"/>
      <c r="CD8154" s="43"/>
    </row>
    <row r="8155" spans="1:82" x14ac:dyDescent="0.25">
      <c r="A8155" s="8"/>
      <c r="B8155" s="5"/>
      <c r="C8155" s="5"/>
      <c r="D8155" s="5"/>
      <c r="E8155" s="5"/>
      <c r="F8155" s="94" t="str">
        <f t="shared" si="1279"/>
        <v/>
      </c>
      <c r="G8155" s="94" t="str">
        <f t="shared" si="1280"/>
        <v/>
      </c>
      <c r="H8155" s="127" t="str">
        <f>IF(A8155&lt;&gt;"",IF(MID(C8155,1,1)="c",$AS$26,IF(MID(C8155,1,1)="r",$AS$41,IF(MID(C8155,1,1)="p",#REF!,#REF!))),"")</f>
        <v/>
      </c>
      <c r="I8155" s="92" t="str">
        <f t="shared" si="1281"/>
        <v/>
      </c>
      <c r="J8155" s="92" t="str">
        <f t="shared" si="1282"/>
        <v/>
      </c>
      <c r="K8155" s="92" t="str">
        <f t="shared" si="1283"/>
        <v/>
      </c>
      <c r="L8155" s="92" t="str">
        <f t="shared" si="1284"/>
        <v/>
      </c>
      <c r="M8155" s="95" t="str">
        <f>IF(A8155&lt;&gt;"",IF(MID(C8155,1,1)="c",SigmaEpsConcrete(I8155,$AN$30:$AN$33,$AR$30:$AR$33,$AS$26,$AS$27,$AS$28,$AQ$20,$AU$19),""),"")</f>
        <v/>
      </c>
      <c r="N8155" s="95" t="str">
        <f>IF(A8155&lt;&gt;"",IF(MID(C8155,1,1)="r",SigmaEpsReinf(J8155,$AS$42:$AS$43,$AS$41,$AS$39,$AS$40,$AQ$38),""),"")</f>
        <v/>
      </c>
      <c r="Q8155" s="92" t="str">
        <f t="shared" si="1286"/>
        <v/>
      </c>
      <c r="R8155" s="92" t="str">
        <f t="shared" si="1287"/>
        <v/>
      </c>
      <c r="U8155" s="5"/>
      <c r="V8155" s="5"/>
      <c r="W8155" s="94" t="str">
        <f t="shared" si="1285"/>
        <v/>
      </c>
      <c r="X8155" s="94" t="str">
        <f t="shared" si="1288"/>
        <v/>
      </c>
      <c r="Y8155" s="5"/>
      <c r="BK8155" s="8"/>
      <c r="BL8155" s="5"/>
      <c r="BM8155" s="5"/>
      <c r="BN8155" s="5"/>
      <c r="BO8155" s="5"/>
      <c r="BP8155" s="1"/>
      <c r="BQ8155" s="1"/>
      <c r="BR8155" s="1"/>
      <c r="BS8155" s="1"/>
      <c r="BT8155" s="1"/>
      <c r="BU8155" s="4"/>
      <c r="BV8155" s="1"/>
      <c r="BW8155" s="3"/>
      <c r="BX8155" s="4"/>
      <c r="BY8155" s="5"/>
      <c r="BZ8155" s="5"/>
      <c r="CA8155" s="5"/>
      <c r="CB8155" s="5"/>
      <c r="CC8155" s="5"/>
      <c r="CD8155" s="43"/>
    </row>
    <row r="8156" spans="1:82" x14ac:dyDescent="0.25">
      <c r="A8156" s="8"/>
      <c r="B8156" s="5"/>
      <c r="C8156" s="5"/>
      <c r="D8156" s="5"/>
      <c r="E8156" s="5"/>
      <c r="F8156" s="94" t="str">
        <f t="shared" si="1279"/>
        <v/>
      </c>
      <c r="G8156" s="94" t="str">
        <f t="shared" si="1280"/>
        <v/>
      </c>
      <c r="H8156" s="127" t="str">
        <f>IF(A8156&lt;&gt;"",IF(MID(C8156,1,1)="c",$AS$26,IF(MID(C8156,1,1)="r",$AS$41,IF(MID(C8156,1,1)="p",#REF!,#REF!))),"")</f>
        <v/>
      </c>
      <c r="I8156" s="92" t="str">
        <f t="shared" si="1281"/>
        <v/>
      </c>
      <c r="J8156" s="92" t="str">
        <f t="shared" si="1282"/>
        <v/>
      </c>
      <c r="K8156" s="92" t="str">
        <f t="shared" si="1283"/>
        <v/>
      </c>
      <c r="L8156" s="92" t="str">
        <f t="shared" si="1284"/>
        <v/>
      </c>
      <c r="M8156" s="95" t="str">
        <f>IF(A8156&lt;&gt;"",IF(MID(C8156,1,1)="c",SigmaEpsConcrete(I8156,$AN$30:$AN$33,$AR$30:$AR$33,$AS$26,$AS$27,$AS$28,$AQ$20,$AU$19),""),"")</f>
        <v/>
      </c>
      <c r="N8156" s="95" t="str">
        <f>IF(A8156&lt;&gt;"",IF(MID(C8156,1,1)="r",SigmaEpsReinf(J8156,$AS$42:$AS$43,$AS$41,$AS$39,$AS$40,$AQ$38),""),"")</f>
        <v/>
      </c>
      <c r="Q8156" s="92" t="str">
        <f t="shared" si="1286"/>
        <v/>
      </c>
      <c r="R8156" s="92" t="str">
        <f t="shared" si="1287"/>
        <v/>
      </c>
      <c r="U8156" s="5"/>
      <c r="V8156" s="5"/>
      <c r="W8156" s="94" t="str">
        <f t="shared" si="1285"/>
        <v/>
      </c>
      <c r="X8156" s="94" t="str">
        <f t="shared" si="1288"/>
        <v/>
      </c>
      <c r="Y8156" s="5"/>
      <c r="BK8156" s="8"/>
      <c r="BL8156" s="5"/>
      <c r="BM8156" s="5"/>
      <c r="BN8156" s="5"/>
      <c r="BO8156" s="5"/>
      <c r="BP8156" s="1"/>
      <c r="BQ8156" s="1"/>
      <c r="BR8156" s="1"/>
      <c r="BS8156" s="1"/>
      <c r="BT8156" s="1"/>
      <c r="BU8156" s="4"/>
      <c r="BV8156" s="1"/>
      <c r="BW8156" s="3"/>
      <c r="BX8156" s="4"/>
      <c r="BY8156" s="5"/>
      <c r="BZ8156" s="5"/>
      <c r="CA8156" s="5"/>
      <c r="CB8156" s="5"/>
      <c r="CC8156" s="5"/>
      <c r="CD8156" s="43"/>
    </row>
    <row r="8157" spans="1:82" x14ac:dyDescent="0.25">
      <c r="A8157" s="8"/>
      <c r="B8157" s="5"/>
      <c r="C8157" s="5"/>
      <c r="D8157" s="5"/>
      <c r="E8157" s="5"/>
      <c r="F8157" s="94" t="str">
        <f t="shared" si="1279"/>
        <v/>
      </c>
      <c r="G8157" s="94" t="str">
        <f t="shared" si="1280"/>
        <v/>
      </c>
      <c r="H8157" s="127" t="str">
        <f>IF(A8157&lt;&gt;"",IF(MID(C8157,1,1)="c",$AS$26,IF(MID(C8157,1,1)="r",$AS$41,IF(MID(C8157,1,1)="p",#REF!,#REF!))),"")</f>
        <v/>
      </c>
      <c r="I8157" s="92" t="str">
        <f t="shared" si="1281"/>
        <v/>
      </c>
      <c r="J8157" s="92" t="str">
        <f t="shared" si="1282"/>
        <v/>
      </c>
      <c r="K8157" s="92" t="str">
        <f t="shared" si="1283"/>
        <v/>
      </c>
      <c r="L8157" s="92" t="str">
        <f t="shared" si="1284"/>
        <v/>
      </c>
      <c r="M8157" s="95" t="str">
        <f>IF(A8157&lt;&gt;"",IF(MID(C8157,1,1)="c",SigmaEpsConcrete(I8157,$AN$30:$AN$33,$AR$30:$AR$33,$AS$26,$AS$27,$AS$28,$AQ$20,$AU$19),""),"")</f>
        <v/>
      </c>
      <c r="N8157" s="95" t="str">
        <f>IF(A8157&lt;&gt;"",IF(MID(C8157,1,1)="r",SigmaEpsReinf(J8157,$AS$42:$AS$43,$AS$41,$AS$39,$AS$40,$AQ$38),""),"")</f>
        <v/>
      </c>
      <c r="Q8157" s="92" t="str">
        <f t="shared" si="1286"/>
        <v/>
      </c>
      <c r="R8157" s="92" t="str">
        <f t="shared" si="1287"/>
        <v/>
      </c>
      <c r="U8157" s="5"/>
      <c r="V8157" s="5"/>
      <c r="W8157" s="94" t="str">
        <f t="shared" si="1285"/>
        <v/>
      </c>
      <c r="X8157" s="94" t="str">
        <f t="shared" si="1288"/>
        <v/>
      </c>
      <c r="Y8157" s="5"/>
      <c r="BK8157" s="8"/>
      <c r="BL8157" s="5"/>
      <c r="BM8157" s="5"/>
      <c r="BN8157" s="5"/>
      <c r="BO8157" s="5"/>
      <c r="BP8157" s="1"/>
      <c r="BQ8157" s="1"/>
      <c r="BR8157" s="1"/>
      <c r="BS8157" s="1"/>
      <c r="BT8157" s="1"/>
      <c r="BU8157" s="4"/>
      <c r="BV8157" s="1"/>
      <c r="BW8157" s="3"/>
      <c r="BX8157" s="4"/>
      <c r="BY8157" s="5"/>
      <c r="BZ8157" s="5"/>
      <c r="CA8157" s="5"/>
      <c r="CB8157" s="5"/>
      <c r="CC8157" s="5"/>
      <c r="CD8157" s="43"/>
    </row>
    <row r="8158" spans="1:82" x14ac:dyDescent="0.25">
      <c r="A8158" s="8"/>
      <c r="B8158" s="5"/>
      <c r="C8158" s="5"/>
      <c r="D8158" s="5"/>
      <c r="E8158" s="5"/>
      <c r="F8158" s="94" t="str">
        <f t="shared" si="1279"/>
        <v/>
      </c>
      <c r="G8158" s="94" t="str">
        <f t="shared" si="1280"/>
        <v/>
      </c>
      <c r="H8158" s="127" t="str">
        <f>IF(A8158&lt;&gt;"",IF(MID(C8158,1,1)="c",$AS$26,IF(MID(C8158,1,1)="r",$AS$41,IF(MID(C8158,1,1)="p",#REF!,#REF!))),"")</f>
        <v/>
      </c>
      <c r="I8158" s="92" t="str">
        <f t="shared" si="1281"/>
        <v/>
      </c>
      <c r="J8158" s="92" t="str">
        <f t="shared" si="1282"/>
        <v/>
      </c>
      <c r="K8158" s="92" t="str">
        <f t="shared" si="1283"/>
        <v/>
      </c>
      <c r="L8158" s="92" t="str">
        <f t="shared" si="1284"/>
        <v/>
      </c>
      <c r="M8158" s="95" t="str">
        <f>IF(A8158&lt;&gt;"",IF(MID(C8158,1,1)="c",SigmaEpsConcrete(I8158,$AN$30:$AN$33,$AR$30:$AR$33,$AS$26,$AS$27,$AS$28,$AQ$20,$AU$19),""),"")</f>
        <v/>
      </c>
      <c r="N8158" s="95" t="str">
        <f>IF(A8158&lt;&gt;"",IF(MID(C8158,1,1)="r",SigmaEpsReinf(J8158,$AS$42:$AS$43,$AS$41,$AS$39,$AS$40,$AQ$38),""),"")</f>
        <v/>
      </c>
      <c r="Q8158" s="92" t="str">
        <f t="shared" si="1286"/>
        <v/>
      </c>
      <c r="R8158" s="92" t="str">
        <f t="shared" si="1287"/>
        <v/>
      </c>
      <c r="U8158" s="5"/>
      <c r="V8158" s="5"/>
      <c r="W8158" s="94" t="str">
        <f t="shared" si="1285"/>
        <v/>
      </c>
      <c r="X8158" s="94" t="str">
        <f t="shared" si="1288"/>
        <v/>
      </c>
      <c r="Y8158" s="5"/>
      <c r="BK8158" s="8"/>
      <c r="BL8158" s="5"/>
      <c r="BM8158" s="5"/>
      <c r="BN8158" s="5"/>
      <c r="BO8158" s="5"/>
      <c r="BP8158" s="1"/>
      <c r="BQ8158" s="1"/>
      <c r="BR8158" s="1"/>
      <c r="BS8158" s="1"/>
      <c r="BT8158" s="1"/>
      <c r="BU8158" s="4"/>
      <c r="BV8158" s="1"/>
      <c r="BW8158" s="3"/>
      <c r="BX8158" s="4"/>
      <c r="BY8158" s="5"/>
      <c r="BZ8158" s="5"/>
      <c r="CA8158" s="5"/>
      <c r="CB8158" s="5"/>
      <c r="CC8158" s="5"/>
      <c r="CD8158" s="43"/>
    </row>
    <row r="8159" spans="1:82" x14ac:dyDescent="0.25">
      <c r="A8159" s="8"/>
      <c r="B8159" s="5"/>
      <c r="C8159" s="5"/>
      <c r="D8159" s="5"/>
      <c r="E8159" s="5"/>
      <c r="F8159" s="94" t="str">
        <f t="shared" si="1279"/>
        <v/>
      </c>
      <c r="G8159" s="94" t="str">
        <f t="shared" si="1280"/>
        <v/>
      </c>
      <c r="H8159" s="127" t="str">
        <f>IF(A8159&lt;&gt;"",IF(MID(C8159,1,1)="c",$AS$26,IF(MID(C8159,1,1)="r",$AS$41,IF(MID(C8159,1,1)="p",#REF!,#REF!))),"")</f>
        <v/>
      </c>
      <c r="I8159" s="92" t="str">
        <f t="shared" si="1281"/>
        <v/>
      </c>
      <c r="J8159" s="92" t="str">
        <f t="shared" si="1282"/>
        <v/>
      </c>
      <c r="K8159" s="92" t="str">
        <f t="shared" si="1283"/>
        <v/>
      </c>
      <c r="L8159" s="92" t="str">
        <f t="shared" si="1284"/>
        <v/>
      </c>
      <c r="M8159" s="95" t="str">
        <f>IF(A8159&lt;&gt;"",IF(MID(C8159,1,1)="c",SigmaEpsConcrete(I8159,$AN$30:$AN$33,$AR$30:$AR$33,$AS$26,$AS$27,$AS$28,$AQ$20,$AU$19),""),"")</f>
        <v/>
      </c>
      <c r="N8159" s="95" t="str">
        <f>IF(A8159&lt;&gt;"",IF(MID(C8159,1,1)="r",SigmaEpsReinf(J8159,$AS$42:$AS$43,$AS$41,$AS$39,$AS$40,$AQ$38),""),"")</f>
        <v/>
      </c>
      <c r="Q8159" s="92" t="str">
        <f t="shared" si="1286"/>
        <v/>
      </c>
      <c r="R8159" s="92" t="str">
        <f t="shared" si="1287"/>
        <v/>
      </c>
      <c r="U8159" s="5"/>
      <c r="V8159" s="5"/>
      <c r="W8159" s="94" t="str">
        <f t="shared" si="1285"/>
        <v/>
      </c>
      <c r="X8159" s="94" t="str">
        <f t="shared" si="1288"/>
        <v/>
      </c>
      <c r="Y8159" s="5"/>
      <c r="BK8159" s="8"/>
      <c r="BL8159" s="5"/>
      <c r="BM8159" s="5"/>
      <c r="BN8159" s="5"/>
      <c r="BO8159" s="5"/>
      <c r="BP8159" s="1"/>
      <c r="BQ8159" s="1"/>
      <c r="BR8159" s="1"/>
      <c r="BS8159" s="1"/>
      <c r="BT8159" s="1"/>
      <c r="BU8159" s="4"/>
      <c r="BV8159" s="1"/>
      <c r="BW8159" s="3"/>
      <c r="BX8159" s="4"/>
      <c r="BY8159" s="5"/>
      <c r="BZ8159" s="5"/>
      <c r="CA8159" s="5"/>
      <c r="CB8159" s="5"/>
      <c r="CC8159" s="5"/>
      <c r="CD8159" s="43"/>
    </row>
    <row r="8160" spans="1:82" x14ac:dyDescent="0.25">
      <c r="A8160" s="8"/>
      <c r="B8160" s="5"/>
      <c r="C8160" s="5"/>
      <c r="D8160" s="5"/>
      <c r="E8160" s="5"/>
      <c r="F8160" s="94" t="str">
        <f t="shared" si="1279"/>
        <v/>
      </c>
      <c r="G8160" s="94" t="str">
        <f t="shared" si="1280"/>
        <v/>
      </c>
      <c r="H8160" s="127" t="str">
        <f>IF(A8160&lt;&gt;"",IF(MID(C8160,1,1)="c",$AS$26,IF(MID(C8160,1,1)="r",$AS$41,IF(MID(C8160,1,1)="p",#REF!,#REF!))),"")</f>
        <v/>
      </c>
      <c r="I8160" s="92" t="str">
        <f t="shared" si="1281"/>
        <v/>
      </c>
      <c r="J8160" s="92" t="str">
        <f t="shared" si="1282"/>
        <v/>
      </c>
      <c r="K8160" s="92" t="str">
        <f t="shared" si="1283"/>
        <v/>
      </c>
      <c r="L8160" s="92" t="str">
        <f t="shared" si="1284"/>
        <v/>
      </c>
      <c r="M8160" s="95" t="str">
        <f>IF(A8160&lt;&gt;"",IF(MID(C8160,1,1)="c",SigmaEpsConcrete(I8160,$AN$30:$AN$33,$AR$30:$AR$33,$AS$26,$AS$27,$AS$28,$AQ$20,$AU$19),""),"")</f>
        <v/>
      </c>
      <c r="N8160" s="95" t="str">
        <f>IF(A8160&lt;&gt;"",IF(MID(C8160,1,1)="r",SigmaEpsReinf(J8160,$AS$42:$AS$43,$AS$41,$AS$39,$AS$40,$AQ$38),""),"")</f>
        <v/>
      </c>
      <c r="Q8160" s="92" t="str">
        <f t="shared" si="1286"/>
        <v/>
      </c>
      <c r="R8160" s="92" t="str">
        <f t="shared" si="1287"/>
        <v/>
      </c>
      <c r="U8160" s="5"/>
      <c r="V8160" s="5"/>
      <c r="W8160" s="94" t="str">
        <f t="shared" si="1285"/>
        <v/>
      </c>
      <c r="X8160" s="94" t="str">
        <f t="shared" si="1288"/>
        <v/>
      </c>
      <c r="Y8160" s="5"/>
      <c r="BK8160" s="8"/>
      <c r="BL8160" s="5"/>
      <c r="BM8160" s="5"/>
      <c r="BN8160" s="5"/>
      <c r="BO8160" s="5"/>
      <c r="BP8160" s="1"/>
      <c r="BQ8160" s="1"/>
      <c r="BR8160" s="1"/>
      <c r="BS8160" s="1"/>
      <c r="BT8160" s="1"/>
      <c r="BU8160" s="4"/>
      <c r="BV8160" s="1"/>
      <c r="BW8160" s="3"/>
      <c r="BX8160" s="4"/>
      <c r="BY8160" s="5"/>
      <c r="BZ8160" s="5"/>
      <c r="CA8160" s="5"/>
      <c r="CB8160" s="5"/>
      <c r="CC8160" s="5"/>
      <c r="CD8160" s="43"/>
    </row>
    <row r="8161" spans="1:82" x14ac:dyDescent="0.25">
      <c r="A8161" s="8"/>
      <c r="B8161" s="5"/>
      <c r="C8161" s="5"/>
      <c r="D8161" s="5"/>
      <c r="E8161" s="5"/>
      <c r="F8161" s="94" t="str">
        <f t="shared" si="1279"/>
        <v/>
      </c>
      <c r="G8161" s="94" t="str">
        <f t="shared" si="1280"/>
        <v/>
      </c>
      <c r="H8161" s="127" t="str">
        <f>IF(A8161&lt;&gt;"",IF(MID(C8161,1,1)="c",$AS$26,IF(MID(C8161,1,1)="r",$AS$41,IF(MID(C8161,1,1)="p",#REF!,#REF!))),"")</f>
        <v/>
      </c>
      <c r="I8161" s="92" t="str">
        <f t="shared" si="1281"/>
        <v/>
      </c>
      <c r="J8161" s="92" t="str">
        <f t="shared" si="1282"/>
        <v/>
      </c>
      <c r="K8161" s="92" t="str">
        <f t="shared" si="1283"/>
        <v/>
      </c>
      <c r="L8161" s="92" t="str">
        <f t="shared" si="1284"/>
        <v/>
      </c>
      <c r="M8161" s="95" t="str">
        <f>IF(A8161&lt;&gt;"",IF(MID(C8161,1,1)="c",SigmaEpsConcrete(I8161,$AN$30:$AN$33,$AR$30:$AR$33,$AS$26,$AS$27,$AS$28,$AQ$20,$AU$19),""),"")</f>
        <v/>
      </c>
      <c r="N8161" s="95" t="str">
        <f>IF(A8161&lt;&gt;"",IF(MID(C8161,1,1)="r",SigmaEpsReinf(J8161,$AS$42:$AS$43,$AS$41,$AS$39,$AS$40,$AQ$38),""),"")</f>
        <v/>
      </c>
      <c r="Q8161" s="92" t="str">
        <f t="shared" si="1286"/>
        <v/>
      </c>
      <c r="R8161" s="92" t="str">
        <f t="shared" si="1287"/>
        <v/>
      </c>
      <c r="U8161" s="5"/>
      <c r="V8161" s="5"/>
      <c r="W8161" s="94" t="str">
        <f t="shared" si="1285"/>
        <v/>
      </c>
      <c r="X8161" s="94" t="str">
        <f t="shared" si="1288"/>
        <v/>
      </c>
      <c r="Y8161" s="5"/>
      <c r="BK8161" s="8"/>
      <c r="BL8161" s="5"/>
      <c r="BM8161" s="5"/>
      <c r="BN8161" s="5"/>
      <c r="BO8161" s="5"/>
      <c r="BP8161" s="1"/>
      <c r="BQ8161" s="1"/>
      <c r="BR8161" s="1"/>
      <c r="BS8161" s="1"/>
      <c r="BT8161" s="1"/>
      <c r="BU8161" s="4"/>
      <c r="BV8161" s="1"/>
      <c r="BW8161" s="3"/>
      <c r="BX8161" s="4"/>
      <c r="BY8161" s="5"/>
      <c r="BZ8161" s="5"/>
      <c r="CA8161" s="5"/>
      <c r="CB8161" s="5"/>
      <c r="CC8161" s="5"/>
      <c r="CD8161" s="43"/>
    </row>
    <row r="8162" spans="1:82" x14ac:dyDescent="0.25">
      <c r="A8162" s="8"/>
      <c r="B8162" s="5"/>
      <c r="C8162" s="5"/>
      <c r="D8162" s="5"/>
      <c r="E8162" s="5"/>
      <c r="F8162" s="94" t="str">
        <f t="shared" si="1279"/>
        <v/>
      </c>
      <c r="G8162" s="94" t="str">
        <f t="shared" si="1280"/>
        <v/>
      </c>
      <c r="H8162" s="127" t="str">
        <f>IF(A8162&lt;&gt;"",IF(MID(C8162,1,1)="c",$AS$26,IF(MID(C8162,1,1)="r",$AS$41,IF(MID(C8162,1,1)="p",#REF!,#REF!))),"")</f>
        <v/>
      </c>
      <c r="I8162" s="92" t="str">
        <f t="shared" si="1281"/>
        <v/>
      </c>
      <c r="J8162" s="92" t="str">
        <f t="shared" si="1282"/>
        <v/>
      </c>
      <c r="K8162" s="92" t="str">
        <f t="shared" si="1283"/>
        <v/>
      </c>
      <c r="L8162" s="92" t="str">
        <f t="shared" si="1284"/>
        <v/>
      </c>
      <c r="M8162" s="95" t="str">
        <f>IF(A8162&lt;&gt;"",IF(MID(C8162,1,1)="c",SigmaEpsConcrete(I8162,$AN$30:$AN$33,$AR$30:$AR$33,$AS$26,$AS$27,$AS$28,$AQ$20,$AU$19),""),"")</f>
        <v/>
      </c>
      <c r="N8162" s="95" t="str">
        <f>IF(A8162&lt;&gt;"",IF(MID(C8162,1,1)="r",SigmaEpsReinf(J8162,$AS$42:$AS$43,$AS$41,$AS$39,$AS$40,$AQ$38),""),"")</f>
        <v/>
      </c>
      <c r="Q8162" s="92" t="str">
        <f t="shared" si="1286"/>
        <v/>
      </c>
      <c r="R8162" s="92" t="str">
        <f t="shared" si="1287"/>
        <v/>
      </c>
      <c r="U8162" s="5"/>
      <c r="V8162" s="5"/>
      <c r="W8162" s="94" t="str">
        <f t="shared" si="1285"/>
        <v/>
      </c>
      <c r="X8162" s="94" t="str">
        <f t="shared" si="1288"/>
        <v/>
      </c>
      <c r="Y8162" s="5"/>
      <c r="BK8162" s="8"/>
      <c r="BL8162" s="5"/>
      <c r="BM8162" s="5"/>
      <c r="BN8162" s="5"/>
      <c r="BO8162" s="5"/>
      <c r="BP8162" s="1"/>
      <c r="BQ8162" s="1"/>
      <c r="BR8162" s="1"/>
      <c r="BS8162" s="1"/>
      <c r="BT8162" s="1"/>
      <c r="BU8162" s="4"/>
      <c r="BV8162" s="1"/>
      <c r="BW8162" s="3"/>
      <c r="BX8162" s="4"/>
      <c r="BY8162" s="5"/>
      <c r="BZ8162" s="5"/>
      <c r="CA8162" s="5"/>
      <c r="CB8162" s="5"/>
      <c r="CC8162" s="5"/>
      <c r="CD8162" s="43"/>
    </row>
    <row r="8163" spans="1:82" x14ac:dyDescent="0.25">
      <c r="A8163" s="8"/>
      <c r="B8163" s="5"/>
      <c r="C8163" s="5"/>
      <c r="D8163" s="5"/>
      <c r="E8163" s="5"/>
      <c r="F8163" s="94" t="str">
        <f t="shared" si="1279"/>
        <v/>
      </c>
      <c r="G8163" s="94" t="str">
        <f t="shared" si="1280"/>
        <v/>
      </c>
      <c r="H8163" s="127" t="str">
        <f>IF(A8163&lt;&gt;"",IF(MID(C8163,1,1)="c",$AS$26,IF(MID(C8163,1,1)="r",$AS$41,IF(MID(C8163,1,1)="p",#REF!,#REF!))),"")</f>
        <v/>
      </c>
      <c r="I8163" s="92" t="str">
        <f t="shared" si="1281"/>
        <v/>
      </c>
      <c r="J8163" s="92" t="str">
        <f t="shared" si="1282"/>
        <v/>
      </c>
      <c r="K8163" s="92" t="str">
        <f t="shared" si="1283"/>
        <v/>
      </c>
      <c r="L8163" s="92" t="str">
        <f t="shared" si="1284"/>
        <v/>
      </c>
      <c r="M8163" s="95" t="str">
        <f>IF(A8163&lt;&gt;"",IF(MID(C8163,1,1)="c",SigmaEpsConcrete(I8163,$AN$30:$AN$33,$AR$30:$AR$33,$AS$26,$AS$27,$AS$28,$AQ$20,$AU$19),""),"")</f>
        <v/>
      </c>
      <c r="N8163" s="95" t="str">
        <f>IF(A8163&lt;&gt;"",IF(MID(C8163,1,1)="r",SigmaEpsReinf(J8163,$AS$42:$AS$43,$AS$41,$AS$39,$AS$40,$AQ$38),""),"")</f>
        <v/>
      </c>
      <c r="Q8163" s="92" t="str">
        <f t="shared" si="1286"/>
        <v/>
      </c>
      <c r="R8163" s="92" t="str">
        <f t="shared" si="1287"/>
        <v/>
      </c>
      <c r="U8163" s="5"/>
      <c r="V8163" s="5"/>
      <c r="W8163" s="94" t="str">
        <f t="shared" si="1285"/>
        <v/>
      </c>
      <c r="X8163" s="94" t="str">
        <f t="shared" si="1288"/>
        <v/>
      </c>
      <c r="Y8163" s="5"/>
      <c r="BK8163" s="8"/>
      <c r="BL8163" s="5"/>
      <c r="BM8163" s="5"/>
      <c r="BN8163" s="5"/>
      <c r="BO8163" s="5"/>
      <c r="BP8163" s="1"/>
      <c r="BQ8163" s="1"/>
      <c r="BR8163" s="1"/>
      <c r="BS8163" s="1"/>
      <c r="BT8163" s="1"/>
      <c r="BU8163" s="4"/>
      <c r="BV8163" s="1"/>
      <c r="BW8163" s="3"/>
      <c r="BX8163" s="4"/>
      <c r="BY8163" s="5"/>
      <c r="BZ8163" s="5"/>
      <c r="CA8163" s="5"/>
      <c r="CB8163" s="5"/>
      <c r="CC8163" s="5"/>
      <c r="CD8163" s="43"/>
    </row>
    <row r="8164" spans="1:82" x14ac:dyDescent="0.25">
      <c r="A8164" s="8"/>
      <c r="B8164" s="5"/>
      <c r="C8164" s="5"/>
      <c r="D8164" s="5"/>
      <c r="E8164" s="5"/>
      <c r="F8164" s="94" t="str">
        <f t="shared" si="1279"/>
        <v/>
      </c>
      <c r="G8164" s="94" t="str">
        <f t="shared" si="1280"/>
        <v/>
      </c>
      <c r="H8164" s="127" t="str">
        <f>IF(A8164&lt;&gt;"",IF(MID(C8164,1,1)="c",$AS$26,IF(MID(C8164,1,1)="r",$AS$41,IF(MID(C8164,1,1)="p",#REF!,#REF!))),"")</f>
        <v/>
      </c>
      <c r="I8164" s="92" t="str">
        <f t="shared" si="1281"/>
        <v/>
      </c>
      <c r="J8164" s="92" t="str">
        <f t="shared" si="1282"/>
        <v/>
      </c>
      <c r="K8164" s="92" t="str">
        <f t="shared" si="1283"/>
        <v/>
      </c>
      <c r="L8164" s="92" t="str">
        <f t="shared" si="1284"/>
        <v/>
      </c>
      <c r="M8164" s="95" t="str">
        <f>IF(A8164&lt;&gt;"",IF(MID(C8164,1,1)="c",SigmaEpsConcrete(I8164,$AN$30:$AN$33,$AR$30:$AR$33,$AS$26,$AS$27,$AS$28,$AQ$20,$AU$19),""),"")</f>
        <v/>
      </c>
      <c r="N8164" s="95" t="str">
        <f>IF(A8164&lt;&gt;"",IF(MID(C8164,1,1)="r",SigmaEpsReinf(J8164,$AS$42:$AS$43,$AS$41,$AS$39,$AS$40,$AQ$38),""),"")</f>
        <v/>
      </c>
      <c r="Q8164" s="92" t="str">
        <f t="shared" si="1286"/>
        <v/>
      </c>
      <c r="R8164" s="92" t="str">
        <f t="shared" si="1287"/>
        <v/>
      </c>
      <c r="U8164" s="5"/>
      <c r="V8164" s="5"/>
      <c r="W8164" s="94" t="str">
        <f t="shared" si="1285"/>
        <v/>
      </c>
      <c r="X8164" s="94" t="str">
        <f t="shared" si="1288"/>
        <v/>
      </c>
      <c r="Y8164" s="5"/>
      <c r="BK8164" s="8"/>
      <c r="BL8164" s="5"/>
      <c r="BM8164" s="5"/>
      <c r="BN8164" s="5"/>
      <c r="BO8164" s="5"/>
      <c r="BP8164" s="1"/>
      <c r="BQ8164" s="1"/>
      <c r="BR8164" s="1"/>
      <c r="BS8164" s="1"/>
      <c r="BT8164" s="1"/>
      <c r="BU8164" s="4"/>
      <c r="BV8164" s="1"/>
      <c r="BW8164" s="3"/>
      <c r="BX8164" s="4"/>
      <c r="BY8164" s="5"/>
      <c r="BZ8164" s="5"/>
      <c r="CA8164" s="5"/>
      <c r="CB8164" s="5"/>
      <c r="CC8164" s="5"/>
      <c r="CD8164" s="43"/>
    </row>
    <row r="8165" spans="1:82" x14ac:dyDescent="0.25">
      <c r="A8165" s="8"/>
      <c r="B8165" s="5"/>
      <c r="C8165" s="5"/>
      <c r="D8165" s="5"/>
      <c r="E8165" s="5"/>
      <c r="F8165" s="94" t="str">
        <f t="shared" si="1279"/>
        <v/>
      </c>
      <c r="G8165" s="94" t="str">
        <f t="shared" si="1280"/>
        <v/>
      </c>
      <c r="H8165" s="127" t="str">
        <f>IF(A8165&lt;&gt;"",IF(MID(C8165,1,1)="c",$AS$26,IF(MID(C8165,1,1)="r",$AS$41,IF(MID(C8165,1,1)="p",#REF!,#REF!))),"")</f>
        <v/>
      </c>
      <c r="I8165" s="92" t="str">
        <f t="shared" si="1281"/>
        <v/>
      </c>
      <c r="J8165" s="92" t="str">
        <f t="shared" si="1282"/>
        <v/>
      </c>
      <c r="K8165" s="92" t="str">
        <f t="shared" si="1283"/>
        <v/>
      </c>
      <c r="L8165" s="92" t="str">
        <f t="shared" si="1284"/>
        <v/>
      </c>
      <c r="M8165" s="95" t="str">
        <f>IF(A8165&lt;&gt;"",IF(MID(C8165,1,1)="c",SigmaEpsConcrete(I8165,$AN$30:$AN$33,$AR$30:$AR$33,$AS$26,$AS$27,$AS$28,$AQ$20,$AU$19),""),"")</f>
        <v/>
      </c>
      <c r="N8165" s="95" t="str">
        <f>IF(A8165&lt;&gt;"",IF(MID(C8165,1,1)="r",SigmaEpsReinf(J8165,$AS$42:$AS$43,$AS$41,$AS$39,$AS$40,$AQ$38),""),"")</f>
        <v/>
      </c>
      <c r="Q8165" s="92" t="str">
        <f t="shared" si="1286"/>
        <v/>
      </c>
      <c r="R8165" s="92" t="str">
        <f t="shared" si="1287"/>
        <v/>
      </c>
      <c r="U8165" s="5"/>
      <c r="V8165" s="5"/>
      <c r="W8165" s="94" t="str">
        <f t="shared" si="1285"/>
        <v/>
      </c>
      <c r="X8165" s="94" t="str">
        <f t="shared" si="1288"/>
        <v/>
      </c>
      <c r="Y8165" s="5"/>
      <c r="BK8165" s="8"/>
      <c r="BL8165" s="5"/>
      <c r="BM8165" s="5"/>
      <c r="BN8165" s="5"/>
      <c r="BO8165" s="5"/>
      <c r="BP8165" s="1"/>
      <c r="BQ8165" s="1"/>
      <c r="BR8165" s="1"/>
      <c r="BS8165" s="1"/>
      <c r="BT8165" s="1"/>
      <c r="BU8165" s="4"/>
      <c r="BV8165" s="1"/>
      <c r="BW8165" s="3"/>
      <c r="BX8165" s="4"/>
      <c r="BY8165" s="5"/>
      <c r="BZ8165" s="5"/>
      <c r="CA8165" s="5"/>
      <c r="CB8165" s="5"/>
      <c r="CC8165" s="5"/>
      <c r="CD8165" s="43"/>
    </row>
    <row r="8166" spans="1:82" x14ac:dyDescent="0.25">
      <c r="A8166" s="8"/>
      <c r="B8166" s="5"/>
      <c r="C8166" s="5"/>
      <c r="D8166" s="5"/>
      <c r="E8166" s="5"/>
      <c r="F8166" s="94" t="str">
        <f t="shared" si="1279"/>
        <v/>
      </c>
      <c r="G8166" s="94" t="str">
        <f t="shared" si="1280"/>
        <v/>
      </c>
      <c r="H8166" s="127" t="str">
        <f>IF(A8166&lt;&gt;"",IF(MID(C8166,1,1)="c",$AS$26,IF(MID(C8166,1,1)="r",$AS$41,IF(MID(C8166,1,1)="p",#REF!,#REF!))),"")</f>
        <v/>
      </c>
      <c r="I8166" s="92" t="str">
        <f t="shared" si="1281"/>
        <v/>
      </c>
      <c r="J8166" s="92" t="str">
        <f t="shared" si="1282"/>
        <v/>
      </c>
      <c r="K8166" s="92" t="str">
        <f t="shared" si="1283"/>
        <v/>
      </c>
      <c r="L8166" s="92" t="str">
        <f t="shared" si="1284"/>
        <v/>
      </c>
      <c r="M8166" s="95" t="str">
        <f>IF(A8166&lt;&gt;"",IF(MID(C8166,1,1)="c",SigmaEpsConcrete(I8166,$AN$30:$AN$33,$AR$30:$AR$33,$AS$26,$AS$27,$AS$28,$AQ$20,$AU$19),""),"")</f>
        <v/>
      </c>
      <c r="N8166" s="95" t="str">
        <f>IF(A8166&lt;&gt;"",IF(MID(C8166,1,1)="r",SigmaEpsReinf(J8166,$AS$42:$AS$43,$AS$41,$AS$39,$AS$40,$AQ$38),""),"")</f>
        <v/>
      </c>
      <c r="Q8166" s="92" t="str">
        <f t="shared" si="1286"/>
        <v/>
      </c>
      <c r="R8166" s="92" t="str">
        <f t="shared" si="1287"/>
        <v/>
      </c>
      <c r="U8166" s="5"/>
      <c r="V8166" s="5"/>
      <c r="W8166" s="94" t="str">
        <f t="shared" si="1285"/>
        <v/>
      </c>
      <c r="X8166" s="94" t="str">
        <f t="shared" si="1288"/>
        <v/>
      </c>
      <c r="Y8166" s="5"/>
      <c r="BK8166" s="8"/>
      <c r="BL8166" s="5"/>
      <c r="BM8166" s="5"/>
      <c r="BN8166" s="5"/>
      <c r="BO8166" s="5"/>
      <c r="BP8166" s="1"/>
      <c r="BQ8166" s="1"/>
      <c r="BR8166" s="1"/>
      <c r="BS8166" s="1"/>
      <c r="BT8166" s="1"/>
      <c r="BU8166" s="4"/>
      <c r="BV8166" s="1"/>
      <c r="BW8166" s="3"/>
      <c r="BX8166" s="4"/>
      <c r="BY8166" s="5"/>
      <c r="BZ8166" s="5"/>
      <c r="CA8166" s="5"/>
      <c r="CB8166" s="5"/>
      <c r="CC8166" s="5"/>
      <c r="CD8166" s="43"/>
    </row>
    <row r="8167" spans="1:82" x14ac:dyDescent="0.25">
      <c r="A8167" s="8"/>
      <c r="B8167" s="5"/>
      <c r="C8167" s="5"/>
      <c r="D8167" s="5"/>
      <c r="E8167" s="5"/>
      <c r="F8167" s="94" t="str">
        <f t="shared" si="1279"/>
        <v/>
      </c>
      <c r="G8167" s="94" t="str">
        <f t="shared" si="1280"/>
        <v/>
      </c>
      <c r="H8167" s="127" t="str">
        <f>IF(A8167&lt;&gt;"",IF(MID(C8167,1,1)="c",$AS$26,IF(MID(C8167,1,1)="r",$AS$41,IF(MID(C8167,1,1)="p",#REF!,#REF!))),"")</f>
        <v/>
      </c>
      <c r="I8167" s="92" t="str">
        <f t="shared" si="1281"/>
        <v/>
      </c>
      <c r="J8167" s="92" t="str">
        <f t="shared" si="1282"/>
        <v/>
      </c>
      <c r="K8167" s="92" t="str">
        <f t="shared" si="1283"/>
        <v/>
      </c>
      <c r="L8167" s="92" t="str">
        <f t="shared" si="1284"/>
        <v/>
      </c>
      <c r="M8167" s="95" t="str">
        <f>IF(A8167&lt;&gt;"",IF(MID(C8167,1,1)="c",SigmaEpsConcrete(I8167,$AN$30:$AN$33,$AR$30:$AR$33,$AS$26,$AS$27,$AS$28,$AQ$20,$AU$19),""),"")</f>
        <v/>
      </c>
      <c r="N8167" s="95" t="str">
        <f>IF(A8167&lt;&gt;"",IF(MID(C8167,1,1)="r",SigmaEpsReinf(J8167,$AS$42:$AS$43,$AS$41,$AS$39,$AS$40,$AQ$38),""),"")</f>
        <v/>
      </c>
      <c r="Q8167" s="92" t="str">
        <f t="shared" si="1286"/>
        <v/>
      </c>
      <c r="R8167" s="92" t="str">
        <f t="shared" si="1287"/>
        <v/>
      </c>
      <c r="U8167" s="5"/>
      <c r="V8167" s="5"/>
      <c r="W8167" s="94" t="str">
        <f t="shared" si="1285"/>
        <v/>
      </c>
      <c r="X8167" s="94" t="str">
        <f t="shared" si="1288"/>
        <v/>
      </c>
      <c r="Y8167" s="5"/>
      <c r="BK8167" s="8"/>
      <c r="BL8167" s="5"/>
      <c r="BM8167" s="5"/>
      <c r="BN8167" s="5"/>
      <c r="BO8167" s="5"/>
      <c r="BP8167" s="1"/>
      <c r="BQ8167" s="1"/>
      <c r="BR8167" s="1"/>
      <c r="BS8167" s="1"/>
      <c r="BT8167" s="1"/>
      <c r="BU8167" s="4"/>
      <c r="BV8167" s="1"/>
      <c r="BW8167" s="3"/>
      <c r="BX8167" s="4"/>
      <c r="BY8167" s="5"/>
      <c r="BZ8167" s="5"/>
      <c r="CA8167" s="5"/>
      <c r="CB8167" s="5"/>
      <c r="CC8167" s="5"/>
      <c r="CD8167" s="43"/>
    </row>
    <row r="8168" spans="1:82" x14ac:dyDescent="0.25">
      <c r="A8168" s="8"/>
      <c r="B8168" s="5"/>
      <c r="C8168" s="5"/>
      <c r="D8168" s="5"/>
      <c r="E8168" s="5"/>
      <c r="F8168" s="94" t="str">
        <f t="shared" si="1279"/>
        <v/>
      </c>
      <c r="G8168" s="94" t="str">
        <f t="shared" si="1280"/>
        <v/>
      </c>
      <c r="H8168" s="127" t="str">
        <f>IF(A8168&lt;&gt;"",IF(MID(C8168,1,1)="c",$AS$26,IF(MID(C8168,1,1)="r",$AS$41,IF(MID(C8168,1,1)="p",#REF!,#REF!))),"")</f>
        <v/>
      </c>
      <c r="I8168" s="92" t="str">
        <f t="shared" si="1281"/>
        <v/>
      </c>
      <c r="J8168" s="92" t="str">
        <f t="shared" si="1282"/>
        <v/>
      </c>
      <c r="K8168" s="92" t="str">
        <f t="shared" si="1283"/>
        <v/>
      </c>
      <c r="L8168" s="92" t="str">
        <f t="shared" si="1284"/>
        <v/>
      </c>
      <c r="M8168" s="95" t="str">
        <f>IF(A8168&lt;&gt;"",IF(MID(C8168,1,1)="c",SigmaEpsConcrete(I8168,$AN$30:$AN$33,$AR$30:$AR$33,$AS$26,$AS$27,$AS$28,$AQ$20,$AU$19),""),"")</f>
        <v/>
      </c>
      <c r="N8168" s="95" t="str">
        <f>IF(A8168&lt;&gt;"",IF(MID(C8168,1,1)="r",SigmaEpsReinf(J8168,$AS$42:$AS$43,$AS$41,$AS$39,$AS$40,$AQ$38),""),"")</f>
        <v/>
      </c>
      <c r="Q8168" s="92" t="str">
        <f t="shared" si="1286"/>
        <v/>
      </c>
      <c r="R8168" s="92" t="str">
        <f t="shared" si="1287"/>
        <v/>
      </c>
      <c r="U8168" s="5"/>
      <c r="V8168" s="5"/>
      <c r="W8168" s="94" t="str">
        <f t="shared" si="1285"/>
        <v/>
      </c>
      <c r="X8168" s="94" t="str">
        <f t="shared" si="1288"/>
        <v/>
      </c>
      <c r="Y8168" s="5"/>
      <c r="BK8168" s="8"/>
      <c r="BL8168" s="5"/>
      <c r="BM8168" s="5"/>
      <c r="BN8168" s="5"/>
      <c r="BO8168" s="5"/>
      <c r="BP8168" s="1"/>
      <c r="BQ8168" s="1"/>
      <c r="BR8168" s="1"/>
      <c r="BS8168" s="1"/>
      <c r="BT8168" s="1"/>
      <c r="BU8168" s="4"/>
      <c r="BV8168" s="1"/>
      <c r="BW8168" s="3"/>
      <c r="BX8168" s="4"/>
      <c r="BY8168" s="5"/>
      <c r="BZ8168" s="5"/>
      <c r="CA8168" s="5"/>
      <c r="CB8168" s="5"/>
      <c r="CC8168" s="5"/>
      <c r="CD8168" s="43"/>
    </row>
    <row r="8169" spans="1:82" x14ac:dyDescent="0.25">
      <c r="A8169" s="8"/>
      <c r="B8169" s="5"/>
      <c r="C8169" s="5"/>
      <c r="D8169" s="5"/>
      <c r="E8169" s="5"/>
      <c r="F8169" s="94" t="str">
        <f t="shared" si="1279"/>
        <v/>
      </c>
      <c r="G8169" s="94" t="str">
        <f t="shared" si="1280"/>
        <v/>
      </c>
      <c r="H8169" s="127" t="str">
        <f>IF(A8169&lt;&gt;"",IF(MID(C8169,1,1)="c",$AS$26,IF(MID(C8169,1,1)="r",$AS$41,IF(MID(C8169,1,1)="p",#REF!,#REF!))),"")</f>
        <v/>
      </c>
      <c r="I8169" s="92" t="str">
        <f t="shared" si="1281"/>
        <v/>
      </c>
      <c r="J8169" s="92" t="str">
        <f t="shared" si="1282"/>
        <v/>
      </c>
      <c r="K8169" s="92" t="str">
        <f t="shared" si="1283"/>
        <v/>
      </c>
      <c r="L8169" s="92" t="str">
        <f t="shared" si="1284"/>
        <v/>
      </c>
      <c r="M8169" s="95" t="str">
        <f>IF(A8169&lt;&gt;"",IF(MID(C8169,1,1)="c",SigmaEpsConcrete(I8169,$AN$30:$AN$33,$AR$30:$AR$33,$AS$26,$AS$27,$AS$28,$AQ$20,$AU$19),""),"")</f>
        <v/>
      </c>
      <c r="N8169" s="95" t="str">
        <f>IF(A8169&lt;&gt;"",IF(MID(C8169,1,1)="r",SigmaEpsReinf(J8169,$AS$42:$AS$43,$AS$41,$AS$39,$AS$40,$AQ$38),""),"")</f>
        <v/>
      </c>
      <c r="Q8169" s="92" t="str">
        <f t="shared" si="1286"/>
        <v/>
      </c>
      <c r="R8169" s="92" t="str">
        <f t="shared" si="1287"/>
        <v/>
      </c>
      <c r="U8169" s="5"/>
      <c r="V8169" s="5"/>
      <c r="W8169" s="94" t="str">
        <f t="shared" si="1285"/>
        <v/>
      </c>
      <c r="X8169" s="94" t="str">
        <f t="shared" si="1288"/>
        <v/>
      </c>
      <c r="Y8169" s="5"/>
      <c r="BK8169" s="8"/>
      <c r="BL8169" s="5"/>
      <c r="BM8169" s="5"/>
      <c r="BN8169" s="5"/>
      <c r="BO8169" s="5"/>
      <c r="BP8169" s="1"/>
      <c r="BQ8169" s="1"/>
      <c r="BR8169" s="1"/>
      <c r="BS8169" s="1"/>
      <c r="BT8169" s="1"/>
      <c r="BU8169" s="4"/>
      <c r="BV8169" s="1"/>
      <c r="BW8169" s="3"/>
      <c r="BX8169" s="4"/>
      <c r="BY8169" s="5"/>
      <c r="BZ8169" s="5"/>
      <c r="CA8169" s="5"/>
      <c r="CB8169" s="5"/>
      <c r="CC8169" s="5"/>
      <c r="CD8169" s="43"/>
    </row>
    <row r="8170" spans="1:82" x14ac:dyDescent="0.25">
      <c r="A8170" s="8"/>
      <c r="B8170" s="5"/>
      <c r="C8170" s="5"/>
      <c r="D8170" s="5"/>
      <c r="E8170" s="5"/>
      <c r="F8170" s="94" t="str">
        <f t="shared" si="1279"/>
        <v/>
      </c>
      <c r="G8170" s="94" t="str">
        <f t="shared" si="1280"/>
        <v/>
      </c>
      <c r="H8170" s="127" t="str">
        <f>IF(A8170&lt;&gt;"",IF(MID(C8170,1,1)="c",$AS$26,IF(MID(C8170,1,1)="r",$AS$41,IF(MID(C8170,1,1)="p",#REF!,#REF!))),"")</f>
        <v/>
      </c>
      <c r="I8170" s="92" t="str">
        <f t="shared" si="1281"/>
        <v/>
      </c>
      <c r="J8170" s="92" t="str">
        <f t="shared" si="1282"/>
        <v/>
      </c>
      <c r="K8170" s="92" t="str">
        <f t="shared" si="1283"/>
        <v/>
      </c>
      <c r="L8170" s="92" t="str">
        <f t="shared" si="1284"/>
        <v/>
      </c>
      <c r="M8170" s="95" t="str">
        <f>IF(A8170&lt;&gt;"",IF(MID(C8170,1,1)="c",SigmaEpsConcrete(I8170,$AN$30:$AN$33,$AR$30:$AR$33,$AS$26,$AS$27,$AS$28,$AQ$20,$AU$19),""),"")</f>
        <v/>
      </c>
      <c r="N8170" s="95" t="str">
        <f>IF(A8170&lt;&gt;"",IF(MID(C8170,1,1)="r",SigmaEpsReinf(J8170,$AS$42:$AS$43,$AS$41,$AS$39,$AS$40,$AQ$38),""),"")</f>
        <v/>
      </c>
      <c r="Q8170" s="92" t="str">
        <f t="shared" si="1286"/>
        <v/>
      </c>
      <c r="R8170" s="92" t="str">
        <f t="shared" si="1287"/>
        <v/>
      </c>
      <c r="U8170" s="5"/>
      <c r="V8170" s="5"/>
      <c r="W8170" s="94" t="str">
        <f t="shared" si="1285"/>
        <v/>
      </c>
      <c r="X8170" s="94" t="str">
        <f t="shared" si="1288"/>
        <v/>
      </c>
      <c r="Y8170" s="5"/>
      <c r="BK8170" s="8"/>
      <c r="BL8170" s="5"/>
      <c r="BM8170" s="5"/>
      <c r="BN8170" s="5"/>
      <c r="BO8170" s="5"/>
      <c r="BP8170" s="1"/>
      <c r="BQ8170" s="1"/>
      <c r="BR8170" s="1"/>
      <c r="BS8170" s="1"/>
      <c r="BT8170" s="1"/>
      <c r="BU8170" s="4"/>
      <c r="BV8170" s="1"/>
      <c r="BW8170" s="3"/>
      <c r="BX8170" s="4"/>
      <c r="BY8170" s="5"/>
      <c r="BZ8170" s="5"/>
      <c r="CA8170" s="5"/>
      <c r="CB8170" s="5"/>
      <c r="CC8170" s="5"/>
      <c r="CD8170" s="43"/>
    </row>
    <row r="8171" spans="1:82" x14ac:dyDescent="0.25">
      <c r="A8171" s="8"/>
      <c r="B8171" s="5"/>
      <c r="C8171" s="5"/>
      <c r="D8171" s="5"/>
      <c r="E8171" s="5"/>
      <c r="F8171" s="94" t="str">
        <f t="shared" si="1279"/>
        <v/>
      </c>
      <c r="G8171" s="94" t="str">
        <f t="shared" si="1280"/>
        <v/>
      </c>
      <c r="H8171" s="127" t="str">
        <f>IF(A8171&lt;&gt;"",IF(MID(C8171,1,1)="c",$AS$26,IF(MID(C8171,1,1)="r",$AS$41,IF(MID(C8171,1,1)="p",#REF!,#REF!))),"")</f>
        <v/>
      </c>
      <c r="I8171" s="92" t="str">
        <f t="shared" si="1281"/>
        <v/>
      </c>
      <c r="J8171" s="92" t="str">
        <f t="shared" si="1282"/>
        <v/>
      </c>
      <c r="K8171" s="92" t="str">
        <f t="shared" si="1283"/>
        <v/>
      </c>
      <c r="L8171" s="92" t="str">
        <f t="shared" si="1284"/>
        <v/>
      </c>
      <c r="M8171" s="95" t="str">
        <f>IF(A8171&lt;&gt;"",IF(MID(C8171,1,1)="c",SigmaEpsConcrete(I8171,$AN$30:$AN$33,$AR$30:$AR$33,$AS$26,$AS$27,$AS$28,$AQ$20,$AU$19),""),"")</f>
        <v/>
      </c>
      <c r="N8171" s="95" t="str">
        <f>IF(A8171&lt;&gt;"",IF(MID(C8171,1,1)="r",SigmaEpsReinf(J8171,$AS$42:$AS$43,$AS$41,$AS$39,$AS$40,$AQ$38),""),"")</f>
        <v/>
      </c>
      <c r="Q8171" s="92" t="str">
        <f t="shared" si="1286"/>
        <v/>
      </c>
      <c r="R8171" s="92" t="str">
        <f t="shared" si="1287"/>
        <v/>
      </c>
      <c r="U8171" s="5"/>
      <c r="V8171" s="5"/>
      <c r="W8171" s="94" t="str">
        <f t="shared" si="1285"/>
        <v/>
      </c>
      <c r="X8171" s="94" t="str">
        <f t="shared" si="1288"/>
        <v/>
      </c>
      <c r="Y8171" s="5"/>
      <c r="BK8171" s="8"/>
      <c r="BL8171" s="5"/>
      <c r="BM8171" s="5"/>
      <c r="BN8171" s="5"/>
      <c r="BO8171" s="5"/>
      <c r="BP8171" s="1"/>
      <c r="BQ8171" s="1"/>
      <c r="BR8171" s="1"/>
      <c r="BS8171" s="1"/>
      <c r="BT8171" s="1"/>
      <c r="BU8171" s="4"/>
      <c r="BV8171" s="1"/>
      <c r="BW8171" s="3"/>
      <c r="BX8171" s="4"/>
      <c r="BY8171" s="5"/>
      <c r="BZ8171" s="5"/>
      <c r="CA8171" s="5"/>
      <c r="CB8171" s="5"/>
      <c r="CC8171" s="5"/>
      <c r="CD8171" s="43"/>
    </row>
    <row r="8172" spans="1:82" x14ac:dyDescent="0.25">
      <c r="A8172" s="8"/>
      <c r="B8172" s="5"/>
      <c r="C8172" s="5"/>
      <c r="D8172" s="5"/>
      <c r="E8172" s="5"/>
      <c r="F8172" s="94" t="str">
        <f t="shared" si="1279"/>
        <v/>
      </c>
      <c r="G8172" s="94" t="str">
        <f t="shared" si="1280"/>
        <v/>
      </c>
      <c r="H8172" s="127" t="str">
        <f>IF(A8172&lt;&gt;"",IF(MID(C8172,1,1)="c",$AS$26,IF(MID(C8172,1,1)="r",$AS$41,IF(MID(C8172,1,1)="p",#REF!,#REF!))),"")</f>
        <v/>
      </c>
      <c r="I8172" s="92" t="str">
        <f t="shared" si="1281"/>
        <v/>
      </c>
      <c r="J8172" s="92" t="str">
        <f t="shared" si="1282"/>
        <v/>
      </c>
      <c r="K8172" s="92" t="str">
        <f t="shared" si="1283"/>
        <v/>
      </c>
      <c r="L8172" s="92" t="str">
        <f t="shared" si="1284"/>
        <v/>
      </c>
      <c r="M8172" s="95" t="str">
        <f>IF(A8172&lt;&gt;"",IF(MID(C8172,1,1)="c",SigmaEpsConcrete(I8172,$AN$30:$AN$33,$AR$30:$AR$33,$AS$26,$AS$27,$AS$28,$AQ$20,$AU$19),""),"")</f>
        <v/>
      </c>
      <c r="N8172" s="95" t="str">
        <f>IF(A8172&lt;&gt;"",IF(MID(C8172,1,1)="r",SigmaEpsReinf(J8172,$AS$42:$AS$43,$AS$41,$AS$39,$AS$40,$AQ$38),""),"")</f>
        <v/>
      </c>
      <c r="Q8172" s="92" t="str">
        <f t="shared" si="1286"/>
        <v/>
      </c>
      <c r="R8172" s="92" t="str">
        <f t="shared" si="1287"/>
        <v/>
      </c>
      <c r="U8172" s="5"/>
      <c r="V8172" s="5"/>
      <c r="W8172" s="94" t="str">
        <f t="shared" si="1285"/>
        <v/>
      </c>
      <c r="X8172" s="94" t="str">
        <f t="shared" si="1288"/>
        <v/>
      </c>
      <c r="Y8172" s="5"/>
      <c r="BK8172" s="8"/>
      <c r="BL8172" s="5"/>
      <c r="BM8172" s="5"/>
      <c r="BN8172" s="5"/>
      <c r="BO8172" s="5"/>
      <c r="BP8172" s="1"/>
      <c r="BQ8172" s="1"/>
      <c r="BR8172" s="1"/>
      <c r="BS8172" s="1"/>
      <c r="BT8172" s="1"/>
      <c r="BU8172" s="4"/>
      <c r="BV8172" s="1"/>
      <c r="BW8172" s="3"/>
      <c r="BX8172" s="4"/>
      <c r="BY8172" s="5"/>
      <c r="BZ8172" s="5"/>
      <c r="CA8172" s="5"/>
      <c r="CB8172" s="5"/>
      <c r="CC8172" s="5"/>
      <c r="CD8172" s="43"/>
    </row>
    <row r="8173" spans="1:82" x14ac:dyDescent="0.25">
      <c r="A8173" s="8"/>
      <c r="B8173" s="5"/>
      <c r="C8173" s="5"/>
      <c r="D8173" s="5"/>
      <c r="E8173" s="5"/>
      <c r="F8173" s="94" t="str">
        <f t="shared" si="1279"/>
        <v/>
      </c>
      <c r="G8173" s="94" t="str">
        <f t="shared" si="1280"/>
        <v/>
      </c>
      <c r="H8173" s="127" t="str">
        <f>IF(A8173&lt;&gt;"",IF(MID(C8173,1,1)="c",$AS$26,IF(MID(C8173,1,1)="r",$AS$41,IF(MID(C8173,1,1)="p",#REF!,#REF!))),"")</f>
        <v/>
      </c>
      <c r="I8173" s="92" t="str">
        <f t="shared" si="1281"/>
        <v/>
      </c>
      <c r="J8173" s="92" t="str">
        <f t="shared" si="1282"/>
        <v/>
      </c>
      <c r="K8173" s="92" t="str">
        <f t="shared" si="1283"/>
        <v/>
      </c>
      <c r="L8173" s="92" t="str">
        <f t="shared" si="1284"/>
        <v/>
      </c>
      <c r="M8173" s="95" t="str">
        <f>IF(A8173&lt;&gt;"",IF(MID(C8173,1,1)="c",SigmaEpsConcrete(I8173,$AN$30:$AN$33,$AR$30:$AR$33,$AS$26,$AS$27,$AS$28,$AQ$20,$AU$19),""),"")</f>
        <v/>
      </c>
      <c r="N8173" s="95" t="str">
        <f>IF(A8173&lt;&gt;"",IF(MID(C8173,1,1)="r",SigmaEpsReinf(J8173,$AS$42:$AS$43,$AS$41,$AS$39,$AS$40,$AQ$38),""),"")</f>
        <v/>
      </c>
      <c r="Q8173" s="92" t="str">
        <f t="shared" si="1286"/>
        <v/>
      </c>
      <c r="R8173" s="92" t="str">
        <f t="shared" si="1287"/>
        <v/>
      </c>
      <c r="U8173" s="5"/>
      <c r="V8173" s="5"/>
      <c r="W8173" s="94" t="str">
        <f t="shared" si="1285"/>
        <v/>
      </c>
      <c r="X8173" s="94" t="str">
        <f t="shared" si="1288"/>
        <v/>
      </c>
      <c r="Y8173" s="5"/>
      <c r="BK8173" s="8"/>
      <c r="BL8173" s="5"/>
      <c r="BM8173" s="5"/>
      <c r="BN8173" s="5"/>
      <c r="BO8173" s="5"/>
      <c r="BP8173" s="1"/>
      <c r="BQ8173" s="1"/>
      <c r="BR8173" s="1"/>
      <c r="BS8173" s="1"/>
      <c r="BT8173" s="1"/>
      <c r="BU8173" s="4"/>
      <c r="BV8173" s="1"/>
      <c r="BW8173" s="3"/>
      <c r="BX8173" s="4"/>
      <c r="BY8173" s="5"/>
      <c r="BZ8173" s="5"/>
      <c r="CA8173" s="5"/>
      <c r="CB8173" s="5"/>
      <c r="CC8173" s="5"/>
      <c r="CD8173" s="43"/>
    </row>
    <row r="8174" spans="1:82" x14ac:dyDescent="0.25">
      <c r="A8174" s="8"/>
      <c r="B8174" s="5"/>
      <c r="C8174" s="5"/>
      <c r="D8174" s="5"/>
      <c r="E8174" s="5"/>
      <c r="F8174" s="94" t="str">
        <f t="shared" si="1279"/>
        <v/>
      </c>
      <c r="G8174" s="94" t="str">
        <f t="shared" si="1280"/>
        <v/>
      </c>
      <c r="H8174" s="127" t="str">
        <f>IF(A8174&lt;&gt;"",IF(MID(C8174,1,1)="c",$AS$26,IF(MID(C8174,1,1)="r",$AS$41,IF(MID(C8174,1,1)="p",#REF!,#REF!))),"")</f>
        <v/>
      </c>
      <c r="I8174" s="92" t="str">
        <f t="shared" si="1281"/>
        <v/>
      </c>
      <c r="J8174" s="92" t="str">
        <f t="shared" si="1282"/>
        <v/>
      </c>
      <c r="K8174" s="92" t="str">
        <f t="shared" si="1283"/>
        <v/>
      </c>
      <c r="L8174" s="92" t="str">
        <f t="shared" si="1284"/>
        <v/>
      </c>
      <c r="M8174" s="95" t="str">
        <f>IF(A8174&lt;&gt;"",IF(MID(C8174,1,1)="c",SigmaEpsConcrete(I8174,$AN$30:$AN$33,$AR$30:$AR$33,$AS$26,$AS$27,$AS$28,$AQ$20,$AU$19),""),"")</f>
        <v/>
      </c>
      <c r="N8174" s="95" t="str">
        <f>IF(A8174&lt;&gt;"",IF(MID(C8174,1,1)="r",SigmaEpsReinf(J8174,$AS$42:$AS$43,$AS$41,$AS$39,$AS$40,$AQ$38),""),"")</f>
        <v/>
      </c>
      <c r="Q8174" s="92" t="str">
        <f t="shared" si="1286"/>
        <v/>
      </c>
      <c r="R8174" s="92" t="str">
        <f t="shared" si="1287"/>
        <v/>
      </c>
      <c r="U8174" s="5"/>
      <c r="V8174" s="5"/>
      <c r="W8174" s="94" t="str">
        <f t="shared" si="1285"/>
        <v/>
      </c>
      <c r="X8174" s="94" t="str">
        <f t="shared" si="1288"/>
        <v/>
      </c>
      <c r="Y8174" s="5"/>
      <c r="BK8174" s="8"/>
      <c r="BL8174" s="5"/>
      <c r="BM8174" s="5"/>
      <c r="BN8174" s="5"/>
      <c r="BO8174" s="5"/>
      <c r="BP8174" s="1"/>
      <c r="BQ8174" s="1"/>
      <c r="BR8174" s="1"/>
      <c r="BS8174" s="1"/>
      <c r="BT8174" s="1"/>
      <c r="BU8174" s="4"/>
      <c r="BV8174" s="1"/>
      <c r="BW8174" s="3"/>
      <c r="BX8174" s="4"/>
      <c r="BY8174" s="5"/>
      <c r="BZ8174" s="5"/>
      <c r="CA8174" s="5"/>
      <c r="CB8174" s="5"/>
      <c r="CC8174" s="5"/>
      <c r="CD8174" s="43"/>
    </row>
    <row r="8175" spans="1:82" x14ac:dyDescent="0.25">
      <c r="A8175" s="8"/>
      <c r="B8175" s="5"/>
      <c r="C8175" s="5"/>
      <c r="D8175" s="5"/>
      <c r="E8175" s="5"/>
      <c r="F8175" s="94" t="str">
        <f t="shared" si="1279"/>
        <v/>
      </c>
      <c r="G8175" s="94" t="str">
        <f t="shared" si="1280"/>
        <v/>
      </c>
      <c r="H8175" s="127" t="str">
        <f>IF(A8175&lt;&gt;"",IF(MID(C8175,1,1)="c",$AS$26,IF(MID(C8175,1,1)="r",$AS$41,IF(MID(C8175,1,1)="p",#REF!,#REF!))),"")</f>
        <v/>
      </c>
      <c r="I8175" s="92" t="str">
        <f t="shared" si="1281"/>
        <v/>
      </c>
      <c r="J8175" s="92" t="str">
        <f t="shared" si="1282"/>
        <v/>
      </c>
      <c r="K8175" s="92" t="str">
        <f t="shared" si="1283"/>
        <v/>
      </c>
      <c r="L8175" s="92" t="str">
        <f t="shared" si="1284"/>
        <v/>
      </c>
      <c r="M8175" s="95" t="str">
        <f>IF(A8175&lt;&gt;"",IF(MID(C8175,1,1)="c",SigmaEpsConcrete(I8175,$AN$30:$AN$33,$AR$30:$AR$33,$AS$26,$AS$27,$AS$28,$AQ$20,$AU$19),""),"")</f>
        <v/>
      </c>
      <c r="N8175" s="95" t="str">
        <f>IF(A8175&lt;&gt;"",IF(MID(C8175,1,1)="r",SigmaEpsReinf(J8175,$AS$42:$AS$43,$AS$41,$AS$39,$AS$40,$AQ$38),""),"")</f>
        <v/>
      </c>
      <c r="Q8175" s="92" t="str">
        <f t="shared" si="1286"/>
        <v/>
      </c>
      <c r="R8175" s="92" t="str">
        <f t="shared" si="1287"/>
        <v/>
      </c>
      <c r="U8175" s="5"/>
      <c r="V8175" s="5"/>
      <c r="W8175" s="94" t="str">
        <f t="shared" si="1285"/>
        <v/>
      </c>
      <c r="X8175" s="94" t="str">
        <f t="shared" si="1288"/>
        <v/>
      </c>
      <c r="Y8175" s="5"/>
      <c r="BK8175" s="8"/>
      <c r="BL8175" s="5"/>
      <c r="BM8175" s="5"/>
      <c r="BN8175" s="5"/>
      <c r="BO8175" s="5"/>
      <c r="BP8175" s="1"/>
      <c r="BQ8175" s="1"/>
      <c r="BR8175" s="1"/>
      <c r="BS8175" s="1"/>
      <c r="BT8175" s="1"/>
      <c r="BU8175" s="4"/>
      <c r="BV8175" s="1"/>
      <c r="BW8175" s="3"/>
      <c r="BX8175" s="4"/>
      <c r="BY8175" s="5"/>
      <c r="BZ8175" s="5"/>
      <c r="CA8175" s="5"/>
      <c r="CB8175" s="5"/>
      <c r="CC8175" s="5"/>
      <c r="CD8175" s="43"/>
    </row>
    <row r="8176" spans="1:82" x14ac:dyDescent="0.25">
      <c r="A8176" s="8"/>
      <c r="B8176" s="5"/>
      <c r="C8176" s="5"/>
      <c r="D8176" s="5"/>
      <c r="E8176" s="5"/>
      <c r="F8176" s="94" t="str">
        <f t="shared" si="1279"/>
        <v/>
      </c>
      <c r="G8176" s="94" t="str">
        <f t="shared" si="1280"/>
        <v/>
      </c>
      <c r="H8176" s="127" t="str">
        <f>IF(A8176&lt;&gt;"",IF(MID(C8176,1,1)="c",$AS$26,IF(MID(C8176,1,1)="r",$AS$41,IF(MID(C8176,1,1)="p",#REF!,#REF!))),"")</f>
        <v/>
      </c>
      <c r="I8176" s="92" t="str">
        <f t="shared" si="1281"/>
        <v/>
      </c>
      <c r="J8176" s="92" t="str">
        <f t="shared" si="1282"/>
        <v/>
      </c>
      <c r="K8176" s="92" t="str">
        <f t="shared" si="1283"/>
        <v/>
      </c>
      <c r="L8176" s="92" t="str">
        <f t="shared" si="1284"/>
        <v/>
      </c>
      <c r="M8176" s="95" t="str">
        <f>IF(A8176&lt;&gt;"",IF(MID(C8176,1,1)="c",SigmaEpsConcrete(I8176,$AN$30:$AN$33,$AR$30:$AR$33,$AS$26,$AS$27,$AS$28,$AQ$20,$AU$19),""),"")</f>
        <v/>
      </c>
      <c r="N8176" s="95" t="str">
        <f>IF(A8176&lt;&gt;"",IF(MID(C8176,1,1)="r",SigmaEpsReinf(J8176,$AS$42:$AS$43,$AS$41,$AS$39,$AS$40,$AQ$38),""),"")</f>
        <v/>
      </c>
      <c r="Q8176" s="92" t="str">
        <f t="shared" si="1286"/>
        <v/>
      </c>
      <c r="R8176" s="92" t="str">
        <f t="shared" si="1287"/>
        <v/>
      </c>
      <c r="U8176" s="5"/>
      <c r="V8176" s="5"/>
      <c r="W8176" s="94" t="str">
        <f t="shared" si="1285"/>
        <v/>
      </c>
      <c r="X8176" s="94" t="str">
        <f t="shared" si="1288"/>
        <v/>
      </c>
      <c r="Y8176" s="5"/>
      <c r="BK8176" s="8"/>
      <c r="BL8176" s="5"/>
      <c r="BM8176" s="5"/>
      <c r="BN8176" s="5"/>
      <c r="BO8176" s="5"/>
      <c r="BP8176" s="1"/>
      <c r="BQ8176" s="1"/>
      <c r="BR8176" s="1"/>
      <c r="BS8176" s="1"/>
      <c r="BT8176" s="1"/>
      <c r="BU8176" s="4"/>
      <c r="BV8176" s="1"/>
      <c r="BW8176" s="3"/>
      <c r="BX8176" s="4"/>
      <c r="BY8176" s="5"/>
      <c r="BZ8176" s="5"/>
      <c r="CA8176" s="5"/>
      <c r="CB8176" s="5"/>
      <c r="CC8176" s="5"/>
      <c r="CD8176" s="43"/>
    </row>
    <row r="8177" spans="1:82" x14ac:dyDescent="0.25">
      <c r="A8177" s="8"/>
      <c r="B8177" s="5"/>
      <c r="C8177" s="5"/>
      <c r="D8177" s="5"/>
      <c r="E8177" s="5"/>
      <c r="F8177" s="94" t="str">
        <f t="shared" si="1279"/>
        <v/>
      </c>
      <c r="G8177" s="94" t="str">
        <f t="shared" si="1280"/>
        <v/>
      </c>
      <c r="H8177" s="127" t="str">
        <f>IF(A8177&lt;&gt;"",IF(MID(C8177,1,1)="c",$AS$26,IF(MID(C8177,1,1)="r",$AS$41,IF(MID(C8177,1,1)="p",#REF!,#REF!))),"")</f>
        <v/>
      </c>
      <c r="I8177" s="92" t="str">
        <f t="shared" si="1281"/>
        <v/>
      </c>
      <c r="J8177" s="92" t="str">
        <f t="shared" si="1282"/>
        <v/>
      </c>
      <c r="K8177" s="92" t="str">
        <f t="shared" si="1283"/>
        <v/>
      </c>
      <c r="L8177" s="92" t="str">
        <f t="shared" si="1284"/>
        <v/>
      </c>
      <c r="M8177" s="95" t="str">
        <f>IF(A8177&lt;&gt;"",IF(MID(C8177,1,1)="c",SigmaEpsConcrete(I8177,$AN$30:$AN$33,$AR$30:$AR$33,$AS$26,$AS$27,$AS$28,$AQ$20,$AU$19),""),"")</f>
        <v/>
      </c>
      <c r="N8177" s="95" t="str">
        <f>IF(A8177&lt;&gt;"",IF(MID(C8177,1,1)="r",SigmaEpsReinf(J8177,$AS$42:$AS$43,$AS$41,$AS$39,$AS$40,$AQ$38),""),"")</f>
        <v/>
      </c>
      <c r="Q8177" s="92" t="str">
        <f t="shared" si="1286"/>
        <v/>
      </c>
      <c r="R8177" s="92" t="str">
        <f t="shared" si="1287"/>
        <v/>
      </c>
      <c r="U8177" s="5"/>
      <c r="V8177" s="5"/>
      <c r="W8177" s="94" t="str">
        <f t="shared" si="1285"/>
        <v/>
      </c>
      <c r="X8177" s="94" t="str">
        <f t="shared" si="1288"/>
        <v/>
      </c>
      <c r="Y8177" s="5"/>
      <c r="BK8177" s="8"/>
      <c r="BL8177" s="5"/>
      <c r="BM8177" s="5"/>
      <c r="BN8177" s="5"/>
      <c r="BO8177" s="5"/>
      <c r="BP8177" s="1"/>
      <c r="BQ8177" s="1"/>
      <c r="BR8177" s="1"/>
      <c r="BS8177" s="1"/>
      <c r="BT8177" s="1"/>
      <c r="BU8177" s="4"/>
      <c r="BV8177" s="1"/>
      <c r="BW8177" s="3"/>
      <c r="BX8177" s="4"/>
      <c r="BY8177" s="5"/>
      <c r="BZ8177" s="5"/>
      <c r="CA8177" s="5"/>
      <c r="CB8177" s="5"/>
      <c r="CC8177" s="5"/>
      <c r="CD8177" s="43"/>
    </row>
    <row r="8178" spans="1:82" x14ac:dyDescent="0.25">
      <c r="A8178" s="8"/>
      <c r="B8178" s="5"/>
      <c r="C8178" s="5"/>
      <c r="D8178" s="5"/>
      <c r="E8178" s="5"/>
      <c r="F8178" s="94" t="str">
        <f t="shared" si="1279"/>
        <v/>
      </c>
      <c r="G8178" s="94" t="str">
        <f t="shared" si="1280"/>
        <v/>
      </c>
      <c r="H8178" s="127" t="str">
        <f>IF(A8178&lt;&gt;"",IF(MID(C8178,1,1)="c",$AS$26,IF(MID(C8178,1,1)="r",$AS$41,IF(MID(C8178,1,1)="p",#REF!,#REF!))),"")</f>
        <v/>
      </c>
      <c r="I8178" s="92" t="str">
        <f t="shared" si="1281"/>
        <v/>
      </c>
      <c r="J8178" s="92" t="str">
        <f t="shared" si="1282"/>
        <v/>
      </c>
      <c r="K8178" s="92" t="str">
        <f t="shared" si="1283"/>
        <v/>
      </c>
      <c r="L8178" s="92" t="str">
        <f t="shared" si="1284"/>
        <v/>
      </c>
      <c r="M8178" s="95" t="str">
        <f>IF(A8178&lt;&gt;"",IF(MID(C8178,1,1)="c",SigmaEpsConcrete(I8178,$AN$30:$AN$33,$AR$30:$AR$33,$AS$26,$AS$27,$AS$28,$AQ$20,$AU$19),""),"")</f>
        <v/>
      </c>
      <c r="N8178" s="95" t="str">
        <f>IF(A8178&lt;&gt;"",IF(MID(C8178,1,1)="r",SigmaEpsReinf(J8178,$AS$42:$AS$43,$AS$41,$AS$39,$AS$40,$AQ$38),""),"")</f>
        <v/>
      </c>
      <c r="Q8178" s="92" t="str">
        <f t="shared" si="1286"/>
        <v/>
      </c>
      <c r="R8178" s="92" t="str">
        <f t="shared" si="1287"/>
        <v/>
      </c>
      <c r="U8178" s="5"/>
      <c r="V8178" s="5"/>
      <c r="W8178" s="94" t="str">
        <f t="shared" si="1285"/>
        <v/>
      </c>
      <c r="X8178" s="94" t="str">
        <f t="shared" si="1288"/>
        <v/>
      </c>
      <c r="Y8178" s="5"/>
      <c r="BK8178" s="8"/>
      <c r="BL8178" s="5"/>
      <c r="BM8178" s="5"/>
      <c r="BN8178" s="5"/>
      <c r="BO8178" s="5"/>
      <c r="BP8178" s="1"/>
      <c r="BQ8178" s="1"/>
      <c r="BR8178" s="1"/>
      <c r="BS8178" s="1"/>
      <c r="BT8178" s="1"/>
      <c r="BU8178" s="4"/>
      <c r="BV8178" s="1"/>
      <c r="BW8178" s="3"/>
      <c r="BX8178" s="4"/>
      <c r="BY8178" s="5"/>
      <c r="BZ8178" s="5"/>
      <c r="CA8178" s="5"/>
      <c r="CB8178" s="5"/>
      <c r="CC8178" s="5"/>
      <c r="CD8178" s="43"/>
    </row>
    <row r="8179" spans="1:82" x14ac:dyDescent="0.25">
      <c r="A8179" s="8"/>
      <c r="B8179" s="5"/>
      <c r="C8179" s="5"/>
      <c r="D8179" s="5"/>
      <c r="E8179" s="5"/>
      <c r="F8179" s="94" t="str">
        <f t="shared" si="1279"/>
        <v/>
      </c>
      <c r="G8179" s="94" t="str">
        <f t="shared" si="1280"/>
        <v/>
      </c>
      <c r="H8179" s="127" t="str">
        <f>IF(A8179&lt;&gt;"",IF(MID(C8179,1,1)="c",$AS$26,IF(MID(C8179,1,1)="r",$AS$41,IF(MID(C8179,1,1)="p",#REF!,#REF!))),"")</f>
        <v/>
      </c>
      <c r="I8179" s="92" t="str">
        <f t="shared" si="1281"/>
        <v/>
      </c>
      <c r="J8179" s="92" t="str">
        <f t="shared" si="1282"/>
        <v/>
      </c>
      <c r="K8179" s="92" t="str">
        <f t="shared" si="1283"/>
        <v/>
      </c>
      <c r="L8179" s="92" t="str">
        <f t="shared" si="1284"/>
        <v/>
      </c>
      <c r="M8179" s="95" t="str">
        <f>IF(A8179&lt;&gt;"",IF(MID(C8179,1,1)="c",SigmaEpsConcrete(I8179,$AN$30:$AN$33,$AR$30:$AR$33,$AS$26,$AS$27,$AS$28,$AQ$20,$AU$19),""),"")</f>
        <v/>
      </c>
      <c r="N8179" s="95" t="str">
        <f>IF(A8179&lt;&gt;"",IF(MID(C8179,1,1)="r",SigmaEpsReinf(J8179,$AS$42:$AS$43,$AS$41,$AS$39,$AS$40,$AQ$38),""),"")</f>
        <v/>
      </c>
      <c r="Q8179" s="92" t="str">
        <f t="shared" si="1286"/>
        <v/>
      </c>
      <c r="R8179" s="92" t="str">
        <f t="shared" si="1287"/>
        <v/>
      </c>
      <c r="U8179" s="5"/>
      <c r="V8179" s="5"/>
      <c r="W8179" s="94" t="str">
        <f t="shared" si="1285"/>
        <v/>
      </c>
      <c r="X8179" s="94" t="str">
        <f t="shared" si="1288"/>
        <v/>
      </c>
      <c r="Y8179" s="5"/>
      <c r="BK8179" s="8"/>
      <c r="BL8179" s="5"/>
      <c r="BM8179" s="5"/>
      <c r="BN8179" s="5"/>
      <c r="BO8179" s="5"/>
      <c r="BP8179" s="1"/>
      <c r="BQ8179" s="1"/>
      <c r="BR8179" s="1"/>
      <c r="BS8179" s="1"/>
      <c r="BT8179" s="1"/>
      <c r="BU8179" s="4"/>
      <c r="BV8179" s="1"/>
      <c r="BW8179" s="3"/>
      <c r="BX8179" s="4"/>
      <c r="BY8179" s="5"/>
      <c r="BZ8179" s="5"/>
      <c r="CA8179" s="5"/>
      <c r="CB8179" s="5"/>
      <c r="CC8179" s="5"/>
      <c r="CD8179" s="43"/>
    </row>
    <row r="8180" spans="1:82" x14ac:dyDescent="0.25">
      <c r="A8180" s="8"/>
      <c r="B8180" s="5"/>
      <c r="C8180" s="5"/>
      <c r="D8180" s="5"/>
      <c r="E8180" s="5"/>
      <c r="F8180" s="94" t="str">
        <f t="shared" si="1279"/>
        <v/>
      </c>
      <c r="G8180" s="94" t="str">
        <f t="shared" si="1280"/>
        <v/>
      </c>
      <c r="H8180" s="127" t="str">
        <f>IF(A8180&lt;&gt;"",IF(MID(C8180,1,1)="c",$AS$26,IF(MID(C8180,1,1)="r",$AS$41,IF(MID(C8180,1,1)="p",#REF!,#REF!))),"")</f>
        <v/>
      </c>
      <c r="I8180" s="92" t="str">
        <f t="shared" si="1281"/>
        <v/>
      </c>
      <c r="J8180" s="92" t="str">
        <f t="shared" si="1282"/>
        <v/>
      </c>
      <c r="K8180" s="92" t="str">
        <f t="shared" si="1283"/>
        <v/>
      </c>
      <c r="L8180" s="92" t="str">
        <f t="shared" si="1284"/>
        <v/>
      </c>
      <c r="M8180" s="95" t="str">
        <f>IF(A8180&lt;&gt;"",IF(MID(C8180,1,1)="c",SigmaEpsConcrete(I8180,$AN$30:$AN$33,$AR$30:$AR$33,$AS$26,$AS$27,$AS$28,$AQ$20,$AU$19),""),"")</f>
        <v/>
      </c>
      <c r="N8180" s="95" t="str">
        <f>IF(A8180&lt;&gt;"",IF(MID(C8180,1,1)="r",SigmaEpsReinf(J8180,$AS$42:$AS$43,$AS$41,$AS$39,$AS$40,$AQ$38),""),"")</f>
        <v/>
      </c>
      <c r="Q8180" s="92" t="str">
        <f t="shared" si="1286"/>
        <v/>
      </c>
      <c r="R8180" s="92" t="str">
        <f t="shared" si="1287"/>
        <v/>
      </c>
      <c r="U8180" s="5"/>
      <c r="V8180" s="5"/>
      <c r="W8180" s="94" t="str">
        <f t="shared" si="1285"/>
        <v/>
      </c>
      <c r="X8180" s="94" t="str">
        <f t="shared" si="1288"/>
        <v/>
      </c>
      <c r="Y8180" s="5"/>
      <c r="BK8180" s="8"/>
      <c r="BL8180" s="5"/>
      <c r="BM8180" s="5"/>
      <c r="BN8180" s="5"/>
      <c r="BO8180" s="5"/>
      <c r="BP8180" s="1"/>
      <c r="BQ8180" s="1"/>
      <c r="BR8180" s="1"/>
      <c r="BS8180" s="1"/>
      <c r="BT8180" s="1"/>
      <c r="BU8180" s="4"/>
      <c r="BV8180" s="1"/>
      <c r="BW8180" s="3"/>
      <c r="BX8180" s="4"/>
      <c r="BY8180" s="5"/>
      <c r="BZ8180" s="5"/>
      <c r="CA8180" s="5"/>
      <c r="CB8180" s="5"/>
      <c r="CC8180" s="5"/>
      <c r="CD8180" s="43"/>
    </row>
    <row r="8181" spans="1:82" x14ac:dyDescent="0.25">
      <c r="A8181" s="8"/>
      <c r="B8181" s="5"/>
      <c r="C8181" s="5"/>
      <c r="D8181" s="5"/>
      <c r="E8181" s="5"/>
      <c r="F8181" s="94" t="str">
        <f t="shared" si="1279"/>
        <v/>
      </c>
      <c r="G8181" s="94" t="str">
        <f t="shared" si="1280"/>
        <v/>
      </c>
      <c r="H8181" s="127" t="str">
        <f>IF(A8181&lt;&gt;"",IF(MID(C8181,1,1)="c",$AS$26,IF(MID(C8181,1,1)="r",$AS$41,IF(MID(C8181,1,1)="p",#REF!,#REF!))),"")</f>
        <v/>
      </c>
      <c r="I8181" s="92" t="str">
        <f t="shared" si="1281"/>
        <v/>
      </c>
      <c r="J8181" s="92" t="str">
        <f t="shared" si="1282"/>
        <v/>
      </c>
      <c r="K8181" s="92" t="str">
        <f t="shared" si="1283"/>
        <v/>
      </c>
      <c r="L8181" s="92" t="str">
        <f t="shared" si="1284"/>
        <v/>
      </c>
      <c r="M8181" s="95" t="str">
        <f>IF(A8181&lt;&gt;"",IF(MID(C8181,1,1)="c",SigmaEpsConcrete(I8181,$AN$30:$AN$33,$AR$30:$AR$33,$AS$26,$AS$27,$AS$28,$AQ$20,$AU$19),""),"")</f>
        <v/>
      </c>
      <c r="N8181" s="95" t="str">
        <f>IF(A8181&lt;&gt;"",IF(MID(C8181,1,1)="r",SigmaEpsReinf(J8181,$AS$42:$AS$43,$AS$41,$AS$39,$AS$40,$AQ$38),""),"")</f>
        <v/>
      </c>
      <c r="Q8181" s="92" t="str">
        <f t="shared" si="1286"/>
        <v/>
      </c>
      <c r="R8181" s="92" t="str">
        <f t="shared" si="1287"/>
        <v/>
      </c>
      <c r="U8181" s="5"/>
      <c r="V8181" s="5"/>
      <c r="W8181" s="94" t="str">
        <f t="shared" si="1285"/>
        <v/>
      </c>
      <c r="X8181" s="94" t="str">
        <f t="shared" si="1288"/>
        <v/>
      </c>
      <c r="Y8181" s="5"/>
      <c r="BK8181" s="8"/>
      <c r="BL8181" s="5"/>
      <c r="BM8181" s="5"/>
      <c r="BN8181" s="5"/>
      <c r="BO8181" s="5"/>
      <c r="BP8181" s="1"/>
      <c r="BQ8181" s="1"/>
      <c r="BR8181" s="1"/>
      <c r="BS8181" s="1"/>
      <c r="BT8181" s="1"/>
      <c r="BU8181" s="4"/>
      <c r="BV8181" s="1"/>
      <c r="BW8181" s="3"/>
      <c r="BX8181" s="4"/>
      <c r="BY8181" s="5"/>
      <c r="BZ8181" s="5"/>
      <c r="CA8181" s="5"/>
      <c r="CB8181" s="5"/>
      <c r="CC8181" s="5"/>
      <c r="CD8181" s="43"/>
    </row>
    <row r="8182" spans="1:82" x14ac:dyDescent="0.25">
      <c r="A8182" s="8"/>
      <c r="B8182" s="5"/>
      <c r="C8182" s="5"/>
      <c r="D8182" s="5"/>
      <c r="E8182" s="5"/>
      <c r="F8182" s="94" t="str">
        <f t="shared" si="1279"/>
        <v/>
      </c>
      <c r="G8182" s="94" t="str">
        <f t="shared" si="1280"/>
        <v/>
      </c>
      <c r="H8182" s="127" t="str">
        <f>IF(A8182&lt;&gt;"",IF(MID(C8182,1,1)="c",$AS$26,IF(MID(C8182,1,1)="r",$AS$41,IF(MID(C8182,1,1)="p",#REF!,#REF!))),"")</f>
        <v/>
      </c>
      <c r="I8182" s="92" t="str">
        <f t="shared" si="1281"/>
        <v/>
      </c>
      <c r="J8182" s="92" t="str">
        <f t="shared" si="1282"/>
        <v/>
      </c>
      <c r="K8182" s="92" t="str">
        <f t="shared" si="1283"/>
        <v/>
      </c>
      <c r="L8182" s="92" t="str">
        <f t="shared" si="1284"/>
        <v/>
      </c>
      <c r="M8182" s="95" t="str">
        <f>IF(A8182&lt;&gt;"",IF(MID(C8182,1,1)="c",SigmaEpsConcrete(I8182,$AN$30:$AN$33,$AR$30:$AR$33,$AS$26,$AS$27,$AS$28,$AQ$20,$AU$19),""),"")</f>
        <v/>
      </c>
      <c r="N8182" s="95" t="str">
        <f>IF(A8182&lt;&gt;"",IF(MID(C8182,1,1)="r",SigmaEpsReinf(J8182,$AS$42:$AS$43,$AS$41,$AS$39,$AS$40,$AQ$38),""),"")</f>
        <v/>
      </c>
      <c r="Q8182" s="92" t="str">
        <f t="shared" si="1286"/>
        <v/>
      </c>
      <c r="R8182" s="92" t="str">
        <f t="shared" si="1287"/>
        <v/>
      </c>
      <c r="U8182" s="5"/>
      <c r="V8182" s="5"/>
      <c r="W8182" s="94" t="str">
        <f t="shared" si="1285"/>
        <v/>
      </c>
      <c r="X8182" s="94" t="str">
        <f t="shared" si="1288"/>
        <v/>
      </c>
      <c r="Y8182" s="5"/>
      <c r="BK8182" s="8"/>
      <c r="BL8182" s="5"/>
      <c r="BM8182" s="5"/>
      <c r="BN8182" s="5"/>
      <c r="BO8182" s="5"/>
      <c r="BP8182" s="1"/>
      <c r="BQ8182" s="1"/>
      <c r="BR8182" s="1"/>
      <c r="BS8182" s="1"/>
      <c r="BT8182" s="1"/>
      <c r="BU8182" s="4"/>
      <c r="BV8182" s="1"/>
      <c r="BW8182" s="3"/>
      <c r="BX8182" s="4"/>
      <c r="BY8182" s="5"/>
      <c r="BZ8182" s="5"/>
      <c r="CA8182" s="5"/>
      <c r="CB8182" s="5"/>
      <c r="CC8182" s="5"/>
      <c r="CD8182" s="43"/>
    </row>
    <row r="8183" spans="1:82" x14ac:dyDescent="0.25">
      <c r="A8183" s="8"/>
      <c r="B8183" s="5"/>
      <c r="C8183" s="5"/>
      <c r="D8183" s="5"/>
      <c r="E8183" s="5"/>
      <c r="F8183" s="94" t="str">
        <f t="shared" si="1279"/>
        <v/>
      </c>
      <c r="G8183" s="94" t="str">
        <f t="shared" si="1280"/>
        <v/>
      </c>
      <c r="H8183" s="127" t="str">
        <f>IF(A8183&lt;&gt;"",IF(MID(C8183,1,1)="c",$AS$26,IF(MID(C8183,1,1)="r",$AS$41,IF(MID(C8183,1,1)="p",#REF!,#REF!))),"")</f>
        <v/>
      </c>
      <c r="I8183" s="92" t="str">
        <f t="shared" si="1281"/>
        <v/>
      </c>
      <c r="J8183" s="92" t="str">
        <f t="shared" si="1282"/>
        <v/>
      </c>
      <c r="K8183" s="92" t="str">
        <f t="shared" si="1283"/>
        <v/>
      </c>
      <c r="L8183" s="92" t="str">
        <f t="shared" si="1284"/>
        <v/>
      </c>
      <c r="M8183" s="95" t="str">
        <f>IF(A8183&lt;&gt;"",IF(MID(C8183,1,1)="c",SigmaEpsConcrete(I8183,$AN$30:$AN$33,$AR$30:$AR$33,$AS$26,$AS$27,$AS$28,$AQ$20,$AU$19),""),"")</f>
        <v/>
      </c>
      <c r="N8183" s="95" t="str">
        <f>IF(A8183&lt;&gt;"",IF(MID(C8183,1,1)="r",SigmaEpsReinf(J8183,$AS$42:$AS$43,$AS$41,$AS$39,$AS$40,$AQ$38),""),"")</f>
        <v/>
      </c>
      <c r="Q8183" s="92" t="str">
        <f t="shared" si="1286"/>
        <v/>
      </c>
      <c r="R8183" s="92" t="str">
        <f t="shared" si="1287"/>
        <v/>
      </c>
      <c r="U8183" s="5"/>
      <c r="V8183" s="5"/>
      <c r="W8183" s="94" t="str">
        <f t="shared" si="1285"/>
        <v/>
      </c>
      <c r="X8183" s="94" t="str">
        <f t="shared" si="1288"/>
        <v/>
      </c>
      <c r="Y8183" s="5"/>
      <c r="BK8183" s="8"/>
      <c r="BL8183" s="5"/>
      <c r="BM8183" s="5"/>
      <c r="BN8183" s="5"/>
      <c r="BO8183" s="5"/>
      <c r="BP8183" s="1"/>
      <c r="BQ8183" s="1"/>
      <c r="BR8183" s="1"/>
      <c r="BS8183" s="1"/>
      <c r="BT8183" s="1"/>
      <c r="BU8183" s="4"/>
      <c r="BV8183" s="1"/>
      <c r="BW8183" s="3"/>
      <c r="BX8183" s="4"/>
      <c r="BY8183" s="5"/>
      <c r="BZ8183" s="5"/>
      <c r="CA8183" s="5"/>
      <c r="CB8183" s="5"/>
      <c r="CC8183" s="5"/>
      <c r="CD8183" s="43"/>
    </row>
    <row r="8184" spans="1:82" x14ac:dyDescent="0.25">
      <c r="A8184" s="8"/>
      <c r="B8184" s="5"/>
      <c r="C8184" s="5"/>
      <c r="D8184" s="5"/>
      <c r="E8184" s="5"/>
      <c r="F8184" s="94" t="str">
        <f t="shared" si="1279"/>
        <v/>
      </c>
      <c r="G8184" s="94" t="str">
        <f t="shared" si="1280"/>
        <v/>
      </c>
      <c r="H8184" s="127" t="str">
        <f>IF(A8184&lt;&gt;"",IF(MID(C8184,1,1)="c",$AS$26,IF(MID(C8184,1,1)="r",$AS$41,IF(MID(C8184,1,1)="p",#REF!,#REF!))),"")</f>
        <v/>
      </c>
      <c r="I8184" s="92" t="str">
        <f t="shared" si="1281"/>
        <v/>
      </c>
      <c r="J8184" s="92" t="str">
        <f t="shared" si="1282"/>
        <v/>
      </c>
      <c r="K8184" s="92" t="str">
        <f t="shared" si="1283"/>
        <v/>
      </c>
      <c r="L8184" s="92" t="str">
        <f t="shared" si="1284"/>
        <v/>
      </c>
      <c r="M8184" s="95" t="str">
        <f>IF(A8184&lt;&gt;"",IF(MID(C8184,1,1)="c",SigmaEpsConcrete(I8184,$AN$30:$AN$33,$AR$30:$AR$33,$AS$26,$AS$27,$AS$28,$AQ$20,$AU$19),""),"")</f>
        <v/>
      </c>
      <c r="N8184" s="95" t="str">
        <f>IF(A8184&lt;&gt;"",IF(MID(C8184,1,1)="r",SigmaEpsReinf(J8184,$AS$42:$AS$43,$AS$41,$AS$39,$AS$40,$AQ$38),""),"")</f>
        <v/>
      </c>
      <c r="Q8184" s="92" t="str">
        <f t="shared" si="1286"/>
        <v/>
      </c>
      <c r="R8184" s="92" t="str">
        <f t="shared" si="1287"/>
        <v/>
      </c>
      <c r="U8184" s="5"/>
      <c r="V8184" s="5"/>
      <c r="W8184" s="94" t="str">
        <f t="shared" si="1285"/>
        <v/>
      </c>
      <c r="X8184" s="94" t="str">
        <f t="shared" si="1288"/>
        <v/>
      </c>
      <c r="Y8184" s="5"/>
      <c r="BK8184" s="8"/>
      <c r="BL8184" s="5"/>
      <c r="BM8184" s="5"/>
      <c r="BN8184" s="5"/>
      <c r="BO8184" s="5"/>
      <c r="BP8184" s="1"/>
      <c r="BQ8184" s="1"/>
      <c r="BR8184" s="1"/>
      <c r="BS8184" s="1"/>
      <c r="BT8184" s="1"/>
      <c r="BU8184" s="4"/>
      <c r="BV8184" s="1"/>
      <c r="BW8184" s="3"/>
      <c r="BX8184" s="4"/>
      <c r="BY8184" s="5"/>
      <c r="BZ8184" s="5"/>
      <c r="CA8184" s="5"/>
      <c r="CB8184" s="5"/>
      <c r="CC8184" s="5"/>
      <c r="CD8184" s="43"/>
    </row>
    <row r="8185" spans="1:82" x14ac:dyDescent="0.25">
      <c r="A8185" s="8"/>
      <c r="B8185" s="5"/>
      <c r="C8185" s="5"/>
      <c r="D8185" s="5"/>
      <c r="E8185" s="5"/>
      <c r="F8185" s="94" t="str">
        <f t="shared" si="1279"/>
        <v/>
      </c>
      <c r="G8185" s="94" t="str">
        <f t="shared" si="1280"/>
        <v/>
      </c>
      <c r="H8185" s="127" t="str">
        <f>IF(A8185&lt;&gt;"",IF(MID(C8185,1,1)="c",$AS$26,IF(MID(C8185,1,1)="r",$AS$41,IF(MID(C8185,1,1)="p",#REF!,#REF!))),"")</f>
        <v/>
      </c>
      <c r="I8185" s="92" t="str">
        <f t="shared" si="1281"/>
        <v/>
      </c>
      <c r="J8185" s="92" t="str">
        <f t="shared" si="1282"/>
        <v/>
      </c>
      <c r="K8185" s="92" t="str">
        <f t="shared" si="1283"/>
        <v/>
      </c>
      <c r="L8185" s="92" t="str">
        <f t="shared" si="1284"/>
        <v/>
      </c>
      <c r="M8185" s="95" t="str">
        <f>IF(A8185&lt;&gt;"",IF(MID(C8185,1,1)="c",SigmaEpsConcrete(I8185,$AN$30:$AN$33,$AR$30:$AR$33,$AS$26,$AS$27,$AS$28,$AQ$20,$AU$19),""),"")</f>
        <v/>
      </c>
      <c r="N8185" s="95" t="str">
        <f>IF(A8185&lt;&gt;"",IF(MID(C8185,1,1)="r",SigmaEpsReinf(J8185,$AS$42:$AS$43,$AS$41,$AS$39,$AS$40,$AQ$38),""),"")</f>
        <v/>
      </c>
      <c r="Q8185" s="92" t="str">
        <f t="shared" si="1286"/>
        <v/>
      </c>
      <c r="R8185" s="92" t="str">
        <f t="shared" si="1287"/>
        <v/>
      </c>
      <c r="U8185" s="5"/>
      <c r="V8185" s="5"/>
      <c r="W8185" s="94" t="str">
        <f t="shared" si="1285"/>
        <v/>
      </c>
      <c r="X8185" s="94" t="str">
        <f t="shared" si="1288"/>
        <v/>
      </c>
      <c r="Y8185" s="5"/>
      <c r="BK8185" s="8"/>
      <c r="BL8185" s="5"/>
      <c r="BM8185" s="5"/>
      <c r="BN8185" s="5"/>
      <c r="BO8185" s="5"/>
      <c r="BP8185" s="1"/>
      <c r="BQ8185" s="1"/>
      <c r="BR8185" s="1"/>
      <c r="BS8185" s="1"/>
      <c r="BT8185" s="1"/>
      <c r="BU8185" s="4"/>
      <c r="BV8185" s="1"/>
      <c r="BW8185" s="3"/>
      <c r="BX8185" s="4"/>
      <c r="BY8185" s="5"/>
      <c r="BZ8185" s="5"/>
      <c r="CA8185" s="5"/>
      <c r="CB8185" s="5"/>
      <c r="CC8185" s="5"/>
      <c r="CD8185" s="43"/>
    </row>
    <row r="8186" spans="1:82" x14ac:dyDescent="0.25">
      <c r="A8186" s="8"/>
      <c r="B8186" s="5"/>
      <c r="C8186" s="5"/>
      <c r="D8186" s="5"/>
      <c r="E8186" s="5"/>
      <c r="F8186" s="94" t="str">
        <f t="shared" si="1279"/>
        <v/>
      </c>
      <c r="G8186" s="94" t="str">
        <f t="shared" si="1280"/>
        <v/>
      </c>
      <c r="H8186" s="127" t="str">
        <f>IF(A8186&lt;&gt;"",IF(MID(C8186,1,1)="c",$AS$26,IF(MID(C8186,1,1)="r",$AS$41,IF(MID(C8186,1,1)="p",#REF!,#REF!))),"")</f>
        <v/>
      </c>
      <c r="I8186" s="92" t="str">
        <f t="shared" si="1281"/>
        <v/>
      </c>
      <c r="J8186" s="92" t="str">
        <f t="shared" si="1282"/>
        <v/>
      </c>
      <c r="K8186" s="92" t="str">
        <f t="shared" si="1283"/>
        <v/>
      </c>
      <c r="L8186" s="92" t="str">
        <f t="shared" si="1284"/>
        <v/>
      </c>
      <c r="M8186" s="95" t="str">
        <f>IF(A8186&lt;&gt;"",IF(MID(C8186,1,1)="c",SigmaEpsConcrete(I8186,$AN$30:$AN$33,$AR$30:$AR$33,$AS$26,$AS$27,$AS$28,$AQ$20,$AU$19),""),"")</f>
        <v/>
      </c>
      <c r="N8186" s="95" t="str">
        <f>IF(A8186&lt;&gt;"",IF(MID(C8186,1,1)="r",SigmaEpsReinf(J8186,$AS$42:$AS$43,$AS$41,$AS$39,$AS$40,$AQ$38),""),"")</f>
        <v/>
      </c>
      <c r="Q8186" s="92" t="str">
        <f t="shared" si="1286"/>
        <v/>
      </c>
      <c r="R8186" s="92" t="str">
        <f t="shared" si="1287"/>
        <v/>
      </c>
      <c r="U8186" s="5"/>
      <c r="V8186" s="5"/>
      <c r="W8186" s="94" t="str">
        <f t="shared" si="1285"/>
        <v/>
      </c>
      <c r="X8186" s="94" t="str">
        <f t="shared" si="1288"/>
        <v/>
      </c>
      <c r="Y8186" s="5"/>
      <c r="BK8186" s="8"/>
      <c r="BL8186" s="5"/>
      <c r="BM8186" s="5"/>
      <c r="BN8186" s="5"/>
      <c r="BO8186" s="5"/>
      <c r="BP8186" s="1"/>
      <c r="BQ8186" s="1"/>
      <c r="BR8186" s="1"/>
      <c r="BS8186" s="1"/>
      <c r="BT8186" s="1"/>
      <c r="BU8186" s="4"/>
      <c r="BV8186" s="1"/>
      <c r="BW8186" s="3"/>
      <c r="BX8186" s="4"/>
      <c r="BY8186" s="5"/>
      <c r="BZ8186" s="5"/>
      <c r="CA8186" s="5"/>
      <c r="CB8186" s="5"/>
      <c r="CC8186" s="5"/>
      <c r="CD8186" s="43"/>
    </row>
    <row r="8187" spans="1:82" x14ac:dyDescent="0.25">
      <c r="A8187" s="8"/>
      <c r="B8187" s="5"/>
      <c r="C8187" s="5"/>
      <c r="D8187" s="5"/>
      <c r="E8187" s="5"/>
      <c r="F8187" s="94" t="str">
        <f t="shared" si="1279"/>
        <v/>
      </c>
      <c r="G8187" s="94" t="str">
        <f t="shared" si="1280"/>
        <v/>
      </c>
      <c r="H8187" s="127" t="str">
        <f>IF(A8187&lt;&gt;"",IF(MID(C8187,1,1)="c",$AS$26,IF(MID(C8187,1,1)="r",$AS$41,IF(MID(C8187,1,1)="p",#REF!,#REF!))),"")</f>
        <v/>
      </c>
      <c r="I8187" s="92" t="str">
        <f t="shared" si="1281"/>
        <v/>
      </c>
      <c r="J8187" s="92" t="str">
        <f t="shared" si="1282"/>
        <v/>
      </c>
      <c r="K8187" s="92" t="str">
        <f t="shared" si="1283"/>
        <v/>
      </c>
      <c r="L8187" s="92" t="str">
        <f t="shared" si="1284"/>
        <v/>
      </c>
      <c r="M8187" s="95" t="str">
        <f>IF(A8187&lt;&gt;"",IF(MID(C8187,1,1)="c",SigmaEpsConcrete(I8187,$AN$30:$AN$33,$AR$30:$AR$33,$AS$26,$AS$27,$AS$28,$AQ$20,$AU$19),""),"")</f>
        <v/>
      </c>
      <c r="N8187" s="95" t="str">
        <f>IF(A8187&lt;&gt;"",IF(MID(C8187,1,1)="r",SigmaEpsReinf(J8187,$AS$42:$AS$43,$AS$41,$AS$39,$AS$40,$AQ$38),""),"")</f>
        <v/>
      </c>
      <c r="Q8187" s="92" t="str">
        <f t="shared" si="1286"/>
        <v/>
      </c>
      <c r="R8187" s="92" t="str">
        <f t="shared" si="1287"/>
        <v/>
      </c>
      <c r="U8187" s="5"/>
      <c r="V8187" s="5"/>
      <c r="W8187" s="94" t="str">
        <f t="shared" si="1285"/>
        <v/>
      </c>
      <c r="X8187" s="94" t="str">
        <f t="shared" si="1288"/>
        <v/>
      </c>
      <c r="Y8187" s="5"/>
      <c r="BK8187" s="8"/>
      <c r="BL8187" s="5"/>
      <c r="BM8187" s="5"/>
      <c r="BN8187" s="5"/>
      <c r="BO8187" s="5"/>
      <c r="BP8187" s="1"/>
      <c r="BQ8187" s="1"/>
      <c r="BR8187" s="1"/>
      <c r="BS8187" s="1"/>
      <c r="BT8187" s="1"/>
      <c r="BU8187" s="4"/>
      <c r="BV8187" s="1"/>
      <c r="BW8187" s="3"/>
      <c r="BX8187" s="4"/>
      <c r="BY8187" s="5"/>
      <c r="BZ8187" s="5"/>
      <c r="CA8187" s="5"/>
      <c r="CB8187" s="5"/>
      <c r="CC8187" s="5"/>
      <c r="CD8187" s="43"/>
    </row>
    <row r="8188" spans="1:82" x14ac:dyDescent="0.25">
      <c r="A8188" s="8"/>
      <c r="B8188" s="5"/>
      <c r="C8188" s="5"/>
      <c r="D8188" s="5"/>
      <c r="E8188" s="5"/>
      <c r="F8188" s="94" t="str">
        <f t="shared" si="1279"/>
        <v/>
      </c>
      <c r="G8188" s="94" t="str">
        <f t="shared" si="1280"/>
        <v/>
      </c>
      <c r="H8188" s="127" t="str">
        <f>IF(A8188&lt;&gt;"",IF(MID(C8188,1,1)="c",$AS$26,IF(MID(C8188,1,1)="r",$AS$41,IF(MID(C8188,1,1)="p",#REF!,#REF!))),"")</f>
        <v/>
      </c>
      <c r="I8188" s="92" t="str">
        <f t="shared" si="1281"/>
        <v/>
      </c>
      <c r="J8188" s="92" t="str">
        <f t="shared" si="1282"/>
        <v/>
      </c>
      <c r="K8188" s="92" t="str">
        <f t="shared" si="1283"/>
        <v/>
      </c>
      <c r="L8188" s="92" t="str">
        <f t="shared" si="1284"/>
        <v/>
      </c>
      <c r="M8188" s="95" t="str">
        <f>IF(A8188&lt;&gt;"",IF(MID(C8188,1,1)="c",SigmaEpsConcrete(I8188,$AN$30:$AN$33,$AR$30:$AR$33,$AS$26,$AS$27,$AS$28,$AQ$20,$AU$19),""),"")</f>
        <v/>
      </c>
      <c r="N8188" s="95" t="str">
        <f>IF(A8188&lt;&gt;"",IF(MID(C8188,1,1)="r",SigmaEpsReinf(J8188,$AS$42:$AS$43,$AS$41,$AS$39,$AS$40,$AQ$38),""),"")</f>
        <v/>
      </c>
      <c r="Q8188" s="92" t="str">
        <f t="shared" si="1286"/>
        <v/>
      </c>
      <c r="R8188" s="92" t="str">
        <f t="shared" si="1287"/>
        <v/>
      </c>
      <c r="U8188" s="5"/>
      <c r="V8188" s="5"/>
      <c r="W8188" s="94" t="str">
        <f t="shared" si="1285"/>
        <v/>
      </c>
      <c r="X8188" s="94" t="str">
        <f t="shared" si="1288"/>
        <v/>
      </c>
      <c r="Y8188" s="5"/>
      <c r="BK8188" s="8"/>
      <c r="BL8188" s="5"/>
      <c r="BM8188" s="5"/>
      <c r="BN8188" s="5"/>
      <c r="BO8188" s="5"/>
      <c r="BP8188" s="1"/>
      <c r="BQ8188" s="1"/>
      <c r="BR8188" s="1"/>
      <c r="BS8188" s="1"/>
      <c r="BT8188" s="1"/>
      <c r="BU8188" s="4"/>
      <c r="BV8188" s="1"/>
      <c r="BW8188" s="3"/>
      <c r="BX8188" s="4"/>
      <c r="BY8188" s="5"/>
      <c r="BZ8188" s="5"/>
      <c r="CA8188" s="5"/>
      <c r="CB8188" s="5"/>
      <c r="CC8188" s="5"/>
      <c r="CD8188" s="43"/>
    </row>
    <row r="8189" spans="1:82" x14ac:dyDescent="0.25">
      <c r="A8189" s="8"/>
      <c r="B8189" s="5"/>
      <c r="C8189" s="5"/>
      <c r="D8189" s="5"/>
      <c r="E8189" s="5"/>
      <c r="F8189" s="94" t="str">
        <f t="shared" si="1279"/>
        <v/>
      </c>
      <c r="G8189" s="94" t="str">
        <f t="shared" si="1280"/>
        <v/>
      </c>
      <c r="H8189" s="127" t="str">
        <f>IF(A8189&lt;&gt;"",IF(MID(C8189,1,1)="c",$AS$26,IF(MID(C8189,1,1)="r",$AS$41,IF(MID(C8189,1,1)="p",#REF!,#REF!))),"")</f>
        <v/>
      </c>
      <c r="I8189" s="92" t="str">
        <f t="shared" si="1281"/>
        <v/>
      </c>
      <c r="J8189" s="92" t="str">
        <f t="shared" si="1282"/>
        <v/>
      </c>
      <c r="K8189" s="92" t="str">
        <f t="shared" si="1283"/>
        <v/>
      </c>
      <c r="L8189" s="92" t="str">
        <f t="shared" si="1284"/>
        <v/>
      </c>
      <c r="M8189" s="95" t="str">
        <f>IF(A8189&lt;&gt;"",IF(MID(C8189,1,1)="c",SigmaEpsConcrete(I8189,$AN$30:$AN$33,$AR$30:$AR$33,$AS$26,$AS$27,$AS$28,$AQ$20,$AU$19),""),"")</f>
        <v/>
      </c>
      <c r="N8189" s="95" t="str">
        <f>IF(A8189&lt;&gt;"",IF(MID(C8189,1,1)="r",SigmaEpsReinf(J8189,$AS$42:$AS$43,$AS$41,$AS$39,$AS$40,$AQ$38),""),"")</f>
        <v/>
      </c>
      <c r="Q8189" s="92" t="str">
        <f t="shared" si="1286"/>
        <v/>
      </c>
      <c r="R8189" s="92" t="str">
        <f t="shared" si="1287"/>
        <v/>
      </c>
      <c r="U8189" s="5"/>
      <c r="V8189" s="5"/>
      <c r="W8189" s="94" t="str">
        <f t="shared" si="1285"/>
        <v/>
      </c>
      <c r="X8189" s="94" t="str">
        <f t="shared" si="1288"/>
        <v/>
      </c>
      <c r="Y8189" s="5"/>
      <c r="BK8189" s="8"/>
      <c r="BL8189" s="5"/>
      <c r="BM8189" s="5"/>
      <c r="BN8189" s="5"/>
      <c r="BO8189" s="5"/>
      <c r="BP8189" s="1"/>
      <c r="BQ8189" s="1"/>
      <c r="BR8189" s="1"/>
      <c r="BS8189" s="1"/>
      <c r="BT8189" s="1"/>
      <c r="BU8189" s="4"/>
      <c r="BV8189" s="1"/>
      <c r="BW8189" s="3"/>
      <c r="BX8189" s="4"/>
      <c r="BY8189" s="5"/>
      <c r="BZ8189" s="5"/>
      <c r="CA8189" s="5"/>
      <c r="CB8189" s="5"/>
      <c r="CC8189" s="5"/>
      <c r="CD8189" s="43"/>
    </row>
    <row r="8190" spans="1:82" x14ac:dyDescent="0.25">
      <c r="A8190" s="8"/>
      <c r="B8190" s="5"/>
      <c r="C8190" s="5"/>
      <c r="D8190" s="5"/>
      <c r="E8190" s="5"/>
      <c r="F8190" s="94" t="str">
        <f t="shared" si="1279"/>
        <v/>
      </c>
      <c r="G8190" s="94" t="str">
        <f t="shared" si="1280"/>
        <v/>
      </c>
      <c r="H8190" s="127" t="str">
        <f>IF(A8190&lt;&gt;"",IF(MID(C8190,1,1)="c",$AS$26,IF(MID(C8190,1,1)="r",$AS$41,IF(MID(C8190,1,1)="p",#REF!,#REF!))),"")</f>
        <v/>
      </c>
      <c r="I8190" s="92" t="str">
        <f t="shared" si="1281"/>
        <v/>
      </c>
      <c r="J8190" s="92" t="str">
        <f t="shared" si="1282"/>
        <v/>
      </c>
      <c r="K8190" s="92" t="str">
        <f t="shared" si="1283"/>
        <v/>
      </c>
      <c r="L8190" s="92" t="str">
        <f t="shared" si="1284"/>
        <v/>
      </c>
      <c r="M8190" s="95" t="str">
        <f>IF(A8190&lt;&gt;"",IF(MID(C8190,1,1)="c",SigmaEpsConcrete(I8190,$AN$30:$AN$33,$AR$30:$AR$33,$AS$26,$AS$27,$AS$28,$AQ$20,$AU$19),""),"")</f>
        <v/>
      </c>
      <c r="N8190" s="95" t="str">
        <f>IF(A8190&lt;&gt;"",IF(MID(C8190,1,1)="r",SigmaEpsReinf(J8190,$AS$42:$AS$43,$AS$41,$AS$39,$AS$40,$AQ$38),""),"")</f>
        <v/>
      </c>
      <c r="Q8190" s="92" t="str">
        <f t="shared" si="1286"/>
        <v/>
      </c>
      <c r="R8190" s="92" t="str">
        <f t="shared" si="1287"/>
        <v/>
      </c>
      <c r="U8190" s="5"/>
      <c r="V8190" s="5"/>
      <c r="W8190" s="94" t="str">
        <f t="shared" si="1285"/>
        <v/>
      </c>
      <c r="X8190" s="94" t="str">
        <f t="shared" si="1288"/>
        <v/>
      </c>
      <c r="Y8190" s="5"/>
      <c r="BK8190" s="8"/>
      <c r="BL8190" s="5"/>
      <c r="BM8190" s="5"/>
      <c r="BN8190" s="5"/>
      <c r="BO8190" s="5"/>
      <c r="BP8190" s="1"/>
      <c r="BQ8190" s="1"/>
      <c r="BR8190" s="1"/>
      <c r="BS8190" s="1"/>
      <c r="BT8190" s="1"/>
      <c r="BU8190" s="4"/>
      <c r="BV8190" s="1"/>
      <c r="BW8190" s="3"/>
      <c r="BX8190" s="4"/>
      <c r="BY8190" s="5"/>
      <c r="BZ8190" s="5"/>
      <c r="CA8190" s="5"/>
      <c r="CB8190" s="5"/>
      <c r="CC8190" s="5"/>
      <c r="CD8190" s="43"/>
    </row>
    <row r="8191" spans="1:82" x14ac:dyDescent="0.25">
      <c r="A8191" s="8"/>
      <c r="B8191" s="5"/>
      <c r="C8191" s="5"/>
      <c r="D8191" s="5"/>
      <c r="E8191" s="5"/>
      <c r="F8191" s="94" t="str">
        <f t="shared" si="1279"/>
        <v/>
      </c>
      <c r="G8191" s="94" t="str">
        <f t="shared" si="1280"/>
        <v/>
      </c>
      <c r="H8191" s="127" t="str">
        <f>IF(A8191&lt;&gt;"",IF(MID(C8191,1,1)="c",$AS$26,IF(MID(C8191,1,1)="r",$AS$41,IF(MID(C8191,1,1)="p",#REF!,#REF!))),"")</f>
        <v/>
      </c>
      <c r="I8191" s="92" t="str">
        <f t="shared" si="1281"/>
        <v/>
      </c>
      <c r="J8191" s="92" t="str">
        <f t="shared" si="1282"/>
        <v/>
      </c>
      <c r="K8191" s="92" t="str">
        <f t="shared" si="1283"/>
        <v/>
      </c>
      <c r="L8191" s="92" t="str">
        <f t="shared" si="1284"/>
        <v/>
      </c>
      <c r="M8191" s="95" t="str">
        <f>IF(A8191&lt;&gt;"",IF(MID(C8191,1,1)="c",SigmaEpsConcrete(I8191,$AN$30:$AN$33,$AR$30:$AR$33,$AS$26,$AS$27,$AS$28,$AQ$20,$AU$19),""),"")</f>
        <v/>
      </c>
      <c r="N8191" s="95" t="str">
        <f>IF(A8191&lt;&gt;"",IF(MID(C8191,1,1)="r",SigmaEpsReinf(J8191,$AS$42:$AS$43,$AS$41,$AS$39,$AS$40,$AQ$38),""),"")</f>
        <v/>
      </c>
      <c r="Q8191" s="92" t="str">
        <f t="shared" si="1286"/>
        <v/>
      </c>
      <c r="R8191" s="92" t="str">
        <f t="shared" si="1287"/>
        <v/>
      </c>
      <c r="U8191" s="5"/>
      <c r="V8191" s="5"/>
      <c r="W8191" s="94" t="str">
        <f t="shared" si="1285"/>
        <v/>
      </c>
      <c r="X8191" s="94" t="str">
        <f t="shared" si="1288"/>
        <v/>
      </c>
      <c r="Y8191" s="5"/>
      <c r="BK8191" s="8"/>
      <c r="BL8191" s="5"/>
      <c r="BM8191" s="5"/>
      <c r="BN8191" s="5"/>
      <c r="BO8191" s="5"/>
      <c r="BP8191" s="1"/>
      <c r="BQ8191" s="1"/>
      <c r="BR8191" s="1"/>
      <c r="BS8191" s="1"/>
      <c r="BT8191" s="1"/>
      <c r="BU8191" s="4"/>
      <c r="BV8191" s="1"/>
      <c r="BW8191" s="3"/>
      <c r="BX8191" s="4"/>
      <c r="BY8191" s="5"/>
      <c r="BZ8191" s="5"/>
      <c r="CA8191" s="5"/>
      <c r="CB8191" s="5"/>
      <c r="CC8191" s="5"/>
      <c r="CD8191" s="43"/>
    </row>
    <row r="8192" spans="1:82" x14ac:dyDescent="0.25">
      <c r="A8192" s="8"/>
      <c r="B8192" s="5"/>
      <c r="C8192" s="5"/>
      <c r="D8192" s="5"/>
      <c r="E8192" s="5"/>
      <c r="F8192" s="94" t="str">
        <f t="shared" si="1279"/>
        <v/>
      </c>
      <c r="G8192" s="94" t="str">
        <f t="shared" si="1280"/>
        <v/>
      </c>
      <c r="H8192" s="127" t="str">
        <f>IF(A8192&lt;&gt;"",IF(MID(C8192,1,1)="c",$AS$26,IF(MID(C8192,1,1)="r",$AS$41,IF(MID(C8192,1,1)="p",#REF!,#REF!))),"")</f>
        <v/>
      </c>
      <c r="I8192" s="92" t="str">
        <f t="shared" si="1281"/>
        <v/>
      </c>
      <c r="J8192" s="92" t="str">
        <f t="shared" si="1282"/>
        <v/>
      </c>
      <c r="K8192" s="92" t="str">
        <f t="shared" si="1283"/>
        <v/>
      </c>
      <c r="L8192" s="92" t="str">
        <f t="shared" si="1284"/>
        <v/>
      </c>
      <c r="M8192" s="95" t="str">
        <f>IF(A8192&lt;&gt;"",IF(MID(C8192,1,1)="c",SigmaEpsConcrete(I8192,$AN$30:$AN$33,$AR$30:$AR$33,$AS$26,$AS$27,$AS$28,$AQ$20,$AU$19),""),"")</f>
        <v/>
      </c>
      <c r="N8192" s="95" t="str">
        <f>IF(A8192&lt;&gt;"",IF(MID(C8192,1,1)="r",SigmaEpsReinf(J8192,$AS$42:$AS$43,$AS$41,$AS$39,$AS$40,$AQ$38),""),"")</f>
        <v/>
      </c>
      <c r="Q8192" s="92" t="str">
        <f t="shared" si="1286"/>
        <v/>
      </c>
      <c r="R8192" s="92" t="str">
        <f t="shared" si="1287"/>
        <v/>
      </c>
      <c r="U8192" s="5"/>
      <c r="V8192" s="5"/>
      <c r="W8192" s="94" t="str">
        <f t="shared" si="1285"/>
        <v/>
      </c>
      <c r="X8192" s="94" t="str">
        <f t="shared" si="1288"/>
        <v/>
      </c>
      <c r="Y8192" s="5"/>
      <c r="BK8192" s="8"/>
      <c r="BL8192" s="5"/>
      <c r="BM8192" s="5"/>
      <c r="BN8192" s="5"/>
      <c r="BO8192" s="5"/>
      <c r="BP8192" s="1"/>
      <c r="BQ8192" s="1"/>
      <c r="BR8192" s="1"/>
      <c r="BS8192" s="1"/>
      <c r="BT8192" s="1"/>
      <c r="BU8192" s="4"/>
      <c r="BV8192" s="1"/>
      <c r="BW8192" s="3"/>
      <c r="BX8192" s="4"/>
      <c r="BY8192" s="5"/>
      <c r="BZ8192" s="5"/>
      <c r="CA8192" s="5"/>
      <c r="CB8192" s="5"/>
      <c r="CC8192" s="5"/>
      <c r="CD8192" s="43"/>
    </row>
    <row r="8193" spans="1:82" x14ac:dyDescent="0.25">
      <c r="A8193" s="8"/>
      <c r="B8193" s="5"/>
      <c r="C8193" s="5"/>
      <c r="D8193" s="5"/>
      <c r="E8193" s="5"/>
      <c r="F8193" s="94" t="str">
        <f t="shared" si="1279"/>
        <v/>
      </c>
      <c r="G8193" s="94" t="str">
        <f t="shared" si="1280"/>
        <v/>
      </c>
      <c r="H8193" s="127" t="str">
        <f>IF(A8193&lt;&gt;"",IF(MID(C8193,1,1)="c",$AS$26,IF(MID(C8193,1,1)="r",$AS$41,IF(MID(C8193,1,1)="p",#REF!,#REF!))),"")</f>
        <v/>
      </c>
      <c r="I8193" s="92" t="str">
        <f t="shared" si="1281"/>
        <v/>
      </c>
      <c r="J8193" s="92" t="str">
        <f t="shared" si="1282"/>
        <v/>
      </c>
      <c r="K8193" s="92" t="str">
        <f t="shared" si="1283"/>
        <v/>
      </c>
      <c r="L8193" s="92" t="str">
        <f t="shared" si="1284"/>
        <v/>
      </c>
      <c r="M8193" s="95" t="str">
        <f>IF(A8193&lt;&gt;"",IF(MID(C8193,1,1)="c",SigmaEpsConcrete(I8193,$AN$30:$AN$33,$AR$30:$AR$33,$AS$26,$AS$27,$AS$28,$AQ$20,$AU$19),""),"")</f>
        <v/>
      </c>
      <c r="N8193" s="95" t="str">
        <f>IF(A8193&lt;&gt;"",IF(MID(C8193,1,1)="r",SigmaEpsReinf(J8193,$AS$42:$AS$43,$AS$41,$AS$39,$AS$40,$AQ$38),""),"")</f>
        <v/>
      </c>
      <c r="Q8193" s="92" t="str">
        <f t="shared" si="1286"/>
        <v/>
      </c>
      <c r="R8193" s="92" t="str">
        <f t="shared" si="1287"/>
        <v/>
      </c>
      <c r="U8193" s="5"/>
      <c r="V8193" s="5"/>
      <c r="W8193" s="94" t="str">
        <f t="shared" si="1285"/>
        <v/>
      </c>
      <c r="X8193" s="94" t="str">
        <f t="shared" si="1288"/>
        <v/>
      </c>
      <c r="Y8193" s="5"/>
      <c r="BK8193" s="8"/>
      <c r="BL8193" s="5"/>
      <c r="BM8193" s="5"/>
      <c r="BN8193" s="5"/>
      <c r="BO8193" s="5"/>
      <c r="BP8193" s="1"/>
      <c r="BQ8193" s="1"/>
      <c r="BR8193" s="1"/>
      <c r="BS8193" s="1"/>
      <c r="BT8193" s="1"/>
      <c r="BU8193" s="4"/>
      <c r="BV8193" s="1"/>
      <c r="BW8193" s="3"/>
      <c r="BX8193" s="4"/>
      <c r="BY8193" s="5"/>
      <c r="BZ8193" s="5"/>
      <c r="CA8193" s="5"/>
      <c r="CB8193" s="5"/>
      <c r="CC8193" s="5"/>
      <c r="CD8193" s="43"/>
    </row>
    <row r="8194" spans="1:82" x14ac:dyDescent="0.25">
      <c r="A8194" s="8"/>
      <c r="B8194" s="5"/>
      <c r="C8194" s="5"/>
      <c r="D8194" s="5"/>
      <c r="E8194" s="5"/>
      <c r="F8194" s="94" t="str">
        <f t="shared" si="1279"/>
        <v/>
      </c>
      <c r="G8194" s="94" t="str">
        <f t="shared" si="1280"/>
        <v/>
      </c>
      <c r="H8194" s="127" t="str">
        <f>IF(A8194&lt;&gt;"",IF(MID(C8194,1,1)="c",$AS$26,IF(MID(C8194,1,1)="r",$AS$41,IF(MID(C8194,1,1)="p",#REF!,#REF!))),"")</f>
        <v/>
      </c>
      <c r="I8194" s="92" t="str">
        <f t="shared" si="1281"/>
        <v/>
      </c>
      <c r="J8194" s="92" t="str">
        <f t="shared" si="1282"/>
        <v/>
      </c>
      <c r="K8194" s="92" t="str">
        <f t="shared" si="1283"/>
        <v/>
      </c>
      <c r="L8194" s="92" t="str">
        <f t="shared" si="1284"/>
        <v/>
      </c>
      <c r="M8194" s="95" t="str">
        <f>IF(A8194&lt;&gt;"",IF(MID(C8194,1,1)="c",SigmaEpsConcrete(I8194,$AN$30:$AN$33,$AR$30:$AR$33,$AS$26,$AS$27,$AS$28,$AQ$20,$AU$19),""),"")</f>
        <v/>
      </c>
      <c r="N8194" s="95" t="str">
        <f>IF(A8194&lt;&gt;"",IF(MID(C8194,1,1)="r",SigmaEpsReinf(J8194,$AS$42:$AS$43,$AS$41,$AS$39,$AS$40,$AQ$38),""),"")</f>
        <v/>
      </c>
      <c r="Q8194" s="92" t="str">
        <f t="shared" si="1286"/>
        <v/>
      </c>
      <c r="R8194" s="92" t="str">
        <f t="shared" si="1287"/>
        <v/>
      </c>
      <c r="U8194" s="5"/>
      <c r="V8194" s="5"/>
      <c r="W8194" s="94" t="str">
        <f t="shared" si="1285"/>
        <v/>
      </c>
      <c r="X8194" s="94" t="str">
        <f t="shared" si="1288"/>
        <v/>
      </c>
      <c r="Y8194" s="5"/>
      <c r="BK8194" s="8"/>
      <c r="BL8194" s="5"/>
      <c r="BM8194" s="5"/>
      <c r="BN8194" s="5"/>
      <c r="BO8194" s="5"/>
      <c r="BP8194" s="1"/>
      <c r="BQ8194" s="1"/>
      <c r="BR8194" s="1"/>
      <c r="BS8194" s="1"/>
      <c r="BT8194" s="1"/>
      <c r="BU8194" s="4"/>
      <c r="BV8194" s="1"/>
      <c r="BW8194" s="3"/>
      <c r="BX8194" s="4"/>
      <c r="BY8194" s="5"/>
      <c r="BZ8194" s="5"/>
      <c r="CA8194" s="5"/>
      <c r="CB8194" s="5"/>
      <c r="CC8194" s="5"/>
      <c r="CD8194" s="43"/>
    </row>
    <row r="8195" spans="1:82" x14ac:dyDescent="0.25">
      <c r="A8195" s="8"/>
      <c r="B8195" s="5"/>
      <c r="C8195" s="5"/>
      <c r="D8195" s="5"/>
      <c r="E8195" s="5"/>
      <c r="F8195" s="94" t="str">
        <f t="shared" si="1279"/>
        <v/>
      </c>
      <c r="G8195" s="94" t="str">
        <f t="shared" si="1280"/>
        <v/>
      </c>
      <c r="H8195" s="127" t="str">
        <f>IF(A8195&lt;&gt;"",IF(MID(C8195,1,1)="c",$AS$26,IF(MID(C8195,1,1)="r",$AS$41,IF(MID(C8195,1,1)="p",#REF!,#REF!))),"")</f>
        <v/>
      </c>
      <c r="I8195" s="92" t="str">
        <f t="shared" si="1281"/>
        <v/>
      </c>
      <c r="J8195" s="92" t="str">
        <f t="shared" si="1282"/>
        <v/>
      </c>
      <c r="K8195" s="92" t="str">
        <f t="shared" si="1283"/>
        <v/>
      </c>
      <c r="L8195" s="92" t="str">
        <f t="shared" si="1284"/>
        <v/>
      </c>
      <c r="M8195" s="95" t="str">
        <f>IF(A8195&lt;&gt;"",IF(MID(C8195,1,1)="c",SigmaEpsConcrete(I8195,$AN$30:$AN$33,$AR$30:$AR$33,$AS$26,$AS$27,$AS$28,$AQ$20,$AU$19),""),"")</f>
        <v/>
      </c>
      <c r="N8195" s="95" t="str">
        <f>IF(A8195&lt;&gt;"",IF(MID(C8195,1,1)="r",SigmaEpsReinf(J8195,$AS$42:$AS$43,$AS$41,$AS$39,$AS$40,$AQ$38),""),"")</f>
        <v/>
      </c>
      <c r="Q8195" s="92" t="str">
        <f t="shared" si="1286"/>
        <v/>
      </c>
      <c r="R8195" s="92" t="str">
        <f t="shared" si="1287"/>
        <v/>
      </c>
      <c r="U8195" s="5"/>
      <c r="V8195" s="5"/>
      <c r="W8195" s="94" t="str">
        <f t="shared" si="1285"/>
        <v/>
      </c>
      <c r="X8195" s="94" t="str">
        <f t="shared" si="1288"/>
        <v/>
      </c>
      <c r="Y8195" s="5"/>
      <c r="BK8195" s="8"/>
      <c r="BL8195" s="5"/>
      <c r="BM8195" s="5"/>
      <c r="BN8195" s="5"/>
      <c r="BO8195" s="5"/>
      <c r="BP8195" s="1"/>
      <c r="BQ8195" s="1"/>
      <c r="BR8195" s="1"/>
      <c r="BS8195" s="1"/>
      <c r="BT8195" s="1"/>
      <c r="BU8195" s="4"/>
      <c r="BV8195" s="1"/>
      <c r="BW8195" s="3"/>
      <c r="BX8195" s="4"/>
      <c r="BY8195" s="5"/>
      <c r="BZ8195" s="5"/>
      <c r="CA8195" s="5"/>
      <c r="CB8195" s="5"/>
      <c r="CC8195" s="5"/>
      <c r="CD8195" s="43"/>
    </row>
    <row r="8196" spans="1:82" x14ac:dyDescent="0.25">
      <c r="A8196" s="8"/>
      <c r="B8196" s="5"/>
      <c r="C8196" s="5"/>
      <c r="D8196" s="5"/>
      <c r="E8196" s="5"/>
      <c r="F8196" s="94" t="str">
        <f t="shared" si="1279"/>
        <v/>
      </c>
      <c r="G8196" s="94" t="str">
        <f t="shared" si="1280"/>
        <v/>
      </c>
      <c r="H8196" s="127" t="str">
        <f>IF(A8196&lt;&gt;"",IF(MID(C8196,1,1)="c",$AS$26,IF(MID(C8196,1,1)="r",$AS$41,IF(MID(C8196,1,1)="p",#REF!,#REF!))),"")</f>
        <v/>
      </c>
      <c r="I8196" s="92" t="str">
        <f t="shared" si="1281"/>
        <v/>
      </c>
      <c r="J8196" s="92" t="str">
        <f t="shared" si="1282"/>
        <v/>
      </c>
      <c r="K8196" s="92" t="str">
        <f t="shared" si="1283"/>
        <v/>
      </c>
      <c r="L8196" s="92" t="str">
        <f t="shared" si="1284"/>
        <v/>
      </c>
      <c r="M8196" s="95" t="str">
        <f>IF(A8196&lt;&gt;"",IF(MID(C8196,1,1)="c",SigmaEpsConcrete(I8196,$AN$30:$AN$33,$AR$30:$AR$33,$AS$26,$AS$27,$AS$28,$AQ$20,$AU$19),""),"")</f>
        <v/>
      </c>
      <c r="N8196" s="95" t="str">
        <f>IF(A8196&lt;&gt;"",IF(MID(C8196,1,1)="r",SigmaEpsReinf(J8196,$AS$42:$AS$43,$AS$41,$AS$39,$AS$40,$AQ$38),""),"")</f>
        <v/>
      </c>
      <c r="Q8196" s="92" t="str">
        <f t="shared" si="1286"/>
        <v/>
      </c>
      <c r="R8196" s="92" t="str">
        <f t="shared" si="1287"/>
        <v/>
      </c>
      <c r="U8196" s="5"/>
      <c r="V8196" s="5"/>
      <c r="W8196" s="94" t="str">
        <f t="shared" si="1285"/>
        <v/>
      </c>
      <c r="X8196" s="94" t="str">
        <f t="shared" si="1288"/>
        <v/>
      </c>
      <c r="Y8196" s="5"/>
      <c r="BK8196" s="8"/>
      <c r="BL8196" s="5"/>
      <c r="BM8196" s="5"/>
      <c r="BN8196" s="5"/>
      <c r="BO8196" s="5"/>
      <c r="BP8196" s="1"/>
      <c r="BQ8196" s="1"/>
      <c r="BR8196" s="1"/>
      <c r="BS8196" s="1"/>
      <c r="BT8196" s="1"/>
      <c r="BU8196" s="4"/>
      <c r="BV8196" s="1"/>
      <c r="BW8196" s="3"/>
      <c r="BX8196" s="4"/>
      <c r="BY8196" s="5"/>
      <c r="BZ8196" s="5"/>
      <c r="CA8196" s="5"/>
      <c r="CB8196" s="5"/>
      <c r="CC8196" s="5"/>
      <c r="CD8196" s="43"/>
    </row>
    <row r="8197" spans="1:82" x14ac:dyDescent="0.25">
      <c r="A8197" s="8"/>
      <c r="B8197" s="5"/>
      <c r="C8197" s="5"/>
      <c r="D8197" s="5"/>
      <c r="E8197" s="5"/>
      <c r="F8197" s="94" t="str">
        <f t="shared" si="1279"/>
        <v/>
      </c>
      <c r="G8197" s="94" t="str">
        <f t="shared" si="1280"/>
        <v/>
      </c>
      <c r="H8197" s="127" t="str">
        <f>IF(A8197&lt;&gt;"",IF(MID(C8197,1,1)="c",$AS$26,IF(MID(C8197,1,1)="r",$AS$41,IF(MID(C8197,1,1)="p",#REF!,#REF!))),"")</f>
        <v/>
      </c>
      <c r="I8197" s="92" t="str">
        <f t="shared" si="1281"/>
        <v/>
      </c>
      <c r="J8197" s="92" t="str">
        <f t="shared" si="1282"/>
        <v/>
      </c>
      <c r="K8197" s="92" t="str">
        <f t="shared" si="1283"/>
        <v/>
      </c>
      <c r="L8197" s="92" t="str">
        <f t="shared" si="1284"/>
        <v/>
      </c>
      <c r="M8197" s="95" t="str">
        <f>IF(A8197&lt;&gt;"",IF(MID(C8197,1,1)="c",SigmaEpsConcrete(I8197,$AN$30:$AN$33,$AR$30:$AR$33,$AS$26,$AS$27,$AS$28,$AQ$20,$AU$19),""),"")</f>
        <v/>
      </c>
      <c r="N8197" s="95" t="str">
        <f>IF(A8197&lt;&gt;"",IF(MID(C8197,1,1)="r",SigmaEpsReinf(J8197,$AS$42:$AS$43,$AS$41,$AS$39,$AS$40,$AQ$38),""),"")</f>
        <v/>
      </c>
      <c r="Q8197" s="92" t="str">
        <f t="shared" si="1286"/>
        <v/>
      </c>
      <c r="R8197" s="92" t="str">
        <f t="shared" si="1287"/>
        <v/>
      </c>
      <c r="U8197" s="5"/>
      <c r="V8197" s="5"/>
      <c r="W8197" s="94" t="str">
        <f t="shared" si="1285"/>
        <v/>
      </c>
      <c r="X8197" s="94" t="str">
        <f t="shared" si="1288"/>
        <v/>
      </c>
      <c r="Y8197" s="5"/>
      <c r="BK8197" s="8"/>
      <c r="BL8197" s="5"/>
      <c r="BM8197" s="5"/>
      <c r="BN8197" s="5"/>
      <c r="BO8197" s="5"/>
      <c r="BP8197" s="1"/>
      <c r="BQ8197" s="1"/>
      <c r="BR8197" s="1"/>
      <c r="BS8197" s="1"/>
      <c r="BT8197" s="1"/>
      <c r="BU8197" s="4"/>
      <c r="BV8197" s="1"/>
      <c r="BW8197" s="3"/>
      <c r="BX8197" s="4"/>
      <c r="BY8197" s="5"/>
      <c r="BZ8197" s="5"/>
      <c r="CA8197" s="5"/>
      <c r="CB8197" s="5"/>
      <c r="CC8197" s="5"/>
      <c r="CD8197" s="43"/>
    </row>
    <row r="8198" spans="1:82" x14ac:dyDescent="0.25">
      <c r="A8198" s="8"/>
      <c r="B8198" s="5"/>
      <c r="C8198" s="5"/>
      <c r="D8198" s="5"/>
      <c r="E8198" s="5"/>
      <c r="F8198" s="94" t="str">
        <f t="shared" si="1279"/>
        <v/>
      </c>
      <c r="G8198" s="94" t="str">
        <f t="shared" si="1280"/>
        <v/>
      </c>
      <c r="H8198" s="127" t="str">
        <f>IF(A8198&lt;&gt;"",IF(MID(C8198,1,1)="c",$AS$26,IF(MID(C8198,1,1)="r",$AS$41,IF(MID(C8198,1,1)="p",#REF!,#REF!))),"")</f>
        <v/>
      </c>
      <c r="I8198" s="92" t="str">
        <f t="shared" si="1281"/>
        <v/>
      </c>
      <c r="J8198" s="92" t="str">
        <f t="shared" si="1282"/>
        <v/>
      </c>
      <c r="K8198" s="92" t="str">
        <f t="shared" si="1283"/>
        <v/>
      </c>
      <c r="L8198" s="92" t="str">
        <f t="shared" si="1284"/>
        <v/>
      </c>
      <c r="M8198" s="95" t="str">
        <f>IF(A8198&lt;&gt;"",IF(MID(C8198,1,1)="c",SigmaEpsConcrete(I8198,$AN$30:$AN$33,$AR$30:$AR$33,$AS$26,$AS$27,$AS$28,$AQ$20,$AU$19),""),"")</f>
        <v/>
      </c>
      <c r="N8198" s="95" t="str">
        <f>IF(A8198&lt;&gt;"",IF(MID(C8198,1,1)="r",SigmaEpsReinf(J8198,$AS$42:$AS$43,$AS$41,$AS$39,$AS$40,$AQ$38),""),"")</f>
        <v/>
      </c>
      <c r="Q8198" s="92" t="str">
        <f t="shared" si="1286"/>
        <v/>
      </c>
      <c r="R8198" s="92" t="str">
        <f t="shared" si="1287"/>
        <v/>
      </c>
      <c r="U8198" s="5"/>
      <c r="V8198" s="5"/>
      <c r="W8198" s="94" t="str">
        <f t="shared" si="1285"/>
        <v/>
      </c>
      <c r="X8198" s="94" t="str">
        <f t="shared" si="1288"/>
        <v/>
      </c>
      <c r="Y8198" s="5"/>
      <c r="BK8198" s="8"/>
      <c r="BL8198" s="5"/>
      <c r="BM8198" s="5"/>
      <c r="BN8198" s="5"/>
      <c r="BO8198" s="5"/>
      <c r="BP8198" s="1"/>
      <c r="BQ8198" s="1"/>
      <c r="BR8198" s="1"/>
      <c r="BS8198" s="1"/>
      <c r="BT8198" s="1"/>
      <c r="BU8198" s="4"/>
      <c r="BV8198" s="1"/>
      <c r="BW8198" s="3"/>
      <c r="BX8198" s="4"/>
      <c r="BY8198" s="5"/>
      <c r="BZ8198" s="5"/>
      <c r="CA8198" s="5"/>
      <c r="CB8198" s="5"/>
      <c r="CC8198" s="5"/>
      <c r="CD8198" s="43"/>
    </row>
    <row r="8199" spans="1:82" x14ac:dyDescent="0.25">
      <c r="A8199" s="8"/>
      <c r="B8199" s="5"/>
      <c r="C8199" s="5"/>
      <c r="D8199" s="5"/>
      <c r="E8199" s="5"/>
      <c r="F8199" s="94" t="str">
        <f t="shared" si="1279"/>
        <v/>
      </c>
      <c r="G8199" s="94" t="str">
        <f t="shared" si="1280"/>
        <v/>
      </c>
      <c r="H8199" s="127" t="str">
        <f>IF(A8199&lt;&gt;"",IF(MID(C8199,1,1)="c",$AS$26,IF(MID(C8199,1,1)="r",$AS$41,IF(MID(C8199,1,1)="p",#REF!,#REF!))),"")</f>
        <v/>
      </c>
      <c r="I8199" s="92" t="str">
        <f t="shared" si="1281"/>
        <v/>
      </c>
      <c r="J8199" s="92" t="str">
        <f t="shared" si="1282"/>
        <v/>
      </c>
      <c r="K8199" s="92" t="str">
        <f t="shared" si="1283"/>
        <v/>
      </c>
      <c r="L8199" s="92" t="str">
        <f t="shared" si="1284"/>
        <v/>
      </c>
      <c r="M8199" s="95" t="str">
        <f>IF(A8199&lt;&gt;"",IF(MID(C8199,1,1)="c",SigmaEpsConcrete(I8199,$AN$30:$AN$33,$AR$30:$AR$33,$AS$26,$AS$27,$AS$28,$AQ$20,$AU$19),""),"")</f>
        <v/>
      </c>
      <c r="N8199" s="95" t="str">
        <f>IF(A8199&lt;&gt;"",IF(MID(C8199,1,1)="r",SigmaEpsReinf(J8199,$AS$42:$AS$43,$AS$41,$AS$39,$AS$40,$AQ$38),""),"")</f>
        <v/>
      </c>
      <c r="Q8199" s="92" t="str">
        <f t="shared" si="1286"/>
        <v/>
      </c>
      <c r="R8199" s="92" t="str">
        <f t="shared" si="1287"/>
        <v/>
      </c>
      <c r="U8199" s="5"/>
      <c r="V8199" s="5"/>
      <c r="W8199" s="94" t="str">
        <f t="shared" si="1285"/>
        <v/>
      </c>
      <c r="X8199" s="94" t="str">
        <f t="shared" si="1288"/>
        <v/>
      </c>
      <c r="Y8199" s="5"/>
      <c r="BK8199" s="8"/>
      <c r="BL8199" s="5"/>
      <c r="BM8199" s="5"/>
      <c r="BN8199" s="5"/>
      <c r="BO8199" s="5"/>
      <c r="BP8199" s="1"/>
      <c r="BQ8199" s="1"/>
      <c r="BR8199" s="1"/>
      <c r="BS8199" s="1"/>
      <c r="BT8199" s="1"/>
      <c r="BU8199" s="4"/>
      <c r="BV8199" s="1"/>
      <c r="BW8199" s="3"/>
      <c r="BX8199" s="4"/>
      <c r="BY8199" s="5"/>
      <c r="BZ8199" s="5"/>
      <c r="CA8199" s="5"/>
      <c r="CB8199" s="5"/>
      <c r="CC8199" s="5"/>
      <c r="CD8199" s="43"/>
    </row>
    <row r="8200" spans="1:82" x14ac:dyDescent="0.25">
      <c r="A8200" s="8"/>
      <c r="B8200" s="5"/>
      <c r="C8200" s="5"/>
      <c r="D8200" s="5"/>
      <c r="E8200" s="5"/>
      <c r="F8200" s="94" t="str">
        <f t="shared" si="1279"/>
        <v/>
      </c>
      <c r="G8200" s="94" t="str">
        <f t="shared" si="1280"/>
        <v/>
      </c>
      <c r="H8200" s="127" t="str">
        <f>IF(A8200&lt;&gt;"",IF(MID(C8200,1,1)="c",$AS$26,IF(MID(C8200,1,1)="r",$AS$41,IF(MID(C8200,1,1)="p",#REF!,#REF!))),"")</f>
        <v/>
      </c>
      <c r="I8200" s="92" t="str">
        <f t="shared" si="1281"/>
        <v/>
      </c>
      <c r="J8200" s="92" t="str">
        <f t="shared" si="1282"/>
        <v/>
      </c>
      <c r="K8200" s="92" t="str">
        <f t="shared" si="1283"/>
        <v/>
      </c>
      <c r="L8200" s="92" t="str">
        <f t="shared" si="1284"/>
        <v/>
      </c>
      <c r="M8200" s="95" t="str">
        <f>IF(A8200&lt;&gt;"",IF(MID(C8200,1,1)="c",SigmaEpsConcrete(I8200,$AN$30:$AN$33,$AR$30:$AR$33,$AS$26,$AS$27,$AS$28,$AQ$20,$AU$19),""),"")</f>
        <v/>
      </c>
      <c r="N8200" s="95" t="str">
        <f>IF(A8200&lt;&gt;"",IF(MID(C8200,1,1)="r",SigmaEpsReinf(J8200,$AS$42:$AS$43,$AS$41,$AS$39,$AS$40,$AQ$38),""),"")</f>
        <v/>
      </c>
      <c r="Q8200" s="92" t="str">
        <f t="shared" si="1286"/>
        <v/>
      </c>
      <c r="R8200" s="92" t="str">
        <f t="shared" si="1287"/>
        <v/>
      </c>
      <c r="U8200" s="5"/>
      <c r="V8200" s="5"/>
      <c r="W8200" s="94" t="str">
        <f t="shared" si="1285"/>
        <v/>
      </c>
      <c r="X8200" s="94" t="str">
        <f t="shared" si="1288"/>
        <v/>
      </c>
      <c r="Y8200" s="5"/>
      <c r="BK8200" s="8"/>
      <c r="BL8200" s="5"/>
      <c r="BM8200" s="5"/>
      <c r="BN8200" s="5"/>
      <c r="BO8200" s="5"/>
      <c r="BP8200" s="1"/>
      <c r="BQ8200" s="1"/>
      <c r="BR8200" s="1"/>
      <c r="BS8200" s="1"/>
      <c r="BT8200" s="1"/>
      <c r="BU8200" s="4"/>
      <c r="BV8200" s="1"/>
      <c r="BW8200" s="3"/>
      <c r="BX8200" s="4"/>
      <c r="BY8200" s="5"/>
      <c r="BZ8200" s="5"/>
      <c r="CA8200" s="5"/>
      <c r="CB8200" s="5"/>
      <c r="CC8200" s="5"/>
      <c r="CD8200" s="43"/>
    </row>
    <row r="8201" spans="1:82" x14ac:dyDescent="0.25">
      <c r="A8201" s="8"/>
      <c r="B8201" s="5"/>
      <c r="C8201" s="5"/>
      <c r="D8201" s="5"/>
      <c r="E8201" s="5"/>
      <c r="F8201" s="94" t="str">
        <f t="shared" si="1279"/>
        <v/>
      </c>
      <c r="G8201" s="94" t="str">
        <f t="shared" si="1280"/>
        <v/>
      </c>
      <c r="H8201" s="127" t="str">
        <f>IF(A8201&lt;&gt;"",IF(MID(C8201,1,1)="c",$AS$26,IF(MID(C8201,1,1)="r",$AS$41,IF(MID(C8201,1,1)="p",#REF!,#REF!))),"")</f>
        <v/>
      </c>
      <c r="I8201" s="92" t="str">
        <f t="shared" si="1281"/>
        <v/>
      </c>
      <c r="J8201" s="92" t="str">
        <f t="shared" si="1282"/>
        <v/>
      </c>
      <c r="K8201" s="92" t="str">
        <f t="shared" si="1283"/>
        <v/>
      </c>
      <c r="L8201" s="92" t="str">
        <f t="shared" si="1284"/>
        <v/>
      </c>
      <c r="M8201" s="95" t="str">
        <f>IF(A8201&lt;&gt;"",IF(MID(C8201,1,1)="c",SigmaEpsConcrete(I8201,$AN$30:$AN$33,$AR$30:$AR$33,$AS$26,$AS$27,$AS$28,$AQ$20,$AU$19),""),"")</f>
        <v/>
      </c>
      <c r="N8201" s="95" t="str">
        <f>IF(A8201&lt;&gt;"",IF(MID(C8201,1,1)="r",SigmaEpsReinf(J8201,$AS$42:$AS$43,$AS$41,$AS$39,$AS$40,$AQ$38),""),"")</f>
        <v/>
      </c>
      <c r="Q8201" s="92" t="str">
        <f t="shared" si="1286"/>
        <v/>
      </c>
      <c r="R8201" s="92" t="str">
        <f t="shared" si="1287"/>
        <v/>
      </c>
      <c r="U8201" s="5"/>
      <c r="V8201" s="5"/>
      <c r="W8201" s="94" t="str">
        <f t="shared" si="1285"/>
        <v/>
      </c>
      <c r="X8201" s="94" t="str">
        <f t="shared" si="1288"/>
        <v/>
      </c>
      <c r="Y8201" s="5"/>
      <c r="BK8201" s="8"/>
      <c r="BL8201" s="5"/>
      <c r="BM8201" s="5"/>
      <c r="BN8201" s="5"/>
      <c r="BO8201" s="5"/>
      <c r="BP8201" s="1"/>
      <c r="BQ8201" s="1"/>
      <c r="BR8201" s="1"/>
      <c r="BS8201" s="1"/>
      <c r="BT8201" s="1"/>
      <c r="BU8201" s="4"/>
      <c r="BV8201" s="1"/>
      <c r="BW8201" s="3"/>
      <c r="BX8201" s="4"/>
      <c r="BY8201" s="5"/>
      <c r="BZ8201" s="5"/>
      <c r="CA8201" s="5"/>
      <c r="CB8201" s="5"/>
      <c r="CC8201" s="5"/>
      <c r="CD8201" s="43"/>
    </row>
    <row r="8202" spans="1:82" x14ac:dyDescent="0.25">
      <c r="A8202" s="8"/>
      <c r="B8202" s="5"/>
      <c r="C8202" s="5"/>
      <c r="D8202" s="5"/>
      <c r="E8202" s="5"/>
      <c r="F8202" s="94" t="str">
        <f t="shared" ref="F8202:F8265" si="1289">IF(A8202&lt;&gt;"",(D8202-$AU$86)/10,"")</f>
        <v/>
      </c>
      <c r="G8202" s="94" t="str">
        <f t="shared" ref="G8202:G8265" si="1290">IF(A8202&lt;&gt;"",(E8202-$AU$87)/10,"")</f>
        <v/>
      </c>
      <c r="H8202" s="127" t="str">
        <f>IF(A8202&lt;&gt;"",IF(MID(C8202,1,1)="c",$AS$26,IF(MID(C8202,1,1)="r",$AS$41,IF(MID(C8202,1,1)="p",#REF!,#REF!))),"")</f>
        <v/>
      </c>
      <c r="I8202" s="92" t="str">
        <f t="shared" ref="I8202:I8265" si="1291">IF($A8202&lt;&gt;"",IF(MID($C8202,1,1)="c",$Y$3+$Y$4*$F8202+$Y$5*$G8202+$BR$43,""),"")</f>
        <v/>
      </c>
      <c r="J8202" s="92" t="str">
        <f t="shared" ref="J8202:J8265" si="1292">IF($A8202&lt;&gt;"",IF(MID($C8202,1,1)="r",$Y$3+$Y$4*$F8202+$Y$5*$G8202+$BR$43,""),"")</f>
        <v/>
      </c>
      <c r="K8202" s="92" t="str">
        <f t="shared" ref="K8202:K8265" si="1293">IF($A8202&lt;&gt;"",IF(MID($C8202,1,1)="u",$Y$3+$Y$4*$F8202+$Y$5*$G8202+$BR$43,""),"")</f>
        <v/>
      </c>
      <c r="L8202" s="92" t="str">
        <f t="shared" ref="L8202:L8265" si="1294">IF($A8202&lt;&gt;"",IF(MID($C8202,1,1)="p",$Y$3+$Y$4*$F8202+$Y$5*$G8202+$BR$43,""),"")</f>
        <v/>
      </c>
      <c r="M8202" s="95" t="str">
        <f>IF(A8202&lt;&gt;"",IF(MID(C8202,1,1)="c",SigmaEpsConcrete(I8202,$AN$30:$AN$33,$AR$30:$AR$33,$AS$26,$AS$27,$AS$28,$AQ$20,$AU$19),""),"")</f>
        <v/>
      </c>
      <c r="N8202" s="95" t="str">
        <f>IF(A8202&lt;&gt;"",IF(MID(C8202,1,1)="r",SigmaEpsReinf(J8202,$AS$42:$AS$43,$AS$41,$AS$39,$AS$40,$AQ$38),""),"")</f>
        <v/>
      </c>
      <c r="Q8202" s="92" t="str">
        <f t="shared" si="1286"/>
        <v/>
      </c>
      <c r="R8202" s="92" t="str">
        <f t="shared" si="1287"/>
        <v/>
      </c>
      <c r="U8202" s="5"/>
      <c r="V8202" s="5"/>
      <c r="W8202" s="94" t="str">
        <f t="shared" ref="W8202:W8265" si="1295">IF(A8202&lt;&gt;"",F8202-$AU$105,"")</f>
        <v/>
      </c>
      <c r="X8202" s="94" t="str">
        <f t="shared" si="1288"/>
        <v/>
      </c>
      <c r="Y8202" s="5"/>
      <c r="BK8202" s="8"/>
      <c r="BL8202" s="5"/>
      <c r="BM8202" s="5"/>
      <c r="BN8202" s="5"/>
      <c r="BO8202" s="5"/>
      <c r="BP8202" s="1"/>
      <c r="BQ8202" s="1"/>
      <c r="BR8202" s="1"/>
      <c r="BS8202" s="1"/>
      <c r="BT8202" s="1"/>
      <c r="BU8202" s="4"/>
      <c r="BV8202" s="1"/>
      <c r="BW8202" s="3"/>
      <c r="BX8202" s="4"/>
      <c r="BY8202" s="5"/>
      <c r="BZ8202" s="5"/>
      <c r="CA8202" s="5"/>
      <c r="CB8202" s="5"/>
      <c r="CC8202" s="5"/>
      <c r="CD8202" s="43"/>
    </row>
    <row r="8203" spans="1:82" x14ac:dyDescent="0.25">
      <c r="A8203" s="8"/>
      <c r="B8203" s="5"/>
      <c r="C8203" s="5"/>
      <c r="D8203" s="5"/>
      <c r="E8203" s="5"/>
      <c r="F8203" s="94" t="str">
        <f t="shared" si="1289"/>
        <v/>
      </c>
      <c r="G8203" s="94" t="str">
        <f t="shared" si="1290"/>
        <v/>
      </c>
      <c r="H8203" s="127" t="str">
        <f>IF(A8203&lt;&gt;"",IF(MID(C8203,1,1)="c",$AS$26,IF(MID(C8203,1,1)="r",$AS$41,IF(MID(C8203,1,1)="p",#REF!,#REF!))),"")</f>
        <v/>
      </c>
      <c r="I8203" s="92" t="str">
        <f t="shared" si="1291"/>
        <v/>
      </c>
      <c r="J8203" s="92" t="str">
        <f t="shared" si="1292"/>
        <v/>
      </c>
      <c r="K8203" s="92" t="str">
        <f t="shared" si="1293"/>
        <v/>
      </c>
      <c r="L8203" s="92" t="str">
        <f t="shared" si="1294"/>
        <v/>
      </c>
      <c r="M8203" s="95" t="str">
        <f>IF(A8203&lt;&gt;"",IF(MID(C8203,1,1)="c",SigmaEpsConcrete(I8203,$AN$30:$AN$33,$AR$30:$AR$33,$AS$26,$AS$27,$AS$28,$AQ$20,$AU$19),""),"")</f>
        <v/>
      </c>
      <c r="N8203" s="95" t="str">
        <f>IF(A8203&lt;&gt;"",IF(MID(C8203,1,1)="r",SigmaEpsReinf(J8203,$AS$42:$AS$43,$AS$41,$AS$39,$AS$40,$AQ$38),""),"")</f>
        <v/>
      </c>
      <c r="Q8203" s="92" t="str">
        <f t="shared" ref="Q8203:Q8266" si="1296">IF(A8203&lt;&gt;"",IF(MID(C8203,1,1)="c",IF(ISERROR(M8203/I8203),"",M8203/I8203),""),"")</f>
        <v/>
      </c>
      <c r="R8203" s="92" t="str">
        <f t="shared" ref="R8203:R8266" si="1297">IF(A8203&lt;&gt;"",IF(MID(C8203,1,1)="r",IF(ISERROR(N8203/J8203),"",N8203/J8203),""),"")</f>
        <v/>
      </c>
      <c r="U8203" s="5"/>
      <c r="V8203" s="5"/>
      <c r="W8203" s="94" t="str">
        <f t="shared" si="1295"/>
        <v/>
      </c>
      <c r="X8203" s="94" t="str">
        <f t="shared" ref="X8203:X8266" si="1298">IF(B8203&lt;&gt;"",G8203-$AU$106,"")</f>
        <v/>
      </c>
      <c r="Y8203" s="5"/>
      <c r="BK8203" s="8"/>
      <c r="BL8203" s="5"/>
      <c r="BM8203" s="5"/>
      <c r="BN8203" s="5"/>
      <c r="BO8203" s="5"/>
      <c r="BP8203" s="1"/>
      <c r="BQ8203" s="1"/>
      <c r="BR8203" s="1"/>
      <c r="BS8203" s="1"/>
      <c r="BT8203" s="1"/>
      <c r="BU8203" s="4"/>
      <c r="BV8203" s="1"/>
      <c r="BW8203" s="3"/>
      <c r="BX8203" s="4"/>
      <c r="BY8203" s="5"/>
      <c r="BZ8203" s="5"/>
      <c r="CA8203" s="5"/>
      <c r="CB8203" s="5"/>
      <c r="CC8203" s="5"/>
      <c r="CD8203" s="43"/>
    </row>
    <row r="8204" spans="1:82" x14ac:dyDescent="0.25">
      <c r="A8204" s="8"/>
      <c r="B8204" s="5"/>
      <c r="C8204" s="5"/>
      <c r="D8204" s="5"/>
      <c r="E8204" s="5"/>
      <c r="F8204" s="94" t="str">
        <f t="shared" si="1289"/>
        <v/>
      </c>
      <c r="G8204" s="94" t="str">
        <f t="shared" si="1290"/>
        <v/>
      </c>
      <c r="H8204" s="127" t="str">
        <f>IF(A8204&lt;&gt;"",IF(MID(C8204,1,1)="c",$AS$26,IF(MID(C8204,1,1)="r",$AS$41,IF(MID(C8204,1,1)="p",#REF!,#REF!))),"")</f>
        <v/>
      </c>
      <c r="I8204" s="92" t="str">
        <f t="shared" si="1291"/>
        <v/>
      </c>
      <c r="J8204" s="92" t="str">
        <f t="shared" si="1292"/>
        <v/>
      </c>
      <c r="K8204" s="92" t="str">
        <f t="shared" si="1293"/>
        <v/>
      </c>
      <c r="L8204" s="92" t="str">
        <f t="shared" si="1294"/>
        <v/>
      </c>
      <c r="M8204" s="95" t="str">
        <f>IF(A8204&lt;&gt;"",IF(MID(C8204,1,1)="c",SigmaEpsConcrete(I8204,$AN$30:$AN$33,$AR$30:$AR$33,$AS$26,$AS$27,$AS$28,$AQ$20,$AU$19),""),"")</f>
        <v/>
      </c>
      <c r="N8204" s="95" t="str">
        <f>IF(A8204&lt;&gt;"",IF(MID(C8204,1,1)="r",SigmaEpsReinf(J8204,$AS$42:$AS$43,$AS$41,$AS$39,$AS$40,$AQ$38),""),"")</f>
        <v/>
      </c>
      <c r="Q8204" s="92" t="str">
        <f t="shared" si="1296"/>
        <v/>
      </c>
      <c r="R8204" s="92" t="str">
        <f t="shared" si="1297"/>
        <v/>
      </c>
      <c r="U8204" s="5"/>
      <c r="V8204" s="5"/>
      <c r="W8204" s="94" t="str">
        <f t="shared" si="1295"/>
        <v/>
      </c>
      <c r="X8204" s="94" t="str">
        <f t="shared" si="1298"/>
        <v/>
      </c>
      <c r="Y8204" s="5"/>
      <c r="BK8204" s="8"/>
      <c r="BL8204" s="5"/>
      <c r="BM8204" s="5"/>
      <c r="BN8204" s="5"/>
      <c r="BO8204" s="5"/>
      <c r="BP8204" s="1"/>
      <c r="BQ8204" s="1"/>
      <c r="BR8204" s="1"/>
      <c r="BS8204" s="1"/>
      <c r="BT8204" s="1"/>
      <c r="BU8204" s="4"/>
      <c r="BV8204" s="1"/>
      <c r="BW8204" s="3"/>
      <c r="BX8204" s="4"/>
      <c r="BY8204" s="5"/>
      <c r="BZ8204" s="5"/>
      <c r="CA8204" s="5"/>
      <c r="CB8204" s="5"/>
      <c r="CC8204" s="5"/>
      <c r="CD8204" s="43"/>
    </row>
    <row r="8205" spans="1:82" x14ac:dyDescent="0.25">
      <c r="A8205" s="8"/>
      <c r="B8205" s="5"/>
      <c r="C8205" s="5"/>
      <c r="D8205" s="5"/>
      <c r="E8205" s="5"/>
      <c r="F8205" s="94" t="str">
        <f t="shared" si="1289"/>
        <v/>
      </c>
      <c r="G8205" s="94" t="str">
        <f t="shared" si="1290"/>
        <v/>
      </c>
      <c r="H8205" s="127" t="str">
        <f>IF(A8205&lt;&gt;"",IF(MID(C8205,1,1)="c",$AS$26,IF(MID(C8205,1,1)="r",$AS$41,IF(MID(C8205,1,1)="p",#REF!,#REF!))),"")</f>
        <v/>
      </c>
      <c r="I8205" s="92" t="str">
        <f t="shared" si="1291"/>
        <v/>
      </c>
      <c r="J8205" s="92" t="str">
        <f t="shared" si="1292"/>
        <v/>
      </c>
      <c r="K8205" s="92" t="str">
        <f t="shared" si="1293"/>
        <v/>
      </c>
      <c r="L8205" s="92" t="str">
        <f t="shared" si="1294"/>
        <v/>
      </c>
      <c r="M8205" s="95" t="str">
        <f>IF(A8205&lt;&gt;"",IF(MID(C8205,1,1)="c",SigmaEpsConcrete(I8205,$AN$30:$AN$33,$AR$30:$AR$33,$AS$26,$AS$27,$AS$28,$AQ$20,$AU$19),""),"")</f>
        <v/>
      </c>
      <c r="N8205" s="95" t="str">
        <f>IF(A8205&lt;&gt;"",IF(MID(C8205,1,1)="r",SigmaEpsReinf(J8205,$AS$42:$AS$43,$AS$41,$AS$39,$AS$40,$AQ$38),""),"")</f>
        <v/>
      </c>
      <c r="Q8205" s="92" t="str">
        <f t="shared" si="1296"/>
        <v/>
      </c>
      <c r="R8205" s="92" t="str">
        <f t="shared" si="1297"/>
        <v/>
      </c>
      <c r="U8205" s="5"/>
      <c r="V8205" s="5"/>
      <c r="W8205" s="94" t="str">
        <f t="shared" si="1295"/>
        <v/>
      </c>
      <c r="X8205" s="94" t="str">
        <f t="shared" si="1298"/>
        <v/>
      </c>
      <c r="Y8205" s="5"/>
      <c r="BK8205" s="8"/>
      <c r="BL8205" s="5"/>
      <c r="BM8205" s="5"/>
      <c r="BN8205" s="5"/>
      <c r="BO8205" s="5"/>
      <c r="BP8205" s="1"/>
      <c r="BQ8205" s="1"/>
      <c r="BR8205" s="1"/>
      <c r="BS8205" s="1"/>
      <c r="BT8205" s="1"/>
      <c r="BU8205" s="4"/>
      <c r="BV8205" s="1"/>
      <c r="BW8205" s="3"/>
      <c r="BX8205" s="4"/>
      <c r="BY8205" s="5"/>
      <c r="BZ8205" s="5"/>
      <c r="CA8205" s="5"/>
      <c r="CB8205" s="5"/>
      <c r="CC8205" s="5"/>
      <c r="CD8205" s="43"/>
    </row>
    <row r="8206" spans="1:82" x14ac:dyDescent="0.25">
      <c r="A8206" s="8"/>
      <c r="B8206" s="5"/>
      <c r="C8206" s="5"/>
      <c r="D8206" s="5"/>
      <c r="E8206" s="5"/>
      <c r="F8206" s="94" t="str">
        <f t="shared" si="1289"/>
        <v/>
      </c>
      <c r="G8206" s="94" t="str">
        <f t="shared" si="1290"/>
        <v/>
      </c>
      <c r="H8206" s="127" t="str">
        <f>IF(A8206&lt;&gt;"",IF(MID(C8206,1,1)="c",$AS$26,IF(MID(C8206,1,1)="r",$AS$41,IF(MID(C8206,1,1)="p",#REF!,#REF!))),"")</f>
        <v/>
      </c>
      <c r="I8206" s="92" t="str">
        <f t="shared" si="1291"/>
        <v/>
      </c>
      <c r="J8206" s="92" t="str">
        <f t="shared" si="1292"/>
        <v/>
      </c>
      <c r="K8206" s="92" t="str">
        <f t="shared" si="1293"/>
        <v/>
      </c>
      <c r="L8206" s="92" t="str">
        <f t="shared" si="1294"/>
        <v/>
      </c>
      <c r="M8206" s="95" t="str">
        <f>IF(A8206&lt;&gt;"",IF(MID(C8206,1,1)="c",SigmaEpsConcrete(I8206,$AN$30:$AN$33,$AR$30:$AR$33,$AS$26,$AS$27,$AS$28,$AQ$20,$AU$19),""),"")</f>
        <v/>
      </c>
      <c r="N8206" s="95" t="str">
        <f>IF(A8206&lt;&gt;"",IF(MID(C8206,1,1)="r",SigmaEpsReinf(J8206,$AS$42:$AS$43,$AS$41,$AS$39,$AS$40,$AQ$38),""),"")</f>
        <v/>
      </c>
      <c r="Q8206" s="92" t="str">
        <f t="shared" si="1296"/>
        <v/>
      </c>
      <c r="R8206" s="92" t="str">
        <f t="shared" si="1297"/>
        <v/>
      </c>
      <c r="U8206" s="5"/>
      <c r="V8206" s="5"/>
      <c r="W8206" s="94" t="str">
        <f t="shared" si="1295"/>
        <v/>
      </c>
      <c r="X8206" s="94" t="str">
        <f t="shared" si="1298"/>
        <v/>
      </c>
      <c r="Y8206" s="5"/>
      <c r="BK8206" s="8"/>
      <c r="BL8206" s="5"/>
      <c r="BM8206" s="5"/>
      <c r="BN8206" s="5"/>
      <c r="BO8206" s="5"/>
      <c r="BP8206" s="1"/>
      <c r="BQ8206" s="1"/>
      <c r="BR8206" s="1"/>
      <c r="BS8206" s="1"/>
      <c r="BT8206" s="1"/>
      <c r="BU8206" s="4"/>
      <c r="BV8206" s="1"/>
      <c r="BW8206" s="3"/>
      <c r="BX8206" s="4"/>
      <c r="BY8206" s="5"/>
      <c r="BZ8206" s="5"/>
      <c r="CA8206" s="5"/>
      <c r="CB8206" s="5"/>
      <c r="CC8206" s="5"/>
      <c r="CD8206" s="43"/>
    </row>
    <row r="8207" spans="1:82" x14ac:dyDescent="0.25">
      <c r="A8207" s="8"/>
      <c r="B8207" s="5"/>
      <c r="C8207" s="5"/>
      <c r="D8207" s="5"/>
      <c r="E8207" s="5"/>
      <c r="F8207" s="94" t="str">
        <f t="shared" si="1289"/>
        <v/>
      </c>
      <c r="G8207" s="94" t="str">
        <f t="shared" si="1290"/>
        <v/>
      </c>
      <c r="H8207" s="127" t="str">
        <f>IF(A8207&lt;&gt;"",IF(MID(C8207,1,1)="c",$AS$26,IF(MID(C8207,1,1)="r",$AS$41,IF(MID(C8207,1,1)="p",#REF!,#REF!))),"")</f>
        <v/>
      </c>
      <c r="I8207" s="92" t="str">
        <f t="shared" si="1291"/>
        <v/>
      </c>
      <c r="J8207" s="92" t="str">
        <f t="shared" si="1292"/>
        <v/>
      </c>
      <c r="K8207" s="92" t="str">
        <f t="shared" si="1293"/>
        <v/>
      </c>
      <c r="L8207" s="92" t="str">
        <f t="shared" si="1294"/>
        <v/>
      </c>
      <c r="M8207" s="95" t="str">
        <f>IF(A8207&lt;&gt;"",IF(MID(C8207,1,1)="c",SigmaEpsConcrete(I8207,$AN$30:$AN$33,$AR$30:$AR$33,$AS$26,$AS$27,$AS$28,$AQ$20,$AU$19),""),"")</f>
        <v/>
      </c>
      <c r="N8207" s="95" t="str">
        <f>IF(A8207&lt;&gt;"",IF(MID(C8207,1,1)="r",SigmaEpsReinf(J8207,$AS$42:$AS$43,$AS$41,$AS$39,$AS$40,$AQ$38),""),"")</f>
        <v/>
      </c>
      <c r="Q8207" s="92" t="str">
        <f t="shared" si="1296"/>
        <v/>
      </c>
      <c r="R8207" s="92" t="str">
        <f t="shared" si="1297"/>
        <v/>
      </c>
      <c r="U8207" s="5"/>
      <c r="V8207" s="5"/>
      <c r="W8207" s="94" t="str">
        <f t="shared" si="1295"/>
        <v/>
      </c>
      <c r="X8207" s="94" t="str">
        <f t="shared" si="1298"/>
        <v/>
      </c>
      <c r="Y8207" s="5"/>
      <c r="BK8207" s="8"/>
      <c r="BL8207" s="5"/>
      <c r="BM8207" s="5"/>
      <c r="BN8207" s="5"/>
      <c r="BO8207" s="5"/>
      <c r="BP8207" s="1"/>
      <c r="BQ8207" s="1"/>
      <c r="BR8207" s="1"/>
      <c r="BS8207" s="1"/>
      <c r="BT8207" s="1"/>
      <c r="BU8207" s="4"/>
      <c r="BV8207" s="1"/>
      <c r="BW8207" s="3"/>
      <c r="BX8207" s="4"/>
      <c r="BY8207" s="5"/>
      <c r="BZ8207" s="5"/>
      <c r="CA8207" s="5"/>
      <c r="CB8207" s="5"/>
      <c r="CC8207" s="5"/>
      <c r="CD8207" s="43"/>
    </row>
    <row r="8208" spans="1:82" x14ac:dyDescent="0.25">
      <c r="A8208" s="8"/>
      <c r="B8208" s="5"/>
      <c r="C8208" s="5"/>
      <c r="D8208" s="5"/>
      <c r="E8208" s="5"/>
      <c r="F8208" s="94" t="str">
        <f t="shared" si="1289"/>
        <v/>
      </c>
      <c r="G8208" s="94" t="str">
        <f t="shared" si="1290"/>
        <v/>
      </c>
      <c r="H8208" s="127" t="str">
        <f>IF(A8208&lt;&gt;"",IF(MID(C8208,1,1)="c",$AS$26,IF(MID(C8208,1,1)="r",$AS$41,IF(MID(C8208,1,1)="p",#REF!,#REF!))),"")</f>
        <v/>
      </c>
      <c r="I8208" s="92" t="str">
        <f t="shared" si="1291"/>
        <v/>
      </c>
      <c r="J8208" s="92" t="str">
        <f t="shared" si="1292"/>
        <v/>
      </c>
      <c r="K8208" s="92" t="str">
        <f t="shared" si="1293"/>
        <v/>
      </c>
      <c r="L8208" s="92" t="str">
        <f t="shared" si="1294"/>
        <v/>
      </c>
      <c r="M8208" s="95" t="str">
        <f>IF(A8208&lt;&gt;"",IF(MID(C8208,1,1)="c",SigmaEpsConcrete(I8208,$AN$30:$AN$33,$AR$30:$AR$33,$AS$26,$AS$27,$AS$28,$AQ$20,$AU$19),""),"")</f>
        <v/>
      </c>
      <c r="N8208" s="95" t="str">
        <f>IF(A8208&lt;&gt;"",IF(MID(C8208,1,1)="r",SigmaEpsReinf(J8208,$AS$42:$AS$43,$AS$41,$AS$39,$AS$40,$AQ$38),""),"")</f>
        <v/>
      </c>
      <c r="Q8208" s="92" t="str">
        <f t="shared" si="1296"/>
        <v/>
      </c>
      <c r="R8208" s="92" t="str">
        <f t="shared" si="1297"/>
        <v/>
      </c>
      <c r="U8208" s="5"/>
      <c r="V8208" s="5"/>
      <c r="W8208" s="94" t="str">
        <f t="shared" si="1295"/>
        <v/>
      </c>
      <c r="X8208" s="94" t="str">
        <f t="shared" si="1298"/>
        <v/>
      </c>
      <c r="Y8208" s="5"/>
      <c r="BK8208" s="8"/>
      <c r="BL8208" s="5"/>
      <c r="BM8208" s="5"/>
      <c r="BN8208" s="5"/>
      <c r="BO8208" s="5"/>
      <c r="BP8208" s="1"/>
      <c r="BQ8208" s="1"/>
      <c r="BR8208" s="1"/>
      <c r="BS8208" s="1"/>
      <c r="BT8208" s="1"/>
      <c r="BU8208" s="4"/>
      <c r="BV8208" s="1"/>
      <c r="BW8208" s="3"/>
      <c r="BX8208" s="4"/>
      <c r="BY8208" s="5"/>
      <c r="BZ8208" s="5"/>
      <c r="CA8208" s="5"/>
      <c r="CB8208" s="5"/>
      <c r="CC8208" s="5"/>
      <c r="CD8208" s="43"/>
    </row>
    <row r="8209" spans="1:82" x14ac:dyDescent="0.25">
      <c r="A8209" s="8"/>
      <c r="B8209" s="5"/>
      <c r="C8209" s="5"/>
      <c r="D8209" s="5"/>
      <c r="E8209" s="5"/>
      <c r="F8209" s="94" t="str">
        <f t="shared" si="1289"/>
        <v/>
      </c>
      <c r="G8209" s="94" t="str">
        <f t="shared" si="1290"/>
        <v/>
      </c>
      <c r="H8209" s="127" t="str">
        <f>IF(A8209&lt;&gt;"",IF(MID(C8209,1,1)="c",$AS$26,IF(MID(C8209,1,1)="r",$AS$41,IF(MID(C8209,1,1)="p",#REF!,#REF!))),"")</f>
        <v/>
      </c>
      <c r="I8209" s="92" t="str">
        <f t="shared" si="1291"/>
        <v/>
      </c>
      <c r="J8209" s="92" t="str">
        <f t="shared" si="1292"/>
        <v/>
      </c>
      <c r="K8209" s="92" t="str">
        <f t="shared" si="1293"/>
        <v/>
      </c>
      <c r="L8209" s="92" t="str">
        <f t="shared" si="1294"/>
        <v/>
      </c>
      <c r="M8209" s="95" t="str">
        <f>IF(A8209&lt;&gt;"",IF(MID(C8209,1,1)="c",SigmaEpsConcrete(I8209,$AN$30:$AN$33,$AR$30:$AR$33,$AS$26,$AS$27,$AS$28,$AQ$20,$AU$19),""),"")</f>
        <v/>
      </c>
      <c r="N8209" s="95" t="str">
        <f>IF(A8209&lt;&gt;"",IF(MID(C8209,1,1)="r",SigmaEpsReinf(J8209,$AS$42:$AS$43,$AS$41,$AS$39,$AS$40,$AQ$38),""),"")</f>
        <v/>
      </c>
      <c r="Q8209" s="92" t="str">
        <f t="shared" si="1296"/>
        <v/>
      </c>
      <c r="R8209" s="92" t="str">
        <f t="shared" si="1297"/>
        <v/>
      </c>
      <c r="U8209" s="5"/>
      <c r="V8209" s="5"/>
      <c r="W8209" s="94" t="str">
        <f t="shared" si="1295"/>
        <v/>
      </c>
      <c r="X8209" s="94" t="str">
        <f t="shared" si="1298"/>
        <v/>
      </c>
      <c r="Y8209" s="5"/>
      <c r="BK8209" s="8"/>
      <c r="BL8209" s="5"/>
      <c r="BM8209" s="5"/>
      <c r="BN8209" s="5"/>
      <c r="BO8209" s="5"/>
      <c r="BP8209" s="1"/>
      <c r="BQ8209" s="1"/>
      <c r="BR8209" s="1"/>
      <c r="BS8209" s="1"/>
      <c r="BT8209" s="1"/>
      <c r="BU8209" s="4"/>
      <c r="BV8209" s="1"/>
      <c r="BW8209" s="3"/>
      <c r="BX8209" s="4"/>
      <c r="BY8209" s="5"/>
      <c r="BZ8209" s="5"/>
      <c r="CA8209" s="5"/>
      <c r="CB8209" s="5"/>
      <c r="CC8209" s="5"/>
      <c r="CD8209" s="43"/>
    </row>
    <row r="8210" spans="1:82" x14ac:dyDescent="0.25">
      <c r="A8210" s="8"/>
      <c r="B8210" s="5"/>
      <c r="C8210" s="5"/>
      <c r="D8210" s="5"/>
      <c r="E8210" s="5"/>
      <c r="F8210" s="94" t="str">
        <f t="shared" si="1289"/>
        <v/>
      </c>
      <c r="G8210" s="94" t="str">
        <f t="shared" si="1290"/>
        <v/>
      </c>
      <c r="H8210" s="127" t="str">
        <f>IF(A8210&lt;&gt;"",IF(MID(C8210,1,1)="c",$AS$26,IF(MID(C8210,1,1)="r",$AS$41,IF(MID(C8210,1,1)="p",#REF!,#REF!))),"")</f>
        <v/>
      </c>
      <c r="I8210" s="92" t="str">
        <f t="shared" si="1291"/>
        <v/>
      </c>
      <c r="J8210" s="92" t="str">
        <f t="shared" si="1292"/>
        <v/>
      </c>
      <c r="K8210" s="92" t="str">
        <f t="shared" si="1293"/>
        <v/>
      </c>
      <c r="L8210" s="92" t="str">
        <f t="shared" si="1294"/>
        <v/>
      </c>
      <c r="M8210" s="95" t="str">
        <f>IF(A8210&lt;&gt;"",IF(MID(C8210,1,1)="c",SigmaEpsConcrete(I8210,$AN$30:$AN$33,$AR$30:$AR$33,$AS$26,$AS$27,$AS$28,$AQ$20,$AU$19),""),"")</f>
        <v/>
      </c>
      <c r="N8210" s="95" t="str">
        <f>IF(A8210&lt;&gt;"",IF(MID(C8210,1,1)="r",SigmaEpsReinf(J8210,$AS$42:$AS$43,$AS$41,$AS$39,$AS$40,$AQ$38),""),"")</f>
        <v/>
      </c>
      <c r="Q8210" s="92" t="str">
        <f t="shared" si="1296"/>
        <v/>
      </c>
      <c r="R8210" s="92" t="str">
        <f t="shared" si="1297"/>
        <v/>
      </c>
      <c r="U8210" s="5"/>
      <c r="V8210" s="5"/>
      <c r="W8210" s="94" t="str">
        <f t="shared" si="1295"/>
        <v/>
      </c>
      <c r="X8210" s="94" t="str">
        <f t="shared" si="1298"/>
        <v/>
      </c>
      <c r="Y8210" s="5"/>
      <c r="BK8210" s="8"/>
      <c r="BL8210" s="5"/>
      <c r="BM8210" s="5"/>
      <c r="BN8210" s="5"/>
      <c r="BO8210" s="5"/>
      <c r="BP8210" s="1"/>
      <c r="BQ8210" s="1"/>
      <c r="BR8210" s="1"/>
      <c r="BS8210" s="1"/>
      <c r="BT8210" s="1"/>
      <c r="BU8210" s="4"/>
      <c r="BV8210" s="1"/>
      <c r="BW8210" s="3"/>
      <c r="BX8210" s="4"/>
      <c r="BY8210" s="5"/>
      <c r="BZ8210" s="5"/>
      <c r="CA8210" s="5"/>
      <c r="CB8210" s="5"/>
      <c r="CC8210" s="5"/>
      <c r="CD8210" s="43"/>
    </row>
    <row r="8211" spans="1:82" x14ac:dyDescent="0.25">
      <c r="A8211" s="8"/>
      <c r="B8211" s="5"/>
      <c r="C8211" s="5"/>
      <c r="D8211" s="5"/>
      <c r="E8211" s="5"/>
      <c r="F8211" s="94" t="str">
        <f t="shared" si="1289"/>
        <v/>
      </c>
      <c r="G8211" s="94" t="str">
        <f t="shared" si="1290"/>
        <v/>
      </c>
      <c r="H8211" s="127" t="str">
        <f>IF(A8211&lt;&gt;"",IF(MID(C8211,1,1)="c",$AS$26,IF(MID(C8211,1,1)="r",$AS$41,IF(MID(C8211,1,1)="p",#REF!,#REF!))),"")</f>
        <v/>
      </c>
      <c r="I8211" s="92" t="str">
        <f t="shared" si="1291"/>
        <v/>
      </c>
      <c r="J8211" s="92" t="str">
        <f t="shared" si="1292"/>
        <v/>
      </c>
      <c r="K8211" s="92" t="str">
        <f t="shared" si="1293"/>
        <v/>
      </c>
      <c r="L8211" s="92" t="str">
        <f t="shared" si="1294"/>
        <v/>
      </c>
      <c r="M8211" s="95" t="str">
        <f>IF(A8211&lt;&gt;"",IF(MID(C8211,1,1)="c",SigmaEpsConcrete(I8211,$AN$30:$AN$33,$AR$30:$AR$33,$AS$26,$AS$27,$AS$28,$AQ$20,$AU$19),""),"")</f>
        <v/>
      </c>
      <c r="N8211" s="95" t="str">
        <f>IF(A8211&lt;&gt;"",IF(MID(C8211,1,1)="r",SigmaEpsReinf(J8211,$AS$42:$AS$43,$AS$41,$AS$39,$AS$40,$AQ$38),""),"")</f>
        <v/>
      </c>
      <c r="Q8211" s="92" t="str">
        <f t="shared" si="1296"/>
        <v/>
      </c>
      <c r="R8211" s="92" t="str">
        <f t="shared" si="1297"/>
        <v/>
      </c>
      <c r="U8211" s="5"/>
      <c r="V8211" s="5"/>
      <c r="W8211" s="94" t="str">
        <f t="shared" si="1295"/>
        <v/>
      </c>
      <c r="X8211" s="94" t="str">
        <f t="shared" si="1298"/>
        <v/>
      </c>
      <c r="Y8211" s="5"/>
      <c r="BK8211" s="8"/>
      <c r="BL8211" s="5"/>
      <c r="BM8211" s="5"/>
      <c r="BN8211" s="5"/>
      <c r="BO8211" s="5"/>
      <c r="BP8211" s="1"/>
      <c r="BQ8211" s="1"/>
      <c r="BR8211" s="1"/>
      <c r="BS8211" s="1"/>
      <c r="BT8211" s="1"/>
      <c r="BU8211" s="4"/>
      <c r="BV8211" s="1"/>
      <c r="BW8211" s="3"/>
      <c r="BX8211" s="4"/>
      <c r="BY8211" s="5"/>
      <c r="BZ8211" s="5"/>
      <c r="CA8211" s="5"/>
      <c r="CB8211" s="5"/>
      <c r="CC8211" s="5"/>
      <c r="CD8211" s="43"/>
    </row>
    <row r="8212" spans="1:82" x14ac:dyDescent="0.25">
      <c r="A8212" s="8"/>
      <c r="B8212" s="5"/>
      <c r="C8212" s="5"/>
      <c r="D8212" s="5"/>
      <c r="E8212" s="5"/>
      <c r="F8212" s="94" t="str">
        <f t="shared" si="1289"/>
        <v/>
      </c>
      <c r="G8212" s="94" t="str">
        <f t="shared" si="1290"/>
        <v/>
      </c>
      <c r="H8212" s="127" t="str">
        <f>IF(A8212&lt;&gt;"",IF(MID(C8212,1,1)="c",$AS$26,IF(MID(C8212,1,1)="r",$AS$41,IF(MID(C8212,1,1)="p",#REF!,#REF!))),"")</f>
        <v/>
      </c>
      <c r="I8212" s="92" t="str">
        <f t="shared" si="1291"/>
        <v/>
      </c>
      <c r="J8212" s="92" t="str">
        <f t="shared" si="1292"/>
        <v/>
      </c>
      <c r="K8212" s="92" t="str">
        <f t="shared" si="1293"/>
        <v/>
      </c>
      <c r="L8212" s="92" t="str">
        <f t="shared" si="1294"/>
        <v/>
      </c>
      <c r="M8212" s="95" t="str">
        <f>IF(A8212&lt;&gt;"",IF(MID(C8212,1,1)="c",SigmaEpsConcrete(I8212,$AN$30:$AN$33,$AR$30:$AR$33,$AS$26,$AS$27,$AS$28,$AQ$20,$AU$19),""),"")</f>
        <v/>
      </c>
      <c r="N8212" s="95" t="str">
        <f>IF(A8212&lt;&gt;"",IF(MID(C8212,1,1)="r",SigmaEpsReinf(J8212,$AS$42:$AS$43,$AS$41,$AS$39,$AS$40,$AQ$38),""),"")</f>
        <v/>
      </c>
      <c r="Q8212" s="92" t="str">
        <f t="shared" si="1296"/>
        <v/>
      </c>
      <c r="R8212" s="92" t="str">
        <f t="shared" si="1297"/>
        <v/>
      </c>
      <c r="U8212" s="5"/>
      <c r="V8212" s="5"/>
      <c r="W8212" s="94" t="str">
        <f t="shared" si="1295"/>
        <v/>
      </c>
      <c r="X8212" s="94" t="str">
        <f t="shared" si="1298"/>
        <v/>
      </c>
      <c r="Y8212" s="5"/>
      <c r="BK8212" s="8"/>
      <c r="BL8212" s="5"/>
      <c r="BM8212" s="5"/>
      <c r="BN8212" s="5"/>
      <c r="BO8212" s="5"/>
      <c r="BP8212" s="1"/>
      <c r="BQ8212" s="1"/>
      <c r="BR8212" s="1"/>
      <c r="BS8212" s="1"/>
      <c r="BT8212" s="1"/>
      <c r="BU8212" s="4"/>
      <c r="BV8212" s="1"/>
      <c r="BW8212" s="3"/>
      <c r="BX8212" s="4"/>
      <c r="BY8212" s="5"/>
      <c r="BZ8212" s="5"/>
      <c r="CA8212" s="5"/>
      <c r="CB8212" s="5"/>
      <c r="CC8212" s="5"/>
      <c r="CD8212" s="43"/>
    </row>
    <row r="8213" spans="1:82" x14ac:dyDescent="0.25">
      <c r="A8213" s="8"/>
      <c r="B8213" s="5"/>
      <c r="C8213" s="5"/>
      <c r="D8213" s="5"/>
      <c r="E8213" s="5"/>
      <c r="F8213" s="94" t="str">
        <f t="shared" si="1289"/>
        <v/>
      </c>
      <c r="G8213" s="94" t="str">
        <f t="shared" si="1290"/>
        <v/>
      </c>
      <c r="H8213" s="127" t="str">
        <f>IF(A8213&lt;&gt;"",IF(MID(C8213,1,1)="c",$AS$26,IF(MID(C8213,1,1)="r",$AS$41,IF(MID(C8213,1,1)="p",#REF!,#REF!))),"")</f>
        <v/>
      </c>
      <c r="I8213" s="92" t="str">
        <f t="shared" si="1291"/>
        <v/>
      </c>
      <c r="J8213" s="92" t="str">
        <f t="shared" si="1292"/>
        <v/>
      </c>
      <c r="K8213" s="92" t="str">
        <f t="shared" si="1293"/>
        <v/>
      </c>
      <c r="L8213" s="92" t="str">
        <f t="shared" si="1294"/>
        <v/>
      </c>
      <c r="M8213" s="95" t="str">
        <f>IF(A8213&lt;&gt;"",IF(MID(C8213,1,1)="c",SigmaEpsConcrete(I8213,$AN$30:$AN$33,$AR$30:$AR$33,$AS$26,$AS$27,$AS$28,$AQ$20,$AU$19),""),"")</f>
        <v/>
      </c>
      <c r="N8213" s="95" t="str">
        <f>IF(A8213&lt;&gt;"",IF(MID(C8213,1,1)="r",SigmaEpsReinf(J8213,$AS$42:$AS$43,$AS$41,$AS$39,$AS$40,$AQ$38),""),"")</f>
        <v/>
      </c>
      <c r="Q8213" s="92" t="str">
        <f t="shared" si="1296"/>
        <v/>
      </c>
      <c r="R8213" s="92" t="str">
        <f t="shared" si="1297"/>
        <v/>
      </c>
      <c r="U8213" s="5"/>
      <c r="V8213" s="5"/>
      <c r="W8213" s="94" t="str">
        <f t="shared" si="1295"/>
        <v/>
      </c>
      <c r="X8213" s="94" t="str">
        <f t="shared" si="1298"/>
        <v/>
      </c>
      <c r="Y8213" s="5"/>
      <c r="BK8213" s="8"/>
      <c r="BL8213" s="5"/>
      <c r="BM8213" s="5"/>
      <c r="BN8213" s="5"/>
      <c r="BO8213" s="5"/>
      <c r="BP8213" s="1"/>
      <c r="BQ8213" s="1"/>
      <c r="BR8213" s="1"/>
      <c r="BS8213" s="1"/>
      <c r="BT8213" s="1"/>
      <c r="BU8213" s="4"/>
      <c r="BV8213" s="1"/>
      <c r="BW8213" s="3"/>
      <c r="BX8213" s="4"/>
      <c r="BY8213" s="5"/>
      <c r="BZ8213" s="5"/>
      <c r="CA8213" s="5"/>
      <c r="CB8213" s="5"/>
      <c r="CC8213" s="5"/>
      <c r="CD8213" s="43"/>
    </row>
    <row r="8214" spans="1:82" x14ac:dyDescent="0.25">
      <c r="A8214" s="8"/>
      <c r="B8214" s="5"/>
      <c r="C8214" s="5"/>
      <c r="D8214" s="5"/>
      <c r="E8214" s="5"/>
      <c r="F8214" s="94" t="str">
        <f t="shared" si="1289"/>
        <v/>
      </c>
      <c r="G8214" s="94" t="str">
        <f t="shared" si="1290"/>
        <v/>
      </c>
      <c r="H8214" s="127" t="str">
        <f>IF(A8214&lt;&gt;"",IF(MID(C8214,1,1)="c",$AS$26,IF(MID(C8214,1,1)="r",$AS$41,IF(MID(C8214,1,1)="p",#REF!,#REF!))),"")</f>
        <v/>
      </c>
      <c r="I8214" s="92" t="str">
        <f t="shared" si="1291"/>
        <v/>
      </c>
      <c r="J8214" s="92" t="str">
        <f t="shared" si="1292"/>
        <v/>
      </c>
      <c r="K8214" s="92" t="str">
        <f t="shared" si="1293"/>
        <v/>
      </c>
      <c r="L8214" s="92" t="str">
        <f t="shared" si="1294"/>
        <v/>
      </c>
      <c r="M8214" s="95" t="str">
        <f>IF(A8214&lt;&gt;"",IF(MID(C8214,1,1)="c",SigmaEpsConcrete(I8214,$AN$30:$AN$33,$AR$30:$AR$33,$AS$26,$AS$27,$AS$28,$AQ$20,$AU$19),""),"")</f>
        <v/>
      </c>
      <c r="N8214" s="95" t="str">
        <f>IF(A8214&lt;&gt;"",IF(MID(C8214,1,1)="r",SigmaEpsReinf(J8214,$AS$42:$AS$43,$AS$41,$AS$39,$AS$40,$AQ$38),""),"")</f>
        <v/>
      </c>
      <c r="Q8214" s="92" t="str">
        <f t="shared" si="1296"/>
        <v/>
      </c>
      <c r="R8214" s="92" t="str">
        <f t="shared" si="1297"/>
        <v/>
      </c>
      <c r="U8214" s="5"/>
      <c r="V8214" s="5"/>
      <c r="W8214" s="94" t="str">
        <f t="shared" si="1295"/>
        <v/>
      </c>
      <c r="X8214" s="94" t="str">
        <f t="shared" si="1298"/>
        <v/>
      </c>
      <c r="Y8214" s="5"/>
      <c r="BK8214" s="8"/>
      <c r="BL8214" s="5"/>
      <c r="BM8214" s="5"/>
      <c r="BN8214" s="5"/>
      <c r="BO8214" s="5"/>
      <c r="BP8214" s="1"/>
      <c r="BQ8214" s="1"/>
      <c r="BR8214" s="1"/>
      <c r="BS8214" s="1"/>
      <c r="BT8214" s="1"/>
      <c r="BU8214" s="4"/>
      <c r="BV8214" s="1"/>
      <c r="BW8214" s="3"/>
      <c r="BX8214" s="4"/>
      <c r="BY8214" s="5"/>
      <c r="BZ8214" s="5"/>
      <c r="CA8214" s="5"/>
      <c r="CB8214" s="5"/>
      <c r="CC8214" s="5"/>
      <c r="CD8214" s="43"/>
    </row>
    <row r="8215" spans="1:82" x14ac:dyDescent="0.25">
      <c r="A8215" s="8"/>
      <c r="B8215" s="5"/>
      <c r="C8215" s="5"/>
      <c r="D8215" s="5"/>
      <c r="E8215" s="5"/>
      <c r="F8215" s="94" t="str">
        <f t="shared" si="1289"/>
        <v/>
      </c>
      <c r="G8215" s="94" t="str">
        <f t="shared" si="1290"/>
        <v/>
      </c>
      <c r="H8215" s="127" t="str">
        <f>IF(A8215&lt;&gt;"",IF(MID(C8215,1,1)="c",$AS$26,IF(MID(C8215,1,1)="r",$AS$41,IF(MID(C8215,1,1)="p",#REF!,#REF!))),"")</f>
        <v/>
      </c>
      <c r="I8215" s="92" t="str">
        <f t="shared" si="1291"/>
        <v/>
      </c>
      <c r="J8215" s="92" t="str">
        <f t="shared" si="1292"/>
        <v/>
      </c>
      <c r="K8215" s="92" t="str">
        <f t="shared" si="1293"/>
        <v/>
      </c>
      <c r="L8215" s="92" t="str">
        <f t="shared" si="1294"/>
        <v/>
      </c>
      <c r="M8215" s="95" t="str">
        <f>IF(A8215&lt;&gt;"",IF(MID(C8215,1,1)="c",SigmaEpsConcrete(I8215,$AN$30:$AN$33,$AR$30:$AR$33,$AS$26,$AS$27,$AS$28,$AQ$20,$AU$19),""),"")</f>
        <v/>
      </c>
      <c r="N8215" s="95" t="str">
        <f>IF(A8215&lt;&gt;"",IF(MID(C8215,1,1)="r",SigmaEpsReinf(J8215,$AS$42:$AS$43,$AS$41,$AS$39,$AS$40,$AQ$38),""),"")</f>
        <v/>
      </c>
      <c r="Q8215" s="92" t="str">
        <f t="shared" si="1296"/>
        <v/>
      </c>
      <c r="R8215" s="92" t="str">
        <f t="shared" si="1297"/>
        <v/>
      </c>
      <c r="U8215" s="5"/>
      <c r="V8215" s="5"/>
      <c r="W8215" s="94" t="str">
        <f t="shared" si="1295"/>
        <v/>
      </c>
      <c r="X8215" s="94" t="str">
        <f t="shared" si="1298"/>
        <v/>
      </c>
      <c r="Y8215" s="5"/>
      <c r="BK8215" s="8"/>
      <c r="BL8215" s="5"/>
      <c r="BM8215" s="5"/>
      <c r="BN8215" s="5"/>
      <c r="BO8215" s="5"/>
      <c r="BP8215" s="1"/>
      <c r="BQ8215" s="1"/>
      <c r="BR8215" s="1"/>
      <c r="BS8215" s="1"/>
      <c r="BT8215" s="1"/>
      <c r="BU8215" s="4"/>
      <c r="BV8215" s="1"/>
      <c r="BW8215" s="3"/>
      <c r="BX8215" s="4"/>
      <c r="BY8215" s="5"/>
      <c r="BZ8215" s="5"/>
      <c r="CA8215" s="5"/>
      <c r="CB8215" s="5"/>
      <c r="CC8215" s="5"/>
      <c r="CD8215" s="43"/>
    </row>
    <row r="8216" spans="1:82" x14ac:dyDescent="0.25">
      <c r="A8216" s="8"/>
      <c r="B8216" s="5"/>
      <c r="C8216" s="5"/>
      <c r="D8216" s="5"/>
      <c r="E8216" s="5"/>
      <c r="F8216" s="94" t="str">
        <f t="shared" si="1289"/>
        <v/>
      </c>
      <c r="G8216" s="94" t="str">
        <f t="shared" si="1290"/>
        <v/>
      </c>
      <c r="H8216" s="127" t="str">
        <f>IF(A8216&lt;&gt;"",IF(MID(C8216,1,1)="c",$AS$26,IF(MID(C8216,1,1)="r",$AS$41,IF(MID(C8216,1,1)="p",#REF!,#REF!))),"")</f>
        <v/>
      </c>
      <c r="I8216" s="92" t="str">
        <f t="shared" si="1291"/>
        <v/>
      </c>
      <c r="J8216" s="92" t="str">
        <f t="shared" si="1292"/>
        <v/>
      </c>
      <c r="K8216" s="92" t="str">
        <f t="shared" si="1293"/>
        <v/>
      </c>
      <c r="L8216" s="92" t="str">
        <f t="shared" si="1294"/>
        <v/>
      </c>
      <c r="M8216" s="95" t="str">
        <f>IF(A8216&lt;&gt;"",IF(MID(C8216,1,1)="c",SigmaEpsConcrete(I8216,$AN$30:$AN$33,$AR$30:$AR$33,$AS$26,$AS$27,$AS$28,$AQ$20,$AU$19),""),"")</f>
        <v/>
      </c>
      <c r="N8216" s="95" t="str">
        <f>IF(A8216&lt;&gt;"",IF(MID(C8216,1,1)="r",SigmaEpsReinf(J8216,$AS$42:$AS$43,$AS$41,$AS$39,$AS$40,$AQ$38),""),"")</f>
        <v/>
      </c>
      <c r="Q8216" s="92" t="str">
        <f t="shared" si="1296"/>
        <v/>
      </c>
      <c r="R8216" s="92" t="str">
        <f t="shared" si="1297"/>
        <v/>
      </c>
      <c r="U8216" s="5"/>
      <c r="V8216" s="5"/>
      <c r="W8216" s="94" t="str">
        <f t="shared" si="1295"/>
        <v/>
      </c>
      <c r="X8216" s="94" t="str">
        <f t="shared" si="1298"/>
        <v/>
      </c>
      <c r="Y8216" s="5"/>
      <c r="BK8216" s="8"/>
      <c r="BL8216" s="5"/>
      <c r="BM8216" s="5"/>
      <c r="BN8216" s="5"/>
      <c r="BO8216" s="5"/>
      <c r="BP8216" s="1"/>
      <c r="BQ8216" s="1"/>
      <c r="BR8216" s="1"/>
      <c r="BS8216" s="1"/>
      <c r="BT8216" s="1"/>
      <c r="BU8216" s="4"/>
      <c r="BV8216" s="1"/>
      <c r="BW8216" s="3"/>
      <c r="BX8216" s="4"/>
      <c r="BY8216" s="5"/>
      <c r="BZ8216" s="5"/>
      <c r="CA8216" s="5"/>
      <c r="CB8216" s="5"/>
      <c r="CC8216" s="5"/>
      <c r="CD8216" s="43"/>
    </row>
    <row r="8217" spans="1:82" x14ac:dyDescent="0.25">
      <c r="A8217" s="8"/>
      <c r="B8217" s="5"/>
      <c r="C8217" s="5"/>
      <c r="D8217" s="5"/>
      <c r="E8217" s="5"/>
      <c r="F8217" s="94" t="str">
        <f t="shared" si="1289"/>
        <v/>
      </c>
      <c r="G8217" s="94" t="str">
        <f t="shared" si="1290"/>
        <v/>
      </c>
      <c r="H8217" s="127" t="str">
        <f>IF(A8217&lt;&gt;"",IF(MID(C8217,1,1)="c",$AS$26,IF(MID(C8217,1,1)="r",$AS$41,IF(MID(C8217,1,1)="p",#REF!,#REF!))),"")</f>
        <v/>
      </c>
      <c r="I8217" s="92" t="str">
        <f t="shared" si="1291"/>
        <v/>
      </c>
      <c r="J8217" s="92" t="str">
        <f t="shared" si="1292"/>
        <v/>
      </c>
      <c r="K8217" s="92" t="str">
        <f t="shared" si="1293"/>
        <v/>
      </c>
      <c r="L8217" s="92" t="str">
        <f t="shared" si="1294"/>
        <v/>
      </c>
      <c r="M8217" s="95" t="str">
        <f>IF(A8217&lt;&gt;"",IF(MID(C8217,1,1)="c",SigmaEpsConcrete(I8217,$AN$30:$AN$33,$AR$30:$AR$33,$AS$26,$AS$27,$AS$28,$AQ$20,$AU$19),""),"")</f>
        <v/>
      </c>
      <c r="N8217" s="95" t="str">
        <f>IF(A8217&lt;&gt;"",IF(MID(C8217,1,1)="r",SigmaEpsReinf(J8217,$AS$42:$AS$43,$AS$41,$AS$39,$AS$40,$AQ$38),""),"")</f>
        <v/>
      </c>
      <c r="Q8217" s="92" t="str">
        <f t="shared" si="1296"/>
        <v/>
      </c>
      <c r="R8217" s="92" t="str">
        <f t="shared" si="1297"/>
        <v/>
      </c>
      <c r="U8217" s="5"/>
      <c r="V8217" s="5"/>
      <c r="W8217" s="94" t="str">
        <f t="shared" si="1295"/>
        <v/>
      </c>
      <c r="X8217" s="94" t="str">
        <f t="shared" si="1298"/>
        <v/>
      </c>
      <c r="Y8217" s="5"/>
      <c r="BK8217" s="8"/>
      <c r="BL8217" s="5"/>
      <c r="BM8217" s="5"/>
      <c r="BN8217" s="5"/>
      <c r="BO8217" s="5"/>
      <c r="BP8217" s="1"/>
      <c r="BQ8217" s="1"/>
      <c r="BR8217" s="1"/>
      <c r="BS8217" s="1"/>
      <c r="BT8217" s="1"/>
      <c r="BU8217" s="4"/>
      <c r="BV8217" s="1"/>
      <c r="BW8217" s="3"/>
      <c r="BX8217" s="4"/>
      <c r="BY8217" s="5"/>
      <c r="BZ8217" s="5"/>
      <c r="CA8217" s="5"/>
      <c r="CB8217" s="5"/>
      <c r="CC8217" s="5"/>
      <c r="CD8217" s="43"/>
    </row>
    <row r="8218" spans="1:82" x14ac:dyDescent="0.25">
      <c r="A8218" s="8"/>
      <c r="B8218" s="5"/>
      <c r="C8218" s="5"/>
      <c r="D8218" s="5"/>
      <c r="E8218" s="5"/>
      <c r="F8218" s="94" t="str">
        <f t="shared" si="1289"/>
        <v/>
      </c>
      <c r="G8218" s="94" t="str">
        <f t="shared" si="1290"/>
        <v/>
      </c>
      <c r="H8218" s="127" t="str">
        <f>IF(A8218&lt;&gt;"",IF(MID(C8218,1,1)="c",$AS$26,IF(MID(C8218,1,1)="r",$AS$41,IF(MID(C8218,1,1)="p",#REF!,#REF!))),"")</f>
        <v/>
      </c>
      <c r="I8218" s="92" t="str">
        <f t="shared" si="1291"/>
        <v/>
      </c>
      <c r="J8218" s="92" t="str">
        <f t="shared" si="1292"/>
        <v/>
      </c>
      <c r="K8218" s="92" t="str">
        <f t="shared" si="1293"/>
        <v/>
      </c>
      <c r="L8218" s="92" t="str">
        <f t="shared" si="1294"/>
        <v/>
      </c>
      <c r="M8218" s="95" t="str">
        <f>IF(A8218&lt;&gt;"",IF(MID(C8218,1,1)="c",SigmaEpsConcrete(I8218,$AN$30:$AN$33,$AR$30:$AR$33,$AS$26,$AS$27,$AS$28,$AQ$20,$AU$19),""),"")</f>
        <v/>
      </c>
      <c r="N8218" s="95" t="str">
        <f>IF(A8218&lt;&gt;"",IF(MID(C8218,1,1)="r",SigmaEpsReinf(J8218,$AS$42:$AS$43,$AS$41,$AS$39,$AS$40,$AQ$38),""),"")</f>
        <v/>
      </c>
      <c r="Q8218" s="92" t="str">
        <f t="shared" si="1296"/>
        <v/>
      </c>
      <c r="R8218" s="92" t="str">
        <f t="shared" si="1297"/>
        <v/>
      </c>
      <c r="U8218" s="5"/>
      <c r="V8218" s="5"/>
      <c r="W8218" s="94" t="str">
        <f t="shared" si="1295"/>
        <v/>
      </c>
      <c r="X8218" s="94" t="str">
        <f t="shared" si="1298"/>
        <v/>
      </c>
      <c r="Y8218" s="5"/>
      <c r="BK8218" s="8"/>
      <c r="BL8218" s="5"/>
      <c r="BM8218" s="5"/>
      <c r="BN8218" s="5"/>
      <c r="BO8218" s="5"/>
      <c r="BP8218" s="1"/>
      <c r="BQ8218" s="1"/>
      <c r="BR8218" s="1"/>
      <c r="BS8218" s="1"/>
      <c r="BT8218" s="1"/>
      <c r="BU8218" s="4"/>
      <c r="BV8218" s="1"/>
      <c r="BW8218" s="3"/>
      <c r="BX8218" s="4"/>
      <c r="BY8218" s="5"/>
      <c r="BZ8218" s="5"/>
      <c r="CA8218" s="5"/>
      <c r="CB8218" s="5"/>
      <c r="CC8218" s="5"/>
      <c r="CD8218" s="43"/>
    </row>
    <row r="8219" spans="1:82" x14ac:dyDescent="0.25">
      <c r="A8219" s="8"/>
      <c r="B8219" s="5"/>
      <c r="C8219" s="5"/>
      <c r="D8219" s="5"/>
      <c r="E8219" s="5"/>
      <c r="F8219" s="94" t="str">
        <f t="shared" si="1289"/>
        <v/>
      </c>
      <c r="G8219" s="94" t="str">
        <f t="shared" si="1290"/>
        <v/>
      </c>
      <c r="H8219" s="127" t="str">
        <f>IF(A8219&lt;&gt;"",IF(MID(C8219,1,1)="c",$AS$26,IF(MID(C8219,1,1)="r",$AS$41,IF(MID(C8219,1,1)="p",#REF!,#REF!))),"")</f>
        <v/>
      </c>
      <c r="I8219" s="92" t="str">
        <f t="shared" si="1291"/>
        <v/>
      </c>
      <c r="J8219" s="92" t="str">
        <f t="shared" si="1292"/>
        <v/>
      </c>
      <c r="K8219" s="92" t="str">
        <f t="shared" si="1293"/>
        <v/>
      </c>
      <c r="L8219" s="92" t="str">
        <f t="shared" si="1294"/>
        <v/>
      </c>
      <c r="M8219" s="95" t="str">
        <f>IF(A8219&lt;&gt;"",IF(MID(C8219,1,1)="c",SigmaEpsConcrete(I8219,$AN$30:$AN$33,$AR$30:$AR$33,$AS$26,$AS$27,$AS$28,$AQ$20,$AU$19),""),"")</f>
        <v/>
      </c>
      <c r="N8219" s="95" t="str">
        <f>IF(A8219&lt;&gt;"",IF(MID(C8219,1,1)="r",SigmaEpsReinf(J8219,$AS$42:$AS$43,$AS$41,$AS$39,$AS$40,$AQ$38),""),"")</f>
        <v/>
      </c>
      <c r="Q8219" s="92" t="str">
        <f t="shared" si="1296"/>
        <v/>
      </c>
      <c r="R8219" s="92" t="str">
        <f t="shared" si="1297"/>
        <v/>
      </c>
      <c r="U8219" s="5"/>
      <c r="V8219" s="5"/>
      <c r="W8219" s="94" t="str">
        <f t="shared" si="1295"/>
        <v/>
      </c>
      <c r="X8219" s="94" t="str">
        <f t="shared" si="1298"/>
        <v/>
      </c>
      <c r="Y8219" s="5"/>
      <c r="BK8219" s="8"/>
      <c r="BL8219" s="5"/>
      <c r="BM8219" s="5"/>
      <c r="BN8219" s="5"/>
      <c r="BO8219" s="5"/>
      <c r="BP8219" s="1"/>
      <c r="BQ8219" s="1"/>
      <c r="BR8219" s="1"/>
      <c r="BS8219" s="1"/>
      <c r="BT8219" s="1"/>
      <c r="BU8219" s="4"/>
      <c r="BV8219" s="1"/>
      <c r="BW8219" s="3"/>
      <c r="BX8219" s="4"/>
      <c r="BY8219" s="5"/>
      <c r="BZ8219" s="5"/>
      <c r="CA8219" s="5"/>
      <c r="CB8219" s="5"/>
      <c r="CC8219" s="5"/>
      <c r="CD8219" s="43"/>
    </row>
    <row r="8220" spans="1:82" x14ac:dyDescent="0.25">
      <c r="A8220" s="8"/>
      <c r="B8220" s="5"/>
      <c r="C8220" s="5"/>
      <c r="D8220" s="5"/>
      <c r="E8220" s="5"/>
      <c r="F8220" s="94" t="str">
        <f t="shared" si="1289"/>
        <v/>
      </c>
      <c r="G8220" s="94" t="str">
        <f t="shared" si="1290"/>
        <v/>
      </c>
      <c r="H8220" s="127" t="str">
        <f>IF(A8220&lt;&gt;"",IF(MID(C8220,1,1)="c",$AS$26,IF(MID(C8220,1,1)="r",$AS$41,IF(MID(C8220,1,1)="p",#REF!,#REF!))),"")</f>
        <v/>
      </c>
      <c r="I8220" s="92" t="str">
        <f t="shared" si="1291"/>
        <v/>
      </c>
      <c r="J8220" s="92" t="str">
        <f t="shared" si="1292"/>
        <v/>
      </c>
      <c r="K8220" s="92" t="str">
        <f t="shared" si="1293"/>
        <v/>
      </c>
      <c r="L8220" s="92" t="str">
        <f t="shared" si="1294"/>
        <v/>
      </c>
      <c r="M8220" s="95" t="str">
        <f>IF(A8220&lt;&gt;"",IF(MID(C8220,1,1)="c",SigmaEpsConcrete(I8220,$AN$30:$AN$33,$AR$30:$AR$33,$AS$26,$AS$27,$AS$28,$AQ$20,$AU$19),""),"")</f>
        <v/>
      </c>
      <c r="N8220" s="95" t="str">
        <f>IF(A8220&lt;&gt;"",IF(MID(C8220,1,1)="r",SigmaEpsReinf(J8220,$AS$42:$AS$43,$AS$41,$AS$39,$AS$40,$AQ$38),""),"")</f>
        <v/>
      </c>
      <c r="Q8220" s="92" t="str">
        <f t="shared" si="1296"/>
        <v/>
      </c>
      <c r="R8220" s="92" t="str">
        <f t="shared" si="1297"/>
        <v/>
      </c>
      <c r="U8220" s="5"/>
      <c r="V8220" s="5"/>
      <c r="W8220" s="94" t="str">
        <f t="shared" si="1295"/>
        <v/>
      </c>
      <c r="X8220" s="94" t="str">
        <f t="shared" si="1298"/>
        <v/>
      </c>
      <c r="Y8220" s="5"/>
      <c r="BK8220" s="8"/>
      <c r="BL8220" s="5"/>
      <c r="BM8220" s="5"/>
      <c r="BN8220" s="5"/>
      <c r="BO8220" s="5"/>
      <c r="BP8220" s="1"/>
      <c r="BQ8220" s="1"/>
      <c r="BR8220" s="1"/>
      <c r="BS8220" s="1"/>
      <c r="BT8220" s="1"/>
      <c r="BU8220" s="4"/>
      <c r="BV8220" s="1"/>
      <c r="BW8220" s="3"/>
      <c r="BX8220" s="4"/>
      <c r="BY8220" s="5"/>
      <c r="BZ8220" s="5"/>
      <c r="CA8220" s="5"/>
      <c r="CB8220" s="5"/>
      <c r="CC8220" s="5"/>
      <c r="CD8220" s="43"/>
    </row>
    <row r="8221" spans="1:82" x14ac:dyDescent="0.25">
      <c r="A8221" s="8"/>
      <c r="B8221" s="5"/>
      <c r="C8221" s="5"/>
      <c r="D8221" s="5"/>
      <c r="E8221" s="5"/>
      <c r="F8221" s="94" t="str">
        <f t="shared" si="1289"/>
        <v/>
      </c>
      <c r="G8221" s="94" t="str">
        <f t="shared" si="1290"/>
        <v/>
      </c>
      <c r="H8221" s="127" t="str">
        <f>IF(A8221&lt;&gt;"",IF(MID(C8221,1,1)="c",$AS$26,IF(MID(C8221,1,1)="r",$AS$41,IF(MID(C8221,1,1)="p",#REF!,#REF!))),"")</f>
        <v/>
      </c>
      <c r="I8221" s="92" t="str">
        <f t="shared" si="1291"/>
        <v/>
      </c>
      <c r="J8221" s="92" t="str">
        <f t="shared" si="1292"/>
        <v/>
      </c>
      <c r="K8221" s="92" t="str">
        <f t="shared" si="1293"/>
        <v/>
      </c>
      <c r="L8221" s="92" t="str">
        <f t="shared" si="1294"/>
        <v/>
      </c>
      <c r="M8221" s="95" t="str">
        <f>IF(A8221&lt;&gt;"",IF(MID(C8221,1,1)="c",SigmaEpsConcrete(I8221,$AN$30:$AN$33,$AR$30:$AR$33,$AS$26,$AS$27,$AS$28,$AQ$20,$AU$19),""),"")</f>
        <v/>
      </c>
      <c r="N8221" s="95" t="str">
        <f>IF(A8221&lt;&gt;"",IF(MID(C8221,1,1)="r",SigmaEpsReinf(J8221,$AS$42:$AS$43,$AS$41,$AS$39,$AS$40,$AQ$38),""),"")</f>
        <v/>
      </c>
      <c r="Q8221" s="92" t="str">
        <f t="shared" si="1296"/>
        <v/>
      </c>
      <c r="R8221" s="92" t="str">
        <f t="shared" si="1297"/>
        <v/>
      </c>
      <c r="U8221" s="5"/>
      <c r="V8221" s="5"/>
      <c r="W8221" s="94" t="str">
        <f t="shared" si="1295"/>
        <v/>
      </c>
      <c r="X8221" s="94" t="str">
        <f t="shared" si="1298"/>
        <v/>
      </c>
      <c r="Y8221" s="5"/>
      <c r="BK8221" s="8"/>
      <c r="BL8221" s="5"/>
      <c r="BM8221" s="5"/>
      <c r="BN8221" s="5"/>
      <c r="BO8221" s="5"/>
      <c r="BP8221" s="1"/>
      <c r="BQ8221" s="1"/>
      <c r="BR8221" s="1"/>
      <c r="BS8221" s="1"/>
      <c r="BT8221" s="1"/>
      <c r="BU8221" s="4"/>
      <c r="BV8221" s="1"/>
      <c r="BW8221" s="3"/>
      <c r="BX8221" s="4"/>
      <c r="BY8221" s="5"/>
      <c r="BZ8221" s="5"/>
      <c r="CA8221" s="5"/>
      <c r="CB8221" s="5"/>
      <c r="CC8221" s="5"/>
      <c r="CD8221" s="43"/>
    </row>
    <row r="8222" spans="1:82" x14ac:dyDescent="0.25">
      <c r="A8222" s="8"/>
      <c r="B8222" s="5"/>
      <c r="C8222" s="5"/>
      <c r="D8222" s="5"/>
      <c r="E8222" s="5"/>
      <c r="F8222" s="94" t="str">
        <f t="shared" si="1289"/>
        <v/>
      </c>
      <c r="G8222" s="94" t="str">
        <f t="shared" si="1290"/>
        <v/>
      </c>
      <c r="H8222" s="127" t="str">
        <f>IF(A8222&lt;&gt;"",IF(MID(C8222,1,1)="c",$AS$26,IF(MID(C8222,1,1)="r",$AS$41,IF(MID(C8222,1,1)="p",#REF!,#REF!))),"")</f>
        <v/>
      </c>
      <c r="I8222" s="92" t="str">
        <f t="shared" si="1291"/>
        <v/>
      </c>
      <c r="J8222" s="92" t="str">
        <f t="shared" si="1292"/>
        <v/>
      </c>
      <c r="K8222" s="92" t="str">
        <f t="shared" si="1293"/>
        <v/>
      </c>
      <c r="L8222" s="92" t="str">
        <f t="shared" si="1294"/>
        <v/>
      </c>
      <c r="M8222" s="95" t="str">
        <f>IF(A8222&lt;&gt;"",IF(MID(C8222,1,1)="c",SigmaEpsConcrete(I8222,$AN$30:$AN$33,$AR$30:$AR$33,$AS$26,$AS$27,$AS$28,$AQ$20,$AU$19),""),"")</f>
        <v/>
      </c>
      <c r="N8222" s="95" t="str">
        <f>IF(A8222&lt;&gt;"",IF(MID(C8222,1,1)="r",SigmaEpsReinf(J8222,$AS$42:$AS$43,$AS$41,$AS$39,$AS$40,$AQ$38),""),"")</f>
        <v/>
      </c>
      <c r="Q8222" s="92" t="str">
        <f t="shared" si="1296"/>
        <v/>
      </c>
      <c r="R8222" s="92" t="str">
        <f t="shared" si="1297"/>
        <v/>
      </c>
      <c r="U8222" s="5"/>
      <c r="V8222" s="5"/>
      <c r="W8222" s="94" t="str">
        <f t="shared" si="1295"/>
        <v/>
      </c>
      <c r="X8222" s="94" t="str">
        <f t="shared" si="1298"/>
        <v/>
      </c>
      <c r="Y8222" s="5"/>
      <c r="BK8222" s="8"/>
      <c r="BL8222" s="5"/>
      <c r="BM8222" s="5"/>
      <c r="BN8222" s="5"/>
      <c r="BO8222" s="5"/>
      <c r="BP8222" s="1"/>
      <c r="BQ8222" s="1"/>
      <c r="BR8222" s="1"/>
      <c r="BS8222" s="1"/>
      <c r="BT8222" s="1"/>
      <c r="BU8222" s="4"/>
      <c r="BV8222" s="1"/>
      <c r="BW8222" s="3"/>
      <c r="BX8222" s="4"/>
      <c r="BY8222" s="5"/>
      <c r="BZ8222" s="5"/>
      <c r="CA8222" s="5"/>
      <c r="CB8222" s="5"/>
      <c r="CC8222" s="5"/>
      <c r="CD8222" s="43"/>
    </row>
    <row r="8223" spans="1:82" x14ac:dyDescent="0.25">
      <c r="A8223" s="8"/>
      <c r="B8223" s="5"/>
      <c r="C8223" s="5"/>
      <c r="D8223" s="5"/>
      <c r="E8223" s="5"/>
      <c r="F8223" s="94" t="str">
        <f t="shared" si="1289"/>
        <v/>
      </c>
      <c r="G8223" s="94" t="str">
        <f t="shared" si="1290"/>
        <v/>
      </c>
      <c r="H8223" s="127" t="str">
        <f>IF(A8223&lt;&gt;"",IF(MID(C8223,1,1)="c",$AS$26,IF(MID(C8223,1,1)="r",$AS$41,IF(MID(C8223,1,1)="p",#REF!,#REF!))),"")</f>
        <v/>
      </c>
      <c r="I8223" s="92" t="str">
        <f t="shared" si="1291"/>
        <v/>
      </c>
      <c r="J8223" s="92" t="str">
        <f t="shared" si="1292"/>
        <v/>
      </c>
      <c r="K8223" s="92" t="str">
        <f t="shared" si="1293"/>
        <v/>
      </c>
      <c r="L8223" s="92" t="str">
        <f t="shared" si="1294"/>
        <v/>
      </c>
      <c r="M8223" s="95" t="str">
        <f>IF(A8223&lt;&gt;"",IF(MID(C8223,1,1)="c",SigmaEpsConcrete(I8223,$AN$30:$AN$33,$AR$30:$AR$33,$AS$26,$AS$27,$AS$28,$AQ$20,$AU$19),""),"")</f>
        <v/>
      </c>
      <c r="N8223" s="95" t="str">
        <f>IF(A8223&lt;&gt;"",IF(MID(C8223,1,1)="r",SigmaEpsReinf(J8223,$AS$42:$AS$43,$AS$41,$AS$39,$AS$40,$AQ$38),""),"")</f>
        <v/>
      </c>
      <c r="Q8223" s="92" t="str">
        <f t="shared" si="1296"/>
        <v/>
      </c>
      <c r="R8223" s="92" t="str">
        <f t="shared" si="1297"/>
        <v/>
      </c>
      <c r="U8223" s="5"/>
      <c r="V8223" s="5"/>
      <c r="W8223" s="94" t="str">
        <f t="shared" si="1295"/>
        <v/>
      </c>
      <c r="X8223" s="94" t="str">
        <f t="shared" si="1298"/>
        <v/>
      </c>
      <c r="Y8223" s="5"/>
      <c r="BK8223" s="8"/>
      <c r="BL8223" s="5"/>
      <c r="BM8223" s="5"/>
      <c r="BN8223" s="5"/>
      <c r="BO8223" s="5"/>
      <c r="BP8223" s="1"/>
      <c r="BQ8223" s="1"/>
      <c r="BR8223" s="1"/>
      <c r="BS8223" s="1"/>
      <c r="BT8223" s="1"/>
      <c r="BU8223" s="4"/>
      <c r="BV8223" s="1"/>
      <c r="BW8223" s="3"/>
      <c r="BX8223" s="4"/>
      <c r="BY8223" s="5"/>
      <c r="BZ8223" s="5"/>
      <c r="CA8223" s="5"/>
      <c r="CB8223" s="5"/>
      <c r="CC8223" s="5"/>
      <c r="CD8223" s="43"/>
    </row>
    <row r="8224" spans="1:82" x14ac:dyDescent="0.25">
      <c r="A8224" s="8"/>
      <c r="B8224" s="5"/>
      <c r="C8224" s="5"/>
      <c r="D8224" s="5"/>
      <c r="E8224" s="5"/>
      <c r="F8224" s="94" t="str">
        <f t="shared" si="1289"/>
        <v/>
      </c>
      <c r="G8224" s="94" t="str">
        <f t="shared" si="1290"/>
        <v/>
      </c>
      <c r="H8224" s="127" t="str">
        <f>IF(A8224&lt;&gt;"",IF(MID(C8224,1,1)="c",$AS$26,IF(MID(C8224,1,1)="r",$AS$41,IF(MID(C8224,1,1)="p",#REF!,#REF!))),"")</f>
        <v/>
      </c>
      <c r="I8224" s="92" t="str">
        <f t="shared" si="1291"/>
        <v/>
      </c>
      <c r="J8224" s="92" t="str">
        <f t="shared" si="1292"/>
        <v/>
      </c>
      <c r="K8224" s="92" t="str">
        <f t="shared" si="1293"/>
        <v/>
      </c>
      <c r="L8224" s="92" t="str">
        <f t="shared" si="1294"/>
        <v/>
      </c>
      <c r="M8224" s="95" t="str">
        <f>IF(A8224&lt;&gt;"",IF(MID(C8224,1,1)="c",SigmaEpsConcrete(I8224,$AN$30:$AN$33,$AR$30:$AR$33,$AS$26,$AS$27,$AS$28,$AQ$20,$AU$19),""),"")</f>
        <v/>
      </c>
      <c r="N8224" s="95" t="str">
        <f>IF(A8224&lt;&gt;"",IF(MID(C8224,1,1)="r",SigmaEpsReinf(J8224,$AS$42:$AS$43,$AS$41,$AS$39,$AS$40,$AQ$38),""),"")</f>
        <v/>
      </c>
      <c r="Q8224" s="92" t="str">
        <f t="shared" si="1296"/>
        <v/>
      </c>
      <c r="R8224" s="92" t="str">
        <f t="shared" si="1297"/>
        <v/>
      </c>
      <c r="U8224" s="5"/>
      <c r="V8224" s="5"/>
      <c r="W8224" s="94" t="str">
        <f t="shared" si="1295"/>
        <v/>
      </c>
      <c r="X8224" s="94" t="str">
        <f t="shared" si="1298"/>
        <v/>
      </c>
      <c r="Y8224" s="5"/>
      <c r="BK8224" s="8"/>
      <c r="BL8224" s="5"/>
      <c r="BM8224" s="5"/>
      <c r="BN8224" s="5"/>
      <c r="BO8224" s="5"/>
      <c r="BP8224" s="1"/>
      <c r="BQ8224" s="1"/>
      <c r="BR8224" s="1"/>
      <c r="BS8224" s="1"/>
      <c r="BT8224" s="1"/>
      <c r="BU8224" s="4"/>
      <c r="BV8224" s="1"/>
      <c r="BW8224" s="3"/>
      <c r="BX8224" s="4"/>
      <c r="BY8224" s="5"/>
      <c r="BZ8224" s="5"/>
      <c r="CA8224" s="5"/>
      <c r="CB8224" s="5"/>
      <c r="CC8224" s="5"/>
      <c r="CD8224" s="43"/>
    </row>
    <row r="8225" spans="1:82" x14ac:dyDescent="0.25">
      <c r="A8225" s="8"/>
      <c r="B8225" s="5"/>
      <c r="C8225" s="5"/>
      <c r="D8225" s="5"/>
      <c r="E8225" s="5"/>
      <c r="F8225" s="94" t="str">
        <f t="shared" si="1289"/>
        <v/>
      </c>
      <c r="G8225" s="94" t="str">
        <f t="shared" si="1290"/>
        <v/>
      </c>
      <c r="H8225" s="127" t="str">
        <f>IF(A8225&lt;&gt;"",IF(MID(C8225,1,1)="c",$AS$26,IF(MID(C8225,1,1)="r",$AS$41,IF(MID(C8225,1,1)="p",#REF!,#REF!))),"")</f>
        <v/>
      </c>
      <c r="I8225" s="92" t="str">
        <f t="shared" si="1291"/>
        <v/>
      </c>
      <c r="J8225" s="92" t="str">
        <f t="shared" si="1292"/>
        <v/>
      </c>
      <c r="K8225" s="92" t="str">
        <f t="shared" si="1293"/>
        <v/>
      </c>
      <c r="L8225" s="92" t="str">
        <f t="shared" si="1294"/>
        <v/>
      </c>
      <c r="M8225" s="95" t="str">
        <f>IF(A8225&lt;&gt;"",IF(MID(C8225,1,1)="c",SigmaEpsConcrete(I8225,$AN$30:$AN$33,$AR$30:$AR$33,$AS$26,$AS$27,$AS$28,$AQ$20,$AU$19),""),"")</f>
        <v/>
      </c>
      <c r="N8225" s="95" t="str">
        <f>IF(A8225&lt;&gt;"",IF(MID(C8225,1,1)="r",SigmaEpsReinf(J8225,$AS$42:$AS$43,$AS$41,$AS$39,$AS$40,$AQ$38),""),"")</f>
        <v/>
      </c>
      <c r="Q8225" s="92" t="str">
        <f t="shared" si="1296"/>
        <v/>
      </c>
      <c r="R8225" s="92" t="str">
        <f t="shared" si="1297"/>
        <v/>
      </c>
      <c r="U8225" s="5"/>
      <c r="V8225" s="5"/>
      <c r="W8225" s="94" t="str">
        <f t="shared" si="1295"/>
        <v/>
      </c>
      <c r="X8225" s="94" t="str">
        <f t="shared" si="1298"/>
        <v/>
      </c>
      <c r="Y8225" s="5"/>
      <c r="BK8225" s="8"/>
      <c r="BL8225" s="5"/>
      <c r="BM8225" s="5"/>
      <c r="BN8225" s="5"/>
      <c r="BO8225" s="5"/>
      <c r="BP8225" s="1"/>
      <c r="BQ8225" s="1"/>
      <c r="BR8225" s="1"/>
      <c r="BS8225" s="1"/>
      <c r="BT8225" s="1"/>
      <c r="BU8225" s="4"/>
      <c r="BV8225" s="1"/>
      <c r="BW8225" s="3"/>
      <c r="BX8225" s="4"/>
      <c r="BY8225" s="5"/>
      <c r="BZ8225" s="5"/>
      <c r="CA8225" s="5"/>
      <c r="CB8225" s="5"/>
      <c r="CC8225" s="5"/>
      <c r="CD8225" s="43"/>
    </row>
    <row r="8226" spans="1:82" x14ac:dyDescent="0.25">
      <c r="A8226" s="8"/>
      <c r="B8226" s="5"/>
      <c r="C8226" s="5"/>
      <c r="D8226" s="5"/>
      <c r="E8226" s="5"/>
      <c r="F8226" s="94" t="str">
        <f t="shared" si="1289"/>
        <v/>
      </c>
      <c r="G8226" s="94" t="str">
        <f t="shared" si="1290"/>
        <v/>
      </c>
      <c r="H8226" s="127" t="str">
        <f>IF(A8226&lt;&gt;"",IF(MID(C8226,1,1)="c",$AS$26,IF(MID(C8226,1,1)="r",$AS$41,IF(MID(C8226,1,1)="p",#REF!,#REF!))),"")</f>
        <v/>
      </c>
      <c r="I8226" s="92" t="str">
        <f t="shared" si="1291"/>
        <v/>
      </c>
      <c r="J8226" s="92" t="str">
        <f t="shared" si="1292"/>
        <v/>
      </c>
      <c r="K8226" s="92" t="str">
        <f t="shared" si="1293"/>
        <v/>
      </c>
      <c r="L8226" s="92" t="str">
        <f t="shared" si="1294"/>
        <v/>
      </c>
      <c r="M8226" s="95" t="str">
        <f>IF(A8226&lt;&gt;"",IF(MID(C8226,1,1)="c",SigmaEpsConcrete(I8226,$AN$30:$AN$33,$AR$30:$AR$33,$AS$26,$AS$27,$AS$28,$AQ$20,$AU$19),""),"")</f>
        <v/>
      </c>
      <c r="N8226" s="95" t="str">
        <f>IF(A8226&lt;&gt;"",IF(MID(C8226,1,1)="r",SigmaEpsReinf(J8226,$AS$42:$AS$43,$AS$41,$AS$39,$AS$40,$AQ$38),""),"")</f>
        <v/>
      </c>
      <c r="Q8226" s="92" t="str">
        <f t="shared" si="1296"/>
        <v/>
      </c>
      <c r="R8226" s="92" t="str">
        <f t="shared" si="1297"/>
        <v/>
      </c>
      <c r="U8226" s="5"/>
      <c r="V8226" s="5"/>
      <c r="W8226" s="94" t="str">
        <f t="shared" si="1295"/>
        <v/>
      </c>
      <c r="X8226" s="94" t="str">
        <f t="shared" si="1298"/>
        <v/>
      </c>
      <c r="Y8226" s="5"/>
      <c r="BK8226" s="8"/>
      <c r="BL8226" s="5"/>
      <c r="BM8226" s="5"/>
      <c r="BN8226" s="5"/>
      <c r="BO8226" s="5"/>
      <c r="BP8226" s="1"/>
      <c r="BQ8226" s="1"/>
      <c r="BR8226" s="1"/>
      <c r="BS8226" s="1"/>
      <c r="BT8226" s="1"/>
      <c r="BU8226" s="4"/>
      <c r="BV8226" s="1"/>
      <c r="BW8226" s="3"/>
      <c r="BX8226" s="4"/>
      <c r="BY8226" s="5"/>
      <c r="BZ8226" s="5"/>
      <c r="CA8226" s="5"/>
      <c r="CB8226" s="5"/>
      <c r="CC8226" s="5"/>
      <c r="CD8226" s="43"/>
    </row>
    <row r="8227" spans="1:82" x14ac:dyDescent="0.25">
      <c r="A8227" s="8"/>
      <c r="B8227" s="5"/>
      <c r="C8227" s="5"/>
      <c r="D8227" s="5"/>
      <c r="E8227" s="5"/>
      <c r="F8227" s="94" t="str">
        <f t="shared" si="1289"/>
        <v/>
      </c>
      <c r="G8227" s="94" t="str">
        <f t="shared" si="1290"/>
        <v/>
      </c>
      <c r="H8227" s="127" t="str">
        <f>IF(A8227&lt;&gt;"",IF(MID(C8227,1,1)="c",$AS$26,IF(MID(C8227,1,1)="r",$AS$41,IF(MID(C8227,1,1)="p",#REF!,#REF!))),"")</f>
        <v/>
      </c>
      <c r="I8227" s="92" t="str">
        <f t="shared" si="1291"/>
        <v/>
      </c>
      <c r="J8227" s="92" t="str">
        <f t="shared" si="1292"/>
        <v/>
      </c>
      <c r="K8227" s="92" t="str">
        <f t="shared" si="1293"/>
        <v/>
      </c>
      <c r="L8227" s="92" t="str">
        <f t="shared" si="1294"/>
        <v/>
      </c>
      <c r="M8227" s="95" t="str">
        <f>IF(A8227&lt;&gt;"",IF(MID(C8227,1,1)="c",SigmaEpsConcrete(I8227,$AN$30:$AN$33,$AR$30:$AR$33,$AS$26,$AS$27,$AS$28,$AQ$20,$AU$19),""),"")</f>
        <v/>
      </c>
      <c r="N8227" s="95" t="str">
        <f>IF(A8227&lt;&gt;"",IF(MID(C8227,1,1)="r",SigmaEpsReinf(J8227,$AS$42:$AS$43,$AS$41,$AS$39,$AS$40,$AQ$38),""),"")</f>
        <v/>
      </c>
      <c r="Q8227" s="92" t="str">
        <f t="shared" si="1296"/>
        <v/>
      </c>
      <c r="R8227" s="92" t="str">
        <f t="shared" si="1297"/>
        <v/>
      </c>
      <c r="U8227" s="5"/>
      <c r="V8227" s="5"/>
      <c r="W8227" s="94" t="str">
        <f t="shared" si="1295"/>
        <v/>
      </c>
      <c r="X8227" s="94" t="str">
        <f t="shared" si="1298"/>
        <v/>
      </c>
      <c r="Y8227" s="5"/>
      <c r="BK8227" s="8"/>
      <c r="BL8227" s="5"/>
      <c r="BM8227" s="5"/>
      <c r="BN8227" s="5"/>
      <c r="BO8227" s="5"/>
      <c r="BP8227" s="1"/>
      <c r="BQ8227" s="1"/>
      <c r="BR8227" s="1"/>
      <c r="BS8227" s="1"/>
      <c r="BT8227" s="1"/>
      <c r="BU8227" s="4"/>
      <c r="BV8227" s="1"/>
      <c r="BW8227" s="3"/>
      <c r="BX8227" s="4"/>
      <c r="BY8227" s="5"/>
      <c r="BZ8227" s="5"/>
      <c r="CA8227" s="5"/>
      <c r="CB8227" s="5"/>
      <c r="CC8227" s="5"/>
      <c r="CD8227" s="43"/>
    </row>
    <row r="8228" spans="1:82" x14ac:dyDescent="0.25">
      <c r="A8228" s="8"/>
      <c r="B8228" s="5"/>
      <c r="C8228" s="5"/>
      <c r="D8228" s="5"/>
      <c r="E8228" s="5"/>
      <c r="F8228" s="94" t="str">
        <f t="shared" si="1289"/>
        <v/>
      </c>
      <c r="G8228" s="94" t="str">
        <f t="shared" si="1290"/>
        <v/>
      </c>
      <c r="H8228" s="127" t="str">
        <f>IF(A8228&lt;&gt;"",IF(MID(C8228,1,1)="c",$AS$26,IF(MID(C8228,1,1)="r",$AS$41,IF(MID(C8228,1,1)="p",#REF!,#REF!))),"")</f>
        <v/>
      </c>
      <c r="I8228" s="92" t="str">
        <f t="shared" si="1291"/>
        <v/>
      </c>
      <c r="J8228" s="92" t="str">
        <f t="shared" si="1292"/>
        <v/>
      </c>
      <c r="K8228" s="92" t="str">
        <f t="shared" si="1293"/>
        <v/>
      </c>
      <c r="L8228" s="92" t="str">
        <f t="shared" si="1294"/>
        <v/>
      </c>
      <c r="M8228" s="95" t="str">
        <f>IF(A8228&lt;&gt;"",IF(MID(C8228,1,1)="c",SigmaEpsConcrete(I8228,$AN$30:$AN$33,$AR$30:$AR$33,$AS$26,$AS$27,$AS$28,$AQ$20,$AU$19),""),"")</f>
        <v/>
      </c>
      <c r="N8228" s="95" t="str">
        <f>IF(A8228&lt;&gt;"",IF(MID(C8228,1,1)="r",SigmaEpsReinf(J8228,$AS$42:$AS$43,$AS$41,$AS$39,$AS$40,$AQ$38),""),"")</f>
        <v/>
      </c>
      <c r="Q8228" s="92" t="str">
        <f t="shared" si="1296"/>
        <v/>
      </c>
      <c r="R8228" s="92" t="str">
        <f t="shared" si="1297"/>
        <v/>
      </c>
      <c r="U8228" s="5"/>
      <c r="V8228" s="5"/>
      <c r="W8228" s="94" t="str">
        <f t="shared" si="1295"/>
        <v/>
      </c>
      <c r="X8228" s="94" t="str">
        <f t="shared" si="1298"/>
        <v/>
      </c>
      <c r="Y8228" s="5"/>
      <c r="BK8228" s="8"/>
      <c r="BL8228" s="5"/>
      <c r="BM8228" s="5"/>
      <c r="BN8228" s="5"/>
      <c r="BO8228" s="5"/>
      <c r="BP8228" s="1"/>
      <c r="BQ8228" s="1"/>
      <c r="BR8228" s="1"/>
      <c r="BS8228" s="1"/>
      <c r="BT8228" s="1"/>
      <c r="BU8228" s="4"/>
      <c r="BV8228" s="1"/>
      <c r="BW8228" s="3"/>
      <c r="BX8228" s="4"/>
      <c r="BY8228" s="5"/>
      <c r="BZ8228" s="5"/>
      <c r="CA8228" s="5"/>
      <c r="CB8228" s="5"/>
      <c r="CC8228" s="5"/>
      <c r="CD8228" s="43"/>
    </row>
    <row r="8229" spans="1:82" x14ac:dyDescent="0.25">
      <c r="A8229" s="8"/>
      <c r="B8229" s="5"/>
      <c r="C8229" s="5"/>
      <c r="D8229" s="5"/>
      <c r="E8229" s="5"/>
      <c r="F8229" s="94" t="str">
        <f t="shared" si="1289"/>
        <v/>
      </c>
      <c r="G8229" s="94" t="str">
        <f t="shared" si="1290"/>
        <v/>
      </c>
      <c r="H8229" s="127" t="str">
        <f>IF(A8229&lt;&gt;"",IF(MID(C8229,1,1)="c",$AS$26,IF(MID(C8229,1,1)="r",$AS$41,IF(MID(C8229,1,1)="p",#REF!,#REF!))),"")</f>
        <v/>
      </c>
      <c r="I8229" s="92" t="str">
        <f t="shared" si="1291"/>
        <v/>
      </c>
      <c r="J8229" s="92" t="str">
        <f t="shared" si="1292"/>
        <v/>
      </c>
      <c r="K8229" s="92" t="str">
        <f t="shared" si="1293"/>
        <v/>
      </c>
      <c r="L8229" s="92" t="str">
        <f t="shared" si="1294"/>
        <v/>
      </c>
      <c r="M8229" s="95" t="str">
        <f>IF(A8229&lt;&gt;"",IF(MID(C8229,1,1)="c",SigmaEpsConcrete(I8229,$AN$30:$AN$33,$AR$30:$AR$33,$AS$26,$AS$27,$AS$28,$AQ$20,$AU$19),""),"")</f>
        <v/>
      </c>
      <c r="N8229" s="95" t="str">
        <f>IF(A8229&lt;&gt;"",IF(MID(C8229,1,1)="r",SigmaEpsReinf(J8229,$AS$42:$AS$43,$AS$41,$AS$39,$AS$40,$AQ$38),""),"")</f>
        <v/>
      </c>
      <c r="Q8229" s="92" t="str">
        <f t="shared" si="1296"/>
        <v/>
      </c>
      <c r="R8229" s="92" t="str">
        <f t="shared" si="1297"/>
        <v/>
      </c>
      <c r="U8229" s="5"/>
      <c r="V8229" s="5"/>
      <c r="W8229" s="94" t="str">
        <f t="shared" si="1295"/>
        <v/>
      </c>
      <c r="X8229" s="94" t="str">
        <f t="shared" si="1298"/>
        <v/>
      </c>
      <c r="Y8229" s="5"/>
      <c r="BK8229" s="8"/>
      <c r="BL8229" s="5"/>
      <c r="BM8229" s="5"/>
      <c r="BN8229" s="5"/>
      <c r="BO8229" s="5"/>
      <c r="BP8229" s="1"/>
      <c r="BQ8229" s="1"/>
      <c r="BR8229" s="1"/>
      <c r="BS8229" s="1"/>
      <c r="BT8229" s="1"/>
      <c r="BU8229" s="4"/>
      <c r="BV8229" s="1"/>
      <c r="BW8229" s="3"/>
      <c r="BX8229" s="4"/>
      <c r="BY8229" s="5"/>
      <c r="BZ8229" s="5"/>
      <c r="CA8229" s="5"/>
      <c r="CB8229" s="5"/>
      <c r="CC8229" s="5"/>
      <c r="CD8229" s="43"/>
    </row>
    <row r="8230" spans="1:82" x14ac:dyDescent="0.25">
      <c r="A8230" s="8"/>
      <c r="B8230" s="5"/>
      <c r="C8230" s="5"/>
      <c r="D8230" s="5"/>
      <c r="E8230" s="5"/>
      <c r="F8230" s="94" t="str">
        <f t="shared" si="1289"/>
        <v/>
      </c>
      <c r="G8230" s="94" t="str">
        <f t="shared" si="1290"/>
        <v/>
      </c>
      <c r="H8230" s="127" t="str">
        <f>IF(A8230&lt;&gt;"",IF(MID(C8230,1,1)="c",$AS$26,IF(MID(C8230,1,1)="r",$AS$41,IF(MID(C8230,1,1)="p",#REF!,#REF!))),"")</f>
        <v/>
      </c>
      <c r="I8230" s="92" t="str">
        <f t="shared" si="1291"/>
        <v/>
      </c>
      <c r="J8230" s="92" t="str">
        <f t="shared" si="1292"/>
        <v/>
      </c>
      <c r="K8230" s="92" t="str">
        <f t="shared" si="1293"/>
        <v/>
      </c>
      <c r="L8230" s="92" t="str">
        <f t="shared" si="1294"/>
        <v/>
      </c>
      <c r="M8230" s="95" t="str">
        <f>IF(A8230&lt;&gt;"",IF(MID(C8230,1,1)="c",SigmaEpsConcrete(I8230,$AN$30:$AN$33,$AR$30:$AR$33,$AS$26,$AS$27,$AS$28,$AQ$20,$AU$19),""),"")</f>
        <v/>
      </c>
      <c r="N8230" s="95" t="str">
        <f>IF(A8230&lt;&gt;"",IF(MID(C8230,1,1)="r",SigmaEpsReinf(J8230,$AS$42:$AS$43,$AS$41,$AS$39,$AS$40,$AQ$38),""),"")</f>
        <v/>
      </c>
      <c r="Q8230" s="92" t="str">
        <f t="shared" si="1296"/>
        <v/>
      </c>
      <c r="R8230" s="92" t="str">
        <f t="shared" si="1297"/>
        <v/>
      </c>
      <c r="U8230" s="5"/>
      <c r="V8230" s="5"/>
      <c r="W8230" s="94" t="str">
        <f t="shared" si="1295"/>
        <v/>
      </c>
      <c r="X8230" s="94" t="str">
        <f t="shared" si="1298"/>
        <v/>
      </c>
      <c r="Y8230" s="5"/>
      <c r="BK8230" s="8"/>
      <c r="BL8230" s="5"/>
      <c r="BM8230" s="5"/>
      <c r="BN8230" s="5"/>
      <c r="BO8230" s="5"/>
      <c r="BP8230" s="1"/>
      <c r="BQ8230" s="1"/>
      <c r="BR8230" s="1"/>
      <c r="BS8230" s="1"/>
      <c r="BT8230" s="1"/>
      <c r="BU8230" s="4"/>
      <c r="BV8230" s="1"/>
      <c r="BW8230" s="3"/>
      <c r="BX8230" s="4"/>
      <c r="BY8230" s="5"/>
      <c r="BZ8230" s="5"/>
      <c r="CA8230" s="5"/>
      <c r="CB8230" s="5"/>
      <c r="CC8230" s="5"/>
      <c r="CD8230" s="43"/>
    </row>
    <row r="8231" spans="1:82" x14ac:dyDescent="0.25">
      <c r="A8231" s="8"/>
      <c r="B8231" s="5"/>
      <c r="C8231" s="5"/>
      <c r="D8231" s="5"/>
      <c r="E8231" s="5"/>
      <c r="F8231" s="94" t="str">
        <f t="shared" si="1289"/>
        <v/>
      </c>
      <c r="G8231" s="94" t="str">
        <f t="shared" si="1290"/>
        <v/>
      </c>
      <c r="H8231" s="127" t="str">
        <f>IF(A8231&lt;&gt;"",IF(MID(C8231,1,1)="c",$AS$26,IF(MID(C8231,1,1)="r",$AS$41,IF(MID(C8231,1,1)="p",#REF!,#REF!))),"")</f>
        <v/>
      </c>
      <c r="I8231" s="92" t="str">
        <f t="shared" si="1291"/>
        <v/>
      </c>
      <c r="J8231" s="92" t="str">
        <f t="shared" si="1292"/>
        <v/>
      </c>
      <c r="K8231" s="92" t="str">
        <f t="shared" si="1293"/>
        <v/>
      </c>
      <c r="L8231" s="92" t="str">
        <f t="shared" si="1294"/>
        <v/>
      </c>
      <c r="M8231" s="95" t="str">
        <f>IF(A8231&lt;&gt;"",IF(MID(C8231,1,1)="c",SigmaEpsConcrete(I8231,$AN$30:$AN$33,$AR$30:$AR$33,$AS$26,$AS$27,$AS$28,$AQ$20,$AU$19),""),"")</f>
        <v/>
      </c>
      <c r="N8231" s="95" t="str">
        <f>IF(A8231&lt;&gt;"",IF(MID(C8231,1,1)="r",SigmaEpsReinf(J8231,$AS$42:$AS$43,$AS$41,$AS$39,$AS$40,$AQ$38),""),"")</f>
        <v/>
      </c>
      <c r="Q8231" s="92" t="str">
        <f t="shared" si="1296"/>
        <v/>
      </c>
      <c r="R8231" s="92" t="str">
        <f t="shared" si="1297"/>
        <v/>
      </c>
      <c r="U8231" s="5"/>
      <c r="V8231" s="5"/>
      <c r="W8231" s="94" t="str">
        <f t="shared" si="1295"/>
        <v/>
      </c>
      <c r="X8231" s="94" t="str">
        <f t="shared" si="1298"/>
        <v/>
      </c>
      <c r="Y8231" s="5"/>
      <c r="BK8231" s="8"/>
      <c r="BL8231" s="5"/>
      <c r="BM8231" s="5"/>
      <c r="BN8231" s="5"/>
      <c r="BO8231" s="5"/>
      <c r="BP8231" s="1"/>
      <c r="BQ8231" s="1"/>
      <c r="BR8231" s="1"/>
      <c r="BS8231" s="1"/>
      <c r="BT8231" s="1"/>
      <c r="BU8231" s="4"/>
      <c r="BV8231" s="1"/>
      <c r="BW8231" s="3"/>
      <c r="BX8231" s="4"/>
      <c r="BY8231" s="5"/>
      <c r="BZ8231" s="5"/>
      <c r="CA8231" s="5"/>
      <c r="CB8231" s="5"/>
      <c r="CC8231" s="5"/>
      <c r="CD8231" s="43"/>
    </row>
    <row r="8232" spans="1:82" x14ac:dyDescent="0.25">
      <c r="A8232" s="8"/>
      <c r="B8232" s="5"/>
      <c r="C8232" s="5"/>
      <c r="D8232" s="5"/>
      <c r="E8232" s="5"/>
      <c r="F8232" s="94" t="str">
        <f t="shared" si="1289"/>
        <v/>
      </c>
      <c r="G8232" s="94" t="str">
        <f t="shared" si="1290"/>
        <v/>
      </c>
      <c r="H8232" s="127" t="str">
        <f>IF(A8232&lt;&gt;"",IF(MID(C8232,1,1)="c",$AS$26,IF(MID(C8232,1,1)="r",$AS$41,IF(MID(C8232,1,1)="p",#REF!,#REF!))),"")</f>
        <v/>
      </c>
      <c r="I8232" s="92" t="str">
        <f t="shared" si="1291"/>
        <v/>
      </c>
      <c r="J8232" s="92" t="str">
        <f t="shared" si="1292"/>
        <v/>
      </c>
      <c r="K8232" s="92" t="str">
        <f t="shared" si="1293"/>
        <v/>
      </c>
      <c r="L8232" s="92" t="str">
        <f t="shared" si="1294"/>
        <v/>
      </c>
      <c r="M8232" s="95" t="str">
        <f>IF(A8232&lt;&gt;"",IF(MID(C8232,1,1)="c",SigmaEpsConcrete(I8232,$AN$30:$AN$33,$AR$30:$AR$33,$AS$26,$AS$27,$AS$28,$AQ$20,$AU$19),""),"")</f>
        <v/>
      </c>
      <c r="N8232" s="95" t="str">
        <f>IF(A8232&lt;&gt;"",IF(MID(C8232,1,1)="r",SigmaEpsReinf(J8232,$AS$42:$AS$43,$AS$41,$AS$39,$AS$40,$AQ$38),""),"")</f>
        <v/>
      </c>
      <c r="Q8232" s="92" t="str">
        <f t="shared" si="1296"/>
        <v/>
      </c>
      <c r="R8232" s="92" t="str">
        <f t="shared" si="1297"/>
        <v/>
      </c>
      <c r="U8232" s="5"/>
      <c r="V8232" s="5"/>
      <c r="W8232" s="94" t="str">
        <f t="shared" si="1295"/>
        <v/>
      </c>
      <c r="X8232" s="94" t="str">
        <f t="shared" si="1298"/>
        <v/>
      </c>
      <c r="Y8232" s="5"/>
      <c r="BK8232" s="8"/>
      <c r="BL8232" s="5"/>
      <c r="BM8232" s="5"/>
      <c r="BN8232" s="5"/>
      <c r="BO8232" s="5"/>
      <c r="BP8232" s="1"/>
      <c r="BQ8232" s="1"/>
      <c r="BR8232" s="1"/>
      <c r="BS8232" s="1"/>
      <c r="BT8232" s="1"/>
      <c r="BU8232" s="4"/>
      <c r="BV8232" s="1"/>
      <c r="BW8232" s="3"/>
      <c r="BX8232" s="4"/>
      <c r="BY8232" s="5"/>
      <c r="BZ8232" s="5"/>
      <c r="CA8232" s="5"/>
      <c r="CB8232" s="5"/>
      <c r="CC8232" s="5"/>
      <c r="CD8232" s="43"/>
    </row>
    <row r="8233" spans="1:82" x14ac:dyDescent="0.25">
      <c r="A8233" s="8"/>
      <c r="B8233" s="5"/>
      <c r="C8233" s="5"/>
      <c r="D8233" s="5"/>
      <c r="E8233" s="5"/>
      <c r="F8233" s="94" t="str">
        <f t="shared" si="1289"/>
        <v/>
      </c>
      <c r="G8233" s="94" t="str">
        <f t="shared" si="1290"/>
        <v/>
      </c>
      <c r="H8233" s="127" t="str">
        <f>IF(A8233&lt;&gt;"",IF(MID(C8233,1,1)="c",$AS$26,IF(MID(C8233,1,1)="r",$AS$41,IF(MID(C8233,1,1)="p",#REF!,#REF!))),"")</f>
        <v/>
      </c>
      <c r="I8233" s="92" t="str">
        <f t="shared" si="1291"/>
        <v/>
      </c>
      <c r="J8233" s="92" t="str">
        <f t="shared" si="1292"/>
        <v/>
      </c>
      <c r="K8233" s="92" t="str">
        <f t="shared" si="1293"/>
        <v/>
      </c>
      <c r="L8233" s="92" t="str">
        <f t="shared" si="1294"/>
        <v/>
      </c>
      <c r="M8233" s="95" t="str">
        <f>IF(A8233&lt;&gt;"",IF(MID(C8233,1,1)="c",SigmaEpsConcrete(I8233,$AN$30:$AN$33,$AR$30:$AR$33,$AS$26,$AS$27,$AS$28,$AQ$20,$AU$19),""),"")</f>
        <v/>
      </c>
      <c r="N8233" s="95" t="str">
        <f>IF(A8233&lt;&gt;"",IF(MID(C8233,1,1)="r",SigmaEpsReinf(J8233,$AS$42:$AS$43,$AS$41,$AS$39,$AS$40,$AQ$38),""),"")</f>
        <v/>
      </c>
      <c r="Q8233" s="92" t="str">
        <f t="shared" si="1296"/>
        <v/>
      </c>
      <c r="R8233" s="92" t="str">
        <f t="shared" si="1297"/>
        <v/>
      </c>
      <c r="U8233" s="5"/>
      <c r="V8233" s="5"/>
      <c r="W8233" s="94" t="str">
        <f t="shared" si="1295"/>
        <v/>
      </c>
      <c r="X8233" s="94" t="str">
        <f t="shared" si="1298"/>
        <v/>
      </c>
      <c r="Y8233" s="5"/>
      <c r="BK8233" s="8"/>
      <c r="BL8233" s="5"/>
      <c r="BM8233" s="5"/>
      <c r="BN8233" s="5"/>
      <c r="BO8233" s="5"/>
      <c r="BP8233" s="1"/>
      <c r="BQ8233" s="1"/>
      <c r="BR8233" s="1"/>
      <c r="BS8233" s="1"/>
      <c r="BT8233" s="1"/>
      <c r="BU8233" s="4"/>
      <c r="BV8233" s="1"/>
      <c r="BW8233" s="3"/>
      <c r="BX8233" s="4"/>
      <c r="BY8233" s="5"/>
      <c r="BZ8233" s="5"/>
      <c r="CA8233" s="5"/>
      <c r="CB8233" s="5"/>
      <c r="CC8233" s="5"/>
      <c r="CD8233" s="43"/>
    </row>
    <row r="8234" spans="1:82" x14ac:dyDescent="0.25">
      <c r="A8234" s="8"/>
      <c r="B8234" s="5"/>
      <c r="C8234" s="5"/>
      <c r="D8234" s="5"/>
      <c r="E8234" s="5"/>
      <c r="F8234" s="94" t="str">
        <f t="shared" si="1289"/>
        <v/>
      </c>
      <c r="G8234" s="94" t="str">
        <f t="shared" si="1290"/>
        <v/>
      </c>
      <c r="H8234" s="127" t="str">
        <f>IF(A8234&lt;&gt;"",IF(MID(C8234,1,1)="c",$AS$26,IF(MID(C8234,1,1)="r",$AS$41,IF(MID(C8234,1,1)="p",#REF!,#REF!))),"")</f>
        <v/>
      </c>
      <c r="I8234" s="92" t="str">
        <f t="shared" si="1291"/>
        <v/>
      </c>
      <c r="J8234" s="92" t="str">
        <f t="shared" si="1292"/>
        <v/>
      </c>
      <c r="K8234" s="92" t="str">
        <f t="shared" si="1293"/>
        <v/>
      </c>
      <c r="L8234" s="92" t="str">
        <f t="shared" si="1294"/>
        <v/>
      </c>
      <c r="M8234" s="95" t="str">
        <f>IF(A8234&lt;&gt;"",IF(MID(C8234,1,1)="c",SigmaEpsConcrete(I8234,$AN$30:$AN$33,$AR$30:$AR$33,$AS$26,$AS$27,$AS$28,$AQ$20,$AU$19),""),"")</f>
        <v/>
      </c>
      <c r="N8234" s="95" t="str">
        <f>IF(A8234&lt;&gt;"",IF(MID(C8234,1,1)="r",SigmaEpsReinf(J8234,$AS$42:$AS$43,$AS$41,$AS$39,$AS$40,$AQ$38),""),"")</f>
        <v/>
      </c>
      <c r="Q8234" s="92" t="str">
        <f t="shared" si="1296"/>
        <v/>
      </c>
      <c r="R8234" s="92" t="str">
        <f t="shared" si="1297"/>
        <v/>
      </c>
      <c r="U8234" s="5"/>
      <c r="V8234" s="5"/>
      <c r="W8234" s="94" t="str">
        <f t="shared" si="1295"/>
        <v/>
      </c>
      <c r="X8234" s="94" t="str">
        <f t="shared" si="1298"/>
        <v/>
      </c>
      <c r="Y8234" s="5"/>
      <c r="BK8234" s="8"/>
      <c r="BL8234" s="5"/>
      <c r="BM8234" s="5"/>
      <c r="BN8234" s="5"/>
      <c r="BO8234" s="5"/>
      <c r="BP8234" s="1"/>
      <c r="BQ8234" s="1"/>
      <c r="BR8234" s="1"/>
      <c r="BS8234" s="1"/>
      <c r="BT8234" s="1"/>
      <c r="BU8234" s="4"/>
      <c r="BV8234" s="1"/>
      <c r="BW8234" s="3"/>
      <c r="BX8234" s="4"/>
      <c r="BY8234" s="5"/>
      <c r="BZ8234" s="5"/>
      <c r="CA8234" s="5"/>
      <c r="CB8234" s="5"/>
      <c r="CC8234" s="5"/>
      <c r="CD8234" s="43"/>
    </row>
    <row r="8235" spans="1:82" x14ac:dyDescent="0.25">
      <c r="A8235" s="8"/>
      <c r="B8235" s="5"/>
      <c r="C8235" s="5"/>
      <c r="D8235" s="5"/>
      <c r="E8235" s="5"/>
      <c r="F8235" s="94" t="str">
        <f t="shared" si="1289"/>
        <v/>
      </c>
      <c r="G8235" s="94" t="str">
        <f t="shared" si="1290"/>
        <v/>
      </c>
      <c r="H8235" s="127" t="str">
        <f>IF(A8235&lt;&gt;"",IF(MID(C8235,1,1)="c",$AS$26,IF(MID(C8235,1,1)="r",$AS$41,IF(MID(C8235,1,1)="p",#REF!,#REF!))),"")</f>
        <v/>
      </c>
      <c r="I8235" s="92" t="str">
        <f t="shared" si="1291"/>
        <v/>
      </c>
      <c r="J8235" s="92" t="str">
        <f t="shared" si="1292"/>
        <v/>
      </c>
      <c r="K8235" s="92" t="str">
        <f t="shared" si="1293"/>
        <v/>
      </c>
      <c r="L8235" s="92" t="str">
        <f t="shared" si="1294"/>
        <v/>
      </c>
      <c r="M8235" s="95" t="str">
        <f>IF(A8235&lt;&gt;"",IF(MID(C8235,1,1)="c",SigmaEpsConcrete(I8235,$AN$30:$AN$33,$AR$30:$AR$33,$AS$26,$AS$27,$AS$28,$AQ$20,$AU$19),""),"")</f>
        <v/>
      </c>
      <c r="N8235" s="95" t="str">
        <f>IF(A8235&lt;&gt;"",IF(MID(C8235,1,1)="r",SigmaEpsReinf(J8235,$AS$42:$AS$43,$AS$41,$AS$39,$AS$40,$AQ$38),""),"")</f>
        <v/>
      </c>
      <c r="Q8235" s="92" t="str">
        <f t="shared" si="1296"/>
        <v/>
      </c>
      <c r="R8235" s="92" t="str">
        <f t="shared" si="1297"/>
        <v/>
      </c>
      <c r="U8235" s="5"/>
      <c r="V8235" s="5"/>
      <c r="W8235" s="94" t="str">
        <f t="shared" si="1295"/>
        <v/>
      </c>
      <c r="X8235" s="94" t="str">
        <f t="shared" si="1298"/>
        <v/>
      </c>
      <c r="Y8235" s="5"/>
      <c r="BK8235" s="8"/>
      <c r="BL8235" s="5"/>
      <c r="BM8235" s="5"/>
      <c r="BN8235" s="5"/>
      <c r="BO8235" s="5"/>
      <c r="BP8235" s="1"/>
      <c r="BQ8235" s="1"/>
      <c r="BR8235" s="1"/>
      <c r="BS8235" s="1"/>
      <c r="BT8235" s="1"/>
      <c r="BU8235" s="4"/>
      <c r="BV8235" s="1"/>
      <c r="BW8235" s="3"/>
      <c r="BX8235" s="4"/>
      <c r="BY8235" s="5"/>
      <c r="BZ8235" s="5"/>
      <c r="CA8235" s="5"/>
      <c r="CB8235" s="5"/>
      <c r="CC8235" s="5"/>
      <c r="CD8235" s="43"/>
    </row>
    <row r="8236" spans="1:82" x14ac:dyDescent="0.25">
      <c r="A8236" s="8"/>
      <c r="B8236" s="5"/>
      <c r="C8236" s="5"/>
      <c r="D8236" s="5"/>
      <c r="E8236" s="5"/>
      <c r="F8236" s="94" t="str">
        <f t="shared" si="1289"/>
        <v/>
      </c>
      <c r="G8236" s="94" t="str">
        <f t="shared" si="1290"/>
        <v/>
      </c>
      <c r="H8236" s="127" t="str">
        <f>IF(A8236&lt;&gt;"",IF(MID(C8236,1,1)="c",$AS$26,IF(MID(C8236,1,1)="r",$AS$41,IF(MID(C8236,1,1)="p",#REF!,#REF!))),"")</f>
        <v/>
      </c>
      <c r="I8236" s="92" t="str">
        <f t="shared" si="1291"/>
        <v/>
      </c>
      <c r="J8236" s="92" t="str">
        <f t="shared" si="1292"/>
        <v/>
      </c>
      <c r="K8236" s="92" t="str">
        <f t="shared" si="1293"/>
        <v/>
      </c>
      <c r="L8236" s="92" t="str">
        <f t="shared" si="1294"/>
        <v/>
      </c>
      <c r="M8236" s="95" t="str">
        <f>IF(A8236&lt;&gt;"",IF(MID(C8236,1,1)="c",SigmaEpsConcrete(I8236,$AN$30:$AN$33,$AR$30:$AR$33,$AS$26,$AS$27,$AS$28,$AQ$20,$AU$19),""),"")</f>
        <v/>
      </c>
      <c r="N8236" s="95" t="str">
        <f>IF(A8236&lt;&gt;"",IF(MID(C8236,1,1)="r",SigmaEpsReinf(J8236,$AS$42:$AS$43,$AS$41,$AS$39,$AS$40,$AQ$38),""),"")</f>
        <v/>
      </c>
      <c r="Q8236" s="92" t="str">
        <f t="shared" si="1296"/>
        <v/>
      </c>
      <c r="R8236" s="92" t="str">
        <f t="shared" si="1297"/>
        <v/>
      </c>
      <c r="U8236" s="5"/>
      <c r="V8236" s="5"/>
      <c r="W8236" s="94" t="str">
        <f t="shared" si="1295"/>
        <v/>
      </c>
      <c r="X8236" s="94" t="str">
        <f t="shared" si="1298"/>
        <v/>
      </c>
      <c r="Y8236" s="5"/>
      <c r="BK8236" s="8"/>
      <c r="BL8236" s="5"/>
      <c r="BM8236" s="5"/>
      <c r="BN8236" s="5"/>
      <c r="BO8236" s="5"/>
      <c r="BP8236" s="1"/>
      <c r="BQ8236" s="1"/>
      <c r="BR8236" s="1"/>
      <c r="BS8236" s="1"/>
      <c r="BT8236" s="1"/>
      <c r="BU8236" s="4"/>
      <c r="BV8236" s="1"/>
      <c r="BW8236" s="3"/>
      <c r="BX8236" s="4"/>
      <c r="BY8236" s="5"/>
      <c r="BZ8236" s="5"/>
      <c r="CA8236" s="5"/>
      <c r="CB8236" s="5"/>
      <c r="CC8236" s="5"/>
      <c r="CD8236" s="43"/>
    </row>
    <row r="8237" spans="1:82" x14ac:dyDescent="0.25">
      <c r="A8237" s="8"/>
      <c r="B8237" s="5"/>
      <c r="C8237" s="5"/>
      <c r="D8237" s="5"/>
      <c r="E8237" s="5"/>
      <c r="F8237" s="94" t="str">
        <f t="shared" si="1289"/>
        <v/>
      </c>
      <c r="G8237" s="94" t="str">
        <f t="shared" si="1290"/>
        <v/>
      </c>
      <c r="H8237" s="127" t="str">
        <f>IF(A8237&lt;&gt;"",IF(MID(C8237,1,1)="c",$AS$26,IF(MID(C8237,1,1)="r",$AS$41,IF(MID(C8237,1,1)="p",#REF!,#REF!))),"")</f>
        <v/>
      </c>
      <c r="I8237" s="92" t="str">
        <f t="shared" si="1291"/>
        <v/>
      </c>
      <c r="J8237" s="92" t="str">
        <f t="shared" si="1292"/>
        <v/>
      </c>
      <c r="K8237" s="92" t="str">
        <f t="shared" si="1293"/>
        <v/>
      </c>
      <c r="L8237" s="92" t="str">
        <f t="shared" si="1294"/>
        <v/>
      </c>
      <c r="M8237" s="95" t="str">
        <f>IF(A8237&lt;&gt;"",IF(MID(C8237,1,1)="c",SigmaEpsConcrete(I8237,$AN$30:$AN$33,$AR$30:$AR$33,$AS$26,$AS$27,$AS$28,$AQ$20,$AU$19),""),"")</f>
        <v/>
      </c>
      <c r="N8237" s="95" t="str">
        <f>IF(A8237&lt;&gt;"",IF(MID(C8237,1,1)="r",SigmaEpsReinf(J8237,$AS$42:$AS$43,$AS$41,$AS$39,$AS$40,$AQ$38),""),"")</f>
        <v/>
      </c>
      <c r="Q8237" s="92" t="str">
        <f t="shared" si="1296"/>
        <v/>
      </c>
      <c r="R8237" s="92" t="str">
        <f t="shared" si="1297"/>
        <v/>
      </c>
      <c r="U8237" s="5"/>
      <c r="V8237" s="5"/>
      <c r="W8237" s="94" t="str">
        <f t="shared" si="1295"/>
        <v/>
      </c>
      <c r="X8237" s="94" t="str">
        <f t="shared" si="1298"/>
        <v/>
      </c>
      <c r="Y8237" s="5"/>
      <c r="BK8237" s="8"/>
      <c r="BL8237" s="5"/>
      <c r="BM8237" s="5"/>
      <c r="BN8237" s="5"/>
      <c r="BO8237" s="5"/>
      <c r="BP8237" s="1"/>
      <c r="BQ8237" s="1"/>
      <c r="BR8237" s="1"/>
      <c r="BS8237" s="1"/>
      <c r="BT8237" s="1"/>
      <c r="BU8237" s="4"/>
      <c r="BV8237" s="1"/>
      <c r="BW8237" s="3"/>
      <c r="BX8237" s="4"/>
      <c r="BY8237" s="5"/>
      <c r="BZ8237" s="5"/>
      <c r="CA8237" s="5"/>
      <c r="CB8237" s="5"/>
      <c r="CC8237" s="5"/>
      <c r="CD8237" s="43"/>
    </row>
    <row r="8238" spans="1:82" x14ac:dyDescent="0.25">
      <c r="A8238" s="8"/>
      <c r="B8238" s="5"/>
      <c r="C8238" s="5"/>
      <c r="D8238" s="5"/>
      <c r="E8238" s="5"/>
      <c r="F8238" s="94" t="str">
        <f t="shared" si="1289"/>
        <v/>
      </c>
      <c r="G8238" s="94" t="str">
        <f t="shared" si="1290"/>
        <v/>
      </c>
      <c r="H8238" s="127" t="str">
        <f>IF(A8238&lt;&gt;"",IF(MID(C8238,1,1)="c",$AS$26,IF(MID(C8238,1,1)="r",$AS$41,IF(MID(C8238,1,1)="p",#REF!,#REF!))),"")</f>
        <v/>
      </c>
      <c r="I8238" s="92" t="str">
        <f t="shared" si="1291"/>
        <v/>
      </c>
      <c r="J8238" s="92" t="str">
        <f t="shared" si="1292"/>
        <v/>
      </c>
      <c r="K8238" s="92" t="str">
        <f t="shared" si="1293"/>
        <v/>
      </c>
      <c r="L8238" s="92" t="str">
        <f t="shared" si="1294"/>
        <v/>
      </c>
      <c r="M8238" s="95" t="str">
        <f>IF(A8238&lt;&gt;"",IF(MID(C8238,1,1)="c",SigmaEpsConcrete(I8238,$AN$30:$AN$33,$AR$30:$AR$33,$AS$26,$AS$27,$AS$28,$AQ$20,$AU$19),""),"")</f>
        <v/>
      </c>
      <c r="N8238" s="95" t="str">
        <f>IF(A8238&lt;&gt;"",IF(MID(C8238,1,1)="r",SigmaEpsReinf(J8238,$AS$42:$AS$43,$AS$41,$AS$39,$AS$40,$AQ$38),""),"")</f>
        <v/>
      </c>
      <c r="Q8238" s="92" t="str">
        <f t="shared" si="1296"/>
        <v/>
      </c>
      <c r="R8238" s="92" t="str">
        <f t="shared" si="1297"/>
        <v/>
      </c>
      <c r="U8238" s="5"/>
      <c r="V8238" s="5"/>
      <c r="W8238" s="94" t="str">
        <f t="shared" si="1295"/>
        <v/>
      </c>
      <c r="X8238" s="94" t="str">
        <f t="shared" si="1298"/>
        <v/>
      </c>
      <c r="Y8238" s="5"/>
      <c r="BK8238" s="8"/>
      <c r="BL8238" s="5"/>
      <c r="BM8238" s="5"/>
      <c r="BN8238" s="5"/>
      <c r="BO8238" s="5"/>
      <c r="BP8238" s="1"/>
      <c r="BQ8238" s="1"/>
      <c r="BR8238" s="1"/>
      <c r="BS8238" s="1"/>
      <c r="BT8238" s="1"/>
      <c r="BU8238" s="4"/>
      <c r="BV8238" s="1"/>
      <c r="BW8238" s="3"/>
      <c r="BX8238" s="4"/>
      <c r="BY8238" s="5"/>
      <c r="BZ8238" s="5"/>
      <c r="CA8238" s="5"/>
      <c r="CB8238" s="5"/>
      <c r="CC8238" s="5"/>
      <c r="CD8238" s="43"/>
    </row>
    <row r="8239" spans="1:82" x14ac:dyDescent="0.25">
      <c r="A8239" s="8"/>
      <c r="B8239" s="5"/>
      <c r="C8239" s="5"/>
      <c r="D8239" s="5"/>
      <c r="E8239" s="5"/>
      <c r="F8239" s="94" t="str">
        <f t="shared" si="1289"/>
        <v/>
      </c>
      <c r="G8239" s="94" t="str">
        <f t="shared" si="1290"/>
        <v/>
      </c>
      <c r="H8239" s="127" t="str">
        <f>IF(A8239&lt;&gt;"",IF(MID(C8239,1,1)="c",$AS$26,IF(MID(C8239,1,1)="r",$AS$41,IF(MID(C8239,1,1)="p",#REF!,#REF!))),"")</f>
        <v/>
      </c>
      <c r="I8239" s="92" t="str">
        <f t="shared" si="1291"/>
        <v/>
      </c>
      <c r="J8239" s="92" t="str">
        <f t="shared" si="1292"/>
        <v/>
      </c>
      <c r="K8239" s="92" t="str">
        <f t="shared" si="1293"/>
        <v/>
      </c>
      <c r="L8239" s="92" t="str">
        <f t="shared" si="1294"/>
        <v/>
      </c>
      <c r="M8239" s="95" t="str">
        <f>IF(A8239&lt;&gt;"",IF(MID(C8239,1,1)="c",SigmaEpsConcrete(I8239,$AN$30:$AN$33,$AR$30:$AR$33,$AS$26,$AS$27,$AS$28,$AQ$20,$AU$19),""),"")</f>
        <v/>
      </c>
      <c r="N8239" s="95" t="str">
        <f>IF(A8239&lt;&gt;"",IF(MID(C8239,1,1)="r",SigmaEpsReinf(J8239,$AS$42:$AS$43,$AS$41,$AS$39,$AS$40,$AQ$38),""),"")</f>
        <v/>
      </c>
      <c r="Q8239" s="92" t="str">
        <f t="shared" si="1296"/>
        <v/>
      </c>
      <c r="R8239" s="92" t="str">
        <f t="shared" si="1297"/>
        <v/>
      </c>
      <c r="U8239" s="5"/>
      <c r="V8239" s="5"/>
      <c r="W8239" s="94" t="str">
        <f t="shared" si="1295"/>
        <v/>
      </c>
      <c r="X8239" s="94" t="str">
        <f t="shared" si="1298"/>
        <v/>
      </c>
      <c r="Y8239" s="5"/>
      <c r="BK8239" s="8"/>
      <c r="BL8239" s="5"/>
      <c r="BM8239" s="5"/>
      <c r="BN8239" s="5"/>
      <c r="BO8239" s="5"/>
      <c r="BP8239" s="1"/>
      <c r="BQ8239" s="1"/>
      <c r="BR8239" s="1"/>
      <c r="BS8239" s="1"/>
      <c r="BT8239" s="1"/>
      <c r="BU8239" s="4"/>
      <c r="BV8239" s="1"/>
      <c r="BW8239" s="3"/>
      <c r="BX8239" s="4"/>
      <c r="BY8239" s="5"/>
      <c r="BZ8239" s="5"/>
      <c r="CA8239" s="5"/>
      <c r="CB8239" s="5"/>
      <c r="CC8239" s="5"/>
      <c r="CD8239" s="43"/>
    </row>
    <row r="8240" spans="1:82" x14ac:dyDescent="0.25">
      <c r="A8240" s="8"/>
      <c r="B8240" s="5"/>
      <c r="C8240" s="5"/>
      <c r="D8240" s="5"/>
      <c r="E8240" s="5"/>
      <c r="F8240" s="94" t="str">
        <f t="shared" si="1289"/>
        <v/>
      </c>
      <c r="G8240" s="94" t="str">
        <f t="shared" si="1290"/>
        <v/>
      </c>
      <c r="H8240" s="127" t="str">
        <f>IF(A8240&lt;&gt;"",IF(MID(C8240,1,1)="c",$AS$26,IF(MID(C8240,1,1)="r",$AS$41,IF(MID(C8240,1,1)="p",#REF!,#REF!))),"")</f>
        <v/>
      </c>
      <c r="I8240" s="92" t="str">
        <f t="shared" si="1291"/>
        <v/>
      </c>
      <c r="J8240" s="92" t="str">
        <f t="shared" si="1292"/>
        <v/>
      </c>
      <c r="K8240" s="92" t="str">
        <f t="shared" si="1293"/>
        <v/>
      </c>
      <c r="L8240" s="92" t="str">
        <f t="shared" si="1294"/>
        <v/>
      </c>
      <c r="M8240" s="95" t="str">
        <f>IF(A8240&lt;&gt;"",IF(MID(C8240,1,1)="c",SigmaEpsConcrete(I8240,$AN$30:$AN$33,$AR$30:$AR$33,$AS$26,$AS$27,$AS$28,$AQ$20,$AU$19),""),"")</f>
        <v/>
      </c>
      <c r="N8240" s="95" t="str">
        <f>IF(A8240&lt;&gt;"",IF(MID(C8240,1,1)="r",SigmaEpsReinf(J8240,$AS$42:$AS$43,$AS$41,$AS$39,$AS$40,$AQ$38),""),"")</f>
        <v/>
      </c>
      <c r="Q8240" s="92" t="str">
        <f t="shared" si="1296"/>
        <v/>
      </c>
      <c r="R8240" s="92" t="str">
        <f t="shared" si="1297"/>
        <v/>
      </c>
      <c r="U8240" s="5"/>
      <c r="V8240" s="5"/>
      <c r="W8240" s="94" t="str">
        <f t="shared" si="1295"/>
        <v/>
      </c>
      <c r="X8240" s="94" t="str">
        <f t="shared" si="1298"/>
        <v/>
      </c>
      <c r="Y8240" s="5"/>
      <c r="BK8240" s="8"/>
      <c r="BL8240" s="5"/>
      <c r="BM8240" s="5"/>
      <c r="BN8240" s="5"/>
      <c r="BO8240" s="5"/>
      <c r="BP8240" s="1"/>
      <c r="BQ8240" s="1"/>
      <c r="BR8240" s="1"/>
      <c r="BS8240" s="1"/>
      <c r="BT8240" s="1"/>
      <c r="BU8240" s="4"/>
      <c r="BV8240" s="1"/>
      <c r="BW8240" s="3"/>
      <c r="BX8240" s="4"/>
      <c r="BY8240" s="5"/>
      <c r="BZ8240" s="5"/>
      <c r="CA8240" s="5"/>
      <c r="CB8240" s="5"/>
      <c r="CC8240" s="5"/>
      <c r="CD8240" s="43"/>
    </row>
    <row r="8241" spans="1:82" x14ac:dyDescent="0.25">
      <c r="A8241" s="8"/>
      <c r="B8241" s="5"/>
      <c r="C8241" s="5"/>
      <c r="D8241" s="5"/>
      <c r="E8241" s="5"/>
      <c r="F8241" s="94" t="str">
        <f t="shared" si="1289"/>
        <v/>
      </c>
      <c r="G8241" s="94" t="str">
        <f t="shared" si="1290"/>
        <v/>
      </c>
      <c r="H8241" s="127" t="str">
        <f>IF(A8241&lt;&gt;"",IF(MID(C8241,1,1)="c",$AS$26,IF(MID(C8241,1,1)="r",$AS$41,IF(MID(C8241,1,1)="p",#REF!,#REF!))),"")</f>
        <v/>
      </c>
      <c r="I8241" s="92" t="str">
        <f t="shared" si="1291"/>
        <v/>
      </c>
      <c r="J8241" s="92" t="str">
        <f t="shared" si="1292"/>
        <v/>
      </c>
      <c r="K8241" s="92" t="str">
        <f t="shared" si="1293"/>
        <v/>
      </c>
      <c r="L8241" s="92" t="str">
        <f t="shared" si="1294"/>
        <v/>
      </c>
      <c r="M8241" s="95" t="str">
        <f>IF(A8241&lt;&gt;"",IF(MID(C8241,1,1)="c",SigmaEpsConcrete(I8241,$AN$30:$AN$33,$AR$30:$AR$33,$AS$26,$AS$27,$AS$28,$AQ$20,$AU$19),""),"")</f>
        <v/>
      </c>
      <c r="N8241" s="95" t="str">
        <f>IF(A8241&lt;&gt;"",IF(MID(C8241,1,1)="r",SigmaEpsReinf(J8241,$AS$42:$AS$43,$AS$41,$AS$39,$AS$40,$AQ$38),""),"")</f>
        <v/>
      </c>
      <c r="Q8241" s="92" t="str">
        <f t="shared" si="1296"/>
        <v/>
      </c>
      <c r="R8241" s="92" t="str">
        <f t="shared" si="1297"/>
        <v/>
      </c>
      <c r="U8241" s="5"/>
      <c r="V8241" s="5"/>
      <c r="W8241" s="94" t="str">
        <f t="shared" si="1295"/>
        <v/>
      </c>
      <c r="X8241" s="94" t="str">
        <f t="shared" si="1298"/>
        <v/>
      </c>
      <c r="Y8241" s="5"/>
      <c r="BK8241" s="8"/>
      <c r="BL8241" s="5"/>
      <c r="BM8241" s="5"/>
      <c r="BN8241" s="5"/>
      <c r="BO8241" s="5"/>
      <c r="BP8241" s="1"/>
      <c r="BQ8241" s="1"/>
      <c r="BR8241" s="1"/>
      <c r="BS8241" s="1"/>
      <c r="BT8241" s="1"/>
      <c r="BU8241" s="4"/>
      <c r="BV8241" s="1"/>
      <c r="BW8241" s="3"/>
      <c r="BX8241" s="4"/>
      <c r="BY8241" s="5"/>
      <c r="BZ8241" s="5"/>
      <c r="CA8241" s="5"/>
      <c r="CB8241" s="5"/>
      <c r="CC8241" s="5"/>
      <c r="CD8241" s="43"/>
    </row>
    <row r="8242" spans="1:82" x14ac:dyDescent="0.25">
      <c r="A8242" s="8"/>
      <c r="B8242" s="5"/>
      <c r="C8242" s="5"/>
      <c r="D8242" s="5"/>
      <c r="E8242" s="5"/>
      <c r="F8242" s="94" t="str">
        <f t="shared" si="1289"/>
        <v/>
      </c>
      <c r="G8242" s="94" t="str">
        <f t="shared" si="1290"/>
        <v/>
      </c>
      <c r="H8242" s="127" t="str">
        <f>IF(A8242&lt;&gt;"",IF(MID(C8242,1,1)="c",$AS$26,IF(MID(C8242,1,1)="r",$AS$41,IF(MID(C8242,1,1)="p",#REF!,#REF!))),"")</f>
        <v/>
      </c>
      <c r="I8242" s="92" t="str">
        <f t="shared" si="1291"/>
        <v/>
      </c>
      <c r="J8242" s="92" t="str">
        <f t="shared" si="1292"/>
        <v/>
      </c>
      <c r="K8242" s="92" t="str">
        <f t="shared" si="1293"/>
        <v/>
      </c>
      <c r="L8242" s="92" t="str">
        <f t="shared" si="1294"/>
        <v/>
      </c>
      <c r="M8242" s="95" t="str">
        <f>IF(A8242&lt;&gt;"",IF(MID(C8242,1,1)="c",SigmaEpsConcrete(I8242,$AN$30:$AN$33,$AR$30:$AR$33,$AS$26,$AS$27,$AS$28,$AQ$20,$AU$19),""),"")</f>
        <v/>
      </c>
      <c r="N8242" s="95" t="str">
        <f>IF(A8242&lt;&gt;"",IF(MID(C8242,1,1)="r",SigmaEpsReinf(J8242,$AS$42:$AS$43,$AS$41,$AS$39,$AS$40,$AQ$38),""),"")</f>
        <v/>
      </c>
      <c r="Q8242" s="92" t="str">
        <f t="shared" si="1296"/>
        <v/>
      </c>
      <c r="R8242" s="92" t="str">
        <f t="shared" si="1297"/>
        <v/>
      </c>
      <c r="U8242" s="5"/>
      <c r="V8242" s="5"/>
      <c r="W8242" s="94" t="str">
        <f t="shared" si="1295"/>
        <v/>
      </c>
      <c r="X8242" s="94" t="str">
        <f t="shared" si="1298"/>
        <v/>
      </c>
      <c r="Y8242" s="5"/>
      <c r="BK8242" s="8"/>
      <c r="BL8242" s="5"/>
      <c r="BM8242" s="5"/>
      <c r="BN8242" s="5"/>
      <c r="BO8242" s="5"/>
      <c r="BP8242" s="1"/>
      <c r="BQ8242" s="1"/>
      <c r="BR8242" s="1"/>
      <c r="BS8242" s="1"/>
      <c r="BT8242" s="1"/>
      <c r="BU8242" s="4"/>
      <c r="BV8242" s="1"/>
      <c r="BW8242" s="3"/>
      <c r="BX8242" s="4"/>
      <c r="BY8242" s="5"/>
      <c r="BZ8242" s="5"/>
      <c r="CA8242" s="5"/>
      <c r="CB8242" s="5"/>
      <c r="CC8242" s="5"/>
      <c r="CD8242" s="43"/>
    </row>
    <row r="8243" spans="1:82" x14ac:dyDescent="0.25">
      <c r="A8243" s="8"/>
      <c r="B8243" s="5"/>
      <c r="C8243" s="5"/>
      <c r="D8243" s="5"/>
      <c r="E8243" s="5"/>
      <c r="F8243" s="94" t="str">
        <f t="shared" si="1289"/>
        <v/>
      </c>
      <c r="G8243" s="94" t="str">
        <f t="shared" si="1290"/>
        <v/>
      </c>
      <c r="H8243" s="127" t="str">
        <f>IF(A8243&lt;&gt;"",IF(MID(C8243,1,1)="c",$AS$26,IF(MID(C8243,1,1)="r",$AS$41,IF(MID(C8243,1,1)="p",#REF!,#REF!))),"")</f>
        <v/>
      </c>
      <c r="I8243" s="92" t="str">
        <f t="shared" si="1291"/>
        <v/>
      </c>
      <c r="J8243" s="92" t="str">
        <f t="shared" si="1292"/>
        <v/>
      </c>
      <c r="K8243" s="92" t="str">
        <f t="shared" si="1293"/>
        <v/>
      </c>
      <c r="L8243" s="92" t="str">
        <f t="shared" si="1294"/>
        <v/>
      </c>
      <c r="M8243" s="95" t="str">
        <f>IF(A8243&lt;&gt;"",IF(MID(C8243,1,1)="c",SigmaEpsConcrete(I8243,$AN$30:$AN$33,$AR$30:$AR$33,$AS$26,$AS$27,$AS$28,$AQ$20,$AU$19),""),"")</f>
        <v/>
      </c>
      <c r="N8243" s="95" t="str">
        <f>IF(A8243&lt;&gt;"",IF(MID(C8243,1,1)="r",SigmaEpsReinf(J8243,$AS$42:$AS$43,$AS$41,$AS$39,$AS$40,$AQ$38),""),"")</f>
        <v/>
      </c>
      <c r="Q8243" s="92" t="str">
        <f t="shared" si="1296"/>
        <v/>
      </c>
      <c r="R8243" s="92" t="str">
        <f t="shared" si="1297"/>
        <v/>
      </c>
      <c r="U8243" s="5"/>
      <c r="V8243" s="5"/>
      <c r="W8243" s="94" t="str">
        <f t="shared" si="1295"/>
        <v/>
      </c>
      <c r="X8243" s="94" t="str">
        <f t="shared" si="1298"/>
        <v/>
      </c>
      <c r="Y8243" s="5"/>
      <c r="BK8243" s="8"/>
      <c r="BL8243" s="5"/>
      <c r="BM8243" s="5"/>
      <c r="BN8243" s="5"/>
      <c r="BO8243" s="5"/>
      <c r="BP8243" s="1"/>
      <c r="BQ8243" s="1"/>
      <c r="BR8243" s="1"/>
      <c r="BS8243" s="1"/>
      <c r="BT8243" s="1"/>
      <c r="BU8243" s="4"/>
      <c r="BV8243" s="1"/>
      <c r="BW8243" s="3"/>
      <c r="BX8243" s="4"/>
      <c r="BY8243" s="5"/>
      <c r="BZ8243" s="5"/>
      <c r="CA8243" s="5"/>
      <c r="CB8243" s="5"/>
      <c r="CC8243" s="5"/>
      <c r="CD8243" s="43"/>
    </row>
    <row r="8244" spans="1:82" x14ac:dyDescent="0.25">
      <c r="A8244" s="8"/>
      <c r="B8244" s="5"/>
      <c r="C8244" s="5"/>
      <c r="D8244" s="5"/>
      <c r="E8244" s="5"/>
      <c r="F8244" s="94" t="str">
        <f t="shared" si="1289"/>
        <v/>
      </c>
      <c r="G8244" s="94" t="str">
        <f t="shared" si="1290"/>
        <v/>
      </c>
      <c r="H8244" s="127" t="str">
        <f>IF(A8244&lt;&gt;"",IF(MID(C8244,1,1)="c",$AS$26,IF(MID(C8244,1,1)="r",$AS$41,IF(MID(C8244,1,1)="p",#REF!,#REF!))),"")</f>
        <v/>
      </c>
      <c r="I8244" s="92" t="str">
        <f t="shared" si="1291"/>
        <v/>
      </c>
      <c r="J8244" s="92" t="str">
        <f t="shared" si="1292"/>
        <v/>
      </c>
      <c r="K8244" s="92" t="str">
        <f t="shared" si="1293"/>
        <v/>
      </c>
      <c r="L8244" s="92" t="str">
        <f t="shared" si="1294"/>
        <v/>
      </c>
      <c r="M8244" s="95" t="str">
        <f>IF(A8244&lt;&gt;"",IF(MID(C8244,1,1)="c",SigmaEpsConcrete(I8244,$AN$30:$AN$33,$AR$30:$AR$33,$AS$26,$AS$27,$AS$28,$AQ$20,$AU$19),""),"")</f>
        <v/>
      </c>
      <c r="N8244" s="95" t="str">
        <f>IF(A8244&lt;&gt;"",IF(MID(C8244,1,1)="r",SigmaEpsReinf(J8244,$AS$42:$AS$43,$AS$41,$AS$39,$AS$40,$AQ$38),""),"")</f>
        <v/>
      </c>
      <c r="Q8244" s="92" t="str">
        <f t="shared" si="1296"/>
        <v/>
      </c>
      <c r="R8244" s="92" t="str">
        <f t="shared" si="1297"/>
        <v/>
      </c>
      <c r="U8244" s="5"/>
      <c r="V8244" s="5"/>
      <c r="W8244" s="94" t="str">
        <f t="shared" si="1295"/>
        <v/>
      </c>
      <c r="X8244" s="94" t="str">
        <f t="shared" si="1298"/>
        <v/>
      </c>
      <c r="Y8244" s="5"/>
      <c r="BK8244" s="8"/>
      <c r="BL8244" s="5"/>
      <c r="BM8244" s="5"/>
      <c r="BN8244" s="5"/>
      <c r="BO8244" s="5"/>
      <c r="BP8244" s="1"/>
      <c r="BQ8244" s="1"/>
      <c r="BR8244" s="1"/>
      <c r="BS8244" s="1"/>
      <c r="BT8244" s="1"/>
      <c r="BU8244" s="4"/>
      <c r="BV8244" s="1"/>
      <c r="BW8244" s="3"/>
      <c r="BX8244" s="4"/>
      <c r="BY8244" s="5"/>
      <c r="BZ8244" s="5"/>
      <c r="CA8244" s="5"/>
      <c r="CB8244" s="5"/>
      <c r="CC8244" s="5"/>
      <c r="CD8244" s="43"/>
    </row>
    <row r="8245" spans="1:82" x14ac:dyDescent="0.25">
      <c r="A8245" s="8"/>
      <c r="B8245" s="5"/>
      <c r="C8245" s="5"/>
      <c r="D8245" s="5"/>
      <c r="E8245" s="5"/>
      <c r="F8245" s="94" t="str">
        <f t="shared" si="1289"/>
        <v/>
      </c>
      <c r="G8245" s="94" t="str">
        <f t="shared" si="1290"/>
        <v/>
      </c>
      <c r="H8245" s="127" t="str">
        <f>IF(A8245&lt;&gt;"",IF(MID(C8245,1,1)="c",$AS$26,IF(MID(C8245,1,1)="r",$AS$41,IF(MID(C8245,1,1)="p",#REF!,#REF!))),"")</f>
        <v/>
      </c>
      <c r="I8245" s="92" t="str">
        <f t="shared" si="1291"/>
        <v/>
      </c>
      <c r="J8245" s="92" t="str">
        <f t="shared" si="1292"/>
        <v/>
      </c>
      <c r="K8245" s="92" t="str">
        <f t="shared" si="1293"/>
        <v/>
      </c>
      <c r="L8245" s="92" t="str">
        <f t="shared" si="1294"/>
        <v/>
      </c>
      <c r="M8245" s="95" t="str">
        <f>IF(A8245&lt;&gt;"",IF(MID(C8245,1,1)="c",SigmaEpsConcrete(I8245,$AN$30:$AN$33,$AR$30:$AR$33,$AS$26,$AS$27,$AS$28,$AQ$20,$AU$19),""),"")</f>
        <v/>
      </c>
      <c r="N8245" s="95" t="str">
        <f>IF(A8245&lt;&gt;"",IF(MID(C8245,1,1)="r",SigmaEpsReinf(J8245,$AS$42:$AS$43,$AS$41,$AS$39,$AS$40,$AQ$38),""),"")</f>
        <v/>
      </c>
      <c r="Q8245" s="92" t="str">
        <f t="shared" si="1296"/>
        <v/>
      </c>
      <c r="R8245" s="92" t="str">
        <f t="shared" si="1297"/>
        <v/>
      </c>
      <c r="U8245" s="5"/>
      <c r="V8245" s="5"/>
      <c r="W8245" s="94" t="str">
        <f t="shared" si="1295"/>
        <v/>
      </c>
      <c r="X8245" s="94" t="str">
        <f t="shared" si="1298"/>
        <v/>
      </c>
      <c r="Y8245" s="5"/>
      <c r="BK8245" s="8"/>
      <c r="BL8245" s="5"/>
      <c r="BM8245" s="5"/>
      <c r="BN8245" s="5"/>
      <c r="BO8245" s="5"/>
      <c r="BP8245" s="1"/>
      <c r="BQ8245" s="1"/>
      <c r="BR8245" s="1"/>
      <c r="BS8245" s="1"/>
      <c r="BT8245" s="1"/>
      <c r="BU8245" s="4"/>
      <c r="BV8245" s="1"/>
      <c r="BW8245" s="3"/>
      <c r="BX8245" s="4"/>
      <c r="BY8245" s="5"/>
      <c r="BZ8245" s="5"/>
      <c r="CA8245" s="5"/>
      <c r="CB8245" s="5"/>
      <c r="CC8245" s="5"/>
      <c r="CD8245" s="43"/>
    </row>
    <row r="8246" spans="1:82" x14ac:dyDescent="0.25">
      <c r="A8246" s="8"/>
      <c r="B8246" s="5"/>
      <c r="C8246" s="5"/>
      <c r="D8246" s="5"/>
      <c r="E8246" s="5"/>
      <c r="F8246" s="94" t="str">
        <f t="shared" si="1289"/>
        <v/>
      </c>
      <c r="G8246" s="94" t="str">
        <f t="shared" si="1290"/>
        <v/>
      </c>
      <c r="H8246" s="127" t="str">
        <f>IF(A8246&lt;&gt;"",IF(MID(C8246,1,1)="c",$AS$26,IF(MID(C8246,1,1)="r",$AS$41,IF(MID(C8246,1,1)="p",#REF!,#REF!))),"")</f>
        <v/>
      </c>
      <c r="I8246" s="92" t="str">
        <f t="shared" si="1291"/>
        <v/>
      </c>
      <c r="J8246" s="92" t="str">
        <f t="shared" si="1292"/>
        <v/>
      </c>
      <c r="K8246" s="92" t="str">
        <f t="shared" si="1293"/>
        <v/>
      </c>
      <c r="L8246" s="92" t="str">
        <f t="shared" si="1294"/>
        <v/>
      </c>
      <c r="M8246" s="95" t="str">
        <f>IF(A8246&lt;&gt;"",IF(MID(C8246,1,1)="c",SigmaEpsConcrete(I8246,$AN$30:$AN$33,$AR$30:$AR$33,$AS$26,$AS$27,$AS$28,$AQ$20,$AU$19),""),"")</f>
        <v/>
      </c>
      <c r="N8246" s="95" t="str">
        <f>IF(A8246&lt;&gt;"",IF(MID(C8246,1,1)="r",SigmaEpsReinf(J8246,$AS$42:$AS$43,$AS$41,$AS$39,$AS$40,$AQ$38),""),"")</f>
        <v/>
      </c>
      <c r="Q8246" s="92" t="str">
        <f t="shared" si="1296"/>
        <v/>
      </c>
      <c r="R8246" s="92" t="str">
        <f t="shared" si="1297"/>
        <v/>
      </c>
      <c r="U8246" s="5"/>
      <c r="V8246" s="5"/>
      <c r="W8246" s="94" t="str">
        <f t="shared" si="1295"/>
        <v/>
      </c>
      <c r="X8246" s="94" t="str">
        <f t="shared" si="1298"/>
        <v/>
      </c>
      <c r="Y8246" s="5"/>
      <c r="BK8246" s="8"/>
      <c r="BL8246" s="5"/>
      <c r="BM8246" s="5"/>
      <c r="BN8246" s="5"/>
      <c r="BO8246" s="5"/>
      <c r="BP8246" s="1"/>
      <c r="BQ8246" s="1"/>
      <c r="BR8246" s="1"/>
      <c r="BS8246" s="1"/>
      <c r="BT8246" s="1"/>
      <c r="BU8246" s="4"/>
      <c r="BV8246" s="1"/>
      <c r="BW8246" s="3"/>
      <c r="BX8246" s="4"/>
      <c r="BY8246" s="5"/>
      <c r="BZ8246" s="5"/>
      <c r="CA8246" s="5"/>
      <c r="CB8246" s="5"/>
      <c r="CC8246" s="5"/>
      <c r="CD8246" s="43"/>
    </row>
    <row r="8247" spans="1:82" x14ac:dyDescent="0.25">
      <c r="A8247" s="8"/>
      <c r="B8247" s="5"/>
      <c r="C8247" s="5"/>
      <c r="D8247" s="5"/>
      <c r="E8247" s="5"/>
      <c r="F8247" s="94" t="str">
        <f t="shared" si="1289"/>
        <v/>
      </c>
      <c r="G8247" s="94" t="str">
        <f t="shared" si="1290"/>
        <v/>
      </c>
      <c r="H8247" s="127" t="str">
        <f>IF(A8247&lt;&gt;"",IF(MID(C8247,1,1)="c",$AS$26,IF(MID(C8247,1,1)="r",$AS$41,IF(MID(C8247,1,1)="p",#REF!,#REF!))),"")</f>
        <v/>
      </c>
      <c r="I8247" s="92" t="str">
        <f t="shared" si="1291"/>
        <v/>
      </c>
      <c r="J8247" s="92" t="str">
        <f t="shared" si="1292"/>
        <v/>
      </c>
      <c r="K8247" s="92" t="str">
        <f t="shared" si="1293"/>
        <v/>
      </c>
      <c r="L8247" s="92" t="str">
        <f t="shared" si="1294"/>
        <v/>
      </c>
      <c r="M8247" s="95" t="str">
        <f>IF(A8247&lt;&gt;"",IF(MID(C8247,1,1)="c",SigmaEpsConcrete(I8247,$AN$30:$AN$33,$AR$30:$AR$33,$AS$26,$AS$27,$AS$28,$AQ$20,$AU$19),""),"")</f>
        <v/>
      </c>
      <c r="N8247" s="95" t="str">
        <f>IF(A8247&lt;&gt;"",IF(MID(C8247,1,1)="r",SigmaEpsReinf(J8247,$AS$42:$AS$43,$AS$41,$AS$39,$AS$40,$AQ$38),""),"")</f>
        <v/>
      </c>
      <c r="Q8247" s="92" t="str">
        <f t="shared" si="1296"/>
        <v/>
      </c>
      <c r="R8247" s="92" t="str">
        <f t="shared" si="1297"/>
        <v/>
      </c>
      <c r="U8247" s="5"/>
      <c r="V8247" s="5"/>
      <c r="W8247" s="94" t="str">
        <f t="shared" si="1295"/>
        <v/>
      </c>
      <c r="X8247" s="94" t="str">
        <f t="shared" si="1298"/>
        <v/>
      </c>
      <c r="Y8247" s="5"/>
      <c r="BK8247" s="8"/>
      <c r="BL8247" s="5"/>
      <c r="BM8247" s="5"/>
      <c r="BN8247" s="5"/>
      <c r="BO8247" s="5"/>
      <c r="BP8247" s="1"/>
      <c r="BQ8247" s="1"/>
      <c r="BR8247" s="1"/>
      <c r="BS8247" s="1"/>
      <c r="BT8247" s="1"/>
      <c r="BU8247" s="4"/>
      <c r="BV8247" s="1"/>
      <c r="BW8247" s="3"/>
      <c r="BX8247" s="4"/>
      <c r="BY8247" s="5"/>
      <c r="BZ8247" s="5"/>
      <c r="CA8247" s="5"/>
      <c r="CB8247" s="5"/>
      <c r="CC8247" s="5"/>
      <c r="CD8247" s="43"/>
    </row>
    <row r="8248" spans="1:82" x14ac:dyDescent="0.25">
      <c r="A8248" s="8"/>
      <c r="B8248" s="5"/>
      <c r="C8248" s="5"/>
      <c r="D8248" s="5"/>
      <c r="E8248" s="5"/>
      <c r="F8248" s="94" t="str">
        <f t="shared" si="1289"/>
        <v/>
      </c>
      <c r="G8248" s="94" t="str">
        <f t="shared" si="1290"/>
        <v/>
      </c>
      <c r="H8248" s="127" t="str">
        <f>IF(A8248&lt;&gt;"",IF(MID(C8248,1,1)="c",$AS$26,IF(MID(C8248,1,1)="r",$AS$41,IF(MID(C8248,1,1)="p",#REF!,#REF!))),"")</f>
        <v/>
      </c>
      <c r="I8248" s="92" t="str">
        <f t="shared" si="1291"/>
        <v/>
      </c>
      <c r="J8248" s="92" t="str">
        <f t="shared" si="1292"/>
        <v/>
      </c>
      <c r="K8248" s="92" t="str">
        <f t="shared" si="1293"/>
        <v/>
      </c>
      <c r="L8248" s="92" t="str">
        <f t="shared" si="1294"/>
        <v/>
      </c>
      <c r="M8248" s="95" t="str">
        <f>IF(A8248&lt;&gt;"",IF(MID(C8248,1,1)="c",SigmaEpsConcrete(I8248,$AN$30:$AN$33,$AR$30:$AR$33,$AS$26,$AS$27,$AS$28,$AQ$20,$AU$19),""),"")</f>
        <v/>
      </c>
      <c r="N8248" s="95" t="str">
        <f>IF(A8248&lt;&gt;"",IF(MID(C8248,1,1)="r",SigmaEpsReinf(J8248,$AS$42:$AS$43,$AS$41,$AS$39,$AS$40,$AQ$38),""),"")</f>
        <v/>
      </c>
      <c r="Q8248" s="92" t="str">
        <f t="shared" si="1296"/>
        <v/>
      </c>
      <c r="R8248" s="92" t="str">
        <f t="shared" si="1297"/>
        <v/>
      </c>
      <c r="U8248" s="5"/>
      <c r="V8248" s="5"/>
      <c r="W8248" s="94" t="str">
        <f t="shared" si="1295"/>
        <v/>
      </c>
      <c r="X8248" s="94" t="str">
        <f t="shared" si="1298"/>
        <v/>
      </c>
      <c r="Y8248" s="5"/>
      <c r="BK8248" s="8"/>
      <c r="BL8248" s="5"/>
      <c r="BM8248" s="5"/>
      <c r="BN8248" s="5"/>
      <c r="BO8248" s="5"/>
      <c r="BP8248" s="1"/>
      <c r="BQ8248" s="1"/>
      <c r="BR8248" s="1"/>
      <c r="BS8248" s="1"/>
      <c r="BT8248" s="1"/>
      <c r="BU8248" s="4"/>
      <c r="BV8248" s="1"/>
      <c r="BW8248" s="3"/>
      <c r="BX8248" s="4"/>
      <c r="BY8248" s="5"/>
      <c r="BZ8248" s="5"/>
      <c r="CA8248" s="5"/>
      <c r="CB8248" s="5"/>
      <c r="CC8248" s="5"/>
      <c r="CD8248" s="43"/>
    </row>
    <row r="8249" spans="1:82" x14ac:dyDescent="0.25">
      <c r="A8249" s="8"/>
      <c r="B8249" s="5"/>
      <c r="C8249" s="5"/>
      <c r="D8249" s="5"/>
      <c r="E8249" s="5"/>
      <c r="F8249" s="94" t="str">
        <f t="shared" si="1289"/>
        <v/>
      </c>
      <c r="G8249" s="94" t="str">
        <f t="shared" si="1290"/>
        <v/>
      </c>
      <c r="H8249" s="127" t="str">
        <f>IF(A8249&lt;&gt;"",IF(MID(C8249,1,1)="c",$AS$26,IF(MID(C8249,1,1)="r",$AS$41,IF(MID(C8249,1,1)="p",#REF!,#REF!))),"")</f>
        <v/>
      </c>
      <c r="I8249" s="92" t="str">
        <f t="shared" si="1291"/>
        <v/>
      </c>
      <c r="J8249" s="92" t="str">
        <f t="shared" si="1292"/>
        <v/>
      </c>
      <c r="K8249" s="92" t="str">
        <f t="shared" si="1293"/>
        <v/>
      </c>
      <c r="L8249" s="92" t="str">
        <f t="shared" si="1294"/>
        <v/>
      </c>
      <c r="M8249" s="95" t="str">
        <f>IF(A8249&lt;&gt;"",IF(MID(C8249,1,1)="c",SigmaEpsConcrete(I8249,$AN$30:$AN$33,$AR$30:$AR$33,$AS$26,$AS$27,$AS$28,$AQ$20,$AU$19),""),"")</f>
        <v/>
      </c>
      <c r="N8249" s="95" t="str">
        <f>IF(A8249&lt;&gt;"",IF(MID(C8249,1,1)="r",SigmaEpsReinf(J8249,$AS$42:$AS$43,$AS$41,$AS$39,$AS$40,$AQ$38),""),"")</f>
        <v/>
      </c>
      <c r="Q8249" s="92" t="str">
        <f t="shared" si="1296"/>
        <v/>
      </c>
      <c r="R8249" s="92" t="str">
        <f t="shared" si="1297"/>
        <v/>
      </c>
      <c r="U8249" s="5"/>
      <c r="V8249" s="5"/>
      <c r="W8249" s="94" t="str">
        <f t="shared" si="1295"/>
        <v/>
      </c>
      <c r="X8249" s="94" t="str">
        <f t="shared" si="1298"/>
        <v/>
      </c>
      <c r="Y8249" s="5"/>
      <c r="BK8249" s="8"/>
      <c r="BL8249" s="5"/>
      <c r="BM8249" s="5"/>
      <c r="BN8249" s="5"/>
      <c r="BO8249" s="5"/>
      <c r="BP8249" s="1"/>
      <c r="BQ8249" s="1"/>
      <c r="BR8249" s="1"/>
      <c r="BS8249" s="1"/>
      <c r="BT8249" s="1"/>
      <c r="BU8249" s="4"/>
      <c r="BV8249" s="1"/>
      <c r="BW8249" s="3"/>
      <c r="BX8249" s="4"/>
      <c r="BY8249" s="5"/>
      <c r="BZ8249" s="5"/>
      <c r="CA8249" s="5"/>
      <c r="CB8249" s="5"/>
      <c r="CC8249" s="5"/>
      <c r="CD8249" s="43"/>
    </row>
    <row r="8250" spans="1:82" x14ac:dyDescent="0.25">
      <c r="A8250" s="8"/>
      <c r="B8250" s="5"/>
      <c r="C8250" s="5"/>
      <c r="D8250" s="5"/>
      <c r="E8250" s="5"/>
      <c r="F8250" s="94" t="str">
        <f t="shared" si="1289"/>
        <v/>
      </c>
      <c r="G8250" s="94" t="str">
        <f t="shared" si="1290"/>
        <v/>
      </c>
      <c r="H8250" s="127" t="str">
        <f>IF(A8250&lt;&gt;"",IF(MID(C8250,1,1)="c",$AS$26,IF(MID(C8250,1,1)="r",$AS$41,IF(MID(C8250,1,1)="p",#REF!,#REF!))),"")</f>
        <v/>
      </c>
      <c r="I8250" s="92" t="str">
        <f t="shared" si="1291"/>
        <v/>
      </c>
      <c r="J8250" s="92" t="str">
        <f t="shared" si="1292"/>
        <v/>
      </c>
      <c r="K8250" s="92" t="str">
        <f t="shared" si="1293"/>
        <v/>
      </c>
      <c r="L8250" s="92" t="str">
        <f t="shared" si="1294"/>
        <v/>
      </c>
      <c r="M8250" s="95" t="str">
        <f>IF(A8250&lt;&gt;"",IF(MID(C8250,1,1)="c",SigmaEpsConcrete(I8250,$AN$30:$AN$33,$AR$30:$AR$33,$AS$26,$AS$27,$AS$28,$AQ$20,$AU$19),""),"")</f>
        <v/>
      </c>
      <c r="N8250" s="95" t="str">
        <f>IF(A8250&lt;&gt;"",IF(MID(C8250,1,1)="r",SigmaEpsReinf(J8250,$AS$42:$AS$43,$AS$41,$AS$39,$AS$40,$AQ$38),""),"")</f>
        <v/>
      </c>
      <c r="Q8250" s="92" t="str">
        <f t="shared" si="1296"/>
        <v/>
      </c>
      <c r="R8250" s="92" t="str">
        <f t="shared" si="1297"/>
        <v/>
      </c>
      <c r="U8250" s="5"/>
      <c r="V8250" s="5"/>
      <c r="W8250" s="94" t="str">
        <f t="shared" si="1295"/>
        <v/>
      </c>
      <c r="X8250" s="94" t="str">
        <f t="shared" si="1298"/>
        <v/>
      </c>
      <c r="Y8250" s="5"/>
      <c r="BK8250" s="8"/>
      <c r="BL8250" s="5"/>
      <c r="BM8250" s="5"/>
      <c r="BN8250" s="5"/>
      <c r="BO8250" s="5"/>
      <c r="BP8250" s="1"/>
      <c r="BQ8250" s="1"/>
      <c r="BR8250" s="1"/>
      <c r="BS8250" s="1"/>
      <c r="BT8250" s="1"/>
      <c r="BU8250" s="4"/>
      <c r="BV8250" s="1"/>
      <c r="BW8250" s="3"/>
      <c r="BX8250" s="4"/>
      <c r="BY8250" s="5"/>
      <c r="BZ8250" s="5"/>
      <c r="CA8250" s="5"/>
      <c r="CB8250" s="5"/>
      <c r="CC8250" s="5"/>
      <c r="CD8250" s="43"/>
    </row>
    <row r="8251" spans="1:82" x14ac:dyDescent="0.25">
      <c r="A8251" s="8"/>
      <c r="B8251" s="5"/>
      <c r="C8251" s="5"/>
      <c r="D8251" s="5"/>
      <c r="E8251" s="5"/>
      <c r="F8251" s="94" t="str">
        <f t="shared" si="1289"/>
        <v/>
      </c>
      <c r="G8251" s="94" t="str">
        <f t="shared" si="1290"/>
        <v/>
      </c>
      <c r="H8251" s="127" t="str">
        <f>IF(A8251&lt;&gt;"",IF(MID(C8251,1,1)="c",$AS$26,IF(MID(C8251,1,1)="r",$AS$41,IF(MID(C8251,1,1)="p",#REF!,#REF!))),"")</f>
        <v/>
      </c>
      <c r="I8251" s="92" t="str">
        <f t="shared" si="1291"/>
        <v/>
      </c>
      <c r="J8251" s="92" t="str">
        <f t="shared" si="1292"/>
        <v/>
      </c>
      <c r="K8251" s="92" t="str">
        <f t="shared" si="1293"/>
        <v/>
      </c>
      <c r="L8251" s="92" t="str">
        <f t="shared" si="1294"/>
        <v/>
      </c>
      <c r="M8251" s="95" t="str">
        <f>IF(A8251&lt;&gt;"",IF(MID(C8251,1,1)="c",SigmaEpsConcrete(I8251,$AN$30:$AN$33,$AR$30:$AR$33,$AS$26,$AS$27,$AS$28,$AQ$20,$AU$19),""),"")</f>
        <v/>
      </c>
      <c r="N8251" s="95" t="str">
        <f>IF(A8251&lt;&gt;"",IF(MID(C8251,1,1)="r",SigmaEpsReinf(J8251,$AS$42:$AS$43,$AS$41,$AS$39,$AS$40,$AQ$38),""),"")</f>
        <v/>
      </c>
      <c r="Q8251" s="92" t="str">
        <f t="shared" si="1296"/>
        <v/>
      </c>
      <c r="R8251" s="92" t="str">
        <f t="shared" si="1297"/>
        <v/>
      </c>
      <c r="U8251" s="5"/>
      <c r="V8251" s="5"/>
      <c r="W8251" s="94" t="str">
        <f t="shared" si="1295"/>
        <v/>
      </c>
      <c r="X8251" s="94" t="str">
        <f t="shared" si="1298"/>
        <v/>
      </c>
      <c r="Y8251" s="5"/>
      <c r="BK8251" s="8"/>
      <c r="BL8251" s="5"/>
      <c r="BM8251" s="5"/>
      <c r="BN8251" s="5"/>
      <c r="BO8251" s="5"/>
      <c r="BP8251" s="1"/>
      <c r="BQ8251" s="1"/>
      <c r="BR8251" s="1"/>
      <c r="BS8251" s="1"/>
      <c r="BT8251" s="1"/>
      <c r="BU8251" s="4"/>
      <c r="BV8251" s="1"/>
      <c r="BW8251" s="3"/>
      <c r="BX8251" s="4"/>
      <c r="BY8251" s="5"/>
      <c r="BZ8251" s="5"/>
      <c r="CA8251" s="5"/>
      <c r="CB8251" s="5"/>
      <c r="CC8251" s="5"/>
      <c r="CD8251" s="43"/>
    </row>
    <row r="8252" spans="1:82" x14ac:dyDescent="0.25">
      <c r="A8252" s="8"/>
      <c r="B8252" s="5"/>
      <c r="C8252" s="5"/>
      <c r="D8252" s="5"/>
      <c r="E8252" s="5"/>
      <c r="F8252" s="94" t="str">
        <f t="shared" si="1289"/>
        <v/>
      </c>
      <c r="G8252" s="94" t="str">
        <f t="shared" si="1290"/>
        <v/>
      </c>
      <c r="H8252" s="127" t="str">
        <f>IF(A8252&lt;&gt;"",IF(MID(C8252,1,1)="c",$AS$26,IF(MID(C8252,1,1)="r",$AS$41,IF(MID(C8252,1,1)="p",#REF!,#REF!))),"")</f>
        <v/>
      </c>
      <c r="I8252" s="92" t="str">
        <f t="shared" si="1291"/>
        <v/>
      </c>
      <c r="J8252" s="92" t="str">
        <f t="shared" si="1292"/>
        <v/>
      </c>
      <c r="K8252" s="92" t="str">
        <f t="shared" si="1293"/>
        <v/>
      </c>
      <c r="L8252" s="92" t="str">
        <f t="shared" si="1294"/>
        <v/>
      </c>
      <c r="M8252" s="95" t="str">
        <f>IF(A8252&lt;&gt;"",IF(MID(C8252,1,1)="c",SigmaEpsConcrete(I8252,$AN$30:$AN$33,$AR$30:$AR$33,$AS$26,$AS$27,$AS$28,$AQ$20,$AU$19),""),"")</f>
        <v/>
      </c>
      <c r="N8252" s="95" t="str">
        <f>IF(A8252&lt;&gt;"",IF(MID(C8252,1,1)="r",SigmaEpsReinf(J8252,$AS$42:$AS$43,$AS$41,$AS$39,$AS$40,$AQ$38),""),"")</f>
        <v/>
      </c>
      <c r="Q8252" s="92" t="str">
        <f t="shared" si="1296"/>
        <v/>
      </c>
      <c r="R8252" s="92" t="str">
        <f t="shared" si="1297"/>
        <v/>
      </c>
      <c r="U8252" s="5"/>
      <c r="V8252" s="5"/>
      <c r="W8252" s="94" t="str">
        <f t="shared" si="1295"/>
        <v/>
      </c>
      <c r="X8252" s="94" t="str">
        <f t="shared" si="1298"/>
        <v/>
      </c>
      <c r="Y8252" s="5"/>
      <c r="BK8252" s="8"/>
      <c r="BL8252" s="5"/>
      <c r="BM8252" s="5"/>
      <c r="BN8252" s="5"/>
      <c r="BO8252" s="5"/>
      <c r="BP8252" s="1"/>
      <c r="BQ8252" s="1"/>
      <c r="BR8252" s="1"/>
      <c r="BS8252" s="1"/>
      <c r="BT8252" s="1"/>
      <c r="BU8252" s="4"/>
      <c r="BV8252" s="1"/>
      <c r="BW8252" s="3"/>
      <c r="BX8252" s="4"/>
      <c r="BY8252" s="5"/>
      <c r="BZ8252" s="5"/>
      <c r="CA8252" s="5"/>
      <c r="CB8252" s="5"/>
      <c r="CC8252" s="5"/>
      <c r="CD8252" s="43"/>
    </row>
    <row r="8253" spans="1:82" x14ac:dyDescent="0.25">
      <c r="A8253" s="8"/>
      <c r="B8253" s="5"/>
      <c r="C8253" s="5"/>
      <c r="D8253" s="5"/>
      <c r="E8253" s="5"/>
      <c r="F8253" s="94" t="str">
        <f t="shared" si="1289"/>
        <v/>
      </c>
      <c r="G8253" s="94" t="str">
        <f t="shared" si="1290"/>
        <v/>
      </c>
      <c r="H8253" s="127" t="str">
        <f>IF(A8253&lt;&gt;"",IF(MID(C8253,1,1)="c",$AS$26,IF(MID(C8253,1,1)="r",$AS$41,IF(MID(C8253,1,1)="p",#REF!,#REF!))),"")</f>
        <v/>
      </c>
      <c r="I8253" s="92" t="str">
        <f t="shared" si="1291"/>
        <v/>
      </c>
      <c r="J8253" s="92" t="str">
        <f t="shared" si="1292"/>
        <v/>
      </c>
      <c r="K8253" s="92" t="str">
        <f t="shared" si="1293"/>
        <v/>
      </c>
      <c r="L8253" s="92" t="str">
        <f t="shared" si="1294"/>
        <v/>
      </c>
      <c r="M8253" s="95" t="str">
        <f>IF(A8253&lt;&gt;"",IF(MID(C8253,1,1)="c",SigmaEpsConcrete(I8253,$AN$30:$AN$33,$AR$30:$AR$33,$AS$26,$AS$27,$AS$28,$AQ$20,$AU$19),""),"")</f>
        <v/>
      </c>
      <c r="N8253" s="95" t="str">
        <f>IF(A8253&lt;&gt;"",IF(MID(C8253,1,1)="r",SigmaEpsReinf(J8253,$AS$42:$AS$43,$AS$41,$AS$39,$AS$40,$AQ$38),""),"")</f>
        <v/>
      </c>
      <c r="Q8253" s="92" t="str">
        <f t="shared" si="1296"/>
        <v/>
      </c>
      <c r="R8253" s="92" t="str">
        <f t="shared" si="1297"/>
        <v/>
      </c>
      <c r="U8253" s="5"/>
      <c r="V8253" s="5"/>
      <c r="W8253" s="94" t="str">
        <f t="shared" si="1295"/>
        <v/>
      </c>
      <c r="X8253" s="94" t="str">
        <f t="shared" si="1298"/>
        <v/>
      </c>
      <c r="Y8253" s="5"/>
      <c r="BK8253" s="8"/>
      <c r="BL8253" s="5"/>
      <c r="BM8253" s="5"/>
      <c r="BN8253" s="5"/>
      <c r="BO8253" s="5"/>
      <c r="BP8253" s="1"/>
      <c r="BQ8253" s="1"/>
      <c r="BR8253" s="1"/>
      <c r="BS8253" s="1"/>
      <c r="BT8253" s="1"/>
      <c r="BU8253" s="4"/>
      <c r="BV8253" s="1"/>
      <c r="BW8253" s="3"/>
      <c r="BX8253" s="4"/>
      <c r="BY8253" s="5"/>
      <c r="BZ8253" s="5"/>
      <c r="CA8253" s="5"/>
      <c r="CB8253" s="5"/>
      <c r="CC8253" s="5"/>
      <c r="CD8253" s="43"/>
    </row>
    <row r="8254" spans="1:82" x14ac:dyDescent="0.25">
      <c r="A8254" s="8"/>
      <c r="B8254" s="5"/>
      <c r="C8254" s="5"/>
      <c r="D8254" s="5"/>
      <c r="E8254" s="5"/>
      <c r="F8254" s="94" t="str">
        <f t="shared" si="1289"/>
        <v/>
      </c>
      <c r="G8254" s="94" t="str">
        <f t="shared" si="1290"/>
        <v/>
      </c>
      <c r="H8254" s="127" t="str">
        <f>IF(A8254&lt;&gt;"",IF(MID(C8254,1,1)="c",$AS$26,IF(MID(C8254,1,1)="r",$AS$41,IF(MID(C8254,1,1)="p",#REF!,#REF!))),"")</f>
        <v/>
      </c>
      <c r="I8254" s="92" t="str">
        <f t="shared" si="1291"/>
        <v/>
      </c>
      <c r="J8254" s="92" t="str">
        <f t="shared" si="1292"/>
        <v/>
      </c>
      <c r="K8254" s="92" t="str">
        <f t="shared" si="1293"/>
        <v/>
      </c>
      <c r="L8254" s="92" t="str">
        <f t="shared" si="1294"/>
        <v/>
      </c>
      <c r="M8254" s="95" t="str">
        <f>IF(A8254&lt;&gt;"",IF(MID(C8254,1,1)="c",SigmaEpsConcrete(I8254,$AN$30:$AN$33,$AR$30:$AR$33,$AS$26,$AS$27,$AS$28,$AQ$20,$AU$19),""),"")</f>
        <v/>
      </c>
      <c r="N8254" s="95" t="str">
        <f>IF(A8254&lt;&gt;"",IF(MID(C8254,1,1)="r",SigmaEpsReinf(J8254,$AS$42:$AS$43,$AS$41,$AS$39,$AS$40,$AQ$38),""),"")</f>
        <v/>
      </c>
      <c r="Q8254" s="92" t="str">
        <f t="shared" si="1296"/>
        <v/>
      </c>
      <c r="R8254" s="92" t="str">
        <f t="shared" si="1297"/>
        <v/>
      </c>
      <c r="U8254" s="5"/>
      <c r="V8254" s="5"/>
      <c r="W8254" s="94" t="str">
        <f t="shared" si="1295"/>
        <v/>
      </c>
      <c r="X8254" s="94" t="str">
        <f t="shared" si="1298"/>
        <v/>
      </c>
      <c r="Y8254" s="5"/>
      <c r="BK8254" s="8"/>
      <c r="BL8254" s="5"/>
      <c r="BM8254" s="5"/>
      <c r="BN8254" s="5"/>
      <c r="BO8254" s="5"/>
      <c r="BP8254" s="1"/>
      <c r="BQ8254" s="1"/>
      <c r="BR8254" s="1"/>
      <c r="BS8254" s="1"/>
      <c r="BT8254" s="1"/>
      <c r="BU8254" s="4"/>
      <c r="BV8254" s="1"/>
      <c r="BW8254" s="3"/>
      <c r="BX8254" s="4"/>
      <c r="BY8254" s="5"/>
      <c r="BZ8254" s="5"/>
      <c r="CA8254" s="5"/>
      <c r="CB8254" s="5"/>
      <c r="CC8254" s="5"/>
      <c r="CD8254" s="43"/>
    </row>
    <row r="8255" spans="1:82" x14ac:dyDescent="0.25">
      <c r="A8255" s="8"/>
      <c r="B8255" s="5"/>
      <c r="C8255" s="5"/>
      <c r="D8255" s="5"/>
      <c r="E8255" s="5"/>
      <c r="F8255" s="94" t="str">
        <f t="shared" si="1289"/>
        <v/>
      </c>
      <c r="G8255" s="94" t="str">
        <f t="shared" si="1290"/>
        <v/>
      </c>
      <c r="H8255" s="127" t="str">
        <f>IF(A8255&lt;&gt;"",IF(MID(C8255,1,1)="c",$AS$26,IF(MID(C8255,1,1)="r",$AS$41,IF(MID(C8255,1,1)="p",#REF!,#REF!))),"")</f>
        <v/>
      </c>
      <c r="I8255" s="92" t="str">
        <f t="shared" si="1291"/>
        <v/>
      </c>
      <c r="J8255" s="92" t="str">
        <f t="shared" si="1292"/>
        <v/>
      </c>
      <c r="K8255" s="92" t="str">
        <f t="shared" si="1293"/>
        <v/>
      </c>
      <c r="L8255" s="92" t="str">
        <f t="shared" si="1294"/>
        <v/>
      </c>
      <c r="M8255" s="95" t="str">
        <f>IF(A8255&lt;&gt;"",IF(MID(C8255,1,1)="c",SigmaEpsConcrete(I8255,$AN$30:$AN$33,$AR$30:$AR$33,$AS$26,$AS$27,$AS$28,$AQ$20,$AU$19),""),"")</f>
        <v/>
      </c>
      <c r="N8255" s="95" t="str">
        <f>IF(A8255&lt;&gt;"",IF(MID(C8255,1,1)="r",SigmaEpsReinf(J8255,$AS$42:$AS$43,$AS$41,$AS$39,$AS$40,$AQ$38),""),"")</f>
        <v/>
      </c>
      <c r="Q8255" s="92" t="str">
        <f t="shared" si="1296"/>
        <v/>
      </c>
      <c r="R8255" s="92" t="str">
        <f t="shared" si="1297"/>
        <v/>
      </c>
      <c r="U8255" s="5"/>
      <c r="V8255" s="5"/>
      <c r="W8255" s="94" t="str">
        <f t="shared" si="1295"/>
        <v/>
      </c>
      <c r="X8255" s="94" t="str">
        <f t="shared" si="1298"/>
        <v/>
      </c>
      <c r="Y8255" s="5"/>
      <c r="BK8255" s="8"/>
      <c r="BL8255" s="5"/>
      <c r="BM8255" s="5"/>
      <c r="BN8255" s="5"/>
      <c r="BO8255" s="5"/>
      <c r="BP8255" s="1"/>
      <c r="BQ8255" s="1"/>
      <c r="BR8255" s="1"/>
      <c r="BS8255" s="1"/>
      <c r="BT8255" s="1"/>
      <c r="BU8255" s="4"/>
      <c r="BV8255" s="1"/>
      <c r="BW8255" s="3"/>
      <c r="BX8255" s="4"/>
      <c r="BY8255" s="5"/>
      <c r="BZ8255" s="5"/>
      <c r="CA8255" s="5"/>
      <c r="CB8255" s="5"/>
      <c r="CC8255" s="5"/>
      <c r="CD8255" s="43"/>
    </row>
    <row r="8256" spans="1:82" x14ac:dyDescent="0.25">
      <c r="A8256" s="8"/>
      <c r="B8256" s="5"/>
      <c r="C8256" s="5"/>
      <c r="D8256" s="5"/>
      <c r="E8256" s="5"/>
      <c r="F8256" s="94" t="str">
        <f t="shared" si="1289"/>
        <v/>
      </c>
      <c r="G8256" s="94" t="str">
        <f t="shared" si="1290"/>
        <v/>
      </c>
      <c r="H8256" s="127" t="str">
        <f>IF(A8256&lt;&gt;"",IF(MID(C8256,1,1)="c",$AS$26,IF(MID(C8256,1,1)="r",$AS$41,IF(MID(C8256,1,1)="p",#REF!,#REF!))),"")</f>
        <v/>
      </c>
      <c r="I8256" s="92" t="str">
        <f t="shared" si="1291"/>
        <v/>
      </c>
      <c r="J8256" s="92" t="str">
        <f t="shared" si="1292"/>
        <v/>
      </c>
      <c r="K8256" s="92" t="str">
        <f t="shared" si="1293"/>
        <v/>
      </c>
      <c r="L8256" s="92" t="str">
        <f t="shared" si="1294"/>
        <v/>
      </c>
      <c r="M8256" s="95" t="str">
        <f>IF(A8256&lt;&gt;"",IF(MID(C8256,1,1)="c",SigmaEpsConcrete(I8256,$AN$30:$AN$33,$AR$30:$AR$33,$AS$26,$AS$27,$AS$28,$AQ$20,$AU$19),""),"")</f>
        <v/>
      </c>
      <c r="N8256" s="95" t="str">
        <f>IF(A8256&lt;&gt;"",IF(MID(C8256,1,1)="r",SigmaEpsReinf(J8256,$AS$42:$AS$43,$AS$41,$AS$39,$AS$40,$AQ$38),""),"")</f>
        <v/>
      </c>
      <c r="Q8256" s="92" t="str">
        <f t="shared" si="1296"/>
        <v/>
      </c>
      <c r="R8256" s="92" t="str">
        <f t="shared" si="1297"/>
        <v/>
      </c>
      <c r="U8256" s="5"/>
      <c r="V8256" s="5"/>
      <c r="W8256" s="94" t="str">
        <f t="shared" si="1295"/>
        <v/>
      </c>
      <c r="X8256" s="94" t="str">
        <f t="shared" si="1298"/>
        <v/>
      </c>
      <c r="Y8256" s="5"/>
      <c r="BK8256" s="8"/>
      <c r="BL8256" s="5"/>
      <c r="BM8256" s="5"/>
      <c r="BN8256" s="5"/>
      <c r="BO8256" s="5"/>
      <c r="BP8256" s="1"/>
      <c r="BQ8256" s="1"/>
      <c r="BR8256" s="1"/>
      <c r="BS8256" s="1"/>
      <c r="BT8256" s="1"/>
      <c r="BU8256" s="4"/>
      <c r="BV8256" s="1"/>
      <c r="BW8256" s="3"/>
      <c r="BX8256" s="4"/>
      <c r="BY8256" s="5"/>
      <c r="BZ8256" s="5"/>
      <c r="CA8256" s="5"/>
      <c r="CB8256" s="5"/>
      <c r="CC8256" s="5"/>
      <c r="CD8256" s="43"/>
    </row>
    <row r="8257" spans="1:82" x14ac:dyDescent="0.25">
      <c r="A8257" s="8"/>
      <c r="B8257" s="5"/>
      <c r="C8257" s="5"/>
      <c r="D8257" s="5"/>
      <c r="E8257" s="5"/>
      <c r="F8257" s="94" t="str">
        <f t="shared" si="1289"/>
        <v/>
      </c>
      <c r="G8257" s="94" t="str">
        <f t="shared" si="1290"/>
        <v/>
      </c>
      <c r="H8257" s="127" t="str">
        <f>IF(A8257&lt;&gt;"",IF(MID(C8257,1,1)="c",$AS$26,IF(MID(C8257,1,1)="r",$AS$41,IF(MID(C8257,1,1)="p",#REF!,#REF!))),"")</f>
        <v/>
      </c>
      <c r="I8257" s="92" t="str">
        <f t="shared" si="1291"/>
        <v/>
      </c>
      <c r="J8257" s="92" t="str">
        <f t="shared" si="1292"/>
        <v/>
      </c>
      <c r="K8257" s="92" t="str">
        <f t="shared" si="1293"/>
        <v/>
      </c>
      <c r="L8257" s="92" t="str">
        <f t="shared" si="1294"/>
        <v/>
      </c>
      <c r="M8257" s="95" t="str">
        <f>IF(A8257&lt;&gt;"",IF(MID(C8257,1,1)="c",SigmaEpsConcrete(I8257,$AN$30:$AN$33,$AR$30:$AR$33,$AS$26,$AS$27,$AS$28,$AQ$20,$AU$19),""),"")</f>
        <v/>
      </c>
      <c r="N8257" s="95" t="str">
        <f>IF(A8257&lt;&gt;"",IF(MID(C8257,1,1)="r",SigmaEpsReinf(J8257,$AS$42:$AS$43,$AS$41,$AS$39,$AS$40,$AQ$38),""),"")</f>
        <v/>
      </c>
      <c r="Q8257" s="92" t="str">
        <f t="shared" si="1296"/>
        <v/>
      </c>
      <c r="R8257" s="92" t="str">
        <f t="shared" si="1297"/>
        <v/>
      </c>
      <c r="U8257" s="5"/>
      <c r="V8257" s="5"/>
      <c r="W8257" s="94" t="str">
        <f t="shared" si="1295"/>
        <v/>
      </c>
      <c r="X8257" s="94" t="str">
        <f t="shared" si="1298"/>
        <v/>
      </c>
      <c r="Y8257" s="5"/>
      <c r="BK8257" s="8"/>
      <c r="BL8257" s="5"/>
      <c r="BM8257" s="5"/>
      <c r="BN8257" s="5"/>
      <c r="BO8257" s="5"/>
      <c r="BP8257" s="1"/>
      <c r="BQ8257" s="1"/>
      <c r="BR8257" s="1"/>
      <c r="BS8257" s="1"/>
      <c r="BT8257" s="1"/>
      <c r="BU8257" s="4"/>
      <c r="BV8257" s="1"/>
      <c r="BW8257" s="3"/>
      <c r="BX8257" s="4"/>
      <c r="BY8257" s="5"/>
      <c r="BZ8257" s="5"/>
      <c r="CA8257" s="5"/>
      <c r="CB8257" s="5"/>
      <c r="CC8257" s="5"/>
      <c r="CD8257" s="43"/>
    </row>
    <row r="8258" spans="1:82" x14ac:dyDescent="0.25">
      <c r="A8258" s="8"/>
      <c r="B8258" s="5"/>
      <c r="C8258" s="5"/>
      <c r="D8258" s="5"/>
      <c r="E8258" s="5"/>
      <c r="F8258" s="94" t="str">
        <f t="shared" si="1289"/>
        <v/>
      </c>
      <c r="G8258" s="94" t="str">
        <f t="shared" si="1290"/>
        <v/>
      </c>
      <c r="H8258" s="127" t="str">
        <f>IF(A8258&lt;&gt;"",IF(MID(C8258,1,1)="c",$AS$26,IF(MID(C8258,1,1)="r",$AS$41,IF(MID(C8258,1,1)="p",#REF!,#REF!))),"")</f>
        <v/>
      </c>
      <c r="I8258" s="92" t="str">
        <f t="shared" si="1291"/>
        <v/>
      </c>
      <c r="J8258" s="92" t="str">
        <f t="shared" si="1292"/>
        <v/>
      </c>
      <c r="K8258" s="92" t="str">
        <f t="shared" si="1293"/>
        <v/>
      </c>
      <c r="L8258" s="92" t="str">
        <f t="shared" si="1294"/>
        <v/>
      </c>
      <c r="M8258" s="95" t="str">
        <f>IF(A8258&lt;&gt;"",IF(MID(C8258,1,1)="c",SigmaEpsConcrete(I8258,$AN$30:$AN$33,$AR$30:$AR$33,$AS$26,$AS$27,$AS$28,$AQ$20,$AU$19),""),"")</f>
        <v/>
      </c>
      <c r="N8258" s="95" t="str">
        <f>IF(A8258&lt;&gt;"",IF(MID(C8258,1,1)="r",SigmaEpsReinf(J8258,$AS$42:$AS$43,$AS$41,$AS$39,$AS$40,$AQ$38),""),"")</f>
        <v/>
      </c>
      <c r="Q8258" s="92" t="str">
        <f t="shared" si="1296"/>
        <v/>
      </c>
      <c r="R8258" s="92" t="str">
        <f t="shared" si="1297"/>
        <v/>
      </c>
      <c r="U8258" s="5"/>
      <c r="V8258" s="5"/>
      <c r="W8258" s="94" t="str">
        <f t="shared" si="1295"/>
        <v/>
      </c>
      <c r="X8258" s="94" t="str">
        <f t="shared" si="1298"/>
        <v/>
      </c>
      <c r="Y8258" s="5"/>
      <c r="BK8258" s="8"/>
      <c r="BL8258" s="5"/>
      <c r="BM8258" s="5"/>
      <c r="BN8258" s="5"/>
      <c r="BO8258" s="5"/>
      <c r="BP8258" s="1"/>
      <c r="BQ8258" s="1"/>
      <c r="BR8258" s="1"/>
      <c r="BS8258" s="1"/>
      <c r="BT8258" s="1"/>
      <c r="BU8258" s="4"/>
      <c r="BV8258" s="1"/>
      <c r="BW8258" s="3"/>
      <c r="BX8258" s="4"/>
      <c r="BY8258" s="5"/>
      <c r="BZ8258" s="5"/>
      <c r="CA8258" s="5"/>
      <c r="CB8258" s="5"/>
      <c r="CC8258" s="5"/>
      <c r="CD8258" s="43"/>
    </row>
    <row r="8259" spans="1:82" x14ac:dyDescent="0.25">
      <c r="A8259" s="8"/>
      <c r="B8259" s="5"/>
      <c r="C8259" s="5"/>
      <c r="D8259" s="5"/>
      <c r="E8259" s="5"/>
      <c r="F8259" s="94" t="str">
        <f t="shared" si="1289"/>
        <v/>
      </c>
      <c r="G8259" s="94" t="str">
        <f t="shared" si="1290"/>
        <v/>
      </c>
      <c r="H8259" s="127" t="str">
        <f>IF(A8259&lt;&gt;"",IF(MID(C8259,1,1)="c",$AS$26,IF(MID(C8259,1,1)="r",$AS$41,IF(MID(C8259,1,1)="p",#REF!,#REF!))),"")</f>
        <v/>
      </c>
      <c r="I8259" s="92" t="str">
        <f t="shared" si="1291"/>
        <v/>
      </c>
      <c r="J8259" s="92" t="str">
        <f t="shared" si="1292"/>
        <v/>
      </c>
      <c r="K8259" s="92" t="str">
        <f t="shared" si="1293"/>
        <v/>
      </c>
      <c r="L8259" s="92" t="str">
        <f t="shared" si="1294"/>
        <v/>
      </c>
      <c r="M8259" s="95" t="str">
        <f>IF(A8259&lt;&gt;"",IF(MID(C8259,1,1)="c",SigmaEpsConcrete(I8259,$AN$30:$AN$33,$AR$30:$AR$33,$AS$26,$AS$27,$AS$28,$AQ$20,$AU$19),""),"")</f>
        <v/>
      </c>
      <c r="N8259" s="95" t="str">
        <f>IF(A8259&lt;&gt;"",IF(MID(C8259,1,1)="r",SigmaEpsReinf(J8259,$AS$42:$AS$43,$AS$41,$AS$39,$AS$40,$AQ$38),""),"")</f>
        <v/>
      </c>
      <c r="Q8259" s="92" t="str">
        <f t="shared" si="1296"/>
        <v/>
      </c>
      <c r="R8259" s="92" t="str">
        <f t="shared" si="1297"/>
        <v/>
      </c>
      <c r="U8259" s="5"/>
      <c r="V8259" s="5"/>
      <c r="W8259" s="94" t="str">
        <f t="shared" si="1295"/>
        <v/>
      </c>
      <c r="X8259" s="94" t="str">
        <f t="shared" si="1298"/>
        <v/>
      </c>
      <c r="Y8259" s="5"/>
      <c r="BK8259" s="8"/>
      <c r="BL8259" s="5"/>
      <c r="BM8259" s="5"/>
      <c r="BN8259" s="5"/>
      <c r="BO8259" s="5"/>
      <c r="BP8259" s="1"/>
      <c r="BQ8259" s="1"/>
      <c r="BR8259" s="1"/>
      <c r="BS8259" s="1"/>
      <c r="BT8259" s="1"/>
      <c r="BU8259" s="4"/>
      <c r="BV8259" s="1"/>
      <c r="BW8259" s="3"/>
      <c r="BX8259" s="4"/>
      <c r="BY8259" s="5"/>
      <c r="BZ8259" s="5"/>
      <c r="CA8259" s="5"/>
      <c r="CB8259" s="5"/>
      <c r="CC8259" s="5"/>
      <c r="CD8259" s="43"/>
    </row>
    <row r="8260" spans="1:82" x14ac:dyDescent="0.25">
      <c r="A8260" s="8"/>
      <c r="B8260" s="5"/>
      <c r="C8260" s="5"/>
      <c r="D8260" s="5"/>
      <c r="E8260" s="5"/>
      <c r="F8260" s="94" t="str">
        <f t="shared" si="1289"/>
        <v/>
      </c>
      <c r="G8260" s="94" t="str">
        <f t="shared" si="1290"/>
        <v/>
      </c>
      <c r="H8260" s="127" t="str">
        <f>IF(A8260&lt;&gt;"",IF(MID(C8260,1,1)="c",$AS$26,IF(MID(C8260,1,1)="r",$AS$41,IF(MID(C8260,1,1)="p",#REF!,#REF!))),"")</f>
        <v/>
      </c>
      <c r="I8260" s="92" t="str">
        <f t="shared" si="1291"/>
        <v/>
      </c>
      <c r="J8260" s="92" t="str">
        <f t="shared" si="1292"/>
        <v/>
      </c>
      <c r="K8260" s="92" t="str">
        <f t="shared" si="1293"/>
        <v/>
      </c>
      <c r="L8260" s="92" t="str">
        <f t="shared" si="1294"/>
        <v/>
      </c>
      <c r="M8260" s="95" t="str">
        <f>IF(A8260&lt;&gt;"",IF(MID(C8260,1,1)="c",SigmaEpsConcrete(I8260,$AN$30:$AN$33,$AR$30:$AR$33,$AS$26,$AS$27,$AS$28,$AQ$20,$AU$19),""),"")</f>
        <v/>
      </c>
      <c r="N8260" s="95" t="str">
        <f>IF(A8260&lt;&gt;"",IF(MID(C8260,1,1)="r",SigmaEpsReinf(J8260,$AS$42:$AS$43,$AS$41,$AS$39,$AS$40,$AQ$38),""),"")</f>
        <v/>
      </c>
      <c r="Q8260" s="92" t="str">
        <f t="shared" si="1296"/>
        <v/>
      </c>
      <c r="R8260" s="92" t="str">
        <f t="shared" si="1297"/>
        <v/>
      </c>
      <c r="U8260" s="5"/>
      <c r="V8260" s="5"/>
      <c r="W8260" s="94" t="str">
        <f t="shared" si="1295"/>
        <v/>
      </c>
      <c r="X8260" s="94" t="str">
        <f t="shared" si="1298"/>
        <v/>
      </c>
      <c r="Y8260" s="5"/>
      <c r="BK8260" s="8"/>
      <c r="BL8260" s="5"/>
      <c r="BM8260" s="5"/>
      <c r="BN8260" s="5"/>
      <c r="BO8260" s="5"/>
      <c r="BP8260" s="1"/>
      <c r="BQ8260" s="1"/>
      <c r="BR8260" s="1"/>
      <c r="BS8260" s="1"/>
      <c r="BT8260" s="1"/>
      <c r="BU8260" s="4"/>
      <c r="BV8260" s="1"/>
      <c r="BW8260" s="3"/>
      <c r="BX8260" s="4"/>
      <c r="BY8260" s="5"/>
      <c r="BZ8260" s="5"/>
      <c r="CA8260" s="5"/>
      <c r="CB8260" s="5"/>
      <c r="CC8260" s="5"/>
      <c r="CD8260" s="43"/>
    </row>
    <row r="8261" spans="1:82" x14ac:dyDescent="0.25">
      <c r="A8261" s="8"/>
      <c r="B8261" s="5"/>
      <c r="C8261" s="5"/>
      <c r="D8261" s="5"/>
      <c r="E8261" s="5"/>
      <c r="F8261" s="94" t="str">
        <f t="shared" si="1289"/>
        <v/>
      </c>
      <c r="G8261" s="94" t="str">
        <f t="shared" si="1290"/>
        <v/>
      </c>
      <c r="H8261" s="127" t="str">
        <f>IF(A8261&lt;&gt;"",IF(MID(C8261,1,1)="c",$AS$26,IF(MID(C8261,1,1)="r",$AS$41,IF(MID(C8261,1,1)="p",#REF!,#REF!))),"")</f>
        <v/>
      </c>
      <c r="I8261" s="92" t="str">
        <f t="shared" si="1291"/>
        <v/>
      </c>
      <c r="J8261" s="92" t="str">
        <f t="shared" si="1292"/>
        <v/>
      </c>
      <c r="K8261" s="92" t="str">
        <f t="shared" si="1293"/>
        <v/>
      </c>
      <c r="L8261" s="92" t="str">
        <f t="shared" si="1294"/>
        <v/>
      </c>
      <c r="M8261" s="95" t="str">
        <f>IF(A8261&lt;&gt;"",IF(MID(C8261,1,1)="c",SigmaEpsConcrete(I8261,$AN$30:$AN$33,$AR$30:$AR$33,$AS$26,$AS$27,$AS$28,$AQ$20,$AU$19),""),"")</f>
        <v/>
      </c>
      <c r="N8261" s="95" t="str">
        <f>IF(A8261&lt;&gt;"",IF(MID(C8261,1,1)="r",SigmaEpsReinf(J8261,$AS$42:$AS$43,$AS$41,$AS$39,$AS$40,$AQ$38),""),"")</f>
        <v/>
      </c>
      <c r="Q8261" s="92" t="str">
        <f t="shared" si="1296"/>
        <v/>
      </c>
      <c r="R8261" s="92" t="str">
        <f t="shared" si="1297"/>
        <v/>
      </c>
      <c r="U8261" s="5"/>
      <c r="V8261" s="5"/>
      <c r="W8261" s="94" t="str">
        <f t="shared" si="1295"/>
        <v/>
      </c>
      <c r="X8261" s="94" t="str">
        <f t="shared" si="1298"/>
        <v/>
      </c>
      <c r="Y8261" s="5"/>
      <c r="BK8261" s="8"/>
      <c r="BL8261" s="5"/>
      <c r="BM8261" s="5"/>
      <c r="BN8261" s="5"/>
      <c r="BO8261" s="5"/>
      <c r="BP8261" s="1"/>
      <c r="BQ8261" s="1"/>
      <c r="BR8261" s="1"/>
      <c r="BS8261" s="1"/>
      <c r="BT8261" s="1"/>
      <c r="BU8261" s="4"/>
      <c r="BV8261" s="1"/>
      <c r="BW8261" s="3"/>
      <c r="BX8261" s="4"/>
      <c r="BY8261" s="5"/>
      <c r="BZ8261" s="5"/>
      <c r="CA8261" s="5"/>
      <c r="CB8261" s="5"/>
      <c r="CC8261" s="5"/>
      <c r="CD8261" s="43"/>
    </row>
    <row r="8262" spans="1:82" x14ac:dyDescent="0.25">
      <c r="A8262" s="8"/>
      <c r="B8262" s="5"/>
      <c r="C8262" s="5"/>
      <c r="D8262" s="5"/>
      <c r="E8262" s="5"/>
      <c r="F8262" s="94" t="str">
        <f t="shared" si="1289"/>
        <v/>
      </c>
      <c r="G8262" s="94" t="str">
        <f t="shared" si="1290"/>
        <v/>
      </c>
      <c r="H8262" s="127" t="str">
        <f>IF(A8262&lt;&gt;"",IF(MID(C8262,1,1)="c",$AS$26,IF(MID(C8262,1,1)="r",$AS$41,IF(MID(C8262,1,1)="p",#REF!,#REF!))),"")</f>
        <v/>
      </c>
      <c r="I8262" s="92" t="str">
        <f t="shared" si="1291"/>
        <v/>
      </c>
      <c r="J8262" s="92" t="str">
        <f t="shared" si="1292"/>
        <v/>
      </c>
      <c r="K8262" s="92" t="str">
        <f t="shared" si="1293"/>
        <v/>
      </c>
      <c r="L8262" s="92" t="str">
        <f t="shared" si="1294"/>
        <v/>
      </c>
      <c r="M8262" s="95" t="str">
        <f>IF(A8262&lt;&gt;"",IF(MID(C8262,1,1)="c",SigmaEpsConcrete(I8262,$AN$30:$AN$33,$AR$30:$AR$33,$AS$26,$AS$27,$AS$28,$AQ$20,$AU$19),""),"")</f>
        <v/>
      </c>
      <c r="N8262" s="95" t="str">
        <f>IF(A8262&lt;&gt;"",IF(MID(C8262,1,1)="r",SigmaEpsReinf(J8262,$AS$42:$AS$43,$AS$41,$AS$39,$AS$40,$AQ$38),""),"")</f>
        <v/>
      </c>
      <c r="Q8262" s="92" t="str">
        <f t="shared" si="1296"/>
        <v/>
      </c>
      <c r="R8262" s="92" t="str">
        <f t="shared" si="1297"/>
        <v/>
      </c>
      <c r="U8262" s="5"/>
      <c r="V8262" s="5"/>
      <c r="W8262" s="94" t="str">
        <f t="shared" si="1295"/>
        <v/>
      </c>
      <c r="X8262" s="94" t="str">
        <f t="shared" si="1298"/>
        <v/>
      </c>
      <c r="Y8262" s="5"/>
      <c r="BK8262" s="8"/>
      <c r="BL8262" s="5"/>
      <c r="BM8262" s="5"/>
      <c r="BN8262" s="5"/>
      <c r="BO8262" s="5"/>
      <c r="BP8262" s="1"/>
      <c r="BQ8262" s="1"/>
      <c r="BR8262" s="1"/>
      <c r="BS8262" s="1"/>
      <c r="BT8262" s="1"/>
      <c r="BU8262" s="4"/>
      <c r="BV8262" s="1"/>
      <c r="BW8262" s="3"/>
      <c r="BX8262" s="4"/>
      <c r="BY8262" s="5"/>
      <c r="BZ8262" s="5"/>
      <c r="CA8262" s="5"/>
      <c r="CB8262" s="5"/>
      <c r="CC8262" s="5"/>
      <c r="CD8262" s="43"/>
    </row>
    <row r="8263" spans="1:82" x14ac:dyDescent="0.25">
      <c r="A8263" s="8"/>
      <c r="B8263" s="5"/>
      <c r="C8263" s="5"/>
      <c r="D8263" s="5"/>
      <c r="E8263" s="5"/>
      <c r="F8263" s="94" t="str">
        <f t="shared" si="1289"/>
        <v/>
      </c>
      <c r="G8263" s="94" t="str">
        <f t="shared" si="1290"/>
        <v/>
      </c>
      <c r="H8263" s="127" t="str">
        <f>IF(A8263&lt;&gt;"",IF(MID(C8263,1,1)="c",$AS$26,IF(MID(C8263,1,1)="r",$AS$41,IF(MID(C8263,1,1)="p",#REF!,#REF!))),"")</f>
        <v/>
      </c>
      <c r="I8263" s="92" t="str">
        <f t="shared" si="1291"/>
        <v/>
      </c>
      <c r="J8263" s="92" t="str">
        <f t="shared" si="1292"/>
        <v/>
      </c>
      <c r="K8263" s="92" t="str">
        <f t="shared" si="1293"/>
        <v/>
      </c>
      <c r="L8263" s="92" t="str">
        <f t="shared" si="1294"/>
        <v/>
      </c>
      <c r="M8263" s="95" t="str">
        <f>IF(A8263&lt;&gt;"",IF(MID(C8263,1,1)="c",SigmaEpsConcrete(I8263,$AN$30:$AN$33,$AR$30:$AR$33,$AS$26,$AS$27,$AS$28,$AQ$20,$AU$19),""),"")</f>
        <v/>
      </c>
      <c r="N8263" s="95" t="str">
        <f>IF(A8263&lt;&gt;"",IF(MID(C8263,1,1)="r",SigmaEpsReinf(J8263,$AS$42:$AS$43,$AS$41,$AS$39,$AS$40,$AQ$38),""),"")</f>
        <v/>
      </c>
      <c r="Q8263" s="92" t="str">
        <f t="shared" si="1296"/>
        <v/>
      </c>
      <c r="R8263" s="92" t="str">
        <f t="shared" si="1297"/>
        <v/>
      </c>
      <c r="U8263" s="5"/>
      <c r="V8263" s="5"/>
      <c r="W8263" s="94" t="str">
        <f t="shared" si="1295"/>
        <v/>
      </c>
      <c r="X8263" s="94" t="str">
        <f t="shared" si="1298"/>
        <v/>
      </c>
      <c r="Y8263" s="5"/>
      <c r="BK8263" s="8"/>
      <c r="BL8263" s="5"/>
      <c r="BM8263" s="5"/>
      <c r="BN8263" s="5"/>
      <c r="BO8263" s="5"/>
      <c r="BP8263" s="1"/>
      <c r="BQ8263" s="1"/>
      <c r="BR8263" s="1"/>
      <c r="BS8263" s="1"/>
      <c r="BT8263" s="1"/>
      <c r="BU8263" s="4"/>
      <c r="BV8263" s="1"/>
      <c r="BW8263" s="3"/>
      <c r="BX8263" s="4"/>
      <c r="BY8263" s="5"/>
      <c r="BZ8263" s="5"/>
      <c r="CA8263" s="5"/>
      <c r="CB8263" s="5"/>
      <c r="CC8263" s="5"/>
      <c r="CD8263" s="43"/>
    </row>
    <row r="8264" spans="1:82" x14ac:dyDescent="0.25">
      <c r="A8264" s="8"/>
      <c r="B8264" s="5"/>
      <c r="C8264" s="5"/>
      <c r="D8264" s="5"/>
      <c r="E8264" s="5"/>
      <c r="F8264" s="94" t="str">
        <f t="shared" si="1289"/>
        <v/>
      </c>
      <c r="G8264" s="94" t="str">
        <f t="shared" si="1290"/>
        <v/>
      </c>
      <c r="H8264" s="127" t="str">
        <f>IF(A8264&lt;&gt;"",IF(MID(C8264,1,1)="c",$AS$26,IF(MID(C8264,1,1)="r",$AS$41,IF(MID(C8264,1,1)="p",#REF!,#REF!))),"")</f>
        <v/>
      </c>
      <c r="I8264" s="92" t="str">
        <f t="shared" si="1291"/>
        <v/>
      </c>
      <c r="J8264" s="92" t="str">
        <f t="shared" si="1292"/>
        <v/>
      </c>
      <c r="K8264" s="92" t="str">
        <f t="shared" si="1293"/>
        <v/>
      </c>
      <c r="L8264" s="92" t="str">
        <f t="shared" si="1294"/>
        <v/>
      </c>
      <c r="M8264" s="95" t="str">
        <f>IF(A8264&lt;&gt;"",IF(MID(C8264,1,1)="c",SigmaEpsConcrete(I8264,$AN$30:$AN$33,$AR$30:$AR$33,$AS$26,$AS$27,$AS$28,$AQ$20,$AU$19),""),"")</f>
        <v/>
      </c>
      <c r="N8264" s="95" t="str">
        <f>IF(A8264&lt;&gt;"",IF(MID(C8264,1,1)="r",SigmaEpsReinf(J8264,$AS$42:$AS$43,$AS$41,$AS$39,$AS$40,$AQ$38),""),"")</f>
        <v/>
      </c>
      <c r="Q8264" s="92" t="str">
        <f t="shared" si="1296"/>
        <v/>
      </c>
      <c r="R8264" s="92" t="str">
        <f t="shared" si="1297"/>
        <v/>
      </c>
      <c r="U8264" s="5"/>
      <c r="V8264" s="5"/>
      <c r="W8264" s="94" t="str">
        <f t="shared" si="1295"/>
        <v/>
      </c>
      <c r="X8264" s="94" t="str">
        <f t="shared" si="1298"/>
        <v/>
      </c>
      <c r="Y8264" s="5"/>
      <c r="BK8264" s="8"/>
      <c r="BL8264" s="5"/>
      <c r="BM8264" s="5"/>
      <c r="BN8264" s="5"/>
      <c r="BO8264" s="5"/>
      <c r="BP8264" s="1"/>
      <c r="BQ8264" s="1"/>
      <c r="BR8264" s="1"/>
      <c r="BS8264" s="1"/>
      <c r="BT8264" s="1"/>
      <c r="BU8264" s="4"/>
      <c r="BV8264" s="1"/>
      <c r="BW8264" s="3"/>
      <c r="BX8264" s="4"/>
      <c r="BY8264" s="5"/>
      <c r="BZ8264" s="5"/>
      <c r="CA8264" s="5"/>
      <c r="CB8264" s="5"/>
      <c r="CC8264" s="5"/>
      <c r="CD8264" s="43"/>
    </row>
    <row r="8265" spans="1:82" x14ac:dyDescent="0.25">
      <c r="A8265" s="8"/>
      <c r="B8265" s="5"/>
      <c r="C8265" s="5"/>
      <c r="D8265" s="5"/>
      <c r="E8265" s="5"/>
      <c r="F8265" s="94" t="str">
        <f t="shared" si="1289"/>
        <v/>
      </c>
      <c r="G8265" s="94" t="str">
        <f t="shared" si="1290"/>
        <v/>
      </c>
      <c r="H8265" s="127" t="str">
        <f>IF(A8265&lt;&gt;"",IF(MID(C8265,1,1)="c",$AS$26,IF(MID(C8265,1,1)="r",$AS$41,IF(MID(C8265,1,1)="p",#REF!,#REF!))),"")</f>
        <v/>
      </c>
      <c r="I8265" s="92" t="str">
        <f t="shared" si="1291"/>
        <v/>
      </c>
      <c r="J8265" s="92" t="str">
        <f t="shared" si="1292"/>
        <v/>
      </c>
      <c r="K8265" s="92" t="str">
        <f t="shared" si="1293"/>
        <v/>
      </c>
      <c r="L8265" s="92" t="str">
        <f t="shared" si="1294"/>
        <v/>
      </c>
      <c r="M8265" s="95" t="str">
        <f>IF(A8265&lt;&gt;"",IF(MID(C8265,1,1)="c",SigmaEpsConcrete(I8265,$AN$30:$AN$33,$AR$30:$AR$33,$AS$26,$AS$27,$AS$28,$AQ$20,$AU$19),""),"")</f>
        <v/>
      </c>
      <c r="N8265" s="95" t="str">
        <f>IF(A8265&lt;&gt;"",IF(MID(C8265,1,1)="r",SigmaEpsReinf(J8265,$AS$42:$AS$43,$AS$41,$AS$39,$AS$40,$AQ$38),""),"")</f>
        <v/>
      </c>
      <c r="Q8265" s="92" t="str">
        <f t="shared" si="1296"/>
        <v/>
      </c>
      <c r="R8265" s="92" t="str">
        <f t="shared" si="1297"/>
        <v/>
      </c>
      <c r="U8265" s="5"/>
      <c r="V8265" s="5"/>
      <c r="W8265" s="94" t="str">
        <f t="shared" si="1295"/>
        <v/>
      </c>
      <c r="X8265" s="94" t="str">
        <f t="shared" si="1298"/>
        <v/>
      </c>
      <c r="Y8265" s="5"/>
      <c r="BK8265" s="8"/>
      <c r="BL8265" s="5"/>
      <c r="BM8265" s="5"/>
      <c r="BN8265" s="5"/>
      <c r="BO8265" s="5"/>
      <c r="BP8265" s="1"/>
      <c r="BQ8265" s="1"/>
      <c r="BR8265" s="1"/>
      <c r="BS8265" s="1"/>
      <c r="BT8265" s="1"/>
      <c r="BU8265" s="4"/>
      <c r="BV8265" s="1"/>
      <c r="BW8265" s="3"/>
      <c r="BX8265" s="4"/>
      <c r="BY8265" s="5"/>
      <c r="BZ8265" s="5"/>
      <c r="CA8265" s="5"/>
      <c r="CB8265" s="5"/>
      <c r="CC8265" s="5"/>
      <c r="CD8265" s="43"/>
    </row>
    <row r="8266" spans="1:82" x14ac:dyDescent="0.25">
      <c r="A8266" s="8"/>
      <c r="B8266" s="5"/>
      <c r="C8266" s="5"/>
      <c r="D8266" s="5"/>
      <c r="E8266" s="5"/>
      <c r="F8266" s="94" t="str">
        <f t="shared" ref="F8266:F8329" si="1299">IF(A8266&lt;&gt;"",(D8266-$AU$86)/10,"")</f>
        <v/>
      </c>
      <c r="G8266" s="94" t="str">
        <f t="shared" ref="G8266:G8329" si="1300">IF(A8266&lt;&gt;"",(E8266-$AU$87)/10,"")</f>
        <v/>
      </c>
      <c r="H8266" s="127" t="str">
        <f>IF(A8266&lt;&gt;"",IF(MID(C8266,1,1)="c",$AS$26,IF(MID(C8266,1,1)="r",$AS$41,IF(MID(C8266,1,1)="p",#REF!,#REF!))),"")</f>
        <v/>
      </c>
      <c r="I8266" s="92" t="str">
        <f t="shared" ref="I8266:I8329" si="1301">IF($A8266&lt;&gt;"",IF(MID($C8266,1,1)="c",$Y$3+$Y$4*$F8266+$Y$5*$G8266+$BR$43,""),"")</f>
        <v/>
      </c>
      <c r="J8266" s="92" t="str">
        <f t="shared" ref="J8266:J8329" si="1302">IF($A8266&lt;&gt;"",IF(MID($C8266,1,1)="r",$Y$3+$Y$4*$F8266+$Y$5*$G8266+$BR$43,""),"")</f>
        <v/>
      </c>
      <c r="K8266" s="92" t="str">
        <f t="shared" ref="K8266:K8329" si="1303">IF($A8266&lt;&gt;"",IF(MID($C8266,1,1)="u",$Y$3+$Y$4*$F8266+$Y$5*$G8266+$BR$43,""),"")</f>
        <v/>
      </c>
      <c r="L8266" s="92" t="str">
        <f t="shared" ref="L8266:L8329" si="1304">IF($A8266&lt;&gt;"",IF(MID($C8266,1,1)="p",$Y$3+$Y$4*$F8266+$Y$5*$G8266+$BR$43,""),"")</f>
        <v/>
      </c>
      <c r="M8266" s="95" t="str">
        <f>IF(A8266&lt;&gt;"",IF(MID(C8266,1,1)="c",SigmaEpsConcrete(I8266,$AN$30:$AN$33,$AR$30:$AR$33,$AS$26,$AS$27,$AS$28,$AQ$20,$AU$19),""),"")</f>
        <v/>
      </c>
      <c r="N8266" s="95" t="str">
        <f>IF(A8266&lt;&gt;"",IF(MID(C8266,1,1)="r",SigmaEpsReinf(J8266,$AS$42:$AS$43,$AS$41,$AS$39,$AS$40,$AQ$38),""),"")</f>
        <v/>
      </c>
      <c r="Q8266" s="92" t="str">
        <f t="shared" si="1296"/>
        <v/>
      </c>
      <c r="R8266" s="92" t="str">
        <f t="shared" si="1297"/>
        <v/>
      </c>
      <c r="U8266" s="5"/>
      <c r="V8266" s="5"/>
      <c r="W8266" s="94" t="str">
        <f t="shared" ref="W8266:W8329" si="1305">IF(A8266&lt;&gt;"",F8266-$AU$105,"")</f>
        <v/>
      </c>
      <c r="X8266" s="94" t="str">
        <f t="shared" si="1298"/>
        <v/>
      </c>
      <c r="Y8266" s="5"/>
      <c r="BK8266" s="8"/>
      <c r="BL8266" s="5"/>
      <c r="BM8266" s="5"/>
      <c r="BN8266" s="5"/>
      <c r="BO8266" s="5"/>
      <c r="BP8266" s="1"/>
      <c r="BQ8266" s="1"/>
      <c r="BR8266" s="1"/>
      <c r="BS8266" s="1"/>
      <c r="BT8266" s="1"/>
      <c r="BU8266" s="4"/>
      <c r="BV8266" s="1"/>
      <c r="BW8266" s="3"/>
      <c r="BX8266" s="4"/>
      <c r="BY8266" s="5"/>
      <c r="BZ8266" s="5"/>
      <c r="CA8266" s="5"/>
      <c r="CB8266" s="5"/>
      <c r="CC8266" s="5"/>
      <c r="CD8266" s="43"/>
    </row>
    <row r="8267" spans="1:82" x14ac:dyDescent="0.25">
      <c r="A8267" s="8"/>
      <c r="B8267" s="5"/>
      <c r="C8267" s="5"/>
      <c r="D8267" s="5"/>
      <c r="E8267" s="5"/>
      <c r="F8267" s="94" t="str">
        <f t="shared" si="1299"/>
        <v/>
      </c>
      <c r="G8267" s="94" t="str">
        <f t="shared" si="1300"/>
        <v/>
      </c>
      <c r="H8267" s="127" t="str">
        <f>IF(A8267&lt;&gt;"",IF(MID(C8267,1,1)="c",$AS$26,IF(MID(C8267,1,1)="r",$AS$41,IF(MID(C8267,1,1)="p",#REF!,#REF!))),"")</f>
        <v/>
      </c>
      <c r="I8267" s="92" t="str">
        <f t="shared" si="1301"/>
        <v/>
      </c>
      <c r="J8267" s="92" t="str">
        <f t="shared" si="1302"/>
        <v/>
      </c>
      <c r="K8267" s="92" t="str">
        <f t="shared" si="1303"/>
        <v/>
      </c>
      <c r="L8267" s="92" t="str">
        <f t="shared" si="1304"/>
        <v/>
      </c>
      <c r="M8267" s="95" t="str">
        <f>IF(A8267&lt;&gt;"",IF(MID(C8267,1,1)="c",SigmaEpsConcrete(I8267,$AN$30:$AN$33,$AR$30:$AR$33,$AS$26,$AS$27,$AS$28,$AQ$20,$AU$19),""),"")</f>
        <v/>
      </c>
      <c r="N8267" s="95" t="str">
        <f>IF(A8267&lt;&gt;"",IF(MID(C8267,1,1)="r",SigmaEpsReinf(J8267,$AS$42:$AS$43,$AS$41,$AS$39,$AS$40,$AQ$38),""),"")</f>
        <v/>
      </c>
      <c r="Q8267" s="92" t="str">
        <f t="shared" ref="Q8267:Q8330" si="1306">IF(A8267&lt;&gt;"",IF(MID(C8267,1,1)="c",IF(ISERROR(M8267/I8267),"",M8267/I8267),""),"")</f>
        <v/>
      </c>
      <c r="R8267" s="92" t="str">
        <f t="shared" ref="R8267:R8330" si="1307">IF(A8267&lt;&gt;"",IF(MID(C8267,1,1)="r",IF(ISERROR(N8267/J8267),"",N8267/J8267),""),"")</f>
        <v/>
      </c>
      <c r="U8267" s="5"/>
      <c r="V8267" s="5"/>
      <c r="W8267" s="94" t="str">
        <f t="shared" si="1305"/>
        <v/>
      </c>
      <c r="X8267" s="94" t="str">
        <f t="shared" ref="X8267:X8330" si="1308">IF(B8267&lt;&gt;"",G8267-$AU$106,"")</f>
        <v/>
      </c>
      <c r="Y8267" s="5"/>
      <c r="BK8267" s="8"/>
      <c r="BL8267" s="5"/>
      <c r="BM8267" s="5"/>
      <c r="BN8267" s="5"/>
      <c r="BO8267" s="5"/>
      <c r="BP8267" s="1"/>
      <c r="BQ8267" s="1"/>
      <c r="BR8267" s="1"/>
      <c r="BS8267" s="1"/>
      <c r="BT8267" s="1"/>
      <c r="BU8267" s="4"/>
      <c r="BV8267" s="1"/>
      <c r="BW8267" s="3"/>
      <c r="BX8267" s="4"/>
      <c r="BY8267" s="5"/>
      <c r="BZ8267" s="5"/>
      <c r="CA8267" s="5"/>
      <c r="CB8267" s="5"/>
      <c r="CC8267" s="5"/>
      <c r="CD8267" s="43"/>
    </row>
    <row r="8268" spans="1:82" x14ac:dyDescent="0.25">
      <c r="A8268" s="8"/>
      <c r="B8268" s="5"/>
      <c r="C8268" s="5"/>
      <c r="D8268" s="5"/>
      <c r="E8268" s="5"/>
      <c r="F8268" s="94" t="str">
        <f t="shared" si="1299"/>
        <v/>
      </c>
      <c r="G8268" s="94" t="str">
        <f t="shared" si="1300"/>
        <v/>
      </c>
      <c r="H8268" s="127" t="str">
        <f>IF(A8268&lt;&gt;"",IF(MID(C8268,1,1)="c",$AS$26,IF(MID(C8268,1,1)="r",$AS$41,IF(MID(C8268,1,1)="p",#REF!,#REF!))),"")</f>
        <v/>
      </c>
      <c r="I8268" s="92" t="str">
        <f t="shared" si="1301"/>
        <v/>
      </c>
      <c r="J8268" s="92" t="str">
        <f t="shared" si="1302"/>
        <v/>
      </c>
      <c r="K8268" s="92" t="str">
        <f t="shared" si="1303"/>
        <v/>
      </c>
      <c r="L8268" s="92" t="str">
        <f t="shared" si="1304"/>
        <v/>
      </c>
      <c r="M8268" s="95" t="str">
        <f>IF(A8268&lt;&gt;"",IF(MID(C8268,1,1)="c",SigmaEpsConcrete(I8268,$AN$30:$AN$33,$AR$30:$AR$33,$AS$26,$AS$27,$AS$28,$AQ$20,$AU$19),""),"")</f>
        <v/>
      </c>
      <c r="N8268" s="95" t="str">
        <f>IF(A8268&lt;&gt;"",IF(MID(C8268,1,1)="r",SigmaEpsReinf(J8268,$AS$42:$AS$43,$AS$41,$AS$39,$AS$40,$AQ$38),""),"")</f>
        <v/>
      </c>
      <c r="Q8268" s="92" t="str">
        <f t="shared" si="1306"/>
        <v/>
      </c>
      <c r="R8268" s="92" t="str">
        <f t="shared" si="1307"/>
        <v/>
      </c>
      <c r="U8268" s="5"/>
      <c r="V8268" s="5"/>
      <c r="W8268" s="94" t="str">
        <f t="shared" si="1305"/>
        <v/>
      </c>
      <c r="X8268" s="94" t="str">
        <f t="shared" si="1308"/>
        <v/>
      </c>
      <c r="Y8268" s="5"/>
      <c r="BK8268" s="8"/>
      <c r="BL8268" s="5"/>
      <c r="BM8268" s="5"/>
      <c r="BN8268" s="5"/>
      <c r="BO8268" s="5"/>
      <c r="BP8268" s="1"/>
      <c r="BQ8268" s="1"/>
      <c r="BR8268" s="1"/>
      <c r="BS8268" s="1"/>
      <c r="BT8268" s="1"/>
      <c r="BU8268" s="4"/>
      <c r="BV8268" s="1"/>
      <c r="BW8268" s="3"/>
      <c r="BX8268" s="4"/>
      <c r="BY8268" s="5"/>
      <c r="BZ8268" s="5"/>
      <c r="CA8268" s="5"/>
      <c r="CB8268" s="5"/>
      <c r="CC8268" s="5"/>
      <c r="CD8268" s="43"/>
    </row>
    <row r="8269" spans="1:82" x14ac:dyDescent="0.25">
      <c r="A8269" s="8"/>
      <c r="B8269" s="5"/>
      <c r="C8269" s="5"/>
      <c r="D8269" s="5"/>
      <c r="E8269" s="5"/>
      <c r="F8269" s="94" t="str">
        <f t="shared" si="1299"/>
        <v/>
      </c>
      <c r="G8269" s="94" t="str">
        <f t="shared" si="1300"/>
        <v/>
      </c>
      <c r="H8269" s="127" t="str">
        <f>IF(A8269&lt;&gt;"",IF(MID(C8269,1,1)="c",$AS$26,IF(MID(C8269,1,1)="r",$AS$41,IF(MID(C8269,1,1)="p",#REF!,#REF!))),"")</f>
        <v/>
      </c>
      <c r="I8269" s="92" t="str">
        <f t="shared" si="1301"/>
        <v/>
      </c>
      <c r="J8269" s="92" t="str">
        <f t="shared" si="1302"/>
        <v/>
      </c>
      <c r="K8269" s="92" t="str">
        <f t="shared" si="1303"/>
        <v/>
      </c>
      <c r="L8269" s="92" t="str">
        <f t="shared" si="1304"/>
        <v/>
      </c>
      <c r="M8269" s="95" t="str">
        <f>IF(A8269&lt;&gt;"",IF(MID(C8269,1,1)="c",SigmaEpsConcrete(I8269,$AN$30:$AN$33,$AR$30:$AR$33,$AS$26,$AS$27,$AS$28,$AQ$20,$AU$19),""),"")</f>
        <v/>
      </c>
      <c r="N8269" s="95" t="str">
        <f>IF(A8269&lt;&gt;"",IF(MID(C8269,1,1)="r",SigmaEpsReinf(J8269,$AS$42:$AS$43,$AS$41,$AS$39,$AS$40,$AQ$38),""),"")</f>
        <v/>
      </c>
      <c r="Q8269" s="92" t="str">
        <f t="shared" si="1306"/>
        <v/>
      </c>
      <c r="R8269" s="92" t="str">
        <f t="shared" si="1307"/>
        <v/>
      </c>
      <c r="U8269" s="5"/>
      <c r="V8269" s="5"/>
      <c r="W8269" s="94" t="str">
        <f t="shared" si="1305"/>
        <v/>
      </c>
      <c r="X8269" s="94" t="str">
        <f t="shared" si="1308"/>
        <v/>
      </c>
      <c r="Y8269" s="5"/>
      <c r="BK8269" s="8"/>
      <c r="BL8269" s="5"/>
      <c r="BM8269" s="5"/>
      <c r="BN8269" s="5"/>
      <c r="BO8269" s="5"/>
      <c r="BP8269" s="1"/>
      <c r="BQ8269" s="1"/>
      <c r="BR8269" s="1"/>
      <c r="BS8269" s="1"/>
      <c r="BT8269" s="1"/>
      <c r="BU8269" s="4"/>
      <c r="BV8269" s="1"/>
      <c r="BW8269" s="3"/>
      <c r="BX8269" s="4"/>
      <c r="BY8269" s="5"/>
      <c r="BZ8269" s="5"/>
      <c r="CA8269" s="5"/>
      <c r="CB8269" s="5"/>
      <c r="CC8269" s="5"/>
      <c r="CD8269" s="43"/>
    </row>
    <row r="8270" spans="1:82" x14ac:dyDescent="0.25">
      <c r="A8270" s="8"/>
      <c r="B8270" s="5"/>
      <c r="C8270" s="5"/>
      <c r="D8270" s="5"/>
      <c r="E8270" s="5"/>
      <c r="F8270" s="94" t="str">
        <f t="shared" si="1299"/>
        <v/>
      </c>
      <c r="G8270" s="94" t="str">
        <f t="shared" si="1300"/>
        <v/>
      </c>
      <c r="H8270" s="127" t="str">
        <f>IF(A8270&lt;&gt;"",IF(MID(C8270,1,1)="c",$AS$26,IF(MID(C8270,1,1)="r",$AS$41,IF(MID(C8270,1,1)="p",#REF!,#REF!))),"")</f>
        <v/>
      </c>
      <c r="I8270" s="92" t="str">
        <f t="shared" si="1301"/>
        <v/>
      </c>
      <c r="J8270" s="92" t="str">
        <f t="shared" si="1302"/>
        <v/>
      </c>
      <c r="K8270" s="92" t="str">
        <f t="shared" si="1303"/>
        <v/>
      </c>
      <c r="L8270" s="92" t="str">
        <f t="shared" si="1304"/>
        <v/>
      </c>
      <c r="M8270" s="95" t="str">
        <f>IF(A8270&lt;&gt;"",IF(MID(C8270,1,1)="c",SigmaEpsConcrete(I8270,$AN$30:$AN$33,$AR$30:$AR$33,$AS$26,$AS$27,$AS$28,$AQ$20,$AU$19),""),"")</f>
        <v/>
      </c>
      <c r="N8270" s="95" t="str">
        <f>IF(A8270&lt;&gt;"",IF(MID(C8270,1,1)="r",SigmaEpsReinf(J8270,$AS$42:$AS$43,$AS$41,$AS$39,$AS$40,$AQ$38),""),"")</f>
        <v/>
      </c>
      <c r="Q8270" s="92" t="str">
        <f t="shared" si="1306"/>
        <v/>
      </c>
      <c r="R8270" s="92" t="str">
        <f t="shared" si="1307"/>
        <v/>
      </c>
      <c r="U8270" s="5"/>
      <c r="V8270" s="5"/>
      <c r="W8270" s="94" t="str">
        <f t="shared" si="1305"/>
        <v/>
      </c>
      <c r="X8270" s="94" t="str">
        <f t="shared" si="1308"/>
        <v/>
      </c>
      <c r="Y8270" s="5"/>
      <c r="BK8270" s="8"/>
      <c r="BL8270" s="5"/>
      <c r="BM8270" s="5"/>
      <c r="BN8270" s="5"/>
      <c r="BO8270" s="5"/>
      <c r="BP8270" s="1"/>
      <c r="BQ8270" s="1"/>
      <c r="BR8270" s="1"/>
      <c r="BS8270" s="1"/>
      <c r="BT8270" s="1"/>
      <c r="BU8270" s="4"/>
      <c r="BV8270" s="1"/>
      <c r="BW8270" s="3"/>
      <c r="BX8270" s="4"/>
      <c r="BY8270" s="5"/>
      <c r="BZ8270" s="5"/>
      <c r="CA8270" s="5"/>
      <c r="CB8270" s="5"/>
      <c r="CC8270" s="5"/>
      <c r="CD8270" s="43"/>
    </row>
    <row r="8271" spans="1:82" x14ac:dyDescent="0.25">
      <c r="A8271" s="8"/>
      <c r="B8271" s="5"/>
      <c r="C8271" s="5"/>
      <c r="D8271" s="5"/>
      <c r="E8271" s="5"/>
      <c r="F8271" s="94" t="str">
        <f t="shared" si="1299"/>
        <v/>
      </c>
      <c r="G8271" s="94" t="str">
        <f t="shared" si="1300"/>
        <v/>
      </c>
      <c r="H8271" s="127" t="str">
        <f>IF(A8271&lt;&gt;"",IF(MID(C8271,1,1)="c",$AS$26,IF(MID(C8271,1,1)="r",$AS$41,IF(MID(C8271,1,1)="p",#REF!,#REF!))),"")</f>
        <v/>
      </c>
      <c r="I8271" s="92" t="str">
        <f t="shared" si="1301"/>
        <v/>
      </c>
      <c r="J8271" s="92" t="str">
        <f t="shared" si="1302"/>
        <v/>
      </c>
      <c r="K8271" s="92" t="str">
        <f t="shared" si="1303"/>
        <v/>
      </c>
      <c r="L8271" s="92" t="str">
        <f t="shared" si="1304"/>
        <v/>
      </c>
      <c r="M8271" s="95" t="str">
        <f>IF(A8271&lt;&gt;"",IF(MID(C8271,1,1)="c",SigmaEpsConcrete(I8271,$AN$30:$AN$33,$AR$30:$AR$33,$AS$26,$AS$27,$AS$28,$AQ$20,$AU$19),""),"")</f>
        <v/>
      </c>
      <c r="N8271" s="95" t="str">
        <f>IF(A8271&lt;&gt;"",IF(MID(C8271,1,1)="r",SigmaEpsReinf(J8271,$AS$42:$AS$43,$AS$41,$AS$39,$AS$40,$AQ$38),""),"")</f>
        <v/>
      </c>
      <c r="Q8271" s="92" t="str">
        <f t="shared" si="1306"/>
        <v/>
      </c>
      <c r="R8271" s="92" t="str">
        <f t="shared" si="1307"/>
        <v/>
      </c>
      <c r="U8271" s="5"/>
      <c r="V8271" s="5"/>
      <c r="W8271" s="94" t="str">
        <f t="shared" si="1305"/>
        <v/>
      </c>
      <c r="X8271" s="94" t="str">
        <f t="shared" si="1308"/>
        <v/>
      </c>
      <c r="Y8271" s="5"/>
      <c r="BK8271" s="8"/>
      <c r="BL8271" s="5"/>
      <c r="BM8271" s="5"/>
      <c r="BN8271" s="5"/>
      <c r="BO8271" s="5"/>
      <c r="BP8271" s="1"/>
      <c r="BQ8271" s="1"/>
      <c r="BR8271" s="1"/>
      <c r="BS8271" s="1"/>
      <c r="BT8271" s="1"/>
      <c r="BU8271" s="4"/>
      <c r="BV8271" s="1"/>
      <c r="BW8271" s="3"/>
      <c r="BX8271" s="4"/>
      <c r="BY8271" s="5"/>
      <c r="BZ8271" s="5"/>
      <c r="CA8271" s="5"/>
      <c r="CB8271" s="5"/>
      <c r="CC8271" s="5"/>
      <c r="CD8271" s="43"/>
    </row>
    <row r="8272" spans="1:82" x14ac:dyDescent="0.25">
      <c r="A8272" s="8"/>
      <c r="B8272" s="5"/>
      <c r="C8272" s="5"/>
      <c r="D8272" s="5"/>
      <c r="E8272" s="5"/>
      <c r="F8272" s="94" t="str">
        <f t="shared" si="1299"/>
        <v/>
      </c>
      <c r="G8272" s="94" t="str">
        <f t="shared" si="1300"/>
        <v/>
      </c>
      <c r="H8272" s="127" t="str">
        <f>IF(A8272&lt;&gt;"",IF(MID(C8272,1,1)="c",$AS$26,IF(MID(C8272,1,1)="r",$AS$41,IF(MID(C8272,1,1)="p",#REF!,#REF!))),"")</f>
        <v/>
      </c>
      <c r="I8272" s="92" t="str">
        <f t="shared" si="1301"/>
        <v/>
      </c>
      <c r="J8272" s="92" t="str">
        <f t="shared" si="1302"/>
        <v/>
      </c>
      <c r="K8272" s="92" t="str">
        <f t="shared" si="1303"/>
        <v/>
      </c>
      <c r="L8272" s="92" t="str">
        <f t="shared" si="1304"/>
        <v/>
      </c>
      <c r="M8272" s="95" t="str">
        <f>IF(A8272&lt;&gt;"",IF(MID(C8272,1,1)="c",SigmaEpsConcrete(I8272,$AN$30:$AN$33,$AR$30:$AR$33,$AS$26,$AS$27,$AS$28,$AQ$20,$AU$19),""),"")</f>
        <v/>
      </c>
      <c r="N8272" s="95" t="str">
        <f>IF(A8272&lt;&gt;"",IF(MID(C8272,1,1)="r",SigmaEpsReinf(J8272,$AS$42:$AS$43,$AS$41,$AS$39,$AS$40,$AQ$38),""),"")</f>
        <v/>
      </c>
      <c r="Q8272" s="92" t="str">
        <f t="shared" si="1306"/>
        <v/>
      </c>
      <c r="R8272" s="92" t="str">
        <f t="shared" si="1307"/>
        <v/>
      </c>
      <c r="U8272" s="5"/>
      <c r="V8272" s="5"/>
      <c r="W8272" s="94" t="str">
        <f t="shared" si="1305"/>
        <v/>
      </c>
      <c r="X8272" s="94" t="str">
        <f t="shared" si="1308"/>
        <v/>
      </c>
      <c r="Y8272" s="5"/>
      <c r="BK8272" s="8"/>
      <c r="BL8272" s="5"/>
      <c r="BM8272" s="5"/>
      <c r="BN8272" s="5"/>
      <c r="BO8272" s="5"/>
      <c r="BP8272" s="1"/>
      <c r="BQ8272" s="1"/>
      <c r="BR8272" s="1"/>
      <c r="BS8272" s="1"/>
      <c r="BT8272" s="1"/>
      <c r="BU8272" s="4"/>
      <c r="BV8272" s="1"/>
      <c r="BW8272" s="3"/>
      <c r="BX8272" s="4"/>
      <c r="BY8272" s="5"/>
      <c r="BZ8272" s="5"/>
      <c r="CA8272" s="5"/>
      <c r="CB8272" s="5"/>
      <c r="CC8272" s="5"/>
      <c r="CD8272" s="43"/>
    </row>
    <row r="8273" spans="1:82" x14ac:dyDescent="0.25">
      <c r="A8273" s="8"/>
      <c r="B8273" s="5"/>
      <c r="C8273" s="5"/>
      <c r="D8273" s="5"/>
      <c r="E8273" s="5"/>
      <c r="F8273" s="94" t="str">
        <f t="shared" si="1299"/>
        <v/>
      </c>
      <c r="G8273" s="94" t="str">
        <f t="shared" si="1300"/>
        <v/>
      </c>
      <c r="H8273" s="127" t="str">
        <f>IF(A8273&lt;&gt;"",IF(MID(C8273,1,1)="c",$AS$26,IF(MID(C8273,1,1)="r",$AS$41,IF(MID(C8273,1,1)="p",#REF!,#REF!))),"")</f>
        <v/>
      </c>
      <c r="I8273" s="92" t="str">
        <f t="shared" si="1301"/>
        <v/>
      </c>
      <c r="J8273" s="92" t="str">
        <f t="shared" si="1302"/>
        <v/>
      </c>
      <c r="K8273" s="92" t="str">
        <f t="shared" si="1303"/>
        <v/>
      </c>
      <c r="L8273" s="92" t="str">
        <f t="shared" si="1304"/>
        <v/>
      </c>
      <c r="M8273" s="95" t="str">
        <f>IF(A8273&lt;&gt;"",IF(MID(C8273,1,1)="c",SigmaEpsConcrete(I8273,$AN$30:$AN$33,$AR$30:$AR$33,$AS$26,$AS$27,$AS$28,$AQ$20,$AU$19),""),"")</f>
        <v/>
      </c>
      <c r="N8273" s="95" t="str">
        <f>IF(A8273&lt;&gt;"",IF(MID(C8273,1,1)="r",SigmaEpsReinf(J8273,$AS$42:$AS$43,$AS$41,$AS$39,$AS$40,$AQ$38),""),"")</f>
        <v/>
      </c>
      <c r="Q8273" s="92" t="str">
        <f t="shared" si="1306"/>
        <v/>
      </c>
      <c r="R8273" s="92" t="str">
        <f t="shared" si="1307"/>
        <v/>
      </c>
      <c r="U8273" s="5"/>
      <c r="V8273" s="5"/>
      <c r="W8273" s="94" t="str">
        <f t="shared" si="1305"/>
        <v/>
      </c>
      <c r="X8273" s="94" t="str">
        <f t="shared" si="1308"/>
        <v/>
      </c>
      <c r="Y8273" s="5"/>
      <c r="BK8273" s="8"/>
      <c r="BL8273" s="5"/>
      <c r="BM8273" s="5"/>
      <c r="BN8273" s="5"/>
      <c r="BO8273" s="5"/>
      <c r="BP8273" s="1"/>
      <c r="BQ8273" s="1"/>
      <c r="BR8273" s="1"/>
      <c r="BS8273" s="1"/>
      <c r="BT8273" s="1"/>
      <c r="BU8273" s="4"/>
      <c r="BV8273" s="1"/>
      <c r="BW8273" s="3"/>
      <c r="BX8273" s="4"/>
      <c r="BY8273" s="5"/>
      <c r="BZ8273" s="5"/>
      <c r="CA8273" s="5"/>
      <c r="CB8273" s="5"/>
      <c r="CC8273" s="5"/>
      <c r="CD8273" s="43"/>
    </row>
    <row r="8274" spans="1:82" x14ac:dyDescent="0.25">
      <c r="A8274" s="8"/>
      <c r="B8274" s="5"/>
      <c r="C8274" s="5"/>
      <c r="D8274" s="5"/>
      <c r="E8274" s="5"/>
      <c r="F8274" s="94" t="str">
        <f t="shared" si="1299"/>
        <v/>
      </c>
      <c r="G8274" s="94" t="str">
        <f t="shared" si="1300"/>
        <v/>
      </c>
      <c r="H8274" s="127" t="str">
        <f>IF(A8274&lt;&gt;"",IF(MID(C8274,1,1)="c",$AS$26,IF(MID(C8274,1,1)="r",$AS$41,IF(MID(C8274,1,1)="p",#REF!,#REF!))),"")</f>
        <v/>
      </c>
      <c r="I8274" s="92" t="str">
        <f t="shared" si="1301"/>
        <v/>
      </c>
      <c r="J8274" s="92" t="str">
        <f t="shared" si="1302"/>
        <v/>
      </c>
      <c r="K8274" s="92" t="str">
        <f t="shared" si="1303"/>
        <v/>
      </c>
      <c r="L8274" s="92" t="str">
        <f t="shared" si="1304"/>
        <v/>
      </c>
      <c r="M8274" s="95" t="str">
        <f>IF(A8274&lt;&gt;"",IF(MID(C8274,1,1)="c",SigmaEpsConcrete(I8274,$AN$30:$AN$33,$AR$30:$AR$33,$AS$26,$AS$27,$AS$28,$AQ$20,$AU$19),""),"")</f>
        <v/>
      </c>
      <c r="N8274" s="95" t="str">
        <f>IF(A8274&lt;&gt;"",IF(MID(C8274,1,1)="r",SigmaEpsReinf(J8274,$AS$42:$AS$43,$AS$41,$AS$39,$AS$40,$AQ$38),""),"")</f>
        <v/>
      </c>
      <c r="Q8274" s="92" t="str">
        <f t="shared" si="1306"/>
        <v/>
      </c>
      <c r="R8274" s="92" t="str">
        <f t="shared" si="1307"/>
        <v/>
      </c>
      <c r="U8274" s="5"/>
      <c r="V8274" s="5"/>
      <c r="W8274" s="94" t="str">
        <f t="shared" si="1305"/>
        <v/>
      </c>
      <c r="X8274" s="94" t="str">
        <f t="shared" si="1308"/>
        <v/>
      </c>
      <c r="Y8274" s="5"/>
      <c r="BK8274" s="8"/>
      <c r="BL8274" s="5"/>
      <c r="BM8274" s="5"/>
      <c r="BN8274" s="5"/>
      <c r="BO8274" s="5"/>
      <c r="BP8274" s="1"/>
      <c r="BQ8274" s="1"/>
      <c r="BR8274" s="1"/>
      <c r="BS8274" s="1"/>
      <c r="BT8274" s="1"/>
      <c r="BU8274" s="4"/>
      <c r="BV8274" s="1"/>
      <c r="BW8274" s="3"/>
      <c r="BX8274" s="4"/>
      <c r="BY8274" s="5"/>
      <c r="BZ8274" s="5"/>
      <c r="CA8274" s="5"/>
      <c r="CB8274" s="5"/>
      <c r="CC8274" s="5"/>
      <c r="CD8274" s="43"/>
    </row>
    <row r="8275" spans="1:82" x14ac:dyDescent="0.25">
      <c r="A8275" s="8"/>
      <c r="B8275" s="5"/>
      <c r="C8275" s="5"/>
      <c r="D8275" s="5"/>
      <c r="E8275" s="5"/>
      <c r="F8275" s="94" t="str">
        <f t="shared" si="1299"/>
        <v/>
      </c>
      <c r="G8275" s="94" t="str">
        <f t="shared" si="1300"/>
        <v/>
      </c>
      <c r="H8275" s="127" t="str">
        <f>IF(A8275&lt;&gt;"",IF(MID(C8275,1,1)="c",$AS$26,IF(MID(C8275,1,1)="r",$AS$41,IF(MID(C8275,1,1)="p",#REF!,#REF!))),"")</f>
        <v/>
      </c>
      <c r="I8275" s="92" t="str">
        <f t="shared" si="1301"/>
        <v/>
      </c>
      <c r="J8275" s="92" t="str">
        <f t="shared" si="1302"/>
        <v/>
      </c>
      <c r="K8275" s="92" t="str">
        <f t="shared" si="1303"/>
        <v/>
      </c>
      <c r="L8275" s="92" t="str">
        <f t="shared" si="1304"/>
        <v/>
      </c>
      <c r="M8275" s="95" t="str">
        <f>IF(A8275&lt;&gt;"",IF(MID(C8275,1,1)="c",SigmaEpsConcrete(I8275,$AN$30:$AN$33,$AR$30:$AR$33,$AS$26,$AS$27,$AS$28,$AQ$20,$AU$19),""),"")</f>
        <v/>
      </c>
      <c r="N8275" s="95" t="str">
        <f>IF(A8275&lt;&gt;"",IF(MID(C8275,1,1)="r",SigmaEpsReinf(J8275,$AS$42:$AS$43,$AS$41,$AS$39,$AS$40,$AQ$38),""),"")</f>
        <v/>
      </c>
      <c r="Q8275" s="92" t="str">
        <f t="shared" si="1306"/>
        <v/>
      </c>
      <c r="R8275" s="92" t="str">
        <f t="shared" si="1307"/>
        <v/>
      </c>
      <c r="U8275" s="5"/>
      <c r="V8275" s="5"/>
      <c r="W8275" s="94" t="str">
        <f t="shared" si="1305"/>
        <v/>
      </c>
      <c r="X8275" s="94" t="str">
        <f t="shared" si="1308"/>
        <v/>
      </c>
      <c r="Y8275" s="5"/>
      <c r="BK8275" s="8"/>
      <c r="BL8275" s="5"/>
      <c r="BM8275" s="5"/>
      <c r="BN8275" s="5"/>
      <c r="BO8275" s="5"/>
      <c r="BP8275" s="1"/>
      <c r="BQ8275" s="1"/>
      <c r="BR8275" s="1"/>
      <c r="BS8275" s="1"/>
      <c r="BT8275" s="1"/>
      <c r="BU8275" s="4"/>
      <c r="BV8275" s="1"/>
      <c r="BW8275" s="3"/>
      <c r="BX8275" s="4"/>
      <c r="BY8275" s="5"/>
      <c r="BZ8275" s="5"/>
      <c r="CA8275" s="5"/>
      <c r="CB8275" s="5"/>
      <c r="CC8275" s="5"/>
      <c r="CD8275" s="43"/>
    </row>
    <row r="8276" spans="1:82" x14ac:dyDescent="0.25">
      <c r="A8276" s="8"/>
      <c r="B8276" s="5"/>
      <c r="C8276" s="5"/>
      <c r="D8276" s="5"/>
      <c r="E8276" s="5"/>
      <c r="F8276" s="94" t="str">
        <f t="shared" si="1299"/>
        <v/>
      </c>
      <c r="G8276" s="94" t="str">
        <f t="shared" si="1300"/>
        <v/>
      </c>
      <c r="H8276" s="127" t="str">
        <f>IF(A8276&lt;&gt;"",IF(MID(C8276,1,1)="c",$AS$26,IF(MID(C8276,1,1)="r",$AS$41,IF(MID(C8276,1,1)="p",#REF!,#REF!))),"")</f>
        <v/>
      </c>
      <c r="I8276" s="92" t="str">
        <f t="shared" si="1301"/>
        <v/>
      </c>
      <c r="J8276" s="92" t="str">
        <f t="shared" si="1302"/>
        <v/>
      </c>
      <c r="K8276" s="92" t="str">
        <f t="shared" si="1303"/>
        <v/>
      </c>
      <c r="L8276" s="92" t="str">
        <f t="shared" si="1304"/>
        <v/>
      </c>
      <c r="M8276" s="95" t="str">
        <f>IF(A8276&lt;&gt;"",IF(MID(C8276,1,1)="c",SigmaEpsConcrete(I8276,$AN$30:$AN$33,$AR$30:$AR$33,$AS$26,$AS$27,$AS$28,$AQ$20,$AU$19),""),"")</f>
        <v/>
      </c>
      <c r="N8276" s="95" t="str">
        <f>IF(A8276&lt;&gt;"",IF(MID(C8276,1,1)="r",SigmaEpsReinf(J8276,$AS$42:$AS$43,$AS$41,$AS$39,$AS$40,$AQ$38),""),"")</f>
        <v/>
      </c>
      <c r="Q8276" s="92" t="str">
        <f t="shared" si="1306"/>
        <v/>
      </c>
      <c r="R8276" s="92" t="str">
        <f t="shared" si="1307"/>
        <v/>
      </c>
      <c r="U8276" s="5"/>
      <c r="V8276" s="5"/>
      <c r="W8276" s="94" t="str">
        <f t="shared" si="1305"/>
        <v/>
      </c>
      <c r="X8276" s="94" t="str">
        <f t="shared" si="1308"/>
        <v/>
      </c>
      <c r="Y8276" s="5"/>
      <c r="BK8276" s="8"/>
      <c r="BL8276" s="5"/>
      <c r="BM8276" s="5"/>
      <c r="BN8276" s="5"/>
      <c r="BO8276" s="5"/>
      <c r="BP8276" s="1"/>
      <c r="BQ8276" s="1"/>
      <c r="BR8276" s="1"/>
      <c r="BS8276" s="1"/>
      <c r="BT8276" s="1"/>
      <c r="BU8276" s="4"/>
      <c r="BV8276" s="1"/>
      <c r="BW8276" s="3"/>
      <c r="BX8276" s="4"/>
      <c r="BY8276" s="5"/>
      <c r="BZ8276" s="5"/>
      <c r="CA8276" s="5"/>
      <c r="CB8276" s="5"/>
      <c r="CC8276" s="5"/>
      <c r="CD8276" s="43"/>
    </row>
    <row r="8277" spans="1:82" x14ac:dyDescent="0.25">
      <c r="A8277" s="8"/>
      <c r="B8277" s="5"/>
      <c r="C8277" s="5"/>
      <c r="D8277" s="5"/>
      <c r="E8277" s="5"/>
      <c r="F8277" s="94" t="str">
        <f t="shared" si="1299"/>
        <v/>
      </c>
      <c r="G8277" s="94" t="str">
        <f t="shared" si="1300"/>
        <v/>
      </c>
      <c r="H8277" s="127" t="str">
        <f>IF(A8277&lt;&gt;"",IF(MID(C8277,1,1)="c",$AS$26,IF(MID(C8277,1,1)="r",$AS$41,IF(MID(C8277,1,1)="p",#REF!,#REF!))),"")</f>
        <v/>
      </c>
      <c r="I8277" s="92" t="str">
        <f t="shared" si="1301"/>
        <v/>
      </c>
      <c r="J8277" s="92" t="str">
        <f t="shared" si="1302"/>
        <v/>
      </c>
      <c r="K8277" s="92" t="str">
        <f t="shared" si="1303"/>
        <v/>
      </c>
      <c r="L8277" s="92" t="str">
        <f t="shared" si="1304"/>
        <v/>
      </c>
      <c r="M8277" s="95" t="str">
        <f>IF(A8277&lt;&gt;"",IF(MID(C8277,1,1)="c",SigmaEpsConcrete(I8277,$AN$30:$AN$33,$AR$30:$AR$33,$AS$26,$AS$27,$AS$28,$AQ$20,$AU$19),""),"")</f>
        <v/>
      </c>
      <c r="N8277" s="95" t="str">
        <f>IF(A8277&lt;&gt;"",IF(MID(C8277,1,1)="r",SigmaEpsReinf(J8277,$AS$42:$AS$43,$AS$41,$AS$39,$AS$40,$AQ$38),""),"")</f>
        <v/>
      </c>
      <c r="Q8277" s="92" t="str">
        <f t="shared" si="1306"/>
        <v/>
      </c>
      <c r="R8277" s="92" t="str">
        <f t="shared" si="1307"/>
        <v/>
      </c>
      <c r="U8277" s="5"/>
      <c r="V8277" s="5"/>
      <c r="W8277" s="94" t="str">
        <f t="shared" si="1305"/>
        <v/>
      </c>
      <c r="X8277" s="94" t="str">
        <f t="shared" si="1308"/>
        <v/>
      </c>
      <c r="Y8277" s="5"/>
      <c r="BK8277" s="8"/>
      <c r="BL8277" s="5"/>
      <c r="BM8277" s="5"/>
      <c r="BN8277" s="5"/>
      <c r="BO8277" s="5"/>
      <c r="BP8277" s="1"/>
      <c r="BQ8277" s="1"/>
      <c r="BR8277" s="1"/>
      <c r="BS8277" s="1"/>
      <c r="BT8277" s="1"/>
      <c r="BU8277" s="4"/>
      <c r="BV8277" s="1"/>
      <c r="BW8277" s="3"/>
      <c r="BX8277" s="4"/>
      <c r="BY8277" s="5"/>
      <c r="BZ8277" s="5"/>
      <c r="CA8277" s="5"/>
      <c r="CB8277" s="5"/>
      <c r="CC8277" s="5"/>
      <c r="CD8277" s="43"/>
    </row>
    <row r="8278" spans="1:82" x14ac:dyDescent="0.25">
      <c r="A8278" s="8"/>
      <c r="B8278" s="5"/>
      <c r="C8278" s="5"/>
      <c r="D8278" s="5"/>
      <c r="E8278" s="5"/>
      <c r="F8278" s="94" t="str">
        <f t="shared" si="1299"/>
        <v/>
      </c>
      <c r="G8278" s="94" t="str">
        <f t="shared" si="1300"/>
        <v/>
      </c>
      <c r="H8278" s="127" t="str">
        <f>IF(A8278&lt;&gt;"",IF(MID(C8278,1,1)="c",$AS$26,IF(MID(C8278,1,1)="r",$AS$41,IF(MID(C8278,1,1)="p",#REF!,#REF!))),"")</f>
        <v/>
      </c>
      <c r="I8278" s="92" t="str">
        <f t="shared" si="1301"/>
        <v/>
      </c>
      <c r="J8278" s="92" t="str">
        <f t="shared" si="1302"/>
        <v/>
      </c>
      <c r="K8278" s="92" t="str">
        <f t="shared" si="1303"/>
        <v/>
      </c>
      <c r="L8278" s="92" t="str">
        <f t="shared" si="1304"/>
        <v/>
      </c>
      <c r="M8278" s="95" t="str">
        <f>IF(A8278&lt;&gt;"",IF(MID(C8278,1,1)="c",SigmaEpsConcrete(I8278,$AN$30:$AN$33,$AR$30:$AR$33,$AS$26,$AS$27,$AS$28,$AQ$20,$AU$19),""),"")</f>
        <v/>
      </c>
      <c r="N8278" s="95" t="str">
        <f>IF(A8278&lt;&gt;"",IF(MID(C8278,1,1)="r",SigmaEpsReinf(J8278,$AS$42:$AS$43,$AS$41,$AS$39,$AS$40,$AQ$38),""),"")</f>
        <v/>
      </c>
      <c r="Q8278" s="92" t="str">
        <f t="shared" si="1306"/>
        <v/>
      </c>
      <c r="R8278" s="92" t="str">
        <f t="shared" si="1307"/>
        <v/>
      </c>
      <c r="U8278" s="5"/>
      <c r="V8278" s="5"/>
      <c r="W8278" s="94" t="str">
        <f t="shared" si="1305"/>
        <v/>
      </c>
      <c r="X8278" s="94" t="str">
        <f t="shared" si="1308"/>
        <v/>
      </c>
      <c r="Y8278" s="5"/>
      <c r="BK8278" s="8"/>
      <c r="BL8278" s="5"/>
      <c r="BM8278" s="5"/>
      <c r="BN8278" s="5"/>
      <c r="BO8278" s="5"/>
      <c r="BP8278" s="1"/>
      <c r="BQ8278" s="1"/>
      <c r="BR8278" s="1"/>
      <c r="BS8278" s="1"/>
      <c r="BT8278" s="1"/>
      <c r="BU8278" s="4"/>
      <c r="BV8278" s="1"/>
      <c r="BW8278" s="3"/>
      <c r="BX8278" s="4"/>
      <c r="BY8278" s="5"/>
      <c r="BZ8278" s="5"/>
      <c r="CA8278" s="5"/>
      <c r="CB8278" s="5"/>
      <c r="CC8278" s="5"/>
      <c r="CD8278" s="43"/>
    </row>
    <row r="8279" spans="1:82" x14ac:dyDescent="0.25">
      <c r="A8279" s="8"/>
      <c r="B8279" s="5"/>
      <c r="C8279" s="5"/>
      <c r="D8279" s="5"/>
      <c r="E8279" s="5"/>
      <c r="F8279" s="94" t="str">
        <f t="shared" si="1299"/>
        <v/>
      </c>
      <c r="G8279" s="94" t="str">
        <f t="shared" si="1300"/>
        <v/>
      </c>
      <c r="H8279" s="127" t="str">
        <f>IF(A8279&lt;&gt;"",IF(MID(C8279,1,1)="c",$AS$26,IF(MID(C8279,1,1)="r",$AS$41,IF(MID(C8279,1,1)="p",#REF!,#REF!))),"")</f>
        <v/>
      </c>
      <c r="I8279" s="92" t="str">
        <f t="shared" si="1301"/>
        <v/>
      </c>
      <c r="J8279" s="92" t="str">
        <f t="shared" si="1302"/>
        <v/>
      </c>
      <c r="K8279" s="92" t="str">
        <f t="shared" si="1303"/>
        <v/>
      </c>
      <c r="L8279" s="92" t="str">
        <f t="shared" si="1304"/>
        <v/>
      </c>
      <c r="M8279" s="95" t="str">
        <f>IF(A8279&lt;&gt;"",IF(MID(C8279,1,1)="c",SigmaEpsConcrete(I8279,$AN$30:$AN$33,$AR$30:$AR$33,$AS$26,$AS$27,$AS$28,$AQ$20,$AU$19),""),"")</f>
        <v/>
      </c>
      <c r="N8279" s="95" t="str">
        <f>IF(A8279&lt;&gt;"",IF(MID(C8279,1,1)="r",SigmaEpsReinf(J8279,$AS$42:$AS$43,$AS$41,$AS$39,$AS$40,$AQ$38),""),"")</f>
        <v/>
      </c>
      <c r="Q8279" s="92" t="str">
        <f t="shared" si="1306"/>
        <v/>
      </c>
      <c r="R8279" s="92" t="str">
        <f t="shared" si="1307"/>
        <v/>
      </c>
      <c r="U8279" s="5"/>
      <c r="V8279" s="5"/>
      <c r="W8279" s="94" t="str">
        <f t="shared" si="1305"/>
        <v/>
      </c>
      <c r="X8279" s="94" t="str">
        <f t="shared" si="1308"/>
        <v/>
      </c>
      <c r="Y8279" s="5"/>
      <c r="BK8279" s="8"/>
      <c r="BL8279" s="5"/>
      <c r="BM8279" s="5"/>
      <c r="BN8279" s="5"/>
      <c r="BO8279" s="5"/>
      <c r="BP8279" s="1"/>
      <c r="BQ8279" s="1"/>
      <c r="BR8279" s="1"/>
      <c r="BS8279" s="1"/>
      <c r="BT8279" s="1"/>
      <c r="BU8279" s="4"/>
      <c r="BV8279" s="1"/>
      <c r="BW8279" s="3"/>
      <c r="BX8279" s="4"/>
      <c r="BY8279" s="5"/>
      <c r="BZ8279" s="5"/>
      <c r="CA8279" s="5"/>
      <c r="CB8279" s="5"/>
      <c r="CC8279" s="5"/>
      <c r="CD8279" s="43"/>
    </row>
    <row r="8280" spans="1:82" x14ac:dyDescent="0.25">
      <c r="A8280" s="8"/>
      <c r="B8280" s="5"/>
      <c r="C8280" s="5"/>
      <c r="D8280" s="5"/>
      <c r="E8280" s="5"/>
      <c r="F8280" s="94" t="str">
        <f t="shared" si="1299"/>
        <v/>
      </c>
      <c r="G8280" s="94" t="str">
        <f t="shared" si="1300"/>
        <v/>
      </c>
      <c r="H8280" s="127" t="str">
        <f>IF(A8280&lt;&gt;"",IF(MID(C8280,1,1)="c",$AS$26,IF(MID(C8280,1,1)="r",$AS$41,IF(MID(C8280,1,1)="p",#REF!,#REF!))),"")</f>
        <v/>
      </c>
      <c r="I8280" s="92" t="str">
        <f t="shared" si="1301"/>
        <v/>
      </c>
      <c r="J8280" s="92" t="str">
        <f t="shared" si="1302"/>
        <v/>
      </c>
      <c r="K8280" s="92" t="str">
        <f t="shared" si="1303"/>
        <v/>
      </c>
      <c r="L8280" s="92" t="str">
        <f t="shared" si="1304"/>
        <v/>
      </c>
      <c r="M8280" s="95" t="str">
        <f>IF(A8280&lt;&gt;"",IF(MID(C8280,1,1)="c",SigmaEpsConcrete(I8280,$AN$30:$AN$33,$AR$30:$AR$33,$AS$26,$AS$27,$AS$28,$AQ$20,$AU$19),""),"")</f>
        <v/>
      </c>
      <c r="N8280" s="95" t="str">
        <f>IF(A8280&lt;&gt;"",IF(MID(C8280,1,1)="r",SigmaEpsReinf(J8280,$AS$42:$AS$43,$AS$41,$AS$39,$AS$40,$AQ$38),""),"")</f>
        <v/>
      </c>
      <c r="Q8280" s="92" t="str">
        <f t="shared" si="1306"/>
        <v/>
      </c>
      <c r="R8280" s="92" t="str">
        <f t="shared" si="1307"/>
        <v/>
      </c>
      <c r="U8280" s="5"/>
      <c r="V8280" s="5"/>
      <c r="W8280" s="94" t="str">
        <f t="shared" si="1305"/>
        <v/>
      </c>
      <c r="X8280" s="94" t="str">
        <f t="shared" si="1308"/>
        <v/>
      </c>
      <c r="Y8280" s="5"/>
      <c r="BK8280" s="8"/>
      <c r="BL8280" s="5"/>
      <c r="BM8280" s="5"/>
      <c r="BN8280" s="5"/>
      <c r="BO8280" s="5"/>
      <c r="BP8280" s="1"/>
      <c r="BQ8280" s="1"/>
      <c r="BR8280" s="1"/>
      <c r="BS8280" s="1"/>
      <c r="BT8280" s="1"/>
      <c r="BU8280" s="4"/>
      <c r="BV8280" s="1"/>
      <c r="BW8280" s="3"/>
      <c r="BX8280" s="4"/>
      <c r="BY8280" s="5"/>
      <c r="BZ8280" s="5"/>
      <c r="CA8280" s="5"/>
      <c r="CB8280" s="5"/>
      <c r="CC8280" s="5"/>
      <c r="CD8280" s="43"/>
    </row>
    <row r="8281" spans="1:82" x14ac:dyDescent="0.25">
      <c r="A8281" s="8"/>
      <c r="B8281" s="5"/>
      <c r="C8281" s="5"/>
      <c r="D8281" s="5"/>
      <c r="E8281" s="5"/>
      <c r="F8281" s="94" t="str">
        <f t="shared" si="1299"/>
        <v/>
      </c>
      <c r="G8281" s="94" t="str">
        <f t="shared" si="1300"/>
        <v/>
      </c>
      <c r="H8281" s="127" t="str">
        <f>IF(A8281&lt;&gt;"",IF(MID(C8281,1,1)="c",$AS$26,IF(MID(C8281,1,1)="r",$AS$41,IF(MID(C8281,1,1)="p",#REF!,#REF!))),"")</f>
        <v/>
      </c>
      <c r="I8281" s="92" t="str">
        <f t="shared" si="1301"/>
        <v/>
      </c>
      <c r="J8281" s="92" t="str">
        <f t="shared" si="1302"/>
        <v/>
      </c>
      <c r="K8281" s="92" t="str">
        <f t="shared" si="1303"/>
        <v/>
      </c>
      <c r="L8281" s="92" t="str">
        <f t="shared" si="1304"/>
        <v/>
      </c>
      <c r="M8281" s="95" t="str">
        <f>IF(A8281&lt;&gt;"",IF(MID(C8281,1,1)="c",SigmaEpsConcrete(I8281,$AN$30:$AN$33,$AR$30:$AR$33,$AS$26,$AS$27,$AS$28,$AQ$20,$AU$19),""),"")</f>
        <v/>
      </c>
      <c r="N8281" s="95" t="str">
        <f>IF(A8281&lt;&gt;"",IF(MID(C8281,1,1)="r",SigmaEpsReinf(J8281,$AS$42:$AS$43,$AS$41,$AS$39,$AS$40,$AQ$38),""),"")</f>
        <v/>
      </c>
      <c r="Q8281" s="92" t="str">
        <f t="shared" si="1306"/>
        <v/>
      </c>
      <c r="R8281" s="92" t="str">
        <f t="shared" si="1307"/>
        <v/>
      </c>
      <c r="U8281" s="5"/>
      <c r="V8281" s="5"/>
      <c r="W8281" s="94" t="str">
        <f t="shared" si="1305"/>
        <v/>
      </c>
      <c r="X8281" s="94" t="str">
        <f t="shared" si="1308"/>
        <v/>
      </c>
      <c r="Y8281" s="5"/>
      <c r="BK8281" s="8"/>
      <c r="BL8281" s="5"/>
      <c r="BM8281" s="5"/>
      <c r="BN8281" s="5"/>
      <c r="BO8281" s="5"/>
      <c r="BP8281" s="1"/>
      <c r="BQ8281" s="1"/>
      <c r="BR8281" s="1"/>
      <c r="BS8281" s="1"/>
      <c r="BT8281" s="1"/>
      <c r="BU8281" s="4"/>
      <c r="BV8281" s="1"/>
      <c r="BW8281" s="3"/>
      <c r="BX8281" s="4"/>
      <c r="BY8281" s="5"/>
      <c r="BZ8281" s="5"/>
      <c r="CA8281" s="5"/>
      <c r="CB8281" s="5"/>
      <c r="CC8281" s="5"/>
      <c r="CD8281" s="43"/>
    </row>
    <row r="8282" spans="1:82" x14ac:dyDescent="0.25">
      <c r="A8282" s="8"/>
      <c r="B8282" s="5"/>
      <c r="C8282" s="5"/>
      <c r="D8282" s="5"/>
      <c r="E8282" s="5"/>
      <c r="F8282" s="94" t="str">
        <f t="shared" si="1299"/>
        <v/>
      </c>
      <c r="G8282" s="94" t="str">
        <f t="shared" si="1300"/>
        <v/>
      </c>
      <c r="H8282" s="127" t="str">
        <f>IF(A8282&lt;&gt;"",IF(MID(C8282,1,1)="c",$AS$26,IF(MID(C8282,1,1)="r",$AS$41,IF(MID(C8282,1,1)="p",#REF!,#REF!))),"")</f>
        <v/>
      </c>
      <c r="I8282" s="92" t="str">
        <f t="shared" si="1301"/>
        <v/>
      </c>
      <c r="J8282" s="92" t="str">
        <f t="shared" si="1302"/>
        <v/>
      </c>
      <c r="K8282" s="92" t="str">
        <f t="shared" si="1303"/>
        <v/>
      </c>
      <c r="L8282" s="92" t="str">
        <f t="shared" si="1304"/>
        <v/>
      </c>
      <c r="M8282" s="95" t="str">
        <f>IF(A8282&lt;&gt;"",IF(MID(C8282,1,1)="c",SigmaEpsConcrete(I8282,$AN$30:$AN$33,$AR$30:$AR$33,$AS$26,$AS$27,$AS$28,$AQ$20,$AU$19),""),"")</f>
        <v/>
      </c>
      <c r="N8282" s="95" t="str">
        <f>IF(A8282&lt;&gt;"",IF(MID(C8282,1,1)="r",SigmaEpsReinf(J8282,$AS$42:$AS$43,$AS$41,$AS$39,$AS$40,$AQ$38),""),"")</f>
        <v/>
      </c>
      <c r="Q8282" s="92" t="str">
        <f t="shared" si="1306"/>
        <v/>
      </c>
      <c r="R8282" s="92" t="str">
        <f t="shared" si="1307"/>
        <v/>
      </c>
      <c r="U8282" s="5"/>
      <c r="V8282" s="5"/>
      <c r="W8282" s="94" t="str">
        <f t="shared" si="1305"/>
        <v/>
      </c>
      <c r="X8282" s="94" t="str">
        <f t="shared" si="1308"/>
        <v/>
      </c>
      <c r="Y8282" s="5"/>
      <c r="BK8282" s="8"/>
      <c r="BL8282" s="5"/>
      <c r="BM8282" s="5"/>
      <c r="BN8282" s="5"/>
      <c r="BO8282" s="5"/>
      <c r="BP8282" s="1"/>
      <c r="BQ8282" s="1"/>
      <c r="BR8282" s="1"/>
      <c r="BS8282" s="1"/>
      <c r="BT8282" s="1"/>
      <c r="BU8282" s="4"/>
      <c r="BV8282" s="1"/>
      <c r="BW8282" s="3"/>
      <c r="BX8282" s="4"/>
      <c r="BY8282" s="5"/>
      <c r="BZ8282" s="5"/>
      <c r="CA8282" s="5"/>
      <c r="CB8282" s="5"/>
      <c r="CC8282" s="5"/>
      <c r="CD8282" s="43"/>
    </row>
    <row r="8283" spans="1:82" x14ac:dyDescent="0.25">
      <c r="A8283" s="8"/>
      <c r="B8283" s="5"/>
      <c r="C8283" s="5"/>
      <c r="D8283" s="5"/>
      <c r="E8283" s="5"/>
      <c r="F8283" s="94" t="str">
        <f t="shared" si="1299"/>
        <v/>
      </c>
      <c r="G8283" s="94" t="str">
        <f t="shared" si="1300"/>
        <v/>
      </c>
      <c r="H8283" s="127" t="str">
        <f>IF(A8283&lt;&gt;"",IF(MID(C8283,1,1)="c",$AS$26,IF(MID(C8283,1,1)="r",$AS$41,IF(MID(C8283,1,1)="p",#REF!,#REF!))),"")</f>
        <v/>
      </c>
      <c r="I8283" s="92" t="str">
        <f t="shared" si="1301"/>
        <v/>
      </c>
      <c r="J8283" s="92" t="str">
        <f t="shared" si="1302"/>
        <v/>
      </c>
      <c r="K8283" s="92" t="str">
        <f t="shared" si="1303"/>
        <v/>
      </c>
      <c r="L8283" s="92" t="str">
        <f t="shared" si="1304"/>
        <v/>
      </c>
      <c r="M8283" s="95" t="str">
        <f>IF(A8283&lt;&gt;"",IF(MID(C8283,1,1)="c",SigmaEpsConcrete(I8283,$AN$30:$AN$33,$AR$30:$AR$33,$AS$26,$AS$27,$AS$28,$AQ$20,$AU$19),""),"")</f>
        <v/>
      </c>
      <c r="N8283" s="95" t="str">
        <f>IF(A8283&lt;&gt;"",IF(MID(C8283,1,1)="r",SigmaEpsReinf(J8283,$AS$42:$AS$43,$AS$41,$AS$39,$AS$40,$AQ$38),""),"")</f>
        <v/>
      </c>
      <c r="Q8283" s="92" t="str">
        <f t="shared" si="1306"/>
        <v/>
      </c>
      <c r="R8283" s="92" t="str">
        <f t="shared" si="1307"/>
        <v/>
      </c>
      <c r="U8283" s="5"/>
      <c r="V8283" s="5"/>
      <c r="W8283" s="94" t="str">
        <f t="shared" si="1305"/>
        <v/>
      </c>
      <c r="X8283" s="94" t="str">
        <f t="shared" si="1308"/>
        <v/>
      </c>
      <c r="Y8283" s="5"/>
      <c r="BK8283" s="8"/>
      <c r="BL8283" s="5"/>
      <c r="BM8283" s="5"/>
      <c r="BN8283" s="5"/>
      <c r="BO8283" s="5"/>
      <c r="BP8283" s="1"/>
      <c r="BQ8283" s="1"/>
      <c r="BR8283" s="1"/>
      <c r="BS8283" s="1"/>
      <c r="BT8283" s="1"/>
      <c r="BU8283" s="4"/>
      <c r="BV8283" s="1"/>
      <c r="BW8283" s="3"/>
      <c r="BX8283" s="4"/>
      <c r="BY8283" s="5"/>
      <c r="BZ8283" s="5"/>
      <c r="CA8283" s="5"/>
      <c r="CB8283" s="5"/>
      <c r="CC8283" s="5"/>
      <c r="CD8283" s="43"/>
    </row>
    <row r="8284" spans="1:82" x14ac:dyDescent="0.25">
      <c r="A8284" s="8"/>
      <c r="B8284" s="5"/>
      <c r="C8284" s="5"/>
      <c r="D8284" s="5"/>
      <c r="E8284" s="5"/>
      <c r="F8284" s="94" t="str">
        <f t="shared" si="1299"/>
        <v/>
      </c>
      <c r="G8284" s="94" t="str">
        <f t="shared" si="1300"/>
        <v/>
      </c>
      <c r="H8284" s="127" t="str">
        <f>IF(A8284&lt;&gt;"",IF(MID(C8284,1,1)="c",$AS$26,IF(MID(C8284,1,1)="r",$AS$41,IF(MID(C8284,1,1)="p",#REF!,#REF!))),"")</f>
        <v/>
      </c>
      <c r="I8284" s="92" t="str">
        <f t="shared" si="1301"/>
        <v/>
      </c>
      <c r="J8284" s="92" t="str">
        <f t="shared" si="1302"/>
        <v/>
      </c>
      <c r="K8284" s="92" t="str">
        <f t="shared" si="1303"/>
        <v/>
      </c>
      <c r="L8284" s="92" t="str">
        <f t="shared" si="1304"/>
        <v/>
      </c>
      <c r="M8284" s="95" t="str">
        <f>IF(A8284&lt;&gt;"",IF(MID(C8284,1,1)="c",SigmaEpsConcrete(I8284,$AN$30:$AN$33,$AR$30:$AR$33,$AS$26,$AS$27,$AS$28,$AQ$20,$AU$19),""),"")</f>
        <v/>
      </c>
      <c r="N8284" s="95" t="str">
        <f>IF(A8284&lt;&gt;"",IF(MID(C8284,1,1)="r",SigmaEpsReinf(J8284,$AS$42:$AS$43,$AS$41,$AS$39,$AS$40,$AQ$38),""),"")</f>
        <v/>
      </c>
      <c r="Q8284" s="92" t="str">
        <f t="shared" si="1306"/>
        <v/>
      </c>
      <c r="R8284" s="92" t="str">
        <f t="shared" si="1307"/>
        <v/>
      </c>
      <c r="U8284" s="5"/>
      <c r="V8284" s="5"/>
      <c r="W8284" s="94" t="str">
        <f t="shared" si="1305"/>
        <v/>
      </c>
      <c r="X8284" s="94" t="str">
        <f t="shared" si="1308"/>
        <v/>
      </c>
      <c r="Y8284" s="5"/>
      <c r="BK8284" s="8"/>
      <c r="BL8284" s="5"/>
      <c r="BM8284" s="5"/>
      <c r="BN8284" s="5"/>
      <c r="BO8284" s="5"/>
      <c r="BP8284" s="1"/>
      <c r="BQ8284" s="1"/>
      <c r="BR8284" s="1"/>
      <c r="BS8284" s="1"/>
      <c r="BT8284" s="1"/>
      <c r="BU8284" s="4"/>
      <c r="BV8284" s="1"/>
      <c r="BW8284" s="3"/>
      <c r="BX8284" s="4"/>
      <c r="BY8284" s="5"/>
      <c r="BZ8284" s="5"/>
      <c r="CA8284" s="5"/>
      <c r="CB8284" s="5"/>
      <c r="CC8284" s="5"/>
      <c r="CD8284" s="43"/>
    </row>
    <row r="8285" spans="1:82" x14ac:dyDescent="0.25">
      <c r="A8285" s="8"/>
      <c r="B8285" s="5"/>
      <c r="C8285" s="5"/>
      <c r="D8285" s="5"/>
      <c r="E8285" s="5"/>
      <c r="F8285" s="94" t="str">
        <f t="shared" si="1299"/>
        <v/>
      </c>
      <c r="G8285" s="94" t="str">
        <f t="shared" si="1300"/>
        <v/>
      </c>
      <c r="H8285" s="127" t="str">
        <f>IF(A8285&lt;&gt;"",IF(MID(C8285,1,1)="c",$AS$26,IF(MID(C8285,1,1)="r",$AS$41,IF(MID(C8285,1,1)="p",#REF!,#REF!))),"")</f>
        <v/>
      </c>
      <c r="I8285" s="92" t="str">
        <f t="shared" si="1301"/>
        <v/>
      </c>
      <c r="J8285" s="92" t="str">
        <f t="shared" si="1302"/>
        <v/>
      </c>
      <c r="K8285" s="92" t="str">
        <f t="shared" si="1303"/>
        <v/>
      </c>
      <c r="L8285" s="92" t="str">
        <f t="shared" si="1304"/>
        <v/>
      </c>
      <c r="M8285" s="95" t="str">
        <f>IF(A8285&lt;&gt;"",IF(MID(C8285,1,1)="c",SigmaEpsConcrete(I8285,$AN$30:$AN$33,$AR$30:$AR$33,$AS$26,$AS$27,$AS$28,$AQ$20,$AU$19),""),"")</f>
        <v/>
      </c>
      <c r="N8285" s="95" t="str">
        <f>IF(A8285&lt;&gt;"",IF(MID(C8285,1,1)="r",SigmaEpsReinf(J8285,$AS$42:$AS$43,$AS$41,$AS$39,$AS$40,$AQ$38),""),"")</f>
        <v/>
      </c>
      <c r="Q8285" s="92" t="str">
        <f t="shared" si="1306"/>
        <v/>
      </c>
      <c r="R8285" s="92" t="str">
        <f t="shared" si="1307"/>
        <v/>
      </c>
      <c r="U8285" s="5"/>
      <c r="V8285" s="5"/>
      <c r="W8285" s="94" t="str">
        <f t="shared" si="1305"/>
        <v/>
      </c>
      <c r="X8285" s="94" t="str">
        <f t="shared" si="1308"/>
        <v/>
      </c>
      <c r="Y8285" s="5"/>
      <c r="BK8285" s="8"/>
      <c r="BL8285" s="5"/>
      <c r="BM8285" s="5"/>
      <c r="BN8285" s="5"/>
      <c r="BO8285" s="5"/>
      <c r="BP8285" s="1"/>
      <c r="BQ8285" s="1"/>
      <c r="BR8285" s="1"/>
      <c r="BS8285" s="1"/>
      <c r="BT8285" s="1"/>
      <c r="BU8285" s="4"/>
      <c r="BV8285" s="1"/>
      <c r="BW8285" s="3"/>
      <c r="BX8285" s="4"/>
      <c r="BY8285" s="5"/>
      <c r="BZ8285" s="5"/>
      <c r="CA8285" s="5"/>
      <c r="CB8285" s="5"/>
      <c r="CC8285" s="5"/>
      <c r="CD8285" s="43"/>
    </row>
    <row r="8286" spans="1:82" x14ac:dyDescent="0.25">
      <c r="A8286" s="8"/>
      <c r="B8286" s="5"/>
      <c r="C8286" s="5"/>
      <c r="D8286" s="5"/>
      <c r="E8286" s="5"/>
      <c r="F8286" s="94" t="str">
        <f t="shared" si="1299"/>
        <v/>
      </c>
      <c r="G8286" s="94" t="str">
        <f t="shared" si="1300"/>
        <v/>
      </c>
      <c r="H8286" s="127" t="str">
        <f>IF(A8286&lt;&gt;"",IF(MID(C8286,1,1)="c",$AS$26,IF(MID(C8286,1,1)="r",$AS$41,IF(MID(C8286,1,1)="p",#REF!,#REF!))),"")</f>
        <v/>
      </c>
      <c r="I8286" s="92" t="str">
        <f t="shared" si="1301"/>
        <v/>
      </c>
      <c r="J8286" s="92" t="str">
        <f t="shared" si="1302"/>
        <v/>
      </c>
      <c r="K8286" s="92" t="str">
        <f t="shared" si="1303"/>
        <v/>
      </c>
      <c r="L8286" s="92" t="str">
        <f t="shared" si="1304"/>
        <v/>
      </c>
      <c r="M8286" s="95" t="str">
        <f>IF(A8286&lt;&gt;"",IF(MID(C8286,1,1)="c",SigmaEpsConcrete(I8286,$AN$30:$AN$33,$AR$30:$AR$33,$AS$26,$AS$27,$AS$28,$AQ$20,$AU$19),""),"")</f>
        <v/>
      </c>
      <c r="N8286" s="95" t="str">
        <f>IF(A8286&lt;&gt;"",IF(MID(C8286,1,1)="r",SigmaEpsReinf(J8286,$AS$42:$AS$43,$AS$41,$AS$39,$AS$40,$AQ$38),""),"")</f>
        <v/>
      </c>
      <c r="Q8286" s="92" t="str">
        <f t="shared" si="1306"/>
        <v/>
      </c>
      <c r="R8286" s="92" t="str">
        <f t="shared" si="1307"/>
        <v/>
      </c>
      <c r="U8286" s="5"/>
      <c r="V8286" s="5"/>
      <c r="W8286" s="94" t="str">
        <f t="shared" si="1305"/>
        <v/>
      </c>
      <c r="X8286" s="94" t="str">
        <f t="shared" si="1308"/>
        <v/>
      </c>
      <c r="Y8286" s="5"/>
      <c r="BK8286" s="8"/>
      <c r="BL8286" s="5"/>
      <c r="BM8286" s="5"/>
      <c r="BN8286" s="5"/>
      <c r="BO8286" s="5"/>
      <c r="BP8286" s="1"/>
      <c r="BQ8286" s="1"/>
      <c r="BR8286" s="1"/>
      <c r="BS8286" s="1"/>
      <c r="BT8286" s="1"/>
      <c r="BU8286" s="4"/>
      <c r="BV8286" s="1"/>
      <c r="BW8286" s="3"/>
      <c r="BX8286" s="4"/>
      <c r="BY8286" s="5"/>
      <c r="BZ8286" s="5"/>
      <c r="CA8286" s="5"/>
      <c r="CB8286" s="5"/>
      <c r="CC8286" s="5"/>
      <c r="CD8286" s="43"/>
    </row>
    <row r="8287" spans="1:82" x14ac:dyDescent="0.25">
      <c r="A8287" s="8"/>
      <c r="B8287" s="5"/>
      <c r="C8287" s="5"/>
      <c r="D8287" s="5"/>
      <c r="E8287" s="5"/>
      <c r="F8287" s="94" t="str">
        <f t="shared" si="1299"/>
        <v/>
      </c>
      <c r="G8287" s="94" t="str">
        <f t="shared" si="1300"/>
        <v/>
      </c>
      <c r="H8287" s="127" t="str">
        <f>IF(A8287&lt;&gt;"",IF(MID(C8287,1,1)="c",$AS$26,IF(MID(C8287,1,1)="r",$AS$41,IF(MID(C8287,1,1)="p",#REF!,#REF!))),"")</f>
        <v/>
      </c>
      <c r="I8287" s="92" t="str">
        <f t="shared" si="1301"/>
        <v/>
      </c>
      <c r="J8287" s="92" t="str">
        <f t="shared" si="1302"/>
        <v/>
      </c>
      <c r="K8287" s="92" t="str">
        <f t="shared" si="1303"/>
        <v/>
      </c>
      <c r="L8287" s="92" t="str">
        <f t="shared" si="1304"/>
        <v/>
      </c>
      <c r="M8287" s="95" t="str">
        <f>IF(A8287&lt;&gt;"",IF(MID(C8287,1,1)="c",SigmaEpsConcrete(I8287,$AN$30:$AN$33,$AR$30:$AR$33,$AS$26,$AS$27,$AS$28,$AQ$20,$AU$19),""),"")</f>
        <v/>
      </c>
      <c r="N8287" s="95" t="str">
        <f>IF(A8287&lt;&gt;"",IF(MID(C8287,1,1)="r",SigmaEpsReinf(J8287,$AS$42:$AS$43,$AS$41,$AS$39,$AS$40,$AQ$38),""),"")</f>
        <v/>
      </c>
      <c r="Q8287" s="92" t="str">
        <f t="shared" si="1306"/>
        <v/>
      </c>
      <c r="R8287" s="92" t="str">
        <f t="shared" si="1307"/>
        <v/>
      </c>
      <c r="U8287" s="5"/>
      <c r="V8287" s="5"/>
      <c r="W8287" s="94" t="str">
        <f t="shared" si="1305"/>
        <v/>
      </c>
      <c r="X8287" s="94" t="str">
        <f t="shared" si="1308"/>
        <v/>
      </c>
      <c r="Y8287" s="5"/>
      <c r="BK8287" s="8"/>
      <c r="BL8287" s="5"/>
      <c r="BM8287" s="5"/>
      <c r="BN8287" s="5"/>
      <c r="BO8287" s="5"/>
      <c r="BP8287" s="1"/>
      <c r="BQ8287" s="1"/>
      <c r="BR8287" s="1"/>
      <c r="BS8287" s="1"/>
      <c r="BT8287" s="1"/>
      <c r="BU8287" s="4"/>
      <c r="BV8287" s="1"/>
      <c r="BW8287" s="3"/>
      <c r="BX8287" s="4"/>
      <c r="BY8287" s="5"/>
      <c r="BZ8287" s="5"/>
      <c r="CA8287" s="5"/>
      <c r="CB8287" s="5"/>
      <c r="CC8287" s="5"/>
      <c r="CD8287" s="43"/>
    </row>
    <row r="8288" spans="1:82" x14ac:dyDescent="0.25">
      <c r="A8288" s="8"/>
      <c r="B8288" s="5"/>
      <c r="C8288" s="5"/>
      <c r="D8288" s="5"/>
      <c r="E8288" s="5"/>
      <c r="F8288" s="94" t="str">
        <f t="shared" si="1299"/>
        <v/>
      </c>
      <c r="G8288" s="94" t="str">
        <f t="shared" si="1300"/>
        <v/>
      </c>
      <c r="H8288" s="127" t="str">
        <f>IF(A8288&lt;&gt;"",IF(MID(C8288,1,1)="c",$AS$26,IF(MID(C8288,1,1)="r",$AS$41,IF(MID(C8288,1,1)="p",#REF!,#REF!))),"")</f>
        <v/>
      </c>
      <c r="I8288" s="92" t="str">
        <f t="shared" si="1301"/>
        <v/>
      </c>
      <c r="J8288" s="92" t="str">
        <f t="shared" si="1302"/>
        <v/>
      </c>
      <c r="K8288" s="92" t="str">
        <f t="shared" si="1303"/>
        <v/>
      </c>
      <c r="L8288" s="92" t="str">
        <f t="shared" si="1304"/>
        <v/>
      </c>
      <c r="M8288" s="95" t="str">
        <f>IF(A8288&lt;&gt;"",IF(MID(C8288,1,1)="c",SigmaEpsConcrete(I8288,$AN$30:$AN$33,$AR$30:$AR$33,$AS$26,$AS$27,$AS$28,$AQ$20,$AU$19),""),"")</f>
        <v/>
      </c>
      <c r="N8288" s="95" t="str">
        <f>IF(A8288&lt;&gt;"",IF(MID(C8288,1,1)="r",SigmaEpsReinf(J8288,$AS$42:$AS$43,$AS$41,$AS$39,$AS$40,$AQ$38),""),"")</f>
        <v/>
      </c>
      <c r="Q8288" s="92" t="str">
        <f t="shared" si="1306"/>
        <v/>
      </c>
      <c r="R8288" s="92" t="str">
        <f t="shared" si="1307"/>
        <v/>
      </c>
      <c r="U8288" s="5"/>
      <c r="V8288" s="5"/>
      <c r="W8288" s="94" t="str">
        <f t="shared" si="1305"/>
        <v/>
      </c>
      <c r="X8288" s="94" t="str">
        <f t="shared" si="1308"/>
        <v/>
      </c>
      <c r="Y8288" s="5"/>
      <c r="BK8288" s="8"/>
      <c r="BL8288" s="5"/>
      <c r="BM8288" s="5"/>
      <c r="BN8288" s="5"/>
      <c r="BO8288" s="5"/>
      <c r="BP8288" s="1"/>
      <c r="BQ8288" s="1"/>
      <c r="BR8288" s="1"/>
      <c r="BS8288" s="1"/>
      <c r="BT8288" s="1"/>
      <c r="BU8288" s="4"/>
      <c r="BV8288" s="1"/>
      <c r="BW8288" s="3"/>
      <c r="BX8288" s="4"/>
      <c r="BY8288" s="5"/>
      <c r="BZ8288" s="5"/>
      <c r="CA8288" s="5"/>
      <c r="CB8288" s="5"/>
      <c r="CC8288" s="5"/>
      <c r="CD8288" s="43"/>
    </row>
    <row r="8289" spans="1:82" x14ac:dyDescent="0.25">
      <c r="A8289" s="8"/>
      <c r="B8289" s="5"/>
      <c r="C8289" s="5"/>
      <c r="D8289" s="5"/>
      <c r="E8289" s="5"/>
      <c r="F8289" s="94" t="str">
        <f t="shared" si="1299"/>
        <v/>
      </c>
      <c r="G8289" s="94" t="str">
        <f t="shared" si="1300"/>
        <v/>
      </c>
      <c r="H8289" s="127" t="str">
        <f>IF(A8289&lt;&gt;"",IF(MID(C8289,1,1)="c",$AS$26,IF(MID(C8289,1,1)="r",$AS$41,IF(MID(C8289,1,1)="p",#REF!,#REF!))),"")</f>
        <v/>
      </c>
      <c r="I8289" s="92" t="str">
        <f t="shared" si="1301"/>
        <v/>
      </c>
      <c r="J8289" s="92" t="str">
        <f t="shared" si="1302"/>
        <v/>
      </c>
      <c r="K8289" s="92" t="str">
        <f t="shared" si="1303"/>
        <v/>
      </c>
      <c r="L8289" s="92" t="str">
        <f t="shared" si="1304"/>
        <v/>
      </c>
      <c r="M8289" s="95" t="str">
        <f>IF(A8289&lt;&gt;"",IF(MID(C8289,1,1)="c",SigmaEpsConcrete(I8289,$AN$30:$AN$33,$AR$30:$AR$33,$AS$26,$AS$27,$AS$28,$AQ$20,$AU$19),""),"")</f>
        <v/>
      </c>
      <c r="N8289" s="95" t="str">
        <f>IF(A8289&lt;&gt;"",IF(MID(C8289,1,1)="r",SigmaEpsReinf(J8289,$AS$42:$AS$43,$AS$41,$AS$39,$AS$40,$AQ$38),""),"")</f>
        <v/>
      </c>
      <c r="Q8289" s="92" t="str">
        <f t="shared" si="1306"/>
        <v/>
      </c>
      <c r="R8289" s="92" t="str">
        <f t="shared" si="1307"/>
        <v/>
      </c>
      <c r="U8289" s="5"/>
      <c r="V8289" s="5"/>
      <c r="W8289" s="94" t="str">
        <f t="shared" si="1305"/>
        <v/>
      </c>
      <c r="X8289" s="94" t="str">
        <f t="shared" si="1308"/>
        <v/>
      </c>
      <c r="Y8289" s="5"/>
      <c r="BK8289" s="8"/>
      <c r="BL8289" s="5"/>
      <c r="BM8289" s="5"/>
      <c r="BN8289" s="5"/>
      <c r="BO8289" s="5"/>
      <c r="BP8289" s="1"/>
      <c r="BQ8289" s="1"/>
      <c r="BR8289" s="1"/>
      <c r="BS8289" s="1"/>
      <c r="BT8289" s="1"/>
      <c r="BU8289" s="4"/>
      <c r="BV8289" s="1"/>
      <c r="BW8289" s="3"/>
      <c r="BX8289" s="4"/>
      <c r="BY8289" s="5"/>
      <c r="BZ8289" s="5"/>
      <c r="CA8289" s="5"/>
      <c r="CB8289" s="5"/>
      <c r="CC8289" s="5"/>
      <c r="CD8289" s="43"/>
    </row>
    <row r="8290" spans="1:82" x14ac:dyDescent="0.25">
      <c r="A8290" s="8"/>
      <c r="B8290" s="5"/>
      <c r="C8290" s="5"/>
      <c r="D8290" s="5"/>
      <c r="E8290" s="5"/>
      <c r="F8290" s="94" t="str">
        <f t="shared" si="1299"/>
        <v/>
      </c>
      <c r="G8290" s="94" t="str">
        <f t="shared" si="1300"/>
        <v/>
      </c>
      <c r="H8290" s="127" t="str">
        <f>IF(A8290&lt;&gt;"",IF(MID(C8290,1,1)="c",$AS$26,IF(MID(C8290,1,1)="r",$AS$41,IF(MID(C8290,1,1)="p",#REF!,#REF!))),"")</f>
        <v/>
      </c>
      <c r="I8290" s="92" t="str">
        <f t="shared" si="1301"/>
        <v/>
      </c>
      <c r="J8290" s="92" t="str">
        <f t="shared" si="1302"/>
        <v/>
      </c>
      <c r="K8290" s="92" t="str">
        <f t="shared" si="1303"/>
        <v/>
      </c>
      <c r="L8290" s="92" t="str">
        <f t="shared" si="1304"/>
        <v/>
      </c>
      <c r="M8290" s="95" t="str">
        <f>IF(A8290&lt;&gt;"",IF(MID(C8290,1,1)="c",SigmaEpsConcrete(I8290,$AN$30:$AN$33,$AR$30:$AR$33,$AS$26,$AS$27,$AS$28,$AQ$20,$AU$19),""),"")</f>
        <v/>
      </c>
      <c r="N8290" s="95" t="str">
        <f>IF(A8290&lt;&gt;"",IF(MID(C8290,1,1)="r",SigmaEpsReinf(J8290,$AS$42:$AS$43,$AS$41,$AS$39,$AS$40,$AQ$38),""),"")</f>
        <v/>
      </c>
      <c r="Q8290" s="92" t="str">
        <f t="shared" si="1306"/>
        <v/>
      </c>
      <c r="R8290" s="92" t="str">
        <f t="shared" si="1307"/>
        <v/>
      </c>
      <c r="U8290" s="5"/>
      <c r="V8290" s="5"/>
      <c r="W8290" s="94" t="str">
        <f t="shared" si="1305"/>
        <v/>
      </c>
      <c r="X8290" s="94" t="str">
        <f t="shared" si="1308"/>
        <v/>
      </c>
      <c r="Y8290" s="5"/>
      <c r="BK8290" s="8"/>
      <c r="BL8290" s="5"/>
      <c r="BM8290" s="5"/>
      <c r="BN8290" s="5"/>
      <c r="BO8290" s="5"/>
      <c r="BP8290" s="1"/>
      <c r="BQ8290" s="1"/>
      <c r="BR8290" s="1"/>
      <c r="BS8290" s="1"/>
      <c r="BT8290" s="1"/>
      <c r="BU8290" s="4"/>
      <c r="BV8290" s="1"/>
      <c r="BW8290" s="3"/>
      <c r="BX8290" s="4"/>
      <c r="BY8290" s="5"/>
      <c r="BZ8290" s="5"/>
      <c r="CA8290" s="5"/>
      <c r="CB8290" s="5"/>
      <c r="CC8290" s="5"/>
      <c r="CD8290" s="43"/>
    </row>
    <row r="8291" spans="1:82" x14ac:dyDescent="0.25">
      <c r="A8291" s="8"/>
      <c r="B8291" s="5"/>
      <c r="C8291" s="5"/>
      <c r="D8291" s="5"/>
      <c r="E8291" s="5"/>
      <c r="F8291" s="94" t="str">
        <f t="shared" si="1299"/>
        <v/>
      </c>
      <c r="G8291" s="94" t="str">
        <f t="shared" si="1300"/>
        <v/>
      </c>
      <c r="H8291" s="127" t="str">
        <f>IF(A8291&lt;&gt;"",IF(MID(C8291,1,1)="c",$AS$26,IF(MID(C8291,1,1)="r",$AS$41,IF(MID(C8291,1,1)="p",#REF!,#REF!))),"")</f>
        <v/>
      </c>
      <c r="I8291" s="92" t="str">
        <f t="shared" si="1301"/>
        <v/>
      </c>
      <c r="J8291" s="92" t="str">
        <f t="shared" si="1302"/>
        <v/>
      </c>
      <c r="K8291" s="92" t="str">
        <f t="shared" si="1303"/>
        <v/>
      </c>
      <c r="L8291" s="92" t="str">
        <f t="shared" si="1304"/>
        <v/>
      </c>
      <c r="M8291" s="95" t="str">
        <f>IF(A8291&lt;&gt;"",IF(MID(C8291,1,1)="c",SigmaEpsConcrete(I8291,$AN$30:$AN$33,$AR$30:$AR$33,$AS$26,$AS$27,$AS$28,$AQ$20,$AU$19),""),"")</f>
        <v/>
      </c>
      <c r="N8291" s="95" t="str">
        <f>IF(A8291&lt;&gt;"",IF(MID(C8291,1,1)="r",SigmaEpsReinf(J8291,$AS$42:$AS$43,$AS$41,$AS$39,$AS$40,$AQ$38),""),"")</f>
        <v/>
      </c>
      <c r="Q8291" s="92" t="str">
        <f t="shared" si="1306"/>
        <v/>
      </c>
      <c r="R8291" s="92" t="str">
        <f t="shared" si="1307"/>
        <v/>
      </c>
      <c r="U8291" s="5"/>
      <c r="V8291" s="5"/>
      <c r="W8291" s="94" t="str">
        <f t="shared" si="1305"/>
        <v/>
      </c>
      <c r="X8291" s="94" t="str">
        <f t="shared" si="1308"/>
        <v/>
      </c>
      <c r="Y8291" s="5"/>
      <c r="BK8291" s="8"/>
      <c r="BL8291" s="5"/>
      <c r="BM8291" s="5"/>
      <c r="BN8291" s="5"/>
      <c r="BO8291" s="5"/>
      <c r="BP8291" s="1"/>
      <c r="BQ8291" s="1"/>
      <c r="BR8291" s="1"/>
      <c r="BS8291" s="1"/>
      <c r="BT8291" s="1"/>
      <c r="BU8291" s="4"/>
      <c r="BV8291" s="1"/>
      <c r="BW8291" s="3"/>
      <c r="BX8291" s="4"/>
      <c r="BY8291" s="5"/>
      <c r="BZ8291" s="5"/>
      <c r="CA8291" s="5"/>
      <c r="CB8291" s="5"/>
      <c r="CC8291" s="5"/>
      <c r="CD8291" s="43"/>
    </row>
    <row r="8292" spans="1:82" x14ac:dyDescent="0.25">
      <c r="A8292" s="8"/>
      <c r="B8292" s="5"/>
      <c r="C8292" s="5"/>
      <c r="D8292" s="5"/>
      <c r="E8292" s="5"/>
      <c r="F8292" s="94" t="str">
        <f t="shared" si="1299"/>
        <v/>
      </c>
      <c r="G8292" s="94" t="str">
        <f t="shared" si="1300"/>
        <v/>
      </c>
      <c r="H8292" s="127" t="str">
        <f>IF(A8292&lt;&gt;"",IF(MID(C8292,1,1)="c",$AS$26,IF(MID(C8292,1,1)="r",$AS$41,IF(MID(C8292,1,1)="p",#REF!,#REF!))),"")</f>
        <v/>
      </c>
      <c r="I8292" s="92" t="str">
        <f t="shared" si="1301"/>
        <v/>
      </c>
      <c r="J8292" s="92" t="str">
        <f t="shared" si="1302"/>
        <v/>
      </c>
      <c r="K8292" s="92" t="str">
        <f t="shared" si="1303"/>
        <v/>
      </c>
      <c r="L8292" s="92" t="str">
        <f t="shared" si="1304"/>
        <v/>
      </c>
      <c r="M8292" s="95" t="str">
        <f>IF(A8292&lt;&gt;"",IF(MID(C8292,1,1)="c",SigmaEpsConcrete(I8292,$AN$30:$AN$33,$AR$30:$AR$33,$AS$26,$AS$27,$AS$28,$AQ$20,$AU$19),""),"")</f>
        <v/>
      </c>
      <c r="N8292" s="95" t="str">
        <f>IF(A8292&lt;&gt;"",IF(MID(C8292,1,1)="r",SigmaEpsReinf(J8292,$AS$42:$AS$43,$AS$41,$AS$39,$AS$40,$AQ$38),""),"")</f>
        <v/>
      </c>
      <c r="Q8292" s="92" t="str">
        <f t="shared" si="1306"/>
        <v/>
      </c>
      <c r="R8292" s="92" t="str">
        <f t="shared" si="1307"/>
        <v/>
      </c>
      <c r="U8292" s="5"/>
      <c r="V8292" s="5"/>
      <c r="W8292" s="94" t="str">
        <f t="shared" si="1305"/>
        <v/>
      </c>
      <c r="X8292" s="94" t="str">
        <f t="shared" si="1308"/>
        <v/>
      </c>
      <c r="Y8292" s="5"/>
      <c r="BK8292" s="8"/>
      <c r="BL8292" s="5"/>
      <c r="BM8292" s="5"/>
      <c r="BN8292" s="5"/>
      <c r="BO8292" s="5"/>
      <c r="BP8292" s="1"/>
      <c r="BQ8292" s="1"/>
      <c r="BR8292" s="1"/>
      <c r="BS8292" s="1"/>
      <c r="BT8292" s="1"/>
      <c r="BU8292" s="4"/>
      <c r="BV8292" s="1"/>
      <c r="BW8292" s="3"/>
      <c r="BX8292" s="4"/>
      <c r="BY8292" s="5"/>
      <c r="BZ8292" s="5"/>
      <c r="CA8292" s="5"/>
      <c r="CB8292" s="5"/>
      <c r="CC8292" s="5"/>
      <c r="CD8292" s="43"/>
    </row>
    <row r="8293" spans="1:82" x14ac:dyDescent="0.25">
      <c r="A8293" s="8"/>
      <c r="B8293" s="5"/>
      <c r="C8293" s="5"/>
      <c r="D8293" s="5"/>
      <c r="E8293" s="5"/>
      <c r="F8293" s="94" t="str">
        <f t="shared" si="1299"/>
        <v/>
      </c>
      <c r="G8293" s="94" t="str">
        <f t="shared" si="1300"/>
        <v/>
      </c>
      <c r="H8293" s="127" t="str">
        <f>IF(A8293&lt;&gt;"",IF(MID(C8293,1,1)="c",$AS$26,IF(MID(C8293,1,1)="r",$AS$41,IF(MID(C8293,1,1)="p",#REF!,#REF!))),"")</f>
        <v/>
      </c>
      <c r="I8293" s="92" t="str">
        <f t="shared" si="1301"/>
        <v/>
      </c>
      <c r="J8293" s="92" t="str">
        <f t="shared" si="1302"/>
        <v/>
      </c>
      <c r="K8293" s="92" t="str">
        <f t="shared" si="1303"/>
        <v/>
      </c>
      <c r="L8293" s="92" t="str">
        <f t="shared" si="1304"/>
        <v/>
      </c>
      <c r="M8293" s="95" t="str">
        <f>IF(A8293&lt;&gt;"",IF(MID(C8293,1,1)="c",SigmaEpsConcrete(I8293,$AN$30:$AN$33,$AR$30:$AR$33,$AS$26,$AS$27,$AS$28,$AQ$20,$AU$19),""),"")</f>
        <v/>
      </c>
      <c r="N8293" s="95" t="str">
        <f>IF(A8293&lt;&gt;"",IF(MID(C8293,1,1)="r",SigmaEpsReinf(J8293,$AS$42:$AS$43,$AS$41,$AS$39,$AS$40,$AQ$38),""),"")</f>
        <v/>
      </c>
      <c r="Q8293" s="92" t="str">
        <f t="shared" si="1306"/>
        <v/>
      </c>
      <c r="R8293" s="92" t="str">
        <f t="shared" si="1307"/>
        <v/>
      </c>
      <c r="U8293" s="5"/>
      <c r="V8293" s="5"/>
      <c r="W8293" s="94" t="str">
        <f t="shared" si="1305"/>
        <v/>
      </c>
      <c r="X8293" s="94" t="str">
        <f t="shared" si="1308"/>
        <v/>
      </c>
      <c r="Y8293" s="5"/>
      <c r="BK8293" s="8"/>
      <c r="BL8293" s="5"/>
      <c r="BM8293" s="5"/>
      <c r="BN8293" s="5"/>
      <c r="BO8293" s="5"/>
      <c r="BP8293" s="1"/>
      <c r="BQ8293" s="1"/>
      <c r="BR8293" s="1"/>
      <c r="BS8293" s="1"/>
      <c r="BT8293" s="1"/>
      <c r="BU8293" s="4"/>
      <c r="BV8293" s="1"/>
      <c r="BW8293" s="3"/>
      <c r="BX8293" s="4"/>
      <c r="BY8293" s="5"/>
      <c r="BZ8293" s="5"/>
      <c r="CA8293" s="5"/>
      <c r="CB8293" s="5"/>
      <c r="CC8293" s="5"/>
      <c r="CD8293" s="43"/>
    </row>
    <row r="8294" spans="1:82" x14ac:dyDescent="0.25">
      <c r="A8294" s="8"/>
      <c r="B8294" s="5"/>
      <c r="C8294" s="5"/>
      <c r="D8294" s="5"/>
      <c r="E8294" s="5"/>
      <c r="F8294" s="94" t="str">
        <f t="shared" si="1299"/>
        <v/>
      </c>
      <c r="G8294" s="94" t="str">
        <f t="shared" si="1300"/>
        <v/>
      </c>
      <c r="H8294" s="127" t="str">
        <f>IF(A8294&lt;&gt;"",IF(MID(C8294,1,1)="c",$AS$26,IF(MID(C8294,1,1)="r",$AS$41,IF(MID(C8294,1,1)="p",#REF!,#REF!))),"")</f>
        <v/>
      </c>
      <c r="I8294" s="92" t="str">
        <f t="shared" si="1301"/>
        <v/>
      </c>
      <c r="J8294" s="92" t="str">
        <f t="shared" si="1302"/>
        <v/>
      </c>
      <c r="K8294" s="92" t="str">
        <f t="shared" si="1303"/>
        <v/>
      </c>
      <c r="L8294" s="92" t="str">
        <f t="shared" si="1304"/>
        <v/>
      </c>
      <c r="M8294" s="95" t="str">
        <f>IF(A8294&lt;&gt;"",IF(MID(C8294,1,1)="c",SigmaEpsConcrete(I8294,$AN$30:$AN$33,$AR$30:$AR$33,$AS$26,$AS$27,$AS$28,$AQ$20,$AU$19),""),"")</f>
        <v/>
      </c>
      <c r="N8294" s="95" t="str">
        <f>IF(A8294&lt;&gt;"",IF(MID(C8294,1,1)="r",SigmaEpsReinf(J8294,$AS$42:$AS$43,$AS$41,$AS$39,$AS$40,$AQ$38),""),"")</f>
        <v/>
      </c>
      <c r="Q8294" s="92" t="str">
        <f t="shared" si="1306"/>
        <v/>
      </c>
      <c r="R8294" s="92" t="str">
        <f t="shared" si="1307"/>
        <v/>
      </c>
      <c r="U8294" s="5"/>
      <c r="V8294" s="5"/>
      <c r="W8294" s="94" t="str">
        <f t="shared" si="1305"/>
        <v/>
      </c>
      <c r="X8294" s="94" t="str">
        <f t="shared" si="1308"/>
        <v/>
      </c>
      <c r="Y8294" s="5"/>
      <c r="BK8294" s="8"/>
      <c r="BL8294" s="5"/>
      <c r="BM8294" s="5"/>
      <c r="BN8294" s="5"/>
      <c r="BO8294" s="5"/>
      <c r="BP8294" s="1"/>
      <c r="BQ8294" s="1"/>
      <c r="BR8294" s="1"/>
      <c r="BS8294" s="1"/>
      <c r="BT8294" s="1"/>
      <c r="BU8294" s="4"/>
      <c r="BV8294" s="1"/>
      <c r="BW8294" s="3"/>
      <c r="BX8294" s="4"/>
      <c r="BY8294" s="5"/>
      <c r="BZ8294" s="5"/>
      <c r="CA8294" s="5"/>
      <c r="CB8294" s="5"/>
      <c r="CC8294" s="5"/>
      <c r="CD8294" s="43"/>
    </row>
    <row r="8295" spans="1:82" x14ac:dyDescent="0.25">
      <c r="A8295" s="8"/>
      <c r="B8295" s="5"/>
      <c r="C8295" s="5"/>
      <c r="D8295" s="5"/>
      <c r="E8295" s="5"/>
      <c r="F8295" s="94" t="str">
        <f t="shared" si="1299"/>
        <v/>
      </c>
      <c r="G8295" s="94" t="str">
        <f t="shared" si="1300"/>
        <v/>
      </c>
      <c r="H8295" s="127" t="str">
        <f>IF(A8295&lt;&gt;"",IF(MID(C8295,1,1)="c",$AS$26,IF(MID(C8295,1,1)="r",$AS$41,IF(MID(C8295,1,1)="p",#REF!,#REF!))),"")</f>
        <v/>
      </c>
      <c r="I8295" s="92" t="str">
        <f t="shared" si="1301"/>
        <v/>
      </c>
      <c r="J8295" s="92" t="str">
        <f t="shared" si="1302"/>
        <v/>
      </c>
      <c r="K8295" s="92" t="str">
        <f t="shared" si="1303"/>
        <v/>
      </c>
      <c r="L8295" s="92" t="str">
        <f t="shared" si="1304"/>
        <v/>
      </c>
      <c r="M8295" s="95" t="str">
        <f>IF(A8295&lt;&gt;"",IF(MID(C8295,1,1)="c",SigmaEpsConcrete(I8295,$AN$30:$AN$33,$AR$30:$AR$33,$AS$26,$AS$27,$AS$28,$AQ$20,$AU$19),""),"")</f>
        <v/>
      </c>
      <c r="N8295" s="95" t="str">
        <f>IF(A8295&lt;&gt;"",IF(MID(C8295,1,1)="r",SigmaEpsReinf(J8295,$AS$42:$AS$43,$AS$41,$AS$39,$AS$40,$AQ$38),""),"")</f>
        <v/>
      </c>
      <c r="Q8295" s="92" t="str">
        <f t="shared" si="1306"/>
        <v/>
      </c>
      <c r="R8295" s="92" t="str">
        <f t="shared" si="1307"/>
        <v/>
      </c>
      <c r="U8295" s="5"/>
      <c r="V8295" s="5"/>
      <c r="W8295" s="94" t="str">
        <f t="shared" si="1305"/>
        <v/>
      </c>
      <c r="X8295" s="94" t="str">
        <f t="shared" si="1308"/>
        <v/>
      </c>
      <c r="Y8295" s="5"/>
      <c r="BK8295" s="8"/>
      <c r="BL8295" s="5"/>
      <c r="BM8295" s="5"/>
      <c r="BN8295" s="5"/>
      <c r="BO8295" s="5"/>
      <c r="BP8295" s="1"/>
      <c r="BQ8295" s="1"/>
      <c r="BR8295" s="1"/>
      <c r="BS8295" s="1"/>
      <c r="BT8295" s="1"/>
      <c r="BU8295" s="4"/>
      <c r="BV8295" s="1"/>
      <c r="BW8295" s="3"/>
      <c r="BX8295" s="4"/>
      <c r="BY8295" s="5"/>
      <c r="BZ8295" s="5"/>
      <c r="CA8295" s="5"/>
      <c r="CB8295" s="5"/>
      <c r="CC8295" s="5"/>
      <c r="CD8295" s="43"/>
    </row>
    <row r="8296" spans="1:82" x14ac:dyDescent="0.25">
      <c r="A8296" s="8"/>
      <c r="B8296" s="5"/>
      <c r="C8296" s="5"/>
      <c r="D8296" s="5"/>
      <c r="E8296" s="5"/>
      <c r="F8296" s="94" t="str">
        <f t="shared" si="1299"/>
        <v/>
      </c>
      <c r="G8296" s="94" t="str">
        <f t="shared" si="1300"/>
        <v/>
      </c>
      <c r="H8296" s="127" t="str">
        <f>IF(A8296&lt;&gt;"",IF(MID(C8296,1,1)="c",$AS$26,IF(MID(C8296,1,1)="r",$AS$41,IF(MID(C8296,1,1)="p",#REF!,#REF!))),"")</f>
        <v/>
      </c>
      <c r="I8296" s="92" t="str">
        <f t="shared" si="1301"/>
        <v/>
      </c>
      <c r="J8296" s="92" t="str">
        <f t="shared" si="1302"/>
        <v/>
      </c>
      <c r="K8296" s="92" t="str">
        <f t="shared" si="1303"/>
        <v/>
      </c>
      <c r="L8296" s="92" t="str">
        <f t="shared" si="1304"/>
        <v/>
      </c>
      <c r="M8296" s="95" t="str">
        <f>IF(A8296&lt;&gt;"",IF(MID(C8296,1,1)="c",SigmaEpsConcrete(I8296,$AN$30:$AN$33,$AR$30:$AR$33,$AS$26,$AS$27,$AS$28,$AQ$20,$AU$19),""),"")</f>
        <v/>
      </c>
      <c r="N8296" s="95" t="str">
        <f>IF(A8296&lt;&gt;"",IF(MID(C8296,1,1)="r",SigmaEpsReinf(J8296,$AS$42:$AS$43,$AS$41,$AS$39,$AS$40,$AQ$38),""),"")</f>
        <v/>
      </c>
      <c r="Q8296" s="92" t="str">
        <f t="shared" si="1306"/>
        <v/>
      </c>
      <c r="R8296" s="92" t="str">
        <f t="shared" si="1307"/>
        <v/>
      </c>
      <c r="U8296" s="5"/>
      <c r="V8296" s="5"/>
      <c r="W8296" s="94" t="str">
        <f t="shared" si="1305"/>
        <v/>
      </c>
      <c r="X8296" s="94" t="str">
        <f t="shared" si="1308"/>
        <v/>
      </c>
      <c r="Y8296" s="5"/>
      <c r="BK8296" s="8"/>
      <c r="BL8296" s="5"/>
      <c r="BM8296" s="5"/>
      <c r="BN8296" s="5"/>
      <c r="BO8296" s="5"/>
      <c r="BP8296" s="1"/>
      <c r="BQ8296" s="1"/>
      <c r="BR8296" s="1"/>
      <c r="BS8296" s="1"/>
      <c r="BT8296" s="1"/>
      <c r="BU8296" s="4"/>
      <c r="BV8296" s="1"/>
      <c r="BW8296" s="3"/>
      <c r="BX8296" s="4"/>
      <c r="BY8296" s="5"/>
      <c r="BZ8296" s="5"/>
      <c r="CA8296" s="5"/>
      <c r="CB8296" s="5"/>
      <c r="CC8296" s="5"/>
      <c r="CD8296" s="43"/>
    </row>
    <row r="8297" spans="1:82" x14ac:dyDescent="0.25">
      <c r="A8297" s="8"/>
      <c r="B8297" s="5"/>
      <c r="C8297" s="5"/>
      <c r="D8297" s="5"/>
      <c r="E8297" s="5"/>
      <c r="F8297" s="94" t="str">
        <f t="shared" si="1299"/>
        <v/>
      </c>
      <c r="G8297" s="94" t="str">
        <f t="shared" si="1300"/>
        <v/>
      </c>
      <c r="H8297" s="127" t="str">
        <f>IF(A8297&lt;&gt;"",IF(MID(C8297,1,1)="c",$AS$26,IF(MID(C8297,1,1)="r",$AS$41,IF(MID(C8297,1,1)="p",#REF!,#REF!))),"")</f>
        <v/>
      </c>
      <c r="I8297" s="92" t="str">
        <f t="shared" si="1301"/>
        <v/>
      </c>
      <c r="J8297" s="92" t="str">
        <f t="shared" si="1302"/>
        <v/>
      </c>
      <c r="K8297" s="92" t="str">
        <f t="shared" si="1303"/>
        <v/>
      </c>
      <c r="L8297" s="92" t="str">
        <f t="shared" si="1304"/>
        <v/>
      </c>
      <c r="M8297" s="95" t="str">
        <f>IF(A8297&lt;&gt;"",IF(MID(C8297,1,1)="c",SigmaEpsConcrete(I8297,$AN$30:$AN$33,$AR$30:$AR$33,$AS$26,$AS$27,$AS$28,$AQ$20,$AU$19),""),"")</f>
        <v/>
      </c>
      <c r="N8297" s="95" t="str">
        <f>IF(A8297&lt;&gt;"",IF(MID(C8297,1,1)="r",SigmaEpsReinf(J8297,$AS$42:$AS$43,$AS$41,$AS$39,$AS$40,$AQ$38),""),"")</f>
        <v/>
      </c>
      <c r="Q8297" s="92" t="str">
        <f t="shared" si="1306"/>
        <v/>
      </c>
      <c r="R8297" s="92" t="str">
        <f t="shared" si="1307"/>
        <v/>
      </c>
      <c r="U8297" s="5"/>
      <c r="V8297" s="5"/>
      <c r="W8297" s="94" t="str">
        <f t="shared" si="1305"/>
        <v/>
      </c>
      <c r="X8297" s="94" t="str">
        <f t="shared" si="1308"/>
        <v/>
      </c>
      <c r="Y8297" s="5"/>
      <c r="BK8297" s="8"/>
      <c r="BL8297" s="5"/>
      <c r="BM8297" s="5"/>
      <c r="BN8297" s="5"/>
      <c r="BO8297" s="5"/>
      <c r="BP8297" s="1"/>
      <c r="BQ8297" s="1"/>
      <c r="BR8297" s="1"/>
      <c r="BS8297" s="1"/>
      <c r="BT8297" s="1"/>
      <c r="BU8297" s="4"/>
      <c r="BV8297" s="1"/>
      <c r="BW8297" s="3"/>
      <c r="BX8297" s="4"/>
      <c r="BY8297" s="5"/>
      <c r="BZ8297" s="5"/>
      <c r="CA8297" s="5"/>
      <c r="CB8297" s="5"/>
      <c r="CC8297" s="5"/>
      <c r="CD8297" s="43"/>
    </row>
    <row r="8298" spans="1:82" x14ac:dyDescent="0.25">
      <c r="A8298" s="8"/>
      <c r="B8298" s="5"/>
      <c r="C8298" s="5"/>
      <c r="D8298" s="5"/>
      <c r="E8298" s="5"/>
      <c r="F8298" s="94" t="str">
        <f t="shared" si="1299"/>
        <v/>
      </c>
      <c r="G8298" s="94" t="str">
        <f t="shared" si="1300"/>
        <v/>
      </c>
      <c r="H8298" s="127" t="str">
        <f>IF(A8298&lt;&gt;"",IF(MID(C8298,1,1)="c",$AS$26,IF(MID(C8298,1,1)="r",$AS$41,IF(MID(C8298,1,1)="p",#REF!,#REF!))),"")</f>
        <v/>
      </c>
      <c r="I8298" s="92" t="str">
        <f t="shared" si="1301"/>
        <v/>
      </c>
      <c r="J8298" s="92" t="str">
        <f t="shared" si="1302"/>
        <v/>
      </c>
      <c r="K8298" s="92" t="str">
        <f t="shared" si="1303"/>
        <v/>
      </c>
      <c r="L8298" s="92" t="str">
        <f t="shared" si="1304"/>
        <v/>
      </c>
      <c r="M8298" s="95" t="str">
        <f>IF(A8298&lt;&gt;"",IF(MID(C8298,1,1)="c",SigmaEpsConcrete(I8298,$AN$30:$AN$33,$AR$30:$AR$33,$AS$26,$AS$27,$AS$28,$AQ$20,$AU$19),""),"")</f>
        <v/>
      </c>
      <c r="N8298" s="95" t="str">
        <f>IF(A8298&lt;&gt;"",IF(MID(C8298,1,1)="r",SigmaEpsReinf(J8298,$AS$42:$AS$43,$AS$41,$AS$39,$AS$40,$AQ$38),""),"")</f>
        <v/>
      </c>
      <c r="Q8298" s="92" t="str">
        <f t="shared" si="1306"/>
        <v/>
      </c>
      <c r="R8298" s="92" t="str">
        <f t="shared" si="1307"/>
        <v/>
      </c>
      <c r="U8298" s="5"/>
      <c r="V8298" s="5"/>
      <c r="W8298" s="94" t="str">
        <f t="shared" si="1305"/>
        <v/>
      </c>
      <c r="X8298" s="94" t="str">
        <f t="shared" si="1308"/>
        <v/>
      </c>
      <c r="Y8298" s="5"/>
      <c r="BK8298" s="8"/>
      <c r="BL8298" s="5"/>
      <c r="BM8298" s="5"/>
      <c r="BN8298" s="5"/>
      <c r="BO8298" s="5"/>
      <c r="BP8298" s="1"/>
      <c r="BQ8298" s="1"/>
      <c r="BR8298" s="1"/>
      <c r="BS8298" s="1"/>
      <c r="BT8298" s="1"/>
      <c r="BU8298" s="4"/>
      <c r="BV8298" s="1"/>
      <c r="BW8298" s="3"/>
      <c r="BX8298" s="4"/>
      <c r="BY8298" s="5"/>
      <c r="BZ8298" s="5"/>
      <c r="CA8298" s="5"/>
      <c r="CB8298" s="5"/>
      <c r="CC8298" s="5"/>
      <c r="CD8298" s="43"/>
    </row>
    <row r="8299" spans="1:82" x14ac:dyDescent="0.25">
      <c r="A8299" s="8"/>
      <c r="B8299" s="5"/>
      <c r="C8299" s="5"/>
      <c r="D8299" s="5"/>
      <c r="E8299" s="5"/>
      <c r="F8299" s="94" t="str">
        <f t="shared" si="1299"/>
        <v/>
      </c>
      <c r="G8299" s="94" t="str">
        <f t="shared" si="1300"/>
        <v/>
      </c>
      <c r="H8299" s="127" t="str">
        <f>IF(A8299&lt;&gt;"",IF(MID(C8299,1,1)="c",$AS$26,IF(MID(C8299,1,1)="r",$AS$41,IF(MID(C8299,1,1)="p",#REF!,#REF!))),"")</f>
        <v/>
      </c>
      <c r="I8299" s="92" t="str">
        <f t="shared" si="1301"/>
        <v/>
      </c>
      <c r="J8299" s="92" t="str">
        <f t="shared" si="1302"/>
        <v/>
      </c>
      <c r="K8299" s="92" t="str">
        <f t="shared" si="1303"/>
        <v/>
      </c>
      <c r="L8299" s="92" t="str">
        <f t="shared" si="1304"/>
        <v/>
      </c>
      <c r="M8299" s="95" t="str">
        <f>IF(A8299&lt;&gt;"",IF(MID(C8299,1,1)="c",SigmaEpsConcrete(I8299,$AN$30:$AN$33,$AR$30:$AR$33,$AS$26,$AS$27,$AS$28,$AQ$20,$AU$19),""),"")</f>
        <v/>
      </c>
      <c r="N8299" s="95" t="str">
        <f>IF(A8299&lt;&gt;"",IF(MID(C8299,1,1)="r",SigmaEpsReinf(J8299,$AS$42:$AS$43,$AS$41,$AS$39,$AS$40,$AQ$38),""),"")</f>
        <v/>
      </c>
      <c r="Q8299" s="92" t="str">
        <f t="shared" si="1306"/>
        <v/>
      </c>
      <c r="R8299" s="92" t="str">
        <f t="shared" si="1307"/>
        <v/>
      </c>
      <c r="U8299" s="5"/>
      <c r="V8299" s="5"/>
      <c r="W8299" s="94" t="str">
        <f t="shared" si="1305"/>
        <v/>
      </c>
      <c r="X8299" s="94" t="str">
        <f t="shared" si="1308"/>
        <v/>
      </c>
      <c r="Y8299" s="5"/>
      <c r="BK8299" s="8"/>
      <c r="BL8299" s="5"/>
      <c r="BM8299" s="5"/>
      <c r="BN8299" s="5"/>
      <c r="BO8299" s="5"/>
      <c r="BP8299" s="1"/>
      <c r="BQ8299" s="1"/>
      <c r="BR8299" s="1"/>
      <c r="BS8299" s="1"/>
      <c r="BT8299" s="1"/>
      <c r="BU8299" s="4"/>
      <c r="BV8299" s="1"/>
      <c r="BW8299" s="3"/>
      <c r="BX8299" s="4"/>
      <c r="BY8299" s="5"/>
      <c r="BZ8299" s="5"/>
      <c r="CA8299" s="5"/>
      <c r="CB8299" s="5"/>
      <c r="CC8299" s="5"/>
      <c r="CD8299" s="43"/>
    </row>
    <row r="8300" spans="1:82" x14ac:dyDescent="0.25">
      <c r="A8300" s="8"/>
      <c r="B8300" s="5"/>
      <c r="C8300" s="5"/>
      <c r="D8300" s="5"/>
      <c r="E8300" s="5"/>
      <c r="F8300" s="94" t="str">
        <f t="shared" si="1299"/>
        <v/>
      </c>
      <c r="G8300" s="94" t="str">
        <f t="shared" si="1300"/>
        <v/>
      </c>
      <c r="H8300" s="127" t="str">
        <f>IF(A8300&lt;&gt;"",IF(MID(C8300,1,1)="c",$AS$26,IF(MID(C8300,1,1)="r",$AS$41,IF(MID(C8300,1,1)="p",#REF!,#REF!))),"")</f>
        <v/>
      </c>
      <c r="I8300" s="92" t="str">
        <f t="shared" si="1301"/>
        <v/>
      </c>
      <c r="J8300" s="92" t="str">
        <f t="shared" si="1302"/>
        <v/>
      </c>
      <c r="K8300" s="92" t="str">
        <f t="shared" si="1303"/>
        <v/>
      </c>
      <c r="L8300" s="92" t="str">
        <f t="shared" si="1304"/>
        <v/>
      </c>
      <c r="M8300" s="95" t="str">
        <f>IF(A8300&lt;&gt;"",IF(MID(C8300,1,1)="c",SigmaEpsConcrete(I8300,$AN$30:$AN$33,$AR$30:$AR$33,$AS$26,$AS$27,$AS$28,$AQ$20,$AU$19),""),"")</f>
        <v/>
      </c>
      <c r="N8300" s="95" t="str">
        <f>IF(A8300&lt;&gt;"",IF(MID(C8300,1,1)="r",SigmaEpsReinf(J8300,$AS$42:$AS$43,$AS$41,$AS$39,$AS$40,$AQ$38),""),"")</f>
        <v/>
      </c>
      <c r="Q8300" s="92" t="str">
        <f t="shared" si="1306"/>
        <v/>
      </c>
      <c r="R8300" s="92" t="str">
        <f t="shared" si="1307"/>
        <v/>
      </c>
      <c r="U8300" s="5"/>
      <c r="V8300" s="5"/>
      <c r="W8300" s="94" t="str">
        <f t="shared" si="1305"/>
        <v/>
      </c>
      <c r="X8300" s="94" t="str">
        <f t="shared" si="1308"/>
        <v/>
      </c>
      <c r="Y8300" s="5"/>
      <c r="BK8300" s="8"/>
      <c r="BL8300" s="5"/>
      <c r="BM8300" s="5"/>
      <c r="BN8300" s="5"/>
      <c r="BO8300" s="5"/>
      <c r="BP8300" s="1"/>
      <c r="BQ8300" s="1"/>
      <c r="BR8300" s="1"/>
      <c r="BS8300" s="1"/>
      <c r="BT8300" s="1"/>
      <c r="BU8300" s="4"/>
      <c r="BV8300" s="1"/>
      <c r="BW8300" s="3"/>
      <c r="BX8300" s="4"/>
      <c r="BY8300" s="5"/>
      <c r="BZ8300" s="5"/>
      <c r="CA8300" s="5"/>
      <c r="CB8300" s="5"/>
      <c r="CC8300" s="5"/>
      <c r="CD8300" s="43"/>
    </row>
    <row r="8301" spans="1:82" x14ac:dyDescent="0.25">
      <c r="A8301" s="8"/>
      <c r="B8301" s="5"/>
      <c r="C8301" s="5"/>
      <c r="D8301" s="5"/>
      <c r="E8301" s="5"/>
      <c r="F8301" s="94" t="str">
        <f t="shared" si="1299"/>
        <v/>
      </c>
      <c r="G8301" s="94" t="str">
        <f t="shared" si="1300"/>
        <v/>
      </c>
      <c r="H8301" s="127" t="str">
        <f>IF(A8301&lt;&gt;"",IF(MID(C8301,1,1)="c",$AS$26,IF(MID(C8301,1,1)="r",$AS$41,IF(MID(C8301,1,1)="p",#REF!,#REF!))),"")</f>
        <v/>
      </c>
      <c r="I8301" s="92" t="str">
        <f t="shared" si="1301"/>
        <v/>
      </c>
      <c r="J8301" s="92" t="str">
        <f t="shared" si="1302"/>
        <v/>
      </c>
      <c r="K8301" s="92" t="str">
        <f t="shared" si="1303"/>
        <v/>
      </c>
      <c r="L8301" s="92" t="str">
        <f t="shared" si="1304"/>
        <v/>
      </c>
      <c r="M8301" s="95" t="str">
        <f>IF(A8301&lt;&gt;"",IF(MID(C8301,1,1)="c",SigmaEpsConcrete(I8301,$AN$30:$AN$33,$AR$30:$AR$33,$AS$26,$AS$27,$AS$28,$AQ$20,$AU$19),""),"")</f>
        <v/>
      </c>
      <c r="N8301" s="95" t="str">
        <f>IF(A8301&lt;&gt;"",IF(MID(C8301,1,1)="r",SigmaEpsReinf(J8301,$AS$42:$AS$43,$AS$41,$AS$39,$AS$40,$AQ$38),""),"")</f>
        <v/>
      </c>
      <c r="Q8301" s="92" t="str">
        <f t="shared" si="1306"/>
        <v/>
      </c>
      <c r="R8301" s="92" t="str">
        <f t="shared" si="1307"/>
        <v/>
      </c>
      <c r="U8301" s="5"/>
      <c r="V8301" s="5"/>
      <c r="W8301" s="94" t="str">
        <f t="shared" si="1305"/>
        <v/>
      </c>
      <c r="X8301" s="94" t="str">
        <f t="shared" si="1308"/>
        <v/>
      </c>
      <c r="Y8301" s="5"/>
      <c r="BK8301" s="8"/>
      <c r="BL8301" s="5"/>
      <c r="BM8301" s="5"/>
      <c r="BN8301" s="5"/>
      <c r="BO8301" s="5"/>
      <c r="BP8301" s="1"/>
      <c r="BQ8301" s="1"/>
      <c r="BR8301" s="1"/>
      <c r="BS8301" s="1"/>
      <c r="BT8301" s="1"/>
      <c r="BU8301" s="4"/>
      <c r="BV8301" s="1"/>
      <c r="BW8301" s="3"/>
      <c r="BX8301" s="4"/>
      <c r="BY8301" s="5"/>
      <c r="BZ8301" s="5"/>
      <c r="CA8301" s="5"/>
      <c r="CB8301" s="5"/>
      <c r="CC8301" s="5"/>
      <c r="CD8301" s="43"/>
    </row>
    <row r="8302" spans="1:82" x14ac:dyDescent="0.25">
      <c r="A8302" s="8"/>
      <c r="B8302" s="5"/>
      <c r="C8302" s="5"/>
      <c r="D8302" s="5"/>
      <c r="E8302" s="5"/>
      <c r="F8302" s="94" t="str">
        <f t="shared" si="1299"/>
        <v/>
      </c>
      <c r="G8302" s="94" t="str">
        <f t="shared" si="1300"/>
        <v/>
      </c>
      <c r="H8302" s="127" t="str">
        <f>IF(A8302&lt;&gt;"",IF(MID(C8302,1,1)="c",$AS$26,IF(MID(C8302,1,1)="r",$AS$41,IF(MID(C8302,1,1)="p",#REF!,#REF!))),"")</f>
        <v/>
      </c>
      <c r="I8302" s="92" t="str">
        <f t="shared" si="1301"/>
        <v/>
      </c>
      <c r="J8302" s="92" t="str">
        <f t="shared" si="1302"/>
        <v/>
      </c>
      <c r="K8302" s="92" t="str">
        <f t="shared" si="1303"/>
        <v/>
      </c>
      <c r="L8302" s="92" t="str">
        <f t="shared" si="1304"/>
        <v/>
      </c>
      <c r="M8302" s="95" t="str">
        <f>IF(A8302&lt;&gt;"",IF(MID(C8302,1,1)="c",SigmaEpsConcrete(I8302,$AN$30:$AN$33,$AR$30:$AR$33,$AS$26,$AS$27,$AS$28,$AQ$20,$AU$19),""),"")</f>
        <v/>
      </c>
      <c r="N8302" s="95" t="str">
        <f>IF(A8302&lt;&gt;"",IF(MID(C8302,1,1)="r",SigmaEpsReinf(J8302,$AS$42:$AS$43,$AS$41,$AS$39,$AS$40,$AQ$38),""),"")</f>
        <v/>
      </c>
      <c r="Q8302" s="92" t="str">
        <f t="shared" si="1306"/>
        <v/>
      </c>
      <c r="R8302" s="92" t="str">
        <f t="shared" si="1307"/>
        <v/>
      </c>
      <c r="U8302" s="5"/>
      <c r="V8302" s="5"/>
      <c r="W8302" s="94" t="str">
        <f t="shared" si="1305"/>
        <v/>
      </c>
      <c r="X8302" s="94" t="str">
        <f t="shared" si="1308"/>
        <v/>
      </c>
      <c r="Y8302" s="5"/>
      <c r="BK8302" s="8"/>
      <c r="BL8302" s="5"/>
      <c r="BM8302" s="5"/>
      <c r="BN8302" s="5"/>
      <c r="BO8302" s="5"/>
      <c r="BP8302" s="1"/>
      <c r="BQ8302" s="1"/>
      <c r="BR8302" s="1"/>
      <c r="BS8302" s="1"/>
      <c r="BT8302" s="1"/>
      <c r="BU8302" s="4"/>
      <c r="BV8302" s="1"/>
      <c r="BW8302" s="3"/>
      <c r="BX8302" s="4"/>
      <c r="BY8302" s="5"/>
      <c r="BZ8302" s="5"/>
      <c r="CA8302" s="5"/>
      <c r="CB8302" s="5"/>
      <c r="CC8302" s="5"/>
      <c r="CD8302" s="43"/>
    </row>
    <row r="8303" spans="1:82" x14ac:dyDescent="0.25">
      <c r="A8303" s="8"/>
      <c r="B8303" s="5"/>
      <c r="C8303" s="5"/>
      <c r="D8303" s="5"/>
      <c r="E8303" s="5"/>
      <c r="F8303" s="94" t="str">
        <f t="shared" si="1299"/>
        <v/>
      </c>
      <c r="G8303" s="94" t="str">
        <f t="shared" si="1300"/>
        <v/>
      </c>
      <c r="H8303" s="127" t="str">
        <f>IF(A8303&lt;&gt;"",IF(MID(C8303,1,1)="c",$AS$26,IF(MID(C8303,1,1)="r",$AS$41,IF(MID(C8303,1,1)="p",#REF!,#REF!))),"")</f>
        <v/>
      </c>
      <c r="I8303" s="92" t="str">
        <f t="shared" si="1301"/>
        <v/>
      </c>
      <c r="J8303" s="92" t="str">
        <f t="shared" si="1302"/>
        <v/>
      </c>
      <c r="K8303" s="92" t="str">
        <f t="shared" si="1303"/>
        <v/>
      </c>
      <c r="L8303" s="92" t="str">
        <f t="shared" si="1304"/>
        <v/>
      </c>
      <c r="M8303" s="95" t="str">
        <f>IF(A8303&lt;&gt;"",IF(MID(C8303,1,1)="c",SigmaEpsConcrete(I8303,$AN$30:$AN$33,$AR$30:$AR$33,$AS$26,$AS$27,$AS$28,$AQ$20,$AU$19),""),"")</f>
        <v/>
      </c>
      <c r="N8303" s="95" t="str">
        <f>IF(A8303&lt;&gt;"",IF(MID(C8303,1,1)="r",SigmaEpsReinf(J8303,$AS$42:$AS$43,$AS$41,$AS$39,$AS$40,$AQ$38),""),"")</f>
        <v/>
      </c>
      <c r="Q8303" s="92" t="str">
        <f t="shared" si="1306"/>
        <v/>
      </c>
      <c r="R8303" s="92" t="str">
        <f t="shared" si="1307"/>
        <v/>
      </c>
      <c r="U8303" s="5"/>
      <c r="V8303" s="5"/>
      <c r="W8303" s="94" t="str">
        <f t="shared" si="1305"/>
        <v/>
      </c>
      <c r="X8303" s="94" t="str">
        <f t="shared" si="1308"/>
        <v/>
      </c>
      <c r="Y8303" s="5"/>
      <c r="BK8303" s="8"/>
      <c r="BL8303" s="5"/>
      <c r="BM8303" s="5"/>
      <c r="BN8303" s="5"/>
      <c r="BO8303" s="5"/>
      <c r="BP8303" s="1"/>
      <c r="BQ8303" s="1"/>
      <c r="BR8303" s="1"/>
      <c r="BS8303" s="1"/>
      <c r="BT8303" s="1"/>
      <c r="BU8303" s="4"/>
      <c r="BV8303" s="1"/>
      <c r="BW8303" s="3"/>
      <c r="BX8303" s="4"/>
      <c r="BY8303" s="5"/>
      <c r="BZ8303" s="5"/>
      <c r="CA8303" s="5"/>
      <c r="CB8303" s="5"/>
      <c r="CC8303" s="5"/>
      <c r="CD8303" s="43"/>
    </row>
    <row r="8304" spans="1:82" x14ac:dyDescent="0.25">
      <c r="A8304" s="8"/>
      <c r="B8304" s="5"/>
      <c r="C8304" s="5"/>
      <c r="D8304" s="5"/>
      <c r="E8304" s="5"/>
      <c r="F8304" s="94" t="str">
        <f t="shared" si="1299"/>
        <v/>
      </c>
      <c r="G8304" s="94" t="str">
        <f t="shared" si="1300"/>
        <v/>
      </c>
      <c r="H8304" s="127" t="str">
        <f>IF(A8304&lt;&gt;"",IF(MID(C8304,1,1)="c",$AS$26,IF(MID(C8304,1,1)="r",$AS$41,IF(MID(C8304,1,1)="p",#REF!,#REF!))),"")</f>
        <v/>
      </c>
      <c r="I8304" s="92" t="str">
        <f t="shared" si="1301"/>
        <v/>
      </c>
      <c r="J8304" s="92" t="str">
        <f t="shared" si="1302"/>
        <v/>
      </c>
      <c r="K8304" s="92" t="str">
        <f t="shared" si="1303"/>
        <v/>
      </c>
      <c r="L8304" s="92" t="str">
        <f t="shared" si="1304"/>
        <v/>
      </c>
      <c r="M8304" s="95" t="str">
        <f>IF(A8304&lt;&gt;"",IF(MID(C8304,1,1)="c",SigmaEpsConcrete(I8304,$AN$30:$AN$33,$AR$30:$AR$33,$AS$26,$AS$27,$AS$28,$AQ$20,$AU$19),""),"")</f>
        <v/>
      </c>
      <c r="N8304" s="95" t="str">
        <f>IF(A8304&lt;&gt;"",IF(MID(C8304,1,1)="r",SigmaEpsReinf(J8304,$AS$42:$AS$43,$AS$41,$AS$39,$AS$40,$AQ$38),""),"")</f>
        <v/>
      </c>
      <c r="Q8304" s="92" t="str">
        <f t="shared" si="1306"/>
        <v/>
      </c>
      <c r="R8304" s="92" t="str">
        <f t="shared" si="1307"/>
        <v/>
      </c>
      <c r="U8304" s="5"/>
      <c r="V8304" s="5"/>
      <c r="W8304" s="94" t="str">
        <f t="shared" si="1305"/>
        <v/>
      </c>
      <c r="X8304" s="94" t="str">
        <f t="shared" si="1308"/>
        <v/>
      </c>
      <c r="Y8304" s="5"/>
      <c r="BK8304" s="8"/>
      <c r="BL8304" s="5"/>
      <c r="BM8304" s="5"/>
      <c r="BN8304" s="5"/>
      <c r="BO8304" s="5"/>
      <c r="BP8304" s="1"/>
      <c r="BQ8304" s="1"/>
      <c r="BR8304" s="1"/>
      <c r="BS8304" s="1"/>
      <c r="BT8304" s="1"/>
      <c r="BU8304" s="4"/>
      <c r="BV8304" s="1"/>
      <c r="BW8304" s="3"/>
      <c r="BX8304" s="4"/>
      <c r="BY8304" s="5"/>
      <c r="BZ8304" s="5"/>
      <c r="CA8304" s="5"/>
      <c r="CB8304" s="5"/>
      <c r="CC8304" s="5"/>
      <c r="CD8304" s="43"/>
    </row>
    <row r="8305" spans="1:82" x14ac:dyDescent="0.25">
      <c r="A8305" s="8"/>
      <c r="B8305" s="5"/>
      <c r="C8305" s="5"/>
      <c r="D8305" s="5"/>
      <c r="E8305" s="5"/>
      <c r="F8305" s="94" t="str">
        <f t="shared" si="1299"/>
        <v/>
      </c>
      <c r="G8305" s="94" t="str">
        <f t="shared" si="1300"/>
        <v/>
      </c>
      <c r="H8305" s="127" t="str">
        <f>IF(A8305&lt;&gt;"",IF(MID(C8305,1,1)="c",$AS$26,IF(MID(C8305,1,1)="r",$AS$41,IF(MID(C8305,1,1)="p",#REF!,#REF!))),"")</f>
        <v/>
      </c>
      <c r="I8305" s="92" t="str">
        <f t="shared" si="1301"/>
        <v/>
      </c>
      <c r="J8305" s="92" t="str">
        <f t="shared" si="1302"/>
        <v/>
      </c>
      <c r="K8305" s="92" t="str">
        <f t="shared" si="1303"/>
        <v/>
      </c>
      <c r="L8305" s="92" t="str">
        <f t="shared" si="1304"/>
        <v/>
      </c>
      <c r="M8305" s="95" t="str">
        <f>IF(A8305&lt;&gt;"",IF(MID(C8305,1,1)="c",SigmaEpsConcrete(I8305,$AN$30:$AN$33,$AR$30:$AR$33,$AS$26,$AS$27,$AS$28,$AQ$20,$AU$19),""),"")</f>
        <v/>
      </c>
      <c r="N8305" s="95" t="str">
        <f>IF(A8305&lt;&gt;"",IF(MID(C8305,1,1)="r",SigmaEpsReinf(J8305,$AS$42:$AS$43,$AS$41,$AS$39,$AS$40,$AQ$38),""),"")</f>
        <v/>
      </c>
      <c r="Q8305" s="92" t="str">
        <f t="shared" si="1306"/>
        <v/>
      </c>
      <c r="R8305" s="92" t="str">
        <f t="shared" si="1307"/>
        <v/>
      </c>
      <c r="U8305" s="5"/>
      <c r="V8305" s="5"/>
      <c r="W8305" s="94" t="str">
        <f t="shared" si="1305"/>
        <v/>
      </c>
      <c r="X8305" s="94" t="str">
        <f t="shared" si="1308"/>
        <v/>
      </c>
      <c r="Y8305" s="5"/>
      <c r="BK8305" s="8"/>
      <c r="BL8305" s="5"/>
      <c r="BM8305" s="5"/>
      <c r="BN8305" s="5"/>
      <c r="BO8305" s="5"/>
      <c r="BP8305" s="1"/>
      <c r="BQ8305" s="1"/>
      <c r="BR8305" s="1"/>
      <c r="BS8305" s="1"/>
      <c r="BT8305" s="1"/>
      <c r="BU8305" s="4"/>
      <c r="BV8305" s="1"/>
      <c r="BW8305" s="3"/>
      <c r="BX8305" s="4"/>
      <c r="BY8305" s="5"/>
      <c r="BZ8305" s="5"/>
      <c r="CA8305" s="5"/>
      <c r="CB8305" s="5"/>
      <c r="CC8305" s="5"/>
      <c r="CD8305" s="43"/>
    </row>
    <row r="8306" spans="1:82" x14ac:dyDescent="0.25">
      <c r="A8306" s="8"/>
      <c r="B8306" s="5"/>
      <c r="C8306" s="5"/>
      <c r="D8306" s="5"/>
      <c r="E8306" s="5"/>
      <c r="F8306" s="94" t="str">
        <f t="shared" si="1299"/>
        <v/>
      </c>
      <c r="G8306" s="94" t="str">
        <f t="shared" si="1300"/>
        <v/>
      </c>
      <c r="H8306" s="127" t="str">
        <f>IF(A8306&lt;&gt;"",IF(MID(C8306,1,1)="c",$AS$26,IF(MID(C8306,1,1)="r",$AS$41,IF(MID(C8306,1,1)="p",#REF!,#REF!))),"")</f>
        <v/>
      </c>
      <c r="I8306" s="92" t="str">
        <f t="shared" si="1301"/>
        <v/>
      </c>
      <c r="J8306" s="92" t="str">
        <f t="shared" si="1302"/>
        <v/>
      </c>
      <c r="K8306" s="92" t="str">
        <f t="shared" si="1303"/>
        <v/>
      </c>
      <c r="L8306" s="92" t="str">
        <f t="shared" si="1304"/>
        <v/>
      </c>
      <c r="M8306" s="95" t="str">
        <f>IF(A8306&lt;&gt;"",IF(MID(C8306,1,1)="c",SigmaEpsConcrete(I8306,$AN$30:$AN$33,$AR$30:$AR$33,$AS$26,$AS$27,$AS$28,$AQ$20,$AU$19),""),"")</f>
        <v/>
      </c>
      <c r="N8306" s="95" t="str">
        <f>IF(A8306&lt;&gt;"",IF(MID(C8306,1,1)="r",SigmaEpsReinf(J8306,$AS$42:$AS$43,$AS$41,$AS$39,$AS$40,$AQ$38),""),"")</f>
        <v/>
      </c>
      <c r="Q8306" s="92" t="str">
        <f t="shared" si="1306"/>
        <v/>
      </c>
      <c r="R8306" s="92" t="str">
        <f t="shared" si="1307"/>
        <v/>
      </c>
      <c r="U8306" s="5"/>
      <c r="V8306" s="5"/>
      <c r="W8306" s="94" t="str">
        <f t="shared" si="1305"/>
        <v/>
      </c>
      <c r="X8306" s="94" t="str">
        <f t="shared" si="1308"/>
        <v/>
      </c>
      <c r="Y8306" s="5"/>
      <c r="BK8306" s="8"/>
      <c r="BL8306" s="5"/>
      <c r="BM8306" s="5"/>
      <c r="BN8306" s="5"/>
      <c r="BO8306" s="5"/>
      <c r="BP8306" s="1"/>
      <c r="BQ8306" s="1"/>
      <c r="BR8306" s="1"/>
      <c r="BS8306" s="1"/>
      <c r="BT8306" s="1"/>
      <c r="BU8306" s="4"/>
      <c r="BV8306" s="1"/>
      <c r="BW8306" s="3"/>
      <c r="BX8306" s="4"/>
      <c r="BY8306" s="5"/>
      <c r="BZ8306" s="5"/>
      <c r="CA8306" s="5"/>
      <c r="CB8306" s="5"/>
      <c r="CC8306" s="5"/>
      <c r="CD8306" s="43"/>
    </row>
    <row r="8307" spans="1:82" x14ac:dyDescent="0.25">
      <c r="A8307" s="8"/>
      <c r="B8307" s="5"/>
      <c r="C8307" s="5"/>
      <c r="D8307" s="5"/>
      <c r="E8307" s="5"/>
      <c r="F8307" s="94" t="str">
        <f t="shared" si="1299"/>
        <v/>
      </c>
      <c r="G8307" s="94" t="str">
        <f t="shared" si="1300"/>
        <v/>
      </c>
      <c r="H8307" s="127" t="str">
        <f>IF(A8307&lt;&gt;"",IF(MID(C8307,1,1)="c",$AS$26,IF(MID(C8307,1,1)="r",$AS$41,IF(MID(C8307,1,1)="p",#REF!,#REF!))),"")</f>
        <v/>
      </c>
      <c r="I8307" s="92" t="str">
        <f t="shared" si="1301"/>
        <v/>
      </c>
      <c r="J8307" s="92" t="str">
        <f t="shared" si="1302"/>
        <v/>
      </c>
      <c r="K8307" s="92" t="str">
        <f t="shared" si="1303"/>
        <v/>
      </c>
      <c r="L8307" s="92" t="str">
        <f t="shared" si="1304"/>
        <v/>
      </c>
      <c r="M8307" s="95" t="str">
        <f>IF(A8307&lt;&gt;"",IF(MID(C8307,1,1)="c",SigmaEpsConcrete(I8307,$AN$30:$AN$33,$AR$30:$AR$33,$AS$26,$AS$27,$AS$28,$AQ$20,$AU$19),""),"")</f>
        <v/>
      </c>
      <c r="N8307" s="95" t="str">
        <f>IF(A8307&lt;&gt;"",IF(MID(C8307,1,1)="r",SigmaEpsReinf(J8307,$AS$42:$AS$43,$AS$41,$AS$39,$AS$40,$AQ$38),""),"")</f>
        <v/>
      </c>
      <c r="Q8307" s="92" t="str">
        <f t="shared" si="1306"/>
        <v/>
      </c>
      <c r="R8307" s="92" t="str">
        <f t="shared" si="1307"/>
        <v/>
      </c>
      <c r="U8307" s="5"/>
      <c r="V8307" s="5"/>
      <c r="W8307" s="94" t="str">
        <f t="shared" si="1305"/>
        <v/>
      </c>
      <c r="X8307" s="94" t="str">
        <f t="shared" si="1308"/>
        <v/>
      </c>
      <c r="Y8307" s="5"/>
      <c r="BK8307" s="8"/>
      <c r="BL8307" s="5"/>
      <c r="BM8307" s="5"/>
      <c r="BN8307" s="5"/>
      <c r="BO8307" s="5"/>
      <c r="BP8307" s="1"/>
      <c r="BQ8307" s="1"/>
      <c r="BR8307" s="1"/>
      <c r="BS8307" s="1"/>
      <c r="BT8307" s="1"/>
      <c r="BU8307" s="4"/>
      <c r="BV8307" s="1"/>
      <c r="BW8307" s="3"/>
      <c r="BX8307" s="4"/>
      <c r="BY8307" s="5"/>
      <c r="BZ8307" s="5"/>
      <c r="CA8307" s="5"/>
      <c r="CB8307" s="5"/>
      <c r="CC8307" s="5"/>
      <c r="CD8307" s="43"/>
    </row>
    <row r="8308" spans="1:82" x14ac:dyDescent="0.25">
      <c r="A8308" s="8"/>
      <c r="B8308" s="5"/>
      <c r="C8308" s="5"/>
      <c r="D8308" s="5"/>
      <c r="E8308" s="5"/>
      <c r="F8308" s="94" t="str">
        <f t="shared" si="1299"/>
        <v/>
      </c>
      <c r="G8308" s="94" t="str">
        <f t="shared" si="1300"/>
        <v/>
      </c>
      <c r="H8308" s="127" t="str">
        <f>IF(A8308&lt;&gt;"",IF(MID(C8308,1,1)="c",$AS$26,IF(MID(C8308,1,1)="r",$AS$41,IF(MID(C8308,1,1)="p",#REF!,#REF!))),"")</f>
        <v/>
      </c>
      <c r="I8308" s="92" t="str">
        <f t="shared" si="1301"/>
        <v/>
      </c>
      <c r="J8308" s="92" t="str">
        <f t="shared" si="1302"/>
        <v/>
      </c>
      <c r="K8308" s="92" t="str">
        <f t="shared" si="1303"/>
        <v/>
      </c>
      <c r="L8308" s="92" t="str">
        <f t="shared" si="1304"/>
        <v/>
      </c>
      <c r="M8308" s="95" t="str">
        <f>IF(A8308&lt;&gt;"",IF(MID(C8308,1,1)="c",SigmaEpsConcrete(I8308,$AN$30:$AN$33,$AR$30:$AR$33,$AS$26,$AS$27,$AS$28,$AQ$20,$AU$19),""),"")</f>
        <v/>
      </c>
      <c r="N8308" s="95" t="str">
        <f>IF(A8308&lt;&gt;"",IF(MID(C8308,1,1)="r",SigmaEpsReinf(J8308,$AS$42:$AS$43,$AS$41,$AS$39,$AS$40,$AQ$38),""),"")</f>
        <v/>
      </c>
      <c r="Q8308" s="92" t="str">
        <f t="shared" si="1306"/>
        <v/>
      </c>
      <c r="R8308" s="92" t="str">
        <f t="shared" si="1307"/>
        <v/>
      </c>
      <c r="U8308" s="5"/>
      <c r="V8308" s="5"/>
      <c r="W8308" s="94" t="str">
        <f t="shared" si="1305"/>
        <v/>
      </c>
      <c r="X8308" s="94" t="str">
        <f t="shared" si="1308"/>
        <v/>
      </c>
      <c r="Y8308" s="5"/>
      <c r="BK8308" s="8"/>
      <c r="BL8308" s="5"/>
      <c r="BM8308" s="5"/>
      <c r="BN8308" s="5"/>
      <c r="BO8308" s="5"/>
      <c r="BP8308" s="1"/>
      <c r="BQ8308" s="1"/>
      <c r="BR8308" s="1"/>
      <c r="BS8308" s="1"/>
      <c r="BT8308" s="1"/>
      <c r="BU8308" s="4"/>
      <c r="BV8308" s="1"/>
      <c r="BW8308" s="3"/>
      <c r="BX8308" s="4"/>
      <c r="BY8308" s="5"/>
      <c r="BZ8308" s="5"/>
      <c r="CA8308" s="5"/>
      <c r="CB8308" s="5"/>
      <c r="CC8308" s="5"/>
      <c r="CD8308" s="43"/>
    </row>
    <row r="8309" spans="1:82" x14ac:dyDescent="0.25">
      <c r="A8309" s="8"/>
      <c r="B8309" s="5"/>
      <c r="C8309" s="5"/>
      <c r="D8309" s="5"/>
      <c r="E8309" s="5"/>
      <c r="F8309" s="94" t="str">
        <f t="shared" si="1299"/>
        <v/>
      </c>
      <c r="G8309" s="94" t="str">
        <f t="shared" si="1300"/>
        <v/>
      </c>
      <c r="H8309" s="127" t="str">
        <f>IF(A8309&lt;&gt;"",IF(MID(C8309,1,1)="c",$AS$26,IF(MID(C8309,1,1)="r",$AS$41,IF(MID(C8309,1,1)="p",#REF!,#REF!))),"")</f>
        <v/>
      </c>
      <c r="I8309" s="92" t="str">
        <f t="shared" si="1301"/>
        <v/>
      </c>
      <c r="J8309" s="92" t="str">
        <f t="shared" si="1302"/>
        <v/>
      </c>
      <c r="K8309" s="92" t="str">
        <f t="shared" si="1303"/>
        <v/>
      </c>
      <c r="L8309" s="92" t="str">
        <f t="shared" si="1304"/>
        <v/>
      </c>
      <c r="M8309" s="95" t="str">
        <f>IF(A8309&lt;&gt;"",IF(MID(C8309,1,1)="c",SigmaEpsConcrete(I8309,$AN$30:$AN$33,$AR$30:$AR$33,$AS$26,$AS$27,$AS$28,$AQ$20,$AU$19),""),"")</f>
        <v/>
      </c>
      <c r="N8309" s="95" t="str">
        <f>IF(A8309&lt;&gt;"",IF(MID(C8309,1,1)="r",SigmaEpsReinf(J8309,$AS$42:$AS$43,$AS$41,$AS$39,$AS$40,$AQ$38),""),"")</f>
        <v/>
      </c>
      <c r="Q8309" s="92" t="str">
        <f t="shared" si="1306"/>
        <v/>
      </c>
      <c r="R8309" s="92" t="str">
        <f t="shared" si="1307"/>
        <v/>
      </c>
      <c r="U8309" s="5"/>
      <c r="V8309" s="5"/>
      <c r="W8309" s="94" t="str">
        <f t="shared" si="1305"/>
        <v/>
      </c>
      <c r="X8309" s="94" t="str">
        <f t="shared" si="1308"/>
        <v/>
      </c>
      <c r="Y8309" s="5"/>
      <c r="BK8309" s="8"/>
      <c r="BL8309" s="5"/>
      <c r="BM8309" s="5"/>
      <c r="BN8309" s="5"/>
      <c r="BO8309" s="5"/>
      <c r="BP8309" s="1"/>
      <c r="BQ8309" s="1"/>
      <c r="BR8309" s="1"/>
      <c r="BS8309" s="1"/>
      <c r="BT8309" s="1"/>
      <c r="BU8309" s="4"/>
      <c r="BV8309" s="1"/>
      <c r="BW8309" s="3"/>
      <c r="BX8309" s="4"/>
      <c r="BY8309" s="5"/>
      <c r="BZ8309" s="5"/>
      <c r="CA8309" s="5"/>
      <c r="CB8309" s="5"/>
      <c r="CC8309" s="5"/>
      <c r="CD8309" s="43"/>
    </row>
    <row r="8310" spans="1:82" x14ac:dyDescent="0.25">
      <c r="A8310" s="8"/>
      <c r="B8310" s="5"/>
      <c r="C8310" s="5"/>
      <c r="D8310" s="5"/>
      <c r="E8310" s="5"/>
      <c r="F8310" s="94" t="str">
        <f t="shared" si="1299"/>
        <v/>
      </c>
      <c r="G8310" s="94" t="str">
        <f t="shared" si="1300"/>
        <v/>
      </c>
      <c r="H8310" s="127" t="str">
        <f>IF(A8310&lt;&gt;"",IF(MID(C8310,1,1)="c",$AS$26,IF(MID(C8310,1,1)="r",$AS$41,IF(MID(C8310,1,1)="p",#REF!,#REF!))),"")</f>
        <v/>
      </c>
      <c r="I8310" s="92" t="str">
        <f t="shared" si="1301"/>
        <v/>
      </c>
      <c r="J8310" s="92" t="str">
        <f t="shared" si="1302"/>
        <v/>
      </c>
      <c r="K8310" s="92" t="str">
        <f t="shared" si="1303"/>
        <v/>
      </c>
      <c r="L8310" s="92" t="str">
        <f t="shared" si="1304"/>
        <v/>
      </c>
      <c r="M8310" s="95" t="str">
        <f>IF(A8310&lt;&gt;"",IF(MID(C8310,1,1)="c",SigmaEpsConcrete(I8310,$AN$30:$AN$33,$AR$30:$AR$33,$AS$26,$AS$27,$AS$28,$AQ$20,$AU$19),""),"")</f>
        <v/>
      </c>
      <c r="N8310" s="95" t="str">
        <f>IF(A8310&lt;&gt;"",IF(MID(C8310,1,1)="r",SigmaEpsReinf(J8310,$AS$42:$AS$43,$AS$41,$AS$39,$AS$40,$AQ$38),""),"")</f>
        <v/>
      </c>
      <c r="Q8310" s="92" t="str">
        <f t="shared" si="1306"/>
        <v/>
      </c>
      <c r="R8310" s="92" t="str">
        <f t="shared" si="1307"/>
        <v/>
      </c>
      <c r="U8310" s="5"/>
      <c r="V8310" s="5"/>
      <c r="W8310" s="94" t="str">
        <f t="shared" si="1305"/>
        <v/>
      </c>
      <c r="X8310" s="94" t="str">
        <f t="shared" si="1308"/>
        <v/>
      </c>
      <c r="Y8310" s="5"/>
      <c r="BK8310" s="8"/>
      <c r="BL8310" s="5"/>
      <c r="BM8310" s="5"/>
      <c r="BN8310" s="5"/>
      <c r="BO8310" s="5"/>
      <c r="BP8310" s="1"/>
      <c r="BQ8310" s="1"/>
      <c r="BR8310" s="1"/>
      <c r="BS8310" s="1"/>
      <c r="BT8310" s="1"/>
      <c r="BU8310" s="4"/>
      <c r="BV8310" s="1"/>
      <c r="BW8310" s="3"/>
      <c r="BX8310" s="4"/>
      <c r="BY8310" s="5"/>
      <c r="BZ8310" s="5"/>
      <c r="CA8310" s="5"/>
      <c r="CB8310" s="5"/>
      <c r="CC8310" s="5"/>
      <c r="CD8310" s="43"/>
    </row>
    <row r="8311" spans="1:82" x14ac:dyDescent="0.25">
      <c r="A8311" s="8"/>
      <c r="B8311" s="5"/>
      <c r="C8311" s="5"/>
      <c r="D8311" s="5"/>
      <c r="E8311" s="5"/>
      <c r="F8311" s="94" t="str">
        <f t="shared" si="1299"/>
        <v/>
      </c>
      <c r="G8311" s="94" t="str">
        <f t="shared" si="1300"/>
        <v/>
      </c>
      <c r="H8311" s="127" t="str">
        <f>IF(A8311&lt;&gt;"",IF(MID(C8311,1,1)="c",$AS$26,IF(MID(C8311,1,1)="r",$AS$41,IF(MID(C8311,1,1)="p",#REF!,#REF!))),"")</f>
        <v/>
      </c>
      <c r="I8311" s="92" t="str">
        <f t="shared" si="1301"/>
        <v/>
      </c>
      <c r="J8311" s="92" t="str">
        <f t="shared" si="1302"/>
        <v/>
      </c>
      <c r="K8311" s="92" t="str">
        <f t="shared" si="1303"/>
        <v/>
      </c>
      <c r="L8311" s="92" t="str">
        <f t="shared" si="1304"/>
        <v/>
      </c>
      <c r="M8311" s="95" t="str">
        <f>IF(A8311&lt;&gt;"",IF(MID(C8311,1,1)="c",SigmaEpsConcrete(I8311,$AN$30:$AN$33,$AR$30:$AR$33,$AS$26,$AS$27,$AS$28,$AQ$20,$AU$19),""),"")</f>
        <v/>
      </c>
      <c r="N8311" s="95" t="str">
        <f>IF(A8311&lt;&gt;"",IF(MID(C8311,1,1)="r",SigmaEpsReinf(J8311,$AS$42:$AS$43,$AS$41,$AS$39,$AS$40,$AQ$38),""),"")</f>
        <v/>
      </c>
      <c r="Q8311" s="92" t="str">
        <f t="shared" si="1306"/>
        <v/>
      </c>
      <c r="R8311" s="92" t="str">
        <f t="shared" si="1307"/>
        <v/>
      </c>
      <c r="U8311" s="5"/>
      <c r="V8311" s="5"/>
      <c r="W8311" s="94" t="str">
        <f t="shared" si="1305"/>
        <v/>
      </c>
      <c r="X8311" s="94" t="str">
        <f t="shared" si="1308"/>
        <v/>
      </c>
      <c r="Y8311" s="5"/>
      <c r="BK8311" s="8"/>
      <c r="BL8311" s="5"/>
      <c r="BM8311" s="5"/>
      <c r="BN8311" s="5"/>
      <c r="BO8311" s="5"/>
      <c r="BP8311" s="1"/>
      <c r="BQ8311" s="1"/>
      <c r="BR8311" s="1"/>
      <c r="BS8311" s="1"/>
      <c r="BT8311" s="1"/>
      <c r="BU8311" s="4"/>
      <c r="BV8311" s="1"/>
      <c r="BW8311" s="3"/>
      <c r="BX8311" s="4"/>
      <c r="BY8311" s="5"/>
      <c r="BZ8311" s="5"/>
      <c r="CA8311" s="5"/>
      <c r="CB8311" s="5"/>
      <c r="CC8311" s="5"/>
      <c r="CD8311" s="43"/>
    </row>
    <row r="8312" spans="1:82" x14ac:dyDescent="0.25">
      <c r="A8312" s="8"/>
      <c r="B8312" s="5"/>
      <c r="C8312" s="5"/>
      <c r="D8312" s="5"/>
      <c r="E8312" s="5"/>
      <c r="F8312" s="94" t="str">
        <f t="shared" si="1299"/>
        <v/>
      </c>
      <c r="G8312" s="94" t="str">
        <f t="shared" si="1300"/>
        <v/>
      </c>
      <c r="H8312" s="127" t="str">
        <f>IF(A8312&lt;&gt;"",IF(MID(C8312,1,1)="c",$AS$26,IF(MID(C8312,1,1)="r",$AS$41,IF(MID(C8312,1,1)="p",#REF!,#REF!))),"")</f>
        <v/>
      </c>
      <c r="I8312" s="92" t="str">
        <f t="shared" si="1301"/>
        <v/>
      </c>
      <c r="J8312" s="92" t="str">
        <f t="shared" si="1302"/>
        <v/>
      </c>
      <c r="K8312" s="92" t="str">
        <f t="shared" si="1303"/>
        <v/>
      </c>
      <c r="L8312" s="92" t="str">
        <f t="shared" si="1304"/>
        <v/>
      </c>
      <c r="M8312" s="95" t="str">
        <f>IF(A8312&lt;&gt;"",IF(MID(C8312,1,1)="c",SigmaEpsConcrete(I8312,$AN$30:$AN$33,$AR$30:$AR$33,$AS$26,$AS$27,$AS$28,$AQ$20,$AU$19),""),"")</f>
        <v/>
      </c>
      <c r="N8312" s="95" t="str">
        <f>IF(A8312&lt;&gt;"",IF(MID(C8312,1,1)="r",SigmaEpsReinf(J8312,$AS$42:$AS$43,$AS$41,$AS$39,$AS$40,$AQ$38),""),"")</f>
        <v/>
      </c>
      <c r="Q8312" s="92" t="str">
        <f t="shared" si="1306"/>
        <v/>
      </c>
      <c r="R8312" s="92" t="str">
        <f t="shared" si="1307"/>
        <v/>
      </c>
      <c r="U8312" s="5"/>
      <c r="V8312" s="5"/>
      <c r="W8312" s="94" t="str">
        <f t="shared" si="1305"/>
        <v/>
      </c>
      <c r="X8312" s="94" t="str">
        <f t="shared" si="1308"/>
        <v/>
      </c>
      <c r="Y8312" s="5"/>
      <c r="BK8312" s="8"/>
      <c r="BL8312" s="5"/>
      <c r="BM8312" s="5"/>
      <c r="BN8312" s="5"/>
      <c r="BO8312" s="5"/>
      <c r="BP8312" s="1"/>
      <c r="BQ8312" s="1"/>
      <c r="BR8312" s="1"/>
      <c r="BS8312" s="1"/>
      <c r="BT8312" s="1"/>
      <c r="BU8312" s="4"/>
      <c r="BV8312" s="1"/>
      <c r="BW8312" s="3"/>
      <c r="BX8312" s="4"/>
      <c r="BY8312" s="5"/>
      <c r="BZ8312" s="5"/>
      <c r="CA8312" s="5"/>
      <c r="CB8312" s="5"/>
      <c r="CC8312" s="5"/>
      <c r="CD8312" s="43"/>
    </row>
    <row r="8313" spans="1:82" x14ac:dyDescent="0.25">
      <c r="A8313" s="8"/>
      <c r="B8313" s="5"/>
      <c r="C8313" s="5"/>
      <c r="D8313" s="5"/>
      <c r="E8313" s="5"/>
      <c r="F8313" s="94" t="str">
        <f t="shared" si="1299"/>
        <v/>
      </c>
      <c r="G8313" s="94" t="str">
        <f t="shared" si="1300"/>
        <v/>
      </c>
      <c r="H8313" s="127" t="str">
        <f>IF(A8313&lt;&gt;"",IF(MID(C8313,1,1)="c",$AS$26,IF(MID(C8313,1,1)="r",$AS$41,IF(MID(C8313,1,1)="p",#REF!,#REF!))),"")</f>
        <v/>
      </c>
      <c r="I8313" s="92" t="str">
        <f t="shared" si="1301"/>
        <v/>
      </c>
      <c r="J8313" s="92" t="str">
        <f t="shared" si="1302"/>
        <v/>
      </c>
      <c r="K8313" s="92" t="str">
        <f t="shared" si="1303"/>
        <v/>
      </c>
      <c r="L8313" s="92" t="str">
        <f t="shared" si="1304"/>
        <v/>
      </c>
      <c r="M8313" s="95" t="str">
        <f>IF(A8313&lt;&gt;"",IF(MID(C8313,1,1)="c",SigmaEpsConcrete(I8313,$AN$30:$AN$33,$AR$30:$AR$33,$AS$26,$AS$27,$AS$28,$AQ$20,$AU$19),""),"")</f>
        <v/>
      </c>
      <c r="N8313" s="95" t="str">
        <f>IF(A8313&lt;&gt;"",IF(MID(C8313,1,1)="r",SigmaEpsReinf(J8313,$AS$42:$AS$43,$AS$41,$AS$39,$AS$40,$AQ$38),""),"")</f>
        <v/>
      </c>
      <c r="Q8313" s="92" t="str">
        <f t="shared" si="1306"/>
        <v/>
      </c>
      <c r="R8313" s="92" t="str">
        <f t="shared" si="1307"/>
        <v/>
      </c>
      <c r="U8313" s="5"/>
      <c r="V8313" s="5"/>
      <c r="W8313" s="94" t="str">
        <f t="shared" si="1305"/>
        <v/>
      </c>
      <c r="X8313" s="94" t="str">
        <f t="shared" si="1308"/>
        <v/>
      </c>
      <c r="Y8313" s="5"/>
      <c r="BK8313" s="8"/>
      <c r="BL8313" s="5"/>
      <c r="BM8313" s="5"/>
      <c r="BN8313" s="5"/>
      <c r="BO8313" s="5"/>
      <c r="BP8313" s="1"/>
      <c r="BQ8313" s="1"/>
      <c r="BR8313" s="1"/>
      <c r="BS8313" s="1"/>
      <c r="BT8313" s="1"/>
      <c r="BU8313" s="4"/>
      <c r="BV8313" s="1"/>
      <c r="BW8313" s="3"/>
      <c r="BX8313" s="4"/>
      <c r="BY8313" s="5"/>
      <c r="BZ8313" s="5"/>
      <c r="CA8313" s="5"/>
      <c r="CB8313" s="5"/>
      <c r="CC8313" s="5"/>
      <c r="CD8313" s="43"/>
    </row>
    <row r="8314" spans="1:82" x14ac:dyDescent="0.25">
      <c r="A8314" s="8"/>
      <c r="B8314" s="5"/>
      <c r="C8314" s="5"/>
      <c r="D8314" s="5"/>
      <c r="E8314" s="5"/>
      <c r="F8314" s="94" t="str">
        <f t="shared" si="1299"/>
        <v/>
      </c>
      <c r="G8314" s="94" t="str">
        <f t="shared" si="1300"/>
        <v/>
      </c>
      <c r="H8314" s="127" t="str">
        <f>IF(A8314&lt;&gt;"",IF(MID(C8314,1,1)="c",$AS$26,IF(MID(C8314,1,1)="r",$AS$41,IF(MID(C8314,1,1)="p",#REF!,#REF!))),"")</f>
        <v/>
      </c>
      <c r="I8314" s="92" t="str">
        <f t="shared" si="1301"/>
        <v/>
      </c>
      <c r="J8314" s="92" t="str">
        <f t="shared" si="1302"/>
        <v/>
      </c>
      <c r="K8314" s="92" t="str">
        <f t="shared" si="1303"/>
        <v/>
      </c>
      <c r="L8314" s="92" t="str">
        <f t="shared" si="1304"/>
        <v/>
      </c>
      <c r="M8314" s="95" t="str">
        <f>IF(A8314&lt;&gt;"",IF(MID(C8314,1,1)="c",SigmaEpsConcrete(I8314,$AN$30:$AN$33,$AR$30:$AR$33,$AS$26,$AS$27,$AS$28,$AQ$20,$AU$19),""),"")</f>
        <v/>
      </c>
      <c r="N8314" s="95" t="str">
        <f>IF(A8314&lt;&gt;"",IF(MID(C8314,1,1)="r",SigmaEpsReinf(J8314,$AS$42:$AS$43,$AS$41,$AS$39,$AS$40,$AQ$38),""),"")</f>
        <v/>
      </c>
      <c r="Q8314" s="92" t="str">
        <f t="shared" si="1306"/>
        <v/>
      </c>
      <c r="R8314" s="92" t="str">
        <f t="shared" si="1307"/>
        <v/>
      </c>
      <c r="U8314" s="5"/>
      <c r="V8314" s="5"/>
      <c r="W8314" s="94" t="str">
        <f t="shared" si="1305"/>
        <v/>
      </c>
      <c r="X8314" s="94" t="str">
        <f t="shared" si="1308"/>
        <v/>
      </c>
      <c r="Y8314" s="5"/>
      <c r="BK8314" s="8"/>
      <c r="BL8314" s="5"/>
      <c r="BM8314" s="5"/>
      <c r="BN8314" s="5"/>
      <c r="BO8314" s="5"/>
      <c r="BP8314" s="1"/>
      <c r="BQ8314" s="1"/>
      <c r="BR8314" s="1"/>
      <c r="BS8314" s="1"/>
      <c r="BT8314" s="1"/>
      <c r="BU8314" s="4"/>
      <c r="BV8314" s="1"/>
      <c r="BW8314" s="3"/>
      <c r="BX8314" s="4"/>
      <c r="BY8314" s="5"/>
      <c r="BZ8314" s="5"/>
      <c r="CA8314" s="5"/>
      <c r="CB8314" s="5"/>
      <c r="CC8314" s="5"/>
      <c r="CD8314" s="43"/>
    </row>
    <row r="8315" spans="1:82" x14ac:dyDescent="0.25">
      <c r="A8315" s="8"/>
      <c r="B8315" s="5"/>
      <c r="C8315" s="5"/>
      <c r="D8315" s="5"/>
      <c r="E8315" s="5"/>
      <c r="F8315" s="94" t="str">
        <f t="shared" si="1299"/>
        <v/>
      </c>
      <c r="G8315" s="94" t="str">
        <f t="shared" si="1300"/>
        <v/>
      </c>
      <c r="H8315" s="127" t="str">
        <f>IF(A8315&lt;&gt;"",IF(MID(C8315,1,1)="c",$AS$26,IF(MID(C8315,1,1)="r",$AS$41,IF(MID(C8315,1,1)="p",#REF!,#REF!))),"")</f>
        <v/>
      </c>
      <c r="I8315" s="92" t="str">
        <f t="shared" si="1301"/>
        <v/>
      </c>
      <c r="J8315" s="92" t="str">
        <f t="shared" si="1302"/>
        <v/>
      </c>
      <c r="K8315" s="92" t="str">
        <f t="shared" si="1303"/>
        <v/>
      </c>
      <c r="L8315" s="92" t="str">
        <f t="shared" si="1304"/>
        <v/>
      </c>
      <c r="M8315" s="95" t="str">
        <f>IF(A8315&lt;&gt;"",IF(MID(C8315,1,1)="c",SigmaEpsConcrete(I8315,$AN$30:$AN$33,$AR$30:$AR$33,$AS$26,$AS$27,$AS$28,$AQ$20,$AU$19),""),"")</f>
        <v/>
      </c>
      <c r="N8315" s="95" t="str">
        <f>IF(A8315&lt;&gt;"",IF(MID(C8315,1,1)="r",SigmaEpsReinf(J8315,$AS$42:$AS$43,$AS$41,$AS$39,$AS$40,$AQ$38),""),"")</f>
        <v/>
      </c>
      <c r="Q8315" s="92" t="str">
        <f t="shared" si="1306"/>
        <v/>
      </c>
      <c r="R8315" s="92" t="str">
        <f t="shared" si="1307"/>
        <v/>
      </c>
      <c r="U8315" s="5"/>
      <c r="V8315" s="5"/>
      <c r="W8315" s="94" t="str">
        <f t="shared" si="1305"/>
        <v/>
      </c>
      <c r="X8315" s="94" t="str">
        <f t="shared" si="1308"/>
        <v/>
      </c>
      <c r="Y8315" s="5"/>
      <c r="BK8315" s="8"/>
      <c r="BL8315" s="5"/>
      <c r="BM8315" s="5"/>
      <c r="BN8315" s="5"/>
      <c r="BO8315" s="5"/>
      <c r="BP8315" s="1"/>
      <c r="BQ8315" s="1"/>
      <c r="BR8315" s="1"/>
      <c r="BS8315" s="1"/>
      <c r="BT8315" s="1"/>
      <c r="BU8315" s="4"/>
      <c r="BV8315" s="1"/>
      <c r="BW8315" s="3"/>
      <c r="BX8315" s="4"/>
      <c r="BY8315" s="5"/>
      <c r="BZ8315" s="5"/>
      <c r="CA8315" s="5"/>
      <c r="CB8315" s="5"/>
      <c r="CC8315" s="5"/>
      <c r="CD8315" s="43"/>
    </row>
    <row r="8316" spans="1:82" x14ac:dyDescent="0.25">
      <c r="A8316" s="8"/>
      <c r="B8316" s="5"/>
      <c r="C8316" s="5"/>
      <c r="D8316" s="5"/>
      <c r="E8316" s="5"/>
      <c r="F8316" s="94" t="str">
        <f t="shared" si="1299"/>
        <v/>
      </c>
      <c r="G8316" s="94" t="str">
        <f t="shared" si="1300"/>
        <v/>
      </c>
      <c r="H8316" s="127" t="str">
        <f>IF(A8316&lt;&gt;"",IF(MID(C8316,1,1)="c",$AS$26,IF(MID(C8316,1,1)="r",$AS$41,IF(MID(C8316,1,1)="p",#REF!,#REF!))),"")</f>
        <v/>
      </c>
      <c r="I8316" s="92" t="str">
        <f t="shared" si="1301"/>
        <v/>
      </c>
      <c r="J8316" s="92" t="str">
        <f t="shared" si="1302"/>
        <v/>
      </c>
      <c r="K8316" s="92" t="str">
        <f t="shared" si="1303"/>
        <v/>
      </c>
      <c r="L8316" s="92" t="str">
        <f t="shared" si="1304"/>
        <v/>
      </c>
      <c r="M8316" s="95" t="str">
        <f>IF(A8316&lt;&gt;"",IF(MID(C8316,1,1)="c",SigmaEpsConcrete(I8316,$AN$30:$AN$33,$AR$30:$AR$33,$AS$26,$AS$27,$AS$28,$AQ$20,$AU$19),""),"")</f>
        <v/>
      </c>
      <c r="N8316" s="95" t="str">
        <f>IF(A8316&lt;&gt;"",IF(MID(C8316,1,1)="r",SigmaEpsReinf(J8316,$AS$42:$AS$43,$AS$41,$AS$39,$AS$40,$AQ$38),""),"")</f>
        <v/>
      </c>
      <c r="Q8316" s="92" t="str">
        <f t="shared" si="1306"/>
        <v/>
      </c>
      <c r="R8316" s="92" t="str">
        <f t="shared" si="1307"/>
        <v/>
      </c>
      <c r="U8316" s="5"/>
      <c r="V8316" s="5"/>
      <c r="W8316" s="94" t="str">
        <f t="shared" si="1305"/>
        <v/>
      </c>
      <c r="X8316" s="94" t="str">
        <f t="shared" si="1308"/>
        <v/>
      </c>
      <c r="Y8316" s="5"/>
      <c r="BK8316" s="8"/>
      <c r="BL8316" s="5"/>
      <c r="BM8316" s="5"/>
      <c r="BN8316" s="5"/>
      <c r="BO8316" s="5"/>
      <c r="BP8316" s="1"/>
      <c r="BQ8316" s="1"/>
      <c r="BR8316" s="1"/>
      <c r="BS8316" s="1"/>
      <c r="BT8316" s="1"/>
      <c r="BU8316" s="4"/>
      <c r="BV8316" s="1"/>
      <c r="BW8316" s="3"/>
      <c r="BX8316" s="4"/>
      <c r="BY8316" s="5"/>
      <c r="BZ8316" s="5"/>
      <c r="CA8316" s="5"/>
      <c r="CB8316" s="5"/>
      <c r="CC8316" s="5"/>
      <c r="CD8316" s="43"/>
    </row>
    <row r="8317" spans="1:82" x14ac:dyDescent="0.25">
      <c r="A8317" s="8"/>
      <c r="B8317" s="5"/>
      <c r="C8317" s="5"/>
      <c r="D8317" s="5"/>
      <c r="E8317" s="5"/>
      <c r="F8317" s="94" t="str">
        <f t="shared" si="1299"/>
        <v/>
      </c>
      <c r="G8317" s="94" t="str">
        <f t="shared" si="1300"/>
        <v/>
      </c>
      <c r="H8317" s="127" t="str">
        <f>IF(A8317&lt;&gt;"",IF(MID(C8317,1,1)="c",$AS$26,IF(MID(C8317,1,1)="r",$AS$41,IF(MID(C8317,1,1)="p",#REF!,#REF!))),"")</f>
        <v/>
      </c>
      <c r="I8317" s="92" t="str">
        <f t="shared" si="1301"/>
        <v/>
      </c>
      <c r="J8317" s="92" t="str">
        <f t="shared" si="1302"/>
        <v/>
      </c>
      <c r="K8317" s="92" t="str">
        <f t="shared" si="1303"/>
        <v/>
      </c>
      <c r="L8317" s="92" t="str">
        <f t="shared" si="1304"/>
        <v/>
      </c>
      <c r="M8317" s="95" t="str">
        <f>IF(A8317&lt;&gt;"",IF(MID(C8317,1,1)="c",SigmaEpsConcrete(I8317,$AN$30:$AN$33,$AR$30:$AR$33,$AS$26,$AS$27,$AS$28,$AQ$20,$AU$19),""),"")</f>
        <v/>
      </c>
      <c r="N8317" s="95" t="str">
        <f>IF(A8317&lt;&gt;"",IF(MID(C8317,1,1)="r",SigmaEpsReinf(J8317,$AS$42:$AS$43,$AS$41,$AS$39,$AS$40,$AQ$38),""),"")</f>
        <v/>
      </c>
      <c r="Q8317" s="92" t="str">
        <f t="shared" si="1306"/>
        <v/>
      </c>
      <c r="R8317" s="92" t="str">
        <f t="shared" si="1307"/>
        <v/>
      </c>
      <c r="U8317" s="5"/>
      <c r="V8317" s="5"/>
      <c r="W8317" s="94" t="str">
        <f t="shared" si="1305"/>
        <v/>
      </c>
      <c r="X8317" s="94" t="str">
        <f t="shared" si="1308"/>
        <v/>
      </c>
      <c r="Y8317" s="5"/>
      <c r="BK8317" s="8"/>
      <c r="BL8317" s="5"/>
      <c r="BM8317" s="5"/>
      <c r="BN8317" s="5"/>
      <c r="BO8317" s="5"/>
      <c r="BP8317" s="1"/>
      <c r="BQ8317" s="1"/>
      <c r="BR8317" s="1"/>
      <c r="BS8317" s="1"/>
      <c r="BT8317" s="1"/>
      <c r="BU8317" s="4"/>
      <c r="BV8317" s="1"/>
      <c r="BW8317" s="3"/>
      <c r="BX8317" s="4"/>
      <c r="BY8317" s="5"/>
      <c r="BZ8317" s="5"/>
      <c r="CA8317" s="5"/>
      <c r="CB8317" s="5"/>
      <c r="CC8317" s="5"/>
      <c r="CD8317" s="43"/>
    </row>
    <row r="8318" spans="1:82" x14ac:dyDescent="0.25">
      <c r="A8318" s="8"/>
      <c r="B8318" s="5"/>
      <c r="C8318" s="5"/>
      <c r="D8318" s="5"/>
      <c r="E8318" s="5"/>
      <c r="F8318" s="94" t="str">
        <f t="shared" si="1299"/>
        <v/>
      </c>
      <c r="G8318" s="94" t="str">
        <f t="shared" si="1300"/>
        <v/>
      </c>
      <c r="H8318" s="127" t="str">
        <f>IF(A8318&lt;&gt;"",IF(MID(C8318,1,1)="c",$AS$26,IF(MID(C8318,1,1)="r",$AS$41,IF(MID(C8318,1,1)="p",#REF!,#REF!))),"")</f>
        <v/>
      </c>
      <c r="I8318" s="92" t="str">
        <f t="shared" si="1301"/>
        <v/>
      </c>
      <c r="J8318" s="92" t="str">
        <f t="shared" si="1302"/>
        <v/>
      </c>
      <c r="K8318" s="92" t="str">
        <f t="shared" si="1303"/>
        <v/>
      </c>
      <c r="L8318" s="92" t="str">
        <f t="shared" si="1304"/>
        <v/>
      </c>
      <c r="M8318" s="95" t="str">
        <f>IF(A8318&lt;&gt;"",IF(MID(C8318,1,1)="c",SigmaEpsConcrete(I8318,$AN$30:$AN$33,$AR$30:$AR$33,$AS$26,$AS$27,$AS$28,$AQ$20,$AU$19),""),"")</f>
        <v/>
      </c>
      <c r="N8318" s="95" t="str">
        <f>IF(A8318&lt;&gt;"",IF(MID(C8318,1,1)="r",SigmaEpsReinf(J8318,$AS$42:$AS$43,$AS$41,$AS$39,$AS$40,$AQ$38),""),"")</f>
        <v/>
      </c>
      <c r="Q8318" s="92" t="str">
        <f t="shared" si="1306"/>
        <v/>
      </c>
      <c r="R8318" s="92" t="str">
        <f t="shared" si="1307"/>
        <v/>
      </c>
      <c r="U8318" s="5"/>
      <c r="V8318" s="5"/>
      <c r="W8318" s="94" t="str">
        <f t="shared" si="1305"/>
        <v/>
      </c>
      <c r="X8318" s="94" t="str">
        <f t="shared" si="1308"/>
        <v/>
      </c>
      <c r="Y8318" s="5"/>
      <c r="BK8318" s="8"/>
      <c r="BL8318" s="5"/>
      <c r="BM8318" s="5"/>
      <c r="BN8318" s="5"/>
      <c r="BO8318" s="5"/>
      <c r="BP8318" s="1"/>
      <c r="BQ8318" s="1"/>
      <c r="BR8318" s="1"/>
      <c r="BS8318" s="1"/>
      <c r="BT8318" s="1"/>
      <c r="BU8318" s="4"/>
      <c r="BV8318" s="1"/>
      <c r="BW8318" s="3"/>
      <c r="BX8318" s="4"/>
      <c r="BY8318" s="5"/>
      <c r="BZ8318" s="5"/>
      <c r="CA8318" s="5"/>
      <c r="CB8318" s="5"/>
      <c r="CC8318" s="5"/>
      <c r="CD8318" s="43"/>
    </row>
    <row r="8319" spans="1:82" x14ac:dyDescent="0.25">
      <c r="A8319" s="8"/>
      <c r="B8319" s="5"/>
      <c r="C8319" s="5"/>
      <c r="D8319" s="5"/>
      <c r="E8319" s="5"/>
      <c r="F8319" s="94" t="str">
        <f t="shared" si="1299"/>
        <v/>
      </c>
      <c r="G8319" s="94" t="str">
        <f t="shared" si="1300"/>
        <v/>
      </c>
      <c r="H8319" s="127" t="str">
        <f>IF(A8319&lt;&gt;"",IF(MID(C8319,1,1)="c",$AS$26,IF(MID(C8319,1,1)="r",$AS$41,IF(MID(C8319,1,1)="p",#REF!,#REF!))),"")</f>
        <v/>
      </c>
      <c r="I8319" s="92" t="str">
        <f t="shared" si="1301"/>
        <v/>
      </c>
      <c r="J8319" s="92" t="str">
        <f t="shared" si="1302"/>
        <v/>
      </c>
      <c r="K8319" s="92" t="str">
        <f t="shared" si="1303"/>
        <v/>
      </c>
      <c r="L8319" s="92" t="str">
        <f t="shared" si="1304"/>
        <v/>
      </c>
      <c r="M8319" s="95" t="str">
        <f>IF(A8319&lt;&gt;"",IF(MID(C8319,1,1)="c",SigmaEpsConcrete(I8319,$AN$30:$AN$33,$AR$30:$AR$33,$AS$26,$AS$27,$AS$28,$AQ$20,$AU$19),""),"")</f>
        <v/>
      </c>
      <c r="N8319" s="95" t="str">
        <f>IF(A8319&lt;&gt;"",IF(MID(C8319,1,1)="r",SigmaEpsReinf(J8319,$AS$42:$AS$43,$AS$41,$AS$39,$AS$40,$AQ$38),""),"")</f>
        <v/>
      </c>
      <c r="Q8319" s="92" t="str">
        <f t="shared" si="1306"/>
        <v/>
      </c>
      <c r="R8319" s="92" t="str">
        <f t="shared" si="1307"/>
        <v/>
      </c>
      <c r="U8319" s="5"/>
      <c r="V8319" s="5"/>
      <c r="W8319" s="94" t="str">
        <f t="shared" si="1305"/>
        <v/>
      </c>
      <c r="X8319" s="94" t="str">
        <f t="shared" si="1308"/>
        <v/>
      </c>
      <c r="Y8319" s="5"/>
      <c r="BK8319" s="8"/>
      <c r="BL8319" s="5"/>
      <c r="BM8319" s="5"/>
      <c r="BN8319" s="5"/>
      <c r="BO8319" s="5"/>
      <c r="BP8319" s="1"/>
      <c r="BQ8319" s="1"/>
      <c r="BR8319" s="1"/>
      <c r="BS8319" s="1"/>
      <c r="BT8319" s="1"/>
      <c r="BU8319" s="4"/>
      <c r="BV8319" s="1"/>
      <c r="BW8319" s="3"/>
      <c r="BX8319" s="4"/>
      <c r="BY8319" s="5"/>
      <c r="BZ8319" s="5"/>
      <c r="CA8319" s="5"/>
      <c r="CB8319" s="5"/>
      <c r="CC8319" s="5"/>
      <c r="CD8319" s="43"/>
    </row>
    <row r="8320" spans="1:82" x14ac:dyDescent="0.25">
      <c r="A8320" s="8"/>
      <c r="B8320" s="5"/>
      <c r="C8320" s="5"/>
      <c r="D8320" s="5"/>
      <c r="E8320" s="5"/>
      <c r="F8320" s="94" t="str">
        <f t="shared" si="1299"/>
        <v/>
      </c>
      <c r="G8320" s="94" t="str">
        <f t="shared" si="1300"/>
        <v/>
      </c>
      <c r="H8320" s="127" t="str">
        <f>IF(A8320&lt;&gt;"",IF(MID(C8320,1,1)="c",$AS$26,IF(MID(C8320,1,1)="r",$AS$41,IF(MID(C8320,1,1)="p",#REF!,#REF!))),"")</f>
        <v/>
      </c>
      <c r="I8320" s="92" t="str">
        <f t="shared" si="1301"/>
        <v/>
      </c>
      <c r="J8320" s="92" t="str">
        <f t="shared" si="1302"/>
        <v/>
      </c>
      <c r="K8320" s="92" t="str">
        <f t="shared" si="1303"/>
        <v/>
      </c>
      <c r="L8320" s="92" t="str">
        <f t="shared" si="1304"/>
        <v/>
      </c>
      <c r="M8320" s="95" t="str">
        <f>IF(A8320&lt;&gt;"",IF(MID(C8320,1,1)="c",SigmaEpsConcrete(I8320,$AN$30:$AN$33,$AR$30:$AR$33,$AS$26,$AS$27,$AS$28,$AQ$20,$AU$19),""),"")</f>
        <v/>
      </c>
      <c r="N8320" s="95" t="str">
        <f>IF(A8320&lt;&gt;"",IF(MID(C8320,1,1)="r",SigmaEpsReinf(J8320,$AS$42:$AS$43,$AS$41,$AS$39,$AS$40,$AQ$38),""),"")</f>
        <v/>
      </c>
      <c r="Q8320" s="92" t="str">
        <f t="shared" si="1306"/>
        <v/>
      </c>
      <c r="R8320" s="92" t="str">
        <f t="shared" si="1307"/>
        <v/>
      </c>
      <c r="U8320" s="5"/>
      <c r="V8320" s="5"/>
      <c r="W8320" s="94" t="str">
        <f t="shared" si="1305"/>
        <v/>
      </c>
      <c r="X8320" s="94" t="str">
        <f t="shared" si="1308"/>
        <v/>
      </c>
      <c r="Y8320" s="5"/>
      <c r="BK8320" s="8"/>
      <c r="BL8320" s="5"/>
      <c r="BM8320" s="5"/>
      <c r="BN8320" s="5"/>
      <c r="BO8320" s="5"/>
      <c r="BP8320" s="1"/>
      <c r="BQ8320" s="1"/>
      <c r="BR8320" s="1"/>
      <c r="BS8320" s="1"/>
      <c r="BT8320" s="1"/>
      <c r="BU8320" s="4"/>
      <c r="BV8320" s="1"/>
      <c r="BW8320" s="3"/>
      <c r="BX8320" s="4"/>
      <c r="BY8320" s="5"/>
      <c r="BZ8320" s="5"/>
      <c r="CA8320" s="5"/>
      <c r="CB8320" s="5"/>
      <c r="CC8320" s="5"/>
      <c r="CD8320" s="43"/>
    </row>
    <row r="8321" spans="1:82" x14ac:dyDescent="0.25">
      <c r="A8321" s="8"/>
      <c r="B8321" s="5"/>
      <c r="C8321" s="5"/>
      <c r="D8321" s="5"/>
      <c r="E8321" s="5"/>
      <c r="F8321" s="94" t="str">
        <f t="shared" si="1299"/>
        <v/>
      </c>
      <c r="G8321" s="94" t="str">
        <f t="shared" si="1300"/>
        <v/>
      </c>
      <c r="H8321" s="127" t="str">
        <f>IF(A8321&lt;&gt;"",IF(MID(C8321,1,1)="c",$AS$26,IF(MID(C8321,1,1)="r",$AS$41,IF(MID(C8321,1,1)="p",#REF!,#REF!))),"")</f>
        <v/>
      </c>
      <c r="I8321" s="92" t="str">
        <f t="shared" si="1301"/>
        <v/>
      </c>
      <c r="J8321" s="92" t="str">
        <f t="shared" si="1302"/>
        <v/>
      </c>
      <c r="K8321" s="92" t="str">
        <f t="shared" si="1303"/>
        <v/>
      </c>
      <c r="L8321" s="92" t="str">
        <f t="shared" si="1304"/>
        <v/>
      </c>
      <c r="M8321" s="95" t="str">
        <f>IF(A8321&lt;&gt;"",IF(MID(C8321,1,1)="c",SigmaEpsConcrete(I8321,$AN$30:$AN$33,$AR$30:$AR$33,$AS$26,$AS$27,$AS$28,$AQ$20,$AU$19),""),"")</f>
        <v/>
      </c>
      <c r="N8321" s="95" t="str">
        <f>IF(A8321&lt;&gt;"",IF(MID(C8321,1,1)="r",SigmaEpsReinf(J8321,$AS$42:$AS$43,$AS$41,$AS$39,$AS$40,$AQ$38),""),"")</f>
        <v/>
      </c>
      <c r="Q8321" s="92" t="str">
        <f t="shared" si="1306"/>
        <v/>
      </c>
      <c r="R8321" s="92" t="str">
        <f t="shared" si="1307"/>
        <v/>
      </c>
      <c r="U8321" s="5"/>
      <c r="V8321" s="5"/>
      <c r="W8321" s="94" t="str">
        <f t="shared" si="1305"/>
        <v/>
      </c>
      <c r="X8321" s="94" t="str">
        <f t="shared" si="1308"/>
        <v/>
      </c>
      <c r="Y8321" s="5"/>
      <c r="BK8321" s="8"/>
      <c r="BL8321" s="5"/>
      <c r="BM8321" s="5"/>
      <c r="BN8321" s="5"/>
      <c r="BO8321" s="5"/>
      <c r="BP8321" s="1"/>
      <c r="BQ8321" s="1"/>
      <c r="BR8321" s="1"/>
      <c r="BS8321" s="1"/>
      <c r="BT8321" s="1"/>
      <c r="BU8321" s="4"/>
      <c r="BV8321" s="1"/>
      <c r="BW8321" s="3"/>
      <c r="BX8321" s="4"/>
      <c r="BY8321" s="5"/>
      <c r="BZ8321" s="5"/>
      <c r="CA8321" s="5"/>
      <c r="CB8321" s="5"/>
      <c r="CC8321" s="5"/>
      <c r="CD8321" s="43"/>
    </row>
    <row r="8322" spans="1:82" x14ac:dyDescent="0.25">
      <c r="A8322" s="8"/>
      <c r="B8322" s="5"/>
      <c r="C8322" s="5"/>
      <c r="D8322" s="5"/>
      <c r="E8322" s="5"/>
      <c r="F8322" s="94" t="str">
        <f t="shared" si="1299"/>
        <v/>
      </c>
      <c r="G8322" s="94" t="str">
        <f t="shared" si="1300"/>
        <v/>
      </c>
      <c r="H8322" s="127" t="str">
        <f>IF(A8322&lt;&gt;"",IF(MID(C8322,1,1)="c",$AS$26,IF(MID(C8322,1,1)="r",$AS$41,IF(MID(C8322,1,1)="p",#REF!,#REF!))),"")</f>
        <v/>
      </c>
      <c r="I8322" s="92" t="str">
        <f t="shared" si="1301"/>
        <v/>
      </c>
      <c r="J8322" s="92" t="str">
        <f t="shared" si="1302"/>
        <v/>
      </c>
      <c r="K8322" s="92" t="str">
        <f t="shared" si="1303"/>
        <v/>
      </c>
      <c r="L8322" s="92" t="str">
        <f t="shared" si="1304"/>
        <v/>
      </c>
      <c r="M8322" s="95" t="str">
        <f>IF(A8322&lt;&gt;"",IF(MID(C8322,1,1)="c",SigmaEpsConcrete(I8322,$AN$30:$AN$33,$AR$30:$AR$33,$AS$26,$AS$27,$AS$28,$AQ$20,$AU$19),""),"")</f>
        <v/>
      </c>
      <c r="N8322" s="95" t="str">
        <f>IF(A8322&lt;&gt;"",IF(MID(C8322,1,1)="r",SigmaEpsReinf(J8322,$AS$42:$AS$43,$AS$41,$AS$39,$AS$40,$AQ$38),""),"")</f>
        <v/>
      </c>
      <c r="Q8322" s="92" t="str">
        <f t="shared" si="1306"/>
        <v/>
      </c>
      <c r="R8322" s="92" t="str">
        <f t="shared" si="1307"/>
        <v/>
      </c>
      <c r="U8322" s="5"/>
      <c r="V8322" s="5"/>
      <c r="W8322" s="94" t="str">
        <f t="shared" si="1305"/>
        <v/>
      </c>
      <c r="X8322" s="94" t="str">
        <f t="shared" si="1308"/>
        <v/>
      </c>
      <c r="Y8322" s="5"/>
      <c r="BK8322" s="8"/>
      <c r="BL8322" s="5"/>
      <c r="BM8322" s="5"/>
      <c r="BN8322" s="5"/>
      <c r="BO8322" s="5"/>
      <c r="BP8322" s="1"/>
      <c r="BQ8322" s="1"/>
      <c r="BR8322" s="1"/>
      <c r="BS8322" s="1"/>
      <c r="BT8322" s="1"/>
      <c r="BU8322" s="4"/>
      <c r="BV8322" s="1"/>
      <c r="BW8322" s="3"/>
      <c r="BX8322" s="4"/>
      <c r="BY8322" s="5"/>
      <c r="BZ8322" s="5"/>
      <c r="CA8322" s="5"/>
      <c r="CB8322" s="5"/>
      <c r="CC8322" s="5"/>
      <c r="CD8322" s="43"/>
    </row>
    <row r="8323" spans="1:82" x14ac:dyDescent="0.25">
      <c r="A8323" s="8"/>
      <c r="B8323" s="5"/>
      <c r="C8323" s="5"/>
      <c r="D8323" s="5"/>
      <c r="E8323" s="5"/>
      <c r="F8323" s="94" t="str">
        <f t="shared" si="1299"/>
        <v/>
      </c>
      <c r="G8323" s="94" t="str">
        <f t="shared" si="1300"/>
        <v/>
      </c>
      <c r="H8323" s="127" t="str">
        <f>IF(A8323&lt;&gt;"",IF(MID(C8323,1,1)="c",$AS$26,IF(MID(C8323,1,1)="r",$AS$41,IF(MID(C8323,1,1)="p",#REF!,#REF!))),"")</f>
        <v/>
      </c>
      <c r="I8323" s="92" t="str">
        <f t="shared" si="1301"/>
        <v/>
      </c>
      <c r="J8323" s="92" t="str">
        <f t="shared" si="1302"/>
        <v/>
      </c>
      <c r="K8323" s="92" t="str">
        <f t="shared" si="1303"/>
        <v/>
      </c>
      <c r="L8323" s="92" t="str">
        <f t="shared" si="1304"/>
        <v/>
      </c>
      <c r="M8323" s="95" t="str">
        <f>IF(A8323&lt;&gt;"",IF(MID(C8323,1,1)="c",SigmaEpsConcrete(I8323,$AN$30:$AN$33,$AR$30:$AR$33,$AS$26,$AS$27,$AS$28,$AQ$20,$AU$19),""),"")</f>
        <v/>
      </c>
      <c r="N8323" s="95" t="str">
        <f>IF(A8323&lt;&gt;"",IF(MID(C8323,1,1)="r",SigmaEpsReinf(J8323,$AS$42:$AS$43,$AS$41,$AS$39,$AS$40,$AQ$38),""),"")</f>
        <v/>
      </c>
      <c r="Q8323" s="92" t="str">
        <f t="shared" si="1306"/>
        <v/>
      </c>
      <c r="R8323" s="92" t="str">
        <f t="shared" si="1307"/>
        <v/>
      </c>
      <c r="U8323" s="5"/>
      <c r="V8323" s="5"/>
      <c r="W8323" s="94" t="str">
        <f t="shared" si="1305"/>
        <v/>
      </c>
      <c r="X8323" s="94" t="str">
        <f t="shared" si="1308"/>
        <v/>
      </c>
      <c r="Y8323" s="5"/>
      <c r="BK8323" s="8"/>
      <c r="BL8323" s="5"/>
      <c r="BM8323" s="5"/>
      <c r="BN8323" s="5"/>
      <c r="BO8323" s="5"/>
      <c r="BP8323" s="1"/>
      <c r="BQ8323" s="1"/>
      <c r="BR8323" s="1"/>
      <c r="BS8323" s="1"/>
      <c r="BT8323" s="1"/>
      <c r="BU8323" s="4"/>
      <c r="BV8323" s="1"/>
      <c r="BW8323" s="3"/>
      <c r="BX8323" s="4"/>
      <c r="BY8323" s="5"/>
      <c r="BZ8323" s="5"/>
      <c r="CA8323" s="5"/>
      <c r="CB8323" s="5"/>
      <c r="CC8323" s="5"/>
      <c r="CD8323" s="43"/>
    </row>
    <row r="8324" spans="1:82" x14ac:dyDescent="0.25">
      <c r="A8324" s="8"/>
      <c r="B8324" s="5"/>
      <c r="C8324" s="5"/>
      <c r="D8324" s="5"/>
      <c r="E8324" s="5"/>
      <c r="F8324" s="94" t="str">
        <f t="shared" si="1299"/>
        <v/>
      </c>
      <c r="G8324" s="94" t="str">
        <f t="shared" si="1300"/>
        <v/>
      </c>
      <c r="H8324" s="127" t="str">
        <f>IF(A8324&lt;&gt;"",IF(MID(C8324,1,1)="c",$AS$26,IF(MID(C8324,1,1)="r",$AS$41,IF(MID(C8324,1,1)="p",#REF!,#REF!))),"")</f>
        <v/>
      </c>
      <c r="I8324" s="92" t="str">
        <f t="shared" si="1301"/>
        <v/>
      </c>
      <c r="J8324" s="92" t="str">
        <f t="shared" si="1302"/>
        <v/>
      </c>
      <c r="K8324" s="92" t="str">
        <f t="shared" si="1303"/>
        <v/>
      </c>
      <c r="L8324" s="92" t="str">
        <f t="shared" si="1304"/>
        <v/>
      </c>
      <c r="M8324" s="95" t="str">
        <f>IF(A8324&lt;&gt;"",IF(MID(C8324,1,1)="c",SigmaEpsConcrete(I8324,$AN$30:$AN$33,$AR$30:$AR$33,$AS$26,$AS$27,$AS$28,$AQ$20,$AU$19),""),"")</f>
        <v/>
      </c>
      <c r="N8324" s="95" t="str">
        <f>IF(A8324&lt;&gt;"",IF(MID(C8324,1,1)="r",SigmaEpsReinf(J8324,$AS$42:$AS$43,$AS$41,$AS$39,$AS$40,$AQ$38),""),"")</f>
        <v/>
      </c>
      <c r="Q8324" s="92" t="str">
        <f t="shared" si="1306"/>
        <v/>
      </c>
      <c r="R8324" s="92" t="str">
        <f t="shared" si="1307"/>
        <v/>
      </c>
      <c r="U8324" s="5"/>
      <c r="V8324" s="5"/>
      <c r="W8324" s="94" t="str">
        <f t="shared" si="1305"/>
        <v/>
      </c>
      <c r="X8324" s="94" t="str">
        <f t="shared" si="1308"/>
        <v/>
      </c>
      <c r="Y8324" s="5"/>
      <c r="BK8324" s="8"/>
      <c r="BL8324" s="5"/>
      <c r="BM8324" s="5"/>
      <c r="BN8324" s="5"/>
      <c r="BO8324" s="5"/>
      <c r="BP8324" s="1"/>
      <c r="BQ8324" s="1"/>
      <c r="BR8324" s="1"/>
      <c r="BS8324" s="1"/>
      <c r="BT8324" s="1"/>
      <c r="BU8324" s="4"/>
      <c r="BV8324" s="1"/>
      <c r="BW8324" s="3"/>
      <c r="BX8324" s="4"/>
      <c r="BY8324" s="5"/>
      <c r="BZ8324" s="5"/>
      <c r="CA8324" s="5"/>
      <c r="CB8324" s="5"/>
      <c r="CC8324" s="5"/>
      <c r="CD8324" s="43"/>
    </row>
    <row r="8325" spans="1:82" x14ac:dyDescent="0.25">
      <c r="A8325" s="8"/>
      <c r="B8325" s="5"/>
      <c r="C8325" s="5"/>
      <c r="D8325" s="5"/>
      <c r="E8325" s="5"/>
      <c r="F8325" s="94" t="str">
        <f t="shared" si="1299"/>
        <v/>
      </c>
      <c r="G8325" s="94" t="str">
        <f t="shared" si="1300"/>
        <v/>
      </c>
      <c r="H8325" s="127" t="str">
        <f>IF(A8325&lt;&gt;"",IF(MID(C8325,1,1)="c",$AS$26,IF(MID(C8325,1,1)="r",$AS$41,IF(MID(C8325,1,1)="p",#REF!,#REF!))),"")</f>
        <v/>
      </c>
      <c r="I8325" s="92" t="str">
        <f t="shared" si="1301"/>
        <v/>
      </c>
      <c r="J8325" s="92" t="str">
        <f t="shared" si="1302"/>
        <v/>
      </c>
      <c r="K8325" s="92" t="str">
        <f t="shared" si="1303"/>
        <v/>
      </c>
      <c r="L8325" s="92" t="str">
        <f t="shared" si="1304"/>
        <v/>
      </c>
      <c r="M8325" s="95" t="str">
        <f>IF(A8325&lt;&gt;"",IF(MID(C8325,1,1)="c",SigmaEpsConcrete(I8325,$AN$30:$AN$33,$AR$30:$AR$33,$AS$26,$AS$27,$AS$28,$AQ$20,$AU$19),""),"")</f>
        <v/>
      </c>
      <c r="N8325" s="95" t="str">
        <f>IF(A8325&lt;&gt;"",IF(MID(C8325,1,1)="r",SigmaEpsReinf(J8325,$AS$42:$AS$43,$AS$41,$AS$39,$AS$40,$AQ$38),""),"")</f>
        <v/>
      </c>
      <c r="Q8325" s="92" t="str">
        <f t="shared" si="1306"/>
        <v/>
      </c>
      <c r="R8325" s="92" t="str">
        <f t="shared" si="1307"/>
        <v/>
      </c>
      <c r="U8325" s="5"/>
      <c r="V8325" s="5"/>
      <c r="W8325" s="94" t="str">
        <f t="shared" si="1305"/>
        <v/>
      </c>
      <c r="X8325" s="94" t="str">
        <f t="shared" si="1308"/>
        <v/>
      </c>
      <c r="Y8325" s="5"/>
      <c r="BK8325" s="8"/>
      <c r="BL8325" s="5"/>
      <c r="BM8325" s="5"/>
      <c r="BN8325" s="5"/>
      <c r="BO8325" s="5"/>
      <c r="BP8325" s="1"/>
      <c r="BQ8325" s="1"/>
      <c r="BR8325" s="1"/>
      <c r="BS8325" s="1"/>
      <c r="BT8325" s="1"/>
      <c r="BU8325" s="4"/>
      <c r="BV8325" s="1"/>
      <c r="BW8325" s="3"/>
      <c r="BX8325" s="4"/>
      <c r="BY8325" s="5"/>
      <c r="BZ8325" s="5"/>
      <c r="CA8325" s="5"/>
      <c r="CB8325" s="5"/>
      <c r="CC8325" s="5"/>
      <c r="CD8325" s="43"/>
    </row>
    <row r="8326" spans="1:82" x14ac:dyDescent="0.25">
      <c r="A8326" s="8"/>
      <c r="B8326" s="5"/>
      <c r="C8326" s="5"/>
      <c r="D8326" s="5"/>
      <c r="E8326" s="5"/>
      <c r="F8326" s="94" t="str">
        <f t="shared" si="1299"/>
        <v/>
      </c>
      <c r="G8326" s="94" t="str">
        <f t="shared" si="1300"/>
        <v/>
      </c>
      <c r="H8326" s="127" t="str">
        <f>IF(A8326&lt;&gt;"",IF(MID(C8326,1,1)="c",$AS$26,IF(MID(C8326,1,1)="r",$AS$41,IF(MID(C8326,1,1)="p",#REF!,#REF!))),"")</f>
        <v/>
      </c>
      <c r="I8326" s="92" t="str">
        <f t="shared" si="1301"/>
        <v/>
      </c>
      <c r="J8326" s="92" t="str">
        <f t="shared" si="1302"/>
        <v/>
      </c>
      <c r="K8326" s="92" t="str">
        <f t="shared" si="1303"/>
        <v/>
      </c>
      <c r="L8326" s="92" t="str">
        <f t="shared" si="1304"/>
        <v/>
      </c>
      <c r="M8326" s="95" t="str">
        <f>IF(A8326&lt;&gt;"",IF(MID(C8326,1,1)="c",SigmaEpsConcrete(I8326,$AN$30:$AN$33,$AR$30:$AR$33,$AS$26,$AS$27,$AS$28,$AQ$20,$AU$19),""),"")</f>
        <v/>
      </c>
      <c r="N8326" s="95" t="str">
        <f>IF(A8326&lt;&gt;"",IF(MID(C8326,1,1)="r",SigmaEpsReinf(J8326,$AS$42:$AS$43,$AS$41,$AS$39,$AS$40,$AQ$38),""),"")</f>
        <v/>
      </c>
      <c r="Q8326" s="92" t="str">
        <f t="shared" si="1306"/>
        <v/>
      </c>
      <c r="R8326" s="92" t="str">
        <f t="shared" si="1307"/>
        <v/>
      </c>
      <c r="U8326" s="5"/>
      <c r="V8326" s="5"/>
      <c r="W8326" s="94" t="str">
        <f t="shared" si="1305"/>
        <v/>
      </c>
      <c r="X8326" s="94" t="str">
        <f t="shared" si="1308"/>
        <v/>
      </c>
      <c r="Y8326" s="5"/>
      <c r="BK8326" s="8"/>
      <c r="BL8326" s="5"/>
      <c r="BM8326" s="5"/>
      <c r="BN8326" s="5"/>
      <c r="BO8326" s="5"/>
      <c r="BP8326" s="1"/>
      <c r="BQ8326" s="1"/>
      <c r="BR8326" s="1"/>
      <c r="BS8326" s="1"/>
      <c r="BT8326" s="1"/>
      <c r="BU8326" s="4"/>
      <c r="BV8326" s="1"/>
      <c r="BW8326" s="3"/>
      <c r="BX8326" s="4"/>
      <c r="BY8326" s="5"/>
      <c r="BZ8326" s="5"/>
      <c r="CA8326" s="5"/>
      <c r="CB8326" s="5"/>
      <c r="CC8326" s="5"/>
      <c r="CD8326" s="43"/>
    </row>
    <row r="8327" spans="1:82" x14ac:dyDescent="0.25">
      <c r="A8327" s="8"/>
      <c r="B8327" s="5"/>
      <c r="C8327" s="5"/>
      <c r="D8327" s="5"/>
      <c r="E8327" s="5"/>
      <c r="F8327" s="94" t="str">
        <f t="shared" si="1299"/>
        <v/>
      </c>
      <c r="G8327" s="94" t="str">
        <f t="shared" si="1300"/>
        <v/>
      </c>
      <c r="H8327" s="127" t="str">
        <f>IF(A8327&lt;&gt;"",IF(MID(C8327,1,1)="c",$AS$26,IF(MID(C8327,1,1)="r",$AS$41,IF(MID(C8327,1,1)="p",#REF!,#REF!))),"")</f>
        <v/>
      </c>
      <c r="I8327" s="92" t="str">
        <f t="shared" si="1301"/>
        <v/>
      </c>
      <c r="J8327" s="92" t="str">
        <f t="shared" si="1302"/>
        <v/>
      </c>
      <c r="K8327" s="92" t="str">
        <f t="shared" si="1303"/>
        <v/>
      </c>
      <c r="L8327" s="92" t="str">
        <f t="shared" si="1304"/>
        <v/>
      </c>
      <c r="M8327" s="95" t="str">
        <f>IF(A8327&lt;&gt;"",IF(MID(C8327,1,1)="c",SigmaEpsConcrete(I8327,$AN$30:$AN$33,$AR$30:$AR$33,$AS$26,$AS$27,$AS$28,$AQ$20,$AU$19),""),"")</f>
        <v/>
      </c>
      <c r="N8327" s="95" t="str">
        <f>IF(A8327&lt;&gt;"",IF(MID(C8327,1,1)="r",SigmaEpsReinf(J8327,$AS$42:$AS$43,$AS$41,$AS$39,$AS$40,$AQ$38),""),"")</f>
        <v/>
      </c>
      <c r="Q8327" s="92" t="str">
        <f t="shared" si="1306"/>
        <v/>
      </c>
      <c r="R8327" s="92" t="str">
        <f t="shared" si="1307"/>
        <v/>
      </c>
      <c r="U8327" s="5"/>
      <c r="V8327" s="5"/>
      <c r="W8327" s="94" t="str">
        <f t="shared" si="1305"/>
        <v/>
      </c>
      <c r="X8327" s="94" t="str">
        <f t="shared" si="1308"/>
        <v/>
      </c>
      <c r="Y8327" s="5"/>
      <c r="BK8327" s="8"/>
      <c r="BL8327" s="5"/>
      <c r="BM8327" s="5"/>
      <c r="BN8327" s="5"/>
      <c r="BO8327" s="5"/>
      <c r="BP8327" s="1"/>
      <c r="BQ8327" s="1"/>
      <c r="BR8327" s="1"/>
      <c r="BS8327" s="1"/>
      <c r="BT8327" s="1"/>
      <c r="BU8327" s="4"/>
      <c r="BV8327" s="1"/>
      <c r="BW8327" s="3"/>
      <c r="BX8327" s="4"/>
      <c r="BY8327" s="5"/>
      <c r="BZ8327" s="5"/>
      <c r="CA8327" s="5"/>
      <c r="CB8327" s="5"/>
      <c r="CC8327" s="5"/>
      <c r="CD8327" s="43"/>
    </row>
    <row r="8328" spans="1:82" x14ac:dyDescent="0.25">
      <c r="A8328" s="8"/>
      <c r="B8328" s="5"/>
      <c r="C8328" s="5"/>
      <c r="D8328" s="5"/>
      <c r="E8328" s="5"/>
      <c r="F8328" s="94" t="str">
        <f t="shared" si="1299"/>
        <v/>
      </c>
      <c r="G8328" s="94" t="str">
        <f t="shared" si="1300"/>
        <v/>
      </c>
      <c r="H8328" s="127" t="str">
        <f>IF(A8328&lt;&gt;"",IF(MID(C8328,1,1)="c",$AS$26,IF(MID(C8328,1,1)="r",$AS$41,IF(MID(C8328,1,1)="p",#REF!,#REF!))),"")</f>
        <v/>
      </c>
      <c r="I8328" s="92" t="str">
        <f t="shared" si="1301"/>
        <v/>
      </c>
      <c r="J8328" s="92" t="str">
        <f t="shared" si="1302"/>
        <v/>
      </c>
      <c r="K8328" s="92" t="str">
        <f t="shared" si="1303"/>
        <v/>
      </c>
      <c r="L8328" s="92" t="str">
        <f t="shared" si="1304"/>
        <v/>
      </c>
      <c r="M8328" s="95" t="str">
        <f>IF(A8328&lt;&gt;"",IF(MID(C8328,1,1)="c",SigmaEpsConcrete(I8328,$AN$30:$AN$33,$AR$30:$AR$33,$AS$26,$AS$27,$AS$28,$AQ$20,$AU$19),""),"")</f>
        <v/>
      </c>
      <c r="N8328" s="95" t="str">
        <f>IF(A8328&lt;&gt;"",IF(MID(C8328,1,1)="r",SigmaEpsReinf(J8328,$AS$42:$AS$43,$AS$41,$AS$39,$AS$40,$AQ$38),""),"")</f>
        <v/>
      </c>
      <c r="Q8328" s="92" t="str">
        <f t="shared" si="1306"/>
        <v/>
      </c>
      <c r="R8328" s="92" t="str">
        <f t="shared" si="1307"/>
        <v/>
      </c>
      <c r="U8328" s="5"/>
      <c r="V8328" s="5"/>
      <c r="W8328" s="94" t="str">
        <f t="shared" si="1305"/>
        <v/>
      </c>
      <c r="X8328" s="94" t="str">
        <f t="shared" si="1308"/>
        <v/>
      </c>
      <c r="Y8328" s="5"/>
      <c r="BK8328" s="8"/>
      <c r="BL8328" s="5"/>
      <c r="BM8328" s="5"/>
      <c r="BN8328" s="5"/>
      <c r="BO8328" s="5"/>
      <c r="BP8328" s="1"/>
      <c r="BQ8328" s="1"/>
      <c r="BR8328" s="1"/>
      <c r="BS8328" s="1"/>
      <c r="BT8328" s="1"/>
      <c r="BU8328" s="4"/>
      <c r="BV8328" s="1"/>
      <c r="BW8328" s="3"/>
      <c r="BX8328" s="4"/>
      <c r="BY8328" s="5"/>
      <c r="BZ8328" s="5"/>
      <c r="CA8328" s="5"/>
      <c r="CB8328" s="5"/>
      <c r="CC8328" s="5"/>
      <c r="CD8328" s="43"/>
    </row>
    <row r="8329" spans="1:82" x14ac:dyDescent="0.25">
      <c r="A8329" s="8"/>
      <c r="B8329" s="5"/>
      <c r="C8329" s="5"/>
      <c r="D8329" s="5"/>
      <c r="E8329" s="5"/>
      <c r="F8329" s="94" t="str">
        <f t="shared" si="1299"/>
        <v/>
      </c>
      <c r="G8329" s="94" t="str">
        <f t="shared" si="1300"/>
        <v/>
      </c>
      <c r="H8329" s="127" t="str">
        <f>IF(A8329&lt;&gt;"",IF(MID(C8329,1,1)="c",$AS$26,IF(MID(C8329,1,1)="r",$AS$41,IF(MID(C8329,1,1)="p",#REF!,#REF!))),"")</f>
        <v/>
      </c>
      <c r="I8329" s="92" t="str">
        <f t="shared" si="1301"/>
        <v/>
      </c>
      <c r="J8329" s="92" t="str">
        <f t="shared" si="1302"/>
        <v/>
      </c>
      <c r="K8329" s="92" t="str">
        <f t="shared" si="1303"/>
        <v/>
      </c>
      <c r="L8329" s="92" t="str">
        <f t="shared" si="1304"/>
        <v/>
      </c>
      <c r="M8329" s="95" t="str">
        <f>IF(A8329&lt;&gt;"",IF(MID(C8329,1,1)="c",SigmaEpsConcrete(I8329,$AN$30:$AN$33,$AR$30:$AR$33,$AS$26,$AS$27,$AS$28,$AQ$20,$AU$19),""),"")</f>
        <v/>
      </c>
      <c r="N8329" s="95" t="str">
        <f>IF(A8329&lt;&gt;"",IF(MID(C8329,1,1)="r",SigmaEpsReinf(J8329,$AS$42:$AS$43,$AS$41,$AS$39,$AS$40,$AQ$38),""),"")</f>
        <v/>
      </c>
      <c r="Q8329" s="92" t="str">
        <f t="shared" si="1306"/>
        <v/>
      </c>
      <c r="R8329" s="92" t="str">
        <f t="shared" si="1307"/>
        <v/>
      </c>
      <c r="U8329" s="5"/>
      <c r="V8329" s="5"/>
      <c r="W8329" s="94" t="str">
        <f t="shared" si="1305"/>
        <v/>
      </c>
      <c r="X8329" s="94" t="str">
        <f t="shared" si="1308"/>
        <v/>
      </c>
      <c r="Y8329" s="5"/>
      <c r="BK8329" s="8"/>
      <c r="BL8329" s="5"/>
      <c r="BM8329" s="5"/>
      <c r="BN8329" s="5"/>
      <c r="BO8329" s="5"/>
      <c r="BP8329" s="1"/>
      <c r="BQ8329" s="1"/>
      <c r="BR8329" s="1"/>
      <c r="BS8329" s="1"/>
      <c r="BT8329" s="1"/>
      <c r="BU8329" s="4"/>
      <c r="BV8329" s="1"/>
      <c r="BW8329" s="3"/>
      <c r="BX8329" s="4"/>
      <c r="BY8329" s="5"/>
      <c r="BZ8329" s="5"/>
      <c r="CA8329" s="5"/>
      <c r="CB8329" s="5"/>
      <c r="CC8329" s="5"/>
      <c r="CD8329" s="43"/>
    </row>
    <row r="8330" spans="1:82" x14ac:dyDescent="0.25">
      <c r="A8330" s="8"/>
      <c r="B8330" s="5"/>
      <c r="C8330" s="5"/>
      <c r="D8330" s="5"/>
      <c r="E8330" s="5"/>
      <c r="F8330" s="94" t="str">
        <f t="shared" ref="F8330:F8393" si="1309">IF(A8330&lt;&gt;"",(D8330-$AU$86)/10,"")</f>
        <v/>
      </c>
      <c r="G8330" s="94" t="str">
        <f t="shared" ref="G8330:G8393" si="1310">IF(A8330&lt;&gt;"",(E8330-$AU$87)/10,"")</f>
        <v/>
      </c>
      <c r="H8330" s="127" t="str">
        <f>IF(A8330&lt;&gt;"",IF(MID(C8330,1,1)="c",$AS$26,IF(MID(C8330,1,1)="r",$AS$41,IF(MID(C8330,1,1)="p",#REF!,#REF!))),"")</f>
        <v/>
      </c>
      <c r="I8330" s="92" t="str">
        <f t="shared" ref="I8330:I8393" si="1311">IF($A8330&lt;&gt;"",IF(MID($C8330,1,1)="c",$Y$3+$Y$4*$F8330+$Y$5*$G8330+$BR$43,""),"")</f>
        <v/>
      </c>
      <c r="J8330" s="92" t="str">
        <f t="shared" ref="J8330:J8393" si="1312">IF($A8330&lt;&gt;"",IF(MID($C8330,1,1)="r",$Y$3+$Y$4*$F8330+$Y$5*$G8330+$BR$43,""),"")</f>
        <v/>
      </c>
      <c r="K8330" s="92" t="str">
        <f t="shared" ref="K8330:K8393" si="1313">IF($A8330&lt;&gt;"",IF(MID($C8330,1,1)="u",$Y$3+$Y$4*$F8330+$Y$5*$G8330+$BR$43,""),"")</f>
        <v/>
      </c>
      <c r="L8330" s="92" t="str">
        <f t="shared" ref="L8330:L8393" si="1314">IF($A8330&lt;&gt;"",IF(MID($C8330,1,1)="p",$Y$3+$Y$4*$F8330+$Y$5*$G8330+$BR$43,""),"")</f>
        <v/>
      </c>
      <c r="M8330" s="95" t="str">
        <f>IF(A8330&lt;&gt;"",IF(MID(C8330,1,1)="c",SigmaEpsConcrete(I8330,$AN$30:$AN$33,$AR$30:$AR$33,$AS$26,$AS$27,$AS$28,$AQ$20,$AU$19),""),"")</f>
        <v/>
      </c>
      <c r="N8330" s="95" t="str">
        <f>IF(A8330&lt;&gt;"",IF(MID(C8330,1,1)="r",SigmaEpsReinf(J8330,$AS$42:$AS$43,$AS$41,$AS$39,$AS$40,$AQ$38),""),"")</f>
        <v/>
      </c>
      <c r="Q8330" s="92" t="str">
        <f t="shared" si="1306"/>
        <v/>
      </c>
      <c r="R8330" s="92" t="str">
        <f t="shared" si="1307"/>
        <v/>
      </c>
      <c r="U8330" s="5"/>
      <c r="V8330" s="5"/>
      <c r="W8330" s="94" t="str">
        <f t="shared" ref="W8330:W8393" si="1315">IF(A8330&lt;&gt;"",F8330-$AU$105,"")</f>
        <v/>
      </c>
      <c r="X8330" s="94" t="str">
        <f t="shared" si="1308"/>
        <v/>
      </c>
      <c r="Y8330" s="5"/>
      <c r="BK8330" s="8"/>
      <c r="BL8330" s="5"/>
      <c r="BM8330" s="5"/>
      <c r="BN8330" s="5"/>
      <c r="BO8330" s="5"/>
      <c r="BP8330" s="1"/>
      <c r="BQ8330" s="1"/>
      <c r="BR8330" s="1"/>
      <c r="BS8330" s="1"/>
      <c r="BT8330" s="1"/>
      <c r="BU8330" s="4"/>
      <c r="BV8330" s="1"/>
      <c r="BW8330" s="3"/>
      <c r="BX8330" s="4"/>
      <c r="BY8330" s="5"/>
      <c r="BZ8330" s="5"/>
      <c r="CA8330" s="5"/>
      <c r="CB8330" s="5"/>
      <c r="CC8330" s="5"/>
      <c r="CD8330" s="43"/>
    </row>
    <row r="8331" spans="1:82" x14ac:dyDescent="0.25">
      <c r="A8331" s="8"/>
      <c r="B8331" s="5"/>
      <c r="C8331" s="5"/>
      <c r="D8331" s="5"/>
      <c r="E8331" s="5"/>
      <c r="F8331" s="94" t="str">
        <f t="shared" si="1309"/>
        <v/>
      </c>
      <c r="G8331" s="94" t="str">
        <f t="shared" si="1310"/>
        <v/>
      </c>
      <c r="H8331" s="127" t="str">
        <f>IF(A8331&lt;&gt;"",IF(MID(C8331,1,1)="c",$AS$26,IF(MID(C8331,1,1)="r",$AS$41,IF(MID(C8331,1,1)="p",#REF!,#REF!))),"")</f>
        <v/>
      </c>
      <c r="I8331" s="92" t="str">
        <f t="shared" si="1311"/>
        <v/>
      </c>
      <c r="J8331" s="92" t="str">
        <f t="shared" si="1312"/>
        <v/>
      </c>
      <c r="K8331" s="92" t="str">
        <f t="shared" si="1313"/>
        <v/>
      </c>
      <c r="L8331" s="92" t="str">
        <f t="shared" si="1314"/>
        <v/>
      </c>
      <c r="M8331" s="95" t="str">
        <f>IF(A8331&lt;&gt;"",IF(MID(C8331,1,1)="c",SigmaEpsConcrete(I8331,$AN$30:$AN$33,$AR$30:$AR$33,$AS$26,$AS$27,$AS$28,$AQ$20,$AU$19),""),"")</f>
        <v/>
      </c>
      <c r="N8331" s="95" t="str">
        <f>IF(A8331&lt;&gt;"",IF(MID(C8331,1,1)="r",SigmaEpsReinf(J8331,$AS$42:$AS$43,$AS$41,$AS$39,$AS$40,$AQ$38),""),"")</f>
        <v/>
      </c>
      <c r="Q8331" s="92" t="str">
        <f t="shared" ref="Q8331:Q8394" si="1316">IF(A8331&lt;&gt;"",IF(MID(C8331,1,1)="c",IF(ISERROR(M8331/I8331),"",M8331/I8331),""),"")</f>
        <v/>
      </c>
      <c r="R8331" s="92" t="str">
        <f t="shared" ref="R8331:R8394" si="1317">IF(A8331&lt;&gt;"",IF(MID(C8331,1,1)="r",IF(ISERROR(N8331/J8331),"",N8331/J8331),""),"")</f>
        <v/>
      </c>
      <c r="U8331" s="5"/>
      <c r="V8331" s="5"/>
      <c r="W8331" s="94" t="str">
        <f t="shared" si="1315"/>
        <v/>
      </c>
      <c r="X8331" s="94" t="str">
        <f t="shared" ref="X8331:X8394" si="1318">IF(B8331&lt;&gt;"",G8331-$AU$106,"")</f>
        <v/>
      </c>
      <c r="Y8331" s="5"/>
      <c r="BK8331" s="8"/>
      <c r="BL8331" s="5"/>
      <c r="BM8331" s="5"/>
      <c r="BN8331" s="5"/>
      <c r="BO8331" s="5"/>
      <c r="BP8331" s="1"/>
      <c r="BQ8331" s="1"/>
      <c r="BR8331" s="1"/>
      <c r="BS8331" s="1"/>
      <c r="BT8331" s="1"/>
      <c r="BU8331" s="4"/>
      <c r="BV8331" s="1"/>
      <c r="BW8331" s="3"/>
      <c r="BX8331" s="4"/>
      <c r="BY8331" s="5"/>
      <c r="BZ8331" s="5"/>
      <c r="CA8331" s="5"/>
      <c r="CB8331" s="5"/>
      <c r="CC8331" s="5"/>
      <c r="CD8331" s="43"/>
    </row>
    <row r="8332" spans="1:82" x14ac:dyDescent="0.25">
      <c r="A8332" s="8"/>
      <c r="B8332" s="5"/>
      <c r="C8332" s="5"/>
      <c r="D8332" s="5"/>
      <c r="E8332" s="5"/>
      <c r="F8332" s="94" t="str">
        <f t="shared" si="1309"/>
        <v/>
      </c>
      <c r="G8332" s="94" t="str">
        <f t="shared" si="1310"/>
        <v/>
      </c>
      <c r="H8332" s="127" t="str">
        <f>IF(A8332&lt;&gt;"",IF(MID(C8332,1,1)="c",$AS$26,IF(MID(C8332,1,1)="r",$AS$41,IF(MID(C8332,1,1)="p",#REF!,#REF!))),"")</f>
        <v/>
      </c>
      <c r="I8332" s="92" t="str">
        <f t="shared" si="1311"/>
        <v/>
      </c>
      <c r="J8332" s="92" t="str">
        <f t="shared" si="1312"/>
        <v/>
      </c>
      <c r="K8332" s="92" t="str">
        <f t="shared" si="1313"/>
        <v/>
      </c>
      <c r="L8332" s="92" t="str">
        <f t="shared" si="1314"/>
        <v/>
      </c>
      <c r="M8332" s="95" t="str">
        <f>IF(A8332&lt;&gt;"",IF(MID(C8332,1,1)="c",SigmaEpsConcrete(I8332,$AN$30:$AN$33,$AR$30:$AR$33,$AS$26,$AS$27,$AS$28,$AQ$20,$AU$19),""),"")</f>
        <v/>
      </c>
      <c r="N8332" s="95" t="str">
        <f>IF(A8332&lt;&gt;"",IF(MID(C8332,1,1)="r",SigmaEpsReinf(J8332,$AS$42:$AS$43,$AS$41,$AS$39,$AS$40,$AQ$38),""),"")</f>
        <v/>
      </c>
      <c r="Q8332" s="92" t="str">
        <f t="shared" si="1316"/>
        <v/>
      </c>
      <c r="R8332" s="92" t="str">
        <f t="shared" si="1317"/>
        <v/>
      </c>
      <c r="U8332" s="5"/>
      <c r="V8332" s="5"/>
      <c r="W8332" s="94" t="str">
        <f t="shared" si="1315"/>
        <v/>
      </c>
      <c r="X8332" s="94" t="str">
        <f t="shared" si="1318"/>
        <v/>
      </c>
      <c r="Y8332" s="5"/>
      <c r="BK8332" s="8"/>
      <c r="BL8332" s="5"/>
      <c r="BM8332" s="5"/>
      <c r="BN8332" s="5"/>
      <c r="BO8332" s="5"/>
      <c r="BP8332" s="1"/>
      <c r="BQ8332" s="1"/>
      <c r="BR8332" s="1"/>
      <c r="BS8332" s="1"/>
      <c r="BT8332" s="1"/>
      <c r="BU8332" s="4"/>
      <c r="BV8332" s="1"/>
      <c r="BW8332" s="3"/>
      <c r="BX8332" s="4"/>
      <c r="BY8332" s="5"/>
      <c r="BZ8332" s="5"/>
      <c r="CA8332" s="5"/>
      <c r="CB8332" s="5"/>
      <c r="CC8332" s="5"/>
      <c r="CD8332" s="43"/>
    </row>
    <row r="8333" spans="1:82" x14ac:dyDescent="0.25">
      <c r="A8333" s="8"/>
      <c r="B8333" s="5"/>
      <c r="C8333" s="5"/>
      <c r="D8333" s="5"/>
      <c r="E8333" s="5"/>
      <c r="F8333" s="94" t="str">
        <f t="shared" si="1309"/>
        <v/>
      </c>
      <c r="G8333" s="94" t="str">
        <f t="shared" si="1310"/>
        <v/>
      </c>
      <c r="H8333" s="127" t="str">
        <f>IF(A8333&lt;&gt;"",IF(MID(C8333,1,1)="c",$AS$26,IF(MID(C8333,1,1)="r",$AS$41,IF(MID(C8333,1,1)="p",#REF!,#REF!))),"")</f>
        <v/>
      </c>
      <c r="I8333" s="92" t="str">
        <f t="shared" si="1311"/>
        <v/>
      </c>
      <c r="J8333" s="92" t="str">
        <f t="shared" si="1312"/>
        <v/>
      </c>
      <c r="K8333" s="92" t="str">
        <f t="shared" si="1313"/>
        <v/>
      </c>
      <c r="L8333" s="92" t="str">
        <f t="shared" si="1314"/>
        <v/>
      </c>
      <c r="M8333" s="95" t="str">
        <f>IF(A8333&lt;&gt;"",IF(MID(C8333,1,1)="c",SigmaEpsConcrete(I8333,$AN$30:$AN$33,$AR$30:$AR$33,$AS$26,$AS$27,$AS$28,$AQ$20,$AU$19),""),"")</f>
        <v/>
      </c>
      <c r="N8333" s="95" t="str">
        <f>IF(A8333&lt;&gt;"",IF(MID(C8333,1,1)="r",SigmaEpsReinf(J8333,$AS$42:$AS$43,$AS$41,$AS$39,$AS$40,$AQ$38),""),"")</f>
        <v/>
      </c>
      <c r="Q8333" s="92" t="str">
        <f t="shared" si="1316"/>
        <v/>
      </c>
      <c r="R8333" s="92" t="str">
        <f t="shared" si="1317"/>
        <v/>
      </c>
      <c r="U8333" s="5"/>
      <c r="V8333" s="5"/>
      <c r="W8333" s="94" t="str">
        <f t="shared" si="1315"/>
        <v/>
      </c>
      <c r="X8333" s="94" t="str">
        <f t="shared" si="1318"/>
        <v/>
      </c>
      <c r="Y8333" s="5"/>
      <c r="BK8333" s="8"/>
      <c r="BL8333" s="5"/>
      <c r="BM8333" s="5"/>
      <c r="BN8333" s="5"/>
      <c r="BO8333" s="5"/>
      <c r="BP8333" s="1"/>
      <c r="BQ8333" s="1"/>
      <c r="BR8333" s="1"/>
      <c r="BS8333" s="1"/>
      <c r="BT8333" s="1"/>
      <c r="BU8333" s="4"/>
      <c r="BV8333" s="1"/>
      <c r="BW8333" s="3"/>
      <c r="BX8333" s="4"/>
      <c r="BY8333" s="5"/>
      <c r="BZ8333" s="5"/>
      <c r="CA8333" s="5"/>
      <c r="CB8333" s="5"/>
      <c r="CC8333" s="5"/>
      <c r="CD8333" s="43"/>
    </row>
    <row r="8334" spans="1:82" x14ac:dyDescent="0.25">
      <c r="A8334" s="8"/>
      <c r="B8334" s="5"/>
      <c r="C8334" s="5"/>
      <c r="D8334" s="5"/>
      <c r="E8334" s="5"/>
      <c r="F8334" s="94" t="str">
        <f t="shared" si="1309"/>
        <v/>
      </c>
      <c r="G8334" s="94" t="str">
        <f t="shared" si="1310"/>
        <v/>
      </c>
      <c r="H8334" s="127" t="str">
        <f>IF(A8334&lt;&gt;"",IF(MID(C8334,1,1)="c",$AS$26,IF(MID(C8334,1,1)="r",$AS$41,IF(MID(C8334,1,1)="p",#REF!,#REF!))),"")</f>
        <v/>
      </c>
      <c r="I8334" s="92" t="str">
        <f t="shared" si="1311"/>
        <v/>
      </c>
      <c r="J8334" s="92" t="str">
        <f t="shared" si="1312"/>
        <v/>
      </c>
      <c r="K8334" s="92" t="str">
        <f t="shared" si="1313"/>
        <v/>
      </c>
      <c r="L8334" s="92" t="str">
        <f t="shared" si="1314"/>
        <v/>
      </c>
      <c r="M8334" s="95" t="str">
        <f>IF(A8334&lt;&gt;"",IF(MID(C8334,1,1)="c",SigmaEpsConcrete(I8334,$AN$30:$AN$33,$AR$30:$AR$33,$AS$26,$AS$27,$AS$28,$AQ$20,$AU$19),""),"")</f>
        <v/>
      </c>
      <c r="N8334" s="95" t="str">
        <f>IF(A8334&lt;&gt;"",IF(MID(C8334,1,1)="r",SigmaEpsReinf(J8334,$AS$42:$AS$43,$AS$41,$AS$39,$AS$40,$AQ$38),""),"")</f>
        <v/>
      </c>
      <c r="Q8334" s="92" t="str">
        <f t="shared" si="1316"/>
        <v/>
      </c>
      <c r="R8334" s="92" t="str">
        <f t="shared" si="1317"/>
        <v/>
      </c>
      <c r="U8334" s="5"/>
      <c r="V8334" s="5"/>
      <c r="W8334" s="94" t="str">
        <f t="shared" si="1315"/>
        <v/>
      </c>
      <c r="X8334" s="94" t="str">
        <f t="shared" si="1318"/>
        <v/>
      </c>
      <c r="Y8334" s="5"/>
      <c r="BK8334" s="8"/>
      <c r="BL8334" s="5"/>
      <c r="BM8334" s="5"/>
      <c r="BN8334" s="5"/>
      <c r="BO8334" s="5"/>
      <c r="BP8334" s="1"/>
      <c r="BQ8334" s="1"/>
      <c r="BR8334" s="1"/>
      <c r="BS8334" s="1"/>
      <c r="BT8334" s="1"/>
      <c r="BU8334" s="4"/>
      <c r="BV8334" s="1"/>
      <c r="BW8334" s="3"/>
      <c r="BX8334" s="4"/>
      <c r="BY8334" s="5"/>
      <c r="BZ8334" s="5"/>
      <c r="CA8334" s="5"/>
      <c r="CB8334" s="5"/>
      <c r="CC8334" s="5"/>
      <c r="CD8334" s="43"/>
    </row>
    <row r="8335" spans="1:82" x14ac:dyDescent="0.25">
      <c r="A8335" s="8"/>
      <c r="B8335" s="5"/>
      <c r="C8335" s="5"/>
      <c r="D8335" s="5"/>
      <c r="E8335" s="5"/>
      <c r="F8335" s="94" t="str">
        <f t="shared" si="1309"/>
        <v/>
      </c>
      <c r="G8335" s="94" t="str">
        <f t="shared" si="1310"/>
        <v/>
      </c>
      <c r="H8335" s="127" t="str">
        <f>IF(A8335&lt;&gt;"",IF(MID(C8335,1,1)="c",$AS$26,IF(MID(C8335,1,1)="r",$AS$41,IF(MID(C8335,1,1)="p",#REF!,#REF!))),"")</f>
        <v/>
      </c>
      <c r="I8335" s="92" t="str">
        <f t="shared" si="1311"/>
        <v/>
      </c>
      <c r="J8335" s="92" t="str">
        <f t="shared" si="1312"/>
        <v/>
      </c>
      <c r="K8335" s="92" t="str">
        <f t="shared" si="1313"/>
        <v/>
      </c>
      <c r="L8335" s="92" t="str">
        <f t="shared" si="1314"/>
        <v/>
      </c>
      <c r="M8335" s="95" t="str">
        <f>IF(A8335&lt;&gt;"",IF(MID(C8335,1,1)="c",SigmaEpsConcrete(I8335,$AN$30:$AN$33,$AR$30:$AR$33,$AS$26,$AS$27,$AS$28,$AQ$20,$AU$19),""),"")</f>
        <v/>
      </c>
      <c r="N8335" s="95" t="str">
        <f>IF(A8335&lt;&gt;"",IF(MID(C8335,1,1)="r",SigmaEpsReinf(J8335,$AS$42:$AS$43,$AS$41,$AS$39,$AS$40,$AQ$38),""),"")</f>
        <v/>
      </c>
      <c r="Q8335" s="92" t="str">
        <f t="shared" si="1316"/>
        <v/>
      </c>
      <c r="R8335" s="92" t="str">
        <f t="shared" si="1317"/>
        <v/>
      </c>
      <c r="U8335" s="5"/>
      <c r="V8335" s="5"/>
      <c r="W8335" s="94" t="str">
        <f t="shared" si="1315"/>
        <v/>
      </c>
      <c r="X8335" s="94" t="str">
        <f t="shared" si="1318"/>
        <v/>
      </c>
      <c r="Y8335" s="5"/>
      <c r="BK8335" s="8"/>
      <c r="BL8335" s="5"/>
      <c r="BM8335" s="5"/>
      <c r="BN8335" s="5"/>
      <c r="BO8335" s="5"/>
      <c r="BP8335" s="1"/>
      <c r="BQ8335" s="1"/>
      <c r="BR8335" s="1"/>
      <c r="BS8335" s="1"/>
      <c r="BT8335" s="1"/>
      <c r="BU8335" s="4"/>
      <c r="BV8335" s="1"/>
      <c r="BW8335" s="3"/>
      <c r="BX8335" s="4"/>
      <c r="BY8335" s="5"/>
      <c r="BZ8335" s="5"/>
      <c r="CA8335" s="5"/>
      <c r="CB8335" s="5"/>
      <c r="CC8335" s="5"/>
      <c r="CD8335" s="43"/>
    </row>
    <row r="8336" spans="1:82" x14ac:dyDescent="0.25">
      <c r="A8336" s="8"/>
      <c r="B8336" s="5"/>
      <c r="C8336" s="5"/>
      <c r="D8336" s="5"/>
      <c r="E8336" s="5"/>
      <c r="F8336" s="94" t="str">
        <f t="shared" si="1309"/>
        <v/>
      </c>
      <c r="G8336" s="94" t="str">
        <f t="shared" si="1310"/>
        <v/>
      </c>
      <c r="H8336" s="127" t="str">
        <f>IF(A8336&lt;&gt;"",IF(MID(C8336,1,1)="c",$AS$26,IF(MID(C8336,1,1)="r",$AS$41,IF(MID(C8336,1,1)="p",#REF!,#REF!))),"")</f>
        <v/>
      </c>
      <c r="I8336" s="92" t="str">
        <f t="shared" si="1311"/>
        <v/>
      </c>
      <c r="J8336" s="92" t="str">
        <f t="shared" si="1312"/>
        <v/>
      </c>
      <c r="K8336" s="92" t="str">
        <f t="shared" si="1313"/>
        <v/>
      </c>
      <c r="L8336" s="92" t="str">
        <f t="shared" si="1314"/>
        <v/>
      </c>
      <c r="M8336" s="95" t="str">
        <f>IF(A8336&lt;&gt;"",IF(MID(C8336,1,1)="c",SigmaEpsConcrete(I8336,$AN$30:$AN$33,$AR$30:$AR$33,$AS$26,$AS$27,$AS$28,$AQ$20,$AU$19),""),"")</f>
        <v/>
      </c>
      <c r="N8336" s="95" t="str">
        <f>IF(A8336&lt;&gt;"",IF(MID(C8336,1,1)="r",SigmaEpsReinf(J8336,$AS$42:$AS$43,$AS$41,$AS$39,$AS$40,$AQ$38),""),"")</f>
        <v/>
      </c>
      <c r="Q8336" s="92" t="str">
        <f t="shared" si="1316"/>
        <v/>
      </c>
      <c r="R8336" s="92" t="str">
        <f t="shared" si="1317"/>
        <v/>
      </c>
      <c r="U8336" s="5"/>
      <c r="V8336" s="5"/>
      <c r="W8336" s="94" t="str">
        <f t="shared" si="1315"/>
        <v/>
      </c>
      <c r="X8336" s="94" t="str">
        <f t="shared" si="1318"/>
        <v/>
      </c>
      <c r="Y8336" s="5"/>
      <c r="BK8336" s="8"/>
      <c r="BL8336" s="5"/>
      <c r="BM8336" s="5"/>
      <c r="BN8336" s="5"/>
      <c r="BO8336" s="5"/>
      <c r="BP8336" s="1"/>
      <c r="BQ8336" s="1"/>
      <c r="BR8336" s="1"/>
      <c r="BS8336" s="1"/>
      <c r="BT8336" s="1"/>
      <c r="BU8336" s="4"/>
      <c r="BV8336" s="1"/>
      <c r="BW8336" s="3"/>
      <c r="BX8336" s="4"/>
      <c r="BY8336" s="5"/>
      <c r="BZ8336" s="5"/>
      <c r="CA8336" s="5"/>
      <c r="CB8336" s="5"/>
      <c r="CC8336" s="5"/>
      <c r="CD8336" s="43"/>
    </row>
    <row r="8337" spans="1:82" x14ac:dyDescent="0.25">
      <c r="A8337" s="8"/>
      <c r="B8337" s="5"/>
      <c r="C8337" s="5"/>
      <c r="D8337" s="5"/>
      <c r="E8337" s="5"/>
      <c r="F8337" s="94" t="str">
        <f t="shared" si="1309"/>
        <v/>
      </c>
      <c r="G8337" s="94" t="str">
        <f t="shared" si="1310"/>
        <v/>
      </c>
      <c r="H8337" s="127" t="str">
        <f>IF(A8337&lt;&gt;"",IF(MID(C8337,1,1)="c",$AS$26,IF(MID(C8337,1,1)="r",$AS$41,IF(MID(C8337,1,1)="p",#REF!,#REF!))),"")</f>
        <v/>
      </c>
      <c r="I8337" s="92" t="str">
        <f t="shared" si="1311"/>
        <v/>
      </c>
      <c r="J8337" s="92" t="str">
        <f t="shared" si="1312"/>
        <v/>
      </c>
      <c r="K8337" s="92" t="str">
        <f t="shared" si="1313"/>
        <v/>
      </c>
      <c r="L8337" s="92" t="str">
        <f t="shared" si="1314"/>
        <v/>
      </c>
      <c r="M8337" s="95" t="str">
        <f>IF(A8337&lt;&gt;"",IF(MID(C8337,1,1)="c",SigmaEpsConcrete(I8337,$AN$30:$AN$33,$AR$30:$AR$33,$AS$26,$AS$27,$AS$28,$AQ$20,$AU$19),""),"")</f>
        <v/>
      </c>
      <c r="N8337" s="95" t="str">
        <f>IF(A8337&lt;&gt;"",IF(MID(C8337,1,1)="r",SigmaEpsReinf(J8337,$AS$42:$AS$43,$AS$41,$AS$39,$AS$40,$AQ$38),""),"")</f>
        <v/>
      </c>
      <c r="Q8337" s="92" t="str">
        <f t="shared" si="1316"/>
        <v/>
      </c>
      <c r="R8337" s="92" t="str">
        <f t="shared" si="1317"/>
        <v/>
      </c>
      <c r="U8337" s="5"/>
      <c r="V8337" s="5"/>
      <c r="W8337" s="94" t="str">
        <f t="shared" si="1315"/>
        <v/>
      </c>
      <c r="X8337" s="94" t="str">
        <f t="shared" si="1318"/>
        <v/>
      </c>
      <c r="Y8337" s="5"/>
      <c r="BK8337" s="8"/>
      <c r="BL8337" s="5"/>
      <c r="BM8337" s="5"/>
      <c r="BN8337" s="5"/>
      <c r="BO8337" s="5"/>
      <c r="BP8337" s="1"/>
      <c r="BQ8337" s="1"/>
      <c r="BR8337" s="1"/>
      <c r="BS8337" s="1"/>
      <c r="BT8337" s="1"/>
      <c r="BU8337" s="4"/>
      <c r="BV8337" s="1"/>
      <c r="BW8337" s="3"/>
      <c r="BX8337" s="4"/>
      <c r="BY8337" s="5"/>
      <c r="BZ8337" s="5"/>
      <c r="CA8337" s="5"/>
      <c r="CB8337" s="5"/>
      <c r="CC8337" s="5"/>
      <c r="CD8337" s="43"/>
    </row>
    <row r="8338" spans="1:82" x14ac:dyDescent="0.25">
      <c r="A8338" s="8"/>
      <c r="B8338" s="5"/>
      <c r="C8338" s="5"/>
      <c r="D8338" s="5"/>
      <c r="E8338" s="5"/>
      <c r="F8338" s="94" t="str">
        <f t="shared" si="1309"/>
        <v/>
      </c>
      <c r="G8338" s="94" t="str">
        <f t="shared" si="1310"/>
        <v/>
      </c>
      <c r="H8338" s="127" t="str">
        <f>IF(A8338&lt;&gt;"",IF(MID(C8338,1,1)="c",$AS$26,IF(MID(C8338,1,1)="r",$AS$41,IF(MID(C8338,1,1)="p",#REF!,#REF!))),"")</f>
        <v/>
      </c>
      <c r="I8338" s="92" t="str">
        <f t="shared" si="1311"/>
        <v/>
      </c>
      <c r="J8338" s="92" t="str">
        <f t="shared" si="1312"/>
        <v/>
      </c>
      <c r="K8338" s="92" t="str">
        <f t="shared" si="1313"/>
        <v/>
      </c>
      <c r="L8338" s="92" t="str">
        <f t="shared" si="1314"/>
        <v/>
      </c>
      <c r="M8338" s="95" t="str">
        <f>IF(A8338&lt;&gt;"",IF(MID(C8338,1,1)="c",SigmaEpsConcrete(I8338,$AN$30:$AN$33,$AR$30:$AR$33,$AS$26,$AS$27,$AS$28,$AQ$20,$AU$19),""),"")</f>
        <v/>
      </c>
      <c r="N8338" s="95" t="str">
        <f>IF(A8338&lt;&gt;"",IF(MID(C8338,1,1)="r",SigmaEpsReinf(J8338,$AS$42:$AS$43,$AS$41,$AS$39,$AS$40,$AQ$38),""),"")</f>
        <v/>
      </c>
      <c r="Q8338" s="92" t="str">
        <f t="shared" si="1316"/>
        <v/>
      </c>
      <c r="R8338" s="92" t="str">
        <f t="shared" si="1317"/>
        <v/>
      </c>
      <c r="U8338" s="5"/>
      <c r="V8338" s="5"/>
      <c r="W8338" s="94" t="str">
        <f t="shared" si="1315"/>
        <v/>
      </c>
      <c r="X8338" s="94" t="str">
        <f t="shared" si="1318"/>
        <v/>
      </c>
      <c r="Y8338" s="5"/>
      <c r="BK8338" s="8"/>
      <c r="BL8338" s="5"/>
      <c r="BM8338" s="5"/>
      <c r="BN8338" s="5"/>
      <c r="BO8338" s="5"/>
      <c r="BP8338" s="1"/>
      <c r="BQ8338" s="1"/>
      <c r="BR8338" s="1"/>
      <c r="BS8338" s="1"/>
      <c r="BT8338" s="1"/>
      <c r="BU8338" s="4"/>
      <c r="BV8338" s="1"/>
      <c r="BW8338" s="3"/>
      <c r="BX8338" s="4"/>
      <c r="BY8338" s="5"/>
      <c r="BZ8338" s="5"/>
      <c r="CA8338" s="5"/>
      <c r="CB8338" s="5"/>
      <c r="CC8338" s="5"/>
      <c r="CD8338" s="43"/>
    </row>
    <row r="8339" spans="1:82" x14ac:dyDescent="0.25">
      <c r="A8339" s="8"/>
      <c r="B8339" s="5"/>
      <c r="C8339" s="5"/>
      <c r="D8339" s="5"/>
      <c r="E8339" s="5"/>
      <c r="F8339" s="94" t="str">
        <f t="shared" si="1309"/>
        <v/>
      </c>
      <c r="G8339" s="94" t="str">
        <f t="shared" si="1310"/>
        <v/>
      </c>
      <c r="H8339" s="127" t="str">
        <f>IF(A8339&lt;&gt;"",IF(MID(C8339,1,1)="c",$AS$26,IF(MID(C8339,1,1)="r",$AS$41,IF(MID(C8339,1,1)="p",#REF!,#REF!))),"")</f>
        <v/>
      </c>
      <c r="I8339" s="92" t="str">
        <f t="shared" si="1311"/>
        <v/>
      </c>
      <c r="J8339" s="92" t="str">
        <f t="shared" si="1312"/>
        <v/>
      </c>
      <c r="K8339" s="92" t="str">
        <f t="shared" si="1313"/>
        <v/>
      </c>
      <c r="L8339" s="92" t="str">
        <f t="shared" si="1314"/>
        <v/>
      </c>
      <c r="M8339" s="95" t="str">
        <f>IF(A8339&lt;&gt;"",IF(MID(C8339,1,1)="c",SigmaEpsConcrete(I8339,$AN$30:$AN$33,$AR$30:$AR$33,$AS$26,$AS$27,$AS$28,$AQ$20,$AU$19),""),"")</f>
        <v/>
      </c>
      <c r="N8339" s="95" t="str">
        <f>IF(A8339&lt;&gt;"",IF(MID(C8339,1,1)="r",SigmaEpsReinf(J8339,$AS$42:$AS$43,$AS$41,$AS$39,$AS$40,$AQ$38),""),"")</f>
        <v/>
      </c>
      <c r="Q8339" s="92" t="str">
        <f t="shared" si="1316"/>
        <v/>
      </c>
      <c r="R8339" s="92" t="str">
        <f t="shared" si="1317"/>
        <v/>
      </c>
      <c r="U8339" s="5"/>
      <c r="V8339" s="5"/>
      <c r="W8339" s="94" t="str">
        <f t="shared" si="1315"/>
        <v/>
      </c>
      <c r="X8339" s="94" t="str">
        <f t="shared" si="1318"/>
        <v/>
      </c>
      <c r="Y8339" s="5"/>
      <c r="BK8339" s="8"/>
      <c r="BL8339" s="5"/>
      <c r="BM8339" s="5"/>
      <c r="BN8339" s="5"/>
      <c r="BO8339" s="5"/>
      <c r="BP8339" s="1"/>
      <c r="BQ8339" s="1"/>
      <c r="BR8339" s="1"/>
      <c r="BS8339" s="1"/>
      <c r="BT8339" s="1"/>
      <c r="BU8339" s="4"/>
      <c r="BV8339" s="1"/>
      <c r="BW8339" s="3"/>
      <c r="BX8339" s="4"/>
      <c r="BY8339" s="5"/>
      <c r="BZ8339" s="5"/>
      <c r="CA8339" s="5"/>
      <c r="CB8339" s="5"/>
      <c r="CC8339" s="5"/>
      <c r="CD8339" s="43"/>
    </row>
    <row r="8340" spans="1:82" x14ac:dyDescent="0.25">
      <c r="A8340" s="8"/>
      <c r="B8340" s="5"/>
      <c r="C8340" s="5"/>
      <c r="D8340" s="5"/>
      <c r="E8340" s="5"/>
      <c r="F8340" s="94" t="str">
        <f t="shared" si="1309"/>
        <v/>
      </c>
      <c r="G8340" s="94" t="str">
        <f t="shared" si="1310"/>
        <v/>
      </c>
      <c r="H8340" s="127" t="str">
        <f>IF(A8340&lt;&gt;"",IF(MID(C8340,1,1)="c",$AS$26,IF(MID(C8340,1,1)="r",$AS$41,IF(MID(C8340,1,1)="p",#REF!,#REF!))),"")</f>
        <v/>
      </c>
      <c r="I8340" s="92" t="str">
        <f t="shared" si="1311"/>
        <v/>
      </c>
      <c r="J8340" s="92" t="str">
        <f t="shared" si="1312"/>
        <v/>
      </c>
      <c r="K8340" s="92" t="str">
        <f t="shared" si="1313"/>
        <v/>
      </c>
      <c r="L8340" s="92" t="str">
        <f t="shared" si="1314"/>
        <v/>
      </c>
      <c r="M8340" s="95" t="str">
        <f>IF(A8340&lt;&gt;"",IF(MID(C8340,1,1)="c",SigmaEpsConcrete(I8340,$AN$30:$AN$33,$AR$30:$AR$33,$AS$26,$AS$27,$AS$28,$AQ$20,$AU$19),""),"")</f>
        <v/>
      </c>
      <c r="N8340" s="95" t="str">
        <f>IF(A8340&lt;&gt;"",IF(MID(C8340,1,1)="r",SigmaEpsReinf(J8340,$AS$42:$AS$43,$AS$41,$AS$39,$AS$40,$AQ$38),""),"")</f>
        <v/>
      </c>
      <c r="Q8340" s="92" t="str">
        <f t="shared" si="1316"/>
        <v/>
      </c>
      <c r="R8340" s="92" t="str">
        <f t="shared" si="1317"/>
        <v/>
      </c>
      <c r="U8340" s="5"/>
      <c r="V8340" s="5"/>
      <c r="W8340" s="94" t="str">
        <f t="shared" si="1315"/>
        <v/>
      </c>
      <c r="X8340" s="94" t="str">
        <f t="shared" si="1318"/>
        <v/>
      </c>
      <c r="Y8340" s="5"/>
      <c r="BK8340" s="8"/>
      <c r="BL8340" s="5"/>
      <c r="BM8340" s="5"/>
      <c r="BN8340" s="5"/>
      <c r="BO8340" s="5"/>
      <c r="BP8340" s="1"/>
      <c r="BQ8340" s="1"/>
      <c r="BR8340" s="1"/>
      <c r="BS8340" s="1"/>
      <c r="BT8340" s="1"/>
      <c r="BU8340" s="4"/>
      <c r="BV8340" s="1"/>
      <c r="BW8340" s="3"/>
      <c r="BX8340" s="4"/>
      <c r="BY8340" s="5"/>
      <c r="BZ8340" s="5"/>
      <c r="CA8340" s="5"/>
      <c r="CB8340" s="5"/>
      <c r="CC8340" s="5"/>
      <c r="CD8340" s="43"/>
    </row>
    <row r="8341" spans="1:82" x14ac:dyDescent="0.25">
      <c r="A8341" s="8"/>
      <c r="B8341" s="5"/>
      <c r="C8341" s="5"/>
      <c r="D8341" s="5"/>
      <c r="E8341" s="5"/>
      <c r="F8341" s="94" t="str">
        <f t="shared" si="1309"/>
        <v/>
      </c>
      <c r="G8341" s="94" t="str">
        <f t="shared" si="1310"/>
        <v/>
      </c>
      <c r="H8341" s="127" t="str">
        <f>IF(A8341&lt;&gt;"",IF(MID(C8341,1,1)="c",$AS$26,IF(MID(C8341,1,1)="r",$AS$41,IF(MID(C8341,1,1)="p",#REF!,#REF!))),"")</f>
        <v/>
      </c>
      <c r="I8341" s="92" t="str">
        <f t="shared" si="1311"/>
        <v/>
      </c>
      <c r="J8341" s="92" t="str">
        <f t="shared" si="1312"/>
        <v/>
      </c>
      <c r="K8341" s="92" t="str">
        <f t="shared" si="1313"/>
        <v/>
      </c>
      <c r="L8341" s="92" t="str">
        <f t="shared" si="1314"/>
        <v/>
      </c>
      <c r="M8341" s="95" t="str">
        <f>IF(A8341&lt;&gt;"",IF(MID(C8341,1,1)="c",SigmaEpsConcrete(I8341,$AN$30:$AN$33,$AR$30:$AR$33,$AS$26,$AS$27,$AS$28,$AQ$20,$AU$19),""),"")</f>
        <v/>
      </c>
      <c r="N8341" s="95" t="str">
        <f>IF(A8341&lt;&gt;"",IF(MID(C8341,1,1)="r",SigmaEpsReinf(J8341,$AS$42:$AS$43,$AS$41,$AS$39,$AS$40,$AQ$38),""),"")</f>
        <v/>
      </c>
      <c r="Q8341" s="92" t="str">
        <f t="shared" si="1316"/>
        <v/>
      </c>
      <c r="R8341" s="92" t="str">
        <f t="shared" si="1317"/>
        <v/>
      </c>
      <c r="U8341" s="5"/>
      <c r="V8341" s="5"/>
      <c r="W8341" s="94" t="str">
        <f t="shared" si="1315"/>
        <v/>
      </c>
      <c r="X8341" s="94" t="str">
        <f t="shared" si="1318"/>
        <v/>
      </c>
      <c r="Y8341" s="5"/>
      <c r="BK8341" s="8"/>
      <c r="BL8341" s="5"/>
      <c r="BM8341" s="5"/>
      <c r="BN8341" s="5"/>
      <c r="BO8341" s="5"/>
      <c r="BP8341" s="1"/>
      <c r="BQ8341" s="1"/>
      <c r="BR8341" s="1"/>
      <c r="BS8341" s="1"/>
      <c r="BT8341" s="1"/>
      <c r="BU8341" s="4"/>
      <c r="BV8341" s="1"/>
      <c r="BW8341" s="3"/>
      <c r="BX8341" s="4"/>
      <c r="BY8341" s="5"/>
      <c r="BZ8341" s="5"/>
      <c r="CA8341" s="5"/>
      <c r="CB8341" s="5"/>
      <c r="CC8341" s="5"/>
      <c r="CD8341" s="43"/>
    </row>
    <row r="8342" spans="1:82" x14ac:dyDescent="0.25">
      <c r="A8342" s="8"/>
      <c r="B8342" s="5"/>
      <c r="C8342" s="5"/>
      <c r="D8342" s="5"/>
      <c r="E8342" s="5"/>
      <c r="F8342" s="94" t="str">
        <f t="shared" si="1309"/>
        <v/>
      </c>
      <c r="G8342" s="94" t="str">
        <f t="shared" si="1310"/>
        <v/>
      </c>
      <c r="H8342" s="127" t="str">
        <f>IF(A8342&lt;&gt;"",IF(MID(C8342,1,1)="c",$AS$26,IF(MID(C8342,1,1)="r",$AS$41,IF(MID(C8342,1,1)="p",#REF!,#REF!))),"")</f>
        <v/>
      </c>
      <c r="I8342" s="92" t="str">
        <f t="shared" si="1311"/>
        <v/>
      </c>
      <c r="J8342" s="92" t="str">
        <f t="shared" si="1312"/>
        <v/>
      </c>
      <c r="K8342" s="92" t="str">
        <f t="shared" si="1313"/>
        <v/>
      </c>
      <c r="L8342" s="92" t="str">
        <f t="shared" si="1314"/>
        <v/>
      </c>
      <c r="M8342" s="95" t="str">
        <f>IF(A8342&lt;&gt;"",IF(MID(C8342,1,1)="c",SigmaEpsConcrete(I8342,$AN$30:$AN$33,$AR$30:$AR$33,$AS$26,$AS$27,$AS$28,$AQ$20,$AU$19),""),"")</f>
        <v/>
      </c>
      <c r="N8342" s="95" t="str">
        <f>IF(A8342&lt;&gt;"",IF(MID(C8342,1,1)="r",SigmaEpsReinf(J8342,$AS$42:$AS$43,$AS$41,$AS$39,$AS$40,$AQ$38),""),"")</f>
        <v/>
      </c>
      <c r="Q8342" s="92" t="str">
        <f t="shared" si="1316"/>
        <v/>
      </c>
      <c r="R8342" s="92" t="str">
        <f t="shared" si="1317"/>
        <v/>
      </c>
      <c r="U8342" s="5"/>
      <c r="V8342" s="5"/>
      <c r="W8342" s="94" t="str">
        <f t="shared" si="1315"/>
        <v/>
      </c>
      <c r="X8342" s="94" t="str">
        <f t="shared" si="1318"/>
        <v/>
      </c>
      <c r="Y8342" s="5"/>
      <c r="BK8342" s="8"/>
      <c r="BL8342" s="5"/>
      <c r="BM8342" s="5"/>
      <c r="BN8342" s="5"/>
      <c r="BO8342" s="5"/>
      <c r="BP8342" s="1"/>
      <c r="BQ8342" s="1"/>
      <c r="BR8342" s="1"/>
      <c r="BS8342" s="1"/>
      <c r="BT8342" s="1"/>
      <c r="BU8342" s="4"/>
      <c r="BV8342" s="1"/>
      <c r="BW8342" s="3"/>
      <c r="BX8342" s="4"/>
      <c r="BY8342" s="5"/>
      <c r="BZ8342" s="5"/>
      <c r="CA8342" s="5"/>
      <c r="CB8342" s="5"/>
      <c r="CC8342" s="5"/>
      <c r="CD8342" s="43"/>
    </row>
    <row r="8343" spans="1:82" x14ac:dyDescent="0.25">
      <c r="A8343" s="8"/>
      <c r="B8343" s="5"/>
      <c r="C8343" s="5"/>
      <c r="D8343" s="5"/>
      <c r="E8343" s="5"/>
      <c r="F8343" s="94" t="str">
        <f t="shared" si="1309"/>
        <v/>
      </c>
      <c r="G8343" s="94" t="str">
        <f t="shared" si="1310"/>
        <v/>
      </c>
      <c r="H8343" s="127" t="str">
        <f>IF(A8343&lt;&gt;"",IF(MID(C8343,1,1)="c",$AS$26,IF(MID(C8343,1,1)="r",$AS$41,IF(MID(C8343,1,1)="p",#REF!,#REF!))),"")</f>
        <v/>
      </c>
      <c r="I8343" s="92" t="str">
        <f t="shared" si="1311"/>
        <v/>
      </c>
      <c r="J8343" s="92" t="str">
        <f t="shared" si="1312"/>
        <v/>
      </c>
      <c r="K8343" s="92" t="str">
        <f t="shared" si="1313"/>
        <v/>
      </c>
      <c r="L8343" s="92" t="str">
        <f t="shared" si="1314"/>
        <v/>
      </c>
      <c r="M8343" s="95" t="str">
        <f>IF(A8343&lt;&gt;"",IF(MID(C8343,1,1)="c",SigmaEpsConcrete(I8343,$AN$30:$AN$33,$AR$30:$AR$33,$AS$26,$AS$27,$AS$28,$AQ$20,$AU$19),""),"")</f>
        <v/>
      </c>
      <c r="N8343" s="95" t="str">
        <f>IF(A8343&lt;&gt;"",IF(MID(C8343,1,1)="r",SigmaEpsReinf(J8343,$AS$42:$AS$43,$AS$41,$AS$39,$AS$40,$AQ$38),""),"")</f>
        <v/>
      </c>
      <c r="Q8343" s="92" t="str">
        <f t="shared" si="1316"/>
        <v/>
      </c>
      <c r="R8343" s="92" t="str">
        <f t="shared" si="1317"/>
        <v/>
      </c>
      <c r="U8343" s="5"/>
      <c r="V8343" s="5"/>
      <c r="W8343" s="94" t="str">
        <f t="shared" si="1315"/>
        <v/>
      </c>
      <c r="X8343" s="94" t="str">
        <f t="shared" si="1318"/>
        <v/>
      </c>
      <c r="Y8343" s="5"/>
      <c r="BK8343" s="8"/>
      <c r="BL8343" s="5"/>
      <c r="BM8343" s="5"/>
      <c r="BN8343" s="5"/>
      <c r="BO8343" s="5"/>
      <c r="BP8343" s="1"/>
      <c r="BQ8343" s="1"/>
      <c r="BR8343" s="1"/>
      <c r="BS8343" s="1"/>
      <c r="BT8343" s="1"/>
      <c r="BU8343" s="4"/>
      <c r="BV8343" s="1"/>
      <c r="BW8343" s="3"/>
      <c r="BX8343" s="4"/>
      <c r="BY8343" s="5"/>
      <c r="BZ8343" s="5"/>
      <c r="CA8343" s="5"/>
      <c r="CB8343" s="5"/>
      <c r="CC8343" s="5"/>
      <c r="CD8343" s="43"/>
    </row>
    <row r="8344" spans="1:82" x14ac:dyDescent="0.25">
      <c r="A8344" s="8"/>
      <c r="B8344" s="5"/>
      <c r="C8344" s="5"/>
      <c r="D8344" s="5"/>
      <c r="E8344" s="5"/>
      <c r="F8344" s="94" t="str">
        <f t="shared" si="1309"/>
        <v/>
      </c>
      <c r="G8344" s="94" t="str">
        <f t="shared" si="1310"/>
        <v/>
      </c>
      <c r="H8344" s="127" t="str">
        <f>IF(A8344&lt;&gt;"",IF(MID(C8344,1,1)="c",$AS$26,IF(MID(C8344,1,1)="r",$AS$41,IF(MID(C8344,1,1)="p",#REF!,#REF!))),"")</f>
        <v/>
      </c>
      <c r="I8344" s="92" t="str">
        <f t="shared" si="1311"/>
        <v/>
      </c>
      <c r="J8344" s="92" t="str">
        <f t="shared" si="1312"/>
        <v/>
      </c>
      <c r="K8344" s="92" t="str">
        <f t="shared" si="1313"/>
        <v/>
      </c>
      <c r="L8344" s="92" t="str">
        <f t="shared" si="1314"/>
        <v/>
      </c>
      <c r="M8344" s="95" t="str">
        <f>IF(A8344&lt;&gt;"",IF(MID(C8344,1,1)="c",SigmaEpsConcrete(I8344,$AN$30:$AN$33,$AR$30:$AR$33,$AS$26,$AS$27,$AS$28,$AQ$20,$AU$19),""),"")</f>
        <v/>
      </c>
      <c r="N8344" s="95" t="str">
        <f>IF(A8344&lt;&gt;"",IF(MID(C8344,1,1)="r",SigmaEpsReinf(J8344,$AS$42:$AS$43,$AS$41,$AS$39,$AS$40,$AQ$38),""),"")</f>
        <v/>
      </c>
      <c r="Q8344" s="92" t="str">
        <f t="shared" si="1316"/>
        <v/>
      </c>
      <c r="R8344" s="92" t="str">
        <f t="shared" si="1317"/>
        <v/>
      </c>
      <c r="U8344" s="5"/>
      <c r="V8344" s="5"/>
      <c r="W8344" s="94" t="str">
        <f t="shared" si="1315"/>
        <v/>
      </c>
      <c r="X8344" s="94" t="str">
        <f t="shared" si="1318"/>
        <v/>
      </c>
      <c r="Y8344" s="5"/>
      <c r="BK8344" s="8"/>
      <c r="BL8344" s="5"/>
      <c r="BM8344" s="5"/>
      <c r="BN8344" s="5"/>
      <c r="BO8344" s="5"/>
      <c r="BP8344" s="1"/>
      <c r="BQ8344" s="1"/>
      <c r="BR8344" s="1"/>
      <c r="BS8344" s="1"/>
      <c r="BT8344" s="1"/>
      <c r="BU8344" s="4"/>
      <c r="BV8344" s="1"/>
      <c r="BW8344" s="3"/>
      <c r="BX8344" s="4"/>
      <c r="BY8344" s="5"/>
      <c r="BZ8344" s="5"/>
      <c r="CA8344" s="5"/>
      <c r="CB8344" s="5"/>
      <c r="CC8344" s="5"/>
      <c r="CD8344" s="43"/>
    </row>
    <row r="8345" spans="1:82" x14ac:dyDescent="0.25">
      <c r="A8345" s="8"/>
      <c r="B8345" s="5"/>
      <c r="C8345" s="5"/>
      <c r="D8345" s="5"/>
      <c r="E8345" s="5"/>
      <c r="F8345" s="94" t="str">
        <f t="shared" si="1309"/>
        <v/>
      </c>
      <c r="G8345" s="94" t="str">
        <f t="shared" si="1310"/>
        <v/>
      </c>
      <c r="H8345" s="127" t="str">
        <f>IF(A8345&lt;&gt;"",IF(MID(C8345,1,1)="c",$AS$26,IF(MID(C8345,1,1)="r",$AS$41,IF(MID(C8345,1,1)="p",#REF!,#REF!))),"")</f>
        <v/>
      </c>
      <c r="I8345" s="92" t="str">
        <f t="shared" si="1311"/>
        <v/>
      </c>
      <c r="J8345" s="92" t="str">
        <f t="shared" si="1312"/>
        <v/>
      </c>
      <c r="K8345" s="92" t="str">
        <f t="shared" si="1313"/>
        <v/>
      </c>
      <c r="L8345" s="92" t="str">
        <f t="shared" si="1314"/>
        <v/>
      </c>
      <c r="M8345" s="95" t="str">
        <f>IF(A8345&lt;&gt;"",IF(MID(C8345,1,1)="c",SigmaEpsConcrete(I8345,$AN$30:$AN$33,$AR$30:$AR$33,$AS$26,$AS$27,$AS$28,$AQ$20,$AU$19),""),"")</f>
        <v/>
      </c>
      <c r="N8345" s="95" t="str">
        <f>IF(A8345&lt;&gt;"",IF(MID(C8345,1,1)="r",SigmaEpsReinf(J8345,$AS$42:$AS$43,$AS$41,$AS$39,$AS$40,$AQ$38),""),"")</f>
        <v/>
      </c>
      <c r="Q8345" s="92" t="str">
        <f t="shared" si="1316"/>
        <v/>
      </c>
      <c r="R8345" s="92" t="str">
        <f t="shared" si="1317"/>
        <v/>
      </c>
      <c r="U8345" s="5"/>
      <c r="V8345" s="5"/>
      <c r="W8345" s="94" t="str">
        <f t="shared" si="1315"/>
        <v/>
      </c>
      <c r="X8345" s="94" t="str">
        <f t="shared" si="1318"/>
        <v/>
      </c>
      <c r="Y8345" s="5"/>
      <c r="BK8345" s="8"/>
      <c r="BL8345" s="5"/>
      <c r="BM8345" s="5"/>
      <c r="BN8345" s="5"/>
      <c r="BO8345" s="5"/>
      <c r="BP8345" s="1"/>
      <c r="BQ8345" s="1"/>
      <c r="BR8345" s="1"/>
      <c r="BS8345" s="1"/>
      <c r="BT8345" s="1"/>
      <c r="BU8345" s="4"/>
      <c r="BV8345" s="1"/>
      <c r="BW8345" s="3"/>
      <c r="BX8345" s="4"/>
      <c r="BY8345" s="5"/>
      <c r="BZ8345" s="5"/>
      <c r="CA8345" s="5"/>
      <c r="CB8345" s="5"/>
      <c r="CC8345" s="5"/>
      <c r="CD8345" s="43"/>
    </row>
    <row r="8346" spans="1:82" x14ac:dyDescent="0.25">
      <c r="A8346" s="8"/>
      <c r="B8346" s="5"/>
      <c r="C8346" s="5"/>
      <c r="D8346" s="5"/>
      <c r="E8346" s="5"/>
      <c r="F8346" s="94" t="str">
        <f t="shared" si="1309"/>
        <v/>
      </c>
      <c r="G8346" s="94" t="str">
        <f t="shared" si="1310"/>
        <v/>
      </c>
      <c r="H8346" s="127" t="str">
        <f>IF(A8346&lt;&gt;"",IF(MID(C8346,1,1)="c",$AS$26,IF(MID(C8346,1,1)="r",$AS$41,IF(MID(C8346,1,1)="p",#REF!,#REF!))),"")</f>
        <v/>
      </c>
      <c r="I8346" s="92" t="str">
        <f t="shared" si="1311"/>
        <v/>
      </c>
      <c r="J8346" s="92" t="str">
        <f t="shared" si="1312"/>
        <v/>
      </c>
      <c r="K8346" s="92" t="str">
        <f t="shared" si="1313"/>
        <v/>
      </c>
      <c r="L8346" s="92" t="str">
        <f t="shared" si="1314"/>
        <v/>
      </c>
      <c r="M8346" s="95" t="str">
        <f>IF(A8346&lt;&gt;"",IF(MID(C8346,1,1)="c",SigmaEpsConcrete(I8346,$AN$30:$AN$33,$AR$30:$AR$33,$AS$26,$AS$27,$AS$28,$AQ$20,$AU$19),""),"")</f>
        <v/>
      </c>
      <c r="N8346" s="95" t="str">
        <f>IF(A8346&lt;&gt;"",IF(MID(C8346,1,1)="r",SigmaEpsReinf(J8346,$AS$42:$AS$43,$AS$41,$AS$39,$AS$40,$AQ$38),""),"")</f>
        <v/>
      </c>
      <c r="Q8346" s="92" t="str">
        <f t="shared" si="1316"/>
        <v/>
      </c>
      <c r="R8346" s="92" t="str">
        <f t="shared" si="1317"/>
        <v/>
      </c>
      <c r="U8346" s="5"/>
      <c r="V8346" s="5"/>
      <c r="W8346" s="94" t="str">
        <f t="shared" si="1315"/>
        <v/>
      </c>
      <c r="X8346" s="94" t="str">
        <f t="shared" si="1318"/>
        <v/>
      </c>
      <c r="Y8346" s="5"/>
      <c r="BK8346" s="8"/>
      <c r="BL8346" s="5"/>
      <c r="BM8346" s="5"/>
      <c r="BN8346" s="5"/>
      <c r="BO8346" s="5"/>
      <c r="BP8346" s="1"/>
      <c r="BQ8346" s="1"/>
      <c r="BR8346" s="1"/>
      <c r="BS8346" s="1"/>
      <c r="BT8346" s="1"/>
      <c r="BU8346" s="4"/>
      <c r="BV8346" s="1"/>
      <c r="BW8346" s="3"/>
      <c r="BX8346" s="4"/>
      <c r="BY8346" s="5"/>
      <c r="BZ8346" s="5"/>
      <c r="CA8346" s="5"/>
      <c r="CB8346" s="5"/>
      <c r="CC8346" s="5"/>
      <c r="CD8346" s="43"/>
    </row>
    <row r="8347" spans="1:82" x14ac:dyDescent="0.25">
      <c r="A8347" s="8"/>
      <c r="B8347" s="5"/>
      <c r="C8347" s="5"/>
      <c r="D8347" s="5"/>
      <c r="E8347" s="5"/>
      <c r="F8347" s="94" t="str">
        <f t="shared" si="1309"/>
        <v/>
      </c>
      <c r="G8347" s="94" t="str">
        <f t="shared" si="1310"/>
        <v/>
      </c>
      <c r="H8347" s="127" t="str">
        <f>IF(A8347&lt;&gt;"",IF(MID(C8347,1,1)="c",$AS$26,IF(MID(C8347,1,1)="r",$AS$41,IF(MID(C8347,1,1)="p",#REF!,#REF!))),"")</f>
        <v/>
      </c>
      <c r="I8347" s="92" t="str">
        <f t="shared" si="1311"/>
        <v/>
      </c>
      <c r="J8347" s="92" t="str">
        <f t="shared" si="1312"/>
        <v/>
      </c>
      <c r="K8347" s="92" t="str">
        <f t="shared" si="1313"/>
        <v/>
      </c>
      <c r="L8347" s="92" t="str">
        <f t="shared" si="1314"/>
        <v/>
      </c>
      <c r="M8347" s="95" t="str">
        <f>IF(A8347&lt;&gt;"",IF(MID(C8347,1,1)="c",SigmaEpsConcrete(I8347,$AN$30:$AN$33,$AR$30:$AR$33,$AS$26,$AS$27,$AS$28,$AQ$20,$AU$19),""),"")</f>
        <v/>
      </c>
      <c r="N8347" s="95" t="str">
        <f>IF(A8347&lt;&gt;"",IF(MID(C8347,1,1)="r",SigmaEpsReinf(J8347,$AS$42:$AS$43,$AS$41,$AS$39,$AS$40,$AQ$38),""),"")</f>
        <v/>
      </c>
      <c r="Q8347" s="92" t="str">
        <f t="shared" si="1316"/>
        <v/>
      </c>
      <c r="R8347" s="92" t="str">
        <f t="shared" si="1317"/>
        <v/>
      </c>
      <c r="U8347" s="5"/>
      <c r="V8347" s="5"/>
      <c r="W8347" s="94" t="str">
        <f t="shared" si="1315"/>
        <v/>
      </c>
      <c r="X8347" s="94" t="str">
        <f t="shared" si="1318"/>
        <v/>
      </c>
      <c r="Y8347" s="5"/>
      <c r="BK8347" s="8"/>
      <c r="BL8347" s="5"/>
      <c r="BM8347" s="5"/>
      <c r="BN8347" s="5"/>
      <c r="BO8347" s="5"/>
      <c r="BP8347" s="1"/>
      <c r="BQ8347" s="1"/>
      <c r="BR8347" s="1"/>
      <c r="BS8347" s="1"/>
      <c r="BT8347" s="1"/>
      <c r="BU8347" s="4"/>
      <c r="BV8347" s="1"/>
      <c r="BW8347" s="3"/>
      <c r="BX8347" s="4"/>
      <c r="BY8347" s="5"/>
      <c r="BZ8347" s="5"/>
      <c r="CA8347" s="5"/>
      <c r="CB8347" s="5"/>
      <c r="CC8347" s="5"/>
      <c r="CD8347" s="43"/>
    </row>
    <row r="8348" spans="1:82" x14ac:dyDescent="0.25">
      <c r="A8348" s="8"/>
      <c r="B8348" s="5"/>
      <c r="C8348" s="5"/>
      <c r="D8348" s="5"/>
      <c r="E8348" s="5"/>
      <c r="F8348" s="94" t="str">
        <f t="shared" si="1309"/>
        <v/>
      </c>
      <c r="G8348" s="94" t="str">
        <f t="shared" si="1310"/>
        <v/>
      </c>
      <c r="H8348" s="127" t="str">
        <f>IF(A8348&lt;&gt;"",IF(MID(C8348,1,1)="c",$AS$26,IF(MID(C8348,1,1)="r",$AS$41,IF(MID(C8348,1,1)="p",#REF!,#REF!))),"")</f>
        <v/>
      </c>
      <c r="I8348" s="92" t="str">
        <f t="shared" si="1311"/>
        <v/>
      </c>
      <c r="J8348" s="92" t="str">
        <f t="shared" si="1312"/>
        <v/>
      </c>
      <c r="K8348" s="92" t="str">
        <f t="shared" si="1313"/>
        <v/>
      </c>
      <c r="L8348" s="92" t="str">
        <f t="shared" si="1314"/>
        <v/>
      </c>
      <c r="M8348" s="95" t="str">
        <f>IF(A8348&lt;&gt;"",IF(MID(C8348,1,1)="c",SigmaEpsConcrete(I8348,$AN$30:$AN$33,$AR$30:$AR$33,$AS$26,$AS$27,$AS$28,$AQ$20,$AU$19),""),"")</f>
        <v/>
      </c>
      <c r="N8348" s="95" t="str">
        <f>IF(A8348&lt;&gt;"",IF(MID(C8348,1,1)="r",SigmaEpsReinf(J8348,$AS$42:$AS$43,$AS$41,$AS$39,$AS$40,$AQ$38),""),"")</f>
        <v/>
      </c>
      <c r="Q8348" s="92" t="str">
        <f t="shared" si="1316"/>
        <v/>
      </c>
      <c r="R8348" s="92" t="str">
        <f t="shared" si="1317"/>
        <v/>
      </c>
      <c r="U8348" s="5"/>
      <c r="V8348" s="5"/>
      <c r="W8348" s="94" t="str">
        <f t="shared" si="1315"/>
        <v/>
      </c>
      <c r="X8348" s="94" t="str">
        <f t="shared" si="1318"/>
        <v/>
      </c>
      <c r="Y8348" s="5"/>
      <c r="BK8348" s="8"/>
      <c r="BL8348" s="5"/>
      <c r="BM8348" s="5"/>
      <c r="BN8348" s="5"/>
      <c r="BO8348" s="5"/>
      <c r="BP8348" s="1"/>
      <c r="BQ8348" s="1"/>
      <c r="BR8348" s="1"/>
      <c r="BS8348" s="1"/>
      <c r="BT8348" s="1"/>
      <c r="BU8348" s="4"/>
      <c r="BV8348" s="1"/>
      <c r="BW8348" s="3"/>
      <c r="BX8348" s="4"/>
      <c r="BY8348" s="5"/>
      <c r="BZ8348" s="5"/>
      <c r="CA8348" s="5"/>
      <c r="CB8348" s="5"/>
      <c r="CC8348" s="5"/>
      <c r="CD8348" s="43"/>
    </row>
    <row r="8349" spans="1:82" x14ac:dyDescent="0.25">
      <c r="A8349" s="8"/>
      <c r="B8349" s="5"/>
      <c r="C8349" s="5"/>
      <c r="D8349" s="5"/>
      <c r="E8349" s="5"/>
      <c r="F8349" s="94" t="str">
        <f t="shared" si="1309"/>
        <v/>
      </c>
      <c r="G8349" s="94" t="str">
        <f t="shared" si="1310"/>
        <v/>
      </c>
      <c r="H8349" s="127" t="str">
        <f>IF(A8349&lt;&gt;"",IF(MID(C8349,1,1)="c",$AS$26,IF(MID(C8349,1,1)="r",$AS$41,IF(MID(C8349,1,1)="p",#REF!,#REF!))),"")</f>
        <v/>
      </c>
      <c r="I8349" s="92" t="str">
        <f t="shared" si="1311"/>
        <v/>
      </c>
      <c r="J8349" s="92" t="str">
        <f t="shared" si="1312"/>
        <v/>
      </c>
      <c r="K8349" s="92" t="str">
        <f t="shared" si="1313"/>
        <v/>
      </c>
      <c r="L8349" s="92" t="str">
        <f t="shared" si="1314"/>
        <v/>
      </c>
      <c r="M8349" s="95" t="str">
        <f>IF(A8349&lt;&gt;"",IF(MID(C8349,1,1)="c",SigmaEpsConcrete(I8349,$AN$30:$AN$33,$AR$30:$AR$33,$AS$26,$AS$27,$AS$28,$AQ$20,$AU$19),""),"")</f>
        <v/>
      </c>
      <c r="N8349" s="95" t="str">
        <f>IF(A8349&lt;&gt;"",IF(MID(C8349,1,1)="r",SigmaEpsReinf(J8349,$AS$42:$AS$43,$AS$41,$AS$39,$AS$40,$AQ$38),""),"")</f>
        <v/>
      </c>
      <c r="Q8349" s="92" t="str">
        <f t="shared" si="1316"/>
        <v/>
      </c>
      <c r="R8349" s="92" t="str">
        <f t="shared" si="1317"/>
        <v/>
      </c>
      <c r="U8349" s="5"/>
      <c r="V8349" s="5"/>
      <c r="W8349" s="94" t="str">
        <f t="shared" si="1315"/>
        <v/>
      </c>
      <c r="X8349" s="94" t="str">
        <f t="shared" si="1318"/>
        <v/>
      </c>
      <c r="Y8349" s="5"/>
      <c r="BK8349" s="8"/>
      <c r="BL8349" s="5"/>
      <c r="BM8349" s="5"/>
      <c r="BN8349" s="5"/>
      <c r="BO8349" s="5"/>
      <c r="BP8349" s="1"/>
      <c r="BQ8349" s="1"/>
      <c r="BR8349" s="1"/>
      <c r="BS8349" s="1"/>
      <c r="BT8349" s="1"/>
      <c r="BU8349" s="4"/>
      <c r="BV8349" s="1"/>
      <c r="BW8349" s="3"/>
      <c r="BX8349" s="4"/>
      <c r="BY8349" s="5"/>
      <c r="BZ8349" s="5"/>
      <c r="CA8349" s="5"/>
      <c r="CB8349" s="5"/>
      <c r="CC8349" s="5"/>
      <c r="CD8349" s="43"/>
    </row>
    <row r="8350" spans="1:82" x14ac:dyDescent="0.25">
      <c r="A8350" s="8"/>
      <c r="B8350" s="5"/>
      <c r="C8350" s="5"/>
      <c r="D8350" s="5"/>
      <c r="E8350" s="5"/>
      <c r="F8350" s="94" t="str">
        <f t="shared" si="1309"/>
        <v/>
      </c>
      <c r="G8350" s="94" t="str">
        <f t="shared" si="1310"/>
        <v/>
      </c>
      <c r="H8350" s="127" t="str">
        <f>IF(A8350&lt;&gt;"",IF(MID(C8350,1,1)="c",$AS$26,IF(MID(C8350,1,1)="r",$AS$41,IF(MID(C8350,1,1)="p",#REF!,#REF!))),"")</f>
        <v/>
      </c>
      <c r="I8350" s="92" t="str">
        <f t="shared" si="1311"/>
        <v/>
      </c>
      <c r="J8350" s="92" t="str">
        <f t="shared" si="1312"/>
        <v/>
      </c>
      <c r="K8350" s="92" t="str">
        <f t="shared" si="1313"/>
        <v/>
      </c>
      <c r="L8350" s="92" t="str">
        <f t="shared" si="1314"/>
        <v/>
      </c>
      <c r="M8350" s="95" t="str">
        <f>IF(A8350&lt;&gt;"",IF(MID(C8350,1,1)="c",SigmaEpsConcrete(I8350,$AN$30:$AN$33,$AR$30:$AR$33,$AS$26,$AS$27,$AS$28,$AQ$20,$AU$19),""),"")</f>
        <v/>
      </c>
      <c r="N8350" s="95" t="str">
        <f>IF(A8350&lt;&gt;"",IF(MID(C8350,1,1)="r",SigmaEpsReinf(J8350,$AS$42:$AS$43,$AS$41,$AS$39,$AS$40,$AQ$38),""),"")</f>
        <v/>
      </c>
      <c r="Q8350" s="92" t="str">
        <f t="shared" si="1316"/>
        <v/>
      </c>
      <c r="R8350" s="92" t="str">
        <f t="shared" si="1317"/>
        <v/>
      </c>
      <c r="U8350" s="5"/>
      <c r="V8350" s="5"/>
      <c r="W8350" s="94" t="str">
        <f t="shared" si="1315"/>
        <v/>
      </c>
      <c r="X8350" s="94" t="str">
        <f t="shared" si="1318"/>
        <v/>
      </c>
      <c r="Y8350" s="5"/>
      <c r="BK8350" s="8"/>
      <c r="BL8350" s="5"/>
      <c r="BM8350" s="5"/>
      <c r="BN8350" s="5"/>
      <c r="BO8350" s="5"/>
      <c r="BP8350" s="1"/>
      <c r="BQ8350" s="1"/>
      <c r="BR8350" s="1"/>
      <c r="BS8350" s="1"/>
      <c r="BT8350" s="1"/>
      <c r="BU8350" s="4"/>
      <c r="BV8350" s="1"/>
      <c r="BW8350" s="3"/>
      <c r="BX8350" s="4"/>
      <c r="BY8350" s="5"/>
      <c r="BZ8350" s="5"/>
      <c r="CA8350" s="5"/>
      <c r="CB8350" s="5"/>
      <c r="CC8350" s="5"/>
      <c r="CD8350" s="43"/>
    </row>
    <row r="8351" spans="1:82" x14ac:dyDescent="0.25">
      <c r="A8351" s="8"/>
      <c r="B8351" s="5"/>
      <c r="C8351" s="5"/>
      <c r="D8351" s="5"/>
      <c r="E8351" s="5"/>
      <c r="F8351" s="94" t="str">
        <f t="shared" si="1309"/>
        <v/>
      </c>
      <c r="G8351" s="94" t="str">
        <f t="shared" si="1310"/>
        <v/>
      </c>
      <c r="H8351" s="127" t="str">
        <f>IF(A8351&lt;&gt;"",IF(MID(C8351,1,1)="c",$AS$26,IF(MID(C8351,1,1)="r",$AS$41,IF(MID(C8351,1,1)="p",#REF!,#REF!))),"")</f>
        <v/>
      </c>
      <c r="I8351" s="92" t="str">
        <f t="shared" si="1311"/>
        <v/>
      </c>
      <c r="J8351" s="92" t="str">
        <f t="shared" si="1312"/>
        <v/>
      </c>
      <c r="K8351" s="92" t="str">
        <f t="shared" si="1313"/>
        <v/>
      </c>
      <c r="L8351" s="92" t="str">
        <f t="shared" si="1314"/>
        <v/>
      </c>
      <c r="M8351" s="95" t="str">
        <f>IF(A8351&lt;&gt;"",IF(MID(C8351,1,1)="c",SigmaEpsConcrete(I8351,$AN$30:$AN$33,$AR$30:$AR$33,$AS$26,$AS$27,$AS$28,$AQ$20,$AU$19),""),"")</f>
        <v/>
      </c>
      <c r="N8351" s="95" t="str">
        <f>IF(A8351&lt;&gt;"",IF(MID(C8351,1,1)="r",SigmaEpsReinf(J8351,$AS$42:$AS$43,$AS$41,$AS$39,$AS$40,$AQ$38),""),"")</f>
        <v/>
      </c>
      <c r="Q8351" s="92" t="str">
        <f t="shared" si="1316"/>
        <v/>
      </c>
      <c r="R8351" s="92" t="str">
        <f t="shared" si="1317"/>
        <v/>
      </c>
      <c r="U8351" s="5"/>
      <c r="V8351" s="5"/>
      <c r="W8351" s="94" t="str">
        <f t="shared" si="1315"/>
        <v/>
      </c>
      <c r="X8351" s="94" t="str">
        <f t="shared" si="1318"/>
        <v/>
      </c>
      <c r="Y8351" s="5"/>
      <c r="BK8351" s="8"/>
      <c r="BL8351" s="5"/>
      <c r="BM8351" s="5"/>
      <c r="BN8351" s="5"/>
      <c r="BO8351" s="5"/>
      <c r="BP8351" s="1"/>
      <c r="BQ8351" s="1"/>
      <c r="BR8351" s="1"/>
      <c r="BS8351" s="1"/>
      <c r="BT8351" s="1"/>
      <c r="BU8351" s="4"/>
      <c r="BV8351" s="1"/>
      <c r="BW8351" s="3"/>
      <c r="BX8351" s="4"/>
      <c r="BY8351" s="5"/>
      <c r="BZ8351" s="5"/>
      <c r="CA8351" s="5"/>
      <c r="CB8351" s="5"/>
      <c r="CC8351" s="5"/>
      <c r="CD8351" s="43"/>
    </row>
    <row r="8352" spans="1:82" x14ac:dyDescent="0.25">
      <c r="A8352" s="8"/>
      <c r="B8352" s="5"/>
      <c r="C8352" s="5"/>
      <c r="D8352" s="5"/>
      <c r="E8352" s="5"/>
      <c r="F8352" s="94" t="str">
        <f t="shared" si="1309"/>
        <v/>
      </c>
      <c r="G8352" s="94" t="str">
        <f t="shared" si="1310"/>
        <v/>
      </c>
      <c r="H8352" s="127" t="str">
        <f>IF(A8352&lt;&gt;"",IF(MID(C8352,1,1)="c",$AS$26,IF(MID(C8352,1,1)="r",$AS$41,IF(MID(C8352,1,1)="p",#REF!,#REF!))),"")</f>
        <v/>
      </c>
      <c r="I8352" s="92" t="str">
        <f t="shared" si="1311"/>
        <v/>
      </c>
      <c r="J8352" s="92" t="str">
        <f t="shared" si="1312"/>
        <v/>
      </c>
      <c r="K8352" s="92" t="str">
        <f t="shared" si="1313"/>
        <v/>
      </c>
      <c r="L8352" s="92" t="str">
        <f t="shared" si="1314"/>
        <v/>
      </c>
      <c r="M8352" s="95" t="str">
        <f>IF(A8352&lt;&gt;"",IF(MID(C8352,1,1)="c",SigmaEpsConcrete(I8352,$AN$30:$AN$33,$AR$30:$AR$33,$AS$26,$AS$27,$AS$28,$AQ$20,$AU$19),""),"")</f>
        <v/>
      </c>
      <c r="N8352" s="95" t="str">
        <f>IF(A8352&lt;&gt;"",IF(MID(C8352,1,1)="r",SigmaEpsReinf(J8352,$AS$42:$AS$43,$AS$41,$AS$39,$AS$40,$AQ$38),""),"")</f>
        <v/>
      </c>
      <c r="Q8352" s="92" t="str">
        <f t="shared" si="1316"/>
        <v/>
      </c>
      <c r="R8352" s="92" t="str">
        <f t="shared" si="1317"/>
        <v/>
      </c>
      <c r="U8352" s="5"/>
      <c r="V8352" s="5"/>
      <c r="W8352" s="94" t="str">
        <f t="shared" si="1315"/>
        <v/>
      </c>
      <c r="X8352" s="94" t="str">
        <f t="shared" si="1318"/>
        <v/>
      </c>
      <c r="Y8352" s="5"/>
      <c r="BK8352" s="8"/>
      <c r="BL8352" s="5"/>
      <c r="BM8352" s="5"/>
      <c r="BN8352" s="5"/>
      <c r="BO8352" s="5"/>
      <c r="BP8352" s="1"/>
      <c r="BQ8352" s="1"/>
      <c r="BR8352" s="1"/>
      <c r="BS8352" s="1"/>
      <c r="BT8352" s="1"/>
      <c r="BU8352" s="4"/>
      <c r="BV8352" s="1"/>
      <c r="BW8352" s="3"/>
      <c r="BX8352" s="4"/>
      <c r="BY8352" s="5"/>
      <c r="BZ8352" s="5"/>
      <c r="CA8352" s="5"/>
      <c r="CB8352" s="5"/>
      <c r="CC8352" s="5"/>
      <c r="CD8352" s="43"/>
    </row>
    <row r="8353" spans="1:82" x14ac:dyDescent="0.25">
      <c r="A8353" s="8"/>
      <c r="B8353" s="5"/>
      <c r="C8353" s="5"/>
      <c r="D8353" s="5"/>
      <c r="E8353" s="5"/>
      <c r="F8353" s="94" t="str">
        <f t="shared" si="1309"/>
        <v/>
      </c>
      <c r="G8353" s="94" t="str">
        <f t="shared" si="1310"/>
        <v/>
      </c>
      <c r="H8353" s="127" t="str">
        <f>IF(A8353&lt;&gt;"",IF(MID(C8353,1,1)="c",$AS$26,IF(MID(C8353,1,1)="r",$AS$41,IF(MID(C8353,1,1)="p",#REF!,#REF!))),"")</f>
        <v/>
      </c>
      <c r="I8353" s="92" t="str">
        <f t="shared" si="1311"/>
        <v/>
      </c>
      <c r="J8353" s="92" t="str">
        <f t="shared" si="1312"/>
        <v/>
      </c>
      <c r="K8353" s="92" t="str">
        <f t="shared" si="1313"/>
        <v/>
      </c>
      <c r="L8353" s="92" t="str">
        <f t="shared" si="1314"/>
        <v/>
      </c>
      <c r="M8353" s="95" t="str">
        <f>IF(A8353&lt;&gt;"",IF(MID(C8353,1,1)="c",SigmaEpsConcrete(I8353,$AN$30:$AN$33,$AR$30:$AR$33,$AS$26,$AS$27,$AS$28,$AQ$20,$AU$19),""),"")</f>
        <v/>
      </c>
      <c r="N8353" s="95" t="str">
        <f>IF(A8353&lt;&gt;"",IF(MID(C8353,1,1)="r",SigmaEpsReinf(J8353,$AS$42:$AS$43,$AS$41,$AS$39,$AS$40,$AQ$38),""),"")</f>
        <v/>
      </c>
      <c r="Q8353" s="92" t="str">
        <f t="shared" si="1316"/>
        <v/>
      </c>
      <c r="R8353" s="92" t="str">
        <f t="shared" si="1317"/>
        <v/>
      </c>
      <c r="U8353" s="5"/>
      <c r="V8353" s="5"/>
      <c r="W8353" s="94" t="str">
        <f t="shared" si="1315"/>
        <v/>
      </c>
      <c r="X8353" s="94" t="str">
        <f t="shared" si="1318"/>
        <v/>
      </c>
      <c r="Y8353" s="5"/>
      <c r="BK8353" s="8"/>
      <c r="BL8353" s="5"/>
      <c r="BM8353" s="5"/>
      <c r="BN8353" s="5"/>
      <c r="BO8353" s="5"/>
      <c r="BP8353" s="1"/>
      <c r="BQ8353" s="1"/>
      <c r="BR8353" s="1"/>
      <c r="BS8353" s="1"/>
      <c r="BT8353" s="1"/>
      <c r="BU8353" s="4"/>
      <c r="BV8353" s="1"/>
      <c r="BW8353" s="3"/>
      <c r="BX8353" s="4"/>
      <c r="BY8353" s="5"/>
      <c r="BZ8353" s="5"/>
      <c r="CA8353" s="5"/>
      <c r="CB8353" s="5"/>
      <c r="CC8353" s="5"/>
      <c r="CD8353" s="43"/>
    </row>
    <row r="8354" spans="1:82" x14ac:dyDescent="0.25">
      <c r="A8354" s="8"/>
      <c r="B8354" s="5"/>
      <c r="C8354" s="5"/>
      <c r="D8354" s="5"/>
      <c r="E8354" s="5"/>
      <c r="F8354" s="94" t="str">
        <f t="shared" si="1309"/>
        <v/>
      </c>
      <c r="G8354" s="94" t="str">
        <f t="shared" si="1310"/>
        <v/>
      </c>
      <c r="H8354" s="127" t="str">
        <f>IF(A8354&lt;&gt;"",IF(MID(C8354,1,1)="c",$AS$26,IF(MID(C8354,1,1)="r",$AS$41,IF(MID(C8354,1,1)="p",#REF!,#REF!))),"")</f>
        <v/>
      </c>
      <c r="I8354" s="92" t="str">
        <f t="shared" si="1311"/>
        <v/>
      </c>
      <c r="J8354" s="92" t="str">
        <f t="shared" si="1312"/>
        <v/>
      </c>
      <c r="K8354" s="92" t="str">
        <f t="shared" si="1313"/>
        <v/>
      </c>
      <c r="L8354" s="92" t="str">
        <f t="shared" si="1314"/>
        <v/>
      </c>
      <c r="M8354" s="95" t="str">
        <f>IF(A8354&lt;&gt;"",IF(MID(C8354,1,1)="c",SigmaEpsConcrete(I8354,$AN$30:$AN$33,$AR$30:$AR$33,$AS$26,$AS$27,$AS$28,$AQ$20,$AU$19),""),"")</f>
        <v/>
      </c>
      <c r="N8354" s="95" t="str">
        <f>IF(A8354&lt;&gt;"",IF(MID(C8354,1,1)="r",SigmaEpsReinf(J8354,$AS$42:$AS$43,$AS$41,$AS$39,$AS$40,$AQ$38),""),"")</f>
        <v/>
      </c>
      <c r="Q8354" s="92" t="str">
        <f t="shared" si="1316"/>
        <v/>
      </c>
      <c r="R8354" s="92" t="str">
        <f t="shared" si="1317"/>
        <v/>
      </c>
      <c r="U8354" s="5"/>
      <c r="V8354" s="5"/>
      <c r="W8354" s="94" t="str">
        <f t="shared" si="1315"/>
        <v/>
      </c>
      <c r="X8354" s="94" t="str">
        <f t="shared" si="1318"/>
        <v/>
      </c>
      <c r="Y8354" s="5"/>
      <c r="BK8354" s="8"/>
      <c r="BL8354" s="5"/>
      <c r="BM8354" s="5"/>
      <c r="BN8354" s="5"/>
      <c r="BO8354" s="5"/>
      <c r="BP8354" s="1"/>
      <c r="BQ8354" s="1"/>
      <c r="BR8354" s="1"/>
      <c r="BS8354" s="1"/>
      <c r="BT8354" s="1"/>
      <c r="BU8354" s="4"/>
      <c r="BV8354" s="1"/>
      <c r="BW8354" s="3"/>
      <c r="BX8354" s="4"/>
      <c r="BY8354" s="5"/>
      <c r="BZ8354" s="5"/>
      <c r="CA8354" s="5"/>
      <c r="CB8354" s="5"/>
      <c r="CC8354" s="5"/>
      <c r="CD8354" s="43"/>
    </row>
    <row r="8355" spans="1:82" x14ac:dyDescent="0.25">
      <c r="A8355" s="8"/>
      <c r="B8355" s="5"/>
      <c r="C8355" s="5"/>
      <c r="D8355" s="5"/>
      <c r="E8355" s="5"/>
      <c r="F8355" s="94" t="str">
        <f t="shared" si="1309"/>
        <v/>
      </c>
      <c r="G8355" s="94" t="str">
        <f t="shared" si="1310"/>
        <v/>
      </c>
      <c r="H8355" s="127" t="str">
        <f>IF(A8355&lt;&gt;"",IF(MID(C8355,1,1)="c",$AS$26,IF(MID(C8355,1,1)="r",$AS$41,IF(MID(C8355,1,1)="p",#REF!,#REF!))),"")</f>
        <v/>
      </c>
      <c r="I8355" s="92" t="str">
        <f t="shared" si="1311"/>
        <v/>
      </c>
      <c r="J8355" s="92" t="str">
        <f t="shared" si="1312"/>
        <v/>
      </c>
      <c r="K8355" s="92" t="str">
        <f t="shared" si="1313"/>
        <v/>
      </c>
      <c r="L8355" s="92" t="str">
        <f t="shared" si="1314"/>
        <v/>
      </c>
      <c r="M8355" s="95" t="str">
        <f>IF(A8355&lt;&gt;"",IF(MID(C8355,1,1)="c",SigmaEpsConcrete(I8355,$AN$30:$AN$33,$AR$30:$AR$33,$AS$26,$AS$27,$AS$28,$AQ$20,$AU$19),""),"")</f>
        <v/>
      </c>
      <c r="N8355" s="95" t="str">
        <f>IF(A8355&lt;&gt;"",IF(MID(C8355,1,1)="r",SigmaEpsReinf(J8355,$AS$42:$AS$43,$AS$41,$AS$39,$AS$40,$AQ$38),""),"")</f>
        <v/>
      </c>
      <c r="Q8355" s="92" t="str">
        <f t="shared" si="1316"/>
        <v/>
      </c>
      <c r="R8355" s="92" t="str">
        <f t="shared" si="1317"/>
        <v/>
      </c>
      <c r="U8355" s="5"/>
      <c r="V8355" s="5"/>
      <c r="W8355" s="94" t="str">
        <f t="shared" si="1315"/>
        <v/>
      </c>
      <c r="X8355" s="94" t="str">
        <f t="shared" si="1318"/>
        <v/>
      </c>
      <c r="Y8355" s="5"/>
      <c r="BK8355" s="8"/>
      <c r="BL8355" s="5"/>
      <c r="BM8355" s="5"/>
      <c r="BN8355" s="5"/>
      <c r="BO8355" s="5"/>
      <c r="BP8355" s="1"/>
      <c r="BQ8355" s="1"/>
      <c r="BR8355" s="1"/>
      <c r="BS8355" s="1"/>
      <c r="BT8355" s="1"/>
      <c r="BU8355" s="4"/>
      <c r="BV8355" s="1"/>
      <c r="BW8355" s="3"/>
      <c r="BX8355" s="4"/>
      <c r="BY8355" s="5"/>
      <c r="BZ8355" s="5"/>
      <c r="CA8355" s="5"/>
      <c r="CB8355" s="5"/>
      <c r="CC8355" s="5"/>
      <c r="CD8355" s="43"/>
    </row>
    <row r="8356" spans="1:82" x14ac:dyDescent="0.25">
      <c r="A8356" s="8"/>
      <c r="B8356" s="5"/>
      <c r="C8356" s="5"/>
      <c r="D8356" s="5"/>
      <c r="E8356" s="5"/>
      <c r="F8356" s="94" t="str">
        <f t="shared" si="1309"/>
        <v/>
      </c>
      <c r="G8356" s="94" t="str">
        <f t="shared" si="1310"/>
        <v/>
      </c>
      <c r="H8356" s="127" t="str">
        <f>IF(A8356&lt;&gt;"",IF(MID(C8356,1,1)="c",$AS$26,IF(MID(C8356,1,1)="r",$AS$41,IF(MID(C8356,1,1)="p",#REF!,#REF!))),"")</f>
        <v/>
      </c>
      <c r="I8356" s="92" t="str">
        <f t="shared" si="1311"/>
        <v/>
      </c>
      <c r="J8356" s="92" t="str">
        <f t="shared" si="1312"/>
        <v/>
      </c>
      <c r="K8356" s="92" t="str">
        <f t="shared" si="1313"/>
        <v/>
      </c>
      <c r="L8356" s="92" t="str">
        <f t="shared" si="1314"/>
        <v/>
      </c>
      <c r="M8356" s="95" t="str">
        <f>IF(A8356&lt;&gt;"",IF(MID(C8356,1,1)="c",SigmaEpsConcrete(I8356,$AN$30:$AN$33,$AR$30:$AR$33,$AS$26,$AS$27,$AS$28,$AQ$20,$AU$19),""),"")</f>
        <v/>
      </c>
      <c r="N8356" s="95" t="str">
        <f>IF(A8356&lt;&gt;"",IF(MID(C8356,1,1)="r",SigmaEpsReinf(J8356,$AS$42:$AS$43,$AS$41,$AS$39,$AS$40,$AQ$38),""),"")</f>
        <v/>
      </c>
      <c r="Q8356" s="92" t="str">
        <f t="shared" si="1316"/>
        <v/>
      </c>
      <c r="R8356" s="92" t="str">
        <f t="shared" si="1317"/>
        <v/>
      </c>
      <c r="U8356" s="5"/>
      <c r="V8356" s="5"/>
      <c r="W8356" s="94" t="str">
        <f t="shared" si="1315"/>
        <v/>
      </c>
      <c r="X8356" s="94" t="str">
        <f t="shared" si="1318"/>
        <v/>
      </c>
      <c r="Y8356" s="5"/>
      <c r="BK8356" s="8"/>
      <c r="BL8356" s="5"/>
      <c r="BM8356" s="5"/>
      <c r="BN8356" s="5"/>
      <c r="BO8356" s="5"/>
      <c r="BP8356" s="1"/>
      <c r="BQ8356" s="1"/>
      <c r="BR8356" s="1"/>
      <c r="BS8356" s="1"/>
      <c r="BT8356" s="1"/>
      <c r="BU8356" s="4"/>
      <c r="BV8356" s="1"/>
      <c r="BW8356" s="3"/>
      <c r="BX8356" s="4"/>
      <c r="BY8356" s="5"/>
      <c r="BZ8356" s="5"/>
      <c r="CA8356" s="5"/>
      <c r="CB8356" s="5"/>
      <c r="CC8356" s="5"/>
      <c r="CD8356" s="43"/>
    </row>
    <row r="8357" spans="1:82" x14ac:dyDescent="0.25">
      <c r="A8357" s="8"/>
      <c r="B8357" s="5"/>
      <c r="C8357" s="5"/>
      <c r="D8357" s="5"/>
      <c r="E8357" s="5"/>
      <c r="F8357" s="94" t="str">
        <f t="shared" si="1309"/>
        <v/>
      </c>
      <c r="G8357" s="94" t="str">
        <f t="shared" si="1310"/>
        <v/>
      </c>
      <c r="H8357" s="127" t="str">
        <f>IF(A8357&lt;&gt;"",IF(MID(C8357,1,1)="c",$AS$26,IF(MID(C8357,1,1)="r",$AS$41,IF(MID(C8357,1,1)="p",#REF!,#REF!))),"")</f>
        <v/>
      </c>
      <c r="I8357" s="92" t="str">
        <f t="shared" si="1311"/>
        <v/>
      </c>
      <c r="J8357" s="92" t="str">
        <f t="shared" si="1312"/>
        <v/>
      </c>
      <c r="K8357" s="92" t="str">
        <f t="shared" si="1313"/>
        <v/>
      </c>
      <c r="L8357" s="92" t="str">
        <f t="shared" si="1314"/>
        <v/>
      </c>
      <c r="M8357" s="95" t="str">
        <f>IF(A8357&lt;&gt;"",IF(MID(C8357,1,1)="c",SigmaEpsConcrete(I8357,$AN$30:$AN$33,$AR$30:$AR$33,$AS$26,$AS$27,$AS$28,$AQ$20,$AU$19),""),"")</f>
        <v/>
      </c>
      <c r="N8357" s="95" t="str">
        <f>IF(A8357&lt;&gt;"",IF(MID(C8357,1,1)="r",SigmaEpsReinf(J8357,$AS$42:$AS$43,$AS$41,$AS$39,$AS$40,$AQ$38),""),"")</f>
        <v/>
      </c>
      <c r="Q8357" s="92" t="str">
        <f t="shared" si="1316"/>
        <v/>
      </c>
      <c r="R8357" s="92" t="str">
        <f t="shared" si="1317"/>
        <v/>
      </c>
      <c r="U8357" s="5"/>
      <c r="V8357" s="5"/>
      <c r="W8357" s="94" t="str">
        <f t="shared" si="1315"/>
        <v/>
      </c>
      <c r="X8357" s="94" t="str">
        <f t="shared" si="1318"/>
        <v/>
      </c>
      <c r="Y8357" s="5"/>
      <c r="BK8357" s="8"/>
      <c r="BL8357" s="5"/>
      <c r="BM8357" s="5"/>
      <c r="BN8357" s="5"/>
      <c r="BO8357" s="5"/>
      <c r="BP8357" s="1"/>
      <c r="BQ8357" s="1"/>
      <c r="BR8357" s="1"/>
      <c r="BS8357" s="1"/>
      <c r="BT8357" s="1"/>
      <c r="BU8357" s="4"/>
      <c r="BV8357" s="1"/>
      <c r="BW8357" s="3"/>
      <c r="BX8357" s="4"/>
      <c r="BY8357" s="5"/>
      <c r="BZ8357" s="5"/>
      <c r="CA8357" s="5"/>
      <c r="CB8357" s="5"/>
      <c r="CC8357" s="5"/>
      <c r="CD8357" s="43"/>
    </row>
    <row r="8358" spans="1:82" x14ac:dyDescent="0.25">
      <c r="A8358" s="8"/>
      <c r="B8358" s="5"/>
      <c r="C8358" s="5"/>
      <c r="D8358" s="5"/>
      <c r="E8358" s="5"/>
      <c r="F8358" s="94" t="str">
        <f t="shared" si="1309"/>
        <v/>
      </c>
      <c r="G8358" s="94" t="str">
        <f t="shared" si="1310"/>
        <v/>
      </c>
      <c r="H8358" s="127" t="str">
        <f>IF(A8358&lt;&gt;"",IF(MID(C8358,1,1)="c",$AS$26,IF(MID(C8358,1,1)="r",$AS$41,IF(MID(C8358,1,1)="p",#REF!,#REF!))),"")</f>
        <v/>
      </c>
      <c r="I8358" s="92" t="str">
        <f t="shared" si="1311"/>
        <v/>
      </c>
      <c r="J8358" s="92" t="str">
        <f t="shared" si="1312"/>
        <v/>
      </c>
      <c r="K8358" s="92" t="str">
        <f t="shared" si="1313"/>
        <v/>
      </c>
      <c r="L8358" s="92" t="str">
        <f t="shared" si="1314"/>
        <v/>
      </c>
      <c r="M8358" s="95" t="str">
        <f>IF(A8358&lt;&gt;"",IF(MID(C8358,1,1)="c",SigmaEpsConcrete(I8358,$AN$30:$AN$33,$AR$30:$AR$33,$AS$26,$AS$27,$AS$28,$AQ$20,$AU$19),""),"")</f>
        <v/>
      </c>
      <c r="N8358" s="95" t="str">
        <f>IF(A8358&lt;&gt;"",IF(MID(C8358,1,1)="r",SigmaEpsReinf(J8358,$AS$42:$AS$43,$AS$41,$AS$39,$AS$40,$AQ$38),""),"")</f>
        <v/>
      </c>
      <c r="Q8358" s="92" t="str">
        <f t="shared" si="1316"/>
        <v/>
      </c>
      <c r="R8358" s="92" t="str">
        <f t="shared" si="1317"/>
        <v/>
      </c>
      <c r="U8358" s="5"/>
      <c r="V8358" s="5"/>
      <c r="W8358" s="94" t="str">
        <f t="shared" si="1315"/>
        <v/>
      </c>
      <c r="X8358" s="94" t="str">
        <f t="shared" si="1318"/>
        <v/>
      </c>
      <c r="Y8358" s="5"/>
      <c r="BK8358" s="8"/>
      <c r="BL8358" s="5"/>
      <c r="BM8358" s="5"/>
      <c r="BN8358" s="5"/>
      <c r="BO8358" s="5"/>
      <c r="BP8358" s="1"/>
      <c r="BQ8358" s="1"/>
      <c r="BR8358" s="1"/>
      <c r="BS8358" s="1"/>
      <c r="BT8358" s="1"/>
      <c r="BU8358" s="4"/>
      <c r="BV8358" s="1"/>
      <c r="BW8358" s="3"/>
      <c r="BX8358" s="4"/>
      <c r="BY8358" s="5"/>
      <c r="BZ8358" s="5"/>
      <c r="CA8358" s="5"/>
      <c r="CB8358" s="5"/>
      <c r="CC8358" s="5"/>
      <c r="CD8358" s="43"/>
    </row>
    <row r="8359" spans="1:82" x14ac:dyDescent="0.25">
      <c r="A8359" s="8"/>
      <c r="B8359" s="5"/>
      <c r="C8359" s="5"/>
      <c r="D8359" s="5"/>
      <c r="E8359" s="5"/>
      <c r="F8359" s="94" t="str">
        <f t="shared" si="1309"/>
        <v/>
      </c>
      <c r="G8359" s="94" t="str">
        <f t="shared" si="1310"/>
        <v/>
      </c>
      <c r="H8359" s="127" t="str">
        <f>IF(A8359&lt;&gt;"",IF(MID(C8359,1,1)="c",$AS$26,IF(MID(C8359,1,1)="r",$AS$41,IF(MID(C8359,1,1)="p",#REF!,#REF!))),"")</f>
        <v/>
      </c>
      <c r="I8359" s="92" t="str">
        <f t="shared" si="1311"/>
        <v/>
      </c>
      <c r="J8359" s="92" t="str">
        <f t="shared" si="1312"/>
        <v/>
      </c>
      <c r="K8359" s="92" t="str">
        <f t="shared" si="1313"/>
        <v/>
      </c>
      <c r="L8359" s="92" t="str">
        <f t="shared" si="1314"/>
        <v/>
      </c>
      <c r="M8359" s="95" t="str">
        <f>IF(A8359&lt;&gt;"",IF(MID(C8359,1,1)="c",SigmaEpsConcrete(I8359,$AN$30:$AN$33,$AR$30:$AR$33,$AS$26,$AS$27,$AS$28,$AQ$20,$AU$19),""),"")</f>
        <v/>
      </c>
      <c r="N8359" s="95" t="str">
        <f>IF(A8359&lt;&gt;"",IF(MID(C8359,1,1)="r",SigmaEpsReinf(J8359,$AS$42:$AS$43,$AS$41,$AS$39,$AS$40,$AQ$38),""),"")</f>
        <v/>
      </c>
      <c r="Q8359" s="92" t="str">
        <f t="shared" si="1316"/>
        <v/>
      </c>
      <c r="R8359" s="92" t="str">
        <f t="shared" si="1317"/>
        <v/>
      </c>
      <c r="U8359" s="5"/>
      <c r="V8359" s="5"/>
      <c r="W8359" s="94" t="str">
        <f t="shared" si="1315"/>
        <v/>
      </c>
      <c r="X8359" s="94" t="str">
        <f t="shared" si="1318"/>
        <v/>
      </c>
      <c r="Y8359" s="5"/>
      <c r="BK8359" s="8"/>
      <c r="BL8359" s="5"/>
      <c r="BM8359" s="5"/>
      <c r="BN8359" s="5"/>
      <c r="BO8359" s="5"/>
      <c r="BP8359" s="1"/>
      <c r="BQ8359" s="1"/>
      <c r="BR8359" s="1"/>
      <c r="BS8359" s="1"/>
      <c r="BT8359" s="1"/>
      <c r="BU8359" s="4"/>
      <c r="BV8359" s="1"/>
      <c r="BW8359" s="3"/>
      <c r="BX8359" s="4"/>
      <c r="BY8359" s="5"/>
      <c r="BZ8359" s="5"/>
      <c r="CA8359" s="5"/>
      <c r="CB8359" s="5"/>
      <c r="CC8359" s="5"/>
      <c r="CD8359" s="43"/>
    </row>
    <row r="8360" spans="1:82" x14ac:dyDescent="0.25">
      <c r="A8360" s="8"/>
      <c r="B8360" s="5"/>
      <c r="C8360" s="5"/>
      <c r="D8360" s="5"/>
      <c r="E8360" s="5"/>
      <c r="F8360" s="94" t="str">
        <f t="shared" si="1309"/>
        <v/>
      </c>
      <c r="G8360" s="94" t="str">
        <f t="shared" si="1310"/>
        <v/>
      </c>
      <c r="H8360" s="127" t="str">
        <f>IF(A8360&lt;&gt;"",IF(MID(C8360,1,1)="c",$AS$26,IF(MID(C8360,1,1)="r",$AS$41,IF(MID(C8360,1,1)="p",#REF!,#REF!))),"")</f>
        <v/>
      </c>
      <c r="I8360" s="92" t="str">
        <f t="shared" si="1311"/>
        <v/>
      </c>
      <c r="J8360" s="92" t="str">
        <f t="shared" si="1312"/>
        <v/>
      </c>
      <c r="K8360" s="92" t="str">
        <f t="shared" si="1313"/>
        <v/>
      </c>
      <c r="L8360" s="92" t="str">
        <f t="shared" si="1314"/>
        <v/>
      </c>
      <c r="M8360" s="95" t="str">
        <f>IF(A8360&lt;&gt;"",IF(MID(C8360,1,1)="c",SigmaEpsConcrete(I8360,$AN$30:$AN$33,$AR$30:$AR$33,$AS$26,$AS$27,$AS$28,$AQ$20,$AU$19),""),"")</f>
        <v/>
      </c>
      <c r="N8360" s="95" t="str">
        <f>IF(A8360&lt;&gt;"",IF(MID(C8360,1,1)="r",SigmaEpsReinf(J8360,$AS$42:$AS$43,$AS$41,$AS$39,$AS$40,$AQ$38),""),"")</f>
        <v/>
      </c>
      <c r="Q8360" s="92" t="str">
        <f t="shared" si="1316"/>
        <v/>
      </c>
      <c r="R8360" s="92" t="str">
        <f t="shared" si="1317"/>
        <v/>
      </c>
      <c r="U8360" s="5"/>
      <c r="V8360" s="5"/>
      <c r="W8360" s="94" t="str">
        <f t="shared" si="1315"/>
        <v/>
      </c>
      <c r="X8360" s="94" t="str">
        <f t="shared" si="1318"/>
        <v/>
      </c>
      <c r="Y8360" s="5"/>
      <c r="BK8360" s="8"/>
      <c r="BL8360" s="5"/>
      <c r="BM8360" s="5"/>
      <c r="BN8360" s="5"/>
      <c r="BO8360" s="5"/>
      <c r="BP8360" s="1"/>
      <c r="BQ8360" s="1"/>
      <c r="BR8360" s="1"/>
      <c r="BS8360" s="1"/>
      <c r="BT8360" s="1"/>
      <c r="BU8360" s="4"/>
      <c r="BV8360" s="1"/>
      <c r="BW8360" s="3"/>
      <c r="BX8360" s="4"/>
      <c r="BY8360" s="5"/>
      <c r="BZ8360" s="5"/>
      <c r="CA8360" s="5"/>
      <c r="CB8360" s="5"/>
      <c r="CC8360" s="5"/>
      <c r="CD8360" s="43"/>
    </row>
    <row r="8361" spans="1:82" x14ac:dyDescent="0.25">
      <c r="A8361" s="8"/>
      <c r="B8361" s="5"/>
      <c r="C8361" s="5"/>
      <c r="D8361" s="5"/>
      <c r="E8361" s="5"/>
      <c r="F8361" s="94" t="str">
        <f t="shared" si="1309"/>
        <v/>
      </c>
      <c r="G8361" s="94" t="str">
        <f t="shared" si="1310"/>
        <v/>
      </c>
      <c r="H8361" s="127" t="str">
        <f>IF(A8361&lt;&gt;"",IF(MID(C8361,1,1)="c",$AS$26,IF(MID(C8361,1,1)="r",$AS$41,IF(MID(C8361,1,1)="p",#REF!,#REF!))),"")</f>
        <v/>
      </c>
      <c r="I8361" s="92" t="str">
        <f t="shared" si="1311"/>
        <v/>
      </c>
      <c r="J8361" s="92" t="str">
        <f t="shared" si="1312"/>
        <v/>
      </c>
      <c r="K8361" s="92" t="str">
        <f t="shared" si="1313"/>
        <v/>
      </c>
      <c r="L8361" s="92" t="str">
        <f t="shared" si="1314"/>
        <v/>
      </c>
      <c r="M8361" s="95" t="str">
        <f>IF(A8361&lt;&gt;"",IF(MID(C8361,1,1)="c",SigmaEpsConcrete(I8361,$AN$30:$AN$33,$AR$30:$AR$33,$AS$26,$AS$27,$AS$28,$AQ$20,$AU$19),""),"")</f>
        <v/>
      </c>
      <c r="N8361" s="95" t="str">
        <f>IF(A8361&lt;&gt;"",IF(MID(C8361,1,1)="r",SigmaEpsReinf(J8361,$AS$42:$AS$43,$AS$41,$AS$39,$AS$40,$AQ$38),""),"")</f>
        <v/>
      </c>
      <c r="Q8361" s="92" t="str">
        <f t="shared" si="1316"/>
        <v/>
      </c>
      <c r="R8361" s="92" t="str">
        <f t="shared" si="1317"/>
        <v/>
      </c>
      <c r="U8361" s="5"/>
      <c r="V8361" s="5"/>
      <c r="W8361" s="94" t="str">
        <f t="shared" si="1315"/>
        <v/>
      </c>
      <c r="X8361" s="94" t="str">
        <f t="shared" si="1318"/>
        <v/>
      </c>
      <c r="Y8361" s="5"/>
      <c r="BK8361" s="8"/>
      <c r="BL8361" s="5"/>
      <c r="BM8361" s="5"/>
      <c r="BN8361" s="5"/>
      <c r="BO8361" s="5"/>
      <c r="BP8361" s="1"/>
      <c r="BQ8361" s="1"/>
      <c r="BR8361" s="1"/>
      <c r="BS8361" s="1"/>
      <c r="BT8361" s="1"/>
      <c r="BU8361" s="4"/>
      <c r="BV8361" s="1"/>
      <c r="BW8361" s="3"/>
      <c r="BX8361" s="4"/>
      <c r="BY8361" s="5"/>
      <c r="BZ8361" s="5"/>
      <c r="CA8361" s="5"/>
      <c r="CB8361" s="5"/>
      <c r="CC8361" s="5"/>
      <c r="CD8361" s="43"/>
    </row>
    <row r="8362" spans="1:82" x14ac:dyDescent="0.25">
      <c r="A8362" s="8"/>
      <c r="B8362" s="5"/>
      <c r="C8362" s="5"/>
      <c r="D8362" s="5"/>
      <c r="E8362" s="5"/>
      <c r="F8362" s="94" t="str">
        <f t="shared" si="1309"/>
        <v/>
      </c>
      <c r="G8362" s="94" t="str">
        <f t="shared" si="1310"/>
        <v/>
      </c>
      <c r="H8362" s="127" t="str">
        <f>IF(A8362&lt;&gt;"",IF(MID(C8362,1,1)="c",$AS$26,IF(MID(C8362,1,1)="r",$AS$41,IF(MID(C8362,1,1)="p",#REF!,#REF!))),"")</f>
        <v/>
      </c>
      <c r="I8362" s="92" t="str">
        <f t="shared" si="1311"/>
        <v/>
      </c>
      <c r="J8362" s="92" t="str">
        <f t="shared" si="1312"/>
        <v/>
      </c>
      <c r="K8362" s="92" t="str">
        <f t="shared" si="1313"/>
        <v/>
      </c>
      <c r="L8362" s="92" t="str">
        <f t="shared" si="1314"/>
        <v/>
      </c>
      <c r="M8362" s="95" t="str">
        <f>IF(A8362&lt;&gt;"",IF(MID(C8362,1,1)="c",SigmaEpsConcrete(I8362,$AN$30:$AN$33,$AR$30:$AR$33,$AS$26,$AS$27,$AS$28,$AQ$20,$AU$19),""),"")</f>
        <v/>
      </c>
      <c r="N8362" s="95" t="str">
        <f>IF(A8362&lt;&gt;"",IF(MID(C8362,1,1)="r",SigmaEpsReinf(J8362,$AS$42:$AS$43,$AS$41,$AS$39,$AS$40,$AQ$38),""),"")</f>
        <v/>
      </c>
      <c r="Q8362" s="92" t="str">
        <f t="shared" si="1316"/>
        <v/>
      </c>
      <c r="R8362" s="92" t="str">
        <f t="shared" si="1317"/>
        <v/>
      </c>
      <c r="U8362" s="5"/>
      <c r="V8362" s="5"/>
      <c r="W8362" s="94" t="str">
        <f t="shared" si="1315"/>
        <v/>
      </c>
      <c r="X8362" s="94" t="str">
        <f t="shared" si="1318"/>
        <v/>
      </c>
      <c r="Y8362" s="5"/>
      <c r="BK8362" s="8"/>
      <c r="BL8362" s="5"/>
      <c r="BM8362" s="5"/>
      <c r="BN8362" s="5"/>
      <c r="BO8362" s="5"/>
      <c r="BP8362" s="1"/>
      <c r="BQ8362" s="1"/>
      <c r="BR8362" s="1"/>
      <c r="BS8362" s="1"/>
      <c r="BT8362" s="1"/>
      <c r="BU8362" s="4"/>
      <c r="BV8362" s="1"/>
      <c r="BW8362" s="3"/>
      <c r="BX8362" s="4"/>
      <c r="BY8362" s="5"/>
      <c r="BZ8362" s="5"/>
      <c r="CA8362" s="5"/>
      <c r="CB8362" s="5"/>
      <c r="CC8362" s="5"/>
      <c r="CD8362" s="43"/>
    </row>
    <row r="8363" spans="1:82" x14ac:dyDescent="0.25">
      <c r="A8363" s="8"/>
      <c r="B8363" s="5"/>
      <c r="C8363" s="5"/>
      <c r="D8363" s="5"/>
      <c r="E8363" s="5"/>
      <c r="F8363" s="94" t="str">
        <f t="shared" si="1309"/>
        <v/>
      </c>
      <c r="G8363" s="94" t="str">
        <f t="shared" si="1310"/>
        <v/>
      </c>
      <c r="H8363" s="127" t="str">
        <f>IF(A8363&lt;&gt;"",IF(MID(C8363,1,1)="c",$AS$26,IF(MID(C8363,1,1)="r",$AS$41,IF(MID(C8363,1,1)="p",#REF!,#REF!))),"")</f>
        <v/>
      </c>
      <c r="I8363" s="92" t="str">
        <f t="shared" si="1311"/>
        <v/>
      </c>
      <c r="J8363" s="92" t="str">
        <f t="shared" si="1312"/>
        <v/>
      </c>
      <c r="K8363" s="92" t="str">
        <f t="shared" si="1313"/>
        <v/>
      </c>
      <c r="L8363" s="92" t="str">
        <f t="shared" si="1314"/>
        <v/>
      </c>
      <c r="M8363" s="95" t="str">
        <f>IF(A8363&lt;&gt;"",IF(MID(C8363,1,1)="c",SigmaEpsConcrete(I8363,$AN$30:$AN$33,$AR$30:$AR$33,$AS$26,$AS$27,$AS$28,$AQ$20,$AU$19),""),"")</f>
        <v/>
      </c>
      <c r="N8363" s="95" t="str">
        <f>IF(A8363&lt;&gt;"",IF(MID(C8363,1,1)="r",SigmaEpsReinf(J8363,$AS$42:$AS$43,$AS$41,$AS$39,$AS$40,$AQ$38),""),"")</f>
        <v/>
      </c>
      <c r="Q8363" s="92" t="str">
        <f t="shared" si="1316"/>
        <v/>
      </c>
      <c r="R8363" s="92" t="str">
        <f t="shared" si="1317"/>
        <v/>
      </c>
      <c r="U8363" s="5"/>
      <c r="V8363" s="5"/>
      <c r="W8363" s="94" t="str">
        <f t="shared" si="1315"/>
        <v/>
      </c>
      <c r="X8363" s="94" t="str">
        <f t="shared" si="1318"/>
        <v/>
      </c>
      <c r="Y8363" s="5"/>
      <c r="BK8363" s="8"/>
      <c r="BL8363" s="5"/>
      <c r="BM8363" s="5"/>
      <c r="BN8363" s="5"/>
      <c r="BO8363" s="5"/>
      <c r="BP8363" s="1"/>
      <c r="BQ8363" s="1"/>
      <c r="BR8363" s="1"/>
      <c r="BS8363" s="1"/>
      <c r="BT8363" s="1"/>
      <c r="BU8363" s="4"/>
      <c r="BV8363" s="1"/>
      <c r="BW8363" s="3"/>
      <c r="BX8363" s="4"/>
      <c r="BY8363" s="5"/>
      <c r="BZ8363" s="5"/>
      <c r="CA8363" s="5"/>
      <c r="CB8363" s="5"/>
      <c r="CC8363" s="5"/>
      <c r="CD8363" s="43"/>
    </row>
    <row r="8364" spans="1:82" x14ac:dyDescent="0.25">
      <c r="A8364" s="8"/>
      <c r="B8364" s="5"/>
      <c r="C8364" s="5"/>
      <c r="D8364" s="5"/>
      <c r="E8364" s="5"/>
      <c r="F8364" s="94" t="str">
        <f t="shared" si="1309"/>
        <v/>
      </c>
      <c r="G8364" s="94" t="str">
        <f t="shared" si="1310"/>
        <v/>
      </c>
      <c r="H8364" s="127" t="str">
        <f>IF(A8364&lt;&gt;"",IF(MID(C8364,1,1)="c",$AS$26,IF(MID(C8364,1,1)="r",$AS$41,IF(MID(C8364,1,1)="p",#REF!,#REF!))),"")</f>
        <v/>
      </c>
      <c r="I8364" s="92" t="str">
        <f t="shared" si="1311"/>
        <v/>
      </c>
      <c r="J8364" s="92" t="str">
        <f t="shared" si="1312"/>
        <v/>
      </c>
      <c r="K8364" s="92" t="str">
        <f t="shared" si="1313"/>
        <v/>
      </c>
      <c r="L8364" s="92" t="str">
        <f t="shared" si="1314"/>
        <v/>
      </c>
      <c r="M8364" s="95" t="str">
        <f>IF(A8364&lt;&gt;"",IF(MID(C8364,1,1)="c",SigmaEpsConcrete(I8364,$AN$30:$AN$33,$AR$30:$AR$33,$AS$26,$AS$27,$AS$28,$AQ$20,$AU$19),""),"")</f>
        <v/>
      </c>
      <c r="N8364" s="95" t="str">
        <f>IF(A8364&lt;&gt;"",IF(MID(C8364,1,1)="r",SigmaEpsReinf(J8364,$AS$42:$AS$43,$AS$41,$AS$39,$AS$40,$AQ$38),""),"")</f>
        <v/>
      </c>
      <c r="Q8364" s="92" t="str">
        <f t="shared" si="1316"/>
        <v/>
      </c>
      <c r="R8364" s="92" t="str">
        <f t="shared" si="1317"/>
        <v/>
      </c>
      <c r="U8364" s="5"/>
      <c r="V8364" s="5"/>
      <c r="W8364" s="94" t="str">
        <f t="shared" si="1315"/>
        <v/>
      </c>
      <c r="X8364" s="94" t="str">
        <f t="shared" si="1318"/>
        <v/>
      </c>
      <c r="Y8364" s="5"/>
      <c r="BK8364" s="8"/>
      <c r="BL8364" s="5"/>
      <c r="BM8364" s="5"/>
      <c r="BN8364" s="5"/>
      <c r="BO8364" s="5"/>
      <c r="BP8364" s="1"/>
      <c r="BQ8364" s="1"/>
      <c r="BR8364" s="1"/>
      <c r="BS8364" s="1"/>
      <c r="BT8364" s="1"/>
      <c r="BU8364" s="4"/>
      <c r="BV8364" s="1"/>
      <c r="BW8364" s="3"/>
      <c r="BX8364" s="4"/>
      <c r="BY8364" s="5"/>
      <c r="BZ8364" s="5"/>
      <c r="CA8364" s="5"/>
      <c r="CB8364" s="5"/>
      <c r="CC8364" s="5"/>
      <c r="CD8364" s="43"/>
    </row>
    <row r="8365" spans="1:82" x14ac:dyDescent="0.25">
      <c r="A8365" s="8"/>
      <c r="B8365" s="5"/>
      <c r="C8365" s="5"/>
      <c r="D8365" s="5"/>
      <c r="E8365" s="5"/>
      <c r="F8365" s="94" t="str">
        <f t="shared" si="1309"/>
        <v/>
      </c>
      <c r="G8365" s="94" t="str">
        <f t="shared" si="1310"/>
        <v/>
      </c>
      <c r="H8365" s="127" t="str">
        <f>IF(A8365&lt;&gt;"",IF(MID(C8365,1,1)="c",$AS$26,IF(MID(C8365,1,1)="r",$AS$41,IF(MID(C8365,1,1)="p",#REF!,#REF!))),"")</f>
        <v/>
      </c>
      <c r="I8365" s="92" t="str">
        <f t="shared" si="1311"/>
        <v/>
      </c>
      <c r="J8365" s="92" t="str">
        <f t="shared" si="1312"/>
        <v/>
      </c>
      <c r="K8365" s="92" t="str">
        <f t="shared" si="1313"/>
        <v/>
      </c>
      <c r="L8365" s="92" t="str">
        <f t="shared" si="1314"/>
        <v/>
      </c>
      <c r="M8365" s="95" t="str">
        <f>IF(A8365&lt;&gt;"",IF(MID(C8365,1,1)="c",SigmaEpsConcrete(I8365,$AN$30:$AN$33,$AR$30:$AR$33,$AS$26,$AS$27,$AS$28,$AQ$20,$AU$19),""),"")</f>
        <v/>
      </c>
      <c r="N8365" s="95" t="str">
        <f>IF(A8365&lt;&gt;"",IF(MID(C8365,1,1)="r",SigmaEpsReinf(J8365,$AS$42:$AS$43,$AS$41,$AS$39,$AS$40,$AQ$38),""),"")</f>
        <v/>
      </c>
      <c r="Q8365" s="92" t="str">
        <f t="shared" si="1316"/>
        <v/>
      </c>
      <c r="R8365" s="92" t="str">
        <f t="shared" si="1317"/>
        <v/>
      </c>
      <c r="U8365" s="5"/>
      <c r="V8365" s="5"/>
      <c r="W8365" s="94" t="str">
        <f t="shared" si="1315"/>
        <v/>
      </c>
      <c r="X8365" s="94" t="str">
        <f t="shared" si="1318"/>
        <v/>
      </c>
      <c r="Y8365" s="5"/>
      <c r="BK8365" s="8"/>
      <c r="BL8365" s="5"/>
      <c r="BM8365" s="5"/>
      <c r="BN8365" s="5"/>
      <c r="BO8365" s="5"/>
      <c r="BP8365" s="1"/>
      <c r="BQ8365" s="1"/>
      <c r="BR8365" s="1"/>
      <c r="BS8365" s="1"/>
      <c r="BT8365" s="1"/>
      <c r="BU8365" s="4"/>
      <c r="BV8365" s="1"/>
      <c r="BW8365" s="3"/>
      <c r="BX8365" s="4"/>
      <c r="BY8365" s="5"/>
      <c r="BZ8365" s="5"/>
      <c r="CA8365" s="5"/>
      <c r="CB8365" s="5"/>
      <c r="CC8365" s="5"/>
      <c r="CD8365" s="43"/>
    </row>
    <row r="8366" spans="1:82" x14ac:dyDescent="0.25">
      <c r="A8366" s="8"/>
      <c r="B8366" s="5"/>
      <c r="C8366" s="5"/>
      <c r="D8366" s="5"/>
      <c r="E8366" s="5"/>
      <c r="F8366" s="94" t="str">
        <f t="shared" si="1309"/>
        <v/>
      </c>
      <c r="G8366" s="94" t="str">
        <f t="shared" si="1310"/>
        <v/>
      </c>
      <c r="H8366" s="127" t="str">
        <f>IF(A8366&lt;&gt;"",IF(MID(C8366,1,1)="c",$AS$26,IF(MID(C8366,1,1)="r",$AS$41,IF(MID(C8366,1,1)="p",#REF!,#REF!))),"")</f>
        <v/>
      </c>
      <c r="I8366" s="92" t="str">
        <f t="shared" si="1311"/>
        <v/>
      </c>
      <c r="J8366" s="92" t="str">
        <f t="shared" si="1312"/>
        <v/>
      </c>
      <c r="K8366" s="92" t="str">
        <f t="shared" si="1313"/>
        <v/>
      </c>
      <c r="L8366" s="92" t="str">
        <f t="shared" si="1314"/>
        <v/>
      </c>
      <c r="M8366" s="95" t="str">
        <f>IF(A8366&lt;&gt;"",IF(MID(C8366,1,1)="c",SigmaEpsConcrete(I8366,$AN$30:$AN$33,$AR$30:$AR$33,$AS$26,$AS$27,$AS$28,$AQ$20,$AU$19),""),"")</f>
        <v/>
      </c>
      <c r="N8366" s="95" t="str">
        <f>IF(A8366&lt;&gt;"",IF(MID(C8366,1,1)="r",SigmaEpsReinf(J8366,$AS$42:$AS$43,$AS$41,$AS$39,$AS$40,$AQ$38),""),"")</f>
        <v/>
      </c>
      <c r="Q8366" s="92" t="str">
        <f t="shared" si="1316"/>
        <v/>
      </c>
      <c r="R8366" s="92" t="str">
        <f t="shared" si="1317"/>
        <v/>
      </c>
      <c r="U8366" s="5"/>
      <c r="V8366" s="5"/>
      <c r="W8366" s="94" t="str">
        <f t="shared" si="1315"/>
        <v/>
      </c>
      <c r="X8366" s="94" t="str">
        <f t="shared" si="1318"/>
        <v/>
      </c>
      <c r="Y8366" s="5"/>
      <c r="BK8366" s="8"/>
      <c r="BL8366" s="5"/>
      <c r="BM8366" s="5"/>
      <c r="BN8366" s="5"/>
      <c r="BO8366" s="5"/>
      <c r="BP8366" s="1"/>
      <c r="BQ8366" s="1"/>
      <c r="BR8366" s="1"/>
      <c r="BS8366" s="1"/>
      <c r="BT8366" s="1"/>
      <c r="BU8366" s="4"/>
      <c r="BV8366" s="1"/>
      <c r="BW8366" s="3"/>
      <c r="BX8366" s="4"/>
      <c r="BY8366" s="5"/>
      <c r="BZ8366" s="5"/>
      <c r="CA8366" s="5"/>
      <c r="CB8366" s="5"/>
      <c r="CC8366" s="5"/>
      <c r="CD8366" s="43"/>
    </row>
    <row r="8367" spans="1:82" x14ac:dyDescent="0.25">
      <c r="A8367" s="8"/>
      <c r="B8367" s="5"/>
      <c r="C8367" s="5"/>
      <c r="D8367" s="5"/>
      <c r="E8367" s="5"/>
      <c r="F8367" s="94" t="str">
        <f t="shared" si="1309"/>
        <v/>
      </c>
      <c r="G8367" s="94" t="str">
        <f t="shared" si="1310"/>
        <v/>
      </c>
      <c r="H8367" s="127" t="str">
        <f>IF(A8367&lt;&gt;"",IF(MID(C8367,1,1)="c",$AS$26,IF(MID(C8367,1,1)="r",$AS$41,IF(MID(C8367,1,1)="p",#REF!,#REF!))),"")</f>
        <v/>
      </c>
      <c r="I8367" s="92" t="str">
        <f t="shared" si="1311"/>
        <v/>
      </c>
      <c r="J8367" s="92" t="str">
        <f t="shared" si="1312"/>
        <v/>
      </c>
      <c r="K8367" s="92" t="str">
        <f t="shared" si="1313"/>
        <v/>
      </c>
      <c r="L8367" s="92" t="str">
        <f t="shared" si="1314"/>
        <v/>
      </c>
      <c r="M8367" s="95" t="str">
        <f>IF(A8367&lt;&gt;"",IF(MID(C8367,1,1)="c",SigmaEpsConcrete(I8367,$AN$30:$AN$33,$AR$30:$AR$33,$AS$26,$AS$27,$AS$28,$AQ$20,$AU$19),""),"")</f>
        <v/>
      </c>
      <c r="N8367" s="95" t="str">
        <f>IF(A8367&lt;&gt;"",IF(MID(C8367,1,1)="r",SigmaEpsReinf(J8367,$AS$42:$AS$43,$AS$41,$AS$39,$AS$40,$AQ$38),""),"")</f>
        <v/>
      </c>
      <c r="Q8367" s="92" t="str">
        <f t="shared" si="1316"/>
        <v/>
      </c>
      <c r="R8367" s="92" t="str">
        <f t="shared" si="1317"/>
        <v/>
      </c>
      <c r="U8367" s="5"/>
      <c r="V8367" s="5"/>
      <c r="W8367" s="94" t="str">
        <f t="shared" si="1315"/>
        <v/>
      </c>
      <c r="X8367" s="94" t="str">
        <f t="shared" si="1318"/>
        <v/>
      </c>
      <c r="Y8367" s="5"/>
      <c r="BK8367" s="8"/>
      <c r="BL8367" s="5"/>
      <c r="BM8367" s="5"/>
      <c r="BN8367" s="5"/>
      <c r="BO8367" s="5"/>
      <c r="BP8367" s="1"/>
      <c r="BQ8367" s="1"/>
      <c r="BR8367" s="1"/>
      <c r="BS8367" s="1"/>
      <c r="BT8367" s="1"/>
      <c r="BU8367" s="4"/>
      <c r="BV8367" s="1"/>
      <c r="BW8367" s="3"/>
      <c r="BX8367" s="4"/>
      <c r="BY8367" s="5"/>
      <c r="BZ8367" s="5"/>
      <c r="CA8367" s="5"/>
      <c r="CB8367" s="5"/>
      <c r="CC8367" s="5"/>
      <c r="CD8367" s="43"/>
    </row>
    <row r="8368" spans="1:82" x14ac:dyDescent="0.25">
      <c r="A8368" s="8"/>
      <c r="B8368" s="5"/>
      <c r="C8368" s="5"/>
      <c r="D8368" s="5"/>
      <c r="E8368" s="5"/>
      <c r="F8368" s="94" t="str">
        <f t="shared" si="1309"/>
        <v/>
      </c>
      <c r="G8368" s="94" t="str">
        <f t="shared" si="1310"/>
        <v/>
      </c>
      <c r="H8368" s="127" t="str">
        <f>IF(A8368&lt;&gt;"",IF(MID(C8368,1,1)="c",$AS$26,IF(MID(C8368,1,1)="r",$AS$41,IF(MID(C8368,1,1)="p",#REF!,#REF!))),"")</f>
        <v/>
      </c>
      <c r="I8368" s="92" t="str">
        <f t="shared" si="1311"/>
        <v/>
      </c>
      <c r="J8368" s="92" t="str">
        <f t="shared" si="1312"/>
        <v/>
      </c>
      <c r="K8368" s="92" t="str">
        <f t="shared" si="1313"/>
        <v/>
      </c>
      <c r="L8368" s="92" t="str">
        <f t="shared" si="1314"/>
        <v/>
      </c>
      <c r="M8368" s="95" t="str">
        <f>IF(A8368&lt;&gt;"",IF(MID(C8368,1,1)="c",SigmaEpsConcrete(I8368,$AN$30:$AN$33,$AR$30:$AR$33,$AS$26,$AS$27,$AS$28,$AQ$20,$AU$19),""),"")</f>
        <v/>
      </c>
      <c r="N8368" s="95" t="str">
        <f>IF(A8368&lt;&gt;"",IF(MID(C8368,1,1)="r",SigmaEpsReinf(J8368,$AS$42:$AS$43,$AS$41,$AS$39,$AS$40,$AQ$38),""),"")</f>
        <v/>
      </c>
      <c r="Q8368" s="92" t="str">
        <f t="shared" si="1316"/>
        <v/>
      </c>
      <c r="R8368" s="92" t="str">
        <f t="shared" si="1317"/>
        <v/>
      </c>
      <c r="U8368" s="5"/>
      <c r="V8368" s="5"/>
      <c r="W8368" s="94" t="str">
        <f t="shared" si="1315"/>
        <v/>
      </c>
      <c r="X8368" s="94" t="str">
        <f t="shared" si="1318"/>
        <v/>
      </c>
      <c r="Y8368" s="5"/>
      <c r="BK8368" s="8"/>
      <c r="BL8368" s="5"/>
      <c r="BM8368" s="5"/>
      <c r="BN8368" s="5"/>
      <c r="BO8368" s="5"/>
      <c r="BP8368" s="1"/>
      <c r="BQ8368" s="1"/>
      <c r="BR8368" s="1"/>
      <c r="BS8368" s="1"/>
      <c r="BT8368" s="1"/>
      <c r="BU8368" s="4"/>
      <c r="BV8368" s="1"/>
      <c r="BW8368" s="3"/>
      <c r="BX8368" s="4"/>
      <c r="BY8368" s="5"/>
      <c r="BZ8368" s="5"/>
      <c r="CA8368" s="5"/>
      <c r="CB8368" s="5"/>
      <c r="CC8368" s="5"/>
      <c r="CD8368" s="43"/>
    </row>
    <row r="8369" spans="1:82" x14ac:dyDescent="0.25">
      <c r="A8369" s="8"/>
      <c r="B8369" s="5"/>
      <c r="C8369" s="5"/>
      <c r="D8369" s="5"/>
      <c r="E8369" s="5"/>
      <c r="F8369" s="94" t="str">
        <f t="shared" si="1309"/>
        <v/>
      </c>
      <c r="G8369" s="94" t="str">
        <f t="shared" si="1310"/>
        <v/>
      </c>
      <c r="H8369" s="127" t="str">
        <f>IF(A8369&lt;&gt;"",IF(MID(C8369,1,1)="c",$AS$26,IF(MID(C8369,1,1)="r",$AS$41,IF(MID(C8369,1,1)="p",#REF!,#REF!))),"")</f>
        <v/>
      </c>
      <c r="I8369" s="92" t="str">
        <f t="shared" si="1311"/>
        <v/>
      </c>
      <c r="J8369" s="92" t="str">
        <f t="shared" si="1312"/>
        <v/>
      </c>
      <c r="K8369" s="92" t="str">
        <f t="shared" si="1313"/>
        <v/>
      </c>
      <c r="L8369" s="92" t="str">
        <f t="shared" si="1314"/>
        <v/>
      </c>
      <c r="M8369" s="95" t="str">
        <f>IF(A8369&lt;&gt;"",IF(MID(C8369,1,1)="c",SigmaEpsConcrete(I8369,$AN$30:$AN$33,$AR$30:$AR$33,$AS$26,$AS$27,$AS$28,$AQ$20,$AU$19),""),"")</f>
        <v/>
      </c>
      <c r="N8369" s="95" t="str">
        <f>IF(A8369&lt;&gt;"",IF(MID(C8369,1,1)="r",SigmaEpsReinf(J8369,$AS$42:$AS$43,$AS$41,$AS$39,$AS$40,$AQ$38),""),"")</f>
        <v/>
      </c>
      <c r="Q8369" s="92" t="str">
        <f t="shared" si="1316"/>
        <v/>
      </c>
      <c r="R8369" s="92" t="str">
        <f t="shared" si="1317"/>
        <v/>
      </c>
      <c r="U8369" s="5"/>
      <c r="V8369" s="5"/>
      <c r="W8369" s="94" t="str">
        <f t="shared" si="1315"/>
        <v/>
      </c>
      <c r="X8369" s="94" t="str">
        <f t="shared" si="1318"/>
        <v/>
      </c>
      <c r="Y8369" s="5"/>
      <c r="BK8369" s="8"/>
      <c r="BL8369" s="5"/>
      <c r="BM8369" s="5"/>
      <c r="BN8369" s="5"/>
      <c r="BO8369" s="5"/>
      <c r="BP8369" s="1"/>
      <c r="BQ8369" s="1"/>
      <c r="BR8369" s="1"/>
      <c r="BS8369" s="1"/>
      <c r="BT8369" s="1"/>
      <c r="BU8369" s="4"/>
      <c r="BV8369" s="1"/>
      <c r="BW8369" s="3"/>
      <c r="BX8369" s="4"/>
      <c r="BY8369" s="5"/>
      <c r="BZ8369" s="5"/>
      <c r="CA8369" s="5"/>
      <c r="CB8369" s="5"/>
      <c r="CC8369" s="5"/>
      <c r="CD8369" s="43"/>
    </row>
    <row r="8370" spans="1:82" x14ac:dyDescent="0.25">
      <c r="A8370" s="8"/>
      <c r="B8370" s="5"/>
      <c r="C8370" s="5"/>
      <c r="D8370" s="5"/>
      <c r="E8370" s="5"/>
      <c r="F8370" s="94" t="str">
        <f t="shared" si="1309"/>
        <v/>
      </c>
      <c r="G8370" s="94" t="str">
        <f t="shared" si="1310"/>
        <v/>
      </c>
      <c r="H8370" s="127" t="str">
        <f>IF(A8370&lt;&gt;"",IF(MID(C8370,1,1)="c",$AS$26,IF(MID(C8370,1,1)="r",$AS$41,IF(MID(C8370,1,1)="p",#REF!,#REF!))),"")</f>
        <v/>
      </c>
      <c r="I8370" s="92" t="str">
        <f t="shared" si="1311"/>
        <v/>
      </c>
      <c r="J8370" s="92" t="str">
        <f t="shared" si="1312"/>
        <v/>
      </c>
      <c r="K8370" s="92" t="str">
        <f t="shared" si="1313"/>
        <v/>
      </c>
      <c r="L8370" s="92" t="str">
        <f t="shared" si="1314"/>
        <v/>
      </c>
      <c r="M8370" s="95" t="str">
        <f>IF(A8370&lt;&gt;"",IF(MID(C8370,1,1)="c",SigmaEpsConcrete(I8370,$AN$30:$AN$33,$AR$30:$AR$33,$AS$26,$AS$27,$AS$28,$AQ$20,$AU$19),""),"")</f>
        <v/>
      </c>
      <c r="N8370" s="95" t="str">
        <f>IF(A8370&lt;&gt;"",IF(MID(C8370,1,1)="r",SigmaEpsReinf(J8370,$AS$42:$AS$43,$AS$41,$AS$39,$AS$40,$AQ$38),""),"")</f>
        <v/>
      </c>
      <c r="Q8370" s="92" t="str">
        <f t="shared" si="1316"/>
        <v/>
      </c>
      <c r="R8370" s="92" t="str">
        <f t="shared" si="1317"/>
        <v/>
      </c>
      <c r="U8370" s="5"/>
      <c r="V8370" s="5"/>
      <c r="W8370" s="94" t="str">
        <f t="shared" si="1315"/>
        <v/>
      </c>
      <c r="X8370" s="94" t="str">
        <f t="shared" si="1318"/>
        <v/>
      </c>
      <c r="Y8370" s="5"/>
      <c r="BK8370" s="8"/>
      <c r="BL8370" s="5"/>
      <c r="BM8370" s="5"/>
      <c r="BN8370" s="5"/>
      <c r="BO8370" s="5"/>
      <c r="BP8370" s="1"/>
      <c r="BQ8370" s="1"/>
      <c r="BR8370" s="1"/>
      <c r="BS8370" s="1"/>
      <c r="BT8370" s="1"/>
      <c r="BU8370" s="4"/>
      <c r="BV8370" s="1"/>
      <c r="BW8370" s="3"/>
      <c r="BX8370" s="4"/>
      <c r="BY8370" s="5"/>
      <c r="BZ8370" s="5"/>
      <c r="CA8370" s="5"/>
      <c r="CB8370" s="5"/>
      <c r="CC8370" s="5"/>
      <c r="CD8370" s="43"/>
    </row>
    <row r="8371" spans="1:82" x14ac:dyDescent="0.25">
      <c r="A8371" s="8"/>
      <c r="B8371" s="5"/>
      <c r="C8371" s="5"/>
      <c r="D8371" s="5"/>
      <c r="E8371" s="5"/>
      <c r="F8371" s="94" t="str">
        <f t="shared" si="1309"/>
        <v/>
      </c>
      <c r="G8371" s="94" t="str">
        <f t="shared" si="1310"/>
        <v/>
      </c>
      <c r="H8371" s="127" t="str">
        <f>IF(A8371&lt;&gt;"",IF(MID(C8371,1,1)="c",$AS$26,IF(MID(C8371,1,1)="r",$AS$41,IF(MID(C8371,1,1)="p",#REF!,#REF!))),"")</f>
        <v/>
      </c>
      <c r="I8371" s="92" t="str">
        <f t="shared" si="1311"/>
        <v/>
      </c>
      <c r="J8371" s="92" t="str">
        <f t="shared" si="1312"/>
        <v/>
      </c>
      <c r="K8371" s="92" t="str">
        <f t="shared" si="1313"/>
        <v/>
      </c>
      <c r="L8371" s="92" t="str">
        <f t="shared" si="1314"/>
        <v/>
      </c>
      <c r="M8371" s="95" t="str">
        <f>IF(A8371&lt;&gt;"",IF(MID(C8371,1,1)="c",SigmaEpsConcrete(I8371,$AN$30:$AN$33,$AR$30:$AR$33,$AS$26,$AS$27,$AS$28,$AQ$20,$AU$19),""),"")</f>
        <v/>
      </c>
      <c r="N8371" s="95" t="str">
        <f>IF(A8371&lt;&gt;"",IF(MID(C8371,1,1)="r",SigmaEpsReinf(J8371,$AS$42:$AS$43,$AS$41,$AS$39,$AS$40,$AQ$38),""),"")</f>
        <v/>
      </c>
      <c r="Q8371" s="92" t="str">
        <f t="shared" si="1316"/>
        <v/>
      </c>
      <c r="R8371" s="92" t="str">
        <f t="shared" si="1317"/>
        <v/>
      </c>
      <c r="U8371" s="5"/>
      <c r="V8371" s="5"/>
      <c r="W8371" s="94" t="str">
        <f t="shared" si="1315"/>
        <v/>
      </c>
      <c r="X8371" s="94" t="str">
        <f t="shared" si="1318"/>
        <v/>
      </c>
      <c r="Y8371" s="5"/>
      <c r="BK8371" s="8"/>
      <c r="BL8371" s="5"/>
      <c r="BM8371" s="5"/>
      <c r="BN8371" s="5"/>
      <c r="BO8371" s="5"/>
      <c r="BP8371" s="1"/>
      <c r="BQ8371" s="1"/>
      <c r="BR8371" s="1"/>
      <c r="BS8371" s="1"/>
      <c r="BT8371" s="1"/>
      <c r="BU8371" s="4"/>
      <c r="BV8371" s="1"/>
      <c r="BW8371" s="3"/>
      <c r="BX8371" s="4"/>
      <c r="BY8371" s="5"/>
      <c r="BZ8371" s="5"/>
      <c r="CA8371" s="5"/>
      <c r="CB8371" s="5"/>
      <c r="CC8371" s="5"/>
      <c r="CD8371" s="43"/>
    </row>
    <row r="8372" spans="1:82" x14ac:dyDescent="0.25">
      <c r="A8372" s="8"/>
      <c r="B8372" s="5"/>
      <c r="C8372" s="5"/>
      <c r="D8372" s="5"/>
      <c r="E8372" s="5"/>
      <c r="F8372" s="94" t="str">
        <f t="shared" si="1309"/>
        <v/>
      </c>
      <c r="G8372" s="94" t="str">
        <f t="shared" si="1310"/>
        <v/>
      </c>
      <c r="H8372" s="127" t="str">
        <f>IF(A8372&lt;&gt;"",IF(MID(C8372,1,1)="c",$AS$26,IF(MID(C8372,1,1)="r",$AS$41,IF(MID(C8372,1,1)="p",#REF!,#REF!))),"")</f>
        <v/>
      </c>
      <c r="I8372" s="92" t="str">
        <f t="shared" si="1311"/>
        <v/>
      </c>
      <c r="J8372" s="92" t="str">
        <f t="shared" si="1312"/>
        <v/>
      </c>
      <c r="K8372" s="92" t="str">
        <f t="shared" si="1313"/>
        <v/>
      </c>
      <c r="L8372" s="92" t="str">
        <f t="shared" si="1314"/>
        <v/>
      </c>
      <c r="M8372" s="95" t="str">
        <f>IF(A8372&lt;&gt;"",IF(MID(C8372,1,1)="c",SigmaEpsConcrete(I8372,$AN$30:$AN$33,$AR$30:$AR$33,$AS$26,$AS$27,$AS$28,$AQ$20,$AU$19),""),"")</f>
        <v/>
      </c>
      <c r="N8372" s="95" t="str">
        <f>IF(A8372&lt;&gt;"",IF(MID(C8372,1,1)="r",SigmaEpsReinf(J8372,$AS$42:$AS$43,$AS$41,$AS$39,$AS$40,$AQ$38),""),"")</f>
        <v/>
      </c>
      <c r="Q8372" s="92" t="str">
        <f t="shared" si="1316"/>
        <v/>
      </c>
      <c r="R8372" s="92" t="str">
        <f t="shared" si="1317"/>
        <v/>
      </c>
      <c r="U8372" s="5"/>
      <c r="V8372" s="5"/>
      <c r="W8372" s="94" t="str">
        <f t="shared" si="1315"/>
        <v/>
      </c>
      <c r="X8372" s="94" t="str">
        <f t="shared" si="1318"/>
        <v/>
      </c>
      <c r="Y8372" s="5"/>
      <c r="BK8372" s="8"/>
      <c r="BL8372" s="5"/>
      <c r="BM8372" s="5"/>
      <c r="BN8372" s="5"/>
      <c r="BO8372" s="5"/>
      <c r="BP8372" s="1"/>
      <c r="BQ8372" s="1"/>
      <c r="BR8372" s="1"/>
      <c r="BS8372" s="1"/>
      <c r="BT8372" s="1"/>
      <c r="BU8372" s="4"/>
      <c r="BV8372" s="1"/>
      <c r="BW8372" s="3"/>
      <c r="BX8372" s="4"/>
      <c r="BY8372" s="5"/>
      <c r="BZ8372" s="5"/>
      <c r="CA8372" s="5"/>
      <c r="CB8372" s="5"/>
      <c r="CC8372" s="5"/>
      <c r="CD8372" s="43"/>
    </row>
    <row r="8373" spans="1:82" x14ac:dyDescent="0.25">
      <c r="A8373" s="8"/>
      <c r="B8373" s="5"/>
      <c r="C8373" s="5"/>
      <c r="D8373" s="5"/>
      <c r="E8373" s="5"/>
      <c r="F8373" s="94" t="str">
        <f t="shared" si="1309"/>
        <v/>
      </c>
      <c r="G8373" s="94" t="str">
        <f t="shared" si="1310"/>
        <v/>
      </c>
      <c r="H8373" s="127" t="str">
        <f>IF(A8373&lt;&gt;"",IF(MID(C8373,1,1)="c",$AS$26,IF(MID(C8373,1,1)="r",$AS$41,IF(MID(C8373,1,1)="p",#REF!,#REF!))),"")</f>
        <v/>
      </c>
      <c r="I8373" s="92" t="str">
        <f t="shared" si="1311"/>
        <v/>
      </c>
      <c r="J8373" s="92" t="str">
        <f t="shared" si="1312"/>
        <v/>
      </c>
      <c r="K8373" s="92" t="str">
        <f t="shared" si="1313"/>
        <v/>
      </c>
      <c r="L8373" s="92" t="str">
        <f t="shared" si="1314"/>
        <v/>
      </c>
      <c r="M8373" s="95" t="str">
        <f>IF(A8373&lt;&gt;"",IF(MID(C8373,1,1)="c",SigmaEpsConcrete(I8373,$AN$30:$AN$33,$AR$30:$AR$33,$AS$26,$AS$27,$AS$28,$AQ$20,$AU$19),""),"")</f>
        <v/>
      </c>
      <c r="N8373" s="95" t="str">
        <f>IF(A8373&lt;&gt;"",IF(MID(C8373,1,1)="r",SigmaEpsReinf(J8373,$AS$42:$AS$43,$AS$41,$AS$39,$AS$40,$AQ$38),""),"")</f>
        <v/>
      </c>
      <c r="Q8373" s="92" t="str">
        <f t="shared" si="1316"/>
        <v/>
      </c>
      <c r="R8373" s="92" t="str">
        <f t="shared" si="1317"/>
        <v/>
      </c>
      <c r="U8373" s="5"/>
      <c r="V8373" s="5"/>
      <c r="W8373" s="94" t="str">
        <f t="shared" si="1315"/>
        <v/>
      </c>
      <c r="X8373" s="94" t="str">
        <f t="shared" si="1318"/>
        <v/>
      </c>
      <c r="Y8373" s="5"/>
      <c r="BK8373" s="8"/>
      <c r="BL8373" s="5"/>
      <c r="BM8373" s="5"/>
      <c r="BN8373" s="5"/>
      <c r="BO8373" s="5"/>
      <c r="BP8373" s="1"/>
      <c r="BQ8373" s="1"/>
      <c r="BR8373" s="1"/>
      <c r="BS8373" s="1"/>
      <c r="BT8373" s="1"/>
      <c r="BU8373" s="4"/>
      <c r="BV8373" s="1"/>
      <c r="BW8373" s="3"/>
      <c r="BX8373" s="4"/>
      <c r="BY8373" s="5"/>
      <c r="BZ8373" s="5"/>
      <c r="CA8373" s="5"/>
      <c r="CB8373" s="5"/>
      <c r="CC8373" s="5"/>
      <c r="CD8373" s="43"/>
    </row>
    <row r="8374" spans="1:82" x14ac:dyDescent="0.25">
      <c r="A8374" s="8"/>
      <c r="B8374" s="5"/>
      <c r="C8374" s="5"/>
      <c r="D8374" s="5"/>
      <c r="E8374" s="5"/>
      <c r="F8374" s="94" t="str">
        <f t="shared" si="1309"/>
        <v/>
      </c>
      <c r="G8374" s="94" t="str">
        <f t="shared" si="1310"/>
        <v/>
      </c>
      <c r="H8374" s="127" t="str">
        <f>IF(A8374&lt;&gt;"",IF(MID(C8374,1,1)="c",$AS$26,IF(MID(C8374,1,1)="r",$AS$41,IF(MID(C8374,1,1)="p",#REF!,#REF!))),"")</f>
        <v/>
      </c>
      <c r="I8374" s="92" t="str">
        <f t="shared" si="1311"/>
        <v/>
      </c>
      <c r="J8374" s="92" t="str">
        <f t="shared" si="1312"/>
        <v/>
      </c>
      <c r="K8374" s="92" t="str">
        <f t="shared" si="1313"/>
        <v/>
      </c>
      <c r="L8374" s="92" t="str">
        <f t="shared" si="1314"/>
        <v/>
      </c>
      <c r="M8374" s="95" t="str">
        <f>IF(A8374&lt;&gt;"",IF(MID(C8374,1,1)="c",SigmaEpsConcrete(I8374,$AN$30:$AN$33,$AR$30:$AR$33,$AS$26,$AS$27,$AS$28,$AQ$20,$AU$19),""),"")</f>
        <v/>
      </c>
      <c r="N8374" s="95" t="str">
        <f>IF(A8374&lt;&gt;"",IF(MID(C8374,1,1)="r",SigmaEpsReinf(J8374,$AS$42:$AS$43,$AS$41,$AS$39,$AS$40,$AQ$38),""),"")</f>
        <v/>
      </c>
      <c r="Q8374" s="92" t="str">
        <f t="shared" si="1316"/>
        <v/>
      </c>
      <c r="R8374" s="92" t="str">
        <f t="shared" si="1317"/>
        <v/>
      </c>
      <c r="U8374" s="5"/>
      <c r="V8374" s="5"/>
      <c r="W8374" s="94" t="str">
        <f t="shared" si="1315"/>
        <v/>
      </c>
      <c r="X8374" s="94" t="str">
        <f t="shared" si="1318"/>
        <v/>
      </c>
      <c r="Y8374" s="5"/>
      <c r="BK8374" s="8"/>
      <c r="BL8374" s="5"/>
      <c r="BM8374" s="5"/>
      <c r="BN8374" s="5"/>
      <c r="BO8374" s="5"/>
      <c r="BP8374" s="1"/>
      <c r="BQ8374" s="1"/>
      <c r="BR8374" s="1"/>
      <c r="BS8374" s="1"/>
      <c r="BT8374" s="1"/>
      <c r="BU8374" s="4"/>
      <c r="BV8374" s="1"/>
      <c r="BW8374" s="3"/>
      <c r="BX8374" s="4"/>
      <c r="BY8374" s="5"/>
      <c r="BZ8374" s="5"/>
      <c r="CA8374" s="5"/>
      <c r="CB8374" s="5"/>
      <c r="CC8374" s="5"/>
      <c r="CD8374" s="43"/>
    </row>
    <row r="8375" spans="1:82" x14ac:dyDescent="0.25">
      <c r="A8375" s="8"/>
      <c r="B8375" s="5"/>
      <c r="C8375" s="5"/>
      <c r="D8375" s="5"/>
      <c r="E8375" s="5"/>
      <c r="F8375" s="94" t="str">
        <f t="shared" si="1309"/>
        <v/>
      </c>
      <c r="G8375" s="94" t="str">
        <f t="shared" si="1310"/>
        <v/>
      </c>
      <c r="H8375" s="127" t="str">
        <f>IF(A8375&lt;&gt;"",IF(MID(C8375,1,1)="c",$AS$26,IF(MID(C8375,1,1)="r",$AS$41,IF(MID(C8375,1,1)="p",#REF!,#REF!))),"")</f>
        <v/>
      </c>
      <c r="I8375" s="92" t="str">
        <f t="shared" si="1311"/>
        <v/>
      </c>
      <c r="J8375" s="92" t="str">
        <f t="shared" si="1312"/>
        <v/>
      </c>
      <c r="K8375" s="92" t="str">
        <f t="shared" si="1313"/>
        <v/>
      </c>
      <c r="L8375" s="92" t="str">
        <f t="shared" si="1314"/>
        <v/>
      </c>
      <c r="M8375" s="95" t="str">
        <f>IF(A8375&lt;&gt;"",IF(MID(C8375,1,1)="c",SigmaEpsConcrete(I8375,$AN$30:$AN$33,$AR$30:$AR$33,$AS$26,$AS$27,$AS$28,$AQ$20,$AU$19),""),"")</f>
        <v/>
      </c>
      <c r="N8375" s="95" t="str">
        <f>IF(A8375&lt;&gt;"",IF(MID(C8375,1,1)="r",SigmaEpsReinf(J8375,$AS$42:$AS$43,$AS$41,$AS$39,$AS$40,$AQ$38),""),"")</f>
        <v/>
      </c>
      <c r="Q8375" s="92" t="str">
        <f t="shared" si="1316"/>
        <v/>
      </c>
      <c r="R8375" s="92" t="str">
        <f t="shared" si="1317"/>
        <v/>
      </c>
      <c r="U8375" s="5"/>
      <c r="V8375" s="5"/>
      <c r="W8375" s="94" t="str">
        <f t="shared" si="1315"/>
        <v/>
      </c>
      <c r="X8375" s="94" t="str">
        <f t="shared" si="1318"/>
        <v/>
      </c>
      <c r="Y8375" s="5"/>
      <c r="BK8375" s="8"/>
      <c r="BL8375" s="5"/>
      <c r="BM8375" s="5"/>
      <c r="BN8375" s="5"/>
      <c r="BO8375" s="5"/>
      <c r="BP8375" s="1"/>
      <c r="BQ8375" s="1"/>
      <c r="BR8375" s="1"/>
      <c r="BS8375" s="1"/>
      <c r="BT8375" s="1"/>
      <c r="BU8375" s="4"/>
      <c r="BV8375" s="1"/>
      <c r="BW8375" s="3"/>
      <c r="BX8375" s="4"/>
      <c r="BY8375" s="5"/>
      <c r="BZ8375" s="5"/>
      <c r="CA8375" s="5"/>
      <c r="CB8375" s="5"/>
      <c r="CC8375" s="5"/>
      <c r="CD8375" s="43"/>
    </row>
    <row r="8376" spans="1:82" x14ac:dyDescent="0.25">
      <c r="A8376" s="8"/>
      <c r="B8376" s="5"/>
      <c r="C8376" s="5"/>
      <c r="D8376" s="5"/>
      <c r="E8376" s="5"/>
      <c r="F8376" s="94" t="str">
        <f t="shared" si="1309"/>
        <v/>
      </c>
      <c r="G8376" s="94" t="str">
        <f t="shared" si="1310"/>
        <v/>
      </c>
      <c r="H8376" s="127" t="str">
        <f>IF(A8376&lt;&gt;"",IF(MID(C8376,1,1)="c",$AS$26,IF(MID(C8376,1,1)="r",$AS$41,IF(MID(C8376,1,1)="p",#REF!,#REF!))),"")</f>
        <v/>
      </c>
      <c r="I8376" s="92" t="str">
        <f t="shared" si="1311"/>
        <v/>
      </c>
      <c r="J8376" s="92" t="str">
        <f t="shared" si="1312"/>
        <v/>
      </c>
      <c r="K8376" s="92" t="str">
        <f t="shared" si="1313"/>
        <v/>
      </c>
      <c r="L8376" s="92" t="str">
        <f t="shared" si="1314"/>
        <v/>
      </c>
      <c r="M8376" s="95" t="str">
        <f>IF(A8376&lt;&gt;"",IF(MID(C8376,1,1)="c",SigmaEpsConcrete(I8376,$AN$30:$AN$33,$AR$30:$AR$33,$AS$26,$AS$27,$AS$28,$AQ$20,$AU$19),""),"")</f>
        <v/>
      </c>
      <c r="N8376" s="95" t="str">
        <f>IF(A8376&lt;&gt;"",IF(MID(C8376,1,1)="r",SigmaEpsReinf(J8376,$AS$42:$AS$43,$AS$41,$AS$39,$AS$40,$AQ$38),""),"")</f>
        <v/>
      </c>
      <c r="Q8376" s="92" t="str">
        <f t="shared" si="1316"/>
        <v/>
      </c>
      <c r="R8376" s="92" t="str">
        <f t="shared" si="1317"/>
        <v/>
      </c>
      <c r="U8376" s="5"/>
      <c r="V8376" s="5"/>
      <c r="W8376" s="94" t="str">
        <f t="shared" si="1315"/>
        <v/>
      </c>
      <c r="X8376" s="94" t="str">
        <f t="shared" si="1318"/>
        <v/>
      </c>
      <c r="Y8376" s="5"/>
      <c r="BK8376" s="8"/>
      <c r="BL8376" s="5"/>
      <c r="BM8376" s="5"/>
      <c r="BN8376" s="5"/>
      <c r="BO8376" s="5"/>
      <c r="BP8376" s="1"/>
      <c r="BQ8376" s="1"/>
      <c r="BR8376" s="1"/>
      <c r="BS8376" s="1"/>
      <c r="BT8376" s="1"/>
      <c r="BU8376" s="4"/>
      <c r="BV8376" s="1"/>
      <c r="BW8376" s="3"/>
      <c r="BX8376" s="4"/>
      <c r="BY8376" s="5"/>
      <c r="BZ8376" s="5"/>
      <c r="CA8376" s="5"/>
      <c r="CB8376" s="5"/>
      <c r="CC8376" s="5"/>
      <c r="CD8376" s="43"/>
    </row>
    <row r="8377" spans="1:82" x14ac:dyDescent="0.25">
      <c r="A8377" s="8"/>
      <c r="B8377" s="5"/>
      <c r="C8377" s="5"/>
      <c r="D8377" s="5"/>
      <c r="E8377" s="5"/>
      <c r="F8377" s="94" t="str">
        <f t="shared" si="1309"/>
        <v/>
      </c>
      <c r="G8377" s="94" t="str">
        <f t="shared" si="1310"/>
        <v/>
      </c>
      <c r="H8377" s="127" t="str">
        <f>IF(A8377&lt;&gt;"",IF(MID(C8377,1,1)="c",$AS$26,IF(MID(C8377,1,1)="r",$AS$41,IF(MID(C8377,1,1)="p",#REF!,#REF!))),"")</f>
        <v/>
      </c>
      <c r="I8377" s="92" t="str">
        <f t="shared" si="1311"/>
        <v/>
      </c>
      <c r="J8377" s="92" t="str">
        <f t="shared" si="1312"/>
        <v/>
      </c>
      <c r="K8377" s="92" t="str">
        <f t="shared" si="1313"/>
        <v/>
      </c>
      <c r="L8377" s="92" t="str">
        <f t="shared" si="1314"/>
        <v/>
      </c>
      <c r="M8377" s="95" t="str">
        <f>IF(A8377&lt;&gt;"",IF(MID(C8377,1,1)="c",SigmaEpsConcrete(I8377,$AN$30:$AN$33,$AR$30:$AR$33,$AS$26,$AS$27,$AS$28,$AQ$20,$AU$19),""),"")</f>
        <v/>
      </c>
      <c r="N8377" s="95" t="str">
        <f>IF(A8377&lt;&gt;"",IF(MID(C8377,1,1)="r",SigmaEpsReinf(J8377,$AS$42:$AS$43,$AS$41,$AS$39,$AS$40,$AQ$38),""),"")</f>
        <v/>
      </c>
      <c r="Q8377" s="92" t="str">
        <f t="shared" si="1316"/>
        <v/>
      </c>
      <c r="R8377" s="92" t="str">
        <f t="shared" si="1317"/>
        <v/>
      </c>
      <c r="U8377" s="5"/>
      <c r="V8377" s="5"/>
      <c r="W8377" s="94" t="str">
        <f t="shared" si="1315"/>
        <v/>
      </c>
      <c r="X8377" s="94" t="str">
        <f t="shared" si="1318"/>
        <v/>
      </c>
      <c r="Y8377" s="5"/>
      <c r="BK8377" s="8"/>
      <c r="BL8377" s="5"/>
      <c r="BM8377" s="5"/>
      <c r="BN8377" s="5"/>
      <c r="BO8377" s="5"/>
      <c r="BP8377" s="1"/>
      <c r="BQ8377" s="1"/>
      <c r="BR8377" s="1"/>
      <c r="BS8377" s="1"/>
      <c r="BT8377" s="1"/>
      <c r="BU8377" s="4"/>
      <c r="BV8377" s="1"/>
      <c r="BW8377" s="3"/>
      <c r="BX8377" s="4"/>
      <c r="BY8377" s="5"/>
      <c r="BZ8377" s="5"/>
      <c r="CA8377" s="5"/>
      <c r="CB8377" s="5"/>
      <c r="CC8377" s="5"/>
      <c r="CD8377" s="43"/>
    </row>
    <row r="8378" spans="1:82" x14ac:dyDescent="0.25">
      <c r="A8378" s="8"/>
      <c r="B8378" s="5"/>
      <c r="C8378" s="5"/>
      <c r="D8378" s="5"/>
      <c r="E8378" s="5"/>
      <c r="F8378" s="94" t="str">
        <f t="shared" si="1309"/>
        <v/>
      </c>
      <c r="G8378" s="94" t="str">
        <f t="shared" si="1310"/>
        <v/>
      </c>
      <c r="H8378" s="127" t="str">
        <f>IF(A8378&lt;&gt;"",IF(MID(C8378,1,1)="c",$AS$26,IF(MID(C8378,1,1)="r",$AS$41,IF(MID(C8378,1,1)="p",#REF!,#REF!))),"")</f>
        <v/>
      </c>
      <c r="I8378" s="92" t="str">
        <f t="shared" si="1311"/>
        <v/>
      </c>
      <c r="J8378" s="92" t="str">
        <f t="shared" si="1312"/>
        <v/>
      </c>
      <c r="K8378" s="92" t="str">
        <f t="shared" si="1313"/>
        <v/>
      </c>
      <c r="L8378" s="92" t="str">
        <f t="shared" si="1314"/>
        <v/>
      </c>
      <c r="M8378" s="95" t="str">
        <f>IF(A8378&lt;&gt;"",IF(MID(C8378,1,1)="c",SigmaEpsConcrete(I8378,$AN$30:$AN$33,$AR$30:$AR$33,$AS$26,$AS$27,$AS$28,$AQ$20,$AU$19),""),"")</f>
        <v/>
      </c>
      <c r="N8378" s="95" t="str">
        <f>IF(A8378&lt;&gt;"",IF(MID(C8378,1,1)="r",SigmaEpsReinf(J8378,$AS$42:$AS$43,$AS$41,$AS$39,$AS$40,$AQ$38),""),"")</f>
        <v/>
      </c>
      <c r="Q8378" s="92" t="str">
        <f t="shared" si="1316"/>
        <v/>
      </c>
      <c r="R8378" s="92" t="str">
        <f t="shared" si="1317"/>
        <v/>
      </c>
      <c r="U8378" s="5"/>
      <c r="V8378" s="5"/>
      <c r="W8378" s="94" t="str">
        <f t="shared" si="1315"/>
        <v/>
      </c>
      <c r="X8378" s="94" t="str">
        <f t="shared" si="1318"/>
        <v/>
      </c>
      <c r="Y8378" s="5"/>
      <c r="BK8378" s="8"/>
      <c r="BL8378" s="5"/>
      <c r="BM8378" s="5"/>
      <c r="BN8378" s="5"/>
      <c r="BO8378" s="5"/>
      <c r="BP8378" s="1"/>
      <c r="BQ8378" s="1"/>
      <c r="BR8378" s="1"/>
      <c r="BS8378" s="1"/>
      <c r="BT8378" s="1"/>
      <c r="BU8378" s="4"/>
      <c r="BV8378" s="1"/>
      <c r="BW8378" s="3"/>
      <c r="BX8378" s="4"/>
      <c r="BY8378" s="5"/>
      <c r="BZ8378" s="5"/>
      <c r="CA8378" s="5"/>
      <c r="CB8378" s="5"/>
      <c r="CC8378" s="5"/>
      <c r="CD8378" s="43"/>
    </row>
    <row r="8379" spans="1:82" x14ac:dyDescent="0.25">
      <c r="A8379" s="8"/>
      <c r="B8379" s="5"/>
      <c r="C8379" s="5"/>
      <c r="D8379" s="5"/>
      <c r="E8379" s="5"/>
      <c r="F8379" s="94" t="str">
        <f t="shared" si="1309"/>
        <v/>
      </c>
      <c r="G8379" s="94" t="str">
        <f t="shared" si="1310"/>
        <v/>
      </c>
      <c r="H8379" s="127" t="str">
        <f>IF(A8379&lt;&gt;"",IF(MID(C8379,1,1)="c",$AS$26,IF(MID(C8379,1,1)="r",$AS$41,IF(MID(C8379,1,1)="p",#REF!,#REF!))),"")</f>
        <v/>
      </c>
      <c r="I8379" s="92" t="str">
        <f t="shared" si="1311"/>
        <v/>
      </c>
      <c r="J8379" s="92" t="str">
        <f t="shared" si="1312"/>
        <v/>
      </c>
      <c r="K8379" s="92" t="str">
        <f t="shared" si="1313"/>
        <v/>
      </c>
      <c r="L8379" s="92" t="str">
        <f t="shared" si="1314"/>
        <v/>
      </c>
      <c r="M8379" s="95" t="str">
        <f>IF(A8379&lt;&gt;"",IF(MID(C8379,1,1)="c",SigmaEpsConcrete(I8379,$AN$30:$AN$33,$AR$30:$AR$33,$AS$26,$AS$27,$AS$28,$AQ$20,$AU$19),""),"")</f>
        <v/>
      </c>
      <c r="N8379" s="95" t="str">
        <f>IF(A8379&lt;&gt;"",IF(MID(C8379,1,1)="r",SigmaEpsReinf(J8379,$AS$42:$AS$43,$AS$41,$AS$39,$AS$40,$AQ$38),""),"")</f>
        <v/>
      </c>
      <c r="Q8379" s="92" t="str">
        <f t="shared" si="1316"/>
        <v/>
      </c>
      <c r="R8379" s="92" t="str">
        <f t="shared" si="1317"/>
        <v/>
      </c>
      <c r="U8379" s="5"/>
      <c r="V8379" s="5"/>
      <c r="W8379" s="94" t="str">
        <f t="shared" si="1315"/>
        <v/>
      </c>
      <c r="X8379" s="94" t="str">
        <f t="shared" si="1318"/>
        <v/>
      </c>
      <c r="Y8379" s="5"/>
      <c r="BK8379" s="8"/>
      <c r="BL8379" s="5"/>
      <c r="BM8379" s="5"/>
      <c r="BN8379" s="5"/>
      <c r="BO8379" s="5"/>
      <c r="BP8379" s="1"/>
      <c r="BQ8379" s="1"/>
      <c r="BR8379" s="1"/>
      <c r="BS8379" s="1"/>
      <c r="BT8379" s="1"/>
      <c r="BU8379" s="4"/>
      <c r="BV8379" s="1"/>
      <c r="BW8379" s="3"/>
      <c r="BX8379" s="4"/>
      <c r="BY8379" s="5"/>
      <c r="BZ8379" s="5"/>
      <c r="CA8379" s="5"/>
      <c r="CB8379" s="5"/>
      <c r="CC8379" s="5"/>
      <c r="CD8379" s="43"/>
    </row>
    <row r="8380" spans="1:82" x14ac:dyDescent="0.25">
      <c r="A8380" s="8"/>
      <c r="B8380" s="5"/>
      <c r="C8380" s="5"/>
      <c r="D8380" s="5"/>
      <c r="E8380" s="5"/>
      <c r="F8380" s="94" t="str">
        <f t="shared" si="1309"/>
        <v/>
      </c>
      <c r="G8380" s="94" t="str">
        <f t="shared" si="1310"/>
        <v/>
      </c>
      <c r="H8380" s="127" t="str">
        <f>IF(A8380&lt;&gt;"",IF(MID(C8380,1,1)="c",$AS$26,IF(MID(C8380,1,1)="r",$AS$41,IF(MID(C8380,1,1)="p",#REF!,#REF!))),"")</f>
        <v/>
      </c>
      <c r="I8380" s="92" t="str">
        <f t="shared" si="1311"/>
        <v/>
      </c>
      <c r="J8380" s="92" t="str">
        <f t="shared" si="1312"/>
        <v/>
      </c>
      <c r="K8380" s="92" t="str">
        <f t="shared" si="1313"/>
        <v/>
      </c>
      <c r="L8380" s="92" t="str">
        <f t="shared" si="1314"/>
        <v/>
      </c>
      <c r="M8380" s="95" t="str">
        <f>IF(A8380&lt;&gt;"",IF(MID(C8380,1,1)="c",SigmaEpsConcrete(I8380,$AN$30:$AN$33,$AR$30:$AR$33,$AS$26,$AS$27,$AS$28,$AQ$20,$AU$19),""),"")</f>
        <v/>
      </c>
      <c r="N8380" s="95" t="str">
        <f>IF(A8380&lt;&gt;"",IF(MID(C8380,1,1)="r",SigmaEpsReinf(J8380,$AS$42:$AS$43,$AS$41,$AS$39,$AS$40,$AQ$38),""),"")</f>
        <v/>
      </c>
      <c r="Q8380" s="92" t="str">
        <f t="shared" si="1316"/>
        <v/>
      </c>
      <c r="R8380" s="92" t="str">
        <f t="shared" si="1317"/>
        <v/>
      </c>
      <c r="U8380" s="5"/>
      <c r="V8380" s="5"/>
      <c r="W8380" s="94" t="str">
        <f t="shared" si="1315"/>
        <v/>
      </c>
      <c r="X8380" s="94" t="str">
        <f t="shared" si="1318"/>
        <v/>
      </c>
      <c r="Y8380" s="5"/>
      <c r="BK8380" s="8"/>
      <c r="BL8380" s="5"/>
      <c r="BM8380" s="5"/>
      <c r="BN8380" s="5"/>
      <c r="BO8380" s="5"/>
      <c r="BP8380" s="1"/>
      <c r="BQ8380" s="1"/>
      <c r="BR8380" s="1"/>
      <c r="BS8380" s="1"/>
      <c r="BT8380" s="1"/>
      <c r="BU8380" s="4"/>
      <c r="BV8380" s="1"/>
      <c r="BW8380" s="3"/>
      <c r="BX8380" s="4"/>
      <c r="BY8380" s="5"/>
      <c r="BZ8380" s="5"/>
      <c r="CA8380" s="5"/>
      <c r="CB8380" s="5"/>
      <c r="CC8380" s="5"/>
      <c r="CD8380" s="43"/>
    </row>
    <row r="8381" spans="1:82" x14ac:dyDescent="0.25">
      <c r="A8381" s="8"/>
      <c r="B8381" s="5"/>
      <c r="C8381" s="5"/>
      <c r="D8381" s="5"/>
      <c r="E8381" s="5"/>
      <c r="F8381" s="94" t="str">
        <f t="shared" si="1309"/>
        <v/>
      </c>
      <c r="G8381" s="94" t="str">
        <f t="shared" si="1310"/>
        <v/>
      </c>
      <c r="H8381" s="127" t="str">
        <f>IF(A8381&lt;&gt;"",IF(MID(C8381,1,1)="c",$AS$26,IF(MID(C8381,1,1)="r",$AS$41,IF(MID(C8381,1,1)="p",#REF!,#REF!))),"")</f>
        <v/>
      </c>
      <c r="I8381" s="92" t="str">
        <f t="shared" si="1311"/>
        <v/>
      </c>
      <c r="J8381" s="92" t="str">
        <f t="shared" si="1312"/>
        <v/>
      </c>
      <c r="K8381" s="92" t="str">
        <f t="shared" si="1313"/>
        <v/>
      </c>
      <c r="L8381" s="92" t="str">
        <f t="shared" si="1314"/>
        <v/>
      </c>
      <c r="M8381" s="95" t="str">
        <f>IF(A8381&lt;&gt;"",IF(MID(C8381,1,1)="c",SigmaEpsConcrete(I8381,$AN$30:$AN$33,$AR$30:$AR$33,$AS$26,$AS$27,$AS$28,$AQ$20,$AU$19),""),"")</f>
        <v/>
      </c>
      <c r="N8381" s="95" t="str">
        <f>IF(A8381&lt;&gt;"",IF(MID(C8381,1,1)="r",SigmaEpsReinf(J8381,$AS$42:$AS$43,$AS$41,$AS$39,$AS$40,$AQ$38),""),"")</f>
        <v/>
      </c>
      <c r="Q8381" s="92" t="str">
        <f t="shared" si="1316"/>
        <v/>
      </c>
      <c r="R8381" s="92" t="str">
        <f t="shared" si="1317"/>
        <v/>
      </c>
      <c r="U8381" s="5"/>
      <c r="V8381" s="5"/>
      <c r="W8381" s="94" t="str">
        <f t="shared" si="1315"/>
        <v/>
      </c>
      <c r="X8381" s="94" t="str">
        <f t="shared" si="1318"/>
        <v/>
      </c>
      <c r="Y8381" s="5"/>
      <c r="BK8381" s="8"/>
      <c r="BL8381" s="5"/>
      <c r="BM8381" s="5"/>
      <c r="BN8381" s="5"/>
      <c r="BO8381" s="5"/>
      <c r="BP8381" s="1"/>
      <c r="BQ8381" s="1"/>
      <c r="BR8381" s="1"/>
      <c r="BS8381" s="1"/>
      <c r="BT8381" s="1"/>
      <c r="BU8381" s="4"/>
      <c r="BV8381" s="1"/>
      <c r="BW8381" s="3"/>
      <c r="BX8381" s="4"/>
      <c r="BY8381" s="5"/>
      <c r="BZ8381" s="5"/>
      <c r="CA8381" s="5"/>
      <c r="CB8381" s="5"/>
      <c r="CC8381" s="5"/>
      <c r="CD8381" s="43"/>
    </row>
    <row r="8382" spans="1:82" x14ac:dyDescent="0.25">
      <c r="A8382" s="8"/>
      <c r="B8382" s="5"/>
      <c r="C8382" s="5"/>
      <c r="D8382" s="5"/>
      <c r="E8382" s="5"/>
      <c r="F8382" s="94" t="str">
        <f t="shared" si="1309"/>
        <v/>
      </c>
      <c r="G8382" s="94" t="str">
        <f t="shared" si="1310"/>
        <v/>
      </c>
      <c r="H8382" s="127" t="str">
        <f>IF(A8382&lt;&gt;"",IF(MID(C8382,1,1)="c",$AS$26,IF(MID(C8382,1,1)="r",$AS$41,IF(MID(C8382,1,1)="p",#REF!,#REF!))),"")</f>
        <v/>
      </c>
      <c r="I8382" s="92" t="str">
        <f t="shared" si="1311"/>
        <v/>
      </c>
      <c r="J8382" s="92" t="str">
        <f t="shared" si="1312"/>
        <v/>
      </c>
      <c r="K8382" s="92" t="str">
        <f t="shared" si="1313"/>
        <v/>
      </c>
      <c r="L8382" s="92" t="str">
        <f t="shared" si="1314"/>
        <v/>
      </c>
      <c r="M8382" s="95" t="str">
        <f>IF(A8382&lt;&gt;"",IF(MID(C8382,1,1)="c",SigmaEpsConcrete(I8382,$AN$30:$AN$33,$AR$30:$AR$33,$AS$26,$AS$27,$AS$28,$AQ$20,$AU$19),""),"")</f>
        <v/>
      </c>
      <c r="N8382" s="95" t="str">
        <f>IF(A8382&lt;&gt;"",IF(MID(C8382,1,1)="r",SigmaEpsReinf(J8382,$AS$42:$AS$43,$AS$41,$AS$39,$AS$40,$AQ$38),""),"")</f>
        <v/>
      </c>
      <c r="Q8382" s="92" t="str">
        <f t="shared" si="1316"/>
        <v/>
      </c>
      <c r="R8382" s="92" t="str">
        <f t="shared" si="1317"/>
        <v/>
      </c>
      <c r="U8382" s="5"/>
      <c r="V8382" s="5"/>
      <c r="W8382" s="94" t="str">
        <f t="shared" si="1315"/>
        <v/>
      </c>
      <c r="X8382" s="94" t="str">
        <f t="shared" si="1318"/>
        <v/>
      </c>
      <c r="Y8382" s="5"/>
      <c r="BK8382" s="8"/>
      <c r="BL8382" s="5"/>
      <c r="BM8382" s="5"/>
      <c r="BN8382" s="5"/>
      <c r="BO8382" s="5"/>
      <c r="BP8382" s="1"/>
      <c r="BQ8382" s="1"/>
      <c r="BR8382" s="1"/>
      <c r="BS8382" s="1"/>
      <c r="BT8382" s="1"/>
      <c r="BU8382" s="4"/>
      <c r="BV8382" s="1"/>
      <c r="BW8382" s="3"/>
      <c r="BX8382" s="4"/>
      <c r="BY8382" s="5"/>
      <c r="BZ8382" s="5"/>
      <c r="CA8382" s="5"/>
      <c r="CB8382" s="5"/>
      <c r="CC8382" s="5"/>
      <c r="CD8382" s="43"/>
    </row>
    <row r="8383" spans="1:82" x14ac:dyDescent="0.25">
      <c r="A8383" s="8"/>
      <c r="B8383" s="5"/>
      <c r="C8383" s="5"/>
      <c r="D8383" s="5"/>
      <c r="E8383" s="5"/>
      <c r="F8383" s="94" t="str">
        <f t="shared" si="1309"/>
        <v/>
      </c>
      <c r="G8383" s="94" t="str">
        <f t="shared" si="1310"/>
        <v/>
      </c>
      <c r="H8383" s="127" t="str">
        <f>IF(A8383&lt;&gt;"",IF(MID(C8383,1,1)="c",$AS$26,IF(MID(C8383,1,1)="r",$AS$41,IF(MID(C8383,1,1)="p",#REF!,#REF!))),"")</f>
        <v/>
      </c>
      <c r="I8383" s="92" t="str">
        <f t="shared" si="1311"/>
        <v/>
      </c>
      <c r="J8383" s="92" t="str">
        <f t="shared" si="1312"/>
        <v/>
      </c>
      <c r="K8383" s="92" t="str">
        <f t="shared" si="1313"/>
        <v/>
      </c>
      <c r="L8383" s="92" t="str">
        <f t="shared" si="1314"/>
        <v/>
      </c>
      <c r="M8383" s="95" t="str">
        <f>IF(A8383&lt;&gt;"",IF(MID(C8383,1,1)="c",SigmaEpsConcrete(I8383,$AN$30:$AN$33,$AR$30:$AR$33,$AS$26,$AS$27,$AS$28,$AQ$20,$AU$19),""),"")</f>
        <v/>
      </c>
      <c r="N8383" s="95" t="str">
        <f>IF(A8383&lt;&gt;"",IF(MID(C8383,1,1)="r",SigmaEpsReinf(J8383,$AS$42:$AS$43,$AS$41,$AS$39,$AS$40,$AQ$38),""),"")</f>
        <v/>
      </c>
      <c r="Q8383" s="92" t="str">
        <f t="shared" si="1316"/>
        <v/>
      </c>
      <c r="R8383" s="92" t="str">
        <f t="shared" si="1317"/>
        <v/>
      </c>
      <c r="U8383" s="5"/>
      <c r="V8383" s="5"/>
      <c r="W8383" s="94" t="str">
        <f t="shared" si="1315"/>
        <v/>
      </c>
      <c r="X8383" s="94" t="str">
        <f t="shared" si="1318"/>
        <v/>
      </c>
      <c r="Y8383" s="5"/>
      <c r="BK8383" s="8"/>
      <c r="BL8383" s="5"/>
      <c r="BM8383" s="5"/>
      <c r="BN8383" s="5"/>
      <c r="BO8383" s="5"/>
      <c r="BP8383" s="1"/>
      <c r="BQ8383" s="1"/>
      <c r="BR8383" s="1"/>
      <c r="BS8383" s="1"/>
      <c r="BT8383" s="1"/>
      <c r="BU8383" s="4"/>
      <c r="BV8383" s="1"/>
      <c r="BW8383" s="3"/>
      <c r="BX8383" s="4"/>
      <c r="BY8383" s="5"/>
      <c r="BZ8383" s="5"/>
      <c r="CA8383" s="5"/>
      <c r="CB8383" s="5"/>
      <c r="CC8383" s="5"/>
      <c r="CD8383" s="43"/>
    </row>
    <row r="8384" spans="1:82" x14ac:dyDescent="0.25">
      <c r="A8384" s="8"/>
      <c r="B8384" s="5"/>
      <c r="C8384" s="5"/>
      <c r="D8384" s="5"/>
      <c r="E8384" s="5"/>
      <c r="F8384" s="94" t="str">
        <f t="shared" si="1309"/>
        <v/>
      </c>
      <c r="G8384" s="94" t="str">
        <f t="shared" si="1310"/>
        <v/>
      </c>
      <c r="H8384" s="127" t="str">
        <f>IF(A8384&lt;&gt;"",IF(MID(C8384,1,1)="c",$AS$26,IF(MID(C8384,1,1)="r",$AS$41,IF(MID(C8384,1,1)="p",#REF!,#REF!))),"")</f>
        <v/>
      </c>
      <c r="I8384" s="92" t="str">
        <f t="shared" si="1311"/>
        <v/>
      </c>
      <c r="J8384" s="92" t="str">
        <f t="shared" si="1312"/>
        <v/>
      </c>
      <c r="K8384" s="92" t="str">
        <f t="shared" si="1313"/>
        <v/>
      </c>
      <c r="L8384" s="92" t="str">
        <f t="shared" si="1314"/>
        <v/>
      </c>
      <c r="M8384" s="95" t="str">
        <f>IF(A8384&lt;&gt;"",IF(MID(C8384,1,1)="c",SigmaEpsConcrete(I8384,$AN$30:$AN$33,$AR$30:$AR$33,$AS$26,$AS$27,$AS$28,$AQ$20,$AU$19),""),"")</f>
        <v/>
      </c>
      <c r="N8384" s="95" t="str">
        <f>IF(A8384&lt;&gt;"",IF(MID(C8384,1,1)="r",SigmaEpsReinf(J8384,$AS$42:$AS$43,$AS$41,$AS$39,$AS$40,$AQ$38),""),"")</f>
        <v/>
      </c>
      <c r="Q8384" s="92" t="str">
        <f t="shared" si="1316"/>
        <v/>
      </c>
      <c r="R8384" s="92" t="str">
        <f t="shared" si="1317"/>
        <v/>
      </c>
      <c r="U8384" s="5"/>
      <c r="V8384" s="5"/>
      <c r="W8384" s="94" t="str">
        <f t="shared" si="1315"/>
        <v/>
      </c>
      <c r="X8384" s="94" t="str">
        <f t="shared" si="1318"/>
        <v/>
      </c>
      <c r="Y8384" s="5"/>
      <c r="BK8384" s="8"/>
      <c r="BL8384" s="5"/>
      <c r="BM8384" s="5"/>
      <c r="BN8384" s="5"/>
      <c r="BO8384" s="5"/>
      <c r="BP8384" s="1"/>
      <c r="BQ8384" s="1"/>
      <c r="BR8384" s="1"/>
      <c r="BS8384" s="1"/>
      <c r="BT8384" s="1"/>
      <c r="BU8384" s="4"/>
      <c r="BV8384" s="1"/>
      <c r="BW8384" s="3"/>
      <c r="BX8384" s="4"/>
      <c r="BY8384" s="5"/>
      <c r="BZ8384" s="5"/>
      <c r="CA8384" s="5"/>
      <c r="CB8384" s="5"/>
      <c r="CC8384" s="5"/>
      <c r="CD8384" s="43"/>
    </row>
    <row r="8385" spans="1:82" x14ac:dyDescent="0.25">
      <c r="A8385" s="8"/>
      <c r="B8385" s="5"/>
      <c r="C8385" s="5"/>
      <c r="D8385" s="5"/>
      <c r="E8385" s="5"/>
      <c r="F8385" s="94" t="str">
        <f t="shared" si="1309"/>
        <v/>
      </c>
      <c r="G8385" s="94" t="str">
        <f t="shared" si="1310"/>
        <v/>
      </c>
      <c r="H8385" s="127" t="str">
        <f>IF(A8385&lt;&gt;"",IF(MID(C8385,1,1)="c",$AS$26,IF(MID(C8385,1,1)="r",$AS$41,IF(MID(C8385,1,1)="p",#REF!,#REF!))),"")</f>
        <v/>
      </c>
      <c r="I8385" s="92" t="str">
        <f t="shared" si="1311"/>
        <v/>
      </c>
      <c r="J8385" s="92" t="str">
        <f t="shared" si="1312"/>
        <v/>
      </c>
      <c r="K8385" s="92" t="str">
        <f t="shared" si="1313"/>
        <v/>
      </c>
      <c r="L8385" s="92" t="str">
        <f t="shared" si="1314"/>
        <v/>
      </c>
      <c r="M8385" s="95" t="str">
        <f>IF(A8385&lt;&gt;"",IF(MID(C8385,1,1)="c",SigmaEpsConcrete(I8385,$AN$30:$AN$33,$AR$30:$AR$33,$AS$26,$AS$27,$AS$28,$AQ$20,$AU$19),""),"")</f>
        <v/>
      </c>
      <c r="N8385" s="95" t="str">
        <f>IF(A8385&lt;&gt;"",IF(MID(C8385,1,1)="r",SigmaEpsReinf(J8385,$AS$42:$AS$43,$AS$41,$AS$39,$AS$40,$AQ$38),""),"")</f>
        <v/>
      </c>
      <c r="Q8385" s="92" t="str">
        <f t="shared" si="1316"/>
        <v/>
      </c>
      <c r="R8385" s="92" t="str">
        <f t="shared" si="1317"/>
        <v/>
      </c>
      <c r="U8385" s="5"/>
      <c r="V8385" s="5"/>
      <c r="W8385" s="94" t="str">
        <f t="shared" si="1315"/>
        <v/>
      </c>
      <c r="X8385" s="94" t="str">
        <f t="shared" si="1318"/>
        <v/>
      </c>
      <c r="Y8385" s="5"/>
      <c r="BK8385" s="8"/>
      <c r="BL8385" s="5"/>
      <c r="BM8385" s="5"/>
      <c r="BN8385" s="5"/>
      <c r="BO8385" s="5"/>
      <c r="BP8385" s="1"/>
      <c r="BQ8385" s="1"/>
      <c r="BR8385" s="1"/>
      <c r="BS8385" s="1"/>
      <c r="BT8385" s="1"/>
      <c r="BU8385" s="4"/>
      <c r="BV8385" s="1"/>
      <c r="BW8385" s="3"/>
      <c r="BX8385" s="4"/>
      <c r="BY8385" s="5"/>
      <c r="BZ8385" s="5"/>
      <c r="CA8385" s="5"/>
      <c r="CB8385" s="5"/>
      <c r="CC8385" s="5"/>
      <c r="CD8385" s="43"/>
    </row>
    <row r="8386" spans="1:82" x14ac:dyDescent="0.25">
      <c r="A8386" s="8"/>
      <c r="B8386" s="5"/>
      <c r="C8386" s="5"/>
      <c r="D8386" s="5"/>
      <c r="E8386" s="5"/>
      <c r="F8386" s="94" t="str">
        <f t="shared" si="1309"/>
        <v/>
      </c>
      <c r="G8386" s="94" t="str">
        <f t="shared" si="1310"/>
        <v/>
      </c>
      <c r="H8386" s="127" t="str">
        <f>IF(A8386&lt;&gt;"",IF(MID(C8386,1,1)="c",$AS$26,IF(MID(C8386,1,1)="r",$AS$41,IF(MID(C8386,1,1)="p",#REF!,#REF!))),"")</f>
        <v/>
      </c>
      <c r="I8386" s="92" t="str">
        <f t="shared" si="1311"/>
        <v/>
      </c>
      <c r="J8386" s="92" t="str">
        <f t="shared" si="1312"/>
        <v/>
      </c>
      <c r="K8386" s="92" t="str">
        <f t="shared" si="1313"/>
        <v/>
      </c>
      <c r="L8386" s="92" t="str">
        <f t="shared" si="1314"/>
        <v/>
      </c>
      <c r="M8386" s="95" t="str">
        <f>IF(A8386&lt;&gt;"",IF(MID(C8386,1,1)="c",SigmaEpsConcrete(I8386,$AN$30:$AN$33,$AR$30:$AR$33,$AS$26,$AS$27,$AS$28,$AQ$20,$AU$19),""),"")</f>
        <v/>
      </c>
      <c r="N8386" s="95" t="str">
        <f>IF(A8386&lt;&gt;"",IF(MID(C8386,1,1)="r",SigmaEpsReinf(J8386,$AS$42:$AS$43,$AS$41,$AS$39,$AS$40,$AQ$38),""),"")</f>
        <v/>
      </c>
      <c r="Q8386" s="92" t="str">
        <f t="shared" si="1316"/>
        <v/>
      </c>
      <c r="R8386" s="92" t="str">
        <f t="shared" si="1317"/>
        <v/>
      </c>
      <c r="U8386" s="5"/>
      <c r="V8386" s="5"/>
      <c r="W8386" s="94" t="str">
        <f t="shared" si="1315"/>
        <v/>
      </c>
      <c r="X8386" s="94" t="str">
        <f t="shared" si="1318"/>
        <v/>
      </c>
      <c r="Y8386" s="5"/>
      <c r="BK8386" s="8"/>
      <c r="BL8386" s="5"/>
      <c r="BM8386" s="5"/>
      <c r="BN8386" s="5"/>
      <c r="BO8386" s="5"/>
      <c r="BP8386" s="1"/>
      <c r="BQ8386" s="1"/>
      <c r="BR8386" s="1"/>
      <c r="BS8386" s="1"/>
      <c r="BT8386" s="1"/>
      <c r="BU8386" s="4"/>
      <c r="BV8386" s="1"/>
      <c r="BW8386" s="3"/>
      <c r="BX8386" s="4"/>
      <c r="BY8386" s="5"/>
      <c r="BZ8386" s="5"/>
      <c r="CA8386" s="5"/>
      <c r="CB8386" s="5"/>
      <c r="CC8386" s="5"/>
      <c r="CD8386" s="43"/>
    </row>
    <row r="8387" spans="1:82" x14ac:dyDescent="0.25">
      <c r="A8387" s="8"/>
      <c r="B8387" s="5"/>
      <c r="C8387" s="5"/>
      <c r="D8387" s="5"/>
      <c r="E8387" s="5"/>
      <c r="F8387" s="94" t="str">
        <f t="shared" si="1309"/>
        <v/>
      </c>
      <c r="G8387" s="94" t="str">
        <f t="shared" si="1310"/>
        <v/>
      </c>
      <c r="H8387" s="127" t="str">
        <f>IF(A8387&lt;&gt;"",IF(MID(C8387,1,1)="c",$AS$26,IF(MID(C8387,1,1)="r",$AS$41,IF(MID(C8387,1,1)="p",#REF!,#REF!))),"")</f>
        <v/>
      </c>
      <c r="I8387" s="92" t="str">
        <f t="shared" si="1311"/>
        <v/>
      </c>
      <c r="J8387" s="92" t="str">
        <f t="shared" si="1312"/>
        <v/>
      </c>
      <c r="K8387" s="92" t="str">
        <f t="shared" si="1313"/>
        <v/>
      </c>
      <c r="L8387" s="92" t="str">
        <f t="shared" si="1314"/>
        <v/>
      </c>
      <c r="M8387" s="95" t="str">
        <f>IF(A8387&lt;&gt;"",IF(MID(C8387,1,1)="c",SigmaEpsConcrete(I8387,$AN$30:$AN$33,$AR$30:$AR$33,$AS$26,$AS$27,$AS$28,$AQ$20,$AU$19),""),"")</f>
        <v/>
      </c>
      <c r="N8387" s="95" t="str">
        <f>IF(A8387&lt;&gt;"",IF(MID(C8387,1,1)="r",SigmaEpsReinf(J8387,$AS$42:$AS$43,$AS$41,$AS$39,$AS$40,$AQ$38),""),"")</f>
        <v/>
      </c>
      <c r="Q8387" s="92" t="str">
        <f t="shared" si="1316"/>
        <v/>
      </c>
      <c r="R8387" s="92" t="str">
        <f t="shared" si="1317"/>
        <v/>
      </c>
      <c r="U8387" s="5"/>
      <c r="V8387" s="5"/>
      <c r="W8387" s="94" t="str">
        <f t="shared" si="1315"/>
        <v/>
      </c>
      <c r="X8387" s="94" t="str">
        <f t="shared" si="1318"/>
        <v/>
      </c>
      <c r="Y8387" s="5"/>
      <c r="BK8387" s="8"/>
      <c r="BL8387" s="5"/>
      <c r="BM8387" s="5"/>
      <c r="BN8387" s="5"/>
      <c r="BO8387" s="5"/>
      <c r="BP8387" s="1"/>
      <c r="BQ8387" s="1"/>
      <c r="BR8387" s="1"/>
      <c r="BS8387" s="1"/>
      <c r="BT8387" s="1"/>
      <c r="BU8387" s="4"/>
      <c r="BV8387" s="1"/>
      <c r="BW8387" s="3"/>
      <c r="BX8387" s="4"/>
      <c r="BY8387" s="5"/>
      <c r="BZ8387" s="5"/>
      <c r="CA8387" s="5"/>
      <c r="CB8387" s="5"/>
      <c r="CC8387" s="5"/>
      <c r="CD8387" s="43"/>
    </row>
    <row r="8388" spans="1:82" x14ac:dyDescent="0.25">
      <c r="A8388" s="8"/>
      <c r="B8388" s="5"/>
      <c r="C8388" s="5"/>
      <c r="D8388" s="5"/>
      <c r="E8388" s="5"/>
      <c r="F8388" s="94" t="str">
        <f t="shared" si="1309"/>
        <v/>
      </c>
      <c r="G8388" s="94" t="str">
        <f t="shared" si="1310"/>
        <v/>
      </c>
      <c r="H8388" s="127" t="str">
        <f>IF(A8388&lt;&gt;"",IF(MID(C8388,1,1)="c",$AS$26,IF(MID(C8388,1,1)="r",$AS$41,IF(MID(C8388,1,1)="p",#REF!,#REF!))),"")</f>
        <v/>
      </c>
      <c r="I8388" s="92" t="str">
        <f t="shared" si="1311"/>
        <v/>
      </c>
      <c r="J8388" s="92" t="str">
        <f t="shared" si="1312"/>
        <v/>
      </c>
      <c r="K8388" s="92" t="str">
        <f t="shared" si="1313"/>
        <v/>
      </c>
      <c r="L8388" s="92" t="str">
        <f t="shared" si="1314"/>
        <v/>
      </c>
      <c r="M8388" s="95" t="str">
        <f>IF(A8388&lt;&gt;"",IF(MID(C8388,1,1)="c",SigmaEpsConcrete(I8388,$AN$30:$AN$33,$AR$30:$AR$33,$AS$26,$AS$27,$AS$28,$AQ$20,$AU$19),""),"")</f>
        <v/>
      </c>
      <c r="N8388" s="95" t="str">
        <f>IF(A8388&lt;&gt;"",IF(MID(C8388,1,1)="r",SigmaEpsReinf(J8388,$AS$42:$AS$43,$AS$41,$AS$39,$AS$40,$AQ$38),""),"")</f>
        <v/>
      </c>
      <c r="Q8388" s="92" t="str">
        <f t="shared" si="1316"/>
        <v/>
      </c>
      <c r="R8388" s="92" t="str">
        <f t="shared" si="1317"/>
        <v/>
      </c>
      <c r="U8388" s="5"/>
      <c r="V8388" s="5"/>
      <c r="W8388" s="94" t="str">
        <f t="shared" si="1315"/>
        <v/>
      </c>
      <c r="X8388" s="94" t="str">
        <f t="shared" si="1318"/>
        <v/>
      </c>
      <c r="Y8388" s="5"/>
      <c r="BK8388" s="8"/>
      <c r="BL8388" s="5"/>
      <c r="BM8388" s="5"/>
      <c r="BN8388" s="5"/>
      <c r="BO8388" s="5"/>
      <c r="BP8388" s="1"/>
      <c r="BQ8388" s="1"/>
      <c r="BR8388" s="1"/>
      <c r="BS8388" s="1"/>
      <c r="BT8388" s="1"/>
      <c r="BU8388" s="4"/>
      <c r="BV8388" s="1"/>
      <c r="BW8388" s="3"/>
      <c r="BX8388" s="4"/>
      <c r="BY8388" s="5"/>
      <c r="BZ8388" s="5"/>
      <c r="CA8388" s="5"/>
      <c r="CB8388" s="5"/>
      <c r="CC8388" s="5"/>
      <c r="CD8388" s="43"/>
    </row>
    <row r="8389" spans="1:82" x14ac:dyDescent="0.25">
      <c r="A8389" s="8"/>
      <c r="B8389" s="5"/>
      <c r="C8389" s="5"/>
      <c r="D8389" s="5"/>
      <c r="E8389" s="5"/>
      <c r="F8389" s="94" t="str">
        <f t="shared" si="1309"/>
        <v/>
      </c>
      <c r="G8389" s="94" t="str">
        <f t="shared" si="1310"/>
        <v/>
      </c>
      <c r="H8389" s="127" t="str">
        <f>IF(A8389&lt;&gt;"",IF(MID(C8389,1,1)="c",$AS$26,IF(MID(C8389,1,1)="r",$AS$41,IF(MID(C8389,1,1)="p",#REF!,#REF!))),"")</f>
        <v/>
      </c>
      <c r="I8389" s="92" t="str">
        <f t="shared" si="1311"/>
        <v/>
      </c>
      <c r="J8389" s="92" t="str">
        <f t="shared" si="1312"/>
        <v/>
      </c>
      <c r="K8389" s="92" t="str">
        <f t="shared" si="1313"/>
        <v/>
      </c>
      <c r="L8389" s="92" t="str">
        <f t="shared" si="1314"/>
        <v/>
      </c>
      <c r="M8389" s="95" t="str">
        <f>IF(A8389&lt;&gt;"",IF(MID(C8389,1,1)="c",SigmaEpsConcrete(I8389,$AN$30:$AN$33,$AR$30:$AR$33,$AS$26,$AS$27,$AS$28,$AQ$20,$AU$19),""),"")</f>
        <v/>
      </c>
      <c r="N8389" s="95" t="str">
        <f>IF(A8389&lt;&gt;"",IF(MID(C8389,1,1)="r",SigmaEpsReinf(J8389,$AS$42:$AS$43,$AS$41,$AS$39,$AS$40,$AQ$38),""),"")</f>
        <v/>
      </c>
      <c r="Q8389" s="92" t="str">
        <f t="shared" si="1316"/>
        <v/>
      </c>
      <c r="R8389" s="92" t="str">
        <f t="shared" si="1317"/>
        <v/>
      </c>
      <c r="U8389" s="5"/>
      <c r="V8389" s="5"/>
      <c r="W8389" s="94" t="str">
        <f t="shared" si="1315"/>
        <v/>
      </c>
      <c r="X8389" s="94" t="str">
        <f t="shared" si="1318"/>
        <v/>
      </c>
      <c r="Y8389" s="5"/>
      <c r="BK8389" s="8"/>
      <c r="BL8389" s="5"/>
      <c r="BM8389" s="5"/>
      <c r="BN8389" s="5"/>
      <c r="BO8389" s="5"/>
      <c r="BP8389" s="1"/>
      <c r="BQ8389" s="1"/>
      <c r="BR8389" s="1"/>
      <c r="BS8389" s="1"/>
      <c r="BT8389" s="1"/>
      <c r="BU8389" s="4"/>
      <c r="BV8389" s="1"/>
      <c r="BW8389" s="3"/>
      <c r="BX8389" s="4"/>
      <c r="BY8389" s="5"/>
      <c r="BZ8389" s="5"/>
      <c r="CA8389" s="5"/>
      <c r="CB8389" s="5"/>
      <c r="CC8389" s="5"/>
      <c r="CD8389" s="43"/>
    </row>
    <row r="8390" spans="1:82" x14ac:dyDescent="0.25">
      <c r="A8390" s="8"/>
      <c r="B8390" s="5"/>
      <c r="C8390" s="5"/>
      <c r="D8390" s="5"/>
      <c r="E8390" s="5"/>
      <c r="F8390" s="94" t="str">
        <f t="shared" si="1309"/>
        <v/>
      </c>
      <c r="G8390" s="94" t="str">
        <f t="shared" si="1310"/>
        <v/>
      </c>
      <c r="H8390" s="127" t="str">
        <f>IF(A8390&lt;&gt;"",IF(MID(C8390,1,1)="c",$AS$26,IF(MID(C8390,1,1)="r",$AS$41,IF(MID(C8390,1,1)="p",#REF!,#REF!))),"")</f>
        <v/>
      </c>
      <c r="I8390" s="92" t="str">
        <f t="shared" si="1311"/>
        <v/>
      </c>
      <c r="J8390" s="92" t="str">
        <f t="shared" si="1312"/>
        <v/>
      </c>
      <c r="K8390" s="92" t="str">
        <f t="shared" si="1313"/>
        <v/>
      </c>
      <c r="L8390" s="92" t="str">
        <f t="shared" si="1314"/>
        <v/>
      </c>
      <c r="M8390" s="95" t="str">
        <f>IF(A8390&lt;&gt;"",IF(MID(C8390,1,1)="c",SigmaEpsConcrete(I8390,$AN$30:$AN$33,$AR$30:$AR$33,$AS$26,$AS$27,$AS$28,$AQ$20,$AU$19),""),"")</f>
        <v/>
      </c>
      <c r="N8390" s="95" t="str">
        <f>IF(A8390&lt;&gt;"",IF(MID(C8390,1,1)="r",SigmaEpsReinf(J8390,$AS$42:$AS$43,$AS$41,$AS$39,$AS$40,$AQ$38),""),"")</f>
        <v/>
      </c>
      <c r="Q8390" s="92" t="str">
        <f t="shared" si="1316"/>
        <v/>
      </c>
      <c r="R8390" s="92" t="str">
        <f t="shared" si="1317"/>
        <v/>
      </c>
      <c r="U8390" s="5"/>
      <c r="V8390" s="5"/>
      <c r="W8390" s="94" t="str">
        <f t="shared" si="1315"/>
        <v/>
      </c>
      <c r="X8390" s="94" t="str">
        <f t="shared" si="1318"/>
        <v/>
      </c>
      <c r="Y8390" s="5"/>
      <c r="BK8390" s="8"/>
      <c r="BL8390" s="5"/>
      <c r="BM8390" s="5"/>
      <c r="BN8390" s="5"/>
      <c r="BO8390" s="5"/>
      <c r="BP8390" s="1"/>
      <c r="BQ8390" s="1"/>
      <c r="BR8390" s="1"/>
      <c r="BS8390" s="1"/>
      <c r="BT8390" s="1"/>
      <c r="BU8390" s="4"/>
      <c r="BV8390" s="1"/>
      <c r="BW8390" s="3"/>
      <c r="BX8390" s="4"/>
      <c r="BY8390" s="5"/>
      <c r="BZ8390" s="5"/>
      <c r="CA8390" s="5"/>
      <c r="CB8390" s="5"/>
      <c r="CC8390" s="5"/>
      <c r="CD8390" s="43"/>
    </row>
    <row r="8391" spans="1:82" x14ac:dyDescent="0.25">
      <c r="A8391" s="8"/>
      <c r="B8391" s="5"/>
      <c r="C8391" s="5"/>
      <c r="D8391" s="5"/>
      <c r="E8391" s="5"/>
      <c r="F8391" s="94" t="str">
        <f t="shared" si="1309"/>
        <v/>
      </c>
      <c r="G8391" s="94" t="str">
        <f t="shared" si="1310"/>
        <v/>
      </c>
      <c r="H8391" s="127" t="str">
        <f>IF(A8391&lt;&gt;"",IF(MID(C8391,1,1)="c",$AS$26,IF(MID(C8391,1,1)="r",$AS$41,IF(MID(C8391,1,1)="p",#REF!,#REF!))),"")</f>
        <v/>
      </c>
      <c r="I8391" s="92" t="str">
        <f t="shared" si="1311"/>
        <v/>
      </c>
      <c r="J8391" s="92" t="str">
        <f t="shared" si="1312"/>
        <v/>
      </c>
      <c r="K8391" s="92" t="str">
        <f t="shared" si="1313"/>
        <v/>
      </c>
      <c r="L8391" s="92" t="str">
        <f t="shared" si="1314"/>
        <v/>
      </c>
      <c r="M8391" s="95" t="str">
        <f>IF(A8391&lt;&gt;"",IF(MID(C8391,1,1)="c",SigmaEpsConcrete(I8391,$AN$30:$AN$33,$AR$30:$AR$33,$AS$26,$AS$27,$AS$28,$AQ$20,$AU$19),""),"")</f>
        <v/>
      </c>
      <c r="N8391" s="95" t="str">
        <f>IF(A8391&lt;&gt;"",IF(MID(C8391,1,1)="r",SigmaEpsReinf(J8391,$AS$42:$AS$43,$AS$41,$AS$39,$AS$40,$AQ$38),""),"")</f>
        <v/>
      </c>
      <c r="Q8391" s="92" t="str">
        <f t="shared" si="1316"/>
        <v/>
      </c>
      <c r="R8391" s="92" t="str">
        <f t="shared" si="1317"/>
        <v/>
      </c>
      <c r="U8391" s="5"/>
      <c r="V8391" s="5"/>
      <c r="W8391" s="94" t="str">
        <f t="shared" si="1315"/>
        <v/>
      </c>
      <c r="X8391" s="94" t="str">
        <f t="shared" si="1318"/>
        <v/>
      </c>
      <c r="Y8391" s="5"/>
      <c r="BK8391" s="8"/>
      <c r="BL8391" s="5"/>
      <c r="BM8391" s="5"/>
      <c r="BN8391" s="5"/>
      <c r="BO8391" s="5"/>
      <c r="BP8391" s="1"/>
      <c r="BQ8391" s="1"/>
      <c r="BR8391" s="1"/>
      <c r="BS8391" s="1"/>
      <c r="BT8391" s="1"/>
      <c r="BU8391" s="4"/>
      <c r="BV8391" s="1"/>
      <c r="BW8391" s="3"/>
      <c r="BX8391" s="4"/>
      <c r="BY8391" s="5"/>
      <c r="BZ8391" s="5"/>
      <c r="CA8391" s="5"/>
      <c r="CB8391" s="5"/>
      <c r="CC8391" s="5"/>
      <c r="CD8391" s="43"/>
    </row>
    <row r="8392" spans="1:82" x14ac:dyDescent="0.25">
      <c r="A8392" s="8"/>
      <c r="B8392" s="5"/>
      <c r="C8392" s="5"/>
      <c r="D8392" s="5"/>
      <c r="E8392" s="5"/>
      <c r="F8392" s="94" t="str">
        <f t="shared" si="1309"/>
        <v/>
      </c>
      <c r="G8392" s="94" t="str">
        <f t="shared" si="1310"/>
        <v/>
      </c>
      <c r="H8392" s="127" t="str">
        <f>IF(A8392&lt;&gt;"",IF(MID(C8392,1,1)="c",$AS$26,IF(MID(C8392,1,1)="r",$AS$41,IF(MID(C8392,1,1)="p",#REF!,#REF!))),"")</f>
        <v/>
      </c>
      <c r="I8392" s="92" t="str">
        <f t="shared" si="1311"/>
        <v/>
      </c>
      <c r="J8392" s="92" t="str">
        <f t="shared" si="1312"/>
        <v/>
      </c>
      <c r="K8392" s="92" t="str">
        <f t="shared" si="1313"/>
        <v/>
      </c>
      <c r="L8392" s="92" t="str">
        <f t="shared" si="1314"/>
        <v/>
      </c>
      <c r="M8392" s="95" t="str">
        <f>IF(A8392&lt;&gt;"",IF(MID(C8392,1,1)="c",SigmaEpsConcrete(I8392,$AN$30:$AN$33,$AR$30:$AR$33,$AS$26,$AS$27,$AS$28,$AQ$20,$AU$19),""),"")</f>
        <v/>
      </c>
      <c r="N8392" s="95" t="str">
        <f>IF(A8392&lt;&gt;"",IF(MID(C8392,1,1)="r",SigmaEpsReinf(J8392,$AS$42:$AS$43,$AS$41,$AS$39,$AS$40,$AQ$38),""),"")</f>
        <v/>
      </c>
      <c r="Q8392" s="92" t="str">
        <f t="shared" si="1316"/>
        <v/>
      </c>
      <c r="R8392" s="92" t="str">
        <f t="shared" si="1317"/>
        <v/>
      </c>
      <c r="U8392" s="5"/>
      <c r="V8392" s="5"/>
      <c r="W8392" s="94" t="str">
        <f t="shared" si="1315"/>
        <v/>
      </c>
      <c r="X8392" s="94" t="str">
        <f t="shared" si="1318"/>
        <v/>
      </c>
      <c r="Y8392" s="5"/>
      <c r="BK8392" s="8"/>
      <c r="BL8392" s="5"/>
      <c r="BM8392" s="5"/>
      <c r="BN8392" s="5"/>
      <c r="BO8392" s="5"/>
      <c r="BP8392" s="1"/>
      <c r="BQ8392" s="1"/>
      <c r="BR8392" s="1"/>
      <c r="BS8392" s="1"/>
      <c r="BT8392" s="1"/>
      <c r="BU8392" s="4"/>
      <c r="BV8392" s="1"/>
      <c r="BW8392" s="3"/>
      <c r="BX8392" s="4"/>
      <c r="BY8392" s="5"/>
      <c r="BZ8392" s="5"/>
      <c r="CA8392" s="5"/>
      <c r="CB8392" s="5"/>
      <c r="CC8392" s="5"/>
      <c r="CD8392" s="43"/>
    </row>
    <row r="8393" spans="1:82" x14ac:dyDescent="0.25">
      <c r="A8393" s="8"/>
      <c r="B8393" s="5"/>
      <c r="C8393" s="5"/>
      <c r="D8393" s="5"/>
      <c r="E8393" s="5"/>
      <c r="F8393" s="94" t="str">
        <f t="shared" si="1309"/>
        <v/>
      </c>
      <c r="G8393" s="94" t="str">
        <f t="shared" si="1310"/>
        <v/>
      </c>
      <c r="H8393" s="127" t="str">
        <f>IF(A8393&lt;&gt;"",IF(MID(C8393,1,1)="c",$AS$26,IF(MID(C8393,1,1)="r",$AS$41,IF(MID(C8393,1,1)="p",#REF!,#REF!))),"")</f>
        <v/>
      </c>
      <c r="I8393" s="92" t="str">
        <f t="shared" si="1311"/>
        <v/>
      </c>
      <c r="J8393" s="92" t="str">
        <f t="shared" si="1312"/>
        <v/>
      </c>
      <c r="K8393" s="92" t="str">
        <f t="shared" si="1313"/>
        <v/>
      </c>
      <c r="L8393" s="92" t="str">
        <f t="shared" si="1314"/>
        <v/>
      </c>
      <c r="M8393" s="95" t="str">
        <f>IF(A8393&lt;&gt;"",IF(MID(C8393,1,1)="c",SigmaEpsConcrete(I8393,$AN$30:$AN$33,$AR$30:$AR$33,$AS$26,$AS$27,$AS$28,$AQ$20,$AU$19),""),"")</f>
        <v/>
      </c>
      <c r="N8393" s="95" t="str">
        <f>IF(A8393&lt;&gt;"",IF(MID(C8393,1,1)="r",SigmaEpsReinf(J8393,$AS$42:$AS$43,$AS$41,$AS$39,$AS$40,$AQ$38),""),"")</f>
        <v/>
      </c>
      <c r="Q8393" s="92" t="str">
        <f t="shared" si="1316"/>
        <v/>
      </c>
      <c r="R8393" s="92" t="str">
        <f t="shared" si="1317"/>
        <v/>
      </c>
      <c r="U8393" s="5"/>
      <c r="V8393" s="5"/>
      <c r="W8393" s="94" t="str">
        <f t="shared" si="1315"/>
        <v/>
      </c>
      <c r="X8393" s="94" t="str">
        <f t="shared" si="1318"/>
        <v/>
      </c>
      <c r="Y8393" s="5"/>
      <c r="BK8393" s="8"/>
      <c r="BL8393" s="5"/>
      <c r="BM8393" s="5"/>
      <c r="BN8393" s="5"/>
      <c r="BO8393" s="5"/>
      <c r="BP8393" s="1"/>
      <c r="BQ8393" s="1"/>
      <c r="BR8393" s="1"/>
      <c r="BS8393" s="1"/>
      <c r="BT8393" s="1"/>
      <c r="BU8393" s="4"/>
      <c r="BV8393" s="1"/>
      <c r="BW8393" s="3"/>
      <c r="BX8393" s="4"/>
      <c r="BY8393" s="5"/>
      <c r="BZ8393" s="5"/>
      <c r="CA8393" s="5"/>
      <c r="CB8393" s="5"/>
      <c r="CC8393" s="5"/>
      <c r="CD8393" s="43"/>
    </row>
    <row r="8394" spans="1:82" x14ac:dyDescent="0.25">
      <c r="A8394" s="8"/>
      <c r="B8394" s="5"/>
      <c r="C8394" s="5"/>
      <c r="D8394" s="5"/>
      <c r="E8394" s="5"/>
      <c r="F8394" s="94" t="str">
        <f t="shared" ref="F8394:F8457" si="1319">IF(A8394&lt;&gt;"",(D8394-$AU$86)/10,"")</f>
        <v/>
      </c>
      <c r="G8394" s="94" t="str">
        <f t="shared" ref="G8394:G8457" si="1320">IF(A8394&lt;&gt;"",(E8394-$AU$87)/10,"")</f>
        <v/>
      </c>
      <c r="H8394" s="127" t="str">
        <f>IF(A8394&lt;&gt;"",IF(MID(C8394,1,1)="c",$AS$26,IF(MID(C8394,1,1)="r",$AS$41,IF(MID(C8394,1,1)="p",#REF!,#REF!))),"")</f>
        <v/>
      </c>
      <c r="I8394" s="92" t="str">
        <f t="shared" ref="I8394:I8457" si="1321">IF($A8394&lt;&gt;"",IF(MID($C8394,1,1)="c",$Y$3+$Y$4*$F8394+$Y$5*$G8394+$BR$43,""),"")</f>
        <v/>
      </c>
      <c r="J8394" s="92" t="str">
        <f t="shared" ref="J8394:J8457" si="1322">IF($A8394&lt;&gt;"",IF(MID($C8394,1,1)="r",$Y$3+$Y$4*$F8394+$Y$5*$G8394+$BR$43,""),"")</f>
        <v/>
      </c>
      <c r="K8394" s="92" t="str">
        <f t="shared" ref="K8394:K8457" si="1323">IF($A8394&lt;&gt;"",IF(MID($C8394,1,1)="u",$Y$3+$Y$4*$F8394+$Y$5*$G8394+$BR$43,""),"")</f>
        <v/>
      </c>
      <c r="L8394" s="92" t="str">
        <f t="shared" ref="L8394:L8457" si="1324">IF($A8394&lt;&gt;"",IF(MID($C8394,1,1)="p",$Y$3+$Y$4*$F8394+$Y$5*$G8394+$BR$43,""),"")</f>
        <v/>
      </c>
      <c r="M8394" s="95" t="str">
        <f>IF(A8394&lt;&gt;"",IF(MID(C8394,1,1)="c",SigmaEpsConcrete(I8394,$AN$30:$AN$33,$AR$30:$AR$33,$AS$26,$AS$27,$AS$28,$AQ$20,$AU$19),""),"")</f>
        <v/>
      </c>
      <c r="N8394" s="95" t="str">
        <f>IF(A8394&lt;&gt;"",IF(MID(C8394,1,1)="r",SigmaEpsReinf(J8394,$AS$42:$AS$43,$AS$41,$AS$39,$AS$40,$AQ$38),""),"")</f>
        <v/>
      </c>
      <c r="Q8394" s="92" t="str">
        <f t="shared" si="1316"/>
        <v/>
      </c>
      <c r="R8394" s="92" t="str">
        <f t="shared" si="1317"/>
        <v/>
      </c>
      <c r="U8394" s="5"/>
      <c r="V8394" s="5"/>
      <c r="W8394" s="94" t="str">
        <f t="shared" ref="W8394:W8457" si="1325">IF(A8394&lt;&gt;"",F8394-$AU$105,"")</f>
        <v/>
      </c>
      <c r="X8394" s="94" t="str">
        <f t="shared" si="1318"/>
        <v/>
      </c>
      <c r="Y8394" s="5"/>
      <c r="BK8394" s="8"/>
      <c r="BL8394" s="5"/>
      <c r="BM8394" s="5"/>
      <c r="BN8394" s="5"/>
      <c r="BO8394" s="5"/>
      <c r="BP8394" s="1"/>
      <c r="BQ8394" s="1"/>
      <c r="BR8394" s="1"/>
      <c r="BS8394" s="1"/>
      <c r="BT8394" s="1"/>
      <c r="BU8394" s="4"/>
      <c r="BV8394" s="1"/>
      <c r="BW8394" s="3"/>
      <c r="BX8394" s="4"/>
      <c r="BY8394" s="5"/>
      <c r="BZ8394" s="5"/>
      <c r="CA8394" s="5"/>
      <c r="CB8394" s="5"/>
      <c r="CC8394" s="5"/>
      <c r="CD8394" s="43"/>
    </row>
    <row r="8395" spans="1:82" x14ac:dyDescent="0.25">
      <c r="A8395" s="8"/>
      <c r="B8395" s="5"/>
      <c r="C8395" s="5"/>
      <c r="D8395" s="5"/>
      <c r="E8395" s="5"/>
      <c r="F8395" s="94" t="str">
        <f t="shared" si="1319"/>
        <v/>
      </c>
      <c r="G8395" s="94" t="str">
        <f t="shared" si="1320"/>
        <v/>
      </c>
      <c r="H8395" s="127" t="str">
        <f>IF(A8395&lt;&gt;"",IF(MID(C8395,1,1)="c",$AS$26,IF(MID(C8395,1,1)="r",$AS$41,IF(MID(C8395,1,1)="p",#REF!,#REF!))),"")</f>
        <v/>
      </c>
      <c r="I8395" s="92" t="str">
        <f t="shared" si="1321"/>
        <v/>
      </c>
      <c r="J8395" s="92" t="str">
        <f t="shared" si="1322"/>
        <v/>
      </c>
      <c r="K8395" s="92" t="str">
        <f t="shared" si="1323"/>
        <v/>
      </c>
      <c r="L8395" s="92" t="str">
        <f t="shared" si="1324"/>
        <v/>
      </c>
      <c r="M8395" s="95" t="str">
        <f>IF(A8395&lt;&gt;"",IF(MID(C8395,1,1)="c",SigmaEpsConcrete(I8395,$AN$30:$AN$33,$AR$30:$AR$33,$AS$26,$AS$27,$AS$28,$AQ$20,$AU$19),""),"")</f>
        <v/>
      </c>
      <c r="N8395" s="95" t="str">
        <f>IF(A8395&lt;&gt;"",IF(MID(C8395,1,1)="r",SigmaEpsReinf(J8395,$AS$42:$AS$43,$AS$41,$AS$39,$AS$40,$AQ$38),""),"")</f>
        <v/>
      </c>
      <c r="Q8395" s="92" t="str">
        <f t="shared" ref="Q8395:Q8458" si="1326">IF(A8395&lt;&gt;"",IF(MID(C8395,1,1)="c",IF(ISERROR(M8395/I8395),"",M8395/I8395),""),"")</f>
        <v/>
      </c>
      <c r="R8395" s="92" t="str">
        <f t="shared" ref="R8395:R8458" si="1327">IF(A8395&lt;&gt;"",IF(MID(C8395,1,1)="r",IF(ISERROR(N8395/J8395),"",N8395/J8395),""),"")</f>
        <v/>
      </c>
      <c r="U8395" s="5"/>
      <c r="V8395" s="5"/>
      <c r="W8395" s="94" t="str">
        <f t="shared" si="1325"/>
        <v/>
      </c>
      <c r="X8395" s="94" t="str">
        <f t="shared" ref="X8395:X8458" si="1328">IF(B8395&lt;&gt;"",G8395-$AU$106,"")</f>
        <v/>
      </c>
      <c r="Y8395" s="5"/>
      <c r="BK8395" s="8"/>
      <c r="BL8395" s="5"/>
      <c r="BM8395" s="5"/>
      <c r="BN8395" s="5"/>
      <c r="BO8395" s="5"/>
      <c r="BP8395" s="1"/>
      <c r="BQ8395" s="1"/>
      <c r="BR8395" s="1"/>
      <c r="BS8395" s="1"/>
      <c r="BT8395" s="1"/>
      <c r="BU8395" s="4"/>
      <c r="BV8395" s="1"/>
      <c r="BW8395" s="3"/>
      <c r="BX8395" s="4"/>
      <c r="BY8395" s="5"/>
      <c r="BZ8395" s="5"/>
      <c r="CA8395" s="5"/>
      <c r="CB8395" s="5"/>
      <c r="CC8395" s="5"/>
      <c r="CD8395" s="43"/>
    </row>
    <row r="8396" spans="1:82" x14ac:dyDescent="0.25">
      <c r="A8396" s="8"/>
      <c r="B8396" s="5"/>
      <c r="C8396" s="5"/>
      <c r="D8396" s="5"/>
      <c r="E8396" s="5"/>
      <c r="F8396" s="94" t="str">
        <f t="shared" si="1319"/>
        <v/>
      </c>
      <c r="G8396" s="94" t="str">
        <f t="shared" si="1320"/>
        <v/>
      </c>
      <c r="H8396" s="127" t="str">
        <f>IF(A8396&lt;&gt;"",IF(MID(C8396,1,1)="c",$AS$26,IF(MID(C8396,1,1)="r",$AS$41,IF(MID(C8396,1,1)="p",#REF!,#REF!))),"")</f>
        <v/>
      </c>
      <c r="I8396" s="92" t="str">
        <f t="shared" si="1321"/>
        <v/>
      </c>
      <c r="J8396" s="92" t="str">
        <f t="shared" si="1322"/>
        <v/>
      </c>
      <c r="K8396" s="92" t="str">
        <f t="shared" si="1323"/>
        <v/>
      </c>
      <c r="L8396" s="92" t="str">
        <f t="shared" si="1324"/>
        <v/>
      </c>
      <c r="M8396" s="95" t="str">
        <f>IF(A8396&lt;&gt;"",IF(MID(C8396,1,1)="c",SigmaEpsConcrete(I8396,$AN$30:$AN$33,$AR$30:$AR$33,$AS$26,$AS$27,$AS$28,$AQ$20,$AU$19),""),"")</f>
        <v/>
      </c>
      <c r="N8396" s="95" t="str">
        <f>IF(A8396&lt;&gt;"",IF(MID(C8396,1,1)="r",SigmaEpsReinf(J8396,$AS$42:$AS$43,$AS$41,$AS$39,$AS$40,$AQ$38),""),"")</f>
        <v/>
      </c>
      <c r="Q8396" s="92" t="str">
        <f t="shared" si="1326"/>
        <v/>
      </c>
      <c r="R8396" s="92" t="str">
        <f t="shared" si="1327"/>
        <v/>
      </c>
      <c r="U8396" s="5"/>
      <c r="V8396" s="5"/>
      <c r="W8396" s="94" t="str">
        <f t="shared" si="1325"/>
        <v/>
      </c>
      <c r="X8396" s="94" t="str">
        <f t="shared" si="1328"/>
        <v/>
      </c>
      <c r="Y8396" s="5"/>
      <c r="BK8396" s="8"/>
      <c r="BL8396" s="5"/>
      <c r="BM8396" s="5"/>
      <c r="BN8396" s="5"/>
      <c r="BO8396" s="5"/>
      <c r="BP8396" s="1"/>
      <c r="BQ8396" s="1"/>
      <c r="BR8396" s="1"/>
      <c r="BS8396" s="1"/>
      <c r="BT8396" s="1"/>
      <c r="BU8396" s="4"/>
      <c r="BV8396" s="1"/>
      <c r="BW8396" s="3"/>
      <c r="BX8396" s="4"/>
      <c r="BY8396" s="5"/>
      <c r="BZ8396" s="5"/>
      <c r="CA8396" s="5"/>
      <c r="CB8396" s="5"/>
      <c r="CC8396" s="5"/>
      <c r="CD8396" s="43"/>
    </row>
    <row r="8397" spans="1:82" x14ac:dyDescent="0.25">
      <c r="A8397" s="8"/>
      <c r="B8397" s="5"/>
      <c r="C8397" s="5"/>
      <c r="D8397" s="5"/>
      <c r="E8397" s="5"/>
      <c r="F8397" s="94" t="str">
        <f t="shared" si="1319"/>
        <v/>
      </c>
      <c r="G8397" s="94" t="str">
        <f t="shared" si="1320"/>
        <v/>
      </c>
      <c r="H8397" s="127" t="str">
        <f>IF(A8397&lt;&gt;"",IF(MID(C8397,1,1)="c",$AS$26,IF(MID(C8397,1,1)="r",$AS$41,IF(MID(C8397,1,1)="p",#REF!,#REF!))),"")</f>
        <v/>
      </c>
      <c r="I8397" s="92" t="str">
        <f t="shared" si="1321"/>
        <v/>
      </c>
      <c r="J8397" s="92" t="str">
        <f t="shared" si="1322"/>
        <v/>
      </c>
      <c r="K8397" s="92" t="str">
        <f t="shared" si="1323"/>
        <v/>
      </c>
      <c r="L8397" s="92" t="str">
        <f t="shared" si="1324"/>
        <v/>
      </c>
      <c r="M8397" s="95" t="str">
        <f>IF(A8397&lt;&gt;"",IF(MID(C8397,1,1)="c",SigmaEpsConcrete(I8397,$AN$30:$AN$33,$AR$30:$AR$33,$AS$26,$AS$27,$AS$28,$AQ$20,$AU$19),""),"")</f>
        <v/>
      </c>
      <c r="N8397" s="95" t="str">
        <f>IF(A8397&lt;&gt;"",IF(MID(C8397,1,1)="r",SigmaEpsReinf(J8397,$AS$42:$AS$43,$AS$41,$AS$39,$AS$40,$AQ$38),""),"")</f>
        <v/>
      </c>
      <c r="Q8397" s="92" t="str">
        <f t="shared" si="1326"/>
        <v/>
      </c>
      <c r="R8397" s="92" t="str">
        <f t="shared" si="1327"/>
        <v/>
      </c>
      <c r="U8397" s="5"/>
      <c r="V8397" s="5"/>
      <c r="W8397" s="94" t="str">
        <f t="shared" si="1325"/>
        <v/>
      </c>
      <c r="X8397" s="94" t="str">
        <f t="shared" si="1328"/>
        <v/>
      </c>
      <c r="Y8397" s="5"/>
      <c r="BK8397" s="8"/>
      <c r="BL8397" s="5"/>
      <c r="BM8397" s="5"/>
      <c r="BN8397" s="5"/>
      <c r="BO8397" s="5"/>
      <c r="BP8397" s="1"/>
      <c r="BQ8397" s="1"/>
      <c r="BR8397" s="1"/>
      <c r="BS8397" s="1"/>
      <c r="BT8397" s="1"/>
      <c r="BU8397" s="4"/>
      <c r="BV8397" s="1"/>
      <c r="BW8397" s="3"/>
      <c r="BX8397" s="4"/>
      <c r="BY8397" s="5"/>
      <c r="BZ8397" s="5"/>
      <c r="CA8397" s="5"/>
      <c r="CB8397" s="5"/>
      <c r="CC8397" s="5"/>
      <c r="CD8397" s="43"/>
    </row>
    <row r="8398" spans="1:82" x14ac:dyDescent="0.25">
      <c r="A8398" s="8"/>
      <c r="B8398" s="5"/>
      <c r="C8398" s="5"/>
      <c r="D8398" s="5"/>
      <c r="E8398" s="5"/>
      <c r="F8398" s="94" t="str">
        <f t="shared" si="1319"/>
        <v/>
      </c>
      <c r="G8398" s="94" t="str">
        <f t="shared" si="1320"/>
        <v/>
      </c>
      <c r="H8398" s="127" t="str">
        <f>IF(A8398&lt;&gt;"",IF(MID(C8398,1,1)="c",$AS$26,IF(MID(C8398,1,1)="r",$AS$41,IF(MID(C8398,1,1)="p",#REF!,#REF!))),"")</f>
        <v/>
      </c>
      <c r="I8398" s="92" t="str">
        <f t="shared" si="1321"/>
        <v/>
      </c>
      <c r="J8398" s="92" t="str">
        <f t="shared" si="1322"/>
        <v/>
      </c>
      <c r="K8398" s="92" t="str">
        <f t="shared" si="1323"/>
        <v/>
      </c>
      <c r="L8398" s="92" t="str">
        <f t="shared" si="1324"/>
        <v/>
      </c>
      <c r="M8398" s="95" t="str">
        <f>IF(A8398&lt;&gt;"",IF(MID(C8398,1,1)="c",SigmaEpsConcrete(I8398,$AN$30:$AN$33,$AR$30:$AR$33,$AS$26,$AS$27,$AS$28,$AQ$20,$AU$19),""),"")</f>
        <v/>
      </c>
      <c r="N8398" s="95" t="str">
        <f>IF(A8398&lt;&gt;"",IF(MID(C8398,1,1)="r",SigmaEpsReinf(J8398,$AS$42:$AS$43,$AS$41,$AS$39,$AS$40,$AQ$38),""),"")</f>
        <v/>
      </c>
      <c r="Q8398" s="92" t="str">
        <f t="shared" si="1326"/>
        <v/>
      </c>
      <c r="R8398" s="92" t="str">
        <f t="shared" si="1327"/>
        <v/>
      </c>
      <c r="U8398" s="5"/>
      <c r="V8398" s="5"/>
      <c r="W8398" s="94" t="str">
        <f t="shared" si="1325"/>
        <v/>
      </c>
      <c r="X8398" s="94" t="str">
        <f t="shared" si="1328"/>
        <v/>
      </c>
      <c r="Y8398" s="5"/>
      <c r="BK8398" s="8"/>
      <c r="BL8398" s="5"/>
      <c r="BM8398" s="5"/>
      <c r="BN8398" s="5"/>
      <c r="BO8398" s="5"/>
      <c r="BP8398" s="1"/>
      <c r="BQ8398" s="1"/>
      <c r="BR8398" s="1"/>
      <c r="BS8398" s="1"/>
      <c r="BT8398" s="1"/>
      <c r="BU8398" s="4"/>
      <c r="BV8398" s="1"/>
      <c r="BW8398" s="3"/>
      <c r="BX8398" s="4"/>
      <c r="BY8398" s="5"/>
      <c r="BZ8398" s="5"/>
      <c r="CA8398" s="5"/>
      <c r="CB8398" s="5"/>
      <c r="CC8398" s="5"/>
      <c r="CD8398" s="43"/>
    </row>
    <row r="8399" spans="1:82" x14ac:dyDescent="0.25">
      <c r="A8399" s="8"/>
      <c r="B8399" s="5"/>
      <c r="C8399" s="5"/>
      <c r="D8399" s="5"/>
      <c r="E8399" s="5"/>
      <c r="F8399" s="94" t="str">
        <f t="shared" si="1319"/>
        <v/>
      </c>
      <c r="G8399" s="94" t="str">
        <f t="shared" si="1320"/>
        <v/>
      </c>
      <c r="H8399" s="127" t="str">
        <f>IF(A8399&lt;&gt;"",IF(MID(C8399,1,1)="c",$AS$26,IF(MID(C8399,1,1)="r",$AS$41,IF(MID(C8399,1,1)="p",#REF!,#REF!))),"")</f>
        <v/>
      </c>
      <c r="I8399" s="92" t="str">
        <f t="shared" si="1321"/>
        <v/>
      </c>
      <c r="J8399" s="92" t="str">
        <f t="shared" si="1322"/>
        <v/>
      </c>
      <c r="K8399" s="92" t="str">
        <f t="shared" si="1323"/>
        <v/>
      </c>
      <c r="L8399" s="92" t="str">
        <f t="shared" si="1324"/>
        <v/>
      </c>
      <c r="M8399" s="95" t="str">
        <f>IF(A8399&lt;&gt;"",IF(MID(C8399,1,1)="c",SigmaEpsConcrete(I8399,$AN$30:$AN$33,$AR$30:$AR$33,$AS$26,$AS$27,$AS$28,$AQ$20,$AU$19),""),"")</f>
        <v/>
      </c>
      <c r="N8399" s="95" t="str">
        <f>IF(A8399&lt;&gt;"",IF(MID(C8399,1,1)="r",SigmaEpsReinf(J8399,$AS$42:$AS$43,$AS$41,$AS$39,$AS$40,$AQ$38),""),"")</f>
        <v/>
      </c>
      <c r="Q8399" s="92" t="str">
        <f t="shared" si="1326"/>
        <v/>
      </c>
      <c r="R8399" s="92" t="str">
        <f t="shared" si="1327"/>
        <v/>
      </c>
      <c r="U8399" s="5"/>
      <c r="V8399" s="5"/>
      <c r="W8399" s="94" t="str">
        <f t="shared" si="1325"/>
        <v/>
      </c>
      <c r="X8399" s="94" t="str">
        <f t="shared" si="1328"/>
        <v/>
      </c>
      <c r="Y8399" s="5"/>
      <c r="BK8399" s="8"/>
      <c r="BL8399" s="5"/>
      <c r="BM8399" s="5"/>
      <c r="BN8399" s="5"/>
      <c r="BO8399" s="5"/>
      <c r="BP8399" s="1"/>
      <c r="BQ8399" s="1"/>
      <c r="BR8399" s="1"/>
      <c r="BS8399" s="1"/>
      <c r="BT8399" s="1"/>
      <c r="BU8399" s="4"/>
      <c r="BV8399" s="1"/>
      <c r="BW8399" s="3"/>
      <c r="BX8399" s="4"/>
      <c r="BY8399" s="5"/>
      <c r="BZ8399" s="5"/>
      <c r="CA8399" s="5"/>
      <c r="CB8399" s="5"/>
      <c r="CC8399" s="5"/>
      <c r="CD8399" s="43"/>
    </row>
    <row r="8400" spans="1:82" x14ac:dyDescent="0.25">
      <c r="A8400" s="8"/>
      <c r="B8400" s="5"/>
      <c r="C8400" s="5"/>
      <c r="D8400" s="5"/>
      <c r="E8400" s="5"/>
      <c r="F8400" s="94" t="str">
        <f t="shared" si="1319"/>
        <v/>
      </c>
      <c r="G8400" s="94" t="str">
        <f t="shared" si="1320"/>
        <v/>
      </c>
      <c r="H8400" s="127" t="str">
        <f>IF(A8400&lt;&gt;"",IF(MID(C8400,1,1)="c",$AS$26,IF(MID(C8400,1,1)="r",$AS$41,IF(MID(C8400,1,1)="p",#REF!,#REF!))),"")</f>
        <v/>
      </c>
      <c r="I8400" s="92" t="str">
        <f t="shared" si="1321"/>
        <v/>
      </c>
      <c r="J8400" s="92" t="str">
        <f t="shared" si="1322"/>
        <v/>
      </c>
      <c r="K8400" s="92" t="str">
        <f t="shared" si="1323"/>
        <v/>
      </c>
      <c r="L8400" s="92" t="str">
        <f t="shared" si="1324"/>
        <v/>
      </c>
      <c r="M8400" s="95" t="str">
        <f>IF(A8400&lt;&gt;"",IF(MID(C8400,1,1)="c",SigmaEpsConcrete(I8400,$AN$30:$AN$33,$AR$30:$AR$33,$AS$26,$AS$27,$AS$28,$AQ$20,$AU$19),""),"")</f>
        <v/>
      </c>
      <c r="N8400" s="95" t="str">
        <f>IF(A8400&lt;&gt;"",IF(MID(C8400,1,1)="r",SigmaEpsReinf(J8400,$AS$42:$AS$43,$AS$41,$AS$39,$AS$40,$AQ$38),""),"")</f>
        <v/>
      </c>
      <c r="Q8400" s="92" t="str">
        <f t="shared" si="1326"/>
        <v/>
      </c>
      <c r="R8400" s="92" t="str">
        <f t="shared" si="1327"/>
        <v/>
      </c>
      <c r="U8400" s="5"/>
      <c r="V8400" s="5"/>
      <c r="W8400" s="94" t="str">
        <f t="shared" si="1325"/>
        <v/>
      </c>
      <c r="X8400" s="94" t="str">
        <f t="shared" si="1328"/>
        <v/>
      </c>
      <c r="Y8400" s="5"/>
      <c r="BK8400" s="8"/>
      <c r="BL8400" s="5"/>
      <c r="BM8400" s="5"/>
      <c r="BN8400" s="5"/>
      <c r="BO8400" s="5"/>
      <c r="BP8400" s="1"/>
      <c r="BQ8400" s="1"/>
      <c r="BR8400" s="1"/>
      <c r="BS8400" s="1"/>
      <c r="BT8400" s="1"/>
      <c r="BU8400" s="4"/>
      <c r="BV8400" s="1"/>
      <c r="BW8400" s="3"/>
      <c r="BX8400" s="4"/>
      <c r="BY8400" s="5"/>
      <c r="BZ8400" s="5"/>
      <c r="CA8400" s="5"/>
      <c r="CB8400" s="5"/>
      <c r="CC8400" s="5"/>
      <c r="CD8400" s="43"/>
    </row>
    <row r="8401" spans="1:82" x14ac:dyDescent="0.25">
      <c r="A8401" s="8"/>
      <c r="B8401" s="5"/>
      <c r="C8401" s="5"/>
      <c r="D8401" s="5"/>
      <c r="E8401" s="5"/>
      <c r="F8401" s="94" t="str">
        <f t="shared" si="1319"/>
        <v/>
      </c>
      <c r="G8401" s="94" t="str">
        <f t="shared" si="1320"/>
        <v/>
      </c>
      <c r="H8401" s="127" t="str">
        <f>IF(A8401&lt;&gt;"",IF(MID(C8401,1,1)="c",$AS$26,IF(MID(C8401,1,1)="r",$AS$41,IF(MID(C8401,1,1)="p",#REF!,#REF!))),"")</f>
        <v/>
      </c>
      <c r="I8401" s="92" t="str">
        <f t="shared" si="1321"/>
        <v/>
      </c>
      <c r="J8401" s="92" t="str">
        <f t="shared" si="1322"/>
        <v/>
      </c>
      <c r="K8401" s="92" t="str">
        <f t="shared" si="1323"/>
        <v/>
      </c>
      <c r="L8401" s="92" t="str">
        <f t="shared" si="1324"/>
        <v/>
      </c>
      <c r="M8401" s="95" t="str">
        <f>IF(A8401&lt;&gt;"",IF(MID(C8401,1,1)="c",SigmaEpsConcrete(I8401,$AN$30:$AN$33,$AR$30:$AR$33,$AS$26,$AS$27,$AS$28,$AQ$20,$AU$19),""),"")</f>
        <v/>
      </c>
      <c r="N8401" s="95" t="str">
        <f>IF(A8401&lt;&gt;"",IF(MID(C8401,1,1)="r",SigmaEpsReinf(J8401,$AS$42:$AS$43,$AS$41,$AS$39,$AS$40,$AQ$38),""),"")</f>
        <v/>
      </c>
      <c r="Q8401" s="92" t="str">
        <f t="shared" si="1326"/>
        <v/>
      </c>
      <c r="R8401" s="92" t="str">
        <f t="shared" si="1327"/>
        <v/>
      </c>
      <c r="U8401" s="5"/>
      <c r="V8401" s="5"/>
      <c r="W8401" s="94" t="str">
        <f t="shared" si="1325"/>
        <v/>
      </c>
      <c r="X8401" s="94" t="str">
        <f t="shared" si="1328"/>
        <v/>
      </c>
      <c r="Y8401" s="5"/>
      <c r="BK8401" s="8"/>
      <c r="BL8401" s="5"/>
      <c r="BM8401" s="5"/>
      <c r="BN8401" s="5"/>
      <c r="BO8401" s="5"/>
      <c r="BP8401" s="1"/>
      <c r="BQ8401" s="1"/>
      <c r="BR8401" s="1"/>
      <c r="BS8401" s="1"/>
      <c r="BT8401" s="1"/>
      <c r="BU8401" s="4"/>
      <c r="BV8401" s="1"/>
      <c r="BW8401" s="3"/>
      <c r="BX8401" s="4"/>
      <c r="BY8401" s="5"/>
      <c r="BZ8401" s="5"/>
      <c r="CA8401" s="5"/>
      <c r="CB8401" s="5"/>
      <c r="CC8401" s="5"/>
      <c r="CD8401" s="43"/>
    </row>
    <row r="8402" spans="1:82" x14ac:dyDescent="0.25">
      <c r="A8402" s="8"/>
      <c r="B8402" s="5"/>
      <c r="C8402" s="5"/>
      <c r="D8402" s="5"/>
      <c r="E8402" s="5"/>
      <c r="F8402" s="94" t="str">
        <f t="shared" si="1319"/>
        <v/>
      </c>
      <c r="G8402" s="94" t="str">
        <f t="shared" si="1320"/>
        <v/>
      </c>
      <c r="H8402" s="127" t="str">
        <f>IF(A8402&lt;&gt;"",IF(MID(C8402,1,1)="c",$AS$26,IF(MID(C8402,1,1)="r",$AS$41,IF(MID(C8402,1,1)="p",#REF!,#REF!))),"")</f>
        <v/>
      </c>
      <c r="I8402" s="92" t="str">
        <f t="shared" si="1321"/>
        <v/>
      </c>
      <c r="J8402" s="92" t="str">
        <f t="shared" si="1322"/>
        <v/>
      </c>
      <c r="K8402" s="92" t="str">
        <f t="shared" si="1323"/>
        <v/>
      </c>
      <c r="L8402" s="92" t="str">
        <f t="shared" si="1324"/>
        <v/>
      </c>
      <c r="M8402" s="95" t="str">
        <f>IF(A8402&lt;&gt;"",IF(MID(C8402,1,1)="c",SigmaEpsConcrete(I8402,$AN$30:$AN$33,$AR$30:$AR$33,$AS$26,$AS$27,$AS$28,$AQ$20,$AU$19),""),"")</f>
        <v/>
      </c>
      <c r="N8402" s="95" t="str">
        <f>IF(A8402&lt;&gt;"",IF(MID(C8402,1,1)="r",SigmaEpsReinf(J8402,$AS$42:$AS$43,$AS$41,$AS$39,$AS$40,$AQ$38),""),"")</f>
        <v/>
      </c>
      <c r="Q8402" s="92" t="str">
        <f t="shared" si="1326"/>
        <v/>
      </c>
      <c r="R8402" s="92" t="str">
        <f t="shared" si="1327"/>
        <v/>
      </c>
      <c r="U8402" s="5"/>
      <c r="V8402" s="5"/>
      <c r="W8402" s="94" t="str">
        <f t="shared" si="1325"/>
        <v/>
      </c>
      <c r="X8402" s="94" t="str">
        <f t="shared" si="1328"/>
        <v/>
      </c>
      <c r="Y8402" s="5"/>
      <c r="BK8402" s="8"/>
      <c r="BL8402" s="5"/>
      <c r="BM8402" s="5"/>
      <c r="BN8402" s="5"/>
      <c r="BO8402" s="5"/>
      <c r="BP8402" s="1"/>
      <c r="BQ8402" s="1"/>
      <c r="BR8402" s="1"/>
      <c r="BS8402" s="1"/>
      <c r="BT8402" s="1"/>
      <c r="BU8402" s="4"/>
      <c r="BV8402" s="1"/>
      <c r="BW8402" s="3"/>
      <c r="BX8402" s="4"/>
      <c r="BY8402" s="5"/>
      <c r="BZ8402" s="5"/>
      <c r="CA8402" s="5"/>
      <c r="CB8402" s="5"/>
      <c r="CC8402" s="5"/>
      <c r="CD8402" s="43"/>
    </row>
    <row r="8403" spans="1:82" x14ac:dyDescent="0.25">
      <c r="A8403" s="8"/>
      <c r="B8403" s="5"/>
      <c r="C8403" s="5"/>
      <c r="D8403" s="5"/>
      <c r="E8403" s="5"/>
      <c r="F8403" s="94" t="str">
        <f t="shared" si="1319"/>
        <v/>
      </c>
      <c r="G8403" s="94" t="str">
        <f t="shared" si="1320"/>
        <v/>
      </c>
      <c r="H8403" s="127" t="str">
        <f>IF(A8403&lt;&gt;"",IF(MID(C8403,1,1)="c",$AS$26,IF(MID(C8403,1,1)="r",$AS$41,IF(MID(C8403,1,1)="p",#REF!,#REF!))),"")</f>
        <v/>
      </c>
      <c r="I8403" s="92" t="str">
        <f t="shared" si="1321"/>
        <v/>
      </c>
      <c r="J8403" s="92" t="str">
        <f t="shared" si="1322"/>
        <v/>
      </c>
      <c r="K8403" s="92" t="str">
        <f t="shared" si="1323"/>
        <v/>
      </c>
      <c r="L8403" s="92" t="str">
        <f t="shared" si="1324"/>
        <v/>
      </c>
      <c r="M8403" s="95" t="str">
        <f>IF(A8403&lt;&gt;"",IF(MID(C8403,1,1)="c",SigmaEpsConcrete(I8403,$AN$30:$AN$33,$AR$30:$AR$33,$AS$26,$AS$27,$AS$28,$AQ$20,$AU$19),""),"")</f>
        <v/>
      </c>
      <c r="N8403" s="95" t="str">
        <f>IF(A8403&lt;&gt;"",IF(MID(C8403,1,1)="r",SigmaEpsReinf(J8403,$AS$42:$AS$43,$AS$41,$AS$39,$AS$40,$AQ$38),""),"")</f>
        <v/>
      </c>
      <c r="Q8403" s="92" t="str">
        <f t="shared" si="1326"/>
        <v/>
      </c>
      <c r="R8403" s="92" t="str">
        <f t="shared" si="1327"/>
        <v/>
      </c>
      <c r="U8403" s="5"/>
      <c r="V8403" s="5"/>
      <c r="W8403" s="94" t="str">
        <f t="shared" si="1325"/>
        <v/>
      </c>
      <c r="X8403" s="94" t="str">
        <f t="shared" si="1328"/>
        <v/>
      </c>
      <c r="Y8403" s="5"/>
      <c r="BK8403" s="8"/>
      <c r="BL8403" s="5"/>
      <c r="BM8403" s="5"/>
      <c r="BN8403" s="5"/>
      <c r="BO8403" s="5"/>
      <c r="BP8403" s="1"/>
      <c r="BQ8403" s="1"/>
      <c r="BR8403" s="1"/>
      <c r="BS8403" s="1"/>
      <c r="BT8403" s="1"/>
      <c r="BU8403" s="4"/>
      <c r="BV8403" s="1"/>
      <c r="BW8403" s="3"/>
      <c r="BX8403" s="4"/>
      <c r="BY8403" s="5"/>
      <c r="BZ8403" s="5"/>
      <c r="CA8403" s="5"/>
      <c r="CB8403" s="5"/>
      <c r="CC8403" s="5"/>
      <c r="CD8403" s="43"/>
    </row>
    <row r="8404" spans="1:82" x14ac:dyDescent="0.25">
      <c r="A8404" s="8"/>
      <c r="B8404" s="5"/>
      <c r="C8404" s="5"/>
      <c r="D8404" s="5"/>
      <c r="E8404" s="5"/>
      <c r="F8404" s="94" t="str">
        <f t="shared" si="1319"/>
        <v/>
      </c>
      <c r="G8404" s="94" t="str">
        <f t="shared" si="1320"/>
        <v/>
      </c>
      <c r="H8404" s="127" t="str">
        <f>IF(A8404&lt;&gt;"",IF(MID(C8404,1,1)="c",$AS$26,IF(MID(C8404,1,1)="r",$AS$41,IF(MID(C8404,1,1)="p",#REF!,#REF!))),"")</f>
        <v/>
      </c>
      <c r="I8404" s="92" t="str">
        <f t="shared" si="1321"/>
        <v/>
      </c>
      <c r="J8404" s="92" t="str">
        <f t="shared" si="1322"/>
        <v/>
      </c>
      <c r="K8404" s="92" t="str">
        <f t="shared" si="1323"/>
        <v/>
      </c>
      <c r="L8404" s="92" t="str">
        <f t="shared" si="1324"/>
        <v/>
      </c>
      <c r="M8404" s="95" t="str">
        <f>IF(A8404&lt;&gt;"",IF(MID(C8404,1,1)="c",SigmaEpsConcrete(I8404,$AN$30:$AN$33,$AR$30:$AR$33,$AS$26,$AS$27,$AS$28,$AQ$20,$AU$19),""),"")</f>
        <v/>
      </c>
      <c r="N8404" s="95" t="str">
        <f>IF(A8404&lt;&gt;"",IF(MID(C8404,1,1)="r",SigmaEpsReinf(J8404,$AS$42:$AS$43,$AS$41,$AS$39,$AS$40,$AQ$38),""),"")</f>
        <v/>
      </c>
      <c r="Q8404" s="92" t="str">
        <f t="shared" si="1326"/>
        <v/>
      </c>
      <c r="R8404" s="92" t="str">
        <f t="shared" si="1327"/>
        <v/>
      </c>
      <c r="U8404" s="5"/>
      <c r="V8404" s="5"/>
      <c r="W8404" s="94" t="str">
        <f t="shared" si="1325"/>
        <v/>
      </c>
      <c r="X8404" s="94" t="str">
        <f t="shared" si="1328"/>
        <v/>
      </c>
      <c r="Y8404" s="5"/>
      <c r="BK8404" s="8"/>
      <c r="BL8404" s="5"/>
      <c r="BM8404" s="5"/>
      <c r="BN8404" s="5"/>
      <c r="BO8404" s="5"/>
      <c r="BP8404" s="1"/>
      <c r="BQ8404" s="1"/>
      <c r="BR8404" s="1"/>
      <c r="BS8404" s="1"/>
      <c r="BT8404" s="1"/>
      <c r="BU8404" s="4"/>
      <c r="BV8404" s="1"/>
      <c r="BW8404" s="3"/>
      <c r="BX8404" s="4"/>
      <c r="BY8404" s="5"/>
      <c r="BZ8404" s="5"/>
      <c r="CA8404" s="5"/>
      <c r="CB8404" s="5"/>
      <c r="CC8404" s="5"/>
      <c r="CD8404" s="43"/>
    </row>
    <row r="8405" spans="1:82" x14ac:dyDescent="0.25">
      <c r="A8405" s="8"/>
      <c r="B8405" s="5"/>
      <c r="C8405" s="5"/>
      <c r="D8405" s="5"/>
      <c r="E8405" s="5"/>
      <c r="F8405" s="94" t="str">
        <f t="shared" si="1319"/>
        <v/>
      </c>
      <c r="G8405" s="94" t="str">
        <f t="shared" si="1320"/>
        <v/>
      </c>
      <c r="H8405" s="127" t="str">
        <f>IF(A8405&lt;&gt;"",IF(MID(C8405,1,1)="c",$AS$26,IF(MID(C8405,1,1)="r",$AS$41,IF(MID(C8405,1,1)="p",#REF!,#REF!))),"")</f>
        <v/>
      </c>
      <c r="I8405" s="92" t="str">
        <f t="shared" si="1321"/>
        <v/>
      </c>
      <c r="J8405" s="92" t="str">
        <f t="shared" si="1322"/>
        <v/>
      </c>
      <c r="K8405" s="92" t="str">
        <f t="shared" si="1323"/>
        <v/>
      </c>
      <c r="L8405" s="92" t="str">
        <f t="shared" si="1324"/>
        <v/>
      </c>
      <c r="M8405" s="95" t="str">
        <f>IF(A8405&lt;&gt;"",IF(MID(C8405,1,1)="c",SigmaEpsConcrete(I8405,$AN$30:$AN$33,$AR$30:$AR$33,$AS$26,$AS$27,$AS$28,$AQ$20,$AU$19),""),"")</f>
        <v/>
      </c>
      <c r="N8405" s="95" t="str">
        <f>IF(A8405&lt;&gt;"",IF(MID(C8405,1,1)="r",SigmaEpsReinf(J8405,$AS$42:$AS$43,$AS$41,$AS$39,$AS$40,$AQ$38),""),"")</f>
        <v/>
      </c>
      <c r="Q8405" s="92" t="str">
        <f t="shared" si="1326"/>
        <v/>
      </c>
      <c r="R8405" s="92" t="str">
        <f t="shared" si="1327"/>
        <v/>
      </c>
      <c r="U8405" s="5"/>
      <c r="V8405" s="5"/>
      <c r="W8405" s="94" t="str">
        <f t="shared" si="1325"/>
        <v/>
      </c>
      <c r="X8405" s="94" t="str">
        <f t="shared" si="1328"/>
        <v/>
      </c>
      <c r="Y8405" s="5"/>
      <c r="BK8405" s="8"/>
      <c r="BL8405" s="5"/>
      <c r="BM8405" s="5"/>
      <c r="BN8405" s="5"/>
      <c r="BO8405" s="5"/>
      <c r="BP8405" s="1"/>
      <c r="BQ8405" s="1"/>
      <c r="BR8405" s="1"/>
      <c r="BS8405" s="1"/>
      <c r="BT8405" s="1"/>
      <c r="BU8405" s="4"/>
      <c r="BV8405" s="1"/>
      <c r="BW8405" s="3"/>
      <c r="BX8405" s="4"/>
      <c r="BY8405" s="5"/>
      <c r="BZ8405" s="5"/>
      <c r="CA8405" s="5"/>
      <c r="CB8405" s="5"/>
      <c r="CC8405" s="5"/>
      <c r="CD8405" s="43"/>
    </row>
    <row r="8406" spans="1:82" x14ac:dyDescent="0.25">
      <c r="A8406" s="8"/>
      <c r="B8406" s="5"/>
      <c r="C8406" s="5"/>
      <c r="D8406" s="5"/>
      <c r="E8406" s="5"/>
      <c r="F8406" s="94" t="str">
        <f t="shared" si="1319"/>
        <v/>
      </c>
      <c r="G8406" s="94" t="str">
        <f t="shared" si="1320"/>
        <v/>
      </c>
      <c r="H8406" s="127" t="str">
        <f>IF(A8406&lt;&gt;"",IF(MID(C8406,1,1)="c",$AS$26,IF(MID(C8406,1,1)="r",$AS$41,IF(MID(C8406,1,1)="p",#REF!,#REF!))),"")</f>
        <v/>
      </c>
      <c r="I8406" s="92" t="str">
        <f t="shared" si="1321"/>
        <v/>
      </c>
      <c r="J8406" s="92" t="str">
        <f t="shared" si="1322"/>
        <v/>
      </c>
      <c r="K8406" s="92" t="str">
        <f t="shared" si="1323"/>
        <v/>
      </c>
      <c r="L8406" s="92" t="str">
        <f t="shared" si="1324"/>
        <v/>
      </c>
      <c r="M8406" s="95" t="str">
        <f>IF(A8406&lt;&gt;"",IF(MID(C8406,1,1)="c",SigmaEpsConcrete(I8406,$AN$30:$AN$33,$AR$30:$AR$33,$AS$26,$AS$27,$AS$28,$AQ$20,$AU$19),""),"")</f>
        <v/>
      </c>
      <c r="N8406" s="95" t="str">
        <f>IF(A8406&lt;&gt;"",IF(MID(C8406,1,1)="r",SigmaEpsReinf(J8406,$AS$42:$AS$43,$AS$41,$AS$39,$AS$40,$AQ$38),""),"")</f>
        <v/>
      </c>
      <c r="Q8406" s="92" t="str">
        <f t="shared" si="1326"/>
        <v/>
      </c>
      <c r="R8406" s="92" t="str">
        <f t="shared" si="1327"/>
        <v/>
      </c>
      <c r="U8406" s="5"/>
      <c r="V8406" s="5"/>
      <c r="W8406" s="94" t="str">
        <f t="shared" si="1325"/>
        <v/>
      </c>
      <c r="X8406" s="94" t="str">
        <f t="shared" si="1328"/>
        <v/>
      </c>
      <c r="Y8406" s="5"/>
      <c r="BK8406" s="8"/>
      <c r="BL8406" s="5"/>
      <c r="BM8406" s="5"/>
      <c r="BN8406" s="5"/>
      <c r="BO8406" s="5"/>
      <c r="BP8406" s="1"/>
      <c r="BQ8406" s="1"/>
      <c r="BR8406" s="1"/>
      <c r="BS8406" s="1"/>
      <c r="BT8406" s="1"/>
      <c r="BU8406" s="4"/>
      <c r="BV8406" s="1"/>
      <c r="BW8406" s="3"/>
      <c r="BX8406" s="4"/>
      <c r="BY8406" s="5"/>
      <c r="BZ8406" s="5"/>
      <c r="CA8406" s="5"/>
      <c r="CB8406" s="5"/>
      <c r="CC8406" s="5"/>
      <c r="CD8406" s="43"/>
    </row>
    <row r="8407" spans="1:82" x14ac:dyDescent="0.25">
      <c r="A8407" s="8"/>
      <c r="B8407" s="5"/>
      <c r="C8407" s="5"/>
      <c r="D8407" s="5"/>
      <c r="E8407" s="5"/>
      <c r="F8407" s="94" t="str">
        <f t="shared" si="1319"/>
        <v/>
      </c>
      <c r="G8407" s="94" t="str">
        <f t="shared" si="1320"/>
        <v/>
      </c>
      <c r="H8407" s="127" t="str">
        <f>IF(A8407&lt;&gt;"",IF(MID(C8407,1,1)="c",$AS$26,IF(MID(C8407,1,1)="r",$AS$41,IF(MID(C8407,1,1)="p",#REF!,#REF!))),"")</f>
        <v/>
      </c>
      <c r="I8407" s="92" t="str">
        <f t="shared" si="1321"/>
        <v/>
      </c>
      <c r="J8407" s="92" t="str">
        <f t="shared" si="1322"/>
        <v/>
      </c>
      <c r="K8407" s="92" t="str">
        <f t="shared" si="1323"/>
        <v/>
      </c>
      <c r="L8407" s="92" t="str">
        <f t="shared" si="1324"/>
        <v/>
      </c>
      <c r="M8407" s="95" t="str">
        <f>IF(A8407&lt;&gt;"",IF(MID(C8407,1,1)="c",SigmaEpsConcrete(I8407,$AN$30:$AN$33,$AR$30:$AR$33,$AS$26,$AS$27,$AS$28,$AQ$20,$AU$19),""),"")</f>
        <v/>
      </c>
      <c r="N8407" s="95" t="str">
        <f>IF(A8407&lt;&gt;"",IF(MID(C8407,1,1)="r",SigmaEpsReinf(J8407,$AS$42:$AS$43,$AS$41,$AS$39,$AS$40,$AQ$38),""),"")</f>
        <v/>
      </c>
      <c r="Q8407" s="92" t="str">
        <f t="shared" si="1326"/>
        <v/>
      </c>
      <c r="R8407" s="92" t="str">
        <f t="shared" si="1327"/>
        <v/>
      </c>
      <c r="U8407" s="5"/>
      <c r="V8407" s="5"/>
      <c r="W8407" s="94" t="str">
        <f t="shared" si="1325"/>
        <v/>
      </c>
      <c r="X8407" s="94" t="str">
        <f t="shared" si="1328"/>
        <v/>
      </c>
      <c r="Y8407" s="5"/>
      <c r="BK8407" s="8"/>
      <c r="BL8407" s="5"/>
      <c r="BM8407" s="5"/>
      <c r="BN8407" s="5"/>
      <c r="BO8407" s="5"/>
      <c r="BP8407" s="1"/>
      <c r="BQ8407" s="1"/>
      <c r="BR8407" s="1"/>
      <c r="BS8407" s="1"/>
      <c r="BT8407" s="1"/>
      <c r="BU8407" s="4"/>
      <c r="BV8407" s="1"/>
      <c r="BW8407" s="3"/>
      <c r="BX8407" s="4"/>
      <c r="BY8407" s="5"/>
      <c r="BZ8407" s="5"/>
      <c r="CA8407" s="5"/>
      <c r="CB8407" s="5"/>
      <c r="CC8407" s="5"/>
      <c r="CD8407" s="43"/>
    </row>
    <row r="8408" spans="1:82" x14ac:dyDescent="0.25">
      <c r="A8408" s="8"/>
      <c r="B8408" s="5"/>
      <c r="C8408" s="5"/>
      <c r="D8408" s="5"/>
      <c r="E8408" s="5"/>
      <c r="F8408" s="94" t="str">
        <f t="shared" si="1319"/>
        <v/>
      </c>
      <c r="G8408" s="94" t="str">
        <f t="shared" si="1320"/>
        <v/>
      </c>
      <c r="H8408" s="127" t="str">
        <f>IF(A8408&lt;&gt;"",IF(MID(C8408,1,1)="c",$AS$26,IF(MID(C8408,1,1)="r",$AS$41,IF(MID(C8408,1,1)="p",#REF!,#REF!))),"")</f>
        <v/>
      </c>
      <c r="I8408" s="92" t="str">
        <f t="shared" si="1321"/>
        <v/>
      </c>
      <c r="J8408" s="92" t="str">
        <f t="shared" si="1322"/>
        <v/>
      </c>
      <c r="K8408" s="92" t="str">
        <f t="shared" si="1323"/>
        <v/>
      </c>
      <c r="L8408" s="92" t="str">
        <f t="shared" si="1324"/>
        <v/>
      </c>
      <c r="M8408" s="95" t="str">
        <f>IF(A8408&lt;&gt;"",IF(MID(C8408,1,1)="c",SigmaEpsConcrete(I8408,$AN$30:$AN$33,$AR$30:$AR$33,$AS$26,$AS$27,$AS$28,$AQ$20,$AU$19),""),"")</f>
        <v/>
      </c>
      <c r="N8408" s="95" t="str">
        <f>IF(A8408&lt;&gt;"",IF(MID(C8408,1,1)="r",SigmaEpsReinf(J8408,$AS$42:$AS$43,$AS$41,$AS$39,$AS$40,$AQ$38),""),"")</f>
        <v/>
      </c>
      <c r="Q8408" s="92" t="str">
        <f t="shared" si="1326"/>
        <v/>
      </c>
      <c r="R8408" s="92" t="str">
        <f t="shared" si="1327"/>
        <v/>
      </c>
      <c r="U8408" s="5"/>
      <c r="V8408" s="5"/>
      <c r="W8408" s="94" t="str">
        <f t="shared" si="1325"/>
        <v/>
      </c>
      <c r="X8408" s="94" t="str">
        <f t="shared" si="1328"/>
        <v/>
      </c>
      <c r="Y8408" s="5"/>
      <c r="BK8408" s="8"/>
      <c r="BL8408" s="5"/>
      <c r="BM8408" s="5"/>
      <c r="BN8408" s="5"/>
      <c r="BO8408" s="5"/>
      <c r="BP8408" s="1"/>
      <c r="BQ8408" s="1"/>
      <c r="BR8408" s="1"/>
      <c r="BS8408" s="1"/>
      <c r="BT8408" s="1"/>
      <c r="BU8408" s="4"/>
      <c r="BV8408" s="1"/>
      <c r="BW8408" s="3"/>
      <c r="BX8408" s="4"/>
      <c r="BY8408" s="5"/>
      <c r="BZ8408" s="5"/>
      <c r="CA8408" s="5"/>
      <c r="CB8408" s="5"/>
      <c r="CC8408" s="5"/>
      <c r="CD8408" s="43"/>
    </row>
    <row r="8409" spans="1:82" x14ac:dyDescent="0.25">
      <c r="A8409" s="8"/>
      <c r="B8409" s="5"/>
      <c r="C8409" s="5"/>
      <c r="D8409" s="5"/>
      <c r="E8409" s="5"/>
      <c r="F8409" s="94" t="str">
        <f t="shared" si="1319"/>
        <v/>
      </c>
      <c r="G8409" s="94" t="str">
        <f t="shared" si="1320"/>
        <v/>
      </c>
      <c r="H8409" s="127" t="str">
        <f>IF(A8409&lt;&gt;"",IF(MID(C8409,1,1)="c",$AS$26,IF(MID(C8409,1,1)="r",$AS$41,IF(MID(C8409,1,1)="p",#REF!,#REF!))),"")</f>
        <v/>
      </c>
      <c r="I8409" s="92" t="str">
        <f t="shared" si="1321"/>
        <v/>
      </c>
      <c r="J8409" s="92" t="str">
        <f t="shared" si="1322"/>
        <v/>
      </c>
      <c r="K8409" s="92" t="str">
        <f t="shared" si="1323"/>
        <v/>
      </c>
      <c r="L8409" s="92" t="str">
        <f t="shared" si="1324"/>
        <v/>
      </c>
      <c r="M8409" s="95" t="str">
        <f>IF(A8409&lt;&gt;"",IF(MID(C8409,1,1)="c",SigmaEpsConcrete(I8409,$AN$30:$AN$33,$AR$30:$AR$33,$AS$26,$AS$27,$AS$28,$AQ$20,$AU$19),""),"")</f>
        <v/>
      </c>
      <c r="N8409" s="95" t="str">
        <f>IF(A8409&lt;&gt;"",IF(MID(C8409,1,1)="r",SigmaEpsReinf(J8409,$AS$42:$AS$43,$AS$41,$AS$39,$AS$40,$AQ$38),""),"")</f>
        <v/>
      </c>
      <c r="Q8409" s="92" t="str">
        <f t="shared" si="1326"/>
        <v/>
      </c>
      <c r="R8409" s="92" t="str">
        <f t="shared" si="1327"/>
        <v/>
      </c>
      <c r="U8409" s="5"/>
      <c r="V8409" s="5"/>
      <c r="W8409" s="94" t="str">
        <f t="shared" si="1325"/>
        <v/>
      </c>
      <c r="X8409" s="94" t="str">
        <f t="shared" si="1328"/>
        <v/>
      </c>
      <c r="Y8409" s="5"/>
      <c r="BK8409" s="8"/>
      <c r="BL8409" s="5"/>
      <c r="BM8409" s="5"/>
      <c r="BN8409" s="5"/>
      <c r="BO8409" s="5"/>
      <c r="BP8409" s="1"/>
      <c r="BQ8409" s="1"/>
      <c r="BR8409" s="1"/>
      <c r="BS8409" s="1"/>
      <c r="BT8409" s="1"/>
      <c r="BU8409" s="4"/>
      <c r="BV8409" s="1"/>
      <c r="BW8409" s="3"/>
      <c r="BX8409" s="4"/>
      <c r="BY8409" s="5"/>
      <c r="BZ8409" s="5"/>
      <c r="CA8409" s="5"/>
      <c r="CB8409" s="5"/>
      <c r="CC8409" s="5"/>
      <c r="CD8409" s="43"/>
    </row>
    <row r="8410" spans="1:82" x14ac:dyDescent="0.25">
      <c r="A8410" s="8"/>
      <c r="B8410" s="5"/>
      <c r="C8410" s="5"/>
      <c r="D8410" s="5"/>
      <c r="E8410" s="5"/>
      <c r="F8410" s="94" t="str">
        <f t="shared" si="1319"/>
        <v/>
      </c>
      <c r="G8410" s="94" t="str">
        <f t="shared" si="1320"/>
        <v/>
      </c>
      <c r="H8410" s="127" t="str">
        <f>IF(A8410&lt;&gt;"",IF(MID(C8410,1,1)="c",$AS$26,IF(MID(C8410,1,1)="r",$AS$41,IF(MID(C8410,1,1)="p",#REF!,#REF!))),"")</f>
        <v/>
      </c>
      <c r="I8410" s="92" t="str">
        <f t="shared" si="1321"/>
        <v/>
      </c>
      <c r="J8410" s="92" t="str">
        <f t="shared" si="1322"/>
        <v/>
      </c>
      <c r="K8410" s="92" t="str">
        <f t="shared" si="1323"/>
        <v/>
      </c>
      <c r="L8410" s="92" t="str">
        <f t="shared" si="1324"/>
        <v/>
      </c>
      <c r="M8410" s="95" t="str">
        <f>IF(A8410&lt;&gt;"",IF(MID(C8410,1,1)="c",SigmaEpsConcrete(I8410,$AN$30:$AN$33,$AR$30:$AR$33,$AS$26,$AS$27,$AS$28,$AQ$20,$AU$19),""),"")</f>
        <v/>
      </c>
      <c r="N8410" s="95" t="str">
        <f>IF(A8410&lt;&gt;"",IF(MID(C8410,1,1)="r",SigmaEpsReinf(J8410,$AS$42:$AS$43,$AS$41,$AS$39,$AS$40,$AQ$38),""),"")</f>
        <v/>
      </c>
      <c r="Q8410" s="92" t="str">
        <f t="shared" si="1326"/>
        <v/>
      </c>
      <c r="R8410" s="92" t="str">
        <f t="shared" si="1327"/>
        <v/>
      </c>
      <c r="U8410" s="5"/>
      <c r="V8410" s="5"/>
      <c r="W8410" s="94" t="str">
        <f t="shared" si="1325"/>
        <v/>
      </c>
      <c r="X8410" s="94" t="str">
        <f t="shared" si="1328"/>
        <v/>
      </c>
      <c r="Y8410" s="5"/>
      <c r="BK8410" s="8"/>
      <c r="BL8410" s="5"/>
      <c r="BM8410" s="5"/>
      <c r="BN8410" s="5"/>
      <c r="BO8410" s="5"/>
      <c r="BP8410" s="1"/>
      <c r="BQ8410" s="1"/>
      <c r="BR8410" s="1"/>
      <c r="BS8410" s="1"/>
      <c r="BT8410" s="1"/>
      <c r="BU8410" s="4"/>
      <c r="BV8410" s="1"/>
      <c r="BW8410" s="3"/>
      <c r="BX8410" s="4"/>
      <c r="BY8410" s="5"/>
      <c r="BZ8410" s="5"/>
      <c r="CA8410" s="5"/>
      <c r="CB8410" s="5"/>
      <c r="CC8410" s="5"/>
      <c r="CD8410" s="43"/>
    </row>
    <row r="8411" spans="1:82" x14ac:dyDescent="0.25">
      <c r="A8411" s="8"/>
      <c r="B8411" s="5"/>
      <c r="C8411" s="5"/>
      <c r="D8411" s="5"/>
      <c r="E8411" s="5"/>
      <c r="F8411" s="94" t="str">
        <f t="shared" si="1319"/>
        <v/>
      </c>
      <c r="G8411" s="94" t="str">
        <f t="shared" si="1320"/>
        <v/>
      </c>
      <c r="H8411" s="127" t="str">
        <f>IF(A8411&lt;&gt;"",IF(MID(C8411,1,1)="c",$AS$26,IF(MID(C8411,1,1)="r",$AS$41,IF(MID(C8411,1,1)="p",#REF!,#REF!))),"")</f>
        <v/>
      </c>
      <c r="I8411" s="92" t="str">
        <f t="shared" si="1321"/>
        <v/>
      </c>
      <c r="J8411" s="92" t="str">
        <f t="shared" si="1322"/>
        <v/>
      </c>
      <c r="K8411" s="92" t="str">
        <f t="shared" si="1323"/>
        <v/>
      </c>
      <c r="L8411" s="92" t="str">
        <f t="shared" si="1324"/>
        <v/>
      </c>
      <c r="M8411" s="95" t="str">
        <f>IF(A8411&lt;&gt;"",IF(MID(C8411,1,1)="c",SigmaEpsConcrete(I8411,$AN$30:$AN$33,$AR$30:$AR$33,$AS$26,$AS$27,$AS$28,$AQ$20,$AU$19),""),"")</f>
        <v/>
      </c>
      <c r="N8411" s="95" t="str">
        <f>IF(A8411&lt;&gt;"",IF(MID(C8411,1,1)="r",SigmaEpsReinf(J8411,$AS$42:$AS$43,$AS$41,$AS$39,$AS$40,$AQ$38),""),"")</f>
        <v/>
      </c>
      <c r="Q8411" s="92" t="str">
        <f t="shared" si="1326"/>
        <v/>
      </c>
      <c r="R8411" s="92" t="str">
        <f t="shared" si="1327"/>
        <v/>
      </c>
      <c r="U8411" s="5"/>
      <c r="V8411" s="5"/>
      <c r="W8411" s="94" t="str">
        <f t="shared" si="1325"/>
        <v/>
      </c>
      <c r="X8411" s="94" t="str">
        <f t="shared" si="1328"/>
        <v/>
      </c>
      <c r="Y8411" s="5"/>
      <c r="BK8411" s="8"/>
      <c r="BL8411" s="5"/>
      <c r="BM8411" s="5"/>
      <c r="BN8411" s="5"/>
      <c r="BO8411" s="5"/>
      <c r="BP8411" s="1"/>
      <c r="BQ8411" s="1"/>
      <c r="BR8411" s="1"/>
      <c r="BS8411" s="1"/>
      <c r="BT8411" s="1"/>
      <c r="BU8411" s="4"/>
      <c r="BV8411" s="1"/>
      <c r="BW8411" s="3"/>
      <c r="BX8411" s="4"/>
      <c r="BY8411" s="5"/>
      <c r="BZ8411" s="5"/>
      <c r="CA8411" s="5"/>
      <c r="CB8411" s="5"/>
      <c r="CC8411" s="5"/>
      <c r="CD8411" s="43"/>
    </row>
    <row r="8412" spans="1:82" x14ac:dyDescent="0.25">
      <c r="A8412" s="8"/>
      <c r="B8412" s="5"/>
      <c r="C8412" s="5"/>
      <c r="D8412" s="5"/>
      <c r="E8412" s="5"/>
      <c r="F8412" s="94" t="str">
        <f t="shared" si="1319"/>
        <v/>
      </c>
      <c r="G8412" s="94" t="str">
        <f t="shared" si="1320"/>
        <v/>
      </c>
      <c r="H8412" s="127" t="str">
        <f>IF(A8412&lt;&gt;"",IF(MID(C8412,1,1)="c",$AS$26,IF(MID(C8412,1,1)="r",$AS$41,IF(MID(C8412,1,1)="p",#REF!,#REF!))),"")</f>
        <v/>
      </c>
      <c r="I8412" s="92" t="str">
        <f t="shared" si="1321"/>
        <v/>
      </c>
      <c r="J8412" s="92" t="str">
        <f t="shared" si="1322"/>
        <v/>
      </c>
      <c r="K8412" s="92" t="str">
        <f t="shared" si="1323"/>
        <v/>
      </c>
      <c r="L8412" s="92" t="str">
        <f t="shared" si="1324"/>
        <v/>
      </c>
      <c r="M8412" s="95" t="str">
        <f>IF(A8412&lt;&gt;"",IF(MID(C8412,1,1)="c",SigmaEpsConcrete(I8412,$AN$30:$AN$33,$AR$30:$AR$33,$AS$26,$AS$27,$AS$28,$AQ$20,$AU$19),""),"")</f>
        <v/>
      </c>
      <c r="N8412" s="95" t="str">
        <f>IF(A8412&lt;&gt;"",IF(MID(C8412,1,1)="r",SigmaEpsReinf(J8412,$AS$42:$AS$43,$AS$41,$AS$39,$AS$40,$AQ$38),""),"")</f>
        <v/>
      </c>
      <c r="Q8412" s="92" t="str">
        <f t="shared" si="1326"/>
        <v/>
      </c>
      <c r="R8412" s="92" t="str">
        <f t="shared" si="1327"/>
        <v/>
      </c>
      <c r="U8412" s="5"/>
      <c r="V8412" s="5"/>
      <c r="W8412" s="94" t="str">
        <f t="shared" si="1325"/>
        <v/>
      </c>
      <c r="X8412" s="94" t="str">
        <f t="shared" si="1328"/>
        <v/>
      </c>
      <c r="Y8412" s="5"/>
      <c r="BK8412" s="8"/>
      <c r="BL8412" s="5"/>
      <c r="BM8412" s="5"/>
      <c r="BN8412" s="5"/>
      <c r="BO8412" s="5"/>
      <c r="BP8412" s="1"/>
      <c r="BQ8412" s="1"/>
      <c r="BR8412" s="1"/>
      <c r="BS8412" s="1"/>
      <c r="BT8412" s="1"/>
      <c r="BU8412" s="4"/>
      <c r="BV8412" s="1"/>
      <c r="BW8412" s="3"/>
      <c r="BX8412" s="4"/>
      <c r="BY8412" s="5"/>
      <c r="BZ8412" s="5"/>
      <c r="CA8412" s="5"/>
      <c r="CB8412" s="5"/>
      <c r="CC8412" s="5"/>
      <c r="CD8412" s="43"/>
    </row>
    <row r="8413" spans="1:82" x14ac:dyDescent="0.25">
      <c r="A8413" s="8"/>
      <c r="B8413" s="5"/>
      <c r="C8413" s="5"/>
      <c r="D8413" s="5"/>
      <c r="E8413" s="5"/>
      <c r="F8413" s="94" t="str">
        <f t="shared" si="1319"/>
        <v/>
      </c>
      <c r="G8413" s="94" t="str">
        <f t="shared" si="1320"/>
        <v/>
      </c>
      <c r="H8413" s="127" t="str">
        <f>IF(A8413&lt;&gt;"",IF(MID(C8413,1,1)="c",$AS$26,IF(MID(C8413,1,1)="r",$AS$41,IF(MID(C8413,1,1)="p",#REF!,#REF!))),"")</f>
        <v/>
      </c>
      <c r="I8413" s="92" t="str">
        <f t="shared" si="1321"/>
        <v/>
      </c>
      <c r="J8413" s="92" t="str">
        <f t="shared" si="1322"/>
        <v/>
      </c>
      <c r="K8413" s="92" t="str">
        <f t="shared" si="1323"/>
        <v/>
      </c>
      <c r="L8413" s="92" t="str">
        <f t="shared" si="1324"/>
        <v/>
      </c>
      <c r="M8413" s="95" t="str">
        <f>IF(A8413&lt;&gt;"",IF(MID(C8413,1,1)="c",SigmaEpsConcrete(I8413,$AN$30:$AN$33,$AR$30:$AR$33,$AS$26,$AS$27,$AS$28,$AQ$20,$AU$19),""),"")</f>
        <v/>
      </c>
      <c r="N8413" s="95" t="str">
        <f>IF(A8413&lt;&gt;"",IF(MID(C8413,1,1)="r",SigmaEpsReinf(J8413,$AS$42:$AS$43,$AS$41,$AS$39,$AS$40,$AQ$38),""),"")</f>
        <v/>
      </c>
      <c r="Q8413" s="92" t="str">
        <f t="shared" si="1326"/>
        <v/>
      </c>
      <c r="R8413" s="92" t="str">
        <f t="shared" si="1327"/>
        <v/>
      </c>
      <c r="U8413" s="5"/>
      <c r="V8413" s="5"/>
      <c r="W8413" s="94" t="str">
        <f t="shared" si="1325"/>
        <v/>
      </c>
      <c r="X8413" s="94" t="str">
        <f t="shared" si="1328"/>
        <v/>
      </c>
      <c r="Y8413" s="5"/>
      <c r="BK8413" s="8"/>
      <c r="BL8413" s="5"/>
      <c r="BM8413" s="5"/>
      <c r="BN8413" s="5"/>
      <c r="BO8413" s="5"/>
      <c r="BP8413" s="1"/>
      <c r="BQ8413" s="1"/>
      <c r="BR8413" s="1"/>
      <c r="BS8413" s="1"/>
      <c r="BT8413" s="1"/>
      <c r="BU8413" s="4"/>
      <c r="BV8413" s="1"/>
      <c r="BW8413" s="3"/>
      <c r="BX8413" s="4"/>
      <c r="BY8413" s="5"/>
      <c r="BZ8413" s="5"/>
      <c r="CA8413" s="5"/>
      <c r="CB8413" s="5"/>
      <c r="CC8413" s="5"/>
      <c r="CD8413" s="43"/>
    </row>
    <row r="8414" spans="1:82" x14ac:dyDescent="0.25">
      <c r="A8414" s="8"/>
      <c r="B8414" s="5"/>
      <c r="C8414" s="5"/>
      <c r="D8414" s="5"/>
      <c r="E8414" s="5"/>
      <c r="F8414" s="94" t="str">
        <f t="shared" si="1319"/>
        <v/>
      </c>
      <c r="G8414" s="94" t="str">
        <f t="shared" si="1320"/>
        <v/>
      </c>
      <c r="H8414" s="127" t="str">
        <f>IF(A8414&lt;&gt;"",IF(MID(C8414,1,1)="c",$AS$26,IF(MID(C8414,1,1)="r",$AS$41,IF(MID(C8414,1,1)="p",#REF!,#REF!))),"")</f>
        <v/>
      </c>
      <c r="I8414" s="92" t="str">
        <f t="shared" si="1321"/>
        <v/>
      </c>
      <c r="J8414" s="92" t="str">
        <f t="shared" si="1322"/>
        <v/>
      </c>
      <c r="K8414" s="92" t="str">
        <f t="shared" si="1323"/>
        <v/>
      </c>
      <c r="L8414" s="92" t="str">
        <f t="shared" si="1324"/>
        <v/>
      </c>
      <c r="M8414" s="95" t="str">
        <f>IF(A8414&lt;&gt;"",IF(MID(C8414,1,1)="c",SigmaEpsConcrete(I8414,$AN$30:$AN$33,$AR$30:$AR$33,$AS$26,$AS$27,$AS$28,$AQ$20,$AU$19),""),"")</f>
        <v/>
      </c>
      <c r="N8414" s="95" t="str">
        <f>IF(A8414&lt;&gt;"",IF(MID(C8414,1,1)="r",SigmaEpsReinf(J8414,$AS$42:$AS$43,$AS$41,$AS$39,$AS$40,$AQ$38),""),"")</f>
        <v/>
      </c>
      <c r="Q8414" s="92" t="str">
        <f t="shared" si="1326"/>
        <v/>
      </c>
      <c r="R8414" s="92" t="str">
        <f t="shared" si="1327"/>
        <v/>
      </c>
      <c r="U8414" s="5"/>
      <c r="V8414" s="5"/>
      <c r="W8414" s="94" t="str">
        <f t="shared" si="1325"/>
        <v/>
      </c>
      <c r="X8414" s="94" t="str">
        <f t="shared" si="1328"/>
        <v/>
      </c>
      <c r="Y8414" s="5"/>
      <c r="BK8414" s="8"/>
      <c r="BL8414" s="5"/>
      <c r="BM8414" s="5"/>
      <c r="BN8414" s="5"/>
      <c r="BO8414" s="5"/>
      <c r="BP8414" s="1"/>
      <c r="BQ8414" s="1"/>
      <c r="BR8414" s="1"/>
      <c r="BS8414" s="1"/>
      <c r="BT8414" s="1"/>
      <c r="BU8414" s="4"/>
      <c r="BV8414" s="1"/>
      <c r="BW8414" s="3"/>
      <c r="BX8414" s="4"/>
      <c r="BY8414" s="5"/>
      <c r="BZ8414" s="5"/>
      <c r="CA8414" s="5"/>
      <c r="CB8414" s="5"/>
      <c r="CC8414" s="5"/>
      <c r="CD8414" s="43"/>
    </row>
    <row r="8415" spans="1:82" x14ac:dyDescent="0.25">
      <c r="A8415" s="8"/>
      <c r="B8415" s="5"/>
      <c r="C8415" s="5"/>
      <c r="D8415" s="5"/>
      <c r="E8415" s="5"/>
      <c r="F8415" s="94" t="str">
        <f t="shared" si="1319"/>
        <v/>
      </c>
      <c r="G8415" s="94" t="str">
        <f t="shared" si="1320"/>
        <v/>
      </c>
      <c r="H8415" s="127" t="str">
        <f>IF(A8415&lt;&gt;"",IF(MID(C8415,1,1)="c",$AS$26,IF(MID(C8415,1,1)="r",$AS$41,IF(MID(C8415,1,1)="p",#REF!,#REF!))),"")</f>
        <v/>
      </c>
      <c r="I8415" s="92" t="str">
        <f t="shared" si="1321"/>
        <v/>
      </c>
      <c r="J8415" s="92" t="str">
        <f t="shared" si="1322"/>
        <v/>
      </c>
      <c r="K8415" s="92" t="str">
        <f t="shared" si="1323"/>
        <v/>
      </c>
      <c r="L8415" s="92" t="str">
        <f t="shared" si="1324"/>
        <v/>
      </c>
      <c r="M8415" s="95" t="str">
        <f>IF(A8415&lt;&gt;"",IF(MID(C8415,1,1)="c",SigmaEpsConcrete(I8415,$AN$30:$AN$33,$AR$30:$AR$33,$AS$26,$AS$27,$AS$28,$AQ$20,$AU$19),""),"")</f>
        <v/>
      </c>
      <c r="N8415" s="95" t="str">
        <f>IF(A8415&lt;&gt;"",IF(MID(C8415,1,1)="r",SigmaEpsReinf(J8415,$AS$42:$AS$43,$AS$41,$AS$39,$AS$40,$AQ$38),""),"")</f>
        <v/>
      </c>
      <c r="Q8415" s="92" t="str">
        <f t="shared" si="1326"/>
        <v/>
      </c>
      <c r="R8415" s="92" t="str">
        <f t="shared" si="1327"/>
        <v/>
      </c>
      <c r="U8415" s="5"/>
      <c r="V8415" s="5"/>
      <c r="W8415" s="94" t="str">
        <f t="shared" si="1325"/>
        <v/>
      </c>
      <c r="X8415" s="94" t="str">
        <f t="shared" si="1328"/>
        <v/>
      </c>
      <c r="Y8415" s="5"/>
      <c r="BK8415" s="8"/>
      <c r="BL8415" s="5"/>
      <c r="BM8415" s="5"/>
      <c r="BN8415" s="5"/>
      <c r="BO8415" s="5"/>
      <c r="BP8415" s="1"/>
      <c r="BQ8415" s="1"/>
      <c r="BR8415" s="1"/>
      <c r="BS8415" s="1"/>
      <c r="BT8415" s="1"/>
      <c r="BU8415" s="4"/>
      <c r="BV8415" s="1"/>
      <c r="BW8415" s="3"/>
      <c r="BX8415" s="4"/>
      <c r="BY8415" s="5"/>
      <c r="BZ8415" s="5"/>
      <c r="CA8415" s="5"/>
      <c r="CB8415" s="5"/>
      <c r="CC8415" s="5"/>
      <c r="CD8415" s="43"/>
    </row>
    <row r="8416" spans="1:82" x14ac:dyDescent="0.25">
      <c r="A8416" s="8"/>
      <c r="B8416" s="5"/>
      <c r="C8416" s="5"/>
      <c r="D8416" s="5"/>
      <c r="E8416" s="5"/>
      <c r="F8416" s="94" t="str">
        <f t="shared" si="1319"/>
        <v/>
      </c>
      <c r="G8416" s="94" t="str">
        <f t="shared" si="1320"/>
        <v/>
      </c>
      <c r="H8416" s="127" t="str">
        <f>IF(A8416&lt;&gt;"",IF(MID(C8416,1,1)="c",$AS$26,IF(MID(C8416,1,1)="r",$AS$41,IF(MID(C8416,1,1)="p",#REF!,#REF!))),"")</f>
        <v/>
      </c>
      <c r="I8416" s="92" t="str">
        <f t="shared" si="1321"/>
        <v/>
      </c>
      <c r="J8416" s="92" t="str">
        <f t="shared" si="1322"/>
        <v/>
      </c>
      <c r="K8416" s="92" t="str">
        <f t="shared" si="1323"/>
        <v/>
      </c>
      <c r="L8416" s="92" t="str">
        <f t="shared" si="1324"/>
        <v/>
      </c>
      <c r="M8416" s="95" t="str">
        <f>IF(A8416&lt;&gt;"",IF(MID(C8416,1,1)="c",SigmaEpsConcrete(I8416,$AN$30:$AN$33,$AR$30:$AR$33,$AS$26,$AS$27,$AS$28,$AQ$20,$AU$19),""),"")</f>
        <v/>
      </c>
      <c r="N8416" s="95" t="str">
        <f>IF(A8416&lt;&gt;"",IF(MID(C8416,1,1)="r",SigmaEpsReinf(J8416,$AS$42:$AS$43,$AS$41,$AS$39,$AS$40,$AQ$38),""),"")</f>
        <v/>
      </c>
      <c r="Q8416" s="92" t="str">
        <f t="shared" si="1326"/>
        <v/>
      </c>
      <c r="R8416" s="92" t="str">
        <f t="shared" si="1327"/>
        <v/>
      </c>
      <c r="U8416" s="5"/>
      <c r="V8416" s="5"/>
      <c r="W8416" s="94" t="str">
        <f t="shared" si="1325"/>
        <v/>
      </c>
      <c r="X8416" s="94" t="str">
        <f t="shared" si="1328"/>
        <v/>
      </c>
      <c r="Y8416" s="5"/>
      <c r="BK8416" s="8"/>
      <c r="BL8416" s="5"/>
      <c r="BM8416" s="5"/>
      <c r="BN8416" s="5"/>
      <c r="BO8416" s="5"/>
      <c r="BP8416" s="1"/>
      <c r="BQ8416" s="1"/>
      <c r="BR8416" s="1"/>
      <c r="BS8416" s="1"/>
      <c r="BT8416" s="1"/>
      <c r="BU8416" s="4"/>
      <c r="BV8416" s="1"/>
      <c r="BW8416" s="3"/>
      <c r="BX8416" s="4"/>
      <c r="BY8416" s="5"/>
      <c r="BZ8416" s="5"/>
      <c r="CA8416" s="5"/>
      <c r="CB8416" s="5"/>
      <c r="CC8416" s="5"/>
      <c r="CD8416" s="43"/>
    </row>
    <row r="8417" spans="1:82" x14ac:dyDescent="0.25">
      <c r="A8417" s="8"/>
      <c r="B8417" s="5"/>
      <c r="C8417" s="5"/>
      <c r="D8417" s="5"/>
      <c r="E8417" s="5"/>
      <c r="F8417" s="94" t="str">
        <f t="shared" si="1319"/>
        <v/>
      </c>
      <c r="G8417" s="94" t="str">
        <f t="shared" si="1320"/>
        <v/>
      </c>
      <c r="H8417" s="127" t="str">
        <f>IF(A8417&lt;&gt;"",IF(MID(C8417,1,1)="c",$AS$26,IF(MID(C8417,1,1)="r",$AS$41,IF(MID(C8417,1,1)="p",#REF!,#REF!))),"")</f>
        <v/>
      </c>
      <c r="I8417" s="92" t="str">
        <f t="shared" si="1321"/>
        <v/>
      </c>
      <c r="J8417" s="92" t="str">
        <f t="shared" si="1322"/>
        <v/>
      </c>
      <c r="K8417" s="92" t="str">
        <f t="shared" si="1323"/>
        <v/>
      </c>
      <c r="L8417" s="92" t="str">
        <f t="shared" si="1324"/>
        <v/>
      </c>
      <c r="M8417" s="95" t="str">
        <f>IF(A8417&lt;&gt;"",IF(MID(C8417,1,1)="c",SigmaEpsConcrete(I8417,$AN$30:$AN$33,$AR$30:$AR$33,$AS$26,$AS$27,$AS$28,$AQ$20,$AU$19),""),"")</f>
        <v/>
      </c>
      <c r="N8417" s="95" t="str">
        <f>IF(A8417&lt;&gt;"",IF(MID(C8417,1,1)="r",SigmaEpsReinf(J8417,$AS$42:$AS$43,$AS$41,$AS$39,$AS$40,$AQ$38),""),"")</f>
        <v/>
      </c>
      <c r="Q8417" s="92" t="str">
        <f t="shared" si="1326"/>
        <v/>
      </c>
      <c r="R8417" s="92" t="str">
        <f t="shared" si="1327"/>
        <v/>
      </c>
      <c r="U8417" s="5"/>
      <c r="V8417" s="5"/>
      <c r="W8417" s="94" t="str">
        <f t="shared" si="1325"/>
        <v/>
      </c>
      <c r="X8417" s="94" t="str">
        <f t="shared" si="1328"/>
        <v/>
      </c>
      <c r="Y8417" s="5"/>
      <c r="BK8417" s="8"/>
      <c r="BL8417" s="5"/>
      <c r="BM8417" s="5"/>
      <c r="BN8417" s="5"/>
      <c r="BO8417" s="5"/>
      <c r="BP8417" s="1"/>
      <c r="BQ8417" s="1"/>
      <c r="BR8417" s="1"/>
      <c r="BS8417" s="1"/>
      <c r="BT8417" s="1"/>
      <c r="BU8417" s="4"/>
      <c r="BV8417" s="1"/>
      <c r="BW8417" s="3"/>
      <c r="BX8417" s="4"/>
      <c r="BY8417" s="5"/>
      <c r="BZ8417" s="5"/>
      <c r="CA8417" s="5"/>
      <c r="CB8417" s="5"/>
      <c r="CC8417" s="5"/>
      <c r="CD8417" s="43"/>
    </row>
    <row r="8418" spans="1:82" x14ac:dyDescent="0.25">
      <c r="A8418" s="8"/>
      <c r="B8418" s="5"/>
      <c r="C8418" s="5"/>
      <c r="D8418" s="5"/>
      <c r="E8418" s="5"/>
      <c r="F8418" s="94" t="str">
        <f t="shared" si="1319"/>
        <v/>
      </c>
      <c r="G8418" s="94" t="str">
        <f t="shared" si="1320"/>
        <v/>
      </c>
      <c r="H8418" s="127" t="str">
        <f>IF(A8418&lt;&gt;"",IF(MID(C8418,1,1)="c",$AS$26,IF(MID(C8418,1,1)="r",$AS$41,IF(MID(C8418,1,1)="p",#REF!,#REF!))),"")</f>
        <v/>
      </c>
      <c r="I8418" s="92" t="str">
        <f t="shared" si="1321"/>
        <v/>
      </c>
      <c r="J8418" s="92" t="str">
        <f t="shared" si="1322"/>
        <v/>
      </c>
      <c r="K8418" s="92" t="str">
        <f t="shared" si="1323"/>
        <v/>
      </c>
      <c r="L8418" s="92" t="str">
        <f t="shared" si="1324"/>
        <v/>
      </c>
      <c r="M8418" s="95" t="str">
        <f>IF(A8418&lt;&gt;"",IF(MID(C8418,1,1)="c",SigmaEpsConcrete(I8418,$AN$30:$AN$33,$AR$30:$AR$33,$AS$26,$AS$27,$AS$28,$AQ$20,$AU$19),""),"")</f>
        <v/>
      </c>
      <c r="N8418" s="95" t="str">
        <f>IF(A8418&lt;&gt;"",IF(MID(C8418,1,1)="r",SigmaEpsReinf(J8418,$AS$42:$AS$43,$AS$41,$AS$39,$AS$40,$AQ$38),""),"")</f>
        <v/>
      </c>
      <c r="Q8418" s="92" t="str">
        <f t="shared" si="1326"/>
        <v/>
      </c>
      <c r="R8418" s="92" t="str">
        <f t="shared" si="1327"/>
        <v/>
      </c>
      <c r="U8418" s="5"/>
      <c r="V8418" s="5"/>
      <c r="W8418" s="94" t="str">
        <f t="shared" si="1325"/>
        <v/>
      </c>
      <c r="X8418" s="94" t="str">
        <f t="shared" si="1328"/>
        <v/>
      </c>
      <c r="Y8418" s="5"/>
      <c r="BK8418" s="8"/>
      <c r="BL8418" s="5"/>
      <c r="BM8418" s="5"/>
      <c r="BN8418" s="5"/>
      <c r="BO8418" s="5"/>
      <c r="BP8418" s="1"/>
      <c r="BQ8418" s="1"/>
      <c r="BR8418" s="1"/>
      <c r="BS8418" s="1"/>
      <c r="BT8418" s="1"/>
      <c r="BU8418" s="4"/>
      <c r="BV8418" s="1"/>
      <c r="BW8418" s="3"/>
      <c r="BX8418" s="4"/>
      <c r="BY8418" s="5"/>
      <c r="BZ8418" s="5"/>
      <c r="CA8418" s="5"/>
      <c r="CB8418" s="5"/>
      <c r="CC8418" s="5"/>
      <c r="CD8418" s="43"/>
    </row>
    <row r="8419" spans="1:82" x14ac:dyDescent="0.25">
      <c r="A8419" s="8"/>
      <c r="B8419" s="5"/>
      <c r="C8419" s="5"/>
      <c r="D8419" s="5"/>
      <c r="E8419" s="5"/>
      <c r="F8419" s="94" t="str">
        <f t="shared" si="1319"/>
        <v/>
      </c>
      <c r="G8419" s="94" t="str">
        <f t="shared" si="1320"/>
        <v/>
      </c>
      <c r="H8419" s="127" t="str">
        <f>IF(A8419&lt;&gt;"",IF(MID(C8419,1,1)="c",$AS$26,IF(MID(C8419,1,1)="r",$AS$41,IF(MID(C8419,1,1)="p",#REF!,#REF!))),"")</f>
        <v/>
      </c>
      <c r="I8419" s="92" t="str">
        <f t="shared" si="1321"/>
        <v/>
      </c>
      <c r="J8419" s="92" t="str">
        <f t="shared" si="1322"/>
        <v/>
      </c>
      <c r="K8419" s="92" t="str">
        <f t="shared" si="1323"/>
        <v/>
      </c>
      <c r="L8419" s="92" t="str">
        <f t="shared" si="1324"/>
        <v/>
      </c>
      <c r="M8419" s="95" t="str">
        <f>IF(A8419&lt;&gt;"",IF(MID(C8419,1,1)="c",SigmaEpsConcrete(I8419,$AN$30:$AN$33,$AR$30:$AR$33,$AS$26,$AS$27,$AS$28,$AQ$20,$AU$19),""),"")</f>
        <v/>
      </c>
      <c r="N8419" s="95" t="str">
        <f>IF(A8419&lt;&gt;"",IF(MID(C8419,1,1)="r",SigmaEpsReinf(J8419,$AS$42:$AS$43,$AS$41,$AS$39,$AS$40,$AQ$38),""),"")</f>
        <v/>
      </c>
      <c r="Q8419" s="92" t="str">
        <f t="shared" si="1326"/>
        <v/>
      </c>
      <c r="R8419" s="92" t="str">
        <f t="shared" si="1327"/>
        <v/>
      </c>
      <c r="U8419" s="5"/>
      <c r="V8419" s="5"/>
      <c r="W8419" s="94" t="str">
        <f t="shared" si="1325"/>
        <v/>
      </c>
      <c r="X8419" s="94" t="str">
        <f t="shared" si="1328"/>
        <v/>
      </c>
      <c r="Y8419" s="5"/>
      <c r="BK8419" s="8"/>
      <c r="BL8419" s="5"/>
      <c r="BM8419" s="5"/>
      <c r="BN8419" s="5"/>
      <c r="BO8419" s="5"/>
      <c r="BP8419" s="1"/>
      <c r="BQ8419" s="1"/>
      <c r="BR8419" s="1"/>
      <c r="BS8419" s="1"/>
      <c r="BT8419" s="1"/>
      <c r="BU8419" s="4"/>
      <c r="BV8419" s="1"/>
      <c r="BW8419" s="3"/>
      <c r="BX8419" s="4"/>
      <c r="BY8419" s="5"/>
      <c r="BZ8419" s="5"/>
      <c r="CA8419" s="5"/>
      <c r="CB8419" s="5"/>
      <c r="CC8419" s="5"/>
      <c r="CD8419" s="43"/>
    </row>
    <row r="8420" spans="1:82" x14ac:dyDescent="0.25">
      <c r="A8420" s="8"/>
      <c r="B8420" s="5"/>
      <c r="C8420" s="5"/>
      <c r="D8420" s="5"/>
      <c r="E8420" s="5"/>
      <c r="F8420" s="94" t="str">
        <f t="shared" si="1319"/>
        <v/>
      </c>
      <c r="G8420" s="94" t="str">
        <f t="shared" si="1320"/>
        <v/>
      </c>
      <c r="H8420" s="127" t="str">
        <f>IF(A8420&lt;&gt;"",IF(MID(C8420,1,1)="c",$AS$26,IF(MID(C8420,1,1)="r",$AS$41,IF(MID(C8420,1,1)="p",#REF!,#REF!))),"")</f>
        <v/>
      </c>
      <c r="I8420" s="92" t="str">
        <f t="shared" si="1321"/>
        <v/>
      </c>
      <c r="J8420" s="92" t="str">
        <f t="shared" si="1322"/>
        <v/>
      </c>
      <c r="K8420" s="92" t="str">
        <f t="shared" si="1323"/>
        <v/>
      </c>
      <c r="L8420" s="92" t="str">
        <f t="shared" si="1324"/>
        <v/>
      </c>
      <c r="M8420" s="95" t="str">
        <f>IF(A8420&lt;&gt;"",IF(MID(C8420,1,1)="c",SigmaEpsConcrete(I8420,$AN$30:$AN$33,$AR$30:$AR$33,$AS$26,$AS$27,$AS$28,$AQ$20,$AU$19),""),"")</f>
        <v/>
      </c>
      <c r="N8420" s="95" t="str">
        <f>IF(A8420&lt;&gt;"",IF(MID(C8420,1,1)="r",SigmaEpsReinf(J8420,$AS$42:$AS$43,$AS$41,$AS$39,$AS$40,$AQ$38),""),"")</f>
        <v/>
      </c>
      <c r="Q8420" s="92" t="str">
        <f t="shared" si="1326"/>
        <v/>
      </c>
      <c r="R8420" s="92" t="str">
        <f t="shared" si="1327"/>
        <v/>
      </c>
      <c r="U8420" s="5"/>
      <c r="V8420" s="5"/>
      <c r="W8420" s="94" t="str">
        <f t="shared" si="1325"/>
        <v/>
      </c>
      <c r="X8420" s="94" t="str">
        <f t="shared" si="1328"/>
        <v/>
      </c>
      <c r="Y8420" s="5"/>
      <c r="BK8420" s="8"/>
      <c r="BL8420" s="5"/>
      <c r="BM8420" s="5"/>
      <c r="BN8420" s="5"/>
      <c r="BO8420" s="5"/>
      <c r="BP8420" s="1"/>
      <c r="BQ8420" s="1"/>
      <c r="BR8420" s="1"/>
      <c r="BS8420" s="1"/>
      <c r="BT8420" s="1"/>
      <c r="BU8420" s="4"/>
      <c r="BV8420" s="1"/>
      <c r="BW8420" s="3"/>
      <c r="BX8420" s="4"/>
      <c r="BY8420" s="5"/>
      <c r="BZ8420" s="5"/>
      <c r="CA8420" s="5"/>
      <c r="CB8420" s="5"/>
      <c r="CC8420" s="5"/>
      <c r="CD8420" s="43"/>
    </row>
    <row r="8421" spans="1:82" x14ac:dyDescent="0.25">
      <c r="A8421" s="8"/>
      <c r="B8421" s="5"/>
      <c r="C8421" s="5"/>
      <c r="D8421" s="5"/>
      <c r="E8421" s="5"/>
      <c r="F8421" s="94" t="str">
        <f t="shared" si="1319"/>
        <v/>
      </c>
      <c r="G8421" s="94" t="str">
        <f t="shared" si="1320"/>
        <v/>
      </c>
      <c r="H8421" s="127" t="str">
        <f>IF(A8421&lt;&gt;"",IF(MID(C8421,1,1)="c",$AS$26,IF(MID(C8421,1,1)="r",$AS$41,IF(MID(C8421,1,1)="p",#REF!,#REF!))),"")</f>
        <v/>
      </c>
      <c r="I8421" s="92" t="str">
        <f t="shared" si="1321"/>
        <v/>
      </c>
      <c r="J8421" s="92" t="str">
        <f t="shared" si="1322"/>
        <v/>
      </c>
      <c r="K8421" s="92" t="str">
        <f t="shared" si="1323"/>
        <v/>
      </c>
      <c r="L8421" s="92" t="str">
        <f t="shared" si="1324"/>
        <v/>
      </c>
      <c r="M8421" s="95" t="str">
        <f>IF(A8421&lt;&gt;"",IF(MID(C8421,1,1)="c",SigmaEpsConcrete(I8421,$AN$30:$AN$33,$AR$30:$AR$33,$AS$26,$AS$27,$AS$28,$AQ$20,$AU$19),""),"")</f>
        <v/>
      </c>
      <c r="N8421" s="95" t="str">
        <f>IF(A8421&lt;&gt;"",IF(MID(C8421,1,1)="r",SigmaEpsReinf(J8421,$AS$42:$AS$43,$AS$41,$AS$39,$AS$40,$AQ$38),""),"")</f>
        <v/>
      </c>
      <c r="Q8421" s="92" t="str">
        <f t="shared" si="1326"/>
        <v/>
      </c>
      <c r="R8421" s="92" t="str">
        <f t="shared" si="1327"/>
        <v/>
      </c>
      <c r="U8421" s="5"/>
      <c r="V8421" s="5"/>
      <c r="W8421" s="94" t="str">
        <f t="shared" si="1325"/>
        <v/>
      </c>
      <c r="X8421" s="94" t="str">
        <f t="shared" si="1328"/>
        <v/>
      </c>
      <c r="Y8421" s="5"/>
      <c r="BK8421" s="8"/>
      <c r="BL8421" s="5"/>
      <c r="BM8421" s="5"/>
      <c r="BN8421" s="5"/>
      <c r="BO8421" s="5"/>
      <c r="BP8421" s="1"/>
      <c r="BQ8421" s="1"/>
      <c r="BR8421" s="1"/>
      <c r="BS8421" s="1"/>
      <c r="BT8421" s="1"/>
      <c r="BU8421" s="4"/>
      <c r="BV8421" s="1"/>
      <c r="BW8421" s="3"/>
      <c r="BX8421" s="4"/>
      <c r="BY8421" s="5"/>
      <c r="BZ8421" s="5"/>
      <c r="CA8421" s="5"/>
      <c r="CB8421" s="5"/>
      <c r="CC8421" s="5"/>
      <c r="CD8421" s="43"/>
    </row>
    <row r="8422" spans="1:82" x14ac:dyDescent="0.25">
      <c r="A8422" s="8"/>
      <c r="B8422" s="5"/>
      <c r="C8422" s="5"/>
      <c r="D8422" s="5"/>
      <c r="E8422" s="5"/>
      <c r="F8422" s="94" t="str">
        <f t="shared" si="1319"/>
        <v/>
      </c>
      <c r="G8422" s="94" t="str">
        <f t="shared" si="1320"/>
        <v/>
      </c>
      <c r="H8422" s="127" t="str">
        <f>IF(A8422&lt;&gt;"",IF(MID(C8422,1,1)="c",$AS$26,IF(MID(C8422,1,1)="r",$AS$41,IF(MID(C8422,1,1)="p",#REF!,#REF!))),"")</f>
        <v/>
      </c>
      <c r="I8422" s="92" t="str">
        <f t="shared" si="1321"/>
        <v/>
      </c>
      <c r="J8422" s="92" t="str">
        <f t="shared" si="1322"/>
        <v/>
      </c>
      <c r="K8422" s="92" t="str">
        <f t="shared" si="1323"/>
        <v/>
      </c>
      <c r="L8422" s="92" t="str">
        <f t="shared" si="1324"/>
        <v/>
      </c>
      <c r="M8422" s="95" t="str">
        <f>IF(A8422&lt;&gt;"",IF(MID(C8422,1,1)="c",SigmaEpsConcrete(I8422,$AN$30:$AN$33,$AR$30:$AR$33,$AS$26,$AS$27,$AS$28,$AQ$20,$AU$19),""),"")</f>
        <v/>
      </c>
      <c r="N8422" s="95" t="str">
        <f>IF(A8422&lt;&gt;"",IF(MID(C8422,1,1)="r",SigmaEpsReinf(J8422,$AS$42:$AS$43,$AS$41,$AS$39,$AS$40,$AQ$38),""),"")</f>
        <v/>
      </c>
      <c r="Q8422" s="92" t="str">
        <f t="shared" si="1326"/>
        <v/>
      </c>
      <c r="R8422" s="92" t="str">
        <f t="shared" si="1327"/>
        <v/>
      </c>
      <c r="U8422" s="5"/>
      <c r="V8422" s="5"/>
      <c r="W8422" s="94" t="str">
        <f t="shared" si="1325"/>
        <v/>
      </c>
      <c r="X8422" s="94" t="str">
        <f t="shared" si="1328"/>
        <v/>
      </c>
      <c r="Y8422" s="5"/>
      <c r="BK8422" s="8"/>
      <c r="BL8422" s="5"/>
      <c r="BM8422" s="5"/>
      <c r="BN8422" s="5"/>
      <c r="BO8422" s="5"/>
      <c r="BP8422" s="1"/>
      <c r="BQ8422" s="1"/>
      <c r="BR8422" s="1"/>
      <c r="BS8422" s="1"/>
      <c r="BT8422" s="1"/>
      <c r="BU8422" s="4"/>
      <c r="BV8422" s="1"/>
      <c r="BW8422" s="3"/>
      <c r="BX8422" s="4"/>
      <c r="BY8422" s="5"/>
      <c r="BZ8422" s="5"/>
      <c r="CA8422" s="5"/>
      <c r="CB8422" s="5"/>
      <c r="CC8422" s="5"/>
      <c r="CD8422" s="43"/>
    </row>
    <row r="8423" spans="1:82" x14ac:dyDescent="0.25">
      <c r="A8423" s="8"/>
      <c r="B8423" s="5"/>
      <c r="C8423" s="5"/>
      <c r="D8423" s="5"/>
      <c r="E8423" s="5"/>
      <c r="F8423" s="94" t="str">
        <f t="shared" si="1319"/>
        <v/>
      </c>
      <c r="G8423" s="94" t="str">
        <f t="shared" si="1320"/>
        <v/>
      </c>
      <c r="H8423" s="127" t="str">
        <f>IF(A8423&lt;&gt;"",IF(MID(C8423,1,1)="c",$AS$26,IF(MID(C8423,1,1)="r",$AS$41,IF(MID(C8423,1,1)="p",#REF!,#REF!))),"")</f>
        <v/>
      </c>
      <c r="I8423" s="92" t="str">
        <f t="shared" si="1321"/>
        <v/>
      </c>
      <c r="J8423" s="92" t="str">
        <f t="shared" si="1322"/>
        <v/>
      </c>
      <c r="K8423" s="92" t="str">
        <f t="shared" si="1323"/>
        <v/>
      </c>
      <c r="L8423" s="92" t="str">
        <f t="shared" si="1324"/>
        <v/>
      </c>
      <c r="M8423" s="95" t="str">
        <f>IF(A8423&lt;&gt;"",IF(MID(C8423,1,1)="c",SigmaEpsConcrete(I8423,$AN$30:$AN$33,$AR$30:$AR$33,$AS$26,$AS$27,$AS$28,$AQ$20,$AU$19),""),"")</f>
        <v/>
      </c>
      <c r="N8423" s="95" t="str">
        <f>IF(A8423&lt;&gt;"",IF(MID(C8423,1,1)="r",SigmaEpsReinf(J8423,$AS$42:$AS$43,$AS$41,$AS$39,$AS$40,$AQ$38),""),"")</f>
        <v/>
      </c>
      <c r="Q8423" s="92" t="str">
        <f t="shared" si="1326"/>
        <v/>
      </c>
      <c r="R8423" s="92" t="str">
        <f t="shared" si="1327"/>
        <v/>
      </c>
      <c r="U8423" s="5"/>
      <c r="V8423" s="5"/>
      <c r="W8423" s="94" t="str">
        <f t="shared" si="1325"/>
        <v/>
      </c>
      <c r="X8423" s="94" t="str">
        <f t="shared" si="1328"/>
        <v/>
      </c>
      <c r="Y8423" s="5"/>
      <c r="BK8423" s="8"/>
      <c r="BL8423" s="5"/>
      <c r="BM8423" s="5"/>
      <c r="BN8423" s="5"/>
      <c r="BO8423" s="5"/>
      <c r="BP8423" s="1"/>
      <c r="BQ8423" s="1"/>
      <c r="BR8423" s="1"/>
      <c r="BS8423" s="1"/>
      <c r="BT8423" s="1"/>
      <c r="BU8423" s="4"/>
      <c r="BV8423" s="1"/>
      <c r="BW8423" s="3"/>
      <c r="BX8423" s="4"/>
      <c r="BY8423" s="5"/>
      <c r="BZ8423" s="5"/>
      <c r="CA8423" s="5"/>
      <c r="CB8423" s="5"/>
      <c r="CC8423" s="5"/>
      <c r="CD8423" s="43"/>
    </row>
    <row r="8424" spans="1:82" x14ac:dyDescent="0.25">
      <c r="A8424" s="8"/>
      <c r="B8424" s="5"/>
      <c r="C8424" s="5"/>
      <c r="D8424" s="5"/>
      <c r="E8424" s="5"/>
      <c r="F8424" s="94" t="str">
        <f t="shared" si="1319"/>
        <v/>
      </c>
      <c r="G8424" s="94" t="str">
        <f t="shared" si="1320"/>
        <v/>
      </c>
      <c r="H8424" s="127" t="str">
        <f>IF(A8424&lt;&gt;"",IF(MID(C8424,1,1)="c",$AS$26,IF(MID(C8424,1,1)="r",$AS$41,IF(MID(C8424,1,1)="p",#REF!,#REF!))),"")</f>
        <v/>
      </c>
      <c r="I8424" s="92" t="str">
        <f t="shared" si="1321"/>
        <v/>
      </c>
      <c r="J8424" s="92" t="str">
        <f t="shared" si="1322"/>
        <v/>
      </c>
      <c r="K8424" s="92" t="str">
        <f t="shared" si="1323"/>
        <v/>
      </c>
      <c r="L8424" s="92" t="str">
        <f t="shared" si="1324"/>
        <v/>
      </c>
      <c r="M8424" s="95" t="str">
        <f>IF(A8424&lt;&gt;"",IF(MID(C8424,1,1)="c",SigmaEpsConcrete(I8424,$AN$30:$AN$33,$AR$30:$AR$33,$AS$26,$AS$27,$AS$28,$AQ$20,$AU$19),""),"")</f>
        <v/>
      </c>
      <c r="N8424" s="95" t="str">
        <f>IF(A8424&lt;&gt;"",IF(MID(C8424,1,1)="r",SigmaEpsReinf(J8424,$AS$42:$AS$43,$AS$41,$AS$39,$AS$40,$AQ$38),""),"")</f>
        <v/>
      </c>
      <c r="Q8424" s="92" t="str">
        <f t="shared" si="1326"/>
        <v/>
      </c>
      <c r="R8424" s="92" t="str">
        <f t="shared" si="1327"/>
        <v/>
      </c>
      <c r="U8424" s="5"/>
      <c r="V8424" s="5"/>
      <c r="W8424" s="94" t="str">
        <f t="shared" si="1325"/>
        <v/>
      </c>
      <c r="X8424" s="94" t="str">
        <f t="shared" si="1328"/>
        <v/>
      </c>
      <c r="Y8424" s="5"/>
      <c r="BK8424" s="8"/>
      <c r="BL8424" s="5"/>
      <c r="BM8424" s="5"/>
      <c r="BN8424" s="5"/>
      <c r="BO8424" s="5"/>
      <c r="BP8424" s="1"/>
      <c r="BQ8424" s="1"/>
      <c r="BR8424" s="1"/>
      <c r="BS8424" s="1"/>
      <c r="BT8424" s="1"/>
      <c r="BU8424" s="4"/>
      <c r="BV8424" s="1"/>
      <c r="BW8424" s="3"/>
      <c r="BX8424" s="4"/>
      <c r="BY8424" s="5"/>
      <c r="BZ8424" s="5"/>
      <c r="CA8424" s="5"/>
      <c r="CB8424" s="5"/>
      <c r="CC8424" s="5"/>
      <c r="CD8424" s="43"/>
    </row>
    <row r="8425" spans="1:82" x14ac:dyDescent="0.25">
      <c r="A8425" s="8"/>
      <c r="B8425" s="5"/>
      <c r="C8425" s="5"/>
      <c r="D8425" s="5"/>
      <c r="E8425" s="5"/>
      <c r="F8425" s="94" t="str">
        <f t="shared" si="1319"/>
        <v/>
      </c>
      <c r="G8425" s="94" t="str">
        <f t="shared" si="1320"/>
        <v/>
      </c>
      <c r="H8425" s="127" t="str">
        <f>IF(A8425&lt;&gt;"",IF(MID(C8425,1,1)="c",$AS$26,IF(MID(C8425,1,1)="r",$AS$41,IF(MID(C8425,1,1)="p",#REF!,#REF!))),"")</f>
        <v/>
      </c>
      <c r="I8425" s="92" t="str">
        <f t="shared" si="1321"/>
        <v/>
      </c>
      <c r="J8425" s="92" t="str">
        <f t="shared" si="1322"/>
        <v/>
      </c>
      <c r="K8425" s="92" t="str">
        <f t="shared" si="1323"/>
        <v/>
      </c>
      <c r="L8425" s="92" t="str">
        <f t="shared" si="1324"/>
        <v/>
      </c>
      <c r="M8425" s="95" t="str">
        <f>IF(A8425&lt;&gt;"",IF(MID(C8425,1,1)="c",SigmaEpsConcrete(I8425,$AN$30:$AN$33,$AR$30:$AR$33,$AS$26,$AS$27,$AS$28,$AQ$20,$AU$19),""),"")</f>
        <v/>
      </c>
      <c r="N8425" s="95" t="str">
        <f>IF(A8425&lt;&gt;"",IF(MID(C8425,1,1)="r",SigmaEpsReinf(J8425,$AS$42:$AS$43,$AS$41,$AS$39,$AS$40,$AQ$38),""),"")</f>
        <v/>
      </c>
      <c r="Q8425" s="92" t="str">
        <f t="shared" si="1326"/>
        <v/>
      </c>
      <c r="R8425" s="92" t="str">
        <f t="shared" si="1327"/>
        <v/>
      </c>
      <c r="U8425" s="5"/>
      <c r="V8425" s="5"/>
      <c r="W8425" s="94" t="str">
        <f t="shared" si="1325"/>
        <v/>
      </c>
      <c r="X8425" s="94" t="str">
        <f t="shared" si="1328"/>
        <v/>
      </c>
      <c r="Y8425" s="5"/>
      <c r="BK8425" s="8"/>
      <c r="BL8425" s="5"/>
      <c r="BM8425" s="5"/>
      <c r="BN8425" s="5"/>
      <c r="BO8425" s="5"/>
      <c r="BP8425" s="1"/>
      <c r="BQ8425" s="1"/>
      <c r="BR8425" s="1"/>
      <c r="BS8425" s="1"/>
      <c r="BT8425" s="1"/>
      <c r="BU8425" s="4"/>
      <c r="BV8425" s="1"/>
      <c r="BW8425" s="3"/>
      <c r="BX8425" s="4"/>
      <c r="BY8425" s="5"/>
      <c r="BZ8425" s="5"/>
      <c r="CA8425" s="5"/>
      <c r="CB8425" s="5"/>
      <c r="CC8425" s="5"/>
      <c r="CD8425" s="43"/>
    </row>
    <row r="8426" spans="1:82" x14ac:dyDescent="0.25">
      <c r="A8426" s="8"/>
      <c r="B8426" s="5"/>
      <c r="C8426" s="5"/>
      <c r="D8426" s="5"/>
      <c r="E8426" s="5"/>
      <c r="F8426" s="94" t="str">
        <f t="shared" si="1319"/>
        <v/>
      </c>
      <c r="G8426" s="94" t="str">
        <f t="shared" si="1320"/>
        <v/>
      </c>
      <c r="H8426" s="127" t="str">
        <f>IF(A8426&lt;&gt;"",IF(MID(C8426,1,1)="c",$AS$26,IF(MID(C8426,1,1)="r",$AS$41,IF(MID(C8426,1,1)="p",#REF!,#REF!))),"")</f>
        <v/>
      </c>
      <c r="I8426" s="92" t="str">
        <f t="shared" si="1321"/>
        <v/>
      </c>
      <c r="J8426" s="92" t="str">
        <f t="shared" si="1322"/>
        <v/>
      </c>
      <c r="K8426" s="92" t="str">
        <f t="shared" si="1323"/>
        <v/>
      </c>
      <c r="L8426" s="92" t="str">
        <f t="shared" si="1324"/>
        <v/>
      </c>
      <c r="M8426" s="95" t="str">
        <f>IF(A8426&lt;&gt;"",IF(MID(C8426,1,1)="c",SigmaEpsConcrete(I8426,$AN$30:$AN$33,$AR$30:$AR$33,$AS$26,$AS$27,$AS$28,$AQ$20,$AU$19),""),"")</f>
        <v/>
      </c>
      <c r="N8426" s="95" t="str">
        <f>IF(A8426&lt;&gt;"",IF(MID(C8426,1,1)="r",SigmaEpsReinf(J8426,$AS$42:$AS$43,$AS$41,$AS$39,$AS$40,$AQ$38),""),"")</f>
        <v/>
      </c>
      <c r="Q8426" s="92" t="str">
        <f t="shared" si="1326"/>
        <v/>
      </c>
      <c r="R8426" s="92" t="str">
        <f t="shared" si="1327"/>
        <v/>
      </c>
      <c r="U8426" s="5"/>
      <c r="V8426" s="5"/>
      <c r="W8426" s="94" t="str">
        <f t="shared" si="1325"/>
        <v/>
      </c>
      <c r="X8426" s="94" t="str">
        <f t="shared" si="1328"/>
        <v/>
      </c>
      <c r="Y8426" s="5"/>
      <c r="BK8426" s="8"/>
      <c r="BL8426" s="5"/>
      <c r="BM8426" s="5"/>
      <c r="BN8426" s="5"/>
      <c r="BO8426" s="5"/>
      <c r="BP8426" s="1"/>
      <c r="BQ8426" s="1"/>
      <c r="BR8426" s="1"/>
      <c r="BS8426" s="1"/>
      <c r="BT8426" s="1"/>
      <c r="BU8426" s="4"/>
      <c r="BV8426" s="1"/>
      <c r="BW8426" s="3"/>
      <c r="BX8426" s="4"/>
      <c r="BY8426" s="5"/>
      <c r="BZ8426" s="5"/>
      <c r="CA8426" s="5"/>
      <c r="CB8426" s="5"/>
      <c r="CC8426" s="5"/>
      <c r="CD8426" s="43"/>
    </row>
    <row r="8427" spans="1:82" x14ac:dyDescent="0.25">
      <c r="A8427" s="8"/>
      <c r="B8427" s="5"/>
      <c r="C8427" s="5"/>
      <c r="D8427" s="5"/>
      <c r="E8427" s="5"/>
      <c r="F8427" s="94" t="str">
        <f t="shared" si="1319"/>
        <v/>
      </c>
      <c r="G8427" s="94" t="str">
        <f t="shared" si="1320"/>
        <v/>
      </c>
      <c r="H8427" s="127" t="str">
        <f>IF(A8427&lt;&gt;"",IF(MID(C8427,1,1)="c",$AS$26,IF(MID(C8427,1,1)="r",$AS$41,IF(MID(C8427,1,1)="p",#REF!,#REF!))),"")</f>
        <v/>
      </c>
      <c r="I8427" s="92" t="str">
        <f t="shared" si="1321"/>
        <v/>
      </c>
      <c r="J8427" s="92" t="str">
        <f t="shared" si="1322"/>
        <v/>
      </c>
      <c r="K8427" s="92" t="str">
        <f t="shared" si="1323"/>
        <v/>
      </c>
      <c r="L8427" s="92" t="str">
        <f t="shared" si="1324"/>
        <v/>
      </c>
      <c r="M8427" s="95" t="str">
        <f>IF(A8427&lt;&gt;"",IF(MID(C8427,1,1)="c",SigmaEpsConcrete(I8427,$AN$30:$AN$33,$AR$30:$AR$33,$AS$26,$AS$27,$AS$28,$AQ$20,$AU$19),""),"")</f>
        <v/>
      </c>
      <c r="N8427" s="95" t="str">
        <f>IF(A8427&lt;&gt;"",IF(MID(C8427,1,1)="r",SigmaEpsReinf(J8427,$AS$42:$AS$43,$AS$41,$AS$39,$AS$40,$AQ$38),""),"")</f>
        <v/>
      </c>
      <c r="Q8427" s="92" t="str">
        <f t="shared" si="1326"/>
        <v/>
      </c>
      <c r="R8427" s="92" t="str">
        <f t="shared" si="1327"/>
        <v/>
      </c>
      <c r="U8427" s="5"/>
      <c r="V8427" s="5"/>
      <c r="W8427" s="94" t="str">
        <f t="shared" si="1325"/>
        <v/>
      </c>
      <c r="X8427" s="94" t="str">
        <f t="shared" si="1328"/>
        <v/>
      </c>
      <c r="Y8427" s="5"/>
      <c r="BK8427" s="8"/>
      <c r="BL8427" s="5"/>
      <c r="BM8427" s="5"/>
      <c r="BN8427" s="5"/>
      <c r="BO8427" s="5"/>
      <c r="BP8427" s="1"/>
      <c r="BQ8427" s="1"/>
      <c r="BR8427" s="1"/>
      <c r="BS8427" s="1"/>
      <c r="BT8427" s="1"/>
      <c r="BU8427" s="4"/>
      <c r="BV8427" s="1"/>
      <c r="BW8427" s="3"/>
      <c r="BX8427" s="4"/>
      <c r="BY8427" s="5"/>
      <c r="BZ8427" s="5"/>
      <c r="CA8427" s="5"/>
      <c r="CB8427" s="5"/>
      <c r="CC8427" s="5"/>
      <c r="CD8427" s="43"/>
    </row>
    <row r="8428" spans="1:82" x14ac:dyDescent="0.25">
      <c r="A8428" s="8"/>
      <c r="B8428" s="5"/>
      <c r="C8428" s="5"/>
      <c r="D8428" s="5"/>
      <c r="E8428" s="5"/>
      <c r="F8428" s="94" t="str">
        <f t="shared" si="1319"/>
        <v/>
      </c>
      <c r="G8428" s="94" t="str">
        <f t="shared" si="1320"/>
        <v/>
      </c>
      <c r="H8428" s="127" t="str">
        <f>IF(A8428&lt;&gt;"",IF(MID(C8428,1,1)="c",$AS$26,IF(MID(C8428,1,1)="r",$AS$41,IF(MID(C8428,1,1)="p",#REF!,#REF!))),"")</f>
        <v/>
      </c>
      <c r="I8428" s="92" t="str">
        <f t="shared" si="1321"/>
        <v/>
      </c>
      <c r="J8428" s="92" t="str">
        <f t="shared" si="1322"/>
        <v/>
      </c>
      <c r="K8428" s="92" t="str">
        <f t="shared" si="1323"/>
        <v/>
      </c>
      <c r="L8428" s="92" t="str">
        <f t="shared" si="1324"/>
        <v/>
      </c>
      <c r="M8428" s="95" t="str">
        <f>IF(A8428&lt;&gt;"",IF(MID(C8428,1,1)="c",SigmaEpsConcrete(I8428,$AN$30:$AN$33,$AR$30:$AR$33,$AS$26,$AS$27,$AS$28,$AQ$20,$AU$19),""),"")</f>
        <v/>
      </c>
      <c r="N8428" s="95" t="str">
        <f>IF(A8428&lt;&gt;"",IF(MID(C8428,1,1)="r",SigmaEpsReinf(J8428,$AS$42:$AS$43,$AS$41,$AS$39,$AS$40,$AQ$38),""),"")</f>
        <v/>
      </c>
      <c r="Q8428" s="92" t="str">
        <f t="shared" si="1326"/>
        <v/>
      </c>
      <c r="R8428" s="92" t="str">
        <f t="shared" si="1327"/>
        <v/>
      </c>
      <c r="U8428" s="5"/>
      <c r="V8428" s="5"/>
      <c r="W8428" s="94" t="str">
        <f t="shared" si="1325"/>
        <v/>
      </c>
      <c r="X8428" s="94" t="str">
        <f t="shared" si="1328"/>
        <v/>
      </c>
      <c r="Y8428" s="5"/>
      <c r="BK8428" s="8"/>
      <c r="BL8428" s="5"/>
      <c r="BM8428" s="5"/>
      <c r="BN8428" s="5"/>
      <c r="BO8428" s="5"/>
      <c r="BP8428" s="1"/>
      <c r="BQ8428" s="1"/>
      <c r="BR8428" s="1"/>
      <c r="BS8428" s="1"/>
      <c r="BT8428" s="1"/>
      <c r="BU8428" s="4"/>
      <c r="BV8428" s="1"/>
      <c r="BW8428" s="3"/>
      <c r="BX8428" s="4"/>
      <c r="BY8428" s="5"/>
      <c r="BZ8428" s="5"/>
      <c r="CA8428" s="5"/>
      <c r="CB8428" s="5"/>
      <c r="CC8428" s="5"/>
      <c r="CD8428" s="43"/>
    </row>
    <row r="8429" spans="1:82" x14ac:dyDescent="0.25">
      <c r="A8429" s="8"/>
      <c r="B8429" s="5"/>
      <c r="C8429" s="5"/>
      <c r="D8429" s="5"/>
      <c r="E8429" s="5"/>
      <c r="F8429" s="94" t="str">
        <f t="shared" si="1319"/>
        <v/>
      </c>
      <c r="G8429" s="94" t="str">
        <f t="shared" si="1320"/>
        <v/>
      </c>
      <c r="H8429" s="127" t="str">
        <f>IF(A8429&lt;&gt;"",IF(MID(C8429,1,1)="c",$AS$26,IF(MID(C8429,1,1)="r",$AS$41,IF(MID(C8429,1,1)="p",#REF!,#REF!))),"")</f>
        <v/>
      </c>
      <c r="I8429" s="92" t="str">
        <f t="shared" si="1321"/>
        <v/>
      </c>
      <c r="J8429" s="92" t="str">
        <f t="shared" si="1322"/>
        <v/>
      </c>
      <c r="K8429" s="92" t="str">
        <f t="shared" si="1323"/>
        <v/>
      </c>
      <c r="L8429" s="92" t="str">
        <f t="shared" si="1324"/>
        <v/>
      </c>
      <c r="M8429" s="95" t="str">
        <f>IF(A8429&lt;&gt;"",IF(MID(C8429,1,1)="c",SigmaEpsConcrete(I8429,$AN$30:$AN$33,$AR$30:$AR$33,$AS$26,$AS$27,$AS$28,$AQ$20,$AU$19),""),"")</f>
        <v/>
      </c>
      <c r="N8429" s="95" t="str">
        <f>IF(A8429&lt;&gt;"",IF(MID(C8429,1,1)="r",SigmaEpsReinf(J8429,$AS$42:$AS$43,$AS$41,$AS$39,$AS$40,$AQ$38),""),"")</f>
        <v/>
      </c>
      <c r="Q8429" s="92" t="str">
        <f t="shared" si="1326"/>
        <v/>
      </c>
      <c r="R8429" s="92" t="str">
        <f t="shared" si="1327"/>
        <v/>
      </c>
      <c r="U8429" s="5"/>
      <c r="V8429" s="5"/>
      <c r="W8429" s="94" t="str">
        <f t="shared" si="1325"/>
        <v/>
      </c>
      <c r="X8429" s="94" t="str">
        <f t="shared" si="1328"/>
        <v/>
      </c>
      <c r="Y8429" s="5"/>
      <c r="BK8429" s="8"/>
      <c r="BL8429" s="5"/>
      <c r="BM8429" s="5"/>
      <c r="BN8429" s="5"/>
      <c r="BO8429" s="5"/>
      <c r="BP8429" s="1"/>
      <c r="BQ8429" s="1"/>
      <c r="BR8429" s="1"/>
      <c r="BS8429" s="1"/>
      <c r="BT8429" s="1"/>
      <c r="BU8429" s="4"/>
      <c r="BV8429" s="1"/>
      <c r="BW8429" s="3"/>
      <c r="BX8429" s="4"/>
      <c r="BY8429" s="5"/>
      <c r="BZ8429" s="5"/>
      <c r="CA8429" s="5"/>
      <c r="CB8429" s="5"/>
      <c r="CC8429" s="5"/>
      <c r="CD8429" s="43"/>
    </row>
    <row r="8430" spans="1:82" x14ac:dyDescent="0.25">
      <c r="A8430" s="8"/>
      <c r="B8430" s="5"/>
      <c r="C8430" s="5"/>
      <c r="D8430" s="5"/>
      <c r="E8430" s="5"/>
      <c r="F8430" s="94" t="str">
        <f t="shared" si="1319"/>
        <v/>
      </c>
      <c r="G8430" s="94" t="str">
        <f t="shared" si="1320"/>
        <v/>
      </c>
      <c r="H8430" s="127" t="str">
        <f>IF(A8430&lt;&gt;"",IF(MID(C8430,1,1)="c",$AS$26,IF(MID(C8430,1,1)="r",$AS$41,IF(MID(C8430,1,1)="p",#REF!,#REF!))),"")</f>
        <v/>
      </c>
      <c r="I8430" s="92" t="str">
        <f t="shared" si="1321"/>
        <v/>
      </c>
      <c r="J8430" s="92" t="str">
        <f t="shared" si="1322"/>
        <v/>
      </c>
      <c r="K8430" s="92" t="str">
        <f t="shared" si="1323"/>
        <v/>
      </c>
      <c r="L8430" s="92" t="str">
        <f t="shared" si="1324"/>
        <v/>
      </c>
      <c r="M8430" s="95" t="str">
        <f>IF(A8430&lt;&gt;"",IF(MID(C8430,1,1)="c",SigmaEpsConcrete(I8430,$AN$30:$AN$33,$AR$30:$AR$33,$AS$26,$AS$27,$AS$28,$AQ$20,$AU$19),""),"")</f>
        <v/>
      </c>
      <c r="N8430" s="95" t="str">
        <f>IF(A8430&lt;&gt;"",IF(MID(C8430,1,1)="r",SigmaEpsReinf(J8430,$AS$42:$AS$43,$AS$41,$AS$39,$AS$40,$AQ$38),""),"")</f>
        <v/>
      </c>
      <c r="Q8430" s="92" t="str">
        <f t="shared" si="1326"/>
        <v/>
      </c>
      <c r="R8430" s="92" t="str">
        <f t="shared" si="1327"/>
        <v/>
      </c>
      <c r="U8430" s="5"/>
      <c r="V8430" s="5"/>
      <c r="W8430" s="94" t="str">
        <f t="shared" si="1325"/>
        <v/>
      </c>
      <c r="X8430" s="94" t="str">
        <f t="shared" si="1328"/>
        <v/>
      </c>
      <c r="Y8430" s="5"/>
      <c r="BK8430" s="8"/>
      <c r="BL8430" s="5"/>
      <c r="BM8430" s="5"/>
      <c r="BN8430" s="5"/>
      <c r="BO8430" s="5"/>
      <c r="BP8430" s="1"/>
      <c r="BQ8430" s="1"/>
      <c r="BR8430" s="1"/>
      <c r="BS8430" s="1"/>
      <c r="BT8430" s="1"/>
      <c r="BU8430" s="4"/>
      <c r="BV8430" s="1"/>
      <c r="BW8430" s="3"/>
      <c r="BX8430" s="4"/>
      <c r="BY8430" s="5"/>
      <c r="BZ8430" s="5"/>
      <c r="CA8430" s="5"/>
      <c r="CB8430" s="5"/>
      <c r="CC8430" s="5"/>
      <c r="CD8430" s="43"/>
    </row>
    <row r="8431" spans="1:82" x14ac:dyDescent="0.25">
      <c r="A8431" s="8"/>
      <c r="B8431" s="5"/>
      <c r="C8431" s="5"/>
      <c r="D8431" s="5"/>
      <c r="E8431" s="5"/>
      <c r="F8431" s="94" t="str">
        <f t="shared" si="1319"/>
        <v/>
      </c>
      <c r="G8431" s="94" t="str">
        <f t="shared" si="1320"/>
        <v/>
      </c>
      <c r="H8431" s="127" t="str">
        <f>IF(A8431&lt;&gt;"",IF(MID(C8431,1,1)="c",$AS$26,IF(MID(C8431,1,1)="r",$AS$41,IF(MID(C8431,1,1)="p",#REF!,#REF!))),"")</f>
        <v/>
      </c>
      <c r="I8431" s="92" t="str">
        <f t="shared" si="1321"/>
        <v/>
      </c>
      <c r="J8431" s="92" t="str">
        <f t="shared" si="1322"/>
        <v/>
      </c>
      <c r="K8431" s="92" t="str">
        <f t="shared" si="1323"/>
        <v/>
      </c>
      <c r="L8431" s="92" t="str">
        <f t="shared" si="1324"/>
        <v/>
      </c>
      <c r="M8431" s="95" t="str">
        <f>IF(A8431&lt;&gt;"",IF(MID(C8431,1,1)="c",SigmaEpsConcrete(I8431,$AN$30:$AN$33,$AR$30:$AR$33,$AS$26,$AS$27,$AS$28,$AQ$20,$AU$19),""),"")</f>
        <v/>
      </c>
      <c r="N8431" s="95" t="str">
        <f>IF(A8431&lt;&gt;"",IF(MID(C8431,1,1)="r",SigmaEpsReinf(J8431,$AS$42:$AS$43,$AS$41,$AS$39,$AS$40,$AQ$38),""),"")</f>
        <v/>
      </c>
      <c r="Q8431" s="92" t="str">
        <f t="shared" si="1326"/>
        <v/>
      </c>
      <c r="R8431" s="92" t="str">
        <f t="shared" si="1327"/>
        <v/>
      </c>
      <c r="U8431" s="5"/>
      <c r="V8431" s="5"/>
      <c r="W8431" s="94" t="str">
        <f t="shared" si="1325"/>
        <v/>
      </c>
      <c r="X8431" s="94" t="str">
        <f t="shared" si="1328"/>
        <v/>
      </c>
      <c r="Y8431" s="5"/>
      <c r="BK8431" s="8"/>
      <c r="BL8431" s="5"/>
      <c r="BM8431" s="5"/>
      <c r="BN8431" s="5"/>
      <c r="BO8431" s="5"/>
      <c r="BP8431" s="1"/>
      <c r="BQ8431" s="1"/>
      <c r="BR8431" s="1"/>
      <c r="BS8431" s="1"/>
      <c r="BT8431" s="1"/>
      <c r="BU8431" s="4"/>
      <c r="BV8431" s="1"/>
      <c r="BW8431" s="3"/>
      <c r="BX8431" s="4"/>
      <c r="BY8431" s="5"/>
      <c r="BZ8431" s="5"/>
      <c r="CA8431" s="5"/>
      <c r="CB8431" s="5"/>
      <c r="CC8431" s="5"/>
      <c r="CD8431" s="43"/>
    </row>
    <row r="8432" spans="1:82" x14ac:dyDescent="0.25">
      <c r="A8432" s="8"/>
      <c r="B8432" s="5"/>
      <c r="C8432" s="5"/>
      <c r="D8432" s="5"/>
      <c r="E8432" s="5"/>
      <c r="F8432" s="94" t="str">
        <f t="shared" si="1319"/>
        <v/>
      </c>
      <c r="G8432" s="94" t="str">
        <f t="shared" si="1320"/>
        <v/>
      </c>
      <c r="H8432" s="127" t="str">
        <f>IF(A8432&lt;&gt;"",IF(MID(C8432,1,1)="c",$AS$26,IF(MID(C8432,1,1)="r",$AS$41,IF(MID(C8432,1,1)="p",#REF!,#REF!))),"")</f>
        <v/>
      </c>
      <c r="I8432" s="92" t="str">
        <f t="shared" si="1321"/>
        <v/>
      </c>
      <c r="J8432" s="92" t="str">
        <f t="shared" si="1322"/>
        <v/>
      </c>
      <c r="K8432" s="92" t="str">
        <f t="shared" si="1323"/>
        <v/>
      </c>
      <c r="L8432" s="92" t="str">
        <f t="shared" si="1324"/>
        <v/>
      </c>
      <c r="M8432" s="95" t="str">
        <f>IF(A8432&lt;&gt;"",IF(MID(C8432,1,1)="c",SigmaEpsConcrete(I8432,$AN$30:$AN$33,$AR$30:$AR$33,$AS$26,$AS$27,$AS$28,$AQ$20,$AU$19),""),"")</f>
        <v/>
      </c>
      <c r="N8432" s="95" t="str">
        <f>IF(A8432&lt;&gt;"",IF(MID(C8432,1,1)="r",SigmaEpsReinf(J8432,$AS$42:$AS$43,$AS$41,$AS$39,$AS$40,$AQ$38),""),"")</f>
        <v/>
      </c>
      <c r="Q8432" s="92" t="str">
        <f t="shared" si="1326"/>
        <v/>
      </c>
      <c r="R8432" s="92" t="str">
        <f t="shared" si="1327"/>
        <v/>
      </c>
      <c r="U8432" s="5"/>
      <c r="V8432" s="5"/>
      <c r="W8432" s="94" t="str">
        <f t="shared" si="1325"/>
        <v/>
      </c>
      <c r="X8432" s="94" t="str">
        <f t="shared" si="1328"/>
        <v/>
      </c>
      <c r="Y8432" s="5"/>
      <c r="BK8432" s="8"/>
      <c r="BL8432" s="5"/>
      <c r="BM8432" s="5"/>
      <c r="BN8432" s="5"/>
      <c r="BO8432" s="5"/>
      <c r="BP8432" s="1"/>
      <c r="BQ8432" s="1"/>
      <c r="BR8432" s="1"/>
      <c r="BS8432" s="1"/>
      <c r="BT8432" s="1"/>
      <c r="BU8432" s="4"/>
      <c r="BV8432" s="1"/>
      <c r="BW8432" s="3"/>
      <c r="BX8432" s="4"/>
      <c r="BY8432" s="5"/>
      <c r="BZ8432" s="5"/>
      <c r="CA8432" s="5"/>
      <c r="CB8432" s="5"/>
      <c r="CC8432" s="5"/>
      <c r="CD8432" s="43"/>
    </row>
    <row r="8433" spans="1:82" x14ac:dyDescent="0.25">
      <c r="A8433" s="8"/>
      <c r="B8433" s="5"/>
      <c r="C8433" s="5"/>
      <c r="D8433" s="5"/>
      <c r="E8433" s="5"/>
      <c r="F8433" s="94" t="str">
        <f t="shared" si="1319"/>
        <v/>
      </c>
      <c r="G8433" s="94" t="str">
        <f t="shared" si="1320"/>
        <v/>
      </c>
      <c r="H8433" s="127" t="str">
        <f>IF(A8433&lt;&gt;"",IF(MID(C8433,1,1)="c",$AS$26,IF(MID(C8433,1,1)="r",$AS$41,IF(MID(C8433,1,1)="p",#REF!,#REF!))),"")</f>
        <v/>
      </c>
      <c r="I8433" s="92" t="str">
        <f t="shared" si="1321"/>
        <v/>
      </c>
      <c r="J8433" s="92" t="str">
        <f t="shared" si="1322"/>
        <v/>
      </c>
      <c r="K8433" s="92" t="str">
        <f t="shared" si="1323"/>
        <v/>
      </c>
      <c r="L8433" s="92" t="str">
        <f t="shared" si="1324"/>
        <v/>
      </c>
      <c r="M8433" s="95" t="str">
        <f>IF(A8433&lt;&gt;"",IF(MID(C8433,1,1)="c",SigmaEpsConcrete(I8433,$AN$30:$AN$33,$AR$30:$AR$33,$AS$26,$AS$27,$AS$28,$AQ$20,$AU$19),""),"")</f>
        <v/>
      </c>
      <c r="N8433" s="95" t="str">
        <f>IF(A8433&lt;&gt;"",IF(MID(C8433,1,1)="r",SigmaEpsReinf(J8433,$AS$42:$AS$43,$AS$41,$AS$39,$AS$40,$AQ$38),""),"")</f>
        <v/>
      </c>
      <c r="Q8433" s="92" t="str">
        <f t="shared" si="1326"/>
        <v/>
      </c>
      <c r="R8433" s="92" t="str">
        <f t="shared" si="1327"/>
        <v/>
      </c>
      <c r="U8433" s="5"/>
      <c r="V8433" s="5"/>
      <c r="W8433" s="94" t="str">
        <f t="shared" si="1325"/>
        <v/>
      </c>
      <c r="X8433" s="94" t="str">
        <f t="shared" si="1328"/>
        <v/>
      </c>
      <c r="Y8433" s="5"/>
      <c r="BK8433" s="8"/>
      <c r="BL8433" s="5"/>
      <c r="BM8433" s="5"/>
      <c r="BN8433" s="5"/>
      <c r="BO8433" s="5"/>
      <c r="BP8433" s="1"/>
      <c r="BQ8433" s="1"/>
      <c r="BR8433" s="1"/>
      <c r="BS8433" s="1"/>
      <c r="BT8433" s="1"/>
      <c r="BU8433" s="4"/>
      <c r="BV8433" s="1"/>
      <c r="BW8433" s="3"/>
      <c r="BX8433" s="4"/>
      <c r="BY8433" s="5"/>
      <c r="BZ8433" s="5"/>
      <c r="CA8433" s="5"/>
      <c r="CB8433" s="5"/>
      <c r="CC8433" s="5"/>
      <c r="CD8433" s="43"/>
    </row>
    <row r="8434" spans="1:82" x14ac:dyDescent="0.25">
      <c r="A8434" s="8"/>
      <c r="B8434" s="5"/>
      <c r="C8434" s="5"/>
      <c r="D8434" s="5"/>
      <c r="E8434" s="5"/>
      <c r="F8434" s="94" t="str">
        <f t="shared" si="1319"/>
        <v/>
      </c>
      <c r="G8434" s="94" t="str">
        <f t="shared" si="1320"/>
        <v/>
      </c>
      <c r="H8434" s="127" t="str">
        <f>IF(A8434&lt;&gt;"",IF(MID(C8434,1,1)="c",$AS$26,IF(MID(C8434,1,1)="r",$AS$41,IF(MID(C8434,1,1)="p",#REF!,#REF!))),"")</f>
        <v/>
      </c>
      <c r="I8434" s="92" t="str">
        <f t="shared" si="1321"/>
        <v/>
      </c>
      <c r="J8434" s="92" t="str">
        <f t="shared" si="1322"/>
        <v/>
      </c>
      <c r="K8434" s="92" t="str">
        <f t="shared" si="1323"/>
        <v/>
      </c>
      <c r="L8434" s="92" t="str">
        <f t="shared" si="1324"/>
        <v/>
      </c>
      <c r="M8434" s="95" t="str">
        <f>IF(A8434&lt;&gt;"",IF(MID(C8434,1,1)="c",SigmaEpsConcrete(I8434,$AN$30:$AN$33,$AR$30:$AR$33,$AS$26,$AS$27,$AS$28,$AQ$20,$AU$19),""),"")</f>
        <v/>
      </c>
      <c r="N8434" s="95" t="str">
        <f>IF(A8434&lt;&gt;"",IF(MID(C8434,1,1)="r",SigmaEpsReinf(J8434,$AS$42:$AS$43,$AS$41,$AS$39,$AS$40,$AQ$38),""),"")</f>
        <v/>
      </c>
      <c r="Q8434" s="92" t="str">
        <f t="shared" si="1326"/>
        <v/>
      </c>
      <c r="R8434" s="92" t="str">
        <f t="shared" si="1327"/>
        <v/>
      </c>
      <c r="U8434" s="5"/>
      <c r="V8434" s="5"/>
      <c r="W8434" s="94" t="str">
        <f t="shared" si="1325"/>
        <v/>
      </c>
      <c r="X8434" s="94" t="str">
        <f t="shared" si="1328"/>
        <v/>
      </c>
      <c r="Y8434" s="5"/>
      <c r="BK8434" s="8"/>
      <c r="BL8434" s="5"/>
      <c r="BM8434" s="5"/>
      <c r="BN8434" s="5"/>
      <c r="BO8434" s="5"/>
      <c r="BP8434" s="1"/>
      <c r="BQ8434" s="1"/>
      <c r="BR8434" s="1"/>
      <c r="BS8434" s="1"/>
      <c r="BT8434" s="1"/>
      <c r="BU8434" s="4"/>
      <c r="BV8434" s="1"/>
      <c r="BW8434" s="3"/>
      <c r="BX8434" s="4"/>
      <c r="BY8434" s="5"/>
      <c r="BZ8434" s="5"/>
      <c r="CA8434" s="5"/>
      <c r="CB8434" s="5"/>
      <c r="CC8434" s="5"/>
      <c r="CD8434" s="43"/>
    </row>
    <row r="8435" spans="1:82" x14ac:dyDescent="0.25">
      <c r="A8435" s="8"/>
      <c r="B8435" s="5"/>
      <c r="C8435" s="5"/>
      <c r="D8435" s="5"/>
      <c r="E8435" s="5"/>
      <c r="F8435" s="94" t="str">
        <f t="shared" si="1319"/>
        <v/>
      </c>
      <c r="G8435" s="94" t="str">
        <f t="shared" si="1320"/>
        <v/>
      </c>
      <c r="H8435" s="127" t="str">
        <f>IF(A8435&lt;&gt;"",IF(MID(C8435,1,1)="c",$AS$26,IF(MID(C8435,1,1)="r",$AS$41,IF(MID(C8435,1,1)="p",#REF!,#REF!))),"")</f>
        <v/>
      </c>
      <c r="I8435" s="92" t="str">
        <f t="shared" si="1321"/>
        <v/>
      </c>
      <c r="J8435" s="92" t="str">
        <f t="shared" si="1322"/>
        <v/>
      </c>
      <c r="K8435" s="92" t="str">
        <f t="shared" si="1323"/>
        <v/>
      </c>
      <c r="L8435" s="92" t="str">
        <f t="shared" si="1324"/>
        <v/>
      </c>
      <c r="M8435" s="95" t="str">
        <f>IF(A8435&lt;&gt;"",IF(MID(C8435,1,1)="c",SigmaEpsConcrete(I8435,$AN$30:$AN$33,$AR$30:$AR$33,$AS$26,$AS$27,$AS$28,$AQ$20,$AU$19),""),"")</f>
        <v/>
      </c>
      <c r="N8435" s="95" t="str">
        <f>IF(A8435&lt;&gt;"",IF(MID(C8435,1,1)="r",SigmaEpsReinf(J8435,$AS$42:$AS$43,$AS$41,$AS$39,$AS$40,$AQ$38),""),"")</f>
        <v/>
      </c>
      <c r="Q8435" s="92" t="str">
        <f t="shared" si="1326"/>
        <v/>
      </c>
      <c r="R8435" s="92" t="str">
        <f t="shared" si="1327"/>
        <v/>
      </c>
      <c r="U8435" s="5"/>
      <c r="V8435" s="5"/>
      <c r="W8435" s="94" t="str">
        <f t="shared" si="1325"/>
        <v/>
      </c>
      <c r="X8435" s="94" t="str">
        <f t="shared" si="1328"/>
        <v/>
      </c>
      <c r="Y8435" s="5"/>
      <c r="BK8435" s="8"/>
      <c r="BL8435" s="5"/>
      <c r="BM8435" s="5"/>
      <c r="BN8435" s="5"/>
      <c r="BO8435" s="5"/>
      <c r="BP8435" s="1"/>
      <c r="BQ8435" s="1"/>
      <c r="BR8435" s="1"/>
      <c r="BS8435" s="1"/>
      <c r="BT8435" s="1"/>
      <c r="BU8435" s="4"/>
      <c r="BV8435" s="1"/>
      <c r="BW8435" s="3"/>
      <c r="BX8435" s="4"/>
      <c r="BY8435" s="5"/>
      <c r="BZ8435" s="5"/>
      <c r="CA8435" s="5"/>
      <c r="CB8435" s="5"/>
      <c r="CC8435" s="5"/>
      <c r="CD8435" s="43"/>
    </row>
    <row r="8436" spans="1:82" x14ac:dyDescent="0.25">
      <c r="A8436" s="8"/>
      <c r="B8436" s="5"/>
      <c r="C8436" s="5"/>
      <c r="D8436" s="5"/>
      <c r="E8436" s="5"/>
      <c r="F8436" s="94" t="str">
        <f t="shared" si="1319"/>
        <v/>
      </c>
      <c r="G8436" s="94" t="str">
        <f t="shared" si="1320"/>
        <v/>
      </c>
      <c r="H8436" s="127" t="str">
        <f>IF(A8436&lt;&gt;"",IF(MID(C8436,1,1)="c",$AS$26,IF(MID(C8436,1,1)="r",$AS$41,IF(MID(C8436,1,1)="p",#REF!,#REF!))),"")</f>
        <v/>
      </c>
      <c r="I8436" s="92" t="str">
        <f t="shared" si="1321"/>
        <v/>
      </c>
      <c r="J8436" s="92" t="str">
        <f t="shared" si="1322"/>
        <v/>
      </c>
      <c r="K8436" s="92" t="str">
        <f t="shared" si="1323"/>
        <v/>
      </c>
      <c r="L8436" s="92" t="str">
        <f t="shared" si="1324"/>
        <v/>
      </c>
      <c r="M8436" s="95" t="str">
        <f>IF(A8436&lt;&gt;"",IF(MID(C8436,1,1)="c",SigmaEpsConcrete(I8436,$AN$30:$AN$33,$AR$30:$AR$33,$AS$26,$AS$27,$AS$28,$AQ$20,$AU$19),""),"")</f>
        <v/>
      </c>
      <c r="N8436" s="95" t="str">
        <f>IF(A8436&lt;&gt;"",IF(MID(C8436,1,1)="r",SigmaEpsReinf(J8436,$AS$42:$AS$43,$AS$41,$AS$39,$AS$40,$AQ$38),""),"")</f>
        <v/>
      </c>
      <c r="Q8436" s="92" t="str">
        <f t="shared" si="1326"/>
        <v/>
      </c>
      <c r="R8436" s="92" t="str">
        <f t="shared" si="1327"/>
        <v/>
      </c>
      <c r="U8436" s="5"/>
      <c r="V8436" s="5"/>
      <c r="W8436" s="94" t="str">
        <f t="shared" si="1325"/>
        <v/>
      </c>
      <c r="X8436" s="94" t="str">
        <f t="shared" si="1328"/>
        <v/>
      </c>
      <c r="Y8436" s="5"/>
      <c r="BK8436" s="8"/>
      <c r="BL8436" s="5"/>
      <c r="BM8436" s="5"/>
      <c r="BN8436" s="5"/>
      <c r="BO8436" s="5"/>
      <c r="BP8436" s="1"/>
      <c r="BQ8436" s="1"/>
      <c r="BR8436" s="1"/>
      <c r="BS8436" s="1"/>
      <c r="BT8436" s="1"/>
      <c r="BU8436" s="4"/>
      <c r="BV8436" s="1"/>
      <c r="BW8436" s="3"/>
      <c r="BX8436" s="4"/>
      <c r="BY8436" s="5"/>
      <c r="BZ8436" s="5"/>
      <c r="CA8436" s="5"/>
      <c r="CB8436" s="5"/>
      <c r="CC8436" s="5"/>
      <c r="CD8436" s="43"/>
    </row>
    <row r="8437" spans="1:82" x14ac:dyDescent="0.25">
      <c r="A8437" s="8"/>
      <c r="B8437" s="5"/>
      <c r="C8437" s="5"/>
      <c r="D8437" s="5"/>
      <c r="E8437" s="5"/>
      <c r="F8437" s="94" t="str">
        <f t="shared" si="1319"/>
        <v/>
      </c>
      <c r="G8437" s="94" t="str">
        <f t="shared" si="1320"/>
        <v/>
      </c>
      <c r="H8437" s="127" t="str">
        <f>IF(A8437&lt;&gt;"",IF(MID(C8437,1,1)="c",$AS$26,IF(MID(C8437,1,1)="r",$AS$41,IF(MID(C8437,1,1)="p",#REF!,#REF!))),"")</f>
        <v/>
      </c>
      <c r="I8437" s="92" t="str">
        <f t="shared" si="1321"/>
        <v/>
      </c>
      <c r="J8437" s="92" t="str">
        <f t="shared" si="1322"/>
        <v/>
      </c>
      <c r="K8437" s="92" t="str">
        <f t="shared" si="1323"/>
        <v/>
      </c>
      <c r="L8437" s="92" t="str">
        <f t="shared" si="1324"/>
        <v/>
      </c>
      <c r="M8437" s="95" t="str">
        <f>IF(A8437&lt;&gt;"",IF(MID(C8437,1,1)="c",SigmaEpsConcrete(I8437,$AN$30:$AN$33,$AR$30:$AR$33,$AS$26,$AS$27,$AS$28,$AQ$20,$AU$19),""),"")</f>
        <v/>
      </c>
      <c r="N8437" s="95" t="str">
        <f>IF(A8437&lt;&gt;"",IF(MID(C8437,1,1)="r",SigmaEpsReinf(J8437,$AS$42:$AS$43,$AS$41,$AS$39,$AS$40,$AQ$38),""),"")</f>
        <v/>
      </c>
      <c r="Q8437" s="92" t="str">
        <f t="shared" si="1326"/>
        <v/>
      </c>
      <c r="R8437" s="92" t="str">
        <f t="shared" si="1327"/>
        <v/>
      </c>
      <c r="U8437" s="5"/>
      <c r="V8437" s="5"/>
      <c r="W8437" s="94" t="str">
        <f t="shared" si="1325"/>
        <v/>
      </c>
      <c r="X8437" s="94" t="str">
        <f t="shared" si="1328"/>
        <v/>
      </c>
      <c r="Y8437" s="5"/>
      <c r="BK8437" s="8"/>
      <c r="BL8437" s="5"/>
      <c r="BM8437" s="5"/>
      <c r="BN8437" s="5"/>
      <c r="BO8437" s="5"/>
      <c r="BP8437" s="1"/>
      <c r="BQ8437" s="1"/>
      <c r="BR8437" s="1"/>
      <c r="BS8437" s="1"/>
      <c r="BT8437" s="1"/>
      <c r="BU8437" s="4"/>
      <c r="BV8437" s="1"/>
      <c r="BW8437" s="3"/>
      <c r="BX8437" s="4"/>
      <c r="BY8437" s="5"/>
      <c r="BZ8437" s="5"/>
      <c r="CA8437" s="5"/>
      <c r="CB8437" s="5"/>
      <c r="CC8437" s="5"/>
      <c r="CD8437" s="43"/>
    </row>
    <row r="8438" spans="1:82" x14ac:dyDescent="0.25">
      <c r="A8438" s="8"/>
      <c r="B8438" s="5"/>
      <c r="C8438" s="5"/>
      <c r="D8438" s="5"/>
      <c r="E8438" s="5"/>
      <c r="F8438" s="94" t="str">
        <f t="shared" si="1319"/>
        <v/>
      </c>
      <c r="G8438" s="94" t="str">
        <f t="shared" si="1320"/>
        <v/>
      </c>
      <c r="H8438" s="127" t="str">
        <f>IF(A8438&lt;&gt;"",IF(MID(C8438,1,1)="c",$AS$26,IF(MID(C8438,1,1)="r",$AS$41,IF(MID(C8438,1,1)="p",#REF!,#REF!))),"")</f>
        <v/>
      </c>
      <c r="I8438" s="92" t="str">
        <f t="shared" si="1321"/>
        <v/>
      </c>
      <c r="J8438" s="92" t="str">
        <f t="shared" si="1322"/>
        <v/>
      </c>
      <c r="K8438" s="92" t="str">
        <f t="shared" si="1323"/>
        <v/>
      </c>
      <c r="L8438" s="92" t="str">
        <f t="shared" si="1324"/>
        <v/>
      </c>
      <c r="M8438" s="95" t="str">
        <f>IF(A8438&lt;&gt;"",IF(MID(C8438,1,1)="c",SigmaEpsConcrete(I8438,$AN$30:$AN$33,$AR$30:$AR$33,$AS$26,$AS$27,$AS$28,$AQ$20,$AU$19),""),"")</f>
        <v/>
      </c>
      <c r="N8438" s="95" t="str">
        <f>IF(A8438&lt;&gt;"",IF(MID(C8438,1,1)="r",SigmaEpsReinf(J8438,$AS$42:$AS$43,$AS$41,$AS$39,$AS$40,$AQ$38),""),"")</f>
        <v/>
      </c>
      <c r="Q8438" s="92" t="str">
        <f t="shared" si="1326"/>
        <v/>
      </c>
      <c r="R8438" s="92" t="str">
        <f t="shared" si="1327"/>
        <v/>
      </c>
      <c r="U8438" s="5"/>
      <c r="V8438" s="5"/>
      <c r="W8438" s="94" t="str">
        <f t="shared" si="1325"/>
        <v/>
      </c>
      <c r="X8438" s="94" t="str">
        <f t="shared" si="1328"/>
        <v/>
      </c>
      <c r="Y8438" s="5"/>
      <c r="BK8438" s="8"/>
      <c r="BL8438" s="5"/>
      <c r="BM8438" s="5"/>
      <c r="BN8438" s="5"/>
      <c r="BO8438" s="5"/>
      <c r="BP8438" s="1"/>
      <c r="BQ8438" s="1"/>
      <c r="BR8438" s="1"/>
      <c r="BS8438" s="1"/>
      <c r="BT8438" s="1"/>
      <c r="BU8438" s="4"/>
      <c r="BV8438" s="1"/>
      <c r="BW8438" s="3"/>
      <c r="BX8438" s="4"/>
      <c r="BY8438" s="5"/>
      <c r="BZ8438" s="5"/>
      <c r="CA8438" s="5"/>
      <c r="CB8438" s="5"/>
      <c r="CC8438" s="5"/>
      <c r="CD8438" s="43"/>
    </row>
    <row r="8439" spans="1:82" x14ac:dyDescent="0.25">
      <c r="A8439" s="8"/>
      <c r="B8439" s="5"/>
      <c r="C8439" s="5"/>
      <c r="D8439" s="5"/>
      <c r="E8439" s="5"/>
      <c r="F8439" s="94" t="str">
        <f t="shared" si="1319"/>
        <v/>
      </c>
      <c r="G8439" s="94" t="str">
        <f t="shared" si="1320"/>
        <v/>
      </c>
      <c r="H8439" s="127" t="str">
        <f>IF(A8439&lt;&gt;"",IF(MID(C8439,1,1)="c",$AS$26,IF(MID(C8439,1,1)="r",$AS$41,IF(MID(C8439,1,1)="p",#REF!,#REF!))),"")</f>
        <v/>
      </c>
      <c r="I8439" s="92" t="str">
        <f t="shared" si="1321"/>
        <v/>
      </c>
      <c r="J8439" s="92" t="str">
        <f t="shared" si="1322"/>
        <v/>
      </c>
      <c r="K8439" s="92" t="str">
        <f t="shared" si="1323"/>
        <v/>
      </c>
      <c r="L8439" s="92" t="str">
        <f t="shared" si="1324"/>
        <v/>
      </c>
      <c r="M8439" s="95" t="str">
        <f>IF(A8439&lt;&gt;"",IF(MID(C8439,1,1)="c",SigmaEpsConcrete(I8439,$AN$30:$AN$33,$AR$30:$AR$33,$AS$26,$AS$27,$AS$28,$AQ$20,$AU$19),""),"")</f>
        <v/>
      </c>
      <c r="N8439" s="95" t="str">
        <f>IF(A8439&lt;&gt;"",IF(MID(C8439,1,1)="r",SigmaEpsReinf(J8439,$AS$42:$AS$43,$AS$41,$AS$39,$AS$40,$AQ$38),""),"")</f>
        <v/>
      </c>
      <c r="Q8439" s="92" t="str">
        <f t="shared" si="1326"/>
        <v/>
      </c>
      <c r="R8439" s="92" t="str">
        <f t="shared" si="1327"/>
        <v/>
      </c>
      <c r="U8439" s="5"/>
      <c r="V8439" s="5"/>
      <c r="W8439" s="94" t="str">
        <f t="shared" si="1325"/>
        <v/>
      </c>
      <c r="X8439" s="94" t="str">
        <f t="shared" si="1328"/>
        <v/>
      </c>
      <c r="Y8439" s="5"/>
      <c r="BK8439" s="8"/>
      <c r="BL8439" s="5"/>
      <c r="BM8439" s="5"/>
      <c r="BN8439" s="5"/>
      <c r="BO8439" s="5"/>
      <c r="BP8439" s="1"/>
      <c r="BQ8439" s="1"/>
      <c r="BR8439" s="1"/>
      <c r="BS8439" s="1"/>
      <c r="BT8439" s="1"/>
      <c r="BU8439" s="4"/>
      <c r="BV8439" s="1"/>
      <c r="BW8439" s="3"/>
      <c r="BX8439" s="4"/>
      <c r="BY8439" s="5"/>
      <c r="BZ8439" s="5"/>
      <c r="CA8439" s="5"/>
      <c r="CB8439" s="5"/>
      <c r="CC8439" s="5"/>
      <c r="CD8439" s="43"/>
    </row>
    <row r="8440" spans="1:82" x14ac:dyDescent="0.25">
      <c r="A8440" s="8"/>
      <c r="B8440" s="5"/>
      <c r="C8440" s="5"/>
      <c r="D8440" s="5"/>
      <c r="E8440" s="5"/>
      <c r="F8440" s="94" t="str">
        <f t="shared" si="1319"/>
        <v/>
      </c>
      <c r="G8440" s="94" t="str">
        <f t="shared" si="1320"/>
        <v/>
      </c>
      <c r="H8440" s="127" t="str">
        <f>IF(A8440&lt;&gt;"",IF(MID(C8440,1,1)="c",$AS$26,IF(MID(C8440,1,1)="r",$AS$41,IF(MID(C8440,1,1)="p",#REF!,#REF!))),"")</f>
        <v/>
      </c>
      <c r="I8440" s="92" t="str">
        <f t="shared" si="1321"/>
        <v/>
      </c>
      <c r="J8440" s="92" t="str">
        <f t="shared" si="1322"/>
        <v/>
      </c>
      <c r="K8440" s="92" t="str">
        <f t="shared" si="1323"/>
        <v/>
      </c>
      <c r="L8440" s="92" t="str">
        <f t="shared" si="1324"/>
        <v/>
      </c>
      <c r="M8440" s="95" t="str">
        <f>IF(A8440&lt;&gt;"",IF(MID(C8440,1,1)="c",SigmaEpsConcrete(I8440,$AN$30:$AN$33,$AR$30:$AR$33,$AS$26,$AS$27,$AS$28,$AQ$20,$AU$19),""),"")</f>
        <v/>
      </c>
      <c r="N8440" s="95" t="str">
        <f>IF(A8440&lt;&gt;"",IF(MID(C8440,1,1)="r",SigmaEpsReinf(J8440,$AS$42:$AS$43,$AS$41,$AS$39,$AS$40,$AQ$38),""),"")</f>
        <v/>
      </c>
      <c r="Q8440" s="92" t="str">
        <f t="shared" si="1326"/>
        <v/>
      </c>
      <c r="R8440" s="92" t="str">
        <f t="shared" si="1327"/>
        <v/>
      </c>
      <c r="U8440" s="5"/>
      <c r="V8440" s="5"/>
      <c r="W8440" s="94" t="str">
        <f t="shared" si="1325"/>
        <v/>
      </c>
      <c r="X8440" s="94" t="str">
        <f t="shared" si="1328"/>
        <v/>
      </c>
      <c r="Y8440" s="5"/>
      <c r="BK8440" s="8"/>
      <c r="BL8440" s="5"/>
      <c r="BM8440" s="5"/>
      <c r="BN8440" s="5"/>
      <c r="BO8440" s="5"/>
      <c r="BP8440" s="1"/>
      <c r="BQ8440" s="1"/>
      <c r="BR8440" s="1"/>
      <c r="BS8440" s="1"/>
      <c r="BT8440" s="1"/>
      <c r="BU8440" s="4"/>
      <c r="BV8440" s="1"/>
      <c r="BW8440" s="3"/>
      <c r="BX8440" s="4"/>
      <c r="BY8440" s="5"/>
      <c r="BZ8440" s="5"/>
      <c r="CA8440" s="5"/>
      <c r="CB8440" s="5"/>
      <c r="CC8440" s="5"/>
      <c r="CD8440" s="43"/>
    </row>
    <row r="8441" spans="1:82" x14ac:dyDescent="0.25">
      <c r="A8441" s="8"/>
      <c r="B8441" s="5"/>
      <c r="C8441" s="5"/>
      <c r="D8441" s="5"/>
      <c r="E8441" s="5"/>
      <c r="F8441" s="94" t="str">
        <f t="shared" si="1319"/>
        <v/>
      </c>
      <c r="G8441" s="94" t="str">
        <f t="shared" si="1320"/>
        <v/>
      </c>
      <c r="H8441" s="127" t="str">
        <f>IF(A8441&lt;&gt;"",IF(MID(C8441,1,1)="c",$AS$26,IF(MID(C8441,1,1)="r",$AS$41,IF(MID(C8441,1,1)="p",#REF!,#REF!))),"")</f>
        <v/>
      </c>
      <c r="I8441" s="92" t="str">
        <f t="shared" si="1321"/>
        <v/>
      </c>
      <c r="J8441" s="92" t="str">
        <f t="shared" si="1322"/>
        <v/>
      </c>
      <c r="K8441" s="92" t="str">
        <f t="shared" si="1323"/>
        <v/>
      </c>
      <c r="L8441" s="92" t="str">
        <f t="shared" si="1324"/>
        <v/>
      </c>
      <c r="M8441" s="95" t="str">
        <f>IF(A8441&lt;&gt;"",IF(MID(C8441,1,1)="c",SigmaEpsConcrete(I8441,$AN$30:$AN$33,$AR$30:$AR$33,$AS$26,$AS$27,$AS$28,$AQ$20,$AU$19),""),"")</f>
        <v/>
      </c>
      <c r="N8441" s="95" t="str">
        <f>IF(A8441&lt;&gt;"",IF(MID(C8441,1,1)="r",SigmaEpsReinf(J8441,$AS$42:$AS$43,$AS$41,$AS$39,$AS$40,$AQ$38),""),"")</f>
        <v/>
      </c>
      <c r="Q8441" s="92" t="str">
        <f t="shared" si="1326"/>
        <v/>
      </c>
      <c r="R8441" s="92" t="str">
        <f t="shared" si="1327"/>
        <v/>
      </c>
      <c r="U8441" s="5"/>
      <c r="V8441" s="5"/>
      <c r="W8441" s="94" t="str">
        <f t="shared" si="1325"/>
        <v/>
      </c>
      <c r="X8441" s="94" t="str">
        <f t="shared" si="1328"/>
        <v/>
      </c>
      <c r="Y8441" s="5"/>
      <c r="BK8441" s="8"/>
      <c r="BL8441" s="5"/>
      <c r="BM8441" s="5"/>
      <c r="BN8441" s="5"/>
      <c r="BO8441" s="5"/>
      <c r="BP8441" s="1"/>
      <c r="BQ8441" s="1"/>
      <c r="BR8441" s="1"/>
      <c r="BS8441" s="1"/>
      <c r="BT8441" s="1"/>
      <c r="BU8441" s="4"/>
      <c r="BV8441" s="1"/>
      <c r="BW8441" s="3"/>
      <c r="BX8441" s="4"/>
      <c r="BY8441" s="5"/>
      <c r="BZ8441" s="5"/>
      <c r="CA8441" s="5"/>
      <c r="CB8441" s="5"/>
      <c r="CC8441" s="5"/>
      <c r="CD8441" s="43"/>
    </row>
    <row r="8442" spans="1:82" x14ac:dyDescent="0.25">
      <c r="A8442" s="8"/>
      <c r="B8442" s="5"/>
      <c r="C8442" s="5"/>
      <c r="D8442" s="5"/>
      <c r="E8442" s="5"/>
      <c r="F8442" s="94" t="str">
        <f t="shared" si="1319"/>
        <v/>
      </c>
      <c r="G8442" s="94" t="str">
        <f t="shared" si="1320"/>
        <v/>
      </c>
      <c r="H8442" s="127" t="str">
        <f>IF(A8442&lt;&gt;"",IF(MID(C8442,1,1)="c",$AS$26,IF(MID(C8442,1,1)="r",$AS$41,IF(MID(C8442,1,1)="p",#REF!,#REF!))),"")</f>
        <v/>
      </c>
      <c r="I8442" s="92" t="str">
        <f t="shared" si="1321"/>
        <v/>
      </c>
      <c r="J8442" s="92" t="str">
        <f t="shared" si="1322"/>
        <v/>
      </c>
      <c r="K8442" s="92" t="str">
        <f t="shared" si="1323"/>
        <v/>
      </c>
      <c r="L8442" s="92" t="str">
        <f t="shared" si="1324"/>
        <v/>
      </c>
      <c r="M8442" s="95" t="str">
        <f>IF(A8442&lt;&gt;"",IF(MID(C8442,1,1)="c",SigmaEpsConcrete(I8442,$AN$30:$AN$33,$AR$30:$AR$33,$AS$26,$AS$27,$AS$28,$AQ$20,$AU$19),""),"")</f>
        <v/>
      </c>
      <c r="N8442" s="95" t="str">
        <f>IF(A8442&lt;&gt;"",IF(MID(C8442,1,1)="r",SigmaEpsReinf(J8442,$AS$42:$AS$43,$AS$41,$AS$39,$AS$40,$AQ$38),""),"")</f>
        <v/>
      </c>
      <c r="Q8442" s="92" t="str">
        <f t="shared" si="1326"/>
        <v/>
      </c>
      <c r="R8442" s="92" t="str">
        <f t="shared" si="1327"/>
        <v/>
      </c>
      <c r="U8442" s="5"/>
      <c r="V8442" s="5"/>
      <c r="W8442" s="94" t="str">
        <f t="shared" si="1325"/>
        <v/>
      </c>
      <c r="X8442" s="94" t="str">
        <f t="shared" si="1328"/>
        <v/>
      </c>
      <c r="Y8442" s="5"/>
      <c r="BK8442" s="8"/>
      <c r="BL8442" s="5"/>
      <c r="BM8442" s="5"/>
      <c r="BN8442" s="5"/>
      <c r="BO8442" s="5"/>
      <c r="BP8442" s="1"/>
      <c r="BQ8442" s="1"/>
      <c r="BR8442" s="1"/>
      <c r="BS8442" s="1"/>
      <c r="BT8442" s="1"/>
      <c r="BU8442" s="4"/>
      <c r="BV8442" s="1"/>
      <c r="BW8442" s="3"/>
      <c r="BX8442" s="4"/>
      <c r="BY8442" s="5"/>
      <c r="BZ8442" s="5"/>
      <c r="CA8442" s="5"/>
      <c r="CB8442" s="5"/>
      <c r="CC8442" s="5"/>
      <c r="CD8442" s="43"/>
    </row>
    <row r="8443" spans="1:82" x14ac:dyDescent="0.25">
      <c r="A8443" s="8"/>
      <c r="B8443" s="5"/>
      <c r="C8443" s="5"/>
      <c r="D8443" s="5"/>
      <c r="E8443" s="5"/>
      <c r="F8443" s="94" t="str">
        <f t="shared" si="1319"/>
        <v/>
      </c>
      <c r="G8443" s="94" t="str">
        <f t="shared" si="1320"/>
        <v/>
      </c>
      <c r="H8443" s="127" t="str">
        <f>IF(A8443&lt;&gt;"",IF(MID(C8443,1,1)="c",$AS$26,IF(MID(C8443,1,1)="r",$AS$41,IF(MID(C8443,1,1)="p",#REF!,#REF!))),"")</f>
        <v/>
      </c>
      <c r="I8443" s="92" t="str">
        <f t="shared" si="1321"/>
        <v/>
      </c>
      <c r="J8443" s="92" t="str">
        <f t="shared" si="1322"/>
        <v/>
      </c>
      <c r="K8443" s="92" t="str">
        <f t="shared" si="1323"/>
        <v/>
      </c>
      <c r="L8443" s="92" t="str">
        <f t="shared" si="1324"/>
        <v/>
      </c>
      <c r="M8443" s="95" t="str">
        <f>IF(A8443&lt;&gt;"",IF(MID(C8443,1,1)="c",SigmaEpsConcrete(I8443,$AN$30:$AN$33,$AR$30:$AR$33,$AS$26,$AS$27,$AS$28,$AQ$20,$AU$19),""),"")</f>
        <v/>
      </c>
      <c r="N8443" s="95" t="str">
        <f>IF(A8443&lt;&gt;"",IF(MID(C8443,1,1)="r",SigmaEpsReinf(J8443,$AS$42:$AS$43,$AS$41,$AS$39,$AS$40,$AQ$38),""),"")</f>
        <v/>
      </c>
      <c r="Q8443" s="92" t="str">
        <f t="shared" si="1326"/>
        <v/>
      </c>
      <c r="R8443" s="92" t="str">
        <f t="shared" si="1327"/>
        <v/>
      </c>
      <c r="U8443" s="5"/>
      <c r="V8443" s="5"/>
      <c r="W8443" s="94" t="str">
        <f t="shared" si="1325"/>
        <v/>
      </c>
      <c r="X8443" s="94" t="str">
        <f t="shared" si="1328"/>
        <v/>
      </c>
      <c r="Y8443" s="5"/>
      <c r="BK8443" s="8"/>
      <c r="BL8443" s="5"/>
      <c r="BM8443" s="5"/>
      <c r="BN8443" s="5"/>
      <c r="BO8443" s="5"/>
      <c r="BP8443" s="1"/>
      <c r="BQ8443" s="1"/>
      <c r="BR8443" s="1"/>
      <c r="BS8443" s="1"/>
      <c r="BT8443" s="1"/>
      <c r="BU8443" s="4"/>
      <c r="BV8443" s="1"/>
      <c r="BW8443" s="3"/>
      <c r="BX8443" s="4"/>
      <c r="BY8443" s="5"/>
      <c r="BZ8443" s="5"/>
      <c r="CA8443" s="5"/>
      <c r="CB8443" s="5"/>
      <c r="CC8443" s="5"/>
      <c r="CD8443" s="43"/>
    </row>
    <row r="8444" spans="1:82" x14ac:dyDescent="0.25">
      <c r="A8444" s="8"/>
      <c r="B8444" s="5"/>
      <c r="C8444" s="5"/>
      <c r="D8444" s="5"/>
      <c r="E8444" s="5"/>
      <c r="F8444" s="94" t="str">
        <f t="shared" si="1319"/>
        <v/>
      </c>
      <c r="G8444" s="94" t="str">
        <f t="shared" si="1320"/>
        <v/>
      </c>
      <c r="H8444" s="127" t="str">
        <f>IF(A8444&lt;&gt;"",IF(MID(C8444,1,1)="c",$AS$26,IF(MID(C8444,1,1)="r",$AS$41,IF(MID(C8444,1,1)="p",#REF!,#REF!))),"")</f>
        <v/>
      </c>
      <c r="I8444" s="92" t="str">
        <f t="shared" si="1321"/>
        <v/>
      </c>
      <c r="J8444" s="92" t="str">
        <f t="shared" si="1322"/>
        <v/>
      </c>
      <c r="K8444" s="92" t="str">
        <f t="shared" si="1323"/>
        <v/>
      </c>
      <c r="L8444" s="92" t="str">
        <f t="shared" si="1324"/>
        <v/>
      </c>
      <c r="M8444" s="95" t="str">
        <f>IF(A8444&lt;&gt;"",IF(MID(C8444,1,1)="c",SigmaEpsConcrete(I8444,$AN$30:$AN$33,$AR$30:$AR$33,$AS$26,$AS$27,$AS$28,$AQ$20,$AU$19),""),"")</f>
        <v/>
      </c>
      <c r="N8444" s="95" t="str">
        <f>IF(A8444&lt;&gt;"",IF(MID(C8444,1,1)="r",SigmaEpsReinf(J8444,$AS$42:$AS$43,$AS$41,$AS$39,$AS$40,$AQ$38),""),"")</f>
        <v/>
      </c>
      <c r="Q8444" s="92" t="str">
        <f t="shared" si="1326"/>
        <v/>
      </c>
      <c r="R8444" s="92" t="str">
        <f t="shared" si="1327"/>
        <v/>
      </c>
      <c r="U8444" s="5"/>
      <c r="V8444" s="5"/>
      <c r="W8444" s="94" t="str">
        <f t="shared" si="1325"/>
        <v/>
      </c>
      <c r="X8444" s="94" t="str">
        <f t="shared" si="1328"/>
        <v/>
      </c>
      <c r="Y8444" s="5"/>
      <c r="BK8444" s="8"/>
      <c r="BL8444" s="5"/>
      <c r="BM8444" s="5"/>
      <c r="BN8444" s="5"/>
      <c r="BO8444" s="5"/>
      <c r="BP8444" s="1"/>
      <c r="BQ8444" s="1"/>
      <c r="BR8444" s="1"/>
      <c r="BS8444" s="1"/>
      <c r="BT8444" s="1"/>
      <c r="BU8444" s="4"/>
      <c r="BV8444" s="1"/>
      <c r="BW8444" s="3"/>
      <c r="BX8444" s="4"/>
      <c r="BY8444" s="5"/>
      <c r="BZ8444" s="5"/>
      <c r="CA8444" s="5"/>
      <c r="CB8444" s="5"/>
      <c r="CC8444" s="5"/>
      <c r="CD8444" s="43"/>
    </row>
    <row r="8445" spans="1:82" x14ac:dyDescent="0.25">
      <c r="A8445" s="8"/>
      <c r="B8445" s="5"/>
      <c r="C8445" s="5"/>
      <c r="D8445" s="5"/>
      <c r="E8445" s="5"/>
      <c r="F8445" s="94" t="str">
        <f t="shared" si="1319"/>
        <v/>
      </c>
      <c r="G8445" s="94" t="str">
        <f t="shared" si="1320"/>
        <v/>
      </c>
      <c r="H8445" s="127" t="str">
        <f>IF(A8445&lt;&gt;"",IF(MID(C8445,1,1)="c",$AS$26,IF(MID(C8445,1,1)="r",$AS$41,IF(MID(C8445,1,1)="p",#REF!,#REF!))),"")</f>
        <v/>
      </c>
      <c r="I8445" s="92" t="str">
        <f t="shared" si="1321"/>
        <v/>
      </c>
      <c r="J8445" s="92" t="str">
        <f t="shared" si="1322"/>
        <v/>
      </c>
      <c r="K8445" s="92" t="str">
        <f t="shared" si="1323"/>
        <v/>
      </c>
      <c r="L8445" s="92" t="str">
        <f t="shared" si="1324"/>
        <v/>
      </c>
      <c r="M8445" s="95" t="str">
        <f>IF(A8445&lt;&gt;"",IF(MID(C8445,1,1)="c",SigmaEpsConcrete(I8445,$AN$30:$AN$33,$AR$30:$AR$33,$AS$26,$AS$27,$AS$28,$AQ$20,$AU$19),""),"")</f>
        <v/>
      </c>
      <c r="N8445" s="95" t="str">
        <f>IF(A8445&lt;&gt;"",IF(MID(C8445,1,1)="r",SigmaEpsReinf(J8445,$AS$42:$AS$43,$AS$41,$AS$39,$AS$40,$AQ$38),""),"")</f>
        <v/>
      </c>
      <c r="Q8445" s="92" t="str">
        <f t="shared" si="1326"/>
        <v/>
      </c>
      <c r="R8445" s="92" t="str">
        <f t="shared" si="1327"/>
        <v/>
      </c>
      <c r="U8445" s="5"/>
      <c r="V8445" s="5"/>
      <c r="W8445" s="94" t="str">
        <f t="shared" si="1325"/>
        <v/>
      </c>
      <c r="X8445" s="94" t="str">
        <f t="shared" si="1328"/>
        <v/>
      </c>
      <c r="Y8445" s="5"/>
      <c r="BK8445" s="8"/>
      <c r="BL8445" s="5"/>
      <c r="BM8445" s="5"/>
      <c r="BN8445" s="5"/>
      <c r="BO8445" s="5"/>
      <c r="BP8445" s="1"/>
      <c r="BQ8445" s="1"/>
      <c r="BR8445" s="1"/>
      <c r="BS8445" s="1"/>
      <c r="BT8445" s="1"/>
      <c r="BU8445" s="4"/>
      <c r="BV8445" s="1"/>
      <c r="BW8445" s="3"/>
      <c r="BX8445" s="4"/>
      <c r="BY8445" s="5"/>
      <c r="BZ8445" s="5"/>
      <c r="CA8445" s="5"/>
      <c r="CB8445" s="5"/>
      <c r="CC8445" s="5"/>
      <c r="CD8445" s="43"/>
    </row>
    <row r="8446" spans="1:82" x14ac:dyDescent="0.25">
      <c r="A8446" s="8"/>
      <c r="B8446" s="5"/>
      <c r="C8446" s="5"/>
      <c r="D8446" s="5"/>
      <c r="E8446" s="5"/>
      <c r="F8446" s="94" t="str">
        <f t="shared" si="1319"/>
        <v/>
      </c>
      <c r="G8446" s="94" t="str">
        <f t="shared" si="1320"/>
        <v/>
      </c>
      <c r="H8446" s="127" t="str">
        <f>IF(A8446&lt;&gt;"",IF(MID(C8446,1,1)="c",$AS$26,IF(MID(C8446,1,1)="r",$AS$41,IF(MID(C8446,1,1)="p",#REF!,#REF!))),"")</f>
        <v/>
      </c>
      <c r="I8446" s="92" t="str">
        <f t="shared" si="1321"/>
        <v/>
      </c>
      <c r="J8446" s="92" t="str">
        <f t="shared" si="1322"/>
        <v/>
      </c>
      <c r="K8446" s="92" t="str">
        <f t="shared" si="1323"/>
        <v/>
      </c>
      <c r="L8446" s="92" t="str">
        <f t="shared" si="1324"/>
        <v/>
      </c>
      <c r="M8446" s="95" t="str">
        <f>IF(A8446&lt;&gt;"",IF(MID(C8446,1,1)="c",SigmaEpsConcrete(I8446,$AN$30:$AN$33,$AR$30:$AR$33,$AS$26,$AS$27,$AS$28,$AQ$20,$AU$19),""),"")</f>
        <v/>
      </c>
      <c r="N8446" s="95" t="str">
        <f>IF(A8446&lt;&gt;"",IF(MID(C8446,1,1)="r",SigmaEpsReinf(J8446,$AS$42:$AS$43,$AS$41,$AS$39,$AS$40,$AQ$38),""),"")</f>
        <v/>
      </c>
      <c r="Q8446" s="92" t="str">
        <f t="shared" si="1326"/>
        <v/>
      </c>
      <c r="R8446" s="92" t="str">
        <f t="shared" si="1327"/>
        <v/>
      </c>
      <c r="U8446" s="5"/>
      <c r="V8446" s="5"/>
      <c r="W8446" s="94" t="str">
        <f t="shared" si="1325"/>
        <v/>
      </c>
      <c r="X8446" s="94" t="str">
        <f t="shared" si="1328"/>
        <v/>
      </c>
      <c r="Y8446" s="5"/>
      <c r="BK8446" s="8"/>
      <c r="BL8446" s="5"/>
      <c r="BM8446" s="5"/>
      <c r="BN8446" s="5"/>
      <c r="BO8446" s="5"/>
      <c r="BP8446" s="1"/>
      <c r="BQ8446" s="1"/>
      <c r="BR8446" s="1"/>
      <c r="BS8446" s="1"/>
      <c r="BT8446" s="1"/>
      <c r="BU8446" s="4"/>
      <c r="BV8446" s="1"/>
      <c r="BW8446" s="3"/>
      <c r="BX8446" s="4"/>
      <c r="BY8446" s="5"/>
      <c r="BZ8446" s="5"/>
      <c r="CA8446" s="5"/>
      <c r="CB8446" s="5"/>
      <c r="CC8446" s="5"/>
      <c r="CD8446" s="43"/>
    </row>
    <row r="8447" spans="1:82" x14ac:dyDescent="0.25">
      <c r="A8447" s="8"/>
      <c r="B8447" s="5"/>
      <c r="C8447" s="5"/>
      <c r="D8447" s="5"/>
      <c r="E8447" s="5"/>
      <c r="F8447" s="94" t="str">
        <f t="shared" si="1319"/>
        <v/>
      </c>
      <c r="G8447" s="94" t="str">
        <f t="shared" si="1320"/>
        <v/>
      </c>
      <c r="H8447" s="127" t="str">
        <f>IF(A8447&lt;&gt;"",IF(MID(C8447,1,1)="c",$AS$26,IF(MID(C8447,1,1)="r",$AS$41,IF(MID(C8447,1,1)="p",#REF!,#REF!))),"")</f>
        <v/>
      </c>
      <c r="I8447" s="92" t="str">
        <f t="shared" si="1321"/>
        <v/>
      </c>
      <c r="J8447" s="92" t="str">
        <f t="shared" si="1322"/>
        <v/>
      </c>
      <c r="K8447" s="92" t="str">
        <f t="shared" si="1323"/>
        <v/>
      </c>
      <c r="L8447" s="92" t="str">
        <f t="shared" si="1324"/>
        <v/>
      </c>
      <c r="M8447" s="95" t="str">
        <f>IF(A8447&lt;&gt;"",IF(MID(C8447,1,1)="c",SigmaEpsConcrete(I8447,$AN$30:$AN$33,$AR$30:$AR$33,$AS$26,$AS$27,$AS$28,$AQ$20,$AU$19),""),"")</f>
        <v/>
      </c>
      <c r="N8447" s="95" t="str">
        <f>IF(A8447&lt;&gt;"",IF(MID(C8447,1,1)="r",SigmaEpsReinf(J8447,$AS$42:$AS$43,$AS$41,$AS$39,$AS$40,$AQ$38),""),"")</f>
        <v/>
      </c>
      <c r="Q8447" s="92" t="str">
        <f t="shared" si="1326"/>
        <v/>
      </c>
      <c r="R8447" s="92" t="str">
        <f t="shared" si="1327"/>
        <v/>
      </c>
      <c r="U8447" s="5"/>
      <c r="V8447" s="5"/>
      <c r="W8447" s="94" t="str">
        <f t="shared" si="1325"/>
        <v/>
      </c>
      <c r="X8447" s="94" t="str">
        <f t="shared" si="1328"/>
        <v/>
      </c>
      <c r="Y8447" s="5"/>
      <c r="BK8447" s="8"/>
      <c r="BL8447" s="5"/>
      <c r="BM8447" s="5"/>
      <c r="BN8447" s="5"/>
      <c r="BO8447" s="5"/>
      <c r="BP8447" s="1"/>
      <c r="BQ8447" s="1"/>
      <c r="BR8447" s="1"/>
      <c r="BS8447" s="1"/>
      <c r="BT8447" s="1"/>
      <c r="BU8447" s="4"/>
      <c r="BV8447" s="1"/>
      <c r="BW8447" s="3"/>
      <c r="BX8447" s="4"/>
      <c r="BY8447" s="5"/>
      <c r="BZ8447" s="5"/>
      <c r="CA8447" s="5"/>
      <c r="CB8447" s="5"/>
      <c r="CC8447" s="5"/>
      <c r="CD8447" s="43"/>
    </row>
    <row r="8448" spans="1:82" x14ac:dyDescent="0.25">
      <c r="A8448" s="8"/>
      <c r="B8448" s="5"/>
      <c r="C8448" s="5"/>
      <c r="D8448" s="5"/>
      <c r="E8448" s="5"/>
      <c r="F8448" s="94" t="str">
        <f t="shared" si="1319"/>
        <v/>
      </c>
      <c r="G8448" s="94" t="str">
        <f t="shared" si="1320"/>
        <v/>
      </c>
      <c r="H8448" s="127" t="str">
        <f>IF(A8448&lt;&gt;"",IF(MID(C8448,1,1)="c",$AS$26,IF(MID(C8448,1,1)="r",$AS$41,IF(MID(C8448,1,1)="p",#REF!,#REF!))),"")</f>
        <v/>
      </c>
      <c r="I8448" s="92" t="str">
        <f t="shared" si="1321"/>
        <v/>
      </c>
      <c r="J8448" s="92" t="str">
        <f t="shared" si="1322"/>
        <v/>
      </c>
      <c r="K8448" s="92" t="str">
        <f t="shared" si="1323"/>
        <v/>
      </c>
      <c r="L8448" s="92" t="str">
        <f t="shared" si="1324"/>
        <v/>
      </c>
      <c r="M8448" s="95" t="str">
        <f>IF(A8448&lt;&gt;"",IF(MID(C8448,1,1)="c",SigmaEpsConcrete(I8448,$AN$30:$AN$33,$AR$30:$AR$33,$AS$26,$AS$27,$AS$28,$AQ$20,$AU$19),""),"")</f>
        <v/>
      </c>
      <c r="N8448" s="95" t="str">
        <f>IF(A8448&lt;&gt;"",IF(MID(C8448,1,1)="r",SigmaEpsReinf(J8448,$AS$42:$AS$43,$AS$41,$AS$39,$AS$40,$AQ$38),""),"")</f>
        <v/>
      </c>
      <c r="Q8448" s="92" t="str">
        <f t="shared" si="1326"/>
        <v/>
      </c>
      <c r="R8448" s="92" t="str">
        <f t="shared" si="1327"/>
        <v/>
      </c>
      <c r="U8448" s="5"/>
      <c r="V8448" s="5"/>
      <c r="W8448" s="94" t="str">
        <f t="shared" si="1325"/>
        <v/>
      </c>
      <c r="X8448" s="94" t="str">
        <f t="shared" si="1328"/>
        <v/>
      </c>
      <c r="Y8448" s="5"/>
      <c r="BK8448" s="8"/>
      <c r="BL8448" s="5"/>
      <c r="BM8448" s="5"/>
      <c r="BN8448" s="5"/>
      <c r="BO8448" s="5"/>
      <c r="BP8448" s="1"/>
      <c r="BQ8448" s="1"/>
      <c r="BR8448" s="1"/>
      <c r="BS8448" s="1"/>
      <c r="BT8448" s="1"/>
      <c r="BU8448" s="4"/>
      <c r="BV8448" s="1"/>
      <c r="BW8448" s="3"/>
      <c r="BX8448" s="4"/>
      <c r="BY8448" s="5"/>
      <c r="BZ8448" s="5"/>
      <c r="CA8448" s="5"/>
      <c r="CB8448" s="5"/>
      <c r="CC8448" s="5"/>
      <c r="CD8448" s="43"/>
    </row>
    <row r="8449" spans="1:82" x14ac:dyDescent="0.25">
      <c r="A8449" s="8"/>
      <c r="B8449" s="5"/>
      <c r="C8449" s="5"/>
      <c r="D8449" s="5"/>
      <c r="E8449" s="5"/>
      <c r="F8449" s="94" t="str">
        <f t="shared" si="1319"/>
        <v/>
      </c>
      <c r="G8449" s="94" t="str">
        <f t="shared" si="1320"/>
        <v/>
      </c>
      <c r="H8449" s="127" t="str">
        <f>IF(A8449&lt;&gt;"",IF(MID(C8449,1,1)="c",$AS$26,IF(MID(C8449,1,1)="r",$AS$41,IF(MID(C8449,1,1)="p",#REF!,#REF!))),"")</f>
        <v/>
      </c>
      <c r="I8449" s="92" t="str">
        <f t="shared" si="1321"/>
        <v/>
      </c>
      <c r="J8449" s="92" t="str">
        <f t="shared" si="1322"/>
        <v/>
      </c>
      <c r="K8449" s="92" t="str">
        <f t="shared" si="1323"/>
        <v/>
      </c>
      <c r="L8449" s="92" t="str">
        <f t="shared" si="1324"/>
        <v/>
      </c>
      <c r="M8449" s="95" t="str">
        <f>IF(A8449&lt;&gt;"",IF(MID(C8449,1,1)="c",SigmaEpsConcrete(I8449,$AN$30:$AN$33,$AR$30:$AR$33,$AS$26,$AS$27,$AS$28,$AQ$20,$AU$19),""),"")</f>
        <v/>
      </c>
      <c r="N8449" s="95" t="str">
        <f>IF(A8449&lt;&gt;"",IF(MID(C8449,1,1)="r",SigmaEpsReinf(J8449,$AS$42:$AS$43,$AS$41,$AS$39,$AS$40,$AQ$38),""),"")</f>
        <v/>
      </c>
      <c r="Q8449" s="92" t="str">
        <f t="shared" si="1326"/>
        <v/>
      </c>
      <c r="R8449" s="92" t="str">
        <f t="shared" si="1327"/>
        <v/>
      </c>
      <c r="U8449" s="5"/>
      <c r="V8449" s="5"/>
      <c r="W8449" s="94" t="str">
        <f t="shared" si="1325"/>
        <v/>
      </c>
      <c r="X8449" s="94" t="str">
        <f t="shared" si="1328"/>
        <v/>
      </c>
      <c r="Y8449" s="5"/>
      <c r="BK8449" s="8"/>
      <c r="BL8449" s="5"/>
      <c r="BM8449" s="5"/>
      <c r="BN8449" s="5"/>
      <c r="BO8449" s="5"/>
      <c r="BP8449" s="1"/>
      <c r="BQ8449" s="1"/>
      <c r="BR8449" s="1"/>
      <c r="BS8449" s="1"/>
      <c r="BT8449" s="1"/>
      <c r="BU8449" s="4"/>
      <c r="BV8449" s="1"/>
      <c r="BW8449" s="3"/>
      <c r="BX8449" s="4"/>
      <c r="BY8449" s="5"/>
      <c r="BZ8449" s="5"/>
      <c r="CA8449" s="5"/>
      <c r="CB8449" s="5"/>
      <c r="CC8449" s="5"/>
      <c r="CD8449" s="43"/>
    </row>
    <row r="8450" spans="1:82" x14ac:dyDescent="0.25">
      <c r="A8450" s="8"/>
      <c r="B8450" s="5"/>
      <c r="C8450" s="5"/>
      <c r="D8450" s="5"/>
      <c r="E8450" s="5"/>
      <c r="F8450" s="94" t="str">
        <f t="shared" si="1319"/>
        <v/>
      </c>
      <c r="G8450" s="94" t="str">
        <f t="shared" si="1320"/>
        <v/>
      </c>
      <c r="H8450" s="127" t="str">
        <f>IF(A8450&lt;&gt;"",IF(MID(C8450,1,1)="c",$AS$26,IF(MID(C8450,1,1)="r",$AS$41,IF(MID(C8450,1,1)="p",#REF!,#REF!))),"")</f>
        <v/>
      </c>
      <c r="I8450" s="92" t="str">
        <f t="shared" si="1321"/>
        <v/>
      </c>
      <c r="J8450" s="92" t="str">
        <f t="shared" si="1322"/>
        <v/>
      </c>
      <c r="K8450" s="92" t="str">
        <f t="shared" si="1323"/>
        <v/>
      </c>
      <c r="L8450" s="92" t="str">
        <f t="shared" si="1324"/>
        <v/>
      </c>
      <c r="M8450" s="95" t="str">
        <f>IF(A8450&lt;&gt;"",IF(MID(C8450,1,1)="c",SigmaEpsConcrete(I8450,$AN$30:$AN$33,$AR$30:$AR$33,$AS$26,$AS$27,$AS$28,$AQ$20,$AU$19),""),"")</f>
        <v/>
      </c>
      <c r="N8450" s="95" t="str">
        <f>IF(A8450&lt;&gt;"",IF(MID(C8450,1,1)="r",SigmaEpsReinf(J8450,$AS$42:$AS$43,$AS$41,$AS$39,$AS$40,$AQ$38),""),"")</f>
        <v/>
      </c>
      <c r="Q8450" s="92" t="str">
        <f t="shared" si="1326"/>
        <v/>
      </c>
      <c r="R8450" s="92" t="str">
        <f t="shared" si="1327"/>
        <v/>
      </c>
      <c r="U8450" s="5"/>
      <c r="V8450" s="5"/>
      <c r="W8450" s="94" t="str">
        <f t="shared" si="1325"/>
        <v/>
      </c>
      <c r="X8450" s="94" t="str">
        <f t="shared" si="1328"/>
        <v/>
      </c>
      <c r="Y8450" s="5"/>
      <c r="BK8450" s="8"/>
      <c r="BL8450" s="5"/>
      <c r="BM8450" s="5"/>
      <c r="BN8450" s="5"/>
      <c r="BO8450" s="5"/>
      <c r="BP8450" s="1"/>
      <c r="BQ8450" s="1"/>
      <c r="BR8450" s="1"/>
      <c r="BS8450" s="1"/>
      <c r="BT8450" s="1"/>
      <c r="BU8450" s="4"/>
      <c r="BV8450" s="1"/>
      <c r="BW8450" s="3"/>
      <c r="BX8450" s="4"/>
      <c r="BY8450" s="5"/>
      <c r="BZ8450" s="5"/>
      <c r="CA8450" s="5"/>
      <c r="CB8450" s="5"/>
      <c r="CC8450" s="5"/>
      <c r="CD8450" s="43"/>
    </row>
    <row r="8451" spans="1:82" x14ac:dyDescent="0.25">
      <c r="A8451" s="8"/>
      <c r="B8451" s="5"/>
      <c r="C8451" s="5"/>
      <c r="D8451" s="5"/>
      <c r="E8451" s="5"/>
      <c r="F8451" s="94" t="str">
        <f t="shared" si="1319"/>
        <v/>
      </c>
      <c r="G8451" s="94" t="str">
        <f t="shared" si="1320"/>
        <v/>
      </c>
      <c r="H8451" s="127" t="str">
        <f>IF(A8451&lt;&gt;"",IF(MID(C8451,1,1)="c",$AS$26,IF(MID(C8451,1,1)="r",$AS$41,IF(MID(C8451,1,1)="p",#REF!,#REF!))),"")</f>
        <v/>
      </c>
      <c r="I8451" s="92" t="str">
        <f t="shared" si="1321"/>
        <v/>
      </c>
      <c r="J8451" s="92" t="str">
        <f t="shared" si="1322"/>
        <v/>
      </c>
      <c r="K8451" s="92" t="str">
        <f t="shared" si="1323"/>
        <v/>
      </c>
      <c r="L8451" s="92" t="str">
        <f t="shared" si="1324"/>
        <v/>
      </c>
      <c r="M8451" s="95" t="str">
        <f>IF(A8451&lt;&gt;"",IF(MID(C8451,1,1)="c",SigmaEpsConcrete(I8451,$AN$30:$AN$33,$AR$30:$AR$33,$AS$26,$AS$27,$AS$28,$AQ$20,$AU$19),""),"")</f>
        <v/>
      </c>
      <c r="N8451" s="95" t="str">
        <f>IF(A8451&lt;&gt;"",IF(MID(C8451,1,1)="r",SigmaEpsReinf(J8451,$AS$42:$AS$43,$AS$41,$AS$39,$AS$40,$AQ$38),""),"")</f>
        <v/>
      </c>
      <c r="Q8451" s="92" t="str">
        <f t="shared" si="1326"/>
        <v/>
      </c>
      <c r="R8451" s="92" t="str">
        <f t="shared" si="1327"/>
        <v/>
      </c>
      <c r="U8451" s="5"/>
      <c r="V8451" s="5"/>
      <c r="W8451" s="94" t="str">
        <f t="shared" si="1325"/>
        <v/>
      </c>
      <c r="X8451" s="94" t="str">
        <f t="shared" si="1328"/>
        <v/>
      </c>
      <c r="Y8451" s="5"/>
      <c r="BK8451" s="8"/>
      <c r="BL8451" s="5"/>
      <c r="BM8451" s="5"/>
      <c r="BN8451" s="5"/>
      <c r="BO8451" s="5"/>
      <c r="BP8451" s="1"/>
      <c r="BQ8451" s="1"/>
      <c r="BR8451" s="1"/>
      <c r="BS8451" s="1"/>
      <c r="BT8451" s="1"/>
      <c r="BU8451" s="4"/>
      <c r="BV8451" s="1"/>
      <c r="BW8451" s="3"/>
      <c r="BX8451" s="4"/>
      <c r="BY8451" s="5"/>
      <c r="BZ8451" s="5"/>
      <c r="CA8451" s="5"/>
      <c r="CB8451" s="5"/>
      <c r="CC8451" s="5"/>
      <c r="CD8451" s="43"/>
    </row>
    <row r="8452" spans="1:82" x14ac:dyDescent="0.25">
      <c r="A8452" s="8"/>
      <c r="B8452" s="5"/>
      <c r="C8452" s="5"/>
      <c r="D8452" s="5"/>
      <c r="E8452" s="5"/>
      <c r="F8452" s="94" t="str">
        <f t="shared" si="1319"/>
        <v/>
      </c>
      <c r="G8452" s="94" t="str">
        <f t="shared" si="1320"/>
        <v/>
      </c>
      <c r="H8452" s="127" t="str">
        <f>IF(A8452&lt;&gt;"",IF(MID(C8452,1,1)="c",$AS$26,IF(MID(C8452,1,1)="r",$AS$41,IF(MID(C8452,1,1)="p",#REF!,#REF!))),"")</f>
        <v/>
      </c>
      <c r="I8452" s="92" t="str">
        <f t="shared" si="1321"/>
        <v/>
      </c>
      <c r="J8452" s="92" t="str">
        <f t="shared" si="1322"/>
        <v/>
      </c>
      <c r="K8452" s="92" t="str">
        <f t="shared" si="1323"/>
        <v/>
      </c>
      <c r="L8452" s="92" t="str">
        <f t="shared" si="1324"/>
        <v/>
      </c>
      <c r="M8452" s="95" t="str">
        <f>IF(A8452&lt;&gt;"",IF(MID(C8452,1,1)="c",SigmaEpsConcrete(I8452,$AN$30:$AN$33,$AR$30:$AR$33,$AS$26,$AS$27,$AS$28,$AQ$20,$AU$19),""),"")</f>
        <v/>
      </c>
      <c r="N8452" s="95" t="str">
        <f>IF(A8452&lt;&gt;"",IF(MID(C8452,1,1)="r",SigmaEpsReinf(J8452,$AS$42:$AS$43,$AS$41,$AS$39,$AS$40,$AQ$38),""),"")</f>
        <v/>
      </c>
      <c r="Q8452" s="92" t="str">
        <f t="shared" si="1326"/>
        <v/>
      </c>
      <c r="R8452" s="92" t="str">
        <f t="shared" si="1327"/>
        <v/>
      </c>
      <c r="U8452" s="5"/>
      <c r="V8452" s="5"/>
      <c r="W8452" s="94" t="str">
        <f t="shared" si="1325"/>
        <v/>
      </c>
      <c r="X8452" s="94" t="str">
        <f t="shared" si="1328"/>
        <v/>
      </c>
      <c r="Y8452" s="5"/>
      <c r="BK8452" s="8"/>
      <c r="BL8452" s="5"/>
      <c r="BM8452" s="5"/>
      <c r="BN8452" s="5"/>
      <c r="BO8452" s="5"/>
      <c r="BP8452" s="1"/>
      <c r="BQ8452" s="1"/>
      <c r="BR8452" s="1"/>
      <c r="BS8452" s="1"/>
      <c r="BT8452" s="1"/>
      <c r="BU8452" s="4"/>
      <c r="BV8452" s="1"/>
      <c r="BW8452" s="3"/>
      <c r="BX8452" s="4"/>
      <c r="BY8452" s="5"/>
      <c r="BZ8452" s="5"/>
      <c r="CA8452" s="5"/>
      <c r="CB8452" s="5"/>
      <c r="CC8452" s="5"/>
      <c r="CD8452" s="43"/>
    </row>
    <row r="8453" spans="1:82" x14ac:dyDescent="0.25">
      <c r="A8453" s="8"/>
      <c r="B8453" s="5"/>
      <c r="C8453" s="5"/>
      <c r="D8453" s="5"/>
      <c r="E8453" s="5"/>
      <c r="F8453" s="94" t="str">
        <f t="shared" si="1319"/>
        <v/>
      </c>
      <c r="G8453" s="94" t="str">
        <f t="shared" si="1320"/>
        <v/>
      </c>
      <c r="H8453" s="127" t="str">
        <f>IF(A8453&lt;&gt;"",IF(MID(C8453,1,1)="c",$AS$26,IF(MID(C8453,1,1)="r",$AS$41,IF(MID(C8453,1,1)="p",#REF!,#REF!))),"")</f>
        <v/>
      </c>
      <c r="I8453" s="92" t="str">
        <f t="shared" si="1321"/>
        <v/>
      </c>
      <c r="J8453" s="92" t="str">
        <f t="shared" si="1322"/>
        <v/>
      </c>
      <c r="K8453" s="92" t="str">
        <f t="shared" si="1323"/>
        <v/>
      </c>
      <c r="L8453" s="92" t="str">
        <f t="shared" si="1324"/>
        <v/>
      </c>
      <c r="M8453" s="95" t="str">
        <f>IF(A8453&lt;&gt;"",IF(MID(C8453,1,1)="c",SigmaEpsConcrete(I8453,$AN$30:$AN$33,$AR$30:$AR$33,$AS$26,$AS$27,$AS$28,$AQ$20,$AU$19),""),"")</f>
        <v/>
      </c>
      <c r="N8453" s="95" t="str">
        <f>IF(A8453&lt;&gt;"",IF(MID(C8453,1,1)="r",SigmaEpsReinf(J8453,$AS$42:$AS$43,$AS$41,$AS$39,$AS$40,$AQ$38),""),"")</f>
        <v/>
      </c>
      <c r="Q8453" s="92" t="str">
        <f t="shared" si="1326"/>
        <v/>
      </c>
      <c r="R8453" s="92" t="str">
        <f t="shared" si="1327"/>
        <v/>
      </c>
      <c r="U8453" s="5"/>
      <c r="V8453" s="5"/>
      <c r="W8453" s="94" t="str">
        <f t="shared" si="1325"/>
        <v/>
      </c>
      <c r="X8453" s="94" t="str">
        <f t="shared" si="1328"/>
        <v/>
      </c>
      <c r="Y8453" s="5"/>
      <c r="BK8453" s="8"/>
      <c r="BL8453" s="5"/>
      <c r="BM8453" s="5"/>
      <c r="BN8453" s="5"/>
      <c r="BO8453" s="5"/>
      <c r="BP8453" s="1"/>
      <c r="BQ8453" s="1"/>
      <c r="BR8453" s="1"/>
      <c r="BS8453" s="1"/>
      <c r="BT8453" s="1"/>
      <c r="BU8453" s="4"/>
      <c r="BV8453" s="1"/>
      <c r="BW8453" s="3"/>
      <c r="BX8453" s="4"/>
      <c r="BY8453" s="5"/>
      <c r="BZ8453" s="5"/>
      <c r="CA8453" s="5"/>
      <c r="CB8453" s="5"/>
      <c r="CC8453" s="5"/>
      <c r="CD8453" s="43"/>
    </row>
    <row r="8454" spans="1:82" x14ac:dyDescent="0.25">
      <c r="A8454" s="8"/>
      <c r="B8454" s="5"/>
      <c r="C8454" s="5"/>
      <c r="D8454" s="5"/>
      <c r="E8454" s="5"/>
      <c r="F8454" s="94" t="str">
        <f t="shared" si="1319"/>
        <v/>
      </c>
      <c r="G8454" s="94" t="str">
        <f t="shared" si="1320"/>
        <v/>
      </c>
      <c r="H8454" s="127" t="str">
        <f>IF(A8454&lt;&gt;"",IF(MID(C8454,1,1)="c",$AS$26,IF(MID(C8454,1,1)="r",$AS$41,IF(MID(C8454,1,1)="p",#REF!,#REF!))),"")</f>
        <v/>
      </c>
      <c r="I8454" s="92" t="str">
        <f t="shared" si="1321"/>
        <v/>
      </c>
      <c r="J8454" s="92" t="str">
        <f t="shared" si="1322"/>
        <v/>
      </c>
      <c r="K8454" s="92" t="str">
        <f t="shared" si="1323"/>
        <v/>
      </c>
      <c r="L8454" s="92" t="str">
        <f t="shared" si="1324"/>
        <v/>
      </c>
      <c r="M8454" s="95" t="str">
        <f>IF(A8454&lt;&gt;"",IF(MID(C8454,1,1)="c",SigmaEpsConcrete(I8454,$AN$30:$AN$33,$AR$30:$AR$33,$AS$26,$AS$27,$AS$28,$AQ$20,$AU$19),""),"")</f>
        <v/>
      </c>
      <c r="N8454" s="95" t="str">
        <f>IF(A8454&lt;&gt;"",IF(MID(C8454,1,1)="r",SigmaEpsReinf(J8454,$AS$42:$AS$43,$AS$41,$AS$39,$AS$40,$AQ$38),""),"")</f>
        <v/>
      </c>
      <c r="Q8454" s="92" t="str">
        <f t="shared" si="1326"/>
        <v/>
      </c>
      <c r="R8454" s="92" t="str">
        <f t="shared" si="1327"/>
        <v/>
      </c>
      <c r="U8454" s="5"/>
      <c r="V8454" s="5"/>
      <c r="W8454" s="94" t="str">
        <f t="shared" si="1325"/>
        <v/>
      </c>
      <c r="X8454" s="94" t="str">
        <f t="shared" si="1328"/>
        <v/>
      </c>
      <c r="Y8454" s="5"/>
      <c r="BK8454" s="8"/>
      <c r="BL8454" s="5"/>
      <c r="BM8454" s="5"/>
      <c r="BN8454" s="5"/>
      <c r="BO8454" s="5"/>
      <c r="BP8454" s="1"/>
      <c r="BQ8454" s="1"/>
      <c r="BR8454" s="1"/>
      <c r="BS8454" s="1"/>
      <c r="BT8454" s="1"/>
      <c r="BU8454" s="4"/>
      <c r="BV8454" s="1"/>
      <c r="BW8454" s="3"/>
      <c r="BX8454" s="4"/>
      <c r="BY8454" s="5"/>
      <c r="BZ8454" s="5"/>
      <c r="CA8454" s="5"/>
      <c r="CB8454" s="5"/>
      <c r="CC8454" s="5"/>
      <c r="CD8454" s="43"/>
    </row>
    <row r="8455" spans="1:82" x14ac:dyDescent="0.25">
      <c r="A8455" s="8"/>
      <c r="B8455" s="5"/>
      <c r="C8455" s="5"/>
      <c r="D8455" s="5"/>
      <c r="E8455" s="5"/>
      <c r="F8455" s="94" t="str">
        <f t="shared" si="1319"/>
        <v/>
      </c>
      <c r="G8455" s="94" t="str">
        <f t="shared" si="1320"/>
        <v/>
      </c>
      <c r="H8455" s="127" t="str">
        <f>IF(A8455&lt;&gt;"",IF(MID(C8455,1,1)="c",$AS$26,IF(MID(C8455,1,1)="r",$AS$41,IF(MID(C8455,1,1)="p",#REF!,#REF!))),"")</f>
        <v/>
      </c>
      <c r="I8455" s="92" t="str">
        <f t="shared" si="1321"/>
        <v/>
      </c>
      <c r="J8455" s="92" t="str">
        <f t="shared" si="1322"/>
        <v/>
      </c>
      <c r="K8455" s="92" t="str">
        <f t="shared" si="1323"/>
        <v/>
      </c>
      <c r="L8455" s="92" t="str">
        <f t="shared" si="1324"/>
        <v/>
      </c>
      <c r="M8455" s="95" t="str">
        <f>IF(A8455&lt;&gt;"",IF(MID(C8455,1,1)="c",SigmaEpsConcrete(I8455,$AN$30:$AN$33,$AR$30:$AR$33,$AS$26,$AS$27,$AS$28,$AQ$20,$AU$19),""),"")</f>
        <v/>
      </c>
      <c r="N8455" s="95" t="str">
        <f>IF(A8455&lt;&gt;"",IF(MID(C8455,1,1)="r",SigmaEpsReinf(J8455,$AS$42:$AS$43,$AS$41,$AS$39,$AS$40,$AQ$38),""),"")</f>
        <v/>
      </c>
      <c r="Q8455" s="92" t="str">
        <f t="shared" si="1326"/>
        <v/>
      </c>
      <c r="R8455" s="92" t="str">
        <f t="shared" si="1327"/>
        <v/>
      </c>
      <c r="U8455" s="5"/>
      <c r="V8455" s="5"/>
      <c r="W8455" s="94" t="str">
        <f t="shared" si="1325"/>
        <v/>
      </c>
      <c r="X8455" s="94" t="str">
        <f t="shared" si="1328"/>
        <v/>
      </c>
      <c r="Y8455" s="5"/>
      <c r="BK8455" s="8"/>
      <c r="BL8455" s="5"/>
      <c r="BM8455" s="5"/>
      <c r="BN8455" s="5"/>
      <c r="BO8455" s="5"/>
      <c r="BP8455" s="1"/>
      <c r="BQ8455" s="1"/>
      <c r="BR8455" s="1"/>
      <c r="BS8455" s="1"/>
      <c r="BT8455" s="1"/>
      <c r="BU8455" s="4"/>
      <c r="BV8455" s="1"/>
      <c r="BW8455" s="3"/>
      <c r="BX8455" s="4"/>
      <c r="BY8455" s="5"/>
      <c r="BZ8455" s="5"/>
      <c r="CA8455" s="5"/>
      <c r="CB8455" s="5"/>
      <c r="CC8455" s="5"/>
      <c r="CD8455" s="43"/>
    </row>
    <row r="8456" spans="1:82" x14ac:dyDescent="0.25">
      <c r="A8456" s="8"/>
      <c r="B8456" s="5"/>
      <c r="C8456" s="5"/>
      <c r="D8456" s="5"/>
      <c r="E8456" s="5"/>
      <c r="F8456" s="94" t="str">
        <f t="shared" si="1319"/>
        <v/>
      </c>
      <c r="G8456" s="94" t="str">
        <f t="shared" si="1320"/>
        <v/>
      </c>
      <c r="H8456" s="127" t="str">
        <f>IF(A8456&lt;&gt;"",IF(MID(C8456,1,1)="c",$AS$26,IF(MID(C8456,1,1)="r",$AS$41,IF(MID(C8456,1,1)="p",#REF!,#REF!))),"")</f>
        <v/>
      </c>
      <c r="I8456" s="92" t="str">
        <f t="shared" si="1321"/>
        <v/>
      </c>
      <c r="J8456" s="92" t="str">
        <f t="shared" si="1322"/>
        <v/>
      </c>
      <c r="K8456" s="92" t="str">
        <f t="shared" si="1323"/>
        <v/>
      </c>
      <c r="L8456" s="92" t="str">
        <f t="shared" si="1324"/>
        <v/>
      </c>
      <c r="M8456" s="95" t="str">
        <f>IF(A8456&lt;&gt;"",IF(MID(C8456,1,1)="c",SigmaEpsConcrete(I8456,$AN$30:$AN$33,$AR$30:$AR$33,$AS$26,$AS$27,$AS$28,$AQ$20,$AU$19),""),"")</f>
        <v/>
      </c>
      <c r="N8456" s="95" t="str">
        <f>IF(A8456&lt;&gt;"",IF(MID(C8456,1,1)="r",SigmaEpsReinf(J8456,$AS$42:$AS$43,$AS$41,$AS$39,$AS$40,$AQ$38),""),"")</f>
        <v/>
      </c>
      <c r="Q8456" s="92" t="str">
        <f t="shared" si="1326"/>
        <v/>
      </c>
      <c r="R8456" s="92" t="str">
        <f t="shared" si="1327"/>
        <v/>
      </c>
      <c r="U8456" s="5"/>
      <c r="V8456" s="5"/>
      <c r="W8456" s="94" t="str">
        <f t="shared" si="1325"/>
        <v/>
      </c>
      <c r="X8456" s="94" t="str">
        <f t="shared" si="1328"/>
        <v/>
      </c>
      <c r="Y8456" s="5"/>
      <c r="BK8456" s="8"/>
      <c r="BL8456" s="5"/>
      <c r="BM8456" s="5"/>
      <c r="BN8456" s="5"/>
      <c r="BO8456" s="5"/>
      <c r="BP8456" s="1"/>
      <c r="BQ8456" s="1"/>
      <c r="BR8456" s="1"/>
      <c r="BS8456" s="1"/>
      <c r="BT8456" s="1"/>
      <c r="BU8456" s="4"/>
      <c r="BV8456" s="1"/>
      <c r="BW8456" s="3"/>
      <c r="BX8456" s="4"/>
      <c r="BY8456" s="5"/>
      <c r="BZ8456" s="5"/>
      <c r="CA8456" s="5"/>
      <c r="CB8456" s="5"/>
      <c r="CC8456" s="5"/>
      <c r="CD8456" s="43"/>
    </row>
    <row r="8457" spans="1:82" x14ac:dyDescent="0.25">
      <c r="A8457" s="8"/>
      <c r="B8457" s="5"/>
      <c r="C8457" s="5"/>
      <c r="D8457" s="5"/>
      <c r="E8457" s="5"/>
      <c r="F8457" s="94" t="str">
        <f t="shared" si="1319"/>
        <v/>
      </c>
      <c r="G8457" s="94" t="str">
        <f t="shared" si="1320"/>
        <v/>
      </c>
      <c r="H8457" s="127" t="str">
        <f>IF(A8457&lt;&gt;"",IF(MID(C8457,1,1)="c",$AS$26,IF(MID(C8457,1,1)="r",$AS$41,IF(MID(C8457,1,1)="p",#REF!,#REF!))),"")</f>
        <v/>
      </c>
      <c r="I8457" s="92" t="str">
        <f t="shared" si="1321"/>
        <v/>
      </c>
      <c r="J8457" s="92" t="str">
        <f t="shared" si="1322"/>
        <v/>
      </c>
      <c r="K8457" s="92" t="str">
        <f t="shared" si="1323"/>
        <v/>
      </c>
      <c r="L8457" s="92" t="str">
        <f t="shared" si="1324"/>
        <v/>
      </c>
      <c r="M8457" s="95" t="str">
        <f>IF(A8457&lt;&gt;"",IF(MID(C8457,1,1)="c",SigmaEpsConcrete(I8457,$AN$30:$AN$33,$AR$30:$AR$33,$AS$26,$AS$27,$AS$28,$AQ$20,$AU$19),""),"")</f>
        <v/>
      </c>
      <c r="N8457" s="95" t="str">
        <f>IF(A8457&lt;&gt;"",IF(MID(C8457,1,1)="r",SigmaEpsReinf(J8457,$AS$42:$AS$43,$AS$41,$AS$39,$AS$40,$AQ$38),""),"")</f>
        <v/>
      </c>
      <c r="Q8457" s="92" t="str">
        <f t="shared" si="1326"/>
        <v/>
      </c>
      <c r="R8457" s="92" t="str">
        <f t="shared" si="1327"/>
        <v/>
      </c>
      <c r="U8457" s="5"/>
      <c r="V8457" s="5"/>
      <c r="W8457" s="94" t="str">
        <f t="shared" si="1325"/>
        <v/>
      </c>
      <c r="X8457" s="94" t="str">
        <f t="shared" si="1328"/>
        <v/>
      </c>
      <c r="Y8457" s="5"/>
      <c r="BK8457" s="8"/>
      <c r="BL8457" s="5"/>
      <c r="BM8457" s="5"/>
      <c r="BN8457" s="5"/>
      <c r="BO8457" s="5"/>
      <c r="BP8457" s="1"/>
      <c r="BQ8457" s="1"/>
      <c r="BR8457" s="1"/>
      <c r="BS8457" s="1"/>
      <c r="BT8457" s="1"/>
      <c r="BU8457" s="4"/>
      <c r="BV8457" s="1"/>
      <c r="BW8457" s="3"/>
      <c r="BX8457" s="4"/>
      <c r="BY8457" s="5"/>
      <c r="BZ8457" s="5"/>
      <c r="CA8457" s="5"/>
      <c r="CB8457" s="5"/>
      <c r="CC8457" s="5"/>
      <c r="CD8457" s="43"/>
    </row>
    <row r="8458" spans="1:82" x14ac:dyDescent="0.25">
      <c r="A8458" s="8"/>
      <c r="B8458" s="5"/>
      <c r="C8458" s="5"/>
      <c r="D8458" s="5"/>
      <c r="E8458" s="5"/>
      <c r="F8458" s="94" t="str">
        <f t="shared" ref="F8458:F8521" si="1329">IF(A8458&lt;&gt;"",(D8458-$AU$86)/10,"")</f>
        <v/>
      </c>
      <c r="G8458" s="94" t="str">
        <f t="shared" ref="G8458:G8521" si="1330">IF(A8458&lt;&gt;"",(E8458-$AU$87)/10,"")</f>
        <v/>
      </c>
      <c r="H8458" s="127" t="str">
        <f>IF(A8458&lt;&gt;"",IF(MID(C8458,1,1)="c",$AS$26,IF(MID(C8458,1,1)="r",$AS$41,IF(MID(C8458,1,1)="p",#REF!,#REF!))),"")</f>
        <v/>
      </c>
      <c r="I8458" s="92" t="str">
        <f t="shared" ref="I8458:I8521" si="1331">IF($A8458&lt;&gt;"",IF(MID($C8458,1,1)="c",$Y$3+$Y$4*$F8458+$Y$5*$G8458+$BR$43,""),"")</f>
        <v/>
      </c>
      <c r="J8458" s="92" t="str">
        <f t="shared" ref="J8458:J8521" si="1332">IF($A8458&lt;&gt;"",IF(MID($C8458,1,1)="r",$Y$3+$Y$4*$F8458+$Y$5*$G8458+$BR$43,""),"")</f>
        <v/>
      </c>
      <c r="K8458" s="92" t="str">
        <f t="shared" ref="K8458:K8521" si="1333">IF($A8458&lt;&gt;"",IF(MID($C8458,1,1)="u",$Y$3+$Y$4*$F8458+$Y$5*$G8458+$BR$43,""),"")</f>
        <v/>
      </c>
      <c r="L8458" s="92" t="str">
        <f t="shared" ref="L8458:L8521" si="1334">IF($A8458&lt;&gt;"",IF(MID($C8458,1,1)="p",$Y$3+$Y$4*$F8458+$Y$5*$G8458+$BR$43,""),"")</f>
        <v/>
      </c>
      <c r="M8458" s="95" t="str">
        <f>IF(A8458&lt;&gt;"",IF(MID(C8458,1,1)="c",SigmaEpsConcrete(I8458,$AN$30:$AN$33,$AR$30:$AR$33,$AS$26,$AS$27,$AS$28,$AQ$20,$AU$19),""),"")</f>
        <v/>
      </c>
      <c r="N8458" s="95" t="str">
        <f>IF(A8458&lt;&gt;"",IF(MID(C8458,1,1)="r",SigmaEpsReinf(J8458,$AS$42:$AS$43,$AS$41,$AS$39,$AS$40,$AQ$38),""),"")</f>
        <v/>
      </c>
      <c r="Q8458" s="92" t="str">
        <f t="shared" si="1326"/>
        <v/>
      </c>
      <c r="R8458" s="92" t="str">
        <f t="shared" si="1327"/>
        <v/>
      </c>
      <c r="U8458" s="5"/>
      <c r="V8458" s="5"/>
      <c r="W8458" s="94" t="str">
        <f t="shared" ref="W8458:W8521" si="1335">IF(A8458&lt;&gt;"",F8458-$AU$105,"")</f>
        <v/>
      </c>
      <c r="X8458" s="94" t="str">
        <f t="shared" si="1328"/>
        <v/>
      </c>
      <c r="Y8458" s="5"/>
      <c r="BK8458" s="8"/>
      <c r="BL8458" s="5"/>
      <c r="BM8458" s="5"/>
      <c r="BN8458" s="5"/>
      <c r="BO8458" s="5"/>
      <c r="BP8458" s="1"/>
      <c r="BQ8458" s="1"/>
      <c r="BR8458" s="1"/>
      <c r="BS8458" s="1"/>
      <c r="BT8458" s="1"/>
      <c r="BU8458" s="4"/>
      <c r="BV8458" s="1"/>
      <c r="BW8458" s="3"/>
      <c r="BX8458" s="4"/>
      <c r="BY8458" s="5"/>
      <c r="BZ8458" s="5"/>
      <c r="CA8458" s="5"/>
      <c r="CB8458" s="5"/>
      <c r="CC8458" s="5"/>
      <c r="CD8458" s="43"/>
    </row>
    <row r="8459" spans="1:82" x14ac:dyDescent="0.25">
      <c r="A8459" s="8"/>
      <c r="B8459" s="5"/>
      <c r="C8459" s="5"/>
      <c r="D8459" s="5"/>
      <c r="E8459" s="5"/>
      <c r="F8459" s="94" t="str">
        <f t="shared" si="1329"/>
        <v/>
      </c>
      <c r="G8459" s="94" t="str">
        <f t="shared" si="1330"/>
        <v/>
      </c>
      <c r="H8459" s="127" t="str">
        <f>IF(A8459&lt;&gt;"",IF(MID(C8459,1,1)="c",$AS$26,IF(MID(C8459,1,1)="r",$AS$41,IF(MID(C8459,1,1)="p",#REF!,#REF!))),"")</f>
        <v/>
      </c>
      <c r="I8459" s="92" t="str">
        <f t="shared" si="1331"/>
        <v/>
      </c>
      <c r="J8459" s="92" t="str">
        <f t="shared" si="1332"/>
        <v/>
      </c>
      <c r="K8459" s="92" t="str">
        <f t="shared" si="1333"/>
        <v/>
      </c>
      <c r="L8459" s="92" t="str">
        <f t="shared" si="1334"/>
        <v/>
      </c>
      <c r="M8459" s="95" t="str">
        <f>IF(A8459&lt;&gt;"",IF(MID(C8459,1,1)="c",SigmaEpsConcrete(I8459,$AN$30:$AN$33,$AR$30:$AR$33,$AS$26,$AS$27,$AS$28,$AQ$20,$AU$19),""),"")</f>
        <v/>
      </c>
      <c r="N8459" s="95" t="str">
        <f>IF(A8459&lt;&gt;"",IF(MID(C8459,1,1)="r",SigmaEpsReinf(J8459,$AS$42:$AS$43,$AS$41,$AS$39,$AS$40,$AQ$38),""),"")</f>
        <v/>
      </c>
      <c r="Q8459" s="92" t="str">
        <f t="shared" ref="Q8459:Q8522" si="1336">IF(A8459&lt;&gt;"",IF(MID(C8459,1,1)="c",IF(ISERROR(M8459/I8459),"",M8459/I8459),""),"")</f>
        <v/>
      </c>
      <c r="R8459" s="92" t="str">
        <f t="shared" ref="R8459:R8522" si="1337">IF(A8459&lt;&gt;"",IF(MID(C8459,1,1)="r",IF(ISERROR(N8459/J8459),"",N8459/J8459),""),"")</f>
        <v/>
      </c>
      <c r="U8459" s="5"/>
      <c r="V8459" s="5"/>
      <c r="W8459" s="94" t="str">
        <f t="shared" si="1335"/>
        <v/>
      </c>
      <c r="X8459" s="94" t="str">
        <f t="shared" ref="X8459:X8522" si="1338">IF(B8459&lt;&gt;"",G8459-$AU$106,"")</f>
        <v/>
      </c>
      <c r="Y8459" s="5"/>
      <c r="BK8459" s="8"/>
      <c r="BL8459" s="5"/>
      <c r="BM8459" s="5"/>
      <c r="BN8459" s="5"/>
      <c r="BO8459" s="5"/>
      <c r="BP8459" s="1"/>
      <c r="BQ8459" s="1"/>
      <c r="BR8459" s="1"/>
      <c r="BS8459" s="1"/>
      <c r="BT8459" s="1"/>
      <c r="BU8459" s="4"/>
      <c r="BV8459" s="1"/>
      <c r="BW8459" s="3"/>
      <c r="BX8459" s="4"/>
      <c r="BY8459" s="5"/>
      <c r="BZ8459" s="5"/>
      <c r="CA8459" s="5"/>
      <c r="CB8459" s="5"/>
      <c r="CC8459" s="5"/>
      <c r="CD8459" s="43"/>
    </row>
    <row r="8460" spans="1:82" x14ac:dyDescent="0.25">
      <c r="A8460" s="8"/>
      <c r="B8460" s="5"/>
      <c r="C8460" s="5"/>
      <c r="D8460" s="5"/>
      <c r="E8460" s="5"/>
      <c r="F8460" s="94" t="str">
        <f t="shared" si="1329"/>
        <v/>
      </c>
      <c r="G8460" s="94" t="str">
        <f t="shared" si="1330"/>
        <v/>
      </c>
      <c r="H8460" s="127" t="str">
        <f>IF(A8460&lt;&gt;"",IF(MID(C8460,1,1)="c",$AS$26,IF(MID(C8460,1,1)="r",$AS$41,IF(MID(C8460,1,1)="p",#REF!,#REF!))),"")</f>
        <v/>
      </c>
      <c r="I8460" s="92" t="str">
        <f t="shared" si="1331"/>
        <v/>
      </c>
      <c r="J8460" s="92" t="str">
        <f t="shared" si="1332"/>
        <v/>
      </c>
      <c r="K8460" s="92" t="str">
        <f t="shared" si="1333"/>
        <v/>
      </c>
      <c r="L8460" s="92" t="str">
        <f t="shared" si="1334"/>
        <v/>
      </c>
      <c r="M8460" s="95" t="str">
        <f>IF(A8460&lt;&gt;"",IF(MID(C8460,1,1)="c",SigmaEpsConcrete(I8460,$AN$30:$AN$33,$AR$30:$AR$33,$AS$26,$AS$27,$AS$28,$AQ$20,$AU$19),""),"")</f>
        <v/>
      </c>
      <c r="N8460" s="95" t="str">
        <f>IF(A8460&lt;&gt;"",IF(MID(C8460,1,1)="r",SigmaEpsReinf(J8460,$AS$42:$AS$43,$AS$41,$AS$39,$AS$40,$AQ$38),""),"")</f>
        <v/>
      </c>
      <c r="Q8460" s="92" t="str">
        <f t="shared" si="1336"/>
        <v/>
      </c>
      <c r="R8460" s="92" t="str">
        <f t="shared" si="1337"/>
        <v/>
      </c>
      <c r="U8460" s="5"/>
      <c r="V8460" s="5"/>
      <c r="W8460" s="94" t="str">
        <f t="shared" si="1335"/>
        <v/>
      </c>
      <c r="X8460" s="94" t="str">
        <f t="shared" si="1338"/>
        <v/>
      </c>
      <c r="Y8460" s="5"/>
      <c r="BK8460" s="8"/>
      <c r="BL8460" s="5"/>
      <c r="BM8460" s="5"/>
      <c r="BN8460" s="5"/>
      <c r="BO8460" s="5"/>
      <c r="BP8460" s="1"/>
      <c r="BQ8460" s="1"/>
      <c r="BR8460" s="1"/>
      <c r="BS8460" s="1"/>
      <c r="BT8460" s="1"/>
      <c r="BU8460" s="4"/>
      <c r="BV8460" s="1"/>
      <c r="BW8460" s="3"/>
      <c r="BX8460" s="4"/>
      <c r="BY8460" s="5"/>
      <c r="BZ8460" s="5"/>
      <c r="CA8460" s="5"/>
      <c r="CB8460" s="5"/>
      <c r="CC8460" s="5"/>
      <c r="CD8460" s="43"/>
    </row>
    <row r="8461" spans="1:82" x14ac:dyDescent="0.25">
      <c r="A8461" s="8"/>
      <c r="B8461" s="5"/>
      <c r="C8461" s="5"/>
      <c r="D8461" s="5"/>
      <c r="E8461" s="5"/>
      <c r="F8461" s="94" t="str">
        <f t="shared" si="1329"/>
        <v/>
      </c>
      <c r="G8461" s="94" t="str">
        <f t="shared" si="1330"/>
        <v/>
      </c>
      <c r="H8461" s="127" t="str">
        <f>IF(A8461&lt;&gt;"",IF(MID(C8461,1,1)="c",$AS$26,IF(MID(C8461,1,1)="r",$AS$41,IF(MID(C8461,1,1)="p",#REF!,#REF!))),"")</f>
        <v/>
      </c>
      <c r="I8461" s="92" t="str">
        <f t="shared" si="1331"/>
        <v/>
      </c>
      <c r="J8461" s="92" t="str">
        <f t="shared" si="1332"/>
        <v/>
      </c>
      <c r="K8461" s="92" t="str">
        <f t="shared" si="1333"/>
        <v/>
      </c>
      <c r="L8461" s="92" t="str">
        <f t="shared" si="1334"/>
        <v/>
      </c>
      <c r="M8461" s="95" t="str">
        <f>IF(A8461&lt;&gt;"",IF(MID(C8461,1,1)="c",SigmaEpsConcrete(I8461,$AN$30:$AN$33,$AR$30:$AR$33,$AS$26,$AS$27,$AS$28,$AQ$20,$AU$19),""),"")</f>
        <v/>
      </c>
      <c r="N8461" s="95" t="str">
        <f>IF(A8461&lt;&gt;"",IF(MID(C8461,1,1)="r",SigmaEpsReinf(J8461,$AS$42:$AS$43,$AS$41,$AS$39,$AS$40,$AQ$38),""),"")</f>
        <v/>
      </c>
      <c r="Q8461" s="92" t="str">
        <f t="shared" si="1336"/>
        <v/>
      </c>
      <c r="R8461" s="92" t="str">
        <f t="shared" si="1337"/>
        <v/>
      </c>
      <c r="U8461" s="5"/>
      <c r="V8461" s="5"/>
      <c r="W8461" s="94" t="str">
        <f t="shared" si="1335"/>
        <v/>
      </c>
      <c r="X8461" s="94" t="str">
        <f t="shared" si="1338"/>
        <v/>
      </c>
      <c r="Y8461" s="5"/>
      <c r="BK8461" s="8"/>
      <c r="BL8461" s="5"/>
      <c r="BM8461" s="5"/>
      <c r="BN8461" s="5"/>
      <c r="BO8461" s="5"/>
      <c r="BP8461" s="1"/>
      <c r="BQ8461" s="1"/>
      <c r="BR8461" s="1"/>
      <c r="BS8461" s="1"/>
      <c r="BT8461" s="1"/>
      <c r="BU8461" s="4"/>
      <c r="BV8461" s="1"/>
      <c r="BW8461" s="3"/>
      <c r="BX8461" s="4"/>
      <c r="BY8461" s="5"/>
      <c r="BZ8461" s="5"/>
      <c r="CA8461" s="5"/>
      <c r="CB8461" s="5"/>
      <c r="CC8461" s="5"/>
      <c r="CD8461" s="43"/>
    </row>
    <row r="8462" spans="1:82" x14ac:dyDescent="0.25">
      <c r="A8462" s="8"/>
      <c r="B8462" s="5"/>
      <c r="C8462" s="5"/>
      <c r="D8462" s="5"/>
      <c r="E8462" s="5"/>
      <c r="F8462" s="94" t="str">
        <f t="shared" si="1329"/>
        <v/>
      </c>
      <c r="G8462" s="94" t="str">
        <f t="shared" si="1330"/>
        <v/>
      </c>
      <c r="H8462" s="127" t="str">
        <f>IF(A8462&lt;&gt;"",IF(MID(C8462,1,1)="c",$AS$26,IF(MID(C8462,1,1)="r",$AS$41,IF(MID(C8462,1,1)="p",#REF!,#REF!))),"")</f>
        <v/>
      </c>
      <c r="I8462" s="92" t="str">
        <f t="shared" si="1331"/>
        <v/>
      </c>
      <c r="J8462" s="92" t="str">
        <f t="shared" si="1332"/>
        <v/>
      </c>
      <c r="K8462" s="92" t="str">
        <f t="shared" si="1333"/>
        <v/>
      </c>
      <c r="L8462" s="92" t="str">
        <f t="shared" si="1334"/>
        <v/>
      </c>
      <c r="M8462" s="95" t="str">
        <f>IF(A8462&lt;&gt;"",IF(MID(C8462,1,1)="c",SigmaEpsConcrete(I8462,$AN$30:$AN$33,$AR$30:$AR$33,$AS$26,$AS$27,$AS$28,$AQ$20,$AU$19),""),"")</f>
        <v/>
      </c>
      <c r="N8462" s="95" t="str">
        <f>IF(A8462&lt;&gt;"",IF(MID(C8462,1,1)="r",SigmaEpsReinf(J8462,$AS$42:$AS$43,$AS$41,$AS$39,$AS$40,$AQ$38),""),"")</f>
        <v/>
      </c>
      <c r="Q8462" s="92" t="str">
        <f t="shared" si="1336"/>
        <v/>
      </c>
      <c r="R8462" s="92" t="str">
        <f t="shared" si="1337"/>
        <v/>
      </c>
      <c r="U8462" s="5"/>
      <c r="V8462" s="5"/>
      <c r="W8462" s="94" t="str">
        <f t="shared" si="1335"/>
        <v/>
      </c>
      <c r="X8462" s="94" t="str">
        <f t="shared" si="1338"/>
        <v/>
      </c>
      <c r="Y8462" s="5"/>
      <c r="BK8462" s="8"/>
      <c r="BL8462" s="5"/>
      <c r="BM8462" s="5"/>
      <c r="BN8462" s="5"/>
      <c r="BO8462" s="5"/>
      <c r="BP8462" s="1"/>
      <c r="BQ8462" s="1"/>
      <c r="BR8462" s="1"/>
      <c r="BS8462" s="1"/>
      <c r="BT8462" s="1"/>
      <c r="BU8462" s="4"/>
      <c r="BV8462" s="1"/>
      <c r="BW8462" s="3"/>
      <c r="BX8462" s="4"/>
      <c r="BY8462" s="5"/>
      <c r="BZ8462" s="5"/>
      <c r="CA8462" s="5"/>
      <c r="CB8462" s="5"/>
      <c r="CC8462" s="5"/>
      <c r="CD8462" s="43"/>
    </row>
    <row r="8463" spans="1:82" x14ac:dyDescent="0.25">
      <c r="A8463" s="8"/>
      <c r="B8463" s="5"/>
      <c r="C8463" s="5"/>
      <c r="D8463" s="5"/>
      <c r="E8463" s="5"/>
      <c r="F8463" s="94" t="str">
        <f t="shared" si="1329"/>
        <v/>
      </c>
      <c r="G8463" s="94" t="str">
        <f t="shared" si="1330"/>
        <v/>
      </c>
      <c r="H8463" s="127" t="str">
        <f>IF(A8463&lt;&gt;"",IF(MID(C8463,1,1)="c",$AS$26,IF(MID(C8463,1,1)="r",$AS$41,IF(MID(C8463,1,1)="p",#REF!,#REF!))),"")</f>
        <v/>
      </c>
      <c r="I8463" s="92" t="str">
        <f t="shared" si="1331"/>
        <v/>
      </c>
      <c r="J8463" s="92" t="str">
        <f t="shared" si="1332"/>
        <v/>
      </c>
      <c r="K8463" s="92" t="str">
        <f t="shared" si="1333"/>
        <v/>
      </c>
      <c r="L8463" s="92" t="str">
        <f t="shared" si="1334"/>
        <v/>
      </c>
      <c r="M8463" s="95" t="str">
        <f>IF(A8463&lt;&gt;"",IF(MID(C8463,1,1)="c",SigmaEpsConcrete(I8463,$AN$30:$AN$33,$AR$30:$AR$33,$AS$26,$AS$27,$AS$28,$AQ$20,$AU$19),""),"")</f>
        <v/>
      </c>
      <c r="N8463" s="95" t="str">
        <f>IF(A8463&lt;&gt;"",IF(MID(C8463,1,1)="r",SigmaEpsReinf(J8463,$AS$42:$AS$43,$AS$41,$AS$39,$AS$40,$AQ$38),""),"")</f>
        <v/>
      </c>
      <c r="Q8463" s="92" t="str">
        <f t="shared" si="1336"/>
        <v/>
      </c>
      <c r="R8463" s="92" t="str">
        <f t="shared" si="1337"/>
        <v/>
      </c>
      <c r="U8463" s="5"/>
      <c r="V8463" s="5"/>
      <c r="W8463" s="94" t="str">
        <f t="shared" si="1335"/>
        <v/>
      </c>
      <c r="X8463" s="94" t="str">
        <f t="shared" si="1338"/>
        <v/>
      </c>
      <c r="Y8463" s="5"/>
      <c r="BK8463" s="8"/>
      <c r="BL8463" s="5"/>
      <c r="BM8463" s="5"/>
      <c r="BN8463" s="5"/>
      <c r="BO8463" s="5"/>
      <c r="BP8463" s="1"/>
      <c r="BQ8463" s="1"/>
      <c r="BR8463" s="1"/>
      <c r="BS8463" s="1"/>
      <c r="BT8463" s="1"/>
      <c r="BU8463" s="4"/>
      <c r="BV8463" s="1"/>
      <c r="BW8463" s="3"/>
      <c r="BX8463" s="4"/>
      <c r="BY8463" s="5"/>
      <c r="BZ8463" s="5"/>
      <c r="CA8463" s="5"/>
      <c r="CB8463" s="5"/>
      <c r="CC8463" s="5"/>
      <c r="CD8463" s="43"/>
    </row>
    <row r="8464" spans="1:82" x14ac:dyDescent="0.25">
      <c r="A8464" s="8"/>
      <c r="B8464" s="5"/>
      <c r="C8464" s="5"/>
      <c r="D8464" s="5"/>
      <c r="E8464" s="5"/>
      <c r="F8464" s="94" t="str">
        <f t="shared" si="1329"/>
        <v/>
      </c>
      <c r="G8464" s="94" t="str">
        <f t="shared" si="1330"/>
        <v/>
      </c>
      <c r="H8464" s="127" t="str">
        <f>IF(A8464&lt;&gt;"",IF(MID(C8464,1,1)="c",$AS$26,IF(MID(C8464,1,1)="r",$AS$41,IF(MID(C8464,1,1)="p",#REF!,#REF!))),"")</f>
        <v/>
      </c>
      <c r="I8464" s="92" t="str">
        <f t="shared" si="1331"/>
        <v/>
      </c>
      <c r="J8464" s="92" t="str">
        <f t="shared" si="1332"/>
        <v/>
      </c>
      <c r="K8464" s="92" t="str">
        <f t="shared" si="1333"/>
        <v/>
      </c>
      <c r="L8464" s="92" t="str">
        <f t="shared" si="1334"/>
        <v/>
      </c>
      <c r="M8464" s="95" t="str">
        <f>IF(A8464&lt;&gt;"",IF(MID(C8464,1,1)="c",SigmaEpsConcrete(I8464,$AN$30:$AN$33,$AR$30:$AR$33,$AS$26,$AS$27,$AS$28,$AQ$20,$AU$19),""),"")</f>
        <v/>
      </c>
      <c r="N8464" s="95" t="str">
        <f>IF(A8464&lt;&gt;"",IF(MID(C8464,1,1)="r",SigmaEpsReinf(J8464,$AS$42:$AS$43,$AS$41,$AS$39,$AS$40,$AQ$38),""),"")</f>
        <v/>
      </c>
      <c r="Q8464" s="92" t="str">
        <f t="shared" si="1336"/>
        <v/>
      </c>
      <c r="R8464" s="92" t="str">
        <f t="shared" si="1337"/>
        <v/>
      </c>
      <c r="U8464" s="5"/>
      <c r="V8464" s="5"/>
      <c r="W8464" s="94" t="str">
        <f t="shared" si="1335"/>
        <v/>
      </c>
      <c r="X8464" s="94" t="str">
        <f t="shared" si="1338"/>
        <v/>
      </c>
      <c r="Y8464" s="5"/>
      <c r="BK8464" s="8"/>
      <c r="BL8464" s="5"/>
      <c r="BM8464" s="5"/>
      <c r="BN8464" s="5"/>
      <c r="BO8464" s="5"/>
      <c r="BP8464" s="1"/>
      <c r="BQ8464" s="1"/>
      <c r="BR8464" s="1"/>
      <c r="BS8464" s="1"/>
      <c r="BT8464" s="1"/>
      <c r="BU8464" s="4"/>
      <c r="BV8464" s="1"/>
      <c r="BW8464" s="3"/>
      <c r="BX8464" s="4"/>
      <c r="BY8464" s="5"/>
      <c r="BZ8464" s="5"/>
      <c r="CA8464" s="5"/>
      <c r="CB8464" s="5"/>
      <c r="CC8464" s="5"/>
      <c r="CD8464" s="43"/>
    </row>
    <row r="8465" spans="1:82" x14ac:dyDescent="0.25">
      <c r="A8465" s="8"/>
      <c r="B8465" s="5"/>
      <c r="C8465" s="5"/>
      <c r="D8465" s="5"/>
      <c r="E8465" s="5"/>
      <c r="F8465" s="94" t="str">
        <f t="shared" si="1329"/>
        <v/>
      </c>
      <c r="G8465" s="94" t="str">
        <f t="shared" si="1330"/>
        <v/>
      </c>
      <c r="H8465" s="127" t="str">
        <f>IF(A8465&lt;&gt;"",IF(MID(C8465,1,1)="c",$AS$26,IF(MID(C8465,1,1)="r",$AS$41,IF(MID(C8465,1,1)="p",#REF!,#REF!))),"")</f>
        <v/>
      </c>
      <c r="I8465" s="92" t="str">
        <f t="shared" si="1331"/>
        <v/>
      </c>
      <c r="J8465" s="92" t="str">
        <f t="shared" si="1332"/>
        <v/>
      </c>
      <c r="K8465" s="92" t="str">
        <f t="shared" si="1333"/>
        <v/>
      </c>
      <c r="L8465" s="92" t="str">
        <f t="shared" si="1334"/>
        <v/>
      </c>
      <c r="M8465" s="95" t="str">
        <f>IF(A8465&lt;&gt;"",IF(MID(C8465,1,1)="c",SigmaEpsConcrete(I8465,$AN$30:$AN$33,$AR$30:$AR$33,$AS$26,$AS$27,$AS$28,$AQ$20,$AU$19),""),"")</f>
        <v/>
      </c>
      <c r="N8465" s="95" t="str">
        <f>IF(A8465&lt;&gt;"",IF(MID(C8465,1,1)="r",SigmaEpsReinf(J8465,$AS$42:$AS$43,$AS$41,$AS$39,$AS$40,$AQ$38),""),"")</f>
        <v/>
      </c>
      <c r="Q8465" s="92" t="str">
        <f t="shared" si="1336"/>
        <v/>
      </c>
      <c r="R8465" s="92" t="str">
        <f t="shared" si="1337"/>
        <v/>
      </c>
      <c r="U8465" s="5"/>
      <c r="V8465" s="5"/>
      <c r="W8465" s="94" t="str">
        <f t="shared" si="1335"/>
        <v/>
      </c>
      <c r="X8465" s="94" t="str">
        <f t="shared" si="1338"/>
        <v/>
      </c>
      <c r="Y8465" s="5"/>
      <c r="BK8465" s="8"/>
      <c r="BL8465" s="5"/>
      <c r="BM8465" s="5"/>
      <c r="BN8465" s="5"/>
      <c r="BO8465" s="5"/>
      <c r="BP8465" s="1"/>
      <c r="BQ8465" s="1"/>
      <c r="BR8465" s="1"/>
      <c r="BS8465" s="1"/>
      <c r="BT8465" s="1"/>
      <c r="BU8465" s="4"/>
      <c r="BV8465" s="1"/>
      <c r="BW8465" s="3"/>
      <c r="BX8465" s="4"/>
      <c r="BY8465" s="5"/>
      <c r="BZ8465" s="5"/>
      <c r="CA8465" s="5"/>
      <c r="CB8465" s="5"/>
      <c r="CC8465" s="5"/>
      <c r="CD8465" s="43"/>
    </row>
    <row r="8466" spans="1:82" x14ac:dyDescent="0.25">
      <c r="A8466" s="8"/>
      <c r="B8466" s="5"/>
      <c r="C8466" s="5"/>
      <c r="D8466" s="5"/>
      <c r="E8466" s="5"/>
      <c r="F8466" s="94" t="str">
        <f t="shared" si="1329"/>
        <v/>
      </c>
      <c r="G8466" s="94" t="str">
        <f t="shared" si="1330"/>
        <v/>
      </c>
      <c r="H8466" s="127" t="str">
        <f>IF(A8466&lt;&gt;"",IF(MID(C8466,1,1)="c",$AS$26,IF(MID(C8466,1,1)="r",$AS$41,IF(MID(C8466,1,1)="p",#REF!,#REF!))),"")</f>
        <v/>
      </c>
      <c r="I8466" s="92" t="str">
        <f t="shared" si="1331"/>
        <v/>
      </c>
      <c r="J8466" s="92" t="str">
        <f t="shared" si="1332"/>
        <v/>
      </c>
      <c r="K8466" s="92" t="str">
        <f t="shared" si="1333"/>
        <v/>
      </c>
      <c r="L8466" s="92" t="str">
        <f t="shared" si="1334"/>
        <v/>
      </c>
      <c r="M8466" s="95" t="str">
        <f>IF(A8466&lt;&gt;"",IF(MID(C8466,1,1)="c",SigmaEpsConcrete(I8466,$AN$30:$AN$33,$AR$30:$AR$33,$AS$26,$AS$27,$AS$28,$AQ$20,$AU$19),""),"")</f>
        <v/>
      </c>
      <c r="N8466" s="95" t="str">
        <f>IF(A8466&lt;&gt;"",IF(MID(C8466,1,1)="r",SigmaEpsReinf(J8466,$AS$42:$AS$43,$AS$41,$AS$39,$AS$40,$AQ$38),""),"")</f>
        <v/>
      </c>
      <c r="Q8466" s="92" t="str">
        <f t="shared" si="1336"/>
        <v/>
      </c>
      <c r="R8466" s="92" t="str">
        <f t="shared" si="1337"/>
        <v/>
      </c>
      <c r="U8466" s="5"/>
      <c r="V8466" s="5"/>
      <c r="W8466" s="94" t="str">
        <f t="shared" si="1335"/>
        <v/>
      </c>
      <c r="X8466" s="94" t="str">
        <f t="shared" si="1338"/>
        <v/>
      </c>
      <c r="Y8466" s="5"/>
      <c r="BK8466" s="8"/>
      <c r="BL8466" s="5"/>
      <c r="BM8466" s="5"/>
      <c r="BN8466" s="5"/>
      <c r="BO8466" s="5"/>
      <c r="BP8466" s="1"/>
      <c r="BQ8466" s="1"/>
      <c r="BR8466" s="1"/>
      <c r="BS8466" s="1"/>
      <c r="BT8466" s="1"/>
      <c r="BU8466" s="4"/>
      <c r="BV8466" s="1"/>
      <c r="BW8466" s="3"/>
      <c r="BX8466" s="4"/>
      <c r="BY8466" s="5"/>
      <c r="BZ8466" s="5"/>
      <c r="CA8466" s="5"/>
      <c r="CB8466" s="5"/>
      <c r="CC8466" s="5"/>
      <c r="CD8466" s="43"/>
    </row>
    <row r="8467" spans="1:82" x14ac:dyDescent="0.25">
      <c r="A8467" s="8"/>
      <c r="B8467" s="5"/>
      <c r="C8467" s="5"/>
      <c r="D8467" s="5"/>
      <c r="E8467" s="5"/>
      <c r="F8467" s="94" t="str">
        <f t="shared" si="1329"/>
        <v/>
      </c>
      <c r="G8467" s="94" t="str">
        <f t="shared" si="1330"/>
        <v/>
      </c>
      <c r="H8467" s="127" t="str">
        <f>IF(A8467&lt;&gt;"",IF(MID(C8467,1,1)="c",$AS$26,IF(MID(C8467,1,1)="r",$AS$41,IF(MID(C8467,1,1)="p",#REF!,#REF!))),"")</f>
        <v/>
      </c>
      <c r="I8467" s="92" t="str">
        <f t="shared" si="1331"/>
        <v/>
      </c>
      <c r="J8467" s="92" t="str">
        <f t="shared" si="1332"/>
        <v/>
      </c>
      <c r="K8467" s="92" t="str">
        <f t="shared" si="1333"/>
        <v/>
      </c>
      <c r="L8467" s="92" t="str">
        <f t="shared" si="1334"/>
        <v/>
      </c>
      <c r="M8467" s="95" t="str">
        <f>IF(A8467&lt;&gt;"",IF(MID(C8467,1,1)="c",SigmaEpsConcrete(I8467,$AN$30:$AN$33,$AR$30:$AR$33,$AS$26,$AS$27,$AS$28,$AQ$20,$AU$19),""),"")</f>
        <v/>
      </c>
      <c r="N8467" s="95" t="str">
        <f>IF(A8467&lt;&gt;"",IF(MID(C8467,1,1)="r",SigmaEpsReinf(J8467,$AS$42:$AS$43,$AS$41,$AS$39,$AS$40,$AQ$38),""),"")</f>
        <v/>
      </c>
      <c r="Q8467" s="92" t="str">
        <f t="shared" si="1336"/>
        <v/>
      </c>
      <c r="R8467" s="92" t="str">
        <f t="shared" si="1337"/>
        <v/>
      </c>
      <c r="U8467" s="5"/>
      <c r="V8467" s="5"/>
      <c r="W8467" s="94" t="str">
        <f t="shared" si="1335"/>
        <v/>
      </c>
      <c r="X8467" s="94" t="str">
        <f t="shared" si="1338"/>
        <v/>
      </c>
      <c r="Y8467" s="5"/>
      <c r="BK8467" s="8"/>
      <c r="BL8467" s="5"/>
      <c r="BM8467" s="5"/>
      <c r="BN8467" s="5"/>
      <c r="BO8467" s="5"/>
      <c r="BP8467" s="1"/>
      <c r="BQ8467" s="1"/>
      <c r="BR8467" s="1"/>
      <c r="BS8467" s="1"/>
      <c r="BT8467" s="1"/>
      <c r="BU8467" s="4"/>
      <c r="BV8467" s="1"/>
      <c r="BW8467" s="3"/>
      <c r="BX8467" s="4"/>
      <c r="BY8467" s="5"/>
      <c r="BZ8467" s="5"/>
      <c r="CA8467" s="5"/>
      <c r="CB8467" s="5"/>
      <c r="CC8467" s="5"/>
      <c r="CD8467" s="43"/>
    </row>
    <row r="8468" spans="1:82" x14ac:dyDescent="0.25">
      <c r="A8468" s="8"/>
      <c r="B8468" s="5"/>
      <c r="C8468" s="5"/>
      <c r="D8468" s="5"/>
      <c r="E8468" s="5"/>
      <c r="F8468" s="94" t="str">
        <f t="shared" si="1329"/>
        <v/>
      </c>
      <c r="G8468" s="94" t="str">
        <f t="shared" si="1330"/>
        <v/>
      </c>
      <c r="H8468" s="127" t="str">
        <f>IF(A8468&lt;&gt;"",IF(MID(C8468,1,1)="c",$AS$26,IF(MID(C8468,1,1)="r",$AS$41,IF(MID(C8468,1,1)="p",#REF!,#REF!))),"")</f>
        <v/>
      </c>
      <c r="I8468" s="92" t="str">
        <f t="shared" si="1331"/>
        <v/>
      </c>
      <c r="J8468" s="92" t="str">
        <f t="shared" si="1332"/>
        <v/>
      </c>
      <c r="K8468" s="92" t="str">
        <f t="shared" si="1333"/>
        <v/>
      </c>
      <c r="L8468" s="92" t="str">
        <f t="shared" si="1334"/>
        <v/>
      </c>
      <c r="M8468" s="95" t="str">
        <f>IF(A8468&lt;&gt;"",IF(MID(C8468,1,1)="c",SigmaEpsConcrete(I8468,$AN$30:$AN$33,$AR$30:$AR$33,$AS$26,$AS$27,$AS$28,$AQ$20,$AU$19),""),"")</f>
        <v/>
      </c>
      <c r="N8468" s="95" t="str">
        <f>IF(A8468&lt;&gt;"",IF(MID(C8468,1,1)="r",SigmaEpsReinf(J8468,$AS$42:$AS$43,$AS$41,$AS$39,$AS$40,$AQ$38),""),"")</f>
        <v/>
      </c>
      <c r="Q8468" s="92" t="str">
        <f t="shared" si="1336"/>
        <v/>
      </c>
      <c r="R8468" s="92" t="str">
        <f t="shared" si="1337"/>
        <v/>
      </c>
      <c r="U8468" s="5"/>
      <c r="V8468" s="5"/>
      <c r="W8468" s="94" t="str">
        <f t="shared" si="1335"/>
        <v/>
      </c>
      <c r="X8468" s="94" t="str">
        <f t="shared" si="1338"/>
        <v/>
      </c>
      <c r="Y8468" s="5"/>
      <c r="BK8468" s="8"/>
      <c r="BL8468" s="5"/>
      <c r="BM8468" s="5"/>
      <c r="BN8468" s="5"/>
      <c r="BO8468" s="5"/>
      <c r="BP8468" s="1"/>
      <c r="BQ8468" s="1"/>
      <c r="BR8468" s="1"/>
      <c r="BS8468" s="1"/>
      <c r="BT8468" s="1"/>
      <c r="BU8468" s="4"/>
      <c r="BV8468" s="1"/>
      <c r="BW8468" s="3"/>
      <c r="BX8468" s="4"/>
      <c r="BY8468" s="5"/>
      <c r="BZ8468" s="5"/>
      <c r="CA8468" s="5"/>
      <c r="CB8468" s="5"/>
      <c r="CC8468" s="5"/>
      <c r="CD8468" s="43"/>
    </row>
    <row r="8469" spans="1:82" x14ac:dyDescent="0.25">
      <c r="A8469" s="8"/>
      <c r="B8469" s="5"/>
      <c r="C8469" s="5"/>
      <c r="D8469" s="5"/>
      <c r="E8469" s="5"/>
      <c r="F8469" s="94" t="str">
        <f t="shared" si="1329"/>
        <v/>
      </c>
      <c r="G8469" s="94" t="str">
        <f t="shared" si="1330"/>
        <v/>
      </c>
      <c r="H8469" s="127" t="str">
        <f>IF(A8469&lt;&gt;"",IF(MID(C8469,1,1)="c",$AS$26,IF(MID(C8469,1,1)="r",$AS$41,IF(MID(C8469,1,1)="p",#REF!,#REF!))),"")</f>
        <v/>
      </c>
      <c r="I8469" s="92" t="str">
        <f t="shared" si="1331"/>
        <v/>
      </c>
      <c r="J8469" s="92" t="str">
        <f t="shared" si="1332"/>
        <v/>
      </c>
      <c r="K8469" s="92" t="str">
        <f t="shared" si="1333"/>
        <v/>
      </c>
      <c r="L8469" s="92" t="str">
        <f t="shared" si="1334"/>
        <v/>
      </c>
      <c r="M8469" s="95" t="str">
        <f>IF(A8469&lt;&gt;"",IF(MID(C8469,1,1)="c",SigmaEpsConcrete(I8469,$AN$30:$AN$33,$AR$30:$AR$33,$AS$26,$AS$27,$AS$28,$AQ$20,$AU$19),""),"")</f>
        <v/>
      </c>
      <c r="N8469" s="95" t="str">
        <f>IF(A8469&lt;&gt;"",IF(MID(C8469,1,1)="r",SigmaEpsReinf(J8469,$AS$42:$AS$43,$AS$41,$AS$39,$AS$40,$AQ$38),""),"")</f>
        <v/>
      </c>
      <c r="Q8469" s="92" t="str">
        <f t="shared" si="1336"/>
        <v/>
      </c>
      <c r="R8469" s="92" t="str">
        <f t="shared" si="1337"/>
        <v/>
      </c>
      <c r="U8469" s="5"/>
      <c r="V8469" s="5"/>
      <c r="W8469" s="94" t="str">
        <f t="shared" si="1335"/>
        <v/>
      </c>
      <c r="X8469" s="94" t="str">
        <f t="shared" si="1338"/>
        <v/>
      </c>
      <c r="Y8469" s="5"/>
      <c r="BK8469" s="8"/>
      <c r="BL8469" s="5"/>
      <c r="BM8469" s="5"/>
      <c r="BN8469" s="5"/>
      <c r="BO8469" s="5"/>
      <c r="BP8469" s="1"/>
      <c r="BQ8469" s="1"/>
      <c r="BR8469" s="1"/>
      <c r="BS8469" s="1"/>
      <c r="BT8469" s="1"/>
      <c r="BU8469" s="4"/>
      <c r="BV8469" s="1"/>
      <c r="BW8469" s="3"/>
      <c r="BX8469" s="4"/>
      <c r="BY8469" s="5"/>
      <c r="BZ8469" s="5"/>
      <c r="CA8469" s="5"/>
      <c r="CB8469" s="5"/>
      <c r="CC8469" s="5"/>
      <c r="CD8469" s="43"/>
    </row>
    <row r="8470" spans="1:82" x14ac:dyDescent="0.25">
      <c r="A8470" s="8"/>
      <c r="B8470" s="5"/>
      <c r="C8470" s="5"/>
      <c r="D8470" s="5"/>
      <c r="E8470" s="5"/>
      <c r="F8470" s="94" t="str">
        <f t="shared" si="1329"/>
        <v/>
      </c>
      <c r="G8470" s="94" t="str">
        <f t="shared" si="1330"/>
        <v/>
      </c>
      <c r="H8470" s="127" t="str">
        <f>IF(A8470&lt;&gt;"",IF(MID(C8470,1,1)="c",$AS$26,IF(MID(C8470,1,1)="r",$AS$41,IF(MID(C8470,1,1)="p",#REF!,#REF!))),"")</f>
        <v/>
      </c>
      <c r="I8470" s="92" t="str">
        <f t="shared" si="1331"/>
        <v/>
      </c>
      <c r="J8470" s="92" t="str">
        <f t="shared" si="1332"/>
        <v/>
      </c>
      <c r="K8470" s="92" t="str">
        <f t="shared" si="1333"/>
        <v/>
      </c>
      <c r="L8470" s="92" t="str">
        <f t="shared" si="1334"/>
        <v/>
      </c>
      <c r="M8470" s="95" t="str">
        <f>IF(A8470&lt;&gt;"",IF(MID(C8470,1,1)="c",SigmaEpsConcrete(I8470,$AN$30:$AN$33,$AR$30:$AR$33,$AS$26,$AS$27,$AS$28,$AQ$20,$AU$19),""),"")</f>
        <v/>
      </c>
      <c r="N8470" s="95" t="str">
        <f>IF(A8470&lt;&gt;"",IF(MID(C8470,1,1)="r",SigmaEpsReinf(J8470,$AS$42:$AS$43,$AS$41,$AS$39,$AS$40,$AQ$38),""),"")</f>
        <v/>
      </c>
      <c r="Q8470" s="92" t="str">
        <f t="shared" si="1336"/>
        <v/>
      </c>
      <c r="R8470" s="92" t="str">
        <f t="shared" si="1337"/>
        <v/>
      </c>
      <c r="U8470" s="5"/>
      <c r="V8470" s="5"/>
      <c r="W8470" s="94" t="str">
        <f t="shared" si="1335"/>
        <v/>
      </c>
      <c r="X8470" s="94" t="str">
        <f t="shared" si="1338"/>
        <v/>
      </c>
      <c r="Y8470" s="5"/>
      <c r="BK8470" s="8"/>
      <c r="BL8470" s="5"/>
      <c r="BM8470" s="5"/>
      <c r="BN8470" s="5"/>
      <c r="BO8470" s="5"/>
      <c r="BP8470" s="1"/>
      <c r="BQ8470" s="1"/>
      <c r="BR8470" s="1"/>
      <c r="BS8470" s="1"/>
      <c r="BT8470" s="1"/>
      <c r="BU8470" s="4"/>
      <c r="BV8470" s="1"/>
      <c r="BW8470" s="3"/>
      <c r="BX8470" s="4"/>
      <c r="BY8470" s="5"/>
      <c r="BZ8470" s="5"/>
      <c r="CA8470" s="5"/>
      <c r="CB8470" s="5"/>
      <c r="CC8470" s="5"/>
      <c r="CD8470" s="43"/>
    </row>
    <row r="8471" spans="1:82" x14ac:dyDescent="0.25">
      <c r="A8471" s="8"/>
      <c r="B8471" s="5"/>
      <c r="C8471" s="5"/>
      <c r="D8471" s="5"/>
      <c r="E8471" s="5"/>
      <c r="F8471" s="94" t="str">
        <f t="shared" si="1329"/>
        <v/>
      </c>
      <c r="G8471" s="94" t="str">
        <f t="shared" si="1330"/>
        <v/>
      </c>
      <c r="H8471" s="127" t="str">
        <f>IF(A8471&lt;&gt;"",IF(MID(C8471,1,1)="c",$AS$26,IF(MID(C8471,1,1)="r",$AS$41,IF(MID(C8471,1,1)="p",#REF!,#REF!))),"")</f>
        <v/>
      </c>
      <c r="I8471" s="92" t="str">
        <f t="shared" si="1331"/>
        <v/>
      </c>
      <c r="J8471" s="92" t="str">
        <f t="shared" si="1332"/>
        <v/>
      </c>
      <c r="K8471" s="92" t="str">
        <f t="shared" si="1333"/>
        <v/>
      </c>
      <c r="L8471" s="92" t="str">
        <f t="shared" si="1334"/>
        <v/>
      </c>
      <c r="M8471" s="95" t="str">
        <f>IF(A8471&lt;&gt;"",IF(MID(C8471,1,1)="c",SigmaEpsConcrete(I8471,$AN$30:$AN$33,$AR$30:$AR$33,$AS$26,$AS$27,$AS$28,$AQ$20,$AU$19),""),"")</f>
        <v/>
      </c>
      <c r="N8471" s="95" t="str">
        <f>IF(A8471&lt;&gt;"",IF(MID(C8471,1,1)="r",SigmaEpsReinf(J8471,$AS$42:$AS$43,$AS$41,$AS$39,$AS$40,$AQ$38),""),"")</f>
        <v/>
      </c>
      <c r="Q8471" s="92" t="str">
        <f t="shared" si="1336"/>
        <v/>
      </c>
      <c r="R8471" s="92" t="str">
        <f t="shared" si="1337"/>
        <v/>
      </c>
      <c r="U8471" s="5"/>
      <c r="V8471" s="5"/>
      <c r="W8471" s="94" t="str">
        <f t="shared" si="1335"/>
        <v/>
      </c>
      <c r="X8471" s="94" t="str">
        <f t="shared" si="1338"/>
        <v/>
      </c>
      <c r="Y8471" s="5"/>
      <c r="BK8471" s="8"/>
      <c r="BL8471" s="5"/>
      <c r="BM8471" s="5"/>
      <c r="BN8471" s="5"/>
      <c r="BO8471" s="5"/>
      <c r="BP8471" s="1"/>
      <c r="BQ8471" s="1"/>
      <c r="BR8471" s="1"/>
      <c r="BS8471" s="1"/>
      <c r="BT8471" s="1"/>
      <c r="BU8471" s="4"/>
      <c r="BV8471" s="1"/>
      <c r="BW8471" s="3"/>
      <c r="BX8471" s="4"/>
      <c r="BY8471" s="5"/>
      <c r="BZ8471" s="5"/>
      <c r="CA8471" s="5"/>
      <c r="CB8471" s="5"/>
      <c r="CC8471" s="5"/>
      <c r="CD8471" s="43"/>
    </row>
    <row r="8472" spans="1:82" x14ac:dyDescent="0.25">
      <c r="A8472" s="8"/>
      <c r="B8472" s="5"/>
      <c r="C8472" s="5"/>
      <c r="D8472" s="5"/>
      <c r="E8472" s="5"/>
      <c r="F8472" s="94" t="str">
        <f t="shared" si="1329"/>
        <v/>
      </c>
      <c r="G8472" s="94" t="str">
        <f t="shared" si="1330"/>
        <v/>
      </c>
      <c r="H8472" s="127" t="str">
        <f>IF(A8472&lt;&gt;"",IF(MID(C8472,1,1)="c",$AS$26,IF(MID(C8472,1,1)="r",$AS$41,IF(MID(C8472,1,1)="p",#REF!,#REF!))),"")</f>
        <v/>
      </c>
      <c r="I8472" s="92" t="str">
        <f t="shared" si="1331"/>
        <v/>
      </c>
      <c r="J8472" s="92" t="str">
        <f t="shared" si="1332"/>
        <v/>
      </c>
      <c r="K8472" s="92" t="str">
        <f t="shared" si="1333"/>
        <v/>
      </c>
      <c r="L8472" s="92" t="str">
        <f t="shared" si="1334"/>
        <v/>
      </c>
      <c r="M8472" s="95" t="str">
        <f>IF(A8472&lt;&gt;"",IF(MID(C8472,1,1)="c",SigmaEpsConcrete(I8472,$AN$30:$AN$33,$AR$30:$AR$33,$AS$26,$AS$27,$AS$28,$AQ$20,$AU$19),""),"")</f>
        <v/>
      </c>
      <c r="N8472" s="95" t="str">
        <f>IF(A8472&lt;&gt;"",IF(MID(C8472,1,1)="r",SigmaEpsReinf(J8472,$AS$42:$AS$43,$AS$41,$AS$39,$AS$40,$AQ$38),""),"")</f>
        <v/>
      </c>
      <c r="Q8472" s="92" t="str">
        <f t="shared" si="1336"/>
        <v/>
      </c>
      <c r="R8472" s="92" t="str">
        <f t="shared" si="1337"/>
        <v/>
      </c>
      <c r="U8472" s="5"/>
      <c r="V8472" s="5"/>
      <c r="W8472" s="94" t="str">
        <f t="shared" si="1335"/>
        <v/>
      </c>
      <c r="X8472" s="94" t="str">
        <f t="shared" si="1338"/>
        <v/>
      </c>
      <c r="Y8472" s="5"/>
      <c r="BK8472" s="8"/>
      <c r="BL8472" s="5"/>
      <c r="BM8472" s="5"/>
      <c r="BN8472" s="5"/>
      <c r="BO8472" s="5"/>
      <c r="BP8472" s="1"/>
      <c r="BQ8472" s="1"/>
      <c r="BR8472" s="1"/>
      <c r="BS8472" s="1"/>
      <c r="BT8472" s="1"/>
      <c r="BU8472" s="4"/>
      <c r="BV8472" s="1"/>
      <c r="BW8472" s="3"/>
      <c r="BX8472" s="4"/>
      <c r="BY8472" s="5"/>
      <c r="BZ8472" s="5"/>
      <c r="CA8472" s="5"/>
      <c r="CB8472" s="5"/>
      <c r="CC8472" s="5"/>
      <c r="CD8472" s="43"/>
    </row>
    <row r="8473" spans="1:82" x14ac:dyDescent="0.25">
      <c r="A8473" s="8"/>
      <c r="B8473" s="5"/>
      <c r="C8473" s="5"/>
      <c r="D8473" s="5"/>
      <c r="E8473" s="5"/>
      <c r="F8473" s="94" t="str">
        <f t="shared" si="1329"/>
        <v/>
      </c>
      <c r="G8473" s="94" t="str">
        <f t="shared" si="1330"/>
        <v/>
      </c>
      <c r="H8473" s="127" t="str">
        <f>IF(A8473&lt;&gt;"",IF(MID(C8473,1,1)="c",$AS$26,IF(MID(C8473,1,1)="r",$AS$41,IF(MID(C8473,1,1)="p",#REF!,#REF!))),"")</f>
        <v/>
      </c>
      <c r="I8473" s="92" t="str">
        <f t="shared" si="1331"/>
        <v/>
      </c>
      <c r="J8473" s="92" t="str">
        <f t="shared" si="1332"/>
        <v/>
      </c>
      <c r="K8473" s="92" t="str">
        <f t="shared" si="1333"/>
        <v/>
      </c>
      <c r="L8473" s="92" t="str">
        <f t="shared" si="1334"/>
        <v/>
      </c>
      <c r="M8473" s="95" t="str">
        <f>IF(A8473&lt;&gt;"",IF(MID(C8473,1,1)="c",SigmaEpsConcrete(I8473,$AN$30:$AN$33,$AR$30:$AR$33,$AS$26,$AS$27,$AS$28,$AQ$20,$AU$19),""),"")</f>
        <v/>
      </c>
      <c r="N8473" s="95" t="str">
        <f>IF(A8473&lt;&gt;"",IF(MID(C8473,1,1)="r",SigmaEpsReinf(J8473,$AS$42:$AS$43,$AS$41,$AS$39,$AS$40,$AQ$38),""),"")</f>
        <v/>
      </c>
      <c r="Q8473" s="92" t="str">
        <f t="shared" si="1336"/>
        <v/>
      </c>
      <c r="R8473" s="92" t="str">
        <f t="shared" si="1337"/>
        <v/>
      </c>
      <c r="U8473" s="5"/>
      <c r="V8473" s="5"/>
      <c r="W8473" s="94" t="str">
        <f t="shared" si="1335"/>
        <v/>
      </c>
      <c r="X8473" s="94" t="str">
        <f t="shared" si="1338"/>
        <v/>
      </c>
      <c r="Y8473" s="5"/>
      <c r="BK8473" s="8"/>
      <c r="BL8473" s="5"/>
      <c r="BM8473" s="5"/>
      <c r="BN8473" s="5"/>
      <c r="BO8473" s="5"/>
      <c r="BP8473" s="1"/>
      <c r="BQ8473" s="1"/>
      <c r="BR8473" s="1"/>
      <c r="BS8473" s="1"/>
      <c r="BT8473" s="1"/>
      <c r="BU8473" s="4"/>
      <c r="BV8473" s="1"/>
      <c r="BW8473" s="3"/>
      <c r="BX8473" s="4"/>
      <c r="BY8473" s="5"/>
      <c r="BZ8473" s="5"/>
      <c r="CA8473" s="5"/>
      <c r="CB8473" s="5"/>
      <c r="CC8473" s="5"/>
      <c r="CD8473" s="43"/>
    </row>
    <row r="8474" spans="1:82" x14ac:dyDescent="0.25">
      <c r="A8474" s="8"/>
      <c r="B8474" s="5"/>
      <c r="C8474" s="5"/>
      <c r="D8474" s="5"/>
      <c r="E8474" s="5"/>
      <c r="F8474" s="94" t="str">
        <f t="shared" si="1329"/>
        <v/>
      </c>
      <c r="G8474" s="94" t="str">
        <f t="shared" si="1330"/>
        <v/>
      </c>
      <c r="H8474" s="127" t="str">
        <f>IF(A8474&lt;&gt;"",IF(MID(C8474,1,1)="c",$AS$26,IF(MID(C8474,1,1)="r",$AS$41,IF(MID(C8474,1,1)="p",#REF!,#REF!))),"")</f>
        <v/>
      </c>
      <c r="I8474" s="92" t="str">
        <f t="shared" si="1331"/>
        <v/>
      </c>
      <c r="J8474" s="92" t="str">
        <f t="shared" si="1332"/>
        <v/>
      </c>
      <c r="K8474" s="92" t="str">
        <f t="shared" si="1333"/>
        <v/>
      </c>
      <c r="L8474" s="92" t="str">
        <f t="shared" si="1334"/>
        <v/>
      </c>
      <c r="M8474" s="95" t="str">
        <f>IF(A8474&lt;&gt;"",IF(MID(C8474,1,1)="c",SigmaEpsConcrete(I8474,$AN$30:$AN$33,$AR$30:$AR$33,$AS$26,$AS$27,$AS$28,$AQ$20,$AU$19),""),"")</f>
        <v/>
      </c>
      <c r="N8474" s="95" t="str">
        <f>IF(A8474&lt;&gt;"",IF(MID(C8474,1,1)="r",SigmaEpsReinf(J8474,$AS$42:$AS$43,$AS$41,$AS$39,$AS$40,$AQ$38),""),"")</f>
        <v/>
      </c>
      <c r="Q8474" s="92" t="str">
        <f t="shared" si="1336"/>
        <v/>
      </c>
      <c r="R8474" s="92" t="str">
        <f t="shared" si="1337"/>
        <v/>
      </c>
      <c r="U8474" s="5"/>
      <c r="V8474" s="5"/>
      <c r="W8474" s="94" t="str">
        <f t="shared" si="1335"/>
        <v/>
      </c>
      <c r="X8474" s="94" t="str">
        <f t="shared" si="1338"/>
        <v/>
      </c>
      <c r="Y8474" s="5"/>
      <c r="BK8474" s="8"/>
      <c r="BL8474" s="5"/>
      <c r="BM8474" s="5"/>
      <c r="BN8474" s="5"/>
      <c r="BO8474" s="5"/>
      <c r="BP8474" s="1"/>
      <c r="BQ8474" s="1"/>
      <c r="BR8474" s="1"/>
      <c r="BS8474" s="1"/>
      <c r="BT8474" s="1"/>
      <c r="BU8474" s="4"/>
      <c r="BV8474" s="1"/>
      <c r="BW8474" s="3"/>
      <c r="BX8474" s="4"/>
      <c r="BY8474" s="5"/>
      <c r="BZ8474" s="5"/>
      <c r="CA8474" s="5"/>
      <c r="CB8474" s="5"/>
      <c r="CC8474" s="5"/>
      <c r="CD8474" s="43"/>
    </row>
    <row r="8475" spans="1:82" x14ac:dyDescent="0.25">
      <c r="A8475" s="8"/>
      <c r="B8475" s="5"/>
      <c r="C8475" s="5"/>
      <c r="D8475" s="5"/>
      <c r="E8475" s="5"/>
      <c r="F8475" s="94" t="str">
        <f t="shared" si="1329"/>
        <v/>
      </c>
      <c r="G8475" s="94" t="str">
        <f t="shared" si="1330"/>
        <v/>
      </c>
      <c r="H8475" s="127" t="str">
        <f>IF(A8475&lt;&gt;"",IF(MID(C8475,1,1)="c",$AS$26,IF(MID(C8475,1,1)="r",$AS$41,IF(MID(C8475,1,1)="p",#REF!,#REF!))),"")</f>
        <v/>
      </c>
      <c r="I8475" s="92" t="str">
        <f t="shared" si="1331"/>
        <v/>
      </c>
      <c r="J8475" s="92" t="str">
        <f t="shared" si="1332"/>
        <v/>
      </c>
      <c r="K8475" s="92" t="str">
        <f t="shared" si="1333"/>
        <v/>
      </c>
      <c r="L8475" s="92" t="str">
        <f t="shared" si="1334"/>
        <v/>
      </c>
      <c r="M8475" s="95" t="str">
        <f>IF(A8475&lt;&gt;"",IF(MID(C8475,1,1)="c",SigmaEpsConcrete(I8475,$AN$30:$AN$33,$AR$30:$AR$33,$AS$26,$AS$27,$AS$28,$AQ$20,$AU$19),""),"")</f>
        <v/>
      </c>
      <c r="N8475" s="95" t="str">
        <f>IF(A8475&lt;&gt;"",IF(MID(C8475,1,1)="r",SigmaEpsReinf(J8475,$AS$42:$AS$43,$AS$41,$AS$39,$AS$40,$AQ$38),""),"")</f>
        <v/>
      </c>
      <c r="Q8475" s="92" t="str">
        <f t="shared" si="1336"/>
        <v/>
      </c>
      <c r="R8475" s="92" t="str">
        <f t="shared" si="1337"/>
        <v/>
      </c>
      <c r="U8475" s="5"/>
      <c r="V8475" s="5"/>
      <c r="W8475" s="94" t="str">
        <f t="shared" si="1335"/>
        <v/>
      </c>
      <c r="X8475" s="94" t="str">
        <f t="shared" si="1338"/>
        <v/>
      </c>
      <c r="Y8475" s="5"/>
      <c r="BK8475" s="8"/>
      <c r="BL8475" s="5"/>
      <c r="BM8475" s="5"/>
      <c r="BN8475" s="5"/>
      <c r="BO8475" s="5"/>
      <c r="BP8475" s="1"/>
      <c r="BQ8475" s="1"/>
      <c r="BR8475" s="1"/>
      <c r="BS8475" s="1"/>
      <c r="BT8475" s="1"/>
      <c r="BU8475" s="4"/>
      <c r="BV8475" s="1"/>
      <c r="BW8475" s="3"/>
      <c r="BX8475" s="4"/>
      <c r="BY8475" s="5"/>
      <c r="BZ8475" s="5"/>
      <c r="CA8475" s="5"/>
      <c r="CB8475" s="5"/>
      <c r="CC8475" s="5"/>
      <c r="CD8475" s="43"/>
    </row>
    <row r="8476" spans="1:82" x14ac:dyDescent="0.25">
      <c r="A8476" s="8"/>
      <c r="B8476" s="5"/>
      <c r="C8476" s="5"/>
      <c r="D8476" s="5"/>
      <c r="E8476" s="5"/>
      <c r="F8476" s="94" t="str">
        <f t="shared" si="1329"/>
        <v/>
      </c>
      <c r="G8476" s="94" t="str">
        <f t="shared" si="1330"/>
        <v/>
      </c>
      <c r="H8476" s="127" t="str">
        <f>IF(A8476&lt;&gt;"",IF(MID(C8476,1,1)="c",$AS$26,IF(MID(C8476,1,1)="r",$AS$41,IF(MID(C8476,1,1)="p",#REF!,#REF!))),"")</f>
        <v/>
      </c>
      <c r="I8476" s="92" t="str">
        <f t="shared" si="1331"/>
        <v/>
      </c>
      <c r="J8476" s="92" t="str">
        <f t="shared" si="1332"/>
        <v/>
      </c>
      <c r="K8476" s="92" t="str">
        <f t="shared" si="1333"/>
        <v/>
      </c>
      <c r="L8476" s="92" t="str">
        <f t="shared" si="1334"/>
        <v/>
      </c>
      <c r="M8476" s="95" t="str">
        <f>IF(A8476&lt;&gt;"",IF(MID(C8476,1,1)="c",SigmaEpsConcrete(I8476,$AN$30:$AN$33,$AR$30:$AR$33,$AS$26,$AS$27,$AS$28,$AQ$20,$AU$19),""),"")</f>
        <v/>
      </c>
      <c r="N8476" s="95" t="str">
        <f>IF(A8476&lt;&gt;"",IF(MID(C8476,1,1)="r",SigmaEpsReinf(J8476,$AS$42:$AS$43,$AS$41,$AS$39,$AS$40,$AQ$38),""),"")</f>
        <v/>
      </c>
      <c r="Q8476" s="92" t="str">
        <f t="shared" si="1336"/>
        <v/>
      </c>
      <c r="R8476" s="92" t="str">
        <f t="shared" si="1337"/>
        <v/>
      </c>
      <c r="U8476" s="5"/>
      <c r="V8476" s="5"/>
      <c r="W8476" s="94" t="str">
        <f t="shared" si="1335"/>
        <v/>
      </c>
      <c r="X8476" s="94" t="str">
        <f t="shared" si="1338"/>
        <v/>
      </c>
      <c r="Y8476" s="5"/>
      <c r="BK8476" s="8"/>
      <c r="BL8476" s="5"/>
      <c r="BM8476" s="5"/>
      <c r="BN8476" s="5"/>
      <c r="BO8476" s="5"/>
      <c r="BP8476" s="1"/>
      <c r="BQ8476" s="1"/>
      <c r="BR8476" s="1"/>
      <c r="BS8476" s="1"/>
      <c r="BT8476" s="1"/>
      <c r="BU8476" s="4"/>
      <c r="BV8476" s="1"/>
      <c r="BW8476" s="3"/>
      <c r="BX8476" s="4"/>
      <c r="BY8476" s="5"/>
      <c r="BZ8476" s="5"/>
      <c r="CA8476" s="5"/>
      <c r="CB8476" s="5"/>
      <c r="CC8476" s="5"/>
      <c r="CD8476" s="43"/>
    </row>
    <row r="8477" spans="1:82" x14ac:dyDescent="0.25">
      <c r="A8477" s="8"/>
      <c r="B8477" s="5"/>
      <c r="C8477" s="5"/>
      <c r="D8477" s="5"/>
      <c r="E8477" s="5"/>
      <c r="F8477" s="94" t="str">
        <f t="shared" si="1329"/>
        <v/>
      </c>
      <c r="G8477" s="94" t="str">
        <f t="shared" si="1330"/>
        <v/>
      </c>
      <c r="H8477" s="127" t="str">
        <f>IF(A8477&lt;&gt;"",IF(MID(C8477,1,1)="c",$AS$26,IF(MID(C8477,1,1)="r",$AS$41,IF(MID(C8477,1,1)="p",#REF!,#REF!))),"")</f>
        <v/>
      </c>
      <c r="I8477" s="92" t="str">
        <f t="shared" si="1331"/>
        <v/>
      </c>
      <c r="J8477" s="92" t="str">
        <f t="shared" si="1332"/>
        <v/>
      </c>
      <c r="K8477" s="92" t="str">
        <f t="shared" si="1333"/>
        <v/>
      </c>
      <c r="L8477" s="92" t="str">
        <f t="shared" si="1334"/>
        <v/>
      </c>
      <c r="M8477" s="95" t="str">
        <f>IF(A8477&lt;&gt;"",IF(MID(C8477,1,1)="c",SigmaEpsConcrete(I8477,$AN$30:$AN$33,$AR$30:$AR$33,$AS$26,$AS$27,$AS$28,$AQ$20,$AU$19),""),"")</f>
        <v/>
      </c>
      <c r="N8477" s="95" t="str">
        <f>IF(A8477&lt;&gt;"",IF(MID(C8477,1,1)="r",SigmaEpsReinf(J8477,$AS$42:$AS$43,$AS$41,$AS$39,$AS$40,$AQ$38),""),"")</f>
        <v/>
      </c>
      <c r="Q8477" s="92" t="str">
        <f t="shared" si="1336"/>
        <v/>
      </c>
      <c r="R8477" s="92" t="str">
        <f t="shared" si="1337"/>
        <v/>
      </c>
      <c r="U8477" s="5"/>
      <c r="V8477" s="5"/>
      <c r="W8477" s="94" t="str">
        <f t="shared" si="1335"/>
        <v/>
      </c>
      <c r="X8477" s="94" t="str">
        <f t="shared" si="1338"/>
        <v/>
      </c>
      <c r="Y8477" s="5"/>
      <c r="BK8477" s="8"/>
      <c r="BL8477" s="5"/>
      <c r="BM8477" s="5"/>
      <c r="BN8477" s="5"/>
      <c r="BO8477" s="5"/>
      <c r="BP8477" s="1"/>
      <c r="BQ8477" s="1"/>
      <c r="BR8477" s="1"/>
      <c r="BS8477" s="1"/>
      <c r="BT8477" s="1"/>
      <c r="BU8477" s="4"/>
      <c r="BV8477" s="1"/>
      <c r="BW8477" s="3"/>
      <c r="BX8477" s="4"/>
      <c r="BY8477" s="5"/>
      <c r="BZ8477" s="5"/>
      <c r="CA8477" s="5"/>
      <c r="CB8477" s="5"/>
      <c r="CC8477" s="5"/>
      <c r="CD8477" s="43"/>
    </row>
    <row r="8478" spans="1:82" x14ac:dyDescent="0.25">
      <c r="A8478" s="8"/>
      <c r="B8478" s="5"/>
      <c r="C8478" s="5"/>
      <c r="D8478" s="5"/>
      <c r="E8478" s="5"/>
      <c r="F8478" s="94" t="str">
        <f t="shared" si="1329"/>
        <v/>
      </c>
      <c r="G8478" s="94" t="str">
        <f t="shared" si="1330"/>
        <v/>
      </c>
      <c r="H8478" s="127" t="str">
        <f>IF(A8478&lt;&gt;"",IF(MID(C8478,1,1)="c",$AS$26,IF(MID(C8478,1,1)="r",$AS$41,IF(MID(C8478,1,1)="p",#REF!,#REF!))),"")</f>
        <v/>
      </c>
      <c r="I8478" s="92" t="str">
        <f t="shared" si="1331"/>
        <v/>
      </c>
      <c r="J8478" s="92" t="str">
        <f t="shared" si="1332"/>
        <v/>
      </c>
      <c r="K8478" s="92" t="str">
        <f t="shared" si="1333"/>
        <v/>
      </c>
      <c r="L8478" s="92" t="str">
        <f t="shared" si="1334"/>
        <v/>
      </c>
      <c r="M8478" s="95" t="str">
        <f>IF(A8478&lt;&gt;"",IF(MID(C8478,1,1)="c",SigmaEpsConcrete(I8478,$AN$30:$AN$33,$AR$30:$AR$33,$AS$26,$AS$27,$AS$28,$AQ$20,$AU$19),""),"")</f>
        <v/>
      </c>
      <c r="N8478" s="95" t="str">
        <f>IF(A8478&lt;&gt;"",IF(MID(C8478,1,1)="r",SigmaEpsReinf(J8478,$AS$42:$AS$43,$AS$41,$AS$39,$AS$40,$AQ$38),""),"")</f>
        <v/>
      </c>
      <c r="Q8478" s="92" t="str">
        <f t="shared" si="1336"/>
        <v/>
      </c>
      <c r="R8478" s="92" t="str">
        <f t="shared" si="1337"/>
        <v/>
      </c>
      <c r="U8478" s="5"/>
      <c r="V8478" s="5"/>
      <c r="W8478" s="94" t="str">
        <f t="shared" si="1335"/>
        <v/>
      </c>
      <c r="X8478" s="94" t="str">
        <f t="shared" si="1338"/>
        <v/>
      </c>
      <c r="Y8478" s="5"/>
      <c r="BK8478" s="8"/>
      <c r="BL8478" s="5"/>
      <c r="BM8478" s="5"/>
      <c r="BN8478" s="5"/>
      <c r="BO8478" s="5"/>
      <c r="BP8478" s="1"/>
      <c r="BQ8478" s="1"/>
      <c r="BR8478" s="1"/>
      <c r="BS8478" s="1"/>
      <c r="BT8478" s="1"/>
      <c r="BU8478" s="4"/>
      <c r="BV8478" s="1"/>
      <c r="BW8478" s="3"/>
      <c r="BX8478" s="4"/>
      <c r="BY8478" s="5"/>
      <c r="BZ8478" s="5"/>
      <c r="CA8478" s="5"/>
      <c r="CB8478" s="5"/>
      <c r="CC8478" s="5"/>
      <c r="CD8478" s="43"/>
    </row>
    <row r="8479" spans="1:82" x14ac:dyDescent="0.25">
      <c r="A8479" s="8"/>
      <c r="B8479" s="5"/>
      <c r="C8479" s="5"/>
      <c r="D8479" s="5"/>
      <c r="E8479" s="5"/>
      <c r="F8479" s="94" t="str">
        <f t="shared" si="1329"/>
        <v/>
      </c>
      <c r="G8479" s="94" t="str">
        <f t="shared" si="1330"/>
        <v/>
      </c>
      <c r="H8479" s="127" t="str">
        <f>IF(A8479&lt;&gt;"",IF(MID(C8479,1,1)="c",$AS$26,IF(MID(C8479,1,1)="r",$AS$41,IF(MID(C8479,1,1)="p",#REF!,#REF!))),"")</f>
        <v/>
      </c>
      <c r="I8479" s="92" t="str">
        <f t="shared" si="1331"/>
        <v/>
      </c>
      <c r="J8479" s="92" t="str">
        <f t="shared" si="1332"/>
        <v/>
      </c>
      <c r="K8479" s="92" t="str">
        <f t="shared" si="1333"/>
        <v/>
      </c>
      <c r="L8479" s="92" t="str">
        <f t="shared" si="1334"/>
        <v/>
      </c>
      <c r="M8479" s="95" t="str">
        <f>IF(A8479&lt;&gt;"",IF(MID(C8479,1,1)="c",SigmaEpsConcrete(I8479,$AN$30:$AN$33,$AR$30:$AR$33,$AS$26,$AS$27,$AS$28,$AQ$20,$AU$19),""),"")</f>
        <v/>
      </c>
      <c r="N8479" s="95" t="str">
        <f>IF(A8479&lt;&gt;"",IF(MID(C8479,1,1)="r",SigmaEpsReinf(J8479,$AS$42:$AS$43,$AS$41,$AS$39,$AS$40,$AQ$38),""),"")</f>
        <v/>
      </c>
      <c r="Q8479" s="92" t="str">
        <f t="shared" si="1336"/>
        <v/>
      </c>
      <c r="R8479" s="92" t="str">
        <f t="shared" si="1337"/>
        <v/>
      </c>
      <c r="U8479" s="5"/>
      <c r="V8479" s="5"/>
      <c r="W8479" s="94" t="str">
        <f t="shared" si="1335"/>
        <v/>
      </c>
      <c r="X8479" s="94" t="str">
        <f t="shared" si="1338"/>
        <v/>
      </c>
      <c r="Y8479" s="5"/>
      <c r="BK8479" s="8"/>
      <c r="BL8479" s="5"/>
      <c r="BM8479" s="5"/>
      <c r="BN8479" s="5"/>
      <c r="BO8479" s="5"/>
      <c r="BP8479" s="1"/>
      <c r="BQ8479" s="1"/>
      <c r="BR8479" s="1"/>
      <c r="BS8479" s="1"/>
      <c r="BT8479" s="1"/>
      <c r="BU8479" s="4"/>
      <c r="BV8479" s="1"/>
      <c r="BW8479" s="3"/>
      <c r="BX8479" s="4"/>
      <c r="BY8479" s="5"/>
      <c r="BZ8479" s="5"/>
      <c r="CA8479" s="5"/>
      <c r="CB8479" s="5"/>
      <c r="CC8479" s="5"/>
      <c r="CD8479" s="43"/>
    </row>
    <row r="8480" spans="1:82" x14ac:dyDescent="0.25">
      <c r="A8480" s="8"/>
      <c r="B8480" s="5"/>
      <c r="C8480" s="5"/>
      <c r="D8480" s="5"/>
      <c r="E8480" s="5"/>
      <c r="F8480" s="94" t="str">
        <f t="shared" si="1329"/>
        <v/>
      </c>
      <c r="G8480" s="94" t="str">
        <f t="shared" si="1330"/>
        <v/>
      </c>
      <c r="H8480" s="127" t="str">
        <f>IF(A8480&lt;&gt;"",IF(MID(C8480,1,1)="c",$AS$26,IF(MID(C8480,1,1)="r",$AS$41,IF(MID(C8480,1,1)="p",#REF!,#REF!))),"")</f>
        <v/>
      </c>
      <c r="I8480" s="92" t="str">
        <f t="shared" si="1331"/>
        <v/>
      </c>
      <c r="J8480" s="92" t="str">
        <f t="shared" si="1332"/>
        <v/>
      </c>
      <c r="K8480" s="92" t="str">
        <f t="shared" si="1333"/>
        <v/>
      </c>
      <c r="L8480" s="92" t="str">
        <f t="shared" si="1334"/>
        <v/>
      </c>
      <c r="M8480" s="95" t="str">
        <f>IF(A8480&lt;&gt;"",IF(MID(C8480,1,1)="c",SigmaEpsConcrete(I8480,$AN$30:$AN$33,$AR$30:$AR$33,$AS$26,$AS$27,$AS$28,$AQ$20,$AU$19),""),"")</f>
        <v/>
      </c>
      <c r="N8480" s="95" t="str">
        <f>IF(A8480&lt;&gt;"",IF(MID(C8480,1,1)="r",SigmaEpsReinf(J8480,$AS$42:$AS$43,$AS$41,$AS$39,$AS$40,$AQ$38),""),"")</f>
        <v/>
      </c>
      <c r="Q8480" s="92" t="str">
        <f t="shared" si="1336"/>
        <v/>
      </c>
      <c r="R8480" s="92" t="str">
        <f t="shared" si="1337"/>
        <v/>
      </c>
      <c r="U8480" s="5"/>
      <c r="V8480" s="5"/>
      <c r="W8480" s="94" t="str">
        <f t="shared" si="1335"/>
        <v/>
      </c>
      <c r="X8480" s="94" t="str">
        <f t="shared" si="1338"/>
        <v/>
      </c>
      <c r="Y8480" s="5"/>
      <c r="BK8480" s="8"/>
      <c r="BL8480" s="5"/>
      <c r="BM8480" s="5"/>
      <c r="BN8480" s="5"/>
      <c r="BO8480" s="5"/>
      <c r="BP8480" s="1"/>
      <c r="BQ8480" s="1"/>
      <c r="BR8480" s="1"/>
      <c r="BS8480" s="1"/>
      <c r="BT8480" s="1"/>
      <c r="BU8480" s="4"/>
      <c r="BV8480" s="1"/>
      <c r="BW8480" s="3"/>
      <c r="BX8480" s="4"/>
      <c r="BY8480" s="5"/>
      <c r="BZ8480" s="5"/>
      <c r="CA8480" s="5"/>
      <c r="CB8480" s="5"/>
      <c r="CC8480" s="5"/>
      <c r="CD8480" s="43"/>
    </row>
    <row r="8481" spans="1:82" x14ac:dyDescent="0.25">
      <c r="A8481" s="8"/>
      <c r="B8481" s="5"/>
      <c r="C8481" s="5"/>
      <c r="D8481" s="5"/>
      <c r="E8481" s="5"/>
      <c r="F8481" s="94" t="str">
        <f t="shared" si="1329"/>
        <v/>
      </c>
      <c r="G8481" s="94" t="str">
        <f t="shared" si="1330"/>
        <v/>
      </c>
      <c r="H8481" s="127" t="str">
        <f>IF(A8481&lt;&gt;"",IF(MID(C8481,1,1)="c",$AS$26,IF(MID(C8481,1,1)="r",$AS$41,IF(MID(C8481,1,1)="p",#REF!,#REF!))),"")</f>
        <v/>
      </c>
      <c r="I8481" s="92" t="str">
        <f t="shared" si="1331"/>
        <v/>
      </c>
      <c r="J8481" s="92" t="str">
        <f t="shared" si="1332"/>
        <v/>
      </c>
      <c r="K8481" s="92" t="str">
        <f t="shared" si="1333"/>
        <v/>
      </c>
      <c r="L8481" s="92" t="str">
        <f t="shared" si="1334"/>
        <v/>
      </c>
      <c r="M8481" s="95" t="str">
        <f>IF(A8481&lt;&gt;"",IF(MID(C8481,1,1)="c",SigmaEpsConcrete(I8481,$AN$30:$AN$33,$AR$30:$AR$33,$AS$26,$AS$27,$AS$28,$AQ$20,$AU$19),""),"")</f>
        <v/>
      </c>
      <c r="N8481" s="95" t="str">
        <f>IF(A8481&lt;&gt;"",IF(MID(C8481,1,1)="r",SigmaEpsReinf(J8481,$AS$42:$AS$43,$AS$41,$AS$39,$AS$40,$AQ$38),""),"")</f>
        <v/>
      </c>
      <c r="Q8481" s="92" t="str">
        <f t="shared" si="1336"/>
        <v/>
      </c>
      <c r="R8481" s="92" t="str">
        <f t="shared" si="1337"/>
        <v/>
      </c>
      <c r="U8481" s="5"/>
      <c r="V8481" s="5"/>
      <c r="W8481" s="94" t="str">
        <f t="shared" si="1335"/>
        <v/>
      </c>
      <c r="X8481" s="94" t="str">
        <f t="shared" si="1338"/>
        <v/>
      </c>
      <c r="Y8481" s="5"/>
      <c r="BK8481" s="8"/>
      <c r="BL8481" s="5"/>
      <c r="BM8481" s="5"/>
      <c r="BN8481" s="5"/>
      <c r="BO8481" s="5"/>
      <c r="BP8481" s="1"/>
      <c r="BQ8481" s="1"/>
      <c r="BR8481" s="1"/>
      <c r="BS8481" s="1"/>
      <c r="BT8481" s="1"/>
      <c r="BU8481" s="4"/>
      <c r="BV8481" s="1"/>
      <c r="BW8481" s="3"/>
      <c r="BX8481" s="4"/>
      <c r="BY8481" s="5"/>
      <c r="BZ8481" s="5"/>
      <c r="CA8481" s="5"/>
      <c r="CB8481" s="5"/>
      <c r="CC8481" s="5"/>
      <c r="CD8481" s="43"/>
    </row>
    <row r="8482" spans="1:82" x14ac:dyDescent="0.25">
      <c r="A8482" s="8"/>
      <c r="B8482" s="5"/>
      <c r="C8482" s="5"/>
      <c r="D8482" s="5"/>
      <c r="E8482" s="5"/>
      <c r="F8482" s="94" t="str">
        <f t="shared" si="1329"/>
        <v/>
      </c>
      <c r="G8482" s="94" t="str">
        <f t="shared" si="1330"/>
        <v/>
      </c>
      <c r="H8482" s="127" t="str">
        <f>IF(A8482&lt;&gt;"",IF(MID(C8482,1,1)="c",$AS$26,IF(MID(C8482,1,1)="r",$AS$41,IF(MID(C8482,1,1)="p",#REF!,#REF!))),"")</f>
        <v/>
      </c>
      <c r="I8482" s="92" t="str">
        <f t="shared" si="1331"/>
        <v/>
      </c>
      <c r="J8482" s="92" t="str">
        <f t="shared" si="1332"/>
        <v/>
      </c>
      <c r="K8482" s="92" t="str">
        <f t="shared" si="1333"/>
        <v/>
      </c>
      <c r="L8482" s="92" t="str">
        <f t="shared" si="1334"/>
        <v/>
      </c>
      <c r="M8482" s="95" t="str">
        <f>IF(A8482&lt;&gt;"",IF(MID(C8482,1,1)="c",SigmaEpsConcrete(I8482,$AN$30:$AN$33,$AR$30:$AR$33,$AS$26,$AS$27,$AS$28,$AQ$20,$AU$19),""),"")</f>
        <v/>
      </c>
      <c r="N8482" s="95" t="str">
        <f>IF(A8482&lt;&gt;"",IF(MID(C8482,1,1)="r",SigmaEpsReinf(J8482,$AS$42:$AS$43,$AS$41,$AS$39,$AS$40,$AQ$38),""),"")</f>
        <v/>
      </c>
      <c r="Q8482" s="92" t="str">
        <f t="shared" si="1336"/>
        <v/>
      </c>
      <c r="R8482" s="92" t="str">
        <f t="shared" si="1337"/>
        <v/>
      </c>
      <c r="U8482" s="5"/>
      <c r="V8482" s="5"/>
      <c r="W8482" s="94" t="str">
        <f t="shared" si="1335"/>
        <v/>
      </c>
      <c r="X8482" s="94" t="str">
        <f t="shared" si="1338"/>
        <v/>
      </c>
      <c r="Y8482" s="5"/>
      <c r="BK8482" s="8"/>
      <c r="BL8482" s="5"/>
      <c r="BM8482" s="5"/>
      <c r="BN8482" s="5"/>
      <c r="BO8482" s="5"/>
      <c r="BP8482" s="1"/>
      <c r="BQ8482" s="1"/>
      <c r="BR8482" s="1"/>
      <c r="BS8482" s="1"/>
      <c r="BT8482" s="1"/>
      <c r="BU8482" s="4"/>
      <c r="BV8482" s="1"/>
      <c r="BW8482" s="3"/>
      <c r="BX8482" s="4"/>
      <c r="BY8482" s="5"/>
      <c r="BZ8482" s="5"/>
      <c r="CA8482" s="5"/>
      <c r="CB8482" s="5"/>
      <c r="CC8482" s="5"/>
      <c r="CD8482" s="43"/>
    </row>
    <row r="8483" spans="1:82" x14ac:dyDescent="0.25">
      <c r="A8483" s="8"/>
      <c r="B8483" s="5"/>
      <c r="C8483" s="5"/>
      <c r="D8483" s="5"/>
      <c r="E8483" s="5"/>
      <c r="F8483" s="94" t="str">
        <f t="shared" si="1329"/>
        <v/>
      </c>
      <c r="G8483" s="94" t="str">
        <f t="shared" si="1330"/>
        <v/>
      </c>
      <c r="H8483" s="127" t="str">
        <f>IF(A8483&lt;&gt;"",IF(MID(C8483,1,1)="c",$AS$26,IF(MID(C8483,1,1)="r",$AS$41,IF(MID(C8483,1,1)="p",#REF!,#REF!))),"")</f>
        <v/>
      </c>
      <c r="I8483" s="92" t="str">
        <f t="shared" si="1331"/>
        <v/>
      </c>
      <c r="J8483" s="92" t="str">
        <f t="shared" si="1332"/>
        <v/>
      </c>
      <c r="K8483" s="92" t="str">
        <f t="shared" si="1333"/>
        <v/>
      </c>
      <c r="L8483" s="92" t="str">
        <f t="shared" si="1334"/>
        <v/>
      </c>
      <c r="M8483" s="95" t="str">
        <f>IF(A8483&lt;&gt;"",IF(MID(C8483,1,1)="c",SigmaEpsConcrete(I8483,$AN$30:$AN$33,$AR$30:$AR$33,$AS$26,$AS$27,$AS$28,$AQ$20,$AU$19),""),"")</f>
        <v/>
      </c>
      <c r="N8483" s="95" t="str">
        <f>IF(A8483&lt;&gt;"",IF(MID(C8483,1,1)="r",SigmaEpsReinf(J8483,$AS$42:$AS$43,$AS$41,$AS$39,$AS$40,$AQ$38),""),"")</f>
        <v/>
      </c>
      <c r="Q8483" s="92" t="str">
        <f t="shared" si="1336"/>
        <v/>
      </c>
      <c r="R8483" s="92" t="str">
        <f t="shared" si="1337"/>
        <v/>
      </c>
      <c r="U8483" s="5"/>
      <c r="V8483" s="5"/>
      <c r="W8483" s="94" t="str">
        <f t="shared" si="1335"/>
        <v/>
      </c>
      <c r="X8483" s="94" t="str">
        <f t="shared" si="1338"/>
        <v/>
      </c>
      <c r="Y8483" s="5"/>
      <c r="BK8483" s="8"/>
      <c r="BL8483" s="5"/>
      <c r="BM8483" s="5"/>
      <c r="BN8483" s="5"/>
      <c r="BO8483" s="5"/>
      <c r="BP8483" s="1"/>
      <c r="BQ8483" s="1"/>
      <c r="BR8483" s="1"/>
      <c r="BS8483" s="1"/>
      <c r="BT8483" s="1"/>
      <c r="BU8483" s="4"/>
      <c r="BV8483" s="1"/>
      <c r="BW8483" s="3"/>
      <c r="BX8483" s="4"/>
      <c r="BY8483" s="5"/>
      <c r="BZ8483" s="5"/>
      <c r="CA8483" s="5"/>
      <c r="CB8483" s="5"/>
      <c r="CC8483" s="5"/>
      <c r="CD8483" s="43"/>
    </row>
    <row r="8484" spans="1:82" x14ac:dyDescent="0.25">
      <c r="A8484" s="8"/>
      <c r="B8484" s="5"/>
      <c r="C8484" s="5"/>
      <c r="D8484" s="5"/>
      <c r="E8484" s="5"/>
      <c r="F8484" s="94" t="str">
        <f t="shared" si="1329"/>
        <v/>
      </c>
      <c r="G8484" s="94" t="str">
        <f t="shared" si="1330"/>
        <v/>
      </c>
      <c r="H8484" s="127" t="str">
        <f>IF(A8484&lt;&gt;"",IF(MID(C8484,1,1)="c",$AS$26,IF(MID(C8484,1,1)="r",$AS$41,IF(MID(C8484,1,1)="p",#REF!,#REF!))),"")</f>
        <v/>
      </c>
      <c r="I8484" s="92" t="str">
        <f t="shared" si="1331"/>
        <v/>
      </c>
      <c r="J8484" s="92" t="str">
        <f t="shared" si="1332"/>
        <v/>
      </c>
      <c r="K8484" s="92" t="str">
        <f t="shared" si="1333"/>
        <v/>
      </c>
      <c r="L8484" s="92" t="str">
        <f t="shared" si="1334"/>
        <v/>
      </c>
      <c r="M8484" s="95" t="str">
        <f>IF(A8484&lt;&gt;"",IF(MID(C8484,1,1)="c",SigmaEpsConcrete(I8484,$AN$30:$AN$33,$AR$30:$AR$33,$AS$26,$AS$27,$AS$28,$AQ$20,$AU$19),""),"")</f>
        <v/>
      </c>
      <c r="N8484" s="95" t="str">
        <f>IF(A8484&lt;&gt;"",IF(MID(C8484,1,1)="r",SigmaEpsReinf(J8484,$AS$42:$AS$43,$AS$41,$AS$39,$AS$40,$AQ$38),""),"")</f>
        <v/>
      </c>
      <c r="Q8484" s="92" t="str">
        <f t="shared" si="1336"/>
        <v/>
      </c>
      <c r="R8484" s="92" t="str">
        <f t="shared" si="1337"/>
        <v/>
      </c>
      <c r="U8484" s="5"/>
      <c r="V8484" s="5"/>
      <c r="W8484" s="94" t="str">
        <f t="shared" si="1335"/>
        <v/>
      </c>
      <c r="X8484" s="94" t="str">
        <f t="shared" si="1338"/>
        <v/>
      </c>
      <c r="Y8484" s="5"/>
      <c r="BK8484" s="8"/>
      <c r="BL8484" s="5"/>
      <c r="BM8484" s="5"/>
      <c r="BN8484" s="5"/>
      <c r="BO8484" s="5"/>
      <c r="BP8484" s="1"/>
      <c r="BQ8484" s="1"/>
      <c r="BR8484" s="1"/>
      <c r="BS8484" s="1"/>
      <c r="BT8484" s="1"/>
      <c r="BU8484" s="4"/>
      <c r="BV8484" s="1"/>
      <c r="BW8484" s="3"/>
      <c r="BX8484" s="4"/>
      <c r="BY8484" s="5"/>
      <c r="BZ8484" s="5"/>
      <c r="CA8484" s="5"/>
      <c r="CB8484" s="5"/>
      <c r="CC8484" s="5"/>
      <c r="CD8484" s="43"/>
    </row>
    <row r="8485" spans="1:82" x14ac:dyDescent="0.25">
      <c r="A8485" s="8"/>
      <c r="B8485" s="5"/>
      <c r="C8485" s="5"/>
      <c r="D8485" s="5"/>
      <c r="E8485" s="5"/>
      <c r="F8485" s="94" t="str">
        <f t="shared" si="1329"/>
        <v/>
      </c>
      <c r="G8485" s="94" t="str">
        <f t="shared" si="1330"/>
        <v/>
      </c>
      <c r="H8485" s="127" t="str">
        <f>IF(A8485&lt;&gt;"",IF(MID(C8485,1,1)="c",$AS$26,IF(MID(C8485,1,1)="r",$AS$41,IF(MID(C8485,1,1)="p",#REF!,#REF!))),"")</f>
        <v/>
      </c>
      <c r="I8485" s="92" t="str">
        <f t="shared" si="1331"/>
        <v/>
      </c>
      <c r="J8485" s="92" t="str">
        <f t="shared" si="1332"/>
        <v/>
      </c>
      <c r="K8485" s="92" t="str">
        <f t="shared" si="1333"/>
        <v/>
      </c>
      <c r="L8485" s="92" t="str">
        <f t="shared" si="1334"/>
        <v/>
      </c>
      <c r="M8485" s="95" t="str">
        <f>IF(A8485&lt;&gt;"",IF(MID(C8485,1,1)="c",SigmaEpsConcrete(I8485,$AN$30:$AN$33,$AR$30:$AR$33,$AS$26,$AS$27,$AS$28,$AQ$20,$AU$19),""),"")</f>
        <v/>
      </c>
      <c r="N8485" s="95" t="str">
        <f>IF(A8485&lt;&gt;"",IF(MID(C8485,1,1)="r",SigmaEpsReinf(J8485,$AS$42:$AS$43,$AS$41,$AS$39,$AS$40,$AQ$38),""),"")</f>
        <v/>
      </c>
      <c r="Q8485" s="92" t="str">
        <f t="shared" si="1336"/>
        <v/>
      </c>
      <c r="R8485" s="92" t="str">
        <f t="shared" si="1337"/>
        <v/>
      </c>
      <c r="U8485" s="5"/>
      <c r="V8485" s="5"/>
      <c r="W8485" s="94" t="str">
        <f t="shared" si="1335"/>
        <v/>
      </c>
      <c r="X8485" s="94" t="str">
        <f t="shared" si="1338"/>
        <v/>
      </c>
      <c r="Y8485" s="5"/>
      <c r="BK8485" s="8"/>
      <c r="BL8485" s="5"/>
      <c r="BM8485" s="5"/>
      <c r="BN8485" s="5"/>
      <c r="BO8485" s="5"/>
      <c r="BP8485" s="1"/>
      <c r="BQ8485" s="1"/>
      <c r="BR8485" s="1"/>
      <c r="BS8485" s="1"/>
      <c r="BT8485" s="1"/>
      <c r="BU8485" s="4"/>
      <c r="BV8485" s="1"/>
      <c r="BW8485" s="3"/>
      <c r="BX8485" s="4"/>
      <c r="BY8485" s="5"/>
      <c r="BZ8485" s="5"/>
      <c r="CA8485" s="5"/>
      <c r="CB8485" s="5"/>
      <c r="CC8485" s="5"/>
      <c r="CD8485" s="43"/>
    </row>
    <row r="8486" spans="1:82" x14ac:dyDescent="0.25">
      <c r="A8486" s="8"/>
      <c r="B8486" s="5"/>
      <c r="C8486" s="5"/>
      <c r="D8486" s="5"/>
      <c r="E8486" s="5"/>
      <c r="F8486" s="94" t="str">
        <f t="shared" si="1329"/>
        <v/>
      </c>
      <c r="G8486" s="94" t="str">
        <f t="shared" si="1330"/>
        <v/>
      </c>
      <c r="H8486" s="127" t="str">
        <f>IF(A8486&lt;&gt;"",IF(MID(C8486,1,1)="c",$AS$26,IF(MID(C8486,1,1)="r",$AS$41,IF(MID(C8486,1,1)="p",#REF!,#REF!))),"")</f>
        <v/>
      </c>
      <c r="I8486" s="92" t="str">
        <f t="shared" si="1331"/>
        <v/>
      </c>
      <c r="J8486" s="92" t="str">
        <f t="shared" si="1332"/>
        <v/>
      </c>
      <c r="K8486" s="92" t="str">
        <f t="shared" si="1333"/>
        <v/>
      </c>
      <c r="L8486" s="92" t="str">
        <f t="shared" si="1334"/>
        <v/>
      </c>
      <c r="M8486" s="95" t="str">
        <f>IF(A8486&lt;&gt;"",IF(MID(C8486,1,1)="c",SigmaEpsConcrete(I8486,$AN$30:$AN$33,$AR$30:$AR$33,$AS$26,$AS$27,$AS$28,$AQ$20,$AU$19),""),"")</f>
        <v/>
      </c>
      <c r="N8486" s="95" t="str">
        <f>IF(A8486&lt;&gt;"",IF(MID(C8486,1,1)="r",SigmaEpsReinf(J8486,$AS$42:$AS$43,$AS$41,$AS$39,$AS$40,$AQ$38),""),"")</f>
        <v/>
      </c>
      <c r="Q8486" s="92" t="str">
        <f t="shared" si="1336"/>
        <v/>
      </c>
      <c r="R8486" s="92" t="str">
        <f t="shared" si="1337"/>
        <v/>
      </c>
      <c r="U8486" s="5"/>
      <c r="V8486" s="5"/>
      <c r="W8486" s="94" t="str">
        <f t="shared" si="1335"/>
        <v/>
      </c>
      <c r="X8486" s="94" t="str">
        <f t="shared" si="1338"/>
        <v/>
      </c>
      <c r="Y8486" s="5"/>
      <c r="BK8486" s="8"/>
      <c r="BL8486" s="5"/>
      <c r="BM8486" s="5"/>
      <c r="BN8486" s="5"/>
      <c r="BO8486" s="5"/>
      <c r="BP8486" s="1"/>
      <c r="BQ8486" s="1"/>
      <c r="BR8486" s="1"/>
      <c r="BS8486" s="1"/>
      <c r="BT8486" s="1"/>
      <c r="BU8486" s="4"/>
      <c r="BV8486" s="1"/>
      <c r="BW8486" s="3"/>
      <c r="BX8486" s="4"/>
      <c r="BY8486" s="5"/>
      <c r="BZ8486" s="5"/>
      <c r="CA8486" s="5"/>
      <c r="CB8486" s="5"/>
      <c r="CC8486" s="5"/>
      <c r="CD8486" s="43"/>
    </row>
    <row r="8487" spans="1:82" x14ac:dyDescent="0.25">
      <c r="A8487" s="8"/>
      <c r="B8487" s="5"/>
      <c r="C8487" s="5"/>
      <c r="D8487" s="5"/>
      <c r="E8487" s="5"/>
      <c r="F8487" s="94" t="str">
        <f t="shared" si="1329"/>
        <v/>
      </c>
      <c r="G8487" s="94" t="str">
        <f t="shared" si="1330"/>
        <v/>
      </c>
      <c r="H8487" s="127" t="str">
        <f>IF(A8487&lt;&gt;"",IF(MID(C8487,1,1)="c",$AS$26,IF(MID(C8487,1,1)="r",$AS$41,IF(MID(C8487,1,1)="p",#REF!,#REF!))),"")</f>
        <v/>
      </c>
      <c r="I8487" s="92" t="str">
        <f t="shared" si="1331"/>
        <v/>
      </c>
      <c r="J8487" s="92" t="str">
        <f t="shared" si="1332"/>
        <v/>
      </c>
      <c r="K8487" s="92" t="str">
        <f t="shared" si="1333"/>
        <v/>
      </c>
      <c r="L8487" s="92" t="str">
        <f t="shared" si="1334"/>
        <v/>
      </c>
      <c r="M8487" s="95" t="str">
        <f>IF(A8487&lt;&gt;"",IF(MID(C8487,1,1)="c",SigmaEpsConcrete(I8487,$AN$30:$AN$33,$AR$30:$AR$33,$AS$26,$AS$27,$AS$28,$AQ$20,$AU$19),""),"")</f>
        <v/>
      </c>
      <c r="N8487" s="95" t="str">
        <f>IF(A8487&lt;&gt;"",IF(MID(C8487,1,1)="r",SigmaEpsReinf(J8487,$AS$42:$AS$43,$AS$41,$AS$39,$AS$40,$AQ$38),""),"")</f>
        <v/>
      </c>
      <c r="Q8487" s="92" t="str">
        <f t="shared" si="1336"/>
        <v/>
      </c>
      <c r="R8487" s="92" t="str">
        <f t="shared" si="1337"/>
        <v/>
      </c>
      <c r="U8487" s="5"/>
      <c r="V8487" s="5"/>
      <c r="W8487" s="94" t="str">
        <f t="shared" si="1335"/>
        <v/>
      </c>
      <c r="X8487" s="94" t="str">
        <f t="shared" si="1338"/>
        <v/>
      </c>
      <c r="Y8487" s="5"/>
      <c r="BK8487" s="8"/>
      <c r="BL8487" s="5"/>
      <c r="BM8487" s="5"/>
      <c r="BN8487" s="5"/>
      <c r="BO8487" s="5"/>
      <c r="BP8487" s="1"/>
      <c r="BQ8487" s="1"/>
      <c r="BR8487" s="1"/>
      <c r="BS8487" s="1"/>
      <c r="BT8487" s="1"/>
      <c r="BU8487" s="4"/>
      <c r="BV8487" s="1"/>
      <c r="BW8487" s="3"/>
      <c r="BX8487" s="4"/>
      <c r="BY8487" s="5"/>
      <c r="BZ8487" s="5"/>
      <c r="CA8487" s="5"/>
      <c r="CB8487" s="5"/>
      <c r="CC8487" s="5"/>
      <c r="CD8487" s="43"/>
    </row>
    <row r="8488" spans="1:82" x14ac:dyDescent="0.25">
      <c r="A8488" s="8"/>
      <c r="B8488" s="5"/>
      <c r="C8488" s="5"/>
      <c r="D8488" s="5"/>
      <c r="E8488" s="5"/>
      <c r="F8488" s="94" t="str">
        <f t="shared" si="1329"/>
        <v/>
      </c>
      <c r="G8488" s="94" t="str">
        <f t="shared" si="1330"/>
        <v/>
      </c>
      <c r="H8488" s="127" t="str">
        <f>IF(A8488&lt;&gt;"",IF(MID(C8488,1,1)="c",$AS$26,IF(MID(C8488,1,1)="r",$AS$41,IF(MID(C8488,1,1)="p",#REF!,#REF!))),"")</f>
        <v/>
      </c>
      <c r="I8488" s="92" t="str">
        <f t="shared" si="1331"/>
        <v/>
      </c>
      <c r="J8488" s="92" t="str">
        <f t="shared" si="1332"/>
        <v/>
      </c>
      <c r="K8488" s="92" t="str">
        <f t="shared" si="1333"/>
        <v/>
      </c>
      <c r="L8488" s="92" t="str">
        <f t="shared" si="1334"/>
        <v/>
      </c>
      <c r="M8488" s="95" t="str">
        <f>IF(A8488&lt;&gt;"",IF(MID(C8488,1,1)="c",SigmaEpsConcrete(I8488,$AN$30:$AN$33,$AR$30:$AR$33,$AS$26,$AS$27,$AS$28,$AQ$20,$AU$19),""),"")</f>
        <v/>
      </c>
      <c r="N8488" s="95" t="str">
        <f>IF(A8488&lt;&gt;"",IF(MID(C8488,1,1)="r",SigmaEpsReinf(J8488,$AS$42:$AS$43,$AS$41,$AS$39,$AS$40,$AQ$38),""),"")</f>
        <v/>
      </c>
      <c r="Q8488" s="92" t="str">
        <f t="shared" si="1336"/>
        <v/>
      </c>
      <c r="R8488" s="92" t="str">
        <f t="shared" si="1337"/>
        <v/>
      </c>
      <c r="U8488" s="5"/>
      <c r="V8488" s="5"/>
      <c r="W8488" s="94" t="str">
        <f t="shared" si="1335"/>
        <v/>
      </c>
      <c r="X8488" s="94" t="str">
        <f t="shared" si="1338"/>
        <v/>
      </c>
      <c r="Y8488" s="5"/>
      <c r="BK8488" s="8"/>
      <c r="BL8488" s="5"/>
      <c r="BM8488" s="5"/>
      <c r="BN8488" s="5"/>
      <c r="BO8488" s="5"/>
      <c r="BP8488" s="1"/>
      <c r="BQ8488" s="1"/>
      <c r="BR8488" s="1"/>
      <c r="BS8488" s="1"/>
      <c r="BT8488" s="1"/>
      <c r="BU8488" s="4"/>
      <c r="BV8488" s="1"/>
      <c r="BW8488" s="3"/>
      <c r="BX8488" s="4"/>
      <c r="BY8488" s="5"/>
      <c r="BZ8488" s="5"/>
      <c r="CA8488" s="5"/>
      <c r="CB8488" s="5"/>
      <c r="CC8488" s="5"/>
      <c r="CD8488" s="43"/>
    </row>
    <row r="8489" spans="1:82" x14ac:dyDescent="0.25">
      <c r="A8489" s="8"/>
      <c r="B8489" s="5"/>
      <c r="C8489" s="5"/>
      <c r="D8489" s="5"/>
      <c r="E8489" s="5"/>
      <c r="F8489" s="94" t="str">
        <f t="shared" si="1329"/>
        <v/>
      </c>
      <c r="G8489" s="94" t="str">
        <f t="shared" si="1330"/>
        <v/>
      </c>
      <c r="H8489" s="127" t="str">
        <f>IF(A8489&lt;&gt;"",IF(MID(C8489,1,1)="c",$AS$26,IF(MID(C8489,1,1)="r",$AS$41,IF(MID(C8489,1,1)="p",#REF!,#REF!))),"")</f>
        <v/>
      </c>
      <c r="I8489" s="92" t="str">
        <f t="shared" si="1331"/>
        <v/>
      </c>
      <c r="J8489" s="92" t="str">
        <f t="shared" si="1332"/>
        <v/>
      </c>
      <c r="K8489" s="92" t="str">
        <f t="shared" si="1333"/>
        <v/>
      </c>
      <c r="L8489" s="92" t="str">
        <f t="shared" si="1334"/>
        <v/>
      </c>
      <c r="M8489" s="95" t="str">
        <f>IF(A8489&lt;&gt;"",IF(MID(C8489,1,1)="c",SigmaEpsConcrete(I8489,$AN$30:$AN$33,$AR$30:$AR$33,$AS$26,$AS$27,$AS$28,$AQ$20,$AU$19),""),"")</f>
        <v/>
      </c>
      <c r="N8489" s="95" t="str">
        <f>IF(A8489&lt;&gt;"",IF(MID(C8489,1,1)="r",SigmaEpsReinf(J8489,$AS$42:$AS$43,$AS$41,$AS$39,$AS$40,$AQ$38),""),"")</f>
        <v/>
      </c>
      <c r="Q8489" s="92" t="str">
        <f t="shared" si="1336"/>
        <v/>
      </c>
      <c r="R8489" s="92" t="str">
        <f t="shared" si="1337"/>
        <v/>
      </c>
      <c r="U8489" s="5"/>
      <c r="V8489" s="5"/>
      <c r="W8489" s="94" t="str">
        <f t="shared" si="1335"/>
        <v/>
      </c>
      <c r="X8489" s="94" t="str">
        <f t="shared" si="1338"/>
        <v/>
      </c>
      <c r="Y8489" s="5"/>
      <c r="BK8489" s="8"/>
      <c r="BL8489" s="5"/>
      <c r="BM8489" s="5"/>
      <c r="BN8489" s="5"/>
      <c r="BO8489" s="5"/>
      <c r="BP8489" s="1"/>
      <c r="BQ8489" s="1"/>
      <c r="BR8489" s="1"/>
      <c r="BS8489" s="1"/>
      <c r="BT8489" s="1"/>
      <c r="BU8489" s="4"/>
      <c r="BV8489" s="1"/>
      <c r="BW8489" s="3"/>
      <c r="BX8489" s="4"/>
      <c r="BY8489" s="5"/>
      <c r="BZ8489" s="5"/>
      <c r="CA8489" s="5"/>
      <c r="CB8489" s="5"/>
      <c r="CC8489" s="5"/>
      <c r="CD8489" s="43"/>
    </row>
    <row r="8490" spans="1:82" x14ac:dyDescent="0.25">
      <c r="A8490" s="8"/>
      <c r="B8490" s="5"/>
      <c r="C8490" s="5"/>
      <c r="D8490" s="5"/>
      <c r="E8490" s="5"/>
      <c r="F8490" s="94" t="str">
        <f t="shared" si="1329"/>
        <v/>
      </c>
      <c r="G8490" s="94" t="str">
        <f t="shared" si="1330"/>
        <v/>
      </c>
      <c r="H8490" s="127" t="str">
        <f>IF(A8490&lt;&gt;"",IF(MID(C8490,1,1)="c",$AS$26,IF(MID(C8490,1,1)="r",$AS$41,IF(MID(C8490,1,1)="p",#REF!,#REF!))),"")</f>
        <v/>
      </c>
      <c r="I8490" s="92" t="str">
        <f t="shared" si="1331"/>
        <v/>
      </c>
      <c r="J8490" s="92" t="str">
        <f t="shared" si="1332"/>
        <v/>
      </c>
      <c r="K8490" s="92" t="str">
        <f t="shared" si="1333"/>
        <v/>
      </c>
      <c r="L8490" s="92" t="str">
        <f t="shared" si="1334"/>
        <v/>
      </c>
      <c r="M8490" s="95" t="str">
        <f>IF(A8490&lt;&gt;"",IF(MID(C8490,1,1)="c",SigmaEpsConcrete(I8490,$AN$30:$AN$33,$AR$30:$AR$33,$AS$26,$AS$27,$AS$28,$AQ$20,$AU$19),""),"")</f>
        <v/>
      </c>
      <c r="N8490" s="95" t="str">
        <f>IF(A8490&lt;&gt;"",IF(MID(C8490,1,1)="r",SigmaEpsReinf(J8490,$AS$42:$AS$43,$AS$41,$AS$39,$AS$40,$AQ$38),""),"")</f>
        <v/>
      </c>
      <c r="Q8490" s="92" t="str">
        <f t="shared" si="1336"/>
        <v/>
      </c>
      <c r="R8490" s="92" t="str">
        <f t="shared" si="1337"/>
        <v/>
      </c>
      <c r="U8490" s="5"/>
      <c r="V8490" s="5"/>
      <c r="W8490" s="94" t="str">
        <f t="shared" si="1335"/>
        <v/>
      </c>
      <c r="X8490" s="94" t="str">
        <f t="shared" si="1338"/>
        <v/>
      </c>
      <c r="Y8490" s="5"/>
      <c r="BK8490" s="8"/>
      <c r="BL8490" s="5"/>
      <c r="BM8490" s="5"/>
      <c r="BN8490" s="5"/>
      <c r="BO8490" s="5"/>
      <c r="BP8490" s="1"/>
      <c r="BQ8490" s="1"/>
      <c r="BR8490" s="1"/>
      <c r="BS8490" s="1"/>
      <c r="BT8490" s="1"/>
      <c r="BU8490" s="4"/>
      <c r="BV8490" s="1"/>
      <c r="BW8490" s="3"/>
      <c r="BX8490" s="4"/>
      <c r="BY8490" s="5"/>
      <c r="BZ8490" s="5"/>
      <c r="CA8490" s="5"/>
      <c r="CB8490" s="5"/>
      <c r="CC8490" s="5"/>
      <c r="CD8490" s="43"/>
    </row>
    <row r="8491" spans="1:82" x14ac:dyDescent="0.25">
      <c r="A8491" s="8"/>
      <c r="B8491" s="5"/>
      <c r="C8491" s="5"/>
      <c r="D8491" s="5"/>
      <c r="E8491" s="5"/>
      <c r="F8491" s="94" t="str">
        <f t="shared" si="1329"/>
        <v/>
      </c>
      <c r="G8491" s="94" t="str">
        <f t="shared" si="1330"/>
        <v/>
      </c>
      <c r="H8491" s="127" t="str">
        <f>IF(A8491&lt;&gt;"",IF(MID(C8491,1,1)="c",$AS$26,IF(MID(C8491,1,1)="r",$AS$41,IF(MID(C8491,1,1)="p",#REF!,#REF!))),"")</f>
        <v/>
      </c>
      <c r="I8491" s="92" t="str">
        <f t="shared" si="1331"/>
        <v/>
      </c>
      <c r="J8491" s="92" t="str">
        <f t="shared" si="1332"/>
        <v/>
      </c>
      <c r="K8491" s="92" t="str">
        <f t="shared" si="1333"/>
        <v/>
      </c>
      <c r="L8491" s="92" t="str">
        <f t="shared" si="1334"/>
        <v/>
      </c>
      <c r="M8491" s="95" t="str">
        <f>IF(A8491&lt;&gt;"",IF(MID(C8491,1,1)="c",SigmaEpsConcrete(I8491,$AN$30:$AN$33,$AR$30:$AR$33,$AS$26,$AS$27,$AS$28,$AQ$20,$AU$19),""),"")</f>
        <v/>
      </c>
      <c r="N8491" s="95" t="str">
        <f>IF(A8491&lt;&gt;"",IF(MID(C8491,1,1)="r",SigmaEpsReinf(J8491,$AS$42:$AS$43,$AS$41,$AS$39,$AS$40,$AQ$38),""),"")</f>
        <v/>
      </c>
      <c r="Q8491" s="92" t="str">
        <f t="shared" si="1336"/>
        <v/>
      </c>
      <c r="R8491" s="92" t="str">
        <f t="shared" si="1337"/>
        <v/>
      </c>
      <c r="U8491" s="5"/>
      <c r="V8491" s="5"/>
      <c r="W8491" s="94" t="str">
        <f t="shared" si="1335"/>
        <v/>
      </c>
      <c r="X8491" s="94" t="str">
        <f t="shared" si="1338"/>
        <v/>
      </c>
      <c r="Y8491" s="5"/>
      <c r="BK8491" s="8"/>
      <c r="BL8491" s="5"/>
      <c r="BM8491" s="5"/>
      <c r="BN8491" s="5"/>
      <c r="BO8491" s="5"/>
      <c r="BP8491" s="1"/>
      <c r="BQ8491" s="1"/>
      <c r="BR8491" s="1"/>
      <c r="BS8491" s="1"/>
      <c r="BT8491" s="1"/>
      <c r="BU8491" s="4"/>
      <c r="BV8491" s="1"/>
      <c r="BW8491" s="3"/>
      <c r="BX8491" s="4"/>
      <c r="BY8491" s="5"/>
      <c r="BZ8491" s="5"/>
      <c r="CA8491" s="5"/>
      <c r="CB8491" s="5"/>
      <c r="CC8491" s="5"/>
      <c r="CD8491" s="43"/>
    </row>
    <row r="8492" spans="1:82" x14ac:dyDescent="0.25">
      <c r="A8492" s="8"/>
      <c r="B8492" s="5"/>
      <c r="C8492" s="5"/>
      <c r="D8492" s="5"/>
      <c r="E8492" s="5"/>
      <c r="F8492" s="94" t="str">
        <f t="shared" si="1329"/>
        <v/>
      </c>
      <c r="G8492" s="94" t="str">
        <f t="shared" si="1330"/>
        <v/>
      </c>
      <c r="H8492" s="127" t="str">
        <f>IF(A8492&lt;&gt;"",IF(MID(C8492,1,1)="c",$AS$26,IF(MID(C8492,1,1)="r",$AS$41,IF(MID(C8492,1,1)="p",#REF!,#REF!))),"")</f>
        <v/>
      </c>
      <c r="I8492" s="92" t="str">
        <f t="shared" si="1331"/>
        <v/>
      </c>
      <c r="J8492" s="92" t="str">
        <f t="shared" si="1332"/>
        <v/>
      </c>
      <c r="K8492" s="92" t="str">
        <f t="shared" si="1333"/>
        <v/>
      </c>
      <c r="L8492" s="92" t="str">
        <f t="shared" si="1334"/>
        <v/>
      </c>
      <c r="M8492" s="95" t="str">
        <f>IF(A8492&lt;&gt;"",IF(MID(C8492,1,1)="c",SigmaEpsConcrete(I8492,$AN$30:$AN$33,$AR$30:$AR$33,$AS$26,$AS$27,$AS$28,$AQ$20,$AU$19),""),"")</f>
        <v/>
      </c>
      <c r="N8492" s="95" t="str">
        <f>IF(A8492&lt;&gt;"",IF(MID(C8492,1,1)="r",SigmaEpsReinf(J8492,$AS$42:$AS$43,$AS$41,$AS$39,$AS$40,$AQ$38),""),"")</f>
        <v/>
      </c>
      <c r="Q8492" s="92" t="str">
        <f t="shared" si="1336"/>
        <v/>
      </c>
      <c r="R8492" s="92" t="str">
        <f t="shared" si="1337"/>
        <v/>
      </c>
      <c r="U8492" s="5"/>
      <c r="V8492" s="5"/>
      <c r="W8492" s="94" t="str">
        <f t="shared" si="1335"/>
        <v/>
      </c>
      <c r="X8492" s="94" t="str">
        <f t="shared" si="1338"/>
        <v/>
      </c>
      <c r="Y8492" s="5"/>
      <c r="BK8492" s="8"/>
      <c r="BL8492" s="5"/>
      <c r="BM8492" s="5"/>
      <c r="BN8492" s="5"/>
      <c r="BO8492" s="5"/>
      <c r="BP8492" s="1"/>
      <c r="BQ8492" s="1"/>
      <c r="BR8492" s="1"/>
      <c r="BS8492" s="1"/>
      <c r="BT8492" s="1"/>
      <c r="BU8492" s="4"/>
      <c r="BV8492" s="1"/>
      <c r="BW8492" s="3"/>
      <c r="BX8492" s="4"/>
      <c r="BY8492" s="5"/>
      <c r="BZ8492" s="5"/>
      <c r="CA8492" s="5"/>
      <c r="CB8492" s="5"/>
      <c r="CC8492" s="5"/>
      <c r="CD8492" s="43"/>
    </row>
    <row r="8493" spans="1:82" x14ac:dyDescent="0.25">
      <c r="A8493" s="8"/>
      <c r="B8493" s="5"/>
      <c r="C8493" s="5"/>
      <c r="D8493" s="5"/>
      <c r="E8493" s="5"/>
      <c r="F8493" s="94" t="str">
        <f t="shared" si="1329"/>
        <v/>
      </c>
      <c r="G8493" s="94" t="str">
        <f t="shared" si="1330"/>
        <v/>
      </c>
      <c r="H8493" s="127" t="str">
        <f>IF(A8493&lt;&gt;"",IF(MID(C8493,1,1)="c",$AS$26,IF(MID(C8493,1,1)="r",$AS$41,IF(MID(C8493,1,1)="p",#REF!,#REF!))),"")</f>
        <v/>
      </c>
      <c r="I8493" s="92" t="str">
        <f t="shared" si="1331"/>
        <v/>
      </c>
      <c r="J8493" s="92" t="str">
        <f t="shared" si="1332"/>
        <v/>
      </c>
      <c r="K8493" s="92" t="str">
        <f t="shared" si="1333"/>
        <v/>
      </c>
      <c r="L8493" s="92" t="str">
        <f t="shared" si="1334"/>
        <v/>
      </c>
      <c r="M8493" s="95" t="str">
        <f>IF(A8493&lt;&gt;"",IF(MID(C8493,1,1)="c",SigmaEpsConcrete(I8493,$AN$30:$AN$33,$AR$30:$AR$33,$AS$26,$AS$27,$AS$28,$AQ$20,$AU$19),""),"")</f>
        <v/>
      </c>
      <c r="N8493" s="95" t="str">
        <f>IF(A8493&lt;&gt;"",IF(MID(C8493,1,1)="r",SigmaEpsReinf(J8493,$AS$42:$AS$43,$AS$41,$AS$39,$AS$40,$AQ$38),""),"")</f>
        <v/>
      </c>
      <c r="Q8493" s="92" t="str">
        <f t="shared" si="1336"/>
        <v/>
      </c>
      <c r="R8493" s="92" t="str">
        <f t="shared" si="1337"/>
        <v/>
      </c>
      <c r="U8493" s="5"/>
      <c r="V8493" s="5"/>
      <c r="W8493" s="94" t="str">
        <f t="shared" si="1335"/>
        <v/>
      </c>
      <c r="X8493" s="94" t="str">
        <f t="shared" si="1338"/>
        <v/>
      </c>
      <c r="Y8493" s="5"/>
      <c r="BK8493" s="8"/>
      <c r="BL8493" s="5"/>
      <c r="BM8493" s="5"/>
      <c r="BN8493" s="5"/>
      <c r="BO8493" s="5"/>
      <c r="BP8493" s="1"/>
      <c r="BQ8493" s="1"/>
      <c r="BR8493" s="1"/>
      <c r="BS8493" s="1"/>
      <c r="BT8493" s="1"/>
      <c r="BU8493" s="4"/>
      <c r="BV8493" s="1"/>
      <c r="BW8493" s="3"/>
      <c r="BX8493" s="4"/>
      <c r="BY8493" s="5"/>
      <c r="BZ8493" s="5"/>
      <c r="CA8493" s="5"/>
      <c r="CB8493" s="5"/>
      <c r="CC8493" s="5"/>
      <c r="CD8493" s="43"/>
    </row>
    <row r="8494" spans="1:82" x14ac:dyDescent="0.25">
      <c r="A8494" s="8"/>
      <c r="B8494" s="5"/>
      <c r="C8494" s="5"/>
      <c r="D8494" s="5"/>
      <c r="E8494" s="5"/>
      <c r="F8494" s="94" t="str">
        <f t="shared" si="1329"/>
        <v/>
      </c>
      <c r="G8494" s="94" t="str">
        <f t="shared" si="1330"/>
        <v/>
      </c>
      <c r="H8494" s="127" t="str">
        <f>IF(A8494&lt;&gt;"",IF(MID(C8494,1,1)="c",$AS$26,IF(MID(C8494,1,1)="r",$AS$41,IF(MID(C8494,1,1)="p",#REF!,#REF!))),"")</f>
        <v/>
      </c>
      <c r="I8494" s="92" t="str">
        <f t="shared" si="1331"/>
        <v/>
      </c>
      <c r="J8494" s="92" t="str">
        <f t="shared" si="1332"/>
        <v/>
      </c>
      <c r="K8494" s="92" t="str">
        <f t="shared" si="1333"/>
        <v/>
      </c>
      <c r="L8494" s="92" t="str">
        <f t="shared" si="1334"/>
        <v/>
      </c>
      <c r="M8494" s="95" t="str">
        <f>IF(A8494&lt;&gt;"",IF(MID(C8494,1,1)="c",SigmaEpsConcrete(I8494,$AN$30:$AN$33,$AR$30:$AR$33,$AS$26,$AS$27,$AS$28,$AQ$20,$AU$19),""),"")</f>
        <v/>
      </c>
      <c r="N8494" s="95" t="str">
        <f>IF(A8494&lt;&gt;"",IF(MID(C8494,1,1)="r",SigmaEpsReinf(J8494,$AS$42:$AS$43,$AS$41,$AS$39,$AS$40,$AQ$38),""),"")</f>
        <v/>
      </c>
      <c r="Q8494" s="92" t="str">
        <f t="shared" si="1336"/>
        <v/>
      </c>
      <c r="R8494" s="92" t="str">
        <f t="shared" si="1337"/>
        <v/>
      </c>
      <c r="U8494" s="5"/>
      <c r="V8494" s="5"/>
      <c r="W8494" s="94" t="str">
        <f t="shared" si="1335"/>
        <v/>
      </c>
      <c r="X8494" s="94" t="str">
        <f t="shared" si="1338"/>
        <v/>
      </c>
      <c r="Y8494" s="5"/>
      <c r="BK8494" s="8"/>
      <c r="BL8494" s="5"/>
      <c r="BM8494" s="5"/>
      <c r="BN8494" s="5"/>
      <c r="BO8494" s="5"/>
      <c r="BP8494" s="1"/>
      <c r="BQ8494" s="1"/>
      <c r="BR8494" s="1"/>
      <c r="BS8494" s="1"/>
      <c r="BT8494" s="1"/>
      <c r="BU8494" s="4"/>
      <c r="BV8494" s="1"/>
      <c r="BW8494" s="3"/>
      <c r="BX8494" s="4"/>
      <c r="BY8494" s="5"/>
      <c r="BZ8494" s="5"/>
      <c r="CA8494" s="5"/>
      <c r="CB8494" s="5"/>
      <c r="CC8494" s="5"/>
      <c r="CD8494" s="43"/>
    </row>
    <row r="8495" spans="1:82" x14ac:dyDescent="0.25">
      <c r="A8495" s="8"/>
      <c r="B8495" s="5"/>
      <c r="C8495" s="5"/>
      <c r="D8495" s="5"/>
      <c r="E8495" s="5"/>
      <c r="F8495" s="94" t="str">
        <f t="shared" si="1329"/>
        <v/>
      </c>
      <c r="G8495" s="94" t="str">
        <f t="shared" si="1330"/>
        <v/>
      </c>
      <c r="H8495" s="127" t="str">
        <f>IF(A8495&lt;&gt;"",IF(MID(C8495,1,1)="c",$AS$26,IF(MID(C8495,1,1)="r",$AS$41,IF(MID(C8495,1,1)="p",#REF!,#REF!))),"")</f>
        <v/>
      </c>
      <c r="I8495" s="92" t="str">
        <f t="shared" si="1331"/>
        <v/>
      </c>
      <c r="J8495" s="92" t="str">
        <f t="shared" si="1332"/>
        <v/>
      </c>
      <c r="K8495" s="92" t="str">
        <f t="shared" si="1333"/>
        <v/>
      </c>
      <c r="L8495" s="92" t="str">
        <f t="shared" si="1334"/>
        <v/>
      </c>
      <c r="M8495" s="95" t="str">
        <f>IF(A8495&lt;&gt;"",IF(MID(C8495,1,1)="c",SigmaEpsConcrete(I8495,$AN$30:$AN$33,$AR$30:$AR$33,$AS$26,$AS$27,$AS$28,$AQ$20,$AU$19),""),"")</f>
        <v/>
      </c>
      <c r="N8495" s="95" t="str">
        <f>IF(A8495&lt;&gt;"",IF(MID(C8495,1,1)="r",SigmaEpsReinf(J8495,$AS$42:$AS$43,$AS$41,$AS$39,$AS$40,$AQ$38),""),"")</f>
        <v/>
      </c>
      <c r="Q8495" s="92" t="str">
        <f t="shared" si="1336"/>
        <v/>
      </c>
      <c r="R8495" s="92" t="str">
        <f t="shared" si="1337"/>
        <v/>
      </c>
      <c r="U8495" s="5"/>
      <c r="V8495" s="5"/>
      <c r="W8495" s="94" t="str">
        <f t="shared" si="1335"/>
        <v/>
      </c>
      <c r="X8495" s="94" t="str">
        <f t="shared" si="1338"/>
        <v/>
      </c>
      <c r="Y8495" s="5"/>
      <c r="BK8495" s="8"/>
      <c r="BL8495" s="5"/>
      <c r="BM8495" s="5"/>
      <c r="BN8495" s="5"/>
      <c r="BO8495" s="5"/>
      <c r="BP8495" s="1"/>
      <c r="BQ8495" s="1"/>
      <c r="BR8495" s="1"/>
      <c r="BS8495" s="1"/>
      <c r="BT8495" s="1"/>
      <c r="BU8495" s="4"/>
      <c r="BV8495" s="1"/>
      <c r="BW8495" s="3"/>
      <c r="BX8495" s="4"/>
      <c r="BY8495" s="5"/>
      <c r="BZ8495" s="5"/>
      <c r="CA8495" s="5"/>
      <c r="CB8495" s="5"/>
      <c r="CC8495" s="5"/>
      <c r="CD8495" s="43"/>
    </row>
    <row r="8496" spans="1:82" x14ac:dyDescent="0.25">
      <c r="A8496" s="8"/>
      <c r="B8496" s="5"/>
      <c r="C8496" s="5"/>
      <c r="D8496" s="5"/>
      <c r="E8496" s="5"/>
      <c r="F8496" s="94" t="str">
        <f t="shared" si="1329"/>
        <v/>
      </c>
      <c r="G8496" s="94" t="str">
        <f t="shared" si="1330"/>
        <v/>
      </c>
      <c r="H8496" s="127" t="str">
        <f>IF(A8496&lt;&gt;"",IF(MID(C8496,1,1)="c",$AS$26,IF(MID(C8496,1,1)="r",$AS$41,IF(MID(C8496,1,1)="p",#REF!,#REF!))),"")</f>
        <v/>
      </c>
      <c r="I8496" s="92" t="str">
        <f t="shared" si="1331"/>
        <v/>
      </c>
      <c r="J8496" s="92" t="str">
        <f t="shared" si="1332"/>
        <v/>
      </c>
      <c r="K8496" s="92" t="str">
        <f t="shared" si="1333"/>
        <v/>
      </c>
      <c r="L8496" s="92" t="str">
        <f t="shared" si="1334"/>
        <v/>
      </c>
      <c r="M8496" s="95" t="str">
        <f>IF(A8496&lt;&gt;"",IF(MID(C8496,1,1)="c",SigmaEpsConcrete(I8496,$AN$30:$AN$33,$AR$30:$AR$33,$AS$26,$AS$27,$AS$28,$AQ$20,$AU$19),""),"")</f>
        <v/>
      </c>
      <c r="N8496" s="95" t="str">
        <f>IF(A8496&lt;&gt;"",IF(MID(C8496,1,1)="r",SigmaEpsReinf(J8496,$AS$42:$AS$43,$AS$41,$AS$39,$AS$40,$AQ$38),""),"")</f>
        <v/>
      </c>
      <c r="Q8496" s="92" t="str">
        <f t="shared" si="1336"/>
        <v/>
      </c>
      <c r="R8496" s="92" t="str">
        <f t="shared" si="1337"/>
        <v/>
      </c>
      <c r="U8496" s="5"/>
      <c r="V8496" s="5"/>
      <c r="W8496" s="94" t="str">
        <f t="shared" si="1335"/>
        <v/>
      </c>
      <c r="X8496" s="94" t="str">
        <f t="shared" si="1338"/>
        <v/>
      </c>
      <c r="Y8496" s="5"/>
      <c r="BK8496" s="8"/>
      <c r="BL8496" s="5"/>
      <c r="BM8496" s="5"/>
      <c r="BN8496" s="5"/>
      <c r="BO8496" s="5"/>
      <c r="BP8496" s="1"/>
      <c r="BQ8496" s="1"/>
      <c r="BR8496" s="1"/>
      <c r="BS8496" s="1"/>
      <c r="BT8496" s="1"/>
      <c r="BU8496" s="4"/>
      <c r="BV8496" s="1"/>
      <c r="BW8496" s="3"/>
      <c r="BX8496" s="4"/>
      <c r="BY8496" s="5"/>
      <c r="BZ8496" s="5"/>
      <c r="CA8496" s="5"/>
      <c r="CB8496" s="5"/>
      <c r="CC8496" s="5"/>
      <c r="CD8496" s="43"/>
    </row>
    <row r="8497" spans="1:82" x14ac:dyDescent="0.25">
      <c r="A8497" s="8"/>
      <c r="B8497" s="5"/>
      <c r="C8497" s="5"/>
      <c r="D8497" s="5"/>
      <c r="E8497" s="5"/>
      <c r="F8497" s="94" t="str">
        <f t="shared" si="1329"/>
        <v/>
      </c>
      <c r="G8497" s="94" t="str">
        <f t="shared" si="1330"/>
        <v/>
      </c>
      <c r="H8497" s="127" t="str">
        <f>IF(A8497&lt;&gt;"",IF(MID(C8497,1,1)="c",$AS$26,IF(MID(C8497,1,1)="r",$AS$41,IF(MID(C8497,1,1)="p",#REF!,#REF!))),"")</f>
        <v/>
      </c>
      <c r="I8497" s="92" t="str">
        <f t="shared" si="1331"/>
        <v/>
      </c>
      <c r="J8497" s="92" t="str">
        <f t="shared" si="1332"/>
        <v/>
      </c>
      <c r="K8497" s="92" t="str">
        <f t="shared" si="1333"/>
        <v/>
      </c>
      <c r="L8497" s="92" t="str">
        <f t="shared" si="1334"/>
        <v/>
      </c>
      <c r="M8497" s="95" t="str">
        <f>IF(A8497&lt;&gt;"",IF(MID(C8497,1,1)="c",SigmaEpsConcrete(I8497,$AN$30:$AN$33,$AR$30:$AR$33,$AS$26,$AS$27,$AS$28,$AQ$20,$AU$19),""),"")</f>
        <v/>
      </c>
      <c r="N8497" s="95" t="str">
        <f>IF(A8497&lt;&gt;"",IF(MID(C8497,1,1)="r",SigmaEpsReinf(J8497,$AS$42:$AS$43,$AS$41,$AS$39,$AS$40,$AQ$38),""),"")</f>
        <v/>
      </c>
      <c r="Q8497" s="92" t="str">
        <f t="shared" si="1336"/>
        <v/>
      </c>
      <c r="R8497" s="92" t="str">
        <f t="shared" si="1337"/>
        <v/>
      </c>
      <c r="U8497" s="5"/>
      <c r="V8497" s="5"/>
      <c r="W8497" s="94" t="str">
        <f t="shared" si="1335"/>
        <v/>
      </c>
      <c r="X8497" s="94" t="str">
        <f t="shared" si="1338"/>
        <v/>
      </c>
      <c r="Y8497" s="5"/>
      <c r="BK8497" s="8"/>
      <c r="BL8497" s="5"/>
      <c r="BM8497" s="5"/>
      <c r="BN8497" s="5"/>
      <c r="BO8497" s="5"/>
      <c r="BP8497" s="1"/>
      <c r="BQ8497" s="1"/>
      <c r="BR8497" s="1"/>
      <c r="BS8497" s="1"/>
      <c r="BT8497" s="1"/>
      <c r="BU8497" s="4"/>
      <c r="BV8497" s="1"/>
      <c r="BW8497" s="3"/>
      <c r="BX8497" s="4"/>
      <c r="BY8497" s="5"/>
      <c r="BZ8497" s="5"/>
      <c r="CA8497" s="5"/>
      <c r="CB8497" s="5"/>
      <c r="CC8497" s="5"/>
      <c r="CD8497" s="43"/>
    </row>
    <row r="8498" spans="1:82" x14ac:dyDescent="0.25">
      <c r="A8498" s="8"/>
      <c r="B8498" s="5"/>
      <c r="C8498" s="5"/>
      <c r="D8498" s="5"/>
      <c r="E8498" s="5"/>
      <c r="F8498" s="94" t="str">
        <f t="shared" si="1329"/>
        <v/>
      </c>
      <c r="G8498" s="94" t="str">
        <f t="shared" si="1330"/>
        <v/>
      </c>
      <c r="H8498" s="127" t="str">
        <f>IF(A8498&lt;&gt;"",IF(MID(C8498,1,1)="c",$AS$26,IF(MID(C8498,1,1)="r",$AS$41,IF(MID(C8498,1,1)="p",#REF!,#REF!))),"")</f>
        <v/>
      </c>
      <c r="I8498" s="92" t="str">
        <f t="shared" si="1331"/>
        <v/>
      </c>
      <c r="J8498" s="92" t="str">
        <f t="shared" si="1332"/>
        <v/>
      </c>
      <c r="K8498" s="92" t="str">
        <f t="shared" si="1333"/>
        <v/>
      </c>
      <c r="L8498" s="92" t="str">
        <f t="shared" si="1334"/>
        <v/>
      </c>
      <c r="M8498" s="95" t="str">
        <f>IF(A8498&lt;&gt;"",IF(MID(C8498,1,1)="c",SigmaEpsConcrete(I8498,$AN$30:$AN$33,$AR$30:$AR$33,$AS$26,$AS$27,$AS$28,$AQ$20,$AU$19),""),"")</f>
        <v/>
      </c>
      <c r="N8498" s="95" t="str">
        <f>IF(A8498&lt;&gt;"",IF(MID(C8498,1,1)="r",SigmaEpsReinf(J8498,$AS$42:$AS$43,$AS$41,$AS$39,$AS$40,$AQ$38),""),"")</f>
        <v/>
      </c>
      <c r="Q8498" s="92" t="str">
        <f t="shared" si="1336"/>
        <v/>
      </c>
      <c r="R8498" s="92" t="str">
        <f t="shared" si="1337"/>
        <v/>
      </c>
      <c r="U8498" s="5"/>
      <c r="V8498" s="5"/>
      <c r="W8498" s="94" t="str">
        <f t="shared" si="1335"/>
        <v/>
      </c>
      <c r="X8498" s="94" t="str">
        <f t="shared" si="1338"/>
        <v/>
      </c>
      <c r="Y8498" s="5"/>
      <c r="BK8498" s="8"/>
      <c r="BL8498" s="5"/>
      <c r="BM8498" s="5"/>
      <c r="BN8498" s="5"/>
      <c r="BO8498" s="5"/>
      <c r="BP8498" s="1"/>
      <c r="BQ8498" s="1"/>
      <c r="BR8498" s="1"/>
      <c r="BS8498" s="1"/>
      <c r="BT8498" s="1"/>
      <c r="BU8498" s="4"/>
      <c r="BV8498" s="1"/>
      <c r="BW8498" s="3"/>
      <c r="BX8498" s="4"/>
      <c r="BY8498" s="5"/>
      <c r="BZ8498" s="5"/>
      <c r="CA8498" s="5"/>
      <c r="CB8498" s="5"/>
      <c r="CC8498" s="5"/>
      <c r="CD8498" s="43"/>
    </row>
    <row r="8499" spans="1:82" x14ac:dyDescent="0.25">
      <c r="A8499" s="8"/>
      <c r="B8499" s="5"/>
      <c r="C8499" s="5"/>
      <c r="D8499" s="5"/>
      <c r="E8499" s="5"/>
      <c r="F8499" s="94" t="str">
        <f t="shared" si="1329"/>
        <v/>
      </c>
      <c r="G8499" s="94" t="str">
        <f t="shared" si="1330"/>
        <v/>
      </c>
      <c r="H8499" s="127" t="str">
        <f>IF(A8499&lt;&gt;"",IF(MID(C8499,1,1)="c",$AS$26,IF(MID(C8499,1,1)="r",$AS$41,IF(MID(C8499,1,1)="p",#REF!,#REF!))),"")</f>
        <v/>
      </c>
      <c r="I8499" s="92" t="str">
        <f t="shared" si="1331"/>
        <v/>
      </c>
      <c r="J8499" s="92" t="str">
        <f t="shared" si="1332"/>
        <v/>
      </c>
      <c r="K8499" s="92" t="str">
        <f t="shared" si="1333"/>
        <v/>
      </c>
      <c r="L8499" s="92" t="str">
        <f t="shared" si="1334"/>
        <v/>
      </c>
      <c r="M8499" s="95" t="str">
        <f>IF(A8499&lt;&gt;"",IF(MID(C8499,1,1)="c",SigmaEpsConcrete(I8499,$AN$30:$AN$33,$AR$30:$AR$33,$AS$26,$AS$27,$AS$28,$AQ$20,$AU$19),""),"")</f>
        <v/>
      </c>
      <c r="N8499" s="95" t="str">
        <f>IF(A8499&lt;&gt;"",IF(MID(C8499,1,1)="r",SigmaEpsReinf(J8499,$AS$42:$AS$43,$AS$41,$AS$39,$AS$40,$AQ$38),""),"")</f>
        <v/>
      </c>
      <c r="Q8499" s="92" t="str">
        <f t="shared" si="1336"/>
        <v/>
      </c>
      <c r="R8499" s="92" t="str">
        <f t="shared" si="1337"/>
        <v/>
      </c>
      <c r="U8499" s="5"/>
      <c r="V8499" s="5"/>
      <c r="W8499" s="94" t="str">
        <f t="shared" si="1335"/>
        <v/>
      </c>
      <c r="X8499" s="94" t="str">
        <f t="shared" si="1338"/>
        <v/>
      </c>
      <c r="Y8499" s="5"/>
      <c r="BK8499" s="8"/>
      <c r="BL8499" s="5"/>
      <c r="BM8499" s="5"/>
      <c r="BN8499" s="5"/>
      <c r="BO8499" s="5"/>
      <c r="BP8499" s="1"/>
      <c r="BQ8499" s="1"/>
      <c r="BR8499" s="1"/>
      <c r="BS8499" s="1"/>
      <c r="BT8499" s="1"/>
      <c r="BU8499" s="4"/>
      <c r="BV8499" s="1"/>
      <c r="BW8499" s="3"/>
      <c r="BX8499" s="4"/>
      <c r="BY8499" s="5"/>
      <c r="BZ8499" s="5"/>
      <c r="CA8499" s="5"/>
      <c r="CB8499" s="5"/>
      <c r="CC8499" s="5"/>
      <c r="CD8499" s="43"/>
    </row>
    <row r="8500" spans="1:82" x14ac:dyDescent="0.25">
      <c r="A8500" s="8"/>
      <c r="B8500" s="5"/>
      <c r="C8500" s="5"/>
      <c r="D8500" s="5"/>
      <c r="E8500" s="5"/>
      <c r="F8500" s="94" t="str">
        <f t="shared" si="1329"/>
        <v/>
      </c>
      <c r="G8500" s="94" t="str">
        <f t="shared" si="1330"/>
        <v/>
      </c>
      <c r="H8500" s="127" t="str">
        <f>IF(A8500&lt;&gt;"",IF(MID(C8500,1,1)="c",$AS$26,IF(MID(C8500,1,1)="r",$AS$41,IF(MID(C8500,1,1)="p",#REF!,#REF!))),"")</f>
        <v/>
      </c>
      <c r="I8500" s="92" t="str">
        <f t="shared" si="1331"/>
        <v/>
      </c>
      <c r="J8500" s="92" t="str">
        <f t="shared" si="1332"/>
        <v/>
      </c>
      <c r="K8500" s="92" t="str">
        <f t="shared" si="1333"/>
        <v/>
      </c>
      <c r="L8500" s="92" t="str">
        <f t="shared" si="1334"/>
        <v/>
      </c>
      <c r="M8500" s="95" t="str">
        <f>IF(A8500&lt;&gt;"",IF(MID(C8500,1,1)="c",SigmaEpsConcrete(I8500,$AN$30:$AN$33,$AR$30:$AR$33,$AS$26,$AS$27,$AS$28,$AQ$20,$AU$19),""),"")</f>
        <v/>
      </c>
      <c r="N8500" s="95" t="str">
        <f>IF(A8500&lt;&gt;"",IF(MID(C8500,1,1)="r",SigmaEpsReinf(J8500,$AS$42:$AS$43,$AS$41,$AS$39,$AS$40,$AQ$38),""),"")</f>
        <v/>
      </c>
      <c r="Q8500" s="92" t="str">
        <f t="shared" si="1336"/>
        <v/>
      </c>
      <c r="R8500" s="92" t="str">
        <f t="shared" si="1337"/>
        <v/>
      </c>
      <c r="U8500" s="5"/>
      <c r="V8500" s="5"/>
      <c r="W8500" s="94" t="str">
        <f t="shared" si="1335"/>
        <v/>
      </c>
      <c r="X8500" s="94" t="str">
        <f t="shared" si="1338"/>
        <v/>
      </c>
      <c r="Y8500" s="5"/>
      <c r="BK8500" s="8"/>
      <c r="BL8500" s="5"/>
      <c r="BM8500" s="5"/>
      <c r="BN8500" s="5"/>
      <c r="BO8500" s="5"/>
      <c r="BP8500" s="1"/>
      <c r="BQ8500" s="1"/>
      <c r="BR8500" s="1"/>
      <c r="BS8500" s="1"/>
      <c r="BT8500" s="1"/>
      <c r="BU8500" s="4"/>
      <c r="BV8500" s="1"/>
      <c r="BW8500" s="3"/>
      <c r="BX8500" s="4"/>
      <c r="BY8500" s="5"/>
      <c r="BZ8500" s="5"/>
      <c r="CA8500" s="5"/>
      <c r="CB8500" s="5"/>
      <c r="CC8500" s="5"/>
      <c r="CD8500" s="43"/>
    </row>
    <row r="8501" spans="1:82" x14ac:dyDescent="0.25">
      <c r="A8501" s="8"/>
      <c r="B8501" s="5"/>
      <c r="C8501" s="5"/>
      <c r="D8501" s="5"/>
      <c r="E8501" s="5"/>
      <c r="F8501" s="94" t="str">
        <f t="shared" si="1329"/>
        <v/>
      </c>
      <c r="G8501" s="94" t="str">
        <f t="shared" si="1330"/>
        <v/>
      </c>
      <c r="H8501" s="127" t="str">
        <f>IF(A8501&lt;&gt;"",IF(MID(C8501,1,1)="c",$AS$26,IF(MID(C8501,1,1)="r",$AS$41,IF(MID(C8501,1,1)="p",#REF!,#REF!))),"")</f>
        <v/>
      </c>
      <c r="I8501" s="92" t="str">
        <f t="shared" si="1331"/>
        <v/>
      </c>
      <c r="J8501" s="92" t="str">
        <f t="shared" si="1332"/>
        <v/>
      </c>
      <c r="K8501" s="92" t="str">
        <f t="shared" si="1333"/>
        <v/>
      </c>
      <c r="L8501" s="92" t="str">
        <f t="shared" si="1334"/>
        <v/>
      </c>
      <c r="M8501" s="95" t="str">
        <f>IF(A8501&lt;&gt;"",IF(MID(C8501,1,1)="c",SigmaEpsConcrete(I8501,$AN$30:$AN$33,$AR$30:$AR$33,$AS$26,$AS$27,$AS$28,$AQ$20,$AU$19),""),"")</f>
        <v/>
      </c>
      <c r="N8501" s="95" t="str">
        <f>IF(A8501&lt;&gt;"",IF(MID(C8501,1,1)="r",SigmaEpsReinf(J8501,$AS$42:$AS$43,$AS$41,$AS$39,$AS$40,$AQ$38),""),"")</f>
        <v/>
      </c>
      <c r="Q8501" s="92" t="str">
        <f t="shared" si="1336"/>
        <v/>
      </c>
      <c r="R8501" s="92" t="str">
        <f t="shared" si="1337"/>
        <v/>
      </c>
      <c r="U8501" s="5"/>
      <c r="V8501" s="5"/>
      <c r="W8501" s="94" t="str">
        <f t="shared" si="1335"/>
        <v/>
      </c>
      <c r="X8501" s="94" t="str">
        <f t="shared" si="1338"/>
        <v/>
      </c>
      <c r="Y8501" s="5"/>
      <c r="BK8501" s="8"/>
      <c r="BL8501" s="5"/>
      <c r="BM8501" s="5"/>
      <c r="BN8501" s="5"/>
      <c r="BO8501" s="5"/>
      <c r="BP8501" s="1"/>
      <c r="BQ8501" s="1"/>
      <c r="BR8501" s="1"/>
      <c r="BS8501" s="1"/>
      <c r="BT8501" s="1"/>
      <c r="BU8501" s="4"/>
      <c r="BV8501" s="1"/>
      <c r="BW8501" s="3"/>
      <c r="BX8501" s="4"/>
      <c r="BY8501" s="5"/>
      <c r="BZ8501" s="5"/>
      <c r="CA8501" s="5"/>
      <c r="CB8501" s="5"/>
      <c r="CC8501" s="5"/>
      <c r="CD8501" s="43"/>
    </row>
    <row r="8502" spans="1:82" x14ac:dyDescent="0.25">
      <c r="A8502" s="8"/>
      <c r="B8502" s="5"/>
      <c r="C8502" s="5"/>
      <c r="D8502" s="5"/>
      <c r="E8502" s="5"/>
      <c r="F8502" s="94" t="str">
        <f t="shared" si="1329"/>
        <v/>
      </c>
      <c r="G8502" s="94" t="str">
        <f t="shared" si="1330"/>
        <v/>
      </c>
      <c r="H8502" s="127" t="str">
        <f>IF(A8502&lt;&gt;"",IF(MID(C8502,1,1)="c",$AS$26,IF(MID(C8502,1,1)="r",$AS$41,IF(MID(C8502,1,1)="p",#REF!,#REF!))),"")</f>
        <v/>
      </c>
      <c r="I8502" s="92" t="str">
        <f t="shared" si="1331"/>
        <v/>
      </c>
      <c r="J8502" s="92" t="str">
        <f t="shared" si="1332"/>
        <v/>
      </c>
      <c r="K8502" s="92" t="str">
        <f t="shared" si="1333"/>
        <v/>
      </c>
      <c r="L8502" s="92" t="str">
        <f t="shared" si="1334"/>
        <v/>
      </c>
      <c r="M8502" s="95" t="str">
        <f>IF(A8502&lt;&gt;"",IF(MID(C8502,1,1)="c",SigmaEpsConcrete(I8502,$AN$30:$AN$33,$AR$30:$AR$33,$AS$26,$AS$27,$AS$28,$AQ$20,$AU$19),""),"")</f>
        <v/>
      </c>
      <c r="N8502" s="95" t="str">
        <f>IF(A8502&lt;&gt;"",IF(MID(C8502,1,1)="r",SigmaEpsReinf(J8502,$AS$42:$AS$43,$AS$41,$AS$39,$AS$40,$AQ$38),""),"")</f>
        <v/>
      </c>
      <c r="Q8502" s="92" t="str">
        <f t="shared" si="1336"/>
        <v/>
      </c>
      <c r="R8502" s="92" t="str">
        <f t="shared" si="1337"/>
        <v/>
      </c>
      <c r="U8502" s="5"/>
      <c r="V8502" s="5"/>
      <c r="W8502" s="94" t="str">
        <f t="shared" si="1335"/>
        <v/>
      </c>
      <c r="X8502" s="94" t="str">
        <f t="shared" si="1338"/>
        <v/>
      </c>
      <c r="Y8502" s="5"/>
      <c r="BK8502" s="8"/>
      <c r="BL8502" s="5"/>
      <c r="BM8502" s="5"/>
      <c r="BN8502" s="5"/>
      <c r="BO8502" s="5"/>
      <c r="BP8502" s="1"/>
      <c r="BQ8502" s="1"/>
      <c r="BR8502" s="1"/>
      <c r="BS8502" s="1"/>
      <c r="BT8502" s="1"/>
      <c r="BU8502" s="4"/>
      <c r="BV8502" s="1"/>
      <c r="BW8502" s="3"/>
      <c r="BX8502" s="4"/>
      <c r="BY8502" s="5"/>
      <c r="BZ8502" s="5"/>
      <c r="CA8502" s="5"/>
      <c r="CB8502" s="5"/>
      <c r="CC8502" s="5"/>
      <c r="CD8502" s="43"/>
    </row>
    <row r="8503" spans="1:82" x14ac:dyDescent="0.25">
      <c r="A8503" s="8"/>
      <c r="B8503" s="5"/>
      <c r="C8503" s="5"/>
      <c r="D8503" s="5"/>
      <c r="E8503" s="5"/>
      <c r="F8503" s="94" t="str">
        <f t="shared" si="1329"/>
        <v/>
      </c>
      <c r="G8503" s="94" t="str">
        <f t="shared" si="1330"/>
        <v/>
      </c>
      <c r="H8503" s="127" t="str">
        <f>IF(A8503&lt;&gt;"",IF(MID(C8503,1,1)="c",$AS$26,IF(MID(C8503,1,1)="r",$AS$41,IF(MID(C8503,1,1)="p",#REF!,#REF!))),"")</f>
        <v/>
      </c>
      <c r="I8503" s="92" t="str">
        <f t="shared" si="1331"/>
        <v/>
      </c>
      <c r="J8503" s="92" t="str">
        <f t="shared" si="1332"/>
        <v/>
      </c>
      <c r="K8503" s="92" t="str">
        <f t="shared" si="1333"/>
        <v/>
      </c>
      <c r="L8503" s="92" t="str">
        <f t="shared" si="1334"/>
        <v/>
      </c>
      <c r="M8503" s="95" t="str">
        <f>IF(A8503&lt;&gt;"",IF(MID(C8503,1,1)="c",SigmaEpsConcrete(I8503,$AN$30:$AN$33,$AR$30:$AR$33,$AS$26,$AS$27,$AS$28,$AQ$20,$AU$19),""),"")</f>
        <v/>
      </c>
      <c r="N8503" s="95" t="str">
        <f>IF(A8503&lt;&gt;"",IF(MID(C8503,1,1)="r",SigmaEpsReinf(J8503,$AS$42:$AS$43,$AS$41,$AS$39,$AS$40,$AQ$38),""),"")</f>
        <v/>
      </c>
      <c r="Q8503" s="92" t="str">
        <f t="shared" si="1336"/>
        <v/>
      </c>
      <c r="R8503" s="92" t="str">
        <f t="shared" si="1337"/>
        <v/>
      </c>
      <c r="U8503" s="5"/>
      <c r="V8503" s="5"/>
      <c r="W8503" s="94" t="str">
        <f t="shared" si="1335"/>
        <v/>
      </c>
      <c r="X8503" s="94" t="str">
        <f t="shared" si="1338"/>
        <v/>
      </c>
      <c r="Y8503" s="5"/>
      <c r="BK8503" s="8"/>
      <c r="BL8503" s="5"/>
      <c r="BM8503" s="5"/>
      <c r="BN8503" s="5"/>
      <c r="BO8503" s="5"/>
      <c r="BP8503" s="1"/>
      <c r="BQ8503" s="1"/>
      <c r="BR8503" s="1"/>
      <c r="BS8503" s="1"/>
      <c r="BT8503" s="1"/>
      <c r="BU8503" s="4"/>
      <c r="BV8503" s="1"/>
      <c r="BW8503" s="3"/>
      <c r="BX8503" s="4"/>
      <c r="BY8503" s="5"/>
      <c r="BZ8503" s="5"/>
      <c r="CA8503" s="5"/>
      <c r="CB8503" s="5"/>
      <c r="CC8503" s="5"/>
      <c r="CD8503" s="43"/>
    </row>
    <row r="8504" spans="1:82" x14ac:dyDescent="0.25">
      <c r="A8504" s="8"/>
      <c r="B8504" s="5"/>
      <c r="C8504" s="5"/>
      <c r="D8504" s="5"/>
      <c r="E8504" s="5"/>
      <c r="F8504" s="94" t="str">
        <f t="shared" si="1329"/>
        <v/>
      </c>
      <c r="G8504" s="94" t="str">
        <f t="shared" si="1330"/>
        <v/>
      </c>
      <c r="H8504" s="127" t="str">
        <f>IF(A8504&lt;&gt;"",IF(MID(C8504,1,1)="c",$AS$26,IF(MID(C8504,1,1)="r",$AS$41,IF(MID(C8504,1,1)="p",#REF!,#REF!))),"")</f>
        <v/>
      </c>
      <c r="I8504" s="92" t="str">
        <f t="shared" si="1331"/>
        <v/>
      </c>
      <c r="J8504" s="92" t="str">
        <f t="shared" si="1332"/>
        <v/>
      </c>
      <c r="K8504" s="92" t="str">
        <f t="shared" si="1333"/>
        <v/>
      </c>
      <c r="L8504" s="92" t="str">
        <f t="shared" si="1334"/>
        <v/>
      </c>
      <c r="M8504" s="95" t="str">
        <f>IF(A8504&lt;&gt;"",IF(MID(C8504,1,1)="c",SigmaEpsConcrete(I8504,$AN$30:$AN$33,$AR$30:$AR$33,$AS$26,$AS$27,$AS$28,$AQ$20,$AU$19),""),"")</f>
        <v/>
      </c>
      <c r="N8504" s="95" t="str">
        <f>IF(A8504&lt;&gt;"",IF(MID(C8504,1,1)="r",SigmaEpsReinf(J8504,$AS$42:$AS$43,$AS$41,$AS$39,$AS$40,$AQ$38),""),"")</f>
        <v/>
      </c>
      <c r="Q8504" s="92" t="str">
        <f t="shared" si="1336"/>
        <v/>
      </c>
      <c r="R8504" s="92" t="str">
        <f t="shared" si="1337"/>
        <v/>
      </c>
      <c r="U8504" s="5"/>
      <c r="V8504" s="5"/>
      <c r="W8504" s="94" t="str">
        <f t="shared" si="1335"/>
        <v/>
      </c>
      <c r="X8504" s="94" t="str">
        <f t="shared" si="1338"/>
        <v/>
      </c>
      <c r="Y8504" s="5"/>
      <c r="BK8504" s="8"/>
      <c r="BL8504" s="5"/>
      <c r="BM8504" s="5"/>
      <c r="BN8504" s="5"/>
      <c r="BO8504" s="5"/>
      <c r="BP8504" s="1"/>
      <c r="BQ8504" s="1"/>
      <c r="BR8504" s="1"/>
      <c r="BS8504" s="1"/>
      <c r="BT8504" s="1"/>
      <c r="BU8504" s="4"/>
      <c r="BV8504" s="1"/>
      <c r="BW8504" s="3"/>
      <c r="BX8504" s="4"/>
      <c r="BY8504" s="5"/>
      <c r="BZ8504" s="5"/>
      <c r="CA8504" s="5"/>
      <c r="CB8504" s="5"/>
      <c r="CC8504" s="5"/>
      <c r="CD8504" s="43"/>
    </row>
    <row r="8505" spans="1:82" x14ac:dyDescent="0.25">
      <c r="A8505" s="8"/>
      <c r="B8505" s="5"/>
      <c r="C8505" s="5"/>
      <c r="D8505" s="5"/>
      <c r="E8505" s="5"/>
      <c r="F8505" s="94" t="str">
        <f t="shared" si="1329"/>
        <v/>
      </c>
      <c r="G8505" s="94" t="str">
        <f t="shared" si="1330"/>
        <v/>
      </c>
      <c r="H8505" s="127" t="str">
        <f>IF(A8505&lt;&gt;"",IF(MID(C8505,1,1)="c",$AS$26,IF(MID(C8505,1,1)="r",$AS$41,IF(MID(C8505,1,1)="p",#REF!,#REF!))),"")</f>
        <v/>
      </c>
      <c r="I8505" s="92" t="str">
        <f t="shared" si="1331"/>
        <v/>
      </c>
      <c r="J8505" s="92" t="str">
        <f t="shared" si="1332"/>
        <v/>
      </c>
      <c r="K8505" s="92" t="str">
        <f t="shared" si="1333"/>
        <v/>
      </c>
      <c r="L8505" s="92" t="str">
        <f t="shared" si="1334"/>
        <v/>
      </c>
      <c r="M8505" s="95" t="str">
        <f>IF(A8505&lt;&gt;"",IF(MID(C8505,1,1)="c",SigmaEpsConcrete(I8505,$AN$30:$AN$33,$AR$30:$AR$33,$AS$26,$AS$27,$AS$28,$AQ$20,$AU$19),""),"")</f>
        <v/>
      </c>
      <c r="N8505" s="95" t="str">
        <f>IF(A8505&lt;&gt;"",IF(MID(C8505,1,1)="r",SigmaEpsReinf(J8505,$AS$42:$AS$43,$AS$41,$AS$39,$AS$40,$AQ$38),""),"")</f>
        <v/>
      </c>
      <c r="Q8505" s="92" t="str">
        <f t="shared" si="1336"/>
        <v/>
      </c>
      <c r="R8505" s="92" t="str">
        <f t="shared" si="1337"/>
        <v/>
      </c>
      <c r="U8505" s="5"/>
      <c r="V8505" s="5"/>
      <c r="W8505" s="94" t="str">
        <f t="shared" si="1335"/>
        <v/>
      </c>
      <c r="X8505" s="94" t="str">
        <f t="shared" si="1338"/>
        <v/>
      </c>
      <c r="Y8505" s="5"/>
      <c r="BK8505" s="8"/>
      <c r="BL8505" s="5"/>
      <c r="BM8505" s="5"/>
      <c r="BN8505" s="5"/>
      <c r="BO8505" s="5"/>
      <c r="BP8505" s="1"/>
      <c r="BQ8505" s="1"/>
      <c r="BR8505" s="1"/>
      <c r="BS8505" s="1"/>
      <c r="BT8505" s="1"/>
      <c r="BU8505" s="4"/>
      <c r="BV8505" s="1"/>
      <c r="BW8505" s="3"/>
      <c r="BX8505" s="4"/>
      <c r="BY8505" s="5"/>
      <c r="BZ8505" s="5"/>
      <c r="CA8505" s="5"/>
      <c r="CB8505" s="5"/>
      <c r="CC8505" s="5"/>
      <c r="CD8505" s="43"/>
    </row>
    <row r="8506" spans="1:82" x14ac:dyDescent="0.25">
      <c r="A8506" s="8"/>
      <c r="B8506" s="5"/>
      <c r="C8506" s="5"/>
      <c r="D8506" s="5"/>
      <c r="E8506" s="5"/>
      <c r="F8506" s="94" t="str">
        <f t="shared" si="1329"/>
        <v/>
      </c>
      <c r="G8506" s="94" t="str">
        <f t="shared" si="1330"/>
        <v/>
      </c>
      <c r="H8506" s="127" t="str">
        <f>IF(A8506&lt;&gt;"",IF(MID(C8506,1,1)="c",$AS$26,IF(MID(C8506,1,1)="r",$AS$41,IF(MID(C8506,1,1)="p",#REF!,#REF!))),"")</f>
        <v/>
      </c>
      <c r="I8506" s="92" t="str">
        <f t="shared" si="1331"/>
        <v/>
      </c>
      <c r="J8506" s="92" t="str">
        <f t="shared" si="1332"/>
        <v/>
      </c>
      <c r="K8506" s="92" t="str">
        <f t="shared" si="1333"/>
        <v/>
      </c>
      <c r="L8506" s="92" t="str">
        <f t="shared" si="1334"/>
        <v/>
      </c>
      <c r="M8506" s="95" t="str">
        <f>IF(A8506&lt;&gt;"",IF(MID(C8506,1,1)="c",SigmaEpsConcrete(I8506,$AN$30:$AN$33,$AR$30:$AR$33,$AS$26,$AS$27,$AS$28,$AQ$20,$AU$19),""),"")</f>
        <v/>
      </c>
      <c r="N8506" s="95" t="str">
        <f>IF(A8506&lt;&gt;"",IF(MID(C8506,1,1)="r",SigmaEpsReinf(J8506,$AS$42:$AS$43,$AS$41,$AS$39,$AS$40,$AQ$38),""),"")</f>
        <v/>
      </c>
      <c r="Q8506" s="92" t="str">
        <f t="shared" si="1336"/>
        <v/>
      </c>
      <c r="R8506" s="92" t="str">
        <f t="shared" si="1337"/>
        <v/>
      </c>
      <c r="U8506" s="5"/>
      <c r="V8506" s="5"/>
      <c r="W8506" s="94" t="str">
        <f t="shared" si="1335"/>
        <v/>
      </c>
      <c r="X8506" s="94" t="str">
        <f t="shared" si="1338"/>
        <v/>
      </c>
      <c r="Y8506" s="5"/>
      <c r="BK8506" s="8"/>
      <c r="BL8506" s="5"/>
      <c r="BM8506" s="5"/>
      <c r="BN8506" s="5"/>
      <c r="BO8506" s="5"/>
      <c r="BP8506" s="1"/>
      <c r="BQ8506" s="1"/>
      <c r="BR8506" s="1"/>
      <c r="BS8506" s="1"/>
      <c r="BT8506" s="1"/>
      <c r="BU8506" s="4"/>
      <c r="BV8506" s="1"/>
      <c r="BW8506" s="3"/>
      <c r="BX8506" s="4"/>
      <c r="BY8506" s="5"/>
      <c r="BZ8506" s="5"/>
      <c r="CA8506" s="5"/>
      <c r="CB8506" s="5"/>
      <c r="CC8506" s="5"/>
      <c r="CD8506" s="43"/>
    </row>
    <row r="8507" spans="1:82" x14ac:dyDescent="0.25">
      <c r="A8507" s="8"/>
      <c r="B8507" s="5"/>
      <c r="C8507" s="5"/>
      <c r="D8507" s="5"/>
      <c r="E8507" s="5"/>
      <c r="F8507" s="94" t="str">
        <f t="shared" si="1329"/>
        <v/>
      </c>
      <c r="G8507" s="94" t="str">
        <f t="shared" si="1330"/>
        <v/>
      </c>
      <c r="H8507" s="127" t="str">
        <f>IF(A8507&lt;&gt;"",IF(MID(C8507,1,1)="c",$AS$26,IF(MID(C8507,1,1)="r",$AS$41,IF(MID(C8507,1,1)="p",#REF!,#REF!))),"")</f>
        <v/>
      </c>
      <c r="I8507" s="92" t="str">
        <f t="shared" si="1331"/>
        <v/>
      </c>
      <c r="J8507" s="92" t="str">
        <f t="shared" si="1332"/>
        <v/>
      </c>
      <c r="K8507" s="92" t="str">
        <f t="shared" si="1333"/>
        <v/>
      </c>
      <c r="L8507" s="92" t="str">
        <f t="shared" si="1334"/>
        <v/>
      </c>
      <c r="M8507" s="95" t="str">
        <f>IF(A8507&lt;&gt;"",IF(MID(C8507,1,1)="c",SigmaEpsConcrete(I8507,$AN$30:$AN$33,$AR$30:$AR$33,$AS$26,$AS$27,$AS$28,$AQ$20,$AU$19),""),"")</f>
        <v/>
      </c>
      <c r="N8507" s="95" t="str">
        <f>IF(A8507&lt;&gt;"",IF(MID(C8507,1,1)="r",SigmaEpsReinf(J8507,$AS$42:$AS$43,$AS$41,$AS$39,$AS$40,$AQ$38),""),"")</f>
        <v/>
      </c>
      <c r="Q8507" s="92" t="str">
        <f t="shared" si="1336"/>
        <v/>
      </c>
      <c r="R8507" s="92" t="str">
        <f t="shared" si="1337"/>
        <v/>
      </c>
      <c r="U8507" s="5"/>
      <c r="V8507" s="5"/>
      <c r="W8507" s="94" t="str">
        <f t="shared" si="1335"/>
        <v/>
      </c>
      <c r="X8507" s="94" t="str">
        <f t="shared" si="1338"/>
        <v/>
      </c>
      <c r="Y8507" s="5"/>
      <c r="BK8507" s="8"/>
      <c r="BL8507" s="5"/>
      <c r="BM8507" s="5"/>
      <c r="BN8507" s="5"/>
      <c r="BO8507" s="5"/>
      <c r="BP8507" s="1"/>
      <c r="BQ8507" s="1"/>
      <c r="BR8507" s="1"/>
      <c r="BS8507" s="1"/>
      <c r="BT8507" s="1"/>
      <c r="BU8507" s="4"/>
      <c r="BV8507" s="1"/>
      <c r="BW8507" s="3"/>
      <c r="BX8507" s="4"/>
      <c r="BY8507" s="5"/>
      <c r="BZ8507" s="5"/>
      <c r="CA8507" s="5"/>
      <c r="CB8507" s="5"/>
      <c r="CC8507" s="5"/>
      <c r="CD8507" s="43"/>
    </row>
    <row r="8508" spans="1:82" x14ac:dyDescent="0.25">
      <c r="A8508" s="8"/>
      <c r="B8508" s="5"/>
      <c r="C8508" s="5"/>
      <c r="D8508" s="5"/>
      <c r="E8508" s="5"/>
      <c r="F8508" s="94" t="str">
        <f t="shared" si="1329"/>
        <v/>
      </c>
      <c r="G8508" s="94" t="str">
        <f t="shared" si="1330"/>
        <v/>
      </c>
      <c r="H8508" s="127" t="str">
        <f>IF(A8508&lt;&gt;"",IF(MID(C8508,1,1)="c",$AS$26,IF(MID(C8508,1,1)="r",$AS$41,IF(MID(C8508,1,1)="p",#REF!,#REF!))),"")</f>
        <v/>
      </c>
      <c r="I8508" s="92" t="str">
        <f t="shared" si="1331"/>
        <v/>
      </c>
      <c r="J8508" s="92" t="str">
        <f t="shared" si="1332"/>
        <v/>
      </c>
      <c r="K8508" s="92" t="str">
        <f t="shared" si="1333"/>
        <v/>
      </c>
      <c r="L8508" s="92" t="str">
        <f t="shared" si="1334"/>
        <v/>
      </c>
      <c r="M8508" s="95" t="str">
        <f>IF(A8508&lt;&gt;"",IF(MID(C8508,1,1)="c",SigmaEpsConcrete(I8508,$AN$30:$AN$33,$AR$30:$AR$33,$AS$26,$AS$27,$AS$28,$AQ$20,$AU$19),""),"")</f>
        <v/>
      </c>
      <c r="N8508" s="95" t="str">
        <f>IF(A8508&lt;&gt;"",IF(MID(C8508,1,1)="r",SigmaEpsReinf(J8508,$AS$42:$AS$43,$AS$41,$AS$39,$AS$40,$AQ$38),""),"")</f>
        <v/>
      </c>
      <c r="Q8508" s="92" t="str">
        <f t="shared" si="1336"/>
        <v/>
      </c>
      <c r="R8508" s="92" t="str">
        <f t="shared" si="1337"/>
        <v/>
      </c>
      <c r="U8508" s="5"/>
      <c r="V8508" s="5"/>
      <c r="W8508" s="94" t="str">
        <f t="shared" si="1335"/>
        <v/>
      </c>
      <c r="X8508" s="94" t="str">
        <f t="shared" si="1338"/>
        <v/>
      </c>
      <c r="Y8508" s="5"/>
      <c r="BK8508" s="8"/>
      <c r="BL8508" s="5"/>
      <c r="BM8508" s="5"/>
      <c r="BN8508" s="5"/>
      <c r="BO8508" s="5"/>
      <c r="BP8508" s="1"/>
      <c r="BQ8508" s="1"/>
      <c r="BR8508" s="1"/>
      <c r="BS8508" s="1"/>
      <c r="BT8508" s="1"/>
      <c r="BU8508" s="4"/>
      <c r="BV8508" s="1"/>
      <c r="BW8508" s="3"/>
      <c r="BX8508" s="4"/>
      <c r="BY8508" s="5"/>
      <c r="BZ8508" s="5"/>
      <c r="CA8508" s="5"/>
      <c r="CB8508" s="5"/>
      <c r="CC8508" s="5"/>
      <c r="CD8508" s="43"/>
    </row>
    <row r="8509" spans="1:82" x14ac:dyDescent="0.25">
      <c r="A8509" s="8"/>
      <c r="B8509" s="5"/>
      <c r="C8509" s="5"/>
      <c r="D8509" s="5"/>
      <c r="E8509" s="5"/>
      <c r="F8509" s="94" t="str">
        <f t="shared" si="1329"/>
        <v/>
      </c>
      <c r="G8509" s="94" t="str">
        <f t="shared" si="1330"/>
        <v/>
      </c>
      <c r="H8509" s="127" t="str">
        <f>IF(A8509&lt;&gt;"",IF(MID(C8509,1,1)="c",$AS$26,IF(MID(C8509,1,1)="r",$AS$41,IF(MID(C8509,1,1)="p",#REF!,#REF!))),"")</f>
        <v/>
      </c>
      <c r="I8509" s="92" t="str">
        <f t="shared" si="1331"/>
        <v/>
      </c>
      <c r="J8509" s="92" t="str">
        <f t="shared" si="1332"/>
        <v/>
      </c>
      <c r="K8509" s="92" t="str">
        <f t="shared" si="1333"/>
        <v/>
      </c>
      <c r="L8509" s="92" t="str">
        <f t="shared" si="1334"/>
        <v/>
      </c>
      <c r="M8509" s="95" t="str">
        <f>IF(A8509&lt;&gt;"",IF(MID(C8509,1,1)="c",SigmaEpsConcrete(I8509,$AN$30:$AN$33,$AR$30:$AR$33,$AS$26,$AS$27,$AS$28,$AQ$20,$AU$19),""),"")</f>
        <v/>
      </c>
      <c r="N8509" s="95" t="str">
        <f>IF(A8509&lt;&gt;"",IF(MID(C8509,1,1)="r",SigmaEpsReinf(J8509,$AS$42:$AS$43,$AS$41,$AS$39,$AS$40,$AQ$38),""),"")</f>
        <v/>
      </c>
      <c r="Q8509" s="92" t="str">
        <f t="shared" si="1336"/>
        <v/>
      </c>
      <c r="R8509" s="92" t="str">
        <f t="shared" si="1337"/>
        <v/>
      </c>
      <c r="U8509" s="5"/>
      <c r="V8509" s="5"/>
      <c r="W8509" s="94" t="str">
        <f t="shared" si="1335"/>
        <v/>
      </c>
      <c r="X8509" s="94" t="str">
        <f t="shared" si="1338"/>
        <v/>
      </c>
      <c r="Y8509" s="5"/>
      <c r="BK8509" s="8"/>
      <c r="BL8509" s="5"/>
      <c r="BM8509" s="5"/>
      <c r="BN8509" s="5"/>
      <c r="BO8509" s="5"/>
      <c r="BP8509" s="1"/>
      <c r="BQ8509" s="1"/>
      <c r="BR8509" s="1"/>
      <c r="BS8509" s="1"/>
      <c r="BT8509" s="1"/>
      <c r="BU8509" s="4"/>
      <c r="BV8509" s="1"/>
      <c r="BW8509" s="3"/>
      <c r="BX8509" s="4"/>
      <c r="BY8509" s="5"/>
      <c r="BZ8509" s="5"/>
      <c r="CA8509" s="5"/>
      <c r="CB8509" s="5"/>
      <c r="CC8509" s="5"/>
      <c r="CD8509" s="43"/>
    </row>
    <row r="8510" spans="1:82" x14ac:dyDescent="0.25">
      <c r="A8510" s="8"/>
      <c r="B8510" s="5"/>
      <c r="C8510" s="5"/>
      <c r="D8510" s="5"/>
      <c r="E8510" s="5"/>
      <c r="F8510" s="94" t="str">
        <f t="shared" si="1329"/>
        <v/>
      </c>
      <c r="G8510" s="94" t="str">
        <f t="shared" si="1330"/>
        <v/>
      </c>
      <c r="H8510" s="127" t="str">
        <f>IF(A8510&lt;&gt;"",IF(MID(C8510,1,1)="c",$AS$26,IF(MID(C8510,1,1)="r",$AS$41,IF(MID(C8510,1,1)="p",#REF!,#REF!))),"")</f>
        <v/>
      </c>
      <c r="I8510" s="92" t="str">
        <f t="shared" si="1331"/>
        <v/>
      </c>
      <c r="J8510" s="92" t="str">
        <f t="shared" si="1332"/>
        <v/>
      </c>
      <c r="K8510" s="92" t="str">
        <f t="shared" si="1333"/>
        <v/>
      </c>
      <c r="L8510" s="92" t="str">
        <f t="shared" si="1334"/>
        <v/>
      </c>
      <c r="M8510" s="95" t="str">
        <f>IF(A8510&lt;&gt;"",IF(MID(C8510,1,1)="c",SigmaEpsConcrete(I8510,$AN$30:$AN$33,$AR$30:$AR$33,$AS$26,$AS$27,$AS$28,$AQ$20,$AU$19),""),"")</f>
        <v/>
      </c>
      <c r="N8510" s="95" t="str">
        <f>IF(A8510&lt;&gt;"",IF(MID(C8510,1,1)="r",SigmaEpsReinf(J8510,$AS$42:$AS$43,$AS$41,$AS$39,$AS$40,$AQ$38),""),"")</f>
        <v/>
      </c>
      <c r="Q8510" s="92" t="str">
        <f t="shared" si="1336"/>
        <v/>
      </c>
      <c r="R8510" s="92" t="str">
        <f t="shared" si="1337"/>
        <v/>
      </c>
      <c r="U8510" s="5"/>
      <c r="V8510" s="5"/>
      <c r="W8510" s="94" t="str">
        <f t="shared" si="1335"/>
        <v/>
      </c>
      <c r="X8510" s="94" t="str">
        <f t="shared" si="1338"/>
        <v/>
      </c>
      <c r="Y8510" s="5"/>
      <c r="BK8510" s="8"/>
      <c r="BL8510" s="5"/>
      <c r="BM8510" s="5"/>
      <c r="BN8510" s="5"/>
      <c r="BO8510" s="5"/>
      <c r="BP8510" s="1"/>
      <c r="BQ8510" s="1"/>
      <c r="BR8510" s="1"/>
      <c r="BS8510" s="1"/>
      <c r="BT8510" s="1"/>
      <c r="BU8510" s="4"/>
      <c r="BV8510" s="1"/>
      <c r="BW8510" s="3"/>
      <c r="BX8510" s="4"/>
      <c r="BY8510" s="5"/>
      <c r="BZ8510" s="5"/>
      <c r="CA8510" s="5"/>
      <c r="CB8510" s="5"/>
      <c r="CC8510" s="5"/>
      <c r="CD8510" s="43"/>
    </row>
    <row r="8511" spans="1:82" x14ac:dyDescent="0.25">
      <c r="A8511" s="8"/>
      <c r="B8511" s="5"/>
      <c r="C8511" s="5"/>
      <c r="D8511" s="5"/>
      <c r="E8511" s="5"/>
      <c r="F8511" s="94" t="str">
        <f t="shared" si="1329"/>
        <v/>
      </c>
      <c r="G8511" s="94" t="str">
        <f t="shared" si="1330"/>
        <v/>
      </c>
      <c r="H8511" s="127" t="str">
        <f>IF(A8511&lt;&gt;"",IF(MID(C8511,1,1)="c",$AS$26,IF(MID(C8511,1,1)="r",$AS$41,IF(MID(C8511,1,1)="p",#REF!,#REF!))),"")</f>
        <v/>
      </c>
      <c r="I8511" s="92" t="str">
        <f t="shared" si="1331"/>
        <v/>
      </c>
      <c r="J8511" s="92" t="str">
        <f t="shared" si="1332"/>
        <v/>
      </c>
      <c r="K8511" s="92" t="str">
        <f t="shared" si="1333"/>
        <v/>
      </c>
      <c r="L8511" s="92" t="str">
        <f t="shared" si="1334"/>
        <v/>
      </c>
      <c r="M8511" s="95" t="str">
        <f>IF(A8511&lt;&gt;"",IF(MID(C8511,1,1)="c",SigmaEpsConcrete(I8511,$AN$30:$AN$33,$AR$30:$AR$33,$AS$26,$AS$27,$AS$28,$AQ$20,$AU$19),""),"")</f>
        <v/>
      </c>
      <c r="N8511" s="95" t="str">
        <f>IF(A8511&lt;&gt;"",IF(MID(C8511,1,1)="r",SigmaEpsReinf(J8511,$AS$42:$AS$43,$AS$41,$AS$39,$AS$40,$AQ$38),""),"")</f>
        <v/>
      </c>
      <c r="Q8511" s="92" t="str">
        <f t="shared" si="1336"/>
        <v/>
      </c>
      <c r="R8511" s="92" t="str">
        <f t="shared" si="1337"/>
        <v/>
      </c>
      <c r="U8511" s="5"/>
      <c r="V8511" s="5"/>
      <c r="W8511" s="94" t="str">
        <f t="shared" si="1335"/>
        <v/>
      </c>
      <c r="X8511" s="94" t="str">
        <f t="shared" si="1338"/>
        <v/>
      </c>
      <c r="Y8511" s="5"/>
      <c r="BK8511" s="8"/>
      <c r="BL8511" s="5"/>
      <c r="BM8511" s="5"/>
      <c r="BN8511" s="5"/>
      <c r="BO8511" s="5"/>
      <c r="BP8511" s="1"/>
      <c r="BQ8511" s="1"/>
      <c r="BR8511" s="1"/>
      <c r="BS8511" s="1"/>
      <c r="BT8511" s="1"/>
      <c r="BU8511" s="4"/>
      <c r="BV8511" s="1"/>
      <c r="BW8511" s="3"/>
      <c r="BX8511" s="4"/>
      <c r="BY8511" s="5"/>
      <c r="BZ8511" s="5"/>
      <c r="CA8511" s="5"/>
      <c r="CB8511" s="5"/>
      <c r="CC8511" s="5"/>
      <c r="CD8511" s="43"/>
    </row>
    <row r="8512" spans="1:82" x14ac:dyDescent="0.25">
      <c r="A8512" s="8"/>
      <c r="B8512" s="5"/>
      <c r="C8512" s="5"/>
      <c r="D8512" s="5"/>
      <c r="E8512" s="5"/>
      <c r="F8512" s="94" t="str">
        <f t="shared" si="1329"/>
        <v/>
      </c>
      <c r="G8512" s="94" t="str">
        <f t="shared" si="1330"/>
        <v/>
      </c>
      <c r="H8512" s="127" t="str">
        <f>IF(A8512&lt;&gt;"",IF(MID(C8512,1,1)="c",$AS$26,IF(MID(C8512,1,1)="r",$AS$41,IF(MID(C8512,1,1)="p",#REF!,#REF!))),"")</f>
        <v/>
      </c>
      <c r="I8512" s="92" t="str">
        <f t="shared" si="1331"/>
        <v/>
      </c>
      <c r="J8512" s="92" t="str">
        <f t="shared" si="1332"/>
        <v/>
      </c>
      <c r="K8512" s="92" t="str">
        <f t="shared" si="1333"/>
        <v/>
      </c>
      <c r="L8512" s="92" t="str">
        <f t="shared" si="1334"/>
        <v/>
      </c>
      <c r="M8512" s="95" t="str">
        <f>IF(A8512&lt;&gt;"",IF(MID(C8512,1,1)="c",SigmaEpsConcrete(I8512,$AN$30:$AN$33,$AR$30:$AR$33,$AS$26,$AS$27,$AS$28,$AQ$20,$AU$19),""),"")</f>
        <v/>
      </c>
      <c r="N8512" s="95" t="str">
        <f>IF(A8512&lt;&gt;"",IF(MID(C8512,1,1)="r",SigmaEpsReinf(J8512,$AS$42:$AS$43,$AS$41,$AS$39,$AS$40,$AQ$38),""),"")</f>
        <v/>
      </c>
      <c r="Q8512" s="92" t="str">
        <f t="shared" si="1336"/>
        <v/>
      </c>
      <c r="R8512" s="92" t="str">
        <f t="shared" si="1337"/>
        <v/>
      </c>
      <c r="U8512" s="5"/>
      <c r="V8512" s="5"/>
      <c r="W8512" s="94" t="str">
        <f t="shared" si="1335"/>
        <v/>
      </c>
      <c r="X8512" s="94" t="str">
        <f t="shared" si="1338"/>
        <v/>
      </c>
      <c r="Y8512" s="5"/>
      <c r="BK8512" s="8"/>
      <c r="BL8512" s="5"/>
      <c r="BM8512" s="5"/>
      <c r="BN8512" s="5"/>
      <c r="BO8512" s="5"/>
      <c r="BP8512" s="1"/>
      <c r="BQ8512" s="1"/>
      <c r="BR8512" s="1"/>
      <c r="BS8512" s="1"/>
      <c r="BT8512" s="1"/>
      <c r="BU8512" s="4"/>
      <c r="BV8512" s="1"/>
      <c r="BW8512" s="3"/>
      <c r="BX8512" s="4"/>
      <c r="BY8512" s="5"/>
      <c r="BZ8512" s="5"/>
      <c r="CA8512" s="5"/>
      <c r="CB8512" s="5"/>
      <c r="CC8512" s="5"/>
      <c r="CD8512" s="43"/>
    </row>
    <row r="8513" spans="1:82" x14ac:dyDescent="0.25">
      <c r="A8513" s="8"/>
      <c r="B8513" s="5"/>
      <c r="C8513" s="5"/>
      <c r="D8513" s="5"/>
      <c r="E8513" s="5"/>
      <c r="F8513" s="94" t="str">
        <f t="shared" si="1329"/>
        <v/>
      </c>
      <c r="G8513" s="94" t="str">
        <f t="shared" si="1330"/>
        <v/>
      </c>
      <c r="H8513" s="127" t="str">
        <f>IF(A8513&lt;&gt;"",IF(MID(C8513,1,1)="c",$AS$26,IF(MID(C8513,1,1)="r",$AS$41,IF(MID(C8513,1,1)="p",#REF!,#REF!))),"")</f>
        <v/>
      </c>
      <c r="I8513" s="92" t="str">
        <f t="shared" si="1331"/>
        <v/>
      </c>
      <c r="J8513" s="92" t="str">
        <f t="shared" si="1332"/>
        <v/>
      </c>
      <c r="K8513" s="92" t="str">
        <f t="shared" si="1333"/>
        <v/>
      </c>
      <c r="L8513" s="92" t="str">
        <f t="shared" si="1334"/>
        <v/>
      </c>
      <c r="M8513" s="95" t="str">
        <f>IF(A8513&lt;&gt;"",IF(MID(C8513,1,1)="c",SigmaEpsConcrete(I8513,$AN$30:$AN$33,$AR$30:$AR$33,$AS$26,$AS$27,$AS$28,$AQ$20,$AU$19),""),"")</f>
        <v/>
      </c>
      <c r="N8513" s="95" t="str">
        <f>IF(A8513&lt;&gt;"",IF(MID(C8513,1,1)="r",SigmaEpsReinf(J8513,$AS$42:$AS$43,$AS$41,$AS$39,$AS$40,$AQ$38),""),"")</f>
        <v/>
      </c>
      <c r="Q8513" s="92" t="str">
        <f t="shared" si="1336"/>
        <v/>
      </c>
      <c r="R8513" s="92" t="str">
        <f t="shared" si="1337"/>
        <v/>
      </c>
      <c r="U8513" s="5"/>
      <c r="V8513" s="5"/>
      <c r="W8513" s="94" t="str">
        <f t="shared" si="1335"/>
        <v/>
      </c>
      <c r="X8513" s="94" t="str">
        <f t="shared" si="1338"/>
        <v/>
      </c>
      <c r="Y8513" s="5"/>
      <c r="BK8513" s="8"/>
      <c r="BL8513" s="5"/>
      <c r="BM8513" s="5"/>
      <c r="BN8513" s="5"/>
      <c r="BO8513" s="5"/>
      <c r="BP8513" s="1"/>
      <c r="BQ8513" s="1"/>
      <c r="BR8513" s="1"/>
      <c r="BS8513" s="1"/>
      <c r="BT8513" s="1"/>
      <c r="BU8513" s="4"/>
      <c r="BV8513" s="1"/>
      <c r="BW8513" s="3"/>
      <c r="BX8513" s="4"/>
      <c r="BY8513" s="5"/>
      <c r="BZ8513" s="5"/>
      <c r="CA8513" s="5"/>
      <c r="CB8513" s="5"/>
      <c r="CC8513" s="5"/>
      <c r="CD8513" s="43"/>
    </row>
    <row r="8514" spans="1:82" x14ac:dyDescent="0.25">
      <c r="A8514" s="8"/>
      <c r="B8514" s="5"/>
      <c r="C8514" s="5"/>
      <c r="D8514" s="5"/>
      <c r="E8514" s="5"/>
      <c r="F8514" s="94" t="str">
        <f t="shared" si="1329"/>
        <v/>
      </c>
      <c r="G8514" s="94" t="str">
        <f t="shared" si="1330"/>
        <v/>
      </c>
      <c r="H8514" s="127" t="str">
        <f>IF(A8514&lt;&gt;"",IF(MID(C8514,1,1)="c",$AS$26,IF(MID(C8514,1,1)="r",$AS$41,IF(MID(C8514,1,1)="p",#REF!,#REF!))),"")</f>
        <v/>
      </c>
      <c r="I8514" s="92" t="str">
        <f t="shared" si="1331"/>
        <v/>
      </c>
      <c r="J8514" s="92" t="str">
        <f t="shared" si="1332"/>
        <v/>
      </c>
      <c r="K8514" s="92" t="str">
        <f t="shared" si="1333"/>
        <v/>
      </c>
      <c r="L8514" s="92" t="str">
        <f t="shared" si="1334"/>
        <v/>
      </c>
      <c r="M8514" s="95" t="str">
        <f>IF(A8514&lt;&gt;"",IF(MID(C8514,1,1)="c",SigmaEpsConcrete(I8514,$AN$30:$AN$33,$AR$30:$AR$33,$AS$26,$AS$27,$AS$28,$AQ$20,$AU$19),""),"")</f>
        <v/>
      </c>
      <c r="N8514" s="95" t="str">
        <f>IF(A8514&lt;&gt;"",IF(MID(C8514,1,1)="r",SigmaEpsReinf(J8514,$AS$42:$AS$43,$AS$41,$AS$39,$AS$40,$AQ$38),""),"")</f>
        <v/>
      </c>
      <c r="Q8514" s="92" t="str">
        <f t="shared" si="1336"/>
        <v/>
      </c>
      <c r="R8514" s="92" t="str">
        <f t="shared" si="1337"/>
        <v/>
      </c>
      <c r="U8514" s="5"/>
      <c r="V8514" s="5"/>
      <c r="W8514" s="94" t="str">
        <f t="shared" si="1335"/>
        <v/>
      </c>
      <c r="X8514" s="94" t="str">
        <f t="shared" si="1338"/>
        <v/>
      </c>
      <c r="Y8514" s="5"/>
      <c r="BK8514" s="8"/>
      <c r="BL8514" s="5"/>
      <c r="BM8514" s="5"/>
      <c r="BN8514" s="5"/>
      <c r="BO8514" s="5"/>
      <c r="BP8514" s="1"/>
      <c r="BQ8514" s="1"/>
      <c r="BR8514" s="1"/>
      <c r="BS8514" s="1"/>
      <c r="BT8514" s="1"/>
      <c r="BU8514" s="4"/>
      <c r="BV8514" s="1"/>
      <c r="BW8514" s="3"/>
      <c r="BX8514" s="4"/>
      <c r="BY8514" s="5"/>
      <c r="BZ8514" s="5"/>
      <c r="CA8514" s="5"/>
      <c r="CB8514" s="5"/>
      <c r="CC8514" s="5"/>
      <c r="CD8514" s="43"/>
    </row>
    <row r="8515" spans="1:82" x14ac:dyDescent="0.25">
      <c r="A8515" s="8"/>
      <c r="B8515" s="5"/>
      <c r="C8515" s="5"/>
      <c r="D8515" s="5"/>
      <c r="E8515" s="5"/>
      <c r="F8515" s="94" t="str">
        <f t="shared" si="1329"/>
        <v/>
      </c>
      <c r="G8515" s="94" t="str">
        <f t="shared" si="1330"/>
        <v/>
      </c>
      <c r="H8515" s="127" t="str">
        <f>IF(A8515&lt;&gt;"",IF(MID(C8515,1,1)="c",$AS$26,IF(MID(C8515,1,1)="r",$AS$41,IF(MID(C8515,1,1)="p",#REF!,#REF!))),"")</f>
        <v/>
      </c>
      <c r="I8515" s="92" t="str">
        <f t="shared" si="1331"/>
        <v/>
      </c>
      <c r="J8515" s="92" t="str">
        <f t="shared" si="1332"/>
        <v/>
      </c>
      <c r="K8515" s="92" t="str">
        <f t="shared" si="1333"/>
        <v/>
      </c>
      <c r="L8515" s="92" t="str">
        <f t="shared" si="1334"/>
        <v/>
      </c>
      <c r="M8515" s="95" t="str">
        <f>IF(A8515&lt;&gt;"",IF(MID(C8515,1,1)="c",SigmaEpsConcrete(I8515,$AN$30:$AN$33,$AR$30:$AR$33,$AS$26,$AS$27,$AS$28,$AQ$20,$AU$19),""),"")</f>
        <v/>
      </c>
      <c r="N8515" s="95" t="str">
        <f>IF(A8515&lt;&gt;"",IF(MID(C8515,1,1)="r",SigmaEpsReinf(J8515,$AS$42:$AS$43,$AS$41,$AS$39,$AS$40,$AQ$38),""),"")</f>
        <v/>
      </c>
      <c r="Q8515" s="92" t="str">
        <f t="shared" si="1336"/>
        <v/>
      </c>
      <c r="R8515" s="92" t="str">
        <f t="shared" si="1337"/>
        <v/>
      </c>
      <c r="U8515" s="5"/>
      <c r="V8515" s="5"/>
      <c r="W8515" s="94" t="str">
        <f t="shared" si="1335"/>
        <v/>
      </c>
      <c r="X8515" s="94" t="str">
        <f t="shared" si="1338"/>
        <v/>
      </c>
      <c r="Y8515" s="5"/>
      <c r="BK8515" s="8"/>
      <c r="BL8515" s="5"/>
      <c r="BM8515" s="5"/>
      <c r="BN8515" s="5"/>
      <c r="BO8515" s="5"/>
      <c r="BP8515" s="1"/>
      <c r="BQ8515" s="1"/>
      <c r="BR8515" s="1"/>
      <c r="BS8515" s="1"/>
      <c r="BT8515" s="1"/>
      <c r="BU8515" s="4"/>
      <c r="BV8515" s="1"/>
      <c r="BW8515" s="3"/>
      <c r="BX8515" s="4"/>
      <c r="BY8515" s="5"/>
      <c r="BZ8515" s="5"/>
      <c r="CA8515" s="5"/>
      <c r="CB8515" s="5"/>
      <c r="CC8515" s="5"/>
      <c r="CD8515" s="43"/>
    </row>
    <row r="8516" spans="1:82" x14ac:dyDescent="0.25">
      <c r="A8516" s="8"/>
      <c r="B8516" s="5"/>
      <c r="C8516" s="5"/>
      <c r="D8516" s="5"/>
      <c r="E8516" s="5"/>
      <c r="F8516" s="94" t="str">
        <f t="shared" si="1329"/>
        <v/>
      </c>
      <c r="G8516" s="94" t="str">
        <f t="shared" si="1330"/>
        <v/>
      </c>
      <c r="H8516" s="127" t="str">
        <f>IF(A8516&lt;&gt;"",IF(MID(C8516,1,1)="c",$AS$26,IF(MID(C8516,1,1)="r",$AS$41,IF(MID(C8516,1,1)="p",#REF!,#REF!))),"")</f>
        <v/>
      </c>
      <c r="I8516" s="92" t="str">
        <f t="shared" si="1331"/>
        <v/>
      </c>
      <c r="J8516" s="92" t="str">
        <f t="shared" si="1332"/>
        <v/>
      </c>
      <c r="K8516" s="92" t="str">
        <f t="shared" si="1333"/>
        <v/>
      </c>
      <c r="L8516" s="92" t="str">
        <f t="shared" si="1334"/>
        <v/>
      </c>
      <c r="M8516" s="95" t="str">
        <f>IF(A8516&lt;&gt;"",IF(MID(C8516,1,1)="c",SigmaEpsConcrete(I8516,$AN$30:$AN$33,$AR$30:$AR$33,$AS$26,$AS$27,$AS$28,$AQ$20,$AU$19),""),"")</f>
        <v/>
      </c>
      <c r="N8516" s="95" t="str">
        <f>IF(A8516&lt;&gt;"",IF(MID(C8516,1,1)="r",SigmaEpsReinf(J8516,$AS$42:$AS$43,$AS$41,$AS$39,$AS$40,$AQ$38),""),"")</f>
        <v/>
      </c>
      <c r="Q8516" s="92" t="str">
        <f t="shared" si="1336"/>
        <v/>
      </c>
      <c r="R8516" s="92" t="str">
        <f t="shared" si="1337"/>
        <v/>
      </c>
      <c r="U8516" s="5"/>
      <c r="V8516" s="5"/>
      <c r="W8516" s="94" t="str">
        <f t="shared" si="1335"/>
        <v/>
      </c>
      <c r="X8516" s="94" t="str">
        <f t="shared" si="1338"/>
        <v/>
      </c>
      <c r="Y8516" s="5"/>
      <c r="BK8516" s="8"/>
      <c r="BL8516" s="5"/>
      <c r="BM8516" s="5"/>
      <c r="BN8516" s="5"/>
      <c r="BO8516" s="5"/>
      <c r="BP8516" s="1"/>
      <c r="BQ8516" s="1"/>
      <c r="BR8516" s="1"/>
      <c r="BS8516" s="1"/>
      <c r="BT8516" s="1"/>
      <c r="BU8516" s="4"/>
      <c r="BV8516" s="1"/>
      <c r="BW8516" s="3"/>
      <c r="BX8516" s="4"/>
      <c r="BY8516" s="5"/>
      <c r="BZ8516" s="5"/>
      <c r="CA8516" s="5"/>
      <c r="CB8516" s="5"/>
      <c r="CC8516" s="5"/>
      <c r="CD8516" s="43"/>
    </row>
    <row r="8517" spans="1:82" x14ac:dyDescent="0.25">
      <c r="A8517" s="8"/>
      <c r="B8517" s="5"/>
      <c r="C8517" s="5"/>
      <c r="D8517" s="5"/>
      <c r="E8517" s="5"/>
      <c r="F8517" s="94" t="str">
        <f t="shared" si="1329"/>
        <v/>
      </c>
      <c r="G8517" s="94" t="str">
        <f t="shared" si="1330"/>
        <v/>
      </c>
      <c r="H8517" s="127" t="str">
        <f>IF(A8517&lt;&gt;"",IF(MID(C8517,1,1)="c",$AS$26,IF(MID(C8517,1,1)="r",$AS$41,IF(MID(C8517,1,1)="p",#REF!,#REF!))),"")</f>
        <v/>
      </c>
      <c r="I8517" s="92" t="str">
        <f t="shared" si="1331"/>
        <v/>
      </c>
      <c r="J8517" s="92" t="str">
        <f t="shared" si="1332"/>
        <v/>
      </c>
      <c r="K8517" s="92" t="str">
        <f t="shared" si="1333"/>
        <v/>
      </c>
      <c r="L8517" s="92" t="str">
        <f t="shared" si="1334"/>
        <v/>
      </c>
      <c r="M8517" s="95" t="str">
        <f>IF(A8517&lt;&gt;"",IF(MID(C8517,1,1)="c",SigmaEpsConcrete(I8517,$AN$30:$AN$33,$AR$30:$AR$33,$AS$26,$AS$27,$AS$28,$AQ$20,$AU$19),""),"")</f>
        <v/>
      </c>
      <c r="N8517" s="95" t="str">
        <f>IF(A8517&lt;&gt;"",IF(MID(C8517,1,1)="r",SigmaEpsReinf(J8517,$AS$42:$AS$43,$AS$41,$AS$39,$AS$40,$AQ$38),""),"")</f>
        <v/>
      </c>
      <c r="Q8517" s="92" t="str">
        <f t="shared" si="1336"/>
        <v/>
      </c>
      <c r="R8517" s="92" t="str">
        <f t="shared" si="1337"/>
        <v/>
      </c>
      <c r="U8517" s="5"/>
      <c r="V8517" s="5"/>
      <c r="W8517" s="94" t="str">
        <f t="shared" si="1335"/>
        <v/>
      </c>
      <c r="X8517" s="94" t="str">
        <f t="shared" si="1338"/>
        <v/>
      </c>
      <c r="Y8517" s="5"/>
      <c r="BK8517" s="8"/>
      <c r="BL8517" s="5"/>
      <c r="BM8517" s="5"/>
      <c r="BN8517" s="5"/>
      <c r="BO8517" s="5"/>
      <c r="BP8517" s="1"/>
      <c r="BQ8517" s="1"/>
      <c r="BR8517" s="1"/>
      <c r="BS8517" s="1"/>
      <c r="BT8517" s="1"/>
      <c r="BU8517" s="4"/>
      <c r="BV8517" s="1"/>
      <c r="BW8517" s="3"/>
      <c r="BX8517" s="4"/>
      <c r="BY8517" s="5"/>
      <c r="BZ8517" s="5"/>
      <c r="CA8517" s="5"/>
      <c r="CB8517" s="5"/>
      <c r="CC8517" s="5"/>
      <c r="CD8517" s="43"/>
    </row>
    <row r="8518" spans="1:82" x14ac:dyDescent="0.25">
      <c r="A8518" s="8"/>
      <c r="B8518" s="5"/>
      <c r="C8518" s="5"/>
      <c r="D8518" s="5"/>
      <c r="E8518" s="5"/>
      <c r="F8518" s="94" t="str">
        <f t="shared" si="1329"/>
        <v/>
      </c>
      <c r="G8518" s="94" t="str">
        <f t="shared" si="1330"/>
        <v/>
      </c>
      <c r="H8518" s="127" t="str">
        <f>IF(A8518&lt;&gt;"",IF(MID(C8518,1,1)="c",$AS$26,IF(MID(C8518,1,1)="r",$AS$41,IF(MID(C8518,1,1)="p",#REF!,#REF!))),"")</f>
        <v/>
      </c>
      <c r="I8518" s="92" t="str">
        <f t="shared" si="1331"/>
        <v/>
      </c>
      <c r="J8518" s="92" t="str">
        <f t="shared" si="1332"/>
        <v/>
      </c>
      <c r="K8518" s="92" t="str">
        <f t="shared" si="1333"/>
        <v/>
      </c>
      <c r="L8518" s="92" t="str">
        <f t="shared" si="1334"/>
        <v/>
      </c>
      <c r="M8518" s="95" t="str">
        <f>IF(A8518&lt;&gt;"",IF(MID(C8518,1,1)="c",SigmaEpsConcrete(I8518,$AN$30:$AN$33,$AR$30:$AR$33,$AS$26,$AS$27,$AS$28,$AQ$20,$AU$19),""),"")</f>
        <v/>
      </c>
      <c r="N8518" s="95" t="str">
        <f>IF(A8518&lt;&gt;"",IF(MID(C8518,1,1)="r",SigmaEpsReinf(J8518,$AS$42:$AS$43,$AS$41,$AS$39,$AS$40,$AQ$38),""),"")</f>
        <v/>
      </c>
      <c r="Q8518" s="92" t="str">
        <f t="shared" si="1336"/>
        <v/>
      </c>
      <c r="R8518" s="92" t="str">
        <f t="shared" si="1337"/>
        <v/>
      </c>
      <c r="U8518" s="5"/>
      <c r="V8518" s="5"/>
      <c r="W8518" s="94" t="str">
        <f t="shared" si="1335"/>
        <v/>
      </c>
      <c r="X8518" s="94" t="str">
        <f t="shared" si="1338"/>
        <v/>
      </c>
      <c r="Y8518" s="5"/>
      <c r="BK8518" s="8"/>
      <c r="BL8518" s="5"/>
      <c r="BM8518" s="5"/>
      <c r="BN8518" s="5"/>
      <c r="BO8518" s="5"/>
      <c r="BP8518" s="1"/>
      <c r="BQ8518" s="1"/>
      <c r="BR8518" s="1"/>
      <c r="BS8518" s="1"/>
      <c r="BT8518" s="1"/>
      <c r="BU8518" s="4"/>
      <c r="BV8518" s="1"/>
      <c r="BW8518" s="3"/>
      <c r="BX8518" s="4"/>
      <c r="BY8518" s="5"/>
      <c r="BZ8518" s="5"/>
      <c r="CA8518" s="5"/>
      <c r="CB8518" s="5"/>
      <c r="CC8518" s="5"/>
      <c r="CD8518" s="43"/>
    </row>
    <row r="8519" spans="1:82" x14ac:dyDescent="0.25">
      <c r="A8519" s="8"/>
      <c r="B8519" s="5"/>
      <c r="C8519" s="5"/>
      <c r="D8519" s="5"/>
      <c r="E8519" s="5"/>
      <c r="F8519" s="94" t="str">
        <f t="shared" si="1329"/>
        <v/>
      </c>
      <c r="G8519" s="94" t="str">
        <f t="shared" si="1330"/>
        <v/>
      </c>
      <c r="H8519" s="127" t="str">
        <f>IF(A8519&lt;&gt;"",IF(MID(C8519,1,1)="c",$AS$26,IF(MID(C8519,1,1)="r",$AS$41,IF(MID(C8519,1,1)="p",#REF!,#REF!))),"")</f>
        <v/>
      </c>
      <c r="I8519" s="92" t="str">
        <f t="shared" si="1331"/>
        <v/>
      </c>
      <c r="J8519" s="92" t="str">
        <f t="shared" si="1332"/>
        <v/>
      </c>
      <c r="K8519" s="92" t="str">
        <f t="shared" si="1333"/>
        <v/>
      </c>
      <c r="L8519" s="92" t="str">
        <f t="shared" si="1334"/>
        <v/>
      </c>
      <c r="M8519" s="95" t="str">
        <f>IF(A8519&lt;&gt;"",IF(MID(C8519,1,1)="c",SigmaEpsConcrete(I8519,$AN$30:$AN$33,$AR$30:$AR$33,$AS$26,$AS$27,$AS$28,$AQ$20,$AU$19),""),"")</f>
        <v/>
      </c>
      <c r="N8519" s="95" t="str">
        <f>IF(A8519&lt;&gt;"",IF(MID(C8519,1,1)="r",SigmaEpsReinf(J8519,$AS$42:$AS$43,$AS$41,$AS$39,$AS$40,$AQ$38),""),"")</f>
        <v/>
      </c>
      <c r="Q8519" s="92" t="str">
        <f t="shared" si="1336"/>
        <v/>
      </c>
      <c r="R8519" s="92" t="str">
        <f t="shared" si="1337"/>
        <v/>
      </c>
      <c r="U8519" s="5"/>
      <c r="V8519" s="5"/>
      <c r="W8519" s="94" t="str">
        <f t="shared" si="1335"/>
        <v/>
      </c>
      <c r="X8519" s="94" t="str">
        <f t="shared" si="1338"/>
        <v/>
      </c>
      <c r="Y8519" s="5"/>
      <c r="BK8519" s="8"/>
      <c r="BL8519" s="5"/>
      <c r="BM8519" s="5"/>
      <c r="BN8519" s="5"/>
      <c r="BO8519" s="5"/>
      <c r="BP8519" s="1"/>
      <c r="BQ8519" s="1"/>
      <c r="BR8519" s="1"/>
      <c r="BS8519" s="1"/>
      <c r="BT8519" s="1"/>
      <c r="BU8519" s="4"/>
      <c r="BV8519" s="1"/>
      <c r="BW8519" s="3"/>
      <c r="BX8519" s="4"/>
      <c r="BY8519" s="5"/>
      <c r="BZ8519" s="5"/>
      <c r="CA8519" s="5"/>
      <c r="CB8519" s="5"/>
      <c r="CC8519" s="5"/>
      <c r="CD8519" s="43"/>
    </row>
    <row r="8520" spans="1:82" x14ac:dyDescent="0.25">
      <c r="A8520" s="8"/>
      <c r="B8520" s="5"/>
      <c r="C8520" s="5"/>
      <c r="D8520" s="5"/>
      <c r="E8520" s="5"/>
      <c r="F8520" s="94" t="str">
        <f t="shared" si="1329"/>
        <v/>
      </c>
      <c r="G8520" s="94" t="str">
        <f t="shared" si="1330"/>
        <v/>
      </c>
      <c r="H8520" s="127" t="str">
        <f>IF(A8520&lt;&gt;"",IF(MID(C8520,1,1)="c",$AS$26,IF(MID(C8520,1,1)="r",$AS$41,IF(MID(C8520,1,1)="p",#REF!,#REF!))),"")</f>
        <v/>
      </c>
      <c r="I8520" s="92" t="str">
        <f t="shared" si="1331"/>
        <v/>
      </c>
      <c r="J8520" s="92" t="str">
        <f t="shared" si="1332"/>
        <v/>
      </c>
      <c r="K8520" s="92" t="str">
        <f t="shared" si="1333"/>
        <v/>
      </c>
      <c r="L8520" s="92" t="str">
        <f t="shared" si="1334"/>
        <v/>
      </c>
      <c r="M8520" s="95" t="str">
        <f>IF(A8520&lt;&gt;"",IF(MID(C8520,1,1)="c",SigmaEpsConcrete(I8520,$AN$30:$AN$33,$AR$30:$AR$33,$AS$26,$AS$27,$AS$28,$AQ$20,$AU$19),""),"")</f>
        <v/>
      </c>
      <c r="N8520" s="95" t="str">
        <f>IF(A8520&lt;&gt;"",IF(MID(C8520,1,1)="r",SigmaEpsReinf(J8520,$AS$42:$AS$43,$AS$41,$AS$39,$AS$40,$AQ$38),""),"")</f>
        <v/>
      </c>
      <c r="Q8520" s="92" t="str">
        <f t="shared" si="1336"/>
        <v/>
      </c>
      <c r="R8520" s="92" t="str">
        <f t="shared" si="1337"/>
        <v/>
      </c>
      <c r="U8520" s="5"/>
      <c r="V8520" s="5"/>
      <c r="W8520" s="94" t="str">
        <f t="shared" si="1335"/>
        <v/>
      </c>
      <c r="X8520" s="94" t="str">
        <f t="shared" si="1338"/>
        <v/>
      </c>
      <c r="Y8520" s="5"/>
      <c r="BK8520" s="8"/>
      <c r="BL8520" s="5"/>
      <c r="BM8520" s="5"/>
      <c r="BN8520" s="5"/>
      <c r="BO8520" s="5"/>
      <c r="BP8520" s="1"/>
      <c r="BQ8520" s="1"/>
      <c r="BR8520" s="1"/>
      <c r="BS8520" s="1"/>
      <c r="BT8520" s="1"/>
      <c r="BU8520" s="4"/>
      <c r="BV8520" s="1"/>
      <c r="BW8520" s="3"/>
      <c r="BX8520" s="4"/>
      <c r="BY8520" s="5"/>
      <c r="BZ8520" s="5"/>
      <c r="CA8520" s="5"/>
      <c r="CB8520" s="5"/>
      <c r="CC8520" s="5"/>
      <c r="CD8520" s="43"/>
    </row>
    <row r="8521" spans="1:82" x14ac:dyDescent="0.25">
      <c r="A8521" s="8"/>
      <c r="B8521" s="5"/>
      <c r="C8521" s="5"/>
      <c r="D8521" s="5"/>
      <c r="E8521" s="5"/>
      <c r="F8521" s="94" t="str">
        <f t="shared" si="1329"/>
        <v/>
      </c>
      <c r="G8521" s="94" t="str">
        <f t="shared" si="1330"/>
        <v/>
      </c>
      <c r="H8521" s="127" t="str">
        <f>IF(A8521&lt;&gt;"",IF(MID(C8521,1,1)="c",$AS$26,IF(MID(C8521,1,1)="r",$AS$41,IF(MID(C8521,1,1)="p",#REF!,#REF!))),"")</f>
        <v/>
      </c>
      <c r="I8521" s="92" t="str">
        <f t="shared" si="1331"/>
        <v/>
      </c>
      <c r="J8521" s="92" t="str">
        <f t="shared" si="1332"/>
        <v/>
      </c>
      <c r="K8521" s="92" t="str">
        <f t="shared" si="1333"/>
        <v/>
      </c>
      <c r="L8521" s="92" t="str">
        <f t="shared" si="1334"/>
        <v/>
      </c>
      <c r="M8521" s="95" t="str">
        <f>IF(A8521&lt;&gt;"",IF(MID(C8521,1,1)="c",SigmaEpsConcrete(I8521,$AN$30:$AN$33,$AR$30:$AR$33,$AS$26,$AS$27,$AS$28,$AQ$20,$AU$19),""),"")</f>
        <v/>
      </c>
      <c r="N8521" s="95" t="str">
        <f>IF(A8521&lt;&gt;"",IF(MID(C8521,1,1)="r",SigmaEpsReinf(J8521,$AS$42:$AS$43,$AS$41,$AS$39,$AS$40,$AQ$38),""),"")</f>
        <v/>
      </c>
      <c r="Q8521" s="92" t="str">
        <f t="shared" si="1336"/>
        <v/>
      </c>
      <c r="R8521" s="92" t="str">
        <f t="shared" si="1337"/>
        <v/>
      </c>
      <c r="U8521" s="5"/>
      <c r="V8521" s="5"/>
      <c r="W8521" s="94" t="str">
        <f t="shared" si="1335"/>
        <v/>
      </c>
      <c r="X8521" s="94" t="str">
        <f t="shared" si="1338"/>
        <v/>
      </c>
      <c r="Y8521" s="5"/>
      <c r="BK8521" s="8"/>
      <c r="BL8521" s="5"/>
      <c r="BM8521" s="5"/>
      <c r="BN8521" s="5"/>
      <c r="BO8521" s="5"/>
      <c r="BP8521" s="1"/>
      <c r="BQ8521" s="1"/>
      <c r="BR8521" s="1"/>
      <c r="BS8521" s="1"/>
      <c r="BT8521" s="1"/>
      <c r="BU8521" s="4"/>
      <c r="BV8521" s="1"/>
      <c r="BW8521" s="3"/>
      <c r="BX8521" s="4"/>
      <c r="BY8521" s="5"/>
      <c r="BZ8521" s="5"/>
      <c r="CA8521" s="5"/>
      <c r="CB8521" s="5"/>
      <c r="CC8521" s="5"/>
      <c r="CD8521" s="43"/>
    </row>
    <row r="8522" spans="1:82" x14ac:dyDescent="0.25">
      <c r="A8522" s="8"/>
      <c r="B8522" s="5"/>
      <c r="C8522" s="5"/>
      <c r="D8522" s="5"/>
      <c r="E8522" s="5"/>
      <c r="F8522" s="94" t="str">
        <f t="shared" ref="F8522:F8585" si="1339">IF(A8522&lt;&gt;"",(D8522-$AU$86)/10,"")</f>
        <v/>
      </c>
      <c r="G8522" s="94" t="str">
        <f t="shared" ref="G8522:G8585" si="1340">IF(A8522&lt;&gt;"",(E8522-$AU$87)/10,"")</f>
        <v/>
      </c>
      <c r="H8522" s="127" t="str">
        <f>IF(A8522&lt;&gt;"",IF(MID(C8522,1,1)="c",$AS$26,IF(MID(C8522,1,1)="r",$AS$41,IF(MID(C8522,1,1)="p",#REF!,#REF!))),"")</f>
        <v/>
      </c>
      <c r="I8522" s="92" t="str">
        <f t="shared" ref="I8522:I8585" si="1341">IF($A8522&lt;&gt;"",IF(MID($C8522,1,1)="c",$Y$3+$Y$4*$F8522+$Y$5*$G8522+$BR$43,""),"")</f>
        <v/>
      </c>
      <c r="J8522" s="92" t="str">
        <f t="shared" ref="J8522:J8585" si="1342">IF($A8522&lt;&gt;"",IF(MID($C8522,1,1)="r",$Y$3+$Y$4*$F8522+$Y$5*$G8522+$BR$43,""),"")</f>
        <v/>
      </c>
      <c r="K8522" s="92" t="str">
        <f t="shared" ref="K8522:K8585" si="1343">IF($A8522&lt;&gt;"",IF(MID($C8522,1,1)="u",$Y$3+$Y$4*$F8522+$Y$5*$G8522+$BR$43,""),"")</f>
        <v/>
      </c>
      <c r="L8522" s="92" t="str">
        <f t="shared" ref="L8522:L8585" si="1344">IF($A8522&lt;&gt;"",IF(MID($C8522,1,1)="p",$Y$3+$Y$4*$F8522+$Y$5*$G8522+$BR$43,""),"")</f>
        <v/>
      </c>
      <c r="M8522" s="95" t="str">
        <f>IF(A8522&lt;&gt;"",IF(MID(C8522,1,1)="c",SigmaEpsConcrete(I8522,$AN$30:$AN$33,$AR$30:$AR$33,$AS$26,$AS$27,$AS$28,$AQ$20,$AU$19),""),"")</f>
        <v/>
      </c>
      <c r="N8522" s="95" t="str">
        <f>IF(A8522&lt;&gt;"",IF(MID(C8522,1,1)="r",SigmaEpsReinf(J8522,$AS$42:$AS$43,$AS$41,$AS$39,$AS$40,$AQ$38),""),"")</f>
        <v/>
      </c>
      <c r="Q8522" s="92" t="str">
        <f t="shared" si="1336"/>
        <v/>
      </c>
      <c r="R8522" s="92" t="str">
        <f t="shared" si="1337"/>
        <v/>
      </c>
      <c r="U8522" s="5"/>
      <c r="V8522" s="5"/>
      <c r="W8522" s="94" t="str">
        <f t="shared" ref="W8522:W8585" si="1345">IF(A8522&lt;&gt;"",F8522-$AU$105,"")</f>
        <v/>
      </c>
      <c r="X8522" s="94" t="str">
        <f t="shared" si="1338"/>
        <v/>
      </c>
      <c r="Y8522" s="5"/>
      <c r="BK8522" s="8"/>
      <c r="BL8522" s="5"/>
      <c r="BM8522" s="5"/>
      <c r="BN8522" s="5"/>
      <c r="BO8522" s="5"/>
      <c r="BP8522" s="1"/>
      <c r="BQ8522" s="1"/>
      <c r="BR8522" s="1"/>
      <c r="BS8522" s="1"/>
      <c r="BT8522" s="1"/>
      <c r="BU8522" s="4"/>
      <c r="BV8522" s="1"/>
      <c r="BW8522" s="3"/>
      <c r="BX8522" s="4"/>
      <c r="BY8522" s="5"/>
      <c r="BZ8522" s="5"/>
      <c r="CA8522" s="5"/>
      <c r="CB8522" s="5"/>
      <c r="CC8522" s="5"/>
      <c r="CD8522" s="43"/>
    </row>
    <row r="8523" spans="1:82" x14ac:dyDescent="0.25">
      <c r="A8523" s="8"/>
      <c r="B8523" s="5"/>
      <c r="C8523" s="5"/>
      <c r="D8523" s="5"/>
      <c r="E8523" s="5"/>
      <c r="F8523" s="94" t="str">
        <f t="shared" si="1339"/>
        <v/>
      </c>
      <c r="G8523" s="94" t="str">
        <f t="shared" si="1340"/>
        <v/>
      </c>
      <c r="H8523" s="127" t="str">
        <f>IF(A8523&lt;&gt;"",IF(MID(C8523,1,1)="c",$AS$26,IF(MID(C8523,1,1)="r",$AS$41,IF(MID(C8523,1,1)="p",#REF!,#REF!))),"")</f>
        <v/>
      </c>
      <c r="I8523" s="92" t="str">
        <f t="shared" si="1341"/>
        <v/>
      </c>
      <c r="J8523" s="92" t="str">
        <f t="shared" si="1342"/>
        <v/>
      </c>
      <c r="K8523" s="92" t="str">
        <f t="shared" si="1343"/>
        <v/>
      </c>
      <c r="L8523" s="92" t="str">
        <f t="shared" si="1344"/>
        <v/>
      </c>
      <c r="M8523" s="95" t="str">
        <f>IF(A8523&lt;&gt;"",IF(MID(C8523,1,1)="c",SigmaEpsConcrete(I8523,$AN$30:$AN$33,$AR$30:$AR$33,$AS$26,$AS$27,$AS$28,$AQ$20,$AU$19),""),"")</f>
        <v/>
      </c>
      <c r="N8523" s="95" t="str">
        <f>IF(A8523&lt;&gt;"",IF(MID(C8523,1,1)="r",SigmaEpsReinf(J8523,$AS$42:$AS$43,$AS$41,$AS$39,$AS$40,$AQ$38),""),"")</f>
        <v/>
      </c>
      <c r="Q8523" s="92" t="str">
        <f t="shared" ref="Q8523:Q8586" si="1346">IF(A8523&lt;&gt;"",IF(MID(C8523,1,1)="c",IF(ISERROR(M8523/I8523),"",M8523/I8523),""),"")</f>
        <v/>
      </c>
      <c r="R8523" s="92" t="str">
        <f t="shared" ref="R8523:R8586" si="1347">IF(A8523&lt;&gt;"",IF(MID(C8523,1,1)="r",IF(ISERROR(N8523/J8523),"",N8523/J8523),""),"")</f>
        <v/>
      </c>
      <c r="U8523" s="5"/>
      <c r="V8523" s="5"/>
      <c r="W8523" s="94" t="str">
        <f t="shared" si="1345"/>
        <v/>
      </c>
      <c r="X8523" s="94" t="str">
        <f t="shared" ref="X8523:X8586" si="1348">IF(B8523&lt;&gt;"",G8523-$AU$106,"")</f>
        <v/>
      </c>
      <c r="Y8523" s="5"/>
      <c r="BK8523" s="8"/>
      <c r="BL8523" s="5"/>
      <c r="BM8523" s="5"/>
      <c r="BN8523" s="5"/>
      <c r="BO8523" s="5"/>
      <c r="BP8523" s="1"/>
      <c r="BQ8523" s="1"/>
      <c r="BR8523" s="1"/>
      <c r="BS8523" s="1"/>
      <c r="BT8523" s="1"/>
      <c r="BU8523" s="4"/>
      <c r="BV8523" s="1"/>
      <c r="BW8523" s="3"/>
      <c r="BX8523" s="4"/>
      <c r="BY8523" s="5"/>
      <c r="BZ8523" s="5"/>
      <c r="CA8523" s="5"/>
      <c r="CB8523" s="5"/>
      <c r="CC8523" s="5"/>
      <c r="CD8523" s="43"/>
    </row>
    <row r="8524" spans="1:82" x14ac:dyDescent="0.25">
      <c r="A8524" s="8"/>
      <c r="B8524" s="5"/>
      <c r="C8524" s="5"/>
      <c r="D8524" s="5"/>
      <c r="E8524" s="5"/>
      <c r="F8524" s="94" t="str">
        <f t="shared" si="1339"/>
        <v/>
      </c>
      <c r="G8524" s="94" t="str">
        <f t="shared" si="1340"/>
        <v/>
      </c>
      <c r="H8524" s="127" t="str">
        <f>IF(A8524&lt;&gt;"",IF(MID(C8524,1,1)="c",$AS$26,IF(MID(C8524,1,1)="r",$AS$41,IF(MID(C8524,1,1)="p",#REF!,#REF!))),"")</f>
        <v/>
      </c>
      <c r="I8524" s="92" t="str">
        <f t="shared" si="1341"/>
        <v/>
      </c>
      <c r="J8524" s="92" t="str">
        <f t="shared" si="1342"/>
        <v/>
      </c>
      <c r="K8524" s="92" t="str">
        <f t="shared" si="1343"/>
        <v/>
      </c>
      <c r="L8524" s="92" t="str">
        <f t="shared" si="1344"/>
        <v/>
      </c>
      <c r="M8524" s="95" t="str">
        <f>IF(A8524&lt;&gt;"",IF(MID(C8524,1,1)="c",SigmaEpsConcrete(I8524,$AN$30:$AN$33,$AR$30:$AR$33,$AS$26,$AS$27,$AS$28,$AQ$20,$AU$19),""),"")</f>
        <v/>
      </c>
      <c r="N8524" s="95" t="str">
        <f>IF(A8524&lt;&gt;"",IF(MID(C8524,1,1)="r",SigmaEpsReinf(J8524,$AS$42:$AS$43,$AS$41,$AS$39,$AS$40,$AQ$38),""),"")</f>
        <v/>
      </c>
      <c r="Q8524" s="92" t="str">
        <f t="shared" si="1346"/>
        <v/>
      </c>
      <c r="R8524" s="92" t="str">
        <f t="shared" si="1347"/>
        <v/>
      </c>
      <c r="U8524" s="5"/>
      <c r="V8524" s="5"/>
      <c r="W8524" s="94" t="str">
        <f t="shared" si="1345"/>
        <v/>
      </c>
      <c r="X8524" s="94" t="str">
        <f t="shared" si="1348"/>
        <v/>
      </c>
      <c r="Y8524" s="5"/>
      <c r="BK8524" s="8"/>
      <c r="BL8524" s="5"/>
      <c r="BM8524" s="5"/>
      <c r="BN8524" s="5"/>
      <c r="BO8524" s="5"/>
      <c r="BP8524" s="1"/>
      <c r="BQ8524" s="1"/>
      <c r="BR8524" s="1"/>
      <c r="BS8524" s="1"/>
      <c r="BT8524" s="1"/>
      <c r="BU8524" s="4"/>
      <c r="BV8524" s="1"/>
      <c r="BW8524" s="3"/>
      <c r="BX8524" s="4"/>
      <c r="BY8524" s="5"/>
      <c r="BZ8524" s="5"/>
      <c r="CA8524" s="5"/>
      <c r="CB8524" s="5"/>
      <c r="CC8524" s="5"/>
      <c r="CD8524" s="43"/>
    </row>
    <row r="8525" spans="1:82" x14ac:dyDescent="0.25">
      <c r="A8525" s="8"/>
      <c r="B8525" s="5"/>
      <c r="C8525" s="5"/>
      <c r="D8525" s="5"/>
      <c r="E8525" s="5"/>
      <c r="F8525" s="94" t="str">
        <f t="shared" si="1339"/>
        <v/>
      </c>
      <c r="G8525" s="94" t="str">
        <f t="shared" si="1340"/>
        <v/>
      </c>
      <c r="H8525" s="127" t="str">
        <f>IF(A8525&lt;&gt;"",IF(MID(C8525,1,1)="c",$AS$26,IF(MID(C8525,1,1)="r",$AS$41,IF(MID(C8525,1,1)="p",#REF!,#REF!))),"")</f>
        <v/>
      </c>
      <c r="I8525" s="92" t="str">
        <f t="shared" si="1341"/>
        <v/>
      </c>
      <c r="J8525" s="92" t="str">
        <f t="shared" si="1342"/>
        <v/>
      </c>
      <c r="K8525" s="92" t="str">
        <f t="shared" si="1343"/>
        <v/>
      </c>
      <c r="L8525" s="92" t="str">
        <f t="shared" si="1344"/>
        <v/>
      </c>
      <c r="M8525" s="95" t="str">
        <f>IF(A8525&lt;&gt;"",IF(MID(C8525,1,1)="c",SigmaEpsConcrete(I8525,$AN$30:$AN$33,$AR$30:$AR$33,$AS$26,$AS$27,$AS$28,$AQ$20,$AU$19),""),"")</f>
        <v/>
      </c>
      <c r="N8525" s="95" t="str">
        <f>IF(A8525&lt;&gt;"",IF(MID(C8525,1,1)="r",SigmaEpsReinf(J8525,$AS$42:$AS$43,$AS$41,$AS$39,$AS$40,$AQ$38),""),"")</f>
        <v/>
      </c>
      <c r="Q8525" s="92" t="str">
        <f t="shared" si="1346"/>
        <v/>
      </c>
      <c r="R8525" s="92" t="str">
        <f t="shared" si="1347"/>
        <v/>
      </c>
      <c r="U8525" s="5"/>
      <c r="V8525" s="5"/>
      <c r="W8525" s="94" t="str">
        <f t="shared" si="1345"/>
        <v/>
      </c>
      <c r="X8525" s="94" t="str">
        <f t="shared" si="1348"/>
        <v/>
      </c>
      <c r="Y8525" s="5"/>
      <c r="BK8525" s="8"/>
      <c r="BL8525" s="5"/>
      <c r="BM8525" s="5"/>
      <c r="BN8525" s="5"/>
      <c r="BO8525" s="5"/>
      <c r="BP8525" s="1"/>
      <c r="BQ8525" s="1"/>
      <c r="BR8525" s="1"/>
      <c r="BS8525" s="1"/>
      <c r="BT8525" s="1"/>
      <c r="BU8525" s="4"/>
      <c r="BV8525" s="1"/>
      <c r="BW8525" s="3"/>
      <c r="BX8525" s="4"/>
      <c r="BY8525" s="5"/>
      <c r="BZ8525" s="5"/>
      <c r="CA8525" s="5"/>
      <c r="CB8525" s="5"/>
      <c r="CC8525" s="5"/>
      <c r="CD8525" s="43"/>
    </row>
    <row r="8526" spans="1:82" x14ac:dyDescent="0.25">
      <c r="A8526" s="8"/>
      <c r="B8526" s="5"/>
      <c r="C8526" s="5"/>
      <c r="D8526" s="5"/>
      <c r="E8526" s="5"/>
      <c r="F8526" s="94" t="str">
        <f t="shared" si="1339"/>
        <v/>
      </c>
      <c r="G8526" s="94" t="str">
        <f t="shared" si="1340"/>
        <v/>
      </c>
      <c r="H8526" s="127" t="str">
        <f>IF(A8526&lt;&gt;"",IF(MID(C8526,1,1)="c",$AS$26,IF(MID(C8526,1,1)="r",$AS$41,IF(MID(C8526,1,1)="p",#REF!,#REF!))),"")</f>
        <v/>
      </c>
      <c r="I8526" s="92" t="str">
        <f t="shared" si="1341"/>
        <v/>
      </c>
      <c r="J8526" s="92" t="str">
        <f t="shared" si="1342"/>
        <v/>
      </c>
      <c r="K8526" s="92" t="str">
        <f t="shared" si="1343"/>
        <v/>
      </c>
      <c r="L8526" s="92" t="str">
        <f t="shared" si="1344"/>
        <v/>
      </c>
      <c r="M8526" s="95" t="str">
        <f>IF(A8526&lt;&gt;"",IF(MID(C8526,1,1)="c",SigmaEpsConcrete(I8526,$AN$30:$AN$33,$AR$30:$AR$33,$AS$26,$AS$27,$AS$28,$AQ$20,$AU$19),""),"")</f>
        <v/>
      </c>
      <c r="N8526" s="95" t="str">
        <f>IF(A8526&lt;&gt;"",IF(MID(C8526,1,1)="r",SigmaEpsReinf(J8526,$AS$42:$AS$43,$AS$41,$AS$39,$AS$40,$AQ$38),""),"")</f>
        <v/>
      </c>
      <c r="Q8526" s="92" t="str">
        <f t="shared" si="1346"/>
        <v/>
      </c>
      <c r="R8526" s="92" t="str">
        <f t="shared" si="1347"/>
        <v/>
      </c>
      <c r="U8526" s="5"/>
      <c r="V8526" s="5"/>
      <c r="W8526" s="94" t="str">
        <f t="shared" si="1345"/>
        <v/>
      </c>
      <c r="X8526" s="94" t="str">
        <f t="shared" si="1348"/>
        <v/>
      </c>
      <c r="Y8526" s="5"/>
      <c r="BK8526" s="8"/>
      <c r="BL8526" s="5"/>
      <c r="BM8526" s="5"/>
      <c r="BN8526" s="5"/>
      <c r="BO8526" s="5"/>
      <c r="BP8526" s="1"/>
      <c r="BQ8526" s="1"/>
      <c r="BR8526" s="1"/>
      <c r="BS8526" s="1"/>
      <c r="BT8526" s="1"/>
      <c r="BU8526" s="4"/>
      <c r="BV8526" s="1"/>
      <c r="BW8526" s="3"/>
      <c r="BX8526" s="4"/>
      <c r="BY8526" s="5"/>
      <c r="BZ8526" s="5"/>
      <c r="CA8526" s="5"/>
      <c r="CB8526" s="5"/>
      <c r="CC8526" s="5"/>
      <c r="CD8526" s="43"/>
    </row>
    <row r="8527" spans="1:82" x14ac:dyDescent="0.25">
      <c r="A8527" s="8"/>
      <c r="B8527" s="5"/>
      <c r="C8527" s="5"/>
      <c r="D8527" s="5"/>
      <c r="E8527" s="5"/>
      <c r="F8527" s="94" t="str">
        <f t="shared" si="1339"/>
        <v/>
      </c>
      <c r="G8527" s="94" t="str">
        <f t="shared" si="1340"/>
        <v/>
      </c>
      <c r="H8527" s="127" t="str">
        <f>IF(A8527&lt;&gt;"",IF(MID(C8527,1,1)="c",$AS$26,IF(MID(C8527,1,1)="r",$AS$41,IF(MID(C8527,1,1)="p",#REF!,#REF!))),"")</f>
        <v/>
      </c>
      <c r="I8527" s="92" t="str">
        <f t="shared" si="1341"/>
        <v/>
      </c>
      <c r="J8527" s="92" t="str">
        <f t="shared" si="1342"/>
        <v/>
      </c>
      <c r="K8527" s="92" t="str">
        <f t="shared" si="1343"/>
        <v/>
      </c>
      <c r="L8527" s="92" t="str">
        <f t="shared" si="1344"/>
        <v/>
      </c>
      <c r="M8527" s="95" t="str">
        <f>IF(A8527&lt;&gt;"",IF(MID(C8527,1,1)="c",SigmaEpsConcrete(I8527,$AN$30:$AN$33,$AR$30:$AR$33,$AS$26,$AS$27,$AS$28,$AQ$20,$AU$19),""),"")</f>
        <v/>
      </c>
      <c r="N8527" s="95" t="str">
        <f>IF(A8527&lt;&gt;"",IF(MID(C8527,1,1)="r",SigmaEpsReinf(J8527,$AS$42:$AS$43,$AS$41,$AS$39,$AS$40,$AQ$38),""),"")</f>
        <v/>
      </c>
      <c r="Q8527" s="92" t="str">
        <f t="shared" si="1346"/>
        <v/>
      </c>
      <c r="R8527" s="92" t="str">
        <f t="shared" si="1347"/>
        <v/>
      </c>
      <c r="U8527" s="5"/>
      <c r="V8527" s="5"/>
      <c r="W8527" s="94" t="str">
        <f t="shared" si="1345"/>
        <v/>
      </c>
      <c r="X8527" s="94" t="str">
        <f t="shared" si="1348"/>
        <v/>
      </c>
      <c r="Y8527" s="5"/>
      <c r="BK8527" s="8"/>
      <c r="BL8527" s="5"/>
      <c r="BM8527" s="5"/>
      <c r="BN8527" s="5"/>
      <c r="BO8527" s="5"/>
      <c r="BP8527" s="1"/>
      <c r="BQ8527" s="1"/>
      <c r="BR8527" s="1"/>
      <c r="BS8527" s="1"/>
      <c r="BT8527" s="1"/>
      <c r="BU8527" s="4"/>
      <c r="BV8527" s="1"/>
      <c r="BW8527" s="3"/>
      <c r="BX8527" s="4"/>
      <c r="BY8527" s="5"/>
      <c r="BZ8527" s="5"/>
      <c r="CA8527" s="5"/>
      <c r="CB8527" s="5"/>
      <c r="CC8527" s="5"/>
      <c r="CD8527" s="43"/>
    </row>
    <row r="8528" spans="1:82" x14ac:dyDescent="0.25">
      <c r="A8528" s="8"/>
      <c r="B8528" s="5"/>
      <c r="C8528" s="5"/>
      <c r="D8528" s="5"/>
      <c r="E8528" s="5"/>
      <c r="F8528" s="94" t="str">
        <f t="shared" si="1339"/>
        <v/>
      </c>
      <c r="G8528" s="94" t="str">
        <f t="shared" si="1340"/>
        <v/>
      </c>
      <c r="H8528" s="127" t="str">
        <f>IF(A8528&lt;&gt;"",IF(MID(C8528,1,1)="c",$AS$26,IF(MID(C8528,1,1)="r",$AS$41,IF(MID(C8528,1,1)="p",#REF!,#REF!))),"")</f>
        <v/>
      </c>
      <c r="I8528" s="92" t="str">
        <f t="shared" si="1341"/>
        <v/>
      </c>
      <c r="J8528" s="92" t="str">
        <f t="shared" si="1342"/>
        <v/>
      </c>
      <c r="K8528" s="92" t="str">
        <f t="shared" si="1343"/>
        <v/>
      </c>
      <c r="L8528" s="92" t="str">
        <f t="shared" si="1344"/>
        <v/>
      </c>
      <c r="M8528" s="95" t="str">
        <f>IF(A8528&lt;&gt;"",IF(MID(C8528,1,1)="c",SigmaEpsConcrete(I8528,$AN$30:$AN$33,$AR$30:$AR$33,$AS$26,$AS$27,$AS$28,$AQ$20,$AU$19),""),"")</f>
        <v/>
      </c>
      <c r="N8528" s="95" t="str">
        <f>IF(A8528&lt;&gt;"",IF(MID(C8528,1,1)="r",SigmaEpsReinf(J8528,$AS$42:$AS$43,$AS$41,$AS$39,$AS$40,$AQ$38),""),"")</f>
        <v/>
      </c>
      <c r="Q8528" s="92" t="str">
        <f t="shared" si="1346"/>
        <v/>
      </c>
      <c r="R8528" s="92" t="str">
        <f t="shared" si="1347"/>
        <v/>
      </c>
      <c r="U8528" s="5"/>
      <c r="V8528" s="5"/>
      <c r="W8528" s="94" t="str">
        <f t="shared" si="1345"/>
        <v/>
      </c>
      <c r="X8528" s="94" t="str">
        <f t="shared" si="1348"/>
        <v/>
      </c>
      <c r="Y8528" s="5"/>
      <c r="BK8528" s="8"/>
      <c r="BL8528" s="5"/>
      <c r="BM8528" s="5"/>
      <c r="BN8528" s="5"/>
      <c r="BO8528" s="5"/>
      <c r="BP8528" s="1"/>
      <c r="BQ8528" s="1"/>
      <c r="BR8528" s="1"/>
      <c r="BS8528" s="1"/>
      <c r="BT8528" s="1"/>
      <c r="BU8528" s="4"/>
      <c r="BV8528" s="1"/>
      <c r="BW8528" s="3"/>
      <c r="BX8528" s="4"/>
      <c r="BY8528" s="5"/>
      <c r="BZ8528" s="5"/>
      <c r="CA8528" s="5"/>
      <c r="CB8528" s="5"/>
      <c r="CC8528" s="5"/>
      <c r="CD8528" s="43"/>
    </row>
    <row r="8529" spans="1:82" x14ac:dyDescent="0.25">
      <c r="A8529" s="8"/>
      <c r="B8529" s="5"/>
      <c r="C8529" s="5"/>
      <c r="D8529" s="5"/>
      <c r="E8529" s="5"/>
      <c r="F8529" s="94" t="str">
        <f t="shared" si="1339"/>
        <v/>
      </c>
      <c r="G8529" s="94" t="str">
        <f t="shared" si="1340"/>
        <v/>
      </c>
      <c r="H8529" s="127" t="str">
        <f>IF(A8529&lt;&gt;"",IF(MID(C8529,1,1)="c",$AS$26,IF(MID(C8529,1,1)="r",$AS$41,IF(MID(C8529,1,1)="p",#REF!,#REF!))),"")</f>
        <v/>
      </c>
      <c r="I8529" s="92" t="str">
        <f t="shared" si="1341"/>
        <v/>
      </c>
      <c r="J8529" s="92" t="str">
        <f t="shared" si="1342"/>
        <v/>
      </c>
      <c r="K8529" s="92" t="str">
        <f t="shared" si="1343"/>
        <v/>
      </c>
      <c r="L8529" s="92" t="str">
        <f t="shared" si="1344"/>
        <v/>
      </c>
      <c r="M8529" s="95" t="str">
        <f>IF(A8529&lt;&gt;"",IF(MID(C8529,1,1)="c",SigmaEpsConcrete(I8529,$AN$30:$AN$33,$AR$30:$AR$33,$AS$26,$AS$27,$AS$28,$AQ$20,$AU$19),""),"")</f>
        <v/>
      </c>
      <c r="N8529" s="95" t="str">
        <f>IF(A8529&lt;&gt;"",IF(MID(C8529,1,1)="r",SigmaEpsReinf(J8529,$AS$42:$AS$43,$AS$41,$AS$39,$AS$40,$AQ$38),""),"")</f>
        <v/>
      </c>
      <c r="Q8529" s="92" t="str">
        <f t="shared" si="1346"/>
        <v/>
      </c>
      <c r="R8529" s="92" t="str">
        <f t="shared" si="1347"/>
        <v/>
      </c>
      <c r="U8529" s="5"/>
      <c r="V8529" s="5"/>
      <c r="W8529" s="94" t="str">
        <f t="shared" si="1345"/>
        <v/>
      </c>
      <c r="X8529" s="94" t="str">
        <f t="shared" si="1348"/>
        <v/>
      </c>
      <c r="Y8529" s="5"/>
      <c r="BK8529" s="8"/>
      <c r="BL8529" s="5"/>
      <c r="BM8529" s="5"/>
      <c r="BN8529" s="5"/>
      <c r="BO8529" s="5"/>
      <c r="BP8529" s="1"/>
      <c r="BQ8529" s="1"/>
      <c r="BR8529" s="1"/>
      <c r="BS8529" s="1"/>
      <c r="BT8529" s="1"/>
      <c r="BU8529" s="4"/>
      <c r="BV8529" s="1"/>
      <c r="BW8529" s="3"/>
      <c r="BX8529" s="4"/>
      <c r="BY8529" s="5"/>
      <c r="BZ8529" s="5"/>
      <c r="CA8529" s="5"/>
      <c r="CB8529" s="5"/>
      <c r="CC8529" s="5"/>
      <c r="CD8529" s="43"/>
    </row>
    <row r="8530" spans="1:82" x14ac:dyDescent="0.25">
      <c r="A8530" s="8"/>
      <c r="B8530" s="5"/>
      <c r="C8530" s="5"/>
      <c r="D8530" s="5"/>
      <c r="E8530" s="5"/>
      <c r="F8530" s="94" t="str">
        <f t="shared" si="1339"/>
        <v/>
      </c>
      <c r="G8530" s="94" t="str">
        <f t="shared" si="1340"/>
        <v/>
      </c>
      <c r="H8530" s="127" t="str">
        <f>IF(A8530&lt;&gt;"",IF(MID(C8530,1,1)="c",$AS$26,IF(MID(C8530,1,1)="r",$AS$41,IF(MID(C8530,1,1)="p",#REF!,#REF!))),"")</f>
        <v/>
      </c>
      <c r="I8530" s="92" t="str">
        <f t="shared" si="1341"/>
        <v/>
      </c>
      <c r="J8530" s="92" t="str">
        <f t="shared" si="1342"/>
        <v/>
      </c>
      <c r="K8530" s="92" t="str">
        <f t="shared" si="1343"/>
        <v/>
      </c>
      <c r="L8530" s="92" t="str">
        <f t="shared" si="1344"/>
        <v/>
      </c>
      <c r="M8530" s="95" t="str">
        <f>IF(A8530&lt;&gt;"",IF(MID(C8530,1,1)="c",SigmaEpsConcrete(I8530,$AN$30:$AN$33,$AR$30:$AR$33,$AS$26,$AS$27,$AS$28,$AQ$20,$AU$19),""),"")</f>
        <v/>
      </c>
      <c r="N8530" s="95" t="str">
        <f>IF(A8530&lt;&gt;"",IF(MID(C8530,1,1)="r",SigmaEpsReinf(J8530,$AS$42:$AS$43,$AS$41,$AS$39,$AS$40,$AQ$38),""),"")</f>
        <v/>
      </c>
      <c r="Q8530" s="92" t="str">
        <f t="shared" si="1346"/>
        <v/>
      </c>
      <c r="R8530" s="92" t="str">
        <f t="shared" si="1347"/>
        <v/>
      </c>
      <c r="U8530" s="5"/>
      <c r="V8530" s="5"/>
      <c r="W8530" s="94" t="str">
        <f t="shared" si="1345"/>
        <v/>
      </c>
      <c r="X8530" s="94" t="str">
        <f t="shared" si="1348"/>
        <v/>
      </c>
      <c r="Y8530" s="5"/>
      <c r="BK8530" s="8"/>
      <c r="BL8530" s="5"/>
      <c r="BM8530" s="5"/>
      <c r="BN8530" s="5"/>
      <c r="BO8530" s="5"/>
      <c r="BP8530" s="1"/>
      <c r="BQ8530" s="1"/>
      <c r="BR8530" s="1"/>
      <c r="BS8530" s="1"/>
      <c r="BT8530" s="1"/>
      <c r="BU8530" s="4"/>
      <c r="BV8530" s="1"/>
      <c r="BW8530" s="3"/>
      <c r="BX8530" s="4"/>
      <c r="BY8530" s="5"/>
      <c r="BZ8530" s="5"/>
      <c r="CA8530" s="5"/>
      <c r="CB8530" s="5"/>
      <c r="CC8530" s="5"/>
      <c r="CD8530" s="43"/>
    </row>
    <row r="8531" spans="1:82" x14ac:dyDescent="0.25">
      <c r="A8531" s="8"/>
      <c r="B8531" s="5"/>
      <c r="C8531" s="5"/>
      <c r="D8531" s="5"/>
      <c r="E8531" s="5"/>
      <c r="F8531" s="94" t="str">
        <f t="shared" si="1339"/>
        <v/>
      </c>
      <c r="G8531" s="94" t="str">
        <f t="shared" si="1340"/>
        <v/>
      </c>
      <c r="H8531" s="127" t="str">
        <f>IF(A8531&lt;&gt;"",IF(MID(C8531,1,1)="c",$AS$26,IF(MID(C8531,1,1)="r",$AS$41,IF(MID(C8531,1,1)="p",#REF!,#REF!))),"")</f>
        <v/>
      </c>
      <c r="I8531" s="92" t="str">
        <f t="shared" si="1341"/>
        <v/>
      </c>
      <c r="J8531" s="92" t="str">
        <f t="shared" si="1342"/>
        <v/>
      </c>
      <c r="K8531" s="92" t="str">
        <f t="shared" si="1343"/>
        <v/>
      </c>
      <c r="L8531" s="92" t="str">
        <f t="shared" si="1344"/>
        <v/>
      </c>
      <c r="M8531" s="95" t="str">
        <f>IF(A8531&lt;&gt;"",IF(MID(C8531,1,1)="c",SigmaEpsConcrete(I8531,$AN$30:$AN$33,$AR$30:$AR$33,$AS$26,$AS$27,$AS$28,$AQ$20,$AU$19),""),"")</f>
        <v/>
      </c>
      <c r="N8531" s="95" t="str">
        <f>IF(A8531&lt;&gt;"",IF(MID(C8531,1,1)="r",SigmaEpsReinf(J8531,$AS$42:$AS$43,$AS$41,$AS$39,$AS$40,$AQ$38),""),"")</f>
        <v/>
      </c>
      <c r="Q8531" s="92" t="str">
        <f t="shared" si="1346"/>
        <v/>
      </c>
      <c r="R8531" s="92" t="str">
        <f t="shared" si="1347"/>
        <v/>
      </c>
      <c r="U8531" s="5"/>
      <c r="V8531" s="5"/>
      <c r="W8531" s="94" t="str">
        <f t="shared" si="1345"/>
        <v/>
      </c>
      <c r="X8531" s="94" t="str">
        <f t="shared" si="1348"/>
        <v/>
      </c>
      <c r="Y8531" s="5"/>
      <c r="BK8531" s="8"/>
      <c r="BL8531" s="5"/>
      <c r="BM8531" s="5"/>
      <c r="BN8531" s="5"/>
      <c r="BO8531" s="5"/>
      <c r="BP8531" s="1"/>
      <c r="BQ8531" s="1"/>
      <c r="BR8531" s="1"/>
      <c r="BS8531" s="1"/>
      <c r="BT8531" s="1"/>
      <c r="BU8531" s="4"/>
      <c r="BV8531" s="1"/>
      <c r="BW8531" s="3"/>
      <c r="BX8531" s="4"/>
      <c r="BY8531" s="5"/>
      <c r="BZ8531" s="5"/>
      <c r="CA8531" s="5"/>
      <c r="CB8531" s="5"/>
      <c r="CC8531" s="5"/>
      <c r="CD8531" s="43"/>
    </row>
    <row r="8532" spans="1:82" x14ac:dyDescent="0.25">
      <c r="A8532" s="8"/>
      <c r="B8532" s="5"/>
      <c r="C8532" s="5"/>
      <c r="D8532" s="5"/>
      <c r="E8532" s="5"/>
      <c r="F8532" s="94" t="str">
        <f t="shared" si="1339"/>
        <v/>
      </c>
      <c r="G8532" s="94" t="str">
        <f t="shared" si="1340"/>
        <v/>
      </c>
      <c r="H8532" s="127" t="str">
        <f>IF(A8532&lt;&gt;"",IF(MID(C8532,1,1)="c",$AS$26,IF(MID(C8532,1,1)="r",$AS$41,IF(MID(C8532,1,1)="p",#REF!,#REF!))),"")</f>
        <v/>
      </c>
      <c r="I8532" s="92" t="str">
        <f t="shared" si="1341"/>
        <v/>
      </c>
      <c r="J8532" s="92" t="str">
        <f t="shared" si="1342"/>
        <v/>
      </c>
      <c r="K8532" s="92" t="str">
        <f t="shared" si="1343"/>
        <v/>
      </c>
      <c r="L8532" s="92" t="str">
        <f t="shared" si="1344"/>
        <v/>
      </c>
      <c r="M8532" s="95" t="str">
        <f>IF(A8532&lt;&gt;"",IF(MID(C8532,1,1)="c",SigmaEpsConcrete(I8532,$AN$30:$AN$33,$AR$30:$AR$33,$AS$26,$AS$27,$AS$28,$AQ$20,$AU$19),""),"")</f>
        <v/>
      </c>
      <c r="N8532" s="95" t="str">
        <f>IF(A8532&lt;&gt;"",IF(MID(C8532,1,1)="r",SigmaEpsReinf(J8532,$AS$42:$AS$43,$AS$41,$AS$39,$AS$40,$AQ$38),""),"")</f>
        <v/>
      </c>
      <c r="Q8532" s="92" t="str">
        <f t="shared" si="1346"/>
        <v/>
      </c>
      <c r="R8532" s="92" t="str">
        <f t="shared" si="1347"/>
        <v/>
      </c>
      <c r="U8532" s="5"/>
      <c r="V8532" s="5"/>
      <c r="W8532" s="94" t="str">
        <f t="shared" si="1345"/>
        <v/>
      </c>
      <c r="X8532" s="94" t="str">
        <f t="shared" si="1348"/>
        <v/>
      </c>
      <c r="Y8532" s="5"/>
      <c r="BK8532" s="8"/>
      <c r="BL8532" s="5"/>
      <c r="BM8532" s="5"/>
      <c r="BN8532" s="5"/>
      <c r="BO8532" s="5"/>
      <c r="BP8532" s="1"/>
      <c r="BQ8532" s="1"/>
      <c r="BR8532" s="1"/>
      <c r="BS8532" s="1"/>
      <c r="BT8532" s="1"/>
      <c r="BU8532" s="4"/>
      <c r="BV8532" s="1"/>
      <c r="BW8532" s="3"/>
      <c r="BX8532" s="4"/>
      <c r="BY8532" s="5"/>
      <c r="BZ8532" s="5"/>
      <c r="CA8532" s="5"/>
      <c r="CB8532" s="5"/>
      <c r="CC8532" s="5"/>
      <c r="CD8532" s="43"/>
    </row>
    <row r="8533" spans="1:82" x14ac:dyDescent="0.25">
      <c r="A8533" s="8"/>
      <c r="B8533" s="5"/>
      <c r="C8533" s="5"/>
      <c r="D8533" s="5"/>
      <c r="E8533" s="5"/>
      <c r="F8533" s="94" t="str">
        <f t="shared" si="1339"/>
        <v/>
      </c>
      <c r="G8533" s="94" t="str">
        <f t="shared" si="1340"/>
        <v/>
      </c>
      <c r="H8533" s="127" t="str">
        <f>IF(A8533&lt;&gt;"",IF(MID(C8533,1,1)="c",$AS$26,IF(MID(C8533,1,1)="r",$AS$41,IF(MID(C8533,1,1)="p",#REF!,#REF!))),"")</f>
        <v/>
      </c>
      <c r="I8533" s="92" t="str">
        <f t="shared" si="1341"/>
        <v/>
      </c>
      <c r="J8533" s="92" t="str">
        <f t="shared" si="1342"/>
        <v/>
      </c>
      <c r="K8533" s="92" t="str">
        <f t="shared" si="1343"/>
        <v/>
      </c>
      <c r="L8533" s="92" t="str">
        <f t="shared" si="1344"/>
        <v/>
      </c>
      <c r="M8533" s="95" t="str">
        <f>IF(A8533&lt;&gt;"",IF(MID(C8533,1,1)="c",SigmaEpsConcrete(I8533,$AN$30:$AN$33,$AR$30:$AR$33,$AS$26,$AS$27,$AS$28,$AQ$20,$AU$19),""),"")</f>
        <v/>
      </c>
      <c r="N8533" s="95" t="str">
        <f>IF(A8533&lt;&gt;"",IF(MID(C8533,1,1)="r",SigmaEpsReinf(J8533,$AS$42:$AS$43,$AS$41,$AS$39,$AS$40,$AQ$38),""),"")</f>
        <v/>
      </c>
      <c r="Q8533" s="92" t="str">
        <f t="shared" si="1346"/>
        <v/>
      </c>
      <c r="R8533" s="92" t="str">
        <f t="shared" si="1347"/>
        <v/>
      </c>
      <c r="U8533" s="5"/>
      <c r="V8533" s="5"/>
      <c r="W8533" s="94" t="str">
        <f t="shared" si="1345"/>
        <v/>
      </c>
      <c r="X8533" s="94" t="str">
        <f t="shared" si="1348"/>
        <v/>
      </c>
      <c r="Y8533" s="5"/>
      <c r="BK8533" s="8"/>
      <c r="BL8533" s="5"/>
      <c r="BM8533" s="5"/>
      <c r="BN8533" s="5"/>
      <c r="BO8533" s="5"/>
      <c r="BP8533" s="1"/>
      <c r="BQ8533" s="1"/>
      <c r="BR8533" s="1"/>
      <c r="BS8533" s="1"/>
      <c r="BT8533" s="1"/>
      <c r="BU8533" s="4"/>
      <c r="BV8533" s="1"/>
      <c r="BW8533" s="3"/>
      <c r="BX8533" s="4"/>
      <c r="BY8533" s="5"/>
      <c r="BZ8533" s="5"/>
      <c r="CA8533" s="5"/>
      <c r="CB8533" s="5"/>
      <c r="CC8533" s="5"/>
      <c r="CD8533" s="43"/>
    </row>
    <row r="8534" spans="1:82" x14ac:dyDescent="0.25">
      <c r="A8534" s="8"/>
      <c r="B8534" s="5"/>
      <c r="C8534" s="5"/>
      <c r="D8534" s="5"/>
      <c r="E8534" s="5"/>
      <c r="F8534" s="94" t="str">
        <f t="shared" si="1339"/>
        <v/>
      </c>
      <c r="G8534" s="94" t="str">
        <f t="shared" si="1340"/>
        <v/>
      </c>
      <c r="H8534" s="127" t="str">
        <f>IF(A8534&lt;&gt;"",IF(MID(C8534,1,1)="c",$AS$26,IF(MID(C8534,1,1)="r",$AS$41,IF(MID(C8534,1,1)="p",#REF!,#REF!))),"")</f>
        <v/>
      </c>
      <c r="I8534" s="92" t="str">
        <f t="shared" si="1341"/>
        <v/>
      </c>
      <c r="J8534" s="92" t="str">
        <f t="shared" si="1342"/>
        <v/>
      </c>
      <c r="K8534" s="92" t="str">
        <f t="shared" si="1343"/>
        <v/>
      </c>
      <c r="L8534" s="92" t="str">
        <f t="shared" si="1344"/>
        <v/>
      </c>
      <c r="M8534" s="95" t="str">
        <f>IF(A8534&lt;&gt;"",IF(MID(C8534,1,1)="c",SigmaEpsConcrete(I8534,$AN$30:$AN$33,$AR$30:$AR$33,$AS$26,$AS$27,$AS$28,$AQ$20,$AU$19),""),"")</f>
        <v/>
      </c>
      <c r="N8534" s="95" t="str">
        <f>IF(A8534&lt;&gt;"",IF(MID(C8534,1,1)="r",SigmaEpsReinf(J8534,$AS$42:$AS$43,$AS$41,$AS$39,$AS$40,$AQ$38),""),"")</f>
        <v/>
      </c>
      <c r="Q8534" s="92" t="str">
        <f t="shared" si="1346"/>
        <v/>
      </c>
      <c r="R8534" s="92" t="str">
        <f t="shared" si="1347"/>
        <v/>
      </c>
      <c r="U8534" s="5"/>
      <c r="V8534" s="5"/>
      <c r="W8534" s="94" t="str">
        <f t="shared" si="1345"/>
        <v/>
      </c>
      <c r="X8534" s="94" t="str">
        <f t="shared" si="1348"/>
        <v/>
      </c>
      <c r="Y8534" s="5"/>
      <c r="BK8534" s="8"/>
      <c r="BL8534" s="5"/>
      <c r="BM8534" s="5"/>
      <c r="BN8534" s="5"/>
      <c r="BO8534" s="5"/>
      <c r="BP8534" s="1"/>
      <c r="BQ8534" s="1"/>
      <c r="BR8534" s="1"/>
      <c r="BS8534" s="1"/>
      <c r="BT8534" s="1"/>
      <c r="BU8534" s="4"/>
      <c r="BV8534" s="1"/>
      <c r="BW8534" s="3"/>
      <c r="BX8534" s="4"/>
      <c r="BY8534" s="5"/>
      <c r="BZ8534" s="5"/>
      <c r="CA8534" s="5"/>
      <c r="CB8534" s="5"/>
      <c r="CC8534" s="5"/>
      <c r="CD8534" s="43"/>
    </row>
    <row r="8535" spans="1:82" x14ac:dyDescent="0.25">
      <c r="A8535" s="8"/>
      <c r="B8535" s="5"/>
      <c r="C8535" s="5"/>
      <c r="D8535" s="5"/>
      <c r="E8535" s="5"/>
      <c r="F8535" s="94" t="str">
        <f t="shared" si="1339"/>
        <v/>
      </c>
      <c r="G8535" s="94" t="str">
        <f t="shared" si="1340"/>
        <v/>
      </c>
      <c r="H8535" s="127" t="str">
        <f>IF(A8535&lt;&gt;"",IF(MID(C8535,1,1)="c",$AS$26,IF(MID(C8535,1,1)="r",$AS$41,IF(MID(C8535,1,1)="p",#REF!,#REF!))),"")</f>
        <v/>
      </c>
      <c r="I8535" s="92" t="str">
        <f t="shared" si="1341"/>
        <v/>
      </c>
      <c r="J8535" s="92" t="str">
        <f t="shared" si="1342"/>
        <v/>
      </c>
      <c r="K8535" s="92" t="str">
        <f t="shared" si="1343"/>
        <v/>
      </c>
      <c r="L8535" s="92" t="str">
        <f t="shared" si="1344"/>
        <v/>
      </c>
      <c r="M8535" s="95" t="str">
        <f>IF(A8535&lt;&gt;"",IF(MID(C8535,1,1)="c",SigmaEpsConcrete(I8535,$AN$30:$AN$33,$AR$30:$AR$33,$AS$26,$AS$27,$AS$28,$AQ$20,$AU$19),""),"")</f>
        <v/>
      </c>
      <c r="N8535" s="95" t="str">
        <f>IF(A8535&lt;&gt;"",IF(MID(C8535,1,1)="r",SigmaEpsReinf(J8535,$AS$42:$AS$43,$AS$41,$AS$39,$AS$40,$AQ$38),""),"")</f>
        <v/>
      </c>
      <c r="Q8535" s="92" t="str">
        <f t="shared" si="1346"/>
        <v/>
      </c>
      <c r="R8535" s="92" t="str">
        <f t="shared" si="1347"/>
        <v/>
      </c>
      <c r="U8535" s="5"/>
      <c r="V8535" s="5"/>
      <c r="W8535" s="94" t="str">
        <f t="shared" si="1345"/>
        <v/>
      </c>
      <c r="X8535" s="94" t="str">
        <f t="shared" si="1348"/>
        <v/>
      </c>
      <c r="Y8535" s="5"/>
      <c r="BK8535" s="8"/>
      <c r="BL8535" s="5"/>
      <c r="BM8535" s="5"/>
      <c r="BN8535" s="5"/>
      <c r="BO8535" s="5"/>
      <c r="BP8535" s="1"/>
      <c r="BQ8535" s="1"/>
      <c r="BR8535" s="1"/>
      <c r="BS8535" s="1"/>
      <c r="BT8535" s="1"/>
      <c r="BU8535" s="4"/>
      <c r="BV8535" s="1"/>
      <c r="BW8535" s="3"/>
      <c r="BX8535" s="4"/>
      <c r="BY8535" s="5"/>
      <c r="BZ8535" s="5"/>
      <c r="CA8535" s="5"/>
      <c r="CB8535" s="5"/>
      <c r="CC8535" s="5"/>
      <c r="CD8535" s="43"/>
    </row>
    <row r="8536" spans="1:82" x14ac:dyDescent="0.25">
      <c r="A8536" s="8"/>
      <c r="B8536" s="5"/>
      <c r="C8536" s="5"/>
      <c r="D8536" s="5"/>
      <c r="E8536" s="5"/>
      <c r="F8536" s="94" t="str">
        <f t="shared" si="1339"/>
        <v/>
      </c>
      <c r="G8536" s="94" t="str">
        <f t="shared" si="1340"/>
        <v/>
      </c>
      <c r="H8536" s="127" t="str">
        <f>IF(A8536&lt;&gt;"",IF(MID(C8536,1,1)="c",$AS$26,IF(MID(C8536,1,1)="r",$AS$41,IF(MID(C8536,1,1)="p",#REF!,#REF!))),"")</f>
        <v/>
      </c>
      <c r="I8536" s="92" t="str">
        <f t="shared" si="1341"/>
        <v/>
      </c>
      <c r="J8536" s="92" t="str">
        <f t="shared" si="1342"/>
        <v/>
      </c>
      <c r="K8536" s="92" t="str">
        <f t="shared" si="1343"/>
        <v/>
      </c>
      <c r="L8536" s="92" t="str">
        <f t="shared" si="1344"/>
        <v/>
      </c>
      <c r="M8536" s="95" t="str">
        <f>IF(A8536&lt;&gt;"",IF(MID(C8536,1,1)="c",SigmaEpsConcrete(I8536,$AN$30:$AN$33,$AR$30:$AR$33,$AS$26,$AS$27,$AS$28,$AQ$20,$AU$19),""),"")</f>
        <v/>
      </c>
      <c r="N8536" s="95" t="str">
        <f>IF(A8536&lt;&gt;"",IF(MID(C8536,1,1)="r",SigmaEpsReinf(J8536,$AS$42:$AS$43,$AS$41,$AS$39,$AS$40,$AQ$38),""),"")</f>
        <v/>
      </c>
      <c r="Q8536" s="92" t="str">
        <f t="shared" si="1346"/>
        <v/>
      </c>
      <c r="R8536" s="92" t="str">
        <f t="shared" si="1347"/>
        <v/>
      </c>
      <c r="U8536" s="5"/>
      <c r="V8536" s="5"/>
      <c r="W8536" s="94" t="str">
        <f t="shared" si="1345"/>
        <v/>
      </c>
      <c r="X8536" s="94" t="str">
        <f t="shared" si="1348"/>
        <v/>
      </c>
      <c r="Y8536" s="5"/>
      <c r="BK8536" s="8"/>
      <c r="BL8536" s="5"/>
      <c r="BM8536" s="5"/>
      <c r="BN8536" s="5"/>
      <c r="BO8536" s="5"/>
      <c r="BP8536" s="1"/>
      <c r="BQ8536" s="1"/>
      <c r="BR8536" s="1"/>
      <c r="BS8536" s="1"/>
      <c r="BT8536" s="1"/>
      <c r="BU8536" s="4"/>
      <c r="BV8536" s="1"/>
      <c r="BW8536" s="3"/>
      <c r="BX8536" s="4"/>
      <c r="BY8536" s="5"/>
      <c r="BZ8536" s="5"/>
      <c r="CA8536" s="5"/>
      <c r="CB8536" s="5"/>
      <c r="CC8536" s="5"/>
      <c r="CD8536" s="43"/>
    </row>
    <row r="8537" spans="1:82" x14ac:dyDescent="0.25">
      <c r="A8537" s="8"/>
      <c r="B8537" s="5"/>
      <c r="C8537" s="5"/>
      <c r="D8537" s="5"/>
      <c r="E8537" s="5"/>
      <c r="F8537" s="94" t="str">
        <f t="shared" si="1339"/>
        <v/>
      </c>
      <c r="G8537" s="94" t="str">
        <f t="shared" si="1340"/>
        <v/>
      </c>
      <c r="H8537" s="127" t="str">
        <f>IF(A8537&lt;&gt;"",IF(MID(C8537,1,1)="c",$AS$26,IF(MID(C8537,1,1)="r",$AS$41,IF(MID(C8537,1,1)="p",#REF!,#REF!))),"")</f>
        <v/>
      </c>
      <c r="I8537" s="92" t="str">
        <f t="shared" si="1341"/>
        <v/>
      </c>
      <c r="J8537" s="92" t="str">
        <f t="shared" si="1342"/>
        <v/>
      </c>
      <c r="K8537" s="92" t="str">
        <f t="shared" si="1343"/>
        <v/>
      </c>
      <c r="L8537" s="92" t="str">
        <f t="shared" si="1344"/>
        <v/>
      </c>
      <c r="M8537" s="95" t="str">
        <f>IF(A8537&lt;&gt;"",IF(MID(C8537,1,1)="c",SigmaEpsConcrete(I8537,$AN$30:$AN$33,$AR$30:$AR$33,$AS$26,$AS$27,$AS$28,$AQ$20,$AU$19),""),"")</f>
        <v/>
      </c>
      <c r="N8537" s="95" t="str">
        <f>IF(A8537&lt;&gt;"",IF(MID(C8537,1,1)="r",SigmaEpsReinf(J8537,$AS$42:$AS$43,$AS$41,$AS$39,$AS$40,$AQ$38),""),"")</f>
        <v/>
      </c>
      <c r="Q8537" s="92" t="str">
        <f t="shared" si="1346"/>
        <v/>
      </c>
      <c r="R8537" s="92" t="str">
        <f t="shared" si="1347"/>
        <v/>
      </c>
      <c r="U8537" s="5"/>
      <c r="V8537" s="5"/>
      <c r="W8537" s="94" t="str">
        <f t="shared" si="1345"/>
        <v/>
      </c>
      <c r="X8537" s="94" t="str">
        <f t="shared" si="1348"/>
        <v/>
      </c>
      <c r="Y8537" s="5"/>
      <c r="BK8537" s="8"/>
      <c r="BL8537" s="5"/>
      <c r="BM8537" s="5"/>
      <c r="BN8537" s="5"/>
      <c r="BO8537" s="5"/>
      <c r="BP8537" s="1"/>
      <c r="BQ8537" s="1"/>
      <c r="BR8537" s="1"/>
      <c r="BS8537" s="1"/>
      <c r="BT8537" s="1"/>
      <c r="BU8537" s="4"/>
      <c r="BV8537" s="1"/>
      <c r="BW8537" s="3"/>
      <c r="BX8537" s="4"/>
      <c r="BY8537" s="5"/>
      <c r="BZ8537" s="5"/>
      <c r="CA8537" s="5"/>
      <c r="CB8537" s="5"/>
      <c r="CC8537" s="5"/>
      <c r="CD8537" s="43"/>
    </row>
    <row r="8538" spans="1:82" x14ac:dyDescent="0.25">
      <c r="A8538" s="8"/>
      <c r="B8538" s="5"/>
      <c r="C8538" s="5"/>
      <c r="D8538" s="5"/>
      <c r="E8538" s="5"/>
      <c r="F8538" s="94" t="str">
        <f t="shared" si="1339"/>
        <v/>
      </c>
      <c r="G8538" s="94" t="str">
        <f t="shared" si="1340"/>
        <v/>
      </c>
      <c r="H8538" s="127" t="str">
        <f>IF(A8538&lt;&gt;"",IF(MID(C8538,1,1)="c",$AS$26,IF(MID(C8538,1,1)="r",$AS$41,IF(MID(C8538,1,1)="p",#REF!,#REF!))),"")</f>
        <v/>
      </c>
      <c r="I8538" s="92" t="str">
        <f t="shared" si="1341"/>
        <v/>
      </c>
      <c r="J8538" s="92" t="str">
        <f t="shared" si="1342"/>
        <v/>
      </c>
      <c r="K8538" s="92" t="str">
        <f t="shared" si="1343"/>
        <v/>
      </c>
      <c r="L8538" s="92" t="str">
        <f t="shared" si="1344"/>
        <v/>
      </c>
      <c r="M8538" s="95" t="str">
        <f>IF(A8538&lt;&gt;"",IF(MID(C8538,1,1)="c",SigmaEpsConcrete(I8538,$AN$30:$AN$33,$AR$30:$AR$33,$AS$26,$AS$27,$AS$28,$AQ$20,$AU$19),""),"")</f>
        <v/>
      </c>
      <c r="N8538" s="95" t="str">
        <f>IF(A8538&lt;&gt;"",IF(MID(C8538,1,1)="r",SigmaEpsReinf(J8538,$AS$42:$AS$43,$AS$41,$AS$39,$AS$40,$AQ$38),""),"")</f>
        <v/>
      </c>
      <c r="Q8538" s="92" t="str">
        <f t="shared" si="1346"/>
        <v/>
      </c>
      <c r="R8538" s="92" t="str">
        <f t="shared" si="1347"/>
        <v/>
      </c>
      <c r="U8538" s="5"/>
      <c r="V8538" s="5"/>
      <c r="W8538" s="94" t="str">
        <f t="shared" si="1345"/>
        <v/>
      </c>
      <c r="X8538" s="94" t="str">
        <f t="shared" si="1348"/>
        <v/>
      </c>
      <c r="Y8538" s="5"/>
      <c r="BK8538" s="8"/>
      <c r="BL8538" s="5"/>
      <c r="BM8538" s="5"/>
      <c r="BN8538" s="5"/>
      <c r="BO8538" s="5"/>
      <c r="BP8538" s="1"/>
      <c r="BQ8538" s="1"/>
      <c r="BR8538" s="1"/>
      <c r="BS8538" s="1"/>
      <c r="BT8538" s="1"/>
      <c r="BU8538" s="4"/>
      <c r="BV8538" s="1"/>
      <c r="BW8538" s="3"/>
      <c r="BX8538" s="4"/>
      <c r="BY8538" s="5"/>
      <c r="BZ8538" s="5"/>
      <c r="CA8538" s="5"/>
      <c r="CB8538" s="5"/>
      <c r="CC8538" s="5"/>
      <c r="CD8538" s="43"/>
    </row>
    <row r="8539" spans="1:82" x14ac:dyDescent="0.25">
      <c r="A8539" s="8"/>
      <c r="B8539" s="5"/>
      <c r="C8539" s="5"/>
      <c r="D8539" s="5"/>
      <c r="E8539" s="5"/>
      <c r="F8539" s="94" t="str">
        <f t="shared" si="1339"/>
        <v/>
      </c>
      <c r="G8539" s="94" t="str">
        <f t="shared" si="1340"/>
        <v/>
      </c>
      <c r="H8539" s="127" t="str">
        <f>IF(A8539&lt;&gt;"",IF(MID(C8539,1,1)="c",$AS$26,IF(MID(C8539,1,1)="r",$AS$41,IF(MID(C8539,1,1)="p",#REF!,#REF!))),"")</f>
        <v/>
      </c>
      <c r="I8539" s="92" t="str">
        <f t="shared" si="1341"/>
        <v/>
      </c>
      <c r="J8539" s="92" t="str">
        <f t="shared" si="1342"/>
        <v/>
      </c>
      <c r="K8539" s="92" t="str">
        <f t="shared" si="1343"/>
        <v/>
      </c>
      <c r="L8539" s="92" t="str">
        <f t="shared" si="1344"/>
        <v/>
      </c>
      <c r="M8539" s="95" t="str">
        <f>IF(A8539&lt;&gt;"",IF(MID(C8539,1,1)="c",SigmaEpsConcrete(I8539,$AN$30:$AN$33,$AR$30:$AR$33,$AS$26,$AS$27,$AS$28,$AQ$20,$AU$19),""),"")</f>
        <v/>
      </c>
      <c r="N8539" s="95" t="str">
        <f>IF(A8539&lt;&gt;"",IF(MID(C8539,1,1)="r",SigmaEpsReinf(J8539,$AS$42:$AS$43,$AS$41,$AS$39,$AS$40,$AQ$38),""),"")</f>
        <v/>
      </c>
      <c r="Q8539" s="92" t="str">
        <f t="shared" si="1346"/>
        <v/>
      </c>
      <c r="R8539" s="92" t="str">
        <f t="shared" si="1347"/>
        <v/>
      </c>
      <c r="U8539" s="5"/>
      <c r="V8539" s="5"/>
      <c r="W8539" s="94" t="str">
        <f t="shared" si="1345"/>
        <v/>
      </c>
      <c r="X8539" s="94" t="str">
        <f t="shared" si="1348"/>
        <v/>
      </c>
      <c r="Y8539" s="5"/>
      <c r="BK8539" s="8"/>
      <c r="BL8539" s="5"/>
      <c r="BM8539" s="5"/>
      <c r="BN8539" s="5"/>
      <c r="BO8539" s="5"/>
      <c r="BP8539" s="1"/>
      <c r="BQ8539" s="1"/>
      <c r="BR8539" s="1"/>
      <c r="BS8539" s="1"/>
      <c r="BT8539" s="1"/>
      <c r="BU8539" s="4"/>
      <c r="BV8539" s="1"/>
      <c r="BW8539" s="3"/>
      <c r="BX8539" s="4"/>
      <c r="BY8539" s="5"/>
      <c r="BZ8539" s="5"/>
      <c r="CA8539" s="5"/>
      <c r="CB8539" s="5"/>
      <c r="CC8539" s="5"/>
      <c r="CD8539" s="43"/>
    </row>
    <row r="8540" spans="1:82" x14ac:dyDescent="0.25">
      <c r="A8540" s="8"/>
      <c r="B8540" s="5"/>
      <c r="C8540" s="5"/>
      <c r="D8540" s="5"/>
      <c r="E8540" s="5"/>
      <c r="F8540" s="94" t="str">
        <f t="shared" si="1339"/>
        <v/>
      </c>
      <c r="G8540" s="94" t="str">
        <f t="shared" si="1340"/>
        <v/>
      </c>
      <c r="H8540" s="127" t="str">
        <f>IF(A8540&lt;&gt;"",IF(MID(C8540,1,1)="c",$AS$26,IF(MID(C8540,1,1)="r",$AS$41,IF(MID(C8540,1,1)="p",#REF!,#REF!))),"")</f>
        <v/>
      </c>
      <c r="I8540" s="92" t="str">
        <f t="shared" si="1341"/>
        <v/>
      </c>
      <c r="J8540" s="92" t="str">
        <f t="shared" si="1342"/>
        <v/>
      </c>
      <c r="K8540" s="92" t="str">
        <f t="shared" si="1343"/>
        <v/>
      </c>
      <c r="L8540" s="92" t="str">
        <f t="shared" si="1344"/>
        <v/>
      </c>
      <c r="M8540" s="95" t="str">
        <f>IF(A8540&lt;&gt;"",IF(MID(C8540,1,1)="c",SigmaEpsConcrete(I8540,$AN$30:$AN$33,$AR$30:$AR$33,$AS$26,$AS$27,$AS$28,$AQ$20,$AU$19),""),"")</f>
        <v/>
      </c>
      <c r="N8540" s="95" t="str">
        <f>IF(A8540&lt;&gt;"",IF(MID(C8540,1,1)="r",SigmaEpsReinf(J8540,$AS$42:$AS$43,$AS$41,$AS$39,$AS$40,$AQ$38),""),"")</f>
        <v/>
      </c>
      <c r="Q8540" s="92" t="str">
        <f t="shared" si="1346"/>
        <v/>
      </c>
      <c r="R8540" s="92" t="str">
        <f t="shared" si="1347"/>
        <v/>
      </c>
      <c r="U8540" s="5"/>
      <c r="V8540" s="5"/>
      <c r="W8540" s="94" t="str">
        <f t="shared" si="1345"/>
        <v/>
      </c>
      <c r="X8540" s="94" t="str">
        <f t="shared" si="1348"/>
        <v/>
      </c>
      <c r="Y8540" s="5"/>
      <c r="BK8540" s="8"/>
      <c r="BL8540" s="5"/>
      <c r="BM8540" s="5"/>
      <c r="BN8540" s="5"/>
      <c r="BO8540" s="5"/>
      <c r="BP8540" s="1"/>
      <c r="BQ8540" s="1"/>
      <c r="BR8540" s="1"/>
      <c r="BS8540" s="1"/>
      <c r="BT8540" s="1"/>
      <c r="BU8540" s="4"/>
      <c r="BV8540" s="1"/>
      <c r="BW8540" s="3"/>
      <c r="BX8540" s="4"/>
      <c r="BY8540" s="5"/>
      <c r="BZ8540" s="5"/>
      <c r="CA8540" s="5"/>
      <c r="CB8540" s="5"/>
      <c r="CC8540" s="5"/>
      <c r="CD8540" s="43"/>
    </row>
    <row r="8541" spans="1:82" x14ac:dyDescent="0.25">
      <c r="A8541" s="8"/>
      <c r="B8541" s="5"/>
      <c r="C8541" s="5"/>
      <c r="D8541" s="5"/>
      <c r="E8541" s="5"/>
      <c r="F8541" s="94" t="str">
        <f t="shared" si="1339"/>
        <v/>
      </c>
      <c r="G8541" s="94" t="str">
        <f t="shared" si="1340"/>
        <v/>
      </c>
      <c r="H8541" s="127" t="str">
        <f>IF(A8541&lt;&gt;"",IF(MID(C8541,1,1)="c",$AS$26,IF(MID(C8541,1,1)="r",$AS$41,IF(MID(C8541,1,1)="p",#REF!,#REF!))),"")</f>
        <v/>
      </c>
      <c r="I8541" s="92" t="str">
        <f t="shared" si="1341"/>
        <v/>
      </c>
      <c r="J8541" s="92" t="str">
        <f t="shared" si="1342"/>
        <v/>
      </c>
      <c r="K8541" s="92" t="str">
        <f t="shared" si="1343"/>
        <v/>
      </c>
      <c r="L8541" s="92" t="str">
        <f t="shared" si="1344"/>
        <v/>
      </c>
      <c r="M8541" s="95" t="str">
        <f>IF(A8541&lt;&gt;"",IF(MID(C8541,1,1)="c",SigmaEpsConcrete(I8541,$AN$30:$AN$33,$AR$30:$AR$33,$AS$26,$AS$27,$AS$28,$AQ$20,$AU$19),""),"")</f>
        <v/>
      </c>
      <c r="N8541" s="95" t="str">
        <f>IF(A8541&lt;&gt;"",IF(MID(C8541,1,1)="r",SigmaEpsReinf(J8541,$AS$42:$AS$43,$AS$41,$AS$39,$AS$40,$AQ$38),""),"")</f>
        <v/>
      </c>
      <c r="Q8541" s="92" t="str">
        <f t="shared" si="1346"/>
        <v/>
      </c>
      <c r="R8541" s="92" t="str">
        <f t="shared" si="1347"/>
        <v/>
      </c>
      <c r="U8541" s="5"/>
      <c r="V8541" s="5"/>
      <c r="W8541" s="94" t="str">
        <f t="shared" si="1345"/>
        <v/>
      </c>
      <c r="X8541" s="94" t="str">
        <f t="shared" si="1348"/>
        <v/>
      </c>
      <c r="Y8541" s="5"/>
      <c r="BK8541" s="8"/>
      <c r="BL8541" s="5"/>
      <c r="BM8541" s="5"/>
      <c r="BN8541" s="5"/>
      <c r="BO8541" s="5"/>
      <c r="BP8541" s="1"/>
      <c r="BQ8541" s="1"/>
      <c r="BR8541" s="1"/>
      <c r="BS8541" s="1"/>
      <c r="BT8541" s="1"/>
      <c r="BU8541" s="4"/>
      <c r="BV8541" s="1"/>
      <c r="BW8541" s="3"/>
      <c r="BX8541" s="4"/>
      <c r="BY8541" s="5"/>
      <c r="BZ8541" s="5"/>
      <c r="CA8541" s="5"/>
      <c r="CB8541" s="5"/>
      <c r="CC8541" s="5"/>
      <c r="CD8541" s="43"/>
    </row>
    <row r="8542" spans="1:82" x14ac:dyDescent="0.25">
      <c r="A8542" s="8"/>
      <c r="B8542" s="5"/>
      <c r="C8542" s="5"/>
      <c r="D8542" s="5"/>
      <c r="E8542" s="5"/>
      <c r="F8542" s="94" t="str">
        <f t="shared" si="1339"/>
        <v/>
      </c>
      <c r="G8542" s="94" t="str">
        <f t="shared" si="1340"/>
        <v/>
      </c>
      <c r="H8542" s="127" t="str">
        <f>IF(A8542&lt;&gt;"",IF(MID(C8542,1,1)="c",$AS$26,IF(MID(C8542,1,1)="r",$AS$41,IF(MID(C8542,1,1)="p",#REF!,#REF!))),"")</f>
        <v/>
      </c>
      <c r="I8542" s="92" t="str">
        <f t="shared" si="1341"/>
        <v/>
      </c>
      <c r="J8542" s="92" t="str">
        <f t="shared" si="1342"/>
        <v/>
      </c>
      <c r="K8542" s="92" t="str">
        <f t="shared" si="1343"/>
        <v/>
      </c>
      <c r="L8542" s="92" t="str">
        <f t="shared" si="1344"/>
        <v/>
      </c>
      <c r="M8542" s="95" t="str">
        <f>IF(A8542&lt;&gt;"",IF(MID(C8542,1,1)="c",SigmaEpsConcrete(I8542,$AN$30:$AN$33,$AR$30:$AR$33,$AS$26,$AS$27,$AS$28,$AQ$20,$AU$19),""),"")</f>
        <v/>
      </c>
      <c r="N8542" s="95" t="str">
        <f>IF(A8542&lt;&gt;"",IF(MID(C8542,1,1)="r",SigmaEpsReinf(J8542,$AS$42:$AS$43,$AS$41,$AS$39,$AS$40,$AQ$38),""),"")</f>
        <v/>
      </c>
      <c r="Q8542" s="92" t="str">
        <f t="shared" si="1346"/>
        <v/>
      </c>
      <c r="R8542" s="92" t="str">
        <f t="shared" si="1347"/>
        <v/>
      </c>
      <c r="U8542" s="5"/>
      <c r="V8542" s="5"/>
      <c r="W8542" s="94" t="str">
        <f t="shared" si="1345"/>
        <v/>
      </c>
      <c r="X8542" s="94" t="str">
        <f t="shared" si="1348"/>
        <v/>
      </c>
      <c r="Y8542" s="5"/>
      <c r="BK8542" s="8"/>
      <c r="BL8542" s="5"/>
      <c r="BM8542" s="5"/>
      <c r="BN8542" s="5"/>
      <c r="BO8542" s="5"/>
      <c r="BP8542" s="1"/>
      <c r="BQ8542" s="1"/>
      <c r="BR8542" s="1"/>
      <c r="BS8542" s="1"/>
      <c r="BT8542" s="1"/>
      <c r="BU8542" s="4"/>
      <c r="BV8542" s="1"/>
      <c r="BW8542" s="3"/>
      <c r="BX8542" s="4"/>
      <c r="BY8542" s="5"/>
      <c r="BZ8542" s="5"/>
      <c r="CA8542" s="5"/>
      <c r="CB8542" s="5"/>
      <c r="CC8542" s="5"/>
      <c r="CD8542" s="43"/>
    </row>
    <row r="8543" spans="1:82" x14ac:dyDescent="0.25">
      <c r="A8543" s="8"/>
      <c r="B8543" s="5"/>
      <c r="C8543" s="5"/>
      <c r="D8543" s="5"/>
      <c r="E8543" s="5"/>
      <c r="F8543" s="94" t="str">
        <f t="shared" si="1339"/>
        <v/>
      </c>
      <c r="G8543" s="94" t="str">
        <f t="shared" si="1340"/>
        <v/>
      </c>
      <c r="H8543" s="127" t="str">
        <f>IF(A8543&lt;&gt;"",IF(MID(C8543,1,1)="c",$AS$26,IF(MID(C8543,1,1)="r",$AS$41,IF(MID(C8543,1,1)="p",#REF!,#REF!))),"")</f>
        <v/>
      </c>
      <c r="I8543" s="92" t="str">
        <f t="shared" si="1341"/>
        <v/>
      </c>
      <c r="J8543" s="92" t="str">
        <f t="shared" si="1342"/>
        <v/>
      </c>
      <c r="K8543" s="92" t="str">
        <f t="shared" si="1343"/>
        <v/>
      </c>
      <c r="L8543" s="92" t="str">
        <f t="shared" si="1344"/>
        <v/>
      </c>
      <c r="M8543" s="95" t="str">
        <f>IF(A8543&lt;&gt;"",IF(MID(C8543,1,1)="c",SigmaEpsConcrete(I8543,$AN$30:$AN$33,$AR$30:$AR$33,$AS$26,$AS$27,$AS$28,$AQ$20,$AU$19),""),"")</f>
        <v/>
      </c>
      <c r="N8543" s="95" t="str">
        <f>IF(A8543&lt;&gt;"",IF(MID(C8543,1,1)="r",SigmaEpsReinf(J8543,$AS$42:$AS$43,$AS$41,$AS$39,$AS$40,$AQ$38),""),"")</f>
        <v/>
      </c>
      <c r="Q8543" s="92" t="str">
        <f t="shared" si="1346"/>
        <v/>
      </c>
      <c r="R8543" s="92" t="str">
        <f t="shared" si="1347"/>
        <v/>
      </c>
      <c r="U8543" s="5"/>
      <c r="V8543" s="5"/>
      <c r="W8543" s="94" t="str">
        <f t="shared" si="1345"/>
        <v/>
      </c>
      <c r="X8543" s="94" t="str">
        <f t="shared" si="1348"/>
        <v/>
      </c>
      <c r="Y8543" s="5"/>
      <c r="BK8543" s="8"/>
      <c r="BL8543" s="5"/>
      <c r="BM8543" s="5"/>
      <c r="BN8543" s="5"/>
      <c r="BO8543" s="5"/>
      <c r="BP8543" s="1"/>
      <c r="BQ8543" s="1"/>
      <c r="BR8543" s="1"/>
      <c r="BS8543" s="1"/>
      <c r="BT8543" s="1"/>
      <c r="BU8543" s="4"/>
      <c r="BV8543" s="1"/>
      <c r="BW8543" s="3"/>
      <c r="BX8543" s="4"/>
      <c r="BY8543" s="5"/>
      <c r="BZ8543" s="5"/>
      <c r="CA8543" s="5"/>
      <c r="CB8543" s="5"/>
      <c r="CC8543" s="5"/>
      <c r="CD8543" s="43"/>
    </row>
    <row r="8544" spans="1:82" x14ac:dyDescent="0.25">
      <c r="A8544" s="8"/>
      <c r="B8544" s="5"/>
      <c r="C8544" s="5"/>
      <c r="D8544" s="5"/>
      <c r="E8544" s="5"/>
      <c r="F8544" s="94" t="str">
        <f t="shared" si="1339"/>
        <v/>
      </c>
      <c r="G8544" s="94" t="str">
        <f t="shared" si="1340"/>
        <v/>
      </c>
      <c r="H8544" s="127" t="str">
        <f>IF(A8544&lt;&gt;"",IF(MID(C8544,1,1)="c",$AS$26,IF(MID(C8544,1,1)="r",$AS$41,IF(MID(C8544,1,1)="p",#REF!,#REF!))),"")</f>
        <v/>
      </c>
      <c r="I8544" s="92" t="str">
        <f t="shared" si="1341"/>
        <v/>
      </c>
      <c r="J8544" s="92" t="str">
        <f t="shared" si="1342"/>
        <v/>
      </c>
      <c r="K8544" s="92" t="str">
        <f t="shared" si="1343"/>
        <v/>
      </c>
      <c r="L8544" s="92" t="str">
        <f t="shared" si="1344"/>
        <v/>
      </c>
      <c r="M8544" s="95" t="str">
        <f>IF(A8544&lt;&gt;"",IF(MID(C8544,1,1)="c",SigmaEpsConcrete(I8544,$AN$30:$AN$33,$AR$30:$AR$33,$AS$26,$AS$27,$AS$28,$AQ$20,$AU$19),""),"")</f>
        <v/>
      </c>
      <c r="N8544" s="95" t="str">
        <f>IF(A8544&lt;&gt;"",IF(MID(C8544,1,1)="r",SigmaEpsReinf(J8544,$AS$42:$AS$43,$AS$41,$AS$39,$AS$40,$AQ$38),""),"")</f>
        <v/>
      </c>
      <c r="Q8544" s="92" t="str">
        <f t="shared" si="1346"/>
        <v/>
      </c>
      <c r="R8544" s="92" t="str">
        <f t="shared" si="1347"/>
        <v/>
      </c>
      <c r="U8544" s="5"/>
      <c r="V8544" s="5"/>
      <c r="W8544" s="94" t="str">
        <f t="shared" si="1345"/>
        <v/>
      </c>
      <c r="X8544" s="94" t="str">
        <f t="shared" si="1348"/>
        <v/>
      </c>
      <c r="Y8544" s="5"/>
      <c r="BK8544" s="8"/>
      <c r="BL8544" s="5"/>
      <c r="BM8544" s="5"/>
      <c r="BN8544" s="5"/>
      <c r="BO8544" s="5"/>
      <c r="BP8544" s="1"/>
      <c r="BQ8544" s="1"/>
      <c r="BR8544" s="1"/>
      <c r="BS8544" s="1"/>
      <c r="BT8544" s="1"/>
      <c r="BU8544" s="4"/>
      <c r="BV8544" s="1"/>
      <c r="BW8544" s="3"/>
      <c r="BX8544" s="4"/>
      <c r="BY8544" s="5"/>
      <c r="BZ8544" s="5"/>
      <c r="CA8544" s="5"/>
      <c r="CB8544" s="5"/>
      <c r="CC8544" s="5"/>
      <c r="CD8544" s="43"/>
    </row>
    <row r="8545" spans="1:82" x14ac:dyDescent="0.25">
      <c r="A8545" s="8"/>
      <c r="B8545" s="5"/>
      <c r="C8545" s="5"/>
      <c r="D8545" s="5"/>
      <c r="E8545" s="5"/>
      <c r="F8545" s="94" t="str">
        <f t="shared" si="1339"/>
        <v/>
      </c>
      <c r="G8545" s="94" t="str">
        <f t="shared" si="1340"/>
        <v/>
      </c>
      <c r="H8545" s="127" t="str">
        <f>IF(A8545&lt;&gt;"",IF(MID(C8545,1,1)="c",$AS$26,IF(MID(C8545,1,1)="r",$AS$41,IF(MID(C8545,1,1)="p",#REF!,#REF!))),"")</f>
        <v/>
      </c>
      <c r="I8545" s="92" t="str">
        <f t="shared" si="1341"/>
        <v/>
      </c>
      <c r="J8545" s="92" t="str">
        <f t="shared" si="1342"/>
        <v/>
      </c>
      <c r="K8545" s="92" t="str">
        <f t="shared" si="1343"/>
        <v/>
      </c>
      <c r="L8545" s="92" t="str">
        <f t="shared" si="1344"/>
        <v/>
      </c>
      <c r="M8545" s="95" t="str">
        <f>IF(A8545&lt;&gt;"",IF(MID(C8545,1,1)="c",SigmaEpsConcrete(I8545,$AN$30:$AN$33,$AR$30:$AR$33,$AS$26,$AS$27,$AS$28,$AQ$20,$AU$19),""),"")</f>
        <v/>
      </c>
      <c r="N8545" s="95" t="str">
        <f>IF(A8545&lt;&gt;"",IF(MID(C8545,1,1)="r",SigmaEpsReinf(J8545,$AS$42:$AS$43,$AS$41,$AS$39,$AS$40,$AQ$38),""),"")</f>
        <v/>
      </c>
      <c r="Q8545" s="92" t="str">
        <f t="shared" si="1346"/>
        <v/>
      </c>
      <c r="R8545" s="92" t="str">
        <f t="shared" si="1347"/>
        <v/>
      </c>
      <c r="U8545" s="5"/>
      <c r="V8545" s="5"/>
      <c r="W8545" s="94" t="str">
        <f t="shared" si="1345"/>
        <v/>
      </c>
      <c r="X8545" s="94" t="str">
        <f t="shared" si="1348"/>
        <v/>
      </c>
      <c r="Y8545" s="5"/>
      <c r="BK8545" s="8"/>
      <c r="BL8545" s="5"/>
      <c r="BM8545" s="5"/>
      <c r="BN8545" s="5"/>
      <c r="BO8545" s="5"/>
      <c r="BP8545" s="1"/>
      <c r="BQ8545" s="1"/>
      <c r="BR8545" s="1"/>
      <c r="BS8545" s="1"/>
      <c r="BT8545" s="1"/>
      <c r="BU8545" s="4"/>
      <c r="BV8545" s="1"/>
      <c r="BW8545" s="3"/>
      <c r="BX8545" s="4"/>
      <c r="BY8545" s="5"/>
      <c r="BZ8545" s="5"/>
      <c r="CA8545" s="5"/>
      <c r="CB8545" s="5"/>
      <c r="CC8545" s="5"/>
      <c r="CD8545" s="43"/>
    </row>
    <row r="8546" spans="1:82" x14ac:dyDescent="0.25">
      <c r="A8546" s="8"/>
      <c r="B8546" s="5"/>
      <c r="C8546" s="5"/>
      <c r="D8546" s="5"/>
      <c r="E8546" s="5"/>
      <c r="F8546" s="94" t="str">
        <f t="shared" si="1339"/>
        <v/>
      </c>
      <c r="G8546" s="94" t="str">
        <f t="shared" si="1340"/>
        <v/>
      </c>
      <c r="H8546" s="127" t="str">
        <f>IF(A8546&lt;&gt;"",IF(MID(C8546,1,1)="c",$AS$26,IF(MID(C8546,1,1)="r",$AS$41,IF(MID(C8546,1,1)="p",#REF!,#REF!))),"")</f>
        <v/>
      </c>
      <c r="I8546" s="92" t="str">
        <f t="shared" si="1341"/>
        <v/>
      </c>
      <c r="J8546" s="92" t="str">
        <f t="shared" si="1342"/>
        <v/>
      </c>
      <c r="K8546" s="92" t="str">
        <f t="shared" si="1343"/>
        <v/>
      </c>
      <c r="L8546" s="92" t="str">
        <f t="shared" si="1344"/>
        <v/>
      </c>
      <c r="M8546" s="95" t="str">
        <f>IF(A8546&lt;&gt;"",IF(MID(C8546,1,1)="c",SigmaEpsConcrete(I8546,$AN$30:$AN$33,$AR$30:$AR$33,$AS$26,$AS$27,$AS$28,$AQ$20,$AU$19),""),"")</f>
        <v/>
      </c>
      <c r="N8546" s="95" t="str">
        <f>IF(A8546&lt;&gt;"",IF(MID(C8546,1,1)="r",SigmaEpsReinf(J8546,$AS$42:$AS$43,$AS$41,$AS$39,$AS$40,$AQ$38),""),"")</f>
        <v/>
      </c>
      <c r="Q8546" s="92" t="str">
        <f t="shared" si="1346"/>
        <v/>
      </c>
      <c r="R8546" s="92" t="str">
        <f t="shared" si="1347"/>
        <v/>
      </c>
      <c r="U8546" s="5"/>
      <c r="V8546" s="5"/>
      <c r="W8546" s="94" t="str">
        <f t="shared" si="1345"/>
        <v/>
      </c>
      <c r="X8546" s="94" t="str">
        <f t="shared" si="1348"/>
        <v/>
      </c>
      <c r="Y8546" s="5"/>
      <c r="BK8546" s="8"/>
      <c r="BL8546" s="5"/>
      <c r="BM8546" s="5"/>
      <c r="BN8546" s="5"/>
      <c r="BO8546" s="5"/>
      <c r="BP8546" s="1"/>
      <c r="BQ8546" s="1"/>
      <c r="BR8546" s="1"/>
      <c r="BS8546" s="1"/>
      <c r="BT8546" s="1"/>
      <c r="BU8546" s="4"/>
      <c r="BV8546" s="1"/>
      <c r="BW8546" s="3"/>
      <c r="BX8546" s="4"/>
      <c r="BY8546" s="5"/>
      <c r="BZ8546" s="5"/>
      <c r="CA8546" s="5"/>
      <c r="CB8546" s="5"/>
      <c r="CC8546" s="5"/>
      <c r="CD8546" s="43"/>
    </row>
    <row r="8547" spans="1:82" x14ac:dyDescent="0.25">
      <c r="A8547" s="8"/>
      <c r="B8547" s="5"/>
      <c r="C8547" s="5"/>
      <c r="D8547" s="5"/>
      <c r="E8547" s="5"/>
      <c r="F8547" s="94" t="str">
        <f t="shared" si="1339"/>
        <v/>
      </c>
      <c r="G8547" s="94" t="str">
        <f t="shared" si="1340"/>
        <v/>
      </c>
      <c r="H8547" s="127" t="str">
        <f>IF(A8547&lt;&gt;"",IF(MID(C8547,1,1)="c",$AS$26,IF(MID(C8547,1,1)="r",$AS$41,IF(MID(C8547,1,1)="p",#REF!,#REF!))),"")</f>
        <v/>
      </c>
      <c r="I8547" s="92" t="str">
        <f t="shared" si="1341"/>
        <v/>
      </c>
      <c r="J8547" s="92" t="str">
        <f t="shared" si="1342"/>
        <v/>
      </c>
      <c r="K8547" s="92" t="str">
        <f t="shared" si="1343"/>
        <v/>
      </c>
      <c r="L8547" s="92" t="str">
        <f t="shared" si="1344"/>
        <v/>
      </c>
      <c r="M8547" s="95" t="str">
        <f>IF(A8547&lt;&gt;"",IF(MID(C8547,1,1)="c",SigmaEpsConcrete(I8547,$AN$30:$AN$33,$AR$30:$AR$33,$AS$26,$AS$27,$AS$28,$AQ$20,$AU$19),""),"")</f>
        <v/>
      </c>
      <c r="N8547" s="95" t="str">
        <f>IF(A8547&lt;&gt;"",IF(MID(C8547,1,1)="r",SigmaEpsReinf(J8547,$AS$42:$AS$43,$AS$41,$AS$39,$AS$40,$AQ$38),""),"")</f>
        <v/>
      </c>
      <c r="Q8547" s="92" t="str">
        <f t="shared" si="1346"/>
        <v/>
      </c>
      <c r="R8547" s="92" t="str">
        <f t="shared" si="1347"/>
        <v/>
      </c>
      <c r="U8547" s="5"/>
      <c r="V8547" s="5"/>
      <c r="W8547" s="94" t="str">
        <f t="shared" si="1345"/>
        <v/>
      </c>
      <c r="X8547" s="94" t="str">
        <f t="shared" si="1348"/>
        <v/>
      </c>
      <c r="Y8547" s="5"/>
      <c r="BK8547" s="8"/>
      <c r="BL8547" s="5"/>
      <c r="BM8547" s="5"/>
      <c r="BN8547" s="5"/>
      <c r="BO8547" s="5"/>
      <c r="BP8547" s="1"/>
      <c r="BQ8547" s="1"/>
      <c r="BR8547" s="1"/>
      <c r="BS8547" s="1"/>
      <c r="BT8547" s="1"/>
      <c r="BU8547" s="4"/>
      <c r="BV8547" s="1"/>
      <c r="BW8547" s="3"/>
      <c r="BX8547" s="4"/>
      <c r="BY8547" s="5"/>
      <c r="BZ8547" s="5"/>
      <c r="CA8547" s="5"/>
      <c r="CB8547" s="5"/>
      <c r="CC8547" s="5"/>
      <c r="CD8547" s="43"/>
    </row>
    <row r="8548" spans="1:82" x14ac:dyDescent="0.25">
      <c r="A8548" s="8"/>
      <c r="B8548" s="5"/>
      <c r="C8548" s="5"/>
      <c r="D8548" s="5"/>
      <c r="E8548" s="5"/>
      <c r="F8548" s="94" t="str">
        <f t="shared" si="1339"/>
        <v/>
      </c>
      <c r="G8548" s="94" t="str">
        <f t="shared" si="1340"/>
        <v/>
      </c>
      <c r="H8548" s="127" t="str">
        <f>IF(A8548&lt;&gt;"",IF(MID(C8548,1,1)="c",$AS$26,IF(MID(C8548,1,1)="r",$AS$41,IF(MID(C8548,1,1)="p",#REF!,#REF!))),"")</f>
        <v/>
      </c>
      <c r="I8548" s="92" t="str">
        <f t="shared" si="1341"/>
        <v/>
      </c>
      <c r="J8548" s="92" t="str">
        <f t="shared" si="1342"/>
        <v/>
      </c>
      <c r="K8548" s="92" t="str">
        <f t="shared" si="1343"/>
        <v/>
      </c>
      <c r="L8548" s="92" t="str">
        <f t="shared" si="1344"/>
        <v/>
      </c>
      <c r="M8548" s="95" t="str">
        <f>IF(A8548&lt;&gt;"",IF(MID(C8548,1,1)="c",SigmaEpsConcrete(I8548,$AN$30:$AN$33,$AR$30:$AR$33,$AS$26,$AS$27,$AS$28,$AQ$20,$AU$19),""),"")</f>
        <v/>
      </c>
      <c r="N8548" s="95" t="str">
        <f>IF(A8548&lt;&gt;"",IF(MID(C8548,1,1)="r",SigmaEpsReinf(J8548,$AS$42:$AS$43,$AS$41,$AS$39,$AS$40,$AQ$38),""),"")</f>
        <v/>
      </c>
      <c r="Q8548" s="92" t="str">
        <f t="shared" si="1346"/>
        <v/>
      </c>
      <c r="R8548" s="92" t="str">
        <f t="shared" si="1347"/>
        <v/>
      </c>
      <c r="U8548" s="5"/>
      <c r="V8548" s="5"/>
      <c r="W8548" s="94" t="str">
        <f t="shared" si="1345"/>
        <v/>
      </c>
      <c r="X8548" s="94" t="str">
        <f t="shared" si="1348"/>
        <v/>
      </c>
      <c r="Y8548" s="5"/>
      <c r="BK8548" s="8"/>
      <c r="BL8548" s="5"/>
      <c r="BM8548" s="5"/>
      <c r="BN8548" s="5"/>
      <c r="BO8548" s="5"/>
      <c r="BP8548" s="1"/>
      <c r="BQ8548" s="1"/>
      <c r="BR8548" s="1"/>
      <c r="BS8548" s="1"/>
      <c r="BT8548" s="1"/>
      <c r="BU8548" s="4"/>
      <c r="BV8548" s="1"/>
      <c r="BW8548" s="3"/>
      <c r="BX8548" s="4"/>
      <c r="BY8548" s="5"/>
      <c r="BZ8548" s="5"/>
      <c r="CA8548" s="5"/>
      <c r="CB8548" s="5"/>
      <c r="CC8548" s="5"/>
      <c r="CD8548" s="43"/>
    </row>
    <row r="8549" spans="1:82" x14ac:dyDescent="0.25">
      <c r="A8549" s="8"/>
      <c r="B8549" s="5"/>
      <c r="C8549" s="5"/>
      <c r="D8549" s="5"/>
      <c r="E8549" s="5"/>
      <c r="F8549" s="94" t="str">
        <f t="shared" si="1339"/>
        <v/>
      </c>
      <c r="G8549" s="94" t="str">
        <f t="shared" si="1340"/>
        <v/>
      </c>
      <c r="H8549" s="127" t="str">
        <f>IF(A8549&lt;&gt;"",IF(MID(C8549,1,1)="c",$AS$26,IF(MID(C8549,1,1)="r",$AS$41,IF(MID(C8549,1,1)="p",#REF!,#REF!))),"")</f>
        <v/>
      </c>
      <c r="I8549" s="92" t="str">
        <f t="shared" si="1341"/>
        <v/>
      </c>
      <c r="J8549" s="92" t="str">
        <f t="shared" si="1342"/>
        <v/>
      </c>
      <c r="K8549" s="92" t="str">
        <f t="shared" si="1343"/>
        <v/>
      </c>
      <c r="L8549" s="92" t="str">
        <f t="shared" si="1344"/>
        <v/>
      </c>
      <c r="M8549" s="95" t="str">
        <f>IF(A8549&lt;&gt;"",IF(MID(C8549,1,1)="c",SigmaEpsConcrete(I8549,$AN$30:$AN$33,$AR$30:$AR$33,$AS$26,$AS$27,$AS$28,$AQ$20,$AU$19),""),"")</f>
        <v/>
      </c>
      <c r="N8549" s="95" t="str">
        <f>IF(A8549&lt;&gt;"",IF(MID(C8549,1,1)="r",SigmaEpsReinf(J8549,$AS$42:$AS$43,$AS$41,$AS$39,$AS$40,$AQ$38),""),"")</f>
        <v/>
      </c>
      <c r="Q8549" s="92" t="str">
        <f t="shared" si="1346"/>
        <v/>
      </c>
      <c r="R8549" s="92" t="str">
        <f t="shared" si="1347"/>
        <v/>
      </c>
      <c r="U8549" s="5"/>
      <c r="V8549" s="5"/>
      <c r="W8549" s="94" t="str">
        <f t="shared" si="1345"/>
        <v/>
      </c>
      <c r="X8549" s="94" t="str">
        <f t="shared" si="1348"/>
        <v/>
      </c>
      <c r="Y8549" s="5"/>
      <c r="BK8549" s="8"/>
      <c r="BL8549" s="5"/>
      <c r="BM8549" s="5"/>
      <c r="BN8549" s="5"/>
      <c r="BO8549" s="5"/>
      <c r="BP8549" s="1"/>
      <c r="BQ8549" s="1"/>
      <c r="BR8549" s="1"/>
      <c r="BS8549" s="1"/>
      <c r="BT8549" s="1"/>
      <c r="BU8549" s="4"/>
      <c r="BV8549" s="1"/>
      <c r="BW8549" s="3"/>
      <c r="BX8549" s="4"/>
      <c r="BY8549" s="5"/>
      <c r="BZ8549" s="5"/>
      <c r="CA8549" s="5"/>
      <c r="CB8549" s="5"/>
      <c r="CC8549" s="5"/>
      <c r="CD8549" s="43"/>
    </row>
    <row r="8550" spans="1:82" x14ac:dyDescent="0.25">
      <c r="A8550" s="8"/>
      <c r="B8550" s="5"/>
      <c r="C8550" s="5"/>
      <c r="D8550" s="5"/>
      <c r="E8550" s="5"/>
      <c r="F8550" s="94" t="str">
        <f t="shared" si="1339"/>
        <v/>
      </c>
      <c r="G8550" s="94" t="str">
        <f t="shared" si="1340"/>
        <v/>
      </c>
      <c r="H8550" s="127" t="str">
        <f>IF(A8550&lt;&gt;"",IF(MID(C8550,1,1)="c",$AS$26,IF(MID(C8550,1,1)="r",$AS$41,IF(MID(C8550,1,1)="p",#REF!,#REF!))),"")</f>
        <v/>
      </c>
      <c r="I8550" s="92" t="str">
        <f t="shared" si="1341"/>
        <v/>
      </c>
      <c r="J8550" s="92" t="str">
        <f t="shared" si="1342"/>
        <v/>
      </c>
      <c r="K8550" s="92" t="str">
        <f t="shared" si="1343"/>
        <v/>
      </c>
      <c r="L8550" s="92" t="str">
        <f t="shared" si="1344"/>
        <v/>
      </c>
      <c r="M8550" s="95" t="str">
        <f>IF(A8550&lt;&gt;"",IF(MID(C8550,1,1)="c",SigmaEpsConcrete(I8550,$AN$30:$AN$33,$AR$30:$AR$33,$AS$26,$AS$27,$AS$28,$AQ$20,$AU$19),""),"")</f>
        <v/>
      </c>
      <c r="N8550" s="95" t="str">
        <f>IF(A8550&lt;&gt;"",IF(MID(C8550,1,1)="r",SigmaEpsReinf(J8550,$AS$42:$AS$43,$AS$41,$AS$39,$AS$40,$AQ$38),""),"")</f>
        <v/>
      </c>
      <c r="Q8550" s="92" t="str">
        <f t="shared" si="1346"/>
        <v/>
      </c>
      <c r="R8550" s="92" t="str">
        <f t="shared" si="1347"/>
        <v/>
      </c>
      <c r="U8550" s="5"/>
      <c r="V8550" s="5"/>
      <c r="W8550" s="94" t="str">
        <f t="shared" si="1345"/>
        <v/>
      </c>
      <c r="X8550" s="94" t="str">
        <f t="shared" si="1348"/>
        <v/>
      </c>
      <c r="Y8550" s="5"/>
      <c r="BK8550" s="8"/>
      <c r="BL8550" s="5"/>
      <c r="BM8550" s="5"/>
      <c r="BN8550" s="5"/>
      <c r="BO8550" s="5"/>
      <c r="BP8550" s="1"/>
      <c r="BQ8550" s="1"/>
      <c r="BR8550" s="1"/>
      <c r="BS8550" s="1"/>
      <c r="BT8550" s="1"/>
      <c r="BU8550" s="4"/>
      <c r="BV8550" s="1"/>
      <c r="BW8550" s="3"/>
      <c r="BX8550" s="4"/>
      <c r="BY8550" s="5"/>
      <c r="BZ8550" s="5"/>
      <c r="CA8550" s="5"/>
      <c r="CB8550" s="5"/>
      <c r="CC8550" s="5"/>
      <c r="CD8550" s="43"/>
    </row>
    <row r="8551" spans="1:82" x14ac:dyDescent="0.25">
      <c r="A8551" s="8"/>
      <c r="B8551" s="5"/>
      <c r="C8551" s="5"/>
      <c r="D8551" s="5"/>
      <c r="E8551" s="5"/>
      <c r="F8551" s="94" t="str">
        <f t="shared" si="1339"/>
        <v/>
      </c>
      <c r="G8551" s="94" t="str">
        <f t="shared" si="1340"/>
        <v/>
      </c>
      <c r="H8551" s="127" t="str">
        <f>IF(A8551&lt;&gt;"",IF(MID(C8551,1,1)="c",$AS$26,IF(MID(C8551,1,1)="r",$AS$41,IF(MID(C8551,1,1)="p",#REF!,#REF!))),"")</f>
        <v/>
      </c>
      <c r="I8551" s="92" t="str">
        <f t="shared" si="1341"/>
        <v/>
      </c>
      <c r="J8551" s="92" t="str">
        <f t="shared" si="1342"/>
        <v/>
      </c>
      <c r="K8551" s="92" t="str">
        <f t="shared" si="1343"/>
        <v/>
      </c>
      <c r="L8551" s="92" t="str">
        <f t="shared" si="1344"/>
        <v/>
      </c>
      <c r="M8551" s="95" t="str">
        <f>IF(A8551&lt;&gt;"",IF(MID(C8551,1,1)="c",SigmaEpsConcrete(I8551,$AN$30:$AN$33,$AR$30:$AR$33,$AS$26,$AS$27,$AS$28,$AQ$20,$AU$19),""),"")</f>
        <v/>
      </c>
      <c r="N8551" s="95" t="str">
        <f>IF(A8551&lt;&gt;"",IF(MID(C8551,1,1)="r",SigmaEpsReinf(J8551,$AS$42:$AS$43,$AS$41,$AS$39,$AS$40,$AQ$38),""),"")</f>
        <v/>
      </c>
      <c r="Q8551" s="92" t="str">
        <f t="shared" si="1346"/>
        <v/>
      </c>
      <c r="R8551" s="92" t="str">
        <f t="shared" si="1347"/>
        <v/>
      </c>
      <c r="U8551" s="5"/>
      <c r="V8551" s="5"/>
      <c r="W8551" s="94" t="str">
        <f t="shared" si="1345"/>
        <v/>
      </c>
      <c r="X8551" s="94" t="str">
        <f t="shared" si="1348"/>
        <v/>
      </c>
      <c r="Y8551" s="5"/>
      <c r="BK8551" s="8"/>
      <c r="BL8551" s="5"/>
      <c r="BM8551" s="5"/>
      <c r="BN8551" s="5"/>
      <c r="BO8551" s="5"/>
      <c r="BP8551" s="1"/>
      <c r="BQ8551" s="1"/>
      <c r="BR8551" s="1"/>
      <c r="BS8551" s="1"/>
      <c r="BT8551" s="1"/>
      <c r="BU8551" s="4"/>
      <c r="BV8551" s="1"/>
      <c r="BW8551" s="3"/>
      <c r="BX8551" s="4"/>
      <c r="BY8551" s="5"/>
      <c r="BZ8551" s="5"/>
      <c r="CA8551" s="5"/>
      <c r="CB8551" s="5"/>
      <c r="CC8551" s="5"/>
      <c r="CD8551" s="43"/>
    </row>
    <row r="8552" spans="1:82" x14ac:dyDescent="0.25">
      <c r="A8552" s="8"/>
      <c r="B8552" s="5"/>
      <c r="C8552" s="5"/>
      <c r="D8552" s="5"/>
      <c r="E8552" s="5"/>
      <c r="F8552" s="94" t="str">
        <f t="shared" si="1339"/>
        <v/>
      </c>
      <c r="G8552" s="94" t="str">
        <f t="shared" si="1340"/>
        <v/>
      </c>
      <c r="H8552" s="127" t="str">
        <f>IF(A8552&lt;&gt;"",IF(MID(C8552,1,1)="c",$AS$26,IF(MID(C8552,1,1)="r",$AS$41,IF(MID(C8552,1,1)="p",#REF!,#REF!))),"")</f>
        <v/>
      </c>
      <c r="I8552" s="92" t="str">
        <f t="shared" si="1341"/>
        <v/>
      </c>
      <c r="J8552" s="92" t="str">
        <f t="shared" si="1342"/>
        <v/>
      </c>
      <c r="K8552" s="92" t="str">
        <f t="shared" si="1343"/>
        <v/>
      </c>
      <c r="L8552" s="92" t="str">
        <f t="shared" si="1344"/>
        <v/>
      </c>
      <c r="M8552" s="95" t="str">
        <f>IF(A8552&lt;&gt;"",IF(MID(C8552,1,1)="c",SigmaEpsConcrete(I8552,$AN$30:$AN$33,$AR$30:$AR$33,$AS$26,$AS$27,$AS$28,$AQ$20,$AU$19),""),"")</f>
        <v/>
      </c>
      <c r="N8552" s="95" t="str">
        <f>IF(A8552&lt;&gt;"",IF(MID(C8552,1,1)="r",SigmaEpsReinf(J8552,$AS$42:$AS$43,$AS$41,$AS$39,$AS$40,$AQ$38),""),"")</f>
        <v/>
      </c>
      <c r="Q8552" s="92" t="str">
        <f t="shared" si="1346"/>
        <v/>
      </c>
      <c r="R8552" s="92" t="str">
        <f t="shared" si="1347"/>
        <v/>
      </c>
      <c r="U8552" s="5"/>
      <c r="V8552" s="5"/>
      <c r="W8552" s="94" t="str">
        <f t="shared" si="1345"/>
        <v/>
      </c>
      <c r="X8552" s="94" t="str">
        <f t="shared" si="1348"/>
        <v/>
      </c>
      <c r="Y8552" s="5"/>
      <c r="BK8552" s="8"/>
      <c r="BL8552" s="5"/>
      <c r="BM8552" s="5"/>
      <c r="BN8552" s="5"/>
      <c r="BO8552" s="5"/>
      <c r="BP8552" s="1"/>
      <c r="BQ8552" s="1"/>
      <c r="BR8552" s="1"/>
      <c r="BS8552" s="1"/>
      <c r="BT8552" s="1"/>
      <c r="BU8552" s="4"/>
      <c r="BV8552" s="1"/>
      <c r="BW8552" s="3"/>
      <c r="BX8552" s="4"/>
      <c r="BY8552" s="5"/>
      <c r="BZ8552" s="5"/>
      <c r="CA8552" s="5"/>
      <c r="CB8552" s="5"/>
      <c r="CC8552" s="5"/>
      <c r="CD8552" s="43"/>
    </row>
    <row r="8553" spans="1:82" x14ac:dyDescent="0.25">
      <c r="A8553" s="8"/>
      <c r="B8553" s="5"/>
      <c r="C8553" s="5"/>
      <c r="D8553" s="5"/>
      <c r="E8553" s="5"/>
      <c r="F8553" s="94" t="str">
        <f t="shared" si="1339"/>
        <v/>
      </c>
      <c r="G8553" s="94" t="str">
        <f t="shared" si="1340"/>
        <v/>
      </c>
      <c r="H8553" s="127" t="str">
        <f>IF(A8553&lt;&gt;"",IF(MID(C8553,1,1)="c",$AS$26,IF(MID(C8553,1,1)="r",$AS$41,IF(MID(C8553,1,1)="p",#REF!,#REF!))),"")</f>
        <v/>
      </c>
      <c r="I8553" s="92" t="str">
        <f t="shared" si="1341"/>
        <v/>
      </c>
      <c r="J8553" s="92" t="str">
        <f t="shared" si="1342"/>
        <v/>
      </c>
      <c r="K8553" s="92" t="str">
        <f t="shared" si="1343"/>
        <v/>
      </c>
      <c r="L8553" s="92" t="str">
        <f t="shared" si="1344"/>
        <v/>
      </c>
      <c r="M8553" s="95" t="str">
        <f>IF(A8553&lt;&gt;"",IF(MID(C8553,1,1)="c",SigmaEpsConcrete(I8553,$AN$30:$AN$33,$AR$30:$AR$33,$AS$26,$AS$27,$AS$28,$AQ$20,$AU$19),""),"")</f>
        <v/>
      </c>
      <c r="N8553" s="95" t="str">
        <f>IF(A8553&lt;&gt;"",IF(MID(C8553,1,1)="r",SigmaEpsReinf(J8553,$AS$42:$AS$43,$AS$41,$AS$39,$AS$40,$AQ$38),""),"")</f>
        <v/>
      </c>
      <c r="Q8553" s="92" t="str">
        <f t="shared" si="1346"/>
        <v/>
      </c>
      <c r="R8553" s="92" t="str">
        <f t="shared" si="1347"/>
        <v/>
      </c>
      <c r="U8553" s="5"/>
      <c r="V8553" s="5"/>
      <c r="W8553" s="94" t="str">
        <f t="shared" si="1345"/>
        <v/>
      </c>
      <c r="X8553" s="94" t="str">
        <f t="shared" si="1348"/>
        <v/>
      </c>
      <c r="Y8553" s="5"/>
      <c r="BK8553" s="8"/>
      <c r="BL8553" s="5"/>
      <c r="BM8553" s="5"/>
      <c r="BN8553" s="5"/>
      <c r="BO8553" s="5"/>
      <c r="BP8553" s="1"/>
      <c r="BQ8553" s="1"/>
      <c r="BR8553" s="1"/>
      <c r="BS8553" s="1"/>
      <c r="BT8553" s="1"/>
      <c r="BU8553" s="4"/>
      <c r="BV8553" s="1"/>
      <c r="BW8553" s="3"/>
      <c r="BX8553" s="4"/>
      <c r="BY8553" s="5"/>
      <c r="BZ8553" s="5"/>
      <c r="CA8553" s="5"/>
      <c r="CB8553" s="5"/>
      <c r="CC8553" s="5"/>
      <c r="CD8553" s="43"/>
    </row>
    <row r="8554" spans="1:82" x14ac:dyDescent="0.25">
      <c r="A8554" s="8"/>
      <c r="B8554" s="5"/>
      <c r="C8554" s="5"/>
      <c r="D8554" s="5"/>
      <c r="E8554" s="5"/>
      <c r="F8554" s="94" t="str">
        <f t="shared" si="1339"/>
        <v/>
      </c>
      <c r="G8554" s="94" t="str">
        <f t="shared" si="1340"/>
        <v/>
      </c>
      <c r="H8554" s="127" t="str">
        <f>IF(A8554&lt;&gt;"",IF(MID(C8554,1,1)="c",$AS$26,IF(MID(C8554,1,1)="r",$AS$41,IF(MID(C8554,1,1)="p",#REF!,#REF!))),"")</f>
        <v/>
      </c>
      <c r="I8554" s="92" t="str">
        <f t="shared" si="1341"/>
        <v/>
      </c>
      <c r="J8554" s="92" t="str">
        <f t="shared" si="1342"/>
        <v/>
      </c>
      <c r="K8554" s="92" t="str">
        <f t="shared" si="1343"/>
        <v/>
      </c>
      <c r="L8554" s="92" t="str">
        <f t="shared" si="1344"/>
        <v/>
      </c>
      <c r="M8554" s="95" t="str">
        <f>IF(A8554&lt;&gt;"",IF(MID(C8554,1,1)="c",SigmaEpsConcrete(I8554,$AN$30:$AN$33,$AR$30:$AR$33,$AS$26,$AS$27,$AS$28,$AQ$20,$AU$19),""),"")</f>
        <v/>
      </c>
      <c r="N8554" s="95" t="str">
        <f>IF(A8554&lt;&gt;"",IF(MID(C8554,1,1)="r",SigmaEpsReinf(J8554,$AS$42:$AS$43,$AS$41,$AS$39,$AS$40,$AQ$38),""),"")</f>
        <v/>
      </c>
      <c r="Q8554" s="92" t="str">
        <f t="shared" si="1346"/>
        <v/>
      </c>
      <c r="R8554" s="92" t="str">
        <f t="shared" si="1347"/>
        <v/>
      </c>
      <c r="U8554" s="5"/>
      <c r="V8554" s="5"/>
      <c r="W8554" s="94" t="str">
        <f t="shared" si="1345"/>
        <v/>
      </c>
      <c r="X8554" s="94" t="str">
        <f t="shared" si="1348"/>
        <v/>
      </c>
      <c r="Y8554" s="5"/>
      <c r="BK8554" s="8"/>
      <c r="BL8554" s="5"/>
      <c r="BM8554" s="5"/>
      <c r="BN8554" s="5"/>
      <c r="BO8554" s="5"/>
      <c r="BP8554" s="1"/>
      <c r="BQ8554" s="1"/>
      <c r="BR8554" s="1"/>
      <c r="BS8554" s="1"/>
      <c r="BT8554" s="1"/>
      <c r="BU8554" s="4"/>
      <c r="BV8554" s="1"/>
      <c r="BW8554" s="3"/>
      <c r="BX8554" s="4"/>
      <c r="BY8554" s="5"/>
      <c r="BZ8554" s="5"/>
      <c r="CA8554" s="5"/>
      <c r="CB8554" s="5"/>
      <c r="CC8554" s="5"/>
      <c r="CD8554" s="43"/>
    </row>
    <row r="8555" spans="1:82" x14ac:dyDescent="0.25">
      <c r="A8555" s="8"/>
      <c r="B8555" s="5"/>
      <c r="C8555" s="5"/>
      <c r="D8555" s="5"/>
      <c r="E8555" s="5"/>
      <c r="F8555" s="94" t="str">
        <f t="shared" si="1339"/>
        <v/>
      </c>
      <c r="G8555" s="94" t="str">
        <f t="shared" si="1340"/>
        <v/>
      </c>
      <c r="H8555" s="127" t="str">
        <f>IF(A8555&lt;&gt;"",IF(MID(C8555,1,1)="c",$AS$26,IF(MID(C8555,1,1)="r",$AS$41,IF(MID(C8555,1,1)="p",#REF!,#REF!))),"")</f>
        <v/>
      </c>
      <c r="I8555" s="92" t="str">
        <f t="shared" si="1341"/>
        <v/>
      </c>
      <c r="J8555" s="92" t="str">
        <f t="shared" si="1342"/>
        <v/>
      </c>
      <c r="K8555" s="92" t="str">
        <f t="shared" si="1343"/>
        <v/>
      </c>
      <c r="L8555" s="92" t="str">
        <f t="shared" si="1344"/>
        <v/>
      </c>
      <c r="M8555" s="95" t="str">
        <f>IF(A8555&lt;&gt;"",IF(MID(C8555,1,1)="c",SigmaEpsConcrete(I8555,$AN$30:$AN$33,$AR$30:$AR$33,$AS$26,$AS$27,$AS$28,$AQ$20,$AU$19),""),"")</f>
        <v/>
      </c>
      <c r="N8555" s="95" t="str">
        <f>IF(A8555&lt;&gt;"",IF(MID(C8555,1,1)="r",SigmaEpsReinf(J8555,$AS$42:$AS$43,$AS$41,$AS$39,$AS$40,$AQ$38),""),"")</f>
        <v/>
      </c>
      <c r="Q8555" s="92" t="str">
        <f t="shared" si="1346"/>
        <v/>
      </c>
      <c r="R8555" s="92" t="str">
        <f t="shared" si="1347"/>
        <v/>
      </c>
      <c r="U8555" s="5"/>
      <c r="V8555" s="5"/>
      <c r="W8555" s="94" t="str">
        <f t="shared" si="1345"/>
        <v/>
      </c>
      <c r="X8555" s="94" t="str">
        <f t="shared" si="1348"/>
        <v/>
      </c>
      <c r="Y8555" s="5"/>
      <c r="BK8555" s="8"/>
      <c r="BL8555" s="5"/>
      <c r="BM8555" s="5"/>
      <c r="BN8555" s="5"/>
      <c r="BO8555" s="5"/>
      <c r="BP8555" s="1"/>
      <c r="BQ8555" s="1"/>
      <c r="BR8555" s="1"/>
      <c r="BS8555" s="1"/>
      <c r="BT8555" s="1"/>
      <c r="BU8555" s="4"/>
      <c r="BV8555" s="1"/>
      <c r="BW8555" s="3"/>
      <c r="BX8555" s="4"/>
      <c r="BY8555" s="5"/>
      <c r="BZ8555" s="5"/>
      <c r="CA8555" s="5"/>
      <c r="CB8555" s="5"/>
      <c r="CC8555" s="5"/>
      <c r="CD8555" s="43"/>
    </row>
    <row r="8556" spans="1:82" x14ac:dyDescent="0.25">
      <c r="A8556" s="8"/>
      <c r="B8556" s="5"/>
      <c r="C8556" s="5"/>
      <c r="D8556" s="5"/>
      <c r="E8556" s="5"/>
      <c r="F8556" s="94" t="str">
        <f t="shared" si="1339"/>
        <v/>
      </c>
      <c r="G8556" s="94" t="str">
        <f t="shared" si="1340"/>
        <v/>
      </c>
      <c r="H8556" s="127" t="str">
        <f>IF(A8556&lt;&gt;"",IF(MID(C8556,1,1)="c",$AS$26,IF(MID(C8556,1,1)="r",$AS$41,IF(MID(C8556,1,1)="p",#REF!,#REF!))),"")</f>
        <v/>
      </c>
      <c r="I8556" s="92" t="str">
        <f t="shared" si="1341"/>
        <v/>
      </c>
      <c r="J8556" s="92" t="str">
        <f t="shared" si="1342"/>
        <v/>
      </c>
      <c r="K8556" s="92" t="str">
        <f t="shared" si="1343"/>
        <v/>
      </c>
      <c r="L8556" s="92" t="str">
        <f t="shared" si="1344"/>
        <v/>
      </c>
      <c r="M8556" s="95" t="str">
        <f>IF(A8556&lt;&gt;"",IF(MID(C8556,1,1)="c",SigmaEpsConcrete(I8556,$AN$30:$AN$33,$AR$30:$AR$33,$AS$26,$AS$27,$AS$28,$AQ$20,$AU$19),""),"")</f>
        <v/>
      </c>
      <c r="N8556" s="95" t="str">
        <f>IF(A8556&lt;&gt;"",IF(MID(C8556,1,1)="r",SigmaEpsReinf(J8556,$AS$42:$AS$43,$AS$41,$AS$39,$AS$40,$AQ$38),""),"")</f>
        <v/>
      </c>
      <c r="Q8556" s="92" t="str">
        <f t="shared" si="1346"/>
        <v/>
      </c>
      <c r="R8556" s="92" t="str">
        <f t="shared" si="1347"/>
        <v/>
      </c>
      <c r="U8556" s="5"/>
      <c r="V8556" s="5"/>
      <c r="W8556" s="94" t="str">
        <f t="shared" si="1345"/>
        <v/>
      </c>
      <c r="X8556" s="94" t="str">
        <f t="shared" si="1348"/>
        <v/>
      </c>
      <c r="Y8556" s="5"/>
      <c r="BK8556" s="8"/>
      <c r="BL8556" s="5"/>
      <c r="BM8556" s="5"/>
      <c r="BN8556" s="5"/>
      <c r="BO8556" s="5"/>
      <c r="BP8556" s="1"/>
      <c r="BQ8556" s="1"/>
      <c r="BR8556" s="1"/>
      <c r="BS8556" s="1"/>
      <c r="BT8556" s="1"/>
      <c r="BU8556" s="4"/>
      <c r="BV8556" s="1"/>
      <c r="BW8556" s="3"/>
      <c r="BX8556" s="4"/>
      <c r="BY8556" s="5"/>
      <c r="BZ8556" s="5"/>
      <c r="CA8556" s="5"/>
      <c r="CB8556" s="5"/>
      <c r="CC8556" s="5"/>
      <c r="CD8556" s="43"/>
    </row>
    <row r="8557" spans="1:82" x14ac:dyDescent="0.25">
      <c r="A8557" s="8"/>
      <c r="B8557" s="5"/>
      <c r="C8557" s="5"/>
      <c r="D8557" s="5"/>
      <c r="E8557" s="5"/>
      <c r="F8557" s="94" t="str">
        <f t="shared" si="1339"/>
        <v/>
      </c>
      <c r="G8557" s="94" t="str">
        <f t="shared" si="1340"/>
        <v/>
      </c>
      <c r="H8557" s="127" t="str">
        <f>IF(A8557&lt;&gt;"",IF(MID(C8557,1,1)="c",$AS$26,IF(MID(C8557,1,1)="r",$AS$41,IF(MID(C8557,1,1)="p",#REF!,#REF!))),"")</f>
        <v/>
      </c>
      <c r="I8557" s="92" t="str">
        <f t="shared" si="1341"/>
        <v/>
      </c>
      <c r="J8557" s="92" t="str">
        <f t="shared" si="1342"/>
        <v/>
      </c>
      <c r="K8557" s="92" t="str">
        <f t="shared" si="1343"/>
        <v/>
      </c>
      <c r="L8557" s="92" t="str">
        <f t="shared" si="1344"/>
        <v/>
      </c>
      <c r="M8557" s="95" t="str">
        <f>IF(A8557&lt;&gt;"",IF(MID(C8557,1,1)="c",SigmaEpsConcrete(I8557,$AN$30:$AN$33,$AR$30:$AR$33,$AS$26,$AS$27,$AS$28,$AQ$20,$AU$19),""),"")</f>
        <v/>
      </c>
      <c r="N8557" s="95" t="str">
        <f>IF(A8557&lt;&gt;"",IF(MID(C8557,1,1)="r",SigmaEpsReinf(J8557,$AS$42:$AS$43,$AS$41,$AS$39,$AS$40,$AQ$38),""),"")</f>
        <v/>
      </c>
      <c r="Q8557" s="92" t="str">
        <f t="shared" si="1346"/>
        <v/>
      </c>
      <c r="R8557" s="92" t="str">
        <f t="shared" si="1347"/>
        <v/>
      </c>
      <c r="U8557" s="5"/>
      <c r="V8557" s="5"/>
      <c r="W8557" s="94" t="str">
        <f t="shared" si="1345"/>
        <v/>
      </c>
      <c r="X8557" s="94" t="str">
        <f t="shared" si="1348"/>
        <v/>
      </c>
      <c r="Y8557" s="5"/>
      <c r="BK8557" s="8"/>
      <c r="BL8557" s="5"/>
      <c r="BM8557" s="5"/>
      <c r="BN8557" s="5"/>
      <c r="BO8557" s="5"/>
      <c r="BP8557" s="1"/>
      <c r="BQ8557" s="1"/>
      <c r="BR8557" s="1"/>
      <c r="BS8557" s="1"/>
      <c r="BT8557" s="1"/>
      <c r="BU8557" s="4"/>
      <c r="BV8557" s="1"/>
      <c r="BW8557" s="3"/>
      <c r="BX8557" s="4"/>
      <c r="BY8557" s="5"/>
      <c r="BZ8557" s="5"/>
      <c r="CA8557" s="5"/>
      <c r="CB8557" s="5"/>
      <c r="CC8557" s="5"/>
      <c r="CD8557" s="43"/>
    </row>
    <row r="8558" spans="1:82" x14ac:dyDescent="0.25">
      <c r="A8558" s="8"/>
      <c r="B8558" s="5"/>
      <c r="C8558" s="5"/>
      <c r="D8558" s="5"/>
      <c r="E8558" s="5"/>
      <c r="F8558" s="94" t="str">
        <f t="shared" si="1339"/>
        <v/>
      </c>
      <c r="G8558" s="94" t="str">
        <f t="shared" si="1340"/>
        <v/>
      </c>
      <c r="H8558" s="127" t="str">
        <f>IF(A8558&lt;&gt;"",IF(MID(C8558,1,1)="c",$AS$26,IF(MID(C8558,1,1)="r",$AS$41,IF(MID(C8558,1,1)="p",#REF!,#REF!))),"")</f>
        <v/>
      </c>
      <c r="I8558" s="92" t="str">
        <f t="shared" si="1341"/>
        <v/>
      </c>
      <c r="J8558" s="92" t="str">
        <f t="shared" si="1342"/>
        <v/>
      </c>
      <c r="K8558" s="92" t="str">
        <f t="shared" si="1343"/>
        <v/>
      </c>
      <c r="L8558" s="92" t="str">
        <f t="shared" si="1344"/>
        <v/>
      </c>
      <c r="M8558" s="95" t="str">
        <f>IF(A8558&lt;&gt;"",IF(MID(C8558,1,1)="c",SigmaEpsConcrete(I8558,$AN$30:$AN$33,$AR$30:$AR$33,$AS$26,$AS$27,$AS$28,$AQ$20,$AU$19),""),"")</f>
        <v/>
      </c>
      <c r="N8558" s="95" t="str">
        <f>IF(A8558&lt;&gt;"",IF(MID(C8558,1,1)="r",SigmaEpsReinf(J8558,$AS$42:$AS$43,$AS$41,$AS$39,$AS$40,$AQ$38),""),"")</f>
        <v/>
      </c>
      <c r="Q8558" s="92" t="str">
        <f t="shared" si="1346"/>
        <v/>
      </c>
      <c r="R8558" s="92" t="str">
        <f t="shared" si="1347"/>
        <v/>
      </c>
      <c r="U8558" s="5"/>
      <c r="V8558" s="5"/>
      <c r="W8558" s="94" t="str">
        <f t="shared" si="1345"/>
        <v/>
      </c>
      <c r="X8558" s="94" t="str">
        <f t="shared" si="1348"/>
        <v/>
      </c>
      <c r="Y8558" s="5"/>
      <c r="BK8558" s="8"/>
      <c r="BL8558" s="5"/>
      <c r="BM8558" s="5"/>
      <c r="BN8558" s="5"/>
      <c r="BO8558" s="5"/>
      <c r="BP8558" s="1"/>
      <c r="BQ8558" s="1"/>
      <c r="BR8558" s="1"/>
      <c r="BS8558" s="1"/>
      <c r="BT8558" s="1"/>
      <c r="BU8558" s="4"/>
      <c r="BV8558" s="1"/>
      <c r="BW8558" s="3"/>
      <c r="BX8558" s="4"/>
      <c r="BY8558" s="5"/>
      <c r="BZ8558" s="5"/>
      <c r="CA8558" s="5"/>
      <c r="CB8558" s="5"/>
      <c r="CC8558" s="5"/>
      <c r="CD8558" s="43"/>
    </row>
    <row r="8559" spans="1:82" x14ac:dyDescent="0.25">
      <c r="A8559" s="8"/>
      <c r="B8559" s="5"/>
      <c r="C8559" s="5"/>
      <c r="D8559" s="5"/>
      <c r="E8559" s="5"/>
      <c r="F8559" s="94" t="str">
        <f t="shared" si="1339"/>
        <v/>
      </c>
      <c r="G8559" s="94" t="str">
        <f t="shared" si="1340"/>
        <v/>
      </c>
      <c r="H8559" s="127" t="str">
        <f>IF(A8559&lt;&gt;"",IF(MID(C8559,1,1)="c",$AS$26,IF(MID(C8559,1,1)="r",$AS$41,IF(MID(C8559,1,1)="p",#REF!,#REF!))),"")</f>
        <v/>
      </c>
      <c r="I8559" s="92" t="str">
        <f t="shared" si="1341"/>
        <v/>
      </c>
      <c r="J8559" s="92" t="str">
        <f t="shared" si="1342"/>
        <v/>
      </c>
      <c r="K8559" s="92" t="str">
        <f t="shared" si="1343"/>
        <v/>
      </c>
      <c r="L8559" s="92" t="str">
        <f t="shared" si="1344"/>
        <v/>
      </c>
      <c r="M8559" s="95" t="str">
        <f>IF(A8559&lt;&gt;"",IF(MID(C8559,1,1)="c",SigmaEpsConcrete(I8559,$AN$30:$AN$33,$AR$30:$AR$33,$AS$26,$AS$27,$AS$28,$AQ$20,$AU$19),""),"")</f>
        <v/>
      </c>
      <c r="N8559" s="95" t="str">
        <f>IF(A8559&lt;&gt;"",IF(MID(C8559,1,1)="r",SigmaEpsReinf(J8559,$AS$42:$AS$43,$AS$41,$AS$39,$AS$40,$AQ$38),""),"")</f>
        <v/>
      </c>
      <c r="Q8559" s="92" t="str">
        <f t="shared" si="1346"/>
        <v/>
      </c>
      <c r="R8559" s="92" t="str">
        <f t="shared" si="1347"/>
        <v/>
      </c>
      <c r="U8559" s="5"/>
      <c r="V8559" s="5"/>
      <c r="W8559" s="94" t="str">
        <f t="shared" si="1345"/>
        <v/>
      </c>
      <c r="X8559" s="94" t="str">
        <f t="shared" si="1348"/>
        <v/>
      </c>
      <c r="Y8559" s="5"/>
      <c r="BK8559" s="8"/>
      <c r="BL8559" s="5"/>
      <c r="BM8559" s="5"/>
      <c r="BN8559" s="5"/>
      <c r="BO8559" s="5"/>
      <c r="BP8559" s="1"/>
      <c r="BQ8559" s="1"/>
      <c r="BR8559" s="1"/>
      <c r="BS8559" s="1"/>
      <c r="BT8559" s="1"/>
      <c r="BU8559" s="4"/>
      <c r="BV8559" s="1"/>
      <c r="BW8559" s="3"/>
      <c r="BX8559" s="4"/>
      <c r="BY8559" s="5"/>
      <c r="BZ8559" s="5"/>
      <c r="CA8559" s="5"/>
      <c r="CB8559" s="5"/>
      <c r="CC8559" s="5"/>
      <c r="CD8559" s="43"/>
    </row>
    <row r="8560" spans="1:82" x14ac:dyDescent="0.25">
      <c r="A8560" s="8"/>
      <c r="B8560" s="5"/>
      <c r="C8560" s="5"/>
      <c r="D8560" s="5"/>
      <c r="E8560" s="5"/>
      <c r="F8560" s="94" t="str">
        <f t="shared" si="1339"/>
        <v/>
      </c>
      <c r="G8560" s="94" t="str">
        <f t="shared" si="1340"/>
        <v/>
      </c>
      <c r="H8560" s="127" t="str">
        <f>IF(A8560&lt;&gt;"",IF(MID(C8560,1,1)="c",$AS$26,IF(MID(C8560,1,1)="r",$AS$41,IF(MID(C8560,1,1)="p",#REF!,#REF!))),"")</f>
        <v/>
      </c>
      <c r="I8560" s="92" t="str">
        <f t="shared" si="1341"/>
        <v/>
      </c>
      <c r="J8560" s="92" t="str">
        <f t="shared" si="1342"/>
        <v/>
      </c>
      <c r="K8560" s="92" t="str">
        <f t="shared" si="1343"/>
        <v/>
      </c>
      <c r="L8560" s="92" t="str">
        <f t="shared" si="1344"/>
        <v/>
      </c>
      <c r="M8560" s="95" t="str">
        <f>IF(A8560&lt;&gt;"",IF(MID(C8560,1,1)="c",SigmaEpsConcrete(I8560,$AN$30:$AN$33,$AR$30:$AR$33,$AS$26,$AS$27,$AS$28,$AQ$20,$AU$19),""),"")</f>
        <v/>
      </c>
      <c r="N8560" s="95" t="str">
        <f>IF(A8560&lt;&gt;"",IF(MID(C8560,1,1)="r",SigmaEpsReinf(J8560,$AS$42:$AS$43,$AS$41,$AS$39,$AS$40,$AQ$38),""),"")</f>
        <v/>
      </c>
      <c r="Q8560" s="92" t="str">
        <f t="shared" si="1346"/>
        <v/>
      </c>
      <c r="R8560" s="92" t="str">
        <f t="shared" si="1347"/>
        <v/>
      </c>
      <c r="U8560" s="5"/>
      <c r="V8560" s="5"/>
      <c r="W8560" s="94" t="str">
        <f t="shared" si="1345"/>
        <v/>
      </c>
      <c r="X8560" s="94" t="str">
        <f t="shared" si="1348"/>
        <v/>
      </c>
      <c r="Y8560" s="5"/>
      <c r="BK8560" s="8"/>
      <c r="BL8560" s="5"/>
      <c r="BM8560" s="5"/>
      <c r="BN8560" s="5"/>
      <c r="BO8560" s="5"/>
      <c r="BP8560" s="1"/>
      <c r="BQ8560" s="1"/>
      <c r="BR8560" s="1"/>
      <c r="BS8560" s="1"/>
      <c r="BT8560" s="1"/>
      <c r="BU8560" s="4"/>
      <c r="BV8560" s="1"/>
      <c r="BW8560" s="3"/>
      <c r="BX8560" s="4"/>
      <c r="BY8560" s="5"/>
      <c r="BZ8560" s="5"/>
      <c r="CA8560" s="5"/>
      <c r="CB8560" s="5"/>
      <c r="CC8560" s="5"/>
      <c r="CD8560" s="43"/>
    </row>
    <row r="8561" spans="1:82" x14ac:dyDescent="0.25">
      <c r="A8561" s="8"/>
      <c r="B8561" s="5"/>
      <c r="C8561" s="5"/>
      <c r="D8561" s="5"/>
      <c r="E8561" s="5"/>
      <c r="F8561" s="94" t="str">
        <f t="shared" si="1339"/>
        <v/>
      </c>
      <c r="G8561" s="94" t="str">
        <f t="shared" si="1340"/>
        <v/>
      </c>
      <c r="H8561" s="127" t="str">
        <f>IF(A8561&lt;&gt;"",IF(MID(C8561,1,1)="c",$AS$26,IF(MID(C8561,1,1)="r",$AS$41,IF(MID(C8561,1,1)="p",#REF!,#REF!))),"")</f>
        <v/>
      </c>
      <c r="I8561" s="92" t="str">
        <f t="shared" si="1341"/>
        <v/>
      </c>
      <c r="J8561" s="92" t="str">
        <f t="shared" si="1342"/>
        <v/>
      </c>
      <c r="K8561" s="92" t="str">
        <f t="shared" si="1343"/>
        <v/>
      </c>
      <c r="L8561" s="92" t="str">
        <f t="shared" si="1344"/>
        <v/>
      </c>
      <c r="M8561" s="95" t="str">
        <f>IF(A8561&lt;&gt;"",IF(MID(C8561,1,1)="c",SigmaEpsConcrete(I8561,$AN$30:$AN$33,$AR$30:$AR$33,$AS$26,$AS$27,$AS$28,$AQ$20,$AU$19),""),"")</f>
        <v/>
      </c>
      <c r="N8561" s="95" t="str">
        <f>IF(A8561&lt;&gt;"",IF(MID(C8561,1,1)="r",SigmaEpsReinf(J8561,$AS$42:$AS$43,$AS$41,$AS$39,$AS$40,$AQ$38),""),"")</f>
        <v/>
      </c>
      <c r="Q8561" s="92" t="str">
        <f t="shared" si="1346"/>
        <v/>
      </c>
      <c r="R8561" s="92" t="str">
        <f t="shared" si="1347"/>
        <v/>
      </c>
      <c r="U8561" s="5"/>
      <c r="V8561" s="5"/>
      <c r="W8561" s="94" t="str">
        <f t="shared" si="1345"/>
        <v/>
      </c>
      <c r="X8561" s="94" t="str">
        <f t="shared" si="1348"/>
        <v/>
      </c>
      <c r="Y8561" s="5"/>
      <c r="BK8561" s="8"/>
      <c r="BL8561" s="5"/>
      <c r="BM8561" s="5"/>
      <c r="BN8561" s="5"/>
      <c r="BO8561" s="5"/>
      <c r="BP8561" s="1"/>
      <c r="BQ8561" s="1"/>
      <c r="BR8561" s="1"/>
      <c r="BS8561" s="1"/>
      <c r="BT8561" s="1"/>
      <c r="BU8561" s="4"/>
      <c r="BV8561" s="1"/>
      <c r="BW8561" s="3"/>
      <c r="BX8561" s="4"/>
      <c r="BY8561" s="5"/>
      <c r="BZ8561" s="5"/>
      <c r="CA8561" s="5"/>
      <c r="CB8561" s="5"/>
      <c r="CC8561" s="5"/>
      <c r="CD8561" s="43"/>
    </row>
    <row r="8562" spans="1:82" x14ac:dyDescent="0.25">
      <c r="A8562" s="8"/>
      <c r="B8562" s="5"/>
      <c r="C8562" s="5"/>
      <c r="D8562" s="5"/>
      <c r="E8562" s="5"/>
      <c r="F8562" s="94" t="str">
        <f t="shared" si="1339"/>
        <v/>
      </c>
      <c r="G8562" s="94" t="str">
        <f t="shared" si="1340"/>
        <v/>
      </c>
      <c r="H8562" s="127" t="str">
        <f>IF(A8562&lt;&gt;"",IF(MID(C8562,1,1)="c",$AS$26,IF(MID(C8562,1,1)="r",$AS$41,IF(MID(C8562,1,1)="p",#REF!,#REF!))),"")</f>
        <v/>
      </c>
      <c r="I8562" s="92" t="str">
        <f t="shared" si="1341"/>
        <v/>
      </c>
      <c r="J8562" s="92" t="str">
        <f t="shared" si="1342"/>
        <v/>
      </c>
      <c r="K8562" s="92" t="str">
        <f t="shared" si="1343"/>
        <v/>
      </c>
      <c r="L8562" s="92" t="str">
        <f t="shared" si="1344"/>
        <v/>
      </c>
      <c r="M8562" s="95" t="str">
        <f>IF(A8562&lt;&gt;"",IF(MID(C8562,1,1)="c",SigmaEpsConcrete(I8562,$AN$30:$AN$33,$AR$30:$AR$33,$AS$26,$AS$27,$AS$28,$AQ$20,$AU$19),""),"")</f>
        <v/>
      </c>
      <c r="N8562" s="95" t="str">
        <f>IF(A8562&lt;&gt;"",IF(MID(C8562,1,1)="r",SigmaEpsReinf(J8562,$AS$42:$AS$43,$AS$41,$AS$39,$AS$40,$AQ$38),""),"")</f>
        <v/>
      </c>
      <c r="Q8562" s="92" t="str">
        <f t="shared" si="1346"/>
        <v/>
      </c>
      <c r="R8562" s="92" t="str">
        <f t="shared" si="1347"/>
        <v/>
      </c>
      <c r="U8562" s="5"/>
      <c r="V8562" s="5"/>
      <c r="W8562" s="94" t="str">
        <f t="shared" si="1345"/>
        <v/>
      </c>
      <c r="X8562" s="94" t="str">
        <f t="shared" si="1348"/>
        <v/>
      </c>
      <c r="Y8562" s="5"/>
      <c r="BK8562" s="8"/>
      <c r="BL8562" s="5"/>
      <c r="BM8562" s="5"/>
      <c r="BN8562" s="5"/>
      <c r="BO8562" s="5"/>
      <c r="BP8562" s="1"/>
      <c r="BQ8562" s="1"/>
      <c r="BR8562" s="1"/>
      <c r="BS8562" s="1"/>
      <c r="BT8562" s="1"/>
      <c r="BU8562" s="4"/>
      <c r="BV8562" s="1"/>
      <c r="BW8562" s="3"/>
      <c r="BX8562" s="4"/>
      <c r="BY8562" s="5"/>
      <c r="BZ8562" s="5"/>
      <c r="CA8562" s="5"/>
      <c r="CB8562" s="5"/>
      <c r="CC8562" s="5"/>
      <c r="CD8562" s="43"/>
    </row>
    <row r="8563" spans="1:82" x14ac:dyDescent="0.25">
      <c r="A8563" s="8"/>
      <c r="B8563" s="5"/>
      <c r="C8563" s="5"/>
      <c r="D8563" s="5"/>
      <c r="E8563" s="5"/>
      <c r="F8563" s="94" t="str">
        <f t="shared" si="1339"/>
        <v/>
      </c>
      <c r="G8563" s="94" t="str">
        <f t="shared" si="1340"/>
        <v/>
      </c>
      <c r="H8563" s="127" t="str">
        <f>IF(A8563&lt;&gt;"",IF(MID(C8563,1,1)="c",$AS$26,IF(MID(C8563,1,1)="r",$AS$41,IF(MID(C8563,1,1)="p",#REF!,#REF!))),"")</f>
        <v/>
      </c>
      <c r="I8563" s="92" t="str">
        <f t="shared" si="1341"/>
        <v/>
      </c>
      <c r="J8563" s="92" t="str">
        <f t="shared" si="1342"/>
        <v/>
      </c>
      <c r="K8563" s="92" t="str">
        <f t="shared" si="1343"/>
        <v/>
      </c>
      <c r="L8563" s="92" t="str">
        <f t="shared" si="1344"/>
        <v/>
      </c>
      <c r="M8563" s="95" t="str">
        <f>IF(A8563&lt;&gt;"",IF(MID(C8563,1,1)="c",SigmaEpsConcrete(I8563,$AN$30:$AN$33,$AR$30:$AR$33,$AS$26,$AS$27,$AS$28,$AQ$20,$AU$19),""),"")</f>
        <v/>
      </c>
      <c r="N8563" s="95" t="str">
        <f>IF(A8563&lt;&gt;"",IF(MID(C8563,1,1)="r",SigmaEpsReinf(J8563,$AS$42:$AS$43,$AS$41,$AS$39,$AS$40,$AQ$38),""),"")</f>
        <v/>
      </c>
      <c r="Q8563" s="92" t="str">
        <f t="shared" si="1346"/>
        <v/>
      </c>
      <c r="R8563" s="92" t="str">
        <f t="shared" si="1347"/>
        <v/>
      </c>
      <c r="U8563" s="5"/>
      <c r="V8563" s="5"/>
      <c r="W8563" s="94" t="str">
        <f t="shared" si="1345"/>
        <v/>
      </c>
      <c r="X8563" s="94" t="str">
        <f t="shared" si="1348"/>
        <v/>
      </c>
      <c r="Y8563" s="5"/>
      <c r="BK8563" s="8"/>
      <c r="BL8563" s="5"/>
      <c r="BM8563" s="5"/>
      <c r="BN8563" s="5"/>
      <c r="BO8563" s="5"/>
      <c r="BP8563" s="1"/>
      <c r="BQ8563" s="1"/>
      <c r="BR8563" s="1"/>
      <c r="BS8563" s="1"/>
      <c r="BT8563" s="1"/>
      <c r="BU8563" s="4"/>
      <c r="BV8563" s="1"/>
      <c r="BW8563" s="3"/>
      <c r="BX8563" s="4"/>
      <c r="BY8563" s="5"/>
      <c r="BZ8563" s="5"/>
      <c r="CA8563" s="5"/>
      <c r="CB8563" s="5"/>
      <c r="CC8563" s="5"/>
      <c r="CD8563" s="43"/>
    </row>
    <row r="8564" spans="1:82" x14ac:dyDescent="0.25">
      <c r="A8564" s="8"/>
      <c r="B8564" s="5"/>
      <c r="C8564" s="5"/>
      <c r="D8564" s="5"/>
      <c r="E8564" s="5"/>
      <c r="F8564" s="94" t="str">
        <f t="shared" si="1339"/>
        <v/>
      </c>
      <c r="G8564" s="94" t="str">
        <f t="shared" si="1340"/>
        <v/>
      </c>
      <c r="H8564" s="127" t="str">
        <f>IF(A8564&lt;&gt;"",IF(MID(C8564,1,1)="c",$AS$26,IF(MID(C8564,1,1)="r",$AS$41,IF(MID(C8564,1,1)="p",#REF!,#REF!))),"")</f>
        <v/>
      </c>
      <c r="I8564" s="92" t="str">
        <f t="shared" si="1341"/>
        <v/>
      </c>
      <c r="J8564" s="92" t="str">
        <f t="shared" si="1342"/>
        <v/>
      </c>
      <c r="K8564" s="92" t="str">
        <f t="shared" si="1343"/>
        <v/>
      </c>
      <c r="L8564" s="92" t="str">
        <f t="shared" si="1344"/>
        <v/>
      </c>
      <c r="M8564" s="95" t="str">
        <f>IF(A8564&lt;&gt;"",IF(MID(C8564,1,1)="c",SigmaEpsConcrete(I8564,$AN$30:$AN$33,$AR$30:$AR$33,$AS$26,$AS$27,$AS$28,$AQ$20,$AU$19),""),"")</f>
        <v/>
      </c>
      <c r="N8564" s="95" t="str">
        <f>IF(A8564&lt;&gt;"",IF(MID(C8564,1,1)="r",SigmaEpsReinf(J8564,$AS$42:$AS$43,$AS$41,$AS$39,$AS$40,$AQ$38),""),"")</f>
        <v/>
      </c>
      <c r="Q8564" s="92" t="str">
        <f t="shared" si="1346"/>
        <v/>
      </c>
      <c r="R8564" s="92" t="str">
        <f t="shared" si="1347"/>
        <v/>
      </c>
      <c r="U8564" s="5"/>
      <c r="V8564" s="5"/>
      <c r="W8564" s="94" t="str">
        <f t="shared" si="1345"/>
        <v/>
      </c>
      <c r="X8564" s="94" t="str">
        <f t="shared" si="1348"/>
        <v/>
      </c>
      <c r="Y8564" s="5"/>
      <c r="BK8564" s="8"/>
      <c r="BL8564" s="5"/>
      <c r="BM8564" s="5"/>
      <c r="BN8564" s="5"/>
      <c r="BO8564" s="5"/>
      <c r="BP8564" s="1"/>
      <c r="BQ8564" s="1"/>
      <c r="BR8564" s="1"/>
      <c r="BS8564" s="1"/>
      <c r="BT8564" s="1"/>
      <c r="BU8564" s="4"/>
      <c r="BV8564" s="1"/>
      <c r="BW8564" s="3"/>
      <c r="BX8564" s="4"/>
      <c r="BY8564" s="5"/>
      <c r="BZ8564" s="5"/>
      <c r="CA8564" s="5"/>
      <c r="CB8564" s="5"/>
      <c r="CC8564" s="5"/>
      <c r="CD8564" s="43"/>
    </row>
    <row r="8565" spans="1:82" x14ac:dyDescent="0.25">
      <c r="A8565" s="8"/>
      <c r="B8565" s="5"/>
      <c r="C8565" s="5"/>
      <c r="D8565" s="5"/>
      <c r="E8565" s="5"/>
      <c r="F8565" s="94" t="str">
        <f t="shared" si="1339"/>
        <v/>
      </c>
      <c r="G8565" s="94" t="str">
        <f t="shared" si="1340"/>
        <v/>
      </c>
      <c r="H8565" s="127" t="str">
        <f>IF(A8565&lt;&gt;"",IF(MID(C8565,1,1)="c",$AS$26,IF(MID(C8565,1,1)="r",$AS$41,IF(MID(C8565,1,1)="p",#REF!,#REF!))),"")</f>
        <v/>
      </c>
      <c r="I8565" s="92" t="str">
        <f t="shared" si="1341"/>
        <v/>
      </c>
      <c r="J8565" s="92" t="str">
        <f t="shared" si="1342"/>
        <v/>
      </c>
      <c r="K8565" s="92" t="str">
        <f t="shared" si="1343"/>
        <v/>
      </c>
      <c r="L8565" s="92" t="str">
        <f t="shared" si="1344"/>
        <v/>
      </c>
      <c r="M8565" s="95" t="str">
        <f>IF(A8565&lt;&gt;"",IF(MID(C8565,1,1)="c",SigmaEpsConcrete(I8565,$AN$30:$AN$33,$AR$30:$AR$33,$AS$26,$AS$27,$AS$28,$AQ$20,$AU$19),""),"")</f>
        <v/>
      </c>
      <c r="N8565" s="95" t="str">
        <f>IF(A8565&lt;&gt;"",IF(MID(C8565,1,1)="r",SigmaEpsReinf(J8565,$AS$42:$AS$43,$AS$41,$AS$39,$AS$40,$AQ$38),""),"")</f>
        <v/>
      </c>
      <c r="Q8565" s="92" t="str">
        <f t="shared" si="1346"/>
        <v/>
      </c>
      <c r="R8565" s="92" t="str">
        <f t="shared" si="1347"/>
        <v/>
      </c>
      <c r="U8565" s="5"/>
      <c r="V8565" s="5"/>
      <c r="W8565" s="94" t="str">
        <f t="shared" si="1345"/>
        <v/>
      </c>
      <c r="X8565" s="94" t="str">
        <f t="shared" si="1348"/>
        <v/>
      </c>
      <c r="Y8565" s="5"/>
      <c r="BK8565" s="8"/>
      <c r="BL8565" s="5"/>
      <c r="BM8565" s="5"/>
      <c r="BN8565" s="5"/>
      <c r="BO8565" s="5"/>
      <c r="BP8565" s="1"/>
      <c r="BQ8565" s="1"/>
      <c r="BR8565" s="1"/>
      <c r="BS8565" s="1"/>
      <c r="BT8565" s="1"/>
      <c r="BU8565" s="4"/>
      <c r="BV8565" s="1"/>
      <c r="BW8565" s="3"/>
      <c r="BX8565" s="4"/>
      <c r="BY8565" s="5"/>
      <c r="BZ8565" s="5"/>
      <c r="CA8565" s="5"/>
      <c r="CB8565" s="5"/>
      <c r="CC8565" s="5"/>
      <c r="CD8565" s="43"/>
    </row>
    <row r="8566" spans="1:82" x14ac:dyDescent="0.25">
      <c r="A8566" s="8"/>
      <c r="B8566" s="5"/>
      <c r="C8566" s="5"/>
      <c r="D8566" s="5"/>
      <c r="E8566" s="5"/>
      <c r="F8566" s="94" t="str">
        <f t="shared" si="1339"/>
        <v/>
      </c>
      <c r="G8566" s="94" t="str">
        <f t="shared" si="1340"/>
        <v/>
      </c>
      <c r="H8566" s="127" t="str">
        <f>IF(A8566&lt;&gt;"",IF(MID(C8566,1,1)="c",$AS$26,IF(MID(C8566,1,1)="r",$AS$41,IF(MID(C8566,1,1)="p",#REF!,#REF!))),"")</f>
        <v/>
      </c>
      <c r="I8566" s="92" t="str">
        <f t="shared" si="1341"/>
        <v/>
      </c>
      <c r="J8566" s="92" t="str">
        <f t="shared" si="1342"/>
        <v/>
      </c>
      <c r="K8566" s="92" t="str">
        <f t="shared" si="1343"/>
        <v/>
      </c>
      <c r="L8566" s="92" t="str">
        <f t="shared" si="1344"/>
        <v/>
      </c>
      <c r="M8566" s="95" t="str">
        <f>IF(A8566&lt;&gt;"",IF(MID(C8566,1,1)="c",SigmaEpsConcrete(I8566,$AN$30:$AN$33,$AR$30:$AR$33,$AS$26,$AS$27,$AS$28,$AQ$20,$AU$19),""),"")</f>
        <v/>
      </c>
      <c r="N8566" s="95" t="str">
        <f>IF(A8566&lt;&gt;"",IF(MID(C8566,1,1)="r",SigmaEpsReinf(J8566,$AS$42:$AS$43,$AS$41,$AS$39,$AS$40,$AQ$38),""),"")</f>
        <v/>
      </c>
      <c r="Q8566" s="92" t="str">
        <f t="shared" si="1346"/>
        <v/>
      </c>
      <c r="R8566" s="92" t="str">
        <f t="shared" si="1347"/>
        <v/>
      </c>
      <c r="U8566" s="5"/>
      <c r="V8566" s="5"/>
      <c r="W8566" s="94" t="str">
        <f t="shared" si="1345"/>
        <v/>
      </c>
      <c r="X8566" s="94" t="str">
        <f t="shared" si="1348"/>
        <v/>
      </c>
      <c r="Y8566" s="5"/>
      <c r="BK8566" s="8"/>
      <c r="BL8566" s="5"/>
      <c r="BM8566" s="5"/>
      <c r="BN8566" s="5"/>
      <c r="BO8566" s="5"/>
      <c r="BP8566" s="1"/>
      <c r="BQ8566" s="1"/>
      <c r="BR8566" s="1"/>
      <c r="BS8566" s="1"/>
      <c r="BT8566" s="1"/>
      <c r="BU8566" s="4"/>
      <c r="BV8566" s="1"/>
      <c r="BW8566" s="3"/>
      <c r="BX8566" s="4"/>
      <c r="BY8566" s="5"/>
      <c r="BZ8566" s="5"/>
      <c r="CA8566" s="5"/>
      <c r="CB8566" s="5"/>
      <c r="CC8566" s="5"/>
      <c r="CD8566" s="43"/>
    </row>
    <row r="8567" spans="1:82" x14ac:dyDescent="0.25">
      <c r="A8567" s="8"/>
      <c r="B8567" s="5"/>
      <c r="C8567" s="5"/>
      <c r="D8567" s="5"/>
      <c r="E8567" s="5"/>
      <c r="F8567" s="94" t="str">
        <f t="shared" si="1339"/>
        <v/>
      </c>
      <c r="G8567" s="94" t="str">
        <f t="shared" si="1340"/>
        <v/>
      </c>
      <c r="H8567" s="127" t="str">
        <f>IF(A8567&lt;&gt;"",IF(MID(C8567,1,1)="c",$AS$26,IF(MID(C8567,1,1)="r",$AS$41,IF(MID(C8567,1,1)="p",#REF!,#REF!))),"")</f>
        <v/>
      </c>
      <c r="I8567" s="92" t="str">
        <f t="shared" si="1341"/>
        <v/>
      </c>
      <c r="J8567" s="92" t="str">
        <f t="shared" si="1342"/>
        <v/>
      </c>
      <c r="K8567" s="92" t="str">
        <f t="shared" si="1343"/>
        <v/>
      </c>
      <c r="L8567" s="92" t="str">
        <f t="shared" si="1344"/>
        <v/>
      </c>
      <c r="M8567" s="95" t="str">
        <f>IF(A8567&lt;&gt;"",IF(MID(C8567,1,1)="c",SigmaEpsConcrete(I8567,$AN$30:$AN$33,$AR$30:$AR$33,$AS$26,$AS$27,$AS$28,$AQ$20,$AU$19),""),"")</f>
        <v/>
      </c>
      <c r="N8567" s="95" t="str">
        <f>IF(A8567&lt;&gt;"",IF(MID(C8567,1,1)="r",SigmaEpsReinf(J8567,$AS$42:$AS$43,$AS$41,$AS$39,$AS$40,$AQ$38),""),"")</f>
        <v/>
      </c>
      <c r="Q8567" s="92" t="str">
        <f t="shared" si="1346"/>
        <v/>
      </c>
      <c r="R8567" s="92" t="str">
        <f t="shared" si="1347"/>
        <v/>
      </c>
      <c r="U8567" s="5"/>
      <c r="V8567" s="5"/>
      <c r="W8567" s="94" t="str">
        <f t="shared" si="1345"/>
        <v/>
      </c>
      <c r="X8567" s="94" t="str">
        <f t="shared" si="1348"/>
        <v/>
      </c>
      <c r="Y8567" s="5"/>
      <c r="BK8567" s="8"/>
      <c r="BL8567" s="5"/>
      <c r="BM8567" s="5"/>
      <c r="BN8567" s="5"/>
      <c r="BO8567" s="5"/>
      <c r="BP8567" s="1"/>
      <c r="BQ8567" s="1"/>
      <c r="BR8567" s="1"/>
      <c r="BS8567" s="1"/>
      <c r="BT8567" s="1"/>
      <c r="BU8567" s="4"/>
      <c r="BV8567" s="1"/>
      <c r="BW8567" s="3"/>
      <c r="BX8567" s="4"/>
      <c r="BY8567" s="5"/>
      <c r="BZ8567" s="5"/>
      <c r="CA8567" s="5"/>
      <c r="CB8567" s="5"/>
      <c r="CC8567" s="5"/>
      <c r="CD8567" s="43"/>
    </row>
    <row r="8568" spans="1:82" x14ac:dyDescent="0.25">
      <c r="A8568" s="8"/>
      <c r="B8568" s="5"/>
      <c r="C8568" s="5"/>
      <c r="D8568" s="5"/>
      <c r="E8568" s="5"/>
      <c r="F8568" s="94" t="str">
        <f t="shared" si="1339"/>
        <v/>
      </c>
      <c r="G8568" s="94" t="str">
        <f t="shared" si="1340"/>
        <v/>
      </c>
      <c r="H8568" s="127" t="str">
        <f>IF(A8568&lt;&gt;"",IF(MID(C8568,1,1)="c",$AS$26,IF(MID(C8568,1,1)="r",$AS$41,IF(MID(C8568,1,1)="p",#REF!,#REF!))),"")</f>
        <v/>
      </c>
      <c r="I8568" s="92" t="str">
        <f t="shared" si="1341"/>
        <v/>
      </c>
      <c r="J8568" s="92" t="str">
        <f t="shared" si="1342"/>
        <v/>
      </c>
      <c r="K8568" s="92" t="str">
        <f t="shared" si="1343"/>
        <v/>
      </c>
      <c r="L8568" s="92" t="str">
        <f t="shared" si="1344"/>
        <v/>
      </c>
      <c r="M8568" s="95" t="str">
        <f>IF(A8568&lt;&gt;"",IF(MID(C8568,1,1)="c",SigmaEpsConcrete(I8568,$AN$30:$AN$33,$AR$30:$AR$33,$AS$26,$AS$27,$AS$28,$AQ$20,$AU$19),""),"")</f>
        <v/>
      </c>
      <c r="N8568" s="95" t="str">
        <f>IF(A8568&lt;&gt;"",IF(MID(C8568,1,1)="r",SigmaEpsReinf(J8568,$AS$42:$AS$43,$AS$41,$AS$39,$AS$40,$AQ$38),""),"")</f>
        <v/>
      </c>
      <c r="Q8568" s="92" t="str">
        <f t="shared" si="1346"/>
        <v/>
      </c>
      <c r="R8568" s="92" t="str">
        <f t="shared" si="1347"/>
        <v/>
      </c>
      <c r="U8568" s="5"/>
      <c r="V8568" s="5"/>
      <c r="W8568" s="94" t="str">
        <f t="shared" si="1345"/>
        <v/>
      </c>
      <c r="X8568" s="94" t="str">
        <f t="shared" si="1348"/>
        <v/>
      </c>
      <c r="Y8568" s="5"/>
      <c r="BK8568" s="8"/>
      <c r="BL8568" s="5"/>
      <c r="BM8568" s="5"/>
      <c r="BN8568" s="5"/>
      <c r="BO8568" s="5"/>
      <c r="BP8568" s="1"/>
      <c r="BQ8568" s="1"/>
      <c r="BR8568" s="1"/>
      <c r="BS8568" s="1"/>
      <c r="BT8568" s="1"/>
      <c r="BU8568" s="4"/>
      <c r="BV8568" s="1"/>
      <c r="BW8568" s="3"/>
      <c r="BX8568" s="4"/>
      <c r="BY8568" s="5"/>
      <c r="BZ8568" s="5"/>
      <c r="CA8568" s="5"/>
      <c r="CB8568" s="5"/>
      <c r="CC8568" s="5"/>
      <c r="CD8568" s="43"/>
    </row>
    <row r="8569" spans="1:82" x14ac:dyDescent="0.25">
      <c r="A8569" s="8"/>
      <c r="B8569" s="5"/>
      <c r="C8569" s="5"/>
      <c r="D8569" s="5"/>
      <c r="E8569" s="5"/>
      <c r="F8569" s="94" t="str">
        <f t="shared" si="1339"/>
        <v/>
      </c>
      <c r="G8569" s="94" t="str">
        <f t="shared" si="1340"/>
        <v/>
      </c>
      <c r="H8569" s="127" t="str">
        <f>IF(A8569&lt;&gt;"",IF(MID(C8569,1,1)="c",$AS$26,IF(MID(C8569,1,1)="r",$AS$41,IF(MID(C8569,1,1)="p",#REF!,#REF!))),"")</f>
        <v/>
      </c>
      <c r="I8569" s="92" t="str">
        <f t="shared" si="1341"/>
        <v/>
      </c>
      <c r="J8569" s="92" t="str">
        <f t="shared" si="1342"/>
        <v/>
      </c>
      <c r="K8569" s="92" t="str">
        <f t="shared" si="1343"/>
        <v/>
      </c>
      <c r="L8569" s="92" t="str">
        <f t="shared" si="1344"/>
        <v/>
      </c>
      <c r="M8569" s="95" t="str">
        <f>IF(A8569&lt;&gt;"",IF(MID(C8569,1,1)="c",SigmaEpsConcrete(I8569,$AN$30:$AN$33,$AR$30:$AR$33,$AS$26,$AS$27,$AS$28,$AQ$20,$AU$19),""),"")</f>
        <v/>
      </c>
      <c r="N8569" s="95" t="str">
        <f>IF(A8569&lt;&gt;"",IF(MID(C8569,1,1)="r",SigmaEpsReinf(J8569,$AS$42:$AS$43,$AS$41,$AS$39,$AS$40,$AQ$38),""),"")</f>
        <v/>
      </c>
      <c r="Q8569" s="92" t="str">
        <f t="shared" si="1346"/>
        <v/>
      </c>
      <c r="R8569" s="92" t="str">
        <f t="shared" si="1347"/>
        <v/>
      </c>
      <c r="U8569" s="5"/>
      <c r="V8569" s="5"/>
      <c r="W8569" s="94" t="str">
        <f t="shared" si="1345"/>
        <v/>
      </c>
      <c r="X8569" s="94" t="str">
        <f t="shared" si="1348"/>
        <v/>
      </c>
      <c r="Y8569" s="5"/>
      <c r="BK8569" s="8"/>
      <c r="BL8569" s="5"/>
      <c r="BM8569" s="5"/>
      <c r="BN8569" s="5"/>
      <c r="BO8569" s="5"/>
      <c r="BP8569" s="1"/>
      <c r="BQ8569" s="1"/>
      <c r="BR8569" s="1"/>
      <c r="BS8569" s="1"/>
      <c r="BT8569" s="1"/>
      <c r="BU8569" s="4"/>
      <c r="BV8569" s="1"/>
      <c r="BW8569" s="3"/>
      <c r="BX8569" s="4"/>
      <c r="BY8569" s="5"/>
      <c r="BZ8569" s="5"/>
      <c r="CA8569" s="5"/>
      <c r="CB8569" s="5"/>
      <c r="CC8569" s="5"/>
      <c r="CD8569" s="43"/>
    </row>
    <row r="8570" spans="1:82" x14ac:dyDescent="0.25">
      <c r="A8570" s="8"/>
      <c r="B8570" s="5"/>
      <c r="C8570" s="5"/>
      <c r="D8570" s="5"/>
      <c r="E8570" s="5"/>
      <c r="F8570" s="94" t="str">
        <f t="shared" si="1339"/>
        <v/>
      </c>
      <c r="G8570" s="94" t="str">
        <f t="shared" si="1340"/>
        <v/>
      </c>
      <c r="H8570" s="127" t="str">
        <f>IF(A8570&lt;&gt;"",IF(MID(C8570,1,1)="c",$AS$26,IF(MID(C8570,1,1)="r",$AS$41,IF(MID(C8570,1,1)="p",#REF!,#REF!))),"")</f>
        <v/>
      </c>
      <c r="I8570" s="92" t="str">
        <f t="shared" si="1341"/>
        <v/>
      </c>
      <c r="J8570" s="92" t="str">
        <f t="shared" si="1342"/>
        <v/>
      </c>
      <c r="K8570" s="92" t="str">
        <f t="shared" si="1343"/>
        <v/>
      </c>
      <c r="L8570" s="92" t="str">
        <f t="shared" si="1344"/>
        <v/>
      </c>
      <c r="M8570" s="95" t="str">
        <f>IF(A8570&lt;&gt;"",IF(MID(C8570,1,1)="c",SigmaEpsConcrete(I8570,$AN$30:$AN$33,$AR$30:$AR$33,$AS$26,$AS$27,$AS$28,$AQ$20,$AU$19),""),"")</f>
        <v/>
      </c>
      <c r="N8570" s="95" t="str">
        <f>IF(A8570&lt;&gt;"",IF(MID(C8570,1,1)="r",SigmaEpsReinf(J8570,$AS$42:$AS$43,$AS$41,$AS$39,$AS$40,$AQ$38),""),"")</f>
        <v/>
      </c>
      <c r="Q8570" s="92" t="str">
        <f t="shared" si="1346"/>
        <v/>
      </c>
      <c r="R8570" s="92" t="str">
        <f t="shared" si="1347"/>
        <v/>
      </c>
      <c r="U8570" s="5"/>
      <c r="V8570" s="5"/>
      <c r="W8570" s="94" t="str">
        <f t="shared" si="1345"/>
        <v/>
      </c>
      <c r="X8570" s="94" t="str">
        <f t="shared" si="1348"/>
        <v/>
      </c>
      <c r="Y8570" s="5"/>
      <c r="BK8570" s="8"/>
      <c r="BL8570" s="5"/>
      <c r="BM8570" s="5"/>
      <c r="BN8570" s="5"/>
      <c r="BO8570" s="5"/>
      <c r="BP8570" s="1"/>
      <c r="BQ8570" s="1"/>
      <c r="BR8570" s="1"/>
      <c r="BS8570" s="1"/>
      <c r="BT8570" s="1"/>
      <c r="BU8570" s="4"/>
      <c r="BV8570" s="1"/>
      <c r="BW8570" s="3"/>
      <c r="BX8570" s="4"/>
      <c r="BY8570" s="5"/>
      <c r="BZ8570" s="5"/>
      <c r="CA8570" s="5"/>
      <c r="CB8570" s="5"/>
      <c r="CC8570" s="5"/>
      <c r="CD8570" s="43"/>
    </row>
    <row r="8571" spans="1:82" x14ac:dyDescent="0.25">
      <c r="A8571" s="8"/>
      <c r="B8571" s="5"/>
      <c r="C8571" s="5"/>
      <c r="D8571" s="5"/>
      <c r="E8571" s="5"/>
      <c r="F8571" s="94" t="str">
        <f t="shared" si="1339"/>
        <v/>
      </c>
      <c r="G8571" s="94" t="str">
        <f t="shared" si="1340"/>
        <v/>
      </c>
      <c r="H8571" s="127" t="str">
        <f>IF(A8571&lt;&gt;"",IF(MID(C8571,1,1)="c",$AS$26,IF(MID(C8571,1,1)="r",$AS$41,IF(MID(C8571,1,1)="p",#REF!,#REF!))),"")</f>
        <v/>
      </c>
      <c r="I8571" s="92" t="str">
        <f t="shared" si="1341"/>
        <v/>
      </c>
      <c r="J8571" s="92" t="str">
        <f t="shared" si="1342"/>
        <v/>
      </c>
      <c r="K8571" s="92" t="str">
        <f t="shared" si="1343"/>
        <v/>
      </c>
      <c r="L8571" s="92" t="str">
        <f t="shared" si="1344"/>
        <v/>
      </c>
      <c r="M8571" s="95" t="str">
        <f>IF(A8571&lt;&gt;"",IF(MID(C8571,1,1)="c",SigmaEpsConcrete(I8571,$AN$30:$AN$33,$AR$30:$AR$33,$AS$26,$AS$27,$AS$28,$AQ$20,$AU$19),""),"")</f>
        <v/>
      </c>
      <c r="N8571" s="95" t="str">
        <f>IF(A8571&lt;&gt;"",IF(MID(C8571,1,1)="r",SigmaEpsReinf(J8571,$AS$42:$AS$43,$AS$41,$AS$39,$AS$40,$AQ$38),""),"")</f>
        <v/>
      </c>
      <c r="Q8571" s="92" t="str">
        <f t="shared" si="1346"/>
        <v/>
      </c>
      <c r="R8571" s="92" t="str">
        <f t="shared" si="1347"/>
        <v/>
      </c>
      <c r="U8571" s="5"/>
      <c r="V8571" s="5"/>
      <c r="W8571" s="94" t="str">
        <f t="shared" si="1345"/>
        <v/>
      </c>
      <c r="X8571" s="94" t="str">
        <f t="shared" si="1348"/>
        <v/>
      </c>
      <c r="Y8571" s="5"/>
      <c r="BK8571" s="8"/>
      <c r="BL8571" s="5"/>
      <c r="BM8571" s="5"/>
      <c r="BN8571" s="5"/>
      <c r="BO8571" s="5"/>
      <c r="BP8571" s="1"/>
      <c r="BQ8571" s="1"/>
      <c r="BR8571" s="1"/>
      <c r="BS8571" s="1"/>
      <c r="BT8571" s="1"/>
      <c r="BU8571" s="4"/>
      <c r="BV8571" s="1"/>
      <c r="BW8571" s="3"/>
      <c r="BX8571" s="4"/>
      <c r="BY8571" s="5"/>
      <c r="BZ8571" s="5"/>
      <c r="CA8571" s="5"/>
      <c r="CB8571" s="5"/>
      <c r="CC8571" s="5"/>
      <c r="CD8571" s="43"/>
    </row>
    <row r="8572" spans="1:82" x14ac:dyDescent="0.25">
      <c r="A8572" s="8"/>
      <c r="B8572" s="5"/>
      <c r="C8572" s="5"/>
      <c r="D8572" s="5"/>
      <c r="E8572" s="5"/>
      <c r="F8572" s="94" t="str">
        <f t="shared" si="1339"/>
        <v/>
      </c>
      <c r="G8572" s="94" t="str">
        <f t="shared" si="1340"/>
        <v/>
      </c>
      <c r="H8572" s="127" t="str">
        <f>IF(A8572&lt;&gt;"",IF(MID(C8572,1,1)="c",$AS$26,IF(MID(C8572,1,1)="r",$AS$41,IF(MID(C8572,1,1)="p",#REF!,#REF!))),"")</f>
        <v/>
      </c>
      <c r="I8572" s="92" t="str">
        <f t="shared" si="1341"/>
        <v/>
      </c>
      <c r="J8572" s="92" t="str">
        <f t="shared" si="1342"/>
        <v/>
      </c>
      <c r="K8572" s="92" t="str">
        <f t="shared" si="1343"/>
        <v/>
      </c>
      <c r="L8572" s="92" t="str">
        <f t="shared" si="1344"/>
        <v/>
      </c>
      <c r="M8572" s="95" t="str">
        <f>IF(A8572&lt;&gt;"",IF(MID(C8572,1,1)="c",SigmaEpsConcrete(I8572,$AN$30:$AN$33,$AR$30:$AR$33,$AS$26,$AS$27,$AS$28,$AQ$20,$AU$19),""),"")</f>
        <v/>
      </c>
      <c r="N8572" s="95" t="str">
        <f>IF(A8572&lt;&gt;"",IF(MID(C8572,1,1)="r",SigmaEpsReinf(J8572,$AS$42:$AS$43,$AS$41,$AS$39,$AS$40,$AQ$38),""),"")</f>
        <v/>
      </c>
      <c r="Q8572" s="92" t="str">
        <f t="shared" si="1346"/>
        <v/>
      </c>
      <c r="R8572" s="92" t="str">
        <f t="shared" si="1347"/>
        <v/>
      </c>
      <c r="U8572" s="5"/>
      <c r="V8572" s="5"/>
      <c r="W8572" s="94" t="str">
        <f t="shared" si="1345"/>
        <v/>
      </c>
      <c r="X8572" s="94" t="str">
        <f t="shared" si="1348"/>
        <v/>
      </c>
      <c r="Y8572" s="5"/>
      <c r="BK8572" s="8"/>
      <c r="BL8572" s="5"/>
      <c r="BM8572" s="5"/>
      <c r="BN8572" s="5"/>
      <c r="BO8572" s="5"/>
      <c r="BP8572" s="1"/>
      <c r="BQ8572" s="1"/>
      <c r="BR8572" s="1"/>
      <c r="BS8572" s="1"/>
      <c r="BT8572" s="1"/>
      <c r="BU8572" s="4"/>
      <c r="BV8572" s="1"/>
      <c r="BW8572" s="3"/>
      <c r="BX8572" s="4"/>
      <c r="BY8572" s="5"/>
      <c r="BZ8572" s="5"/>
      <c r="CA8572" s="5"/>
      <c r="CB8572" s="5"/>
      <c r="CC8572" s="5"/>
      <c r="CD8572" s="43"/>
    </row>
    <row r="8573" spans="1:82" x14ac:dyDescent="0.25">
      <c r="A8573" s="8"/>
      <c r="B8573" s="5"/>
      <c r="C8573" s="5"/>
      <c r="D8573" s="5"/>
      <c r="E8573" s="5"/>
      <c r="F8573" s="94" t="str">
        <f t="shared" si="1339"/>
        <v/>
      </c>
      <c r="G8573" s="94" t="str">
        <f t="shared" si="1340"/>
        <v/>
      </c>
      <c r="H8573" s="127" t="str">
        <f>IF(A8573&lt;&gt;"",IF(MID(C8573,1,1)="c",$AS$26,IF(MID(C8573,1,1)="r",$AS$41,IF(MID(C8573,1,1)="p",#REF!,#REF!))),"")</f>
        <v/>
      </c>
      <c r="I8573" s="92" t="str">
        <f t="shared" si="1341"/>
        <v/>
      </c>
      <c r="J8573" s="92" t="str">
        <f t="shared" si="1342"/>
        <v/>
      </c>
      <c r="K8573" s="92" t="str">
        <f t="shared" si="1343"/>
        <v/>
      </c>
      <c r="L8573" s="92" t="str">
        <f t="shared" si="1344"/>
        <v/>
      </c>
      <c r="M8573" s="95" t="str">
        <f>IF(A8573&lt;&gt;"",IF(MID(C8573,1,1)="c",SigmaEpsConcrete(I8573,$AN$30:$AN$33,$AR$30:$AR$33,$AS$26,$AS$27,$AS$28,$AQ$20,$AU$19),""),"")</f>
        <v/>
      </c>
      <c r="N8573" s="95" t="str">
        <f>IF(A8573&lt;&gt;"",IF(MID(C8573,1,1)="r",SigmaEpsReinf(J8573,$AS$42:$AS$43,$AS$41,$AS$39,$AS$40,$AQ$38),""),"")</f>
        <v/>
      </c>
      <c r="Q8573" s="92" t="str">
        <f t="shared" si="1346"/>
        <v/>
      </c>
      <c r="R8573" s="92" t="str">
        <f t="shared" si="1347"/>
        <v/>
      </c>
      <c r="U8573" s="5"/>
      <c r="V8573" s="5"/>
      <c r="W8573" s="94" t="str">
        <f t="shared" si="1345"/>
        <v/>
      </c>
      <c r="X8573" s="94" t="str">
        <f t="shared" si="1348"/>
        <v/>
      </c>
      <c r="Y8573" s="5"/>
      <c r="BK8573" s="8"/>
      <c r="BL8573" s="5"/>
      <c r="BM8573" s="5"/>
      <c r="BN8573" s="5"/>
      <c r="BO8573" s="5"/>
      <c r="BP8573" s="1"/>
      <c r="BQ8573" s="1"/>
      <c r="BR8573" s="1"/>
      <c r="BS8573" s="1"/>
      <c r="BT8573" s="1"/>
      <c r="BU8573" s="4"/>
      <c r="BV8573" s="1"/>
      <c r="BW8573" s="3"/>
      <c r="BX8573" s="4"/>
      <c r="BY8573" s="5"/>
      <c r="BZ8573" s="5"/>
      <c r="CA8573" s="5"/>
      <c r="CB8573" s="5"/>
      <c r="CC8573" s="5"/>
      <c r="CD8573" s="43"/>
    </row>
    <row r="8574" spans="1:82" x14ac:dyDescent="0.25">
      <c r="A8574" s="8"/>
      <c r="B8574" s="5"/>
      <c r="C8574" s="5"/>
      <c r="D8574" s="5"/>
      <c r="E8574" s="5"/>
      <c r="F8574" s="94" t="str">
        <f t="shared" si="1339"/>
        <v/>
      </c>
      <c r="G8574" s="94" t="str">
        <f t="shared" si="1340"/>
        <v/>
      </c>
      <c r="H8574" s="127" t="str">
        <f>IF(A8574&lt;&gt;"",IF(MID(C8574,1,1)="c",$AS$26,IF(MID(C8574,1,1)="r",$AS$41,IF(MID(C8574,1,1)="p",#REF!,#REF!))),"")</f>
        <v/>
      </c>
      <c r="I8574" s="92" t="str">
        <f t="shared" si="1341"/>
        <v/>
      </c>
      <c r="J8574" s="92" t="str">
        <f t="shared" si="1342"/>
        <v/>
      </c>
      <c r="K8574" s="92" t="str">
        <f t="shared" si="1343"/>
        <v/>
      </c>
      <c r="L8574" s="92" t="str">
        <f t="shared" si="1344"/>
        <v/>
      </c>
      <c r="M8574" s="95" t="str">
        <f>IF(A8574&lt;&gt;"",IF(MID(C8574,1,1)="c",SigmaEpsConcrete(I8574,$AN$30:$AN$33,$AR$30:$AR$33,$AS$26,$AS$27,$AS$28,$AQ$20,$AU$19),""),"")</f>
        <v/>
      </c>
      <c r="N8574" s="95" t="str">
        <f>IF(A8574&lt;&gt;"",IF(MID(C8574,1,1)="r",SigmaEpsReinf(J8574,$AS$42:$AS$43,$AS$41,$AS$39,$AS$40,$AQ$38),""),"")</f>
        <v/>
      </c>
      <c r="Q8574" s="92" t="str">
        <f t="shared" si="1346"/>
        <v/>
      </c>
      <c r="R8574" s="92" t="str">
        <f t="shared" si="1347"/>
        <v/>
      </c>
      <c r="U8574" s="5"/>
      <c r="V8574" s="5"/>
      <c r="W8574" s="94" t="str">
        <f t="shared" si="1345"/>
        <v/>
      </c>
      <c r="X8574" s="94" t="str">
        <f t="shared" si="1348"/>
        <v/>
      </c>
      <c r="Y8574" s="5"/>
      <c r="BK8574" s="8"/>
      <c r="BL8574" s="5"/>
      <c r="BM8574" s="5"/>
      <c r="BN8574" s="5"/>
      <c r="BO8574" s="5"/>
      <c r="BP8574" s="1"/>
      <c r="BQ8574" s="1"/>
      <c r="BR8574" s="1"/>
      <c r="BS8574" s="1"/>
      <c r="BT8574" s="1"/>
      <c r="BU8574" s="4"/>
      <c r="BV8574" s="1"/>
      <c r="BW8574" s="3"/>
      <c r="BX8574" s="4"/>
      <c r="BY8574" s="5"/>
      <c r="BZ8574" s="5"/>
      <c r="CA8574" s="5"/>
      <c r="CB8574" s="5"/>
      <c r="CC8574" s="5"/>
      <c r="CD8574" s="43"/>
    </row>
    <row r="8575" spans="1:82" x14ac:dyDescent="0.25">
      <c r="A8575" s="8"/>
      <c r="B8575" s="5"/>
      <c r="C8575" s="5"/>
      <c r="D8575" s="5"/>
      <c r="E8575" s="5"/>
      <c r="F8575" s="94" t="str">
        <f t="shared" si="1339"/>
        <v/>
      </c>
      <c r="G8575" s="94" t="str">
        <f t="shared" si="1340"/>
        <v/>
      </c>
      <c r="H8575" s="127" t="str">
        <f>IF(A8575&lt;&gt;"",IF(MID(C8575,1,1)="c",$AS$26,IF(MID(C8575,1,1)="r",$AS$41,IF(MID(C8575,1,1)="p",#REF!,#REF!))),"")</f>
        <v/>
      </c>
      <c r="I8575" s="92" t="str">
        <f t="shared" si="1341"/>
        <v/>
      </c>
      <c r="J8575" s="92" t="str">
        <f t="shared" si="1342"/>
        <v/>
      </c>
      <c r="K8575" s="92" t="str">
        <f t="shared" si="1343"/>
        <v/>
      </c>
      <c r="L8575" s="92" t="str">
        <f t="shared" si="1344"/>
        <v/>
      </c>
      <c r="M8575" s="95" t="str">
        <f>IF(A8575&lt;&gt;"",IF(MID(C8575,1,1)="c",SigmaEpsConcrete(I8575,$AN$30:$AN$33,$AR$30:$AR$33,$AS$26,$AS$27,$AS$28,$AQ$20,$AU$19),""),"")</f>
        <v/>
      </c>
      <c r="N8575" s="95" t="str">
        <f>IF(A8575&lt;&gt;"",IF(MID(C8575,1,1)="r",SigmaEpsReinf(J8575,$AS$42:$AS$43,$AS$41,$AS$39,$AS$40,$AQ$38),""),"")</f>
        <v/>
      </c>
      <c r="Q8575" s="92" t="str">
        <f t="shared" si="1346"/>
        <v/>
      </c>
      <c r="R8575" s="92" t="str">
        <f t="shared" si="1347"/>
        <v/>
      </c>
      <c r="U8575" s="5"/>
      <c r="V8575" s="5"/>
      <c r="W8575" s="94" t="str">
        <f t="shared" si="1345"/>
        <v/>
      </c>
      <c r="X8575" s="94" t="str">
        <f t="shared" si="1348"/>
        <v/>
      </c>
      <c r="Y8575" s="5"/>
      <c r="BK8575" s="8"/>
      <c r="BL8575" s="5"/>
      <c r="BM8575" s="5"/>
      <c r="BN8575" s="5"/>
      <c r="BO8575" s="5"/>
      <c r="BP8575" s="1"/>
      <c r="BQ8575" s="1"/>
      <c r="BR8575" s="1"/>
      <c r="BS8575" s="1"/>
      <c r="BT8575" s="1"/>
      <c r="BU8575" s="4"/>
      <c r="BV8575" s="1"/>
      <c r="BW8575" s="3"/>
      <c r="BX8575" s="4"/>
      <c r="BY8575" s="5"/>
      <c r="BZ8575" s="5"/>
      <c r="CA8575" s="5"/>
      <c r="CB8575" s="5"/>
      <c r="CC8575" s="5"/>
      <c r="CD8575" s="43"/>
    </row>
    <row r="8576" spans="1:82" x14ac:dyDescent="0.25">
      <c r="A8576" s="8"/>
      <c r="B8576" s="5"/>
      <c r="C8576" s="5"/>
      <c r="D8576" s="5"/>
      <c r="E8576" s="5"/>
      <c r="F8576" s="94" t="str">
        <f t="shared" si="1339"/>
        <v/>
      </c>
      <c r="G8576" s="94" t="str">
        <f t="shared" si="1340"/>
        <v/>
      </c>
      <c r="H8576" s="127" t="str">
        <f>IF(A8576&lt;&gt;"",IF(MID(C8576,1,1)="c",$AS$26,IF(MID(C8576,1,1)="r",$AS$41,IF(MID(C8576,1,1)="p",#REF!,#REF!))),"")</f>
        <v/>
      </c>
      <c r="I8576" s="92" t="str">
        <f t="shared" si="1341"/>
        <v/>
      </c>
      <c r="J8576" s="92" t="str">
        <f t="shared" si="1342"/>
        <v/>
      </c>
      <c r="K8576" s="92" t="str">
        <f t="shared" si="1343"/>
        <v/>
      </c>
      <c r="L8576" s="92" t="str">
        <f t="shared" si="1344"/>
        <v/>
      </c>
      <c r="M8576" s="95" t="str">
        <f>IF(A8576&lt;&gt;"",IF(MID(C8576,1,1)="c",SigmaEpsConcrete(I8576,$AN$30:$AN$33,$AR$30:$AR$33,$AS$26,$AS$27,$AS$28,$AQ$20,$AU$19),""),"")</f>
        <v/>
      </c>
      <c r="N8576" s="95" t="str">
        <f>IF(A8576&lt;&gt;"",IF(MID(C8576,1,1)="r",SigmaEpsReinf(J8576,$AS$42:$AS$43,$AS$41,$AS$39,$AS$40,$AQ$38),""),"")</f>
        <v/>
      </c>
      <c r="Q8576" s="92" t="str">
        <f t="shared" si="1346"/>
        <v/>
      </c>
      <c r="R8576" s="92" t="str">
        <f t="shared" si="1347"/>
        <v/>
      </c>
      <c r="U8576" s="5"/>
      <c r="V8576" s="5"/>
      <c r="W8576" s="94" t="str">
        <f t="shared" si="1345"/>
        <v/>
      </c>
      <c r="X8576" s="94" t="str">
        <f t="shared" si="1348"/>
        <v/>
      </c>
      <c r="Y8576" s="5"/>
      <c r="BK8576" s="8"/>
      <c r="BL8576" s="5"/>
      <c r="BM8576" s="5"/>
      <c r="BN8576" s="5"/>
      <c r="BO8576" s="5"/>
      <c r="BP8576" s="1"/>
      <c r="BQ8576" s="1"/>
      <c r="BR8576" s="1"/>
      <c r="BS8576" s="1"/>
      <c r="BT8576" s="1"/>
      <c r="BU8576" s="4"/>
      <c r="BV8576" s="1"/>
      <c r="BW8576" s="3"/>
      <c r="BX8576" s="4"/>
      <c r="BY8576" s="5"/>
      <c r="BZ8576" s="5"/>
      <c r="CA8576" s="5"/>
      <c r="CB8576" s="5"/>
      <c r="CC8576" s="5"/>
      <c r="CD8576" s="43"/>
    </row>
    <row r="8577" spans="1:82" x14ac:dyDescent="0.25">
      <c r="A8577" s="8"/>
      <c r="B8577" s="5"/>
      <c r="C8577" s="5"/>
      <c r="D8577" s="5"/>
      <c r="E8577" s="5"/>
      <c r="F8577" s="94" t="str">
        <f t="shared" si="1339"/>
        <v/>
      </c>
      <c r="G8577" s="94" t="str">
        <f t="shared" si="1340"/>
        <v/>
      </c>
      <c r="H8577" s="127" t="str">
        <f>IF(A8577&lt;&gt;"",IF(MID(C8577,1,1)="c",$AS$26,IF(MID(C8577,1,1)="r",$AS$41,IF(MID(C8577,1,1)="p",#REF!,#REF!))),"")</f>
        <v/>
      </c>
      <c r="I8577" s="92" t="str">
        <f t="shared" si="1341"/>
        <v/>
      </c>
      <c r="J8577" s="92" t="str">
        <f t="shared" si="1342"/>
        <v/>
      </c>
      <c r="K8577" s="92" t="str">
        <f t="shared" si="1343"/>
        <v/>
      </c>
      <c r="L8577" s="92" t="str">
        <f t="shared" si="1344"/>
        <v/>
      </c>
      <c r="M8577" s="95" t="str">
        <f>IF(A8577&lt;&gt;"",IF(MID(C8577,1,1)="c",SigmaEpsConcrete(I8577,$AN$30:$AN$33,$AR$30:$AR$33,$AS$26,$AS$27,$AS$28,$AQ$20,$AU$19),""),"")</f>
        <v/>
      </c>
      <c r="N8577" s="95" t="str">
        <f>IF(A8577&lt;&gt;"",IF(MID(C8577,1,1)="r",SigmaEpsReinf(J8577,$AS$42:$AS$43,$AS$41,$AS$39,$AS$40,$AQ$38),""),"")</f>
        <v/>
      </c>
      <c r="Q8577" s="92" t="str">
        <f t="shared" si="1346"/>
        <v/>
      </c>
      <c r="R8577" s="92" t="str">
        <f t="shared" si="1347"/>
        <v/>
      </c>
      <c r="U8577" s="5"/>
      <c r="V8577" s="5"/>
      <c r="W8577" s="94" t="str">
        <f t="shared" si="1345"/>
        <v/>
      </c>
      <c r="X8577" s="94" t="str">
        <f t="shared" si="1348"/>
        <v/>
      </c>
      <c r="Y8577" s="5"/>
      <c r="BK8577" s="8"/>
      <c r="BL8577" s="5"/>
      <c r="BM8577" s="5"/>
      <c r="BN8577" s="5"/>
      <c r="BO8577" s="5"/>
      <c r="BP8577" s="1"/>
      <c r="BQ8577" s="1"/>
      <c r="BR8577" s="1"/>
      <c r="BS8577" s="1"/>
      <c r="BT8577" s="1"/>
      <c r="BU8577" s="4"/>
      <c r="BV8577" s="1"/>
      <c r="BW8577" s="3"/>
      <c r="BX8577" s="4"/>
      <c r="BY8577" s="5"/>
      <c r="BZ8577" s="5"/>
      <c r="CA8577" s="5"/>
      <c r="CB8577" s="5"/>
      <c r="CC8577" s="5"/>
      <c r="CD8577" s="43"/>
    </row>
    <row r="8578" spans="1:82" x14ac:dyDescent="0.25">
      <c r="A8578" s="8"/>
      <c r="B8578" s="5"/>
      <c r="C8578" s="5"/>
      <c r="D8578" s="5"/>
      <c r="E8578" s="5"/>
      <c r="F8578" s="94" t="str">
        <f t="shared" si="1339"/>
        <v/>
      </c>
      <c r="G8578" s="94" t="str">
        <f t="shared" si="1340"/>
        <v/>
      </c>
      <c r="H8578" s="127" t="str">
        <f>IF(A8578&lt;&gt;"",IF(MID(C8578,1,1)="c",$AS$26,IF(MID(C8578,1,1)="r",$AS$41,IF(MID(C8578,1,1)="p",#REF!,#REF!))),"")</f>
        <v/>
      </c>
      <c r="I8578" s="92" t="str">
        <f t="shared" si="1341"/>
        <v/>
      </c>
      <c r="J8578" s="92" t="str">
        <f t="shared" si="1342"/>
        <v/>
      </c>
      <c r="K8578" s="92" t="str">
        <f t="shared" si="1343"/>
        <v/>
      </c>
      <c r="L8578" s="92" t="str">
        <f t="shared" si="1344"/>
        <v/>
      </c>
      <c r="M8578" s="95" t="str">
        <f>IF(A8578&lt;&gt;"",IF(MID(C8578,1,1)="c",SigmaEpsConcrete(I8578,$AN$30:$AN$33,$AR$30:$AR$33,$AS$26,$AS$27,$AS$28,$AQ$20,$AU$19),""),"")</f>
        <v/>
      </c>
      <c r="N8578" s="95" t="str">
        <f>IF(A8578&lt;&gt;"",IF(MID(C8578,1,1)="r",SigmaEpsReinf(J8578,$AS$42:$AS$43,$AS$41,$AS$39,$AS$40,$AQ$38),""),"")</f>
        <v/>
      </c>
      <c r="Q8578" s="92" t="str">
        <f t="shared" si="1346"/>
        <v/>
      </c>
      <c r="R8578" s="92" t="str">
        <f t="shared" si="1347"/>
        <v/>
      </c>
      <c r="U8578" s="5"/>
      <c r="V8578" s="5"/>
      <c r="W8578" s="94" t="str">
        <f t="shared" si="1345"/>
        <v/>
      </c>
      <c r="X8578" s="94" t="str">
        <f t="shared" si="1348"/>
        <v/>
      </c>
      <c r="Y8578" s="5"/>
      <c r="BK8578" s="8"/>
      <c r="BL8578" s="5"/>
      <c r="BM8578" s="5"/>
      <c r="BN8578" s="5"/>
      <c r="BO8578" s="5"/>
      <c r="BP8578" s="1"/>
      <c r="BQ8578" s="1"/>
      <c r="BR8578" s="1"/>
      <c r="BS8578" s="1"/>
      <c r="BT8578" s="1"/>
      <c r="BU8578" s="4"/>
      <c r="BV8578" s="1"/>
      <c r="BW8578" s="3"/>
      <c r="BX8578" s="4"/>
      <c r="BY8578" s="5"/>
      <c r="BZ8578" s="5"/>
      <c r="CA8578" s="5"/>
      <c r="CB8578" s="5"/>
      <c r="CC8578" s="5"/>
      <c r="CD8578" s="43"/>
    </row>
    <row r="8579" spans="1:82" x14ac:dyDescent="0.25">
      <c r="A8579" s="8"/>
      <c r="B8579" s="5"/>
      <c r="C8579" s="5"/>
      <c r="D8579" s="5"/>
      <c r="E8579" s="5"/>
      <c r="F8579" s="94" t="str">
        <f t="shared" si="1339"/>
        <v/>
      </c>
      <c r="G8579" s="94" t="str">
        <f t="shared" si="1340"/>
        <v/>
      </c>
      <c r="H8579" s="127" t="str">
        <f>IF(A8579&lt;&gt;"",IF(MID(C8579,1,1)="c",$AS$26,IF(MID(C8579,1,1)="r",$AS$41,IF(MID(C8579,1,1)="p",#REF!,#REF!))),"")</f>
        <v/>
      </c>
      <c r="I8579" s="92" t="str">
        <f t="shared" si="1341"/>
        <v/>
      </c>
      <c r="J8579" s="92" t="str">
        <f t="shared" si="1342"/>
        <v/>
      </c>
      <c r="K8579" s="92" t="str">
        <f t="shared" si="1343"/>
        <v/>
      </c>
      <c r="L8579" s="92" t="str">
        <f t="shared" si="1344"/>
        <v/>
      </c>
      <c r="M8579" s="95" t="str">
        <f>IF(A8579&lt;&gt;"",IF(MID(C8579,1,1)="c",SigmaEpsConcrete(I8579,$AN$30:$AN$33,$AR$30:$AR$33,$AS$26,$AS$27,$AS$28,$AQ$20,$AU$19),""),"")</f>
        <v/>
      </c>
      <c r="N8579" s="95" t="str">
        <f>IF(A8579&lt;&gt;"",IF(MID(C8579,1,1)="r",SigmaEpsReinf(J8579,$AS$42:$AS$43,$AS$41,$AS$39,$AS$40,$AQ$38),""),"")</f>
        <v/>
      </c>
      <c r="Q8579" s="92" t="str">
        <f t="shared" si="1346"/>
        <v/>
      </c>
      <c r="R8579" s="92" t="str">
        <f t="shared" si="1347"/>
        <v/>
      </c>
      <c r="U8579" s="5"/>
      <c r="V8579" s="5"/>
      <c r="W8579" s="94" t="str">
        <f t="shared" si="1345"/>
        <v/>
      </c>
      <c r="X8579" s="94" t="str">
        <f t="shared" si="1348"/>
        <v/>
      </c>
      <c r="Y8579" s="5"/>
      <c r="BK8579" s="8"/>
      <c r="BL8579" s="5"/>
      <c r="BM8579" s="5"/>
      <c r="BN8579" s="5"/>
      <c r="BO8579" s="5"/>
      <c r="BP8579" s="1"/>
      <c r="BQ8579" s="1"/>
      <c r="BR8579" s="1"/>
      <c r="BS8579" s="1"/>
      <c r="BT8579" s="1"/>
      <c r="BU8579" s="4"/>
      <c r="BV8579" s="1"/>
      <c r="BW8579" s="3"/>
      <c r="BX8579" s="4"/>
      <c r="BY8579" s="5"/>
      <c r="BZ8579" s="5"/>
      <c r="CA8579" s="5"/>
      <c r="CB8579" s="5"/>
      <c r="CC8579" s="5"/>
      <c r="CD8579" s="43"/>
    </row>
    <row r="8580" spans="1:82" x14ac:dyDescent="0.25">
      <c r="A8580" s="8"/>
      <c r="B8580" s="5"/>
      <c r="C8580" s="5"/>
      <c r="D8580" s="5"/>
      <c r="E8580" s="5"/>
      <c r="F8580" s="94" t="str">
        <f t="shared" si="1339"/>
        <v/>
      </c>
      <c r="G8580" s="94" t="str">
        <f t="shared" si="1340"/>
        <v/>
      </c>
      <c r="H8580" s="127" t="str">
        <f>IF(A8580&lt;&gt;"",IF(MID(C8580,1,1)="c",$AS$26,IF(MID(C8580,1,1)="r",$AS$41,IF(MID(C8580,1,1)="p",#REF!,#REF!))),"")</f>
        <v/>
      </c>
      <c r="I8580" s="92" t="str">
        <f t="shared" si="1341"/>
        <v/>
      </c>
      <c r="J8580" s="92" t="str">
        <f t="shared" si="1342"/>
        <v/>
      </c>
      <c r="K8580" s="92" t="str">
        <f t="shared" si="1343"/>
        <v/>
      </c>
      <c r="L8580" s="92" t="str">
        <f t="shared" si="1344"/>
        <v/>
      </c>
      <c r="M8580" s="95" t="str">
        <f>IF(A8580&lt;&gt;"",IF(MID(C8580,1,1)="c",SigmaEpsConcrete(I8580,$AN$30:$AN$33,$AR$30:$AR$33,$AS$26,$AS$27,$AS$28,$AQ$20,$AU$19),""),"")</f>
        <v/>
      </c>
      <c r="N8580" s="95" t="str">
        <f>IF(A8580&lt;&gt;"",IF(MID(C8580,1,1)="r",SigmaEpsReinf(J8580,$AS$42:$AS$43,$AS$41,$AS$39,$AS$40,$AQ$38),""),"")</f>
        <v/>
      </c>
      <c r="Q8580" s="92" t="str">
        <f t="shared" si="1346"/>
        <v/>
      </c>
      <c r="R8580" s="92" t="str">
        <f t="shared" si="1347"/>
        <v/>
      </c>
      <c r="U8580" s="5"/>
      <c r="V8580" s="5"/>
      <c r="W8580" s="94" t="str">
        <f t="shared" si="1345"/>
        <v/>
      </c>
      <c r="X8580" s="94" t="str">
        <f t="shared" si="1348"/>
        <v/>
      </c>
      <c r="Y8580" s="5"/>
      <c r="BK8580" s="8"/>
      <c r="BL8580" s="5"/>
      <c r="BM8580" s="5"/>
      <c r="BN8580" s="5"/>
      <c r="BO8580" s="5"/>
      <c r="BP8580" s="1"/>
      <c r="BQ8580" s="1"/>
      <c r="BR8580" s="1"/>
      <c r="BS8580" s="1"/>
      <c r="BT8580" s="1"/>
      <c r="BU8580" s="4"/>
      <c r="BV8580" s="1"/>
      <c r="BW8580" s="3"/>
      <c r="BX8580" s="4"/>
      <c r="BY8580" s="5"/>
      <c r="BZ8580" s="5"/>
      <c r="CA8580" s="5"/>
      <c r="CB8580" s="5"/>
      <c r="CC8580" s="5"/>
      <c r="CD8580" s="43"/>
    </row>
    <row r="8581" spans="1:82" x14ac:dyDescent="0.25">
      <c r="A8581" s="8"/>
      <c r="B8581" s="5"/>
      <c r="C8581" s="5"/>
      <c r="D8581" s="5"/>
      <c r="E8581" s="5"/>
      <c r="F8581" s="94" t="str">
        <f t="shared" si="1339"/>
        <v/>
      </c>
      <c r="G8581" s="94" t="str">
        <f t="shared" si="1340"/>
        <v/>
      </c>
      <c r="H8581" s="127" t="str">
        <f>IF(A8581&lt;&gt;"",IF(MID(C8581,1,1)="c",$AS$26,IF(MID(C8581,1,1)="r",$AS$41,IF(MID(C8581,1,1)="p",#REF!,#REF!))),"")</f>
        <v/>
      </c>
      <c r="I8581" s="92" t="str">
        <f t="shared" si="1341"/>
        <v/>
      </c>
      <c r="J8581" s="92" t="str">
        <f t="shared" si="1342"/>
        <v/>
      </c>
      <c r="K8581" s="92" t="str">
        <f t="shared" si="1343"/>
        <v/>
      </c>
      <c r="L8581" s="92" t="str">
        <f t="shared" si="1344"/>
        <v/>
      </c>
      <c r="M8581" s="95" t="str">
        <f>IF(A8581&lt;&gt;"",IF(MID(C8581,1,1)="c",SigmaEpsConcrete(I8581,$AN$30:$AN$33,$AR$30:$AR$33,$AS$26,$AS$27,$AS$28,$AQ$20,$AU$19),""),"")</f>
        <v/>
      </c>
      <c r="N8581" s="95" t="str">
        <f>IF(A8581&lt;&gt;"",IF(MID(C8581,1,1)="r",SigmaEpsReinf(J8581,$AS$42:$AS$43,$AS$41,$AS$39,$AS$40,$AQ$38),""),"")</f>
        <v/>
      </c>
      <c r="Q8581" s="92" t="str">
        <f t="shared" si="1346"/>
        <v/>
      </c>
      <c r="R8581" s="92" t="str">
        <f t="shared" si="1347"/>
        <v/>
      </c>
      <c r="U8581" s="5"/>
      <c r="V8581" s="5"/>
      <c r="W8581" s="94" t="str">
        <f t="shared" si="1345"/>
        <v/>
      </c>
      <c r="X8581" s="94" t="str">
        <f t="shared" si="1348"/>
        <v/>
      </c>
      <c r="Y8581" s="5"/>
      <c r="BK8581" s="8"/>
      <c r="BL8581" s="5"/>
      <c r="BM8581" s="5"/>
      <c r="BN8581" s="5"/>
      <c r="BO8581" s="5"/>
      <c r="BP8581" s="1"/>
      <c r="BQ8581" s="1"/>
      <c r="BR8581" s="1"/>
      <c r="BS8581" s="1"/>
      <c r="BT8581" s="1"/>
      <c r="BU8581" s="4"/>
      <c r="BV8581" s="1"/>
      <c r="BW8581" s="3"/>
      <c r="BX8581" s="4"/>
      <c r="BY8581" s="5"/>
      <c r="BZ8581" s="5"/>
      <c r="CA8581" s="5"/>
      <c r="CB8581" s="5"/>
      <c r="CC8581" s="5"/>
      <c r="CD8581" s="43"/>
    </row>
    <row r="8582" spans="1:82" x14ac:dyDescent="0.25">
      <c r="A8582" s="8"/>
      <c r="B8582" s="5"/>
      <c r="C8582" s="5"/>
      <c r="D8582" s="5"/>
      <c r="E8582" s="5"/>
      <c r="F8582" s="94" t="str">
        <f t="shared" si="1339"/>
        <v/>
      </c>
      <c r="G8582" s="94" t="str">
        <f t="shared" si="1340"/>
        <v/>
      </c>
      <c r="H8582" s="127" t="str">
        <f>IF(A8582&lt;&gt;"",IF(MID(C8582,1,1)="c",$AS$26,IF(MID(C8582,1,1)="r",$AS$41,IF(MID(C8582,1,1)="p",#REF!,#REF!))),"")</f>
        <v/>
      </c>
      <c r="I8582" s="92" t="str">
        <f t="shared" si="1341"/>
        <v/>
      </c>
      <c r="J8582" s="92" t="str">
        <f t="shared" si="1342"/>
        <v/>
      </c>
      <c r="K8582" s="92" t="str">
        <f t="shared" si="1343"/>
        <v/>
      </c>
      <c r="L8582" s="92" t="str">
        <f t="shared" si="1344"/>
        <v/>
      </c>
      <c r="M8582" s="95" t="str">
        <f>IF(A8582&lt;&gt;"",IF(MID(C8582,1,1)="c",SigmaEpsConcrete(I8582,$AN$30:$AN$33,$AR$30:$AR$33,$AS$26,$AS$27,$AS$28,$AQ$20,$AU$19),""),"")</f>
        <v/>
      </c>
      <c r="N8582" s="95" t="str">
        <f>IF(A8582&lt;&gt;"",IF(MID(C8582,1,1)="r",SigmaEpsReinf(J8582,$AS$42:$AS$43,$AS$41,$AS$39,$AS$40,$AQ$38),""),"")</f>
        <v/>
      </c>
      <c r="Q8582" s="92" t="str">
        <f t="shared" si="1346"/>
        <v/>
      </c>
      <c r="R8582" s="92" t="str">
        <f t="shared" si="1347"/>
        <v/>
      </c>
      <c r="U8582" s="5"/>
      <c r="V8582" s="5"/>
      <c r="W8582" s="94" t="str">
        <f t="shared" si="1345"/>
        <v/>
      </c>
      <c r="X8582" s="94" t="str">
        <f t="shared" si="1348"/>
        <v/>
      </c>
      <c r="Y8582" s="5"/>
      <c r="BK8582" s="8"/>
      <c r="BL8582" s="5"/>
      <c r="BM8582" s="5"/>
      <c r="BN8582" s="5"/>
      <c r="BO8582" s="5"/>
      <c r="BP8582" s="1"/>
      <c r="BQ8582" s="1"/>
      <c r="BR8582" s="1"/>
      <c r="BS8582" s="1"/>
      <c r="BT8582" s="1"/>
      <c r="BU8582" s="4"/>
      <c r="BV8582" s="1"/>
      <c r="BW8582" s="3"/>
      <c r="BX8582" s="4"/>
      <c r="BY8582" s="5"/>
      <c r="BZ8582" s="5"/>
      <c r="CA8582" s="5"/>
      <c r="CB8582" s="5"/>
      <c r="CC8582" s="5"/>
      <c r="CD8582" s="43"/>
    </row>
    <row r="8583" spans="1:82" x14ac:dyDescent="0.25">
      <c r="A8583" s="8"/>
      <c r="B8583" s="5"/>
      <c r="C8583" s="5"/>
      <c r="D8583" s="5"/>
      <c r="E8583" s="5"/>
      <c r="F8583" s="94" t="str">
        <f t="shared" si="1339"/>
        <v/>
      </c>
      <c r="G8583" s="94" t="str">
        <f t="shared" si="1340"/>
        <v/>
      </c>
      <c r="H8583" s="127" t="str">
        <f>IF(A8583&lt;&gt;"",IF(MID(C8583,1,1)="c",$AS$26,IF(MID(C8583,1,1)="r",$AS$41,IF(MID(C8583,1,1)="p",#REF!,#REF!))),"")</f>
        <v/>
      </c>
      <c r="I8583" s="92" t="str">
        <f t="shared" si="1341"/>
        <v/>
      </c>
      <c r="J8583" s="92" t="str">
        <f t="shared" si="1342"/>
        <v/>
      </c>
      <c r="K8583" s="92" t="str">
        <f t="shared" si="1343"/>
        <v/>
      </c>
      <c r="L8583" s="92" t="str">
        <f t="shared" si="1344"/>
        <v/>
      </c>
      <c r="M8583" s="95" t="str">
        <f>IF(A8583&lt;&gt;"",IF(MID(C8583,1,1)="c",SigmaEpsConcrete(I8583,$AN$30:$AN$33,$AR$30:$AR$33,$AS$26,$AS$27,$AS$28,$AQ$20,$AU$19),""),"")</f>
        <v/>
      </c>
      <c r="N8583" s="95" t="str">
        <f>IF(A8583&lt;&gt;"",IF(MID(C8583,1,1)="r",SigmaEpsReinf(J8583,$AS$42:$AS$43,$AS$41,$AS$39,$AS$40,$AQ$38),""),"")</f>
        <v/>
      </c>
      <c r="Q8583" s="92" t="str">
        <f t="shared" si="1346"/>
        <v/>
      </c>
      <c r="R8583" s="92" t="str">
        <f t="shared" si="1347"/>
        <v/>
      </c>
      <c r="U8583" s="5"/>
      <c r="V8583" s="5"/>
      <c r="W8583" s="94" t="str">
        <f t="shared" si="1345"/>
        <v/>
      </c>
      <c r="X8583" s="94" t="str">
        <f t="shared" si="1348"/>
        <v/>
      </c>
      <c r="Y8583" s="5"/>
      <c r="BK8583" s="8"/>
      <c r="BL8583" s="5"/>
      <c r="BM8583" s="5"/>
      <c r="BN8583" s="5"/>
      <c r="BO8583" s="5"/>
      <c r="BP8583" s="1"/>
      <c r="BQ8583" s="1"/>
      <c r="BR8583" s="1"/>
      <c r="BS8583" s="1"/>
      <c r="BT8583" s="1"/>
      <c r="BU8583" s="4"/>
      <c r="BV8583" s="1"/>
      <c r="BW8583" s="3"/>
      <c r="BX8583" s="4"/>
      <c r="BY8583" s="5"/>
      <c r="BZ8583" s="5"/>
      <c r="CA8583" s="5"/>
      <c r="CB8583" s="5"/>
      <c r="CC8583" s="5"/>
      <c r="CD8583" s="43"/>
    </row>
    <row r="8584" spans="1:82" x14ac:dyDescent="0.25">
      <c r="A8584" s="8"/>
      <c r="B8584" s="5"/>
      <c r="C8584" s="5"/>
      <c r="D8584" s="5"/>
      <c r="E8584" s="5"/>
      <c r="F8584" s="94" t="str">
        <f t="shared" si="1339"/>
        <v/>
      </c>
      <c r="G8584" s="94" t="str">
        <f t="shared" si="1340"/>
        <v/>
      </c>
      <c r="H8584" s="127" t="str">
        <f>IF(A8584&lt;&gt;"",IF(MID(C8584,1,1)="c",$AS$26,IF(MID(C8584,1,1)="r",$AS$41,IF(MID(C8584,1,1)="p",#REF!,#REF!))),"")</f>
        <v/>
      </c>
      <c r="I8584" s="92" t="str">
        <f t="shared" si="1341"/>
        <v/>
      </c>
      <c r="J8584" s="92" t="str">
        <f t="shared" si="1342"/>
        <v/>
      </c>
      <c r="K8584" s="92" t="str">
        <f t="shared" si="1343"/>
        <v/>
      </c>
      <c r="L8584" s="92" t="str">
        <f t="shared" si="1344"/>
        <v/>
      </c>
      <c r="M8584" s="95" t="str">
        <f>IF(A8584&lt;&gt;"",IF(MID(C8584,1,1)="c",SigmaEpsConcrete(I8584,$AN$30:$AN$33,$AR$30:$AR$33,$AS$26,$AS$27,$AS$28,$AQ$20,$AU$19),""),"")</f>
        <v/>
      </c>
      <c r="N8584" s="95" t="str">
        <f>IF(A8584&lt;&gt;"",IF(MID(C8584,1,1)="r",SigmaEpsReinf(J8584,$AS$42:$AS$43,$AS$41,$AS$39,$AS$40,$AQ$38),""),"")</f>
        <v/>
      </c>
      <c r="Q8584" s="92" t="str">
        <f t="shared" si="1346"/>
        <v/>
      </c>
      <c r="R8584" s="92" t="str">
        <f t="shared" si="1347"/>
        <v/>
      </c>
      <c r="U8584" s="5"/>
      <c r="V8584" s="5"/>
      <c r="W8584" s="94" t="str">
        <f t="shared" si="1345"/>
        <v/>
      </c>
      <c r="X8584" s="94" t="str">
        <f t="shared" si="1348"/>
        <v/>
      </c>
      <c r="Y8584" s="5"/>
      <c r="BK8584" s="8"/>
      <c r="BL8584" s="5"/>
      <c r="BM8584" s="5"/>
      <c r="BN8584" s="5"/>
      <c r="BO8584" s="5"/>
      <c r="BP8584" s="1"/>
      <c r="BQ8584" s="1"/>
      <c r="BR8584" s="1"/>
      <c r="BS8584" s="1"/>
      <c r="BT8584" s="1"/>
      <c r="BU8584" s="4"/>
      <c r="BV8584" s="1"/>
      <c r="BW8584" s="3"/>
      <c r="BX8584" s="4"/>
      <c r="BY8584" s="5"/>
      <c r="BZ8584" s="5"/>
      <c r="CA8584" s="5"/>
      <c r="CB8584" s="5"/>
      <c r="CC8584" s="5"/>
      <c r="CD8584" s="43"/>
    </row>
    <row r="8585" spans="1:82" x14ac:dyDescent="0.25">
      <c r="A8585" s="8"/>
      <c r="B8585" s="5"/>
      <c r="C8585" s="5"/>
      <c r="D8585" s="5"/>
      <c r="E8585" s="5"/>
      <c r="F8585" s="94" t="str">
        <f t="shared" si="1339"/>
        <v/>
      </c>
      <c r="G8585" s="94" t="str">
        <f t="shared" si="1340"/>
        <v/>
      </c>
      <c r="H8585" s="127" t="str">
        <f>IF(A8585&lt;&gt;"",IF(MID(C8585,1,1)="c",$AS$26,IF(MID(C8585,1,1)="r",$AS$41,IF(MID(C8585,1,1)="p",#REF!,#REF!))),"")</f>
        <v/>
      </c>
      <c r="I8585" s="92" t="str">
        <f t="shared" si="1341"/>
        <v/>
      </c>
      <c r="J8585" s="92" t="str">
        <f t="shared" si="1342"/>
        <v/>
      </c>
      <c r="K8585" s="92" t="str">
        <f t="shared" si="1343"/>
        <v/>
      </c>
      <c r="L8585" s="92" t="str">
        <f t="shared" si="1344"/>
        <v/>
      </c>
      <c r="M8585" s="95" t="str">
        <f>IF(A8585&lt;&gt;"",IF(MID(C8585,1,1)="c",SigmaEpsConcrete(I8585,$AN$30:$AN$33,$AR$30:$AR$33,$AS$26,$AS$27,$AS$28,$AQ$20,$AU$19),""),"")</f>
        <v/>
      </c>
      <c r="N8585" s="95" t="str">
        <f>IF(A8585&lt;&gt;"",IF(MID(C8585,1,1)="r",SigmaEpsReinf(J8585,$AS$42:$AS$43,$AS$41,$AS$39,$AS$40,$AQ$38),""),"")</f>
        <v/>
      </c>
      <c r="Q8585" s="92" t="str">
        <f t="shared" si="1346"/>
        <v/>
      </c>
      <c r="R8585" s="92" t="str">
        <f t="shared" si="1347"/>
        <v/>
      </c>
      <c r="U8585" s="5"/>
      <c r="V8585" s="5"/>
      <c r="W8585" s="94" t="str">
        <f t="shared" si="1345"/>
        <v/>
      </c>
      <c r="X8585" s="94" t="str">
        <f t="shared" si="1348"/>
        <v/>
      </c>
      <c r="Y8585" s="5"/>
      <c r="BK8585" s="8"/>
      <c r="BL8585" s="5"/>
      <c r="BM8585" s="5"/>
      <c r="BN8585" s="5"/>
      <c r="BO8585" s="5"/>
      <c r="BP8585" s="1"/>
      <c r="BQ8585" s="1"/>
      <c r="BR8585" s="1"/>
      <c r="BS8585" s="1"/>
      <c r="BT8585" s="1"/>
      <c r="BU8585" s="4"/>
      <c r="BV8585" s="1"/>
      <c r="BW8585" s="3"/>
      <c r="BX8585" s="4"/>
      <c r="BY8585" s="5"/>
      <c r="BZ8585" s="5"/>
      <c r="CA8585" s="5"/>
      <c r="CB8585" s="5"/>
      <c r="CC8585" s="5"/>
      <c r="CD8585" s="43"/>
    </row>
    <row r="8586" spans="1:82" x14ac:dyDescent="0.25">
      <c r="A8586" s="8"/>
      <c r="B8586" s="5"/>
      <c r="C8586" s="5"/>
      <c r="D8586" s="5"/>
      <c r="E8586" s="5"/>
      <c r="F8586" s="94" t="str">
        <f t="shared" ref="F8586:F8649" si="1349">IF(A8586&lt;&gt;"",(D8586-$AU$86)/10,"")</f>
        <v/>
      </c>
      <c r="G8586" s="94" t="str">
        <f t="shared" ref="G8586:G8649" si="1350">IF(A8586&lt;&gt;"",(E8586-$AU$87)/10,"")</f>
        <v/>
      </c>
      <c r="H8586" s="127" t="str">
        <f>IF(A8586&lt;&gt;"",IF(MID(C8586,1,1)="c",$AS$26,IF(MID(C8586,1,1)="r",$AS$41,IF(MID(C8586,1,1)="p",#REF!,#REF!))),"")</f>
        <v/>
      </c>
      <c r="I8586" s="92" t="str">
        <f t="shared" ref="I8586:I8649" si="1351">IF($A8586&lt;&gt;"",IF(MID($C8586,1,1)="c",$Y$3+$Y$4*$F8586+$Y$5*$G8586+$BR$43,""),"")</f>
        <v/>
      </c>
      <c r="J8586" s="92" t="str">
        <f t="shared" ref="J8586:J8649" si="1352">IF($A8586&lt;&gt;"",IF(MID($C8586,1,1)="r",$Y$3+$Y$4*$F8586+$Y$5*$G8586+$BR$43,""),"")</f>
        <v/>
      </c>
      <c r="K8586" s="92" t="str">
        <f t="shared" ref="K8586:K8649" si="1353">IF($A8586&lt;&gt;"",IF(MID($C8586,1,1)="u",$Y$3+$Y$4*$F8586+$Y$5*$G8586+$BR$43,""),"")</f>
        <v/>
      </c>
      <c r="L8586" s="92" t="str">
        <f t="shared" ref="L8586:L8649" si="1354">IF($A8586&lt;&gt;"",IF(MID($C8586,1,1)="p",$Y$3+$Y$4*$F8586+$Y$5*$G8586+$BR$43,""),"")</f>
        <v/>
      </c>
      <c r="M8586" s="95" t="str">
        <f>IF(A8586&lt;&gt;"",IF(MID(C8586,1,1)="c",SigmaEpsConcrete(I8586,$AN$30:$AN$33,$AR$30:$AR$33,$AS$26,$AS$27,$AS$28,$AQ$20,$AU$19),""),"")</f>
        <v/>
      </c>
      <c r="N8586" s="95" t="str">
        <f>IF(A8586&lt;&gt;"",IF(MID(C8586,1,1)="r",SigmaEpsReinf(J8586,$AS$42:$AS$43,$AS$41,$AS$39,$AS$40,$AQ$38),""),"")</f>
        <v/>
      </c>
      <c r="Q8586" s="92" t="str">
        <f t="shared" si="1346"/>
        <v/>
      </c>
      <c r="R8586" s="92" t="str">
        <f t="shared" si="1347"/>
        <v/>
      </c>
      <c r="U8586" s="5"/>
      <c r="V8586" s="5"/>
      <c r="W8586" s="94" t="str">
        <f t="shared" ref="W8586:W8649" si="1355">IF(A8586&lt;&gt;"",F8586-$AU$105,"")</f>
        <v/>
      </c>
      <c r="X8586" s="94" t="str">
        <f t="shared" si="1348"/>
        <v/>
      </c>
      <c r="Y8586" s="5"/>
      <c r="BK8586" s="8"/>
      <c r="BL8586" s="5"/>
      <c r="BM8586" s="5"/>
      <c r="BN8586" s="5"/>
      <c r="BO8586" s="5"/>
      <c r="BP8586" s="1"/>
      <c r="BQ8586" s="1"/>
      <c r="BR8586" s="1"/>
      <c r="BS8586" s="1"/>
      <c r="BT8586" s="1"/>
      <c r="BU8586" s="4"/>
      <c r="BV8586" s="1"/>
      <c r="BW8586" s="3"/>
      <c r="BX8586" s="4"/>
      <c r="BY8586" s="5"/>
      <c r="BZ8586" s="5"/>
      <c r="CA8586" s="5"/>
      <c r="CB8586" s="5"/>
      <c r="CC8586" s="5"/>
      <c r="CD8586" s="43"/>
    </row>
    <row r="8587" spans="1:82" x14ac:dyDescent="0.25">
      <c r="A8587" s="8"/>
      <c r="B8587" s="5"/>
      <c r="C8587" s="5"/>
      <c r="D8587" s="5"/>
      <c r="E8587" s="5"/>
      <c r="F8587" s="94" t="str">
        <f t="shared" si="1349"/>
        <v/>
      </c>
      <c r="G8587" s="94" t="str">
        <f t="shared" si="1350"/>
        <v/>
      </c>
      <c r="H8587" s="127" t="str">
        <f>IF(A8587&lt;&gt;"",IF(MID(C8587,1,1)="c",$AS$26,IF(MID(C8587,1,1)="r",$AS$41,IF(MID(C8587,1,1)="p",#REF!,#REF!))),"")</f>
        <v/>
      </c>
      <c r="I8587" s="92" t="str">
        <f t="shared" si="1351"/>
        <v/>
      </c>
      <c r="J8587" s="92" t="str">
        <f t="shared" si="1352"/>
        <v/>
      </c>
      <c r="K8587" s="92" t="str">
        <f t="shared" si="1353"/>
        <v/>
      </c>
      <c r="L8587" s="92" t="str">
        <f t="shared" si="1354"/>
        <v/>
      </c>
      <c r="M8587" s="95" t="str">
        <f>IF(A8587&lt;&gt;"",IF(MID(C8587,1,1)="c",SigmaEpsConcrete(I8587,$AN$30:$AN$33,$AR$30:$AR$33,$AS$26,$AS$27,$AS$28,$AQ$20,$AU$19),""),"")</f>
        <v/>
      </c>
      <c r="N8587" s="95" t="str">
        <f>IF(A8587&lt;&gt;"",IF(MID(C8587,1,1)="r",SigmaEpsReinf(J8587,$AS$42:$AS$43,$AS$41,$AS$39,$AS$40,$AQ$38),""),"")</f>
        <v/>
      </c>
      <c r="Q8587" s="92" t="str">
        <f t="shared" ref="Q8587:Q8650" si="1356">IF(A8587&lt;&gt;"",IF(MID(C8587,1,1)="c",IF(ISERROR(M8587/I8587),"",M8587/I8587),""),"")</f>
        <v/>
      </c>
      <c r="R8587" s="92" t="str">
        <f t="shared" ref="R8587:R8650" si="1357">IF(A8587&lt;&gt;"",IF(MID(C8587,1,1)="r",IF(ISERROR(N8587/J8587),"",N8587/J8587),""),"")</f>
        <v/>
      </c>
      <c r="U8587" s="5"/>
      <c r="V8587" s="5"/>
      <c r="W8587" s="94" t="str">
        <f t="shared" si="1355"/>
        <v/>
      </c>
      <c r="X8587" s="94" t="str">
        <f t="shared" ref="X8587:X8650" si="1358">IF(B8587&lt;&gt;"",G8587-$AU$106,"")</f>
        <v/>
      </c>
      <c r="Y8587" s="5"/>
      <c r="BK8587" s="8"/>
      <c r="BL8587" s="5"/>
      <c r="BM8587" s="5"/>
      <c r="BN8587" s="5"/>
      <c r="BO8587" s="5"/>
      <c r="BP8587" s="1"/>
      <c r="BQ8587" s="1"/>
      <c r="BR8587" s="1"/>
      <c r="BS8587" s="1"/>
      <c r="BT8587" s="1"/>
      <c r="BU8587" s="4"/>
      <c r="BV8587" s="1"/>
      <c r="BW8587" s="3"/>
      <c r="BX8587" s="4"/>
      <c r="BY8587" s="5"/>
      <c r="BZ8587" s="5"/>
      <c r="CA8587" s="5"/>
      <c r="CB8587" s="5"/>
      <c r="CC8587" s="5"/>
      <c r="CD8587" s="43"/>
    </row>
    <row r="8588" spans="1:82" x14ac:dyDescent="0.25">
      <c r="A8588" s="8"/>
      <c r="B8588" s="5"/>
      <c r="C8588" s="5"/>
      <c r="D8588" s="5"/>
      <c r="E8588" s="5"/>
      <c r="F8588" s="94" t="str">
        <f t="shared" si="1349"/>
        <v/>
      </c>
      <c r="G8588" s="94" t="str">
        <f t="shared" si="1350"/>
        <v/>
      </c>
      <c r="H8588" s="127" t="str">
        <f>IF(A8588&lt;&gt;"",IF(MID(C8588,1,1)="c",$AS$26,IF(MID(C8588,1,1)="r",$AS$41,IF(MID(C8588,1,1)="p",#REF!,#REF!))),"")</f>
        <v/>
      </c>
      <c r="I8588" s="92" t="str">
        <f t="shared" si="1351"/>
        <v/>
      </c>
      <c r="J8588" s="92" t="str">
        <f t="shared" si="1352"/>
        <v/>
      </c>
      <c r="K8588" s="92" t="str">
        <f t="shared" si="1353"/>
        <v/>
      </c>
      <c r="L8588" s="92" t="str">
        <f t="shared" si="1354"/>
        <v/>
      </c>
      <c r="M8588" s="95" t="str">
        <f>IF(A8588&lt;&gt;"",IF(MID(C8588,1,1)="c",SigmaEpsConcrete(I8588,$AN$30:$AN$33,$AR$30:$AR$33,$AS$26,$AS$27,$AS$28,$AQ$20,$AU$19),""),"")</f>
        <v/>
      </c>
      <c r="N8588" s="95" t="str">
        <f>IF(A8588&lt;&gt;"",IF(MID(C8588,1,1)="r",SigmaEpsReinf(J8588,$AS$42:$AS$43,$AS$41,$AS$39,$AS$40,$AQ$38),""),"")</f>
        <v/>
      </c>
      <c r="Q8588" s="92" t="str">
        <f t="shared" si="1356"/>
        <v/>
      </c>
      <c r="R8588" s="92" t="str">
        <f t="shared" si="1357"/>
        <v/>
      </c>
      <c r="U8588" s="5"/>
      <c r="V8588" s="5"/>
      <c r="W8588" s="94" t="str">
        <f t="shared" si="1355"/>
        <v/>
      </c>
      <c r="X8588" s="94" t="str">
        <f t="shared" si="1358"/>
        <v/>
      </c>
      <c r="Y8588" s="5"/>
      <c r="BK8588" s="8"/>
      <c r="BL8588" s="5"/>
      <c r="BM8588" s="5"/>
      <c r="BN8588" s="5"/>
      <c r="BO8588" s="5"/>
      <c r="BP8588" s="1"/>
      <c r="BQ8588" s="1"/>
      <c r="BR8588" s="1"/>
      <c r="BS8588" s="1"/>
      <c r="BT8588" s="1"/>
      <c r="BU8588" s="4"/>
      <c r="BV8588" s="1"/>
      <c r="BW8588" s="3"/>
      <c r="BX8588" s="4"/>
      <c r="BY8588" s="5"/>
      <c r="BZ8588" s="5"/>
      <c r="CA8588" s="5"/>
      <c r="CB8588" s="5"/>
      <c r="CC8588" s="5"/>
      <c r="CD8588" s="43"/>
    </row>
    <row r="8589" spans="1:82" x14ac:dyDescent="0.25">
      <c r="A8589" s="8"/>
      <c r="B8589" s="5"/>
      <c r="C8589" s="5"/>
      <c r="D8589" s="5"/>
      <c r="E8589" s="5"/>
      <c r="F8589" s="94" t="str">
        <f t="shared" si="1349"/>
        <v/>
      </c>
      <c r="G8589" s="94" t="str">
        <f t="shared" si="1350"/>
        <v/>
      </c>
      <c r="H8589" s="127" t="str">
        <f>IF(A8589&lt;&gt;"",IF(MID(C8589,1,1)="c",$AS$26,IF(MID(C8589,1,1)="r",$AS$41,IF(MID(C8589,1,1)="p",#REF!,#REF!))),"")</f>
        <v/>
      </c>
      <c r="I8589" s="92" t="str">
        <f t="shared" si="1351"/>
        <v/>
      </c>
      <c r="J8589" s="92" t="str">
        <f t="shared" si="1352"/>
        <v/>
      </c>
      <c r="K8589" s="92" t="str">
        <f t="shared" si="1353"/>
        <v/>
      </c>
      <c r="L8589" s="92" t="str">
        <f t="shared" si="1354"/>
        <v/>
      </c>
      <c r="M8589" s="95" t="str">
        <f>IF(A8589&lt;&gt;"",IF(MID(C8589,1,1)="c",SigmaEpsConcrete(I8589,$AN$30:$AN$33,$AR$30:$AR$33,$AS$26,$AS$27,$AS$28,$AQ$20,$AU$19),""),"")</f>
        <v/>
      </c>
      <c r="N8589" s="95" t="str">
        <f>IF(A8589&lt;&gt;"",IF(MID(C8589,1,1)="r",SigmaEpsReinf(J8589,$AS$42:$AS$43,$AS$41,$AS$39,$AS$40,$AQ$38),""),"")</f>
        <v/>
      </c>
      <c r="Q8589" s="92" t="str">
        <f t="shared" si="1356"/>
        <v/>
      </c>
      <c r="R8589" s="92" t="str">
        <f t="shared" si="1357"/>
        <v/>
      </c>
      <c r="U8589" s="5"/>
      <c r="V8589" s="5"/>
      <c r="W8589" s="94" t="str">
        <f t="shared" si="1355"/>
        <v/>
      </c>
      <c r="X8589" s="94" t="str">
        <f t="shared" si="1358"/>
        <v/>
      </c>
      <c r="Y8589" s="5"/>
      <c r="BK8589" s="8"/>
      <c r="BL8589" s="5"/>
      <c r="BM8589" s="5"/>
      <c r="BN8589" s="5"/>
      <c r="BO8589" s="5"/>
      <c r="BP8589" s="1"/>
      <c r="BQ8589" s="1"/>
      <c r="BR8589" s="1"/>
      <c r="BS8589" s="1"/>
      <c r="BT8589" s="1"/>
      <c r="BU8589" s="4"/>
      <c r="BV8589" s="1"/>
      <c r="BW8589" s="3"/>
      <c r="BX8589" s="4"/>
      <c r="BY8589" s="5"/>
      <c r="BZ8589" s="5"/>
      <c r="CA8589" s="5"/>
      <c r="CB8589" s="5"/>
      <c r="CC8589" s="5"/>
      <c r="CD8589" s="43"/>
    </row>
    <row r="8590" spans="1:82" x14ac:dyDescent="0.25">
      <c r="A8590" s="8"/>
      <c r="B8590" s="5"/>
      <c r="C8590" s="5"/>
      <c r="D8590" s="5"/>
      <c r="E8590" s="5"/>
      <c r="F8590" s="94" t="str">
        <f t="shared" si="1349"/>
        <v/>
      </c>
      <c r="G8590" s="94" t="str">
        <f t="shared" si="1350"/>
        <v/>
      </c>
      <c r="H8590" s="127" t="str">
        <f>IF(A8590&lt;&gt;"",IF(MID(C8590,1,1)="c",$AS$26,IF(MID(C8590,1,1)="r",$AS$41,IF(MID(C8590,1,1)="p",#REF!,#REF!))),"")</f>
        <v/>
      </c>
      <c r="I8590" s="92" t="str">
        <f t="shared" si="1351"/>
        <v/>
      </c>
      <c r="J8590" s="92" t="str">
        <f t="shared" si="1352"/>
        <v/>
      </c>
      <c r="K8590" s="92" t="str">
        <f t="shared" si="1353"/>
        <v/>
      </c>
      <c r="L8590" s="92" t="str">
        <f t="shared" si="1354"/>
        <v/>
      </c>
      <c r="M8590" s="95" t="str">
        <f>IF(A8590&lt;&gt;"",IF(MID(C8590,1,1)="c",SigmaEpsConcrete(I8590,$AN$30:$AN$33,$AR$30:$AR$33,$AS$26,$AS$27,$AS$28,$AQ$20,$AU$19),""),"")</f>
        <v/>
      </c>
      <c r="N8590" s="95" t="str">
        <f>IF(A8590&lt;&gt;"",IF(MID(C8590,1,1)="r",SigmaEpsReinf(J8590,$AS$42:$AS$43,$AS$41,$AS$39,$AS$40,$AQ$38),""),"")</f>
        <v/>
      </c>
      <c r="Q8590" s="92" t="str">
        <f t="shared" si="1356"/>
        <v/>
      </c>
      <c r="R8590" s="92" t="str">
        <f t="shared" si="1357"/>
        <v/>
      </c>
      <c r="U8590" s="5"/>
      <c r="V8590" s="5"/>
      <c r="W8590" s="94" t="str">
        <f t="shared" si="1355"/>
        <v/>
      </c>
      <c r="X8590" s="94" t="str">
        <f t="shared" si="1358"/>
        <v/>
      </c>
      <c r="Y8590" s="5"/>
      <c r="BK8590" s="8"/>
      <c r="BL8590" s="5"/>
      <c r="BM8590" s="5"/>
      <c r="BN8590" s="5"/>
      <c r="BO8590" s="5"/>
      <c r="BP8590" s="1"/>
      <c r="BQ8590" s="1"/>
      <c r="BR8590" s="1"/>
      <c r="BS8590" s="1"/>
      <c r="BT8590" s="1"/>
      <c r="BU8590" s="4"/>
      <c r="BV8590" s="1"/>
      <c r="BW8590" s="3"/>
      <c r="BX8590" s="4"/>
      <c r="BY8590" s="5"/>
      <c r="BZ8590" s="5"/>
      <c r="CA8590" s="5"/>
      <c r="CB8590" s="5"/>
      <c r="CC8590" s="5"/>
      <c r="CD8590" s="43"/>
    </row>
    <row r="8591" spans="1:82" x14ac:dyDescent="0.25">
      <c r="A8591" s="8"/>
      <c r="B8591" s="5"/>
      <c r="C8591" s="5"/>
      <c r="D8591" s="5"/>
      <c r="E8591" s="5"/>
      <c r="F8591" s="94" t="str">
        <f t="shared" si="1349"/>
        <v/>
      </c>
      <c r="G8591" s="94" t="str">
        <f t="shared" si="1350"/>
        <v/>
      </c>
      <c r="H8591" s="127" t="str">
        <f>IF(A8591&lt;&gt;"",IF(MID(C8591,1,1)="c",$AS$26,IF(MID(C8591,1,1)="r",$AS$41,IF(MID(C8591,1,1)="p",#REF!,#REF!))),"")</f>
        <v/>
      </c>
      <c r="I8591" s="92" t="str">
        <f t="shared" si="1351"/>
        <v/>
      </c>
      <c r="J8591" s="92" t="str">
        <f t="shared" si="1352"/>
        <v/>
      </c>
      <c r="K8591" s="92" t="str">
        <f t="shared" si="1353"/>
        <v/>
      </c>
      <c r="L8591" s="92" t="str">
        <f t="shared" si="1354"/>
        <v/>
      </c>
      <c r="M8591" s="95" t="str">
        <f>IF(A8591&lt;&gt;"",IF(MID(C8591,1,1)="c",SigmaEpsConcrete(I8591,$AN$30:$AN$33,$AR$30:$AR$33,$AS$26,$AS$27,$AS$28,$AQ$20,$AU$19),""),"")</f>
        <v/>
      </c>
      <c r="N8591" s="95" t="str">
        <f>IF(A8591&lt;&gt;"",IF(MID(C8591,1,1)="r",SigmaEpsReinf(J8591,$AS$42:$AS$43,$AS$41,$AS$39,$AS$40,$AQ$38),""),"")</f>
        <v/>
      </c>
      <c r="Q8591" s="92" t="str">
        <f t="shared" si="1356"/>
        <v/>
      </c>
      <c r="R8591" s="92" t="str">
        <f t="shared" si="1357"/>
        <v/>
      </c>
      <c r="U8591" s="5"/>
      <c r="V8591" s="5"/>
      <c r="W8591" s="94" t="str">
        <f t="shared" si="1355"/>
        <v/>
      </c>
      <c r="X8591" s="94" t="str">
        <f t="shared" si="1358"/>
        <v/>
      </c>
      <c r="Y8591" s="5"/>
      <c r="BK8591" s="8"/>
      <c r="BL8591" s="5"/>
      <c r="BM8591" s="5"/>
      <c r="BN8591" s="5"/>
      <c r="BO8591" s="5"/>
      <c r="BP8591" s="1"/>
      <c r="BQ8591" s="1"/>
      <c r="BR8591" s="1"/>
      <c r="BS8591" s="1"/>
      <c r="BT8591" s="1"/>
      <c r="BU8591" s="4"/>
      <c r="BV8591" s="1"/>
      <c r="BW8591" s="3"/>
      <c r="BX8591" s="4"/>
      <c r="BY8591" s="5"/>
      <c r="BZ8591" s="5"/>
      <c r="CA8591" s="5"/>
      <c r="CB8591" s="5"/>
      <c r="CC8591" s="5"/>
      <c r="CD8591" s="43"/>
    </row>
    <row r="8592" spans="1:82" x14ac:dyDescent="0.25">
      <c r="A8592" s="8"/>
      <c r="B8592" s="5"/>
      <c r="C8592" s="5"/>
      <c r="D8592" s="5"/>
      <c r="E8592" s="5"/>
      <c r="F8592" s="94" t="str">
        <f t="shared" si="1349"/>
        <v/>
      </c>
      <c r="G8592" s="94" t="str">
        <f t="shared" si="1350"/>
        <v/>
      </c>
      <c r="H8592" s="127" t="str">
        <f>IF(A8592&lt;&gt;"",IF(MID(C8592,1,1)="c",$AS$26,IF(MID(C8592,1,1)="r",$AS$41,IF(MID(C8592,1,1)="p",#REF!,#REF!))),"")</f>
        <v/>
      </c>
      <c r="I8592" s="92" t="str">
        <f t="shared" si="1351"/>
        <v/>
      </c>
      <c r="J8592" s="92" t="str">
        <f t="shared" si="1352"/>
        <v/>
      </c>
      <c r="K8592" s="92" t="str">
        <f t="shared" si="1353"/>
        <v/>
      </c>
      <c r="L8592" s="92" t="str">
        <f t="shared" si="1354"/>
        <v/>
      </c>
      <c r="M8592" s="95" t="str">
        <f>IF(A8592&lt;&gt;"",IF(MID(C8592,1,1)="c",SigmaEpsConcrete(I8592,$AN$30:$AN$33,$AR$30:$AR$33,$AS$26,$AS$27,$AS$28,$AQ$20,$AU$19),""),"")</f>
        <v/>
      </c>
      <c r="N8592" s="95" t="str">
        <f>IF(A8592&lt;&gt;"",IF(MID(C8592,1,1)="r",SigmaEpsReinf(J8592,$AS$42:$AS$43,$AS$41,$AS$39,$AS$40,$AQ$38),""),"")</f>
        <v/>
      </c>
      <c r="Q8592" s="92" t="str">
        <f t="shared" si="1356"/>
        <v/>
      </c>
      <c r="R8592" s="92" t="str">
        <f t="shared" si="1357"/>
        <v/>
      </c>
      <c r="U8592" s="5"/>
      <c r="V8592" s="5"/>
      <c r="W8592" s="94" t="str">
        <f t="shared" si="1355"/>
        <v/>
      </c>
      <c r="X8592" s="94" t="str">
        <f t="shared" si="1358"/>
        <v/>
      </c>
      <c r="Y8592" s="5"/>
      <c r="BK8592" s="8"/>
      <c r="BL8592" s="5"/>
      <c r="BM8592" s="5"/>
      <c r="BN8592" s="5"/>
      <c r="BO8592" s="5"/>
      <c r="BP8592" s="1"/>
      <c r="BQ8592" s="1"/>
      <c r="BR8592" s="1"/>
      <c r="BS8592" s="1"/>
      <c r="BT8592" s="1"/>
      <c r="BU8592" s="4"/>
      <c r="BV8592" s="1"/>
      <c r="BW8592" s="3"/>
      <c r="BX8592" s="4"/>
      <c r="BY8592" s="5"/>
      <c r="BZ8592" s="5"/>
      <c r="CA8592" s="5"/>
      <c r="CB8592" s="5"/>
      <c r="CC8592" s="5"/>
      <c r="CD8592" s="43"/>
    </row>
    <row r="8593" spans="1:82" x14ac:dyDescent="0.25">
      <c r="A8593" s="8"/>
      <c r="B8593" s="5"/>
      <c r="C8593" s="5"/>
      <c r="D8593" s="5"/>
      <c r="E8593" s="5"/>
      <c r="F8593" s="94" t="str">
        <f t="shared" si="1349"/>
        <v/>
      </c>
      <c r="G8593" s="94" t="str">
        <f t="shared" si="1350"/>
        <v/>
      </c>
      <c r="H8593" s="127" t="str">
        <f>IF(A8593&lt;&gt;"",IF(MID(C8593,1,1)="c",$AS$26,IF(MID(C8593,1,1)="r",$AS$41,IF(MID(C8593,1,1)="p",#REF!,#REF!))),"")</f>
        <v/>
      </c>
      <c r="I8593" s="92" t="str">
        <f t="shared" si="1351"/>
        <v/>
      </c>
      <c r="J8593" s="92" t="str">
        <f t="shared" si="1352"/>
        <v/>
      </c>
      <c r="K8593" s="92" t="str">
        <f t="shared" si="1353"/>
        <v/>
      </c>
      <c r="L8593" s="92" t="str">
        <f t="shared" si="1354"/>
        <v/>
      </c>
      <c r="M8593" s="95" t="str">
        <f>IF(A8593&lt;&gt;"",IF(MID(C8593,1,1)="c",SigmaEpsConcrete(I8593,$AN$30:$AN$33,$AR$30:$AR$33,$AS$26,$AS$27,$AS$28,$AQ$20,$AU$19),""),"")</f>
        <v/>
      </c>
      <c r="N8593" s="95" t="str">
        <f>IF(A8593&lt;&gt;"",IF(MID(C8593,1,1)="r",SigmaEpsReinf(J8593,$AS$42:$AS$43,$AS$41,$AS$39,$AS$40,$AQ$38),""),"")</f>
        <v/>
      </c>
      <c r="Q8593" s="92" t="str">
        <f t="shared" si="1356"/>
        <v/>
      </c>
      <c r="R8593" s="92" t="str">
        <f t="shared" si="1357"/>
        <v/>
      </c>
      <c r="U8593" s="5"/>
      <c r="V8593" s="5"/>
      <c r="W8593" s="94" t="str">
        <f t="shared" si="1355"/>
        <v/>
      </c>
      <c r="X8593" s="94" t="str">
        <f t="shared" si="1358"/>
        <v/>
      </c>
      <c r="Y8593" s="5"/>
      <c r="BK8593" s="8"/>
      <c r="BL8593" s="5"/>
      <c r="BM8593" s="5"/>
      <c r="BN8593" s="5"/>
      <c r="BO8593" s="5"/>
      <c r="BP8593" s="1"/>
      <c r="BQ8593" s="1"/>
      <c r="BR8593" s="1"/>
      <c r="BS8593" s="1"/>
      <c r="BT8593" s="1"/>
      <c r="BU8593" s="4"/>
      <c r="BV8593" s="1"/>
      <c r="BW8593" s="3"/>
      <c r="BX8593" s="4"/>
      <c r="BY8593" s="5"/>
      <c r="BZ8593" s="5"/>
      <c r="CA8593" s="5"/>
      <c r="CB8593" s="5"/>
      <c r="CC8593" s="5"/>
      <c r="CD8593" s="43"/>
    </row>
    <row r="8594" spans="1:82" x14ac:dyDescent="0.25">
      <c r="A8594" s="8"/>
      <c r="B8594" s="5"/>
      <c r="C8594" s="5"/>
      <c r="D8594" s="5"/>
      <c r="E8594" s="5"/>
      <c r="F8594" s="94" t="str">
        <f t="shared" si="1349"/>
        <v/>
      </c>
      <c r="G8594" s="94" t="str">
        <f t="shared" si="1350"/>
        <v/>
      </c>
      <c r="H8594" s="127" t="str">
        <f>IF(A8594&lt;&gt;"",IF(MID(C8594,1,1)="c",$AS$26,IF(MID(C8594,1,1)="r",$AS$41,IF(MID(C8594,1,1)="p",#REF!,#REF!))),"")</f>
        <v/>
      </c>
      <c r="I8594" s="92" t="str">
        <f t="shared" si="1351"/>
        <v/>
      </c>
      <c r="J8594" s="92" t="str">
        <f t="shared" si="1352"/>
        <v/>
      </c>
      <c r="K8594" s="92" t="str">
        <f t="shared" si="1353"/>
        <v/>
      </c>
      <c r="L8594" s="92" t="str">
        <f t="shared" si="1354"/>
        <v/>
      </c>
      <c r="M8594" s="95" t="str">
        <f>IF(A8594&lt;&gt;"",IF(MID(C8594,1,1)="c",SigmaEpsConcrete(I8594,$AN$30:$AN$33,$AR$30:$AR$33,$AS$26,$AS$27,$AS$28,$AQ$20,$AU$19),""),"")</f>
        <v/>
      </c>
      <c r="N8594" s="95" t="str">
        <f>IF(A8594&lt;&gt;"",IF(MID(C8594,1,1)="r",SigmaEpsReinf(J8594,$AS$42:$AS$43,$AS$41,$AS$39,$AS$40,$AQ$38),""),"")</f>
        <v/>
      </c>
      <c r="Q8594" s="92" t="str">
        <f t="shared" si="1356"/>
        <v/>
      </c>
      <c r="R8594" s="92" t="str">
        <f t="shared" si="1357"/>
        <v/>
      </c>
      <c r="U8594" s="5"/>
      <c r="V8594" s="5"/>
      <c r="W8594" s="94" t="str">
        <f t="shared" si="1355"/>
        <v/>
      </c>
      <c r="X8594" s="94" t="str">
        <f t="shared" si="1358"/>
        <v/>
      </c>
      <c r="Y8594" s="5"/>
      <c r="BK8594" s="8"/>
      <c r="BL8594" s="5"/>
      <c r="BM8594" s="5"/>
      <c r="BN8594" s="5"/>
      <c r="BO8594" s="5"/>
      <c r="BP8594" s="1"/>
      <c r="BQ8594" s="1"/>
      <c r="BR8594" s="1"/>
      <c r="BS8594" s="1"/>
      <c r="BT8594" s="1"/>
      <c r="BU8594" s="4"/>
      <c r="BV8594" s="1"/>
      <c r="BW8594" s="3"/>
      <c r="BX8594" s="4"/>
      <c r="BY8594" s="5"/>
      <c r="BZ8594" s="5"/>
      <c r="CA8594" s="5"/>
      <c r="CB8594" s="5"/>
      <c r="CC8594" s="5"/>
      <c r="CD8594" s="43"/>
    </row>
    <row r="8595" spans="1:82" x14ac:dyDescent="0.25">
      <c r="A8595" s="8"/>
      <c r="B8595" s="5"/>
      <c r="C8595" s="5"/>
      <c r="D8595" s="5"/>
      <c r="E8595" s="5"/>
      <c r="F8595" s="94" t="str">
        <f t="shared" si="1349"/>
        <v/>
      </c>
      <c r="G8595" s="94" t="str">
        <f t="shared" si="1350"/>
        <v/>
      </c>
      <c r="H8595" s="127" t="str">
        <f>IF(A8595&lt;&gt;"",IF(MID(C8595,1,1)="c",$AS$26,IF(MID(C8595,1,1)="r",$AS$41,IF(MID(C8595,1,1)="p",#REF!,#REF!))),"")</f>
        <v/>
      </c>
      <c r="I8595" s="92" t="str">
        <f t="shared" si="1351"/>
        <v/>
      </c>
      <c r="J8595" s="92" t="str">
        <f t="shared" si="1352"/>
        <v/>
      </c>
      <c r="K8595" s="92" t="str">
        <f t="shared" si="1353"/>
        <v/>
      </c>
      <c r="L8595" s="92" t="str">
        <f t="shared" si="1354"/>
        <v/>
      </c>
      <c r="M8595" s="95" t="str">
        <f>IF(A8595&lt;&gt;"",IF(MID(C8595,1,1)="c",SigmaEpsConcrete(I8595,$AN$30:$AN$33,$AR$30:$AR$33,$AS$26,$AS$27,$AS$28,$AQ$20,$AU$19),""),"")</f>
        <v/>
      </c>
      <c r="N8595" s="95" t="str">
        <f>IF(A8595&lt;&gt;"",IF(MID(C8595,1,1)="r",SigmaEpsReinf(J8595,$AS$42:$AS$43,$AS$41,$AS$39,$AS$40,$AQ$38),""),"")</f>
        <v/>
      </c>
      <c r="Q8595" s="92" t="str">
        <f t="shared" si="1356"/>
        <v/>
      </c>
      <c r="R8595" s="92" t="str">
        <f t="shared" si="1357"/>
        <v/>
      </c>
      <c r="U8595" s="5"/>
      <c r="V8595" s="5"/>
      <c r="W8595" s="94" t="str">
        <f t="shared" si="1355"/>
        <v/>
      </c>
      <c r="X8595" s="94" t="str">
        <f t="shared" si="1358"/>
        <v/>
      </c>
      <c r="Y8595" s="5"/>
      <c r="BK8595" s="8"/>
      <c r="BL8595" s="5"/>
      <c r="BM8595" s="5"/>
      <c r="BN8595" s="5"/>
      <c r="BO8595" s="5"/>
      <c r="BP8595" s="1"/>
      <c r="BQ8595" s="1"/>
      <c r="BR8595" s="1"/>
      <c r="BS8595" s="1"/>
      <c r="BT8595" s="1"/>
      <c r="BU8595" s="4"/>
      <c r="BV8595" s="1"/>
      <c r="BW8595" s="3"/>
      <c r="BX8595" s="4"/>
      <c r="BY8595" s="5"/>
      <c r="BZ8595" s="5"/>
      <c r="CA8595" s="5"/>
      <c r="CB8595" s="5"/>
      <c r="CC8595" s="5"/>
      <c r="CD8595" s="43"/>
    </row>
    <row r="8596" spans="1:82" x14ac:dyDescent="0.25">
      <c r="A8596" s="8"/>
      <c r="B8596" s="5"/>
      <c r="C8596" s="5"/>
      <c r="D8596" s="5"/>
      <c r="E8596" s="5"/>
      <c r="F8596" s="94" t="str">
        <f t="shared" si="1349"/>
        <v/>
      </c>
      <c r="G8596" s="94" t="str">
        <f t="shared" si="1350"/>
        <v/>
      </c>
      <c r="H8596" s="127" t="str">
        <f>IF(A8596&lt;&gt;"",IF(MID(C8596,1,1)="c",$AS$26,IF(MID(C8596,1,1)="r",$AS$41,IF(MID(C8596,1,1)="p",#REF!,#REF!))),"")</f>
        <v/>
      </c>
      <c r="I8596" s="92" t="str">
        <f t="shared" si="1351"/>
        <v/>
      </c>
      <c r="J8596" s="92" t="str">
        <f t="shared" si="1352"/>
        <v/>
      </c>
      <c r="K8596" s="92" t="str">
        <f t="shared" si="1353"/>
        <v/>
      </c>
      <c r="L8596" s="92" t="str">
        <f t="shared" si="1354"/>
        <v/>
      </c>
      <c r="M8596" s="95" t="str">
        <f>IF(A8596&lt;&gt;"",IF(MID(C8596,1,1)="c",SigmaEpsConcrete(I8596,$AN$30:$AN$33,$AR$30:$AR$33,$AS$26,$AS$27,$AS$28,$AQ$20,$AU$19),""),"")</f>
        <v/>
      </c>
      <c r="N8596" s="95" t="str">
        <f>IF(A8596&lt;&gt;"",IF(MID(C8596,1,1)="r",SigmaEpsReinf(J8596,$AS$42:$AS$43,$AS$41,$AS$39,$AS$40,$AQ$38),""),"")</f>
        <v/>
      </c>
      <c r="Q8596" s="92" t="str">
        <f t="shared" si="1356"/>
        <v/>
      </c>
      <c r="R8596" s="92" t="str">
        <f t="shared" si="1357"/>
        <v/>
      </c>
      <c r="U8596" s="5"/>
      <c r="V8596" s="5"/>
      <c r="W8596" s="94" t="str">
        <f t="shared" si="1355"/>
        <v/>
      </c>
      <c r="X8596" s="94" t="str">
        <f t="shared" si="1358"/>
        <v/>
      </c>
      <c r="Y8596" s="5"/>
      <c r="BK8596" s="8"/>
      <c r="BL8596" s="5"/>
      <c r="BM8596" s="5"/>
      <c r="BN8596" s="5"/>
      <c r="BO8596" s="5"/>
      <c r="BP8596" s="1"/>
      <c r="BQ8596" s="1"/>
      <c r="BR8596" s="1"/>
      <c r="BS8596" s="1"/>
      <c r="BT8596" s="1"/>
      <c r="BU8596" s="4"/>
      <c r="BV8596" s="1"/>
      <c r="BW8596" s="3"/>
      <c r="BX8596" s="4"/>
      <c r="BY8596" s="5"/>
      <c r="BZ8596" s="5"/>
      <c r="CA8596" s="5"/>
      <c r="CB8596" s="5"/>
      <c r="CC8596" s="5"/>
      <c r="CD8596" s="43"/>
    </row>
    <row r="8597" spans="1:82" x14ac:dyDescent="0.25">
      <c r="A8597" s="8"/>
      <c r="B8597" s="5"/>
      <c r="C8597" s="5"/>
      <c r="D8597" s="5"/>
      <c r="E8597" s="5"/>
      <c r="F8597" s="94" t="str">
        <f t="shared" si="1349"/>
        <v/>
      </c>
      <c r="G8597" s="94" t="str">
        <f t="shared" si="1350"/>
        <v/>
      </c>
      <c r="H8597" s="127" t="str">
        <f>IF(A8597&lt;&gt;"",IF(MID(C8597,1,1)="c",$AS$26,IF(MID(C8597,1,1)="r",$AS$41,IF(MID(C8597,1,1)="p",#REF!,#REF!))),"")</f>
        <v/>
      </c>
      <c r="I8597" s="92" t="str">
        <f t="shared" si="1351"/>
        <v/>
      </c>
      <c r="J8597" s="92" t="str">
        <f t="shared" si="1352"/>
        <v/>
      </c>
      <c r="K8597" s="92" t="str">
        <f t="shared" si="1353"/>
        <v/>
      </c>
      <c r="L8597" s="92" t="str">
        <f t="shared" si="1354"/>
        <v/>
      </c>
      <c r="M8597" s="95" t="str">
        <f>IF(A8597&lt;&gt;"",IF(MID(C8597,1,1)="c",SigmaEpsConcrete(I8597,$AN$30:$AN$33,$AR$30:$AR$33,$AS$26,$AS$27,$AS$28,$AQ$20,$AU$19),""),"")</f>
        <v/>
      </c>
      <c r="N8597" s="95" t="str">
        <f>IF(A8597&lt;&gt;"",IF(MID(C8597,1,1)="r",SigmaEpsReinf(J8597,$AS$42:$AS$43,$AS$41,$AS$39,$AS$40,$AQ$38),""),"")</f>
        <v/>
      </c>
      <c r="Q8597" s="92" t="str">
        <f t="shared" si="1356"/>
        <v/>
      </c>
      <c r="R8597" s="92" t="str">
        <f t="shared" si="1357"/>
        <v/>
      </c>
      <c r="U8597" s="5"/>
      <c r="V8597" s="5"/>
      <c r="W8597" s="94" t="str">
        <f t="shared" si="1355"/>
        <v/>
      </c>
      <c r="X8597" s="94" t="str">
        <f t="shared" si="1358"/>
        <v/>
      </c>
      <c r="Y8597" s="5"/>
      <c r="BK8597" s="8"/>
      <c r="BL8597" s="5"/>
      <c r="BM8597" s="5"/>
      <c r="BN8597" s="5"/>
      <c r="BO8597" s="5"/>
      <c r="BP8597" s="1"/>
      <c r="BQ8597" s="1"/>
      <c r="BR8597" s="1"/>
      <c r="BS8597" s="1"/>
      <c r="BT8597" s="1"/>
      <c r="BU8597" s="4"/>
      <c r="BV8597" s="1"/>
      <c r="BW8597" s="3"/>
      <c r="BX8597" s="4"/>
      <c r="BY8597" s="5"/>
      <c r="BZ8597" s="5"/>
      <c r="CA8597" s="5"/>
      <c r="CB8597" s="5"/>
      <c r="CC8597" s="5"/>
      <c r="CD8597" s="43"/>
    </row>
    <row r="8598" spans="1:82" x14ac:dyDescent="0.25">
      <c r="A8598" s="8"/>
      <c r="B8598" s="5"/>
      <c r="C8598" s="5"/>
      <c r="D8598" s="5"/>
      <c r="E8598" s="5"/>
      <c r="F8598" s="94" t="str">
        <f t="shared" si="1349"/>
        <v/>
      </c>
      <c r="G8598" s="94" t="str">
        <f t="shared" si="1350"/>
        <v/>
      </c>
      <c r="H8598" s="127" t="str">
        <f>IF(A8598&lt;&gt;"",IF(MID(C8598,1,1)="c",$AS$26,IF(MID(C8598,1,1)="r",$AS$41,IF(MID(C8598,1,1)="p",#REF!,#REF!))),"")</f>
        <v/>
      </c>
      <c r="I8598" s="92" t="str">
        <f t="shared" si="1351"/>
        <v/>
      </c>
      <c r="J8598" s="92" t="str">
        <f t="shared" si="1352"/>
        <v/>
      </c>
      <c r="K8598" s="92" t="str">
        <f t="shared" si="1353"/>
        <v/>
      </c>
      <c r="L8598" s="92" t="str">
        <f t="shared" si="1354"/>
        <v/>
      </c>
      <c r="M8598" s="95" t="str">
        <f>IF(A8598&lt;&gt;"",IF(MID(C8598,1,1)="c",SigmaEpsConcrete(I8598,$AN$30:$AN$33,$AR$30:$AR$33,$AS$26,$AS$27,$AS$28,$AQ$20,$AU$19),""),"")</f>
        <v/>
      </c>
      <c r="N8598" s="95" t="str">
        <f>IF(A8598&lt;&gt;"",IF(MID(C8598,1,1)="r",SigmaEpsReinf(J8598,$AS$42:$AS$43,$AS$41,$AS$39,$AS$40,$AQ$38),""),"")</f>
        <v/>
      </c>
      <c r="Q8598" s="92" t="str">
        <f t="shared" si="1356"/>
        <v/>
      </c>
      <c r="R8598" s="92" t="str">
        <f t="shared" si="1357"/>
        <v/>
      </c>
      <c r="U8598" s="5"/>
      <c r="V8598" s="5"/>
      <c r="W8598" s="94" t="str">
        <f t="shared" si="1355"/>
        <v/>
      </c>
      <c r="X8598" s="94" t="str">
        <f t="shared" si="1358"/>
        <v/>
      </c>
      <c r="Y8598" s="5"/>
      <c r="BK8598" s="8"/>
      <c r="BL8598" s="5"/>
      <c r="BM8598" s="5"/>
      <c r="BN8598" s="5"/>
      <c r="BO8598" s="5"/>
      <c r="BP8598" s="1"/>
      <c r="BQ8598" s="1"/>
      <c r="BR8598" s="1"/>
      <c r="BS8598" s="1"/>
      <c r="BT8598" s="1"/>
      <c r="BU8598" s="4"/>
      <c r="BV8598" s="1"/>
      <c r="BW8598" s="3"/>
      <c r="BX8598" s="4"/>
      <c r="BY8598" s="5"/>
      <c r="BZ8598" s="5"/>
      <c r="CA8598" s="5"/>
      <c r="CB8598" s="5"/>
      <c r="CC8598" s="5"/>
      <c r="CD8598" s="43"/>
    </row>
    <row r="8599" spans="1:82" x14ac:dyDescent="0.25">
      <c r="A8599" s="8"/>
      <c r="B8599" s="5"/>
      <c r="C8599" s="5"/>
      <c r="D8599" s="5"/>
      <c r="E8599" s="5"/>
      <c r="F8599" s="94" t="str">
        <f t="shared" si="1349"/>
        <v/>
      </c>
      <c r="G8599" s="94" t="str">
        <f t="shared" si="1350"/>
        <v/>
      </c>
      <c r="H8599" s="127" t="str">
        <f>IF(A8599&lt;&gt;"",IF(MID(C8599,1,1)="c",$AS$26,IF(MID(C8599,1,1)="r",$AS$41,IF(MID(C8599,1,1)="p",#REF!,#REF!))),"")</f>
        <v/>
      </c>
      <c r="I8599" s="92" t="str">
        <f t="shared" si="1351"/>
        <v/>
      </c>
      <c r="J8599" s="92" t="str">
        <f t="shared" si="1352"/>
        <v/>
      </c>
      <c r="K8599" s="92" t="str">
        <f t="shared" si="1353"/>
        <v/>
      </c>
      <c r="L8599" s="92" t="str">
        <f t="shared" si="1354"/>
        <v/>
      </c>
      <c r="M8599" s="95" t="str">
        <f>IF(A8599&lt;&gt;"",IF(MID(C8599,1,1)="c",SigmaEpsConcrete(I8599,$AN$30:$AN$33,$AR$30:$AR$33,$AS$26,$AS$27,$AS$28,$AQ$20,$AU$19),""),"")</f>
        <v/>
      </c>
      <c r="N8599" s="95" t="str">
        <f>IF(A8599&lt;&gt;"",IF(MID(C8599,1,1)="r",SigmaEpsReinf(J8599,$AS$42:$AS$43,$AS$41,$AS$39,$AS$40,$AQ$38),""),"")</f>
        <v/>
      </c>
      <c r="Q8599" s="92" t="str">
        <f t="shared" si="1356"/>
        <v/>
      </c>
      <c r="R8599" s="92" t="str">
        <f t="shared" si="1357"/>
        <v/>
      </c>
      <c r="U8599" s="5"/>
      <c r="V8599" s="5"/>
      <c r="W8599" s="94" t="str">
        <f t="shared" si="1355"/>
        <v/>
      </c>
      <c r="X8599" s="94" t="str">
        <f t="shared" si="1358"/>
        <v/>
      </c>
      <c r="Y8599" s="5"/>
      <c r="BK8599" s="8"/>
      <c r="BL8599" s="5"/>
      <c r="BM8599" s="5"/>
      <c r="BN8599" s="5"/>
      <c r="BO8599" s="5"/>
      <c r="BP8599" s="1"/>
      <c r="BQ8599" s="1"/>
      <c r="BR8599" s="1"/>
      <c r="BS8599" s="1"/>
      <c r="BT8599" s="1"/>
      <c r="BU8599" s="4"/>
      <c r="BV8599" s="1"/>
      <c r="BW8599" s="3"/>
      <c r="BX8599" s="4"/>
      <c r="BY8599" s="5"/>
      <c r="BZ8599" s="5"/>
      <c r="CA8599" s="5"/>
      <c r="CB8599" s="5"/>
      <c r="CC8599" s="5"/>
      <c r="CD8599" s="43"/>
    </row>
    <row r="8600" spans="1:82" x14ac:dyDescent="0.25">
      <c r="A8600" s="8"/>
      <c r="B8600" s="5"/>
      <c r="C8600" s="5"/>
      <c r="D8600" s="5"/>
      <c r="E8600" s="5"/>
      <c r="F8600" s="94" t="str">
        <f t="shared" si="1349"/>
        <v/>
      </c>
      <c r="G8600" s="94" t="str">
        <f t="shared" si="1350"/>
        <v/>
      </c>
      <c r="H8600" s="127" t="str">
        <f>IF(A8600&lt;&gt;"",IF(MID(C8600,1,1)="c",$AS$26,IF(MID(C8600,1,1)="r",$AS$41,IF(MID(C8600,1,1)="p",#REF!,#REF!))),"")</f>
        <v/>
      </c>
      <c r="I8600" s="92" t="str">
        <f t="shared" si="1351"/>
        <v/>
      </c>
      <c r="J8600" s="92" t="str">
        <f t="shared" si="1352"/>
        <v/>
      </c>
      <c r="K8600" s="92" t="str">
        <f t="shared" si="1353"/>
        <v/>
      </c>
      <c r="L8600" s="92" t="str">
        <f t="shared" si="1354"/>
        <v/>
      </c>
      <c r="M8600" s="95" t="str">
        <f>IF(A8600&lt;&gt;"",IF(MID(C8600,1,1)="c",SigmaEpsConcrete(I8600,$AN$30:$AN$33,$AR$30:$AR$33,$AS$26,$AS$27,$AS$28,$AQ$20,$AU$19),""),"")</f>
        <v/>
      </c>
      <c r="N8600" s="95" t="str">
        <f>IF(A8600&lt;&gt;"",IF(MID(C8600,1,1)="r",SigmaEpsReinf(J8600,$AS$42:$AS$43,$AS$41,$AS$39,$AS$40,$AQ$38),""),"")</f>
        <v/>
      </c>
      <c r="Q8600" s="92" t="str">
        <f t="shared" si="1356"/>
        <v/>
      </c>
      <c r="R8600" s="92" t="str">
        <f t="shared" si="1357"/>
        <v/>
      </c>
      <c r="U8600" s="5"/>
      <c r="V8600" s="5"/>
      <c r="W8600" s="94" t="str">
        <f t="shared" si="1355"/>
        <v/>
      </c>
      <c r="X8600" s="94" t="str">
        <f t="shared" si="1358"/>
        <v/>
      </c>
      <c r="Y8600" s="5"/>
      <c r="BK8600" s="8"/>
      <c r="BL8600" s="5"/>
      <c r="BM8600" s="5"/>
      <c r="BN8600" s="5"/>
      <c r="BO8600" s="5"/>
      <c r="BP8600" s="1"/>
      <c r="BQ8600" s="1"/>
      <c r="BR8600" s="1"/>
      <c r="BS8600" s="1"/>
      <c r="BT8600" s="1"/>
      <c r="BU8600" s="4"/>
      <c r="BV8600" s="1"/>
      <c r="BW8600" s="3"/>
      <c r="BX8600" s="4"/>
      <c r="BY8600" s="5"/>
      <c r="BZ8600" s="5"/>
      <c r="CA8600" s="5"/>
      <c r="CB8600" s="5"/>
      <c r="CC8600" s="5"/>
      <c r="CD8600" s="43"/>
    </row>
    <row r="8601" spans="1:82" x14ac:dyDescent="0.25">
      <c r="A8601" s="8"/>
      <c r="B8601" s="5"/>
      <c r="C8601" s="5"/>
      <c r="D8601" s="5"/>
      <c r="E8601" s="5"/>
      <c r="F8601" s="94" t="str">
        <f t="shared" si="1349"/>
        <v/>
      </c>
      <c r="G8601" s="94" t="str">
        <f t="shared" si="1350"/>
        <v/>
      </c>
      <c r="H8601" s="127" t="str">
        <f>IF(A8601&lt;&gt;"",IF(MID(C8601,1,1)="c",$AS$26,IF(MID(C8601,1,1)="r",$AS$41,IF(MID(C8601,1,1)="p",#REF!,#REF!))),"")</f>
        <v/>
      </c>
      <c r="I8601" s="92" t="str">
        <f t="shared" si="1351"/>
        <v/>
      </c>
      <c r="J8601" s="92" t="str">
        <f t="shared" si="1352"/>
        <v/>
      </c>
      <c r="K8601" s="92" t="str">
        <f t="shared" si="1353"/>
        <v/>
      </c>
      <c r="L8601" s="92" t="str">
        <f t="shared" si="1354"/>
        <v/>
      </c>
      <c r="M8601" s="95" t="str">
        <f>IF(A8601&lt;&gt;"",IF(MID(C8601,1,1)="c",SigmaEpsConcrete(I8601,$AN$30:$AN$33,$AR$30:$AR$33,$AS$26,$AS$27,$AS$28,$AQ$20,$AU$19),""),"")</f>
        <v/>
      </c>
      <c r="N8601" s="95" t="str">
        <f>IF(A8601&lt;&gt;"",IF(MID(C8601,1,1)="r",SigmaEpsReinf(J8601,$AS$42:$AS$43,$AS$41,$AS$39,$AS$40,$AQ$38),""),"")</f>
        <v/>
      </c>
      <c r="Q8601" s="92" t="str">
        <f t="shared" si="1356"/>
        <v/>
      </c>
      <c r="R8601" s="92" t="str">
        <f t="shared" si="1357"/>
        <v/>
      </c>
      <c r="U8601" s="5"/>
      <c r="V8601" s="5"/>
      <c r="W8601" s="94" t="str">
        <f t="shared" si="1355"/>
        <v/>
      </c>
      <c r="X8601" s="94" t="str">
        <f t="shared" si="1358"/>
        <v/>
      </c>
      <c r="Y8601" s="5"/>
      <c r="BK8601" s="8"/>
      <c r="BL8601" s="5"/>
      <c r="BM8601" s="5"/>
      <c r="BN8601" s="5"/>
      <c r="BO8601" s="5"/>
      <c r="BP8601" s="1"/>
      <c r="BQ8601" s="1"/>
      <c r="BR8601" s="1"/>
      <c r="BS8601" s="1"/>
      <c r="BT8601" s="1"/>
      <c r="BU8601" s="4"/>
      <c r="BV8601" s="1"/>
      <c r="BW8601" s="3"/>
      <c r="BX8601" s="4"/>
      <c r="BY8601" s="5"/>
      <c r="BZ8601" s="5"/>
      <c r="CA8601" s="5"/>
      <c r="CB8601" s="5"/>
      <c r="CC8601" s="5"/>
      <c r="CD8601" s="43"/>
    </row>
    <row r="8602" spans="1:82" x14ac:dyDescent="0.25">
      <c r="A8602" s="8"/>
      <c r="B8602" s="5"/>
      <c r="C8602" s="5"/>
      <c r="D8602" s="5"/>
      <c r="E8602" s="5"/>
      <c r="F8602" s="94" t="str">
        <f t="shared" si="1349"/>
        <v/>
      </c>
      <c r="G8602" s="94" t="str">
        <f t="shared" si="1350"/>
        <v/>
      </c>
      <c r="H8602" s="127" t="str">
        <f>IF(A8602&lt;&gt;"",IF(MID(C8602,1,1)="c",$AS$26,IF(MID(C8602,1,1)="r",$AS$41,IF(MID(C8602,1,1)="p",#REF!,#REF!))),"")</f>
        <v/>
      </c>
      <c r="I8602" s="92" t="str">
        <f t="shared" si="1351"/>
        <v/>
      </c>
      <c r="J8602" s="92" t="str">
        <f t="shared" si="1352"/>
        <v/>
      </c>
      <c r="K8602" s="92" t="str">
        <f t="shared" si="1353"/>
        <v/>
      </c>
      <c r="L8602" s="92" t="str">
        <f t="shared" si="1354"/>
        <v/>
      </c>
      <c r="M8602" s="95" t="str">
        <f>IF(A8602&lt;&gt;"",IF(MID(C8602,1,1)="c",SigmaEpsConcrete(I8602,$AN$30:$AN$33,$AR$30:$AR$33,$AS$26,$AS$27,$AS$28,$AQ$20,$AU$19),""),"")</f>
        <v/>
      </c>
      <c r="N8602" s="95" t="str">
        <f>IF(A8602&lt;&gt;"",IF(MID(C8602,1,1)="r",SigmaEpsReinf(J8602,$AS$42:$AS$43,$AS$41,$AS$39,$AS$40,$AQ$38),""),"")</f>
        <v/>
      </c>
      <c r="Q8602" s="92" t="str">
        <f t="shared" si="1356"/>
        <v/>
      </c>
      <c r="R8602" s="92" t="str">
        <f t="shared" si="1357"/>
        <v/>
      </c>
      <c r="U8602" s="5"/>
      <c r="V8602" s="5"/>
      <c r="W8602" s="94" t="str">
        <f t="shared" si="1355"/>
        <v/>
      </c>
      <c r="X8602" s="94" t="str">
        <f t="shared" si="1358"/>
        <v/>
      </c>
      <c r="Y8602" s="5"/>
      <c r="BK8602" s="8"/>
      <c r="BL8602" s="5"/>
      <c r="BM8602" s="5"/>
      <c r="BN8602" s="5"/>
      <c r="BO8602" s="5"/>
      <c r="BP8602" s="1"/>
      <c r="BQ8602" s="1"/>
      <c r="BR8602" s="1"/>
      <c r="BS8602" s="1"/>
      <c r="BT8602" s="1"/>
      <c r="BU8602" s="4"/>
      <c r="BV8602" s="1"/>
      <c r="BW8602" s="3"/>
      <c r="BX8602" s="4"/>
      <c r="BY8602" s="5"/>
      <c r="BZ8602" s="5"/>
      <c r="CA8602" s="5"/>
      <c r="CB8602" s="5"/>
      <c r="CC8602" s="5"/>
      <c r="CD8602" s="43"/>
    </row>
    <row r="8603" spans="1:82" x14ac:dyDescent="0.25">
      <c r="A8603" s="8"/>
      <c r="B8603" s="5"/>
      <c r="C8603" s="5"/>
      <c r="D8603" s="5"/>
      <c r="E8603" s="5"/>
      <c r="F8603" s="94" t="str">
        <f t="shared" si="1349"/>
        <v/>
      </c>
      <c r="G8603" s="94" t="str">
        <f t="shared" si="1350"/>
        <v/>
      </c>
      <c r="H8603" s="127" t="str">
        <f>IF(A8603&lt;&gt;"",IF(MID(C8603,1,1)="c",$AS$26,IF(MID(C8603,1,1)="r",$AS$41,IF(MID(C8603,1,1)="p",#REF!,#REF!))),"")</f>
        <v/>
      </c>
      <c r="I8603" s="92" t="str">
        <f t="shared" si="1351"/>
        <v/>
      </c>
      <c r="J8603" s="92" t="str">
        <f t="shared" si="1352"/>
        <v/>
      </c>
      <c r="K8603" s="92" t="str">
        <f t="shared" si="1353"/>
        <v/>
      </c>
      <c r="L8603" s="92" t="str">
        <f t="shared" si="1354"/>
        <v/>
      </c>
      <c r="M8603" s="95" t="str">
        <f>IF(A8603&lt;&gt;"",IF(MID(C8603,1,1)="c",SigmaEpsConcrete(I8603,$AN$30:$AN$33,$AR$30:$AR$33,$AS$26,$AS$27,$AS$28,$AQ$20,$AU$19),""),"")</f>
        <v/>
      </c>
      <c r="N8603" s="95" t="str">
        <f>IF(A8603&lt;&gt;"",IF(MID(C8603,1,1)="r",SigmaEpsReinf(J8603,$AS$42:$AS$43,$AS$41,$AS$39,$AS$40,$AQ$38),""),"")</f>
        <v/>
      </c>
      <c r="Q8603" s="92" t="str">
        <f t="shared" si="1356"/>
        <v/>
      </c>
      <c r="R8603" s="92" t="str">
        <f t="shared" si="1357"/>
        <v/>
      </c>
      <c r="U8603" s="5"/>
      <c r="V8603" s="5"/>
      <c r="W8603" s="94" t="str">
        <f t="shared" si="1355"/>
        <v/>
      </c>
      <c r="X8603" s="94" t="str">
        <f t="shared" si="1358"/>
        <v/>
      </c>
      <c r="Y8603" s="5"/>
      <c r="BK8603" s="8"/>
      <c r="BL8603" s="5"/>
      <c r="BM8603" s="5"/>
      <c r="BN8603" s="5"/>
      <c r="BO8603" s="5"/>
      <c r="BP8603" s="1"/>
      <c r="BQ8603" s="1"/>
      <c r="BR8603" s="1"/>
      <c r="BS8603" s="1"/>
      <c r="BT8603" s="1"/>
      <c r="BU8603" s="4"/>
      <c r="BV8603" s="1"/>
      <c r="BW8603" s="3"/>
      <c r="BX8603" s="4"/>
      <c r="BY8603" s="5"/>
      <c r="BZ8603" s="5"/>
      <c r="CA8603" s="5"/>
      <c r="CB8603" s="5"/>
      <c r="CC8603" s="5"/>
      <c r="CD8603" s="43"/>
    </row>
    <row r="8604" spans="1:82" x14ac:dyDescent="0.25">
      <c r="A8604" s="8"/>
      <c r="B8604" s="5"/>
      <c r="C8604" s="5"/>
      <c r="D8604" s="5"/>
      <c r="E8604" s="5"/>
      <c r="F8604" s="94" t="str">
        <f t="shared" si="1349"/>
        <v/>
      </c>
      <c r="G8604" s="94" t="str">
        <f t="shared" si="1350"/>
        <v/>
      </c>
      <c r="H8604" s="127" t="str">
        <f>IF(A8604&lt;&gt;"",IF(MID(C8604,1,1)="c",$AS$26,IF(MID(C8604,1,1)="r",$AS$41,IF(MID(C8604,1,1)="p",#REF!,#REF!))),"")</f>
        <v/>
      </c>
      <c r="I8604" s="92" t="str">
        <f t="shared" si="1351"/>
        <v/>
      </c>
      <c r="J8604" s="92" t="str">
        <f t="shared" si="1352"/>
        <v/>
      </c>
      <c r="K8604" s="92" t="str">
        <f t="shared" si="1353"/>
        <v/>
      </c>
      <c r="L8604" s="92" t="str">
        <f t="shared" si="1354"/>
        <v/>
      </c>
      <c r="M8604" s="95" t="str">
        <f>IF(A8604&lt;&gt;"",IF(MID(C8604,1,1)="c",SigmaEpsConcrete(I8604,$AN$30:$AN$33,$AR$30:$AR$33,$AS$26,$AS$27,$AS$28,$AQ$20,$AU$19),""),"")</f>
        <v/>
      </c>
      <c r="N8604" s="95" t="str">
        <f>IF(A8604&lt;&gt;"",IF(MID(C8604,1,1)="r",SigmaEpsReinf(J8604,$AS$42:$AS$43,$AS$41,$AS$39,$AS$40,$AQ$38),""),"")</f>
        <v/>
      </c>
      <c r="Q8604" s="92" t="str">
        <f t="shared" si="1356"/>
        <v/>
      </c>
      <c r="R8604" s="92" t="str">
        <f t="shared" si="1357"/>
        <v/>
      </c>
      <c r="U8604" s="5"/>
      <c r="V8604" s="5"/>
      <c r="W8604" s="94" t="str">
        <f t="shared" si="1355"/>
        <v/>
      </c>
      <c r="X8604" s="94" t="str">
        <f t="shared" si="1358"/>
        <v/>
      </c>
      <c r="Y8604" s="5"/>
      <c r="BK8604" s="8"/>
      <c r="BL8604" s="5"/>
      <c r="BM8604" s="5"/>
      <c r="BN8604" s="5"/>
      <c r="BO8604" s="5"/>
      <c r="BP8604" s="1"/>
      <c r="BQ8604" s="1"/>
      <c r="BR8604" s="1"/>
      <c r="BS8604" s="1"/>
      <c r="BT8604" s="1"/>
      <c r="BU8604" s="4"/>
      <c r="BV8604" s="1"/>
      <c r="BW8604" s="3"/>
      <c r="BX8604" s="4"/>
      <c r="BY8604" s="5"/>
      <c r="BZ8604" s="5"/>
      <c r="CA8604" s="5"/>
      <c r="CB8604" s="5"/>
      <c r="CC8604" s="5"/>
      <c r="CD8604" s="43"/>
    </row>
    <row r="8605" spans="1:82" x14ac:dyDescent="0.25">
      <c r="A8605" s="8"/>
      <c r="B8605" s="5"/>
      <c r="C8605" s="5"/>
      <c r="D8605" s="5"/>
      <c r="E8605" s="5"/>
      <c r="F8605" s="94" t="str">
        <f t="shared" si="1349"/>
        <v/>
      </c>
      <c r="G8605" s="94" t="str">
        <f t="shared" si="1350"/>
        <v/>
      </c>
      <c r="H8605" s="127" t="str">
        <f>IF(A8605&lt;&gt;"",IF(MID(C8605,1,1)="c",$AS$26,IF(MID(C8605,1,1)="r",$AS$41,IF(MID(C8605,1,1)="p",#REF!,#REF!))),"")</f>
        <v/>
      </c>
      <c r="I8605" s="92" t="str">
        <f t="shared" si="1351"/>
        <v/>
      </c>
      <c r="J8605" s="92" t="str">
        <f t="shared" si="1352"/>
        <v/>
      </c>
      <c r="K8605" s="92" t="str">
        <f t="shared" si="1353"/>
        <v/>
      </c>
      <c r="L8605" s="92" t="str">
        <f t="shared" si="1354"/>
        <v/>
      </c>
      <c r="M8605" s="95" t="str">
        <f>IF(A8605&lt;&gt;"",IF(MID(C8605,1,1)="c",SigmaEpsConcrete(I8605,$AN$30:$AN$33,$AR$30:$AR$33,$AS$26,$AS$27,$AS$28,$AQ$20,$AU$19),""),"")</f>
        <v/>
      </c>
      <c r="N8605" s="95" t="str">
        <f>IF(A8605&lt;&gt;"",IF(MID(C8605,1,1)="r",SigmaEpsReinf(J8605,$AS$42:$AS$43,$AS$41,$AS$39,$AS$40,$AQ$38),""),"")</f>
        <v/>
      </c>
      <c r="Q8605" s="92" t="str">
        <f t="shared" si="1356"/>
        <v/>
      </c>
      <c r="R8605" s="92" t="str">
        <f t="shared" si="1357"/>
        <v/>
      </c>
      <c r="U8605" s="5"/>
      <c r="V8605" s="5"/>
      <c r="W8605" s="94" t="str">
        <f t="shared" si="1355"/>
        <v/>
      </c>
      <c r="X8605" s="94" t="str">
        <f t="shared" si="1358"/>
        <v/>
      </c>
      <c r="Y8605" s="5"/>
      <c r="BK8605" s="8"/>
      <c r="BL8605" s="5"/>
      <c r="BM8605" s="5"/>
      <c r="BN8605" s="5"/>
      <c r="BO8605" s="5"/>
      <c r="BP8605" s="1"/>
      <c r="BQ8605" s="1"/>
      <c r="BR8605" s="1"/>
      <c r="BS8605" s="1"/>
      <c r="BT8605" s="1"/>
      <c r="BU8605" s="4"/>
      <c r="BV8605" s="1"/>
      <c r="BW8605" s="3"/>
      <c r="BX8605" s="4"/>
      <c r="BY8605" s="5"/>
      <c r="BZ8605" s="5"/>
      <c r="CA8605" s="5"/>
      <c r="CB8605" s="5"/>
      <c r="CC8605" s="5"/>
      <c r="CD8605" s="43"/>
    </row>
    <row r="8606" spans="1:82" x14ac:dyDescent="0.25">
      <c r="A8606" s="8"/>
      <c r="B8606" s="5"/>
      <c r="C8606" s="5"/>
      <c r="D8606" s="5"/>
      <c r="E8606" s="5"/>
      <c r="F8606" s="94" t="str">
        <f t="shared" si="1349"/>
        <v/>
      </c>
      <c r="G8606" s="94" t="str">
        <f t="shared" si="1350"/>
        <v/>
      </c>
      <c r="H8606" s="127" t="str">
        <f>IF(A8606&lt;&gt;"",IF(MID(C8606,1,1)="c",$AS$26,IF(MID(C8606,1,1)="r",$AS$41,IF(MID(C8606,1,1)="p",#REF!,#REF!))),"")</f>
        <v/>
      </c>
      <c r="I8606" s="92" t="str">
        <f t="shared" si="1351"/>
        <v/>
      </c>
      <c r="J8606" s="92" t="str">
        <f t="shared" si="1352"/>
        <v/>
      </c>
      <c r="K8606" s="92" t="str">
        <f t="shared" si="1353"/>
        <v/>
      </c>
      <c r="L8606" s="92" t="str">
        <f t="shared" si="1354"/>
        <v/>
      </c>
      <c r="M8606" s="95" t="str">
        <f>IF(A8606&lt;&gt;"",IF(MID(C8606,1,1)="c",SigmaEpsConcrete(I8606,$AN$30:$AN$33,$AR$30:$AR$33,$AS$26,$AS$27,$AS$28,$AQ$20,$AU$19),""),"")</f>
        <v/>
      </c>
      <c r="N8606" s="95" t="str">
        <f>IF(A8606&lt;&gt;"",IF(MID(C8606,1,1)="r",SigmaEpsReinf(J8606,$AS$42:$AS$43,$AS$41,$AS$39,$AS$40,$AQ$38),""),"")</f>
        <v/>
      </c>
      <c r="Q8606" s="92" t="str">
        <f t="shared" si="1356"/>
        <v/>
      </c>
      <c r="R8606" s="92" t="str">
        <f t="shared" si="1357"/>
        <v/>
      </c>
      <c r="U8606" s="5"/>
      <c r="V8606" s="5"/>
      <c r="W8606" s="94" t="str">
        <f t="shared" si="1355"/>
        <v/>
      </c>
      <c r="X8606" s="94" t="str">
        <f t="shared" si="1358"/>
        <v/>
      </c>
      <c r="Y8606" s="5"/>
      <c r="BK8606" s="8"/>
      <c r="BL8606" s="5"/>
      <c r="BM8606" s="5"/>
      <c r="BN8606" s="5"/>
      <c r="BO8606" s="5"/>
      <c r="BP8606" s="1"/>
      <c r="BQ8606" s="1"/>
      <c r="BR8606" s="1"/>
      <c r="BS8606" s="1"/>
      <c r="BT8606" s="1"/>
      <c r="BU8606" s="4"/>
      <c r="BV8606" s="1"/>
      <c r="BW8606" s="3"/>
      <c r="BX8606" s="4"/>
      <c r="BY8606" s="5"/>
      <c r="BZ8606" s="5"/>
      <c r="CA8606" s="5"/>
      <c r="CB8606" s="5"/>
      <c r="CC8606" s="5"/>
      <c r="CD8606" s="43"/>
    </row>
    <row r="8607" spans="1:82" x14ac:dyDescent="0.25">
      <c r="A8607" s="8"/>
      <c r="B8607" s="5"/>
      <c r="C8607" s="5"/>
      <c r="D8607" s="5"/>
      <c r="E8607" s="5"/>
      <c r="F8607" s="94" t="str">
        <f t="shared" si="1349"/>
        <v/>
      </c>
      <c r="G8607" s="94" t="str">
        <f t="shared" si="1350"/>
        <v/>
      </c>
      <c r="H8607" s="127" t="str">
        <f>IF(A8607&lt;&gt;"",IF(MID(C8607,1,1)="c",$AS$26,IF(MID(C8607,1,1)="r",$AS$41,IF(MID(C8607,1,1)="p",#REF!,#REF!))),"")</f>
        <v/>
      </c>
      <c r="I8607" s="92" t="str">
        <f t="shared" si="1351"/>
        <v/>
      </c>
      <c r="J8607" s="92" t="str">
        <f t="shared" si="1352"/>
        <v/>
      </c>
      <c r="K8607" s="92" t="str">
        <f t="shared" si="1353"/>
        <v/>
      </c>
      <c r="L8607" s="92" t="str">
        <f t="shared" si="1354"/>
        <v/>
      </c>
      <c r="M8607" s="95" t="str">
        <f>IF(A8607&lt;&gt;"",IF(MID(C8607,1,1)="c",SigmaEpsConcrete(I8607,$AN$30:$AN$33,$AR$30:$AR$33,$AS$26,$AS$27,$AS$28,$AQ$20,$AU$19),""),"")</f>
        <v/>
      </c>
      <c r="N8607" s="95" t="str">
        <f>IF(A8607&lt;&gt;"",IF(MID(C8607,1,1)="r",SigmaEpsReinf(J8607,$AS$42:$AS$43,$AS$41,$AS$39,$AS$40,$AQ$38),""),"")</f>
        <v/>
      </c>
      <c r="Q8607" s="92" t="str">
        <f t="shared" si="1356"/>
        <v/>
      </c>
      <c r="R8607" s="92" t="str">
        <f t="shared" si="1357"/>
        <v/>
      </c>
      <c r="U8607" s="5"/>
      <c r="V8607" s="5"/>
      <c r="W8607" s="94" t="str">
        <f t="shared" si="1355"/>
        <v/>
      </c>
      <c r="X8607" s="94" t="str">
        <f t="shared" si="1358"/>
        <v/>
      </c>
      <c r="Y8607" s="5"/>
      <c r="BK8607" s="8"/>
      <c r="BL8607" s="5"/>
      <c r="BM8607" s="5"/>
      <c r="BN8607" s="5"/>
      <c r="BO8607" s="5"/>
      <c r="BP8607" s="1"/>
      <c r="BQ8607" s="1"/>
      <c r="BR8607" s="1"/>
      <c r="BS8607" s="1"/>
      <c r="BT8607" s="1"/>
      <c r="BU8607" s="4"/>
      <c r="BV8607" s="1"/>
      <c r="BW8607" s="3"/>
      <c r="BX8607" s="4"/>
      <c r="BY8607" s="5"/>
      <c r="BZ8607" s="5"/>
      <c r="CA8607" s="5"/>
      <c r="CB8607" s="5"/>
      <c r="CC8607" s="5"/>
      <c r="CD8607" s="43"/>
    </row>
    <row r="8608" spans="1:82" x14ac:dyDescent="0.25">
      <c r="A8608" s="8"/>
      <c r="B8608" s="5"/>
      <c r="C8608" s="5"/>
      <c r="D8608" s="5"/>
      <c r="E8608" s="5"/>
      <c r="F8608" s="94" t="str">
        <f t="shared" si="1349"/>
        <v/>
      </c>
      <c r="G8608" s="94" t="str">
        <f t="shared" si="1350"/>
        <v/>
      </c>
      <c r="H8608" s="127" t="str">
        <f>IF(A8608&lt;&gt;"",IF(MID(C8608,1,1)="c",$AS$26,IF(MID(C8608,1,1)="r",$AS$41,IF(MID(C8608,1,1)="p",#REF!,#REF!))),"")</f>
        <v/>
      </c>
      <c r="I8608" s="92" t="str">
        <f t="shared" si="1351"/>
        <v/>
      </c>
      <c r="J8608" s="92" t="str">
        <f t="shared" si="1352"/>
        <v/>
      </c>
      <c r="K8608" s="92" t="str">
        <f t="shared" si="1353"/>
        <v/>
      </c>
      <c r="L8608" s="92" t="str">
        <f t="shared" si="1354"/>
        <v/>
      </c>
      <c r="M8608" s="95" t="str">
        <f>IF(A8608&lt;&gt;"",IF(MID(C8608,1,1)="c",SigmaEpsConcrete(I8608,$AN$30:$AN$33,$AR$30:$AR$33,$AS$26,$AS$27,$AS$28,$AQ$20,$AU$19),""),"")</f>
        <v/>
      </c>
      <c r="N8608" s="95" t="str">
        <f>IF(A8608&lt;&gt;"",IF(MID(C8608,1,1)="r",SigmaEpsReinf(J8608,$AS$42:$AS$43,$AS$41,$AS$39,$AS$40,$AQ$38),""),"")</f>
        <v/>
      </c>
      <c r="Q8608" s="92" t="str">
        <f t="shared" si="1356"/>
        <v/>
      </c>
      <c r="R8608" s="92" t="str">
        <f t="shared" si="1357"/>
        <v/>
      </c>
      <c r="U8608" s="5"/>
      <c r="V8608" s="5"/>
      <c r="W8608" s="94" t="str">
        <f t="shared" si="1355"/>
        <v/>
      </c>
      <c r="X8608" s="94" t="str">
        <f t="shared" si="1358"/>
        <v/>
      </c>
      <c r="Y8608" s="5"/>
      <c r="BK8608" s="8"/>
      <c r="BL8608" s="5"/>
      <c r="BM8608" s="5"/>
      <c r="BN8608" s="5"/>
      <c r="BO8608" s="5"/>
      <c r="BP8608" s="1"/>
      <c r="BQ8608" s="1"/>
      <c r="BR8608" s="1"/>
      <c r="BS8608" s="1"/>
      <c r="BT8608" s="1"/>
      <c r="BU8608" s="4"/>
      <c r="BV8608" s="1"/>
      <c r="BW8608" s="3"/>
      <c r="BX8608" s="4"/>
      <c r="BY8608" s="5"/>
      <c r="BZ8608" s="5"/>
      <c r="CA8608" s="5"/>
      <c r="CB8608" s="5"/>
      <c r="CC8608" s="5"/>
      <c r="CD8608" s="43"/>
    </row>
    <row r="8609" spans="1:82" x14ac:dyDescent="0.25">
      <c r="A8609" s="8"/>
      <c r="B8609" s="5"/>
      <c r="C8609" s="5"/>
      <c r="D8609" s="5"/>
      <c r="E8609" s="5"/>
      <c r="F8609" s="94" t="str">
        <f t="shared" si="1349"/>
        <v/>
      </c>
      <c r="G8609" s="94" t="str">
        <f t="shared" si="1350"/>
        <v/>
      </c>
      <c r="H8609" s="127" t="str">
        <f>IF(A8609&lt;&gt;"",IF(MID(C8609,1,1)="c",$AS$26,IF(MID(C8609,1,1)="r",$AS$41,IF(MID(C8609,1,1)="p",#REF!,#REF!))),"")</f>
        <v/>
      </c>
      <c r="I8609" s="92" t="str">
        <f t="shared" si="1351"/>
        <v/>
      </c>
      <c r="J8609" s="92" t="str">
        <f t="shared" si="1352"/>
        <v/>
      </c>
      <c r="K8609" s="92" t="str">
        <f t="shared" si="1353"/>
        <v/>
      </c>
      <c r="L8609" s="92" t="str">
        <f t="shared" si="1354"/>
        <v/>
      </c>
      <c r="M8609" s="95" t="str">
        <f>IF(A8609&lt;&gt;"",IF(MID(C8609,1,1)="c",SigmaEpsConcrete(I8609,$AN$30:$AN$33,$AR$30:$AR$33,$AS$26,$AS$27,$AS$28,$AQ$20,$AU$19),""),"")</f>
        <v/>
      </c>
      <c r="N8609" s="95" t="str">
        <f>IF(A8609&lt;&gt;"",IF(MID(C8609,1,1)="r",SigmaEpsReinf(J8609,$AS$42:$AS$43,$AS$41,$AS$39,$AS$40,$AQ$38),""),"")</f>
        <v/>
      </c>
      <c r="Q8609" s="92" t="str">
        <f t="shared" si="1356"/>
        <v/>
      </c>
      <c r="R8609" s="92" t="str">
        <f t="shared" si="1357"/>
        <v/>
      </c>
      <c r="U8609" s="5"/>
      <c r="V8609" s="5"/>
      <c r="W8609" s="94" t="str">
        <f t="shared" si="1355"/>
        <v/>
      </c>
      <c r="X8609" s="94" t="str">
        <f t="shared" si="1358"/>
        <v/>
      </c>
      <c r="Y8609" s="5"/>
      <c r="BK8609" s="8"/>
      <c r="BL8609" s="5"/>
      <c r="BM8609" s="5"/>
      <c r="BN8609" s="5"/>
      <c r="BO8609" s="5"/>
      <c r="BP8609" s="1"/>
      <c r="BQ8609" s="1"/>
      <c r="BR8609" s="1"/>
      <c r="BS8609" s="1"/>
      <c r="BT8609" s="1"/>
      <c r="BU8609" s="4"/>
      <c r="BV8609" s="1"/>
      <c r="BW8609" s="3"/>
      <c r="BX8609" s="4"/>
      <c r="BY8609" s="5"/>
      <c r="BZ8609" s="5"/>
      <c r="CA8609" s="5"/>
      <c r="CB8609" s="5"/>
      <c r="CC8609" s="5"/>
      <c r="CD8609" s="43"/>
    </row>
    <row r="8610" spans="1:82" x14ac:dyDescent="0.25">
      <c r="A8610" s="8"/>
      <c r="B8610" s="5"/>
      <c r="C8610" s="5"/>
      <c r="D8610" s="5"/>
      <c r="E8610" s="5"/>
      <c r="F8610" s="94" t="str">
        <f t="shared" si="1349"/>
        <v/>
      </c>
      <c r="G8610" s="94" t="str">
        <f t="shared" si="1350"/>
        <v/>
      </c>
      <c r="H8610" s="127" t="str">
        <f>IF(A8610&lt;&gt;"",IF(MID(C8610,1,1)="c",$AS$26,IF(MID(C8610,1,1)="r",$AS$41,IF(MID(C8610,1,1)="p",#REF!,#REF!))),"")</f>
        <v/>
      </c>
      <c r="I8610" s="92" t="str">
        <f t="shared" si="1351"/>
        <v/>
      </c>
      <c r="J8610" s="92" t="str">
        <f t="shared" si="1352"/>
        <v/>
      </c>
      <c r="K8610" s="92" t="str">
        <f t="shared" si="1353"/>
        <v/>
      </c>
      <c r="L8610" s="92" t="str">
        <f t="shared" si="1354"/>
        <v/>
      </c>
      <c r="M8610" s="95" t="str">
        <f>IF(A8610&lt;&gt;"",IF(MID(C8610,1,1)="c",SigmaEpsConcrete(I8610,$AN$30:$AN$33,$AR$30:$AR$33,$AS$26,$AS$27,$AS$28,$AQ$20,$AU$19),""),"")</f>
        <v/>
      </c>
      <c r="N8610" s="95" t="str">
        <f>IF(A8610&lt;&gt;"",IF(MID(C8610,1,1)="r",SigmaEpsReinf(J8610,$AS$42:$AS$43,$AS$41,$AS$39,$AS$40,$AQ$38),""),"")</f>
        <v/>
      </c>
      <c r="Q8610" s="92" t="str">
        <f t="shared" si="1356"/>
        <v/>
      </c>
      <c r="R8610" s="92" t="str">
        <f t="shared" si="1357"/>
        <v/>
      </c>
      <c r="U8610" s="5"/>
      <c r="V8610" s="5"/>
      <c r="W8610" s="94" t="str">
        <f t="shared" si="1355"/>
        <v/>
      </c>
      <c r="X8610" s="94" t="str">
        <f t="shared" si="1358"/>
        <v/>
      </c>
      <c r="Y8610" s="5"/>
      <c r="BK8610" s="8"/>
      <c r="BL8610" s="5"/>
      <c r="BM8610" s="5"/>
      <c r="BN8610" s="5"/>
      <c r="BO8610" s="5"/>
      <c r="BP8610" s="1"/>
      <c r="BQ8610" s="1"/>
      <c r="BR8610" s="1"/>
      <c r="BS8610" s="1"/>
      <c r="BT8610" s="1"/>
      <c r="BU8610" s="4"/>
      <c r="BV8610" s="1"/>
      <c r="BW8610" s="3"/>
      <c r="BX8610" s="4"/>
      <c r="BY8610" s="5"/>
      <c r="BZ8610" s="5"/>
      <c r="CA8610" s="5"/>
      <c r="CB8610" s="5"/>
      <c r="CC8610" s="5"/>
      <c r="CD8610" s="43"/>
    </row>
    <row r="8611" spans="1:82" x14ac:dyDescent="0.25">
      <c r="A8611" s="8"/>
      <c r="B8611" s="5"/>
      <c r="C8611" s="5"/>
      <c r="D8611" s="5"/>
      <c r="E8611" s="5"/>
      <c r="F8611" s="94" t="str">
        <f t="shared" si="1349"/>
        <v/>
      </c>
      <c r="G8611" s="94" t="str">
        <f t="shared" si="1350"/>
        <v/>
      </c>
      <c r="H8611" s="127" t="str">
        <f>IF(A8611&lt;&gt;"",IF(MID(C8611,1,1)="c",$AS$26,IF(MID(C8611,1,1)="r",$AS$41,IF(MID(C8611,1,1)="p",#REF!,#REF!))),"")</f>
        <v/>
      </c>
      <c r="I8611" s="92" t="str">
        <f t="shared" si="1351"/>
        <v/>
      </c>
      <c r="J8611" s="92" t="str">
        <f t="shared" si="1352"/>
        <v/>
      </c>
      <c r="K8611" s="92" t="str">
        <f t="shared" si="1353"/>
        <v/>
      </c>
      <c r="L8611" s="92" t="str">
        <f t="shared" si="1354"/>
        <v/>
      </c>
      <c r="M8611" s="95" t="str">
        <f>IF(A8611&lt;&gt;"",IF(MID(C8611,1,1)="c",SigmaEpsConcrete(I8611,$AN$30:$AN$33,$AR$30:$AR$33,$AS$26,$AS$27,$AS$28,$AQ$20,$AU$19),""),"")</f>
        <v/>
      </c>
      <c r="N8611" s="95" t="str">
        <f>IF(A8611&lt;&gt;"",IF(MID(C8611,1,1)="r",SigmaEpsReinf(J8611,$AS$42:$AS$43,$AS$41,$AS$39,$AS$40,$AQ$38),""),"")</f>
        <v/>
      </c>
      <c r="Q8611" s="92" t="str">
        <f t="shared" si="1356"/>
        <v/>
      </c>
      <c r="R8611" s="92" t="str">
        <f t="shared" si="1357"/>
        <v/>
      </c>
      <c r="U8611" s="5"/>
      <c r="V8611" s="5"/>
      <c r="W8611" s="94" t="str">
        <f t="shared" si="1355"/>
        <v/>
      </c>
      <c r="X8611" s="94" t="str">
        <f t="shared" si="1358"/>
        <v/>
      </c>
      <c r="Y8611" s="5"/>
      <c r="BK8611" s="8"/>
      <c r="BL8611" s="5"/>
      <c r="BM8611" s="5"/>
      <c r="BN8611" s="5"/>
      <c r="BO8611" s="5"/>
      <c r="BP8611" s="1"/>
      <c r="BQ8611" s="1"/>
      <c r="BR8611" s="1"/>
      <c r="BS8611" s="1"/>
      <c r="BT8611" s="1"/>
      <c r="BU8611" s="4"/>
      <c r="BV8611" s="1"/>
      <c r="BW8611" s="3"/>
      <c r="BX8611" s="4"/>
      <c r="BY8611" s="5"/>
      <c r="BZ8611" s="5"/>
      <c r="CA8611" s="5"/>
      <c r="CB8611" s="5"/>
      <c r="CC8611" s="5"/>
      <c r="CD8611" s="43"/>
    </row>
    <row r="8612" spans="1:82" x14ac:dyDescent="0.25">
      <c r="A8612" s="8"/>
      <c r="B8612" s="5"/>
      <c r="C8612" s="5"/>
      <c r="D8612" s="5"/>
      <c r="E8612" s="5"/>
      <c r="F8612" s="94" t="str">
        <f t="shared" si="1349"/>
        <v/>
      </c>
      <c r="G8612" s="94" t="str">
        <f t="shared" si="1350"/>
        <v/>
      </c>
      <c r="H8612" s="127" t="str">
        <f>IF(A8612&lt;&gt;"",IF(MID(C8612,1,1)="c",$AS$26,IF(MID(C8612,1,1)="r",$AS$41,IF(MID(C8612,1,1)="p",#REF!,#REF!))),"")</f>
        <v/>
      </c>
      <c r="I8612" s="92" t="str">
        <f t="shared" si="1351"/>
        <v/>
      </c>
      <c r="J8612" s="92" t="str">
        <f t="shared" si="1352"/>
        <v/>
      </c>
      <c r="K8612" s="92" t="str">
        <f t="shared" si="1353"/>
        <v/>
      </c>
      <c r="L8612" s="92" t="str">
        <f t="shared" si="1354"/>
        <v/>
      </c>
      <c r="M8612" s="95" t="str">
        <f>IF(A8612&lt;&gt;"",IF(MID(C8612,1,1)="c",SigmaEpsConcrete(I8612,$AN$30:$AN$33,$AR$30:$AR$33,$AS$26,$AS$27,$AS$28,$AQ$20,$AU$19),""),"")</f>
        <v/>
      </c>
      <c r="N8612" s="95" t="str">
        <f>IF(A8612&lt;&gt;"",IF(MID(C8612,1,1)="r",SigmaEpsReinf(J8612,$AS$42:$AS$43,$AS$41,$AS$39,$AS$40,$AQ$38),""),"")</f>
        <v/>
      </c>
      <c r="Q8612" s="92" t="str">
        <f t="shared" si="1356"/>
        <v/>
      </c>
      <c r="R8612" s="92" t="str">
        <f t="shared" si="1357"/>
        <v/>
      </c>
      <c r="U8612" s="5"/>
      <c r="V8612" s="5"/>
      <c r="W8612" s="94" t="str">
        <f t="shared" si="1355"/>
        <v/>
      </c>
      <c r="X8612" s="94" t="str">
        <f t="shared" si="1358"/>
        <v/>
      </c>
      <c r="Y8612" s="5"/>
      <c r="BK8612" s="8"/>
      <c r="BL8612" s="5"/>
      <c r="BM8612" s="5"/>
      <c r="BN8612" s="5"/>
      <c r="BO8612" s="5"/>
      <c r="BP8612" s="1"/>
      <c r="BQ8612" s="1"/>
      <c r="BR8612" s="1"/>
      <c r="BS8612" s="1"/>
      <c r="BT8612" s="1"/>
      <c r="BU8612" s="4"/>
      <c r="BV8612" s="1"/>
      <c r="BW8612" s="3"/>
      <c r="BX8612" s="4"/>
      <c r="BY8612" s="5"/>
      <c r="BZ8612" s="5"/>
      <c r="CA8612" s="5"/>
      <c r="CB8612" s="5"/>
      <c r="CC8612" s="5"/>
      <c r="CD8612" s="43"/>
    </row>
    <row r="8613" spans="1:82" x14ac:dyDescent="0.25">
      <c r="A8613" s="8"/>
      <c r="B8613" s="5"/>
      <c r="C8613" s="5"/>
      <c r="D8613" s="5"/>
      <c r="E8613" s="5"/>
      <c r="F8613" s="94" t="str">
        <f t="shared" si="1349"/>
        <v/>
      </c>
      <c r="G8613" s="94" t="str">
        <f t="shared" si="1350"/>
        <v/>
      </c>
      <c r="H8613" s="127" t="str">
        <f>IF(A8613&lt;&gt;"",IF(MID(C8613,1,1)="c",$AS$26,IF(MID(C8613,1,1)="r",$AS$41,IF(MID(C8613,1,1)="p",#REF!,#REF!))),"")</f>
        <v/>
      </c>
      <c r="I8613" s="92" t="str">
        <f t="shared" si="1351"/>
        <v/>
      </c>
      <c r="J8613" s="92" t="str">
        <f t="shared" si="1352"/>
        <v/>
      </c>
      <c r="K8613" s="92" t="str">
        <f t="shared" si="1353"/>
        <v/>
      </c>
      <c r="L8613" s="92" t="str">
        <f t="shared" si="1354"/>
        <v/>
      </c>
      <c r="M8613" s="95" t="str">
        <f>IF(A8613&lt;&gt;"",IF(MID(C8613,1,1)="c",SigmaEpsConcrete(I8613,$AN$30:$AN$33,$AR$30:$AR$33,$AS$26,$AS$27,$AS$28,$AQ$20,$AU$19),""),"")</f>
        <v/>
      </c>
      <c r="N8613" s="95" t="str">
        <f>IF(A8613&lt;&gt;"",IF(MID(C8613,1,1)="r",SigmaEpsReinf(J8613,$AS$42:$AS$43,$AS$41,$AS$39,$AS$40,$AQ$38),""),"")</f>
        <v/>
      </c>
      <c r="Q8613" s="92" t="str">
        <f t="shared" si="1356"/>
        <v/>
      </c>
      <c r="R8613" s="92" t="str">
        <f t="shared" si="1357"/>
        <v/>
      </c>
      <c r="U8613" s="5"/>
      <c r="V8613" s="5"/>
      <c r="W8613" s="94" t="str">
        <f t="shared" si="1355"/>
        <v/>
      </c>
      <c r="X8613" s="94" t="str">
        <f t="shared" si="1358"/>
        <v/>
      </c>
      <c r="Y8613" s="5"/>
      <c r="BK8613" s="8"/>
      <c r="BL8613" s="5"/>
      <c r="BM8613" s="5"/>
      <c r="BN8613" s="5"/>
      <c r="BO8613" s="5"/>
      <c r="BP8613" s="1"/>
      <c r="BQ8613" s="1"/>
      <c r="BR8613" s="1"/>
      <c r="BS8613" s="1"/>
      <c r="BT8613" s="1"/>
      <c r="BU8613" s="4"/>
      <c r="BV8613" s="1"/>
      <c r="BW8613" s="3"/>
      <c r="BX8613" s="4"/>
      <c r="BY8613" s="5"/>
      <c r="BZ8613" s="5"/>
      <c r="CA8613" s="5"/>
      <c r="CB8613" s="5"/>
      <c r="CC8613" s="5"/>
      <c r="CD8613" s="43"/>
    </row>
    <row r="8614" spans="1:82" x14ac:dyDescent="0.25">
      <c r="A8614" s="8"/>
      <c r="B8614" s="5"/>
      <c r="C8614" s="5"/>
      <c r="D8614" s="5"/>
      <c r="E8614" s="5"/>
      <c r="F8614" s="94" t="str">
        <f t="shared" si="1349"/>
        <v/>
      </c>
      <c r="G8614" s="94" t="str">
        <f t="shared" si="1350"/>
        <v/>
      </c>
      <c r="H8614" s="127" t="str">
        <f>IF(A8614&lt;&gt;"",IF(MID(C8614,1,1)="c",$AS$26,IF(MID(C8614,1,1)="r",$AS$41,IF(MID(C8614,1,1)="p",#REF!,#REF!))),"")</f>
        <v/>
      </c>
      <c r="I8614" s="92" t="str">
        <f t="shared" si="1351"/>
        <v/>
      </c>
      <c r="J8614" s="92" t="str">
        <f t="shared" si="1352"/>
        <v/>
      </c>
      <c r="K8614" s="92" t="str">
        <f t="shared" si="1353"/>
        <v/>
      </c>
      <c r="L8614" s="92" t="str">
        <f t="shared" si="1354"/>
        <v/>
      </c>
      <c r="M8614" s="95" t="str">
        <f>IF(A8614&lt;&gt;"",IF(MID(C8614,1,1)="c",SigmaEpsConcrete(I8614,$AN$30:$AN$33,$AR$30:$AR$33,$AS$26,$AS$27,$AS$28,$AQ$20,$AU$19),""),"")</f>
        <v/>
      </c>
      <c r="N8614" s="95" t="str">
        <f>IF(A8614&lt;&gt;"",IF(MID(C8614,1,1)="r",SigmaEpsReinf(J8614,$AS$42:$AS$43,$AS$41,$AS$39,$AS$40,$AQ$38),""),"")</f>
        <v/>
      </c>
      <c r="Q8614" s="92" t="str">
        <f t="shared" si="1356"/>
        <v/>
      </c>
      <c r="R8614" s="92" t="str">
        <f t="shared" si="1357"/>
        <v/>
      </c>
      <c r="U8614" s="5"/>
      <c r="V8614" s="5"/>
      <c r="W8614" s="94" t="str">
        <f t="shared" si="1355"/>
        <v/>
      </c>
      <c r="X8614" s="94" t="str">
        <f t="shared" si="1358"/>
        <v/>
      </c>
      <c r="Y8614" s="5"/>
      <c r="BK8614" s="8"/>
      <c r="BL8614" s="5"/>
      <c r="BM8614" s="5"/>
      <c r="BN8614" s="5"/>
      <c r="BO8614" s="5"/>
      <c r="BP8614" s="1"/>
      <c r="BQ8614" s="1"/>
      <c r="BR8614" s="1"/>
      <c r="BS8614" s="1"/>
      <c r="BT8614" s="1"/>
      <c r="BU8614" s="4"/>
      <c r="BV8614" s="1"/>
      <c r="BW8614" s="3"/>
      <c r="BX8614" s="4"/>
      <c r="BY8614" s="5"/>
      <c r="BZ8614" s="5"/>
      <c r="CA8614" s="5"/>
      <c r="CB8614" s="5"/>
      <c r="CC8614" s="5"/>
      <c r="CD8614" s="43"/>
    </row>
    <row r="8615" spans="1:82" x14ac:dyDescent="0.25">
      <c r="A8615" s="8"/>
      <c r="B8615" s="5"/>
      <c r="C8615" s="5"/>
      <c r="D8615" s="5"/>
      <c r="E8615" s="5"/>
      <c r="F8615" s="94" t="str">
        <f t="shared" si="1349"/>
        <v/>
      </c>
      <c r="G8615" s="94" t="str">
        <f t="shared" si="1350"/>
        <v/>
      </c>
      <c r="H8615" s="127" t="str">
        <f>IF(A8615&lt;&gt;"",IF(MID(C8615,1,1)="c",$AS$26,IF(MID(C8615,1,1)="r",$AS$41,IF(MID(C8615,1,1)="p",#REF!,#REF!))),"")</f>
        <v/>
      </c>
      <c r="I8615" s="92" t="str">
        <f t="shared" si="1351"/>
        <v/>
      </c>
      <c r="J8615" s="92" t="str">
        <f t="shared" si="1352"/>
        <v/>
      </c>
      <c r="K8615" s="92" t="str">
        <f t="shared" si="1353"/>
        <v/>
      </c>
      <c r="L8615" s="92" t="str">
        <f t="shared" si="1354"/>
        <v/>
      </c>
      <c r="M8615" s="95" t="str">
        <f>IF(A8615&lt;&gt;"",IF(MID(C8615,1,1)="c",SigmaEpsConcrete(I8615,$AN$30:$AN$33,$AR$30:$AR$33,$AS$26,$AS$27,$AS$28,$AQ$20,$AU$19),""),"")</f>
        <v/>
      </c>
      <c r="N8615" s="95" t="str">
        <f>IF(A8615&lt;&gt;"",IF(MID(C8615,1,1)="r",SigmaEpsReinf(J8615,$AS$42:$AS$43,$AS$41,$AS$39,$AS$40,$AQ$38),""),"")</f>
        <v/>
      </c>
      <c r="Q8615" s="92" t="str">
        <f t="shared" si="1356"/>
        <v/>
      </c>
      <c r="R8615" s="92" t="str">
        <f t="shared" si="1357"/>
        <v/>
      </c>
      <c r="U8615" s="5"/>
      <c r="V8615" s="5"/>
      <c r="W8615" s="94" t="str">
        <f t="shared" si="1355"/>
        <v/>
      </c>
      <c r="X8615" s="94" t="str">
        <f t="shared" si="1358"/>
        <v/>
      </c>
      <c r="Y8615" s="5"/>
      <c r="BK8615" s="8"/>
      <c r="BL8615" s="5"/>
      <c r="BM8615" s="5"/>
      <c r="BN8615" s="5"/>
      <c r="BO8615" s="5"/>
      <c r="BP8615" s="1"/>
      <c r="BQ8615" s="1"/>
      <c r="BR8615" s="1"/>
      <c r="BS8615" s="1"/>
      <c r="BT8615" s="1"/>
      <c r="BU8615" s="4"/>
      <c r="BV8615" s="1"/>
      <c r="BW8615" s="3"/>
      <c r="BX8615" s="4"/>
      <c r="BY8615" s="5"/>
      <c r="BZ8615" s="5"/>
      <c r="CA8615" s="5"/>
      <c r="CB8615" s="5"/>
      <c r="CC8615" s="5"/>
      <c r="CD8615" s="43"/>
    </row>
    <row r="8616" spans="1:82" x14ac:dyDescent="0.25">
      <c r="A8616" s="8"/>
      <c r="B8616" s="5"/>
      <c r="C8616" s="5"/>
      <c r="D8616" s="5"/>
      <c r="E8616" s="5"/>
      <c r="F8616" s="94" t="str">
        <f t="shared" si="1349"/>
        <v/>
      </c>
      <c r="G8616" s="94" t="str">
        <f t="shared" si="1350"/>
        <v/>
      </c>
      <c r="H8616" s="127" t="str">
        <f>IF(A8616&lt;&gt;"",IF(MID(C8616,1,1)="c",$AS$26,IF(MID(C8616,1,1)="r",$AS$41,IF(MID(C8616,1,1)="p",#REF!,#REF!))),"")</f>
        <v/>
      </c>
      <c r="I8616" s="92" t="str">
        <f t="shared" si="1351"/>
        <v/>
      </c>
      <c r="J8616" s="92" t="str">
        <f t="shared" si="1352"/>
        <v/>
      </c>
      <c r="K8616" s="92" t="str">
        <f t="shared" si="1353"/>
        <v/>
      </c>
      <c r="L8616" s="92" t="str">
        <f t="shared" si="1354"/>
        <v/>
      </c>
      <c r="M8616" s="95" t="str">
        <f>IF(A8616&lt;&gt;"",IF(MID(C8616,1,1)="c",SigmaEpsConcrete(I8616,$AN$30:$AN$33,$AR$30:$AR$33,$AS$26,$AS$27,$AS$28,$AQ$20,$AU$19),""),"")</f>
        <v/>
      </c>
      <c r="N8616" s="95" t="str">
        <f>IF(A8616&lt;&gt;"",IF(MID(C8616,1,1)="r",SigmaEpsReinf(J8616,$AS$42:$AS$43,$AS$41,$AS$39,$AS$40,$AQ$38),""),"")</f>
        <v/>
      </c>
      <c r="Q8616" s="92" t="str">
        <f t="shared" si="1356"/>
        <v/>
      </c>
      <c r="R8616" s="92" t="str">
        <f t="shared" si="1357"/>
        <v/>
      </c>
      <c r="U8616" s="5"/>
      <c r="V8616" s="5"/>
      <c r="W8616" s="94" t="str">
        <f t="shared" si="1355"/>
        <v/>
      </c>
      <c r="X8616" s="94" t="str">
        <f t="shared" si="1358"/>
        <v/>
      </c>
      <c r="Y8616" s="5"/>
      <c r="BK8616" s="8"/>
      <c r="BL8616" s="5"/>
      <c r="BM8616" s="5"/>
      <c r="BN8616" s="5"/>
      <c r="BO8616" s="5"/>
      <c r="BP8616" s="1"/>
      <c r="BQ8616" s="1"/>
      <c r="BR8616" s="1"/>
      <c r="BS8616" s="1"/>
      <c r="BT8616" s="1"/>
      <c r="BU8616" s="4"/>
      <c r="BV8616" s="1"/>
      <c r="BW8616" s="3"/>
      <c r="BX8616" s="4"/>
      <c r="BY8616" s="5"/>
      <c r="BZ8616" s="5"/>
      <c r="CA8616" s="5"/>
      <c r="CB8616" s="5"/>
      <c r="CC8616" s="5"/>
      <c r="CD8616" s="43"/>
    </row>
    <row r="8617" spans="1:82" x14ac:dyDescent="0.25">
      <c r="A8617" s="8"/>
      <c r="B8617" s="5"/>
      <c r="C8617" s="5"/>
      <c r="D8617" s="5"/>
      <c r="E8617" s="5"/>
      <c r="F8617" s="94" t="str">
        <f t="shared" si="1349"/>
        <v/>
      </c>
      <c r="G8617" s="94" t="str">
        <f t="shared" si="1350"/>
        <v/>
      </c>
      <c r="H8617" s="127" t="str">
        <f>IF(A8617&lt;&gt;"",IF(MID(C8617,1,1)="c",$AS$26,IF(MID(C8617,1,1)="r",$AS$41,IF(MID(C8617,1,1)="p",#REF!,#REF!))),"")</f>
        <v/>
      </c>
      <c r="I8617" s="92" t="str">
        <f t="shared" si="1351"/>
        <v/>
      </c>
      <c r="J8617" s="92" t="str">
        <f t="shared" si="1352"/>
        <v/>
      </c>
      <c r="K8617" s="92" t="str">
        <f t="shared" si="1353"/>
        <v/>
      </c>
      <c r="L8617" s="92" t="str">
        <f t="shared" si="1354"/>
        <v/>
      </c>
      <c r="M8617" s="95" t="str">
        <f>IF(A8617&lt;&gt;"",IF(MID(C8617,1,1)="c",SigmaEpsConcrete(I8617,$AN$30:$AN$33,$AR$30:$AR$33,$AS$26,$AS$27,$AS$28,$AQ$20,$AU$19),""),"")</f>
        <v/>
      </c>
      <c r="N8617" s="95" t="str">
        <f>IF(A8617&lt;&gt;"",IF(MID(C8617,1,1)="r",SigmaEpsReinf(J8617,$AS$42:$AS$43,$AS$41,$AS$39,$AS$40,$AQ$38),""),"")</f>
        <v/>
      </c>
      <c r="Q8617" s="92" t="str">
        <f t="shared" si="1356"/>
        <v/>
      </c>
      <c r="R8617" s="92" t="str">
        <f t="shared" si="1357"/>
        <v/>
      </c>
      <c r="U8617" s="5"/>
      <c r="V8617" s="5"/>
      <c r="W8617" s="94" t="str">
        <f t="shared" si="1355"/>
        <v/>
      </c>
      <c r="X8617" s="94" t="str">
        <f t="shared" si="1358"/>
        <v/>
      </c>
      <c r="Y8617" s="5"/>
      <c r="BK8617" s="8"/>
      <c r="BL8617" s="5"/>
      <c r="BM8617" s="5"/>
      <c r="BN8617" s="5"/>
      <c r="BO8617" s="5"/>
      <c r="BP8617" s="1"/>
      <c r="BQ8617" s="1"/>
      <c r="BR8617" s="1"/>
      <c r="BS8617" s="1"/>
      <c r="BT8617" s="1"/>
      <c r="BU8617" s="4"/>
      <c r="BV8617" s="1"/>
      <c r="BW8617" s="3"/>
      <c r="BX8617" s="4"/>
      <c r="BY8617" s="5"/>
      <c r="BZ8617" s="5"/>
      <c r="CA8617" s="5"/>
      <c r="CB8617" s="5"/>
      <c r="CC8617" s="5"/>
      <c r="CD8617" s="43"/>
    </row>
    <row r="8618" spans="1:82" x14ac:dyDescent="0.25">
      <c r="A8618" s="8"/>
      <c r="B8618" s="5"/>
      <c r="C8618" s="5"/>
      <c r="D8618" s="5"/>
      <c r="E8618" s="5"/>
      <c r="F8618" s="94" t="str">
        <f t="shared" si="1349"/>
        <v/>
      </c>
      <c r="G8618" s="94" t="str">
        <f t="shared" si="1350"/>
        <v/>
      </c>
      <c r="H8618" s="127" t="str">
        <f>IF(A8618&lt;&gt;"",IF(MID(C8618,1,1)="c",$AS$26,IF(MID(C8618,1,1)="r",$AS$41,IF(MID(C8618,1,1)="p",#REF!,#REF!))),"")</f>
        <v/>
      </c>
      <c r="I8618" s="92" t="str">
        <f t="shared" si="1351"/>
        <v/>
      </c>
      <c r="J8618" s="92" t="str">
        <f t="shared" si="1352"/>
        <v/>
      </c>
      <c r="K8618" s="92" t="str">
        <f t="shared" si="1353"/>
        <v/>
      </c>
      <c r="L8618" s="92" t="str">
        <f t="shared" si="1354"/>
        <v/>
      </c>
      <c r="M8618" s="95" t="str">
        <f>IF(A8618&lt;&gt;"",IF(MID(C8618,1,1)="c",SigmaEpsConcrete(I8618,$AN$30:$AN$33,$AR$30:$AR$33,$AS$26,$AS$27,$AS$28,$AQ$20,$AU$19),""),"")</f>
        <v/>
      </c>
      <c r="N8618" s="95" t="str">
        <f>IF(A8618&lt;&gt;"",IF(MID(C8618,1,1)="r",SigmaEpsReinf(J8618,$AS$42:$AS$43,$AS$41,$AS$39,$AS$40,$AQ$38),""),"")</f>
        <v/>
      </c>
      <c r="Q8618" s="92" t="str">
        <f t="shared" si="1356"/>
        <v/>
      </c>
      <c r="R8618" s="92" t="str">
        <f t="shared" si="1357"/>
        <v/>
      </c>
      <c r="U8618" s="5"/>
      <c r="V8618" s="5"/>
      <c r="W8618" s="94" t="str">
        <f t="shared" si="1355"/>
        <v/>
      </c>
      <c r="X8618" s="94" t="str">
        <f t="shared" si="1358"/>
        <v/>
      </c>
      <c r="Y8618" s="5"/>
      <c r="BK8618" s="8"/>
      <c r="BL8618" s="5"/>
      <c r="BM8618" s="5"/>
      <c r="BN8618" s="5"/>
      <c r="BO8618" s="5"/>
      <c r="BP8618" s="1"/>
      <c r="BQ8618" s="1"/>
      <c r="BR8618" s="1"/>
      <c r="BS8618" s="1"/>
      <c r="BT8618" s="1"/>
      <c r="BU8618" s="4"/>
      <c r="BV8618" s="1"/>
      <c r="BW8618" s="3"/>
      <c r="BX8618" s="4"/>
      <c r="BY8618" s="5"/>
      <c r="BZ8618" s="5"/>
      <c r="CA8618" s="5"/>
      <c r="CB8618" s="5"/>
      <c r="CC8618" s="5"/>
      <c r="CD8618" s="43"/>
    </row>
    <row r="8619" spans="1:82" x14ac:dyDescent="0.25">
      <c r="A8619" s="8"/>
      <c r="B8619" s="5"/>
      <c r="C8619" s="5"/>
      <c r="D8619" s="5"/>
      <c r="E8619" s="5"/>
      <c r="F8619" s="94" t="str">
        <f t="shared" si="1349"/>
        <v/>
      </c>
      <c r="G8619" s="94" t="str">
        <f t="shared" si="1350"/>
        <v/>
      </c>
      <c r="H8619" s="127" t="str">
        <f>IF(A8619&lt;&gt;"",IF(MID(C8619,1,1)="c",$AS$26,IF(MID(C8619,1,1)="r",$AS$41,IF(MID(C8619,1,1)="p",#REF!,#REF!))),"")</f>
        <v/>
      </c>
      <c r="I8619" s="92" t="str">
        <f t="shared" si="1351"/>
        <v/>
      </c>
      <c r="J8619" s="92" t="str">
        <f t="shared" si="1352"/>
        <v/>
      </c>
      <c r="K8619" s="92" t="str">
        <f t="shared" si="1353"/>
        <v/>
      </c>
      <c r="L8619" s="92" t="str">
        <f t="shared" si="1354"/>
        <v/>
      </c>
      <c r="M8619" s="95" t="str">
        <f>IF(A8619&lt;&gt;"",IF(MID(C8619,1,1)="c",SigmaEpsConcrete(I8619,$AN$30:$AN$33,$AR$30:$AR$33,$AS$26,$AS$27,$AS$28,$AQ$20,$AU$19),""),"")</f>
        <v/>
      </c>
      <c r="N8619" s="95" t="str">
        <f>IF(A8619&lt;&gt;"",IF(MID(C8619,1,1)="r",SigmaEpsReinf(J8619,$AS$42:$AS$43,$AS$41,$AS$39,$AS$40,$AQ$38),""),"")</f>
        <v/>
      </c>
      <c r="Q8619" s="92" t="str">
        <f t="shared" si="1356"/>
        <v/>
      </c>
      <c r="R8619" s="92" t="str">
        <f t="shared" si="1357"/>
        <v/>
      </c>
      <c r="U8619" s="5"/>
      <c r="V8619" s="5"/>
      <c r="W8619" s="94" t="str">
        <f t="shared" si="1355"/>
        <v/>
      </c>
      <c r="X8619" s="94" t="str">
        <f t="shared" si="1358"/>
        <v/>
      </c>
      <c r="Y8619" s="5"/>
      <c r="BK8619" s="8"/>
      <c r="BL8619" s="5"/>
      <c r="BM8619" s="5"/>
      <c r="BN8619" s="5"/>
      <c r="BO8619" s="5"/>
      <c r="BP8619" s="1"/>
      <c r="BQ8619" s="1"/>
      <c r="BR8619" s="1"/>
      <c r="BS8619" s="1"/>
      <c r="BT8619" s="1"/>
      <c r="BU8619" s="4"/>
      <c r="BV8619" s="1"/>
      <c r="BW8619" s="3"/>
      <c r="BX8619" s="4"/>
      <c r="BY8619" s="5"/>
      <c r="BZ8619" s="5"/>
      <c r="CA8619" s="5"/>
      <c r="CB8619" s="5"/>
      <c r="CC8619" s="5"/>
      <c r="CD8619" s="43"/>
    </row>
    <row r="8620" spans="1:82" x14ac:dyDescent="0.25">
      <c r="A8620" s="8"/>
      <c r="B8620" s="5"/>
      <c r="C8620" s="5"/>
      <c r="D8620" s="5"/>
      <c r="E8620" s="5"/>
      <c r="F8620" s="94" t="str">
        <f t="shared" si="1349"/>
        <v/>
      </c>
      <c r="G8620" s="94" t="str">
        <f t="shared" si="1350"/>
        <v/>
      </c>
      <c r="H8620" s="127" t="str">
        <f>IF(A8620&lt;&gt;"",IF(MID(C8620,1,1)="c",$AS$26,IF(MID(C8620,1,1)="r",$AS$41,IF(MID(C8620,1,1)="p",#REF!,#REF!))),"")</f>
        <v/>
      </c>
      <c r="I8620" s="92" t="str">
        <f t="shared" si="1351"/>
        <v/>
      </c>
      <c r="J8620" s="92" t="str">
        <f t="shared" si="1352"/>
        <v/>
      </c>
      <c r="K8620" s="92" t="str">
        <f t="shared" si="1353"/>
        <v/>
      </c>
      <c r="L8620" s="92" t="str">
        <f t="shared" si="1354"/>
        <v/>
      </c>
      <c r="M8620" s="95" t="str">
        <f>IF(A8620&lt;&gt;"",IF(MID(C8620,1,1)="c",SigmaEpsConcrete(I8620,$AN$30:$AN$33,$AR$30:$AR$33,$AS$26,$AS$27,$AS$28,$AQ$20,$AU$19),""),"")</f>
        <v/>
      </c>
      <c r="N8620" s="95" t="str">
        <f>IF(A8620&lt;&gt;"",IF(MID(C8620,1,1)="r",SigmaEpsReinf(J8620,$AS$42:$AS$43,$AS$41,$AS$39,$AS$40,$AQ$38),""),"")</f>
        <v/>
      </c>
      <c r="Q8620" s="92" t="str">
        <f t="shared" si="1356"/>
        <v/>
      </c>
      <c r="R8620" s="92" t="str">
        <f t="shared" si="1357"/>
        <v/>
      </c>
      <c r="U8620" s="5"/>
      <c r="V8620" s="5"/>
      <c r="W8620" s="94" t="str">
        <f t="shared" si="1355"/>
        <v/>
      </c>
      <c r="X8620" s="94" t="str">
        <f t="shared" si="1358"/>
        <v/>
      </c>
      <c r="Y8620" s="5"/>
      <c r="BK8620" s="8"/>
      <c r="BL8620" s="5"/>
      <c r="BM8620" s="5"/>
      <c r="BN8620" s="5"/>
      <c r="BO8620" s="5"/>
      <c r="BP8620" s="1"/>
      <c r="BQ8620" s="1"/>
      <c r="BR8620" s="1"/>
      <c r="BS8620" s="1"/>
      <c r="BT8620" s="1"/>
      <c r="BU8620" s="4"/>
      <c r="BV8620" s="1"/>
      <c r="BW8620" s="3"/>
      <c r="BX8620" s="4"/>
      <c r="BY8620" s="5"/>
      <c r="BZ8620" s="5"/>
      <c r="CA8620" s="5"/>
      <c r="CB8620" s="5"/>
      <c r="CC8620" s="5"/>
      <c r="CD8620" s="43"/>
    </row>
    <row r="8621" spans="1:82" x14ac:dyDescent="0.25">
      <c r="A8621" s="8"/>
      <c r="B8621" s="5"/>
      <c r="C8621" s="5"/>
      <c r="D8621" s="5"/>
      <c r="E8621" s="5"/>
      <c r="F8621" s="94" t="str">
        <f t="shared" si="1349"/>
        <v/>
      </c>
      <c r="G8621" s="94" t="str">
        <f t="shared" si="1350"/>
        <v/>
      </c>
      <c r="H8621" s="127" t="str">
        <f>IF(A8621&lt;&gt;"",IF(MID(C8621,1,1)="c",$AS$26,IF(MID(C8621,1,1)="r",$AS$41,IF(MID(C8621,1,1)="p",#REF!,#REF!))),"")</f>
        <v/>
      </c>
      <c r="I8621" s="92" t="str">
        <f t="shared" si="1351"/>
        <v/>
      </c>
      <c r="J8621" s="92" t="str">
        <f t="shared" si="1352"/>
        <v/>
      </c>
      <c r="K8621" s="92" t="str">
        <f t="shared" si="1353"/>
        <v/>
      </c>
      <c r="L8621" s="92" t="str">
        <f t="shared" si="1354"/>
        <v/>
      </c>
      <c r="M8621" s="95" t="str">
        <f>IF(A8621&lt;&gt;"",IF(MID(C8621,1,1)="c",SigmaEpsConcrete(I8621,$AN$30:$AN$33,$AR$30:$AR$33,$AS$26,$AS$27,$AS$28,$AQ$20,$AU$19),""),"")</f>
        <v/>
      </c>
      <c r="N8621" s="95" t="str">
        <f>IF(A8621&lt;&gt;"",IF(MID(C8621,1,1)="r",SigmaEpsReinf(J8621,$AS$42:$AS$43,$AS$41,$AS$39,$AS$40,$AQ$38),""),"")</f>
        <v/>
      </c>
      <c r="Q8621" s="92" t="str">
        <f t="shared" si="1356"/>
        <v/>
      </c>
      <c r="R8621" s="92" t="str">
        <f t="shared" si="1357"/>
        <v/>
      </c>
      <c r="U8621" s="5"/>
      <c r="V8621" s="5"/>
      <c r="W8621" s="94" t="str">
        <f t="shared" si="1355"/>
        <v/>
      </c>
      <c r="X8621" s="94" t="str">
        <f t="shared" si="1358"/>
        <v/>
      </c>
      <c r="Y8621" s="5"/>
      <c r="BK8621" s="8"/>
      <c r="BL8621" s="5"/>
      <c r="BM8621" s="5"/>
      <c r="BN8621" s="5"/>
      <c r="BO8621" s="5"/>
      <c r="BP8621" s="1"/>
      <c r="BQ8621" s="1"/>
      <c r="BR8621" s="1"/>
      <c r="BS8621" s="1"/>
      <c r="BT8621" s="1"/>
      <c r="BU8621" s="4"/>
      <c r="BV8621" s="1"/>
      <c r="BW8621" s="3"/>
      <c r="BX8621" s="4"/>
      <c r="BY8621" s="5"/>
      <c r="BZ8621" s="5"/>
      <c r="CA8621" s="5"/>
      <c r="CB8621" s="5"/>
      <c r="CC8621" s="5"/>
      <c r="CD8621" s="43"/>
    </row>
    <row r="8622" spans="1:82" x14ac:dyDescent="0.25">
      <c r="A8622" s="8"/>
      <c r="B8622" s="5"/>
      <c r="C8622" s="5"/>
      <c r="D8622" s="5"/>
      <c r="E8622" s="5"/>
      <c r="F8622" s="94" t="str">
        <f t="shared" si="1349"/>
        <v/>
      </c>
      <c r="G8622" s="94" t="str">
        <f t="shared" si="1350"/>
        <v/>
      </c>
      <c r="H8622" s="127" t="str">
        <f>IF(A8622&lt;&gt;"",IF(MID(C8622,1,1)="c",$AS$26,IF(MID(C8622,1,1)="r",$AS$41,IF(MID(C8622,1,1)="p",#REF!,#REF!))),"")</f>
        <v/>
      </c>
      <c r="I8622" s="92" t="str">
        <f t="shared" si="1351"/>
        <v/>
      </c>
      <c r="J8622" s="92" t="str">
        <f t="shared" si="1352"/>
        <v/>
      </c>
      <c r="K8622" s="92" t="str">
        <f t="shared" si="1353"/>
        <v/>
      </c>
      <c r="L8622" s="92" t="str">
        <f t="shared" si="1354"/>
        <v/>
      </c>
      <c r="M8622" s="95" t="str">
        <f>IF(A8622&lt;&gt;"",IF(MID(C8622,1,1)="c",SigmaEpsConcrete(I8622,$AN$30:$AN$33,$AR$30:$AR$33,$AS$26,$AS$27,$AS$28,$AQ$20,$AU$19),""),"")</f>
        <v/>
      </c>
      <c r="N8622" s="95" t="str">
        <f>IF(A8622&lt;&gt;"",IF(MID(C8622,1,1)="r",SigmaEpsReinf(J8622,$AS$42:$AS$43,$AS$41,$AS$39,$AS$40,$AQ$38),""),"")</f>
        <v/>
      </c>
      <c r="Q8622" s="92" t="str">
        <f t="shared" si="1356"/>
        <v/>
      </c>
      <c r="R8622" s="92" t="str">
        <f t="shared" si="1357"/>
        <v/>
      </c>
      <c r="U8622" s="5"/>
      <c r="V8622" s="5"/>
      <c r="W8622" s="94" t="str">
        <f t="shared" si="1355"/>
        <v/>
      </c>
      <c r="X8622" s="94" t="str">
        <f t="shared" si="1358"/>
        <v/>
      </c>
      <c r="Y8622" s="5"/>
      <c r="BK8622" s="8"/>
      <c r="BL8622" s="5"/>
      <c r="BM8622" s="5"/>
      <c r="BN8622" s="5"/>
      <c r="BO8622" s="5"/>
      <c r="BP8622" s="1"/>
      <c r="BQ8622" s="1"/>
      <c r="BR8622" s="1"/>
      <c r="BS8622" s="1"/>
      <c r="BT8622" s="1"/>
      <c r="BU8622" s="4"/>
      <c r="BV8622" s="1"/>
      <c r="BW8622" s="3"/>
      <c r="BX8622" s="4"/>
      <c r="BY8622" s="5"/>
      <c r="BZ8622" s="5"/>
      <c r="CA8622" s="5"/>
      <c r="CB8622" s="5"/>
      <c r="CC8622" s="5"/>
      <c r="CD8622" s="43"/>
    </row>
    <row r="8623" spans="1:82" x14ac:dyDescent="0.25">
      <c r="A8623" s="8"/>
      <c r="B8623" s="5"/>
      <c r="C8623" s="5"/>
      <c r="D8623" s="5"/>
      <c r="E8623" s="5"/>
      <c r="F8623" s="94" t="str">
        <f t="shared" si="1349"/>
        <v/>
      </c>
      <c r="G8623" s="94" t="str">
        <f t="shared" si="1350"/>
        <v/>
      </c>
      <c r="H8623" s="127" t="str">
        <f>IF(A8623&lt;&gt;"",IF(MID(C8623,1,1)="c",$AS$26,IF(MID(C8623,1,1)="r",$AS$41,IF(MID(C8623,1,1)="p",#REF!,#REF!))),"")</f>
        <v/>
      </c>
      <c r="I8623" s="92" t="str">
        <f t="shared" si="1351"/>
        <v/>
      </c>
      <c r="J8623" s="92" t="str">
        <f t="shared" si="1352"/>
        <v/>
      </c>
      <c r="K8623" s="92" t="str">
        <f t="shared" si="1353"/>
        <v/>
      </c>
      <c r="L8623" s="92" t="str">
        <f t="shared" si="1354"/>
        <v/>
      </c>
      <c r="M8623" s="95" t="str">
        <f>IF(A8623&lt;&gt;"",IF(MID(C8623,1,1)="c",SigmaEpsConcrete(I8623,$AN$30:$AN$33,$AR$30:$AR$33,$AS$26,$AS$27,$AS$28,$AQ$20,$AU$19),""),"")</f>
        <v/>
      </c>
      <c r="N8623" s="95" t="str">
        <f>IF(A8623&lt;&gt;"",IF(MID(C8623,1,1)="r",SigmaEpsReinf(J8623,$AS$42:$AS$43,$AS$41,$AS$39,$AS$40,$AQ$38),""),"")</f>
        <v/>
      </c>
      <c r="Q8623" s="92" t="str">
        <f t="shared" si="1356"/>
        <v/>
      </c>
      <c r="R8623" s="92" t="str">
        <f t="shared" si="1357"/>
        <v/>
      </c>
      <c r="U8623" s="5"/>
      <c r="V8623" s="5"/>
      <c r="W8623" s="94" t="str">
        <f t="shared" si="1355"/>
        <v/>
      </c>
      <c r="X8623" s="94" t="str">
        <f t="shared" si="1358"/>
        <v/>
      </c>
      <c r="Y8623" s="5"/>
      <c r="BK8623" s="8"/>
      <c r="BL8623" s="5"/>
      <c r="BM8623" s="5"/>
      <c r="BN8623" s="5"/>
      <c r="BO8623" s="5"/>
      <c r="BP8623" s="1"/>
      <c r="BQ8623" s="1"/>
      <c r="BR8623" s="1"/>
      <c r="BS8623" s="1"/>
      <c r="BT8623" s="1"/>
      <c r="BU8623" s="4"/>
      <c r="BV8623" s="1"/>
      <c r="BW8623" s="3"/>
      <c r="BX8623" s="4"/>
      <c r="BY8623" s="5"/>
      <c r="BZ8623" s="5"/>
      <c r="CA8623" s="5"/>
      <c r="CB8623" s="5"/>
      <c r="CC8623" s="5"/>
      <c r="CD8623" s="43"/>
    </row>
    <row r="8624" spans="1:82" x14ac:dyDescent="0.25">
      <c r="A8624" s="8"/>
      <c r="B8624" s="5"/>
      <c r="C8624" s="5"/>
      <c r="D8624" s="5"/>
      <c r="E8624" s="5"/>
      <c r="F8624" s="94" t="str">
        <f t="shared" si="1349"/>
        <v/>
      </c>
      <c r="G8624" s="94" t="str">
        <f t="shared" si="1350"/>
        <v/>
      </c>
      <c r="H8624" s="127" t="str">
        <f>IF(A8624&lt;&gt;"",IF(MID(C8624,1,1)="c",$AS$26,IF(MID(C8624,1,1)="r",$AS$41,IF(MID(C8624,1,1)="p",#REF!,#REF!))),"")</f>
        <v/>
      </c>
      <c r="I8624" s="92" t="str">
        <f t="shared" si="1351"/>
        <v/>
      </c>
      <c r="J8624" s="92" t="str">
        <f t="shared" si="1352"/>
        <v/>
      </c>
      <c r="K8624" s="92" t="str">
        <f t="shared" si="1353"/>
        <v/>
      </c>
      <c r="L8624" s="92" t="str">
        <f t="shared" si="1354"/>
        <v/>
      </c>
      <c r="M8624" s="95" t="str">
        <f>IF(A8624&lt;&gt;"",IF(MID(C8624,1,1)="c",SigmaEpsConcrete(I8624,$AN$30:$AN$33,$AR$30:$AR$33,$AS$26,$AS$27,$AS$28,$AQ$20,$AU$19),""),"")</f>
        <v/>
      </c>
      <c r="N8624" s="95" t="str">
        <f>IF(A8624&lt;&gt;"",IF(MID(C8624,1,1)="r",SigmaEpsReinf(J8624,$AS$42:$AS$43,$AS$41,$AS$39,$AS$40,$AQ$38),""),"")</f>
        <v/>
      </c>
      <c r="Q8624" s="92" t="str">
        <f t="shared" si="1356"/>
        <v/>
      </c>
      <c r="R8624" s="92" t="str">
        <f t="shared" si="1357"/>
        <v/>
      </c>
      <c r="U8624" s="5"/>
      <c r="V8624" s="5"/>
      <c r="W8624" s="94" t="str">
        <f t="shared" si="1355"/>
        <v/>
      </c>
      <c r="X8624" s="94" t="str">
        <f t="shared" si="1358"/>
        <v/>
      </c>
      <c r="Y8624" s="5"/>
      <c r="BK8624" s="8"/>
      <c r="BL8624" s="5"/>
      <c r="BM8624" s="5"/>
      <c r="BN8624" s="5"/>
      <c r="BO8624" s="5"/>
      <c r="BP8624" s="1"/>
      <c r="BQ8624" s="1"/>
      <c r="BR8624" s="1"/>
      <c r="BS8624" s="1"/>
      <c r="BT8624" s="1"/>
      <c r="BU8624" s="4"/>
      <c r="BV8624" s="1"/>
      <c r="BW8624" s="3"/>
      <c r="BX8624" s="4"/>
      <c r="BY8624" s="5"/>
      <c r="BZ8624" s="5"/>
      <c r="CA8624" s="5"/>
      <c r="CB8624" s="5"/>
      <c r="CC8624" s="5"/>
      <c r="CD8624" s="43"/>
    </row>
    <row r="8625" spans="1:82" x14ac:dyDescent="0.25">
      <c r="A8625" s="8"/>
      <c r="B8625" s="5"/>
      <c r="C8625" s="5"/>
      <c r="D8625" s="5"/>
      <c r="E8625" s="5"/>
      <c r="F8625" s="94" t="str">
        <f t="shared" si="1349"/>
        <v/>
      </c>
      <c r="G8625" s="94" t="str">
        <f t="shared" si="1350"/>
        <v/>
      </c>
      <c r="H8625" s="127" t="str">
        <f>IF(A8625&lt;&gt;"",IF(MID(C8625,1,1)="c",$AS$26,IF(MID(C8625,1,1)="r",$AS$41,IF(MID(C8625,1,1)="p",#REF!,#REF!))),"")</f>
        <v/>
      </c>
      <c r="I8625" s="92" t="str">
        <f t="shared" si="1351"/>
        <v/>
      </c>
      <c r="J8625" s="92" t="str">
        <f t="shared" si="1352"/>
        <v/>
      </c>
      <c r="K8625" s="92" t="str">
        <f t="shared" si="1353"/>
        <v/>
      </c>
      <c r="L8625" s="92" t="str">
        <f t="shared" si="1354"/>
        <v/>
      </c>
      <c r="M8625" s="95" t="str">
        <f>IF(A8625&lt;&gt;"",IF(MID(C8625,1,1)="c",SigmaEpsConcrete(I8625,$AN$30:$AN$33,$AR$30:$AR$33,$AS$26,$AS$27,$AS$28,$AQ$20,$AU$19),""),"")</f>
        <v/>
      </c>
      <c r="N8625" s="95" t="str">
        <f>IF(A8625&lt;&gt;"",IF(MID(C8625,1,1)="r",SigmaEpsReinf(J8625,$AS$42:$AS$43,$AS$41,$AS$39,$AS$40,$AQ$38),""),"")</f>
        <v/>
      </c>
      <c r="Q8625" s="92" t="str">
        <f t="shared" si="1356"/>
        <v/>
      </c>
      <c r="R8625" s="92" t="str">
        <f t="shared" si="1357"/>
        <v/>
      </c>
      <c r="U8625" s="5"/>
      <c r="V8625" s="5"/>
      <c r="W8625" s="94" t="str">
        <f t="shared" si="1355"/>
        <v/>
      </c>
      <c r="X8625" s="94" t="str">
        <f t="shared" si="1358"/>
        <v/>
      </c>
      <c r="Y8625" s="5"/>
      <c r="BK8625" s="8"/>
      <c r="BL8625" s="5"/>
      <c r="BM8625" s="5"/>
      <c r="BN8625" s="5"/>
      <c r="BO8625" s="5"/>
      <c r="BP8625" s="1"/>
      <c r="BQ8625" s="1"/>
      <c r="BR8625" s="1"/>
      <c r="BS8625" s="1"/>
      <c r="BT8625" s="1"/>
      <c r="BU8625" s="4"/>
      <c r="BV8625" s="1"/>
      <c r="BW8625" s="3"/>
      <c r="BX8625" s="4"/>
      <c r="BY8625" s="5"/>
      <c r="BZ8625" s="5"/>
      <c r="CA8625" s="5"/>
      <c r="CB8625" s="5"/>
      <c r="CC8625" s="5"/>
      <c r="CD8625" s="43"/>
    </row>
    <row r="8626" spans="1:82" x14ac:dyDescent="0.25">
      <c r="A8626" s="8"/>
      <c r="B8626" s="5"/>
      <c r="C8626" s="5"/>
      <c r="D8626" s="5"/>
      <c r="E8626" s="5"/>
      <c r="F8626" s="94" t="str">
        <f t="shared" si="1349"/>
        <v/>
      </c>
      <c r="G8626" s="94" t="str">
        <f t="shared" si="1350"/>
        <v/>
      </c>
      <c r="H8626" s="127" t="str">
        <f>IF(A8626&lt;&gt;"",IF(MID(C8626,1,1)="c",$AS$26,IF(MID(C8626,1,1)="r",$AS$41,IF(MID(C8626,1,1)="p",#REF!,#REF!))),"")</f>
        <v/>
      </c>
      <c r="I8626" s="92" t="str">
        <f t="shared" si="1351"/>
        <v/>
      </c>
      <c r="J8626" s="92" t="str">
        <f t="shared" si="1352"/>
        <v/>
      </c>
      <c r="K8626" s="92" t="str">
        <f t="shared" si="1353"/>
        <v/>
      </c>
      <c r="L8626" s="92" t="str">
        <f t="shared" si="1354"/>
        <v/>
      </c>
      <c r="M8626" s="95" t="str">
        <f>IF(A8626&lt;&gt;"",IF(MID(C8626,1,1)="c",SigmaEpsConcrete(I8626,$AN$30:$AN$33,$AR$30:$AR$33,$AS$26,$AS$27,$AS$28,$AQ$20,$AU$19),""),"")</f>
        <v/>
      </c>
      <c r="N8626" s="95" t="str">
        <f>IF(A8626&lt;&gt;"",IF(MID(C8626,1,1)="r",SigmaEpsReinf(J8626,$AS$42:$AS$43,$AS$41,$AS$39,$AS$40,$AQ$38),""),"")</f>
        <v/>
      </c>
      <c r="Q8626" s="92" t="str">
        <f t="shared" si="1356"/>
        <v/>
      </c>
      <c r="R8626" s="92" t="str">
        <f t="shared" si="1357"/>
        <v/>
      </c>
      <c r="U8626" s="5"/>
      <c r="V8626" s="5"/>
      <c r="W8626" s="94" t="str">
        <f t="shared" si="1355"/>
        <v/>
      </c>
      <c r="X8626" s="94" t="str">
        <f t="shared" si="1358"/>
        <v/>
      </c>
      <c r="Y8626" s="5"/>
      <c r="BK8626" s="8"/>
      <c r="BL8626" s="5"/>
      <c r="BM8626" s="5"/>
      <c r="BN8626" s="5"/>
      <c r="BO8626" s="5"/>
      <c r="BP8626" s="1"/>
      <c r="BQ8626" s="1"/>
      <c r="BR8626" s="1"/>
      <c r="BS8626" s="1"/>
      <c r="BT8626" s="1"/>
      <c r="BU8626" s="4"/>
      <c r="BV8626" s="1"/>
      <c r="BW8626" s="3"/>
      <c r="BX8626" s="4"/>
      <c r="BY8626" s="5"/>
      <c r="BZ8626" s="5"/>
      <c r="CA8626" s="5"/>
      <c r="CB8626" s="5"/>
      <c r="CC8626" s="5"/>
      <c r="CD8626" s="43"/>
    </row>
    <row r="8627" spans="1:82" x14ac:dyDescent="0.25">
      <c r="A8627" s="8"/>
      <c r="B8627" s="5"/>
      <c r="C8627" s="5"/>
      <c r="D8627" s="5"/>
      <c r="E8627" s="5"/>
      <c r="F8627" s="94" t="str">
        <f t="shared" si="1349"/>
        <v/>
      </c>
      <c r="G8627" s="94" t="str">
        <f t="shared" si="1350"/>
        <v/>
      </c>
      <c r="H8627" s="127" t="str">
        <f>IF(A8627&lt;&gt;"",IF(MID(C8627,1,1)="c",$AS$26,IF(MID(C8627,1,1)="r",$AS$41,IF(MID(C8627,1,1)="p",#REF!,#REF!))),"")</f>
        <v/>
      </c>
      <c r="I8627" s="92" t="str">
        <f t="shared" si="1351"/>
        <v/>
      </c>
      <c r="J8627" s="92" t="str">
        <f t="shared" si="1352"/>
        <v/>
      </c>
      <c r="K8627" s="92" t="str">
        <f t="shared" si="1353"/>
        <v/>
      </c>
      <c r="L8627" s="92" t="str">
        <f t="shared" si="1354"/>
        <v/>
      </c>
      <c r="M8627" s="95" t="str">
        <f>IF(A8627&lt;&gt;"",IF(MID(C8627,1,1)="c",SigmaEpsConcrete(I8627,$AN$30:$AN$33,$AR$30:$AR$33,$AS$26,$AS$27,$AS$28,$AQ$20,$AU$19),""),"")</f>
        <v/>
      </c>
      <c r="N8627" s="95" t="str">
        <f>IF(A8627&lt;&gt;"",IF(MID(C8627,1,1)="r",SigmaEpsReinf(J8627,$AS$42:$AS$43,$AS$41,$AS$39,$AS$40,$AQ$38),""),"")</f>
        <v/>
      </c>
      <c r="Q8627" s="92" t="str">
        <f t="shared" si="1356"/>
        <v/>
      </c>
      <c r="R8627" s="92" t="str">
        <f t="shared" si="1357"/>
        <v/>
      </c>
      <c r="U8627" s="5"/>
      <c r="V8627" s="5"/>
      <c r="W8627" s="94" t="str">
        <f t="shared" si="1355"/>
        <v/>
      </c>
      <c r="X8627" s="94" t="str">
        <f t="shared" si="1358"/>
        <v/>
      </c>
      <c r="Y8627" s="5"/>
      <c r="BK8627" s="8"/>
      <c r="BL8627" s="5"/>
      <c r="BM8627" s="5"/>
      <c r="BN8627" s="5"/>
      <c r="BO8627" s="5"/>
      <c r="BP8627" s="1"/>
      <c r="BQ8627" s="1"/>
      <c r="BR8627" s="1"/>
      <c r="BS8627" s="1"/>
      <c r="BT8627" s="1"/>
      <c r="BU8627" s="4"/>
      <c r="BV8627" s="1"/>
      <c r="BW8627" s="3"/>
      <c r="BX8627" s="4"/>
      <c r="BY8627" s="5"/>
      <c r="BZ8627" s="5"/>
      <c r="CA8627" s="5"/>
      <c r="CB8627" s="5"/>
      <c r="CC8627" s="5"/>
      <c r="CD8627" s="43"/>
    </row>
    <row r="8628" spans="1:82" x14ac:dyDescent="0.25">
      <c r="A8628" s="8"/>
      <c r="B8628" s="5"/>
      <c r="C8628" s="5"/>
      <c r="D8628" s="5"/>
      <c r="E8628" s="5"/>
      <c r="F8628" s="94" t="str">
        <f t="shared" si="1349"/>
        <v/>
      </c>
      <c r="G8628" s="94" t="str">
        <f t="shared" si="1350"/>
        <v/>
      </c>
      <c r="H8628" s="127" t="str">
        <f>IF(A8628&lt;&gt;"",IF(MID(C8628,1,1)="c",$AS$26,IF(MID(C8628,1,1)="r",$AS$41,IF(MID(C8628,1,1)="p",#REF!,#REF!))),"")</f>
        <v/>
      </c>
      <c r="I8628" s="92" t="str">
        <f t="shared" si="1351"/>
        <v/>
      </c>
      <c r="J8628" s="92" t="str">
        <f t="shared" si="1352"/>
        <v/>
      </c>
      <c r="K8628" s="92" t="str">
        <f t="shared" si="1353"/>
        <v/>
      </c>
      <c r="L8628" s="92" t="str">
        <f t="shared" si="1354"/>
        <v/>
      </c>
      <c r="M8628" s="95" t="str">
        <f>IF(A8628&lt;&gt;"",IF(MID(C8628,1,1)="c",SigmaEpsConcrete(I8628,$AN$30:$AN$33,$AR$30:$AR$33,$AS$26,$AS$27,$AS$28,$AQ$20,$AU$19),""),"")</f>
        <v/>
      </c>
      <c r="N8628" s="95" t="str">
        <f>IF(A8628&lt;&gt;"",IF(MID(C8628,1,1)="r",SigmaEpsReinf(J8628,$AS$42:$AS$43,$AS$41,$AS$39,$AS$40,$AQ$38),""),"")</f>
        <v/>
      </c>
      <c r="Q8628" s="92" t="str">
        <f t="shared" si="1356"/>
        <v/>
      </c>
      <c r="R8628" s="92" t="str">
        <f t="shared" si="1357"/>
        <v/>
      </c>
      <c r="U8628" s="5"/>
      <c r="V8628" s="5"/>
      <c r="W8628" s="94" t="str">
        <f t="shared" si="1355"/>
        <v/>
      </c>
      <c r="X8628" s="94" t="str">
        <f t="shared" si="1358"/>
        <v/>
      </c>
      <c r="Y8628" s="5"/>
      <c r="BK8628" s="8"/>
      <c r="BL8628" s="5"/>
      <c r="BM8628" s="5"/>
      <c r="BN8628" s="5"/>
      <c r="BO8628" s="5"/>
      <c r="BP8628" s="1"/>
      <c r="BQ8628" s="1"/>
      <c r="BR8628" s="1"/>
      <c r="BS8628" s="1"/>
      <c r="BT8628" s="1"/>
      <c r="BU8628" s="4"/>
      <c r="BV8628" s="1"/>
      <c r="BW8628" s="3"/>
      <c r="BX8628" s="4"/>
      <c r="BY8628" s="5"/>
      <c r="BZ8628" s="5"/>
      <c r="CA8628" s="5"/>
      <c r="CB8628" s="5"/>
      <c r="CC8628" s="5"/>
      <c r="CD8628" s="43"/>
    </row>
    <row r="8629" spans="1:82" x14ac:dyDescent="0.25">
      <c r="A8629" s="8"/>
      <c r="B8629" s="5"/>
      <c r="C8629" s="5"/>
      <c r="D8629" s="5"/>
      <c r="E8629" s="5"/>
      <c r="F8629" s="94" t="str">
        <f t="shared" si="1349"/>
        <v/>
      </c>
      <c r="G8629" s="94" t="str">
        <f t="shared" si="1350"/>
        <v/>
      </c>
      <c r="H8629" s="127" t="str">
        <f>IF(A8629&lt;&gt;"",IF(MID(C8629,1,1)="c",$AS$26,IF(MID(C8629,1,1)="r",$AS$41,IF(MID(C8629,1,1)="p",#REF!,#REF!))),"")</f>
        <v/>
      </c>
      <c r="I8629" s="92" t="str">
        <f t="shared" si="1351"/>
        <v/>
      </c>
      <c r="J8629" s="92" t="str">
        <f t="shared" si="1352"/>
        <v/>
      </c>
      <c r="K8629" s="92" t="str">
        <f t="shared" si="1353"/>
        <v/>
      </c>
      <c r="L8629" s="92" t="str">
        <f t="shared" si="1354"/>
        <v/>
      </c>
      <c r="M8629" s="95" t="str">
        <f>IF(A8629&lt;&gt;"",IF(MID(C8629,1,1)="c",SigmaEpsConcrete(I8629,$AN$30:$AN$33,$AR$30:$AR$33,$AS$26,$AS$27,$AS$28,$AQ$20,$AU$19),""),"")</f>
        <v/>
      </c>
      <c r="N8629" s="95" t="str">
        <f>IF(A8629&lt;&gt;"",IF(MID(C8629,1,1)="r",SigmaEpsReinf(J8629,$AS$42:$AS$43,$AS$41,$AS$39,$AS$40,$AQ$38),""),"")</f>
        <v/>
      </c>
      <c r="Q8629" s="92" t="str">
        <f t="shared" si="1356"/>
        <v/>
      </c>
      <c r="R8629" s="92" t="str">
        <f t="shared" si="1357"/>
        <v/>
      </c>
      <c r="U8629" s="5"/>
      <c r="V8629" s="5"/>
      <c r="W8629" s="94" t="str">
        <f t="shared" si="1355"/>
        <v/>
      </c>
      <c r="X8629" s="94" t="str">
        <f t="shared" si="1358"/>
        <v/>
      </c>
      <c r="Y8629" s="5"/>
      <c r="BK8629" s="8"/>
      <c r="BL8629" s="5"/>
      <c r="BM8629" s="5"/>
      <c r="BN8629" s="5"/>
      <c r="BO8629" s="5"/>
      <c r="BP8629" s="1"/>
      <c r="BQ8629" s="1"/>
      <c r="BR8629" s="1"/>
      <c r="BS8629" s="1"/>
      <c r="BT8629" s="1"/>
      <c r="BU8629" s="4"/>
      <c r="BV8629" s="1"/>
      <c r="BW8629" s="3"/>
      <c r="BX8629" s="4"/>
      <c r="BY8629" s="5"/>
      <c r="BZ8629" s="5"/>
      <c r="CA8629" s="5"/>
      <c r="CB8629" s="5"/>
      <c r="CC8629" s="5"/>
      <c r="CD8629" s="43"/>
    </row>
    <row r="8630" spans="1:82" x14ac:dyDescent="0.25">
      <c r="A8630" s="8"/>
      <c r="B8630" s="5"/>
      <c r="C8630" s="5"/>
      <c r="D8630" s="5"/>
      <c r="E8630" s="5"/>
      <c r="F8630" s="94" t="str">
        <f t="shared" si="1349"/>
        <v/>
      </c>
      <c r="G8630" s="94" t="str">
        <f t="shared" si="1350"/>
        <v/>
      </c>
      <c r="H8630" s="127" t="str">
        <f>IF(A8630&lt;&gt;"",IF(MID(C8630,1,1)="c",$AS$26,IF(MID(C8630,1,1)="r",$AS$41,IF(MID(C8630,1,1)="p",#REF!,#REF!))),"")</f>
        <v/>
      </c>
      <c r="I8630" s="92" t="str">
        <f t="shared" si="1351"/>
        <v/>
      </c>
      <c r="J8630" s="92" t="str">
        <f t="shared" si="1352"/>
        <v/>
      </c>
      <c r="K8630" s="92" t="str">
        <f t="shared" si="1353"/>
        <v/>
      </c>
      <c r="L8630" s="92" t="str">
        <f t="shared" si="1354"/>
        <v/>
      </c>
      <c r="M8630" s="95" t="str">
        <f>IF(A8630&lt;&gt;"",IF(MID(C8630,1,1)="c",SigmaEpsConcrete(I8630,$AN$30:$AN$33,$AR$30:$AR$33,$AS$26,$AS$27,$AS$28,$AQ$20,$AU$19),""),"")</f>
        <v/>
      </c>
      <c r="N8630" s="95" t="str">
        <f>IF(A8630&lt;&gt;"",IF(MID(C8630,1,1)="r",SigmaEpsReinf(J8630,$AS$42:$AS$43,$AS$41,$AS$39,$AS$40,$AQ$38),""),"")</f>
        <v/>
      </c>
      <c r="Q8630" s="92" t="str">
        <f t="shared" si="1356"/>
        <v/>
      </c>
      <c r="R8630" s="92" t="str">
        <f t="shared" si="1357"/>
        <v/>
      </c>
      <c r="U8630" s="5"/>
      <c r="V8630" s="5"/>
      <c r="W8630" s="94" t="str">
        <f t="shared" si="1355"/>
        <v/>
      </c>
      <c r="X8630" s="94" t="str">
        <f t="shared" si="1358"/>
        <v/>
      </c>
      <c r="Y8630" s="5"/>
      <c r="BK8630" s="8"/>
      <c r="BL8630" s="5"/>
      <c r="BM8630" s="5"/>
      <c r="BN8630" s="5"/>
      <c r="BO8630" s="5"/>
      <c r="BP8630" s="1"/>
      <c r="BQ8630" s="1"/>
      <c r="BR8630" s="1"/>
      <c r="BS8630" s="1"/>
      <c r="BT8630" s="1"/>
      <c r="BU8630" s="4"/>
      <c r="BV8630" s="1"/>
      <c r="BW8630" s="3"/>
      <c r="BX8630" s="4"/>
      <c r="BY8630" s="5"/>
      <c r="BZ8630" s="5"/>
      <c r="CA8630" s="5"/>
      <c r="CB8630" s="5"/>
      <c r="CC8630" s="5"/>
      <c r="CD8630" s="43"/>
    </row>
    <row r="8631" spans="1:82" x14ac:dyDescent="0.25">
      <c r="A8631" s="8"/>
      <c r="B8631" s="5"/>
      <c r="C8631" s="5"/>
      <c r="D8631" s="5"/>
      <c r="E8631" s="5"/>
      <c r="F8631" s="94" t="str">
        <f t="shared" si="1349"/>
        <v/>
      </c>
      <c r="G8631" s="94" t="str">
        <f t="shared" si="1350"/>
        <v/>
      </c>
      <c r="H8631" s="127" t="str">
        <f>IF(A8631&lt;&gt;"",IF(MID(C8631,1,1)="c",$AS$26,IF(MID(C8631,1,1)="r",$AS$41,IF(MID(C8631,1,1)="p",#REF!,#REF!))),"")</f>
        <v/>
      </c>
      <c r="I8631" s="92" t="str">
        <f t="shared" si="1351"/>
        <v/>
      </c>
      <c r="J8631" s="92" t="str">
        <f t="shared" si="1352"/>
        <v/>
      </c>
      <c r="K8631" s="92" t="str">
        <f t="shared" si="1353"/>
        <v/>
      </c>
      <c r="L8631" s="92" t="str">
        <f t="shared" si="1354"/>
        <v/>
      </c>
      <c r="M8631" s="95" t="str">
        <f>IF(A8631&lt;&gt;"",IF(MID(C8631,1,1)="c",SigmaEpsConcrete(I8631,$AN$30:$AN$33,$AR$30:$AR$33,$AS$26,$AS$27,$AS$28,$AQ$20,$AU$19),""),"")</f>
        <v/>
      </c>
      <c r="N8631" s="95" t="str">
        <f>IF(A8631&lt;&gt;"",IF(MID(C8631,1,1)="r",SigmaEpsReinf(J8631,$AS$42:$AS$43,$AS$41,$AS$39,$AS$40,$AQ$38),""),"")</f>
        <v/>
      </c>
      <c r="Q8631" s="92" t="str">
        <f t="shared" si="1356"/>
        <v/>
      </c>
      <c r="R8631" s="92" t="str">
        <f t="shared" si="1357"/>
        <v/>
      </c>
      <c r="U8631" s="5"/>
      <c r="V8631" s="5"/>
      <c r="W8631" s="94" t="str">
        <f t="shared" si="1355"/>
        <v/>
      </c>
      <c r="X8631" s="94" t="str">
        <f t="shared" si="1358"/>
        <v/>
      </c>
      <c r="Y8631" s="5"/>
      <c r="BK8631" s="8"/>
      <c r="BL8631" s="5"/>
      <c r="BM8631" s="5"/>
      <c r="BN8631" s="5"/>
      <c r="BO8631" s="5"/>
      <c r="BP8631" s="1"/>
      <c r="BQ8631" s="1"/>
      <c r="BR8631" s="1"/>
      <c r="BS8631" s="1"/>
      <c r="BT8631" s="1"/>
      <c r="BU8631" s="4"/>
      <c r="BV8631" s="1"/>
      <c r="BW8631" s="3"/>
      <c r="BX8631" s="4"/>
      <c r="BY8631" s="5"/>
      <c r="BZ8631" s="5"/>
      <c r="CA8631" s="5"/>
      <c r="CB8631" s="5"/>
      <c r="CC8631" s="5"/>
      <c r="CD8631" s="43"/>
    </row>
    <row r="8632" spans="1:82" x14ac:dyDescent="0.25">
      <c r="A8632" s="8"/>
      <c r="B8632" s="5"/>
      <c r="C8632" s="5"/>
      <c r="D8632" s="5"/>
      <c r="E8632" s="5"/>
      <c r="F8632" s="94" t="str">
        <f t="shared" si="1349"/>
        <v/>
      </c>
      <c r="G8632" s="94" t="str">
        <f t="shared" si="1350"/>
        <v/>
      </c>
      <c r="H8632" s="127" t="str">
        <f>IF(A8632&lt;&gt;"",IF(MID(C8632,1,1)="c",$AS$26,IF(MID(C8632,1,1)="r",$AS$41,IF(MID(C8632,1,1)="p",#REF!,#REF!))),"")</f>
        <v/>
      </c>
      <c r="I8632" s="92" t="str">
        <f t="shared" si="1351"/>
        <v/>
      </c>
      <c r="J8632" s="92" t="str">
        <f t="shared" si="1352"/>
        <v/>
      </c>
      <c r="K8632" s="92" t="str">
        <f t="shared" si="1353"/>
        <v/>
      </c>
      <c r="L8632" s="92" t="str">
        <f t="shared" si="1354"/>
        <v/>
      </c>
      <c r="M8632" s="95" t="str">
        <f>IF(A8632&lt;&gt;"",IF(MID(C8632,1,1)="c",SigmaEpsConcrete(I8632,$AN$30:$AN$33,$AR$30:$AR$33,$AS$26,$AS$27,$AS$28,$AQ$20,$AU$19),""),"")</f>
        <v/>
      </c>
      <c r="N8632" s="95" t="str">
        <f>IF(A8632&lt;&gt;"",IF(MID(C8632,1,1)="r",SigmaEpsReinf(J8632,$AS$42:$AS$43,$AS$41,$AS$39,$AS$40,$AQ$38),""),"")</f>
        <v/>
      </c>
      <c r="Q8632" s="92" t="str">
        <f t="shared" si="1356"/>
        <v/>
      </c>
      <c r="R8632" s="92" t="str">
        <f t="shared" si="1357"/>
        <v/>
      </c>
      <c r="U8632" s="5"/>
      <c r="V8632" s="5"/>
      <c r="W8632" s="94" t="str">
        <f t="shared" si="1355"/>
        <v/>
      </c>
      <c r="X8632" s="94" t="str">
        <f t="shared" si="1358"/>
        <v/>
      </c>
      <c r="Y8632" s="5"/>
      <c r="BK8632" s="8"/>
      <c r="BL8632" s="5"/>
      <c r="BM8632" s="5"/>
      <c r="BN8632" s="5"/>
      <c r="BO8632" s="5"/>
      <c r="BP8632" s="1"/>
      <c r="BQ8632" s="1"/>
      <c r="BR8632" s="1"/>
      <c r="BS8632" s="1"/>
      <c r="BT8632" s="1"/>
      <c r="BU8632" s="4"/>
      <c r="BV8632" s="1"/>
      <c r="BW8632" s="3"/>
      <c r="BX8632" s="4"/>
      <c r="BY8632" s="5"/>
      <c r="BZ8632" s="5"/>
      <c r="CA8632" s="5"/>
      <c r="CB8632" s="5"/>
      <c r="CC8632" s="5"/>
      <c r="CD8632" s="43"/>
    </row>
    <row r="8633" spans="1:82" x14ac:dyDescent="0.25">
      <c r="A8633" s="8"/>
      <c r="B8633" s="5"/>
      <c r="C8633" s="5"/>
      <c r="D8633" s="5"/>
      <c r="E8633" s="5"/>
      <c r="F8633" s="94" t="str">
        <f t="shared" si="1349"/>
        <v/>
      </c>
      <c r="G8633" s="94" t="str">
        <f t="shared" si="1350"/>
        <v/>
      </c>
      <c r="H8633" s="127" t="str">
        <f>IF(A8633&lt;&gt;"",IF(MID(C8633,1,1)="c",$AS$26,IF(MID(C8633,1,1)="r",$AS$41,IF(MID(C8633,1,1)="p",#REF!,#REF!))),"")</f>
        <v/>
      </c>
      <c r="I8633" s="92" t="str">
        <f t="shared" si="1351"/>
        <v/>
      </c>
      <c r="J8633" s="92" t="str">
        <f t="shared" si="1352"/>
        <v/>
      </c>
      <c r="K8633" s="92" t="str">
        <f t="shared" si="1353"/>
        <v/>
      </c>
      <c r="L8633" s="92" t="str">
        <f t="shared" si="1354"/>
        <v/>
      </c>
      <c r="M8633" s="95" t="str">
        <f>IF(A8633&lt;&gt;"",IF(MID(C8633,1,1)="c",SigmaEpsConcrete(I8633,$AN$30:$AN$33,$AR$30:$AR$33,$AS$26,$AS$27,$AS$28,$AQ$20,$AU$19),""),"")</f>
        <v/>
      </c>
      <c r="N8633" s="95" t="str">
        <f>IF(A8633&lt;&gt;"",IF(MID(C8633,1,1)="r",SigmaEpsReinf(J8633,$AS$42:$AS$43,$AS$41,$AS$39,$AS$40,$AQ$38),""),"")</f>
        <v/>
      </c>
      <c r="Q8633" s="92" t="str">
        <f t="shared" si="1356"/>
        <v/>
      </c>
      <c r="R8633" s="92" t="str">
        <f t="shared" si="1357"/>
        <v/>
      </c>
      <c r="U8633" s="5"/>
      <c r="V8633" s="5"/>
      <c r="W8633" s="94" t="str">
        <f t="shared" si="1355"/>
        <v/>
      </c>
      <c r="X8633" s="94" t="str">
        <f t="shared" si="1358"/>
        <v/>
      </c>
      <c r="Y8633" s="5"/>
      <c r="BK8633" s="8"/>
      <c r="BL8633" s="5"/>
      <c r="BM8633" s="5"/>
      <c r="BN8633" s="5"/>
      <c r="BO8633" s="5"/>
      <c r="BP8633" s="1"/>
      <c r="BQ8633" s="1"/>
      <c r="BR8633" s="1"/>
      <c r="BS8633" s="1"/>
      <c r="BT8633" s="1"/>
      <c r="BU8633" s="4"/>
      <c r="BV8633" s="1"/>
      <c r="BW8633" s="3"/>
      <c r="BX8633" s="4"/>
      <c r="BY8633" s="5"/>
      <c r="BZ8633" s="5"/>
      <c r="CA8633" s="5"/>
      <c r="CB8633" s="5"/>
      <c r="CC8633" s="5"/>
      <c r="CD8633" s="43"/>
    </row>
    <row r="8634" spans="1:82" x14ac:dyDescent="0.25">
      <c r="A8634" s="8"/>
      <c r="B8634" s="5"/>
      <c r="C8634" s="5"/>
      <c r="D8634" s="5"/>
      <c r="E8634" s="5"/>
      <c r="F8634" s="94" t="str">
        <f t="shared" si="1349"/>
        <v/>
      </c>
      <c r="G8634" s="94" t="str">
        <f t="shared" si="1350"/>
        <v/>
      </c>
      <c r="H8634" s="127" t="str">
        <f>IF(A8634&lt;&gt;"",IF(MID(C8634,1,1)="c",$AS$26,IF(MID(C8634,1,1)="r",$AS$41,IF(MID(C8634,1,1)="p",#REF!,#REF!))),"")</f>
        <v/>
      </c>
      <c r="I8634" s="92" t="str">
        <f t="shared" si="1351"/>
        <v/>
      </c>
      <c r="J8634" s="92" t="str">
        <f t="shared" si="1352"/>
        <v/>
      </c>
      <c r="K8634" s="92" t="str">
        <f t="shared" si="1353"/>
        <v/>
      </c>
      <c r="L8634" s="92" t="str">
        <f t="shared" si="1354"/>
        <v/>
      </c>
      <c r="M8634" s="95" t="str">
        <f>IF(A8634&lt;&gt;"",IF(MID(C8634,1,1)="c",SigmaEpsConcrete(I8634,$AN$30:$AN$33,$AR$30:$AR$33,$AS$26,$AS$27,$AS$28,$AQ$20,$AU$19),""),"")</f>
        <v/>
      </c>
      <c r="N8634" s="95" t="str">
        <f>IF(A8634&lt;&gt;"",IF(MID(C8634,1,1)="r",SigmaEpsReinf(J8634,$AS$42:$AS$43,$AS$41,$AS$39,$AS$40,$AQ$38),""),"")</f>
        <v/>
      </c>
      <c r="Q8634" s="92" t="str">
        <f t="shared" si="1356"/>
        <v/>
      </c>
      <c r="R8634" s="92" t="str">
        <f t="shared" si="1357"/>
        <v/>
      </c>
      <c r="U8634" s="5"/>
      <c r="V8634" s="5"/>
      <c r="W8634" s="94" t="str">
        <f t="shared" si="1355"/>
        <v/>
      </c>
      <c r="X8634" s="94" t="str">
        <f t="shared" si="1358"/>
        <v/>
      </c>
      <c r="Y8634" s="5"/>
      <c r="BK8634" s="8"/>
      <c r="BL8634" s="5"/>
      <c r="BM8634" s="5"/>
      <c r="BN8634" s="5"/>
      <c r="BO8634" s="5"/>
      <c r="BP8634" s="1"/>
      <c r="BQ8634" s="1"/>
      <c r="BR8634" s="1"/>
      <c r="BS8634" s="1"/>
      <c r="BT8634" s="1"/>
      <c r="BU8634" s="4"/>
      <c r="BV8634" s="1"/>
      <c r="BW8634" s="3"/>
      <c r="BX8634" s="4"/>
      <c r="BY8634" s="5"/>
      <c r="BZ8634" s="5"/>
      <c r="CA8634" s="5"/>
      <c r="CB8634" s="5"/>
      <c r="CC8634" s="5"/>
      <c r="CD8634" s="43"/>
    </row>
    <row r="8635" spans="1:82" x14ac:dyDescent="0.25">
      <c r="A8635" s="8"/>
      <c r="B8635" s="5"/>
      <c r="C8635" s="5"/>
      <c r="D8635" s="5"/>
      <c r="E8635" s="5"/>
      <c r="F8635" s="94" t="str">
        <f t="shared" si="1349"/>
        <v/>
      </c>
      <c r="G8635" s="94" t="str">
        <f t="shared" si="1350"/>
        <v/>
      </c>
      <c r="H8635" s="127" t="str">
        <f>IF(A8635&lt;&gt;"",IF(MID(C8635,1,1)="c",$AS$26,IF(MID(C8635,1,1)="r",$AS$41,IF(MID(C8635,1,1)="p",#REF!,#REF!))),"")</f>
        <v/>
      </c>
      <c r="I8635" s="92" t="str">
        <f t="shared" si="1351"/>
        <v/>
      </c>
      <c r="J8635" s="92" t="str">
        <f t="shared" si="1352"/>
        <v/>
      </c>
      <c r="K8635" s="92" t="str">
        <f t="shared" si="1353"/>
        <v/>
      </c>
      <c r="L8635" s="92" t="str">
        <f t="shared" si="1354"/>
        <v/>
      </c>
      <c r="M8635" s="95" t="str">
        <f>IF(A8635&lt;&gt;"",IF(MID(C8635,1,1)="c",SigmaEpsConcrete(I8635,$AN$30:$AN$33,$AR$30:$AR$33,$AS$26,$AS$27,$AS$28,$AQ$20,$AU$19),""),"")</f>
        <v/>
      </c>
      <c r="N8635" s="95" t="str">
        <f>IF(A8635&lt;&gt;"",IF(MID(C8635,1,1)="r",SigmaEpsReinf(J8635,$AS$42:$AS$43,$AS$41,$AS$39,$AS$40,$AQ$38),""),"")</f>
        <v/>
      </c>
      <c r="Q8635" s="92" t="str">
        <f t="shared" si="1356"/>
        <v/>
      </c>
      <c r="R8635" s="92" t="str">
        <f t="shared" si="1357"/>
        <v/>
      </c>
      <c r="U8635" s="5"/>
      <c r="V8635" s="5"/>
      <c r="W8635" s="94" t="str">
        <f t="shared" si="1355"/>
        <v/>
      </c>
      <c r="X8635" s="94" t="str">
        <f t="shared" si="1358"/>
        <v/>
      </c>
      <c r="Y8635" s="5"/>
      <c r="BK8635" s="8"/>
      <c r="BL8635" s="5"/>
      <c r="BM8635" s="5"/>
      <c r="BN8635" s="5"/>
      <c r="BO8635" s="5"/>
      <c r="BP8635" s="1"/>
      <c r="BQ8635" s="1"/>
      <c r="BR8635" s="1"/>
      <c r="BS8635" s="1"/>
      <c r="BT8635" s="1"/>
      <c r="BU8635" s="4"/>
      <c r="BV8635" s="1"/>
      <c r="BW8635" s="3"/>
      <c r="BX8635" s="4"/>
      <c r="BY8635" s="5"/>
      <c r="BZ8635" s="5"/>
      <c r="CA8635" s="5"/>
      <c r="CB8635" s="5"/>
      <c r="CC8635" s="5"/>
      <c r="CD8635" s="43"/>
    </row>
    <row r="8636" spans="1:82" x14ac:dyDescent="0.25">
      <c r="A8636" s="8"/>
      <c r="B8636" s="5"/>
      <c r="C8636" s="5"/>
      <c r="D8636" s="5"/>
      <c r="E8636" s="5"/>
      <c r="F8636" s="94" t="str">
        <f t="shared" si="1349"/>
        <v/>
      </c>
      <c r="G8636" s="94" t="str">
        <f t="shared" si="1350"/>
        <v/>
      </c>
      <c r="H8636" s="127" t="str">
        <f>IF(A8636&lt;&gt;"",IF(MID(C8636,1,1)="c",$AS$26,IF(MID(C8636,1,1)="r",$AS$41,IF(MID(C8636,1,1)="p",#REF!,#REF!))),"")</f>
        <v/>
      </c>
      <c r="I8636" s="92" t="str">
        <f t="shared" si="1351"/>
        <v/>
      </c>
      <c r="J8636" s="92" t="str">
        <f t="shared" si="1352"/>
        <v/>
      </c>
      <c r="K8636" s="92" t="str">
        <f t="shared" si="1353"/>
        <v/>
      </c>
      <c r="L8636" s="92" t="str">
        <f t="shared" si="1354"/>
        <v/>
      </c>
      <c r="M8636" s="95" t="str">
        <f>IF(A8636&lt;&gt;"",IF(MID(C8636,1,1)="c",SigmaEpsConcrete(I8636,$AN$30:$AN$33,$AR$30:$AR$33,$AS$26,$AS$27,$AS$28,$AQ$20,$AU$19),""),"")</f>
        <v/>
      </c>
      <c r="N8636" s="95" t="str">
        <f>IF(A8636&lt;&gt;"",IF(MID(C8636,1,1)="r",SigmaEpsReinf(J8636,$AS$42:$AS$43,$AS$41,$AS$39,$AS$40,$AQ$38),""),"")</f>
        <v/>
      </c>
      <c r="Q8636" s="92" t="str">
        <f t="shared" si="1356"/>
        <v/>
      </c>
      <c r="R8636" s="92" t="str">
        <f t="shared" si="1357"/>
        <v/>
      </c>
      <c r="U8636" s="5"/>
      <c r="V8636" s="5"/>
      <c r="W8636" s="94" t="str">
        <f t="shared" si="1355"/>
        <v/>
      </c>
      <c r="X8636" s="94" t="str">
        <f t="shared" si="1358"/>
        <v/>
      </c>
      <c r="Y8636" s="5"/>
      <c r="BK8636" s="8"/>
      <c r="BL8636" s="5"/>
      <c r="BM8636" s="5"/>
      <c r="BN8636" s="5"/>
      <c r="BO8636" s="5"/>
      <c r="BP8636" s="1"/>
      <c r="BQ8636" s="1"/>
      <c r="BR8636" s="1"/>
      <c r="BS8636" s="1"/>
      <c r="BT8636" s="1"/>
      <c r="BU8636" s="4"/>
      <c r="BV8636" s="1"/>
      <c r="BW8636" s="3"/>
      <c r="BX8636" s="4"/>
      <c r="BY8636" s="5"/>
      <c r="BZ8636" s="5"/>
      <c r="CA8636" s="5"/>
      <c r="CB8636" s="5"/>
      <c r="CC8636" s="5"/>
      <c r="CD8636" s="43"/>
    </row>
    <row r="8637" spans="1:82" x14ac:dyDescent="0.25">
      <c r="A8637" s="8"/>
      <c r="B8637" s="5"/>
      <c r="C8637" s="5"/>
      <c r="D8637" s="5"/>
      <c r="E8637" s="5"/>
      <c r="F8637" s="94" t="str">
        <f t="shared" si="1349"/>
        <v/>
      </c>
      <c r="G8637" s="94" t="str">
        <f t="shared" si="1350"/>
        <v/>
      </c>
      <c r="H8637" s="127" t="str">
        <f>IF(A8637&lt;&gt;"",IF(MID(C8637,1,1)="c",$AS$26,IF(MID(C8637,1,1)="r",$AS$41,IF(MID(C8637,1,1)="p",#REF!,#REF!))),"")</f>
        <v/>
      </c>
      <c r="I8637" s="92" t="str">
        <f t="shared" si="1351"/>
        <v/>
      </c>
      <c r="J8637" s="92" t="str">
        <f t="shared" si="1352"/>
        <v/>
      </c>
      <c r="K8637" s="92" t="str">
        <f t="shared" si="1353"/>
        <v/>
      </c>
      <c r="L8637" s="92" t="str">
        <f t="shared" si="1354"/>
        <v/>
      </c>
      <c r="M8637" s="95" t="str">
        <f>IF(A8637&lt;&gt;"",IF(MID(C8637,1,1)="c",SigmaEpsConcrete(I8637,$AN$30:$AN$33,$AR$30:$AR$33,$AS$26,$AS$27,$AS$28,$AQ$20,$AU$19),""),"")</f>
        <v/>
      </c>
      <c r="N8637" s="95" t="str">
        <f>IF(A8637&lt;&gt;"",IF(MID(C8637,1,1)="r",SigmaEpsReinf(J8637,$AS$42:$AS$43,$AS$41,$AS$39,$AS$40,$AQ$38),""),"")</f>
        <v/>
      </c>
      <c r="Q8637" s="92" t="str">
        <f t="shared" si="1356"/>
        <v/>
      </c>
      <c r="R8637" s="92" t="str">
        <f t="shared" si="1357"/>
        <v/>
      </c>
      <c r="U8637" s="5"/>
      <c r="V8637" s="5"/>
      <c r="W8637" s="94" t="str">
        <f t="shared" si="1355"/>
        <v/>
      </c>
      <c r="X8637" s="94" t="str">
        <f t="shared" si="1358"/>
        <v/>
      </c>
      <c r="Y8637" s="5"/>
      <c r="BK8637" s="8"/>
      <c r="BL8637" s="5"/>
      <c r="BM8637" s="5"/>
      <c r="BN8637" s="5"/>
      <c r="BO8637" s="5"/>
      <c r="BP8637" s="1"/>
      <c r="BQ8637" s="1"/>
      <c r="BR8637" s="1"/>
      <c r="BS8637" s="1"/>
      <c r="BT8637" s="1"/>
      <c r="BU8637" s="4"/>
      <c r="BV8637" s="1"/>
      <c r="BW8637" s="3"/>
      <c r="BX8637" s="4"/>
      <c r="BY8637" s="5"/>
      <c r="BZ8637" s="5"/>
      <c r="CA8637" s="5"/>
      <c r="CB8637" s="5"/>
      <c r="CC8637" s="5"/>
      <c r="CD8637" s="43"/>
    </row>
    <row r="8638" spans="1:82" x14ac:dyDescent="0.25">
      <c r="A8638" s="8"/>
      <c r="B8638" s="5"/>
      <c r="C8638" s="5"/>
      <c r="D8638" s="5"/>
      <c r="E8638" s="5"/>
      <c r="F8638" s="94" t="str">
        <f t="shared" si="1349"/>
        <v/>
      </c>
      <c r="G8638" s="94" t="str">
        <f t="shared" si="1350"/>
        <v/>
      </c>
      <c r="H8638" s="127" t="str">
        <f>IF(A8638&lt;&gt;"",IF(MID(C8638,1,1)="c",$AS$26,IF(MID(C8638,1,1)="r",$AS$41,IF(MID(C8638,1,1)="p",#REF!,#REF!))),"")</f>
        <v/>
      </c>
      <c r="I8638" s="92" t="str">
        <f t="shared" si="1351"/>
        <v/>
      </c>
      <c r="J8638" s="92" t="str">
        <f t="shared" si="1352"/>
        <v/>
      </c>
      <c r="K8638" s="92" t="str">
        <f t="shared" si="1353"/>
        <v/>
      </c>
      <c r="L8638" s="92" t="str">
        <f t="shared" si="1354"/>
        <v/>
      </c>
      <c r="M8638" s="95" t="str">
        <f>IF(A8638&lt;&gt;"",IF(MID(C8638,1,1)="c",SigmaEpsConcrete(I8638,$AN$30:$AN$33,$AR$30:$AR$33,$AS$26,$AS$27,$AS$28,$AQ$20,$AU$19),""),"")</f>
        <v/>
      </c>
      <c r="N8638" s="95" t="str">
        <f>IF(A8638&lt;&gt;"",IF(MID(C8638,1,1)="r",SigmaEpsReinf(J8638,$AS$42:$AS$43,$AS$41,$AS$39,$AS$40,$AQ$38),""),"")</f>
        <v/>
      </c>
      <c r="Q8638" s="92" t="str">
        <f t="shared" si="1356"/>
        <v/>
      </c>
      <c r="R8638" s="92" t="str">
        <f t="shared" si="1357"/>
        <v/>
      </c>
      <c r="U8638" s="5"/>
      <c r="V8638" s="5"/>
      <c r="W8638" s="94" t="str">
        <f t="shared" si="1355"/>
        <v/>
      </c>
      <c r="X8638" s="94" t="str">
        <f t="shared" si="1358"/>
        <v/>
      </c>
      <c r="Y8638" s="5"/>
      <c r="BK8638" s="8"/>
      <c r="BL8638" s="5"/>
      <c r="BM8638" s="5"/>
      <c r="BN8638" s="5"/>
      <c r="BO8638" s="5"/>
      <c r="BP8638" s="1"/>
      <c r="BQ8638" s="1"/>
      <c r="BR8638" s="1"/>
      <c r="BS8638" s="1"/>
      <c r="BT8638" s="1"/>
      <c r="BU8638" s="4"/>
      <c r="BV8638" s="1"/>
      <c r="BW8638" s="3"/>
      <c r="BX8638" s="4"/>
      <c r="BY8638" s="5"/>
      <c r="BZ8638" s="5"/>
      <c r="CA8638" s="5"/>
      <c r="CB8638" s="5"/>
      <c r="CC8638" s="5"/>
      <c r="CD8638" s="43"/>
    </row>
    <row r="8639" spans="1:82" x14ac:dyDescent="0.25">
      <c r="A8639" s="8"/>
      <c r="B8639" s="5"/>
      <c r="C8639" s="5"/>
      <c r="D8639" s="5"/>
      <c r="E8639" s="5"/>
      <c r="F8639" s="94" t="str">
        <f t="shared" si="1349"/>
        <v/>
      </c>
      <c r="G8639" s="94" t="str">
        <f t="shared" si="1350"/>
        <v/>
      </c>
      <c r="H8639" s="127" t="str">
        <f>IF(A8639&lt;&gt;"",IF(MID(C8639,1,1)="c",$AS$26,IF(MID(C8639,1,1)="r",$AS$41,IF(MID(C8639,1,1)="p",#REF!,#REF!))),"")</f>
        <v/>
      </c>
      <c r="I8639" s="92" t="str">
        <f t="shared" si="1351"/>
        <v/>
      </c>
      <c r="J8639" s="92" t="str">
        <f t="shared" si="1352"/>
        <v/>
      </c>
      <c r="K8639" s="92" t="str">
        <f t="shared" si="1353"/>
        <v/>
      </c>
      <c r="L8639" s="92" t="str">
        <f t="shared" si="1354"/>
        <v/>
      </c>
      <c r="M8639" s="95" t="str">
        <f>IF(A8639&lt;&gt;"",IF(MID(C8639,1,1)="c",SigmaEpsConcrete(I8639,$AN$30:$AN$33,$AR$30:$AR$33,$AS$26,$AS$27,$AS$28,$AQ$20,$AU$19),""),"")</f>
        <v/>
      </c>
      <c r="N8639" s="95" t="str">
        <f>IF(A8639&lt;&gt;"",IF(MID(C8639,1,1)="r",SigmaEpsReinf(J8639,$AS$42:$AS$43,$AS$41,$AS$39,$AS$40,$AQ$38),""),"")</f>
        <v/>
      </c>
      <c r="Q8639" s="92" t="str">
        <f t="shared" si="1356"/>
        <v/>
      </c>
      <c r="R8639" s="92" t="str">
        <f t="shared" si="1357"/>
        <v/>
      </c>
      <c r="U8639" s="5"/>
      <c r="V8639" s="5"/>
      <c r="W8639" s="94" t="str">
        <f t="shared" si="1355"/>
        <v/>
      </c>
      <c r="X8639" s="94" t="str">
        <f t="shared" si="1358"/>
        <v/>
      </c>
      <c r="Y8639" s="5"/>
      <c r="BK8639" s="8"/>
      <c r="BL8639" s="5"/>
      <c r="BM8639" s="5"/>
      <c r="BN8639" s="5"/>
      <c r="BO8639" s="5"/>
      <c r="BP8639" s="1"/>
      <c r="BQ8639" s="1"/>
      <c r="BR8639" s="1"/>
      <c r="BS8639" s="1"/>
      <c r="BT8639" s="1"/>
      <c r="BU8639" s="4"/>
      <c r="BV8639" s="1"/>
      <c r="BW8639" s="3"/>
      <c r="BX8639" s="4"/>
      <c r="BY8639" s="5"/>
      <c r="BZ8639" s="5"/>
      <c r="CA8639" s="5"/>
      <c r="CB8639" s="5"/>
      <c r="CC8639" s="5"/>
      <c r="CD8639" s="43"/>
    </row>
    <row r="8640" spans="1:82" x14ac:dyDescent="0.25">
      <c r="A8640" s="8"/>
      <c r="B8640" s="5"/>
      <c r="C8640" s="5"/>
      <c r="D8640" s="5"/>
      <c r="E8640" s="5"/>
      <c r="F8640" s="94" t="str">
        <f t="shared" si="1349"/>
        <v/>
      </c>
      <c r="G8640" s="94" t="str">
        <f t="shared" si="1350"/>
        <v/>
      </c>
      <c r="H8640" s="127" t="str">
        <f>IF(A8640&lt;&gt;"",IF(MID(C8640,1,1)="c",$AS$26,IF(MID(C8640,1,1)="r",$AS$41,IF(MID(C8640,1,1)="p",#REF!,#REF!))),"")</f>
        <v/>
      </c>
      <c r="I8640" s="92" t="str">
        <f t="shared" si="1351"/>
        <v/>
      </c>
      <c r="J8640" s="92" t="str">
        <f t="shared" si="1352"/>
        <v/>
      </c>
      <c r="K8640" s="92" t="str">
        <f t="shared" si="1353"/>
        <v/>
      </c>
      <c r="L8640" s="92" t="str">
        <f t="shared" si="1354"/>
        <v/>
      </c>
      <c r="M8640" s="95" t="str">
        <f>IF(A8640&lt;&gt;"",IF(MID(C8640,1,1)="c",SigmaEpsConcrete(I8640,$AN$30:$AN$33,$AR$30:$AR$33,$AS$26,$AS$27,$AS$28,$AQ$20,$AU$19),""),"")</f>
        <v/>
      </c>
      <c r="N8640" s="95" t="str">
        <f>IF(A8640&lt;&gt;"",IF(MID(C8640,1,1)="r",SigmaEpsReinf(J8640,$AS$42:$AS$43,$AS$41,$AS$39,$AS$40,$AQ$38),""),"")</f>
        <v/>
      </c>
      <c r="Q8640" s="92" t="str">
        <f t="shared" si="1356"/>
        <v/>
      </c>
      <c r="R8640" s="92" t="str">
        <f t="shared" si="1357"/>
        <v/>
      </c>
      <c r="U8640" s="5"/>
      <c r="V8640" s="5"/>
      <c r="W8640" s="94" t="str">
        <f t="shared" si="1355"/>
        <v/>
      </c>
      <c r="X8640" s="94" t="str">
        <f t="shared" si="1358"/>
        <v/>
      </c>
      <c r="Y8640" s="5"/>
      <c r="BK8640" s="8"/>
      <c r="BL8640" s="5"/>
      <c r="BM8640" s="5"/>
      <c r="BN8640" s="5"/>
      <c r="BO8640" s="5"/>
      <c r="BP8640" s="1"/>
      <c r="BQ8640" s="1"/>
      <c r="BR8640" s="1"/>
      <c r="BS8640" s="1"/>
      <c r="BT8640" s="1"/>
      <c r="BU8640" s="4"/>
      <c r="BV8640" s="1"/>
      <c r="BW8640" s="3"/>
      <c r="BX8640" s="4"/>
      <c r="BY8640" s="5"/>
      <c r="BZ8640" s="5"/>
      <c r="CA8640" s="5"/>
      <c r="CB8640" s="5"/>
      <c r="CC8640" s="5"/>
      <c r="CD8640" s="43"/>
    </row>
    <row r="8641" spans="1:82" x14ac:dyDescent="0.25">
      <c r="A8641" s="8"/>
      <c r="B8641" s="5"/>
      <c r="C8641" s="5"/>
      <c r="D8641" s="5"/>
      <c r="E8641" s="5"/>
      <c r="F8641" s="94" t="str">
        <f t="shared" si="1349"/>
        <v/>
      </c>
      <c r="G8641" s="94" t="str">
        <f t="shared" si="1350"/>
        <v/>
      </c>
      <c r="H8641" s="127" t="str">
        <f>IF(A8641&lt;&gt;"",IF(MID(C8641,1,1)="c",$AS$26,IF(MID(C8641,1,1)="r",$AS$41,IF(MID(C8641,1,1)="p",#REF!,#REF!))),"")</f>
        <v/>
      </c>
      <c r="I8641" s="92" t="str">
        <f t="shared" si="1351"/>
        <v/>
      </c>
      <c r="J8641" s="92" t="str">
        <f t="shared" si="1352"/>
        <v/>
      </c>
      <c r="K8641" s="92" t="str">
        <f t="shared" si="1353"/>
        <v/>
      </c>
      <c r="L8641" s="92" t="str">
        <f t="shared" si="1354"/>
        <v/>
      </c>
      <c r="M8641" s="95" t="str">
        <f>IF(A8641&lt;&gt;"",IF(MID(C8641,1,1)="c",SigmaEpsConcrete(I8641,$AN$30:$AN$33,$AR$30:$AR$33,$AS$26,$AS$27,$AS$28,$AQ$20,$AU$19),""),"")</f>
        <v/>
      </c>
      <c r="N8641" s="95" t="str">
        <f>IF(A8641&lt;&gt;"",IF(MID(C8641,1,1)="r",SigmaEpsReinf(J8641,$AS$42:$AS$43,$AS$41,$AS$39,$AS$40,$AQ$38),""),"")</f>
        <v/>
      </c>
      <c r="Q8641" s="92" t="str">
        <f t="shared" si="1356"/>
        <v/>
      </c>
      <c r="R8641" s="92" t="str">
        <f t="shared" si="1357"/>
        <v/>
      </c>
      <c r="U8641" s="5"/>
      <c r="V8641" s="5"/>
      <c r="W8641" s="94" t="str">
        <f t="shared" si="1355"/>
        <v/>
      </c>
      <c r="X8641" s="94" t="str">
        <f t="shared" si="1358"/>
        <v/>
      </c>
      <c r="Y8641" s="5"/>
      <c r="BK8641" s="8"/>
      <c r="BL8641" s="5"/>
      <c r="BM8641" s="5"/>
      <c r="BN8641" s="5"/>
      <c r="BO8641" s="5"/>
      <c r="BP8641" s="1"/>
      <c r="BQ8641" s="1"/>
      <c r="BR8641" s="1"/>
      <c r="BS8641" s="1"/>
      <c r="BT8641" s="1"/>
      <c r="BU8641" s="4"/>
      <c r="BV8641" s="1"/>
      <c r="BW8641" s="3"/>
      <c r="BX8641" s="4"/>
      <c r="BY8641" s="5"/>
      <c r="BZ8641" s="5"/>
      <c r="CA8641" s="5"/>
      <c r="CB8641" s="5"/>
      <c r="CC8641" s="5"/>
      <c r="CD8641" s="43"/>
    </row>
    <row r="8642" spans="1:82" x14ac:dyDescent="0.25">
      <c r="A8642" s="8"/>
      <c r="B8642" s="5"/>
      <c r="C8642" s="5"/>
      <c r="D8642" s="5"/>
      <c r="E8642" s="5"/>
      <c r="F8642" s="94" t="str">
        <f t="shared" si="1349"/>
        <v/>
      </c>
      <c r="G8642" s="94" t="str">
        <f t="shared" si="1350"/>
        <v/>
      </c>
      <c r="H8642" s="127" t="str">
        <f>IF(A8642&lt;&gt;"",IF(MID(C8642,1,1)="c",$AS$26,IF(MID(C8642,1,1)="r",$AS$41,IF(MID(C8642,1,1)="p",#REF!,#REF!))),"")</f>
        <v/>
      </c>
      <c r="I8642" s="92" t="str">
        <f t="shared" si="1351"/>
        <v/>
      </c>
      <c r="J8642" s="92" t="str">
        <f t="shared" si="1352"/>
        <v/>
      </c>
      <c r="K8642" s="92" t="str">
        <f t="shared" si="1353"/>
        <v/>
      </c>
      <c r="L8642" s="92" t="str">
        <f t="shared" si="1354"/>
        <v/>
      </c>
      <c r="M8642" s="95" t="str">
        <f>IF(A8642&lt;&gt;"",IF(MID(C8642,1,1)="c",SigmaEpsConcrete(I8642,$AN$30:$AN$33,$AR$30:$AR$33,$AS$26,$AS$27,$AS$28,$AQ$20,$AU$19),""),"")</f>
        <v/>
      </c>
      <c r="N8642" s="95" t="str">
        <f>IF(A8642&lt;&gt;"",IF(MID(C8642,1,1)="r",SigmaEpsReinf(J8642,$AS$42:$AS$43,$AS$41,$AS$39,$AS$40,$AQ$38),""),"")</f>
        <v/>
      </c>
      <c r="Q8642" s="92" t="str">
        <f t="shared" si="1356"/>
        <v/>
      </c>
      <c r="R8642" s="92" t="str">
        <f t="shared" si="1357"/>
        <v/>
      </c>
      <c r="U8642" s="5"/>
      <c r="V8642" s="5"/>
      <c r="W8642" s="94" t="str">
        <f t="shared" si="1355"/>
        <v/>
      </c>
      <c r="X8642" s="94" t="str">
        <f t="shared" si="1358"/>
        <v/>
      </c>
      <c r="Y8642" s="5"/>
      <c r="BK8642" s="8"/>
      <c r="BL8642" s="5"/>
      <c r="BM8642" s="5"/>
      <c r="BN8642" s="5"/>
      <c r="BO8642" s="5"/>
      <c r="BP8642" s="1"/>
      <c r="BQ8642" s="1"/>
      <c r="BR8642" s="1"/>
      <c r="BS8642" s="1"/>
      <c r="BT8642" s="1"/>
      <c r="BU8642" s="4"/>
      <c r="BV8642" s="1"/>
      <c r="BW8642" s="3"/>
      <c r="BX8642" s="4"/>
      <c r="BY8642" s="5"/>
      <c r="BZ8642" s="5"/>
      <c r="CA8642" s="5"/>
      <c r="CB8642" s="5"/>
      <c r="CC8642" s="5"/>
      <c r="CD8642" s="43"/>
    </row>
    <row r="8643" spans="1:82" x14ac:dyDescent="0.25">
      <c r="A8643" s="8"/>
      <c r="B8643" s="5"/>
      <c r="C8643" s="5"/>
      <c r="D8643" s="5"/>
      <c r="E8643" s="5"/>
      <c r="F8643" s="94" t="str">
        <f t="shared" si="1349"/>
        <v/>
      </c>
      <c r="G8643" s="94" t="str">
        <f t="shared" si="1350"/>
        <v/>
      </c>
      <c r="H8643" s="127" t="str">
        <f>IF(A8643&lt;&gt;"",IF(MID(C8643,1,1)="c",$AS$26,IF(MID(C8643,1,1)="r",$AS$41,IF(MID(C8643,1,1)="p",#REF!,#REF!))),"")</f>
        <v/>
      </c>
      <c r="I8643" s="92" t="str">
        <f t="shared" si="1351"/>
        <v/>
      </c>
      <c r="J8643" s="92" t="str">
        <f t="shared" si="1352"/>
        <v/>
      </c>
      <c r="K8643" s="92" t="str">
        <f t="shared" si="1353"/>
        <v/>
      </c>
      <c r="L8643" s="92" t="str">
        <f t="shared" si="1354"/>
        <v/>
      </c>
      <c r="M8643" s="95" t="str">
        <f>IF(A8643&lt;&gt;"",IF(MID(C8643,1,1)="c",SigmaEpsConcrete(I8643,$AN$30:$AN$33,$AR$30:$AR$33,$AS$26,$AS$27,$AS$28,$AQ$20,$AU$19),""),"")</f>
        <v/>
      </c>
      <c r="N8643" s="95" t="str">
        <f>IF(A8643&lt;&gt;"",IF(MID(C8643,1,1)="r",SigmaEpsReinf(J8643,$AS$42:$AS$43,$AS$41,$AS$39,$AS$40,$AQ$38),""),"")</f>
        <v/>
      </c>
      <c r="Q8643" s="92" t="str">
        <f t="shared" si="1356"/>
        <v/>
      </c>
      <c r="R8643" s="92" t="str">
        <f t="shared" si="1357"/>
        <v/>
      </c>
      <c r="U8643" s="5"/>
      <c r="V8643" s="5"/>
      <c r="W8643" s="94" t="str">
        <f t="shared" si="1355"/>
        <v/>
      </c>
      <c r="X8643" s="94" t="str">
        <f t="shared" si="1358"/>
        <v/>
      </c>
      <c r="Y8643" s="5"/>
      <c r="BK8643" s="8"/>
      <c r="BL8643" s="5"/>
      <c r="BM8643" s="5"/>
      <c r="BN8643" s="5"/>
      <c r="BO8643" s="5"/>
      <c r="BP8643" s="1"/>
      <c r="BQ8643" s="1"/>
      <c r="BR8643" s="1"/>
      <c r="BS8643" s="1"/>
      <c r="BT8643" s="1"/>
      <c r="BU8643" s="4"/>
      <c r="BV8643" s="1"/>
      <c r="BW8643" s="3"/>
      <c r="BX8643" s="4"/>
      <c r="BY8643" s="5"/>
      <c r="BZ8643" s="5"/>
      <c r="CA8643" s="5"/>
      <c r="CB8643" s="5"/>
      <c r="CC8643" s="5"/>
      <c r="CD8643" s="43"/>
    </row>
    <row r="8644" spans="1:82" x14ac:dyDescent="0.25">
      <c r="A8644" s="8"/>
      <c r="B8644" s="5"/>
      <c r="C8644" s="5"/>
      <c r="D8644" s="5"/>
      <c r="E8644" s="5"/>
      <c r="F8644" s="94" t="str">
        <f t="shared" si="1349"/>
        <v/>
      </c>
      <c r="G8644" s="94" t="str">
        <f t="shared" si="1350"/>
        <v/>
      </c>
      <c r="H8644" s="127" t="str">
        <f>IF(A8644&lt;&gt;"",IF(MID(C8644,1,1)="c",$AS$26,IF(MID(C8644,1,1)="r",$AS$41,IF(MID(C8644,1,1)="p",#REF!,#REF!))),"")</f>
        <v/>
      </c>
      <c r="I8644" s="92" t="str">
        <f t="shared" si="1351"/>
        <v/>
      </c>
      <c r="J8644" s="92" t="str">
        <f t="shared" si="1352"/>
        <v/>
      </c>
      <c r="K8644" s="92" t="str">
        <f t="shared" si="1353"/>
        <v/>
      </c>
      <c r="L8644" s="92" t="str">
        <f t="shared" si="1354"/>
        <v/>
      </c>
      <c r="M8644" s="95" t="str">
        <f>IF(A8644&lt;&gt;"",IF(MID(C8644,1,1)="c",SigmaEpsConcrete(I8644,$AN$30:$AN$33,$AR$30:$AR$33,$AS$26,$AS$27,$AS$28,$AQ$20,$AU$19),""),"")</f>
        <v/>
      </c>
      <c r="N8644" s="95" t="str">
        <f>IF(A8644&lt;&gt;"",IF(MID(C8644,1,1)="r",SigmaEpsReinf(J8644,$AS$42:$AS$43,$AS$41,$AS$39,$AS$40,$AQ$38),""),"")</f>
        <v/>
      </c>
      <c r="Q8644" s="92" t="str">
        <f t="shared" si="1356"/>
        <v/>
      </c>
      <c r="R8644" s="92" t="str">
        <f t="shared" si="1357"/>
        <v/>
      </c>
      <c r="U8644" s="5"/>
      <c r="V8644" s="5"/>
      <c r="W8644" s="94" t="str">
        <f t="shared" si="1355"/>
        <v/>
      </c>
      <c r="X8644" s="94" t="str">
        <f t="shared" si="1358"/>
        <v/>
      </c>
      <c r="Y8644" s="5"/>
      <c r="BK8644" s="8"/>
      <c r="BL8644" s="5"/>
      <c r="BM8644" s="5"/>
      <c r="BN8644" s="5"/>
      <c r="BO8644" s="5"/>
      <c r="BP8644" s="1"/>
      <c r="BQ8644" s="1"/>
      <c r="BR8644" s="1"/>
      <c r="BS8644" s="1"/>
      <c r="BT8644" s="1"/>
      <c r="BU8644" s="4"/>
      <c r="BV8644" s="1"/>
      <c r="BW8644" s="3"/>
      <c r="BX8644" s="4"/>
      <c r="BY8644" s="5"/>
      <c r="BZ8644" s="5"/>
      <c r="CA8644" s="5"/>
      <c r="CB8644" s="5"/>
      <c r="CC8644" s="5"/>
      <c r="CD8644" s="43"/>
    </row>
    <row r="8645" spans="1:82" x14ac:dyDescent="0.25">
      <c r="A8645" s="8"/>
      <c r="B8645" s="5"/>
      <c r="C8645" s="5"/>
      <c r="D8645" s="5"/>
      <c r="E8645" s="5"/>
      <c r="F8645" s="94" t="str">
        <f t="shared" si="1349"/>
        <v/>
      </c>
      <c r="G8645" s="94" t="str">
        <f t="shared" si="1350"/>
        <v/>
      </c>
      <c r="H8645" s="127" t="str">
        <f>IF(A8645&lt;&gt;"",IF(MID(C8645,1,1)="c",$AS$26,IF(MID(C8645,1,1)="r",$AS$41,IF(MID(C8645,1,1)="p",#REF!,#REF!))),"")</f>
        <v/>
      </c>
      <c r="I8645" s="92" t="str">
        <f t="shared" si="1351"/>
        <v/>
      </c>
      <c r="J8645" s="92" t="str">
        <f t="shared" si="1352"/>
        <v/>
      </c>
      <c r="K8645" s="92" t="str">
        <f t="shared" si="1353"/>
        <v/>
      </c>
      <c r="L8645" s="92" t="str">
        <f t="shared" si="1354"/>
        <v/>
      </c>
      <c r="M8645" s="95" t="str">
        <f>IF(A8645&lt;&gt;"",IF(MID(C8645,1,1)="c",SigmaEpsConcrete(I8645,$AN$30:$AN$33,$AR$30:$AR$33,$AS$26,$AS$27,$AS$28,$AQ$20,$AU$19),""),"")</f>
        <v/>
      </c>
      <c r="N8645" s="95" t="str">
        <f>IF(A8645&lt;&gt;"",IF(MID(C8645,1,1)="r",SigmaEpsReinf(J8645,$AS$42:$AS$43,$AS$41,$AS$39,$AS$40,$AQ$38),""),"")</f>
        <v/>
      </c>
      <c r="Q8645" s="92" t="str">
        <f t="shared" si="1356"/>
        <v/>
      </c>
      <c r="R8645" s="92" t="str">
        <f t="shared" si="1357"/>
        <v/>
      </c>
      <c r="U8645" s="5"/>
      <c r="V8645" s="5"/>
      <c r="W8645" s="94" t="str">
        <f t="shared" si="1355"/>
        <v/>
      </c>
      <c r="X8645" s="94" t="str">
        <f t="shared" si="1358"/>
        <v/>
      </c>
      <c r="Y8645" s="5"/>
      <c r="BK8645" s="8"/>
      <c r="BL8645" s="5"/>
      <c r="BM8645" s="5"/>
      <c r="BN8645" s="5"/>
      <c r="BO8645" s="5"/>
      <c r="BP8645" s="1"/>
      <c r="BQ8645" s="1"/>
      <c r="BR8645" s="1"/>
      <c r="BS8645" s="1"/>
      <c r="BT8645" s="1"/>
      <c r="BU8645" s="4"/>
      <c r="BV8645" s="1"/>
      <c r="BW8645" s="3"/>
      <c r="BX8645" s="4"/>
      <c r="BY8645" s="5"/>
      <c r="BZ8645" s="5"/>
      <c r="CA8645" s="5"/>
      <c r="CB8645" s="5"/>
      <c r="CC8645" s="5"/>
      <c r="CD8645" s="43"/>
    </row>
    <row r="8646" spans="1:82" x14ac:dyDescent="0.25">
      <c r="A8646" s="8"/>
      <c r="B8646" s="5"/>
      <c r="C8646" s="5"/>
      <c r="D8646" s="5"/>
      <c r="E8646" s="5"/>
      <c r="F8646" s="94" t="str">
        <f t="shared" si="1349"/>
        <v/>
      </c>
      <c r="G8646" s="94" t="str">
        <f t="shared" si="1350"/>
        <v/>
      </c>
      <c r="H8646" s="127" t="str">
        <f>IF(A8646&lt;&gt;"",IF(MID(C8646,1,1)="c",$AS$26,IF(MID(C8646,1,1)="r",$AS$41,IF(MID(C8646,1,1)="p",#REF!,#REF!))),"")</f>
        <v/>
      </c>
      <c r="I8646" s="92" t="str">
        <f t="shared" si="1351"/>
        <v/>
      </c>
      <c r="J8646" s="92" t="str">
        <f t="shared" si="1352"/>
        <v/>
      </c>
      <c r="K8646" s="92" t="str">
        <f t="shared" si="1353"/>
        <v/>
      </c>
      <c r="L8646" s="92" t="str">
        <f t="shared" si="1354"/>
        <v/>
      </c>
      <c r="M8646" s="95" t="str">
        <f>IF(A8646&lt;&gt;"",IF(MID(C8646,1,1)="c",SigmaEpsConcrete(I8646,$AN$30:$AN$33,$AR$30:$AR$33,$AS$26,$AS$27,$AS$28,$AQ$20,$AU$19),""),"")</f>
        <v/>
      </c>
      <c r="N8646" s="95" t="str">
        <f>IF(A8646&lt;&gt;"",IF(MID(C8646,1,1)="r",SigmaEpsReinf(J8646,$AS$42:$AS$43,$AS$41,$AS$39,$AS$40,$AQ$38),""),"")</f>
        <v/>
      </c>
      <c r="Q8646" s="92" t="str">
        <f t="shared" si="1356"/>
        <v/>
      </c>
      <c r="R8646" s="92" t="str">
        <f t="shared" si="1357"/>
        <v/>
      </c>
      <c r="U8646" s="5"/>
      <c r="V8646" s="5"/>
      <c r="W8646" s="94" t="str">
        <f t="shared" si="1355"/>
        <v/>
      </c>
      <c r="X8646" s="94" t="str">
        <f t="shared" si="1358"/>
        <v/>
      </c>
      <c r="Y8646" s="5"/>
      <c r="BK8646" s="8"/>
      <c r="BL8646" s="5"/>
      <c r="BM8646" s="5"/>
      <c r="BN8646" s="5"/>
      <c r="BO8646" s="5"/>
      <c r="BP8646" s="1"/>
      <c r="BQ8646" s="1"/>
      <c r="BR8646" s="1"/>
      <c r="BS8646" s="1"/>
      <c r="BT8646" s="1"/>
      <c r="BU8646" s="4"/>
      <c r="BV8646" s="1"/>
      <c r="BW8646" s="3"/>
      <c r="BX8646" s="4"/>
      <c r="BY8646" s="5"/>
      <c r="BZ8646" s="5"/>
      <c r="CA8646" s="5"/>
      <c r="CB8646" s="5"/>
      <c r="CC8646" s="5"/>
      <c r="CD8646" s="43"/>
    </row>
    <row r="8647" spans="1:82" x14ac:dyDescent="0.25">
      <c r="A8647" s="8"/>
      <c r="B8647" s="5"/>
      <c r="C8647" s="5"/>
      <c r="D8647" s="5"/>
      <c r="E8647" s="5"/>
      <c r="F8647" s="94" t="str">
        <f t="shared" si="1349"/>
        <v/>
      </c>
      <c r="G8647" s="94" t="str">
        <f t="shared" si="1350"/>
        <v/>
      </c>
      <c r="H8647" s="127" t="str">
        <f>IF(A8647&lt;&gt;"",IF(MID(C8647,1,1)="c",$AS$26,IF(MID(C8647,1,1)="r",$AS$41,IF(MID(C8647,1,1)="p",#REF!,#REF!))),"")</f>
        <v/>
      </c>
      <c r="I8647" s="92" t="str">
        <f t="shared" si="1351"/>
        <v/>
      </c>
      <c r="J8647" s="92" t="str">
        <f t="shared" si="1352"/>
        <v/>
      </c>
      <c r="K8647" s="92" t="str">
        <f t="shared" si="1353"/>
        <v/>
      </c>
      <c r="L8647" s="92" t="str">
        <f t="shared" si="1354"/>
        <v/>
      </c>
      <c r="M8647" s="95" t="str">
        <f>IF(A8647&lt;&gt;"",IF(MID(C8647,1,1)="c",SigmaEpsConcrete(I8647,$AN$30:$AN$33,$AR$30:$AR$33,$AS$26,$AS$27,$AS$28,$AQ$20,$AU$19),""),"")</f>
        <v/>
      </c>
      <c r="N8647" s="95" t="str">
        <f>IF(A8647&lt;&gt;"",IF(MID(C8647,1,1)="r",SigmaEpsReinf(J8647,$AS$42:$AS$43,$AS$41,$AS$39,$AS$40,$AQ$38),""),"")</f>
        <v/>
      </c>
      <c r="Q8647" s="92" t="str">
        <f t="shared" si="1356"/>
        <v/>
      </c>
      <c r="R8647" s="92" t="str">
        <f t="shared" si="1357"/>
        <v/>
      </c>
      <c r="U8647" s="5"/>
      <c r="V8647" s="5"/>
      <c r="W8647" s="94" t="str">
        <f t="shared" si="1355"/>
        <v/>
      </c>
      <c r="X8647" s="94" t="str">
        <f t="shared" si="1358"/>
        <v/>
      </c>
      <c r="Y8647" s="5"/>
      <c r="BK8647" s="8"/>
      <c r="BL8647" s="5"/>
      <c r="BM8647" s="5"/>
      <c r="BN8647" s="5"/>
      <c r="BO8647" s="5"/>
      <c r="BP8647" s="1"/>
      <c r="BQ8647" s="1"/>
      <c r="BR8647" s="1"/>
      <c r="BS8647" s="1"/>
      <c r="BT8647" s="1"/>
      <c r="BU8647" s="4"/>
      <c r="BV8647" s="1"/>
      <c r="BW8647" s="3"/>
      <c r="BX8647" s="4"/>
      <c r="BY8647" s="5"/>
      <c r="BZ8647" s="5"/>
      <c r="CA8647" s="5"/>
      <c r="CB8647" s="5"/>
      <c r="CC8647" s="5"/>
      <c r="CD8647" s="43"/>
    </row>
    <row r="8648" spans="1:82" x14ac:dyDescent="0.25">
      <c r="A8648" s="8"/>
      <c r="B8648" s="5"/>
      <c r="C8648" s="5"/>
      <c r="D8648" s="5"/>
      <c r="E8648" s="5"/>
      <c r="F8648" s="94" t="str">
        <f t="shared" si="1349"/>
        <v/>
      </c>
      <c r="G8648" s="94" t="str">
        <f t="shared" si="1350"/>
        <v/>
      </c>
      <c r="H8648" s="127" t="str">
        <f>IF(A8648&lt;&gt;"",IF(MID(C8648,1,1)="c",$AS$26,IF(MID(C8648,1,1)="r",$AS$41,IF(MID(C8648,1,1)="p",#REF!,#REF!))),"")</f>
        <v/>
      </c>
      <c r="I8648" s="92" t="str">
        <f t="shared" si="1351"/>
        <v/>
      </c>
      <c r="J8648" s="92" t="str">
        <f t="shared" si="1352"/>
        <v/>
      </c>
      <c r="K8648" s="92" t="str">
        <f t="shared" si="1353"/>
        <v/>
      </c>
      <c r="L8648" s="92" t="str">
        <f t="shared" si="1354"/>
        <v/>
      </c>
      <c r="M8648" s="95" t="str">
        <f>IF(A8648&lt;&gt;"",IF(MID(C8648,1,1)="c",SigmaEpsConcrete(I8648,$AN$30:$AN$33,$AR$30:$AR$33,$AS$26,$AS$27,$AS$28,$AQ$20,$AU$19),""),"")</f>
        <v/>
      </c>
      <c r="N8648" s="95" t="str">
        <f>IF(A8648&lt;&gt;"",IF(MID(C8648,1,1)="r",SigmaEpsReinf(J8648,$AS$42:$AS$43,$AS$41,$AS$39,$AS$40,$AQ$38),""),"")</f>
        <v/>
      </c>
      <c r="Q8648" s="92" t="str">
        <f t="shared" si="1356"/>
        <v/>
      </c>
      <c r="R8648" s="92" t="str">
        <f t="shared" si="1357"/>
        <v/>
      </c>
      <c r="U8648" s="5"/>
      <c r="V8648" s="5"/>
      <c r="W8648" s="94" t="str">
        <f t="shared" si="1355"/>
        <v/>
      </c>
      <c r="X8648" s="94" t="str">
        <f t="shared" si="1358"/>
        <v/>
      </c>
      <c r="Y8648" s="5"/>
      <c r="BK8648" s="8"/>
      <c r="BL8648" s="5"/>
      <c r="BM8648" s="5"/>
      <c r="BN8648" s="5"/>
      <c r="BO8648" s="5"/>
      <c r="BP8648" s="1"/>
      <c r="BQ8648" s="1"/>
      <c r="BR8648" s="1"/>
      <c r="BS8648" s="1"/>
      <c r="BT8648" s="1"/>
      <c r="BU8648" s="4"/>
      <c r="BV8648" s="1"/>
      <c r="BW8648" s="3"/>
      <c r="BX8648" s="4"/>
      <c r="BY8648" s="5"/>
      <c r="BZ8648" s="5"/>
      <c r="CA8648" s="5"/>
      <c r="CB8648" s="5"/>
      <c r="CC8648" s="5"/>
      <c r="CD8648" s="43"/>
    </row>
    <row r="8649" spans="1:82" x14ac:dyDescent="0.25">
      <c r="A8649" s="8"/>
      <c r="B8649" s="5"/>
      <c r="C8649" s="5"/>
      <c r="D8649" s="5"/>
      <c r="E8649" s="5"/>
      <c r="F8649" s="94" t="str">
        <f t="shared" si="1349"/>
        <v/>
      </c>
      <c r="G8649" s="94" t="str">
        <f t="shared" si="1350"/>
        <v/>
      </c>
      <c r="H8649" s="127" t="str">
        <f>IF(A8649&lt;&gt;"",IF(MID(C8649,1,1)="c",$AS$26,IF(MID(C8649,1,1)="r",$AS$41,IF(MID(C8649,1,1)="p",#REF!,#REF!))),"")</f>
        <v/>
      </c>
      <c r="I8649" s="92" t="str">
        <f t="shared" si="1351"/>
        <v/>
      </c>
      <c r="J8649" s="92" t="str">
        <f t="shared" si="1352"/>
        <v/>
      </c>
      <c r="K8649" s="92" t="str">
        <f t="shared" si="1353"/>
        <v/>
      </c>
      <c r="L8649" s="92" t="str">
        <f t="shared" si="1354"/>
        <v/>
      </c>
      <c r="M8649" s="95" t="str">
        <f>IF(A8649&lt;&gt;"",IF(MID(C8649,1,1)="c",SigmaEpsConcrete(I8649,$AN$30:$AN$33,$AR$30:$AR$33,$AS$26,$AS$27,$AS$28,$AQ$20,$AU$19),""),"")</f>
        <v/>
      </c>
      <c r="N8649" s="95" t="str">
        <f>IF(A8649&lt;&gt;"",IF(MID(C8649,1,1)="r",SigmaEpsReinf(J8649,$AS$42:$AS$43,$AS$41,$AS$39,$AS$40,$AQ$38),""),"")</f>
        <v/>
      </c>
      <c r="Q8649" s="92" t="str">
        <f t="shared" si="1356"/>
        <v/>
      </c>
      <c r="R8649" s="92" t="str">
        <f t="shared" si="1357"/>
        <v/>
      </c>
      <c r="U8649" s="5"/>
      <c r="V8649" s="5"/>
      <c r="W8649" s="94" t="str">
        <f t="shared" si="1355"/>
        <v/>
      </c>
      <c r="X8649" s="94" t="str">
        <f t="shared" si="1358"/>
        <v/>
      </c>
      <c r="Y8649" s="5"/>
      <c r="BK8649" s="8"/>
      <c r="BL8649" s="5"/>
      <c r="BM8649" s="5"/>
      <c r="BN8649" s="5"/>
      <c r="BO8649" s="5"/>
      <c r="BP8649" s="1"/>
      <c r="BQ8649" s="1"/>
      <c r="BR8649" s="1"/>
      <c r="BS8649" s="1"/>
      <c r="BT8649" s="1"/>
      <c r="BU8649" s="4"/>
      <c r="BV8649" s="1"/>
      <c r="BW8649" s="3"/>
      <c r="BX8649" s="4"/>
      <c r="BY8649" s="5"/>
      <c r="BZ8649" s="5"/>
      <c r="CA8649" s="5"/>
      <c r="CB8649" s="5"/>
      <c r="CC8649" s="5"/>
      <c r="CD8649" s="43"/>
    </row>
    <row r="8650" spans="1:82" x14ac:dyDescent="0.25">
      <c r="A8650" s="8"/>
      <c r="B8650" s="5"/>
      <c r="C8650" s="5"/>
      <c r="D8650" s="5"/>
      <c r="E8650" s="5"/>
      <c r="F8650" s="94" t="str">
        <f t="shared" ref="F8650:F8713" si="1359">IF(A8650&lt;&gt;"",(D8650-$AU$86)/10,"")</f>
        <v/>
      </c>
      <c r="G8650" s="94" t="str">
        <f t="shared" ref="G8650:G8713" si="1360">IF(A8650&lt;&gt;"",(E8650-$AU$87)/10,"")</f>
        <v/>
      </c>
      <c r="H8650" s="127" t="str">
        <f>IF(A8650&lt;&gt;"",IF(MID(C8650,1,1)="c",$AS$26,IF(MID(C8650,1,1)="r",$AS$41,IF(MID(C8650,1,1)="p",#REF!,#REF!))),"")</f>
        <v/>
      </c>
      <c r="I8650" s="92" t="str">
        <f t="shared" ref="I8650:I8713" si="1361">IF($A8650&lt;&gt;"",IF(MID($C8650,1,1)="c",$Y$3+$Y$4*$F8650+$Y$5*$G8650+$BR$43,""),"")</f>
        <v/>
      </c>
      <c r="J8650" s="92" t="str">
        <f t="shared" ref="J8650:J8713" si="1362">IF($A8650&lt;&gt;"",IF(MID($C8650,1,1)="r",$Y$3+$Y$4*$F8650+$Y$5*$G8650+$BR$43,""),"")</f>
        <v/>
      </c>
      <c r="K8650" s="92" t="str">
        <f t="shared" ref="K8650:K8713" si="1363">IF($A8650&lt;&gt;"",IF(MID($C8650,1,1)="u",$Y$3+$Y$4*$F8650+$Y$5*$G8650+$BR$43,""),"")</f>
        <v/>
      </c>
      <c r="L8650" s="92" t="str">
        <f t="shared" ref="L8650:L8713" si="1364">IF($A8650&lt;&gt;"",IF(MID($C8650,1,1)="p",$Y$3+$Y$4*$F8650+$Y$5*$G8650+$BR$43,""),"")</f>
        <v/>
      </c>
      <c r="M8650" s="95" t="str">
        <f>IF(A8650&lt;&gt;"",IF(MID(C8650,1,1)="c",SigmaEpsConcrete(I8650,$AN$30:$AN$33,$AR$30:$AR$33,$AS$26,$AS$27,$AS$28,$AQ$20,$AU$19),""),"")</f>
        <v/>
      </c>
      <c r="N8650" s="95" t="str">
        <f>IF(A8650&lt;&gt;"",IF(MID(C8650,1,1)="r",SigmaEpsReinf(J8650,$AS$42:$AS$43,$AS$41,$AS$39,$AS$40,$AQ$38),""),"")</f>
        <v/>
      </c>
      <c r="Q8650" s="92" t="str">
        <f t="shared" si="1356"/>
        <v/>
      </c>
      <c r="R8650" s="92" t="str">
        <f t="shared" si="1357"/>
        <v/>
      </c>
      <c r="U8650" s="5"/>
      <c r="V8650" s="5"/>
      <c r="W8650" s="94" t="str">
        <f t="shared" ref="W8650:W8713" si="1365">IF(A8650&lt;&gt;"",F8650-$AU$105,"")</f>
        <v/>
      </c>
      <c r="X8650" s="94" t="str">
        <f t="shared" si="1358"/>
        <v/>
      </c>
      <c r="Y8650" s="5"/>
      <c r="BK8650" s="8"/>
      <c r="BL8650" s="5"/>
      <c r="BM8650" s="5"/>
      <c r="BN8650" s="5"/>
      <c r="BO8650" s="5"/>
      <c r="BP8650" s="1"/>
      <c r="BQ8650" s="1"/>
      <c r="BR8650" s="1"/>
      <c r="BS8650" s="1"/>
      <c r="BT8650" s="1"/>
      <c r="BU8650" s="4"/>
      <c r="BV8650" s="1"/>
      <c r="BW8650" s="3"/>
      <c r="BX8650" s="4"/>
      <c r="BY8650" s="5"/>
      <c r="BZ8650" s="5"/>
      <c r="CA8650" s="5"/>
      <c r="CB8650" s="5"/>
      <c r="CC8650" s="5"/>
      <c r="CD8650" s="43"/>
    </row>
    <row r="8651" spans="1:82" x14ac:dyDescent="0.25">
      <c r="A8651" s="8"/>
      <c r="B8651" s="5"/>
      <c r="C8651" s="5"/>
      <c r="D8651" s="5"/>
      <c r="E8651" s="5"/>
      <c r="F8651" s="94" t="str">
        <f t="shared" si="1359"/>
        <v/>
      </c>
      <c r="G8651" s="94" t="str">
        <f t="shared" si="1360"/>
        <v/>
      </c>
      <c r="H8651" s="127" t="str">
        <f>IF(A8651&lt;&gt;"",IF(MID(C8651,1,1)="c",$AS$26,IF(MID(C8651,1,1)="r",$AS$41,IF(MID(C8651,1,1)="p",#REF!,#REF!))),"")</f>
        <v/>
      </c>
      <c r="I8651" s="92" t="str">
        <f t="shared" si="1361"/>
        <v/>
      </c>
      <c r="J8651" s="92" t="str">
        <f t="shared" si="1362"/>
        <v/>
      </c>
      <c r="K8651" s="92" t="str">
        <f t="shared" si="1363"/>
        <v/>
      </c>
      <c r="L8651" s="92" t="str">
        <f t="shared" si="1364"/>
        <v/>
      </c>
      <c r="M8651" s="95" t="str">
        <f>IF(A8651&lt;&gt;"",IF(MID(C8651,1,1)="c",SigmaEpsConcrete(I8651,$AN$30:$AN$33,$AR$30:$AR$33,$AS$26,$AS$27,$AS$28,$AQ$20,$AU$19),""),"")</f>
        <v/>
      </c>
      <c r="N8651" s="95" t="str">
        <f>IF(A8651&lt;&gt;"",IF(MID(C8651,1,1)="r",SigmaEpsReinf(J8651,$AS$42:$AS$43,$AS$41,$AS$39,$AS$40,$AQ$38),""),"")</f>
        <v/>
      </c>
      <c r="Q8651" s="92" t="str">
        <f t="shared" ref="Q8651:Q8714" si="1366">IF(A8651&lt;&gt;"",IF(MID(C8651,1,1)="c",IF(ISERROR(M8651/I8651),"",M8651/I8651),""),"")</f>
        <v/>
      </c>
      <c r="R8651" s="92" t="str">
        <f t="shared" ref="R8651:R8714" si="1367">IF(A8651&lt;&gt;"",IF(MID(C8651,1,1)="r",IF(ISERROR(N8651/J8651),"",N8651/J8651),""),"")</f>
        <v/>
      </c>
      <c r="U8651" s="5"/>
      <c r="V8651" s="5"/>
      <c r="W8651" s="94" t="str">
        <f t="shared" si="1365"/>
        <v/>
      </c>
      <c r="X8651" s="94" t="str">
        <f t="shared" ref="X8651:X8714" si="1368">IF(B8651&lt;&gt;"",G8651-$AU$106,"")</f>
        <v/>
      </c>
      <c r="Y8651" s="5"/>
      <c r="BK8651" s="8"/>
      <c r="BL8651" s="5"/>
      <c r="BM8651" s="5"/>
      <c r="BN8651" s="5"/>
      <c r="BO8651" s="5"/>
      <c r="BP8651" s="1"/>
      <c r="BQ8651" s="1"/>
      <c r="BR8651" s="1"/>
      <c r="BS8651" s="1"/>
      <c r="BT8651" s="1"/>
      <c r="BU8651" s="4"/>
      <c r="BV8651" s="1"/>
      <c r="BW8651" s="3"/>
      <c r="BX8651" s="4"/>
      <c r="BY8651" s="5"/>
      <c r="BZ8651" s="5"/>
      <c r="CA8651" s="5"/>
      <c r="CB8651" s="5"/>
      <c r="CC8651" s="5"/>
      <c r="CD8651" s="43"/>
    </row>
    <row r="8652" spans="1:82" x14ac:dyDescent="0.25">
      <c r="A8652" s="8"/>
      <c r="B8652" s="5"/>
      <c r="C8652" s="5"/>
      <c r="D8652" s="5"/>
      <c r="E8652" s="5"/>
      <c r="F8652" s="94" t="str">
        <f t="shared" si="1359"/>
        <v/>
      </c>
      <c r="G8652" s="94" t="str">
        <f t="shared" si="1360"/>
        <v/>
      </c>
      <c r="H8652" s="127" t="str">
        <f>IF(A8652&lt;&gt;"",IF(MID(C8652,1,1)="c",$AS$26,IF(MID(C8652,1,1)="r",$AS$41,IF(MID(C8652,1,1)="p",#REF!,#REF!))),"")</f>
        <v/>
      </c>
      <c r="I8652" s="92" t="str">
        <f t="shared" si="1361"/>
        <v/>
      </c>
      <c r="J8652" s="92" t="str">
        <f t="shared" si="1362"/>
        <v/>
      </c>
      <c r="K8652" s="92" t="str">
        <f t="shared" si="1363"/>
        <v/>
      </c>
      <c r="L8652" s="92" t="str">
        <f t="shared" si="1364"/>
        <v/>
      </c>
      <c r="M8652" s="95" t="str">
        <f>IF(A8652&lt;&gt;"",IF(MID(C8652,1,1)="c",SigmaEpsConcrete(I8652,$AN$30:$AN$33,$AR$30:$AR$33,$AS$26,$AS$27,$AS$28,$AQ$20,$AU$19),""),"")</f>
        <v/>
      </c>
      <c r="N8652" s="95" t="str">
        <f>IF(A8652&lt;&gt;"",IF(MID(C8652,1,1)="r",SigmaEpsReinf(J8652,$AS$42:$AS$43,$AS$41,$AS$39,$AS$40,$AQ$38),""),"")</f>
        <v/>
      </c>
      <c r="Q8652" s="92" t="str">
        <f t="shared" si="1366"/>
        <v/>
      </c>
      <c r="R8652" s="92" t="str">
        <f t="shared" si="1367"/>
        <v/>
      </c>
      <c r="U8652" s="5"/>
      <c r="V8652" s="5"/>
      <c r="W8652" s="94" t="str">
        <f t="shared" si="1365"/>
        <v/>
      </c>
      <c r="X8652" s="94" t="str">
        <f t="shared" si="1368"/>
        <v/>
      </c>
      <c r="Y8652" s="5"/>
      <c r="BK8652" s="8"/>
      <c r="BL8652" s="5"/>
      <c r="BM8652" s="5"/>
      <c r="BN8652" s="5"/>
      <c r="BO8652" s="5"/>
      <c r="BP8652" s="1"/>
      <c r="BQ8652" s="1"/>
      <c r="BR8652" s="1"/>
      <c r="BS8652" s="1"/>
      <c r="BT8652" s="1"/>
      <c r="BU8652" s="4"/>
      <c r="BV8652" s="1"/>
      <c r="BW8652" s="3"/>
      <c r="BX8652" s="4"/>
      <c r="BY8652" s="5"/>
      <c r="BZ8652" s="5"/>
      <c r="CA8652" s="5"/>
      <c r="CB8652" s="5"/>
      <c r="CC8652" s="5"/>
      <c r="CD8652" s="43"/>
    </row>
    <row r="8653" spans="1:82" x14ac:dyDescent="0.25">
      <c r="A8653" s="8"/>
      <c r="B8653" s="5"/>
      <c r="C8653" s="5"/>
      <c r="D8653" s="5"/>
      <c r="E8653" s="5"/>
      <c r="F8653" s="94" t="str">
        <f t="shared" si="1359"/>
        <v/>
      </c>
      <c r="G8653" s="94" t="str">
        <f t="shared" si="1360"/>
        <v/>
      </c>
      <c r="H8653" s="127" t="str">
        <f>IF(A8653&lt;&gt;"",IF(MID(C8653,1,1)="c",$AS$26,IF(MID(C8653,1,1)="r",$AS$41,IF(MID(C8653,1,1)="p",#REF!,#REF!))),"")</f>
        <v/>
      </c>
      <c r="I8653" s="92" t="str">
        <f t="shared" si="1361"/>
        <v/>
      </c>
      <c r="J8653" s="92" t="str">
        <f t="shared" si="1362"/>
        <v/>
      </c>
      <c r="K8653" s="92" t="str">
        <f t="shared" si="1363"/>
        <v/>
      </c>
      <c r="L8653" s="92" t="str">
        <f t="shared" si="1364"/>
        <v/>
      </c>
      <c r="M8653" s="95" t="str">
        <f>IF(A8653&lt;&gt;"",IF(MID(C8653,1,1)="c",SigmaEpsConcrete(I8653,$AN$30:$AN$33,$AR$30:$AR$33,$AS$26,$AS$27,$AS$28,$AQ$20,$AU$19),""),"")</f>
        <v/>
      </c>
      <c r="N8653" s="95" t="str">
        <f>IF(A8653&lt;&gt;"",IF(MID(C8653,1,1)="r",SigmaEpsReinf(J8653,$AS$42:$AS$43,$AS$41,$AS$39,$AS$40,$AQ$38),""),"")</f>
        <v/>
      </c>
      <c r="Q8653" s="92" t="str">
        <f t="shared" si="1366"/>
        <v/>
      </c>
      <c r="R8653" s="92" t="str">
        <f t="shared" si="1367"/>
        <v/>
      </c>
      <c r="U8653" s="5"/>
      <c r="V8653" s="5"/>
      <c r="W8653" s="94" t="str">
        <f t="shared" si="1365"/>
        <v/>
      </c>
      <c r="X8653" s="94" t="str">
        <f t="shared" si="1368"/>
        <v/>
      </c>
      <c r="Y8653" s="5"/>
      <c r="BK8653" s="8"/>
      <c r="BL8653" s="5"/>
      <c r="BM8653" s="5"/>
      <c r="BN8653" s="5"/>
      <c r="BO8653" s="5"/>
      <c r="BP8653" s="1"/>
      <c r="BQ8653" s="1"/>
      <c r="BR8653" s="1"/>
      <c r="BS8653" s="1"/>
      <c r="BT8653" s="1"/>
      <c r="BU8653" s="4"/>
      <c r="BV8653" s="1"/>
      <c r="BW8653" s="3"/>
      <c r="BX8653" s="4"/>
      <c r="BY8653" s="5"/>
      <c r="BZ8653" s="5"/>
      <c r="CA8653" s="5"/>
      <c r="CB8653" s="5"/>
      <c r="CC8653" s="5"/>
      <c r="CD8653" s="43"/>
    </row>
    <row r="8654" spans="1:82" x14ac:dyDescent="0.25">
      <c r="A8654" s="8"/>
      <c r="B8654" s="5"/>
      <c r="C8654" s="5"/>
      <c r="D8654" s="5"/>
      <c r="E8654" s="5"/>
      <c r="F8654" s="94" t="str">
        <f t="shared" si="1359"/>
        <v/>
      </c>
      <c r="G8654" s="94" t="str">
        <f t="shared" si="1360"/>
        <v/>
      </c>
      <c r="H8654" s="127" t="str">
        <f>IF(A8654&lt;&gt;"",IF(MID(C8654,1,1)="c",$AS$26,IF(MID(C8654,1,1)="r",$AS$41,IF(MID(C8654,1,1)="p",#REF!,#REF!))),"")</f>
        <v/>
      </c>
      <c r="I8654" s="92" t="str">
        <f t="shared" si="1361"/>
        <v/>
      </c>
      <c r="J8654" s="92" t="str">
        <f t="shared" si="1362"/>
        <v/>
      </c>
      <c r="K8654" s="92" t="str">
        <f t="shared" si="1363"/>
        <v/>
      </c>
      <c r="L8654" s="92" t="str">
        <f t="shared" si="1364"/>
        <v/>
      </c>
      <c r="M8654" s="95" t="str">
        <f>IF(A8654&lt;&gt;"",IF(MID(C8654,1,1)="c",SigmaEpsConcrete(I8654,$AN$30:$AN$33,$AR$30:$AR$33,$AS$26,$AS$27,$AS$28,$AQ$20,$AU$19),""),"")</f>
        <v/>
      </c>
      <c r="N8654" s="95" t="str">
        <f>IF(A8654&lt;&gt;"",IF(MID(C8654,1,1)="r",SigmaEpsReinf(J8654,$AS$42:$AS$43,$AS$41,$AS$39,$AS$40,$AQ$38),""),"")</f>
        <v/>
      </c>
      <c r="Q8654" s="92" t="str">
        <f t="shared" si="1366"/>
        <v/>
      </c>
      <c r="R8654" s="92" t="str">
        <f t="shared" si="1367"/>
        <v/>
      </c>
      <c r="U8654" s="5"/>
      <c r="V8654" s="5"/>
      <c r="W8654" s="94" t="str">
        <f t="shared" si="1365"/>
        <v/>
      </c>
      <c r="X8654" s="94" t="str">
        <f t="shared" si="1368"/>
        <v/>
      </c>
      <c r="Y8654" s="5"/>
      <c r="BK8654" s="8"/>
      <c r="BL8654" s="5"/>
      <c r="BM8654" s="5"/>
      <c r="BN8654" s="5"/>
      <c r="BO8654" s="5"/>
      <c r="BP8654" s="1"/>
      <c r="BQ8654" s="1"/>
      <c r="BR8654" s="1"/>
      <c r="BS8654" s="1"/>
      <c r="BT8654" s="1"/>
      <c r="BU8654" s="4"/>
      <c r="BV8654" s="1"/>
      <c r="BW8654" s="3"/>
      <c r="BX8654" s="4"/>
      <c r="BY8654" s="5"/>
      <c r="BZ8654" s="5"/>
      <c r="CA8654" s="5"/>
      <c r="CB8654" s="5"/>
      <c r="CC8654" s="5"/>
      <c r="CD8654" s="43"/>
    </row>
    <row r="8655" spans="1:82" x14ac:dyDescent="0.25">
      <c r="A8655" s="8"/>
      <c r="B8655" s="5"/>
      <c r="C8655" s="5"/>
      <c r="D8655" s="5"/>
      <c r="E8655" s="5"/>
      <c r="F8655" s="94" t="str">
        <f t="shared" si="1359"/>
        <v/>
      </c>
      <c r="G8655" s="94" t="str">
        <f t="shared" si="1360"/>
        <v/>
      </c>
      <c r="H8655" s="127" t="str">
        <f>IF(A8655&lt;&gt;"",IF(MID(C8655,1,1)="c",$AS$26,IF(MID(C8655,1,1)="r",$AS$41,IF(MID(C8655,1,1)="p",#REF!,#REF!))),"")</f>
        <v/>
      </c>
      <c r="I8655" s="92" t="str">
        <f t="shared" si="1361"/>
        <v/>
      </c>
      <c r="J8655" s="92" t="str">
        <f t="shared" si="1362"/>
        <v/>
      </c>
      <c r="K8655" s="92" t="str">
        <f t="shared" si="1363"/>
        <v/>
      </c>
      <c r="L8655" s="92" t="str">
        <f t="shared" si="1364"/>
        <v/>
      </c>
      <c r="M8655" s="95" t="str">
        <f>IF(A8655&lt;&gt;"",IF(MID(C8655,1,1)="c",SigmaEpsConcrete(I8655,$AN$30:$AN$33,$AR$30:$AR$33,$AS$26,$AS$27,$AS$28,$AQ$20,$AU$19),""),"")</f>
        <v/>
      </c>
      <c r="N8655" s="95" t="str">
        <f>IF(A8655&lt;&gt;"",IF(MID(C8655,1,1)="r",SigmaEpsReinf(J8655,$AS$42:$AS$43,$AS$41,$AS$39,$AS$40,$AQ$38),""),"")</f>
        <v/>
      </c>
      <c r="Q8655" s="92" t="str">
        <f t="shared" si="1366"/>
        <v/>
      </c>
      <c r="R8655" s="92" t="str">
        <f t="shared" si="1367"/>
        <v/>
      </c>
      <c r="U8655" s="5"/>
      <c r="V8655" s="5"/>
      <c r="W8655" s="94" t="str">
        <f t="shared" si="1365"/>
        <v/>
      </c>
      <c r="X8655" s="94" t="str">
        <f t="shared" si="1368"/>
        <v/>
      </c>
      <c r="Y8655" s="5"/>
      <c r="BK8655" s="8"/>
      <c r="BL8655" s="5"/>
      <c r="BM8655" s="5"/>
      <c r="BN8655" s="5"/>
      <c r="BO8655" s="5"/>
      <c r="BP8655" s="1"/>
      <c r="BQ8655" s="1"/>
      <c r="BR8655" s="1"/>
      <c r="BS8655" s="1"/>
      <c r="BT8655" s="1"/>
      <c r="BU8655" s="4"/>
      <c r="BV8655" s="1"/>
      <c r="BW8655" s="3"/>
      <c r="BX8655" s="4"/>
      <c r="BY8655" s="5"/>
      <c r="BZ8655" s="5"/>
      <c r="CA8655" s="5"/>
      <c r="CB8655" s="5"/>
      <c r="CC8655" s="5"/>
      <c r="CD8655" s="43"/>
    </row>
    <row r="8656" spans="1:82" x14ac:dyDescent="0.25">
      <c r="A8656" s="8"/>
      <c r="B8656" s="5"/>
      <c r="C8656" s="5"/>
      <c r="D8656" s="5"/>
      <c r="E8656" s="5"/>
      <c r="F8656" s="94" t="str">
        <f t="shared" si="1359"/>
        <v/>
      </c>
      <c r="G8656" s="94" t="str">
        <f t="shared" si="1360"/>
        <v/>
      </c>
      <c r="H8656" s="127" t="str">
        <f>IF(A8656&lt;&gt;"",IF(MID(C8656,1,1)="c",$AS$26,IF(MID(C8656,1,1)="r",$AS$41,IF(MID(C8656,1,1)="p",#REF!,#REF!))),"")</f>
        <v/>
      </c>
      <c r="I8656" s="92" t="str">
        <f t="shared" si="1361"/>
        <v/>
      </c>
      <c r="J8656" s="92" t="str">
        <f t="shared" si="1362"/>
        <v/>
      </c>
      <c r="K8656" s="92" t="str">
        <f t="shared" si="1363"/>
        <v/>
      </c>
      <c r="L8656" s="92" t="str">
        <f t="shared" si="1364"/>
        <v/>
      </c>
      <c r="M8656" s="95" t="str">
        <f>IF(A8656&lt;&gt;"",IF(MID(C8656,1,1)="c",SigmaEpsConcrete(I8656,$AN$30:$AN$33,$AR$30:$AR$33,$AS$26,$AS$27,$AS$28,$AQ$20,$AU$19),""),"")</f>
        <v/>
      </c>
      <c r="N8656" s="95" t="str">
        <f>IF(A8656&lt;&gt;"",IF(MID(C8656,1,1)="r",SigmaEpsReinf(J8656,$AS$42:$AS$43,$AS$41,$AS$39,$AS$40,$AQ$38),""),"")</f>
        <v/>
      </c>
      <c r="Q8656" s="92" t="str">
        <f t="shared" si="1366"/>
        <v/>
      </c>
      <c r="R8656" s="92" t="str">
        <f t="shared" si="1367"/>
        <v/>
      </c>
      <c r="U8656" s="5"/>
      <c r="V8656" s="5"/>
      <c r="W8656" s="94" t="str">
        <f t="shared" si="1365"/>
        <v/>
      </c>
      <c r="X8656" s="94" t="str">
        <f t="shared" si="1368"/>
        <v/>
      </c>
      <c r="Y8656" s="5"/>
      <c r="BK8656" s="8"/>
      <c r="BL8656" s="5"/>
      <c r="BM8656" s="5"/>
      <c r="BN8656" s="5"/>
      <c r="BO8656" s="5"/>
      <c r="BP8656" s="1"/>
      <c r="BQ8656" s="1"/>
      <c r="BR8656" s="1"/>
      <c r="BS8656" s="1"/>
      <c r="BT8656" s="1"/>
      <c r="BU8656" s="4"/>
      <c r="BV8656" s="1"/>
      <c r="BW8656" s="3"/>
      <c r="BX8656" s="4"/>
      <c r="BY8656" s="5"/>
      <c r="BZ8656" s="5"/>
      <c r="CA8656" s="5"/>
      <c r="CB8656" s="5"/>
      <c r="CC8656" s="5"/>
      <c r="CD8656" s="43"/>
    </row>
    <row r="8657" spans="1:82" x14ac:dyDescent="0.25">
      <c r="A8657" s="8"/>
      <c r="B8657" s="5"/>
      <c r="C8657" s="5"/>
      <c r="D8657" s="5"/>
      <c r="E8657" s="5"/>
      <c r="F8657" s="94" t="str">
        <f t="shared" si="1359"/>
        <v/>
      </c>
      <c r="G8657" s="94" t="str">
        <f t="shared" si="1360"/>
        <v/>
      </c>
      <c r="H8657" s="127" t="str">
        <f>IF(A8657&lt;&gt;"",IF(MID(C8657,1,1)="c",$AS$26,IF(MID(C8657,1,1)="r",$AS$41,IF(MID(C8657,1,1)="p",#REF!,#REF!))),"")</f>
        <v/>
      </c>
      <c r="I8657" s="92" t="str">
        <f t="shared" si="1361"/>
        <v/>
      </c>
      <c r="J8657" s="92" t="str">
        <f t="shared" si="1362"/>
        <v/>
      </c>
      <c r="K8657" s="92" t="str">
        <f t="shared" si="1363"/>
        <v/>
      </c>
      <c r="L8657" s="92" t="str">
        <f t="shared" si="1364"/>
        <v/>
      </c>
      <c r="M8657" s="95" t="str">
        <f>IF(A8657&lt;&gt;"",IF(MID(C8657,1,1)="c",SigmaEpsConcrete(I8657,$AN$30:$AN$33,$AR$30:$AR$33,$AS$26,$AS$27,$AS$28,$AQ$20,$AU$19),""),"")</f>
        <v/>
      </c>
      <c r="N8657" s="95" t="str">
        <f>IF(A8657&lt;&gt;"",IF(MID(C8657,1,1)="r",SigmaEpsReinf(J8657,$AS$42:$AS$43,$AS$41,$AS$39,$AS$40,$AQ$38),""),"")</f>
        <v/>
      </c>
      <c r="Q8657" s="92" t="str">
        <f t="shared" si="1366"/>
        <v/>
      </c>
      <c r="R8657" s="92" t="str">
        <f t="shared" si="1367"/>
        <v/>
      </c>
      <c r="U8657" s="5"/>
      <c r="V8657" s="5"/>
      <c r="W8657" s="94" t="str">
        <f t="shared" si="1365"/>
        <v/>
      </c>
      <c r="X8657" s="94" t="str">
        <f t="shared" si="1368"/>
        <v/>
      </c>
      <c r="Y8657" s="5"/>
      <c r="BK8657" s="8"/>
      <c r="BL8657" s="5"/>
      <c r="BM8657" s="5"/>
      <c r="BN8657" s="5"/>
      <c r="BO8657" s="5"/>
      <c r="BP8657" s="1"/>
      <c r="BQ8657" s="1"/>
      <c r="BR8657" s="1"/>
      <c r="BS8657" s="1"/>
      <c r="BT8657" s="1"/>
      <c r="BU8657" s="4"/>
      <c r="BV8657" s="1"/>
      <c r="BW8657" s="3"/>
      <c r="BX8657" s="4"/>
      <c r="BY8657" s="5"/>
      <c r="BZ8657" s="5"/>
      <c r="CA8657" s="5"/>
      <c r="CB8657" s="5"/>
      <c r="CC8657" s="5"/>
      <c r="CD8657" s="43"/>
    </row>
    <row r="8658" spans="1:82" x14ac:dyDescent="0.25">
      <c r="A8658" s="8"/>
      <c r="B8658" s="5"/>
      <c r="C8658" s="5"/>
      <c r="D8658" s="5"/>
      <c r="E8658" s="5"/>
      <c r="F8658" s="94" t="str">
        <f t="shared" si="1359"/>
        <v/>
      </c>
      <c r="G8658" s="94" t="str">
        <f t="shared" si="1360"/>
        <v/>
      </c>
      <c r="H8658" s="127" t="str">
        <f>IF(A8658&lt;&gt;"",IF(MID(C8658,1,1)="c",$AS$26,IF(MID(C8658,1,1)="r",$AS$41,IF(MID(C8658,1,1)="p",#REF!,#REF!))),"")</f>
        <v/>
      </c>
      <c r="I8658" s="92" t="str">
        <f t="shared" si="1361"/>
        <v/>
      </c>
      <c r="J8658" s="92" t="str">
        <f t="shared" si="1362"/>
        <v/>
      </c>
      <c r="K8658" s="92" t="str">
        <f t="shared" si="1363"/>
        <v/>
      </c>
      <c r="L8658" s="92" t="str">
        <f t="shared" si="1364"/>
        <v/>
      </c>
      <c r="M8658" s="95" t="str">
        <f>IF(A8658&lt;&gt;"",IF(MID(C8658,1,1)="c",SigmaEpsConcrete(I8658,$AN$30:$AN$33,$AR$30:$AR$33,$AS$26,$AS$27,$AS$28,$AQ$20,$AU$19),""),"")</f>
        <v/>
      </c>
      <c r="N8658" s="95" t="str">
        <f>IF(A8658&lt;&gt;"",IF(MID(C8658,1,1)="r",SigmaEpsReinf(J8658,$AS$42:$AS$43,$AS$41,$AS$39,$AS$40,$AQ$38),""),"")</f>
        <v/>
      </c>
      <c r="Q8658" s="92" t="str">
        <f t="shared" si="1366"/>
        <v/>
      </c>
      <c r="R8658" s="92" t="str">
        <f t="shared" si="1367"/>
        <v/>
      </c>
      <c r="U8658" s="5"/>
      <c r="V8658" s="5"/>
      <c r="W8658" s="94" t="str">
        <f t="shared" si="1365"/>
        <v/>
      </c>
      <c r="X8658" s="94" t="str">
        <f t="shared" si="1368"/>
        <v/>
      </c>
      <c r="Y8658" s="5"/>
      <c r="BK8658" s="8"/>
      <c r="BL8658" s="5"/>
      <c r="BM8658" s="5"/>
      <c r="BN8658" s="5"/>
      <c r="BO8658" s="5"/>
      <c r="BP8658" s="1"/>
      <c r="BQ8658" s="1"/>
      <c r="BR8658" s="1"/>
      <c r="BS8658" s="1"/>
      <c r="BT8658" s="1"/>
      <c r="BU8658" s="4"/>
      <c r="BV8658" s="1"/>
      <c r="BW8658" s="3"/>
      <c r="BX8658" s="4"/>
      <c r="BY8658" s="5"/>
      <c r="BZ8658" s="5"/>
      <c r="CA8658" s="5"/>
      <c r="CB8658" s="5"/>
      <c r="CC8658" s="5"/>
      <c r="CD8658" s="43"/>
    </row>
    <row r="8659" spans="1:82" x14ac:dyDescent="0.25">
      <c r="A8659" s="8"/>
      <c r="B8659" s="5"/>
      <c r="C8659" s="5"/>
      <c r="D8659" s="5"/>
      <c r="E8659" s="5"/>
      <c r="F8659" s="94" t="str">
        <f t="shared" si="1359"/>
        <v/>
      </c>
      <c r="G8659" s="94" t="str">
        <f t="shared" si="1360"/>
        <v/>
      </c>
      <c r="H8659" s="127" t="str">
        <f>IF(A8659&lt;&gt;"",IF(MID(C8659,1,1)="c",$AS$26,IF(MID(C8659,1,1)="r",$AS$41,IF(MID(C8659,1,1)="p",#REF!,#REF!))),"")</f>
        <v/>
      </c>
      <c r="I8659" s="92" t="str">
        <f t="shared" si="1361"/>
        <v/>
      </c>
      <c r="J8659" s="92" t="str">
        <f t="shared" si="1362"/>
        <v/>
      </c>
      <c r="K8659" s="92" t="str">
        <f t="shared" si="1363"/>
        <v/>
      </c>
      <c r="L8659" s="92" t="str">
        <f t="shared" si="1364"/>
        <v/>
      </c>
      <c r="M8659" s="95" t="str">
        <f>IF(A8659&lt;&gt;"",IF(MID(C8659,1,1)="c",SigmaEpsConcrete(I8659,$AN$30:$AN$33,$AR$30:$AR$33,$AS$26,$AS$27,$AS$28,$AQ$20,$AU$19),""),"")</f>
        <v/>
      </c>
      <c r="N8659" s="95" t="str">
        <f>IF(A8659&lt;&gt;"",IF(MID(C8659,1,1)="r",SigmaEpsReinf(J8659,$AS$42:$AS$43,$AS$41,$AS$39,$AS$40,$AQ$38),""),"")</f>
        <v/>
      </c>
      <c r="Q8659" s="92" t="str">
        <f t="shared" si="1366"/>
        <v/>
      </c>
      <c r="R8659" s="92" t="str">
        <f t="shared" si="1367"/>
        <v/>
      </c>
      <c r="U8659" s="5"/>
      <c r="V8659" s="5"/>
      <c r="W8659" s="94" t="str">
        <f t="shared" si="1365"/>
        <v/>
      </c>
      <c r="X8659" s="94" t="str">
        <f t="shared" si="1368"/>
        <v/>
      </c>
      <c r="Y8659" s="5"/>
      <c r="BK8659" s="8"/>
      <c r="BL8659" s="5"/>
      <c r="BM8659" s="5"/>
      <c r="BN8659" s="5"/>
      <c r="BO8659" s="5"/>
      <c r="BP8659" s="1"/>
      <c r="BQ8659" s="1"/>
      <c r="BR8659" s="1"/>
      <c r="BS8659" s="1"/>
      <c r="BT8659" s="1"/>
      <c r="BU8659" s="4"/>
      <c r="BV8659" s="1"/>
      <c r="BW8659" s="3"/>
      <c r="BX8659" s="4"/>
      <c r="BY8659" s="5"/>
      <c r="BZ8659" s="5"/>
      <c r="CA8659" s="5"/>
      <c r="CB8659" s="5"/>
      <c r="CC8659" s="5"/>
      <c r="CD8659" s="43"/>
    </row>
    <row r="8660" spans="1:82" x14ac:dyDescent="0.25">
      <c r="A8660" s="8"/>
      <c r="B8660" s="5"/>
      <c r="C8660" s="5"/>
      <c r="D8660" s="5"/>
      <c r="E8660" s="5"/>
      <c r="F8660" s="94" t="str">
        <f t="shared" si="1359"/>
        <v/>
      </c>
      <c r="G8660" s="94" t="str">
        <f t="shared" si="1360"/>
        <v/>
      </c>
      <c r="H8660" s="127" t="str">
        <f>IF(A8660&lt;&gt;"",IF(MID(C8660,1,1)="c",$AS$26,IF(MID(C8660,1,1)="r",$AS$41,IF(MID(C8660,1,1)="p",#REF!,#REF!))),"")</f>
        <v/>
      </c>
      <c r="I8660" s="92" t="str">
        <f t="shared" si="1361"/>
        <v/>
      </c>
      <c r="J8660" s="92" t="str">
        <f t="shared" si="1362"/>
        <v/>
      </c>
      <c r="K8660" s="92" t="str">
        <f t="shared" si="1363"/>
        <v/>
      </c>
      <c r="L8660" s="92" t="str">
        <f t="shared" si="1364"/>
        <v/>
      </c>
      <c r="M8660" s="95" t="str">
        <f>IF(A8660&lt;&gt;"",IF(MID(C8660,1,1)="c",SigmaEpsConcrete(I8660,$AN$30:$AN$33,$AR$30:$AR$33,$AS$26,$AS$27,$AS$28,$AQ$20,$AU$19),""),"")</f>
        <v/>
      </c>
      <c r="N8660" s="95" t="str">
        <f>IF(A8660&lt;&gt;"",IF(MID(C8660,1,1)="r",SigmaEpsReinf(J8660,$AS$42:$AS$43,$AS$41,$AS$39,$AS$40,$AQ$38),""),"")</f>
        <v/>
      </c>
      <c r="Q8660" s="92" t="str">
        <f t="shared" si="1366"/>
        <v/>
      </c>
      <c r="R8660" s="92" t="str">
        <f t="shared" si="1367"/>
        <v/>
      </c>
      <c r="U8660" s="5"/>
      <c r="V8660" s="5"/>
      <c r="W8660" s="94" t="str">
        <f t="shared" si="1365"/>
        <v/>
      </c>
      <c r="X8660" s="94" t="str">
        <f t="shared" si="1368"/>
        <v/>
      </c>
      <c r="Y8660" s="5"/>
      <c r="BK8660" s="8"/>
      <c r="BL8660" s="5"/>
      <c r="BM8660" s="5"/>
      <c r="BN8660" s="5"/>
      <c r="BO8660" s="5"/>
      <c r="BP8660" s="1"/>
      <c r="BQ8660" s="1"/>
      <c r="BR8660" s="1"/>
      <c r="BS8660" s="1"/>
      <c r="BT8660" s="1"/>
      <c r="BU8660" s="4"/>
      <c r="BV8660" s="1"/>
      <c r="BW8660" s="3"/>
      <c r="BX8660" s="4"/>
      <c r="BY8660" s="5"/>
      <c r="BZ8660" s="5"/>
      <c r="CA8660" s="5"/>
      <c r="CB8660" s="5"/>
      <c r="CC8660" s="5"/>
      <c r="CD8660" s="43"/>
    </row>
    <row r="8661" spans="1:82" x14ac:dyDescent="0.25">
      <c r="A8661" s="8"/>
      <c r="B8661" s="5"/>
      <c r="C8661" s="5"/>
      <c r="D8661" s="5"/>
      <c r="E8661" s="5"/>
      <c r="F8661" s="94" t="str">
        <f t="shared" si="1359"/>
        <v/>
      </c>
      <c r="G8661" s="94" t="str">
        <f t="shared" si="1360"/>
        <v/>
      </c>
      <c r="H8661" s="127" t="str">
        <f>IF(A8661&lt;&gt;"",IF(MID(C8661,1,1)="c",$AS$26,IF(MID(C8661,1,1)="r",$AS$41,IF(MID(C8661,1,1)="p",#REF!,#REF!))),"")</f>
        <v/>
      </c>
      <c r="I8661" s="92" t="str">
        <f t="shared" si="1361"/>
        <v/>
      </c>
      <c r="J8661" s="92" t="str">
        <f t="shared" si="1362"/>
        <v/>
      </c>
      <c r="K8661" s="92" t="str">
        <f t="shared" si="1363"/>
        <v/>
      </c>
      <c r="L8661" s="92" t="str">
        <f t="shared" si="1364"/>
        <v/>
      </c>
      <c r="M8661" s="95" t="str">
        <f>IF(A8661&lt;&gt;"",IF(MID(C8661,1,1)="c",SigmaEpsConcrete(I8661,$AN$30:$AN$33,$AR$30:$AR$33,$AS$26,$AS$27,$AS$28,$AQ$20,$AU$19),""),"")</f>
        <v/>
      </c>
      <c r="N8661" s="95" t="str">
        <f>IF(A8661&lt;&gt;"",IF(MID(C8661,1,1)="r",SigmaEpsReinf(J8661,$AS$42:$AS$43,$AS$41,$AS$39,$AS$40,$AQ$38),""),"")</f>
        <v/>
      </c>
      <c r="Q8661" s="92" t="str">
        <f t="shared" si="1366"/>
        <v/>
      </c>
      <c r="R8661" s="92" t="str">
        <f t="shared" si="1367"/>
        <v/>
      </c>
      <c r="U8661" s="5"/>
      <c r="V8661" s="5"/>
      <c r="W8661" s="94" t="str">
        <f t="shared" si="1365"/>
        <v/>
      </c>
      <c r="X8661" s="94" t="str">
        <f t="shared" si="1368"/>
        <v/>
      </c>
      <c r="Y8661" s="5"/>
      <c r="BK8661" s="8"/>
      <c r="BL8661" s="5"/>
      <c r="BM8661" s="5"/>
      <c r="BN8661" s="5"/>
      <c r="BO8661" s="5"/>
      <c r="BP8661" s="1"/>
      <c r="BQ8661" s="1"/>
      <c r="BR8661" s="1"/>
      <c r="BS8661" s="1"/>
      <c r="BT8661" s="1"/>
      <c r="BU8661" s="4"/>
      <c r="BV8661" s="1"/>
      <c r="BW8661" s="3"/>
      <c r="BX8661" s="4"/>
      <c r="BY8661" s="5"/>
      <c r="BZ8661" s="5"/>
      <c r="CA8661" s="5"/>
      <c r="CB8661" s="5"/>
      <c r="CC8661" s="5"/>
      <c r="CD8661" s="43"/>
    </row>
    <row r="8662" spans="1:82" x14ac:dyDescent="0.25">
      <c r="A8662" s="8"/>
      <c r="B8662" s="5"/>
      <c r="C8662" s="5"/>
      <c r="D8662" s="5"/>
      <c r="E8662" s="5"/>
      <c r="F8662" s="94" t="str">
        <f t="shared" si="1359"/>
        <v/>
      </c>
      <c r="G8662" s="94" t="str">
        <f t="shared" si="1360"/>
        <v/>
      </c>
      <c r="H8662" s="127" t="str">
        <f>IF(A8662&lt;&gt;"",IF(MID(C8662,1,1)="c",$AS$26,IF(MID(C8662,1,1)="r",$AS$41,IF(MID(C8662,1,1)="p",#REF!,#REF!))),"")</f>
        <v/>
      </c>
      <c r="I8662" s="92" t="str">
        <f t="shared" si="1361"/>
        <v/>
      </c>
      <c r="J8662" s="92" t="str">
        <f t="shared" si="1362"/>
        <v/>
      </c>
      <c r="K8662" s="92" t="str">
        <f t="shared" si="1363"/>
        <v/>
      </c>
      <c r="L8662" s="92" t="str">
        <f t="shared" si="1364"/>
        <v/>
      </c>
      <c r="M8662" s="95" t="str">
        <f>IF(A8662&lt;&gt;"",IF(MID(C8662,1,1)="c",SigmaEpsConcrete(I8662,$AN$30:$AN$33,$AR$30:$AR$33,$AS$26,$AS$27,$AS$28,$AQ$20,$AU$19),""),"")</f>
        <v/>
      </c>
      <c r="N8662" s="95" t="str">
        <f>IF(A8662&lt;&gt;"",IF(MID(C8662,1,1)="r",SigmaEpsReinf(J8662,$AS$42:$AS$43,$AS$41,$AS$39,$AS$40,$AQ$38),""),"")</f>
        <v/>
      </c>
      <c r="Q8662" s="92" t="str">
        <f t="shared" si="1366"/>
        <v/>
      </c>
      <c r="R8662" s="92" t="str">
        <f t="shared" si="1367"/>
        <v/>
      </c>
      <c r="U8662" s="5"/>
      <c r="V8662" s="5"/>
      <c r="W8662" s="94" t="str">
        <f t="shared" si="1365"/>
        <v/>
      </c>
      <c r="X8662" s="94" t="str">
        <f t="shared" si="1368"/>
        <v/>
      </c>
      <c r="Y8662" s="5"/>
      <c r="BK8662" s="8"/>
      <c r="BL8662" s="5"/>
      <c r="BM8662" s="5"/>
      <c r="BN8662" s="5"/>
      <c r="BO8662" s="5"/>
      <c r="BP8662" s="1"/>
      <c r="BQ8662" s="1"/>
      <c r="BR8662" s="1"/>
      <c r="BS8662" s="1"/>
      <c r="BT8662" s="1"/>
      <c r="BU8662" s="4"/>
      <c r="BV8662" s="1"/>
      <c r="BW8662" s="3"/>
      <c r="BX8662" s="4"/>
      <c r="BY8662" s="5"/>
      <c r="BZ8662" s="5"/>
      <c r="CA8662" s="5"/>
      <c r="CB8662" s="5"/>
      <c r="CC8662" s="5"/>
      <c r="CD8662" s="43"/>
    </row>
    <row r="8663" spans="1:82" x14ac:dyDescent="0.25">
      <c r="A8663" s="8"/>
      <c r="B8663" s="5"/>
      <c r="C8663" s="5"/>
      <c r="D8663" s="5"/>
      <c r="E8663" s="5"/>
      <c r="F8663" s="94" t="str">
        <f t="shared" si="1359"/>
        <v/>
      </c>
      <c r="G8663" s="94" t="str">
        <f t="shared" si="1360"/>
        <v/>
      </c>
      <c r="H8663" s="127" t="str">
        <f>IF(A8663&lt;&gt;"",IF(MID(C8663,1,1)="c",$AS$26,IF(MID(C8663,1,1)="r",$AS$41,IF(MID(C8663,1,1)="p",#REF!,#REF!))),"")</f>
        <v/>
      </c>
      <c r="I8663" s="92" t="str">
        <f t="shared" si="1361"/>
        <v/>
      </c>
      <c r="J8663" s="92" t="str">
        <f t="shared" si="1362"/>
        <v/>
      </c>
      <c r="K8663" s="92" t="str">
        <f t="shared" si="1363"/>
        <v/>
      </c>
      <c r="L8663" s="92" t="str">
        <f t="shared" si="1364"/>
        <v/>
      </c>
      <c r="M8663" s="95" t="str">
        <f>IF(A8663&lt;&gt;"",IF(MID(C8663,1,1)="c",SigmaEpsConcrete(I8663,$AN$30:$AN$33,$AR$30:$AR$33,$AS$26,$AS$27,$AS$28,$AQ$20,$AU$19),""),"")</f>
        <v/>
      </c>
      <c r="N8663" s="95" t="str">
        <f>IF(A8663&lt;&gt;"",IF(MID(C8663,1,1)="r",SigmaEpsReinf(J8663,$AS$42:$AS$43,$AS$41,$AS$39,$AS$40,$AQ$38),""),"")</f>
        <v/>
      </c>
      <c r="Q8663" s="92" t="str">
        <f t="shared" si="1366"/>
        <v/>
      </c>
      <c r="R8663" s="92" t="str">
        <f t="shared" si="1367"/>
        <v/>
      </c>
      <c r="U8663" s="5"/>
      <c r="V8663" s="5"/>
      <c r="W8663" s="94" t="str">
        <f t="shared" si="1365"/>
        <v/>
      </c>
      <c r="X8663" s="94" t="str">
        <f t="shared" si="1368"/>
        <v/>
      </c>
      <c r="Y8663" s="5"/>
      <c r="BK8663" s="8"/>
      <c r="BL8663" s="5"/>
      <c r="BM8663" s="5"/>
      <c r="BN8663" s="5"/>
      <c r="BO8663" s="5"/>
      <c r="BP8663" s="1"/>
      <c r="BQ8663" s="1"/>
      <c r="BR8663" s="1"/>
      <c r="BS8663" s="1"/>
      <c r="BT8663" s="1"/>
      <c r="BU8663" s="4"/>
      <c r="BV8663" s="1"/>
      <c r="BW8663" s="3"/>
      <c r="BX8663" s="4"/>
      <c r="BY8663" s="5"/>
      <c r="BZ8663" s="5"/>
      <c r="CA8663" s="5"/>
      <c r="CB8663" s="5"/>
      <c r="CC8663" s="5"/>
      <c r="CD8663" s="43"/>
    </row>
    <row r="8664" spans="1:82" x14ac:dyDescent="0.25">
      <c r="A8664" s="8"/>
      <c r="B8664" s="5"/>
      <c r="C8664" s="5"/>
      <c r="D8664" s="5"/>
      <c r="E8664" s="5"/>
      <c r="F8664" s="94" t="str">
        <f t="shared" si="1359"/>
        <v/>
      </c>
      <c r="G8664" s="94" t="str">
        <f t="shared" si="1360"/>
        <v/>
      </c>
      <c r="H8664" s="127" t="str">
        <f>IF(A8664&lt;&gt;"",IF(MID(C8664,1,1)="c",$AS$26,IF(MID(C8664,1,1)="r",$AS$41,IF(MID(C8664,1,1)="p",#REF!,#REF!))),"")</f>
        <v/>
      </c>
      <c r="I8664" s="92" t="str">
        <f t="shared" si="1361"/>
        <v/>
      </c>
      <c r="J8664" s="92" t="str">
        <f t="shared" si="1362"/>
        <v/>
      </c>
      <c r="K8664" s="92" t="str">
        <f t="shared" si="1363"/>
        <v/>
      </c>
      <c r="L8664" s="92" t="str">
        <f t="shared" si="1364"/>
        <v/>
      </c>
      <c r="M8664" s="95" t="str">
        <f>IF(A8664&lt;&gt;"",IF(MID(C8664,1,1)="c",SigmaEpsConcrete(I8664,$AN$30:$AN$33,$AR$30:$AR$33,$AS$26,$AS$27,$AS$28,$AQ$20,$AU$19),""),"")</f>
        <v/>
      </c>
      <c r="N8664" s="95" t="str">
        <f>IF(A8664&lt;&gt;"",IF(MID(C8664,1,1)="r",SigmaEpsReinf(J8664,$AS$42:$AS$43,$AS$41,$AS$39,$AS$40,$AQ$38),""),"")</f>
        <v/>
      </c>
      <c r="Q8664" s="92" t="str">
        <f t="shared" si="1366"/>
        <v/>
      </c>
      <c r="R8664" s="92" t="str">
        <f t="shared" si="1367"/>
        <v/>
      </c>
      <c r="U8664" s="5"/>
      <c r="V8664" s="5"/>
      <c r="W8664" s="94" t="str">
        <f t="shared" si="1365"/>
        <v/>
      </c>
      <c r="X8664" s="94" t="str">
        <f t="shared" si="1368"/>
        <v/>
      </c>
      <c r="Y8664" s="5"/>
      <c r="BK8664" s="8"/>
      <c r="BL8664" s="5"/>
      <c r="BM8664" s="5"/>
      <c r="BN8664" s="5"/>
      <c r="BO8664" s="5"/>
      <c r="BP8664" s="1"/>
      <c r="BQ8664" s="1"/>
      <c r="BR8664" s="1"/>
      <c r="BS8664" s="1"/>
      <c r="BT8664" s="1"/>
      <c r="BU8664" s="4"/>
      <c r="BV8664" s="1"/>
      <c r="BW8664" s="3"/>
      <c r="BX8664" s="4"/>
      <c r="BY8664" s="5"/>
      <c r="BZ8664" s="5"/>
      <c r="CA8664" s="5"/>
      <c r="CB8664" s="5"/>
      <c r="CC8664" s="5"/>
      <c r="CD8664" s="43"/>
    </row>
    <row r="8665" spans="1:82" x14ac:dyDescent="0.25">
      <c r="A8665" s="8"/>
      <c r="B8665" s="5"/>
      <c r="C8665" s="5"/>
      <c r="D8665" s="5"/>
      <c r="E8665" s="5"/>
      <c r="F8665" s="94" t="str">
        <f t="shared" si="1359"/>
        <v/>
      </c>
      <c r="G8665" s="94" t="str">
        <f t="shared" si="1360"/>
        <v/>
      </c>
      <c r="H8665" s="127" t="str">
        <f>IF(A8665&lt;&gt;"",IF(MID(C8665,1,1)="c",$AS$26,IF(MID(C8665,1,1)="r",$AS$41,IF(MID(C8665,1,1)="p",#REF!,#REF!))),"")</f>
        <v/>
      </c>
      <c r="I8665" s="92" t="str">
        <f t="shared" si="1361"/>
        <v/>
      </c>
      <c r="J8665" s="92" t="str">
        <f t="shared" si="1362"/>
        <v/>
      </c>
      <c r="K8665" s="92" t="str">
        <f t="shared" si="1363"/>
        <v/>
      </c>
      <c r="L8665" s="92" t="str">
        <f t="shared" si="1364"/>
        <v/>
      </c>
      <c r="M8665" s="95" t="str">
        <f>IF(A8665&lt;&gt;"",IF(MID(C8665,1,1)="c",SigmaEpsConcrete(I8665,$AN$30:$AN$33,$AR$30:$AR$33,$AS$26,$AS$27,$AS$28,$AQ$20,$AU$19),""),"")</f>
        <v/>
      </c>
      <c r="N8665" s="95" t="str">
        <f>IF(A8665&lt;&gt;"",IF(MID(C8665,1,1)="r",SigmaEpsReinf(J8665,$AS$42:$AS$43,$AS$41,$AS$39,$AS$40,$AQ$38),""),"")</f>
        <v/>
      </c>
      <c r="Q8665" s="92" t="str">
        <f t="shared" si="1366"/>
        <v/>
      </c>
      <c r="R8665" s="92" t="str">
        <f t="shared" si="1367"/>
        <v/>
      </c>
      <c r="U8665" s="5"/>
      <c r="V8665" s="5"/>
      <c r="W8665" s="94" t="str">
        <f t="shared" si="1365"/>
        <v/>
      </c>
      <c r="X8665" s="94" t="str">
        <f t="shared" si="1368"/>
        <v/>
      </c>
      <c r="Y8665" s="5"/>
      <c r="BK8665" s="8"/>
      <c r="BL8665" s="5"/>
      <c r="BM8665" s="5"/>
      <c r="BN8665" s="5"/>
      <c r="BO8665" s="5"/>
      <c r="BP8665" s="1"/>
      <c r="BQ8665" s="1"/>
      <c r="BR8665" s="1"/>
      <c r="BS8665" s="1"/>
      <c r="BT8665" s="1"/>
      <c r="BU8665" s="4"/>
      <c r="BV8665" s="1"/>
      <c r="BW8665" s="3"/>
      <c r="BX8665" s="4"/>
      <c r="BY8665" s="5"/>
      <c r="BZ8665" s="5"/>
      <c r="CA8665" s="5"/>
      <c r="CB8665" s="5"/>
      <c r="CC8665" s="5"/>
      <c r="CD8665" s="43"/>
    </row>
    <row r="8666" spans="1:82" x14ac:dyDescent="0.25">
      <c r="A8666" s="8"/>
      <c r="B8666" s="5"/>
      <c r="C8666" s="5"/>
      <c r="D8666" s="5"/>
      <c r="E8666" s="5"/>
      <c r="F8666" s="94" t="str">
        <f t="shared" si="1359"/>
        <v/>
      </c>
      <c r="G8666" s="94" t="str">
        <f t="shared" si="1360"/>
        <v/>
      </c>
      <c r="H8666" s="127" t="str">
        <f>IF(A8666&lt;&gt;"",IF(MID(C8666,1,1)="c",$AS$26,IF(MID(C8666,1,1)="r",$AS$41,IF(MID(C8666,1,1)="p",#REF!,#REF!))),"")</f>
        <v/>
      </c>
      <c r="I8666" s="92" t="str">
        <f t="shared" si="1361"/>
        <v/>
      </c>
      <c r="J8666" s="92" t="str">
        <f t="shared" si="1362"/>
        <v/>
      </c>
      <c r="K8666" s="92" t="str">
        <f t="shared" si="1363"/>
        <v/>
      </c>
      <c r="L8666" s="92" t="str">
        <f t="shared" si="1364"/>
        <v/>
      </c>
      <c r="M8666" s="95" t="str">
        <f>IF(A8666&lt;&gt;"",IF(MID(C8666,1,1)="c",SigmaEpsConcrete(I8666,$AN$30:$AN$33,$AR$30:$AR$33,$AS$26,$AS$27,$AS$28,$AQ$20,$AU$19),""),"")</f>
        <v/>
      </c>
      <c r="N8666" s="95" t="str">
        <f>IF(A8666&lt;&gt;"",IF(MID(C8666,1,1)="r",SigmaEpsReinf(J8666,$AS$42:$AS$43,$AS$41,$AS$39,$AS$40,$AQ$38),""),"")</f>
        <v/>
      </c>
      <c r="Q8666" s="92" t="str">
        <f t="shared" si="1366"/>
        <v/>
      </c>
      <c r="R8666" s="92" t="str">
        <f t="shared" si="1367"/>
        <v/>
      </c>
      <c r="U8666" s="5"/>
      <c r="V8666" s="5"/>
      <c r="W8666" s="94" t="str">
        <f t="shared" si="1365"/>
        <v/>
      </c>
      <c r="X8666" s="94" t="str">
        <f t="shared" si="1368"/>
        <v/>
      </c>
      <c r="Y8666" s="5"/>
      <c r="BK8666" s="8"/>
      <c r="BL8666" s="5"/>
      <c r="BM8666" s="5"/>
      <c r="BN8666" s="5"/>
      <c r="BO8666" s="5"/>
      <c r="BP8666" s="1"/>
      <c r="BQ8666" s="1"/>
      <c r="BR8666" s="1"/>
      <c r="BS8666" s="1"/>
      <c r="BT8666" s="1"/>
      <c r="BU8666" s="4"/>
      <c r="BV8666" s="1"/>
      <c r="BW8666" s="3"/>
      <c r="BX8666" s="4"/>
      <c r="BY8666" s="5"/>
      <c r="BZ8666" s="5"/>
      <c r="CA8666" s="5"/>
      <c r="CB8666" s="5"/>
      <c r="CC8666" s="5"/>
      <c r="CD8666" s="43"/>
    </row>
    <row r="8667" spans="1:82" x14ac:dyDescent="0.25">
      <c r="A8667" s="8"/>
      <c r="B8667" s="5"/>
      <c r="C8667" s="5"/>
      <c r="D8667" s="5"/>
      <c r="E8667" s="5"/>
      <c r="F8667" s="94" t="str">
        <f t="shared" si="1359"/>
        <v/>
      </c>
      <c r="G8667" s="94" t="str">
        <f t="shared" si="1360"/>
        <v/>
      </c>
      <c r="H8667" s="127" t="str">
        <f>IF(A8667&lt;&gt;"",IF(MID(C8667,1,1)="c",$AS$26,IF(MID(C8667,1,1)="r",$AS$41,IF(MID(C8667,1,1)="p",#REF!,#REF!))),"")</f>
        <v/>
      </c>
      <c r="I8667" s="92" t="str">
        <f t="shared" si="1361"/>
        <v/>
      </c>
      <c r="J8667" s="92" t="str">
        <f t="shared" si="1362"/>
        <v/>
      </c>
      <c r="K8667" s="92" t="str">
        <f t="shared" si="1363"/>
        <v/>
      </c>
      <c r="L8667" s="92" t="str">
        <f t="shared" si="1364"/>
        <v/>
      </c>
      <c r="M8667" s="95" t="str">
        <f>IF(A8667&lt;&gt;"",IF(MID(C8667,1,1)="c",SigmaEpsConcrete(I8667,$AN$30:$AN$33,$AR$30:$AR$33,$AS$26,$AS$27,$AS$28,$AQ$20,$AU$19),""),"")</f>
        <v/>
      </c>
      <c r="N8667" s="95" t="str">
        <f>IF(A8667&lt;&gt;"",IF(MID(C8667,1,1)="r",SigmaEpsReinf(J8667,$AS$42:$AS$43,$AS$41,$AS$39,$AS$40,$AQ$38),""),"")</f>
        <v/>
      </c>
      <c r="Q8667" s="92" t="str">
        <f t="shared" si="1366"/>
        <v/>
      </c>
      <c r="R8667" s="92" t="str">
        <f t="shared" si="1367"/>
        <v/>
      </c>
      <c r="U8667" s="5"/>
      <c r="V8667" s="5"/>
      <c r="W8667" s="94" t="str">
        <f t="shared" si="1365"/>
        <v/>
      </c>
      <c r="X8667" s="94" t="str">
        <f t="shared" si="1368"/>
        <v/>
      </c>
      <c r="Y8667" s="5"/>
      <c r="BK8667" s="8"/>
      <c r="BL8667" s="5"/>
      <c r="BM8667" s="5"/>
      <c r="BN8667" s="5"/>
      <c r="BO8667" s="5"/>
      <c r="BP8667" s="1"/>
      <c r="BQ8667" s="1"/>
      <c r="BR8667" s="1"/>
      <c r="BS8667" s="1"/>
      <c r="BT8667" s="1"/>
      <c r="BU8667" s="4"/>
      <c r="BV8667" s="1"/>
      <c r="BW8667" s="3"/>
      <c r="BX8667" s="4"/>
      <c r="BY8667" s="5"/>
      <c r="BZ8667" s="5"/>
      <c r="CA8667" s="5"/>
      <c r="CB8667" s="5"/>
      <c r="CC8667" s="5"/>
      <c r="CD8667" s="43"/>
    </row>
    <row r="8668" spans="1:82" x14ac:dyDescent="0.25">
      <c r="A8668" s="8"/>
      <c r="B8668" s="5"/>
      <c r="C8668" s="5"/>
      <c r="D8668" s="5"/>
      <c r="E8668" s="5"/>
      <c r="F8668" s="94" t="str">
        <f t="shared" si="1359"/>
        <v/>
      </c>
      <c r="G8668" s="94" t="str">
        <f t="shared" si="1360"/>
        <v/>
      </c>
      <c r="H8668" s="127" t="str">
        <f>IF(A8668&lt;&gt;"",IF(MID(C8668,1,1)="c",$AS$26,IF(MID(C8668,1,1)="r",$AS$41,IF(MID(C8668,1,1)="p",#REF!,#REF!))),"")</f>
        <v/>
      </c>
      <c r="I8668" s="92" t="str">
        <f t="shared" si="1361"/>
        <v/>
      </c>
      <c r="J8668" s="92" t="str">
        <f t="shared" si="1362"/>
        <v/>
      </c>
      <c r="K8668" s="92" t="str">
        <f t="shared" si="1363"/>
        <v/>
      </c>
      <c r="L8668" s="92" t="str">
        <f t="shared" si="1364"/>
        <v/>
      </c>
      <c r="M8668" s="95" t="str">
        <f>IF(A8668&lt;&gt;"",IF(MID(C8668,1,1)="c",SigmaEpsConcrete(I8668,$AN$30:$AN$33,$AR$30:$AR$33,$AS$26,$AS$27,$AS$28,$AQ$20,$AU$19),""),"")</f>
        <v/>
      </c>
      <c r="N8668" s="95" t="str">
        <f>IF(A8668&lt;&gt;"",IF(MID(C8668,1,1)="r",SigmaEpsReinf(J8668,$AS$42:$AS$43,$AS$41,$AS$39,$AS$40,$AQ$38),""),"")</f>
        <v/>
      </c>
      <c r="Q8668" s="92" t="str">
        <f t="shared" si="1366"/>
        <v/>
      </c>
      <c r="R8668" s="92" t="str">
        <f t="shared" si="1367"/>
        <v/>
      </c>
      <c r="U8668" s="5"/>
      <c r="V8668" s="5"/>
      <c r="W8668" s="94" t="str">
        <f t="shared" si="1365"/>
        <v/>
      </c>
      <c r="X8668" s="94" t="str">
        <f t="shared" si="1368"/>
        <v/>
      </c>
      <c r="Y8668" s="5"/>
      <c r="BK8668" s="8"/>
      <c r="BL8668" s="5"/>
      <c r="BM8668" s="5"/>
      <c r="BN8668" s="5"/>
      <c r="BO8668" s="5"/>
      <c r="BP8668" s="1"/>
      <c r="BQ8668" s="1"/>
      <c r="BR8668" s="1"/>
      <c r="BS8668" s="1"/>
      <c r="BT8668" s="1"/>
      <c r="BU8668" s="4"/>
      <c r="BV8668" s="1"/>
      <c r="BW8668" s="3"/>
      <c r="BX8668" s="4"/>
      <c r="BY8668" s="5"/>
      <c r="BZ8668" s="5"/>
      <c r="CA8668" s="5"/>
      <c r="CB8668" s="5"/>
      <c r="CC8668" s="5"/>
      <c r="CD8668" s="43"/>
    </row>
    <row r="8669" spans="1:82" x14ac:dyDescent="0.25">
      <c r="A8669" s="8"/>
      <c r="B8669" s="5"/>
      <c r="C8669" s="5"/>
      <c r="D8669" s="5"/>
      <c r="E8669" s="5"/>
      <c r="F8669" s="94" t="str">
        <f t="shared" si="1359"/>
        <v/>
      </c>
      <c r="G8669" s="94" t="str">
        <f t="shared" si="1360"/>
        <v/>
      </c>
      <c r="H8669" s="127" t="str">
        <f>IF(A8669&lt;&gt;"",IF(MID(C8669,1,1)="c",$AS$26,IF(MID(C8669,1,1)="r",$AS$41,IF(MID(C8669,1,1)="p",#REF!,#REF!))),"")</f>
        <v/>
      </c>
      <c r="I8669" s="92" t="str">
        <f t="shared" si="1361"/>
        <v/>
      </c>
      <c r="J8669" s="92" t="str">
        <f t="shared" si="1362"/>
        <v/>
      </c>
      <c r="K8669" s="92" t="str">
        <f t="shared" si="1363"/>
        <v/>
      </c>
      <c r="L8669" s="92" t="str">
        <f t="shared" si="1364"/>
        <v/>
      </c>
      <c r="M8669" s="95" t="str">
        <f>IF(A8669&lt;&gt;"",IF(MID(C8669,1,1)="c",SigmaEpsConcrete(I8669,$AN$30:$AN$33,$AR$30:$AR$33,$AS$26,$AS$27,$AS$28,$AQ$20,$AU$19),""),"")</f>
        <v/>
      </c>
      <c r="N8669" s="95" t="str">
        <f>IF(A8669&lt;&gt;"",IF(MID(C8669,1,1)="r",SigmaEpsReinf(J8669,$AS$42:$AS$43,$AS$41,$AS$39,$AS$40,$AQ$38),""),"")</f>
        <v/>
      </c>
      <c r="Q8669" s="92" t="str">
        <f t="shared" si="1366"/>
        <v/>
      </c>
      <c r="R8669" s="92" t="str">
        <f t="shared" si="1367"/>
        <v/>
      </c>
      <c r="U8669" s="5"/>
      <c r="V8669" s="5"/>
      <c r="W8669" s="94" t="str">
        <f t="shared" si="1365"/>
        <v/>
      </c>
      <c r="X8669" s="94" t="str">
        <f t="shared" si="1368"/>
        <v/>
      </c>
      <c r="Y8669" s="5"/>
      <c r="BK8669" s="8"/>
      <c r="BL8669" s="5"/>
      <c r="BM8669" s="5"/>
      <c r="BN8669" s="5"/>
      <c r="BO8669" s="5"/>
      <c r="BP8669" s="1"/>
      <c r="BQ8669" s="1"/>
      <c r="BR8669" s="1"/>
      <c r="BS8669" s="1"/>
      <c r="BT8669" s="1"/>
      <c r="BU8669" s="4"/>
      <c r="BV8669" s="1"/>
      <c r="BW8669" s="3"/>
      <c r="BX8669" s="4"/>
      <c r="BY8669" s="5"/>
      <c r="BZ8669" s="5"/>
      <c r="CA8669" s="5"/>
      <c r="CB8669" s="5"/>
      <c r="CC8669" s="5"/>
      <c r="CD8669" s="43"/>
    </row>
    <row r="8670" spans="1:82" x14ac:dyDescent="0.25">
      <c r="A8670" s="8"/>
      <c r="B8670" s="5"/>
      <c r="C8670" s="5"/>
      <c r="D8670" s="5"/>
      <c r="E8670" s="5"/>
      <c r="F8670" s="94" t="str">
        <f t="shared" si="1359"/>
        <v/>
      </c>
      <c r="G8670" s="94" t="str">
        <f t="shared" si="1360"/>
        <v/>
      </c>
      <c r="H8670" s="127" t="str">
        <f>IF(A8670&lt;&gt;"",IF(MID(C8670,1,1)="c",$AS$26,IF(MID(C8670,1,1)="r",$AS$41,IF(MID(C8670,1,1)="p",#REF!,#REF!))),"")</f>
        <v/>
      </c>
      <c r="I8670" s="92" t="str">
        <f t="shared" si="1361"/>
        <v/>
      </c>
      <c r="J8670" s="92" t="str">
        <f t="shared" si="1362"/>
        <v/>
      </c>
      <c r="K8670" s="92" t="str">
        <f t="shared" si="1363"/>
        <v/>
      </c>
      <c r="L8670" s="92" t="str">
        <f t="shared" si="1364"/>
        <v/>
      </c>
      <c r="M8670" s="95" t="str">
        <f>IF(A8670&lt;&gt;"",IF(MID(C8670,1,1)="c",SigmaEpsConcrete(I8670,$AN$30:$AN$33,$AR$30:$AR$33,$AS$26,$AS$27,$AS$28,$AQ$20,$AU$19),""),"")</f>
        <v/>
      </c>
      <c r="N8670" s="95" t="str">
        <f>IF(A8670&lt;&gt;"",IF(MID(C8670,1,1)="r",SigmaEpsReinf(J8670,$AS$42:$AS$43,$AS$41,$AS$39,$AS$40,$AQ$38),""),"")</f>
        <v/>
      </c>
      <c r="Q8670" s="92" t="str">
        <f t="shared" si="1366"/>
        <v/>
      </c>
      <c r="R8670" s="92" t="str">
        <f t="shared" si="1367"/>
        <v/>
      </c>
      <c r="U8670" s="5"/>
      <c r="V8670" s="5"/>
      <c r="W8670" s="94" t="str">
        <f t="shared" si="1365"/>
        <v/>
      </c>
      <c r="X8670" s="94" t="str">
        <f t="shared" si="1368"/>
        <v/>
      </c>
      <c r="Y8670" s="5"/>
      <c r="BK8670" s="8"/>
      <c r="BL8670" s="5"/>
      <c r="BM8670" s="5"/>
      <c r="BN8670" s="5"/>
      <c r="BO8670" s="5"/>
      <c r="BP8670" s="1"/>
      <c r="BQ8670" s="1"/>
      <c r="BR8670" s="1"/>
      <c r="BS8670" s="1"/>
      <c r="BT8670" s="1"/>
      <c r="BU8670" s="4"/>
      <c r="BV8670" s="1"/>
      <c r="BW8670" s="3"/>
      <c r="BX8670" s="4"/>
      <c r="BY8670" s="5"/>
      <c r="BZ8670" s="5"/>
      <c r="CA8670" s="5"/>
      <c r="CB8670" s="5"/>
      <c r="CC8670" s="5"/>
      <c r="CD8670" s="43"/>
    </row>
    <row r="8671" spans="1:82" x14ac:dyDescent="0.25">
      <c r="A8671" s="8"/>
      <c r="B8671" s="5"/>
      <c r="C8671" s="5"/>
      <c r="D8671" s="5"/>
      <c r="E8671" s="5"/>
      <c r="F8671" s="94" t="str">
        <f t="shared" si="1359"/>
        <v/>
      </c>
      <c r="G8671" s="94" t="str">
        <f t="shared" si="1360"/>
        <v/>
      </c>
      <c r="H8671" s="127" t="str">
        <f>IF(A8671&lt;&gt;"",IF(MID(C8671,1,1)="c",$AS$26,IF(MID(C8671,1,1)="r",$AS$41,IF(MID(C8671,1,1)="p",#REF!,#REF!))),"")</f>
        <v/>
      </c>
      <c r="I8671" s="92" t="str">
        <f t="shared" si="1361"/>
        <v/>
      </c>
      <c r="J8671" s="92" t="str">
        <f t="shared" si="1362"/>
        <v/>
      </c>
      <c r="K8671" s="92" t="str">
        <f t="shared" si="1363"/>
        <v/>
      </c>
      <c r="L8671" s="92" t="str">
        <f t="shared" si="1364"/>
        <v/>
      </c>
      <c r="M8671" s="95" t="str">
        <f>IF(A8671&lt;&gt;"",IF(MID(C8671,1,1)="c",SigmaEpsConcrete(I8671,$AN$30:$AN$33,$AR$30:$AR$33,$AS$26,$AS$27,$AS$28,$AQ$20,$AU$19),""),"")</f>
        <v/>
      </c>
      <c r="N8671" s="95" t="str">
        <f>IF(A8671&lt;&gt;"",IF(MID(C8671,1,1)="r",SigmaEpsReinf(J8671,$AS$42:$AS$43,$AS$41,$AS$39,$AS$40,$AQ$38),""),"")</f>
        <v/>
      </c>
      <c r="Q8671" s="92" t="str">
        <f t="shared" si="1366"/>
        <v/>
      </c>
      <c r="R8671" s="92" t="str">
        <f t="shared" si="1367"/>
        <v/>
      </c>
      <c r="U8671" s="5"/>
      <c r="V8671" s="5"/>
      <c r="W8671" s="94" t="str">
        <f t="shared" si="1365"/>
        <v/>
      </c>
      <c r="X8671" s="94" t="str">
        <f t="shared" si="1368"/>
        <v/>
      </c>
      <c r="Y8671" s="5"/>
      <c r="BK8671" s="8"/>
      <c r="BL8671" s="5"/>
      <c r="BM8671" s="5"/>
      <c r="BN8671" s="5"/>
      <c r="BO8671" s="5"/>
      <c r="BP8671" s="1"/>
      <c r="BQ8671" s="1"/>
      <c r="BR8671" s="1"/>
      <c r="BS8671" s="1"/>
      <c r="BT8671" s="1"/>
      <c r="BU8671" s="4"/>
      <c r="BV8671" s="1"/>
      <c r="BW8671" s="3"/>
      <c r="BX8671" s="4"/>
      <c r="BY8671" s="5"/>
      <c r="BZ8671" s="5"/>
      <c r="CA8671" s="5"/>
      <c r="CB8671" s="5"/>
      <c r="CC8671" s="5"/>
      <c r="CD8671" s="43"/>
    </row>
    <row r="8672" spans="1:82" x14ac:dyDescent="0.25">
      <c r="A8672" s="8"/>
      <c r="B8672" s="5"/>
      <c r="C8672" s="5"/>
      <c r="D8672" s="5"/>
      <c r="E8672" s="5"/>
      <c r="F8672" s="94" t="str">
        <f t="shared" si="1359"/>
        <v/>
      </c>
      <c r="G8672" s="94" t="str">
        <f t="shared" si="1360"/>
        <v/>
      </c>
      <c r="H8672" s="127" t="str">
        <f>IF(A8672&lt;&gt;"",IF(MID(C8672,1,1)="c",$AS$26,IF(MID(C8672,1,1)="r",$AS$41,IF(MID(C8672,1,1)="p",#REF!,#REF!))),"")</f>
        <v/>
      </c>
      <c r="I8672" s="92" t="str">
        <f t="shared" si="1361"/>
        <v/>
      </c>
      <c r="J8672" s="92" t="str">
        <f t="shared" si="1362"/>
        <v/>
      </c>
      <c r="K8672" s="92" t="str">
        <f t="shared" si="1363"/>
        <v/>
      </c>
      <c r="L8672" s="92" t="str">
        <f t="shared" si="1364"/>
        <v/>
      </c>
      <c r="M8672" s="95" t="str">
        <f>IF(A8672&lt;&gt;"",IF(MID(C8672,1,1)="c",SigmaEpsConcrete(I8672,$AN$30:$AN$33,$AR$30:$AR$33,$AS$26,$AS$27,$AS$28,$AQ$20,$AU$19),""),"")</f>
        <v/>
      </c>
      <c r="N8672" s="95" t="str">
        <f>IF(A8672&lt;&gt;"",IF(MID(C8672,1,1)="r",SigmaEpsReinf(J8672,$AS$42:$AS$43,$AS$41,$AS$39,$AS$40,$AQ$38),""),"")</f>
        <v/>
      </c>
      <c r="Q8672" s="92" t="str">
        <f t="shared" si="1366"/>
        <v/>
      </c>
      <c r="R8672" s="92" t="str">
        <f t="shared" si="1367"/>
        <v/>
      </c>
      <c r="U8672" s="5"/>
      <c r="V8672" s="5"/>
      <c r="W8672" s="94" t="str">
        <f t="shared" si="1365"/>
        <v/>
      </c>
      <c r="X8672" s="94" t="str">
        <f t="shared" si="1368"/>
        <v/>
      </c>
      <c r="Y8672" s="5"/>
      <c r="BK8672" s="8"/>
      <c r="BL8672" s="5"/>
      <c r="BM8672" s="5"/>
      <c r="BN8672" s="5"/>
      <c r="BO8672" s="5"/>
      <c r="BP8672" s="1"/>
      <c r="BQ8672" s="1"/>
      <c r="BR8672" s="1"/>
      <c r="BS8672" s="1"/>
      <c r="BT8672" s="1"/>
      <c r="BU8672" s="4"/>
      <c r="BV8672" s="1"/>
      <c r="BW8672" s="3"/>
      <c r="BX8672" s="4"/>
      <c r="BY8672" s="5"/>
      <c r="BZ8672" s="5"/>
      <c r="CA8672" s="5"/>
      <c r="CB8672" s="5"/>
      <c r="CC8672" s="5"/>
      <c r="CD8672" s="43"/>
    </row>
    <row r="8673" spans="1:82" x14ac:dyDescent="0.25">
      <c r="A8673" s="8"/>
      <c r="B8673" s="5"/>
      <c r="C8673" s="5"/>
      <c r="D8673" s="5"/>
      <c r="E8673" s="5"/>
      <c r="F8673" s="94" t="str">
        <f t="shared" si="1359"/>
        <v/>
      </c>
      <c r="G8673" s="94" t="str">
        <f t="shared" si="1360"/>
        <v/>
      </c>
      <c r="H8673" s="127" t="str">
        <f>IF(A8673&lt;&gt;"",IF(MID(C8673,1,1)="c",$AS$26,IF(MID(C8673,1,1)="r",$AS$41,IF(MID(C8673,1,1)="p",#REF!,#REF!))),"")</f>
        <v/>
      </c>
      <c r="I8673" s="92" t="str">
        <f t="shared" si="1361"/>
        <v/>
      </c>
      <c r="J8673" s="92" t="str">
        <f t="shared" si="1362"/>
        <v/>
      </c>
      <c r="K8673" s="92" t="str">
        <f t="shared" si="1363"/>
        <v/>
      </c>
      <c r="L8673" s="92" t="str">
        <f t="shared" si="1364"/>
        <v/>
      </c>
      <c r="M8673" s="95" t="str">
        <f>IF(A8673&lt;&gt;"",IF(MID(C8673,1,1)="c",SigmaEpsConcrete(I8673,$AN$30:$AN$33,$AR$30:$AR$33,$AS$26,$AS$27,$AS$28,$AQ$20,$AU$19),""),"")</f>
        <v/>
      </c>
      <c r="N8673" s="95" t="str">
        <f>IF(A8673&lt;&gt;"",IF(MID(C8673,1,1)="r",SigmaEpsReinf(J8673,$AS$42:$AS$43,$AS$41,$AS$39,$AS$40,$AQ$38),""),"")</f>
        <v/>
      </c>
      <c r="Q8673" s="92" t="str">
        <f t="shared" si="1366"/>
        <v/>
      </c>
      <c r="R8673" s="92" t="str">
        <f t="shared" si="1367"/>
        <v/>
      </c>
      <c r="U8673" s="5"/>
      <c r="V8673" s="5"/>
      <c r="W8673" s="94" t="str">
        <f t="shared" si="1365"/>
        <v/>
      </c>
      <c r="X8673" s="94" t="str">
        <f t="shared" si="1368"/>
        <v/>
      </c>
      <c r="Y8673" s="5"/>
      <c r="BK8673" s="8"/>
      <c r="BL8673" s="5"/>
      <c r="BM8673" s="5"/>
      <c r="BN8673" s="5"/>
      <c r="BO8673" s="5"/>
      <c r="BP8673" s="1"/>
      <c r="BQ8673" s="1"/>
      <c r="BR8673" s="1"/>
      <c r="BS8673" s="1"/>
      <c r="BT8673" s="1"/>
      <c r="BU8673" s="4"/>
      <c r="BV8673" s="1"/>
      <c r="BW8673" s="3"/>
      <c r="BX8673" s="4"/>
      <c r="BY8673" s="5"/>
      <c r="BZ8673" s="5"/>
      <c r="CA8673" s="5"/>
      <c r="CB8673" s="5"/>
      <c r="CC8673" s="5"/>
      <c r="CD8673" s="43"/>
    </row>
    <row r="8674" spans="1:82" x14ac:dyDescent="0.25">
      <c r="A8674" s="8"/>
      <c r="B8674" s="5"/>
      <c r="C8674" s="5"/>
      <c r="D8674" s="5"/>
      <c r="E8674" s="5"/>
      <c r="F8674" s="94" t="str">
        <f t="shared" si="1359"/>
        <v/>
      </c>
      <c r="G8674" s="94" t="str">
        <f t="shared" si="1360"/>
        <v/>
      </c>
      <c r="H8674" s="127" t="str">
        <f>IF(A8674&lt;&gt;"",IF(MID(C8674,1,1)="c",$AS$26,IF(MID(C8674,1,1)="r",$AS$41,IF(MID(C8674,1,1)="p",#REF!,#REF!))),"")</f>
        <v/>
      </c>
      <c r="I8674" s="92" t="str">
        <f t="shared" si="1361"/>
        <v/>
      </c>
      <c r="J8674" s="92" t="str">
        <f t="shared" si="1362"/>
        <v/>
      </c>
      <c r="K8674" s="92" t="str">
        <f t="shared" si="1363"/>
        <v/>
      </c>
      <c r="L8674" s="92" t="str">
        <f t="shared" si="1364"/>
        <v/>
      </c>
      <c r="M8674" s="95" t="str">
        <f>IF(A8674&lt;&gt;"",IF(MID(C8674,1,1)="c",SigmaEpsConcrete(I8674,$AN$30:$AN$33,$AR$30:$AR$33,$AS$26,$AS$27,$AS$28,$AQ$20,$AU$19),""),"")</f>
        <v/>
      </c>
      <c r="N8674" s="95" t="str">
        <f>IF(A8674&lt;&gt;"",IF(MID(C8674,1,1)="r",SigmaEpsReinf(J8674,$AS$42:$AS$43,$AS$41,$AS$39,$AS$40,$AQ$38),""),"")</f>
        <v/>
      </c>
      <c r="Q8674" s="92" t="str">
        <f t="shared" si="1366"/>
        <v/>
      </c>
      <c r="R8674" s="92" t="str">
        <f t="shared" si="1367"/>
        <v/>
      </c>
      <c r="U8674" s="5"/>
      <c r="V8674" s="5"/>
      <c r="W8674" s="94" t="str">
        <f t="shared" si="1365"/>
        <v/>
      </c>
      <c r="X8674" s="94" t="str">
        <f t="shared" si="1368"/>
        <v/>
      </c>
      <c r="Y8674" s="5"/>
      <c r="BK8674" s="8"/>
      <c r="BL8674" s="5"/>
      <c r="BM8674" s="5"/>
      <c r="BN8674" s="5"/>
      <c r="BO8674" s="5"/>
      <c r="BP8674" s="1"/>
      <c r="BQ8674" s="1"/>
      <c r="BR8674" s="1"/>
      <c r="BS8674" s="1"/>
      <c r="BT8674" s="1"/>
      <c r="BU8674" s="4"/>
      <c r="BV8674" s="1"/>
      <c r="BW8674" s="3"/>
      <c r="BX8674" s="4"/>
      <c r="BY8674" s="5"/>
      <c r="BZ8674" s="5"/>
      <c r="CA8674" s="5"/>
      <c r="CB8674" s="5"/>
      <c r="CC8674" s="5"/>
      <c r="CD8674" s="43"/>
    </row>
    <row r="8675" spans="1:82" x14ac:dyDescent="0.25">
      <c r="A8675" s="8"/>
      <c r="B8675" s="5"/>
      <c r="C8675" s="5"/>
      <c r="D8675" s="5"/>
      <c r="E8675" s="5"/>
      <c r="F8675" s="94" t="str">
        <f t="shared" si="1359"/>
        <v/>
      </c>
      <c r="G8675" s="94" t="str">
        <f t="shared" si="1360"/>
        <v/>
      </c>
      <c r="H8675" s="127" t="str">
        <f>IF(A8675&lt;&gt;"",IF(MID(C8675,1,1)="c",$AS$26,IF(MID(C8675,1,1)="r",$AS$41,IF(MID(C8675,1,1)="p",#REF!,#REF!))),"")</f>
        <v/>
      </c>
      <c r="I8675" s="92" t="str">
        <f t="shared" si="1361"/>
        <v/>
      </c>
      <c r="J8675" s="92" t="str">
        <f t="shared" si="1362"/>
        <v/>
      </c>
      <c r="K8675" s="92" t="str">
        <f t="shared" si="1363"/>
        <v/>
      </c>
      <c r="L8675" s="92" t="str">
        <f t="shared" si="1364"/>
        <v/>
      </c>
      <c r="M8675" s="95" t="str">
        <f>IF(A8675&lt;&gt;"",IF(MID(C8675,1,1)="c",SigmaEpsConcrete(I8675,$AN$30:$AN$33,$AR$30:$AR$33,$AS$26,$AS$27,$AS$28,$AQ$20,$AU$19),""),"")</f>
        <v/>
      </c>
      <c r="N8675" s="95" t="str">
        <f>IF(A8675&lt;&gt;"",IF(MID(C8675,1,1)="r",SigmaEpsReinf(J8675,$AS$42:$AS$43,$AS$41,$AS$39,$AS$40,$AQ$38),""),"")</f>
        <v/>
      </c>
      <c r="Q8675" s="92" t="str">
        <f t="shared" si="1366"/>
        <v/>
      </c>
      <c r="R8675" s="92" t="str">
        <f t="shared" si="1367"/>
        <v/>
      </c>
      <c r="U8675" s="5"/>
      <c r="V8675" s="5"/>
      <c r="W8675" s="94" t="str">
        <f t="shared" si="1365"/>
        <v/>
      </c>
      <c r="X8675" s="94" t="str">
        <f t="shared" si="1368"/>
        <v/>
      </c>
      <c r="Y8675" s="5"/>
      <c r="BK8675" s="8"/>
      <c r="BL8675" s="5"/>
      <c r="BM8675" s="5"/>
      <c r="BN8675" s="5"/>
      <c r="BO8675" s="5"/>
      <c r="BP8675" s="1"/>
      <c r="BQ8675" s="1"/>
      <c r="BR8675" s="1"/>
      <c r="BS8675" s="1"/>
      <c r="BT8675" s="1"/>
      <c r="BU8675" s="4"/>
      <c r="BV8675" s="1"/>
      <c r="BW8675" s="3"/>
      <c r="BX8675" s="4"/>
      <c r="BY8675" s="5"/>
      <c r="BZ8675" s="5"/>
      <c r="CA8675" s="5"/>
      <c r="CB8675" s="5"/>
      <c r="CC8675" s="5"/>
      <c r="CD8675" s="43"/>
    </row>
    <row r="8676" spans="1:82" x14ac:dyDescent="0.25">
      <c r="A8676" s="8"/>
      <c r="B8676" s="5"/>
      <c r="C8676" s="5"/>
      <c r="D8676" s="5"/>
      <c r="E8676" s="5"/>
      <c r="F8676" s="94" t="str">
        <f t="shared" si="1359"/>
        <v/>
      </c>
      <c r="G8676" s="94" t="str">
        <f t="shared" si="1360"/>
        <v/>
      </c>
      <c r="H8676" s="127" t="str">
        <f>IF(A8676&lt;&gt;"",IF(MID(C8676,1,1)="c",$AS$26,IF(MID(C8676,1,1)="r",$AS$41,IF(MID(C8676,1,1)="p",#REF!,#REF!))),"")</f>
        <v/>
      </c>
      <c r="I8676" s="92" t="str">
        <f t="shared" si="1361"/>
        <v/>
      </c>
      <c r="J8676" s="92" t="str">
        <f t="shared" si="1362"/>
        <v/>
      </c>
      <c r="K8676" s="92" t="str">
        <f t="shared" si="1363"/>
        <v/>
      </c>
      <c r="L8676" s="92" t="str">
        <f t="shared" si="1364"/>
        <v/>
      </c>
      <c r="M8676" s="95" t="str">
        <f>IF(A8676&lt;&gt;"",IF(MID(C8676,1,1)="c",SigmaEpsConcrete(I8676,$AN$30:$AN$33,$AR$30:$AR$33,$AS$26,$AS$27,$AS$28,$AQ$20,$AU$19),""),"")</f>
        <v/>
      </c>
      <c r="N8676" s="95" t="str">
        <f>IF(A8676&lt;&gt;"",IF(MID(C8676,1,1)="r",SigmaEpsReinf(J8676,$AS$42:$AS$43,$AS$41,$AS$39,$AS$40,$AQ$38),""),"")</f>
        <v/>
      </c>
      <c r="Q8676" s="92" t="str">
        <f t="shared" si="1366"/>
        <v/>
      </c>
      <c r="R8676" s="92" t="str">
        <f t="shared" si="1367"/>
        <v/>
      </c>
      <c r="U8676" s="5"/>
      <c r="V8676" s="5"/>
      <c r="W8676" s="94" t="str">
        <f t="shared" si="1365"/>
        <v/>
      </c>
      <c r="X8676" s="94" t="str">
        <f t="shared" si="1368"/>
        <v/>
      </c>
      <c r="Y8676" s="5"/>
      <c r="BK8676" s="8"/>
      <c r="BL8676" s="5"/>
      <c r="BM8676" s="5"/>
      <c r="BN8676" s="5"/>
      <c r="BO8676" s="5"/>
      <c r="BP8676" s="1"/>
      <c r="BQ8676" s="1"/>
      <c r="BR8676" s="1"/>
      <c r="BS8676" s="1"/>
      <c r="BT8676" s="1"/>
      <c r="BU8676" s="4"/>
      <c r="BV8676" s="1"/>
      <c r="BW8676" s="3"/>
      <c r="BX8676" s="4"/>
      <c r="BY8676" s="5"/>
      <c r="BZ8676" s="5"/>
      <c r="CA8676" s="5"/>
      <c r="CB8676" s="5"/>
      <c r="CC8676" s="5"/>
      <c r="CD8676" s="43"/>
    </row>
    <row r="8677" spans="1:82" x14ac:dyDescent="0.25">
      <c r="A8677" s="8"/>
      <c r="B8677" s="5"/>
      <c r="C8677" s="5"/>
      <c r="D8677" s="5"/>
      <c r="E8677" s="5"/>
      <c r="F8677" s="94" t="str">
        <f t="shared" si="1359"/>
        <v/>
      </c>
      <c r="G8677" s="94" t="str">
        <f t="shared" si="1360"/>
        <v/>
      </c>
      <c r="H8677" s="127" t="str">
        <f>IF(A8677&lt;&gt;"",IF(MID(C8677,1,1)="c",$AS$26,IF(MID(C8677,1,1)="r",$AS$41,IF(MID(C8677,1,1)="p",#REF!,#REF!))),"")</f>
        <v/>
      </c>
      <c r="I8677" s="92" t="str">
        <f t="shared" si="1361"/>
        <v/>
      </c>
      <c r="J8677" s="92" t="str">
        <f t="shared" si="1362"/>
        <v/>
      </c>
      <c r="K8677" s="92" t="str">
        <f t="shared" si="1363"/>
        <v/>
      </c>
      <c r="L8677" s="92" t="str">
        <f t="shared" si="1364"/>
        <v/>
      </c>
      <c r="M8677" s="95" t="str">
        <f>IF(A8677&lt;&gt;"",IF(MID(C8677,1,1)="c",SigmaEpsConcrete(I8677,$AN$30:$AN$33,$AR$30:$AR$33,$AS$26,$AS$27,$AS$28,$AQ$20,$AU$19),""),"")</f>
        <v/>
      </c>
      <c r="N8677" s="95" t="str">
        <f>IF(A8677&lt;&gt;"",IF(MID(C8677,1,1)="r",SigmaEpsReinf(J8677,$AS$42:$AS$43,$AS$41,$AS$39,$AS$40,$AQ$38),""),"")</f>
        <v/>
      </c>
      <c r="Q8677" s="92" t="str">
        <f t="shared" si="1366"/>
        <v/>
      </c>
      <c r="R8677" s="92" t="str">
        <f t="shared" si="1367"/>
        <v/>
      </c>
      <c r="U8677" s="5"/>
      <c r="V8677" s="5"/>
      <c r="W8677" s="94" t="str">
        <f t="shared" si="1365"/>
        <v/>
      </c>
      <c r="X8677" s="94" t="str">
        <f t="shared" si="1368"/>
        <v/>
      </c>
      <c r="Y8677" s="5"/>
      <c r="BK8677" s="8"/>
      <c r="BL8677" s="5"/>
      <c r="BM8677" s="5"/>
      <c r="BN8677" s="5"/>
      <c r="BO8677" s="5"/>
      <c r="BP8677" s="1"/>
      <c r="BQ8677" s="1"/>
      <c r="BR8677" s="1"/>
      <c r="BS8677" s="1"/>
      <c r="BT8677" s="1"/>
      <c r="BU8677" s="4"/>
      <c r="BV8677" s="1"/>
      <c r="BW8677" s="3"/>
      <c r="BX8677" s="4"/>
      <c r="BY8677" s="5"/>
      <c r="BZ8677" s="5"/>
      <c r="CA8677" s="5"/>
      <c r="CB8677" s="5"/>
      <c r="CC8677" s="5"/>
      <c r="CD8677" s="43"/>
    </row>
    <row r="8678" spans="1:82" x14ac:dyDescent="0.25">
      <c r="A8678" s="8"/>
      <c r="B8678" s="5"/>
      <c r="C8678" s="5"/>
      <c r="D8678" s="5"/>
      <c r="E8678" s="5"/>
      <c r="F8678" s="94" t="str">
        <f t="shared" si="1359"/>
        <v/>
      </c>
      <c r="G8678" s="94" t="str">
        <f t="shared" si="1360"/>
        <v/>
      </c>
      <c r="H8678" s="127" t="str">
        <f>IF(A8678&lt;&gt;"",IF(MID(C8678,1,1)="c",$AS$26,IF(MID(C8678,1,1)="r",$AS$41,IF(MID(C8678,1,1)="p",#REF!,#REF!))),"")</f>
        <v/>
      </c>
      <c r="I8678" s="92" t="str">
        <f t="shared" si="1361"/>
        <v/>
      </c>
      <c r="J8678" s="92" t="str">
        <f t="shared" si="1362"/>
        <v/>
      </c>
      <c r="K8678" s="92" t="str">
        <f t="shared" si="1363"/>
        <v/>
      </c>
      <c r="L8678" s="92" t="str">
        <f t="shared" si="1364"/>
        <v/>
      </c>
      <c r="M8678" s="95" t="str">
        <f>IF(A8678&lt;&gt;"",IF(MID(C8678,1,1)="c",SigmaEpsConcrete(I8678,$AN$30:$AN$33,$AR$30:$AR$33,$AS$26,$AS$27,$AS$28,$AQ$20,$AU$19),""),"")</f>
        <v/>
      </c>
      <c r="N8678" s="95" t="str">
        <f>IF(A8678&lt;&gt;"",IF(MID(C8678,1,1)="r",SigmaEpsReinf(J8678,$AS$42:$AS$43,$AS$41,$AS$39,$AS$40,$AQ$38),""),"")</f>
        <v/>
      </c>
      <c r="Q8678" s="92" t="str">
        <f t="shared" si="1366"/>
        <v/>
      </c>
      <c r="R8678" s="92" t="str">
        <f t="shared" si="1367"/>
        <v/>
      </c>
      <c r="U8678" s="5"/>
      <c r="V8678" s="5"/>
      <c r="W8678" s="94" t="str">
        <f t="shared" si="1365"/>
        <v/>
      </c>
      <c r="X8678" s="94" t="str">
        <f t="shared" si="1368"/>
        <v/>
      </c>
      <c r="Y8678" s="5"/>
      <c r="BK8678" s="8"/>
      <c r="BL8678" s="5"/>
      <c r="BM8678" s="5"/>
      <c r="BN8678" s="5"/>
      <c r="BO8678" s="5"/>
      <c r="BP8678" s="1"/>
      <c r="BQ8678" s="1"/>
      <c r="BR8678" s="1"/>
      <c r="BS8678" s="1"/>
      <c r="BT8678" s="1"/>
      <c r="BU8678" s="4"/>
      <c r="BV8678" s="1"/>
      <c r="BW8678" s="3"/>
      <c r="BX8678" s="4"/>
      <c r="BY8678" s="5"/>
      <c r="BZ8678" s="5"/>
      <c r="CA8678" s="5"/>
      <c r="CB8678" s="5"/>
      <c r="CC8678" s="5"/>
      <c r="CD8678" s="43"/>
    </row>
    <row r="8679" spans="1:82" x14ac:dyDescent="0.25">
      <c r="A8679" s="8"/>
      <c r="B8679" s="5"/>
      <c r="C8679" s="5"/>
      <c r="D8679" s="5"/>
      <c r="E8679" s="5"/>
      <c r="F8679" s="94" t="str">
        <f t="shared" si="1359"/>
        <v/>
      </c>
      <c r="G8679" s="94" t="str">
        <f t="shared" si="1360"/>
        <v/>
      </c>
      <c r="H8679" s="127" t="str">
        <f>IF(A8679&lt;&gt;"",IF(MID(C8679,1,1)="c",$AS$26,IF(MID(C8679,1,1)="r",$AS$41,IF(MID(C8679,1,1)="p",#REF!,#REF!))),"")</f>
        <v/>
      </c>
      <c r="I8679" s="92" t="str">
        <f t="shared" si="1361"/>
        <v/>
      </c>
      <c r="J8679" s="92" t="str">
        <f t="shared" si="1362"/>
        <v/>
      </c>
      <c r="K8679" s="92" t="str">
        <f t="shared" si="1363"/>
        <v/>
      </c>
      <c r="L8679" s="92" t="str">
        <f t="shared" si="1364"/>
        <v/>
      </c>
      <c r="M8679" s="95" t="str">
        <f>IF(A8679&lt;&gt;"",IF(MID(C8679,1,1)="c",SigmaEpsConcrete(I8679,$AN$30:$AN$33,$AR$30:$AR$33,$AS$26,$AS$27,$AS$28,$AQ$20,$AU$19),""),"")</f>
        <v/>
      </c>
      <c r="N8679" s="95" t="str">
        <f>IF(A8679&lt;&gt;"",IF(MID(C8679,1,1)="r",SigmaEpsReinf(J8679,$AS$42:$AS$43,$AS$41,$AS$39,$AS$40,$AQ$38),""),"")</f>
        <v/>
      </c>
      <c r="Q8679" s="92" t="str">
        <f t="shared" si="1366"/>
        <v/>
      </c>
      <c r="R8679" s="92" t="str">
        <f t="shared" si="1367"/>
        <v/>
      </c>
      <c r="U8679" s="5"/>
      <c r="V8679" s="5"/>
      <c r="W8679" s="94" t="str">
        <f t="shared" si="1365"/>
        <v/>
      </c>
      <c r="X8679" s="94" t="str">
        <f t="shared" si="1368"/>
        <v/>
      </c>
      <c r="Y8679" s="5"/>
      <c r="BK8679" s="8"/>
      <c r="BL8679" s="5"/>
      <c r="BM8679" s="5"/>
      <c r="BN8679" s="5"/>
      <c r="BO8679" s="5"/>
      <c r="BP8679" s="1"/>
      <c r="BQ8679" s="1"/>
      <c r="BR8679" s="1"/>
      <c r="BS8679" s="1"/>
      <c r="BT8679" s="1"/>
      <c r="BU8679" s="4"/>
      <c r="BV8679" s="1"/>
      <c r="BW8679" s="3"/>
      <c r="BX8679" s="4"/>
      <c r="BY8679" s="5"/>
      <c r="BZ8679" s="5"/>
      <c r="CA8679" s="5"/>
      <c r="CB8679" s="5"/>
      <c r="CC8679" s="5"/>
      <c r="CD8679" s="43"/>
    </row>
    <row r="8680" spans="1:82" x14ac:dyDescent="0.25">
      <c r="A8680" s="8"/>
      <c r="B8680" s="5"/>
      <c r="C8680" s="5"/>
      <c r="D8680" s="5"/>
      <c r="E8680" s="5"/>
      <c r="F8680" s="94" t="str">
        <f t="shared" si="1359"/>
        <v/>
      </c>
      <c r="G8680" s="94" t="str">
        <f t="shared" si="1360"/>
        <v/>
      </c>
      <c r="H8680" s="127" t="str">
        <f>IF(A8680&lt;&gt;"",IF(MID(C8680,1,1)="c",$AS$26,IF(MID(C8680,1,1)="r",$AS$41,IF(MID(C8680,1,1)="p",#REF!,#REF!))),"")</f>
        <v/>
      </c>
      <c r="I8680" s="92" t="str">
        <f t="shared" si="1361"/>
        <v/>
      </c>
      <c r="J8680" s="92" t="str">
        <f t="shared" si="1362"/>
        <v/>
      </c>
      <c r="K8680" s="92" t="str">
        <f t="shared" si="1363"/>
        <v/>
      </c>
      <c r="L8680" s="92" t="str">
        <f t="shared" si="1364"/>
        <v/>
      </c>
      <c r="M8680" s="95" t="str">
        <f>IF(A8680&lt;&gt;"",IF(MID(C8680,1,1)="c",SigmaEpsConcrete(I8680,$AN$30:$AN$33,$AR$30:$AR$33,$AS$26,$AS$27,$AS$28,$AQ$20,$AU$19),""),"")</f>
        <v/>
      </c>
      <c r="N8680" s="95" t="str">
        <f>IF(A8680&lt;&gt;"",IF(MID(C8680,1,1)="r",SigmaEpsReinf(J8680,$AS$42:$AS$43,$AS$41,$AS$39,$AS$40,$AQ$38),""),"")</f>
        <v/>
      </c>
      <c r="Q8680" s="92" t="str">
        <f t="shared" si="1366"/>
        <v/>
      </c>
      <c r="R8680" s="92" t="str">
        <f t="shared" si="1367"/>
        <v/>
      </c>
      <c r="U8680" s="5"/>
      <c r="V8680" s="5"/>
      <c r="W8680" s="94" t="str">
        <f t="shared" si="1365"/>
        <v/>
      </c>
      <c r="X8680" s="94" t="str">
        <f t="shared" si="1368"/>
        <v/>
      </c>
      <c r="Y8680" s="5"/>
      <c r="BK8680" s="8"/>
      <c r="BL8680" s="5"/>
      <c r="BM8680" s="5"/>
      <c r="BN8680" s="5"/>
      <c r="BO8680" s="5"/>
      <c r="BP8680" s="1"/>
      <c r="BQ8680" s="1"/>
      <c r="BR8680" s="1"/>
      <c r="BS8680" s="1"/>
      <c r="BT8680" s="1"/>
      <c r="BU8680" s="4"/>
      <c r="BV8680" s="1"/>
      <c r="BW8680" s="3"/>
      <c r="BX8680" s="4"/>
      <c r="BY8680" s="5"/>
      <c r="BZ8680" s="5"/>
      <c r="CA8680" s="5"/>
      <c r="CB8680" s="5"/>
      <c r="CC8680" s="5"/>
      <c r="CD8680" s="43"/>
    </row>
    <row r="8681" spans="1:82" x14ac:dyDescent="0.25">
      <c r="A8681" s="8"/>
      <c r="B8681" s="5"/>
      <c r="C8681" s="5"/>
      <c r="D8681" s="5"/>
      <c r="E8681" s="5"/>
      <c r="F8681" s="94" t="str">
        <f t="shared" si="1359"/>
        <v/>
      </c>
      <c r="G8681" s="94" t="str">
        <f t="shared" si="1360"/>
        <v/>
      </c>
      <c r="H8681" s="127" t="str">
        <f>IF(A8681&lt;&gt;"",IF(MID(C8681,1,1)="c",$AS$26,IF(MID(C8681,1,1)="r",$AS$41,IF(MID(C8681,1,1)="p",#REF!,#REF!))),"")</f>
        <v/>
      </c>
      <c r="I8681" s="92" t="str">
        <f t="shared" si="1361"/>
        <v/>
      </c>
      <c r="J8681" s="92" t="str">
        <f t="shared" si="1362"/>
        <v/>
      </c>
      <c r="K8681" s="92" t="str">
        <f t="shared" si="1363"/>
        <v/>
      </c>
      <c r="L8681" s="92" t="str">
        <f t="shared" si="1364"/>
        <v/>
      </c>
      <c r="M8681" s="95" t="str">
        <f>IF(A8681&lt;&gt;"",IF(MID(C8681,1,1)="c",SigmaEpsConcrete(I8681,$AN$30:$AN$33,$AR$30:$AR$33,$AS$26,$AS$27,$AS$28,$AQ$20,$AU$19),""),"")</f>
        <v/>
      </c>
      <c r="N8681" s="95" t="str">
        <f>IF(A8681&lt;&gt;"",IF(MID(C8681,1,1)="r",SigmaEpsReinf(J8681,$AS$42:$AS$43,$AS$41,$AS$39,$AS$40,$AQ$38),""),"")</f>
        <v/>
      </c>
      <c r="Q8681" s="92" t="str">
        <f t="shared" si="1366"/>
        <v/>
      </c>
      <c r="R8681" s="92" t="str">
        <f t="shared" si="1367"/>
        <v/>
      </c>
      <c r="U8681" s="5"/>
      <c r="V8681" s="5"/>
      <c r="W8681" s="94" t="str">
        <f t="shared" si="1365"/>
        <v/>
      </c>
      <c r="X8681" s="94" t="str">
        <f t="shared" si="1368"/>
        <v/>
      </c>
      <c r="Y8681" s="5"/>
      <c r="BK8681" s="8"/>
      <c r="BL8681" s="5"/>
      <c r="BM8681" s="5"/>
      <c r="BN8681" s="5"/>
      <c r="BO8681" s="5"/>
      <c r="BP8681" s="1"/>
      <c r="BQ8681" s="1"/>
      <c r="BR8681" s="1"/>
      <c r="BS8681" s="1"/>
      <c r="BT8681" s="1"/>
      <c r="BU8681" s="4"/>
      <c r="BV8681" s="1"/>
      <c r="BW8681" s="3"/>
      <c r="BX8681" s="4"/>
      <c r="BY8681" s="5"/>
      <c r="BZ8681" s="5"/>
      <c r="CA8681" s="5"/>
      <c r="CB8681" s="5"/>
      <c r="CC8681" s="5"/>
      <c r="CD8681" s="43"/>
    </row>
    <row r="8682" spans="1:82" x14ac:dyDescent="0.25">
      <c r="A8682" s="8"/>
      <c r="B8682" s="5"/>
      <c r="C8682" s="5"/>
      <c r="D8682" s="5"/>
      <c r="E8682" s="5"/>
      <c r="F8682" s="94" t="str">
        <f t="shared" si="1359"/>
        <v/>
      </c>
      <c r="G8682" s="94" t="str">
        <f t="shared" si="1360"/>
        <v/>
      </c>
      <c r="H8682" s="127" t="str">
        <f>IF(A8682&lt;&gt;"",IF(MID(C8682,1,1)="c",$AS$26,IF(MID(C8682,1,1)="r",$AS$41,IF(MID(C8682,1,1)="p",#REF!,#REF!))),"")</f>
        <v/>
      </c>
      <c r="I8682" s="92" t="str">
        <f t="shared" si="1361"/>
        <v/>
      </c>
      <c r="J8682" s="92" t="str">
        <f t="shared" si="1362"/>
        <v/>
      </c>
      <c r="K8682" s="92" t="str">
        <f t="shared" si="1363"/>
        <v/>
      </c>
      <c r="L8682" s="92" t="str">
        <f t="shared" si="1364"/>
        <v/>
      </c>
      <c r="M8682" s="95" t="str">
        <f>IF(A8682&lt;&gt;"",IF(MID(C8682,1,1)="c",SigmaEpsConcrete(I8682,$AN$30:$AN$33,$AR$30:$AR$33,$AS$26,$AS$27,$AS$28,$AQ$20,$AU$19),""),"")</f>
        <v/>
      </c>
      <c r="N8682" s="95" t="str">
        <f>IF(A8682&lt;&gt;"",IF(MID(C8682,1,1)="r",SigmaEpsReinf(J8682,$AS$42:$AS$43,$AS$41,$AS$39,$AS$40,$AQ$38),""),"")</f>
        <v/>
      </c>
      <c r="Q8682" s="92" t="str">
        <f t="shared" si="1366"/>
        <v/>
      </c>
      <c r="R8682" s="92" t="str">
        <f t="shared" si="1367"/>
        <v/>
      </c>
      <c r="U8682" s="5"/>
      <c r="V8682" s="5"/>
      <c r="W8682" s="94" t="str">
        <f t="shared" si="1365"/>
        <v/>
      </c>
      <c r="X8682" s="94" t="str">
        <f t="shared" si="1368"/>
        <v/>
      </c>
      <c r="Y8682" s="5"/>
      <c r="BK8682" s="8"/>
      <c r="BL8682" s="5"/>
      <c r="BM8682" s="5"/>
      <c r="BN8682" s="5"/>
      <c r="BO8682" s="5"/>
      <c r="BP8682" s="1"/>
      <c r="BQ8682" s="1"/>
      <c r="BR8682" s="1"/>
      <c r="BS8682" s="1"/>
      <c r="BT8682" s="1"/>
      <c r="BU8682" s="4"/>
      <c r="BV8682" s="1"/>
      <c r="BW8682" s="3"/>
      <c r="BX8682" s="4"/>
      <c r="BY8682" s="5"/>
      <c r="BZ8682" s="5"/>
      <c r="CA8682" s="5"/>
      <c r="CB8682" s="5"/>
      <c r="CC8682" s="5"/>
      <c r="CD8682" s="43"/>
    </row>
    <row r="8683" spans="1:82" x14ac:dyDescent="0.25">
      <c r="A8683" s="8"/>
      <c r="B8683" s="5"/>
      <c r="C8683" s="5"/>
      <c r="D8683" s="5"/>
      <c r="E8683" s="5"/>
      <c r="F8683" s="94" t="str">
        <f t="shared" si="1359"/>
        <v/>
      </c>
      <c r="G8683" s="94" t="str">
        <f t="shared" si="1360"/>
        <v/>
      </c>
      <c r="H8683" s="127" t="str">
        <f>IF(A8683&lt;&gt;"",IF(MID(C8683,1,1)="c",$AS$26,IF(MID(C8683,1,1)="r",$AS$41,IF(MID(C8683,1,1)="p",#REF!,#REF!))),"")</f>
        <v/>
      </c>
      <c r="I8683" s="92" t="str">
        <f t="shared" si="1361"/>
        <v/>
      </c>
      <c r="J8683" s="92" t="str">
        <f t="shared" si="1362"/>
        <v/>
      </c>
      <c r="K8683" s="92" t="str">
        <f t="shared" si="1363"/>
        <v/>
      </c>
      <c r="L8683" s="92" t="str">
        <f t="shared" si="1364"/>
        <v/>
      </c>
      <c r="M8683" s="95" t="str">
        <f>IF(A8683&lt;&gt;"",IF(MID(C8683,1,1)="c",SigmaEpsConcrete(I8683,$AN$30:$AN$33,$AR$30:$AR$33,$AS$26,$AS$27,$AS$28,$AQ$20,$AU$19),""),"")</f>
        <v/>
      </c>
      <c r="N8683" s="95" t="str">
        <f>IF(A8683&lt;&gt;"",IF(MID(C8683,1,1)="r",SigmaEpsReinf(J8683,$AS$42:$AS$43,$AS$41,$AS$39,$AS$40,$AQ$38),""),"")</f>
        <v/>
      </c>
      <c r="Q8683" s="92" t="str">
        <f t="shared" si="1366"/>
        <v/>
      </c>
      <c r="R8683" s="92" t="str">
        <f t="shared" si="1367"/>
        <v/>
      </c>
      <c r="U8683" s="5"/>
      <c r="V8683" s="5"/>
      <c r="W8683" s="94" t="str">
        <f t="shared" si="1365"/>
        <v/>
      </c>
      <c r="X8683" s="94" t="str">
        <f t="shared" si="1368"/>
        <v/>
      </c>
      <c r="Y8683" s="5"/>
      <c r="BK8683" s="8"/>
      <c r="BL8683" s="5"/>
      <c r="BM8683" s="5"/>
      <c r="BN8683" s="5"/>
      <c r="BO8683" s="5"/>
      <c r="BP8683" s="1"/>
      <c r="BQ8683" s="1"/>
      <c r="BR8683" s="1"/>
      <c r="BS8683" s="1"/>
      <c r="BT8683" s="1"/>
      <c r="BU8683" s="4"/>
      <c r="BV8683" s="1"/>
      <c r="BW8683" s="3"/>
      <c r="BX8683" s="4"/>
      <c r="BY8683" s="5"/>
      <c r="BZ8683" s="5"/>
      <c r="CA8683" s="5"/>
      <c r="CB8683" s="5"/>
      <c r="CC8683" s="5"/>
      <c r="CD8683" s="43"/>
    </row>
    <row r="8684" spans="1:82" x14ac:dyDescent="0.25">
      <c r="A8684" s="8"/>
      <c r="B8684" s="5"/>
      <c r="C8684" s="5"/>
      <c r="D8684" s="5"/>
      <c r="E8684" s="5"/>
      <c r="F8684" s="94" t="str">
        <f t="shared" si="1359"/>
        <v/>
      </c>
      <c r="G8684" s="94" t="str">
        <f t="shared" si="1360"/>
        <v/>
      </c>
      <c r="H8684" s="127" t="str">
        <f>IF(A8684&lt;&gt;"",IF(MID(C8684,1,1)="c",$AS$26,IF(MID(C8684,1,1)="r",$AS$41,IF(MID(C8684,1,1)="p",#REF!,#REF!))),"")</f>
        <v/>
      </c>
      <c r="I8684" s="92" t="str">
        <f t="shared" si="1361"/>
        <v/>
      </c>
      <c r="J8684" s="92" t="str">
        <f t="shared" si="1362"/>
        <v/>
      </c>
      <c r="K8684" s="92" t="str">
        <f t="shared" si="1363"/>
        <v/>
      </c>
      <c r="L8684" s="92" t="str">
        <f t="shared" si="1364"/>
        <v/>
      </c>
      <c r="M8684" s="95" t="str">
        <f>IF(A8684&lt;&gt;"",IF(MID(C8684,1,1)="c",SigmaEpsConcrete(I8684,$AN$30:$AN$33,$AR$30:$AR$33,$AS$26,$AS$27,$AS$28,$AQ$20,$AU$19),""),"")</f>
        <v/>
      </c>
      <c r="N8684" s="95" t="str">
        <f>IF(A8684&lt;&gt;"",IF(MID(C8684,1,1)="r",SigmaEpsReinf(J8684,$AS$42:$AS$43,$AS$41,$AS$39,$AS$40,$AQ$38),""),"")</f>
        <v/>
      </c>
      <c r="Q8684" s="92" t="str">
        <f t="shared" si="1366"/>
        <v/>
      </c>
      <c r="R8684" s="92" t="str">
        <f t="shared" si="1367"/>
        <v/>
      </c>
      <c r="U8684" s="5"/>
      <c r="V8684" s="5"/>
      <c r="W8684" s="94" t="str">
        <f t="shared" si="1365"/>
        <v/>
      </c>
      <c r="X8684" s="94" t="str">
        <f t="shared" si="1368"/>
        <v/>
      </c>
      <c r="Y8684" s="5"/>
      <c r="BK8684" s="8"/>
      <c r="BL8684" s="5"/>
      <c r="BM8684" s="5"/>
      <c r="BN8684" s="5"/>
      <c r="BO8684" s="5"/>
      <c r="BP8684" s="1"/>
      <c r="BQ8684" s="1"/>
      <c r="BR8684" s="1"/>
      <c r="BS8684" s="1"/>
      <c r="BT8684" s="1"/>
      <c r="BU8684" s="4"/>
      <c r="BV8684" s="1"/>
      <c r="BW8684" s="3"/>
      <c r="BX8684" s="4"/>
      <c r="BY8684" s="5"/>
      <c r="BZ8684" s="5"/>
      <c r="CA8684" s="5"/>
      <c r="CB8684" s="5"/>
      <c r="CC8684" s="5"/>
      <c r="CD8684" s="43"/>
    </row>
    <row r="8685" spans="1:82" x14ac:dyDescent="0.25">
      <c r="A8685" s="8"/>
      <c r="B8685" s="5"/>
      <c r="C8685" s="5"/>
      <c r="D8685" s="5"/>
      <c r="E8685" s="5"/>
      <c r="F8685" s="94" t="str">
        <f t="shared" si="1359"/>
        <v/>
      </c>
      <c r="G8685" s="94" t="str">
        <f t="shared" si="1360"/>
        <v/>
      </c>
      <c r="H8685" s="127" t="str">
        <f>IF(A8685&lt;&gt;"",IF(MID(C8685,1,1)="c",$AS$26,IF(MID(C8685,1,1)="r",$AS$41,IF(MID(C8685,1,1)="p",#REF!,#REF!))),"")</f>
        <v/>
      </c>
      <c r="I8685" s="92" t="str">
        <f t="shared" si="1361"/>
        <v/>
      </c>
      <c r="J8685" s="92" t="str">
        <f t="shared" si="1362"/>
        <v/>
      </c>
      <c r="K8685" s="92" t="str">
        <f t="shared" si="1363"/>
        <v/>
      </c>
      <c r="L8685" s="92" t="str">
        <f t="shared" si="1364"/>
        <v/>
      </c>
      <c r="M8685" s="95" t="str">
        <f>IF(A8685&lt;&gt;"",IF(MID(C8685,1,1)="c",SigmaEpsConcrete(I8685,$AN$30:$AN$33,$AR$30:$AR$33,$AS$26,$AS$27,$AS$28,$AQ$20,$AU$19),""),"")</f>
        <v/>
      </c>
      <c r="N8685" s="95" t="str">
        <f>IF(A8685&lt;&gt;"",IF(MID(C8685,1,1)="r",SigmaEpsReinf(J8685,$AS$42:$AS$43,$AS$41,$AS$39,$AS$40,$AQ$38),""),"")</f>
        <v/>
      </c>
      <c r="Q8685" s="92" t="str">
        <f t="shared" si="1366"/>
        <v/>
      </c>
      <c r="R8685" s="92" t="str">
        <f t="shared" si="1367"/>
        <v/>
      </c>
      <c r="U8685" s="5"/>
      <c r="V8685" s="5"/>
      <c r="W8685" s="94" t="str">
        <f t="shared" si="1365"/>
        <v/>
      </c>
      <c r="X8685" s="94" t="str">
        <f t="shared" si="1368"/>
        <v/>
      </c>
      <c r="Y8685" s="5"/>
      <c r="BK8685" s="8"/>
      <c r="BL8685" s="5"/>
      <c r="BM8685" s="5"/>
      <c r="BN8685" s="5"/>
      <c r="BO8685" s="5"/>
      <c r="BP8685" s="1"/>
      <c r="BQ8685" s="1"/>
      <c r="BR8685" s="1"/>
      <c r="BS8685" s="1"/>
      <c r="BT8685" s="1"/>
      <c r="BU8685" s="4"/>
      <c r="BV8685" s="1"/>
      <c r="BW8685" s="3"/>
      <c r="BX8685" s="4"/>
      <c r="BY8685" s="5"/>
      <c r="BZ8685" s="5"/>
      <c r="CA8685" s="5"/>
      <c r="CB8685" s="5"/>
      <c r="CC8685" s="5"/>
      <c r="CD8685" s="43"/>
    </row>
    <row r="8686" spans="1:82" x14ac:dyDescent="0.25">
      <c r="A8686" s="8"/>
      <c r="B8686" s="5"/>
      <c r="C8686" s="5"/>
      <c r="D8686" s="5"/>
      <c r="E8686" s="5"/>
      <c r="F8686" s="94" t="str">
        <f t="shared" si="1359"/>
        <v/>
      </c>
      <c r="G8686" s="94" t="str">
        <f t="shared" si="1360"/>
        <v/>
      </c>
      <c r="H8686" s="127" t="str">
        <f>IF(A8686&lt;&gt;"",IF(MID(C8686,1,1)="c",$AS$26,IF(MID(C8686,1,1)="r",$AS$41,IF(MID(C8686,1,1)="p",#REF!,#REF!))),"")</f>
        <v/>
      </c>
      <c r="I8686" s="92" t="str">
        <f t="shared" si="1361"/>
        <v/>
      </c>
      <c r="J8686" s="92" t="str">
        <f t="shared" si="1362"/>
        <v/>
      </c>
      <c r="K8686" s="92" t="str">
        <f t="shared" si="1363"/>
        <v/>
      </c>
      <c r="L8686" s="92" t="str">
        <f t="shared" si="1364"/>
        <v/>
      </c>
      <c r="M8686" s="95" t="str">
        <f>IF(A8686&lt;&gt;"",IF(MID(C8686,1,1)="c",SigmaEpsConcrete(I8686,$AN$30:$AN$33,$AR$30:$AR$33,$AS$26,$AS$27,$AS$28,$AQ$20,$AU$19),""),"")</f>
        <v/>
      </c>
      <c r="N8686" s="95" t="str">
        <f>IF(A8686&lt;&gt;"",IF(MID(C8686,1,1)="r",SigmaEpsReinf(J8686,$AS$42:$AS$43,$AS$41,$AS$39,$AS$40,$AQ$38),""),"")</f>
        <v/>
      </c>
      <c r="Q8686" s="92" t="str">
        <f t="shared" si="1366"/>
        <v/>
      </c>
      <c r="R8686" s="92" t="str">
        <f t="shared" si="1367"/>
        <v/>
      </c>
      <c r="U8686" s="5"/>
      <c r="V8686" s="5"/>
      <c r="W8686" s="94" t="str">
        <f t="shared" si="1365"/>
        <v/>
      </c>
      <c r="X8686" s="94" t="str">
        <f t="shared" si="1368"/>
        <v/>
      </c>
      <c r="Y8686" s="5"/>
      <c r="BK8686" s="8"/>
      <c r="BL8686" s="5"/>
      <c r="BM8686" s="5"/>
      <c r="BN8686" s="5"/>
      <c r="BO8686" s="5"/>
      <c r="BP8686" s="1"/>
      <c r="BQ8686" s="1"/>
      <c r="BR8686" s="1"/>
      <c r="BS8686" s="1"/>
      <c r="BT8686" s="1"/>
      <c r="BU8686" s="4"/>
      <c r="BV8686" s="1"/>
      <c r="BW8686" s="3"/>
      <c r="BX8686" s="4"/>
      <c r="BY8686" s="5"/>
      <c r="BZ8686" s="5"/>
      <c r="CA8686" s="5"/>
      <c r="CB8686" s="5"/>
      <c r="CC8686" s="5"/>
      <c r="CD8686" s="43"/>
    </row>
    <row r="8687" spans="1:82" x14ac:dyDescent="0.25">
      <c r="A8687" s="8"/>
      <c r="B8687" s="5"/>
      <c r="C8687" s="5"/>
      <c r="D8687" s="5"/>
      <c r="E8687" s="5"/>
      <c r="F8687" s="94" t="str">
        <f t="shared" si="1359"/>
        <v/>
      </c>
      <c r="G8687" s="94" t="str">
        <f t="shared" si="1360"/>
        <v/>
      </c>
      <c r="H8687" s="127" t="str">
        <f>IF(A8687&lt;&gt;"",IF(MID(C8687,1,1)="c",$AS$26,IF(MID(C8687,1,1)="r",$AS$41,IF(MID(C8687,1,1)="p",#REF!,#REF!))),"")</f>
        <v/>
      </c>
      <c r="I8687" s="92" t="str">
        <f t="shared" si="1361"/>
        <v/>
      </c>
      <c r="J8687" s="92" t="str">
        <f t="shared" si="1362"/>
        <v/>
      </c>
      <c r="K8687" s="92" t="str">
        <f t="shared" si="1363"/>
        <v/>
      </c>
      <c r="L8687" s="92" t="str">
        <f t="shared" si="1364"/>
        <v/>
      </c>
      <c r="M8687" s="95" t="str">
        <f>IF(A8687&lt;&gt;"",IF(MID(C8687,1,1)="c",SigmaEpsConcrete(I8687,$AN$30:$AN$33,$AR$30:$AR$33,$AS$26,$AS$27,$AS$28,$AQ$20,$AU$19),""),"")</f>
        <v/>
      </c>
      <c r="N8687" s="95" t="str">
        <f>IF(A8687&lt;&gt;"",IF(MID(C8687,1,1)="r",SigmaEpsReinf(J8687,$AS$42:$AS$43,$AS$41,$AS$39,$AS$40,$AQ$38),""),"")</f>
        <v/>
      </c>
      <c r="Q8687" s="92" t="str">
        <f t="shared" si="1366"/>
        <v/>
      </c>
      <c r="R8687" s="92" t="str">
        <f t="shared" si="1367"/>
        <v/>
      </c>
      <c r="U8687" s="5"/>
      <c r="V8687" s="5"/>
      <c r="W8687" s="94" t="str">
        <f t="shared" si="1365"/>
        <v/>
      </c>
      <c r="X8687" s="94" t="str">
        <f t="shared" si="1368"/>
        <v/>
      </c>
      <c r="Y8687" s="5"/>
      <c r="BK8687" s="8"/>
      <c r="BL8687" s="5"/>
      <c r="BM8687" s="5"/>
      <c r="BN8687" s="5"/>
      <c r="BO8687" s="5"/>
      <c r="BP8687" s="1"/>
      <c r="BQ8687" s="1"/>
      <c r="BR8687" s="1"/>
      <c r="BS8687" s="1"/>
      <c r="BT8687" s="1"/>
      <c r="BU8687" s="4"/>
      <c r="BV8687" s="1"/>
      <c r="BW8687" s="3"/>
      <c r="BX8687" s="4"/>
      <c r="BY8687" s="5"/>
      <c r="BZ8687" s="5"/>
      <c r="CA8687" s="5"/>
      <c r="CB8687" s="5"/>
      <c r="CC8687" s="5"/>
      <c r="CD8687" s="43"/>
    </row>
    <row r="8688" spans="1:82" x14ac:dyDescent="0.25">
      <c r="A8688" s="8"/>
      <c r="B8688" s="5"/>
      <c r="C8688" s="5"/>
      <c r="D8688" s="5"/>
      <c r="E8688" s="5"/>
      <c r="F8688" s="94" t="str">
        <f t="shared" si="1359"/>
        <v/>
      </c>
      <c r="G8688" s="94" t="str">
        <f t="shared" si="1360"/>
        <v/>
      </c>
      <c r="H8688" s="127" t="str">
        <f>IF(A8688&lt;&gt;"",IF(MID(C8688,1,1)="c",$AS$26,IF(MID(C8688,1,1)="r",$AS$41,IF(MID(C8688,1,1)="p",#REF!,#REF!))),"")</f>
        <v/>
      </c>
      <c r="I8688" s="92" t="str">
        <f t="shared" si="1361"/>
        <v/>
      </c>
      <c r="J8688" s="92" t="str">
        <f t="shared" si="1362"/>
        <v/>
      </c>
      <c r="K8688" s="92" t="str">
        <f t="shared" si="1363"/>
        <v/>
      </c>
      <c r="L8688" s="92" t="str">
        <f t="shared" si="1364"/>
        <v/>
      </c>
      <c r="M8688" s="95" t="str">
        <f>IF(A8688&lt;&gt;"",IF(MID(C8688,1,1)="c",SigmaEpsConcrete(I8688,$AN$30:$AN$33,$AR$30:$AR$33,$AS$26,$AS$27,$AS$28,$AQ$20,$AU$19),""),"")</f>
        <v/>
      </c>
      <c r="N8688" s="95" t="str">
        <f>IF(A8688&lt;&gt;"",IF(MID(C8688,1,1)="r",SigmaEpsReinf(J8688,$AS$42:$AS$43,$AS$41,$AS$39,$AS$40,$AQ$38),""),"")</f>
        <v/>
      </c>
      <c r="Q8688" s="92" t="str">
        <f t="shared" si="1366"/>
        <v/>
      </c>
      <c r="R8688" s="92" t="str">
        <f t="shared" si="1367"/>
        <v/>
      </c>
      <c r="U8688" s="5"/>
      <c r="V8688" s="5"/>
      <c r="W8688" s="94" t="str">
        <f t="shared" si="1365"/>
        <v/>
      </c>
      <c r="X8688" s="94" t="str">
        <f t="shared" si="1368"/>
        <v/>
      </c>
      <c r="Y8688" s="5"/>
      <c r="BK8688" s="8"/>
      <c r="BL8688" s="5"/>
      <c r="BM8688" s="5"/>
      <c r="BN8688" s="5"/>
      <c r="BO8688" s="5"/>
      <c r="BP8688" s="1"/>
      <c r="BQ8688" s="1"/>
      <c r="BR8688" s="1"/>
      <c r="BS8688" s="1"/>
      <c r="BT8688" s="1"/>
      <c r="BU8688" s="4"/>
      <c r="BV8688" s="1"/>
      <c r="BW8688" s="3"/>
      <c r="BX8688" s="4"/>
      <c r="BY8688" s="5"/>
      <c r="BZ8688" s="5"/>
      <c r="CA8688" s="5"/>
      <c r="CB8688" s="5"/>
      <c r="CC8688" s="5"/>
      <c r="CD8688" s="43"/>
    </row>
    <row r="8689" spans="1:82" x14ac:dyDescent="0.25">
      <c r="A8689" s="8"/>
      <c r="B8689" s="5"/>
      <c r="C8689" s="5"/>
      <c r="D8689" s="5"/>
      <c r="E8689" s="5"/>
      <c r="F8689" s="94" t="str">
        <f t="shared" si="1359"/>
        <v/>
      </c>
      <c r="G8689" s="94" t="str">
        <f t="shared" si="1360"/>
        <v/>
      </c>
      <c r="H8689" s="127" t="str">
        <f>IF(A8689&lt;&gt;"",IF(MID(C8689,1,1)="c",$AS$26,IF(MID(C8689,1,1)="r",$AS$41,IF(MID(C8689,1,1)="p",#REF!,#REF!))),"")</f>
        <v/>
      </c>
      <c r="I8689" s="92" t="str">
        <f t="shared" si="1361"/>
        <v/>
      </c>
      <c r="J8689" s="92" t="str">
        <f t="shared" si="1362"/>
        <v/>
      </c>
      <c r="K8689" s="92" t="str">
        <f t="shared" si="1363"/>
        <v/>
      </c>
      <c r="L8689" s="92" t="str">
        <f t="shared" si="1364"/>
        <v/>
      </c>
      <c r="M8689" s="95" t="str">
        <f>IF(A8689&lt;&gt;"",IF(MID(C8689,1,1)="c",SigmaEpsConcrete(I8689,$AN$30:$AN$33,$AR$30:$AR$33,$AS$26,$AS$27,$AS$28,$AQ$20,$AU$19),""),"")</f>
        <v/>
      </c>
      <c r="N8689" s="95" t="str">
        <f>IF(A8689&lt;&gt;"",IF(MID(C8689,1,1)="r",SigmaEpsReinf(J8689,$AS$42:$AS$43,$AS$41,$AS$39,$AS$40,$AQ$38),""),"")</f>
        <v/>
      </c>
      <c r="Q8689" s="92" t="str">
        <f t="shared" si="1366"/>
        <v/>
      </c>
      <c r="R8689" s="92" t="str">
        <f t="shared" si="1367"/>
        <v/>
      </c>
      <c r="U8689" s="5"/>
      <c r="V8689" s="5"/>
      <c r="W8689" s="94" t="str">
        <f t="shared" si="1365"/>
        <v/>
      </c>
      <c r="X8689" s="94" t="str">
        <f t="shared" si="1368"/>
        <v/>
      </c>
      <c r="Y8689" s="5"/>
      <c r="BK8689" s="8"/>
      <c r="BL8689" s="5"/>
      <c r="BM8689" s="5"/>
      <c r="BN8689" s="5"/>
      <c r="BO8689" s="5"/>
      <c r="BP8689" s="1"/>
      <c r="BQ8689" s="1"/>
      <c r="BR8689" s="1"/>
      <c r="BS8689" s="1"/>
      <c r="BT8689" s="1"/>
      <c r="BU8689" s="4"/>
      <c r="BV8689" s="1"/>
      <c r="BW8689" s="3"/>
      <c r="BX8689" s="4"/>
      <c r="BY8689" s="5"/>
      <c r="BZ8689" s="5"/>
      <c r="CA8689" s="5"/>
      <c r="CB8689" s="5"/>
      <c r="CC8689" s="5"/>
      <c r="CD8689" s="43"/>
    </row>
    <row r="8690" spans="1:82" x14ac:dyDescent="0.25">
      <c r="A8690" s="8"/>
      <c r="B8690" s="5"/>
      <c r="C8690" s="5"/>
      <c r="D8690" s="5"/>
      <c r="E8690" s="5"/>
      <c r="F8690" s="94" t="str">
        <f t="shared" si="1359"/>
        <v/>
      </c>
      <c r="G8690" s="94" t="str">
        <f t="shared" si="1360"/>
        <v/>
      </c>
      <c r="H8690" s="127" t="str">
        <f>IF(A8690&lt;&gt;"",IF(MID(C8690,1,1)="c",$AS$26,IF(MID(C8690,1,1)="r",$AS$41,IF(MID(C8690,1,1)="p",#REF!,#REF!))),"")</f>
        <v/>
      </c>
      <c r="I8690" s="92" t="str">
        <f t="shared" si="1361"/>
        <v/>
      </c>
      <c r="J8690" s="92" t="str">
        <f t="shared" si="1362"/>
        <v/>
      </c>
      <c r="K8690" s="92" t="str">
        <f t="shared" si="1363"/>
        <v/>
      </c>
      <c r="L8690" s="92" t="str">
        <f t="shared" si="1364"/>
        <v/>
      </c>
      <c r="M8690" s="95" t="str">
        <f>IF(A8690&lt;&gt;"",IF(MID(C8690,1,1)="c",SigmaEpsConcrete(I8690,$AN$30:$AN$33,$AR$30:$AR$33,$AS$26,$AS$27,$AS$28,$AQ$20,$AU$19),""),"")</f>
        <v/>
      </c>
      <c r="N8690" s="95" t="str">
        <f>IF(A8690&lt;&gt;"",IF(MID(C8690,1,1)="r",SigmaEpsReinf(J8690,$AS$42:$AS$43,$AS$41,$AS$39,$AS$40,$AQ$38),""),"")</f>
        <v/>
      </c>
      <c r="Q8690" s="92" t="str">
        <f t="shared" si="1366"/>
        <v/>
      </c>
      <c r="R8690" s="92" t="str">
        <f t="shared" si="1367"/>
        <v/>
      </c>
      <c r="U8690" s="5"/>
      <c r="V8690" s="5"/>
      <c r="W8690" s="94" t="str">
        <f t="shared" si="1365"/>
        <v/>
      </c>
      <c r="X8690" s="94" t="str">
        <f t="shared" si="1368"/>
        <v/>
      </c>
      <c r="Y8690" s="5"/>
      <c r="BK8690" s="8"/>
      <c r="BL8690" s="5"/>
      <c r="BM8690" s="5"/>
      <c r="BN8690" s="5"/>
      <c r="BO8690" s="5"/>
      <c r="BP8690" s="1"/>
      <c r="BQ8690" s="1"/>
      <c r="BR8690" s="1"/>
      <c r="BS8690" s="1"/>
      <c r="BT8690" s="1"/>
      <c r="BU8690" s="4"/>
      <c r="BV8690" s="1"/>
      <c r="BW8690" s="3"/>
      <c r="BX8690" s="4"/>
      <c r="BY8690" s="5"/>
      <c r="BZ8690" s="5"/>
      <c r="CA8690" s="5"/>
      <c r="CB8690" s="5"/>
      <c r="CC8690" s="5"/>
      <c r="CD8690" s="43"/>
    </row>
    <row r="8691" spans="1:82" x14ac:dyDescent="0.25">
      <c r="A8691" s="8"/>
      <c r="B8691" s="5"/>
      <c r="C8691" s="5"/>
      <c r="D8691" s="5"/>
      <c r="E8691" s="5"/>
      <c r="F8691" s="94" t="str">
        <f t="shared" si="1359"/>
        <v/>
      </c>
      <c r="G8691" s="94" t="str">
        <f t="shared" si="1360"/>
        <v/>
      </c>
      <c r="H8691" s="127" t="str">
        <f>IF(A8691&lt;&gt;"",IF(MID(C8691,1,1)="c",$AS$26,IF(MID(C8691,1,1)="r",$AS$41,IF(MID(C8691,1,1)="p",#REF!,#REF!))),"")</f>
        <v/>
      </c>
      <c r="I8691" s="92" t="str">
        <f t="shared" si="1361"/>
        <v/>
      </c>
      <c r="J8691" s="92" t="str">
        <f t="shared" si="1362"/>
        <v/>
      </c>
      <c r="K8691" s="92" t="str">
        <f t="shared" si="1363"/>
        <v/>
      </c>
      <c r="L8691" s="92" t="str">
        <f t="shared" si="1364"/>
        <v/>
      </c>
      <c r="M8691" s="95" t="str">
        <f>IF(A8691&lt;&gt;"",IF(MID(C8691,1,1)="c",SigmaEpsConcrete(I8691,$AN$30:$AN$33,$AR$30:$AR$33,$AS$26,$AS$27,$AS$28,$AQ$20,$AU$19),""),"")</f>
        <v/>
      </c>
      <c r="N8691" s="95" t="str">
        <f>IF(A8691&lt;&gt;"",IF(MID(C8691,1,1)="r",SigmaEpsReinf(J8691,$AS$42:$AS$43,$AS$41,$AS$39,$AS$40,$AQ$38),""),"")</f>
        <v/>
      </c>
      <c r="Q8691" s="92" t="str">
        <f t="shared" si="1366"/>
        <v/>
      </c>
      <c r="R8691" s="92" t="str">
        <f t="shared" si="1367"/>
        <v/>
      </c>
      <c r="U8691" s="5"/>
      <c r="V8691" s="5"/>
      <c r="W8691" s="94" t="str">
        <f t="shared" si="1365"/>
        <v/>
      </c>
      <c r="X8691" s="94" t="str">
        <f t="shared" si="1368"/>
        <v/>
      </c>
      <c r="Y8691" s="5"/>
      <c r="BK8691" s="8"/>
      <c r="BL8691" s="5"/>
      <c r="BM8691" s="5"/>
      <c r="BN8691" s="5"/>
      <c r="BO8691" s="5"/>
      <c r="BP8691" s="1"/>
      <c r="BQ8691" s="1"/>
      <c r="BR8691" s="1"/>
      <c r="BS8691" s="1"/>
      <c r="BT8691" s="1"/>
      <c r="BU8691" s="4"/>
      <c r="BV8691" s="1"/>
      <c r="BW8691" s="3"/>
      <c r="BX8691" s="4"/>
      <c r="BY8691" s="5"/>
      <c r="BZ8691" s="5"/>
      <c r="CA8691" s="5"/>
      <c r="CB8691" s="5"/>
      <c r="CC8691" s="5"/>
      <c r="CD8691" s="43"/>
    </row>
    <row r="8692" spans="1:82" x14ac:dyDescent="0.25">
      <c r="A8692" s="8"/>
      <c r="B8692" s="5"/>
      <c r="C8692" s="5"/>
      <c r="D8692" s="5"/>
      <c r="E8692" s="5"/>
      <c r="F8692" s="94" t="str">
        <f t="shared" si="1359"/>
        <v/>
      </c>
      <c r="G8692" s="94" t="str">
        <f t="shared" si="1360"/>
        <v/>
      </c>
      <c r="H8692" s="127" t="str">
        <f>IF(A8692&lt;&gt;"",IF(MID(C8692,1,1)="c",$AS$26,IF(MID(C8692,1,1)="r",$AS$41,IF(MID(C8692,1,1)="p",#REF!,#REF!))),"")</f>
        <v/>
      </c>
      <c r="I8692" s="92" t="str">
        <f t="shared" si="1361"/>
        <v/>
      </c>
      <c r="J8692" s="92" t="str">
        <f t="shared" si="1362"/>
        <v/>
      </c>
      <c r="K8692" s="92" t="str">
        <f t="shared" si="1363"/>
        <v/>
      </c>
      <c r="L8692" s="92" t="str">
        <f t="shared" si="1364"/>
        <v/>
      </c>
      <c r="M8692" s="95" t="str">
        <f>IF(A8692&lt;&gt;"",IF(MID(C8692,1,1)="c",SigmaEpsConcrete(I8692,$AN$30:$AN$33,$AR$30:$AR$33,$AS$26,$AS$27,$AS$28,$AQ$20,$AU$19),""),"")</f>
        <v/>
      </c>
      <c r="N8692" s="95" t="str">
        <f>IF(A8692&lt;&gt;"",IF(MID(C8692,1,1)="r",SigmaEpsReinf(J8692,$AS$42:$AS$43,$AS$41,$AS$39,$AS$40,$AQ$38),""),"")</f>
        <v/>
      </c>
      <c r="Q8692" s="92" t="str">
        <f t="shared" si="1366"/>
        <v/>
      </c>
      <c r="R8692" s="92" t="str">
        <f t="shared" si="1367"/>
        <v/>
      </c>
      <c r="U8692" s="5"/>
      <c r="V8692" s="5"/>
      <c r="W8692" s="94" t="str">
        <f t="shared" si="1365"/>
        <v/>
      </c>
      <c r="X8692" s="94" t="str">
        <f t="shared" si="1368"/>
        <v/>
      </c>
      <c r="Y8692" s="5"/>
      <c r="BK8692" s="8"/>
      <c r="BL8692" s="5"/>
      <c r="BM8692" s="5"/>
      <c r="BN8692" s="5"/>
      <c r="BO8692" s="5"/>
      <c r="BP8692" s="1"/>
      <c r="BQ8692" s="1"/>
      <c r="BR8692" s="1"/>
      <c r="BS8692" s="1"/>
      <c r="BT8692" s="1"/>
      <c r="BU8692" s="4"/>
      <c r="BV8692" s="1"/>
      <c r="BW8692" s="3"/>
      <c r="BX8692" s="4"/>
      <c r="BY8692" s="5"/>
      <c r="BZ8692" s="5"/>
      <c r="CA8692" s="5"/>
      <c r="CB8692" s="5"/>
      <c r="CC8692" s="5"/>
      <c r="CD8692" s="43"/>
    </row>
    <row r="8693" spans="1:82" x14ac:dyDescent="0.25">
      <c r="A8693" s="8"/>
      <c r="B8693" s="5"/>
      <c r="C8693" s="5"/>
      <c r="D8693" s="5"/>
      <c r="E8693" s="5"/>
      <c r="F8693" s="94" t="str">
        <f t="shared" si="1359"/>
        <v/>
      </c>
      <c r="G8693" s="94" t="str">
        <f t="shared" si="1360"/>
        <v/>
      </c>
      <c r="H8693" s="127" t="str">
        <f>IF(A8693&lt;&gt;"",IF(MID(C8693,1,1)="c",$AS$26,IF(MID(C8693,1,1)="r",$AS$41,IF(MID(C8693,1,1)="p",#REF!,#REF!))),"")</f>
        <v/>
      </c>
      <c r="I8693" s="92" t="str">
        <f t="shared" si="1361"/>
        <v/>
      </c>
      <c r="J8693" s="92" t="str">
        <f t="shared" si="1362"/>
        <v/>
      </c>
      <c r="K8693" s="92" t="str">
        <f t="shared" si="1363"/>
        <v/>
      </c>
      <c r="L8693" s="92" t="str">
        <f t="shared" si="1364"/>
        <v/>
      </c>
      <c r="M8693" s="95" t="str">
        <f>IF(A8693&lt;&gt;"",IF(MID(C8693,1,1)="c",SigmaEpsConcrete(I8693,$AN$30:$AN$33,$AR$30:$AR$33,$AS$26,$AS$27,$AS$28,$AQ$20,$AU$19),""),"")</f>
        <v/>
      </c>
      <c r="N8693" s="95" t="str">
        <f>IF(A8693&lt;&gt;"",IF(MID(C8693,1,1)="r",SigmaEpsReinf(J8693,$AS$42:$AS$43,$AS$41,$AS$39,$AS$40,$AQ$38),""),"")</f>
        <v/>
      </c>
      <c r="Q8693" s="92" t="str">
        <f t="shared" si="1366"/>
        <v/>
      </c>
      <c r="R8693" s="92" t="str">
        <f t="shared" si="1367"/>
        <v/>
      </c>
      <c r="U8693" s="5"/>
      <c r="V8693" s="5"/>
      <c r="W8693" s="94" t="str">
        <f t="shared" si="1365"/>
        <v/>
      </c>
      <c r="X8693" s="94" t="str">
        <f t="shared" si="1368"/>
        <v/>
      </c>
      <c r="Y8693" s="5"/>
      <c r="BK8693" s="8"/>
      <c r="BL8693" s="5"/>
      <c r="BM8693" s="5"/>
      <c r="BN8693" s="5"/>
      <c r="BO8693" s="5"/>
      <c r="BP8693" s="1"/>
      <c r="BQ8693" s="1"/>
      <c r="BR8693" s="1"/>
      <c r="BS8693" s="1"/>
      <c r="BT8693" s="1"/>
      <c r="BU8693" s="4"/>
      <c r="BV8693" s="1"/>
      <c r="BW8693" s="3"/>
      <c r="BX8693" s="4"/>
      <c r="BY8693" s="5"/>
      <c r="BZ8693" s="5"/>
      <c r="CA8693" s="5"/>
      <c r="CB8693" s="5"/>
      <c r="CC8693" s="5"/>
      <c r="CD8693" s="43"/>
    </row>
    <row r="8694" spans="1:82" x14ac:dyDescent="0.25">
      <c r="A8694" s="8"/>
      <c r="B8694" s="5"/>
      <c r="C8694" s="5"/>
      <c r="D8694" s="5"/>
      <c r="E8694" s="5"/>
      <c r="F8694" s="94" t="str">
        <f t="shared" si="1359"/>
        <v/>
      </c>
      <c r="G8694" s="94" t="str">
        <f t="shared" si="1360"/>
        <v/>
      </c>
      <c r="H8694" s="127" t="str">
        <f>IF(A8694&lt;&gt;"",IF(MID(C8694,1,1)="c",$AS$26,IF(MID(C8694,1,1)="r",$AS$41,IF(MID(C8694,1,1)="p",#REF!,#REF!))),"")</f>
        <v/>
      </c>
      <c r="I8694" s="92" t="str">
        <f t="shared" si="1361"/>
        <v/>
      </c>
      <c r="J8694" s="92" t="str">
        <f t="shared" si="1362"/>
        <v/>
      </c>
      <c r="K8694" s="92" t="str">
        <f t="shared" si="1363"/>
        <v/>
      </c>
      <c r="L8694" s="92" t="str">
        <f t="shared" si="1364"/>
        <v/>
      </c>
      <c r="M8694" s="95" t="str">
        <f>IF(A8694&lt;&gt;"",IF(MID(C8694,1,1)="c",SigmaEpsConcrete(I8694,$AN$30:$AN$33,$AR$30:$AR$33,$AS$26,$AS$27,$AS$28,$AQ$20,$AU$19),""),"")</f>
        <v/>
      </c>
      <c r="N8694" s="95" t="str">
        <f>IF(A8694&lt;&gt;"",IF(MID(C8694,1,1)="r",SigmaEpsReinf(J8694,$AS$42:$AS$43,$AS$41,$AS$39,$AS$40,$AQ$38),""),"")</f>
        <v/>
      </c>
      <c r="Q8694" s="92" t="str">
        <f t="shared" si="1366"/>
        <v/>
      </c>
      <c r="R8694" s="92" t="str">
        <f t="shared" si="1367"/>
        <v/>
      </c>
      <c r="U8694" s="5"/>
      <c r="V8694" s="5"/>
      <c r="W8694" s="94" t="str">
        <f t="shared" si="1365"/>
        <v/>
      </c>
      <c r="X8694" s="94" t="str">
        <f t="shared" si="1368"/>
        <v/>
      </c>
      <c r="Y8694" s="5"/>
      <c r="BK8694" s="8"/>
      <c r="BL8694" s="5"/>
      <c r="BM8694" s="5"/>
      <c r="BN8694" s="5"/>
      <c r="BO8694" s="5"/>
      <c r="BP8694" s="1"/>
      <c r="BQ8694" s="1"/>
      <c r="BR8694" s="1"/>
      <c r="BS8694" s="1"/>
      <c r="BT8694" s="1"/>
      <c r="BU8694" s="4"/>
      <c r="BV8694" s="1"/>
      <c r="BW8694" s="3"/>
      <c r="BX8694" s="4"/>
      <c r="BY8694" s="5"/>
      <c r="BZ8694" s="5"/>
      <c r="CA8694" s="5"/>
      <c r="CB8694" s="5"/>
      <c r="CC8694" s="5"/>
      <c r="CD8694" s="43"/>
    </row>
    <row r="8695" spans="1:82" x14ac:dyDescent="0.25">
      <c r="A8695" s="8"/>
      <c r="B8695" s="5"/>
      <c r="C8695" s="5"/>
      <c r="D8695" s="5"/>
      <c r="E8695" s="5"/>
      <c r="F8695" s="94" t="str">
        <f t="shared" si="1359"/>
        <v/>
      </c>
      <c r="G8695" s="94" t="str">
        <f t="shared" si="1360"/>
        <v/>
      </c>
      <c r="H8695" s="127" t="str">
        <f>IF(A8695&lt;&gt;"",IF(MID(C8695,1,1)="c",$AS$26,IF(MID(C8695,1,1)="r",$AS$41,IF(MID(C8695,1,1)="p",#REF!,#REF!))),"")</f>
        <v/>
      </c>
      <c r="I8695" s="92" t="str">
        <f t="shared" si="1361"/>
        <v/>
      </c>
      <c r="J8695" s="92" t="str">
        <f t="shared" si="1362"/>
        <v/>
      </c>
      <c r="K8695" s="92" t="str">
        <f t="shared" si="1363"/>
        <v/>
      </c>
      <c r="L8695" s="92" t="str">
        <f t="shared" si="1364"/>
        <v/>
      </c>
      <c r="M8695" s="95" t="str">
        <f>IF(A8695&lt;&gt;"",IF(MID(C8695,1,1)="c",SigmaEpsConcrete(I8695,$AN$30:$AN$33,$AR$30:$AR$33,$AS$26,$AS$27,$AS$28,$AQ$20,$AU$19),""),"")</f>
        <v/>
      </c>
      <c r="N8695" s="95" t="str">
        <f>IF(A8695&lt;&gt;"",IF(MID(C8695,1,1)="r",SigmaEpsReinf(J8695,$AS$42:$AS$43,$AS$41,$AS$39,$AS$40,$AQ$38),""),"")</f>
        <v/>
      </c>
      <c r="Q8695" s="92" t="str">
        <f t="shared" si="1366"/>
        <v/>
      </c>
      <c r="R8695" s="92" t="str">
        <f t="shared" si="1367"/>
        <v/>
      </c>
      <c r="U8695" s="5"/>
      <c r="V8695" s="5"/>
      <c r="W8695" s="94" t="str">
        <f t="shared" si="1365"/>
        <v/>
      </c>
      <c r="X8695" s="94" t="str">
        <f t="shared" si="1368"/>
        <v/>
      </c>
      <c r="Y8695" s="5"/>
      <c r="BK8695" s="8"/>
      <c r="BL8695" s="5"/>
      <c r="BM8695" s="5"/>
      <c r="BN8695" s="5"/>
      <c r="BO8695" s="5"/>
      <c r="BP8695" s="1"/>
      <c r="BQ8695" s="1"/>
      <c r="BR8695" s="1"/>
      <c r="BS8695" s="1"/>
      <c r="BT8695" s="1"/>
      <c r="BU8695" s="4"/>
      <c r="BV8695" s="1"/>
      <c r="BW8695" s="3"/>
      <c r="BX8695" s="4"/>
      <c r="BY8695" s="5"/>
      <c r="BZ8695" s="5"/>
      <c r="CA8695" s="5"/>
      <c r="CB8695" s="5"/>
      <c r="CC8695" s="5"/>
      <c r="CD8695" s="43"/>
    </row>
    <row r="8696" spans="1:82" x14ac:dyDescent="0.25">
      <c r="A8696" s="8"/>
      <c r="B8696" s="5"/>
      <c r="C8696" s="5"/>
      <c r="D8696" s="5"/>
      <c r="E8696" s="5"/>
      <c r="F8696" s="94" t="str">
        <f t="shared" si="1359"/>
        <v/>
      </c>
      <c r="G8696" s="94" t="str">
        <f t="shared" si="1360"/>
        <v/>
      </c>
      <c r="H8696" s="127" t="str">
        <f>IF(A8696&lt;&gt;"",IF(MID(C8696,1,1)="c",$AS$26,IF(MID(C8696,1,1)="r",$AS$41,IF(MID(C8696,1,1)="p",#REF!,#REF!))),"")</f>
        <v/>
      </c>
      <c r="I8696" s="92" t="str">
        <f t="shared" si="1361"/>
        <v/>
      </c>
      <c r="J8696" s="92" t="str">
        <f t="shared" si="1362"/>
        <v/>
      </c>
      <c r="K8696" s="92" t="str">
        <f t="shared" si="1363"/>
        <v/>
      </c>
      <c r="L8696" s="92" t="str">
        <f t="shared" si="1364"/>
        <v/>
      </c>
      <c r="M8696" s="95" t="str">
        <f>IF(A8696&lt;&gt;"",IF(MID(C8696,1,1)="c",SigmaEpsConcrete(I8696,$AN$30:$AN$33,$AR$30:$AR$33,$AS$26,$AS$27,$AS$28,$AQ$20,$AU$19),""),"")</f>
        <v/>
      </c>
      <c r="N8696" s="95" t="str">
        <f>IF(A8696&lt;&gt;"",IF(MID(C8696,1,1)="r",SigmaEpsReinf(J8696,$AS$42:$AS$43,$AS$41,$AS$39,$AS$40,$AQ$38),""),"")</f>
        <v/>
      </c>
      <c r="Q8696" s="92" t="str">
        <f t="shared" si="1366"/>
        <v/>
      </c>
      <c r="R8696" s="92" t="str">
        <f t="shared" si="1367"/>
        <v/>
      </c>
      <c r="U8696" s="5"/>
      <c r="V8696" s="5"/>
      <c r="W8696" s="94" t="str">
        <f t="shared" si="1365"/>
        <v/>
      </c>
      <c r="X8696" s="94" t="str">
        <f t="shared" si="1368"/>
        <v/>
      </c>
      <c r="Y8696" s="5"/>
      <c r="BK8696" s="8"/>
      <c r="BL8696" s="5"/>
      <c r="BM8696" s="5"/>
      <c r="BN8696" s="5"/>
      <c r="BO8696" s="5"/>
      <c r="BP8696" s="1"/>
      <c r="BQ8696" s="1"/>
      <c r="BR8696" s="1"/>
      <c r="BS8696" s="1"/>
      <c r="BT8696" s="1"/>
      <c r="BU8696" s="4"/>
      <c r="BV8696" s="1"/>
      <c r="BW8696" s="3"/>
      <c r="BX8696" s="4"/>
      <c r="BY8696" s="5"/>
      <c r="BZ8696" s="5"/>
      <c r="CA8696" s="5"/>
      <c r="CB8696" s="5"/>
      <c r="CC8696" s="5"/>
      <c r="CD8696" s="43"/>
    </row>
    <row r="8697" spans="1:82" x14ac:dyDescent="0.25">
      <c r="A8697" s="8"/>
      <c r="B8697" s="5"/>
      <c r="C8697" s="5"/>
      <c r="D8697" s="5"/>
      <c r="E8697" s="5"/>
      <c r="F8697" s="94" t="str">
        <f t="shared" si="1359"/>
        <v/>
      </c>
      <c r="G8697" s="94" t="str">
        <f t="shared" si="1360"/>
        <v/>
      </c>
      <c r="H8697" s="127" t="str">
        <f>IF(A8697&lt;&gt;"",IF(MID(C8697,1,1)="c",$AS$26,IF(MID(C8697,1,1)="r",$AS$41,IF(MID(C8697,1,1)="p",#REF!,#REF!))),"")</f>
        <v/>
      </c>
      <c r="I8697" s="92" t="str">
        <f t="shared" si="1361"/>
        <v/>
      </c>
      <c r="J8697" s="92" t="str">
        <f t="shared" si="1362"/>
        <v/>
      </c>
      <c r="K8697" s="92" t="str">
        <f t="shared" si="1363"/>
        <v/>
      </c>
      <c r="L8697" s="92" t="str">
        <f t="shared" si="1364"/>
        <v/>
      </c>
      <c r="M8697" s="95" t="str">
        <f>IF(A8697&lt;&gt;"",IF(MID(C8697,1,1)="c",SigmaEpsConcrete(I8697,$AN$30:$AN$33,$AR$30:$AR$33,$AS$26,$AS$27,$AS$28,$AQ$20,$AU$19),""),"")</f>
        <v/>
      </c>
      <c r="N8697" s="95" t="str">
        <f>IF(A8697&lt;&gt;"",IF(MID(C8697,1,1)="r",SigmaEpsReinf(J8697,$AS$42:$AS$43,$AS$41,$AS$39,$AS$40,$AQ$38),""),"")</f>
        <v/>
      </c>
      <c r="Q8697" s="92" t="str">
        <f t="shared" si="1366"/>
        <v/>
      </c>
      <c r="R8697" s="92" t="str">
        <f t="shared" si="1367"/>
        <v/>
      </c>
      <c r="U8697" s="5"/>
      <c r="V8697" s="5"/>
      <c r="W8697" s="94" t="str">
        <f t="shared" si="1365"/>
        <v/>
      </c>
      <c r="X8697" s="94" t="str">
        <f t="shared" si="1368"/>
        <v/>
      </c>
      <c r="Y8697" s="5"/>
      <c r="BK8697" s="8"/>
      <c r="BL8697" s="5"/>
      <c r="BM8697" s="5"/>
      <c r="BN8697" s="5"/>
      <c r="BO8697" s="5"/>
      <c r="BP8697" s="1"/>
      <c r="BQ8697" s="1"/>
      <c r="BR8697" s="1"/>
      <c r="BS8697" s="1"/>
      <c r="BT8697" s="1"/>
      <c r="BU8697" s="4"/>
      <c r="BV8697" s="1"/>
      <c r="BW8697" s="3"/>
      <c r="BX8697" s="4"/>
      <c r="BY8697" s="5"/>
      <c r="BZ8697" s="5"/>
      <c r="CA8697" s="5"/>
      <c r="CB8697" s="5"/>
      <c r="CC8697" s="5"/>
      <c r="CD8697" s="43"/>
    </row>
    <row r="8698" spans="1:82" x14ac:dyDescent="0.25">
      <c r="A8698" s="8"/>
      <c r="B8698" s="5"/>
      <c r="C8698" s="5"/>
      <c r="D8698" s="5"/>
      <c r="E8698" s="5"/>
      <c r="F8698" s="94" t="str">
        <f t="shared" si="1359"/>
        <v/>
      </c>
      <c r="G8698" s="94" t="str">
        <f t="shared" si="1360"/>
        <v/>
      </c>
      <c r="H8698" s="127" t="str">
        <f>IF(A8698&lt;&gt;"",IF(MID(C8698,1,1)="c",$AS$26,IF(MID(C8698,1,1)="r",$AS$41,IF(MID(C8698,1,1)="p",#REF!,#REF!))),"")</f>
        <v/>
      </c>
      <c r="I8698" s="92" t="str">
        <f t="shared" si="1361"/>
        <v/>
      </c>
      <c r="J8698" s="92" t="str">
        <f t="shared" si="1362"/>
        <v/>
      </c>
      <c r="K8698" s="92" t="str">
        <f t="shared" si="1363"/>
        <v/>
      </c>
      <c r="L8698" s="92" t="str">
        <f t="shared" si="1364"/>
        <v/>
      </c>
      <c r="M8698" s="95" t="str">
        <f>IF(A8698&lt;&gt;"",IF(MID(C8698,1,1)="c",SigmaEpsConcrete(I8698,$AN$30:$AN$33,$AR$30:$AR$33,$AS$26,$AS$27,$AS$28,$AQ$20,$AU$19),""),"")</f>
        <v/>
      </c>
      <c r="N8698" s="95" t="str">
        <f>IF(A8698&lt;&gt;"",IF(MID(C8698,1,1)="r",SigmaEpsReinf(J8698,$AS$42:$AS$43,$AS$41,$AS$39,$AS$40,$AQ$38),""),"")</f>
        <v/>
      </c>
      <c r="Q8698" s="92" t="str">
        <f t="shared" si="1366"/>
        <v/>
      </c>
      <c r="R8698" s="92" t="str">
        <f t="shared" si="1367"/>
        <v/>
      </c>
      <c r="U8698" s="5"/>
      <c r="V8698" s="5"/>
      <c r="W8698" s="94" t="str">
        <f t="shared" si="1365"/>
        <v/>
      </c>
      <c r="X8698" s="94" t="str">
        <f t="shared" si="1368"/>
        <v/>
      </c>
      <c r="Y8698" s="5"/>
      <c r="BK8698" s="8"/>
      <c r="BL8698" s="5"/>
      <c r="BM8698" s="5"/>
      <c r="BN8698" s="5"/>
      <c r="BO8698" s="5"/>
      <c r="BP8698" s="1"/>
      <c r="BQ8698" s="1"/>
      <c r="BR8698" s="1"/>
      <c r="BS8698" s="1"/>
      <c r="BT8698" s="1"/>
      <c r="BU8698" s="4"/>
      <c r="BV8698" s="1"/>
      <c r="BW8698" s="3"/>
      <c r="BX8698" s="4"/>
      <c r="BY8698" s="5"/>
      <c r="BZ8698" s="5"/>
      <c r="CA8698" s="5"/>
      <c r="CB8698" s="5"/>
      <c r="CC8698" s="5"/>
      <c r="CD8698" s="43"/>
    </row>
    <row r="8699" spans="1:82" x14ac:dyDescent="0.25">
      <c r="A8699" s="8"/>
      <c r="B8699" s="5"/>
      <c r="C8699" s="5"/>
      <c r="D8699" s="5"/>
      <c r="E8699" s="5"/>
      <c r="F8699" s="94" t="str">
        <f t="shared" si="1359"/>
        <v/>
      </c>
      <c r="G8699" s="94" t="str">
        <f t="shared" si="1360"/>
        <v/>
      </c>
      <c r="H8699" s="127" t="str">
        <f>IF(A8699&lt;&gt;"",IF(MID(C8699,1,1)="c",$AS$26,IF(MID(C8699,1,1)="r",$AS$41,IF(MID(C8699,1,1)="p",#REF!,#REF!))),"")</f>
        <v/>
      </c>
      <c r="I8699" s="92" t="str">
        <f t="shared" si="1361"/>
        <v/>
      </c>
      <c r="J8699" s="92" t="str">
        <f t="shared" si="1362"/>
        <v/>
      </c>
      <c r="K8699" s="92" t="str">
        <f t="shared" si="1363"/>
        <v/>
      </c>
      <c r="L8699" s="92" t="str">
        <f t="shared" si="1364"/>
        <v/>
      </c>
      <c r="M8699" s="95" t="str">
        <f>IF(A8699&lt;&gt;"",IF(MID(C8699,1,1)="c",SigmaEpsConcrete(I8699,$AN$30:$AN$33,$AR$30:$AR$33,$AS$26,$AS$27,$AS$28,$AQ$20,$AU$19),""),"")</f>
        <v/>
      </c>
      <c r="N8699" s="95" t="str">
        <f>IF(A8699&lt;&gt;"",IF(MID(C8699,1,1)="r",SigmaEpsReinf(J8699,$AS$42:$AS$43,$AS$41,$AS$39,$AS$40,$AQ$38),""),"")</f>
        <v/>
      </c>
      <c r="Q8699" s="92" t="str">
        <f t="shared" si="1366"/>
        <v/>
      </c>
      <c r="R8699" s="92" t="str">
        <f t="shared" si="1367"/>
        <v/>
      </c>
      <c r="U8699" s="5"/>
      <c r="V8699" s="5"/>
      <c r="W8699" s="94" t="str">
        <f t="shared" si="1365"/>
        <v/>
      </c>
      <c r="X8699" s="94" t="str">
        <f t="shared" si="1368"/>
        <v/>
      </c>
      <c r="Y8699" s="5"/>
      <c r="BK8699" s="8"/>
      <c r="BL8699" s="5"/>
      <c r="BM8699" s="5"/>
      <c r="BN8699" s="5"/>
      <c r="BO8699" s="5"/>
      <c r="BP8699" s="1"/>
      <c r="BQ8699" s="1"/>
      <c r="BR8699" s="1"/>
      <c r="BS8699" s="1"/>
      <c r="BT8699" s="1"/>
      <c r="BU8699" s="4"/>
      <c r="BV8699" s="1"/>
      <c r="BW8699" s="3"/>
      <c r="BX8699" s="4"/>
      <c r="BY8699" s="5"/>
      <c r="BZ8699" s="5"/>
      <c r="CA8699" s="5"/>
      <c r="CB8699" s="5"/>
      <c r="CC8699" s="5"/>
      <c r="CD8699" s="43"/>
    </row>
    <row r="8700" spans="1:82" x14ac:dyDescent="0.25">
      <c r="A8700" s="8"/>
      <c r="B8700" s="5"/>
      <c r="C8700" s="5"/>
      <c r="D8700" s="5"/>
      <c r="E8700" s="5"/>
      <c r="F8700" s="94" t="str">
        <f t="shared" si="1359"/>
        <v/>
      </c>
      <c r="G8700" s="94" t="str">
        <f t="shared" si="1360"/>
        <v/>
      </c>
      <c r="H8700" s="127" t="str">
        <f>IF(A8700&lt;&gt;"",IF(MID(C8700,1,1)="c",$AS$26,IF(MID(C8700,1,1)="r",$AS$41,IF(MID(C8700,1,1)="p",#REF!,#REF!))),"")</f>
        <v/>
      </c>
      <c r="I8700" s="92" t="str">
        <f t="shared" si="1361"/>
        <v/>
      </c>
      <c r="J8700" s="92" t="str">
        <f t="shared" si="1362"/>
        <v/>
      </c>
      <c r="K8700" s="92" t="str">
        <f t="shared" si="1363"/>
        <v/>
      </c>
      <c r="L8700" s="92" t="str">
        <f t="shared" si="1364"/>
        <v/>
      </c>
      <c r="M8700" s="95" t="str">
        <f>IF(A8700&lt;&gt;"",IF(MID(C8700,1,1)="c",SigmaEpsConcrete(I8700,$AN$30:$AN$33,$AR$30:$AR$33,$AS$26,$AS$27,$AS$28,$AQ$20,$AU$19),""),"")</f>
        <v/>
      </c>
      <c r="N8700" s="95" t="str">
        <f>IF(A8700&lt;&gt;"",IF(MID(C8700,1,1)="r",SigmaEpsReinf(J8700,$AS$42:$AS$43,$AS$41,$AS$39,$AS$40,$AQ$38),""),"")</f>
        <v/>
      </c>
      <c r="Q8700" s="92" t="str">
        <f t="shared" si="1366"/>
        <v/>
      </c>
      <c r="R8700" s="92" t="str">
        <f t="shared" si="1367"/>
        <v/>
      </c>
      <c r="U8700" s="5"/>
      <c r="V8700" s="5"/>
      <c r="W8700" s="94" t="str">
        <f t="shared" si="1365"/>
        <v/>
      </c>
      <c r="X8700" s="94" t="str">
        <f t="shared" si="1368"/>
        <v/>
      </c>
      <c r="Y8700" s="5"/>
      <c r="BK8700" s="8"/>
      <c r="BL8700" s="5"/>
      <c r="BM8700" s="5"/>
      <c r="BN8700" s="5"/>
      <c r="BO8700" s="5"/>
      <c r="BP8700" s="1"/>
      <c r="BQ8700" s="1"/>
      <c r="BR8700" s="1"/>
      <c r="BS8700" s="1"/>
      <c r="BT8700" s="1"/>
      <c r="BU8700" s="4"/>
      <c r="BV8700" s="1"/>
      <c r="BW8700" s="3"/>
      <c r="BX8700" s="4"/>
      <c r="BY8700" s="5"/>
      <c r="BZ8700" s="5"/>
      <c r="CA8700" s="5"/>
      <c r="CB8700" s="5"/>
      <c r="CC8700" s="5"/>
      <c r="CD8700" s="43"/>
    </row>
    <row r="8701" spans="1:82" x14ac:dyDescent="0.25">
      <c r="A8701" s="8"/>
      <c r="B8701" s="5"/>
      <c r="C8701" s="5"/>
      <c r="D8701" s="5"/>
      <c r="E8701" s="5"/>
      <c r="F8701" s="94" t="str">
        <f t="shared" si="1359"/>
        <v/>
      </c>
      <c r="G8701" s="94" t="str">
        <f t="shared" si="1360"/>
        <v/>
      </c>
      <c r="H8701" s="127" t="str">
        <f>IF(A8701&lt;&gt;"",IF(MID(C8701,1,1)="c",$AS$26,IF(MID(C8701,1,1)="r",$AS$41,IF(MID(C8701,1,1)="p",#REF!,#REF!))),"")</f>
        <v/>
      </c>
      <c r="I8701" s="92" t="str">
        <f t="shared" si="1361"/>
        <v/>
      </c>
      <c r="J8701" s="92" t="str">
        <f t="shared" si="1362"/>
        <v/>
      </c>
      <c r="K8701" s="92" t="str">
        <f t="shared" si="1363"/>
        <v/>
      </c>
      <c r="L8701" s="92" t="str">
        <f t="shared" si="1364"/>
        <v/>
      </c>
      <c r="M8701" s="95" t="str">
        <f>IF(A8701&lt;&gt;"",IF(MID(C8701,1,1)="c",SigmaEpsConcrete(I8701,$AN$30:$AN$33,$AR$30:$AR$33,$AS$26,$AS$27,$AS$28,$AQ$20,$AU$19),""),"")</f>
        <v/>
      </c>
      <c r="N8701" s="95" t="str">
        <f>IF(A8701&lt;&gt;"",IF(MID(C8701,1,1)="r",SigmaEpsReinf(J8701,$AS$42:$AS$43,$AS$41,$AS$39,$AS$40,$AQ$38),""),"")</f>
        <v/>
      </c>
      <c r="Q8701" s="92" t="str">
        <f t="shared" si="1366"/>
        <v/>
      </c>
      <c r="R8701" s="92" t="str">
        <f t="shared" si="1367"/>
        <v/>
      </c>
      <c r="U8701" s="5"/>
      <c r="V8701" s="5"/>
      <c r="W8701" s="94" t="str">
        <f t="shared" si="1365"/>
        <v/>
      </c>
      <c r="X8701" s="94" t="str">
        <f t="shared" si="1368"/>
        <v/>
      </c>
      <c r="Y8701" s="5"/>
      <c r="BK8701" s="8"/>
      <c r="BL8701" s="5"/>
      <c r="BM8701" s="5"/>
      <c r="BN8701" s="5"/>
      <c r="BO8701" s="5"/>
      <c r="BP8701" s="1"/>
      <c r="BQ8701" s="1"/>
      <c r="BR8701" s="1"/>
      <c r="BS8701" s="1"/>
      <c r="BT8701" s="1"/>
      <c r="BU8701" s="4"/>
      <c r="BV8701" s="1"/>
      <c r="BW8701" s="3"/>
      <c r="BX8701" s="4"/>
      <c r="BY8701" s="5"/>
      <c r="BZ8701" s="5"/>
      <c r="CA8701" s="5"/>
      <c r="CB8701" s="5"/>
      <c r="CC8701" s="5"/>
      <c r="CD8701" s="43"/>
    </row>
    <row r="8702" spans="1:82" x14ac:dyDescent="0.25">
      <c r="A8702" s="8"/>
      <c r="B8702" s="5"/>
      <c r="C8702" s="5"/>
      <c r="D8702" s="5"/>
      <c r="E8702" s="5"/>
      <c r="F8702" s="94" t="str">
        <f t="shared" si="1359"/>
        <v/>
      </c>
      <c r="G8702" s="94" t="str">
        <f t="shared" si="1360"/>
        <v/>
      </c>
      <c r="H8702" s="127" t="str">
        <f>IF(A8702&lt;&gt;"",IF(MID(C8702,1,1)="c",$AS$26,IF(MID(C8702,1,1)="r",$AS$41,IF(MID(C8702,1,1)="p",#REF!,#REF!))),"")</f>
        <v/>
      </c>
      <c r="I8702" s="92" t="str">
        <f t="shared" si="1361"/>
        <v/>
      </c>
      <c r="J8702" s="92" t="str">
        <f t="shared" si="1362"/>
        <v/>
      </c>
      <c r="K8702" s="92" t="str">
        <f t="shared" si="1363"/>
        <v/>
      </c>
      <c r="L8702" s="92" t="str">
        <f t="shared" si="1364"/>
        <v/>
      </c>
      <c r="M8702" s="95" t="str">
        <f>IF(A8702&lt;&gt;"",IF(MID(C8702,1,1)="c",SigmaEpsConcrete(I8702,$AN$30:$AN$33,$AR$30:$AR$33,$AS$26,$AS$27,$AS$28,$AQ$20,$AU$19),""),"")</f>
        <v/>
      </c>
      <c r="N8702" s="95" t="str">
        <f>IF(A8702&lt;&gt;"",IF(MID(C8702,1,1)="r",SigmaEpsReinf(J8702,$AS$42:$AS$43,$AS$41,$AS$39,$AS$40,$AQ$38),""),"")</f>
        <v/>
      </c>
      <c r="Q8702" s="92" t="str">
        <f t="shared" si="1366"/>
        <v/>
      </c>
      <c r="R8702" s="92" t="str">
        <f t="shared" si="1367"/>
        <v/>
      </c>
      <c r="U8702" s="5"/>
      <c r="V8702" s="5"/>
      <c r="W8702" s="94" t="str">
        <f t="shared" si="1365"/>
        <v/>
      </c>
      <c r="X8702" s="94" t="str">
        <f t="shared" si="1368"/>
        <v/>
      </c>
      <c r="Y8702" s="5"/>
      <c r="BK8702" s="8"/>
      <c r="BL8702" s="5"/>
      <c r="BM8702" s="5"/>
      <c r="BN8702" s="5"/>
      <c r="BO8702" s="5"/>
      <c r="BP8702" s="1"/>
      <c r="BQ8702" s="1"/>
      <c r="BR8702" s="1"/>
      <c r="BS8702" s="1"/>
      <c r="BT8702" s="1"/>
      <c r="BU8702" s="4"/>
      <c r="BV8702" s="1"/>
      <c r="BW8702" s="3"/>
      <c r="BX8702" s="4"/>
      <c r="BY8702" s="5"/>
      <c r="BZ8702" s="5"/>
      <c r="CA8702" s="5"/>
      <c r="CB8702" s="5"/>
      <c r="CC8702" s="5"/>
      <c r="CD8702" s="43"/>
    </row>
    <row r="8703" spans="1:82" x14ac:dyDescent="0.25">
      <c r="A8703" s="8"/>
      <c r="B8703" s="5"/>
      <c r="C8703" s="5"/>
      <c r="D8703" s="5"/>
      <c r="E8703" s="5"/>
      <c r="F8703" s="94" t="str">
        <f t="shared" si="1359"/>
        <v/>
      </c>
      <c r="G8703" s="94" t="str">
        <f t="shared" si="1360"/>
        <v/>
      </c>
      <c r="H8703" s="127" t="str">
        <f>IF(A8703&lt;&gt;"",IF(MID(C8703,1,1)="c",$AS$26,IF(MID(C8703,1,1)="r",$AS$41,IF(MID(C8703,1,1)="p",#REF!,#REF!))),"")</f>
        <v/>
      </c>
      <c r="I8703" s="92" t="str">
        <f t="shared" si="1361"/>
        <v/>
      </c>
      <c r="J8703" s="92" t="str">
        <f t="shared" si="1362"/>
        <v/>
      </c>
      <c r="K8703" s="92" t="str">
        <f t="shared" si="1363"/>
        <v/>
      </c>
      <c r="L8703" s="92" t="str">
        <f t="shared" si="1364"/>
        <v/>
      </c>
      <c r="M8703" s="95" t="str">
        <f>IF(A8703&lt;&gt;"",IF(MID(C8703,1,1)="c",SigmaEpsConcrete(I8703,$AN$30:$AN$33,$AR$30:$AR$33,$AS$26,$AS$27,$AS$28,$AQ$20,$AU$19),""),"")</f>
        <v/>
      </c>
      <c r="N8703" s="95" t="str">
        <f>IF(A8703&lt;&gt;"",IF(MID(C8703,1,1)="r",SigmaEpsReinf(J8703,$AS$42:$AS$43,$AS$41,$AS$39,$AS$40,$AQ$38),""),"")</f>
        <v/>
      </c>
      <c r="Q8703" s="92" t="str">
        <f t="shared" si="1366"/>
        <v/>
      </c>
      <c r="R8703" s="92" t="str">
        <f t="shared" si="1367"/>
        <v/>
      </c>
      <c r="U8703" s="5"/>
      <c r="V8703" s="5"/>
      <c r="W8703" s="94" t="str">
        <f t="shared" si="1365"/>
        <v/>
      </c>
      <c r="X8703" s="94" t="str">
        <f t="shared" si="1368"/>
        <v/>
      </c>
      <c r="Y8703" s="5"/>
      <c r="BK8703" s="8"/>
      <c r="BL8703" s="5"/>
      <c r="BM8703" s="5"/>
      <c r="BN8703" s="5"/>
      <c r="BO8703" s="5"/>
      <c r="BP8703" s="1"/>
      <c r="BQ8703" s="1"/>
      <c r="BR8703" s="1"/>
      <c r="BS8703" s="1"/>
      <c r="BT8703" s="1"/>
      <c r="BU8703" s="4"/>
      <c r="BV8703" s="1"/>
      <c r="BW8703" s="3"/>
      <c r="BX8703" s="4"/>
      <c r="BY8703" s="5"/>
      <c r="BZ8703" s="5"/>
      <c r="CA8703" s="5"/>
      <c r="CB8703" s="5"/>
      <c r="CC8703" s="5"/>
      <c r="CD8703" s="43"/>
    </row>
    <row r="8704" spans="1:82" x14ac:dyDescent="0.25">
      <c r="A8704" s="8"/>
      <c r="B8704" s="5"/>
      <c r="C8704" s="5"/>
      <c r="D8704" s="5"/>
      <c r="E8704" s="5"/>
      <c r="F8704" s="94" t="str">
        <f t="shared" si="1359"/>
        <v/>
      </c>
      <c r="G8704" s="94" t="str">
        <f t="shared" si="1360"/>
        <v/>
      </c>
      <c r="H8704" s="127" t="str">
        <f>IF(A8704&lt;&gt;"",IF(MID(C8704,1,1)="c",$AS$26,IF(MID(C8704,1,1)="r",$AS$41,IF(MID(C8704,1,1)="p",#REF!,#REF!))),"")</f>
        <v/>
      </c>
      <c r="I8704" s="92" t="str">
        <f t="shared" si="1361"/>
        <v/>
      </c>
      <c r="J8704" s="92" t="str">
        <f t="shared" si="1362"/>
        <v/>
      </c>
      <c r="K8704" s="92" t="str">
        <f t="shared" si="1363"/>
        <v/>
      </c>
      <c r="L8704" s="92" t="str">
        <f t="shared" si="1364"/>
        <v/>
      </c>
      <c r="M8704" s="95" t="str">
        <f>IF(A8704&lt;&gt;"",IF(MID(C8704,1,1)="c",SigmaEpsConcrete(I8704,$AN$30:$AN$33,$AR$30:$AR$33,$AS$26,$AS$27,$AS$28,$AQ$20,$AU$19),""),"")</f>
        <v/>
      </c>
      <c r="N8704" s="95" t="str">
        <f>IF(A8704&lt;&gt;"",IF(MID(C8704,1,1)="r",SigmaEpsReinf(J8704,$AS$42:$AS$43,$AS$41,$AS$39,$AS$40,$AQ$38),""),"")</f>
        <v/>
      </c>
      <c r="Q8704" s="92" t="str">
        <f t="shared" si="1366"/>
        <v/>
      </c>
      <c r="R8704" s="92" t="str">
        <f t="shared" si="1367"/>
        <v/>
      </c>
      <c r="U8704" s="5"/>
      <c r="V8704" s="5"/>
      <c r="W8704" s="94" t="str">
        <f t="shared" si="1365"/>
        <v/>
      </c>
      <c r="X8704" s="94" t="str">
        <f t="shared" si="1368"/>
        <v/>
      </c>
      <c r="Y8704" s="5"/>
      <c r="BK8704" s="8"/>
      <c r="BL8704" s="5"/>
      <c r="BM8704" s="5"/>
      <c r="BN8704" s="5"/>
      <c r="BO8704" s="5"/>
      <c r="BP8704" s="1"/>
      <c r="BQ8704" s="1"/>
      <c r="BR8704" s="1"/>
      <c r="BS8704" s="1"/>
      <c r="BT8704" s="1"/>
      <c r="BU8704" s="4"/>
      <c r="BV8704" s="1"/>
      <c r="BW8704" s="3"/>
      <c r="BX8704" s="4"/>
      <c r="BY8704" s="5"/>
      <c r="BZ8704" s="5"/>
      <c r="CA8704" s="5"/>
      <c r="CB8704" s="5"/>
      <c r="CC8704" s="5"/>
      <c r="CD8704" s="43"/>
    </row>
    <row r="8705" spans="1:82" x14ac:dyDescent="0.25">
      <c r="A8705" s="8"/>
      <c r="B8705" s="5"/>
      <c r="C8705" s="5"/>
      <c r="D8705" s="5"/>
      <c r="E8705" s="5"/>
      <c r="F8705" s="94" t="str">
        <f t="shared" si="1359"/>
        <v/>
      </c>
      <c r="G8705" s="94" t="str">
        <f t="shared" si="1360"/>
        <v/>
      </c>
      <c r="H8705" s="127" t="str">
        <f>IF(A8705&lt;&gt;"",IF(MID(C8705,1,1)="c",$AS$26,IF(MID(C8705,1,1)="r",$AS$41,IF(MID(C8705,1,1)="p",#REF!,#REF!))),"")</f>
        <v/>
      </c>
      <c r="I8705" s="92" t="str">
        <f t="shared" si="1361"/>
        <v/>
      </c>
      <c r="J8705" s="92" t="str">
        <f t="shared" si="1362"/>
        <v/>
      </c>
      <c r="K8705" s="92" t="str">
        <f t="shared" si="1363"/>
        <v/>
      </c>
      <c r="L8705" s="92" t="str">
        <f t="shared" si="1364"/>
        <v/>
      </c>
      <c r="M8705" s="95" t="str">
        <f>IF(A8705&lt;&gt;"",IF(MID(C8705,1,1)="c",SigmaEpsConcrete(I8705,$AN$30:$AN$33,$AR$30:$AR$33,$AS$26,$AS$27,$AS$28,$AQ$20,$AU$19),""),"")</f>
        <v/>
      </c>
      <c r="N8705" s="95" t="str">
        <f>IF(A8705&lt;&gt;"",IF(MID(C8705,1,1)="r",SigmaEpsReinf(J8705,$AS$42:$AS$43,$AS$41,$AS$39,$AS$40,$AQ$38),""),"")</f>
        <v/>
      </c>
      <c r="Q8705" s="92" t="str">
        <f t="shared" si="1366"/>
        <v/>
      </c>
      <c r="R8705" s="92" t="str">
        <f t="shared" si="1367"/>
        <v/>
      </c>
      <c r="U8705" s="5"/>
      <c r="V8705" s="5"/>
      <c r="W8705" s="94" t="str">
        <f t="shared" si="1365"/>
        <v/>
      </c>
      <c r="X8705" s="94" t="str">
        <f t="shared" si="1368"/>
        <v/>
      </c>
      <c r="Y8705" s="5"/>
      <c r="BK8705" s="8"/>
      <c r="BL8705" s="5"/>
      <c r="BM8705" s="5"/>
      <c r="BN8705" s="5"/>
      <c r="BO8705" s="5"/>
      <c r="BP8705" s="1"/>
      <c r="BQ8705" s="1"/>
      <c r="BR8705" s="1"/>
      <c r="BS8705" s="1"/>
      <c r="BT8705" s="1"/>
      <c r="BU8705" s="4"/>
      <c r="BV8705" s="1"/>
      <c r="BW8705" s="3"/>
      <c r="BX8705" s="4"/>
      <c r="BY8705" s="5"/>
      <c r="BZ8705" s="5"/>
      <c r="CA8705" s="5"/>
      <c r="CB8705" s="5"/>
      <c r="CC8705" s="5"/>
      <c r="CD8705" s="43"/>
    </row>
    <row r="8706" spans="1:82" x14ac:dyDescent="0.25">
      <c r="A8706" s="8"/>
      <c r="B8706" s="5"/>
      <c r="C8706" s="5"/>
      <c r="D8706" s="5"/>
      <c r="E8706" s="5"/>
      <c r="F8706" s="94" t="str">
        <f t="shared" si="1359"/>
        <v/>
      </c>
      <c r="G8706" s="94" t="str">
        <f t="shared" si="1360"/>
        <v/>
      </c>
      <c r="H8706" s="127" t="str">
        <f>IF(A8706&lt;&gt;"",IF(MID(C8706,1,1)="c",$AS$26,IF(MID(C8706,1,1)="r",$AS$41,IF(MID(C8706,1,1)="p",#REF!,#REF!))),"")</f>
        <v/>
      </c>
      <c r="I8706" s="92" t="str">
        <f t="shared" si="1361"/>
        <v/>
      </c>
      <c r="J8706" s="92" t="str">
        <f t="shared" si="1362"/>
        <v/>
      </c>
      <c r="K8706" s="92" t="str">
        <f t="shared" si="1363"/>
        <v/>
      </c>
      <c r="L8706" s="92" t="str">
        <f t="shared" si="1364"/>
        <v/>
      </c>
      <c r="M8706" s="95" t="str">
        <f>IF(A8706&lt;&gt;"",IF(MID(C8706,1,1)="c",SigmaEpsConcrete(I8706,$AN$30:$AN$33,$AR$30:$AR$33,$AS$26,$AS$27,$AS$28,$AQ$20,$AU$19),""),"")</f>
        <v/>
      </c>
      <c r="N8706" s="95" t="str">
        <f>IF(A8706&lt;&gt;"",IF(MID(C8706,1,1)="r",SigmaEpsReinf(J8706,$AS$42:$AS$43,$AS$41,$AS$39,$AS$40,$AQ$38),""),"")</f>
        <v/>
      </c>
      <c r="Q8706" s="92" t="str">
        <f t="shared" si="1366"/>
        <v/>
      </c>
      <c r="R8706" s="92" t="str">
        <f t="shared" si="1367"/>
        <v/>
      </c>
      <c r="U8706" s="5"/>
      <c r="V8706" s="5"/>
      <c r="W8706" s="94" t="str">
        <f t="shared" si="1365"/>
        <v/>
      </c>
      <c r="X8706" s="94" t="str">
        <f t="shared" si="1368"/>
        <v/>
      </c>
      <c r="Y8706" s="5"/>
      <c r="BK8706" s="8"/>
      <c r="BL8706" s="5"/>
      <c r="BM8706" s="5"/>
      <c r="BN8706" s="5"/>
      <c r="BO8706" s="5"/>
      <c r="BP8706" s="1"/>
      <c r="BQ8706" s="1"/>
      <c r="BR8706" s="1"/>
      <c r="BS8706" s="1"/>
      <c r="BT8706" s="1"/>
      <c r="BU8706" s="4"/>
      <c r="BV8706" s="1"/>
      <c r="BW8706" s="3"/>
      <c r="BX8706" s="4"/>
      <c r="BY8706" s="5"/>
      <c r="BZ8706" s="5"/>
      <c r="CA8706" s="5"/>
      <c r="CB8706" s="5"/>
      <c r="CC8706" s="5"/>
      <c r="CD8706" s="43"/>
    </row>
    <row r="8707" spans="1:82" x14ac:dyDescent="0.25">
      <c r="A8707" s="8"/>
      <c r="B8707" s="5"/>
      <c r="C8707" s="5"/>
      <c r="D8707" s="5"/>
      <c r="E8707" s="5"/>
      <c r="F8707" s="94" t="str">
        <f t="shared" si="1359"/>
        <v/>
      </c>
      <c r="G8707" s="94" t="str">
        <f t="shared" si="1360"/>
        <v/>
      </c>
      <c r="H8707" s="127" t="str">
        <f>IF(A8707&lt;&gt;"",IF(MID(C8707,1,1)="c",$AS$26,IF(MID(C8707,1,1)="r",$AS$41,IF(MID(C8707,1,1)="p",#REF!,#REF!))),"")</f>
        <v/>
      </c>
      <c r="I8707" s="92" t="str">
        <f t="shared" si="1361"/>
        <v/>
      </c>
      <c r="J8707" s="92" t="str">
        <f t="shared" si="1362"/>
        <v/>
      </c>
      <c r="K8707" s="92" t="str">
        <f t="shared" si="1363"/>
        <v/>
      </c>
      <c r="L8707" s="92" t="str">
        <f t="shared" si="1364"/>
        <v/>
      </c>
      <c r="M8707" s="95" t="str">
        <f>IF(A8707&lt;&gt;"",IF(MID(C8707,1,1)="c",SigmaEpsConcrete(I8707,$AN$30:$AN$33,$AR$30:$AR$33,$AS$26,$AS$27,$AS$28,$AQ$20,$AU$19),""),"")</f>
        <v/>
      </c>
      <c r="N8707" s="95" t="str">
        <f>IF(A8707&lt;&gt;"",IF(MID(C8707,1,1)="r",SigmaEpsReinf(J8707,$AS$42:$AS$43,$AS$41,$AS$39,$AS$40,$AQ$38),""),"")</f>
        <v/>
      </c>
      <c r="Q8707" s="92" t="str">
        <f t="shared" si="1366"/>
        <v/>
      </c>
      <c r="R8707" s="92" t="str">
        <f t="shared" si="1367"/>
        <v/>
      </c>
      <c r="U8707" s="5"/>
      <c r="V8707" s="5"/>
      <c r="W8707" s="94" t="str">
        <f t="shared" si="1365"/>
        <v/>
      </c>
      <c r="X8707" s="94" t="str">
        <f t="shared" si="1368"/>
        <v/>
      </c>
      <c r="Y8707" s="5"/>
      <c r="BK8707" s="8"/>
      <c r="BL8707" s="5"/>
      <c r="BM8707" s="5"/>
      <c r="BN8707" s="5"/>
      <c r="BO8707" s="5"/>
      <c r="BP8707" s="1"/>
      <c r="BQ8707" s="1"/>
      <c r="BR8707" s="1"/>
      <c r="BS8707" s="1"/>
      <c r="BT8707" s="1"/>
      <c r="BU8707" s="4"/>
      <c r="BV8707" s="1"/>
      <c r="BW8707" s="3"/>
      <c r="BX8707" s="4"/>
      <c r="BY8707" s="5"/>
      <c r="BZ8707" s="5"/>
      <c r="CA8707" s="5"/>
      <c r="CB8707" s="5"/>
      <c r="CC8707" s="5"/>
      <c r="CD8707" s="43"/>
    </row>
    <row r="8708" spans="1:82" x14ac:dyDescent="0.25">
      <c r="A8708" s="8"/>
      <c r="B8708" s="5"/>
      <c r="C8708" s="5"/>
      <c r="D8708" s="5"/>
      <c r="E8708" s="5"/>
      <c r="F8708" s="94" t="str">
        <f t="shared" si="1359"/>
        <v/>
      </c>
      <c r="G8708" s="94" t="str">
        <f t="shared" si="1360"/>
        <v/>
      </c>
      <c r="H8708" s="127" t="str">
        <f>IF(A8708&lt;&gt;"",IF(MID(C8708,1,1)="c",$AS$26,IF(MID(C8708,1,1)="r",$AS$41,IF(MID(C8708,1,1)="p",#REF!,#REF!))),"")</f>
        <v/>
      </c>
      <c r="I8708" s="92" t="str">
        <f t="shared" si="1361"/>
        <v/>
      </c>
      <c r="J8708" s="92" t="str">
        <f t="shared" si="1362"/>
        <v/>
      </c>
      <c r="K8708" s="92" t="str">
        <f t="shared" si="1363"/>
        <v/>
      </c>
      <c r="L8708" s="92" t="str">
        <f t="shared" si="1364"/>
        <v/>
      </c>
      <c r="M8708" s="95" t="str">
        <f>IF(A8708&lt;&gt;"",IF(MID(C8708,1,1)="c",SigmaEpsConcrete(I8708,$AN$30:$AN$33,$AR$30:$AR$33,$AS$26,$AS$27,$AS$28,$AQ$20,$AU$19),""),"")</f>
        <v/>
      </c>
      <c r="N8708" s="95" t="str">
        <f>IF(A8708&lt;&gt;"",IF(MID(C8708,1,1)="r",SigmaEpsReinf(J8708,$AS$42:$AS$43,$AS$41,$AS$39,$AS$40,$AQ$38),""),"")</f>
        <v/>
      </c>
      <c r="Q8708" s="92" t="str">
        <f t="shared" si="1366"/>
        <v/>
      </c>
      <c r="R8708" s="92" t="str">
        <f t="shared" si="1367"/>
        <v/>
      </c>
      <c r="U8708" s="5"/>
      <c r="V8708" s="5"/>
      <c r="W8708" s="94" t="str">
        <f t="shared" si="1365"/>
        <v/>
      </c>
      <c r="X8708" s="94" t="str">
        <f t="shared" si="1368"/>
        <v/>
      </c>
      <c r="Y8708" s="5"/>
      <c r="BK8708" s="8"/>
      <c r="BL8708" s="5"/>
      <c r="BM8708" s="5"/>
      <c r="BN8708" s="5"/>
      <c r="BO8708" s="5"/>
      <c r="BP8708" s="1"/>
      <c r="BQ8708" s="1"/>
      <c r="BR8708" s="1"/>
      <c r="BS8708" s="1"/>
      <c r="BT8708" s="1"/>
      <c r="BU8708" s="4"/>
      <c r="BV8708" s="1"/>
      <c r="BW8708" s="3"/>
      <c r="BX8708" s="4"/>
      <c r="BY8708" s="5"/>
      <c r="BZ8708" s="5"/>
      <c r="CA8708" s="5"/>
      <c r="CB8708" s="5"/>
      <c r="CC8708" s="5"/>
      <c r="CD8708" s="43"/>
    </row>
    <row r="8709" spans="1:82" x14ac:dyDescent="0.25">
      <c r="A8709" s="8"/>
      <c r="B8709" s="5"/>
      <c r="C8709" s="5"/>
      <c r="D8709" s="5"/>
      <c r="E8709" s="5"/>
      <c r="F8709" s="94" t="str">
        <f t="shared" si="1359"/>
        <v/>
      </c>
      <c r="G8709" s="94" t="str">
        <f t="shared" si="1360"/>
        <v/>
      </c>
      <c r="H8709" s="127" t="str">
        <f>IF(A8709&lt;&gt;"",IF(MID(C8709,1,1)="c",$AS$26,IF(MID(C8709,1,1)="r",$AS$41,IF(MID(C8709,1,1)="p",#REF!,#REF!))),"")</f>
        <v/>
      </c>
      <c r="I8709" s="92" t="str">
        <f t="shared" si="1361"/>
        <v/>
      </c>
      <c r="J8709" s="92" t="str">
        <f t="shared" si="1362"/>
        <v/>
      </c>
      <c r="K8709" s="92" t="str">
        <f t="shared" si="1363"/>
        <v/>
      </c>
      <c r="L8709" s="92" t="str">
        <f t="shared" si="1364"/>
        <v/>
      </c>
      <c r="M8709" s="95" t="str">
        <f>IF(A8709&lt;&gt;"",IF(MID(C8709,1,1)="c",SigmaEpsConcrete(I8709,$AN$30:$AN$33,$AR$30:$AR$33,$AS$26,$AS$27,$AS$28,$AQ$20,$AU$19),""),"")</f>
        <v/>
      </c>
      <c r="N8709" s="95" t="str">
        <f>IF(A8709&lt;&gt;"",IF(MID(C8709,1,1)="r",SigmaEpsReinf(J8709,$AS$42:$AS$43,$AS$41,$AS$39,$AS$40,$AQ$38),""),"")</f>
        <v/>
      </c>
      <c r="Q8709" s="92" t="str">
        <f t="shared" si="1366"/>
        <v/>
      </c>
      <c r="R8709" s="92" t="str">
        <f t="shared" si="1367"/>
        <v/>
      </c>
      <c r="U8709" s="5"/>
      <c r="V8709" s="5"/>
      <c r="W8709" s="94" t="str">
        <f t="shared" si="1365"/>
        <v/>
      </c>
      <c r="X8709" s="94" t="str">
        <f t="shared" si="1368"/>
        <v/>
      </c>
      <c r="Y8709" s="5"/>
      <c r="BK8709" s="8"/>
      <c r="BL8709" s="5"/>
      <c r="BM8709" s="5"/>
      <c r="BN8709" s="5"/>
      <c r="BO8709" s="5"/>
      <c r="BP8709" s="1"/>
      <c r="BQ8709" s="1"/>
      <c r="BR8709" s="1"/>
      <c r="BS8709" s="1"/>
      <c r="BT8709" s="1"/>
      <c r="BU8709" s="4"/>
      <c r="BV8709" s="1"/>
      <c r="BW8709" s="3"/>
      <c r="BX8709" s="4"/>
      <c r="BY8709" s="5"/>
      <c r="BZ8709" s="5"/>
      <c r="CA8709" s="5"/>
      <c r="CB8709" s="5"/>
      <c r="CC8709" s="5"/>
      <c r="CD8709" s="43"/>
    </row>
    <row r="8710" spans="1:82" x14ac:dyDescent="0.25">
      <c r="A8710" s="8"/>
      <c r="B8710" s="5"/>
      <c r="C8710" s="5"/>
      <c r="D8710" s="5"/>
      <c r="E8710" s="5"/>
      <c r="F8710" s="94" t="str">
        <f t="shared" si="1359"/>
        <v/>
      </c>
      <c r="G8710" s="94" t="str">
        <f t="shared" si="1360"/>
        <v/>
      </c>
      <c r="H8710" s="127" t="str">
        <f>IF(A8710&lt;&gt;"",IF(MID(C8710,1,1)="c",$AS$26,IF(MID(C8710,1,1)="r",$AS$41,IF(MID(C8710,1,1)="p",#REF!,#REF!))),"")</f>
        <v/>
      </c>
      <c r="I8710" s="92" t="str">
        <f t="shared" si="1361"/>
        <v/>
      </c>
      <c r="J8710" s="92" t="str">
        <f t="shared" si="1362"/>
        <v/>
      </c>
      <c r="K8710" s="92" t="str">
        <f t="shared" si="1363"/>
        <v/>
      </c>
      <c r="L8710" s="92" t="str">
        <f t="shared" si="1364"/>
        <v/>
      </c>
      <c r="M8710" s="95" t="str">
        <f>IF(A8710&lt;&gt;"",IF(MID(C8710,1,1)="c",SigmaEpsConcrete(I8710,$AN$30:$AN$33,$AR$30:$AR$33,$AS$26,$AS$27,$AS$28,$AQ$20,$AU$19),""),"")</f>
        <v/>
      </c>
      <c r="N8710" s="95" t="str">
        <f>IF(A8710&lt;&gt;"",IF(MID(C8710,1,1)="r",SigmaEpsReinf(J8710,$AS$42:$AS$43,$AS$41,$AS$39,$AS$40,$AQ$38),""),"")</f>
        <v/>
      </c>
      <c r="Q8710" s="92" t="str">
        <f t="shared" si="1366"/>
        <v/>
      </c>
      <c r="R8710" s="92" t="str">
        <f t="shared" si="1367"/>
        <v/>
      </c>
      <c r="U8710" s="5"/>
      <c r="V8710" s="5"/>
      <c r="W8710" s="94" t="str">
        <f t="shared" si="1365"/>
        <v/>
      </c>
      <c r="X8710" s="94" t="str">
        <f t="shared" si="1368"/>
        <v/>
      </c>
      <c r="Y8710" s="5"/>
      <c r="BK8710" s="8"/>
      <c r="BL8710" s="5"/>
      <c r="BM8710" s="5"/>
      <c r="BN8710" s="5"/>
      <c r="BO8710" s="5"/>
      <c r="BP8710" s="1"/>
      <c r="BQ8710" s="1"/>
      <c r="BR8710" s="1"/>
      <c r="BS8710" s="1"/>
      <c r="BT8710" s="1"/>
      <c r="BU8710" s="4"/>
      <c r="BV8710" s="1"/>
      <c r="BW8710" s="3"/>
      <c r="BX8710" s="4"/>
      <c r="BY8710" s="5"/>
      <c r="BZ8710" s="5"/>
      <c r="CA8710" s="5"/>
      <c r="CB8710" s="5"/>
      <c r="CC8710" s="5"/>
      <c r="CD8710" s="43"/>
    </row>
    <row r="8711" spans="1:82" x14ac:dyDescent="0.25">
      <c r="A8711" s="8"/>
      <c r="B8711" s="5"/>
      <c r="C8711" s="5"/>
      <c r="D8711" s="5"/>
      <c r="E8711" s="5"/>
      <c r="F8711" s="94" t="str">
        <f t="shared" si="1359"/>
        <v/>
      </c>
      <c r="G8711" s="94" t="str">
        <f t="shared" si="1360"/>
        <v/>
      </c>
      <c r="H8711" s="127" t="str">
        <f>IF(A8711&lt;&gt;"",IF(MID(C8711,1,1)="c",$AS$26,IF(MID(C8711,1,1)="r",$AS$41,IF(MID(C8711,1,1)="p",#REF!,#REF!))),"")</f>
        <v/>
      </c>
      <c r="I8711" s="92" t="str">
        <f t="shared" si="1361"/>
        <v/>
      </c>
      <c r="J8711" s="92" t="str">
        <f t="shared" si="1362"/>
        <v/>
      </c>
      <c r="K8711" s="92" t="str">
        <f t="shared" si="1363"/>
        <v/>
      </c>
      <c r="L8711" s="92" t="str">
        <f t="shared" si="1364"/>
        <v/>
      </c>
      <c r="M8711" s="95" t="str">
        <f>IF(A8711&lt;&gt;"",IF(MID(C8711,1,1)="c",SigmaEpsConcrete(I8711,$AN$30:$AN$33,$AR$30:$AR$33,$AS$26,$AS$27,$AS$28,$AQ$20,$AU$19),""),"")</f>
        <v/>
      </c>
      <c r="N8711" s="95" t="str">
        <f>IF(A8711&lt;&gt;"",IF(MID(C8711,1,1)="r",SigmaEpsReinf(J8711,$AS$42:$AS$43,$AS$41,$AS$39,$AS$40,$AQ$38),""),"")</f>
        <v/>
      </c>
      <c r="Q8711" s="92" t="str">
        <f t="shared" si="1366"/>
        <v/>
      </c>
      <c r="R8711" s="92" t="str">
        <f t="shared" si="1367"/>
        <v/>
      </c>
      <c r="U8711" s="5"/>
      <c r="V8711" s="5"/>
      <c r="W8711" s="94" t="str">
        <f t="shared" si="1365"/>
        <v/>
      </c>
      <c r="X8711" s="94" t="str">
        <f t="shared" si="1368"/>
        <v/>
      </c>
      <c r="Y8711" s="5"/>
      <c r="BK8711" s="8"/>
      <c r="BL8711" s="5"/>
      <c r="BM8711" s="5"/>
      <c r="BN8711" s="5"/>
      <c r="BO8711" s="5"/>
      <c r="BP8711" s="1"/>
      <c r="BQ8711" s="1"/>
      <c r="BR8711" s="1"/>
      <c r="BS8711" s="1"/>
      <c r="BT8711" s="1"/>
      <c r="BU8711" s="4"/>
      <c r="BV8711" s="1"/>
      <c r="BW8711" s="3"/>
      <c r="BX8711" s="4"/>
      <c r="BY8711" s="5"/>
      <c r="BZ8711" s="5"/>
      <c r="CA8711" s="5"/>
      <c r="CB8711" s="5"/>
      <c r="CC8711" s="5"/>
      <c r="CD8711" s="43"/>
    </row>
    <row r="8712" spans="1:82" x14ac:dyDescent="0.25">
      <c r="A8712" s="8"/>
      <c r="B8712" s="5"/>
      <c r="C8712" s="5"/>
      <c r="D8712" s="5"/>
      <c r="E8712" s="5"/>
      <c r="F8712" s="94" t="str">
        <f t="shared" si="1359"/>
        <v/>
      </c>
      <c r="G8712" s="94" t="str">
        <f t="shared" si="1360"/>
        <v/>
      </c>
      <c r="H8712" s="127" t="str">
        <f>IF(A8712&lt;&gt;"",IF(MID(C8712,1,1)="c",$AS$26,IF(MID(C8712,1,1)="r",$AS$41,IF(MID(C8712,1,1)="p",#REF!,#REF!))),"")</f>
        <v/>
      </c>
      <c r="I8712" s="92" t="str">
        <f t="shared" si="1361"/>
        <v/>
      </c>
      <c r="J8712" s="92" t="str">
        <f t="shared" si="1362"/>
        <v/>
      </c>
      <c r="K8712" s="92" t="str">
        <f t="shared" si="1363"/>
        <v/>
      </c>
      <c r="L8712" s="92" t="str">
        <f t="shared" si="1364"/>
        <v/>
      </c>
      <c r="M8712" s="95" t="str">
        <f>IF(A8712&lt;&gt;"",IF(MID(C8712,1,1)="c",SigmaEpsConcrete(I8712,$AN$30:$AN$33,$AR$30:$AR$33,$AS$26,$AS$27,$AS$28,$AQ$20,$AU$19),""),"")</f>
        <v/>
      </c>
      <c r="N8712" s="95" t="str">
        <f>IF(A8712&lt;&gt;"",IF(MID(C8712,1,1)="r",SigmaEpsReinf(J8712,$AS$42:$AS$43,$AS$41,$AS$39,$AS$40,$AQ$38),""),"")</f>
        <v/>
      </c>
      <c r="Q8712" s="92" t="str">
        <f t="shared" si="1366"/>
        <v/>
      </c>
      <c r="R8712" s="92" t="str">
        <f t="shared" si="1367"/>
        <v/>
      </c>
      <c r="U8712" s="5"/>
      <c r="V8712" s="5"/>
      <c r="W8712" s="94" t="str">
        <f t="shared" si="1365"/>
        <v/>
      </c>
      <c r="X8712" s="94" t="str">
        <f t="shared" si="1368"/>
        <v/>
      </c>
      <c r="Y8712" s="5"/>
      <c r="BK8712" s="8"/>
      <c r="BL8712" s="5"/>
      <c r="BM8712" s="5"/>
      <c r="BN8712" s="5"/>
      <c r="BO8712" s="5"/>
      <c r="BP8712" s="1"/>
      <c r="BQ8712" s="1"/>
      <c r="BR8712" s="1"/>
      <c r="BS8712" s="1"/>
      <c r="BT8712" s="1"/>
      <c r="BU8712" s="4"/>
      <c r="BV8712" s="1"/>
      <c r="BW8712" s="3"/>
      <c r="BX8712" s="4"/>
      <c r="BY8712" s="5"/>
      <c r="BZ8712" s="5"/>
      <c r="CA8712" s="5"/>
      <c r="CB8712" s="5"/>
      <c r="CC8712" s="5"/>
      <c r="CD8712" s="43"/>
    </row>
    <row r="8713" spans="1:82" x14ac:dyDescent="0.25">
      <c r="A8713" s="8"/>
      <c r="B8713" s="5"/>
      <c r="C8713" s="5"/>
      <c r="D8713" s="5"/>
      <c r="E8713" s="5"/>
      <c r="F8713" s="94" t="str">
        <f t="shared" si="1359"/>
        <v/>
      </c>
      <c r="G8713" s="94" t="str">
        <f t="shared" si="1360"/>
        <v/>
      </c>
      <c r="H8713" s="127" t="str">
        <f>IF(A8713&lt;&gt;"",IF(MID(C8713,1,1)="c",$AS$26,IF(MID(C8713,1,1)="r",$AS$41,IF(MID(C8713,1,1)="p",#REF!,#REF!))),"")</f>
        <v/>
      </c>
      <c r="I8713" s="92" t="str">
        <f t="shared" si="1361"/>
        <v/>
      </c>
      <c r="J8713" s="92" t="str">
        <f t="shared" si="1362"/>
        <v/>
      </c>
      <c r="K8713" s="92" t="str">
        <f t="shared" si="1363"/>
        <v/>
      </c>
      <c r="L8713" s="92" t="str">
        <f t="shared" si="1364"/>
        <v/>
      </c>
      <c r="M8713" s="95" t="str">
        <f>IF(A8713&lt;&gt;"",IF(MID(C8713,1,1)="c",SigmaEpsConcrete(I8713,$AN$30:$AN$33,$AR$30:$AR$33,$AS$26,$AS$27,$AS$28,$AQ$20,$AU$19),""),"")</f>
        <v/>
      </c>
      <c r="N8713" s="95" t="str">
        <f>IF(A8713&lt;&gt;"",IF(MID(C8713,1,1)="r",SigmaEpsReinf(J8713,$AS$42:$AS$43,$AS$41,$AS$39,$AS$40,$AQ$38),""),"")</f>
        <v/>
      </c>
      <c r="Q8713" s="92" t="str">
        <f t="shared" si="1366"/>
        <v/>
      </c>
      <c r="R8713" s="92" t="str">
        <f t="shared" si="1367"/>
        <v/>
      </c>
      <c r="U8713" s="5"/>
      <c r="V8713" s="5"/>
      <c r="W8713" s="94" t="str">
        <f t="shared" si="1365"/>
        <v/>
      </c>
      <c r="X8713" s="94" t="str">
        <f t="shared" si="1368"/>
        <v/>
      </c>
      <c r="Y8713" s="5"/>
      <c r="BK8713" s="8"/>
      <c r="BL8713" s="5"/>
      <c r="BM8713" s="5"/>
      <c r="BN8713" s="5"/>
      <c r="BO8713" s="5"/>
      <c r="BP8713" s="1"/>
      <c r="BQ8713" s="1"/>
      <c r="BR8713" s="1"/>
      <c r="BS8713" s="1"/>
      <c r="BT8713" s="1"/>
      <c r="BU8713" s="4"/>
      <c r="BV8713" s="1"/>
      <c r="BW8713" s="3"/>
      <c r="BX8713" s="4"/>
      <c r="BY8713" s="5"/>
      <c r="BZ8713" s="5"/>
      <c r="CA8713" s="5"/>
      <c r="CB8713" s="5"/>
      <c r="CC8713" s="5"/>
      <c r="CD8713" s="43"/>
    </row>
    <row r="8714" spans="1:82" x14ac:dyDescent="0.25">
      <c r="A8714" s="8"/>
      <c r="B8714" s="5"/>
      <c r="C8714" s="5"/>
      <c r="D8714" s="5"/>
      <c r="E8714" s="5"/>
      <c r="F8714" s="94" t="str">
        <f t="shared" ref="F8714:F8777" si="1369">IF(A8714&lt;&gt;"",(D8714-$AU$86)/10,"")</f>
        <v/>
      </c>
      <c r="G8714" s="94" t="str">
        <f t="shared" ref="G8714:G8777" si="1370">IF(A8714&lt;&gt;"",(E8714-$AU$87)/10,"")</f>
        <v/>
      </c>
      <c r="H8714" s="127" t="str">
        <f>IF(A8714&lt;&gt;"",IF(MID(C8714,1,1)="c",$AS$26,IF(MID(C8714,1,1)="r",$AS$41,IF(MID(C8714,1,1)="p",#REF!,#REF!))),"")</f>
        <v/>
      </c>
      <c r="I8714" s="92" t="str">
        <f t="shared" ref="I8714:I8777" si="1371">IF($A8714&lt;&gt;"",IF(MID($C8714,1,1)="c",$Y$3+$Y$4*$F8714+$Y$5*$G8714+$BR$43,""),"")</f>
        <v/>
      </c>
      <c r="J8714" s="92" t="str">
        <f t="shared" ref="J8714:J8777" si="1372">IF($A8714&lt;&gt;"",IF(MID($C8714,1,1)="r",$Y$3+$Y$4*$F8714+$Y$5*$G8714+$BR$43,""),"")</f>
        <v/>
      </c>
      <c r="K8714" s="92" t="str">
        <f t="shared" ref="K8714:K8777" si="1373">IF($A8714&lt;&gt;"",IF(MID($C8714,1,1)="u",$Y$3+$Y$4*$F8714+$Y$5*$G8714+$BR$43,""),"")</f>
        <v/>
      </c>
      <c r="L8714" s="92" t="str">
        <f t="shared" ref="L8714:L8777" si="1374">IF($A8714&lt;&gt;"",IF(MID($C8714,1,1)="p",$Y$3+$Y$4*$F8714+$Y$5*$G8714+$BR$43,""),"")</f>
        <v/>
      </c>
      <c r="M8714" s="95" t="str">
        <f>IF(A8714&lt;&gt;"",IF(MID(C8714,1,1)="c",SigmaEpsConcrete(I8714,$AN$30:$AN$33,$AR$30:$AR$33,$AS$26,$AS$27,$AS$28,$AQ$20,$AU$19),""),"")</f>
        <v/>
      </c>
      <c r="N8714" s="95" t="str">
        <f>IF(A8714&lt;&gt;"",IF(MID(C8714,1,1)="r",SigmaEpsReinf(J8714,$AS$42:$AS$43,$AS$41,$AS$39,$AS$40,$AQ$38),""),"")</f>
        <v/>
      </c>
      <c r="Q8714" s="92" t="str">
        <f t="shared" si="1366"/>
        <v/>
      </c>
      <c r="R8714" s="92" t="str">
        <f t="shared" si="1367"/>
        <v/>
      </c>
      <c r="U8714" s="5"/>
      <c r="V8714" s="5"/>
      <c r="W8714" s="94" t="str">
        <f t="shared" ref="W8714:W8777" si="1375">IF(A8714&lt;&gt;"",F8714-$AU$105,"")</f>
        <v/>
      </c>
      <c r="X8714" s="94" t="str">
        <f t="shared" si="1368"/>
        <v/>
      </c>
      <c r="Y8714" s="5"/>
      <c r="BK8714" s="8"/>
      <c r="BL8714" s="5"/>
      <c r="BM8714" s="5"/>
      <c r="BN8714" s="5"/>
      <c r="BO8714" s="5"/>
      <c r="BP8714" s="1"/>
      <c r="BQ8714" s="1"/>
      <c r="BR8714" s="1"/>
      <c r="BS8714" s="1"/>
      <c r="BT8714" s="1"/>
      <c r="BU8714" s="4"/>
      <c r="BV8714" s="1"/>
      <c r="BW8714" s="3"/>
      <c r="BX8714" s="4"/>
      <c r="BY8714" s="5"/>
      <c r="BZ8714" s="5"/>
      <c r="CA8714" s="5"/>
      <c r="CB8714" s="5"/>
      <c r="CC8714" s="5"/>
      <c r="CD8714" s="43"/>
    </row>
    <row r="8715" spans="1:82" x14ac:dyDescent="0.25">
      <c r="A8715" s="8"/>
      <c r="B8715" s="5"/>
      <c r="C8715" s="5"/>
      <c r="D8715" s="5"/>
      <c r="E8715" s="5"/>
      <c r="F8715" s="94" t="str">
        <f t="shared" si="1369"/>
        <v/>
      </c>
      <c r="G8715" s="94" t="str">
        <f t="shared" si="1370"/>
        <v/>
      </c>
      <c r="H8715" s="127" t="str">
        <f>IF(A8715&lt;&gt;"",IF(MID(C8715,1,1)="c",$AS$26,IF(MID(C8715,1,1)="r",$AS$41,IF(MID(C8715,1,1)="p",#REF!,#REF!))),"")</f>
        <v/>
      </c>
      <c r="I8715" s="92" t="str">
        <f t="shared" si="1371"/>
        <v/>
      </c>
      <c r="J8715" s="92" t="str">
        <f t="shared" si="1372"/>
        <v/>
      </c>
      <c r="K8715" s="92" t="str">
        <f t="shared" si="1373"/>
        <v/>
      </c>
      <c r="L8715" s="92" t="str">
        <f t="shared" si="1374"/>
        <v/>
      </c>
      <c r="M8715" s="95" t="str">
        <f>IF(A8715&lt;&gt;"",IF(MID(C8715,1,1)="c",SigmaEpsConcrete(I8715,$AN$30:$AN$33,$AR$30:$AR$33,$AS$26,$AS$27,$AS$28,$AQ$20,$AU$19),""),"")</f>
        <v/>
      </c>
      <c r="N8715" s="95" t="str">
        <f>IF(A8715&lt;&gt;"",IF(MID(C8715,1,1)="r",SigmaEpsReinf(J8715,$AS$42:$AS$43,$AS$41,$AS$39,$AS$40,$AQ$38),""),"")</f>
        <v/>
      </c>
      <c r="Q8715" s="92" t="str">
        <f t="shared" ref="Q8715:Q8778" si="1376">IF(A8715&lt;&gt;"",IF(MID(C8715,1,1)="c",IF(ISERROR(M8715/I8715),"",M8715/I8715),""),"")</f>
        <v/>
      </c>
      <c r="R8715" s="92" t="str">
        <f t="shared" ref="R8715:R8778" si="1377">IF(A8715&lt;&gt;"",IF(MID(C8715,1,1)="r",IF(ISERROR(N8715/J8715),"",N8715/J8715),""),"")</f>
        <v/>
      </c>
      <c r="U8715" s="5"/>
      <c r="V8715" s="5"/>
      <c r="W8715" s="94" t="str">
        <f t="shared" si="1375"/>
        <v/>
      </c>
      <c r="X8715" s="94" t="str">
        <f t="shared" ref="X8715:X8778" si="1378">IF(B8715&lt;&gt;"",G8715-$AU$106,"")</f>
        <v/>
      </c>
      <c r="Y8715" s="5"/>
      <c r="BK8715" s="8"/>
      <c r="BL8715" s="5"/>
      <c r="BM8715" s="5"/>
      <c r="BN8715" s="5"/>
      <c r="BO8715" s="5"/>
      <c r="BP8715" s="1"/>
      <c r="BQ8715" s="1"/>
      <c r="BR8715" s="1"/>
      <c r="BS8715" s="1"/>
      <c r="BT8715" s="1"/>
      <c r="BU8715" s="4"/>
      <c r="BV8715" s="1"/>
      <c r="BW8715" s="3"/>
      <c r="BX8715" s="4"/>
      <c r="BY8715" s="5"/>
      <c r="BZ8715" s="5"/>
      <c r="CA8715" s="5"/>
      <c r="CB8715" s="5"/>
      <c r="CC8715" s="5"/>
      <c r="CD8715" s="43"/>
    </row>
    <row r="8716" spans="1:82" x14ac:dyDescent="0.25">
      <c r="A8716" s="8"/>
      <c r="B8716" s="5"/>
      <c r="C8716" s="5"/>
      <c r="D8716" s="5"/>
      <c r="E8716" s="5"/>
      <c r="F8716" s="94" t="str">
        <f t="shared" si="1369"/>
        <v/>
      </c>
      <c r="G8716" s="94" t="str">
        <f t="shared" si="1370"/>
        <v/>
      </c>
      <c r="H8716" s="127" t="str">
        <f>IF(A8716&lt;&gt;"",IF(MID(C8716,1,1)="c",$AS$26,IF(MID(C8716,1,1)="r",$AS$41,IF(MID(C8716,1,1)="p",#REF!,#REF!))),"")</f>
        <v/>
      </c>
      <c r="I8716" s="92" t="str">
        <f t="shared" si="1371"/>
        <v/>
      </c>
      <c r="J8716" s="92" t="str">
        <f t="shared" si="1372"/>
        <v/>
      </c>
      <c r="K8716" s="92" t="str">
        <f t="shared" si="1373"/>
        <v/>
      </c>
      <c r="L8716" s="92" t="str">
        <f t="shared" si="1374"/>
        <v/>
      </c>
      <c r="M8716" s="95" t="str">
        <f>IF(A8716&lt;&gt;"",IF(MID(C8716,1,1)="c",SigmaEpsConcrete(I8716,$AN$30:$AN$33,$AR$30:$AR$33,$AS$26,$AS$27,$AS$28,$AQ$20,$AU$19),""),"")</f>
        <v/>
      </c>
      <c r="N8716" s="95" t="str">
        <f>IF(A8716&lt;&gt;"",IF(MID(C8716,1,1)="r",SigmaEpsReinf(J8716,$AS$42:$AS$43,$AS$41,$AS$39,$AS$40,$AQ$38),""),"")</f>
        <v/>
      </c>
      <c r="Q8716" s="92" t="str">
        <f t="shared" si="1376"/>
        <v/>
      </c>
      <c r="R8716" s="92" t="str">
        <f t="shared" si="1377"/>
        <v/>
      </c>
      <c r="U8716" s="5"/>
      <c r="V8716" s="5"/>
      <c r="W8716" s="94" t="str">
        <f t="shared" si="1375"/>
        <v/>
      </c>
      <c r="X8716" s="94" t="str">
        <f t="shared" si="1378"/>
        <v/>
      </c>
      <c r="Y8716" s="5"/>
      <c r="BK8716" s="8"/>
      <c r="BL8716" s="5"/>
      <c r="BM8716" s="5"/>
      <c r="BN8716" s="5"/>
      <c r="BO8716" s="5"/>
      <c r="BP8716" s="1"/>
      <c r="BQ8716" s="1"/>
      <c r="BR8716" s="1"/>
      <c r="BS8716" s="1"/>
      <c r="BT8716" s="1"/>
      <c r="BU8716" s="4"/>
      <c r="BV8716" s="1"/>
      <c r="BW8716" s="3"/>
      <c r="BX8716" s="4"/>
      <c r="BY8716" s="5"/>
      <c r="BZ8716" s="5"/>
      <c r="CA8716" s="5"/>
      <c r="CB8716" s="5"/>
      <c r="CC8716" s="5"/>
      <c r="CD8716" s="43"/>
    </row>
    <row r="8717" spans="1:82" x14ac:dyDescent="0.25">
      <c r="A8717" s="8"/>
      <c r="B8717" s="5"/>
      <c r="C8717" s="5"/>
      <c r="D8717" s="5"/>
      <c r="E8717" s="5"/>
      <c r="F8717" s="94" t="str">
        <f t="shared" si="1369"/>
        <v/>
      </c>
      <c r="G8717" s="94" t="str">
        <f t="shared" si="1370"/>
        <v/>
      </c>
      <c r="H8717" s="127" t="str">
        <f>IF(A8717&lt;&gt;"",IF(MID(C8717,1,1)="c",$AS$26,IF(MID(C8717,1,1)="r",$AS$41,IF(MID(C8717,1,1)="p",#REF!,#REF!))),"")</f>
        <v/>
      </c>
      <c r="I8717" s="92" t="str">
        <f t="shared" si="1371"/>
        <v/>
      </c>
      <c r="J8717" s="92" t="str">
        <f t="shared" si="1372"/>
        <v/>
      </c>
      <c r="K8717" s="92" t="str">
        <f t="shared" si="1373"/>
        <v/>
      </c>
      <c r="L8717" s="92" t="str">
        <f t="shared" si="1374"/>
        <v/>
      </c>
      <c r="M8717" s="95" t="str">
        <f>IF(A8717&lt;&gt;"",IF(MID(C8717,1,1)="c",SigmaEpsConcrete(I8717,$AN$30:$AN$33,$AR$30:$AR$33,$AS$26,$AS$27,$AS$28,$AQ$20,$AU$19),""),"")</f>
        <v/>
      </c>
      <c r="N8717" s="95" t="str">
        <f>IF(A8717&lt;&gt;"",IF(MID(C8717,1,1)="r",SigmaEpsReinf(J8717,$AS$42:$AS$43,$AS$41,$AS$39,$AS$40,$AQ$38),""),"")</f>
        <v/>
      </c>
      <c r="Q8717" s="92" t="str">
        <f t="shared" si="1376"/>
        <v/>
      </c>
      <c r="R8717" s="92" t="str">
        <f t="shared" si="1377"/>
        <v/>
      </c>
      <c r="U8717" s="5"/>
      <c r="V8717" s="5"/>
      <c r="W8717" s="94" t="str">
        <f t="shared" si="1375"/>
        <v/>
      </c>
      <c r="X8717" s="94" t="str">
        <f t="shared" si="1378"/>
        <v/>
      </c>
      <c r="Y8717" s="5"/>
      <c r="BK8717" s="8"/>
      <c r="BL8717" s="5"/>
      <c r="BM8717" s="5"/>
      <c r="BN8717" s="5"/>
      <c r="BO8717" s="5"/>
      <c r="BP8717" s="1"/>
      <c r="BQ8717" s="1"/>
      <c r="BR8717" s="1"/>
      <c r="BS8717" s="1"/>
      <c r="BT8717" s="1"/>
      <c r="BU8717" s="4"/>
      <c r="BV8717" s="1"/>
      <c r="BW8717" s="3"/>
      <c r="BX8717" s="4"/>
      <c r="BY8717" s="5"/>
      <c r="BZ8717" s="5"/>
      <c r="CA8717" s="5"/>
      <c r="CB8717" s="5"/>
      <c r="CC8717" s="5"/>
      <c r="CD8717" s="43"/>
    </row>
    <row r="8718" spans="1:82" x14ac:dyDescent="0.25">
      <c r="A8718" s="8"/>
      <c r="B8718" s="5"/>
      <c r="C8718" s="5"/>
      <c r="D8718" s="5"/>
      <c r="E8718" s="5"/>
      <c r="F8718" s="94" t="str">
        <f t="shared" si="1369"/>
        <v/>
      </c>
      <c r="G8718" s="94" t="str">
        <f t="shared" si="1370"/>
        <v/>
      </c>
      <c r="H8718" s="127" t="str">
        <f>IF(A8718&lt;&gt;"",IF(MID(C8718,1,1)="c",$AS$26,IF(MID(C8718,1,1)="r",$AS$41,IF(MID(C8718,1,1)="p",#REF!,#REF!))),"")</f>
        <v/>
      </c>
      <c r="I8718" s="92" t="str">
        <f t="shared" si="1371"/>
        <v/>
      </c>
      <c r="J8718" s="92" t="str">
        <f t="shared" si="1372"/>
        <v/>
      </c>
      <c r="K8718" s="92" t="str">
        <f t="shared" si="1373"/>
        <v/>
      </c>
      <c r="L8718" s="92" t="str">
        <f t="shared" si="1374"/>
        <v/>
      </c>
      <c r="M8718" s="95" t="str">
        <f>IF(A8718&lt;&gt;"",IF(MID(C8718,1,1)="c",SigmaEpsConcrete(I8718,$AN$30:$AN$33,$AR$30:$AR$33,$AS$26,$AS$27,$AS$28,$AQ$20,$AU$19),""),"")</f>
        <v/>
      </c>
      <c r="N8718" s="95" t="str">
        <f>IF(A8718&lt;&gt;"",IF(MID(C8718,1,1)="r",SigmaEpsReinf(J8718,$AS$42:$AS$43,$AS$41,$AS$39,$AS$40,$AQ$38),""),"")</f>
        <v/>
      </c>
      <c r="Q8718" s="92" t="str">
        <f t="shared" si="1376"/>
        <v/>
      </c>
      <c r="R8718" s="92" t="str">
        <f t="shared" si="1377"/>
        <v/>
      </c>
      <c r="U8718" s="5"/>
      <c r="V8718" s="5"/>
      <c r="W8718" s="94" t="str">
        <f t="shared" si="1375"/>
        <v/>
      </c>
      <c r="X8718" s="94" t="str">
        <f t="shared" si="1378"/>
        <v/>
      </c>
      <c r="Y8718" s="5"/>
      <c r="BK8718" s="8"/>
      <c r="BL8718" s="5"/>
      <c r="BM8718" s="5"/>
      <c r="BN8718" s="5"/>
      <c r="BO8718" s="5"/>
      <c r="BP8718" s="1"/>
      <c r="BQ8718" s="1"/>
      <c r="BR8718" s="1"/>
      <c r="BS8718" s="1"/>
      <c r="BT8718" s="1"/>
      <c r="BU8718" s="4"/>
      <c r="BV8718" s="1"/>
      <c r="BW8718" s="3"/>
      <c r="BX8718" s="4"/>
      <c r="BY8718" s="5"/>
      <c r="BZ8718" s="5"/>
      <c r="CA8718" s="5"/>
      <c r="CB8718" s="5"/>
      <c r="CC8718" s="5"/>
      <c r="CD8718" s="43"/>
    </row>
    <row r="8719" spans="1:82" x14ac:dyDescent="0.25">
      <c r="A8719" s="8"/>
      <c r="B8719" s="5"/>
      <c r="C8719" s="5"/>
      <c r="D8719" s="5"/>
      <c r="E8719" s="5"/>
      <c r="F8719" s="94" t="str">
        <f t="shared" si="1369"/>
        <v/>
      </c>
      <c r="G8719" s="94" t="str">
        <f t="shared" si="1370"/>
        <v/>
      </c>
      <c r="H8719" s="127" t="str">
        <f>IF(A8719&lt;&gt;"",IF(MID(C8719,1,1)="c",$AS$26,IF(MID(C8719,1,1)="r",$AS$41,IF(MID(C8719,1,1)="p",#REF!,#REF!))),"")</f>
        <v/>
      </c>
      <c r="I8719" s="92" t="str">
        <f t="shared" si="1371"/>
        <v/>
      </c>
      <c r="J8719" s="92" t="str">
        <f t="shared" si="1372"/>
        <v/>
      </c>
      <c r="K8719" s="92" t="str">
        <f t="shared" si="1373"/>
        <v/>
      </c>
      <c r="L8719" s="92" t="str">
        <f t="shared" si="1374"/>
        <v/>
      </c>
      <c r="M8719" s="95" t="str">
        <f>IF(A8719&lt;&gt;"",IF(MID(C8719,1,1)="c",SigmaEpsConcrete(I8719,$AN$30:$AN$33,$AR$30:$AR$33,$AS$26,$AS$27,$AS$28,$AQ$20,$AU$19),""),"")</f>
        <v/>
      </c>
      <c r="N8719" s="95" t="str">
        <f>IF(A8719&lt;&gt;"",IF(MID(C8719,1,1)="r",SigmaEpsReinf(J8719,$AS$42:$AS$43,$AS$41,$AS$39,$AS$40,$AQ$38),""),"")</f>
        <v/>
      </c>
      <c r="Q8719" s="92" t="str">
        <f t="shared" si="1376"/>
        <v/>
      </c>
      <c r="R8719" s="92" t="str">
        <f t="shared" si="1377"/>
        <v/>
      </c>
      <c r="U8719" s="5"/>
      <c r="V8719" s="5"/>
      <c r="W8719" s="94" t="str">
        <f t="shared" si="1375"/>
        <v/>
      </c>
      <c r="X8719" s="94" t="str">
        <f t="shared" si="1378"/>
        <v/>
      </c>
      <c r="Y8719" s="5"/>
      <c r="BK8719" s="8"/>
      <c r="BL8719" s="5"/>
      <c r="BM8719" s="5"/>
      <c r="BN8719" s="5"/>
      <c r="BO8719" s="5"/>
      <c r="BP8719" s="1"/>
      <c r="BQ8719" s="1"/>
      <c r="BR8719" s="1"/>
      <c r="BS8719" s="1"/>
      <c r="BT8719" s="1"/>
      <c r="BU8719" s="4"/>
      <c r="BV8719" s="1"/>
      <c r="BW8719" s="3"/>
      <c r="BX8719" s="4"/>
      <c r="BY8719" s="5"/>
      <c r="BZ8719" s="5"/>
      <c r="CA8719" s="5"/>
      <c r="CB8719" s="5"/>
      <c r="CC8719" s="5"/>
      <c r="CD8719" s="43"/>
    </row>
    <row r="8720" spans="1:82" x14ac:dyDescent="0.25">
      <c r="A8720" s="8"/>
      <c r="B8720" s="5"/>
      <c r="C8720" s="5"/>
      <c r="D8720" s="5"/>
      <c r="E8720" s="5"/>
      <c r="F8720" s="94" t="str">
        <f t="shared" si="1369"/>
        <v/>
      </c>
      <c r="G8720" s="94" t="str">
        <f t="shared" si="1370"/>
        <v/>
      </c>
      <c r="H8720" s="127" t="str">
        <f>IF(A8720&lt;&gt;"",IF(MID(C8720,1,1)="c",$AS$26,IF(MID(C8720,1,1)="r",$AS$41,IF(MID(C8720,1,1)="p",#REF!,#REF!))),"")</f>
        <v/>
      </c>
      <c r="I8720" s="92" t="str">
        <f t="shared" si="1371"/>
        <v/>
      </c>
      <c r="J8720" s="92" t="str">
        <f t="shared" si="1372"/>
        <v/>
      </c>
      <c r="K8720" s="92" t="str">
        <f t="shared" si="1373"/>
        <v/>
      </c>
      <c r="L8720" s="92" t="str">
        <f t="shared" si="1374"/>
        <v/>
      </c>
      <c r="M8720" s="95" t="str">
        <f>IF(A8720&lt;&gt;"",IF(MID(C8720,1,1)="c",SigmaEpsConcrete(I8720,$AN$30:$AN$33,$AR$30:$AR$33,$AS$26,$AS$27,$AS$28,$AQ$20,$AU$19),""),"")</f>
        <v/>
      </c>
      <c r="N8720" s="95" t="str">
        <f>IF(A8720&lt;&gt;"",IF(MID(C8720,1,1)="r",SigmaEpsReinf(J8720,$AS$42:$AS$43,$AS$41,$AS$39,$AS$40,$AQ$38),""),"")</f>
        <v/>
      </c>
      <c r="Q8720" s="92" t="str">
        <f t="shared" si="1376"/>
        <v/>
      </c>
      <c r="R8720" s="92" t="str">
        <f t="shared" si="1377"/>
        <v/>
      </c>
      <c r="U8720" s="5"/>
      <c r="V8720" s="5"/>
      <c r="W8720" s="94" t="str">
        <f t="shared" si="1375"/>
        <v/>
      </c>
      <c r="X8720" s="94" t="str">
        <f t="shared" si="1378"/>
        <v/>
      </c>
      <c r="Y8720" s="5"/>
      <c r="BK8720" s="8"/>
      <c r="BL8720" s="5"/>
      <c r="BM8720" s="5"/>
      <c r="BN8720" s="5"/>
      <c r="BO8720" s="5"/>
      <c r="BP8720" s="1"/>
      <c r="BQ8720" s="1"/>
      <c r="BR8720" s="1"/>
      <c r="BS8720" s="1"/>
      <c r="BT8720" s="1"/>
      <c r="BU8720" s="4"/>
      <c r="BV8720" s="1"/>
      <c r="BW8720" s="3"/>
      <c r="BX8720" s="4"/>
      <c r="BY8720" s="5"/>
      <c r="BZ8720" s="5"/>
      <c r="CA8720" s="5"/>
      <c r="CB8720" s="5"/>
      <c r="CC8720" s="5"/>
      <c r="CD8720" s="43"/>
    </row>
    <row r="8721" spans="1:82" x14ac:dyDescent="0.25">
      <c r="A8721" s="8"/>
      <c r="B8721" s="5"/>
      <c r="C8721" s="5"/>
      <c r="D8721" s="5"/>
      <c r="E8721" s="5"/>
      <c r="F8721" s="94" t="str">
        <f t="shared" si="1369"/>
        <v/>
      </c>
      <c r="G8721" s="94" t="str">
        <f t="shared" si="1370"/>
        <v/>
      </c>
      <c r="H8721" s="127" t="str">
        <f>IF(A8721&lt;&gt;"",IF(MID(C8721,1,1)="c",$AS$26,IF(MID(C8721,1,1)="r",$AS$41,IF(MID(C8721,1,1)="p",#REF!,#REF!))),"")</f>
        <v/>
      </c>
      <c r="I8721" s="92" t="str">
        <f t="shared" si="1371"/>
        <v/>
      </c>
      <c r="J8721" s="92" t="str">
        <f t="shared" si="1372"/>
        <v/>
      </c>
      <c r="K8721" s="92" t="str">
        <f t="shared" si="1373"/>
        <v/>
      </c>
      <c r="L8721" s="92" t="str">
        <f t="shared" si="1374"/>
        <v/>
      </c>
      <c r="M8721" s="95" t="str">
        <f>IF(A8721&lt;&gt;"",IF(MID(C8721,1,1)="c",SigmaEpsConcrete(I8721,$AN$30:$AN$33,$AR$30:$AR$33,$AS$26,$AS$27,$AS$28,$AQ$20,$AU$19),""),"")</f>
        <v/>
      </c>
      <c r="N8721" s="95" t="str">
        <f>IF(A8721&lt;&gt;"",IF(MID(C8721,1,1)="r",SigmaEpsReinf(J8721,$AS$42:$AS$43,$AS$41,$AS$39,$AS$40,$AQ$38),""),"")</f>
        <v/>
      </c>
      <c r="Q8721" s="92" t="str">
        <f t="shared" si="1376"/>
        <v/>
      </c>
      <c r="R8721" s="92" t="str">
        <f t="shared" si="1377"/>
        <v/>
      </c>
      <c r="U8721" s="5"/>
      <c r="V8721" s="5"/>
      <c r="W8721" s="94" t="str">
        <f t="shared" si="1375"/>
        <v/>
      </c>
      <c r="X8721" s="94" t="str">
        <f t="shared" si="1378"/>
        <v/>
      </c>
      <c r="Y8721" s="5"/>
      <c r="BK8721" s="8"/>
      <c r="BL8721" s="5"/>
      <c r="BM8721" s="5"/>
      <c r="BN8721" s="5"/>
      <c r="BO8721" s="5"/>
      <c r="BP8721" s="1"/>
      <c r="BQ8721" s="1"/>
      <c r="BR8721" s="1"/>
      <c r="BS8721" s="1"/>
      <c r="BT8721" s="1"/>
      <c r="BU8721" s="4"/>
      <c r="BV8721" s="1"/>
      <c r="BW8721" s="3"/>
      <c r="BX8721" s="4"/>
      <c r="BY8721" s="5"/>
      <c r="BZ8721" s="5"/>
      <c r="CA8721" s="5"/>
      <c r="CB8721" s="5"/>
      <c r="CC8721" s="5"/>
      <c r="CD8721" s="43"/>
    </row>
    <row r="8722" spans="1:82" x14ac:dyDescent="0.25">
      <c r="A8722" s="8"/>
      <c r="B8722" s="5"/>
      <c r="C8722" s="5"/>
      <c r="D8722" s="5"/>
      <c r="E8722" s="5"/>
      <c r="F8722" s="94" t="str">
        <f t="shared" si="1369"/>
        <v/>
      </c>
      <c r="G8722" s="94" t="str">
        <f t="shared" si="1370"/>
        <v/>
      </c>
      <c r="H8722" s="127" t="str">
        <f>IF(A8722&lt;&gt;"",IF(MID(C8722,1,1)="c",$AS$26,IF(MID(C8722,1,1)="r",$AS$41,IF(MID(C8722,1,1)="p",#REF!,#REF!))),"")</f>
        <v/>
      </c>
      <c r="I8722" s="92" t="str">
        <f t="shared" si="1371"/>
        <v/>
      </c>
      <c r="J8722" s="92" t="str">
        <f t="shared" si="1372"/>
        <v/>
      </c>
      <c r="K8722" s="92" t="str">
        <f t="shared" si="1373"/>
        <v/>
      </c>
      <c r="L8722" s="92" t="str">
        <f t="shared" si="1374"/>
        <v/>
      </c>
      <c r="M8722" s="95" t="str">
        <f>IF(A8722&lt;&gt;"",IF(MID(C8722,1,1)="c",SigmaEpsConcrete(I8722,$AN$30:$AN$33,$AR$30:$AR$33,$AS$26,$AS$27,$AS$28,$AQ$20,$AU$19),""),"")</f>
        <v/>
      </c>
      <c r="N8722" s="95" t="str">
        <f>IF(A8722&lt;&gt;"",IF(MID(C8722,1,1)="r",SigmaEpsReinf(J8722,$AS$42:$AS$43,$AS$41,$AS$39,$AS$40,$AQ$38),""),"")</f>
        <v/>
      </c>
      <c r="Q8722" s="92" t="str">
        <f t="shared" si="1376"/>
        <v/>
      </c>
      <c r="R8722" s="92" t="str">
        <f t="shared" si="1377"/>
        <v/>
      </c>
      <c r="U8722" s="5"/>
      <c r="V8722" s="5"/>
      <c r="W8722" s="94" t="str">
        <f t="shared" si="1375"/>
        <v/>
      </c>
      <c r="X8722" s="94" t="str">
        <f t="shared" si="1378"/>
        <v/>
      </c>
      <c r="Y8722" s="5"/>
      <c r="BK8722" s="8"/>
      <c r="BL8722" s="5"/>
      <c r="BM8722" s="5"/>
      <c r="BN8722" s="5"/>
      <c r="BO8722" s="5"/>
      <c r="BP8722" s="1"/>
      <c r="BQ8722" s="1"/>
      <c r="BR8722" s="1"/>
      <c r="BS8722" s="1"/>
      <c r="BT8722" s="1"/>
      <c r="BU8722" s="4"/>
      <c r="BV8722" s="1"/>
      <c r="BW8722" s="3"/>
      <c r="BX8722" s="4"/>
      <c r="BY8722" s="5"/>
      <c r="BZ8722" s="5"/>
      <c r="CA8722" s="5"/>
      <c r="CB8722" s="5"/>
      <c r="CC8722" s="5"/>
      <c r="CD8722" s="43"/>
    </row>
    <row r="8723" spans="1:82" x14ac:dyDescent="0.25">
      <c r="A8723" s="8"/>
      <c r="B8723" s="5"/>
      <c r="C8723" s="5"/>
      <c r="D8723" s="5"/>
      <c r="E8723" s="5"/>
      <c r="F8723" s="94" t="str">
        <f t="shared" si="1369"/>
        <v/>
      </c>
      <c r="G8723" s="94" t="str">
        <f t="shared" si="1370"/>
        <v/>
      </c>
      <c r="H8723" s="127" t="str">
        <f>IF(A8723&lt;&gt;"",IF(MID(C8723,1,1)="c",$AS$26,IF(MID(C8723,1,1)="r",$AS$41,IF(MID(C8723,1,1)="p",#REF!,#REF!))),"")</f>
        <v/>
      </c>
      <c r="I8723" s="92" t="str">
        <f t="shared" si="1371"/>
        <v/>
      </c>
      <c r="J8723" s="92" t="str">
        <f t="shared" si="1372"/>
        <v/>
      </c>
      <c r="K8723" s="92" t="str">
        <f t="shared" si="1373"/>
        <v/>
      </c>
      <c r="L8723" s="92" t="str">
        <f t="shared" si="1374"/>
        <v/>
      </c>
      <c r="M8723" s="95" t="str">
        <f>IF(A8723&lt;&gt;"",IF(MID(C8723,1,1)="c",SigmaEpsConcrete(I8723,$AN$30:$AN$33,$AR$30:$AR$33,$AS$26,$AS$27,$AS$28,$AQ$20,$AU$19),""),"")</f>
        <v/>
      </c>
      <c r="N8723" s="95" t="str">
        <f>IF(A8723&lt;&gt;"",IF(MID(C8723,1,1)="r",SigmaEpsReinf(J8723,$AS$42:$AS$43,$AS$41,$AS$39,$AS$40,$AQ$38),""),"")</f>
        <v/>
      </c>
      <c r="Q8723" s="92" t="str">
        <f t="shared" si="1376"/>
        <v/>
      </c>
      <c r="R8723" s="92" t="str">
        <f t="shared" si="1377"/>
        <v/>
      </c>
      <c r="U8723" s="5"/>
      <c r="V8723" s="5"/>
      <c r="W8723" s="94" t="str">
        <f t="shared" si="1375"/>
        <v/>
      </c>
      <c r="X8723" s="94" t="str">
        <f t="shared" si="1378"/>
        <v/>
      </c>
      <c r="Y8723" s="5"/>
      <c r="BK8723" s="8"/>
      <c r="BL8723" s="5"/>
      <c r="BM8723" s="5"/>
      <c r="BN8723" s="5"/>
      <c r="BO8723" s="5"/>
      <c r="BP8723" s="1"/>
      <c r="BQ8723" s="1"/>
      <c r="BR8723" s="1"/>
      <c r="BS8723" s="1"/>
      <c r="BT8723" s="1"/>
      <c r="BU8723" s="4"/>
      <c r="BV8723" s="1"/>
      <c r="BW8723" s="3"/>
      <c r="BX8723" s="4"/>
      <c r="BY8723" s="5"/>
      <c r="BZ8723" s="5"/>
      <c r="CA8723" s="5"/>
      <c r="CB8723" s="5"/>
      <c r="CC8723" s="5"/>
      <c r="CD8723" s="43"/>
    </row>
    <row r="8724" spans="1:82" x14ac:dyDescent="0.25">
      <c r="A8724" s="8"/>
      <c r="B8724" s="5"/>
      <c r="C8724" s="5"/>
      <c r="D8724" s="5"/>
      <c r="E8724" s="5"/>
      <c r="F8724" s="94" t="str">
        <f t="shared" si="1369"/>
        <v/>
      </c>
      <c r="G8724" s="94" t="str">
        <f t="shared" si="1370"/>
        <v/>
      </c>
      <c r="H8724" s="127" t="str">
        <f>IF(A8724&lt;&gt;"",IF(MID(C8724,1,1)="c",$AS$26,IF(MID(C8724,1,1)="r",$AS$41,IF(MID(C8724,1,1)="p",#REF!,#REF!))),"")</f>
        <v/>
      </c>
      <c r="I8724" s="92" t="str">
        <f t="shared" si="1371"/>
        <v/>
      </c>
      <c r="J8724" s="92" t="str">
        <f t="shared" si="1372"/>
        <v/>
      </c>
      <c r="K8724" s="92" t="str">
        <f t="shared" si="1373"/>
        <v/>
      </c>
      <c r="L8724" s="92" t="str">
        <f t="shared" si="1374"/>
        <v/>
      </c>
      <c r="M8724" s="95" t="str">
        <f>IF(A8724&lt;&gt;"",IF(MID(C8724,1,1)="c",SigmaEpsConcrete(I8724,$AN$30:$AN$33,$AR$30:$AR$33,$AS$26,$AS$27,$AS$28,$AQ$20,$AU$19),""),"")</f>
        <v/>
      </c>
      <c r="N8724" s="95" t="str">
        <f>IF(A8724&lt;&gt;"",IF(MID(C8724,1,1)="r",SigmaEpsReinf(J8724,$AS$42:$AS$43,$AS$41,$AS$39,$AS$40,$AQ$38),""),"")</f>
        <v/>
      </c>
      <c r="Q8724" s="92" t="str">
        <f t="shared" si="1376"/>
        <v/>
      </c>
      <c r="R8724" s="92" t="str">
        <f t="shared" si="1377"/>
        <v/>
      </c>
      <c r="U8724" s="5"/>
      <c r="V8724" s="5"/>
      <c r="W8724" s="94" t="str">
        <f t="shared" si="1375"/>
        <v/>
      </c>
      <c r="X8724" s="94" t="str">
        <f t="shared" si="1378"/>
        <v/>
      </c>
      <c r="Y8724" s="5"/>
      <c r="BK8724" s="8"/>
      <c r="BL8724" s="5"/>
      <c r="BM8724" s="5"/>
      <c r="BN8724" s="5"/>
      <c r="BO8724" s="5"/>
      <c r="BP8724" s="1"/>
      <c r="BQ8724" s="1"/>
      <c r="BR8724" s="1"/>
      <c r="BS8724" s="1"/>
      <c r="BT8724" s="1"/>
      <c r="BU8724" s="4"/>
      <c r="BV8724" s="1"/>
      <c r="BW8724" s="3"/>
      <c r="BX8724" s="4"/>
      <c r="BY8724" s="5"/>
      <c r="BZ8724" s="5"/>
      <c r="CA8724" s="5"/>
      <c r="CB8724" s="5"/>
      <c r="CC8724" s="5"/>
      <c r="CD8724" s="43"/>
    </row>
    <row r="8725" spans="1:82" x14ac:dyDescent="0.25">
      <c r="A8725" s="8"/>
      <c r="B8725" s="5"/>
      <c r="C8725" s="5"/>
      <c r="D8725" s="5"/>
      <c r="E8725" s="5"/>
      <c r="F8725" s="94" t="str">
        <f t="shared" si="1369"/>
        <v/>
      </c>
      <c r="G8725" s="94" t="str">
        <f t="shared" si="1370"/>
        <v/>
      </c>
      <c r="H8725" s="127" t="str">
        <f>IF(A8725&lt;&gt;"",IF(MID(C8725,1,1)="c",$AS$26,IF(MID(C8725,1,1)="r",$AS$41,IF(MID(C8725,1,1)="p",#REF!,#REF!))),"")</f>
        <v/>
      </c>
      <c r="I8725" s="92" t="str">
        <f t="shared" si="1371"/>
        <v/>
      </c>
      <c r="J8725" s="92" t="str">
        <f t="shared" si="1372"/>
        <v/>
      </c>
      <c r="K8725" s="92" t="str">
        <f t="shared" si="1373"/>
        <v/>
      </c>
      <c r="L8725" s="92" t="str">
        <f t="shared" si="1374"/>
        <v/>
      </c>
      <c r="M8725" s="95" t="str">
        <f>IF(A8725&lt;&gt;"",IF(MID(C8725,1,1)="c",SigmaEpsConcrete(I8725,$AN$30:$AN$33,$AR$30:$AR$33,$AS$26,$AS$27,$AS$28,$AQ$20,$AU$19),""),"")</f>
        <v/>
      </c>
      <c r="N8725" s="95" t="str">
        <f>IF(A8725&lt;&gt;"",IF(MID(C8725,1,1)="r",SigmaEpsReinf(J8725,$AS$42:$AS$43,$AS$41,$AS$39,$AS$40,$AQ$38),""),"")</f>
        <v/>
      </c>
      <c r="Q8725" s="92" t="str">
        <f t="shared" si="1376"/>
        <v/>
      </c>
      <c r="R8725" s="92" t="str">
        <f t="shared" si="1377"/>
        <v/>
      </c>
      <c r="U8725" s="5"/>
      <c r="V8725" s="5"/>
      <c r="W8725" s="94" t="str">
        <f t="shared" si="1375"/>
        <v/>
      </c>
      <c r="X8725" s="94" t="str">
        <f t="shared" si="1378"/>
        <v/>
      </c>
      <c r="Y8725" s="5"/>
      <c r="BK8725" s="8"/>
      <c r="BL8725" s="5"/>
      <c r="BM8725" s="5"/>
      <c r="BN8725" s="5"/>
      <c r="BO8725" s="5"/>
      <c r="BP8725" s="1"/>
      <c r="BQ8725" s="1"/>
      <c r="BR8725" s="1"/>
      <c r="BS8725" s="1"/>
      <c r="BT8725" s="1"/>
      <c r="BU8725" s="4"/>
      <c r="BV8725" s="1"/>
      <c r="BW8725" s="3"/>
      <c r="BX8725" s="4"/>
      <c r="BY8725" s="5"/>
      <c r="BZ8725" s="5"/>
      <c r="CA8725" s="5"/>
      <c r="CB8725" s="5"/>
      <c r="CC8725" s="5"/>
      <c r="CD8725" s="43"/>
    </row>
    <row r="8726" spans="1:82" x14ac:dyDescent="0.25">
      <c r="A8726" s="8"/>
      <c r="B8726" s="5"/>
      <c r="C8726" s="5"/>
      <c r="D8726" s="5"/>
      <c r="E8726" s="5"/>
      <c r="F8726" s="94" t="str">
        <f t="shared" si="1369"/>
        <v/>
      </c>
      <c r="G8726" s="94" t="str">
        <f t="shared" si="1370"/>
        <v/>
      </c>
      <c r="H8726" s="127" t="str">
        <f>IF(A8726&lt;&gt;"",IF(MID(C8726,1,1)="c",$AS$26,IF(MID(C8726,1,1)="r",$AS$41,IF(MID(C8726,1,1)="p",#REF!,#REF!))),"")</f>
        <v/>
      </c>
      <c r="I8726" s="92" t="str">
        <f t="shared" si="1371"/>
        <v/>
      </c>
      <c r="J8726" s="92" t="str">
        <f t="shared" si="1372"/>
        <v/>
      </c>
      <c r="K8726" s="92" t="str">
        <f t="shared" si="1373"/>
        <v/>
      </c>
      <c r="L8726" s="92" t="str">
        <f t="shared" si="1374"/>
        <v/>
      </c>
      <c r="M8726" s="95" t="str">
        <f>IF(A8726&lt;&gt;"",IF(MID(C8726,1,1)="c",SigmaEpsConcrete(I8726,$AN$30:$AN$33,$AR$30:$AR$33,$AS$26,$AS$27,$AS$28,$AQ$20,$AU$19),""),"")</f>
        <v/>
      </c>
      <c r="N8726" s="95" t="str">
        <f>IF(A8726&lt;&gt;"",IF(MID(C8726,1,1)="r",SigmaEpsReinf(J8726,$AS$42:$AS$43,$AS$41,$AS$39,$AS$40,$AQ$38),""),"")</f>
        <v/>
      </c>
      <c r="Q8726" s="92" t="str">
        <f t="shared" si="1376"/>
        <v/>
      </c>
      <c r="R8726" s="92" t="str">
        <f t="shared" si="1377"/>
        <v/>
      </c>
      <c r="U8726" s="5"/>
      <c r="V8726" s="5"/>
      <c r="W8726" s="94" t="str">
        <f t="shared" si="1375"/>
        <v/>
      </c>
      <c r="X8726" s="94" t="str">
        <f t="shared" si="1378"/>
        <v/>
      </c>
      <c r="Y8726" s="5"/>
      <c r="BK8726" s="8"/>
      <c r="BL8726" s="5"/>
      <c r="BM8726" s="5"/>
      <c r="BN8726" s="5"/>
      <c r="BO8726" s="5"/>
      <c r="BP8726" s="1"/>
      <c r="BQ8726" s="1"/>
      <c r="BR8726" s="1"/>
      <c r="BS8726" s="1"/>
      <c r="BT8726" s="1"/>
      <c r="BU8726" s="4"/>
      <c r="BV8726" s="1"/>
      <c r="BW8726" s="3"/>
      <c r="BX8726" s="4"/>
      <c r="BY8726" s="5"/>
      <c r="BZ8726" s="5"/>
      <c r="CA8726" s="5"/>
      <c r="CB8726" s="5"/>
      <c r="CC8726" s="5"/>
      <c r="CD8726" s="43"/>
    </row>
    <row r="8727" spans="1:82" x14ac:dyDescent="0.25">
      <c r="A8727" s="8"/>
      <c r="B8727" s="5"/>
      <c r="C8727" s="5"/>
      <c r="D8727" s="5"/>
      <c r="E8727" s="5"/>
      <c r="F8727" s="94" t="str">
        <f t="shared" si="1369"/>
        <v/>
      </c>
      <c r="G8727" s="94" t="str">
        <f t="shared" si="1370"/>
        <v/>
      </c>
      <c r="H8727" s="127" t="str">
        <f>IF(A8727&lt;&gt;"",IF(MID(C8727,1,1)="c",$AS$26,IF(MID(C8727,1,1)="r",$AS$41,IF(MID(C8727,1,1)="p",#REF!,#REF!))),"")</f>
        <v/>
      </c>
      <c r="I8727" s="92" t="str">
        <f t="shared" si="1371"/>
        <v/>
      </c>
      <c r="J8727" s="92" t="str">
        <f t="shared" si="1372"/>
        <v/>
      </c>
      <c r="K8727" s="92" t="str">
        <f t="shared" si="1373"/>
        <v/>
      </c>
      <c r="L8727" s="92" t="str">
        <f t="shared" si="1374"/>
        <v/>
      </c>
      <c r="M8727" s="95" t="str">
        <f>IF(A8727&lt;&gt;"",IF(MID(C8727,1,1)="c",SigmaEpsConcrete(I8727,$AN$30:$AN$33,$AR$30:$AR$33,$AS$26,$AS$27,$AS$28,$AQ$20,$AU$19),""),"")</f>
        <v/>
      </c>
      <c r="N8727" s="95" t="str">
        <f>IF(A8727&lt;&gt;"",IF(MID(C8727,1,1)="r",SigmaEpsReinf(J8727,$AS$42:$AS$43,$AS$41,$AS$39,$AS$40,$AQ$38),""),"")</f>
        <v/>
      </c>
      <c r="Q8727" s="92" t="str">
        <f t="shared" si="1376"/>
        <v/>
      </c>
      <c r="R8727" s="92" t="str">
        <f t="shared" si="1377"/>
        <v/>
      </c>
      <c r="U8727" s="5"/>
      <c r="V8727" s="5"/>
      <c r="W8727" s="94" t="str">
        <f t="shared" si="1375"/>
        <v/>
      </c>
      <c r="X8727" s="94" t="str">
        <f t="shared" si="1378"/>
        <v/>
      </c>
      <c r="Y8727" s="5"/>
      <c r="BK8727" s="8"/>
      <c r="BL8727" s="5"/>
      <c r="BM8727" s="5"/>
      <c r="BN8727" s="5"/>
      <c r="BO8727" s="5"/>
      <c r="BP8727" s="1"/>
      <c r="BQ8727" s="1"/>
      <c r="BR8727" s="1"/>
      <c r="BS8727" s="1"/>
      <c r="BT8727" s="1"/>
      <c r="BU8727" s="4"/>
      <c r="BV8727" s="1"/>
      <c r="BW8727" s="3"/>
      <c r="BX8727" s="4"/>
      <c r="BY8727" s="5"/>
      <c r="BZ8727" s="5"/>
      <c r="CA8727" s="5"/>
      <c r="CB8727" s="5"/>
      <c r="CC8727" s="5"/>
      <c r="CD8727" s="43"/>
    </row>
    <row r="8728" spans="1:82" x14ac:dyDescent="0.25">
      <c r="A8728" s="8"/>
      <c r="B8728" s="5"/>
      <c r="C8728" s="5"/>
      <c r="D8728" s="5"/>
      <c r="E8728" s="5"/>
      <c r="F8728" s="94" t="str">
        <f t="shared" si="1369"/>
        <v/>
      </c>
      <c r="G8728" s="94" t="str">
        <f t="shared" si="1370"/>
        <v/>
      </c>
      <c r="H8728" s="127" t="str">
        <f>IF(A8728&lt;&gt;"",IF(MID(C8728,1,1)="c",$AS$26,IF(MID(C8728,1,1)="r",$AS$41,IF(MID(C8728,1,1)="p",#REF!,#REF!))),"")</f>
        <v/>
      </c>
      <c r="I8728" s="92" t="str">
        <f t="shared" si="1371"/>
        <v/>
      </c>
      <c r="J8728" s="92" t="str">
        <f t="shared" si="1372"/>
        <v/>
      </c>
      <c r="K8728" s="92" t="str">
        <f t="shared" si="1373"/>
        <v/>
      </c>
      <c r="L8728" s="92" t="str">
        <f t="shared" si="1374"/>
        <v/>
      </c>
      <c r="M8728" s="95" t="str">
        <f>IF(A8728&lt;&gt;"",IF(MID(C8728,1,1)="c",SigmaEpsConcrete(I8728,$AN$30:$AN$33,$AR$30:$AR$33,$AS$26,$AS$27,$AS$28,$AQ$20,$AU$19),""),"")</f>
        <v/>
      </c>
      <c r="N8728" s="95" t="str">
        <f>IF(A8728&lt;&gt;"",IF(MID(C8728,1,1)="r",SigmaEpsReinf(J8728,$AS$42:$AS$43,$AS$41,$AS$39,$AS$40,$AQ$38),""),"")</f>
        <v/>
      </c>
      <c r="Q8728" s="92" t="str">
        <f t="shared" si="1376"/>
        <v/>
      </c>
      <c r="R8728" s="92" t="str">
        <f t="shared" si="1377"/>
        <v/>
      </c>
      <c r="U8728" s="5"/>
      <c r="V8728" s="5"/>
      <c r="W8728" s="94" t="str">
        <f t="shared" si="1375"/>
        <v/>
      </c>
      <c r="X8728" s="94" t="str">
        <f t="shared" si="1378"/>
        <v/>
      </c>
      <c r="Y8728" s="5"/>
      <c r="BK8728" s="8"/>
      <c r="BL8728" s="5"/>
      <c r="BM8728" s="5"/>
      <c r="BN8728" s="5"/>
      <c r="BO8728" s="5"/>
      <c r="BP8728" s="1"/>
      <c r="BQ8728" s="1"/>
      <c r="BR8728" s="1"/>
      <c r="BS8728" s="1"/>
      <c r="BT8728" s="1"/>
      <c r="BU8728" s="4"/>
      <c r="BV8728" s="1"/>
      <c r="BW8728" s="3"/>
      <c r="BX8728" s="4"/>
      <c r="BY8728" s="5"/>
      <c r="BZ8728" s="5"/>
      <c r="CA8728" s="5"/>
      <c r="CB8728" s="5"/>
      <c r="CC8728" s="5"/>
      <c r="CD8728" s="43"/>
    </row>
    <row r="8729" spans="1:82" x14ac:dyDescent="0.25">
      <c r="A8729" s="8"/>
      <c r="B8729" s="5"/>
      <c r="C8729" s="5"/>
      <c r="D8729" s="5"/>
      <c r="E8729" s="5"/>
      <c r="F8729" s="94" t="str">
        <f t="shared" si="1369"/>
        <v/>
      </c>
      <c r="G8729" s="94" t="str">
        <f t="shared" si="1370"/>
        <v/>
      </c>
      <c r="H8729" s="127" t="str">
        <f>IF(A8729&lt;&gt;"",IF(MID(C8729,1,1)="c",$AS$26,IF(MID(C8729,1,1)="r",$AS$41,IF(MID(C8729,1,1)="p",#REF!,#REF!))),"")</f>
        <v/>
      </c>
      <c r="I8729" s="92" t="str">
        <f t="shared" si="1371"/>
        <v/>
      </c>
      <c r="J8729" s="92" t="str">
        <f t="shared" si="1372"/>
        <v/>
      </c>
      <c r="K8729" s="92" t="str">
        <f t="shared" si="1373"/>
        <v/>
      </c>
      <c r="L8729" s="92" t="str">
        <f t="shared" si="1374"/>
        <v/>
      </c>
      <c r="M8729" s="95" t="str">
        <f>IF(A8729&lt;&gt;"",IF(MID(C8729,1,1)="c",SigmaEpsConcrete(I8729,$AN$30:$AN$33,$AR$30:$AR$33,$AS$26,$AS$27,$AS$28,$AQ$20,$AU$19),""),"")</f>
        <v/>
      </c>
      <c r="N8729" s="95" t="str">
        <f>IF(A8729&lt;&gt;"",IF(MID(C8729,1,1)="r",SigmaEpsReinf(J8729,$AS$42:$AS$43,$AS$41,$AS$39,$AS$40,$AQ$38),""),"")</f>
        <v/>
      </c>
      <c r="Q8729" s="92" t="str">
        <f t="shared" si="1376"/>
        <v/>
      </c>
      <c r="R8729" s="92" t="str">
        <f t="shared" si="1377"/>
        <v/>
      </c>
      <c r="U8729" s="5"/>
      <c r="V8729" s="5"/>
      <c r="W8729" s="94" t="str">
        <f t="shared" si="1375"/>
        <v/>
      </c>
      <c r="X8729" s="94" t="str">
        <f t="shared" si="1378"/>
        <v/>
      </c>
      <c r="Y8729" s="5"/>
      <c r="BK8729" s="8"/>
      <c r="BL8729" s="5"/>
      <c r="BM8729" s="5"/>
      <c r="BN8729" s="5"/>
      <c r="BO8729" s="5"/>
      <c r="BP8729" s="1"/>
      <c r="BQ8729" s="1"/>
      <c r="BR8729" s="1"/>
      <c r="BS8729" s="1"/>
      <c r="BT8729" s="1"/>
      <c r="BU8729" s="4"/>
      <c r="BV8729" s="1"/>
      <c r="BW8729" s="3"/>
      <c r="BX8729" s="4"/>
      <c r="BY8729" s="5"/>
      <c r="BZ8729" s="5"/>
      <c r="CA8729" s="5"/>
      <c r="CB8729" s="5"/>
      <c r="CC8729" s="5"/>
      <c r="CD8729" s="43"/>
    </row>
    <row r="8730" spans="1:82" x14ac:dyDescent="0.25">
      <c r="A8730" s="8"/>
      <c r="B8730" s="5"/>
      <c r="C8730" s="5"/>
      <c r="D8730" s="5"/>
      <c r="E8730" s="5"/>
      <c r="F8730" s="94" t="str">
        <f t="shared" si="1369"/>
        <v/>
      </c>
      <c r="G8730" s="94" t="str">
        <f t="shared" si="1370"/>
        <v/>
      </c>
      <c r="H8730" s="127" t="str">
        <f>IF(A8730&lt;&gt;"",IF(MID(C8730,1,1)="c",$AS$26,IF(MID(C8730,1,1)="r",$AS$41,IF(MID(C8730,1,1)="p",#REF!,#REF!))),"")</f>
        <v/>
      </c>
      <c r="I8730" s="92" t="str">
        <f t="shared" si="1371"/>
        <v/>
      </c>
      <c r="J8730" s="92" t="str">
        <f t="shared" si="1372"/>
        <v/>
      </c>
      <c r="K8730" s="92" t="str">
        <f t="shared" si="1373"/>
        <v/>
      </c>
      <c r="L8730" s="92" t="str">
        <f t="shared" si="1374"/>
        <v/>
      </c>
      <c r="M8730" s="95" t="str">
        <f>IF(A8730&lt;&gt;"",IF(MID(C8730,1,1)="c",SigmaEpsConcrete(I8730,$AN$30:$AN$33,$AR$30:$AR$33,$AS$26,$AS$27,$AS$28,$AQ$20,$AU$19),""),"")</f>
        <v/>
      </c>
      <c r="N8730" s="95" t="str">
        <f>IF(A8730&lt;&gt;"",IF(MID(C8730,1,1)="r",SigmaEpsReinf(J8730,$AS$42:$AS$43,$AS$41,$AS$39,$AS$40,$AQ$38),""),"")</f>
        <v/>
      </c>
      <c r="Q8730" s="92" t="str">
        <f t="shared" si="1376"/>
        <v/>
      </c>
      <c r="R8730" s="92" t="str">
        <f t="shared" si="1377"/>
        <v/>
      </c>
      <c r="U8730" s="5"/>
      <c r="V8730" s="5"/>
      <c r="W8730" s="94" t="str">
        <f t="shared" si="1375"/>
        <v/>
      </c>
      <c r="X8730" s="94" t="str">
        <f t="shared" si="1378"/>
        <v/>
      </c>
      <c r="Y8730" s="5"/>
      <c r="BK8730" s="8"/>
      <c r="BL8730" s="5"/>
      <c r="BM8730" s="5"/>
      <c r="BN8730" s="5"/>
      <c r="BO8730" s="5"/>
      <c r="BP8730" s="1"/>
      <c r="BQ8730" s="1"/>
      <c r="BR8730" s="1"/>
      <c r="BS8730" s="1"/>
      <c r="BT8730" s="1"/>
      <c r="BU8730" s="4"/>
      <c r="BV8730" s="1"/>
      <c r="BW8730" s="3"/>
      <c r="BX8730" s="4"/>
      <c r="BY8730" s="5"/>
      <c r="BZ8730" s="5"/>
      <c r="CA8730" s="5"/>
      <c r="CB8730" s="5"/>
      <c r="CC8730" s="5"/>
      <c r="CD8730" s="43"/>
    </row>
    <row r="8731" spans="1:82" x14ac:dyDescent="0.25">
      <c r="A8731" s="8"/>
      <c r="B8731" s="5"/>
      <c r="C8731" s="5"/>
      <c r="D8731" s="5"/>
      <c r="E8731" s="5"/>
      <c r="F8731" s="94" t="str">
        <f t="shared" si="1369"/>
        <v/>
      </c>
      <c r="G8731" s="94" t="str">
        <f t="shared" si="1370"/>
        <v/>
      </c>
      <c r="H8731" s="127" t="str">
        <f>IF(A8731&lt;&gt;"",IF(MID(C8731,1,1)="c",$AS$26,IF(MID(C8731,1,1)="r",$AS$41,IF(MID(C8731,1,1)="p",#REF!,#REF!))),"")</f>
        <v/>
      </c>
      <c r="I8731" s="92" t="str">
        <f t="shared" si="1371"/>
        <v/>
      </c>
      <c r="J8731" s="92" t="str">
        <f t="shared" si="1372"/>
        <v/>
      </c>
      <c r="K8731" s="92" t="str">
        <f t="shared" si="1373"/>
        <v/>
      </c>
      <c r="L8731" s="92" t="str">
        <f t="shared" si="1374"/>
        <v/>
      </c>
      <c r="M8731" s="95" t="str">
        <f>IF(A8731&lt;&gt;"",IF(MID(C8731,1,1)="c",SigmaEpsConcrete(I8731,$AN$30:$AN$33,$AR$30:$AR$33,$AS$26,$AS$27,$AS$28,$AQ$20,$AU$19),""),"")</f>
        <v/>
      </c>
      <c r="N8731" s="95" t="str">
        <f>IF(A8731&lt;&gt;"",IF(MID(C8731,1,1)="r",SigmaEpsReinf(J8731,$AS$42:$AS$43,$AS$41,$AS$39,$AS$40,$AQ$38),""),"")</f>
        <v/>
      </c>
      <c r="Q8731" s="92" t="str">
        <f t="shared" si="1376"/>
        <v/>
      </c>
      <c r="R8731" s="92" t="str">
        <f t="shared" si="1377"/>
        <v/>
      </c>
      <c r="U8731" s="5"/>
      <c r="V8731" s="5"/>
      <c r="W8731" s="94" t="str">
        <f t="shared" si="1375"/>
        <v/>
      </c>
      <c r="X8731" s="94" t="str">
        <f t="shared" si="1378"/>
        <v/>
      </c>
      <c r="Y8731" s="5"/>
      <c r="BK8731" s="8"/>
      <c r="BL8731" s="5"/>
      <c r="BM8731" s="5"/>
      <c r="BN8731" s="5"/>
      <c r="BO8731" s="5"/>
      <c r="BP8731" s="1"/>
      <c r="BQ8731" s="1"/>
      <c r="BR8731" s="1"/>
      <c r="BS8731" s="1"/>
      <c r="BT8731" s="1"/>
      <c r="BU8731" s="4"/>
      <c r="BV8731" s="1"/>
      <c r="BW8731" s="3"/>
      <c r="BX8731" s="4"/>
      <c r="BY8731" s="5"/>
      <c r="BZ8731" s="5"/>
      <c r="CA8731" s="5"/>
      <c r="CB8731" s="5"/>
      <c r="CC8731" s="5"/>
      <c r="CD8731" s="43"/>
    </row>
    <row r="8732" spans="1:82" x14ac:dyDescent="0.25">
      <c r="A8732" s="8"/>
      <c r="B8732" s="5"/>
      <c r="C8732" s="5"/>
      <c r="D8732" s="5"/>
      <c r="E8732" s="5"/>
      <c r="F8732" s="94" t="str">
        <f t="shared" si="1369"/>
        <v/>
      </c>
      <c r="G8732" s="94" t="str">
        <f t="shared" si="1370"/>
        <v/>
      </c>
      <c r="H8732" s="127" t="str">
        <f>IF(A8732&lt;&gt;"",IF(MID(C8732,1,1)="c",$AS$26,IF(MID(C8732,1,1)="r",$AS$41,IF(MID(C8732,1,1)="p",#REF!,#REF!))),"")</f>
        <v/>
      </c>
      <c r="I8732" s="92" t="str">
        <f t="shared" si="1371"/>
        <v/>
      </c>
      <c r="J8732" s="92" t="str">
        <f t="shared" si="1372"/>
        <v/>
      </c>
      <c r="K8732" s="92" t="str">
        <f t="shared" si="1373"/>
        <v/>
      </c>
      <c r="L8732" s="92" t="str">
        <f t="shared" si="1374"/>
        <v/>
      </c>
      <c r="M8732" s="95" t="str">
        <f>IF(A8732&lt;&gt;"",IF(MID(C8732,1,1)="c",SigmaEpsConcrete(I8732,$AN$30:$AN$33,$AR$30:$AR$33,$AS$26,$AS$27,$AS$28,$AQ$20,$AU$19),""),"")</f>
        <v/>
      </c>
      <c r="N8732" s="95" t="str">
        <f>IF(A8732&lt;&gt;"",IF(MID(C8732,1,1)="r",SigmaEpsReinf(J8732,$AS$42:$AS$43,$AS$41,$AS$39,$AS$40,$AQ$38),""),"")</f>
        <v/>
      </c>
      <c r="Q8732" s="92" t="str">
        <f t="shared" si="1376"/>
        <v/>
      </c>
      <c r="R8732" s="92" t="str">
        <f t="shared" si="1377"/>
        <v/>
      </c>
      <c r="U8732" s="5"/>
      <c r="V8732" s="5"/>
      <c r="W8732" s="94" t="str">
        <f t="shared" si="1375"/>
        <v/>
      </c>
      <c r="X8732" s="94" t="str">
        <f t="shared" si="1378"/>
        <v/>
      </c>
      <c r="Y8732" s="5"/>
      <c r="BK8732" s="8"/>
      <c r="BL8732" s="5"/>
      <c r="BM8732" s="5"/>
      <c r="BN8732" s="5"/>
      <c r="BO8732" s="5"/>
      <c r="BP8732" s="1"/>
      <c r="BQ8732" s="1"/>
      <c r="BR8732" s="1"/>
      <c r="BS8732" s="1"/>
      <c r="BT8732" s="1"/>
      <c r="BU8732" s="4"/>
      <c r="BV8732" s="1"/>
      <c r="BW8732" s="3"/>
      <c r="BX8732" s="4"/>
      <c r="BY8732" s="5"/>
      <c r="BZ8732" s="5"/>
      <c r="CA8732" s="5"/>
      <c r="CB8732" s="5"/>
      <c r="CC8732" s="5"/>
      <c r="CD8732" s="43"/>
    </row>
    <row r="8733" spans="1:82" x14ac:dyDescent="0.25">
      <c r="A8733" s="8"/>
      <c r="B8733" s="5"/>
      <c r="C8733" s="5"/>
      <c r="D8733" s="5"/>
      <c r="E8733" s="5"/>
      <c r="F8733" s="94" t="str">
        <f t="shared" si="1369"/>
        <v/>
      </c>
      <c r="G8733" s="94" t="str">
        <f t="shared" si="1370"/>
        <v/>
      </c>
      <c r="H8733" s="127" t="str">
        <f>IF(A8733&lt;&gt;"",IF(MID(C8733,1,1)="c",$AS$26,IF(MID(C8733,1,1)="r",$AS$41,IF(MID(C8733,1,1)="p",#REF!,#REF!))),"")</f>
        <v/>
      </c>
      <c r="I8733" s="92" t="str">
        <f t="shared" si="1371"/>
        <v/>
      </c>
      <c r="J8733" s="92" t="str">
        <f t="shared" si="1372"/>
        <v/>
      </c>
      <c r="K8733" s="92" t="str">
        <f t="shared" si="1373"/>
        <v/>
      </c>
      <c r="L8733" s="92" t="str">
        <f t="shared" si="1374"/>
        <v/>
      </c>
      <c r="M8733" s="95" t="str">
        <f>IF(A8733&lt;&gt;"",IF(MID(C8733,1,1)="c",SigmaEpsConcrete(I8733,$AN$30:$AN$33,$AR$30:$AR$33,$AS$26,$AS$27,$AS$28,$AQ$20,$AU$19),""),"")</f>
        <v/>
      </c>
      <c r="N8733" s="95" t="str">
        <f>IF(A8733&lt;&gt;"",IF(MID(C8733,1,1)="r",SigmaEpsReinf(J8733,$AS$42:$AS$43,$AS$41,$AS$39,$AS$40,$AQ$38),""),"")</f>
        <v/>
      </c>
      <c r="Q8733" s="92" t="str">
        <f t="shared" si="1376"/>
        <v/>
      </c>
      <c r="R8733" s="92" t="str">
        <f t="shared" si="1377"/>
        <v/>
      </c>
      <c r="U8733" s="5"/>
      <c r="V8733" s="5"/>
      <c r="W8733" s="94" t="str">
        <f t="shared" si="1375"/>
        <v/>
      </c>
      <c r="X8733" s="94" t="str">
        <f t="shared" si="1378"/>
        <v/>
      </c>
      <c r="Y8733" s="5"/>
      <c r="BK8733" s="8"/>
      <c r="BL8733" s="5"/>
      <c r="BM8733" s="5"/>
      <c r="BN8733" s="5"/>
      <c r="BO8733" s="5"/>
      <c r="BP8733" s="1"/>
      <c r="BQ8733" s="1"/>
      <c r="BR8733" s="1"/>
      <c r="BS8733" s="1"/>
      <c r="BT8733" s="1"/>
      <c r="BU8733" s="4"/>
      <c r="BV8733" s="1"/>
      <c r="BW8733" s="3"/>
      <c r="BX8733" s="4"/>
      <c r="BY8733" s="5"/>
      <c r="BZ8733" s="5"/>
      <c r="CA8733" s="5"/>
      <c r="CB8733" s="5"/>
      <c r="CC8733" s="5"/>
      <c r="CD8733" s="43"/>
    </row>
    <row r="8734" spans="1:82" x14ac:dyDescent="0.25">
      <c r="A8734" s="8"/>
      <c r="B8734" s="5"/>
      <c r="C8734" s="5"/>
      <c r="D8734" s="5"/>
      <c r="E8734" s="5"/>
      <c r="F8734" s="94" t="str">
        <f t="shared" si="1369"/>
        <v/>
      </c>
      <c r="G8734" s="94" t="str">
        <f t="shared" si="1370"/>
        <v/>
      </c>
      <c r="H8734" s="127" t="str">
        <f>IF(A8734&lt;&gt;"",IF(MID(C8734,1,1)="c",$AS$26,IF(MID(C8734,1,1)="r",$AS$41,IF(MID(C8734,1,1)="p",#REF!,#REF!))),"")</f>
        <v/>
      </c>
      <c r="I8734" s="92" t="str">
        <f t="shared" si="1371"/>
        <v/>
      </c>
      <c r="J8734" s="92" t="str">
        <f t="shared" si="1372"/>
        <v/>
      </c>
      <c r="K8734" s="92" t="str">
        <f t="shared" si="1373"/>
        <v/>
      </c>
      <c r="L8734" s="92" t="str">
        <f t="shared" si="1374"/>
        <v/>
      </c>
      <c r="M8734" s="95" t="str">
        <f>IF(A8734&lt;&gt;"",IF(MID(C8734,1,1)="c",SigmaEpsConcrete(I8734,$AN$30:$AN$33,$AR$30:$AR$33,$AS$26,$AS$27,$AS$28,$AQ$20,$AU$19),""),"")</f>
        <v/>
      </c>
      <c r="N8734" s="95" t="str">
        <f>IF(A8734&lt;&gt;"",IF(MID(C8734,1,1)="r",SigmaEpsReinf(J8734,$AS$42:$AS$43,$AS$41,$AS$39,$AS$40,$AQ$38),""),"")</f>
        <v/>
      </c>
      <c r="Q8734" s="92" t="str">
        <f t="shared" si="1376"/>
        <v/>
      </c>
      <c r="R8734" s="92" t="str">
        <f t="shared" si="1377"/>
        <v/>
      </c>
      <c r="U8734" s="5"/>
      <c r="V8734" s="5"/>
      <c r="W8734" s="94" t="str">
        <f t="shared" si="1375"/>
        <v/>
      </c>
      <c r="X8734" s="94" t="str">
        <f t="shared" si="1378"/>
        <v/>
      </c>
      <c r="Y8734" s="5"/>
      <c r="BK8734" s="8"/>
      <c r="BL8734" s="5"/>
      <c r="BM8734" s="5"/>
      <c r="BN8734" s="5"/>
      <c r="BO8734" s="5"/>
      <c r="BP8734" s="1"/>
      <c r="BQ8734" s="1"/>
      <c r="BR8734" s="1"/>
      <c r="BS8734" s="1"/>
      <c r="BT8734" s="1"/>
      <c r="BU8734" s="4"/>
      <c r="BV8734" s="1"/>
      <c r="BW8734" s="3"/>
      <c r="BX8734" s="4"/>
      <c r="BY8734" s="5"/>
      <c r="BZ8734" s="5"/>
      <c r="CA8734" s="5"/>
      <c r="CB8734" s="5"/>
      <c r="CC8734" s="5"/>
      <c r="CD8734" s="43"/>
    </row>
    <row r="8735" spans="1:82" x14ac:dyDescent="0.25">
      <c r="A8735" s="8"/>
      <c r="B8735" s="5"/>
      <c r="C8735" s="5"/>
      <c r="D8735" s="5"/>
      <c r="E8735" s="5"/>
      <c r="F8735" s="94" t="str">
        <f t="shared" si="1369"/>
        <v/>
      </c>
      <c r="G8735" s="94" t="str">
        <f t="shared" si="1370"/>
        <v/>
      </c>
      <c r="H8735" s="127" t="str">
        <f>IF(A8735&lt;&gt;"",IF(MID(C8735,1,1)="c",$AS$26,IF(MID(C8735,1,1)="r",$AS$41,IF(MID(C8735,1,1)="p",#REF!,#REF!))),"")</f>
        <v/>
      </c>
      <c r="I8735" s="92" t="str">
        <f t="shared" si="1371"/>
        <v/>
      </c>
      <c r="J8735" s="92" t="str">
        <f t="shared" si="1372"/>
        <v/>
      </c>
      <c r="K8735" s="92" t="str">
        <f t="shared" si="1373"/>
        <v/>
      </c>
      <c r="L8735" s="92" t="str">
        <f t="shared" si="1374"/>
        <v/>
      </c>
      <c r="M8735" s="95" t="str">
        <f>IF(A8735&lt;&gt;"",IF(MID(C8735,1,1)="c",SigmaEpsConcrete(I8735,$AN$30:$AN$33,$AR$30:$AR$33,$AS$26,$AS$27,$AS$28,$AQ$20,$AU$19),""),"")</f>
        <v/>
      </c>
      <c r="N8735" s="95" t="str">
        <f>IF(A8735&lt;&gt;"",IF(MID(C8735,1,1)="r",SigmaEpsReinf(J8735,$AS$42:$AS$43,$AS$41,$AS$39,$AS$40,$AQ$38),""),"")</f>
        <v/>
      </c>
      <c r="Q8735" s="92" t="str">
        <f t="shared" si="1376"/>
        <v/>
      </c>
      <c r="R8735" s="92" t="str">
        <f t="shared" si="1377"/>
        <v/>
      </c>
      <c r="U8735" s="5"/>
      <c r="V8735" s="5"/>
      <c r="W8735" s="94" t="str">
        <f t="shared" si="1375"/>
        <v/>
      </c>
      <c r="X8735" s="94" t="str">
        <f t="shared" si="1378"/>
        <v/>
      </c>
      <c r="Y8735" s="5"/>
      <c r="BK8735" s="8"/>
      <c r="BL8735" s="5"/>
      <c r="BM8735" s="5"/>
      <c r="BN8735" s="5"/>
      <c r="BO8735" s="5"/>
      <c r="BP8735" s="1"/>
      <c r="BQ8735" s="1"/>
      <c r="BR8735" s="1"/>
      <c r="BS8735" s="1"/>
      <c r="BT8735" s="1"/>
      <c r="BU8735" s="4"/>
      <c r="BV8735" s="1"/>
      <c r="BW8735" s="3"/>
      <c r="BX8735" s="4"/>
      <c r="BY8735" s="5"/>
      <c r="BZ8735" s="5"/>
      <c r="CA8735" s="5"/>
      <c r="CB8735" s="5"/>
      <c r="CC8735" s="5"/>
      <c r="CD8735" s="43"/>
    </row>
    <row r="8736" spans="1:82" x14ac:dyDescent="0.25">
      <c r="A8736" s="8"/>
      <c r="B8736" s="5"/>
      <c r="C8736" s="5"/>
      <c r="D8736" s="5"/>
      <c r="E8736" s="5"/>
      <c r="F8736" s="94" t="str">
        <f t="shared" si="1369"/>
        <v/>
      </c>
      <c r="G8736" s="94" t="str">
        <f t="shared" si="1370"/>
        <v/>
      </c>
      <c r="H8736" s="127" t="str">
        <f>IF(A8736&lt;&gt;"",IF(MID(C8736,1,1)="c",$AS$26,IF(MID(C8736,1,1)="r",$AS$41,IF(MID(C8736,1,1)="p",#REF!,#REF!))),"")</f>
        <v/>
      </c>
      <c r="I8736" s="92" t="str">
        <f t="shared" si="1371"/>
        <v/>
      </c>
      <c r="J8736" s="92" t="str">
        <f t="shared" si="1372"/>
        <v/>
      </c>
      <c r="K8736" s="92" t="str">
        <f t="shared" si="1373"/>
        <v/>
      </c>
      <c r="L8736" s="92" t="str">
        <f t="shared" si="1374"/>
        <v/>
      </c>
      <c r="M8736" s="95" t="str">
        <f>IF(A8736&lt;&gt;"",IF(MID(C8736,1,1)="c",SigmaEpsConcrete(I8736,$AN$30:$AN$33,$AR$30:$AR$33,$AS$26,$AS$27,$AS$28,$AQ$20,$AU$19),""),"")</f>
        <v/>
      </c>
      <c r="N8736" s="95" t="str">
        <f>IF(A8736&lt;&gt;"",IF(MID(C8736,1,1)="r",SigmaEpsReinf(J8736,$AS$42:$AS$43,$AS$41,$AS$39,$AS$40,$AQ$38),""),"")</f>
        <v/>
      </c>
      <c r="Q8736" s="92" t="str">
        <f t="shared" si="1376"/>
        <v/>
      </c>
      <c r="R8736" s="92" t="str">
        <f t="shared" si="1377"/>
        <v/>
      </c>
      <c r="U8736" s="5"/>
      <c r="V8736" s="5"/>
      <c r="W8736" s="94" t="str">
        <f t="shared" si="1375"/>
        <v/>
      </c>
      <c r="X8736" s="94" t="str">
        <f t="shared" si="1378"/>
        <v/>
      </c>
      <c r="Y8736" s="5"/>
      <c r="BK8736" s="8"/>
      <c r="BL8736" s="5"/>
      <c r="BM8736" s="5"/>
      <c r="BN8736" s="5"/>
      <c r="BO8736" s="5"/>
      <c r="BP8736" s="1"/>
      <c r="BQ8736" s="1"/>
      <c r="BR8736" s="1"/>
      <c r="BS8736" s="1"/>
      <c r="BT8736" s="1"/>
      <c r="BU8736" s="4"/>
      <c r="BV8736" s="1"/>
      <c r="BW8736" s="3"/>
      <c r="BX8736" s="4"/>
      <c r="BY8736" s="5"/>
      <c r="BZ8736" s="5"/>
      <c r="CA8736" s="5"/>
      <c r="CB8736" s="5"/>
      <c r="CC8736" s="5"/>
      <c r="CD8736" s="43"/>
    </row>
    <row r="8737" spans="1:82" x14ac:dyDescent="0.25">
      <c r="A8737" s="8"/>
      <c r="B8737" s="5"/>
      <c r="C8737" s="5"/>
      <c r="D8737" s="5"/>
      <c r="E8737" s="5"/>
      <c r="F8737" s="94" t="str">
        <f t="shared" si="1369"/>
        <v/>
      </c>
      <c r="G8737" s="94" t="str">
        <f t="shared" si="1370"/>
        <v/>
      </c>
      <c r="H8737" s="127" t="str">
        <f>IF(A8737&lt;&gt;"",IF(MID(C8737,1,1)="c",$AS$26,IF(MID(C8737,1,1)="r",$AS$41,IF(MID(C8737,1,1)="p",#REF!,#REF!))),"")</f>
        <v/>
      </c>
      <c r="I8737" s="92" t="str">
        <f t="shared" si="1371"/>
        <v/>
      </c>
      <c r="J8737" s="92" t="str">
        <f t="shared" si="1372"/>
        <v/>
      </c>
      <c r="K8737" s="92" t="str">
        <f t="shared" si="1373"/>
        <v/>
      </c>
      <c r="L8737" s="92" t="str">
        <f t="shared" si="1374"/>
        <v/>
      </c>
      <c r="M8737" s="95" t="str">
        <f>IF(A8737&lt;&gt;"",IF(MID(C8737,1,1)="c",SigmaEpsConcrete(I8737,$AN$30:$AN$33,$AR$30:$AR$33,$AS$26,$AS$27,$AS$28,$AQ$20,$AU$19),""),"")</f>
        <v/>
      </c>
      <c r="N8737" s="95" t="str">
        <f>IF(A8737&lt;&gt;"",IF(MID(C8737,1,1)="r",SigmaEpsReinf(J8737,$AS$42:$AS$43,$AS$41,$AS$39,$AS$40,$AQ$38),""),"")</f>
        <v/>
      </c>
      <c r="Q8737" s="92" t="str">
        <f t="shared" si="1376"/>
        <v/>
      </c>
      <c r="R8737" s="92" t="str">
        <f t="shared" si="1377"/>
        <v/>
      </c>
      <c r="U8737" s="5"/>
      <c r="V8737" s="5"/>
      <c r="W8737" s="94" t="str">
        <f t="shared" si="1375"/>
        <v/>
      </c>
      <c r="X8737" s="94" t="str">
        <f t="shared" si="1378"/>
        <v/>
      </c>
      <c r="Y8737" s="5"/>
      <c r="BK8737" s="8"/>
      <c r="BL8737" s="5"/>
      <c r="BM8737" s="5"/>
      <c r="BN8737" s="5"/>
      <c r="BO8737" s="5"/>
      <c r="BP8737" s="1"/>
      <c r="BQ8737" s="1"/>
      <c r="BR8737" s="1"/>
      <c r="BS8737" s="1"/>
      <c r="BT8737" s="1"/>
      <c r="BU8737" s="4"/>
      <c r="BV8737" s="1"/>
      <c r="BW8737" s="3"/>
      <c r="BX8737" s="4"/>
      <c r="BY8737" s="5"/>
      <c r="BZ8737" s="5"/>
      <c r="CA8737" s="5"/>
      <c r="CB8737" s="5"/>
      <c r="CC8737" s="5"/>
      <c r="CD8737" s="43"/>
    </row>
    <row r="8738" spans="1:82" x14ac:dyDescent="0.25">
      <c r="A8738" s="8"/>
      <c r="B8738" s="5"/>
      <c r="C8738" s="5"/>
      <c r="D8738" s="5"/>
      <c r="E8738" s="5"/>
      <c r="F8738" s="94" t="str">
        <f t="shared" si="1369"/>
        <v/>
      </c>
      <c r="G8738" s="94" t="str">
        <f t="shared" si="1370"/>
        <v/>
      </c>
      <c r="H8738" s="127" t="str">
        <f>IF(A8738&lt;&gt;"",IF(MID(C8738,1,1)="c",$AS$26,IF(MID(C8738,1,1)="r",$AS$41,IF(MID(C8738,1,1)="p",#REF!,#REF!))),"")</f>
        <v/>
      </c>
      <c r="I8738" s="92" t="str">
        <f t="shared" si="1371"/>
        <v/>
      </c>
      <c r="J8738" s="92" t="str">
        <f t="shared" si="1372"/>
        <v/>
      </c>
      <c r="K8738" s="92" t="str">
        <f t="shared" si="1373"/>
        <v/>
      </c>
      <c r="L8738" s="92" t="str">
        <f t="shared" si="1374"/>
        <v/>
      </c>
      <c r="M8738" s="95" t="str">
        <f>IF(A8738&lt;&gt;"",IF(MID(C8738,1,1)="c",SigmaEpsConcrete(I8738,$AN$30:$AN$33,$AR$30:$AR$33,$AS$26,$AS$27,$AS$28,$AQ$20,$AU$19),""),"")</f>
        <v/>
      </c>
      <c r="N8738" s="95" t="str">
        <f>IF(A8738&lt;&gt;"",IF(MID(C8738,1,1)="r",SigmaEpsReinf(J8738,$AS$42:$AS$43,$AS$41,$AS$39,$AS$40,$AQ$38),""),"")</f>
        <v/>
      </c>
      <c r="Q8738" s="92" t="str">
        <f t="shared" si="1376"/>
        <v/>
      </c>
      <c r="R8738" s="92" t="str">
        <f t="shared" si="1377"/>
        <v/>
      </c>
      <c r="U8738" s="5"/>
      <c r="V8738" s="5"/>
      <c r="W8738" s="94" t="str">
        <f t="shared" si="1375"/>
        <v/>
      </c>
      <c r="X8738" s="94" t="str">
        <f t="shared" si="1378"/>
        <v/>
      </c>
      <c r="Y8738" s="5"/>
      <c r="BK8738" s="8"/>
      <c r="BL8738" s="5"/>
      <c r="BM8738" s="5"/>
      <c r="BN8738" s="5"/>
      <c r="BO8738" s="5"/>
      <c r="BP8738" s="1"/>
      <c r="BQ8738" s="1"/>
      <c r="BR8738" s="1"/>
      <c r="BS8738" s="1"/>
      <c r="BT8738" s="1"/>
      <c r="BU8738" s="4"/>
      <c r="BV8738" s="1"/>
      <c r="BW8738" s="3"/>
      <c r="BX8738" s="4"/>
      <c r="BY8738" s="5"/>
      <c r="BZ8738" s="5"/>
      <c r="CA8738" s="5"/>
      <c r="CB8738" s="5"/>
      <c r="CC8738" s="5"/>
      <c r="CD8738" s="43"/>
    </row>
    <row r="8739" spans="1:82" x14ac:dyDescent="0.25">
      <c r="A8739" s="8"/>
      <c r="B8739" s="5"/>
      <c r="C8739" s="5"/>
      <c r="D8739" s="5"/>
      <c r="E8739" s="5"/>
      <c r="F8739" s="94" t="str">
        <f t="shared" si="1369"/>
        <v/>
      </c>
      <c r="G8739" s="94" t="str">
        <f t="shared" si="1370"/>
        <v/>
      </c>
      <c r="H8739" s="127" t="str">
        <f>IF(A8739&lt;&gt;"",IF(MID(C8739,1,1)="c",$AS$26,IF(MID(C8739,1,1)="r",$AS$41,IF(MID(C8739,1,1)="p",#REF!,#REF!))),"")</f>
        <v/>
      </c>
      <c r="I8739" s="92" t="str">
        <f t="shared" si="1371"/>
        <v/>
      </c>
      <c r="J8739" s="92" t="str">
        <f t="shared" si="1372"/>
        <v/>
      </c>
      <c r="K8739" s="92" t="str">
        <f t="shared" si="1373"/>
        <v/>
      </c>
      <c r="L8739" s="92" t="str">
        <f t="shared" si="1374"/>
        <v/>
      </c>
      <c r="M8739" s="95" t="str">
        <f>IF(A8739&lt;&gt;"",IF(MID(C8739,1,1)="c",SigmaEpsConcrete(I8739,$AN$30:$AN$33,$AR$30:$AR$33,$AS$26,$AS$27,$AS$28,$AQ$20,$AU$19),""),"")</f>
        <v/>
      </c>
      <c r="N8739" s="95" t="str">
        <f>IF(A8739&lt;&gt;"",IF(MID(C8739,1,1)="r",SigmaEpsReinf(J8739,$AS$42:$AS$43,$AS$41,$AS$39,$AS$40,$AQ$38),""),"")</f>
        <v/>
      </c>
      <c r="Q8739" s="92" t="str">
        <f t="shared" si="1376"/>
        <v/>
      </c>
      <c r="R8739" s="92" t="str">
        <f t="shared" si="1377"/>
        <v/>
      </c>
      <c r="U8739" s="5"/>
      <c r="V8739" s="5"/>
      <c r="W8739" s="94" t="str">
        <f t="shared" si="1375"/>
        <v/>
      </c>
      <c r="X8739" s="94" t="str">
        <f t="shared" si="1378"/>
        <v/>
      </c>
      <c r="Y8739" s="5"/>
      <c r="BK8739" s="8"/>
      <c r="BL8739" s="5"/>
      <c r="BM8739" s="5"/>
      <c r="BN8739" s="5"/>
      <c r="BO8739" s="5"/>
      <c r="BP8739" s="1"/>
      <c r="BQ8739" s="1"/>
      <c r="BR8739" s="1"/>
      <c r="BS8739" s="1"/>
      <c r="BT8739" s="1"/>
      <c r="BU8739" s="4"/>
      <c r="BV8739" s="1"/>
      <c r="BW8739" s="3"/>
      <c r="BX8739" s="4"/>
      <c r="BY8739" s="5"/>
      <c r="BZ8739" s="5"/>
      <c r="CA8739" s="5"/>
      <c r="CB8739" s="5"/>
      <c r="CC8739" s="5"/>
      <c r="CD8739" s="43"/>
    </row>
    <row r="8740" spans="1:82" x14ac:dyDescent="0.25">
      <c r="A8740" s="8"/>
      <c r="B8740" s="5"/>
      <c r="C8740" s="5"/>
      <c r="D8740" s="5"/>
      <c r="E8740" s="5"/>
      <c r="F8740" s="94" t="str">
        <f t="shared" si="1369"/>
        <v/>
      </c>
      <c r="G8740" s="94" t="str">
        <f t="shared" si="1370"/>
        <v/>
      </c>
      <c r="H8740" s="127" t="str">
        <f>IF(A8740&lt;&gt;"",IF(MID(C8740,1,1)="c",$AS$26,IF(MID(C8740,1,1)="r",$AS$41,IF(MID(C8740,1,1)="p",#REF!,#REF!))),"")</f>
        <v/>
      </c>
      <c r="I8740" s="92" t="str">
        <f t="shared" si="1371"/>
        <v/>
      </c>
      <c r="J8740" s="92" t="str">
        <f t="shared" si="1372"/>
        <v/>
      </c>
      <c r="K8740" s="92" t="str">
        <f t="shared" si="1373"/>
        <v/>
      </c>
      <c r="L8740" s="92" t="str">
        <f t="shared" si="1374"/>
        <v/>
      </c>
      <c r="M8740" s="95" t="str">
        <f>IF(A8740&lt;&gt;"",IF(MID(C8740,1,1)="c",SigmaEpsConcrete(I8740,$AN$30:$AN$33,$AR$30:$AR$33,$AS$26,$AS$27,$AS$28,$AQ$20,$AU$19),""),"")</f>
        <v/>
      </c>
      <c r="N8740" s="95" t="str">
        <f>IF(A8740&lt;&gt;"",IF(MID(C8740,1,1)="r",SigmaEpsReinf(J8740,$AS$42:$AS$43,$AS$41,$AS$39,$AS$40,$AQ$38),""),"")</f>
        <v/>
      </c>
      <c r="Q8740" s="92" t="str">
        <f t="shared" si="1376"/>
        <v/>
      </c>
      <c r="R8740" s="92" t="str">
        <f t="shared" si="1377"/>
        <v/>
      </c>
      <c r="U8740" s="5"/>
      <c r="V8740" s="5"/>
      <c r="W8740" s="94" t="str">
        <f t="shared" si="1375"/>
        <v/>
      </c>
      <c r="X8740" s="94" t="str">
        <f t="shared" si="1378"/>
        <v/>
      </c>
      <c r="Y8740" s="5"/>
      <c r="BK8740" s="8"/>
      <c r="BL8740" s="5"/>
      <c r="BM8740" s="5"/>
      <c r="BN8740" s="5"/>
      <c r="BO8740" s="5"/>
      <c r="BP8740" s="1"/>
      <c r="BQ8740" s="1"/>
      <c r="BR8740" s="1"/>
      <c r="BS8740" s="1"/>
      <c r="BT8740" s="1"/>
      <c r="BU8740" s="4"/>
      <c r="BV8740" s="1"/>
      <c r="BW8740" s="3"/>
      <c r="BX8740" s="4"/>
      <c r="BY8740" s="5"/>
      <c r="BZ8740" s="5"/>
      <c r="CA8740" s="5"/>
      <c r="CB8740" s="5"/>
      <c r="CC8740" s="5"/>
      <c r="CD8740" s="43"/>
    </row>
    <row r="8741" spans="1:82" x14ac:dyDescent="0.25">
      <c r="A8741" s="8"/>
      <c r="B8741" s="5"/>
      <c r="C8741" s="5"/>
      <c r="D8741" s="5"/>
      <c r="E8741" s="5"/>
      <c r="F8741" s="94" t="str">
        <f t="shared" si="1369"/>
        <v/>
      </c>
      <c r="G8741" s="94" t="str">
        <f t="shared" si="1370"/>
        <v/>
      </c>
      <c r="H8741" s="127" t="str">
        <f>IF(A8741&lt;&gt;"",IF(MID(C8741,1,1)="c",$AS$26,IF(MID(C8741,1,1)="r",$AS$41,IF(MID(C8741,1,1)="p",#REF!,#REF!))),"")</f>
        <v/>
      </c>
      <c r="I8741" s="92" t="str">
        <f t="shared" si="1371"/>
        <v/>
      </c>
      <c r="J8741" s="92" t="str">
        <f t="shared" si="1372"/>
        <v/>
      </c>
      <c r="K8741" s="92" t="str">
        <f t="shared" si="1373"/>
        <v/>
      </c>
      <c r="L8741" s="92" t="str">
        <f t="shared" si="1374"/>
        <v/>
      </c>
      <c r="M8741" s="95" t="str">
        <f>IF(A8741&lt;&gt;"",IF(MID(C8741,1,1)="c",SigmaEpsConcrete(I8741,$AN$30:$AN$33,$AR$30:$AR$33,$AS$26,$AS$27,$AS$28,$AQ$20,$AU$19),""),"")</f>
        <v/>
      </c>
      <c r="N8741" s="95" t="str">
        <f>IF(A8741&lt;&gt;"",IF(MID(C8741,1,1)="r",SigmaEpsReinf(J8741,$AS$42:$AS$43,$AS$41,$AS$39,$AS$40,$AQ$38),""),"")</f>
        <v/>
      </c>
      <c r="Q8741" s="92" t="str">
        <f t="shared" si="1376"/>
        <v/>
      </c>
      <c r="R8741" s="92" t="str">
        <f t="shared" si="1377"/>
        <v/>
      </c>
      <c r="U8741" s="5"/>
      <c r="V8741" s="5"/>
      <c r="W8741" s="94" t="str">
        <f t="shared" si="1375"/>
        <v/>
      </c>
      <c r="X8741" s="94" t="str">
        <f t="shared" si="1378"/>
        <v/>
      </c>
      <c r="Y8741" s="5"/>
      <c r="BK8741" s="8"/>
      <c r="BL8741" s="5"/>
      <c r="BM8741" s="5"/>
      <c r="BN8741" s="5"/>
      <c r="BO8741" s="5"/>
      <c r="BP8741" s="1"/>
      <c r="BQ8741" s="1"/>
      <c r="BR8741" s="1"/>
      <c r="BS8741" s="1"/>
      <c r="BT8741" s="1"/>
      <c r="BU8741" s="4"/>
      <c r="BV8741" s="1"/>
      <c r="BW8741" s="3"/>
      <c r="BX8741" s="4"/>
      <c r="BY8741" s="5"/>
      <c r="BZ8741" s="5"/>
      <c r="CA8741" s="5"/>
      <c r="CB8741" s="5"/>
      <c r="CC8741" s="5"/>
      <c r="CD8741" s="43"/>
    </row>
    <row r="8742" spans="1:82" x14ac:dyDescent="0.25">
      <c r="A8742" s="8"/>
      <c r="B8742" s="5"/>
      <c r="C8742" s="5"/>
      <c r="D8742" s="5"/>
      <c r="E8742" s="5"/>
      <c r="F8742" s="94" t="str">
        <f t="shared" si="1369"/>
        <v/>
      </c>
      <c r="G8742" s="94" t="str">
        <f t="shared" si="1370"/>
        <v/>
      </c>
      <c r="H8742" s="127" t="str">
        <f>IF(A8742&lt;&gt;"",IF(MID(C8742,1,1)="c",$AS$26,IF(MID(C8742,1,1)="r",$AS$41,IF(MID(C8742,1,1)="p",#REF!,#REF!))),"")</f>
        <v/>
      </c>
      <c r="I8742" s="92" t="str">
        <f t="shared" si="1371"/>
        <v/>
      </c>
      <c r="J8742" s="92" t="str">
        <f t="shared" si="1372"/>
        <v/>
      </c>
      <c r="K8742" s="92" t="str">
        <f t="shared" si="1373"/>
        <v/>
      </c>
      <c r="L8742" s="92" t="str">
        <f t="shared" si="1374"/>
        <v/>
      </c>
      <c r="M8742" s="95" t="str">
        <f>IF(A8742&lt;&gt;"",IF(MID(C8742,1,1)="c",SigmaEpsConcrete(I8742,$AN$30:$AN$33,$AR$30:$AR$33,$AS$26,$AS$27,$AS$28,$AQ$20,$AU$19),""),"")</f>
        <v/>
      </c>
      <c r="N8742" s="95" t="str">
        <f>IF(A8742&lt;&gt;"",IF(MID(C8742,1,1)="r",SigmaEpsReinf(J8742,$AS$42:$AS$43,$AS$41,$AS$39,$AS$40,$AQ$38),""),"")</f>
        <v/>
      </c>
      <c r="Q8742" s="92" t="str">
        <f t="shared" si="1376"/>
        <v/>
      </c>
      <c r="R8742" s="92" t="str">
        <f t="shared" si="1377"/>
        <v/>
      </c>
      <c r="U8742" s="5"/>
      <c r="V8742" s="5"/>
      <c r="W8742" s="94" t="str">
        <f t="shared" si="1375"/>
        <v/>
      </c>
      <c r="X8742" s="94" t="str">
        <f t="shared" si="1378"/>
        <v/>
      </c>
      <c r="Y8742" s="5"/>
      <c r="BK8742" s="8"/>
      <c r="BL8742" s="5"/>
      <c r="BM8742" s="5"/>
      <c r="BN8742" s="5"/>
      <c r="BO8742" s="5"/>
      <c r="BP8742" s="1"/>
      <c r="BQ8742" s="1"/>
      <c r="BR8742" s="1"/>
      <c r="BS8742" s="1"/>
      <c r="BT8742" s="1"/>
      <c r="BU8742" s="4"/>
      <c r="BV8742" s="1"/>
      <c r="BW8742" s="3"/>
      <c r="BX8742" s="4"/>
      <c r="BY8742" s="5"/>
      <c r="BZ8742" s="5"/>
      <c r="CA8742" s="5"/>
      <c r="CB8742" s="5"/>
      <c r="CC8742" s="5"/>
      <c r="CD8742" s="43"/>
    </row>
    <row r="8743" spans="1:82" x14ac:dyDescent="0.25">
      <c r="A8743" s="8"/>
      <c r="B8743" s="5"/>
      <c r="C8743" s="5"/>
      <c r="D8743" s="5"/>
      <c r="E8743" s="5"/>
      <c r="F8743" s="94" t="str">
        <f t="shared" si="1369"/>
        <v/>
      </c>
      <c r="G8743" s="94" t="str">
        <f t="shared" si="1370"/>
        <v/>
      </c>
      <c r="H8743" s="127" t="str">
        <f>IF(A8743&lt;&gt;"",IF(MID(C8743,1,1)="c",$AS$26,IF(MID(C8743,1,1)="r",$AS$41,IF(MID(C8743,1,1)="p",#REF!,#REF!))),"")</f>
        <v/>
      </c>
      <c r="I8743" s="92" t="str">
        <f t="shared" si="1371"/>
        <v/>
      </c>
      <c r="J8743" s="92" t="str">
        <f t="shared" si="1372"/>
        <v/>
      </c>
      <c r="K8743" s="92" t="str">
        <f t="shared" si="1373"/>
        <v/>
      </c>
      <c r="L8743" s="92" t="str">
        <f t="shared" si="1374"/>
        <v/>
      </c>
      <c r="M8743" s="95" t="str">
        <f>IF(A8743&lt;&gt;"",IF(MID(C8743,1,1)="c",SigmaEpsConcrete(I8743,$AN$30:$AN$33,$AR$30:$AR$33,$AS$26,$AS$27,$AS$28,$AQ$20,$AU$19),""),"")</f>
        <v/>
      </c>
      <c r="N8743" s="95" t="str">
        <f>IF(A8743&lt;&gt;"",IF(MID(C8743,1,1)="r",SigmaEpsReinf(J8743,$AS$42:$AS$43,$AS$41,$AS$39,$AS$40,$AQ$38),""),"")</f>
        <v/>
      </c>
      <c r="Q8743" s="92" t="str">
        <f t="shared" si="1376"/>
        <v/>
      </c>
      <c r="R8743" s="92" t="str">
        <f t="shared" si="1377"/>
        <v/>
      </c>
      <c r="U8743" s="5"/>
      <c r="V8743" s="5"/>
      <c r="W8743" s="94" t="str">
        <f t="shared" si="1375"/>
        <v/>
      </c>
      <c r="X8743" s="94" t="str">
        <f t="shared" si="1378"/>
        <v/>
      </c>
      <c r="Y8743" s="5"/>
      <c r="BK8743" s="8"/>
      <c r="BL8743" s="5"/>
      <c r="BM8743" s="5"/>
      <c r="BN8743" s="5"/>
      <c r="BO8743" s="5"/>
      <c r="BP8743" s="1"/>
      <c r="BQ8743" s="1"/>
      <c r="BR8743" s="1"/>
      <c r="BS8743" s="1"/>
      <c r="BT8743" s="1"/>
      <c r="BU8743" s="4"/>
      <c r="BV8743" s="1"/>
      <c r="BW8743" s="3"/>
      <c r="BX8743" s="4"/>
      <c r="BY8743" s="5"/>
      <c r="BZ8743" s="5"/>
      <c r="CA8743" s="5"/>
      <c r="CB8743" s="5"/>
      <c r="CC8743" s="5"/>
      <c r="CD8743" s="43"/>
    </row>
    <row r="8744" spans="1:82" x14ac:dyDescent="0.25">
      <c r="A8744" s="8"/>
      <c r="B8744" s="5"/>
      <c r="C8744" s="5"/>
      <c r="D8744" s="5"/>
      <c r="E8744" s="5"/>
      <c r="F8744" s="94" t="str">
        <f t="shared" si="1369"/>
        <v/>
      </c>
      <c r="G8744" s="94" t="str">
        <f t="shared" si="1370"/>
        <v/>
      </c>
      <c r="H8744" s="127" t="str">
        <f>IF(A8744&lt;&gt;"",IF(MID(C8744,1,1)="c",$AS$26,IF(MID(C8744,1,1)="r",$AS$41,IF(MID(C8744,1,1)="p",#REF!,#REF!))),"")</f>
        <v/>
      </c>
      <c r="I8744" s="92" t="str">
        <f t="shared" si="1371"/>
        <v/>
      </c>
      <c r="J8744" s="92" t="str">
        <f t="shared" si="1372"/>
        <v/>
      </c>
      <c r="K8744" s="92" t="str">
        <f t="shared" si="1373"/>
        <v/>
      </c>
      <c r="L8744" s="92" t="str">
        <f t="shared" si="1374"/>
        <v/>
      </c>
      <c r="M8744" s="95" t="str">
        <f>IF(A8744&lt;&gt;"",IF(MID(C8744,1,1)="c",SigmaEpsConcrete(I8744,$AN$30:$AN$33,$AR$30:$AR$33,$AS$26,$AS$27,$AS$28,$AQ$20,$AU$19),""),"")</f>
        <v/>
      </c>
      <c r="N8744" s="95" t="str">
        <f>IF(A8744&lt;&gt;"",IF(MID(C8744,1,1)="r",SigmaEpsReinf(J8744,$AS$42:$AS$43,$AS$41,$AS$39,$AS$40,$AQ$38),""),"")</f>
        <v/>
      </c>
      <c r="Q8744" s="92" t="str">
        <f t="shared" si="1376"/>
        <v/>
      </c>
      <c r="R8744" s="92" t="str">
        <f t="shared" si="1377"/>
        <v/>
      </c>
      <c r="U8744" s="5"/>
      <c r="V8744" s="5"/>
      <c r="W8744" s="94" t="str">
        <f t="shared" si="1375"/>
        <v/>
      </c>
      <c r="X8744" s="94" t="str">
        <f t="shared" si="1378"/>
        <v/>
      </c>
      <c r="Y8744" s="5"/>
      <c r="BK8744" s="8"/>
      <c r="BL8744" s="5"/>
      <c r="BM8744" s="5"/>
      <c r="BN8744" s="5"/>
      <c r="BO8744" s="5"/>
      <c r="BP8744" s="1"/>
      <c r="BQ8744" s="1"/>
      <c r="BR8744" s="1"/>
      <c r="BS8744" s="1"/>
      <c r="BT8744" s="1"/>
      <c r="BU8744" s="4"/>
      <c r="BV8744" s="1"/>
      <c r="BW8744" s="3"/>
      <c r="BX8744" s="4"/>
      <c r="BY8744" s="5"/>
      <c r="BZ8744" s="5"/>
      <c r="CA8744" s="5"/>
      <c r="CB8744" s="5"/>
      <c r="CC8744" s="5"/>
      <c r="CD8744" s="43"/>
    </row>
    <row r="8745" spans="1:82" x14ac:dyDescent="0.25">
      <c r="A8745" s="8"/>
      <c r="B8745" s="5"/>
      <c r="C8745" s="5"/>
      <c r="D8745" s="5"/>
      <c r="E8745" s="5"/>
      <c r="F8745" s="94" t="str">
        <f t="shared" si="1369"/>
        <v/>
      </c>
      <c r="G8745" s="94" t="str">
        <f t="shared" si="1370"/>
        <v/>
      </c>
      <c r="H8745" s="127" t="str">
        <f>IF(A8745&lt;&gt;"",IF(MID(C8745,1,1)="c",$AS$26,IF(MID(C8745,1,1)="r",$AS$41,IF(MID(C8745,1,1)="p",#REF!,#REF!))),"")</f>
        <v/>
      </c>
      <c r="I8745" s="92" t="str">
        <f t="shared" si="1371"/>
        <v/>
      </c>
      <c r="J8745" s="92" t="str">
        <f t="shared" si="1372"/>
        <v/>
      </c>
      <c r="K8745" s="92" t="str">
        <f t="shared" si="1373"/>
        <v/>
      </c>
      <c r="L8745" s="92" t="str">
        <f t="shared" si="1374"/>
        <v/>
      </c>
      <c r="M8745" s="95" t="str">
        <f>IF(A8745&lt;&gt;"",IF(MID(C8745,1,1)="c",SigmaEpsConcrete(I8745,$AN$30:$AN$33,$AR$30:$AR$33,$AS$26,$AS$27,$AS$28,$AQ$20,$AU$19),""),"")</f>
        <v/>
      </c>
      <c r="N8745" s="95" t="str">
        <f>IF(A8745&lt;&gt;"",IF(MID(C8745,1,1)="r",SigmaEpsReinf(J8745,$AS$42:$AS$43,$AS$41,$AS$39,$AS$40,$AQ$38),""),"")</f>
        <v/>
      </c>
      <c r="Q8745" s="92" t="str">
        <f t="shared" si="1376"/>
        <v/>
      </c>
      <c r="R8745" s="92" t="str">
        <f t="shared" si="1377"/>
        <v/>
      </c>
      <c r="U8745" s="5"/>
      <c r="V8745" s="5"/>
      <c r="W8745" s="94" t="str">
        <f t="shared" si="1375"/>
        <v/>
      </c>
      <c r="X8745" s="94" t="str">
        <f t="shared" si="1378"/>
        <v/>
      </c>
      <c r="Y8745" s="5"/>
      <c r="BK8745" s="8"/>
      <c r="BL8745" s="5"/>
      <c r="BM8745" s="5"/>
      <c r="BN8745" s="5"/>
      <c r="BO8745" s="5"/>
      <c r="BP8745" s="1"/>
      <c r="BQ8745" s="1"/>
      <c r="BR8745" s="1"/>
      <c r="BS8745" s="1"/>
      <c r="BT8745" s="1"/>
      <c r="BU8745" s="4"/>
      <c r="BV8745" s="1"/>
      <c r="BW8745" s="3"/>
      <c r="BX8745" s="4"/>
      <c r="BY8745" s="5"/>
      <c r="BZ8745" s="5"/>
      <c r="CA8745" s="5"/>
      <c r="CB8745" s="5"/>
      <c r="CC8745" s="5"/>
      <c r="CD8745" s="43"/>
    </row>
    <row r="8746" spans="1:82" x14ac:dyDescent="0.25">
      <c r="A8746" s="8"/>
      <c r="B8746" s="5"/>
      <c r="C8746" s="5"/>
      <c r="D8746" s="5"/>
      <c r="E8746" s="5"/>
      <c r="F8746" s="94" t="str">
        <f t="shared" si="1369"/>
        <v/>
      </c>
      <c r="G8746" s="94" t="str">
        <f t="shared" si="1370"/>
        <v/>
      </c>
      <c r="H8746" s="127" t="str">
        <f>IF(A8746&lt;&gt;"",IF(MID(C8746,1,1)="c",$AS$26,IF(MID(C8746,1,1)="r",$AS$41,IF(MID(C8746,1,1)="p",#REF!,#REF!))),"")</f>
        <v/>
      </c>
      <c r="I8746" s="92" t="str">
        <f t="shared" si="1371"/>
        <v/>
      </c>
      <c r="J8746" s="92" t="str">
        <f t="shared" si="1372"/>
        <v/>
      </c>
      <c r="K8746" s="92" t="str">
        <f t="shared" si="1373"/>
        <v/>
      </c>
      <c r="L8746" s="92" t="str">
        <f t="shared" si="1374"/>
        <v/>
      </c>
      <c r="M8746" s="95" t="str">
        <f>IF(A8746&lt;&gt;"",IF(MID(C8746,1,1)="c",SigmaEpsConcrete(I8746,$AN$30:$AN$33,$AR$30:$AR$33,$AS$26,$AS$27,$AS$28,$AQ$20,$AU$19),""),"")</f>
        <v/>
      </c>
      <c r="N8746" s="95" t="str">
        <f>IF(A8746&lt;&gt;"",IF(MID(C8746,1,1)="r",SigmaEpsReinf(J8746,$AS$42:$AS$43,$AS$41,$AS$39,$AS$40,$AQ$38),""),"")</f>
        <v/>
      </c>
      <c r="Q8746" s="92" t="str">
        <f t="shared" si="1376"/>
        <v/>
      </c>
      <c r="R8746" s="92" t="str">
        <f t="shared" si="1377"/>
        <v/>
      </c>
      <c r="U8746" s="5"/>
      <c r="V8746" s="5"/>
      <c r="W8746" s="94" t="str">
        <f t="shared" si="1375"/>
        <v/>
      </c>
      <c r="X8746" s="94" t="str">
        <f t="shared" si="1378"/>
        <v/>
      </c>
      <c r="Y8746" s="5"/>
      <c r="BK8746" s="8"/>
      <c r="BL8746" s="5"/>
      <c r="BM8746" s="5"/>
      <c r="BN8746" s="5"/>
      <c r="BO8746" s="5"/>
      <c r="BP8746" s="1"/>
      <c r="BQ8746" s="1"/>
      <c r="BR8746" s="1"/>
      <c r="BS8746" s="1"/>
      <c r="BT8746" s="1"/>
      <c r="BU8746" s="4"/>
      <c r="BV8746" s="1"/>
      <c r="BW8746" s="3"/>
      <c r="BX8746" s="4"/>
      <c r="BY8746" s="5"/>
      <c r="BZ8746" s="5"/>
      <c r="CA8746" s="5"/>
      <c r="CB8746" s="5"/>
      <c r="CC8746" s="5"/>
      <c r="CD8746" s="43"/>
    </row>
    <row r="8747" spans="1:82" x14ac:dyDescent="0.25">
      <c r="A8747" s="8"/>
      <c r="B8747" s="5"/>
      <c r="C8747" s="5"/>
      <c r="D8747" s="5"/>
      <c r="E8747" s="5"/>
      <c r="F8747" s="94" t="str">
        <f t="shared" si="1369"/>
        <v/>
      </c>
      <c r="G8747" s="94" t="str">
        <f t="shared" si="1370"/>
        <v/>
      </c>
      <c r="H8747" s="127" t="str">
        <f>IF(A8747&lt;&gt;"",IF(MID(C8747,1,1)="c",$AS$26,IF(MID(C8747,1,1)="r",$AS$41,IF(MID(C8747,1,1)="p",#REF!,#REF!))),"")</f>
        <v/>
      </c>
      <c r="I8747" s="92" t="str">
        <f t="shared" si="1371"/>
        <v/>
      </c>
      <c r="J8747" s="92" t="str">
        <f t="shared" si="1372"/>
        <v/>
      </c>
      <c r="K8747" s="92" t="str">
        <f t="shared" si="1373"/>
        <v/>
      </c>
      <c r="L8747" s="92" t="str">
        <f t="shared" si="1374"/>
        <v/>
      </c>
      <c r="M8747" s="95" t="str">
        <f>IF(A8747&lt;&gt;"",IF(MID(C8747,1,1)="c",SigmaEpsConcrete(I8747,$AN$30:$AN$33,$AR$30:$AR$33,$AS$26,$AS$27,$AS$28,$AQ$20,$AU$19),""),"")</f>
        <v/>
      </c>
      <c r="N8747" s="95" t="str">
        <f>IF(A8747&lt;&gt;"",IF(MID(C8747,1,1)="r",SigmaEpsReinf(J8747,$AS$42:$AS$43,$AS$41,$AS$39,$AS$40,$AQ$38),""),"")</f>
        <v/>
      </c>
      <c r="Q8747" s="92" t="str">
        <f t="shared" si="1376"/>
        <v/>
      </c>
      <c r="R8747" s="92" t="str">
        <f t="shared" si="1377"/>
        <v/>
      </c>
      <c r="U8747" s="5"/>
      <c r="V8747" s="5"/>
      <c r="W8747" s="94" t="str">
        <f t="shared" si="1375"/>
        <v/>
      </c>
      <c r="X8747" s="94" t="str">
        <f t="shared" si="1378"/>
        <v/>
      </c>
      <c r="Y8747" s="5"/>
      <c r="BK8747" s="8"/>
      <c r="BL8747" s="5"/>
      <c r="BM8747" s="5"/>
      <c r="BN8747" s="5"/>
      <c r="BO8747" s="5"/>
      <c r="BP8747" s="1"/>
      <c r="BQ8747" s="1"/>
      <c r="BR8747" s="1"/>
      <c r="BS8747" s="1"/>
      <c r="BT8747" s="1"/>
      <c r="BU8747" s="4"/>
      <c r="BV8747" s="1"/>
      <c r="BW8747" s="3"/>
      <c r="BX8747" s="4"/>
      <c r="BY8747" s="5"/>
      <c r="BZ8747" s="5"/>
      <c r="CA8747" s="5"/>
      <c r="CB8747" s="5"/>
      <c r="CC8747" s="5"/>
      <c r="CD8747" s="43"/>
    </row>
    <row r="8748" spans="1:82" x14ac:dyDescent="0.25">
      <c r="A8748" s="8"/>
      <c r="B8748" s="5"/>
      <c r="C8748" s="5"/>
      <c r="D8748" s="5"/>
      <c r="E8748" s="5"/>
      <c r="F8748" s="94" t="str">
        <f t="shared" si="1369"/>
        <v/>
      </c>
      <c r="G8748" s="94" t="str">
        <f t="shared" si="1370"/>
        <v/>
      </c>
      <c r="H8748" s="127" t="str">
        <f>IF(A8748&lt;&gt;"",IF(MID(C8748,1,1)="c",$AS$26,IF(MID(C8748,1,1)="r",$AS$41,IF(MID(C8748,1,1)="p",#REF!,#REF!))),"")</f>
        <v/>
      </c>
      <c r="I8748" s="92" t="str">
        <f t="shared" si="1371"/>
        <v/>
      </c>
      <c r="J8748" s="92" t="str">
        <f t="shared" si="1372"/>
        <v/>
      </c>
      <c r="K8748" s="92" t="str">
        <f t="shared" si="1373"/>
        <v/>
      </c>
      <c r="L8748" s="92" t="str">
        <f t="shared" si="1374"/>
        <v/>
      </c>
      <c r="M8748" s="95" t="str">
        <f>IF(A8748&lt;&gt;"",IF(MID(C8748,1,1)="c",SigmaEpsConcrete(I8748,$AN$30:$AN$33,$AR$30:$AR$33,$AS$26,$AS$27,$AS$28,$AQ$20,$AU$19),""),"")</f>
        <v/>
      </c>
      <c r="N8748" s="95" t="str">
        <f>IF(A8748&lt;&gt;"",IF(MID(C8748,1,1)="r",SigmaEpsReinf(J8748,$AS$42:$AS$43,$AS$41,$AS$39,$AS$40,$AQ$38),""),"")</f>
        <v/>
      </c>
      <c r="Q8748" s="92" t="str">
        <f t="shared" si="1376"/>
        <v/>
      </c>
      <c r="R8748" s="92" t="str">
        <f t="shared" si="1377"/>
        <v/>
      </c>
      <c r="U8748" s="5"/>
      <c r="V8748" s="5"/>
      <c r="W8748" s="94" t="str">
        <f t="shared" si="1375"/>
        <v/>
      </c>
      <c r="X8748" s="94" t="str">
        <f t="shared" si="1378"/>
        <v/>
      </c>
      <c r="Y8748" s="5"/>
      <c r="BK8748" s="8"/>
      <c r="BL8748" s="5"/>
      <c r="BM8748" s="5"/>
      <c r="BN8748" s="5"/>
      <c r="BO8748" s="5"/>
      <c r="BP8748" s="1"/>
      <c r="BQ8748" s="1"/>
      <c r="BR8748" s="1"/>
      <c r="BS8748" s="1"/>
      <c r="BT8748" s="1"/>
      <c r="BU8748" s="4"/>
      <c r="BV8748" s="1"/>
      <c r="BW8748" s="3"/>
      <c r="BX8748" s="4"/>
      <c r="BY8748" s="5"/>
      <c r="BZ8748" s="5"/>
      <c r="CA8748" s="5"/>
      <c r="CB8748" s="5"/>
      <c r="CC8748" s="5"/>
      <c r="CD8748" s="43"/>
    </row>
    <row r="8749" spans="1:82" x14ac:dyDescent="0.25">
      <c r="A8749" s="8"/>
      <c r="B8749" s="5"/>
      <c r="C8749" s="5"/>
      <c r="D8749" s="5"/>
      <c r="E8749" s="5"/>
      <c r="F8749" s="94" t="str">
        <f t="shared" si="1369"/>
        <v/>
      </c>
      <c r="G8749" s="94" t="str">
        <f t="shared" si="1370"/>
        <v/>
      </c>
      <c r="H8749" s="127" t="str">
        <f>IF(A8749&lt;&gt;"",IF(MID(C8749,1,1)="c",$AS$26,IF(MID(C8749,1,1)="r",$AS$41,IF(MID(C8749,1,1)="p",#REF!,#REF!))),"")</f>
        <v/>
      </c>
      <c r="I8749" s="92" t="str">
        <f t="shared" si="1371"/>
        <v/>
      </c>
      <c r="J8749" s="92" t="str">
        <f t="shared" si="1372"/>
        <v/>
      </c>
      <c r="K8749" s="92" t="str">
        <f t="shared" si="1373"/>
        <v/>
      </c>
      <c r="L8749" s="92" t="str">
        <f t="shared" si="1374"/>
        <v/>
      </c>
      <c r="M8749" s="95" t="str">
        <f>IF(A8749&lt;&gt;"",IF(MID(C8749,1,1)="c",SigmaEpsConcrete(I8749,$AN$30:$AN$33,$AR$30:$AR$33,$AS$26,$AS$27,$AS$28,$AQ$20,$AU$19),""),"")</f>
        <v/>
      </c>
      <c r="N8749" s="95" t="str">
        <f>IF(A8749&lt;&gt;"",IF(MID(C8749,1,1)="r",SigmaEpsReinf(J8749,$AS$42:$AS$43,$AS$41,$AS$39,$AS$40,$AQ$38),""),"")</f>
        <v/>
      </c>
      <c r="Q8749" s="92" t="str">
        <f t="shared" si="1376"/>
        <v/>
      </c>
      <c r="R8749" s="92" t="str">
        <f t="shared" si="1377"/>
        <v/>
      </c>
      <c r="U8749" s="5"/>
      <c r="V8749" s="5"/>
      <c r="W8749" s="94" t="str">
        <f t="shared" si="1375"/>
        <v/>
      </c>
      <c r="X8749" s="94" t="str">
        <f t="shared" si="1378"/>
        <v/>
      </c>
      <c r="Y8749" s="5"/>
      <c r="BK8749" s="8"/>
      <c r="BL8749" s="5"/>
      <c r="BM8749" s="5"/>
      <c r="BN8749" s="5"/>
      <c r="BO8749" s="5"/>
      <c r="BP8749" s="1"/>
      <c r="BQ8749" s="1"/>
      <c r="BR8749" s="1"/>
      <c r="BS8749" s="1"/>
      <c r="BT8749" s="1"/>
      <c r="BU8749" s="4"/>
      <c r="BV8749" s="1"/>
      <c r="BW8749" s="3"/>
      <c r="BX8749" s="4"/>
      <c r="BY8749" s="5"/>
      <c r="BZ8749" s="5"/>
      <c r="CA8749" s="5"/>
      <c r="CB8749" s="5"/>
      <c r="CC8749" s="5"/>
      <c r="CD8749" s="43"/>
    </row>
    <row r="8750" spans="1:82" x14ac:dyDescent="0.25">
      <c r="A8750" s="8"/>
      <c r="B8750" s="5"/>
      <c r="C8750" s="5"/>
      <c r="D8750" s="5"/>
      <c r="E8750" s="5"/>
      <c r="F8750" s="94" t="str">
        <f t="shared" si="1369"/>
        <v/>
      </c>
      <c r="G8750" s="94" t="str">
        <f t="shared" si="1370"/>
        <v/>
      </c>
      <c r="H8750" s="127" t="str">
        <f>IF(A8750&lt;&gt;"",IF(MID(C8750,1,1)="c",$AS$26,IF(MID(C8750,1,1)="r",$AS$41,IF(MID(C8750,1,1)="p",#REF!,#REF!))),"")</f>
        <v/>
      </c>
      <c r="I8750" s="92" t="str">
        <f t="shared" si="1371"/>
        <v/>
      </c>
      <c r="J8750" s="92" t="str">
        <f t="shared" si="1372"/>
        <v/>
      </c>
      <c r="K8750" s="92" t="str">
        <f t="shared" si="1373"/>
        <v/>
      </c>
      <c r="L8750" s="92" t="str">
        <f t="shared" si="1374"/>
        <v/>
      </c>
      <c r="M8750" s="95" t="str">
        <f>IF(A8750&lt;&gt;"",IF(MID(C8750,1,1)="c",SigmaEpsConcrete(I8750,$AN$30:$AN$33,$AR$30:$AR$33,$AS$26,$AS$27,$AS$28,$AQ$20,$AU$19),""),"")</f>
        <v/>
      </c>
      <c r="N8750" s="95" t="str">
        <f>IF(A8750&lt;&gt;"",IF(MID(C8750,1,1)="r",SigmaEpsReinf(J8750,$AS$42:$AS$43,$AS$41,$AS$39,$AS$40,$AQ$38),""),"")</f>
        <v/>
      </c>
      <c r="Q8750" s="92" t="str">
        <f t="shared" si="1376"/>
        <v/>
      </c>
      <c r="R8750" s="92" t="str">
        <f t="shared" si="1377"/>
        <v/>
      </c>
      <c r="U8750" s="5"/>
      <c r="V8750" s="5"/>
      <c r="W8750" s="94" t="str">
        <f t="shared" si="1375"/>
        <v/>
      </c>
      <c r="X8750" s="94" t="str">
        <f t="shared" si="1378"/>
        <v/>
      </c>
      <c r="Y8750" s="5"/>
      <c r="BK8750" s="8"/>
      <c r="BL8750" s="5"/>
      <c r="BM8750" s="5"/>
      <c r="BN8750" s="5"/>
      <c r="BO8750" s="5"/>
      <c r="BP8750" s="1"/>
      <c r="BQ8750" s="1"/>
      <c r="BR8750" s="1"/>
      <c r="BS8750" s="1"/>
      <c r="BT8750" s="1"/>
      <c r="BU8750" s="4"/>
      <c r="BV8750" s="1"/>
      <c r="BW8750" s="3"/>
      <c r="BX8750" s="4"/>
      <c r="BY8750" s="5"/>
      <c r="BZ8750" s="5"/>
      <c r="CA8750" s="5"/>
      <c r="CB8750" s="5"/>
      <c r="CC8750" s="5"/>
      <c r="CD8750" s="43"/>
    </row>
    <row r="8751" spans="1:82" x14ac:dyDescent="0.25">
      <c r="A8751" s="8"/>
      <c r="B8751" s="5"/>
      <c r="C8751" s="5"/>
      <c r="D8751" s="5"/>
      <c r="E8751" s="5"/>
      <c r="F8751" s="94" t="str">
        <f t="shared" si="1369"/>
        <v/>
      </c>
      <c r="G8751" s="94" t="str">
        <f t="shared" si="1370"/>
        <v/>
      </c>
      <c r="H8751" s="127" t="str">
        <f>IF(A8751&lt;&gt;"",IF(MID(C8751,1,1)="c",$AS$26,IF(MID(C8751,1,1)="r",$AS$41,IF(MID(C8751,1,1)="p",#REF!,#REF!))),"")</f>
        <v/>
      </c>
      <c r="I8751" s="92" t="str">
        <f t="shared" si="1371"/>
        <v/>
      </c>
      <c r="J8751" s="92" t="str">
        <f t="shared" si="1372"/>
        <v/>
      </c>
      <c r="K8751" s="92" t="str">
        <f t="shared" si="1373"/>
        <v/>
      </c>
      <c r="L8751" s="92" t="str">
        <f t="shared" si="1374"/>
        <v/>
      </c>
      <c r="M8751" s="95" t="str">
        <f>IF(A8751&lt;&gt;"",IF(MID(C8751,1,1)="c",SigmaEpsConcrete(I8751,$AN$30:$AN$33,$AR$30:$AR$33,$AS$26,$AS$27,$AS$28,$AQ$20,$AU$19),""),"")</f>
        <v/>
      </c>
      <c r="N8751" s="95" t="str">
        <f>IF(A8751&lt;&gt;"",IF(MID(C8751,1,1)="r",SigmaEpsReinf(J8751,$AS$42:$AS$43,$AS$41,$AS$39,$AS$40,$AQ$38),""),"")</f>
        <v/>
      </c>
      <c r="Q8751" s="92" t="str">
        <f t="shared" si="1376"/>
        <v/>
      </c>
      <c r="R8751" s="92" t="str">
        <f t="shared" si="1377"/>
        <v/>
      </c>
      <c r="U8751" s="5"/>
      <c r="V8751" s="5"/>
      <c r="W8751" s="94" t="str">
        <f t="shared" si="1375"/>
        <v/>
      </c>
      <c r="X8751" s="94" t="str">
        <f t="shared" si="1378"/>
        <v/>
      </c>
      <c r="Y8751" s="5"/>
      <c r="BK8751" s="8"/>
      <c r="BL8751" s="5"/>
      <c r="BM8751" s="5"/>
      <c r="BN8751" s="5"/>
      <c r="BO8751" s="5"/>
      <c r="BP8751" s="1"/>
      <c r="BQ8751" s="1"/>
      <c r="BR8751" s="1"/>
      <c r="BS8751" s="1"/>
      <c r="BT8751" s="1"/>
      <c r="BU8751" s="4"/>
      <c r="BV8751" s="1"/>
      <c r="BW8751" s="3"/>
      <c r="BX8751" s="4"/>
      <c r="BY8751" s="5"/>
      <c r="BZ8751" s="5"/>
      <c r="CA8751" s="5"/>
      <c r="CB8751" s="5"/>
      <c r="CC8751" s="5"/>
      <c r="CD8751" s="43"/>
    </row>
    <row r="8752" spans="1:82" x14ac:dyDescent="0.25">
      <c r="A8752" s="8"/>
      <c r="B8752" s="5"/>
      <c r="C8752" s="5"/>
      <c r="D8752" s="5"/>
      <c r="E8752" s="5"/>
      <c r="F8752" s="94" t="str">
        <f t="shared" si="1369"/>
        <v/>
      </c>
      <c r="G8752" s="94" t="str">
        <f t="shared" si="1370"/>
        <v/>
      </c>
      <c r="H8752" s="127" t="str">
        <f>IF(A8752&lt;&gt;"",IF(MID(C8752,1,1)="c",$AS$26,IF(MID(C8752,1,1)="r",$AS$41,IF(MID(C8752,1,1)="p",#REF!,#REF!))),"")</f>
        <v/>
      </c>
      <c r="I8752" s="92" t="str">
        <f t="shared" si="1371"/>
        <v/>
      </c>
      <c r="J8752" s="92" t="str">
        <f t="shared" si="1372"/>
        <v/>
      </c>
      <c r="K8752" s="92" t="str">
        <f t="shared" si="1373"/>
        <v/>
      </c>
      <c r="L8752" s="92" t="str">
        <f t="shared" si="1374"/>
        <v/>
      </c>
      <c r="M8752" s="95" t="str">
        <f>IF(A8752&lt;&gt;"",IF(MID(C8752,1,1)="c",SigmaEpsConcrete(I8752,$AN$30:$AN$33,$AR$30:$AR$33,$AS$26,$AS$27,$AS$28,$AQ$20,$AU$19),""),"")</f>
        <v/>
      </c>
      <c r="N8752" s="95" t="str">
        <f>IF(A8752&lt;&gt;"",IF(MID(C8752,1,1)="r",SigmaEpsReinf(J8752,$AS$42:$AS$43,$AS$41,$AS$39,$AS$40,$AQ$38),""),"")</f>
        <v/>
      </c>
      <c r="Q8752" s="92" t="str">
        <f t="shared" si="1376"/>
        <v/>
      </c>
      <c r="R8752" s="92" t="str">
        <f t="shared" si="1377"/>
        <v/>
      </c>
      <c r="U8752" s="5"/>
      <c r="V8752" s="5"/>
      <c r="W8752" s="94" t="str">
        <f t="shared" si="1375"/>
        <v/>
      </c>
      <c r="X8752" s="94" t="str">
        <f t="shared" si="1378"/>
        <v/>
      </c>
      <c r="Y8752" s="5"/>
      <c r="BK8752" s="8"/>
      <c r="BL8752" s="5"/>
      <c r="BM8752" s="5"/>
      <c r="BN8752" s="5"/>
      <c r="BO8752" s="5"/>
      <c r="BP8752" s="1"/>
      <c r="BQ8752" s="1"/>
      <c r="BR8752" s="1"/>
      <c r="BS8752" s="1"/>
      <c r="BT8752" s="1"/>
      <c r="BU8752" s="4"/>
      <c r="BV8752" s="1"/>
      <c r="BW8752" s="3"/>
      <c r="BX8752" s="4"/>
      <c r="BY8752" s="5"/>
      <c r="BZ8752" s="5"/>
      <c r="CA8752" s="5"/>
      <c r="CB8752" s="5"/>
      <c r="CC8752" s="5"/>
      <c r="CD8752" s="43"/>
    </row>
    <row r="8753" spans="1:82" x14ac:dyDescent="0.25">
      <c r="A8753" s="8"/>
      <c r="B8753" s="5"/>
      <c r="C8753" s="5"/>
      <c r="D8753" s="5"/>
      <c r="E8753" s="5"/>
      <c r="F8753" s="94" t="str">
        <f t="shared" si="1369"/>
        <v/>
      </c>
      <c r="G8753" s="94" t="str">
        <f t="shared" si="1370"/>
        <v/>
      </c>
      <c r="H8753" s="127" t="str">
        <f>IF(A8753&lt;&gt;"",IF(MID(C8753,1,1)="c",$AS$26,IF(MID(C8753,1,1)="r",$AS$41,IF(MID(C8753,1,1)="p",#REF!,#REF!))),"")</f>
        <v/>
      </c>
      <c r="I8753" s="92" t="str">
        <f t="shared" si="1371"/>
        <v/>
      </c>
      <c r="J8753" s="92" t="str">
        <f t="shared" si="1372"/>
        <v/>
      </c>
      <c r="K8753" s="92" t="str">
        <f t="shared" si="1373"/>
        <v/>
      </c>
      <c r="L8753" s="92" t="str">
        <f t="shared" si="1374"/>
        <v/>
      </c>
      <c r="M8753" s="95" t="str">
        <f>IF(A8753&lt;&gt;"",IF(MID(C8753,1,1)="c",SigmaEpsConcrete(I8753,$AN$30:$AN$33,$AR$30:$AR$33,$AS$26,$AS$27,$AS$28,$AQ$20,$AU$19),""),"")</f>
        <v/>
      </c>
      <c r="N8753" s="95" t="str">
        <f>IF(A8753&lt;&gt;"",IF(MID(C8753,1,1)="r",SigmaEpsReinf(J8753,$AS$42:$AS$43,$AS$41,$AS$39,$AS$40,$AQ$38),""),"")</f>
        <v/>
      </c>
      <c r="Q8753" s="92" t="str">
        <f t="shared" si="1376"/>
        <v/>
      </c>
      <c r="R8753" s="92" t="str">
        <f t="shared" si="1377"/>
        <v/>
      </c>
      <c r="U8753" s="5"/>
      <c r="V8753" s="5"/>
      <c r="W8753" s="94" t="str">
        <f t="shared" si="1375"/>
        <v/>
      </c>
      <c r="X8753" s="94" t="str">
        <f t="shared" si="1378"/>
        <v/>
      </c>
      <c r="Y8753" s="5"/>
      <c r="BK8753" s="8"/>
      <c r="BL8753" s="5"/>
      <c r="BM8753" s="5"/>
      <c r="BN8753" s="5"/>
      <c r="BO8753" s="5"/>
      <c r="BP8753" s="1"/>
      <c r="BQ8753" s="1"/>
      <c r="BR8753" s="1"/>
      <c r="BS8753" s="1"/>
      <c r="BT8753" s="1"/>
      <c r="BU8753" s="4"/>
      <c r="BV8753" s="1"/>
      <c r="BW8753" s="3"/>
      <c r="BX8753" s="4"/>
      <c r="BY8753" s="5"/>
      <c r="BZ8753" s="5"/>
      <c r="CA8753" s="5"/>
      <c r="CB8753" s="5"/>
      <c r="CC8753" s="5"/>
      <c r="CD8753" s="43"/>
    </row>
    <row r="8754" spans="1:82" x14ac:dyDescent="0.25">
      <c r="A8754" s="8"/>
      <c r="B8754" s="5"/>
      <c r="C8754" s="5"/>
      <c r="D8754" s="5"/>
      <c r="E8754" s="5"/>
      <c r="F8754" s="94" t="str">
        <f t="shared" si="1369"/>
        <v/>
      </c>
      <c r="G8754" s="94" t="str">
        <f t="shared" si="1370"/>
        <v/>
      </c>
      <c r="H8754" s="127" t="str">
        <f>IF(A8754&lt;&gt;"",IF(MID(C8754,1,1)="c",$AS$26,IF(MID(C8754,1,1)="r",$AS$41,IF(MID(C8754,1,1)="p",#REF!,#REF!))),"")</f>
        <v/>
      </c>
      <c r="I8754" s="92" t="str">
        <f t="shared" si="1371"/>
        <v/>
      </c>
      <c r="J8754" s="92" t="str">
        <f t="shared" si="1372"/>
        <v/>
      </c>
      <c r="K8754" s="92" t="str">
        <f t="shared" si="1373"/>
        <v/>
      </c>
      <c r="L8754" s="92" t="str">
        <f t="shared" si="1374"/>
        <v/>
      </c>
      <c r="M8754" s="95" t="str">
        <f>IF(A8754&lt;&gt;"",IF(MID(C8754,1,1)="c",SigmaEpsConcrete(I8754,$AN$30:$AN$33,$AR$30:$AR$33,$AS$26,$AS$27,$AS$28,$AQ$20,$AU$19),""),"")</f>
        <v/>
      </c>
      <c r="N8754" s="95" t="str">
        <f>IF(A8754&lt;&gt;"",IF(MID(C8754,1,1)="r",SigmaEpsReinf(J8754,$AS$42:$AS$43,$AS$41,$AS$39,$AS$40,$AQ$38),""),"")</f>
        <v/>
      </c>
      <c r="Q8754" s="92" t="str">
        <f t="shared" si="1376"/>
        <v/>
      </c>
      <c r="R8754" s="92" t="str">
        <f t="shared" si="1377"/>
        <v/>
      </c>
      <c r="U8754" s="5"/>
      <c r="V8754" s="5"/>
      <c r="W8754" s="94" t="str">
        <f t="shared" si="1375"/>
        <v/>
      </c>
      <c r="X8754" s="94" t="str">
        <f t="shared" si="1378"/>
        <v/>
      </c>
      <c r="Y8754" s="5"/>
      <c r="BK8754" s="8"/>
      <c r="BL8754" s="5"/>
      <c r="BM8754" s="5"/>
      <c r="BN8754" s="5"/>
      <c r="BO8754" s="5"/>
      <c r="BP8754" s="1"/>
      <c r="BQ8754" s="1"/>
      <c r="BR8754" s="1"/>
      <c r="BS8754" s="1"/>
      <c r="BT8754" s="1"/>
      <c r="BU8754" s="4"/>
      <c r="BV8754" s="1"/>
      <c r="BW8754" s="3"/>
      <c r="BX8754" s="4"/>
      <c r="BY8754" s="5"/>
      <c r="BZ8754" s="5"/>
      <c r="CA8754" s="5"/>
      <c r="CB8754" s="5"/>
      <c r="CC8754" s="5"/>
      <c r="CD8754" s="43"/>
    </row>
    <row r="8755" spans="1:82" x14ac:dyDescent="0.25">
      <c r="A8755" s="8"/>
      <c r="B8755" s="5"/>
      <c r="C8755" s="5"/>
      <c r="D8755" s="5"/>
      <c r="E8755" s="5"/>
      <c r="F8755" s="94" t="str">
        <f t="shared" si="1369"/>
        <v/>
      </c>
      <c r="G8755" s="94" t="str">
        <f t="shared" si="1370"/>
        <v/>
      </c>
      <c r="H8755" s="127" t="str">
        <f>IF(A8755&lt;&gt;"",IF(MID(C8755,1,1)="c",$AS$26,IF(MID(C8755,1,1)="r",$AS$41,IF(MID(C8755,1,1)="p",#REF!,#REF!))),"")</f>
        <v/>
      </c>
      <c r="I8755" s="92" t="str">
        <f t="shared" si="1371"/>
        <v/>
      </c>
      <c r="J8755" s="92" t="str">
        <f t="shared" si="1372"/>
        <v/>
      </c>
      <c r="K8755" s="92" t="str">
        <f t="shared" si="1373"/>
        <v/>
      </c>
      <c r="L8755" s="92" t="str">
        <f t="shared" si="1374"/>
        <v/>
      </c>
      <c r="M8755" s="95" t="str">
        <f>IF(A8755&lt;&gt;"",IF(MID(C8755,1,1)="c",SigmaEpsConcrete(I8755,$AN$30:$AN$33,$AR$30:$AR$33,$AS$26,$AS$27,$AS$28,$AQ$20,$AU$19),""),"")</f>
        <v/>
      </c>
      <c r="N8755" s="95" t="str">
        <f>IF(A8755&lt;&gt;"",IF(MID(C8755,1,1)="r",SigmaEpsReinf(J8755,$AS$42:$AS$43,$AS$41,$AS$39,$AS$40,$AQ$38),""),"")</f>
        <v/>
      </c>
      <c r="Q8755" s="92" t="str">
        <f t="shared" si="1376"/>
        <v/>
      </c>
      <c r="R8755" s="92" t="str">
        <f t="shared" si="1377"/>
        <v/>
      </c>
      <c r="U8755" s="5"/>
      <c r="V8755" s="5"/>
      <c r="W8755" s="94" t="str">
        <f t="shared" si="1375"/>
        <v/>
      </c>
      <c r="X8755" s="94" t="str">
        <f t="shared" si="1378"/>
        <v/>
      </c>
      <c r="Y8755" s="5"/>
      <c r="BK8755" s="8"/>
      <c r="BL8755" s="5"/>
      <c r="BM8755" s="5"/>
      <c r="BN8755" s="5"/>
      <c r="BO8755" s="5"/>
      <c r="BP8755" s="1"/>
      <c r="BQ8755" s="1"/>
      <c r="BR8755" s="1"/>
      <c r="BS8755" s="1"/>
      <c r="BT8755" s="1"/>
      <c r="BU8755" s="4"/>
      <c r="BV8755" s="1"/>
      <c r="BW8755" s="3"/>
      <c r="BX8755" s="4"/>
      <c r="BY8755" s="5"/>
      <c r="BZ8755" s="5"/>
      <c r="CA8755" s="5"/>
      <c r="CB8755" s="5"/>
      <c r="CC8755" s="5"/>
      <c r="CD8755" s="43"/>
    </row>
    <row r="8756" spans="1:82" x14ac:dyDescent="0.25">
      <c r="A8756" s="8"/>
      <c r="B8756" s="5"/>
      <c r="C8756" s="5"/>
      <c r="D8756" s="5"/>
      <c r="E8756" s="5"/>
      <c r="F8756" s="94" t="str">
        <f t="shared" si="1369"/>
        <v/>
      </c>
      <c r="G8756" s="94" t="str">
        <f t="shared" si="1370"/>
        <v/>
      </c>
      <c r="H8756" s="127" t="str">
        <f>IF(A8756&lt;&gt;"",IF(MID(C8756,1,1)="c",$AS$26,IF(MID(C8756,1,1)="r",$AS$41,IF(MID(C8756,1,1)="p",#REF!,#REF!))),"")</f>
        <v/>
      </c>
      <c r="I8756" s="92" t="str">
        <f t="shared" si="1371"/>
        <v/>
      </c>
      <c r="J8756" s="92" t="str">
        <f t="shared" si="1372"/>
        <v/>
      </c>
      <c r="K8756" s="92" t="str">
        <f t="shared" si="1373"/>
        <v/>
      </c>
      <c r="L8756" s="92" t="str">
        <f t="shared" si="1374"/>
        <v/>
      </c>
      <c r="M8756" s="95" t="str">
        <f>IF(A8756&lt;&gt;"",IF(MID(C8756,1,1)="c",SigmaEpsConcrete(I8756,$AN$30:$AN$33,$AR$30:$AR$33,$AS$26,$AS$27,$AS$28,$AQ$20,$AU$19),""),"")</f>
        <v/>
      </c>
      <c r="N8756" s="95" t="str">
        <f>IF(A8756&lt;&gt;"",IF(MID(C8756,1,1)="r",SigmaEpsReinf(J8756,$AS$42:$AS$43,$AS$41,$AS$39,$AS$40,$AQ$38),""),"")</f>
        <v/>
      </c>
      <c r="Q8756" s="92" t="str">
        <f t="shared" si="1376"/>
        <v/>
      </c>
      <c r="R8756" s="92" t="str">
        <f t="shared" si="1377"/>
        <v/>
      </c>
      <c r="U8756" s="5"/>
      <c r="V8756" s="5"/>
      <c r="W8756" s="94" t="str">
        <f t="shared" si="1375"/>
        <v/>
      </c>
      <c r="X8756" s="94" t="str">
        <f t="shared" si="1378"/>
        <v/>
      </c>
      <c r="Y8756" s="5"/>
      <c r="BK8756" s="8"/>
      <c r="BL8756" s="5"/>
      <c r="BM8756" s="5"/>
      <c r="BN8756" s="5"/>
      <c r="BO8756" s="5"/>
      <c r="BP8756" s="1"/>
      <c r="BQ8756" s="1"/>
      <c r="BR8756" s="1"/>
      <c r="BS8756" s="1"/>
      <c r="BT8756" s="1"/>
      <c r="BU8756" s="4"/>
      <c r="BV8756" s="1"/>
      <c r="BW8756" s="3"/>
      <c r="BX8756" s="4"/>
      <c r="BY8756" s="5"/>
      <c r="BZ8756" s="5"/>
      <c r="CA8756" s="5"/>
      <c r="CB8756" s="5"/>
      <c r="CC8756" s="5"/>
      <c r="CD8756" s="43"/>
    </row>
    <row r="8757" spans="1:82" x14ac:dyDescent="0.25">
      <c r="A8757" s="8"/>
      <c r="B8757" s="5"/>
      <c r="C8757" s="5"/>
      <c r="D8757" s="5"/>
      <c r="E8757" s="5"/>
      <c r="F8757" s="94" t="str">
        <f t="shared" si="1369"/>
        <v/>
      </c>
      <c r="G8757" s="94" t="str">
        <f t="shared" si="1370"/>
        <v/>
      </c>
      <c r="H8757" s="127" t="str">
        <f>IF(A8757&lt;&gt;"",IF(MID(C8757,1,1)="c",$AS$26,IF(MID(C8757,1,1)="r",$AS$41,IF(MID(C8757,1,1)="p",#REF!,#REF!))),"")</f>
        <v/>
      </c>
      <c r="I8757" s="92" t="str">
        <f t="shared" si="1371"/>
        <v/>
      </c>
      <c r="J8757" s="92" t="str">
        <f t="shared" si="1372"/>
        <v/>
      </c>
      <c r="K8757" s="92" t="str">
        <f t="shared" si="1373"/>
        <v/>
      </c>
      <c r="L8757" s="92" t="str">
        <f t="shared" si="1374"/>
        <v/>
      </c>
      <c r="M8757" s="95" t="str">
        <f>IF(A8757&lt;&gt;"",IF(MID(C8757,1,1)="c",SigmaEpsConcrete(I8757,$AN$30:$AN$33,$AR$30:$AR$33,$AS$26,$AS$27,$AS$28,$AQ$20,$AU$19),""),"")</f>
        <v/>
      </c>
      <c r="N8757" s="95" t="str">
        <f>IF(A8757&lt;&gt;"",IF(MID(C8757,1,1)="r",SigmaEpsReinf(J8757,$AS$42:$AS$43,$AS$41,$AS$39,$AS$40,$AQ$38),""),"")</f>
        <v/>
      </c>
      <c r="Q8757" s="92" t="str">
        <f t="shared" si="1376"/>
        <v/>
      </c>
      <c r="R8757" s="92" t="str">
        <f t="shared" si="1377"/>
        <v/>
      </c>
      <c r="U8757" s="5"/>
      <c r="V8757" s="5"/>
      <c r="W8757" s="94" t="str">
        <f t="shared" si="1375"/>
        <v/>
      </c>
      <c r="X8757" s="94" t="str">
        <f t="shared" si="1378"/>
        <v/>
      </c>
      <c r="Y8757" s="5"/>
      <c r="BK8757" s="8"/>
      <c r="BL8757" s="5"/>
      <c r="BM8757" s="5"/>
      <c r="BN8757" s="5"/>
      <c r="BO8757" s="5"/>
      <c r="BP8757" s="1"/>
      <c r="BQ8757" s="1"/>
      <c r="BR8757" s="1"/>
      <c r="BS8757" s="1"/>
      <c r="BT8757" s="1"/>
      <c r="BU8757" s="4"/>
      <c r="BV8757" s="1"/>
      <c r="BW8757" s="3"/>
      <c r="BX8757" s="4"/>
      <c r="BY8757" s="5"/>
      <c r="BZ8757" s="5"/>
      <c r="CA8757" s="5"/>
      <c r="CB8757" s="5"/>
      <c r="CC8757" s="5"/>
      <c r="CD8757" s="43"/>
    </row>
    <row r="8758" spans="1:82" x14ac:dyDescent="0.25">
      <c r="A8758" s="8"/>
      <c r="B8758" s="5"/>
      <c r="C8758" s="5"/>
      <c r="D8758" s="5"/>
      <c r="E8758" s="5"/>
      <c r="F8758" s="94" t="str">
        <f t="shared" si="1369"/>
        <v/>
      </c>
      <c r="G8758" s="94" t="str">
        <f t="shared" si="1370"/>
        <v/>
      </c>
      <c r="H8758" s="127" t="str">
        <f>IF(A8758&lt;&gt;"",IF(MID(C8758,1,1)="c",$AS$26,IF(MID(C8758,1,1)="r",$AS$41,IF(MID(C8758,1,1)="p",#REF!,#REF!))),"")</f>
        <v/>
      </c>
      <c r="I8758" s="92" t="str">
        <f t="shared" si="1371"/>
        <v/>
      </c>
      <c r="J8758" s="92" t="str">
        <f t="shared" si="1372"/>
        <v/>
      </c>
      <c r="K8758" s="92" t="str">
        <f t="shared" si="1373"/>
        <v/>
      </c>
      <c r="L8758" s="92" t="str">
        <f t="shared" si="1374"/>
        <v/>
      </c>
      <c r="M8758" s="95" t="str">
        <f>IF(A8758&lt;&gt;"",IF(MID(C8758,1,1)="c",SigmaEpsConcrete(I8758,$AN$30:$AN$33,$AR$30:$AR$33,$AS$26,$AS$27,$AS$28,$AQ$20,$AU$19),""),"")</f>
        <v/>
      </c>
      <c r="N8758" s="95" t="str">
        <f>IF(A8758&lt;&gt;"",IF(MID(C8758,1,1)="r",SigmaEpsReinf(J8758,$AS$42:$AS$43,$AS$41,$AS$39,$AS$40,$AQ$38),""),"")</f>
        <v/>
      </c>
      <c r="Q8758" s="92" t="str">
        <f t="shared" si="1376"/>
        <v/>
      </c>
      <c r="R8758" s="92" t="str">
        <f t="shared" si="1377"/>
        <v/>
      </c>
      <c r="U8758" s="5"/>
      <c r="V8758" s="5"/>
      <c r="W8758" s="94" t="str">
        <f t="shared" si="1375"/>
        <v/>
      </c>
      <c r="X8758" s="94" t="str">
        <f t="shared" si="1378"/>
        <v/>
      </c>
      <c r="Y8758" s="5"/>
      <c r="BK8758" s="8"/>
      <c r="BL8758" s="5"/>
      <c r="BM8758" s="5"/>
      <c r="BN8758" s="5"/>
      <c r="BO8758" s="5"/>
      <c r="BP8758" s="1"/>
      <c r="BQ8758" s="1"/>
      <c r="BR8758" s="1"/>
      <c r="BS8758" s="1"/>
      <c r="BT8758" s="1"/>
      <c r="BU8758" s="4"/>
      <c r="BV8758" s="1"/>
      <c r="BW8758" s="3"/>
      <c r="BX8758" s="4"/>
      <c r="BY8758" s="5"/>
      <c r="BZ8758" s="5"/>
      <c r="CA8758" s="5"/>
      <c r="CB8758" s="5"/>
      <c r="CC8758" s="5"/>
      <c r="CD8758" s="43"/>
    </row>
    <row r="8759" spans="1:82" x14ac:dyDescent="0.25">
      <c r="A8759" s="8"/>
      <c r="B8759" s="5"/>
      <c r="C8759" s="5"/>
      <c r="D8759" s="5"/>
      <c r="E8759" s="5"/>
      <c r="F8759" s="94" t="str">
        <f t="shared" si="1369"/>
        <v/>
      </c>
      <c r="G8759" s="94" t="str">
        <f t="shared" si="1370"/>
        <v/>
      </c>
      <c r="H8759" s="127" t="str">
        <f>IF(A8759&lt;&gt;"",IF(MID(C8759,1,1)="c",$AS$26,IF(MID(C8759,1,1)="r",$AS$41,IF(MID(C8759,1,1)="p",#REF!,#REF!))),"")</f>
        <v/>
      </c>
      <c r="I8759" s="92" t="str">
        <f t="shared" si="1371"/>
        <v/>
      </c>
      <c r="J8759" s="92" t="str">
        <f t="shared" si="1372"/>
        <v/>
      </c>
      <c r="K8759" s="92" t="str">
        <f t="shared" si="1373"/>
        <v/>
      </c>
      <c r="L8759" s="92" t="str">
        <f t="shared" si="1374"/>
        <v/>
      </c>
      <c r="M8759" s="95" t="str">
        <f>IF(A8759&lt;&gt;"",IF(MID(C8759,1,1)="c",SigmaEpsConcrete(I8759,$AN$30:$AN$33,$AR$30:$AR$33,$AS$26,$AS$27,$AS$28,$AQ$20,$AU$19),""),"")</f>
        <v/>
      </c>
      <c r="N8759" s="95" t="str">
        <f>IF(A8759&lt;&gt;"",IF(MID(C8759,1,1)="r",SigmaEpsReinf(J8759,$AS$42:$AS$43,$AS$41,$AS$39,$AS$40,$AQ$38),""),"")</f>
        <v/>
      </c>
      <c r="Q8759" s="92" t="str">
        <f t="shared" si="1376"/>
        <v/>
      </c>
      <c r="R8759" s="92" t="str">
        <f t="shared" si="1377"/>
        <v/>
      </c>
      <c r="U8759" s="5"/>
      <c r="V8759" s="5"/>
      <c r="W8759" s="94" t="str">
        <f t="shared" si="1375"/>
        <v/>
      </c>
      <c r="X8759" s="94" t="str">
        <f t="shared" si="1378"/>
        <v/>
      </c>
      <c r="Y8759" s="5"/>
      <c r="BK8759" s="8"/>
      <c r="BL8759" s="5"/>
      <c r="BM8759" s="5"/>
      <c r="BN8759" s="5"/>
      <c r="BO8759" s="5"/>
      <c r="BP8759" s="1"/>
      <c r="BQ8759" s="1"/>
      <c r="BR8759" s="1"/>
      <c r="BS8759" s="1"/>
      <c r="BT8759" s="1"/>
      <c r="BU8759" s="4"/>
      <c r="BV8759" s="1"/>
      <c r="BW8759" s="3"/>
      <c r="BX8759" s="4"/>
      <c r="BY8759" s="5"/>
      <c r="BZ8759" s="5"/>
      <c r="CA8759" s="5"/>
      <c r="CB8759" s="5"/>
      <c r="CC8759" s="5"/>
      <c r="CD8759" s="43"/>
    </row>
    <row r="8760" spans="1:82" x14ac:dyDescent="0.25">
      <c r="A8760" s="8"/>
      <c r="B8760" s="5"/>
      <c r="C8760" s="5"/>
      <c r="D8760" s="5"/>
      <c r="E8760" s="5"/>
      <c r="F8760" s="94" t="str">
        <f t="shared" si="1369"/>
        <v/>
      </c>
      <c r="G8760" s="94" t="str">
        <f t="shared" si="1370"/>
        <v/>
      </c>
      <c r="H8760" s="127" t="str">
        <f>IF(A8760&lt;&gt;"",IF(MID(C8760,1,1)="c",$AS$26,IF(MID(C8760,1,1)="r",$AS$41,IF(MID(C8760,1,1)="p",#REF!,#REF!))),"")</f>
        <v/>
      </c>
      <c r="I8760" s="92" t="str">
        <f t="shared" si="1371"/>
        <v/>
      </c>
      <c r="J8760" s="92" t="str">
        <f t="shared" si="1372"/>
        <v/>
      </c>
      <c r="K8760" s="92" t="str">
        <f t="shared" si="1373"/>
        <v/>
      </c>
      <c r="L8760" s="92" t="str">
        <f t="shared" si="1374"/>
        <v/>
      </c>
      <c r="M8760" s="95" t="str">
        <f>IF(A8760&lt;&gt;"",IF(MID(C8760,1,1)="c",SigmaEpsConcrete(I8760,$AN$30:$AN$33,$AR$30:$AR$33,$AS$26,$AS$27,$AS$28,$AQ$20,$AU$19),""),"")</f>
        <v/>
      </c>
      <c r="N8760" s="95" t="str">
        <f>IF(A8760&lt;&gt;"",IF(MID(C8760,1,1)="r",SigmaEpsReinf(J8760,$AS$42:$AS$43,$AS$41,$AS$39,$AS$40,$AQ$38),""),"")</f>
        <v/>
      </c>
      <c r="Q8760" s="92" t="str">
        <f t="shared" si="1376"/>
        <v/>
      </c>
      <c r="R8760" s="92" t="str">
        <f t="shared" si="1377"/>
        <v/>
      </c>
      <c r="U8760" s="5"/>
      <c r="V8760" s="5"/>
      <c r="W8760" s="94" t="str">
        <f t="shared" si="1375"/>
        <v/>
      </c>
      <c r="X8760" s="94" t="str">
        <f t="shared" si="1378"/>
        <v/>
      </c>
      <c r="Y8760" s="5"/>
      <c r="BK8760" s="8"/>
      <c r="BL8760" s="5"/>
      <c r="BM8760" s="5"/>
      <c r="BN8760" s="5"/>
      <c r="BO8760" s="5"/>
      <c r="BP8760" s="1"/>
      <c r="BQ8760" s="1"/>
      <c r="BR8760" s="1"/>
      <c r="BS8760" s="1"/>
      <c r="BT8760" s="1"/>
      <c r="BU8760" s="4"/>
      <c r="BV8760" s="1"/>
      <c r="BW8760" s="3"/>
      <c r="BX8760" s="4"/>
      <c r="BY8760" s="5"/>
      <c r="BZ8760" s="5"/>
      <c r="CA8760" s="5"/>
      <c r="CB8760" s="5"/>
      <c r="CC8760" s="5"/>
      <c r="CD8760" s="43"/>
    </row>
    <row r="8761" spans="1:82" x14ac:dyDescent="0.25">
      <c r="A8761" s="8"/>
      <c r="B8761" s="5"/>
      <c r="C8761" s="5"/>
      <c r="D8761" s="5"/>
      <c r="E8761" s="5"/>
      <c r="F8761" s="94" t="str">
        <f t="shared" si="1369"/>
        <v/>
      </c>
      <c r="G8761" s="94" t="str">
        <f t="shared" si="1370"/>
        <v/>
      </c>
      <c r="H8761" s="127" t="str">
        <f>IF(A8761&lt;&gt;"",IF(MID(C8761,1,1)="c",$AS$26,IF(MID(C8761,1,1)="r",$AS$41,IF(MID(C8761,1,1)="p",#REF!,#REF!))),"")</f>
        <v/>
      </c>
      <c r="I8761" s="92" t="str">
        <f t="shared" si="1371"/>
        <v/>
      </c>
      <c r="J8761" s="92" t="str">
        <f t="shared" si="1372"/>
        <v/>
      </c>
      <c r="K8761" s="92" t="str">
        <f t="shared" si="1373"/>
        <v/>
      </c>
      <c r="L8761" s="92" t="str">
        <f t="shared" si="1374"/>
        <v/>
      </c>
      <c r="M8761" s="95" t="str">
        <f>IF(A8761&lt;&gt;"",IF(MID(C8761,1,1)="c",SigmaEpsConcrete(I8761,$AN$30:$AN$33,$AR$30:$AR$33,$AS$26,$AS$27,$AS$28,$AQ$20,$AU$19),""),"")</f>
        <v/>
      </c>
      <c r="N8761" s="95" t="str">
        <f>IF(A8761&lt;&gt;"",IF(MID(C8761,1,1)="r",SigmaEpsReinf(J8761,$AS$42:$AS$43,$AS$41,$AS$39,$AS$40,$AQ$38),""),"")</f>
        <v/>
      </c>
      <c r="Q8761" s="92" t="str">
        <f t="shared" si="1376"/>
        <v/>
      </c>
      <c r="R8761" s="92" t="str">
        <f t="shared" si="1377"/>
        <v/>
      </c>
      <c r="U8761" s="5"/>
      <c r="V8761" s="5"/>
      <c r="W8761" s="94" t="str">
        <f t="shared" si="1375"/>
        <v/>
      </c>
      <c r="X8761" s="94" t="str">
        <f t="shared" si="1378"/>
        <v/>
      </c>
      <c r="Y8761" s="5"/>
      <c r="BK8761" s="8"/>
      <c r="BL8761" s="5"/>
      <c r="BM8761" s="5"/>
      <c r="BN8761" s="5"/>
      <c r="BO8761" s="5"/>
      <c r="BP8761" s="1"/>
      <c r="BQ8761" s="1"/>
      <c r="BR8761" s="1"/>
      <c r="BS8761" s="1"/>
      <c r="BT8761" s="1"/>
      <c r="BU8761" s="4"/>
      <c r="BV8761" s="1"/>
      <c r="BW8761" s="3"/>
      <c r="BX8761" s="4"/>
      <c r="BY8761" s="5"/>
      <c r="BZ8761" s="5"/>
      <c r="CA8761" s="5"/>
      <c r="CB8761" s="5"/>
      <c r="CC8761" s="5"/>
      <c r="CD8761" s="43"/>
    </row>
    <row r="8762" spans="1:82" x14ac:dyDescent="0.25">
      <c r="A8762" s="8"/>
      <c r="B8762" s="5"/>
      <c r="C8762" s="5"/>
      <c r="D8762" s="5"/>
      <c r="E8762" s="5"/>
      <c r="F8762" s="94" t="str">
        <f t="shared" si="1369"/>
        <v/>
      </c>
      <c r="G8762" s="94" t="str">
        <f t="shared" si="1370"/>
        <v/>
      </c>
      <c r="H8762" s="127" t="str">
        <f>IF(A8762&lt;&gt;"",IF(MID(C8762,1,1)="c",$AS$26,IF(MID(C8762,1,1)="r",$AS$41,IF(MID(C8762,1,1)="p",#REF!,#REF!))),"")</f>
        <v/>
      </c>
      <c r="I8762" s="92" t="str">
        <f t="shared" si="1371"/>
        <v/>
      </c>
      <c r="J8762" s="92" t="str">
        <f t="shared" si="1372"/>
        <v/>
      </c>
      <c r="K8762" s="92" t="str">
        <f t="shared" si="1373"/>
        <v/>
      </c>
      <c r="L8762" s="92" t="str">
        <f t="shared" si="1374"/>
        <v/>
      </c>
      <c r="M8762" s="95" t="str">
        <f>IF(A8762&lt;&gt;"",IF(MID(C8762,1,1)="c",SigmaEpsConcrete(I8762,$AN$30:$AN$33,$AR$30:$AR$33,$AS$26,$AS$27,$AS$28,$AQ$20,$AU$19),""),"")</f>
        <v/>
      </c>
      <c r="N8762" s="95" t="str">
        <f>IF(A8762&lt;&gt;"",IF(MID(C8762,1,1)="r",SigmaEpsReinf(J8762,$AS$42:$AS$43,$AS$41,$AS$39,$AS$40,$AQ$38),""),"")</f>
        <v/>
      </c>
      <c r="Q8762" s="92" t="str">
        <f t="shared" si="1376"/>
        <v/>
      </c>
      <c r="R8762" s="92" t="str">
        <f t="shared" si="1377"/>
        <v/>
      </c>
      <c r="U8762" s="5"/>
      <c r="V8762" s="5"/>
      <c r="W8762" s="94" t="str">
        <f t="shared" si="1375"/>
        <v/>
      </c>
      <c r="X8762" s="94" t="str">
        <f t="shared" si="1378"/>
        <v/>
      </c>
      <c r="Y8762" s="5"/>
      <c r="BK8762" s="8"/>
      <c r="BL8762" s="5"/>
      <c r="BM8762" s="5"/>
      <c r="BN8762" s="5"/>
      <c r="BO8762" s="5"/>
      <c r="BP8762" s="1"/>
      <c r="BQ8762" s="1"/>
      <c r="BR8762" s="1"/>
      <c r="BS8762" s="1"/>
      <c r="BT8762" s="1"/>
      <c r="BU8762" s="4"/>
      <c r="BV8762" s="1"/>
      <c r="BW8762" s="3"/>
      <c r="BX8762" s="4"/>
      <c r="BY8762" s="5"/>
      <c r="BZ8762" s="5"/>
      <c r="CA8762" s="5"/>
      <c r="CB8762" s="5"/>
      <c r="CC8762" s="5"/>
      <c r="CD8762" s="43"/>
    </row>
    <row r="8763" spans="1:82" x14ac:dyDescent="0.25">
      <c r="A8763" s="8"/>
      <c r="B8763" s="5"/>
      <c r="C8763" s="5"/>
      <c r="D8763" s="5"/>
      <c r="E8763" s="5"/>
      <c r="F8763" s="94" t="str">
        <f t="shared" si="1369"/>
        <v/>
      </c>
      <c r="G8763" s="94" t="str">
        <f t="shared" si="1370"/>
        <v/>
      </c>
      <c r="H8763" s="127" t="str">
        <f>IF(A8763&lt;&gt;"",IF(MID(C8763,1,1)="c",$AS$26,IF(MID(C8763,1,1)="r",$AS$41,IF(MID(C8763,1,1)="p",#REF!,#REF!))),"")</f>
        <v/>
      </c>
      <c r="I8763" s="92" t="str">
        <f t="shared" si="1371"/>
        <v/>
      </c>
      <c r="J8763" s="92" t="str">
        <f t="shared" si="1372"/>
        <v/>
      </c>
      <c r="K8763" s="92" t="str">
        <f t="shared" si="1373"/>
        <v/>
      </c>
      <c r="L8763" s="92" t="str">
        <f t="shared" si="1374"/>
        <v/>
      </c>
      <c r="M8763" s="95" t="str">
        <f>IF(A8763&lt;&gt;"",IF(MID(C8763,1,1)="c",SigmaEpsConcrete(I8763,$AN$30:$AN$33,$AR$30:$AR$33,$AS$26,$AS$27,$AS$28,$AQ$20,$AU$19),""),"")</f>
        <v/>
      </c>
      <c r="N8763" s="95" t="str">
        <f>IF(A8763&lt;&gt;"",IF(MID(C8763,1,1)="r",SigmaEpsReinf(J8763,$AS$42:$AS$43,$AS$41,$AS$39,$AS$40,$AQ$38),""),"")</f>
        <v/>
      </c>
      <c r="Q8763" s="92" t="str">
        <f t="shared" si="1376"/>
        <v/>
      </c>
      <c r="R8763" s="92" t="str">
        <f t="shared" si="1377"/>
        <v/>
      </c>
      <c r="U8763" s="5"/>
      <c r="V8763" s="5"/>
      <c r="W8763" s="94" t="str">
        <f t="shared" si="1375"/>
        <v/>
      </c>
      <c r="X8763" s="94" t="str">
        <f t="shared" si="1378"/>
        <v/>
      </c>
      <c r="Y8763" s="5"/>
      <c r="BK8763" s="8"/>
      <c r="BL8763" s="5"/>
      <c r="BM8763" s="5"/>
      <c r="BN8763" s="5"/>
      <c r="BO8763" s="5"/>
      <c r="BP8763" s="1"/>
      <c r="BQ8763" s="1"/>
      <c r="BR8763" s="1"/>
      <c r="BS8763" s="1"/>
      <c r="BT8763" s="1"/>
      <c r="BU8763" s="4"/>
      <c r="BV8763" s="1"/>
      <c r="BW8763" s="3"/>
      <c r="BX8763" s="4"/>
      <c r="BY8763" s="5"/>
      <c r="BZ8763" s="5"/>
      <c r="CA8763" s="5"/>
      <c r="CB8763" s="5"/>
      <c r="CC8763" s="5"/>
      <c r="CD8763" s="43"/>
    </row>
    <row r="8764" spans="1:82" x14ac:dyDescent="0.25">
      <c r="A8764" s="8"/>
      <c r="B8764" s="5"/>
      <c r="C8764" s="5"/>
      <c r="D8764" s="5"/>
      <c r="E8764" s="5"/>
      <c r="F8764" s="94" t="str">
        <f t="shared" si="1369"/>
        <v/>
      </c>
      <c r="G8764" s="94" t="str">
        <f t="shared" si="1370"/>
        <v/>
      </c>
      <c r="H8764" s="127" t="str">
        <f>IF(A8764&lt;&gt;"",IF(MID(C8764,1,1)="c",$AS$26,IF(MID(C8764,1,1)="r",$AS$41,IF(MID(C8764,1,1)="p",#REF!,#REF!))),"")</f>
        <v/>
      </c>
      <c r="I8764" s="92" t="str">
        <f t="shared" si="1371"/>
        <v/>
      </c>
      <c r="J8764" s="92" t="str">
        <f t="shared" si="1372"/>
        <v/>
      </c>
      <c r="K8764" s="92" t="str">
        <f t="shared" si="1373"/>
        <v/>
      </c>
      <c r="L8764" s="92" t="str">
        <f t="shared" si="1374"/>
        <v/>
      </c>
      <c r="M8764" s="95" t="str">
        <f>IF(A8764&lt;&gt;"",IF(MID(C8764,1,1)="c",SigmaEpsConcrete(I8764,$AN$30:$AN$33,$AR$30:$AR$33,$AS$26,$AS$27,$AS$28,$AQ$20,$AU$19),""),"")</f>
        <v/>
      </c>
      <c r="N8764" s="95" t="str">
        <f>IF(A8764&lt;&gt;"",IF(MID(C8764,1,1)="r",SigmaEpsReinf(J8764,$AS$42:$AS$43,$AS$41,$AS$39,$AS$40,$AQ$38),""),"")</f>
        <v/>
      </c>
      <c r="Q8764" s="92" t="str">
        <f t="shared" si="1376"/>
        <v/>
      </c>
      <c r="R8764" s="92" t="str">
        <f t="shared" si="1377"/>
        <v/>
      </c>
      <c r="U8764" s="5"/>
      <c r="V8764" s="5"/>
      <c r="W8764" s="94" t="str">
        <f t="shared" si="1375"/>
        <v/>
      </c>
      <c r="X8764" s="94" t="str">
        <f t="shared" si="1378"/>
        <v/>
      </c>
      <c r="Y8764" s="5"/>
      <c r="BK8764" s="8"/>
      <c r="BL8764" s="5"/>
      <c r="BM8764" s="5"/>
      <c r="BN8764" s="5"/>
      <c r="BO8764" s="5"/>
      <c r="BP8764" s="1"/>
      <c r="BQ8764" s="1"/>
      <c r="BR8764" s="1"/>
      <c r="BS8764" s="1"/>
      <c r="BT8764" s="1"/>
      <c r="BU8764" s="4"/>
      <c r="BV8764" s="1"/>
      <c r="BW8764" s="3"/>
      <c r="BX8764" s="4"/>
      <c r="BY8764" s="5"/>
      <c r="BZ8764" s="5"/>
      <c r="CA8764" s="5"/>
      <c r="CB8764" s="5"/>
      <c r="CC8764" s="5"/>
      <c r="CD8764" s="43"/>
    </row>
    <row r="8765" spans="1:82" x14ac:dyDescent="0.25">
      <c r="A8765" s="8"/>
      <c r="B8765" s="5"/>
      <c r="C8765" s="5"/>
      <c r="D8765" s="5"/>
      <c r="E8765" s="5"/>
      <c r="F8765" s="94" t="str">
        <f t="shared" si="1369"/>
        <v/>
      </c>
      <c r="G8765" s="94" t="str">
        <f t="shared" si="1370"/>
        <v/>
      </c>
      <c r="H8765" s="127" t="str">
        <f>IF(A8765&lt;&gt;"",IF(MID(C8765,1,1)="c",$AS$26,IF(MID(C8765,1,1)="r",$AS$41,IF(MID(C8765,1,1)="p",#REF!,#REF!))),"")</f>
        <v/>
      </c>
      <c r="I8765" s="92" t="str">
        <f t="shared" si="1371"/>
        <v/>
      </c>
      <c r="J8765" s="92" t="str">
        <f t="shared" si="1372"/>
        <v/>
      </c>
      <c r="K8765" s="92" t="str">
        <f t="shared" si="1373"/>
        <v/>
      </c>
      <c r="L8765" s="92" t="str">
        <f t="shared" si="1374"/>
        <v/>
      </c>
      <c r="M8765" s="95" t="str">
        <f>IF(A8765&lt;&gt;"",IF(MID(C8765,1,1)="c",SigmaEpsConcrete(I8765,$AN$30:$AN$33,$AR$30:$AR$33,$AS$26,$AS$27,$AS$28,$AQ$20,$AU$19),""),"")</f>
        <v/>
      </c>
      <c r="N8765" s="95" t="str">
        <f>IF(A8765&lt;&gt;"",IF(MID(C8765,1,1)="r",SigmaEpsReinf(J8765,$AS$42:$AS$43,$AS$41,$AS$39,$AS$40,$AQ$38),""),"")</f>
        <v/>
      </c>
      <c r="Q8765" s="92" t="str">
        <f t="shared" si="1376"/>
        <v/>
      </c>
      <c r="R8765" s="92" t="str">
        <f t="shared" si="1377"/>
        <v/>
      </c>
      <c r="U8765" s="5"/>
      <c r="V8765" s="5"/>
      <c r="W8765" s="94" t="str">
        <f t="shared" si="1375"/>
        <v/>
      </c>
      <c r="X8765" s="94" t="str">
        <f t="shared" si="1378"/>
        <v/>
      </c>
      <c r="Y8765" s="5"/>
      <c r="BK8765" s="8"/>
      <c r="BL8765" s="5"/>
      <c r="BM8765" s="5"/>
      <c r="BN8765" s="5"/>
      <c r="BO8765" s="5"/>
      <c r="BP8765" s="1"/>
      <c r="BQ8765" s="1"/>
      <c r="BR8765" s="1"/>
      <c r="BS8765" s="1"/>
      <c r="BT8765" s="1"/>
      <c r="BU8765" s="4"/>
      <c r="BV8765" s="1"/>
      <c r="BW8765" s="3"/>
      <c r="BX8765" s="4"/>
      <c r="BY8765" s="5"/>
      <c r="BZ8765" s="5"/>
      <c r="CA8765" s="5"/>
      <c r="CB8765" s="5"/>
      <c r="CC8765" s="5"/>
      <c r="CD8765" s="43"/>
    </row>
    <row r="8766" spans="1:82" x14ac:dyDescent="0.25">
      <c r="A8766" s="8"/>
      <c r="B8766" s="5"/>
      <c r="C8766" s="5"/>
      <c r="D8766" s="5"/>
      <c r="E8766" s="5"/>
      <c r="F8766" s="94" t="str">
        <f t="shared" si="1369"/>
        <v/>
      </c>
      <c r="G8766" s="94" t="str">
        <f t="shared" si="1370"/>
        <v/>
      </c>
      <c r="H8766" s="127" t="str">
        <f>IF(A8766&lt;&gt;"",IF(MID(C8766,1,1)="c",$AS$26,IF(MID(C8766,1,1)="r",$AS$41,IF(MID(C8766,1,1)="p",#REF!,#REF!))),"")</f>
        <v/>
      </c>
      <c r="I8766" s="92" t="str">
        <f t="shared" si="1371"/>
        <v/>
      </c>
      <c r="J8766" s="92" t="str">
        <f t="shared" si="1372"/>
        <v/>
      </c>
      <c r="K8766" s="92" t="str">
        <f t="shared" si="1373"/>
        <v/>
      </c>
      <c r="L8766" s="92" t="str">
        <f t="shared" si="1374"/>
        <v/>
      </c>
      <c r="M8766" s="95" t="str">
        <f>IF(A8766&lt;&gt;"",IF(MID(C8766,1,1)="c",SigmaEpsConcrete(I8766,$AN$30:$AN$33,$AR$30:$AR$33,$AS$26,$AS$27,$AS$28,$AQ$20,$AU$19),""),"")</f>
        <v/>
      </c>
      <c r="N8766" s="95" t="str">
        <f>IF(A8766&lt;&gt;"",IF(MID(C8766,1,1)="r",SigmaEpsReinf(J8766,$AS$42:$AS$43,$AS$41,$AS$39,$AS$40,$AQ$38),""),"")</f>
        <v/>
      </c>
      <c r="Q8766" s="92" t="str">
        <f t="shared" si="1376"/>
        <v/>
      </c>
      <c r="R8766" s="92" t="str">
        <f t="shared" si="1377"/>
        <v/>
      </c>
      <c r="U8766" s="5"/>
      <c r="V8766" s="5"/>
      <c r="W8766" s="94" t="str">
        <f t="shared" si="1375"/>
        <v/>
      </c>
      <c r="X8766" s="94" t="str">
        <f t="shared" si="1378"/>
        <v/>
      </c>
      <c r="Y8766" s="5"/>
      <c r="BK8766" s="8"/>
      <c r="BL8766" s="5"/>
      <c r="BM8766" s="5"/>
      <c r="BN8766" s="5"/>
      <c r="BO8766" s="5"/>
      <c r="BP8766" s="1"/>
      <c r="BQ8766" s="1"/>
      <c r="BR8766" s="1"/>
      <c r="BS8766" s="1"/>
      <c r="BT8766" s="1"/>
      <c r="BU8766" s="4"/>
      <c r="BV8766" s="1"/>
      <c r="BW8766" s="3"/>
      <c r="BX8766" s="4"/>
      <c r="BY8766" s="5"/>
      <c r="BZ8766" s="5"/>
      <c r="CA8766" s="5"/>
      <c r="CB8766" s="5"/>
      <c r="CC8766" s="5"/>
      <c r="CD8766" s="43"/>
    </row>
    <row r="8767" spans="1:82" x14ac:dyDescent="0.25">
      <c r="A8767" s="8"/>
      <c r="B8767" s="5"/>
      <c r="C8767" s="5"/>
      <c r="D8767" s="5"/>
      <c r="E8767" s="5"/>
      <c r="F8767" s="94" t="str">
        <f t="shared" si="1369"/>
        <v/>
      </c>
      <c r="G8767" s="94" t="str">
        <f t="shared" si="1370"/>
        <v/>
      </c>
      <c r="H8767" s="127" t="str">
        <f>IF(A8767&lt;&gt;"",IF(MID(C8767,1,1)="c",$AS$26,IF(MID(C8767,1,1)="r",$AS$41,IF(MID(C8767,1,1)="p",#REF!,#REF!))),"")</f>
        <v/>
      </c>
      <c r="I8767" s="92" t="str">
        <f t="shared" si="1371"/>
        <v/>
      </c>
      <c r="J8767" s="92" t="str">
        <f t="shared" si="1372"/>
        <v/>
      </c>
      <c r="K8767" s="92" t="str">
        <f t="shared" si="1373"/>
        <v/>
      </c>
      <c r="L8767" s="92" t="str">
        <f t="shared" si="1374"/>
        <v/>
      </c>
      <c r="M8767" s="95" t="str">
        <f>IF(A8767&lt;&gt;"",IF(MID(C8767,1,1)="c",SigmaEpsConcrete(I8767,$AN$30:$AN$33,$AR$30:$AR$33,$AS$26,$AS$27,$AS$28,$AQ$20,$AU$19),""),"")</f>
        <v/>
      </c>
      <c r="N8767" s="95" t="str">
        <f>IF(A8767&lt;&gt;"",IF(MID(C8767,1,1)="r",SigmaEpsReinf(J8767,$AS$42:$AS$43,$AS$41,$AS$39,$AS$40,$AQ$38),""),"")</f>
        <v/>
      </c>
      <c r="Q8767" s="92" t="str">
        <f t="shared" si="1376"/>
        <v/>
      </c>
      <c r="R8767" s="92" t="str">
        <f t="shared" si="1377"/>
        <v/>
      </c>
      <c r="U8767" s="5"/>
      <c r="V8767" s="5"/>
      <c r="W8767" s="94" t="str">
        <f t="shared" si="1375"/>
        <v/>
      </c>
      <c r="X8767" s="94" t="str">
        <f t="shared" si="1378"/>
        <v/>
      </c>
      <c r="Y8767" s="5"/>
      <c r="BK8767" s="8"/>
      <c r="BL8767" s="5"/>
      <c r="BM8767" s="5"/>
      <c r="BN8767" s="5"/>
      <c r="BO8767" s="5"/>
      <c r="BP8767" s="1"/>
      <c r="BQ8767" s="1"/>
      <c r="BR8767" s="1"/>
      <c r="BS8767" s="1"/>
      <c r="BT8767" s="1"/>
      <c r="BU8767" s="4"/>
      <c r="BV8767" s="1"/>
      <c r="BW8767" s="3"/>
      <c r="BX8767" s="4"/>
      <c r="BY8767" s="5"/>
      <c r="BZ8767" s="5"/>
      <c r="CA8767" s="5"/>
      <c r="CB8767" s="5"/>
      <c r="CC8767" s="5"/>
      <c r="CD8767" s="43"/>
    </row>
    <row r="8768" spans="1:82" x14ac:dyDescent="0.25">
      <c r="A8768" s="8"/>
      <c r="B8768" s="5"/>
      <c r="C8768" s="5"/>
      <c r="D8768" s="5"/>
      <c r="E8768" s="5"/>
      <c r="F8768" s="94" t="str">
        <f t="shared" si="1369"/>
        <v/>
      </c>
      <c r="G8768" s="94" t="str">
        <f t="shared" si="1370"/>
        <v/>
      </c>
      <c r="H8768" s="127" t="str">
        <f>IF(A8768&lt;&gt;"",IF(MID(C8768,1,1)="c",$AS$26,IF(MID(C8768,1,1)="r",$AS$41,IF(MID(C8768,1,1)="p",#REF!,#REF!))),"")</f>
        <v/>
      </c>
      <c r="I8768" s="92" t="str">
        <f t="shared" si="1371"/>
        <v/>
      </c>
      <c r="J8768" s="92" t="str">
        <f t="shared" si="1372"/>
        <v/>
      </c>
      <c r="K8768" s="92" t="str">
        <f t="shared" si="1373"/>
        <v/>
      </c>
      <c r="L8768" s="92" t="str">
        <f t="shared" si="1374"/>
        <v/>
      </c>
      <c r="M8768" s="95" t="str">
        <f>IF(A8768&lt;&gt;"",IF(MID(C8768,1,1)="c",SigmaEpsConcrete(I8768,$AN$30:$AN$33,$AR$30:$AR$33,$AS$26,$AS$27,$AS$28,$AQ$20,$AU$19),""),"")</f>
        <v/>
      </c>
      <c r="N8768" s="95" t="str">
        <f>IF(A8768&lt;&gt;"",IF(MID(C8768,1,1)="r",SigmaEpsReinf(J8768,$AS$42:$AS$43,$AS$41,$AS$39,$AS$40,$AQ$38),""),"")</f>
        <v/>
      </c>
      <c r="Q8768" s="92" t="str">
        <f t="shared" si="1376"/>
        <v/>
      </c>
      <c r="R8768" s="92" t="str">
        <f t="shared" si="1377"/>
        <v/>
      </c>
      <c r="U8768" s="5"/>
      <c r="V8768" s="5"/>
      <c r="W8768" s="94" t="str">
        <f t="shared" si="1375"/>
        <v/>
      </c>
      <c r="X8768" s="94" t="str">
        <f t="shared" si="1378"/>
        <v/>
      </c>
      <c r="Y8768" s="5"/>
      <c r="BK8768" s="8"/>
      <c r="BL8768" s="5"/>
      <c r="BM8768" s="5"/>
      <c r="BN8768" s="5"/>
      <c r="BO8768" s="5"/>
      <c r="BP8768" s="1"/>
      <c r="BQ8768" s="1"/>
      <c r="BR8768" s="1"/>
      <c r="BS8768" s="1"/>
      <c r="BT8768" s="1"/>
      <c r="BU8768" s="4"/>
      <c r="BV8768" s="1"/>
      <c r="BW8768" s="3"/>
      <c r="BX8768" s="4"/>
      <c r="BY8768" s="5"/>
      <c r="BZ8768" s="5"/>
      <c r="CA8768" s="5"/>
      <c r="CB8768" s="5"/>
      <c r="CC8768" s="5"/>
      <c r="CD8768" s="43"/>
    </row>
    <row r="8769" spans="1:82" x14ac:dyDescent="0.25">
      <c r="A8769" s="8"/>
      <c r="B8769" s="5"/>
      <c r="C8769" s="5"/>
      <c r="D8769" s="5"/>
      <c r="E8769" s="5"/>
      <c r="F8769" s="94" t="str">
        <f t="shared" si="1369"/>
        <v/>
      </c>
      <c r="G8769" s="94" t="str">
        <f t="shared" si="1370"/>
        <v/>
      </c>
      <c r="H8769" s="127" t="str">
        <f>IF(A8769&lt;&gt;"",IF(MID(C8769,1,1)="c",$AS$26,IF(MID(C8769,1,1)="r",$AS$41,IF(MID(C8769,1,1)="p",#REF!,#REF!))),"")</f>
        <v/>
      </c>
      <c r="I8769" s="92" t="str">
        <f t="shared" si="1371"/>
        <v/>
      </c>
      <c r="J8769" s="92" t="str">
        <f t="shared" si="1372"/>
        <v/>
      </c>
      <c r="K8769" s="92" t="str">
        <f t="shared" si="1373"/>
        <v/>
      </c>
      <c r="L8769" s="92" t="str">
        <f t="shared" si="1374"/>
        <v/>
      </c>
      <c r="M8769" s="95" t="str">
        <f>IF(A8769&lt;&gt;"",IF(MID(C8769,1,1)="c",SigmaEpsConcrete(I8769,$AN$30:$AN$33,$AR$30:$AR$33,$AS$26,$AS$27,$AS$28,$AQ$20,$AU$19),""),"")</f>
        <v/>
      </c>
      <c r="N8769" s="95" t="str">
        <f>IF(A8769&lt;&gt;"",IF(MID(C8769,1,1)="r",SigmaEpsReinf(J8769,$AS$42:$AS$43,$AS$41,$AS$39,$AS$40,$AQ$38),""),"")</f>
        <v/>
      </c>
      <c r="Q8769" s="92" t="str">
        <f t="shared" si="1376"/>
        <v/>
      </c>
      <c r="R8769" s="92" t="str">
        <f t="shared" si="1377"/>
        <v/>
      </c>
      <c r="U8769" s="5"/>
      <c r="V8769" s="5"/>
      <c r="W8769" s="94" t="str">
        <f t="shared" si="1375"/>
        <v/>
      </c>
      <c r="X8769" s="94" t="str">
        <f t="shared" si="1378"/>
        <v/>
      </c>
      <c r="Y8769" s="5"/>
      <c r="BK8769" s="8"/>
      <c r="BL8769" s="5"/>
      <c r="BM8769" s="5"/>
      <c r="BN8769" s="5"/>
      <c r="BO8769" s="5"/>
      <c r="BP8769" s="1"/>
      <c r="BQ8769" s="1"/>
      <c r="BR8769" s="1"/>
      <c r="BS8769" s="1"/>
      <c r="BT8769" s="1"/>
      <c r="BU8769" s="4"/>
      <c r="BV8769" s="1"/>
      <c r="BW8769" s="3"/>
      <c r="BX8769" s="4"/>
      <c r="BY8769" s="5"/>
      <c r="BZ8769" s="5"/>
      <c r="CA8769" s="5"/>
      <c r="CB8769" s="5"/>
      <c r="CC8769" s="5"/>
      <c r="CD8769" s="43"/>
    </row>
    <row r="8770" spans="1:82" x14ac:dyDescent="0.25">
      <c r="A8770" s="8"/>
      <c r="B8770" s="5"/>
      <c r="C8770" s="5"/>
      <c r="D8770" s="5"/>
      <c r="E8770" s="5"/>
      <c r="F8770" s="94" t="str">
        <f t="shared" si="1369"/>
        <v/>
      </c>
      <c r="G8770" s="94" t="str">
        <f t="shared" si="1370"/>
        <v/>
      </c>
      <c r="H8770" s="127" t="str">
        <f>IF(A8770&lt;&gt;"",IF(MID(C8770,1,1)="c",$AS$26,IF(MID(C8770,1,1)="r",$AS$41,IF(MID(C8770,1,1)="p",#REF!,#REF!))),"")</f>
        <v/>
      </c>
      <c r="I8770" s="92" t="str">
        <f t="shared" si="1371"/>
        <v/>
      </c>
      <c r="J8770" s="92" t="str">
        <f t="shared" si="1372"/>
        <v/>
      </c>
      <c r="K8770" s="92" t="str">
        <f t="shared" si="1373"/>
        <v/>
      </c>
      <c r="L8770" s="92" t="str">
        <f t="shared" si="1374"/>
        <v/>
      </c>
      <c r="M8770" s="95" t="str">
        <f>IF(A8770&lt;&gt;"",IF(MID(C8770,1,1)="c",SigmaEpsConcrete(I8770,$AN$30:$AN$33,$AR$30:$AR$33,$AS$26,$AS$27,$AS$28,$AQ$20,$AU$19),""),"")</f>
        <v/>
      </c>
      <c r="N8770" s="95" t="str">
        <f>IF(A8770&lt;&gt;"",IF(MID(C8770,1,1)="r",SigmaEpsReinf(J8770,$AS$42:$AS$43,$AS$41,$AS$39,$AS$40,$AQ$38),""),"")</f>
        <v/>
      </c>
      <c r="Q8770" s="92" t="str">
        <f t="shared" si="1376"/>
        <v/>
      </c>
      <c r="R8770" s="92" t="str">
        <f t="shared" si="1377"/>
        <v/>
      </c>
      <c r="U8770" s="5"/>
      <c r="V8770" s="5"/>
      <c r="W8770" s="94" t="str">
        <f t="shared" si="1375"/>
        <v/>
      </c>
      <c r="X8770" s="94" t="str">
        <f t="shared" si="1378"/>
        <v/>
      </c>
      <c r="Y8770" s="5"/>
      <c r="BK8770" s="8"/>
      <c r="BL8770" s="5"/>
      <c r="BM8770" s="5"/>
      <c r="BN8770" s="5"/>
      <c r="BO8770" s="5"/>
      <c r="BP8770" s="1"/>
      <c r="BQ8770" s="1"/>
      <c r="BR8770" s="1"/>
      <c r="BS8770" s="1"/>
      <c r="BT8770" s="1"/>
      <c r="BU8770" s="4"/>
      <c r="BV8770" s="1"/>
      <c r="BW8770" s="3"/>
      <c r="BX8770" s="4"/>
      <c r="BY8770" s="5"/>
      <c r="BZ8770" s="5"/>
      <c r="CA8770" s="5"/>
      <c r="CB8770" s="5"/>
      <c r="CC8770" s="5"/>
      <c r="CD8770" s="43"/>
    </row>
    <row r="8771" spans="1:82" x14ac:dyDescent="0.25">
      <c r="A8771" s="8"/>
      <c r="B8771" s="5"/>
      <c r="C8771" s="5"/>
      <c r="D8771" s="5"/>
      <c r="E8771" s="5"/>
      <c r="F8771" s="94" t="str">
        <f t="shared" si="1369"/>
        <v/>
      </c>
      <c r="G8771" s="94" t="str">
        <f t="shared" si="1370"/>
        <v/>
      </c>
      <c r="H8771" s="127" t="str">
        <f>IF(A8771&lt;&gt;"",IF(MID(C8771,1,1)="c",$AS$26,IF(MID(C8771,1,1)="r",$AS$41,IF(MID(C8771,1,1)="p",#REF!,#REF!))),"")</f>
        <v/>
      </c>
      <c r="I8771" s="92" t="str">
        <f t="shared" si="1371"/>
        <v/>
      </c>
      <c r="J8771" s="92" t="str">
        <f t="shared" si="1372"/>
        <v/>
      </c>
      <c r="K8771" s="92" t="str">
        <f t="shared" si="1373"/>
        <v/>
      </c>
      <c r="L8771" s="92" t="str">
        <f t="shared" si="1374"/>
        <v/>
      </c>
      <c r="M8771" s="95" t="str">
        <f>IF(A8771&lt;&gt;"",IF(MID(C8771,1,1)="c",SigmaEpsConcrete(I8771,$AN$30:$AN$33,$AR$30:$AR$33,$AS$26,$AS$27,$AS$28,$AQ$20,$AU$19),""),"")</f>
        <v/>
      </c>
      <c r="N8771" s="95" t="str">
        <f>IF(A8771&lt;&gt;"",IF(MID(C8771,1,1)="r",SigmaEpsReinf(J8771,$AS$42:$AS$43,$AS$41,$AS$39,$AS$40,$AQ$38),""),"")</f>
        <v/>
      </c>
      <c r="Q8771" s="92" t="str">
        <f t="shared" si="1376"/>
        <v/>
      </c>
      <c r="R8771" s="92" t="str">
        <f t="shared" si="1377"/>
        <v/>
      </c>
      <c r="U8771" s="5"/>
      <c r="V8771" s="5"/>
      <c r="W8771" s="94" t="str">
        <f t="shared" si="1375"/>
        <v/>
      </c>
      <c r="X8771" s="94" t="str">
        <f t="shared" si="1378"/>
        <v/>
      </c>
      <c r="Y8771" s="5"/>
      <c r="BK8771" s="8"/>
      <c r="BL8771" s="5"/>
      <c r="BM8771" s="5"/>
      <c r="BN8771" s="5"/>
      <c r="BO8771" s="5"/>
      <c r="BP8771" s="1"/>
      <c r="BQ8771" s="1"/>
      <c r="BR8771" s="1"/>
      <c r="BS8771" s="1"/>
      <c r="BT8771" s="1"/>
      <c r="BU8771" s="4"/>
      <c r="BV8771" s="1"/>
      <c r="BW8771" s="3"/>
      <c r="BX8771" s="4"/>
      <c r="BY8771" s="5"/>
      <c r="BZ8771" s="5"/>
      <c r="CA8771" s="5"/>
      <c r="CB8771" s="5"/>
      <c r="CC8771" s="5"/>
      <c r="CD8771" s="43"/>
    </row>
    <row r="8772" spans="1:82" x14ac:dyDescent="0.25">
      <c r="A8772" s="8"/>
      <c r="B8772" s="5"/>
      <c r="C8772" s="5"/>
      <c r="D8772" s="5"/>
      <c r="E8772" s="5"/>
      <c r="F8772" s="94" t="str">
        <f t="shared" si="1369"/>
        <v/>
      </c>
      <c r="G8772" s="94" t="str">
        <f t="shared" si="1370"/>
        <v/>
      </c>
      <c r="H8772" s="127" t="str">
        <f>IF(A8772&lt;&gt;"",IF(MID(C8772,1,1)="c",$AS$26,IF(MID(C8772,1,1)="r",$AS$41,IF(MID(C8772,1,1)="p",#REF!,#REF!))),"")</f>
        <v/>
      </c>
      <c r="I8772" s="92" t="str">
        <f t="shared" si="1371"/>
        <v/>
      </c>
      <c r="J8772" s="92" t="str">
        <f t="shared" si="1372"/>
        <v/>
      </c>
      <c r="K8772" s="92" t="str">
        <f t="shared" si="1373"/>
        <v/>
      </c>
      <c r="L8772" s="92" t="str">
        <f t="shared" si="1374"/>
        <v/>
      </c>
      <c r="M8772" s="95" t="str">
        <f>IF(A8772&lt;&gt;"",IF(MID(C8772,1,1)="c",SigmaEpsConcrete(I8772,$AN$30:$AN$33,$AR$30:$AR$33,$AS$26,$AS$27,$AS$28,$AQ$20,$AU$19),""),"")</f>
        <v/>
      </c>
      <c r="N8772" s="95" t="str">
        <f>IF(A8772&lt;&gt;"",IF(MID(C8772,1,1)="r",SigmaEpsReinf(J8772,$AS$42:$AS$43,$AS$41,$AS$39,$AS$40,$AQ$38),""),"")</f>
        <v/>
      </c>
      <c r="Q8772" s="92" t="str">
        <f t="shared" si="1376"/>
        <v/>
      </c>
      <c r="R8772" s="92" t="str">
        <f t="shared" si="1377"/>
        <v/>
      </c>
      <c r="U8772" s="5"/>
      <c r="V8772" s="5"/>
      <c r="W8772" s="94" t="str">
        <f t="shared" si="1375"/>
        <v/>
      </c>
      <c r="X8772" s="94" t="str">
        <f t="shared" si="1378"/>
        <v/>
      </c>
      <c r="Y8772" s="5"/>
      <c r="BK8772" s="8"/>
      <c r="BL8772" s="5"/>
      <c r="BM8772" s="5"/>
      <c r="BN8772" s="5"/>
      <c r="BO8772" s="5"/>
      <c r="BP8772" s="1"/>
      <c r="BQ8772" s="1"/>
      <c r="BR8772" s="1"/>
      <c r="BS8772" s="1"/>
      <c r="BT8772" s="1"/>
      <c r="BU8772" s="4"/>
      <c r="BV8772" s="1"/>
      <c r="BW8772" s="3"/>
      <c r="BX8772" s="4"/>
      <c r="BY8772" s="5"/>
      <c r="BZ8772" s="5"/>
      <c r="CA8772" s="5"/>
      <c r="CB8772" s="5"/>
      <c r="CC8772" s="5"/>
      <c r="CD8772" s="43"/>
    </row>
    <row r="8773" spans="1:82" x14ac:dyDescent="0.25">
      <c r="A8773" s="8"/>
      <c r="B8773" s="5"/>
      <c r="C8773" s="5"/>
      <c r="D8773" s="5"/>
      <c r="E8773" s="5"/>
      <c r="F8773" s="94" t="str">
        <f t="shared" si="1369"/>
        <v/>
      </c>
      <c r="G8773" s="94" t="str">
        <f t="shared" si="1370"/>
        <v/>
      </c>
      <c r="H8773" s="127" t="str">
        <f>IF(A8773&lt;&gt;"",IF(MID(C8773,1,1)="c",$AS$26,IF(MID(C8773,1,1)="r",$AS$41,IF(MID(C8773,1,1)="p",#REF!,#REF!))),"")</f>
        <v/>
      </c>
      <c r="I8773" s="92" t="str">
        <f t="shared" si="1371"/>
        <v/>
      </c>
      <c r="J8773" s="92" t="str">
        <f t="shared" si="1372"/>
        <v/>
      </c>
      <c r="K8773" s="92" t="str">
        <f t="shared" si="1373"/>
        <v/>
      </c>
      <c r="L8773" s="92" t="str">
        <f t="shared" si="1374"/>
        <v/>
      </c>
      <c r="M8773" s="95" t="str">
        <f>IF(A8773&lt;&gt;"",IF(MID(C8773,1,1)="c",SigmaEpsConcrete(I8773,$AN$30:$AN$33,$AR$30:$AR$33,$AS$26,$AS$27,$AS$28,$AQ$20,$AU$19),""),"")</f>
        <v/>
      </c>
      <c r="N8773" s="95" t="str">
        <f>IF(A8773&lt;&gt;"",IF(MID(C8773,1,1)="r",SigmaEpsReinf(J8773,$AS$42:$AS$43,$AS$41,$AS$39,$AS$40,$AQ$38),""),"")</f>
        <v/>
      </c>
      <c r="Q8773" s="92" t="str">
        <f t="shared" si="1376"/>
        <v/>
      </c>
      <c r="R8773" s="92" t="str">
        <f t="shared" si="1377"/>
        <v/>
      </c>
      <c r="U8773" s="5"/>
      <c r="V8773" s="5"/>
      <c r="W8773" s="94" t="str">
        <f t="shared" si="1375"/>
        <v/>
      </c>
      <c r="X8773" s="94" t="str">
        <f t="shared" si="1378"/>
        <v/>
      </c>
      <c r="Y8773" s="5"/>
      <c r="BK8773" s="8"/>
      <c r="BL8773" s="5"/>
      <c r="BM8773" s="5"/>
      <c r="BN8773" s="5"/>
      <c r="BO8773" s="5"/>
      <c r="BP8773" s="1"/>
      <c r="BQ8773" s="1"/>
      <c r="BR8773" s="1"/>
      <c r="BS8773" s="1"/>
      <c r="BT8773" s="1"/>
      <c r="BU8773" s="4"/>
      <c r="BV8773" s="1"/>
      <c r="BW8773" s="3"/>
      <c r="BX8773" s="4"/>
      <c r="BY8773" s="5"/>
      <c r="BZ8773" s="5"/>
      <c r="CA8773" s="5"/>
      <c r="CB8773" s="5"/>
      <c r="CC8773" s="5"/>
      <c r="CD8773" s="43"/>
    </row>
    <row r="8774" spans="1:82" x14ac:dyDescent="0.25">
      <c r="A8774" s="8"/>
      <c r="B8774" s="5"/>
      <c r="C8774" s="5"/>
      <c r="D8774" s="5"/>
      <c r="E8774" s="5"/>
      <c r="F8774" s="94" t="str">
        <f t="shared" si="1369"/>
        <v/>
      </c>
      <c r="G8774" s="94" t="str">
        <f t="shared" si="1370"/>
        <v/>
      </c>
      <c r="H8774" s="127" t="str">
        <f>IF(A8774&lt;&gt;"",IF(MID(C8774,1,1)="c",$AS$26,IF(MID(C8774,1,1)="r",$AS$41,IF(MID(C8774,1,1)="p",#REF!,#REF!))),"")</f>
        <v/>
      </c>
      <c r="I8774" s="92" t="str">
        <f t="shared" si="1371"/>
        <v/>
      </c>
      <c r="J8774" s="92" t="str">
        <f t="shared" si="1372"/>
        <v/>
      </c>
      <c r="K8774" s="92" t="str">
        <f t="shared" si="1373"/>
        <v/>
      </c>
      <c r="L8774" s="92" t="str">
        <f t="shared" si="1374"/>
        <v/>
      </c>
      <c r="M8774" s="95" t="str">
        <f>IF(A8774&lt;&gt;"",IF(MID(C8774,1,1)="c",SigmaEpsConcrete(I8774,$AN$30:$AN$33,$AR$30:$AR$33,$AS$26,$AS$27,$AS$28,$AQ$20,$AU$19),""),"")</f>
        <v/>
      </c>
      <c r="N8774" s="95" t="str">
        <f>IF(A8774&lt;&gt;"",IF(MID(C8774,1,1)="r",SigmaEpsReinf(J8774,$AS$42:$AS$43,$AS$41,$AS$39,$AS$40,$AQ$38),""),"")</f>
        <v/>
      </c>
      <c r="Q8774" s="92" t="str">
        <f t="shared" si="1376"/>
        <v/>
      </c>
      <c r="R8774" s="92" t="str">
        <f t="shared" si="1377"/>
        <v/>
      </c>
      <c r="U8774" s="5"/>
      <c r="V8774" s="5"/>
      <c r="W8774" s="94" t="str">
        <f t="shared" si="1375"/>
        <v/>
      </c>
      <c r="X8774" s="94" t="str">
        <f t="shared" si="1378"/>
        <v/>
      </c>
      <c r="Y8774" s="5"/>
      <c r="BK8774" s="8"/>
      <c r="BL8774" s="5"/>
      <c r="BM8774" s="5"/>
      <c r="BN8774" s="5"/>
      <c r="BO8774" s="5"/>
      <c r="BP8774" s="1"/>
      <c r="BQ8774" s="1"/>
      <c r="BR8774" s="1"/>
      <c r="BS8774" s="1"/>
      <c r="BT8774" s="1"/>
      <c r="BU8774" s="4"/>
      <c r="BV8774" s="1"/>
      <c r="BW8774" s="3"/>
      <c r="BX8774" s="4"/>
      <c r="BY8774" s="5"/>
      <c r="BZ8774" s="5"/>
      <c r="CA8774" s="5"/>
      <c r="CB8774" s="5"/>
      <c r="CC8774" s="5"/>
      <c r="CD8774" s="43"/>
    </row>
    <row r="8775" spans="1:82" x14ac:dyDescent="0.25">
      <c r="A8775" s="8"/>
      <c r="B8775" s="5"/>
      <c r="C8775" s="5"/>
      <c r="D8775" s="5"/>
      <c r="E8775" s="5"/>
      <c r="F8775" s="94" t="str">
        <f t="shared" si="1369"/>
        <v/>
      </c>
      <c r="G8775" s="94" t="str">
        <f t="shared" si="1370"/>
        <v/>
      </c>
      <c r="H8775" s="127" t="str">
        <f>IF(A8775&lt;&gt;"",IF(MID(C8775,1,1)="c",$AS$26,IF(MID(C8775,1,1)="r",$AS$41,IF(MID(C8775,1,1)="p",#REF!,#REF!))),"")</f>
        <v/>
      </c>
      <c r="I8775" s="92" t="str">
        <f t="shared" si="1371"/>
        <v/>
      </c>
      <c r="J8775" s="92" t="str">
        <f t="shared" si="1372"/>
        <v/>
      </c>
      <c r="K8775" s="92" t="str">
        <f t="shared" si="1373"/>
        <v/>
      </c>
      <c r="L8775" s="92" t="str">
        <f t="shared" si="1374"/>
        <v/>
      </c>
      <c r="M8775" s="95" t="str">
        <f>IF(A8775&lt;&gt;"",IF(MID(C8775,1,1)="c",SigmaEpsConcrete(I8775,$AN$30:$AN$33,$AR$30:$AR$33,$AS$26,$AS$27,$AS$28,$AQ$20,$AU$19),""),"")</f>
        <v/>
      </c>
      <c r="N8775" s="95" t="str">
        <f>IF(A8775&lt;&gt;"",IF(MID(C8775,1,1)="r",SigmaEpsReinf(J8775,$AS$42:$AS$43,$AS$41,$AS$39,$AS$40,$AQ$38),""),"")</f>
        <v/>
      </c>
      <c r="Q8775" s="92" t="str">
        <f t="shared" si="1376"/>
        <v/>
      </c>
      <c r="R8775" s="92" t="str">
        <f t="shared" si="1377"/>
        <v/>
      </c>
      <c r="U8775" s="5"/>
      <c r="V8775" s="5"/>
      <c r="W8775" s="94" t="str">
        <f t="shared" si="1375"/>
        <v/>
      </c>
      <c r="X8775" s="94" t="str">
        <f t="shared" si="1378"/>
        <v/>
      </c>
      <c r="Y8775" s="5"/>
      <c r="BK8775" s="8"/>
      <c r="BL8775" s="5"/>
      <c r="BM8775" s="5"/>
      <c r="BN8775" s="5"/>
      <c r="BO8775" s="5"/>
      <c r="BP8775" s="1"/>
      <c r="BQ8775" s="1"/>
      <c r="BR8775" s="1"/>
      <c r="BS8775" s="1"/>
      <c r="BT8775" s="1"/>
      <c r="BU8775" s="4"/>
      <c r="BV8775" s="1"/>
      <c r="BW8775" s="3"/>
      <c r="BX8775" s="4"/>
      <c r="BY8775" s="5"/>
      <c r="BZ8775" s="5"/>
      <c r="CA8775" s="5"/>
      <c r="CB8775" s="5"/>
      <c r="CC8775" s="5"/>
      <c r="CD8775" s="43"/>
    </row>
    <row r="8776" spans="1:82" x14ac:dyDescent="0.25">
      <c r="A8776" s="8"/>
      <c r="B8776" s="5"/>
      <c r="C8776" s="5"/>
      <c r="D8776" s="5"/>
      <c r="E8776" s="5"/>
      <c r="F8776" s="94" t="str">
        <f t="shared" si="1369"/>
        <v/>
      </c>
      <c r="G8776" s="94" t="str">
        <f t="shared" si="1370"/>
        <v/>
      </c>
      <c r="H8776" s="127" t="str">
        <f>IF(A8776&lt;&gt;"",IF(MID(C8776,1,1)="c",$AS$26,IF(MID(C8776,1,1)="r",$AS$41,IF(MID(C8776,1,1)="p",#REF!,#REF!))),"")</f>
        <v/>
      </c>
      <c r="I8776" s="92" t="str">
        <f t="shared" si="1371"/>
        <v/>
      </c>
      <c r="J8776" s="92" t="str">
        <f t="shared" si="1372"/>
        <v/>
      </c>
      <c r="K8776" s="92" t="str">
        <f t="shared" si="1373"/>
        <v/>
      </c>
      <c r="L8776" s="92" t="str">
        <f t="shared" si="1374"/>
        <v/>
      </c>
      <c r="M8776" s="95" t="str">
        <f>IF(A8776&lt;&gt;"",IF(MID(C8776,1,1)="c",SigmaEpsConcrete(I8776,$AN$30:$AN$33,$AR$30:$AR$33,$AS$26,$AS$27,$AS$28,$AQ$20,$AU$19),""),"")</f>
        <v/>
      </c>
      <c r="N8776" s="95" t="str">
        <f>IF(A8776&lt;&gt;"",IF(MID(C8776,1,1)="r",SigmaEpsReinf(J8776,$AS$42:$AS$43,$AS$41,$AS$39,$AS$40,$AQ$38),""),"")</f>
        <v/>
      </c>
      <c r="Q8776" s="92" t="str">
        <f t="shared" si="1376"/>
        <v/>
      </c>
      <c r="R8776" s="92" t="str">
        <f t="shared" si="1377"/>
        <v/>
      </c>
      <c r="U8776" s="5"/>
      <c r="V8776" s="5"/>
      <c r="W8776" s="94" t="str">
        <f t="shared" si="1375"/>
        <v/>
      </c>
      <c r="X8776" s="94" t="str">
        <f t="shared" si="1378"/>
        <v/>
      </c>
      <c r="Y8776" s="5"/>
      <c r="BK8776" s="8"/>
      <c r="BL8776" s="5"/>
      <c r="BM8776" s="5"/>
      <c r="BN8776" s="5"/>
      <c r="BO8776" s="5"/>
      <c r="BP8776" s="1"/>
      <c r="BQ8776" s="1"/>
      <c r="BR8776" s="1"/>
      <c r="BS8776" s="1"/>
      <c r="BT8776" s="1"/>
      <c r="BU8776" s="4"/>
      <c r="BV8776" s="1"/>
      <c r="BW8776" s="3"/>
      <c r="BX8776" s="4"/>
      <c r="BY8776" s="5"/>
      <c r="BZ8776" s="5"/>
      <c r="CA8776" s="5"/>
      <c r="CB8776" s="5"/>
      <c r="CC8776" s="5"/>
      <c r="CD8776" s="43"/>
    </row>
    <row r="8777" spans="1:82" x14ac:dyDescent="0.25">
      <c r="A8777" s="8"/>
      <c r="B8777" s="5"/>
      <c r="C8777" s="5"/>
      <c r="D8777" s="5"/>
      <c r="E8777" s="5"/>
      <c r="F8777" s="94" t="str">
        <f t="shared" si="1369"/>
        <v/>
      </c>
      <c r="G8777" s="94" t="str">
        <f t="shared" si="1370"/>
        <v/>
      </c>
      <c r="H8777" s="127" t="str">
        <f>IF(A8777&lt;&gt;"",IF(MID(C8777,1,1)="c",$AS$26,IF(MID(C8777,1,1)="r",$AS$41,IF(MID(C8777,1,1)="p",#REF!,#REF!))),"")</f>
        <v/>
      </c>
      <c r="I8777" s="92" t="str">
        <f t="shared" si="1371"/>
        <v/>
      </c>
      <c r="J8777" s="92" t="str">
        <f t="shared" si="1372"/>
        <v/>
      </c>
      <c r="K8777" s="92" t="str">
        <f t="shared" si="1373"/>
        <v/>
      </c>
      <c r="L8777" s="92" t="str">
        <f t="shared" si="1374"/>
        <v/>
      </c>
      <c r="M8777" s="95" t="str">
        <f>IF(A8777&lt;&gt;"",IF(MID(C8777,1,1)="c",SigmaEpsConcrete(I8777,$AN$30:$AN$33,$AR$30:$AR$33,$AS$26,$AS$27,$AS$28,$AQ$20,$AU$19),""),"")</f>
        <v/>
      </c>
      <c r="N8777" s="95" t="str">
        <f>IF(A8777&lt;&gt;"",IF(MID(C8777,1,1)="r",SigmaEpsReinf(J8777,$AS$42:$AS$43,$AS$41,$AS$39,$AS$40,$AQ$38),""),"")</f>
        <v/>
      </c>
      <c r="Q8777" s="92" t="str">
        <f t="shared" si="1376"/>
        <v/>
      </c>
      <c r="R8777" s="92" t="str">
        <f t="shared" si="1377"/>
        <v/>
      </c>
      <c r="U8777" s="5"/>
      <c r="V8777" s="5"/>
      <c r="W8777" s="94" t="str">
        <f t="shared" si="1375"/>
        <v/>
      </c>
      <c r="X8777" s="94" t="str">
        <f t="shared" si="1378"/>
        <v/>
      </c>
      <c r="Y8777" s="5"/>
      <c r="BK8777" s="8"/>
      <c r="BL8777" s="5"/>
      <c r="BM8777" s="5"/>
      <c r="BN8777" s="5"/>
      <c r="BO8777" s="5"/>
      <c r="BP8777" s="1"/>
      <c r="BQ8777" s="1"/>
      <c r="BR8777" s="1"/>
      <c r="BS8777" s="1"/>
      <c r="BT8777" s="1"/>
      <c r="BU8777" s="4"/>
      <c r="BV8777" s="1"/>
      <c r="BW8777" s="3"/>
      <c r="BX8777" s="4"/>
      <c r="BY8777" s="5"/>
      <c r="BZ8777" s="5"/>
      <c r="CA8777" s="5"/>
      <c r="CB8777" s="5"/>
      <c r="CC8777" s="5"/>
      <c r="CD8777" s="43"/>
    </row>
    <row r="8778" spans="1:82" x14ac:dyDescent="0.25">
      <c r="A8778" s="8"/>
      <c r="B8778" s="5"/>
      <c r="C8778" s="5"/>
      <c r="D8778" s="5"/>
      <c r="E8778" s="5"/>
      <c r="F8778" s="94" t="str">
        <f t="shared" ref="F8778:F8841" si="1379">IF(A8778&lt;&gt;"",(D8778-$AU$86)/10,"")</f>
        <v/>
      </c>
      <c r="G8778" s="94" t="str">
        <f t="shared" ref="G8778:G8841" si="1380">IF(A8778&lt;&gt;"",(E8778-$AU$87)/10,"")</f>
        <v/>
      </c>
      <c r="H8778" s="127" t="str">
        <f>IF(A8778&lt;&gt;"",IF(MID(C8778,1,1)="c",$AS$26,IF(MID(C8778,1,1)="r",$AS$41,IF(MID(C8778,1,1)="p",#REF!,#REF!))),"")</f>
        <v/>
      </c>
      <c r="I8778" s="92" t="str">
        <f t="shared" ref="I8778:I8841" si="1381">IF($A8778&lt;&gt;"",IF(MID($C8778,1,1)="c",$Y$3+$Y$4*$F8778+$Y$5*$G8778+$BR$43,""),"")</f>
        <v/>
      </c>
      <c r="J8778" s="92" t="str">
        <f t="shared" ref="J8778:J8841" si="1382">IF($A8778&lt;&gt;"",IF(MID($C8778,1,1)="r",$Y$3+$Y$4*$F8778+$Y$5*$G8778+$BR$43,""),"")</f>
        <v/>
      </c>
      <c r="K8778" s="92" t="str">
        <f t="shared" ref="K8778:K8841" si="1383">IF($A8778&lt;&gt;"",IF(MID($C8778,1,1)="u",$Y$3+$Y$4*$F8778+$Y$5*$G8778+$BR$43,""),"")</f>
        <v/>
      </c>
      <c r="L8778" s="92" t="str">
        <f t="shared" ref="L8778:L8841" si="1384">IF($A8778&lt;&gt;"",IF(MID($C8778,1,1)="p",$Y$3+$Y$4*$F8778+$Y$5*$G8778+$BR$43,""),"")</f>
        <v/>
      </c>
      <c r="M8778" s="95" t="str">
        <f>IF(A8778&lt;&gt;"",IF(MID(C8778,1,1)="c",SigmaEpsConcrete(I8778,$AN$30:$AN$33,$AR$30:$AR$33,$AS$26,$AS$27,$AS$28,$AQ$20,$AU$19),""),"")</f>
        <v/>
      </c>
      <c r="N8778" s="95" t="str">
        <f>IF(A8778&lt;&gt;"",IF(MID(C8778,1,1)="r",SigmaEpsReinf(J8778,$AS$42:$AS$43,$AS$41,$AS$39,$AS$40,$AQ$38),""),"")</f>
        <v/>
      </c>
      <c r="Q8778" s="92" t="str">
        <f t="shared" si="1376"/>
        <v/>
      </c>
      <c r="R8778" s="92" t="str">
        <f t="shared" si="1377"/>
        <v/>
      </c>
      <c r="U8778" s="5"/>
      <c r="V8778" s="5"/>
      <c r="W8778" s="94" t="str">
        <f t="shared" ref="W8778:W8841" si="1385">IF(A8778&lt;&gt;"",F8778-$AU$105,"")</f>
        <v/>
      </c>
      <c r="X8778" s="94" t="str">
        <f t="shared" si="1378"/>
        <v/>
      </c>
      <c r="Y8778" s="5"/>
      <c r="BK8778" s="8"/>
      <c r="BL8778" s="5"/>
      <c r="BM8778" s="5"/>
      <c r="BN8778" s="5"/>
      <c r="BO8778" s="5"/>
      <c r="BP8778" s="1"/>
      <c r="BQ8778" s="1"/>
      <c r="BR8778" s="1"/>
      <c r="BS8778" s="1"/>
      <c r="BT8778" s="1"/>
      <c r="BU8778" s="4"/>
      <c r="BV8778" s="1"/>
      <c r="BW8778" s="3"/>
      <c r="BX8778" s="4"/>
      <c r="BY8778" s="5"/>
      <c r="BZ8778" s="5"/>
      <c r="CA8778" s="5"/>
      <c r="CB8778" s="5"/>
      <c r="CC8778" s="5"/>
      <c r="CD8778" s="43"/>
    </row>
    <row r="8779" spans="1:82" x14ac:dyDescent="0.25">
      <c r="A8779" s="8"/>
      <c r="B8779" s="5"/>
      <c r="C8779" s="5"/>
      <c r="D8779" s="5"/>
      <c r="E8779" s="5"/>
      <c r="F8779" s="94" t="str">
        <f t="shared" si="1379"/>
        <v/>
      </c>
      <c r="G8779" s="94" t="str">
        <f t="shared" si="1380"/>
        <v/>
      </c>
      <c r="H8779" s="127" t="str">
        <f>IF(A8779&lt;&gt;"",IF(MID(C8779,1,1)="c",$AS$26,IF(MID(C8779,1,1)="r",$AS$41,IF(MID(C8779,1,1)="p",#REF!,#REF!))),"")</f>
        <v/>
      </c>
      <c r="I8779" s="92" t="str">
        <f t="shared" si="1381"/>
        <v/>
      </c>
      <c r="J8779" s="92" t="str">
        <f t="shared" si="1382"/>
        <v/>
      </c>
      <c r="K8779" s="92" t="str">
        <f t="shared" si="1383"/>
        <v/>
      </c>
      <c r="L8779" s="92" t="str">
        <f t="shared" si="1384"/>
        <v/>
      </c>
      <c r="M8779" s="95" t="str">
        <f>IF(A8779&lt;&gt;"",IF(MID(C8779,1,1)="c",SigmaEpsConcrete(I8779,$AN$30:$AN$33,$AR$30:$AR$33,$AS$26,$AS$27,$AS$28,$AQ$20,$AU$19),""),"")</f>
        <v/>
      </c>
      <c r="N8779" s="95" t="str">
        <f>IF(A8779&lt;&gt;"",IF(MID(C8779,1,1)="r",SigmaEpsReinf(J8779,$AS$42:$AS$43,$AS$41,$AS$39,$AS$40,$AQ$38),""),"")</f>
        <v/>
      </c>
      <c r="Q8779" s="92" t="str">
        <f t="shared" ref="Q8779:Q8842" si="1386">IF(A8779&lt;&gt;"",IF(MID(C8779,1,1)="c",IF(ISERROR(M8779/I8779),"",M8779/I8779),""),"")</f>
        <v/>
      </c>
      <c r="R8779" s="92" t="str">
        <f t="shared" ref="R8779:R8842" si="1387">IF(A8779&lt;&gt;"",IF(MID(C8779,1,1)="r",IF(ISERROR(N8779/J8779),"",N8779/J8779),""),"")</f>
        <v/>
      </c>
      <c r="U8779" s="5"/>
      <c r="V8779" s="5"/>
      <c r="W8779" s="94" t="str">
        <f t="shared" si="1385"/>
        <v/>
      </c>
      <c r="X8779" s="94" t="str">
        <f t="shared" ref="X8779:X8842" si="1388">IF(B8779&lt;&gt;"",G8779-$AU$106,"")</f>
        <v/>
      </c>
      <c r="Y8779" s="5"/>
      <c r="BK8779" s="8"/>
      <c r="BL8779" s="5"/>
      <c r="BM8779" s="5"/>
      <c r="BN8779" s="5"/>
      <c r="BO8779" s="5"/>
      <c r="BP8779" s="1"/>
      <c r="BQ8779" s="1"/>
      <c r="BR8779" s="1"/>
      <c r="BS8779" s="1"/>
      <c r="BT8779" s="1"/>
      <c r="BU8779" s="4"/>
      <c r="BV8779" s="1"/>
      <c r="BW8779" s="3"/>
      <c r="BX8779" s="4"/>
      <c r="BY8779" s="5"/>
      <c r="BZ8779" s="5"/>
      <c r="CA8779" s="5"/>
      <c r="CB8779" s="5"/>
      <c r="CC8779" s="5"/>
      <c r="CD8779" s="43"/>
    </row>
    <row r="8780" spans="1:82" x14ac:dyDescent="0.25">
      <c r="A8780" s="8"/>
      <c r="B8780" s="5"/>
      <c r="C8780" s="5"/>
      <c r="D8780" s="5"/>
      <c r="E8780" s="5"/>
      <c r="F8780" s="94" t="str">
        <f t="shared" si="1379"/>
        <v/>
      </c>
      <c r="G8780" s="94" t="str">
        <f t="shared" si="1380"/>
        <v/>
      </c>
      <c r="H8780" s="127" t="str">
        <f>IF(A8780&lt;&gt;"",IF(MID(C8780,1,1)="c",$AS$26,IF(MID(C8780,1,1)="r",$AS$41,IF(MID(C8780,1,1)="p",#REF!,#REF!))),"")</f>
        <v/>
      </c>
      <c r="I8780" s="92" t="str">
        <f t="shared" si="1381"/>
        <v/>
      </c>
      <c r="J8780" s="92" t="str">
        <f t="shared" si="1382"/>
        <v/>
      </c>
      <c r="K8780" s="92" t="str">
        <f t="shared" si="1383"/>
        <v/>
      </c>
      <c r="L8780" s="92" t="str">
        <f t="shared" si="1384"/>
        <v/>
      </c>
      <c r="M8780" s="95" t="str">
        <f>IF(A8780&lt;&gt;"",IF(MID(C8780,1,1)="c",SigmaEpsConcrete(I8780,$AN$30:$AN$33,$AR$30:$AR$33,$AS$26,$AS$27,$AS$28,$AQ$20,$AU$19),""),"")</f>
        <v/>
      </c>
      <c r="N8780" s="95" t="str">
        <f>IF(A8780&lt;&gt;"",IF(MID(C8780,1,1)="r",SigmaEpsReinf(J8780,$AS$42:$AS$43,$AS$41,$AS$39,$AS$40,$AQ$38),""),"")</f>
        <v/>
      </c>
      <c r="Q8780" s="92" t="str">
        <f t="shared" si="1386"/>
        <v/>
      </c>
      <c r="R8780" s="92" t="str">
        <f t="shared" si="1387"/>
        <v/>
      </c>
      <c r="U8780" s="5"/>
      <c r="V8780" s="5"/>
      <c r="W8780" s="94" t="str">
        <f t="shared" si="1385"/>
        <v/>
      </c>
      <c r="X8780" s="94" t="str">
        <f t="shared" si="1388"/>
        <v/>
      </c>
      <c r="Y8780" s="5"/>
      <c r="BK8780" s="8"/>
      <c r="BL8780" s="5"/>
      <c r="BM8780" s="5"/>
      <c r="BN8780" s="5"/>
      <c r="BO8780" s="5"/>
      <c r="BP8780" s="1"/>
      <c r="BQ8780" s="1"/>
      <c r="BR8780" s="1"/>
      <c r="BS8780" s="1"/>
      <c r="BT8780" s="1"/>
      <c r="BU8780" s="4"/>
      <c r="BV8780" s="1"/>
      <c r="BW8780" s="3"/>
      <c r="BX8780" s="4"/>
      <c r="BY8780" s="5"/>
      <c r="BZ8780" s="5"/>
      <c r="CA8780" s="5"/>
      <c r="CB8780" s="5"/>
      <c r="CC8780" s="5"/>
      <c r="CD8780" s="43"/>
    </row>
    <row r="8781" spans="1:82" x14ac:dyDescent="0.25">
      <c r="A8781" s="8"/>
      <c r="B8781" s="5"/>
      <c r="C8781" s="5"/>
      <c r="D8781" s="5"/>
      <c r="E8781" s="5"/>
      <c r="F8781" s="94" t="str">
        <f t="shared" si="1379"/>
        <v/>
      </c>
      <c r="G8781" s="94" t="str">
        <f t="shared" si="1380"/>
        <v/>
      </c>
      <c r="H8781" s="127" t="str">
        <f>IF(A8781&lt;&gt;"",IF(MID(C8781,1,1)="c",$AS$26,IF(MID(C8781,1,1)="r",$AS$41,IF(MID(C8781,1,1)="p",#REF!,#REF!))),"")</f>
        <v/>
      </c>
      <c r="I8781" s="92" t="str">
        <f t="shared" si="1381"/>
        <v/>
      </c>
      <c r="J8781" s="92" t="str">
        <f t="shared" si="1382"/>
        <v/>
      </c>
      <c r="K8781" s="92" t="str">
        <f t="shared" si="1383"/>
        <v/>
      </c>
      <c r="L8781" s="92" t="str">
        <f t="shared" si="1384"/>
        <v/>
      </c>
      <c r="M8781" s="95" t="str">
        <f>IF(A8781&lt;&gt;"",IF(MID(C8781,1,1)="c",SigmaEpsConcrete(I8781,$AN$30:$AN$33,$AR$30:$AR$33,$AS$26,$AS$27,$AS$28,$AQ$20,$AU$19),""),"")</f>
        <v/>
      </c>
      <c r="N8781" s="95" t="str">
        <f>IF(A8781&lt;&gt;"",IF(MID(C8781,1,1)="r",SigmaEpsReinf(J8781,$AS$42:$AS$43,$AS$41,$AS$39,$AS$40,$AQ$38),""),"")</f>
        <v/>
      </c>
      <c r="Q8781" s="92" t="str">
        <f t="shared" si="1386"/>
        <v/>
      </c>
      <c r="R8781" s="92" t="str">
        <f t="shared" si="1387"/>
        <v/>
      </c>
      <c r="U8781" s="5"/>
      <c r="V8781" s="5"/>
      <c r="W8781" s="94" t="str">
        <f t="shared" si="1385"/>
        <v/>
      </c>
      <c r="X8781" s="94" t="str">
        <f t="shared" si="1388"/>
        <v/>
      </c>
      <c r="Y8781" s="5"/>
      <c r="BK8781" s="8"/>
      <c r="BL8781" s="5"/>
      <c r="BM8781" s="5"/>
      <c r="BN8781" s="5"/>
      <c r="BO8781" s="5"/>
      <c r="BP8781" s="1"/>
      <c r="BQ8781" s="1"/>
      <c r="BR8781" s="1"/>
      <c r="BS8781" s="1"/>
      <c r="BT8781" s="1"/>
      <c r="BU8781" s="4"/>
      <c r="BV8781" s="1"/>
      <c r="BW8781" s="3"/>
      <c r="BX8781" s="4"/>
      <c r="BY8781" s="5"/>
      <c r="BZ8781" s="5"/>
      <c r="CA8781" s="5"/>
      <c r="CB8781" s="5"/>
      <c r="CC8781" s="5"/>
      <c r="CD8781" s="43"/>
    </row>
    <row r="8782" spans="1:82" x14ac:dyDescent="0.25">
      <c r="A8782" s="8"/>
      <c r="B8782" s="5"/>
      <c r="C8782" s="5"/>
      <c r="D8782" s="5"/>
      <c r="E8782" s="5"/>
      <c r="F8782" s="94" t="str">
        <f t="shared" si="1379"/>
        <v/>
      </c>
      <c r="G8782" s="94" t="str">
        <f t="shared" si="1380"/>
        <v/>
      </c>
      <c r="H8782" s="127" t="str">
        <f>IF(A8782&lt;&gt;"",IF(MID(C8782,1,1)="c",$AS$26,IF(MID(C8782,1,1)="r",$AS$41,IF(MID(C8782,1,1)="p",#REF!,#REF!))),"")</f>
        <v/>
      </c>
      <c r="I8782" s="92" t="str">
        <f t="shared" si="1381"/>
        <v/>
      </c>
      <c r="J8782" s="92" t="str">
        <f t="shared" si="1382"/>
        <v/>
      </c>
      <c r="K8782" s="92" t="str">
        <f t="shared" si="1383"/>
        <v/>
      </c>
      <c r="L8782" s="92" t="str">
        <f t="shared" si="1384"/>
        <v/>
      </c>
      <c r="M8782" s="95" t="str">
        <f>IF(A8782&lt;&gt;"",IF(MID(C8782,1,1)="c",SigmaEpsConcrete(I8782,$AN$30:$AN$33,$AR$30:$AR$33,$AS$26,$AS$27,$AS$28,$AQ$20,$AU$19),""),"")</f>
        <v/>
      </c>
      <c r="N8782" s="95" t="str">
        <f>IF(A8782&lt;&gt;"",IF(MID(C8782,1,1)="r",SigmaEpsReinf(J8782,$AS$42:$AS$43,$AS$41,$AS$39,$AS$40,$AQ$38),""),"")</f>
        <v/>
      </c>
      <c r="Q8782" s="92" t="str">
        <f t="shared" si="1386"/>
        <v/>
      </c>
      <c r="R8782" s="92" t="str">
        <f t="shared" si="1387"/>
        <v/>
      </c>
      <c r="U8782" s="5"/>
      <c r="V8782" s="5"/>
      <c r="W8782" s="94" t="str">
        <f t="shared" si="1385"/>
        <v/>
      </c>
      <c r="X8782" s="94" t="str">
        <f t="shared" si="1388"/>
        <v/>
      </c>
      <c r="Y8782" s="5"/>
      <c r="BK8782" s="8"/>
      <c r="BL8782" s="5"/>
      <c r="BM8782" s="5"/>
      <c r="BN8782" s="5"/>
      <c r="BO8782" s="5"/>
      <c r="BP8782" s="1"/>
      <c r="BQ8782" s="1"/>
      <c r="BR8782" s="1"/>
      <c r="BS8782" s="1"/>
      <c r="BT8782" s="1"/>
      <c r="BU8782" s="4"/>
      <c r="BV8782" s="1"/>
      <c r="BW8782" s="3"/>
      <c r="BX8782" s="4"/>
      <c r="BY8782" s="5"/>
      <c r="BZ8782" s="5"/>
      <c r="CA8782" s="5"/>
      <c r="CB8782" s="5"/>
      <c r="CC8782" s="5"/>
      <c r="CD8782" s="43"/>
    </row>
    <row r="8783" spans="1:82" x14ac:dyDescent="0.25">
      <c r="A8783" s="8"/>
      <c r="B8783" s="5"/>
      <c r="C8783" s="5"/>
      <c r="D8783" s="5"/>
      <c r="E8783" s="5"/>
      <c r="F8783" s="94" t="str">
        <f t="shared" si="1379"/>
        <v/>
      </c>
      <c r="G8783" s="94" t="str">
        <f t="shared" si="1380"/>
        <v/>
      </c>
      <c r="H8783" s="127" t="str">
        <f>IF(A8783&lt;&gt;"",IF(MID(C8783,1,1)="c",$AS$26,IF(MID(C8783,1,1)="r",$AS$41,IF(MID(C8783,1,1)="p",#REF!,#REF!))),"")</f>
        <v/>
      </c>
      <c r="I8783" s="92" t="str">
        <f t="shared" si="1381"/>
        <v/>
      </c>
      <c r="J8783" s="92" t="str">
        <f t="shared" si="1382"/>
        <v/>
      </c>
      <c r="K8783" s="92" t="str">
        <f t="shared" si="1383"/>
        <v/>
      </c>
      <c r="L8783" s="92" t="str">
        <f t="shared" si="1384"/>
        <v/>
      </c>
      <c r="M8783" s="95" t="str">
        <f>IF(A8783&lt;&gt;"",IF(MID(C8783,1,1)="c",SigmaEpsConcrete(I8783,$AN$30:$AN$33,$AR$30:$AR$33,$AS$26,$AS$27,$AS$28,$AQ$20,$AU$19),""),"")</f>
        <v/>
      </c>
      <c r="N8783" s="95" t="str">
        <f>IF(A8783&lt;&gt;"",IF(MID(C8783,1,1)="r",SigmaEpsReinf(J8783,$AS$42:$AS$43,$AS$41,$AS$39,$AS$40,$AQ$38),""),"")</f>
        <v/>
      </c>
      <c r="Q8783" s="92" t="str">
        <f t="shared" si="1386"/>
        <v/>
      </c>
      <c r="R8783" s="92" t="str">
        <f t="shared" si="1387"/>
        <v/>
      </c>
      <c r="U8783" s="5"/>
      <c r="V8783" s="5"/>
      <c r="W8783" s="94" t="str">
        <f t="shared" si="1385"/>
        <v/>
      </c>
      <c r="X8783" s="94" t="str">
        <f t="shared" si="1388"/>
        <v/>
      </c>
      <c r="Y8783" s="5"/>
      <c r="BK8783" s="8"/>
      <c r="BL8783" s="5"/>
      <c r="BM8783" s="5"/>
      <c r="BN8783" s="5"/>
      <c r="BO8783" s="5"/>
      <c r="BP8783" s="1"/>
      <c r="BQ8783" s="1"/>
      <c r="BR8783" s="1"/>
      <c r="BS8783" s="1"/>
      <c r="BT8783" s="1"/>
      <c r="BU8783" s="4"/>
      <c r="BV8783" s="1"/>
      <c r="BW8783" s="3"/>
      <c r="BX8783" s="4"/>
      <c r="BY8783" s="5"/>
      <c r="BZ8783" s="5"/>
      <c r="CA8783" s="5"/>
      <c r="CB8783" s="5"/>
      <c r="CC8783" s="5"/>
      <c r="CD8783" s="43"/>
    </row>
    <row r="8784" spans="1:82" x14ac:dyDescent="0.25">
      <c r="A8784" s="8"/>
      <c r="B8784" s="5"/>
      <c r="C8784" s="5"/>
      <c r="D8784" s="5"/>
      <c r="E8784" s="5"/>
      <c r="F8784" s="94" t="str">
        <f t="shared" si="1379"/>
        <v/>
      </c>
      <c r="G8784" s="94" t="str">
        <f t="shared" si="1380"/>
        <v/>
      </c>
      <c r="H8784" s="127" t="str">
        <f>IF(A8784&lt;&gt;"",IF(MID(C8784,1,1)="c",$AS$26,IF(MID(C8784,1,1)="r",$AS$41,IF(MID(C8784,1,1)="p",#REF!,#REF!))),"")</f>
        <v/>
      </c>
      <c r="I8784" s="92" t="str">
        <f t="shared" si="1381"/>
        <v/>
      </c>
      <c r="J8784" s="92" t="str">
        <f t="shared" si="1382"/>
        <v/>
      </c>
      <c r="K8784" s="92" t="str">
        <f t="shared" si="1383"/>
        <v/>
      </c>
      <c r="L8784" s="92" t="str">
        <f t="shared" si="1384"/>
        <v/>
      </c>
      <c r="M8784" s="95" t="str">
        <f>IF(A8784&lt;&gt;"",IF(MID(C8784,1,1)="c",SigmaEpsConcrete(I8784,$AN$30:$AN$33,$AR$30:$AR$33,$AS$26,$AS$27,$AS$28,$AQ$20,$AU$19),""),"")</f>
        <v/>
      </c>
      <c r="N8784" s="95" t="str">
        <f>IF(A8784&lt;&gt;"",IF(MID(C8784,1,1)="r",SigmaEpsReinf(J8784,$AS$42:$AS$43,$AS$41,$AS$39,$AS$40,$AQ$38),""),"")</f>
        <v/>
      </c>
      <c r="Q8784" s="92" t="str">
        <f t="shared" si="1386"/>
        <v/>
      </c>
      <c r="R8784" s="92" t="str">
        <f t="shared" si="1387"/>
        <v/>
      </c>
      <c r="U8784" s="5"/>
      <c r="V8784" s="5"/>
      <c r="W8784" s="94" t="str">
        <f t="shared" si="1385"/>
        <v/>
      </c>
      <c r="X8784" s="94" t="str">
        <f t="shared" si="1388"/>
        <v/>
      </c>
      <c r="Y8784" s="5"/>
      <c r="BK8784" s="8"/>
      <c r="BL8784" s="5"/>
      <c r="BM8784" s="5"/>
      <c r="BN8784" s="5"/>
      <c r="BO8784" s="5"/>
      <c r="BP8784" s="1"/>
      <c r="BQ8784" s="1"/>
      <c r="BR8784" s="1"/>
      <c r="BS8784" s="1"/>
      <c r="BT8784" s="1"/>
      <c r="BU8784" s="4"/>
      <c r="BV8784" s="1"/>
      <c r="BW8784" s="3"/>
      <c r="BX8784" s="4"/>
      <c r="BY8784" s="5"/>
      <c r="BZ8784" s="5"/>
      <c r="CA8784" s="5"/>
      <c r="CB8784" s="5"/>
      <c r="CC8784" s="5"/>
      <c r="CD8784" s="43"/>
    </row>
    <row r="8785" spans="1:82" x14ac:dyDescent="0.25">
      <c r="A8785" s="8"/>
      <c r="B8785" s="5"/>
      <c r="C8785" s="5"/>
      <c r="D8785" s="5"/>
      <c r="E8785" s="5"/>
      <c r="F8785" s="94" t="str">
        <f t="shared" si="1379"/>
        <v/>
      </c>
      <c r="G8785" s="94" t="str">
        <f t="shared" si="1380"/>
        <v/>
      </c>
      <c r="H8785" s="127" t="str">
        <f>IF(A8785&lt;&gt;"",IF(MID(C8785,1,1)="c",$AS$26,IF(MID(C8785,1,1)="r",$AS$41,IF(MID(C8785,1,1)="p",#REF!,#REF!))),"")</f>
        <v/>
      </c>
      <c r="I8785" s="92" t="str">
        <f t="shared" si="1381"/>
        <v/>
      </c>
      <c r="J8785" s="92" t="str">
        <f t="shared" si="1382"/>
        <v/>
      </c>
      <c r="K8785" s="92" t="str">
        <f t="shared" si="1383"/>
        <v/>
      </c>
      <c r="L8785" s="92" t="str">
        <f t="shared" si="1384"/>
        <v/>
      </c>
      <c r="M8785" s="95" t="str">
        <f>IF(A8785&lt;&gt;"",IF(MID(C8785,1,1)="c",SigmaEpsConcrete(I8785,$AN$30:$AN$33,$AR$30:$AR$33,$AS$26,$AS$27,$AS$28,$AQ$20,$AU$19),""),"")</f>
        <v/>
      </c>
      <c r="N8785" s="95" t="str">
        <f>IF(A8785&lt;&gt;"",IF(MID(C8785,1,1)="r",SigmaEpsReinf(J8785,$AS$42:$AS$43,$AS$41,$AS$39,$AS$40,$AQ$38),""),"")</f>
        <v/>
      </c>
      <c r="Q8785" s="92" t="str">
        <f t="shared" si="1386"/>
        <v/>
      </c>
      <c r="R8785" s="92" t="str">
        <f t="shared" si="1387"/>
        <v/>
      </c>
      <c r="U8785" s="5"/>
      <c r="V8785" s="5"/>
      <c r="W8785" s="94" t="str">
        <f t="shared" si="1385"/>
        <v/>
      </c>
      <c r="X8785" s="94" t="str">
        <f t="shared" si="1388"/>
        <v/>
      </c>
      <c r="Y8785" s="5"/>
      <c r="BK8785" s="8"/>
      <c r="BL8785" s="5"/>
      <c r="BM8785" s="5"/>
      <c r="BN8785" s="5"/>
      <c r="BO8785" s="5"/>
      <c r="BP8785" s="1"/>
      <c r="BQ8785" s="1"/>
      <c r="BR8785" s="1"/>
      <c r="BS8785" s="1"/>
      <c r="BT8785" s="1"/>
      <c r="BU8785" s="4"/>
      <c r="BV8785" s="1"/>
      <c r="BW8785" s="3"/>
      <c r="BX8785" s="4"/>
      <c r="BY8785" s="5"/>
      <c r="BZ8785" s="5"/>
      <c r="CA8785" s="5"/>
      <c r="CB8785" s="5"/>
      <c r="CC8785" s="5"/>
      <c r="CD8785" s="43"/>
    </row>
    <row r="8786" spans="1:82" x14ac:dyDescent="0.25">
      <c r="A8786" s="8"/>
      <c r="B8786" s="5"/>
      <c r="C8786" s="5"/>
      <c r="D8786" s="5"/>
      <c r="E8786" s="5"/>
      <c r="F8786" s="94" t="str">
        <f t="shared" si="1379"/>
        <v/>
      </c>
      <c r="G8786" s="94" t="str">
        <f t="shared" si="1380"/>
        <v/>
      </c>
      <c r="H8786" s="127" t="str">
        <f>IF(A8786&lt;&gt;"",IF(MID(C8786,1,1)="c",$AS$26,IF(MID(C8786,1,1)="r",$AS$41,IF(MID(C8786,1,1)="p",#REF!,#REF!))),"")</f>
        <v/>
      </c>
      <c r="I8786" s="92" t="str">
        <f t="shared" si="1381"/>
        <v/>
      </c>
      <c r="J8786" s="92" t="str">
        <f t="shared" si="1382"/>
        <v/>
      </c>
      <c r="K8786" s="92" t="str">
        <f t="shared" si="1383"/>
        <v/>
      </c>
      <c r="L8786" s="92" t="str">
        <f t="shared" si="1384"/>
        <v/>
      </c>
      <c r="M8786" s="95" t="str">
        <f>IF(A8786&lt;&gt;"",IF(MID(C8786,1,1)="c",SigmaEpsConcrete(I8786,$AN$30:$AN$33,$AR$30:$AR$33,$AS$26,$AS$27,$AS$28,$AQ$20,$AU$19),""),"")</f>
        <v/>
      </c>
      <c r="N8786" s="95" t="str">
        <f>IF(A8786&lt;&gt;"",IF(MID(C8786,1,1)="r",SigmaEpsReinf(J8786,$AS$42:$AS$43,$AS$41,$AS$39,$AS$40,$AQ$38),""),"")</f>
        <v/>
      </c>
      <c r="Q8786" s="92" t="str">
        <f t="shared" si="1386"/>
        <v/>
      </c>
      <c r="R8786" s="92" t="str">
        <f t="shared" si="1387"/>
        <v/>
      </c>
      <c r="U8786" s="5"/>
      <c r="V8786" s="5"/>
      <c r="W8786" s="94" t="str">
        <f t="shared" si="1385"/>
        <v/>
      </c>
      <c r="X8786" s="94" t="str">
        <f t="shared" si="1388"/>
        <v/>
      </c>
      <c r="Y8786" s="5"/>
      <c r="BK8786" s="8"/>
      <c r="BL8786" s="5"/>
      <c r="BM8786" s="5"/>
      <c r="BN8786" s="5"/>
      <c r="BO8786" s="5"/>
      <c r="BP8786" s="1"/>
      <c r="BQ8786" s="1"/>
      <c r="BR8786" s="1"/>
      <c r="BS8786" s="1"/>
      <c r="BT8786" s="1"/>
      <c r="BU8786" s="4"/>
      <c r="BV8786" s="1"/>
      <c r="BW8786" s="3"/>
      <c r="BX8786" s="4"/>
      <c r="BY8786" s="5"/>
      <c r="BZ8786" s="5"/>
      <c r="CA8786" s="5"/>
      <c r="CB8786" s="5"/>
      <c r="CC8786" s="5"/>
      <c r="CD8786" s="43"/>
    </row>
    <row r="8787" spans="1:82" x14ac:dyDescent="0.25">
      <c r="A8787" s="8"/>
      <c r="B8787" s="5"/>
      <c r="C8787" s="5"/>
      <c r="D8787" s="5"/>
      <c r="E8787" s="5"/>
      <c r="F8787" s="94" t="str">
        <f t="shared" si="1379"/>
        <v/>
      </c>
      <c r="G8787" s="94" t="str">
        <f t="shared" si="1380"/>
        <v/>
      </c>
      <c r="H8787" s="127" t="str">
        <f>IF(A8787&lt;&gt;"",IF(MID(C8787,1,1)="c",$AS$26,IF(MID(C8787,1,1)="r",$AS$41,IF(MID(C8787,1,1)="p",#REF!,#REF!))),"")</f>
        <v/>
      </c>
      <c r="I8787" s="92" t="str">
        <f t="shared" si="1381"/>
        <v/>
      </c>
      <c r="J8787" s="92" t="str">
        <f t="shared" si="1382"/>
        <v/>
      </c>
      <c r="K8787" s="92" t="str">
        <f t="shared" si="1383"/>
        <v/>
      </c>
      <c r="L8787" s="92" t="str">
        <f t="shared" si="1384"/>
        <v/>
      </c>
      <c r="M8787" s="95" t="str">
        <f>IF(A8787&lt;&gt;"",IF(MID(C8787,1,1)="c",SigmaEpsConcrete(I8787,$AN$30:$AN$33,$AR$30:$AR$33,$AS$26,$AS$27,$AS$28,$AQ$20,$AU$19),""),"")</f>
        <v/>
      </c>
      <c r="N8787" s="95" t="str">
        <f>IF(A8787&lt;&gt;"",IF(MID(C8787,1,1)="r",SigmaEpsReinf(J8787,$AS$42:$AS$43,$AS$41,$AS$39,$AS$40,$AQ$38),""),"")</f>
        <v/>
      </c>
      <c r="Q8787" s="92" t="str">
        <f t="shared" si="1386"/>
        <v/>
      </c>
      <c r="R8787" s="92" t="str">
        <f t="shared" si="1387"/>
        <v/>
      </c>
      <c r="U8787" s="5"/>
      <c r="V8787" s="5"/>
      <c r="W8787" s="94" t="str">
        <f t="shared" si="1385"/>
        <v/>
      </c>
      <c r="X8787" s="94" t="str">
        <f t="shared" si="1388"/>
        <v/>
      </c>
      <c r="Y8787" s="5"/>
      <c r="BK8787" s="8"/>
      <c r="BL8787" s="5"/>
      <c r="BM8787" s="5"/>
      <c r="BN8787" s="5"/>
      <c r="BO8787" s="5"/>
      <c r="BP8787" s="1"/>
      <c r="BQ8787" s="1"/>
      <c r="BR8787" s="1"/>
      <c r="BS8787" s="1"/>
      <c r="BT8787" s="1"/>
      <c r="BU8787" s="4"/>
      <c r="BV8787" s="1"/>
      <c r="BW8787" s="3"/>
      <c r="BX8787" s="4"/>
      <c r="BY8787" s="5"/>
      <c r="BZ8787" s="5"/>
      <c r="CA8787" s="5"/>
      <c r="CB8787" s="5"/>
      <c r="CC8787" s="5"/>
      <c r="CD8787" s="43"/>
    </row>
    <row r="8788" spans="1:82" x14ac:dyDescent="0.25">
      <c r="A8788" s="8"/>
      <c r="B8788" s="5"/>
      <c r="C8788" s="5"/>
      <c r="D8788" s="5"/>
      <c r="E8788" s="5"/>
      <c r="F8788" s="94" t="str">
        <f t="shared" si="1379"/>
        <v/>
      </c>
      <c r="G8788" s="94" t="str">
        <f t="shared" si="1380"/>
        <v/>
      </c>
      <c r="H8788" s="127" t="str">
        <f>IF(A8788&lt;&gt;"",IF(MID(C8788,1,1)="c",$AS$26,IF(MID(C8788,1,1)="r",$AS$41,IF(MID(C8788,1,1)="p",#REF!,#REF!))),"")</f>
        <v/>
      </c>
      <c r="I8788" s="92" t="str">
        <f t="shared" si="1381"/>
        <v/>
      </c>
      <c r="J8788" s="92" t="str">
        <f t="shared" si="1382"/>
        <v/>
      </c>
      <c r="K8788" s="92" t="str">
        <f t="shared" si="1383"/>
        <v/>
      </c>
      <c r="L8788" s="92" t="str">
        <f t="shared" si="1384"/>
        <v/>
      </c>
      <c r="M8788" s="95" t="str">
        <f>IF(A8788&lt;&gt;"",IF(MID(C8788,1,1)="c",SigmaEpsConcrete(I8788,$AN$30:$AN$33,$AR$30:$AR$33,$AS$26,$AS$27,$AS$28,$AQ$20,$AU$19),""),"")</f>
        <v/>
      </c>
      <c r="N8788" s="95" t="str">
        <f>IF(A8788&lt;&gt;"",IF(MID(C8788,1,1)="r",SigmaEpsReinf(J8788,$AS$42:$AS$43,$AS$41,$AS$39,$AS$40,$AQ$38),""),"")</f>
        <v/>
      </c>
      <c r="Q8788" s="92" t="str">
        <f t="shared" si="1386"/>
        <v/>
      </c>
      <c r="R8788" s="92" t="str">
        <f t="shared" si="1387"/>
        <v/>
      </c>
      <c r="U8788" s="5"/>
      <c r="V8788" s="5"/>
      <c r="W8788" s="94" t="str">
        <f t="shared" si="1385"/>
        <v/>
      </c>
      <c r="X8788" s="94" t="str">
        <f t="shared" si="1388"/>
        <v/>
      </c>
      <c r="Y8788" s="5"/>
      <c r="BK8788" s="8"/>
      <c r="BL8788" s="5"/>
      <c r="BM8788" s="5"/>
      <c r="BN8788" s="5"/>
      <c r="BO8788" s="5"/>
      <c r="BP8788" s="1"/>
      <c r="BQ8788" s="1"/>
      <c r="BR8788" s="1"/>
      <c r="BS8788" s="1"/>
      <c r="BT8788" s="1"/>
      <c r="BU8788" s="4"/>
      <c r="BV8788" s="1"/>
      <c r="BW8788" s="3"/>
      <c r="BX8788" s="4"/>
      <c r="BY8788" s="5"/>
      <c r="BZ8788" s="5"/>
      <c r="CA8788" s="5"/>
      <c r="CB8788" s="5"/>
      <c r="CC8788" s="5"/>
      <c r="CD8788" s="43"/>
    </row>
    <row r="8789" spans="1:82" x14ac:dyDescent="0.25">
      <c r="A8789" s="8"/>
      <c r="B8789" s="5"/>
      <c r="C8789" s="5"/>
      <c r="D8789" s="5"/>
      <c r="E8789" s="5"/>
      <c r="F8789" s="94" t="str">
        <f t="shared" si="1379"/>
        <v/>
      </c>
      <c r="G8789" s="94" t="str">
        <f t="shared" si="1380"/>
        <v/>
      </c>
      <c r="H8789" s="127" t="str">
        <f>IF(A8789&lt;&gt;"",IF(MID(C8789,1,1)="c",$AS$26,IF(MID(C8789,1,1)="r",$AS$41,IF(MID(C8789,1,1)="p",#REF!,#REF!))),"")</f>
        <v/>
      </c>
      <c r="I8789" s="92" t="str">
        <f t="shared" si="1381"/>
        <v/>
      </c>
      <c r="J8789" s="92" t="str">
        <f t="shared" si="1382"/>
        <v/>
      </c>
      <c r="K8789" s="92" t="str">
        <f t="shared" si="1383"/>
        <v/>
      </c>
      <c r="L8789" s="92" t="str">
        <f t="shared" si="1384"/>
        <v/>
      </c>
      <c r="M8789" s="95" t="str">
        <f>IF(A8789&lt;&gt;"",IF(MID(C8789,1,1)="c",SigmaEpsConcrete(I8789,$AN$30:$AN$33,$AR$30:$AR$33,$AS$26,$AS$27,$AS$28,$AQ$20,$AU$19),""),"")</f>
        <v/>
      </c>
      <c r="N8789" s="95" t="str">
        <f>IF(A8789&lt;&gt;"",IF(MID(C8789,1,1)="r",SigmaEpsReinf(J8789,$AS$42:$AS$43,$AS$41,$AS$39,$AS$40,$AQ$38),""),"")</f>
        <v/>
      </c>
      <c r="Q8789" s="92" t="str">
        <f t="shared" si="1386"/>
        <v/>
      </c>
      <c r="R8789" s="92" t="str">
        <f t="shared" si="1387"/>
        <v/>
      </c>
      <c r="U8789" s="5"/>
      <c r="V8789" s="5"/>
      <c r="W8789" s="94" t="str">
        <f t="shared" si="1385"/>
        <v/>
      </c>
      <c r="X8789" s="94" t="str">
        <f t="shared" si="1388"/>
        <v/>
      </c>
      <c r="Y8789" s="5"/>
      <c r="BK8789" s="8"/>
      <c r="BL8789" s="5"/>
      <c r="BM8789" s="5"/>
      <c r="BN8789" s="5"/>
      <c r="BO8789" s="5"/>
      <c r="BP8789" s="1"/>
      <c r="BQ8789" s="1"/>
      <c r="BR8789" s="1"/>
      <c r="BS8789" s="1"/>
      <c r="BT8789" s="1"/>
      <c r="BU8789" s="4"/>
      <c r="BV8789" s="1"/>
      <c r="BW8789" s="3"/>
      <c r="BX8789" s="4"/>
      <c r="BY8789" s="5"/>
      <c r="BZ8789" s="5"/>
      <c r="CA8789" s="5"/>
      <c r="CB8789" s="5"/>
      <c r="CC8789" s="5"/>
      <c r="CD8789" s="43"/>
    </row>
    <row r="8790" spans="1:82" x14ac:dyDescent="0.25">
      <c r="A8790" s="8"/>
      <c r="B8790" s="5"/>
      <c r="C8790" s="5"/>
      <c r="D8790" s="5"/>
      <c r="E8790" s="5"/>
      <c r="F8790" s="94" t="str">
        <f t="shared" si="1379"/>
        <v/>
      </c>
      <c r="G8790" s="94" t="str">
        <f t="shared" si="1380"/>
        <v/>
      </c>
      <c r="H8790" s="127" t="str">
        <f>IF(A8790&lt;&gt;"",IF(MID(C8790,1,1)="c",$AS$26,IF(MID(C8790,1,1)="r",$AS$41,IF(MID(C8790,1,1)="p",#REF!,#REF!))),"")</f>
        <v/>
      </c>
      <c r="I8790" s="92" t="str">
        <f t="shared" si="1381"/>
        <v/>
      </c>
      <c r="J8790" s="92" t="str">
        <f t="shared" si="1382"/>
        <v/>
      </c>
      <c r="K8790" s="92" t="str">
        <f t="shared" si="1383"/>
        <v/>
      </c>
      <c r="L8790" s="92" t="str">
        <f t="shared" si="1384"/>
        <v/>
      </c>
      <c r="M8790" s="95" t="str">
        <f>IF(A8790&lt;&gt;"",IF(MID(C8790,1,1)="c",SigmaEpsConcrete(I8790,$AN$30:$AN$33,$AR$30:$AR$33,$AS$26,$AS$27,$AS$28,$AQ$20,$AU$19),""),"")</f>
        <v/>
      </c>
      <c r="N8790" s="95" t="str">
        <f>IF(A8790&lt;&gt;"",IF(MID(C8790,1,1)="r",SigmaEpsReinf(J8790,$AS$42:$AS$43,$AS$41,$AS$39,$AS$40,$AQ$38),""),"")</f>
        <v/>
      </c>
      <c r="Q8790" s="92" t="str">
        <f t="shared" si="1386"/>
        <v/>
      </c>
      <c r="R8790" s="92" t="str">
        <f t="shared" si="1387"/>
        <v/>
      </c>
      <c r="U8790" s="5"/>
      <c r="V8790" s="5"/>
      <c r="W8790" s="94" t="str">
        <f t="shared" si="1385"/>
        <v/>
      </c>
      <c r="X8790" s="94" t="str">
        <f t="shared" si="1388"/>
        <v/>
      </c>
      <c r="Y8790" s="5"/>
      <c r="BK8790" s="8"/>
      <c r="BL8790" s="5"/>
      <c r="BM8790" s="5"/>
      <c r="BN8790" s="5"/>
      <c r="BO8790" s="5"/>
      <c r="BP8790" s="1"/>
      <c r="BQ8790" s="1"/>
      <c r="BR8790" s="1"/>
      <c r="BS8790" s="1"/>
      <c r="BT8790" s="1"/>
      <c r="BU8790" s="4"/>
      <c r="BV8790" s="1"/>
      <c r="BW8790" s="3"/>
      <c r="BX8790" s="4"/>
      <c r="BY8790" s="5"/>
      <c r="BZ8790" s="5"/>
      <c r="CA8790" s="5"/>
      <c r="CB8790" s="5"/>
      <c r="CC8790" s="5"/>
      <c r="CD8790" s="43"/>
    </row>
    <row r="8791" spans="1:82" x14ac:dyDescent="0.25">
      <c r="A8791" s="8"/>
      <c r="B8791" s="5"/>
      <c r="C8791" s="5"/>
      <c r="D8791" s="5"/>
      <c r="E8791" s="5"/>
      <c r="F8791" s="94" t="str">
        <f t="shared" si="1379"/>
        <v/>
      </c>
      <c r="G8791" s="94" t="str">
        <f t="shared" si="1380"/>
        <v/>
      </c>
      <c r="H8791" s="127" t="str">
        <f>IF(A8791&lt;&gt;"",IF(MID(C8791,1,1)="c",$AS$26,IF(MID(C8791,1,1)="r",$AS$41,IF(MID(C8791,1,1)="p",#REF!,#REF!))),"")</f>
        <v/>
      </c>
      <c r="I8791" s="92" t="str">
        <f t="shared" si="1381"/>
        <v/>
      </c>
      <c r="J8791" s="92" t="str">
        <f t="shared" si="1382"/>
        <v/>
      </c>
      <c r="K8791" s="92" t="str">
        <f t="shared" si="1383"/>
        <v/>
      </c>
      <c r="L8791" s="92" t="str">
        <f t="shared" si="1384"/>
        <v/>
      </c>
      <c r="M8791" s="95" t="str">
        <f>IF(A8791&lt;&gt;"",IF(MID(C8791,1,1)="c",SigmaEpsConcrete(I8791,$AN$30:$AN$33,$AR$30:$AR$33,$AS$26,$AS$27,$AS$28,$AQ$20,$AU$19),""),"")</f>
        <v/>
      </c>
      <c r="N8791" s="95" t="str">
        <f>IF(A8791&lt;&gt;"",IF(MID(C8791,1,1)="r",SigmaEpsReinf(J8791,$AS$42:$AS$43,$AS$41,$AS$39,$AS$40,$AQ$38),""),"")</f>
        <v/>
      </c>
      <c r="Q8791" s="92" t="str">
        <f t="shared" si="1386"/>
        <v/>
      </c>
      <c r="R8791" s="92" t="str">
        <f t="shared" si="1387"/>
        <v/>
      </c>
      <c r="U8791" s="5"/>
      <c r="V8791" s="5"/>
      <c r="W8791" s="94" t="str">
        <f t="shared" si="1385"/>
        <v/>
      </c>
      <c r="X8791" s="94" t="str">
        <f t="shared" si="1388"/>
        <v/>
      </c>
      <c r="Y8791" s="5"/>
      <c r="BK8791" s="8"/>
      <c r="BL8791" s="5"/>
      <c r="BM8791" s="5"/>
      <c r="BN8791" s="5"/>
      <c r="BO8791" s="5"/>
      <c r="BP8791" s="1"/>
      <c r="BQ8791" s="1"/>
      <c r="BR8791" s="1"/>
      <c r="BS8791" s="1"/>
      <c r="BT8791" s="1"/>
      <c r="BU8791" s="4"/>
      <c r="BV8791" s="1"/>
      <c r="BW8791" s="3"/>
      <c r="BX8791" s="4"/>
      <c r="BY8791" s="5"/>
      <c r="BZ8791" s="5"/>
      <c r="CA8791" s="5"/>
      <c r="CB8791" s="5"/>
      <c r="CC8791" s="5"/>
      <c r="CD8791" s="43"/>
    </row>
    <row r="8792" spans="1:82" x14ac:dyDescent="0.25">
      <c r="A8792" s="8"/>
      <c r="B8792" s="5"/>
      <c r="C8792" s="5"/>
      <c r="D8792" s="5"/>
      <c r="E8792" s="5"/>
      <c r="F8792" s="94" t="str">
        <f t="shared" si="1379"/>
        <v/>
      </c>
      <c r="G8792" s="94" t="str">
        <f t="shared" si="1380"/>
        <v/>
      </c>
      <c r="H8792" s="127" t="str">
        <f>IF(A8792&lt;&gt;"",IF(MID(C8792,1,1)="c",$AS$26,IF(MID(C8792,1,1)="r",$AS$41,IF(MID(C8792,1,1)="p",#REF!,#REF!))),"")</f>
        <v/>
      </c>
      <c r="I8792" s="92" t="str">
        <f t="shared" si="1381"/>
        <v/>
      </c>
      <c r="J8792" s="92" t="str">
        <f t="shared" si="1382"/>
        <v/>
      </c>
      <c r="K8792" s="92" t="str">
        <f t="shared" si="1383"/>
        <v/>
      </c>
      <c r="L8792" s="92" t="str">
        <f t="shared" si="1384"/>
        <v/>
      </c>
      <c r="M8792" s="95" t="str">
        <f>IF(A8792&lt;&gt;"",IF(MID(C8792,1,1)="c",SigmaEpsConcrete(I8792,$AN$30:$AN$33,$AR$30:$AR$33,$AS$26,$AS$27,$AS$28,$AQ$20,$AU$19),""),"")</f>
        <v/>
      </c>
      <c r="N8792" s="95" t="str">
        <f>IF(A8792&lt;&gt;"",IF(MID(C8792,1,1)="r",SigmaEpsReinf(J8792,$AS$42:$AS$43,$AS$41,$AS$39,$AS$40,$AQ$38),""),"")</f>
        <v/>
      </c>
      <c r="Q8792" s="92" t="str">
        <f t="shared" si="1386"/>
        <v/>
      </c>
      <c r="R8792" s="92" t="str">
        <f t="shared" si="1387"/>
        <v/>
      </c>
      <c r="U8792" s="5"/>
      <c r="V8792" s="5"/>
      <c r="W8792" s="94" t="str">
        <f t="shared" si="1385"/>
        <v/>
      </c>
      <c r="X8792" s="94" t="str">
        <f t="shared" si="1388"/>
        <v/>
      </c>
      <c r="Y8792" s="5"/>
      <c r="BK8792" s="8"/>
      <c r="BL8792" s="5"/>
      <c r="BM8792" s="5"/>
      <c r="BN8792" s="5"/>
      <c r="BO8792" s="5"/>
      <c r="BP8792" s="1"/>
      <c r="BQ8792" s="1"/>
      <c r="BR8792" s="1"/>
      <c r="BS8792" s="1"/>
      <c r="BT8792" s="1"/>
      <c r="BU8792" s="4"/>
      <c r="BV8792" s="1"/>
      <c r="BW8792" s="3"/>
      <c r="BX8792" s="4"/>
      <c r="BY8792" s="5"/>
      <c r="BZ8792" s="5"/>
      <c r="CA8792" s="5"/>
      <c r="CB8792" s="5"/>
      <c r="CC8792" s="5"/>
      <c r="CD8792" s="43"/>
    </row>
    <row r="8793" spans="1:82" x14ac:dyDescent="0.25">
      <c r="A8793" s="8"/>
      <c r="B8793" s="5"/>
      <c r="C8793" s="5"/>
      <c r="D8793" s="5"/>
      <c r="E8793" s="5"/>
      <c r="F8793" s="94" t="str">
        <f t="shared" si="1379"/>
        <v/>
      </c>
      <c r="G8793" s="94" t="str">
        <f t="shared" si="1380"/>
        <v/>
      </c>
      <c r="H8793" s="127" t="str">
        <f>IF(A8793&lt;&gt;"",IF(MID(C8793,1,1)="c",$AS$26,IF(MID(C8793,1,1)="r",$AS$41,IF(MID(C8793,1,1)="p",#REF!,#REF!))),"")</f>
        <v/>
      </c>
      <c r="I8793" s="92" t="str">
        <f t="shared" si="1381"/>
        <v/>
      </c>
      <c r="J8793" s="92" t="str">
        <f t="shared" si="1382"/>
        <v/>
      </c>
      <c r="K8793" s="92" t="str">
        <f t="shared" si="1383"/>
        <v/>
      </c>
      <c r="L8793" s="92" t="str">
        <f t="shared" si="1384"/>
        <v/>
      </c>
      <c r="M8793" s="95" t="str">
        <f>IF(A8793&lt;&gt;"",IF(MID(C8793,1,1)="c",SigmaEpsConcrete(I8793,$AN$30:$AN$33,$AR$30:$AR$33,$AS$26,$AS$27,$AS$28,$AQ$20,$AU$19),""),"")</f>
        <v/>
      </c>
      <c r="N8793" s="95" t="str">
        <f>IF(A8793&lt;&gt;"",IF(MID(C8793,1,1)="r",SigmaEpsReinf(J8793,$AS$42:$AS$43,$AS$41,$AS$39,$AS$40,$AQ$38),""),"")</f>
        <v/>
      </c>
      <c r="Q8793" s="92" t="str">
        <f t="shared" si="1386"/>
        <v/>
      </c>
      <c r="R8793" s="92" t="str">
        <f t="shared" si="1387"/>
        <v/>
      </c>
      <c r="U8793" s="5"/>
      <c r="V8793" s="5"/>
      <c r="W8793" s="94" t="str">
        <f t="shared" si="1385"/>
        <v/>
      </c>
      <c r="X8793" s="94" t="str">
        <f t="shared" si="1388"/>
        <v/>
      </c>
      <c r="Y8793" s="5"/>
      <c r="BK8793" s="8"/>
      <c r="BL8793" s="5"/>
      <c r="BM8793" s="5"/>
      <c r="BN8793" s="5"/>
      <c r="BO8793" s="5"/>
      <c r="BP8793" s="1"/>
      <c r="BQ8793" s="1"/>
      <c r="BR8793" s="1"/>
      <c r="BS8793" s="1"/>
      <c r="BT8793" s="1"/>
      <c r="BU8793" s="4"/>
      <c r="BV8793" s="1"/>
      <c r="BW8793" s="3"/>
      <c r="BX8793" s="4"/>
      <c r="BY8793" s="5"/>
      <c r="BZ8793" s="5"/>
      <c r="CA8793" s="5"/>
      <c r="CB8793" s="5"/>
      <c r="CC8793" s="5"/>
      <c r="CD8793" s="43"/>
    </row>
    <row r="8794" spans="1:82" x14ac:dyDescent="0.25">
      <c r="A8794" s="8"/>
      <c r="B8794" s="5"/>
      <c r="C8794" s="5"/>
      <c r="D8794" s="5"/>
      <c r="E8794" s="5"/>
      <c r="F8794" s="94" t="str">
        <f t="shared" si="1379"/>
        <v/>
      </c>
      <c r="G8794" s="94" t="str">
        <f t="shared" si="1380"/>
        <v/>
      </c>
      <c r="H8794" s="127" t="str">
        <f>IF(A8794&lt;&gt;"",IF(MID(C8794,1,1)="c",$AS$26,IF(MID(C8794,1,1)="r",$AS$41,IF(MID(C8794,1,1)="p",#REF!,#REF!))),"")</f>
        <v/>
      </c>
      <c r="I8794" s="92" t="str">
        <f t="shared" si="1381"/>
        <v/>
      </c>
      <c r="J8794" s="92" t="str">
        <f t="shared" si="1382"/>
        <v/>
      </c>
      <c r="K8794" s="92" t="str">
        <f t="shared" si="1383"/>
        <v/>
      </c>
      <c r="L8794" s="92" t="str">
        <f t="shared" si="1384"/>
        <v/>
      </c>
      <c r="M8794" s="95" t="str">
        <f>IF(A8794&lt;&gt;"",IF(MID(C8794,1,1)="c",SigmaEpsConcrete(I8794,$AN$30:$AN$33,$AR$30:$AR$33,$AS$26,$AS$27,$AS$28,$AQ$20,$AU$19),""),"")</f>
        <v/>
      </c>
      <c r="N8794" s="95" t="str">
        <f>IF(A8794&lt;&gt;"",IF(MID(C8794,1,1)="r",SigmaEpsReinf(J8794,$AS$42:$AS$43,$AS$41,$AS$39,$AS$40,$AQ$38),""),"")</f>
        <v/>
      </c>
      <c r="Q8794" s="92" t="str">
        <f t="shared" si="1386"/>
        <v/>
      </c>
      <c r="R8794" s="92" t="str">
        <f t="shared" si="1387"/>
        <v/>
      </c>
      <c r="U8794" s="5"/>
      <c r="V8794" s="5"/>
      <c r="W8794" s="94" t="str">
        <f t="shared" si="1385"/>
        <v/>
      </c>
      <c r="X8794" s="94" t="str">
        <f t="shared" si="1388"/>
        <v/>
      </c>
      <c r="Y8794" s="5"/>
      <c r="BK8794" s="8"/>
      <c r="BL8794" s="5"/>
      <c r="BM8794" s="5"/>
      <c r="BN8794" s="5"/>
      <c r="BO8794" s="5"/>
      <c r="BP8794" s="1"/>
      <c r="BQ8794" s="1"/>
      <c r="BR8794" s="1"/>
      <c r="BS8794" s="1"/>
      <c r="BT8794" s="1"/>
      <c r="BU8794" s="4"/>
      <c r="BV8794" s="1"/>
      <c r="BW8794" s="3"/>
      <c r="BX8794" s="4"/>
      <c r="BY8794" s="5"/>
      <c r="BZ8794" s="5"/>
      <c r="CA8794" s="5"/>
      <c r="CB8794" s="5"/>
      <c r="CC8794" s="5"/>
      <c r="CD8794" s="43"/>
    </row>
    <row r="8795" spans="1:82" x14ac:dyDescent="0.25">
      <c r="A8795" s="8"/>
      <c r="B8795" s="5"/>
      <c r="C8795" s="5"/>
      <c r="D8795" s="5"/>
      <c r="E8795" s="5"/>
      <c r="F8795" s="94" t="str">
        <f t="shared" si="1379"/>
        <v/>
      </c>
      <c r="G8795" s="94" t="str">
        <f t="shared" si="1380"/>
        <v/>
      </c>
      <c r="H8795" s="127" t="str">
        <f>IF(A8795&lt;&gt;"",IF(MID(C8795,1,1)="c",$AS$26,IF(MID(C8795,1,1)="r",$AS$41,IF(MID(C8795,1,1)="p",#REF!,#REF!))),"")</f>
        <v/>
      </c>
      <c r="I8795" s="92" t="str">
        <f t="shared" si="1381"/>
        <v/>
      </c>
      <c r="J8795" s="92" t="str">
        <f t="shared" si="1382"/>
        <v/>
      </c>
      <c r="K8795" s="92" t="str">
        <f t="shared" si="1383"/>
        <v/>
      </c>
      <c r="L8795" s="92" t="str">
        <f t="shared" si="1384"/>
        <v/>
      </c>
      <c r="M8795" s="95" t="str">
        <f>IF(A8795&lt;&gt;"",IF(MID(C8795,1,1)="c",SigmaEpsConcrete(I8795,$AN$30:$AN$33,$AR$30:$AR$33,$AS$26,$AS$27,$AS$28,$AQ$20,$AU$19),""),"")</f>
        <v/>
      </c>
      <c r="N8795" s="95" t="str">
        <f>IF(A8795&lt;&gt;"",IF(MID(C8795,1,1)="r",SigmaEpsReinf(J8795,$AS$42:$AS$43,$AS$41,$AS$39,$AS$40,$AQ$38),""),"")</f>
        <v/>
      </c>
      <c r="Q8795" s="92" t="str">
        <f t="shared" si="1386"/>
        <v/>
      </c>
      <c r="R8795" s="92" t="str">
        <f t="shared" si="1387"/>
        <v/>
      </c>
      <c r="U8795" s="5"/>
      <c r="V8795" s="5"/>
      <c r="W8795" s="94" t="str">
        <f t="shared" si="1385"/>
        <v/>
      </c>
      <c r="X8795" s="94" t="str">
        <f t="shared" si="1388"/>
        <v/>
      </c>
      <c r="Y8795" s="5"/>
      <c r="BK8795" s="8"/>
      <c r="BL8795" s="5"/>
      <c r="BM8795" s="5"/>
      <c r="BN8795" s="5"/>
      <c r="BO8795" s="5"/>
      <c r="BP8795" s="1"/>
      <c r="BQ8795" s="1"/>
      <c r="BR8795" s="1"/>
      <c r="BS8795" s="1"/>
      <c r="BT8795" s="1"/>
      <c r="BU8795" s="4"/>
      <c r="BV8795" s="1"/>
      <c r="BW8795" s="3"/>
      <c r="BX8795" s="4"/>
      <c r="BY8795" s="5"/>
      <c r="BZ8795" s="5"/>
      <c r="CA8795" s="5"/>
      <c r="CB8795" s="5"/>
      <c r="CC8795" s="5"/>
      <c r="CD8795" s="43"/>
    </row>
    <row r="8796" spans="1:82" x14ac:dyDescent="0.25">
      <c r="A8796" s="8"/>
      <c r="B8796" s="5"/>
      <c r="C8796" s="5"/>
      <c r="D8796" s="5"/>
      <c r="E8796" s="5"/>
      <c r="F8796" s="94" t="str">
        <f t="shared" si="1379"/>
        <v/>
      </c>
      <c r="G8796" s="94" t="str">
        <f t="shared" si="1380"/>
        <v/>
      </c>
      <c r="H8796" s="127" t="str">
        <f>IF(A8796&lt;&gt;"",IF(MID(C8796,1,1)="c",$AS$26,IF(MID(C8796,1,1)="r",$AS$41,IF(MID(C8796,1,1)="p",#REF!,#REF!))),"")</f>
        <v/>
      </c>
      <c r="I8796" s="92" t="str">
        <f t="shared" si="1381"/>
        <v/>
      </c>
      <c r="J8796" s="92" t="str">
        <f t="shared" si="1382"/>
        <v/>
      </c>
      <c r="K8796" s="92" t="str">
        <f t="shared" si="1383"/>
        <v/>
      </c>
      <c r="L8796" s="92" t="str">
        <f t="shared" si="1384"/>
        <v/>
      </c>
      <c r="M8796" s="95" t="str">
        <f>IF(A8796&lt;&gt;"",IF(MID(C8796,1,1)="c",SigmaEpsConcrete(I8796,$AN$30:$AN$33,$AR$30:$AR$33,$AS$26,$AS$27,$AS$28,$AQ$20,$AU$19),""),"")</f>
        <v/>
      </c>
      <c r="N8796" s="95" t="str">
        <f>IF(A8796&lt;&gt;"",IF(MID(C8796,1,1)="r",SigmaEpsReinf(J8796,$AS$42:$AS$43,$AS$41,$AS$39,$AS$40,$AQ$38),""),"")</f>
        <v/>
      </c>
      <c r="Q8796" s="92" t="str">
        <f t="shared" si="1386"/>
        <v/>
      </c>
      <c r="R8796" s="92" t="str">
        <f t="shared" si="1387"/>
        <v/>
      </c>
      <c r="U8796" s="5"/>
      <c r="V8796" s="5"/>
      <c r="W8796" s="94" t="str">
        <f t="shared" si="1385"/>
        <v/>
      </c>
      <c r="X8796" s="94" t="str">
        <f t="shared" si="1388"/>
        <v/>
      </c>
      <c r="Y8796" s="5"/>
      <c r="BK8796" s="8"/>
      <c r="BL8796" s="5"/>
      <c r="BM8796" s="5"/>
      <c r="BN8796" s="5"/>
      <c r="BO8796" s="5"/>
      <c r="BP8796" s="1"/>
      <c r="BQ8796" s="1"/>
      <c r="BR8796" s="1"/>
      <c r="BS8796" s="1"/>
      <c r="BT8796" s="1"/>
      <c r="BU8796" s="4"/>
      <c r="BV8796" s="1"/>
      <c r="BW8796" s="3"/>
      <c r="BX8796" s="4"/>
      <c r="BY8796" s="5"/>
      <c r="BZ8796" s="5"/>
      <c r="CA8796" s="5"/>
      <c r="CB8796" s="5"/>
      <c r="CC8796" s="5"/>
      <c r="CD8796" s="43"/>
    </row>
    <row r="8797" spans="1:82" x14ac:dyDescent="0.25">
      <c r="A8797" s="8"/>
      <c r="B8797" s="5"/>
      <c r="C8797" s="5"/>
      <c r="D8797" s="5"/>
      <c r="E8797" s="5"/>
      <c r="F8797" s="94" t="str">
        <f t="shared" si="1379"/>
        <v/>
      </c>
      <c r="G8797" s="94" t="str">
        <f t="shared" si="1380"/>
        <v/>
      </c>
      <c r="H8797" s="127" t="str">
        <f>IF(A8797&lt;&gt;"",IF(MID(C8797,1,1)="c",$AS$26,IF(MID(C8797,1,1)="r",$AS$41,IF(MID(C8797,1,1)="p",#REF!,#REF!))),"")</f>
        <v/>
      </c>
      <c r="I8797" s="92" t="str">
        <f t="shared" si="1381"/>
        <v/>
      </c>
      <c r="J8797" s="92" t="str">
        <f t="shared" si="1382"/>
        <v/>
      </c>
      <c r="K8797" s="92" t="str">
        <f t="shared" si="1383"/>
        <v/>
      </c>
      <c r="L8797" s="92" t="str">
        <f t="shared" si="1384"/>
        <v/>
      </c>
      <c r="M8797" s="95" t="str">
        <f>IF(A8797&lt;&gt;"",IF(MID(C8797,1,1)="c",SigmaEpsConcrete(I8797,$AN$30:$AN$33,$AR$30:$AR$33,$AS$26,$AS$27,$AS$28,$AQ$20,$AU$19),""),"")</f>
        <v/>
      </c>
      <c r="N8797" s="95" t="str">
        <f>IF(A8797&lt;&gt;"",IF(MID(C8797,1,1)="r",SigmaEpsReinf(J8797,$AS$42:$AS$43,$AS$41,$AS$39,$AS$40,$AQ$38),""),"")</f>
        <v/>
      </c>
      <c r="Q8797" s="92" t="str">
        <f t="shared" si="1386"/>
        <v/>
      </c>
      <c r="R8797" s="92" t="str">
        <f t="shared" si="1387"/>
        <v/>
      </c>
      <c r="U8797" s="5"/>
      <c r="V8797" s="5"/>
      <c r="W8797" s="94" t="str">
        <f t="shared" si="1385"/>
        <v/>
      </c>
      <c r="X8797" s="94" t="str">
        <f t="shared" si="1388"/>
        <v/>
      </c>
      <c r="Y8797" s="5"/>
      <c r="BK8797" s="8"/>
      <c r="BL8797" s="5"/>
      <c r="BM8797" s="5"/>
      <c r="BN8797" s="5"/>
      <c r="BO8797" s="5"/>
      <c r="BP8797" s="1"/>
      <c r="BQ8797" s="1"/>
      <c r="BR8797" s="1"/>
      <c r="BS8797" s="1"/>
      <c r="BT8797" s="1"/>
      <c r="BU8797" s="4"/>
      <c r="BV8797" s="1"/>
      <c r="BW8797" s="3"/>
      <c r="BX8797" s="4"/>
      <c r="BY8797" s="5"/>
      <c r="BZ8797" s="5"/>
      <c r="CA8797" s="5"/>
      <c r="CB8797" s="5"/>
      <c r="CC8797" s="5"/>
      <c r="CD8797" s="43"/>
    </row>
    <row r="8798" spans="1:82" x14ac:dyDescent="0.25">
      <c r="A8798" s="8"/>
      <c r="B8798" s="5"/>
      <c r="C8798" s="5"/>
      <c r="D8798" s="5"/>
      <c r="E8798" s="5"/>
      <c r="F8798" s="94" t="str">
        <f t="shared" si="1379"/>
        <v/>
      </c>
      <c r="G8798" s="94" t="str">
        <f t="shared" si="1380"/>
        <v/>
      </c>
      <c r="H8798" s="127" t="str">
        <f>IF(A8798&lt;&gt;"",IF(MID(C8798,1,1)="c",$AS$26,IF(MID(C8798,1,1)="r",$AS$41,IF(MID(C8798,1,1)="p",#REF!,#REF!))),"")</f>
        <v/>
      </c>
      <c r="I8798" s="92" t="str">
        <f t="shared" si="1381"/>
        <v/>
      </c>
      <c r="J8798" s="92" t="str">
        <f t="shared" si="1382"/>
        <v/>
      </c>
      <c r="K8798" s="92" t="str">
        <f t="shared" si="1383"/>
        <v/>
      </c>
      <c r="L8798" s="92" t="str">
        <f t="shared" si="1384"/>
        <v/>
      </c>
      <c r="M8798" s="95" t="str">
        <f>IF(A8798&lt;&gt;"",IF(MID(C8798,1,1)="c",SigmaEpsConcrete(I8798,$AN$30:$AN$33,$AR$30:$AR$33,$AS$26,$AS$27,$AS$28,$AQ$20,$AU$19),""),"")</f>
        <v/>
      </c>
      <c r="N8798" s="95" t="str">
        <f>IF(A8798&lt;&gt;"",IF(MID(C8798,1,1)="r",SigmaEpsReinf(J8798,$AS$42:$AS$43,$AS$41,$AS$39,$AS$40,$AQ$38),""),"")</f>
        <v/>
      </c>
      <c r="Q8798" s="92" t="str">
        <f t="shared" si="1386"/>
        <v/>
      </c>
      <c r="R8798" s="92" t="str">
        <f t="shared" si="1387"/>
        <v/>
      </c>
      <c r="U8798" s="5"/>
      <c r="V8798" s="5"/>
      <c r="W8798" s="94" t="str">
        <f t="shared" si="1385"/>
        <v/>
      </c>
      <c r="X8798" s="94" t="str">
        <f t="shared" si="1388"/>
        <v/>
      </c>
      <c r="Y8798" s="5"/>
      <c r="BK8798" s="8"/>
      <c r="BL8798" s="5"/>
      <c r="BM8798" s="5"/>
      <c r="BN8798" s="5"/>
      <c r="BO8798" s="5"/>
      <c r="BP8798" s="1"/>
      <c r="BQ8798" s="1"/>
      <c r="BR8798" s="1"/>
      <c r="BS8798" s="1"/>
      <c r="BT8798" s="1"/>
      <c r="BU8798" s="4"/>
      <c r="BV8798" s="1"/>
      <c r="BW8798" s="3"/>
      <c r="BX8798" s="4"/>
      <c r="BY8798" s="5"/>
      <c r="BZ8798" s="5"/>
      <c r="CA8798" s="5"/>
      <c r="CB8798" s="5"/>
      <c r="CC8798" s="5"/>
      <c r="CD8798" s="43"/>
    </row>
    <row r="8799" spans="1:82" x14ac:dyDescent="0.25">
      <c r="A8799" s="8"/>
      <c r="B8799" s="5"/>
      <c r="C8799" s="5"/>
      <c r="D8799" s="5"/>
      <c r="E8799" s="5"/>
      <c r="F8799" s="94" t="str">
        <f t="shared" si="1379"/>
        <v/>
      </c>
      <c r="G8799" s="94" t="str">
        <f t="shared" si="1380"/>
        <v/>
      </c>
      <c r="H8799" s="127" t="str">
        <f>IF(A8799&lt;&gt;"",IF(MID(C8799,1,1)="c",$AS$26,IF(MID(C8799,1,1)="r",$AS$41,IF(MID(C8799,1,1)="p",#REF!,#REF!))),"")</f>
        <v/>
      </c>
      <c r="I8799" s="92" t="str">
        <f t="shared" si="1381"/>
        <v/>
      </c>
      <c r="J8799" s="92" t="str">
        <f t="shared" si="1382"/>
        <v/>
      </c>
      <c r="K8799" s="92" t="str">
        <f t="shared" si="1383"/>
        <v/>
      </c>
      <c r="L8799" s="92" t="str">
        <f t="shared" si="1384"/>
        <v/>
      </c>
      <c r="M8799" s="95" t="str">
        <f>IF(A8799&lt;&gt;"",IF(MID(C8799,1,1)="c",SigmaEpsConcrete(I8799,$AN$30:$AN$33,$AR$30:$AR$33,$AS$26,$AS$27,$AS$28,$AQ$20,$AU$19),""),"")</f>
        <v/>
      </c>
      <c r="N8799" s="95" t="str">
        <f>IF(A8799&lt;&gt;"",IF(MID(C8799,1,1)="r",SigmaEpsReinf(J8799,$AS$42:$AS$43,$AS$41,$AS$39,$AS$40,$AQ$38),""),"")</f>
        <v/>
      </c>
      <c r="Q8799" s="92" t="str">
        <f t="shared" si="1386"/>
        <v/>
      </c>
      <c r="R8799" s="92" t="str">
        <f t="shared" si="1387"/>
        <v/>
      </c>
      <c r="U8799" s="5"/>
      <c r="V8799" s="5"/>
      <c r="W8799" s="94" t="str">
        <f t="shared" si="1385"/>
        <v/>
      </c>
      <c r="X8799" s="94" t="str">
        <f t="shared" si="1388"/>
        <v/>
      </c>
      <c r="Y8799" s="5"/>
      <c r="BK8799" s="8"/>
      <c r="BL8799" s="5"/>
      <c r="BM8799" s="5"/>
      <c r="BN8799" s="5"/>
      <c r="BO8799" s="5"/>
      <c r="BP8799" s="1"/>
      <c r="BQ8799" s="1"/>
      <c r="BR8799" s="1"/>
      <c r="BS8799" s="1"/>
      <c r="BT8799" s="1"/>
      <c r="BU8799" s="4"/>
      <c r="BV8799" s="1"/>
      <c r="BW8799" s="3"/>
      <c r="BX8799" s="4"/>
      <c r="BY8799" s="5"/>
      <c r="BZ8799" s="5"/>
      <c r="CA8799" s="5"/>
      <c r="CB8799" s="5"/>
      <c r="CC8799" s="5"/>
      <c r="CD8799" s="43"/>
    </row>
    <row r="8800" spans="1:82" x14ac:dyDescent="0.25">
      <c r="A8800" s="8"/>
      <c r="B8800" s="5"/>
      <c r="C8800" s="5"/>
      <c r="D8800" s="5"/>
      <c r="E8800" s="5"/>
      <c r="F8800" s="94" t="str">
        <f t="shared" si="1379"/>
        <v/>
      </c>
      <c r="G8800" s="94" t="str">
        <f t="shared" si="1380"/>
        <v/>
      </c>
      <c r="H8800" s="127" t="str">
        <f>IF(A8800&lt;&gt;"",IF(MID(C8800,1,1)="c",$AS$26,IF(MID(C8800,1,1)="r",$AS$41,IF(MID(C8800,1,1)="p",#REF!,#REF!))),"")</f>
        <v/>
      </c>
      <c r="I8800" s="92" t="str">
        <f t="shared" si="1381"/>
        <v/>
      </c>
      <c r="J8800" s="92" t="str">
        <f t="shared" si="1382"/>
        <v/>
      </c>
      <c r="K8800" s="92" t="str">
        <f t="shared" si="1383"/>
        <v/>
      </c>
      <c r="L8800" s="92" t="str">
        <f t="shared" si="1384"/>
        <v/>
      </c>
      <c r="M8800" s="95" t="str">
        <f>IF(A8800&lt;&gt;"",IF(MID(C8800,1,1)="c",SigmaEpsConcrete(I8800,$AN$30:$AN$33,$AR$30:$AR$33,$AS$26,$AS$27,$AS$28,$AQ$20,$AU$19),""),"")</f>
        <v/>
      </c>
      <c r="N8800" s="95" t="str">
        <f>IF(A8800&lt;&gt;"",IF(MID(C8800,1,1)="r",SigmaEpsReinf(J8800,$AS$42:$AS$43,$AS$41,$AS$39,$AS$40,$AQ$38),""),"")</f>
        <v/>
      </c>
      <c r="Q8800" s="92" t="str">
        <f t="shared" si="1386"/>
        <v/>
      </c>
      <c r="R8800" s="92" t="str">
        <f t="shared" si="1387"/>
        <v/>
      </c>
      <c r="U8800" s="5"/>
      <c r="V8800" s="5"/>
      <c r="W8800" s="94" t="str">
        <f t="shared" si="1385"/>
        <v/>
      </c>
      <c r="X8800" s="94" t="str">
        <f t="shared" si="1388"/>
        <v/>
      </c>
      <c r="Y8800" s="5"/>
      <c r="BK8800" s="8"/>
      <c r="BL8800" s="5"/>
      <c r="BM8800" s="5"/>
      <c r="BN8800" s="5"/>
      <c r="BO8800" s="5"/>
      <c r="BP8800" s="1"/>
      <c r="BQ8800" s="1"/>
      <c r="BR8800" s="1"/>
      <c r="BS8800" s="1"/>
      <c r="BT8800" s="1"/>
      <c r="BU8800" s="4"/>
      <c r="BV8800" s="1"/>
      <c r="BW8800" s="3"/>
      <c r="BX8800" s="4"/>
      <c r="BY8800" s="5"/>
      <c r="BZ8800" s="5"/>
      <c r="CA8800" s="5"/>
      <c r="CB8800" s="5"/>
      <c r="CC8800" s="5"/>
      <c r="CD8800" s="43"/>
    </row>
    <row r="8801" spans="1:82" x14ac:dyDescent="0.25">
      <c r="A8801" s="8"/>
      <c r="B8801" s="5"/>
      <c r="C8801" s="5"/>
      <c r="D8801" s="5"/>
      <c r="E8801" s="5"/>
      <c r="F8801" s="94" t="str">
        <f t="shared" si="1379"/>
        <v/>
      </c>
      <c r="G8801" s="94" t="str">
        <f t="shared" si="1380"/>
        <v/>
      </c>
      <c r="H8801" s="127" t="str">
        <f>IF(A8801&lt;&gt;"",IF(MID(C8801,1,1)="c",$AS$26,IF(MID(C8801,1,1)="r",$AS$41,IF(MID(C8801,1,1)="p",#REF!,#REF!))),"")</f>
        <v/>
      </c>
      <c r="I8801" s="92" t="str">
        <f t="shared" si="1381"/>
        <v/>
      </c>
      <c r="J8801" s="92" t="str">
        <f t="shared" si="1382"/>
        <v/>
      </c>
      <c r="K8801" s="92" t="str">
        <f t="shared" si="1383"/>
        <v/>
      </c>
      <c r="L8801" s="92" t="str">
        <f t="shared" si="1384"/>
        <v/>
      </c>
      <c r="M8801" s="95" t="str">
        <f>IF(A8801&lt;&gt;"",IF(MID(C8801,1,1)="c",SigmaEpsConcrete(I8801,$AN$30:$AN$33,$AR$30:$AR$33,$AS$26,$AS$27,$AS$28,$AQ$20,$AU$19),""),"")</f>
        <v/>
      </c>
      <c r="N8801" s="95" t="str">
        <f>IF(A8801&lt;&gt;"",IF(MID(C8801,1,1)="r",SigmaEpsReinf(J8801,$AS$42:$AS$43,$AS$41,$AS$39,$AS$40,$AQ$38),""),"")</f>
        <v/>
      </c>
      <c r="Q8801" s="92" t="str">
        <f t="shared" si="1386"/>
        <v/>
      </c>
      <c r="R8801" s="92" t="str">
        <f t="shared" si="1387"/>
        <v/>
      </c>
      <c r="U8801" s="5"/>
      <c r="V8801" s="5"/>
      <c r="W8801" s="94" t="str">
        <f t="shared" si="1385"/>
        <v/>
      </c>
      <c r="X8801" s="94" t="str">
        <f t="shared" si="1388"/>
        <v/>
      </c>
      <c r="Y8801" s="5"/>
      <c r="BK8801" s="8"/>
      <c r="BL8801" s="5"/>
      <c r="BM8801" s="5"/>
      <c r="BN8801" s="5"/>
      <c r="BO8801" s="5"/>
      <c r="BP8801" s="1"/>
      <c r="BQ8801" s="1"/>
      <c r="BR8801" s="1"/>
      <c r="BS8801" s="1"/>
      <c r="BT8801" s="1"/>
      <c r="BU8801" s="4"/>
      <c r="BV8801" s="1"/>
      <c r="BW8801" s="3"/>
      <c r="BX8801" s="4"/>
      <c r="BY8801" s="5"/>
      <c r="BZ8801" s="5"/>
      <c r="CA8801" s="5"/>
      <c r="CB8801" s="5"/>
      <c r="CC8801" s="5"/>
      <c r="CD8801" s="43"/>
    </row>
    <row r="8802" spans="1:82" x14ac:dyDescent="0.25">
      <c r="A8802" s="8"/>
      <c r="B8802" s="5"/>
      <c r="C8802" s="5"/>
      <c r="D8802" s="5"/>
      <c r="E8802" s="5"/>
      <c r="F8802" s="94" t="str">
        <f t="shared" si="1379"/>
        <v/>
      </c>
      <c r="G8802" s="94" t="str">
        <f t="shared" si="1380"/>
        <v/>
      </c>
      <c r="H8802" s="127" t="str">
        <f>IF(A8802&lt;&gt;"",IF(MID(C8802,1,1)="c",$AS$26,IF(MID(C8802,1,1)="r",$AS$41,IF(MID(C8802,1,1)="p",#REF!,#REF!))),"")</f>
        <v/>
      </c>
      <c r="I8802" s="92" t="str">
        <f t="shared" si="1381"/>
        <v/>
      </c>
      <c r="J8802" s="92" t="str">
        <f t="shared" si="1382"/>
        <v/>
      </c>
      <c r="K8802" s="92" t="str">
        <f t="shared" si="1383"/>
        <v/>
      </c>
      <c r="L8802" s="92" t="str">
        <f t="shared" si="1384"/>
        <v/>
      </c>
      <c r="M8802" s="95" t="str">
        <f>IF(A8802&lt;&gt;"",IF(MID(C8802,1,1)="c",SigmaEpsConcrete(I8802,$AN$30:$AN$33,$AR$30:$AR$33,$AS$26,$AS$27,$AS$28,$AQ$20,$AU$19),""),"")</f>
        <v/>
      </c>
      <c r="N8802" s="95" t="str">
        <f>IF(A8802&lt;&gt;"",IF(MID(C8802,1,1)="r",SigmaEpsReinf(J8802,$AS$42:$AS$43,$AS$41,$AS$39,$AS$40,$AQ$38),""),"")</f>
        <v/>
      </c>
      <c r="Q8802" s="92" t="str">
        <f t="shared" si="1386"/>
        <v/>
      </c>
      <c r="R8802" s="92" t="str">
        <f t="shared" si="1387"/>
        <v/>
      </c>
      <c r="U8802" s="5"/>
      <c r="V8802" s="5"/>
      <c r="W8802" s="94" t="str">
        <f t="shared" si="1385"/>
        <v/>
      </c>
      <c r="X8802" s="94" t="str">
        <f t="shared" si="1388"/>
        <v/>
      </c>
      <c r="Y8802" s="5"/>
      <c r="BK8802" s="8"/>
      <c r="BL8802" s="5"/>
      <c r="BM8802" s="5"/>
      <c r="BN8802" s="5"/>
      <c r="BO8802" s="5"/>
      <c r="BP8802" s="1"/>
      <c r="BQ8802" s="1"/>
      <c r="BR8802" s="1"/>
      <c r="BS8802" s="1"/>
      <c r="BT8802" s="1"/>
      <c r="BU8802" s="4"/>
      <c r="BV8802" s="1"/>
      <c r="BW8802" s="3"/>
      <c r="BX8802" s="4"/>
      <c r="BY8802" s="5"/>
      <c r="BZ8802" s="5"/>
      <c r="CA8802" s="5"/>
      <c r="CB8802" s="5"/>
      <c r="CC8802" s="5"/>
      <c r="CD8802" s="43"/>
    </row>
    <row r="8803" spans="1:82" x14ac:dyDescent="0.25">
      <c r="A8803" s="8"/>
      <c r="B8803" s="5"/>
      <c r="C8803" s="5"/>
      <c r="D8803" s="5"/>
      <c r="E8803" s="5"/>
      <c r="F8803" s="94" t="str">
        <f t="shared" si="1379"/>
        <v/>
      </c>
      <c r="G8803" s="94" t="str">
        <f t="shared" si="1380"/>
        <v/>
      </c>
      <c r="H8803" s="127" t="str">
        <f>IF(A8803&lt;&gt;"",IF(MID(C8803,1,1)="c",$AS$26,IF(MID(C8803,1,1)="r",$AS$41,IF(MID(C8803,1,1)="p",#REF!,#REF!))),"")</f>
        <v/>
      </c>
      <c r="I8803" s="92" t="str">
        <f t="shared" si="1381"/>
        <v/>
      </c>
      <c r="J8803" s="92" t="str">
        <f t="shared" si="1382"/>
        <v/>
      </c>
      <c r="K8803" s="92" t="str">
        <f t="shared" si="1383"/>
        <v/>
      </c>
      <c r="L8803" s="92" t="str">
        <f t="shared" si="1384"/>
        <v/>
      </c>
      <c r="M8803" s="95" t="str">
        <f>IF(A8803&lt;&gt;"",IF(MID(C8803,1,1)="c",SigmaEpsConcrete(I8803,$AN$30:$AN$33,$AR$30:$AR$33,$AS$26,$AS$27,$AS$28,$AQ$20,$AU$19),""),"")</f>
        <v/>
      </c>
      <c r="N8803" s="95" t="str">
        <f>IF(A8803&lt;&gt;"",IF(MID(C8803,1,1)="r",SigmaEpsReinf(J8803,$AS$42:$AS$43,$AS$41,$AS$39,$AS$40,$AQ$38),""),"")</f>
        <v/>
      </c>
      <c r="Q8803" s="92" t="str">
        <f t="shared" si="1386"/>
        <v/>
      </c>
      <c r="R8803" s="92" t="str">
        <f t="shared" si="1387"/>
        <v/>
      </c>
      <c r="U8803" s="5"/>
      <c r="V8803" s="5"/>
      <c r="W8803" s="94" t="str">
        <f t="shared" si="1385"/>
        <v/>
      </c>
      <c r="X8803" s="94" t="str">
        <f t="shared" si="1388"/>
        <v/>
      </c>
      <c r="Y8803" s="5"/>
      <c r="BK8803" s="8"/>
      <c r="BL8803" s="5"/>
      <c r="BM8803" s="5"/>
      <c r="BN8803" s="5"/>
      <c r="BO8803" s="5"/>
      <c r="BP8803" s="1"/>
      <c r="BQ8803" s="1"/>
      <c r="BR8803" s="1"/>
      <c r="BS8803" s="1"/>
      <c r="BT8803" s="1"/>
      <c r="BU8803" s="4"/>
      <c r="BV8803" s="1"/>
      <c r="BW8803" s="3"/>
      <c r="BX8803" s="4"/>
      <c r="BY8803" s="5"/>
      <c r="BZ8803" s="5"/>
      <c r="CA8803" s="5"/>
      <c r="CB8803" s="5"/>
      <c r="CC8803" s="5"/>
      <c r="CD8803" s="43"/>
    </row>
    <row r="8804" spans="1:82" x14ac:dyDescent="0.25">
      <c r="A8804" s="8"/>
      <c r="B8804" s="5"/>
      <c r="C8804" s="5"/>
      <c r="D8804" s="5"/>
      <c r="E8804" s="5"/>
      <c r="F8804" s="94" t="str">
        <f t="shared" si="1379"/>
        <v/>
      </c>
      <c r="G8804" s="94" t="str">
        <f t="shared" si="1380"/>
        <v/>
      </c>
      <c r="H8804" s="127" t="str">
        <f>IF(A8804&lt;&gt;"",IF(MID(C8804,1,1)="c",$AS$26,IF(MID(C8804,1,1)="r",$AS$41,IF(MID(C8804,1,1)="p",#REF!,#REF!))),"")</f>
        <v/>
      </c>
      <c r="I8804" s="92" t="str">
        <f t="shared" si="1381"/>
        <v/>
      </c>
      <c r="J8804" s="92" t="str">
        <f t="shared" si="1382"/>
        <v/>
      </c>
      <c r="K8804" s="92" t="str">
        <f t="shared" si="1383"/>
        <v/>
      </c>
      <c r="L8804" s="92" t="str">
        <f t="shared" si="1384"/>
        <v/>
      </c>
      <c r="M8804" s="95" t="str">
        <f>IF(A8804&lt;&gt;"",IF(MID(C8804,1,1)="c",SigmaEpsConcrete(I8804,$AN$30:$AN$33,$AR$30:$AR$33,$AS$26,$AS$27,$AS$28,$AQ$20,$AU$19),""),"")</f>
        <v/>
      </c>
      <c r="N8804" s="95" t="str">
        <f>IF(A8804&lt;&gt;"",IF(MID(C8804,1,1)="r",SigmaEpsReinf(J8804,$AS$42:$AS$43,$AS$41,$AS$39,$AS$40,$AQ$38),""),"")</f>
        <v/>
      </c>
      <c r="Q8804" s="92" t="str">
        <f t="shared" si="1386"/>
        <v/>
      </c>
      <c r="R8804" s="92" t="str">
        <f t="shared" si="1387"/>
        <v/>
      </c>
      <c r="U8804" s="5"/>
      <c r="V8804" s="5"/>
      <c r="W8804" s="94" t="str">
        <f t="shared" si="1385"/>
        <v/>
      </c>
      <c r="X8804" s="94" t="str">
        <f t="shared" si="1388"/>
        <v/>
      </c>
      <c r="Y8804" s="5"/>
      <c r="BK8804" s="8"/>
      <c r="BL8804" s="5"/>
      <c r="BM8804" s="5"/>
      <c r="BN8804" s="5"/>
      <c r="BO8804" s="5"/>
      <c r="BP8804" s="1"/>
      <c r="BQ8804" s="1"/>
      <c r="BR8804" s="1"/>
      <c r="BS8804" s="1"/>
      <c r="BT8804" s="1"/>
      <c r="BU8804" s="4"/>
      <c r="BV8804" s="1"/>
      <c r="BW8804" s="3"/>
      <c r="BX8804" s="4"/>
      <c r="BY8804" s="5"/>
      <c r="BZ8804" s="5"/>
      <c r="CA8804" s="5"/>
      <c r="CB8804" s="5"/>
      <c r="CC8804" s="5"/>
      <c r="CD8804" s="43"/>
    </row>
    <row r="8805" spans="1:82" x14ac:dyDescent="0.25">
      <c r="A8805" s="8"/>
      <c r="B8805" s="5"/>
      <c r="C8805" s="5"/>
      <c r="D8805" s="5"/>
      <c r="E8805" s="5"/>
      <c r="F8805" s="94" t="str">
        <f t="shared" si="1379"/>
        <v/>
      </c>
      <c r="G8805" s="94" t="str">
        <f t="shared" si="1380"/>
        <v/>
      </c>
      <c r="H8805" s="127" t="str">
        <f>IF(A8805&lt;&gt;"",IF(MID(C8805,1,1)="c",$AS$26,IF(MID(C8805,1,1)="r",$AS$41,IF(MID(C8805,1,1)="p",#REF!,#REF!))),"")</f>
        <v/>
      </c>
      <c r="I8805" s="92" t="str">
        <f t="shared" si="1381"/>
        <v/>
      </c>
      <c r="J8805" s="92" t="str">
        <f t="shared" si="1382"/>
        <v/>
      </c>
      <c r="K8805" s="92" t="str">
        <f t="shared" si="1383"/>
        <v/>
      </c>
      <c r="L8805" s="92" t="str">
        <f t="shared" si="1384"/>
        <v/>
      </c>
      <c r="M8805" s="95" t="str">
        <f>IF(A8805&lt;&gt;"",IF(MID(C8805,1,1)="c",SigmaEpsConcrete(I8805,$AN$30:$AN$33,$AR$30:$AR$33,$AS$26,$AS$27,$AS$28,$AQ$20,$AU$19),""),"")</f>
        <v/>
      </c>
      <c r="N8805" s="95" t="str">
        <f>IF(A8805&lt;&gt;"",IF(MID(C8805,1,1)="r",SigmaEpsReinf(J8805,$AS$42:$AS$43,$AS$41,$AS$39,$AS$40,$AQ$38),""),"")</f>
        <v/>
      </c>
      <c r="Q8805" s="92" t="str">
        <f t="shared" si="1386"/>
        <v/>
      </c>
      <c r="R8805" s="92" t="str">
        <f t="shared" si="1387"/>
        <v/>
      </c>
      <c r="U8805" s="5"/>
      <c r="V8805" s="5"/>
      <c r="W8805" s="94" t="str">
        <f t="shared" si="1385"/>
        <v/>
      </c>
      <c r="X8805" s="94" t="str">
        <f t="shared" si="1388"/>
        <v/>
      </c>
      <c r="Y8805" s="5"/>
      <c r="BK8805" s="8"/>
      <c r="BL8805" s="5"/>
      <c r="BM8805" s="5"/>
      <c r="BN8805" s="5"/>
      <c r="BO8805" s="5"/>
      <c r="BP8805" s="1"/>
      <c r="BQ8805" s="1"/>
      <c r="BR8805" s="1"/>
      <c r="BS8805" s="1"/>
      <c r="BT8805" s="1"/>
      <c r="BU8805" s="4"/>
      <c r="BV8805" s="1"/>
      <c r="BW8805" s="3"/>
      <c r="BX8805" s="4"/>
      <c r="BY8805" s="5"/>
      <c r="BZ8805" s="5"/>
      <c r="CA8805" s="5"/>
      <c r="CB8805" s="5"/>
      <c r="CC8805" s="5"/>
      <c r="CD8805" s="43"/>
    </row>
    <row r="8806" spans="1:82" x14ac:dyDescent="0.25">
      <c r="A8806" s="8"/>
      <c r="B8806" s="5"/>
      <c r="C8806" s="5"/>
      <c r="D8806" s="5"/>
      <c r="E8806" s="5"/>
      <c r="F8806" s="94" t="str">
        <f t="shared" si="1379"/>
        <v/>
      </c>
      <c r="G8806" s="94" t="str">
        <f t="shared" si="1380"/>
        <v/>
      </c>
      <c r="H8806" s="127" t="str">
        <f>IF(A8806&lt;&gt;"",IF(MID(C8806,1,1)="c",$AS$26,IF(MID(C8806,1,1)="r",$AS$41,IF(MID(C8806,1,1)="p",#REF!,#REF!))),"")</f>
        <v/>
      </c>
      <c r="I8806" s="92" t="str">
        <f t="shared" si="1381"/>
        <v/>
      </c>
      <c r="J8806" s="92" t="str">
        <f t="shared" si="1382"/>
        <v/>
      </c>
      <c r="K8806" s="92" t="str">
        <f t="shared" si="1383"/>
        <v/>
      </c>
      <c r="L8806" s="92" t="str">
        <f t="shared" si="1384"/>
        <v/>
      </c>
      <c r="M8806" s="95" t="str">
        <f>IF(A8806&lt;&gt;"",IF(MID(C8806,1,1)="c",SigmaEpsConcrete(I8806,$AN$30:$AN$33,$AR$30:$AR$33,$AS$26,$AS$27,$AS$28,$AQ$20,$AU$19),""),"")</f>
        <v/>
      </c>
      <c r="N8806" s="95" t="str">
        <f>IF(A8806&lt;&gt;"",IF(MID(C8806,1,1)="r",SigmaEpsReinf(J8806,$AS$42:$AS$43,$AS$41,$AS$39,$AS$40,$AQ$38),""),"")</f>
        <v/>
      </c>
      <c r="Q8806" s="92" t="str">
        <f t="shared" si="1386"/>
        <v/>
      </c>
      <c r="R8806" s="92" t="str">
        <f t="shared" si="1387"/>
        <v/>
      </c>
      <c r="U8806" s="5"/>
      <c r="V8806" s="5"/>
      <c r="W8806" s="94" t="str">
        <f t="shared" si="1385"/>
        <v/>
      </c>
      <c r="X8806" s="94" t="str">
        <f t="shared" si="1388"/>
        <v/>
      </c>
      <c r="Y8806" s="5"/>
      <c r="BK8806" s="8"/>
      <c r="BL8806" s="5"/>
      <c r="BM8806" s="5"/>
      <c r="BN8806" s="5"/>
      <c r="BO8806" s="5"/>
      <c r="BP8806" s="1"/>
      <c r="BQ8806" s="1"/>
      <c r="BR8806" s="1"/>
      <c r="BS8806" s="1"/>
      <c r="BT8806" s="1"/>
      <c r="BU8806" s="4"/>
      <c r="BV8806" s="1"/>
      <c r="BW8806" s="3"/>
      <c r="BX8806" s="4"/>
      <c r="BY8806" s="5"/>
      <c r="BZ8806" s="5"/>
      <c r="CA8806" s="5"/>
      <c r="CB8806" s="5"/>
      <c r="CC8806" s="5"/>
      <c r="CD8806" s="43"/>
    </row>
    <row r="8807" spans="1:82" x14ac:dyDescent="0.25">
      <c r="A8807" s="8"/>
      <c r="B8807" s="5"/>
      <c r="C8807" s="5"/>
      <c r="D8807" s="5"/>
      <c r="E8807" s="5"/>
      <c r="F8807" s="94" t="str">
        <f t="shared" si="1379"/>
        <v/>
      </c>
      <c r="G8807" s="94" t="str">
        <f t="shared" si="1380"/>
        <v/>
      </c>
      <c r="H8807" s="127" t="str">
        <f>IF(A8807&lt;&gt;"",IF(MID(C8807,1,1)="c",$AS$26,IF(MID(C8807,1,1)="r",$AS$41,IF(MID(C8807,1,1)="p",#REF!,#REF!))),"")</f>
        <v/>
      </c>
      <c r="I8807" s="92" t="str">
        <f t="shared" si="1381"/>
        <v/>
      </c>
      <c r="J8807" s="92" t="str">
        <f t="shared" si="1382"/>
        <v/>
      </c>
      <c r="K8807" s="92" t="str">
        <f t="shared" si="1383"/>
        <v/>
      </c>
      <c r="L8807" s="92" t="str">
        <f t="shared" si="1384"/>
        <v/>
      </c>
      <c r="M8807" s="95" t="str">
        <f>IF(A8807&lt;&gt;"",IF(MID(C8807,1,1)="c",SigmaEpsConcrete(I8807,$AN$30:$AN$33,$AR$30:$AR$33,$AS$26,$AS$27,$AS$28,$AQ$20,$AU$19),""),"")</f>
        <v/>
      </c>
      <c r="N8807" s="95" t="str">
        <f>IF(A8807&lt;&gt;"",IF(MID(C8807,1,1)="r",SigmaEpsReinf(J8807,$AS$42:$AS$43,$AS$41,$AS$39,$AS$40,$AQ$38),""),"")</f>
        <v/>
      </c>
      <c r="Q8807" s="92" t="str">
        <f t="shared" si="1386"/>
        <v/>
      </c>
      <c r="R8807" s="92" t="str">
        <f t="shared" si="1387"/>
        <v/>
      </c>
      <c r="U8807" s="5"/>
      <c r="V8807" s="5"/>
      <c r="W8807" s="94" t="str">
        <f t="shared" si="1385"/>
        <v/>
      </c>
      <c r="X8807" s="94" t="str">
        <f t="shared" si="1388"/>
        <v/>
      </c>
      <c r="Y8807" s="5"/>
      <c r="BK8807" s="8"/>
      <c r="BL8807" s="5"/>
      <c r="BM8807" s="5"/>
      <c r="BN8807" s="5"/>
      <c r="BO8807" s="5"/>
      <c r="BP8807" s="1"/>
      <c r="BQ8807" s="1"/>
      <c r="BR8807" s="1"/>
      <c r="BS8807" s="1"/>
      <c r="BT8807" s="1"/>
      <c r="BU8807" s="4"/>
      <c r="BV8807" s="1"/>
      <c r="BW8807" s="3"/>
      <c r="BX8807" s="4"/>
      <c r="BY8807" s="5"/>
      <c r="BZ8807" s="5"/>
      <c r="CA8807" s="5"/>
      <c r="CB8807" s="5"/>
      <c r="CC8807" s="5"/>
      <c r="CD8807" s="43"/>
    </row>
    <row r="8808" spans="1:82" x14ac:dyDescent="0.25">
      <c r="A8808" s="8"/>
      <c r="B8808" s="5"/>
      <c r="C8808" s="5"/>
      <c r="D8808" s="5"/>
      <c r="E8808" s="5"/>
      <c r="F8808" s="94" t="str">
        <f t="shared" si="1379"/>
        <v/>
      </c>
      <c r="G8808" s="94" t="str">
        <f t="shared" si="1380"/>
        <v/>
      </c>
      <c r="H8808" s="127" t="str">
        <f>IF(A8808&lt;&gt;"",IF(MID(C8808,1,1)="c",$AS$26,IF(MID(C8808,1,1)="r",$AS$41,IF(MID(C8808,1,1)="p",#REF!,#REF!))),"")</f>
        <v/>
      </c>
      <c r="I8808" s="92" t="str">
        <f t="shared" si="1381"/>
        <v/>
      </c>
      <c r="J8808" s="92" t="str">
        <f t="shared" si="1382"/>
        <v/>
      </c>
      <c r="K8808" s="92" t="str">
        <f t="shared" si="1383"/>
        <v/>
      </c>
      <c r="L8808" s="92" t="str">
        <f t="shared" si="1384"/>
        <v/>
      </c>
      <c r="M8808" s="95" t="str">
        <f>IF(A8808&lt;&gt;"",IF(MID(C8808,1,1)="c",SigmaEpsConcrete(I8808,$AN$30:$AN$33,$AR$30:$AR$33,$AS$26,$AS$27,$AS$28,$AQ$20,$AU$19),""),"")</f>
        <v/>
      </c>
      <c r="N8808" s="95" t="str">
        <f>IF(A8808&lt;&gt;"",IF(MID(C8808,1,1)="r",SigmaEpsReinf(J8808,$AS$42:$AS$43,$AS$41,$AS$39,$AS$40,$AQ$38),""),"")</f>
        <v/>
      </c>
      <c r="Q8808" s="92" t="str">
        <f t="shared" si="1386"/>
        <v/>
      </c>
      <c r="R8808" s="92" t="str">
        <f t="shared" si="1387"/>
        <v/>
      </c>
      <c r="U8808" s="5"/>
      <c r="V8808" s="5"/>
      <c r="W8808" s="94" t="str">
        <f t="shared" si="1385"/>
        <v/>
      </c>
      <c r="X8808" s="94" t="str">
        <f t="shared" si="1388"/>
        <v/>
      </c>
      <c r="Y8808" s="5"/>
      <c r="BK8808" s="8"/>
      <c r="BL8808" s="5"/>
      <c r="BM8808" s="5"/>
      <c r="BN8808" s="5"/>
      <c r="BO8808" s="5"/>
      <c r="BP8808" s="1"/>
      <c r="BQ8808" s="1"/>
      <c r="BR8808" s="1"/>
      <c r="BS8808" s="1"/>
      <c r="BT8808" s="1"/>
      <c r="BU8808" s="4"/>
      <c r="BV8808" s="1"/>
      <c r="BW8808" s="3"/>
      <c r="BX8808" s="4"/>
      <c r="BY8808" s="5"/>
      <c r="BZ8808" s="5"/>
      <c r="CA8808" s="5"/>
      <c r="CB8808" s="5"/>
      <c r="CC8808" s="5"/>
      <c r="CD8808" s="43"/>
    </row>
    <row r="8809" spans="1:82" x14ac:dyDescent="0.25">
      <c r="A8809" s="8"/>
      <c r="B8809" s="5"/>
      <c r="C8809" s="5"/>
      <c r="D8809" s="5"/>
      <c r="E8809" s="5"/>
      <c r="F8809" s="94" t="str">
        <f t="shared" si="1379"/>
        <v/>
      </c>
      <c r="G8809" s="94" t="str">
        <f t="shared" si="1380"/>
        <v/>
      </c>
      <c r="H8809" s="127" t="str">
        <f>IF(A8809&lt;&gt;"",IF(MID(C8809,1,1)="c",$AS$26,IF(MID(C8809,1,1)="r",$AS$41,IF(MID(C8809,1,1)="p",#REF!,#REF!))),"")</f>
        <v/>
      </c>
      <c r="I8809" s="92" t="str">
        <f t="shared" si="1381"/>
        <v/>
      </c>
      <c r="J8809" s="92" t="str">
        <f t="shared" si="1382"/>
        <v/>
      </c>
      <c r="K8809" s="92" t="str">
        <f t="shared" si="1383"/>
        <v/>
      </c>
      <c r="L8809" s="92" t="str">
        <f t="shared" si="1384"/>
        <v/>
      </c>
      <c r="M8809" s="95" t="str">
        <f>IF(A8809&lt;&gt;"",IF(MID(C8809,1,1)="c",SigmaEpsConcrete(I8809,$AN$30:$AN$33,$AR$30:$AR$33,$AS$26,$AS$27,$AS$28,$AQ$20,$AU$19),""),"")</f>
        <v/>
      </c>
      <c r="N8809" s="95" t="str">
        <f>IF(A8809&lt;&gt;"",IF(MID(C8809,1,1)="r",SigmaEpsReinf(J8809,$AS$42:$AS$43,$AS$41,$AS$39,$AS$40,$AQ$38),""),"")</f>
        <v/>
      </c>
      <c r="Q8809" s="92" t="str">
        <f t="shared" si="1386"/>
        <v/>
      </c>
      <c r="R8809" s="92" t="str">
        <f t="shared" si="1387"/>
        <v/>
      </c>
      <c r="U8809" s="5"/>
      <c r="V8809" s="5"/>
      <c r="W8809" s="94" t="str">
        <f t="shared" si="1385"/>
        <v/>
      </c>
      <c r="X8809" s="94" t="str">
        <f t="shared" si="1388"/>
        <v/>
      </c>
      <c r="Y8809" s="5"/>
      <c r="BK8809" s="8"/>
      <c r="BL8809" s="5"/>
      <c r="BM8809" s="5"/>
      <c r="BN8809" s="5"/>
      <c r="BO8809" s="5"/>
      <c r="BP8809" s="1"/>
      <c r="BQ8809" s="1"/>
      <c r="BR8809" s="1"/>
      <c r="BS8809" s="1"/>
      <c r="BT8809" s="1"/>
      <c r="BU8809" s="4"/>
      <c r="BV8809" s="1"/>
      <c r="BW8809" s="3"/>
      <c r="BX8809" s="4"/>
      <c r="BY8809" s="5"/>
      <c r="BZ8809" s="5"/>
      <c r="CA8809" s="5"/>
      <c r="CB8809" s="5"/>
      <c r="CC8809" s="5"/>
      <c r="CD8809" s="43"/>
    </row>
    <row r="8810" spans="1:82" x14ac:dyDescent="0.25">
      <c r="A8810" s="8"/>
      <c r="B8810" s="5"/>
      <c r="C8810" s="5"/>
      <c r="D8810" s="5"/>
      <c r="E8810" s="5"/>
      <c r="F8810" s="94" t="str">
        <f t="shared" si="1379"/>
        <v/>
      </c>
      <c r="G8810" s="94" t="str">
        <f t="shared" si="1380"/>
        <v/>
      </c>
      <c r="H8810" s="127" t="str">
        <f>IF(A8810&lt;&gt;"",IF(MID(C8810,1,1)="c",$AS$26,IF(MID(C8810,1,1)="r",$AS$41,IF(MID(C8810,1,1)="p",#REF!,#REF!))),"")</f>
        <v/>
      </c>
      <c r="I8810" s="92" t="str">
        <f t="shared" si="1381"/>
        <v/>
      </c>
      <c r="J8810" s="92" t="str">
        <f t="shared" si="1382"/>
        <v/>
      </c>
      <c r="K8810" s="92" t="str">
        <f t="shared" si="1383"/>
        <v/>
      </c>
      <c r="L8810" s="92" t="str">
        <f t="shared" si="1384"/>
        <v/>
      </c>
      <c r="M8810" s="95" t="str">
        <f>IF(A8810&lt;&gt;"",IF(MID(C8810,1,1)="c",SigmaEpsConcrete(I8810,$AN$30:$AN$33,$AR$30:$AR$33,$AS$26,$AS$27,$AS$28,$AQ$20,$AU$19),""),"")</f>
        <v/>
      </c>
      <c r="N8810" s="95" t="str">
        <f>IF(A8810&lt;&gt;"",IF(MID(C8810,1,1)="r",SigmaEpsReinf(J8810,$AS$42:$AS$43,$AS$41,$AS$39,$AS$40,$AQ$38),""),"")</f>
        <v/>
      </c>
      <c r="Q8810" s="92" t="str">
        <f t="shared" si="1386"/>
        <v/>
      </c>
      <c r="R8810" s="92" t="str">
        <f t="shared" si="1387"/>
        <v/>
      </c>
      <c r="U8810" s="5"/>
      <c r="V8810" s="5"/>
      <c r="W8810" s="94" t="str">
        <f t="shared" si="1385"/>
        <v/>
      </c>
      <c r="X8810" s="94" t="str">
        <f t="shared" si="1388"/>
        <v/>
      </c>
      <c r="Y8810" s="5"/>
      <c r="BK8810" s="8"/>
      <c r="BL8810" s="5"/>
      <c r="BM8810" s="5"/>
      <c r="BN8810" s="5"/>
      <c r="BO8810" s="5"/>
      <c r="BP8810" s="1"/>
      <c r="BQ8810" s="1"/>
      <c r="BR8810" s="1"/>
      <c r="BS8810" s="1"/>
      <c r="BT8810" s="1"/>
      <c r="BU8810" s="4"/>
      <c r="BV8810" s="1"/>
      <c r="BW8810" s="3"/>
      <c r="BX8810" s="4"/>
      <c r="BY8810" s="5"/>
      <c r="BZ8810" s="5"/>
      <c r="CA8810" s="5"/>
      <c r="CB8810" s="5"/>
      <c r="CC8810" s="5"/>
      <c r="CD8810" s="43"/>
    </row>
    <row r="8811" spans="1:82" x14ac:dyDescent="0.25">
      <c r="A8811" s="8"/>
      <c r="B8811" s="5"/>
      <c r="C8811" s="5"/>
      <c r="D8811" s="5"/>
      <c r="E8811" s="5"/>
      <c r="F8811" s="94" t="str">
        <f t="shared" si="1379"/>
        <v/>
      </c>
      <c r="G8811" s="94" t="str">
        <f t="shared" si="1380"/>
        <v/>
      </c>
      <c r="H8811" s="127" t="str">
        <f>IF(A8811&lt;&gt;"",IF(MID(C8811,1,1)="c",$AS$26,IF(MID(C8811,1,1)="r",$AS$41,IF(MID(C8811,1,1)="p",#REF!,#REF!))),"")</f>
        <v/>
      </c>
      <c r="I8811" s="92" t="str">
        <f t="shared" si="1381"/>
        <v/>
      </c>
      <c r="J8811" s="92" t="str">
        <f t="shared" si="1382"/>
        <v/>
      </c>
      <c r="K8811" s="92" t="str">
        <f t="shared" si="1383"/>
        <v/>
      </c>
      <c r="L8811" s="92" t="str">
        <f t="shared" si="1384"/>
        <v/>
      </c>
      <c r="M8811" s="95" t="str">
        <f>IF(A8811&lt;&gt;"",IF(MID(C8811,1,1)="c",SigmaEpsConcrete(I8811,$AN$30:$AN$33,$AR$30:$AR$33,$AS$26,$AS$27,$AS$28,$AQ$20,$AU$19),""),"")</f>
        <v/>
      </c>
      <c r="N8811" s="95" t="str">
        <f>IF(A8811&lt;&gt;"",IF(MID(C8811,1,1)="r",SigmaEpsReinf(J8811,$AS$42:$AS$43,$AS$41,$AS$39,$AS$40,$AQ$38),""),"")</f>
        <v/>
      </c>
      <c r="Q8811" s="92" t="str">
        <f t="shared" si="1386"/>
        <v/>
      </c>
      <c r="R8811" s="92" t="str">
        <f t="shared" si="1387"/>
        <v/>
      </c>
      <c r="U8811" s="5"/>
      <c r="V8811" s="5"/>
      <c r="W8811" s="94" t="str">
        <f t="shared" si="1385"/>
        <v/>
      </c>
      <c r="X8811" s="94" t="str">
        <f t="shared" si="1388"/>
        <v/>
      </c>
      <c r="Y8811" s="5"/>
      <c r="BK8811" s="8"/>
      <c r="BL8811" s="5"/>
      <c r="BM8811" s="5"/>
      <c r="BN8811" s="5"/>
      <c r="BO8811" s="5"/>
      <c r="BP8811" s="1"/>
      <c r="BQ8811" s="1"/>
      <c r="BR8811" s="1"/>
      <c r="BS8811" s="1"/>
      <c r="BT8811" s="1"/>
      <c r="BU8811" s="4"/>
      <c r="BV8811" s="1"/>
      <c r="BW8811" s="3"/>
      <c r="BX8811" s="4"/>
      <c r="BY8811" s="5"/>
      <c r="BZ8811" s="5"/>
      <c r="CA8811" s="5"/>
      <c r="CB8811" s="5"/>
      <c r="CC8811" s="5"/>
      <c r="CD8811" s="43"/>
    </row>
    <row r="8812" spans="1:82" x14ac:dyDescent="0.25">
      <c r="A8812" s="8"/>
      <c r="B8812" s="5"/>
      <c r="C8812" s="5"/>
      <c r="D8812" s="5"/>
      <c r="E8812" s="5"/>
      <c r="F8812" s="94" t="str">
        <f t="shared" si="1379"/>
        <v/>
      </c>
      <c r="G8812" s="94" t="str">
        <f t="shared" si="1380"/>
        <v/>
      </c>
      <c r="H8812" s="127" t="str">
        <f>IF(A8812&lt;&gt;"",IF(MID(C8812,1,1)="c",$AS$26,IF(MID(C8812,1,1)="r",$AS$41,IF(MID(C8812,1,1)="p",#REF!,#REF!))),"")</f>
        <v/>
      </c>
      <c r="I8812" s="92" t="str">
        <f t="shared" si="1381"/>
        <v/>
      </c>
      <c r="J8812" s="92" t="str">
        <f t="shared" si="1382"/>
        <v/>
      </c>
      <c r="K8812" s="92" t="str">
        <f t="shared" si="1383"/>
        <v/>
      </c>
      <c r="L8812" s="92" t="str">
        <f t="shared" si="1384"/>
        <v/>
      </c>
      <c r="M8812" s="95" t="str">
        <f>IF(A8812&lt;&gt;"",IF(MID(C8812,1,1)="c",SigmaEpsConcrete(I8812,$AN$30:$AN$33,$AR$30:$AR$33,$AS$26,$AS$27,$AS$28,$AQ$20,$AU$19),""),"")</f>
        <v/>
      </c>
      <c r="N8812" s="95" t="str">
        <f>IF(A8812&lt;&gt;"",IF(MID(C8812,1,1)="r",SigmaEpsReinf(J8812,$AS$42:$AS$43,$AS$41,$AS$39,$AS$40,$AQ$38),""),"")</f>
        <v/>
      </c>
      <c r="Q8812" s="92" t="str">
        <f t="shared" si="1386"/>
        <v/>
      </c>
      <c r="R8812" s="92" t="str">
        <f t="shared" si="1387"/>
        <v/>
      </c>
      <c r="U8812" s="5"/>
      <c r="V8812" s="5"/>
      <c r="W8812" s="94" t="str">
        <f t="shared" si="1385"/>
        <v/>
      </c>
      <c r="X8812" s="94" t="str">
        <f t="shared" si="1388"/>
        <v/>
      </c>
      <c r="Y8812" s="5"/>
      <c r="BK8812" s="8"/>
      <c r="BL8812" s="5"/>
      <c r="BM8812" s="5"/>
      <c r="BN8812" s="5"/>
      <c r="BO8812" s="5"/>
      <c r="BP8812" s="1"/>
      <c r="BQ8812" s="1"/>
      <c r="BR8812" s="1"/>
      <c r="BS8812" s="1"/>
      <c r="BT8812" s="1"/>
      <c r="BU8812" s="4"/>
      <c r="BV8812" s="1"/>
      <c r="BW8812" s="3"/>
      <c r="BX8812" s="4"/>
      <c r="BY8812" s="5"/>
      <c r="BZ8812" s="5"/>
      <c r="CA8812" s="5"/>
      <c r="CB8812" s="5"/>
      <c r="CC8812" s="5"/>
      <c r="CD8812" s="43"/>
    </row>
    <row r="8813" spans="1:82" x14ac:dyDescent="0.25">
      <c r="A8813" s="8"/>
      <c r="B8813" s="5"/>
      <c r="C8813" s="5"/>
      <c r="D8813" s="5"/>
      <c r="E8813" s="5"/>
      <c r="F8813" s="94" t="str">
        <f t="shared" si="1379"/>
        <v/>
      </c>
      <c r="G8813" s="94" t="str">
        <f t="shared" si="1380"/>
        <v/>
      </c>
      <c r="H8813" s="127" t="str">
        <f>IF(A8813&lt;&gt;"",IF(MID(C8813,1,1)="c",$AS$26,IF(MID(C8813,1,1)="r",$AS$41,IF(MID(C8813,1,1)="p",#REF!,#REF!))),"")</f>
        <v/>
      </c>
      <c r="I8813" s="92" t="str">
        <f t="shared" si="1381"/>
        <v/>
      </c>
      <c r="J8813" s="92" t="str">
        <f t="shared" si="1382"/>
        <v/>
      </c>
      <c r="K8813" s="92" t="str">
        <f t="shared" si="1383"/>
        <v/>
      </c>
      <c r="L8813" s="92" t="str">
        <f t="shared" si="1384"/>
        <v/>
      </c>
      <c r="M8813" s="95" t="str">
        <f>IF(A8813&lt;&gt;"",IF(MID(C8813,1,1)="c",SigmaEpsConcrete(I8813,$AN$30:$AN$33,$AR$30:$AR$33,$AS$26,$AS$27,$AS$28,$AQ$20,$AU$19),""),"")</f>
        <v/>
      </c>
      <c r="N8813" s="95" t="str">
        <f>IF(A8813&lt;&gt;"",IF(MID(C8813,1,1)="r",SigmaEpsReinf(J8813,$AS$42:$AS$43,$AS$41,$AS$39,$AS$40,$AQ$38),""),"")</f>
        <v/>
      </c>
      <c r="Q8813" s="92" t="str">
        <f t="shared" si="1386"/>
        <v/>
      </c>
      <c r="R8813" s="92" t="str">
        <f t="shared" si="1387"/>
        <v/>
      </c>
      <c r="U8813" s="5"/>
      <c r="V8813" s="5"/>
      <c r="W8813" s="94" t="str">
        <f t="shared" si="1385"/>
        <v/>
      </c>
      <c r="X8813" s="94" t="str">
        <f t="shared" si="1388"/>
        <v/>
      </c>
      <c r="Y8813" s="5"/>
      <c r="BK8813" s="8"/>
      <c r="BL8813" s="5"/>
      <c r="BM8813" s="5"/>
      <c r="BN8813" s="5"/>
      <c r="BO8813" s="5"/>
      <c r="BP8813" s="1"/>
      <c r="BQ8813" s="1"/>
      <c r="BR8813" s="1"/>
      <c r="BS8813" s="1"/>
      <c r="BT8813" s="1"/>
      <c r="BU8813" s="4"/>
      <c r="BV8813" s="1"/>
      <c r="BW8813" s="3"/>
      <c r="BX8813" s="4"/>
      <c r="BY8813" s="5"/>
      <c r="BZ8813" s="5"/>
      <c r="CA8813" s="5"/>
      <c r="CB8813" s="5"/>
      <c r="CC8813" s="5"/>
      <c r="CD8813" s="43"/>
    </row>
    <row r="8814" spans="1:82" x14ac:dyDescent="0.25">
      <c r="A8814" s="8"/>
      <c r="B8814" s="5"/>
      <c r="C8814" s="5"/>
      <c r="D8814" s="5"/>
      <c r="E8814" s="5"/>
      <c r="F8814" s="94" t="str">
        <f t="shared" si="1379"/>
        <v/>
      </c>
      <c r="G8814" s="94" t="str">
        <f t="shared" si="1380"/>
        <v/>
      </c>
      <c r="H8814" s="127" t="str">
        <f>IF(A8814&lt;&gt;"",IF(MID(C8814,1,1)="c",$AS$26,IF(MID(C8814,1,1)="r",$AS$41,IF(MID(C8814,1,1)="p",#REF!,#REF!))),"")</f>
        <v/>
      </c>
      <c r="I8814" s="92" t="str">
        <f t="shared" si="1381"/>
        <v/>
      </c>
      <c r="J8814" s="92" t="str">
        <f t="shared" si="1382"/>
        <v/>
      </c>
      <c r="K8814" s="92" t="str">
        <f t="shared" si="1383"/>
        <v/>
      </c>
      <c r="L8814" s="92" t="str">
        <f t="shared" si="1384"/>
        <v/>
      </c>
      <c r="M8814" s="95" t="str">
        <f>IF(A8814&lt;&gt;"",IF(MID(C8814,1,1)="c",SigmaEpsConcrete(I8814,$AN$30:$AN$33,$AR$30:$AR$33,$AS$26,$AS$27,$AS$28,$AQ$20,$AU$19),""),"")</f>
        <v/>
      </c>
      <c r="N8814" s="95" t="str">
        <f>IF(A8814&lt;&gt;"",IF(MID(C8814,1,1)="r",SigmaEpsReinf(J8814,$AS$42:$AS$43,$AS$41,$AS$39,$AS$40,$AQ$38),""),"")</f>
        <v/>
      </c>
      <c r="Q8814" s="92" t="str">
        <f t="shared" si="1386"/>
        <v/>
      </c>
      <c r="R8814" s="92" t="str">
        <f t="shared" si="1387"/>
        <v/>
      </c>
      <c r="U8814" s="5"/>
      <c r="V8814" s="5"/>
      <c r="W8814" s="94" t="str">
        <f t="shared" si="1385"/>
        <v/>
      </c>
      <c r="X8814" s="94" t="str">
        <f t="shared" si="1388"/>
        <v/>
      </c>
      <c r="Y8814" s="5"/>
      <c r="BK8814" s="8"/>
      <c r="BL8814" s="5"/>
      <c r="BM8814" s="5"/>
      <c r="BN8814" s="5"/>
      <c r="BO8814" s="5"/>
      <c r="BP8814" s="1"/>
      <c r="BQ8814" s="1"/>
      <c r="BR8814" s="1"/>
      <c r="BS8814" s="1"/>
      <c r="BT8814" s="1"/>
      <c r="BU8814" s="4"/>
      <c r="BV8814" s="1"/>
      <c r="BW8814" s="3"/>
      <c r="BX8814" s="4"/>
      <c r="BY8814" s="5"/>
      <c r="BZ8814" s="5"/>
      <c r="CA8814" s="5"/>
      <c r="CB8814" s="5"/>
      <c r="CC8814" s="5"/>
      <c r="CD8814" s="43"/>
    </row>
    <row r="8815" spans="1:82" x14ac:dyDescent="0.25">
      <c r="A8815" s="8"/>
      <c r="B8815" s="5"/>
      <c r="C8815" s="5"/>
      <c r="D8815" s="5"/>
      <c r="E8815" s="5"/>
      <c r="F8815" s="94" t="str">
        <f t="shared" si="1379"/>
        <v/>
      </c>
      <c r="G8815" s="94" t="str">
        <f t="shared" si="1380"/>
        <v/>
      </c>
      <c r="H8815" s="127" t="str">
        <f>IF(A8815&lt;&gt;"",IF(MID(C8815,1,1)="c",$AS$26,IF(MID(C8815,1,1)="r",$AS$41,IF(MID(C8815,1,1)="p",#REF!,#REF!))),"")</f>
        <v/>
      </c>
      <c r="I8815" s="92" t="str">
        <f t="shared" si="1381"/>
        <v/>
      </c>
      <c r="J8815" s="92" t="str">
        <f t="shared" si="1382"/>
        <v/>
      </c>
      <c r="K8815" s="92" t="str">
        <f t="shared" si="1383"/>
        <v/>
      </c>
      <c r="L8815" s="92" t="str">
        <f t="shared" si="1384"/>
        <v/>
      </c>
      <c r="M8815" s="95" t="str">
        <f>IF(A8815&lt;&gt;"",IF(MID(C8815,1,1)="c",SigmaEpsConcrete(I8815,$AN$30:$AN$33,$AR$30:$AR$33,$AS$26,$AS$27,$AS$28,$AQ$20,$AU$19),""),"")</f>
        <v/>
      </c>
      <c r="N8815" s="95" t="str">
        <f>IF(A8815&lt;&gt;"",IF(MID(C8815,1,1)="r",SigmaEpsReinf(J8815,$AS$42:$AS$43,$AS$41,$AS$39,$AS$40,$AQ$38),""),"")</f>
        <v/>
      </c>
      <c r="Q8815" s="92" t="str">
        <f t="shared" si="1386"/>
        <v/>
      </c>
      <c r="R8815" s="92" t="str">
        <f t="shared" si="1387"/>
        <v/>
      </c>
      <c r="U8815" s="5"/>
      <c r="V8815" s="5"/>
      <c r="W8815" s="94" t="str">
        <f t="shared" si="1385"/>
        <v/>
      </c>
      <c r="X8815" s="94" t="str">
        <f t="shared" si="1388"/>
        <v/>
      </c>
      <c r="Y8815" s="5"/>
      <c r="BK8815" s="8"/>
      <c r="BL8815" s="5"/>
      <c r="BM8815" s="5"/>
      <c r="BN8815" s="5"/>
      <c r="BO8815" s="5"/>
      <c r="BP8815" s="1"/>
      <c r="BQ8815" s="1"/>
      <c r="BR8815" s="1"/>
      <c r="BS8815" s="1"/>
      <c r="BT8815" s="1"/>
      <c r="BU8815" s="4"/>
      <c r="BV8815" s="1"/>
      <c r="BW8815" s="3"/>
      <c r="BX8815" s="4"/>
      <c r="BY8815" s="5"/>
      <c r="BZ8815" s="5"/>
      <c r="CA8815" s="5"/>
      <c r="CB8815" s="5"/>
      <c r="CC8815" s="5"/>
      <c r="CD8815" s="43"/>
    </row>
    <row r="8816" spans="1:82" x14ac:dyDescent="0.25">
      <c r="A8816" s="8"/>
      <c r="B8816" s="5"/>
      <c r="C8816" s="5"/>
      <c r="D8816" s="5"/>
      <c r="E8816" s="5"/>
      <c r="F8816" s="94" t="str">
        <f t="shared" si="1379"/>
        <v/>
      </c>
      <c r="G8816" s="94" t="str">
        <f t="shared" si="1380"/>
        <v/>
      </c>
      <c r="H8816" s="127" t="str">
        <f>IF(A8816&lt;&gt;"",IF(MID(C8816,1,1)="c",$AS$26,IF(MID(C8816,1,1)="r",$AS$41,IF(MID(C8816,1,1)="p",#REF!,#REF!))),"")</f>
        <v/>
      </c>
      <c r="I8816" s="92" t="str">
        <f t="shared" si="1381"/>
        <v/>
      </c>
      <c r="J8816" s="92" t="str">
        <f t="shared" si="1382"/>
        <v/>
      </c>
      <c r="K8816" s="92" t="str">
        <f t="shared" si="1383"/>
        <v/>
      </c>
      <c r="L8816" s="92" t="str">
        <f t="shared" si="1384"/>
        <v/>
      </c>
      <c r="M8816" s="95" t="str">
        <f>IF(A8816&lt;&gt;"",IF(MID(C8816,1,1)="c",SigmaEpsConcrete(I8816,$AN$30:$AN$33,$AR$30:$AR$33,$AS$26,$AS$27,$AS$28,$AQ$20,$AU$19),""),"")</f>
        <v/>
      </c>
      <c r="N8816" s="95" t="str">
        <f>IF(A8816&lt;&gt;"",IF(MID(C8816,1,1)="r",SigmaEpsReinf(J8816,$AS$42:$AS$43,$AS$41,$AS$39,$AS$40,$AQ$38),""),"")</f>
        <v/>
      </c>
      <c r="Q8816" s="92" t="str">
        <f t="shared" si="1386"/>
        <v/>
      </c>
      <c r="R8816" s="92" t="str">
        <f t="shared" si="1387"/>
        <v/>
      </c>
      <c r="U8816" s="5"/>
      <c r="V8816" s="5"/>
      <c r="W8816" s="94" t="str">
        <f t="shared" si="1385"/>
        <v/>
      </c>
      <c r="X8816" s="94" t="str">
        <f t="shared" si="1388"/>
        <v/>
      </c>
      <c r="Y8816" s="5"/>
      <c r="BK8816" s="8"/>
      <c r="BL8816" s="5"/>
      <c r="BM8816" s="5"/>
      <c r="BN8816" s="5"/>
      <c r="BO8816" s="5"/>
      <c r="BP8816" s="1"/>
      <c r="BQ8816" s="1"/>
      <c r="BR8816" s="1"/>
      <c r="BS8816" s="1"/>
      <c r="BT8816" s="1"/>
      <c r="BU8816" s="4"/>
      <c r="BV8816" s="1"/>
      <c r="BW8816" s="3"/>
      <c r="BX8816" s="4"/>
      <c r="BY8816" s="5"/>
      <c r="BZ8816" s="5"/>
      <c r="CA8816" s="5"/>
      <c r="CB8816" s="5"/>
      <c r="CC8816" s="5"/>
      <c r="CD8816" s="43"/>
    </row>
    <row r="8817" spans="1:82" x14ac:dyDescent="0.25">
      <c r="A8817" s="8"/>
      <c r="B8817" s="5"/>
      <c r="C8817" s="5"/>
      <c r="D8817" s="5"/>
      <c r="E8817" s="5"/>
      <c r="F8817" s="94" t="str">
        <f t="shared" si="1379"/>
        <v/>
      </c>
      <c r="G8817" s="94" t="str">
        <f t="shared" si="1380"/>
        <v/>
      </c>
      <c r="H8817" s="127" t="str">
        <f>IF(A8817&lt;&gt;"",IF(MID(C8817,1,1)="c",$AS$26,IF(MID(C8817,1,1)="r",$AS$41,IF(MID(C8817,1,1)="p",#REF!,#REF!))),"")</f>
        <v/>
      </c>
      <c r="I8817" s="92" t="str">
        <f t="shared" si="1381"/>
        <v/>
      </c>
      <c r="J8817" s="92" t="str">
        <f t="shared" si="1382"/>
        <v/>
      </c>
      <c r="K8817" s="92" t="str">
        <f t="shared" si="1383"/>
        <v/>
      </c>
      <c r="L8817" s="92" t="str">
        <f t="shared" si="1384"/>
        <v/>
      </c>
      <c r="M8817" s="95" t="str">
        <f>IF(A8817&lt;&gt;"",IF(MID(C8817,1,1)="c",SigmaEpsConcrete(I8817,$AN$30:$AN$33,$AR$30:$AR$33,$AS$26,$AS$27,$AS$28,$AQ$20,$AU$19),""),"")</f>
        <v/>
      </c>
      <c r="N8817" s="95" t="str">
        <f>IF(A8817&lt;&gt;"",IF(MID(C8817,1,1)="r",SigmaEpsReinf(J8817,$AS$42:$AS$43,$AS$41,$AS$39,$AS$40,$AQ$38),""),"")</f>
        <v/>
      </c>
      <c r="Q8817" s="92" t="str">
        <f t="shared" si="1386"/>
        <v/>
      </c>
      <c r="R8817" s="92" t="str">
        <f t="shared" si="1387"/>
        <v/>
      </c>
      <c r="U8817" s="5"/>
      <c r="V8817" s="5"/>
      <c r="W8817" s="94" t="str">
        <f t="shared" si="1385"/>
        <v/>
      </c>
      <c r="X8817" s="94" t="str">
        <f t="shared" si="1388"/>
        <v/>
      </c>
      <c r="Y8817" s="5"/>
      <c r="BK8817" s="8"/>
      <c r="BL8817" s="5"/>
      <c r="BM8817" s="5"/>
      <c r="BN8817" s="5"/>
      <c r="BO8817" s="5"/>
      <c r="BP8817" s="1"/>
      <c r="BQ8817" s="1"/>
      <c r="BR8817" s="1"/>
      <c r="BS8817" s="1"/>
      <c r="BT8817" s="1"/>
      <c r="BU8817" s="4"/>
      <c r="BV8817" s="1"/>
      <c r="BW8817" s="3"/>
      <c r="BX8817" s="4"/>
      <c r="BY8817" s="5"/>
      <c r="BZ8817" s="5"/>
      <c r="CA8817" s="5"/>
      <c r="CB8817" s="5"/>
      <c r="CC8817" s="5"/>
      <c r="CD8817" s="43"/>
    </row>
    <row r="8818" spans="1:82" x14ac:dyDescent="0.25">
      <c r="A8818" s="8"/>
      <c r="B8818" s="5"/>
      <c r="C8818" s="5"/>
      <c r="D8818" s="5"/>
      <c r="E8818" s="5"/>
      <c r="F8818" s="94" t="str">
        <f t="shared" si="1379"/>
        <v/>
      </c>
      <c r="G8818" s="94" t="str">
        <f t="shared" si="1380"/>
        <v/>
      </c>
      <c r="H8818" s="127" t="str">
        <f>IF(A8818&lt;&gt;"",IF(MID(C8818,1,1)="c",$AS$26,IF(MID(C8818,1,1)="r",$AS$41,IF(MID(C8818,1,1)="p",#REF!,#REF!))),"")</f>
        <v/>
      </c>
      <c r="I8818" s="92" t="str">
        <f t="shared" si="1381"/>
        <v/>
      </c>
      <c r="J8818" s="92" t="str">
        <f t="shared" si="1382"/>
        <v/>
      </c>
      <c r="K8818" s="92" t="str">
        <f t="shared" si="1383"/>
        <v/>
      </c>
      <c r="L8818" s="92" t="str">
        <f t="shared" si="1384"/>
        <v/>
      </c>
      <c r="M8818" s="95" t="str">
        <f>IF(A8818&lt;&gt;"",IF(MID(C8818,1,1)="c",SigmaEpsConcrete(I8818,$AN$30:$AN$33,$AR$30:$AR$33,$AS$26,$AS$27,$AS$28,$AQ$20,$AU$19),""),"")</f>
        <v/>
      </c>
      <c r="N8818" s="95" t="str">
        <f>IF(A8818&lt;&gt;"",IF(MID(C8818,1,1)="r",SigmaEpsReinf(J8818,$AS$42:$AS$43,$AS$41,$AS$39,$AS$40,$AQ$38),""),"")</f>
        <v/>
      </c>
      <c r="Q8818" s="92" t="str">
        <f t="shared" si="1386"/>
        <v/>
      </c>
      <c r="R8818" s="92" t="str">
        <f t="shared" si="1387"/>
        <v/>
      </c>
      <c r="U8818" s="5"/>
      <c r="V8818" s="5"/>
      <c r="W8818" s="94" t="str">
        <f t="shared" si="1385"/>
        <v/>
      </c>
      <c r="X8818" s="94" t="str">
        <f t="shared" si="1388"/>
        <v/>
      </c>
      <c r="Y8818" s="5"/>
      <c r="BK8818" s="8"/>
      <c r="BL8818" s="5"/>
      <c r="BM8818" s="5"/>
      <c r="BN8818" s="5"/>
      <c r="BO8818" s="5"/>
      <c r="BP8818" s="1"/>
      <c r="BQ8818" s="1"/>
      <c r="BR8818" s="1"/>
      <c r="BS8818" s="1"/>
      <c r="BT8818" s="1"/>
      <c r="BU8818" s="4"/>
      <c r="BV8818" s="1"/>
      <c r="BW8818" s="3"/>
      <c r="BX8818" s="4"/>
      <c r="BY8818" s="5"/>
      <c r="BZ8818" s="5"/>
      <c r="CA8818" s="5"/>
      <c r="CB8818" s="5"/>
      <c r="CC8818" s="5"/>
      <c r="CD8818" s="43"/>
    </row>
    <row r="8819" spans="1:82" x14ac:dyDescent="0.25">
      <c r="A8819" s="8"/>
      <c r="B8819" s="5"/>
      <c r="C8819" s="5"/>
      <c r="D8819" s="5"/>
      <c r="E8819" s="5"/>
      <c r="F8819" s="94" t="str">
        <f t="shared" si="1379"/>
        <v/>
      </c>
      <c r="G8819" s="94" t="str">
        <f t="shared" si="1380"/>
        <v/>
      </c>
      <c r="H8819" s="127" t="str">
        <f>IF(A8819&lt;&gt;"",IF(MID(C8819,1,1)="c",$AS$26,IF(MID(C8819,1,1)="r",$AS$41,IF(MID(C8819,1,1)="p",#REF!,#REF!))),"")</f>
        <v/>
      </c>
      <c r="I8819" s="92" t="str">
        <f t="shared" si="1381"/>
        <v/>
      </c>
      <c r="J8819" s="92" t="str">
        <f t="shared" si="1382"/>
        <v/>
      </c>
      <c r="K8819" s="92" t="str">
        <f t="shared" si="1383"/>
        <v/>
      </c>
      <c r="L8819" s="92" t="str">
        <f t="shared" si="1384"/>
        <v/>
      </c>
      <c r="M8819" s="95" t="str">
        <f>IF(A8819&lt;&gt;"",IF(MID(C8819,1,1)="c",SigmaEpsConcrete(I8819,$AN$30:$AN$33,$AR$30:$AR$33,$AS$26,$AS$27,$AS$28,$AQ$20,$AU$19),""),"")</f>
        <v/>
      </c>
      <c r="N8819" s="95" t="str">
        <f>IF(A8819&lt;&gt;"",IF(MID(C8819,1,1)="r",SigmaEpsReinf(J8819,$AS$42:$AS$43,$AS$41,$AS$39,$AS$40,$AQ$38),""),"")</f>
        <v/>
      </c>
      <c r="Q8819" s="92" t="str">
        <f t="shared" si="1386"/>
        <v/>
      </c>
      <c r="R8819" s="92" t="str">
        <f t="shared" si="1387"/>
        <v/>
      </c>
      <c r="U8819" s="5"/>
      <c r="V8819" s="5"/>
      <c r="W8819" s="94" t="str">
        <f t="shared" si="1385"/>
        <v/>
      </c>
      <c r="X8819" s="94" t="str">
        <f t="shared" si="1388"/>
        <v/>
      </c>
      <c r="Y8819" s="5"/>
      <c r="BK8819" s="8"/>
      <c r="BL8819" s="5"/>
      <c r="BM8819" s="5"/>
      <c r="BN8819" s="5"/>
      <c r="BO8819" s="5"/>
      <c r="BP8819" s="1"/>
      <c r="BQ8819" s="1"/>
      <c r="BR8819" s="1"/>
      <c r="BS8819" s="1"/>
      <c r="BT8819" s="1"/>
      <c r="BU8819" s="4"/>
      <c r="BV8819" s="1"/>
      <c r="BW8819" s="3"/>
      <c r="BX8819" s="4"/>
      <c r="BY8819" s="5"/>
      <c r="BZ8819" s="5"/>
      <c r="CA8819" s="5"/>
      <c r="CB8819" s="5"/>
      <c r="CC8819" s="5"/>
      <c r="CD8819" s="43"/>
    </row>
    <row r="8820" spans="1:82" x14ac:dyDescent="0.25">
      <c r="A8820" s="8"/>
      <c r="B8820" s="5"/>
      <c r="C8820" s="5"/>
      <c r="D8820" s="5"/>
      <c r="E8820" s="5"/>
      <c r="F8820" s="94" t="str">
        <f t="shared" si="1379"/>
        <v/>
      </c>
      <c r="G8820" s="94" t="str">
        <f t="shared" si="1380"/>
        <v/>
      </c>
      <c r="H8820" s="127" t="str">
        <f>IF(A8820&lt;&gt;"",IF(MID(C8820,1,1)="c",$AS$26,IF(MID(C8820,1,1)="r",$AS$41,IF(MID(C8820,1,1)="p",#REF!,#REF!))),"")</f>
        <v/>
      </c>
      <c r="I8820" s="92" t="str">
        <f t="shared" si="1381"/>
        <v/>
      </c>
      <c r="J8820" s="92" t="str">
        <f t="shared" si="1382"/>
        <v/>
      </c>
      <c r="K8820" s="92" t="str">
        <f t="shared" si="1383"/>
        <v/>
      </c>
      <c r="L8820" s="92" t="str">
        <f t="shared" si="1384"/>
        <v/>
      </c>
      <c r="M8820" s="95" t="str">
        <f>IF(A8820&lt;&gt;"",IF(MID(C8820,1,1)="c",SigmaEpsConcrete(I8820,$AN$30:$AN$33,$AR$30:$AR$33,$AS$26,$AS$27,$AS$28,$AQ$20,$AU$19),""),"")</f>
        <v/>
      </c>
      <c r="N8820" s="95" t="str">
        <f>IF(A8820&lt;&gt;"",IF(MID(C8820,1,1)="r",SigmaEpsReinf(J8820,$AS$42:$AS$43,$AS$41,$AS$39,$AS$40,$AQ$38),""),"")</f>
        <v/>
      </c>
      <c r="Q8820" s="92" t="str">
        <f t="shared" si="1386"/>
        <v/>
      </c>
      <c r="R8820" s="92" t="str">
        <f t="shared" si="1387"/>
        <v/>
      </c>
      <c r="U8820" s="5"/>
      <c r="V8820" s="5"/>
      <c r="W8820" s="94" t="str">
        <f t="shared" si="1385"/>
        <v/>
      </c>
      <c r="X8820" s="94" t="str">
        <f t="shared" si="1388"/>
        <v/>
      </c>
      <c r="Y8820" s="5"/>
      <c r="BK8820" s="8"/>
      <c r="BL8820" s="5"/>
      <c r="BM8820" s="5"/>
      <c r="BN8820" s="5"/>
      <c r="BO8820" s="5"/>
      <c r="BP8820" s="1"/>
      <c r="BQ8820" s="1"/>
      <c r="BR8820" s="1"/>
      <c r="BS8820" s="1"/>
      <c r="BT8820" s="1"/>
      <c r="BU8820" s="4"/>
      <c r="BV8820" s="1"/>
      <c r="BW8820" s="3"/>
      <c r="BX8820" s="4"/>
      <c r="BY8820" s="5"/>
      <c r="BZ8820" s="5"/>
      <c r="CA8820" s="5"/>
      <c r="CB8820" s="5"/>
      <c r="CC8820" s="5"/>
      <c r="CD8820" s="43"/>
    </row>
    <row r="8821" spans="1:82" x14ac:dyDescent="0.25">
      <c r="A8821" s="8"/>
      <c r="B8821" s="5"/>
      <c r="C8821" s="5"/>
      <c r="D8821" s="5"/>
      <c r="E8821" s="5"/>
      <c r="F8821" s="94" t="str">
        <f t="shared" si="1379"/>
        <v/>
      </c>
      <c r="G8821" s="94" t="str">
        <f t="shared" si="1380"/>
        <v/>
      </c>
      <c r="H8821" s="127" t="str">
        <f>IF(A8821&lt;&gt;"",IF(MID(C8821,1,1)="c",$AS$26,IF(MID(C8821,1,1)="r",$AS$41,IF(MID(C8821,1,1)="p",#REF!,#REF!))),"")</f>
        <v/>
      </c>
      <c r="I8821" s="92" t="str">
        <f t="shared" si="1381"/>
        <v/>
      </c>
      <c r="J8821" s="92" t="str">
        <f t="shared" si="1382"/>
        <v/>
      </c>
      <c r="K8821" s="92" t="str">
        <f t="shared" si="1383"/>
        <v/>
      </c>
      <c r="L8821" s="92" t="str">
        <f t="shared" si="1384"/>
        <v/>
      </c>
      <c r="M8821" s="95" t="str">
        <f>IF(A8821&lt;&gt;"",IF(MID(C8821,1,1)="c",SigmaEpsConcrete(I8821,$AN$30:$AN$33,$AR$30:$AR$33,$AS$26,$AS$27,$AS$28,$AQ$20,$AU$19),""),"")</f>
        <v/>
      </c>
      <c r="N8821" s="95" t="str">
        <f>IF(A8821&lt;&gt;"",IF(MID(C8821,1,1)="r",SigmaEpsReinf(J8821,$AS$42:$AS$43,$AS$41,$AS$39,$AS$40,$AQ$38),""),"")</f>
        <v/>
      </c>
      <c r="Q8821" s="92" t="str">
        <f t="shared" si="1386"/>
        <v/>
      </c>
      <c r="R8821" s="92" t="str">
        <f t="shared" si="1387"/>
        <v/>
      </c>
      <c r="U8821" s="5"/>
      <c r="V8821" s="5"/>
      <c r="W8821" s="94" t="str">
        <f t="shared" si="1385"/>
        <v/>
      </c>
      <c r="X8821" s="94" t="str">
        <f t="shared" si="1388"/>
        <v/>
      </c>
      <c r="Y8821" s="5"/>
      <c r="BK8821" s="8"/>
      <c r="BL8821" s="5"/>
      <c r="BM8821" s="5"/>
      <c r="BN8821" s="5"/>
      <c r="BO8821" s="5"/>
      <c r="BP8821" s="1"/>
      <c r="BQ8821" s="1"/>
      <c r="BR8821" s="1"/>
      <c r="BS8821" s="1"/>
      <c r="BT8821" s="1"/>
      <c r="BU8821" s="4"/>
      <c r="BV8821" s="1"/>
      <c r="BW8821" s="3"/>
      <c r="BX8821" s="4"/>
      <c r="BY8821" s="5"/>
      <c r="BZ8821" s="5"/>
      <c r="CA8821" s="5"/>
      <c r="CB8821" s="5"/>
      <c r="CC8821" s="5"/>
      <c r="CD8821" s="43"/>
    </row>
    <row r="8822" spans="1:82" x14ac:dyDescent="0.25">
      <c r="A8822" s="8"/>
      <c r="B8822" s="5"/>
      <c r="C8822" s="5"/>
      <c r="D8822" s="5"/>
      <c r="E8822" s="5"/>
      <c r="F8822" s="94" t="str">
        <f t="shared" si="1379"/>
        <v/>
      </c>
      <c r="G8822" s="94" t="str">
        <f t="shared" si="1380"/>
        <v/>
      </c>
      <c r="H8822" s="127" t="str">
        <f>IF(A8822&lt;&gt;"",IF(MID(C8822,1,1)="c",$AS$26,IF(MID(C8822,1,1)="r",$AS$41,IF(MID(C8822,1,1)="p",#REF!,#REF!))),"")</f>
        <v/>
      </c>
      <c r="I8822" s="92" t="str">
        <f t="shared" si="1381"/>
        <v/>
      </c>
      <c r="J8822" s="92" t="str">
        <f t="shared" si="1382"/>
        <v/>
      </c>
      <c r="K8822" s="92" t="str">
        <f t="shared" si="1383"/>
        <v/>
      </c>
      <c r="L8822" s="92" t="str">
        <f t="shared" si="1384"/>
        <v/>
      </c>
      <c r="M8822" s="95" t="str">
        <f>IF(A8822&lt;&gt;"",IF(MID(C8822,1,1)="c",SigmaEpsConcrete(I8822,$AN$30:$AN$33,$AR$30:$AR$33,$AS$26,$AS$27,$AS$28,$AQ$20,$AU$19),""),"")</f>
        <v/>
      </c>
      <c r="N8822" s="95" t="str">
        <f>IF(A8822&lt;&gt;"",IF(MID(C8822,1,1)="r",SigmaEpsReinf(J8822,$AS$42:$AS$43,$AS$41,$AS$39,$AS$40,$AQ$38),""),"")</f>
        <v/>
      </c>
      <c r="Q8822" s="92" t="str">
        <f t="shared" si="1386"/>
        <v/>
      </c>
      <c r="R8822" s="92" t="str">
        <f t="shared" si="1387"/>
        <v/>
      </c>
      <c r="U8822" s="5"/>
      <c r="V8822" s="5"/>
      <c r="W8822" s="94" t="str">
        <f t="shared" si="1385"/>
        <v/>
      </c>
      <c r="X8822" s="94" t="str">
        <f t="shared" si="1388"/>
        <v/>
      </c>
      <c r="Y8822" s="5"/>
      <c r="BK8822" s="8"/>
      <c r="BL8822" s="5"/>
      <c r="BM8822" s="5"/>
      <c r="BN8822" s="5"/>
      <c r="BO8822" s="5"/>
      <c r="BP8822" s="1"/>
      <c r="BQ8822" s="1"/>
      <c r="BR8822" s="1"/>
      <c r="BS8822" s="1"/>
      <c r="BT8822" s="1"/>
      <c r="BU8822" s="4"/>
      <c r="BV8822" s="1"/>
      <c r="BW8822" s="3"/>
      <c r="BX8822" s="4"/>
      <c r="BY8822" s="5"/>
      <c r="BZ8822" s="5"/>
      <c r="CA8822" s="5"/>
      <c r="CB8822" s="5"/>
      <c r="CC8822" s="5"/>
      <c r="CD8822" s="43"/>
    </row>
    <row r="8823" spans="1:82" x14ac:dyDescent="0.25">
      <c r="A8823" s="8"/>
      <c r="B8823" s="5"/>
      <c r="C8823" s="5"/>
      <c r="D8823" s="5"/>
      <c r="E8823" s="5"/>
      <c r="F8823" s="94" t="str">
        <f t="shared" si="1379"/>
        <v/>
      </c>
      <c r="G8823" s="94" t="str">
        <f t="shared" si="1380"/>
        <v/>
      </c>
      <c r="H8823" s="127" t="str">
        <f>IF(A8823&lt;&gt;"",IF(MID(C8823,1,1)="c",$AS$26,IF(MID(C8823,1,1)="r",$AS$41,IF(MID(C8823,1,1)="p",#REF!,#REF!))),"")</f>
        <v/>
      </c>
      <c r="I8823" s="92" t="str">
        <f t="shared" si="1381"/>
        <v/>
      </c>
      <c r="J8823" s="92" t="str">
        <f t="shared" si="1382"/>
        <v/>
      </c>
      <c r="K8823" s="92" t="str">
        <f t="shared" si="1383"/>
        <v/>
      </c>
      <c r="L8823" s="92" t="str">
        <f t="shared" si="1384"/>
        <v/>
      </c>
      <c r="M8823" s="95" t="str">
        <f>IF(A8823&lt;&gt;"",IF(MID(C8823,1,1)="c",SigmaEpsConcrete(I8823,$AN$30:$AN$33,$AR$30:$AR$33,$AS$26,$AS$27,$AS$28,$AQ$20,$AU$19),""),"")</f>
        <v/>
      </c>
      <c r="N8823" s="95" t="str">
        <f>IF(A8823&lt;&gt;"",IF(MID(C8823,1,1)="r",SigmaEpsReinf(J8823,$AS$42:$AS$43,$AS$41,$AS$39,$AS$40,$AQ$38),""),"")</f>
        <v/>
      </c>
      <c r="Q8823" s="92" t="str">
        <f t="shared" si="1386"/>
        <v/>
      </c>
      <c r="R8823" s="92" t="str">
        <f t="shared" si="1387"/>
        <v/>
      </c>
      <c r="U8823" s="5"/>
      <c r="V8823" s="5"/>
      <c r="W8823" s="94" t="str">
        <f t="shared" si="1385"/>
        <v/>
      </c>
      <c r="X8823" s="94" t="str">
        <f t="shared" si="1388"/>
        <v/>
      </c>
      <c r="Y8823" s="5"/>
      <c r="BK8823" s="8"/>
      <c r="BL8823" s="5"/>
      <c r="BM8823" s="5"/>
      <c r="BN8823" s="5"/>
      <c r="BO8823" s="5"/>
      <c r="BP8823" s="1"/>
      <c r="BQ8823" s="1"/>
      <c r="BR8823" s="1"/>
      <c r="BS8823" s="1"/>
      <c r="BT8823" s="1"/>
      <c r="BU8823" s="4"/>
      <c r="BV8823" s="1"/>
      <c r="BW8823" s="3"/>
      <c r="BX8823" s="4"/>
      <c r="BY8823" s="5"/>
      <c r="BZ8823" s="5"/>
      <c r="CA8823" s="5"/>
      <c r="CB8823" s="5"/>
      <c r="CC8823" s="5"/>
      <c r="CD8823" s="43"/>
    </row>
    <row r="8824" spans="1:82" x14ac:dyDescent="0.25">
      <c r="A8824" s="8"/>
      <c r="B8824" s="5"/>
      <c r="C8824" s="5"/>
      <c r="D8824" s="5"/>
      <c r="E8824" s="5"/>
      <c r="F8824" s="94" t="str">
        <f t="shared" si="1379"/>
        <v/>
      </c>
      <c r="G8824" s="94" t="str">
        <f t="shared" si="1380"/>
        <v/>
      </c>
      <c r="H8824" s="127" t="str">
        <f>IF(A8824&lt;&gt;"",IF(MID(C8824,1,1)="c",$AS$26,IF(MID(C8824,1,1)="r",$AS$41,IF(MID(C8824,1,1)="p",#REF!,#REF!))),"")</f>
        <v/>
      </c>
      <c r="I8824" s="92" t="str">
        <f t="shared" si="1381"/>
        <v/>
      </c>
      <c r="J8824" s="92" t="str">
        <f t="shared" si="1382"/>
        <v/>
      </c>
      <c r="K8824" s="92" t="str">
        <f t="shared" si="1383"/>
        <v/>
      </c>
      <c r="L8824" s="92" t="str">
        <f t="shared" si="1384"/>
        <v/>
      </c>
      <c r="M8824" s="95" t="str">
        <f>IF(A8824&lt;&gt;"",IF(MID(C8824,1,1)="c",SigmaEpsConcrete(I8824,$AN$30:$AN$33,$AR$30:$AR$33,$AS$26,$AS$27,$AS$28,$AQ$20,$AU$19),""),"")</f>
        <v/>
      </c>
      <c r="N8824" s="95" t="str">
        <f>IF(A8824&lt;&gt;"",IF(MID(C8824,1,1)="r",SigmaEpsReinf(J8824,$AS$42:$AS$43,$AS$41,$AS$39,$AS$40,$AQ$38),""),"")</f>
        <v/>
      </c>
      <c r="Q8824" s="92" t="str">
        <f t="shared" si="1386"/>
        <v/>
      </c>
      <c r="R8824" s="92" t="str">
        <f t="shared" si="1387"/>
        <v/>
      </c>
      <c r="U8824" s="5"/>
      <c r="V8824" s="5"/>
      <c r="W8824" s="94" t="str">
        <f t="shared" si="1385"/>
        <v/>
      </c>
      <c r="X8824" s="94" t="str">
        <f t="shared" si="1388"/>
        <v/>
      </c>
      <c r="Y8824" s="5"/>
      <c r="BK8824" s="8"/>
      <c r="BL8824" s="5"/>
      <c r="BM8824" s="5"/>
      <c r="BN8824" s="5"/>
      <c r="BO8824" s="5"/>
      <c r="BP8824" s="1"/>
      <c r="BQ8824" s="1"/>
      <c r="BR8824" s="1"/>
      <c r="BS8824" s="1"/>
      <c r="BT8824" s="1"/>
      <c r="BU8824" s="4"/>
      <c r="BV8824" s="1"/>
      <c r="BW8824" s="3"/>
      <c r="BX8824" s="4"/>
      <c r="BY8824" s="5"/>
      <c r="BZ8824" s="5"/>
      <c r="CA8824" s="5"/>
      <c r="CB8824" s="5"/>
      <c r="CC8824" s="5"/>
      <c r="CD8824" s="43"/>
    </row>
    <row r="8825" spans="1:82" x14ac:dyDescent="0.25">
      <c r="A8825" s="8"/>
      <c r="B8825" s="5"/>
      <c r="C8825" s="5"/>
      <c r="D8825" s="5"/>
      <c r="E8825" s="5"/>
      <c r="F8825" s="94" t="str">
        <f t="shared" si="1379"/>
        <v/>
      </c>
      <c r="G8825" s="94" t="str">
        <f t="shared" si="1380"/>
        <v/>
      </c>
      <c r="H8825" s="127" t="str">
        <f>IF(A8825&lt;&gt;"",IF(MID(C8825,1,1)="c",$AS$26,IF(MID(C8825,1,1)="r",$AS$41,IF(MID(C8825,1,1)="p",#REF!,#REF!))),"")</f>
        <v/>
      </c>
      <c r="I8825" s="92" t="str">
        <f t="shared" si="1381"/>
        <v/>
      </c>
      <c r="J8825" s="92" t="str">
        <f t="shared" si="1382"/>
        <v/>
      </c>
      <c r="K8825" s="92" t="str">
        <f t="shared" si="1383"/>
        <v/>
      </c>
      <c r="L8825" s="92" t="str">
        <f t="shared" si="1384"/>
        <v/>
      </c>
      <c r="M8825" s="95" t="str">
        <f>IF(A8825&lt;&gt;"",IF(MID(C8825,1,1)="c",SigmaEpsConcrete(I8825,$AN$30:$AN$33,$AR$30:$AR$33,$AS$26,$AS$27,$AS$28,$AQ$20,$AU$19),""),"")</f>
        <v/>
      </c>
      <c r="N8825" s="95" t="str">
        <f>IF(A8825&lt;&gt;"",IF(MID(C8825,1,1)="r",SigmaEpsReinf(J8825,$AS$42:$AS$43,$AS$41,$AS$39,$AS$40,$AQ$38),""),"")</f>
        <v/>
      </c>
      <c r="Q8825" s="92" t="str">
        <f t="shared" si="1386"/>
        <v/>
      </c>
      <c r="R8825" s="92" t="str">
        <f t="shared" si="1387"/>
        <v/>
      </c>
      <c r="U8825" s="5"/>
      <c r="V8825" s="5"/>
      <c r="W8825" s="94" t="str">
        <f t="shared" si="1385"/>
        <v/>
      </c>
      <c r="X8825" s="94" t="str">
        <f t="shared" si="1388"/>
        <v/>
      </c>
      <c r="Y8825" s="5"/>
      <c r="BK8825" s="8"/>
      <c r="BL8825" s="5"/>
      <c r="BM8825" s="5"/>
      <c r="BN8825" s="5"/>
      <c r="BO8825" s="5"/>
      <c r="BP8825" s="1"/>
      <c r="BQ8825" s="1"/>
      <c r="BR8825" s="1"/>
      <c r="BS8825" s="1"/>
      <c r="BT8825" s="1"/>
      <c r="BU8825" s="4"/>
      <c r="BV8825" s="1"/>
      <c r="BW8825" s="3"/>
      <c r="BX8825" s="4"/>
      <c r="BY8825" s="5"/>
      <c r="BZ8825" s="5"/>
      <c r="CA8825" s="5"/>
      <c r="CB8825" s="5"/>
      <c r="CC8825" s="5"/>
      <c r="CD8825" s="43"/>
    </row>
    <row r="8826" spans="1:82" x14ac:dyDescent="0.25">
      <c r="A8826" s="8"/>
      <c r="B8826" s="5"/>
      <c r="C8826" s="5"/>
      <c r="D8826" s="5"/>
      <c r="E8826" s="5"/>
      <c r="F8826" s="94" t="str">
        <f t="shared" si="1379"/>
        <v/>
      </c>
      <c r="G8826" s="94" t="str">
        <f t="shared" si="1380"/>
        <v/>
      </c>
      <c r="H8826" s="127" t="str">
        <f>IF(A8826&lt;&gt;"",IF(MID(C8826,1,1)="c",$AS$26,IF(MID(C8826,1,1)="r",$AS$41,IF(MID(C8826,1,1)="p",#REF!,#REF!))),"")</f>
        <v/>
      </c>
      <c r="I8826" s="92" t="str">
        <f t="shared" si="1381"/>
        <v/>
      </c>
      <c r="J8826" s="92" t="str">
        <f t="shared" si="1382"/>
        <v/>
      </c>
      <c r="K8826" s="92" t="str">
        <f t="shared" si="1383"/>
        <v/>
      </c>
      <c r="L8826" s="92" t="str">
        <f t="shared" si="1384"/>
        <v/>
      </c>
      <c r="M8826" s="95" t="str">
        <f>IF(A8826&lt;&gt;"",IF(MID(C8826,1,1)="c",SigmaEpsConcrete(I8826,$AN$30:$AN$33,$AR$30:$AR$33,$AS$26,$AS$27,$AS$28,$AQ$20,$AU$19),""),"")</f>
        <v/>
      </c>
      <c r="N8826" s="95" t="str">
        <f>IF(A8826&lt;&gt;"",IF(MID(C8826,1,1)="r",SigmaEpsReinf(J8826,$AS$42:$AS$43,$AS$41,$AS$39,$AS$40,$AQ$38),""),"")</f>
        <v/>
      </c>
      <c r="Q8826" s="92" t="str">
        <f t="shared" si="1386"/>
        <v/>
      </c>
      <c r="R8826" s="92" t="str">
        <f t="shared" si="1387"/>
        <v/>
      </c>
      <c r="U8826" s="5"/>
      <c r="V8826" s="5"/>
      <c r="W8826" s="94" t="str">
        <f t="shared" si="1385"/>
        <v/>
      </c>
      <c r="X8826" s="94" t="str">
        <f t="shared" si="1388"/>
        <v/>
      </c>
      <c r="Y8826" s="5"/>
      <c r="BK8826" s="8"/>
      <c r="BL8826" s="5"/>
      <c r="BM8826" s="5"/>
      <c r="BN8826" s="5"/>
      <c r="BO8826" s="5"/>
      <c r="BP8826" s="1"/>
      <c r="BQ8826" s="1"/>
      <c r="BR8826" s="1"/>
      <c r="BS8826" s="1"/>
      <c r="BT8826" s="1"/>
      <c r="BU8826" s="4"/>
      <c r="BV8826" s="1"/>
      <c r="BW8826" s="3"/>
      <c r="BX8826" s="4"/>
      <c r="BY8826" s="5"/>
      <c r="BZ8826" s="5"/>
      <c r="CA8826" s="5"/>
      <c r="CB8826" s="5"/>
      <c r="CC8826" s="5"/>
      <c r="CD8826" s="43"/>
    </row>
    <row r="8827" spans="1:82" x14ac:dyDescent="0.25">
      <c r="A8827" s="8"/>
      <c r="B8827" s="5"/>
      <c r="C8827" s="5"/>
      <c r="D8827" s="5"/>
      <c r="E8827" s="5"/>
      <c r="F8827" s="94" t="str">
        <f t="shared" si="1379"/>
        <v/>
      </c>
      <c r="G8827" s="94" t="str">
        <f t="shared" si="1380"/>
        <v/>
      </c>
      <c r="H8827" s="127" t="str">
        <f>IF(A8827&lt;&gt;"",IF(MID(C8827,1,1)="c",$AS$26,IF(MID(C8827,1,1)="r",$AS$41,IF(MID(C8827,1,1)="p",#REF!,#REF!))),"")</f>
        <v/>
      </c>
      <c r="I8827" s="92" t="str">
        <f t="shared" si="1381"/>
        <v/>
      </c>
      <c r="J8827" s="92" t="str">
        <f t="shared" si="1382"/>
        <v/>
      </c>
      <c r="K8827" s="92" t="str">
        <f t="shared" si="1383"/>
        <v/>
      </c>
      <c r="L8827" s="92" t="str">
        <f t="shared" si="1384"/>
        <v/>
      </c>
      <c r="M8827" s="95" t="str">
        <f>IF(A8827&lt;&gt;"",IF(MID(C8827,1,1)="c",SigmaEpsConcrete(I8827,$AN$30:$AN$33,$AR$30:$AR$33,$AS$26,$AS$27,$AS$28,$AQ$20,$AU$19),""),"")</f>
        <v/>
      </c>
      <c r="N8827" s="95" t="str">
        <f>IF(A8827&lt;&gt;"",IF(MID(C8827,1,1)="r",SigmaEpsReinf(J8827,$AS$42:$AS$43,$AS$41,$AS$39,$AS$40,$AQ$38),""),"")</f>
        <v/>
      </c>
      <c r="Q8827" s="92" t="str">
        <f t="shared" si="1386"/>
        <v/>
      </c>
      <c r="R8827" s="92" t="str">
        <f t="shared" si="1387"/>
        <v/>
      </c>
      <c r="U8827" s="5"/>
      <c r="V8827" s="5"/>
      <c r="W8827" s="94" t="str">
        <f t="shared" si="1385"/>
        <v/>
      </c>
      <c r="X8827" s="94" t="str">
        <f t="shared" si="1388"/>
        <v/>
      </c>
      <c r="Y8827" s="5"/>
      <c r="BK8827" s="8"/>
      <c r="BL8827" s="5"/>
      <c r="BM8827" s="5"/>
      <c r="BN8827" s="5"/>
      <c r="BO8827" s="5"/>
      <c r="BP8827" s="1"/>
      <c r="BQ8827" s="1"/>
      <c r="BR8827" s="1"/>
      <c r="BS8827" s="1"/>
      <c r="BT8827" s="1"/>
      <c r="BU8827" s="4"/>
      <c r="BV8827" s="1"/>
      <c r="BW8827" s="3"/>
      <c r="BX8827" s="4"/>
      <c r="BY8827" s="5"/>
      <c r="BZ8827" s="5"/>
      <c r="CA8827" s="5"/>
      <c r="CB8827" s="5"/>
      <c r="CC8827" s="5"/>
      <c r="CD8827" s="43"/>
    </row>
    <row r="8828" spans="1:82" x14ac:dyDescent="0.25">
      <c r="A8828" s="8"/>
      <c r="B8828" s="5"/>
      <c r="C8828" s="5"/>
      <c r="D8828" s="5"/>
      <c r="E8828" s="5"/>
      <c r="F8828" s="94" t="str">
        <f t="shared" si="1379"/>
        <v/>
      </c>
      <c r="G8828" s="94" t="str">
        <f t="shared" si="1380"/>
        <v/>
      </c>
      <c r="H8828" s="127" t="str">
        <f>IF(A8828&lt;&gt;"",IF(MID(C8828,1,1)="c",$AS$26,IF(MID(C8828,1,1)="r",$AS$41,IF(MID(C8828,1,1)="p",#REF!,#REF!))),"")</f>
        <v/>
      </c>
      <c r="I8828" s="92" t="str">
        <f t="shared" si="1381"/>
        <v/>
      </c>
      <c r="J8828" s="92" t="str">
        <f t="shared" si="1382"/>
        <v/>
      </c>
      <c r="K8828" s="92" t="str">
        <f t="shared" si="1383"/>
        <v/>
      </c>
      <c r="L8828" s="92" t="str">
        <f t="shared" si="1384"/>
        <v/>
      </c>
      <c r="M8828" s="95" t="str">
        <f>IF(A8828&lt;&gt;"",IF(MID(C8828,1,1)="c",SigmaEpsConcrete(I8828,$AN$30:$AN$33,$AR$30:$AR$33,$AS$26,$AS$27,$AS$28,$AQ$20,$AU$19),""),"")</f>
        <v/>
      </c>
      <c r="N8828" s="95" t="str">
        <f>IF(A8828&lt;&gt;"",IF(MID(C8828,1,1)="r",SigmaEpsReinf(J8828,$AS$42:$AS$43,$AS$41,$AS$39,$AS$40,$AQ$38),""),"")</f>
        <v/>
      </c>
      <c r="Q8828" s="92" t="str">
        <f t="shared" si="1386"/>
        <v/>
      </c>
      <c r="R8828" s="92" t="str">
        <f t="shared" si="1387"/>
        <v/>
      </c>
      <c r="U8828" s="5"/>
      <c r="V8828" s="5"/>
      <c r="W8828" s="94" t="str">
        <f t="shared" si="1385"/>
        <v/>
      </c>
      <c r="X8828" s="94" t="str">
        <f t="shared" si="1388"/>
        <v/>
      </c>
      <c r="Y8828" s="5"/>
      <c r="BK8828" s="8"/>
      <c r="BL8828" s="5"/>
      <c r="BM8828" s="5"/>
      <c r="BN8828" s="5"/>
      <c r="BO8828" s="5"/>
      <c r="BP8828" s="1"/>
      <c r="BQ8828" s="1"/>
      <c r="BR8828" s="1"/>
      <c r="BS8828" s="1"/>
      <c r="BT8828" s="1"/>
      <c r="BU8828" s="4"/>
      <c r="BV8828" s="1"/>
      <c r="BW8828" s="3"/>
      <c r="BX8828" s="4"/>
      <c r="BY8828" s="5"/>
      <c r="BZ8828" s="5"/>
      <c r="CA8828" s="5"/>
      <c r="CB8828" s="5"/>
      <c r="CC8828" s="5"/>
      <c r="CD8828" s="43"/>
    </row>
    <row r="8829" spans="1:82" x14ac:dyDescent="0.25">
      <c r="A8829" s="8"/>
      <c r="B8829" s="5"/>
      <c r="C8829" s="5"/>
      <c r="D8829" s="5"/>
      <c r="E8829" s="5"/>
      <c r="F8829" s="94" t="str">
        <f t="shared" si="1379"/>
        <v/>
      </c>
      <c r="G8829" s="94" t="str">
        <f t="shared" si="1380"/>
        <v/>
      </c>
      <c r="H8829" s="127" t="str">
        <f>IF(A8829&lt;&gt;"",IF(MID(C8829,1,1)="c",$AS$26,IF(MID(C8829,1,1)="r",$AS$41,IF(MID(C8829,1,1)="p",#REF!,#REF!))),"")</f>
        <v/>
      </c>
      <c r="I8829" s="92" t="str">
        <f t="shared" si="1381"/>
        <v/>
      </c>
      <c r="J8829" s="92" t="str">
        <f t="shared" si="1382"/>
        <v/>
      </c>
      <c r="K8829" s="92" t="str">
        <f t="shared" si="1383"/>
        <v/>
      </c>
      <c r="L8829" s="92" t="str">
        <f t="shared" si="1384"/>
        <v/>
      </c>
      <c r="M8829" s="95" t="str">
        <f>IF(A8829&lt;&gt;"",IF(MID(C8829,1,1)="c",SigmaEpsConcrete(I8829,$AN$30:$AN$33,$AR$30:$AR$33,$AS$26,$AS$27,$AS$28,$AQ$20,$AU$19),""),"")</f>
        <v/>
      </c>
      <c r="N8829" s="95" t="str">
        <f>IF(A8829&lt;&gt;"",IF(MID(C8829,1,1)="r",SigmaEpsReinf(J8829,$AS$42:$AS$43,$AS$41,$AS$39,$AS$40,$AQ$38),""),"")</f>
        <v/>
      </c>
      <c r="Q8829" s="92" t="str">
        <f t="shared" si="1386"/>
        <v/>
      </c>
      <c r="R8829" s="92" t="str">
        <f t="shared" si="1387"/>
        <v/>
      </c>
      <c r="U8829" s="5"/>
      <c r="V8829" s="5"/>
      <c r="W8829" s="94" t="str">
        <f t="shared" si="1385"/>
        <v/>
      </c>
      <c r="X8829" s="94" t="str">
        <f t="shared" si="1388"/>
        <v/>
      </c>
      <c r="Y8829" s="5"/>
      <c r="BK8829" s="8"/>
      <c r="BL8829" s="5"/>
      <c r="BM8829" s="5"/>
      <c r="BN8829" s="5"/>
      <c r="BO8829" s="5"/>
      <c r="BP8829" s="1"/>
      <c r="BQ8829" s="1"/>
      <c r="BR8829" s="1"/>
      <c r="BS8829" s="1"/>
      <c r="BT8829" s="1"/>
      <c r="BU8829" s="4"/>
      <c r="BV8829" s="1"/>
      <c r="BW8829" s="3"/>
      <c r="BX8829" s="4"/>
      <c r="BY8829" s="5"/>
      <c r="BZ8829" s="5"/>
      <c r="CA8829" s="5"/>
      <c r="CB8829" s="5"/>
      <c r="CC8829" s="5"/>
      <c r="CD8829" s="43"/>
    </row>
    <row r="8830" spans="1:82" x14ac:dyDescent="0.25">
      <c r="A8830" s="8"/>
      <c r="B8830" s="5"/>
      <c r="C8830" s="5"/>
      <c r="D8830" s="5"/>
      <c r="E8830" s="5"/>
      <c r="F8830" s="94" t="str">
        <f t="shared" si="1379"/>
        <v/>
      </c>
      <c r="G8830" s="94" t="str">
        <f t="shared" si="1380"/>
        <v/>
      </c>
      <c r="H8830" s="127" t="str">
        <f>IF(A8830&lt;&gt;"",IF(MID(C8830,1,1)="c",$AS$26,IF(MID(C8830,1,1)="r",$AS$41,IF(MID(C8830,1,1)="p",#REF!,#REF!))),"")</f>
        <v/>
      </c>
      <c r="I8830" s="92" t="str">
        <f t="shared" si="1381"/>
        <v/>
      </c>
      <c r="J8830" s="92" t="str">
        <f t="shared" si="1382"/>
        <v/>
      </c>
      <c r="K8830" s="92" t="str">
        <f t="shared" si="1383"/>
        <v/>
      </c>
      <c r="L8830" s="92" t="str">
        <f t="shared" si="1384"/>
        <v/>
      </c>
      <c r="M8830" s="95" t="str">
        <f>IF(A8830&lt;&gt;"",IF(MID(C8830,1,1)="c",SigmaEpsConcrete(I8830,$AN$30:$AN$33,$AR$30:$AR$33,$AS$26,$AS$27,$AS$28,$AQ$20,$AU$19),""),"")</f>
        <v/>
      </c>
      <c r="N8830" s="95" t="str">
        <f>IF(A8830&lt;&gt;"",IF(MID(C8830,1,1)="r",SigmaEpsReinf(J8830,$AS$42:$AS$43,$AS$41,$AS$39,$AS$40,$AQ$38),""),"")</f>
        <v/>
      </c>
      <c r="Q8830" s="92" t="str">
        <f t="shared" si="1386"/>
        <v/>
      </c>
      <c r="R8830" s="92" t="str">
        <f t="shared" si="1387"/>
        <v/>
      </c>
      <c r="U8830" s="5"/>
      <c r="V8830" s="5"/>
      <c r="W8830" s="94" t="str">
        <f t="shared" si="1385"/>
        <v/>
      </c>
      <c r="X8830" s="94" t="str">
        <f t="shared" si="1388"/>
        <v/>
      </c>
      <c r="Y8830" s="5"/>
      <c r="BK8830" s="8"/>
      <c r="BL8830" s="5"/>
      <c r="BM8830" s="5"/>
      <c r="BN8830" s="5"/>
      <c r="BO8830" s="5"/>
      <c r="BP8830" s="1"/>
      <c r="BQ8830" s="1"/>
      <c r="BR8830" s="1"/>
      <c r="BS8830" s="1"/>
      <c r="BT8830" s="1"/>
      <c r="BU8830" s="4"/>
      <c r="BV8830" s="1"/>
      <c r="BW8830" s="3"/>
      <c r="BX8830" s="4"/>
      <c r="BY8830" s="5"/>
      <c r="BZ8830" s="5"/>
      <c r="CA8830" s="5"/>
      <c r="CB8830" s="5"/>
      <c r="CC8830" s="5"/>
      <c r="CD8830" s="43"/>
    </row>
    <row r="8831" spans="1:82" x14ac:dyDescent="0.25">
      <c r="A8831" s="8"/>
      <c r="B8831" s="5"/>
      <c r="C8831" s="5"/>
      <c r="D8831" s="5"/>
      <c r="E8831" s="5"/>
      <c r="F8831" s="94" t="str">
        <f t="shared" si="1379"/>
        <v/>
      </c>
      <c r="G8831" s="94" t="str">
        <f t="shared" si="1380"/>
        <v/>
      </c>
      <c r="H8831" s="127" t="str">
        <f>IF(A8831&lt;&gt;"",IF(MID(C8831,1,1)="c",$AS$26,IF(MID(C8831,1,1)="r",$AS$41,IF(MID(C8831,1,1)="p",#REF!,#REF!))),"")</f>
        <v/>
      </c>
      <c r="I8831" s="92" t="str">
        <f t="shared" si="1381"/>
        <v/>
      </c>
      <c r="J8831" s="92" t="str">
        <f t="shared" si="1382"/>
        <v/>
      </c>
      <c r="K8831" s="92" t="str">
        <f t="shared" si="1383"/>
        <v/>
      </c>
      <c r="L8831" s="92" t="str">
        <f t="shared" si="1384"/>
        <v/>
      </c>
      <c r="M8831" s="95" t="str">
        <f>IF(A8831&lt;&gt;"",IF(MID(C8831,1,1)="c",SigmaEpsConcrete(I8831,$AN$30:$AN$33,$AR$30:$AR$33,$AS$26,$AS$27,$AS$28,$AQ$20,$AU$19),""),"")</f>
        <v/>
      </c>
      <c r="N8831" s="95" t="str">
        <f>IF(A8831&lt;&gt;"",IF(MID(C8831,1,1)="r",SigmaEpsReinf(J8831,$AS$42:$AS$43,$AS$41,$AS$39,$AS$40,$AQ$38),""),"")</f>
        <v/>
      </c>
      <c r="Q8831" s="92" t="str">
        <f t="shared" si="1386"/>
        <v/>
      </c>
      <c r="R8831" s="92" t="str">
        <f t="shared" si="1387"/>
        <v/>
      </c>
      <c r="U8831" s="5"/>
      <c r="V8831" s="5"/>
      <c r="W8831" s="94" t="str">
        <f t="shared" si="1385"/>
        <v/>
      </c>
      <c r="X8831" s="94" t="str">
        <f t="shared" si="1388"/>
        <v/>
      </c>
      <c r="Y8831" s="5"/>
      <c r="BK8831" s="8"/>
      <c r="BL8831" s="5"/>
      <c r="BM8831" s="5"/>
      <c r="BN8831" s="5"/>
      <c r="BO8831" s="5"/>
      <c r="BP8831" s="1"/>
      <c r="BQ8831" s="1"/>
      <c r="BR8831" s="1"/>
      <c r="BS8831" s="1"/>
      <c r="BT8831" s="1"/>
      <c r="BU8831" s="4"/>
      <c r="BV8831" s="1"/>
      <c r="BW8831" s="3"/>
      <c r="BX8831" s="4"/>
      <c r="BY8831" s="5"/>
      <c r="BZ8831" s="5"/>
      <c r="CA8831" s="5"/>
      <c r="CB8831" s="5"/>
      <c r="CC8831" s="5"/>
      <c r="CD8831" s="43"/>
    </row>
    <row r="8832" spans="1:82" x14ac:dyDescent="0.25">
      <c r="A8832" s="8"/>
      <c r="B8832" s="5"/>
      <c r="C8832" s="5"/>
      <c r="D8832" s="5"/>
      <c r="E8832" s="5"/>
      <c r="F8832" s="94" t="str">
        <f t="shared" si="1379"/>
        <v/>
      </c>
      <c r="G8832" s="94" t="str">
        <f t="shared" si="1380"/>
        <v/>
      </c>
      <c r="H8832" s="127" t="str">
        <f>IF(A8832&lt;&gt;"",IF(MID(C8832,1,1)="c",$AS$26,IF(MID(C8832,1,1)="r",$AS$41,IF(MID(C8832,1,1)="p",#REF!,#REF!))),"")</f>
        <v/>
      </c>
      <c r="I8832" s="92" t="str">
        <f t="shared" si="1381"/>
        <v/>
      </c>
      <c r="J8832" s="92" t="str">
        <f t="shared" si="1382"/>
        <v/>
      </c>
      <c r="K8832" s="92" t="str">
        <f t="shared" si="1383"/>
        <v/>
      </c>
      <c r="L8832" s="92" t="str">
        <f t="shared" si="1384"/>
        <v/>
      </c>
      <c r="M8832" s="95" t="str">
        <f>IF(A8832&lt;&gt;"",IF(MID(C8832,1,1)="c",SigmaEpsConcrete(I8832,$AN$30:$AN$33,$AR$30:$AR$33,$AS$26,$AS$27,$AS$28,$AQ$20,$AU$19),""),"")</f>
        <v/>
      </c>
      <c r="N8832" s="95" t="str">
        <f>IF(A8832&lt;&gt;"",IF(MID(C8832,1,1)="r",SigmaEpsReinf(J8832,$AS$42:$AS$43,$AS$41,$AS$39,$AS$40,$AQ$38),""),"")</f>
        <v/>
      </c>
      <c r="Q8832" s="92" t="str">
        <f t="shared" si="1386"/>
        <v/>
      </c>
      <c r="R8832" s="92" t="str">
        <f t="shared" si="1387"/>
        <v/>
      </c>
      <c r="U8832" s="5"/>
      <c r="V8832" s="5"/>
      <c r="W8832" s="94" t="str">
        <f t="shared" si="1385"/>
        <v/>
      </c>
      <c r="X8832" s="94" t="str">
        <f t="shared" si="1388"/>
        <v/>
      </c>
      <c r="Y8832" s="5"/>
      <c r="BK8832" s="8"/>
      <c r="BL8832" s="5"/>
      <c r="BM8832" s="5"/>
      <c r="BN8832" s="5"/>
      <c r="BO8832" s="5"/>
      <c r="BP8832" s="1"/>
      <c r="BQ8832" s="1"/>
      <c r="BR8832" s="1"/>
      <c r="BS8832" s="1"/>
      <c r="BT8832" s="1"/>
      <c r="BU8832" s="4"/>
      <c r="BV8832" s="1"/>
      <c r="BW8832" s="3"/>
      <c r="BX8832" s="4"/>
      <c r="BY8832" s="5"/>
      <c r="BZ8832" s="5"/>
      <c r="CA8832" s="5"/>
      <c r="CB8832" s="5"/>
      <c r="CC8832" s="5"/>
      <c r="CD8832" s="43"/>
    </row>
    <row r="8833" spans="1:82" x14ac:dyDescent="0.25">
      <c r="A8833" s="8"/>
      <c r="B8833" s="5"/>
      <c r="C8833" s="5"/>
      <c r="D8833" s="5"/>
      <c r="E8833" s="5"/>
      <c r="F8833" s="94" t="str">
        <f t="shared" si="1379"/>
        <v/>
      </c>
      <c r="G8833" s="94" t="str">
        <f t="shared" si="1380"/>
        <v/>
      </c>
      <c r="H8833" s="127" t="str">
        <f>IF(A8833&lt;&gt;"",IF(MID(C8833,1,1)="c",$AS$26,IF(MID(C8833,1,1)="r",$AS$41,IF(MID(C8833,1,1)="p",#REF!,#REF!))),"")</f>
        <v/>
      </c>
      <c r="I8833" s="92" t="str">
        <f t="shared" si="1381"/>
        <v/>
      </c>
      <c r="J8833" s="92" t="str">
        <f t="shared" si="1382"/>
        <v/>
      </c>
      <c r="K8833" s="92" t="str">
        <f t="shared" si="1383"/>
        <v/>
      </c>
      <c r="L8833" s="92" t="str">
        <f t="shared" si="1384"/>
        <v/>
      </c>
      <c r="M8833" s="95" t="str">
        <f>IF(A8833&lt;&gt;"",IF(MID(C8833,1,1)="c",SigmaEpsConcrete(I8833,$AN$30:$AN$33,$AR$30:$AR$33,$AS$26,$AS$27,$AS$28,$AQ$20,$AU$19),""),"")</f>
        <v/>
      </c>
      <c r="N8833" s="95" t="str">
        <f>IF(A8833&lt;&gt;"",IF(MID(C8833,1,1)="r",SigmaEpsReinf(J8833,$AS$42:$AS$43,$AS$41,$AS$39,$AS$40,$AQ$38),""),"")</f>
        <v/>
      </c>
      <c r="Q8833" s="92" t="str">
        <f t="shared" si="1386"/>
        <v/>
      </c>
      <c r="R8833" s="92" t="str">
        <f t="shared" si="1387"/>
        <v/>
      </c>
      <c r="U8833" s="5"/>
      <c r="V8833" s="5"/>
      <c r="W8833" s="94" t="str">
        <f t="shared" si="1385"/>
        <v/>
      </c>
      <c r="X8833" s="94" t="str">
        <f t="shared" si="1388"/>
        <v/>
      </c>
      <c r="Y8833" s="5"/>
      <c r="BK8833" s="8"/>
      <c r="BL8833" s="5"/>
      <c r="BM8833" s="5"/>
      <c r="BN8833" s="5"/>
      <c r="BO8833" s="5"/>
      <c r="BP8833" s="1"/>
      <c r="BQ8833" s="1"/>
      <c r="BR8833" s="1"/>
      <c r="BS8833" s="1"/>
      <c r="BT8833" s="1"/>
      <c r="BU8833" s="4"/>
      <c r="BV8833" s="1"/>
      <c r="BW8833" s="3"/>
      <c r="BX8833" s="4"/>
      <c r="BY8833" s="5"/>
      <c r="BZ8833" s="5"/>
      <c r="CA8833" s="5"/>
      <c r="CB8833" s="5"/>
      <c r="CC8833" s="5"/>
      <c r="CD8833" s="43"/>
    </row>
    <row r="8834" spans="1:82" x14ac:dyDescent="0.25">
      <c r="A8834" s="8"/>
      <c r="B8834" s="5"/>
      <c r="C8834" s="5"/>
      <c r="D8834" s="5"/>
      <c r="E8834" s="5"/>
      <c r="F8834" s="94" t="str">
        <f t="shared" si="1379"/>
        <v/>
      </c>
      <c r="G8834" s="94" t="str">
        <f t="shared" si="1380"/>
        <v/>
      </c>
      <c r="H8834" s="127" t="str">
        <f>IF(A8834&lt;&gt;"",IF(MID(C8834,1,1)="c",$AS$26,IF(MID(C8834,1,1)="r",$AS$41,IF(MID(C8834,1,1)="p",#REF!,#REF!))),"")</f>
        <v/>
      </c>
      <c r="I8834" s="92" t="str">
        <f t="shared" si="1381"/>
        <v/>
      </c>
      <c r="J8834" s="92" t="str">
        <f t="shared" si="1382"/>
        <v/>
      </c>
      <c r="K8834" s="92" t="str">
        <f t="shared" si="1383"/>
        <v/>
      </c>
      <c r="L8834" s="92" t="str">
        <f t="shared" si="1384"/>
        <v/>
      </c>
      <c r="M8834" s="95" t="str">
        <f>IF(A8834&lt;&gt;"",IF(MID(C8834,1,1)="c",SigmaEpsConcrete(I8834,$AN$30:$AN$33,$AR$30:$AR$33,$AS$26,$AS$27,$AS$28,$AQ$20,$AU$19),""),"")</f>
        <v/>
      </c>
      <c r="N8834" s="95" t="str">
        <f>IF(A8834&lt;&gt;"",IF(MID(C8834,1,1)="r",SigmaEpsReinf(J8834,$AS$42:$AS$43,$AS$41,$AS$39,$AS$40,$AQ$38),""),"")</f>
        <v/>
      </c>
      <c r="Q8834" s="92" t="str">
        <f t="shared" si="1386"/>
        <v/>
      </c>
      <c r="R8834" s="92" t="str">
        <f t="shared" si="1387"/>
        <v/>
      </c>
      <c r="U8834" s="5"/>
      <c r="V8834" s="5"/>
      <c r="W8834" s="94" t="str">
        <f t="shared" si="1385"/>
        <v/>
      </c>
      <c r="X8834" s="94" t="str">
        <f t="shared" si="1388"/>
        <v/>
      </c>
      <c r="Y8834" s="5"/>
      <c r="BK8834" s="8"/>
      <c r="BL8834" s="5"/>
      <c r="BM8834" s="5"/>
      <c r="BN8834" s="5"/>
      <c r="BO8834" s="5"/>
      <c r="BP8834" s="1"/>
      <c r="BQ8834" s="1"/>
      <c r="BR8834" s="1"/>
      <c r="BS8834" s="1"/>
      <c r="BT8834" s="1"/>
      <c r="BU8834" s="4"/>
      <c r="BV8834" s="1"/>
      <c r="BW8834" s="3"/>
      <c r="BX8834" s="4"/>
      <c r="BY8834" s="5"/>
      <c r="BZ8834" s="5"/>
      <c r="CA8834" s="5"/>
      <c r="CB8834" s="5"/>
      <c r="CC8834" s="5"/>
      <c r="CD8834" s="43"/>
    </row>
    <row r="8835" spans="1:82" x14ac:dyDescent="0.25">
      <c r="A8835" s="8"/>
      <c r="B8835" s="5"/>
      <c r="C8835" s="5"/>
      <c r="D8835" s="5"/>
      <c r="E8835" s="5"/>
      <c r="F8835" s="94" t="str">
        <f t="shared" si="1379"/>
        <v/>
      </c>
      <c r="G8835" s="94" t="str">
        <f t="shared" si="1380"/>
        <v/>
      </c>
      <c r="H8835" s="127" t="str">
        <f>IF(A8835&lt;&gt;"",IF(MID(C8835,1,1)="c",$AS$26,IF(MID(C8835,1,1)="r",$AS$41,IF(MID(C8835,1,1)="p",#REF!,#REF!))),"")</f>
        <v/>
      </c>
      <c r="I8835" s="92" t="str">
        <f t="shared" si="1381"/>
        <v/>
      </c>
      <c r="J8835" s="92" t="str">
        <f t="shared" si="1382"/>
        <v/>
      </c>
      <c r="K8835" s="92" t="str">
        <f t="shared" si="1383"/>
        <v/>
      </c>
      <c r="L8835" s="92" t="str">
        <f t="shared" si="1384"/>
        <v/>
      </c>
      <c r="M8835" s="95" t="str">
        <f>IF(A8835&lt;&gt;"",IF(MID(C8835,1,1)="c",SigmaEpsConcrete(I8835,$AN$30:$AN$33,$AR$30:$AR$33,$AS$26,$AS$27,$AS$28,$AQ$20,$AU$19),""),"")</f>
        <v/>
      </c>
      <c r="N8835" s="95" t="str">
        <f>IF(A8835&lt;&gt;"",IF(MID(C8835,1,1)="r",SigmaEpsReinf(J8835,$AS$42:$AS$43,$AS$41,$AS$39,$AS$40,$AQ$38),""),"")</f>
        <v/>
      </c>
      <c r="Q8835" s="92" t="str">
        <f t="shared" si="1386"/>
        <v/>
      </c>
      <c r="R8835" s="92" t="str">
        <f t="shared" si="1387"/>
        <v/>
      </c>
      <c r="U8835" s="5"/>
      <c r="V8835" s="5"/>
      <c r="W8835" s="94" t="str">
        <f t="shared" si="1385"/>
        <v/>
      </c>
      <c r="X8835" s="94" t="str">
        <f t="shared" si="1388"/>
        <v/>
      </c>
      <c r="Y8835" s="5"/>
      <c r="BK8835" s="8"/>
      <c r="BL8835" s="5"/>
      <c r="BM8835" s="5"/>
      <c r="BN8835" s="5"/>
      <c r="BO8835" s="5"/>
      <c r="BP8835" s="1"/>
      <c r="BQ8835" s="1"/>
      <c r="BR8835" s="1"/>
      <c r="BS8835" s="1"/>
      <c r="BT8835" s="1"/>
      <c r="BU8835" s="4"/>
      <c r="BV8835" s="1"/>
      <c r="BW8835" s="3"/>
      <c r="BX8835" s="4"/>
      <c r="BY8835" s="5"/>
      <c r="BZ8835" s="5"/>
      <c r="CA8835" s="5"/>
      <c r="CB8835" s="5"/>
      <c r="CC8835" s="5"/>
      <c r="CD8835" s="43"/>
    </row>
    <row r="8836" spans="1:82" x14ac:dyDescent="0.25">
      <c r="A8836" s="8"/>
      <c r="B8836" s="5"/>
      <c r="C8836" s="5"/>
      <c r="D8836" s="5"/>
      <c r="E8836" s="5"/>
      <c r="F8836" s="94" t="str">
        <f t="shared" si="1379"/>
        <v/>
      </c>
      <c r="G8836" s="94" t="str">
        <f t="shared" si="1380"/>
        <v/>
      </c>
      <c r="H8836" s="127" t="str">
        <f>IF(A8836&lt;&gt;"",IF(MID(C8836,1,1)="c",$AS$26,IF(MID(C8836,1,1)="r",$AS$41,IF(MID(C8836,1,1)="p",#REF!,#REF!))),"")</f>
        <v/>
      </c>
      <c r="I8836" s="92" t="str">
        <f t="shared" si="1381"/>
        <v/>
      </c>
      <c r="J8836" s="92" t="str">
        <f t="shared" si="1382"/>
        <v/>
      </c>
      <c r="K8836" s="92" t="str">
        <f t="shared" si="1383"/>
        <v/>
      </c>
      <c r="L8836" s="92" t="str">
        <f t="shared" si="1384"/>
        <v/>
      </c>
      <c r="M8836" s="95" t="str">
        <f>IF(A8836&lt;&gt;"",IF(MID(C8836,1,1)="c",SigmaEpsConcrete(I8836,$AN$30:$AN$33,$AR$30:$AR$33,$AS$26,$AS$27,$AS$28,$AQ$20,$AU$19),""),"")</f>
        <v/>
      </c>
      <c r="N8836" s="95" t="str">
        <f>IF(A8836&lt;&gt;"",IF(MID(C8836,1,1)="r",SigmaEpsReinf(J8836,$AS$42:$AS$43,$AS$41,$AS$39,$AS$40,$AQ$38),""),"")</f>
        <v/>
      </c>
      <c r="Q8836" s="92" t="str">
        <f t="shared" si="1386"/>
        <v/>
      </c>
      <c r="R8836" s="92" t="str">
        <f t="shared" si="1387"/>
        <v/>
      </c>
      <c r="U8836" s="5"/>
      <c r="V8836" s="5"/>
      <c r="W8836" s="94" t="str">
        <f t="shared" si="1385"/>
        <v/>
      </c>
      <c r="X8836" s="94" t="str">
        <f t="shared" si="1388"/>
        <v/>
      </c>
      <c r="Y8836" s="5"/>
      <c r="BK8836" s="8"/>
      <c r="BL8836" s="5"/>
      <c r="BM8836" s="5"/>
      <c r="BN8836" s="5"/>
      <c r="BO8836" s="5"/>
      <c r="BP8836" s="1"/>
      <c r="BQ8836" s="1"/>
      <c r="BR8836" s="1"/>
      <c r="BS8836" s="1"/>
      <c r="BT8836" s="1"/>
      <c r="BU8836" s="4"/>
      <c r="BV8836" s="1"/>
      <c r="BW8836" s="3"/>
      <c r="BX8836" s="4"/>
      <c r="BY8836" s="5"/>
      <c r="BZ8836" s="5"/>
      <c r="CA8836" s="5"/>
      <c r="CB8836" s="5"/>
      <c r="CC8836" s="5"/>
      <c r="CD8836" s="43"/>
    </row>
    <row r="8837" spans="1:82" x14ac:dyDescent="0.25">
      <c r="A8837" s="8"/>
      <c r="B8837" s="5"/>
      <c r="C8837" s="5"/>
      <c r="D8837" s="5"/>
      <c r="E8837" s="5"/>
      <c r="F8837" s="94" t="str">
        <f t="shared" si="1379"/>
        <v/>
      </c>
      <c r="G8837" s="94" t="str">
        <f t="shared" si="1380"/>
        <v/>
      </c>
      <c r="H8837" s="127" t="str">
        <f>IF(A8837&lt;&gt;"",IF(MID(C8837,1,1)="c",$AS$26,IF(MID(C8837,1,1)="r",$AS$41,IF(MID(C8837,1,1)="p",#REF!,#REF!))),"")</f>
        <v/>
      </c>
      <c r="I8837" s="92" t="str">
        <f t="shared" si="1381"/>
        <v/>
      </c>
      <c r="J8837" s="92" t="str">
        <f t="shared" si="1382"/>
        <v/>
      </c>
      <c r="K8837" s="92" t="str">
        <f t="shared" si="1383"/>
        <v/>
      </c>
      <c r="L8837" s="92" t="str">
        <f t="shared" si="1384"/>
        <v/>
      </c>
      <c r="M8837" s="95" t="str">
        <f>IF(A8837&lt;&gt;"",IF(MID(C8837,1,1)="c",SigmaEpsConcrete(I8837,$AN$30:$AN$33,$AR$30:$AR$33,$AS$26,$AS$27,$AS$28,$AQ$20,$AU$19),""),"")</f>
        <v/>
      </c>
      <c r="N8837" s="95" t="str">
        <f>IF(A8837&lt;&gt;"",IF(MID(C8837,1,1)="r",SigmaEpsReinf(J8837,$AS$42:$AS$43,$AS$41,$AS$39,$AS$40,$AQ$38),""),"")</f>
        <v/>
      </c>
      <c r="Q8837" s="92" t="str">
        <f t="shared" si="1386"/>
        <v/>
      </c>
      <c r="R8837" s="92" t="str">
        <f t="shared" si="1387"/>
        <v/>
      </c>
      <c r="U8837" s="5"/>
      <c r="V8837" s="5"/>
      <c r="W8837" s="94" t="str">
        <f t="shared" si="1385"/>
        <v/>
      </c>
      <c r="X8837" s="94" t="str">
        <f t="shared" si="1388"/>
        <v/>
      </c>
      <c r="Y8837" s="5"/>
      <c r="BK8837" s="8"/>
      <c r="BL8837" s="5"/>
      <c r="BM8837" s="5"/>
      <c r="BN8837" s="5"/>
      <c r="BO8837" s="5"/>
      <c r="BP8837" s="1"/>
      <c r="BQ8837" s="1"/>
      <c r="BR8837" s="1"/>
      <c r="BS8837" s="1"/>
      <c r="BT8837" s="1"/>
      <c r="BU8837" s="4"/>
      <c r="BV8837" s="1"/>
      <c r="BW8837" s="3"/>
      <c r="BX8837" s="4"/>
      <c r="BY8837" s="5"/>
      <c r="BZ8837" s="5"/>
      <c r="CA8837" s="5"/>
      <c r="CB8837" s="5"/>
      <c r="CC8837" s="5"/>
      <c r="CD8837" s="43"/>
    </row>
    <row r="8838" spans="1:82" x14ac:dyDescent="0.25">
      <c r="A8838" s="8"/>
      <c r="B8838" s="5"/>
      <c r="C8838" s="5"/>
      <c r="D8838" s="5"/>
      <c r="E8838" s="5"/>
      <c r="F8838" s="94" t="str">
        <f t="shared" si="1379"/>
        <v/>
      </c>
      <c r="G8838" s="94" t="str">
        <f t="shared" si="1380"/>
        <v/>
      </c>
      <c r="H8838" s="127" t="str">
        <f>IF(A8838&lt;&gt;"",IF(MID(C8838,1,1)="c",$AS$26,IF(MID(C8838,1,1)="r",$AS$41,IF(MID(C8838,1,1)="p",#REF!,#REF!))),"")</f>
        <v/>
      </c>
      <c r="I8838" s="92" t="str">
        <f t="shared" si="1381"/>
        <v/>
      </c>
      <c r="J8838" s="92" t="str">
        <f t="shared" si="1382"/>
        <v/>
      </c>
      <c r="K8838" s="92" t="str">
        <f t="shared" si="1383"/>
        <v/>
      </c>
      <c r="L8838" s="92" t="str">
        <f t="shared" si="1384"/>
        <v/>
      </c>
      <c r="M8838" s="95" t="str">
        <f>IF(A8838&lt;&gt;"",IF(MID(C8838,1,1)="c",SigmaEpsConcrete(I8838,$AN$30:$AN$33,$AR$30:$AR$33,$AS$26,$AS$27,$AS$28,$AQ$20,$AU$19),""),"")</f>
        <v/>
      </c>
      <c r="N8838" s="95" t="str">
        <f>IF(A8838&lt;&gt;"",IF(MID(C8838,1,1)="r",SigmaEpsReinf(J8838,$AS$42:$AS$43,$AS$41,$AS$39,$AS$40,$AQ$38),""),"")</f>
        <v/>
      </c>
      <c r="Q8838" s="92" t="str">
        <f t="shared" si="1386"/>
        <v/>
      </c>
      <c r="R8838" s="92" t="str">
        <f t="shared" si="1387"/>
        <v/>
      </c>
      <c r="U8838" s="5"/>
      <c r="V8838" s="5"/>
      <c r="W8838" s="94" t="str">
        <f t="shared" si="1385"/>
        <v/>
      </c>
      <c r="X8838" s="94" t="str">
        <f t="shared" si="1388"/>
        <v/>
      </c>
      <c r="Y8838" s="5"/>
      <c r="BK8838" s="8"/>
      <c r="BL8838" s="5"/>
      <c r="BM8838" s="5"/>
      <c r="BN8838" s="5"/>
      <c r="BO8838" s="5"/>
      <c r="BP8838" s="1"/>
      <c r="BQ8838" s="1"/>
      <c r="BR8838" s="1"/>
      <c r="BS8838" s="1"/>
      <c r="BT8838" s="1"/>
      <c r="BU8838" s="4"/>
      <c r="BV8838" s="1"/>
      <c r="BW8838" s="3"/>
      <c r="BX8838" s="4"/>
      <c r="BY8838" s="5"/>
      <c r="BZ8838" s="5"/>
      <c r="CA8838" s="5"/>
      <c r="CB8838" s="5"/>
      <c r="CC8838" s="5"/>
      <c r="CD8838" s="43"/>
    </row>
    <row r="8839" spans="1:82" x14ac:dyDescent="0.25">
      <c r="A8839" s="8"/>
      <c r="B8839" s="5"/>
      <c r="C8839" s="5"/>
      <c r="D8839" s="5"/>
      <c r="E8839" s="5"/>
      <c r="F8839" s="94" t="str">
        <f t="shared" si="1379"/>
        <v/>
      </c>
      <c r="G8839" s="94" t="str">
        <f t="shared" si="1380"/>
        <v/>
      </c>
      <c r="H8839" s="127" t="str">
        <f>IF(A8839&lt;&gt;"",IF(MID(C8839,1,1)="c",$AS$26,IF(MID(C8839,1,1)="r",$AS$41,IF(MID(C8839,1,1)="p",#REF!,#REF!))),"")</f>
        <v/>
      </c>
      <c r="I8839" s="92" t="str">
        <f t="shared" si="1381"/>
        <v/>
      </c>
      <c r="J8839" s="92" t="str">
        <f t="shared" si="1382"/>
        <v/>
      </c>
      <c r="K8839" s="92" t="str">
        <f t="shared" si="1383"/>
        <v/>
      </c>
      <c r="L8839" s="92" t="str">
        <f t="shared" si="1384"/>
        <v/>
      </c>
      <c r="M8839" s="95" t="str">
        <f>IF(A8839&lt;&gt;"",IF(MID(C8839,1,1)="c",SigmaEpsConcrete(I8839,$AN$30:$AN$33,$AR$30:$AR$33,$AS$26,$AS$27,$AS$28,$AQ$20,$AU$19),""),"")</f>
        <v/>
      </c>
      <c r="N8839" s="95" t="str">
        <f>IF(A8839&lt;&gt;"",IF(MID(C8839,1,1)="r",SigmaEpsReinf(J8839,$AS$42:$AS$43,$AS$41,$AS$39,$AS$40,$AQ$38),""),"")</f>
        <v/>
      </c>
      <c r="Q8839" s="92" t="str">
        <f t="shared" si="1386"/>
        <v/>
      </c>
      <c r="R8839" s="92" t="str">
        <f t="shared" si="1387"/>
        <v/>
      </c>
      <c r="U8839" s="5"/>
      <c r="V8839" s="5"/>
      <c r="W8839" s="94" t="str">
        <f t="shared" si="1385"/>
        <v/>
      </c>
      <c r="X8839" s="94" t="str">
        <f t="shared" si="1388"/>
        <v/>
      </c>
      <c r="Y8839" s="5"/>
      <c r="BK8839" s="8"/>
      <c r="BL8839" s="5"/>
      <c r="BM8839" s="5"/>
      <c r="BN8839" s="5"/>
      <c r="BO8839" s="5"/>
      <c r="BP8839" s="1"/>
      <c r="BQ8839" s="1"/>
      <c r="BR8839" s="1"/>
      <c r="BS8839" s="1"/>
      <c r="BT8839" s="1"/>
      <c r="BU8839" s="4"/>
      <c r="BV8839" s="1"/>
      <c r="BW8839" s="3"/>
      <c r="BX8839" s="4"/>
      <c r="BY8839" s="5"/>
      <c r="BZ8839" s="5"/>
      <c r="CA8839" s="5"/>
      <c r="CB8839" s="5"/>
      <c r="CC8839" s="5"/>
      <c r="CD8839" s="43"/>
    </row>
    <row r="8840" spans="1:82" x14ac:dyDescent="0.25">
      <c r="A8840" s="8"/>
      <c r="B8840" s="5"/>
      <c r="C8840" s="5"/>
      <c r="D8840" s="5"/>
      <c r="E8840" s="5"/>
      <c r="F8840" s="94" t="str">
        <f t="shared" si="1379"/>
        <v/>
      </c>
      <c r="G8840" s="94" t="str">
        <f t="shared" si="1380"/>
        <v/>
      </c>
      <c r="H8840" s="127" t="str">
        <f>IF(A8840&lt;&gt;"",IF(MID(C8840,1,1)="c",$AS$26,IF(MID(C8840,1,1)="r",$AS$41,IF(MID(C8840,1,1)="p",#REF!,#REF!))),"")</f>
        <v/>
      </c>
      <c r="I8840" s="92" t="str">
        <f t="shared" si="1381"/>
        <v/>
      </c>
      <c r="J8840" s="92" t="str">
        <f t="shared" si="1382"/>
        <v/>
      </c>
      <c r="K8840" s="92" t="str">
        <f t="shared" si="1383"/>
        <v/>
      </c>
      <c r="L8840" s="92" t="str">
        <f t="shared" si="1384"/>
        <v/>
      </c>
      <c r="M8840" s="95" t="str">
        <f>IF(A8840&lt;&gt;"",IF(MID(C8840,1,1)="c",SigmaEpsConcrete(I8840,$AN$30:$AN$33,$AR$30:$AR$33,$AS$26,$AS$27,$AS$28,$AQ$20,$AU$19),""),"")</f>
        <v/>
      </c>
      <c r="N8840" s="95" t="str">
        <f>IF(A8840&lt;&gt;"",IF(MID(C8840,1,1)="r",SigmaEpsReinf(J8840,$AS$42:$AS$43,$AS$41,$AS$39,$AS$40,$AQ$38),""),"")</f>
        <v/>
      </c>
      <c r="Q8840" s="92" t="str">
        <f t="shared" si="1386"/>
        <v/>
      </c>
      <c r="R8840" s="92" t="str">
        <f t="shared" si="1387"/>
        <v/>
      </c>
      <c r="U8840" s="5"/>
      <c r="V8840" s="5"/>
      <c r="W8840" s="94" t="str">
        <f t="shared" si="1385"/>
        <v/>
      </c>
      <c r="X8840" s="94" t="str">
        <f t="shared" si="1388"/>
        <v/>
      </c>
      <c r="Y8840" s="5"/>
      <c r="BK8840" s="8"/>
      <c r="BL8840" s="5"/>
      <c r="BM8840" s="5"/>
      <c r="BN8840" s="5"/>
      <c r="BO8840" s="5"/>
      <c r="BP8840" s="1"/>
      <c r="BQ8840" s="1"/>
      <c r="BR8840" s="1"/>
      <c r="BS8840" s="1"/>
      <c r="BT8840" s="1"/>
      <c r="BU8840" s="4"/>
      <c r="BV8840" s="1"/>
      <c r="BW8840" s="3"/>
      <c r="BX8840" s="4"/>
      <c r="BY8840" s="5"/>
      <c r="BZ8840" s="5"/>
      <c r="CA8840" s="5"/>
      <c r="CB8840" s="5"/>
      <c r="CC8840" s="5"/>
      <c r="CD8840" s="43"/>
    </row>
    <row r="8841" spans="1:82" x14ac:dyDescent="0.25">
      <c r="A8841" s="8"/>
      <c r="B8841" s="5"/>
      <c r="C8841" s="5"/>
      <c r="D8841" s="5"/>
      <c r="E8841" s="5"/>
      <c r="F8841" s="94" t="str">
        <f t="shared" si="1379"/>
        <v/>
      </c>
      <c r="G8841" s="94" t="str">
        <f t="shared" si="1380"/>
        <v/>
      </c>
      <c r="H8841" s="127" t="str">
        <f>IF(A8841&lt;&gt;"",IF(MID(C8841,1,1)="c",$AS$26,IF(MID(C8841,1,1)="r",$AS$41,IF(MID(C8841,1,1)="p",#REF!,#REF!))),"")</f>
        <v/>
      </c>
      <c r="I8841" s="92" t="str">
        <f t="shared" si="1381"/>
        <v/>
      </c>
      <c r="J8841" s="92" t="str">
        <f t="shared" si="1382"/>
        <v/>
      </c>
      <c r="K8841" s="92" t="str">
        <f t="shared" si="1383"/>
        <v/>
      </c>
      <c r="L8841" s="92" t="str">
        <f t="shared" si="1384"/>
        <v/>
      </c>
      <c r="M8841" s="95" t="str">
        <f>IF(A8841&lt;&gt;"",IF(MID(C8841,1,1)="c",SigmaEpsConcrete(I8841,$AN$30:$AN$33,$AR$30:$AR$33,$AS$26,$AS$27,$AS$28,$AQ$20,$AU$19),""),"")</f>
        <v/>
      </c>
      <c r="N8841" s="95" t="str">
        <f>IF(A8841&lt;&gt;"",IF(MID(C8841,1,1)="r",SigmaEpsReinf(J8841,$AS$42:$AS$43,$AS$41,$AS$39,$AS$40,$AQ$38),""),"")</f>
        <v/>
      </c>
      <c r="Q8841" s="92" t="str">
        <f t="shared" si="1386"/>
        <v/>
      </c>
      <c r="R8841" s="92" t="str">
        <f t="shared" si="1387"/>
        <v/>
      </c>
      <c r="U8841" s="5"/>
      <c r="V8841" s="5"/>
      <c r="W8841" s="94" t="str">
        <f t="shared" si="1385"/>
        <v/>
      </c>
      <c r="X8841" s="94" t="str">
        <f t="shared" si="1388"/>
        <v/>
      </c>
      <c r="Y8841" s="5"/>
      <c r="BK8841" s="8"/>
      <c r="BL8841" s="5"/>
      <c r="BM8841" s="5"/>
      <c r="BN8841" s="5"/>
      <c r="BO8841" s="5"/>
      <c r="BP8841" s="1"/>
      <c r="BQ8841" s="1"/>
      <c r="BR8841" s="1"/>
      <c r="BS8841" s="1"/>
      <c r="BT8841" s="1"/>
      <c r="BU8841" s="4"/>
      <c r="BV8841" s="1"/>
      <c r="BW8841" s="3"/>
      <c r="BX8841" s="4"/>
      <c r="BY8841" s="5"/>
      <c r="BZ8841" s="5"/>
      <c r="CA8841" s="5"/>
      <c r="CB8841" s="5"/>
      <c r="CC8841" s="5"/>
      <c r="CD8841" s="43"/>
    </row>
    <row r="8842" spans="1:82" x14ac:dyDescent="0.25">
      <c r="A8842" s="8"/>
      <c r="B8842" s="5"/>
      <c r="C8842" s="5"/>
      <c r="D8842" s="5"/>
      <c r="E8842" s="5"/>
      <c r="F8842" s="94" t="str">
        <f t="shared" ref="F8842:F8905" si="1389">IF(A8842&lt;&gt;"",(D8842-$AU$86)/10,"")</f>
        <v/>
      </c>
      <c r="G8842" s="94" t="str">
        <f t="shared" ref="G8842:G8905" si="1390">IF(A8842&lt;&gt;"",(E8842-$AU$87)/10,"")</f>
        <v/>
      </c>
      <c r="H8842" s="127" t="str">
        <f>IF(A8842&lt;&gt;"",IF(MID(C8842,1,1)="c",$AS$26,IF(MID(C8842,1,1)="r",$AS$41,IF(MID(C8842,1,1)="p",#REF!,#REF!))),"")</f>
        <v/>
      </c>
      <c r="I8842" s="92" t="str">
        <f t="shared" ref="I8842:I8905" si="1391">IF($A8842&lt;&gt;"",IF(MID($C8842,1,1)="c",$Y$3+$Y$4*$F8842+$Y$5*$G8842+$BR$43,""),"")</f>
        <v/>
      </c>
      <c r="J8842" s="92" t="str">
        <f t="shared" ref="J8842:J8905" si="1392">IF($A8842&lt;&gt;"",IF(MID($C8842,1,1)="r",$Y$3+$Y$4*$F8842+$Y$5*$G8842+$BR$43,""),"")</f>
        <v/>
      </c>
      <c r="K8842" s="92" t="str">
        <f t="shared" ref="K8842:K8905" si="1393">IF($A8842&lt;&gt;"",IF(MID($C8842,1,1)="u",$Y$3+$Y$4*$F8842+$Y$5*$G8842+$BR$43,""),"")</f>
        <v/>
      </c>
      <c r="L8842" s="92" t="str">
        <f t="shared" ref="L8842:L8905" si="1394">IF($A8842&lt;&gt;"",IF(MID($C8842,1,1)="p",$Y$3+$Y$4*$F8842+$Y$5*$G8842+$BR$43,""),"")</f>
        <v/>
      </c>
      <c r="M8842" s="95" t="str">
        <f>IF(A8842&lt;&gt;"",IF(MID(C8842,1,1)="c",SigmaEpsConcrete(I8842,$AN$30:$AN$33,$AR$30:$AR$33,$AS$26,$AS$27,$AS$28,$AQ$20,$AU$19),""),"")</f>
        <v/>
      </c>
      <c r="N8842" s="95" t="str">
        <f>IF(A8842&lt;&gt;"",IF(MID(C8842,1,1)="r",SigmaEpsReinf(J8842,$AS$42:$AS$43,$AS$41,$AS$39,$AS$40,$AQ$38),""),"")</f>
        <v/>
      </c>
      <c r="Q8842" s="92" t="str">
        <f t="shared" si="1386"/>
        <v/>
      </c>
      <c r="R8842" s="92" t="str">
        <f t="shared" si="1387"/>
        <v/>
      </c>
      <c r="U8842" s="5"/>
      <c r="V8842" s="5"/>
      <c r="W8842" s="94" t="str">
        <f t="shared" ref="W8842:W8905" si="1395">IF(A8842&lt;&gt;"",F8842-$AU$105,"")</f>
        <v/>
      </c>
      <c r="X8842" s="94" t="str">
        <f t="shared" si="1388"/>
        <v/>
      </c>
      <c r="Y8842" s="5"/>
      <c r="BK8842" s="8"/>
      <c r="BL8842" s="5"/>
      <c r="BM8842" s="5"/>
      <c r="BN8842" s="5"/>
      <c r="BO8842" s="5"/>
      <c r="BP8842" s="1"/>
      <c r="BQ8842" s="1"/>
      <c r="BR8842" s="1"/>
      <c r="BS8842" s="1"/>
      <c r="BT8842" s="1"/>
      <c r="BU8842" s="4"/>
      <c r="BV8842" s="1"/>
      <c r="BW8842" s="3"/>
      <c r="BX8842" s="4"/>
      <c r="BY8842" s="5"/>
      <c r="BZ8842" s="5"/>
      <c r="CA8842" s="5"/>
      <c r="CB8842" s="5"/>
      <c r="CC8842" s="5"/>
      <c r="CD8842" s="43"/>
    </row>
    <row r="8843" spans="1:82" x14ac:dyDescent="0.25">
      <c r="A8843" s="8"/>
      <c r="B8843" s="5"/>
      <c r="C8843" s="5"/>
      <c r="D8843" s="5"/>
      <c r="E8843" s="5"/>
      <c r="F8843" s="94" t="str">
        <f t="shared" si="1389"/>
        <v/>
      </c>
      <c r="G8843" s="94" t="str">
        <f t="shared" si="1390"/>
        <v/>
      </c>
      <c r="H8843" s="127" t="str">
        <f>IF(A8843&lt;&gt;"",IF(MID(C8843,1,1)="c",$AS$26,IF(MID(C8843,1,1)="r",$AS$41,IF(MID(C8843,1,1)="p",#REF!,#REF!))),"")</f>
        <v/>
      </c>
      <c r="I8843" s="92" t="str">
        <f t="shared" si="1391"/>
        <v/>
      </c>
      <c r="J8843" s="92" t="str">
        <f t="shared" si="1392"/>
        <v/>
      </c>
      <c r="K8843" s="92" t="str">
        <f t="shared" si="1393"/>
        <v/>
      </c>
      <c r="L8843" s="92" t="str">
        <f t="shared" si="1394"/>
        <v/>
      </c>
      <c r="M8843" s="95" t="str">
        <f>IF(A8843&lt;&gt;"",IF(MID(C8843,1,1)="c",SigmaEpsConcrete(I8843,$AN$30:$AN$33,$AR$30:$AR$33,$AS$26,$AS$27,$AS$28,$AQ$20,$AU$19),""),"")</f>
        <v/>
      </c>
      <c r="N8843" s="95" t="str">
        <f>IF(A8843&lt;&gt;"",IF(MID(C8843,1,1)="r",SigmaEpsReinf(J8843,$AS$42:$AS$43,$AS$41,$AS$39,$AS$40,$AQ$38),""),"")</f>
        <v/>
      </c>
      <c r="Q8843" s="92" t="str">
        <f t="shared" ref="Q8843:Q8906" si="1396">IF(A8843&lt;&gt;"",IF(MID(C8843,1,1)="c",IF(ISERROR(M8843/I8843),"",M8843/I8843),""),"")</f>
        <v/>
      </c>
      <c r="R8843" s="92" t="str">
        <f t="shared" ref="R8843:R8906" si="1397">IF(A8843&lt;&gt;"",IF(MID(C8843,1,1)="r",IF(ISERROR(N8843/J8843),"",N8843/J8843),""),"")</f>
        <v/>
      </c>
      <c r="U8843" s="5"/>
      <c r="V8843" s="5"/>
      <c r="W8843" s="94" t="str">
        <f t="shared" si="1395"/>
        <v/>
      </c>
      <c r="X8843" s="94" t="str">
        <f t="shared" ref="X8843:X8906" si="1398">IF(B8843&lt;&gt;"",G8843-$AU$106,"")</f>
        <v/>
      </c>
      <c r="Y8843" s="5"/>
      <c r="BK8843" s="8"/>
      <c r="BL8843" s="5"/>
      <c r="BM8843" s="5"/>
      <c r="BN8843" s="5"/>
      <c r="BO8843" s="5"/>
      <c r="BP8843" s="1"/>
      <c r="BQ8843" s="1"/>
      <c r="BR8843" s="1"/>
      <c r="BS8843" s="1"/>
      <c r="BT8843" s="1"/>
      <c r="BU8843" s="4"/>
      <c r="BV8843" s="1"/>
      <c r="BW8843" s="3"/>
      <c r="BX8843" s="4"/>
      <c r="BY8843" s="5"/>
      <c r="BZ8843" s="5"/>
      <c r="CA8843" s="5"/>
      <c r="CB8843" s="5"/>
      <c r="CC8843" s="5"/>
      <c r="CD8843" s="43"/>
    </row>
    <row r="8844" spans="1:82" x14ac:dyDescent="0.25">
      <c r="A8844" s="8"/>
      <c r="B8844" s="5"/>
      <c r="C8844" s="5"/>
      <c r="D8844" s="5"/>
      <c r="E8844" s="5"/>
      <c r="F8844" s="94" t="str">
        <f t="shared" si="1389"/>
        <v/>
      </c>
      <c r="G8844" s="94" t="str">
        <f t="shared" si="1390"/>
        <v/>
      </c>
      <c r="H8844" s="127" t="str">
        <f>IF(A8844&lt;&gt;"",IF(MID(C8844,1,1)="c",$AS$26,IF(MID(C8844,1,1)="r",$AS$41,IF(MID(C8844,1,1)="p",#REF!,#REF!))),"")</f>
        <v/>
      </c>
      <c r="I8844" s="92" t="str">
        <f t="shared" si="1391"/>
        <v/>
      </c>
      <c r="J8844" s="92" t="str">
        <f t="shared" si="1392"/>
        <v/>
      </c>
      <c r="K8844" s="92" t="str">
        <f t="shared" si="1393"/>
        <v/>
      </c>
      <c r="L8844" s="92" t="str">
        <f t="shared" si="1394"/>
        <v/>
      </c>
      <c r="M8844" s="95" t="str">
        <f>IF(A8844&lt;&gt;"",IF(MID(C8844,1,1)="c",SigmaEpsConcrete(I8844,$AN$30:$AN$33,$AR$30:$AR$33,$AS$26,$AS$27,$AS$28,$AQ$20,$AU$19),""),"")</f>
        <v/>
      </c>
      <c r="N8844" s="95" t="str">
        <f>IF(A8844&lt;&gt;"",IF(MID(C8844,1,1)="r",SigmaEpsReinf(J8844,$AS$42:$AS$43,$AS$41,$AS$39,$AS$40,$AQ$38),""),"")</f>
        <v/>
      </c>
      <c r="Q8844" s="92" t="str">
        <f t="shared" si="1396"/>
        <v/>
      </c>
      <c r="R8844" s="92" t="str">
        <f t="shared" si="1397"/>
        <v/>
      </c>
      <c r="U8844" s="5"/>
      <c r="V8844" s="5"/>
      <c r="W8844" s="94" t="str">
        <f t="shared" si="1395"/>
        <v/>
      </c>
      <c r="X8844" s="94" t="str">
        <f t="shared" si="1398"/>
        <v/>
      </c>
      <c r="Y8844" s="5"/>
      <c r="BK8844" s="8"/>
      <c r="BL8844" s="5"/>
      <c r="BM8844" s="5"/>
      <c r="BN8844" s="5"/>
      <c r="BO8844" s="5"/>
      <c r="BP8844" s="1"/>
      <c r="BQ8844" s="1"/>
      <c r="BR8844" s="1"/>
      <c r="BS8844" s="1"/>
      <c r="BT8844" s="1"/>
      <c r="BU8844" s="4"/>
      <c r="BV8844" s="1"/>
      <c r="BW8844" s="3"/>
      <c r="BX8844" s="4"/>
      <c r="BY8844" s="5"/>
      <c r="BZ8844" s="5"/>
      <c r="CA8844" s="5"/>
      <c r="CB8844" s="5"/>
      <c r="CC8844" s="5"/>
      <c r="CD8844" s="43"/>
    </row>
    <row r="8845" spans="1:82" x14ac:dyDescent="0.25">
      <c r="A8845" s="8"/>
      <c r="B8845" s="5"/>
      <c r="C8845" s="5"/>
      <c r="D8845" s="5"/>
      <c r="E8845" s="5"/>
      <c r="F8845" s="94" t="str">
        <f t="shared" si="1389"/>
        <v/>
      </c>
      <c r="G8845" s="94" t="str">
        <f t="shared" si="1390"/>
        <v/>
      </c>
      <c r="H8845" s="127" t="str">
        <f>IF(A8845&lt;&gt;"",IF(MID(C8845,1,1)="c",$AS$26,IF(MID(C8845,1,1)="r",$AS$41,IF(MID(C8845,1,1)="p",#REF!,#REF!))),"")</f>
        <v/>
      </c>
      <c r="I8845" s="92" t="str">
        <f t="shared" si="1391"/>
        <v/>
      </c>
      <c r="J8845" s="92" t="str">
        <f t="shared" si="1392"/>
        <v/>
      </c>
      <c r="K8845" s="92" t="str">
        <f t="shared" si="1393"/>
        <v/>
      </c>
      <c r="L8845" s="92" t="str">
        <f t="shared" si="1394"/>
        <v/>
      </c>
      <c r="M8845" s="95" t="str">
        <f>IF(A8845&lt;&gt;"",IF(MID(C8845,1,1)="c",SigmaEpsConcrete(I8845,$AN$30:$AN$33,$AR$30:$AR$33,$AS$26,$AS$27,$AS$28,$AQ$20,$AU$19),""),"")</f>
        <v/>
      </c>
      <c r="N8845" s="95" t="str">
        <f>IF(A8845&lt;&gt;"",IF(MID(C8845,1,1)="r",SigmaEpsReinf(J8845,$AS$42:$AS$43,$AS$41,$AS$39,$AS$40,$AQ$38),""),"")</f>
        <v/>
      </c>
      <c r="Q8845" s="92" t="str">
        <f t="shared" si="1396"/>
        <v/>
      </c>
      <c r="R8845" s="92" t="str">
        <f t="shared" si="1397"/>
        <v/>
      </c>
      <c r="U8845" s="5"/>
      <c r="V8845" s="5"/>
      <c r="W8845" s="94" t="str">
        <f t="shared" si="1395"/>
        <v/>
      </c>
      <c r="X8845" s="94" t="str">
        <f t="shared" si="1398"/>
        <v/>
      </c>
      <c r="Y8845" s="5"/>
      <c r="BK8845" s="8"/>
      <c r="BL8845" s="5"/>
      <c r="BM8845" s="5"/>
      <c r="BN8845" s="5"/>
      <c r="BO8845" s="5"/>
      <c r="BP8845" s="1"/>
      <c r="BQ8845" s="1"/>
      <c r="BR8845" s="1"/>
      <c r="BS8845" s="1"/>
      <c r="BT8845" s="1"/>
      <c r="BU8845" s="4"/>
      <c r="BV8845" s="1"/>
      <c r="BW8845" s="3"/>
      <c r="BX8845" s="4"/>
      <c r="BY8845" s="5"/>
      <c r="BZ8845" s="5"/>
      <c r="CA8845" s="5"/>
      <c r="CB8845" s="5"/>
      <c r="CC8845" s="5"/>
      <c r="CD8845" s="43"/>
    </row>
    <row r="8846" spans="1:82" x14ac:dyDescent="0.25">
      <c r="A8846" s="8"/>
      <c r="B8846" s="5"/>
      <c r="C8846" s="5"/>
      <c r="D8846" s="5"/>
      <c r="E8846" s="5"/>
      <c r="F8846" s="94" t="str">
        <f t="shared" si="1389"/>
        <v/>
      </c>
      <c r="G8846" s="94" t="str">
        <f t="shared" si="1390"/>
        <v/>
      </c>
      <c r="H8846" s="127" t="str">
        <f>IF(A8846&lt;&gt;"",IF(MID(C8846,1,1)="c",$AS$26,IF(MID(C8846,1,1)="r",$AS$41,IF(MID(C8846,1,1)="p",#REF!,#REF!))),"")</f>
        <v/>
      </c>
      <c r="I8846" s="92" t="str">
        <f t="shared" si="1391"/>
        <v/>
      </c>
      <c r="J8846" s="92" t="str">
        <f t="shared" si="1392"/>
        <v/>
      </c>
      <c r="K8846" s="92" t="str">
        <f t="shared" si="1393"/>
        <v/>
      </c>
      <c r="L8846" s="92" t="str">
        <f t="shared" si="1394"/>
        <v/>
      </c>
      <c r="M8846" s="95" t="str">
        <f>IF(A8846&lt;&gt;"",IF(MID(C8846,1,1)="c",SigmaEpsConcrete(I8846,$AN$30:$AN$33,$AR$30:$AR$33,$AS$26,$AS$27,$AS$28,$AQ$20,$AU$19),""),"")</f>
        <v/>
      </c>
      <c r="N8846" s="95" t="str">
        <f>IF(A8846&lt;&gt;"",IF(MID(C8846,1,1)="r",SigmaEpsReinf(J8846,$AS$42:$AS$43,$AS$41,$AS$39,$AS$40,$AQ$38),""),"")</f>
        <v/>
      </c>
      <c r="Q8846" s="92" t="str">
        <f t="shared" si="1396"/>
        <v/>
      </c>
      <c r="R8846" s="92" t="str">
        <f t="shared" si="1397"/>
        <v/>
      </c>
      <c r="U8846" s="5"/>
      <c r="V8846" s="5"/>
      <c r="W8846" s="94" t="str">
        <f t="shared" si="1395"/>
        <v/>
      </c>
      <c r="X8846" s="94" t="str">
        <f t="shared" si="1398"/>
        <v/>
      </c>
      <c r="Y8846" s="5"/>
      <c r="BK8846" s="8"/>
      <c r="BL8846" s="5"/>
      <c r="BM8846" s="5"/>
      <c r="BN8846" s="5"/>
      <c r="BO8846" s="5"/>
      <c r="BP8846" s="1"/>
      <c r="BQ8846" s="1"/>
      <c r="BR8846" s="1"/>
      <c r="BS8846" s="1"/>
      <c r="BT8846" s="1"/>
      <c r="BU8846" s="4"/>
      <c r="BV8846" s="1"/>
      <c r="BW8846" s="3"/>
      <c r="BX8846" s="4"/>
      <c r="BY8846" s="5"/>
      <c r="BZ8846" s="5"/>
      <c r="CA8846" s="5"/>
      <c r="CB8846" s="5"/>
      <c r="CC8846" s="5"/>
      <c r="CD8846" s="43"/>
    </row>
    <row r="8847" spans="1:82" x14ac:dyDescent="0.25">
      <c r="A8847" s="8"/>
      <c r="B8847" s="5"/>
      <c r="C8847" s="5"/>
      <c r="D8847" s="5"/>
      <c r="E8847" s="5"/>
      <c r="F8847" s="94" t="str">
        <f t="shared" si="1389"/>
        <v/>
      </c>
      <c r="G8847" s="94" t="str">
        <f t="shared" si="1390"/>
        <v/>
      </c>
      <c r="H8847" s="127" t="str">
        <f>IF(A8847&lt;&gt;"",IF(MID(C8847,1,1)="c",$AS$26,IF(MID(C8847,1,1)="r",$AS$41,IF(MID(C8847,1,1)="p",#REF!,#REF!))),"")</f>
        <v/>
      </c>
      <c r="I8847" s="92" t="str">
        <f t="shared" si="1391"/>
        <v/>
      </c>
      <c r="J8847" s="92" t="str">
        <f t="shared" si="1392"/>
        <v/>
      </c>
      <c r="K8847" s="92" t="str">
        <f t="shared" si="1393"/>
        <v/>
      </c>
      <c r="L8847" s="92" t="str">
        <f t="shared" si="1394"/>
        <v/>
      </c>
      <c r="M8847" s="95" t="str">
        <f>IF(A8847&lt;&gt;"",IF(MID(C8847,1,1)="c",SigmaEpsConcrete(I8847,$AN$30:$AN$33,$AR$30:$AR$33,$AS$26,$AS$27,$AS$28,$AQ$20,$AU$19),""),"")</f>
        <v/>
      </c>
      <c r="N8847" s="95" t="str">
        <f>IF(A8847&lt;&gt;"",IF(MID(C8847,1,1)="r",SigmaEpsReinf(J8847,$AS$42:$AS$43,$AS$41,$AS$39,$AS$40,$AQ$38),""),"")</f>
        <v/>
      </c>
      <c r="Q8847" s="92" t="str">
        <f t="shared" si="1396"/>
        <v/>
      </c>
      <c r="R8847" s="92" t="str">
        <f t="shared" si="1397"/>
        <v/>
      </c>
      <c r="U8847" s="5"/>
      <c r="V8847" s="5"/>
      <c r="W8847" s="94" t="str">
        <f t="shared" si="1395"/>
        <v/>
      </c>
      <c r="X8847" s="94" t="str">
        <f t="shared" si="1398"/>
        <v/>
      </c>
      <c r="Y8847" s="5"/>
      <c r="BK8847" s="8"/>
      <c r="BL8847" s="5"/>
      <c r="BM8847" s="5"/>
      <c r="BN8847" s="5"/>
      <c r="BO8847" s="5"/>
      <c r="BP8847" s="1"/>
      <c r="BQ8847" s="1"/>
      <c r="BR8847" s="1"/>
      <c r="BS8847" s="1"/>
      <c r="BT8847" s="1"/>
      <c r="BU8847" s="4"/>
      <c r="BV8847" s="1"/>
      <c r="BW8847" s="3"/>
      <c r="BX8847" s="4"/>
      <c r="BY8847" s="5"/>
      <c r="BZ8847" s="5"/>
      <c r="CA8847" s="5"/>
      <c r="CB8847" s="5"/>
      <c r="CC8847" s="5"/>
      <c r="CD8847" s="43"/>
    </row>
    <row r="8848" spans="1:82" x14ac:dyDescent="0.25">
      <c r="A8848" s="8"/>
      <c r="B8848" s="5"/>
      <c r="C8848" s="5"/>
      <c r="D8848" s="5"/>
      <c r="E8848" s="5"/>
      <c r="F8848" s="94" t="str">
        <f t="shared" si="1389"/>
        <v/>
      </c>
      <c r="G8848" s="94" t="str">
        <f t="shared" si="1390"/>
        <v/>
      </c>
      <c r="H8848" s="127" t="str">
        <f>IF(A8848&lt;&gt;"",IF(MID(C8848,1,1)="c",$AS$26,IF(MID(C8848,1,1)="r",$AS$41,IF(MID(C8848,1,1)="p",#REF!,#REF!))),"")</f>
        <v/>
      </c>
      <c r="I8848" s="92" t="str">
        <f t="shared" si="1391"/>
        <v/>
      </c>
      <c r="J8848" s="92" t="str">
        <f t="shared" si="1392"/>
        <v/>
      </c>
      <c r="K8848" s="92" t="str">
        <f t="shared" si="1393"/>
        <v/>
      </c>
      <c r="L8848" s="92" t="str">
        <f t="shared" si="1394"/>
        <v/>
      </c>
      <c r="M8848" s="95" t="str">
        <f>IF(A8848&lt;&gt;"",IF(MID(C8848,1,1)="c",SigmaEpsConcrete(I8848,$AN$30:$AN$33,$AR$30:$AR$33,$AS$26,$AS$27,$AS$28,$AQ$20,$AU$19),""),"")</f>
        <v/>
      </c>
      <c r="N8848" s="95" t="str">
        <f>IF(A8848&lt;&gt;"",IF(MID(C8848,1,1)="r",SigmaEpsReinf(J8848,$AS$42:$AS$43,$AS$41,$AS$39,$AS$40,$AQ$38),""),"")</f>
        <v/>
      </c>
      <c r="Q8848" s="92" t="str">
        <f t="shared" si="1396"/>
        <v/>
      </c>
      <c r="R8848" s="92" t="str">
        <f t="shared" si="1397"/>
        <v/>
      </c>
      <c r="U8848" s="5"/>
      <c r="V8848" s="5"/>
      <c r="W8848" s="94" t="str">
        <f t="shared" si="1395"/>
        <v/>
      </c>
      <c r="X8848" s="94" t="str">
        <f t="shared" si="1398"/>
        <v/>
      </c>
      <c r="Y8848" s="5"/>
      <c r="BK8848" s="8"/>
      <c r="BL8848" s="5"/>
      <c r="BM8848" s="5"/>
      <c r="BN8848" s="5"/>
      <c r="BO8848" s="5"/>
      <c r="BP8848" s="1"/>
      <c r="BQ8848" s="1"/>
      <c r="BR8848" s="1"/>
      <c r="BS8848" s="1"/>
      <c r="BT8848" s="1"/>
      <c r="BU8848" s="4"/>
      <c r="BV8848" s="1"/>
      <c r="BW8848" s="3"/>
      <c r="BX8848" s="4"/>
      <c r="BY8848" s="5"/>
      <c r="BZ8848" s="5"/>
      <c r="CA8848" s="5"/>
      <c r="CB8848" s="5"/>
      <c r="CC8848" s="5"/>
      <c r="CD8848" s="43"/>
    </row>
    <row r="8849" spans="1:82" x14ac:dyDescent="0.25">
      <c r="A8849" s="8"/>
      <c r="B8849" s="5"/>
      <c r="C8849" s="5"/>
      <c r="D8849" s="5"/>
      <c r="E8849" s="5"/>
      <c r="F8849" s="94" t="str">
        <f t="shared" si="1389"/>
        <v/>
      </c>
      <c r="G8849" s="94" t="str">
        <f t="shared" si="1390"/>
        <v/>
      </c>
      <c r="H8849" s="127" t="str">
        <f>IF(A8849&lt;&gt;"",IF(MID(C8849,1,1)="c",$AS$26,IF(MID(C8849,1,1)="r",$AS$41,IF(MID(C8849,1,1)="p",#REF!,#REF!))),"")</f>
        <v/>
      </c>
      <c r="I8849" s="92" t="str">
        <f t="shared" si="1391"/>
        <v/>
      </c>
      <c r="J8849" s="92" t="str">
        <f t="shared" si="1392"/>
        <v/>
      </c>
      <c r="K8849" s="92" t="str">
        <f t="shared" si="1393"/>
        <v/>
      </c>
      <c r="L8849" s="92" t="str">
        <f t="shared" si="1394"/>
        <v/>
      </c>
      <c r="M8849" s="95" t="str">
        <f>IF(A8849&lt;&gt;"",IF(MID(C8849,1,1)="c",SigmaEpsConcrete(I8849,$AN$30:$AN$33,$AR$30:$AR$33,$AS$26,$AS$27,$AS$28,$AQ$20,$AU$19),""),"")</f>
        <v/>
      </c>
      <c r="N8849" s="95" t="str">
        <f>IF(A8849&lt;&gt;"",IF(MID(C8849,1,1)="r",SigmaEpsReinf(J8849,$AS$42:$AS$43,$AS$41,$AS$39,$AS$40,$AQ$38),""),"")</f>
        <v/>
      </c>
      <c r="Q8849" s="92" t="str">
        <f t="shared" si="1396"/>
        <v/>
      </c>
      <c r="R8849" s="92" t="str">
        <f t="shared" si="1397"/>
        <v/>
      </c>
      <c r="U8849" s="5"/>
      <c r="V8849" s="5"/>
      <c r="W8849" s="94" t="str">
        <f t="shared" si="1395"/>
        <v/>
      </c>
      <c r="X8849" s="94" t="str">
        <f t="shared" si="1398"/>
        <v/>
      </c>
      <c r="Y8849" s="5"/>
      <c r="BK8849" s="8"/>
      <c r="BL8849" s="5"/>
      <c r="BM8849" s="5"/>
      <c r="BN8849" s="5"/>
      <c r="BO8849" s="5"/>
      <c r="BP8849" s="1"/>
      <c r="BQ8849" s="1"/>
      <c r="BR8849" s="1"/>
      <c r="BS8849" s="1"/>
      <c r="BT8849" s="1"/>
      <c r="BU8849" s="4"/>
      <c r="BV8849" s="1"/>
      <c r="BW8849" s="3"/>
      <c r="BX8849" s="4"/>
      <c r="BY8849" s="5"/>
      <c r="BZ8849" s="5"/>
      <c r="CA8849" s="5"/>
      <c r="CB8849" s="5"/>
      <c r="CC8849" s="5"/>
      <c r="CD8849" s="43"/>
    </row>
    <row r="8850" spans="1:82" x14ac:dyDescent="0.25">
      <c r="A8850" s="8"/>
      <c r="B8850" s="5"/>
      <c r="C8850" s="5"/>
      <c r="D8850" s="5"/>
      <c r="E8850" s="5"/>
      <c r="F8850" s="94" t="str">
        <f t="shared" si="1389"/>
        <v/>
      </c>
      <c r="G8850" s="94" t="str">
        <f t="shared" si="1390"/>
        <v/>
      </c>
      <c r="H8850" s="127" t="str">
        <f>IF(A8850&lt;&gt;"",IF(MID(C8850,1,1)="c",$AS$26,IF(MID(C8850,1,1)="r",$AS$41,IF(MID(C8850,1,1)="p",#REF!,#REF!))),"")</f>
        <v/>
      </c>
      <c r="I8850" s="92" t="str">
        <f t="shared" si="1391"/>
        <v/>
      </c>
      <c r="J8850" s="92" t="str">
        <f t="shared" si="1392"/>
        <v/>
      </c>
      <c r="K8850" s="92" t="str">
        <f t="shared" si="1393"/>
        <v/>
      </c>
      <c r="L8850" s="92" t="str">
        <f t="shared" si="1394"/>
        <v/>
      </c>
      <c r="M8850" s="95" t="str">
        <f>IF(A8850&lt;&gt;"",IF(MID(C8850,1,1)="c",SigmaEpsConcrete(I8850,$AN$30:$AN$33,$AR$30:$AR$33,$AS$26,$AS$27,$AS$28,$AQ$20,$AU$19),""),"")</f>
        <v/>
      </c>
      <c r="N8850" s="95" t="str">
        <f>IF(A8850&lt;&gt;"",IF(MID(C8850,1,1)="r",SigmaEpsReinf(J8850,$AS$42:$AS$43,$AS$41,$AS$39,$AS$40,$AQ$38),""),"")</f>
        <v/>
      </c>
      <c r="Q8850" s="92" t="str">
        <f t="shared" si="1396"/>
        <v/>
      </c>
      <c r="R8850" s="92" t="str">
        <f t="shared" si="1397"/>
        <v/>
      </c>
      <c r="U8850" s="5"/>
      <c r="V8850" s="5"/>
      <c r="W8850" s="94" t="str">
        <f t="shared" si="1395"/>
        <v/>
      </c>
      <c r="X8850" s="94" t="str">
        <f t="shared" si="1398"/>
        <v/>
      </c>
      <c r="Y8850" s="5"/>
      <c r="BK8850" s="8"/>
      <c r="BL8850" s="5"/>
      <c r="BM8850" s="5"/>
      <c r="BN8850" s="5"/>
      <c r="BO8850" s="5"/>
      <c r="BP8850" s="1"/>
      <c r="BQ8850" s="1"/>
      <c r="BR8850" s="1"/>
      <c r="BS8850" s="1"/>
      <c r="BT8850" s="1"/>
      <c r="BU8850" s="4"/>
      <c r="BV8850" s="1"/>
      <c r="BW8850" s="3"/>
      <c r="BX8850" s="4"/>
      <c r="BY8850" s="5"/>
      <c r="BZ8850" s="5"/>
      <c r="CA8850" s="5"/>
      <c r="CB8850" s="5"/>
      <c r="CC8850" s="5"/>
      <c r="CD8850" s="43"/>
    </row>
    <row r="8851" spans="1:82" x14ac:dyDescent="0.25">
      <c r="A8851" s="8"/>
      <c r="B8851" s="5"/>
      <c r="C8851" s="5"/>
      <c r="D8851" s="5"/>
      <c r="E8851" s="5"/>
      <c r="F8851" s="94" t="str">
        <f t="shared" si="1389"/>
        <v/>
      </c>
      <c r="G8851" s="94" t="str">
        <f t="shared" si="1390"/>
        <v/>
      </c>
      <c r="H8851" s="127" t="str">
        <f>IF(A8851&lt;&gt;"",IF(MID(C8851,1,1)="c",$AS$26,IF(MID(C8851,1,1)="r",$AS$41,IF(MID(C8851,1,1)="p",#REF!,#REF!))),"")</f>
        <v/>
      </c>
      <c r="I8851" s="92" t="str">
        <f t="shared" si="1391"/>
        <v/>
      </c>
      <c r="J8851" s="92" t="str">
        <f t="shared" si="1392"/>
        <v/>
      </c>
      <c r="K8851" s="92" t="str">
        <f t="shared" si="1393"/>
        <v/>
      </c>
      <c r="L8851" s="92" t="str">
        <f t="shared" si="1394"/>
        <v/>
      </c>
      <c r="M8851" s="95" t="str">
        <f>IF(A8851&lt;&gt;"",IF(MID(C8851,1,1)="c",SigmaEpsConcrete(I8851,$AN$30:$AN$33,$AR$30:$AR$33,$AS$26,$AS$27,$AS$28,$AQ$20,$AU$19),""),"")</f>
        <v/>
      </c>
      <c r="N8851" s="95" t="str">
        <f>IF(A8851&lt;&gt;"",IF(MID(C8851,1,1)="r",SigmaEpsReinf(J8851,$AS$42:$AS$43,$AS$41,$AS$39,$AS$40,$AQ$38),""),"")</f>
        <v/>
      </c>
      <c r="Q8851" s="92" t="str">
        <f t="shared" si="1396"/>
        <v/>
      </c>
      <c r="R8851" s="92" t="str">
        <f t="shared" si="1397"/>
        <v/>
      </c>
      <c r="U8851" s="5"/>
      <c r="V8851" s="5"/>
      <c r="W8851" s="94" t="str">
        <f t="shared" si="1395"/>
        <v/>
      </c>
      <c r="X8851" s="94" t="str">
        <f t="shared" si="1398"/>
        <v/>
      </c>
      <c r="Y8851" s="5"/>
      <c r="BK8851" s="8"/>
      <c r="BL8851" s="5"/>
      <c r="BM8851" s="5"/>
      <c r="BN8851" s="5"/>
      <c r="BO8851" s="5"/>
      <c r="BP8851" s="1"/>
      <c r="BQ8851" s="1"/>
      <c r="BR8851" s="1"/>
      <c r="BS8851" s="1"/>
      <c r="BT8851" s="1"/>
      <c r="BU8851" s="4"/>
      <c r="BV8851" s="1"/>
      <c r="BW8851" s="3"/>
      <c r="BX8851" s="4"/>
      <c r="BY8851" s="5"/>
      <c r="BZ8851" s="5"/>
      <c r="CA8851" s="5"/>
      <c r="CB8851" s="5"/>
      <c r="CC8851" s="5"/>
      <c r="CD8851" s="43"/>
    </row>
    <row r="8852" spans="1:82" x14ac:dyDescent="0.25">
      <c r="A8852" s="8"/>
      <c r="B8852" s="5"/>
      <c r="C8852" s="5"/>
      <c r="D8852" s="5"/>
      <c r="E8852" s="5"/>
      <c r="F8852" s="94" t="str">
        <f t="shared" si="1389"/>
        <v/>
      </c>
      <c r="G8852" s="94" t="str">
        <f t="shared" si="1390"/>
        <v/>
      </c>
      <c r="H8852" s="127" t="str">
        <f>IF(A8852&lt;&gt;"",IF(MID(C8852,1,1)="c",$AS$26,IF(MID(C8852,1,1)="r",$AS$41,IF(MID(C8852,1,1)="p",#REF!,#REF!))),"")</f>
        <v/>
      </c>
      <c r="I8852" s="92" t="str">
        <f t="shared" si="1391"/>
        <v/>
      </c>
      <c r="J8852" s="92" t="str">
        <f t="shared" si="1392"/>
        <v/>
      </c>
      <c r="K8852" s="92" t="str">
        <f t="shared" si="1393"/>
        <v/>
      </c>
      <c r="L8852" s="92" t="str">
        <f t="shared" si="1394"/>
        <v/>
      </c>
      <c r="M8852" s="95" t="str">
        <f>IF(A8852&lt;&gt;"",IF(MID(C8852,1,1)="c",SigmaEpsConcrete(I8852,$AN$30:$AN$33,$AR$30:$AR$33,$AS$26,$AS$27,$AS$28,$AQ$20,$AU$19),""),"")</f>
        <v/>
      </c>
      <c r="N8852" s="95" t="str">
        <f>IF(A8852&lt;&gt;"",IF(MID(C8852,1,1)="r",SigmaEpsReinf(J8852,$AS$42:$AS$43,$AS$41,$AS$39,$AS$40,$AQ$38),""),"")</f>
        <v/>
      </c>
      <c r="Q8852" s="92" t="str">
        <f t="shared" si="1396"/>
        <v/>
      </c>
      <c r="R8852" s="92" t="str">
        <f t="shared" si="1397"/>
        <v/>
      </c>
      <c r="U8852" s="5"/>
      <c r="V8852" s="5"/>
      <c r="W8852" s="94" t="str">
        <f t="shared" si="1395"/>
        <v/>
      </c>
      <c r="X8852" s="94" t="str">
        <f t="shared" si="1398"/>
        <v/>
      </c>
      <c r="Y8852" s="5"/>
      <c r="BK8852" s="8"/>
      <c r="BL8852" s="5"/>
      <c r="BM8852" s="5"/>
      <c r="BN8852" s="5"/>
      <c r="BO8852" s="5"/>
      <c r="BP8852" s="1"/>
      <c r="BQ8852" s="1"/>
      <c r="BR8852" s="1"/>
      <c r="BS8852" s="1"/>
      <c r="BT8852" s="1"/>
      <c r="BU8852" s="4"/>
      <c r="BV8852" s="1"/>
      <c r="BW8852" s="3"/>
      <c r="BX8852" s="4"/>
      <c r="BY8852" s="5"/>
      <c r="BZ8852" s="5"/>
      <c r="CA8852" s="5"/>
      <c r="CB8852" s="5"/>
      <c r="CC8852" s="5"/>
      <c r="CD8852" s="43"/>
    </row>
    <row r="8853" spans="1:82" x14ac:dyDescent="0.25">
      <c r="A8853" s="8"/>
      <c r="B8853" s="5"/>
      <c r="C8853" s="5"/>
      <c r="D8853" s="5"/>
      <c r="E8853" s="5"/>
      <c r="F8853" s="94" t="str">
        <f t="shared" si="1389"/>
        <v/>
      </c>
      <c r="G8853" s="94" t="str">
        <f t="shared" si="1390"/>
        <v/>
      </c>
      <c r="H8853" s="127" t="str">
        <f>IF(A8853&lt;&gt;"",IF(MID(C8853,1,1)="c",$AS$26,IF(MID(C8853,1,1)="r",$AS$41,IF(MID(C8853,1,1)="p",#REF!,#REF!))),"")</f>
        <v/>
      </c>
      <c r="I8853" s="92" t="str">
        <f t="shared" si="1391"/>
        <v/>
      </c>
      <c r="J8853" s="92" t="str">
        <f t="shared" si="1392"/>
        <v/>
      </c>
      <c r="K8853" s="92" t="str">
        <f t="shared" si="1393"/>
        <v/>
      </c>
      <c r="L8853" s="92" t="str">
        <f t="shared" si="1394"/>
        <v/>
      </c>
      <c r="M8853" s="95" t="str">
        <f>IF(A8853&lt;&gt;"",IF(MID(C8853,1,1)="c",SigmaEpsConcrete(I8853,$AN$30:$AN$33,$AR$30:$AR$33,$AS$26,$AS$27,$AS$28,$AQ$20,$AU$19),""),"")</f>
        <v/>
      </c>
      <c r="N8853" s="95" t="str">
        <f>IF(A8853&lt;&gt;"",IF(MID(C8853,1,1)="r",SigmaEpsReinf(J8853,$AS$42:$AS$43,$AS$41,$AS$39,$AS$40,$AQ$38),""),"")</f>
        <v/>
      </c>
      <c r="Q8853" s="92" t="str">
        <f t="shared" si="1396"/>
        <v/>
      </c>
      <c r="R8853" s="92" t="str">
        <f t="shared" si="1397"/>
        <v/>
      </c>
      <c r="U8853" s="5"/>
      <c r="V8853" s="5"/>
      <c r="W8853" s="94" t="str">
        <f t="shared" si="1395"/>
        <v/>
      </c>
      <c r="X8853" s="94" t="str">
        <f t="shared" si="1398"/>
        <v/>
      </c>
      <c r="Y8853" s="5"/>
      <c r="BK8853" s="8"/>
      <c r="BL8853" s="5"/>
      <c r="BM8853" s="5"/>
      <c r="BN8853" s="5"/>
      <c r="BO8853" s="5"/>
      <c r="BP8853" s="1"/>
      <c r="BQ8853" s="1"/>
      <c r="BR8853" s="1"/>
      <c r="BS8853" s="1"/>
      <c r="BT8853" s="1"/>
      <c r="BU8853" s="4"/>
      <c r="BV8853" s="1"/>
      <c r="BW8853" s="3"/>
      <c r="BX8853" s="4"/>
      <c r="BY8853" s="5"/>
      <c r="BZ8853" s="5"/>
      <c r="CA8853" s="5"/>
      <c r="CB8853" s="5"/>
      <c r="CC8853" s="5"/>
      <c r="CD8853" s="43"/>
    </row>
    <row r="8854" spans="1:82" x14ac:dyDescent="0.25">
      <c r="A8854" s="8"/>
      <c r="B8854" s="5"/>
      <c r="C8854" s="5"/>
      <c r="D8854" s="5"/>
      <c r="E8854" s="5"/>
      <c r="F8854" s="94" t="str">
        <f t="shared" si="1389"/>
        <v/>
      </c>
      <c r="G8854" s="94" t="str">
        <f t="shared" si="1390"/>
        <v/>
      </c>
      <c r="H8854" s="127" t="str">
        <f>IF(A8854&lt;&gt;"",IF(MID(C8854,1,1)="c",$AS$26,IF(MID(C8854,1,1)="r",$AS$41,IF(MID(C8854,1,1)="p",#REF!,#REF!))),"")</f>
        <v/>
      </c>
      <c r="I8854" s="92" t="str">
        <f t="shared" si="1391"/>
        <v/>
      </c>
      <c r="J8854" s="92" t="str">
        <f t="shared" si="1392"/>
        <v/>
      </c>
      <c r="K8854" s="92" t="str">
        <f t="shared" si="1393"/>
        <v/>
      </c>
      <c r="L8854" s="92" t="str">
        <f t="shared" si="1394"/>
        <v/>
      </c>
      <c r="M8854" s="95" t="str">
        <f>IF(A8854&lt;&gt;"",IF(MID(C8854,1,1)="c",SigmaEpsConcrete(I8854,$AN$30:$AN$33,$AR$30:$AR$33,$AS$26,$AS$27,$AS$28,$AQ$20,$AU$19),""),"")</f>
        <v/>
      </c>
      <c r="N8854" s="95" t="str">
        <f>IF(A8854&lt;&gt;"",IF(MID(C8854,1,1)="r",SigmaEpsReinf(J8854,$AS$42:$AS$43,$AS$41,$AS$39,$AS$40,$AQ$38),""),"")</f>
        <v/>
      </c>
      <c r="Q8854" s="92" t="str">
        <f t="shared" si="1396"/>
        <v/>
      </c>
      <c r="R8854" s="92" t="str">
        <f t="shared" si="1397"/>
        <v/>
      </c>
      <c r="U8854" s="5"/>
      <c r="V8854" s="5"/>
      <c r="W8854" s="94" t="str">
        <f t="shared" si="1395"/>
        <v/>
      </c>
      <c r="X8854" s="94" t="str">
        <f t="shared" si="1398"/>
        <v/>
      </c>
      <c r="Y8854" s="5"/>
      <c r="BK8854" s="8"/>
      <c r="BL8854" s="5"/>
      <c r="BM8854" s="5"/>
      <c r="BN8854" s="5"/>
      <c r="BO8854" s="5"/>
      <c r="BP8854" s="1"/>
      <c r="BQ8854" s="1"/>
      <c r="BR8854" s="1"/>
      <c r="BS8854" s="1"/>
      <c r="BT8854" s="1"/>
      <c r="BU8854" s="4"/>
      <c r="BV8854" s="1"/>
      <c r="BW8854" s="3"/>
      <c r="BX8854" s="4"/>
      <c r="BY8854" s="5"/>
      <c r="BZ8854" s="5"/>
      <c r="CA8854" s="5"/>
      <c r="CB8854" s="5"/>
      <c r="CC8854" s="5"/>
      <c r="CD8854" s="43"/>
    </row>
    <row r="8855" spans="1:82" x14ac:dyDescent="0.25">
      <c r="A8855" s="8"/>
      <c r="B8855" s="5"/>
      <c r="C8855" s="5"/>
      <c r="D8855" s="5"/>
      <c r="E8855" s="5"/>
      <c r="F8855" s="94" t="str">
        <f t="shared" si="1389"/>
        <v/>
      </c>
      <c r="G8855" s="94" t="str">
        <f t="shared" si="1390"/>
        <v/>
      </c>
      <c r="H8855" s="127" t="str">
        <f>IF(A8855&lt;&gt;"",IF(MID(C8855,1,1)="c",$AS$26,IF(MID(C8855,1,1)="r",$AS$41,IF(MID(C8855,1,1)="p",#REF!,#REF!))),"")</f>
        <v/>
      </c>
      <c r="I8855" s="92" t="str">
        <f t="shared" si="1391"/>
        <v/>
      </c>
      <c r="J8855" s="92" t="str">
        <f t="shared" si="1392"/>
        <v/>
      </c>
      <c r="K8855" s="92" t="str">
        <f t="shared" si="1393"/>
        <v/>
      </c>
      <c r="L8855" s="92" t="str">
        <f t="shared" si="1394"/>
        <v/>
      </c>
      <c r="M8855" s="95" t="str">
        <f>IF(A8855&lt;&gt;"",IF(MID(C8855,1,1)="c",SigmaEpsConcrete(I8855,$AN$30:$AN$33,$AR$30:$AR$33,$AS$26,$AS$27,$AS$28,$AQ$20,$AU$19),""),"")</f>
        <v/>
      </c>
      <c r="N8855" s="95" t="str">
        <f>IF(A8855&lt;&gt;"",IF(MID(C8855,1,1)="r",SigmaEpsReinf(J8855,$AS$42:$AS$43,$AS$41,$AS$39,$AS$40,$AQ$38),""),"")</f>
        <v/>
      </c>
      <c r="Q8855" s="92" t="str">
        <f t="shared" si="1396"/>
        <v/>
      </c>
      <c r="R8855" s="92" t="str">
        <f t="shared" si="1397"/>
        <v/>
      </c>
      <c r="U8855" s="5"/>
      <c r="V8855" s="5"/>
      <c r="W8855" s="94" t="str">
        <f t="shared" si="1395"/>
        <v/>
      </c>
      <c r="X8855" s="94" t="str">
        <f t="shared" si="1398"/>
        <v/>
      </c>
      <c r="Y8855" s="5"/>
      <c r="BK8855" s="8"/>
      <c r="BL8855" s="5"/>
      <c r="BM8855" s="5"/>
      <c r="BN8855" s="5"/>
      <c r="BO8855" s="5"/>
      <c r="BP8855" s="1"/>
      <c r="BQ8855" s="1"/>
      <c r="BR8855" s="1"/>
      <c r="BS8855" s="1"/>
      <c r="BT8855" s="1"/>
      <c r="BU8855" s="4"/>
      <c r="BV8855" s="1"/>
      <c r="BW8855" s="3"/>
      <c r="BX8855" s="4"/>
      <c r="BY8855" s="5"/>
      <c r="BZ8855" s="5"/>
      <c r="CA8855" s="5"/>
      <c r="CB8855" s="5"/>
      <c r="CC8855" s="5"/>
      <c r="CD8855" s="43"/>
    </row>
    <row r="8856" spans="1:82" x14ac:dyDescent="0.25">
      <c r="A8856" s="8"/>
      <c r="B8856" s="5"/>
      <c r="C8856" s="5"/>
      <c r="D8856" s="5"/>
      <c r="E8856" s="5"/>
      <c r="F8856" s="94" t="str">
        <f t="shared" si="1389"/>
        <v/>
      </c>
      <c r="G8856" s="94" t="str">
        <f t="shared" si="1390"/>
        <v/>
      </c>
      <c r="H8856" s="127" t="str">
        <f>IF(A8856&lt;&gt;"",IF(MID(C8856,1,1)="c",$AS$26,IF(MID(C8856,1,1)="r",$AS$41,IF(MID(C8856,1,1)="p",#REF!,#REF!))),"")</f>
        <v/>
      </c>
      <c r="I8856" s="92" t="str">
        <f t="shared" si="1391"/>
        <v/>
      </c>
      <c r="J8856" s="92" t="str">
        <f t="shared" si="1392"/>
        <v/>
      </c>
      <c r="K8856" s="92" t="str">
        <f t="shared" si="1393"/>
        <v/>
      </c>
      <c r="L8856" s="92" t="str">
        <f t="shared" si="1394"/>
        <v/>
      </c>
      <c r="M8856" s="95" t="str">
        <f>IF(A8856&lt;&gt;"",IF(MID(C8856,1,1)="c",SigmaEpsConcrete(I8856,$AN$30:$AN$33,$AR$30:$AR$33,$AS$26,$AS$27,$AS$28,$AQ$20,$AU$19),""),"")</f>
        <v/>
      </c>
      <c r="N8856" s="95" t="str">
        <f>IF(A8856&lt;&gt;"",IF(MID(C8856,1,1)="r",SigmaEpsReinf(J8856,$AS$42:$AS$43,$AS$41,$AS$39,$AS$40,$AQ$38),""),"")</f>
        <v/>
      </c>
      <c r="Q8856" s="92" t="str">
        <f t="shared" si="1396"/>
        <v/>
      </c>
      <c r="R8856" s="92" t="str">
        <f t="shared" si="1397"/>
        <v/>
      </c>
      <c r="U8856" s="5"/>
      <c r="V8856" s="5"/>
      <c r="W8856" s="94" t="str">
        <f t="shared" si="1395"/>
        <v/>
      </c>
      <c r="X8856" s="94" t="str">
        <f t="shared" si="1398"/>
        <v/>
      </c>
      <c r="Y8856" s="5"/>
      <c r="BK8856" s="8"/>
      <c r="BL8856" s="5"/>
      <c r="BM8856" s="5"/>
      <c r="BN8856" s="5"/>
      <c r="BO8856" s="5"/>
      <c r="BP8856" s="1"/>
      <c r="BQ8856" s="1"/>
      <c r="BR8856" s="1"/>
      <c r="BS8856" s="1"/>
      <c r="BT8856" s="1"/>
      <c r="BU8856" s="4"/>
      <c r="BV8856" s="1"/>
      <c r="BW8856" s="3"/>
      <c r="BX8856" s="4"/>
      <c r="BY8856" s="5"/>
      <c r="BZ8856" s="5"/>
      <c r="CA8856" s="5"/>
      <c r="CB8856" s="5"/>
      <c r="CC8856" s="5"/>
      <c r="CD8856" s="43"/>
    </row>
    <row r="8857" spans="1:82" x14ac:dyDescent="0.25">
      <c r="A8857" s="8"/>
      <c r="B8857" s="5"/>
      <c r="C8857" s="5"/>
      <c r="D8857" s="5"/>
      <c r="E8857" s="5"/>
      <c r="F8857" s="94" t="str">
        <f t="shared" si="1389"/>
        <v/>
      </c>
      <c r="G8857" s="94" t="str">
        <f t="shared" si="1390"/>
        <v/>
      </c>
      <c r="H8857" s="127" t="str">
        <f>IF(A8857&lt;&gt;"",IF(MID(C8857,1,1)="c",$AS$26,IF(MID(C8857,1,1)="r",$AS$41,IF(MID(C8857,1,1)="p",#REF!,#REF!))),"")</f>
        <v/>
      </c>
      <c r="I8857" s="92" t="str">
        <f t="shared" si="1391"/>
        <v/>
      </c>
      <c r="J8857" s="92" t="str">
        <f t="shared" si="1392"/>
        <v/>
      </c>
      <c r="K8857" s="92" t="str">
        <f t="shared" si="1393"/>
        <v/>
      </c>
      <c r="L8857" s="92" t="str">
        <f t="shared" si="1394"/>
        <v/>
      </c>
      <c r="M8857" s="95" t="str">
        <f>IF(A8857&lt;&gt;"",IF(MID(C8857,1,1)="c",SigmaEpsConcrete(I8857,$AN$30:$AN$33,$AR$30:$AR$33,$AS$26,$AS$27,$AS$28,$AQ$20,$AU$19),""),"")</f>
        <v/>
      </c>
      <c r="N8857" s="95" t="str">
        <f>IF(A8857&lt;&gt;"",IF(MID(C8857,1,1)="r",SigmaEpsReinf(J8857,$AS$42:$AS$43,$AS$41,$AS$39,$AS$40,$AQ$38),""),"")</f>
        <v/>
      </c>
      <c r="Q8857" s="92" t="str">
        <f t="shared" si="1396"/>
        <v/>
      </c>
      <c r="R8857" s="92" t="str">
        <f t="shared" si="1397"/>
        <v/>
      </c>
      <c r="U8857" s="5"/>
      <c r="V8857" s="5"/>
      <c r="W8857" s="94" t="str">
        <f t="shared" si="1395"/>
        <v/>
      </c>
      <c r="X8857" s="94" t="str">
        <f t="shared" si="1398"/>
        <v/>
      </c>
      <c r="Y8857" s="5"/>
      <c r="BK8857" s="8"/>
      <c r="BL8857" s="5"/>
      <c r="BM8857" s="5"/>
      <c r="BN8857" s="5"/>
      <c r="BO8857" s="5"/>
      <c r="BP8857" s="1"/>
      <c r="BQ8857" s="1"/>
      <c r="BR8857" s="1"/>
      <c r="BS8857" s="1"/>
      <c r="BT8857" s="1"/>
      <c r="BU8857" s="4"/>
      <c r="BV8857" s="1"/>
      <c r="BW8857" s="3"/>
      <c r="BX8857" s="4"/>
      <c r="BY8857" s="5"/>
      <c r="BZ8857" s="5"/>
      <c r="CA8857" s="5"/>
      <c r="CB8857" s="5"/>
      <c r="CC8857" s="5"/>
      <c r="CD8857" s="43"/>
    </row>
    <row r="8858" spans="1:82" x14ac:dyDescent="0.25">
      <c r="A8858" s="8"/>
      <c r="B8858" s="5"/>
      <c r="C8858" s="5"/>
      <c r="D8858" s="5"/>
      <c r="E8858" s="5"/>
      <c r="F8858" s="94" t="str">
        <f t="shared" si="1389"/>
        <v/>
      </c>
      <c r="G8858" s="94" t="str">
        <f t="shared" si="1390"/>
        <v/>
      </c>
      <c r="H8858" s="127" t="str">
        <f>IF(A8858&lt;&gt;"",IF(MID(C8858,1,1)="c",$AS$26,IF(MID(C8858,1,1)="r",$AS$41,IF(MID(C8858,1,1)="p",#REF!,#REF!))),"")</f>
        <v/>
      </c>
      <c r="I8858" s="92" t="str">
        <f t="shared" si="1391"/>
        <v/>
      </c>
      <c r="J8858" s="92" t="str">
        <f t="shared" si="1392"/>
        <v/>
      </c>
      <c r="K8858" s="92" t="str">
        <f t="shared" si="1393"/>
        <v/>
      </c>
      <c r="L8858" s="92" t="str">
        <f t="shared" si="1394"/>
        <v/>
      </c>
      <c r="M8858" s="95" t="str">
        <f>IF(A8858&lt;&gt;"",IF(MID(C8858,1,1)="c",SigmaEpsConcrete(I8858,$AN$30:$AN$33,$AR$30:$AR$33,$AS$26,$AS$27,$AS$28,$AQ$20,$AU$19),""),"")</f>
        <v/>
      </c>
      <c r="N8858" s="95" t="str">
        <f>IF(A8858&lt;&gt;"",IF(MID(C8858,1,1)="r",SigmaEpsReinf(J8858,$AS$42:$AS$43,$AS$41,$AS$39,$AS$40,$AQ$38),""),"")</f>
        <v/>
      </c>
      <c r="Q8858" s="92" t="str">
        <f t="shared" si="1396"/>
        <v/>
      </c>
      <c r="R8858" s="92" t="str">
        <f t="shared" si="1397"/>
        <v/>
      </c>
      <c r="U8858" s="5"/>
      <c r="V8858" s="5"/>
      <c r="W8858" s="94" t="str">
        <f t="shared" si="1395"/>
        <v/>
      </c>
      <c r="X8858" s="94" t="str">
        <f t="shared" si="1398"/>
        <v/>
      </c>
      <c r="Y8858" s="5"/>
      <c r="BK8858" s="8"/>
      <c r="BL8858" s="5"/>
      <c r="BM8858" s="5"/>
      <c r="BN8858" s="5"/>
      <c r="BO8858" s="5"/>
      <c r="BP8858" s="1"/>
      <c r="BQ8858" s="1"/>
      <c r="BR8858" s="1"/>
      <c r="BS8858" s="1"/>
      <c r="BT8858" s="1"/>
      <c r="BU8858" s="4"/>
      <c r="BV8858" s="1"/>
      <c r="BW8858" s="3"/>
      <c r="BX8858" s="4"/>
      <c r="BY8858" s="5"/>
      <c r="BZ8858" s="5"/>
      <c r="CA8858" s="5"/>
      <c r="CB8858" s="5"/>
      <c r="CC8858" s="5"/>
      <c r="CD8858" s="43"/>
    </row>
    <row r="8859" spans="1:82" x14ac:dyDescent="0.25">
      <c r="A8859" s="8"/>
      <c r="B8859" s="5"/>
      <c r="C8859" s="5"/>
      <c r="D8859" s="5"/>
      <c r="E8859" s="5"/>
      <c r="F8859" s="94" t="str">
        <f t="shared" si="1389"/>
        <v/>
      </c>
      <c r="G8859" s="94" t="str">
        <f t="shared" si="1390"/>
        <v/>
      </c>
      <c r="H8859" s="127" t="str">
        <f>IF(A8859&lt;&gt;"",IF(MID(C8859,1,1)="c",$AS$26,IF(MID(C8859,1,1)="r",$AS$41,IF(MID(C8859,1,1)="p",#REF!,#REF!))),"")</f>
        <v/>
      </c>
      <c r="I8859" s="92" t="str">
        <f t="shared" si="1391"/>
        <v/>
      </c>
      <c r="J8859" s="92" t="str">
        <f t="shared" si="1392"/>
        <v/>
      </c>
      <c r="K8859" s="92" t="str">
        <f t="shared" si="1393"/>
        <v/>
      </c>
      <c r="L8859" s="92" t="str">
        <f t="shared" si="1394"/>
        <v/>
      </c>
      <c r="M8859" s="95" t="str">
        <f>IF(A8859&lt;&gt;"",IF(MID(C8859,1,1)="c",SigmaEpsConcrete(I8859,$AN$30:$AN$33,$AR$30:$AR$33,$AS$26,$AS$27,$AS$28,$AQ$20,$AU$19),""),"")</f>
        <v/>
      </c>
      <c r="N8859" s="95" t="str">
        <f>IF(A8859&lt;&gt;"",IF(MID(C8859,1,1)="r",SigmaEpsReinf(J8859,$AS$42:$AS$43,$AS$41,$AS$39,$AS$40,$AQ$38),""),"")</f>
        <v/>
      </c>
      <c r="Q8859" s="92" t="str">
        <f t="shared" si="1396"/>
        <v/>
      </c>
      <c r="R8859" s="92" t="str">
        <f t="shared" si="1397"/>
        <v/>
      </c>
      <c r="U8859" s="5"/>
      <c r="V8859" s="5"/>
      <c r="W8859" s="94" t="str">
        <f t="shared" si="1395"/>
        <v/>
      </c>
      <c r="X8859" s="94" t="str">
        <f t="shared" si="1398"/>
        <v/>
      </c>
      <c r="Y8859" s="5"/>
      <c r="BK8859" s="8"/>
      <c r="BL8859" s="5"/>
      <c r="BM8859" s="5"/>
      <c r="BN8859" s="5"/>
      <c r="BO8859" s="5"/>
      <c r="BP8859" s="1"/>
      <c r="BQ8859" s="1"/>
      <c r="BR8859" s="1"/>
      <c r="BS8859" s="1"/>
      <c r="BT8859" s="1"/>
      <c r="BU8859" s="4"/>
      <c r="BV8859" s="1"/>
      <c r="BW8859" s="3"/>
      <c r="BX8859" s="4"/>
      <c r="BY8859" s="5"/>
      <c r="BZ8859" s="5"/>
      <c r="CA8859" s="5"/>
      <c r="CB8859" s="5"/>
      <c r="CC8859" s="5"/>
      <c r="CD8859" s="43"/>
    </row>
    <row r="8860" spans="1:82" x14ac:dyDescent="0.25">
      <c r="A8860" s="8"/>
      <c r="B8860" s="5"/>
      <c r="C8860" s="5"/>
      <c r="D8860" s="5"/>
      <c r="E8860" s="5"/>
      <c r="F8860" s="94" t="str">
        <f t="shared" si="1389"/>
        <v/>
      </c>
      <c r="G8860" s="94" t="str">
        <f t="shared" si="1390"/>
        <v/>
      </c>
      <c r="H8860" s="127" t="str">
        <f>IF(A8860&lt;&gt;"",IF(MID(C8860,1,1)="c",$AS$26,IF(MID(C8860,1,1)="r",$AS$41,IF(MID(C8860,1,1)="p",#REF!,#REF!))),"")</f>
        <v/>
      </c>
      <c r="I8860" s="92" t="str">
        <f t="shared" si="1391"/>
        <v/>
      </c>
      <c r="J8860" s="92" t="str">
        <f t="shared" si="1392"/>
        <v/>
      </c>
      <c r="K8860" s="92" t="str">
        <f t="shared" si="1393"/>
        <v/>
      </c>
      <c r="L8860" s="92" t="str">
        <f t="shared" si="1394"/>
        <v/>
      </c>
      <c r="M8860" s="95" t="str">
        <f>IF(A8860&lt;&gt;"",IF(MID(C8860,1,1)="c",SigmaEpsConcrete(I8860,$AN$30:$AN$33,$AR$30:$AR$33,$AS$26,$AS$27,$AS$28,$AQ$20,$AU$19),""),"")</f>
        <v/>
      </c>
      <c r="N8860" s="95" t="str">
        <f>IF(A8860&lt;&gt;"",IF(MID(C8860,1,1)="r",SigmaEpsReinf(J8860,$AS$42:$AS$43,$AS$41,$AS$39,$AS$40,$AQ$38),""),"")</f>
        <v/>
      </c>
      <c r="Q8860" s="92" t="str">
        <f t="shared" si="1396"/>
        <v/>
      </c>
      <c r="R8860" s="92" t="str">
        <f t="shared" si="1397"/>
        <v/>
      </c>
      <c r="U8860" s="5"/>
      <c r="V8860" s="5"/>
      <c r="W8860" s="94" t="str">
        <f t="shared" si="1395"/>
        <v/>
      </c>
      <c r="X8860" s="94" t="str">
        <f t="shared" si="1398"/>
        <v/>
      </c>
      <c r="Y8860" s="5"/>
      <c r="BK8860" s="8"/>
      <c r="BL8860" s="5"/>
      <c r="BM8860" s="5"/>
      <c r="BN8860" s="5"/>
      <c r="BO8860" s="5"/>
      <c r="BP8860" s="1"/>
      <c r="BQ8860" s="1"/>
      <c r="BR8860" s="1"/>
      <c r="BS8860" s="1"/>
      <c r="BT8860" s="1"/>
      <c r="BU8860" s="4"/>
      <c r="BV8860" s="1"/>
      <c r="BW8860" s="3"/>
      <c r="BX8860" s="4"/>
      <c r="BY8860" s="5"/>
      <c r="BZ8860" s="5"/>
      <c r="CA8860" s="5"/>
      <c r="CB8860" s="5"/>
      <c r="CC8860" s="5"/>
      <c r="CD8860" s="43"/>
    </row>
    <row r="8861" spans="1:82" x14ac:dyDescent="0.25">
      <c r="A8861" s="8"/>
      <c r="B8861" s="5"/>
      <c r="C8861" s="5"/>
      <c r="D8861" s="5"/>
      <c r="E8861" s="5"/>
      <c r="F8861" s="94" t="str">
        <f t="shared" si="1389"/>
        <v/>
      </c>
      <c r="G8861" s="94" t="str">
        <f t="shared" si="1390"/>
        <v/>
      </c>
      <c r="H8861" s="127" t="str">
        <f>IF(A8861&lt;&gt;"",IF(MID(C8861,1,1)="c",$AS$26,IF(MID(C8861,1,1)="r",$AS$41,IF(MID(C8861,1,1)="p",#REF!,#REF!))),"")</f>
        <v/>
      </c>
      <c r="I8861" s="92" t="str">
        <f t="shared" si="1391"/>
        <v/>
      </c>
      <c r="J8861" s="92" t="str">
        <f t="shared" si="1392"/>
        <v/>
      </c>
      <c r="K8861" s="92" t="str">
        <f t="shared" si="1393"/>
        <v/>
      </c>
      <c r="L8861" s="92" t="str">
        <f t="shared" si="1394"/>
        <v/>
      </c>
      <c r="M8861" s="95" t="str">
        <f>IF(A8861&lt;&gt;"",IF(MID(C8861,1,1)="c",SigmaEpsConcrete(I8861,$AN$30:$AN$33,$AR$30:$AR$33,$AS$26,$AS$27,$AS$28,$AQ$20,$AU$19),""),"")</f>
        <v/>
      </c>
      <c r="N8861" s="95" t="str">
        <f>IF(A8861&lt;&gt;"",IF(MID(C8861,1,1)="r",SigmaEpsReinf(J8861,$AS$42:$AS$43,$AS$41,$AS$39,$AS$40,$AQ$38),""),"")</f>
        <v/>
      </c>
      <c r="Q8861" s="92" t="str">
        <f t="shared" si="1396"/>
        <v/>
      </c>
      <c r="R8861" s="92" t="str">
        <f t="shared" si="1397"/>
        <v/>
      </c>
      <c r="U8861" s="5"/>
      <c r="V8861" s="5"/>
      <c r="W8861" s="94" t="str">
        <f t="shared" si="1395"/>
        <v/>
      </c>
      <c r="X8861" s="94" t="str">
        <f t="shared" si="1398"/>
        <v/>
      </c>
      <c r="Y8861" s="5"/>
      <c r="BK8861" s="8"/>
      <c r="BL8861" s="5"/>
      <c r="BM8861" s="5"/>
      <c r="BN8861" s="5"/>
      <c r="BO8861" s="5"/>
      <c r="BP8861" s="1"/>
      <c r="BQ8861" s="1"/>
      <c r="BR8861" s="1"/>
      <c r="BS8861" s="1"/>
      <c r="BT8861" s="1"/>
      <c r="BU8861" s="4"/>
      <c r="BV8861" s="1"/>
      <c r="BW8861" s="3"/>
      <c r="BX8861" s="4"/>
      <c r="BY8861" s="5"/>
      <c r="BZ8861" s="5"/>
      <c r="CA8861" s="5"/>
      <c r="CB8861" s="5"/>
      <c r="CC8861" s="5"/>
      <c r="CD8861" s="43"/>
    </row>
    <row r="8862" spans="1:82" x14ac:dyDescent="0.25">
      <c r="A8862" s="8"/>
      <c r="B8862" s="5"/>
      <c r="C8862" s="5"/>
      <c r="D8862" s="5"/>
      <c r="E8862" s="5"/>
      <c r="F8862" s="94" t="str">
        <f t="shared" si="1389"/>
        <v/>
      </c>
      <c r="G8862" s="94" t="str">
        <f t="shared" si="1390"/>
        <v/>
      </c>
      <c r="H8862" s="127" t="str">
        <f>IF(A8862&lt;&gt;"",IF(MID(C8862,1,1)="c",$AS$26,IF(MID(C8862,1,1)="r",$AS$41,IF(MID(C8862,1,1)="p",#REF!,#REF!))),"")</f>
        <v/>
      </c>
      <c r="I8862" s="92" t="str">
        <f t="shared" si="1391"/>
        <v/>
      </c>
      <c r="J8862" s="92" t="str">
        <f t="shared" si="1392"/>
        <v/>
      </c>
      <c r="K8862" s="92" t="str">
        <f t="shared" si="1393"/>
        <v/>
      </c>
      <c r="L8862" s="92" t="str">
        <f t="shared" si="1394"/>
        <v/>
      </c>
      <c r="M8862" s="95" t="str">
        <f>IF(A8862&lt;&gt;"",IF(MID(C8862,1,1)="c",SigmaEpsConcrete(I8862,$AN$30:$AN$33,$AR$30:$AR$33,$AS$26,$AS$27,$AS$28,$AQ$20,$AU$19),""),"")</f>
        <v/>
      </c>
      <c r="N8862" s="95" t="str">
        <f>IF(A8862&lt;&gt;"",IF(MID(C8862,1,1)="r",SigmaEpsReinf(J8862,$AS$42:$AS$43,$AS$41,$AS$39,$AS$40,$AQ$38),""),"")</f>
        <v/>
      </c>
      <c r="Q8862" s="92" t="str">
        <f t="shared" si="1396"/>
        <v/>
      </c>
      <c r="R8862" s="92" t="str">
        <f t="shared" si="1397"/>
        <v/>
      </c>
      <c r="U8862" s="5"/>
      <c r="V8862" s="5"/>
      <c r="W8862" s="94" t="str">
        <f t="shared" si="1395"/>
        <v/>
      </c>
      <c r="X8862" s="94" t="str">
        <f t="shared" si="1398"/>
        <v/>
      </c>
      <c r="Y8862" s="5"/>
      <c r="BK8862" s="8"/>
      <c r="BL8862" s="5"/>
      <c r="BM8862" s="5"/>
      <c r="BN8862" s="5"/>
      <c r="BO8862" s="5"/>
      <c r="BP8862" s="1"/>
      <c r="BQ8862" s="1"/>
      <c r="BR8862" s="1"/>
      <c r="BS8862" s="1"/>
      <c r="BT8862" s="1"/>
      <c r="BU8862" s="4"/>
      <c r="BV8862" s="1"/>
      <c r="BW8862" s="3"/>
      <c r="BX8862" s="4"/>
      <c r="BY8862" s="5"/>
      <c r="BZ8862" s="5"/>
      <c r="CA8862" s="5"/>
      <c r="CB8862" s="5"/>
      <c r="CC8862" s="5"/>
      <c r="CD8862" s="43"/>
    </row>
    <row r="8863" spans="1:82" x14ac:dyDescent="0.25">
      <c r="A8863" s="8"/>
      <c r="B8863" s="5"/>
      <c r="C8863" s="5"/>
      <c r="D8863" s="5"/>
      <c r="E8863" s="5"/>
      <c r="F8863" s="94" t="str">
        <f t="shared" si="1389"/>
        <v/>
      </c>
      <c r="G8863" s="94" t="str">
        <f t="shared" si="1390"/>
        <v/>
      </c>
      <c r="H8863" s="127" t="str">
        <f>IF(A8863&lt;&gt;"",IF(MID(C8863,1,1)="c",$AS$26,IF(MID(C8863,1,1)="r",$AS$41,IF(MID(C8863,1,1)="p",#REF!,#REF!))),"")</f>
        <v/>
      </c>
      <c r="I8863" s="92" t="str">
        <f t="shared" si="1391"/>
        <v/>
      </c>
      <c r="J8863" s="92" t="str">
        <f t="shared" si="1392"/>
        <v/>
      </c>
      <c r="K8863" s="92" t="str">
        <f t="shared" si="1393"/>
        <v/>
      </c>
      <c r="L8863" s="92" t="str">
        <f t="shared" si="1394"/>
        <v/>
      </c>
      <c r="M8863" s="95" t="str">
        <f>IF(A8863&lt;&gt;"",IF(MID(C8863,1,1)="c",SigmaEpsConcrete(I8863,$AN$30:$AN$33,$AR$30:$AR$33,$AS$26,$AS$27,$AS$28,$AQ$20,$AU$19),""),"")</f>
        <v/>
      </c>
      <c r="N8863" s="95" t="str">
        <f>IF(A8863&lt;&gt;"",IF(MID(C8863,1,1)="r",SigmaEpsReinf(J8863,$AS$42:$AS$43,$AS$41,$AS$39,$AS$40,$AQ$38),""),"")</f>
        <v/>
      </c>
      <c r="Q8863" s="92" t="str">
        <f t="shared" si="1396"/>
        <v/>
      </c>
      <c r="R8863" s="92" t="str">
        <f t="shared" si="1397"/>
        <v/>
      </c>
      <c r="U8863" s="5"/>
      <c r="V8863" s="5"/>
      <c r="W8863" s="94" t="str">
        <f t="shared" si="1395"/>
        <v/>
      </c>
      <c r="X8863" s="94" t="str">
        <f t="shared" si="1398"/>
        <v/>
      </c>
      <c r="Y8863" s="5"/>
      <c r="BK8863" s="8"/>
      <c r="BL8863" s="5"/>
      <c r="BM8863" s="5"/>
      <c r="BN8863" s="5"/>
      <c r="BO8863" s="5"/>
      <c r="BP8863" s="1"/>
      <c r="BQ8863" s="1"/>
      <c r="BR8863" s="1"/>
      <c r="BS8863" s="1"/>
      <c r="BT8863" s="1"/>
      <c r="BU8863" s="4"/>
      <c r="BV8863" s="1"/>
      <c r="BW8863" s="3"/>
      <c r="BX8863" s="4"/>
      <c r="BY8863" s="5"/>
      <c r="BZ8863" s="5"/>
      <c r="CA8863" s="5"/>
      <c r="CB8863" s="5"/>
      <c r="CC8863" s="5"/>
      <c r="CD8863" s="43"/>
    </row>
    <row r="8864" spans="1:82" x14ac:dyDescent="0.25">
      <c r="A8864" s="8"/>
      <c r="B8864" s="5"/>
      <c r="C8864" s="5"/>
      <c r="D8864" s="5"/>
      <c r="E8864" s="5"/>
      <c r="F8864" s="94" t="str">
        <f t="shared" si="1389"/>
        <v/>
      </c>
      <c r="G8864" s="94" t="str">
        <f t="shared" si="1390"/>
        <v/>
      </c>
      <c r="H8864" s="127" t="str">
        <f>IF(A8864&lt;&gt;"",IF(MID(C8864,1,1)="c",$AS$26,IF(MID(C8864,1,1)="r",$AS$41,IF(MID(C8864,1,1)="p",#REF!,#REF!))),"")</f>
        <v/>
      </c>
      <c r="I8864" s="92" t="str">
        <f t="shared" si="1391"/>
        <v/>
      </c>
      <c r="J8864" s="92" t="str">
        <f t="shared" si="1392"/>
        <v/>
      </c>
      <c r="K8864" s="92" t="str">
        <f t="shared" si="1393"/>
        <v/>
      </c>
      <c r="L8864" s="92" t="str">
        <f t="shared" si="1394"/>
        <v/>
      </c>
      <c r="M8864" s="95" t="str">
        <f>IF(A8864&lt;&gt;"",IF(MID(C8864,1,1)="c",SigmaEpsConcrete(I8864,$AN$30:$AN$33,$AR$30:$AR$33,$AS$26,$AS$27,$AS$28,$AQ$20,$AU$19),""),"")</f>
        <v/>
      </c>
      <c r="N8864" s="95" t="str">
        <f>IF(A8864&lt;&gt;"",IF(MID(C8864,1,1)="r",SigmaEpsReinf(J8864,$AS$42:$AS$43,$AS$41,$AS$39,$AS$40,$AQ$38),""),"")</f>
        <v/>
      </c>
      <c r="Q8864" s="92" t="str">
        <f t="shared" si="1396"/>
        <v/>
      </c>
      <c r="R8864" s="92" t="str">
        <f t="shared" si="1397"/>
        <v/>
      </c>
      <c r="U8864" s="5"/>
      <c r="V8864" s="5"/>
      <c r="W8864" s="94" t="str">
        <f t="shared" si="1395"/>
        <v/>
      </c>
      <c r="X8864" s="94" t="str">
        <f t="shared" si="1398"/>
        <v/>
      </c>
      <c r="Y8864" s="5"/>
      <c r="BK8864" s="8"/>
      <c r="BL8864" s="5"/>
      <c r="BM8864" s="5"/>
      <c r="BN8864" s="5"/>
      <c r="BO8864" s="5"/>
      <c r="BP8864" s="1"/>
      <c r="BQ8864" s="1"/>
      <c r="BR8864" s="1"/>
      <c r="BS8864" s="1"/>
      <c r="BT8864" s="1"/>
      <c r="BU8864" s="4"/>
      <c r="BV8864" s="1"/>
      <c r="BW8864" s="3"/>
      <c r="BX8864" s="4"/>
      <c r="BY8864" s="5"/>
      <c r="BZ8864" s="5"/>
      <c r="CA8864" s="5"/>
      <c r="CB8864" s="5"/>
      <c r="CC8864" s="5"/>
      <c r="CD8864" s="43"/>
    </row>
    <row r="8865" spans="1:82" x14ac:dyDescent="0.25">
      <c r="A8865" s="8"/>
      <c r="B8865" s="5"/>
      <c r="C8865" s="5"/>
      <c r="D8865" s="5"/>
      <c r="E8865" s="5"/>
      <c r="F8865" s="94" t="str">
        <f t="shared" si="1389"/>
        <v/>
      </c>
      <c r="G8865" s="94" t="str">
        <f t="shared" si="1390"/>
        <v/>
      </c>
      <c r="H8865" s="127" t="str">
        <f>IF(A8865&lt;&gt;"",IF(MID(C8865,1,1)="c",$AS$26,IF(MID(C8865,1,1)="r",$AS$41,IF(MID(C8865,1,1)="p",#REF!,#REF!))),"")</f>
        <v/>
      </c>
      <c r="I8865" s="92" t="str">
        <f t="shared" si="1391"/>
        <v/>
      </c>
      <c r="J8865" s="92" t="str">
        <f t="shared" si="1392"/>
        <v/>
      </c>
      <c r="K8865" s="92" t="str">
        <f t="shared" si="1393"/>
        <v/>
      </c>
      <c r="L8865" s="92" t="str">
        <f t="shared" si="1394"/>
        <v/>
      </c>
      <c r="M8865" s="95" t="str">
        <f>IF(A8865&lt;&gt;"",IF(MID(C8865,1,1)="c",SigmaEpsConcrete(I8865,$AN$30:$AN$33,$AR$30:$AR$33,$AS$26,$AS$27,$AS$28,$AQ$20,$AU$19),""),"")</f>
        <v/>
      </c>
      <c r="N8865" s="95" t="str">
        <f>IF(A8865&lt;&gt;"",IF(MID(C8865,1,1)="r",SigmaEpsReinf(J8865,$AS$42:$AS$43,$AS$41,$AS$39,$AS$40,$AQ$38),""),"")</f>
        <v/>
      </c>
      <c r="Q8865" s="92" t="str">
        <f t="shared" si="1396"/>
        <v/>
      </c>
      <c r="R8865" s="92" t="str">
        <f t="shared" si="1397"/>
        <v/>
      </c>
      <c r="U8865" s="5"/>
      <c r="V8865" s="5"/>
      <c r="W8865" s="94" t="str">
        <f t="shared" si="1395"/>
        <v/>
      </c>
      <c r="X8865" s="94" t="str">
        <f t="shared" si="1398"/>
        <v/>
      </c>
      <c r="Y8865" s="5"/>
      <c r="BK8865" s="8"/>
      <c r="BL8865" s="5"/>
      <c r="BM8865" s="5"/>
      <c r="BN8865" s="5"/>
      <c r="BO8865" s="5"/>
      <c r="BP8865" s="1"/>
      <c r="BQ8865" s="1"/>
      <c r="BR8865" s="1"/>
      <c r="BS8865" s="1"/>
      <c r="BT8865" s="1"/>
      <c r="BU8865" s="4"/>
      <c r="BV8865" s="1"/>
      <c r="BW8865" s="3"/>
      <c r="BX8865" s="4"/>
      <c r="BY8865" s="5"/>
      <c r="BZ8865" s="5"/>
      <c r="CA8865" s="5"/>
      <c r="CB8865" s="5"/>
      <c r="CC8865" s="5"/>
      <c r="CD8865" s="43"/>
    </row>
    <row r="8866" spans="1:82" x14ac:dyDescent="0.25">
      <c r="A8866" s="8"/>
      <c r="B8866" s="5"/>
      <c r="C8866" s="5"/>
      <c r="D8866" s="5"/>
      <c r="E8866" s="5"/>
      <c r="F8866" s="94" t="str">
        <f t="shared" si="1389"/>
        <v/>
      </c>
      <c r="G8866" s="94" t="str">
        <f t="shared" si="1390"/>
        <v/>
      </c>
      <c r="H8866" s="127" t="str">
        <f>IF(A8866&lt;&gt;"",IF(MID(C8866,1,1)="c",$AS$26,IF(MID(C8866,1,1)="r",$AS$41,IF(MID(C8866,1,1)="p",#REF!,#REF!))),"")</f>
        <v/>
      </c>
      <c r="I8866" s="92" t="str">
        <f t="shared" si="1391"/>
        <v/>
      </c>
      <c r="J8866" s="92" t="str">
        <f t="shared" si="1392"/>
        <v/>
      </c>
      <c r="K8866" s="92" t="str">
        <f t="shared" si="1393"/>
        <v/>
      </c>
      <c r="L8866" s="92" t="str">
        <f t="shared" si="1394"/>
        <v/>
      </c>
      <c r="M8866" s="95" t="str">
        <f>IF(A8866&lt;&gt;"",IF(MID(C8866,1,1)="c",SigmaEpsConcrete(I8866,$AN$30:$AN$33,$AR$30:$AR$33,$AS$26,$AS$27,$AS$28,$AQ$20,$AU$19),""),"")</f>
        <v/>
      </c>
      <c r="N8866" s="95" t="str">
        <f>IF(A8866&lt;&gt;"",IF(MID(C8866,1,1)="r",SigmaEpsReinf(J8866,$AS$42:$AS$43,$AS$41,$AS$39,$AS$40,$AQ$38),""),"")</f>
        <v/>
      </c>
      <c r="Q8866" s="92" t="str">
        <f t="shared" si="1396"/>
        <v/>
      </c>
      <c r="R8866" s="92" t="str">
        <f t="shared" si="1397"/>
        <v/>
      </c>
      <c r="U8866" s="5"/>
      <c r="V8866" s="5"/>
      <c r="W8866" s="94" t="str">
        <f t="shared" si="1395"/>
        <v/>
      </c>
      <c r="X8866" s="94" t="str">
        <f t="shared" si="1398"/>
        <v/>
      </c>
      <c r="Y8866" s="5"/>
      <c r="BK8866" s="8"/>
      <c r="BL8866" s="5"/>
      <c r="BM8866" s="5"/>
      <c r="BN8866" s="5"/>
      <c r="BO8866" s="5"/>
      <c r="BP8866" s="1"/>
      <c r="BQ8866" s="1"/>
      <c r="BR8866" s="1"/>
      <c r="BS8866" s="1"/>
      <c r="BT8866" s="1"/>
      <c r="BU8866" s="4"/>
      <c r="BV8866" s="1"/>
      <c r="BW8866" s="3"/>
      <c r="BX8866" s="4"/>
      <c r="BY8866" s="5"/>
      <c r="BZ8866" s="5"/>
      <c r="CA8866" s="5"/>
      <c r="CB8866" s="5"/>
      <c r="CC8866" s="5"/>
      <c r="CD8866" s="43"/>
    </row>
    <row r="8867" spans="1:82" x14ac:dyDescent="0.25">
      <c r="A8867" s="8"/>
      <c r="B8867" s="5"/>
      <c r="C8867" s="5"/>
      <c r="D8867" s="5"/>
      <c r="E8867" s="5"/>
      <c r="F8867" s="94" t="str">
        <f t="shared" si="1389"/>
        <v/>
      </c>
      <c r="G8867" s="94" t="str">
        <f t="shared" si="1390"/>
        <v/>
      </c>
      <c r="H8867" s="127" t="str">
        <f>IF(A8867&lt;&gt;"",IF(MID(C8867,1,1)="c",$AS$26,IF(MID(C8867,1,1)="r",$AS$41,IF(MID(C8867,1,1)="p",#REF!,#REF!))),"")</f>
        <v/>
      </c>
      <c r="I8867" s="92" t="str">
        <f t="shared" si="1391"/>
        <v/>
      </c>
      <c r="J8867" s="92" t="str">
        <f t="shared" si="1392"/>
        <v/>
      </c>
      <c r="K8867" s="92" t="str">
        <f t="shared" si="1393"/>
        <v/>
      </c>
      <c r="L8867" s="92" t="str">
        <f t="shared" si="1394"/>
        <v/>
      </c>
      <c r="M8867" s="95" t="str">
        <f>IF(A8867&lt;&gt;"",IF(MID(C8867,1,1)="c",SigmaEpsConcrete(I8867,$AN$30:$AN$33,$AR$30:$AR$33,$AS$26,$AS$27,$AS$28,$AQ$20,$AU$19),""),"")</f>
        <v/>
      </c>
      <c r="N8867" s="95" t="str">
        <f>IF(A8867&lt;&gt;"",IF(MID(C8867,1,1)="r",SigmaEpsReinf(J8867,$AS$42:$AS$43,$AS$41,$AS$39,$AS$40,$AQ$38),""),"")</f>
        <v/>
      </c>
      <c r="Q8867" s="92" t="str">
        <f t="shared" si="1396"/>
        <v/>
      </c>
      <c r="R8867" s="92" t="str">
        <f t="shared" si="1397"/>
        <v/>
      </c>
      <c r="U8867" s="5"/>
      <c r="V8867" s="5"/>
      <c r="W8867" s="94" t="str">
        <f t="shared" si="1395"/>
        <v/>
      </c>
      <c r="X8867" s="94" t="str">
        <f t="shared" si="1398"/>
        <v/>
      </c>
      <c r="Y8867" s="5"/>
      <c r="BK8867" s="8"/>
      <c r="BL8867" s="5"/>
      <c r="BM8867" s="5"/>
      <c r="BN8867" s="5"/>
      <c r="BO8867" s="5"/>
      <c r="BP8867" s="1"/>
      <c r="BQ8867" s="1"/>
      <c r="BR8867" s="1"/>
      <c r="BS8867" s="1"/>
      <c r="BT8867" s="1"/>
      <c r="BU8867" s="4"/>
      <c r="BV8867" s="1"/>
      <c r="BW8867" s="3"/>
      <c r="BX8867" s="4"/>
      <c r="BY8867" s="5"/>
      <c r="BZ8867" s="5"/>
      <c r="CA8867" s="5"/>
      <c r="CB8867" s="5"/>
      <c r="CC8867" s="5"/>
      <c r="CD8867" s="43"/>
    </row>
    <row r="8868" spans="1:82" x14ac:dyDescent="0.25">
      <c r="A8868" s="8"/>
      <c r="B8868" s="5"/>
      <c r="C8868" s="5"/>
      <c r="D8868" s="5"/>
      <c r="E8868" s="5"/>
      <c r="F8868" s="94" t="str">
        <f t="shared" si="1389"/>
        <v/>
      </c>
      <c r="G8868" s="94" t="str">
        <f t="shared" si="1390"/>
        <v/>
      </c>
      <c r="H8868" s="127" t="str">
        <f>IF(A8868&lt;&gt;"",IF(MID(C8868,1,1)="c",$AS$26,IF(MID(C8868,1,1)="r",$AS$41,IF(MID(C8868,1,1)="p",#REF!,#REF!))),"")</f>
        <v/>
      </c>
      <c r="I8868" s="92" t="str">
        <f t="shared" si="1391"/>
        <v/>
      </c>
      <c r="J8868" s="92" t="str">
        <f t="shared" si="1392"/>
        <v/>
      </c>
      <c r="K8868" s="92" t="str">
        <f t="shared" si="1393"/>
        <v/>
      </c>
      <c r="L8868" s="92" t="str">
        <f t="shared" si="1394"/>
        <v/>
      </c>
      <c r="M8868" s="95" t="str">
        <f>IF(A8868&lt;&gt;"",IF(MID(C8868,1,1)="c",SigmaEpsConcrete(I8868,$AN$30:$AN$33,$AR$30:$AR$33,$AS$26,$AS$27,$AS$28,$AQ$20,$AU$19),""),"")</f>
        <v/>
      </c>
      <c r="N8868" s="95" t="str">
        <f>IF(A8868&lt;&gt;"",IF(MID(C8868,1,1)="r",SigmaEpsReinf(J8868,$AS$42:$AS$43,$AS$41,$AS$39,$AS$40,$AQ$38),""),"")</f>
        <v/>
      </c>
      <c r="Q8868" s="92" t="str">
        <f t="shared" si="1396"/>
        <v/>
      </c>
      <c r="R8868" s="92" t="str">
        <f t="shared" si="1397"/>
        <v/>
      </c>
      <c r="U8868" s="5"/>
      <c r="V8868" s="5"/>
      <c r="W8868" s="94" t="str">
        <f t="shared" si="1395"/>
        <v/>
      </c>
      <c r="X8868" s="94" t="str">
        <f t="shared" si="1398"/>
        <v/>
      </c>
      <c r="Y8868" s="5"/>
      <c r="BK8868" s="8"/>
      <c r="BL8868" s="5"/>
      <c r="BM8868" s="5"/>
      <c r="BN8868" s="5"/>
      <c r="BO8868" s="5"/>
      <c r="BP8868" s="1"/>
      <c r="BQ8868" s="1"/>
      <c r="BR8868" s="1"/>
      <c r="BS8868" s="1"/>
      <c r="BT8868" s="1"/>
      <c r="BU8868" s="4"/>
      <c r="BV8868" s="1"/>
      <c r="BW8868" s="3"/>
      <c r="BX8868" s="4"/>
      <c r="BY8868" s="5"/>
      <c r="BZ8868" s="5"/>
      <c r="CA8868" s="5"/>
      <c r="CB8868" s="5"/>
      <c r="CC8868" s="5"/>
      <c r="CD8868" s="43"/>
    </row>
    <row r="8869" spans="1:82" x14ac:dyDescent="0.25">
      <c r="A8869" s="8"/>
      <c r="B8869" s="5"/>
      <c r="C8869" s="5"/>
      <c r="D8869" s="5"/>
      <c r="E8869" s="5"/>
      <c r="F8869" s="94" t="str">
        <f t="shared" si="1389"/>
        <v/>
      </c>
      <c r="G8869" s="94" t="str">
        <f t="shared" si="1390"/>
        <v/>
      </c>
      <c r="H8869" s="127" t="str">
        <f>IF(A8869&lt;&gt;"",IF(MID(C8869,1,1)="c",$AS$26,IF(MID(C8869,1,1)="r",$AS$41,IF(MID(C8869,1,1)="p",#REF!,#REF!))),"")</f>
        <v/>
      </c>
      <c r="I8869" s="92" t="str">
        <f t="shared" si="1391"/>
        <v/>
      </c>
      <c r="J8869" s="92" t="str">
        <f t="shared" si="1392"/>
        <v/>
      </c>
      <c r="K8869" s="92" t="str">
        <f t="shared" si="1393"/>
        <v/>
      </c>
      <c r="L8869" s="92" t="str">
        <f t="shared" si="1394"/>
        <v/>
      </c>
      <c r="M8869" s="95" t="str">
        <f>IF(A8869&lt;&gt;"",IF(MID(C8869,1,1)="c",SigmaEpsConcrete(I8869,$AN$30:$AN$33,$AR$30:$AR$33,$AS$26,$AS$27,$AS$28,$AQ$20,$AU$19),""),"")</f>
        <v/>
      </c>
      <c r="N8869" s="95" t="str">
        <f>IF(A8869&lt;&gt;"",IF(MID(C8869,1,1)="r",SigmaEpsReinf(J8869,$AS$42:$AS$43,$AS$41,$AS$39,$AS$40,$AQ$38),""),"")</f>
        <v/>
      </c>
      <c r="Q8869" s="92" t="str">
        <f t="shared" si="1396"/>
        <v/>
      </c>
      <c r="R8869" s="92" t="str">
        <f t="shared" si="1397"/>
        <v/>
      </c>
      <c r="U8869" s="5"/>
      <c r="V8869" s="5"/>
      <c r="W8869" s="94" t="str">
        <f t="shared" si="1395"/>
        <v/>
      </c>
      <c r="X8869" s="94" t="str">
        <f t="shared" si="1398"/>
        <v/>
      </c>
      <c r="Y8869" s="5"/>
      <c r="BK8869" s="8"/>
      <c r="BL8869" s="5"/>
      <c r="BM8869" s="5"/>
      <c r="BN8869" s="5"/>
      <c r="BO8869" s="5"/>
      <c r="BP8869" s="1"/>
      <c r="BQ8869" s="1"/>
      <c r="BR8869" s="1"/>
      <c r="BS8869" s="1"/>
      <c r="BT8869" s="1"/>
      <c r="BU8869" s="4"/>
      <c r="BV8869" s="1"/>
      <c r="BW8869" s="3"/>
      <c r="BX8869" s="4"/>
      <c r="BY8869" s="5"/>
      <c r="BZ8869" s="5"/>
      <c r="CA8869" s="5"/>
      <c r="CB8869" s="5"/>
      <c r="CC8869" s="5"/>
      <c r="CD8869" s="43"/>
    </row>
    <row r="8870" spans="1:82" x14ac:dyDescent="0.25">
      <c r="A8870" s="8"/>
      <c r="B8870" s="5"/>
      <c r="C8870" s="5"/>
      <c r="D8870" s="5"/>
      <c r="E8870" s="5"/>
      <c r="F8870" s="94" t="str">
        <f t="shared" si="1389"/>
        <v/>
      </c>
      <c r="G8870" s="94" t="str">
        <f t="shared" si="1390"/>
        <v/>
      </c>
      <c r="H8870" s="127" t="str">
        <f>IF(A8870&lt;&gt;"",IF(MID(C8870,1,1)="c",$AS$26,IF(MID(C8870,1,1)="r",$AS$41,IF(MID(C8870,1,1)="p",#REF!,#REF!))),"")</f>
        <v/>
      </c>
      <c r="I8870" s="92" t="str">
        <f t="shared" si="1391"/>
        <v/>
      </c>
      <c r="J8870" s="92" t="str">
        <f t="shared" si="1392"/>
        <v/>
      </c>
      <c r="K8870" s="92" t="str">
        <f t="shared" si="1393"/>
        <v/>
      </c>
      <c r="L8870" s="92" t="str">
        <f t="shared" si="1394"/>
        <v/>
      </c>
      <c r="M8870" s="95" t="str">
        <f>IF(A8870&lt;&gt;"",IF(MID(C8870,1,1)="c",SigmaEpsConcrete(I8870,$AN$30:$AN$33,$AR$30:$AR$33,$AS$26,$AS$27,$AS$28,$AQ$20,$AU$19),""),"")</f>
        <v/>
      </c>
      <c r="N8870" s="95" t="str">
        <f>IF(A8870&lt;&gt;"",IF(MID(C8870,1,1)="r",SigmaEpsReinf(J8870,$AS$42:$AS$43,$AS$41,$AS$39,$AS$40,$AQ$38),""),"")</f>
        <v/>
      </c>
      <c r="Q8870" s="92" t="str">
        <f t="shared" si="1396"/>
        <v/>
      </c>
      <c r="R8870" s="92" t="str">
        <f t="shared" si="1397"/>
        <v/>
      </c>
      <c r="U8870" s="5"/>
      <c r="V8870" s="5"/>
      <c r="W8870" s="94" t="str">
        <f t="shared" si="1395"/>
        <v/>
      </c>
      <c r="X8870" s="94" t="str">
        <f t="shared" si="1398"/>
        <v/>
      </c>
      <c r="Y8870" s="5"/>
      <c r="BK8870" s="8"/>
      <c r="BL8870" s="5"/>
      <c r="BM8870" s="5"/>
      <c r="BN8870" s="5"/>
      <c r="BO8870" s="5"/>
      <c r="BP8870" s="1"/>
      <c r="BQ8870" s="1"/>
      <c r="BR8870" s="1"/>
      <c r="BS8870" s="1"/>
      <c r="BT8870" s="1"/>
      <c r="BU8870" s="4"/>
      <c r="BV8870" s="1"/>
      <c r="BW8870" s="3"/>
      <c r="BX8870" s="4"/>
      <c r="BY8870" s="5"/>
      <c r="BZ8870" s="5"/>
      <c r="CA8870" s="5"/>
      <c r="CB8870" s="5"/>
      <c r="CC8870" s="5"/>
      <c r="CD8870" s="43"/>
    </row>
    <row r="8871" spans="1:82" x14ac:dyDescent="0.25">
      <c r="A8871" s="8"/>
      <c r="B8871" s="5"/>
      <c r="C8871" s="5"/>
      <c r="D8871" s="5"/>
      <c r="E8871" s="5"/>
      <c r="F8871" s="94" t="str">
        <f t="shared" si="1389"/>
        <v/>
      </c>
      <c r="G8871" s="94" t="str">
        <f t="shared" si="1390"/>
        <v/>
      </c>
      <c r="H8871" s="127" t="str">
        <f>IF(A8871&lt;&gt;"",IF(MID(C8871,1,1)="c",$AS$26,IF(MID(C8871,1,1)="r",$AS$41,IF(MID(C8871,1,1)="p",#REF!,#REF!))),"")</f>
        <v/>
      </c>
      <c r="I8871" s="92" t="str">
        <f t="shared" si="1391"/>
        <v/>
      </c>
      <c r="J8871" s="92" t="str">
        <f t="shared" si="1392"/>
        <v/>
      </c>
      <c r="K8871" s="92" t="str">
        <f t="shared" si="1393"/>
        <v/>
      </c>
      <c r="L8871" s="92" t="str">
        <f t="shared" si="1394"/>
        <v/>
      </c>
      <c r="M8871" s="95" t="str">
        <f>IF(A8871&lt;&gt;"",IF(MID(C8871,1,1)="c",SigmaEpsConcrete(I8871,$AN$30:$AN$33,$AR$30:$AR$33,$AS$26,$AS$27,$AS$28,$AQ$20,$AU$19),""),"")</f>
        <v/>
      </c>
      <c r="N8871" s="95" t="str">
        <f>IF(A8871&lt;&gt;"",IF(MID(C8871,1,1)="r",SigmaEpsReinf(J8871,$AS$42:$AS$43,$AS$41,$AS$39,$AS$40,$AQ$38),""),"")</f>
        <v/>
      </c>
      <c r="Q8871" s="92" t="str">
        <f t="shared" si="1396"/>
        <v/>
      </c>
      <c r="R8871" s="92" t="str">
        <f t="shared" si="1397"/>
        <v/>
      </c>
      <c r="U8871" s="5"/>
      <c r="V8871" s="5"/>
      <c r="W8871" s="94" t="str">
        <f t="shared" si="1395"/>
        <v/>
      </c>
      <c r="X8871" s="94" t="str">
        <f t="shared" si="1398"/>
        <v/>
      </c>
      <c r="Y8871" s="5"/>
      <c r="BK8871" s="8"/>
      <c r="BL8871" s="5"/>
      <c r="BM8871" s="5"/>
      <c r="BN8871" s="5"/>
      <c r="BO8871" s="5"/>
      <c r="BP8871" s="1"/>
      <c r="BQ8871" s="1"/>
      <c r="BR8871" s="1"/>
      <c r="BS8871" s="1"/>
      <c r="BT8871" s="1"/>
      <c r="BU8871" s="4"/>
      <c r="BV8871" s="1"/>
      <c r="BW8871" s="3"/>
      <c r="BX8871" s="4"/>
      <c r="BY8871" s="5"/>
      <c r="BZ8871" s="5"/>
      <c r="CA8871" s="5"/>
      <c r="CB8871" s="5"/>
      <c r="CC8871" s="5"/>
      <c r="CD8871" s="43"/>
    </row>
    <row r="8872" spans="1:82" x14ac:dyDescent="0.25">
      <c r="A8872" s="8"/>
      <c r="B8872" s="5"/>
      <c r="C8872" s="5"/>
      <c r="D8872" s="5"/>
      <c r="E8872" s="5"/>
      <c r="F8872" s="94" t="str">
        <f t="shared" si="1389"/>
        <v/>
      </c>
      <c r="G8872" s="94" t="str">
        <f t="shared" si="1390"/>
        <v/>
      </c>
      <c r="H8872" s="127" t="str">
        <f>IF(A8872&lt;&gt;"",IF(MID(C8872,1,1)="c",$AS$26,IF(MID(C8872,1,1)="r",$AS$41,IF(MID(C8872,1,1)="p",#REF!,#REF!))),"")</f>
        <v/>
      </c>
      <c r="I8872" s="92" t="str">
        <f t="shared" si="1391"/>
        <v/>
      </c>
      <c r="J8872" s="92" t="str">
        <f t="shared" si="1392"/>
        <v/>
      </c>
      <c r="K8872" s="92" t="str">
        <f t="shared" si="1393"/>
        <v/>
      </c>
      <c r="L8872" s="92" t="str">
        <f t="shared" si="1394"/>
        <v/>
      </c>
      <c r="M8872" s="95" t="str">
        <f>IF(A8872&lt;&gt;"",IF(MID(C8872,1,1)="c",SigmaEpsConcrete(I8872,$AN$30:$AN$33,$AR$30:$AR$33,$AS$26,$AS$27,$AS$28,$AQ$20,$AU$19),""),"")</f>
        <v/>
      </c>
      <c r="N8872" s="95" t="str">
        <f>IF(A8872&lt;&gt;"",IF(MID(C8872,1,1)="r",SigmaEpsReinf(J8872,$AS$42:$AS$43,$AS$41,$AS$39,$AS$40,$AQ$38),""),"")</f>
        <v/>
      </c>
      <c r="Q8872" s="92" t="str">
        <f t="shared" si="1396"/>
        <v/>
      </c>
      <c r="R8872" s="92" t="str">
        <f t="shared" si="1397"/>
        <v/>
      </c>
      <c r="U8872" s="5"/>
      <c r="V8872" s="5"/>
      <c r="W8872" s="94" t="str">
        <f t="shared" si="1395"/>
        <v/>
      </c>
      <c r="X8872" s="94" t="str">
        <f t="shared" si="1398"/>
        <v/>
      </c>
      <c r="Y8872" s="5"/>
      <c r="BK8872" s="8"/>
      <c r="BL8872" s="5"/>
      <c r="BM8872" s="5"/>
      <c r="BN8872" s="5"/>
      <c r="BO8872" s="5"/>
      <c r="BP8872" s="1"/>
      <c r="BQ8872" s="1"/>
      <c r="BR8872" s="1"/>
      <c r="BS8872" s="1"/>
      <c r="BT8872" s="1"/>
      <c r="BU8872" s="4"/>
      <c r="BV8872" s="1"/>
      <c r="BW8872" s="3"/>
      <c r="BX8872" s="4"/>
      <c r="BY8872" s="5"/>
      <c r="BZ8872" s="5"/>
      <c r="CA8872" s="5"/>
      <c r="CB8872" s="5"/>
      <c r="CC8872" s="5"/>
      <c r="CD8872" s="43"/>
    </row>
    <row r="8873" spans="1:82" x14ac:dyDescent="0.25">
      <c r="A8873" s="8"/>
      <c r="B8873" s="5"/>
      <c r="C8873" s="5"/>
      <c r="D8873" s="5"/>
      <c r="E8873" s="5"/>
      <c r="F8873" s="94" t="str">
        <f t="shared" si="1389"/>
        <v/>
      </c>
      <c r="G8873" s="94" t="str">
        <f t="shared" si="1390"/>
        <v/>
      </c>
      <c r="H8873" s="127" t="str">
        <f>IF(A8873&lt;&gt;"",IF(MID(C8873,1,1)="c",$AS$26,IF(MID(C8873,1,1)="r",$AS$41,IF(MID(C8873,1,1)="p",#REF!,#REF!))),"")</f>
        <v/>
      </c>
      <c r="I8873" s="92" t="str">
        <f t="shared" si="1391"/>
        <v/>
      </c>
      <c r="J8873" s="92" t="str">
        <f t="shared" si="1392"/>
        <v/>
      </c>
      <c r="K8873" s="92" t="str">
        <f t="shared" si="1393"/>
        <v/>
      </c>
      <c r="L8873" s="92" t="str">
        <f t="shared" si="1394"/>
        <v/>
      </c>
      <c r="M8873" s="95" t="str">
        <f>IF(A8873&lt;&gt;"",IF(MID(C8873,1,1)="c",SigmaEpsConcrete(I8873,$AN$30:$AN$33,$AR$30:$AR$33,$AS$26,$AS$27,$AS$28,$AQ$20,$AU$19),""),"")</f>
        <v/>
      </c>
      <c r="N8873" s="95" t="str">
        <f>IF(A8873&lt;&gt;"",IF(MID(C8873,1,1)="r",SigmaEpsReinf(J8873,$AS$42:$AS$43,$AS$41,$AS$39,$AS$40,$AQ$38),""),"")</f>
        <v/>
      </c>
      <c r="Q8873" s="92" t="str">
        <f t="shared" si="1396"/>
        <v/>
      </c>
      <c r="R8873" s="92" t="str">
        <f t="shared" si="1397"/>
        <v/>
      </c>
      <c r="U8873" s="5"/>
      <c r="V8873" s="5"/>
      <c r="W8873" s="94" t="str">
        <f t="shared" si="1395"/>
        <v/>
      </c>
      <c r="X8873" s="94" t="str">
        <f t="shared" si="1398"/>
        <v/>
      </c>
      <c r="Y8873" s="5"/>
      <c r="BK8873" s="8"/>
      <c r="BL8873" s="5"/>
      <c r="BM8873" s="5"/>
      <c r="BN8873" s="5"/>
      <c r="BO8873" s="5"/>
      <c r="BP8873" s="1"/>
      <c r="BQ8873" s="1"/>
      <c r="BR8873" s="1"/>
      <c r="BS8873" s="1"/>
      <c r="BT8873" s="1"/>
      <c r="BU8873" s="4"/>
      <c r="BV8873" s="1"/>
      <c r="BW8873" s="3"/>
      <c r="BX8873" s="4"/>
      <c r="BY8873" s="5"/>
      <c r="BZ8873" s="5"/>
      <c r="CA8873" s="5"/>
      <c r="CB8873" s="5"/>
      <c r="CC8873" s="5"/>
      <c r="CD8873" s="43"/>
    </row>
    <row r="8874" spans="1:82" x14ac:dyDescent="0.25">
      <c r="A8874" s="8"/>
      <c r="B8874" s="5"/>
      <c r="C8874" s="5"/>
      <c r="D8874" s="5"/>
      <c r="E8874" s="5"/>
      <c r="F8874" s="94" t="str">
        <f t="shared" si="1389"/>
        <v/>
      </c>
      <c r="G8874" s="94" t="str">
        <f t="shared" si="1390"/>
        <v/>
      </c>
      <c r="H8874" s="127" t="str">
        <f>IF(A8874&lt;&gt;"",IF(MID(C8874,1,1)="c",$AS$26,IF(MID(C8874,1,1)="r",$AS$41,IF(MID(C8874,1,1)="p",#REF!,#REF!))),"")</f>
        <v/>
      </c>
      <c r="I8874" s="92" t="str">
        <f t="shared" si="1391"/>
        <v/>
      </c>
      <c r="J8874" s="92" t="str">
        <f t="shared" si="1392"/>
        <v/>
      </c>
      <c r="K8874" s="92" t="str">
        <f t="shared" si="1393"/>
        <v/>
      </c>
      <c r="L8874" s="92" t="str">
        <f t="shared" si="1394"/>
        <v/>
      </c>
      <c r="M8874" s="95" t="str">
        <f>IF(A8874&lt;&gt;"",IF(MID(C8874,1,1)="c",SigmaEpsConcrete(I8874,$AN$30:$AN$33,$AR$30:$AR$33,$AS$26,$AS$27,$AS$28,$AQ$20,$AU$19),""),"")</f>
        <v/>
      </c>
      <c r="N8874" s="95" t="str">
        <f>IF(A8874&lt;&gt;"",IF(MID(C8874,1,1)="r",SigmaEpsReinf(J8874,$AS$42:$AS$43,$AS$41,$AS$39,$AS$40,$AQ$38),""),"")</f>
        <v/>
      </c>
      <c r="Q8874" s="92" t="str">
        <f t="shared" si="1396"/>
        <v/>
      </c>
      <c r="R8874" s="92" t="str">
        <f t="shared" si="1397"/>
        <v/>
      </c>
      <c r="U8874" s="5"/>
      <c r="V8874" s="5"/>
      <c r="W8874" s="94" t="str">
        <f t="shared" si="1395"/>
        <v/>
      </c>
      <c r="X8874" s="94" t="str">
        <f t="shared" si="1398"/>
        <v/>
      </c>
      <c r="Y8874" s="5"/>
      <c r="BK8874" s="8"/>
      <c r="BL8874" s="5"/>
      <c r="BM8874" s="5"/>
      <c r="BN8874" s="5"/>
      <c r="BO8874" s="5"/>
      <c r="BP8874" s="1"/>
      <c r="BQ8874" s="1"/>
      <c r="BR8874" s="1"/>
      <c r="BS8874" s="1"/>
      <c r="BT8874" s="1"/>
      <c r="BU8874" s="4"/>
      <c r="BV8874" s="1"/>
      <c r="BW8874" s="3"/>
      <c r="BX8874" s="4"/>
      <c r="BY8874" s="5"/>
      <c r="BZ8874" s="5"/>
      <c r="CA8874" s="5"/>
      <c r="CB8874" s="5"/>
      <c r="CC8874" s="5"/>
      <c r="CD8874" s="43"/>
    </row>
    <row r="8875" spans="1:82" x14ac:dyDescent="0.25">
      <c r="A8875" s="8"/>
      <c r="B8875" s="5"/>
      <c r="C8875" s="5"/>
      <c r="D8875" s="5"/>
      <c r="E8875" s="5"/>
      <c r="F8875" s="94" t="str">
        <f t="shared" si="1389"/>
        <v/>
      </c>
      <c r="G8875" s="94" t="str">
        <f t="shared" si="1390"/>
        <v/>
      </c>
      <c r="H8875" s="127" t="str">
        <f>IF(A8875&lt;&gt;"",IF(MID(C8875,1,1)="c",$AS$26,IF(MID(C8875,1,1)="r",$AS$41,IF(MID(C8875,1,1)="p",#REF!,#REF!))),"")</f>
        <v/>
      </c>
      <c r="I8875" s="92" t="str">
        <f t="shared" si="1391"/>
        <v/>
      </c>
      <c r="J8875" s="92" t="str">
        <f t="shared" si="1392"/>
        <v/>
      </c>
      <c r="K8875" s="92" t="str">
        <f t="shared" si="1393"/>
        <v/>
      </c>
      <c r="L8875" s="92" t="str">
        <f t="shared" si="1394"/>
        <v/>
      </c>
      <c r="M8875" s="95" t="str">
        <f>IF(A8875&lt;&gt;"",IF(MID(C8875,1,1)="c",SigmaEpsConcrete(I8875,$AN$30:$AN$33,$AR$30:$AR$33,$AS$26,$AS$27,$AS$28,$AQ$20,$AU$19),""),"")</f>
        <v/>
      </c>
      <c r="N8875" s="95" t="str">
        <f>IF(A8875&lt;&gt;"",IF(MID(C8875,1,1)="r",SigmaEpsReinf(J8875,$AS$42:$AS$43,$AS$41,$AS$39,$AS$40,$AQ$38),""),"")</f>
        <v/>
      </c>
      <c r="Q8875" s="92" t="str">
        <f t="shared" si="1396"/>
        <v/>
      </c>
      <c r="R8875" s="92" t="str">
        <f t="shared" si="1397"/>
        <v/>
      </c>
      <c r="U8875" s="5"/>
      <c r="V8875" s="5"/>
      <c r="W8875" s="94" t="str">
        <f t="shared" si="1395"/>
        <v/>
      </c>
      <c r="X8875" s="94" t="str">
        <f t="shared" si="1398"/>
        <v/>
      </c>
      <c r="Y8875" s="5"/>
      <c r="BK8875" s="8"/>
      <c r="BL8875" s="5"/>
      <c r="BM8875" s="5"/>
      <c r="BN8875" s="5"/>
      <c r="BO8875" s="5"/>
      <c r="BP8875" s="1"/>
      <c r="BQ8875" s="1"/>
      <c r="BR8875" s="1"/>
      <c r="BS8875" s="1"/>
      <c r="BT8875" s="1"/>
      <c r="BU8875" s="4"/>
      <c r="BV8875" s="1"/>
      <c r="BW8875" s="3"/>
      <c r="BX8875" s="4"/>
      <c r="BY8875" s="5"/>
      <c r="BZ8875" s="5"/>
      <c r="CA8875" s="5"/>
      <c r="CB8875" s="5"/>
      <c r="CC8875" s="5"/>
      <c r="CD8875" s="43"/>
    </row>
    <row r="8876" spans="1:82" x14ac:dyDescent="0.25">
      <c r="A8876" s="8"/>
      <c r="B8876" s="5"/>
      <c r="C8876" s="5"/>
      <c r="D8876" s="5"/>
      <c r="E8876" s="5"/>
      <c r="F8876" s="94" t="str">
        <f t="shared" si="1389"/>
        <v/>
      </c>
      <c r="G8876" s="94" t="str">
        <f t="shared" si="1390"/>
        <v/>
      </c>
      <c r="H8876" s="127" t="str">
        <f>IF(A8876&lt;&gt;"",IF(MID(C8876,1,1)="c",$AS$26,IF(MID(C8876,1,1)="r",$AS$41,IF(MID(C8876,1,1)="p",#REF!,#REF!))),"")</f>
        <v/>
      </c>
      <c r="I8876" s="92" t="str">
        <f t="shared" si="1391"/>
        <v/>
      </c>
      <c r="J8876" s="92" t="str">
        <f t="shared" si="1392"/>
        <v/>
      </c>
      <c r="K8876" s="92" t="str">
        <f t="shared" si="1393"/>
        <v/>
      </c>
      <c r="L8876" s="92" t="str">
        <f t="shared" si="1394"/>
        <v/>
      </c>
      <c r="M8876" s="95" t="str">
        <f>IF(A8876&lt;&gt;"",IF(MID(C8876,1,1)="c",SigmaEpsConcrete(I8876,$AN$30:$AN$33,$AR$30:$AR$33,$AS$26,$AS$27,$AS$28,$AQ$20,$AU$19),""),"")</f>
        <v/>
      </c>
      <c r="N8876" s="95" t="str">
        <f>IF(A8876&lt;&gt;"",IF(MID(C8876,1,1)="r",SigmaEpsReinf(J8876,$AS$42:$AS$43,$AS$41,$AS$39,$AS$40,$AQ$38),""),"")</f>
        <v/>
      </c>
      <c r="Q8876" s="92" t="str">
        <f t="shared" si="1396"/>
        <v/>
      </c>
      <c r="R8876" s="92" t="str">
        <f t="shared" si="1397"/>
        <v/>
      </c>
      <c r="U8876" s="5"/>
      <c r="V8876" s="5"/>
      <c r="W8876" s="94" t="str">
        <f t="shared" si="1395"/>
        <v/>
      </c>
      <c r="X8876" s="94" t="str">
        <f t="shared" si="1398"/>
        <v/>
      </c>
      <c r="Y8876" s="5"/>
      <c r="BK8876" s="8"/>
      <c r="BL8876" s="5"/>
      <c r="BM8876" s="5"/>
      <c r="BN8876" s="5"/>
      <c r="BO8876" s="5"/>
      <c r="BP8876" s="1"/>
      <c r="BQ8876" s="1"/>
      <c r="BR8876" s="1"/>
      <c r="BS8876" s="1"/>
      <c r="BT8876" s="1"/>
      <c r="BU8876" s="4"/>
      <c r="BV8876" s="1"/>
      <c r="BW8876" s="3"/>
      <c r="BX8876" s="4"/>
      <c r="BY8876" s="5"/>
      <c r="BZ8876" s="5"/>
      <c r="CA8876" s="5"/>
      <c r="CB8876" s="5"/>
      <c r="CC8876" s="5"/>
      <c r="CD8876" s="43"/>
    </row>
    <row r="8877" spans="1:82" x14ac:dyDescent="0.25">
      <c r="A8877" s="8"/>
      <c r="B8877" s="5"/>
      <c r="C8877" s="5"/>
      <c r="D8877" s="5"/>
      <c r="E8877" s="5"/>
      <c r="F8877" s="94" t="str">
        <f t="shared" si="1389"/>
        <v/>
      </c>
      <c r="G8877" s="94" t="str">
        <f t="shared" si="1390"/>
        <v/>
      </c>
      <c r="H8877" s="127" t="str">
        <f>IF(A8877&lt;&gt;"",IF(MID(C8877,1,1)="c",$AS$26,IF(MID(C8877,1,1)="r",$AS$41,IF(MID(C8877,1,1)="p",#REF!,#REF!))),"")</f>
        <v/>
      </c>
      <c r="I8877" s="92" t="str">
        <f t="shared" si="1391"/>
        <v/>
      </c>
      <c r="J8877" s="92" t="str">
        <f t="shared" si="1392"/>
        <v/>
      </c>
      <c r="K8877" s="92" t="str">
        <f t="shared" si="1393"/>
        <v/>
      </c>
      <c r="L8877" s="92" t="str">
        <f t="shared" si="1394"/>
        <v/>
      </c>
      <c r="M8877" s="95" t="str">
        <f>IF(A8877&lt;&gt;"",IF(MID(C8877,1,1)="c",SigmaEpsConcrete(I8877,$AN$30:$AN$33,$AR$30:$AR$33,$AS$26,$AS$27,$AS$28,$AQ$20,$AU$19),""),"")</f>
        <v/>
      </c>
      <c r="N8877" s="95" t="str">
        <f>IF(A8877&lt;&gt;"",IF(MID(C8877,1,1)="r",SigmaEpsReinf(J8877,$AS$42:$AS$43,$AS$41,$AS$39,$AS$40,$AQ$38),""),"")</f>
        <v/>
      </c>
      <c r="Q8877" s="92" t="str">
        <f t="shared" si="1396"/>
        <v/>
      </c>
      <c r="R8877" s="92" t="str">
        <f t="shared" si="1397"/>
        <v/>
      </c>
      <c r="U8877" s="5"/>
      <c r="V8877" s="5"/>
      <c r="W8877" s="94" t="str">
        <f t="shared" si="1395"/>
        <v/>
      </c>
      <c r="X8877" s="94" t="str">
        <f t="shared" si="1398"/>
        <v/>
      </c>
      <c r="Y8877" s="5"/>
      <c r="BK8877" s="8"/>
      <c r="BL8877" s="5"/>
      <c r="BM8877" s="5"/>
      <c r="BN8877" s="5"/>
      <c r="BO8877" s="5"/>
      <c r="BP8877" s="1"/>
      <c r="BQ8877" s="1"/>
      <c r="BR8877" s="1"/>
      <c r="BS8877" s="1"/>
      <c r="BT8877" s="1"/>
      <c r="BU8877" s="4"/>
      <c r="BV8877" s="1"/>
      <c r="BW8877" s="3"/>
      <c r="BX8877" s="4"/>
      <c r="BY8877" s="5"/>
      <c r="BZ8877" s="5"/>
      <c r="CA8877" s="5"/>
      <c r="CB8877" s="5"/>
      <c r="CC8877" s="5"/>
      <c r="CD8877" s="43"/>
    </row>
    <row r="8878" spans="1:82" x14ac:dyDescent="0.25">
      <c r="A8878" s="8"/>
      <c r="B8878" s="5"/>
      <c r="C8878" s="5"/>
      <c r="D8878" s="5"/>
      <c r="E8878" s="5"/>
      <c r="F8878" s="94" t="str">
        <f t="shared" si="1389"/>
        <v/>
      </c>
      <c r="G8878" s="94" t="str">
        <f t="shared" si="1390"/>
        <v/>
      </c>
      <c r="H8878" s="127" t="str">
        <f>IF(A8878&lt;&gt;"",IF(MID(C8878,1,1)="c",$AS$26,IF(MID(C8878,1,1)="r",$AS$41,IF(MID(C8878,1,1)="p",#REF!,#REF!))),"")</f>
        <v/>
      </c>
      <c r="I8878" s="92" t="str">
        <f t="shared" si="1391"/>
        <v/>
      </c>
      <c r="J8878" s="92" t="str">
        <f t="shared" si="1392"/>
        <v/>
      </c>
      <c r="K8878" s="92" t="str">
        <f t="shared" si="1393"/>
        <v/>
      </c>
      <c r="L8878" s="92" t="str">
        <f t="shared" si="1394"/>
        <v/>
      </c>
      <c r="M8878" s="95" t="str">
        <f>IF(A8878&lt;&gt;"",IF(MID(C8878,1,1)="c",SigmaEpsConcrete(I8878,$AN$30:$AN$33,$AR$30:$AR$33,$AS$26,$AS$27,$AS$28,$AQ$20,$AU$19),""),"")</f>
        <v/>
      </c>
      <c r="N8878" s="95" t="str">
        <f>IF(A8878&lt;&gt;"",IF(MID(C8878,1,1)="r",SigmaEpsReinf(J8878,$AS$42:$AS$43,$AS$41,$AS$39,$AS$40,$AQ$38),""),"")</f>
        <v/>
      </c>
      <c r="Q8878" s="92" t="str">
        <f t="shared" si="1396"/>
        <v/>
      </c>
      <c r="R8878" s="92" t="str">
        <f t="shared" si="1397"/>
        <v/>
      </c>
      <c r="U8878" s="5"/>
      <c r="V8878" s="5"/>
      <c r="W8878" s="94" t="str">
        <f t="shared" si="1395"/>
        <v/>
      </c>
      <c r="X8878" s="94" t="str">
        <f t="shared" si="1398"/>
        <v/>
      </c>
      <c r="Y8878" s="5"/>
      <c r="BK8878" s="8"/>
      <c r="BL8878" s="5"/>
      <c r="BM8878" s="5"/>
      <c r="BN8878" s="5"/>
      <c r="BO8878" s="5"/>
      <c r="BP8878" s="1"/>
      <c r="BQ8878" s="1"/>
      <c r="BR8878" s="1"/>
      <c r="BS8878" s="1"/>
      <c r="BT8878" s="1"/>
      <c r="BU8878" s="4"/>
      <c r="BV8878" s="1"/>
      <c r="BW8878" s="3"/>
      <c r="BX8878" s="4"/>
      <c r="BY8878" s="5"/>
      <c r="BZ8878" s="5"/>
      <c r="CA8878" s="5"/>
      <c r="CB8878" s="5"/>
      <c r="CC8878" s="5"/>
      <c r="CD8878" s="43"/>
    </row>
    <row r="8879" spans="1:82" x14ac:dyDescent="0.25">
      <c r="A8879" s="8"/>
      <c r="B8879" s="5"/>
      <c r="C8879" s="5"/>
      <c r="D8879" s="5"/>
      <c r="E8879" s="5"/>
      <c r="F8879" s="94" t="str">
        <f t="shared" si="1389"/>
        <v/>
      </c>
      <c r="G8879" s="94" t="str">
        <f t="shared" si="1390"/>
        <v/>
      </c>
      <c r="H8879" s="127" t="str">
        <f>IF(A8879&lt;&gt;"",IF(MID(C8879,1,1)="c",$AS$26,IF(MID(C8879,1,1)="r",$AS$41,IF(MID(C8879,1,1)="p",#REF!,#REF!))),"")</f>
        <v/>
      </c>
      <c r="I8879" s="92" t="str">
        <f t="shared" si="1391"/>
        <v/>
      </c>
      <c r="J8879" s="92" t="str">
        <f t="shared" si="1392"/>
        <v/>
      </c>
      <c r="K8879" s="92" t="str">
        <f t="shared" si="1393"/>
        <v/>
      </c>
      <c r="L8879" s="92" t="str">
        <f t="shared" si="1394"/>
        <v/>
      </c>
      <c r="M8879" s="95" t="str">
        <f>IF(A8879&lt;&gt;"",IF(MID(C8879,1,1)="c",SigmaEpsConcrete(I8879,$AN$30:$AN$33,$AR$30:$AR$33,$AS$26,$AS$27,$AS$28,$AQ$20,$AU$19),""),"")</f>
        <v/>
      </c>
      <c r="N8879" s="95" t="str">
        <f>IF(A8879&lt;&gt;"",IF(MID(C8879,1,1)="r",SigmaEpsReinf(J8879,$AS$42:$AS$43,$AS$41,$AS$39,$AS$40,$AQ$38),""),"")</f>
        <v/>
      </c>
      <c r="Q8879" s="92" t="str">
        <f t="shared" si="1396"/>
        <v/>
      </c>
      <c r="R8879" s="92" t="str">
        <f t="shared" si="1397"/>
        <v/>
      </c>
      <c r="U8879" s="5"/>
      <c r="V8879" s="5"/>
      <c r="W8879" s="94" t="str">
        <f t="shared" si="1395"/>
        <v/>
      </c>
      <c r="X8879" s="94" t="str">
        <f t="shared" si="1398"/>
        <v/>
      </c>
      <c r="Y8879" s="5"/>
      <c r="BK8879" s="8"/>
      <c r="BL8879" s="5"/>
      <c r="BM8879" s="5"/>
      <c r="BN8879" s="5"/>
      <c r="BO8879" s="5"/>
      <c r="BP8879" s="1"/>
      <c r="BQ8879" s="1"/>
      <c r="BR8879" s="1"/>
      <c r="BS8879" s="1"/>
      <c r="BT8879" s="1"/>
      <c r="BU8879" s="4"/>
      <c r="BV8879" s="1"/>
      <c r="BW8879" s="3"/>
      <c r="BX8879" s="4"/>
      <c r="BY8879" s="5"/>
      <c r="BZ8879" s="5"/>
      <c r="CA8879" s="5"/>
      <c r="CB8879" s="5"/>
      <c r="CC8879" s="5"/>
      <c r="CD8879" s="43"/>
    </row>
    <row r="8880" spans="1:82" x14ac:dyDescent="0.25">
      <c r="A8880" s="8"/>
      <c r="B8880" s="5"/>
      <c r="C8880" s="5"/>
      <c r="D8880" s="5"/>
      <c r="E8880" s="5"/>
      <c r="F8880" s="94" t="str">
        <f t="shared" si="1389"/>
        <v/>
      </c>
      <c r="G8880" s="94" t="str">
        <f t="shared" si="1390"/>
        <v/>
      </c>
      <c r="H8880" s="127" t="str">
        <f>IF(A8880&lt;&gt;"",IF(MID(C8880,1,1)="c",$AS$26,IF(MID(C8880,1,1)="r",$AS$41,IF(MID(C8880,1,1)="p",#REF!,#REF!))),"")</f>
        <v/>
      </c>
      <c r="I8880" s="92" t="str">
        <f t="shared" si="1391"/>
        <v/>
      </c>
      <c r="J8880" s="92" t="str">
        <f t="shared" si="1392"/>
        <v/>
      </c>
      <c r="K8880" s="92" t="str">
        <f t="shared" si="1393"/>
        <v/>
      </c>
      <c r="L8880" s="92" t="str">
        <f t="shared" si="1394"/>
        <v/>
      </c>
      <c r="M8880" s="95" t="str">
        <f>IF(A8880&lt;&gt;"",IF(MID(C8880,1,1)="c",SigmaEpsConcrete(I8880,$AN$30:$AN$33,$AR$30:$AR$33,$AS$26,$AS$27,$AS$28,$AQ$20,$AU$19),""),"")</f>
        <v/>
      </c>
      <c r="N8880" s="95" t="str">
        <f>IF(A8880&lt;&gt;"",IF(MID(C8880,1,1)="r",SigmaEpsReinf(J8880,$AS$42:$AS$43,$AS$41,$AS$39,$AS$40,$AQ$38),""),"")</f>
        <v/>
      </c>
      <c r="Q8880" s="92" t="str">
        <f t="shared" si="1396"/>
        <v/>
      </c>
      <c r="R8880" s="92" t="str">
        <f t="shared" si="1397"/>
        <v/>
      </c>
      <c r="U8880" s="5"/>
      <c r="V8880" s="5"/>
      <c r="W8880" s="94" t="str">
        <f t="shared" si="1395"/>
        <v/>
      </c>
      <c r="X8880" s="94" t="str">
        <f t="shared" si="1398"/>
        <v/>
      </c>
      <c r="Y8880" s="5"/>
      <c r="BK8880" s="8"/>
      <c r="BL8880" s="5"/>
      <c r="BM8880" s="5"/>
      <c r="BN8880" s="5"/>
      <c r="BO8880" s="5"/>
      <c r="BP8880" s="1"/>
      <c r="BQ8880" s="1"/>
      <c r="BR8880" s="1"/>
      <c r="BS8880" s="1"/>
      <c r="BT8880" s="1"/>
      <c r="BU8880" s="4"/>
      <c r="BV8880" s="1"/>
      <c r="BW8880" s="3"/>
      <c r="BX8880" s="4"/>
      <c r="BY8880" s="5"/>
      <c r="BZ8880" s="5"/>
      <c r="CA8880" s="5"/>
      <c r="CB8880" s="5"/>
      <c r="CC8880" s="5"/>
      <c r="CD8880" s="43"/>
    </row>
    <row r="8881" spans="1:82" x14ac:dyDescent="0.25">
      <c r="A8881" s="8"/>
      <c r="B8881" s="5"/>
      <c r="C8881" s="5"/>
      <c r="D8881" s="5"/>
      <c r="E8881" s="5"/>
      <c r="F8881" s="94" t="str">
        <f t="shared" si="1389"/>
        <v/>
      </c>
      <c r="G8881" s="94" t="str">
        <f t="shared" si="1390"/>
        <v/>
      </c>
      <c r="H8881" s="127" t="str">
        <f>IF(A8881&lt;&gt;"",IF(MID(C8881,1,1)="c",$AS$26,IF(MID(C8881,1,1)="r",$AS$41,IF(MID(C8881,1,1)="p",#REF!,#REF!))),"")</f>
        <v/>
      </c>
      <c r="I8881" s="92" t="str">
        <f t="shared" si="1391"/>
        <v/>
      </c>
      <c r="J8881" s="92" t="str">
        <f t="shared" si="1392"/>
        <v/>
      </c>
      <c r="K8881" s="92" t="str">
        <f t="shared" si="1393"/>
        <v/>
      </c>
      <c r="L8881" s="92" t="str">
        <f t="shared" si="1394"/>
        <v/>
      </c>
      <c r="M8881" s="95" t="str">
        <f>IF(A8881&lt;&gt;"",IF(MID(C8881,1,1)="c",SigmaEpsConcrete(I8881,$AN$30:$AN$33,$AR$30:$AR$33,$AS$26,$AS$27,$AS$28,$AQ$20,$AU$19),""),"")</f>
        <v/>
      </c>
      <c r="N8881" s="95" t="str">
        <f>IF(A8881&lt;&gt;"",IF(MID(C8881,1,1)="r",SigmaEpsReinf(J8881,$AS$42:$AS$43,$AS$41,$AS$39,$AS$40,$AQ$38),""),"")</f>
        <v/>
      </c>
      <c r="Q8881" s="92" t="str">
        <f t="shared" si="1396"/>
        <v/>
      </c>
      <c r="R8881" s="92" t="str">
        <f t="shared" si="1397"/>
        <v/>
      </c>
      <c r="U8881" s="5"/>
      <c r="V8881" s="5"/>
      <c r="W8881" s="94" t="str">
        <f t="shared" si="1395"/>
        <v/>
      </c>
      <c r="X8881" s="94" t="str">
        <f t="shared" si="1398"/>
        <v/>
      </c>
      <c r="Y8881" s="5"/>
      <c r="BK8881" s="8"/>
      <c r="BL8881" s="5"/>
      <c r="BM8881" s="5"/>
      <c r="BN8881" s="5"/>
      <c r="BO8881" s="5"/>
      <c r="BP8881" s="1"/>
      <c r="BQ8881" s="1"/>
      <c r="BR8881" s="1"/>
      <c r="BS8881" s="1"/>
      <c r="BT8881" s="1"/>
      <c r="BU8881" s="4"/>
      <c r="BV8881" s="1"/>
      <c r="BW8881" s="3"/>
      <c r="BX8881" s="4"/>
      <c r="BY8881" s="5"/>
      <c r="BZ8881" s="5"/>
      <c r="CA8881" s="5"/>
      <c r="CB8881" s="5"/>
      <c r="CC8881" s="5"/>
      <c r="CD8881" s="43"/>
    </row>
    <row r="8882" spans="1:82" x14ac:dyDescent="0.25">
      <c r="A8882" s="8"/>
      <c r="B8882" s="5"/>
      <c r="C8882" s="5"/>
      <c r="D8882" s="5"/>
      <c r="E8882" s="5"/>
      <c r="F8882" s="94" t="str">
        <f t="shared" si="1389"/>
        <v/>
      </c>
      <c r="G8882" s="94" t="str">
        <f t="shared" si="1390"/>
        <v/>
      </c>
      <c r="H8882" s="127" t="str">
        <f>IF(A8882&lt;&gt;"",IF(MID(C8882,1,1)="c",$AS$26,IF(MID(C8882,1,1)="r",$AS$41,IF(MID(C8882,1,1)="p",#REF!,#REF!))),"")</f>
        <v/>
      </c>
      <c r="I8882" s="92" t="str">
        <f t="shared" si="1391"/>
        <v/>
      </c>
      <c r="J8882" s="92" t="str">
        <f t="shared" si="1392"/>
        <v/>
      </c>
      <c r="K8882" s="92" t="str">
        <f t="shared" si="1393"/>
        <v/>
      </c>
      <c r="L8882" s="92" t="str">
        <f t="shared" si="1394"/>
        <v/>
      </c>
      <c r="M8882" s="95" t="str">
        <f>IF(A8882&lt;&gt;"",IF(MID(C8882,1,1)="c",SigmaEpsConcrete(I8882,$AN$30:$AN$33,$AR$30:$AR$33,$AS$26,$AS$27,$AS$28,$AQ$20,$AU$19),""),"")</f>
        <v/>
      </c>
      <c r="N8882" s="95" t="str">
        <f>IF(A8882&lt;&gt;"",IF(MID(C8882,1,1)="r",SigmaEpsReinf(J8882,$AS$42:$AS$43,$AS$41,$AS$39,$AS$40,$AQ$38),""),"")</f>
        <v/>
      </c>
      <c r="Q8882" s="92" t="str">
        <f t="shared" si="1396"/>
        <v/>
      </c>
      <c r="R8882" s="92" t="str">
        <f t="shared" si="1397"/>
        <v/>
      </c>
      <c r="U8882" s="5"/>
      <c r="V8882" s="5"/>
      <c r="W8882" s="94" t="str">
        <f t="shared" si="1395"/>
        <v/>
      </c>
      <c r="X8882" s="94" t="str">
        <f t="shared" si="1398"/>
        <v/>
      </c>
      <c r="Y8882" s="5"/>
      <c r="BK8882" s="8"/>
      <c r="BL8882" s="5"/>
      <c r="BM8882" s="5"/>
      <c r="BN8882" s="5"/>
      <c r="BO8882" s="5"/>
      <c r="BP8882" s="1"/>
      <c r="BQ8882" s="1"/>
      <c r="BR8882" s="1"/>
      <c r="BS8882" s="1"/>
      <c r="BT8882" s="1"/>
      <c r="BU8882" s="4"/>
      <c r="BV8882" s="1"/>
      <c r="BW8882" s="3"/>
      <c r="BX8882" s="4"/>
      <c r="BY8882" s="5"/>
      <c r="BZ8882" s="5"/>
      <c r="CA8882" s="5"/>
      <c r="CB8882" s="5"/>
      <c r="CC8882" s="5"/>
      <c r="CD8882" s="43"/>
    </row>
    <row r="8883" spans="1:82" x14ac:dyDescent="0.25">
      <c r="A8883" s="8"/>
      <c r="B8883" s="5"/>
      <c r="C8883" s="5"/>
      <c r="D8883" s="5"/>
      <c r="E8883" s="5"/>
      <c r="F8883" s="94" t="str">
        <f t="shared" si="1389"/>
        <v/>
      </c>
      <c r="G8883" s="94" t="str">
        <f t="shared" si="1390"/>
        <v/>
      </c>
      <c r="H8883" s="127" t="str">
        <f>IF(A8883&lt;&gt;"",IF(MID(C8883,1,1)="c",$AS$26,IF(MID(C8883,1,1)="r",$AS$41,IF(MID(C8883,1,1)="p",#REF!,#REF!))),"")</f>
        <v/>
      </c>
      <c r="I8883" s="92" t="str">
        <f t="shared" si="1391"/>
        <v/>
      </c>
      <c r="J8883" s="92" t="str">
        <f t="shared" si="1392"/>
        <v/>
      </c>
      <c r="K8883" s="92" t="str">
        <f t="shared" si="1393"/>
        <v/>
      </c>
      <c r="L8883" s="92" t="str">
        <f t="shared" si="1394"/>
        <v/>
      </c>
      <c r="M8883" s="95" t="str">
        <f>IF(A8883&lt;&gt;"",IF(MID(C8883,1,1)="c",SigmaEpsConcrete(I8883,$AN$30:$AN$33,$AR$30:$AR$33,$AS$26,$AS$27,$AS$28,$AQ$20,$AU$19),""),"")</f>
        <v/>
      </c>
      <c r="N8883" s="95" t="str">
        <f>IF(A8883&lt;&gt;"",IF(MID(C8883,1,1)="r",SigmaEpsReinf(J8883,$AS$42:$AS$43,$AS$41,$AS$39,$AS$40,$AQ$38),""),"")</f>
        <v/>
      </c>
      <c r="Q8883" s="92" t="str">
        <f t="shared" si="1396"/>
        <v/>
      </c>
      <c r="R8883" s="92" t="str">
        <f t="shared" si="1397"/>
        <v/>
      </c>
      <c r="U8883" s="5"/>
      <c r="V8883" s="5"/>
      <c r="W8883" s="94" t="str">
        <f t="shared" si="1395"/>
        <v/>
      </c>
      <c r="X8883" s="94" t="str">
        <f t="shared" si="1398"/>
        <v/>
      </c>
      <c r="Y8883" s="5"/>
      <c r="BK8883" s="8"/>
      <c r="BL8883" s="5"/>
      <c r="BM8883" s="5"/>
      <c r="BN8883" s="5"/>
      <c r="BO8883" s="5"/>
      <c r="BP8883" s="1"/>
      <c r="BQ8883" s="1"/>
      <c r="BR8883" s="1"/>
      <c r="BS8883" s="1"/>
      <c r="BT8883" s="1"/>
      <c r="BU8883" s="4"/>
      <c r="BV8883" s="1"/>
      <c r="BW8883" s="3"/>
      <c r="BX8883" s="4"/>
      <c r="BY8883" s="5"/>
      <c r="BZ8883" s="5"/>
      <c r="CA8883" s="5"/>
      <c r="CB8883" s="5"/>
      <c r="CC8883" s="5"/>
      <c r="CD8883" s="43"/>
    </row>
    <row r="8884" spans="1:82" x14ac:dyDescent="0.25">
      <c r="A8884" s="8"/>
      <c r="B8884" s="5"/>
      <c r="C8884" s="5"/>
      <c r="D8884" s="5"/>
      <c r="E8884" s="5"/>
      <c r="F8884" s="94" t="str">
        <f t="shared" si="1389"/>
        <v/>
      </c>
      <c r="G8884" s="94" t="str">
        <f t="shared" si="1390"/>
        <v/>
      </c>
      <c r="H8884" s="127" t="str">
        <f>IF(A8884&lt;&gt;"",IF(MID(C8884,1,1)="c",$AS$26,IF(MID(C8884,1,1)="r",$AS$41,IF(MID(C8884,1,1)="p",#REF!,#REF!))),"")</f>
        <v/>
      </c>
      <c r="I8884" s="92" t="str">
        <f t="shared" si="1391"/>
        <v/>
      </c>
      <c r="J8884" s="92" t="str">
        <f t="shared" si="1392"/>
        <v/>
      </c>
      <c r="K8884" s="92" t="str">
        <f t="shared" si="1393"/>
        <v/>
      </c>
      <c r="L8884" s="92" t="str">
        <f t="shared" si="1394"/>
        <v/>
      </c>
      <c r="M8884" s="95" t="str">
        <f>IF(A8884&lt;&gt;"",IF(MID(C8884,1,1)="c",SigmaEpsConcrete(I8884,$AN$30:$AN$33,$AR$30:$AR$33,$AS$26,$AS$27,$AS$28,$AQ$20,$AU$19),""),"")</f>
        <v/>
      </c>
      <c r="N8884" s="95" t="str">
        <f>IF(A8884&lt;&gt;"",IF(MID(C8884,1,1)="r",SigmaEpsReinf(J8884,$AS$42:$AS$43,$AS$41,$AS$39,$AS$40,$AQ$38),""),"")</f>
        <v/>
      </c>
      <c r="Q8884" s="92" t="str">
        <f t="shared" si="1396"/>
        <v/>
      </c>
      <c r="R8884" s="92" t="str">
        <f t="shared" si="1397"/>
        <v/>
      </c>
      <c r="U8884" s="5"/>
      <c r="V8884" s="5"/>
      <c r="W8884" s="94" t="str">
        <f t="shared" si="1395"/>
        <v/>
      </c>
      <c r="X8884" s="94" t="str">
        <f t="shared" si="1398"/>
        <v/>
      </c>
      <c r="Y8884" s="5"/>
      <c r="BK8884" s="8"/>
      <c r="BL8884" s="5"/>
      <c r="BM8884" s="5"/>
      <c r="BN8884" s="5"/>
      <c r="BO8884" s="5"/>
      <c r="BP8884" s="1"/>
      <c r="BQ8884" s="1"/>
      <c r="BR8884" s="1"/>
      <c r="BS8884" s="1"/>
      <c r="BT8884" s="1"/>
      <c r="BU8884" s="4"/>
      <c r="BV8884" s="1"/>
      <c r="BW8884" s="3"/>
      <c r="BX8884" s="4"/>
      <c r="BY8884" s="5"/>
      <c r="BZ8884" s="5"/>
      <c r="CA8884" s="5"/>
      <c r="CB8884" s="5"/>
      <c r="CC8884" s="5"/>
      <c r="CD8884" s="43"/>
    </row>
    <row r="8885" spans="1:82" x14ac:dyDescent="0.25">
      <c r="A8885" s="8"/>
      <c r="B8885" s="5"/>
      <c r="C8885" s="5"/>
      <c r="D8885" s="5"/>
      <c r="E8885" s="5"/>
      <c r="F8885" s="94" t="str">
        <f t="shared" si="1389"/>
        <v/>
      </c>
      <c r="G8885" s="94" t="str">
        <f t="shared" si="1390"/>
        <v/>
      </c>
      <c r="H8885" s="127" t="str">
        <f>IF(A8885&lt;&gt;"",IF(MID(C8885,1,1)="c",$AS$26,IF(MID(C8885,1,1)="r",$AS$41,IF(MID(C8885,1,1)="p",#REF!,#REF!))),"")</f>
        <v/>
      </c>
      <c r="I8885" s="92" t="str">
        <f t="shared" si="1391"/>
        <v/>
      </c>
      <c r="J8885" s="92" t="str">
        <f t="shared" si="1392"/>
        <v/>
      </c>
      <c r="K8885" s="92" t="str">
        <f t="shared" si="1393"/>
        <v/>
      </c>
      <c r="L8885" s="92" t="str">
        <f t="shared" si="1394"/>
        <v/>
      </c>
      <c r="M8885" s="95" t="str">
        <f>IF(A8885&lt;&gt;"",IF(MID(C8885,1,1)="c",SigmaEpsConcrete(I8885,$AN$30:$AN$33,$AR$30:$AR$33,$AS$26,$AS$27,$AS$28,$AQ$20,$AU$19),""),"")</f>
        <v/>
      </c>
      <c r="N8885" s="95" t="str">
        <f>IF(A8885&lt;&gt;"",IF(MID(C8885,1,1)="r",SigmaEpsReinf(J8885,$AS$42:$AS$43,$AS$41,$AS$39,$AS$40,$AQ$38),""),"")</f>
        <v/>
      </c>
      <c r="Q8885" s="92" t="str">
        <f t="shared" si="1396"/>
        <v/>
      </c>
      <c r="R8885" s="92" t="str">
        <f t="shared" si="1397"/>
        <v/>
      </c>
      <c r="U8885" s="5"/>
      <c r="V8885" s="5"/>
      <c r="W8885" s="94" t="str">
        <f t="shared" si="1395"/>
        <v/>
      </c>
      <c r="X8885" s="94" t="str">
        <f t="shared" si="1398"/>
        <v/>
      </c>
      <c r="Y8885" s="5"/>
      <c r="BK8885" s="8"/>
      <c r="BL8885" s="5"/>
      <c r="BM8885" s="5"/>
      <c r="BN8885" s="5"/>
      <c r="BO8885" s="5"/>
      <c r="BP8885" s="1"/>
      <c r="BQ8885" s="1"/>
      <c r="BR8885" s="1"/>
      <c r="BS8885" s="1"/>
      <c r="BT8885" s="1"/>
      <c r="BU8885" s="4"/>
      <c r="BV8885" s="1"/>
      <c r="BW8885" s="3"/>
      <c r="BX8885" s="4"/>
      <c r="BY8885" s="5"/>
      <c r="BZ8885" s="5"/>
      <c r="CA8885" s="5"/>
      <c r="CB8885" s="5"/>
      <c r="CC8885" s="5"/>
      <c r="CD8885" s="43"/>
    </row>
    <row r="8886" spans="1:82" x14ac:dyDescent="0.25">
      <c r="A8886" s="8"/>
      <c r="B8886" s="5"/>
      <c r="C8886" s="5"/>
      <c r="D8886" s="5"/>
      <c r="E8886" s="5"/>
      <c r="F8886" s="94" t="str">
        <f t="shared" si="1389"/>
        <v/>
      </c>
      <c r="G8886" s="94" t="str">
        <f t="shared" si="1390"/>
        <v/>
      </c>
      <c r="H8886" s="127" t="str">
        <f>IF(A8886&lt;&gt;"",IF(MID(C8886,1,1)="c",$AS$26,IF(MID(C8886,1,1)="r",$AS$41,IF(MID(C8886,1,1)="p",#REF!,#REF!))),"")</f>
        <v/>
      </c>
      <c r="I8886" s="92" t="str">
        <f t="shared" si="1391"/>
        <v/>
      </c>
      <c r="J8886" s="92" t="str">
        <f t="shared" si="1392"/>
        <v/>
      </c>
      <c r="K8886" s="92" t="str">
        <f t="shared" si="1393"/>
        <v/>
      </c>
      <c r="L8886" s="92" t="str">
        <f t="shared" si="1394"/>
        <v/>
      </c>
      <c r="M8886" s="95" t="str">
        <f>IF(A8886&lt;&gt;"",IF(MID(C8886,1,1)="c",SigmaEpsConcrete(I8886,$AN$30:$AN$33,$AR$30:$AR$33,$AS$26,$AS$27,$AS$28,$AQ$20,$AU$19),""),"")</f>
        <v/>
      </c>
      <c r="N8886" s="95" t="str">
        <f>IF(A8886&lt;&gt;"",IF(MID(C8886,1,1)="r",SigmaEpsReinf(J8886,$AS$42:$AS$43,$AS$41,$AS$39,$AS$40,$AQ$38),""),"")</f>
        <v/>
      </c>
      <c r="Q8886" s="92" t="str">
        <f t="shared" si="1396"/>
        <v/>
      </c>
      <c r="R8886" s="92" t="str">
        <f t="shared" si="1397"/>
        <v/>
      </c>
      <c r="U8886" s="5"/>
      <c r="V8886" s="5"/>
      <c r="W8886" s="94" t="str">
        <f t="shared" si="1395"/>
        <v/>
      </c>
      <c r="X8886" s="94" t="str">
        <f t="shared" si="1398"/>
        <v/>
      </c>
      <c r="Y8886" s="5"/>
      <c r="BK8886" s="8"/>
      <c r="BL8886" s="5"/>
      <c r="BM8886" s="5"/>
      <c r="BN8886" s="5"/>
      <c r="BO8886" s="5"/>
      <c r="BP8886" s="1"/>
      <c r="BQ8886" s="1"/>
      <c r="BR8886" s="1"/>
      <c r="BS8886" s="1"/>
      <c r="BT8886" s="1"/>
      <c r="BU8886" s="4"/>
      <c r="BV8886" s="1"/>
      <c r="BW8886" s="3"/>
      <c r="BX8886" s="4"/>
      <c r="BY8886" s="5"/>
      <c r="BZ8886" s="5"/>
      <c r="CA8886" s="5"/>
      <c r="CB8886" s="5"/>
      <c r="CC8886" s="5"/>
      <c r="CD8886" s="43"/>
    </row>
    <row r="8887" spans="1:82" x14ac:dyDescent="0.25">
      <c r="A8887" s="8"/>
      <c r="B8887" s="5"/>
      <c r="C8887" s="5"/>
      <c r="D8887" s="5"/>
      <c r="E8887" s="5"/>
      <c r="F8887" s="94" t="str">
        <f t="shared" si="1389"/>
        <v/>
      </c>
      <c r="G8887" s="94" t="str">
        <f t="shared" si="1390"/>
        <v/>
      </c>
      <c r="H8887" s="127" t="str">
        <f>IF(A8887&lt;&gt;"",IF(MID(C8887,1,1)="c",$AS$26,IF(MID(C8887,1,1)="r",$AS$41,IF(MID(C8887,1,1)="p",#REF!,#REF!))),"")</f>
        <v/>
      </c>
      <c r="I8887" s="92" t="str">
        <f t="shared" si="1391"/>
        <v/>
      </c>
      <c r="J8887" s="92" t="str">
        <f t="shared" si="1392"/>
        <v/>
      </c>
      <c r="K8887" s="92" t="str">
        <f t="shared" si="1393"/>
        <v/>
      </c>
      <c r="L8887" s="92" t="str">
        <f t="shared" si="1394"/>
        <v/>
      </c>
      <c r="M8887" s="95" t="str">
        <f>IF(A8887&lt;&gt;"",IF(MID(C8887,1,1)="c",SigmaEpsConcrete(I8887,$AN$30:$AN$33,$AR$30:$AR$33,$AS$26,$AS$27,$AS$28,$AQ$20,$AU$19),""),"")</f>
        <v/>
      </c>
      <c r="N8887" s="95" t="str">
        <f>IF(A8887&lt;&gt;"",IF(MID(C8887,1,1)="r",SigmaEpsReinf(J8887,$AS$42:$AS$43,$AS$41,$AS$39,$AS$40,$AQ$38),""),"")</f>
        <v/>
      </c>
      <c r="Q8887" s="92" t="str">
        <f t="shared" si="1396"/>
        <v/>
      </c>
      <c r="R8887" s="92" t="str">
        <f t="shared" si="1397"/>
        <v/>
      </c>
      <c r="U8887" s="5"/>
      <c r="V8887" s="5"/>
      <c r="W8887" s="94" t="str">
        <f t="shared" si="1395"/>
        <v/>
      </c>
      <c r="X8887" s="94" t="str">
        <f t="shared" si="1398"/>
        <v/>
      </c>
      <c r="Y8887" s="5"/>
      <c r="BK8887" s="8"/>
      <c r="BL8887" s="5"/>
      <c r="BM8887" s="5"/>
      <c r="BN8887" s="5"/>
      <c r="BO8887" s="5"/>
      <c r="BP8887" s="1"/>
      <c r="BQ8887" s="1"/>
      <c r="BR8887" s="1"/>
      <c r="BS8887" s="1"/>
      <c r="BT8887" s="1"/>
      <c r="BU8887" s="4"/>
      <c r="BV8887" s="1"/>
      <c r="BW8887" s="3"/>
      <c r="BX8887" s="4"/>
      <c r="BY8887" s="5"/>
      <c r="BZ8887" s="5"/>
      <c r="CA8887" s="5"/>
      <c r="CB8887" s="5"/>
      <c r="CC8887" s="5"/>
      <c r="CD8887" s="43"/>
    </row>
    <row r="8888" spans="1:82" x14ac:dyDescent="0.25">
      <c r="A8888" s="8"/>
      <c r="B8888" s="5"/>
      <c r="C8888" s="5"/>
      <c r="D8888" s="5"/>
      <c r="E8888" s="5"/>
      <c r="F8888" s="94" t="str">
        <f t="shared" si="1389"/>
        <v/>
      </c>
      <c r="G8888" s="94" t="str">
        <f t="shared" si="1390"/>
        <v/>
      </c>
      <c r="H8888" s="127" t="str">
        <f>IF(A8888&lt;&gt;"",IF(MID(C8888,1,1)="c",$AS$26,IF(MID(C8888,1,1)="r",$AS$41,IF(MID(C8888,1,1)="p",#REF!,#REF!))),"")</f>
        <v/>
      </c>
      <c r="I8888" s="92" t="str">
        <f t="shared" si="1391"/>
        <v/>
      </c>
      <c r="J8888" s="92" t="str">
        <f t="shared" si="1392"/>
        <v/>
      </c>
      <c r="K8888" s="92" t="str">
        <f t="shared" si="1393"/>
        <v/>
      </c>
      <c r="L8888" s="92" t="str">
        <f t="shared" si="1394"/>
        <v/>
      </c>
      <c r="M8888" s="95" t="str">
        <f>IF(A8888&lt;&gt;"",IF(MID(C8888,1,1)="c",SigmaEpsConcrete(I8888,$AN$30:$AN$33,$AR$30:$AR$33,$AS$26,$AS$27,$AS$28,$AQ$20,$AU$19),""),"")</f>
        <v/>
      </c>
      <c r="N8888" s="95" t="str">
        <f>IF(A8888&lt;&gt;"",IF(MID(C8888,1,1)="r",SigmaEpsReinf(J8888,$AS$42:$AS$43,$AS$41,$AS$39,$AS$40,$AQ$38),""),"")</f>
        <v/>
      </c>
      <c r="Q8888" s="92" t="str">
        <f t="shared" si="1396"/>
        <v/>
      </c>
      <c r="R8888" s="92" t="str">
        <f t="shared" si="1397"/>
        <v/>
      </c>
      <c r="U8888" s="5"/>
      <c r="V8888" s="5"/>
      <c r="W8888" s="94" t="str">
        <f t="shared" si="1395"/>
        <v/>
      </c>
      <c r="X8888" s="94" t="str">
        <f t="shared" si="1398"/>
        <v/>
      </c>
      <c r="Y8888" s="5"/>
      <c r="BK8888" s="8"/>
      <c r="BL8888" s="5"/>
      <c r="BM8888" s="5"/>
      <c r="BN8888" s="5"/>
      <c r="BO8888" s="5"/>
      <c r="BP8888" s="1"/>
      <c r="BQ8888" s="1"/>
      <c r="BR8888" s="1"/>
      <c r="BS8888" s="1"/>
      <c r="BT8888" s="1"/>
      <c r="BU8888" s="4"/>
      <c r="BV8888" s="1"/>
      <c r="BW8888" s="3"/>
      <c r="BX8888" s="4"/>
      <c r="BY8888" s="5"/>
      <c r="BZ8888" s="5"/>
      <c r="CA8888" s="5"/>
      <c r="CB8888" s="5"/>
      <c r="CC8888" s="5"/>
      <c r="CD8888" s="43"/>
    </row>
    <row r="8889" spans="1:82" x14ac:dyDescent="0.25">
      <c r="A8889" s="8"/>
      <c r="B8889" s="5"/>
      <c r="C8889" s="5"/>
      <c r="D8889" s="5"/>
      <c r="E8889" s="5"/>
      <c r="F8889" s="94" t="str">
        <f t="shared" si="1389"/>
        <v/>
      </c>
      <c r="G8889" s="94" t="str">
        <f t="shared" si="1390"/>
        <v/>
      </c>
      <c r="H8889" s="127" t="str">
        <f>IF(A8889&lt;&gt;"",IF(MID(C8889,1,1)="c",$AS$26,IF(MID(C8889,1,1)="r",$AS$41,IF(MID(C8889,1,1)="p",#REF!,#REF!))),"")</f>
        <v/>
      </c>
      <c r="I8889" s="92" t="str">
        <f t="shared" si="1391"/>
        <v/>
      </c>
      <c r="J8889" s="92" t="str">
        <f t="shared" si="1392"/>
        <v/>
      </c>
      <c r="K8889" s="92" t="str">
        <f t="shared" si="1393"/>
        <v/>
      </c>
      <c r="L8889" s="92" t="str">
        <f t="shared" si="1394"/>
        <v/>
      </c>
      <c r="M8889" s="95" t="str">
        <f>IF(A8889&lt;&gt;"",IF(MID(C8889,1,1)="c",SigmaEpsConcrete(I8889,$AN$30:$AN$33,$AR$30:$AR$33,$AS$26,$AS$27,$AS$28,$AQ$20,$AU$19),""),"")</f>
        <v/>
      </c>
      <c r="N8889" s="95" t="str">
        <f>IF(A8889&lt;&gt;"",IF(MID(C8889,1,1)="r",SigmaEpsReinf(J8889,$AS$42:$AS$43,$AS$41,$AS$39,$AS$40,$AQ$38),""),"")</f>
        <v/>
      </c>
      <c r="Q8889" s="92" t="str">
        <f t="shared" si="1396"/>
        <v/>
      </c>
      <c r="R8889" s="92" t="str">
        <f t="shared" si="1397"/>
        <v/>
      </c>
      <c r="U8889" s="5"/>
      <c r="V8889" s="5"/>
      <c r="W8889" s="94" t="str">
        <f t="shared" si="1395"/>
        <v/>
      </c>
      <c r="X8889" s="94" t="str">
        <f t="shared" si="1398"/>
        <v/>
      </c>
      <c r="Y8889" s="5"/>
      <c r="BK8889" s="8"/>
      <c r="BL8889" s="5"/>
      <c r="BM8889" s="5"/>
      <c r="BN8889" s="5"/>
      <c r="BO8889" s="5"/>
      <c r="BP8889" s="1"/>
      <c r="BQ8889" s="1"/>
      <c r="BR8889" s="1"/>
      <c r="BS8889" s="1"/>
      <c r="BT8889" s="1"/>
      <c r="BU8889" s="4"/>
      <c r="BV8889" s="1"/>
      <c r="BW8889" s="3"/>
      <c r="BX8889" s="4"/>
      <c r="BY8889" s="5"/>
      <c r="BZ8889" s="5"/>
      <c r="CA8889" s="5"/>
      <c r="CB8889" s="5"/>
      <c r="CC8889" s="5"/>
      <c r="CD8889" s="43"/>
    </row>
    <row r="8890" spans="1:82" x14ac:dyDescent="0.25">
      <c r="A8890" s="8"/>
      <c r="B8890" s="5"/>
      <c r="C8890" s="5"/>
      <c r="D8890" s="5"/>
      <c r="E8890" s="5"/>
      <c r="F8890" s="94" t="str">
        <f t="shared" si="1389"/>
        <v/>
      </c>
      <c r="G8890" s="94" t="str">
        <f t="shared" si="1390"/>
        <v/>
      </c>
      <c r="H8890" s="127" t="str">
        <f>IF(A8890&lt;&gt;"",IF(MID(C8890,1,1)="c",$AS$26,IF(MID(C8890,1,1)="r",$AS$41,IF(MID(C8890,1,1)="p",#REF!,#REF!))),"")</f>
        <v/>
      </c>
      <c r="I8890" s="92" t="str">
        <f t="shared" si="1391"/>
        <v/>
      </c>
      <c r="J8890" s="92" t="str">
        <f t="shared" si="1392"/>
        <v/>
      </c>
      <c r="K8890" s="92" t="str">
        <f t="shared" si="1393"/>
        <v/>
      </c>
      <c r="L8890" s="92" t="str">
        <f t="shared" si="1394"/>
        <v/>
      </c>
      <c r="M8890" s="95" t="str">
        <f>IF(A8890&lt;&gt;"",IF(MID(C8890,1,1)="c",SigmaEpsConcrete(I8890,$AN$30:$AN$33,$AR$30:$AR$33,$AS$26,$AS$27,$AS$28,$AQ$20,$AU$19),""),"")</f>
        <v/>
      </c>
      <c r="N8890" s="95" t="str">
        <f>IF(A8890&lt;&gt;"",IF(MID(C8890,1,1)="r",SigmaEpsReinf(J8890,$AS$42:$AS$43,$AS$41,$AS$39,$AS$40,$AQ$38),""),"")</f>
        <v/>
      </c>
      <c r="Q8890" s="92" t="str">
        <f t="shared" si="1396"/>
        <v/>
      </c>
      <c r="R8890" s="92" t="str">
        <f t="shared" si="1397"/>
        <v/>
      </c>
      <c r="U8890" s="5"/>
      <c r="V8890" s="5"/>
      <c r="W8890" s="94" t="str">
        <f t="shared" si="1395"/>
        <v/>
      </c>
      <c r="X8890" s="94" t="str">
        <f t="shared" si="1398"/>
        <v/>
      </c>
      <c r="Y8890" s="5"/>
      <c r="BK8890" s="8"/>
      <c r="BL8890" s="5"/>
      <c r="BM8890" s="5"/>
      <c r="BN8890" s="5"/>
      <c r="BO8890" s="5"/>
      <c r="BP8890" s="1"/>
      <c r="BQ8890" s="1"/>
      <c r="BR8890" s="1"/>
      <c r="BS8890" s="1"/>
      <c r="BT8890" s="1"/>
      <c r="BU8890" s="4"/>
      <c r="BV8890" s="1"/>
      <c r="BW8890" s="3"/>
      <c r="BX8890" s="4"/>
      <c r="BY8890" s="5"/>
      <c r="BZ8890" s="5"/>
      <c r="CA8890" s="5"/>
      <c r="CB8890" s="5"/>
      <c r="CC8890" s="5"/>
      <c r="CD8890" s="43"/>
    </row>
    <row r="8891" spans="1:82" x14ac:dyDescent="0.25">
      <c r="A8891" s="8"/>
      <c r="B8891" s="5"/>
      <c r="C8891" s="5"/>
      <c r="D8891" s="5"/>
      <c r="E8891" s="5"/>
      <c r="F8891" s="94" t="str">
        <f t="shared" si="1389"/>
        <v/>
      </c>
      <c r="G8891" s="94" t="str">
        <f t="shared" si="1390"/>
        <v/>
      </c>
      <c r="H8891" s="127" t="str">
        <f>IF(A8891&lt;&gt;"",IF(MID(C8891,1,1)="c",$AS$26,IF(MID(C8891,1,1)="r",$AS$41,IF(MID(C8891,1,1)="p",#REF!,#REF!))),"")</f>
        <v/>
      </c>
      <c r="I8891" s="92" t="str">
        <f t="shared" si="1391"/>
        <v/>
      </c>
      <c r="J8891" s="92" t="str">
        <f t="shared" si="1392"/>
        <v/>
      </c>
      <c r="K8891" s="92" t="str">
        <f t="shared" si="1393"/>
        <v/>
      </c>
      <c r="L8891" s="92" t="str">
        <f t="shared" si="1394"/>
        <v/>
      </c>
      <c r="M8891" s="95" t="str">
        <f>IF(A8891&lt;&gt;"",IF(MID(C8891,1,1)="c",SigmaEpsConcrete(I8891,$AN$30:$AN$33,$AR$30:$AR$33,$AS$26,$AS$27,$AS$28,$AQ$20,$AU$19),""),"")</f>
        <v/>
      </c>
      <c r="N8891" s="95" t="str">
        <f>IF(A8891&lt;&gt;"",IF(MID(C8891,1,1)="r",SigmaEpsReinf(J8891,$AS$42:$AS$43,$AS$41,$AS$39,$AS$40,$AQ$38),""),"")</f>
        <v/>
      </c>
      <c r="Q8891" s="92" t="str">
        <f t="shared" si="1396"/>
        <v/>
      </c>
      <c r="R8891" s="92" t="str">
        <f t="shared" si="1397"/>
        <v/>
      </c>
      <c r="U8891" s="5"/>
      <c r="V8891" s="5"/>
      <c r="W8891" s="94" t="str">
        <f t="shared" si="1395"/>
        <v/>
      </c>
      <c r="X8891" s="94" t="str">
        <f t="shared" si="1398"/>
        <v/>
      </c>
      <c r="Y8891" s="5"/>
      <c r="BK8891" s="8"/>
      <c r="BL8891" s="5"/>
      <c r="BM8891" s="5"/>
      <c r="BN8891" s="5"/>
      <c r="BO8891" s="5"/>
      <c r="BP8891" s="1"/>
      <c r="BQ8891" s="1"/>
      <c r="BR8891" s="1"/>
      <c r="BS8891" s="1"/>
      <c r="BT8891" s="1"/>
      <c r="BU8891" s="4"/>
      <c r="BV8891" s="1"/>
      <c r="BW8891" s="3"/>
      <c r="BX8891" s="4"/>
      <c r="BY8891" s="5"/>
      <c r="BZ8891" s="5"/>
      <c r="CA8891" s="5"/>
      <c r="CB8891" s="5"/>
      <c r="CC8891" s="5"/>
      <c r="CD8891" s="43"/>
    </row>
    <row r="8892" spans="1:82" x14ac:dyDescent="0.25">
      <c r="A8892" s="8"/>
      <c r="B8892" s="5"/>
      <c r="C8892" s="5"/>
      <c r="D8892" s="5"/>
      <c r="E8892" s="5"/>
      <c r="F8892" s="94" t="str">
        <f t="shared" si="1389"/>
        <v/>
      </c>
      <c r="G8892" s="94" t="str">
        <f t="shared" si="1390"/>
        <v/>
      </c>
      <c r="H8892" s="127" t="str">
        <f>IF(A8892&lt;&gt;"",IF(MID(C8892,1,1)="c",$AS$26,IF(MID(C8892,1,1)="r",$AS$41,IF(MID(C8892,1,1)="p",#REF!,#REF!))),"")</f>
        <v/>
      </c>
      <c r="I8892" s="92" t="str">
        <f t="shared" si="1391"/>
        <v/>
      </c>
      <c r="J8892" s="92" t="str">
        <f t="shared" si="1392"/>
        <v/>
      </c>
      <c r="K8892" s="92" t="str">
        <f t="shared" si="1393"/>
        <v/>
      </c>
      <c r="L8892" s="92" t="str">
        <f t="shared" si="1394"/>
        <v/>
      </c>
      <c r="M8892" s="95" t="str">
        <f>IF(A8892&lt;&gt;"",IF(MID(C8892,1,1)="c",SigmaEpsConcrete(I8892,$AN$30:$AN$33,$AR$30:$AR$33,$AS$26,$AS$27,$AS$28,$AQ$20,$AU$19),""),"")</f>
        <v/>
      </c>
      <c r="N8892" s="95" t="str">
        <f>IF(A8892&lt;&gt;"",IF(MID(C8892,1,1)="r",SigmaEpsReinf(J8892,$AS$42:$AS$43,$AS$41,$AS$39,$AS$40,$AQ$38),""),"")</f>
        <v/>
      </c>
      <c r="Q8892" s="92" t="str">
        <f t="shared" si="1396"/>
        <v/>
      </c>
      <c r="R8892" s="92" t="str">
        <f t="shared" si="1397"/>
        <v/>
      </c>
      <c r="U8892" s="5"/>
      <c r="V8892" s="5"/>
      <c r="W8892" s="94" t="str">
        <f t="shared" si="1395"/>
        <v/>
      </c>
      <c r="X8892" s="94" t="str">
        <f t="shared" si="1398"/>
        <v/>
      </c>
      <c r="Y8892" s="5"/>
      <c r="BK8892" s="8"/>
      <c r="BL8892" s="5"/>
      <c r="BM8892" s="5"/>
      <c r="BN8892" s="5"/>
      <c r="BO8892" s="5"/>
      <c r="BP8892" s="1"/>
      <c r="BQ8892" s="1"/>
      <c r="BR8892" s="1"/>
      <c r="BS8892" s="1"/>
      <c r="BT8892" s="1"/>
      <c r="BU8892" s="4"/>
      <c r="BV8892" s="1"/>
      <c r="BW8892" s="3"/>
      <c r="BX8892" s="4"/>
      <c r="BY8892" s="5"/>
      <c r="BZ8892" s="5"/>
      <c r="CA8892" s="5"/>
      <c r="CB8892" s="5"/>
      <c r="CC8892" s="5"/>
      <c r="CD8892" s="43"/>
    </row>
    <row r="8893" spans="1:82" x14ac:dyDescent="0.25">
      <c r="A8893" s="8"/>
      <c r="B8893" s="5"/>
      <c r="C8893" s="5"/>
      <c r="D8893" s="5"/>
      <c r="E8893" s="5"/>
      <c r="F8893" s="94" t="str">
        <f t="shared" si="1389"/>
        <v/>
      </c>
      <c r="G8893" s="94" t="str">
        <f t="shared" si="1390"/>
        <v/>
      </c>
      <c r="H8893" s="127" t="str">
        <f>IF(A8893&lt;&gt;"",IF(MID(C8893,1,1)="c",$AS$26,IF(MID(C8893,1,1)="r",$AS$41,IF(MID(C8893,1,1)="p",#REF!,#REF!))),"")</f>
        <v/>
      </c>
      <c r="I8893" s="92" t="str">
        <f t="shared" si="1391"/>
        <v/>
      </c>
      <c r="J8893" s="92" t="str">
        <f t="shared" si="1392"/>
        <v/>
      </c>
      <c r="K8893" s="92" t="str">
        <f t="shared" si="1393"/>
        <v/>
      </c>
      <c r="L8893" s="92" t="str">
        <f t="shared" si="1394"/>
        <v/>
      </c>
      <c r="M8893" s="95" t="str">
        <f>IF(A8893&lt;&gt;"",IF(MID(C8893,1,1)="c",SigmaEpsConcrete(I8893,$AN$30:$AN$33,$AR$30:$AR$33,$AS$26,$AS$27,$AS$28,$AQ$20,$AU$19),""),"")</f>
        <v/>
      </c>
      <c r="N8893" s="95" t="str">
        <f>IF(A8893&lt;&gt;"",IF(MID(C8893,1,1)="r",SigmaEpsReinf(J8893,$AS$42:$AS$43,$AS$41,$AS$39,$AS$40,$AQ$38),""),"")</f>
        <v/>
      </c>
      <c r="Q8893" s="92" t="str">
        <f t="shared" si="1396"/>
        <v/>
      </c>
      <c r="R8893" s="92" t="str">
        <f t="shared" si="1397"/>
        <v/>
      </c>
      <c r="U8893" s="5"/>
      <c r="V8893" s="5"/>
      <c r="W8893" s="94" t="str">
        <f t="shared" si="1395"/>
        <v/>
      </c>
      <c r="X8893" s="94" t="str">
        <f t="shared" si="1398"/>
        <v/>
      </c>
      <c r="Y8893" s="5"/>
      <c r="BK8893" s="8"/>
      <c r="BL8893" s="5"/>
      <c r="BM8893" s="5"/>
      <c r="BN8893" s="5"/>
      <c r="BO8893" s="5"/>
      <c r="BP8893" s="1"/>
      <c r="BQ8893" s="1"/>
      <c r="BR8893" s="1"/>
      <c r="BS8893" s="1"/>
      <c r="BT8893" s="1"/>
      <c r="BU8893" s="4"/>
      <c r="BV8893" s="1"/>
      <c r="BW8893" s="3"/>
      <c r="BX8893" s="4"/>
      <c r="BY8893" s="5"/>
      <c r="BZ8893" s="5"/>
      <c r="CA8893" s="5"/>
      <c r="CB8893" s="5"/>
      <c r="CC8893" s="5"/>
      <c r="CD8893" s="43"/>
    </row>
    <row r="8894" spans="1:82" x14ac:dyDescent="0.25">
      <c r="A8894" s="8"/>
      <c r="B8894" s="5"/>
      <c r="C8894" s="5"/>
      <c r="D8894" s="5"/>
      <c r="E8894" s="5"/>
      <c r="F8894" s="94" t="str">
        <f t="shared" si="1389"/>
        <v/>
      </c>
      <c r="G8894" s="94" t="str">
        <f t="shared" si="1390"/>
        <v/>
      </c>
      <c r="H8894" s="127" t="str">
        <f>IF(A8894&lt;&gt;"",IF(MID(C8894,1,1)="c",$AS$26,IF(MID(C8894,1,1)="r",$AS$41,IF(MID(C8894,1,1)="p",#REF!,#REF!))),"")</f>
        <v/>
      </c>
      <c r="I8894" s="92" t="str">
        <f t="shared" si="1391"/>
        <v/>
      </c>
      <c r="J8894" s="92" t="str">
        <f t="shared" si="1392"/>
        <v/>
      </c>
      <c r="K8894" s="92" t="str">
        <f t="shared" si="1393"/>
        <v/>
      </c>
      <c r="L8894" s="92" t="str">
        <f t="shared" si="1394"/>
        <v/>
      </c>
      <c r="M8894" s="95" t="str">
        <f>IF(A8894&lt;&gt;"",IF(MID(C8894,1,1)="c",SigmaEpsConcrete(I8894,$AN$30:$AN$33,$AR$30:$AR$33,$AS$26,$AS$27,$AS$28,$AQ$20,$AU$19),""),"")</f>
        <v/>
      </c>
      <c r="N8894" s="95" t="str">
        <f>IF(A8894&lt;&gt;"",IF(MID(C8894,1,1)="r",SigmaEpsReinf(J8894,$AS$42:$AS$43,$AS$41,$AS$39,$AS$40,$AQ$38),""),"")</f>
        <v/>
      </c>
      <c r="Q8894" s="92" t="str">
        <f t="shared" si="1396"/>
        <v/>
      </c>
      <c r="R8894" s="92" t="str">
        <f t="shared" si="1397"/>
        <v/>
      </c>
      <c r="U8894" s="5"/>
      <c r="V8894" s="5"/>
      <c r="W8894" s="94" t="str">
        <f t="shared" si="1395"/>
        <v/>
      </c>
      <c r="X8894" s="94" t="str">
        <f t="shared" si="1398"/>
        <v/>
      </c>
      <c r="Y8894" s="5"/>
      <c r="BK8894" s="8"/>
      <c r="BL8894" s="5"/>
      <c r="BM8894" s="5"/>
      <c r="BN8894" s="5"/>
      <c r="BO8894" s="5"/>
      <c r="BP8894" s="1"/>
      <c r="BQ8894" s="1"/>
      <c r="BR8894" s="1"/>
      <c r="BS8894" s="1"/>
      <c r="BT8894" s="1"/>
      <c r="BU8894" s="4"/>
      <c r="BV8894" s="1"/>
      <c r="BW8894" s="3"/>
      <c r="BX8894" s="4"/>
      <c r="BY8894" s="5"/>
      <c r="BZ8894" s="5"/>
      <c r="CA8894" s="5"/>
      <c r="CB8894" s="5"/>
      <c r="CC8894" s="5"/>
      <c r="CD8894" s="43"/>
    </row>
    <row r="8895" spans="1:82" x14ac:dyDescent="0.25">
      <c r="A8895" s="8"/>
      <c r="B8895" s="5"/>
      <c r="C8895" s="5"/>
      <c r="D8895" s="5"/>
      <c r="E8895" s="5"/>
      <c r="F8895" s="94" t="str">
        <f t="shared" si="1389"/>
        <v/>
      </c>
      <c r="G8895" s="94" t="str">
        <f t="shared" si="1390"/>
        <v/>
      </c>
      <c r="H8895" s="127" t="str">
        <f>IF(A8895&lt;&gt;"",IF(MID(C8895,1,1)="c",$AS$26,IF(MID(C8895,1,1)="r",$AS$41,IF(MID(C8895,1,1)="p",#REF!,#REF!))),"")</f>
        <v/>
      </c>
      <c r="I8895" s="92" t="str">
        <f t="shared" si="1391"/>
        <v/>
      </c>
      <c r="J8895" s="92" t="str">
        <f t="shared" si="1392"/>
        <v/>
      </c>
      <c r="K8895" s="92" t="str">
        <f t="shared" si="1393"/>
        <v/>
      </c>
      <c r="L8895" s="92" t="str">
        <f t="shared" si="1394"/>
        <v/>
      </c>
      <c r="M8895" s="95" t="str">
        <f>IF(A8895&lt;&gt;"",IF(MID(C8895,1,1)="c",SigmaEpsConcrete(I8895,$AN$30:$AN$33,$AR$30:$AR$33,$AS$26,$AS$27,$AS$28,$AQ$20,$AU$19),""),"")</f>
        <v/>
      </c>
      <c r="N8895" s="95" t="str">
        <f>IF(A8895&lt;&gt;"",IF(MID(C8895,1,1)="r",SigmaEpsReinf(J8895,$AS$42:$AS$43,$AS$41,$AS$39,$AS$40,$AQ$38),""),"")</f>
        <v/>
      </c>
      <c r="Q8895" s="92" t="str">
        <f t="shared" si="1396"/>
        <v/>
      </c>
      <c r="R8895" s="92" t="str">
        <f t="shared" si="1397"/>
        <v/>
      </c>
      <c r="U8895" s="5"/>
      <c r="V8895" s="5"/>
      <c r="W8895" s="94" t="str">
        <f t="shared" si="1395"/>
        <v/>
      </c>
      <c r="X8895" s="94" t="str">
        <f t="shared" si="1398"/>
        <v/>
      </c>
      <c r="Y8895" s="5"/>
      <c r="BK8895" s="8"/>
      <c r="BL8895" s="5"/>
      <c r="BM8895" s="5"/>
      <c r="BN8895" s="5"/>
      <c r="BO8895" s="5"/>
      <c r="BP8895" s="1"/>
      <c r="BQ8895" s="1"/>
      <c r="BR8895" s="1"/>
      <c r="BS8895" s="1"/>
      <c r="BT8895" s="1"/>
      <c r="BU8895" s="4"/>
      <c r="BV8895" s="1"/>
      <c r="BW8895" s="3"/>
      <c r="BX8895" s="4"/>
      <c r="BY8895" s="5"/>
      <c r="BZ8895" s="5"/>
      <c r="CA8895" s="5"/>
      <c r="CB8895" s="5"/>
      <c r="CC8895" s="5"/>
      <c r="CD8895" s="43"/>
    </row>
    <row r="8896" spans="1:82" x14ac:dyDescent="0.25">
      <c r="A8896" s="8"/>
      <c r="B8896" s="5"/>
      <c r="C8896" s="5"/>
      <c r="D8896" s="5"/>
      <c r="E8896" s="5"/>
      <c r="F8896" s="94" t="str">
        <f t="shared" si="1389"/>
        <v/>
      </c>
      <c r="G8896" s="94" t="str">
        <f t="shared" si="1390"/>
        <v/>
      </c>
      <c r="H8896" s="127" t="str">
        <f>IF(A8896&lt;&gt;"",IF(MID(C8896,1,1)="c",$AS$26,IF(MID(C8896,1,1)="r",$AS$41,IF(MID(C8896,1,1)="p",#REF!,#REF!))),"")</f>
        <v/>
      </c>
      <c r="I8896" s="92" t="str">
        <f t="shared" si="1391"/>
        <v/>
      </c>
      <c r="J8896" s="92" t="str">
        <f t="shared" si="1392"/>
        <v/>
      </c>
      <c r="K8896" s="92" t="str">
        <f t="shared" si="1393"/>
        <v/>
      </c>
      <c r="L8896" s="92" t="str">
        <f t="shared" si="1394"/>
        <v/>
      </c>
      <c r="M8896" s="95" t="str">
        <f>IF(A8896&lt;&gt;"",IF(MID(C8896,1,1)="c",SigmaEpsConcrete(I8896,$AN$30:$AN$33,$AR$30:$AR$33,$AS$26,$AS$27,$AS$28,$AQ$20,$AU$19),""),"")</f>
        <v/>
      </c>
      <c r="N8896" s="95" t="str">
        <f>IF(A8896&lt;&gt;"",IF(MID(C8896,1,1)="r",SigmaEpsReinf(J8896,$AS$42:$AS$43,$AS$41,$AS$39,$AS$40,$AQ$38),""),"")</f>
        <v/>
      </c>
      <c r="Q8896" s="92" t="str">
        <f t="shared" si="1396"/>
        <v/>
      </c>
      <c r="R8896" s="92" t="str">
        <f t="shared" si="1397"/>
        <v/>
      </c>
      <c r="U8896" s="5"/>
      <c r="V8896" s="5"/>
      <c r="W8896" s="94" t="str">
        <f t="shared" si="1395"/>
        <v/>
      </c>
      <c r="X8896" s="94" t="str">
        <f t="shared" si="1398"/>
        <v/>
      </c>
      <c r="Y8896" s="5"/>
      <c r="BK8896" s="8"/>
      <c r="BL8896" s="5"/>
      <c r="BM8896" s="5"/>
      <c r="BN8896" s="5"/>
      <c r="BO8896" s="5"/>
      <c r="BP8896" s="1"/>
      <c r="BQ8896" s="1"/>
      <c r="BR8896" s="1"/>
      <c r="BS8896" s="1"/>
      <c r="BT8896" s="1"/>
      <c r="BU8896" s="4"/>
      <c r="BV8896" s="1"/>
      <c r="BW8896" s="3"/>
      <c r="BX8896" s="4"/>
      <c r="BY8896" s="5"/>
      <c r="BZ8896" s="5"/>
      <c r="CA8896" s="5"/>
      <c r="CB8896" s="5"/>
      <c r="CC8896" s="5"/>
      <c r="CD8896" s="43"/>
    </row>
    <row r="8897" spans="1:82" x14ac:dyDescent="0.25">
      <c r="A8897" s="8"/>
      <c r="B8897" s="5"/>
      <c r="C8897" s="5"/>
      <c r="D8897" s="5"/>
      <c r="E8897" s="5"/>
      <c r="F8897" s="94" t="str">
        <f t="shared" si="1389"/>
        <v/>
      </c>
      <c r="G8897" s="94" t="str">
        <f t="shared" si="1390"/>
        <v/>
      </c>
      <c r="H8897" s="127" t="str">
        <f>IF(A8897&lt;&gt;"",IF(MID(C8897,1,1)="c",$AS$26,IF(MID(C8897,1,1)="r",$AS$41,IF(MID(C8897,1,1)="p",#REF!,#REF!))),"")</f>
        <v/>
      </c>
      <c r="I8897" s="92" t="str">
        <f t="shared" si="1391"/>
        <v/>
      </c>
      <c r="J8897" s="92" t="str">
        <f t="shared" si="1392"/>
        <v/>
      </c>
      <c r="K8897" s="92" t="str">
        <f t="shared" si="1393"/>
        <v/>
      </c>
      <c r="L8897" s="92" t="str">
        <f t="shared" si="1394"/>
        <v/>
      </c>
      <c r="M8897" s="95" t="str">
        <f>IF(A8897&lt;&gt;"",IF(MID(C8897,1,1)="c",SigmaEpsConcrete(I8897,$AN$30:$AN$33,$AR$30:$AR$33,$AS$26,$AS$27,$AS$28,$AQ$20,$AU$19),""),"")</f>
        <v/>
      </c>
      <c r="N8897" s="95" t="str">
        <f>IF(A8897&lt;&gt;"",IF(MID(C8897,1,1)="r",SigmaEpsReinf(J8897,$AS$42:$AS$43,$AS$41,$AS$39,$AS$40,$AQ$38),""),"")</f>
        <v/>
      </c>
      <c r="Q8897" s="92" t="str">
        <f t="shared" si="1396"/>
        <v/>
      </c>
      <c r="R8897" s="92" t="str">
        <f t="shared" si="1397"/>
        <v/>
      </c>
      <c r="U8897" s="5"/>
      <c r="V8897" s="5"/>
      <c r="W8897" s="94" t="str">
        <f t="shared" si="1395"/>
        <v/>
      </c>
      <c r="X8897" s="94" t="str">
        <f t="shared" si="1398"/>
        <v/>
      </c>
      <c r="Y8897" s="5"/>
      <c r="BK8897" s="8"/>
      <c r="BL8897" s="5"/>
      <c r="BM8897" s="5"/>
      <c r="BN8897" s="5"/>
      <c r="BO8897" s="5"/>
      <c r="BP8897" s="1"/>
      <c r="BQ8897" s="1"/>
      <c r="BR8897" s="1"/>
      <c r="BS8897" s="1"/>
      <c r="BT8897" s="1"/>
      <c r="BU8897" s="4"/>
      <c r="BV8897" s="1"/>
      <c r="BW8897" s="3"/>
      <c r="BX8897" s="4"/>
      <c r="BY8897" s="5"/>
      <c r="BZ8897" s="5"/>
      <c r="CA8897" s="5"/>
      <c r="CB8897" s="5"/>
      <c r="CC8897" s="5"/>
      <c r="CD8897" s="43"/>
    </row>
    <row r="8898" spans="1:82" x14ac:dyDescent="0.25">
      <c r="A8898" s="8"/>
      <c r="B8898" s="5"/>
      <c r="C8898" s="5"/>
      <c r="D8898" s="5"/>
      <c r="E8898" s="5"/>
      <c r="F8898" s="94" t="str">
        <f t="shared" si="1389"/>
        <v/>
      </c>
      <c r="G8898" s="94" t="str">
        <f t="shared" si="1390"/>
        <v/>
      </c>
      <c r="H8898" s="127" t="str">
        <f>IF(A8898&lt;&gt;"",IF(MID(C8898,1,1)="c",$AS$26,IF(MID(C8898,1,1)="r",$AS$41,IF(MID(C8898,1,1)="p",#REF!,#REF!))),"")</f>
        <v/>
      </c>
      <c r="I8898" s="92" t="str">
        <f t="shared" si="1391"/>
        <v/>
      </c>
      <c r="J8898" s="92" t="str">
        <f t="shared" si="1392"/>
        <v/>
      </c>
      <c r="K8898" s="92" t="str">
        <f t="shared" si="1393"/>
        <v/>
      </c>
      <c r="L8898" s="92" t="str">
        <f t="shared" si="1394"/>
        <v/>
      </c>
      <c r="M8898" s="95" t="str">
        <f>IF(A8898&lt;&gt;"",IF(MID(C8898,1,1)="c",SigmaEpsConcrete(I8898,$AN$30:$AN$33,$AR$30:$AR$33,$AS$26,$AS$27,$AS$28,$AQ$20,$AU$19),""),"")</f>
        <v/>
      </c>
      <c r="N8898" s="95" t="str">
        <f>IF(A8898&lt;&gt;"",IF(MID(C8898,1,1)="r",SigmaEpsReinf(J8898,$AS$42:$AS$43,$AS$41,$AS$39,$AS$40,$AQ$38),""),"")</f>
        <v/>
      </c>
      <c r="Q8898" s="92" t="str">
        <f t="shared" si="1396"/>
        <v/>
      </c>
      <c r="R8898" s="92" t="str">
        <f t="shared" si="1397"/>
        <v/>
      </c>
      <c r="U8898" s="5"/>
      <c r="V8898" s="5"/>
      <c r="W8898" s="94" t="str">
        <f t="shared" si="1395"/>
        <v/>
      </c>
      <c r="X8898" s="94" t="str">
        <f t="shared" si="1398"/>
        <v/>
      </c>
      <c r="Y8898" s="5"/>
      <c r="BK8898" s="8"/>
      <c r="BL8898" s="5"/>
      <c r="BM8898" s="5"/>
      <c r="BN8898" s="5"/>
      <c r="BO8898" s="5"/>
      <c r="BP8898" s="1"/>
      <c r="BQ8898" s="1"/>
      <c r="BR8898" s="1"/>
      <c r="BS8898" s="1"/>
      <c r="BT8898" s="1"/>
      <c r="BU8898" s="4"/>
      <c r="BV8898" s="1"/>
      <c r="BW8898" s="3"/>
      <c r="BX8898" s="4"/>
      <c r="BY8898" s="5"/>
      <c r="BZ8898" s="5"/>
      <c r="CA8898" s="5"/>
      <c r="CB8898" s="5"/>
      <c r="CC8898" s="5"/>
      <c r="CD8898" s="43"/>
    </row>
    <row r="8899" spans="1:82" x14ac:dyDescent="0.25">
      <c r="A8899" s="8"/>
      <c r="B8899" s="5"/>
      <c r="C8899" s="5"/>
      <c r="D8899" s="5"/>
      <c r="E8899" s="5"/>
      <c r="F8899" s="94" t="str">
        <f t="shared" si="1389"/>
        <v/>
      </c>
      <c r="G8899" s="94" t="str">
        <f t="shared" si="1390"/>
        <v/>
      </c>
      <c r="H8899" s="127" t="str">
        <f>IF(A8899&lt;&gt;"",IF(MID(C8899,1,1)="c",$AS$26,IF(MID(C8899,1,1)="r",$AS$41,IF(MID(C8899,1,1)="p",#REF!,#REF!))),"")</f>
        <v/>
      </c>
      <c r="I8899" s="92" t="str">
        <f t="shared" si="1391"/>
        <v/>
      </c>
      <c r="J8899" s="92" t="str">
        <f t="shared" si="1392"/>
        <v/>
      </c>
      <c r="K8899" s="92" t="str">
        <f t="shared" si="1393"/>
        <v/>
      </c>
      <c r="L8899" s="92" t="str">
        <f t="shared" si="1394"/>
        <v/>
      </c>
      <c r="M8899" s="95" t="str">
        <f>IF(A8899&lt;&gt;"",IF(MID(C8899,1,1)="c",SigmaEpsConcrete(I8899,$AN$30:$AN$33,$AR$30:$AR$33,$AS$26,$AS$27,$AS$28,$AQ$20,$AU$19),""),"")</f>
        <v/>
      </c>
      <c r="N8899" s="95" t="str">
        <f>IF(A8899&lt;&gt;"",IF(MID(C8899,1,1)="r",SigmaEpsReinf(J8899,$AS$42:$AS$43,$AS$41,$AS$39,$AS$40,$AQ$38),""),"")</f>
        <v/>
      </c>
      <c r="Q8899" s="92" t="str">
        <f t="shared" si="1396"/>
        <v/>
      </c>
      <c r="R8899" s="92" t="str">
        <f t="shared" si="1397"/>
        <v/>
      </c>
      <c r="U8899" s="5"/>
      <c r="V8899" s="5"/>
      <c r="W8899" s="94" t="str">
        <f t="shared" si="1395"/>
        <v/>
      </c>
      <c r="X8899" s="94" t="str">
        <f t="shared" si="1398"/>
        <v/>
      </c>
      <c r="Y8899" s="5"/>
      <c r="BK8899" s="8"/>
      <c r="BL8899" s="5"/>
      <c r="BM8899" s="5"/>
      <c r="BN8899" s="5"/>
      <c r="BO8899" s="5"/>
      <c r="BP8899" s="1"/>
      <c r="BQ8899" s="1"/>
      <c r="BR8899" s="1"/>
      <c r="BS8899" s="1"/>
      <c r="BT8899" s="1"/>
      <c r="BU8899" s="4"/>
      <c r="BV8899" s="1"/>
      <c r="BW8899" s="3"/>
      <c r="BX8899" s="4"/>
      <c r="BY8899" s="5"/>
      <c r="BZ8899" s="5"/>
      <c r="CA8899" s="5"/>
      <c r="CB8899" s="5"/>
      <c r="CC8899" s="5"/>
      <c r="CD8899" s="43"/>
    </row>
    <row r="8900" spans="1:82" x14ac:dyDescent="0.25">
      <c r="A8900" s="8"/>
      <c r="B8900" s="5"/>
      <c r="C8900" s="5"/>
      <c r="D8900" s="5"/>
      <c r="E8900" s="5"/>
      <c r="F8900" s="94" t="str">
        <f t="shared" si="1389"/>
        <v/>
      </c>
      <c r="G8900" s="94" t="str">
        <f t="shared" si="1390"/>
        <v/>
      </c>
      <c r="H8900" s="127" t="str">
        <f>IF(A8900&lt;&gt;"",IF(MID(C8900,1,1)="c",$AS$26,IF(MID(C8900,1,1)="r",$AS$41,IF(MID(C8900,1,1)="p",#REF!,#REF!))),"")</f>
        <v/>
      </c>
      <c r="I8900" s="92" t="str">
        <f t="shared" si="1391"/>
        <v/>
      </c>
      <c r="J8900" s="92" t="str">
        <f t="shared" si="1392"/>
        <v/>
      </c>
      <c r="K8900" s="92" t="str">
        <f t="shared" si="1393"/>
        <v/>
      </c>
      <c r="L8900" s="92" t="str">
        <f t="shared" si="1394"/>
        <v/>
      </c>
      <c r="M8900" s="95" t="str">
        <f>IF(A8900&lt;&gt;"",IF(MID(C8900,1,1)="c",SigmaEpsConcrete(I8900,$AN$30:$AN$33,$AR$30:$AR$33,$AS$26,$AS$27,$AS$28,$AQ$20,$AU$19),""),"")</f>
        <v/>
      </c>
      <c r="N8900" s="95" t="str">
        <f>IF(A8900&lt;&gt;"",IF(MID(C8900,1,1)="r",SigmaEpsReinf(J8900,$AS$42:$AS$43,$AS$41,$AS$39,$AS$40,$AQ$38),""),"")</f>
        <v/>
      </c>
      <c r="Q8900" s="92" t="str">
        <f t="shared" si="1396"/>
        <v/>
      </c>
      <c r="R8900" s="92" t="str">
        <f t="shared" si="1397"/>
        <v/>
      </c>
      <c r="U8900" s="5"/>
      <c r="V8900" s="5"/>
      <c r="W8900" s="94" t="str">
        <f t="shared" si="1395"/>
        <v/>
      </c>
      <c r="X8900" s="94" t="str">
        <f t="shared" si="1398"/>
        <v/>
      </c>
      <c r="Y8900" s="5"/>
      <c r="BK8900" s="8"/>
      <c r="BL8900" s="5"/>
      <c r="BM8900" s="5"/>
      <c r="BN8900" s="5"/>
      <c r="BO8900" s="5"/>
      <c r="BP8900" s="1"/>
      <c r="BQ8900" s="1"/>
      <c r="BR8900" s="1"/>
      <c r="BS8900" s="1"/>
      <c r="BT8900" s="1"/>
      <c r="BU8900" s="4"/>
      <c r="BV8900" s="1"/>
      <c r="BW8900" s="3"/>
      <c r="BX8900" s="4"/>
      <c r="BY8900" s="5"/>
      <c r="BZ8900" s="5"/>
      <c r="CA8900" s="5"/>
      <c r="CB8900" s="5"/>
      <c r="CC8900" s="5"/>
      <c r="CD8900" s="43"/>
    </row>
    <row r="8901" spans="1:82" x14ac:dyDescent="0.25">
      <c r="A8901" s="8"/>
      <c r="B8901" s="5"/>
      <c r="C8901" s="5"/>
      <c r="D8901" s="5"/>
      <c r="E8901" s="5"/>
      <c r="F8901" s="94" t="str">
        <f t="shared" si="1389"/>
        <v/>
      </c>
      <c r="G8901" s="94" t="str">
        <f t="shared" si="1390"/>
        <v/>
      </c>
      <c r="H8901" s="127" t="str">
        <f>IF(A8901&lt;&gt;"",IF(MID(C8901,1,1)="c",$AS$26,IF(MID(C8901,1,1)="r",$AS$41,IF(MID(C8901,1,1)="p",#REF!,#REF!))),"")</f>
        <v/>
      </c>
      <c r="I8901" s="92" t="str">
        <f t="shared" si="1391"/>
        <v/>
      </c>
      <c r="J8901" s="92" t="str">
        <f t="shared" si="1392"/>
        <v/>
      </c>
      <c r="K8901" s="92" t="str">
        <f t="shared" si="1393"/>
        <v/>
      </c>
      <c r="L8901" s="92" t="str">
        <f t="shared" si="1394"/>
        <v/>
      </c>
      <c r="M8901" s="95" t="str">
        <f>IF(A8901&lt;&gt;"",IF(MID(C8901,1,1)="c",SigmaEpsConcrete(I8901,$AN$30:$AN$33,$AR$30:$AR$33,$AS$26,$AS$27,$AS$28,$AQ$20,$AU$19),""),"")</f>
        <v/>
      </c>
      <c r="N8901" s="95" t="str">
        <f>IF(A8901&lt;&gt;"",IF(MID(C8901,1,1)="r",SigmaEpsReinf(J8901,$AS$42:$AS$43,$AS$41,$AS$39,$AS$40,$AQ$38),""),"")</f>
        <v/>
      </c>
      <c r="Q8901" s="92" t="str">
        <f t="shared" si="1396"/>
        <v/>
      </c>
      <c r="R8901" s="92" t="str">
        <f t="shared" si="1397"/>
        <v/>
      </c>
      <c r="U8901" s="5"/>
      <c r="V8901" s="5"/>
      <c r="W8901" s="94" t="str">
        <f t="shared" si="1395"/>
        <v/>
      </c>
      <c r="X8901" s="94" t="str">
        <f t="shared" si="1398"/>
        <v/>
      </c>
      <c r="Y8901" s="5"/>
      <c r="BK8901" s="8"/>
      <c r="BL8901" s="5"/>
      <c r="BM8901" s="5"/>
      <c r="BN8901" s="5"/>
      <c r="BO8901" s="5"/>
      <c r="BP8901" s="1"/>
      <c r="BQ8901" s="1"/>
      <c r="BR8901" s="1"/>
      <c r="BS8901" s="1"/>
      <c r="BT8901" s="1"/>
      <c r="BU8901" s="4"/>
      <c r="BV8901" s="1"/>
      <c r="BW8901" s="3"/>
      <c r="BX8901" s="4"/>
      <c r="BY8901" s="5"/>
      <c r="BZ8901" s="5"/>
      <c r="CA8901" s="5"/>
      <c r="CB8901" s="5"/>
      <c r="CC8901" s="5"/>
      <c r="CD8901" s="43"/>
    </row>
    <row r="8902" spans="1:82" x14ac:dyDescent="0.25">
      <c r="A8902" s="8"/>
      <c r="B8902" s="5"/>
      <c r="C8902" s="5"/>
      <c r="D8902" s="5"/>
      <c r="E8902" s="5"/>
      <c r="F8902" s="94" t="str">
        <f t="shared" si="1389"/>
        <v/>
      </c>
      <c r="G8902" s="94" t="str">
        <f t="shared" si="1390"/>
        <v/>
      </c>
      <c r="H8902" s="127" t="str">
        <f>IF(A8902&lt;&gt;"",IF(MID(C8902,1,1)="c",$AS$26,IF(MID(C8902,1,1)="r",$AS$41,IF(MID(C8902,1,1)="p",#REF!,#REF!))),"")</f>
        <v/>
      </c>
      <c r="I8902" s="92" t="str">
        <f t="shared" si="1391"/>
        <v/>
      </c>
      <c r="J8902" s="92" t="str">
        <f t="shared" si="1392"/>
        <v/>
      </c>
      <c r="K8902" s="92" t="str">
        <f t="shared" si="1393"/>
        <v/>
      </c>
      <c r="L8902" s="92" t="str">
        <f t="shared" si="1394"/>
        <v/>
      </c>
      <c r="M8902" s="95" t="str">
        <f>IF(A8902&lt;&gt;"",IF(MID(C8902,1,1)="c",SigmaEpsConcrete(I8902,$AN$30:$AN$33,$AR$30:$AR$33,$AS$26,$AS$27,$AS$28,$AQ$20,$AU$19),""),"")</f>
        <v/>
      </c>
      <c r="N8902" s="95" t="str">
        <f>IF(A8902&lt;&gt;"",IF(MID(C8902,1,1)="r",SigmaEpsReinf(J8902,$AS$42:$AS$43,$AS$41,$AS$39,$AS$40,$AQ$38),""),"")</f>
        <v/>
      </c>
      <c r="Q8902" s="92" t="str">
        <f t="shared" si="1396"/>
        <v/>
      </c>
      <c r="R8902" s="92" t="str">
        <f t="shared" si="1397"/>
        <v/>
      </c>
      <c r="U8902" s="5"/>
      <c r="V8902" s="5"/>
      <c r="W8902" s="94" t="str">
        <f t="shared" si="1395"/>
        <v/>
      </c>
      <c r="X8902" s="94" t="str">
        <f t="shared" si="1398"/>
        <v/>
      </c>
      <c r="Y8902" s="5"/>
      <c r="BK8902" s="8"/>
      <c r="BL8902" s="5"/>
      <c r="BM8902" s="5"/>
      <c r="BN8902" s="5"/>
      <c r="BO8902" s="5"/>
      <c r="BP8902" s="1"/>
      <c r="BQ8902" s="1"/>
      <c r="BR8902" s="1"/>
      <c r="BS8902" s="1"/>
      <c r="BT8902" s="1"/>
      <c r="BU8902" s="4"/>
      <c r="BV8902" s="1"/>
      <c r="BW8902" s="3"/>
      <c r="BX8902" s="4"/>
      <c r="BY8902" s="5"/>
      <c r="BZ8902" s="5"/>
      <c r="CA8902" s="5"/>
      <c r="CB8902" s="5"/>
      <c r="CC8902" s="5"/>
      <c r="CD8902" s="43"/>
    </row>
    <row r="8903" spans="1:82" x14ac:dyDescent="0.25">
      <c r="A8903" s="8"/>
      <c r="B8903" s="5"/>
      <c r="C8903" s="5"/>
      <c r="D8903" s="5"/>
      <c r="E8903" s="5"/>
      <c r="F8903" s="94" t="str">
        <f t="shared" si="1389"/>
        <v/>
      </c>
      <c r="G8903" s="94" t="str">
        <f t="shared" si="1390"/>
        <v/>
      </c>
      <c r="H8903" s="127" t="str">
        <f>IF(A8903&lt;&gt;"",IF(MID(C8903,1,1)="c",$AS$26,IF(MID(C8903,1,1)="r",$AS$41,IF(MID(C8903,1,1)="p",#REF!,#REF!))),"")</f>
        <v/>
      </c>
      <c r="I8903" s="92" t="str">
        <f t="shared" si="1391"/>
        <v/>
      </c>
      <c r="J8903" s="92" t="str">
        <f t="shared" si="1392"/>
        <v/>
      </c>
      <c r="K8903" s="92" t="str">
        <f t="shared" si="1393"/>
        <v/>
      </c>
      <c r="L8903" s="92" t="str">
        <f t="shared" si="1394"/>
        <v/>
      </c>
      <c r="M8903" s="95" t="str">
        <f>IF(A8903&lt;&gt;"",IF(MID(C8903,1,1)="c",SigmaEpsConcrete(I8903,$AN$30:$AN$33,$AR$30:$AR$33,$AS$26,$AS$27,$AS$28,$AQ$20,$AU$19),""),"")</f>
        <v/>
      </c>
      <c r="N8903" s="95" t="str">
        <f>IF(A8903&lt;&gt;"",IF(MID(C8903,1,1)="r",SigmaEpsReinf(J8903,$AS$42:$AS$43,$AS$41,$AS$39,$AS$40,$AQ$38),""),"")</f>
        <v/>
      </c>
      <c r="Q8903" s="92" t="str">
        <f t="shared" si="1396"/>
        <v/>
      </c>
      <c r="R8903" s="92" t="str">
        <f t="shared" si="1397"/>
        <v/>
      </c>
      <c r="U8903" s="5"/>
      <c r="V8903" s="5"/>
      <c r="W8903" s="94" t="str">
        <f t="shared" si="1395"/>
        <v/>
      </c>
      <c r="X8903" s="94" t="str">
        <f t="shared" si="1398"/>
        <v/>
      </c>
      <c r="Y8903" s="5"/>
      <c r="BK8903" s="8"/>
      <c r="BL8903" s="5"/>
      <c r="BM8903" s="5"/>
      <c r="BN8903" s="5"/>
      <c r="BO8903" s="5"/>
      <c r="BP8903" s="1"/>
      <c r="BQ8903" s="1"/>
      <c r="BR8903" s="1"/>
      <c r="BS8903" s="1"/>
      <c r="BT8903" s="1"/>
      <c r="BU8903" s="4"/>
      <c r="BV8903" s="1"/>
      <c r="BW8903" s="3"/>
      <c r="BX8903" s="4"/>
      <c r="BY8903" s="5"/>
      <c r="BZ8903" s="5"/>
      <c r="CA8903" s="5"/>
      <c r="CB8903" s="5"/>
      <c r="CC8903" s="5"/>
      <c r="CD8903" s="43"/>
    </row>
    <row r="8904" spans="1:82" x14ac:dyDescent="0.25">
      <c r="A8904" s="8"/>
      <c r="B8904" s="5"/>
      <c r="C8904" s="5"/>
      <c r="D8904" s="5"/>
      <c r="E8904" s="5"/>
      <c r="F8904" s="94" t="str">
        <f t="shared" si="1389"/>
        <v/>
      </c>
      <c r="G8904" s="94" t="str">
        <f t="shared" si="1390"/>
        <v/>
      </c>
      <c r="H8904" s="127" t="str">
        <f>IF(A8904&lt;&gt;"",IF(MID(C8904,1,1)="c",$AS$26,IF(MID(C8904,1,1)="r",$AS$41,IF(MID(C8904,1,1)="p",#REF!,#REF!))),"")</f>
        <v/>
      </c>
      <c r="I8904" s="92" t="str">
        <f t="shared" si="1391"/>
        <v/>
      </c>
      <c r="J8904" s="92" t="str">
        <f t="shared" si="1392"/>
        <v/>
      </c>
      <c r="K8904" s="92" t="str">
        <f t="shared" si="1393"/>
        <v/>
      </c>
      <c r="L8904" s="92" t="str">
        <f t="shared" si="1394"/>
        <v/>
      </c>
      <c r="M8904" s="95" t="str">
        <f>IF(A8904&lt;&gt;"",IF(MID(C8904,1,1)="c",SigmaEpsConcrete(I8904,$AN$30:$AN$33,$AR$30:$AR$33,$AS$26,$AS$27,$AS$28,$AQ$20,$AU$19),""),"")</f>
        <v/>
      </c>
      <c r="N8904" s="95" t="str">
        <f>IF(A8904&lt;&gt;"",IF(MID(C8904,1,1)="r",SigmaEpsReinf(J8904,$AS$42:$AS$43,$AS$41,$AS$39,$AS$40,$AQ$38),""),"")</f>
        <v/>
      </c>
      <c r="Q8904" s="92" t="str">
        <f t="shared" si="1396"/>
        <v/>
      </c>
      <c r="R8904" s="92" t="str">
        <f t="shared" si="1397"/>
        <v/>
      </c>
      <c r="U8904" s="5"/>
      <c r="V8904" s="5"/>
      <c r="W8904" s="94" t="str">
        <f t="shared" si="1395"/>
        <v/>
      </c>
      <c r="X8904" s="94" t="str">
        <f t="shared" si="1398"/>
        <v/>
      </c>
      <c r="Y8904" s="5"/>
      <c r="BK8904" s="8"/>
      <c r="BL8904" s="5"/>
      <c r="BM8904" s="5"/>
      <c r="BN8904" s="5"/>
      <c r="BO8904" s="5"/>
      <c r="BP8904" s="1"/>
      <c r="BQ8904" s="1"/>
      <c r="BR8904" s="1"/>
      <c r="BS8904" s="1"/>
      <c r="BT8904" s="1"/>
      <c r="BU8904" s="4"/>
      <c r="BV8904" s="1"/>
      <c r="BW8904" s="3"/>
      <c r="BX8904" s="4"/>
      <c r="BY8904" s="5"/>
      <c r="BZ8904" s="5"/>
      <c r="CA8904" s="5"/>
      <c r="CB8904" s="5"/>
      <c r="CC8904" s="5"/>
      <c r="CD8904" s="43"/>
    </row>
    <row r="8905" spans="1:82" x14ac:dyDescent="0.25">
      <c r="A8905" s="8"/>
      <c r="B8905" s="5"/>
      <c r="C8905" s="5"/>
      <c r="D8905" s="5"/>
      <c r="E8905" s="5"/>
      <c r="F8905" s="94" t="str">
        <f t="shared" si="1389"/>
        <v/>
      </c>
      <c r="G8905" s="94" t="str">
        <f t="shared" si="1390"/>
        <v/>
      </c>
      <c r="H8905" s="127" t="str">
        <f>IF(A8905&lt;&gt;"",IF(MID(C8905,1,1)="c",$AS$26,IF(MID(C8905,1,1)="r",$AS$41,IF(MID(C8905,1,1)="p",#REF!,#REF!))),"")</f>
        <v/>
      </c>
      <c r="I8905" s="92" t="str">
        <f t="shared" si="1391"/>
        <v/>
      </c>
      <c r="J8905" s="92" t="str">
        <f t="shared" si="1392"/>
        <v/>
      </c>
      <c r="K8905" s="92" t="str">
        <f t="shared" si="1393"/>
        <v/>
      </c>
      <c r="L8905" s="92" t="str">
        <f t="shared" si="1394"/>
        <v/>
      </c>
      <c r="M8905" s="95" t="str">
        <f>IF(A8905&lt;&gt;"",IF(MID(C8905,1,1)="c",SigmaEpsConcrete(I8905,$AN$30:$AN$33,$AR$30:$AR$33,$AS$26,$AS$27,$AS$28,$AQ$20,$AU$19),""),"")</f>
        <v/>
      </c>
      <c r="N8905" s="95" t="str">
        <f>IF(A8905&lt;&gt;"",IF(MID(C8905,1,1)="r",SigmaEpsReinf(J8905,$AS$42:$AS$43,$AS$41,$AS$39,$AS$40,$AQ$38),""),"")</f>
        <v/>
      </c>
      <c r="Q8905" s="92" t="str">
        <f t="shared" si="1396"/>
        <v/>
      </c>
      <c r="R8905" s="92" t="str">
        <f t="shared" si="1397"/>
        <v/>
      </c>
      <c r="U8905" s="5"/>
      <c r="V8905" s="5"/>
      <c r="W8905" s="94" t="str">
        <f t="shared" si="1395"/>
        <v/>
      </c>
      <c r="X8905" s="94" t="str">
        <f t="shared" si="1398"/>
        <v/>
      </c>
      <c r="Y8905" s="5"/>
      <c r="BK8905" s="8"/>
      <c r="BL8905" s="5"/>
      <c r="BM8905" s="5"/>
      <c r="BN8905" s="5"/>
      <c r="BO8905" s="5"/>
      <c r="BP8905" s="1"/>
      <c r="BQ8905" s="1"/>
      <c r="BR8905" s="1"/>
      <c r="BS8905" s="1"/>
      <c r="BT8905" s="1"/>
      <c r="BU8905" s="4"/>
      <c r="BV8905" s="1"/>
      <c r="BW8905" s="3"/>
      <c r="BX8905" s="4"/>
      <c r="BY8905" s="5"/>
      <c r="BZ8905" s="5"/>
      <c r="CA8905" s="5"/>
      <c r="CB8905" s="5"/>
      <c r="CC8905" s="5"/>
      <c r="CD8905" s="43"/>
    </row>
    <row r="8906" spans="1:82" x14ac:dyDescent="0.25">
      <c r="A8906" s="8"/>
      <c r="B8906" s="5"/>
      <c r="C8906" s="5"/>
      <c r="D8906" s="5"/>
      <c r="E8906" s="5"/>
      <c r="F8906" s="94" t="str">
        <f t="shared" ref="F8906:F8969" si="1399">IF(A8906&lt;&gt;"",(D8906-$AU$86)/10,"")</f>
        <v/>
      </c>
      <c r="G8906" s="94" t="str">
        <f t="shared" ref="G8906:G8969" si="1400">IF(A8906&lt;&gt;"",(E8906-$AU$87)/10,"")</f>
        <v/>
      </c>
      <c r="H8906" s="127" t="str">
        <f>IF(A8906&lt;&gt;"",IF(MID(C8906,1,1)="c",$AS$26,IF(MID(C8906,1,1)="r",$AS$41,IF(MID(C8906,1,1)="p",#REF!,#REF!))),"")</f>
        <v/>
      </c>
      <c r="I8906" s="92" t="str">
        <f t="shared" ref="I8906:I8969" si="1401">IF($A8906&lt;&gt;"",IF(MID($C8906,1,1)="c",$Y$3+$Y$4*$F8906+$Y$5*$G8906+$BR$43,""),"")</f>
        <v/>
      </c>
      <c r="J8906" s="92" t="str">
        <f t="shared" ref="J8906:J8969" si="1402">IF($A8906&lt;&gt;"",IF(MID($C8906,1,1)="r",$Y$3+$Y$4*$F8906+$Y$5*$G8906+$BR$43,""),"")</f>
        <v/>
      </c>
      <c r="K8906" s="92" t="str">
        <f t="shared" ref="K8906:K8969" si="1403">IF($A8906&lt;&gt;"",IF(MID($C8906,1,1)="u",$Y$3+$Y$4*$F8906+$Y$5*$G8906+$BR$43,""),"")</f>
        <v/>
      </c>
      <c r="L8906" s="92" t="str">
        <f t="shared" ref="L8906:L8969" si="1404">IF($A8906&lt;&gt;"",IF(MID($C8906,1,1)="p",$Y$3+$Y$4*$F8906+$Y$5*$G8906+$BR$43,""),"")</f>
        <v/>
      </c>
      <c r="M8906" s="95" t="str">
        <f>IF(A8906&lt;&gt;"",IF(MID(C8906,1,1)="c",SigmaEpsConcrete(I8906,$AN$30:$AN$33,$AR$30:$AR$33,$AS$26,$AS$27,$AS$28,$AQ$20,$AU$19),""),"")</f>
        <v/>
      </c>
      <c r="N8906" s="95" t="str">
        <f>IF(A8906&lt;&gt;"",IF(MID(C8906,1,1)="r",SigmaEpsReinf(J8906,$AS$42:$AS$43,$AS$41,$AS$39,$AS$40,$AQ$38),""),"")</f>
        <v/>
      </c>
      <c r="Q8906" s="92" t="str">
        <f t="shared" si="1396"/>
        <v/>
      </c>
      <c r="R8906" s="92" t="str">
        <f t="shared" si="1397"/>
        <v/>
      </c>
      <c r="U8906" s="5"/>
      <c r="V8906" s="5"/>
      <c r="W8906" s="94" t="str">
        <f t="shared" ref="W8906:W8969" si="1405">IF(A8906&lt;&gt;"",F8906-$AU$105,"")</f>
        <v/>
      </c>
      <c r="X8906" s="94" t="str">
        <f t="shared" si="1398"/>
        <v/>
      </c>
      <c r="Y8906" s="5"/>
      <c r="BK8906" s="8"/>
      <c r="BL8906" s="5"/>
      <c r="BM8906" s="5"/>
      <c r="BN8906" s="5"/>
      <c r="BO8906" s="5"/>
      <c r="BP8906" s="1"/>
      <c r="BQ8906" s="1"/>
      <c r="BR8906" s="1"/>
      <c r="BS8906" s="1"/>
      <c r="BT8906" s="1"/>
      <c r="BU8906" s="4"/>
      <c r="BV8906" s="1"/>
      <c r="BW8906" s="3"/>
      <c r="BX8906" s="4"/>
      <c r="BY8906" s="5"/>
      <c r="BZ8906" s="5"/>
      <c r="CA8906" s="5"/>
      <c r="CB8906" s="5"/>
      <c r="CC8906" s="5"/>
      <c r="CD8906" s="43"/>
    </row>
    <row r="8907" spans="1:82" x14ac:dyDescent="0.25">
      <c r="A8907" s="8"/>
      <c r="B8907" s="5"/>
      <c r="C8907" s="5"/>
      <c r="D8907" s="5"/>
      <c r="E8907" s="5"/>
      <c r="F8907" s="94" t="str">
        <f t="shared" si="1399"/>
        <v/>
      </c>
      <c r="G8907" s="94" t="str">
        <f t="shared" si="1400"/>
        <v/>
      </c>
      <c r="H8907" s="127" t="str">
        <f>IF(A8907&lt;&gt;"",IF(MID(C8907,1,1)="c",$AS$26,IF(MID(C8907,1,1)="r",$AS$41,IF(MID(C8907,1,1)="p",#REF!,#REF!))),"")</f>
        <v/>
      </c>
      <c r="I8907" s="92" t="str">
        <f t="shared" si="1401"/>
        <v/>
      </c>
      <c r="J8907" s="92" t="str">
        <f t="shared" si="1402"/>
        <v/>
      </c>
      <c r="K8907" s="92" t="str">
        <f t="shared" si="1403"/>
        <v/>
      </c>
      <c r="L8907" s="92" t="str">
        <f t="shared" si="1404"/>
        <v/>
      </c>
      <c r="M8907" s="95" t="str">
        <f>IF(A8907&lt;&gt;"",IF(MID(C8907,1,1)="c",SigmaEpsConcrete(I8907,$AN$30:$AN$33,$AR$30:$AR$33,$AS$26,$AS$27,$AS$28,$AQ$20,$AU$19),""),"")</f>
        <v/>
      </c>
      <c r="N8907" s="95" t="str">
        <f>IF(A8907&lt;&gt;"",IF(MID(C8907,1,1)="r",SigmaEpsReinf(J8907,$AS$42:$AS$43,$AS$41,$AS$39,$AS$40,$AQ$38),""),"")</f>
        <v/>
      </c>
      <c r="Q8907" s="92" t="str">
        <f t="shared" ref="Q8907:Q8970" si="1406">IF(A8907&lt;&gt;"",IF(MID(C8907,1,1)="c",IF(ISERROR(M8907/I8907),"",M8907/I8907),""),"")</f>
        <v/>
      </c>
      <c r="R8907" s="92" t="str">
        <f t="shared" ref="R8907:R8970" si="1407">IF(A8907&lt;&gt;"",IF(MID(C8907,1,1)="r",IF(ISERROR(N8907/J8907),"",N8907/J8907),""),"")</f>
        <v/>
      </c>
      <c r="U8907" s="5"/>
      <c r="V8907" s="5"/>
      <c r="W8907" s="94" t="str">
        <f t="shared" si="1405"/>
        <v/>
      </c>
      <c r="X8907" s="94" t="str">
        <f t="shared" ref="X8907:X8970" si="1408">IF(B8907&lt;&gt;"",G8907-$AU$106,"")</f>
        <v/>
      </c>
      <c r="Y8907" s="5"/>
      <c r="BK8907" s="8"/>
      <c r="BL8907" s="5"/>
      <c r="BM8907" s="5"/>
      <c r="BN8907" s="5"/>
      <c r="BO8907" s="5"/>
      <c r="BP8907" s="1"/>
      <c r="BQ8907" s="1"/>
      <c r="BR8907" s="1"/>
      <c r="BS8907" s="1"/>
      <c r="BT8907" s="1"/>
      <c r="BU8907" s="4"/>
      <c r="BV8907" s="1"/>
      <c r="BW8907" s="3"/>
      <c r="BX8907" s="4"/>
      <c r="BY8907" s="5"/>
      <c r="BZ8907" s="5"/>
      <c r="CA8907" s="5"/>
      <c r="CB8907" s="5"/>
      <c r="CC8907" s="5"/>
      <c r="CD8907" s="43"/>
    </row>
    <row r="8908" spans="1:82" x14ac:dyDescent="0.25">
      <c r="A8908" s="8"/>
      <c r="B8908" s="5"/>
      <c r="C8908" s="5"/>
      <c r="D8908" s="5"/>
      <c r="E8908" s="5"/>
      <c r="F8908" s="94" t="str">
        <f t="shared" si="1399"/>
        <v/>
      </c>
      <c r="G8908" s="94" t="str">
        <f t="shared" si="1400"/>
        <v/>
      </c>
      <c r="H8908" s="127" t="str">
        <f>IF(A8908&lt;&gt;"",IF(MID(C8908,1,1)="c",$AS$26,IF(MID(C8908,1,1)="r",$AS$41,IF(MID(C8908,1,1)="p",#REF!,#REF!))),"")</f>
        <v/>
      </c>
      <c r="I8908" s="92" t="str">
        <f t="shared" si="1401"/>
        <v/>
      </c>
      <c r="J8908" s="92" t="str">
        <f t="shared" si="1402"/>
        <v/>
      </c>
      <c r="K8908" s="92" t="str">
        <f t="shared" si="1403"/>
        <v/>
      </c>
      <c r="L8908" s="92" t="str">
        <f t="shared" si="1404"/>
        <v/>
      </c>
      <c r="M8908" s="95" t="str">
        <f>IF(A8908&lt;&gt;"",IF(MID(C8908,1,1)="c",SigmaEpsConcrete(I8908,$AN$30:$AN$33,$AR$30:$AR$33,$AS$26,$AS$27,$AS$28,$AQ$20,$AU$19),""),"")</f>
        <v/>
      </c>
      <c r="N8908" s="95" t="str">
        <f>IF(A8908&lt;&gt;"",IF(MID(C8908,1,1)="r",SigmaEpsReinf(J8908,$AS$42:$AS$43,$AS$41,$AS$39,$AS$40,$AQ$38),""),"")</f>
        <v/>
      </c>
      <c r="Q8908" s="92" t="str">
        <f t="shared" si="1406"/>
        <v/>
      </c>
      <c r="R8908" s="92" t="str">
        <f t="shared" si="1407"/>
        <v/>
      </c>
      <c r="U8908" s="5"/>
      <c r="V8908" s="5"/>
      <c r="W8908" s="94" t="str">
        <f t="shared" si="1405"/>
        <v/>
      </c>
      <c r="X8908" s="94" t="str">
        <f t="shared" si="1408"/>
        <v/>
      </c>
      <c r="Y8908" s="5"/>
      <c r="BK8908" s="8"/>
      <c r="BL8908" s="5"/>
      <c r="BM8908" s="5"/>
      <c r="BN8908" s="5"/>
      <c r="BO8908" s="5"/>
      <c r="BP8908" s="1"/>
      <c r="BQ8908" s="1"/>
      <c r="BR8908" s="1"/>
      <c r="BS8908" s="1"/>
      <c r="BT8908" s="1"/>
      <c r="BU8908" s="4"/>
      <c r="BV8908" s="1"/>
      <c r="BW8908" s="3"/>
      <c r="BX8908" s="4"/>
      <c r="BY8908" s="5"/>
      <c r="BZ8908" s="5"/>
      <c r="CA8908" s="5"/>
      <c r="CB8908" s="5"/>
      <c r="CC8908" s="5"/>
      <c r="CD8908" s="43"/>
    </row>
    <row r="8909" spans="1:82" x14ac:dyDescent="0.25">
      <c r="A8909" s="8"/>
      <c r="B8909" s="5"/>
      <c r="C8909" s="5"/>
      <c r="D8909" s="5"/>
      <c r="E8909" s="5"/>
      <c r="F8909" s="94" t="str">
        <f t="shared" si="1399"/>
        <v/>
      </c>
      <c r="G8909" s="94" t="str">
        <f t="shared" si="1400"/>
        <v/>
      </c>
      <c r="H8909" s="127" t="str">
        <f>IF(A8909&lt;&gt;"",IF(MID(C8909,1,1)="c",$AS$26,IF(MID(C8909,1,1)="r",$AS$41,IF(MID(C8909,1,1)="p",#REF!,#REF!))),"")</f>
        <v/>
      </c>
      <c r="I8909" s="92" t="str">
        <f t="shared" si="1401"/>
        <v/>
      </c>
      <c r="J8909" s="92" t="str">
        <f t="shared" si="1402"/>
        <v/>
      </c>
      <c r="K8909" s="92" t="str">
        <f t="shared" si="1403"/>
        <v/>
      </c>
      <c r="L8909" s="92" t="str">
        <f t="shared" si="1404"/>
        <v/>
      </c>
      <c r="M8909" s="95" t="str">
        <f>IF(A8909&lt;&gt;"",IF(MID(C8909,1,1)="c",SigmaEpsConcrete(I8909,$AN$30:$AN$33,$AR$30:$AR$33,$AS$26,$AS$27,$AS$28,$AQ$20,$AU$19),""),"")</f>
        <v/>
      </c>
      <c r="N8909" s="95" t="str">
        <f>IF(A8909&lt;&gt;"",IF(MID(C8909,1,1)="r",SigmaEpsReinf(J8909,$AS$42:$AS$43,$AS$41,$AS$39,$AS$40,$AQ$38),""),"")</f>
        <v/>
      </c>
      <c r="Q8909" s="92" t="str">
        <f t="shared" si="1406"/>
        <v/>
      </c>
      <c r="R8909" s="92" t="str">
        <f t="shared" si="1407"/>
        <v/>
      </c>
      <c r="U8909" s="5"/>
      <c r="V8909" s="5"/>
      <c r="W8909" s="94" t="str">
        <f t="shared" si="1405"/>
        <v/>
      </c>
      <c r="X8909" s="94" t="str">
        <f t="shared" si="1408"/>
        <v/>
      </c>
      <c r="Y8909" s="5"/>
      <c r="BK8909" s="8"/>
      <c r="BL8909" s="5"/>
      <c r="BM8909" s="5"/>
      <c r="BN8909" s="5"/>
      <c r="BO8909" s="5"/>
      <c r="BP8909" s="1"/>
      <c r="BQ8909" s="1"/>
      <c r="BR8909" s="1"/>
      <c r="BS8909" s="1"/>
      <c r="BT8909" s="1"/>
      <c r="BU8909" s="4"/>
      <c r="BV8909" s="1"/>
      <c r="BW8909" s="3"/>
      <c r="BX8909" s="4"/>
      <c r="BY8909" s="5"/>
      <c r="BZ8909" s="5"/>
      <c r="CA8909" s="5"/>
      <c r="CB8909" s="5"/>
      <c r="CC8909" s="5"/>
      <c r="CD8909" s="43"/>
    </row>
    <row r="8910" spans="1:82" x14ac:dyDescent="0.25">
      <c r="A8910" s="8"/>
      <c r="B8910" s="5"/>
      <c r="C8910" s="5"/>
      <c r="D8910" s="5"/>
      <c r="E8910" s="5"/>
      <c r="F8910" s="94" t="str">
        <f t="shared" si="1399"/>
        <v/>
      </c>
      <c r="G8910" s="94" t="str">
        <f t="shared" si="1400"/>
        <v/>
      </c>
      <c r="H8910" s="127" t="str">
        <f>IF(A8910&lt;&gt;"",IF(MID(C8910,1,1)="c",$AS$26,IF(MID(C8910,1,1)="r",$AS$41,IF(MID(C8910,1,1)="p",#REF!,#REF!))),"")</f>
        <v/>
      </c>
      <c r="I8910" s="92" t="str">
        <f t="shared" si="1401"/>
        <v/>
      </c>
      <c r="J8910" s="92" t="str">
        <f t="shared" si="1402"/>
        <v/>
      </c>
      <c r="K8910" s="92" t="str">
        <f t="shared" si="1403"/>
        <v/>
      </c>
      <c r="L8910" s="92" t="str">
        <f t="shared" si="1404"/>
        <v/>
      </c>
      <c r="M8910" s="95" t="str">
        <f>IF(A8910&lt;&gt;"",IF(MID(C8910,1,1)="c",SigmaEpsConcrete(I8910,$AN$30:$AN$33,$AR$30:$AR$33,$AS$26,$AS$27,$AS$28,$AQ$20,$AU$19),""),"")</f>
        <v/>
      </c>
      <c r="N8910" s="95" t="str">
        <f>IF(A8910&lt;&gt;"",IF(MID(C8910,1,1)="r",SigmaEpsReinf(J8910,$AS$42:$AS$43,$AS$41,$AS$39,$AS$40,$AQ$38),""),"")</f>
        <v/>
      </c>
      <c r="Q8910" s="92" t="str">
        <f t="shared" si="1406"/>
        <v/>
      </c>
      <c r="R8910" s="92" t="str">
        <f t="shared" si="1407"/>
        <v/>
      </c>
      <c r="U8910" s="5"/>
      <c r="V8910" s="5"/>
      <c r="W8910" s="94" t="str">
        <f t="shared" si="1405"/>
        <v/>
      </c>
      <c r="X8910" s="94" t="str">
        <f t="shared" si="1408"/>
        <v/>
      </c>
      <c r="Y8910" s="5"/>
      <c r="BK8910" s="8"/>
      <c r="BL8910" s="5"/>
      <c r="BM8910" s="5"/>
      <c r="BN8910" s="5"/>
      <c r="BO8910" s="5"/>
      <c r="BP8910" s="1"/>
      <c r="BQ8910" s="1"/>
      <c r="BR8910" s="1"/>
      <c r="BS8910" s="1"/>
      <c r="BT8910" s="1"/>
      <c r="BU8910" s="4"/>
      <c r="BV8910" s="1"/>
      <c r="BW8910" s="3"/>
      <c r="BX8910" s="4"/>
      <c r="BY8910" s="5"/>
      <c r="BZ8910" s="5"/>
      <c r="CA8910" s="5"/>
      <c r="CB8910" s="5"/>
      <c r="CC8910" s="5"/>
      <c r="CD8910" s="43"/>
    </row>
    <row r="8911" spans="1:82" x14ac:dyDescent="0.25">
      <c r="A8911" s="8"/>
      <c r="B8911" s="5"/>
      <c r="C8911" s="5"/>
      <c r="D8911" s="5"/>
      <c r="E8911" s="5"/>
      <c r="F8911" s="94" t="str">
        <f t="shared" si="1399"/>
        <v/>
      </c>
      <c r="G8911" s="94" t="str">
        <f t="shared" si="1400"/>
        <v/>
      </c>
      <c r="H8911" s="127" t="str">
        <f>IF(A8911&lt;&gt;"",IF(MID(C8911,1,1)="c",$AS$26,IF(MID(C8911,1,1)="r",$AS$41,IF(MID(C8911,1,1)="p",#REF!,#REF!))),"")</f>
        <v/>
      </c>
      <c r="I8911" s="92" t="str">
        <f t="shared" si="1401"/>
        <v/>
      </c>
      <c r="J8911" s="92" t="str">
        <f t="shared" si="1402"/>
        <v/>
      </c>
      <c r="K8911" s="92" t="str">
        <f t="shared" si="1403"/>
        <v/>
      </c>
      <c r="L8911" s="92" t="str">
        <f t="shared" si="1404"/>
        <v/>
      </c>
      <c r="M8911" s="95" t="str">
        <f>IF(A8911&lt;&gt;"",IF(MID(C8911,1,1)="c",SigmaEpsConcrete(I8911,$AN$30:$AN$33,$AR$30:$AR$33,$AS$26,$AS$27,$AS$28,$AQ$20,$AU$19),""),"")</f>
        <v/>
      </c>
      <c r="N8911" s="95" t="str">
        <f>IF(A8911&lt;&gt;"",IF(MID(C8911,1,1)="r",SigmaEpsReinf(J8911,$AS$42:$AS$43,$AS$41,$AS$39,$AS$40,$AQ$38),""),"")</f>
        <v/>
      </c>
      <c r="Q8911" s="92" t="str">
        <f t="shared" si="1406"/>
        <v/>
      </c>
      <c r="R8911" s="92" t="str">
        <f t="shared" si="1407"/>
        <v/>
      </c>
      <c r="U8911" s="5"/>
      <c r="V8911" s="5"/>
      <c r="W8911" s="94" t="str">
        <f t="shared" si="1405"/>
        <v/>
      </c>
      <c r="X8911" s="94" t="str">
        <f t="shared" si="1408"/>
        <v/>
      </c>
      <c r="Y8911" s="5"/>
      <c r="BK8911" s="8"/>
      <c r="BL8911" s="5"/>
      <c r="BM8911" s="5"/>
      <c r="BN8911" s="5"/>
      <c r="BO8911" s="5"/>
      <c r="BP8911" s="1"/>
      <c r="BQ8911" s="1"/>
      <c r="BR8911" s="1"/>
      <c r="BS8911" s="1"/>
      <c r="BT8911" s="1"/>
      <c r="BU8911" s="4"/>
      <c r="BV8911" s="1"/>
      <c r="BW8911" s="3"/>
      <c r="BX8911" s="4"/>
      <c r="BY8911" s="5"/>
      <c r="BZ8911" s="5"/>
      <c r="CA8911" s="5"/>
      <c r="CB8911" s="5"/>
      <c r="CC8911" s="5"/>
      <c r="CD8911" s="43"/>
    </row>
    <row r="8912" spans="1:82" x14ac:dyDescent="0.25">
      <c r="A8912" s="8"/>
      <c r="B8912" s="5"/>
      <c r="C8912" s="5"/>
      <c r="D8912" s="5"/>
      <c r="E8912" s="5"/>
      <c r="F8912" s="94" t="str">
        <f t="shared" si="1399"/>
        <v/>
      </c>
      <c r="G8912" s="94" t="str">
        <f t="shared" si="1400"/>
        <v/>
      </c>
      <c r="H8912" s="127" t="str">
        <f>IF(A8912&lt;&gt;"",IF(MID(C8912,1,1)="c",$AS$26,IF(MID(C8912,1,1)="r",$AS$41,IF(MID(C8912,1,1)="p",#REF!,#REF!))),"")</f>
        <v/>
      </c>
      <c r="I8912" s="92" t="str">
        <f t="shared" si="1401"/>
        <v/>
      </c>
      <c r="J8912" s="92" t="str">
        <f t="shared" si="1402"/>
        <v/>
      </c>
      <c r="K8912" s="92" t="str">
        <f t="shared" si="1403"/>
        <v/>
      </c>
      <c r="L8912" s="92" t="str">
        <f t="shared" si="1404"/>
        <v/>
      </c>
      <c r="M8912" s="95" t="str">
        <f>IF(A8912&lt;&gt;"",IF(MID(C8912,1,1)="c",SigmaEpsConcrete(I8912,$AN$30:$AN$33,$AR$30:$AR$33,$AS$26,$AS$27,$AS$28,$AQ$20,$AU$19),""),"")</f>
        <v/>
      </c>
      <c r="N8912" s="95" t="str">
        <f>IF(A8912&lt;&gt;"",IF(MID(C8912,1,1)="r",SigmaEpsReinf(J8912,$AS$42:$AS$43,$AS$41,$AS$39,$AS$40,$AQ$38),""),"")</f>
        <v/>
      </c>
      <c r="Q8912" s="92" t="str">
        <f t="shared" si="1406"/>
        <v/>
      </c>
      <c r="R8912" s="92" t="str">
        <f t="shared" si="1407"/>
        <v/>
      </c>
      <c r="U8912" s="5"/>
      <c r="V8912" s="5"/>
      <c r="W8912" s="94" t="str">
        <f t="shared" si="1405"/>
        <v/>
      </c>
      <c r="X8912" s="94" t="str">
        <f t="shared" si="1408"/>
        <v/>
      </c>
      <c r="Y8912" s="5"/>
      <c r="BK8912" s="8"/>
      <c r="BL8912" s="5"/>
      <c r="BM8912" s="5"/>
      <c r="BN8912" s="5"/>
      <c r="BO8912" s="5"/>
      <c r="BP8912" s="1"/>
      <c r="BQ8912" s="1"/>
      <c r="BR8912" s="1"/>
      <c r="BS8912" s="1"/>
      <c r="BT8912" s="1"/>
      <c r="BU8912" s="4"/>
      <c r="BV8912" s="1"/>
      <c r="BW8912" s="3"/>
      <c r="BX8912" s="4"/>
      <c r="BY8912" s="5"/>
      <c r="BZ8912" s="5"/>
      <c r="CA8912" s="5"/>
      <c r="CB8912" s="5"/>
      <c r="CC8912" s="5"/>
      <c r="CD8912" s="43"/>
    </row>
    <row r="8913" spans="1:82" x14ac:dyDescent="0.25">
      <c r="A8913" s="8"/>
      <c r="B8913" s="5"/>
      <c r="C8913" s="5"/>
      <c r="D8913" s="5"/>
      <c r="E8913" s="5"/>
      <c r="F8913" s="94" t="str">
        <f t="shared" si="1399"/>
        <v/>
      </c>
      <c r="G8913" s="94" t="str">
        <f t="shared" si="1400"/>
        <v/>
      </c>
      <c r="H8913" s="127" t="str">
        <f>IF(A8913&lt;&gt;"",IF(MID(C8913,1,1)="c",$AS$26,IF(MID(C8913,1,1)="r",$AS$41,IF(MID(C8913,1,1)="p",#REF!,#REF!))),"")</f>
        <v/>
      </c>
      <c r="I8913" s="92" t="str">
        <f t="shared" si="1401"/>
        <v/>
      </c>
      <c r="J8913" s="92" t="str">
        <f t="shared" si="1402"/>
        <v/>
      </c>
      <c r="K8913" s="92" t="str">
        <f t="shared" si="1403"/>
        <v/>
      </c>
      <c r="L8913" s="92" t="str">
        <f t="shared" si="1404"/>
        <v/>
      </c>
      <c r="M8913" s="95" t="str">
        <f>IF(A8913&lt;&gt;"",IF(MID(C8913,1,1)="c",SigmaEpsConcrete(I8913,$AN$30:$AN$33,$AR$30:$AR$33,$AS$26,$AS$27,$AS$28,$AQ$20,$AU$19),""),"")</f>
        <v/>
      </c>
      <c r="N8913" s="95" t="str">
        <f>IF(A8913&lt;&gt;"",IF(MID(C8913,1,1)="r",SigmaEpsReinf(J8913,$AS$42:$AS$43,$AS$41,$AS$39,$AS$40,$AQ$38),""),"")</f>
        <v/>
      </c>
      <c r="Q8913" s="92" t="str">
        <f t="shared" si="1406"/>
        <v/>
      </c>
      <c r="R8913" s="92" t="str">
        <f t="shared" si="1407"/>
        <v/>
      </c>
      <c r="U8913" s="5"/>
      <c r="V8913" s="5"/>
      <c r="W8913" s="94" t="str">
        <f t="shared" si="1405"/>
        <v/>
      </c>
      <c r="X8913" s="94" t="str">
        <f t="shared" si="1408"/>
        <v/>
      </c>
      <c r="Y8913" s="5"/>
      <c r="BK8913" s="8"/>
      <c r="BL8913" s="5"/>
      <c r="BM8913" s="5"/>
      <c r="BN8913" s="5"/>
      <c r="BO8913" s="5"/>
      <c r="BP8913" s="1"/>
      <c r="BQ8913" s="1"/>
      <c r="BR8913" s="1"/>
      <c r="BS8913" s="1"/>
      <c r="BT8913" s="1"/>
      <c r="BU8913" s="4"/>
      <c r="BV8913" s="1"/>
      <c r="BW8913" s="3"/>
      <c r="BX8913" s="4"/>
      <c r="BY8913" s="5"/>
      <c r="BZ8913" s="5"/>
      <c r="CA8913" s="5"/>
      <c r="CB8913" s="5"/>
      <c r="CC8913" s="5"/>
      <c r="CD8913" s="43"/>
    </row>
    <row r="8914" spans="1:82" x14ac:dyDescent="0.25">
      <c r="A8914" s="8"/>
      <c r="B8914" s="5"/>
      <c r="C8914" s="5"/>
      <c r="D8914" s="5"/>
      <c r="E8914" s="5"/>
      <c r="F8914" s="94" t="str">
        <f t="shared" si="1399"/>
        <v/>
      </c>
      <c r="G8914" s="94" t="str">
        <f t="shared" si="1400"/>
        <v/>
      </c>
      <c r="H8914" s="127" t="str">
        <f>IF(A8914&lt;&gt;"",IF(MID(C8914,1,1)="c",$AS$26,IF(MID(C8914,1,1)="r",$AS$41,IF(MID(C8914,1,1)="p",#REF!,#REF!))),"")</f>
        <v/>
      </c>
      <c r="I8914" s="92" t="str">
        <f t="shared" si="1401"/>
        <v/>
      </c>
      <c r="J8914" s="92" t="str">
        <f t="shared" si="1402"/>
        <v/>
      </c>
      <c r="K8914" s="92" t="str">
        <f t="shared" si="1403"/>
        <v/>
      </c>
      <c r="L8914" s="92" t="str">
        <f t="shared" si="1404"/>
        <v/>
      </c>
      <c r="M8914" s="95" t="str">
        <f>IF(A8914&lt;&gt;"",IF(MID(C8914,1,1)="c",SigmaEpsConcrete(I8914,$AN$30:$AN$33,$AR$30:$AR$33,$AS$26,$AS$27,$AS$28,$AQ$20,$AU$19),""),"")</f>
        <v/>
      </c>
      <c r="N8914" s="95" t="str">
        <f>IF(A8914&lt;&gt;"",IF(MID(C8914,1,1)="r",SigmaEpsReinf(J8914,$AS$42:$AS$43,$AS$41,$AS$39,$AS$40,$AQ$38),""),"")</f>
        <v/>
      </c>
      <c r="Q8914" s="92" t="str">
        <f t="shared" si="1406"/>
        <v/>
      </c>
      <c r="R8914" s="92" t="str">
        <f t="shared" si="1407"/>
        <v/>
      </c>
      <c r="U8914" s="5"/>
      <c r="V8914" s="5"/>
      <c r="W8914" s="94" t="str">
        <f t="shared" si="1405"/>
        <v/>
      </c>
      <c r="X8914" s="94" t="str">
        <f t="shared" si="1408"/>
        <v/>
      </c>
      <c r="Y8914" s="5"/>
      <c r="BK8914" s="8"/>
      <c r="BL8914" s="5"/>
      <c r="BM8914" s="5"/>
      <c r="BN8914" s="5"/>
      <c r="BO8914" s="5"/>
      <c r="BP8914" s="1"/>
      <c r="BQ8914" s="1"/>
      <c r="BR8914" s="1"/>
      <c r="BS8914" s="1"/>
      <c r="BT8914" s="1"/>
      <c r="BU8914" s="4"/>
      <c r="BV8914" s="1"/>
      <c r="BW8914" s="3"/>
      <c r="BX8914" s="4"/>
      <c r="BY8914" s="5"/>
      <c r="BZ8914" s="5"/>
      <c r="CA8914" s="5"/>
      <c r="CB8914" s="5"/>
      <c r="CC8914" s="5"/>
      <c r="CD8914" s="43"/>
    </row>
    <row r="8915" spans="1:82" x14ac:dyDescent="0.25">
      <c r="A8915" s="8"/>
      <c r="B8915" s="5"/>
      <c r="C8915" s="5"/>
      <c r="D8915" s="5"/>
      <c r="E8915" s="5"/>
      <c r="F8915" s="94" t="str">
        <f t="shared" si="1399"/>
        <v/>
      </c>
      <c r="G8915" s="94" t="str">
        <f t="shared" si="1400"/>
        <v/>
      </c>
      <c r="H8915" s="127" t="str">
        <f>IF(A8915&lt;&gt;"",IF(MID(C8915,1,1)="c",$AS$26,IF(MID(C8915,1,1)="r",$AS$41,IF(MID(C8915,1,1)="p",#REF!,#REF!))),"")</f>
        <v/>
      </c>
      <c r="I8915" s="92" t="str">
        <f t="shared" si="1401"/>
        <v/>
      </c>
      <c r="J8915" s="92" t="str">
        <f t="shared" si="1402"/>
        <v/>
      </c>
      <c r="K8915" s="92" t="str">
        <f t="shared" si="1403"/>
        <v/>
      </c>
      <c r="L8915" s="92" t="str">
        <f t="shared" si="1404"/>
        <v/>
      </c>
      <c r="M8915" s="95" t="str">
        <f>IF(A8915&lt;&gt;"",IF(MID(C8915,1,1)="c",SigmaEpsConcrete(I8915,$AN$30:$AN$33,$AR$30:$AR$33,$AS$26,$AS$27,$AS$28,$AQ$20,$AU$19),""),"")</f>
        <v/>
      </c>
      <c r="N8915" s="95" t="str">
        <f>IF(A8915&lt;&gt;"",IF(MID(C8915,1,1)="r",SigmaEpsReinf(J8915,$AS$42:$AS$43,$AS$41,$AS$39,$AS$40,$AQ$38),""),"")</f>
        <v/>
      </c>
      <c r="Q8915" s="92" t="str">
        <f t="shared" si="1406"/>
        <v/>
      </c>
      <c r="R8915" s="92" t="str">
        <f t="shared" si="1407"/>
        <v/>
      </c>
      <c r="U8915" s="5"/>
      <c r="V8915" s="5"/>
      <c r="W8915" s="94" t="str">
        <f t="shared" si="1405"/>
        <v/>
      </c>
      <c r="X8915" s="94" t="str">
        <f t="shared" si="1408"/>
        <v/>
      </c>
      <c r="Y8915" s="5"/>
      <c r="BK8915" s="8"/>
      <c r="BL8915" s="5"/>
      <c r="BM8915" s="5"/>
      <c r="BN8915" s="5"/>
      <c r="BO8915" s="5"/>
      <c r="BP8915" s="1"/>
      <c r="BQ8915" s="1"/>
      <c r="BR8915" s="1"/>
      <c r="BS8915" s="1"/>
      <c r="BT8915" s="1"/>
      <c r="BU8915" s="4"/>
      <c r="BV8915" s="1"/>
      <c r="BW8915" s="3"/>
      <c r="BX8915" s="4"/>
      <c r="BY8915" s="5"/>
      <c r="BZ8915" s="5"/>
      <c r="CA8915" s="5"/>
      <c r="CB8915" s="5"/>
      <c r="CC8915" s="5"/>
      <c r="CD8915" s="43"/>
    </row>
    <row r="8916" spans="1:82" x14ac:dyDescent="0.25">
      <c r="A8916" s="8"/>
      <c r="B8916" s="5"/>
      <c r="C8916" s="5"/>
      <c r="D8916" s="5"/>
      <c r="E8916" s="5"/>
      <c r="F8916" s="94" t="str">
        <f t="shared" si="1399"/>
        <v/>
      </c>
      <c r="G8916" s="94" t="str">
        <f t="shared" si="1400"/>
        <v/>
      </c>
      <c r="H8916" s="127" t="str">
        <f>IF(A8916&lt;&gt;"",IF(MID(C8916,1,1)="c",$AS$26,IF(MID(C8916,1,1)="r",$AS$41,IF(MID(C8916,1,1)="p",#REF!,#REF!))),"")</f>
        <v/>
      </c>
      <c r="I8916" s="92" t="str">
        <f t="shared" si="1401"/>
        <v/>
      </c>
      <c r="J8916" s="92" t="str">
        <f t="shared" si="1402"/>
        <v/>
      </c>
      <c r="K8916" s="92" t="str">
        <f t="shared" si="1403"/>
        <v/>
      </c>
      <c r="L8916" s="92" t="str">
        <f t="shared" si="1404"/>
        <v/>
      </c>
      <c r="M8916" s="95" t="str">
        <f>IF(A8916&lt;&gt;"",IF(MID(C8916,1,1)="c",SigmaEpsConcrete(I8916,$AN$30:$AN$33,$AR$30:$AR$33,$AS$26,$AS$27,$AS$28,$AQ$20,$AU$19),""),"")</f>
        <v/>
      </c>
      <c r="N8916" s="95" t="str">
        <f>IF(A8916&lt;&gt;"",IF(MID(C8916,1,1)="r",SigmaEpsReinf(J8916,$AS$42:$AS$43,$AS$41,$AS$39,$AS$40,$AQ$38),""),"")</f>
        <v/>
      </c>
      <c r="Q8916" s="92" t="str">
        <f t="shared" si="1406"/>
        <v/>
      </c>
      <c r="R8916" s="92" t="str">
        <f t="shared" si="1407"/>
        <v/>
      </c>
      <c r="U8916" s="5"/>
      <c r="V8916" s="5"/>
      <c r="W8916" s="94" t="str">
        <f t="shared" si="1405"/>
        <v/>
      </c>
      <c r="X8916" s="94" t="str">
        <f t="shared" si="1408"/>
        <v/>
      </c>
      <c r="Y8916" s="5"/>
      <c r="BK8916" s="8"/>
      <c r="BL8916" s="5"/>
      <c r="BM8916" s="5"/>
      <c r="BN8916" s="5"/>
      <c r="BO8916" s="5"/>
      <c r="BP8916" s="1"/>
      <c r="BQ8916" s="1"/>
      <c r="BR8916" s="1"/>
      <c r="BS8916" s="1"/>
      <c r="BT8916" s="1"/>
      <c r="BU8916" s="4"/>
      <c r="BV8916" s="1"/>
      <c r="BW8916" s="3"/>
      <c r="BX8916" s="4"/>
      <c r="BY8916" s="5"/>
      <c r="BZ8916" s="5"/>
      <c r="CA8916" s="5"/>
      <c r="CB8916" s="5"/>
      <c r="CC8916" s="5"/>
      <c r="CD8916" s="43"/>
    </row>
    <row r="8917" spans="1:82" x14ac:dyDescent="0.25">
      <c r="A8917" s="8"/>
      <c r="B8917" s="5"/>
      <c r="C8917" s="5"/>
      <c r="D8917" s="5"/>
      <c r="E8917" s="5"/>
      <c r="F8917" s="94" t="str">
        <f t="shared" si="1399"/>
        <v/>
      </c>
      <c r="G8917" s="94" t="str">
        <f t="shared" si="1400"/>
        <v/>
      </c>
      <c r="H8917" s="127" t="str">
        <f>IF(A8917&lt;&gt;"",IF(MID(C8917,1,1)="c",$AS$26,IF(MID(C8917,1,1)="r",$AS$41,IF(MID(C8917,1,1)="p",#REF!,#REF!))),"")</f>
        <v/>
      </c>
      <c r="I8917" s="92" t="str">
        <f t="shared" si="1401"/>
        <v/>
      </c>
      <c r="J8917" s="92" t="str">
        <f t="shared" si="1402"/>
        <v/>
      </c>
      <c r="K8917" s="92" t="str">
        <f t="shared" si="1403"/>
        <v/>
      </c>
      <c r="L8917" s="92" t="str">
        <f t="shared" si="1404"/>
        <v/>
      </c>
      <c r="M8917" s="95" t="str">
        <f>IF(A8917&lt;&gt;"",IF(MID(C8917,1,1)="c",SigmaEpsConcrete(I8917,$AN$30:$AN$33,$AR$30:$AR$33,$AS$26,$AS$27,$AS$28,$AQ$20,$AU$19),""),"")</f>
        <v/>
      </c>
      <c r="N8917" s="95" t="str">
        <f>IF(A8917&lt;&gt;"",IF(MID(C8917,1,1)="r",SigmaEpsReinf(J8917,$AS$42:$AS$43,$AS$41,$AS$39,$AS$40,$AQ$38),""),"")</f>
        <v/>
      </c>
      <c r="Q8917" s="92" t="str">
        <f t="shared" si="1406"/>
        <v/>
      </c>
      <c r="R8917" s="92" t="str">
        <f t="shared" si="1407"/>
        <v/>
      </c>
      <c r="U8917" s="5"/>
      <c r="V8917" s="5"/>
      <c r="W8917" s="94" t="str">
        <f t="shared" si="1405"/>
        <v/>
      </c>
      <c r="X8917" s="94" t="str">
        <f t="shared" si="1408"/>
        <v/>
      </c>
      <c r="Y8917" s="5"/>
      <c r="BK8917" s="8"/>
      <c r="BL8917" s="5"/>
      <c r="BM8917" s="5"/>
      <c r="BN8917" s="5"/>
      <c r="BO8917" s="5"/>
      <c r="BP8917" s="1"/>
      <c r="BQ8917" s="1"/>
      <c r="BR8917" s="1"/>
      <c r="BS8917" s="1"/>
      <c r="BT8917" s="1"/>
      <c r="BU8917" s="4"/>
      <c r="BV8917" s="1"/>
      <c r="BW8917" s="3"/>
      <c r="BX8917" s="4"/>
      <c r="BY8917" s="5"/>
      <c r="BZ8917" s="5"/>
      <c r="CA8917" s="5"/>
      <c r="CB8917" s="5"/>
      <c r="CC8917" s="5"/>
      <c r="CD8917" s="43"/>
    </row>
    <row r="8918" spans="1:82" x14ac:dyDescent="0.25">
      <c r="A8918" s="8"/>
      <c r="B8918" s="5"/>
      <c r="C8918" s="5"/>
      <c r="D8918" s="5"/>
      <c r="E8918" s="5"/>
      <c r="F8918" s="94" t="str">
        <f t="shared" si="1399"/>
        <v/>
      </c>
      <c r="G8918" s="94" t="str">
        <f t="shared" si="1400"/>
        <v/>
      </c>
      <c r="H8918" s="127" t="str">
        <f>IF(A8918&lt;&gt;"",IF(MID(C8918,1,1)="c",$AS$26,IF(MID(C8918,1,1)="r",$AS$41,IF(MID(C8918,1,1)="p",#REF!,#REF!))),"")</f>
        <v/>
      </c>
      <c r="I8918" s="92" t="str">
        <f t="shared" si="1401"/>
        <v/>
      </c>
      <c r="J8918" s="92" t="str">
        <f t="shared" si="1402"/>
        <v/>
      </c>
      <c r="K8918" s="92" t="str">
        <f t="shared" si="1403"/>
        <v/>
      </c>
      <c r="L8918" s="92" t="str">
        <f t="shared" si="1404"/>
        <v/>
      </c>
      <c r="M8918" s="95" t="str">
        <f>IF(A8918&lt;&gt;"",IF(MID(C8918,1,1)="c",SigmaEpsConcrete(I8918,$AN$30:$AN$33,$AR$30:$AR$33,$AS$26,$AS$27,$AS$28,$AQ$20,$AU$19),""),"")</f>
        <v/>
      </c>
      <c r="N8918" s="95" t="str">
        <f>IF(A8918&lt;&gt;"",IF(MID(C8918,1,1)="r",SigmaEpsReinf(J8918,$AS$42:$AS$43,$AS$41,$AS$39,$AS$40,$AQ$38),""),"")</f>
        <v/>
      </c>
      <c r="Q8918" s="92" t="str">
        <f t="shared" si="1406"/>
        <v/>
      </c>
      <c r="R8918" s="92" t="str">
        <f t="shared" si="1407"/>
        <v/>
      </c>
      <c r="U8918" s="5"/>
      <c r="V8918" s="5"/>
      <c r="W8918" s="94" t="str">
        <f t="shared" si="1405"/>
        <v/>
      </c>
      <c r="X8918" s="94" t="str">
        <f t="shared" si="1408"/>
        <v/>
      </c>
      <c r="Y8918" s="5"/>
      <c r="BK8918" s="8"/>
      <c r="BL8918" s="5"/>
      <c r="BM8918" s="5"/>
      <c r="BN8918" s="5"/>
      <c r="BO8918" s="5"/>
      <c r="BP8918" s="1"/>
      <c r="BQ8918" s="1"/>
      <c r="BR8918" s="1"/>
      <c r="BS8918" s="1"/>
      <c r="BT8918" s="1"/>
      <c r="BU8918" s="4"/>
      <c r="BV8918" s="1"/>
      <c r="BW8918" s="3"/>
      <c r="BX8918" s="4"/>
      <c r="BY8918" s="5"/>
      <c r="BZ8918" s="5"/>
      <c r="CA8918" s="5"/>
      <c r="CB8918" s="5"/>
      <c r="CC8918" s="5"/>
      <c r="CD8918" s="43"/>
    </row>
    <row r="8919" spans="1:82" x14ac:dyDescent="0.25">
      <c r="A8919" s="8"/>
      <c r="B8919" s="5"/>
      <c r="C8919" s="5"/>
      <c r="D8919" s="5"/>
      <c r="E8919" s="5"/>
      <c r="F8919" s="94" t="str">
        <f t="shared" si="1399"/>
        <v/>
      </c>
      <c r="G8919" s="94" t="str">
        <f t="shared" si="1400"/>
        <v/>
      </c>
      <c r="H8919" s="127" t="str">
        <f>IF(A8919&lt;&gt;"",IF(MID(C8919,1,1)="c",$AS$26,IF(MID(C8919,1,1)="r",$AS$41,IF(MID(C8919,1,1)="p",#REF!,#REF!))),"")</f>
        <v/>
      </c>
      <c r="I8919" s="92" t="str">
        <f t="shared" si="1401"/>
        <v/>
      </c>
      <c r="J8919" s="92" t="str">
        <f t="shared" si="1402"/>
        <v/>
      </c>
      <c r="K8919" s="92" t="str">
        <f t="shared" si="1403"/>
        <v/>
      </c>
      <c r="L8919" s="92" t="str">
        <f t="shared" si="1404"/>
        <v/>
      </c>
      <c r="M8919" s="95" t="str">
        <f>IF(A8919&lt;&gt;"",IF(MID(C8919,1,1)="c",SigmaEpsConcrete(I8919,$AN$30:$AN$33,$AR$30:$AR$33,$AS$26,$AS$27,$AS$28,$AQ$20,$AU$19),""),"")</f>
        <v/>
      </c>
      <c r="N8919" s="95" t="str">
        <f>IF(A8919&lt;&gt;"",IF(MID(C8919,1,1)="r",SigmaEpsReinf(J8919,$AS$42:$AS$43,$AS$41,$AS$39,$AS$40,$AQ$38),""),"")</f>
        <v/>
      </c>
      <c r="Q8919" s="92" t="str">
        <f t="shared" si="1406"/>
        <v/>
      </c>
      <c r="R8919" s="92" t="str">
        <f t="shared" si="1407"/>
        <v/>
      </c>
      <c r="U8919" s="5"/>
      <c r="V8919" s="5"/>
      <c r="W8919" s="94" t="str">
        <f t="shared" si="1405"/>
        <v/>
      </c>
      <c r="X8919" s="94" t="str">
        <f t="shared" si="1408"/>
        <v/>
      </c>
      <c r="Y8919" s="5"/>
      <c r="BK8919" s="8"/>
      <c r="BL8919" s="5"/>
      <c r="BM8919" s="5"/>
      <c r="BN8919" s="5"/>
      <c r="BO8919" s="5"/>
      <c r="BP8919" s="1"/>
      <c r="BQ8919" s="1"/>
      <c r="BR8919" s="1"/>
      <c r="BS8919" s="1"/>
      <c r="BT8919" s="1"/>
      <c r="BU8919" s="4"/>
      <c r="BV8919" s="1"/>
      <c r="BW8919" s="3"/>
      <c r="BX8919" s="4"/>
      <c r="BY8919" s="5"/>
      <c r="BZ8919" s="5"/>
      <c r="CA8919" s="5"/>
      <c r="CB8919" s="5"/>
      <c r="CC8919" s="5"/>
      <c r="CD8919" s="43"/>
    </row>
    <row r="8920" spans="1:82" x14ac:dyDescent="0.25">
      <c r="A8920" s="8"/>
      <c r="B8920" s="5"/>
      <c r="C8920" s="5"/>
      <c r="D8920" s="5"/>
      <c r="E8920" s="5"/>
      <c r="F8920" s="94" t="str">
        <f t="shared" si="1399"/>
        <v/>
      </c>
      <c r="G8920" s="94" t="str">
        <f t="shared" si="1400"/>
        <v/>
      </c>
      <c r="H8920" s="127" t="str">
        <f>IF(A8920&lt;&gt;"",IF(MID(C8920,1,1)="c",$AS$26,IF(MID(C8920,1,1)="r",$AS$41,IF(MID(C8920,1,1)="p",#REF!,#REF!))),"")</f>
        <v/>
      </c>
      <c r="I8920" s="92" t="str">
        <f t="shared" si="1401"/>
        <v/>
      </c>
      <c r="J8920" s="92" t="str">
        <f t="shared" si="1402"/>
        <v/>
      </c>
      <c r="K8920" s="92" t="str">
        <f t="shared" si="1403"/>
        <v/>
      </c>
      <c r="L8920" s="92" t="str">
        <f t="shared" si="1404"/>
        <v/>
      </c>
      <c r="M8920" s="95" t="str">
        <f>IF(A8920&lt;&gt;"",IF(MID(C8920,1,1)="c",SigmaEpsConcrete(I8920,$AN$30:$AN$33,$AR$30:$AR$33,$AS$26,$AS$27,$AS$28,$AQ$20,$AU$19),""),"")</f>
        <v/>
      </c>
      <c r="N8920" s="95" t="str">
        <f>IF(A8920&lt;&gt;"",IF(MID(C8920,1,1)="r",SigmaEpsReinf(J8920,$AS$42:$AS$43,$AS$41,$AS$39,$AS$40,$AQ$38),""),"")</f>
        <v/>
      </c>
      <c r="Q8920" s="92" t="str">
        <f t="shared" si="1406"/>
        <v/>
      </c>
      <c r="R8920" s="92" t="str">
        <f t="shared" si="1407"/>
        <v/>
      </c>
      <c r="U8920" s="5"/>
      <c r="V8920" s="5"/>
      <c r="W8920" s="94" t="str">
        <f t="shared" si="1405"/>
        <v/>
      </c>
      <c r="X8920" s="94" t="str">
        <f t="shared" si="1408"/>
        <v/>
      </c>
      <c r="Y8920" s="5"/>
      <c r="BK8920" s="8"/>
      <c r="BL8920" s="5"/>
      <c r="BM8920" s="5"/>
      <c r="BN8920" s="5"/>
      <c r="BO8920" s="5"/>
      <c r="BP8920" s="1"/>
      <c r="BQ8920" s="1"/>
      <c r="BR8920" s="1"/>
      <c r="BS8920" s="1"/>
      <c r="BT8920" s="1"/>
      <c r="BU8920" s="4"/>
      <c r="BV8920" s="1"/>
      <c r="BW8920" s="3"/>
      <c r="BX8920" s="4"/>
      <c r="BY8920" s="5"/>
      <c r="BZ8920" s="5"/>
      <c r="CA8920" s="5"/>
      <c r="CB8920" s="5"/>
      <c r="CC8920" s="5"/>
      <c r="CD8920" s="43"/>
    </row>
    <row r="8921" spans="1:82" x14ac:dyDescent="0.25">
      <c r="A8921" s="8"/>
      <c r="B8921" s="5"/>
      <c r="C8921" s="5"/>
      <c r="D8921" s="5"/>
      <c r="E8921" s="5"/>
      <c r="F8921" s="94" t="str">
        <f t="shared" si="1399"/>
        <v/>
      </c>
      <c r="G8921" s="94" t="str">
        <f t="shared" si="1400"/>
        <v/>
      </c>
      <c r="H8921" s="127" t="str">
        <f>IF(A8921&lt;&gt;"",IF(MID(C8921,1,1)="c",$AS$26,IF(MID(C8921,1,1)="r",$AS$41,IF(MID(C8921,1,1)="p",#REF!,#REF!))),"")</f>
        <v/>
      </c>
      <c r="I8921" s="92" t="str">
        <f t="shared" si="1401"/>
        <v/>
      </c>
      <c r="J8921" s="92" t="str">
        <f t="shared" si="1402"/>
        <v/>
      </c>
      <c r="K8921" s="92" t="str">
        <f t="shared" si="1403"/>
        <v/>
      </c>
      <c r="L8921" s="92" t="str">
        <f t="shared" si="1404"/>
        <v/>
      </c>
      <c r="M8921" s="95" t="str">
        <f>IF(A8921&lt;&gt;"",IF(MID(C8921,1,1)="c",SigmaEpsConcrete(I8921,$AN$30:$AN$33,$AR$30:$AR$33,$AS$26,$AS$27,$AS$28,$AQ$20,$AU$19),""),"")</f>
        <v/>
      </c>
      <c r="N8921" s="95" t="str">
        <f>IF(A8921&lt;&gt;"",IF(MID(C8921,1,1)="r",SigmaEpsReinf(J8921,$AS$42:$AS$43,$AS$41,$AS$39,$AS$40,$AQ$38),""),"")</f>
        <v/>
      </c>
      <c r="Q8921" s="92" t="str">
        <f t="shared" si="1406"/>
        <v/>
      </c>
      <c r="R8921" s="92" t="str">
        <f t="shared" si="1407"/>
        <v/>
      </c>
      <c r="U8921" s="5"/>
      <c r="V8921" s="5"/>
      <c r="W8921" s="94" t="str">
        <f t="shared" si="1405"/>
        <v/>
      </c>
      <c r="X8921" s="94" t="str">
        <f t="shared" si="1408"/>
        <v/>
      </c>
      <c r="Y8921" s="5"/>
      <c r="BK8921" s="8"/>
      <c r="BL8921" s="5"/>
      <c r="BM8921" s="5"/>
      <c r="BN8921" s="5"/>
      <c r="BO8921" s="5"/>
      <c r="BP8921" s="1"/>
      <c r="BQ8921" s="1"/>
      <c r="BR8921" s="1"/>
      <c r="BS8921" s="1"/>
      <c r="BT8921" s="1"/>
      <c r="BU8921" s="4"/>
      <c r="BV8921" s="1"/>
      <c r="BW8921" s="3"/>
      <c r="BX8921" s="4"/>
      <c r="BY8921" s="5"/>
      <c r="BZ8921" s="5"/>
      <c r="CA8921" s="5"/>
      <c r="CB8921" s="5"/>
      <c r="CC8921" s="5"/>
      <c r="CD8921" s="43"/>
    </row>
    <row r="8922" spans="1:82" x14ac:dyDescent="0.25">
      <c r="A8922" s="8"/>
      <c r="B8922" s="5"/>
      <c r="C8922" s="5"/>
      <c r="D8922" s="5"/>
      <c r="E8922" s="5"/>
      <c r="F8922" s="94" t="str">
        <f t="shared" si="1399"/>
        <v/>
      </c>
      <c r="G8922" s="94" t="str">
        <f t="shared" si="1400"/>
        <v/>
      </c>
      <c r="H8922" s="127" t="str">
        <f>IF(A8922&lt;&gt;"",IF(MID(C8922,1,1)="c",$AS$26,IF(MID(C8922,1,1)="r",$AS$41,IF(MID(C8922,1,1)="p",#REF!,#REF!))),"")</f>
        <v/>
      </c>
      <c r="I8922" s="92" t="str">
        <f t="shared" si="1401"/>
        <v/>
      </c>
      <c r="J8922" s="92" t="str">
        <f t="shared" si="1402"/>
        <v/>
      </c>
      <c r="K8922" s="92" t="str">
        <f t="shared" si="1403"/>
        <v/>
      </c>
      <c r="L8922" s="92" t="str">
        <f t="shared" si="1404"/>
        <v/>
      </c>
      <c r="M8922" s="95" t="str">
        <f>IF(A8922&lt;&gt;"",IF(MID(C8922,1,1)="c",SigmaEpsConcrete(I8922,$AN$30:$AN$33,$AR$30:$AR$33,$AS$26,$AS$27,$AS$28,$AQ$20,$AU$19),""),"")</f>
        <v/>
      </c>
      <c r="N8922" s="95" t="str">
        <f>IF(A8922&lt;&gt;"",IF(MID(C8922,1,1)="r",SigmaEpsReinf(J8922,$AS$42:$AS$43,$AS$41,$AS$39,$AS$40,$AQ$38),""),"")</f>
        <v/>
      </c>
      <c r="Q8922" s="92" t="str">
        <f t="shared" si="1406"/>
        <v/>
      </c>
      <c r="R8922" s="92" t="str">
        <f t="shared" si="1407"/>
        <v/>
      </c>
      <c r="U8922" s="5"/>
      <c r="V8922" s="5"/>
      <c r="W8922" s="94" t="str">
        <f t="shared" si="1405"/>
        <v/>
      </c>
      <c r="X8922" s="94" t="str">
        <f t="shared" si="1408"/>
        <v/>
      </c>
      <c r="Y8922" s="5"/>
      <c r="BK8922" s="8"/>
      <c r="BL8922" s="5"/>
      <c r="BM8922" s="5"/>
      <c r="BN8922" s="5"/>
      <c r="BO8922" s="5"/>
      <c r="BP8922" s="1"/>
      <c r="BQ8922" s="1"/>
      <c r="BR8922" s="1"/>
      <c r="BS8922" s="1"/>
      <c r="BT8922" s="1"/>
      <c r="BU8922" s="4"/>
      <c r="BV8922" s="1"/>
      <c r="BW8922" s="3"/>
      <c r="BX8922" s="4"/>
      <c r="BY8922" s="5"/>
      <c r="BZ8922" s="5"/>
      <c r="CA8922" s="5"/>
      <c r="CB8922" s="5"/>
      <c r="CC8922" s="5"/>
      <c r="CD8922" s="43"/>
    </row>
    <row r="8923" spans="1:82" x14ac:dyDescent="0.25">
      <c r="A8923" s="8"/>
      <c r="B8923" s="5"/>
      <c r="C8923" s="5"/>
      <c r="D8923" s="5"/>
      <c r="E8923" s="5"/>
      <c r="F8923" s="94" t="str">
        <f t="shared" si="1399"/>
        <v/>
      </c>
      <c r="G8923" s="94" t="str">
        <f t="shared" si="1400"/>
        <v/>
      </c>
      <c r="H8923" s="127" t="str">
        <f>IF(A8923&lt;&gt;"",IF(MID(C8923,1,1)="c",$AS$26,IF(MID(C8923,1,1)="r",$AS$41,IF(MID(C8923,1,1)="p",#REF!,#REF!))),"")</f>
        <v/>
      </c>
      <c r="I8923" s="92" t="str">
        <f t="shared" si="1401"/>
        <v/>
      </c>
      <c r="J8923" s="92" t="str">
        <f t="shared" si="1402"/>
        <v/>
      </c>
      <c r="K8923" s="92" t="str">
        <f t="shared" si="1403"/>
        <v/>
      </c>
      <c r="L8923" s="92" t="str">
        <f t="shared" si="1404"/>
        <v/>
      </c>
      <c r="M8923" s="95" t="str">
        <f>IF(A8923&lt;&gt;"",IF(MID(C8923,1,1)="c",SigmaEpsConcrete(I8923,$AN$30:$AN$33,$AR$30:$AR$33,$AS$26,$AS$27,$AS$28,$AQ$20,$AU$19),""),"")</f>
        <v/>
      </c>
      <c r="N8923" s="95" t="str">
        <f>IF(A8923&lt;&gt;"",IF(MID(C8923,1,1)="r",SigmaEpsReinf(J8923,$AS$42:$AS$43,$AS$41,$AS$39,$AS$40,$AQ$38),""),"")</f>
        <v/>
      </c>
      <c r="Q8923" s="92" t="str">
        <f t="shared" si="1406"/>
        <v/>
      </c>
      <c r="R8923" s="92" t="str">
        <f t="shared" si="1407"/>
        <v/>
      </c>
      <c r="U8923" s="5"/>
      <c r="V8923" s="5"/>
      <c r="W8923" s="94" t="str">
        <f t="shared" si="1405"/>
        <v/>
      </c>
      <c r="X8923" s="94" t="str">
        <f t="shared" si="1408"/>
        <v/>
      </c>
      <c r="Y8923" s="5"/>
      <c r="BK8923" s="8"/>
      <c r="BL8923" s="5"/>
      <c r="BM8923" s="5"/>
      <c r="BN8923" s="5"/>
      <c r="BO8923" s="5"/>
      <c r="BP8923" s="1"/>
      <c r="BQ8923" s="1"/>
      <c r="BR8923" s="1"/>
      <c r="BS8923" s="1"/>
      <c r="BT8923" s="1"/>
      <c r="BU8923" s="4"/>
      <c r="BV8923" s="1"/>
      <c r="BW8923" s="3"/>
      <c r="BX8923" s="4"/>
      <c r="BY8923" s="5"/>
      <c r="BZ8923" s="5"/>
      <c r="CA8923" s="5"/>
      <c r="CB8923" s="5"/>
      <c r="CC8923" s="5"/>
      <c r="CD8923" s="43"/>
    </row>
    <row r="8924" spans="1:82" x14ac:dyDescent="0.25">
      <c r="A8924" s="8"/>
      <c r="B8924" s="5"/>
      <c r="C8924" s="5"/>
      <c r="D8924" s="5"/>
      <c r="E8924" s="5"/>
      <c r="F8924" s="94" t="str">
        <f t="shared" si="1399"/>
        <v/>
      </c>
      <c r="G8924" s="94" t="str">
        <f t="shared" si="1400"/>
        <v/>
      </c>
      <c r="H8924" s="127" t="str">
        <f>IF(A8924&lt;&gt;"",IF(MID(C8924,1,1)="c",$AS$26,IF(MID(C8924,1,1)="r",$AS$41,IF(MID(C8924,1,1)="p",#REF!,#REF!))),"")</f>
        <v/>
      </c>
      <c r="I8924" s="92" t="str">
        <f t="shared" si="1401"/>
        <v/>
      </c>
      <c r="J8924" s="92" t="str">
        <f t="shared" si="1402"/>
        <v/>
      </c>
      <c r="K8924" s="92" t="str">
        <f t="shared" si="1403"/>
        <v/>
      </c>
      <c r="L8924" s="92" t="str">
        <f t="shared" si="1404"/>
        <v/>
      </c>
      <c r="M8924" s="95" t="str">
        <f>IF(A8924&lt;&gt;"",IF(MID(C8924,1,1)="c",SigmaEpsConcrete(I8924,$AN$30:$AN$33,$AR$30:$AR$33,$AS$26,$AS$27,$AS$28,$AQ$20,$AU$19),""),"")</f>
        <v/>
      </c>
      <c r="N8924" s="95" t="str">
        <f>IF(A8924&lt;&gt;"",IF(MID(C8924,1,1)="r",SigmaEpsReinf(J8924,$AS$42:$AS$43,$AS$41,$AS$39,$AS$40,$AQ$38),""),"")</f>
        <v/>
      </c>
      <c r="Q8924" s="92" t="str">
        <f t="shared" si="1406"/>
        <v/>
      </c>
      <c r="R8924" s="92" t="str">
        <f t="shared" si="1407"/>
        <v/>
      </c>
      <c r="U8924" s="5"/>
      <c r="V8924" s="5"/>
      <c r="W8924" s="94" t="str">
        <f t="shared" si="1405"/>
        <v/>
      </c>
      <c r="X8924" s="94" t="str">
        <f t="shared" si="1408"/>
        <v/>
      </c>
      <c r="Y8924" s="5"/>
      <c r="BK8924" s="8"/>
      <c r="BL8924" s="5"/>
      <c r="BM8924" s="5"/>
      <c r="BN8924" s="5"/>
      <c r="BO8924" s="5"/>
      <c r="BP8924" s="1"/>
      <c r="BQ8924" s="1"/>
      <c r="BR8924" s="1"/>
      <c r="BS8924" s="1"/>
      <c r="BT8924" s="1"/>
      <c r="BU8924" s="4"/>
      <c r="BV8924" s="1"/>
      <c r="BW8924" s="3"/>
      <c r="BX8924" s="4"/>
      <c r="BY8924" s="5"/>
      <c r="BZ8924" s="5"/>
      <c r="CA8924" s="5"/>
      <c r="CB8924" s="5"/>
      <c r="CC8924" s="5"/>
      <c r="CD8924" s="43"/>
    </row>
    <row r="8925" spans="1:82" x14ac:dyDescent="0.25">
      <c r="A8925" s="8"/>
      <c r="B8925" s="5"/>
      <c r="C8925" s="5"/>
      <c r="D8925" s="5"/>
      <c r="E8925" s="5"/>
      <c r="F8925" s="94" t="str">
        <f t="shared" si="1399"/>
        <v/>
      </c>
      <c r="G8925" s="94" t="str">
        <f t="shared" si="1400"/>
        <v/>
      </c>
      <c r="H8925" s="127" t="str">
        <f>IF(A8925&lt;&gt;"",IF(MID(C8925,1,1)="c",$AS$26,IF(MID(C8925,1,1)="r",$AS$41,IF(MID(C8925,1,1)="p",#REF!,#REF!))),"")</f>
        <v/>
      </c>
      <c r="I8925" s="92" t="str">
        <f t="shared" si="1401"/>
        <v/>
      </c>
      <c r="J8925" s="92" t="str">
        <f t="shared" si="1402"/>
        <v/>
      </c>
      <c r="K8925" s="92" t="str">
        <f t="shared" si="1403"/>
        <v/>
      </c>
      <c r="L8925" s="92" t="str">
        <f t="shared" si="1404"/>
        <v/>
      </c>
      <c r="M8925" s="95" t="str">
        <f>IF(A8925&lt;&gt;"",IF(MID(C8925,1,1)="c",SigmaEpsConcrete(I8925,$AN$30:$AN$33,$AR$30:$AR$33,$AS$26,$AS$27,$AS$28,$AQ$20,$AU$19),""),"")</f>
        <v/>
      </c>
      <c r="N8925" s="95" t="str">
        <f>IF(A8925&lt;&gt;"",IF(MID(C8925,1,1)="r",SigmaEpsReinf(J8925,$AS$42:$AS$43,$AS$41,$AS$39,$AS$40,$AQ$38),""),"")</f>
        <v/>
      </c>
      <c r="Q8925" s="92" t="str">
        <f t="shared" si="1406"/>
        <v/>
      </c>
      <c r="R8925" s="92" t="str">
        <f t="shared" si="1407"/>
        <v/>
      </c>
      <c r="U8925" s="5"/>
      <c r="V8925" s="5"/>
      <c r="W8925" s="94" t="str">
        <f t="shared" si="1405"/>
        <v/>
      </c>
      <c r="X8925" s="94" t="str">
        <f t="shared" si="1408"/>
        <v/>
      </c>
      <c r="Y8925" s="5"/>
      <c r="BK8925" s="8"/>
      <c r="BL8925" s="5"/>
      <c r="BM8925" s="5"/>
      <c r="BN8925" s="5"/>
      <c r="BO8925" s="5"/>
      <c r="BP8925" s="1"/>
      <c r="BQ8925" s="1"/>
      <c r="BR8925" s="1"/>
      <c r="BS8925" s="1"/>
      <c r="BT8925" s="1"/>
      <c r="BU8925" s="4"/>
      <c r="BV8925" s="1"/>
      <c r="BW8925" s="3"/>
      <c r="BX8925" s="4"/>
      <c r="BY8925" s="5"/>
      <c r="BZ8925" s="5"/>
      <c r="CA8925" s="5"/>
      <c r="CB8925" s="5"/>
      <c r="CC8925" s="5"/>
      <c r="CD8925" s="43"/>
    </row>
    <row r="8926" spans="1:82" x14ac:dyDescent="0.25">
      <c r="A8926" s="8"/>
      <c r="B8926" s="5"/>
      <c r="C8926" s="5"/>
      <c r="D8926" s="5"/>
      <c r="E8926" s="5"/>
      <c r="F8926" s="94" t="str">
        <f t="shared" si="1399"/>
        <v/>
      </c>
      <c r="G8926" s="94" t="str">
        <f t="shared" si="1400"/>
        <v/>
      </c>
      <c r="H8926" s="127" t="str">
        <f>IF(A8926&lt;&gt;"",IF(MID(C8926,1,1)="c",$AS$26,IF(MID(C8926,1,1)="r",$AS$41,IF(MID(C8926,1,1)="p",#REF!,#REF!))),"")</f>
        <v/>
      </c>
      <c r="I8926" s="92" t="str">
        <f t="shared" si="1401"/>
        <v/>
      </c>
      <c r="J8926" s="92" t="str">
        <f t="shared" si="1402"/>
        <v/>
      </c>
      <c r="K8926" s="92" t="str">
        <f t="shared" si="1403"/>
        <v/>
      </c>
      <c r="L8926" s="92" t="str">
        <f t="shared" si="1404"/>
        <v/>
      </c>
      <c r="M8926" s="95" t="str">
        <f>IF(A8926&lt;&gt;"",IF(MID(C8926,1,1)="c",SigmaEpsConcrete(I8926,$AN$30:$AN$33,$AR$30:$AR$33,$AS$26,$AS$27,$AS$28,$AQ$20,$AU$19),""),"")</f>
        <v/>
      </c>
      <c r="N8926" s="95" t="str">
        <f>IF(A8926&lt;&gt;"",IF(MID(C8926,1,1)="r",SigmaEpsReinf(J8926,$AS$42:$AS$43,$AS$41,$AS$39,$AS$40,$AQ$38),""),"")</f>
        <v/>
      </c>
      <c r="Q8926" s="92" t="str">
        <f t="shared" si="1406"/>
        <v/>
      </c>
      <c r="R8926" s="92" t="str">
        <f t="shared" si="1407"/>
        <v/>
      </c>
      <c r="U8926" s="5"/>
      <c r="V8926" s="5"/>
      <c r="W8926" s="94" t="str">
        <f t="shared" si="1405"/>
        <v/>
      </c>
      <c r="X8926" s="94" t="str">
        <f t="shared" si="1408"/>
        <v/>
      </c>
      <c r="Y8926" s="5"/>
      <c r="BK8926" s="8"/>
      <c r="BL8926" s="5"/>
      <c r="BM8926" s="5"/>
      <c r="BN8926" s="5"/>
      <c r="BO8926" s="5"/>
      <c r="BP8926" s="1"/>
      <c r="BQ8926" s="1"/>
      <c r="BR8926" s="1"/>
      <c r="BS8926" s="1"/>
      <c r="BT8926" s="1"/>
      <c r="BU8926" s="4"/>
      <c r="BV8926" s="1"/>
      <c r="BW8926" s="3"/>
      <c r="BX8926" s="4"/>
      <c r="BY8926" s="5"/>
      <c r="BZ8926" s="5"/>
      <c r="CA8926" s="5"/>
      <c r="CB8926" s="5"/>
      <c r="CC8926" s="5"/>
      <c r="CD8926" s="43"/>
    </row>
    <row r="8927" spans="1:82" x14ac:dyDescent="0.25">
      <c r="A8927" s="8"/>
      <c r="B8927" s="5"/>
      <c r="C8927" s="5"/>
      <c r="D8927" s="5"/>
      <c r="E8927" s="5"/>
      <c r="F8927" s="94" t="str">
        <f t="shared" si="1399"/>
        <v/>
      </c>
      <c r="G8927" s="94" t="str">
        <f t="shared" si="1400"/>
        <v/>
      </c>
      <c r="H8927" s="127" t="str">
        <f>IF(A8927&lt;&gt;"",IF(MID(C8927,1,1)="c",$AS$26,IF(MID(C8927,1,1)="r",$AS$41,IF(MID(C8927,1,1)="p",#REF!,#REF!))),"")</f>
        <v/>
      </c>
      <c r="I8927" s="92" t="str">
        <f t="shared" si="1401"/>
        <v/>
      </c>
      <c r="J8927" s="92" t="str">
        <f t="shared" si="1402"/>
        <v/>
      </c>
      <c r="K8927" s="92" t="str">
        <f t="shared" si="1403"/>
        <v/>
      </c>
      <c r="L8927" s="92" t="str">
        <f t="shared" si="1404"/>
        <v/>
      </c>
      <c r="M8927" s="95" t="str">
        <f>IF(A8927&lt;&gt;"",IF(MID(C8927,1,1)="c",SigmaEpsConcrete(I8927,$AN$30:$AN$33,$AR$30:$AR$33,$AS$26,$AS$27,$AS$28,$AQ$20,$AU$19),""),"")</f>
        <v/>
      </c>
      <c r="N8927" s="95" t="str">
        <f>IF(A8927&lt;&gt;"",IF(MID(C8927,1,1)="r",SigmaEpsReinf(J8927,$AS$42:$AS$43,$AS$41,$AS$39,$AS$40,$AQ$38),""),"")</f>
        <v/>
      </c>
      <c r="Q8927" s="92" t="str">
        <f t="shared" si="1406"/>
        <v/>
      </c>
      <c r="R8927" s="92" t="str">
        <f t="shared" si="1407"/>
        <v/>
      </c>
      <c r="U8927" s="5"/>
      <c r="V8927" s="5"/>
      <c r="W8927" s="94" t="str">
        <f t="shared" si="1405"/>
        <v/>
      </c>
      <c r="X8927" s="94" t="str">
        <f t="shared" si="1408"/>
        <v/>
      </c>
      <c r="Y8927" s="5"/>
      <c r="BK8927" s="8"/>
      <c r="BL8927" s="5"/>
      <c r="BM8927" s="5"/>
      <c r="BN8927" s="5"/>
      <c r="BO8927" s="5"/>
      <c r="BP8927" s="1"/>
      <c r="BQ8927" s="1"/>
      <c r="BR8927" s="1"/>
      <c r="BS8927" s="1"/>
      <c r="BT8927" s="1"/>
      <c r="BU8927" s="4"/>
      <c r="BV8927" s="1"/>
      <c r="BW8927" s="3"/>
      <c r="BX8927" s="4"/>
      <c r="BY8927" s="5"/>
      <c r="BZ8927" s="5"/>
      <c r="CA8927" s="5"/>
      <c r="CB8927" s="5"/>
      <c r="CC8927" s="5"/>
      <c r="CD8927" s="43"/>
    </row>
    <row r="8928" spans="1:82" x14ac:dyDescent="0.25">
      <c r="A8928" s="8"/>
      <c r="B8928" s="5"/>
      <c r="C8928" s="5"/>
      <c r="D8928" s="5"/>
      <c r="E8928" s="5"/>
      <c r="F8928" s="94" t="str">
        <f t="shared" si="1399"/>
        <v/>
      </c>
      <c r="G8928" s="94" t="str">
        <f t="shared" si="1400"/>
        <v/>
      </c>
      <c r="H8928" s="127" t="str">
        <f>IF(A8928&lt;&gt;"",IF(MID(C8928,1,1)="c",$AS$26,IF(MID(C8928,1,1)="r",$AS$41,IF(MID(C8928,1,1)="p",#REF!,#REF!))),"")</f>
        <v/>
      </c>
      <c r="I8928" s="92" t="str">
        <f t="shared" si="1401"/>
        <v/>
      </c>
      <c r="J8928" s="92" t="str">
        <f t="shared" si="1402"/>
        <v/>
      </c>
      <c r="K8928" s="92" t="str">
        <f t="shared" si="1403"/>
        <v/>
      </c>
      <c r="L8928" s="92" t="str">
        <f t="shared" si="1404"/>
        <v/>
      </c>
      <c r="M8928" s="95" t="str">
        <f>IF(A8928&lt;&gt;"",IF(MID(C8928,1,1)="c",SigmaEpsConcrete(I8928,$AN$30:$AN$33,$AR$30:$AR$33,$AS$26,$AS$27,$AS$28,$AQ$20,$AU$19),""),"")</f>
        <v/>
      </c>
      <c r="N8928" s="95" t="str">
        <f>IF(A8928&lt;&gt;"",IF(MID(C8928,1,1)="r",SigmaEpsReinf(J8928,$AS$42:$AS$43,$AS$41,$AS$39,$AS$40,$AQ$38),""),"")</f>
        <v/>
      </c>
      <c r="Q8928" s="92" t="str">
        <f t="shared" si="1406"/>
        <v/>
      </c>
      <c r="R8928" s="92" t="str">
        <f t="shared" si="1407"/>
        <v/>
      </c>
      <c r="U8928" s="5"/>
      <c r="V8928" s="5"/>
      <c r="W8928" s="94" t="str">
        <f t="shared" si="1405"/>
        <v/>
      </c>
      <c r="X8928" s="94" t="str">
        <f t="shared" si="1408"/>
        <v/>
      </c>
      <c r="Y8928" s="5"/>
      <c r="BK8928" s="8"/>
      <c r="BL8928" s="5"/>
      <c r="BM8928" s="5"/>
      <c r="BN8928" s="5"/>
      <c r="BO8928" s="5"/>
      <c r="BP8928" s="1"/>
      <c r="BQ8928" s="1"/>
      <c r="BR8928" s="1"/>
      <c r="BS8928" s="1"/>
      <c r="BT8928" s="1"/>
      <c r="BU8928" s="4"/>
      <c r="BV8928" s="1"/>
      <c r="BW8928" s="3"/>
      <c r="BX8928" s="4"/>
      <c r="BY8928" s="5"/>
      <c r="BZ8928" s="5"/>
      <c r="CA8928" s="5"/>
      <c r="CB8928" s="5"/>
      <c r="CC8928" s="5"/>
      <c r="CD8928" s="43"/>
    </row>
    <row r="8929" spans="1:82" x14ac:dyDescent="0.25">
      <c r="A8929" s="8"/>
      <c r="B8929" s="5"/>
      <c r="C8929" s="5"/>
      <c r="D8929" s="5"/>
      <c r="E8929" s="5"/>
      <c r="F8929" s="94" t="str">
        <f t="shared" si="1399"/>
        <v/>
      </c>
      <c r="G8929" s="94" t="str">
        <f t="shared" si="1400"/>
        <v/>
      </c>
      <c r="H8929" s="127" t="str">
        <f>IF(A8929&lt;&gt;"",IF(MID(C8929,1,1)="c",$AS$26,IF(MID(C8929,1,1)="r",$AS$41,IF(MID(C8929,1,1)="p",#REF!,#REF!))),"")</f>
        <v/>
      </c>
      <c r="I8929" s="92" t="str">
        <f t="shared" si="1401"/>
        <v/>
      </c>
      <c r="J8929" s="92" t="str">
        <f t="shared" si="1402"/>
        <v/>
      </c>
      <c r="K8929" s="92" t="str">
        <f t="shared" si="1403"/>
        <v/>
      </c>
      <c r="L8929" s="92" t="str">
        <f t="shared" si="1404"/>
        <v/>
      </c>
      <c r="M8929" s="95" t="str">
        <f>IF(A8929&lt;&gt;"",IF(MID(C8929,1,1)="c",SigmaEpsConcrete(I8929,$AN$30:$AN$33,$AR$30:$AR$33,$AS$26,$AS$27,$AS$28,$AQ$20,$AU$19),""),"")</f>
        <v/>
      </c>
      <c r="N8929" s="95" t="str">
        <f>IF(A8929&lt;&gt;"",IF(MID(C8929,1,1)="r",SigmaEpsReinf(J8929,$AS$42:$AS$43,$AS$41,$AS$39,$AS$40,$AQ$38),""),"")</f>
        <v/>
      </c>
      <c r="Q8929" s="92" t="str">
        <f t="shared" si="1406"/>
        <v/>
      </c>
      <c r="R8929" s="92" t="str">
        <f t="shared" si="1407"/>
        <v/>
      </c>
      <c r="U8929" s="5"/>
      <c r="V8929" s="5"/>
      <c r="W8929" s="94" t="str">
        <f t="shared" si="1405"/>
        <v/>
      </c>
      <c r="X8929" s="94" t="str">
        <f t="shared" si="1408"/>
        <v/>
      </c>
      <c r="Y8929" s="5"/>
      <c r="BK8929" s="8"/>
      <c r="BL8929" s="5"/>
      <c r="BM8929" s="5"/>
      <c r="BN8929" s="5"/>
      <c r="BO8929" s="5"/>
      <c r="BP8929" s="1"/>
      <c r="BQ8929" s="1"/>
      <c r="BR8929" s="1"/>
      <c r="BS8929" s="1"/>
      <c r="BT8929" s="1"/>
      <c r="BU8929" s="4"/>
      <c r="BV8929" s="1"/>
      <c r="BW8929" s="3"/>
      <c r="BX8929" s="4"/>
      <c r="BY8929" s="5"/>
      <c r="BZ8929" s="5"/>
      <c r="CA8929" s="5"/>
      <c r="CB8929" s="5"/>
      <c r="CC8929" s="5"/>
      <c r="CD8929" s="43"/>
    </row>
    <row r="8930" spans="1:82" x14ac:dyDescent="0.25">
      <c r="A8930" s="8"/>
      <c r="B8930" s="5"/>
      <c r="C8930" s="5"/>
      <c r="D8930" s="5"/>
      <c r="E8930" s="5"/>
      <c r="F8930" s="94" t="str">
        <f t="shared" si="1399"/>
        <v/>
      </c>
      <c r="G8930" s="94" t="str">
        <f t="shared" si="1400"/>
        <v/>
      </c>
      <c r="H8930" s="127" t="str">
        <f>IF(A8930&lt;&gt;"",IF(MID(C8930,1,1)="c",$AS$26,IF(MID(C8930,1,1)="r",$AS$41,IF(MID(C8930,1,1)="p",#REF!,#REF!))),"")</f>
        <v/>
      </c>
      <c r="I8930" s="92" t="str">
        <f t="shared" si="1401"/>
        <v/>
      </c>
      <c r="J8930" s="92" t="str">
        <f t="shared" si="1402"/>
        <v/>
      </c>
      <c r="K8930" s="92" t="str">
        <f t="shared" si="1403"/>
        <v/>
      </c>
      <c r="L8930" s="92" t="str">
        <f t="shared" si="1404"/>
        <v/>
      </c>
      <c r="M8930" s="95" t="str">
        <f>IF(A8930&lt;&gt;"",IF(MID(C8930,1,1)="c",SigmaEpsConcrete(I8930,$AN$30:$AN$33,$AR$30:$AR$33,$AS$26,$AS$27,$AS$28,$AQ$20,$AU$19),""),"")</f>
        <v/>
      </c>
      <c r="N8930" s="95" t="str">
        <f>IF(A8930&lt;&gt;"",IF(MID(C8930,1,1)="r",SigmaEpsReinf(J8930,$AS$42:$AS$43,$AS$41,$AS$39,$AS$40,$AQ$38),""),"")</f>
        <v/>
      </c>
      <c r="Q8930" s="92" t="str">
        <f t="shared" si="1406"/>
        <v/>
      </c>
      <c r="R8930" s="92" t="str">
        <f t="shared" si="1407"/>
        <v/>
      </c>
      <c r="U8930" s="5"/>
      <c r="V8930" s="5"/>
      <c r="W8930" s="94" t="str">
        <f t="shared" si="1405"/>
        <v/>
      </c>
      <c r="X8930" s="94" t="str">
        <f t="shared" si="1408"/>
        <v/>
      </c>
      <c r="Y8930" s="5"/>
      <c r="BK8930" s="8"/>
      <c r="BL8930" s="5"/>
      <c r="BM8930" s="5"/>
      <c r="BN8930" s="5"/>
      <c r="BO8930" s="5"/>
      <c r="BP8930" s="1"/>
      <c r="BQ8930" s="1"/>
      <c r="BR8930" s="1"/>
      <c r="BS8930" s="1"/>
      <c r="BT8930" s="1"/>
      <c r="BU8930" s="4"/>
      <c r="BV8930" s="1"/>
      <c r="BW8930" s="3"/>
      <c r="BX8930" s="4"/>
      <c r="BY8930" s="5"/>
      <c r="BZ8930" s="5"/>
      <c r="CA8930" s="5"/>
      <c r="CB8930" s="5"/>
      <c r="CC8930" s="5"/>
      <c r="CD8930" s="43"/>
    </row>
    <row r="8931" spans="1:82" x14ac:dyDescent="0.25">
      <c r="A8931" s="8"/>
      <c r="B8931" s="5"/>
      <c r="C8931" s="5"/>
      <c r="D8931" s="5"/>
      <c r="E8931" s="5"/>
      <c r="F8931" s="94" t="str">
        <f t="shared" si="1399"/>
        <v/>
      </c>
      <c r="G8931" s="94" t="str">
        <f t="shared" si="1400"/>
        <v/>
      </c>
      <c r="H8931" s="127" t="str">
        <f>IF(A8931&lt;&gt;"",IF(MID(C8931,1,1)="c",$AS$26,IF(MID(C8931,1,1)="r",$AS$41,IF(MID(C8931,1,1)="p",#REF!,#REF!))),"")</f>
        <v/>
      </c>
      <c r="I8931" s="92" t="str">
        <f t="shared" si="1401"/>
        <v/>
      </c>
      <c r="J8931" s="92" t="str">
        <f t="shared" si="1402"/>
        <v/>
      </c>
      <c r="K8931" s="92" t="str">
        <f t="shared" si="1403"/>
        <v/>
      </c>
      <c r="L8931" s="92" t="str">
        <f t="shared" si="1404"/>
        <v/>
      </c>
      <c r="M8931" s="95" t="str">
        <f>IF(A8931&lt;&gt;"",IF(MID(C8931,1,1)="c",SigmaEpsConcrete(I8931,$AN$30:$AN$33,$AR$30:$AR$33,$AS$26,$AS$27,$AS$28,$AQ$20,$AU$19),""),"")</f>
        <v/>
      </c>
      <c r="N8931" s="95" t="str">
        <f>IF(A8931&lt;&gt;"",IF(MID(C8931,1,1)="r",SigmaEpsReinf(J8931,$AS$42:$AS$43,$AS$41,$AS$39,$AS$40,$AQ$38),""),"")</f>
        <v/>
      </c>
      <c r="Q8931" s="92" t="str">
        <f t="shared" si="1406"/>
        <v/>
      </c>
      <c r="R8931" s="92" t="str">
        <f t="shared" si="1407"/>
        <v/>
      </c>
      <c r="U8931" s="5"/>
      <c r="V8931" s="5"/>
      <c r="W8931" s="94" t="str">
        <f t="shared" si="1405"/>
        <v/>
      </c>
      <c r="X8931" s="94" t="str">
        <f t="shared" si="1408"/>
        <v/>
      </c>
      <c r="Y8931" s="5"/>
      <c r="BK8931" s="8"/>
      <c r="BL8931" s="5"/>
      <c r="BM8931" s="5"/>
      <c r="BN8931" s="5"/>
      <c r="BO8931" s="5"/>
      <c r="BP8931" s="1"/>
      <c r="BQ8931" s="1"/>
      <c r="BR8931" s="1"/>
      <c r="BS8931" s="1"/>
      <c r="BT8931" s="1"/>
      <c r="BU8931" s="4"/>
      <c r="BV8931" s="1"/>
      <c r="BW8931" s="3"/>
      <c r="BX8931" s="4"/>
      <c r="BY8931" s="5"/>
      <c r="BZ8931" s="5"/>
      <c r="CA8931" s="5"/>
      <c r="CB8931" s="5"/>
      <c r="CC8931" s="5"/>
      <c r="CD8931" s="43"/>
    </row>
    <row r="8932" spans="1:82" x14ac:dyDescent="0.25">
      <c r="A8932" s="8"/>
      <c r="B8932" s="5"/>
      <c r="C8932" s="5"/>
      <c r="D8932" s="5"/>
      <c r="E8932" s="5"/>
      <c r="F8932" s="94" t="str">
        <f t="shared" si="1399"/>
        <v/>
      </c>
      <c r="G8932" s="94" t="str">
        <f t="shared" si="1400"/>
        <v/>
      </c>
      <c r="H8932" s="127" t="str">
        <f>IF(A8932&lt;&gt;"",IF(MID(C8932,1,1)="c",$AS$26,IF(MID(C8932,1,1)="r",$AS$41,IF(MID(C8932,1,1)="p",#REF!,#REF!))),"")</f>
        <v/>
      </c>
      <c r="I8932" s="92" t="str">
        <f t="shared" si="1401"/>
        <v/>
      </c>
      <c r="J8932" s="92" t="str">
        <f t="shared" si="1402"/>
        <v/>
      </c>
      <c r="K8932" s="92" t="str">
        <f t="shared" si="1403"/>
        <v/>
      </c>
      <c r="L8932" s="92" t="str">
        <f t="shared" si="1404"/>
        <v/>
      </c>
      <c r="M8932" s="95" t="str">
        <f>IF(A8932&lt;&gt;"",IF(MID(C8932,1,1)="c",SigmaEpsConcrete(I8932,$AN$30:$AN$33,$AR$30:$AR$33,$AS$26,$AS$27,$AS$28,$AQ$20,$AU$19),""),"")</f>
        <v/>
      </c>
      <c r="N8932" s="95" t="str">
        <f>IF(A8932&lt;&gt;"",IF(MID(C8932,1,1)="r",SigmaEpsReinf(J8932,$AS$42:$AS$43,$AS$41,$AS$39,$AS$40,$AQ$38),""),"")</f>
        <v/>
      </c>
      <c r="Q8932" s="92" t="str">
        <f t="shared" si="1406"/>
        <v/>
      </c>
      <c r="R8932" s="92" t="str">
        <f t="shared" si="1407"/>
        <v/>
      </c>
      <c r="U8932" s="5"/>
      <c r="V8932" s="5"/>
      <c r="W8932" s="94" t="str">
        <f t="shared" si="1405"/>
        <v/>
      </c>
      <c r="X8932" s="94" t="str">
        <f t="shared" si="1408"/>
        <v/>
      </c>
      <c r="Y8932" s="5"/>
      <c r="BK8932" s="8"/>
      <c r="BL8932" s="5"/>
      <c r="BM8932" s="5"/>
      <c r="BN8932" s="5"/>
      <c r="BO8932" s="5"/>
      <c r="BP8932" s="1"/>
      <c r="BQ8932" s="1"/>
      <c r="BR8932" s="1"/>
      <c r="BS8932" s="1"/>
      <c r="BT8932" s="1"/>
      <c r="BU8932" s="4"/>
      <c r="BV8932" s="1"/>
      <c r="BW8932" s="3"/>
      <c r="BX8932" s="4"/>
      <c r="BY8932" s="5"/>
      <c r="BZ8932" s="5"/>
      <c r="CA8932" s="5"/>
      <c r="CB8932" s="5"/>
      <c r="CC8932" s="5"/>
      <c r="CD8932" s="43"/>
    </row>
    <row r="8933" spans="1:82" x14ac:dyDescent="0.25">
      <c r="A8933" s="8"/>
      <c r="B8933" s="5"/>
      <c r="C8933" s="5"/>
      <c r="D8933" s="5"/>
      <c r="E8933" s="5"/>
      <c r="F8933" s="94" t="str">
        <f t="shared" si="1399"/>
        <v/>
      </c>
      <c r="G8933" s="94" t="str">
        <f t="shared" si="1400"/>
        <v/>
      </c>
      <c r="H8933" s="127" t="str">
        <f>IF(A8933&lt;&gt;"",IF(MID(C8933,1,1)="c",$AS$26,IF(MID(C8933,1,1)="r",$AS$41,IF(MID(C8933,1,1)="p",#REF!,#REF!))),"")</f>
        <v/>
      </c>
      <c r="I8933" s="92" t="str">
        <f t="shared" si="1401"/>
        <v/>
      </c>
      <c r="J8933" s="92" t="str">
        <f t="shared" si="1402"/>
        <v/>
      </c>
      <c r="K8933" s="92" t="str">
        <f t="shared" si="1403"/>
        <v/>
      </c>
      <c r="L8933" s="92" t="str">
        <f t="shared" si="1404"/>
        <v/>
      </c>
      <c r="M8933" s="95" t="str">
        <f>IF(A8933&lt;&gt;"",IF(MID(C8933,1,1)="c",SigmaEpsConcrete(I8933,$AN$30:$AN$33,$AR$30:$AR$33,$AS$26,$AS$27,$AS$28,$AQ$20,$AU$19),""),"")</f>
        <v/>
      </c>
      <c r="N8933" s="95" t="str">
        <f>IF(A8933&lt;&gt;"",IF(MID(C8933,1,1)="r",SigmaEpsReinf(J8933,$AS$42:$AS$43,$AS$41,$AS$39,$AS$40,$AQ$38),""),"")</f>
        <v/>
      </c>
      <c r="Q8933" s="92" t="str">
        <f t="shared" si="1406"/>
        <v/>
      </c>
      <c r="R8933" s="92" t="str">
        <f t="shared" si="1407"/>
        <v/>
      </c>
      <c r="U8933" s="5"/>
      <c r="V8933" s="5"/>
      <c r="W8933" s="94" t="str">
        <f t="shared" si="1405"/>
        <v/>
      </c>
      <c r="X8933" s="94" t="str">
        <f t="shared" si="1408"/>
        <v/>
      </c>
      <c r="Y8933" s="5"/>
      <c r="BK8933" s="8"/>
      <c r="BL8933" s="5"/>
      <c r="BM8933" s="5"/>
      <c r="BN8933" s="5"/>
      <c r="BO8933" s="5"/>
      <c r="BP8933" s="1"/>
      <c r="BQ8933" s="1"/>
      <c r="BR8933" s="1"/>
      <c r="BS8933" s="1"/>
      <c r="BT8933" s="1"/>
      <c r="BU8933" s="4"/>
      <c r="BV8933" s="1"/>
      <c r="BW8933" s="3"/>
      <c r="BX8933" s="4"/>
      <c r="BY8933" s="5"/>
      <c r="BZ8933" s="5"/>
      <c r="CA8933" s="5"/>
      <c r="CB8933" s="5"/>
      <c r="CC8933" s="5"/>
      <c r="CD8933" s="43"/>
    </row>
    <row r="8934" spans="1:82" x14ac:dyDescent="0.25">
      <c r="A8934" s="8"/>
      <c r="B8934" s="5"/>
      <c r="C8934" s="5"/>
      <c r="D8934" s="5"/>
      <c r="E8934" s="5"/>
      <c r="F8934" s="94" t="str">
        <f t="shared" si="1399"/>
        <v/>
      </c>
      <c r="G8934" s="94" t="str">
        <f t="shared" si="1400"/>
        <v/>
      </c>
      <c r="H8934" s="127" t="str">
        <f>IF(A8934&lt;&gt;"",IF(MID(C8934,1,1)="c",$AS$26,IF(MID(C8934,1,1)="r",$AS$41,IF(MID(C8934,1,1)="p",#REF!,#REF!))),"")</f>
        <v/>
      </c>
      <c r="I8934" s="92" t="str">
        <f t="shared" si="1401"/>
        <v/>
      </c>
      <c r="J8934" s="92" t="str">
        <f t="shared" si="1402"/>
        <v/>
      </c>
      <c r="K8934" s="92" t="str">
        <f t="shared" si="1403"/>
        <v/>
      </c>
      <c r="L8934" s="92" t="str">
        <f t="shared" si="1404"/>
        <v/>
      </c>
      <c r="M8934" s="95" t="str">
        <f>IF(A8934&lt;&gt;"",IF(MID(C8934,1,1)="c",SigmaEpsConcrete(I8934,$AN$30:$AN$33,$AR$30:$AR$33,$AS$26,$AS$27,$AS$28,$AQ$20,$AU$19),""),"")</f>
        <v/>
      </c>
      <c r="N8934" s="95" t="str">
        <f>IF(A8934&lt;&gt;"",IF(MID(C8934,1,1)="r",SigmaEpsReinf(J8934,$AS$42:$AS$43,$AS$41,$AS$39,$AS$40,$AQ$38),""),"")</f>
        <v/>
      </c>
      <c r="Q8934" s="92" t="str">
        <f t="shared" si="1406"/>
        <v/>
      </c>
      <c r="R8934" s="92" t="str">
        <f t="shared" si="1407"/>
        <v/>
      </c>
      <c r="U8934" s="5"/>
      <c r="V8934" s="5"/>
      <c r="W8934" s="94" t="str">
        <f t="shared" si="1405"/>
        <v/>
      </c>
      <c r="X8934" s="94" t="str">
        <f t="shared" si="1408"/>
        <v/>
      </c>
      <c r="Y8934" s="5"/>
      <c r="BK8934" s="8"/>
      <c r="BL8934" s="5"/>
      <c r="BM8934" s="5"/>
      <c r="BN8934" s="5"/>
      <c r="BO8934" s="5"/>
      <c r="BP8934" s="1"/>
      <c r="BQ8934" s="1"/>
      <c r="BR8934" s="1"/>
      <c r="BS8934" s="1"/>
      <c r="BT8934" s="1"/>
      <c r="BU8934" s="4"/>
      <c r="BV8934" s="1"/>
      <c r="BW8934" s="3"/>
      <c r="BX8934" s="4"/>
      <c r="BY8934" s="5"/>
      <c r="BZ8934" s="5"/>
      <c r="CA8934" s="5"/>
      <c r="CB8934" s="5"/>
      <c r="CC8934" s="5"/>
      <c r="CD8934" s="43"/>
    </row>
    <row r="8935" spans="1:82" x14ac:dyDescent="0.25">
      <c r="A8935" s="8"/>
      <c r="B8935" s="5"/>
      <c r="C8935" s="5"/>
      <c r="D8935" s="5"/>
      <c r="E8935" s="5"/>
      <c r="F8935" s="94" t="str">
        <f t="shared" si="1399"/>
        <v/>
      </c>
      <c r="G8935" s="94" t="str">
        <f t="shared" si="1400"/>
        <v/>
      </c>
      <c r="H8935" s="127" t="str">
        <f>IF(A8935&lt;&gt;"",IF(MID(C8935,1,1)="c",$AS$26,IF(MID(C8935,1,1)="r",$AS$41,IF(MID(C8935,1,1)="p",#REF!,#REF!))),"")</f>
        <v/>
      </c>
      <c r="I8935" s="92" t="str">
        <f t="shared" si="1401"/>
        <v/>
      </c>
      <c r="J8935" s="92" t="str">
        <f t="shared" si="1402"/>
        <v/>
      </c>
      <c r="K8935" s="92" t="str">
        <f t="shared" si="1403"/>
        <v/>
      </c>
      <c r="L8935" s="92" t="str">
        <f t="shared" si="1404"/>
        <v/>
      </c>
      <c r="M8935" s="95" t="str">
        <f>IF(A8935&lt;&gt;"",IF(MID(C8935,1,1)="c",SigmaEpsConcrete(I8935,$AN$30:$AN$33,$AR$30:$AR$33,$AS$26,$AS$27,$AS$28,$AQ$20,$AU$19),""),"")</f>
        <v/>
      </c>
      <c r="N8935" s="95" t="str">
        <f>IF(A8935&lt;&gt;"",IF(MID(C8935,1,1)="r",SigmaEpsReinf(J8935,$AS$42:$AS$43,$AS$41,$AS$39,$AS$40,$AQ$38),""),"")</f>
        <v/>
      </c>
      <c r="Q8935" s="92" t="str">
        <f t="shared" si="1406"/>
        <v/>
      </c>
      <c r="R8935" s="92" t="str">
        <f t="shared" si="1407"/>
        <v/>
      </c>
      <c r="U8935" s="5"/>
      <c r="V8935" s="5"/>
      <c r="W8935" s="94" t="str">
        <f t="shared" si="1405"/>
        <v/>
      </c>
      <c r="X8935" s="94" t="str">
        <f t="shared" si="1408"/>
        <v/>
      </c>
      <c r="Y8935" s="5"/>
      <c r="BK8935" s="8"/>
      <c r="BL8935" s="5"/>
      <c r="BM8935" s="5"/>
      <c r="BN8935" s="5"/>
      <c r="BO8935" s="5"/>
      <c r="BP8935" s="1"/>
      <c r="BQ8935" s="1"/>
      <c r="BR8935" s="1"/>
      <c r="BS8935" s="1"/>
      <c r="BT8935" s="1"/>
      <c r="BU8935" s="4"/>
      <c r="BV8935" s="1"/>
      <c r="BW8935" s="3"/>
      <c r="BX8935" s="4"/>
      <c r="BY8935" s="5"/>
      <c r="BZ8935" s="5"/>
      <c r="CA8935" s="5"/>
      <c r="CB8935" s="5"/>
      <c r="CC8935" s="5"/>
      <c r="CD8935" s="43"/>
    </row>
    <row r="8936" spans="1:82" x14ac:dyDescent="0.25">
      <c r="A8936" s="8"/>
      <c r="B8936" s="5"/>
      <c r="C8936" s="5"/>
      <c r="D8936" s="5"/>
      <c r="E8936" s="5"/>
      <c r="F8936" s="94" t="str">
        <f t="shared" si="1399"/>
        <v/>
      </c>
      <c r="G8936" s="94" t="str">
        <f t="shared" si="1400"/>
        <v/>
      </c>
      <c r="H8936" s="127" t="str">
        <f>IF(A8936&lt;&gt;"",IF(MID(C8936,1,1)="c",$AS$26,IF(MID(C8936,1,1)="r",$AS$41,IF(MID(C8936,1,1)="p",#REF!,#REF!))),"")</f>
        <v/>
      </c>
      <c r="I8936" s="92" t="str">
        <f t="shared" si="1401"/>
        <v/>
      </c>
      <c r="J8936" s="92" t="str">
        <f t="shared" si="1402"/>
        <v/>
      </c>
      <c r="K8936" s="92" t="str">
        <f t="shared" si="1403"/>
        <v/>
      </c>
      <c r="L8936" s="92" t="str">
        <f t="shared" si="1404"/>
        <v/>
      </c>
      <c r="M8936" s="95" t="str">
        <f>IF(A8936&lt;&gt;"",IF(MID(C8936,1,1)="c",SigmaEpsConcrete(I8936,$AN$30:$AN$33,$AR$30:$AR$33,$AS$26,$AS$27,$AS$28,$AQ$20,$AU$19),""),"")</f>
        <v/>
      </c>
      <c r="N8936" s="95" t="str">
        <f>IF(A8936&lt;&gt;"",IF(MID(C8936,1,1)="r",SigmaEpsReinf(J8936,$AS$42:$AS$43,$AS$41,$AS$39,$AS$40,$AQ$38),""),"")</f>
        <v/>
      </c>
      <c r="Q8936" s="92" t="str">
        <f t="shared" si="1406"/>
        <v/>
      </c>
      <c r="R8936" s="92" t="str">
        <f t="shared" si="1407"/>
        <v/>
      </c>
      <c r="U8936" s="5"/>
      <c r="V8936" s="5"/>
      <c r="W8936" s="94" t="str">
        <f t="shared" si="1405"/>
        <v/>
      </c>
      <c r="X8936" s="94" t="str">
        <f t="shared" si="1408"/>
        <v/>
      </c>
      <c r="Y8936" s="5"/>
      <c r="BK8936" s="8"/>
      <c r="BL8936" s="5"/>
      <c r="BM8936" s="5"/>
      <c r="BN8936" s="5"/>
      <c r="BO8936" s="5"/>
      <c r="BP8936" s="1"/>
      <c r="BQ8936" s="1"/>
      <c r="BR8936" s="1"/>
      <c r="BS8936" s="1"/>
      <c r="BT8936" s="1"/>
      <c r="BU8936" s="4"/>
      <c r="BV8936" s="1"/>
      <c r="BW8936" s="3"/>
      <c r="BX8936" s="4"/>
      <c r="BY8936" s="5"/>
      <c r="BZ8936" s="5"/>
      <c r="CA8936" s="5"/>
      <c r="CB8936" s="5"/>
      <c r="CC8936" s="5"/>
      <c r="CD8936" s="43"/>
    </row>
    <row r="8937" spans="1:82" x14ac:dyDescent="0.25">
      <c r="A8937" s="8"/>
      <c r="B8937" s="5"/>
      <c r="C8937" s="5"/>
      <c r="D8937" s="5"/>
      <c r="E8937" s="5"/>
      <c r="F8937" s="94" t="str">
        <f t="shared" si="1399"/>
        <v/>
      </c>
      <c r="G8937" s="94" t="str">
        <f t="shared" si="1400"/>
        <v/>
      </c>
      <c r="H8937" s="127" t="str">
        <f>IF(A8937&lt;&gt;"",IF(MID(C8937,1,1)="c",$AS$26,IF(MID(C8937,1,1)="r",$AS$41,IF(MID(C8937,1,1)="p",#REF!,#REF!))),"")</f>
        <v/>
      </c>
      <c r="I8937" s="92" t="str">
        <f t="shared" si="1401"/>
        <v/>
      </c>
      <c r="J8937" s="92" t="str">
        <f t="shared" si="1402"/>
        <v/>
      </c>
      <c r="K8937" s="92" t="str">
        <f t="shared" si="1403"/>
        <v/>
      </c>
      <c r="L8937" s="92" t="str">
        <f t="shared" si="1404"/>
        <v/>
      </c>
      <c r="M8937" s="95" t="str">
        <f>IF(A8937&lt;&gt;"",IF(MID(C8937,1,1)="c",SigmaEpsConcrete(I8937,$AN$30:$AN$33,$AR$30:$AR$33,$AS$26,$AS$27,$AS$28,$AQ$20,$AU$19),""),"")</f>
        <v/>
      </c>
      <c r="N8937" s="95" t="str">
        <f>IF(A8937&lt;&gt;"",IF(MID(C8937,1,1)="r",SigmaEpsReinf(J8937,$AS$42:$AS$43,$AS$41,$AS$39,$AS$40,$AQ$38),""),"")</f>
        <v/>
      </c>
      <c r="Q8937" s="92" t="str">
        <f t="shared" si="1406"/>
        <v/>
      </c>
      <c r="R8937" s="92" t="str">
        <f t="shared" si="1407"/>
        <v/>
      </c>
      <c r="U8937" s="5"/>
      <c r="V8937" s="5"/>
      <c r="W8937" s="94" t="str">
        <f t="shared" si="1405"/>
        <v/>
      </c>
      <c r="X8937" s="94" t="str">
        <f t="shared" si="1408"/>
        <v/>
      </c>
      <c r="Y8937" s="5"/>
      <c r="BK8937" s="8"/>
      <c r="BL8937" s="5"/>
      <c r="BM8937" s="5"/>
      <c r="BN8937" s="5"/>
      <c r="BO8937" s="5"/>
      <c r="BP8937" s="1"/>
      <c r="BQ8937" s="1"/>
      <c r="BR8937" s="1"/>
      <c r="BS8937" s="1"/>
      <c r="BT8937" s="1"/>
      <c r="BU8937" s="4"/>
      <c r="BV8937" s="1"/>
      <c r="BW8937" s="3"/>
      <c r="BX8937" s="4"/>
      <c r="BY8937" s="5"/>
      <c r="BZ8937" s="5"/>
      <c r="CA8937" s="5"/>
      <c r="CB8937" s="5"/>
      <c r="CC8937" s="5"/>
      <c r="CD8937" s="43"/>
    </row>
    <row r="8938" spans="1:82" x14ac:dyDescent="0.25">
      <c r="A8938" s="8"/>
      <c r="B8938" s="5"/>
      <c r="C8938" s="5"/>
      <c r="D8938" s="5"/>
      <c r="E8938" s="5"/>
      <c r="F8938" s="94" t="str">
        <f t="shared" si="1399"/>
        <v/>
      </c>
      <c r="G8938" s="94" t="str">
        <f t="shared" si="1400"/>
        <v/>
      </c>
      <c r="H8938" s="127" t="str">
        <f>IF(A8938&lt;&gt;"",IF(MID(C8938,1,1)="c",$AS$26,IF(MID(C8938,1,1)="r",$AS$41,IF(MID(C8938,1,1)="p",#REF!,#REF!))),"")</f>
        <v/>
      </c>
      <c r="I8938" s="92" t="str">
        <f t="shared" si="1401"/>
        <v/>
      </c>
      <c r="J8938" s="92" t="str">
        <f t="shared" si="1402"/>
        <v/>
      </c>
      <c r="K8938" s="92" t="str">
        <f t="shared" si="1403"/>
        <v/>
      </c>
      <c r="L8938" s="92" t="str">
        <f t="shared" si="1404"/>
        <v/>
      </c>
      <c r="M8938" s="95" t="str">
        <f>IF(A8938&lt;&gt;"",IF(MID(C8938,1,1)="c",SigmaEpsConcrete(I8938,$AN$30:$AN$33,$AR$30:$AR$33,$AS$26,$AS$27,$AS$28,$AQ$20,$AU$19),""),"")</f>
        <v/>
      </c>
      <c r="N8938" s="95" t="str">
        <f>IF(A8938&lt;&gt;"",IF(MID(C8938,1,1)="r",SigmaEpsReinf(J8938,$AS$42:$AS$43,$AS$41,$AS$39,$AS$40,$AQ$38),""),"")</f>
        <v/>
      </c>
      <c r="Q8938" s="92" t="str">
        <f t="shared" si="1406"/>
        <v/>
      </c>
      <c r="R8938" s="92" t="str">
        <f t="shared" si="1407"/>
        <v/>
      </c>
      <c r="U8938" s="5"/>
      <c r="V8938" s="5"/>
      <c r="W8938" s="94" t="str">
        <f t="shared" si="1405"/>
        <v/>
      </c>
      <c r="X8938" s="94" t="str">
        <f t="shared" si="1408"/>
        <v/>
      </c>
      <c r="Y8938" s="5"/>
      <c r="BK8938" s="8"/>
      <c r="BL8938" s="5"/>
      <c r="BM8938" s="5"/>
      <c r="BN8938" s="5"/>
      <c r="BO8938" s="5"/>
      <c r="BP8938" s="1"/>
      <c r="BQ8938" s="1"/>
      <c r="BR8938" s="1"/>
      <c r="BS8938" s="1"/>
      <c r="BT8938" s="1"/>
      <c r="BU8938" s="4"/>
      <c r="BV8938" s="1"/>
      <c r="BW8938" s="3"/>
      <c r="BX8938" s="4"/>
      <c r="BY8938" s="5"/>
      <c r="BZ8938" s="5"/>
      <c r="CA8938" s="5"/>
      <c r="CB8938" s="5"/>
      <c r="CC8938" s="5"/>
      <c r="CD8938" s="43"/>
    </row>
    <row r="8939" spans="1:82" x14ac:dyDescent="0.25">
      <c r="A8939" s="8"/>
      <c r="B8939" s="5"/>
      <c r="C8939" s="5"/>
      <c r="D8939" s="5"/>
      <c r="E8939" s="5"/>
      <c r="F8939" s="94" t="str">
        <f t="shared" si="1399"/>
        <v/>
      </c>
      <c r="G8939" s="94" t="str">
        <f t="shared" si="1400"/>
        <v/>
      </c>
      <c r="H8939" s="127" t="str">
        <f>IF(A8939&lt;&gt;"",IF(MID(C8939,1,1)="c",$AS$26,IF(MID(C8939,1,1)="r",$AS$41,IF(MID(C8939,1,1)="p",#REF!,#REF!))),"")</f>
        <v/>
      </c>
      <c r="I8939" s="92" t="str">
        <f t="shared" si="1401"/>
        <v/>
      </c>
      <c r="J8939" s="92" t="str">
        <f t="shared" si="1402"/>
        <v/>
      </c>
      <c r="K8939" s="92" t="str">
        <f t="shared" si="1403"/>
        <v/>
      </c>
      <c r="L8939" s="92" t="str">
        <f t="shared" si="1404"/>
        <v/>
      </c>
      <c r="M8939" s="95" t="str">
        <f>IF(A8939&lt;&gt;"",IF(MID(C8939,1,1)="c",SigmaEpsConcrete(I8939,$AN$30:$AN$33,$AR$30:$AR$33,$AS$26,$AS$27,$AS$28,$AQ$20,$AU$19),""),"")</f>
        <v/>
      </c>
      <c r="N8939" s="95" t="str">
        <f>IF(A8939&lt;&gt;"",IF(MID(C8939,1,1)="r",SigmaEpsReinf(J8939,$AS$42:$AS$43,$AS$41,$AS$39,$AS$40,$AQ$38),""),"")</f>
        <v/>
      </c>
      <c r="Q8939" s="92" t="str">
        <f t="shared" si="1406"/>
        <v/>
      </c>
      <c r="R8939" s="92" t="str">
        <f t="shared" si="1407"/>
        <v/>
      </c>
      <c r="U8939" s="5"/>
      <c r="V8939" s="5"/>
      <c r="W8939" s="94" t="str">
        <f t="shared" si="1405"/>
        <v/>
      </c>
      <c r="X8939" s="94" t="str">
        <f t="shared" si="1408"/>
        <v/>
      </c>
      <c r="Y8939" s="5"/>
      <c r="BK8939" s="8"/>
      <c r="BL8939" s="5"/>
      <c r="BM8939" s="5"/>
      <c r="BN8939" s="5"/>
      <c r="BO8939" s="5"/>
      <c r="BP8939" s="1"/>
      <c r="BQ8939" s="1"/>
      <c r="BR8939" s="1"/>
      <c r="BS8939" s="1"/>
      <c r="BT8939" s="1"/>
      <c r="BU8939" s="4"/>
      <c r="BV8939" s="1"/>
      <c r="BW8939" s="3"/>
      <c r="BX8939" s="4"/>
      <c r="BY8939" s="5"/>
      <c r="BZ8939" s="5"/>
      <c r="CA8939" s="5"/>
      <c r="CB8939" s="5"/>
      <c r="CC8939" s="5"/>
      <c r="CD8939" s="43"/>
    </row>
    <row r="8940" spans="1:82" x14ac:dyDescent="0.25">
      <c r="A8940" s="8"/>
      <c r="B8940" s="5"/>
      <c r="C8940" s="5"/>
      <c r="D8940" s="5"/>
      <c r="E8940" s="5"/>
      <c r="F8940" s="94" t="str">
        <f t="shared" si="1399"/>
        <v/>
      </c>
      <c r="G8940" s="94" t="str">
        <f t="shared" si="1400"/>
        <v/>
      </c>
      <c r="H8940" s="127" t="str">
        <f>IF(A8940&lt;&gt;"",IF(MID(C8940,1,1)="c",$AS$26,IF(MID(C8940,1,1)="r",$AS$41,IF(MID(C8940,1,1)="p",#REF!,#REF!))),"")</f>
        <v/>
      </c>
      <c r="I8940" s="92" t="str">
        <f t="shared" si="1401"/>
        <v/>
      </c>
      <c r="J8940" s="92" t="str">
        <f t="shared" si="1402"/>
        <v/>
      </c>
      <c r="K8940" s="92" t="str">
        <f t="shared" si="1403"/>
        <v/>
      </c>
      <c r="L8940" s="92" t="str">
        <f t="shared" si="1404"/>
        <v/>
      </c>
      <c r="M8940" s="95" t="str">
        <f>IF(A8940&lt;&gt;"",IF(MID(C8940,1,1)="c",SigmaEpsConcrete(I8940,$AN$30:$AN$33,$AR$30:$AR$33,$AS$26,$AS$27,$AS$28,$AQ$20,$AU$19),""),"")</f>
        <v/>
      </c>
      <c r="N8940" s="95" t="str">
        <f>IF(A8940&lt;&gt;"",IF(MID(C8940,1,1)="r",SigmaEpsReinf(J8940,$AS$42:$AS$43,$AS$41,$AS$39,$AS$40,$AQ$38),""),"")</f>
        <v/>
      </c>
      <c r="Q8940" s="92" t="str">
        <f t="shared" si="1406"/>
        <v/>
      </c>
      <c r="R8940" s="92" t="str">
        <f t="shared" si="1407"/>
        <v/>
      </c>
      <c r="U8940" s="5"/>
      <c r="V8940" s="5"/>
      <c r="W8940" s="94" t="str">
        <f t="shared" si="1405"/>
        <v/>
      </c>
      <c r="X8940" s="94" t="str">
        <f t="shared" si="1408"/>
        <v/>
      </c>
      <c r="Y8940" s="5"/>
      <c r="BK8940" s="8"/>
      <c r="BL8940" s="5"/>
      <c r="BM8940" s="5"/>
      <c r="BN8940" s="5"/>
      <c r="BO8940" s="5"/>
      <c r="BP8940" s="1"/>
      <c r="BQ8940" s="1"/>
      <c r="BR8940" s="1"/>
      <c r="BS8940" s="1"/>
      <c r="BT8940" s="1"/>
      <c r="BU8940" s="4"/>
      <c r="BV8940" s="1"/>
      <c r="BW8940" s="3"/>
      <c r="BX8940" s="4"/>
      <c r="BY8940" s="5"/>
      <c r="BZ8940" s="5"/>
      <c r="CA8940" s="5"/>
      <c r="CB8940" s="5"/>
      <c r="CC8940" s="5"/>
      <c r="CD8940" s="43"/>
    </row>
    <row r="8941" spans="1:82" x14ac:dyDescent="0.25">
      <c r="A8941" s="8"/>
      <c r="B8941" s="5"/>
      <c r="C8941" s="5"/>
      <c r="D8941" s="5"/>
      <c r="E8941" s="5"/>
      <c r="F8941" s="94" t="str">
        <f t="shared" si="1399"/>
        <v/>
      </c>
      <c r="G8941" s="94" t="str">
        <f t="shared" si="1400"/>
        <v/>
      </c>
      <c r="H8941" s="127" t="str">
        <f>IF(A8941&lt;&gt;"",IF(MID(C8941,1,1)="c",$AS$26,IF(MID(C8941,1,1)="r",$AS$41,IF(MID(C8941,1,1)="p",#REF!,#REF!))),"")</f>
        <v/>
      </c>
      <c r="I8941" s="92" t="str">
        <f t="shared" si="1401"/>
        <v/>
      </c>
      <c r="J8941" s="92" t="str">
        <f t="shared" si="1402"/>
        <v/>
      </c>
      <c r="K8941" s="92" t="str">
        <f t="shared" si="1403"/>
        <v/>
      </c>
      <c r="L8941" s="92" t="str">
        <f t="shared" si="1404"/>
        <v/>
      </c>
      <c r="M8941" s="95" t="str">
        <f>IF(A8941&lt;&gt;"",IF(MID(C8941,1,1)="c",SigmaEpsConcrete(I8941,$AN$30:$AN$33,$AR$30:$AR$33,$AS$26,$AS$27,$AS$28,$AQ$20,$AU$19),""),"")</f>
        <v/>
      </c>
      <c r="N8941" s="95" t="str">
        <f>IF(A8941&lt;&gt;"",IF(MID(C8941,1,1)="r",SigmaEpsReinf(J8941,$AS$42:$AS$43,$AS$41,$AS$39,$AS$40,$AQ$38),""),"")</f>
        <v/>
      </c>
      <c r="Q8941" s="92" t="str">
        <f t="shared" si="1406"/>
        <v/>
      </c>
      <c r="R8941" s="92" t="str">
        <f t="shared" si="1407"/>
        <v/>
      </c>
      <c r="U8941" s="5"/>
      <c r="V8941" s="5"/>
      <c r="W8941" s="94" t="str">
        <f t="shared" si="1405"/>
        <v/>
      </c>
      <c r="X8941" s="94" t="str">
        <f t="shared" si="1408"/>
        <v/>
      </c>
      <c r="Y8941" s="5"/>
      <c r="BK8941" s="8"/>
      <c r="BL8941" s="5"/>
      <c r="BM8941" s="5"/>
      <c r="BN8941" s="5"/>
      <c r="BO8941" s="5"/>
      <c r="BP8941" s="1"/>
      <c r="BQ8941" s="1"/>
      <c r="BR8941" s="1"/>
      <c r="BS8941" s="1"/>
      <c r="BT8941" s="1"/>
      <c r="BU8941" s="4"/>
      <c r="BV8941" s="1"/>
      <c r="BW8941" s="3"/>
      <c r="BX8941" s="4"/>
      <c r="BY8941" s="5"/>
      <c r="BZ8941" s="5"/>
      <c r="CA8941" s="5"/>
      <c r="CB8941" s="5"/>
      <c r="CC8941" s="5"/>
      <c r="CD8941" s="43"/>
    </row>
    <row r="8942" spans="1:82" x14ac:dyDescent="0.25">
      <c r="A8942" s="8"/>
      <c r="B8942" s="5"/>
      <c r="C8942" s="5"/>
      <c r="D8942" s="5"/>
      <c r="E8942" s="5"/>
      <c r="F8942" s="94" t="str">
        <f t="shared" si="1399"/>
        <v/>
      </c>
      <c r="G8942" s="94" t="str">
        <f t="shared" si="1400"/>
        <v/>
      </c>
      <c r="H8942" s="127" t="str">
        <f>IF(A8942&lt;&gt;"",IF(MID(C8942,1,1)="c",$AS$26,IF(MID(C8942,1,1)="r",$AS$41,IF(MID(C8942,1,1)="p",#REF!,#REF!))),"")</f>
        <v/>
      </c>
      <c r="I8942" s="92" t="str">
        <f t="shared" si="1401"/>
        <v/>
      </c>
      <c r="J8942" s="92" t="str">
        <f t="shared" si="1402"/>
        <v/>
      </c>
      <c r="K8942" s="92" t="str">
        <f t="shared" si="1403"/>
        <v/>
      </c>
      <c r="L8942" s="92" t="str">
        <f t="shared" si="1404"/>
        <v/>
      </c>
      <c r="M8942" s="95" t="str">
        <f>IF(A8942&lt;&gt;"",IF(MID(C8942,1,1)="c",SigmaEpsConcrete(I8942,$AN$30:$AN$33,$AR$30:$AR$33,$AS$26,$AS$27,$AS$28,$AQ$20,$AU$19),""),"")</f>
        <v/>
      </c>
      <c r="N8942" s="95" t="str">
        <f>IF(A8942&lt;&gt;"",IF(MID(C8942,1,1)="r",SigmaEpsReinf(J8942,$AS$42:$AS$43,$AS$41,$AS$39,$AS$40,$AQ$38),""),"")</f>
        <v/>
      </c>
      <c r="Q8942" s="92" t="str">
        <f t="shared" si="1406"/>
        <v/>
      </c>
      <c r="R8942" s="92" t="str">
        <f t="shared" si="1407"/>
        <v/>
      </c>
      <c r="U8942" s="5"/>
      <c r="V8942" s="5"/>
      <c r="W8942" s="94" t="str">
        <f t="shared" si="1405"/>
        <v/>
      </c>
      <c r="X8942" s="94" t="str">
        <f t="shared" si="1408"/>
        <v/>
      </c>
      <c r="Y8942" s="5"/>
      <c r="BK8942" s="8"/>
      <c r="BL8942" s="5"/>
      <c r="BM8942" s="5"/>
      <c r="BN8942" s="5"/>
      <c r="BO8942" s="5"/>
      <c r="BP8942" s="1"/>
      <c r="BQ8942" s="1"/>
      <c r="BR8942" s="1"/>
      <c r="BS8942" s="1"/>
      <c r="BT8942" s="1"/>
      <c r="BU8942" s="4"/>
      <c r="BV8942" s="1"/>
      <c r="BW8942" s="3"/>
      <c r="BX8942" s="4"/>
      <c r="BY8942" s="5"/>
      <c r="BZ8942" s="5"/>
      <c r="CA8942" s="5"/>
      <c r="CB8942" s="5"/>
      <c r="CC8942" s="5"/>
      <c r="CD8942" s="43"/>
    </row>
    <row r="8943" spans="1:82" x14ac:dyDescent="0.25">
      <c r="A8943" s="8"/>
      <c r="B8943" s="5"/>
      <c r="C8943" s="5"/>
      <c r="D8943" s="5"/>
      <c r="E8943" s="5"/>
      <c r="F8943" s="94" t="str">
        <f t="shared" si="1399"/>
        <v/>
      </c>
      <c r="G8943" s="94" t="str">
        <f t="shared" si="1400"/>
        <v/>
      </c>
      <c r="H8943" s="127" t="str">
        <f>IF(A8943&lt;&gt;"",IF(MID(C8943,1,1)="c",$AS$26,IF(MID(C8943,1,1)="r",$AS$41,IF(MID(C8943,1,1)="p",#REF!,#REF!))),"")</f>
        <v/>
      </c>
      <c r="I8943" s="92" t="str">
        <f t="shared" si="1401"/>
        <v/>
      </c>
      <c r="J8943" s="92" t="str">
        <f t="shared" si="1402"/>
        <v/>
      </c>
      <c r="K8943" s="92" t="str">
        <f t="shared" si="1403"/>
        <v/>
      </c>
      <c r="L8943" s="92" t="str">
        <f t="shared" si="1404"/>
        <v/>
      </c>
      <c r="M8943" s="95" t="str">
        <f>IF(A8943&lt;&gt;"",IF(MID(C8943,1,1)="c",SigmaEpsConcrete(I8943,$AN$30:$AN$33,$AR$30:$AR$33,$AS$26,$AS$27,$AS$28,$AQ$20,$AU$19),""),"")</f>
        <v/>
      </c>
      <c r="N8943" s="95" t="str">
        <f>IF(A8943&lt;&gt;"",IF(MID(C8943,1,1)="r",SigmaEpsReinf(J8943,$AS$42:$AS$43,$AS$41,$AS$39,$AS$40,$AQ$38),""),"")</f>
        <v/>
      </c>
      <c r="Q8943" s="92" t="str">
        <f t="shared" si="1406"/>
        <v/>
      </c>
      <c r="R8943" s="92" t="str">
        <f t="shared" si="1407"/>
        <v/>
      </c>
      <c r="U8943" s="5"/>
      <c r="V8943" s="5"/>
      <c r="W8943" s="94" t="str">
        <f t="shared" si="1405"/>
        <v/>
      </c>
      <c r="X8943" s="94" t="str">
        <f t="shared" si="1408"/>
        <v/>
      </c>
      <c r="Y8943" s="5"/>
      <c r="BK8943" s="8"/>
      <c r="BL8943" s="5"/>
      <c r="BM8943" s="5"/>
      <c r="BN8943" s="5"/>
      <c r="BO8943" s="5"/>
      <c r="BP8943" s="1"/>
      <c r="BQ8943" s="1"/>
      <c r="BR8943" s="1"/>
      <c r="BS8943" s="1"/>
      <c r="BT8943" s="1"/>
      <c r="BU8943" s="4"/>
      <c r="BV8943" s="1"/>
      <c r="BW8943" s="3"/>
      <c r="BX8943" s="4"/>
      <c r="BY8943" s="5"/>
      <c r="BZ8943" s="5"/>
      <c r="CA8943" s="5"/>
      <c r="CB8943" s="5"/>
      <c r="CC8943" s="5"/>
      <c r="CD8943" s="43"/>
    </row>
    <row r="8944" spans="1:82" x14ac:dyDescent="0.25">
      <c r="A8944" s="8"/>
      <c r="B8944" s="5"/>
      <c r="C8944" s="5"/>
      <c r="D8944" s="5"/>
      <c r="E8944" s="5"/>
      <c r="F8944" s="94" t="str">
        <f t="shared" si="1399"/>
        <v/>
      </c>
      <c r="G8944" s="94" t="str">
        <f t="shared" si="1400"/>
        <v/>
      </c>
      <c r="H8944" s="127" t="str">
        <f>IF(A8944&lt;&gt;"",IF(MID(C8944,1,1)="c",$AS$26,IF(MID(C8944,1,1)="r",$AS$41,IF(MID(C8944,1,1)="p",#REF!,#REF!))),"")</f>
        <v/>
      </c>
      <c r="I8944" s="92" t="str">
        <f t="shared" si="1401"/>
        <v/>
      </c>
      <c r="J8944" s="92" t="str">
        <f t="shared" si="1402"/>
        <v/>
      </c>
      <c r="K8944" s="92" t="str">
        <f t="shared" si="1403"/>
        <v/>
      </c>
      <c r="L8944" s="92" t="str">
        <f t="shared" si="1404"/>
        <v/>
      </c>
      <c r="M8944" s="95" t="str">
        <f>IF(A8944&lt;&gt;"",IF(MID(C8944,1,1)="c",SigmaEpsConcrete(I8944,$AN$30:$AN$33,$AR$30:$AR$33,$AS$26,$AS$27,$AS$28,$AQ$20,$AU$19),""),"")</f>
        <v/>
      </c>
      <c r="N8944" s="95" t="str">
        <f>IF(A8944&lt;&gt;"",IF(MID(C8944,1,1)="r",SigmaEpsReinf(J8944,$AS$42:$AS$43,$AS$41,$AS$39,$AS$40,$AQ$38),""),"")</f>
        <v/>
      </c>
      <c r="Q8944" s="92" t="str">
        <f t="shared" si="1406"/>
        <v/>
      </c>
      <c r="R8944" s="92" t="str">
        <f t="shared" si="1407"/>
        <v/>
      </c>
      <c r="U8944" s="5"/>
      <c r="V8944" s="5"/>
      <c r="W8944" s="94" t="str">
        <f t="shared" si="1405"/>
        <v/>
      </c>
      <c r="X8944" s="94" t="str">
        <f t="shared" si="1408"/>
        <v/>
      </c>
      <c r="Y8944" s="5"/>
      <c r="BK8944" s="8"/>
      <c r="BL8944" s="5"/>
      <c r="BM8944" s="5"/>
      <c r="BN8944" s="5"/>
      <c r="BO8944" s="5"/>
      <c r="BP8944" s="1"/>
      <c r="BQ8944" s="1"/>
      <c r="BR8944" s="1"/>
      <c r="BS8944" s="1"/>
      <c r="BT8944" s="1"/>
      <c r="BU8944" s="4"/>
      <c r="BV8944" s="1"/>
      <c r="BW8944" s="3"/>
      <c r="BX8944" s="4"/>
      <c r="BY8944" s="5"/>
      <c r="BZ8944" s="5"/>
      <c r="CA8944" s="5"/>
      <c r="CB8944" s="5"/>
      <c r="CC8944" s="5"/>
      <c r="CD8944" s="43"/>
    </row>
    <row r="8945" spans="1:82" x14ac:dyDescent="0.25">
      <c r="A8945" s="8"/>
      <c r="B8945" s="5"/>
      <c r="C8945" s="5"/>
      <c r="D8945" s="5"/>
      <c r="E8945" s="5"/>
      <c r="F8945" s="94" t="str">
        <f t="shared" si="1399"/>
        <v/>
      </c>
      <c r="G8945" s="94" t="str">
        <f t="shared" si="1400"/>
        <v/>
      </c>
      <c r="H8945" s="127" t="str">
        <f>IF(A8945&lt;&gt;"",IF(MID(C8945,1,1)="c",$AS$26,IF(MID(C8945,1,1)="r",$AS$41,IF(MID(C8945,1,1)="p",#REF!,#REF!))),"")</f>
        <v/>
      </c>
      <c r="I8945" s="92" t="str">
        <f t="shared" si="1401"/>
        <v/>
      </c>
      <c r="J8945" s="92" t="str">
        <f t="shared" si="1402"/>
        <v/>
      </c>
      <c r="K8945" s="92" t="str">
        <f t="shared" si="1403"/>
        <v/>
      </c>
      <c r="L8945" s="92" t="str">
        <f t="shared" si="1404"/>
        <v/>
      </c>
      <c r="M8945" s="95" t="str">
        <f>IF(A8945&lt;&gt;"",IF(MID(C8945,1,1)="c",SigmaEpsConcrete(I8945,$AN$30:$AN$33,$AR$30:$AR$33,$AS$26,$AS$27,$AS$28,$AQ$20,$AU$19),""),"")</f>
        <v/>
      </c>
      <c r="N8945" s="95" t="str">
        <f>IF(A8945&lt;&gt;"",IF(MID(C8945,1,1)="r",SigmaEpsReinf(J8945,$AS$42:$AS$43,$AS$41,$AS$39,$AS$40,$AQ$38),""),"")</f>
        <v/>
      </c>
      <c r="Q8945" s="92" t="str">
        <f t="shared" si="1406"/>
        <v/>
      </c>
      <c r="R8945" s="92" t="str">
        <f t="shared" si="1407"/>
        <v/>
      </c>
      <c r="U8945" s="5"/>
      <c r="V8945" s="5"/>
      <c r="W8945" s="94" t="str">
        <f t="shared" si="1405"/>
        <v/>
      </c>
      <c r="X8945" s="94" t="str">
        <f t="shared" si="1408"/>
        <v/>
      </c>
      <c r="Y8945" s="5"/>
      <c r="BK8945" s="8"/>
      <c r="BL8945" s="5"/>
      <c r="BM8945" s="5"/>
      <c r="BN8945" s="5"/>
      <c r="BO8945" s="5"/>
      <c r="BP8945" s="1"/>
      <c r="BQ8945" s="1"/>
      <c r="BR8945" s="1"/>
      <c r="BS8945" s="1"/>
      <c r="BT8945" s="1"/>
      <c r="BU8945" s="4"/>
      <c r="BV8945" s="1"/>
      <c r="BW8945" s="3"/>
      <c r="BX8945" s="4"/>
      <c r="BY8945" s="5"/>
      <c r="BZ8945" s="5"/>
      <c r="CA8945" s="5"/>
      <c r="CB8945" s="5"/>
      <c r="CC8945" s="5"/>
      <c r="CD8945" s="43"/>
    </row>
    <row r="8946" spans="1:82" x14ac:dyDescent="0.25">
      <c r="A8946" s="8"/>
      <c r="B8946" s="5"/>
      <c r="C8946" s="5"/>
      <c r="D8946" s="5"/>
      <c r="E8946" s="5"/>
      <c r="F8946" s="94" t="str">
        <f t="shared" si="1399"/>
        <v/>
      </c>
      <c r="G8946" s="94" t="str">
        <f t="shared" si="1400"/>
        <v/>
      </c>
      <c r="H8946" s="127" t="str">
        <f>IF(A8946&lt;&gt;"",IF(MID(C8946,1,1)="c",$AS$26,IF(MID(C8946,1,1)="r",$AS$41,IF(MID(C8946,1,1)="p",#REF!,#REF!))),"")</f>
        <v/>
      </c>
      <c r="I8946" s="92" t="str">
        <f t="shared" si="1401"/>
        <v/>
      </c>
      <c r="J8946" s="92" t="str">
        <f t="shared" si="1402"/>
        <v/>
      </c>
      <c r="K8946" s="92" t="str">
        <f t="shared" si="1403"/>
        <v/>
      </c>
      <c r="L8946" s="92" t="str">
        <f t="shared" si="1404"/>
        <v/>
      </c>
      <c r="M8946" s="95" t="str">
        <f>IF(A8946&lt;&gt;"",IF(MID(C8946,1,1)="c",SigmaEpsConcrete(I8946,$AN$30:$AN$33,$AR$30:$AR$33,$AS$26,$AS$27,$AS$28,$AQ$20,$AU$19),""),"")</f>
        <v/>
      </c>
      <c r="N8946" s="95" t="str">
        <f>IF(A8946&lt;&gt;"",IF(MID(C8946,1,1)="r",SigmaEpsReinf(J8946,$AS$42:$AS$43,$AS$41,$AS$39,$AS$40,$AQ$38),""),"")</f>
        <v/>
      </c>
      <c r="Q8946" s="92" t="str">
        <f t="shared" si="1406"/>
        <v/>
      </c>
      <c r="R8946" s="92" t="str">
        <f t="shared" si="1407"/>
        <v/>
      </c>
      <c r="U8946" s="5"/>
      <c r="V8946" s="5"/>
      <c r="W8946" s="94" t="str">
        <f t="shared" si="1405"/>
        <v/>
      </c>
      <c r="X8946" s="94" t="str">
        <f t="shared" si="1408"/>
        <v/>
      </c>
      <c r="Y8946" s="5"/>
      <c r="BK8946" s="8"/>
      <c r="BL8946" s="5"/>
      <c r="BM8946" s="5"/>
      <c r="BN8946" s="5"/>
      <c r="BO8946" s="5"/>
      <c r="BP8946" s="1"/>
      <c r="BQ8946" s="1"/>
      <c r="BR8946" s="1"/>
      <c r="BS8946" s="1"/>
      <c r="BT8946" s="1"/>
      <c r="BU8946" s="4"/>
      <c r="BV8946" s="1"/>
      <c r="BW8946" s="3"/>
      <c r="BX8946" s="4"/>
      <c r="BY8946" s="5"/>
      <c r="BZ8946" s="5"/>
      <c r="CA8946" s="5"/>
      <c r="CB8946" s="5"/>
      <c r="CC8946" s="5"/>
      <c r="CD8946" s="43"/>
    </row>
    <row r="8947" spans="1:82" x14ac:dyDescent="0.25">
      <c r="A8947" s="8"/>
      <c r="B8947" s="5"/>
      <c r="C8947" s="5"/>
      <c r="D8947" s="5"/>
      <c r="E8947" s="5"/>
      <c r="F8947" s="94" t="str">
        <f t="shared" si="1399"/>
        <v/>
      </c>
      <c r="G8947" s="94" t="str">
        <f t="shared" si="1400"/>
        <v/>
      </c>
      <c r="H8947" s="127" t="str">
        <f>IF(A8947&lt;&gt;"",IF(MID(C8947,1,1)="c",$AS$26,IF(MID(C8947,1,1)="r",$AS$41,IF(MID(C8947,1,1)="p",#REF!,#REF!))),"")</f>
        <v/>
      </c>
      <c r="I8947" s="92" t="str">
        <f t="shared" si="1401"/>
        <v/>
      </c>
      <c r="J8947" s="92" t="str">
        <f t="shared" si="1402"/>
        <v/>
      </c>
      <c r="K8947" s="92" t="str">
        <f t="shared" si="1403"/>
        <v/>
      </c>
      <c r="L8947" s="92" t="str">
        <f t="shared" si="1404"/>
        <v/>
      </c>
      <c r="M8947" s="95" t="str">
        <f>IF(A8947&lt;&gt;"",IF(MID(C8947,1,1)="c",SigmaEpsConcrete(I8947,$AN$30:$AN$33,$AR$30:$AR$33,$AS$26,$AS$27,$AS$28,$AQ$20,$AU$19),""),"")</f>
        <v/>
      </c>
      <c r="N8947" s="95" t="str">
        <f>IF(A8947&lt;&gt;"",IF(MID(C8947,1,1)="r",SigmaEpsReinf(J8947,$AS$42:$AS$43,$AS$41,$AS$39,$AS$40,$AQ$38),""),"")</f>
        <v/>
      </c>
      <c r="Q8947" s="92" t="str">
        <f t="shared" si="1406"/>
        <v/>
      </c>
      <c r="R8947" s="92" t="str">
        <f t="shared" si="1407"/>
        <v/>
      </c>
      <c r="U8947" s="5"/>
      <c r="V8947" s="5"/>
      <c r="W8947" s="94" t="str">
        <f t="shared" si="1405"/>
        <v/>
      </c>
      <c r="X8947" s="94" t="str">
        <f t="shared" si="1408"/>
        <v/>
      </c>
      <c r="Y8947" s="5"/>
      <c r="BK8947" s="8"/>
      <c r="BL8947" s="5"/>
      <c r="BM8947" s="5"/>
      <c r="BN8947" s="5"/>
      <c r="BO8947" s="5"/>
      <c r="BP8947" s="1"/>
      <c r="BQ8947" s="1"/>
      <c r="BR8947" s="1"/>
      <c r="BS8947" s="1"/>
      <c r="BT8947" s="1"/>
      <c r="BU8947" s="4"/>
      <c r="BV8947" s="1"/>
      <c r="BW8947" s="3"/>
      <c r="BX8947" s="4"/>
      <c r="BY8947" s="5"/>
      <c r="BZ8947" s="5"/>
      <c r="CA8947" s="5"/>
      <c r="CB8947" s="5"/>
      <c r="CC8947" s="5"/>
      <c r="CD8947" s="43"/>
    </row>
    <row r="8948" spans="1:82" x14ac:dyDescent="0.25">
      <c r="A8948" s="8"/>
      <c r="B8948" s="5"/>
      <c r="C8948" s="5"/>
      <c r="D8948" s="5"/>
      <c r="E8948" s="5"/>
      <c r="F8948" s="94" t="str">
        <f t="shared" si="1399"/>
        <v/>
      </c>
      <c r="G8948" s="94" t="str">
        <f t="shared" si="1400"/>
        <v/>
      </c>
      <c r="H8948" s="127" t="str">
        <f>IF(A8948&lt;&gt;"",IF(MID(C8948,1,1)="c",$AS$26,IF(MID(C8948,1,1)="r",$AS$41,IF(MID(C8948,1,1)="p",#REF!,#REF!))),"")</f>
        <v/>
      </c>
      <c r="I8948" s="92" t="str">
        <f t="shared" si="1401"/>
        <v/>
      </c>
      <c r="J8948" s="92" t="str">
        <f t="shared" si="1402"/>
        <v/>
      </c>
      <c r="K8948" s="92" t="str">
        <f t="shared" si="1403"/>
        <v/>
      </c>
      <c r="L8948" s="92" t="str">
        <f t="shared" si="1404"/>
        <v/>
      </c>
      <c r="M8948" s="95" t="str">
        <f>IF(A8948&lt;&gt;"",IF(MID(C8948,1,1)="c",SigmaEpsConcrete(I8948,$AN$30:$AN$33,$AR$30:$AR$33,$AS$26,$AS$27,$AS$28,$AQ$20,$AU$19),""),"")</f>
        <v/>
      </c>
      <c r="N8948" s="95" t="str">
        <f>IF(A8948&lt;&gt;"",IF(MID(C8948,1,1)="r",SigmaEpsReinf(J8948,$AS$42:$AS$43,$AS$41,$AS$39,$AS$40,$AQ$38),""),"")</f>
        <v/>
      </c>
      <c r="Q8948" s="92" t="str">
        <f t="shared" si="1406"/>
        <v/>
      </c>
      <c r="R8948" s="92" t="str">
        <f t="shared" si="1407"/>
        <v/>
      </c>
      <c r="U8948" s="5"/>
      <c r="V8948" s="5"/>
      <c r="W8948" s="94" t="str">
        <f t="shared" si="1405"/>
        <v/>
      </c>
      <c r="X8948" s="94" t="str">
        <f t="shared" si="1408"/>
        <v/>
      </c>
      <c r="Y8948" s="5"/>
      <c r="BK8948" s="8"/>
      <c r="BL8948" s="5"/>
      <c r="BM8948" s="5"/>
      <c r="BN8948" s="5"/>
      <c r="BO8948" s="5"/>
      <c r="BP8948" s="1"/>
      <c r="BQ8948" s="1"/>
      <c r="BR8948" s="1"/>
      <c r="BS8948" s="1"/>
      <c r="BT8948" s="1"/>
      <c r="BU8948" s="4"/>
      <c r="BV8948" s="1"/>
      <c r="BW8948" s="3"/>
      <c r="BX8948" s="4"/>
      <c r="BY8948" s="5"/>
      <c r="BZ8948" s="5"/>
      <c r="CA8948" s="5"/>
      <c r="CB8948" s="5"/>
      <c r="CC8948" s="5"/>
      <c r="CD8948" s="43"/>
    </row>
    <row r="8949" spans="1:82" x14ac:dyDescent="0.25">
      <c r="A8949" s="8"/>
      <c r="B8949" s="5"/>
      <c r="C8949" s="5"/>
      <c r="D8949" s="5"/>
      <c r="E8949" s="5"/>
      <c r="F8949" s="94" t="str">
        <f t="shared" si="1399"/>
        <v/>
      </c>
      <c r="G8949" s="94" t="str">
        <f t="shared" si="1400"/>
        <v/>
      </c>
      <c r="H8949" s="127" t="str">
        <f>IF(A8949&lt;&gt;"",IF(MID(C8949,1,1)="c",$AS$26,IF(MID(C8949,1,1)="r",$AS$41,IF(MID(C8949,1,1)="p",#REF!,#REF!))),"")</f>
        <v/>
      </c>
      <c r="I8949" s="92" t="str">
        <f t="shared" si="1401"/>
        <v/>
      </c>
      <c r="J8949" s="92" t="str">
        <f t="shared" si="1402"/>
        <v/>
      </c>
      <c r="K8949" s="92" t="str">
        <f t="shared" si="1403"/>
        <v/>
      </c>
      <c r="L8949" s="92" t="str">
        <f t="shared" si="1404"/>
        <v/>
      </c>
      <c r="M8949" s="95" t="str">
        <f>IF(A8949&lt;&gt;"",IF(MID(C8949,1,1)="c",SigmaEpsConcrete(I8949,$AN$30:$AN$33,$AR$30:$AR$33,$AS$26,$AS$27,$AS$28,$AQ$20,$AU$19),""),"")</f>
        <v/>
      </c>
      <c r="N8949" s="95" t="str">
        <f>IF(A8949&lt;&gt;"",IF(MID(C8949,1,1)="r",SigmaEpsReinf(J8949,$AS$42:$AS$43,$AS$41,$AS$39,$AS$40,$AQ$38),""),"")</f>
        <v/>
      </c>
      <c r="Q8949" s="92" t="str">
        <f t="shared" si="1406"/>
        <v/>
      </c>
      <c r="R8949" s="92" t="str">
        <f t="shared" si="1407"/>
        <v/>
      </c>
      <c r="U8949" s="5"/>
      <c r="V8949" s="5"/>
      <c r="W8949" s="94" t="str">
        <f t="shared" si="1405"/>
        <v/>
      </c>
      <c r="X8949" s="94" t="str">
        <f t="shared" si="1408"/>
        <v/>
      </c>
      <c r="Y8949" s="5"/>
      <c r="BK8949" s="8"/>
      <c r="BL8949" s="5"/>
      <c r="BM8949" s="5"/>
      <c r="BN8949" s="5"/>
      <c r="BO8949" s="5"/>
      <c r="BP8949" s="1"/>
      <c r="BQ8949" s="1"/>
      <c r="BR8949" s="1"/>
      <c r="BS8949" s="1"/>
      <c r="BT8949" s="1"/>
      <c r="BU8949" s="4"/>
      <c r="BV8949" s="1"/>
      <c r="BW8949" s="3"/>
      <c r="BX8949" s="4"/>
      <c r="BY8949" s="5"/>
      <c r="BZ8949" s="5"/>
      <c r="CA8949" s="5"/>
      <c r="CB8949" s="5"/>
      <c r="CC8949" s="5"/>
      <c r="CD8949" s="43"/>
    </row>
    <row r="8950" spans="1:82" x14ac:dyDescent="0.25">
      <c r="A8950" s="8"/>
      <c r="B8950" s="5"/>
      <c r="C8950" s="5"/>
      <c r="D8950" s="5"/>
      <c r="E8950" s="5"/>
      <c r="F8950" s="94" t="str">
        <f t="shared" si="1399"/>
        <v/>
      </c>
      <c r="G8950" s="94" t="str">
        <f t="shared" si="1400"/>
        <v/>
      </c>
      <c r="H8950" s="127" t="str">
        <f>IF(A8950&lt;&gt;"",IF(MID(C8950,1,1)="c",$AS$26,IF(MID(C8950,1,1)="r",$AS$41,IF(MID(C8950,1,1)="p",#REF!,#REF!))),"")</f>
        <v/>
      </c>
      <c r="I8950" s="92" t="str">
        <f t="shared" si="1401"/>
        <v/>
      </c>
      <c r="J8950" s="92" t="str">
        <f t="shared" si="1402"/>
        <v/>
      </c>
      <c r="K8950" s="92" t="str">
        <f t="shared" si="1403"/>
        <v/>
      </c>
      <c r="L8950" s="92" t="str">
        <f t="shared" si="1404"/>
        <v/>
      </c>
      <c r="M8950" s="95" t="str">
        <f>IF(A8950&lt;&gt;"",IF(MID(C8950,1,1)="c",SigmaEpsConcrete(I8950,$AN$30:$AN$33,$AR$30:$AR$33,$AS$26,$AS$27,$AS$28,$AQ$20,$AU$19),""),"")</f>
        <v/>
      </c>
      <c r="N8950" s="95" t="str">
        <f>IF(A8950&lt;&gt;"",IF(MID(C8950,1,1)="r",SigmaEpsReinf(J8950,$AS$42:$AS$43,$AS$41,$AS$39,$AS$40,$AQ$38),""),"")</f>
        <v/>
      </c>
      <c r="Q8950" s="92" t="str">
        <f t="shared" si="1406"/>
        <v/>
      </c>
      <c r="R8950" s="92" t="str">
        <f t="shared" si="1407"/>
        <v/>
      </c>
      <c r="U8950" s="5"/>
      <c r="V8950" s="5"/>
      <c r="W8950" s="94" t="str">
        <f t="shared" si="1405"/>
        <v/>
      </c>
      <c r="X8950" s="94" t="str">
        <f t="shared" si="1408"/>
        <v/>
      </c>
      <c r="Y8950" s="5"/>
      <c r="BK8950" s="8"/>
      <c r="BL8950" s="5"/>
      <c r="BM8950" s="5"/>
      <c r="BN8950" s="5"/>
      <c r="BO8950" s="5"/>
      <c r="BP8950" s="1"/>
      <c r="BQ8950" s="1"/>
      <c r="BR8950" s="1"/>
      <c r="BS8950" s="1"/>
      <c r="BT8950" s="1"/>
      <c r="BU8950" s="4"/>
      <c r="BV8950" s="1"/>
      <c r="BW8950" s="3"/>
      <c r="BX8950" s="4"/>
      <c r="BY8950" s="5"/>
      <c r="BZ8950" s="5"/>
      <c r="CA8950" s="5"/>
      <c r="CB8950" s="5"/>
      <c r="CC8950" s="5"/>
      <c r="CD8950" s="43"/>
    </row>
    <row r="8951" spans="1:82" x14ac:dyDescent="0.25">
      <c r="A8951" s="8"/>
      <c r="B8951" s="5"/>
      <c r="C8951" s="5"/>
      <c r="D8951" s="5"/>
      <c r="E8951" s="5"/>
      <c r="F8951" s="94" t="str">
        <f t="shared" si="1399"/>
        <v/>
      </c>
      <c r="G8951" s="94" t="str">
        <f t="shared" si="1400"/>
        <v/>
      </c>
      <c r="H8951" s="127" t="str">
        <f>IF(A8951&lt;&gt;"",IF(MID(C8951,1,1)="c",$AS$26,IF(MID(C8951,1,1)="r",$AS$41,IF(MID(C8951,1,1)="p",#REF!,#REF!))),"")</f>
        <v/>
      </c>
      <c r="I8951" s="92" t="str">
        <f t="shared" si="1401"/>
        <v/>
      </c>
      <c r="J8951" s="92" t="str">
        <f t="shared" si="1402"/>
        <v/>
      </c>
      <c r="K8951" s="92" t="str">
        <f t="shared" si="1403"/>
        <v/>
      </c>
      <c r="L8951" s="92" t="str">
        <f t="shared" si="1404"/>
        <v/>
      </c>
      <c r="M8951" s="95" t="str">
        <f>IF(A8951&lt;&gt;"",IF(MID(C8951,1,1)="c",SigmaEpsConcrete(I8951,$AN$30:$AN$33,$AR$30:$AR$33,$AS$26,$AS$27,$AS$28,$AQ$20,$AU$19),""),"")</f>
        <v/>
      </c>
      <c r="N8951" s="95" t="str">
        <f>IF(A8951&lt;&gt;"",IF(MID(C8951,1,1)="r",SigmaEpsReinf(J8951,$AS$42:$AS$43,$AS$41,$AS$39,$AS$40,$AQ$38),""),"")</f>
        <v/>
      </c>
      <c r="Q8951" s="92" t="str">
        <f t="shared" si="1406"/>
        <v/>
      </c>
      <c r="R8951" s="92" t="str">
        <f t="shared" si="1407"/>
        <v/>
      </c>
      <c r="U8951" s="5"/>
      <c r="V8951" s="5"/>
      <c r="W8951" s="94" t="str">
        <f t="shared" si="1405"/>
        <v/>
      </c>
      <c r="X8951" s="94" t="str">
        <f t="shared" si="1408"/>
        <v/>
      </c>
      <c r="Y8951" s="5"/>
      <c r="BK8951" s="8"/>
      <c r="BL8951" s="5"/>
      <c r="BM8951" s="5"/>
      <c r="BN8951" s="5"/>
      <c r="BO8951" s="5"/>
      <c r="BP8951" s="1"/>
      <c r="BQ8951" s="1"/>
      <c r="BR8951" s="1"/>
      <c r="BS8951" s="1"/>
      <c r="BT8951" s="1"/>
      <c r="BU8951" s="4"/>
      <c r="BV8951" s="1"/>
      <c r="BW8951" s="3"/>
      <c r="BX8951" s="4"/>
      <c r="BY8951" s="5"/>
      <c r="BZ8951" s="5"/>
      <c r="CA8951" s="5"/>
      <c r="CB8951" s="5"/>
      <c r="CC8951" s="5"/>
      <c r="CD8951" s="43"/>
    </row>
    <row r="8952" spans="1:82" x14ac:dyDescent="0.25">
      <c r="A8952" s="8"/>
      <c r="B8952" s="5"/>
      <c r="C8952" s="5"/>
      <c r="D8952" s="5"/>
      <c r="E8952" s="5"/>
      <c r="F8952" s="94" t="str">
        <f t="shared" si="1399"/>
        <v/>
      </c>
      <c r="G8952" s="94" t="str">
        <f t="shared" si="1400"/>
        <v/>
      </c>
      <c r="H8952" s="127" t="str">
        <f>IF(A8952&lt;&gt;"",IF(MID(C8952,1,1)="c",$AS$26,IF(MID(C8952,1,1)="r",$AS$41,IF(MID(C8952,1,1)="p",#REF!,#REF!))),"")</f>
        <v/>
      </c>
      <c r="I8952" s="92" t="str">
        <f t="shared" si="1401"/>
        <v/>
      </c>
      <c r="J8952" s="92" t="str">
        <f t="shared" si="1402"/>
        <v/>
      </c>
      <c r="K8952" s="92" t="str">
        <f t="shared" si="1403"/>
        <v/>
      </c>
      <c r="L8952" s="92" t="str">
        <f t="shared" si="1404"/>
        <v/>
      </c>
      <c r="M8952" s="95" t="str">
        <f>IF(A8952&lt;&gt;"",IF(MID(C8952,1,1)="c",SigmaEpsConcrete(I8952,$AN$30:$AN$33,$AR$30:$AR$33,$AS$26,$AS$27,$AS$28,$AQ$20,$AU$19),""),"")</f>
        <v/>
      </c>
      <c r="N8952" s="95" t="str">
        <f>IF(A8952&lt;&gt;"",IF(MID(C8952,1,1)="r",SigmaEpsReinf(J8952,$AS$42:$AS$43,$AS$41,$AS$39,$AS$40,$AQ$38),""),"")</f>
        <v/>
      </c>
      <c r="Q8952" s="92" t="str">
        <f t="shared" si="1406"/>
        <v/>
      </c>
      <c r="R8952" s="92" t="str">
        <f t="shared" si="1407"/>
        <v/>
      </c>
      <c r="U8952" s="5"/>
      <c r="V8952" s="5"/>
      <c r="W8952" s="94" t="str">
        <f t="shared" si="1405"/>
        <v/>
      </c>
      <c r="X8952" s="94" t="str">
        <f t="shared" si="1408"/>
        <v/>
      </c>
      <c r="Y8952" s="5"/>
      <c r="BK8952" s="8"/>
      <c r="BL8952" s="5"/>
      <c r="BM8952" s="5"/>
      <c r="BN8952" s="5"/>
      <c r="BO8952" s="5"/>
      <c r="BP8952" s="1"/>
      <c r="BQ8952" s="1"/>
      <c r="BR8952" s="1"/>
      <c r="BS8952" s="1"/>
      <c r="BT8952" s="1"/>
      <c r="BU8952" s="4"/>
      <c r="BV8952" s="1"/>
      <c r="BW8952" s="3"/>
      <c r="BX8952" s="4"/>
      <c r="BY8952" s="5"/>
      <c r="BZ8952" s="5"/>
      <c r="CA8952" s="5"/>
      <c r="CB8952" s="5"/>
      <c r="CC8952" s="5"/>
      <c r="CD8952" s="43"/>
    </row>
    <row r="8953" spans="1:82" x14ac:dyDescent="0.25">
      <c r="A8953" s="8"/>
      <c r="B8953" s="5"/>
      <c r="C8953" s="5"/>
      <c r="D8953" s="5"/>
      <c r="E8953" s="5"/>
      <c r="F8953" s="94" t="str">
        <f t="shared" si="1399"/>
        <v/>
      </c>
      <c r="G8953" s="94" t="str">
        <f t="shared" si="1400"/>
        <v/>
      </c>
      <c r="H8953" s="127" t="str">
        <f>IF(A8953&lt;&gt;"",IF(MID(C8953,1,1)="c",$AS$26,IF(MID(C8953,1,1)="r",$AS$41,IF(MID(C8953,1,1)="p",#REF!,#REF!))),"")</f>
        <v/>
      </c>
      <c r="I8953" s="92" t="str">
        <f t="shared" si="1401"/>
        <v/>
      </c>
      <c r="J8953" s="92" t="str">
        <f t="shared" si="1402"/>
        <v/>
      </c>
      <c r="K8953" s="92" t="str">
        <f t="shared" si="1403"/>
        <v/>
      </c>
      <c r="L8953" s="92" t="str">
        <f t="shared" si="1404"/>
        <v/>
      </c>
      <c r="M8953" s="95" t="str">
        <f>IF(A8953&lt;&gt;"",IF(MID(C8953,1,1)="c",SigmaEpsConcrete(I8953,$AN$30:$AN$33,$AR$30:$AR$33,$AS$26,$AS$27,$AS$28,$AQ$20,$AU$19),""),"")</f>
        <v/>
      </c>
      <c r="N8953" s="95" t="str">
        <f>IF(A8953&lt;&gt;"",IF(MID(C8953,1,1)="r",SigmaEpsReinf(J8953,$AS$42:$AS$43,$AS$41,$AS$39,$AS$40,$AQ$38),""),"")</f>
        <v/>
      </c>
      <c r="Q8953" s="92" t="str">
        <f t="shared" si="1406"/>
        <v/>
      </c>
      <c r="R8953" s="92" t="str">
        <f t="shared" si="1407"/>
        <v/>
      </c>
      <c r="U8953" s="5"/>
      <c r="V8953" s="5"/>
      <c r="W8953" s="94" t="str">
        <f t="shared" si="1405"/>
        <v/>
      </c>
      <c r="X8953" s="94" t="str">
        <f t="shared" si="1408"/>
        <v/>
      </c>
      <c r="Y8953" s="5"/>
      <c r="BK8953" s="8"/>
      <c r="BL8953" s="5"/>
      <c r="BM8953" s="5"/>
      <c r="BN8953" s="5"/>
      <c r="BO8953" s="5"/>
      <c r="BP8953" s="1"/>
      <c r="BQ8953" s="1"/>
      <c r="BR8953" s="1"/>
      <c r="BS8953" s="1"/>
      <c r="BT8953" s="1"/>
      <c r="BU8953" s="4"/>
      <c r="BV8953" s="1"/>
      <c r="BW8953" s="3"/>
      <c r="BX8953" s="4"/>
      <c r="BY8953" s="5"/>
      <c r="BZ8953" s="5"/>
      <c r="CA8953" s="5"/>
      <c r="CB8953" s="5"/>
      <c r="CC8953" s="5"/>
      <c r="CD8953" s="43"/>
    </row>
    <row r="8954" spans="1:82" x14ac:dyDescent="0.25">
      <c r="A8954" s="8"/>
      <c r="B8954" s="5"/>
      <c r="C8954" s="5"/>
      <c r="D8954" s="5"/>
      <c r="E8954" s="5"/>
      <c r="F8954" s="94" t="str">
        <f t="shared" si="1399"/>
        <v/>
      </c>
      <c r="G8954" s="94" t="str">
        <f t="shared" si="1400"/>
        <v/>
      </c>
      <c r="H8954" s="127" t="str">
        <f>IF(A8954&lt;&gt;"",IF(MID(C8954,1,1)="c",$AS$26,IF(MID(C8954,1,1)="r",$AS$41,IF(MID(C8954,1,1)="p",#REF!,#REF!))),"")</f>
        <v/>
      </c>
      <c r="I8954" s="92" t="str">
        <f t="shared" si="1401"/>
        <v/>
      </c>
      <c r="J8954" s="92" t="str">
        <f t="shared" si="1402"/>
        <v/>
      </c>
      <c r="K8954" s="92" t="str">
        <f t="shared" si="1403"/>
        <v/>
      </c>
      <c r="L8954" s="92" t="str">
        <f t="shared" si="1404"/>
        <v/>
      </c>
      <c r="M8954" s="95" t="str">
        <f>IF(A8954&lt;&gt;"",IF(MID(C8954,1,1)="c",SigmaEpsConcrete(I8954,$AN$30:$AN$33,$AR$30:$AR$33,$AS$26,$AS$27,$AS$28,$AQ$20,$AU$19),""),"")</f>
        <v/>
      </c>
      <c r="N8954" s="95" t="str">
        <f>IF(A8954&lt;&gt;"",IF(MID(C8954,1,1)="r",SigmaEpsReinf(J8954,$AS$42:$AS$43,$AS$41,$AS$39,$AS$40,$AQ$38),""),"")</f>
        <v/>
      </c>
      <c r="Q8954" s="92" t="str">
        <f t="shared" si="1406"/>
        <v/>
      </c>
      <c r="R8954" s="92" t="str">
        <f t="shared" si="1407"/>
        <v/>
      </c>
      <c r="U8954" s="5"/>
      <c r="V8954" s="5"/>
      <c r="W8954" s="94" t="str">
        <f t="shared" si="1405"/>
        <v/>
      </c>
      <c r="X8954" s="94" t="str">
        <f t="shared" si="1408"/>
        <v/>
      </c>
      <c r="Y8954" s="5"/>
      <c r="BK8954" s="8"/>
      <c r="BL8954" s="5"/>
      <c r="BM8954" s="5"/>
      <c r="BN8954" s="5"/>
      <c r="BO8954" s="5"/>
      <c r="BP8954" s="1"/>
      <c r="BQ8954" s="1"/>
      <c r="BR8954" s="1"/>
      <c r="BS8954" s="1"/>
      <c r="BT8954" s="1"/>
      <c r="BU8954" s="4"/>
      <c r="BV8954" s="1"/>
      <c r="BW8954" s="3"/>
      <c r="BX8954" s="4"/>
      <c r="BY8954" s="5"/>
      <c r="BZ8954" s="5"/>
      <c r="CA8954" s="5"/>
      <c r="CB8954" s="5"/>
      <c r="CC8954" s="5"/>
      <c r="CD8954" s="43"/>
    </row>
    <row r="8955" spans="1:82" x14ac:dyDescent="0.25">
      <c r="A8955" s="8"/>
      <c r="B8955" s="5"/>
      <c r="C8955" s="5"/>
      <c r="D8955" s="5"/>
      <c r="E8955" s="5"/>
      <c r="F8955" s="94" t="str">
        <f t="shared" si="1399"/>
        <v/>
      </c>
      <c r="G8955" s="94" t="str">
        <f t="shared" si="1400"/>
        <v/>
      </c>
      <c r="H8955" s="127" t="str">
        <f>IF(A8955&lt;&gt;"",IF(MID(C8955,1,1)="c",$AS$26,IF(MID(C8955,1,1)="r",$AS$41,IF(MID(C8955,1,1)="p",#REF!,#REF!))),"")</f>
        <v/>
      </c>
      <c r="I8955" s="92" t="str">
        <f t="shared" si="1401"/>
        <v/>
      </c>
      <c r="J8955" s="92" t="str">
        <f t="shared" si="1402"/>
        <v/>
      </c>
      <c r="K8955" s="92" t="str">
        <f t="shared" si="1403"/>
        <v/>
      </c>
      <c r="L8955" s="92" t="str">
        <f t="shared" si="1404"/>
        <v/>
      </c>
      <c r="M8955" s="95" t="str">
        <f>IF(A8955&lt;&gt;"",IF(MID(C8955,1,1)="c",SigmaEpsConcrete(I8955,$AN$30:$AN$33,$AR$30:$AR$33,$AS$26,$AS$27,$AS$28,$AQ$20,$AU$19),""),"")</f>
        <v/>
      </c>
      <c r="N8955" s="95" t="str">
        <f>IF(A8955&lt;&gt;"",IF(MID(C8955,1,1)="r",SigmaEpsReinf(J8955,$AS$42:$AS$43,$AS$41,$AS$39,$AS$40,$AQ$38),""),"")</f>
        <v/>
      </c>
      <c r="Q8955" s="92" t="str">
        <f t="shared" si="1406"/>
        <v/>
      </c>
      <c r="R8955" s="92" t="str">
        <f t="shared" si="1407"/>
        <v/>
      </c>
      <c r="U8955" s="5"/>
      <c r="V8955" s="5"/>
      <c r="W8955" s="94" t="str">
        <f t="shared" si="1405"/>
        <v/>
      </c>
      <c r="X8955" s="94" t="str">
        <f t="shared" si="1408"/>
        <v/>
      </c>
      <c r="Y8955" s="5"/>
      <c r="BK8955" s="8"/>
      <c r="BL8955" s="5"/>
      <c r="BM8955" s="5"/>
      <c r="BN8955" s="5"/>
      <c r="BO8955" s="5"/>
      <c r="BP8955" s="1"/>
      <c r="BQ8955" s="1"/>
      <c r="BR8955" s="1"/>
      <c r="BS8955" s="1"/>
      <c r="BT8955" s="1"/>
      <c r="BU8955" s="4"/>
      <c r="BV8955" s="1"/>
      <c r="BW8955" s="3"/>
      <c r="BX8955" s="4"/>
      <c r="BY8955" s="5"/>
      <c r="BZ8955" s="5"/>
      <c r="CA8955" s="5"/>
      <c r="CB8955" s="5"/>
      <c r="CC8955" s="5"/>
      <c r="CD8955" s="43"/>
    </row>
    <row r="8956" spans="1:82" x14ac:dyDescent="0.25">
      <c r="A8956" s="8"/>
      <c r="B8956" s="5"/>
      <c r="C8956" s="5"/>
      <c r="D8956" s="5"/>
      <c r="E8956" s="5"/>
      <c r="F8956" s="94" t="str">
        <f t="shared" si="1399"/>
        <v/>
      </c>
      <c r="G8956" s="94" t="str">
        <f t="shared" si="1400"/>
        <v/>
      </c>
      <c r="H8956" s="127" t="str">
        <f>IF(A8956&lt;&gt;"",IF(MID(C8956,1,1)="c",$AS$26,IF(MID(C8956,1,1)="r",$AS$41,IF(MID(C8956,1,1)="p",#REF!,#REF!))),"")</f>
        <v/>
      </c>
      <c r="I8956" s="92" t="str">
        <f t="shared" si="1401"/>
        <v/>
      </c>
      <c r="J8956" s="92" t="str">
        <f t="shared" si="1402"/>
        <v/>
      </c>
      <c r="K8956" s="92" t="str">
        <f t="shared" si="1403"/>
        <v/>
      </c>
      <c r="L8956" s="92" t="str">
        <f t="shared" si="1404"/>
        <v/>
      </c>
      <c r="M8956" s="95" t="str">
        <f>IF(A8956&lt;&gt;"",IF(MID(C8956,1,1)="c",SigmaEpsConcrete(I8956,$AN$30:$AN$33,$AR$30:$AR$33,$AS$26,$AS$27,$AS$28,$AQ$20,$AU$19),""),"")</f>
        <v/>
      </c>
      <c r="N8956" s="95" t="str">
        <f>IF(A8956&lt;&gt;"",IF(MID(C8956,1,1)="r",SigmaEpsReinf(J8956,$AS$42:$AS$43,$AS$41,$AS$39,$AS$40,$AQ$38),""),"")</f>
        <v/>
      </c>
      <c r="Q8956" s="92" t="str">
        <f t="shared" si="1406"/>
        <v/>
      </c>
      <c r="R8956" s="92" t="str">
        <f t="shared" si="1407"/>
        <v/>
      </c>
      <c r="U8956" s="5"/>
      <c r="V8956" s="5"/>
      <c r="W8956" s="94" t="str">
        <f t="shared" si="1405"/>
        <v/>
      </c>
      <c r="X8956" s="94" t="str">
        <f t="shared" si="1408"/>
        <v/>
      </c>
      <c r="Y8956" s="5"/>
      <c r="BK8956" s="8"/>
      <c r="BL8956" s="5"/>
      <c r="BM8956" s="5"/>
      <c r="BN8956" s="5"/>
      <c r="BO8956" s="5"/>
      <c r="BP8956" s="1"/>
      <c r="BQ8956" s="1"/>
      <c r="BR8956" s="1"/>
      <c r="BS8956" s="1"/>
      <c r="BT8956" s="1"/>
      <c r="BU8956" s="4"/>
      <c r="BV8956" s="1"/>
      <c r="BW8956" s="3"/>
      <c r="BX8956" s="4"/>
      <c r="BY8956" s="5"/>
      <c r="BZ8956" s="5"/>
      <c r="CA8956" s="5"/>
      <c r="CB8956" s="5"/>
      <c r="CC8956" s="5"/>
      <c r="CD8956" s="43"/>
    </row>
    <row r="8957" spans="1:82" x14ac:dyDescent="0.25">
      <c r="A8957" s="8"/>
      <c r="B8957" s="5"/>
      <c r="C8957" s="5"/>
      <c r="D8957" s="5"/>
      <c r="E8957" s="5"/>
      <c r="F8957" s="94" t="str">
        <f t="shared" si="1399"/>
        <v/>
      </c>
      <c r="G8957" s="94" t="str">
        <f t="shared" si="1400"/>
        <v/>
      </c>
      <c r="H8957" s="127" t="str">
        <f>IF(A8957&lt;&gt;"",IF(MID(C8957,1,1)="c",$AS$26,IF(MID(C8957,1,1)="r",$AS$41,IF(MID(C8957,1,1)="p",#REF!,#REF!))),"")</f>
        <v/>
      </c>
      <c r="I8957" s="92" t="str">
        <f t="shared" si="1401"/>
        <v/>
      </c>
      <c r="J8957" s="92" t="str">
        <f t="shared" si="1402"/>
        <v/>
      </c>
      <c r="K8957" s="92" t="str">
        <f t="shared" si="1403"/>
        <v/>
      </c>
      <c r="L8957" s="92" t="str">
        <f t="shared" si="1404"/>
        <v/>
      </c>
      <c r="M8957" s="95" t="str">
        <f>IF(A8957&lt;&gt;"",IF(MID(C8957,1,1)="c",SigmaEpsConcrete(I8957,$AN$30:$AN$33,$AR$30:$AR$33,$AS$26,$AS$27,$AS$28,$AQ$20,$AU$19),""),"")</f>
        <v/>
      </c>
      <c r="N8957" s="95" t="str">
        <f>IF(A8957&lt;&gt;"",IF(MID(C8957,1,1)="r",SigmaEpsReinf(J8957,$AS$42:$AS$43,$AS$41,$AS$39,$AS$40,$AQ$38),""),"")</f>
        <v/>
      </c>
      <c r="Q8957" s="92" t="str">
        <f t="shared" si="1406"/>
        <v/>
      </c>
      <c r="R8957" s="92" t="str">
        <f t="shared" si="1407"/>
        <v/>
      </c>
      <c r="U8957" s="5"/>
      <c r="V8957" s="5"/>
      <c r="W8957" s="94" t="str">
        <f t="shared" si="1405"/>
        <v/>
      </c>
      <c r="X8957" s="94" t="str">
        <f t="shared" si="1408"/>
        <v/>
      </c>
      <c r="Y8957" s="5"/>
      <c r="BK8957" s="8"/>
      <c r="BL8957" s="5"/>
      <c r="BM8957" s="5"/>
      <c r="BN8957" s="5"/>
      <c r="BO8957" s="5"/>
      <c r="BP8957" s="1"/>
      <c r="BQ8957" s="1"/>
      <c r="BR8957" s="1"/>
      <c r="BS8957" s="1"/>
      <c r="BT8957" s="1"/>
      <c r="BU8957" s="4"/>
      <c r="BV8957" s="1"/>
      <c r="BW8957" s="3"/>
      <c r="BX8957" s="4"/>
      <c r="BY8957" s="5"/>
      <c r="BZ8957" s="5"/>
      <c r="CA8957" s="5"/>
      <c r="CB8957" s="5"/>
      <c r="CC8957" s="5"/>
      <c r="CD8957" s="43"/>
    </row>
    <row r="8958" spans="1:82" x14ac:dyDescent="0.25">
      <c r="A8958" s="8"/>
      <c r="B8958" s="5"/>
      <c r="C8958" s="5"/>
      <c r="D8958" s="5"/>
      <c r="E8958" s="5"/>
      <c r="F8958" s="94" t="str">
        <f t="shared" si="1399"/>
        <v/>
      </c>
      <c r="G8958" s="94" t="str">
        <f t="shared" si="1400"/>
        <v/>
      </c>
      <c r="H8958" s="127" t="str">
        <f>IF(A8958&lt;&gt;"",IF(MID(C8958,1,1)="c",$AS$26,IF(MID(C8958,1,1)="r",$AS$41,IF(MID(C8958,1,1)="p",#REF!,#REF!))),"")</f>
        <v/>
      </c>
      <c r="I8958" s="92" t="str">
        <f t="shared" si="1401"/>
        <v/>
      </c>
      <c r="J8958" s="92" t="str">
        <f t="shared" si="1402"/>
        <v/>
      </c>
      <c r="K8958" s="92" t="str">
        <f t="shared" si="1403"/>
        <v/>
      </c>
      <c r="L8958" s="92" t="str">
        <f t="shared" si="1404"/>
        <v/>
      </c>
      <c r="M8958" s="95" t="str">
        <f>IF(A8958&lt;&gt;"",IF(MID(C8958,1,1)="c",SigmaEpsConcrete(I8958,$AN$30:$AN$33,$AR$30:$AR$33,$AS$26,$AS$27,$AS$28,$AQ$20,$AU$19),""),"")</f>
        <v/>
      </c>
      <c r="N8958" s="95" t="str">
        <f>IF(A8958&lt;&gt;"",IF(MID(C8958,1,1)="r",SigmaEpsReinf(J8958,$AS$42:$AS$43,$AS$41,$AS$39,$AS$40,$AQ$38),""),"")</f>
        <v/>
      </c>
      <c r="Q8958" s="92" t="str">
        <f t="shared" si="1406"/>
        <v/>
      </c>
      <c r="R8958" s="92" t="str">
        <f t="shared" si="1407"/>
        <v/>
      </c>
      <c r="U8958" s="5"/>
      <c r="V8958" s="5"/>
      <c r="W8958" s="94" t="str">
        <f t="shared" si="1405"/>
        <v/>
      </c>
      <c r="X8958" s="94" t="str">
        <f t="shared" si="1408"/>
        <v/>
      </c>
      <c r="Y8958" s="5"/>
      <c r="BK8958" s="8"/>
      <c r="BL8958" s="5"/>
      <c r="BM8958" s="5"/>
      <c r="BN8958" s="5"/>
      <c r="BO8958" s="5"/>
      <c r="BP8958" s="1"/>
      <c r="BQ8958" s="1"/>
      <c r="BR8958" s="1"/>
      <c r="BS8958" s="1"/>
      <c r="BT8958" s="1"/>
      <c r="BU8958" s="4"/>
      <c r="BV8958" s="1"/>
      <c r="BW8958" s="3"/>
      <c r="BX8958" s="4"/>
      <c r="BY8958" s="5"/>
      <c r="BZ8958" s="5"/>
      <c r="CA8958" s="5"/>
      <c r="CB8958" s="5"/>
      <c r="CC8958" s="5"/>
      <c r="CD8958" s="43"/>
    </row>
    <row r="8959" spans="1:82" x14ac:dyDescent="0.25">
      <c r="A8959" s="8"/>
      <c r="B8959" s="5"/>
      <c r="C8959" s="5"/>
      <c r="D8959" s="5"/>
      <c r="E8959" s="5"/>
      <c r="F8959" s="94" t="str">
        <f t="shared" si="1399"/>
        <v/>
      </c>
      <c r="G8959" s="94" t="str">
        <f t="shared" si="1400"/>
        <v/>
      </c>
      <c r="H8959" s="127" t="str">
        <f>IF(A8959&lt;&gt;"",IF(MID(C8959,1,1)="c",$AS$26,IF(MID(C8959,1,1)="r",$AS$41,IF(MID(C8959,1,1)="p",#REF!,#REF!))),"")</f>
        <v/>
      </c>
      <c r="I8959" s="92" t="str">
        <f t="shared" si="1401"/>
        <v/>
      </c>
      <c r="J8959" s="92" t="str">
        <f t="shared" si="1402"/>
        <v/>
      </c>
      <c r="K8959" s="92" t="str">
        <f t="shared" si="1403"/>
        <v/>
      </c>
      <c r="L8959" s="92" t="str">
        <f t="shared" si="1404"/>
        <v/>
      </c>
      <c r="M8959" s="95" t="str">
        <f>IF(A8959&lt;&gt;"",IF(MID(C8959,1,1)="c",SigmaEpsConcrete(I8959,$AN$30:$AN$33,$AR$30:$AR$33,$AS$26,$AS$27,$AS$28,$AQ$20,$AU$19),""),"")</f>
        <v/>
      </c>
      <c r="N8959" s="95" t="str">
        <f>IF(A8959&lt;&gt;"",IF(MID(C8959,1,1)="r",SigmaEpsReinf(J8959,$AS$42:$AS$43,$AS$41,$AS$39,$AS$40,$AQ$38),""),"")</f>
        <v/>
      </c>
      <c r="Q8959" s="92" t="str">
        <f t="shared" si="1406"/>
        <v/>
      </c>
      <c r="R8959" s="92" t="str">
        <f t="shared" si="1407"/>
        <v/>
      </c>
      <c r="U8959" s="5"/>
      <c r="V8959" s="5"/>
      <c r="W8959" s="94" t="str">
        <f t="shared" si="1405"/>
        <v/>
      </c>
      <c r="X8959" s="94" t="str">
        <f t="shared" si="1408"/>
        <v/>
      </c>
      <c r="Y8959" s="5"/>
      <c r="BK8959" s="8"/>
      <c r="BL8959" s="5"/>
      <c r="BM8959" s="5"/>
      <c r="BN8959" s="5"/>
      <c r="BO8959" s="5"/>
      <c r="BP8959" s="1"/>
      <c r="BQ8959" s="1"/>
      <c r="BR8959" s="1"/>
      <c r="BS8959" s="1"/>
      <c r="BT8959" s="1"/>
      <c r="BU8959" s="4"/>
      <c r="BV8959" s="1"/>
      <c r="BW8959" s="3"/>
      <c r="BX8959" s="4"/>
      <c r="BY8959" s="5"/>
      <c r="BZ8959" s="5"/>
      <c r="CA8959" s="5"/>
      <c r="CB8959" s="5"/>
      <c r="CC8959" s="5"/>
      <c r="CD8959" s="43"/>
    </row>
    <row r="8960" spans="1:82" x14ac:dyDescent="0.25">
      <c r="A8960" s="8"/>
      <c r="B8960" s="5"/>
      <c r="C8960" s="5"/>
      <c r="D8960" s="5"/>
      <c r="E8960" s="5"/>
      <c r="F8960" s="94" t="str">
        <f t="shared" si="1399"/>
        <v/>
      </c>
      <c r="G8960" s="94" t="str">
        <f t="shared" si="1400"/>
        <v/>
      </c>
      <c r="H8960" s="127" t="str">
        <f>IF(A8960&lt;&gt;"",IF(MID(C8960,1,1)="c",$AS$26,IF(MID(C8960,1,1)="r",$AS$41,IF(MID(C8960,1,1)="p",#REF!,#REF!))),"")</f>
        <v/>
      </c>
      <c r="I8960" s="92" t="str">
        <f t="shared" si="1401"/>
        <v/>
      </c>
      <c r="J8960" s="92" t="str">
        <f t="shared" si="1402"/>
        <v/>
      </c>
      <c r="K8960" s="92" t="str">
        <f t="shared" si="1403"/>
        <v/>
      </c>
      <c r="L8960" s="92" t="str">
        <f t="shared" si="1404"/>
        <v/>
      </c>
      <c r="M8960" s="95" t="str">
        <f>IF(A8960&lt;&gt;"",IF(MID(C8960,1,1)="c",SigmaEpsConcrete(I8960,$AN$30:$AN$33,$AR$30:$AR$33,$AS$26,$AS$27,$AS$28,$AQ$20,$AU$19),""),"")</f>
        <v/>
      </c>
      <c r="N8960" s="95" t="str">
        <f>IF(A8960&lt;&gt;"",IF(MID(C8960,1,1)="r",SigmaEpsReinf(J8960,$AS$42:$AS$43,$AS$41,$AS$39,$AS$40,$AQ$38),""),"")</f>
        <v/>
      </c>
      <c r="Q8960" s="92" t="str">
        <f t="shared" si="1406"/>
        <v/>
      </c>
      <c r="R8960" s="92" t="str">
        <f t="shared" si="1407"/>
        <v/>
      </c>
      <c r="U8960" s="5"/>
      <c r="V8960" s="5"/>
      <c r="W8960" s="94" t="str">
        <f t="shared" si="1405"/>
        <v/>
      </c>
      <c r="X8960" s="94" t="str">
        <f t="shared" si="1408"/>
        <v/>
      </c>
      <c r="Y8960" s="5"/>
      <c r="BK8960" s="8"/>
      <c r="BL8960" s="5"/>
      <c r="BM8960" s="5"/>
      <c r="BN8960" s="5"/>
      <c r="BO8960" s="5"/>
      <c r="BP8960" s="1"/>
      <c r="BQ8960" s="1"/>
      <c r="BR8960" s="1"/>
      <c r="BS8960" s="1"/>
      <c r="BT8960" s="1"/>
      <c r="BU8960" s="4"/>
      <c r="BV8960" s="1"/>
      <c r="BW8960" s="3"/>
      <c r="BX8960" s="4"/>
      <c r="BY8960" s="5"/>
      <c r="BZ8960" s="5"/>
      <c r="CA8960" s="5"/>
      <c r="CB8960" s="5"/>
      <c r="CC8960" s="5"/>
      <c r="CD8960" s="43"/>
    </row>
    <row r="8961" spans="1:82" x14ac:dyDescent="0.25">
      <c r="A8961" s="8"/>
      <c r="B8961" s="5"/>
      <c r="C8961" s="5"/>
      <c r="D8961" s="5"/>
      <c r="E8961" s="5"/>
      <c r="F8961" s="94" t="str">
        <f t="shared" si="1399"/>
        <v/>
      </c>
      <c r="G8961" s="94" t="str">
        <f t="shared" si="1400"/>
        <v/>
      </c>
      <c r="H8961" s="127" t="str">
        <f>IF(A8961&lt;&gt;"",IF(MID(C8961,1,1)="c",$AS$26,IF(MID(C8961,1,1)="r",$AS$41,IF(MID(C8961,1,1)="p",#REF!,#REF!))),"")</f>
        <v/>
      </c>
      <c r="I8961" s="92" t="str">
        <f t="shared" si="1401"/>
        <v/>
      </c>
      <c r="J8961" s="92" t="str">
        <f t="shared" si="1402"/>
        <v/>
      </c>
      <c r="K8961" s="92" t="str">
        <f t="shared" si="1403"/>
        <v/>
      </c>
      <c r="L8961" s="92" t="str">
        <f t="shared" si="1404"/>
        <v/>
      </c>
      <c r="M8961" s="95" t="str">
        <f>IF(A8961&lt;&gt;"",IF(MID(C8961,1,1)="c",SigmaEpsConcrete(I8961,$AN$30:$AN$33,$AR$30:$AR$33,$AS$26,$AS$27,$AS$28,$AQ$20,$AU$19),""),"")</f>
        <v/>
      </c>
      <c r="N8961" s="95" t="str">
        <f>IF(A8961&lt;&gt;"",IF(MID(C8961,1,1)="r",SigmaEpsReinf(J8961,$AS$42:$AS$43,$AS$41,$AS$39,$AS$40,$AQ$38),""),"")</f>
        <v/>
      </c>
      <c r="Q8961" s="92" t="str">
        <f t="shared" si="1406"/>
        <v/>
      </c>
      <c r="R8961" s="92" t="str">
        <f t="shared" si="1407"/>
        <v/>
      </c>
      <c r="U8961" s="5"/>
      <c r="V8961" s="5"/>
      <c r="W8961" s="94" t="str">
        <f t="shared" si="1405"/>
        <v/>
      </c>
      <c r="X8961" s="94" t="str">
        <f t="shared" si="1408"/>
        <v/>
      </c>
      <c r="Y8961" s="5"/>
      <c r="BK8961" s="8"/>
      <c r="BL8961" s="5"/>
      <c r="BM8961" s="5"/>
      <c r="BN8961" s="5"/>
      <c r="BO8961" s="5"/>
      <c r="BP8961" s="1"/>
      <c r="BQ8961" s="1"/>
      <c r="BR8961" s="1"/>
      <c r="BS8961" s="1"/>
      <c r="BT8961" s="1"/>
      <c r="BU8961" s="4"/>
      <c r="BV8961" s="1"/>
      <c r="BW8961" s="3"/>
      <c r="BX8961" s="4"/>
      <c r="BY8961" s="5"/>
      <c r="BZ8961" s="5"/>
      <c r="CA8961" s="5"/>
      <c r="CB8961" s="5"/>
      <c r="CC8961" s="5"/>
      <c r="CD8961" s="43"/>
    </row>
    <row r="8962" spans="1:82" x14ac:dyDescent="0.25">
      <c r="A8962" s="8"/>
      <c r="B8962" s="5"/>
      <c r="C8962" s="5"/>
      <c r="D8962" s="5"/>
      <c r="E8962" s="5"/>
      <c r="F8962" s="94" t="str">
        <f t="shared" si="1399"/>
        <v/>
      </c>
      <c r="G8962" s="94" t="str">
        <f t="shared" si="1400"/>
        <v/>
      </c>
      <c r="H8962" s="127" t="str">
        <f>IF(A8962&lt;&gt;"",IF(MID(C8962,1,1)="c",$AS$26,IF(MID(C8962,1,1)="r",$AS$41,IF(MID(C8962,1,1)="p",#REF!,#REF!))),"")</f>
        <v/>
      </c>
      <c r="I8962" s="92" t="str">
        <f t="shared" si="1401"/>
        <v/>
      </c>
      <c r="J8962" s="92" t="str">
        <f t="shared" si="1402"/>
        <v/>
      </c>
      <c r="K8962" s="92" t="str">
        <f t="shared" si="1403"/>
        <v/>
      </c>
      <c r="L8962" s="92" t="str">
        <f t="shared" si="1404"/>
        <v/>
      </c>
      <c r="M8962" s="95" t="str">
        <f>IF(A8962&lt;&gt;"",IF(MID(C8962,1,1)="c",SigmaEpsConcrete(I8962,$AN$30:$AN$33,$AR$30:$AR$33,$AS$26,$AS$27,$AS$28,$AQ$20,$AU$19),""),"")</f>
        <v/>
      </c>
      <c r="N8962" s="95" t="str">
        <f>IF(A8962&lt;&gt;"",IF(MID(C8962,1,1)="r",SigmaEpsReinf(J8962,$AS$42:$AS$43,$AS$41,$AS$39,$AS$40,$AQ$38),""),"")</f>
        <v/>
      </c>
      <c r="Q8962" s="92" t="str">
        <f t="shared" si="1406"/>
        <v/>
      </c>
      <c r="R8962" s="92" t="str">
        <f t="shared" si="1407"/>
        <v/>
      </c>
      <c r="U8962" s="5"/>
      <c r="V8962" s="5"/>
      <c r="W8962" s="94" t="str">
        <f t="shared" si="1405"/>
        <v/>
      </c>
      <c r="X8962" s="94" t="str">
        <f t="shared" si="1408"/>
        <v/>
      </c>
      <c r="Y8962" s="5"/>
      <c r="BK8962" s="8"/>
      <c r="BL8962" s="5"/>
      <c r="BM8962" s="5"/>
      <c r="BN8962" s="5"/>
      <c r="BO8962" s="5"/>
      <c r="BP8962" s="1"/>
      <c r="BQ8962" s="1"/>
      <c r="BR8962" s="1"/>
      <c r="BS8962" s="1"/>
      <c r="BT8962" s="1"/>
      <c r="BU8962" s="4"/>
      <c r="BV8962" s="1"/>
      <c r="BW8962" s="3"/>
      <c r="BX8962" s="4"/>
      <c r="BY8962" s="5"/>
      <c r="BZ8962" s="5"/>
      <c r="CA8962" s="5"/>
      <c r="CB8962" s="5"/>
      <c r="CC8962" s="5"/>
      <c r="CD8962" s="43"/>
    </row>
    <row r="8963" spans="1:82" x14ac:dyDescent="0.25">
      <c r="A8963" s="8"/>
      <c r="B8963" s="5"/>
      <c r="C8963" s="5"/>
      <c r="D8963" s="5"/>
      <c r="E8963" s="5"/>
      <c r="F8963" s="94" t="str">
        <f t="shared" si="1399"/>
        <v/>
      </c>
      <c r="G8963" s="94" t="str">
        <f t="shared" si="1400"/>
        <v/>
      </c>
      <c r="H8963" s="127" t="str">
        <f>IF(A8963&lt;&gt;"",IF(MID(C8963,1,1)="c",$AS$26,IF(MID(C8963,1,1)="r",$AS$41,IF(MID(C8963,1,1)="p",#REF!,#REF!))),"")</f>
        <v/>
      </c>
      <c r="I8963" s="92" t="str">
        <f t="shared" si="1401"/>
        <v/>
      </c>
      <c r="J8963" s="92" t="str">
        <f t="shared" si="1402"/>
        <v/>
      </c>
      <c r="K8963" s="92" t="str">
        <f t="shared" si="1403"/>
        <v/>
      </c>
      <c r="L8963" s="92" t="str">
        <f t="shared" si="1404"/>
        <v/>
      </c>
      <c r="M8963" s="95" t="str">
        <f>IF(A8963&lt;&gt;"",IF(MID(C8963,1,1)="c",SigmaEpsConcrete(I8963,$AN$30:$AN$33,$AR$30:$AR$33,$AS$26,$AS$27,$AS$28,$AQ$20,$AU$19),""),"")</f>
        <v/>
      </c>
      <c r="N8963" s="95" t="str">
        <f>IF(A8963&lt;&gt;"",IF(MID(C8963,1,1)="r",SigmaEpsReinf(J8963,$AS$42:$AS$43,$AS$41,$AS$39,$AS$40,$AQ$38),""),"")</f>
        <v/>
      </c>
      <c r="Q8963" s="92" t="str">
        <f t="shared" si="1406"/>
        <v/>
      </c>
      <c r="R8963" s="92" t="str">
        <f t="shared" si="1407"/>
        <v/>
      </c>
      <c r="U8963" s="5"/>
      <c r="V8963" s="5"/>
      <c r="W8963" s="94" t="str">
        <f t="shared" si="1405"/>
        <v/>
      </c>
      <c r="X8963" s="94" t="str">
        <f t="shared" si="1408"/>
        <v/>
      </c>
      <c r="Y8963" s="5"/>
      <c r="BK8963" s="8"/>
      <c r="BL8963" s="5"/>
      <c r="BM8963" s="5"/>
      <c r="BN8963" s="5"/>
      <c r="BO8963" s="5"/>
      <c r="BP8963" s="1"/>
      <c r="BQ8963" s="1"/>
      <c r="BR8963" s="1"/>
      <c r="BS8963" s="1"/>
      <c r="BT8963" s="1"/>
      <c r="BU8963" s="4"/>
      <c r="BV8963" s="1"/>
      <c r="BW8963" s="3"/>
      <c r="BX8963" s="4"/>
      <c r="BY8963" s="5"/>
      <c r="BZ8963" s="5"/>
      <c r="CA8963" s="5"/>
      <c r="CB8963" s="5"/>
      <c r="CC8963" s="5"/>
      <c r="CD8963" s="43"/>
    </row>
    <row r="8964" spans="1:82" x14ac:dyDescent="0.25">
      <c r="A8964" s="8"/>
      <c r="B8964" s="5"/>
      <c r="C8964" s="5"/>
      <c r="D8964" s="5"/>
      <c r="E8964" s="5"/>
      <c r="F8964" s="94" t="str">
        <f t="shared" si="1399"/>
        <v/>
      </c>
      <c r="G8964" s="94" t="str">
        <f t="shared" si="1400"/>
        <v/>
      </c>
      <c r="H8964" s="127" t="str">
        <f>IF(A8964&lt;&gt;"",IF(MID(C8964,1,1)="c",$AS$26,IF(MID(C8964,1,1)="r",$AS$41,IF(MID(C8964,1,1)="p",#REF!,#REF!))),"")</f>
        <v/>
      </c>
      <c r="I8964" s="92" t="str">
        <f t="shared" si="1401"/>
        <v/>
      </c>
      <c r="J8964" s="92" t="str">
        <f t="shared" si="1402"/>
        <v/>
      </c>
      <c r="K8964" s="92" t="str">
        <f t="shared" si="1403"/>
        <v/>
      </c>
      <c r="L8964" s="92" t="str">
        <f t="shared" si="1404"/>
        <v/>
      </c>
      <c r="M8964" s="95" t="str">
        <f>IF(A8964&lt;&gt;"",IF(MID(C8964,1,1)="c",SigmaEpsConcrete(I8964,$AN$30:$AN$33,$AR$30:$AR$33,$AS$26,$AS$27,$AS$28,$AQ$20,$AU$19),""),"")</f>
        <v/>
      </c>
      <c r="N8964" s="95" t="str">
        <f>IF(A8964&lt;&gt;"",IF(MID(C8964,1,1)="r",SigmaEpsReinf(J8964,$AS$42:$AS$43,$AS$41,$AS$39,$AS$40,$AQ$38),""),"")</f>
        <v/>
      </c>
      <c r="Q8964" s="92" t="str">
        <f t="shared" si="1406"/>
        <v/>
      </c>
      <c r="R8964" s="92" t="str">
        <f t="shared" si="1407"/>
        <v/>
      </c>
      <c r="U8964" s="5"/>
      <c r="V8964" s="5"/>
      <c r="W8964" s="94" t="str">
        <f t="shared" si="1405"/>
        <v/>
      </c>
      <c r="X8964" s="94" t="str">
        <f t="shared" si="1408"/>
        <v/>
      </c>
      <c r="Y8964" s="5"/>
      <c r="BK8964" s="8"/>
      <c r="BL8964" s="5"/>
      <c r="BM8964" s="5"/>
      <c r="BN8964" s="5"/>
      <c r="BO8964" s="5"/>
      <c r="BP8964" s="1"/>
      <c r="BQ8964" s="1"/>
      <c r="BR8964" s="1"/>
      <c r="BS8964" s="1"/>
      <c r="BT8964" s="1"/>
      <c r="BU8964" s="4"/>
      <c r="BV8964" s="1"/>
      <c r="BW8964" s="3"/>
      <c r="BX8964" s="4"/>
      <c r="BY8964" s="5"/>
      <c r="BZ8964" s="5"/>
      <c r="CA8964" s="5"/>
      <c r="CB8964" s="5"/>
      <c r="CC8964" s="5"/>
      <c r="CD8964" s="43"/>
    </row>
    <row r="8965" spans="1:82" x14ac:dyDescent="0.25">
      <c r="A8965" s="8"/>
      <c r="B8965" s="5"/>
      <c r="C8965" s="5"/>
      <c r="D8965" s="5"/>
      <c r="E8965" s="5"/>
      <c r="F8965" s="94" t="str">
        <f t="shared" si="1399"/>
        <v/>
      </c>
      <c r="G8965" s="94" t="str">
        <f t="shared" si="1400"/>
        <v/>
      </c>
      <c r="H8965" s="127" t="str">
        <f>IF(A8965&lt;&gt;"",IF(MID(C8965,1,1)="c",$AS$26,IF(MID(C8965,1,1)="r",$AS$41,IF(MID(C8965,1,1)="p",#REF!,#REF!))),"")</f>
        <v/>
      </c>
      <c r="I8965" s="92" t="str">
        <f t="shared" si="1401"/>
        <v/>
      </c>
      <c r="J8965" s="92" t="str">
        <f t="shared" si="1402"/>
        <v/>
      </c>
      <c r="K8965" s="92" t="str">
        <f t="shared" si="1403"/>
        <v/>
      </c>
      <c r="L8965" s="92" t="str">
        <f t="shared" si="1404"/>
        <v/>
      </c>
      <c r="M8965" s="95" t="str">
        <f>IF(A8965&lt;&gt;"",IF(MID(C8965,1,1)="c",SigmaEpsConcrete(I8965,$AN$30:$AN$33,$AR$30:$AR$33,$AS$26,$AS$27,$AS$28,$AQ$20,$AU$19),""),"")</f>
        <v/>
      </c>
      <c r="N8965" s="95" t="str">
        <f>IF(A8965&lt;&gt;"",IF(MID(C8965,1,1)="r",SigmaEpsReinf(J8965,$AS$42:$AS$43,$AS$41,$AS$39,$AS$40,$AQ$38),""),"")</f>
        <v/>
      </c>
      <c r="Q8965" s="92" t="str">
        <f t="shared" si="1406"/>
        <v/>
      </c>
      <c r="R8965" s="92" t="str">
        <f t="shared" si="1407"/>
        <v/>
      </c>
      <c r="U8965" s="5"/>
      <c r="V8965" s="5"/>
      <c r="W8965" s="94" t="str">
        <f t="shared" si="1405"/>
        <v/>
      </c>
      <c r="X8965" s="94" t="str">
        <f t="shared" si="1408"/>
        <v/>
      </c>
      <c r="Y8965" s="5"/>
      <c r="BK8965" s="8"/>
      <c r="BL8965" s="5"/>
      <c r="BM8965" s="5"/>
      <c r="BN8965" s="5"/>
      <c r="BO8965" s="5"/>
      <c r="BP8965" s="1"/>
      <c r="BQ8965" s="1"/>
      <c r="BR8965" s="1"/>
      <c r="BS8965" s="1"/>
      <c r="BT8965" s="1"/>
      <c r="BU8965" s="4"/>
      <c r="BV8965" s="1"/>
      <c r="BW8965" s="3"/>
      <c r="BX8965" s="4"/>
      <c r="BY8965" s="5"/>
      <c r="BZ8965" s="5"/>
      <c r="CA8965" s="5"/>
      <c r="CB8965" s="5"/>
      <c r="CC8965" s="5"/>
      <c r="CD8965" s="43"/>
    </row>
    <row r="8966" spans="1:82" x14ac:dyDescent="0.25">
      <c r="A8966" s="8"/>
      <c r="B8966" s="5"/>
      <c r="C8966" s="5"/>
      <c r="D8966" s="5"/>
      <c r="E8966" s="5"/>
      <c r="F8966" s="94" t="str">
        <f t="shared" si="1399"/>
        <v/>
      </c>
      <c r="G8966" s="94" t="str">
        <f t="shared" si="1400"/>
        <v/>
      </c>
      <c r="H8966" s="127" t="str">
        <f>IF(A8966&lt;&gt;"",IF(MID(C8966,1,1)="c",$AS$26,IF(MID(C8966,1,1)="r",$AS$41,IF(MID(C8966,1,1)="p",#REF!,#REF!))),"")</f>
        <v/>
      </c>
      <c r="I8966" s="92" t="str">
        <f t="shared" si="1401"/>
        <v/>
      </c>
      <c r="J8966" s="92" t="str">
        <f t="shared" si="1402"/>
        <v/>
      </c>
      <c r="K8966" s="92" t="str">
        <f t="shared" si="1403"/>
        <v/>
      </c>
      <c r="L8966" s="92" t="str">
        <f t="shared" si="1404"/>
        <v/>
      </c>
      <c r="M8966" s="95" t="str">
        <f>IF(A8966&lt;&gt;"",IF(MID(C8966,1,1)="c",SigmaEpsConcrete(I8966,$AN$30:$AN$33,$AR$30:$AR$33,$AS$26,$AS$27,$AS$28,$AQ$20,$AU$19),""),"")</f>
        <v/>
      </c>
      <c r="N8966" s="95" t="str">
        <f>IF(A8966&lt;&gt;"",IF(MID(C8966,1,1)="r",SigmaEpsReinf(J8966,$AS$42:$AS$43,$AS$41,$AS$39,$AS$40,$AQ$38),""),"")</f>
        <v/>
      </c>
      <c r="Q8966" s="92" t="str">
        <f t="shared" si="1406"/>
        <v/>
      </c>
      <c r="R8966" s="92" t="str">
        <f t="shared" si="1407"/>
        <v/>
      </c>
      <c r="U8966" s="5"/>
      <c r="V8966" s="5"/>
      <c r="W8966" s="94" t="str">
        <f t="shared" si="1405"/>
        <v/>
      </c>
      <c r="X8966" s="94" t="str">
        <f t="shared" si="1408"/>
        <v/>
      </c>
      <c r="Y8966" s="5"/>
      <c r="BK8966" s="8"/>
      <c r="BL8966" s="5"/>
      <c r="BM8966" s="5"/>
      <c r="BN8966" s="5"/>
      <c r="BO8966" s="5"/>
      <c r="BP8966" s="1"/>
      <c r="BQ8966" s="1"/>
      <c r="BR8966" s="1"/>
      <c r="BS8966" s="1"/>
      <c r="BT8966" s="1"/>
      <c r="BU8966" s="4"/>
      <c r="BV8966" s="1"/>
      <c r="BW8966" s="3"/>
      <c r="BX8966" s="4"/>
      <c r="BY8966" s="5"/>
      <c r="BZ8966" s="5"/>
      <c r="CA8966" s="5"/>
      <c r="CB8966" s="5"/>
      <c r="CC8966" s="5"/>
      <c r="CD8966" s="43"/>
    </row>
    <row r="8967" spans="1:82" x14ac:dyDescent="0.25">
      <c r="A8967" s="8"/>
      <c r="B8967" s="5"/>
      <c r="C8967" s="5"/>
      <c r="D8967" s="5"/>
      <c r="E8967" s="5"/>
      <c r="F8967" s="94" t="str">
        <f t="shared" si="1399"/>
        <v/>
      </c>
      <c r="G8967" s="94" t="str">
        <f t="shared" si="1400"/>
        <v/>
      </c>
      <c r="H8967" s="127" t="str">
        <f>IF(A8967&lt;&gt;"",IF(MID(C8967,1,1)="c",$AS$26,IF(MID(C8967,1,1)="r",$AS$41,IF(MID(C8967,1,1)="p",#REF!,#REF!))),"")</f>
        <v/>
      </c>
      <c r="I8967" s="92" t="str">
        <f t="shared" si="1401"/>
        <v/>
      </c>
      <c r="J8967" s="92" t="str">
        <f t="shared" si="1402"/>
        <v/>
      </c>
      <c r="K8967" s="92" t="str">
        <f t="shared" si="1403"/>
        <v/>
      </c>
      <c r="L8967" s="92" t="str">
        <f t="shared" si="1404"/>
        <v/>
      </c>
      <c r="M8967" s="95" t="str">
        <f>IF(A8967&lt;&gt;"",IF(MID(C8967,1,1)="c",SigmaEpsConcrete(I8967,$AN$30:$AN$33,$AR$30:$AR$33,$AS$26,$AS$27,$AS$28,$AQ$20,$AU$19),""),"")</f>
        <v/>
      </c>
      <c r="N8967" s="95" t="str">
        <f>IF(A8967&lt;&gt;"",IF(MID(C8967,1,1)="r",SigmaEpsReinf(J8967,$AS$42:$AS$43,$AS$41,$AS$39,$AS$40,$AQ$38),""),"")</f>
        <v/>
      </c>
      <c r="Q8967" s="92" t="str">
        <f t="shared" si="1406"/>
        <v/>
      </c>
      <c r="R8967" s="92" t="str">
        <f t="shared" si="1407"/>
        <v/>
      </c>
      <c r="U8967" s="5"/>
      <c r="V8967" s="5"/>
      <c r="W8967" s="94" t="str">
        <f t="shared" si="1405"/>
        <v/>
      </c>
      <c r="X8967" s="94" t="str">
        <f t="shared" si="1408"/>
        <v/>
      </c>
      <c r="Y8967" s="5"/>
      <c r="BK8967" s="8"/>
      <c r="BL8967" s="5"/>
      <c r="BM8967" s="5"/>
      <c r="BN8967" s="5"/>
      <c r="BO8967" s="5"/>
      <c r="BP8967" s="1"/>
      <c r="BQ8967" s="1"/>
      <c r="BR8967" s="1"/>
      <c r="BS8967" s="1"/>
      <c r="BT8967" s="1"/>
      <c r="BU8967" s="4"/>
      <c r="BV8967" s="1"/>
      <c r="BW8967" s="3"/>
      <c r="BX8967" s="4"/>
      <c r="BY8967" s="5"/>
      <c r="BZ8967" s="5"/>
      <c r="CA8967" s="5"/>
      <c r="CB8967" s="5"/>
      <c r="CC8967" s="5"/>
      <c r="CD8967" s="43"/>
    </row>
    <row r="8968" spans="1:82" x14ac:dyDescent="0.25">
      <c r="A8968" s="8"/>
      <c r="B8968" s="5"/>
      <c r="C8968" s="5"/>
      <c r="D8968" s="5"/>
      <c r="E8968" s="5"/>
      <c r="F8968" s="94" t="str">
        <f t="shared" si="1399"/>
        <v/>
      </c>
      <c r="G8968" s="94" t="str">
        <f t="shared" si="1400"/>
        <v/>
      </c>
      <c r="H8968" s="127" t="str">
        <f>IF(A8968&lt;&gt;"",IF(MID(C8968,1,1)="c",$AS$26,IF(MID(C8968,1,1)="r",$AS$41,IF(MID(C8968,1,1)="p",#REF!,#REF!))),"")</f>
        <v/>
      </c>
      <c r="I8968" s="92" t="str">
        <f t="shared" si="1401"/>
        <v/>
      </c>
      <c r="J8968" s="92" t="str">
        <f t="shared" si="1402"/>
        <v/>
      </c>
      <c r="K8968" s="92" t="str">
        <f t="shared" si="1403"/>
        <v/>
      </c>
      <c r="L8968" s="92" t="str">
        <f t="shared" si="1404"/>
        <v/>
      </c>
      <c r="M8968" s="95" t="str">
        <f>IF(A8968&lt;&gt;"",IF(MID(C8968,1,1)="c",SigmaEpsConcrete(I8968,$AN$30:$AN$33,$AR$30:$AR$33,$AS$26,$AS$27,$AS$28,$AQ$20,$AU$19),""),"")</f>
        <v/>
      </c>
      <c r="N8968" s="95" t="str">
        <f>IF(A8968&lt;&gt;"",IF(MID(C8968,1,1)="r",SigmaEpsReinf(J8968,$AS$42:$AS$43,$AS$41,$AS$39,$AS$40,$AQ$38),""),"")</f>
        <v/>
      </c>
      <c r="Q8968" s="92" t="str">
        <f t="shared" si="1406"/>
        <v/>
      </c>
      <c r="R8968" s="92" t="str">
        <f t="shared" si="1407"/>
        <v/>
      </c>
      <c r="U8968" s="5"/>
      <c r="V8968" s="5"/>
      <c r="W8968" s="94" t="str">
        <f t="shared" si="1405"/>
        <v/>
      </c>
      <c r="X8968" s="94" t="str">
        <f t="shared" si="1408"/>
        <v/>
      </c>
      <c r="Y8968" s="5"/>
      <c r="BK8968" s="8"/>
      <c r="BL8968" s="5"/>
      <c r="BM8968" s="5"/>
      <c r="BN8968" s="5"/>
      <c r="BO8968" s="5"/>
      <c r="BP8968" s="1"/>
      <c r="BQ8968" s="1"/>
      <c r="BR8968" s="1"/>
      <c r="BS8968" s="1"/>
      <c r="BT8968" s="1"/>
      <c r="BU8968" s="4"/>
      <c r="BV8968" s="1"/>
      <c r="BW8968" s="3"/>
      <c r="BX8968" s="4"/>
      <c r="BY8968" s="5"/>
      <c r="BZ8968" s="5"/>
      <c r="CA8968" s="5"/>
      <c r="CB8968" s="5"/>
      <c r="CC8968" s="5"/>
      <c r="CD8968" s="43"/>
    </row>
    <row r="8969" spans="1:82" x14ac:dyDescent="0.25">
      <c r="A8969" s="8"/>
      <c r="B8969" s="5"/>
      <c r="C8969" s="5"/>
      <c r="D8969" s="5"/>
      <c r="E8969" s="5"/>
      <c r="F8969" s="94" t="str">
        <f t="shared" si="1399"/>
        <v/>
      </c>
      <c r="G8969" s="94" t="str">
        <f t="shared" si="1400"/>
        <v/>
      </c>
      <c r="H8969" s="127" t="str">
        <f>IF(A8969&lt;&gt;"",IF(MID(C8969,1,1)="c",$AS$26,IF(MID(C8969,1,1)="r",$AS$41,IF(MID(C8969,1,1)="p",#REF!,#REF!))),"")</f>
        <v/>
      </c>
      <c r="I8969" s="92" t="str">
        <f t="shared" si="1401"/>
        <v/>
      </c>
      <c r="J8969" s="92" t="str">
        <f t="shared" si="1402"/>
        <v/>
      </c>
      <c r="K8969" s="92" t="str">
        <f t="shared" si="1403"/>
        <v/>
      </c>
      <c r="L8969" s="92" t="str">
        <f t="shared" si="1404"/>
        <v/>
      </c>
      <c r="M8969" s="95" t="str">
        <f>IF(A8969&lt;&gt;"",IF(MID(C8969,1,1)="c",SigmaEpsConcrete(I8969,$AN$30:$AN$33,$AR$30:$AR$33,$AS$26,$AS$27,$AS$28,$AQ$20,$AU$19),""),"")</f>
        <v/>
      </c>
      <c r="N8969" s="95" t="str">
        <f>IF(A8969&lt;&gt;"",IF(MID(C8969,1,1)="r",SigmaEpsReinf(J8969,$AS$42:$AS$43,$AS$41,$AS$39,$AS$40,$AQ$38),""),"")</f>
        <v/>
      </c>
      <c r="Q8969" s="92" t="str">
        <f t="shared" si="1406"/>
        <v/>
      </c>
      <c r="R8969" s="92" t="str">
        <f t="shared" si="1407"/>
        <v/>
      </c>
      <c r="U8969" s="5"/>
      <c r="V8969" s="5"/>
      <c r="W8969" s="94" t="str">
        <f t="shared" si="1405"/>
        <v/>
      </c>
      <c r="X8969" s="94" t="str">
        <f t="shared" si="1408"/>
        <v/>
      </c>
      <c r="Y8969" s="5"/>
      <c r="BK8969" s="8"/>
      <c r="BL8969" s="5"/>
      <c r="BM8969" s="5"/>
      <c r="BN8969" s="5"/>
      <c r="BO8969" s="5"/>
      <c r="BP8969" s="1"/>
      <c r="BQ8969" s="1"/>
      <c r="BR8969" s="1"/>
      <c r="BS8969" s="1"/>
      <c r="BT8969" s="1"/>
      <c r="BU8969" s="4"/>
      <c r="BV8969" s="1"/>
      <c r="BW8969" s="3"/>
      <c r="BX8969" s="4"/>
      <c r="BY8969" s="5"/>
      <c r="BZ8969" s="5"/>
      <c r="CA8969" s="5"/>
      <c r="CB8969" s="5"/>
      <c r="CC8969" s="5"/>
      <c r="CD8969" s="43"/>
    </row>
    <row r="8970" spans="1:82" x14ac:dyDescent="0.25">
      <c r="A8970" s="8"/>
      <c r="B8970" s="5"/>
      <c r="C8970" s="5"/>
      <c r="D8970" s="5"/>
      <c r="E8970" s="5"/>
      <c r="F8970" s="94" t="str">
        <f t="shared" ref="F8970:F9033" si="1409">IF(A8970&lt;&gt;"",(D8970-$AU$86)/10,"")</f>
        <v/>
      </c>
      <c r="G8970" s="94" t="str">
        <f t="shared" ref="G8970:G9033" si="1410">IF(A8970&lt;&gt;"",(E8970-$AU$87)/10,"")</f>
        <v/>
      </c>
      <c r="H8970" s="127" t="str">
        <f>IF(A8970&lt;&gt;"",IF(MID(C8970,1,1)="c",$AS$26,IF(MID(C8970,1,1)="r",$AS$41,IF(MID(C8970,1,1)="p",#REF!,#REF!))),"")</f>
        <v/>
      </c>
      <c r="I8970" s="92" t="str">
        <f t="shared" ref="I8970:I9033" si="1411">IF($A8970&lt;&gt;"",IF(MID($C8970,1,1)="c",$Y$3+$Y$4*$F8970+$Y$5*$G8970+$BR$43,""),"")</f>
        <v/>
      </c>
      <c r="J8970" s="92" t="str">
        <f t="shared" ref="J8970:J9033" si="1412">IF($A8970&lt;&gt;"",IF(MID($C8970,1,1)="r",$Y$3+$Y$4*$F8970+$Y$5*$G8970+$BR$43,""),"")</f>
        <v/>
      </c>
      <c r="K8970" s="92" t="str">
        <f t="shared" ref="K8970:K9033" si="1413">IF($A8970&lt;&gt;"",IF(MID($C8970,1,1)="u",$Y$3+$Y$4*$F8970+$Y$5*$G8970+$BR$43,""),"")</f>
        <v/>
      </c>
      <c r="L8970" s="92" t="str">
        <f t="shared" ref="L8970:L9033" si="1414">IF($A8970&lt;&gt;"",IF(MID($C8970,1,1)="p",$Y$3+$Y$4*$F8970+$Y$5*$G8970+$BR$43,""),"")</f>
        <v/>
      </c>
      <c r="M8970" s="95" t="str">
        <f>IF(A8970&lt;&gt;"",IF(MID(C8970,1,1)="c",SigmaEpsConcrete(I8970,$AN$30:$AN$33,$AR$30:$AR$33,$AS$26,$AS$27,$AS$28,$AQ$20,$AU$19),""),"")</f>
        <v/>
      </c>
      <c r="N8970" s="95" t="str">
        <f>IF(A8970&lt;&gt;"",IF(MID(C8970,1,1)="r",SigmaEpsReinf(J8970,$AS$42:$AS$43,$AS$41,$AS$39,$AS$40,$AQ$38),""),"")</f>
        <v/>
      </c>
      <c r="Q8970" s="92" t="str">
        <f t="shared" si="1406"/>
        <v/>
      </c>
      <c r="R8970" s="92" t="str">
        <f t="shared" si="1407"/>
        <v/>
      </c>
      <c r="U8970" s="5"/>
      <c r="V8970" s="5"/>
      <c r="W8970" s="94" t="str">
        <f t="shared" ref="W8970:W9033" si="1415">IF(A8970&lt;&gt;"",F8970-$AU$105,"")</f>
        <v/>
      </c>
      <c r="X8970" s="94" t="str">
        <f t="shared" si="1408"/>
        <v/>
      </c>
      <c r="Y8970" s="5"/>
      <c r="BK8970" s="8"/>
      <c r="BL8970" s="5"/>
      <c r="BM8970" s="5"/>
      <c r="BN8970" s="5"/>
      <c r="BO8970" s="5"/>
      <c r="BP8970" s="1"/>
      <c r="BQ8970" s="1"/>
      <c r="BR8970" s="1"/>
      <c r="BS8970" s="1"/>
      <c r="BT8970" s="1"/>
      <c r="BU8970" s="4"/>
      <c r="BV8970" s="1"/>
      <c r="BW8970" s="3"/>
      <c r="BX8970" s="4"/>
      <c r="BY8970" s="5"/>
      <c r="BZ8970" s="5"/>
      <c r="CA8970" s="5"/>
      <c r="CB8970" s="5"/>
      <c r="CC8970" s="5"/>
      <c r="CD8970" s="43"/>
    </row>
    <row r="8971" spans="1:82" x14ac:dyDescent="0.25">
      <c r="A8971" s="8"/>
      <c r="B8971" s="5"/>
      <c r="C8971" s="5"/>
      <c r="D8971" s="5"/>
      <c r="E8971" s="5"/>
      <c r="F8971" s="94" t="str">
        <f t="shared" si="1409"/>
        <v/>
      </c>
      <c r="G8971" s="94" t="str">
        <f t="shared" si="1410"/>
        <v/>
      </c>
      <c r="H8971" s="127" t="str">
        <f>IF(A8971&lt;&gt;"",IF(MID(C8971,1,1)="c",$AS$26,IF(MID(C8971,1,1)="r",$AS$41,IF(MID(C8971,1,1)="p",#REF!,#REF!))),"")</f>
        <v/>
      </c>
      <c r="I8971" s="92" t="str">
        <f t="shared" si="1411"/>
        <v/>
      </c>
      <c r="J8971" s="92" t="str">
        <f t="shared" si="1412"/>
        <v/>
      </c>
      <c r="K8971" s="92" t="str">
        <f t="shared" si="1413"/>
        <v/>
      </c>
      <c r="L8971" s="92" t="str">
        <f t="shared" si="1414"/>
        <v/>
      </c>
      <c r="M8971" s="95" t="str">
        <f>IF(A8971&lt;&gt;"",IF(MID(C8971,1,1)="c",SigmaEpsConcrete(I8971,$AN$30:$AN$33,$AR$30:$AR$33,$AS$26,$AS$27,$AS$28,$AQ$20,$AU$19),""),"")</f>
        <v/>
      </c>
      <c r="N8971" s="95" t="str">
        <f>IF(A8971&lt;&gt;"",IF(MID(C8971,1,1)="r",SigmaEpsReinf(J8971,$AS$42:$AS$43,$AS$41,$AS$39,$AS$40,$AQ$38),""),"")</f>
        <v/>
      </c>
      <c r="Q8971" s="92" t="str">
        <f t="shared" ref="Q8971:Q9034" si="1416">IF(A8971&lt;&gt;"",IF(MID(C8971,1,1)="c",IF(ISERROR(M8971/I8971),"",M8971/I8971),""),"")</f>
        <v/>
      </c>
      <c r="R8971" s="92" t="str">
        <f t="shared" ref="R8971:R9034" si="1417">IF(A8971&lt;&gt;"",IF(MID(C8971,1,1)="r",IF(ISERROR(N8971/J8971),"",N8971/J8971),""),"")</f>
        <v/>
      </c>
      <c r="U8971" s="5"/>
      <c r="V8971" s="5"/>
      <c r="W8971" s="94" t="str">
        <f t="shared" si="1415"/>
        <v/>
      </c>
      <c r="X8971" s="94" t="str">
        <f t="shared" ref="X8971:X9034" si="1418">IF(B8971&lt;&gt;"",G8971-$AU$106,"")</f>
        <v/>
      </c>
      <c r="Y8971" s="5"/>
      <c r="BK8971" s="8"/>
      <c r="BL8971" s="5"/>
      <c r="BM8971" s="5"/>
      <c r="BN8971" s="5"/>
      <c r="BO8971" s="5"/>
      <c r="BP8971" s="1"/>
      <c r="BQ8971" s="1"/>
      <c r="BR8971" s="1"/>
      <c r="BS8971" s="1"/>
      <c r="BT8971" s="1"/>
      <c r="BU8971" s="4"/>
      <c r="BV8971" s="1"/>
      <c r="BW8971" s="3"/>
      <c r="BX8971" s="4"/>
      <c r="BY8971" s="5"/>
      <c r="BZ8971" s="5"/>
      <c r="CA8971" s="5"/>
      <c r="CB8971" s="5"/>
      <c r="CC8971" s="5"/>
      <c r="CD8971" s="43"/>
    </row>
    <row r="8972" spans="1:82" x14ac:dyDescent="0.25">
      <c r="A8972" s="8"/>
      <c r="B8972" s="5"/>
      <c r="C8972" s="5"/>
      <c r="D8972" s="5"/>
      <c r="E8972" s="5"/>
      <c r="F8972" s="94" t="str">
        <f t="shared" si="1409"/>
        <v/>
      </c>
      <c r="G8972" s="94" t="str">
        <f t="shared" si="1410"/>
        <v/>
      </c>
      <c r="H8972" s="127" t="str">
        <f>IF(A8972&lt;&gt;"",IF(MID(C8972,1,1)="c",$AS$26,IF(MID(C8972,1,1)="r",$AS$41,IF(MID(C8972,1,1)="p",#REF!,#REF!))),"")</f>
        <v/>
      </c>
      <c r="I8972" s="92" t="str">
        <f t="shared" si="1411"/>
        <v/>
      </c>
      <c r="J8972" s="92" t="str">
        <f t="shared" si="1412"/>
        <v/>
      </c>
      <c r="K8972" s="92" t="str">
        <f t="shared" si="1413"/>
        <v/>
      </c>
      <c r="L8972" s="92" t="str">
        <f t="shared" si="1414"/>
        <v/>
      </c>
      <c r="M8972" s="95" t="str">
        <f>IF(A8972&lt;&gt;"",IF(MID(C8972,1,1)="c",SigmaEpsConcrete(I8972,$AN$30:$AN$33,$AR$30:$AR$33,$AS$26,$AS$27,$AS$28,$AQ$20,$AU$19),""),"")</f>
        <v/>
      </c>
      <c r="N8972" s="95" t="str">
        <f>IF(A8972&lt;&gt;"",IF(MID(C8972,1,1)="r",SigmaEpsReinf(J8972,$AS$42:$AS$43,$AS$41,$AS$39,$AS$40,$AQ$38),""),"")</f>
        <v/>
      </c>
      <c r="Q8972" s="92" t="str">
        <f t="shared" si="1416"/>
        <v/>
      </c>
      <c r="R8972" s="92" t="str">
        <f t="shared" si="1417"/>
        <v/>
      </c>
      <c r="U8972" s="5"/>
      <c r="V8972" s="5"/>
      <c r="W8972" s="94" t="str">
        <f t="shared" si="1415"/>
        <v/>
      </c>
      <c r="X8972" s="94" t="str">
        <f t="shared" si="1418"/>
        <v/>
      </c>
      <c r="Y8972" s="5"/>
      <c r="BK8972" s="8"/>
      <c r="BL8972" s="5"/>
      <c r="BM8972" s="5"/>
      <c r="BN8972" s="5"/>
      <c r="BO8972" s="5"/>
      <c r="BP8972" s="1"/>
      <c r="BQ8972" s="1"/>
      <c r="BR8972" s="1"/>
      <c r="BS8972" s="1"/>
      <c r="BT8972" s="1"/>
      <c r="BU8972" s="4"/>
      <c r="BV8972" s="1"/>
      <c r="BW8972" s="3"/>
      <c r="BX8972" s="4"/>
      <c r="BY8972" s="5"/>
      <c r="BZ8972" s="5"/>
      <c r="CA8972" s="5"/>
      <c r="CB8972" s="5"/>
      <c r="CC8972" s="5"/>
      <c r="CD8972" s="43"/>
    </row>
    <row r="8973" spans="1:82" x14ac:dyDescent="0.25">
      <c r="A8973" s="8"/>
      <c r="B8973" s="5"/>
      <c r="C8973" s="5"/>
      <c r="D8973" s="5"/>
      <c r="E8973" s="5"/>
      <c r="F8973" s="94" t="str">
        <f t="shared" si="1409"/>
        <v/>
      </c>
      <c r="G8973" s="94" t="str">
        <f t="shared" si="1410"/>
        <v/>
      </c>
      <c r="H8973" s="127" t="str">
        <f>IF(A8973&lt;&gt;"",IF(MID(C8973,1,1)="c",$AS$26,IF(MID(C8973,1,1)="r",$AS$41,IF(MID(C8973,1,1)="p",#REF!,#REF!))),"")</f>
        <v/>
      </c>
      <c r="I8973" s="92" t="str">
        <f t="shared" si="1411"/>
        <v/>
      </c>
      <c r="J8973" s="92" t="str">
        <f t="shared" si="1412"/>
        <v/>
      </c>
      <c r="K8973" s="92" t="str">
        <f t="shared" si="1413"/>
        <v/>
      </c>
      <c r="L8973" s="92" t="str">
        <f t="shared" si="1414"/>
        <v/>
      </c>
      <c r="M8973" s="95" t="str">
        <f>IF(A8973&lt;&gt;"",IF(MID(C8973,1,1)="c",SigmaEpsConcrete(I8973,$AN$30:$AN$33,$AR$30:$AR$33,$AS$26,$AS$27,$AS$28,$AQ$20,$AU$19),""),"")</f>
        <v/>
      </c>
      <c r="N8973" s="95" t="str">
        <f>IF(A8973&lt;&gt;"",IF(MID(C8973,1,1)="r",SigmaEpsReinf(J8973,$AS$42:$AS$43,$AS$41,$AS$39,$AS$40,$AQ$38),""),"")</f>
        <v/>
      </c>
      <c r="Q8973" s="92" t="str">
        <f t="shared" si="1416"/>
        <v/>
      </c>
      <c r="R8973" s="92" t="str">
        <f t="shared" si="1417"/>
        <v/>
      </c>
      <c r="U8973" s="5"/>
      <c r="V8973" s="5"/>
      <c r="W8973" s="94" t="str">
        <f t="shared" si="1415"/>
        <v/>
      </c>
      <c r="X8973" s="94" t="str">
        <f t="shared" si="1418"/>
        <v/>
      </c>
      <c r="Y8973" s="5"/>
      <c r="BK8973" s="8"/>
      <c r="BL8973" s="5"/>
      <c r="BM8973" s="5"/>
      <c r="BN8973" s="5"/>
      <c r="BO8973" s="5"/>
      <c r="BP8973" s="1"/>
      <c r="BQ8973" s="1"/>
      <c r="BR8973" s="1"/>
      <c r="BS8973" s="1"/>
      <c r="BT8973" s="1"/>
      <c r="BU8973" s="4"/>
      <c r="BV8973" s="1"/>
      <c r="BW8973" s="3"/>
      <c r="BX8973" s="4"/>
      <c r="BY8973" s="5"/>
      <c r="BZ8973" s="5"/>
      <c r="CA8973" s="5"/>
      <c r="CB8973" s="5"/>
      <c r="CC8973" s="5"/>
      <c r="CD8973" s="43"/>
    </row>
    <row r="8974" spans="1:82" x14ac:dyDescent="0.25">
      <c r="A8974" s="8"/>
      <c r="B8974" s="5"/>
      <c r="C8974" s="5"/>
      <c r="D8974" s="5"/>
      <c r="E8974" s="5"/>
      <c r="F8974" s="94" t="str">
        <f t="shared" si="1409"/>
        <v/>
      </c>
      <c r="G8974" s="94" t="str">
        <f t="shared" si="1410"/>
        <v/>
      </c>
      <c r="H8974" s="127" t="str">
        <f>IF(A8974&lt;&gt;"",IF(MID(C8974,1,1)="c",$AS$26,IF(MID(C8974,1,1)="r",$AS$41,IF(MID(C8974,1,1)="p",#REF!,#REF!))),"")</f>
        <v/>
      </c>
      <c r="I8974" s="92" t="str">
        <f t="shared" si="1411"/>
        <v/>
      </c>
      <c r="J8974" s="92" t="str">
        <f t="shared" si="1412"/>
        <v/>
      </c>
      <c r="K8974" s="92" t="str">
        <f t="shared" si="1413"/>
        <v/>
      </c>
      <c r="L8974" s="92" t="str">
        <f t="shared" si="1414"/>
        <v/>
      </c>
      <c r="M8974" s="95" t="str">
        <f>IF(A8974&lt;&gt;"",IF(MID(C8974,1,1)="c",SigmaEpsConcrete(I8974,$AN$30:$AN$33,$AR$30:$AR$33,$AS$26,$AS$27,$AS$28,$AQ$20,$AU$19),""),"")</f>
        <v/>
      </c>
      <c r="N8974" s="95" t="str">
        <f>IF(A8974&lt;&gt;"",IF(MID(C8974,1,1)="r",SigmaEpsReinf(J8974,$AS$42:$AS$43,$AS$41,$AS$39,$AS$40,$AQ$38),""),"")</f>
        <v/>
      </c>
      <c r="Q8974" s="92" t="str">
        <f t="shared" si="1416"/>
        <v/>
      </c>
      <c r="R8974" s="92" t="str">
        <f t="shared" si="1417"/>
        <v/>
      </c>
      <c r="U8974" s="5"/>
      <c r="V8974" s="5"/>
      <c r="W8974" s="94" t="str">
        <f t="shared" si="1415"/>
        <v/>
      </c>
      <c r="X8974" s="94" t="str">
        <f t="shared" si="1418"/>
        <v/>
      </c>
      <c r="Y8974" s="5"/>
      <c r="BK8974" s="8"/>
      <c r="BL8974" s="5"/>
      <c r="BM8974" s="5"/>
      <c r="BN8974" s="5"/>
      <c r="BO8974" s="5"/>
      <c r="BP8974" s="1"/>
      <c r="BQ8974" s="1"/>
      <c r="BR8974" s="1"/>
      <c r="BS8974" s="1"/>
      <c r="BT8974" s="1"/>
      <c r="BU8974" s="4"/>
      <c r="BV8974" s="1"/>
      <c r="BW8974" s="3"/>
      <c r="BX8974" s="4"/>
      <c r="BY8974" s="5"/>
      <c r="BZ8974" s="5"/>
      <c r="CA8974" s="5"/>
      <c r="CB8974" s="5"/>
      <c r="CC8974" s="5"/>
      <c r="CD8974" s="43"/>
    </row>
    <row r="8975" spans="1:82" x14ac:dyDescent="0.25">
      <c r="A8975" s="8"/>
      <c r="B8975" s="5"/>
      <c r="C8975" s="5"/>
      <c r="D8975" s="5"/>
      <c r="E8975" s="5"/>
      <c r="F8975" s="94" t="str">
        <f t="shared" si="1409"/>
        <v/>
      </c>
      <c r="G8975" s="94" t="str">
        <f t="shared" si="1410"/>
        <v/>
      </c>
      <c r="H8975" s="127" t="str">
        <f>IF(A8975&lt;&gt;"",IF(MID(C8975,1,1)="c",$AS$26,IF(MID(C8975,1,1)="r",$AS$41,IF(MID(C8975,1,1)="p",#REF!,#REF!))),"")</f>
        <v/>
      </c>
      <c r="I8975" s="92" t="str">
        <f t="shared" si="1411"/>
        <v/>
      </c>
      <c r="J8975" s="92" t="str">
        <f t="shared" si="1412"/>
        <v/>
      </c>
      <c r="K8975" s="92" t="str">
        <f t="shared" si="1413"/>
        <v/>
      </c>
      <c r="L8975" s="92" t="str">
        <f t="shared" si="1414"/>
        <v/>
      </c>
      <c r="M8975" s="95" t="str">
        <f>IF(A8975&lt;&gt;"",IF(MID(C8975,1,1)="c",SigmaEpsConcrete(I8975,$AN$30:$AN$33,$AR$30:$AR$33,$AS$26,$AS$27,$AS$28,$AQ$20,$AU$19),""),"")</f>
        <v/>
      </c>
      <c r="N8975" s="95" t="str">
        <f>IF(A8975&lt;&gt;"",IF(MID(C8975,1,1)="r",SigmaEpsReinf(J8975,$AS$42:$AS$43,$AS$41,$AS$39,$AS$40,$AQ$38),""),"")</f>
        <v/>
      </c>
      <c r="Q8975" s="92" t="str">
        <f t="shared" si="1416"/>
        <v/>
      </c>
      <c r="R8975" s="92" t="str">
        <f t="shared" si="1417"/>
        <v/>
      </c>
      <c r="U8975" s="5"/>
      <c r="V8975" s="5"/>
      <c r="W8975" s="94" t="str">
        <f t="shared" si="1415"/>
        <v/>
      </c>
      <c r="X8975" s="94" t="str">
        <f t="shared" si="1418"/>
        <v/>
      </c>
      <c r="Y8975" s="5"/>
      <c r="BK8975" s="8"/>
      <c r="BL8975" s="5"/>
      <c r="BM8975" s="5"/>
      <c r="BN8975" s="5"/>
      <c r="BO8975" s="5"/>
      <c r="BP8975" s="1"/>
      <c r="BQ8975" s="1"/>
      <c r="BR8975" s="1"/>
      <c r="BS8975" s="1"/>
      <c r="BT8975" s="1"/>
      <c r="BU8975" s="4"/>
      <c r="BV8975" s="1"/>
      <c r="BW8975" s="3"/>
      <c r="BX8975" s="4"/>
      <c r="BY8975" s="5"/>
      <c r="BZ8975" s="5"/>
      <c r="CA8975" s="5"/>
      <c r="CB8975" s="5"/>
      <c r="CC8975" s="5"/>
      <c r="CD8975" s="43"/>
    </row>
    <row r="8976" spans="1:82" x14ac:dyDescent="0.25">
      <c r="A8976" s="8"/>
      <c r="B8976" s="5"/>
      <c r="C8976" s="5"/>
      <c r="D8976" s="5"/>
      <c r="E8976" s="5"/>
      <c r="F8976" s="94" t="str">
        <f t="shared" si="1409"/>
        <v/>
      </c>
      <c r="G8976" s="94" t="str">
        <f t="shared" si="1410"/>
        <v/>
      </c>
      <c r="H8976" s="127" t="str">
        <f>IF(A8976&lt;&gt;"",IF(MID(C8976,1,1)="c",$AS$26,IF(MID(C8976,1,1)="r",$AS$41,IF(MID(C8976,1,1)="p",#REF!,#REF!))),"")</f>
        <v/>
      </c>
      <c r="I8976" s="92" t="str">
        <f t="shared" si="1411"/>
        <v/>
      </c>
      <c r="J8976" s="92" t="str">
        <f t="shared" si="1412"/>
        <v/>
      </c>
      <c r="K8976" s="92" t="str">
        <f t="shared" si="1413"/>
        <v/>
      </c>
      <c r="L8976" s="92" t="str">
        <f t="shared" si="1414"/>
        <v/>
      </c>
      <c r="M8976" s="95" t="str">
        <f>IF(A8976&lt;&gt;"",IF(MID(C8976,1,1)="c",SigmaEpsConcrete(I8976,$AN$30:$AN$33,$AR$30:$AR$33,$AS$26,$AS$27,$AS$28,$AQ$20,$AU$19),""),"")</f>
        <v/>
      </c>
      <c r="N8976" s="95" t="str">
        <f>IF(A8976&lt;&gt;"",IF(MID(C8976,1,1)="r",SigmaEpsReinf(J8976,$AS$42:$AS$43,$AS$41,$AS$39,$AS$40,$AQ$38),""),"")</f>
        <v/>
      </c>
      <c r="Q8976" s="92" t="str">
        <f t="shared" si="1416"/>
        <v/>
      </c>
      <c r="R8976" s="92" t="str">
        <f t="shared" si="1417"/>
        <v/>
      </c>
      <c r="U8976" s="5"/>
      <c r="V8976" s="5"/>
      <c r="W8976" s="94" t="str">
        <f t="shared" si="1415"/>
        <v/>
      </c>
      <c r="X8976" s="94" t="str">
        <f t="shared" si="1418"/>
        <v/>
      </c>
      <c r="Y8976" s="5"/>
      <c r="BK8976" s="8"/>
      <c r="BL8976" s="5"/>
      <c r="BM8976" s="5"/>
      <c r="BN8976" s="5"/>
      <c r="BO8976" s="5"/>
      <c r="BP8976" s="1"/>
      <c r="BQ8976" s="1"/>
      <c r="BR8976" s="1"/>
      <c r="BS8976" s="1"/>
      <c r="BT8976" s="1"/>
      <c r="BU8976" s="4"/>
      <c r="BV8976" s="1"/>
      <c r="BW8976" s="3"/>
      <c r="BX8976" s="4"/>
      <c r="BY8976" s="5"/>
      <c r="BZ8976" s="5"/>
      <c r="CA8976" s="5"/>
      <c r="CB8976" s="5"/>
      <c r="CC8976" s="5"/>
      <c r="CD8976" s="43"/>
    </row>
    <row r="8977" spans="1:82" x14ac:dyDescent="0.25">
      <c r="A8977" s="8"/>
      <c r="B8977" s="5"/>
      <c r="C8977" s="5"/>
      <c r="D8977" s="5"/>
      <c r="E8977" s="5"/>
      <c r="F8977" s="94" t="str">
        <f t="shared" si="1409"/>
        <v/>
      </c>
      <c r="G8977" s="94" t="str">
        <f t="shared" si="1410"/>
        <v/>
      </c>
      <c r="H8977" s="127" t="str">
        <f>IF(A8977&lt;&gt;"",IF(MID(C8977,1,1)="c",$AS$26,IF(MID(C8977,1,1)="r",$AS$41,IF(MID(C8977,1,1)="p",#REF!,#REF!))),"")</f>
        <v/>
      </c>
      <c r="I8977" s="92" t="str">
        <f t="shared" si="1411"/>
        <v/>
      </c>
      <c r="J8977" s="92" t="str">
        <f t="shared" si="1412"/>
        <v/>
      </c>
      <c r="K8977" s="92" t="str">
        <f t="shared" si="1413"/>
        <v/>
      </c>
      <c r="L8977" s="92" t="str">
        <f t="shared" si="1414"/>
        <v/>
      </c>
      <c r="M8977" s="95" t="str">
        <f>IF(A8977&lt;&gt;"",IF(MID(C8977,1,1)="c",SigmaEpsConcrete(I8977,$AN$30:$AN$33,$AR$30:$AR$33,$AS$26,$AS$27,$AS$28,$AQ$20,$AU$19),""),"")</f>
        <v/>
      </c>
      <c r="N8977" s="95" t="str">
        <f>IF(A8977&lt;&gt;"",IF(MID(C8977,1,1)="r",SigmaEpsReinf(J8977,$AS$42:$AS$43,$AS$41,$AS$39,$AS$40,$AQ$38),""),"")</f>
        <v/>
      </c>
      <c r="Q8977" s="92" t="str">
        <f t="shared" si="1416"/>
        <v/>
      </c>
      <c r="R8977" s="92" t="str">
        <f t="shared" si="1417"/>
        <v/>
      </c>
      <c r="U8977" s="5"/>
      <c r="V8977" s="5"/>
      <c r="W8977" s="94" t="str">
        <f t="shared" si="1415"/>
        <v/>
      </c>
      <c r="X8977" s="94" t="str">
        <f t="shared" si="1418"/>
        <v/>
      </c>
      <c r="Y8977" s="5"/>
      <c r="BK8977" s="8"/>
      <c r="BL8977" s="5"/>
      <c r="BM8977" s="5"/>
      <c r="BN8977" s="5"/>
      <c r="BO8977" s="5"/>
      <c r="BP8977" s="1"/>
      <c r="BQ8977" s="1"/>
      <c r="BR8977" s="1"/>
      <c r="BS8977" s="1"/>
      <c r="BT8977" s="1"/>
      <c r="BU8977" s="4"/>
      <c r="BV8977" s="1"/>
      <c r="BW8977" s="3"/>
      <c r="BX8977" s="4"/>
      <c r="BY8977" s="5"/>
      <c r="BZ8977" s="5"/>
      <c r="CA8977" s="5"/>
      <c r="CB8977" s="5"/>
      <c r="CC8977" s="5"/>
      <c r="CD8977" s="43"/>
    </row>
    <row r="8978" spans="1:82" x14ac:dyDescent="0.25">
      <c r="A8978" s="8"/>
      <c r="B8978" s="5"/>
      <c r="C8978" s="5"/>
      <c r="D8978" s="5"/>
      <c r="E8978" s="5"/>
      <c r="F8978" s="94" t="str">
        <f t="shared" si="1409"/>
        <v/>
      </c>
      <c r="G8978" s="94" t="str">
        <f t="shared" si="1410"/>
        <v/>
      </c>
      <c r="H8978" s="127" t="str">
        <f>IF(A8978&lt;&gt;"",IF(MID(C8978,1,1)="c",$AS$26,IF(MID(C8978,1,1)="r",$AS$41,IF(MID(C8978,1,1)="p",#REF!,#REF!))),"")</f>
        <v/>
      </c>
      <c r="I8978" s="92" t="str">
        <f t="shared" si="1411"/>
        <v/>
      </c>
      <c r="J8978" s="92" t="str">
        <f t="shared" si="1412"/>
        <v/>
      </c>
      <c r="K8978" s="92" t="str">
        <f t="shared" si="1413"/>
        <v/>
      </c>
      <c r="L8978" s="92" t="str">
        <f t="shared" si="1414"/>
        <v/>
      </c>
      <c r="M8978" s="95" t="str">
        <f>IF(A8978&lt;&gt;"",IF(MID(C8978,1,1)="c",SigmaEpsConcrete(I8978,$AN$30:$AN$33,$AR$30:$AR$33,$AS$26,$AS$27,$AS$28,$AQ$20,$AU$19),""),"")</f>
        <v/>
      </c>
      <c r="N8978" s="95" t="str">
        <f>IF(A8978&lt;&gt;"",IF(MID(C8978,1,1)="r",SigmaEpsReinf(J8978,$AS$42:$AS$43,$AS$41,$AS$39,$AS$40,$AQ$38),""),"")</f>
        <v/>
      </c>
      <c r="Q8978" s="92" t="str">
        <f t="shared" si="1416"/>
        <v/>
      </c>
      <c r="R8978" s="92" t="str">
        <f t="shared" si="1417"/>
        <v/>
      </c>
      <c r="U8978" s="5"/>
      <c r="V8978" s="5"/>
      <c r="W8978" s="94" t="str">
        <f t="shared" si="1415"/>
        <v/>
      </c>
      <c r="X8978" s="94" t="str">
        <f t="shared" si="1418"/>
        <v/>
      </c>
      <c r="Y8978" s="5"/>
      <c r="BK8978" s="8"/>
      <c r="BL8978" s="5"/>
      <c r="BM8978" s="5"/>
      <c r="BN8978" s="5"/>
      <c r="BO8978" s="5"/>
      <c r="BP8978" s="1"/>
      <c r="BQ8978" s="1"/>
      <c r="BR8978" s="1"/>
      <c r="BS8978" s="1"/>
      <c r="BT8978" s="1"/>
      <c r="BU8978" s="4"/>
      <c r="BV8978" s="1"/>
      <c r="BW8978" s="3"/>
      <c r="BX8978" s="4"/>
      <c r="BY8978" s="5"/>
      <c r="BZ8978" s="5"/>
      <c r="CA8978" s="5"/>
      <c r="CB8978" s="5"/>
      <c r="CC8978" s="5"/>
      <c r="CD8978" s="43"/>
    </row>
    <row r="8979" spans="1:82" x14ac:dyDescent="0.25">
      <c r="A8979" s="8"/>
      <c r="B8979" s="5"/>
      <c r="C8979" s="5"/>
      <c r="D8979" s="5"/>
      <c r="E8979" s="5"/>
      <c r="F8979" s="94" t="str">
        <f t="shared" si="1409"/>
        <v/>
      </c>
      <c r="G8979" s="94" t="str">
        <f t="shared" si="1410"/>
        <v/>
      </c>
      <c r="H8979" s="127" t="str">
        <f>IF(A8979&lt;&gt;"",IF(MID(C8979,1,1)="c",$AS$26,IF(MID(C8979,1,1)="r",$AS$41,IF(MID(C8979,1,1)="p",#REF!,#REF!))),"")</f>
        <v/>
      </c>
      <c r="I8979" s="92" t="str">
        <f t="shared" si="1411"/>
        <v/>
      </c>
      <c r="J8979" s="92" t="str">
        <f t="shared" si="1412"/>
        <v/>
      </c>
      <c r="K8979" s="92" t="str">
        <f t="shared" si="1413"/>
        <v/>
      </c>
      <c r="L8979" s="92" t="str">
        <f t="shared" si="1414"/>
        <v/>
      </c>
      <c r="M8979" s="95" t="str">
        <f>IF(A8979&lt;&gt;"",IF(MID(C8979,1,1)="c",SigmaEpsConcrete(I8979,$AN$30:$AN$33,$AR$30:$AR$33,$AS$26,$AS$27,$AS$28,$AQ$20,$AU$19),""),"")</f>
        <v/>
      </c>
      <c r="N8979" s="95" t="str">
        <f>IF(A8979&lt;&gt;"",IF(MID(C8979,1,1)="r",SigmaEpsReinf(J8979,$AS$42:$AS$43,$AS$41,$AS$39,$AS$40,$AQ$38),""),"")</f>
        <v/>
      </c>
      <c r="Q8979" s="92" t="str">
        <f t="shared" si="1416"/>
        <v/>
      </c>
      <c r="R8979" s="92" t="str">
        <f t="shared" si="1417"/>
        <v/>
      </c>
      <c r="U8979" s="5"/>
      <c r="V8979" s="5"/>
      <c r="W8979" s="94" t="str">
        <f t="shared" si="1415"/>
        <v/>
      </c>
      <c r="X8979" s="94" t="str">
        <f t="shared" si="1418"/>
        <v/>
      </c>
      <c r="Y8979" s="5"/>
      <c r="BK8979" s="8"/>
      <c r="BL8979" s="5"/>
      <c r="BM8979" s="5"/>
      <c r="BN8979" s="5"/>
      <c r="BO8979" s="5"/>
      <c r="BP8979" s="1"/>
      <c r="BQ8979" s="1"/>
      <c r="BR8979" s="1"/>
      <c r="BS8979" s="1"/>
      <c r="BT8979" s="1"/>
      <c r="BU8979" s="4"/>
      <c r="BV8979" s="1"/>
      <c r="BW8979" s="3"/>
      <c r="BX8979" s="4"/>
      <c r="BY8979" s="5"/>
      <c r="BZ8979" s="5"/>
      <c r="CA8979" s="5"/>
      <c r="CB8979" s="5"/>
      <c r="CC8979" s="5"/>
      <c r="CD8979" s="43"/>
    </row>
    <row r="8980" spans="1:82" x14ac:dyDescent="0.25">
      <c r="A8980" s="8"/>
      <c r="B8980" s="5"/>
      <c r="C8980" s="5"/>
      <c r="D8980" s="5"/>
      <c r="E8980" s="5"/>
      <c r="F8980" s="94" t="str">
        <f t="shared" si="1409"/>
        <v/>
      </c>
      <c r="G8980" s="94" t="str">
        <f t="shared" si="1410"/>
        <v/>
      </c>
      <c r="H8980" s="127" t="str">
        <f>IF(A8980&lt;&gt;"",IF(MID(C8980,1,1)="c",$AS$26,IF(MID(C8980,1,1)="r",$AS$41,IF(MID(C8980,1,1)="p",#REF!,#REF!))),"")</f>
        <v/>
      </c>
      <c r="I8980" s="92" t="str">
        <f t="shared" si="1411"/>
        <v/>
      </c>
      <c r="J8980" s="92" t="str">
        <f t="shared" si="1412"/>
        <v/>
      </c>
      <c r="K8980" s="92" t="str">
        <f t="shared" si="1413"/>
        <v/>
      </c>
      <c r="L8980" s="92" t="str">
        <f t="shared" si="1414"/>
        <v/>
      </c>
      <c r="M8980" s="95" t="str">
        <f>IF(A8980&lt;&gt;"",IF(MID(C8980,1,1)="c",SigmaEpsConcrete(I8980,$AN$30:$AN$33,$AR$30:$AR$33,$AS$26,$AS$27,$AS$28,$AQ$20,$AU$19),""),"")</f>
        <v/>
      </c>
      <c r="N8980" s="95" t="str">
        <f>IF(A8980&lt;&gt;"",IF(MID(C8980,1,1)="r",SigmaEpsReinf(J8980,$AS$42:$AS$43,$AS$41,$AS$39,$AS$40,$AQ$38),""),"")</f>
        <v/>
      </c>
      <c r="Q8980" s="92" t="str">
        <f t="shared" si="1416"/>
        <v/>
      </c>
      <c r="R8980" s="92" t="str">
        <f t="shared" si="1417"/>
        <v/>
      </c>
      <c r="U8980" s="5"/>
      <c r="V8980" s="5"/>
      <c r="W8980" s="94" t="str">
        <f t="shared" si="1415"/>
        <v/>
      </c>
      <c r="X8980" s="94" t="str">
        <f t="shared" si="1418"/>
        <v/>
      </c>
      <c r="Y8980" s="5"/>
      <c r="BK8980" s="8"/>
      <c r="BL8980" s="5"/>
      <c r="BM8980" s="5"/>
      <c r="BN8980" s="5"/>
      <c r="BO8980" s="5"/>
      <c r="BP8980" s="1"/>
      <c r="BQ8980" s="1"/>
      <c r="BR8980" s="1"/>
      <c r="BS8980" s="1"/>
      <c r="BT8980" s="1"/>
      <c r="BU8980" s="4"/>
      <c r="BV8980" s="1"/>
      <c r="BW8980" s="3"/>
      <c r="BX8980" s="4"/>
      <c r="BY8980" s="5"/>
      <c r="BZ8980" s="5"/>
      <c r="CA8980" s="5"/>
      <c r="CB8980" s="5"/>
      <c r="CC8980" s="5"/>
      <c r="CD8980" s="43"/>
    </row>
    <row r="8981" spans="1:82" x14ac:dyDescent="0.25">
      <c r="A8981" s="8"/>
      <c r="B8981" s="5"/>
      <c r="C8981" s="5"/>
      <c r="D8981" s="5"/>
      <c r="E8981" s="5"/>
      <c r="F8981" s="94" t="str">
        <f t="shared" si="1409"/>
        <v/>
      </c>
      <c r="G8981" s="94" t="str">
        <f t="shared" si="1410"/>
        <v/>
      </c>
      <c r="H8981" s="127" t="str">
        <f>IF(A8981&lt;&gt;"",IF(MID(C8981,1,1)="c",$AS$26,IF(MID(C8981,1,1)="r",$AS$41,IF(MID(C8981,1,1)="p",#REF!,#REF!))),"")</f>
        <v/>
      </c>
      <c r="I8981" s="92" t="str">
        <f t="shared" si="1411"/>
        <v/>
      </c>
      <c r="J8981" s="92" t="str">
        <f t="shared" si="1412"/>
        <v/>
      </c>
      <c r="K8981" s="92" t="str">
        <f t="shared" si="1413"/>
        <v/>
      </c>
      <c r="L8981" s="92" t="str">
        <f t="shared" si="1414"/>
        <v/>
      </c>
      <c r="M8981" s="95" t="str">
        <f>IF(A8981&lt;&gt;"",IF(MID(C8981,1,1)="c",SigmaEpsConcrete(I8981,$AN$30:$AN$33,$AR$30:$AR$33,$AS$26,$AS$27,$AS$28,$AQ$20,$AU$19),""),"")</f>
        <v/>
      </c>
      <c r="N8981" s="95" t="str">
        <f>IF(A8981&lt;&gt;"",IF(MID(C8981,1,1)="r",SigmaEpsReinf(J8981,$AS$42:$AS$43,$AS$41,$AS$39,$AS$40,$AQ$38),""),"")</f>
        <v/>
      </c>
      <c r="Q8981" s="92" t="str">
        <f t="shared" si="1416"/>
        <v/>
      </c>
      <c r="R8981" s="92" t="str">
        <f t="shared" si="1417"/>
        <v/>
      </c>
      <c r="U8981" s="5"/>
      <c r="V8981" s="5"/>
      <c r="W8981" s="94" t="str">
        <f t="shared" si="1415"/>
        <v/>
      </c>
      <c r="X8981" s="94" t="str">
        <f t="shared" si="1418"/>
        <v/>
      </c>
      <c r="Y8981" s="5"/>
      <c r="BK8981" s="8"/>
      <c r="BL8981" s="5"/>
      <c r="BM8981" s="5"/>
      <c r="BN8981" s="5"/>
      <c r="BO8981" s="5"/>
      <c r="BP8981" s="1"/>
      <c r="BQ8981" s="1"/>
      <c r="BR8981" s="1"/>
      <c r="BS8981" s="1"/>
      <c r="BT8981" s="1"/>
      <c r="BU8981" s="4"/>
      <c r="BV8981" s="1"/>
      <c r="BW8981" s="3"/>
      <c r="BX8981" s="4"/>
      <c r="BY8981" s="5"/>
      <c r="BZ8981" s="5"/>
      <c r="CA8981" s="5"/>
      <c r="CB8981" s="5"/>
      <c r="CC8981" s="5"/>
      <c r="CD8981" s="43"/>
    </row>
    <row r="8982" spans="1:82" x14ac:dyDescent="0.25">
      <c r="A8982" s="8"/>
      <c r="B8982" s="5"/>
      <c r="C8982" s="5"/>
      <c r="D8982" s="5"/>
      <c r="E8982" s="5"/>
      <c r="F8982" s="94" t="str">
        <f t="shared" si="1409"/>
        <v/>
      </c>
      <c r="G8982" s="94" t="str">
        <f t="shared" si="1410"/>
        <v/>
      </c>
      <c r="H8982" s="127" t="str">
        <f>IF(A8982&lt;&gt;"",IF(MID(C8982,1,1)="c",$AS$26,IF(MID(C8982,1,1)="r",$AS$41,IF(MID(C8982,1,1)="p",#REF!,#REF!))),"")</f>
        <v/>
      </c>
      <c r="I8982" s="92" t="str">
        <f t="shared" si="1411"/>
        <v/>
      </c>
      <c r="J8982" s="92" t="str">
        <f t="shared" si="1412"/>
        <v/>
      </c>
      <c r="K8982" s="92" t="str">
        <f t="shared" si="1413"/>
        <v/>
      </c>
      <c r="L8982" s="92" t="str">
        <f t="shared" si="1414"/>
        <v/>
      </c>
      <c r="M8982" s="95" t="str">
        <f>IF(A8982&lt;&gt;"",IF(MID(C8982,1,1)="c",SigmaEpsConcrete(I8982,$AN$30:$AN$33,$AR$30:$AR$33,$AS$26,$AS$27,$AS$28,$AQ$20,$AU$19),""),"")</f>
        <v/>
      </c>
      <c r="N8982" s="95" t="str">
        <f>IF(A8982&lt;&gt;"",IF(MID(C8982,1,1)="r",SigmaEpsReinf(J8982,$AS$42:$AS$43,$AS$41,$AS$39,$AS$40,$AQ$38),""),"")</f>
        <v/>
      </c>
      <c r="Q8982" s="92" t="str">
        <f t="shared" si="1416"/>
        <v/>
      </c>
      <c r="R8982" s="92" t="str">
        <f t="shared" si="1417"/>
        <v/>
      </c>
      <c r="U8982" s="5"/>
      <c r="V8982" s="5"/>
      <c r="W8982" s="94" t="str">
        <f t="shared" si="1415"/>
        <v/>
      </c>
      <c r="X8982" s="94" t="str">
        <f t="shared" si="1418"/>
        <v/>
      </c>
      <c r="Y8982" s="5"/>
      <c r="BK8982" s="8"/>
      <c r="BL8982" s="5"/>
      <c r="BM8982" s="5"/>
      <c r="BN8982" s="5"/>
      <c r="BO8982" s="5"/>
      <c r="BP8982" s="1"/>
      <c r="BQ8982" s="1"/>
      <c r="BR8982" s="1"/>
      <c r="BS8982" s="1"/>
      <c r="BT8982" s="1"/>
      <c r="BU8982" s="4"/>
      <c r="BV8982" s="1"/>
      <c r="BW8982" s="3"/>
      <c r="BX8982" s="4"/>
      <c r="BY8982" s="5"/>
      <c r="BZ8982" s="5"/>
      <c r="CA8982" s="5"/>
      <c r="CB8982" s="5"/>
      <c r="CC8982" s="5"/>
      <c r="CD8982" s="43"/>
    </row>
    <row r="8983" spans="1:82" x14ac:dyDescent="0.25">
      <c r="A8983" s="8"/>
      <c r="B8983" s="5"/>
      <c r="C8983" s="5"/>
      <c r="D8983" s="5"/>
      <c r="E8983" s="5"/>
      <c r="F8983" s="94" t="str">
        <f t="shared" si="1409"/>
        <v/>
      </c>
      <c r="G8983" s="94" t="str">
        <f t="shared" si="1410"/>
        <v/>
      </c>
      <c r="H8983" s="127" t="str">
        <f>IF(A8983&lt;&gt;"",IF(MID(C8983,1,1)="c",$AS$26,IF(MID(C8983,1,1)="r",$AS$41,IF(MID(C8983,1,1)="p",#REF!,#REF!))),"")</f>
        <v/>
      </c>
      <c r="I8983" s="92" t="str">
        <f t="shared" si="1411"/>
        <v/>
      </c>
      <c r="J8983" s="92" t="str">
        <f t="shared" si="1412"/>
        <v/>
      </c>
      <c r="K8983" s="92" t="str">
        <f t="shared" si="1413"/>
        <v/>
      </c>
      <c r="L8983" s="92" t="str">
        <f t="shared" si="1414"/>
        <v/>
      </c>
      <c r="M8983" s="95" t="str">
        <f>IF(A8983&lt;&gt;"",IF(MID(C8983,1,1)="c",SigmaEpsConcrete(I8983,$AN$30:$AN$33,$AR$30:$AR$33,$AS$26,$AS$27,$AS$28,$AQ$20,$AU$19),""),"")</f>
        <v/>
      </c>
      <c r="N8983" s="95" t="str">
        <f>IF(A8983&lt;&gt;"",IF(MID(C8983,1,1)="r",SigmaEpsReinf(J8983,$AS$42:$AS$43,$AS$41,$AS$39,$AS$40,$AQ$38),""),"")</f>
        <v/>
      </c>
      <c r="Q8983" s="92" t="str">
        <f t="shared" si="1416"/>
        <v/>
      </c>
      <c r="R8983" s="92" t="str">
        <f t="shared" si="1417"/>
        <v/>
      </c>
      <c r="U8983" s="5"/>
      <c r="V8983" s="5"/>
      <c r="W8983" s="94" t="str">
        <f t="shared" si="1415"/>
        <v/>
      </c>
      <c r="X8983" s="94" t="str">
        <f t="shared" si="1418"/>
        <v/>
      </c>
      <c r="Y8983" s="5"/>
      <c r="BK8983" s="8"/>
      <c r="BL8983" s="5"/>
      <c r="BM8983" s="5"/>
      <c r="BN8983" s="5"/>
      <c r="BO8983" s="5"/>
      <c r="BP8983" s="1"/>
      <c r="BQ8983" s="1"/>
      <c r="BR8983" s="1"/>
      <c r="BS8983" s="1"/>
      <c r="BT8983" s="1"/>
      <c r="BU8983" s="4"/>
      <c r="BV8983" s="1"/>
      <c r="BW8983" s="3"/>
      <c r="BX8983" s="4"/>
      <c r="BY8983" s="5"/>
      <c r="BZ8983" s="5"/>
      <c r="CA8983" s="5"/>
      <c r="CB8983" s="5"/>
      <c r="CC8983" s="5"/>
      <c r="CD8983" s="43"/>
    </row>
    <row r="8984" spans="1:82" x14ac:dyDescent="0.25">
      <c r="A8984" s="8"/>
      <c r="B8984" s="5"/>
      <c r="C8984" s="5"/>
      <c r="D8984" s="5"/>
      <c r="E8984" s="5"/>
      <c r="F8984" s="94" t="str">
        <f t="shared" si="1409"/>
        <v/>
      </c>
      <c r="G8984" s="94" t="str">
        <f t="shared" si="1410"/>
        <v/>
      </c>
      <c r="H8984" s="127" t="str">
        <f>IF(A8984&lt;&gt;"",IF(MID(C8984,1,1)="c",$AS$26,IF(MID(C8984,1,1)="r",$AS$41,IF(MID(C8984,1,1)="p",#REF!,#REF!))),"")</f>
        <v/>
      </c>
      <c r="I8984" s="92" t="str">
        <f t="shared" si="1411"/>
        <v/>
      </c>
      <c r="J8984" s="92" t="str">
        <f t="shared" si="1412"/>
        <v/>
      </c>
      <c r="K8984" s="92" t="str">
        <f t="shared" si="1413"/>
        <v/>
      </c>
      <c r="L8984" s="92" t="str">
        <f t="shared" si="1414"/>
        <v/>
      </c>
      <c r="M8984" s="95" t="str">
        <f>IF(A8984&lt;&gt;"",IF(MID(C8984,1,1)="c",SigmaEpsConcrete(I8984,$AN$30:$AN$33,$AR$30:$AR$33,$AS$26,$AS$27,$AS$28,$AQ$20,$AU$19),""),"")</f>
        <v/>
      </c>
      <c r="N8984" s="95" t="str">
        <f>IF(A8984&lt;&gt;"",IF(MID(C8984,1,1)="r",SigmaEpsReinf(J8984,$AS$42:$AS$43,$AS$41,$AS$39,$AS$40,$AQ$38),""),"")</f>
        <v/>
      </c>
      <c r="Q8984" s="92" t="str">
        <f t="shared" si="1416"/>
        <v/>
      </c>
      <c r="R8984" s="92" t="str">
        <f t="shared" si="1417"/>
        <v/>
      </c>
      <c r="U8984" s="5"/>
      <c r="V8984" s="5"/>
      <c r="W8984" s="94" t="str">
        <f t="shared" si="1415"/>
        <v/>
      </c>
      <c r="X8984" s="94" t="str">
        <f t="shared" si="1418"/>
        <v/>
      </c>
      <c r="Y8984" s="5"/>
      <c r="BK8984" s="8"/>
      <c r="BL8984" s="5"/>
      <c r="BM8984" s="5"/>
      <c r="BN8984" s="5"/>
      <c r="BO8984" s="5"/>
      <c r="BP8984" s="1"/>
      <c r="BQ8984" s="1"/>
      <c r="BR8984" s="1"/>
      <c r="BS8984" s="1"/>
      <c r="BT8984" s="1"/>
      <c r="BU8984" s="4"/>
      <c r="BV8984" s="1"/>
      <c r="BW8984" s="3"/>
      <c r="BX8984" s="4"/>
      <c r="BY8984" s="5"/>
      <c r="BZ8984" s="5"/>
      <c r="CA8984" s="5"/>
      <c r="CB8984" s="5"/>
      <c r="CC8984" s="5"/>
      <c r="CD8984" s="43"/>
    </row>
    <row r="8985" spans="1:82" x14ac:dyDescent="0.25">
      <c r="A8985" s="8"/>
      <c r="B8985" s="5"/>
      <c r="C8985" s="5"/>
      <c r="D8985" s="5"/>
      <c r="E8985" s="5"/>
      <c r="F8985" s="94" t="str">
        <f t="shared" si="1409"/>
        <v/>
      </c>
      <c r="G8985" s="94" t="str">
        <f t="shared" si="1410"/>
        <v/>
      </c>
      <c r="H8985" s="127" t="str">
        <f>IF(A8985&lt;&gt;"",IF(MID(C8985,1,1)="c",$AS$26,IF(MID(C8985,1,1)="r",$AS$41,IF(MID(C8985,1,1)="p",#REF!,#REF!))),"")</f>
        <v/>
      </c>
      <c r="I8985" s="92" t="str">
        <f t="shared" si="1411"/>
        <v/>
      </c>
      <c r="J8985" s="92" t="str">
        <f t="shared" si="1412"/>
        <v/>
      </c>
      <c r="K8985" s="92" t="str">
        <f t="shared" si="1413"/>
        <v/>
      </c>
      <c r="L8985" s="92" t="str">
        <f t="shared" si="1414"/>
        <v/>
      </c>
      <c r="M8985" s="95" t="str">
        <f>IF(A8985&lt;&gt;"",IF(MID(C8985,1,1)="c",SigmaEpsConcrete(I8985,$AN$30:$AN$33,$AR$30:$AR$33,$AS$26,$AS$27,$AS$28,$AQ$20,$AU$19),""),"")</f>
        <v/>
      </c>
      <c r="N8985" s="95" t="str">
        <f>IF(A8985&lt;&gt;"",IF(MID(C8985,1,1)="r",SigmaEpsReinf(J8985,$AS$42:$AS$43,$AS$41,$AS$39,$AS$40,$AQ$38),""),"")</f>
        <v/>
      </c>
      <c r="Q8985" s="92" t="str">
        <f t="shared" si="1416"/>
        <v/>
      </c>
      <c r="R8985" s="92" t="str">
        <f t="shared" si="1417"/>
        <v/>
      </c>
      <c r="U8985" s="5"/>
      <c r="V8985" s="5"/>
      <c r="W8985" s="94" t="str">
        <f t="shared" si="1415"/>
        <v/>
      </c>
      <c r="X8985" s="94" t="str">
        <f t="shared" si="1418"/>
        <v/>
      </c>
      <c r="Y8985" s="5"/>
      <c r="BK8985" s="8"/>
      <c r="BL8985" s="5"/>
      <c r="BM8985" s="5"/>
      <c r="BN8985" s="5"/>
      <c r="BO8985" s="5"/>
      <c r="BP8985" s="1"/>
      <c r="BQ8985" s="1"/>
      <c r="BR8985" s="1"/>
      <c r="BS8985" s="1"/>
      <c r="BT8985" s="1"/>
      <c r="BU8985" s="4"/>
      <c r="BV8985" s="1"/>
      <c r="BW8985" s="3"/>
      <c r="BX8985" s="4"/>
      <c r="BY8985" s="5"/>
      <c r="BZ8985" s="5"/>
      <c r="CA8985" s="5"/>
      <c r="CB8985" s="5"/>
      <c r="CC8985" s="5"/>
      <c r="CD8985" s="43"/>
    </row>
    <row r="8986" spans="1:82" x14ac:dyDescent="0.25">
      <c r="A8986" s="8"/>
      <c r="B8986" s="5"/>
      <c r="C8986" s="5"/>
      <c r="D8986" s="5"/>
      <c r="E8986" s="5"/>
      <c r="F8986" s="94" t="str">
        <f t="shared" si="1409"/>
        <v/>
      </c>
      <c r="G8986" s="94" t="str">
        <f t="shared" si="1410"/>
        <v/>
      </c>
      <c r="H8986" s="127" t="str">
        <f>IF(A8986&lt;&gt;"",IF(MID(C8986,1,1)="c",$AS$26,IF(MID(C8986,1,1)="r",$AS$41,IF(MID(C8986,1,1)="p",#REF!,#REF!))),"")</f>
        <v/>
      </c>
      <c r="I8986" s="92" t="str">
        <f t="shared" si="1411"/>
        <v/>
      </c>
      <c r="J8986" s="92" t="str">
        <f t="shared" si="1412"/>
        <v/>
      </c>
      <c r="K8986" s="92" t="str">
        <f t="shared" si="1413"/>
        <v/>
      </c>
      <c r="L8986" s="92" t="str">
        <f t="shared" si="1414"/>
        <v/>
      </c>
      <c r="M8986" s="95" t="str">
        <f>IF(A8986&lt;&gt;"",IF(MID(C8986,1,1)="c",SigmaEpsConcrete(I8986,$AN$30:$AN$33,$AR$30:$AR$33,$AS$26,$AS$27,$AS$28,$AQ$20,$AU$19),""),"")</f>
        <v/>
      </c>
      <c r="N8986" s="95" t="str">
        <f>IF(A8986&lt;&gt;"",IF(MID(C8986,1,1)="r",SigmaEpsReinf(J8986,$AS$42:$AS$43,$AS$41,$AS$39,$AS$40,$AQ$38),""),"")</f>
        <v/>
      </c>
      <c r="Q8986" s="92" t="str">
        <f t="shared" si="1416"/>
        <v/>
      </c>
      <c r="R8986" s="92" t="str">
        <f t="shared" si="1417"/>
        <v/>
      </c>
      <c r="U8986" s="5"/>
      <c r="V8986" s="5"/>
      <c r="W8986" s="94" t="str">
        <f t="shared" si="1415"/>
        <v/>
      </c>
      <c r="X8986" s="94" t="str">
        <f t="shared" si="1418"/>
        <v/>
      </c>
      <c r="Y8986" s="5"/>
      <c r="BK8986" s="8"/>
      <c r="BL8986" s="5"/>
      <c r="BM8986" s="5"/>
      <c r="BN8986" s="5"/>
      <c r="BO8986" s="5"/>
      <c r="BP8986" s="1"/>
      <c r="BQ8986" s="1"/>
      <c r="BR8986" s="1"/>
      <c r="BS8986" s="1"/>
      <c r="BT8986" s="1"/>
      <c r="BU8986" s="4"/>
      <c r="BV8986" s="1"/>
      <c r="BW8986" s="3"/>
      <c r="BX8986" s="4"/>
      <c r="BY8986" s="5"/>
      <c r="BZ8986" s="5"/>
      <c r="CA8986" s="5"/>
      <c r="CB8986" s="5"/>
      <c r="CC8986" s="5"/>
      <c r="CD8986" s="43"/>
    </row>
    <row r="8987" spans="1:82" x14ac:dyDescent="0.25">
      <c r="A8987" s="8"/>
      <c r="B8987" s="5"/>
      <c r="C8987" s="5"/>
      <c r="D8987" s="5"/>
      <c r="E8987" s="5"/>
      <c r="F8987" s="94" t="str">
        <f t="shared" si="1409"/>
        <v/>
      </c>
      <c r="G8987" s="94" t="str">
        <f t="shared" si="1410"/>
        <v/>
      </c>
      <c r="H8987" s="127" t="str">
        <f>IF(A8987&lt;&gt;"",IF(MID(C8987,1,1)="c",$AS$26,IF(MID(C8987,1,1)="r",$AS$41,IF(MID(C8987,1,1)="p",#REF!,#REF!))),"")</f>
        <v/>
      </c>
      <c r="I8987" s="92" t="str">
        <f t="shared" si="1411"/>
        <v/>
      </c>
      <c r="J8987" s="92" t="str">
        <f t="shared" si="1412"/>
        <v/>
      </c>
      <c r="K8987" s="92" t="str">
        <f t="shared" si="1413"/>
        <v/>
      </c>
      <c r="L8987" s="92" t="str">
        <f t="shared" si="1414"/>
        <v/>
      </c>
      <c r="M8987" s="95" t="str">
        <f>IF(A8987&lt;&gt;"",IF(MID(C8987,1,1)="c",SigmaEpsConcrete(I8987,$AN$30:$AN$33,$AR$30:$AR$33,$AS$26,$AS$27,$AS$28,$AQ$20,$AU$19),""),"")</f>
        <v/>
      </c>
      <c r="N8987" s="95" t="str">
        <f>IF(A8987&lt;&gt;"",IF(MID(C8987,1,1)="r",SigmaEpsReinf(J8987,$AS$42:$AS$43,$AS$41,$AS$39,$AS$40,$AQ$38),""),"")</f>
        <v/>
      </c>
      <c r="Q8987" s="92" t="str">
        <f t="shared" si="1416"/>
        <v/>
      </c>
      <c r="R8987" s="92" t="str">
        <f t="shared" si="1417"/>
        <v/>
      </c>
      <c r="U8987" s="5"/>
      <c r="V8987" s="5"/>
      <c r="W8987" s="94" t="str">
        <f t="shared" si="1415"/>
        <v/>
      </c>
      <c r="X8987" s="94" t="str">
        <f t="shared" si="1418"/>
        <v/>
      </c>
      <c r="Y8987" s="5"/>
      <c r="BK8987" s="8"/>
      <c r="BL8987" s="5"/>
      <c r="BM8987" s="5"/>
      <c r="BN8987" s="5"/>
      <c r="BO8987" s="5"/>
      <c r="BP8987" s="1"/>
      <c r="BQ8987" s="1"/>
      <c r="BR8987" s="1"/>
      <c r="BS8987" s="1"/>
      <c r="BT8987" s="1"/>
      <c r="BU8987" s="4"/>
      <c r="BV8987" s="1"/>
      <c r="BW8987" s="3"/>
      <c r="BX8987" s="4"/>
      <c r="BY8987" s="5"/>
      <c r="BZ8987" s="5"/>
      <c r="CA8987" s="5"/>
      <c r="CB8987" s="5"/>
      <c r="CC8987" s="5"/>
      <c r="CD8987" s="43"/>
    </row>
    <row r="8988" spans="1:82" x14ac:dyDescent="0.25">
      <c r="A8988" s="8"/>
      <c r="B8988" s="5"/>
      <c r="C8988" s="5"/>
      <c r="D8988" s="5"/>
      <c r="E8988" s="5"/>
      <c r="F8988" s="94" t="str">
        <f t="shared" si="1409"/>
        <v/>
      </c>
      <c r="G8988" s="94" t="str">
        <f t="shared" si="1410"/>
        <v/>
      </c>
      <c r="H8988" s="127" t="str">
        <f>IF(A8988&lt;&gt;"",IF(MID(C8988,1,1)="c",$AS$26,IF(MID(C8988,1,1)="r",$AS$41,IF(MID(C8988,1,1)="p",#REF!,#REF!))),"")</f>
        <v/>
      </c>
      <c r="I8988" s="92" t="str">
        <f t="shared" si="1411"/>
        <v/>
      </c>
      <c r="J8988" s="92" t="str">
        <f t="shared" si="1412"/>
        <v/>
      </c>
      <c r="K8988" s="92" t="str">
        <f t="shared" si="1413"/>
        <v/>
      </c>
      <c r="L8988" s="92" t="str">
        <f t="shared" si="1414"/>
        <v/>
      </c>
      <c r="M8988" s="95" t="str">
        <f>IF(A8988&lt;&gt;"",IF(MID(C8988,1,1)="c",SigmaEpsConcrete(I8988,$AN$30:$AN$33,$AR$30:$AR$33,$AS$26,$AS$27,$AS$28,$AQ$20,$AU$19),""),"")</f>
        <v/>
      </c>
      <c r="N8988" s="95" t="str">
        <f>IF(A8988&lt;&gt;"",IF(MID(C8988,1,1)="r",SigmaEpsReinf(J8988,$AS$42:$AS$43,$AS$41,$AS$39,$AS$40,$AQ$38),""),"")</f>
        <v/>
      </c>
      <c r="Q8988" s="92" t="str">
        <f t="shared" si="1416"/>
        <v/>
      </c>
      <c r="R8988" s="92" t="str">
        <f t="shared" si="1417"/>
        <v/>
      </c>
      <c r="U8988" s="5"/>
      <c r="V8988" s="5"/>
      <c r="W8988" s="94" t="str">
        <f t="shared" si="1415"/>
        <v/>
      </c>
      <c r="X8988" s="94" t="str">
        <f t="shared" si="1418"/>
        <v/>
      </c>
      <c r="Y8988" s="5"/>
      <c r="BK8988" s="8"/>
      <c r="BL8988" s="5"/>
      <c r="BM8988" s="5"/>
      <c r="BN8988" s="5"/>
      <c r="BO8988" s="5"/>
      <c r="BP8988" s="1"/>
      <c r="BQ8988" s="1"/>
      <c r="BR8988" s="1"/>
      <c r="BS8988" s="1"/>
      <c r="BT8988" s="1"/>
      <c r="BU8988" s="4"/>
      <c r="BV8988" s="1"/>
      <c r="BW8988" s="3"/>
      <c r="BX8988" s="4"/>
      <c r="BY8988" s="5"/>
      <c r="BZ8988" s="5"/>
      <c r="CA8988" s="5"/>
      <c r="CB8988" s="5"/>
      <c r="CC8988" s="5"/>
      <c r="CD8988" s="43"/>
    </row>
    <row r="8989" spans="1:82" x14ac:dyDescent="0.25">
      <c r="A8989" s="8"/>
      <c r="B8989" s="5"/>
      <c r="C8989" s="5"/>
      <c r="D8989" s="5"/>
      <c r="E8989" s="5"/>
      <c r="F8989" s="94" t="str">
        <f t="shared" si="1409"/>
        <v/>
      </c>
      <c r="G8989" s="94" t="str">
        <f t="shared" si="1410"/>
        <v/>
      </c>
      <c r="H8989" s="127" t="str">
        <f>IF(A8989&lt;&gt;"",IF(MID(C8989,1,1)="c",$AS$26,IF(MID(C8989,1,1)="r",$AS$41,IF(MID(C8989,1,1)="p",#REF!,#REF!))),"")</f>
        <v/>
      </c>
      <c r="I8989" s="92" t="str">
        <f t="shared" si="1411"/>
        <v/>
      </c>
      <c r="J8989" s="92" t="str">
        <f t="shared" si="1412"/>
        <v/>
      </c>
      <c r="K8989" s="92" t="str">
        <f t="shared" si="1413"/>
        <v/>
      </c>
      <c r="L8989" s="92" t="str">
        <f t="shared" si="1414"/>
        <v/>
      </c>
      <c r="M8989" s="95" t="str">
        <f>IF(A8989&lt;&gt;"",IF(MID(C8989,1,1)="c",SigmaEpsConcrete(I8989,$AN$30:$AN$33,$AR$30:$AR$33,$AS$26,$AS$27,$AS$28,$AQ$20,$AU$19),""),"")</f>
        <v/>
      </c>
      <c r="N8989" s="95" t="str">
        <f>IF(A8989&lt;&gt;"",IF(MID(C8989,1,1)="r",SigmaEpsReinf(J8989,$AS$42:$AS$43,$AS$41,$AS$39,$AS$40,$AQ$38),""),"")</f>
        <v/>
      </c>
      <c r="Q8989" s="92" t="str">
        <f t="shared" si="1416"/>
        <v/>
      </c>
      <c r="R8989" s="92" t="str">
        <f t="shared" si="1417"/>
        <v/>
      </c>
      <c r="U8989" s="5"/>
      <c r="V8989" s="5"/>
      <c r="W8989" s="94" t="str">
        <f t="shared" si="1415"/>
        <v/>
      </c>
      <c r="X8989" s="94" t="str">
        <f t="shared" si="1418"/>
        <v/>
      </c>
      <c r="Y8989" s="5"/>
      <c r="BK8989" s="8"/>
      <c r="BL8989" s="5"/>
      <c r="BM8989" s="5"/>
      <c r="BN8989" s="5"/>
      <c r="BO8989" s="5"/>
      <c r="BP8989" s="1"/>
      <c r="BQ8989" s="1"/>
      <c r="BR8989" s="1"/>
      <c r="BS8989" s="1"/>
      <c r="BT8989" s="1"/>
      <c r="BU8989" s="4"/>
      <c r="BV8989" s="1"/>
      <c r="BW8989" s="3"/>
      <c r="BX8989" s="4"/>
      <c r="BY8989" s="5"/>
      <c r="BZ8989" s="5"/>
      <c r="CA8989" s="5"/>
      <c r="CB8989" s="5"/>
      <c r="CC8989" s="5"/>
      <c r="CD8989" s="43"/>
    </row>
    <row r="8990" spans="1:82" x14ac:dyDescent="0.25">
      <c r="A8990" s="8"/>
      <c r="B8990" s="5"/>
      <c r="C8990" s="5"/>
      <c r="D8990" s="5"/>
      <c r="E8990" s="5"/>
      <c r="F8990" s="94" t="str">
        <f t="shared" si="1409"/>
        <v/>
      </c>
      <c r="G8990" s="94" t="str">
        <f t="shared" si="1410"/>
        <v/>
      </c>
      <c r="H8990" s="127" t="str">
        <f>IF(A8990&lt;&gt;"",IF(MID(C8990,1,1)="c",$AS$26,IF(MID(C8990,1,1)="r",$AS$41,IF(MID(C8990,1,1)="p",#REF!,#REF!))),"")</f>
        <v/>
      </c>
      <c r="I8990" s="92" t="str">
        <f t="shared" si="1411"/>
        <v/>
      </c>
      <c r="J8990" s="92" t="str">
        <f t="shared" si="1412"/>
        <v/>
      </c>
      <c r="K8990" s="92" t="str">
        <f t="shared" si="1413"/>
        <v/>
      </c>
      <c r="L8990" s="92" t="str">
        <f t="shared" si="1414"/>
        <v/>
      </c>
      <c r="M8990" s="95" t="str">
        <f>IF(A8990&lt;&gt;"",IF(MID(C8990,1,1)="c",SigmaEpsConcrete(I8990,$AN$30:$AN$33,$AR$30:$AR$33,$AS$26,$AS$27,$AS$28,$AQ$20,$AU$19),""),"")</f>
        <v/>
      </c>
      <c r="N8990" s="95" t="str">
        <f>IF(A8990&lt;&gt;"",IF(MID(C8990,1,1)="r",SigmaEpsReinf(J8990,$AS$42:$AS$43,$AS$41,$AS$39,$AS$40,$AQ$38),""),"")</f>
        <v/>
      </c>
      <c r="Q8990" s="92" t="str">
        <f t="shared" si="1416"/>
        <v/>
      </c>
      <c r="R8990" s="92" t="str">
        <f t="shared" si="1417"/>
        <v/>
      </c>
      <c r="U8990" s="5"/>
      <c r="V8990" s="5"/>
      <c r="W8990" s="94" t="str">
        <f t="shared" si="1415"/>
        <v/>
      </c>
      <c r="X8990" s="94" t="str">
        <f t="shared" si="1418"/>
        <v/>
      </c>
      <c r="Y8990" s="5"/>
      <c r="BK8990" s="8"/>
      <c r="BL8990" s="5"/>
      <c r="BM8990" s="5"/>
      <c r="BN8990" s="5"/>
      <c r="BO8990" s="5"/>
      <c r="BP8990" s="1"/>
      <c r="BQ8990" s="1"/>
      <c r="BR8990" s="1"/>
      <c r="BS8990" s="1"/>
      <c r="BT8990" s="1"/>
      <c r="BU8990" s="4"/>
      <c r="BV8990" s="1"/>
      <c r="BW8990" s="3"/>
      <c r="BX8990" s="4"/>
      <c r="BY8990" s="5"/>
      <c r="BZ8990" s="5"/>
      <c r="CA8990" s="5"/>
      <c r="CB8990" s="5"/>
      <c r="CC8990" s="5"/>
      <c r="CD8990" s="43"/>
    </row>
    <row r="8991" spans="1:82" x14ac:dyDescent="0.25">
      <c r="A8991" s="8"/>
      <c r="B8991" s="5"/>
      <c r="C8991" s="5"/>
      <c r="D8991" s="5"/>
      <c r="E8991" s="5"/>
      <c r="F8991" s="94" t="str">
        <f t="shared" si="1409"/>
        <v/>
      </c>
      <c r="G8991" s="94" t="str">
        <f t="shared" si="1410"/>
        <v/>
      </c>
      <c r="H8991" s="127" t="str">
        <f>IF(A8991&lt;&gt;"",IF(MID(C8991,1,1)="c",$AS$26,IF(MID(C8991,1,1)="r",$AS$41,IF(MID(C8991,1,1)="p",#REF!,#REF!))),"")</f>
        <v/>
      </c>
      <c r="I8991" s="92" t="str">
        <f t="shared" si="1411"/>
        <v/>
      </c>
      <c r="J8991" s="92" t="str">
        <f t="shared" si="1412"/>
        <v/>
      </c>
      <c r="K8991" s="92" t="str">
        <f t="shared" si="1413"/>
        <v/>
      </c>
      <c r="L8991" s="92" t="str">
        <f t="shared" si="1414"/>
        <v/>
      </c>
      <c r="M8991" s="95" t="str">
        <f>IF(A8991&lt;&gt;"",IF(MID(C8991,1,1)="c",SigmaEpsConcrete(I8991,$AN$30:$AN$33,$AR$30:$AR$33,$AS$26,$AS$27,$AS$28,$AQ$20,$AU$19),""),"")</f>
        <v/>
      </c>
      <c r="N8991" s="95" t="str">
        <f>IF(A8991&lt;&gt;"",IF(MID(C8991,1,1)="r",SigmaEpsReinf(J8991,$AS$42:$AS$43,$AS$41,$AS$39,$AS$40,$AQ$38),""),"")</f>
        <v/>
      </c>
      <c r="Q8991" s="92" t="str">
        <f t="shared" si="1416"/>
        <v/>
      </c>
      <c r="R8991" s="92" t="str">
        <f t="shared" si="1417"/>
        <v/>
      </c>
      <c r="U8991" s="5"/>
      <c r="V8991" s="5"/>
      <c r="W8991" s="94" t="str">
        <f t="shared" si="1415"/>
        <v/>
      </c>
      <c r="X8991" s="94" t="str">
        <f t="shared" si="1418"/>
        <v/>
      </c>
      <c r="Y8991" s="5"/>
      <c r="BK8991" s="8"/>
      <c r="BL8991" s="5"/>
      <c r="BM8991" s="5"/>
      <c r="BN8991" s="5"/>
      <c r="BO8991" s="5"/>
      <c r="BP8991" s="1"/>
      <c r="BQ8991" s="1"/>
      <c r="BR8991" s="1"/>
      <c r="BS8991" s="1"/>
      <c r="BT8991" s="1"/>
      <c r="BU8991" s="4"/>
      <c r="BV8991" s="1"/>
      <c r="BW8991" s="3"/>
      <c r="BX8991" s="4"/>
      <c r="BY8991" s="5"/>
      <c r="BZ8991" s="5"/>
      <c r="CA8991" s="5"/>
      <c r="CB8991" s="5"/>
      <c r="CC8991" s="5"/>
      <c r="CD8991" s="43"/>
    </row>
    <row r="8992" spans="1:82" x14ac:dyDescent="0.25">
      <c r="A8992" s="8"/>
      <c r="B8992" s="5"/>
      <c r="C8992" s="5"/>
      <c r="D8992" s="5"/>
      <c r="E8992" s="5"/>
      <c r="F8992" s="94" t="str">
        <f t="shared" si="1409"/>
        <v/>
      </c>
      <c r="G8992" s="94" t="str">
        <f t="shared" si="1410"/>
        <v/>
      </c>
      <c r="H8992" s="127" t="str">
        <f>IF(A8992&lt;&gt;"",IF(MID(C8992,1,1)="c",$AS$26,IF(MID(C8992,1,1)="r",$AS$41,IF(MID(C8992,1,1)="p",#REF!,#REF!))),"")</f>
        <v/>
      </c>
      <c r="I8992" s="92" t="str">
        <f t="shared" si="1411"/>
        <v/>
      </c>
      <c r="J8992" s="92" t="str">
        <f t="shared" si="1412"/>
        <v/>
      </c>
      <c r="K8992" s="92" t="str">
        <f t="shared" si="1413"/>
        <v/>
      </c>
      <c r="L8992" s="92" t="str">
        <f t="shared" si="1414"/>
        <v/>
      </c>
      <c r="M8992" s="95" t="str">
        <f>IF(A8992&lt;&gt;"",IF(MID(C8992,1,1)="c",SigmaEpsConcrete(I8992,$AN$30:$AN$33,$AR$30:$AR$33,$AS$26,$AS$27,$AS$28,$AQ$20,$AU$19),""),"")</f>
        <v/>
      </c>
      <c r="N8992" s="95" t="str">
        <f>IF(A8992&lt;&gt;"",IF(MID(C8992,1,1)="r",SigmaEpsReinf(J8992,$AS$42:$AS$43,$AS$41,$AS$39,$AS$40,$AQ$38),""),"")</f>
        <v/>
      </c>
      <c r="Q8992" s="92" t="str">
        <f t="shared" si="1416"/>
        <v/>
      </c>
      <c r="R8992" s="92" t="str">
        <f t="shared" si="1417"/>
        <v/>
      </c>
      <c r="U8992" s="5"/>
      <c r="V8992" s="5"/>
      <c r="W8992" s="94" t="str">
        <f t="shared" si="1415"/>
        <v/>
      </c>
      <c r="X8992" s="94" t="str">
        <f t="shared" si="1418"/>
        <v/>
      </c>
      <c r="Y8992" s="5"/>
      <c r="BK8992" s="8"/>
      <c r="BL8992" s="5"/>
      <c r="BM8992" s="5"/>
      <c r="BN8992" s="5"/>
      <c r="BO8992" s="5"/>
      <c r="BP8992" s="1"/>
      <c r="BQ8992" s="1"/>
      <c r="BR8992" s="1"/>
      <c r="BS8992" s="1"/>
      <c r="BT8992" s="1"/>
      <c r="BU8992" s="4"/>
      <c r="BV8992" s="1"/>
      <c r="BW8992" s="3"/>
      <c r="BX8992" s="4"/>
      <c r="BY8992" s="5"/>
      <c r="BZ8992" s="5"/>
      <c r="CA8992" s="5"/>
      <c r="CB8992" s="5"/>
      <c r="CC8992" s="5"/>
      <c r="CD8992" s="43"/>
    </row>
    <row r="8993" spans="1:82" x14ac:dyDescent="0.25">
      <c r="A8993" s="8"/>
      <c r="B8993" s="5"/>
      <c r="C8993" s="5"/>
      <c r="D8993" s="5"/>
      <c r="E8993" s="5"/>
      <c r="F8993" s="94" t="str">
        <f t="shared" si="1409"/>
        <v/>
      </c>
      <c r="G8993" s="94" t="str">
        <f t="shared" si="1410"/>
        <v/>
      </c>
      <c r="H8993" s="127" t="str">
        <f>IF(A8993&lt;&gt;"",IF(MID(C8993,1,1)="c",$AS$26,IF(MID(C8993,1,1)="r",$AS$41,IF(MID(C8993,1,1)="p",#REF!,#REF!))),"")</f>
        <v/>
      </c>
      <c r="I8993" s="92" t="str">
        <f t="shared" si="1411"/>
        <v/>
      </c>
      <c r="J8993" s="92" t="str">
        <f t="shared" si="1412"/>
        <v/>
      </c>
      <c r="K8993" s="92" t="str">
        <f t="shared" si="1413"/>
        <v/>
      </c>
      <c r="L8993" s="92" t="str">
        <f t="shared" si="1414"/>
        <v/>
      </c>
      <c r="M8993" s="95" t="str">
        <f>IF(A8993&lt;&gt;"",IF(MID(C8993,1,1)="c",SigmaEpsConcrete(I8993,$AN$30:$AN$33,$AR$30:$AR$33,$AS$26,$AS$27,$AS$28,$AQ$20,$AU$19),""),"")</f>
        <v/>
      </c>
      <c r="N8993" s="95" t="str">
        <f>IF(A8993&lt;&gt;"",IF(MID(C8993,1,1)="r",SigmaEpsReinf(J8993,$AS$42:$AS$43,$AS$41,$AS$39,$AS$40,$AQ$38),""),"")</f>
        <v/>
      </c>
      <c r="Q8993" s="92" t="str">
        <f t="shared" si="1416"/>
        <v/>
      </c>
      <c r="R8993" s="92" t="str">
        <f t="shared" si="1417"/>
        <v/>
      </c>
      <c r="U8993" s="5"/>
      <c r="V8993" s="5"/>
      <c r="W8993" s="94" t="str">
        <f t="shared" si="1415"/>
        <v/>
      </c>
      <c r="X8993" s="94" t="str">
        <f t="shared" si="1418"/>
        <v/>
      </c>
      <c r="Y8993" s="5"/>
      <c r="BK8993" s="8"/>
      <c r="BL8993" s="5"/>
      <c r="BM8993" s="5"/>
      <c r="BN8993" s="5"/>
      <c r="BO8993" s="5"/>
      <c r="BP8993" s="1"/>
      <c r="BQ8993" s="1"/>
      <c r="BR8993" s="1"/>
      <c r="BS8993" s="1"/>
      <c r="BT8993" s="1"/>
      <c r="BU8993" s="4"/>
      <c r="BV8993" s="1"/>
      <c r="BW8993" s="3"/>
      <c r="BX8993" s="4"/>
      <c r="BY8993" s="5"/>
      <c r="BZ8993" s="5"/>
      <c r="CA8993" s="5"/>
      <c r="CB8993" s="5"/>
      <c r="CC8993" s="5"/>
      <c r="CD8993" s="43"/>
    </row>
    <row r="8994" spans="1:82" x14ac:dyDescent="0.25">
      <c r="A8994" s="8"/>
      <c r="B8994" s="5"/>
      <c r="C8994" s="5"/>
      <c r="D8994" s="5"/>
      <c r="E8994" s="5"/>
      <c r="F8994" s="94" t="str">
        <f t="shared" si="1409"/>
        <v/>
      </c>
      <c r="G8994" s="94" t="str">
        <f t="shared" si="1410"/>
        <v/>
      </c>
      <c r="H8994" s="127" t="str">
        <f>IF(A8994&lt;&gt;"",IF(MID(C8994,1,1)="c",$AS$26,IF(MID(C8994,1,1)="r",$AS$41,IF(MID(C8994,1,1)="p",#REF!,#REF!))),"")</f>
        <v/>
      </c>
      <c r="I8994" s="92" t="str">
        <f t="shared" si="1411"/>
        <v/>
      </c>
      <c r="J8994" s="92" t="str">
        <f t="shared" si="1412"/>
        <v/>
      </c>
      <c r="K8994" s="92" t="str">
        <f t="shared" si="1413"/>
        <v/>
      </c>
      <c r="L8994" s="92" t="str">
        <f t="shared" si="1414"/>
        <v/>
      </c>
      <c r="M8994" s="95" t="str">
        <f>IF(A8994&lt;&gt;"",IF(MID(C8994,1,1)="c",SigmaEpsConcrete(I8994,$AN$30:$AN$33,$AR$30:$AR$33,$AS$26,$AS$27,$AS$28,$AQ$20,$AU$19),""),"")</f>
        <v/>
      </c>
      <c r="N8994" s="95" t="str">
        <f>IF(A8994&lt;&gt;"",IF(MID(C8994,1,1)="r",SigmaEpsReinf(J8994,$AS$42:$AS$43,$AS$41,$AS$39,$AS$40,$AQ$38),""),"")</f>
        <v/>
      </c>
      <c r="Q8994" s="92" t="str">
        <f t="shared" si="1416"/>
        <v/>
      </c>
      <c r="R8994" s="92" t="str">
        <f t="shared" si="1417"/>
        <v/>
      </c>
      <c r="U8994" s="5"/>
      <c r="V8994" s="5"/>
      <c r="W8994" s="94" t="str">
        <f t="shared" si="1415"/>
        <v/>
      </c>
      <c r="X8994" s="94" t="str">
        <f t="shared" si="1418"/>
        <v/>
      </c>
      <c r="Y8994" s="5"/>
      <c r="BK8994" s="8"/>
      <c r="BL8994" s="5"/>
      <c r="BM8994" s="5"/>
      <c r="BN8994" s="5"/>
      <c r="BO8994" s="5"/>
      <c r="BP8994" s="1"/>
      <c r="BQ8994" s="1"/>
      <c r="BR8994" s="1"/>
      <c r="BS8994" s="1"/>
      <c r="BT8994" s="1"/>
      <c r="BU8994" s="4"/>
      <c r="BV8994" s="1"/>
      <c r="BW8994" s="3"/>
      <c r="BX8994" s="4"/>
      <c r="BY8994" s="5"/>
      <c r="BZ8994" s="5"/>
      <c r="CA8994" s="5"/>
      <c r="CB8994" s="5"/>
      <c r="CC8994" s="5"/>
      <c r="CD8994" s="43"/>
    </row>
    <row r="8995" spans="1:82" x14ac:dyDescent="0.25">
      <c r="A8995" s="8"/>
      <c r="B8995" s="5"/>
      <c r="C8995" s="5"/>
      <c r="D8995" s="5"/>
      <c r="E8995" s="5"/>
      <c r="F8995" s="94" t="str">
        <f t="shared" si="1409"/>
        <v/>
      </c>
      <c r="G8995" s="94" t="str">
        <f t="shared" si="1410"/>
        <v/>
      </c>
      <c r="H8995" s="127" t="str">
        <f>IF(A8995&lt;&gt;"",IF(MID(C8995,1,1)="c",$AS$26,IF(MID(C8995,1,1)="r",$AS$41,IF(MID(C8995,1,1)="p",#REF!,#REF!))),"")</f>
        <v/>
      </c>
      <c r="I8995" s="92" t="str">
        <f t="shared" si="1411"/>
        <v/>
      </c>
      <c r="J8995" s="92" t="str">
        <f t="shared" si="1412"/>
        <v/>
      </c>
      <c r="K8995" s="92" t="str">
        <f t="shared" si="1413"/>
        <v/>
      </c>
      <c r="L8995" s="92" t="str">
        <f t="shared" si="1414"/>
        <v/>
      </c>
      <c r="M8995" s="95" t="str">
        <f>IF(A8995&lt;&gt;"",IF(MID(C8995,1,1)="c",SigmaEpsConcrete(I8995,$AN$30:$AN$33,$AR$30:$AR$33,$AS$26,$AS$27,$AS$28,$AQ$20,$AU$19),""),"")</f>
        <v/>
      </c>
      <c r="N8995" s="95" t="str">
        <f>IF(A8995&lt;&gt;"",IF(MID(C8995,1,1)="r",SigmaEpsReinf(J8995,$AS$42:$AS$43,$AS$41,$AS$39,$AS$40,$AQ$38),""),"")</f>
        <v/>
      </c>
      <c r="Q8995" s="92" t="str">
        <f t="shared" si="1416"/>
        <v/>
      </c>
      <c r="R8995" s="92" t="str">
        <f t="shared" si="1417"/>
        <v/>
      </c>
      <c r="U8995" s="5"/>
      <c r="V8995" s="5"/>
      <c r="W8995" s="94" t="str">
        <f t="shared" si="1415"/>
        <v/>
      </c>
      <c r="X8995" s="94" t="str">
        <f t="shared" si="1418"/>
        <v/>
      </c>
      <c r="Y8995" s="5"/>
      <c r="BK8995" s="8"/>
      <c r="BL8995" s="5"/>
      <c r="BM8995" s="5"/>
      <c r="BN8995" s="5"/>
      <c r="BO8995" s="5"/>
      <c r="BP8995" s="1"/>
      <c r="BQ8995" s="1"/>
      <c r="BR8995" s="1"/>
      <c r="BS8995" s="1"/>
      <c r="BT8995" s="1"/>
      <c r="BU8995" s="4"/>
      <c r="BV8995" s="1"/>
      <c r="BW8995" s="3"/>
      <c r="BX8995" s="4"/>
      <c r="BY8995" s="5"/>
      <c r="BZ8995" s="5"/>
      <c r="CA8995" s="5"/>
      <c r="CB8995" s="5"/>
      <c r="CC8995" s="5"/>
      <c r="CD8995" s="43"/>
    </row>
    <row r="8996" spans="1:82" x14ac:dyDescent="0.25">
      <c r="A8996" s="8"/>
      <c r="B8996" s="5"/>
      <c r="C8996" s="5"/>
      <c r="D8996" s="5"/>
      <c r="E8996" s="5"/>
      <c r="F8996" s="94" t="str">
        <f t="shared" si="1409"/>
        <v/>
      </c>
      <c r="G8996" s="94" t="str">
        <f t="shared" si="1410"/>
        <v/>
      </c>
      <c r="H8996" s="127" t="str">
        <f>IF(A8996&lt;&gt;"",IF(MID(C8996,1,1)="c",$AS$26,IF(MID(C8996,1,1)="r",$AS$41,IF(MID(C8996,1,1)="p",#REF!,#REF!))),"")</f>
        <v/>
      </c>
      <c r="I8996" s="92" t="str">
        <f t="shared" si="1411"/>
        <v/>
      </c>
      <c r="J8996" s="92" t="str">
        <f t="shared" si="1412"/>
        <v/>
      </c>
      <c r="K8996" s="92" t="str">
        <f t="shared" si="1413"/>
        <v/>
      </c>
      <c r="L8996" s="92" t="str">
        <f t="shared" si="1414"/>
        <v/>
      </c>
      <c r="M8996" s="95" t="str">
        <f>IF(A8996&lt;&gt;"",IF(MID(C8996,1,1)="c",SigmaEpsConcrete(I8996,$AN$30:$AN$33,$AR$30:$AR$33,$AS$26,$AS$27,$AS$28,$AQ$20,$AU$19),""),"")</f>
        <v/>
      </c>
      <c r="N8996" s="95" t="str">
        <f>IF(A8996&lt;&gt;"",IF(MID(C8996,1,1)="r",SigmaEpsReinf(J8996,$AS$42:$AS$43,$AS$41,$AS$39,$AS$40,$AQ$38),""),"")</f>
        <v/>
      </c>
      <c r="Q8996" s="92" t="str">
        <f t="shared" si="1416"/>
        <v/>
      </c>
      <c r="R8996" s="92" t="str">
        <f t="shared" si="1417"/>
        <v/>
      </c>
      <c r="U8996" s="5"/>
      <c r="V8996" s="5"/>
      <c r="W8996" s="94" t="str">
        <f t="shared" si="1415"/>
        <v/>
      </c>
      <c r="X8996" s="94" t="str">
        <f t="shared" si="1418"/>
        <v/>
      </c>
      <c r="Y8996" s="5"/>
      <c r="BK8996" s="8"/>
      <c r="BL8996" s="5"/>
      <c r="BM8996" s="5"/>
      <c r="BN8996" s="5"/>
      <c r="BO8996" s="5"/>
      <c r="BP8996" s="1"/>
      <c r="BQ8996" s="1"/>
      <c r="BR8996" s="1"/>
      <c r="BS8996" s="1"/>
      <c r="BT8996" s="1"/>
      <c r="BU8996" s="4"/>
      <c r="BV8996" s="1"/>
      <c r="BW8996" s="3"/>
      <c r="BX8996" s="4"/>
      <c r="BY8996" s="5"/>
      <c r="BZ8996" s="5"/>
      <c r="CA8996" s="5"/>
      <c r="CB8996" s="5"/>
      <c r="CC8996" s="5"/>
      <c r="CD8996" s="43"/>
    </row>
    <row r="8997" spans="1:82" x14ac:dyDescent="0.25">
      <c r="A8997" s="8"/>
      <c r="B8997" s="5"/>
      <c r="C8997" s="5"/>
      <c r="D8997" s="5"/>
      <c r="E8997" s="5"/>
      <c r="F8997" s="94" t="str">
        <f t="shared" si="1409"/>
        <v/>
      </c>
      <c r="G8997" s="94" t="str">
        <f t="shared" si="1410"/>
        <v/>
      </c>
      <c r="H8997" s="127" t="str">
        <f>IF(A8997&lt;&gt;"",IF(MID(C8997,1,1)="c",$AS$26,IF(MID(C8997,1,1)="r",$AS$41,IF(MID(C8997,1,1)="p",#REF!,#REF!))),"")</f>
        <v/>
      </c>
      <c r="I8997" s="92" t="str">
        <f t="shared" si="1411"/>
        <v/>
      </c>
      <c r="J8997" s="92" t="str">
        <f t="shared" si="1412"/>
        <v/>
      </c>
      <c r="K8997" s="92" t="str">
        <f t="shared" si="1413"/>
        <v/>
      </c>
      <c r="L8997" s="92" t="str">
        <f t="shared" si="1414"/>
        <v/>
      </c>
      <c r="M8997" s="95" t="str">
        <f>IF(A8997&lt;&gt;"",IF(MID(C8997,1,1)="c",SigmaEpsConcrete(I8997,$AN$30:$AN$33,$AR$30:$AR$33,$AS$26,$AS$27,$AS$28,$AQ$20,$AU$19),""),"")</f>
        <v/>
      </c>
      <c r="N8997" s="95" t="str">
        <f>IF(A8997&lt;&gt;"",IF(MID(C8997,1,1)="r",SigmaEpsReinf(J8997,$AS$42:$AS$43,$AS$41,$AS$39,$AS$40,$AQ$38),""),"")</f>
        <v/>
      </c>
      <c r="Q8997" s="92" t="str">
        <f t="shared" si="1416"/>
        <v/>
      </c>
      <c r="R8997" s="92" t="str">
        <f t="shared" si="1417"/>
        <v/>
      </c>
      <c r="U8997" s="5"/>
      <c r="V8997" s="5"/>
      <c r="W8997" s="94" t="str">
        <f t="shared" si="1415"/>
        <v/>
      </c>
      <c r="X8997" s="94" t="str">
        <f t="shared" si="1418"/>
        <v/>
      </c>
      <c r="Y8997" s="5"/>
      <c r="BK8997" s="8"/>
      <c r="BL8997" s="5"/>
      <c r="BM8997" s="5"/>
      <c r="BN8997" s="5"/>
      <c r="BO8997" s="5"/>
      <c r="BP8997" s="1"/>
      <c r="BQ8997" s="1"/>
      <c r="BR8997" s="1"/>
      <c r="BS8997" s="1"/>
      <c r="BT8997" s="1"/>
      <c r="BU8997" s="4"/>
      <c r="BV8997" s="1"/>
      <c r="BW8997" s="3"/>
      <c r="BX8997" s="4"/>
      <c r="BY8997" s="5"/>
      <c r="BZ8997" s="5"/>
      <c r="CA8997" s="5"/>
      <c r="CB8997" s="5"/>
      <c r="CC8997" s="5"/>
      <c r="CD8997" s="43"/>
    </row>
    <row r="8998" spans="1:82" x14ac:dyDescent="0.25">
      <c r="A8998" s="8"/>
      <c r="B8998" s="5"/>
      <c r="C8998" s="5"/>
      <c r="D8998" s="5"/>
      <c r="E8998" s="5"/>
      <c r="F8998" s="94" t="str">
        <f t="shared" si="1409"/>
        <v/>
      </c>
      <c r="G8998" s="94" t="str">
        <f t="shared" si="1410"/>
        <v/>
      </c>
      <c r="H8998" s="127" t="str">
        <f>IF(A8998&lt;&gt;"",IF(MID(C8998,1,1)="c",$AS$26,IF(MID(C8998,1,1)="r",$AS$41,IF(MID(C8998,1,1)="p",#REF!,#REF!))),"")</f>
        <v/>
      </c>
      <c r="I8998" s="92" t="str">
        <f t="shared" si="1411"/>
        <v/>
      </c>
      <c r="J8998" s="92" t="str">
        <f t="shared" si="1412"/>
        <v/>
      </c>
      <c r="K8998" s="92" t="str">
        <f t="shared" si="1413"/>
        <v/>
      </c>
      <c r="L8998" s="92" t="str">
        <f t="shared" si="1414"/>
        <v/>
      </c>
      <c r="M8998" s="95" t="str">
        <f>IF(A8998&lt;&gt;"",IF(MID(C8998,1,1)="c",SigmaEpsConcrete(I8998,$AN$30:$AN$33,$AR$30:$AR$33,$AS$26,$AS$27,$AS$28,$AQ$20,$AU$19),""),"")</f>
        <v/>
      </c>
      <c r="N8998" s="95" t="str">
        <f>IF(A8998&lt;&gt;"",IF(MID(C8998,1,1)="r",SigmaEpsReinf(J8998,$AS$42:$AS$43,$AS$41,$AS$39,$AS$40,$AQ$38),""),"")</f>
        <v/>
      </c>
      <c r="Q8998" s="92" t="str">
        <f t="shared" si="1416"/>
        <v/>
      </c>
      <c r="R8998" s="92" t="str">
        <f t="shared" si="1417"/>
        <v/>
      </c>
      <c r="U8998" s="5"/>
      <c r="V8998" s="5"/>
      <c r="W8998" s="94" t="str">
        <f t="shared" si="1415"/>
        <v/>
      </c>
      <c r="X8998" s="94" t="str">
        <f t="shared" si="1418"/>
        <v/>
      </c>
      <c r="Y8998" s="5"/>
      <c r="BK8998" s="8"/>
      <c r="BL8998" s="5"/>
      <c r="BM8998" s="5"/>
      <c r="BN8998" s="5"/>
      <c r="BO8998" s="5"/>
      <c r="BP8998" s="1"/>
      <c r="BQ8998" s="1"/>
      <c r="BR8998" s="1"/>
      <c r="BS8998" s="1"/>
      <c r="BT8998" s="1"/>
      <c r="BU8998" s="4"/>
      <c r="BV8998" s="1"/>
      <c r="BW8998" s="3"/>
      <c r="BX8998" s="4"/>
      <c r="BY8998" s="5"/>
      <c r="BZ8998" s="5"/>
      <c r="CA8998" s="5"/>
      <c r="CB8998" s="5"/>
      <c r="CC8998" s="5"/>
      <c r="CD8998" s="43"/>
    </row>
    <row r="8999" spans="1:82" x14ac:dyDescent="0.25">
      <c r="A8999" s="8"/>
      <c r="B8999" s="5"/>
      <c r="C8999" s="5"/>
      <c r="D8999" s="5"/>
      <c r="E8999" s="5"/>
      <c r="F8999" s="94" t="str">
        <f t="shared" si="1409"/>
        <v/>
      </c>
      <c r="G8999" s="94" t="str">
        <f t="shared" si="1410"/>
        <v/>
      </c>
      <c r="H8999" s="127" t="str">
        <f>IF(A8999&lt;&gt;"",IF(MID(C8999,1,1)="c",$AS$26,IF(MID(C8999,1,1)="r",$AS$41,IF(MID(C8999,1,1)="p",#REF!,#REF!))),"")</f>
        <v/>
      </c>
      <c r="I8999" s="92" t="str">
        <f t="shared" si="1411"/>
        <v/>
      </c>
      <c r="J8999" s="92" t="str">
        <f t="shared" si="1412"/>
        <v/>
      </c>
      <c r="K8999" s="92" t="str">
        <f t="shared" si="1413"/>
        <v/>
      </c>
      <c r="L8999" s="92" t="str">
        <f t="shared" si="1414"/>
        <v/>
      </c>
      <c r="M8999" s="95" t="str">
        <f>IF(A8999&lt;&gt;"",IF(MID(C8999,1,1)="c",SigmaEpsConcrete(I8999,$AN$30:$AN$33,$AR$30:$AR$33,$AS$26,$AS$27,$AS$28,$AQ$20,$AU$19),""),"")</f>
        <v/>
      </c>
      <c r="N8999" s="95" t="str">
        <f>IF(A8999&lt;&gt;"",IF(MID(C8999,1,1)="r",SigmaEpsReinf(J8999,$AS$42:$AS$43,$AS$41,$AS$39,$AS$40,$AQ$38),""),"")</f>
        <v/>
      </c>
      <c r="Q8999" s="92" t="str">
        <f t="shared" si="1416"/>
        <v/>
      </c>
      <c r="R8999" s="92" t="str">
        <f t="shared" si="1417"/>
        <v/>
      </c>
      <c r="U8999" s="5"/>
      <c r="V8999" s="5"/>
      <c r="W8999" s="94" t="str">
        <f t="shared" si="1415"/>
        <v/>
      </c>
      <c r="X8999" s="94" t="str">
        <f t="shared" si="1418"/>
        <v/>
      </c>
      <c r="Y8999" s="5"/>
      <c r="BK8999" s="8"/>
      <c r="BL8999" s="5"/>
      <c r="BM8999" s="5"/>
      <c r="BN8999" s="5"/>
      <c r="BO8999" s="5"/>
      <c r="BP8999" s="1"/>
      <c r="BQ8999" s="1"/>
      <c r="BR8999" s="1"/>
      <c r="BS8999" s="1"/>
      <c r="BT8999" s="1"/>
      <c r="BU8999" s="4"/>
      <c r="BV8999" s="1"/>
      <c r="BW8999" s="3"/>
      <c r="BX8999" s="4"/>
      <c r="BY8999" s="5"/>
      <c r="BZ8999" s="5"/>
      <c r="CA8999" s="5"/>
      <c r="CB8999" s="5"/>
      <c r="CC8999" s="5"/>
      <c r="CD8999" s="43"/>
    </row>
    <row r="9000" spans="1:82" x14ac:dyDescent="0.25">
      <c r="A9000" s="8"/>
      <c r="B9000" s="5"/>
      <c r="C9000" s="5"/>
      <c r="D9000" s="5"/>
      <c r="E9000" s="5"/>
      <c r="F9000" s="94" t="str">
        <f t="shared" si="1409"/>
        <v/>
      </c>
      <c r="G9000" s="94" t="str">
        <f t="shared" si="1410"/>
        <v/>
      </c>
      <c r="H9000" s="127" t="str">
        <f>IF(A9000&lt;&gt;"",IF(MID(C9000,1,1)="c",$AS$26,IF(MID(C9000,1,1)="r",$AS$41,IF(MID(C9000,1,1)="p",#REF!,#REF!))),"")</f>
        <v/>
      </c>
      <c r="I9000" s="92" t="str">
        <f t="shared" si="1411"/>
        <v/>
      </c>
      <c r="J9000" s="92" t="str">
        <f t="shared" si="1412"/>
        <v/>
      </c>
      <c r="K9000" s="92" t="str">
        <f t="shared" si="1413"/>
        <v/>
      </c>
      <c r="L9000" s="92" t="str">
        <f t="shared" si="1414"/>
        <v/>
      </c>
      <c r="M9000" s="95" t="str">
        <f>IF(A9000&lt;&gt;"",IF(MID(C9000,1,1)="c",SigmaEpsConcrete(I9000,$AN$30:$AN$33,$AR$30:$AR$33,$AS$26,$AS$27,$AS$28,$AQ$20,$AU$19),""),"")</f>
        <v/>
      </c>
      <c r="N9000" s="95" t="str">
        <f>IF(A9000&lt;&gt;"",IF(MID(C9000,1,1)="r",SigmaEpsReinf(J9000,$AS$42:$AS$43,$AS$41,$AS$39,$AS$40,$AQ$38),""),"")</f>
        <v/>
      </c>
      <c r="Q9000" s="92" t="str">
        <f t="shared" si="1416"/>
        <v/>
      </c>
      <c r="R9000" s="92" t="str">
        <f t="shared" si="1417"/>
        <v/>
      </c>
      <c r="U9000" s="5"/>
      <c r="V9000" s="5"/>
      <c r="W9000" s="94" t="str">
        <f t="shared" si="1415"/>
        <v/>
      </c>
      <c r="X9000" s="94" t="str">
        <f t="shared" si="1418"/>
        <v/>
      </c>
      <c r="Y9000" s="5"/>
      <c r="BK9000" s="8"/>
      <c r="BL9000" s="5"/>
      <c r="BM9000" s="5"/>
      <c r="BN9000" s="5"/>
      <c r="BO9000" s="5"/>
      <c r="BP9000" s="1"/>
      <c r="BQ9000" s="1"/>
      <c r="BR9000" s="1"/>
      <c r="BS9000" s="1"/>
      <c r="BT9000" s="1"/>
      <c r="BU9000" s="4"/>
      <c r="BV9000" s="1"/>
      <c r="BW9000" s="3"/>
      <c r="BX9000" s="4"/>
      <c r="BY9000" s="5"/>
      <c r="BZ9000" s="5"/>
      <c r="CA9000" s="5"/>
      <c r="CB9000" s="5"/>
      <c r="CC9000" s="5"/>
      <c r="CD9000" s="43"/>
    </row>
    <row r="9001" spans="1:82" x14ac:dyDescent="0.25">
      <c r="A9001" s="8"/>
      <c r="B9001" s="5"/>
      <c r="C9001" s="5"/>
      <c r="D9001" s="5"/>
      <c r="E9001" s="5"/>
      <c r="F9001" s="94" t="str">
        <f t="shared" si="1409"/>
        <v/>
      </c>
      <c r="G9001" s="94" t="str">
        <f t="shared" si="1410"/>
        <v/>
      </c>
      <c r="H9001" s="127" t="str">
        <f>IF(A9001&lt;&gt;"",IF(MID(C9001,1,1)="c",$AS$26,IF(MID(C9001,1,1)="r",$AS$41,IF(MID(C9001,1,1)="p",#REF!,#REF!))),"")</f>
        <v/>
      </c>
      <c r="I9001" s="92" t="str">
        <f t="shared" si="1411"/>
        <v/>
      </c>
      <c r="J9001" s="92" t="str">
        <f t="shared" si="1412"/>
        <v/>
      </c>
      <c r="K9001" s="92" t="str">
        <f t="shared" si="1413"/>
        <v/>
      </c>
      <c r="L9001" s="92" t="str">
        <f t="shared" si="1414"/>
        <v/>
      </c>
      <c r="M9001" s="95" t="str">
        <f>IF(A9001&lt;&gt;"",IF(MID(C9001,1,1)="c",SigmaEpsConcrete(I9001,$AN$30:$AN$33,$AR$30:$AR$33,$AS$26,$AS$27,$AS$28,$AQ$20,$AU$19),""),"")</f>
        <v/>
      </c>
      <c r="N9001" s="95" t="str">
        <f>IF(A9001&lt;&gt;"",IF(MID(C9001,1,1)="r",SigmaEpsReinf(J9001,$AS$42:$AS$43,$AS$41,$AS$39,$AS$40,$AQ$38),""),"")</f>
        <v/>
      </c>
      <c r="Q9001" s="92" t="str">
        <f t="shared" si="1416"/>
        <v/>
      </c>
      <c r="R9001" s="92" t="str">
        <f t="shared" si="1417"/>
        <v/>
      </c>
      <c r="U9001" s="5"/>
      <c r="V9001" s="5"/>
      <c r="W9001" s="94" t="str">
        <f t="shared" si="1415"/>
        <v/>
      </c>
      <c r="X9001" s="94" t="str">
        <f t="shared" si="1418"/>
        <v/>
      </c>
      <c r="Y9001" s="5"/>
      <c r="BK9001" s="8"/>
      <c r="BL9001" s="5"/>
      <c r="BM9001" s="5"/>
      <c r="BN9001" s="5"/>
      <c r="BO9001" s="5"/>
      <c r="BP9001" s="1"/>
      <c r="BQ9001" s="1"/>
      <c r="BR9001" s="1"/>
      <c r="BS9001" s="1"/>
      <c r="BT9001" s="1"/>
      <c r="BU9001" s="4"/>
      <c r="BV9001" s="1"/>
      <c r="BW9001" s="3"/>
      <c r="BX9001" s="4"/>
      <c r="BY9001" s="5"/>
      <c r="BZ9001" s="5"/>
      <c r="CA9001" s="5"/>
      <c r="CB9001" s="5"/>
      <c r="CC9001" s="5"/>
      <c r="CD9001" s="43"/>
    </row>
    <row r="9002" spans="1:82" x14ac:dyDescent="0.25">
      <c r="A9002" s="8"/>
      <c r="B9002" s="5"/>
      <c r="C9002" s="5"/>
      <c r="D9002" s="5"/>
      <c r="E9002" s="5"/>
      <c r="F9002" s="94" t="str">
        <f t="shared" si="1409"/>
        <v/>
      </c>
      <c r="G9002" s="94" t="str">
        <f t="shared" si="1410"/>
        <v/>
      </c>
      <c r="H9002" s="127" t="str">
        <f>IF(A9002&lt;&gt;"",IF(MID(C9002,1,1)="c",$AS$26,IF(MID(C9002,1,1)="r",$AS$41,IF(MID(C9002,1,1)="p",#REF!,#REF!))),"")</f>
        <v/>
      </c>
      <c r="I9002" s="92" t="str">
        <f t="shared" si="1411"/>
        <v/>
      </c>
      <c r="J9002" s="92" t="str">
        <f t="shared" si="1412"/>
        <v/>
      </c>
      <c r="K9002" s="92" t="str">
        <f t="shared" si="1413"/>
        <v/>
      </c>
      <c r="L9002" s="92" t="str">
        <f t="shared" si="1414"/>
        <v/>
      </c>
      <c r="M9002" s="95" t="str">
        <f>IF(A9002&lt;&gt;"",IF(MID(C9002,1,1)="c",SigmaEpsConcrete(I9002,$AN$30:$AN$33,$AR$30:$AR$33,$AS$26,$AS$27,$AS$28,$AQ$20,$AU$19),""),"")</f>
        <v/>
      </c>
      <c r="N9002" s="95" t="str">
        <f>IF(A9002&lt;&gt;"",IF(MID(C9002,1,1)="r",SigmaEpsReinf(J9002,$AS$42:$AS$43,$AS$41,$AS$39,$AS$40,$AQ$38),""),"")</f>
        <v/>
      </c>
      <c r="Q9002" s="92" t="str">
        <f t="shared" si="1416"/>
        <v/>
      </c>
      <c r="R9002" s="92" t="str">
        <f t="shared" si="1417"/>
        <v/>
      </c>
      <c r="U9002" s="5"/>
      <c r="V9002" s="5"/>
      <c r="W9002" s="94" t="str">
        <f t="shared" si="1415"/>
        <v/>
      </c>
      <c r="X9002" s="94" t="str">
        <f t="shared" si="1418"/>
        <v/>
      </c>
      <c r="Y9002" s="5"/>
      <c r="BK9002" s="8"/>
      <c r="BL9002" s="5"/>
      <c r="BM9002" s="5"/>
      <c r="BN9002" s="5"/>
      <c r="BO9002" s="5"/>
      <c r="BP9002" s="1"/>
      <c r="BQ9002" s="1"/>
      <c r="BR9002" s="1"/>
      <c r="BS9002" s="1"/>
      <c r="BT9002" s="1"/>
      <c r="BU9002" s="4"/>
      <c r="BV9002" s="1"/>
      <c r="BW9002" s="3"/>
      <c r="BX9002" s="4"/>
      <c r="BY9002" s="5"/>
      <c r="BZ9002" s="5"/>
      <c r="CA9002" s="5"/>
      <c r="CB9002" s="5"/>
      <c r="CC9002" s="5"/>
      <c r="CD9002" s="43"/>
    </row>
    <row r="9003" spans="1:82" x14ac:dyDescent="0.25">
      <c r="A9003" s="8"/>
      <c r="B9003" s="5"/>
      <c r="C9003" s="5"/>
      <c r="D9003" s="5"/>
      <c r="E9003" s="5"/>
      <c r="F9003" s="94" t="str">
        <f t="shared" si="1409"/>
        <v/>
      </c>
      <c r="G9003" s="94" t="str">
        <f t="shared" si="1410"/>
        <v/>
      </c>
      <c r="H9003" s="127" t="str">
        <f>IF(A9003&lt;&gt;"",IF(MID(C9003,1,1)="c",$AS$26,IF(MID(C9003,1,1)="r",$AS$41,IF(MID(C9003,1,1)="p",#REF!,#REF!))),"")</f>
        <v/>
      </c>
      <c r="I9003" s="92" t="str">
        <f t="shared" si="1411"/>
        <v/>
      </c>
      <c r="J9003" s="92" t="str">
        <f t="shared" si="1412"/>
        <v/>
      </c>
      <c r="K9003" s="92" t="str">
        <f t="shared" si="1413"/>
        <v/>
      </c>
      <c r="L9003" s="92" t="str">
        <f t="shared" si="1414"/>
        <v/>
      </c>
      <c r="M9003" s="95" t="str">
        <f>IF(A9003&lt;&gt;"",IF(MID(C9003,1,1)="c",SigmaEpsConcrete(I9003,$AN$30:$AN$33,$AR$30:$AR$33,$AS$26,$AS$27,$AS$28,$AQ$20,$AU$19),""),"")</f>
        <v/>
      </c>
      <c r="N9003" s="95" t="str">
        <f>IF(A9003&lt;&gt;"",IF(MID(C9003,1,1)="r",SigmaEpsReinf(J9003,$AS$42:$AS$43,$AS$41,$AS$39,$AS$40,$AQ$38),""),"")</f>
        <v/>
      </c>
      <c r="Q9003" s="92" t="str">
        <f t="shared" si="1416"/>
        <v/>
      </c>
      <c r="R9003" s="92" t="str">
        <f t="shared" si="1417"/>
        <v/>
      </c>
      <c r="U9003" s="5"/>
      <c r="V9003" s="5"/>
      <c r="W9003" s="94" t="str">
        <f t="shared" si="1415"/>
        <v/>
      </c>
      <c r="X9003" s="94" t="str">
        <f t="shared" si="1418"/>
        <v/>
      </c>
      <c r="Y9003" s="5"/>
      <c r="BK9003" s="8"/>
      <c r="BL9003" s="5"/>
      <c r="BM9003" s="5"/>
      <c r="BN9003" s="5"/>
      <c r="BO9003" s="5"/>
      <c r="BP9003" s="1"/>
      <c r="BQ9003" s="1"/>
      <c r="BR9003" s="1"/>
      <c r="BS9003" s="1"/>
      <c r="BT9003" s="1"/>
      <c r="BU9003" s="4"/>
      <c r="BV9003" s="1"/>
      <c r="BW9003" s="3"/>
      <c r="BX9003" s="4"/>
      <c r="BY9003" s="5"/>
      <c r="BZ9003" s="5"/>
      <c r="CA9003" s="5"/>
      <c r="CB9003" s="5"/>
      <c r="CC9003" s="5"/>
      <c r="CD9003" s="43"/>
    </row>
    <row r="9004" spans="1:82" x14ac:dyDescent="0.25">
      <c r="A9004" s="8"/>
      <c r="B9004" s="5"/>
      <c r="C9004" s="5"/>
      <c r="D9004" s="5"/>
      <c r="E9004" s="5"/>
      <c r="F9004" s="94" t="str">
        <f t="shared" si="1409"/>
        <v/>
      </c>
      <c r="G9004" s="94" t="str">
        <f t="shared" si="1410"/>
        <v/>
      </c>
      <c r="H9004" s="127" t="str">
        <f>IF(A9004&lt;&gt;"",IF(MID(C9004,1,1)="c",$AS$26,IF(MID(C9004,1,1)="r",$AS$41,IF(MID(C9004,1,1)="p",#REF!,#REF!))),"")</f>
        <v/>
      </c>
      <c r="I9004" s="92" t="str">
        <f t="shared" si="1411"/>
        <v/>
      </c>
      <c r="J9004" s="92" t="str">
        <f t="shared" si="1412"/>
        <v/>
      </c>
      <c r="K9004" s="92" t="str">
        <f t="shared" si="1413"/>
        <v/>
      </c>
      <c r="L9004" s="92" t="str">
        <f t="shared" si="1414"/>
        <v/>
      </c>
      <c r="M9004" s="95" t="str">
        <f>IF(A9004&lt;&gt;"",IF(MID(C9004,1,1)="c",SigmaEpsConcrete(I9004,$AN$30:$AN$33,$AR$30:$AR$33,$AS$26,$AS$27,$AS$28,$AQ$20,$AU$19),""),"")</f>
        <v/>
      </c>
      <c r="N9004" s="95" t="str">
        <f>IF(A9004&lt;&gt;"",IF(MID(C9004,1,1)="r",SigmaEpsReinf(J9004,$AS$42:$AS$43,$AS$41,$AS$39,$AS$40,$AQ$38),""),"")</f>
        <v/>
      </c>
      <c r="Q9004" s="92" t="str">
        <f t="shared" si="1416"/>
        <v/>
      </c>
      <c r="R9004" s="92" t="str">
        <f t="shared" si="1417"/>
        <v/>
      </c>
      <c r="U9004" s="5"/>
      <c r="V9004" s="5"/>
      <c r="W9004" s="94" t="str">
        <f t="shared" si="1415"/>
        <v/>
      </c>
      <c r="X9004" s="94" t="str">
        <f t="shared" si="1418"/>
        <v/>
      </c>
      <c r="Y9004" s="5"/>
      <c r="BK9004" s="8"/>
      <c r="BL9004" s="5"/>
      <c r="BM9004" s="5"/>
      <c r="BN9004" s="5"/>
      <c r="BO9004" s="5"/>
      <c r="BP9004" s="1"/>
      <c r="BQ9004" s="1"/>
      <c r="BR9004" s="1"/>
      <c r="BS9004" s="1"/>
      <c r="BT9004" s="1"/>
      <c r="BU9004" s="4"/>
      <c r="BV9004" s="1"/>
      <c r="BW9004" s="3"/>
      <c r="BX9004" s="4"/>
      <c r="BY9004" s="5"/>
      <c r="BZ9004" s="5"/>
      <c r="CA9004" s="5"/>
      <c r="CB9004" s="5"/>
      <c r="CC9004" s="5"/>
      <c r="CD9004" s="43"/>
    </row>
    <row r="9005" spans="1:82" x14ac:dyDescent="0.25">
      <c r="A9005" s="8"/>
      <c r="B9005" s="5"/>
      <c r="C9005" s="5"/>
      <c r="D9005" s="5"/>
      <c r="E9005" s="5"/>
      <c r="F9005" s="94" t="str">
        <f t="shared" si="1409"/>
        <v/>
      </c>
      <c r="G9005" s="94" t="str">
        <f t="shared" si="1410"/>
        <v/>
      </c>
      <c r="H9005" s="127" t="str">
        <f>IF(A9005&lt;&gt;"",IF(MID(C9005,1,1)="c",$AS$26,IF(MID(C9005,1,1)="r",$AS$41,IF(MID(C9005,1,1)="p",#REF!,#REF!))),"")</f>
        <v/>
      </c>
      <c r="I9005" s="92" t="str">
        <f t="shared" si="1411"/>
        <v/>
      </c>
      <c r="J9005" s="92" t="str">
        <f t="shared" si="1412"/>
        <v/>
      </c>
      <c r="K9005" s="92" t="str">
        <f t="shared" si="1413"/>
        <v/>
      </c>
      <c r="L9005" s="92" t="str">
        <f t="shared" si="1414"/>
        <v/>
      </c>
      <c r="M9005" s="95" t="str">
        <f>IF(A9005&lt;&gt;"",IF(MID(C9005,1,1)="c",SigmaEpsConcrete(I9005,$AN$30:$AN$33,$AR$30:$AR$33,$AS$26,$AS$27,$AS$28,$AQ$20,$AU$19),""),"")</f>
        <v/>
      </c>
      <c r="N9005" s="95" t="str">
        <f>IF(A9005&lt;&gt;"",IF(MID(C9005,1,1)="r",SigmaEpsReinf(J9005,$AS$42:$AS$43,$AS$41,$AS$39,$AS$40,$AQ$38),""),"")</f>
        <v/>
      </c>
      <c r="Q9005" s="92" t="str">
        <f t="shared" si="1416"/>
        <v/>
      </c>
      <c r="R9005" s="92" t="str">
        <f t="shared" si="1417"/>
        <v/>
      </c>
      <c r="U9005" s="5"/>
      <c r="V9005" s="5"/>
      <c r="W9005" s="94" t="str">
        <f t="shared" si="1415"/>
        <v/>
      </c>
      <c r="X9005" s="94" t="str">
        <f t="shared" si="1418"/>
        <v/>
      </c>
      <c r="Y9005" s="5"/>
      <c r="BK9005" s="8"/>
      <c r="BL9005" s="5"/>
      <c r="BM9005" s="5"/>
      <c r="BN9005" s="5"/>
      <c r="BO9005" s="5"/>
      <c r="BP9005" s="1"/>
      <c r="BQ9005" s="1"/>
      <c r="BR9005" s="1"/>
      <c r="BS9005" s="1"/>
      <c r="BT9005" s="1"/>
      <c r="BU9005" s="4"/>
      <c r="BV9005" s="1"/>
      <c r="BW9005" s="3"/>
      <c r="BX9005" s="4"/>
      <c r="BY9005" s="5"/>
      <c r="BZ9005" s="5"/>
      <c r="CA9005" s="5"/>
      <c r="CB9005" s="5"/>
      <c r="CC9005" s="5"/>
      <c r="CD9005" s="43"/>
    </row>
    <row r="9006" spans="1:82" x14ac:dyDescent="0.25">
      <c r="A9006" s="8"/>
      <c r="B9006" s="5"/>
      <c r="C9006" s="5"/>
      <c r="D9006" s="5"/>
      <c r="E9006" s="5"/>
      <c r="F9006" s="94" t="str">
        <f t="shared" si="1409"/>
        <v/>
      </c>
      <c r="G9006" s="94" t="str">
        <f t="shared" si="1410"/>
        <v/>
      </c>
      <c r="H9006" s="127" t="str">
        <f>IF(A9006&lt;&gt;"",IF(MID(C9006,1,1)="c",$AS$26,IF(MID(C9006,1,1)="r",$AS$41,IF(MID(C9006,1,1)="p",#REF!,#REF!))),"")</f>
        <v/>
      </c>
      <c r="I9006" s="92" t="str">
        <f t="shared" si="1411"/>
        <v/>
      </c>
      <c r="J9006" s="92" t="str">
        <f t="shared" si="1412"/>
        <v/>
      </c>
      <c r="K9006" s="92" t="str">
        <f t="shared" si="1413"/>
        <v/>
      </c>
      <c r="L9006" s="92" t="str">
        <f t="shared" si="1414"/>
        <v/>
      </c>
      <c r="M9006" s="95" t="str">
        <f>IF(A9006&lt;&gt;"",IF(MID(C9006,1,1)="c",SigmaEpsConcrete(I9006,$AN$30:$AN$33,$AR$30:$AR$33,$AS$26,$AS$27,$AS$28,$AQ$20,$AU$19),""),"")</f>
        <v/>
      </c>
      <c r="N9006" s="95" t="str">
        <f>IF(A9006&lt;&gt;"",IF(MID(C9006,1,1)="r",SigmaEpsReinf(J9006,$AS$42:$AS$43,$AS$41,$AS$39,$AS$40,$AQ$38),""),"")</f>
        <v/>
      </c>
      <c r="Q9006" s="92" t="str">
        <f t="shared" si="1416"/>
        <v/>
      </c>
      <c r="R9006" s="92" t="str">
        <f t="shared" si="1417"/>
        <v/>
      </c>
      <c r="U9006" s="5"/>
      <c r="V9006" s="5"/>
      <c r="W9006" s="94" t="str">
        <f t="shared" si="1415"/>
        <v/>
      </c>
      <c r="X9006" s="94" t="str">
        <f t="shared" si="1418"/>
        <v/>
      </c>
      <c r="Y9006" s="5"/>
      <c r="BK9006" s="8"/>
      <c r="BL9006" s="5"/>
      <c r="BM9006" s="5"/>
      <c r="BN9006" s="5"/>
      <c r="BO9006" s="5"/>
      <c r="BP9006" s="1"/>
      <c r="BQ9006" s="1"/>
      <c r="BR9006" s="1"/>
      <c r="BS9006" s="1"/>
      <c r="BT9006" s="1"/>
      <c r="BU9006" s="4"/>
      <c r="BV9006" s="1"/>
      <c r="BW9006" s="3"/>
      <c r="BX9006" s="4"/>
      <c r="BY9006" s="5"/>
      <c r="BZ9006" s="5"/>
      <c r="CA9006" s="5"/>
      <c r="CB9006" s="5"/>
      <c r="CC9006" s="5"/>
      <c r="CD9006" s="43"/>
    </row>
    <row r="9007" spans="1:82" x14ac:dyDescent="0.25">
      <c r="A9007" s="8"/>
      <c r="B9007" s="5"/>
      <c r="C9007" s="5"/>
      <c r="D9007" s="5"/>
      <c r="E9007" s="5"/>
      <c r="F9007" s="94" t="str">
        <f t="shared" si="1409"/>
        <v/>
      </c>
      <c r="G9007" s="94" t="str">
        <f t="shared" si="1410"/>
        <v/>
      </c>
      <c r="H9007" s="127" t="str">
        <f>IF(A9007&lt;&gt;"",IF(MID(C9007,1,1)="c",$AS$26,IF(MID(C9007,1,1)="r",$AS$41,IF(MID(C9007,1,1)="p",#REF!,#REF!))),"")</f>
        <v/>
      </c>
      <c r="I9007" s="92" t="str">
        <f t="shared" si="1411"/>
        <v/>
      </c>
      <c r="J9007" s="92" t="str">
        <f t="shared" si="1412"/>
        <v/>
      </c>
      <c r="K9007" s="92" t="str">
        <f t="shared" si="1413"/>
        <v/>
      </c>
      <c r="L9007" s="92" t="str">
        <f t="shared" si="1414"/>
        <v/>
      </c>
      <c r="M9007" s="95" t="str">
        <f>IF(A9007&lt;&gt;"",IF(MID(C9007,1,1)="c",SigmaEpsConcrete(I9007,$AN$30:$AN$33,$AR$30:$AR$33,$AS$26,$AS$27,$AS$28,$AQ$20,$AU$19),""),"")</f>
        <v/>
      </c>
      <c r="N9007" s="95" t="str">
        <f>IF(A9007&lt;&gt;"",IF(MID(C9007,1,1)="r",SigmaEpsReinf(J9007,$AS$42:$AS$43,$AS$41,$AS$39,$AS$40,$AQ$38),""),"")</f>
        <v/>
      </c>
      <c r="Q9007" s="92" t="str">
        <f t="shared" si="1416"/>
        <v/>
      </c>
      <c r="R9007" s="92" t="str">
        <f t="shared" si="1417"/>
        <v/>
      </c>
      <c r="U9007" s="5"/>
      <c r="V9007" s="5"/>
      <c r="W9007" s="94" t="str">
        <f t="shared" si="1415"/>
        <v/>
      </c>
      <c r="X9007" s="94" t="str">
        <f t="shared" si="1418"/>
        <v/>
      </c>
      <c r="Y9007" s="5"/>
      <c r="BK9007" s="8"/>
      <c r="BL9007" s="5"/>
      <c r="BM9007" s="5"/>
      <c r="BN9007" s="5"/>
      <c r="BO9007" s="5"/>
      <c r="BP9007" s="1"/>
      <c r="BQ9007" s="1"/>
      <c r="BR9007" s="1"/>
      <c r="BS9007" s="1"/>
      <c r="BT9007" s="1"/>
      <c r="BU9007" s="4"/>
      <c r="BV9007" s="1"/>
      <c r="BW9007" s="3"/>
      <c r="BX9007" s="4"/>
      <c r="BY9007" s="5"/>
      <c r="BZ9007" s="5"/>
      <c r="CA9007" s="5"/>
      <c r="CB9007" s="5"/>
      <c r="CC9007" s="5"/>
      <c r="CD9007" s="43"/>
    </row>
    <row r="9008" spans="1:82" x14ac:dyDescent="0.25">
      <c r="A9008" s="8"/>
      <c r="B9008" s="5"/>
      <c r="C9008" s="5"/>
      <c r="D9008" s="5"/>
      <c r="E9008" s="5"/>
      <c r="F9008" s="94" t="str">
        <f t="shared" si="1409"/>
        <v/>
      </c>
      <c r="G9008" s="94" t="str">
        <f t="shared" si="1410"/>
        <v/>
      </c>
      <c r="H9008" s="127" t="str">
        <f>IF(A9008&lt;&gt;"",IF(MID(C9008,1,1)="c",$AS$26,IF(MID(C9008,1,1)="r",$AS$41,IF(MID(C9008,1,1)="p",#REF!,#REF!))),"")</f>
        <v/>
      </c>
      <c r="I9008" s="92" t="str">
        <f t="shared" si="1411"/>
        <v/>
      </c>
      <c r="J9008" s="92" t="str">
        <f t="shared" si="1412"/>
        <v/>
      </c>
      <c r="K9008" s="92" t="str">
        <f t="shared" si="1413"/>
        <v/>
      </c>
      <c r="L9008" s="92" t="str">
        <f t="shared" si="1414"/>
        <v/>
      </c>
      <c r="M9008" s="95" t="str">
        <f>IF(A9008&lt;&gt;"",IF(MID(C9008,1,1)="c",SigmaEpsConcrete(I9008,$AN$30:$AN$33,$AR$30:$AR$33,$AS$26,$AS$27,$AS$28,$AQ$20,$AU$19),""),"")</f>
        <v/>
      </c>
      <c r="N9008" s="95" t="str">
        <f>IF(A9008&lt;&gt;"",IF(MID(C9008,1,1)="r",SigmaEpsReinf(J9008,$AS$42:$AS$43,$AS$41,$AS$39,$AS$40,$AQ$38),""),"")</f>
        <v/>
      </c>
      <c r="Q9008" s="92" t="str">
        <f t="shared" si="1416"/>
        <v/>
      </c>
      <c r="R9008" s="92" t="str">
        <f t="shared" si="1417"/>
        <v/>
      </c>
      <c r="U9008" s="5"/>
      <c r="V9008" s="5"/>
      <c r="W9008" s="94" t="str">
        <f t="shared" si="1415"/>
        <v/>
      </c>
      <c r="X9008" s="94" t="str">
        <f t="shared" si="1418"/>
        <v/>
      </c>
      <c r="Y9008" s="5"/>
      <c r="BK9008" s="8"/>
      <c r="BL9008" s="5"/>
      <c r="BM9008" s="5"/>
      <c r="BN9008" s="5"/>
      <c r="BO9008" s="5"/>
      <c r="BP9008" s="1"/>
      <c r="BQ9008" s="1"/>
      <c r="BR9008" s="1"/>
      <c r="BS9008" s="1"/>
      <c r="BT9008" s="1"/>
      <c r="BU9008" s="4"/>
      <c r="BV9008" s="1"/>
      <c r="BW9008" s="3"/>
      <c r="BX9008" s="4"/>
      <c r="BY9008" s="5"/>
      <c r="BZ9008" s="5"/>
      <c r="CA9008" s="5"/>
      <c r="CB9008" s="5"/>
      <c r="CC9008" s="5"/>
      <c r="CD9008" s="43"/>
    </row>
    <row r="9009" spans="1:82" x14ac:dyDescent="0.25">
      <c r="A9009" s="8"/>
      <c r="B9009" s="5"/>
      <c r="C9009" s="5"/>
      <c r="D9009" s="5"/>
      <c r="E9009" s="5"/>
      <c r="F9009" s="94" t="str">
        <f t="shared" si="1409"/>
        <v/>
      </c>
      <c r="G9009" s="94" t="str">
        <f t="shared" si="1410"/>
        <v/>
      </c>
      <c r="H9009" s="127" t="str">
        <f>IF(A9009&lt;&gt;"",IF(MID(C9009,1,1)="c",$AS$26,IF(MID(C9009,1,1)="r",$AS$41,IF(MID(C9009,1,1)="p",#REF!,#REF!))),"")</f>
        <v/>
      </c>
      <c r="I9009" s="92" t="str">
        <f t="shared" si="1411"/>
        <v/>
      </c>
      <c r="J9009" s="92" t="str">
        <f t="shared" si="1412"/>
        <v/>
      </c>
      <c r="K9009" s="92" t="str">
        <f t="shared" si="1413"/>
        <v/>
      </c>
      <c r="L9009" s="92" t="str">
        <f t="shared" si="1414"/>
        <v/>
      </c>
      <c r="M9009" s="95" t="str">
        <f>IF(A9009&lt;&gt;"",IF(MID(C9009,1,1)="c",SigmaEpsConcrete(I9009,$AN$30:$AN$33,$AR$30:$AR$33,$AS$26,$AS$27,$AS$28,$AQ$20,$AU$19),""),"")</f>
        <v/>
      </c>
      <c r="N9009" s="95" t="str">
        <f>IF(A9009&lt;&gt;"",IF(MID(C9009,1,1)="r",SigmaEpsReinf(J9009,$AS$42:$AS$43,$AS$41,$AS$39,$AS$40,$AQ$38),""),"")</f>
        <v/>
      </c>
      <c r="Q9009" s="92" t="str">
        <f t="shared" si="1416"/>
        <v/>
      </c>
      <c r="R9009" s="92" t="str">
        <f t="shared" si="1417"/>
        <v/>
      </c>
      <c r="U9009" s="5"/>
      <c r="V9009" s="5"/>
      <c r="W9009" s="94" t="str">
        <f t="shared" si="1415"/>
        <v/>
      </c>
      <c r="X9009" s="94" t="str">
        <f t="shared" si="1418"/>
        <v/>
      </c>
      <c r="Y9009" s="5"/>
      <c r="BK9009" s="8"/>
      <c r="BL9009" s="5"/>
      <c r="BM9009" s="5"/>
      <c r="BN9009" s="5"/>
      <c r="BO9009" s="5"/>
      <c r="BP9009" s="1"/>
      <c r="BQ9009" s="1"/>
      <c r="BR9009" s="1"/>
      <c r="BS9009" s="1"/>
      <c r="BT9009" s="1"/>
      <c r="BU9009" s="4"/>
      <c r="BV9009" s="1"/>
      <c r="BW9009" s="3"/>
      <c r="BX9009" s="4"/>
      <c r="BY9009" s="5"/>
      <c r="BZ9009" s="5"/>
      <c r="CA9009" s="5"/>
      <c r="CB9009" s="5"/>
      <c r="CC9009" s="5"/>
      <c r="CD9009" s="43"/>
    </row>
    <row r="9010" spans="1:82" x14ac:dyDescent="0.25">
      <c r="A9010" s="8"/>
      <c r="B9010" s="5"/>
      <c r="C9010" s="5"/>
      <c r="D9010" s="5"/>
      <c r="E9010" s="5"/>
      <c r="F9010" s="94" t="str">
        <f t="shared" si="1409"/>
        <v/>
      </c>
      <c r="G9010" s="94" t="str">
        <f t="shared" si="1410"/>
        <v/>
      </c>
      <c r="H9010" s="127" t="str">
        <f>IF(A9010&lt;&gt;"",IF(MID(C9010,1,1)="c",$AS$26,IF(MID(C9010,1,1)="r",$AS$41,IF(MID(C9010,1,1)="p",#REF!,#REF!))),"")</f>
        <v/>
      </c>
      <c r="I9010" s="92" t="str">
        <f t="shared" si="1411"/>
        <v/>
      </c>
      <c r="J9010" s="92" t="str">
        <f t="shared" si="1412"/>
        <v/>
      </c>
      <c r="K9010" s="92" t="str">
        <f t="shared" si="1413"/>
        <v/>
      </c>
      <c r="L9010" s="92" t="str">
        <f t="shared" si="1414"/>
        <v/>
      </c>
      <c r="M9010" s="95" t="str">
        <f>IF(A9010&lt;&gt;"",IF(MID(C9010,1,1)="c",SigmaEpsConcrete(I9010,$AN$30:$AN$33,$AR$30:$AR$33,$AS$26,$AS$27,$AS$28,$AQ$20,$AU$19),""),"")</f>
        <v/>
      </c>
      <c r="N9010" s="95" t="str">
        <f>IF(A9010&lt;&gt;"",IF(MID(C9010,1,1)="r",SigmaEpsReinf(J9010,$AS$42:$AS$43,$AS$41,$AS$39,$AS$40,$AQ$38),""),"")</f>
        <v/>
      </c>
      <c r="Q9010" s="92" t="str">
        <f t="shared" si="1416"/>
        <v/>
      </c>
      <c r="R9010" s="92" t="str">
        <f t="shared" si="1417"/>
        <v/>
      </c>
      <c r="U9010" s="5"/>
      <c r="V9010" s="5"/>
      <c r="W9010" s="94" t="str">
        <f t="shared" si="1415"/>
        <v/>
      </c>
      <c r="X9010" s="94" t="str">
        <f t="shared" si="1418"/>
        <v/>
      </c>
      <c r="Y9010" s="5"/>
      <c r="BK9010" s="8"/>
      <c r="BL9010" s="5"/>
      <c r="BM9010" s="5"/>
      <c r="BN9010" s="5"/>
      <c r="BO9010" s="5"/>
      <c r="BP9010" s="1"/>
      <c r="BQ9010" s="1"/>
      <c r="BR9010" s="1"/>
      <c r="BS9010" s="1"/>
      <c r="BT9010" s="1"/>
      <c r="BU9010" s="4"/>
      <c r="BV9010" s="1"/>
      <c r="BW9010" s="3"/>
      <c r="BX9010" s="4"/>
      <c r="BY9010" s="5"/>
      <c r="BZ9010" s="5"/>
      <c r="CA9010" s="5"/>
      <c r="CB9010" s="5"/>
      <c r="CC9010" s="5"/>
      <c r="CD9010" s="43"/>
    </row>
    <row r="9011" spans="1:82" x14ac:dyDescent="0.25">
      <c r="A9011" s="8"/>
      <c r="B9011" s="5"/>
      <c r="C9011" s="5"/>
      <c r="D9011" s="5"/>
      <c r="E9011" s="5"/>
      <c r="F9011" s="94" t="str">
        <f t="shared" si="1409"/>
        <v/>
      </c>
      <c r="G9011" s="94" t="str">
        <f t="shared" si="1410"/>
        <v/>
      </c>
      <c r="H9011" s="127" t="str">
        <f>IF(A9011&lt;&gt;"",IF(MID(C9011,1,1)="c",$AS$26,IF(MID(C9011,1,1)="r",$AS$41,IF(MID(C9011,1,1)="p",#REF!,#REF!))),"")</f>
        <v/>
      </c>
      <c r="I9011" s="92" t="str">
        <f t="shared" si="1411"/>
        <v/>
      </c>
      <c r="J9011" s="92" t="str">
        <f t="shared" si="1412"/>
        <v/>
      </c>
      <c r="K9011" s="92" t="str">
        <f t="shared" si="1413"/>
        <v/>
      </c>
      <c r="L9011" s="92" t="str">
        <f t="shared" si="1414"/>
        <v/>
      </c>
      <c r="M9011" s="95" t="str">
        <f>IF(A9011&lt;&gt;"",IF(MID(C9011,1,1)="c",SigmaEpsConcrete(I9011,$AN$30:$AN$33,$AR$30:$AR$33,$AS$26,$AS$27,$AS$28,$AQ$20,$AU$19),""),"")</f>
        <v/>
      </c>
      <c r="N9011" s="95" t="str">
        <f>IF(A9011&lt;&gt;"",IF(MID(C9011,1,1)="r",SigmaEpsReinf(J9011,$AS$42:$AS$43,$AS$41,$AS$39,$AS$40,$AQ$38),""),"")</f>
        <v/>
      </c>
      <c r="Q9011" s="92" t="str">
        <f t="shared" si="1416"/>
        <v/>
      </c>
      <c r="R9011" s="92" t="str">
        <f t="shared" si="1417"/>
        <v/>
      </c>
      <c r="U9011" s="5"/>
      <c r="V9011" s="5"/>
      <c r="W9011" s="94" t="str">
        <f t="shared" si="1415"/>
        <v/>
      </c>
      <c r="X9011" s="94" t="str">
        <f t="shared" si="1418"/>
        <v/>
      </c>
      <c r="Y9011" s="5"/>
      <c r="BK9011" s="8"/>
      <c r="BL9011" s="5"/>
      <c r="BM9011" s="5"/>
      <c r="BN9011" s="5"/>
      <c r="BO9011" s="5"/>
      <c r="BP9011" s="1"/>
      <c r="BQ9011" s="1"/>
      <c r="BR9011" s="1"/>
      <c r="BS9011" s="1"/>
      <c r="BT9011" s="1"/>
      <c r="BU9011" s="4"/>
      <c r="BV9011" s="1"/>
      <c r="BW9011" s="3"/>
      <c r="BX9011" s="4"/>
      <c r="BY9011" s="5"/>
      <c r="BZ9011" s="5"/>
      <c r="CA9011" s="5"/>
      <c r="CB9011" s="5"/>
      <c r="CC9011" s="5"/>
      <c r="CD9011" s="43"/>
    </row>
    <row r="9012" spans="1:82" x14ac:dyDescent="0.25">
      <c r="A9012" s="8"/>
      <c r="B9012" s="5"/>
      <c r="C9012" s="5"/>
      <c r="D9012" s="5"/>
      <c r="E9012" s="5"/>
      <c r="F9012" s="94" t="str">
        <f t="shared" si="1409"/>
        <v/>
      </c>
      <c r="G9012" s="94" t="str">
        <f t="shared" si="1410"/>
        <v/>
      </c>
      <c r="H9012" s="127" t="str">
        <f>IF(A9012&lt;&gt;"",IF(MID(C9012,1,1)="c",$AS$26,IF(MID(C9012,1,1)="r",$AS$41,IF(MID(C9012,1,1)="p",#REF!,#REF!))),"")</f>
        <v/>
      </c>
      <c r="I9012" s="92" t="str">
        <f t="shared" si="1411"/>
        <v/>
      </c>
      <c r="J9012" s="92" t="str">
        <f t="shared" si="1412"/>
        <v/>
      </c>
      <c r="K9012" s="92" t="str">
        <f t="shared" si="1413"/>
        <v/>
      </c>
      <c r="L9012" s="92" t="str">
        <f t="shared" si="1414"/>
        <v/>
      </c>
      <c r="M9012" s="95" t="str">
        <f>IF(A9012&lt;&gt;"",IF(MID(C9012,1,1)="c",SigmaEpsConcrete(I9012,$AN$30:$AN$33,$AR$30:$AR$33,$AS$26,$AS$27,$AS$28,$AQ$20,$AU$19),""),"")</f>
        <v/>
      </c>
      <c r="N9012" s="95" t="str">
        <f>IF(A9012&lt;&gt;"",IF(MID(C9012,1,1)="r",SigmaEpsReinf(J9012,$AS$42:$AS$43,$AS$41,$AS$39,$AS$40,$AQ$38),""),"")</f>
        <v/>
      </c>
      <c r="Q9012" s="92" t="str">
        <f t="shared" si="1416"/>
        <v/>
      </c>
      <c r="R9012" s="92" t="str">
        <f t="shared" si="1417"/>
        <v/>
      </c>
      <c r="U9012" s="5"/>
      <c r="V9012" s="5"/>
      <c r="W9012" s="94" t="str">
        <f t="shared" si="1415"/>
        <v/>
      </c>
      <c r="X9012" s="94" t="str">
        <f t="shared" si="1418"/>
        <v/>
      </c>
      <c r="Y9012" s="5"/>
      <c r="BK9012" s="8"/>
      <c r="BL9012" s="5"/>
      <c r="BM9012" s="5"/>
      <c r="BN9012" s="5"/>
      <c r="BO9012" s="5"/>
      <c r="BP9012" s="1"/>
      <c r="BQ9012" s="1"/>
      <c r="BR9012" s="1"/>
      <c r="BS9012" s="1"/>
      <c r="BT9012" s="1"/>
      <c r="BU9012" s="4"/>
      <c r="BV9012" s="1"/>
      <c r="BW9012" s="3"/>
      <c r="BX9012" s="4"/>
      <c r="BY9012" s="5"/>
      <c r="BZ9012" s="5"/>
      <c r="CA9012" s="5"/>
      <c r="CB9012" s="5"/>
      <c r="CC9012" s="5"/>
      <c r="CD9012" s="43"/>
    </row>
    <row r="9013" spans="1:82" x14ac:dyDescent="0.25">
      <c r="A9013" s="8"/>
      <c r="B9013" s="5"/>
      <c r="C9013" s="5"/>
      <c r="D9013" s="5"/>
      <c r="E9013" s="5"/>
      <c r="F9013" s="94" t="str">
        <f t="shared" si="1409"/>
        <v/>
      </c>
      <c r="G9013" s="94" t="str">
        <f t="shared" si="1410"/>
        <v/>
      </c>
      <c r="H9013" s="127" t="str">
        <f>IF(A9013&lt;&gt;"",IF(MID(C9013,1,1)="c",$AS$26,IF(MID(C9013,1,1)="r",$AS$41,IF(MID(C9013,1,1)="p",#REF!,#REF!))),"")</f>
        <v/>
      </c>
      <c r="I9013" s="92" t="str">
        <f t="shared" si="1411"/>
        <v/>
      </c>
      <c r="J9013" s="92" t="str">
        <f t="shared" si="1412"/>
        <v/>
      </c>
      <c r="K9013" s="92" t="str">
        <f t="shared" si="1413"/>
        <v/>
      </c>
      <c r="L9013" s="92" t="str">
        <f t="shared" si="1414"/>
        <v/>
      </c>
      <c r="M9013" s="95" t="str">
        <f>IF(A9013&lt;&gt;"",IF(MID(C9013,1,1)="c",SigmaEpsConcrete(I9013,$AN$30:$AN$33,$AR$30:$AR$33,$AS$26,$AS$27,$AS$28,$AQ$20,$AU$19),""),"")</f>
        <v/>
      </c>
      <c r="N9013" s="95" t="str">
        <f>IF(A9013&lt;&gt;"",IF(MID(C9013,1,1)="r",SigmaEpsReinf(J9013,$AS$42:$AS$43,$AS$41,$AS$39,$AS$40,$AQ$38),""),"")</f>
        <v/>
      </c>
      <c r="Q9013" s="92" t="str">
        <f t="shared" si="1416"/>
        <v/>
      </c>
      <c r="R9013" s="92" t="str">
        <f t="shared" si="1417"/>
        <v/>
      </c>
      <c r="U9013" s="5"/>
      <c r="V9013" s="5"/>
      <c r="W9013" s="94" t="str">
        <f t="shared" si="1415"/>
        <v/>
      </c>
      <c r="X9013" s="94" t="str">
        <f t="shared" si="1418"/>
        <v/>
      </c>
      <c r="Y9013" s="5"/>
      <c r="BK9013" s="8"/>
      <c r="BL9013" s="5"/>
      <c r="BM9013" s="5"/>
      <c r="BN9013" s="5"/>
      <c r="BO9013" s="5"/>
      <c r="BP9013" s="1"/>
      <c r="BQ9013" s="1"/>
      <c r="BR9013" s="1"/>
      <c r="BS9013" s="1"/>
      <c r="BT9013" s="1"/>
      <c r="BU9013" s="4"/>
      <c r="BV9013" s="1"/>
      <c r="BW9013" s="3"/>
      <c r="BX9013" s="4"/>
      <c r="BY9013" s="5"/>
      <c r="BZ9013" s="5"/>
      <c r="CA9013" s="5"/>
      <c r="CB9013" s="5"/>
      <c r="CC9013" s="5"/>
      <c r="CD9013" s="43"/>
    </row>
    <row r="9014" spans="1:82" x14ac:dyDescent="0.25">
      <c r="A9014" s="8"/>
      <c r="B9014" s="5"/>
      <c r="C9014" s="5"/>
      <c r="D9014" s="5"/>
      <c r="E9014" s="5"/>
      <c r="F9014" s="94" t="str">
        <f t="shared" si="1409"/>
        <v/>
      </c>
      <c r="G9014" s="94" t="str">
        <f t="shared" si="1410"/>
        <v/>
      </c>
      <c r="H9014" s="127" t="str">
        <f>IF(A9014&lt;&gt;"",IF(MID(C9014,1,1)="c",$AS$26,IF(MID(C9014,1,1)="r",$AS$41,IF(MID(C9014,1,1)="p",#REF!,#REF!))),"")</f>
        <v/>
      </c>
      <c r="I9014" s="92" t="str">
        <f t="shared" si="1411"/>
        <v/>
      </c>
      <c r="J9014" s="92" t="str">
        <f t="shared" si="1412"/>
        <v/>
      </c>
      <c r="K9014" s="92" t="str">
        <f t="shared" si="1413"/>
        <v/>
      </c>
      <c r="L9014" s="92" t="str">
        <f t="shared" si="1414"/>
        <v/>
      </c>
      <c r="M9014" s="95" t="str">
        <f>IF(A9014&lt;&gt;"",IF(MID(C9014,1,1)="c",SigmaEpsConcrete(I9014,$AN$30:$AN$33,$AR$30:$AR$33,$AS$26,$AS$27,$AS$28,$AQ$20,$AU$19),""),"")</f>
        <v/>
      </c>
      <c r="N9014" s="95" t="str">
        <f>IF(A9014&lt;&gt;"",IF(MID(C9014,1,1)="r",SigmaEpsReinf(J9014,$AS$42:$AS$43,$AS$41,$AS$39,$AS$40,$AQ$38),""),"")</f>
        <v/>
      </c>
      <c r="Q9014" s="92" t="str">
        <f t="shared" si="1416"/>
        <v/>
      </c>
      <c r="R9014" s="92" t="str">
        <f t="shared" si="1417"/>
        <v/>
      </c>
      <c r="U9014" s="5"/>
      <c r="V9014" s="5"/>
      <c r="W9014" s="94" t="str">
        <f t="shared" si="1415"/>
        <v/>
      </c>
      <c r="X9014" s="94" t="str">
        <f t="shared" si="1418"/>
        <v/>
      </c>
      <c r="Y9014" s="5"/>
      <c r="BK9014" s="8"/>
      <c r="BL9014" s="5"/>
      <c r="BM9014" s="5"/>
      <c r="BN9014" s="5"/>
      <c r="BO9014" s="5"/>
      <c r="BP9014" s="1"/>
      <c r="BQ9014" s="1"/>
      <c r="BR9014" s="1"/>
      <c r="BS9014" s="1"/>
      <c r="BT9014" s="1"/>
      <c r="BU9014" s="4"/>
      <c r="BV9014" s="1"/>
      <c r="BW9014" s="3"/>
      <c r="BX9014" s="4"/>
      <c r="BY9014" s="5"/>
      <c r="BZ9014" s="5"/>
      <c r="CA9014" s="5"/>
      <c r="CB9014" s="5"/>
      <c r="CC9014" s="5"/>
      <c r="CD9014" s="43"/>
    </row>
    <row r="9015" spans="1:82" x14ac:dyDescent="0.25">
      <c r="A9015" s="8"/>
      <c r="B9015" s="5"/>
      <c r="C9015" s="5"/>
      <c r="D9015" s="5"/>
      <c r="E9015" s="5"/>
      <c r="F9015" s="94" t="str">
        <f t="shared" si="1409"/>
        <v/>
      </c>
      <c r="G9015" s="94" t="str">
        <f t="shared" si="1410"/>
        <v/>
      </c>
      <c r="H9015" s="127" t="str">
        <f>IF(A9015&lt;&gt;"",IF(MID(C9015,1,1)="c",$AS$26,IF(MID(C9015,1,1)="r",$AS$41,IF(MID(C9015,1,1)="p",#REF!,#REF!))),"")</f>
        <v/>
      </c>
      <c r="I9015" s="92" t="str">
        <f t="shared" si="1411"/>
        <v/>
      </c>
      <c r="J9015" s="92" t="str">
        <f t="shared" si="1412"/>
        <v/>
      </c>
      <c r="K9015" s="92" t="str">
        <f t="shared" si="1413"/>
        <v/>
      </c>
      <c r="L9015" s="92" t="str">
        <f t="shared" si="1414"/>
        <v/>
      </c>
      <c r="M9015" s="95" t="str">
        <f>IF(A9015&lt;&gt;"",IF(MID(C9015,1,1)="c",SigmaEpsConcrete(I9015,$AN$30:$AN$33,$AR$30:$AR$33,$AS$26,$AS$27,$AS$28,$AQ$20,$AU$19),""),"")</f>
        <v/>
      </c>
      <c r="N9015" s="95" t="str">
        <f>IF(A9015&lt;&gt;"",IF(MID(C9015,1,1)="r",SigmaEpsReinf(J9015,$AS$42:$AS$43,$AS$41,$AS$39,$AS$40,$AQ$38),""),"")</f>
        <v/>
      </c>
      <c r="Q9015" s="92" t="str">
        <f t="shared" si="1416"/>
        <v/>
      </c>
      <c r="R9015" s="92" t="str">
        <f t="shared" si="1417"/>
        <v/>
      </c>
      <c r="U9015" s="5"/>
      <c r="V9015" s="5"/>
      <c r="W9015" s="94" t="str">
        <f t="shared" si="1415"/>
        <v/>
      </c>
      <c r="X9015" s="94" t="str">
        <f t="shared" si="1418"/>
        <v/>
      </c>
      <c r="Y9015" s="5"/>
      <c r="BK9015" s="8"/>
      <c r="BL9015" s="5"/>
      <c r="BM9015" s="5"/>
      <c r="BN9015" s="5"/>
      <c r="BO9015" s="5"/>
      <c r="BP9015" s="1"/>
      <c r="BQ9015" s="1"/>
      <c r="BR9015" s="1"/>
      <c r="BS9015" s="1"/>
      <c r="BT9015" s="1"/>
      <c r="BU9015" s="4"/>
      <c r="BV9015" s="1"/>
      <c r="BW9015" s="3"/>
      <c r="BX9015" s="4"/>
      <c r="BY9015" s="5"/>
      <c r="BZ9015" s="5"/>
      <c r="CA9015" s="5"/>
      <c r="CB9015" s="5"/>
      <c r="CC9015" s="5"/>
      <c r="CD9015" s="43"/>
    </row>
    <row r="9016" spans="1:82" x14ac:dyDescent="0.25">
      <c r="A9016" s="8"/>
      <c r="B9016" s="5"/>
      <c r="C9016" s="5"/>
      <c r="D9016" s="5"/>
      <c r="E9016" s="5"/>
      <c r="F9016" s="94" t="str">
        <f t="shared" si="1409"/>
        <v/>
      </c>
      <c r="G9016" s="94" t="str">
        <f t="shared" si="1410"/>
        <v/>
      </c>
      <c r="H9016" s="127" t="str">
        <f>IF(A9016&lt;&gt;"",IF(MID(C9016,1,1)="c",$AS$26,IF(MID(C9016,1,1)="r",$AS$41,IF(MID(C9016,1,1)="p",#REF!,#REF!))),"")</f>
        <v/>
      </c>
      <c r="I9016" s="92" t="str">
        <f t="shared" si="1411"/>
        <v/>
      </c>
      <c r="J9016" s="92" t="str">
        <f t="shared" si="1412"/>
        <v/>
      </c>
      <c r="K9016" s="92" t="str">
        <f t="shared" si="1413"/>
        <v/>
      </c>
      <c r="L9016" s="92" t="str">
        <f t="shared" si="1414"/>
        <v/>
      </c>
      <c r="M9016" s="95" t="str">
        <f>IF(A9016&lt;&gt;"",IF(MID(C9016,1,1)="c",SigmaEpsConcrete(I9016,$AN$30:$AN$33,$AR$30:$AR$33,$AS$26,$AS$27,$AS$28,$AQ$20,$AU$19),""),"")</f>
        <v/>
      </c>
      <c r="N9016" s="95" t="str">
        <f>IF(A9016&lt;&gt;"",IF(MID(C9016,1,1)="r",SigmaEpsReinf(J9016,$AS$42:$AS$43,$AS$41,$AS$39,$AS$40,$AQ$38),""),"")</f>
        <v/>
      </c>
      <c r="Q9016" s="92" t="str">
        <f t="shared" si="1416"/>
        <v/>
      </c>
      <c r="R9016" s="92" t="str">
        <f t="shared" si="1417"/>
        <v/>
      </c>
      <c r="U9016" s="5"/>
      <c r="V9016" s="5"/>
      <c r="W9016" s="94" t="str">
        <f t="shared" si="1415"/>
        <v/>
      </c>
      <c r="X9016" s="94" t="str">
        <f t="shared" si="1418"/>
        <v/>
      </c>
      <c r="Y9016" s="5"/>
      <c r="BK9016" s="8"/>
      <c r="BL9016" s="5"/>
      <c r="BM9016" s="5"/>
      <c r="BN9016" s="5"/>
      <c r="BO9016" s="5"/>
      <c r="BP9016" s="1"/>
      <c r="BQ9016" s="1"/>
      <c r="BR9016" s="1"/>
      <c r="BS9016" s="1"/>
      <c r="BT9016" s="1"/>
      <c r="BU9016" s="4"/>
      <c r="BV9016" s="1"/>
      <c r="BW9016" s="3"/>
      <c r="BX9016" s="4"/>
      <c r="BY9016" s="5"/>
      <c r="BZ9016" s="5"/>
      <c r="CA9016" s="5"/>
      <c r="CB9016" s="5"/>
      <c r="CC9016" s="5"/>
      <c r="CD9016" s="43"/>
    </row>
    <row r="9017" spans="1:82" x14ac:dyDescent="0.25">
      <c r="A9017" s="8"/>
      <c r="B9017" s="5"/>
      <c r="C9017" s="5"/>
      <c r="D9017" s="5"/>
      <c r="E9017" s="5"/>
      <c r="F9017" s="94" t="str">
        <f t="shared" si="1409"/>
        <v/>
      </c>
      <c r="G9017" s="94" t="str">
        <f t="shared" si="1410"/>
        <v/>
      </c>
      <c r="H9017" s="127" t="str">
        <f>IF(A9017&lt;&gt;"",IF(MID(C9017,1,1)="c",$AS$26,IF(MID(C9017,1,1)="r",$AS$41,IF(MID(C9017,1,1)="p",#REF!,#REF!))),"")</f>
        <v/>
      </c>
      <c r="I9017" s="92" t="str">
        <f t="shared" si="1411"/>
        <v/>
      </c>
      <c r="J9017" s="92" t="str">
        <f t="shared" si="1412"/>
        <v/>
      </c>
      <c r="K9017" s="92" t="str">
        <f t="shared" si="1413"/>
        <v/>
      </c>
      <c r="L9017" s="92" t="str">
        <f t="shared" si="1414"/>
        <v/>
      </c>
      <c r="M9017" s="95" t="str">
        <f>IF(A9017&lt;&gt;"",IF(MID(C9017,1,1)="c",SigmaEpsConcrete(I9017,$AN$30:$AN$33,$AR$30:$AR$33,$AS$26,$AS$27,$AS$28,$AQ$20,$AU$19),""),"")</f>
        <v/>
      </c>
      <c r="N9017" s="95" t="str">
        <f>IF(A9017&lt;&gt;"",IF(MID(C9017,1,1)="r",SigmaEpsReinf(J9017,$AS$42:$AS$43,$AS$41,$AS$39,$AS$40,$AQ$38),""),"")</f>
        <v/>
      </c>
      <c r="Q9017" s="92" t="str">
        <f t="shared" si="1416"/>
        <v/>
      </c>
      <c r="R9017" s="92" t="str">
        <f t="shared" si="1417"/>
        <v/>
      </c>
      <c r="U9017" s="5"/>
      <c r="V9017" s="5"/>
      <c r="W9017" s="94" t="str">
        <f t="shared" si="1415"/>
        <v/>
      </c>
      <c r="X9017" s="94" t="str">
        <f t="shared" si="1418"/>
        <v/>
      </c>
      <c r="Y9017" s="5"/>
      <c r="BK9017" s="8"/>
      <c r="BL9017" s="5"/>
      <c r="BM9017" s="5"/>
      <c r="BN9017" s="5"/>
      <c r="BO9017" s="5"/>
      <c r="BP9017" s="1"/>
      <c r="BQ9017" s="1"/>
      <c r="BR9017" s="1"/>
      <c r="BS9017" s="1"/>
      <c r="BT9017" s="1"/>
      <c r="BU9017" s="4"/>
      <c r="BV9017" s="1"/>
      <c r="BW9017" s="3"/>
      <c r="BX9017" s="4"/>
      <c r="BY9017" s="5"/>
      <c r="BZ9017" s="5"/>
      <c r="CA9017" s="5"/>
      <c r="CB9017" s="5"/>
      <c r="CC9017" s="5"/>
      <c r="CD9017" s="43"/>
    </row>
    <row r="9018" spans="1:82" x14ac:dyDescent="0.25">
      <c r="A9018" s="8"/>
      <c r="B9018" s="5"/>
      <c r="C9018" s="5"/>
      <c r="D9018" s="5"/>
      <c r="E9018" s="5"/>
      <c r="F9018" s="94" t="str">
        <f t="shared" si="1409"/>
        <v/>
      </c>
      <c r="G9018" s="94" t="str">
        <f t="shared" si="1410"/>
        <v/>
      </c>
      <c r="H9018" s="127" t="str">
        <f>IF(A9018&lt;&gt;"",IF(MID(C9018,1,1)="c",$AS$26,IF(MID(C9018,1,1)="r",$AS$41,IF(MID(C9018,1,1)="p",#REF!,#REF!))),"")</f>
        <v/>
      </c>
      <c r="I9018" s="92" t="str">
        <f t="shared" si="1411"/>
        <v/>
      </c>
      <c r="J9018" s="92" t="str">
        <f t="shared" si="1412"/>
        <v/>
      </c>
      <c r="K9018" s="92" t="str">
        <f t="shared" si="1413"/>
        <v/>
      </c>
      <c r="L9018" s="92" t="str">
        <f t="shared" si="1414"/>
        <v/>
      </c>
      <c r="M9018" s="95" t="str">
        <f>IF(A9018&lt;&gt;"",IF(MID(C9018,1,1)="c",SigmaEpsConcrete(I9018,$AN$30:$AN$33,$AR$30:$AR$33,$AS$26,$AS$27,$AS$28,$AQ$20,$AU$19),""),"")</f>
        <v/>
      </c>
      <c r="N9018" s="95" t="str">
        <f>IF(A9018&lt;&gt;"",IF(MID(C9018,1,1)="r",SigmaEpsReinf(J9018,$AS$42:$AS$43,$AS$41,$AS$39,$AS$40,$AQ$38),""),"")</f>
        <v/>
      </c>
      <c r="Q9018" s="92" t="str">
        <f t="shared" si="1416"/>
        <v/>
      </c>
      <c r="R9018" s="92" t="str">
        <f t="shared" si="1417"/>
        <v/>
      </c>
      <c r="U9018" s="5"/>
      <c r="V9018" s="5"/>
      <c r="W9018" s="94" t="str">
        <f t="shared" si="1415"/>
        <v/>
      </c>
      <c r="X9018" s="94" t="str">
        <f t="shared" si="1418"/>
        <v/>
      </c>
      <c r="Y9018" s="5"/>
      <c r="BK9018" s="8"/>
      <c r="BL9018" s="5"/>
      <c r="BM9018" s="5"/>
      <c r="BN9018" s="5"/>
      <c r="BO9018" s="5"/>
      <c r="BP9018" s="1"/>
      <c r="BQ9018" s="1"/>
      <c r="BR9018" s="1"/>
      <c r="BS9018" s="1"/>
      <c r="BT9018" s="1"/>
      <c r="BU9018" s="4"/>
      <c r="BV9018" s="1"/>
      <c r="BW9018" s="3"/>
      <c r="BX9018" s="4"/>
      <c r="BY9018" s="5"/>
      <c r="BZ9018" s="5"/>
      <c r="CA9018" s="5"/>
      <c r="CB9018" s="5"/>
      <c r="CC9018" s="5"/>
      <c r="CD9018" s="43"/>
    </row>
    <row r="9019" spans="1:82" x14ac:dyDescent="0.25">
      <c r="A9019" s="8"/>
      <c r="B9019" s="5"/>
      <c r="C9019" s="5"/>
      <c r="D9019" s="5"/>
      <c r="E9019" s="5"/>
      <c r="F9019" s="94" t="str">
        <f t="shared" si="1409"/>
        <v/>
      </c>
      <c r="G9019" s="94" t="str">
        <f t="shared" si="1410"/>
        <v/>
      </c>
      <c r="H9019" s="127" t="str">
        <f>IF(A9019&lt;&gt;"",IF(MID(C9019,1,1)="c",$AS$26,IF(MID(C9019,1,1)="r",$AS$41,IF(MID(C9019,1,1)="p",#REF!,#REF!))),"")</f>
        <v/>
      </c>
      <c r="I9019" s="92" t="str">
        <f t="shared" si="1411"/>
        <v/>
      </c>
      <c r="J9019" s="92" t="str">
        <f t="shared" si="1412"/>
        <v/>
      </c>
      <c r="K9019" s="92" t="str">
        <f t="shared" si="1413"/>
        <v/>
      </c>
      <c r="L9019" s="92" t="str">
        <f t="shared" si="1414"/>
        <v/>
      </c>
      <c r="M9019" s="95" t="str">
        <f>IF(A9019&lt;&gt;"",IF(MID(C9019,1,1)="c",SigmaEpsConcrete(I9019,$AN$30:$AN$33,$AR$30:$AR$33,$AS$26,$AS$27,$AS$28,$AQ$20,$AU$19),""),"")</f>
        <v/>
      </c>
      <c r="N9019" s="95" t="str">
        <f>IF(A9019&lt;&gt;"",IF(MID(C9019,1,1)="r",SigmaEpsReinf(J9019,$AS$42:$AS$43,$AS$41,$AS$39,$AS$40,$AQ$38),""),"")</f>
        <v/>
      </c>
      <c r="Q9019" s="92" t="str">
        <f t="shared" si="1416"/>
        <v/>
      </c>
      <c r="R9019" s="92" t="str">
        <f t="shared" si="1417"/>
        <v/>
      </c>
      <c r="U9019" s="5"/>
      <c r="V9019" s="5"/>
      <c r="W9019" s="94" t="str">
        <f t="shared" si="1415"/>
        <v/>
      </c>
      <c r="X9019" s="94" t="str">
        <f t="shared" si="1418"/>
        <v/>
      </c>
      <c r="Y9019" s="5"/>
      <c r="BK9019" s="8"/>
      <c r="BL9019" s="5"/>
      <c r="BM9019" s="5"/>
      <c r="BN9019" s="5"/>
      <c r="BO9019" s="5"/>
      <c r="BP9019" s="1"/>
      <c r="BQ9019" s="1"/>
      <c r="BR9019" s="1"/>
      <c r="BS9019" s="1"/>
      <c r="BT9019" s="1"/>
      <c r="BU9019" s="4"/>
      <c r="BV9019" s="1"/>
      <c r="BW9019" s="3"/>
      <c r="BX9019" s="4"/>
      <c r="BY9019" s="5"/>
      <c r="BZ9019" s="5"/>
      <c r="CA9019" s="5"/>
      <c r="CB9019" s="5"/>
      <c r="CC9019" s="5"/>
      <c r="CD9019" s="43"/>
    </row>
    <row r="9020" spans="1:82" x14ac:dyDescent="0.25">
      <c r="A9020" s="8"/>
      <c r="B9020" s="5"/>
      <c r="C9020" s="5"/>
      <c r="D9020" s="5"/>
      <c r="E9020" s="5"/>
      <c r="F9020" s="94" t="str">
        <f t="shared" si="1409"/>
        <v/>
      </c>
      <c r="G9020" s="94" t="str">
        <f t="shared" si="1410"/>
        <v/>
      </c>
      <c r="H9020" s="127" t="str">
        <f>IF(A9020&lt;&gt;"",IF(MID(C9020,1,1)="c",$AS$26,IF(MID(C9020,1,1)="r",$AS$41,IF(MID(C9020,1,1)="p",#REF!,#REF!))),"")</f>
        <v/>
      </c>
      <c r="I9020" s="92" t="str">
        <f t="shared" si="1411"/>
        <v/>
      </c>
      <c r="J9020" s="92" t="str">
        <f t="shared" si="1412"/>
        <v/>
      </c>
      <c r="K9020" s="92" t="str">
        <f t="shared" si="1413"/>
        <v/>
      </c>
      <c r="L9020" s="92" t="str">
        <f t="shared" si="1414"/>
        <v/>
      </c>
      <c r="M9020" s="95" t="str">
        <f>IF(A9020&lt;&gt;"",IF(MID(C9020,1,1)="c",SigmaEpsConcrete(I9020,$AN$30:$AN$33,$AR$30:$AR$33,$AS$26,$AS$27,$AS$28,$AQ$20,$AU$19),""),"")</f>
        <v/>
      </c>
      <c r="N9020" s="95" t="str">
        <f>IF(A9020&lt;&gt;"",IF(MID(C9020,1,1)="r",SigmaEpsReinf(J9020,$AS$42:$AS$43,$AS$41,$AS$39,$AS$40,$AQ$38),""),"")</f>
        <v/>
      </c>
      <c r="Q9020" s="92" t="str">
        <f t="shared" si="1416"/>
        <v/>
      </c>
      <c r="R9020" s="92" t="str">
        <f t="shared" si="1417"/>
        <v/>
      </c>
      <c r="U9020" s="5"/>
      <c r="V9020" s="5"/>
      <c r="W9020" s="94" t="str">
        <f t="shared" si="1415"/>
        <v/>
      </c>
      <c r="X9020" s="94" t="str">
        <f t="shared" si="1418"/>
        <v/>
      </c>
      <c r="Y9020" s="5"/>
      <c r="BK9020" s="8"/>
      <c r="BL9020" s="5"/>
      <c r="BM9020" s="5"/>
      <c r="BN9020" s="5"/>
      <c r="BO9020" s="5"/>
      <c r="BP9020" s="1"/>
      <c r="BQ9020" s="1"/>
      <c r="BR9020" s="1"/>
      <c r="BS9020" s="1"/>
      <c r="BT9020" s="1"/>
      <c r="BU9020" s="4"/>
      <c r="BV9020" s="1"/>
      <c r="BW9020" s="3"/>
      <c r="BX9020" s="4"/>
      <c r="BY9020" s="5"/>
      <c r="BZ9020" s="5"/>
      <c r="CA9020" s="5"/>
      <c r="CB9020" s="5"/>
      <c r="CC9020" s="5"/>
      <c r="CD9020" s="43"/>
    </row>
    <row r="9021" spans="1:82" x14ac:dyDescent="0.25">
      <c r="A9021" s="8"/>
      <c r="B9021" s="5"/>
      <c r="C9021" s="5"/>
      <c r="D9021" s="5"/>
      <c r="E9021" s="5"/>
      <c r="F9021" s="94" t="str">
        <f t="shared" si="1409"/>
        <v/>
      </c>
      <c r="G9021" s="94" t="str">
        <f t="shared" si="1410"/>
        <v/>
      </c>
      <c r="H9021" s="127" t="str">
        <f>IF(A9021&lt;&gt;"",IF(MID(C9021,1,1)="c",$AS$26,IF(MID(C9021,1,1)="r",$AS$41,IF(MID(C9021,1,1)="p",#REF!,#REF!))),"")</f>
        <v/>
      </c>
      <c r="I9021" s="92" t="str">
        <f t="shared" si="1411"/>
        <v/>
      </c>
      <c r="J9021" s="92" t="str">
        <f t="shared" si="1412"/>
        <v/>
      </c>
      <c r="K9021" s="92" t="str">
        <f t="shared" si="1413"/>
        <v/>
      </c>
      <c r="L9021" s="92" t="str">
        <f t="shared" si="1414"/>
        <v/>
      </c>
      <c r="M9021" s="95" t="str">
        <f>IF(A9021&lt;&gt;"",IF(MID(C9021,1,1)="c",SigmaEpsConcrete(I9021,$AN$30:$AN$33,$AR$30:$AR$33,$AS$26,$AS$27,$AS$28,$AQ$20,$AU$19),""),"")</f>
        <v/>
      </c>
      <c r="N9021" s="95" t="str">
        <f>IF(A9021&lt;&gt;"",IF(MID(C9021,1,1)="r",SigmaEpsReinf(J9021,$AS$42:$AS$43,$AS$41,$AS$39,$AS$40,$AQ$38),""),"")</f>
        <v/>
      </c>
      <c r="Q9021" s="92" t="str">
        <f t="shared" si="1416"/>
        <v/>
      </c>
      <c r="R9021" s="92" t="str">
        <f t="shared" si="1417"/>
        <v/>
      </c>
      <c r="U9021" s="5"/>
      <c r="V9021" s="5"/>
      <c r="W9021" s="94" t="str">
        <f t="shared" si="1415"/>
        <v/>
      </c>
      <c r="X9021" s="94" t="str">
        <f t="shared" si="1418"/>
        <v/>
      </c>
      <c r="Y9021" s="5"/>
      <c r="BK9021" s="8"/>
      <c r="BL9021" s="5"/>
      <c r="BM9021" s="5"/>
      <c r="BN9021" s="5"/>
      <c r="BO9021" s="5"/>
      <c r="BP9021" s="1"/>
      <c r="BQ9021" s="1"/>
      <c r="BR9021" s="1"/>
      <c r="BS9021" s="1"/>
      <c r="BT9021" s="1"/>
      <c r="BU9021" s="4"/>
      <c r="BV9021" s="1"/>
      <c r="BW9021" s="3"/>
      <c r="BX9021" s="4"/>
      <c r="BY9021" s="5"/>
      <c r="BZ9021" s="5"/>
      <c r="CA9021" s="5"/>
      <c r="CB9021" s="5"/>
      <c r="CC9021" s="5"/>
      <c r="CD9021" s="43"/>
    </row>
    <row r="9022" spans="1:82" x14ac:dyDescent="0.25">
      <c r="A9022" s="8"/>
      <c r="B9022" s="5"/>
      <c r="C9022" s="5"/>
      <c r="D9022" s="5"/>
      <c r="E9022" s="5"/>
      <c r="F9022" s="94" t="str">
        <f t="shared" si="1409"/>
        <v/>
      </c>
      <c r="G9022" s="94" t="str">
        <f t="shared" si="1410"/>
        <v/>
      </c>
      <c r="H9022" s="127" t="str">
        <f>IF(A9022&lt;&gt;"",IF(MID(C9022,1,1)="c",$AS$26,IF(MID(C9022,1,1)="r",$AS$41,IF(MID(C9022,1,1)="p",#REF!,#REF!))),"")</f>
        <v/>
      </c>
      <c r="I9022" s="92" t="str">
        <f t="shared" si="1411"/>
        <v/>
      </c>
      <c r="J9022" s="92" t="str">
        <f t="shared" si="1412"/>
        <v/>
      </c>
      <c r="K9022" s="92" t="str">
        <f t="shared" si="1413"/>
        <v/>
      </c>
      <c r="L9022" s="92" t="str">
        <f t="shared" si="1414"/>
        <v/>
      </c>
      <c r="M9022" s="95" t="str">
        <f>IF(A9022&lt;&gt;"",IF(MID(C9022,1,1)="c",SigmaEpsConcrete(I9022,$AN$30:$AN$33,$AR$30:$AR$33,$AS$26,$AS$27,$AS$28,$AQ$20,$AU$19),""),"")</f>
        <v/>
      </c>
      <c r="N9022" s="95" t="str">
        <f>IF(A9022&lt;&gt;"",IF(MID(C9022,1,1)="r",SigmaEpsReinf(J9022,$AS$42:$AS$43,$AS$41,$AS$39,$AS$40,$AQ$38),""),"")</f>
        <v/>
      </c>
      <c r="Q9022" s="92" t="str">
        <f t="shared" si="1416"/>
        <v/>
      </c>
      <c r="R9022" s="92" t="str">
        <f t="shared" si="1417"/>
        <v/>
      </c>
      <c r="U9022" s="5"/>
      <c r="V9022" s="5"/>
      <c r="W9022" s="94" t="str">
        <f t="shared" si="1415"/>
        <v/>
      </c>
      <c r="X9022" s="94" t="str">
        <f t="shared" si="1418"/>
        <v/>
      </c>
      <c r="Y9022" s="5"/>
      <c r="BK9022" s="8"/>
      <c r="BL9022" s="5"/>
      <c r="BM9022" s="5"/>
      <c r="BN9022" s="5"/>
      <c r="BO9022" s="5"/>
      <c r="BP9022" s="1"/>
      <c r="BQ9022" s="1"/>
      <c r="BR9022" s="1"/>
      <c r="BS9022" s="1"/>
      <c r="BT9022" s="1"/>
      <c r="BU9022" s="4"/>
      <c r="BV9022" s="1"/>
      <c r="BW9022" s="3"/>
      <c r="BX9022" s="4"/>
      <c r="BY9022" s="5"/>
      <c r="BZ9022" s="5"/>
      <c r="CA9022" s="5"/>
      <c r="CB9022" s="5"/>
      <c r="CC9022" s="5"/>
      <c r="CD9022" s="43"/>
    </row>
    <row r="9023" spans="1:82" x14ac:dyDescent="0.25">
      <c r="A9023" s="8"/>
      <c r="B9023" s="5"/>
      <c r="C9023" s="5"/>
      <c r="D9023" s="5"/>
      <c r="E9023" s="5"/>
      <c r="F9023" s="94" t="str">
        <f t="shared" si="1409"/>
        <v/>
      </c>
      <c r="G9023" s="94" t="str">
        <f t="shared" si="1410"/>
        <v/>
      </c>
      <c r="H9023" s="127" t="str">
        <f>IF(A9023&lt;&gt;"",IF(MID(C9023,1,1)="c",$AS$26,IF(MID(C9023,1,1)="r",$AS$41,IF(MID(C9023,1,1)="p",#REF!,#REF!))),"")</f>
        <v/>
      </c>
      <c r="I9023" s="92" t="str">
        <f t="shared" si="1411"/>
        <v/>
      </c>
      <c r="J9023" s="92" t="str">
        <f t="shared" si="1412"/>
        <v/>
      </c>
      <c r="K9023" s="92" t="str">
        <f t="shared" si="1413"/>
        <v/>
      </c>
      <c r="L9023" s="92" t="str">
        <f t="shared" si="1414"/>
        <v/>
      </c>
      <c r="M9023" s="95" t="str">
        <f>IF(A9023&lt;&gt;"",IF(MID(C9023,1,1)="c",SigmaEpsConcrete(I9023,$AN$30:$AN$33,$AR$30:$AR$33,$AS$26,$AS$27,$AS$28,$AQ$20,$AU$19),""),"")</f>
        <v/>
      </c>
      <c r="N9023" s="95" t="str">
        <f>IF(A9023&lt;&gt;"",IF(MID(C9023,1,1)="r",SigmaEpsReinf(J9023,$AS$42:$AS$43,$AS$41,$AS$39,$AS$40,$AQ$38),""),"")</f>
        <v/>
      </c>
      <c r="Q9023" s="92" t="str">
        <f t="shared" si="1416"/>
        <v/>
      </c>
      <c r="R9023" s="92" t="str">
        <f t="shared" si="1417"/>
        <v/>
      </c>
      <c r="U9023" s="5"/>
      <c r="V9023" s="5"/>
      <c r="W9023" s="94" t="str">
        <f t="shared" si="1415"/>
        <v/>
      </c>
      <c r="X9023" s="94" t="str">
        <f t="shared" si="1418"/>
        <v/>
      </c>
      <c r="Y9023" s="5"/>
      <c r="BK9023" s="8"/>
      <c r="BL9023" s="5"/>
      <c r="BM9023" s="5"/>
      <c r="BN9023" s="5"/>
      <c r="BO9023" s="5"/>
      <c r="BP9023" s="1"/>
      <c r="BQ9023" s="1"/>
      <c r="BR9023" s="1"/>
      <c r="BS9023" s="1"/>
      <c r="BT9023" s="1"/>
      <c r="BU9023" s="4"/>
      <c r="BV9023" s="1"/>
      <c r="BW9023" s="3"/>
      <c r="BX9023" s="4"/>
      <c r="BY9023" s="5"/>
      <c r="BZ9023" s="5"/>
      <c r="CA9023" s="5"/>
      <c r="CB9023" s="5"/>
      <c r="CC9023" s="5"/>
      <c r="CD9023" s="43"/>
    </row>
    <row r="9024" spans="1:82" x14ac:dyDescent="0.25">
      <c r="A9024" s="8"/>
      <c r="B9024" s="5"/>
      <c r="C9024" s="5"/>
      <c r="D9024" s="5"/>
      <c r="E9024" s="5"/>
      <c r="F9024" s="94" t="str">
        <f t="shared" si="1409"/>
        <v/>
      </c>
      <c r="G9024" s="94" t="str">
        <f t="shared" si="1410"/>
        <v/>
      </c>
      <c r="H9024" s="127" t="str">
        <f>IF(A9024&lt;&gt;"",IF(MID(C9024,1,1)="c",$AS$26,IF(MID(C9024,1,1)="r",$AS$41,IF(MID(C9024,1,1)="p",#REF!,#REF!))),"")</f>
        <v/>
      </c>
      <c r="I9024" s="92" t="str">
        <f t="shared" si="1411"/>
        <v/>
      </c>
      <c r="J9024" s="92" t="str">
        <f t="shared" si="1412"/>
        <v/>
      </c>
      <c r="K9024" s="92" t="str">
        <f t="shared" si="1413"/>
        <v/>
      </c>
      <c r="L9024" s="92" t="str">
        <f t="shared" si="1414"/>
        <v/>
      </c>
      <c r="M9024" s="95" t="str">
        <f>IF(A9024&lt;&gt;"",IF(MID(C9024,1,1)="c",SigmaEpsConcrete(I9024,$AN$30:$AN$33,$AR$30:$AR$33,$AS$26,$AS$27,$AS$28,$AQ$20,$AU$19),""),"")</f>
        <v/>
      </c>
      <c r="N9024" s="95" t="str">
        <f>IF(A9024&lt;&gt;"",IF(MID(C9024,1,1)="r",SigmaEpsReinf(J9024,$AS$42:$AS$43,$AS$41,$AS$39,$AS$40,$AQ$38),""),"")</f>
        <v/>
      </c>
      <c r="Q9024" s="92" t="str">
        <f t="shared" si="1416"/>
        <v/>
      </c>
      <c r="R9024" s="92" t="str">
        <f t="shared" si="1417"/>
        <v/>
      </c>
      <c r="U9024" s="5"/>
      <c r="V9024" s="5"/>
      <c r="W9024" s="94" t="str">
        <f t="shared" si="1415"/>
        <v/>
      </c>
      <c r="X9024" s="94" t="str">
        <f t="shared" si="1418"/>
        <v/>
      </c>
      <c r="Y9024" s="5"/>
      <c r="BK9024" s="8"/>
      <c r="BL9024" s="5"/>
      <c r="BM9024" s="5"/>
      <c r="BN9024" s="5"/>
      <c r="BO9024" s="5"/>
      <c r="BP9024" s="1"/>
      <c r="BQ9024" s="1"/>
      <c r="BR9024" s="1"/>
      <c r="BS9024" s="1"/>
      <c r="BT9024" s="1"/>
      <c r="BU9024" s="4"/>
      <c r="BV9024" s="1"/>
      <c r="BW9024" s="3"/>
      <c r="BX9024" s="4"/>
      <c r="BY9024" s="5"/>
      <c r="BZ9024" s="5"/>
      <c r="CA9024" s="5"/>
      <c r="CB9024" s="5"/>
      <c r="CC9024" s="5"/>
      <c r="CD9024" s="43"/>
    </row>
    <row r="9025" spans="1:82" x14ac:dyDescent="0.25">
      <c r="A9025" s="8"/>
      <c r="B9025" s="5"/>
      <c r="C9025" s="5"/>
      <c r="D9025" s="5"/>
      <c r="E9025" s="5"/>
      <c r="F9025" s="94" t="str">
        <f t="shared" si="1409"/>
        <v/>
      </c>
      <c r="G9025" s="94" t="str">
        <f t="shared" si="1410"/>
        <v/>
      </c>
      <c r="H9025" s="127" t="str">
        <f>IF(A9025&lt;&gt;"",IF(MID(C9025,1,1)="c",$AS$26,IF(MID(C9025,1,1)="r",$AS$41,IF(MID(C9025,1,1)="p",#REF!,#REF!))),"")</f>
        <v/>
      </c>
      <c r="I9025" s="92" t="str">
        <f t="shared" si="1411"/>
        <v/>
      </c>
      <c r="J9025" s="92" t="str">
        <f t="shared" si="1412"/>
        <v/>
      </c>
      <c r="K9025" s="92" t="str">
        <f t="shared" si="1413"/>
        <v/>
      </c>
      <c r="L9025" s="92" t="str">
        <f t="shared" si="1414"/>
        <v/>
      </c>
      <c r="M9025" s="95" t="str">
        <f>IF(A9025&lt;&gt;"",IF(MID(C9025,1,1)="c",SigmaEpsConcrete(I9025,$AN$30:$AN$33,$AR$30:$AR$33,$AS$26,$AS$27,$AS$28,$AQ$20,$AU$19),""),"")</f>
        <v/>
      </c>
      <c r="N9025" s="95" t="str">
        <f>IF(A9025&lt;&gt;"",IF(MID(C9025,1,1)="r",SigmaEpsReinf(J9025,$AS$42:$AS$43,$AS$41,$AS$39,$AS$40,$AQ$38),""),"")</f>
        <v/>
      </c>
      <c r="Q9025" s="92" t="str">
        <f t="shared" si="1416"/>
        <v/>
      </c>
      <c r="R9025" s="92" t="str">
        <f t="shared" si="1417"/>
        <v/>
      </c>
      <c r="U9025" s="5"/>
      <c r="V9025" s="5"/>
      <c r="W9025" s="94" t="str">
        <f t="shared" si="1415"/>
        <v/>
      </c>
      <c r="X9025" s="94" t="str">
        <f t="shared" si="1418"/>
        <v/>
      </c>
      <c r="Y9025" s="5"/>
      <c r="BK9025" s="8"/>
      <c r="BL9025" s="5"/>
      <c r="BM9025" s="5"/>
      <c r="BN9025" s="5"/>
      <c r="BO9025" s="5"/>
      <c r="BP9025" s="1"/>
      <c r="BQ9025" s="1"/>
      <c r="BR9025" s="1"/>
      <c r="BS9025" s="1"/>
      <c r="BT9025" s="1"/>
      <c r="BU9025" s="4"/>
      <c r="BV9025" s="1"/>
      <c r="BW9025" s="3"/>
      <c r="BX9025" s="4"/>
      <c r="BY9025" s="5"/>
      <c r="BZ9025" s="5"/>
      <c r="CA9025" s="5"/>
      <c r="CB9025" s="5"/>
      <c r="CC9025" s="5"/>
      <c r="CD9025" s="43"/>
    </row>
    <row r="9026" spans="1:82" x14ac:dyDescent="0.25">
      <c r="A9026" s="8"/>
      <c r="B9026" s="5"/>
      <c r="C9026" s="5"/>
      <c r="D9026" s="5"/>
      <c r="E9026" s="5"/>
      <c r="F9026" s="94" t="str">
        <f t="shared" si="1409"/>
        <v/>
      </c>
      <c r="G9026" s="94" t="str">
        <f t="shared" si="1410"/>
        <v/>
      </c>
      <c r="H9026" s="127" t="str">
        <f>IF(A9026&lt;&gt;"",IF(MID(C9026,1,1)="c",$AS$26,IF(MID(C9026,1,1)="r",$AS$41,IF(MID(C9026,1,1)="p",#REF!,#REF!))),"")</f>
        <v/>
      </c>
      <c r="I9026" s="92" t="str">
        <f t="shared" si="1411"/>
        <v/>
      </c>
      <c r="J9026" s="92" t="str">
        <f t="shared" si="1412"/>
        <v/>
      </c>
      <c r="K9026" s="92" t="str">
        <f t="shared" si="1413"/>
        <v/>
      </c>
      <c r="L9026" s="92" t="str">
        <f t="shared" si="1414"/>
        <v/>
      </c>
      <c r="M9026" s="95" t="str">
        <f>IF(A9026&lt;&gt;"",IF(MID(C9026,1,1)="c",SigmaEpsConcrete(I9026,$AN$30:$AN$33,$AR$30:$AR$33,$AS$26,$AS$27,$AS$28,$AQ$20,$AU$19),""),"")</f>
        <v/>
      </c>
      <c r="N9026" s="95" t="str">
        <f>IF(A9026&lt;&gt;"",IF(MID(C9026,1,1)="r",SigmaEpsReinf(J9026,$AS$42:$AS$43,$AS$41,$AS$39,$AS$40,$AQ$38),""),"")</f>
        <v/>
      </c>
      <c r="Q9026" s="92" t="str">
        <f t="shared" si="1416"/>
        <v/>
      </c>
      <c r="R9026" s="92" t="str">
        <f t="shared" si="1417"/>
        <v/>
      </c>
      <c r="U9026" s="5"/>
      <c r="V9026" s="5"/>
      <c r="W9026" s="94" t="str">
        <f t="shared" si="1415"/>
        <v/>
      </c>
      <c r="X9026" s="94" t="str">
        <f t="shared" si="1418"/>
        <v/>
      </c>
      <c r="Y9026" s="5"/>
      <c r="BK9026" s="8"/>
      <c r="BL9026" s="5"/>
      <c r="BM9026" s="5"/>
      <c r="BN9026" s="5"/>
      <c r="BO9026" s="5"/>
      <c r="BP9026" s="1"/>
      <c r="BQ9026" s="1"/>
      <c r="BR9026" s="1"/>
      <c r="BS9026" s="1"/>
      <c r="BT9026" s="1"/>
      <c r="BU9026" s="4"/>
      <c r="BV9026" s="1"/>
      <c r="BW9026" s="3"/>
      <c r="BX9026" s="4"/>
      <c r="BY9026" s="5"/>
      <c r="BZ9026" s="5"/>
      <c r="CA9026" s="5"/>
      <c r="CB9026" s="5"/>
      <c r="CC9026" s="5"/>
      <c r="CD9026" s="43"/>
    </row>
    <row r="9027" spans="1:82" x14ac:dyDescent="0.25">
      <c r="A9027" s="8"/>
      <c r="B9027" s="5"/>
      <c r="C9027" s="5"/>
      <c r="D9027" s="5"/>
      <c r="E9027" s="5"/>
      <c r="F9027" s="94" t="str">
        <f t="shared" si="1409"/>
        <v/>
      </c>
      <c r="G9027" s="94" t="str">
        <f t="shared" si="1410"/>
        <v/>
      </c>
      <c r="H9027" s="127" t="str">
        <f>IF(A9027&lt;&gt;"",IF(MID(C9027,1,1)="c",$AS$26,IF(MID(C9027,1,1)="r",$AS$41,IF(MID(C9027,1,1)="p",#REF!,#REF!))),"")</f>
        <v/>
      </c>
      <c r="I9027" s="92" t="str">
        <f t="shared" si="1411"/>
        <v/>
      </c>
      <c r="J9027" s="92" t="str">
        <f t="shared" si="1412"/>
        <v/>
      </c>
      <c r="K9027" s="92" t="str">
        <f t="shared" si="1413"/>
        <v/>
      </c>
      <c r="L9027" s="92" t="str">
        <f t="shared" si="1414"/>
        <v/>
      </c>
      <c r="M9027" s="95" t="str">
        <f>IF(A9027&lt;&gt;"",IF(MID(C9027,1,1)="c",SigmaEpsConcrete(I9027,$AN$30:$AN$33,$AR$30:$AR$33,$AS$26,$AS$27,$AS$28,$AQ$20,$AU$19),""),"")</f>
        <v/>
      </c>
      <c r="N9027" s="95" t="str">
        <f>IF(A9027&lt;&gt;"",IF(MID(C9027,1,1)="r",SigmaEpsReinf(J9027,$AS$42:$AS$43,$AS$41,$AS$39,$AS$40,$AQ$38),""),"")</f>
        <v/>
      </c>
      <c r="Q9027" s="92" t="str">
        <f t="shared" si="1416"/>
        <v/>
      </c>
      <c r="R9027" s="92" t="str">
        <f t="shared" si="1417"/>
        <v/>
      </c>
      <c r="U9027" s="5"/>
      <c r="V9027" s="5"/>
      <c r="W9027" s="94" t="str">
        <f t="shared" si="1415"/>
        <v/>
      </c>
      <c r="X9027" s="94" t="str">
        <f t="shared" si="1418"/>
        <v/>
      </c>
      <c r="Y9027" s="5"/>
      <c r="BK9027" s="8"/>
      <c r="BL9027" s="5"/>
      <c r="BM9027" s="5"/>
      <c r="BN9027" s="5"/>
      <c r="BO9027" s="5"/>
      <c r="BP9027" s="1"/>
      <c r="BQ9027" s="1"/>
      <c r="BR9027" s="1"/>
      <c r="BS9027" s="1"/>
      <c r="BT9027" s="1"/>
      <c r="BU9027" s="4"/>
      <c r="BV9027" s="1"/>
      <c r="BW9027" s="3"/>
      <c r="BX9027" s="4"/>
      <c r="BY9027" s="5"/>
      <c r="BZ9027" s="5"/>
      <c r="CA9027" s="5"/>
      <c r="CB9027" s="5"/>
      <c r="CC9027" s="5"/>
      <c r="CD9027" s="43"/>
    </row>
    <row r="9028" spans="1:82" x14ac:dyDescent="0.25">
      <c r="A9028" s="8"/>
      <c r="B9028" s="5"/>
      <c r="C9028" s="5"/>
      <c r="D9028" s="5"/>
      <c r="E9028" s="5"/>
      <c r="F9028" s="94" t="str">
        <f t="shared" si="1409"/>
        <v/>
      </c>
      <c r="G9028" s="94" t="str">
        <f t="shared" si="1410"/>
        <v/>
      </c>
      <c r="H9028" s="127" t="str">
        <f>IF(A9028&lt;&gt;"",IF(MID(C9028,1,1)="c",$AS$26,IF(MID(C9028,1,1)="r",$AS$41,IF(MID(C9028,1,1)="p",#REF!,#REF!))),"")</f>
        <v/>
      </c>
      <c r="I9028" s="92" t="str">
        <f t="shared" si="1411"/>
        <v/>
      </c>
      <c r="J9028" s="92" t="str">
        <f t="shared" si="1412"/>
        <v/>
      </c>
      <c r="K9028" s="92" t="str">
        <f t="shared" si="1413"/>
        <v/>
      </c>
      <c r="L9028" s="92" t="str">
        <f t="shared" si="1414"/>
        <v/>
      </c>
      <c r="M9028" s="95" t="str">
        <f>IF(A9028&lt;&gt;"",IF(MID(C9028,1,1)="c",SigmaEpsConcrete(I9028,$AN$30:$AN$33,$AR$30:$AR$33,$AS$26,$AS$27,$AS$28,$AQ$20,$AU$19),""),"")</f>
        <v/>
      </c>
      <c r="N9028" s="95" t="str">
        <f>IF(A9028&lt;&gt;"",IF(MID(C9028,1,1)="r",SigmaEpsReinf(J9028,$AS$42:$AS$43,$AS$41,$AS$39,$AS$40,$AQ$38),""),"")</f>
        <v/>
      </c>
      <c r="Q9028" s="92" t="str">
        <f t="shared" si="1416"/>
        <v/>
      </c>
      <c r="R9028" s="92" t="str">
        <f t="shared" si="1417"/>
        <v/>
      </c>
      <c r="U9028" s="5"/>
      <c r="V9028" s="5"/>
      <c r="W9028" s="94" t="str">
        <f t="shared" si="1415"/>
        <v/>
      </c>
      <c r="X9028" s="94" t="str">
        <f t="shared" si="1418"/>
        <v/>
      </c>
      <c r="Y9028" s="5"/>
      <c r="BK9028" s="8"/>
      <c r="BL9028" s="5"/>
      <c r="BM9028" s="5"/>
      <c r="BN9028" s="5"/>
      <c r="BO9028" s="5"/>
      <c r="BP9028" s="1"/>
      <c r="BQ9028" s="1"/>
      <c r="BR9028" s="1"/>
      <c r="BS9028" s="1"/>
      <c r="BT9028" s="1"/>
      <c r="BU9028" s="4"/>
      <c r="BV9028" s="1"/>
      <c r="BW9028" s="3"/>
      <c r="BX9028" s="4"/>
      <c r="BY9028" s="5"/>
      <c r="BZ9028" s="5"/>
      <c r="CA9028" s="5"/>
      <c r="CB9028" s="5"/>
      <c r="CC9028" s="5"/>
      <c r="CD9028" s="43"/>
    </row>
    <row r="9029" spans="1:82" x14ac:dyDescent="0.25">
      <c r="A9029" s="8"/>
      <c r="B9029" s="5"/>
      <c r="C9029" s="5"/>
      <c r="D9029" s="5"/>
      <c r="E9029" s="5"/>
      <c r="F9029" s="94" t="str">
        <f t="shared" si="1409"/>
        <v/>
      </c>
      <c r="G9029" s="94" t="str">
        <f t="shared" si="1410"/>
        <v/>
      </c>
      <c r="H9029" s="127" t="str">
        <f>IF(A9029&lt;&gt;"",IF(MID(C9029,1,1)="c",$AS$26,IF(MID(C9029,1,1)="r",$AS$41,IF(MID(C9029,1,1)="p",#REF!,#REF!))),"")</f>
        <v/>
      </c>
      <c r="I9029" s="92" t="str">
        <f t="shared" si="1411"/>
        <v/>
      </c>
      <c r="J9029" s="92" t="str">
        <f t="shared" si="1412"/>
        <v/>
      </c>
      <c r="K9029" s="92" t="str">
        <f t="shared" si="1413"/>
        <v/>
      </c>
      <c r="L9029" s="92" t="str">
        <f t="shared" si="1414"/>
        <v/>
      </c>
      <c r="M9029" s="95" t="str">
        <f>IF(A9029&lt;&gt;"",IF(MID(C9029,1,1)="c",SigmaEpsConcrete(I9029,$AN$30:$AN$33,$AR$30:$AR$33,$AS$26,$AS$27,$AS$28,$AQ$20,$AU$19),""),"")</f>
        <v/>
      </c>
      <c r="N9029" s="95" t="str">
        <f>IF(A9029&lt;&gt;"",IF(MID(C9029,1,1)="r",SigmaEpsReinf(J9029,$AS$42:$AS$43,$AS$41,$AS$39,$AS$40,$AQ$38),""),"")</f>
        <v/>
      </c>
      <c r="Q9029" s="92" t="str">
        <f t="shared" si="1416"/>
        <v/>
      </c>
      <c r="R9029" s="92" t="str">
        <f t="shared" si="1417"/>
        <v/>
      </c>
      <c r="U9029" s="5"/>
      <c r="V9029" s="5"/>
      <c r="W9029" s="94" t="str">
        <f t="shared" si="1415"/>
        <v/>
      </c>
      <c r="X9029" s="94" t="str">
        <f t="shared" si="1418"/>
        <v/>
      </c>
      <c r="Y9029" s="5"/>
      <c r="BK9029" s="8"/>
      <c r="BL9029" s="5"/>
      <c r="BM9029" s="5"/>
      <c r="BN9029" s="5"/>
      <c r="BO9029" s="5"/>
      <c r="BP9029" s="1"/>
      <c r="BQ9029" s="1"/>
      <c r="BR9029" s="1"/>
      <c r="BS9029" s="1"/>
      <c r="BT9029" s="1"/>
      <c r="BU9029" s="4"/>
      <c r="BV9029" s="1"/>
      <c r="BW9029" s="3"/>
      <c r="BX9029" s="4"/>
      <c r="BY9029" s="5"/>
      <c r="BZ9029" s="5"/>
      <c r="CA9029" s="5"/>
      <c r="CB9029" s="5"/>
      <c r="CC9029" s="5"/>
      <c r="CD9029" s="43"/>
    </row>
    <row r="9030" spans="1:82" x14ac:dyDescent="0.25">
      <c r="A9030" s="8"/>
      <c r="B9030" s="5"/>
      <c r="C9030" s="5"/>
      <c r="D9030" s="5"/>
      <c r="E9030" s="5"/>
      <c r="F9030" s="94" t="str">
        <f t="shared" si="1409"/>
        <v/>
      </c>
      <c r="G9030" s="94" t="str">
        <f t="shared" si="1410"/>
        <v/>
      </c>
      <c r="H9030" s="127" t="str">
        <f>IF(A9030&lt;&gt;"",IF(MID(C9030,1,1)="c",$AS$26,IF(MID(C9030,1,1)="r",$AS$41,IF(MID(C9030,1,1)="p",#REF!,#REF!))),"")</f>
        <v/>
      </c>
      <c r="I9030" s="92" t="str">
        <f t="shared" si="1411"/>
        <v/>
      </c>
      <c r="J9030" s="92" t="str">
        <f t="shared" si="1412"/>
        <v/>
      </c>
      <c r="K9030" s="92" t="str">
        <f t="shared" si="1413"/>
        <v/>
      </c>
      <c r="L9030" s="92" t="str">
        <f t="shared" si="1414"/>
        <v/>
      </c>
      <c r="M9030" s="95" t="str">
        <f>IF(A9030&lt;&gt;"",IF(MID(C9030,1,1)="c",SigmaEpsConcrete(I9030,$AN$30:$AN$33,$AR$30:$AR$33,$AS$26,$AS$27,$AS$28,$AQ$20,$AU$19),""),"")</f>
        <v/>
      </c>
      <c r="N9030" s="95" t="str">
        <f>IF(A9030&lt;&gt;"",IF(MID(C9030,1,1)="r",SigmaEpsReinf(J9030,$AS$42:$AS$43,$AS$41,$AS$39,$AS$40,$AQ$38),""),"")</f>
        <v/>
      </c>
      <c r="Q9030" s="92" t="str">
        <f t="shared" si="1416"/>
        <v/>
      </c>
      <c r="R9030" s="92" t="str">
        <f t="shared" si="1417"/>
        <v/>
      </c>
      <c r="U9030" s="5"/>
      <c r="V9030" s="5"/>
      <c r="W9030" s="94" t="str">
        <f t="shared" si="1415"/>
        <v/>
      </c>
      <c r="X9030" s="94" t="str">
        <f t="shared" si="1418"/>
        <v/>
      </c>
      <c r="Y9030" s="5"/>
      <c r="BK9030" s="8"/>
      <c r="BL9030" s="5"/>
      <c r="BM9030" s="5"/>
      <c r="BN9030" s="5"/>
      <c r="BO9030" s="5"/>
      <c r="BP9030" s="1"/>
      <c r="BQ9030" s="1"/>
      <c r="BR9030" s="1"/>
      <c r="BS9030" s="1"/>
      <c r="BT9030" s="1"/>
      <c r="BU9030" s="4"/>
      <c r="BV9030" s="1"/>
      <c r="BW9030" s="3"/>
      <c r="BX9030" s="4"/>
      <c r="BY9030" s="5"/>
      <c r="BZ9030" s="5"/>
      <c r="CA9030" s="5"/>
      <c r="CB9030" s="5"/>
      <c r="CC9030" s="5"/>
      <c r="CD9030" s="43"/>
    </row>
    <row r="9031" spans="1:82" x14ac:dyDescent="0.25">
      <c r="A9031" s="8"/>
      <c r="B9031" s="5"/>
      <c r="C9031" s="5"/>
      <c r="D9031" s="5"/>
      <c r="E9031" s="5"/>
      <c r="F9031" s="94" t="str">
        <f t="shared" si="1409"/>
        <v/>
      </c>
      <c r="G9031" s="94" t="str">
        <f t="shared" si="1410"/>
        <v/>
      </c>
      <c r="H9031" s="127" t="str">
        <f>IF(A9031&lt;&gt;"",IF(MID(C9031,1,1)="c",$AS$26,IF(MID(C9031,1,1)="r",$AS$41,IF(MID(C9031,1,1)="p",#REF!,#REF!))),"")</f>
        <v/>
      </c>
      <c r="I9031" s="92" t="str">
        <f t="shared" si="1411"/>
        <v/>
      </c>
      <c r="J9031" s="92" t="str">
        <f t="shared" si="1412"/>
        <v/>
      </c>
      <c r="K9031" s="92" t="str">
        <f t="shared" si="1413"/>
        <v/>
      </c>
      <c r="L9031" s="92" t="str">
        <f t="shared" si="1414"/>
        <v/>
      </c>
      <c r="M9031" s="95" t="str">
        <f>IF(A9031&lt;&gt;"",IF(MID(C9031,1,1)="c",SigmaEpsConcrete(I9031,$AN$30:$AN$33,$AR$30:$AR$33,$AS$26,$AS$27,$AS$28,$AQ$20,$AU$19),""),"")</f>
        <v/>
      </c>
      <c r="N9031" s="95" t="str">
        <f>IF(A9031&lt;&gt;"",IF(MID(C9031,1,1)="r",SigmaEpsReinf(J9031,$AS$42:$AS$43,$AS$41,$AS$39,$AS$40,$AQ$38),""),"")</f>
        <v/>
      </c>
      <c r="Q9031" s="92" t="str">
        <f t="shared" si="1416"/>
        <v/>
      </c>
      <c r="R9031" s="92" t="str">
        <f t="shared" si="1417"/>
        <v/>
      </c>
      <c r="U9031" s="5"/>
      <c r="V9031" s="5"/>
      <c r="W9031" s="94" t="str">
        <f t="shared" si="1415"/>
        <v/>
      </c>
      <c r="X9031" s="94" t="str">
        <f t="shared" si="1418"/>
        <v/>
      </c>
      <c r="Y9031" s="5"/>
      <c r="BK9031" s="8"/>
      <c r="BL9031" s="5"/>
      <c r="BM9031" s="5"/>
      <c r="BN9031" s="5"/>
      <c r="BO9031" s="5"/>
      <c r="BP9031" s="1"/>
      <c r="BQ9031" s="1"/>
      <c r="BR9031" s="1"/>
      <c r="BS9031" s="1"/>
      <c r="BT9031" s="1"/>
      <c r="BU9031" s="4"/>
      <c r="BV9031" s="1"/>
      <c r="BW9031" s="3"/>
      <c r="BX9031" s="4"/>
      <c r="BY9031" s="5"/>
      <c r="BZ9031" s="5"/>
      <c r="CA9031" s="5"/>
      <c r="CB9031" s="5"/>
      <c r="CC9031" s="5"/>
      <c r="CD9031" s="43"/>
    </row>
    <row r="9032" spans="1:82" x14ac:dyDescent="0.25">
      <c r="A9032" s="8"/>
      <c r="B9032" s="5"/>
      <c r="C9032" s="5"/>
      <c r="D9032" s="5"/>
      <c r="E9032" s="5"/>
      <c r="F9032" s="94" t="str">
        <f t="shared" si="1409"/>
        <v/>
      </c>
      <c r="G9032" s="94" t="str">
        <f t="shared" si="1410"/>
        <v/>
      </c>
      <c r="H9032" s="127" t="str">
        <f>IF(A9032&lt;&gt;"",IF(MID(C9032,1,1)="c",$AS$26,IF(MID(C9032,1,1)="r",$AS$41,IF(MID(C9032,1,1)="p",#REF!,#REF!))),"")</f>
        <v/>
      </c>
      <c r="I9032" s="92" t="str">
        <f t="shared" si="1411"/>
        <v/>
      </c>
      <c r="J9032" s="92" t="str">
        <f t="shared" si="1412"/>
        <v/>
      </c>
      <c r="K9032" s="92" t="str">
        <f t="shared" si="1413"/>
        <v/>
      </c>
      <c r="L9032" s="92" t="str">
        <f t="shared" si="1414"/>
        <v/>
      </c>
      <c r="M9032" s="95" t="str">
        <f>IF(A9032&lt;&gt;"",IF(MID(C9032,1,1)="c",SigmaEpsConcrete(I9032,$AN$30:$AN$33,$AR$30:$AR$33,$AS$26,$AS$27,$AS$28,$AQ$20,$AU$19),""),"")</f>
        <v/>
      </c>
      <c r="N9032" s="95" t="str">
        <f>IF(A9032&lt;&gt;"",IF(MID(C9032,1,1)="r",SigmaEpsReinf(J9032,$AS$42:$AS$43,$AS$41,$AS$39,$AS$40,$AQ$38),""),"")</f>
        <v/>
      </c>
      <c r="Q9032" s="92" t="str">
        <f t="shared" si="1416"/>
        <v/>
      </c>
      <c r="R9032" s="92" t="str">
        <f t="shared" si="1417"/>
        <v/>
      </c>
      <c r="U9032" s="5"/>
      <c r="V9032" s="5"/>
      <c r="W9032" s="94" t="str">
        <f t="shared" si="1415"/>
        <v/>
      </c>
      <c r="X9032" s="94" t="str">
        <f t="shared" si="1418"/>
        <v/>
      </c>
      <c r="Y9032" s="5"/>
      <c r="BK9032" s="8"/>
      <c r="BL9032" s="5"/>
      <c r="BM9032" s="5"/>
      <c r="BN9032" s="5"/>
      <c r="BO9032" s="5"/>
      <c r="BP9032" s="1"/>
      <c r="BQ9032" s="1"/>
      <c r="BR9032" s="1"/>
      <c r="BS9032" s="1"/>
      <c r="BT9032" s="1"/>
      <c r="BU9032" s="4"/>
      <c r="BV9032" s="1"/>
      <c r="BW9032" s="3"/>
      <c r="BX9032" s="4"/>
      <c r="BY9032" s="5"/>
      <c r="BZ9032" s="5"/>
      <c r="CA9032" s="5"/>
      <c r="CB9032" s="5"/>
      <c r="CC9032" s="5"/>
      <c r="CD9032" s="43"/>
    </row>
    <row r="9033" spans="1:82" x14ac:dyDescent="0.25">
      <c r="A9033" s="8"/>
      <c r="B9033" s="5"/>
      <c r="C9033" s="5"/>
      <c r="D9033" s="5"/>
      <c r="E9033" s="5"/>
      <c r="F9033" s="94" t="str">
        <f t="shared" si="1409"/>
        <v/>
      </c>
      <c r="G9033" s="94" t="str">
        <f t="shared" si="1410"/>
        <v/>
      </c>
      <c r="H9033" s="127" t="str">
        <f>IF(A9033&lt;&gt;"",IF(MID(C9033,1,1)="c",$AS$26,IF(MID(C9033,1,1)="r",$AS$41,IF(MID(C9033,1,1)="p",#REF!,#REF!))),"")</f>
        <v/>
      </c>
      <c r="I9033" s="92" t="str">
        <f t="shared" si="1411"/>
        <v/>
      </c>
      <c r="J9033" s="92" t="str">
        <f t="shared" si="1412"/>
        <v/>
      </c>
      <c r="K9033" s="92" t="str">
        <f t="shared" si="1413"/>
        <v/>
      </c>
      <c r="L9033" s="92" t="str">
        <f t="shared" si="1414"/>
        <v/>
      </c>
      <c r="M9033" s="95" t="str">
        <f>IF(A9033&lt;&gt;"",IF(MID(C9033,1,1)="c",SigmaEpsConcrete(I9033,$AN$30:$AN$33,$AR$30:$AR$33,$AS$26,$AS$27,$AS$28,$AQ$20,$AU$19),""),"")</f>
        <v/>
      </c>
      <c r="N9033" s="95" t="str">
        <f>IF(A9033&lt;&gt;"",IF(MID(C9033,1,1)="r",SigmaEpsReinf(J9033,$AS$42:$AS$43,$AS$41,$AS$39,$AS$40,$AQ$38),""),"")</f>
        <v/>
      </c>
      <c r="Q9033" s="92" t="str">
        <f t="shared" si="1416"/>
        <v/>
      </c>
      <c r="R9033" s="92" t="str">
        <f t="shared" si="1417"/>
        <v/>
      </c>
      <c r="U9033" s="5"/>
      <c r="V9033" s="5"/>
      <c r="W9033" s="94" t="str">
        <f t="shared" si="1415"/>
        <v/>
      </c>
      <c r="X9033" s="94" t="str">
        <f t="shared" si="1418"/>
        <v/>
      </c>
      <c r="Y9033" s="5"/>
      <c r="BK9033" s="8"/>
      <c r="BL9033" s="5"/>
      <c r="BM9033" s="5"/>
      <c r="BN9033" s="5"/>
      <c r="BO9033" s="5"/>
      <c r="BP9033" s="1"/>
      <c r="BQ9033" s="1"/>
      <c r="BR9033" s="1"/>
      <c r="BS9033" s="1"/>
      <c r="BT9033" s="1"/>
      <c r="BU9033" s="4"/>
      <c r="BV9033" s="1"/>
      <c r="BW9033" s="3"/>
      <c r="BX9033" s="4"/>
      <c r="BY9033" s="5"/>
      <c r="BZ9033" s="5"/>
      <c r="CA9033" s="5"/>
      <c r="CB9033" s="5"/>
      <c r="CC9033" s="5"/>
      <c r="CD9033" s="43"/>
    </row>
    <row r="9034" spans="1:82" x14ac:dyDescent="0.25">
      <c r="A9034" s="8"/>
      <c r="B9034" s="5"/>
      <c r="C9034" s="5"/>
      <c r="D9034" s="5"/>
      <c r="E9034" s="5"/>
      <c r="F9034" s="94" t="str">
        <f t="shared" ref="F9034:F9097" si="1419">IF(A9034&lt;&gt;"",(D9034-$AU$86)/10,"")</f>
        <v/>
      </c>
      <c r="G9034" s="94" t="str">
        <f t="shared" ref="G9034:G9097" si="1420">IF(A9034&lt;&gt;"",(E9034-$AU$87)/10,"")</f>
        <v/>
      </c>
      <c r="H9034" s="127" t="str">
        <f>IF(A9034&lt;&gt;"",IF(MID(C9034,1,1)="c",$AS$26,IF(MID(C9034,1,1)="r",$AS$41,IF(MID(C9034,1,1)="p",#REF!,#REF!))),"")</f>
        <v/>
      </c>
      <c r="I9034" s="92" t="str">
        <f t="shared" ref="I9034:I9097" si="1421">IF($A9034&lt;&gt;"",IF(MID($C9034,1,1)="c",$Y$3+$Y$4*$F9034+$Y$5*$G9034+$BR$43,""),"")</f>
        <v/>
      </c>
      <c r="J9034" s="92" t="str">
        <f t="shared" ref="J9034:J9097" si="1422">IF($A9034&lt;&gt;"",IF(MID($C9034,1,1)="r",$Y$3+$Y$4*$F9034+$Y$5*$G9034+$BR$43,""),"")</f>
        <v/>
      </c>
      <c r="K9034" s="92" t="str">
        <f t="shared" ref="K9034:K9097" si="1423">IF($A9034&lt;&gt;"",IF(MID($C9034,1,1)="u",$Y$3+$Y$4*$F9034+$Y$5*$G9034+$BR$43,""),"")</f>
        <v/>
      </c>
      <c r="L9034" s="92" t="str">
        <f t="shared" ref="L9034:L9097" si="1424">IF($A9034&lt;&gt;"",IF(MID($C9034,1,1)="p",$Y$3+$Y$4*$F9034+$Y$5*$G9034+$BR$43,""),"")</f>
        <v/>
      </c>
      <c r="M9034" s="95" t="str">
        <f>IF(A9034&lt;&gt;"",IF(MID(C9034,1,1)="c",SigmaEpsConcrete(I9034,$AN$30:$AN$33,$AR$30:$AR$33,$AS$26,$AS$27,$AS$28,$AQ$20,$AU$19),""),"")</f>
        <v/>
      </c>
      <c r="N9034" s="95" t="str">
        <f>IF(A9034&lt;&gt;"",IF(MID(C9034,1,1)="r",SigmaEpsReinf(J9034,$AS$42:$AS$43,$AS$41,$AS$39,$AS$40,$AQ$38),""),"")</f>
        <v/>
      </c>
      <c r="Q9034" s="92" t="str">
        <f t="shared" si="1416"/>
        <v/>
      </c>
      <c r="R9034" s="92" t="str">
        <f t="shared" si="1417"/>
        <v/>
      </c>
      <c r="U9034" s="5"/>
      <c r="V9034" s="5"/>
      <c r="W9034" s="94" t="str">
        <f t="shared" ref="W9034:W9097" si="1425">IF(A9034&lt;&gt;"",F9034-$AU$105,"")</f>
        <v/>
      </c>
      <c r="X9034" s="94" t="str">
        <f t="shared" si="1418"/>
        <v/>
      </c>
      <c r="Y9034" s="5"/>
      <c r="BK9034" s="8"/>
      <c r="BL9034" s="5"/>
      <c r="BM9034" s="5"/>
      <c r="BN9034" s="5"/>
      <c r="BO9034" s="5"/>
      <c r="BP9034" s="1"/>
      <c r="BQ9034" s="1"/>
      <c r="BR9034" s="1"/>
      <c r="BS9034" s="1"/>
      <c r="BT9034" s="1"/>
      <c r="BU9034" s="4"/>
      <c r="BV9034" s="1"/>
      <c r="BW9034" s="3"/>
      <c r="BX9034" s="4"/>
      <c r="BY9034" s="5"/>
      <c r="BZ9034" s="5"/>
      <c r="CA9034" s="5"/>
      <c r="CB9034" s="5"/>
      <c r="CC9034" s="5"/>
      <c r="CD9034" s="43"/>
    </row>
    <row r="9035" spans="1:82" x14ac:dyDescent="0.25">
      <c r="A9035" s="8"/>
      <c r="B9035" s="5"/>
      <c r="C9035" s="5"/>
      <c r="D9035" s="5"/>
      <c r="E9035" s="5"/>
      <c r="F9035" s="94" t="str">
        <f t="shared" si="1419"/>
        <v/>
      </c>
      <c r="G9035" s="94" t="str">
        <f t="shared" si="1420"/>
        <v/>
      </c>
      <c r="H9035" s="127" t="str">
        <f>IF(A9035&lt;&gt;"",IF(MID(C9035,1,1)="c",$AS$26,IF(MID(C9035,1,1)="r",$AS$41,IF(MID(C9035,1,1)="p",#REF!,#REF!))),"")</f>
        <v/>
      </c>
      <c r="I9035" s="92" t="str">
        <f t="shared" si="1421"/>
        <v/>
      </c>
      <c r="J9035" s="92" t="str">
        <f t="shared" si="1422"/>
        <v/>
      </c>
      <c r="K9035" s="92" t="str">
        <f t="shared" si="1423"/>
        <v/>
      </c>
      <c r="L9035" s="92" t="str">
        <f t="shared" si="1424"/>
        <v/>
      </c>
      <c r="M9035" s="95" t="str">
        <f>IF(A9035&lt;&gt;"",IF(MID(C9035,1,1)="c",SigmaEpsConcrete(I9035,$AN$30:$AN$33,$AR$30:$AR$33,$AS$26,$AS$27,$AS$28,$AQ$20,$AU$19),""),"")</f>
        <v/>
      </c>
      <c r="N9035" s="95" t="str">
        <f>IF(A9035&lt;&gt;"",IF(MID(C9035,1,1)="r",SigmaEpsReinf(J9035,$AS$42:$AS$43,$AS$41,$AS$39,$AS$40,$AQ$38),""),"")</f>
        <v/>
      </c>
      <c r="Q9035" s="92" t="str">
        <f t="shared" ref="Q9035:Q9098" si="1426">IF(A9035&lt;&gt;"",IF(MID(C9035,1,1)="c",IF(ISERROR(M9035/I9035),"",M9035/I9035),""),"")</f>
        <v/>
      </c>
      <c r="R9035" s="92" t="str">
        <f t="shared" ref="R9035:R9098" si="1427">IF(A9035&lt;&gt;"",IF(MID(C9035,1,1)="r",IF(ISERROR(N9035/J9035),"",N9035/J9035),""),"")</f>
        <v/>
      </c>
      <c r="U9035" s="5"/>
      <c r="V9035" s="5"/>
      <c r="W9035" s="94" t="str">
        <f t="shared" si="1425"/>
        <v/>
      </c>
      <c r="X9035" s="94" t="str">
        <f t="shared" ref="X9035:X9098" si="1428">IF(B9035&lt;&gt;"",G9035-$AU$106,"")</f>
        <v/>
      </c>
      <c r="Y9035" s="5"/>
      <c r="BK9035" s="8"/>
      <c r="BL9035" s="5"/>
      <c r="BM9035" s="5"/>
      <c r="BN9035" s="5"/>
      <c r="BO9035" s="5"/>
      <c r="BP9035" s="1"/>
      <c r="BQ9035" s="1"/>
      <c r="BR9035" s="1"/>
      <c r="BS9035" s="1"/>
      <c r="BT9035" s="1"/>
      <c r="BU9035" s="4"/>
      <c r="BV9035" s="1"/>
      <c r="BW9035" s="3"/>
      <c r="BX9035" s="4"/>
      <c r="BY9035" s="5"/>
      <c r="BZ9035" s="5"/>
      <c r="CA9035" s="5"/>
      <c r="CB9035" s="5"/>
      <c r="CC9035" s="5"/>
      <c r="CD9035" s="43"/>
    </row>
    <row r="9036" spans="1:82" x14ac:dyDescent="0.25">
      <c r="A9036" s="8"/>
      <c r="B9036" s="5"/>
      <c r="C9036" s="5"/>
      <c r="D9036" s="5"/>
      <c r="E9036" s="5"/>
      <c r="F9036" s="94" t="str">
        <f t="shared" si="1419"/>
        <v/>
      </c>
      <c r="G9036" s="94" t="str">
        <f t="shared" si="1420"/>
        <v/>
      </c>
      <c r="H9036" s="127" t="str">
        <f>IF(A9036&lt;&gt;"",IF(MID(C9036,1,1)="c",$AS$26,IF(MID(C9036,1,1)="r",$AS$41,IF(MID(C9036,1,1)="p",#REF!,#REF!))),"")</f>
        <v/>
      </c>
      <c r="I9036" s="92" t="str">
        <f t="shared" si="1421"/>
        <v/>
      </c>
      <c r="J9036" s="92" t="str">
        <f t="shared" si="1422"/>
        <v/>
      </c>
      <c r="K9036" s="92" t="str">
        <f t="shared" si="1423"/>
        <v/>
      </c>
      <c r="L9036" s="92" t="str">
        <f t="shared" si="1424"/>
        <v/>
      </c>
      <c r="M9036" s="95" t="str">
        <f>IF(A9036&lt;&gt;"",IF(MID(C9036,1,1)="c",SigmaEpsConcrete(I9036,$AN$30:$AN$33,$AR$30:$AR$33,$AS$26,$AS$27,$AS$28,$AQ$20,$AU$19),""),"")</f>
        <v/>
      </c>
      <c r="N9036" s="95" t="str">
        <f>IF(A9036&lt;&gt;"",IF(MID(C9036,1,1)="r",SigmaEpsReinf(J9036,$AS$42:$AS$43,$AS$41,$AS$39,$AS$40,$AQ$38),""),"")</f>
        <v/>
      </c>
      <c r="Q9036" s="92" t="str">
        <f t="shared" si="1426"/>
        <v/>
      </c>
      <c r="R9036" s="92" t="str">
        <f t="shared" si="1427"/>
        <v/>
      </c>
      <c r="U9036" s="5"/>
      <c r="V9036" s="5"/>
      <c r="W9036" s="94" t="str">
        <f t="shared" si="1425"/>
        <v/>
      </c>
      <c r="X9036" s="94" t="str">
        <f t="shared" si="1428"/>
        <v/>
      </c>
      <c r="Y9036" s="5"/>
      <c r="BK9036" s="8"/>
      <c r="BL9036" s="5"/>
      <c r="BM9036" s="5"/>
      <c r="BN9036" s="5"/>
      <c r="BO9036" s="5"/>
      <c r="BP9036" s="1"/>
      <c r="BQ9036" s="1"/>
      <c r="BR9036" s="1"/>
      <c r="BS9036" s="1"/>
      <c r="BT9036" s="1"/>
      <c r="BU9036" s="4"/>
      <c r="BV9036" s="1"/>
      <c r="BW9036" s="3"/>
      <c r="BX9036" s="4"/>
      <c r="BY9036" s="5"/>
      <c r="BZ9036" s="5"/>
      <c r="CA9036" s="5"/>
      <c r="CB9036" s="5"/>
      <c r="CC9036" s="5"/>
      <c r="CD9036" s="43"/>
    </row>
    <row r="9037" spans="1:82" x14ac:dyDescent="0.25">
      <c r="A9037" s="8"/>
      <c r="B9037" s="5"/>
      <c r="C9037" s="5"/>
      <c r="D9037" s="5"/>
      <c r="E9037" s="5"/>
      <c r="F9037" s="94" t="str">
        <f t="shared" si="1419"/>
        <v/>
      </c>
      <c r="G9037" s="94" t="str">
        <f t="shared" si="1420"/>
        <v/>
      </c>
      <c r="H9037" s="127" t="str">
        <f>IF(A9037&lt;&gt;"",IF(MID(C9037,1,1)="c",$AS$26,IF(MID(C9037,1,1)="r",$AS$41,IF(MID(C9037,1,1)="p",#REF!,#REF!))),"")</f>
        <v/>
      </c>
      <c r="I9037" s="92" t="str">
        <f t="shared" si="1421"/>
        <v/>
      </c>
      <c r="J9037" s="92" t="str">
        <f t="shared" si="1422"/>
        <v/>
      </c>
      <c r="K9037" s="92" t="str">
        <f t="shared" si="1423"/>
        <v/>
      </c>
      <c r="L9037" s="92" t="str">
        <f t="shared" si="1424"/>
        <v/>
      </c>
      <c r="M9037" s="95" t="str">
        <f>IF(A9037&lt;&gt;"",IF(MID(C9037,1,1)="c",SigmaEpsConcrete(I9037,$AN$30:$AN$33,$AR$30:$AR$33,$AS$26,$AS$27,$AS$28,$AQ$20,$AU$19),""),"")</f>
        <v/>
      </c>
      <c r="N9037" s="95" t="str">
        <f>IF(A9037&lt;&gt;"",IF(MID(C9037,1,1)="r",SigmaEpsReinf(J9037,$AS$42:$AS$43,$AS$41,$AS$39,$AS$40,$AQ$38),""),"")</f>
        <v/>
      </c>
      <c r="Q9037" s="92" t="str">
        <f t="shared" si="1426"/>
        <v/>
      </c>
      <c r="R9037" s="92" t="str">
        <f t="shared" si="1427"/>
        <v/>
      </c>
      <c r="U9037" s="5"/>
      <c r="V9037" s="5"/>
      <c r="W9037" s="94" t="str">
        <f t="shared" si="1425"/>
        <v/>
      </c>
      <c r="X9037" s="94" t="str">
        <f t="shared" si="1428"/>
        <v/>
      </c>
      <c r="Y9037" s="5"/>
      <c r="BK9037" s="8"/>
      <c r="BL9037" s="5"/>
      <c r="BM9037" s="5"/>
      <c r="BN9037" s="5"/>
      <c r="BO9037" s="5"/>
      <c r="BP9037" s="1"/>
      <c r="BQ9037" s="1"/>
      <c r="BR9037" s="1"/>
      <c r="BS9037" s="1"/>
      <c r="BT9037" s="1"/>
      <c r="BU9037" s="4"/>
      <c r="BV9037" s="1"/>
      <c r="BW9037" s="3"/>
      <c r="BX9037" s="4"/>
      <c r="BY9037" s="5"/>
      <c r="BZ9037" s="5"/>
      <c r="CA9037" s="5"/>
      <c r="CB9037" s="5"/>
      <c r="CC9037" s="5"/>
      <c r="CD9037" s="43"/>
    </row>
    <row r="9038" spans="1:82" x14ac:dyDescent="0.25">
      <c r="A9038" s="8"/>
      <c r="B9038" s="5"/>
      <c r="C9038" s="5"/>
      <c r="D9038" s="5"/>
      <c r="E9038" s="5"/>
      <c r="F9038" s="94" t="str">
        <f t="shared" si="1419"/>
        <v/>
      </c>
      <c r="G9038" s="94" t="str">
        <f t="shared" si="1420"/>
        <v/>
      </c>
      <c r="H9038" s="127" t="str">
        <f>IF(A9038&lt;&gt;"",IF(MID(C9038,1,1)="c",$AS$26,IF(MID(C9038,1,1)="r",$AS$41,IF(MID(C9038,1,1)="p",#REF!,#REF!))),"")</f>
        <v/>
      </c>
      <c r="I9038" s="92" t="str">
        <f t="shared" si="1421"/>
        <v/>
      </c>
      <c r="J9038" s="92" t="str">
        <f t="shared" si="1422"/>
        <v/>
      </c>
      <c r="K9038" s="92" t="str">
        <f t="shared" si="1423"/>
        <v/>
      </c>
      <c r="L9038" s="92" t="str">
        <f t="shared" si="1424"/>
        <v/>
      </c>
      <c r="M9038" s="95" t="str">
        <f>IF(A9038&lt;&gt;"",IF(MID(C9038,1,1)="c",SigmaEpsConcrete(I9038,$AN$30:$AN$33,$AR$30:$AR$33,$AS$26,$AS$27,$AS$28,$AQ$20,$AU$19),""),"")</f>
        <v/>
      </c>
      <c r="N9038" s="95" t="str">
        <f>IF(A9038&lt;&gt;"",IF(MID(C9038,1,1)="r",SigmaEpsReinf(J9038,$AS$42:$AS$43,$AS$41,$AS$39,$AS$40,$AQ$38),""),"")</f>
        <v/>
      </c>
      <c r="Q9038" s="92" t="str">
        <f t="shared" si="1426"/>
        <v/>
      </c>
      <c r="R9038" s="92" t="str">
        <f t="shared" si="1427"/>
        <v/>
      </c>
      <c r="U9038" s="5"/>
      <c r="V9038" s="5"/>
      <c r="W9038" s="94" t="str">
        <f t="shared" si="1425"/>
        <v/>
      </c>
      <c r="X9038" s="94" t="str">
        <f t="shared" si="1428"/>
        <v/>
      </c>
      <c r="Y9038" s="5"/>
      <c r="BK9038" s="8"/>
      <c r="BL9038" s="5"/>
      <c r="BM9038" s="5"/>
      <c r="BN9038" s="5"/>
      <c r="BO9038" s="5"/>
      <c r="BP9038" s="1"/>
      <c r="BQ9038" s="1"/>
      <c r="BR9038" s="1"/>
      <c r="BS9038" s="1"/>
      <c r="BT9038" s="1"/>
      <c r="BU9038" s="4"/>
      <c r="BV9038" s="1"/>
      <c r="BW9038" s="3"/>
      <c r="BX9038" s="4"/>
      <c r="BY9038" s="5"/>
      <c r="BZ9038" s="5"/>
      <c r="CA9038" s="5"/>
      <c r="CB9038" s="5"/>
      <c r="CC9038" s="5"/>
      <c r="CD9038" s="43"/>
    </row>
    <row r="9039" spans="1:82" x14ac:dyDescent="0.25">
      <c r="A9039" s="8"/>
      <c r="B9039" s="5"/>
      <c r="C9039" s="5"/>
      <c r="D9039" s="5"/>
      <c r="E9039" s="5"/>
      <c r="F9039" s="94" t="str">
        <f t="shared" si="1419"/>
        <v/>
      </c>
      <c r="G9039" s="94" t="str">
        <f t="shared" si="1420"/>
        <v/>
      </c>
      <c r="H9039" s="127" t="str">
        <f>IF(A9039&lt;&gt;"",IF(MID(C9039,1,1)="c",$AS$26,IF(MID(C9039,1,1)="r",$AS$41,IF(MID(C9039,1,1)="p",#REF!,#REF!))),"")</f>
        <v/>
      </c>
      <c r="I9039" s="92" t="str">
        <f t="shared" si="1421"/>
        <v/>
      </c>
      <c r="J9039" s="92" t="str">
        <f t="shared" si="1422"/>
        <v/>
      </c>
      <c r="K9039" s="92" t="str">
        <f t="shared" si="1423"/>
        <v/>
      </c>
      <c r="L9039" s="92" t="str">
        <f t="shared" si="1424"/>
        <v/>
      </c>
      <c r="M9039" s="95" t="str">
        <f>IF(A9039&lt;&gt;"",IF(MID(C9039,1,1)="c",SigmaEpsConcrete(I9039,$AN$30:$AN$33,$AR$30:$AR$33,$AS$26,$AS$27,$AS$28,$AQ$20,$AU$19),""),"")</f>
        <v/>
      </c>
      <c r="N9039" s="95" t="str">
        <f>IF(A9039&lt;&gt;"",IF(MID(C9039,1,1)="r",SigmaEpsReinf(J9039,$AS$42:$AS$43,$AS$41,$AS$39,$AS$40,$AQ$38),""),"")</f>
        <v/>
      </c>
      <c r="Q9039" s="92" t="str">
        <f t="shared" si="1426"/>
        <v/>
      </c>
      <c r="R9039" s="92" t="str">
        <f t="shared" si="1427"/>
        <v/>
      </c>
      <c r="U9039" s="5"/>
      <c r="V9039" s="5"/>
      <c r="W9039" s="94" t="str">
        <f t="shared" si="1425"/>
        <v/>
      </c>
      <c r="X9039" s="94" t="str">
        <f t="shared" si="1428"/>
        <v/>
      </c>
      <c r="Y9039" s="5"/>
      <c r="BK9039" s="8"/>
      <c r="BL9039" s="5"/>
      <c r="BM9039" s="5"/>
      <c r="BN9039" s="5"/>
      <c r="BO9039" s="5"/>
      <c r="BP9039" s="1"/>
      <c r="BQ9039" s="1"/>
      <c r="BR9039" s="1"/>
      <c r="BS9039" s="1"/>
      <c r="BT9039" s="1"/>
      <c r="BU9039" s="4"/>
      <c r="BV9039" s="1"/>
      <c r="BW9039" s="3"/>
      <c r="BX9039" s="4"/>
      <c r="BY9039" s="5"/>
      <c r="BZ9039" s="5"/>
      <c r="CA9039" s="5"/>
      <c r="CB9039" s="5"/>
      <c r="CC9039" s="5"/>
      <c r="CD9039" s="43"/>
    </row>
    <row r="9040" spans="1:82" x14ac:dyDescent="0.25">
      <c r="A9040" s="8"/>
      <c r="B9040" s="5"/>
      <c r="C9040" s="5"/>
      <c r="D9040" s="5"/>
      <c r="E9040" s="5"/>
      <c r="F9040" s="94" t="str">
        <f t="shared" si="1419"/>
        <v/>
      </c>
      <c r="G9040" s="94" t="str">
        <f t="shared" si="1420"/>
        <v/>
      </c>
      <c r="H9040" s="127" t="str">
        <f>IF(A9040&lt;&gt;"",IF(MID(C9040,1,1)="c",$AS$26,IF(MID(C9040,1,1)="r",$AS$41,IF(MID(C9040,1,1)="p",#REF!,#REF!))),"")</f>
        <v/>
      </c>
      <c r="I9040" s="92" t="str">
        <f t="shared" si="1421"/>
        <v/>
      </c>
      <c r="J9040" s="92" t="str">
        <f t="shared" si="1422"/>
        <v/>
      </c>
      <c r="K9040" s="92" t="str">
        <f t="shared" si="1423"/>
        <v/>
      </c>
      <c r="L9040" s="92" t="str">
        <f t="shared" si="1424"/>
        <v/>
      </c>
      <c r="M9040" s="95" t="str">
        <f>IF(A9040&lt;&gt;"",IF(MID(C9040,1,1)="c",SigmaEpsConcrete(I9040,$AN$30:$AN$33,$AR$30:$AR$33,$AS$26,$AS$27,$AS$28,$AQ$20,$AU$19),""),"")</f>
        <v/>
      </c>
      <c r="N9040" s="95" t="str">
        <f>IF(A9040&lt;&gt;"",IF(MID(C9040,1,1)="r",SigmaEpsReinf(J9040,$AS$42:$AS$43,$AS$41,$AS$39,$AS$40,$AQ$38),""),"")</f>
        <v/>
      </c>
      <c r="Q9040" s="92" t="str">
        <f t="shared" si="1426"/>
        <v/>
      </c>
      <c r="R9040" s="92" t="str">
        <f t="shared" si="1427"/>
        <v/>
      </c>
      <c r="U9040" s="5"/>
      <c r="V9040" s="5"/>
      <c r="W9040" s="94" t="str">
        <f t="shared" si="1425"/>
        <v/>
      </c>
      <c r="X9040" s="94" t="str">
        <f t="shared" si="1428"/>
        <v/>
      </c>
      <c r="Y9040" s="5"/>
      <c r="BK9040" s="8"/>
      <c r="BL9040" s="5"/>
      <c r="BM9040" s="5"/>
      <c r="BN9040" s="5"/>
      <c r="BO9040" s="5"/>
      <c r="BP9040" s="1"/>
      <c r="BQ9040" s="1"/>
      <c r="BR9040" s="1"/>
      <c r="BS9040" s="1"/>
      <c r="BT9040" s="1"/>
      <c r="BU9040" s="4"/>
      <c r="BV9040" s="1"/>
      <c r="BW9040" s="3"/>
      <c r="BX9040" s="4"/>
      <c r="BY9040" s="5"/>
      <c r="BZ9040" s="5"/>
      <c r="CA9040" s="5"/>
      <c r="CB9040" s="5"/>
      <c r="CC9040" s="5"/>
      <c r="CD9040" s="43"/>
    </row>
    <row r="9041" spans="1:82" x14ac:dyDescent="0.25">
      <c r="A9041" s="8"/>
      <c r="B9041" s="5"/>
      <c r="C9041" s="5"/>
      <c r="D9041" s="5"/>
      <c r="E9041" s="5"/>
      <c r="F9041" s="94" t="str">
        <f t="shared" si="1419"/>
        <v/>
      </c>
      <c r="G9041" s="94" t="str">
        <f t="shared" si="1420"/>
        <v/>
      </c>
      <c r="H9041" s="127" t="str">
        <f>IF(A9041&lt;&gt;"",IF(MID(C9041,1,1)="c",$AS$26,IF(MID(C9041,1,1)="r",$AS$41,IF(MID(C9041,1,1)="p",#REF!,#REF!))),"")</f>
        <v/>
      </c>
      <c r="I9041" s="92" t="str">
        <f t="shared" si="1421"/>
        <v/>
      </c>
      <c r="J9041" s="92" t="str">
        <f t="shared" si="1422"/>
        <v/>
      </c>
      <c r="K9041" s="92" t="str">
        <f t="shared" si="1423"/>
        <v/>
      </c>
      <c r="L9041" s="92" t="str">
        <f t="shared" si="1424"/>
        <v/>
      </c>
      <c r="M9041" s="95" t="str">
        <f>IF(A9041&lt;&gt;"",IF(MID(C9041,1,1)="c",SigmaEpsConcrete(I9041,$AN$30:$AN$33,$AR$30:$AR$33,$AS$26,$AS$27,$AS$28,$AQ$20,$AU$19),""),"")</f>
        <v/>
      </c>
      <c r="N9041" s="95" t="str">
        <f>IF(A9041&lt;&gt;"",IF(MID(C9041,1,1)="r",SigmaEpsReinf(J9041,$AS$42:$AS$43,$AS$41,$AS$39,$AS$40,$AQ$38),""),"")</f>
        <v/>
      </c>
      <c r="Q9041" s="92" t="str">
        <f t="shared" si="1426"/>
        <v/>
      </c>
      <c r="R9041" s="92" t="str">
        <f t="shared" si="1427"/>
        <v/>
      </c>
      <c r="U9041" s="5"/>
      <c r="V9041" s="5"/>
      <c r="W9041" s="94" t="str">
        <f t="shared" si="1425"/>
        <v/>
      </c>
      <c r="X9041" s="94" t="str">
        <f t="shared" si="1428"/>
        <v/>
      </c>
      <c r="Y9041" s="5"/>
      <c r="BK9041" s="8"/>
      <c r="BL9041" s="5"/>
      <c r="BM9041" s="5"/>
      <c r="BN9041" s="5"/>
      <c r="BO9041" s="5"/>
      <c r="BP9041" s="1"/>
      <c r="BQ9041" s="1"/>
      <c r="BR9041" s="1"/>
      <c r="BS9041" s="1"/>
      <c r="BT9041" s="1"/>
      <c r="BU9041" s="4"/>
      <c r="BV9041" s="1"/>
      <c r="BW9041" s="3"/>
      <c r="BX9041" s="4"/>
      <c r="BY9041" s="5"/>
      <c r="BZ9041" s="5"/>
      <c r="CA9041" s="5"/>
      <c r="CB9041" s="5"/>
      <c r="CC9041" s="5"/>
      <c r="CD9041" s="43"/>
    </row>
    <row r="9042" spans="1:82" x14ac:dyDescent="0.25">
      <c r="A9042" s="8"/>
      <c r="B9042" s="5"/>
      <c r="C9042" s="5"/>
      <c r="D9042" s="5"/>
      <c r="E9042" s="5"/>
      <c r="F9042" s="94" t="str">
        <f t="shared" si="1419"/>
        <v/>
      </c>
      <c r="G9042" s="94" t="str">
        <f t="shared" si="1420"/>
        <v/>
      </c>
      <c r="H9042" s="127" t="str">
        <f>IF(A9042&lt;&gt;"",IF(MID(C9042,1,1)="c",$AS$26,IF(MID(C9042,1,1)="r",$AS$41,IF(MID(C9042,1,1)="p",#REF!,#REF!))),"")</f>
        <v/>
      </c>
      <c r="I9042" s="92" t="str">
        <f t="shared" si="1421"/>
        <v/>
      </c>
      <c r="J9042" s="92" t="str">
        <f t="shared" si="1422"/>
        <v/>
      </c>
      <c r="K9042" s="92" t="str">
        <f t="shared" si="1423"/>
        <v/>
      </c>
      <c r="L9042" s="92" t="str">
        <f t="shared" si="1424"/>
        <v/>
      </c>
      <c r="M9042" s="95" t="str">
        <f>IF(A9042&lt;&gt;"",IF(MID(C9042,1,1)="c",SigmaEpsConcrete(I9042,$AN$30:$AN$33,$AR$30:$AR$33,$AS$26,$AS$27,$AS$28,$AQ$20,$AU$19),""),"")</f>
        <v/>
      </c>
      <c r="N9042" s="95" t="str">
        <f>IF(A9042&lt;&gt;"",IF(MID(C9042,1,1)="r",SigmaEpsReinf(J9042,$AS$42:$AS$43,$AS$41,$AS$39,$AS$40,$AQ$38),""),"")</f>
        <v/>
      </c>
      <c r="Q9042" s="92" t="str">
        <f t="shared" si="1426"/>
        <v/>
      </c>
      <c r="R9042" s="92" t="str">
        <f t="shared" si="1427"/>
        <v/>
      </c>
      <c r="U9042" s="5"/>
      <c r="V9042" s="5"/>
      <c r="W9042" s="94" t="str">
        <f t="shared" si="1425"/>
        <v/>
      </c>
      <c r="X9042" s="94" t="str">
        <f t="shared" si="1428"/>
        <v/>
      </c>
      <c r="Y9042" s="5"/>
      <c r="BK9042" s="8"/>
      <c r="BL9042" s="5"/>
      <c r="BM9042" s="5"/>
      <c r="BN9042" s="5"/>
      <c r="BO9042" s="5"/>
      <c r="BP9042" s="1"/>
      <c r="BQ9042" s="1"/>
      <c r="BR9042" s="1"/>
      <c r="BS9042" s="1"/>
      <c r="BT9042" s="1"/>
      <c r="BU9042" s="4"/>
      <c r="BV9042" s="1"/>
      <c r="BW9042" s="3"/>
      <c r="BX9042" s="4"/>
      <c r="BY9042" s="5"/>
      <c r="BZ9042" s="5"/>
      <c r="CA9042" s="5"/>
      <c r="CB9042" s="5"/>
      <c r="CC9042" s="5"/>
      <c r="CD9042" s="43"/>
    </row>
    <row r="9043" spans="1:82" x14ac:dyDescent="0.25">
      <c r="A9043" s="8"/>
      <c r="B9043" s="5"/>
      <c r="C9043" s="5"/>
      <c r="D9043" s="5"/>
      <c r="E9043" s="5"/>
      <c r="F9043" s="94" t="str">
        <f t="shared" si="1419"/>
        <v/>
      </c>
      <c r="G9043" s="94" t="str">
        <f t="shared" si="1420"/>
        <v/>
      </c>
      <c r="H9043" s="127" t="str">
        <f>IF(A9043&lt;&gt;"",IF(MID(C9043,1,1)="c",$AS$26,IF(MID(C9043,1,1)="r",$AS$41,IF(MID(C9043,1,1)="p",#REF!,#REF!))),"")</f>
        <v/>
      </c>
      <c r="I9043" s="92" t="str">
        <f t="shared" si="1421"/>
        <v/>
      </c>
      <c r="J9043" s="92" t="str">
        <f t="shared" si="1422"/>
        <v/>
      </c>
      <c r="K9043" s="92" t="str">
        <f t="shared" si="1423"/>
        <v/>
      </c>
      <c r="L9043" s="92" t="str">
        <f t="shared" si="1424"/>
        <v/>
      </c>
      <c r="M9043" s="95" t="str">
        <f>IF(A9043&lt;&gt;"",IF(MID(C9043,1,1)="c",SigmaEpsConcrete(I9043,$AN$30:$AN$33,$AR$30:$AR$33,$AS$26,$AS$27,$AS$28,$AQ$20,$AU$19),""),"")</f>
        <v/>
      </c>
      <c r="N9043" s="95" t="str">
        <f>IF(A9043&lt;&gt;"",IF(MID(C9043,1,1)="r",SigmaEpsReinf(J9043,$AS$42:$AS$43,$AS$41,$AS$39,$AS$40,$AQ$38),""),"")</f>
        <v/>
      </c>
      <c r="Q9043" s="92" t="str">
        <f t="shared" si="1426"/>
        <v/>
      </c>
      <c r="R9043" s="92" t="str">
        <f t="shared" si="1427"/>
        <v/>
      </c>
      <c r="U9043" s="5"/>
      <c r="V9043" s="5"/>
      <c r="W9043" s="94" t="str">
        <f t="shared" si="1425"/>
        <v/>
      </c>
      <c r="X9043" s="94" t="str">
        <f t="shared" si="1428"/>
        <v/>
      </c>
      <c r="Y9043" s="5"/>
      <c r="BK9043" s="8"/>
      <c r="BL9043" s="5"/>
      <c r="BM9043" s="5"/>
      <c r="BN9043" s="5"/>
      <c r="BO9043" s="5"/>
      <c r="BP9043" s="1"/>
      <c r="BQ9043" s="1"/>
      <c r="BR9043" s="1"/>
      <c r="BS9043" s="1"/>
      <c r="BT9043" s="1"/>
      <c r="BU9043" s="4"/>
      <c r="BV9043" s="1"/>
      <c r="BW9043" s="3"/>
      <c r="BX9043" s="4"/>
      <c r="BY9043" s="5"/>
      <c r="BZ9043" s="5"/>
      <c r="CA9043" s="5"/>
      <c r="CB9043" s="5"/>
      <c r="CC9043" s="5"/>
      <c r="CD9043" s="43"/>
    </row>
    <row r="9044" spans="1:82" x14ac:dyDescent="0.25">
      <c r="A9044" s="8"/>
      <c r="B9044" s="5"/>
      <c r="C9044" s="5"/>
      <c r="D9044" s="5"/>
      <c r="E9044" s="5"/>
      <c r="F9044" s="94" t="str">
        <f t="shared" si="1419"/>
        <v/>
      </c>
      <c r="G9044" s="94" t="str">
        <f t="shared" si="1420"/>
        <v/>
      </c>
      <c r="H9044" s="127" t="str">
        <f>IF(A9044&lt;&gt;"",IF(MID(C9044,1,1)="c",$AS$26,IF(MID(C9044,1,1)="r",$AS$41,IF(MID(C9044,1,1)="p",#REF!,#REF!))),"")</f>
        <v/>
      </c>
      <c r="I9044" s="92" t="str">
        <f t="shared" si="1421"/>
        <v/>
      </c>
      <c r="J9044" s="92" t="str">
        <f t="shared" si="1422"/>
        <v/>
      </c>
      <c r="K9044" s="92" t="str">
        <f t="shared" si="1423"/>
        <v/>
      </c>
      <c r="L9044" s="92" t="str">
        <f t="shared" si="1424"/>
        <v/>
      </c>
      <c r="M9044" s="95" t="str">
        <f>IF(A9044&lt;&gt;"",IF(MID(C9044,1,1)="c",SigmaEpsConcrete(I9044,$AN$30:$AN$33,$AR$30:$AR$33,$AS$26,$AS$27,$AS$28,$AQ$20,$AU$19),""),"")</f>
        <v/>
      </c>
      <c r="N9044" s="95" t="str">
        <f>IF(A9044&lt;&gt;"",IF(MID(C9044,1,1)="r",SigmaEpsReinf(J9044,$AS$42:$AS$43,$AS$41,$AS$39,$AS$40,$AQ$38),""),"")</f>
        <v/>
      </c>
      <c r="Q9044" s="92" t="str">
        <f t="shared" si="1426"/>
        <v/>
      </c>
      <c r="R9044" s="92" t="str">
        <f t="shared" si="1427"/>
        <v/>
      </c>
      <c r="U9044" s="5"/>
      <c r="V9044" s="5"/>
      <c r="W9044" s="94" t="str">
        <f t="shared" si="1425"/>
        <v/>
      </c>
      <c r="X9044" s="94" t="str">
        <f t="shared" si="1428"/>
        <v/>
      </c>
      <c r="Y9044" s="5"/>
      <c r="BK9044" s="8"/>
      <c r="BL9044" s="5"/>
      <c r="BM9044" s="5"/>
      <c r="BN9044" s="5"/>
      <c r="BO9044" s="5"/>
      <c r="BP9044" s="1"/>
      <c r="BQ9044" s="1"/>
      <c r="BR9044" s="1"/>
      <c r="BS9044" s="1"/>
      <c r="BT9044" s="1"/>
      <c r="BU9044" s="4"/>
      <c r="BV9044" s="1"/>
      <c r="BW9044" s="3"/>
      <c r="BX9044" s="4"/>
      <c r="BY9044" s="5"/>
      <c r="BZ9044" s="5"/>
      <c r="CA9044" s="5"/>
      <c r="CB9044" s="5"/>
      <c r="CC9044" s="5"/>
      <c r="CD9044" s="43"/>
    </row>
    <row r="9045" spans="1:82" x14ac:dyDescent="0.25">
      <c r="A9045" s="8"/>
      <c r="B9045" s="5"/>
      <c r="C9045" s="5"/>
      <c r="D9045" s="5"/>
      <c r="E9045" s="5"/>
      <c r="F9045" s="94" t="str">
        <f t="shared" si="1419"/>
        <v/>
      </c>
      <c r="G9045" s="94" t="str">
        <f t="shared" si="1420"/>
        <v/>
      </c>
      <c r="H9045" s="127" t="str">
        <f>IF(A9045&lt;&gt;"",IF(MID(C9045,1,1)="c",$AS$26,IF(MID(C9045,1,1)="r",$AS$41,IF(MID(C9045,1,1)="p",#REF!,#REF!))),"")</f>
        <v/>
      </c>
      <c r="I9045" s="92" t="str">
        <f t="shared" si="1421"/>
        <v/>
      </c>
      <c r="J9045" s="92" t="str">
        <f t="shared" si="1422"/>
        <v/>
      </c>
      <c r="K9045" s="92" t="str">
        <f t="shared" si="1423"/>
        <v/>
      </c>
      <c r="L9045" s="92" t="str">
        <f t="shared" si="1424"/>
        <v/>
      </c>
      <c r="M9045" s="95" t="str">
        <f>IF(A9045&lt;&gt;"",IF(MID(C9045,1,1)="c",SigmaEpsConcrete(I9045,$AN$30:$AN$33,$AR$30:$AR$33,$AS$26,$AS$27,$AS$28,$AQ$20,$AU$19),""),"")</f>
        <v/>
      </c>
      <c r="N9045" s="95" t="str">
        <f>IF(A9045&lt;&gt;"",IF(MID(C9045,1,1)="r",SigmaEpsReinf(J9045,$AS$42:$AS$43,$AS$41,$AS$39,$AS$40,$AQ$38),""),"")</f>
        <v/>
      </c>
      <c r="Q9045" s="92" t="str">
        <f t="shared" si="1426"/>
        <v/>
      </c>
      <c r="R9045" s="92" t="str">
        <f t="shared" si="1427"/>
        <v/>
      </c>
      <c r="U9045" s="5"/>
      <c r="V9045" s="5"/>
      <c r="W9045" s="94" t="str">
        <f t="shared" si="1425"/>
        <v/>
      </c>
      <c r="X9045" s="94" t="str">
        <f t="shared" si="1428"/>
        <v/>
      </c>
      <c r="Y9045" s="5"/>
      <c r="BK9045" s="8"/>
      <c r="BL9045" s="5"/>
      <c r="BM9045" s="5"/>
      <c r="BN9045" s="5"/>
      <c r="BO9045" s="5"/>
      <c r="BP9045" s="1"/>
      <c r="BQ9045" s="1"/>
      <c r="BR9045" s="1"/>
      <c r="BS9045" s="1"/>
      <c r="BT9045" s="1"/>
      <c r="BU9045" s="4"/>
      <c r="BV9045" s="1"/>
      <c r="BW9045" s="3"/>
      <c r="BX9045" s="4"/>
      <c r="BY9045" s="5"/>
      <c r="BZ9045" s="5"/>
      <c r="CA9045" s="5"/>
      <c r="CB9045" s="5"/>
      <c r="CC9045" s="5"/>
      <c r="CD9045" s="43"/>
    </row>
    <row r="9046" spans="1:82" x14ac:dyDescent="0.25">
      <c r="A9046" s="8"/>
      <c r="B9046" s="5"/>
      <c r="C9046" s="5"/>
      <c r="D9046" s="5"/>
      <c r="E9046" s="5"/>
      <c r="F9046" s="94" t="str">
        <f t="shared" si="1419"/>
        <v/>
      </c>
      <c r="G9046" s="94" t="str">
        <f t="shared" si="1420"/>
        <v/>
      </c>
      <c r="H9046" s="127" t="str">
        <f>IF(A9046&lt;&gt;"",IF(MID(C9046,1,1)="c",$AS$26,IF(MID(C9046,1,1)="r",$AS$41,IF(MID(C9046,1,1)="p",#REF!,#REF!))),"")</f>
        <v/>
      </c>
      <c r="I9046" s="92" t="str">
        <f t="shared" si="1421"/>
        <v/>
      </c>
      <c r="J9046" s="92" t="str">
        <f t="shared" si="1422"/>
        <v/>
      </c>
      <c r="K9046" s="92" t="str">
        <f t="shared" si="1423"/>
        <v/>
      </c>
      <c r="L9046" s="92" t="str">
        <f t="shared" si="1424"/>
        <v/>
      </c>
      <c r="M9046" s="95" t="str">
        <f>IF(A9046&lt;&gt;"",IF(MID(C9046,1,1)="c",SigmaEpsConcrete(I9046,$AN$30:$AN$33,$AR$30:$AR$33,$AS$26,$AS$27,$AS$28,$AQ$20,$AU$19),""),"")</f>
        <v/>
      </c>
      <c r="N9046" s="95" t="str">
        <f>IF(A9046&lt;&gt;"",IF(MID(C9046,1,1)="r",SigmaEpsReinf(J9046,$AS$42:$AS$43,$AS$41,$AS$39,$AS$40,$AQ$38),""),"")</f>
        <v/>
      </c>
      <c r="Q9046" s="92" t="str">
        <f t="shared" si="1426"/>
        <v/>
      </c>
      <c r="R9046" s="92" t="str">
        <f t="shared" si="1427"/>
        <v/>
      </c>
      <c r="U9046" s="5"/>
      <c r="V9046" s="5"/>
      <c r="W9046" s="94" t="str">
        <f t="shared" si="1425"/>
        <v/>
      </c>
      <c r="X9046" s="94" t="str">
        <f t="shared" si="1428"/>
        <v/>
      </c>
      <c r="Y9046" s="5"/>
      <c r="BK9046" s="8"/>
      <c r="BL9046" s="5"/>
      <c r="BM9046" s="5"/>
      <c r="BN9046" s="5"/>
      <c r="BO9046" s="5"/>
      <c r="BP9046" s="1"/>
      <c r="BQ9046" s="1"/>
      <c r="BR9046" s="1"/>
      <c r="BS9046" s="1"/>
      <c r="BT9046" s="1"/>
      <c r="BU9046" s="4"/>
      <c r="BV9046" s="1"/>
      <c r="BW9046" s="3"/>
      <c r="BX9046" s="4"/>
      <c r="BY9046" s="5"/>
      <c r="BZ9046" s="5"/>
      <c r="CA9046" s="5"/>
      <c r="CB9046" s="5"/>
      <c r="CC9046" s="5"/>
      <c r="CD9046" s="43"/>
    </row>
    <row r="9047" spans="1:82" x14ac:dyDescent="0.25">
      <c r="A9047" s="8"/>
      <c r="B9047" s="5"/>
      <c r="C9047" s="5"/>
      <c r="D9047" s="5"/>
      <c r="E9047" s="5"/>
      <c r="F9047" s="94" t="str">
        <f t="shared" si="1419"/>
        <v/>
      </c>
      <c r="G9047" s="94" t="str">
        <f t="shared" si="1420"/>
        <v/>
      </c>
      <c r="H9047" s="127" t="str">
        <f>IF(A9047&lt;&gt;"",IF(MID(C9047,1,1)="c",$AS$26,IF(MID(C9047,1,1)="r",$AS$41,IF(MID(C9047,1,1)="p",#REF!,#REF!))),"")</f>
        <v/>
      </c>
      <c r="I9047" s="92" t="str">
        <f t="shared" si="1421"/>
        <v/>
      </c>
      <c r="J9047" s="92" t="str">
        <f t="shared" si="1422"/>
        <v/>
      </c>
      <c r="K9047" s="92" t="str">
        <f t="shared" si="1423"/>
        <v/>
      </c>
      <c r="L9047" s="92" t="str">
        <f t="shared" si="1424"/>
        <v/>
      </c>
      <c r="M9047" s="95" t="str">
        <f>IF(A9047&lt;&gt;"",IF(MID(C9047,1,1)="c",SigmaEpsConcrete(I9047,$AN$30:$AN$33,$AR$30:$AR$33,$AS$26,$AS$27,$AS$28,$AQ$20,$AU$19),""),"")</f>
        <v/>
      </c>
      <c r="N9047" s="95" t="str">
        <f>IF(A9047&lt;&gt;"",IF(MID(C9047,1,1)="r",SigmaEpsReinf(J9047,$AS$42:$AS$43,$AS$41,$AS$39,$AS$40,$AQ$38),""),"")</f>
        <v/>
      </c>
      <c r="Q9047" s="92" t="str">
        <f t="shared" si="1426"/>
        <v/>
      </c>
      <c r="R9047" s="92" t="str">
        <f t="shared" si="1427"/>
        <v/>
      </c>
      <c r="U9047" s="5"/>
      <c r="V9047" s="5"/>
      <c r="W9047" s="94" t="str">
        <f t="shared" si="1425"/>
        <v/>
      </c>
      <c r="X9047" s="94" t="str">
        <f t="shared" si="1428"/>
        <v/>
      </c>
      <c r="Y9047" s="5"/>
      <c r="BK9047" s="8"/>
      <c r="BL9047" s="5"/>
      <c r="BM9047" s="5"/>
      <c r="BN9047" s="5"/>
      <c r="BO9047" s="5"/>
      <c r="BP9047" s="1"/>
      <c r="BQ9047" s="1"/>
      <c r="BR9047" s="1"/>
      <c r="BS9047" s="1"/>
      <c r="BT9047" s="1"/>
      <c r="BU9047" s="4"/>
      <c r="BV9047" s="1"/>
      <c r="BW9047" s="3"/>
      <c r="BX9047" s="4"/>
      <c r="BY9047" s="5"/>
      <c r="BZ9047" s="5"/>
      <c r="CA9047" s="5"/>
      <c r="CB9047" s="5"/>
      <c r="CC9047" s="5"/>
      <c r="CD9047" s="43"/>
    </row>
    <row r="9048" spans="1:82" x14ac:dyDescent="0.25">
      <c r="A9048" s="8"/>
      <c r="B9048" s="5"/>
      <c r="C9048" s="5"/>
      <c r="D9048" s="5"/>
      <c r="E9048" s="5"/>
      <c r="F9048" s="94" t="str">
        <f t="shared" si="1419"/>
        <v/>
      </c>
      <c r="G9048" s="94" t="str">
        <f t="shared" si="1420"/>
        <v/>
      </c>
      <c r="H9048" s="127" t="str">
        <f>IF(A9048&lt;&gt;"",IF(MID(C9048,1,1)="c",$AS$26,IF(MID(C9048,1,1)="r",$AS$41,IF(MID(C9048,1,1)="p",#REF!,#REF!))),"")</f>
        <v/>
      </c>
      <c r="I9048" s="92" t="str">
        <f t="shared" si="1421"/>
        <v/>
      </c>
      <c r="J9048" s="92" t="str">
        <f t="shared" si="1422"/>
        <v/>
      </c>
      <c r="K9048" s="92" t="str">
        <f t="shared" si="1423"/>
        <v/>
      </c>
      <c r="L9048" s="92" t="str">
        <f t="shared" si="1424"/>
        <v/>
      </c>
      <c r="M9048" s="95" t="str">
        <f>IF(A9048&lt;&gt;"",IF(MID(C9048,1,1)="c",SigmaEpsConcrete(I9048,$AN$30:$AN$33,$AR$30:$AR$33,$AS$26,$AS$27,$AS$28,$AQ$20,$AU$19),""),"")</f>
        <v/>
      </c>
      <c r="N9048" s="95" t="str">
        <f>IF(A9048&lt;&gt;"",IF(MID(C9048,1,1)="r",SigmaEpsReinf(J9048,$AS$42:$AS$43,$AS$41,$AS$39,$AS$40,$AQ$38),""),"")</f>
        <v/>
      </c>
      <c r="Q9048" s="92" t="str">
        <f t="shared" si="1426"/>
        <v/>
      </c>
      <c r="R9048" s="92" t="str">
        <f t="shared" si="1427"/>
        <v/>
      </c>
      <c r="U9048" s="5"/>
      <c r="V9048" s="5"/>
      <c r="W9048" s="94" t="str">
        <f t="shared" si="1425"/>
        <v/>
      </c>
      <c r="X9048" s="94" t="str">
        <f t="shared" si="1428"/>
        <v/>
      </c>
      <c r="Y9048" s="5"/>
      <c r="BK9048" s="8"/>
      <c r="BL9048" s="5"/>
      <c r="BM9048" s="5"/>
      <c r="BN9048" s="5"/>
      <c r="BO9048" s="5"/>
      <c r="BP9048" s="1"/>
      <c r="BQ9048" s="1"/>
      <c r="BR9048" s="1"/>
      <c r="BS9048" s="1"/>
      <c r="BT9048" s="1"/>
      <c r="BU9048" s="4"/>
      <c r="BV9048" s="1"/>
      <c r="BW9048" s="3"/>
      <c r="BX9048" s="4"/>
      <c r="BY9048" s="5"/>
      <c r="BZ9048" s="5"/>
      <c r="CA9048" s="5"/>
      <c r="CB9048" s="5"/>
      <c r="CC9048" s="5"/>
      <c r="CD9048" s="43"/>
    </row>
    <row r="9049" spans="1:82" x14ac:dyDescent="0.25">
      <c r="A9049" s="8"/>
      <c r="B9049" s="5"/>
      <c r="C9049" s="5"/>
      <c r="D9049" s="5"/>
      <c r="E9049" s="5"/>
      <c r="F9049" s="94" t="str">
        <f t="shared" si="1419"/>
        <v/>
      </c>
      <c r="G9049" s="94" t="str">
        <f t="shared" si="1420"/>
        <v/>
      </c>
      <c r="H9049" s="127" t="str">
        <f>IF(A9049&lt;&gt;"",IF(MID(C9049,1,1)="c",$AS$26,IF(MID(C9049,1,1)="r",$AS$41,IF(MID(C9049,1,1)="p",#REF!,#REF!))),"")</f>
        <v/>
      </c>
      <c r="I9049" s="92" t="str">
        <f t="shared" si="1421"/>
        <v/>
      </c>
      <c r="J9049" s="92" t="str">
        <f t="shared" si="1422"/>
        <v/>
      </c>
      <c r="K9049" s="92" t="str">
        <f t="shared" si="1423"/>
        <v/>
      </c>
      <c r="L9049" s="92" t="str">
        <f t="shared" si="1424"/>
        <v/>
      </c>
      <c r="M9049" s="95" t="str">
        <f>IF(A9049&lt;&gt;"",IF(MID(C9049,1,1)="c",SigmaEpsConcrete(I9049,$AN$30:$AN$33,$AR$30:$AR$33,$AS$26,$AS$27,$AS$28,$AQ$20,$AU$19),""),"")</f>
        <v/>
      </c>
      <c r="N9049" s="95" t="str">
        <f>IF(A9049&lt;&gt;"",IF(MID(C9049,1,1)="r",SigmaEpsReinf(J9049,$AS$42:$AS$43,$AS$41,$AS$39,$AS$40,$AQ$38),""),"")</f>
        <v/>
      </c>
      <c r="Q9049" s="92" t="str">
        <f t="shared" si="1426"/>
        <v/>
      </c>
      <c r="R9049" s="92" t="str">
        <f t="shared" si="1427"/>
        <v/>
      </c>
      <c r="U9049" s="5"/>
      <c r="V9049" s="5"/>
      <c r="W9049" s="94" t="str">
        <f t="shared" si="1425"/>
        <v/>
      </c>
      <c r="X9049" s="94" t="str">
        <f t="shared" si="1428"/>
        <v/>
      </c>
      <c r="Y9049" s="5"/>
      <c r="BK9049" s="8"/>
      <c r="BL9049" s="5"/>
      <c r="BM9049" s="5"/>
      <c r="BN9049" s="5"/>
      <c r="BO9049" s="5"/>
      <c r="BP9049" s="1"/>
      <c r="BQ9049" s="1"/>
      <c r="BR9049" s="1"/>
      <c r="BS9049" s="1"/>
      <c r="BT9049" s="1"/>
      <c r="BU9049" s="4"/>
      <c r="BV9049" s="1"/>
      <c r="BW9049" s="3"/>
      <c r="BX9049" s="4"/>
      <c r="BY9049" s="5"/>
      <c r="BZ9049" s="5"/>
      <c r="CA9049" s="5"/>
      <c r="CB9049" s="5"/>
      <c r="CC9049" s="5"/>
      <c r="CD9049" s="43"/>
    </row>
    <row r="9050" spans="1:82" x14ac:dyDescent="0.25">
      <c r="A9050" s="8"/>
      <c r="B9050" s="5"/>
      <c r="C9050" s="5"/>
      <c r="D9050" s="5"/>
      <c r="E9050" s="5"/>
      <c r="F9050" s="94" t="str">
        <f t="shared" si="1419"/>
        <v/>
      </c>
      <c r="G9050" s="94" t="str">
        <f t="shared" si="1420"/>
        <v/>
      </c>
      <c r="H9050" s="127" t="str">
        <f>IF(A9050&lt;&gt;"",IF(MID(C9050,1,1)="c",$AS$26,IF(MID(C9050,1,1)="r",$AS$41,IF(MID(C9050,1,1)="p",#REF!,#REF!))),"")</f>
        <v/>
      </c>
      <c r="I9050" s="92" t="str">
        <f t="shared" si="1421"/>
        <v/>
      </c>
      <c r="J9050" s="92" t="str">
        <f t="shared" si="1422"/>
        <v/>
      </c>
      <c r="K9050" s="92" t="str">
        <f t="shared" si="1423"/>
        <v/>
      </c>
      <c r="L9050" s="92" t="str">
        <f t="shared" si="1424"/>
        <v/>
      </c>
      <c r="M9050" s="95" t="str">
        <f>IF(A9050&lt;&gt;"",IF(MID(C9050,1,1)="c",SigmaEpsConcrete(I9050,$AN$30:$AN$33,$AR$30:$AR$33,$AS$26,$AS$27,$AS$28,$AQ$20,$AU$19),""),"")</f>
        <v/>
      </c>
      <c r="N9050" s="95" t="str">
        <f>IF(A9050&lt;&gt;"",IF(MID(C9050,1,1)="r",SigmaEpsReinf(J9050,$AS$42:$AS$43,$AS$41,$AS$39,$AS$40,$AQ$38),""),"")</f>
        <v/>
      </c>
      <c r="Q9050" s="92" t="str">
        <f t="shared" si="1426"/>
        <v/>
      </c>
      <c r="R9050" s="92" t="str">
        <f t="shared" si="1427"/>
        <v/>
      </c>
      <c r="U9050" s="5"/>
      <c r="V9050" s="5"/>
      <c r="W9050" s="94" t="str">
        <f t="shared" si="1425"/>
        <v/>
      </c>
      <c r="X9050" s="94" t="str">
        <f t="shared" si="1428"/>
        <v/>
      </c>
      <c r="Y9050" s="5"/>
      <c r="BK9050" s="8"/>
      <c r="BL9050" s="5"/>
      <c r="BM9050" s="5"/>
      <c r="BN9050" s="5"/>
      <c r="BO9050" s="5"/>
      <c r="BP9050" s="1"/>
      <c r="BQ9050" s="1"/>
      <c r="BR9050" s="1"/>
      <c r="BS9050" s="1"/>
      <c r="BT9050" s="1"/>
      <c r="BU9050" s="4"/>
      <c r="BV9050" s="1"/>
      <c r="BW9050" s="3"/>
      <c r="BX9050" s="4"/>
      <c r="BY9050" s="5"/>
      <c r="BZ9050" s="5"/>
      <c r="CA9050" s="5"/>
      <c r="CB9050" s="5"/>
      <c r="CC9050" s="5"/>
      <c r="CD9050" s="43"/>
    </row>
    <row r="9051" spans="1:82" x14ac:dyDescent="0.25">
      <c r="A9051" s="8"/>
      <c r="B9051" s="5"/>
      <c r="C9051" s="5"/>
      <c r="D9051" s="5"/>
      <c r="E9051" s="5"/>
      <c r="F9051" s="94" t="str">
        <f t="shared" si="1419"/>
        <v/>
      </c>
      <c r="G9051" s="94" t="str">
        <f t="shared" si="1420"/>
        <v/>
      </c>
      <c r="H9051" s="127" t="str">
        <f>IF(A9051&lt;&gt;"",IF(MID(C9051,1,1)="c",$AS$26,IF(MID(C9051,1,1)="r",$AS$41,IF(MID(C9051,1,1)="p",#REF!,#REF!))),"")</f>
        <v/>
      </c>
      <c r="I9051" s="92" t="str">
        <f t="shared" si="1421"/>
        <v/>
      </c>
      <c r="J9051" s="92" t="str">
        <f t="shared" si="1422"/>
        <v/>
      </c>
      <c r="K9051" s="92" t="str">
        <f t="shared" si="1423"/>
        <v/>
      </c>
      <c r="L9051" s="92" t="str">
        <f t="shared" si="1424"/>
        <v/>
      </c>
      <c r="M9051" s="95" t="str">
        <f>IF(A9051&lt;&gt;"",IF(MID(C9051,1,1)="c",SigmaEpsConcrete(I9051,$AN$30:$AN$33,$AR$30:$AR$33,$AS$26,$AS$27,$AS$28,$AQ$20,$AU$19),""),"")</f>
        <v/>
      </c>
      <c r="N9051" s="95" t="str">
        <f>IF(A9051&lt;&gt;"",IF(MID(C9051,1,1)="r",SigmaEpsReinf(J9051,$AS$42:$AS$43,$AS$41,$AS$39,$AS$40,$AQ$38),""),"")</f>
        <v/>
      </c>
      <c r="Q9051" s="92" t="str">
        <f t="shared" si="1426"/>
        <v/>
      </c>
      <c r="R9051" s="92" t="str">
        <f t="shared" si="1427"/>
        <v/>
      </c>
      <c r="U9051" s="5"/>
      <c r="V9051" s="5"/>
      <c r="W9051" s="94" t="str">
        <f t="shared" si="1425"/>
        <v/>
      </c>
      <c r="X9051" s="94" t="str">
        <f t="shared" si="1428"/>
        <v/>
      </c>
      <c r="Y9051" s="5"/>
      <c r="BK9051" s="8"/>
      <c r="BL9051" s="5"/>
      <c r="BM9051" s="5"/>
      <c r="BN9051" s="5"/>
      <c r="BO9051" s="5"/>
      <c r="BP9051" s="1"/>
      <c r="BQ9051" s="1"/>
      <c r="BR9051" s="1"/>
      <c r="BS9051" s="1"/>
      <c r="BT9051" s="1"/>
      <c r="BU9051" s="4"/>
      <c r="BV9051" s="1"/>
      <c r="BW9051" s="3"/>
      <c r="BX9051" s="4"/>
      <c r="BY9051" s="5"/>
      <c r="BZ9051" s="5"/>
      <c r="CA9051" s="5"/>
      <c r="CB9051" s="5"/>
      <c r="CC9051" s="5"/>
      <c r="CD9051" s="43"/>
    </row>
    <row r="9052" spans="1:82" x14ac:dyDescent="0.25">
      <c r="A9052" s="8"/>
      <c r="B9052" s="5"/>
      <c r="C9052" s="5"/>
      <c r="D9052" s="5"/>
      <c r="E9052" s="5"/>
      <c r="F9052" s="94" t="str">
        <f t="shared" si="1419"/>
        <v/>
      </c>
      <c r="G9052" s="94" t="str">
        <f t="shared" si="1420"/>
        <v/>
      </c>
      <c r="H9052" s="127" t="str">
        <f>IF(A9052&lt;&gt;"",IF(MID(C9052,1,1)="c",$AS$26,IF(MID(C9052,1,1)="r",$AS$41,IF(MID(C9052,1,1)="p",#REF!,#REF!))),"")</f>
        <v/>
      </c>
      <c r="I9052" s="92" t="str">
        <f t="shared" si="1421"/>
        <v/>
      </c>
      <c r="J9052" s="92" t="str">
        <f t="shared" si="1422"/>
        <v/>
      </c>
      <c r="K9052" s="92" t="str">
        <f t="shared" si="1423"/>
        <v/>
      </c>
      <c r="L9052" s="92" t="str">
        <f t="shared" si="1424"/>
        <v/>
      </c>
      <c r="M9052" s="95" t="str">
        <f>IF(A9052&lt;&gt;"",IF(MID(C9052,1,1)="c",SigmaEpsConcrete(I9052,$AN$30:$AN$33,$AR$30:$AR$33,$AS$26,$AS$27,$AS$28,$AQ$20,$AU$19),""),"")</f>
        <v/>
      </c>
      <c r="N9052" s="95" t="str">
        <f>IF(A9052&lt;&gt;"",IF(MID(C9052,1,1)="r",SigmaEpsReinf(J9052,$AS$42:$AS$43,$AS$41,$AS$39,$AS$40,$AQ$38),""),"")</f>
        <v/>
      </c>
      <c r="Q9052" s="92" t="str">
        <f t="shared" si="1426"/>
        <v/>
      </c>
      <c r="R9052" s="92" t="str">
        <f t="shared" si="1427"/>
        <v/>
      </c>
      <c r="U9052" s="5"/>
      <c r="V9052" s="5"/>
      <c r="W9052" s="94" t="str">
        <f t="shared" si="1425"/>
        <v/>
      </c>
      <c r="X9052" s="94" t="str">
        <f t="shared" si="1428"/>
        <v/>
      </c>
      <c r="Y9052" s="5"/>
      <c r="BK9052" s="8"/>
      <c r="BL9052" s="5"/>
      <c r="BM9052" s="5"/>
      <c r="BN9052" s="5"/>
      <c r="BO9052" s="5"/>
      <c r="BP9052" s="1"/>
      <c r="BQ9052" s="1"/>
      <c r="BR9052" s="1"/>
      <c r="BS9052" s="1"/>
      <c r="BT9052" s="1"/>
      <c r="BU9052" s="4"/>
      <c r="BV9052" s="1"/>
      <c r="BW9052" s="3"/>
      <c r="BX9052" s="4"/>
      <c r="BY9052" s="5"/>
      <c r="BZ9052" s="5"/>
      <c r="CA9052" s="5"/>
      <c r="CB9052" s="5"/>
      <c r="CC9052" s="5"/>
      <c r="CD9052" s="43"/>
    </row>
    <row r="9053" spans="1:82" x14ac:dyDescent="0.25">
      <c r="A9053" s="8"/>
      <c r="B9053" s="5"/>
      <c r="C9053" s="5"/>
      <c r="D9053" s="5"/>
      <c r="E9053" s="5"/>
      <c r="F9053" s="94" t="str">
        <f t="shared" si="1419"/>
        <v/>
      </c>
      <c r="G9053" s="94" t="str">
        <f t="shared" si="1420"/>
        <v/>
      </c>
      <c r="H9053" s="127" t="str">
        <f>IF(A9053&lt;&gt;"",IF(MID(C9053,1,1)="c",$AS$26,IF(MID(C9053,1,1)="r",$AS$41,IF(MID(C9053,1,1)="p",#REF!,#REF!))),"")</f>
        <v/>
      </c>
      <c r="I9053" s="92" t="str">
        <f t="shared" si="1421"/>
        <v/>
      </c>
      <c r="J9053" s="92" t="str">
        <f t="shared" si="1422"/>
        <v/>
      </c>
      <c r="K9053" s="92" t="str">
        <f t="shared" si="1423"/>
        <v/>
      </c>
      <c r="L9053" s="92" t="str">
        <f t="shared" si="1424"/>
        <v/>
      </c>
      <c r="M9053" s="95" t="str">
        <f>IF(A9053&lt;&gt;"",IF(MID(C9053,1,1)="c",SigmaEpsConcrete(I9053,$AN$30:$AN$33,$AR$30:$AR$33,$AS$26,$AS$27,$AS$28,$AQ$20,$AU$19),""),"")</f>
        <v/>
      </c>
      <c r="N9053" s="95" t="str">
        <f>IF(A9053&lt;&gt;"",IF(MID(C9053,1,1)="r",SigmaEpsReinf(J9053,$AS$42:$AS$43,$AS$41,$AS$39,$AS$40,$AQ$38),""),"")</f>
        <v/>
      </c>
      <c r="Q9053" s="92" t="str">
        <f t="shared" si="1426"/>
        <v/>
      </c>
      <c r="R9053" s="92" t="str">
        <f t="shared" si="1427"/>
        <v/>
      </c>
      <c r="U9053" s="5"/>
      <c r="V9053" s="5"/>
      <c r="W9053" s="94" t="str">
        <f t="shared" si="1425"/>
        <v/>
      </c>
      <c r="X9053" s="94" t="str">
        <f t="shared" si="1428"/>
        <v/>
      </c>
      <c r="Y9053" s="5"/>
      <c r="BK9053" s="8"/>
      <c r="BL9053" s="5"/>
      <c r="BM9053" s="5"/>
      <c r="BN9053" s="5"/>
      <c r="BO9053" s="5"/>
      <c r="BP9053" s="1"/>
      <c r="BQ9053" s="1"/>
      <c r="BR9053" s="1"/>
      <c r="BS9053" s="1"/>
      <c r="BT9053" s="1"/>
      <c r="BU9053" s="4"/>
      <c r="BV9053" s="1"/>
      <c r="BW9053" s="3"/>
      <c r="BX9053" s="4"/>
      <c r="BY9053" s="5"/>
      <c r="BZ9053" s="5"/>
      <c r="CA9053" s="5"/>
      <c r="CB9053" s="5"/>
      <c r="CC9053" s="5"/>
      <c r="CD9053" s="43"/>
    </row>
    <row r="9054" spans="1:82" x14ac:dyDescent="0.25">
      <c r="A9054" s="8"/>
      <c r="B9054" s="5"/>
      <c r="C9054" s="5"/>
      <c r="D9054" s="5"/>
      <c r="E9054" s="5"/>
      <c r="F9054" s="94" t="str">
        <f t="shared" si="1419"/>
        <v/>
      </c>
      <c r="G9054" s="94" t="str">
        <f t="shared" si="1420"/>
        <v/>
      </c>
      <c r="H9054" s="127" t="str">
        <f>IF(A9054&lt;&gt;"",IF(MID(C9054,1,1)="c",$AS$26,IF(MID(C9054,1,1)="r",$AS$41,IF(MID(C9054,1,1)="p",#REF!,#REF!))),"")</f>
        <v/>
      </c>
      <c r="I9054" s="92" t="str">
        <f t="shared" si="1421"/>
        <v/>
      </c>
      <c r="J9054" s="92" t="str">
        <f t="shared" si="1422"/>
        <v/>
      </c>
      <c r="K9054" s="92" t="str">
        <f t="shared" si="1423"/>
        <v/>
      </c>
      <c r="L9054" s="92" t="str">
        <f t="shared" si="1424"/>
        <v/>
      </c>
      <c r="M9054" s="95" t="str">
        <f>IF(A9054&lt;&gt;"",IF(MID(C9054,1,1)="c",SigmaEpsConcrete(I9054,$AN$30:$AN$33,$AR$30:$AR$33,$AS$26,$AS$27,$AS$28,$AQ$20,$AU$19),""),"")</f>
        <v/>
      </c>
      <c r="N9054" s="95" t="str">
        <f>IF(A9054&lt;&gt;"",IF(MID(C9054,1,1)="r",SigmaEpsReinf(J9054,$AS$42:$AS$43,$AS$41,$AS$39,$AS$40,$AQ$38),""),"")</f>
        <v/>
      </c>
      <c r="Q9054" s="92" t="str">
        <f t="shared" si="1426"/>
        <v/>
      </c>
      <c r="R9054" s="92" t="str">
        <f t="shared" si="1427"/>
        <v/>
      </c>
      <c r="U9054" s="5"/>
      <c r="V9054" s="5"/>
      <c r="W9054" s="94" t="str">
        <f t="shared" si="1425"/>
        <v/>
      </c>
      <c r="X9054" s="94" t="str">
        <f t="shared" si="1428"/>
        <v/>
      </c>
      <c r="Y9054" s="5"/>
      <c r="BK9054" s="8"/>
      <c r="BL9054" s="5"/>
      <c r="BM9054" s="5"/>
      <c r="BN9054" s="5"/>
      <c r="BO9054" s="5"/>
      <c r="BP9054" s="1"/>
      <c r="BQ9054" s="1"/>
      <c r="BR9054" s="1"/>
      <c r="BS9054" s="1"/>
      <c r="BT9054" s="1"/>
      <c r="BU9054" s="4"/>
      <c r="BV9054" s="1"/>
      <c r="BW9054" s="3"/>
      <c r="BX9054" s="4"/>
      <c r="BY9054" s="5"/>
      <c r="BZ9054" s="5"/>
      <c r="CA9054" s="5"/>
      <c r="CB9054" s="5"/>
      <c r="CC9054" s="5"/>
      <c r="CD9054" s="43"/>
    </row>
    <row r="9055" spans="1:82" x14ac:dyDescent="0.25">
      <c r="A9055" s="8"/>
      <c r="B9055" s="5"/>
      <c r="C9055" s="5"/>
      <c r="D9055" s="5"/>
      <c r="E9055" s="5"/>
      <c r="F9055" s="94" t="str">
        <f t="shared" si="1419"/>
        <v/>
      </c>
      <c r="G9055" s="94" t="str">
        <f t="shared" si="1420"/>
        <v/>
      </c>
      <c r="H9055" s="127" t="str">
        <f>IF(A9055&lt;&gt;"",IF(MID(C9055,1,1)="c",$AS$26,IF(MID(C9055,1,1)="r",$AS$41,IF(MID(C9055,1,1)="p",#REF!,#REF!))),"")</f>
        <v/>
      </c>
      <c r="I9055" s="92" t="str">
        <f t="shared" si="1421"/>
        <v/>
      </c>
      <c r="J9055" s="92" t="str">
        <f t="shared" si="1422"/>
        <v/>
      </c>
      <c r="K9055" s="92" t="str">
        <f t="shared" si="1423"/>
        <v/>
      </c>
      <c r="L9055" s="92" t="str">
        <f t="shared" si="1424"/>
        <v/>
      </c>
      <c r="M9055" s="95" t="str">
        <f>IF(A9055&lt;&gt;"",IF(MID(C9055,1,1)="c",SigmaEpsConcrete(I9055,$AN$30:$AN$33,$AR$30:$AR$33,$AS$26,$AS$27,$AS$28,$AQ$20,$AU$19),""),"")</f>
        <v/>
      </c>
      <c r="N9055" s="95" t="str">
        <f>IF(A9055&lt;&gt;"",IF(MID(C9055,1,1)="r",SigmaEpsReinf(J9055,$AS$42:$AS$43,$AS$41,$AS$39,$AS$40,$AQ$38),""),"")</f>
        <v/>
      </c>
      <c r="Q9055" s="92" t="str">
        <f t="shared" si="1426"/>
        <v/>
      </c>
      <c r="R9055" s="92" t="str">
        <f t="shared" si="1427"/>
        <v/>
      </c>
      <c r="U9055" s="5"/>
      <c r="V9055" s="5"/>
      <c r="W9055" s="94" t="str">
        <f t="shared" si="1425"/>
        <v/>
      </c>
      <c r="X9055" s="94" t="str">
        <f t="shared" si="1428"/>
        <v/>
      </c>
      <c r="Y9055" s="5"/>
      <c r="BK9055" s="8"/>
      <c r="BL9055" s="5"/>
      <c r="BM9055" s="5"/>
      <c r="BN9055" s="5"/>
      <c r="BO9055" s="5"/>
      <c r="BP9055" s="1"/>
      <c r="BQ9055" s="1"/>
      <c r="BR9055" s="1"/>
      <c r="BS9055" s="1"/>
      <c r="BT9055" s="1"/>
      <c r="BU9055" s="4"/>
      <c r="BV9055" s="1"/>
      <c r="BW9055" s="3"/>
      <c r="BX9055" s="4"/>
      <c r="BY9055" s="5"/>
      <c r="BZ9055" s="5"/>
      <c r="CA9055" s="5"/>
      <c r="CB9055" s="5"/>
      <c r="CC9055" s="5"/>
      <c r="CD9055" s="43"/>
    </row>
    <row r="9056" spans="1:82" x14ac:dyDescent="0.25">
      <c r="A9056" s="8"/>
      <c r="B9056" s="5"/>
      <c r="C9056" s="5"/>
      <c r="D9056" s="5"/>
      <c r="E9056" s="5"/>
      <c r="F9056" s="94" t="str">
        <f t="shared" si="1419"/>
        <v/>
      </c>
      <c r="G9056" s="94" t="str">
        <f t="shared" si="1420"/>
        <v/>
      </c>
      <c r="H9056" s="127" t="str">
        <f>IF(A9056&lt;&gt;"",IF(MID(C9056,1,1)="c",$AS$26,IF(MID(C9056,1,1)="r",$AS$41,IF(MID(C9056,1,1)="p",#REF!,#REF!))),"")</f>
        <v/>
      </c>
      <c r="I9056" s="92" t="str">
        <f t="shared" si="1421"/>
        <v/>
      </c>
      <c r="J9056" s="92" t="str">
        <f t="shared" si="1422"/>
        <v/>
      </c>
      <c r="K9056" s="92" t="str">
        <f t="shared" si="1423"/>
        <v/>
      </c>
      <c r="L9056" s="92" t="str">
        <f t="shared" si="1424"/>
        <v/>
      </c>
      <c r="M9056" s="95" t="str">
        <f>IF(A9056&lt;&gt;"",IF(MID(C9056,1,1)="c",SigmaEpsConcrete(I9056,$AN$30:$AN$33,$AR$30:$AR$33,$AS$26,$AS$27,$AS$28,$AQ$20,$AU$19),""),"")</f>
        <v/>
      </c>
      <c r="N9056" s="95" t="str">
        <f>IF(A9056&lt;&gt;"",IF(MID(C9056,1,1)="r",SigmaEpsReinf(J9056,$AS$42:$AS$43,$AS$41,$AS$39,$AS$40,$AQ$38),""),"")</f>
        <v/>
      </c>
      <c r="Q9056" s="92" t="str">
        <f t="shared" si="1426"/>
        <v/>
      </c>
      <c r="R9056" s="92" t="str">
        <f t="shared" si="1427"/>
        <v/>
      </c>
      <c r="U9056" s="5"/>
      <c r="V9056" s="5"/>
      <c r="W9056" s="94" t="str">
        <f t="shared" si="1425"/>
        <v/>
      </c>
      <c r="X9056" s="94" t="str">
        <f t="shared" si="1428"/>
        <v/>
      </c>
      <c r="Y9056" s="5"/>
      <c r="BK9056" s="8"/>
      <c r="BL9056" s="5"/>
      <c r="BM9056" s="5"/>
      <c r="BN9056" s="5"/>
      <c r="BO9056" s="5"/>
      <c r="BP9056" s="1"/>
      <c r="BQ9056" s="1"/>
      <c r="BR9056" s="1"/>
      <c r="BS9056" s="1"/>
      <c r="BT9056" s="1"/>
      <c r="BU9056" s="4"/>
      <c r="BV9056" s="1"/>
      <c r="BW9056" s="3"/>
      <c r="BX9056" s="4"/>
      <c r="BY9056" s="5"/>
      <c r="BZ9056" s="5"/>
      <c r="CA9056" s="5"/>
      <c r="CB9056" s="5"/>
      <c r="CC9056" s="5"/>
      <c r="CD9056" s="43"/>
    </row>
    <row r="9057" spans="1:82" x14ac:dyDescent="0.25">
      <c r="A9057" s="8"/>
      <c r="B9057" s="5"/>
      <c r="C9057" s="5"/>
      <c r="D9057" s="5"/>
      <c r="E9057" s="5"/>
      <c r="F9057" s="94" t="str">
        <f t="shared" si="1419"/>
        <v/>
      </c>
      <c r="G9057" s="94" t="str">
        <f t="shared" si="1420"/>
        <v/>
      </c>
      <c r="H9057" s="127" t="str">
        <f>IF(A9057&lt;&gt;"",IF(MID(C9057,1,1)="c",$AS$26,IF(MID(C9057,1,1)="r",$AS$41,IF(MID(C9057,1,1)="p",#REF!,#REF!))),"")</f>
        <v/>
      </c>
      <c r="I9057" s="92" t="str">
        <f t="shared" si="1421"/>
        <v/>
      </c>
      <c r="J9057" s="92" t="str">
        <f t="shared" si="1422"/>
        <v/>
      </c>
      <c r="K9057" s="92" t="str">
        <f t="shared" si="1423"/>
        <v/>
      </c>
      <c r="L9057" s="92" t="str">
        <f t="shared" si="1424"/>
        <v/>
      </c>
      <c r="M9057" s="95" t="str">
        <f>IF(A9057&lt;&gt;"",IF(MID(C9057,1,1)="c",SigmaEpsConcrete(I9057,$AN$30:$AN$33,$AR$30:$AR$33,$AS$26,$AS$27,$AS$28,$AQ$20,$AU$19),""),"")</f>
        <v/>
      </c>
      <c r="N9057" s="95" t="str">
        <f>IF(A9057&lt;&gt;"",IF(MID(C9057,1,1)="r",SigmaEpsReinf(J9057,$AS$42:$AS$43,$AS$41,$AS$39,$AS$40,$AQ$38),""),"")</f>
        <v/>
      </c>
      <c r="Q9057" s="92" t="str">
        <f t="shared" si="1426"/>
        <v/>
      </c>
      <c r="R9057" s="92" t="str">
        <f t="shared" si="1427"/>
        <v/>
      </c>
      <c r="U9057" s="5"/>
      <c r="V9057" s="5"/>
      <c r="W9057" s="94" t="str">
        <f t="shared" si="1425"/>
        <v/>
      </c>
      <c r="X9057" s="94" t="str">
        <f t="shared" si="1428"/>
        <v/>
      </c>
      <c r="Y9057" s="5"/>
      <c r="BK9057" s="8"/>
      <c r="BL9057" s="5"/>
      <c r="BM9057" s="5"/>
      <c r="BN9057" s="5"/>
      <c r="BO9057" s="5"/>
      <c r="BP9057" s="1"/>
      <c r="BQ9057" s="1"/>
      <c r="BR9057" s="1"/>
      <c r="BS9057" s="1"/>
      <c r="BT9057" s="1"/>
      <c r="BU9057" s="4"/>
      <c r="BV9057" s="1"/>
      <c r="BW9057" s="3"/>
      <c r="BX9057" s="4"/>
      <c r="BY9057" s="5"/>
      <c r="BZ9057" s="5"/>
      <c r="CA9057" s="5"/>
      <c r="CB9057" s="5"/>
      <c r="CC9057" s="5"/>
      <c r="CD9057" s="43"/>
    </row>
    <row r="9058" spans="1:82" x14ac:dyDescent="0.25">
      <c r="A9058" s="8"/>
      <c r="B9058" s="5"/>
      <c r="C9058" s="5"/>
      <c r="D9058" s="5"/>
      <c r="E9058" s="5"/>
      <c r="F9058" s="94" t="str">
        <f t="shared" si="1419"/>
        <v/>
      </c>
      <c r="G9058" s="94" t="str">
        <f t="shared" si="1420"/>
        <v/>
      </c>
      <c r="H9058" s="127" t="str">
        <f>IF(A9058&lt;&gt;"",IF(MID(C9058,1,1)="c",$AS$26,IF(MID(C9058,1,1)="r",$AS$41,IF(MID(C9058,1,1)="p",#REF!,#REF!))),"")</f>
        <v/>
      </c>
      <c r="I9058" s="92" t="str">
        <f t="shared" si="1421"/>
        <v/>
      </c>
      <c r="J9058" s="92" t="str">
        <f t="shared" si="1422"/>
        <v/>
      </c>
      <c r="K9058" s="92" t="str">
        <f t="shared" si="1423"/>
        <v/>
      </c>
      <c r="L9058" s="92" t="str">
        <f t="shared" si="1424"/>
        <v/>
      </c>
      <c r="M9058" s="95" t="str">
        <f>IF(A9058&lt;&gt;"",IF(MID(C9058,1,1)="c",SigmaEpsConcrete(I9058,$AN$30:$AN$33,$AR$30:$AR$33,$AS$26,$AS$27,$AS$28,$AQ$20,$AU$19),""),"")</f>
        <v/>
      </c>
      <c r="N9058" s="95" t="str">
        <f>IF(A9058&lt;&gt;"",IF(MID(C9058,1,1)="r",SigmaEpsReinf(J9058,$AS$42:$AS$43,$AS$41,$AS$39,$AS$40,$AQ$38),""),"")</f>
        <v/>
      </c>
      <c r="Q9058" s="92" t="str">
        <f t="shared" si="1426"/>
        <v/>
      </c>
      <c r="R9058" s="92" t="str">
        <f t="shared" si="1427"/>
        <v/>
      </c>
      <c r="U9058" s="5"/>
      <c r="V9058" s="5"/>
      <c r="W9058" s="94" t="str">
        <f t="shared" si="1425"/>
        <v/>
      </c>
      <c r="X9058" s="94" t="str">
        <f t="shared" si="1428"/>
        <v/>
      </c>
      <c r="Y9058" s="5"/>
      <c r="BK9058" s="8"/>
      <c r="BL9058" s="5"/>
      <c r="BM9058" s="5"/>
      <c r="BN9058" s="5"/>
      <c r="BO9058" s="5"/>
      <c r="BP9058" s="1"/>
      <c r="BQ9058" s="1"/>
      <c r="BR9058" s="1"/>
      <c r="BS9058" s="1"/>
      <c r="BT9058" s="1"/>
      <c r="BU9058" s="4"/>
      <c r="BV9058" s="1"/>
      <c r="BW9058" s="3"/>
      <c r="BX9058" s="4"/>
      <c r="BY9058" s="5"/>
      <c r="BZ9058" s="5"/>
      <c r="CA9058" s="5"/>
      <c r="CB9058" s="5"/>
      <c r="CC9058" s="5"/>
      <c r="CD9058" s="43"/>
    </row>
    <row r="9059" spans="1:82" x14ac:dyDescent="0.25">
      <c r="A9059" s="8"/>
      <c r="B9059" s="5"/>
      <c r="C9059" s="5"/>
      <c r="D9059" s="5"/>
      <c r="E9059" s="5"/>
      <c r="F9059" s="94" t="str">
        <f t="shared" si="1419"/>
        <v/>
      </c>
      <c r="G9059" s="94" t="str">
        <f t="shared" si="1420"/>
        <v/>
      </c>
      <c r="H9059" s="127" t="str">
        <f>IF(A9059&lt;&gt;"",IF(MID(C9059,1,1)="c",$AS$26,IF(MID(C9059,1,1)="r",$AS$41,IF(MID(C9059,1,1)="p",#REF!,#REF!))),"")</f>
        <v/>
      </c>
      <c r="I9059" s="92" t="str">
        <f t="shared" si="1421"/>
        <v/>
      </c>
      <c r="J9059" s="92" t="str">
        <f t="shared" si="1422"/>
        <v/>
      </c>
      <c r="K9059" s="92" t="str">
        <f t="shared" si="1423"/>
        <v/>
      </c>
      <c r="L9059" s="92" t="str">
        <f t="shared" si="1424"/>
        <v/>
      </c>
      <c r="M9059" s="95" t="str">
        <f>IF(A9059&lt;&gt;"",IF(MID(C9059,1,1)="c",SigmaEpsConcrete(I9059,$AN$30:$AN$33,$AR$30:$AR$33,$AS$26,$AS$27,$AS$28,$AQ$20,$AU$19),""),"")</f>
        <v/>
      </c>
      <c r="N9059" s="95" t="str">
        <f>IF(A9059&lt;&gt;"",IF(MID(C9059,1,1)="r",SigmaEpsReinf(J9059,$AS$42:$AS$43,$AS$41,$AS$39,$AS$40,$AQ$38),""),"")</f>
        <v/>
      </c>
      <c r="Q9059" s="92" t="str">
        <f t="shared" si="1426"/>
        <v/>
      </c>
      <c r="R9059" s="92" t="str">
        <f t="shared" si="1427"/>
        <v/>
      </c>
      <c r="U9059" s="5"/>
      <c r="V9059" s="5"/>
      <c r="W9059" s="94" t="str">
        <f t="shared" si="1425"/>
        <v/>
      </c>
      <c r="X9059" s="94" t="str">
        <f t="shared" si="1428"/>
        <v/>
      </c>
      <c r="Y9059" s="5"/>
      <c r="BK9059" s="8"/>
      <c r="BL9059" s="5"/>
      <c r="BM9059" s="5"/>
      <c r="BN9059" s="5"/>
      <c r="BO9059" s="5"/>
      <c r="BP9059" s="1"/>
      <c r="BQ9059" s="1"/>
      <c r="BR9059" s="1"/>
      <c r="BS9059" s="1"/>
      <c r="BT9059" s="1"/>
      <c r="BU9059" s="4"/>
      <c r="BV9059" s="1"/>
      <c r="BW9059" s="3"/>
      <c r="BX9059" s="4"/>
      <c r="BY9059" s="5"/>
      <c r="BZ9059" s="5"/>
      <c r="CA9059" s="5"/>
      <c r="CB9059" s="5"/>
      <c r="CC9059" s="5"/>
      <c r="CD9059" s="43"/>
    </row>
    <row r="9060" spans="1:82" x14ac:dyDescent="0.25">
      <c r="A9060" s="8"/>
      <c r="B9060" s="5"/>
      <c r="C9060" s="5"/>
      <c r="D9060" s="5"/>
      <c r="E9060" s="5"/>
      <c r="F9060" s="94" t="str">
        <f t="shared" si="1419"/>
        <v/>
      </c>
      <c r="G9060" s="94" t="str">
        <f t="shared" si="1420"/>
        <v/>
      </c>
      <c r="H9060" s="127" t="str">
        <f>IF(A9060&lt;&gt;"",IF(MID(C9060,1,1)="c",$AS$26,IF(MID(C9060,1,1)="r",$AS$41,IF(MID(C9060,1,1)="p",#REF!,#REF!))),"")</f>
        <v/>
      </c>
      <c r="I9060" s="92" t="str">
        <f t="shared" si="1421"/>
        <v/>
      </c>
      <c r="J9060" s="92" t="str">
        <f t="shared" si="1422"/>
        <v/>
      </c>
      <c r="K9060" s="92" t="str">
        <f t="shared" si="1423"/>
        <v/>
      </c>
      <c r="L9060" s="92" t="str">
        <f t="shared" si="1424"/>
        <v/>
      </c>
      <c r="M9060" s="95" t="str">
        <f>IF(A9060&lt;&gt;"",IF(MID(C9060,1,1)="c",SigmaEpsConcrete(I9060,$AN$30:$AN$33,$AR$30:$AR$33,$AS$26,$AS$27,$AS$28,$AQ$20,$AU$19),""),"")</f>
        <v/>
      </c>
      <c r="N9060" s="95" t="str">
        <f>IF(A9060&lt;&gt;"",IF(MID(C9060,1,1)="r",SigmaEpsReinf(J9060,$AS$42:$AS$43,$AS$41,$AS$39,$AS$40,$AQ$38),""),"")</f>
        <v/>
      </c>
      <c r="Q9060" s="92" t="str">
        <f t="shared" si="1426"/>
        <v/>
      </c>
      <c r="R9060" s="92" t="str">
        <f t="shared" si="1427"/>
        <v/>
      </c>
      <c r="U9060" s="5"/>
      <c r="V9060" s="5"/>
      <c r="W9060" s="94" t="str">
        <f t="shared" si="1425"/>
        <v/>
      </c>
      <c r="X9060" s="94" t="str">
        <f t="shared" si="1428"/>
        <v/>
      </c>
      <c r="Y9060" s="5"/>
      <c r="BK9060" s="8"/>
      <c r="BL9060" s="5"/>
      <c r="BM9060" s="5"/>
      <c r="BN9060" s="5"/>
      <c r="BO9060" s="5"/>
      <c r="BP9060" s="1"/>
      <c r="BQ9060" s="1"/>
      <c r="BR9060" s="1"/>
      <c r="BS9060" s="1"/>
      <c r="BT9060" s="1"/>
      <c r="BU9060" s="4"/>
      <c r="BV9060" s="1"/>
      <c r="BW9060" s="3"/>
      <c r="BX9060" s="4"/>
      <c r="BY9060" s="5"/>
      <c r="BZ9060" s="5"/>
      <c r="CA9060" s="5"/>
      <c r="CB9060" s="5"/>
      <c r="CC9060" s="5"/>
      <c r="CD9060" s="43"/>
    </row>
    <row r="9061" spans="1:82" x14ac:dyDescent="0.25">
      <c r="A9061" s="8"/>
      <c r="B9061" s="5"/>
      <c r="C9061" s="5"/>
      <c r="D9061" s="5"/>
      <c r="E9061" s="5"/>
      <c r="F9061" s="94" t="str">
        <f t="shared" si="1419"/>
        <v/>
      </c>
      <c r="G9061" s="94" t="str">
        <f t="shared" si="1420"/>
        <v/>
      </c>
      <c r="H9061" s="127" t="str">
        <f>IF(A9061&lt;&gt;"",IF(MID(C9061,1,1)="c",$AS$26,IF(MID(C9061,1,1)="r",$AS$41,IF(MID(C9061,1,1)="p",#REF!,#REF!))),"")</f>
        <v/>
      </c>
      <c r="I9061" s="92" t="str">
        <f t="shared" si="1421"/>
        <v/>
      </c>
      <c r="J9061" s="92" t="str">
        <f t="shared" si="1422"/>
        <v/>
      </c>
      <c r="K9061" s="92" t="str">
        <f t="shared" si="1423"/>
        <v/>
      </c>
      <c r="L9061" s="92" t="str">
        <f t="shared" si="1424"/>
        <v/>
      </c>
      <c r="M9061" s="95" t="str">
        <f>IF(A9061&lt;&gt;"",IF(MID(C9061,1,1)="c",SigmaEpsConcrete(I9061,$AN$30:$AN$33,$AR$30:$AR$33,$AS$26,$AS$27,$AS$28,$AQ$20,$AU$19),""),"")</f>
        <v/>
      </c>
      <c r="N9061" s="95" t="str">
        <f>IF(A9061&lt;&gt;"",IF(MID(C9061,1,1)="r",SigmaEpsReinf(J9061,$AS$42:$AS$43,$AS$41,$AS$39,$AS$40,$AQ$38),""),"")</f>
        <v/>
      </c>
      <c r="Q9061" s="92" t="str">
        <f t="shared" si="1426"/>
        <v/>
      </c>
      <c r="R9061" s="92" t="str">
        <f t="shared" si="1427"/>
        <v/>
      </c>
      <c r="U9061" s="5"/>
      <c r="V9061" s="5"/>
      <c r="W9061" s="94" t="str">
        <f t="shared" si="1425"/>
        <v/>
      </c>
      <c r="X9061" s="94" t="str">
        <f t="shared" si="1428"/>
        <v/>
      </c>
      <c r="Y9061" s="5"/>
      <c r="BK9061" s="8"/>
      <c r="BL9061" s="5"/>
      <c r="BM9061" s="5"/>
      <c r="BN9061" s="5"/>
      <c r="BO9061" s="5"/>
      <c r="BP9061" s="1"/>
      <c r="BQ9061" s="1"/>
      <c r="BR9061" s="1"/>
      <c r="BS9061" s="1"/>
      <c r="BT9061" s="1"/>
      <c r="BU9061" s="4"/>
      <c r="BV9061" s="1"/>
      <c r="BW9061" s="3"/>
      <c r="BX9061" s="4"/>
      <c r="BY9061" s="5"/>
      <c r="BZ9061" s="5"/>
      <c r="CA9061" s="5"/>
      <c r="CB9061" s="5"/>
      <c r="CC9061" s="5"/>
      <c r="CD9061" s="43"/>
    </row>
    <row r="9062" spans="1:82" x14ac:dyDescent="0.25">
      <c r="A9062" s="8"/>
      <c r="B9062" s="5"/>
      <c r="C9062" s="5"/>
      <c r="D9062" s="5"/>
      <c r="E9062" s="5"/>
      <c r="F9062" s="94" t="str">
        <f t="shared" si="1419"/>
        <v/>
      </c>
      <c r="G9062" s="94" t="str">
        <f t="shared" si="1420"/>
        <v/>
      </c>
      <c r="H9062" s="127" t="str">
        <f>IF(A9062&lt;&gt;"",IF(MID(C9062,1,1)="c",$AS$26,IF(MID(C9062,1,1)="r",$AS$41,IF(MID(C9062,1,1)="p",#REF!,#REF!))),"")</f>
        <v/>
      </c>
      <c r="I9062" s="92" t="str">
        <f t="shared" si="1421"/>
        <v/>
      </c>
      <c r="J9062" s="92" t="str">
        <f t="shared" si="1422"/>
        <v/>
      </c>
      <c r="K9062" s="92" t="str">
        <f t="shared" si="1423"/>
        <v/>
      </c>
      <c r="L9062" s="92" t="str">
        <f t="shared" si="1424"/>
        <v/>
      </c>
      <c r="M9062" s="95" t="str">
        <f>IF(A9062&lt;&gt;"",IF(MID(C9062,1,1)="c",SigmaEpsConcrete(I9062,$AN$30:$AN$33,$AR$30:$AR$33,$AS$26,$AS$27,$AS$28,$AQ$20,$AU$19),""),"")</f>
        <v/>
      </c>
      <c r="N9062" s="95" t="str">
        <f>IF(A9062&lt;&gt;"",IF(MID(C9062,1,1)="r",SigmaEpsReinf(J9062,$AS$42:$AS$43,$AS$41,$AS$39,$AS$40,$AQ$38),""),"")</f>
        <v/>
      </c>
      <c r="Q9062" s="92" t="str">
        <f t="shared" si="1426"/>
        <v/>
      </c>
      <c r="R9062" s="92" t="str">
        <f t="shared" si="1427"/>
        <v/>
      </c>
      <c r="U9062" s="5"/>
      <c r="V9062" s="5"/>
      <c r="W9062" s="94" t="str">
        <f t="shared" si="1425"/>
        <v/>
      </c>
      <c r="X9062" s="94" t="str">
        <f t="shared" si="1428"/>
        <v/>
      </c>
      <c r="Y9062" s="5"/>
      <c r="BK9062" s="8"/>
      <c r="BL9062" s="5"/>
      <c r="BM9062" s="5"/>
      <c r="BN9062" s="5"/>
      <c r="BO9062" s="5"/>
      <c r="BP9062" s="1"/>
      <c r="BQ9062" s="1"/>
      <c r="BR9062" s="1"/>
      <c r="BS9062" s="1"/>
      <c r="BT9062" s="1"/>
      <c r="BU9062" s="4"/>
      <c r="BV9062" s="1"/>
      <c r="BW9062" s="3"/>
      <c r="BX9062" s="4"/>
      <c r="BY9062" s="5"/>
      <c r="BZ9062" s="5"/>
      <c r="CA9062" s="5"/>
      <c r="CB9062" s="5"/>
      <c r="CC9062" s="5"/>
      <c r="CD9062" s="43"/>
    </row>
    <row r="9063" spans="1:82" x14ac:dyDescent="0.25">
      <c r="A9063" s="8"/>
      <c r="B9063" s="5"/>
      <c r="C9063" s="5"/>
      <c r="D9063" s="5"/>
      <c r="E9063" s="5"/>
      <c r="F9063" s="94" t="str">
        <f t="shared" si="1419"/>
        <v/>
      </c>
      <c r="G9063" s="94" t="str">
        <f t="shared" si="1420"/>
        <v/>
      </c>
      <c r="H9063" s="127" t="str">
        <f>IF(A9063&lt;&gt;"",IF(MID(C9063,1,1)="c",$AS$26,IF(MID(C9063,1,1)="r",$AS$41,IF(MID(C9063,1,1)="p",#REF!,#REF!))),"")</f>
        <v/>
      </c>
      <c r="I9063" s="92" t="str">
        <f t="shared" si="1421"/>
        <v/>
      </c>
      <c r="J9063" s="92" t="str">
        <f t="shared" si="1422"/>
        <v/>
      </c>
      <c r="K9063" s="92" t="str">
        <f t="shared" si="1423"/>
        <v/>
      </c>
      <c r="L9063" s="92" t="str">
        <f t="shared" si="1424"/>
        <v/>
      </c>
      <c r="M9063" s="95" t="str">
        <f>IF(A9063&lt;&gt;"",IF(MID(C9063,1,1)="c",SigmaEpsConcrete(I9063,$AN$30:$AN$33,$AR$30:$AR$33,$AS$26,$AS$27,$AS$28,$AQ$20,$AU$19),""),"")</f>
        <v/>
      </c>
      <c r="N9063" s="95" t="str">
        <f>IF(A9063&lt;&gt;"",IF(MID(C9063,1,1)="r",SigmaEpsReinf(J9063,$AS$42:$AS$43,$AS$41,$AS$39,$AS$40,$AQ$38),""),"")</f>
        <v/>
      </c>
      <c r="Q9063" s="92" t="str">
        <f t="shared" si="1426"/>
        <v/>
      </c>
      <c r="R9063" s="92" t="str">
        <f t="shared" si="1427"/>
        <v/>
      </c>
      <c r="U9063" s="5"/>
      <c r="V9063" s="5"/>
      <c r="W9063" s="94" t="str">
        <f t="shared" si="1425"/>
        <v/>
      </c>
      <c r="X9063" s="94" t="str">
        <f t="shared" si="1428"/>
        <v/>
      </c>
      <c r="Y9063" s="5"/>
      <c r="BK9063" s="8"/>
      <c r="BL9063" s="5"/>
      <c r="BM9063" s="5"/>
      <c r="BN9063" s="5"/>
      <c r="BO9063" s="5"/>
      <c r="BP9063" s="1"/>
      <c r="BQ9063" s="1"/>
      <c r="BR9063" s="1"/>
      <c r="BS9063" s="1"/>
      <c r="BT9063" s="1"/>
      <c r="BU9063" s="4"/>
      <c r="BV9063" s="1"/>
      <c r="BW9063" s="3"/>
      <c r="BX9063" s="4"/>
      <c r="BY9063" s="5"/>
      <c r="BZ9063" s="5"/>
      <c r="CA9063" s="5"/>
      <c r="CB9063" s="5"/>
      <c r="CC9063" s="5"/>
      <c r="CD9063" s="43"/>
    </row>
    <row r="9064" spans="1:82" x14ac:dyDescent="0.25">
      <c r="A9064" s="8"/>
      <c r="B9064" s="5"/>
      <c r="C9064" s="5"/>
      <c r="D9064" s="5"/>
      <c r="E9064" s="5"/>
      <c r="F9064" s="94" t="str">
        <f t="shared" si="1419"/>
        <v/>
      </c>
      <c r="G9064" s="94" t="str">
        <f t="shared" si="1420"/>
        <v/>
      </c>
      <c r="H9064" s="127" t="str">
        <f>IF(A9064&lt;&gt;"",IF(MID(C9064,1,1)="c",$AS$26,IF(MID(C9064,1,1)="r",$AS$41,IF(MID(C9064,1,1)="p",#REF!,#REF!))),"")</f>
        <v/>
      </c>
      <c r="I9064" s="92" t="str">
        <f t="shared" si="1421"/>
        <v/>
      </c>
      <c r="J9064" s="92" t="str">
        <f t="shared" si="1422"/>
        <v/>
      </c>
      <c r="K9064" s="92" t="str">
        <f t="shared" si="1423"/>
        <v/>
      </c>
      <c r="L9064" s="92" t="str">
        <f t="shared" si="1424"/>
        <v/>
      </c>
      <c r="M9064" s="95" t="str">
        <f>IF(A9064&lt;&gt;"",IF(MID(C9064,1,1)="c",SigmaEpsConcrete(I9064,$AN$30:$AN$33,$AR$30:$AR$33,$AS$26,$AS$27,$AS$28,$AQ$20,$AU$19),""),"")</f>
        <v/>
      </c>
      <c r="N9064" s="95" t="str">
        <f>IF(A9064&lt;&gt;"",IF(MID(C9064,1,1)="r",SigmaEpsReinf(J9064,$AS$42:$AS$43,$AS$41,$AS$39,$AS$40,$AQ$38),""),"")</f>
        <v/>
      </c>
      <c r="Q9064" s="92" t="str">
        <f t="shared" si="1426"/>
        <v/>
      </c>
      <c r="R9064" s="92" t="str">
        <f t="shared" si="1427"/>
        <v/>
      </c>
      <c r="U9064" s="5"/>
      <c r="V9064" s="5"/>
      <c r="W9064" s="94" t="str">
        <f t="shared" si="1425"/>
        <v/>
      </c>
      <c r="X9064" s="94" t="str">
        <f t="shared" si="1428"/>
        <v/>
      </c>
      <c r="Y9064" s="5"/>
      <c r="BK9064" s="8"/>
      <c r="BL9064" s="5"/>
      <c r="BM9064" s="5"/>
      <c r="BN9064" s="5"/>
      <c r="BO9064" s="5"/>
      <c r="BP9064" s="1"/>
      <c r="BQ9064" s="1"/>
      <c r="BR9064" s="1"/>
      <c r="BS9064" s="1"/>
      <c r="BT9064" s="1"/>
      <c r="BU9064" s="4"/>
      <c r="BV9064" s="1"/>
      <c r="BW9064" s="3"/>
      <c r="BX9064" s="4"/>
      <c r="BY9064" s="5"/>
      <c r="BZ9064" s="5"/>
      <c r="CA9064" s="5"/>
      <c r="CB9064" s="5"/>
      <c r="CC9064" s="5"/>
      <c r="CD9064" s="43"/>
    </row>
    <row r="9065" spans="1:82" x14ac:dyDescent="0.25">
      <c r="A9065" s="8"/>
      <c r="B9065" s="5"/>
      <c r="C9065" s="5"/>
      <c r="D9065" s="5"/>
      <c r="E9065" s="5"/>
      <c r="F9065" s="94" t="str">
        <f t="shared" si="1419"/>
        <v/>
      </c>
      <c r="G9065" s="94" t="str">
        <f t="shared" si="1420"/>
        <v/>
      </c>
      <c r="H9065" s="127" t="str">
        <f>IF(A9065&lt;&gt;"",IF(MID(C9065,1,1)="c",$AS$26,IF(MID(C9065,1,1)="r",$AS$41,IF(MID(C9065,1,1)="p",#REF!,#REF!))),"")</f>
        <v/>
      </c>
      <c r="I9065" s="92" t="str">
        <f t="shared" si="1421"/>
        <v/>
      </c>
      <c r="J9065" s="92" t="str">
        <f t="shared" si="1422"/>
        <v/>
      </c>
      <c r="K9065" s="92" t="str">
        <f t="shared" si="1423"/>
        <v/>
      </c>
      <c r="L9065" s="92" t="str">
        <f t="shared" si="1424"/>
        <v/>
      </c>
      <c r="M9065" s="95" t="str">
        <f>IF(A9065&lt;&gt;"",IF(MID(C9065,1,1)="c",SigmaEpsConcrete(I9065,$AN$30:$AN$33,$AR$30:$AR$33,$AS$26,$AS$27,$AS$28,$AQ$20,$AU$19),""),"")</f>
        <v/>
      </c>
      <c r="N9065" s="95" t="str">
        <f>IF(A9065&lt;&gt;"",IF(MID(C9065,1,1)="r",SigmaEpsReinf(J9065,$AS$42:$AS$43,$AS$41,$AS$39,$AS$40,$AQ$38),""),"")</f>
        <v/>
      </c>
      <c r="Q9065" s="92" t="str">
        <f t="shared" si="1426"/>
        <v/>
      </c>
      <c r="R9065" s="92" t="str">
        <f t="shared" si="1427"/>
        <v/>
      </c>
      <c r="U9065" s="5"/>
      <c r="V9065" s="5"/>
      <c r="W9065" s="94" t="str">
        <f t="shared" si="1425"/>
        <v/>
      </c>
      <c r="X9065" s="94" t="str">
        <f t="shared" si="1428"/>
        <v/>
      </c>
      <c r="Y9065" s="5"/>
      <c r="BK9065" s="8"/>
      <c r="BL9065" s="5"/>
      <c r="BM9065" s="5"/>
      <c r="BN9065" s="5"/>
      <c r="BO9065" s="5"/>
      <c r="BP9065" s="1"/>
      <c r="BQ9065" s="1"/>
      <c r="BR9065" s="1"/>
      <c r="BS9065" s="1"/>
      <c r="BT9065" s="1"/>
      <c r="BU9065" s="4"/>
      <c r="BV9065" s="1"/>
      <c r="BW9065" s="3"/>
      <c r="BX9065" s="4"/>
      <c r="BY9065" s="5"/>
      <c r="BZ9065" s="5"/>
      <c r="CA9065" s="5"/>
      <c r="CB9065" s="5"/>
      <c r="CC9065" s="5"/>
      <c r="CD9065" s="43"/>
    </row>
    <row r="9066" spans="1:82" x14ac:dyDescent="0.25">
      <c r="A9066" s="8"/>
      <c r="B9066" s="5"/>
      <c r="C9066" s="5"/>
      <c r="D9066" s="5"/>
      <c r="E9066" s="5"/>
      <c r="F9066" s="94" t="str">
        <f t="shared" si="1419"/>
        <v/>
      </c>
      <c r="G9066" s="94" t="str">
        <f t="shared" si="1420"/>
        <v/>
      </c>
      <c r="H9066" s="127" t="str">
        <f>IF(A9066&lt;&gt;"",IF(MID(C9066,1,1)="c",$AS$26,IF(MID(C9066,1,1)="r",$AS$41,IF(MID(C9066,1,1)="p",#REF!,#REF!))),"")</f>
        <v/>
      </c>
      <c r="I9066" s="92" t="str">
        <f t="shared" si="1421"/>
        <v/>
      </c>
      <c r="J9066" s="92" t="str">
        <f t="shared" si="1422"/>
        <v/>
      </c>
      <c r="K9066" s="92" t="str">
        <f t="shared" si="1423"/>
        <v/>
      </c>
      <c r="L9066" s="92" t="str">
        <f t="shared" si="1424"/>
        <v/>
      </c>
      <c r="M9066" s="95" t="str">
        <f>IF(A9066&lt;&gt;"",IF(MID(C9066,1,1)="c",SigmaEpsConcrete(I9066,$AN$30:$AN$33,$AR$30:$AR$33,$AS$26,$AS$27,$AS$28,$AQ$20,$AU$19),""),"")</f>
        <v/>
      </c>
      <c r="N9066" s="95" t="str">
        <f>IF(A9066&lt;&gt;"",IF(MID(C9066,1,1)="r",SigmaEpsReinf(J9066,$AS$42:$AS$43,$AS$41,$AS$39,$AS$40,$AQ$38),""),"")</f>
        <v/>
      </c>
      <c r="Q9066" s="92" t="str">
        <f t="shared" si="1426"/>
        <v/>
      </c>
      <c r="R9066" s="92" t="str">
        <f t="shared" si="1427"/>
        <v/>
      </c>
      <c r="U9066" s="5"/>
      <c r="V9066" s="5"/>
      <c r="W9066" s="94" t="str">
        <f t="shared" si="1425"/>
        <v/>
      </c>
      <c r="X9066" s="94" t="str">
        <f t="shared" si="1428"/>
        <v/>
      </c>
      <c r="Y9066" s="5"/>
      <c r="BK9066" s="8"/>
      <c r="BL9066" s="5"/>
      <c r="BM9066" s="5"/>
      <c r="BN9066" s="5"/>
      <c r="BO9066" s="5"/>
      <c r="BP9066" s="1"/>
      <c r="BQ9066" s="1"/>
      <c r="BR9066" s="1"/>
      <c r="BS9066" s="1"/>
      <c r="BT9066" s="1"/>
      <c r="BU9066" s="4"/>
      <c r="BV9066" s="1"/>
      <c r="BW9066" s="3"/>
      <c r="BX9066" s="4"/>
      <c r="BY9066" s="5"/>
      <c r="BZ9066" s="5"/>
      <c r="CA9066" s="5"/>
      <c r="CB9066" s="5"/>
      <c r="CC9066" s="5"/>
      <c r="CD9066" s="43"/>
    </row>
    <row r="9067" spans="1:82" x14ac:dyDescent="0.25">
      <c r="A9067" s="8"/>
      <c r="B9067" s="5"/>
      <c r="C9067" s="5"/>
      <c r="D9067" s="5"/>
      <c r="E9067" s="5"/>
      <c r="F9067" s="94" t="str">
        <f t="shared" si="1419"/>
        <v/>
      </c>
      <c r="G9067" s="94" t="str">
        <f t="shared" si="1420"/>
        <v/>
      </c>
      <c r="H9067" s="127" t="str">
        <f>IF(A9067&lt;&gt;"",IF(MID(C9067,1,1)="c",$AS$26,IF(MID(C9067,1,1)="r",$AS$41,IF(MID(C9067,1,1)="p",#REF!,#REF!))),"")</f>
        <v/>
      </c>
      <c r="I9067" s="92" t="str">
        <f t="shared" si="1421"/>
        <v/>
      </c>
      <c r="J9067" s="92" t="str">
        <f t="shared" si="1422"/>
        <v/>
      </c>
      <c r="K9067" s="92" t="str">
        <f t="shared" si="1423"/>
        <v/>
      </c>
      <c r="L9067" s="92" t="str">
        <f t="shared" si="1424"/>
        <v/>
      </c>
      <c r="M9067" s="95" t="str">
        <f>IF(A9067&lt;&gt;"",IF(MID(C9067,1,1)="c",SigmaEpsConcrete(I9067,$AN$30:$AN$33,$AR$30:$AR$33,$AS$26,$AS$27,$AS$28,$AQ$20,$AU$19),""),"")</f>
        <v/>
      </c>
      <c r="N9067" s="95" t="str">
        <f>IF(A9067&lt;&gt;"",IF(MID(C9067,1,1)="r",SigmaEpsReinf(J9067,$AS$42:$AS$43,$AS$41,$AS$39,$AS$40,$AQ$38),""),"")</f>
        <v/>
      </c>
      <c r="Q9067" s="92" t="str">
        <f t="shared" si="1426"/>
        <v/>
      </c>
      <c r="R9067" s="92" t="str">
        <f t="shared" si="1427"/>
        <v/>
      </c>
      <c r="U9067" s="5"/>
      <c r="V9067" s="5"/>
      <c r="W9067" s="94" t="str">
        <f t="shared" si="1425"/>
        <v/>
      </c>
      <c r="X9067" s="94" t="str">
        <f t="shared" si="1428"/>
        <v/>
      </c>
      <c r="Y9067" s="5"/>
      <c r="BK9067" s="8"/>
      <c r="BL9067" s="5"/>
      <c r="BM9067" s="5"/>
      <c r="BN9067" s="5"/>
      <c r="BO9067" s="5"/>
      <c r="BP9067" s="1"/>
      <c r="BQ9067" s="1"/>
      <c r="BR9067" s="1"/>
      <c r="BS9067" s="1"/>
      <c r="BT9067" s="1"/>
      <c r="BU9067" s="4"/>
      <c r="BV9067" s="1"/>
      <c r="BW9067" s="3"/>
      <c r="BX9067" s="4"/>
      <c r="BY9067" s="5"/>
      <c r="BZ9067" s="5"/>
      <c r="CA9067" s="5"/>
      <c r="CB9067" s="5"/>
      <c r="CC9067" s="5"/>
      <c r="CD9067" s="43"/>
    </row>
    <row r="9068" spans="1:82" x14ac:dyDescent="0.25">
      <c r="A9068" s="8"/>
      <c r="B9068" s="5"/>
      <c r="C9068" s="5"/>
      <c r="D9068" s="5"/>
      <c r="E9068" s="5"/>
      <c r="F9068" s="94" t="str">
        <f t="shared" si="1419"/>
        <v/>
      </c>
      <c r="G9068" s="94" t="str">
        <f t="shared" si="1420"/>
        <v/>
      </c>
      <c r="H9068" s="127" t="str">
        <f>IF(A9068&lt;&gt;"",IF(MID(C9068,1,1)="c",$AS$26,IF(MID(C9068,1,1)="r",$AS$41,IF(MID(C9068,1,1)="p",#REF!,#REF!))),"")</f>
        <v/>
      </c>
      <c r="I9068" s="92" t="str">
        <f t="shared" si="1421"/>
        <v/>
      </c>
      <c r="J9068" s="92" t="str">
        <f t="shared" si="1422"/>
        <v/>
      </c>
      <c r="K9068" s="92" t="str">
        <f t="shared" si="1423"/>
        <v/>
      </c>
      <c r="L9068" s="92" t="str">
        <f t="shared" si="1424"/>
        <v/>
      </c>
      <c r="M9068" s="95" t="str">
        <f>IF(A9068&lt;&gt;"",IF(MID(C9068,1,1)="c",SigmaEpsConcrete(I9068,$AN$30:$AN$33,$AR$30:$AR$33,$AS$26,$AS$27,$AS$28,$AQ$20,$AU$19),""),"")</f>
        <v/>
      </c>
      <c r="N9068" s="95" t="str">
        <f>IF(A9068&lt;&gt;"",IF(MID(C9068,1,1)="r",SigmaEpsReinf(J9068,$AS$42:$AS$43,$AS$41,$AS$39,$AS$40,$AQ$38),""),"")</f>
        <v/>
      </c>
      <c r="Q9068" s="92" t="str">
        <f t="shared" si="1426"/>
        <v/>
      </c>
      <c r="R9068" s="92" t="str">
        <f t="shared" si="1427"/>
        <v/>
      </c>
      <c r="U9068" s="5"/>
      <c r="V9068" s="5"/>
      <c r="W9068" s="94" t="str">
        <f t="shared" si="1425"/>
        <v/>
      </c>
      <c r="X9068" s="94" t="str">
        <f t="shared" si="1428"/>
        <v/>
      </c>
      <c r="Y9068" s="5"/>
      <c r="BK9068" s="8"/>
      <c r="BL9068" s="5"/>
      <c r="BM9068" s="5"/>
      <c r="BN9068" s="5"/>
      <c r="BO9068" s="5"/>
      <c r="BP9068" s="1"/>
      <c r="BQ9068" s="1"/>
      <c r="BR9068" s="1"/>
      <c r="BS9068" s="1"/>
      <c r="BT9068" s="1"/>
      <c r="BU9068" s="4"/>
      <c r="BV9068" s="1"/>
      <c r="BW9068" s="3"/>
      <c r="BX9068" s="4"/>
      <c r="BY9068" s="5"/>
      <c r="BZ9068" s="5"/>
      <c r="CA9068" s="5"/>
      <c r="CB9068" s="5"/>
      <c r="CC9068" s="5"/>
      <c r="CD9068" s="43"/>
    </row>
    <row r="9069" spans="1:82" x14ac:dyDescent="0.25">
      <c r="A9069" s="8"/>
      <c r="B9069" s="5"/>
      <c r="C9069" s="5"/>
      <c r="D9069" s="5"/>
      <c r="E9069" s="5"/>
      <c r="F9069" s="94" t="str">
        <f t="shared" si="1419"/>
        <v/>
      </c>
      <c r="G9069" s="94" t="str">
        <f t="shared" si="1420"/>
        <v/>
      </c>
      <c r="H9069" s="127" t="str">
        <f>IF(A9069&lt;&gt;"",IF(MID(C9069,1,1)="c",$AS$26,IF(MID(C9069,1,1)="r",$AS$41,IF(MID(C9069,1,1)="p",#REF!,#REF!))),"")</f>
        <v/>
      </c>
      <c r="I9069" s="92" t="str">
        <f t="shared" si="1421"/>
        <v/>
      </c>
      <c r="J9069" s="92" t="str">
        <f t="shared" si="1422"/>
        <v/>
      </c>
      <c r="K9069" s="92" t="str">
        <f t="shared" si="1423"/>
        <v/>
      </c>
      <c r="L9069" s="92" t="str">
        <f t="shared" si="1424"/>
        <v/>
      </c>
      <c r="M9069" s="95" t="str">
        <f>IF(A9069&lt;&gt;"",IF(MID(C9069,1,1)="c",SigmaEpsConcrete(I9069,$AN$30:$AN$33,$AR$30:$AR$33,$AS$26,$AS$27,$AS$28,$AQ$20,$AU$19),""),"")</f>
        <v/>
      </c>
      <c r="N9069" s="95" t="str">
        <f>IF(A9069&lt;&gt;"",IF(MID(C9069,1,1)="r",SigmaEpsReinf(J9069,$AS$42:$AS$43,$AS$41,$AS$39,$AS$40,$AQ$38),""),"")</f>
        <v/>
      </c>
      <c r="Q9069" s="92" t="str">
        <f t="shared" si="1426"/>
        <v/>
      </c>
      <c r="R9069" s="92" t="str">
        <f t="shared" si="1427"/>
        <v/>
      </c>
      <c r="U9069" s="5"/>
      <c r="V9069" s="5"/>
      <c r="W9069" s="94" t="str">
        <f t="shared" si="1425"/>
        <v/>
      </c>
      <c r="X9069" s="94" t="str">
        <f t="shared" si="1428"/>
        <v/>
      </c>
      <c r="Y9069" s="5"/>
      <c r="BK9069" s="8"/>
      <c r="BL9069" s="5"/>
      <c r="BM9069" s="5"/>
      <c r="BN9069" s="5"/>
      <c r="BO9069" s="5"/>
      <c r="BP9069" s="1"/>
      <c r="BQ9069" s="1"/>
      <c r="BR9069" s="1"/>
      <c r="BS9069" s="1"/>
      <c r="BT9069" s="1"/>
      <c r="BU9069" s="4"/>
      <c r="BV9069" s="1"/>
      <c r="BW9069" s="3"/>
      <c r="BX9069" s="4"/>
      <c r="BY9069" s="5"/>
      <c r="BZ9069" s="5"/>
      <c r="CA9069" s="5"/>
      <c r="CB9069" s="5"/>
      <c r="CC9069" s="5"/>
      <c r="CD9069" s="43"/>
    </row>
    <row r="9070" spans="1:82" x14ac:dyDescent="0.25">
      <c r="A9070" s="8"/>
      <c r="B9070" s="5"/>
      <c r="C9070" s="5"/>
      <c r="D9070" s="5"/>
      <c r="E9070" s="5"/>
      <c r="F9070" s="94" t="str">
        <f t="shared" si="1419"/>
        <v/>
      </c>
      <c r="G9070" s="94" t="str">
        <f t="shared" si="1420"/>
        <v/>
      </c>
      <c r="H9070" s="127" t="str">
        <f>IF(A9070&lt;&gt;"",IF(MID(C9070,1,1)="c",$AS$26,IF(MID(C9070,1,1)="r",$AS$41,IF(MID(C9070,1,1)="p",#REF!,#REF!))),"")</f>
        <v/>
      </c>
      <c r="I9070" s="92" t="str">
        <f t="shared" si="1421"/>
        <v/>
      </c>
      <c r="J9070" s="92" t="str">
        <f t="shared" si="1422"/>
        <v/>
      </c>
      <c r="K9070" s="92" t="str">
        <f t="shared" si="1423"/>
        <v/>
      </c>
      <c r="L9070" s="92" t="str">
        <f t="shared" si="1424"/>
        <v/>
      </c>
      <c r="M9070" s="95" t="str">
        <f>IF(A9070&lt;&gt;"",IF(MID(C9070,1,1)="c",SigmaEpsConcrete(I9070,$AN$30:$AN$33,$AR$30:$AR$33,$AS$26,$AS$27,$AS$28,$AQ$20,$AU$19),""),"")</f>
        <v/>
      </c>
      <c r="N9070" s="95" t="str">
        <f>IF(A9070&lt;&gt;"",IF(MID(C9070,1,1)="r",SigmaEpsReinf(J9070,$AS$42:$AS$43,$AS$41,$AS$39,$AS$40,$AQ$38),""),"")</f>
        <v/>
      </c>
      <c r="Q9070" s="92" t="str">
        <f t="shared" si="1426"/>
        <v/>
      </c>
      <c r="R9070" s="92" t="str">
        <f t="shared" si="1427"/>
        <v/>
      </c>
      <c r="U9070" s="5"/>
      <c r="V9070" s="5"/>
      <c r="W9070" s="94" t="str">
        <f t="shared" si="1425"/>
        <v/>
      </c>
      <c r="X9070" s="94" t="str">
        <f t="shared" si="1428"/>
        <v/>
      </c>
      <c r="Y9070" s="5"/>
      <c r="BK9070" s="8"/>
      <c r="BL9070" s="5"/>
      <c r="BM9070" s="5"/>
      <c r="BN9070" s="5"/>
      <c r="BO9070" s="5"/>
      <c r="BP9070" s="1"/>
      <c r="BQ9070" s="1"/>
      <c r="BR9070" s="1"/>
      <c r="BS9070" s="1"/>
      <c r="BT9070" s="1"/>
      <c r="BU9070" s="4"/>
      <c r="BV9070" s="1"/>
      <c r="BW9070" s="3"/>
      <c r="BX9070" s="4"/>
      <c r="BY9070" s="5"/>
      <c r="BZ9070" s="5"/>
      <c r="CA9070" s="5"/>
      <c r="CB9070" s="5"/>
      <c r="CC9070" s="5"/>
      <c r="CD9070" s="43"/>
    </row>
    <row r="9071" spans="1:82" x14ac:dyDescent="0.25">
      <c r="A9071" s="8"/>
      <c r="B9071" s="5"/>
      <c r="C9071" s="5"/>
      <c r="D9071" s="5"/>
      <c r="E9071" s="5"/>
      <c r="F9071" s="94" t="str">
        <f t="shared" si="1419"/>
        <v/>
      </c>
      <c r="G9071" s="94" t="str">
        <f t="shared" si="1420"/>
        <v/>
      </c>
      <c r="H9071" s="127" t="str">
        <f>IF(A9071&lt;&gt;"",IF(MID(C9071,1,1)="c",$AS$26,IF(MID(C9071,1,1)="r",$AS$41,IF(MID(C9071,1,1)="p",#REF!,#REF!))),"")</f>
        <v/>
      </c>
      <c r="I9071" s="92" t="str">
        <f t="shared" si="1421"/>
        <v/>
      </c>
      <c r="J9071" s="92" t="str">
        <f t="shared" si="1422"/>
        <v/>
      </c>
      <c r="K9071" s="92" t="str">
        <f t="shared" si="1423"/>
        <v/>
      </c>
      <c r="L9071" s="92" t="str">
        <f t="shared" si="1424"/>
        <v/>
      </c>
      <c r="M9071" s="95" t="str">
        <f>IF(A9071&lt;&gt;"",IF(MID(C9071,1,1)="c",SigmaEpsConcrete(I9071,$AN$30:$AN$33,$AR$30:$AR$33,$AS$26,$AS$27,$AS$28,$AQ$20,$AU$19),""),"")</f>
        <v/>
      </c>
      <c r="N9071" s="95" t="str">
        <f>IF(A9071&lt;&gt;"",IF(MID(C9071,1,1)="r",SigmaEpsReinf(J9071,$AS$42:$AS$43,$AS$41,$AS$39,$AS$40,$AQ$38),""),"")</f>
        <v/>
      </c>
      <c r="Q9071" s="92" t="str">
        <f t="shared" si="1426"/>
        <v/>
      </c>
      <c r="R9071" s="92" t="str">
        <f t="shared" si="1427"/>
        <v/>
      </c>
      <c r="U9071" s="5"/>
      <c r="V9071" s="5"/>
      <c r="W9071" s="94" t="str">
        <f t="shared" si="1425"/>
        <v/>
      </c>
      <c r="X9071" s="94" t="str">
        <f t="shared" si="1428"/>
        <v/>
      </c>
      <c r="Y9071" s="5"/>
      <c r="BK9071" s="8"/>
      <c r="BL9071" s="5"/>
      <c r="BM9071" s="5"/>
      <c r="BN9071" s="5"/>
      <c r="BO9071" s="5"/>
      <c r="BP9071" s="1"/>
      <c r="BQ9071" s="1"/>
      <c r="BR9071" s="1"/>
      <c r="BS9071" s="1"/>
      <c r="BT9071" s="1"/>
      <c r="BU9071" s="4"/>
      <c r="BV9071" s="1"/>
      <c r="BW9071" s="3"/>
      <c r="BX9071" s="4"/>
      <c r="BY9071" s="5"/>
      <c r="BZ9071" s="5"/>
      <c r="CA9071" s="5"/>
      <c r="CB9071" s="5"/>
      <c r="CC9071" s="5"/>
      <c r="CD9071" s="43"/>
    </row>
    <row r="9072" spans="1:82" x14ac:dyDescent="0.25">
      <c r="A9072" s="8"/>
      <c r="B9072" s="5"/>
      <c r="C9072" s="5"/>
      <c r="D9072" s="5"/>
      <c r="E9072" s="5"/>
      <c r="F9072" s="94" t="str">
        <f t="shared" si="1419"/>
        <v/>
      </c>
      <c r="G9072" s="94" t="str">
        <f t="shared" si="1420"/>
        <v/>
      </c>
      <c r="H9072" s="127" t="str">
        <f>IF(A9072&lt;&gt;"",IF(MID(C9072,1,1)="c",$AS$26,IF(MID(C9072,1,1)="r",$AS$41,IF(MID(C9072,1,1)="p",#REF!,#REF!))),"")</f>
        <v/>
      </c>
      <c r="I9072" s="92" t="str">
        <f t="shared" si="1421"/>
        <v/>
      </c>
      <c r="J9072" s="92" t="str">
        <f t="shared" si="1422"/>
        <v/>
      </c>
      <c r="K9072" s="92" t="str">
        <f t="shared" si="1423"/>
        <v/>
      </c>
      <c r="L9072" s="92" t="str">
        <f t="shared" si="1424"/>
        <v/>
      </c>
      <c r="M9072" s="95" t="str">
        <f>IF(A9072&lt;&gt;"",IF(MID(C9072,1,1)="c",SigmaEpsConcrete(I9072,$AN$30:$AN$33,$AR$30:$AR$33,$AS$26,$AS$27,$AS$28,$AQ$20,$AU$19),""),"")</f>
        <v/>
      </c>
      <c r="N9072" s="95" t="str">
        <f>IF(A9072&lt;&gt;"",IF(MID(C9072,1,1)="r",SigmaEpsReinf(J9072,$AS$42:$AS$43,$AS$41,$AS$39,$AS$40,$AQ$38),""),"")</f>
        <v/>
      </c>
      <c r="Q9072" s="92" t="str">
        <f t="shared" si="1426"/>
        <v/>
      </c>
      <c r="R9072" s="92" t="str">
        <f t="shared" si="1427"/>
        <v/>
      </c>
      <c r="U9072" s="5"/>
      <c r="V9072" s="5"/>
      <c r="W9072" s="94" t="str">
        <f t="shared" si="1425"/>
        <v/>
      </c>
      <c r="X9072" s="94" t="str">
        <f t="shared" si="1428"/>
        <v/>
      </c>
      <c r="Y9072" s="5"/>
      <c r="BK9072" s="8"/>
      <c r="BL9072" s="5"/>
      <c r="BM9072" s="5"/>
      <c r="BN9072" s="5"/>
      <c r="BO9072" s="5"/>
      <c r="BP9072" s="1"/>
      <c r="BQ9072" s="1"/>
      <c r="BR9072" s="1"/>
      <c r="BS9072" s="1"/>
      <c r="BT9072" s="1"/>
      <c r="BU9072" s="4"/>
      <c r="BV9072" s="1"/>
      <c r="BW9072" s="3"/>
      <c r="BX9072" s="4"/>
      <c r="BY9072" s="5"/>
      <c r="BZ9072" s="5"/>
      <c r="CA9072" s="5"/>
      <c r="CB9072" s="5"/>
      <c r="CC9072" s="5"/>
      <c r="CD9072" s="43"/>
    </row>
    <row r="9073" spans="1:82" x14ac:dyDescent="0.25">
      <c r="A9073" s="8"/>
      <c r="B9073" s="5"/>
      <c r="C9073" s="5"/>
      <c r="D9073" s="5"/>
      <c r="E9073" s="5"/>
      <c r="F9073" s="94" t="str">
        <f t="shared" si="1419"/>
        <v/>
      </c>
      <c r="G9073" s="94" t="str">
        <f t="shared" si="1420"/>
        <v/>
      </c>
      <c r="H9073" s="127" t="str">
        <f>IF(A9073&lt;&gt;"",IF(MID(C9073,1,1)="c",$AS$26,IF(MID(C9073,1,1)="r",$AS$41,IF(MID(C9073,1,1)="p",#REF!,#REF!))),"")</f>
        <v/>
      </c>
      <c r="I9073" s="92" t="str">
        <f t="shared" si="1421"/>
        <v/>
      </c>
      <c r="J9073" s="92" t="str">
        <f t="shared" si="1422"/>
        <v/>
      </c>
      <c r="K9073" s="92" t="str">
        <f t="shared" si="1423"/>
        <v/>
      </c>
      <c r="L9073" s="92" t="str">
        <f t="shared" si="1424"/>
        <v/>
      </c>
      <c r="M9073" s="95" t="str">
        <f>IF(A9073&lt;&gt;"",IF(MID(C9073,1,1)="c",SigmaEpsConcrete(I9073,$AN$30:$AN$33,$AR$30:$AR$33,$AS$26,$AS$27,$AS$28,$AQ$20,$AU$19),""),"")</f>
        <v/>
      </c>
      <c r="N9073" s="95" t="str">
        <f>IF(A9073&lt;&gt;"",IF(MID(C9073,1,1)="r",SigmaEpsReinf(J9073,$AS$42:$AS$43,$AS$41,$AS$39,$AS$40,$AQ$38),""),"")</f>
        <v/>
      </c>
      <c r="Q9073" s="92" t="str">
        <f t="shared" si="1426"/>
        <v/>
      </c>
      <c r="R9073" s="92" t="str">
        <f t="shared" si="1427"/>
        <v/>
      </c>
      <c r="U9073" s="5"/>
      <c r="V9073" s="5"/>
      <c r="W9073" s="94" t="str">
        <f t="shared" si="1425"/>
        <v/>
      </c>
      <c r="X9073" s="94" t="str">
        <f t="shared" si="1428"/>
        <v/>
      </c>
      <c r="Y9073" s="5"/>
      <c r="BK9073" s="8"/>
      <c r="BL9073" s="5"/>
      <c r="BM9073" s="5"/>
      <c r="BN9073" s="5"/>
      <c r="BO9073" s="5"/>
      <c r="BP9073" s="1"/>
      <c r="BQ9073" s="1"/>
      <c r="BR9073" s="1"/>
      <c r="BS9073" s="1"/>
      <c r="BT9073" s="1"/>
      <c r="BU9073" s="4"/>
      <c r="BV9073" s="1"/>
      <c r="BW9073" s="3"/>
      <c r="BX9073" s="4"/>
      <c r="BY9073" s="5"/>
      <c r="BZ9073" s="5"/>
      <c r="CA9073" s="5"/>
      <c r="CB9073" s="5"/>
      <c r="CC9073" s="5"/>
      <c r="CD9073" s="43"/>
    </row>
    <row r="9074" spans="1:82" x14ac:dyDescent="0.25">
      <c r="A9074" s="8"/>
      <c r="B9074" s="5"/>
      <c r="C9074" s="5"/>
      <c r="D9074" s="5"/>
      <c r="E9074" s="5"/>
      <c r="F9074" s="94" t="str">
        <f t="shared" si="1419"/>
        <v/>
      </c>
      <c r="G9074" s="94" t="str">
        <f t="shared" si="1420"/>
        <v/>
      </c>
      <c r="H9074" s="127" t="str">
        <f>IF(A9074&lt;&gt;"",IF(MID(C9074,1,1)="c",$AS$26,IF(MID(C9074,1,1)="r",$AS$41,IF(MID(C9074,1,1)="p",#REF!,#REF!))),"")</f>
        <v/>
      </c>
      <c r="I9074" s="92" t="str">
        <f t="shared" si="1421"/>
        <v/>
      </c>
      <c r="J9074" s="92" t="str">
        <f t="shared" si="1422"/>
        <v/>
      </c>
      <c r="K9074" s="92" t="str">
        <f t="shared" si="1423"/>
        <v/>
      </c>
      <c r="L9074" s="92" t="str">
        <f t="shared" si="1424"/>
        <v/>
      </c>
      <c r="M9074" s="95" t="str">
        <f>IF(A9074&lt;&gt;"",IF(MID(C9074,1,1)="c",SigmaEpsConcrete(I9074,$AN$30:$AN$33,$AR$30:$AR$33,$AS$26,$AS$27,$AS$28,$AQ$20,$AU$19),""),"")</f>
        <v/>
      </c>
      <c r="N9074" s="95" t="str">
        <f>IF(A9074&lt;&gt;"",IF(MID(C9074,1,1)="r",SigmaEpsReinf(J9074,$AS$42:$AS$43,$AS$41,$AS$39,$AS$40,$AQ$38),""),"")</f>
        <v/>
      </c>
      <c r="Q9074" s="92" t="str">
        <f t="shared" si="1426"/>
        <v/>
      </c>
      <c r="R9074" s="92" t="str">
        <f t="shared" si="1427"/>
        <v/>
      </c>
      <c r="U9074" s="5"/>
      <c r="V9074" s="5"/>
      <c r="W9074" s="94" t="str">
        <f t="shared" si="1425"/>
        <v/>
      </c>
      <c r="X9074" s="94" t="str">
        <f t="shared" si="1428"/>
        <v/>
      </c>
      <c r="Y9074" s="5"/>
      <c r="BK9074" s="8"/>
      <c r="BL9074" s="5"/>
      <c r="BM9074" s="5"/>
      <c r="BN9074" s="5"/>
      <c r="BO9074" s="5"/>
      <c r="BP9074" s="1"/>
      <c r="BQ9074" s="1"/>
      <c r="BR9074" s="1"/>
      <c r="BS9074" s="1"/>
      <c r="BT9074" s="1"/>
      <c r="BU9074" s="4"/>
      <c r="BV9074" s="1"/>
      <c r="BW9074" s="3"/>
      <c r="BX9074" s="4"/>
      <c r="BY9074" s="5"/>
      <c r="BZ9074" s="5"/>
      <c r="CA9074" s="5"/>
      <c r="CB9074" s="5"/>
      <c r="CC9074" s="5"/>
      <c r="CD9074" s="43"/>
    </row>
    <row r="9075" spans="1:82" x14ac:dyDescent="0.25">
      <c r="A9075" s="8"/>
      <c r="B9075" s="5"/>
      <c r="C9075" s="5"/>
      <c r="D9075" s="5"/>
      <c r="E9075" s="5"/>
      <c r="F9075" s="94" t="str">
        <f t="shared" si="1419"/>
        <v/>
      </c>
      <c r="G9075" s="94" t="str">
        <f t="shared" si="1420"/>
        <v/>
      </c>
      <c r="H9075" s="127" t="str">
        <f>IF(A9075&lt;&gt;"",IF(MID(C9075,1,1)="c",$AS$26,IF(MID(C9075,1,1)="r",$AS$41,IF(MID(C9075,1,1)="p",#REF!,#REF!))),"")</f>
        <v/>
      </c>
      <c r="I9075" s="92" t="str">
        <f t="shared" si="1421"/>
        <v/>
      </c>
      <c r="J9075" s="92" t="str">
        <f t="shared" si="1422"/>
        <v/>
      </c>
      <c r="K9075" s="92" t="str">
        <f t="shared" si="1423"/>
        <v/>
      </c>
      <c r="L9075" s="92" t="str">
        <f t="shared" si="1424"/>
        <v/>
      </c>
      <c r="M9075" s="95" t="str">
        <f>IF(A9075&lt;&gt;"",IF(MID(C9075,1,1)="c",SigmaEpsConcrete(I9075,$AN$30:$AN$33,$AR$30:$AR$33,$AS$26,$AS$27,$AS$28,$AQ$20,$AU$19),""),"")</f>
        <v/>
      </c>
      <c r="N9075" s="95" t="str">
        <f>IF(A9075&lt;&gt;"",IF(MID(C9075,1,1)="r",SigmaEpsReinf(J9075,$AS$42:$AS$43,$AS$41,$AS$39,$AS$40,$AQ$38),""),"")</f>
        <v/>
      </c>
      <c r="Q9075" s="92" t="str">
        <f t="shared" si="1426"/>
        <v/>
      </c>
      <c r="R9075" s="92" t="str">
        <f t="shared" si="1427"/>
        <v/>
      </c>
      <c r="U9075" s="5"/>
      <c r="V9075" s="5"/>
      <c r="W9075" s="94" t="str">
        <f t="shared" si="1425"/>
        <v/>
      </c>
      <c r="X9075" s="94" t="str">
        <f t="shared" si="1428"/>
        <v/>
      </c>
      <c r="Y9075" s="5"/>
      <c r="BK9075" s="8"/>
      <c r="BL9075" s="5"/>
      <c r="BM9075" s="5"/>
      <c r="BN9075" s="5"/>
      <c r="BO9075" s="5"/>
      <c r="BP9075" s="1"/>
      <c r="BQ9075" s="1"/>
      <c r="BR9075" s="1"/>
      <c r="BS9075" s="1"/>
      <c r="BT9075" s="1"/>
      <c r="BU9075" s="4"/>
      <c r="BV9075" s="1"/>
      <c r="BW9075" s="3"/>
      <c r="BX9075" s="4"/>
      <c r="BY9075" s="5"/>
      <c r="BZ9075" s="5"/>
      <c r="CA9075" s="5"/>
      <c r="CB9075" s="5"/>
      <c r="CC9075" s="5"/>
      <c r="CD9075" s="43"/>
    </row>
    <row r="9076" spans="1:82" x14ac:dyDescent="0.25">
      <c r="A9076" s="8"/>
      <c r="B9076" s="5"/>
      <c r="C9076" s="5"/>
      <c r="D9076" s="5"/>
      <c r="E9076" s="5"/>
      <c r="F9076" s="94" t="str">
        <f t="shared" si="1419"/>
        <v/>
      </c>
      <c r="G9076" s="94" t="str">
        <f t="shared" si="1420"/>
        <v/>
      </c>
      <c r="H9076" s="127" t="str">
        <f>IF(A9076&lt;&gt;"",IF(MID(C9076,1,1)="c",$AS$26,IF(MID(C9076,1,1)="r",$AS$41,IF(MID(C9076,1,1)="p",#REF!,#REF!))),"")</f>
        <v/>
      </c>
      <c r="I9076" s="92" t="str">
        <f t="shared" si="1421"/>
        <v/>
      </c>
      <c r="J9076" s="92" t="str">
        <f t="shared" si="1422"/>
        <v/>
      </c>
      <c r="K9076" s="92" t="str">
        <f t="shared" si="1423"/>
        <v/>
      </c>
      <c r="L9076" s="92" t="str">
        <f t="shared" si="1424"/>
        <v/>
      </c>
      <c r="M9076" s="95" t="str">
        <f>IF(A9076&lt;&gt;"",IF(MID(C9076,1,1)="c",SigmaEpsConcrete(I9076,$AN$30:$AN$33,$AR$30:$AR$33,$AS$26,$AS$27,$AS$28,$AQ$20,$AU$19),""),"")</f>
        <v/>
      </c>
      <c r="N9076" s="95" t="str">
        <f>IF(A9076&lt;&gt;"",IF(MID(C9076,1,1)="r",SigmaEpsReinf(J9076,$AS$42:$AS$43,$AS$41,$AS$39,$AS$40,$AQ$38),""),"")</f>
        <v/>
      </c>
      <c r="Q9076" s="92" t="str">
        <f t="shared" si="1426"/>
        <v/>
      </c>
      <c r="R9076" s="92" t="str">
        <f t="shared" si="1427"/>
        <v/>
      </c>
      <c r="U9076" s="5"/>
      <c r="V9076" s="5"/>
      <c r="W9076" s="94" t="str">
        <f t="shared" si="1425"/>
        <v/>
      </c>
      <c r="X9076" s="94" t="str">
        <f t="shared" si="1428"/>
        <v/>
      </c>
      <c r="Y9076" s="5"/>
      <c r="BK9076" s="8"/>
      <c r="BL9076" s="5"/>
      <c r="BM9076" s="5"/>
      <c r="BN9076" s="5"/>
      <c r="BO9076" s="5"/>
      <c r="BP9076" s="1"/>
      <c r="BQ9076" s="1"/>
      <c r="BR9076" s="1"/>
      <c r="BS9076" s="1"/>
      <c r="BT9076" s="1"/>
      <c r="BU9076" s="4"/>
      <c r="BV9076" s="1"/>
      <c r="BW9076" s="3"/>
      <c r="BX9076" s="4"/>
      <c r="BY9076" s="5"/>
      <c r="BZ9076" s="5"/>
      <c r="CA9076" s="5"/>
      <c r="CB9076" s="5"/>
      <c r="CC9076" s="5"/>
      <c r="CD9076" s="43"/>
    </row>
    <row r="9077" spans="1:82" x14ac:dyDescent="0.25">
      <c r="A9077" s="8"/>
      <c r="B9077" s="5"/>
      <c r="C9077" s="5"/>
      <c r="D9077" s="5"/>
      <c r="E9077" s="5"/>
      <c r="F9077" s="94" t="str">
        <f t="shared" si="1419"/>
        <v/>
      </c>
      <c r="G9077" s="94" t="str">
        <f t="shared" si="1420"/>
        <v/>
      </c>
      <c r="H9077" s="127" t="str">
        <f>IF(A9077&lt;&gt;"",IF(MID(C9077,1,1)="c",$AS$26,IF(MID(C9077,1,1)="r",$AS$41,IF(MID(C9077,1,1)="p",#REF!,#REF!))),"")</f>
        <v/>
      </c>
      <c r="I9077" s="92" t="str">
        <f t="shared" si="1421"/>
        <v/>
      </c>
      <c r="J9077" s="92" t="str">
        <f t="shared" si="1422"/>
        <v/>
      </c>
      <c r="K9077" s="92" t="str">
        <f t="shared" si="1423"/>
        <v/>
      </c>
      <c r="L9077" s="92" t="str">
        <f t="shared" si="1424"/>
        <v/>
      </c>
      <c r="M9077" s="95" t="str">
        <f>IF(A9077&lt;&gt;"",IF(MID(C9077,1,1)="c",SigmaEpsConcrete(I9077,$AN$30:$AN$33,$AR$30:$AR$33,$AS$26,$AS$27,$AS$28,$AQ$20,$AU$19),""),"")</f>
        <v/>
      </c>
      <c r="N9077" s="95" t="str">
        <f>IF(A9077&lt;&gt;"",IF(MID(C9077,1,1)="r",SigmaEpsReinf(J9077,$AS$42:$AS$43,$AS$41,$AS$39,$AS$40,$AQ$38),""),"")</f>
        <v/>
      </c>
      <c r="Q9077" s="92" t="str">
        <f t="shared" si="1426"/>
        <v/>
      </c>
      <c r="R9077" s="92" t="str">
        <f t="shared" si="1427"/>
        <v/>
      </c>
      <c r="U9077" s="5"/>
      <c r="V9077" s="5"/>
      <c r="W9077" s="94" t="str">
        <f t="shared" si="1425"/>
        <v/>
      </c>
      <c r="X9077" s="94" t="str">
        <f t="shared" si="1428"/>
        <v/>
      </c>
      <c r="Y9077" s="5"/>
      <c r="BK9077" s="8"/>
      <c r="BL9077" s="5"/>
      <c r="BM9077" s="5"/>
      <c r="BN9077" s="5"/>
      <c r="BO9077" s="5"/>
      <c r="BP9077" s="1"/>
      <c r="BQ9077" s="1"/>
      <c r="BR9077" s="1"/>
      <c r="BS9077" s="1"/>
      <c r="BT9077" s="1"/>
      <c r="BU9077" s="4"/>
      <c r="BV9077" s="1"/>
      <c r="BW9077" s="3"/>
      <c r="BX9077" s="4"/>
      <c r="BY9077" s="5"/>
      <c r="BZ9077" s="5"/>
      <c r="CA9077" s="5"/>
      <c r="CB9077" s="5"/>
      <c r="CC9077" s="5"/>
      <c r="CD9077" s="43"/>
    </row>
    <row r="9078" spans="1:82" x14ac:dyDescent="0.25">
      <c r="A9078" s="8"/>
      <c r="B9078" s="5"/>
      <c r="C9078" s="5"/>
      <c r="D9078" s="5"/>
      <c r="E9078" s="5"/>
      <c r="F9078" s="94" t="str">
        <f t="shared" si="1419"/>
        <v/>
      </c>
      <c r="G9078" s="94" t="str">
        <f t="shared" si="1420"/>
        <v/>
      </c>
      <c r="H9078" s="127" t="str">
        <f>IF(A9078&lt;&gt;"",IF(MID(C9078,1,1)="c",$AS$26,IF(MID(C9078,1,1)="r",$AS$41,IF(MID(C9078,1,1)="p",#REF!,#REF!))),"")</f>
        <v/>
      </c>
      <c r="I9078" s="92" t="str">
        <f t="shared" si="1421"/>
        <v/>
      </c>
      <c r="J9078" s="92" t="str">
        <f t="shared" si="1422"/>
        <v/>
      </c>
      <c r="K9078" s="92" t="str">
        <f t="shared" si="1423"/>
        <v/>
      </c>
      <c r="L9078" s="92" t="str">
        <f t="shared" si="1424"/>
        <v/>
      </c>
      <c r="M9078" s="95" t="str">
        <f>IF(A9078&lt;&gt;"",IF(MID(C9078,1,1)="c",SigmaEpsConcrete(I9078,$AN$30:$AN$33,$AR$30:$AR$33,$AS$26,$AS$27,$AS$28,$AQ$20,$AU$19),""),"")</f>
        <v/>
      </c>
      <c r="N9078" s="95" t="str">
        <f>IF(A9078&lt;&gt;"",IF(MID(C9078,1,1)="r",SigmaEpsReinf(J9078,$AS$42:$AS$43,$AS$41,$AS$39,$AS$40,$AQ$38),""),"")</f>
        <v/>
      </c>
      <c r="Q9078" s="92" t="str">
        <f t="shared" si="1426"/>
        <v/>
      </c>
      <c r="R9078" s="92" t="str">
        <f t="shared" si="1427"/>
        <v/>
      </c>
      <c r="U9078" s="5"/>
      <c r="V9078" s="5"/>
      <c r="W9078" s="94" t="str">
        <f t="shared" si="1425"/>
        <v/>
      </c>
      <c r="X9078" s="94" t="str">
        <f t="shared" si="1428"/>
        <v/>
      </c>
      <c r="Y9078" s="5"/>
      <c r="BK9078" s="8"/>
      <c r="BL9078" s="5"/>
      <c r="BM9078" s="5"/>
      <c r="BN9078" s="5"/>
      <c r="BO9078" s="5"/>
      <c r="BP9078" s="1"/>
      <c r="BQ9078" s="1"/>
      <c r="BR9078" s="1"/>
      <c r="BS9078" s="1"/>
      <c r="BT9078" s="1"/>
      <c r="BU9078" s="4"/>
      <c r="BV9078" s="1"/>
      <c r="BW9078" s="3"/>
      <c r="BX9078" s="4"/>
      <c r="BY9078" s="5"/>
      <c r="BZ9078" s="5"/>
      <c r="CA9078" s="5"/>
      <c r="CB9078" s="5"/>
      <c r="CC9078" s="5"/>
      <c r="CD9078" s="43"/>
    </row>
    <row r="9079" spans="1:82" x14ac:dyDescent="0.25">
      <c r="A9079" s="8"/>
      <c r="B9079" s="5"/>
      <c r="C9079" s="5"/>
      <c r="D9079" s="5"/>
      <c r="E9079" s="5"/>
      <c r="F9079" s="94" t="str">
        <f t="shared" si="1419"/>
        <v/>
      </c>
      <c r="G9079" s="94" t="str">
        <f t="shared" si="1420"/>
        <v/>
      </c>
      <c r="H9079" s="127" t="str">
        <f>IF(A9079&lt;&gt;"",IF(MID(C9079,1,1)="c",$AS$26,IF(MID(C9079,1,1)="r",$AS$41,IF(MID(C9079,1,1)="p",#REF!,#REF!))),"")</f>
        <v/>
      </c>
      <c r="I9079" s="92" t="str">
        <f t="shared" si="1421"/>
        <v/>
      </c>
      <c r="J9079" s="92" t="str">
        <f t="shared" si="1422"/>
        <v/>
      </c>
      <c r="K9079" s="92" t="str">
        <f t="shared" si="1423"/>
        <v/>
      </c>
      <c r="L9079" s="92" t="str">
        <f t="shared" si="1424"/>
        <v/>
      </c>
      <c r="M9079" s="95" t="str">
        <f>IF(A9079&lt;&gt;"",IF(MID(C9079,1,1)="c",SigmaEpsConcrete(I9079,$AN$30:$AN$33,$AR$30:$AR$33,$AS$26,$AS$27,$AS$28,$AQ$20,$AU$19),""),"")</f>
        <v/>
      </c>
      <c r="N9079" s="95" t="str">
        <f>IF(A9079&lt;&gt;"",IF(MID(C9079,1,1)="r",SigmaEpsReinf(J9079,$AS$42:$AS$43,$AS$41,$AS$39,$AS$40,$AQ$38),""),"")</f>
        <v/>
      </c>
      <c r="Q9079" s="92" t="str">
        <f t="shared" si="1426"/>
        <v/>
      </c>
      <c r="R9079" s="92" t="str">
        <f t="shared" si="1427"/>
        <v/>
      </c>
      <c r="U9079" s="5"/>
      <c r="V9079" s="5"/>
      <c r="W9079" s="94" t="str">
        <f t="shared" si="1425"/>
        <v/>
      </c>
      <c r="X9079" s="94" t="str">
        <f t="shared" si="1428"/>
        <v/>
      </c>
      <c r="Y9079" s="5"/>
      <c r="BK9079" s="8"/>
      <c r="BL9079" s="5"/>
      <c r="BM9079" s="5"/>
      <c r="BN9079" s="5"/>
      <c r="BO9079" s="5"/>
      <c r="BP9079" s="1"/>
      <c r="BQ9079" s="1"/>
      <c r="BR9079" s="1"/>
      <c r="BS9079" s="1"/>
      <c r="BT9079" s="1"/>
      <c r="BU9079" s="4"/>
      <c r="BV9079" s="1"/>
      <c r="BW9079" s="3"/>
      <c r="BX9079" s="4"/>
      <c r="BY9079" s="5"/>
      <c r="BZ9079" s="5"/>
      <c r="CA9079" s="5"/>
      <c r="CB9079" s="5"/>
      <c r="CC9079" s="5"/>
      <c r="CD9079" s="43"/>
    </row>
    <row r="9080" spans="1:82" x14ac:dyDescent="0.25">
      <c r="A9080" s="8"/>
      <c r="B9080" s="5"/>
      <c r="C9080" s="5"/>
      <c r="D9080" s="5"/>
      <c r="E9080" s="5"/>
      <c r="F9080" s="94" t="str">
        <f t="shared" si="1419"/>
        <v/>
      </c>
      <c r="G9080" s="94" t="str">
        <f t="shared" si="1420"/>
        <v/>
      </c>
      <c r="H9080" s="127" t="str">
        <f>IF(A9080&lt;&gt;"",IF(MID(C9080,1,1)="c",$AS$26,IF(MID(C9080,1,1)="r",$AS$41,IF(MID(C9080,1,1)="p",#REF!,#REF!))),"")</f>
        <v/>
      </c>
      <c r="I9080" s="92" t="str">
        <f t="shared" si="1421"/>
        <v/>
      </c>
      <c r="J9080" s="92" t="str">
        <f t="shared" si="1422"/>
        <v/>
      </c>
      <c r="K9080" s="92" t="str">
        <f t="shared" si="1423"/>
        <v/>
      </c>
      <c r="L9080" s="92" t="str">
        <f t="shared" si="1424"/>
        <v/>
      </c>
      <c r="M9080" s="95" t="str">
        <f>IF(A9080&lt;&gt;"",IF(MID(C9080,1,1)="c",SigmaEpsConcrete(I9080,$AN$30:$AN$33,$AR$30:$AR$33,$AS$26,$AS$27,$AS$28,$AQ$20,$AU$19),""),"")</f>
        <v/>
      </c>
      <c r="N9080" s="95" t="str">
        <f>IF(A9080&lt;&gt;"",IF(MID(C9080,1,1)="r",SigmaEpsReinf(J9080,$AS$42:$AS$43,$AS$41,$AS$39,$AS$40,$AQ$38),""),"")</f>
        <v/>
      </c>
      <c r="Q9080" s="92" t="str">
        <f t="shared" si="1426"/>
        <v/>
      </c>
      <c r="R9080" s="92" t="str">
        <f t="shared" si="1427"/>
        <v/>
      </c>
      <c r="U9080" s="5"/>
      <c r="V9080" s="5"/>
      <c r="W9080" s="94" t="str">
        <f t="shared" si="1425"/>
        <v/>
      </c>
      <c r="X9080" s="94" t="str">
        <f t="shared" si="1428"/>
        <v/>
      </c>
      <c r="Y9080" s="5"/>
      <c r="BK9080" s="8"/>
      <c r="BL9080" s="5"/>
      <c r="BM9080" s="5"/>
      <c r="BN9080" s="5"/>
      <c r="BO9080" s="5"/>
      <c r="BP9080" s="1"/>
      <c r="BQ9080" s="1"/>
      <c r="BR9080" s="1"/>
      <c r="BS9080" s="1"/>
      <c r="BT9080" s="1"/>
      <c r="BU9080" s="4"/>
      <c r="BV9080" s="1"/>
      <c r="BW9080" s="3"/>
      <c r="BX9080" s="4"/>
      <c r="BY9080" s="5"/>
      <c r="BZ9080" s="5"/>
      <c r="CA9080" s="5"/>
      <c r="CB9080" s="5"/>
      <c r="CC9080" s="5"/>
      <c r="CD9080" s="43"/>
    </row>
    <row r="9081" spans="1:82" x14ac:dyDescent="0.25">
      <c r="A9081" s="8"/>
      <c r="B9081" s="5"/>
      <c r="C9081" s="5"/>
      <c r="D9081" s="5"/>
      <c r="E9081" s="5"/>
      <c r="F9081" s="94" t="str">
        <f t="shared" si="1419"/>
        <v/>
      </c>
      <c r="G9081" s="94" t="str">
        <f t="shared" si="1420"/>
        <v/>
      </c>
      <c r="H9081" s="127" t="str">
        <f>IF(A9081&lt;&gt;"",IF(MID(C9081,1,1)="c",$AS$26,IF(MID(C9081,1,1)="r",$AS$41,IF(MID(C9081,1,1)="p",#REF!,#REF!))),"")</f>
        <v/>
      </c>
      <c r="I9081" s="92" t="str">
        <f t="shared" si="1421"/>
        <v/>
      </c>
      <c r="J9081" s="92" t="str">
        <f t="shared" si="1422"/>
        <v/>
      </c>
      <c r="K9081" s="92" t="str">
        <f t="shared" si="1423"/>
        <v/>
      </c>
      <c r="L9081" s="92" t="str">
        <f t="shared" si="1424"/>
        <v/>
      </c>
      <c r="M9081" s="95" t="str">
        <f>IF(A9081&lt;&gt;"",IF(MID(C9081,1,1)="c",SigmaEpsConcrete(I9081,$AN$30:$AN$33,$AR$30:$AR$33,$AS$26,$AS$27,$AS$28,$AQ$20,$AU$19),""),"")</f>
        <v/>
      </c>
      <c r="N9081" s="95" t="str">
        <f>IF(A9081&lt;&gt;"",IF(MID(C9081,1,1)="r",SigmaEpsReinf(J9081,$AS$42:$AS$43,$AS$41,$AS$39,$AS$40,$AQ$38),""),"")</f>
        <v/>
      </c>
      <c r="Q9081" s="92" t="str">
        <f t="shared" si="1426"/>
        <v/>
      </c>
      <c r="R9081" s="92" t="str">
        <f t="shared" si="1427"/>
        <v/>
      </c>
      <c r="U9081" s="5"/>
      <c r="V9081" s="5"/>
      <c r="W9081" s="94" t="str">
        <f t="shared" si="1425"/>
        <v/>
      </c>
      <c r="X9081" s="94" t="str">
        <f t="shared" si="1428"/>
        <v/>
      </c>
      <c r="Y9081" s="5"/>
      <c r="BK9081" s="8"/>
      <c r="BL9081" s="5"/>
      <c r="BM9081" s="5"/>
      <c r="BN9081" s="5"/>
      <c r="BO9081" s="5"/>
      <c r="BP9081" s="1"/>
      <c r="BQ9081" s="1"/>
      <c r="BR9081" s="1"/>
      <c r="BS9081" s="1"/>
      <c r="BT9081" s="1"/>
      <c r="BU9081" s="4"/>
      <c r="BV9081" s="1"/>
      <c r="BW9081" s="3"/>
      <c r="BX9081" s="4"/>
      <c r="BY9081" s="5"/>
      <c r="BZ9081" s="5"/>
      <c r="CA9081" s="5"/>
      <c r="CB9081" s="5"/>
      <c r="CC9081" s="5"/>
      <c r="CD9081" s="43"/>
    </row>
    <row r="9082" spans="1:82" x14ac:dyDescent="0.25">
      <c r="A9082" s="8"/>
      <c r="B9082" s="5"/>
      <c r="C9082" s="5"/>
      <c r="D9082" s="5"/>
      <c r="E9082" s="5"/>
      <c r="F9082" s="94" t="str">
        <f t="shared" si="1419"/>
        <v/>
      </c>
      <c r="G9082" s="94" t="str">
        <f t="shared" si="1420"/>
        <v/>
      </c>
      <c r="H9082" s="127" t="str">
        <f>IF(A9082&lt;&gt;"",IF(MID(C9082,1,1)="c",$AS$26,IF(MID(C9082,1,1)="r",$AS$41,IF(MID(C9082,1,1)="p",#REF!,#REF!))),"")</f>
        <v/>
      </c>
      <c r="I9082" s="92" t="str">
        <f t="shared" si="1421"/>
        <v/>
      </c>
      <c r="J9082" s="92" t="str">
        <f t="shared" si="1422"/>
        <v/>
      </c>
      <c r="K9082" s="92" t="str">
        <f t="shared" si="1423"/>
        <v/>
      </c>
      <c r="L9082" s="92" t="str">
        <f t="shared" si="1424"/>
        <v/>
      </c>
      <c r="M9082" s="95" t="str">
        <f>IF(A9082&lt;&gt;"",IF(MID(C9082,1,1)="c",SigmaEpsConcrete(I9082,$AN$30:$AN$33,$AR$30:$AR$33,$AS$26,$AS$27,$AS$28,$AQ$20,$AU$19),""),"")</f>
        <v/>
      </c>
      <c r="N9082" s="95" t="str">
        <f>IF(A9082&lt;&gt;"",IF(MID(C9082,1,1)="r",SigmaEpsReinf(J9082,$AS$42:$AS$43,$AS$41,$AS$39,$AS$40,$AQ$38),""),"")</f>
        <v/>
      </c>
      <c r="Q9082" s="92" t="str">
        <f t="shared" si="1426"/>
        <v/>
      </c>
      <c r="R9082" s="92" t="str">
        <f t="shared" si="1427"/>
        <v/>
      </c>
      <c r="U9082" s="5"/>
      <c r="V9082" s="5"/>
      <c r="W9082" s="94" t="str">
        <f t="shared" si="1425"/>
        <v/>
      </c>
      <c r="X9082" s="94" t="str">
        <f t="shared" si="1428"/>
        <v/>
      </c>
      <c r="Y9082" s="5"/>
      <c r="BK9082" s="8"/>
      <c r="BL9082" s="5"/>
      <c r="BM9082" s="5"/>
      <c r="BN9082" s="5"/>
      <c r="BO9082" s="5"/>
      <c r="BP9082" s="1"/>
      <c r="BQ9082" s="1"/>
      <c r="BR9082" s="1"/>
      <c r="BS9082" s="1"/>
      <c r="BT9082" s="1"/>
      <c r="BU9082" s="4"/>
      <c r="BV9082" s="1"/>
      <c r="BW9082" s="3"/>
      <c r="BX9082" s="4"/>
      <c r="BY9082" s="5"/>
      <c r="BZ9082" s="5"/>
      <c r="CA9082" s="5"/>
      <c r="CB9082" s="5"/>
      <c r="CC9082" s="5"/>
      <c r="CD9082" s="43"/>
    </row>
    <row r="9083" spans="1:82" x14ac:dyDescent="0.25">
      <c r="A9083" s="8"/>
      <c r="B9083" s="5"/>
      <c r="C9083" s="5"/>
      <c r="D9083" s="5"/>
      <c r="E9083" s="5"/>
      <c r="F9083" s="94" t="str">
        <f t="shared" si="1419"/>
        <v/>
      </c>
      <c r="G9083" s="94" t="str">
        <f t="shared" si="1420"/>
        <v/>
      </c>
      <c r="H9083" s="127" t="str">
        <f>IF(A9083&lt;&gt;"",IF(MID(C9083,1,1)="c",$AS$26,IF(MID(C9083,1,1)="r",$AS$41,IF(MID(C9083,1,1)="p",#REF!,#REF!))),"")</f>
        <v/>
      </c>
      <c r="I9083" s="92" t="str">
        <f t="shared" si="1421"/>
        <v/>
      </c>
      <c r="J9083" s="92" t="str">
        <f t="shared" si="1422"/>
        <v/>
      </c>
      <c r="K9083" s="92" t="str">
        <f t="shared" si="1423"/>
        <v/>
      </c>
      <c r="L9083" s="92" t="str">
        <f t="shared" si="1424"/>
        <v/>
      </c>
      <c r="M9083" s="95" t="str">
        <f>IF(A9083&lt;&gt;"",IF(MID(C9083,1,1)="c",SigmaEpsConcrete(I9083,$AN$30:$AN$33,$AR$30:$AR$33,$AS$26,$AS$27,$AS$28,$AQ$20,$AU$19),""),"")</f>
        <v/>
      </c>
      <c r="N9083" s="95" t="str">
        <f>IF(A9083&lt;&gt;"",IF(MID(C9083,1,1)="r",SigmaEpsReinf(J9083,$AS$42:$AS$43,$AS$41,$AS$39,$AS$40,$AQ$38),""),"")</f>
        <v/>
      </c>
      <c r="Q9083" s="92" t="str">
        <f t="shared" si="1426"/>
        <v/>
      </c>
      <c r="R9083" s="92" t="str">
        <f t="shared" si="1427"/>
        <v/>
      </c>
      <c r="U9083" s="5"/>
      <c r="V9083" s="5"/>
      <c r="W9083" s="94" t="str">
        <f t="shared" si="1425"/>
        <v/>
      </c>
      <c r="X9083" s="94" t="str">
        <f t="shared" si="1428"/>
        <v/>
      </c>
      <c r="Y9083" s="5"/>
      <c r="BK9083" s="8"/>
      <c r="BL9083" s="5"/>
      <c r="BM9083" s="5"/>
      <c r="BN9083" s="5"/>
      <c r="BO9083" s="5"/>
      <c r="BP9083" s="1"/>
      <c r="BQ9083" s="1"/>
      <c r="BR9083" s="1"/>
      <c r="BS9083" s="1"/>
      <c r="BT9083" s="1"/>
      <c r="BU9083" s="4"/>
      <c r="BV9083" s="1"/>
      <c r="BW9083" s="3"/>
      <c r="BX9083" s="4"/>
      <c r="BY9083" s="5"/>
      <c r="BZ9083" s="5"/>
      <c r="CA9083" s="5"/>
      <c r="CB9083" s="5"/>
      <c r="CC9083" s="5"/>
      <c r="CD9083" s="43"/>
    </row>
    <row r="9084" spans="1:82" x14ac:dyDescent="0.25">
      <c r="A9084" s="8"/>
      <c r="B9084" s="5"/>
      <c r="C9084" s="5"/>
      <c r="D9084" s="5"/>
      <c r="E9084" s="5"/>
      <c r="F9084" s="94" t="str">
        <f t="shared" si="1419"/>
        <v/>
      </c>
      <c r="G9084" s="94" t="str">
        <f t="shared" si="1420"/>
        <v/>
      </c>
      <c r="H9084" s="127" t="str">
        <f>IF(A9084&lt;&gt;"",IF(MID(C9084,1,1)="c",$AS$26,IF(MID(C9084,1,1)="r",$AS$41,IF(MID(C9084,1,1)="p",#REF!,#REF!))),"")</f>
        <v/>
      </c>
      <c r="I9084" s="92" t="str">
        <f t="shared" si="1421"/>
        <v/>
      </c>
      <c r="J9084" s="92" t="str">
        <f t="shared" si="1422"/>
        <v/>
      </c>
      <c r="K9084" s="92" t="str">
        <f t="shared" si="1423"/>
        <v/>
      </c>
      <c r="L9084" s="92" t="str">
        <f t="shared" si="1424"/>
        <v/>
      </c>
      <c r="M9084" s="95" t="str">
        <f>IF(A9084&lt;&gt;"",IF(MID(C9084,1,1)="c",SigmaEpsConcrete(I9084,$AN$30:$AN$33,$AR$30:$AR$33,$AS$26,$AS$27,$AS$28,$AQ$20,$AU$19),""),"")</f>
        <v/>
      </c>
      <c r="N9084" s="95" t="str">
        <f>IF(A9084&lt;&gt;"",IF(MID(C9084,1,1)="r",SigmaEpsReinf(J9084,$AS$42:$AS$43,$AS$41,$AS$39,$AS$40,$AQ$38),""),"")</f>
        <v/>
      </c>
      <c r="Q9084" s="92" t="str">
        <f t="shared" si="1426"/>
        <v/>
      </c>
      <c r="R9084" s="92" t="str">
        <f t="shared" si="1427"/>
        <v/>
      </c>
      <c r="U9084" s="5"/>
      <c r="V9084" s="5"/>
      <c r="W9084" s="94" t="str">
        <f t="shared" si="1425"/>
        <v/>
      </c>
      <c r="X9084" s="94" t="str">
        <f t="shared" si="1428"/>
        <v/>
      </c>
      <c r="Y9084" s="5"/>
      <c r="BK9084" s="8"/>
      <c r="BL9084" s="5"/>
      <c r="BM9084" s="5"/>
      <c r="BN9084" s="5"/>
      <c r="BO9084" s="5"/>
      <c r="BP9084" s="1"/>
      <c r="BQ9084" s="1"/>
      <c r="BR9084" s="1"/>
      <c r="BS9084" s="1"/>
      <c r="BT9084" s="1"/>
      <c r="BU9084" s="4"/>
      <c r="BV9084" s="1"/>
      <c r="BW9084" s="3"/>
      <c r="BX9084" s="4"/>
      <c r="BY9084" s="5"/>
      <c r="BZ9084" s="5"/>
      <c r="CA9084" s="5"/>
      <c r="CB9084" s="5"/>
      <c r="CC9084" s="5"/>
      <c r="CD9084" s="43"/>
    </row>
    <row r="9085" spans="1:82" x14ac:dyDescent="0.25">
      <c r="A9085" s="8"/>
      <c r="B9085" s="5"/>
      <c r="C9085" s="5"/>
      <c r="D9085" s="5"/>
      <c r="E9085" s="5"/>
      <c r="F9085" s="94" t="str">
        <f t="shared" si="1419"/>
        <v/>
      </c>
      <c r="G9085" s="94" t="str">
        <f t="shared" si="1420"/>
        <v/>
      </c>
      <c r="H9085" s="127" t="str">
        <f>IF(A9085&lt;&gt;"",IF(MID(C9085,1,1)="c",$AS$26,IF(MID(C9085,1,1)="r",$AS$41,IF(MID(C9085,1,1)="p",#REF!,#REF!))),"")</f>
        <v/>
      </c>
      <c r="I9085" s="92" t="str">
        <f t="shared" si="1421"/>
        <v/>
      </c>
      <c r="J9085" s="92" t="str">
        <f t="shared" si="1422"/>
        <v/>
      </c>
      <c r="K9085" s="92" t="str">
        <f t="shared" si="1423"/>
        <v/>
      </c>
      <c r="L9085" s="92" t="str">
        <f t="shared" si="1424"/>
        <v/>
      </c>
      <c r="M9085" s="95" t="str">
        <f>IF(A9085&lt;&gt;"",IF(MID(C9085,1,1)="c",SigmaEpsConcrete(I9085,$AN$30:$AN$33,$AR$30:$AR$33,$AS$26,$AS$27,$AS$28,$AQ$20,$AU$19),""),"")</f>
        <v/>
      </c>
      <c r="N9085" s="95" t="str">
        <f>IF(A9085&lt;&gt;"",IF(MID(C9085,1,1)="r",SigmaEpsReinf(J9085,$AS$42:$AS$43,$AS$41,$AS$39,$AS$40,$AQ$38),""),"")</f>
        <v/>
      </c>
      <c r="Q9085" s="92" t="str">
        <f t="shared" si="1426"/>
        <v/>
      </c>
      <c r="R9085" s="92" t="str">
        <f t="shared" si="1427"/>
        <v/>
      </c>
      <c r="U9085" s="5"/>
      <c r="V9085" s="5"/>
      <c r="W9085" s="94" t="str">
        <f t="shared" si="1425"/>
        <v/>
      </c>
      <c r="X9085" s="94" t="str">
        <f t="shared" si="1428"/>
        <v/>
      </c>
      <c r="Y9085" s="5"/>
      <c r="BK9085" s="8"/>
      <c r="BL9085" s="5"/>
      <c r="BM9085" s="5"/>
      <c r="BN9085" s="5"/>
      <c r="BO9085" s="5"/>
      <c r="BP9085" s="1"/>
      <c r="BQ9085" s="1"/>
      <c r="BR9085" s="1"/>
      <c r="BS9085" s="1"/>
      <c r="BT9085" s="1"/>
      <c r="BU9085" s="4"/>
      <c r="BV9085" s="1"/>
      <c r="BW9085" s="3"/>
      <c r="BX9085" s="4"/>
      <c r="BY9085" s="5"/>
      <c r="BZ9085" s="5"/>
      <c r="CA9085" s="5"/>
      <c r="CB9085" s="5"/>
      <c r="CC9085" s="5"/>
      <c r="CD9085" s="43"/>
    </row>
    <row r="9086" spans="1:82" x14ac:dyDescent="0.25">
      <c r="A9086" s="8"/>
      <c r="B9086" s="5"/>
      <c r="C9086" s="5"/>
      <c r="D9086" s="5"/>
      <c r="E9086" s="5"/>
      <c r="F9086" s="94" t="str">
        <f t="shared" si="1419"/>
        <v/>
      </c>
      <c r="G9086" s="94" t="str">
        <f t="shared" si="1420"/>
        <v/>
      </c>
      <c r="H9086" s="127" t="str">
        <f>IF(A9086&lt;&gt;"",IF(MID(C9086,1,1)="c",$AS$26,IF(MID(C9086,1,1)="r",$AS$41,IF(MID(C9086,1,1)="p",#REF!,#REF!))),"")</f>
        <v/>
      </c>
      <c r="I9086" s="92" t="str">
        <f t="shared" si="1421"/>
        <v/>
      </c>
      <c r="J9086" s="92" t="str">
        <f t="shared" si="1422"/>
        <v/>
      </c>
      <c r="K9086" s="92" t="str">
        <f t="shared" si="1423"/>
        <v/>
      </c>
      <c r="L9086" s="92" t="str">
        <f t="shared" si="1424"/>
        <v/>
      </c>
      <c r="M9086" s="95" t="str">
        <f>IF(A9086&lt;&gt;"",IF(MID(C9086,1,1)="c",SigmaEpsConcrete(I9086,$AN$30:$AN$33,$AR$30:$AR$33,$AS$26,$AS$27,$AS$28,$AQ$20,$AU$19),""),"")</f>
        <v/>
      </c>
      <c r="N9086" s="95" t="str">
        <f>IF(A9086&lt;&gt;"",IF(MID(C9086,1,1)="r",SigmaEpsReinf(J9086,$AS$42:$AS$43,$AS$41,$AS$39,$AS$40,$AQ$38),""),"")</f>
        <v/>
      </c>
      <c r="Q9086" s="92" t="str">
        <f t="shared" si="1426"/>
        <v/>
      </c>
      <c r="R9086" s="92" t="str">
        <f t="shared" si="1427"/>
        <v/>
      </c>
      <c r="U9086" s="5"/>
      <c r="V9086" s="5"/>
      <c r="W9086" s="94" t="str">
        <f t="shared" si="1425"/>
        <v/>
      </c>
      <c r="X9086" s="94" t="str">
        <f t="shared" si="1428"/>
        <v/>
      </c>
      <c r="Y9086" s="5"/>
      <c r="BK9086" s="8"/>
      <c r="BL9086" s="5"/>
      <c r="BM9086" s="5"/>
      <c r="BN9086" s="5"/>
      <c r="BO9086" s="5"/>
      <c r="BP9086" s="1"/>
      <c r="BQ9086" s="1"/>
      <c r="BR9086" s="1"/>
      <c r="BS9086" s="1"/>
      <c r="BT9086" s="1"/>
      <c r="BU9086" s="4"/>
      <c r="BV9086" s="1"/>
      <c r="BW9086" s="3"/>
      <c r="BX9086" s="4"/>
      <c r="BY9086" s="5"/>
      <c r="BZ9086" s="5"/>
      <c r="CA9086" s="5"/>
      <c r="CB9086" s="5"/>
      <c r="CC9086" s="5"/>
      <c r="CD9086" s="43"/>
    </row>
    <row r="9087" spans="1:82" x14ac:dyDescent="0.25">
      <c r="A9087" s="8"/>
      <c r="B9087" s="5"/>
      <c r="C9087" s="5"/>
      <c r="D9087" s="5"/>
      <c r="E9087" s="5"/>
      <c r="F9087" s="94" t="str">
        <f t="shared" si="1419"/>
        <v/>
      </c>
      <c r="G9087" s="94" t="str">
        <f t="shared" si="1420"/>
        <v/>
      </c>
      <c r="H9087" s="127" t="str">
        <f>IF(A9087&lt;&gt;"",IF(MID(C9087,1,1)="c",$AS$26,IF(MID(C9087,1,1)="r",$AS$41,IF(MID(C9087,1,1)="p",#REF!,#REF!))),"")</f>
        <v/>
      </c>
      <c r="I9087" s="92" t="str">
        <f t="shared" si="1421"/>
        <v/>
      </c>
      <c r="J9087" s="92" t="str">
        <f t="shared" si="1422"/>
        <v/>
      </c>
      <c r="K9087" s="92" t="str">
        <f t="shared" si="1423"/>
        <v/>
      </c>
      <c r="L9087" s="92" t="str">
        <f t="shared" si="1424"/>
        <v/>
      </c>
      <c r="M9087" s="95" t="str">
        <f>IF(A9087&lt;&gt;"",IF(MID(C9087,1,1)="c",SigmaEpsConcrete(I9087,$AN$30:$AN$33,$AR$30:$AR$33,$AS$26,$AS$27,$AS$28,$AQ$20,$AU$19),""),"")</f>
        <v/>
      </c>
      <c r="N9087" s="95" t="str">
        <f>IF(A9087&lt;&gt;"",IF(MID(C9087,1,1)="r",SigmaEpsReinf(J9087,$AS$42:$AS$43,$AS$41,$AS$39,$AS$40,$AQ$38),""),"")</f>
        <v/>
      </c>
      <c r="Q9087" s="92" t="str">
        <f t="shared" si="1426"/>
        <v/>
      </c>
      <c r="R9087" s="92" t="str">
        <f t="shared" si="1427"/>
        <v/>
      </c>
      <c r="U9087" s="5"/>
      <c r="V9087" s="5"/>
      <c r="W9087" s="94" t="str">
        <f t="shared" si="1425"/>
        <v/>
      </c>
      <c r="X9087" s="94" t="str">
        <f t="shared" si="1428"/>
        <v/>
      </c>
      <c r="Y9087" s="5"/>
      <c r="BK9087" s="8"/>
      <c r="BL9087" s="5"/>
      <c r="BM9087" s="5"/>
      <c r="BN9087" s="5"/>
      <c r="BO9087" s="5"/>
      <c r="BP9087" s="1"/>
      <c r="BQ9087" s="1"/>
      <c r="BR9087" s="1"/>
      <c r="BS9087" s="1"/>
      <c r="BT9087" s="1"/>
      <c r="BU9087" s="4"/>
      <c r="BV9087" s="1"/>
      <c r="BW9087" s="3"/>
      <c r="BX9087" s="4"/>
      <c r="BY9087" s="5"/>
      <c r="BZ9087" s="5"/>
      <c r="CA9087" s="5"/>
      <c r="CB9087" s="5"/>
      <c r="CC9087" s="5"/>
      <c r="CD9087" s="43"/>
    </row>
    <row r="9088" spans="1:82" x14ac:dyDescent="0.25">
      <c r="A9088" s="8"/>
      <c r="B9088" s="5"/>
      <c r="C9088" s="5"/>
      <c r="D9088" s="5"/>
      <c r="E9088" s="5"/>
      <c r="F9088" s="94" t="str">
        <f t="shared" si="1419"/>
        <v/>
      </c>
      <c r="G9088" s="94" t="str">
        <f t="shared" si="1420"/>
        <v/>
      </c>
      <c r="H9088" s="127" t="str">
        <f>IF(A9088&lt;&gt;"",IF(MID(C9088,1,1)="c",$AS$26,IF(MID(C9088,1,1)="r",$AS$41,IF(MID(C9088,1,1)="p",#REF!,#REF!))),"")</f>
        <v/>
      </c>
      <c r="I9088" s="92" t="str">
        <f t="shared" si="1421"/>
        <v/>
      </c>
      <c r="J9088" s="92" t="str">
        <f t="shared" si="1422"/>
        <v/>
      </c>
      <c r="K9088" s="92" t="str">
        <f t="shared" si="1423"/>
        <v/>
      </c>
      <c r="L9088" s="92" t="str">
        <f t="shared" si="1424"/>
        <v/>
      </c>
      <c r="M9088" s="95" t="str">
        <f>IF(A9088&lt;&gt;"",IF(MID(C9088,1,1)="c",SigmaEpsConcrete(I9088,$AN$30:$AN$33,$AR$30:$AR$33,$AS$26,$AS$27,$AS$28,$AQ$20,$AU$19),""),"")</f>
        <v/>
      </c>
      <c r="N9088" s="95" t="str">
        <f>IF(A9088&lt;&gt;"",IF(MID(C9088,1,1)="r",SigmaEpsReinf(J9088,$AS$42:$AS$43,$AS$41,$AS$39,$AS$40,$AQ$38),""),"")</f>
        <v/>
      </c>
      <c r="Q9088" s="92" t="str">
        <f t="shared" si="1426"/>
        <v/>
      </c>
      <c r="R9088" s="92" t="str">
        <f t="shared" si="1427"/>
        <v/>
      </c>
      <c r="U9088" s="5"/>
      <c r="V9088" s="5"/>
      <c r="W9088" s="94" t="str">
        <f t="shared" si="1425"/>
        <v/>
      </c>
      <c r="X9088" s="94" t="str">
        <f t="shared" si="1428"/>
        <v/>
      </c>
      <c r="Y9088" s="5"/>
      <c r="BK9088" s="8"/>
      <c r="BL9088" s="5"/>
      <c r="BM9088" s="5"/>
      <c r="BN9088" s="5"/>
      <c r="BO9088" s="5"/>
      <c r="BP9088" s="1"/>
      <c r="BQ9088" s="1"/>
      <c r="BR9088" s="1"/>
      <c r="BS9088" s="1"/>
      <c r="BT9088" s="1"/>
      <c r="BU9088" s="4"/>
      <c r="BV9088" s="1"/>
      <c r="BW9088" s="3"/>
      <c r="BX9088" s="4"/>
      <c r="BY9088" s="5"/>
      <c r="BZ9088" s="5"/>
      <c r="CA9088" s="5"/>
      <c r="CB9088" s="5"/>
      <c r="CC9088" s="5"/>
      <c r="CD9088" s="43"/>
    </row>
    <row r="9089" spans="1:82" x14ac:dyDescent="0.25">
      <c r="A9089" s="8"/>
      <c r="B9089" s="5"/>
      <c r="C9089" s="5"/>
      <c r="D9089" s="5"/>
      <c r="E9089" s="5"/>
      <c r="F9089" s="94" t="str">
        <f t="shared" si="1419"/>
        <v/>
      </c>
      <c r="G9089" s="94" t="str">
        <f t="shared" si="1420"/>
        <v/>
      </c>
      <c r="H9089" s="127" t="str">
        <f>IF(A9089&lt;&gt;"",IF(MID(C9089,1,1)="c",$AS$26,IF(MID(C9089,1,1)="r",$AS$41,IF(MID(C9089,1,1)="p",#REF!,#REF!))),"")</f>
        <v/>
      </c>
      <c r="I9089" s="92" t="str">
        <f t="shared" si="1421"/>
        <v/>
      </c>
      <c r="J9089" s="92" t="str">
        <f t="shared" si="1422"/>
        <v/>
      </c>
      <c r="K9089" s="92" t="str">
        <f t="shared" si="1423"/>
        <v/>
      </c>
      <c r="L9089" s="92" t="str">
        <f t="shared" si="1424"/>
        <v/>
      </c>
      <c r="M9089" s="95" t="str">
        <f>IF(A9089&lt;&gt;"",IF(MID(C9089,1,1)="c",SigmaEpsConcrete(I9089,$AN$30:$AN$33,$AR$30:$AR$33,$AS$26,$AS$27,$AS$28,$AQ$20,$AU$19),""),"")</f>
        <v/>
      </c>
      <c r="N9089" s="95" t="str">
        <f>IF(A9089&lt;&gt;"",IF(MID(C9089,1,1)="r",SigmaEpsReinf(J9089,$AS$42:$AS$43,$AS$41,$AS$39,$AS$40,$AQ$38),""),"")</f>
        <v/>
      </c>
      <c r="Q9089" s="92" t="str">
        <f t="shared" si="1426"/>
        <v/>
      </c>
      <c r="R9089" s="92" t="str">
        <f t="shared" si="1427"/>
        <v/>
      </c>
      <c r="U9089" s="5"/>
      <c r="V9089" s="5"/>
      <c r="W9089" s="94" t="str">
        <f t="shared" si="1425"/>
        <v/>
      </c>
      <c r="X9089" s="94" t="str">
        <f t="shared" si="1428"/>
        <v/>
      </c>
      <c r="Y9089" s="5"/>
      <c r="BK9089" s="8"/>
      <c r="BL9089" s="5"/>
      <c r="BM9089" s="5"/>
      <c r="BN9089" s="5"/>
      <c r="BO9089" s="5"/>
      <c r="BP9089" s="1"/>
      <c r="BQ9089" s="1"/>
      <c r="BR9089" s="1"/>
      <c r="BS9089" s="1"/>
      <c r="BT9089" s="1"/>
      <c r="BU9089" s="4"/>
      <c r="BV9089" s="1"/>
      <c r="BW9089" s="3"/>
      <c r="BX9089" s="4"/>
      <c r="BY9089" s="5"/>
      <c r="BZ9089" s="5"/>
      <c r="CA9089" s="5"/>
      <c r="CB9089" s="5"/>
      <c r="CC9089" s="5"/>
      <c r="CD9089" s="43"/>
    </row>
    <row r="9090" spans="1:82" x14ac:dyDescent="0.25">
      <c r="A9090" s="8"/>
      <c r="B9090" s="5"/>
      <c r="C9090" s="5"/>
      <c r="D9090" s="5"/>
      <c r="E9090" s="5"/>
      <c r="F9090" s="94" t="str">
        <f t="shared" si="1419"/>
        <v/>
      </c>
      <c r="G9090" s="94" t="str">
        <f t="shared" si="1420"/>
        <v/>
      </c>
      <c r="H9090" s="127" t="str">
        <f>IF(A9090&lt;&gt;"",IF(MID(C9090,1,1)="c",$AS$26,IF(MID(C9090,1,1)="r",$AS$41,IF(MID(C9090,1,1)="p",#REF!,#REF!))),"")</f>
        <v/>
      </c>
      <c r="I9090" s="92" t="str">
        <f t="shared" si="1421"/>
        <v/>
      </c>
      <c r="J9090" s="92" t="str">
        <f t="shared" si="1422"/>
        <v/>
      </c>
      <c r="K9090" s="92" t="str">
        <f t="shared" si="1423"/>
        <v/>
      </c>
      <c r="L9090" s="92" t="str">
        <f t="shared" si="1424"/>
        <v/>
      </c>
      <c r="M9090" s="95" t="str">
        <f>IF(A9090&lt;&gt;"",IF(MID(C9090,1,1)="c",SigmaEpsConcrete(I9090,$AN$30:$AN$33,$AR$30:$AR$33,$AS$26,$AS$27,$AS$28,$AQ$20,$AU$19),""),"")</f>
        <v/>
      </c>
      <c r="N9090" s="95" t="str">
        <f>IF(A9090&lt;&gt;"",IF(MID(C9090,1,1)="r",SigmaEpsReinf(J9090,$AS$42:$AS$43,$AS$41,$AS$39,$AS$40,$AQ$38),""),"")</f>
        <v/>
      </c>
      <c r="Q9090" s="92" t="str">
        <f t="shared" si="1426"/>
        <v/>
      </c>
      <c r="R9090" s="92" t="str">
        <f t="shared" si="1427"/>
        <v/>
      </c>
      <c r="U9090" s="5"/>
      <c r="V9090" s="5"/>
      <c r="W9090" s="94" t="str">
        <f t="shared" si="1425"/>
        <v/>
      </c>
      <c r="X9090" s="94" t="str">
        <f t="shared" si="1428"/>
        <v/>
      </c>
      <c r="Y9090" s="5"/>
      <c r="BK9090" s="8"/>
      <c r="BL9090" s="5"/>
      <c r="BM9090" s="5"/>
      <c r="BN9090" s="5"/>
      <c r="BO9090" s="5"/>
      <c r="BP9090" s="1"/>
      <c r="BQ9090" s="1"/>
      <c r="BR9090" s="1"/>
      <c r="BS9090" s="1"/>
      <c r="BT9090" s="1"/>
      <c r="BU9090" s="4"/>
      <c r="BV9090" s="1"/>
      <c r="BW9090" s="3"/>
      <c r="BX9090" s="4"/>
      <c r="BY9090" s="5"/>
      <c r="BZ9090" s="5"/>
      <c r="CA9090" s="5"/>
      <c r="CB9090" s="5"/>
      <c r="CC9090" s="5"/>
      <c r="CD9090" s="43"/>
    </row>
    <row r="9091" spans="1:82" x14ac:dyDescent="0.25">
      <c r="A9091" s="8"/>
      <c r="B9091" s="5"/>
      <c r="C9091" s="5"/>
      <c r="D9091" s="5"/>
      <c r="E9091" s="5"/>
      <c r="F9091" s="94" t="str">
        <f t="shared" si="1419"/>
        <v/>
      </c>
      <c r="G9091" s="94" t="str">
        <f t="shared" si="1420"/>
        <v/>
      </c>
      <c r="H9091" s="127" t="str">
        <f>IF(A9091&lt;&gt;"",IF(MID(C9091,1,1)="c",$AS$26,IF(MID(C9091,1,1)="r",$AS$41,IF(MID(C9091,1,1)="p",#REF!,#REF!))),"")</f>
        <v/>
      </c>
      <c r="I9091" s="92" t="str">
        <f t="shared" si="1421"/>
        <v/>
      </c>
      <c r="J9091" s="92" t="str">
        <f t="shared" si="1422"/>
        <v/>
      </c>
      <c r="K9091" s="92" t="str">
        <f t="shared" si="1423"/>
        <v/>
      </c>
      <c r="L9091" s="92" t="str">
        <f t="shared" si="1424"/>
        <v/>
      </c>
      <c r="M9091" s="95" t="str">
        <f>IF(A9091&lt;&gt;"",IF(MID(C9091,1,1)="c",SigmaEpsConcrete(I9091,$AN$30:$AN$33,$AR$30:$AR$33,$AS$26,$AS$27,$AS$28,$AQ$20,$AU$19),""),"")</f>
        <v/>
      </c>
      <c r="N9091" s="95" t="str">
        <f>IF(A9091&lt;&gt;"",IF(MID(C9091,1,1)="r",SigmaEpsReinf(J9091,$AS$42:$AS$43,$AS$41,$AS$39,$AS$40,$AQ$38),""),"")</f>
        <v/>
      </c>
      <c r="Q9091" s="92" t="str">
        <f t="shared" si="1426"/>
        <v/>
      </c>
      <c r="R9091" s="92" t="str">
        <f t="shared" si="1427"/>
        <v/>
      </c>
      <c r="U9091" s="5"/>
      <c r="V9091" s="5"/>
      <c r="W9091" s="94" t="str">
        <f t="shared" si="1425"/>
        <v/>
      </c>
      <c r="X9091" s="94" t="str">
        <f t="shared" si="1428"/>
        <v/>
      </c>
      <c r="Y9091" s="5"/>
      <c r="BK9091" s="8"/>
      <c r="BL9091" s="5"/>
      <c r="BM9091" s="5"/>
      <c r="BN9091" s="5"/>
      <c r="BO9091" s="5"/>
      <c r="BP9091" s="1"/>
      <c r="BQ9091" s="1"/>
      <c r="BR9091" s="1"/>
      <c r="BS9091" s="1"/>
      <c r="BT9091" s="1"/>
      <c r="BU9091" s="4"/>
      <c r="BV9091" s="1"/>
      <c r="BW9091" s="3"/>
      <c r="BX9091" s="4"/>
      <c r="BY9091" s="5"/>
      <c r="BZ9091" s="5"/>
      <c r="CA9091" s="5"/>
      <c r="CB9091" s="5"/>
      <c r="CC9091" s="5"/>
      <c r="CD9091" s="43"/>
    </row>
    <row r="9092" spans="1:82" x14ac:dyDescent="0.25">
      <c r="A9092" s="8"/>
      <c r="B9092" s="5"/>
      <c r="C9092" s="5"/>
      <c r="D9092" s="5"/>
      <c r="E9092" s="5"/>
      <c r="F9092" s="94" t="str">
        <f t="shared" si="1419"/>
        <v/>
      </c>
      <c r="G9092" s="94" t="str">
        <f t="shared" si="1420"/>
        <v/>
      </c>
      <c r="H9092" s="127" t="str">
        <f>IF(A9092&lt;&gt;"",IF(MID(C9092,1,1)="c",$AS$26,IF(MID(C9092,1,1)="r",$AS$41,IF(MID(C9092,1,1)="p",#REF!,#REF!))),"")</f>
        <v/>
      </c>
      <c r="I9092" s="92" t="str">
        <f t="shared" si="1421"/>
        <v/>
      </c>
      <c r="J9092" s="92" t="str">
        <f t="shared" si="1422"/>
        <v/>
      </c>
      <c r="K9092" s="92" t="str">
        <f t="shared" si="1423"/>
        <v/>
      </c>
      <c r="L9092" s="92" t="str">
        <f t="shared" si="1424"/>
        <v/>
      </c>
      <c r="M9092" s="95" t="str">
        <f>IF(A9092&lt;&gt;"",IF(MID(C9092,1,1)="c",SigmaEpsConcrete(I9092,$AN$30:$AN$33,$AR$30:$AR$33,$AS$26,$AS$27,$AS$28,$AQ$20,$AU$19),""),"")</f>
        <v/>
      </c>
      <c r="N9092" s="95" t="str">
        <f>IF(A9092&lt;&gt;"",IF(MID(C9092,1,1)="r",SigmaEpsReinf(J9092,$AS$42:$AS$43,$AS$41,$AS$39,$AS$40,$AQ$38),""),"")</f>
        <v/>
      </c>
      <c r="Q9092" s="92" t="str">
        <f t="shared" si="1426"/>
        <v/>
      </c>
      <c r="R9092" s="92" t="str">
        <f t="shared" si="1427"/>
        <v/>
      </c>
      <c r="U9092" s="5"/>
      <c r="V9092" s="5"/>
      <c r="W9092" s="94" t="str">
        <f t="shared" si="1425"/>
        <v/>
      </c>
      <c r="X9092" s="94" t="str">
        <f t="shared" si="1428"/>
        <v/>
      </c>
      <c r="Y9092" s="5"/>
      <c r="BK9092" s="8"/>
      <c r="BL9092" s="5"/>
      <c r="BM9092" s="5"/>
      <c r="BN9092" s="5"/>
      <c r="BO9092" s="5"/>
      <c r="BP9092" s="1"/>
      <c r="BQ9092" s="1"/>
      <c r="BR9092" s="1"/>
      <c r="BS9092" s="1"/>
      <c r="BT9092" s="1"/>
      <c r="BU9092" s="4"/>
      <c r="BV9092" s="1"/>
      <c r="BW9092" s="3"/>
      <c r="BX9092" s="4"/>
      <c r="BY9092" s="5"/>
      <c r="BZ9092" s="5"/>
      <c r="CA9092" s="5"/>
      <c r="CB9092" s="5"/>
      <c r="CC9092" s="5"/>
      <c r="CD9092" s="43"/>
    </row>
    <row r="9093" spans="1:82" x14ac:dyDescent="0.25">
      <c r="A9093" s="8"/>
      <c r="B9093" s="5"/>
      <c r="C9093" s="5"/>
      <c r="D9093" s="5"/>
      <c r="E9093" s="5"/>
      <c r="F9093" s="94" t="str">
        <f t="shared" si="1419"/>
        <v/>
      </c>
      <c r="G9093" s="94" t="str">
        <f t="shared" si="1420"/>
        <v/>
      </c>
      <c r="H9093" s="127" t="str">
        <f>IF(A9093&lt;&gt;"",IF(MID(C9093,1,1)="c",$AS$26,IF(MID(C9093,1,1)="r",$AS$41,IF(MID(C9093,1,1)="p",#REF!,#REF!))),"")</f>
        <v/>
      </c>
      <c r="I9093" s="92" t="str">
        <f t="shared" si="1421"/>
        <v/>
      </c>
      <c r="J9093" s="92" t="str">
        <f t="shared" si="1422"/>
        <v/>
      </c>
      <c r="K9093" s="92" t="str">
        <f t="shared" si="1423"/>
        <v/>
      </c>
      <c r="L9093" s="92" t="str">
        <f t="shared" si="1424"/>
        <v/>
      </c>
      <c r="M9093" s="95" t="str">
        <f>IF(A9093&lt;&gt;"",IF(MID(C9093,1,1)="c",SigmaEpsConcrete(I9093,$AN$30:$AN$33,$AR$30:$AR$33,$AS$26,$AS$27,$AS$28,$AQ$20,$AU$19),""),"")</f>
        <v/>
      </c>
      <c r="N9093" s="95" t="str">
        <f>IF(A9093&lt;&gt;"",IF(MID(C9093,1,1)="r",SigmaEpsReinf(J9093,$AS$42:$AS$43,$AS$41,$AS$39,$AS$40,$AQ$38),""),"")</f>
        <v/>
      </c>
      <c r="Q9093" s="92" t="str">
        <f t="shared" si="1426"/>
        <v/>
      </c>
      <c r="R9093" s="92" t="str">
        <f t="shared" si="1427"/>
        <v/>
      </c>
      <c r="U9093" s="5"/>
      <c r="V9093" s="5"/>
      <c r="W9093" s="94" t="str">
        <f t="shared" si="1425"/>
        <v/>
      </c>
      <c r="X9093" s="94" t="str">
        <f t="shared" si="1428"/>
        <v/>
      </c>
      <c r="Y9093" s="5"/>
      <c r="BK9093" s="8"/>
      <c r="BL9093" s="5"/>
      <c r="BM9093" s="5"/>
      <c r="BN9093" s="5"/>
      <c r="BO9093" s="5"/>
      <c r="BP9093" s="1"/>
      <c r="BQ9093" s="1"/>
      <c r="BR9093" s="1"/>
      <c r="BS9093" s="1"/>
      <c r="BT9093" s="1"/>
      <c r="BU9093" s="4"/>
      <c r="BV9093" s="1"/>
      <c r="BW9093" s="3"/>
      <c r="BX9093" s="4"/>
      <c r="BY9093" s="5"/>
      <c r="BZ9093" s="5"/>
      <c r="CA9093" s="5"/>
      <c r="CB9093" s="5"/>
      <c r="CC9093" s="5"/>
      <c r="CD9093" s="43"/>
    </row>
    <row r="9094" spans="1:82" x14ac:dyDescent="0.25">
      <c r="A9094" s="8"/>
      <c r="B9094" s="5"/>
      <c r="C9094" s="5"/>
      <c r="D9094" s="5"/>
      <c r="E9094" s="5"/>
      <c r="F9094" s="94" t="str">
        <f t="shared" si="1419"/>
        <v/>
      </c>
      <c r="G9094" s="94" t="str">
        <f t="shared" si="1420"/>
        <v/>
      </c>
      <c r="H9094" s="127" t="str">
        <f>IF(A9094&lt;&gt;"",IF(MID(C9094,1,1)="c",$AS$26,IF(MID(C9094,1,1)="r",$AS$41,IF(MID(C9094,1,1)="p",#REF!,#REF!))),"")</f>
        <v/>
      </c>
      <c r="I9094" s="92" t="str">
        <f t="shared" si="1421"/>
        <v/>
      </c>
      <c r="J9094" s="92" t="str">
        <f t="shared" si="1422"/>
        <v/>
      </c>
      <c r="K9094" s="92" t="str">
        <f t="shared" si="1423"/>
        <v/>
      </c>
      <c r="L9094" s="92" t="str">
        <f t="shared" si="1424"/>
        <v/>
      </c>
      <c r="M9094" s="95" t="str">
        <f>IF(A9094&lt;&gt;"",IF(MID(C9094,1,1)="c",SigmaEpsConcrete(I9094,$AN$30:$AN$33,$AR$30:$AR$33,$AS$26,$AS$27,$AS$28,$AQ$20,$AU$19),""),"")</f>
        <v/>
      </c>
      <c r="N9094" s="95" t="str">
        <f>IF(A9094&lt;&gt;"",IF(MID(C9094,1,1)="r",SigmaEpsReinf(J9094,$AS$42:$AS$43,$AS$41,$AS$39,$AS$40,$AQ$38),""),"")</f>
        <v/>
      </c>
      <c r="Q9094" s="92" t="str">
        <f t="shared" si="1426"/>
        <v/>
      </c>
      <c r="R9094" s="92" t="str">
        <f t="shared" si="1427"/>
        <v/>
      </c>
      <c r="U9094" s="5"/>
      <c r="V9094" s="5"/>
      <c r="W9094" s="94" t="str">
        <f t="shared" si="1425"/>
        <v/>
      </c>
      <c r="X9094" s="94" t="str">
        <f t="shared" si="1428"/>
        <v/>
      </c>
      <c r="Y9094" s="5"/>
      <c r="BK9094" s="8"/>
      <c r="BL9094" s="5"/>
      <c r="BM9094" s="5"/>
      <c r="BN9094" s="5"/>
      <c r="BO9094" s="5"/>
      <c r="BP9094" s="1"/>
      <c r="BQ9094" s="1"/>
      <c r="BR9094" s="1"/>
      <c r="BS9094" s="1"/>
      <c r="BT9094" s="1"/>
      <c r="BU9094" s="4"/>
      <c r="BV9094" s="1"/>
      <c r="BW9094" s="3"/>
      <c r="BX9094" s="4"/>
      <c r="BY9094" s="5"/>
      <c r="BZ9094" s="5"/>
      <c r="CA9094" s="5"/>
      <c r="CB9094" s="5"/>
      <c r="CC9094" s="5"/>
      <c r="CD9094" s="43"/>
    </row>
    <row r="9095" spans="1:82" x14ac:dyDescent="0.25">
      <c r="A9095" s="8"/>
      <c r="B9095" s="5"/>
      <c r="C9095" s="5"/>
      <c r="D9095" s="5"/>
      <c r="E9095" s="5"/>
      <c r="F9095" s="94" t="str">
        <f t="shared" si="1419"/>
        <v/>
      </c>
      <c r="G9095" s="94" t="str">
        <f t="shared" si="1420"/>
        <v/>
      </c>
      <c r="H9095" s="127" t="str">
        <f>IF(A9095&lt;&gt;"",IF(MID(C9095,1,1)="c",$AS$26,IF(MID(C9095,1,1)="r",$AS$41,IF(MID(C9095,1,1)="p",#REF!,#REF!))),"")</f>
        <v/>
      </c>
      <c r="I9095" s="92" t="str">
        <f t="shared" si="1421"/>
        <v/>
      </c>
      <c r="J9095" s="92" t="str">
        <f t="shared" si="1422"/>
        <v/>
      </c>
      <c r="K9095" s="92" t="str">
        <f t="shared" si="1423"/>
        <v/>
      </c>
      <c r="L9095" s="92" t="str">
        <f t="shared" si="1424"/>
        <v/>
      </c>
      <c r="M9095" s="95" t="str">
        <f>IF(A9095&lt;&gt;"",IF(MID(C9095,1,1)="c",SigmaEpsConcrete(I9095,$AN$30:$AN$33,$AR$30:$AR$33,$AS$26,$AS$27,$AS$28,$AQ$20,$AU$19),""),"")</f>
        <v/>
      </c>
      <c r="N9095" s="95" t="str">
        <f>IF(A9095&lt;&gt;"",IF(MID(C9095,1,1)="r",SigmaEpsReinf(J9095,$AS$42:$AS$43,$AS$41,$AS$39,$AS$40,$AQ$38),""),"")</f>
        <v/>
      </c>
      <c r="Q9095" s="92" t="str">
        <f t="shared" si="1426"/>
        <v/>
      </c>
      <c r="R9095" s="92" t="str">
        <f t="shared" si="1427"/>
        <v/>
      </c>
      <c r="U9095" s="5"/>
      <c r="V9095" s="5"/>
      <c r="W9095" s="94" t="str">
        <f t="shared" si="1425"/>
        <v/>
      </c>
      <c r="X9095" s="94" t="str">
        <f t="shared" si="1428"/>
        <v/>
      </c>
      <c r="Y9095" s="5"/>
      <c r="BK9095" s="8"/>
      <c r="BL9095" s="5"/>
      <c r="BM9095" s="5"/>
      <c r="BN9095" s="5"/>
      <c r="BO9095" s="5"/>
      <c r="BP9095" s="1"/>
      <c r="BQ9095" s="1"/>
      <c r="BR9095" s="1"/>
      <c r="BS9095" s="1"/>
      <c r="BT9095" s="1"/>
      <c r="BU9095" s="4"/>
      <c r="BV9095" s="1"/>
      <c r="BW9095" s="3"/>
      <c r="BX9095" s="4"/>
      <c r="BY9095" s="5"/>
      <c r="BZ9095" s="5"/>
      <c r="CA9095" s="5"/>
      <c r="CB9095" s="5"/>
      <c r="CC9095" s="5"/>
      <c r="CD9095" s="43"/>
    </row>
    <row r="9096" spans="1:82" x14ac:dyDescent="0.25">
      <c r="A9096" s="8"/>
      <c r="B9096" s="5"/>
      <c r="C9096" s="5"/>
      <c r="D9096" s="5"/>
      <c r="E9096" s="5"/>
      <c r="F9096" s="94" t="str">
        <f t="shared" si="1419"/>
        <v/>
      </c>
      <c r="G9096" s="94" t="str">
        <f t="shared" si="1420"/>
        <v/>
      </c>
      <c r="H9096" s="127" t="str">
        <f>IF(A9096&lt;&gt;"",IF(MID(C9096,1,1)="c",$AS$26,IF(MID(C9096,1,1)="r",$AS$41,IF(MID(C9096,1,1)="p",#REF!,#REF!))),"")</f>
        <v/>
      </c>
      <c r="I9096" s="92" t="str">
        <f t="shared" si="1421"/>
        <v/>
      </c>
      <c r="J9096" s="92" t="str">
        <f t="shared" si="1422"/>
        <v/>
      </c>
      <c r="K9096" s="92" t="str">
        <f t="shared" si="1423"/>
        <v/>
      </c>
      <c r="L9096" s="92" t="str">
        <f t="shared" si="1424"/>
        <v/>
      </c>
      <c r="M9096" s="95" t="str">
        <f>IF(A9096&lt;&gt;"",IF(MID(C9096,1,1)="c",SigmaEpsConcrete(I9096,$AN$30:$AN$33,$AR$30:$AR$33,$AS$26,$AS$27,$AS$28,$AQ$20,$AU$19),""),"")</f>
        <v/>
      </c>
      <c r="N9096" s="95" t="str">
        <f>IF(A9096&lt;&gt;"",IF(MID(C9096,1,1)="r",SigmaEpsReinf(J9096,$AS$42:$AS$43,$AS$41,$AS$39,$AS$40,$AQ$38),""),"")</f>
        <v/>
      </c>
      <c r="Q9096" s="92" t="str">
        <f t="shared" si="1426"/>
        <v/>
      </c>
      <c r="R9096" s="92" t="str">
        <f t="shared" si="1427"/>
        <v/>
      </c>
      <c r="U9096" s="5"/>
      <c r="V9096" s="5"/>
      <c r="W9096" s="94" t="str">
        <f t="shared" si="1425"/>
        <v/>
      </c>
      <c r="X9096" s="94" t="str">
        <f t="shared" si="1428"/>
        <v/>
      </c>
      <c r="Y9096" s="5"/>
      <c r="BK9096" s="8"/>
      <c r="BL9096" s="5"/>
      <c r="BM9096" s="5"/>
      <c r="BN9096" s="5"/>
      <c r="BO9096" s="5"/>
      <c r="BP9096" s="1"/>
      <c r="BQ9096" s="1"/>
      <c r="BR9096" s="1"/>
      <c r="BS9096" s="1"/>
      <c r="BT9096" s="1"/>
      <c r="BU9096" s="4"/>
      <c r="BV9096" s="1"/>
      <c r="BW9096" s="3"/>
      <c r="BX9096" s="4"/>
      <c r="BY9096" s="5"/>
      <c r="BZ9096" s="5"/>
      <c r="CA9096" s="5"/>
      <c r="CB9096" s="5"/>
      <c r="CC9096" s="5"/>
      <c r="CD9096" s="43"/>
    </row>
    <row r="9097" spans="1:82" x14ac:dyDescent="0.25">
      <c r="A9097" s="8"/>
      <c r="B9097" s="5"/>
      <c r="C9097" s="5"/>
      <c r="D9097" s="5"/>
      <c r="E9097" s="5"/>
      <c r="F9097" s="94" t="str">
        <f t="shared" si="1419"/>
        <v/>
      </c>
      <c r="G9097" s="94" t="str">
        <f t="shared" si="1420"/>
        <v/>
      </c>
      <c r="H9097" s="127" t="str">
        <f>IF(A9097&lt;&gt;"",IF(MID(C9097,1,1)="c",$AS$26,IF(MID(C9097,1,1)="r",$AS$41,IF(MID(C9097,1,1)="p",#REF!,#REF!))),"")</f>
        <v/>
      </c>
      <c r="I9097" s="92" t="str">
        <f t="shared" si="1421"/>
        <v/>
      </c>
      <c r="J9097" s="92" t="str">
        <f t="shared" si="1422"/>
        <v/>
      </c>
      <c r="K9097" s="92" t="str">
        <f t="shared" si="1423"/>
        <v/>
      </c>
      <c r="L9097" s="92" t="str">
        <f t="shared" si="1424"/>
        <v/>
      </c>
      <c r="M9097" s="95" t="str">
        <f>IF(A9097&lt;&gt;"",IF(MID(C9097,1,1)="c",SigmaEpsConcrete(I9097,$AN$30:$AN$33,$AR$30:$AR$33,$AS$26,$AS$27,$AS$28,$AQ$20,$AU$19),""),"")</f>
        <v/>
      </c>
      <c r="N9097" s="95" t="str">
        <f>IF(A9097&lt;&gt;"",IF(MID(C9097,1,1)="r",SigmaEpsReinf(J9097,$AS$42:$AS$43,$AS$41,$AS$39,$AS$40,$AQ$38),""),"")</f>
        <v/>
      </c>
      <c r="Q9097" s="92" t="str">
        <f t="shared" si="1426"/>
        <v/>
      </c>
      <c r="R9097" s="92" t="str">
        <f t="shared" si="1427"/>
        <v/>
      </c>
      <c r="U9097" s="5"/>
      <c r="V9097" s="5"/>
      <c r="W9097" s="94" t="str">
        <f t="shared" si="1425"/>
        <v/>
      </c>
      <c r="X9097" s="94" t="str">
        <f t="shared" si="1428"/>
        <v/>
      </c>
      <c r="Y9097" s="5"/>
      <c r="BK9097" s="8"/>
      <c r="BL9097" s="5"/>
      <c r="BM9097" s="5"/>
      <c r="BN9097" s="5"/>
      <c r="BO9097" s="5"/>
      <c r="BP9097" s="1"/>
      <c r="BQ9097" s="1"/>
      <c r="BR9097" s="1"/>
      <c r="BS9097" s="1"/>
      <c r="BT9097" s="1"/>
      <c r="BU9097" s="4"/>
      <c r="BV9097" s="1"/>
      <c r="BW9097" s="3"/>
      <c r="BX9097" s="4"/>
      <c r="BY9097" s="5"/>
      <c r="BZ9097" s="5"/>
      <c r="CA9097" s="5"/>
      <c r="CB9097" s="5"/>
      <c r="CC9097" s="5"/>
      <c r="CD9097" s="43"/>
    </row>
    <row r="9098" spans="1:82" x14ac:dyDescent="0.25">
      <c r="A9098" s="8"/>
      <c r="B9098" s="5"/>
      <c r="C9098" s="5"/>
      <c r="D9098" s="5"/>
      <c r="E9098" s="5"/>
      <c r="F9098" s="94" t="str">
        <f t="shared" ref="F9098:F9161" si="1429">IF(A9098&lt;&gt;"",(D9098-$AU$86)/10,"")</f>
        <v/>
      </c>
      <c r="G9098" s="94" t="str">
        <f t="shared" ref="G9098:G9161" si="1430">IF(A9098&lt;&gt;"",(E9098-$AU$87)/10,"")</f>
        <v/>
      </c>
      <c r="H9098" s="127" t="str">
        <f>IF(A9098&lt;&gt;"",IF(MID(C9098,1,1)="c",$AS$26,IF(MID(C9098,1,1)="r",$AS$41,IF(MID(C9098,1,1)="p",#REF!,#REF!))),"")</f>
        <v/>
      </c>
      <c r="I9098" s="92" t="str">
        <f t="shared" ref="I9098:I9161" si="1431">IF($A9098&lt;&gt;"",IF(MID($C9098,1,1)="c",$Y$3+$Y$4*$F9098+$Y$5*$G9098+$BR$43,""),"")</f>
        <v/>
      </c>
      <c r="J9098" s="92" t="str">
        <f t="shared" ref="J9098:J9161" si="1432">IF($A9098&lt;&gt;"",IF(MID($C9098,1,1)="r",$Y$3+$Y$4*$F9098+$Y$5*$G9098+$BR$43,""),"")</f>
        <v/>
      </c>
      <c r="K9098" s="92" t="str">
        <f t="shared" ref="K9098:K9161" si="1433">IF($A9098&lt;&gt;"",IF(MID($C9098,1,1)="u",$Y$3+$Y$4*$F9098+$Y$5*$G9098+$BR$43,""),"")</f>
        <v/>
      </c>
      <c r="L9098" s="92" t="str">
        <f t="shared" ref="L9098:L9161" si="1434">IF($A9098&lt;&gt;"",IF(MID($C9098,1,1)="p",$Y$3+$Y$4*$F9098+$Y$5*$G9098+$BR$43,""),"")</f>
        <v/>
      </c>
      <c r="M9098" s="95" t="str">
        <f>IF(A9098&lt;&gt;"",IF(MID(C9098,1,1)="c",SigmaEpsConcrete(I9098,$AN$30:$AN$33,$AR$30:$AR$33,$AS$26,$AS$27,$AS$28,$AQ$20,$AU$19),""),"")</f>
        <v/>
      </c>
      <c r="N9098" s="95" t="str">
        <f>IF(A9098&lt;&gt;"",IF(MID(C9098,1,1)="r",SigmaEpsReinf(J9098,$AS$42:$AS$43,$AS$41,$AS$39,$AS$40,$AQ$38),""),"")</f>
        <v/>
      </c>
      <c r="Q9098" s="92" t="str">
        <f t="shared" si="1426"/>
        <v/>
      </c>
      <c r="R9098" s="92" t="str">
        <f t="shared" si="1427"/>
        <v/>
      </c>
      <c r="U9098" s="5"/>
      <c r="V9098" s="5"/>
      <c r="W9098" s="94" t="str">
        <f t="shared" ref="W9098:W9161" si="1435">IF(A9098&lt;&gt;"",F9098-$AU$105,"")</f>
        <v/>
      </c>
      <c r="X9098" s="94" t="str">
        <f t="shared" si="1428"/>
        <v/>
      </c>
      <c r="Y9098" s="5"/>
      <c r="BK9098" s="8"/>
      <c r="BL9098" s="5"/>
      <c r="BM9098" s="5"/>
      <c r="BN9098" s="5"/>
      <c r="BO9098" s="5"/>
      <c r="BP9098" s="1"/>
      <c r="BQ9098" s="1"/>
      <c r="BR9098" s="1"/>
      <c r="BS9098" s="1"/>
      <c r="BT9098" s="1"/>
      <c r="BU9098" s="4"/>
      <c r="BV9098" s="1"/>
      <c r="BW9098" s="3"/>
      <c r="BX9098" s="4"/>
      <c r="BY9098" s="5"/>
      <c r="BZ9098" s="5"/>
      <c r="CA9098" s="5"/>
      <c r="CB9098" s="5"/>
      <c r="CC9098" s="5"/>
      <c r="CD9098" s="43"/>
    </row>
    <row r="9099" spans="1:82" x14ac:dyDescent="0.25">
      <c r="A9099" s="8"/>
      <c r="B9099" s="5"/>
      <c r="C9099" s="5"/>
      <c r="D9099" s="5"/>
      <c r="E9099" s="5"/>
      <c r="F9099" s="94" t="str">
        <f t="shared" si="1429"/>
        <v/>
      </c>
      <c r="G9099" s="94" t="str">
        <f t="shared" si="1430"/>
        <v/>
      </c>
      <c r="H9099" s="127" t="str">
        <f>IF(A9099&lt;&gt;"",IF(MID(C9099,1,1)="c",$AS$26,IF(MID(C9099,1,1)="r",$AS$41,IF(MID(C9099,1,1)="p",#REF!,#REF!))),"")</f>
        <v/>
      </c>
      <c r="I9099" s="92" t="str">
        <f t="shared" si="1431"/>
        <v/>
      </c>
      <c r="J9099" s="92" t="str">
        <f t="shared" si="1432"/>
        <v/>
      </c>
      <c r="K9099" s="92" t="str">
        <f t="shared" si="1433"/>
        <v/>
      </c>
      <c r="L9099" s="92" t="str">
        <f t="shared" si="1434"/>
        <v/>
      </c>
      <c r="M9099" s="95" t="str">
        <f>IF(A9099&lt;&gt;"",IF(MID(C9099,1,1)="c",SigmaEpsConcrete(I9099,$AN$30:$AN$33,$AR$30:$AR$33,$AS$26,$AS$27,$AS$28,$AQ$20,$AU$19),""),"")</f>
        <v/>
      </c>
      <c r="N9099" s="95" t="str">
        <f>IF(A9099&lt;&gt;"",IF(MID(C9099,1,1)="r",SigmaEpsReinf(J9099,$AS$42:$AS$43,$AS$41,$AS$39,$AS$40,$AQ$38),""),"")</f>
        <v/>
      </c>
      <c r="Q9099" s="92" t="str">
        <f t="shared" ref="Q9099:Q9162" si="1436">IF(A9099&lt;&gt;"",IF(MID(C9099,1,1)="c",IF(ISERROR(M9099/I9099),"",M9099/I9099),""),"")</f>
        <v/>
      </c>
      <c r="R9099" s="92" t="str">
        <f t="shared" ref="R9099:R9162" si="1437">IF(A9099&lt;&gt;"",IF(MID(C9099,1,1)="r",IF(ISERROR(N9099/J9099),"",N9099/J9099),""),"")</f>
        <v/>
      </c>
      <c r="U9099" s="5"/>
      <c r="V9099" s="5"/>
      <c r="W9099" s="94" t="str">
        <f t="shared" si="1435"/>
        <v/>
      </c>
      <c r="X9099" s="94" t="str">
        <f t="shared" ref="X9099:X9162" si="1438">IF(B9099&lt;&gt;"",G9099-$AU$106,"")</f>
        <v/>
      </c>
      <c r="Y9099" s="5"/>
      <c r="BK9099" s="8"/>
      <c r="BL9099" s="5"/>
      <c r="BM9099" s="5"/>
      <c r="BN9099" s="5"/>
      <c r="BO9099" s="5"/>
      <c r="BP9099" s="1"/>
      <c r="BQ9099" s="1"/>
      <c r="BR9099" s="1"/>
      <c r="BS9099" s="1"/>
      <c r="BT9099" s="1"/>
      <c r="BU9099" s="4"/>
      <c r="BV9099" s="1"/>
      <c r="BW9099" s="3"/>
      <c r="BX9099" s="4"/>
      <c r="BY9099" s="5"/>
      <c r="BZ9099" s="5"/>
      <c r="CA9099" s="5"/>
      <c r="CB9099" s="5"/>
      <c r="CC9099" s="5"/>
      <c r="CD9099" s="43"/>
    </row>
    <row r="9100" spans="1:82" x14ac:dyDescent="0.25">
      <c r="A9100" s="8"/>
      <c r="B9100" s="5"/>
      <c r="C9100" s="5"/>
      <c r="D9100" s="5"/>
      <c r="E9100" s="5"/>
      <c r="F9100" s="94" t="str">
        <f t="shared" si="1429"/>
        <v/>
      </c>
      <c r="G9100" s="94" t="str">
        <f t="shared" si="1430"/>
        <v/>
      </c>
      <c r="H9100" s="127" t="str">
        <f>IF(A9100&lt;&gt;"",IF(MID(C9100,1,1)="c",$AS$26,IF(MID(C9100,1,1)="r",$AS$41,IF(MID(C9100,1,1)="p",#REF!,#REF!))),"")</f>
        <v/>
      </c>
      <c r="I9100" s="92" t="str">
        <f t="shared" si="1431"/>
        <v/>
      </c>
      <c r="J9100" s="92" t="str">
        <f t="shared" si="1432"/>
        <v/>
      </c>
      <c r="K9100" s="92" t="str">
        <f t="shared" si="1433"/>
        <v/>
      </c>
      <c r="L9100" s="92" t="str">
        <f t="shared" si="1434"/>
        <v/>
      </c>
      <c r="M9100" s="95" t="str">
        <f>IF(A9100&lt;&gt;"",IF(MID(C9100,1,1)="c",SigmaEpsConcrete(I9100,$AN$30:$AN$33,$AR$30:$AR$33,$AS$26,$AS$27,$AS$28,$AQ$20,$AU$19),""),"")</f>
        <v/>
      </c>
      <c r="N9100" s="95" t="str">
        <f>IF(A9100&lt;&gt;"",IF(MID(C9100,1,1)="r",SigmaEpsReinf(J9100,$AS$42:$AS$43,$AS$41,$AS$39,$AS$40,$AQ$38),""),"")</f>
        <v/>
      </c>
      <c r="Q9100" s="92" t="str">
        <f t="shared" si="1436"/>
        <v/>
      </c>
      <c r="R9100" s="92" t="str">
        <f t="shared" si="1437"/>
        <v/>
      </c>
      <c r="U9100" s="5"/>
      <c r="V9100" s="5"/>
      <c r="W9100" s="94" t="str">
        <f t="shared" si="1435"/>
        <v/>
      </c>
      <c r="X9100" s="94" t="str">
        <f t="shared" si="1438"/>
        <v/>
      </c>
      <c r="Y9100" s="5"/>
      <c r="BK9100" s="8"/>
      <c r="BL9100" s="5"/>
      <c r="BM9100" s="5"/>
      <c r="BN9100" s="5"/>
      <c r="BO9100" s="5"/>
      <c r="BP9100" s="1"/>
      <c r="BQ9100" s="1"/>
      <c r="BR9100" s="1"/>
      <c r="BS9100" s="1"/>
      <c r="BT9100" s="1"/>
      <c r="BU9100" s="4"/>
      <c r="BV9100" s="1"/>
      <c r="BW9100" s="3"/>
      <c r="BX9100" s="4"/>
      <c r="BY9100" s="5"/>
      <c r="BZ9100" s="5"/>
      <c r="CA9100" s="5"/>
      <c r="CB9100" s="5"/>
      <c r="CC9100" s="5"/>
      <c r="CD9100" s="43"/>
    </row>
    <row r="9101" spans="1:82" x14ac:dyDescent="0.25">
      <c r="A9101" s="8"/>
      <c r="B9101" s="5"/>
      <c r="C9101" s="5"/>
      <c r="D9101" s="5"/>
      <c r="E9101" s="5"/>
      <c r="F9101" s="94" t="str">
        <f t="shared" si="1429"/>
        <v/>
      </c>
      <c r="G9101" s="94" t="str">
        <f t="shared" si="1430"/>
        <v/>
      </c>
      <c r="H9101" s="127" t="str">
        <f>IF(A9101&lt;&gt;"",IF(MID(C9101,1,1)="c",$AS$26,IF(MID(C9101,1,1)="r",$AS$41,IF(MID(C9101,1,1)="p",#REF!,#REF!))),"")</f>
        <v/>
      </c>
      <c r="I9101" s="92" t="str">
        <f t="shared" si="1431"/>
        <v/>
      </c>
      <c r="J9101" s="92" t="str">
        <f t="shared" si="1432"/>
        <v/>
      </c>
      <c r="K9101" s="92" t="str">
        <f t="shared" si="1433"/>
        <v/>
      </c>
      <c r="L9101" s="92" t="str">
        <f t="shared" si="1434"/>
        <v/>
      </c>
      <c r="M9101" s="95" t="str">
        <f>IF(A9101&lt;&gt;"",IF(MID(C9101,1,1)="c",SigmaEpsConcrete(I9101,$AN$30:$AN$33,$AR$30:$AR$33,$AS$26,$AS$27,$AS$28,$AQ$20,$AU$19),""),"")</f>
        <v/>
      </c>
      <c r="N9101" s="95" t="str">
        <f>IF(A9101&lt;&gt;"",IF(MID(C9101,1,1)="r",SigmaEpsReinf(J9101,$AS$42:$AS$43,$AS$41,$AS$39,$AS$40,$AQ$38),""),"")</f>
        <v/>
      </c>
      <c r="Q9101" s="92" t="str">
        <f t="shared" si="1436"/>
        <v/>
      </c>
      <c r="R9101" s="92" t="str">
        <f t="shared" si="1437"/>
        <v/>
      </c>
      <c r="U9101" s="5"/>
      <c r="V9101" s="5"/>
      <c r="W9101" s="94" t="str">
        <f t="shared" si="1435"/>
        <v/>
      </c>
      <c r="X9101" s="94" t="str">
        <f t="shared" si="1438"/>
        <v/>
      </c>
      <c r="Y9101" s="5"/>
      <c r="BK9101" s="8"/>
      <c r="BL9101" s="5"/>
      <c r="BM9101" s="5"/>
      <c r="BN9101" s="5"/>
      <c r="BO9101" s="5"/>
      <c r="BP9101" s="1"/>
      <c r="BQ9101" s="1"/>
      <c r="BR9101" s="1"/>
      <c r="BS9101" s="1"/>
      <c r="BT9101" s="1"/>
      <c r="BU9101" s="4"/>
      <c r="BV9101" s="1"/>
      <c r="BW9101" s="3"/>
      <c r="BX9101" s="4"/>
      <c r="BY9101" s="5"/>
      <c r="BZ9101" s="5"/>
      <c r="CA9101" s="5"/>
      <c r="CB9101" s="5"/>
      <c r="CC9101" s="5"/>
      <c r="CD9101" s="43"/>
    </row>
    <row r="9102" spans="1:82" x14ac:dyDescent="0.25">
      <c r="A9102" s="8"/>
      <c r="B9102" s="5"/>
      <c r="C9102" s="5"/>
      <c r="D9102" s="5"/>
      <c r="E9102" s="5"/>
      <c r="F9102" s="94" t="str">
        <f t="shared" si="1429"/>
        <v/>
      </c>
      <c r="G9102" s="94" t="str">
        <f t="shared" si="1430"/>
        <v/>
      </c>
      <c r="H9102" s="127" t="str">
        <f>IF(A9102&lt;&gt;"",IF(MID(C9102,1,1)="c",$AS$26,IF(MID(C9102,1,1)="r",$AS$41,IF(MID(C9102,1,1)="p",#REF!,#REF!))),"")</f>
        <v/>
      </c>
      <c r="I9102" s="92" t="str">
        <f t="shared" si="1431"/>
        <v/>
      </c>
      <c r="J9102" s="92" t="str">
        <f t="shared" si="1432"/>
        <v/>
      </c>
      <c r="K9102" s="92" t="str">
        <f t="shared" si="1433"/>
        <v/>
      </c>
      <c r="L9102" s="92" t="str">
        <f t="shared" si="1434"/>
        <v/>
      </c>
      <c r="M9102" s="95" t="str">
        <f>IF(A9102&lt;&gt;"",IF(MID(C9102,1,1)="c",SigmaEpsConcrete(I9102,$AN$30:$AN$33,$AR$30:$AR$33,$AS$26,$AS$27,$AS$28,$AQ$20,$AU$19),""),"")</f>
        <v/>
      </c>
      <c r="N9102" s="95" t="str">
        <f>IF(A9102&lt;&gt;"",IF(MID(C9102,1,1)="r",SigmaEpsReinf(J9102,$AS$42:$AS$43,$AS$41,$AS$39,$AS$40,$AQ$38),""),"")</f>
        <v/>
      </c>
      <c r="Q9102" s="92" t="str">
        <f t="shared" si="1436"/>
        <v/>
      </c>
      <c r="R9102" s="92" t="str">
        <f t="shared" si="1437"/>
        <v/>
      </c>
      <c r="U9102" s="5"/>
      <c r="V9102" s="5"/>
      <c r="W9102" s="94" t="str">
        <f t="shared" si="1435"/>
        <v/>
      </c>
      <c r="X9102" s="94" t="str">
        <f t="shared" si="1438"/>
        <v/>
      </c>
      <c r="Y9102" s="5"/>
      <c r="BK9102" s="8"/>
      <c r="BL9102" s="5"/>
      <c r="BM9102" s="5"/>
      <c r="BN9102" s="5"/>
      <c r="BO9102" s="5"/>
      <c r="BP9102" s="1"/>
      <c r="BQ9102" s="1"/>
      <c r="BR9102" s="1"/>
      <c r="BS9102" s="1"/>
      <c r="BT9102" s="1"/>
      <c r="BU9102" s="4"/>
      <c r="BV9102" s="1"/>
      <c r="BW9102" s="3"/>
      <c r="BX9102" s="4"/>
      <c r="BY9102" s="5"/>
      <c r="BZ9102" s="5"/>
      <c r="CA9102" s="5"/>
      <c r="CB9102" s="5"/>
      <c r="CC9102" s="5"/>
      <c r="CD9102" s="43"/>
    </row>
    <row r="9103" spans="1:82" x14ac:dyDescent="0.25">
      <c r="A9103" s="8"/>
      <c r="B9103" s="5"/>
      <c r="C9103" s="5"/>
      <c r="D9103" s="5"/>
      <c r="E9103" s="5"/>
      <c r="F9103" s="94" t="str">
        <f t="shared" si="1429"/>
        <v/>
      </c>
      <c r="G9103" s="94" t="str">
        <f t="shared" si="1430"/>
        <v/>
      </c>
      <c r="H9103" s="127" t="str">
        <f>IF(A9103&lt;&gt;"",IF(MID(C9103,1,1)="c",$AS$26,IF(MID(C9103,1,1)="r",$AS$41,IF(MID(C9103,1,1)="p",#REF!,#REF!))),"")</f>
        <v/>
      </c>
      <c r="I9103" s="92" t="str">
        <f t="shared" si="1431"/>
        <v/>
      </c>
      <c r="J9103" s="92" t="str">
        <f t="shared" si="1432"/>
        <v/>
      </c>
      <c r="K9103" s="92" t="str">
        <f t="shared" si="1433"/>
        <v/>
      </c>
      <c r="L9103" s="92" t="str">
        <f t="shared" si="1434"/>
        <v/>
      </c>
      <c r="M9103" s="95" t="str">
        <f>IF(A9103&lt;&gt;"",IF(MID(C9103,1,1)="c",SigmaEpsConcrete(I9103,$AN$30:$AN$33,$AR$30:$AR$33,$AS$26,$AS$27,$AS$28,$AQ$20,$AU$19),""),"")</f>
        <v/>
      </c>
      <c r="N9103" s="95" t="str">
        <f>IF(A9103&lt;&gt;"",IF(MID(C9103,1,1)="r",SigmaEpsReinf(J9103,$AS$42:$AS$43,$AS$41,$AS$39,$AS$40,$AQ$38),""),"")</f>
        <v/>
      </c>
      <c r="Q9103" s="92" t="str">
        <f t="shared" si="1436"/>
        <v/>
      </c>
      <c r="R9103" s="92" t="str">
        <f t="shared" si="1437"/>
        <v/>
      </c>
      <c r="U9103" s="5"/>
      <c r="V9103" s="5"/>
      <c r="W9103" s="94" t="str">
        <f t="shared" si="1435"/>
        <v/>
      </c>
      <c r="X9103" s="94" t="str">
        <f t="shared" si="1438"/>
        <v/>
      </c>
      <c r="Y9103" s="5"/>
      <c r="BK9103" s="8"/>
      <c r="BL9103" s="5"/>
      <c r="BM9103" s="5"/>
      <c r="BN9103" s="5"/>
      <c r="BO9103" s="5"/>
      <c r="BP9103" s="1"/>
      <c r="BQ9103" s="1"/>
      <c r="BR9103" s="1"/>
      <c r="BS9103" s="1"/>
      <c r="BT9103" s="1"/>
      <c r="BU9103" s="4"/>
      <c r="BV9103" s="1"/>
      <c r="BW9103" s="3"/>
      <c r="BX9103" s="4"/>
      <c r="BY9103" s="5"/>
      <c r="BZ9103" s="5"/>
      <c r="CA9103" s="5"/>
      <c r="CB9103" s="5"/>
      <c r="CC9103" s="5"/>
      <c r="CD9103" s="43"/>
    </row>
    <row r="9104" spans="1:82" x14ac:dyDescent="0.25">
      <c r="A9104" s="8"/>
      <c r="B9104" s="5"/>
      <c r="C9104" s="5"/>
      <c r="D9104" s="5"/>
      <c r="E9104" s="5"/>
      <c r="F9104" s="94" t="str">
        <f t="shared" si="1429"/>
        <v/>
      </c>
      <c r="G9104" s="94" t="str">
        <f t="shared" si="1430"/>
        <v/>
      </c>
      <c r="H9104" s="127" t="str">
        <f>IF(A9104&lt;&gt;"",IF(MID(C9104,1,1)="c",$AS$26,IF(MID(C9104,1,1)="r",$AS$41,IF(MID(C9104,1,1)="p",#REF!,#REF!))),"")</f>
        <v/>
      </c>
      <c r="I9104" s="92" t="str">
        <f t="shared" si="1431"/>
        <v/>
      </c>
      <c r="J9104" s="92" t="str">
        <f t="shared" si="1432"/>
        <v/>
      </c>
      <c r="K9104" s="92" t="str">
        <f t="shared" si="1433"/>
        <v/>
      </c>
      <c r="L9104" s="92" t="str">
        <f t="shared" si="1434"/>
        <v/>
      </c>
      <c r="M9104" s="95" t="str">
        <f>IF(A9104&lt;&gt;"",IF(MID(C9104,1,1)="c",SigmaEpsConcrete(I9104,$AN$30:$AN$33,$AR$30:$AR$33,$AS$26,$AS$27,$AS$28,$AQ$20,$AU$19),""),"")</f>
        <v/>
      </c>
      <c r="N9104" s="95" t="str">
        <f>IF(A9104&lt;&gt;"",IF(MID(C9104,1,1)="r",SigmaEpsReinf(J9104,$AS$42:$AS$43,$AS$41,$AS$39,$AS$40,$AQ$38),""),"")</f>
        <v/>
      </c>
      <c r="Q9104" s="92" t="str">
        <f t="shared" si="1436"/>
        <v/>
      </c>
      <c r="R9104" s="92" t="str">
        <f t="shared" si="1437"/>
        <v/>
      </c>
      <c r="U9104" s="5"/>
      <c r="V9104" s="5"/>
      <c r="W9104" s="94" t="str">
        <f t="shared" si="1435"/>
        <v/>
      </c>
      <c r="X9104" s="94" t="str">
        <f t="shared" si="1438"/>
        <v/>
      </c>
      <c r="Y9104" s="5"/>
      <c r="BK9104" s="8"/>
      <c r="BL9104" s="5"/>
      <c r="BM9104" s="5"/>
      <c r="BN9104" s="5"/>
      <c r="BO9104" s="5"/>
      <c r="BP9104" s="1"/>
      <c r="BQ9104" s="1"/>
      <c r="BR9104" s="1"/>
      <c r="BS9104" s="1"/>
      <c r="BT9104" s="1"/>
      <c r="BU9104" s="4"/>
      <c r="BV9104" s="1"/>
      <c r="BW9104" s="3"/>
      <c r="BX9104" s="4"/>
      <c r="BY9104" s="5"/>
      <c r="BZ9104" s="5"/>
      <c r="CA9104" s="5"/>
      <c r="CB9104" s="5"/>
      <c r="CC9104" s="5"/>
      <c r="CD9104" s="43"/>
    </row>
    <row r="9105" spans="1:82" x14ac:dyDescent="0.25">
      <c r="A9105" s="8"/>
      <c r="B9105" s="5"/>
      <c r="C9105" s="5"/>
      <c r="D9105" s="5"/>
      <c r="E9105" s="5"/>
      <c r="F9105" s="94" t="str">
        <f t="shared" si="1429"/>
        <v/>
      </c>
      <c r="G9105" s="94" t="str">
        <f t="shared" si="1430"/>
        <v/>
      </c>
      <c r="H9105" s="127" t="str">
        <f>IF(A9105&lt;&gt;"",IF(MID(C9105,1,1)="c",$AS$26,IF(MID(C9105,1,1)="r",$AS$41,IF(MID(C9105,1,1)="p",#REF!,#REF!))),"")</f>
        <v/>
      </c>
      <c r="I9105" s="92" t="str">
        <f t="shared" si="1431"/>
        <v/>
      </c>
      <c r="J9105" s="92" t="str">
        <f t="shared" si="1432"/>
        <v/>
      </c>
      <c r="K9105" s="92" t="str">
        <f t="shared" si="1433"/>
        <v/>
      </c>
      <c r="L9105" s="92" t="str">
        <f t="shared" si="1434"/>
        <v/>
      </c>
      <c r="M9105" s="95" t="str">
        <f>IF(A9105&lt;&gt;"",IF(MID(C9105,1,1)="c",SigmaEpsConcrete(I9105,$AN$30:$AN$33,$AR$30:$AR$33,$AS$26,$AS$27,$AS$28,$AQ$20,$AU$19),""),"")</f>
        <v/>
      </c>
      <c r="N9105" s="95" t="str">
        <f>IF(A9105&lt;&gt;"",IF(MID(C9105,1,1)="r",SigmaEpsReinf(J9105,$AS$42:$AS$43,$AS$41,$AS$39,$AS$40,$AQ$38),""),"")</f>
        <v/>
      </c>
      <c r="Q9105" s="92" t="str">
        <f t="shared" si="1436"/>
        <v/>
      </c>
      <c r="R9105" s="92" t="str">
        <f t="shared" si="1437"/>
        <v/>
      </c>
      <c r="U9105" s="5"/>
      <c r="V9105" s="5"/>
      <c r="W9105" s="94" t="str">
        <f t="shared" si="1435"/>
        <v/>
      </c>
      <c r="X9105" s="94" t="str">
        <f t="shared" si="1438"/>
        <v/>
      </c>
      <c r="Y9105" s="5"/>
      <c r="BK9105" s="8"/>
      <c r="BL9105" s="5"/>
      <c r="BM9105" s="5"/>
      <c r="BN9105" s="5"/>
      <c r="BO9105" s="5"/>
      <c r="BP9105" s="1"/>
      <c r="BQ9105" s="1"/>
      <c r="BR9105" s="1"/>
      <c r="BS9105" s="1"/>
      <c r="BT9105" s="1"/>
      <c r="BU9105" s="4"/>
      <c r="BV9105" s="1"/>
      <c r="BW9105" s="3"/>
      <c r="BX9105" s="4"/>
      <c r="BY9105" s="5"/>
      <c r="BZ9105" s="5"/>
      <c r="CA9105" s="5"/>
      <c r="CB9105" s="5"/>
      <c r="CC9105" s="5"/>
      <c r="CD9105" s="43"/>
    </row>
    <row r="9106" spans="1:82" x14ac:dyDescent="0.25">
      <c r="A9106" s="8"/>
      <c r="B9106" s="5"/>
      <c r="C9106" s="5"/>
      <c r="D9106" s="5"/>
      <c r="E9106" s="5"/>
      <c r="F9106" s="94" t="str">
        <f t="shared" si="1429"/>
        <v/>
      </c>
      <c r="G9106" s="94" t="str">
        <f t="shared" si="1430"/>
        <v/>
      </c>
      <c r="H9106" s="127" t="str">
        <f>IF(A9106&lt;&gt;"",IF(MID(C9106,1,1)="c",$AS$26,IF(MID(C9106,1,1)="r",$AS$41,IF(MID(C9106,1,1)="p",#REF!,#REF!))),"")</f>
        <v/>
      </c>
      <c r="I9106" s="92" t="str">
        <f t="shared" si="1431"/>
        <v/>
      </c>
      <c r="J9106" s="92" t="str">
        <f t="shared" si="1432"/>
        <v/>
      </c>
      <c r="K9106" s="92" t="str">
        <f t="shared" si="1433"/>
        <v/>
      </c>
      <c r="L9106" s="92" t="str">
        <f t="shared" si="1434"/>
        <v/>
      </c>
      <c r="M9106" s="95" t="str">
        <f>IF(A9106&lt;&gt;"",IF(MID(C9106,1,1)="c",SigmaEpsConcrete(I9106,$AN$30:$AN$33,$AR$30:$AR$33,$AS$26,$AS$27,$AS$28,$AQ$20,$AU$19),""),"")</f>
        <v/>
      </c>
      <c r="N9106" s="95" t="str">
        <f>IF(A9106&lt;&gt;"",IF(MID(C9106,1,1)="r",SigmaEpsReinf(J9106,$AS$42:$AS$43,$AS$41,$AS$39,$AS$40,$AQ$38),""),"")</f>
        <v/>
      </c>
      <c r="Q9106" s="92" t="str">
        <f t="shared" si="1436"/>
        <v/>
      </c>
      <c r="R9106" s="92" t="str">
        <f t="shared" si="1437"/>
        <v/>
      </c>
      <c r="U9106" s="5"/>
      <c r="V9106" s="5"/>
      <c r="W9106" s="94" t="str">
        <f t="shared" si="1435"/>
        <v/>
      </c>
      <c r="X9106" s="94" t="str">
        <f t="shared" si="1438"/>
        <v/>
      </c>
      <c r="Y9106" s="5"/>
      <c r="BK9106" s="8"/>
      <c r="BL9106" s="5"/>
      <c r="BM9106" s="5"/>
      <c r="BN9106" s="5"/>
      <c r="BO9106" s="5"/>
      <c r="BP9106" s="1"/>
      <c r="BQ9106" s="1"/>
      <c r="BR9106" s="1"/>
      <c r="BS9106" s="1"/>
      <c r="BT9106" s="1"/>
      <c r="BU9106" s="4"/>
      <c r="BV9106" s="1"/>
      <c r="BW9106" s="3"/>
      <c r="BX9106" s="4"/>
      <c r="BY9106" s="5"/>
      <c r="BZ9106" s="5"/>
      <c r="CA9106" s="5"/>
      <c r="CB9106" s="5"/>
      <c r="CC9106" s="5"/>
      <c r="CD9106" s="43"/>
    </row>
    <row r="9107" spans="1:82" x14ac:dyDescent="0.25">
      <c r="A9107" s="8"/>
      <c r="B9107" s="5"/>
      <c r="C9107" s="5"/>
      <c r="D9107" s="5"/>
      <c r="E9107" s="5"/>
      <c r="F9107" s="94" t="str">
        <f t="shared" si="1429"/>
        <v/>
      </c>
      <c r="G9107" s="94" t="str">
        <f t="shared" si="1430"/>
        <v/>
      </c>
      <c r="H9107" s="127" t="str">
        <f>IF(A9107&lt;&gt;"",IF(MID(C9107,1,1)="c",$AS$26,IF(MID(C9107,1,1)="r",$AS$41,IF(MID(C9107,1,1)="p",#REF!,#REF!))),"")</f>
        <v/>
      </c>
      <c r="I9107" s="92" t="str">
        <f t="shared" si="1431"/>
        <v/>
      </c>
      <c r="J9107" s="92" t="str">
        <f t="shared" si="1432"/>
        <v/>
      </c>
      <c r="K9107" s="92" t="str">
        <f t="shared" si="1433"/>
        <v/>
      </c>
      <c r="L9107" s="92" t="str">
        <f t="shared" si="1434"/>
        <v/>
      </c>
      <c r="M9107" s="95" t="str">
        <f>IF(A9107&lt;&gt;"",IF(MID(C9107,1,1)="c",SigmaEpsConcrete(I9107,$AN$30:$AN$33,$AR$30:$AR$33,$AS$26,$AS$27,$AS$28,$AQ$20,$AU$19),""),"")</f>
        <v/>
      </c>
      <c r="N9107" s="95" t="str">
        <f>IF(A9107&lt;&gt;"",IF(MID(C9107,1,1)="r",SigmaEpsReinf(J9107,$AS$42:$AS$43,$AS$41,$AS$39,$AS$40,$AQ$38),""),"")</f>
        <v/>
      </c>
      <c r="Q9107" s="92" t="str">
        <f t="shared" si="1436"/>
        <v/>
      </c>
      <c r="R9107" s="92" t="str">
        <f t="shared" si="1437"/>
        <v/>
      </c>
      <c r="U9107" s="5"/>
      <c r="V9107" s="5"/>
      <c r="W9107" s="94" t="str">
        <f t="shared" si="1435"/>
        <v/>
      </c>
      <c r="X9107" s="94" t="str">
        <f t="shared" si="1438"/>
        <v/>
      </c>
      <c r="Y9107" s="5"/>
      <c r="BK9107" s="8"/>
      <c r="BL9107" s="5"/>
      <c r="BM9107" s="5"/>
      <c r="BN9107" s="5"/>
      <c r="BO9107" s="5"/>
      <c r="BP9107" s="1"/>
      <c r="BQ9107" s="1"/>
      <c r="BR9107" s="1"/>
      <c r="BS9107" s="1"/>
      <c r="BT9107" s="1"/>
      <c r="BU9107" s="4"/>
      <c r="BV9107" s="1"/>
      <c r="BW9107" s="3"/>
      <c r="BX9107" s="4"/>
      <c r="BY9107" s="5"/>
      <c r="BZ9107" s="5"/>
      <c r="CA9107" s="5"/>
      <c r="CB9107" s="5"/>
      <c r="CC9107" s="5"/>
      <c r="CD9107" s="43"/>
    </row>
    <row r="9108" spans="1:82" x14ac:dyDescent="0.25">
      <c r="A9108" s="8"/>
      <c r="B9108" s="5"/>
      <c r="C9108" s="5"/>
      <c r="D9108" s="5"/>
      <c r="E9108" s="5"/>
      <c r="F9108" s="94" t="str">
        <f t="shared" si="1429"/>
        <v/>
      </c>
      <c r="G9108" s="94" t="str">
        <f t="shared" si="1430"/>
        <v/>
      </c>
      <c r="H9108" s="127" t="str">
        <f>IF(A9108&lt;&gt;"",IF(MID(C9108,1,1)="c",$AS$26,IF(MID(C9108,1,1)="r",$AS$41,IF(MID(C9108,1,1)="p",#REF!,#REF!))),"")</f>
        <v/>
      </c>
      <c r="I9108" s="92" t="str">
        <f t="shared" si="1431"/>
        <v/>
      </c>
      <c r="J9108" s="92" t="str">
        <f t="shared" si="1432"/>
        <v/>
      </c>
      <c r="K9108" s="92" t="str">
        <f t="shared" si="1433"/>
        <v/>
      </c>
      <c r="L9108" s="92" t="str">
        <f t="shared" si="1434"/>
        <v/>
      </c>
      <c r="M9108" s="95" t="str">
        <f>IF(A9108&lt;&gt;"",IF(MID(C9108,1,1)="c",SigmaEpsConcrete(I9108,$AN$30:$AN$33,$AR$30:$AR$33,$AS$26,$AS$27,$AS$28,$AQ$20,$AU$19),""),"")</f>
        <v/>
      </c>
      <c r="N9108" s="95" t="str">
        <f>IF(A9108&lt;&gt;"",IF(MID(C9108,1,1)="r",SigmaEpsReinf(J9108,$AS$42:$AS$43,$AS$41,$AS$39,$AS$40,$AQ$38),""),"")</f>
        <v/>
      </c>
      <c r="Q9108" s="92" t="str">
        <f t="shared" si="1436"/>
        <v/>
      </c>
      <c r="R9108" s="92" t="str">
        <f t="shared" si="1437"/>
        <v/>
      </c>
      <c r="U9108" s="5"/>
      <c r="V9108" s="5"/>
      <c r="W9108" s="94" t="str">
        <f t="shared" si="1435"/>
        <v/>
      </c>
      <c r="X9108" s="94" t="str">
        <f t="shared" si="1438"/>
        <v/>
      </c>
      <c r="Y9108" s="5"/>
      <c r="BK9108" s="8"/>
      <c r="BL9108" s="5"/>
      <c r="BM9108" s="5"/>
      <c r="BN9108" s="5"/>
      <c r="BO9108" s="5"/>
      <c r="BP9108" s="1"/>
      <c r="BQ9108" s="1"/>
      <c r="BR9108" s="1"/>
      <c r="BS9108" s="1"/>
      <c r="BT9108" s="1"/>
      <c r="BU9108" s="4"/>
      <c r="BV9108" s="1"/>
      <c r="BW9108" s="3"/>
      <c r="BX9108" s="4"/>
      <c r="BY9108" s="5"/>
      <c r="BZ9108" s="5"/>
      <c r="CA9108" s="5"/>
      <c r="CB9108" s="5"/>
      <c r="CC9108" s="5"/>
      <c r="CD9108" s="43"/>
    </row>
    <row r="9109" spans="1:82" x14ac:dyDescent="0.25">
      <c r="A9109" s="8"/>
      <c r="B9109" s="5"/>
      <c r="C9109" s="5"/>
      <c r="D9109" s="5"/>
      <c r="E9109" s="5"/>
      <c r="F9109" s="94" t="str">
        <f t="shared" si="1429"/>
        <v/>
      </c>
      <c r="G9109" s="94" t="str">
        <f t="shared" si="1430"/>
        <v/>
      </c>
      <c r="H9109" s="127" t="str">
        <f>IF(A9109&lt;&gt;"",IF(MID(C9109,1,1)="c",$AS$26,IF(MID(C9109,1,1)="r",$AS$41,IF(MID(C9109,1,1)="p",#REF!,#REF!))),"")</f>
        <v/>
      </c>
      <c r="I9109" s="92" t="str">
        <f t="shared" si="1431"/>
        <v/>
      </c>
      <c r="J9109" s="92" t="str">
        <f t="shared" si="1432"/>
        <v/>
      </c>
      <c r="K9109" s="92" t="str">
        <f t="shared" si="1433"/>
        <v/>
      </c>
      <c r="L9109" s="92" t="str">
        <f t="shared" si="1434"/>
        <v/>
      </c>
      <c r="M9109" s="95" t="str">
        <f>IF(A9109&lt;&gt;"",IF(MID(C9109,1,1)="c",SigmaEpsConcrete(I9109,$AN$30:$AN$33,$AR$30:$AR$33,$AS$26,$AS$27,$AS$28,$AQ$20,$AU$19),""),"")</f>
        <v/>
      </c>
      <c r="N9109" s="95" t="str">
        <f>IF(A9109&lt;&gt;"",IF(MID(C9109,1,1)="r",SigmaEpsReinf(J9109,$AS$42:$AS$43,$AS$41,$AS$39,$AS$40,$AQ$38),""),"")</f>
        <v/>
      </c>
      <c r="Q9109" s="92" t="str">
        <f t="shared" si="1436"/>
        <v/>
      </c>
      <c r="R9109" s="92" t="str">
        <f t="shared" si="1437"/>
        <v/>
      </c>
      <c r="U9109" s="5"/>
      <c r="V9109" s="5"/>
      <c r="W9109" s="94" t="str">
        <f t="shared" si="1435"/>
        <v/>
      </c>
      <c r="X9109" s="94" t="str">
        <f t="shared" si="1438"/>
        <v/>
      </c>
      <c r="Y9109" s="5"/>
      <c r="BK9109" s="8"/>
      <c r="BL9109" s="5"/>
      <c r="BM9109" s="5"/>
      <c r="BN9109" s="5"/>
      <c r="BO9109" s="5"/>
      <c r="BP9109" s="1"/>
      <c r="BQ9109" s="1"/>
      <c r="BR9109" s="1"/>
      <c r="BS9109" s="1"/>
      <c r="BT9109" s="1"/>
      <c r="BU9109" s="4"/>
      <c r="BV9109" s="1"/>
      <c r="BW9109" s="3"/>
      <c r="BX9109" s="4"/>
      <c r="BY9109" s="5"/>
      <c r="BZ9109" s="5"/>
      <c r="CA9109" s="5"/>
      <c r="CB9109" s="5"/>
      <c r="CC9109" s="5"/>
      <c r="CD9109" s="43"/>
    </row>
    <row r="9110" spans="1:82" x14ac:dyDescent="0.25">
      <c r="A9110" s="8"/>
      <c r="B9110" s="5"/>
      <c r="C9110" s="5"/>
      <c r="D9110" s="5"/>
      <c r="E9110" s="5"/>
      <c r="F9110" s="94" t="str">
        <f t="shared" si="1429"/>
        <v/>
      </c>
      <c r="G9110" s="94" t="str">
        <f t="shared" si="1430"/>
        <v/>
      </c>
      <c r="H9110" s="127" t="str">
        <f>IF(A9110&lt;&gt;"",IF(MID(C9110,1,1)="c",$AS$26,IF(MID(C9110,1,1)="r",$AS$41,IF(MID(C9110,1,1)="p",#REF!,#REF!))),"")</f>
        <v/>
      </c>
      <c r="I9110" s="92" t="str">
        <f t="shared" si="1431"/>
        <v/>
      </c>
      <c r="J9110" s="92" t="str">
        <f t="shared" si="1432"/>
        <v/>
      </c>
      <c r="K9110" s="92" t="str">
        <f t="shared" si="1433"/>
        <v/>
      </c>
      <c r="L9110" s="92" t="str">
        <f t="shared" si="1434"/>
        <v/>
      </c>
      <c r="M9110" s="95" t="str">
        <f>IF(A9110&lt;&gt;"",IF(MID(C9110,1,1)="c",SigmaEpsConcrete(I9110,$AN$30:$AN$33,$AR$30:$AR$33,$AS$26,$AS$27,$AS$28,$AQ$20,$AU$19),""),"")</f>
        <v/>
      </c>
      <c r="N9110" s="95" t="str">
        <f>IF(A9110&lt;&gt;"",IF(MID(C9110,1,1)="r",SigmaEpsReinf(J9110,$AS$42:$AS$43,$AS$41,$AS$39,$AS$40,$AQ$38),""),"")</f>
        <v/>
      </c>
      <c r="Q9110" s="92" t="str">
        <f t="shared" si="1436"/>
        <v/>
      </c>
      <c r="R9110" s="92" t="str">
        <f t="shared" si="1437"/>
        <v/>
      </c>
      <c r="U9110" s="5"/>
      <c r="V9110" s="5"/>
      <c r="W9110" s="94" t="str">
        <f t="shared" si="1435"/>
        <v/>
      </c>
      <c r="X9110" s="94" t="str">
        <f t="shared" si="1438"/>
        <v/>
      </c>
      <c r="Y9110" s="5"/>
      <c r="BK9110" s="8"/>
      <c r="BL9110" s="5"/>
      <c r="BM9110" s="5"/>
      <c r="BN9110" s="5"/>
      <c r="BO9110" s="5"/>
      <c r="BP9110" s="1"/>
      <c r="BQ9110" s="1"/>
      <c r="BR9110" s="1"/>
      <c r="BS9110" s="1"/>
      <c r="BT9110" s="1"/>
      <c r="BU9110" s="4"/>
      <c r="BV9110" s="1"/>
      <c r="BW9110" s="3"/>
      <c r="BX9110" s="4"/>
      <c r="BY9110" s="5"/>
      <c r="BZ9110" s="5"/>
      <c r="CA9110" s="5"/>
      <c r="CB9110" s="5"/>
      <c r="CC9110" s="5"/>
      <c r="CD9110" s="43"/>
    </row>
    <row r="9111" spans="1:82" x14ac:dyDescent="0.25">
      <c r="A9111" s="8"/>
      <c r="B9111" s="5"/>
      <c r="C9111" s="5"/>
      <c r="D9111" s="5"/>
      <c r="E9111" s="5"/>
      <c r="F9111" s="94" t="str">
        <f t="shared" si="1429"/>
        <v/>
      </c>
      <c r="G9111" s="94" t="str">
        <f t="shared" si="1430"/>
        <v/>
      </c>
      <c r="H9111" s="127" t="str">
        <f>IF(A9111&lt;&gt;"",IF(MID(C9111,1,1)="c",$AS$26,IF(MID(C9111,1,1)="r",$AS$41,IF(MID(C9111,1,1)="p",#REF!,#REF!))),"")</f>
        <v/>
      </c>
      <c r="I9111" s="92" t="str">
        <f t="shared" si="1431"/>
        <v/>
      </c>
      <c r="J9111" s="92" t="str">
        <f t="shared" si="1432"/>
        <v/>
      </c>
      <c r="K9111" s="92" t="str">
        <f t="shared" si="1433"/>
        <v/>
      </c>
      <c r="L9111" s="92" t="str">
        <f t="shared" si="1434"/>
        <v/>
      </c>
      <c r="M9111" s="95" t="str">
        <f>IF(A9111&lt;&gt;"",IF(MID(C9111,1,1)="c",SigmaEpsConcrete(I9111,$AN$30:$AN$33,$AR$30:$AR$33,$AS$26,$AS$27,$AS$28,$AQ$20,$AU$19),""),"")</f>
        <v/>
      </c>
      <c r="N9111" s="95" t="str">
        <f>IF(A9111&lt;&gt;"",IF(MID(C9111,1,1)="r",SigmaEpsReinf(J9111,$AS$42:$AS$43,$AS$41,$AS$39,$AS$40,$AQ$38),""),"")</f>
        <v/>
      </c>
      <c r="Q9111" s="92" t="str">
        <f t="shared" si="1436"/>
        <v/>
      </c>
      <c r="R9111" s="92" t="str">
        <f t="shared" si="1437"/>
        <v/>
      </c>
      <c r="U9111" s="5"/>
      <c r="V9111" s="5"/>
      <c r="W9111" s="94" t="str">
        <f t="shared" si="1435"/>
        <v/>
      </c>
      <c r="X9111" s="94" t="str">
        <f t="shared" si="1438"/>
        <v/>
      </c>
      <c r="Y9111" s="5"/>
      <c r="BK9111" s="8"/>
      <c r="BL9111" s="5"/>
      <c r="BM9111" s="5"/>
      <c r="BN9111" s="5"/>
      <c r="BO9111" s="5"/>
      <c r="BP9111" s="1"/>
      <c r="BQ9111" s="1"/>
      <c r="BR9111" s="1"/>
      <c r="BS9111" s="1"/>
      <c r="BT9111" s="1"/>
      <c r="BU9111" s="4"/>
      <c r="BV9111" s="1"/>
      <c r="BW9111" s="3"/>
      <c r="BX9111" s="4"/>
      <c r="BY9111" s="5"/>
      <c r="BZ9111" s="5"/>
      <c r="CA9111" s="5"/>
      <c r="CB9111" s="5"/>
      <c r="CC9111" s="5"/>
      <c r="CD9111" s="43"/>
    </row>
    <row r="9112" spans="1:82" x14ac:dyDescent="0.25">
      <c r="A9112" s="8"/>
      <c r="B9112" s="5"/>
      <c r="C9112" s="5"/>
      <c r="D9112" s="5"/>
      <c r="E9112" s="5"/>
      <c r="F9112" s="94" t="str">
        <f t="shared" si="1429"/>
        <v/>
      </c>
      <c r="G9112" s="94" t="str">
        <f t="shared" si="1430"/>
        <v/>
      </c>
      <c r="H9112" s="127" t="str">
        <f>IF(A9112&lt;&gt;"",IF(MID(C9112,1,1)="c",$AS$26,IF(MID(C9112,1,1)="r",$AS$41,IF(MID(C9112,1,1)="p",#REF!,#REF!))),"")</f>
        <v/>
      </c>
      <c r="I9112" s="92" t="str">
        <f t="shared" si="1431"/>
        <v/>
      </c>
      <c r="J9112" s="92" t="str">
        <f t="shared" si="1432"/>
        <v/>
      </c>
      <c r="K9112" s="92" t="str">
        <f t="shared" si="1433"/>
        <v/>
      </c>
      <c r="L9112" s="92" t="str">
        <f t="shared" si="1434"/>
        <v/>
      </c>
      <c r="M9112" s="95" t="str">
        <f>IF(A9112&lt;&gt;"",IF(MID(C9112,1,1)="c",SigmaEpsConcrete(I9112,$AN$30:$AN$33,$AR$30:$AR$33,$AS$26,$AS$27,$AS$28,$AQ$20,$AU$19),""),"")</f>
        <v/>
      </c>
      <c r="N9112" s="95" t="str">
        <f>IF(A9112&lt;&gt;"",IF(MID(C9112,1,1)="r",SigmaEpsReinf(J9112,$AS$42:$AS$43,$AS$41,$AS$39,$AS$40,$AQ$38),""),"")</f>
        <v/>
      </c>
      <c r="Q9112" s="92" t="str">
        <f t="shared" si="1436"/>
        <v/>
      </c>
      <c r="R9112" s="92" t="str">
        <f t="shared" si="1437"/>
        <v/>
      </c>
      <c r="U9112" s="5"/>
      <c r="V9112" s="5"/>
      <c r="W9112" s="94" t="str">
        <f t="shared" si="1435"/>
        <v/>
      </c>
      <c r="X9112" s="94" t="str">
        <f t="shared" si="1438"/>
        <v/>
      </c>
      <c r="Y9112" s="5"/>
      <c r="BK9112" s="8"/>
      <c r="BL9112" s="5"/>
      <c r="BM9112" s="5"/>
      <c r="BN9112" s="5"/>
      <c r="BO9112" s="5"/>
      <c r="BP9112" s="1"/>
      <c r="BQ9112" s="1"/>
      <c r="BR9112" s="1"/>
      <c r="BS9112" s="1"/>
      <c r="BT9112" s="1"/>
      <c r="BU9112" s="4"/>
      <c r="BV9112" s="1"/>
      <c r="BW9112" s="3"/>
      <c r="BX9112" s="4"/>
      <c r="BY9112" s="5"/>
      <c r="BZ9112" s="5"/>
      <c r="CA9112" s="5"/>
      <c r="CB9112" s="5"/>
      <c r="CC9112" s="5"/>
      <c r="CD9112" s="43"/>
    </row>
    <row r="9113" spans="1:82" x14ac:dyDescent="0.25">
      <c r="A9113" s="8"/>
      <c r="B9113" s="5"/>
      <c r="C9113" s="5"/>
      <c r="D9113" s="5"/>
      <c r="E9113" s="5"/>
      <c r="F9113" s="94" t="str">
        <f t="shared" si="1429"/>
        <v/>
      </c>
      <c r="G9113" s="94" t="str">
        <f t="shared" si="1430"/>
        <v/>
      </c>
      <c r="H9113" s="127" t="str">
        <f>IF(A9113&lt;&gt;"",IF(MID(C9113,1,1)="c",$AS$26,IF(MID(C9113,1,1)="r",$AS$41,IF(MID(C9113,1,1)="p",#REF!,#REF!))),"")</f>
        <v/>
      </c>
      <c r="I9113" s="92" t="str">
        <f t="shared" si="1431"/>
        <v/>
      </c>
      <c r="J9113" s="92" t="str">
        <f t="shared" si="1432"/>
        <v/>
      </c>
      <c r="K9113" s="92" t="str">
        <f t="shared" si="1433"/>
        <v/>
      </c>
      <c r="L9113" s="92" t="str">
        <f t="shared" si="1434"/>
        <v/>
      </c>
      <c r="M9113" s="95" t="str">
        <f>IF(A9113&lt;&gt;"",IF(MID(C9113,1,1)="c",SigmaEpsConcrete(I9113,$AN$30:$AN$33,$AR$30:$AR$33,$AS$26,$AS$27,$AS$28,$AQ$20,$AU$19),""),"")</f>
        <v/>
      </c>
      <c r="N9113" s="95" t="str">
        <f>IF(A9113&lt;&gt;"",IF(MID(C9113,1,1)="r",SigmaEpsReinf(J9113,$AS$42:$AS$43,$AS$41,$AS$39,$AS$40,$AQ$38),""),"")</f>
        <v/>
      </c>
      <c r="Q9113" s="92" t="str">
        <f t="shared" si="1436"/>
        <v/>
      </c>
      <c r="R9113" s="92" t="str">
        <f t="shared" si="1437"/>
        <v/>
      </c>
      <c r="U9113" s="5"/>
      <c r="V9113" s="5"/>
      <c r="W9113" s="94" t="str">
        <f t="shared" si="1435"/>
        <v/>
      </c>
      <c r="X9113" s="94" t="str">
        <f t="shared" si="1438"/>
        <v/>
      </c>
      <c r="Y9113" s="5"/>
      <c r="BK9113" s="8"/>
      <c r="BL9113" s="5"/>
      <c r="BM9113" s="5"/>
      <c r="BN9113" s="5"/>
      <c r="BO9113" s="5"/>
      <c r="BP9113" s="1"/>
      <c r="BQ9113" s="1"/>
      <c r="BR9113" s="1"/>
      <c r="BS9113" s="1"/>
      <c r="BT9113" s="1"/>
      <c r="BU9113" s="4"/>
      <c r="BV9113" s="1"/>
      <c r="BW9113" s="3"/>
      <c r="BX9113" s="4"/>
      <c r="BY9113" s="5"/>
      <c r="BZ9113" s="5"/>
      <c r="CA9113" s="5"/>
      <c r="CB9113" s="5"/>
      <c r="CC9113" s="5"/>
      <c r="CD9113" s="43"/>
    </row>
    <row r="9114" spans="1:82" x14ac:dyDescent="0.25">
      <c r="A9114" s="8"/>
      <c r="B9114" s="5"/>
      <c r="C9114" s="5"/>
      <c r="D9114" s="5"/>
      <c r="E9114" s="5"/>
      <c r="F9114" s="94" t="str">
        <f t="shared" si="1429"/>
        <v/>
      </c>
      <c r="G9114" s="94" t="str">
        <f t="shared" si="1430"/>
        <v/>
      </c>
      <c r="H9114" s="127" t="str">
        <f>IF(A9114&lt;&gt;"",IF(MID(C9114,1,1)="c",$AS$26,IF(MID(C9114,1,1)="r",$AS$41,IF(MID(C9114,1,1)="p",#REF!,#REF!))),"")</f>
        <v/>
      </c>
      <c r="I9114" s="92" t="str">
        <f t="shared" si="1431"/>
        <v/>
      </c>
      <c r="J9114" s="92" t="str">
        <f t="shared" si="1432"/>
        <v/>
      </c>
      <c r="K9114" s="92" t="str">
        <f t="shared" si="1433"/>
        <v/>
      </c>
      <c r="L9114" s="92" t="str">
        <f t="shared" si="1434"/>
        <v/>
      </c>
      <c r="M9114" s="95" t="str">
        <f>IF(A9114&lt;&gt;"",IF(MID(C9114,1,1)="c",SigmaEpsConcrete(I9114,$AN$30:$AN$33,$AR$30:$AR$33,$AS$26,$AS$27,$AS$28,$AQ$20,$AU$19),""),"")</f>
        <v/>
      </c>
      <c r="N9114" s="95" t="str">
        <f>IF(A9114&lt;&gt;"",IF(MID(C9114,1,1)="r",SigmaEpsReinf(J9114,$AS$42:$AS$43,$AS$41,$AS$39,$AS$40,$AQ$38),""),"")</f>
        <v/>
      </c>
      <c r="Q9114" s="92" t="str">
        <f t="shared" si="1436"/>
        <v/>
      </c>
      <c r="R9114" s="92" t="str">
        <f t="shared" si="1437"/>
        <v/>
      </c>
      <c r="U9114" s="5"/>
      <c r="V9114" s="5"/>
      <c r="W9114" s="94" t="str">
        <f t="shared" si="1435"/>
        <v/>
      </c>
      <c r="X9114" s="94" t="str">
        <f t="shared" si="1438"/>
        <v/>
      </c>
      <c r="Y9114" s="5"/>
      <c r="BK9114" s="8"/>
      <c r="BL9114" s="5"/>
      <c r="BM9114" s="5"/>
      <c r="BN9114" s="5"/>
      <c r="BO9114" s="5"/>
      <c r="BP9114" s="1"/>
      <c r="BQ9114" s="1"/>
      <c r="BR9114" s="1"/>
      <c r="BS9114" s="1"/>
      <c r="BT9114" s="1"/>
      <c r="BU9114" s="4"/>
      <c r="BV9114" s="1"/>
      <c r="BW9114" s="3"/>
      <c r="BX9114" s="4"/>
      <c r="BY9114" s="5"/>
      <c r="BZ9114" s="5"/>
      <c r="CA9114" s="5"/>
      <c r="CB9114" s="5"/>
      <c r="CC9114" s="5"/>
      <c r="CD9114" s="43"/>
    </row>
    <row r="9115" spans="1:82" x14ac:dyDescent="0.25">
      <c r="A9115" s="8"/>
      <c r="B9115" s="5"/>
      <c r="C9115" s="5"/>
      <c r="D9115" s="5"/>
      <c r="E9115" s="5"/>
      <c r="F9115" s="94" t="str">
        <f t="shared" si="1429"/>
        <v/>
      </c>
      <c r="G9115" s="94" t="str">
        <f t="shared" si="1430"/>
        <v/>
      </c>
      <c r="H9115" s="127" t="str">
        <f>IF(A9115&lt;&gt;"",IF(MID(C9115,1,1)="c",$AS$26,IF(MID(C9115,1,1)="r",$AS$41,IF(MID(C9115,1,1)="p",#REF!,#REF!))),"")</f>
        <v/>
      </c>
      <c r="I9115" s="92" t="str">
        <f t="shared" si="1431"/>
        <v/>
      </c>
      <c r="J9115" s="92" t="str">
        <f t="shared" si="1432"/>
        <v/>
      </c>
      <c r="K9115" s="92" t="str">
        <f t="shared" si="1433"/>
        <v/>
      </c>
      <c r="L9115" s="92" t="str">
        <f t="shared" si="1434"/>
        <v/>
      </c>
      <c r="M9115" s="95" t="str">
        <f>IF(A9115&lt;&gt;"",IF(MID(C9115,1,1)="c",SigmaEpsConcrete(I9115,$AN$30:$AN$33,$AR$30:$AR$33,$AS$26,$AS$27,$AS$28,$AQ$20,$AU$19),""),"")</f>
        <v/>
      </c>
      <c r="N9115" s="95" t="str">
        <f>IF(A9115&lt;&gt;"",IF(MID(C9115,1,1)="r",SigmaEpsReinf(J9115,$AS$42:$AS$43,$AS$41,$AS$39,$AS$40,$AQ$38),""),"")</f>
        <v/>
      </c>
      <c r="Q9115" s="92" t="str">
        <f t="shared" si="1436"/>
        <v/>
      </c>
      <c r="R9115" s="92" t="str">
        <f t="shared" si="1437"/>
        <v/>
      </c>
      <c r="U9115" s="5"/>
      <c r="V9115" s="5"/>
      <c r="W9115" s="94" t="str">
        <f t="shared" si="1435"/>
        <v/>
      </c>
      <c r="X9115" s="94" t="str">
        <f t="shared" si="1438"/>
        <v/>
      </c>
      <c r="Y9115" s="5"/>
      <c r="BK9115" s="8"/>
      <c r="BL9115" s="5"/>
      <c r="BM9115" s="5"/>
      <c r="BN9115" s="5"/>
      <c r="BO9115" s="5"/>
      <c r="BP9115" s="1"/>
      <c r="BQ9115" s="1"/>
      <c r="BR9115" s="1"/>
      <c r="BS9115" s="1"/>
      <c r="BT9115" s="1"/>
      <c r="BU9115" s="4"/>
      <c r="BV9115" s="1"/>
      <c r="BW9115" s="3"/>
      <c r="BX9115" s="4"/>
      <c r="BY9115" s="5"/>
      <c r="BZ9115" s="5"/>
      <c r="CA9115" s="5"/>
      <c r="CB9115" s="5"/>
      <c r="CC9115" s="5"/>
      <c r="CD9115" s="43"/>
    </row>
    <row r="9116" spans="1:82" x14ac:dyDescent="0.25">
      <c r="A9116" s="8"/>
      <c r="B9116" s="5"/>
      <c r="C9116" s="5"/>
      <c r="D9116" s="5"/>
      <c r="E9116" s="5"/>
      <c r="F9116" s="94" t="str">
        <f t="shared" si="1429"/>
        <v/>
      </c>
      <c r="G9116" s="94" t="str">
        <f t="shared" si="1430"/>
        <v/>
      </c>
      <c r="H9116" s="127" t="str">
        <f>IF(A9116&lt;&gt;"",IF(MID(C9116,1,1)="c",$AS$26,IF(MID(C9116,1,1)="r",$AS$41,IF(MID(C9116,1,1)="p",#REF!,#REF!))),"")</f>
        <v/>
      </c>
      <c r="I9116" s="92" t="str">
        <f t="shared" si="1431"/>
        <v/>
      </c>
      <c r="J9116" s="92" t="str">
        <f t="shared" si="1432"/>
        <v/>
      </c>
      <c r="K9116" s="92" t="str">
        <f t="shared" si="1433"/>
        <v/>
      </c>
      <c r="L9116" s="92" t="str">
        <f t="shared" si="1434"/>
        <v/>
      </c>
      <c r="M9116" s="95" t="str">
        <f>IF(A9116&lt;&gt;"",IF(MID(C9116,1,1)="c",SigmaEpsConcrete(I9116,$AN$30:$AN$33,$AR$30:$AR$33,$AS$26,$AS$27,$AS$28,$AQ$20,$AU$19),""),"")</f>
        <v/>
      </c>
      <c r="N9116" s="95" t="str">
        <f>IF(A9116&lt;&gt;"",IF(MID(C9116,1,1)="r",SigmaEpsReinf(J9116,$AS$42:$AS$43,$AS$41,$AS$39,$AS$40,$AQ$38),""),"")</f>
        <v/>
      </c>
      <c r="Q9116" s="92" t="str">
        <f t="shared" si="1436"/>
        <v/>
      </c>
      <c r="R9116" s="92" t="str">
        <f t="shared" si="1437"/>
        <v/>
      </c>
      <c r="U9116" s="5"/>
      <c r="V9116" s="5"/>
      <c r="W9116" s="94" t="str">
        <f t="shared" si="1435"/>
        <v/>
      </c>
      <c r="X9116" s="94" t="str">
        <f t="shared" si="1438"/>
        <v/>
      </c>
      <c r="Y9116" s="5"/>
      <c r="BK9116" s="8"/>
      <c r="BL9116" s="5"/>
      <c r="BM9116" s="5"/>
      <c r="BN9116" s="5"/>
      <c r="BO9116" s="5"/>
      <c r="BP9116" s="1"/>
      <c r="BQ9116" s="1"/>
      <c r="BR9116" s="1"/>
      <c r="BS9116" s="1"/>
      <c r="BT9116" s="1"/>
      <c r="BU9116" s="4"/>
      <c r="BV9116" s="1"/>
      <c r="BW9116" s="3"/>
      <c r="BX9116" s="4"/>
      <c r="BY9116" s="5"/>
      <c r="BZ9116" s="5"/>
      <c r="CA9116" s="5"/>
      <c r="CB9116" s="5"/>
      <c r="CC9116" s="5"/>
      <c r="CD9116" s="43"/>
    </row>
    <row r="9117" spans="1:82" x14ac:dyDescent="0.25">
      <c r="A9117" s="8"/>
      <c r="B9117" s="5"/>
      <c r="C9117" s="5"/>
      <c r="D9117" s="5"/>
      <c r="E9117" s="5"/>
      <c r="F9117" s="94" t="str">
        <f t="shared" si="1429"/>
        <v/>
      </c>
      <c r="G9117" s="94" t="str">
        <f t="shared" si="1430"/>
        <v/>
      </c>
      <c r="H9117" s="127" t="str">
        <f>IF(A9117&lt;&gt;"",IF(MID(C9117,1,1)="c",$AS$26,IF(MID(C9117,1,1)="r",$AS$41,IF(MID(C9117,1,1)="p",#REF!,#REF!))),"")</f>
        <v/>
      </c>
      <c r="I9117" s="92" t="str">
        <f t="shared" si="1431"/>
        <v/>
      </c>
      <c r="J9117" s="92" t="str">
        <f t="shared" si="1432"/>
        <v/>
      </c>
      <c r="K9117" s="92" t="str">
        <f t="shared" si="1433"/>
        <v/>
      </c>
      <c r="L9117" s="92" t="str">
        <f t="shared" si="1434"/>
        <v/>
      </c>
      <c r="M9117" s="95" t="str">
        <f>IF(A9117&lt;&gt;"",IF(MID(C9117,1,1)="c",SigmaEpsConcrete(I9117,$AN$30:$AN$33,$AR$30:$AR$33,$AS$26,$AS$27,$AS$28,$AQ$20,$AU$19),""),"")</f>
        <v/>
      </c>
      <c r="N9117" s="95" t="str">
        <f>IF(A9117&lt;&gt;"",IF(MID(C9117,1,1)="r",SigmaEpsReinf(J9117,$AS$42:$AS$43,$AS$41,$AS$39,$AS$40,$AQ$38),""),"")</f>
        <v/>
      </c>
      <c r="Q9117" s="92" t="str">
        <f t="shared" si="1436"/>
        <v/>
      </c>
      <c r="R9117" s="92" t="str">
        <f t="shared" si="1437"/>
        <v/>
      </c>
      <c r="U9117" s="5"/>
      <c r="V9117" s="5"/>
      <c r="W9117" s="94" t="str">
        <f t="shared" si="1435"/>
        <v/>
      </c>
      <c r="X9117" s="94" t="str">
        <f t="shared" si="1438"/>
        <v/>
      </c>
      <c r="Y9117" s="5"/>
      <c r="BK9117" s="8"/>
      <c r="BL9117" s="5"/>
      <c r="BM9117" s="5"/>
      <c r="BN9117" s="5"/>
      <c r="BO9117" s="5"/>
      <c r="BP9117" s="1"/>
      <c r="BQ9117" s="1"/>
      <c r="BR9117" s="1"/>
      <c r="BS9117" s="1"/>
      <c r="BT9117" s="1"/>
      <c r="BU9117" s="4"/>
      <c r="BV9117" s="1"/>
      <c r="BW9117" s="3"/>
      <c r="BX9117" s="4"/>
      <c r="BY9117" s="5"/>
      <c r="BZ9117" s="5"/>
      <c r="CA9117" s="5"/>
      <c r="CB9117" s="5"/>
      <c r="CC9117" s="5"/>
      <c r="CD9117" s="43"/>
    </row>
    <row r="9118" spans="1:82" x14ac:dyDescent="0.25">
      <c r="A9118" s="8"/>
      <c r="B9118" s="5"/>
      <c r="C9118" s="5"/>
      <c r="D9118" s="5"/>
      <c r="E9118" s="5"/>
      <c r="F9118" s="94" t="str">
        <f t="shared" si="1429"/>
        <v/>
      </c>
      <c r="G9118" s="94" t="str">
        <f t="shared" si="1430"/>
        <v/>
      </c>
      <c r="H9118" s="127" t="str">
        <f>IF(A9118&lt;&gt;"",IF(MID(C9118,1,1)="c",$AS$26,IF(MID(C9118,1,1)="r",$AS$41,IF(MID(C9118,1,1)="p",#REF!,#REF!))),"")</f>
        <v/>
      </c>
      <c r="I9118" s="92" t="str">
        <f t="shared" si="1431"/>
        <v/>
      </c>
      <c r="J9118" s="92" t="str">
        <f t="shared" si="1432"/>
        <v/>
      </c>
      <c r="K9118" s="92" t="str">
        <f t="shared" si="1433"/>
        <v/>
      </c>
      <c r="L9118" s="92" t="str">
        <f t="shared" si="1434"/>
        <v/>
      </c>
      <c r="M9118" s="95" t="str">
        <f>IF(A9118&lt;&gt;"",IF(MID(C9118,1,1)="c",SigmaEpsConcrete(I9118,$AN$30:$AN$33,$AR$30:$AR$33,$AS$26,$AS$27,$AS$28,$AQ$20,$AU$19),""),"")</f>
        <v/>
      </c>
      <c r="N9118" s="95" t="str">
        <f>IF(A9118&lt;&gt;"",IF(MID(C9118,1,1)="r",SigmaEpsReinf(J9118,$AS$42:$AS$43,$AS$41,$AS$39,$AS$40,$AQ$38),""),"")</f>
        <v/>
      </c>
      <c r="Q9118" s="92" t="str">
        <f t="shared" si="1436"/>
        <v/>
      </c>
      <c r="R9118" s="92" t="str">
        <f t="shared" si="1437"/>
        <v/>
      </c>
      <c r="U9118" s="5"/>
      <c r="V9118" s="5"/>
      <c r="W9118" s="94" t="str">
        <f t="shared" si="1435"/>
        <v/>
      </c>
      <c r="X9118" s="94" t="str">
        <f t="shared" si="1438"/>
        <v/>
      </c>
      <c r="Y9118" s="5"/>
      <c r="BK9118" s="8"/>
      <c r="BL9118" s="5"/>
      <c r="BM9118" s="5"/>
      <c r="BN9118" s="5"/>
      <c r="BO9118" s="5"/>
      <c r="BP9118" s="1"/>
      <c r="BQ9118" s="1"/>
      <c r="BR9118" s="1"/>
      <c r="BS9118" s="1"/>
      <c r="BT9118" s="1"/>
      <c r="BU9118" s="4"/>
      <c r="BV9118" s="1"/>
      <c r="BW9118" s="3"/>
      <c r="BX9118" s="4"/>
      <c r="BY9118" s="5"/>
      <c r="BZ9118" s="5"/>
      <c r="CA9118" s="5"/>
      <c r="CB9118" s="5"/>
      <c r="CC9118" s="5"/>
      <c r="CD9118" s="43"/>
    </row>
    <row r="9119" spans="1:82" x14ac:dyDescent="0.25">
      <c r="A9119" s="8"/>
      <c r="B9119" s="5"/>
      <c r="C9119" s="5"/>
      <c r="D9119" s="5"/>
      <c r="E9119" s="5"/>
      <c r="F9119" s="94" t="str">
        <f t="shared" si="1429"/>
        <v/>
      </c>
      <c r="G9119" s="94" t="str">
        <f t="shared" si="1430"/>
        <v/>
      </c>
      <c r="H9119" s="127" t="str">
        <f>IF(A9119&lt;&gt;"",IF(MID(C9119,1,1)="c",$AS$26,IF(MID(C9119,1,1)="r",$AS$41,IF(MID(C9119,1,1)="p",#REF!,#REF!))),"")</f>
        <v/>
      </c>
      <c r="I9119" s="92" t="str">
        <f t="shared" si="1431"/>
        <v/>
      </c>
      <c r="J9119" s="92" t="str">
        <f t="shared" si="1432"/>
        <v/>
      </c>
      <c r="K9119" s="92" t="str">
        <f t="shared" si="1433"/>
        <v/>
      </c>
      <c r="L9119" s="92" t="str">
        <f t="shared" si="1434"/>
        <v/>
      </c>
      <c r="M9119" s="95" t="str">
        <f>IF(A9119&lt;&gt;"",IF(MID(C9119,1,1)="c",SigmaEpsConcrete(I9119,$AN$30:$AN$33,$AR$30:$AR$33,$AS$26,$AS$27,$AS$28,$AQ$20,$AU$19),""),"")</f>
        <v/>
      </c>
      <c r="N9119" s="95" t="str">
        <f>IF(A9119&lt;&gt;"",IF(MID(C9119,1,1)="r",SigmaEpsReinf(J9119,$AS$42:$AS$43,$AS$41,$AS$39,$AS$40,$AQ$38),""),"")</f>
        <v/>
      </c>
      <c r="Q9119" s="92" t="str">
        <f t="shared" si="1436"/>
        <v/>
      </c>
      <c r="R9119" s="92" t="str">
        <f t="shared" si="1437"/>
        <v/>
      </c>
      <c r="U9119" s="5"/>
      <c r="V9119" s="5"/>
      <c r="W9119" s="94" t="str">
        <f t="shared" si="1435"/>
        <v/>
      </c>
      <c r="X9119" s="94" t="str">
        <f t="shared" si="1438"/>
        <v/>
      </c>
      <c r="Y9119" s="5"/>
      <c r="BK9119" s="8"/>
      <c r="BL9119" s="5"/>
      <c r="BM9119" s="5"/>
      <c r="BN9119" s="5"/>
      <c r="BO9119" s="5"/>
      <c r="BP9119" s="1"/>
      <c r="BQ9119" s="1"/>
      <c r="BR9119" s="1"/>
      <c r="BS9119" s="1"/>
      <c r="BT9119" s="1"/>
      <c r="BU9119" s="4"/>
      <c r="BV9119" s="1"/>
      <c r="BW9119" s="3"/>
      <c r="BX9119" s="4"/>
      <c r="BY9119" s="5"/>
      <c r="BZ9119" s="5"/>
      <c r="CA9119" s="5"/>
      <c r="CB9119" s="5"/>
      <c r="CC9119" s="5"/>
      <c r="CD9119" s="43"/>
    </row>
    <row r="9120" spans="1:82" x14ac:dyDescent="0.25">
      <c r="A9120" s="8"/>
      <c r="B9120" s="5"/>
      <c r="C9120" s="5"/>
      <c r="D9120" s="5"/>
      <c r="E9120" s="5"/>
      <c r="F9120" s="94" t="str">
        <f t="shared" si="1429"/>
        <v/>
      </c>
      <c r="G9120" s="94" t="str">
        <f t="shared" si="1430"/>
        <v/>
      </c>
      <c r="H9120" s="127" t="str">
        <f>IF(A9120&lt;&gt;"",IF(MID(C9120,1,1)="c",$AS$26,IF(MID(C9120,1,1)="r",$AS$41,IF(MID(C9120,1,1)="p",#REF!,#REF!))),"")</f>
        <v/>
      </c>
      <c r="I9120" s="92" t="str">
        <f t="shared" si="1431"/>
        <v/>
      </c>
      <c r="J9120" s="92" t="str">
        <f t="shared" si="1432"/>
        <v/>
      </c>
      <c r="K9120" s="92" t="str">
        <f t="shared" si="1433"/>
        <v/>
      </c>
      <c r="L9120" s="92" t="str">
        <f t="shared" si="1434"/>
        <v/>
      </c>
      <c r="M9120" s="95" t="str">
        <f>IF(A9120&lt;&gt;"",IF(MID(C9120,1,1)="c",SigmaEpsConcrete(I9120,$AN$30:$AN$33,$AR$30:$AR$33,$AS$26,$AS$27,$AS$28,$AQ$20,$AU$19),""),"")</f>
        <v/>
      </c>
      <c r="N9120" s="95" t="str">
        <f>IF(A9120&lt;&gt;"",IF(MID(C9120,1,1)="r",SigmaEpsReinf(J9120,$AS$42:$AS$43,$AS$41,$AS$39,$AS$40,$AQ$38),""),"")</f>
        <v/>
      </c>
      <c r="Q9120" s="92" t="str">
        <f t="shared" si="1436"/>
        <v/>
      </c>
      <c r="R9120" s="92" t="str">
        <f t="shared" si="1437"/>
        <v/>
      </c>
      <c r="U9120" s="5"/>
      <c r="V9120" s="5"/>
      <c r="W9120" s="94" t="str">
        <f t="shared" si="1435"/>
        <v/>
      </c>
      <c r="X9120" s="94" t="str">
        <f t="shared" si="1438"/>
        <v/>
      </c>
      <c r="Y9120" s="5"/>
      <c r="BK9120" s="8"/>
      <c r="BL9120" s="5"/>
      <c r="BM9120" s="5"/>
      <c r="BN9120" s="5"/>
      <c r="BO9120" s="5"/>
      <c r="BP9120" s="1"/>
      <c r="BQ9120" s="1"/>
      <c r="BR9120" s="1"/>
      <c r="BS9120" s="1"/>
      <c r="BT9120" s="1"/>
      <c r="BU9120" s="4"/>
      <c r="BV9120" s="1"/>
      <c r="BW9120" s="3"/>
      <c r="BX9120" s="4"/>
      <c r="BY9120" s="5"/>
      <c r="BZ9120" s="5"/>
      <c r="CA9120" s="5"/>
      <c r="CB9120" s="5"/>
      <c r="CC9120" s="5"/>
      <c r="CD9120" s="43"/>
    </row>
    <row r="9121" spans="1:82" x14ac:dyDescent="0.25">
      <c r="A9121" s="8"/>
      <c r="B9121" s="5"/>
      <c r="C9121" s="5"/>
      <c r="D9121" s="5"/>
      <c r="E9121" s="5"/>
      <c r="F9121" s="94" t="str">
        <f t="shared" si="1429"/>
        <v/>
      </c>
      <c r="G9121" s="94" t="str">
        <f t="shared" si="1430"/>
        <v/>
      </c>
      <c r="H9121" s="127" t="str">
        <f>IF(A9121&lt;&gt;"",IF(MID(C9121,1,1)="c",$AS$26,IF(MID(C9121,1,1)="r",$AS$41,IF(MID(C9121,1,1)="p",#REF!,#REF!))),"")</f>
        <v/>
      </c>
      <c r="I9121" s="92" t="str">
        <f t="shared" si="1431"/>
        <v/>
      </c>
      <c r="J9121" s="92" t="str">
        <f t="shared" si="1432"/>
        <v/>
      </c>
      <c r="K9121" s="92" t="str">
        <f t="shared" si="1433"/>
        <v/>
      </c>
      <c r="L9121" s="92" t="str">
        <f t="shared" si="1434"/>
        <v/>
      </c>
      <c r="M9121" s="95" t="str">
        <f>IF(A9121&lt;&gt;"",IF(MID(C9121,1,1)="c",SigmaEpsConcrete(I9121,$AN$30:$AN$33,$AR$30:$AR$33,$AS$26,$AS$27,$AS$28,$AQ$20,$AU$19),""),"")</f>
        <v/>
      </c>
      <c r="N9121" s="95" t="str">
        <f>IF(A9121&lt;&gt;"",IF(MID(C9121,1,1)="r",SigmaEpsReinf(J9121,$AS$42:$AS$43,$AS$41,$AS$39,$AS$40,$AQ$38),""),"")</f>
        <v/>
      </c>
      <c r="Q9121" s="92" t="str">
        <f t="shared" si="1436"/>
        <v/>
      </c>
      <c r="R9121" s="92" t="str">
        <f t="shared" si="1437"/>
        <v/>
      </c>
      <c r="U9121" s="5"/>
      <c r="V9121" s="5"/>
      <c r="W9121" s="94" t="str">
        <f t="shared" si="1435"/>
        <v/>
      </c>
      <c r="X9121" s="94" t="str">
        <f t="shared" si="1438"/>
        <v/>
      </c>
      <c r="Y9121" s="5"/>
      <c r="BK9121" s="8"/>
      <c r="BL9121" s="5"/>
      <c r="BM9121" s="5"/>
      <c r="BN9121" s="5"/>
      <c r="BO9121" s="5"/>
      <c r="BP9121" s="1"/>
      <c r="BQ9121" s="1"/>
      <c r="BR9121" s="1"/>
      <c r="BS9121" s="1"/>
      <c r="BT9121" s="1"/>
      <c r="BU9121" s="4"/>
      <c r="BV9121" s="1"/>
      <c r="BW9121" s="3"/>
      <c r="BX9121" s="4"/>
      <c r="BY9121" s="5"/>
      <c r="BZ9121" s="5"/>
      <c r="CA9121" s="5"/>
      <c r="CB9121" s="5"/>
      <c r="CC9121" s="5"/>
      <c r="CD9121" s="43"/>
    </row>
    <row r="9122" spans="1:82" x14ac:dyDescent="0.25">
      <c r="A9122" s="8"/>
      <c r="B9122" s="5"/>
      <c r="C9122" s="5"/>
      <c r="D9122" s="5"/>
      <c r="E9122" s="5"/>
      <c r="F9122" s="94" t="str">
        <f t="shared" si="1429"/>
        <v/>
      </c>
      <c r="G9122" s="94" t="str">
        <f t="shared" si="1430"/>
        <v/>
      </c>
      <c r="H9122" s="127" t="str">
        <f>IF(A9122&lt;&gt;"",IF(MID(C9122,1,1)="c",$AS$26,IF(MID(C9122,1,1)="r",$AS$41,IF(MID(C9122,1,1)="p",#REF!,#REF!))),"")</f>
        <v/>
      </c>
      <c r="I9122" s="92" t="str">
        <f t="shared" si="1431"/>
        <v/>
      </c>
      <c r="J9122" s="92" t="str">
        <f t="shared" si="1432"/>
        <v/>
      </c>
      <c r="K9122" s="92" t="str">
        <f t="shared" si="1433"/>
        <v/>
      </c>
      <c r="L9122" s="92" t="str">
        <f t="shared" si="1434"/>
        <v/>
      </c>
      <c r="M9122" s="95" t="str">
        <f>IF(A9122&lt;&gt;"",IF(MID(C9122,1,1)="c",SigmaEpsConcrete(I9122,$AN$30:$AN$33,$AR$30:$AR$33,$AS$26,$AS$27,$AS$28,$AQ$20,$AU$19),""),"")</f>
        <v/>
      </c>
      <c r="N9122" s="95" t="str">
        <f>IF(A9122&lt;&gt;"",IF(MID(C9122,1,1)="r",SigmaEpsReinf(J9122,$AS$42:$AS$43,$AS$41,$AS$39,$AS$40,$AQ$38),""),"")</f>
        <v/>
      </c>
      <c r="Q9122" s="92" t="str">
        <f t="shared" si="1436"/>
        <v/>
      </c>
      <c r="R9122" s="92" t="str">
        <f t="shared" si="1437"/>
        <v/>
      </c>
      <c r="U9122" s="5"/>
      <c r="V9122" s="5"/>
      <c r="W9122" s="94" t="str">
        <f t="shared" si="1435"/>
        <v/>
      </c>
      <c r="X9122" s="94" t="str">
        <f t="shared" si="1438"/>
        <v/>
      </c>
      <c r="Y9122" s="5"/>
      <c r="BK9122" s="8"/>
      <c r="BL9122" s="5"/>
      <c r="BM9122" s="5"/>
      <c r="BN9122" s="5"/>
      <c r="BO9122" s="5"/>
      <c r="BP9122" s="1"/>
      <c r="BQ9122" s="1"/>
      <c r="BR9122" s="1"/>
      <c r="BS9122" s="1"/>
      <c r="BT9122" s="1"/>
      <c r="BU9122" s="4"/>
      <c r="BV9122" s="1"/>
      <c r="BW9122" s="3"/>
      <c r="BX9122" s="4"/>
      <c r="BY9122" s="5"/>
      <c r="BZ9122" s="5"/>
      <c r="CA9122" s="5"/>
      <c r="CB9122" s="5"/>
      <c r="CC9122" s="5"/>
      <c r="CD9122" s="43"/>
    </row>
    <row r="9123" spans="1:82" x14ac:dyDescent="0.25">
      <c r="A9123" s="8"/>
      <c r="B9123" s="5"/>
      <c r="C9123" s="5"/>
      <c r="D9123" s="5"/>
      <c r="E9123" s="5"/>
      <c r="F9123" s="94" t="str">
        <f t="shared" si="1429"/>
        <v/>
      </c>
      <c r="G9123" s="94" t="str">
        <f t="shared" si="1430"/>
        <v/>
      </c>
      <c r="H9123" s="127" t="str">
        <f>IF(A9123&lt;&gt;"",IF(MID(C9123,1,1)="c",$AS$26,IF(MID(C9123,1,1)="r",$AS$41,IF(MID(C9123,1,1)="p",#REF!,#REF!))),"")</f>
        <v/>
      </c>
      <c r="I9123" s="92" t="str">
        <f t="shared" si="1431"/>
        <v/>
      </c>
      <c r="J9123" s="92" t="str">
        <f t="shared" si="1432"/>
        <v/>
      </c>
      <c r="K9123" s="92" t="str">
        <f t="shared" si="1433"/>
        <v/>
      </c>
      <c r="L9123" s="92" t="str">
        <f t="shared" si="1434"/>
        <v/>
      </c>
      <c r="M9123" s="95" t="str">
        <f>IF(A9123&lt;&gt;"",IF(MID(C9123,1,1)="c",SigmaEpsConcrete(I9123,$AN$30:$AN$33,$AR$30:$AR$33,$AS$26,$AS$27,$AS$28,$AQ$20,$AU$19),""),"")</f>
        <v/>
      </c>
      <c r="N9123" s="95" t="str">
        <f>IF(A9123&lt;&gt;"",IF(MID(C9123,1,1)="r",SigmaEpsReinf(J9123,$AS$42:$AS$43,$AS$41,$AS$39,$AS$40,$AQ$38),""),"")</f>
        <v/>
      </c>
      <c r="Q9123" s="92" t="str">
        <f t="shared" si="1436"/>
        <v/>
      </c>
      <c r="R9123" s="92" t="str">
        <f t="shared" si="1437"/>
        <v/>
      </c>
      <c r="U9123" s="5"/>
      <c r="V9123" s="5"/>
      <c r="W9123" s="94" t="str">
        <f t="shared" si="1435"/>
        <v/>
      </c>
      <c r="X9123" s="94" t="str">
        <f t="shared" si="1438"/>
        <v/>
      </c>
      <c r="Y9123" s="5"/>
      <c r="BK9123" s="8"/>
      <c r="BL9123" s="5"/>
      <c r="BM9123" s="5"/>
      <c r="BN9123" s="5"/>
      <c r="BO9123" s="5"/>
      <c r="BP9123" s="1"/>
      <c r="BQ9123" s="1"/>
      <c r="BR9123" s="1"/>
      <c r="BS9123" s="1"/>
      <c r="BT9123" s="1"/>
      <c r="BU9123" s="4"/>
      <c r="BV9123" s="1"/>
      <c r="BW9123" s="3"/>
      <c r="BX9123" s="4"/>
      <c r="BY9123" s="5"/>
      <c r="BZ9123" s="5"/>
      <c r="CA9123" s="5"/>
      <c r="CB9123" s="5"/>
      <c r="CC9123" s="5"/>
      <c r="CD9123" s="43"/>
    </row>
    <row r="9124" spans="1:82" x14ac:dyDescent="0.25">
      <c r="A9124" s="8"/>
      <c r="B9124" s="5"/>
      <c r="C9124" s="5"/>
      <c r="D9124" s="5"/>
      <c r="E9124" s="5"/>
      <c r="F9124" s="94" t="str">
        <f t="shared" si="1429"/>
        <v/>
      </c>
      <c r="G9124" s="94" t="str">
        <f t="shared" si="1430"/>
        <v/>
      </c>
      <c r="H9124" s="127" t="str">
        <f>IF(A9124&lt;&gt;"",IF(MID(C9124,1,1)="c",$AS$26,IF(MID(C9124,1,1)="r",$AS$41,IF(MID(C9124,1,1)="p",#REF!,#REF!))),"")</f>
        <v/>
      </c>
      <c r="I9124" s="92" t="str">
        <f t="shared" si="1431"/>
        <v/>
      </c>
      <c r="J9124" s="92" t="str">
        <f t="shared" si="1432"/>
        <v/>
      </c>
      <c r="K9124" s="92" t="str">
        <f t="shared" si="1433"/>
        <v/>
      </c>
      <c r="L9124" s="92" t="str">
        <f t="shared" si="1434"/>
        <v/>
      </c>
      <c r="M9124" s="95" t="str">
        <f>IF(A9124&lt;&gt;"",IF(MID(C9124,1,1)="c",SigmaEpsConcrete(I9124,$AN$30:$AN$33,$AR$30:$AR$33,$AS$26,$AS$27,$AS$28,$AQ$20,$AU$19),""),"")</f>
        <v/>
      </c>
      <c r="N9124" s="95" t="str">
        <f>IF(A9124&lt;&gt;"",IF(MID(C9124,1,1)="r",SigmaEpsReinf(J9124,$AS$42:$AS$43,$AS$41,$AS$39,$AS$40,$AQ$38),""),"")</f>
        <v/>
      </c>
      <c r="Q9124" s="92" t="str">
        <f t="shared" si="1436"/>
        <v/>
      </c>
      <c r="R9124" s="92" t="str">
        <f t="shared" si="1437"/>
        <v/>
      </c>
      <c r="U9124" s="5"/>
      <c r="V9124" s="5"/>
      <c r="W9124" s="94" t="str">
        <f t="shared" si="1435"/>
        <v/>
      </c>
      <c r="X9124" s="94" t="str">
        <f t="shared" si="1438"/>
        <v/>
      </c>
      <c r="Y9124" s="5"/>
      <c r="BK9124" s="8"/>
      <c r="BL9124" s="5"/>
      <c r="BM9124" s="5"/>
      <c r="BN9124" s="5"/>
      <c r="BO9124" s="5"/>
      <c r="BP9124" s="1"/>
      <c r="BQ9124" s="1"/>
      <c r="BR9124" s="1"/>
      <c r="BS9124" s="1"/>
      <c r="BT9124" s="1"/>
      <c r="BU9124" s="4"/>
      <c r="BV9124" s="1"/>
      <c r="BW9124" s="3"/>
      <c r="BX9124" s="4"/>
      <c r="BY9124" s="5"/>
      <c r="BZ9124" s="5"/>
      <c r="CA9124" s="5"/>
      <c r="CB9124" s="5"/>
      <c r="CC9124" s="5"/>
      <c r="CD9124" s="43"/>
    </row>
    <row r="9125" spans="1:82" x14ac:dyDescent="0.25">
      <c r="A9125" s="8"/>
      <c r="B9125" s="5"/>
      <c r="C9125" s="5"/>
      <c r="D9125" s="5"/>
      <c r="E9125" s="5"/>
      <c r="F9125" s="94" t="str">
        <f t="shared" si="1429"/>
        <v/>
      </c>
      <c r="G9125" s="94" t="str">
        <f t="shared" si="1430"/>
        <v/>
      </c>
      <c r="H9125" s="127" t="str">
        <f>IF(A9125&lt;&gt;"",IF(MID(C9125,1,1)="c",$AS$26,IF(MID(C9125,1,1)="r",$AS$41,IF(MID(C9125,1,1)="p",#REF!,#REF!))),"")</f>
        <v/>
      </c>
      <c r="I9125" s="92" t="str">
        <f t="shared" si="1431"/>
        <v/>
      </c>
      <c r="J9125" s="92" t="str">
        <f t="shared" si="1432"/>
        <v/>
      </c>
      <c r="K9125" s="92" t="str">
        <f t="shared" si="1433"/>
        <v/>
      </c>
      <c r="L9125" s="92" t="str">
        <f t="shared" si="1434"/>
        <v/>
      </c>
      <c r="M9125" s="95" t="str">
        <f>IF(A9125&lt;&gt;"",IF(MID(C9125,1,1)="c",SigmaEpsConcrete(I9125,$AN$30:$AN$33,$AR$30:$AR$33,$AS$26,$AS$27,$AS$28,$AQ$20,$AU$19),""),"")</f>
        <v/>
      </c>
      <c r="N9125" s="95" t="str">
        <f>IF(A9125&lt;&gt;"",IF(MID(C9125,1,1)="r",SigmaEpsReinf(J9125,$AS$42:$AS$43,$AS$41,$AS$39,$AS$40,$AQ$38),""),"")</f>
        <v/>
      </c>
      <c r="Q9125" s="92" t="str">
        <f t="shared" si="1436"/>
        <v/>
      </c>
      <c r="R9125" s="92" t="str">
        <f t="shared" si="1437"/>
        <v/>
      </c>
      <c r="U9125" s="5"/>
      <c r="V9125" s="5"/>
      <c r="W9125" s="94" t="str">
        <f t="shared" si="1435"/>
        <v/>
      </c>
      <c r="X9125" s="94" t="str">
        <f t="shared" si="1438"/>
        <v/>
      </c>
      <c r="Y9125" s="5"/>
      <c r="BK9125" s="8"/>
      <c r="BL9125" s="5"/>
      <c r="BM9125" s="5"/>
      <c r="BN9125" s="5"/>
      <c r="BO9125" s="5"/>
      <c r="BP9125" s="1"/>
      <c r="BQ9125" s="1"/>
      <c r="BR9125" s="1"/>
      <c r="BS9125" s="1"/>
      <c r="BT9125" s="1"/>
      <c r="BU9125" s="4"/>
      <c r="BV9125" s="1"/>
      <c r="BW9125" s="3"/>
      <c r="BX9125" s="4"/>
      <c r="BY9125" s="5"/>
      <c r="BZ9125" s="5"/>
      <c r="CA9125" s="5"/>
      <c r="CB9125" s="5"/>
      <c r="CC9125" s="5"/>
      <c r="CD9125" s="43"/>
    </row>
    <row r="9126" spans="1:82" x14ac:dyDescent="0.25">
      <c r="A9126" s="8"/>
      <c r="B9126" s="5"/>
      <c r="C9126" s="5"/>
      <c r="D9126" s="5"/>
      <c r="E9126" s="5"/>
      <c r="F9126" s="94" t="str">
        <f t="shared" si="1429"/>
        <v/>
      </c>
      <c r="G9126" s="94" t="str">
        <f t="shared" si="1430"/>
        <v/>
      </c>
      <c r="H9126" s="127" t="str">
        <f>IF(A9126&lt;&gt;"",IF(MID(C9126,1,1)="c",$AS$26,IF(MID(C9126,1,1)="r",$AS$41,IF(MID(C9126,1,1)="p",#REF!,#REF!))),"")</f>
        <v/>
      </c>
      <c r="I9126" s="92" t="str">
        <f t="shared" si="1431"/>
        <v/>
      </c>
      <c r="J9126" s="92" t="str">
        <f t="shared" si="1432"/>
        <v/>
      </c>
      <c r="K9126" s="92" t="str">
        <f t="shared" si="1433"/>
        <v/>
      </c>
      <c r="L9126" s="92" t="str">
        <f t="shared" si="1434"/>
        <v/>
      </c>
      <c r="M9126" s="95" t="str">
        <f>IF(A9126&lt;&gt;"",IF(MID(C9126,1,1)="c",SigmaEpsConcrete(I9126,$AN$30:$AN$33,$AR$30:$AR$33,$AS$26,$AS$27,$AS$28,$AQ$20,$AU$19),""),"")</f>
        <v/>
      </c>
      <c r="N9126" s="95" t="str">
        <f>IF(A9126&lt;&gt;"",IF(MID(C9126,1,1)="r",SigmaEpsReinf(J9126,$AS$42:$AS$43,$AS$41,$AS$39,$AS$40,$AQ$38),""),"")</f>
        <v/>
      </c>
      <c r="Q9126" s="92" t="str">
        <f t="shared" si="1436"/>
        <v/>
      </c>
      <c r="R9126" s="92" t="str">
        <f t="shared" si="1437"/>
        <v/>
      </c>
      <c r="U9126" s="5"/>
      <c r="V9126" s="5"/>
      <c r="W9126" s="94" t="str">
        <f t="shared" si="1435"/>
        <v/>
      </c>
      <c r="X9126" s="94" t="str">
        <f t="shared" si="1438"/>
        <v/>
      </c>
      <c r="Y9126" s="5"/>
      <c r="BK9126" s="8"/>
      <c r="BL9126" s="5"/>
      <c r="BM9126" s="5"/>
      <c r="BN9126" s="5"/>
      <c r="BO9126" s="5"/>
      <c r="BP9126" s="1"/>
      <c r="BQ9126" s="1"/>
      <c r="BR9126" s="1"/>
      <c r="BS9126" s="1"/>
      <c r="BT9126" s="1"/>
      <c r="BU9126" s="4"/>
      <c r="BV9126" s="1"/>
      <c r="BW9126" s="3"/>
      <c r="BX9126" s="4"/>
      <c r="BY9126" s="5"/>
      <c r="BZ9126" s="5"/>
      <c r="CA9126" s="5"/>
      <c r="CB9126" s="5"/>
      <c r="CC9126" s="5"/>
      <c r="CD9126" s="43"/>
    </row>
    <row r="9127" spans="1:82" x14ac:dyDescent="0.25">
      <c r="A9127" s="8"/>
      <c r="B9127" s="5"/>
      <c r="C9127" s="5"/>
      <c r="D9127" s="5"/>
      <c r="E9127" s="5"/>
      <c r="F9127" s="94" t="str">
        <f t="shared" si="1429"/>
        <v/>
      </c>
      <c r="G9127" s="94" t="str">
        <f t="shared" si="1430"/>
        <v/>
      </c>
      <c r="H9127" s="127" t="str">
        <f>IF(A9127&lt;&gt;"",IF(MID(C9127,1,1)="c",$AS$26,IF(MID(C9127,1,1)="r",$AS$41,IF(MID(C9127,1,1)="p",#REF!,#REF!))),"")</f>
        <v/>
      </c>
      <c r="I9127" s="92" t="str">
        <f t="shared" si="1431"/>
        <v/>
      </c>
      <c r="J9127" s="92" t="str">
        <f t="shared" si="1432"/>
        <v/>
      </c>
      <c r="K9127" s="92" t="str">
        <f t="shared" si="1433"/>
        <v/>
      </c>
      <c r="L9127" s="92" t="str">
        <f t="shared" si="1434"/>
        <v/>
      </c>
      <c r="M9127" s="95" t="str">
        <f>IF(A9127&lt;&gt;"",IF(MID(C9127,1,1)="c",SigmaEpsConcrete(I9127,$AN$30:$AN$33,$AR$30:$AR$33,$AS$26,$AS$27,$AS$28,$AQ$20,$AU$19),""),"")</f>
        <v/>
      </c>
      <c r="N9127" s="95" t="str">
        <f>IF(A9127&lt;&gt;"",IF(MID(C9127,1,1)="r",SigmaEpsReinf(J9127,$AS$42:$AS$43,$AS$41,$AS$39,$AS$40,$AQ$38),""),"")</f>
        <v/>
      </c>
      <c r="Q9127" s="92" t="str">
        <f t="shared" si="1436"/>
        <v/>
      </c>
      <c r="R9127" s="92" t="str">
        <f t="shared" si="1437"/>
        <v/>
      </c>
      <c r="U9127" s="5"/>
      <c r="V9127" s="5"/>
      <c r="W9127" s="94" t="str">
        <f t="shared" si="1435"/>
        <v/>
      </c>
      <c r="X9127" s="94" t="str">
        <f t="shared" si="1438"/>
        <v/>
      </c>
      <c r="Y9127" s="5"/>
      <c r="BK9127" s="8"/>
      <c r="BL9127" s="5"/>
      <c r="BM9127" s="5"/>
      <c r="BN9127" s="5"/>
      <c r="BO9127" s="5"/>
      <c r="BP9127" s="1"/>
      <c r="BQ9127" s="1"/>
      <c r="BR9127" s="1"/>
      <c r="BS9127" s="1"/>
      <c r="BT9127" s="1"/>
      <c r="BU9127" s="4"/>
      <c r="BV9127" s="1"/>
      <c r="BW9127" s="3"/>
      <c r="BX9127" s="4"/>
      <c r="BY9127" s="5"/>
      <c r="BZ9127" s="5"/>
      <c r="CA9127" s="5"/>
      <c r="CB9127" s="5"/>
      <c r="CC9127" s="5"/>
      <c r="CD9127" s="43"/>
    </row>
    <row r="9128" spans="1:82" x14ac:dyDescent="0.25">
      <c r="A9128" s="8"/>
      <c r="B9128" s="5"/>
      <c r="C9128" s="5"/>
      <c r="D9128" s="5"/>
      <c r="E9128" s="5"/>
      <c r="F9128" s="94" t="str">
        <f t="shared" si="1429"/>
        <v/>
      </c>
      <c r="G9128" s="94" t="str">
        <f t="shared" si="1430"/>
        <v/>
      </c>
      <c r="H9128" s="127" t="str">
        <f>IF(A9128&lt;&gt;"",IF(MID(C9128,1,1)="c",$AS$26,IF(MID(C9128,1,1)="r",$AS$41,IF(MID(C9128,1,1)="p",#REF!,#REF!))),"")</f>
        <v/>
      </c>
      <c r="I9128" s="92" t="str">
        <f t="shared" si="1431"/>
        <v/>
      </c>
      <c r="J9128" s="92" t="str">
        <f t="shared" si="1432"/>
        <v/>
      </c>
      <c r="K9128" s="92" t="str">
        <f t="shared" si="1433"/>
        <v/>
      </c>
      <c r="L9128" s="92" t="str">
        <f t="shared" si="1434"/>
        <v/>
      </c>
      <c r="M9128" s="95" t="str">
        <f>IF(A9128&lt;&gt;"",IF(MID(C9128,1,1)="c",SigmaEpsConcrete(I9128,$AN$30:$AN$33,$AR$30:$AR$33,$AS$26,$AS$27,$AS$28,$AQ$20,$AU$19),""),"")</f>
        <v/>
      </c>
      <c r="N9128" s="95" t="str">
        <f>IF(A9128&lt;&gt;"",IF(MID(C9128,1,1)="r",SigmaEpsReinf(J9128,$AS$42:$AS$43,$AS$41,$AS$39,$AS$40,$AQ$38),""),"")</f>
        <v/>
      </c>
      <c r="Q9128" s="92" t="str">
        <f t="shared" si="1436"/>
        <v/>
      </c>
      <c r="R9128" s="92" t="str">
        <f t="shared" si="1437"/>
        <v/>
      </c>
      <c r="U9128" s="5"/>
      <c r="V9128" s="5"/>
      <c r="W9128" s="94" t="str">
        <f t="shared" si="1435"/>
        <v/>
      </c>
      <c r="X9128" s="94" t="str">
        <f t="shared" si="1438"/>
        <v/>
      </c>
      <c r="Y9128" s="5"/>
      <c r="BK9128" s="8"/>
      <c r="BL9128" s="5"/>
      <c r="BM9128" s="5"/>
      <c r="BN9128" s="5"/>
      <c r="BO9128" s="5"/>
      <c r="BP9128" s="1"/>
      <c r="BQ9128" s="1"/>
      <c r="BR9128" s="1"/>
      <c r="BS9128" s="1"/>
      <c r="BT9128" s="1"/>
      <c r="BU9128" s="4"/>
      <c r="BV9128" s="1"/>
      <c r="BW9128" s="3"/>
      <c r="BX9128" s="4"/>
      <c r="BY9128" s="5"/>
      <c r="BZ9128" s="5"/>
      <c r="CA9128" s="5"/>
      <c r="CB9128" s="5"/>
      <c r="CC9128" s="5"/>
      <c r="CD9128" s="43"/>
    </row>
    <row r="9129" spans="1:82" x14ac:dyDescent="0.25">
      <c r="A9129" s="8"/>
      <c r="B9129" s="5"/>
      <c r="C9129" s="5"/>
      <c r="D9129" s="5"/>
      <c r="E9129" s="5"/>
      <c r="F9129" s="94" t="str">
        <f t="shared" si="1429"/>
        <v/>
      </c>
      <c r="G9129" s="94" t="str">
        <f t="shared" si="1430"/>
        <v/>
      </c>
      <c r="H9129" s="127" t="str">
        <f>IF(A9129&lt;&gt;"",IF(MID(C9129,1,1)="c",$AS$26,IF(MID(C9129,1,1)="r",$AS$41,IF(MID(C9129,1,1)="p",#REF!,#REF!))),"")</f>
        <v/>
      </c>
      <c r="I9129" s="92" t="str">
        <f t="shared" si="1431"/>
        <v/>
      </c>
      <c r="J9129" s="92" t="str">
        <f t="shared" si="1432"/>
        <v/>
      </c>
      <c r="K9129" s="92" t="str">
        <f t="shared" si="1433"/>
        <v/>
      </c>
      <c r="L9129" s="92" t="str">
        <f t="shared" si="1434"/>
        <v/>
      </c>
      <c r="M9129" s="95" t="str">
        <f>IF(A9129&lt;&gt;"",IF(MID(C9129,1,1)="c",SigmaEpsConcrete(I9129,$AN$30:$AN$33,$AR$30:$AR$33,$AS$26,$AS$27,$AS$28,$AQ$20,$AU$19),""),"")</f>
        <v/>
      </c>
      <c r="N9129" s="95" t="str">
        <f>IF(A9129&lt;&gt;"",IF(MID(C9129,1,1)="r",SigmaEpsReinf(J9129,$AS$42:$AS$43,$AS$41,$AS$39,$AS$40,$AQ$38),""),"")</f>
        <v/>
      </c>
      <c r="Q9129" s="92" t="str">
        <f t="shared" si="1436"/>
        <v/>
      </c>
      <c r="R9129" s="92" t="str">
        <f t="shared" si="1437"/>
        <v/>
      </c>
      <c r="U9129" s="5"/>
      <c r="V9129" s="5"/>
      <c r="W9129" s="94" t="str">
        <f t="shared" si="1435"/>
        <v/>
      </c>
      <c r="X9129" s="94" t="str">
        <f t="shared" si="1438"/>
        <v/>
      </c>
      <c r="Y9129" s="5"/>
      <c r="BK9129" s="8"/>
      <c r="BL9129" s="5"/>
      <c r="BM9129" s="5"/>
      <c r="BN9129" s="5"/>
      <c r="BO9129" s="5"/>
      <c r="BP9129" s="1"/>
      <c r="BQ9129" s="1"/>
      <c r="BR9129" s="1"/>
      <c r="BS9129" s="1"/>
      <c r="BT9129" s="1"/>
      <c r="BU9129" s="4"/>
      <c r="BV9129" s="1"/>
      <c r="BW9129" s="3"/>
      <c r="BX9129" s="4"/>
      <c r="BY9129" s="5"/>
      <c r="BZ9129" s="5"/>
      <c r="CA9129" s="5"/>
      <c r="CB9129" s="5"/>
      <c r="CC9129" s="5"/>
      <c r="CD9129" s="43"/>
    </row>
    <row r="9130" spans="1:82" x14ac:dyDescent="0.25">
      <c r="A9130" s="8"/>
      <c r="B9130" s="5"/>
      <c r="C9130" s="5"/>
      <c r="D9130" s="5"/>
      <c r="E9130" s="5"/>
      <c r="F9130" s="94" t="str">
        <f t="shared" si="1429"/>
        <v/>
      </c>
      <c r="G9130" s="94" t="str">
        <f t="shared" si="1430"/>
        <v/>
      </c>
      <c r="H9130" s="127" t="str">
        <f>IF(A9130&lt;&gt;"",IF(MID(C9130,1,1)="c",$AS$26,IF(MID(C9130,1,1)="r",$AS$41,IF(MID(C9130,1,1)="p",#REF!,#REF!))),"")</f>
        <v/>
      </c>
      <c r="I9130" s="92" t="str">
        <f t="shared" si="1431"/>
        <v/>
      </c>
      <c r="J9130" s="92" t="str">
        <f t="shared" si="1432"/>
        <v/>
      </c>
      <c r="K9130" s="92" t="str">
        <f t="shared" si="1433"/>
        <v/>
      </c>
      <c r="L9130" s="92" t="str">
        <f t="shared" si="1434"/>
        <v/>
      </c>
      <c r="M9130" s="95" t="str">
        <f>IF(A9130&lt;&gt;"",IF(MID(C9130,1,1)="c",SigmaEpsConcrete(I9130,$AN$30:$AN$33,$AR$30:$AR$33,$AS$26,$AS$27,$AS$28,$AQ$20,$AU$19),""),"")</f>
        <v/>
      </c>
      <c r="N9130" s="95" t="str">
        <f>IF(A9130&lt;&gt;"",IF(MID(C9130,1,1)="r",SigmaEpsReinf(J9130,$AS$42:$AS$43,$AS$41,$AS$39,$AS$40,$AQ$38),""),"")</f>
        <v/>
      </c>
      <c r="Q9130" s="92" t="str">
        <f t="shared" si="1436"/>
        <v/>
      </c>
      <c r="R9130" s="92" t="str">
        <f t="shared" si="1437"/>
        <v/>
      </c>
      <c r="U9130" s="5"/>
      <c r="V9130" s="5"/>
      <c r="W9130" s="94" t="str">
        <f t="shared" si="1435"/>
        <v/>
      </c>
      <c r="X9130" s="94" t="str">
        <f t="shared" si="1438"/>
        <v/>
      </c>
      <c r="Y9130" s="5"/>
      <c r="BK9130" s="8"/>
      <c r="BL9130" s="5"/>
      <c r="BM9130" s="5"/>
      <c r="BN9130" s="5"/>
      <c r="BO9130" s="5"/>
      <c r="BP9130" s="1"/>
      <c r="BQ9130" s="1"/>
      <c r="BR9130" s="1"/>
      <c r="BS9130" s="1"/>
      <c r="BT9130" s="1"/>
      <c r="BU9130" s="4"/>
      <c r="BV9130" s="1"/>
      <c r="BW9130" s="3"/>
      <c r="BX9130" s="4"/>
      <c r="BY9130" s="5"/>
      <c r="BZ9130" s="5"/>
      <c r="CA9130" s="5"/>
      <c r="CB9130" s="5"/>
      <c r="CC9130" s="5"/>
      <c r="CD9130" s="43"/>
    </row>
    <row r="9131" spans="1:82" x14ac:dyDescent="0.25">
      <c r="A9131" s="8"/>
      <c r="B9131" s="5"/>
      <c r="C9131" s="5"/>
      <c r="D9131" s="5"/>
      <c r="E9131" s="5"/>
      <c r="F9131" s="94" t="str">
        <f t="shared" si="1429"/>
        <v/>
      </c>
      <c r="G9131" s="94" t="str">
        <f t="shared" si="1430"/>
        <v/>
      </c>
      <c r="H9131" s="127" t="str">
        <f>IF(A9131&lt;&gt;"",IF(MID(C9131,1,1)="c",$AS$26,IF(MID(C9131,1,1)="r",$AS$41,IF(MID(C9131,1,1)="p",#REF!,#REF!))),"")</f>
        <v/>
      </c>
      <c r="I9131" s="92" t="str">
        <f t="shared" si="1431"/>
        <v/>
      </c>
      <c r="J9131" s="92" t="str">
        <f t="shared" si="1432"/>
        <v/>
      </c>
      <c r="K9131" s="92" t="str">
        <f t="shared" si="1433"/>
        <v/>
      </c>
      <c r="L9131" s="92" t="str">
        <f t="shared" si="1434"/>
        <v/>
      </c>
      <c r="M9131" s="95" t="str">
        <f>IF(A9131&lt;&gt;"",IF(MID(C9131,1,1)="c",SigmaEpsConcrete(I9131,$AN$30:$AN$33,$AR$30:$AR$33,$AS$26,$AS$27,$AS$28,$AQ$20,$AU$19),""),"")</f>
        <v/>
      </c>
      <c r="N9131" s="95" t="str">
        <f>IF(A9131&lt;&gt;"",IF(MID(C9131,1,1)="r",SigmaEpsReinf(J9131,$AS$42:$AS$43,$AS$41,$AS$39,$AS$40,$AQ$38),""),"")</f>
        <v/>
      </c>
      <c r="Q9131" s="92" t="str">
        <f t="shared" si="1436"/>
        <v/>
      </c>
      <c r="R9131" s="92" t="str">
        <f t="shared" si="1437"/>
        <v/>
      </c>
      <c r="U9131" s="5"/>
      <c r="V9131" s="5"/>
      <c r="W9131" s="94" t="str">
        <f t="shared" si="1435"/>
        <v/>
      </c>
      <c r="X9131" s="94" t="str">
        <f t="shared" si="1438"/>
        <v/>
      </c>
      <c r="Y9131" s="5"/>
      <c r="BK9131" s="8"/>
      <c r="BL9131" s="5"/>
      <c r="BM9131" s="5"/>
      <c r="BN9131" s="5"/>
      <c r="BO9131" s="5"/>
      <c r="BP9131" s="1"/>
      <c r="BQ9131" s="1"/>
      <c r="BR9131" s="1"/>
      <c r="BS9131" s="1"/>
      <c r="BT9131" s="1"/>
      <c r="BU9131" s="4"/>
      <c r="BV9131" s="1"/>
      <c r="BW9131" s="3"/>
      <c r="BX9131" s="4"/>
      <c r="BY9131" s="5"/>
      <c r="BZ9131" s="5"/>
      <c r="CA9131" s="5"/>
      <c r="CB9131" s="5"/>
      <c r="CC9131" s="5"/>
      <c r="CD9131" s="43"/>
    </row>
    <row r="9132" spans="1:82" x14ac:dyDescent="0.25">
      <c r="A9132" s="8"/>
      <c r="B9132" s="5"/>
      <c r="C9132" s="5"/>
      <c r="D9132" s="5"/>
      <c r="E9132" s="5"/>
      <c r="F9132" s="94" t="str">
        <f t="shared" si="1429"/>
        <v/>
      </c>
      <c r="G9132" s="94" t="str">
        <f t="shared" si="1430"/>
        <v/>
      </c>
      <c r="H9132" s="127" t="str">
        <f>IF(A9132&lt;&gt;"",IF(MID(C9132,1,1)="c",$AS$26,IF(MID(C9132,1,1)="r",$AS$41,IF(MID(C9132,1,1)="p",#REF!,#REF!))),"")</f>
        <v/>
      </c>
      <c r="I9132" s="92" t="str">
        <f t="shared" si="1431"/>
        <v/>
      </c>
      <c r="J9132" s="92" t="str">
        <f t="shared" si="1432"/>
        <v/>
      </c>
      <c r="K9132" s="92" t="str">
        <f t="shared" si="1433"/>
        <v/>
      </c>
      <c r="L9132" s="92" t="str">
        <f t="shared" si="1434"/>
        <v/>
      </c>
      <c r="M9132" s="95" t="str">
        <f>IF(A9132&lt;&gt;"",IF(MID(C9132,1,1)="c",SigmaEpsConcrete(I9132,$AN$30:$AN$33,$AR$30:$AR$33,$AS$26,$AS$27,$AS$28,$AQ$20,$AU$19),""),"")</f>
        <v/>
      </c>
      <c r="N9132" s="95" t="str">
        <f>IF(A9132&lt;&gt;"",IF(MID(C9132,1,1)="r",SigmaEpsReinf(J9132,$AS$42:$AS$43,$AS$41,$AS$39,$AS$40,$AQ$38),""),"")</f>
        <v/>
      </c>
      <c r="Q9132" s="92" t="str">
        <f t="shared" si="1436"/>
        <v/>
      </c>
      <c r="R9132" s="92" t="str">
        <f t="shared" si="1437"/>
        <v/>
      </c>
      <c r="U9132" s="5"/>
      <c r="V9132" s="5"/>
      <c r="W9132" s="94" t="str">
        <f t="shared" si="1435"/>
        <v/>
      </c>
      <c r="X9132" s="94" t="str">
        <f t="shared" si="1438"/>
        <v/>
      </c>
      <c r="Y9132" s="5"/>
      <c r="BK9132" s="8"/>
      <c r="BL9132" s="5"/>
      <c r="BM9132" s="5"/>
      <c r="BN9132" s="5"/>
      <c r="BO9132" s="5"/>
      <c r="BP9132" s="1"/>
      <c r="BQ9132" s="1"/>
      <c r="BR9132" s="1"/>
      <c r="BS9132" s="1"/>
      <c r="BT9132" s="1"/>
      <c r="BU9132" s="4"/>
      <c r="BV9132" s="1"/>
      <c r="BW9132" s="3"/>
      <c r="BX9132" s="4"/>
      <c r="BY9132" s="5"/>
      <c r="BZ9132" s="5"/>
      <c r="CA9132" s="5"/>
      <c r="CB9132" s="5"/>
      <c r="CC9132" s="5"/>
      <c r="CD9132" s="43"/>
    </row>
    <row r="9133" spans="1:82" x14ac:dyDescent="0.25">
      <c r="A9133" s="8"/>
      <c r="B9133" s="5"/>
      <c r="C9133" s="5"/>
      <c r="D9133" s="5"/>
      <c r="E9133" s="5"/>
      <c r="F9133" s="94" t="str">
        <f t="shared" si="1429"/>
        <v/>
      </c>
      <c r="G9133" s="94" t="str">
        <f t="shared" si="1430"/>
        <v/>
      </c>
      <c r="H9133" s="127" t="str">
        <f>IF(A9133&lt;&gt;"",IF(MID(C9133,1,1)="c",$AS$26,IF(MID(C9133,1,1)="r",$AS$41,IF(MID(C9133,1,1)="p",#REF!,#REF!))),"")</f>
        <v/>
      </c>
      <c r="I9133" s="92" t="str">
        <f t="shared" si="1431"/>
        <v/>
      </c>
      <c r="J9133" s="92" t="str">
        <f t="shared" si="1432"/>
        <v/>
      </c>
      <c r="K9133" s="92" t="str">
        <f t="shared" si="1433"/>
        <v/>
      </c>
      <c r="L9133" s="92" t="str">
        <f t="shared" si="1434"/>
        <v/>
      </c>
      <c r="M9133" s="95" t="str">
        <f>IF(A9133&lt;&gt;"",IF(MID(C9133,1,1)="c",SigmaEpsConcrete(I9133,$AN$30:$AN$33,$AR$30:$AR$33,$AS$26,$AS$27,$AS$28,$AQ$20,$AU$19),""),"")</f>
        <v/>
      </c>
      <c r="N9133" s="95" t="str">
        <f>IF(A9133&lt;&gt;"",IF(MID(C9133,1,1)="r",SigmaEpsReinf(J9133,$AS$42:$AS$43,$AS$41,$AS$39,$AS$40,$AQ$38),""),"")</f>
        <v/>
      </c>
      <c r="Q9133" s="92" t="str">
        <f t="shared" si="1436"/>
        <v/>
      </c>
      <c r="R9133" s="92" t="str">
        <f t="shared" si="1437"/>
        <v/>
      </c>
      <c r="U9133" s="5"/>
      <c r="V9133" s="5"/>
      <c r="W9133" s="94" t="str">
        <f t="shared" si="1435"/>
        <v/>
      </c>
      <c r="X9133" s="94" t="str">
        <f t="shared" si="1438"/>
        <v/>
      </c>
      <c r="Y9133" s="5"/>
      <c r="BK9133" s="8"/>
      <c r="BL9133" s="5"/>
      <c r="BM9133" s="5"/>
      <c r="BN9133" s="5"/>
      <c r="BO9133" s="5"/>
      <c r="BP9133" s="1"/>
      <c r="BQ9133" s="1"/>
      <c r="BR9133" s="1"/>
      <c r="BS9133" s="1"/>
      <c r="BT9133" s="1"/>
      <c r="BU9133" s="4"/>
      <c r="BV9133" s="1"/>
      <c r="BW9133" s="3"/>
      <c r="BX9133" s="4"/>
      <c r="BY9133" s="5"/>
      <c r="BZ9133" s="5"/>
      <c r="CA9133" s="5"/>
      <c r="CB9133" s="5"/>
      <c r="CC9133" s="5"/>
      <c r="CD9133" s="43"/>
    </row>
    <row r="9134" spans="1:82" x14ac:dyDescent="0.25">
      <c r="A9134" s="8"/>
      <c r="B9134" s="5"/>
      <c r="C9134" s="5"/>
      <c r="D9134" s="5"/>
      <c r="E9134" s="5"/>
      <c r="F9134" s="94" t="str">
        <f t="shared" si="1429"/>
        <v/>
      </c>
      <c r="G9134" s="94" t="str">
        <f t="shared" si="1430"/>
        <v/>
      </c>
      <c r="H9134" s="127" t="str">
        <f>IF(A9134&lt;&gt;"",IF(MID(C9134,1,1)="c",$AS$26,IF(MID(C9134,1,1)="r",$AS$41,IF(MID(C9134,1,1)="p",#REF!,#REF!))),"")</f>
        <v/>
      </c>
      <c r="I9134" s="92" t="str">
        <f t="shared" si="1431"/>
        <v/>
      </c>
      <c r="J9134" s="92" t="str">
        <f t="shared" si="1432"/>
        <v/>
      </c>
      <c r="K9134" s="92" t="str">
        <f t="shared" si="1433"/>
        <v/>
      </c>
      <c r="L9134" s="92" t="str">
        <f t="shared" si="1434"/>
        <v/>
      </c>
      <c r="M9134" s="95" t="str">
        <f>IF(A9134&lt;&gt;"",IF(MID(C9134,1,1)="c",SigmaEpsConcrete(I9134,$AN$30:$AN$33,$AR$30:$AR$33,$AS$26,$AS$27,$AS$28,$AQ$20,$AU$19),""),"")</f>
        <v/>
      </c>
      <c r="N9134" s="95" t="str">
        <f>IF(A9134&lt;&gt;"",IF(MID(C9134,1,1)="r",SigmaEpsReinf(J9134,$AS$42:$AS$43,$AS$41,$AS$39,$AS$40,$AQ$38),""),"")</f>
        <v/>
      </c>
      <c r="Q9134" s="92" t="str">
        <f t="shared" si="1436"/>
        <v/>
      </c>
      <c r="R9134" s="92" t="str">
        <f t="shared" si="1437"/>
        <v/>
      </c>
      <c r="U9134" s="5"/>
      <c r="V9134" s="5"/>
      <c r="W9134" s="94" t="str">
        <f t="shared" si="1435"/>
        <v/>
      </c>
      <c r="X9134" s="94" t="str">
        <f t="shared" si="1438"/>
        <v/>
      </c>
      <c r="Y9134" s="5"/>
      <c r="BK9134" s="8"/>
      <c r="BL9134" s="5"/>
      <c r="BM9134" s="5"/>
      <c r="BN9134" s="5"/>
      <c r="BO9134" s="5"/>
      <c r="BP9134" s="1"/>
      <c r="BQ9134" s="1"/>
      <c r="BR9134" s="1"/>
      <c r="BS9134" s="1"/>
      <c r="BT9134" s="1"/>
      <c r="BU9134" s="4"/>
      <c r="BV9134" s="1"/>
      <c r="BW9134" s="3"/>
      <c r="BX9134" s="4"/>
      <c r="BY9134" s="5"/>
      <c r="BZ9134" s="5"/>
      <c r="CA9134" s="5"/>
      <c r="CB9134" s="5"/>
      <c r="CC9134" s="5"/>
      <c r="CD9134" s="43"/>
    </row>
    <row r="9135" spans="1:82" x14ac:dyDescent="0.25">
      <c r="A9135" s="8"/>
      <c r="B9135" s="5"/>
      <c r="C9135" s="5"/>
      <c r="D9135" s="5"/>
      <c r="E9135" s="5"/>
      <c r="F9135" s="94" t="str">
        <f t="shared" si="1429"/>
        <v/>
      </c>
      <c r="G9135" s="94" t="str">
        <f t="shared" si="1430"/>
        <v/>
      </c>
      <c r="H9135" s="127" t="str">
        <f>IF(A9135&lt;&gt;"",IF(MID(C9135,1,1)="c",$AS$26,IF(MID(C9135,1,1)="r",$AS$41,IF(MID(C9135,1,1)="p",#REF!,#REF!))),"")</f>
        <v/>
      </c>
      <c r="I9135" s="92" t="str">
        <f t="shared" si="1431"/>
        <v/>
      </c>
      <c r="J9135" s="92" t="str">
        <f t="shared" si="1432"/>
        <v/>
      </c>
      <c r="K9135" s="92" t="str">
        <f t="shared" si="1433"/>
        <v/>
      </c>
      <c r="L9135" s="92" t="str">
        <f t="shared" si="1434"/>
        <v/>
      </c>
      <c r="M9135" s="95" t="str">
        <f>IF(A9135&lt;&gt;"",IF(MID(C9135,1,1)="c",SigmaEpsConcrete(I9135,$AN$30:$AN$33,$AR$30:$AR$33,$AS$26,$AS$27,$AS$28,$AQ$20,$AU$19),""),"")</f>
        <v/>
      </c>
      <c r="N9135" s="95" t="str">
        <f>IF(A9135&lt;&gt;"",IF(MID(C9135,1,1)="r",SigmaEpsReinf(J9135,$AS$42:$AS$43,$AS$41,$AS$39,$AS$40,$AQ$38),""),"")</f>
        <v/>
      </c>
      <c r="Q9135" s="92" t="str">
        <f t="shared" si="1436"/>
        <v/>
      </c>
      <c r="R9135" s="92" t="str">
        <f t="shared" si="1437"/>
        <v/>
      </c>
      <c r="U9135" s="5"/>
      <c r="V9135" s="5"/>
      <c r="W9135" s="94" t="str">
        <f t="shared" si="1435"/>
        <v/>
      </c>
      <c r="X9135" s="94" t="str">
        <f t="shared" si="1438"/>
        <v/>
      </c>
      <c r="Y9135" s="5"/>
      <c r="BK9135" s="8"/>
      <c r="BL9135" s="5"/>
      <c r="BM9135" s="5"/>
      <c r="BN9135" s="5"/>
      <c r="BO9135" s="5"/>
      <c r="BP9135" s="1"/>
      <c r="BQ9135" s="1"/>
      <c r="BR9135" s="1"/>
      <c r="BS9135" s="1"/>
      <c r="BT9135" s="1"/>
      <c r="BU9135" s="4"/>
      <c r="BV9135" s="1"/>
      <c r="BW9135" s="3"/>
      <c r="BX9135" s="4"/>
      <c r="BY9135" s="5"/>
      <c r="BZ9135" s="5"/>
      <c r="CA9135" s="5"/>
      <c r="CB9135" s="5"/>
      <c r="CC9135" s="5"/>
      <c r="CD9135" s="43"/>
    </row>
    <row r="9136" spans="1:82" x14ac:dyDescent="0.25">
      <c r="A9136" s="8"/>
      <c r="B9136" s="5"/>
      <c r="C9136" s="5"/>
      <c r="D9136" s="5"/>
      <c r="E9136" s="5"/>
      <c r="F9136" s="94" t="str">
        <f t="shared" si="1429"/>
        <v/>
      </c>
      <c r="G9136" s="94" t="str">
        <f t="shared" si="1430"/>
        <v/>
      </c>
      <c r="H9136" s="127" t="str">
        <f>IF(A9136&lt;&gt;"",IF(MID(C9136,1,1)="c",$AS$26,IF(MID(C9136,1,1)="r",$AS$41,IF(MID(C9136,1,1)="p",#REF!,#REF!))),"")</f>
        <v/>
      </c>
      <c r="I9136" s="92" t="str">
        <f t="shared" si="1431"/>
        <v/>
      </c>
      <c r="J9136" s="92" t="str">
        <f t="shared" si="1432"/>
        <v/>
      </c>
      <c r="K9136" s="92" t="str">
        <f t="shared" si="1433"/>
        <v/>
      </c>
      <c r="L9136" s="92" t="str">
        <f t="shared" si="1434"/>
        <v/>
      </c>
      <c r="M9136" s="95" t="str">
        <f>IF(A9136&lt;&gt;"",IF(MID(C9136,1,1)="c",SigmaEpsConcrete(I9136,$AN$30:$AN$33,$AR$30:$AR$33,$AS$26,$AS$27,$AS$28,$AQ$20,$AU$19),""),"")</f>
        <v/>
      </c>
      <c r="N9136" s="95" t="str">
        <f>IF(A9136&lt;&gt;"",IF(MID(C9136,1,1)="r",SigmaEpsReinf(J9136,$AS$42:$AS$43,$AS$41,$AS$39,$AS$40,$AQ$38),""),"")</f>
        <v/>
      </c>
      <c r="Q9136" s="92" t="str">
        <f t="shared" si="1436"/>
        <v/>
      </c>
      <c r="R9136" s="92" t="str">
        <f t="shared" si="1437"/>
        <v/>
      </c>
      <c r="U9136" s="5"/>
      <c r="V9136" s="5"/>
      <c r="W9136" s="94" t="str">
        <f t="shared" si="1435"/>
        <v/>
      </c>
      <c r="X9136" s="94" t="str">
        <f t="shared" si="1438"/>
        <v/>
      </c>
      <c r="Y9136" s="5"/>
      <c r="BK9136" s="8"/>
      <c r="BL9136" s="5"/>
      <c r="BM9136" s="5"/>
      <c r="BN9136" s="5"/>
      <c r="BO9136" s="5"/>
      <c r="BP9136" s="1"/>
      <c r="BQ9136" s="1"/>
      <c r="BR9136" s="1"/>
      <c r="BS9136" s="1"/>
      <c r="BT9136" s="1"/>
      <c r="BU9136" s="4"/>
      <c r="BV9136" s="1"/>
      <c r="BW9136" s="3"/>
      <c r="BX9136" s="4"/>
      <c r="BY9136" s="5"/>
      <c r="BZ9136" s="5"/>
      <c r="CA9136" s="5"/>
      <c r="CB9136" s="5"/>
      <c r="CC9136" s="5"/>
      <c r="CD9136" s="43"/>
    </row>
    <row r="9137" spans="1:82" x14ac:dyDescent="0.25">
      <c r="A9137" s="8"/>
      <c r="B9137" s="5"/>
      <c r="C9137" s="5"/>
      <c r="D9137" s="5"/>
      <c r="E9137" s="5"/>
      <c r="F9137" s="94" t="str">
        <f t="shared" si="1429"/>
        <v/>
      </c>
      <c r="G9137" s="94" t="str">
        <f t="shared" si="1430"/>
        <v/>
      </c>
      <c r="H9137" s="127" t="str">
        <f>IF(A9137&lt;&gt;"",IF(MID(C9137,1,1)="c",$AS$26,IF(MID(C9137,1,1)="r",$AS$41,IF(MID(C9137,1,1)="p",#REF!,#REF!))),"")</f>
        <v/>
      </c>
      <c r="I9137" s="92" t="str">
        <f t="shared" si="1431"/>
        <v/>
      </c>
      <c r="J9137" s="92" t="str">
        <f t="shared" si="1432"/>
        <v/>
      </c>
      <c r="K9137" s="92" t="str">
        <f t="shared" si="1433"/>
        <v/>
      </c>
      <c r="L9137" s="92" t="str">
        <f t="shared" si="1434"/>
        <v/>
      </c>
      <c r="M9137" s="95" t="str">
        <f>IF(A9137&lt;&gt;"",IF(MID(C9137,1,1)="c",SigmaEpsConcrete(I9137,$AN$30:$AN$33,$AR$30:$AR$33,$AS$26,$AS$27,$AS$28,$AQ$20,$AU$19),""),"")</f>
        <v/>
      </c>
      <c r="N9137" s="95" t="str">
        <f>IF(A9137&lt;&gt;"",IF(MID(C9137,1,1)="r",SigmaEpsReinf(J9137,$AS$42:$AS$43,$AS$41,$AS$39,$AS$40,$AQ$38),""),"")</f>
        <v/>
      </c>
      <c r="Q9137" s="92" t="str">
        <f t="shared" si="1436"/>
        <v/>
      </c>
      <c r="R9137" s="92" t="str">
        <f t="shared" si="1437"/>
        <v/>
      </c>
      <c r="U9137" s="5"/>
      <c r="V9137" s="5"/>
      <c r="W9137" s="94" t="str">
        <f t="shared" si="1435"/>
        <v/>
      </c>
      <c r="X9137" s="94" t="str">
        <f t="shared" si="1438"/>
        <v/>
      </c>
      <c r="Y9137" s="5"/>
      <c r="BK9137" s="8"/>
      <c r="BL9137" s="5"/>
      <c r="BM9137" s="5"/>
      <c r="BN9137" s="5"/>
      <c r="BO9137" s="5"/>
      <c r="BP9137" s="1"/>
      <c r="BQ9137" s="1"/>
      <c r="BR9137" s="1"/>
      <c r="BS9137" s="1"/>
      <c r="BT9137" s="1"/>
      <c r="BU9137" s="4"/>
      <c r="BV9137" s="1"/>
      <c r="BW9137" s="3"/>
      <c r="BX9137" s="4"/>
      <c r="BY9137" s="5"/>
      <c r="BZ9137" s="5"/>
      <c r="CA9137" s="5"/>
      <c r="CB9137" s="5"/>
      <c r="CC9137" s="5"/>
      <c r="CD9137" s="43"/>
    </row>
    <row r="9138" spans="1:82" x14ac:dyDescent="0.25">
      <c r="A9138" s="8"/>
      <c r="B9138" s="5"/>
      <c r="C9138" s="5"/>
      <c r="D9138" s="5"/>
      <c r="E9138" s="5"/>
      <c r="F9138" s="94" t="str">
        <f t="shared" si="1429"/>
        <v/>
      </c>
      <c r="G9138" s="94" t="str">
        <f t="shared" si="1430"/>
        <v/>
      </c>
      <c r="H9138" s="127" t="str">
        <f>IF(A9138&lt;&gt;"",IF(MID(C9138,1,1)="c",$AS$26,IF(MID(C9138,1,1)="r",$AS$41,IF(MID(C9138,1,1)="p",#REF!,#REF!))),"")</f>
        <v/>
      </c>
      <c r="I9138" s="92" t="str">
        <f t="shared" si="1431"/>
        <v/>
      </c>
      <c r="J9138" s="92" t="str">
        <f t="shared" si="1432"/>
        <v/>
      </c>
      <c r="K9138" s="92" t="str">
        <f t="shared" si="1433"/>
        <v/>
      </c>
      <c r="L9138" s="92" t="str">
        <f t="shared" si="1434"/>
        <v/>
      </c>
      <c r="M9138" s="95" t="str">
        <f>IF(A9138&lt;&gt;"",IF(MID(C9138,1,1)="c",SigmaEpsConcrete(I9138,$AN$30:$AN$33,$AR$30:$AR$33,$AS$26,$AS$27,$AS$28,$AQ$20,$AU$19),""),"")</f>
        <v/>
      </c>
      <c r="N9138" s="95" t="str">
        <f>IF(A9138&lt;&gt;"",IF(MID(C9138,1,1)="r",SigmaEpsReinf(J9138,$AS$42:$AS$43,$AS$41,$AS$39,$AS$40,$AQ$38),""),"")</f>
        <v/>
      </c>
      <c r="Q9138" s="92" t="str">
        <f t="shared" si="1436"/>
        <v/>
      </c>
      <c r="R9138" s="92" t="str">
        <f t="shared" si="1437"/>
        <v/>
      </c>
      <c r="U9138" s="5"/>
      <c r="V9138" s="5"/>
      <c r="W9138" s="94" t="str">
        <f t="shared" si="1435"/>
        <v/>
      </c>
      <c r="X9138" s="94" t="str">
        <f t="shared" si="1438"/>
        <v/>
      </c>
      <c r="Y9138" s="5"/>
      <c r="BK9138" s="8"/>
      <c r="BL9138" s="5"/>
      <c r="BM9138" s="5"/>
      <c r="BN9138" s="5"/>
      <c r="BO9138" s="5"/>
      <c r="BP9138" s="1"/>
      <c r="BQ9138" s="1"/>
      <c r="BR9138" s="1"/>
      <c r="BS9138" s="1"/>
      <c r="BT9138" s="1"/>
      <c r="BU9138" s="4"/>
      <c r="BV9138" s="1"/>
      <c r="BW9138" s="3"/>
      <c r="BX9138" s="4"/>
      <c r="BY9138" s="5"/>
      <c r="BZ9138" s="5"/>
      <c r="CA9138" s="5"/>
      <c r="CB9138" s="5"/>
      <c r="CC9138" s="5"/>
      <c r="CD9138" s="43"/>
    </row>
    <row r="9139" spans="1:82" x14ac:dyDescent="0.25">
      <c r="A9139" s="8"/>
      <c r="B9139" s="5"/>
      <c r="C9139" s="5"/>
      <c r="D9139" s="5"/>
      <c r="E9139" s="5"/>
      <c r="F9139" s="94" t="str">
        <f t="shared" si="1429"/>
        <v/>
      </c>
      <c r="G9139" s="94" t="str">
        <f t="shared" si="1430"/>
        <v/>
      </c>
      <c r="H9139" s="127" t="str">
        <f>IF(A9139&lt;&gt;"",IF(MID(C9139,1,1)="c",$AS$26,IF(MID(C9139,1,1)="r",$AS$41,IF(MID(C9139,1,1)="p",#REF!,#REF!))),"")</f>
        <v/>
      </c>
      <c r="I9139" s="92" t="str">
        <f t="shared" si="1431"/>
        <v/>
      </c>
      <c r="J9139" s="92" t="str">
        <f t="shared" si="1432"/>
        <v/>
      </c>
      <c r="K9139" s="92" t="str">
        <f t="shared" si="1433"/>
        <v/>
      </c>
      <c r="L9139" s="92" t="str">
        <f t="shared" si="1434"/>
        <v/>
      </c>
      <c r="M9139" s="95" t="str">
        <f>IF(A9139&lt;&gt;"",IF(MID(C9139,1,1)="c",SigmaEpsConcrete(I9139,$AN$30:$AN$33,$AR$30:$AR$33,$AS$26,$AS$27,$AS$28,$AQ$20,$AU$19),""),"")</f>
        <v/>
      </c>
      <c r="N9139" s="95" t="str">
        <f>IF(A9139&lt;&gt;"",IF(MID(C9139,1,1)="r",SigmaEpsReinf(J9139,$AS$42:$AS$43,$AS$41,$AS$39,$AS$40,$AQ$38),""),"")</f>
        <v/>
      </c>
      <c r="Q9139" s="92" t="str">
        <f t="shared" si="1436"/>
        <v/>
      </c>
      <c r="R9139" s="92" t="str">
        <f t="shared" si="1437"/>
        <v/>
      </c>
      <c r="U9139" s="5"/>
      <c r="V9139" s="5"/>
      <c r="W9139" s="94" t="str">
        <f t="shared" si="1435"/>
        <v/>
      </c>
      <c r="X9139" s="94" t="str">
        <f t="shared" si="1438"/>
        <v/>
      </c>
      <c r="Y9139" s="5"/>
      <c r="BK9139" s="8"/>
      <c r="BL9139" s="5"/>
      <c r="BM9139" s="5"/>
      <c r="BN9139" s="5"/>
      <c r="BO9139" s="5"/>
      <c r="BP9139" s="1"/>
      <c r="BQ9139" s="1"/>
      <c r="BR9139" s="1"/>
      <c r="BS9139" s="1"/>
      <c r="BT9139" s="1"/>
      <c r="BU9139" s="4"/>
      <c r="BV9139" s="1"/>
      <c r="BW9139" s="3"/>
      <c r="BX9139" s="4"/>
      <c r="BY9139" s="5"/>
      <c r="BZ9139" s="5"/>
      <c r="CA9139" s="5"/>
      <c r="CB9139" s="5"/>
      <c r="CC9139" s="5"/>
      <c r="CD9139" s="43"/>
    </row>
    <row r="9140" spans="1:82" x14ac:dyDescent="0.25">
      <c r="A9140" s="8"/>
      <c r="B9140" s="5"/>
      <c r="C9140" s="5"/>
      <c r="D9140" s="5"/>
      <c r="E9140" s="5"/>
      <c r="F9140" s="94" t="str">
        <f t="shared" si="1429"/>
        <v/>
      </c>
      <c r="G9140" s="94" t="str">
        <f t="shared" si="1430"/>
        <v/>
      </c>
      <c r="H9140" s="127" t="str">
        <f>IF(A9140&lt;&gt;"",IF(MID(C9140,1,1)="c",$AS$26,IF(MID(C9140,1,1)="r",$AS$41,IF(MID(C9140,1,1)="p",#REF!,#REF!))),"")</f>
        <v/>
      </c>
      <c r="I9140" s="92" t="str">
        <f t="shared" si="1431"/>
        <v/>
      </c>
      <c r="J9140" s="92" t="str">
        <f t="shared" si="1432"/>
        <v/>
      </c>
      <c r="K9140" s="92" t="str">
        <f t="shared" si="1433"/>
        <v/>
      </c>
      <c r="L9140" s="92" t="str">
        <f t="shared" si="1434"/>
        <v/>
      </c>
      <c r="M9140" s="95" t="str">
        <f>IF(A9140&lt;&gt;"",IF(MID(C9140,1,1)="c",SigmaEpsConcrete(I9140,$AN$30:$AN$33,$AR$30:$AR$33,$AS$26,$AS$27,$AS$28,$AQ$20,$AU$19),""),"")</f>
        <v/>
      </c>
      <c r="N9140" s="95" t="str">
        <f>IF(A9140&lt;&gt;"",IF(MID(C9140,1,1)="r",SigmaEpsReinf(J9140,$AS$42:$AS$43,$AS$41,$AS$39,$AS$40,$AQ$38),""),"")</f>
        <v/>
      </c>
      <c r="Q9140" s="92" t="str">
        <f t="shared" si="1436"/>
        <v/>
      </c>
      <c r="R9140" s="92" t="str">
        <f t="shared" si="1437"/>
        <v/>
      </c>
      <c r="U9140" s="5"/>
      <c r="V9140" s="5"/>
      <c r="W9140" s="94" t="str">
        <f t="shared" si="1435"/>
        <v/>
      </c>
      <c r="X9140" s="94" t="str">
        <f t="shared" si="1438"/>
        <v/>
      </c>
      <c r="Y9140" s="5"/>
      <c r="BK9140" s="8"/>
      <c r="BL9140" s="5"/>
      <c r="BM9140" s="5"/>
      <c r="BN9140" s="5"/>
      <c r="BO9140" s="5"/>
      <c r="BP9140" s="1"/>
      <c r="BQ9140" s="1"/>
      <c r="BR9140" s="1"/>
      <c r="BS9140" s="1"/>
      <c r="BT9140" s="1"/>
      <c r="BU9140" s="4"/>
      <c r="BV9140" s="1"/>
      <c r="BW9140" s="3"/>
      <c r="BX9140" s="4"/>
      <c r="BY9140" s="5"/>
      <c r="BZ9140" s="5"/>
      <c r="CA9140" s="5"/>
      <c r="CB9140" s="5"/>
      <c r="CC9140" s="5"/>
      <c r="CD9140" s="43"/>
    </row>
    <row r="9141" spans="1:82" x14ac:dyDescent="0.25">
      <c r="A9141" s="8"/>
      <c r="B9141" s="5"/>
      <c r="C9141" s="5"/>
      <c r="D9141" s="5"/>
      <c r="E9141" s="5"/>
      <c r="F9141" s="94" t="str">
        <f t="shared" si="1429"/>
        <v/>
      </c>
      <c r="G9141" s="94" t="str">
        <f t="shared" si="1430"/>
        <v/>
      </c>
      <c r="H9141" s="127" t="str">
        <f>IF(A9141&lt;&gt;"",IF(MID(C9141,1,1)="c",$AS$26,IF(MID(C9141,1,1)="r",$AS$41,IF(MID(C9141,1,1)="p",#REF!,#REF!))),"")</f>
        <v/>
      </c>
      <c r="I9141" s="92" t="str">
        <f t="shared" si="1431"/>
        <v/>
      </c>
      <c r="J9141" s="92" t="str">
        <f t="shared" si="1432"/>
        <v/>
      </c>
      <c r="K9141" s="92" t="str">
        <f t="shared" si="1433"/>
        <v/>
      </c>
      <c r="L9141" s="92" t="str">
        <f t="shared" si="1434"/>
        <v/>
      </c>
      <c r="M9141" s="95" t="str">
        <f>IF(A9141&lt;&gt;"",IF(MID(C9141,1,1)="c",SigmaEpsConcrete(I9141,$AN$30:$AN$33,$AR$30:$AR$33,$AS$26,$AS$27,$AS$28,$AQ$20,$AU$19),""),"")</f>
        <v/>
      </c>
      <c r="N9141" s="95" t="str">
        <f>IF(A9141&lt;&gt;"",IF(MID(C9141,1,1)="r",SigmaEpsReinf(J9141,$AS$42:$AS$43,$AS$41,$AS$39,$AS$40,$AQ$38),""),"")</f>
        <v/>
      </c>
      <c r="Q9141" s="92" t="str">
        <f t="shared" si="1436"/>
        <v/>
      </c>
      <c r="R9141" s="92" t="str">
        <f t="shared" si="1437"/>
        <v/>
      </c>
      <c r="U9141" s="5"/>
      <c r="V9141" s="5"/>
      <c r="W9141" s="94" t="str">
        <f t="shared" si="1435"/>
        <v/>
      </c>
      <c r="X9141" s="94" t="str">
        <f t="shared" si="1438"/>
        <v/>
      </c>
      <c r="Y9141" s="5"/>
      <c r="BK9141" s="8"/>
      <c r="BL9141" s="5"/>
      <c r="BM9141" s="5"/>
      <c r="BN9141" s="5"/>
      <c r="BO9141" s="5"/>
      <c r="BP9141" s="1"/>
      <c r="BQ9141" s="1"/>
      <c r="BR9141" s="1"/>
      <c r="BS9141" s="1"/>
      <c r="BT9141" s="1"/>
      <c r="BU9141" s="4"/>
      <c r="BV9141" s="1"/>
      <c r="BW9141" s="3"/>
      <c r="BX9141" s="4"/>
      <c r="BY9141" s="5"/>
      <c r="BZ9141" s="5"/>
      <c r="CA9141" s="5"/>
      <c r="CB9141" s="5"/>
      <c r="CC9141" s="5"/>
      <c r="CD9141" s="43"/>
    </row>
    <row r="9142" spans="1:82" x14ac:dyDescent="0.25">
      <c r="A9142" s="8"/>
      <c r="B9142" s="5"/>
      <c r="C9142" s="5"/>
      <c r="D9142" s="5"/>
      <c r="E9142" s="5"/>
      <c r="F9142" s="94" t="str">
        <f t="shared" si="1429"/>
        <v/>
      </c>
      <c r="G9142" s="94" t="str">
        <f t="shared" si="1430"/>
        <v/>
      </c>
      <c r="H9142" s="127" t="str">
        <f>IF(A9142&lt;&gt;"",IF(MID(C9142,1,1)="c",$AS$26,IF(MID(C9142,1,1)="r",$AS$41,IF(MID(C9142,1,1)="p",#REF!,#REF!))),"")</f>
        <v/>
      </c>
      <c r="I9142" s="92" t="str">
        <f t="shared" si="1431"/>
        <v/>
      </c>
      <c r="J9142" s="92" t="str">
        <f t="shared" si="1432"/>
        <v/>
      </c>
      <c r="K9142" s="92" t="str">
        <f t="shared" si="1433"/>
        <v/>
      </c>
      <c r="L9142" s="92" t="str">
        <f t="shared" si="1434"/>
        <v/>
      </c>
      <c r="M9142" s="95" t="str">
        <f>IF(A9142&lt;&gt;"",IF(MID(C9142,1,1)="c",SigmaEpsConcrete(I9142,$AN$30:$AN$33,$AR$30:$AR$33,$AS$26,$AS$27,$AS$28,$AQ$20,$AU$19),""),"")</f>
        <v/>
      </c>
      <c r="N9142" s="95" t="str">
        <f>IF(A9142&lt;&gt;"",IF(MID(C9142,1,1)="r",SigmaEpsReinf(J9142,$AS$42:$AS$43,$AS$41,$AS$39,$AS$40,$AQ$38),""),"")</f>
        <v/>
      </c>
      <c r="Q9142" s="92" t="str">
        <f t="shared" si="1436"/>
        <v/>
      </c>
      <c r="R9142" s="92" t="str">
        <f t="shared" si="1437"/>
        <v/>
      </c>
      <c r="U9142" s="5"/>
      <c r="V9142" s="5"/>
      <c r="W9142" s="94" t="str">
        <f t="shared" si="1435"/>
        <v/>
      </c>
      <c r="X9142" s="94" t="str">
        <f t="shared" si="1438"/>
        <v/>
      </c>
      <c r="Y9142" s="5"/>
      <c r="BK9142" s="8"/>
      <c r="BL9142" s="5"/>
      <c r="BM9142" s="5"/>
      <c r="BN9142" s="5"/>
      <c r="BO9142" s="5"/>
      <c r="BP9142" s="1"/>
      <c r="BQ9142" s="1"/>
      <c r="BR9142" s="1"/>
      <c r="BS9142" s="1"/>
      <c r="BT9142" s="1"/>
      <c r="BU9142" s="4"/>
      <c r="BV9142" s="1"/>
      <c r="BW9142" s="3"/>
      <c r="BX9142" s="4"/>
      <c r="BY9142" s="5"/>
      <c r="BZ9142" s="5"/>
      <c r="CA9142" s="5"/>
      <c r="CB9142" s="5"/>
      <c r="CC9142" s="5"/>
      <c r="CD9142" s="43"/>
    </row>
    <row r="9143" spans="1:82" x14ac:dyDescent="0.25">
      <c r="A9143" s="8"/>
      <c r="B9143" s="5"/>
      <c r="C9143" s="5"/>
      <c r="D9143" s="5"/>
      <c r="E9143" s="5"/>
      <c r="F9143" s="94" t="str">
        <f t="shared" si="1429"/>
        <v/>
      </c>
      <c r="G9143" s="94" t="str">
        <f t="shared" si="1430"/>
        <v/>
      </c>
      <c r="H9143" s="127" t="str">
        <f>IF(A9143&lt;&gt;"",IF(MID(C9143,1,1)="c",$AS$26,IF(MID(C9143,1,1)="r",$AS$41,IF(MID(C9143,1,1)="p",#REF!,#REF!))),"")</f>
        <v/>
      </c>
      <c r="I9143" s="92" t="str">
        <f t="shared" si="1431"/>
        <v/>
      </c>
      <c r="J9143" s="92" t="str">
        <f t="shared" si="1432"/>
        <v/>
      </c>
      <c r="K9143" s="92" t="str">
        <f t="shared" si="1433"/>
        <v/>
      </c>
      <c r="L9143" s="92" t="str">
        <f t="shared" si="1434"/>
        <v/>
      </c>
      <c r="M9143" s="95" t="str">
        <f>IF(A9143&lt;&gt;"",IF(MID(C9143,1,1)="c",SigmaEpsConcrete(I9143,$AN$30:$AN$33,$AR$30:$AR$33,$AS$26,$AS$27,$AS$28,$AQ$20,$AU$19),""),"")</f>
        <v/>
      </c>
      <c r="N9143" s="95" t="str">
        <f>IF(A9143&lt;&gt;"",IF(MID(C9143,1,1)="r",SigmaEpsReinf(J9143,$AS$42:$AS$43,$AS$41,$AS$39,$AS$40,$AQ$38),""),"")</f>
        <v/>
      </c>
      <c r="Q9143" s="92" t="str">
        <f t="shared" si="1436"/>
        <v/>
      </c>
      <c r="R9143" s="92" t="str">
        <f t="shared" si="1437"/>
        <v/>
      </c>
      <c r="U9143" s="5"/>
      <c r="V9143" s="5"/>
      <c r="W9143" s="94" t="str">
        <f t="shared" si="1435"/>
        <v/>
      </c>
      <c r="X9143" s="94" t="str">
        <f t="shared" si="1438"/>
        <v/>
      </c>
      <c r="Y9143" s="5"/>
      <c r="BK9143" s="8"/>
      <c r="BL9143" s="5"/>
      <c r="BM9143" s="5"/>
      <c r="BN9143" s="5"/>
      <c r="BO9143" s="5"/>
      <c r="BP9143" s="1"/>
      <c r="BQ9143" s="1"/>
      <c r="BR9143" s="1"/>
      <c r="BS9143" s="1"/>
      <c r="BT9143" s="1"/>
      <c r="BU9143" s="4"/>
      <c r="BV9143" s="1"/>
      <c r="BW9143" s="3"/>
      <c r="BX9143" s="4"/>
      <c r="BY9143" s="5"/>
      <c r="BZ9143" s="5"/>
      <c r="CA9143" s="5"/>
      <c r="CB9143" s="5"/>
      <c r="CC9143" s="5"/>
      <c r="CD9143" s="43"/>
    </row>
    <row r="9144" spans="1:82" x14ac:dyDescent="0.25">
      <c r="A9144" s="8"/>
      <c r="B9144" s="5"/>
      <c r="C9144" s="5"/>
      <c r="D9144" s="5"/>
      <c r="E9144" s="5"/>
      <c r="F9144" s="94" t="str">
        <f t="shared" si="1429"/>
        <v/>
      </c>
      <c r="G9144" s="94" t="str">
        <f t="shared" si="1430"/>
        <v/>
      </c>
      <c r="H9144" s="127" t="str">
        <f>IF(A9144&lt;&gt;"",IF(MID(C9144,1,1)="c",$AS$26,IF(MID(C9144,1,1)="r",$AS$41,IF(MID(C9144,1,1)="p",#REF!,#REF!))),"")</f>
        <v/>
      </c>
      <c r="I9144" s="92" t="str">
        <f t="shared" si="1431"/>
        <v/>
      </c>
      <c r="J9144" s="92" t="str">
        <f t="shared" si="1432"/>
        <v/>
      </c>
      <c r="K9144" s="92" t="str">
        <f t="shared" si="1433"/>
        <v/>
      </c>
      <c r="L9144" s="92" t="str">
        <f t="shared" si="1434"/>
        <v/>
      </c>
      <c r="M9144" s="95" t="str">
        <f>IF(A9144&lt;&gt;"",IF(MID(C9144,1,1)="c",SigmaEpsConcrete(I9144,$AN$30:$AN$33,$AR$30:$AR$33,$AS$26,$AS$27,$AS$28,$AQ$20,$AU$19),""),"")</f>
        <v/>
      </c>
      <c r="N9144" s="95" t="str">
        <f>IF(A9144&lt;&gt;"",IF(MID(C9144,1,1)="r",SigmaEpsReinf(J9144,$AS$42:$AS$43,$AS$41,$AS$39,$AS$40,$AQ$38),""),"")</f>
        <v/>
      </c>
      <c r="Q9144" s="92" t="str">
        <f t="shared" si="1436"/>
        <v/>
      </c>
      <c r="R9144" s="92" t="str">
        <f t="shared" si="1437"/>
        <v/>
      </c>
      <c r="U9144" s="5"/>
      <c r="V9144" s="5"/>
      <c r="W9144" s="94" t="str">
        <f t="shared" si="1435"/>
        <v/>
      </c>
      <c r="X9144" s="94" t="str">
        <f t="shared" si="1438"/>
        <v/>
      </c>
      <c r="Y9144" s="5"/>
      <c r="BK9144" s="8"/>
      <c r="BL9144" s="5"/>
      <c r="BM9144" s="5"/>
      <c r="BN9144" s="5"/>
      <c r="BO9144" s="5"/>
      <c r="BP9144" s="1"/>
      <c r="BQ9144" s="1"/>
      <c r="BR9144" s="1"/>
      <c r="BS9144" s="1"/>
      <c r="BT9144" s="1"/>
      <c r="BU9144" s="4"/>
      <c r="BV9144" s="1"/>
      <c r="BW9144" s="3"/>
      <c r="BX9144" s="4"/>
      <c r="BY9144" s="5"/>
      <c r="BZ9144" s="5"/>
      <c r="CA9144" s="5"/>
      <c r="CB9144" s="5"/>
      <c r="CC9144" s="5"/>
      <c r="CD9144" s="43"/>
    </row>
    <row r="9145" spans="1:82" x14ac:dyDescent="0.25">
      <c r="A9145" s="8"/>
      <c r="B9145" s="5"/>
      <c r="C9145" s="5"/>
      <c r="D9145" s="5"/>
      <c r="E9145" s="5"/>
      <c r="F9145" s="94" t="str">
        <f t="shared" si="1429"/>
        <v/>
      </c>
      <c r="G9145" s="94" t="str">
        <f t="shared" si="1430"/>
        <v/>
      </c>
      <c r="H9145" s="127" t="str">
        <f>IF(A9145&lt;&gt;"",IF(MID(C9145,1,1)="c",$AS$26,IF(MID(C9145,1,1)="r",$AS$41,IF(MID(C9145,1,1)="p",#REF!,#REF!))),"")</f>
        <v/>
      </c>
      <c r="I9145" s="92" t="str">
        <f t="shared" si="1431"/>
        <v/>
      </c>
      <c r="J9145" s="92" t="str">
        <f t="shared" si="1432"/>
        <v/>
      </c>
      <c r="K9145" s="92" t="str">
        <f t="shared" si="1433"/>
        <v/>
      </c>
      <c r="L9145" s="92" t="str">
        <f t="shared" si="1434"/>
        <v/>
      </c>
      <c r="M9145" s="95" t="str">
        <f>IF(A9145&lt;&gt;"",IF(MID(C9145,1,1)="c",SigmaEpsConcrete(I9145,$AN$30:$AN$33,$AR$30:$AR$33,$AS$26,$AS$27,$AS$28,$AQ$20,$AU$19),""),"")</f>
        <v/>
      </c>
      <c r="N9145" s="95" t="str">
        <f>IF(A9145&lt;&gt;"",IF(MID(C9145,1,1)="r",SigmaEpsReinf(J9145,$AS$42:$AS$43,$AS$41,$AS$39,$AS$40,$AQ$38),""),"")</f>
        <v/>
      </c>
      <c r="Q9145" s="92" t="str">
        <f t="shared" si="1436"/>
        <v/>
      </c>
      <c r="R9145" s="92" t="str">
        <f t="shared" si="1437"/>
        <v/>
      </c>
      <c r="U9145" s="5"/>
      <c r="V9145" s="5"/>
      <c r="W9145" s="94" t="str">
        <f t="shared" si="1435"/>
        <v/>
      </c>
      <c r="X9145" s="94" t="str">
        <f t="shared" si="1438"/>
        <v/>
      </c>
      <c r="Y9145" s="5"/>
      <c r="BK9145" s="8"/>
      <c r="BL9145" s="5"/>
      <c r="BM9145" s="5"/>
      <c r="BN9145" s="5"/>
      <c r="BO9145" s="5"/>
      <c r="BP9145" s="1"/>
      <c r="BQ9145" s="1"/>
      <c r="BR9145" s="1"/>
      <c r="BS9145" s="1"/>
      <c r="BT9145" s="1"/>
      <c r="BU9145" s="4"/>
      <c r="BV9145" s="1"/>
      <c r="BW9145" s="3"/>
      <c r="BX9145" s="4"/>
      <c r="BY9145" s="5"/>
      <c r="BZ9145" s="5"/>
      <c r="CA9145" s="5"/>
      <c r="CB9145" s="5"/>
      <c r="CC9145" s="5"/>
      <c r="CD9145" s="43"/>
    </row>
    <row r="9146" spans="1:82" x14ac:dyDescent="0.25">
      <c r="A9146" s="8"/>
      <c r="B9146" s="5"/>
      <c r="C9146" s="5"/>
      <c r="D9146" s="5"/>
      <c r="E9146" s="5"/>
      <c r="F9146" s="94" t="str">
        <f t="shared" si="1429"/>
        <v/>
      </c>
      <c r="G9146" s="94" t="str">
        <f t="shared" si="1430"/>
        <v/>
      </c>
      <c r="H9146" s="127" t="str">
        <f>IF(A9146&lt;&gt;"",IF(MID(C9146,1,1)="c",$AS$26,IF(MID(C9146,1,1)="r",$AS$41,IF(MID(C9146,1,1)="p",#REF!,#REF!))),"")</f>
        <v/>
      </c>
      <c r="I9146" s="92" t="str">
        <f t="shared" si="1431"/>
        <v/>
      </c>
      <c r="J9146" s="92" t="str">
        <f t="shared" si="1432"/>
        <v/>
      </c>
      <c r="K9146" s="92" t="str">
        <f t="shared" si="1433"/>
        <v/>
      </c>
      <c r="L9146" s="92" t="str">
        <f t="shared" si="1434"/>
        <v/>
      </c>
      <c r="M9146" s="95" t="str">
        <f>IF(A9146&lt;&gt;"",IF(MID(C9146,1,1)="c",SigmaEpsConcrete(I9146,$AN$30:$AN$33,$AR$30:$AR$33,$AS$26,$AS$27,$AS$28,$AQ$20,$AU$19),""),"")</f>
        <v/>
      </c>
      <c r="N9146" s="95" t="str">
        <f>IF(A9146&lt;&gt;"",IF(MID(C9146,1,1)="r",SigmaEpsReinf(J9146,$AS$42:$AS$43,$AS$41,$AS$39,$AS$40,$AQ$38),""),"")</f>
        <v/>
      </c>
      <c r="Q9146" s="92" t="str">
        <f t="shared" si="1436"/>
        <v/>
      </c>
      <c r="R9146" s="92" t="str">
        <f t="shared" si="1437"/>
        <v/>
      </c>
      <c r="U9146" s="5"/>
      <c r="V9146" s="5"/>
      <c r="W9146" s="94" t="str">
        <f t="shared" si="1435"/>
        <v/>
      </c>
      <c r="X9146" s="94" t="str">
        <f t="shared" si="1438"/>
        <v/>
      </c>
      <c r="Y9146" s="5"/>
      <c r="BK9146" s="8"/>
      <c r="BL9146" s="5"/>
      <c r="BM9146" s="5"/>
      <c r="BN9146" s="5"/>
      <c r="BO9146" s="5"/>
      <c r="BP9146" s="1"/>
      <c r="BQ9146" s="1"/>
      <c r="BR9146" s="1"/>
      <c r="BS9146" s="1"/>
      <c r="BT9146" s="1"/>
      <c r="BU9146" s="4"/>
      <c r="BV9146" s="1"/>
      <c r="BW9146" s="3"/>
      <c r="BX9146" s="4"/>
      <c r="BY9146" s="5"/>
      <c r="BZ9146" s="5"/>
      <c r="CA9146" s="5"/>
      <c r="CB9146" s="5"/>
      <c r="CC9146" s="5"/>
      <c r="CD9146" s="43"/>
    </row>
    <row r="9147" spans="1:82" x14ac:dyDescent="0.25">
      <c r="A9147" s="8"/>
      <c r="B9147" s="5"/>
      <c r="C9147" s="5"/>
      <c r="D9147" s="5"/>
      <c r="E9147" s="5"/>
      <c r="F9147" s="94" t="str">
        <f t="shared" si="1429"/>
        <v/>
      </c>
      <c r="G9147" s="94" t="str">
        <f t="shared" si="1430"/>
        <v/>
      </c>
      <c r="H9147" s="127" t="str">
        <f>IF(A9147&lt;&gt;"",IF(MID(C9147,1,1)="c",$AS$26,IF(MID(C9147,1,1)="r",$AS$41,IF(MID(C9147,1,1)="p",#REF!,#REF!))),"")</f>
        <v/>
      </c>
      <c r="I9147" s="92" t="str">
        <f t="shared" si="1431"/>
        <v/>
      </c>
      <c r="J9147" s="92" t="str">
        <f t="shared" si="1432"/>
        <v/>
      </c>
      <c r="K9147" s="92" t="str">
        <f t="shared" si="1433"/>
        <v/>
      </c>
      <c r="L9147" s="92" t="str">
        <f t="shared" si="1434"/>
        <v/>
      </c>
      <c r="M9147" s="95" t="str">
        <f>IF(A9147&lt;&gt;"",IF(MID(C9147,1,1)="c",SigmaEpsConcrete(I9147,$AN$30:$AN$33,$AR$30:$AR$33,$AS$26,$AS$27,$AS$28,$AQ$20,$AU$19),""),"")</f>
        <v/>
      </c>
      <c r="N9147" s="95" t="str">
        <f>IF(A9147&lt;&gt;"",IF(MID(C9147,1,1)="r",SigmaEpsReinf(J9147,$AS$42:$AS$43,$AS$41,$AS$39,$AS$40,$AQ$38),""),"")</f>
        <v/>
      </c>
      <c r="Q9147" s="92" t="str">
        <f t="shared" si="1436"/>
        <v/>
      </c>
      <c r="R9147" s="92" t="str">
        <f t="shared" si="1437"/>
        <v/>
      </c>
      <c r="U9147" s="5"/>
      <c r="V9147" s="5"/>
      <c r="W9147" s="94" t="str">
        <f t="shared" si="1435"/>
        <v/>
      </c>
      <c r="X9147" s="94" t="str">
        <f t="shared" si="1438"/>
        <v/>
      </c>
      <c r="Y9147" s="5"/>
      <c r="BK9147" s="8"/>
      <c r="BL9147" s="5"/>
      <c r="BM9147" s="5"/>
      <c r="BN9147" s="5"/>
      <c r="BO9147" s="5"/>
      <c r="BP9147" s="1"/>
      <c r="BQ9147" s="1"/>
      <c r="BR9147" s="1"/>
      <c r="BS9147" s="1"/>
      <c r="BT9147" s="1"/>
      <c r="BU9147" s="4"/>
      <c r="BV9147" s="1"/>
      <c r="BW9147" s="3"/>
      <c r="BX9147" s="4"/>
      <c r="BY9147" s="5"/>
      <c r="BZ9147" s="5"/>
      <c r="CA9147" s="5"/>
      <c r="CB9147" s="5"/>
      <c r="CC9147" s="5"/>
      <c r="CD9147" s="43"/>
    </row>
    <row r="9148" spans="1:82" x14ac:dyDescent="0.25">
      <c r="A9148" s="8"/>
      <c r="B9148" s="5"/>
      <c r="C9148" s="5"/>
      <c r="D9148" s="5"/>
      <c r="E9148" s="5"/>
      <c r="F9148" s="94" t="str">
        <f t="shared" si="1429"/>
        <v/>
      </c>
      <c r="G9148" s="94" t="str">
        <f t="shared" si="1430"/>
        <v/>
      </c>
      <c r="H9148" s="127" t="str">
        <f>IF(A9148&lt;&gt;"",IF(MID(C9148,1,1)="c",$AS$26,IF(MID(C9148,1,1)="r",$AS$41,IF(MID(C9148,1,1)="p",#REF!,#REF!))),"")</f>
        <v/>
      </c>
      <c r="I9148" s="92" t="str">
        <f t="shared" si="1431"/>
        <v/>
      </c>
      <c r="J9148" s="92" t="str">
        <f t="shared" si="1432"/>
        <v/>
      </c>
      <c r="K9148" s="92" t="str">
        <f t="shared" si="1433"/>
        <v/>
      </c>
      <c r="L9148" s="92" t="str">
        <f t="shared" si="1434"/>
        <v/>
      </c>
      <c r="M9148" s="95" t="str">
        <f>IF(A9148&lt;&gt;"",IF(MID(C9148,1,1)="c",SigmaEpsConcrete(I9148,$AN$30:$AN$33,$AR$30:$AR$33,$AS$26,$AS$27,$AS$28,$AQ$20,$AU$19),""),"")</f>
        <v/>
      </c>
      <c r="N9148" s="95" t="str">
        <f>IF(A9148&lt;&gt;"",IF(MID(C9148,1,1)="r",SigmaEpsReinf(J9148,$AS$42:$AS$43,$AS$41,$AS$39,$AS$40,$AQ$38),""),"")</f>
        <v/>
      </c>
      <c r="Q9148" s="92" t="str">
        <f t="shared" si="1436"/>
        <v/>
      </c>
      <c r="R9148" s="92" t="str">
        <f t="shared" si="1437"/>
        <v/>
      </c>
      <c r="U9148" s="5"/>
      <c r="V9148" s="5"/>
      <c r="W9148" s="94" t="str">
        <f t="shared" si="1435"/>
        <v/>
      </c>
      <c r="X9148" s="94" t="str">
        <f t="shared" si="1438"/>
        <v/>
      </c>
      <c r="Y9148" s="5"/>
      <c r="BK9148" s="8"/>
      <c r="BL9148" s="5"/>
      <c r="BM9148" s="5"/>
      <c r="BN9148" s="5"/>
      <c r="BO9148" s="5"/>
      <c r="BP9148" s="1"/>
      <c r="BQ9148" s="1"/>
      <c r="BR9148" s="1"/>
      <c r="BS9148" s="1"/>
      <c r="BT9148" s="1"/>
      <c r="BU9148" s="4"/>
      <c r="BV9148" s="1"/>
      <c r="BW9148" s="3"/>
      <c r="BX9148" s="4"/>
      <c r="BY9148" s="5"/>
      <c r="BZ9148" s="5"/>
      <c r="CA9148" s="5"/>
      <c r="CB9148" s="5"/>
      <c r="CC9148" s="5"/>
      <c r="CD9148" s="43"/>
    </row>
    <row r="9149" spans="1:82" x14ac:dyDescent="0.25">
      <c r="A9149" s="8"/>
      <c r="B9149" s="5"/>
      <c r="C9149" s="5"/>
      <c r="D9149" s="5"/>
      <c r="E9149" s="5"/>
      <c r="F9149" s="94" t="str">
        <f t="shared" si="1429"/>
        <v/>
      </c>
      <c r="G9149" s="94" t="str">
        <f t="shared" si="1430"/>
        <v/>
      </c>
      <c r="H9149" s="127" t="str">
        <f>IF(A9149&lt;&gt;"",IF(MID(C9149,1,1)="c",$AS$26,IF(MID(C9149,1,1)="r",$AS$41,IF(MID(C9149,1,1)="p",#REF!,#REF!))),"")</f>
        <v/>
      </c>
      <c r="I9149" s="92" t="str">
        <f t="shared" si="1431"/>
        <v/>
      </c>
      <c r="J9149" s="92" t="str">
        <f t="shared" si="1432"/>
        <v/>
      </c>
      <c r="K9149" s="92" t="str">
        <f t="shared" si="1433"/>
        <v/>
      </c>
      <c r="L9149" s="92" t="str">
        <f t="shared" si="1434"/>
        <v/>
      </c>
      <c r="M9149" s="95" t="str">
        <f>IF(A9149&lt;&gt;"",IF(MID(C9149,1,1)="c",SigmaEpsConcrete(I9149,$AN$30:$AN$33,$AR$30:$AR$33,$AS$26,$AS$27,$AS$28,$AQ$20,$AU$19),""),"")</f>
        <v/>
      </c>
      <c r="N9149" s="95" t="str">
        <f>IF(A9149&lt;&gt;"",IF(MID(C9149,1,1)="r",SigmaEpsReinf(J9149,$AS$42:$AS$43,$AS$41,$AS$39,$AS$40,$AQ$38),""),"")</f>
        <v/>
      </c>
      <c r="Q9149" s="92" t="str">
        <f t="shared" si="1436"/>
        <v/>
      </c>
      <c r="R9149" s="92" t="str">
        <f t="shared" si="1437"/>
        <v/>
      </c>
      <c r="U9149" s="5"/>
      <c r="V9149" s="5"/>
      <c r="W9149" s="94" t="str">
        <f t="shared" si="1435"/>
        <v/>
      </c>
      <c r="X9149" s="94" t="str">
        <f t="shared" si="1438"/>
        <v/>
      </c>
      <c r="Y9149" s="5"/>
      <c r="BK9149" s="8"/>
      <c r="BL9149" s="5"/>
      <c r="BM9149" s="5"/>
      <c r="BN9149" s="5"/>
      <c r="BO9149" s="5"/>
      <c r="BP9149" s="1"/>
      <c r="BQ9149" s="1"/>
      <c r="BR9149" s="1"/>
      <c r="BS9149" s="1"/>
      <c r="BT9149" s="1"/>
      <c r="BU9149" s="4"/>
      <c r="BV9149" s="1"/>
      <c r="BW9149" s="3"/>
      <c r="BX9149" s="4"/>
      <c r="BY9149" s="5"/>
      <c r="BZ9149" s="5"/>
      <c r="CA9149" s="5"/>
      <c r="CB9149" s="5"/>
      <c r="CC9149" s="5"/>
      <c r="CD9149" s="43"/>
    </row>
    <row r="9150" spans="1:82" x14ac:dyDescent="0.25">
      <c r="A9150" s="8"/>
      <c r="B9150" s="5"/>
      <c r="C9150" s="5"/>
      <c r="D9150" s="5"/>
      <c r="E9150" s="5"/>
      <c r="F9150" s="94" t="str">
        <f t="shared" si="1429"/>
        <v/>
      </c>
      <c r="G9150" s="94" t="str">
        <f t="shared" si="1430"/>
        <v/>
      </c>
      <c r="H9150" s="127" t="str">
        <f>IF(A9150&lt;&gt;"",IF(MID(C9150,1,1)="c",$AS$26,IF(MID(C9150,1,1)="r",$AS$41,IF(MID(C9150,1,1)="p",#REF!,#REF!))),"")</f>
        <v/>
      </c>
      <c r="I9150" s="92" t="str">
        <f t="shared" si="1431"/>
        <v/>
      </c>
      <c r="J9150" s="92" t="str">
        <f t="shared" si="1432"/>
        <v/>
      </c>
      <c r="K9150" s="92" t="str">
        <f t="shared" si="1433"/>
        <v/>
      </c>
      <c r="L9150" s="92" t="str">
        <f t="shared" si="1434"/>
        <v/>
      </c>
      <c r="M9150" s="95" t="str">
        <f>IF(A9150&lt;&gt;"",IF(MID(C9150,1,1)="c",SigmaEpsConcrete(I9150,$AN$30:$AN$33,$AR$30:$AR$33,$AS$26,$AS$27,$AS$28,$AQ$20,$AU$19),""),"")</f>
        <v/>
      </c>
      <c r="N9150" s="95" t="str">
        <f>IF(A9150&lt;&gt;"",IF(MID(C9150,1,1)="r",SigmaEpsReinf(J9150,$AS$42:$AS$43,$AS$41,$AS$39,$AS$40,$AQ$38),""),"")</f>
        <v/>
      </c>
      <c r="Q9150" s="92" t="str">
        <f t="shared" si="1436"/>
        <v/>
      </c>
      <c r="R9150" s="92" t="str">
        <f t="shared" si="1437"/>
        <v/>
      </c>
      <c r="U9150" s="5"/>
      <c r="V9150" s="5"/>
      <c r="W9150" s="94" t="str">
        <f t="shared" si="1435"/>
        <v/>
      </c>
      <c r="X9150" s="94" t="str">
        <f t="shared" si="1438"/>
        <v/>
      </c>
      <c r="Y9150" s="5"/>
      <c r="BK9150" s="8"/>
      <c r="BL9150" s="5"/>
      <c r="BM9150" s="5"/>
      <c r="BN9150" s="5"/>
      <c r="BO9150" s="5"/>
      <c r="BP9150" s="1"/>
      <c r="BQ9150" s="1"/>
      <c r="BR9150" s="1"/>
      <c r="BS9150" s="1"/>
      <c r="BT9150" s="1"/>
      <c r="BU9150" s="4"/>
      <c r="BV9150" s="1"/>
      <c r="BW9150" s="3"/>
      <c r="BX9150" s="4"/>
      <c r="BY9150" s="5"/>
      <c r="BZ9150" s="5"/>
      <c r="CA9150" s="5"/>
      <c r="CB9150" s="5"/>
      <c r="CC9150" s="5"/>
      <c r="CD9150" s="43"/>
    </row>
    <row r="9151" spans="1:82" x14ac:dyDescent="0.25">
      <c r="A9151" s="8"/>
      <c r="B9151" s="5"/>
      <c r="C9151" s="5"/>
      <c r="D9151" s="5"/>
      <c r="E9151" s="5"/>
      <c r="F9151" s="94" t="str">
        <f t="shared" si="1429"/>
        <v/>
      </c>
      <c r="G9151" s="94" t="str">
        <f t="shared" si="1430"/>
        <v/>
      </c>
      <c r="H9151" s="127" t="str">
        <f>IF(A9151&lt;&gt;"",IF(MID(C9151,1,1)="c",$AS$26,IF(MID(C9151,1,1)="r",$AS$41,IF(MID(C9151,1,1)="p",#REF!,#REF!))),"")</f>
        <v/>
      </c>
      <c r="I9151" s="92" t="str">
        <f t="shared" si="1431"/>
        <v/>
      </c>
      <c r="J9151" s="92" t="str">
        <f t="shared" si="1432"/>
        <v/>
      </c>
      <c r="K9151" s="92" t="str">
        <f t="shared" si="1433"/>
        <v/>
      </c>
      <c r="L9151" s="92" t="str">
        <f t="shared" si="1434"/>
        <v/>
      </c>
      <c r="M9151" s="95" t="str">
        <f>IF(A9151&lt;&gt;"",IF(MID(C9151,1,1)="c",SigmaEpsConcrete(I9151,$AN$30:$AN$33,$AR$30:$AR$33,$AS$26,$AS$27,$AS$28,$AQ$20,$AU$19),""),"")</f>
        <v/>
      </c>
      <c r="N9151" s="95" t="str">
        <f>IF(A9151&lt;&gt;"",IF(MID(C9151,1,1)="r",SigmaEpsReinf(J9151,$AS$42:$AS$43,$AS$41,$AS$39,$AS$40,$AQ$38),""),"")</f>
        <v/>
      </c>
      <c r="Q9151" s="92" t="str">
        <f t="shared" si="1436"/>
        <v/>
      </c>
      <c r="R9151" s="92" t="str">
        <f t="shared" si="1437"/>
        <v/>
      </c>
      <c r="U9151" s="5"/>
      <c r="V9151" s="5"/>
      <c r="W9151" s="94" t="str">
        <f t="shared" si="1435"/>
        <v/>
      </c>
      <c r="X9151" s="94" t="str">
        <f t="shared" si="1438"/>
        <v/>
      </c>
      <c r="Y9151" s="5"/>
      <c r="BK9151" s="8"/>
      <c r="BL9151" s="5"/>
      <c r="BM9151" s="5"/>
      <c r="BN9151" s="5"/>
      <c r="BO9151" s="5"/>
      <c r="BP9151" s="1"/>
      <c r="BQ9151" s="1"/>
      <c r="BR9151" s="1"/>
      <c r="BS9151" s="1"/>
      <c r="BT9151" s="1"/>
      <c r="BU9151" s="4"/>
      <c r="BV9151" s="1"/>
      <c r="BW9151" s="3"/>
      <c r="BX9151" s="4"/>
      <c r="BY9151" s="5"/>
      <c r="BZ9151" s="5"/>
      <c r="CA9151" s="5"/>
      <c r="CB9151" s="5"/>
      <c r="CC9151" s="5"/>
      <c r="CD9151" s="43"/>
    </row>
    <row r="9152" spans="1:82" x14ac:dyDescent="0.25">
      <c r="A9152" s="8"/>
      <c r="B9152" s="5"/>
      <c r="C9152" s="5"/>
      <c r="D9152" s="5"/>
      <c r="E9152" s="5"/>
      <c r="F9152" s="94" t="str">
        <f t="shared" si="1429"/>
        <v/>
      </c>
      <c r="G9152" s="94" t="str">
        <f t="shared" si="1430"/>
        <v/>
      </c>
      <c r="H9152" s="127" t="str">
        <f>IF(A9152&lt;&gt;"",IF(MID(C9152,1,1)="c",$AS$26,IF(MID(C9152,1,1)="r",$AS$41,IF(MID(C9152,1,1)="p",#REF!,#REF!))),"")</f>
        <v/>
      </c>
      <c r="I9152" s="92" t="str">
        <f t="shared" si="1431"/>
        <v/>
      </c>
      <c r="J9152" s="92" t="str">
        <f t="shared" si="1432"/>
        <v/>
      </c>
      <c r="K9152" s="92" t="str">
        <f t="shared" si="1433"/>
        <v/>
      </c>
      <c r="L9152" s="92" t="str">
        <f t="shared" si="1434"/>
        <v/>
      </c>
      <c r="M9152" s="95" t="str">
        <f>IF(A9152&lt;&gt;"",IF(MID(C9152,1,1)="c",SigmaEpsConcrete(I9152,$AN$30:$AN$33,$AR$30:$AR$33,$AS$26,$AS$27,$AS$28,$AQ$20,$AU$19),""),"")</f>
        <v/>
      </c>
      <c r="N9152" s="95" t="str">
        <f>IF(A9152&lt;&gt;"",IF(MID(C9152,1,1)="r",SigmaEpsReinf(J9152,$AS$42:$AS$43,$AS$41,$AS$39,$AS$40,$AQ$38),""),"")</f>
        <v/>
      </c>
      <c r="Q9152" s="92" t="str">
        <f t="shared" si="1436"/>
        <v/>
      </c>
      <c r="R9152" s="92" t="str">
        <f t="shared" si="1437"/>
        <v/>
      </c>
      <c r="U9152" s="5"/>
      <c r="V9152" s="5"/>
      <c r="W9152" s="94" t="str">
        <f t="shared" si="1435"/>
        <v/>
      </c>
      <c r="X9152" s="94" t="str">
        <f t="shared" si="1438"/>
        <v/>
      </c>
      <c r="Y9152" s="5"/>
      <c r="BK9152" s="8"/>
      <c r="BL9152" s="5"/>
      <c r="BM9152" s="5"/>
      <c r="BN9152" s="5"/>
      <c r="BO9152" s="5"/>
      <c r="BP9152" s="1"/>
      <c r="BQ9152" s="1"/>
      <c r="BR9152" s="1"/>
      <c r="BS9152" s="1"/>
      <c r="BT9152" s="1"/>
      <c r="BU9152" s="4"/>
      <c r="BV9152" s="1"/>
      <c r="BW9152" s="3"/>
      <c r="BX9152" s="4"/>
      <c r="BY9152" s="5"/>
      <c r="BZ9152" s="5"/>
      <c r="CA9152" s="5"/>
      <c r="CB9152" s="5"/>
      <c r="CC9152" s="5"/>
      <c r="CD9152" s="43"/>
    </row>
    <row r="9153" spans="1:82" x14ac:dyDescent="0.25">
      <c r="A9153" s="8"/>
      <c r="B9153" s="5"/>
      <c r="C9153" s="5"/>
      <c r="D9153" s="5"/>
      <c r="E9153" s="5"/>
      <c r="F9153" s="94" t="str">
        <f t="shared" si="1429"/>
        <v/>
      </c>
      <c r="G9153" s="94" t="str">
        <f t="shared" si="1430"/>
        <v/>
      </c>
      <c r="H9153" s="127" t="str">
        <f>IF(A9153&lt;&gt;"",IF(MID(C9153,1,1)="c",$AS$26,IF(MID(C9153,1,1)="r",$AS$41,IF(MID(C9153,1,1)="p",#REF!,#REF!))),"")</f>
        <v/>
      </c>
      <c r="I9153" s="92" t="str">
        <f t="shared" si="1431"/>
        <v/>
      </c>
      <c r="J9153" s="92" t="str">
        <f t="shared" si="1432"/>
        <v/>
      </c>
      <c r="K9153" s="92" t="str">
        <f t="shared" si="1433"/>
        <v/>
      </c>
      <c r="L9153" s="92" t="str">
        <f t="shared" si="1434"/>
        <v/>
      </c>
      <c r="M9153" s="95" t="str">
        <f>IF(A9153&lt;&gt;"",IF(MID(C9153,1,1)="c",SigmaEpsConcrete(I9153,$AN$30:$AN$33,$AR$30:$AR$33,$AS$26,$AS$27,$AS$28,$AQ$20,$AU$19),""),"")</f>
        <v/>
      </c>
      <c r="N9153" s="95" t="str">
        <f>IF(A9153&lt;&gt;"",IF(MID(C9153,1,1)="r",SigmaEpsReinf(J9153,$AS$42:$AS$43,$AS$41,$AS$39,$AS$40,$AQ$38),""),"")</f>
        <v/>
      </c>
      <c r="Q9153" s="92" t="str">
        <f t="shared" si="1436"/>
        <v/>
      </c>
      <c r="R9153" s="92" t="str">
        <f t="shared" si="1437"/>
        <v/>
      </c>
      <c r="U9153" s="5"/>
      <c r="V9153" s="5"/>
      <c r="W9153" s="94" t="str">
        <f t="shared" si="1435"/>
        <v/>
      </c>
      <c r="X9153" s="94" t="str">
        <f t="shared" si="1438"/>
        <v/>
      </c>
      <c r="Y9153" s="5"/>
      <c r="BK9153" s="8"/>
      <c r="BL9153" s="5"/>
      <c r="BM9153" s="5"/>
      <c r="BN9153" s="5"/>
      <c r="BO9153" s="5"/>
      <c r="BP9153" s="1"/>
      <c r="BQ9153" s="1"/>
      <c r="BR9153" s="1"/>
      <c r="BS9153" s="1"/>
      <c r="BT9153" s="1"/>
      <c r="BU9153" s="4"/>
      <c r="BV9153" s="1"/>
      <c r="BW9153" s="3"/>
      <c r="BX9153" s="4"/>
      <c r="BY9153" s="5"/>
      <c r="BZ9153" s="5"/>
      <c r="CA9153" s="5"/>
      <c r="CB9153" s="5"/>
      <c r="CC9153" s="5"/>
      <c r="CD9153" s="43"/>
    </row>
    <row r="9154" spans="1:82" x14ac:dyDescent="0.25">
      <c r="A9154" s="8"/>
      <c r="B9154" s="5"/>
      <c r="C9154" s="5"/>
      <c r="D9154" s="5"/>
      <c r="E9154" s="5"/>
      <c r="F9154" s="94" t="str">
        <f t="shared" si="1429"/>
        <v/>
      </c>
      <c r="G9154" s="94" t="str">
        <f t="shared" si="1430"/>
        <v/>
      </c>
      <c r="H9154" s="127" t="str">
        <f>IF(A9154&lt;&gt;"",IF(MID(C9154,1,1)="c",$AS$26,IF(MID(C9154,1,1)="r",$AS$41,IF(MID(C9154,1,1)="p",#REF!,#REF!))),"")</f>
        <v/>
      </c>
      <c r="I9154" s="92" t="str">
        <f t="shared" si="1431"/>
        <v/>
      </c>
      <c r="J9154" s="92" t="str">
        <f t="shared" si="1432"/>
        <v/>
      </c>
      <c r="K9154" s="92" t="str">
        <f t="shared" si="1433"/>
        <v/>
      </c>
      <c r="L9154" s="92" t="str">
        <f t="shared" si="1434"/>
        <v/>
      </c>
      <c r="M9154" s="95" t="str">
        <f>IF(A9154&lt;&gt;"",IF(MID(C9154,1,1)="c",SigmaEpsConcrete(I9154,$AN$30:$AN$33,$AR$30:$AR$33,$AS$26,$AS$27,$AS$28,$AQ$20,$AU$19),""),"")</f>
        <v/>
      </c>
      <c r="N9154" s="95" t="str">
        <f>IF(A9154&lt;&gt;"",IF(MID(C9154,1,1)="r",SigmaEpsReinf(J9154,$AS$42:$AS$43,$AS$41,$AS$39,$AS$40,$AQ$38),""),"")</f>
        <v/>
      </c>
      <c r="Q9154" s="92" t="str">
        <f t="shared" si="1436"/>
        <v/>
      </c>
      <c r="R9154" s="92" t="str">
        <f t="shared" si="1437"/>
        <v/>
      </c>
      <c r="U9154" s="5"/>
      <c r="V9154" s="5"/>
      <c r="W9154" s="94" t="str">
        <f t="shared" si="1435"/>
        <v/>
      </c>
      <c r="X9154" s="94" t="str">
        <f t="shared" si="1438"/>
        <v/>
      </c>
      <c r="Y9154" s="5"/>
      <c r="BK9154" s="8"/>
      <c r="BL9154" s="5"/>
      <c r="BM9154" s="5"/>
      <c r="BN9154" s="5"/>
      <c r="BO9154" s="5"/>
      <c r="BP9154" s="1"/>
      <c r="BQ9154" s="1"/>
      <c r="BR9154" s="1"/>
      <c r="BS9154" s="1"/>
      <c r="BT9154" s="1"/>
      <c r="BU9154" s="4"/>
      <c r="BV9154" s="1"/>
      <c r="BW9154" s="3"/>
      <c r="BX9154" s="4"/>
      <c r="BY9154" s="5"/>
      <c r="BZ9154" s="5"/>
      <c r="CA9154" s="5"/>
      <c r="CB9154" s="5"/>
      <c r="CC9154" s="5"/>
      <c r="CD9154" s="43"/>
    </row>
    <row r="9155" spans="1:82" x14ac:dyDescent="0.25">
      <c r="A9155" s="8"/>
      <c r="B9155" s="5"/>
      <c r="C9155" s="5"/>
      <c r="D9155" s="5"/>
      <c r="E9155" s="5"/>
      <c r="F9155" s="94" t="str">
        <f t="shared" si="1429"/>
        <v/>
      </c>
      <c r="G9155" s="94" t="str">
        <f t="shared" si="1430"/>
        <v/>
      </c>
      <c r="H9155" s="127" t="str">
        <f>IF(A9155&lt;&gt;"",IF(MID(C9155,1,1)="c",$AS$26,IF(MID(C9155,1,1)="r",$AS$41,IF(MID(C9155,1,1)="p",#REF!,#REF!))),"")</f>
        <v/>
      </c>
      <c r="I9155" s="92" t="str">
        <f t="shared" si="1431"/>
        <v/>
      </c>
      <c r="J9155" s="92" t="str">
        <f t="shared" si="1432"/>
        <v/>
      </c>
      <c r="K9155" s="92" t="str">
        <f t="shared" si="1433"/>
        <v/>
      </c>
      <c r="L9155" s="92" t="str">
        <f t="shared" si="1434"/>
        <v/>
      </c>
      <c r="M9155" s="95" t="str">
        <f>IF(A9155&lt;&gt;"",IF(MID(C9155,1,1)="c",SigmaEpsConcrete(I9155,$AN$30:$AN$33,$AR$30:$AR$33,$AS$26,$AS$27,$AS$28,$AQ$20,$AU$19),""),"")</f>
        <v/>
      </c>
      <c r="N9155" s="95" t="str">
        <f>IF(A9155&lt;&gt;"",IF(MID(C9155,1,1)="r",SigmaEpsReinf(J9155,$AS$42:$AS$43,$AS$41,$AS$39,$AS$40,$AQ$38),""),"")</f>
        <v/>
      </c>
      <c r="Q9155" s="92" t="str">
        <f t="shared" si="1436"/>
        <v/>
      </c>
      <c r="R9155" s="92" t="str">
        <f t="shared" si="1437"/>
        <v/>
      </c>
      <c r="U9155" s="5"/>
      <c r="V9155" s="5"/>
      <c r="W9155" s="94" t="str">
        <f t="shared" si="1435"/>
        <v/>
      </c>
      <c r="X9155" s="94" t="str">
        <f t="shared" si="1438"/>
        <v/>
      </c>
      <c r="Y9155" s="5"/>
      <c r="BK9155" s="8"/>
      <c r="BL9155" s="5"/>
      <c r="BM9155" s="5"/>
      <c r="BN9155" s="5"/>
      <c r="BO9155" s="5"/>
      <c r="BP9155" s="1"/>
      <c r="BQ9155" s="1"/>
      <c r="BR9155" s="1"/>
      <c r="BS9155" s="1"/>
      <c r="BT9155" s="1"/>
      <c r="BU9155" s="4"/>
      <c r="BV9155" s="1"/>
      <c r="BW9155" s="3"/>
      <c r="BX9155" s="4"/>
      <c r="BY9155" s="5"/>
      <c r="BZ9155" s="5"/>
      <c r="CA9155" s="5"/>
      <c r="CB9155" s="5"/>
      <c r="CC9155" s="5"/>
      <c r="CD9155" s="43"/>
    </row>
    <row r="9156" spans="1:82" x14ac:dyDescent="0.25">
      <c r="A9156" s="8"/>
      <c r="B9156" s="5"/>
      <c r="C9156" s="5"/>
      <c r="D9156" s="5"/>
      <c r="E9156" s="5"/>
      <c r="F9156" s="94" t="str">
        <f t="shared" si="1429"/>
        <v/>
      </c>
      <c r="G9156" s="94" t="str">
        <f t="shared" si="1430"/>
        <v/>
      </c>
      <c r="H9156" s="127" t="str">
        <f>IF(A9156&lt;&gt;"",IF(MID(C9156,1,1)="c",$AS$26,IF(MID(C9156,1,1)="r",$AS$41,IF(MID(C9156,1,1)="p",#REF!,#REF!))),"")</f>
        <v/>
      </c>
      <c r="I9156" s="92" t="str">
        <f t="shared" si="1431"/>
        <v/>
      </c>
      <c r="J9156" s="92" t="str">
        <f t="shared" si="1432"/>
        <v/>
      </c>
      <c r="K9156" s="92" t="str">
        <f t="shared" si="1433"/>
        <v/>
      </c>
      <c r="L9156" s="92" t="str">
        <f t="shared" si="1434"/>
        <v/>
      </c>
      <c r="M9156" s="95" t="str">
        <f>IF(A9156&lt;&gt;"",IF(MID(C9156,1,1)="c",SigmaEpsConcrete(I9156,$AN$30:$AN$33,$AR$30:$AR$33,$AS$26,$AS$27,$AS$28,$AQ$20,$AU$19),""),"")</f>
        <v/>
      </c>
      <c r="N9156" s="95" t="str">
        <f>IF(A9156&lt;&gt;"",IF(MID(C9156,1,1)="r",SigmaEpsReinf(J9156,$AS$42:$AS$43,$AS$41,$AS$39,$AS$40,$AQ$38),""),"")</f>
        <v/>
      </c>
      <c r="Q9156" s="92" t="str">
        <f t="shared" si="1436"/>
        <v/>
      </c>
      <c r="R9156" s="92" t="str">
        <f t="shared" si="1437"/>
        <v/>
      </c>
      <c r="U9156" s="5"/>
      <c r="V9156" s="5"/>
      <c r="W9156" s="94" t="str">
        <f t="shared" si="1435"/>
        <v/>
      </c>
      <c r="X9156" s="94" t="str">
        <f t="shared" si="1438"/>
        <v/>
      </c>
      <c r="Y9156" s="5"/>
      <c r="BK9156" s="8"/>
      <c r="BL9156" s="5"/>
      <c r="BM9156" s="5"/>
      <c r="BN9156" s="5"/>
      <c r="BO9156" s="5"/>
      <c r="BP9156" s="1"/>
      <c r="BQ9156" s="1"/>
      <c r="BR9156" s="1"/>
      <c r="BS9156" s="1"/>
      <c r="BT9156" s="1"/>
      <c r="BU9156" s="4"/>
      <c r="BV9156" s="1"/>
      <c r="BW9156" s="3"/>
      <c r="BX9156" s="4"/>
      <c r="BY9156" s="5"/>
      <c r="BZ9156" s="5"/>
      <c r="CA9156" s="5"/>
      <c r="CB9156" s="5"/>
      <c r="CC9156" s="5"/>
      <c r="CD9156" s="43"/>
    </row>
    <row r="9157" spans="1:82" x14ac:dyDescent="0.25">
      <c r="A9157" s="8"/>
      <c r="B9157" s="5"/>
      <c r="C9157" s="5"/>
      <c r="D9157" s="5"/>
      <c r="E9157" s="5"/>
      <c r="F9157" s="94" t="str">
        <f t="shared" si="1429"/>
        <v/>
      </c>
      <c r="G9157" s="94" t="str">
        <f t="shared" si="1430"/>
        <v/>
      </c>
      <c r="H9157" s="127" t="str">
        <f>IF(A9157&lt;&gt;"",IF(MID(C9157,1,1)="c",$AS$26,IF(MID(C9157,1,1)="r",$AS$41,IF(MID(C9157,1,1)="p",#REF!,#REF!))),"")</f>
        <v/>
      </c>
      <c r="I9157" s="92" t="str">
        <f t="shared" si="1431"/>
        <v/>
      </c>
      <c r="J9157" s="92" t="str">
        <f t="shared" si="1432"/>
        <v/>
      </c>
      <c r="K9157" s="92" t="str">
        <f t="shared" si="1433"/>
        <v/>
      </c>
      <c r="L9157" s="92" t="str">
        <f t="shared" si="1434"/>
        <v/>
      </c>
      <c r="M9157" s="95" t="str">
        <f>IF(A9157&lt;&gt;"",IF(MID(C9157,1,1)="c",SigmaEpsConcrete(I9157,$AN$30:$AN$33,$AR$30:$AR$33,$AS$26,$AS$27,$AS$28,$AQ$20,$AU$19),""),"")</f>
        <v/>
      </c>
      <c r="N9157" s="95" t="str">
        <f>IF(A9157&lt;&gt;"",IF(MID(C9157,1,1)="r",SigmaEpsReinf(J9157,$AS$42:$AS$43,$AS$41,$AS$39,$AS$40,$AQ$38),""),"")</f>
        <v/>
      </c>
      <c r="Q9157" s="92" t="str">
        <f t="shared" si="1436"/>
        <v/>
      </c>
      <c r="R9157" s="92" t="str">
        <f t="shared" si="1437"/>
        <v/>
      </c>
      <c r="U9157" s="5"/>
      <c r="V9157" s="5"/>
      <c r="W9157" s="94" t="str">
        <f t="shared" si="1435"/>
        <v/>
      </c>
      <c r="X9157" s="94" t="str">
        <f t="shared" si="1438"/>
        <v/>
      </c>
      <c r="Y9157" s="5"/>
      <c r="BK9157" s="8"/>
      <c r="BL9157" s="5"/>
      <c r="BM9157" s="5"/>
      <c r="BN9157" s="5"/>
      <c r="BO9157" s="5"/>
      <c r="BP9157" s="1"/>
      <c r="BQ9157" s="1"/>
      <c r="BR9157" s="1"/>
      <c r="BS9157" s="1"/>
      <c r="BT9157" s="1"/>
      <c r="BU9157" s="4"/>
      <c r="BV9157" s="1"/>
      <c r="BW9157" s="3"/>
      <c r="BX9157" s="4"/>
      <c r="BY9157" s="5"/>
      <c r="BZ9157" s="5"/>
      <c r="CA9157" s="5"/>
      <c r="CB9157" s="5"/>
      <c r="CC9157" s="5"/>
      <c r="CD9157" s="43"/>
    </row>
    <row r="9158" spans="1:82" x14ac:dyDescent="0.25">
      <c r="A9158" s="8"/>
      <c r="B9158" s="5"/>
      <c r="C9158" s="5"/>
      <c r="D9158" s="5"/>
      <c r="E9158" s="5"/>
      <c r="F9158" s="94" t="str">
        <f t="shared" si="1429"/>
        <v/>
      </c>
      <c r="G9158" s="94" t="str">
        <f t="shared" si="1430"/>
        <v/>
      </c>
      <c r="H9158" s="127" t="str">
        <f>IF(A9158&lt;&gt;"",IF(MID(C9158,1,1)="c",$AS$26,IF(MID(C9158,1,1)="r",$AS$41,IF(MID(C9158,1,1)="p",#REF!,#REF!))),"")</f>
        <v/>
      </c>
      <c r="I9158" s="92" t="str">
        <f t="shared" si="1431"/>
        <v/>
      </c>
      <c r="J9158" s="92" t="str">
        <f t="shared" si="1432"/>
        <v/>
      </c>
      <c r="K9158" s="92" t="str">
        <f t="shared" si="1433"/>
        <v/>
      </c>
      <c r="L9158" s="92" t="str">
        <f t="shared" si="1434"/>
        <v/>
      </c>
      <c r="M9158" s="95" t="str">
        <f>IF(A9158&lt;&gt;"",IF(MID(C9158,1,1)="c",SigmaEpsConcrete(I9158,$AN$30:$AN$33,$AR$30:$AR$33,$AS$26,$AS$27,$AS$28,$AQ$20,$AU$19),""),"")</f>
        <v/>
      </c>
      <c r="N9158" s="95" t="str">
        <f>IF(A9158&lt;&gt;"",IF(MID(C9158,1,1)="r",SigmaEpsReinf(J9158,$AS$42:$AS$43,$AS$41,$AS$39,$AS$40,$AQ$38),""),"")</f>
        <v/>
      </c>
      <c r="Q9158" s="92" t="str">
        <f t="shared" si="1436"/>
        <v/>
      </c>
      <c r="R9158" s="92" t="str">
        <f t="shared" si="1437"/>
        <v/>
      </c>
      <c r="U9158" s="5"/>
      <c r="V9158" s="5"/>
      <c r="W9158" s="94" t="str">
        <f t="shared" si="1435"/>
        <v/>
      </c>
      <c r="X9158" s="94" t="str">
        <f t="shared" si="1438"/>
        <v/>
      </c>
      <c r="Y9158" s="5"/>
      <c r="BK9158" s="8"/>
      <c r="BL9158" s="5"/>
      <c r="BM9158" s="5"/>
      <c r="BN9158" s="5"/>
      <c r="BO9158" s="5"/>
      <c r="BP9158" s="1"/>
      <c r="BQ9158" s="1"/>
      <c r="BR9158" s="1"/>
      <c r="BS9158" s="1"/>
      <c r="BT9158" s="1"/>
      <c r="BU9158" s="4"/>
      <c r="BV9158" s="1"/>
      <c r="BW9158" s="3"/>
      <c r="BX9158" s="4"/>
      <c r="BY9158" s="5"/>
      <c r="BZ9158" s="5"/>
      <c r="CA9158" s="5"/>
      <c r="CB9158" s="5"/>
      <c r="CC9158" s="5"/>
      <c r="CD9158" s="43"/>
    </row>
    <row r="9159" spans="1:82" x14ac:dyDescent="0.25">
      <c r="A9159" s="8"/>
      <c r="B9159" s="5"/>
      <c r="C9159" s="5"/>
      <c r="D9159" s="5"/>
      <c r="E9159" s="5"/>
      <c r="F9159" s="94" t="str">
        <f t="shared" si="1429"/>
        <v/>
      </c>
      <c r="G9159" s="94" t="str">
        <f t="shared" si="1430"/>
        <v/>
      </c>
      <c r="H9159" s="127" t="str">
        <f>IF(A9159&lt;&gt;"",IF(MID(C9159,1,1)="c",$AS$26,IF(MID(C9159,1,1)="r",$AS$41,IF(MID(C9159,1,1)="p",#REF!,#REF!))),"")</f>
        <v/>
      </c>
      <c r="I9159" s="92" t="str">
        <f t="shared" si="1431"/>
        <v/>
      </c>
      <c r="J9159" s="92" t="str">
        <f t="shared" si="1432"/>
        <v/>
      </c>
      <c r="K9159" s="92" t="str">
        <f t="shared" si="1433"/>
        <v/>
      </c>
      <c r="L9159" s="92" t="str">
        <f t="shared" si="1434"/>
        <v/>
      </c>
      <c r="M9159" s="95" t="str">
        <f>IF(A9159&lt;&gt;"",IF(MID(C9159,1,1)="c",SigmaEpsConcrete(I9159,$AN$30:$AN$33,$AR$30:$AR$33,$AS$26,$AS$27,$AS$28,$AQ$20,$AU$19),""),"")</f>
        <v/>
      </c>
      <c r="N9159" s="95" t="str">
        <f>IF(A9159&lt;&gt;"",IF(MID(C9159,1,1)="r",SigmaEpsReinf(J9159,$AS$42:$AS$43,$AS$41,$AS$39,$AS$40,$AQ$38),""),"")</f>
        <v/>
      </c>
      <c r="Q9159" s="92" t="str">
        <f t="shared" si="1436"/>
        <v/>
      </c>
      <c r="R9159" s="92" t="str">
        <f t="shared" si="1437"/>
        <v/>
      </c>
      <c r="U9159" s="5"/>
      <c r="V9159" s="5"/>
      <c r="W9159" s="94" t="str">
        <f t="shared" si="1435"/>
        <v/>
      </c>
      <c r="X9159" s="94" t="str">
        <f t="shared" si="1438"/>
        <v/>
      </c>
      <c r="Y9159" s="5"/>
      <c r="BK9159" s="8"/>
      <c r="BL9159" s="5"/>
      <c r="BM9159" s="5"/>
      <c r="BN9159" s="5"/>
      <c r="BO9159" s="5"/>
      <c r="BP9159" s="1"/>
      <c r="BQ9159" s="1"/>
      <c r="BR9159" s="1"/>
      <c r="BS9159" s="1"/>
      <c r="BT9159" s="1"/>
      <c r="BU9159" s="4"/>
      <c r="BV9159" s="1"/>
      <c r="BW9159" s="3"/>
      <c r="BX9159" s="4"/>
      <c r="BY9159" s="5"/>
      <c r="BZ9159" s="5"/>
      <c r="CA9159" s="5"/>
      <c r="CB9159" s="5"/>
      <c r="CC9159" s="5"/>
      <c r="CD9159" s="43"/>
    </row>
    <row r="9160" spans="1:82" x14ac:dyDescent="0.25">
      <c r="A9160" s="8"/>
      <c r="B9160" s="5"/>
      <c r="C9160" s="5"/>
      <c r="D9160" s="5"/>
      <c r="E9160" s="5"/>
      <c r="F9160" s="94" t="str">
        <f t="shared" si="1429"/>
        <v/>
      </c>
      <c r="G9160" s="94" t="str">
        <f t="shared" si="1430"/>
        <v/>
      </c>
      <c r="H9160" s="127" t="str">
        <f>IF(A9160&lt;&gt;"",IF(MID(C9160,1,1)="c",$AS$26,IF(MID(C9160,1,1)="r",$AS$41,IF(MID(C9160,1,1)="p",#REF!,#REF!))),"")</f>
        <v/>
      </c>
      <c r="I9160" s="92" t="str">
        <f t="shared" si="1431"/>
        <v/>
      </c>
      <c r="J9160" s="92" t="str">
        <f t="shared" si="1432"/>
        <v/>
      </c>
      <c r="K9160" s="92" t="str">
        <f t="shared" si="1433"/>
        <v/>
      </c>
      <c r="L9160" s="92" t="str">
        <f t="shared" si="1434"/>
        <v/>
      </c>
      <c r="M9160" s="95" t="str">
        <f>IF(A9160&lt;&gt;"",IF(MID(C9160,1,1)="c",SigmaEpsConcrete(I9160,$AN$30:$AN$33,$AR$30:$AR$33,$AS$26,$AS$27,$AS$28,$AQ$20,$AU$19),""),"")</f>
        <v/>
      </c>
      <c r="N9160" s="95" t="str">
        <f>IF(A9160&lt;&gt;"",IF(MID(C9160,1,1)="r",SigmaEpsReinf(J9160,$AS$42:$AS$43,$AS$41,$AS$39,$AS$40,$AQ$38),""),"")</f>
        <v/>
      </c>
      <c r="Q9160" s="92" t="str">
        <f t="shared" si="1436"/>
        <v/>
      </c>
      <c r="R9160" s="92" t="str">
        <f t="shared" si="1437"/>
        <v/>
      </c>
      <c r="U9160" s="5"/>
      <c r="V9160" s="5"/>
      <c r="W9160" s="94" t="str">
        <f t="shared" si="1435"/>
        <v/>
      </c>
      <c r="X9160" s="94" t="str">
        <f t="shared" si="1438"/>
        <v/>
      </c>
      <c r="Y9160" s="5"/>
      <c r="BK9160" s="8"/>
      <c r="BL9160" s="5"/>
      <c r="BM9160" s="5"/>
      <c r="BN9160" s="5"/>
      <c r="BO9160" s="5"/>
      <c r="BP9160" s="1"/>
      <c r="BQ9160" s="1"/>
      <c r="BR9160" s="1"/>
      <c r="BS9160" s="1"/>
      <c r="BT9160" s="1"/>
      <c r="BU9160" s="4"/>
      <c r="BV9160" s="1"/>
      <c r="BW9160" s="3"/>
      <c r="BX9160" s="4"/>
      <c r="BY9160" s="5"/>
      <c r="BZ9160" s="5"/>
      <c r="CA9160" s="5"/>
      <c r="CB9160" s="5"/>
      <c r="CC9160" s="5"/>
      <c r="CD9160" s="43"/>
    </row>
    <row r="9161" spans="1:82" x14ac:dyDescent="0.25">
      <c r="A9161" s="8"/>
      <c r="B9161" s="5"/>
      <c r="C9161" s="5"/>
      <c r="D9161" s="5"/>
      <c r="E9161" s="5"/>
      <c r="F9161" s="94" t="str">
        <f t="shared" si="1429"/>
        <v/>
      </c>
      <c r="G9161" s="94" t="str">
        <f t="shared" si="1430"/>
        <v/>
      </c>
      <c r="H9161" s="127" t="str">
        <f>IF(A9161&lt;&gt;"",IF(MID(C9161,1,1)="c",$AS$26,IF(MID(C9161,1,1)="r",$AS$41,IF(MID(C9161,1,1)="p",#REF!,#REF!))),"")</f>
        <v/>
      </c>
      <c r="I9161" s="92" t="str">
        <f t="shared" si="1431"/>
        <v/>
      </c>
      <c r="J9161" s="92" t="str">
        <f t="shared" si="1432"/>
        <v/>
      </c>
      <c r="K9161" s="92" t="str">
        <f t="shared" si="1433"/>
        <v/>
      </c>
      <c r="L9161" s="92" t="str">
        <f t="shared" si="1434"/>
        <v/>
      </c>
      <c r="M9161" s="95" t="str">
        <f>IF(A9161&lt;&gt;"",IF(MID(C9161,1,1)="c",SigmaEpsConcrete(I9161,$AN$30:$AN$33,$AR$30:$AR$33,$AS$26,$AS$27,$AS$28,$AQ$20,$AU$19),""),"")</f>
        <v/>
      </c>
      <c r="N9161" s="95" t="str">
        <f>IF(A9161&lt;&gt;"",IF(MID(C9161,1,1)="r",SigmaEpsReinf(J9161,$AS$42:$AS$43,$AS$41,$AS$39,$AS$40,$AQ$38),""),"")</f>
        <v/>
      </c>
      <c r="Q9161" s="92" t="str">
        <f t="shared" si="1436"/>
        <v/>
      </c>
      <c r="R9161" s="92" t="str">
        <f t="shared" si="1437"/>
        <v/>
      </c>
      <c r="U9161" s="5"/>
      <c r="V9161" s="5"/>
      <c r="W9161" s="94" t="str">
        <f t="shared" si="1435"/>
        <v/>
      </c>
      <c r="X9161" s="94" t="str">
        <f t="shared" si="1438"/>
        <v/>
      </c>
      <c r="Y9161" s="5"/>
      <c r="BK9161" s="8"/>
      <c r="BL9161" s="5"/>
      <c r="BM9161" s="5"/>
      <c r="BN9161" s="5"/>
      <c r="BO9161" s="5"/>
      <c r="BP9161" s="1"/>
      <c r="BQ9161" s="1"/>
      <c r="BR9161" s="1"/>
      <c r="BS9161" s="1"/>
      <c r="BT9161" s="1"/>
      <c r="BU9161" s="4"/>
      <c r="BV9161" s="1"/>
      <c r="BW9161" s="3"/>
      <c r="BX9161" s="4"/>
      <c r="BY9161" s="5"/>
      <c r="BZ9161" s="5"/>
      <c r="CA9161" s="5"/>
      <c r="CB9161" s="5"/>
      <c r="CC9161" s="5"/>
      <c r="CD9161" s="43"/>
    </row>
    <row r="9162" spans="1:82" x14ac:dyDescent="0.25">
      <c r="A9162" s="8"/>
      <c r="B9162" s="5"/>
      <c r="C9162" s="5"/>
      <c r="D9162" s="5"/>
      <c r="E9162" s="5"/>
      <c r="F9162" s="94" t="str">
        <f t="shared" ref="F9162:F9225" si="1439">IF(A9162&lt;&gt;"",(D9162-$AU$86)/10,"")</f>
        <v/>
      </c>
      <c r="G9162" s="94" t="str">
        <f t="shared" ref="G9162:G9225" si="1440">IF(A9162&lt;&gt;"",(E9162-$AU$87)/10,"")</f>
        <v/>
      </c>
      <c r="H9162" s="127" t="str">
        <f>IF(A9162&lt;&gt;"",IF(MID(C9162,1,1)="c",$AS$26,IF(MID(C9162,1,1)="r",$AS$41,IF(MID(C9162,1,1)="p",#REF!,#REF!))),"")</f>
        <v/>
      </c>
      <c r="I9162" s="92" t="str">
        <f t="shared" ref="I9162:I9225" si="1441">IF($A9162&lt;&gt;"",IF(MID($C9162,1,1)="c",$Y$3+$Y$4*$F9162+$Y$5*$G9162+$BR$43,""),"")</f>
        <v/>
      </c>
      <c r="J9162" s="92" t="str">
        <f t="shared" ref="J9162:J9225" si="1442">IF($A9162&lt;&gt;"",IF(MID($C9162,1,1)="r",$Y$3+$Y$4*$F9162+$Y$5*$G9162+$BR$43,""),"")</f>
        <v/>
      </c>
      <c r="K9162" s="92" t="str">
        <f t="shared" ref="K9162:K9225" si="1443">IF($A9162&lt;&gt;"",IF(MID($C9162,1,1)="u",$Y$3+$Y$4*$F9162+$Y$5*$G9162+$BR$43,""),"")</f>
        <v/>
      </c>
      <c r="L9162" s="92" t="str">
        <f t="shared" ref="L9162:L9225" si="1444">IF($A9162&lt;&gt;"",IF(MID($C9162,1,1)="p",$Y$3+$Y$4*$F9162+$Y$5*$G9162+$BR$43,""),"")</f>
        <v/>
      </c>
      <c r="M9162" s="95" t="str">
        <f>IF(A9162&lt;&gt;"",IF(MID(C9162,1,1)="c",SigmaEpsConcrete(I9162,$AN$30:$AN$33,$AR$30:$AR$33,$AS$26,$AS$27,$AS$28,$AQ$20,$AU$19),""),"")</f>
        <v/>
      </c>
      <c r="N9162" s="95" t="str">
        <f>IF(A9162&lt;&gt;"",IF(MID(C9162,1,1)="r",SigmaEpsReinf(J9162,$AS$42:$AS$43,$AS$41,$AS$39,$AS$40,$AQ$38),""),"")</f>
        <v/>
      </c>
      <c r="Q9162" s="92" t="str">
        <f t="shared" si="1436"/>
        <v/>
      </c>
      <c r="R9162" s="92" t="str">
        <f t="shared" si="1437"/>
        <v/>
      </c>
      <c r="U9162" s="5"/>
      <c r="V9162" s="5"/>
      <c r="W9162" s="94" t="str">
        <f t="shared" ref="W9162:W9225" si="1445">IF(A9162&lt;&gt;"",F9162-$AU$105,"")</f>
        <v/>
      </c>
      <c r="X9162" s="94" t="str">
        <f t="shared" si="1438"/>
        <v/>
      </c>
      <c r="Y9162" s="5"/>
      <c r="BK9162" s="8"/>
      <c r="BL9162" s="5"/>
      <c r="BM9162" s="5"/>
      <c r="BN9162" s="5"/>
      <c r="BO9162" s="5"/>
      <c r="BP9162" s="1"/>
      <c r="BQ9162" s="1"/>
      <c r="BR9162" s="1"/>
      <c r="BS9162" s="1"/>
      <c r="BT9162" s="1"/>
      <c r="BU9162" s="4"/>
      <c r="BV9162" s="1"/>
      <c r="BW9162" s="3"/>
      <c r="BX9162" s="4"/>
      <c r="BY9162" s="5"/>
      <c r="BZ9162" s="5"/>
      <c r="CA9162" s="5"/>
      <c r="CB9162" s="5"/>
      <c r="CC9162" s="5"/>
      <c r="CD9162" s="43"/>
    </row>
    <row r="9163" spans="1:82" x14ac:dyDescent="0.25">
      <c r="A9163" s="8"/>
      <c r="B9163" s="5"/>
      <c r="C9163" s="5"/>
      <c r="D9163" s="5"/>
      <c r="E9163" s="5"/>
      <c r="F9163" s="94" t="str">
        <f t="shared" si="1439"/>
        <v/>
      </c>
      <c r="G9163" s="94" t="str">
        <f t="shared" si="1440"/>
        <v/>
      </c>
      <c r="H9163" s="127" t="str">
        <f>IF(A9163&lt;&gt;"",IF(MID(C9163,1,1)="c",$AS$26,IF(MID(C9163,1,1)="r",$AS$41,IF(MID(C9163,1,1)="p",#REF!,#REF!))),"")</f>
        <v/>
      </c>
      <c r="I9163" s="92" t="str">
        <f t="shared" si="1441"/>
        <v/>
      </c>
      <c r="J9163" s="92" t="str">
        <f t="shared" si="1442"/>
        <v/>
      </c>
      <c r="K9163" s="92" t="str">
        <f t="shared" si="1443"/>
        <v/>
      </c>
      <c r="L9163" s="92" t="str">
        <f t="shared" si="1444"/>
        <v/>
      </c>
      <c r="M9163" s="95" t="str">
        <f>IF(A9163&lt;&gt;"",IF(MID(C9163,1,1)="c",SigmaEpsConcrete(I9163,$AN$30:$AN$33,$AR$30:$AR$33,$AS$26,$AS$27,$AS$28,$AQ$20,$AU$19),""),"")</f>
        <v/>
      </c>
      <c r="N9163" s="95" t="str">
        <f>IF(A9163&lt;&gt;"",IF(MID(C9163,1,1)="r",SigmaEpsReinf(J9163,$AS$42:$AS$43,$AS$41,$AS$39,$AS$40,$AQ$38),""),"")</f>
        <v/>
      </c>
      <c r="Q9163" s="92" t="str">
        <f t="shared" ref="Q9163:Q9226" si="1446">IF(A9163&lt;&gt;"",IF(MID(C9163,1,1)="c",IF(ISERROR(M9163/I9163),"",M9163/I9163),""),"")</f>
        <v/>
      </c>
      <c r="R9163" s="92" t="str">
        <f t="shared" ref="R9163:R9226" si="1447">IF(A9163&lt;&gt;"",IF(MID(C9163,1,1)="r",IF(ISERROR(N9163/J9163),"",N9163/J9163),""),"")</f>
        <v/>
      </c>
      <c r="U9163" s="5"/>
      <c r="V9163" s="5"/>
      <c r="W9163" s="94" t="str">
        <f t="shared" si="1445"/>
        <v/>
      </c>
      <c r="X9163" s="94" t="str">
        <f t="shared" ref="X9163:X9226" si="1448">IF(B9163&lt;&gt;"",G9163-$AU$106,"")</f>
        <v/>
      </c>
      <c r="Y9163" s="5"/>
      <c r="BK9163" s="8"/>
      <c r="BL9163" s="5"/>
      <c r="BM9163" s="5"/>
      <c r="BN9163" s="5"/>
      <c r="BO9163" s="5"/>
      <c r="BP9163" s="1"/>
      <c r="BQ9163" s="1"/>
      <c r="BR9163" s="1"/>
      <c r="BS9163" s="1"/>
      <c r="BT9163" s="1"/>
      <c r="BU9163" s="4"/>
      <c r="BV9163" s="1"/>
      <c r="BW9163" s="3"/>
      <c r="BX9163" s="4"/>
      <c r="BY9163" s="5"/>
      <c r="BZ9163" s="5"/>
      <c r="CA9163" s="5"/>
      <c r="CB9163" s="5"/>
      <c r="CC9163" s="5"/>
      <c r="CD9163" s="43"/>
    </row>
    <row r="9164" spans="1:82" x14ac:dyDescent="0.25">
      <c r="A9164" s="8"/>
      <c r="B9164" s="5"/>
      <c r="C9164" s="5"/>
      <c r="D9164" s="5"/>
      <c r="E9164" s="5"/>
      <c r="F9164" s="94" t="str">
        <f t="shared" si="1439"/>
        <v/>
      </c>
      <c r="G9164" s="94" t="str">
        <f t="shared" si="1440"/>
        <v/>
      </c>
      <c r="H9164" s="127" t="str">
        <f>IF(A9164&lt;&gt;"",IF(MID(C9164,1,1)="c",$AS$26,IF(MID(C9164,1,1)="r",$AS$41,IF(MID(C9164,1,1)="p",#REF!,#REF!))),"")</f>
        <v/>
      </c>
      <c r="I9164" s="92" t="str">
        <f t="shared" si="1441"/>
        <v/>
      </c>
      <c r="J9164" s="92" t="str">
        <f t="shared" si="1442"/>
        <v/>
      </c>
      <c r="K9164" s="92" t="str">
        <f t="shared" si="1443"/>
        <v/>
      </c>
      <c r="L9164" s="92" t="str">
        <f t="shared" si="1444"/>
        <v/>
      </c>
      <c r="M9164" s="95" t="str">
        <f>IF(A9164&lt;&gt;"",IF(MID(C9164,1,1)="c",SigmaEpsConcrete(I9164,$AN$30:$AN$33,$AR$30:$AR$33,$AS$26,$AS$27,$AS$28,$AQ$20,$AU$19),""),"")</f>
        <v/>
      </c>
      <c r="N9164" s="95" t="str">
        <f>IF(A9164&lt;&gt;"",IF(MID(C9164,1,1)="r",SigmaEpsReinf(J9164,$AS$42:$AS$43,$AS$41,$AS$39,$AS$40,$AQ$38),""),"")</f>
        <v/>
      </c>
      <c r="Q9164" s="92" t="str">
        <f t="shared" si="1446"/>
        <v/>
      </c>
      <c r="R9164" s="92" t="str">
        <f t="shared" si="1447"/>
        <v/>
      </c>
      <c r="U9164" s="5"/>
      <c r="V9164" s="5"/>
      <c r="W9164" s="94" t="str">
        <f t="shared" si="1445"/>
        <v/>
      </c>
      <c r="X9164" s="94" t="str">
        <f t="shared" si="1448"/>
        <v/>
      </c>
      <c r="Y9164" s="5"/>
      <c r="BK9164" s="8"/>
      <c r="BL9164" s="5"/>
      <c r="BM9164" s="5"/>
      <c r="BN9164" s="5"/>
      <c r="BO9164" s="5"/>
      <c r="BP9164" s="1"/>
      <c r="BQ9164" s="1"/>
      <c r="BR9164" s="1"/>
      <c r="BS9164" s="1"/>
      <c r="BT9164" s="1"/>
      <c r="BU9164" s="4"/>
      <c r="BV9164" s="1"/>
      <c r="BW9164" s="3"/>
      <c r="BX9164" s="4"/>
      <c r="BY9164" s="5"/>
      <c r="BZ9164" s="5"/>
      <c r="CA9164" s="5"/>
      <c r="CB9164" s="5"/>
      <c r="CC9164" s="5"/>
      <c r="CD9164" s="43"/>
    </row>
    <row r="9165" spans="1:82" x14ac:dyDescent="0.25">
      <c r="A9165" s="8"/>
      <c r="B9165" s="5"/>
      <c r="C9165" s="5"/>
      <c r="D9165" s="5"/>
      <c r="E9165" s="5"/>
      <c r="F9165" s="94" t="str">
        <f t="shared" si="1439"/>
        <v/>
      </c>
      <c r="G9165" s="94" t="str">
        <f t="shared" si="1440"/>
        <v/>
      </c>
      <c r="H9165" s="127" t="str">
        <f>IF(A9165&lt;&gt;"",IF(MID(C9165,1,1)="c",$AS$26,IF(MID(C9165,1,1)="r",$AS$41,IF(MID(C9165,1,1)="p",#REF!,#REF!))),"")</f>
        <v/>
      </c>
      <c r="I9165" s="92" t="str">
        <f t="shared" si="1441"/>
        <v/>
      </c>
      <c r="J9165" s="92" t="str">
        <f t="shared" si="1442"/>
        <v/>
      </c>
      <c r="K9165" s="92" t="str">
        <f t="shared" si="1443"/>
        <v/>
      </c>
      <c r="L9165" s="92" t="str">
        <f t="shared" si="1444"/>
        <v/>
      </c>
      <c r="M9165" s="95" t="str">
        <f>IF(A9165&lt;&gt;"",IF(MID(C9165,1,1)="c",SigmaEpsConcrete(I9165,$AN$30:$AN$33,$AR$30:$AR$33,$AS$26,$AS$27,$AS$28,$AQ$20,$AU$19),""),"")</f>
        <v/>
      </c>
      <c r="N9165" s="95" t="str">
        <f>IF(A9165&lt;&gt;"",IF(MID(C9165,1,1)="r",SigmaEpsReinf(J9165,$AS$42:$AS$43,$AS$41,$AS$39,$AS$40,$AQ$38),""),"")</f>
        <v/>
      </c>
      <c r="Q9165" s="92" t="str">
        <f t="shared" si="1446"/>
        <v/>
      </c>
      <c r="R9165" s="92" t="str">
        <f t="shared" si="1447"/>
        <v/>
      </c>
      <c r="U9165" s="5"/>
      <c r="V9165" s="5"/>
      <c r="W9165" s="94" t="str">
        <f t="shared" si="1445"/>
        <v/>
      </c>
      <c r="X9165" s="94" t="str">
        <f t="shared" si="1448"/>
        <v/>
      </c>
      <c r="Y9165" s="5"/>
      <c r="BK9165" s="8"/>
      <c r="BL9165" s="5"/>
      <c r="BM9165" s="5"/>
      <c r="BN9165" s="5"/>
      <c r="BO9165" s="5"/>
      <c r="BP9165" s="1"/>
      <c r="BQ9165" s="1"/>
      <c r="BR9165" s="1"/>
      <c r="BS9165" s="1"/>
      <c r="BT9165" s="1"/>
      <c r="BU9165" s="4"/>
      <c r="BV9165" s="1"/>
      <c r="BW9165" s="3"/>
      <c r="BX9165" s="4"/>
      <c r="BY9165" s="5"/>
      <c r="BZ9165" s="5"/>
      <c r="CA9165" s="5"/>
      <c r="CB9165" s="5"/>
      <c r="CC9165" s="5"/>
      <c r="CD9165" s="43"/>
    </row>
    <row r="9166" spans="1:82" x14ac:dyDescent="0.25">
      <c r="A9166" s="8"/>
      <c r="B9166" s="5"/>
      <c r="C9166" s="5"/>
      <c r="D9166" s="5"/>
      <c r="E9166" s="5"/>
      <c r="F9166" s="94" t="str">
        <f t="shared" si="1439"/>
        <v/>
      </c>
      <c r="G9166" s="94" t="str">
        <f t="shared" si="1440"/>
        <v/>
      </c>
      <c r="H9166" s="127" t="str">
        <f>IF(A9166&lt;&gt;"",IF(MID(C9166,1,1)="c",$AS$26,IF(MID(C9166,1,1)="r",$AS$41,IF(MID(C9166,1,1)="p",#REF!,#REF!))),"")</f>
        <v/>
      </c>
      <c r="I9166" s="92" t="str">
        <f t="shared" si="1441"/>
        <v/>
      </c>
      <c r="J9166" s="92" t="str">
        <f t="shared" si="1442"/>
        <v/>
      </c>
      <c r="K9166" s="92" t="str">
        <f t="shared" si="1443"/>
        <v/>
      </c>
      <c r="L9166" s="92" t="str">
        <f t="shared" si="1444"/>
        <v/>
      </c>
      <c r="M9166" s="95" t="str">
        <f>IF(A9166&lt;&gt;"",IF(MID(C9166,1,1)="c",SigmaEpsConcrete(I9166,$AN$30:$AN$33,$AR$30:$AR$33,$AS$26,$AS$27,$AS$28,$AQ$20,$AU$19),""),"")</f>
        <v/>
      </c>
      <c r="N9166" s="95" t="str">
        <f>IF(A9166&lt;&gt;"",IF(MID(C9166,1,1)="r",SigmaEpsReinf(J9166,$AS$42:$AS$43,$AS$41,$AS$39,$AS$40,$AQ$38),""),"")</f>
        <v/>
      </c>
      <c r="Q9166" s="92" t="str">
        <f t="shared" si="1446"/>
        <v/>
      </c>
      <c r="R9166" s="92" t="str">
        <f t="shared" si="1447"/>
        <v/>
      </c>
      <c r="U9166" s="5"/>
      <c r="V9166" s="5"/>
      <c r="W9166" s="94" t="str">
        <f t="shared" si="1445"/>
        <v/>
      </c>
      <c r="X9166" s="94" t="str">
        <f t="shared" si="1448"/>
        <v/>
      </c>
      <c r="Y9166" s="5"/>
      <c r="BK9166" s="8"/>
      <c r="BL9166" s="5"/>
      <c r="BM9166" s="5"/>
      <c r="BN9166" s="5"/>
      <c r="BO9166" s="5"/>
      <c r="BP9166" s="1"/>
      <c r="BQ9166" s="1"/>
      <c r="BR9166" s="1"/>
      <c r="BS9166" s="1"/>
      <c r="BT9166" s="1"/>
      <c r="BU9166" s="4"/>
      <c r="BV9166" s="1"/>
      <c r="BW9166" s="3"/>
      <c r="BX9166" s="4"/>
      <c r="BY9166" s="5"/>
      <c r="BZ9166" s="5"/>
      <c r="CA9166" s="5"/>
      <c r="CB9166" s="5"/>
      <c r="CC9166" s="5"/>
      <c r="CD9166" s="43"/>
    </row>
    <row r="9167" spans="1:82" x14ac:dyDescent="0.25">
      <c r="A9167" s="8"/>
      <c r="B9167" s="5"/>
      <c r="C9167" s="5"/>
      <c r="D9167" s="5"/>
      <c r="E9167" s="5"/>
      <c r="F9167" s="94" t="str">
        <f t="shared" si="1439"/>
        <v/>
      </c>
      <c r="G9167" s="94" t="str">
        <f t="shared" si="1440"/>
        <v/>
      </c>
      <c r="H9167" s="127" t="str">
        <f>IF(A9167&lt;&gt;"",IF(MID(C9167,1,1)="c",$AS$26,IF(MID(C9167,1,1)="r",$AS$41,IF(MID(C9167,1,1)="p",#REF!,#REF!))),"")</f>
        <v/>
      </c>
      <c r="I9167" s="92" t="str">
        <f t="shared" si="1441"/>
        <v/>
      </c>
      <c r="J9167" s="92" t="str">
        <f t="shared" si="1442"/>
        <v/>
      </c>
      <c r="K9167" s="92" t="str">
        <f t="shared" si="1443"/>
        <v/>
      </c>
      <c r="L9167" s="92" t="str">
        <f t="shared" si="1444"/>
        <v/>
      </c>
      <c r="M9167" s="95" t="str">
        <f>IF(A9167&lt;&gt;"",IF(MID(C9167,1,1)="c",SigmaEpsConcrete(I9167,$AN$30:$AN$33,$AR$30:$AR$33,$AS$26,$AS$27,$AS$28,$AQ$20,$AU$19),""),"")</f>
        <v/>
      </c>
      <c r="N9167" s="95" t="str">
        <f>IF(A9167&lt;&gt;"",IF(MID(C9167,1,1)="r",SigmaEpsReinf(J9167,$AS$42:$AS$43,$AS$41,$AS$39,$AS$40,$AQ$38),""),"")</f>
        <v/>
      </c>
      <c r="Q9167" s="92" t="str">
        <f t="shared" si="1446"/>
        <v/>
      </c>
      <c r="R9167" s="92" t="str">
        <f t="shared" si="1447"/>
        <v/>
      </c>
      <c r="U9167" s="5"/>
      <c r="V9167" s="5"/>
      <c r="W9167" s="94" t="str">
        <f t="shared" si="1445"/>
        <v/>
      </c>
      <c r="X9167" s="94" t="str">
        <f t="shared" si="1448"/>
        <v/>
      </c>
      <c r="Y9167" s="5"/>
      <c r="BK9167" s="8"/>
      <c r="BL9167" s="5"/>
      <c r="BM9167" s="5"/>
      <c r="BN9167" s="5"/>
      <c r="BO9167" s="5"/>
      <c r="BP9167" s="1"/>
      <c r="BQ9167" s="1"/>
      <c r="BR9167" s="1"/>
      <c r="BS9167" s="1"/>
      <c r="BT9167" s="1"/>
      <c r="BU9167" s="4"/>
      <c r="BV9167" s="1"/>
      <c r="BW9167" s="3"/>
      <c r="BX9167" s="4"/>
      <c r="BY9167" s="5"/>
      <c r="BZ9167" s="5"/>
      <c r="CA9167" s="5"/>
      <c r="CB9167" s="5"/>
      <c r="CC9167" s="5"/>
      <c r="CD9167" s="43"/>
    </row>
    <row r="9168" spans="1:82" x14ac:dyDescent="0.25">
      <c r="A9168" s="8"/>
      <c r="B9168" s="5"/>
      <c r="C9168" s="5"/>
      <c r="D9168" s="5"/>
      <c r="E9168" s="5"/>
      <c r="F9168" s="94" t="str">
        <f t="shared" si="1439"/>
        <v/>
      </c>
      <c r="G9168" s="94" t="str">
        <f t="shared" si="1440"/>
        <v/>
      </c>
      <c r="H9168" s="127" t="str">
        <f>IF(A9168&lt;&gt;"",IF(MID(C9168,1,1)="c",$AS$26,IF(MID(C9168,1,1)="r",$AS$41,IF(MID(C9168,1,1)="p",#REF!,#REF!))),"")</f>
        <v/>
      </c>
      <c r="I9168" s="92" t="str">
        <f t="shared" si="1441"/>
        <v/>
      </c>
      <c r="J9168" s="92" t="str">
        <f t="shared" si="1442"/>
        <v/>
      </c>
      <c r="K9168" s="92" t="str">
        <f t="shared" si="1443"/>
        <v/>
      </c>
      <c r="L9168" s="92" t="str">
        <f t="shared" si="1444"/>
        <v/>
      </c>
      <c r="M9168" s="95" t="str">
        <f>IF(A9168&lt;&gt;"",IF(MID(C9168,1,1)="c",SigmaEpsConcrete(I9168,$AN$30:$AN$33,$AR$30:$AR$33,$AS$26,$AS$27,$AS$28,$AQ$20,$AU$19),""),"")</f>
        <v/>
      </c>
      <c r="N9168" s="95" t="str">
        <f>IF(A9168&lt;&gt;"",IF(MID(C9168,1,1)="r",SigmaEpsReinf(J9168,$AS$42:$AS$43,$AS$41,$AS$39,$AS$40,$AQ$38),""),"")</f>
        <v/>
      </c>
      <c r="Q9168" s="92" t="str">
        <f t="shared" si="1446"/>
        <v/>
      </c>
      <c r="R9168" s="92" t="str">
        <f t="shared" si="1447"/>
        <v/>
      </c>
      <c r="U9168" s="5"/>
      <c r="V9168" s="5"/>
      <c r="W9168" s="94" t="str">
        <f t="shared" si="1445"/>
        <v/>
      </c>
      <c r="X9168" s="94" t="str">
        <f t="shared" si="1448"/>
        <v/>
      </c>
      <c r="Y9168" s="5"/>
      <c r="BK9168" s="8"/>
      <c r="BL9168" s="5"/>
      <c r="BM9168" s="5"/>
      <c r="BN9168" s="5"/>
      <c r="BO9168" s="5"/>
      <c r="BP9168" s="1"/>
      <c r="BQ9168" s="1"/>
      <c r="BR9168" s="1"/>
      <c r="BS9168" s="1"/>
      <c r="BT9168" s="1"/>
      <c r="BU9168" s="4"/>
      <c r="BV9168" s="1"/>
      <c r="BW9168" s="3"/>
      <c r="BX9168" s="4"/>
      <c r="BY9168" s="5"/>
      <c r="BZ9168" s="5"/>
      <c r="CA9168" s="5"/>
      <c r="CB9168" s="5"/>
      <c r="CC9168" s="5"/>
      <c r="CD9168" s="43"/>
    </row>
    <row r="9169" spans="1:82" x14ac:dyDescent="0.25">
      <c r="A9169" s="8"/>
      <c r="B9169" s="5"/>
      <c r="C9169" s="5"/>
      <c r="D9169" s="5"/>
      <c r="E9169" s="5"/>
      <c r="F9169" s="94" t="str">
        <f t="shared" si="1439"/>
        <v/>
      </c>
      <c r="G9169" s="94" t="str">
        <f t="shared" si="1440"/>
        <v/>
      </c>
      <c r="H9169" s="127" t="str">
        <f>IF(A9169&lt;&gt;"",IF(MID(C9169,1,1)="c",$AS$26,IF(MID(C9169,1,1)="r",$AS$41,IF(MID(C9169,1,1)="p",#REF!,#REF!))),"")</f>
        <v/>
      </c>
      <c r="I9169" s="92" t="str">
        <f t="shared" si="1441"/>
        <v/>
      </c>
      <c r="J9169" s="92" t="str">
        <f t="shared" si="1442"/>
        <v/>
      </c>
      <c r="K9169" s="92" t="str">
        <f t="shared" si="1443"/>
        <v/>
      </c>
      <c r="L9169" s="92" t="str">
        <f t="shared" si="1444"/>
        <v/>
      </c>
      <c r="M9169" s="95" t="str">
        <f>IF(A9169&lt;&gt;"",IF(MID(C9169,1,1)="c",SigmaEpsConcrete(I9169,$AN$30:$AN$33,$AR$30:$AR$33,$AS$26,$AS$27,$AS$28,$AQ$20,$AU$19),""),"")</f>
        <v/>
      </c>
      <c r="N9169" s="95" t="str">
        <f>IF(A9169&lt;&gt;"",IF(MID(C9169,1,1)="r",SigmaEpsReinf(J9169,$AS$42:$AS$43,$AS$41,$AS$39,$AS$40,$AQ$38),""),"")</f>
        <v/>
      </c>
      <c r="Q9169" s="92" t="str">
        <f t="shared" si="1446"/>
        <v/>
      </c>
      <c r="R9169" s="92" t="str">
        <f t="shared" si="1447"/>
        <v/>
      </c>
      <c r="U9169" s="5"/>
      <c r="V9169" s="5"/>
      <c r="W9169" s="94" t="str">
        <f t="shared" si="1445"/>
        <v/>
      </c>
      <c r="X9169" s="94" t="str">
        <f t="shared" si="1448"/>
        <v/>
      </c>
      <c r="Y9169" s="5"/>
      <c r="BK9169" s="8"/>
      <c r="BL9169" s="5"/>
      <c r="BM9169" s="5"/>
      <c r="BN9169" s="5"/>
      <c r="BO9169" s="5"/>
      <c r="BP9169" s="1"/>
      <c r="BQ9169" s="1"/>
      <c r="BR9169" s="1"/>
      <c r="BS9169" s="1"/>
      <c r="BT9169" s="1"/>
      <c r="BU9169" s="4"/>
      <c r="BV9169" s="1"/>
      <c r="BW9169" s="3"/>
      <c r="BX9169" s="4"/>
      <c r="BY9169" s="5"/>
      <c r="BZ9169" s="5"/>
      <c r="CA9169" s="5"/>
      <c r="CB9169" s="5"/>
      <c r="CC9169" s="5"/>
      <c r="CD9169" s="43"/>
    </row>
    <row r="9170" spans="1:82" x14ac:dyDescent="0.25">
      <c r="A9170" s="8"/>
      <c r="B9170" s="5"/>
      <c r="C9170" s="5"/>
      <c r="D9170" s="5"/>
      <c r="E9170" s="5"/>
      <c r="F9170" s="94" t="str">
        <f t="shared" si="1439"/>
        <v/>
      </c>
      <c r="G9170" s="94" t="str">
        <f t="shared" si="1440"/>
        <v/>
      </c>
      <c r="H9170" s="127" t="str">
        <f>IF(A9170&lt;&gt;"",IF(MID(C9170,1,1)="c",$AS$26,IF(MID(C9170,1,1)="r",$AS$41,IF(MID(C9170,1,1)="p",#REF!,#REF!))),"")</f>
        <v/>
      </c>
      <c r="I9170" s="92" t="str">
        <f t="shared" si="1441"/>
        <v/>
      </c>
      <c r="J9170" s="92" t="str">
        <f t="shared" si="1442"/>
        <v/>
      </c>
      <c r="K9170" s="92" t="str">
        <f t="shared" si="1443"/>
        <v/>
      </c>
      <c r="L9170" s="92" t="str">
        <f t="shared" si="1444"/>
        <v/>
      </c>
      <c r="M9170" s="95" t="str">
        <f>IF(A9170&lt;&gt;"",IF(MID(C9170,1,1)="c",SigmaEpsConcrete(I9170,$AN$30:$AN$33,$AR$30:$AR$33,$AS$26,$AS$27,$AS$28,$AQ$20,$AU$19),""),"")</f>
        <v/>
      </c>
      <c r="N9170" s="95" t="str">
        <f>IF(A9170&lt;&gt;"",IF(MID(C9170,1,1)="r",SigmaEpsReinf(J9170,$AS$42:$AS$43,$AS$41,$AS$39,$AS$40,$AQ$38),""),"")</f>
        <v/>
      </c>
      <c r="Q9170" s="92" t="str">
        <f t="shared" si="1446"/>
        <v/>
      </c>
      <c r="R9170" s="92" t="str">
        <f t="shared" si="1447"/>
        <v/>
      </c>
      <c r="U9170" s="5"/>
      <c r="V9170" s="5"/>
      <c r="W9170" s="94" t="str">
        <f t="shared" si="1445"/>
        <v/>
      </c>
      <c r="X9170" s="94" t="str">
        <f t="shared" si="1448"/>
        <v/>
      </c>
      <c r="Y9170" s="5"/>
      <c r="BK9170" s="8"/>
      <c r="BL9170" s="5"/>
      <c r="BM9170" s="5"/>
      <c r="BN9170" s="5"/>
      <c r="BO9170" s="5"/>
      <c r="BP9170" s="1"/>
      <c r="BQ9170" s="1"/>
      <c r="BR9170" s="1"/>
      <c r="BS9170" s="1"/>
      <c r="BT9170" s="1"/>
      <c r="BU9170" s="4"/>
      <c r="BV9170" s="1"/>
      <c r="BW9170" s="3"/>
      <c r="BX9170" s="4"/>
      <c r="BY9170" s="5"/>
      <c r="BZ9170" s="5"/>
      <c r="CA9170" s="5"/>
      <c r="CB9170" s="5"/>
      <c r="CC9170" s="5"/>
      <c r="CD9170" s="43"/>
    </row>
    <row r="9171" spans="1:82" x14ac:dyDescent="0.25">
      <c r="A9171" s="8"/>
      <c r="B9171" s="5"/>
      <c r="C9171" s="5"/>
      <c r="D9171" s="5"/>
      <c r="E9171" s="5"/>
      <c r="F9171" s="94" t="str">
        <f t="shared" si="1439"/>
        <v/>
      </c>
      <c r="G9171" s="94" t="str">
        <f t="shared" si="1440"/>
        <v/>
      </c>
      <c r="H9171" s="127" t="str">
        <f>IF(A9171&lt;&gt;"",IF(MID(C9171,1,1)="c",$AS$26,IF(MID(C9171,1,1)="r",$AS$41,IF(MID(C9171,1,1)="p",#REF!,#REF!))),"")</f>
        <v/>
      </c>
      <c r="I9171" s="92" t="str">
        <f t="shared" si="1441"/>
        <v/>
      </c>
      <c r="J9171" s="92" t="str">
        <f t="shared" si="1442"/>
        <v/>
      </c>
      <c r="K9171" s="92" t="str">
        <f t="shared" si="1443"/>
        <v/>
      </c>
      <c r="L9171" s="92" t="str">
        <f t="shared" si="1444"/>
        <v/>
      </c>
      <c r="M9171" s="95" t="str">
        <f>IF(A9171&lt;&gt;"",IF(MID(C9171,1,1)="c",SigmaEpsConcrete(I9171,$AN$30:$AN$33,$AR$30:$AR$33,$AS$26,$AS$27,$AS$28,$AQ$20,$AU$19),""),"")</f>
        <v/>
      </c>
      <c r="N9171" s="95" t="str">
        <f>IF(A9171&lt;&gt;"",IF(MID(C9171,1,1)="r",SigmaEpsReinf(J9171,$AS$42:$AS$43,$AS$41,$AS$39,$AS$40,$AQ$38),""),"")</f>
        <v/>
      </c>
      <c r="Q9171" s="92" t="str">
        <f t="shared" si="1446"/>
        <v/>
      </c>
      <c r="R9171" s="92" t="str">
        <f t="shared" si="1447"/>
        <v/>
      </c>
      <c r="U9171" s="5"/>
      <c r="V9171" s="5"/>
      <c r="W9171" s="94" t="str">
        <f t="shared" si="1445"/>
        <v/>
      </c>
      <c r="X9171" s="94" t="str">
        <f t="shared" si="1448"/>
        <v/>
      </c>
      <c r="Y9171" s="5"/>
      <c r="BK9171" s="8"/>
      <c r="BL9171" s="5"/>
      <c r="BM9171" s="5"/>
      <c r="BN9171" s="5"/>
      <c r="BO9171" s="5"/>
      <c r="BP9171" s="1"/>
      <c r="BQ9171" s="1"/>
      <c r="BR9171" s="1"/>
      <c r="BS9171" s="1"/>
      <c r="BT9171" s="1"/>
      <c r="BU9171" s="4"/>
      <c r="BV9171" s="1"/>
      <c r="BW9171" s="3"/>
      <c r="BX9171" s="4"/>
      <c r="BY9171" s="5"/>
      <c r="BZ9171" s="5"/>
      <c r="CA9171" s="5"/>
      <c r="CB9171" s="5"/>
      <c r="CC9171" s="5"/>
      <c r="CD9171" s="43"/>
    </row>
    <row r="9172" spans="1:82" x14ac:dyDescent="0.25">
      <c r="A9172" s="8"/>
      <c r="B9172" s="5"/>
      <c r="C9172" s="5"/>
      <c r="D9172" s="5"/>
      <c r="E9172" s="5"/>
      <c r="F9172" s="94" t="str">
        <f t="shared" si="1439"/>
        <v/>
      </c>
      <c r="G9172" s="94" t="str">
        <f t="shared" si="1440"/>
        <v/>
      </c>
      <c r="H9172" s="127" t="str">
        <f>IF(A9172&lt;&gt;"",IF(MID(C9172,1,1)="c",$AS$26,IF(MID(C9172,1,1)="r",$AS$41,IF(MID(C9172,1,1)="p",#REF!,#REF!))),"")</f>
        <v/>
      </c>
      <c r="I9172" s="92" t="str">
        <f t="shared" si="1441"/>
        <v/>
      </c>
      <c r="J9172" s="92" t="str">
        <f t="shared" si="1442"/>
        <v/>
      </c>
      <c r="K9172" s="92" t="str">
        <f t="shared" si="1443"/>
        <v/>
      </c>
      <c r="L9172" s="92" t="str">
        <f t="shared" si="1444"/>
        <v/>
      </c>
      <c r="M9172" s="95" t="str">
        <f>IF(A9172&lt;&gt;"",IF(MID(C9172,1,1)="c",SigmaEpsConcrete(I9172,$AN$30:$AN$33,$AR$30:$AR$33,$AS$26,$AS$27,$AS$28,$AQ$20,$AU$19),""),"")</f>
        <v/>
      </c>
      <c r="N9172" s="95" t="str">
        <f>IF(A9172&lt;&gt;"",IF(MID(C9172,1,1)="r",SigmaEpsReinf(J9172,$AS$42:$AS$43,$AS$41,$AS$39,$AS$40,$AQ$38),""),"")</f>
        <v/>
      </c>
      <c r="Q9172" s="92" t="str">
        <f t="shared" si="1446"/>
        <v/>
      </c>
      <c r="R9172" s="92" t="str">
        <f t="shared" si="1447"/>
        <v/>
      </c>
      <c r="U9172" s="5"/>
      <c r="V9172" s="5"/>
      <c r="W9172" s="94" t="str">
        <f t="shared" si="1445"/>
        <v/>
      </c>
      <c r="X9172" s="94" t="str">
        <f t="shared" si="1448"/>
        <v/>
      </c>
      <c r="Y9172" s="5"/>
      <c r="BK9172" s="8"/>
      <c r="BL9172" s="5"/>
      <c r="BM9172" s="5"/>
      <c r="BN9172" s="5"/>
      <c r="BO9172" s="5"/>
      <c r="BP9172" s="1"/>
      <c r="BQ9172" s="1"/>
      <c r="BR9172" s="1"/>
      <c r="BS9172" s="1"/>
      <c r="BT9172" s="1"/>
      <c r="BU9172" s="4"/>
      <c r="BV9172" s="1"/>
      <c r="BW9172" s="3"/>
      <c r="BX9172" s="4"/>
      <c r="BY9172" s="5"/>
      <c r="BZ9172" s="5"/>
      <c r="CA9172" s="5"/>
      <c r="CB9172" s="5"/>
      <c r="CC9172" s="5"/>
      <c r="CD9172" s="43"/>
    </row>
    <row r="9173" spans="1:82" x14ac:dyDescent="0.25">
      <c r="A9173" s="8"/>
      <c r="B9173" s="5"/>
      <c r="C9173" s="5"/>
      <c r="D9173" s="5"/>
      <c r="E9173" s="5"/>
      <c r="F9173" s="94" t="str">
        <f t="shared" si="1439"/>
        <v/>
      </c>
      <c r="G9173" s="94" t="str">
        <f t="shared" si="1440"/>
        <v/>
      </c>
      <c r="H9173" s="127" t="str">
        <f>IF(A9173&lt;&gt;"",IF(MID(C9173,1,1)="c",$AS$26,IF(MID(C9173,1,1)="r",$AS$41,IF(MID(C9173,1,1)="p",#REF!,#REF!))),"")</f>
        <v/>
      </c>
      <c r="I9173" s="92" t="str">
        <f t="shared" si="1441"/>
        <v/>
      </c>
      <c r="J9173" s="92" t="str">
        <f t="shared" si="1442"/>
        <v/>
      </c>
      <c r="K9173" s="92" t="str">
        <f t="shared" si="1443"/>
        <v/>
      </c>
      <c r="L9173" s="92" t="str">
        <f t="shared" si="1444"/>
        <v/>
      </c>
      <c r="M9173" s="95" t="str">
        <f>IF(A9173&lt;&gt;"",IF(MID(C9173,1,1)="c",SigmaEpsConcrete(I9173,$AN$30:$AN$33,$AR$30:$AR$33,$AS$26,$AS$27,$AS$28,$AQ$20,$AU$19),""),"")</f>
        <v/>
      </c>
      <c r="N9173" s="95" t="str">
        <f>IF(A9173&lt;&gt;"",IF(MID(C9173,1,1)="r",SigmaEpsReinf(J9173,$AS$42:$AS$43,$AS$41,$AS$39,$AS$40,$AQ$38),""),"")</f>
        <v/>
      </c>
      <c r="Q9173" s="92" t="str">
        <f t="shared" si="1446"/>
        <v/>
      </c>
      <c r="R9173" s="92" t="str">
        <f t="shared" si="1447"/>
        <v/>
      </c>
      <c r="U9173" s="5"/>
      <c r="V9173" s="5"/>
      <c r="W9173" s="94" t="str">
        <f t="shared" si="1445"/>
        <v/>
      </c>
      <c r="X9173" s="94" t="str">
        <f t="shared" si="1448"/>
        <v/>
      </c>
      <c r="Y9173" s="5"/>
      <c r="BK9173" s="8"/>
      <c r="BL9173" s="5"/>
      <c r="BM9173" s="5"/>
      <c r="BN9173" s="5"/>
      <c r="BO9173" s="5"/>
      <c r="BP9173" s="1"/>
      <c r="BQ9173" s="1"/>
      <c r="BR9173" s="1"/>
      <c r="BS9173" s="1"/>
      <c r="BT9173" s="1"/>
      <c r="BU9173" s="4"/>
      <c r="BV9173" s="1"/>
      <c r="BW9173" s="3"/>
      <c r="BX9173" s="4"/>
      <c r="BY9173" s="5"/>
      <c r="BZ9173" s="5"/>
      <c r="CA9173" s="5"/>
      <c r="CB9173" s="5"/>
      <c r="CC9173" s="5"/>
      <c r="CD9173" s="43"/>
    </row>
    <row r="9174" spans="1:82" x14ac:dyDescent="0.25">
      <c r="A9174" s="8"/>
      <c r="B9174" s="5"/>
      <c r="C9174" s="5"/>
      <c r="D9174" s="5"/>
      <c r="E9174" s="5"/>
      <c r="F9174" s="94" t="str">
        <f t="shared" si="1439"/>
        <v/>
      </c>
      <c r="G9174" s="94" t="str">
        <f t="shared" si="1440"/>
        <v/>
      </c>
      <c r="H9174" s="127" t="str">
        <f>IF(A9174&lt;&gt;"",IF(MID(C9174,1,1)="c",$AS$26,IF(MID(C9174,1,1)="r",$AS$41,IF(MID(C9174,1,1)="p",#REF!,#REF!))),"")</f>
        <v/>
      </c>
      <c r="I9174" s="92" t="str">
        <f t="shared" si="1441"/>
        <v/>
      </c>
      <c r="J9174" s="92" t="str">
        <f t="shared" si="1442"/>
        <v/>
      </c>
      <c r="K9174" s="92" t="str">
        <f t="shared" si="1443"/>
        <v/>
      </c>
      <c r="L9174" s="92" t="str">
        <f t="shared" si="1444"/>
        <v/>
      </c>
      <c r="M9174" s="95" t="str">
        <f>IF(A9174&lt;&gt;"",IF(MID(C9174,1,1)="c",SigmaEpsConcrete(I9174,$AN$30:$AN$33,$AR$30:$AR$33,$AS$26,$AS$27,$AS$28,$AQ$20,$AU$19),""),"")</f>
        <v/>
      </c>
      <c r="N9174" s="95" t="str">
        <f>IF(A9174&lt;&gt;"",IF(MID(C9174,1,1)="r",SigmaEpsReinf(J9174,$AS$42:$AS$43,$AS$41,$AS$39,$AS$40,$AQ$38),""),"")</f>
        <v/>
      </c>
      <c r="Q9174" s="92" t="str">
        <f t="shared" si="1446"/>
        <v/>
      </c>
      <c r="R9174" s="92" t="str">
        <f t="shared" si="1447"/>
        <v/>
      </c>
      <c r="U9174" s="5"/>
      <c r="V9174" s="5"/>
      <c r="W9174" s="94" t="str">
        <f t="shared" si="1445"/>
        <v/>
      </c>
      <c r="X9174" s="94" t="str">
        <f t="shared" si="1448"/>
        <v/>
      </c>
      <c r="Y9174" s="5"/>
      <c r="BK9174" s="8"/>
      <c r="BL9174" s="5"/>
      <c r="BM9174" s="5"/>
      <c r="BN9174" s="5"/>
      <c r="BO9174" s="5"/>
      <c r="BP9174" s="1"/>
      <c r="BQ9174" s="1"/>
      <c r="BR9174" s="1"/>
      <c r="BS9174" s="1"/>
      <c r="BT9174" s="1"/>
      <c r="BU9174" s="4"/>
      <c r="BV9174" s="1"/>
      <c r="BW9174" s="3"/>
      <c r="BX9174" s="4"/>
      <c r="BY9174" s="5"/>
      <c r="BZ9174" s="5"/>
      <c r="CA9174" s="5"/>
      <c r="CB9174" s="5"/>
      <c r="CC9174" s="5"/>
      <c r="CD9174" s="43"/>
    </row>
    <row r="9175" spans="1:82" x14ac:dyDescent="0.25">
      <c r="A9175" s="8"/>
      <c r="B9175" s="5"/>
      <c r="C9175" s="5"/>
      <c r="D9175" s="5"/>
      <c r="E9175" s="5"/>
      <c r="F9175" s="94" t="str">
        <f t="shared" si="1439"/>
        <v/>
      </c>
      <c r="G9175" s="94" t="str">
        <f t="shared" si="1440"/>
        <v/>
      </c>
      <c r="H9175" s="127" t="str">
        <f>IF(A9175&lt;&gt;"",IF(MID(C9175,1,1)="c",$AS$26,IF(MID(C9175,1,1)="r",$AS$41,IF(MID(C9175,1,1)="p",#REF!,#REF!))),"")</f>
        <v/>
      </c>
      <c r="I9175" s="92" t="str">
        <f t="shared" si="1441"/>
        <v/>
      </c>
      <c r="J9175" s="92" t="str">
        <f t="shared" si="1442"/>
        <v/>
      </c>
      <c r="K9175" s="92" t="str">
        <f t="shared" si="1443"/>
        <v/>
      </c>
      <c r="L9175" s="92" t="str">
        <f t="shared" si="1444"/>
        <v/>
      </c>
      <c r="M9175" s="95" t="str">
        <f>IF(A9175&lt;&gt;"",IF(MID(C9175,1,1)="c",SigmaEpsConcrete(I9175,$AN$30:$AN$33,$AR$30:$AR$33,$AS$26,$AS$27,$AS$28,$AQ$20,$AU$19),""),"")</f>
        <v/>
      </c>
      <c r="N9175" s="95" t="str">
        <f>IF(A9175&lt;&gt;"",IF(MID(C9175,1,1)="r",SigmaEpsReinf(J9175,$AS$42:$AS$43,$AS$41,$AS$39,$AS$40,$AQ$38),""),"")</f>
        <v/>
      </c>
      <c r="Q9175" s="92" t="str">
        <f t="shared" si="1446"/>
        <v/>
      </c>
      <c r="R9175" s="92" t="str">
        <f t="shared" si="1447"/>
        <v/>
      </c>
      <c r="U9175" s="5"/>
      <c r="V9175" s="5"/>
      <c r="W9175" s="94" t="str">
        <f t="shared" si="1445"/>
        <v/>
      </c>
      <c r="X9175" s="94" t="str">
        <f t="shared" si="1448"/>
        <v/>
      </c>
      <c r="Y9175" s="5"/>
      <c r="BK9175" s="8"/>
      <c r="BL9175" s="5"/>
      <c r="BM9175" s="5"/>
      <c r="BN9175" s="5"/>
      <c r="BO9175" s="5"/>
      <c r="BP9175" s="1"/>
      <c r="BQ9175" s="1"/>
      <c r="BR9175" s="1"/>
      <c r="BS9175" s="1"/>
      <c r="BT9175" s="1"/>
      <c r="BU9175" s="4"/>
      <c r="BV9175" s="1"/>
      <c r="BW9175" s="3"/>
      <c r="BX9175" s="4"/>
      <c r="BY9175" s="5"/>
      <c r="BZ9175" s="5"/>
      <c r="CA9175" s="5"/>
      <c r="CB9175" s="5"/>
      <c r="CC9175" s="5"/>
      <c r="CD9175" s="43"/>
    </row>
    <row r="9176" spans="1:82" x14ac:dyDescent="0.25">
      <c r="A9176" s="8"/>
      <c r="B9176" s="5"/>
      <c r="C9176" s="5"/>
      <c r="D9176" s="5"/>
      <c r="E9176" s="5"/>
      <c r="F9176" s="94" t="str">
        <f t="shared" si="1439"/>
        <v/>
      </c>
      <c r="G9176" s="94" t="str">
        <f t="shared" si="1440"/>
        <v/>
      </c>
      <c r="H9176" s="127" t="str">
        <f>IF(A9176&lt;&gt;"",IF(MID(C9176,1,1)="c",$AS$26,IF(MID(C9176,1,1)="r",$AS$41,IF(MID(C9176,1,1)="p",#REF!,#REF!))),"")</f>
        <v/>
      </c>
      <c r="I9176" s="92" t="str">
        <f t="shared" si="1441"/>
        <v/>
      </c>
      <c r="J9176" s="92" t="str">
        <f t="shared" si="1442"/>
        <v/>
      </c>
      <c r="K9176" s="92" t="str">
        <f t="shared" si="1443"/>
        <v/>
      </c>
      <c r="L9176" s="92" t="str">
        <f t="shared" si="1444"/>
        <v/>
      </c>
      <c r="M9176" s="95" t="str">
        <f>IF(A9176&lt;&gt;"",IF(MID(C9176,1,1)="c",SigmaEpsConcrete(I9176,$AN$30:$AN$33,$AR$30:$AR$33,$AS$26,$AS$27,$AS$28,$AQ$20,$AU$19),""),"")</f>
        <v/>
      </c>
      <c r="N9176" s="95" t="str">
        <f>IF(A9176&lt;&gt;"",IF(MID(C9176,1,1)="r",SigmaEpsReinf(J9176,$AS$42:$AS$43,$AS$41,$AS$39,$AS$40,$AQ$38),""),"")</f>
        <v/>
      </c>
      <c r="Q9176" s="92" t="str">
        <f t="shared" si="1446"/>
        <v/>
      </c>
      <c r="R9176" s="92" t="str">
        <f t="shared" si="1447"/>
        <v/>
      </c>
      <c r="U9176" s="5"/>
      <c r="V9176" s="5"/>
      <c r="W9176" s="94" t="str">
        <f t="shared" si="1445"/>
        <v/>
      </c>
      <c r="X9176" s="94" t="str">
        <f t="shared" si="1448"/>
        <v/>
      </c>
      <c r="Y9176" s="5"/>
      <c r="BK9176" s="8"/>
      <c r="BL9176" s="5"/>
      <c r="BM9176" s="5"/>
      <c r="BN9176" s="5"/>
      <c r="BO9176" s="5"/>
      <c r="BP9176" s="1"/>
      <c r="BQ9176" s="1"/>
      <c r="BR9176" s="1"/>
      <c r="BS9176" s="1"/>
      <c r="BT9176" s="1"/>
      <c r="BU9176" s="4"/>
      <c r="BV9176" s="1"/>
      <c r="BW9176" s="3"/>
      <c r="BX9176" s="4"/>
      <c r="BY9176" s="5"/>
      <c r="BZ9176" s="5"/>
      <c r="CA9176" s="5"/>
      <c r="CB9176" s="5"/>
      <c r="CC9176" s="5"/>
      <c r="CD9176" s="43"/>
    </row>
    <row r="9177" spans="1:82" x14ac:dyDescent="0.25">
      <c r="A9177" s="8"/>
      <c r="B9177" s="5"/>
      <c r="C9177" s="5"/>
      <c r="D9177" s="5"/>
      <c r="E9177" s="5"/>
      <c r="F9177" s="94" t="str">
        <f t="shared" si="1439"/>
        <v/>
      </c>
      <c r="G9177" s="94" t="str">
        <f t="shared" si="1440"/>
        <v/>
      </c>
      <c r="H9177" s="127" t="str">
        <f>IF(A9177&lt;&gt;"",IF(MID(C9177,1,1)="c",$AS$26,IF(MID(C9177,1,1)="r",$AS$41,IF(MID(C9177,1,1)="p",#REF!,#REF!))),"")</f>
        <v/>
      </c>
      <c r="I9177" s="92" t="str">
        <f t="shared" si="1441"/>
        <v/>
      </c>
      <c r="J9177" s="92" t="str">
        <f t="shared" si="1442"/>
        <v/>
      </c>
      <c r="K9177" s="92" t="str">
        <f t="shared" si="1443"/>
        <v/>
      </c>
      <c r="L9177" s="92" t="str">
        <f t="shared" si="1444"/>
        <v/>
      </c>
      <c r="M9177" s="95" t="str">
        <f>IF(A9177&lt;&gt;"",IF(MID(C9177,1,1)="c",SigmaEpsConcrete(I9177,$AN$30:$AN$33,$AR$30:$AR$33,$AS$26,$AS$27,$AS$28,$AQ$20,$AU$19),""),"")</f>
        <v/>
      </c>
      <c r="N9177" s="95" t="str">
        <f>IF(A9177&lt;&gt;"",IF(MID(C9177,1,1)="r",SigmaEpsReinf(J9177,$AS$42:$AS$43,$AS$41,$AS$39,$AS$40,$AQ$38),""),"")</f>
        <v/>
      </c>
      <c r="Q9177" s="92" t="str">
        <f t="shared" si="1446"/>
        <v/>
      </c>
      <c r="R9177" s="92" t="str">
        <f t="shared" si="1447"/>
        <v/>
      </c>
      <c r="U9177" s="5"/>
      <c r="V9177" s="5"/>
      <c r="W9177" s="94" t="str">
        <f t="shared" si="1445"/>
        <v/>
      </c>
      <c r="X9177" s="94" t="str">
        <f t="shared" si="1448"/>
        <v/>
      </c>
      <c r="Y9177" s="5"/>
      <c r="BK9177" s="8"/>
      <c r="BL9177" s="5"/>
      <c r="BM9177" s="5"/>
      <c r="BN9177" s="5"/>
      <c r="BO9177" s="5"/>
      <c r="BP9177" s="1"/>
      <c r="BQ9177" s="1"/>
      <c r="BR9177" s="1"/>
      <c r="BS9177" s="1"/>
      <c r="BT9177" s="1"/>
      <c r="BU9177" s="4"/>
      <c r="BV9177" s="1"/>
      <c r="BW9177" s="3"/>
      <c r="BX9177" s="4"/>
      <c r="BY9177" s="5"/>
      <c r="BZ9177" s="5"/>
      <c r="CA9177" s="5"/>
      <c r="CB9177" s="5"/>
      <c r="CC9177" s="5"/>
      <c r="CD9177" s="43"/>
    </row>
    <row r="9178" spans="1:82" x14ac:dyDescent="0.25">
      <c r="A9178" s="8"/>
      <c r="B9178" s="5"/>
      <c r="C9178" s="5"/>
      <c r="D9178" s="5"/>
      <c r="E9178" s="5"/>
      <c r="F9178" s="94" t="str">
        <f t="shared" si="1439"/>
        <v/>
      </c>
      <c r="G9178" s="94" t="str">
        <f t="shared" si="1440"/>
        <v/>
      </c>
      <c r="H9178" s="127" t="str">
        <f>IF(A9178&lt;&gt;"",IF(MID(C9178,1,1)="c",$AS$26,IF(MID(C9178,1,1)="r",$AS$41,IF(MID(C9178,1,1)="p",#REF!,#REF!))),"")</f>
        <v/>
      </c>
      <c r="I9178" s="92" t="str">
        <f t="shared" si="1441"/>
        <v/>
      </c>
      <c r="J9178" s="92" t="str">
        <f t="shared" si="1442"/>
        <v/>
      </c>
      <c r="K9178" s="92" t="str">
        <f t="shared" si="1443"/>
        <v/>
      </c>
      <c r="L9178" s="92" t="str">
        <f t="shared" si="1444"/>
        <v/>
      </c>
      <c r="M9178" s="95" t="str">
        <f>IF(A9178&lt;&gt;"",IF(MID(C9178,1,1)="c",SigmaEpsConcrete(I9178,$AN$30:$AN$33,$AR$30:$AR$33,$AS$26,$AS$27,$AS$28,$AQ$20,$AU$19),""),"")</f>
        <v/>
      </c>
      <c r="N9178" s="95" t="str">
        <f>IF(A9178&lt;&gt;"",IF(MID(C9178,1,1)="r",SigmaEpsReinf(J9178,$AS$42:$AS$43,$AS$41,$AS$39,$AS$40,$AQ$38),""),"")</f>
        <v/>
      </c>
      <c r="Q9178" s="92" t="str">
        <f t="shared" si="1446"/>
        <v/>
      </c>
      <c r="R9178" s="92" t="str">
        <f t="shared" si="1447"/>
        <v/>
      </c>
      <c r="U9178" s="5"/>
      <c r="V9178" s="5"/>
      <c r="W9178" s="94" t="str">
        <f t="shared" si="1445"/>
        <v/>
      </c>
      <c r="X9178" s="94" t="str">
        <f t="shared" si="1448"/>
        <v/>
      </c>
      <c r="Y9178" s="5"/>
      <c r="BK9178" s="8"/>
      <c r="BL9178" s="5"/>
      <c r="BM9178" s="5"/>
      <c r="BN9178" s="5"/>
      <c r="BO9178" s="5"/>
      <c r="BP9178" s="1"/>
      <c r="BQ9178" s="1"/>
      <c r="BR9178" s="1"/>
      <c r="BS9178" s="1"/>
      <c r="BT9178" s="1"/>
      <c r="BU9178" s="4"/>
      <c r="BV9178" s="1"/>
      <c r="BW9178" s="3"/>
      <c r="BX9178" s="4"/>
      <c r="BY9178" s="5"/>
      <c r="BZ9178" s="5"/>
      <c r="CA9178" s="5"/>
      <c r="CB9178" s="5"/>
      <c r="CC9178" s="5"/>
      <c r="CD9178" s="43"/>
    </row>
    <row r="9179" spans="1:82" x14ac:dyDescent="0.25">
      <c r="A9179" s="8"/>
      <c r="B9179" s="5"/>
      <c r="C9179" s="5"/>
      <c r="D9179" s="5"/>
      <c r="E9179" s="5"/>
      <c r="F9179" s="94" t="str">
        <f t="shared" si="1439"/>
        <v/>
      </c>
      <c r="G9179" s="94" t="str">
        <f t="shared" si="1440"/>
        <v/>
      </c>
      <c r="H9179" s="127" t="str">
        <f>IF(A9179&lt;&gt;"",IF(MID(C9179,1,1)="c",$AS$26,IF(MID(C9179,1,1)="r",$AS$41,IF(MID(C9179,1,1)="p",#REF!,#REF!))),"")</f>
        <v/>
      </c>
      <c r="I9179" s="92" t="str">
        <f t="shared" si="1441"/>
        <v/>
      </c>
      <c r="J9179" s="92" t="str">
        <f t="shared" si="1442"/>
        <v/>
      </c>
      <c r="K9179" s="92" t="str">
        <f t="shared" si="1443"/>
        <v/>
      </c>
      <c r="L9179" s="92" t="str">
        <f t="shared" si="1444"/>
        <v/>
      </c>
      <c r="M9179" s="95" t="str">
        <f>IF(A9179&lt;&gt;"",IF(MID(C9179,1,1)="c",SigmaEpsConcrete(I9179,$AN$30:$AN$33,$AR$30:$AR$33,$AS$26,$AS$27,$AS$28,$AQ$20,$AU$19),""),"")</f>
        <v/>
      </c>
      <c r="N9179" s="95" t="str">
        <f>IF(A9179&lt;&gt;"",IF(MID(C9179,1,1)="r",SigmaEpsReinf(J9179,$AS$42:$AS$43,$AS$41,$AS$39,$AS$40,$AQ$38),""),"")</f>
        <v/>
      </c>
      <c r="Q9179" s="92" t="str">
        <f t="shared" si="1446"/>
        <v/>
      </c>
      <c r="R9179" s="92" t="str">
        <f t="shared" si="1447"/>
        <v/>
      </c>
      <c r="U9179" s="5"/>
      <c r="V9179" s="5"/>
      <c r="W9179" s="94" t="str">
        <f t="shared" si="1445"/>
        <v/>
      </c>
      <c r="X9179" s="94" t="str">
        <f t="shared" si="1448"/>
        <v/>
      </c>
      <c r="Y9179" s="5"/>
      <c r="BK9179" s="8"/>
      <c r="BL9179" s="5"/>
      <c r="BM9179" s="5"/>
      <c r="BN9179" s="5"/>
      <c r="BO9179" s="5"/>
      <c r="BP9179" s="1"/>
      <c r="BQ9179" s="1"/>
      <c r="BR9179" s="1"/>
      <c r="BS9179" s="1"/>
      <c r="BT9179" s="1"/>
      <c r="BU9179" s="4"/>
      <c r="BV9179" s="1"/>
      <c r="BW9179" s="3"/>
      <c r="BX9179" s="4"/>
      <c r="BY9179" s="5"/>
      <c r="BZ9179" s="5"/>
      <c r="CA9179" s="5"/>
      <c r="CB9179" s="5"/>
      <c r="CC9179" s="5"/>
      <c r="CD9179" s="43"/>
    </row>
    <row r="9180" spans="1:82" x14ac:dyDescent="0.25">
      <c r="A9180" s="8"/>
      <c r="B9180" s="5"/>
      <c r="C9180" s="5"/>
      <c r="D9180" s="5"/>
      <c r="E9180" s="5"/>
      <c r="F9180" s="94" t="str">
        <f t="shared" si="1439"/>
        <v/>
      </c>
      <c r="G9180" s="94" t="str">
        <f t="shared" si="1440"/>
        <v/>
      </c>
      <c r="H9180" s="127" t="str">
        <f>IF(A9180&lt;&gt;"",IF(MID(C9180,1,1)="c",$AS$26,IF(MID(C9180,1,1)="r",$AS$41,IF(MID(C9180,1,1)="p",#REF!,#REF!))),"")</f>
        <v/>
      </c>
      <c r="I9180" s="92" t="str">
        <f t="shared" si="1441"/>
        <v/>
      </c>
      <c r="J9180" s="92" t="str">
        <f t="shared" si="1442"/>
        <v/>
      </c>
      <c r="K9180" s="92" t="str">
        <f t="shared" si="1443"/>
        <v/>
      </c>
      <c r="L9180" s="92" t="str">
        <f t="shared" si="1444"/>
        <v/>
      </c>
      <c r="M9180" s="95" t="str">
        <f>IF(A9180&lt;&gt;"",IF(MID(C9180,1,1)="c",SigmaEpsConcrete(I9180,$AN$30:$AN$33,$AR$30:$AR$33,$AS$26,$AS$27,$AS$28,$AQ$20,$AU$19),""),"")</f>
        <v/>
      </c>
      <c r="N9180" s="95" t="str">
        <f>IF(A9180&lt;&gt;"",IF(MID(C9180,1,1)="r",SigmaEpsReinf(J9180,$AS$42:$AS$43,$AS$41,$AS$39,$AS$40,$AQ$38),""),"")</f>
        <v/>
      </c>
      <c r="Q9180" s="92" t="str">
        <f t="shared" si="1446"/>
        <v/>
      </c>
      <c r="R9180" s="92" t="str">
        <f t="shared" si="1447"/>
        <v/>
      </c>
      <c r="U9180" s="5"/>
      <c r="V9180" s="5"/>
      <c r="W9180" s="94" t="str">
        <f t="shared" si="1445"/>
        <v/>
      </c>
      <c r="X9180" s="94" t="str">
        <f t="shared" si="1448"/>
        <v/>
      </c>
      <c r="Y9180" s="5"/>
      <c r="BK9180" s="8"/>
      <c r="BL9180" s="5"/>
      <c r="BM9180" s="5"/>
      <c r="BN9180" s="5"/>
      <c r="BO9180" s="5"/>
      <c r="BP9180" s="1"/>
      <c r="BQ9180" s="1"/>
      <c r="BR9180" s="1"/>
      <c r="BS9180" s="1"/>
      <c r="BT9180" s="1"/>
      <c r="BU9180" s="4"/>
      <c r="BV9180" s="1"/>
      <c r="BW9180" s="3"/>
      <c r="BX9180" s="4"/>
      <c r="BY9180" s="5"/>
      <c r="BZ9180" s="5"/>
      <c r="CA9180" s="5"/>
      <c r="CB9180" s="5"/>
      <c r="CC9180" s="5"/>
      <c r="CD9180" s="43"/>
    </row>
    <row r="9181" spans="1:82" x14ac:dyDescent="0.25">
      <c r="A9181" s="8"/>
      <c r="B9181" s="5"/>
      <c r="C9181" s="5"/>
      <c r="D9181" s="5"/>
      <c r="E9181" s="5"/>
      <c r="F9181" s="94" t="str">
        <f t="shared" si="1439"/>
        <v/>
      </c>
      <c r="G9181" s="94" t="str">
        <f t="shared" si="1440"/>
        <v/>
      </c>
      <c r="H9181" s="127" t="str">
        <f>IF(A9181&lt;&gt;"",IF(MID(C9181,1,1)="c",$AS$26,IF(MID(C9181,1,1)="r",$AS$41,IF(MID(C9181,1,1)="p",#REF!,#REF!))),"")</f>
        <v/>
      </c>
      <c r="I9181" s="92" t="str">
        <f t="shared" si="1441"/>
        <v/>
      </c>
      <c r="J9181" s="92" t="str">
        <f t="shared" si="1442"/>
        <v/>
      </c>
      <c r="K9181" s="92" t="str">
        <f t="shared" si="1443"/>
        <v/>
      </c>
      <c r="L9181" s="92" t="str">
        <f t="shared" si="1444"/>
        <v/>
      </c>
      <c r="M9181" s="95" t="str">
        <f>IF(A9181&lt;&gt;"",IF(MID(C9181,1,1)="c",SigmaEpsConcrete(I9181,$AN$30:$AN$33,$AR$30:$AR$33,$AS$26,$AS$27,$AS$28,$AQ$20,$AU$19),""),"")</f>
        <v/>
      </c>
      <c r="N9181" s="95" t="str">
        <f>IF(A9181&lt;&gt;"",IF(MID(C9181,1,1)="r",SigmaEpsReinf(J9181,$AS$42:$AS$43,$AS$41,$AS$39,$AS$40,$AQ$38),""),"")</f>
        <v/>
      </c>
      <c r="Q9181" s="92" t="str">
        <f t="shared" si="1446"/>
        <v/>
      </c>
      <c r="R9181" s="92" t="str">
        <f t="shared" si="1447"/>
        <v/>
      </c>
      <c r="U9181" s="5"/>
      <c r="V9181" s="5"/>
      <c r="W9181" s="94" t="str">
        <f t="shared" si="1445"/>
        <v/>
      </c>
      <c r="X9181" s="94" t="str">
        <f t="shared" si="1448"/>
        <v/>
      </c>
      <c r="Y9181" s="5"/>
      <c r="BK9181" s="8"/>
      <c r="BL9181" s="5"/>
      <c r="BM9181" s="5"/>
      <c r="BN9181" s="5"/>
      <c r="BO9181" s="5"/>
      <c r="BP9181" s="1"/>
      <c r="BQ9181" s="1"/>
      <c r="BR9181" s="1"/>
      <c r="BS9181" s="1"/>
      <c r="BT9181" s="1"/>
      <c r="BU9181" s="4"/>
      <c r="BV9181" s="1"/>
      <c r="BW9181" s="3"/>
      <c r="BX9181" s="4"/>
      <c r="BY9181" s="5"/>
      <c r="BZ9181" s="5"/>
      <c r="CA9181" s="5"/>
      <c r="CB9181" s="5"/>
      <c r="CC9181" s="5"/>
      <c r="CD9181" s="43"/>
    </row>
    <row r="9182" spans="1:82" x14ac:dyDescent="0.25">
      <c r="A9182" s="8"/>
      <c r="B9182" s="5"/>
      <c r="C9182" s="5"/>
      <c r="D9182" s="5"/>
      <c r="E9182" s="5"/>
      <c r="F9182" s="94" t="str">
        <f t="shared" si="1439"/>
        <v/>
      </c>
      <c r="G9182" s="94" t="str">
        <f t="shared" si="1440"/>
        <v/>
      </c>
      <c r="H9182" s="127" t="str">
        <f>IF(A9182&lt;&gt;"",IF(MID(C9182,1,1)="c",$AS$26,IF(MID(C9182,1,1)="r",$AS$41,IF(MID(C9182,1,1)="p",#REF!,#REF!))),"")</f>
        <v/>
      </c>
      <c r="I9182" s="92" t="str">
        <f t="shared" si="1441"/>
        <v/>
      </c>
      <c r="J9182" s="92" t="str">
        <f t="shared" si="1442"/>
        <v/>
      </c>
      <c r="K9182" s="92" t="str">
        <f t="shared" si="1443"/>
        <v/>
      </c>
      <c r="L9182" s="92" t="str">
        <f t="shared" si="1444"/>
        <v/>
      </c>
      <c r="M9182" s="95" t="str">
        <f>IF(A9182&lt;&gt;"",IF(MID(C9182,1,1)="c",SigmaEpsConcrete(I9182,$AN$30:$AN$33,$AR$30:$AR$33,$AS$26,$AS$27,$AS$28,$AQ$20,$AU$19),""),"")</f>
        <v/>
      </c>
      <c r="N9182" s="95" t="str">
        <f>IF(A9182&lt;&gt;"",IF(MID(C9182,1,1)="r",SigmaEpsReinf(J9182,$AS$42:$AS$43,$AS$41,$AS$39,$AS$40,$AQ$38),""),"")</f>
        <v/>
      </c>
      <c r="Q9182" s="92" t="str">
        <f t="shared" si="1446"/>
        <v/>
      </c>
      <c r="R9182" s="92" t="str">
        <f t="shared" si="1447"/>
        <v/>
      </c>
      <c r="U9182" s="5"/>
      <c r="V9182" s="5"/>
      <c r="W9182" s="94" t="str">
        <f t="shared" si="1445"/>
        <v/>
      </c>
      <c r="X9182" s="94" t="str">
        <f t="shared" si="1448"/>
        <v/>
      </c>
      <c r="Y9182" s="5"/>
      <c r="BK9182" s="8"/>
      <c r="BL9182" s="5"/>
      <c r="BM9182" s="5"/>
      <c r="BN9182" s="5"/>
      <c r="BO9182" s="5"/>
      <c r="BP9182" s="1"/>
      <c r="BQ9182" s="1"/>
      <c r="BR9182" s="1"/>
      <c r="BS9182" s="1"/>
      <c r="BT9182" s="1"/>
      <c r="BU9182" s="4"/>
      <c r="BV9182" s="1"/>
      <c r="BW9182" s="3"/>
      <c r="BX9182" s="4"/>
      <c r="BY9182" s="5"/>
      <c r="BZ9182" s="5"/>
      <c r="CA9182" s="5"/>
      <c r="CB9182" s="5"/>
      <c r="CC9182" s="5"/>
      <c r="CD9182" s="43"/>
    </row>
    <row r="9183" spans="1:82" x14ac:dyDescent="0.25">
      <c r="A9183" s="8"/>
      <c r="B9183" s="5"/>
      <c r="C9183" s="5"/>
      <c r="D9183" s="5"/>
      <c r="E9183" s="5"/>
      <c r="F9183" s="94" t="str">
        <f t="shared" si="1439"/>
        <v/>
      </c>
      <c r="G9183" s="94" t="str">
        <f t="shared" si="1440"/>
        <v/>
      </c>
      <c r="H9183" s="127" t="str">
        <f>IF(A9183&lt;&gt;"",IF(MID(C9183,1,1)="c",$AS$26,IF(MID(C9183,1,1)="r",$AS$41,IF(MID(C9183,1,1)="p",#REF!,#REF!))),"")</f>
        <v/>
      </c>
      <c r="I9183" s="92" t="str">
        <f t="shared" si="1441"/>
        <v/>
      </c>
      <c r="J9183" s="92" t="str">
        <f t="shared" si="1442"/>
        <v/>
      </c>
      <c r="K9183" s="92" t="str">
        <f t="shared" si="1443"/>
        <v/>
      </c>
      <c r="L9183" s="92" t="str">
        <f t="shared" si="1444"/>
        <v/>
      </c>
      <c r="M9183" s="95" t="str">
        <f>IF(A9183&lt;&gt;"",IF(MID(C9183,1,1)="c",SigmaEpsConcrete(I9183,$AN$30:$AN$33,$AR$30:$AR$33,$AS$26,$AS$27,$AS$28,$AQ$20,$AU$19),""),"")</f>
        <v/>
      </c>
      <c r="N9183" s="95" t="str">
        <f>IF(A9183&lt;&gt;"",IF(MID(C9183,1,1)="r",SigmaEpsReinf(J9183,$AS$42:$AS$43,$AS$41,$AS$39,$AS$40,$AQ$38),""),"")</f>
        <v/>
      </c>
      <c r="Q9183" s="92" t="str">
        <f t="shared" si="1446"/>
        <v/>
      </c>
      <c r="R9183" s="92" t="str">
        <f t="shared" si="1447"/>
        <v/>
      </c>
      <c r="U9183" s="5"/>
      <c r="V9183" s="5"/>
      <c r="W9183" s="94" t="str">
        <f t="shared" si="1445"/>
        <v/>
      </c>
      <c r="X9183" s="94" t="str">
        <f t="shared" si="1448"/>
        <v/>
      </c>
      <c r="Y9183" s="5"/>
      <c r="BK9183" s="8"/>
      <c r="BL9183" s="5"/>
      <c r="BM9183" s="5"/>
      <c r="BN9183" s="5"/>
      <c r="BO9183" s="5"/>
      <c r="BP9183" s="1"/>
      <c r="BQ9183" s="1"/>
      <c r="BR9183" s="1"/>
      <c r="BS9183" s="1"/>
      <c r="BT9183" s="1"/>
      <c r="BU9183" s="4"/>
      <c r="BV9183" s="1"/>
      <c r="BW9183" s="3"/>
      <c r="BX9183" s="4"/>
      <c r="BY9183" s="5"/>
      <c r="BZ9183" s="5"/>
      <c r="CA9183" s="5"/>
      <c r="CB9183" s="5"/>
      <c r="CC9183" s="5"/>
      <c r="CD9183" s="43"/>
    </row>
    <row r="9184" spans="1:82" x14ac:dyDescent="0.25">
      <c r="A9184" s="8"/>
      <c r="B9184" s="5"/>
      <c r="C9184" s="5"/>
      <c r="D9184" s="5"/>
      <c r="E9184" s="5"/>
      <c r="F9184" s="94" t="str">
        <f t="shared" si="1439"/>
        <v/>
      </c>
      <c r="G9184" s="94" t="str">
        <f t="shared" si="1440"/>
        <v/>
      </c>
      <c r="H9184" s="127" t="str">
        <f>IF(A9184&lt;&gt;"",IF(MID(C9184,1,1)="c",$AS$26,IF(MID(C9184,1,1)="r",$AS$41,IF(MID(C9184,1,1)="p",#REF!,#REF!))),"")</f>
        <v/>
      </c>
      <c r="I9184" s="92" t="str">
        <f t="shared" si="1441"/>
        <v/>
      </c>
      <c r="J9184" s="92" t="str">
        <f t="shared" si="1442"/>
        <v/>
      </c>
      <c r="K9184" s="92" t="str">
        <f t="shared" si="1443"/>
        <v/>
      </c>
      <c r="L9184" s="92" t="str">
        <f t="shared" si="1444"/>
        <v/>
      </c>
      <c r="M9184" s="95" t="str">
        <f>IF(A9184&lt;&gt;"",IF(MID(C9184,1,1)="c",SigmaEpsConcrete(I9184,$AN$30:$AN$33,$AR$30:$AR$33,$AS$26,$AS$27,$AS$28,$AQ$20,$AU$19),""),"")</f>
        <v/>
      </c>
      <c r="N9184" s="95" t="str">
        <f>IF(A9184&lt;&gt;"",IF(MID(C9184,1,1)="r",SigmaEpsReinf(J9184,$AS$42:$AS$43,$AS$41,$AS$39,$AS$40,$AQ$38),""),"")</f>
        <v/>
      </c>
      <c r="Q9184" s="92" t="str">
        <f t="shared" si="1446"/>
        <v/>
      </c>
      <c r="R9184" s="92" t="str">
        <f t="shared" si="1447"/>
        <v/>
      </c>
      <c r="U9184" s="5"/>
      <c r="V9184" s="5"/>
      <c r="W9184" s="94" t="str">
        <f t="shared" si="1445"/>
        <v/>
      </c>
      <c r="X9184" s="94" t="str">
        <f t="shared" si="1448"/>
        <v/>
      </c>
      <c r="Y9184" s="5"/>
      <c r="BK9184" s="8"/>
      <c r="BL9184" s="5"/>
      <c r="BM9184" s="5"/>
      <c r="BN9184" s="5"/>
      <c r="BO9184" s="5"/>
      <c r="BP9184" s="1"/>
      <c r="BQ9184" s="1"/>
      <c r="BR9184" s="1"/>
      <c r="BS9184" s="1"/>
      <c r="BT9184" s="1"/>
      <c r="BU9184" s="4"/>
      <c r="BV9184" s="1"/>
      <c r="BW9184" s="3"/>
      <c r="BX9184" s="4"/>
      <c r="BY9184" s="5"/>
      <c r="BZ9184" s="5"/>
      <c r="CA9184" s="5"/>
      <c r="CB9184" s="5"/>
      <c r="CC9184" s="5"/>
      <c r="CD9184" s="43"/>
    </row>
    <row r="9185" spans="1:82" x14ac:dyDescent="0.25">
      <c r="A9185" s="8"/>
      <c r="B9185" s="5"/>
      <c r="C9185" s="5"/>
      <c r="D9185" s="5"/>
      <c r="E9185" s="5"/>
      <c r="F9185" s="94" t="str">
        <f t="shared" si="1439"/>
        <v/>
      </c>
      <c r="G9185" s="94" t="str">
        <f t="shared" si="1440"/>
        <v/>
      </c>
      <c r="H9185" s="127" t="str">
        <f>IF(A9185&lt;&gt;"",IF(MID(C9185,1,1)="c",$AS$26,IF(MID(C9185,1,1)="r",$AS$41,IF(MID(C9185,1,1)="p",#REF!,#REF!))),"")</f>
        <v/>
      </c>
      <c r="I9185" s="92" t="str">
        <f t="shared" si="1441"/>
        <v/>
      </c>
      <c r="J9185" s="92" t="str">
        <f t="shared" si="1442"/>
        <v/>
      </c>
      <c r="K9185" s="92" t="str">
        <f t="shared" si="1443"/>
        <v/>
      </c>
      <c r="L9185" s="92" t="str">
        <f t="shared" si="1444"/>
        <v/>
      </c>
      <c r="M9185" s="95" t="str">
        <f>IF(A9185&lt;&gt;"",IF(MID(C9185,1,1)="c",SigmaEpsConcrete(I9185,$AN$30:$AN$33,$AR$30:$AR$33,$AS$26,$AS$27,$AS$28,$AQ$20,$AU$19),""),"")</f>
        <v/>
      </c>
      <c r="N9185" s="95" t="str">
        <f>IF(A9185&lt;&gt;"",IF(MID(C9185,1,1)="r",SigmaEpsReinf(J9185,$AS$42:$AS$43,$AS$41,$AS$39,$AS$40,$AQ$38),""),"")</f>
        <v/>
      </c>
      <c r="Q9185" s="92" t="str">
        <f t="shared" si="1446"/>
        <v/>
      </c>
      <c r="R9185" s="92" t="str">
        <f t="shared" si="1447"/>
        <v/>
      </c>
      <c r="U9185" s="5"/>
      <c r="V9185" s="5"/>
      <c r="W9185" s="94" t="str">
        <f t="shared" si="1445"/>
        <v/>
      </c>
      <c r="X9185" s="94" t="str">
        <f t="shared" si="1448"/>
        <v/>
      </c>
      <c r="Y9185" s="5"/>
      <c r="BK9185" s="8"/>
      <c r="BL9185" s="5"/>
      <c r="BM9185" s="5"/>
      <c r="BN9185" s="5"/>
      <c r="BO9185" s="5"/>
      <c r="BP9185" s="1"/>
      <c r="BQ9185" s="1"/>
      <c r="BR9185" s="1"/>
      <c r="BS9185" s="1"/>
      <c r="BT9185" s="1"/>
      <c r="BU9185" s="4"/>
      <c r="BV9185" s="1"/>
      <c r="BW9185" s="3"/>
      <c r="BX9185" s="4"/>
      <c r="BY9185" s="5"/>
      <c r="BZ9185" s="5"/>
      <c r="CA9185" s="5"/>
      <c r="CB9185" s="5"/>
      <c r="CC9185" s="5"/>
      <c r="CD9185" s="43"/>
    </row>
    <row r="9186" spans="1:82" x14ac:dyDescent="0.25">
      <c r="A9186" s="8"/>
      <c r="B9186" s="5"/>
      <c r="C9186" s="5"/>
      <c r="D9186" s="5"/>
      <c r="E9186" s="5"/>
      <c r="F9186" s="94" t="str">
        <f t="shared" si="1439"/>
        <v/>
      </c>
      <c r="G9186" s="94" t="str">
        <f t="shared" si="1440"/>
        <v/>
      </c>
      <c r="H9186" s="127" t="str">
        <f>IF(A9186&lt;&gt;"",IF(MID(C9186,1,1)="c",$AS$26,IF(MID(C9186,1,1)="r",$AS$41,IF(MID(C9186,1,1)="p",#REF!,#REF!))),"")</f>
        <v/>
      </c>
      <c r="I9186" s="92" t="str">
        <f t="shared" si="1441"/>
        <v/>
      </c>
      <c r="J9186" s="92" t="str">
        <f t="shared" si="1442"/>
        <v/>
      </c>
      <c r="K9186" s="92" t="str">
        <f t="shared" si="1443"/>
        <v/>
      </c>
      <c r="L9186" s="92" t="str">
        <f t="shared" si="1444"/>
        <v/>
      </c>
      <c r="M9186" s="95" t="str">
        <f>IF(A9186&lt;&gt;"",IF(MID(C9186,1,1)="c",SigmaEpsConcrete(I9186,$AN$30:$AN$33,$AR$30:$AR$33,$AS$26,$AS$27,$AS$28,$AQ$20,$AU$19),""),"")</f>
        <v/>
      </c>
      <c r="N9186" s="95" t="str">
        <f>IF(A9186&lt;&gt;"",IF(MID(C9186,1,1)="r",SigmaEpsReinf(J9186,$AS$42:$AS$43,$AS$41,$AS$39,$AS$40,$AQ$38),""),"")</f>
        <v/>
      </c>
      <c r="Q9186" s="92" t="str">
        <f t="shared" si="1446"/>
        <v/>
      </c>
      <c r="R9186" s="92" t="str">
        <f t="shared" si="1447"/>
        <v/>
      </c>
      <c r="U9186" s="5"/>
      <c r="V9186" s="5"/>
      <c r="W9186" s="94" t="str">
        <f t="shared" si="1445"/>
        <v/>
      </c>
      <c r="X9186" s="94" t="str">
        <f t="shared" si="1448"/>
        <v/>
      </c>
      <c r="Y9186" s="5"/>
      <c r="BK9186" s="8"/>
      <c r="BL9186" s="5"/>
      <c r="BM9186" s="5"/>
      <c r="BN9186" s="5"/>
      <c r="BO9186" s="5"/>
      <c r="BP9186" s="1"/>
      <c r="BQ9186" s="1"/>
      <c r="BR9186" s="1"/>
      <c r="BS9186" s="1"/>
      <c r="BT9186" s="1"/>
      <c r="BU9186" s="4"/>
      <c r="BV9186" s="1"/>
      <c r="BW9186" s="3"/>
      <c r="BX9186" s="4"/>
      <c r="BY9186" s="5"/>
      <c r="BZ9186" s="5"/>
      <c r="CA9186" s="5"/>
      <c r="CB9186" s="5"/>
      <c r="CC9186" s="5"/>
      <c r="CD9186" s="43"/>
    </row>
    <row r="9187" spans="1:82" x14ac:dyDescent="0.25">
      <c r="A9187" s="8"/>
      <c r="B9187" s="5"/>
      <c r="C9187" s="5"/>
      <c r="D9187" s="5"/>
      <c r="E9187" s="5"/>
      <c r="F9187" s="94" t="str">
        <f t="shared" si="1439"/>
        <v/>
      </c>
      <c r="G9187" s="94" t="str">
        <f t="shared" si="1440"/>
        <v/>
      </c>
      <c r="H9187" s="127" t="str">
        <f>IF(A9187&lt;&gt;"",IF(MID(C9187,1,1)="c",$AS$26,IF(MID(C9187,1,1)="r",$AS$41,IF(MID(C9187,1,1)="p",#REF!,#REF!))),"")</f>
        <v/>
      </c>
      <c r="I9187" s="92" t="str">
        <f t="shared" si="1441"/>
        <v/>
      </c>
      <c r="J9187" s="92" t="str">
        <f t="shared" si="1442"/>
        <v/>
      </c>
      <c r="K9187" s="92" t="str">
        <f t="shared" si="1443"/>
        <v/>
      </c>
      <c r="L9187" s="92" t="str">
        <f t="shared" si="1444"/>
        <v/>
      </c>
      <c r="M9187" s="95" t="str">
        <f>IF(A9187&lt;&gt;"",IF(MID(C9187,1,1)="c",SigmaEpsConcrete(I9187,$AN$30:$AN$33,$AR$30:$AR$33,$AS$26,$AS$27,$AS$28,$AQ$20,$AU$19),""),"")</f>
        <v/>
      </c>
      <c r="N9187" s="95" t="str">
        <f>IF(A9187&lt;&gt;"",IF(MID(C9187,1,1)="r",SigmaEpsReinf(J9187,$AS$42:$AS$43,$AS$41,$AS$39,$AS$40,$AQ$38),""),"")</f>
        <v/>
      </c>
      <c r="Q9187" s="92" t="str">
        <f t="shared" si="1446"/>
        <v/>
      </c>
      <c r="R9187" s="92" t="str">
        <f t="shared" si="1447"/>
        <v/>
      </c>
      <c r="U9187" s="5"/>
      <c r="V9187" s="5"/>
      <c r="W9187" s="94" t="str">
        <f t="shared" si="1445"/>
        <v/>
      </c>
      <c r="X9187" s="94" t="str">
        <f t="shared" si="1448"/>
        <v/>
      </c>
      <c r="Y9187" s="5"/>
      <c r="BK9187" s="8"/>
      <c r="BL9187" s="5"/>
      <c r="BM9187" s="5"/>
      <c r="BN9187" s="5"/>
      <c r="BO9187" s="5"/>
      <c r="BP9187" s="1"/>
      <c r="BQ9187" s="1"/>
      <c r="BR9187" s="1"/>
      <c r="BS9187" s="1"/>
      <c r="BT9187" s="1"/>
      <c r="BU9187" s="4"/>
      <c r="BV9187" s="1"/>
      <c r="BW9187" s="3"/>
      <c r="BX9187" s="4"/>
      <c r="BY9187" s="5"/>
      <c r="BZ9187" s="5"/>
      <c r="CA9187" s="5"/>
      <c r="CB9187" s="5"/>
      <c r="CC9187" s="5"/>
      <c r="CD9187" s="43"/>
    </row>
    <row r="9188" spans="1:82" x14ac:dyDescent="0.25">
      <c r="A9188" s="8"/>
      <c r="B9188" s="5"/>
      <c r="C9188" s="5"/>
      <c r="D9188" s="5"/>
      <c r="E9188" s="5"/>
      <c r="F9188" s="94" t="str">
        <f t="shared" si="1439"/>
        <v/>
      </c>
      <c r="G9188" s="94" t="str">
        <f t="shared" si="1440"/>
        <v/>
      </c>
      <c r="H9188" s="127" t="str">
        <f>IF(A9188&lt;&gt;"",IF(MID(C9188,1,1)="c",$AS$26,IF(MID(C9188,1,1)="r",$AS$41,IF(MID(C9188,1,1)="p",#REF!,#REF!))),"")</f>
        <v/>
      </c>
      <c r="I9188" s="92" t="str">
        <f t="shared" si="1441"/>
        <v/>
      </c>
      <c r="J9188" s="92" t="str">
        <f t="shared" si="1442"/>
        <v/>
      </c>
      <c r="K9188" s="92" t="str">
        <f t="shared" si="1443"/>
        <v/>
      </c>
      <c r="L9188" s="92" t="str">
        <f t="shared" si="1444"/>
        <v/>
      </c>
      <c r="M9188" s="95" t="str">
        <f>IF(A9188&lt;&gt;"",IF(MID(C9188,1,1)="c",SigmaEpsConcrete(I9188,$AN$30:$AN$33,$AR$30:$AR$33,$AS$26,$AS$27,$AS$28,$AQ$20,$AU$19),""),"")</f>
        <v/>
      </c>
      <c r="N9188" s="95" t="str">
        <f>IF(A9188&lt;&gt;"",IF(MID(C9188,1,1)="r",SigmaEpsReinf(J9188,$AS$42:$AS$43,$AS$41,$AS$39,$AS$40,$AQ$38),""),"")</f>
        <v/>
      </c>
      <c r="Q9188" s="92" t="str">
        <f t="shared" si="1446"/>
        <v/>
      </c>
      <c r="R9188" s="92" t="str">
        <f t="shared" si="1447"/>
        <v/>
      </c>
      <c r="U9188" s="5"/>
      <c r="V9188" s="5"/>
      <c r="W9188" s="94" t="str">
        <f t="shared" si="1445"/>
        <v/>
      </c>
      <c r="X9188" s="94" t="str">
        <f t="shared" si="1448"/>
        <v/>
      </c>
      <c r="Y9188" s="5"/>
      <c r="BK9188" s="8"/>
      <c r="BL9188" s="5"/>
      <c r="BM9188" s="5"/>
      <c r="BN9188" s="5"/>
      <c r="BO9188" s="5"/>
      <c r="BP9188" s="1"/>
      <c r="BQ9188" s="1"/>
      <c r="BR9188" s="1"/>
      <c r="BS9188" s="1"/>
      <c r="BT9188" s="1"/>
      <c r="BU9188" s="4"/>
      <c r="BV9188" s="1"/>
      <c r="BW9188" s="3"/>
      <c r="BX9188" s="4"/>
      <c r="BY9188" s="5"/>
      <c r="BZ9188" s="5"/>
      <c r="CA9188" s="5"/>
      <c r="CB9188" s="5"/>
      <c r="CC9188" s="5"/>
      <c r="CD9188" s="43"/>
    </row>
    <row r="9189" spans="1:82" x14ac:dyDescent="0.25">
      <c r="A9189" s="8"/>
      <c r="B9189" s="5"/>
      <c r="C9189" s="5"/>
      <c r="D9189" s="5"/>
      <c r="E9189" s="5"/>
      <c r="F9189" s="94" t="str">
        <f t="shared" si="1439"/>
        <v/>
      </c>
      <c r="G9189" s="94" t="str">
        <f t="shared" si="1440"/>
        <v/>
      </c>
      <c r="H9189" s="127" t="str">
        <f>IF(A9189&lt;&gt;"",IF(MID(C9189,1,1)="c",$AS$26,IF(MID(C9189,1,1)="r",$AS$41,IF(MID(C9189,1,1)="p",#REF!,#REF!))),"")</f>
        <v/>
      </c>
      <c r="I9189" s="92" t="str">
        <f t="shared" si="1441"/>
        <v/>
      </c>
      <c r="J9189" s="92" t="str">
        <f t="shared" si="1442"/>
        <v/>
      </c>
      <c r="K9189" s="92" t="str">
        <f t="shared" si="1443"/>
        <v/>
      </c>
      <c r="L9189" s="92" t="str">
        <f t="shared" si="1444"/>
        <v/>
      </c>
      <c r="M9189" s="95" t="str">
        <f>IF(A9189&lt;&gt;"",IF(MID(C9189,1,1)="c",SigmaEpsConcrete(I9189,$AN$30:$AN$33,$AR$30:$AR$33,$AS$26,$AS$27,$AS$28,$AQ$20,$AU$19),""),"")</f>
        <v/>
      </c>
      <c r="N9189" s="95" t="str">
        <f>IF(A9189&lt;&gt;"",IF(MID(C9189,1,1)="r",SigmaEpsReinf(J9189,$AS$42:$AS$43,$AS$41,$AS$39,$AS$40,$AQ$38),""),"")</f>
        <v/>
      </c>
      <c r="Q9189" s="92" t="str">
        <f t="shared" si="1446"/>
        <v/>
      </c>
      <c r="R9189" s="92" t="str">
        <f t="shared" si="1447"/>
        <v/>
      </c>
      <c r="U9189" s="5"/>
      <c r="V9189" s="5"/>
      <c r="W9189" s="94" t="str">
        <f t="shared" si="1445"/>
        <v/>
      </c>
      <c r="X9189" s="94" t="str">
        <f t="shared" si="1448"/>
        <v/>
      </c>
      <c r="Y9189" s="5"/>
      <c r="BK9189" s="8"/>
      <c r="BL9189" s="5"/>
      <c r="BM9189" s="5"/>
      <c r="BN9189" s="5"/>
      <c r="BO9189" s="5"/>
      <c r="BP9189" s="1"/>
      <c r="BQ9189" s="1"/>
      <c r="BR9189" s="1"/>
      <c r="BS9189" s="1"/>
      <c r="BT9189" s="1"/>
      <c r="BU9189" s="4"/>
      <c r="BV9189" s="1"/>
      <c r="BW9189" s="3"/>
      <c r="BX9189" s="4"/>
      <c r="BY9189" s="5"/>
      <c r="BZ9189" s="5"/>
      <c r="CA9189" s="5"/>
      <c r="CB9189" s="5"/>
      <c r="CC9189" s="5"/>
      <c r="CD9189" s="43"/>
    </row>
    <row r="9190" spans="1:82" x14ac:dyDescent="0.25">
      <c r="A9190" s="8"/>
      <c r="B9190" s="5"/>
      <c r="C9190" s="5"/>
      <c r="D9190" s="5"/>
      <c r="E9190" s="5"/>
      <c r="F9190" s="94" t="str">
        <f t="shared" si="1439"/>
        <v/>
      </c>
      <c r="G9190" s="94" t="str">
        <f t="shared" si="1440"/>
        <v/>
      </c>
      <c r="H9190" s="127" t="str">
        <f>IF(A9190&lt;&gt;"",IF(MID(C9190,1,1)="c",$AS$26,IF(MID(C9190,1,1)="r",$AS$41,IF(MID(C9190,1,1)="p",#REF!,#REF!))),"")</f>
        <v/>
      </c>
      <c r="I9190" s="92" t="str">
        <f t="shared" si="1441"/>
        <v/>
      </c>
      <c r="J9190" s="92" t="str">
        <f t="shared" si="1442"/>
        <v/>
      </c>
      <c r="K9190" s="92" t="str">
        <f t="shared" si="1443"/>
        <v/>
      </c>
      <c r="L9190" s="92" t="str">
        <f t="shared" si="1444"/>
        <v/>
      </c>
      <c r="M9190" s="95" t="str">
        <f>IF(A9190&lt;&gt;"",IF(MID(C9190,1,1)="c",SigmaEpsConcrete(I9190,$AN$30:$AN$33,$AR$30:$AR$33,$AS$26,$AS$27,$AS$28,$AQ$20,$AU$19),""),"")</f>
        <v/>
      </c>
      <c r="N9190" s="95" t="str">
        <f>IF(A9190&lt;&gt;"",IF(MID(C9190,1,1)="r",SigmaEpsReinf(J9190,$AS$42:$AS$43,$AS$41,$AS$39,$AS$40,$AQ$38),""),"")</f>
        <v/>
      </c>
      <c r="Q9190" s="92" t="str">
        <f t="shared" si="1446"/>
        <v/>
      </c>
      <c r="R9190" s="92" t="str">
        <f t="shared" si="1447"/>
        <v/>
      </c>
      <c r="U9190" s="5"/>
      <c r="V9190" s="5"/>
      <c r="W9190" s="94" t="str">
        <f t="shared" si="1445"/>
        <v/>
      </c>
      <c r="X9190" s="94" t="str">
        <f t="shared" si="1448"/>
        <v/>
      </c>
      <c r="Y9190" s="5"/>
      <c r="BK9190" s="8"/>
      <c r="BL9190" s="5"/>
      <c r="BM9190" s="5"/>
      <c r="BN9190" s="5"/>
      <c r="BO9190" s="5"/>
      <c r="BP9190" s="1"/>
      <c r="BQ9190" s="1"/>
      <c r="BR9190" s="1"/>
      <c r="BS9190" s="1"/>
      <c r="BT9190" s="1"/>
      <c r="BU9190" s="4"/>
      <c r="BV9190" s="1"/>
      <c r="BW9190" s="3"/>
      <c r="BX9190" s="4"/>
      <c r="BY9190" s="5"/>
      <c r="BZ9190" s="5"/>
      <c r="CA9190" s="5"/>
      <c r="CB9190" s="5"/>
      <c r="CC9190" s="5"/>
      <c r="CD9190" s="43"/>
    </row>
    <row r="9191" spans="1:82" x14ac:dyDescent="0.25">
      <c r="A9191" s="8"/>
      <c r="B9191" s="5"/>
      <c r="C9191" s="5"/>
      <c r="D9191" s="5"/>
      <c r="E9191" s="5"/>
      <c r="F9191" s="94" t="str">
        <f t="shared" si="1439"/>
        <v/>
      </c>
      <c r="G9191" s="94" t="str">
        <f t="shared" si="1440"/>
        <v/>
      </c>
      <c r="H9191" s="127" t="str">
        <f>IF(A9191&lt;&gt;"",IF(MID(C9191,1,1)="c",$AS$26,IF(MID(C9191,1,1)="r",$AS$41,IF(MID(C9191,1,1)="p",#REF!,#REF!))),"")</f>
        <v/>
      </c>
      <c r="I9191" s="92" t="str">
        <f t="shared" si="1441"/>
        <v/>
      </c>
      <c r="J9191" s="92" t="str">
        <f t="shared" si="1442"/>
        <v/>
      </c>
      <c r="K9191" s="92" t="str">
        <f t="shared" si="1443"/>
        <v/>
      </c>
      <c r="L9191" s="92" t="str">
        <f t="shared" si="1444"/>
        <v/>
      </c>
      <c r="M9191" s="95" t="str">
        <f>IF(A9191&lt;&gt;"",IF(MID(C9191,1,1)="c",SigmaEpsConcrete(I9191,$AN$30:$AN$33,$AR$30:$AR$33,$AS$26,$AS$27,$AS$28,$AQ$20,$AU$19),""),"")</f>
        <v/>
      </c>
      <c r="N9191" s="95" t="str">
        <f>IF(A9191&lt;&gt;"",IF(MID(C9191,1,1)="r",SigmaEpsReinf(J9191,$AS$42:$AS$43,$AS$41,$AS$39,$AS$40,$AQ$38),""),"")</f>
        <v/>
      </c>
      <c r="Q9191" s="92" t="str">
        <f t="shared" si="1446"/>
        <v/>
      </c>
      <c r="R9191" s="92" t="str">
        <f t="shared" si="1447"/>
        <v/>
      </c>
      <c r="U9191" s="5"/>
      <c r="V9191" s="5"/>
      <c r="W9191" s="94" t="str">
        <f t="shared" si="1445"/>
        <v/>
      </c>
      <c r="X9191" s="94" t="str">
        <f t="shared" si="1448"/>
        <v/>
      </c>
      <c r="Y9191" s="5"/>
      <c r="BK9191" s="8"/>
      <c r="BL9191" s="5"/>
      <c r="BM9191" s="5"/>
      <c r="BN9191" s="5"/>
      <c r="BO9191" s="5"/>
      <c r="BP9191" s="1"/>
      <c r="BQ9191" s="1"/>
      <c r="BR9191" s="1"/>
      <c r="BS9191" s="1"/>
      <c r="BT9191" s="1"/>
      <c r="BU9191" s="4"/>
      <c r="BV9191" s="1"/>
      <c r="BW9191" s="3"/>
      <c r="BX9191" s="4"/>
      <c r="BY9191" s="5"/>
      <c r="BZ9191" s="5"/>
      <c r="CA9191" s="5"/>
      <c r="CB9191" s="5"/>
      <c r="CC9191" s="5"/>
      <c r="CD9191" s="43"/>
    </row>
    <row r="9192" spans="1:82" x14ac:dyDescent="0.25">
      <c r="A9192" s="8"/>
      <c r="B9192" s="5"/>
      <c r="C9192" s="5"/>
      <c r="D9192" s="5"/>
      <c r="E9192" s="5"/>
      <c r="F9192" s="94" t="str">
        <f t="shared" si="1439"/>
        <v/>
      </c>
      <c r="G9192" s="94" t="str">
        <f t="shared" si="1440"/>
        <v/>
      </c>
      <c r="H9192" s="127" t="str">
        <f>IF(A9192&lt;&gt;"",IF(MID(C9192,1,1)="c",$AS$26,IF(MID(C9192,1,1)="r",$AS$41,IF(MID(C9192,1,1)="p",#REF!,#REF!))),"")</f>
        <v/>
      </c>
      <c r="I9192" s="92" t="str">
        <f t="shared" si="1441"/>
        <v/>
      </c>
      <c r="J9192" s="92" t="str">
        <f t="shared" si="1442"/>
        <v/>
      </c>
      <c r="K9192" s="92" t="str">
        <f t="shared" si="1443"/>
        <v/>
      </c>
      <c r="L9192" s="92" t="str">
        <f t="shared" si="1444"/>
        <v/>
      </c>
      <c r="M9192" s="95" t="str">
        <f>IF(A9192&lt;&gt;"",IF(MID(C9192,1,1)="c",SigmaEpsConcrete(I9192,$AN$30:$AN$33,$AR$30:$AR$33,$AS$26,$AS$27,$AS$28,$AQ$20,$AU$19),""),"")</f>
        <v/>
      </c>
      <c r="N9192" s="95" t="str">
        <f>IF(A9192&lt;&gt;"",IF(MID(C9192,1,1)="r",SigmaEpsReinf(J9192,$AS$42:$AS$43,$AS$41,$AS$39,$AS$40,$AQ$38),""),"")</f>
        <v/>
      </c>
      <c r="Q9192" s="92" t="str">
        <f t="shared" si="1446"/>
        <v/>
      </c>
      <c r="R9192" s="92" t="str">
        <f t="shared" si="1447"/>
        <v/>
      </c>
      <c r="U9192" s="5"/>
      <c r="V9192" s="5"/>
      <c r="W9192" s="94" t="str">
        <f t="shared" si="1445"/>
        <v/>
      </c>
      <c r="X9192" s="94" t="str">
        <f t="shared" si="1448"/>
        <v/>
      </c>
      <c r="Y9192" s="5"/>
      <c r="BK9192" s="8"/>
      <c r="BL9192" s="5"/>
      <c r="BM9192" s="5"/>
      <c r="BN9192" s="5"/>
      <c r="BO9192" s="5"/>
      <c r="BP9192" s="1"/>
      <c r="BQ9192" s="1"/>
      <c r="BR9192" s="1"/>
      <c r="BS9192" s="1"/>
      <c r="BT9192" s="1"/>
      <c r="BU9192" s="4"/>
      <c r="BV9192" s="1"/>
      <c r="BW9192" s="3"/>
      <c r="BX9192" s="4"/>
      <c r="BY9192" s="5"/>
      <c r="BZ9192" s="5"/>
      <c r="CA9192" s="5"/>
      <c r="CB9192" s="5"/>
      <c r="CC9192" s="5"/>
      <c r="CD9192" s="43"/>
    </row>
    <row r="9193" spans="1:82" x14ac:dyDescent="0.25">
      <c r="A9193" s="8"/>
      <c r="B9193" s="5"/>
      <c r="C9193" s="5"/>
      <c r="D9193" s="5"/>
      <c r="E9193" s="5"/>
      <c r="F9193" s="94" t="str">
        <f t="shared" si="1439"/>
        <v/>
      </c>
      <c r="G9193" s="94" t="str">
        <f t="shared" si="1440"/>
        <v/>
      </c>
      <c r="H9193" s="127" t="str">
        <f>IF(A9193&lt;&gt;"",IF(MID(C9193,1,1)="c",$AS$26,IF(MID(C9193,1,1)="r",$AS$41,IF(MID(C9193,1,1)="p",#REF!,#REF!))),"")</f>
        <v/>
      </c>
      <c r="I9193" s="92" t="str">
        <f t="shared" si="1441"/>
        <v/>
      </c>
      <c r="J9193" s="92" t="str">
        <f t="shared" si="1442"/>
        <v/>
      </c>
      <c r="K9193" s="92" t="str">
        <f t="shared" si="1443"/>
        <v/>
      </c>
      <c r="L9193" s="92" t="str">
        <f t="shared" si="1444"/>
        <v/>
      </c>
      <c r="M9193" s="95" t="str">
        <f>IF(A9193&lt;&gt;"",IF(MID(C9193,1,1)="c",SigmaEpsConcrete(I9193,$AN$30:$AN$33,$AR$30:$AR$33,$AS$26,$AS$27,$AS$28,$AQ$20,$AU$19),""),"")</f>
        <v/>
      </c>
      <c r="N9193" s="95" t="str">
        <f>IF(A9193&lt;&gt;"",IF(MID(C9193,1,1)="r",SigmaEpsReinf(J9193,$AS$42:$AS$43,$AS$41,$AS$39,$AS$40,$AQ$38),""),"")</f>
        <v/>
      </c>
      <c r="Q9193" s="92" t="str">
        <f t="shared" si="1446"/>
        <v/>
      </c>
      <c r="R9193" s="92" t="str">
        <f t="shared" si="1447"/>
        <v/>
      </c>
      <c r="U9193" s="5"/>
      <c r="V9193" s="5"/>
      <c r="W9193" s="94" t="str">
        <f t="shared" si="1445"/>
        <v/>
      </c>
      <c r="X9193" s="94" t="str">
        <f t="shared" si="1448"/>
        <v/>
      </c>
      <c r="Y9193" s="5"/>
      <c r="BK9193" s="8"/>
      <c r="BL9193" s="5"/>
      <c r="BM9193" s="5"/>
      <c r="BN9193" s="5"/>
      <c r="BO9193" s="5"/>
      <c r="BP9193" s="1"/>
      <c r="BQ9193" s="1"/>
      <c r="BR9193" s="1"/>
      <c r="BS9193" s="1"/>
      <c r="BT9193" s="1"/>
      <c r="BU9193" s="4"/>
      <c r="BV9193" s="1"/>
      <c r="BW9193" s="3"/>
      <c r="BX9193" s="4"/>
      <c r="BY9193" s="5"/>
      <c r="BZ9193" s="5"/>
      <c r="CA9193" s="5"/>
      <c r="CB9193" s="5"/>
      <c r="CC9193" s="5"/>
      <c r="CD9193" s="43"/>
    </row>
    <row r="9194" spans="1:82" x14ac:dyDescent="0.25">
      <c r="A9194" s="8"/>
      <c r="B9194" s="5"/>
      <c r="C9194" s="5"/>
      <c r="D9194" s="5"/>
      <c r="E9194" s="5"/>
      <c r="F9194" s="94" t="str">
        <f t="shared" si="1439"/>
        <v/>
      </c>
      <c r="G9194" s="94" t="str">
        <f t="shared" si="1440"/>
        <v/>
      </c>
      <c r="H9194" s="127" t="str">
        <f>IF(A9194&lt;&gt;"",IF(MID(C9194,1,1)="c",$AS$26,IF(MID(C9194,1,1)="r",$AS$41,IF(MID(C9194,1,1)="p",#REF!,#REF!))),"")</f>
        <v/>
      </c>
      <c r="I9194" s="92" t="str">
        <f t="shared" si="1441"/>
        <v/>
      </c>
      <c r="J9194" s="92" t="str">
        <f t="shared" si="1442"/>
        <v/>
      </c>
      <c r="K9194" s="92" t="str">
        <f t="shared" si="1443"/>
        <v/>
      </c>
      <c r="L9194" s="92" t="str">
        <f t="shared" si="1444"/>
        <v/>
      </c>
      <c r="M9194" s="95" t="str">
        <f>IF(A9194&lt;&gt;"",IF(MID(C9194,1,1)="c",SigmaEpsConcrete(I9194,$AN$30:$AN$33,$AR$30:$AR$33,$AS$26,$AS$27,$AS$28,$AQ$20,$AU$19),""),"")</f>
        <v/>
      </c>
      <c r="N9194" s="95" t="str">
        <f>IF(A9194&lt;&gt;"",IF(MID(C9194,1,1)="r",SigmaEpsReinf(J9194,$AS$42:$AS$43,$AS$41,$AS$39,$AS$40,$AQ$38),""),"")</f>
        <v/>
      </c>
      <c r="Q9194" s="92" t="str">
        <f t="shared" si="1446"/>
        <v/>
      </c>
      <c r="R9194" s="92" t="str">
        <f t="shared" si="1447"/>
        <v/>
      </c>
      <c r="U9194" s="5"/>
      <c r="V9194" s="5"/>
      <c r="W9194" s="94" t="str">
        <f t="shared" si="1445"/>
        <v/>
      </c>
      <c r="X9194" s="94" t="str">
        <f t="shared" si="1448"/>
        <v/>
      </c>
      <c r="Y9194" s="5"/>
      <c r="BK9194" s="8"/>
      <c r="BL9194" s="5"/>
      <c r="BM9194" s="5"/>
      <c r="BN9194" s="5"/>
      <c r="BO9194" s="5"/>
      <c r="BP9194" s="1"/>
      <c r="BQ9194" s="1"/>
      <c r="BR9194" s="1"/>
      <c r="BS9194" s="1"/>
      <c r="BT9194" s="1"/>
      <c r="BU9194" s="4"/>
      <c r="BV9194" s="1"/>
      <c r="BW9194" s="3"/>
      <c r="BX9194" s="4"/>
      <c r="BY9194" s="5"/>
      <c r="BZ9194" s="5"/>
      <c r="CA9194" s="5"/>
      <c r="CB9194" s="5"/>
      <c r="CC9194" s="5"/>
      <c r="CD9194" s="43"/>
    </row>
    <row r="9195" spans="1:82" x14ac:dyDescent="0.25">
      <c r="A9195" s="8"/>
      <c r="B9195" s="5"/>
      <c r="C9195" s="5"/>
      <c r="D9195" s="5"/>
      <c r="E9195" s="5"/>
      <c r="F9195" s="94" t="str">
        <f t="shared" si="1439"/>
        <v/>
      </c>
      <c r="G9195" s="94" t="str">
        <f t="shared" si="1440"/>
        <v/>
      </c>
      <c r="H9195" s="127" t="str">
        <f>IF(A9195&lt;&gt;"",IF(MID(C9195,1,1)="c",$AS$26,IF(MID(C9195,1,1)="r",$AS$41,IF(MID(C9195,1,1)="p",#REF!,#REF!))),"")</f>
        <v/>
      </c>
      <c r="I9195" s="92" t="str">
        <f t="shared" si="1441"/>
        <v/>
      </c>
      <c r="J9195" s="92" t="str">
        <f t="shared" si="1442"/>
        <v/>
      </c>
      <c r="K9195" s="92" t="str">
        <f t="shared" si="1443"/>
        <v/>
      </c>
      <c r="L9195" s="92" t="str">
        <f t="shared" si="1444"/>
        <v/>
      </c>
      <c r="M9195" s="95" t="str">
        <f>IF(A9195&lt;&gt;"",IF(MID(C9195,1,1)="c",SigmaEpsConcrete(I9195,$AN$30:$AN$33,$AR$30:$AR$33,$AS$26,$AS$27,$AS$28,$AQ$20,$AU$19),""),"")</f>
        <v/>
      </c>
      <c r="N9195" s="95" t="str">
        <f>IF(A9195&lt;&gt;"",IF(MID(C9195,1,1)="r",SigmaEpsReinf(J9195,$AS$42:$AS$43,$AS$41,$AS$39,$AS$40,$AQ$38),""),"")</f>
        <v/>
      </c>
      <c r="Q9195" s="92" t="str">
        <f t="shared" si="1446"/>
        <v/>
      </c>
      <c r="R9195" s="92" t="str">
        <f t="shared" si="1447"/>
        <v/>
      </c>
      <c r="U9195" s="5"/>
      <c r="V9195" s="5"/>
      <c r="W9195" s="94" t="str">
        <f t="shared" si="1445"/>
        <v/>
      </c>
      <c r="X9195" s="94" t="str">
        <f t="shared" si="1448"/>
        <v/>
      </c>
      <c r="Y9195" s="5"/>
      <c r="BK9195" s="8"/>
      <c r="BL9195" s="5"/>
      <c r="BM9195" s="5"/>
      <c r="BN9195" s="5"/>
      <c r="BO9195" s="5"/>
      <c r="BP9195" s="1"/>
      <c r="BQ9195" s="1"/>
      <c r="BR9195" s="1"/>
      <c r="BS9195" s="1"/>
      <c r="BT9195" s="1"/>
      <c r="BU9195" s="4"/>
      <c r="BV9195" s="1"/>
      <c r="BW9195" s="3"/>
      <c r="BX9195" s="4"/>
      <c r="BY9195" s="5"/>
      <c r="BZ9195" s="5"/>
      <c r="CA9195" s="5"/>
      <c r="CB9195" s="5"/>
      <c r="CC9195" s="5"/>
      <c r="CD9195" s="43"/>
    </row>
    <row r="9196" spans="1:82" x14ac:dyDescent="0.25">
      <c r="A9196" s="8"/>
      <c r="B9196" s="5"/>
      <c r="C9196" s="5"/>
      <c r="D9196" s="5"/>
      <c r="E9196" s="5"/>
      <c r="F9196" s="94" t="str">
        <f t="shared" si="1439"/>
        <v/>
      </c>
      <c r="G9196" s="94" t="str">
        <f t="shared" si="1440"/>
        <v/>
      </c>
      <c r="H9196" s="127" t="str">
        <f>IF(A9196&lt;&gt;"",IF(MID(C9196,1,1)="c",$AS$26,IF(MID(C9196,1,1)="r",$AS$41,IF(MID(C9196,1,1)="p",#REF!,#REF!))),"")</f>
        <v/>
      </c>
      <c r="I9196" s="92" t="str">
        <f t="shared" si="1441"/>
        <v/>
      </c>
      <c r="J9196" s="92" t="str">
        <f t="shared" si="1442"/>
        <v/>
      </c>
      <c r="K9196" s="92" t="str">
        <f t="shared" si="1443"/>
        <v/>
      </c>
      <c r="L9196" s="92" t="str">
        <f t="shared" si="1444"/>
        <v/>
      </c>
      <c r="M9196" s="95" t="str">
        <f>IF(A9196&lt;&gt;"",IF(MID(C9196,1,1)="c",SigmaEpsConcrete(I9196,$AN$30:$AN$33,$AR$30:$AR$33,$AS$26,$AS$27,$AS$28,$AQ$20,$AU$19),""),"")</f>
        <v/>
      </c>
      <c r="N9196" s="95" t="str">
        <f>IF(A9196&lt;&gt;"",IF(MID(C9196,1,1)="r",SigmaEpsReinf(J9196,$AS$42:$AS$43,$AS$41,$AS$39,$AS$40,$AQ$38),""),"")</f>
        <v/>
      </c>
      <c r="Q9196" s="92" t="str">
        <f t="shared" si="1446"/>
        <v/>
      </c>
      <c r="R9196" s="92" t="str">
        <f t="shared" si="1447"/>
        <v/>
      </c>
      <c r="U9196" s="5"/>
      <c r="V9196" s="5"/>
      <c r="W9196" s="94" t="str">
        <f t="shared" si="1445"/>
        <v/>
      </c>
      <c r="X9196" s="94" t="str">
        <f t="shared" si="1448"/>
        <v/>
      </c>
      <c r="Y9196" s="5"/>
      <c r="BK9196" s="8"/>
      <c r="BL9196" s="5"/>
      <c r="BM9196" s="5"/>
      <c r="BN9196" s="5"/>
      <c r="BO9196" s="5"/>
      <c r="BP9196" s="1"/>
      <c r="BQ9196" s="1"/>
      <c r="BR9196" s="1"/>
      <c r="BS9196" s="1"/>
      <c r="BT9196" s="1"/>
      <c r="BU9196" s="4"/>
      <c r="BV9196" s="1"/>
      <c r="BW9196" s="3"/>
      <c r="BX9196" s="4"/>
      <c r="BY9196" s="5"/>
      <c r="BZ9196" s="5"/>
      <c r="CA9196" s="5"/>
      <c r="CB9196" s="5"/>
      <c r="CC9196" s="5"/>
      <c r="CD9196" s="43"/>
    </row>
    <row r="9197" spans="1:82" x14ac:dyDescent="0.25">
      <c r="A9197" s="8"/>
      <c r="B9197" s="5"/>
      <c r="C9197" s="5"/>
      <c r="D9197" s="5"/>
      <c r="E9197" s="5"/>
      <c r="F9197" s="94" t="str">
        <f t="shared" si="1439"/>
        <v/>
      </c>
      <c r="G9197" s="94" t="str">
        <f t="shared" si="1440"/>
        <v/>
      </c>
      <c r="H9197" s="127" t="str">
        <f>IF(A9197&lt;&gt;"",IF(MID(C9197,1,1)="c",$AS$26,IF(MID(C9197,1,1)="r",$AS$41,IF(MID(C9197,1,1)="p",#REF!,#REF!))),"")</f>
        <v/>
      </c>
      <c r="I9197" s="92" t="str">
        <f t="shared" si="1441"/>
        <v/>
      </c>
      <c r="J9197" s="92" t="str">
        <f t="shared" si="1442"/>
        <v/>
      </c>
      <c r="K9197" s="92" t="str">
        <f t="shared" si="1443"/>
        <v/>
      </c>
      <c r="L9197" s="92" t="str">
        <f t="shared" si="1444"/>
        <v/>
      </c>
      <c r="M9197" s="95" t="str">
        <f>IF(A9197&lt;&gt;"",IF(MID(C9197,1,1)="c",SigmaEpsConcrete(I9197,$AN$30:$AN$33,$AR$30:$AR$33,$AS$26,$AS$27,$AS$28,$AQ$20,$AU$19),""),"")</f>
        <v/>
      </c>
      <c r="N9197" s="95" t="str">
        <f>IF(A9197&lt;&gt;"",IF(MID(C9197,1,1)="r",SigmaEpsReinf(J9197,$AS$42:$AS$43,$AS$41,$AS$39,$AS$40,$AQ$38),""),"")</f>
        <v/>
      </c>
      <c r="Q9197" s="92" t="str">
        <f t="shared" si="1446"/>
        <v/>
      </c>
      <c r="R9197" s="92" t="str">
        <f t="shared" si="1447"/>
        <v/>
      </c>
      <c r="U9197" s="5"/>
      <c r="V9197" s="5"/>
      <c r="W9197" s="94" t="str">
        <f t="shared" si="1445"/>
        <v/>
      </c>
      <c r="X9197" s="94" t="str">
        <f t="shared" si="1448"/>
        <v/>
      </c>
      <c r="Y9197" s="5"/>
      <c r="BK9197" s="8"/>
      <c r="BL9197" s="5"/>
      <c r="BM9197" s="5"/>
      <c r="BN9197" s="5"/>
      <c r="BO9197" s="5"/>
      <c r="BP9197" s="1"/>
      <c r="BQ9197" s="1"/>
      <c r="BR9197" s="1"/>
      <c r="BS9197" s="1"/>
      <c r="BT9197" s="1"/>
      <c r="BU9197" s="4"/>
      <c r="BV9197" s="1"/>
      <c r="BW9197" s="3"/>
      <c r="BX9197" s="4"/>
      <c r="BY9197" s="5"/>
      <c r="BZ9197" s="5"/>
      <c r="CA9197" s="5"/>
      <c r="CB9197" s="5"/>
      <c r="CC9197" s="5"/>
      <c r="CD9197" s="43"/>
    </row>
    <row r="9198" spans="1:82" x14ac:dyDescent="0.25">
      <c r="A9198" s="8"/>
      <c r="B9198" s="5"/>
      <c r="C9198" s="5"/>
      <c r="D9198" s="5"/>
      <c r="E9198" s="5"/>
      <c r="F9198" s="94" t="str">
        <f t="shared" si="1439"/>
        <v/>
      </c>
      <c r="G9198" s="94" t="str">
        <f t="shared" si="1440"/>
        <v/>
      </c>
      <c r="H9198" s="127" t="str">
        <f>IF(A9198&lt;&gt;"",IF(MID(C9198,1,1)="c",$AS$26,IF(MID(C9198,1,1)="r",$AS$41,IF(MID(C9198,1,1)="p",#REF!,#REF!))),"")</f>
        <v/>
      </c>
      <c r="I9198" s="92" t="str">
        <f t="shared" si="1441"/>
        <v/>
      </c>
      <c r="J9198" s="92" t="str">
        <f t="shared" si="1442"/>
        <v/>
      </c>
      <c r="K9198" s="92" t="str">
        <f t="shared" si="1443"/>
        <v/>
      </c>
      <c r="L9198" s="92" t="str">
        <f t="shared" si="1444"/>
        <v/>
      </c>
      <c r="M9198" s="95" t="str">
        <f>IF(A9198&lt;&gt;"",IF(MID(C9198,1,1)="c",SigmaEpsConcrete(I9198,$AN$30:$AN$33,$AR$30:$AR$33,$AS$26,$AS$27,$AS$28,$AQ$20,$AU$19),""),"")</f>
        <v/>
      </c>
      <c r="N9198" s="95" t="str">
        <f>IF(A9198&lt;&gt;"",IF(MID(C9198,1,1)="r",SigmaEpsReinf(J9198,$AS$42:$AS$43,$AS$41,$AS$39,$AS$40,$AQ$38),""),"")</f>
        <v/>
      </c>
      <c r="Q9198" s="92" t="str">
        <f t="shared" si="1446"/>
        <v/>
      </c>
      <c r="R9198" s="92" t="str">
        <f t="shared" si="1447"/>
        <v/>
      </c>
      <c r="U9198" s="5"/>
      <c r="V9198" s="5"/>
      <c r="W9198" s="94" t="str">
        <f t="shared" si="1445"/>
        <v/>
      </c>
      <c r="X9198" s="94" t="str">
        <f t="shared" si="1448"/>
        <v/>
      </c>
      <c r="Y9198" s="5"/>
      <c r="BK9198" s="8"/>
      <c r="BL9198" s="5"/>
      <c r="BM9198" s="5"/>
      <c r="BN9198" s="5"/>
      <c r="BO9198" s="5"/>
      <c r="BP9198" s="1"/>
      <c r="BQ9198" s="1"/>
      <c r="BR9198" s="1"/>
      <c r="BS9198" s="1"/>
      <c r="BT9198" s="1"/>
      <c r="BU9198" s="4"/>
      <c r="BV9198" s="1"/>
      <c r="BW9198" s="3"/>
      <c r="BX9198" s="4"/>
      <c r="BY9198" s="5"/>
      <c r="BZ9198" s="5"/>
      <c r="CA9198" s="5"/>
      <c r="CB9198" s="5"/>
      <c r="CC9198" s="5"/>
      <c r="CD9198" s="43"/>
    </row>
    <row r="9199" spans="1:82" x14ac:dyDescent="0.25">
      <c r="A9199" s="8"/>
      <c r="B9199" s="5"/>
      <c r="C9199" s="5"/>
      <c r="D9199" s="5"/>
      <c r="E9199" s="5"/>
      <c r="F9199" s="94" t="str">
        <f t="shared" si="1439"/>
        <v/>
      </c>
      <c r="G9199" s="94" t="str">
        <f t="shared" si="1440"/>
        <v/>
      </c>
      <c r="H9199" s="127" t="str">
        <f>IF(A9199&lt;&gt;"",IF(MID(C9199,1,1)="c",$AS$26,IF(MID(C9199,1,1)="r",$AS$41,IF(MID(C9199,1,1)="p",#REF!,#REF!))),"")</f>
        <v/>
      </c>
      <c r="I9199" s="92" t="str">
        <f t="shared" si="1441"/>
        <v/>
      </c>
      <c r="J9199" s="92" t="str">
        <f t="shared" si="1442"/>
        <v/>
      </c>
      <c r="K9199" s="92" t="str">
        <f t="shared" si="1443"/>
        <v/>
      </c>
      <c r="L9199" s="92" t="str">
        <f t="shared" si="1444"/>
        <v/>
      </c>
      <c r="M9199" s="95" t="str">
        <f>IF(A9199&lt;&gt;"",IF(MID(C9199,1,1)="c",SigmaEpsConcrete(I9199,$AN$30:$AN$33,$AR$30:$AR$33,$AS$26,$AS$27,$AS$28,$AQ$20,$AU$19),""),"")</f>
        <v/>
      </c>
      <c r="N9199" s="95" t="str">
        <f>IF(A9199&lt;&gt;"",IF(MID(C9199,1,1)="r",SigmaEpsReinf(J9199,$AS$42:$AS$43,$AS$41,$AS$39,$AS$40,$AQ$38),""),"")</f>
        <v/>
      </c>
      <c r="Q9199" s="92" t="str">
        <f t="shared" si="1446"/>
        <v/>
      </c>
      <c r="R9199" s="92" t="str">
        <f t="shared" si="1447"/>
        <v/>
      </c>
      <c r="U9199" s="5"/>
      <c r="V9199" s="5"/>
      <c r="W9199" s="94" t="str">
        <f t="shared" si="1445"/>
        <v/>
      </c>
      <c r="X9199" s="94" t="str">
        <f t="shared" si="1448"/>
        <v/>
      </c>
      <c r="Y9199" s="5"/>
      <c r="BK9199" s="8"/>
      <c r="BL9199" s="5"/>
      <c r="BM9199" s="5"/>
      <c r="BN9199" s="5"/>
      <c r="BO9199" s="5"/>
      <c r="BP9199" s="1"/>
      <c r="BQ9199" s="1"/>
      <c r="BR9199" s="1"/>
      <c r="BS9199" s="1"/>
      <c r="BT9199" s="1"/>
      <c r="BU9199" s="4"/>
      <c r="BV9199" s="1"/>
      <c r="BW9199" s="3"/>
      <c r="BX9199" s="4"/>
      <c r="BY9199" s="5"/>
      <c r="BZ9199" s="5"/>
      <c r="CA9199" s="5"/>
      <c r="CB9199" s="5"/>
      <c r="CC9199" s="5"/>
      <c r="CD9199" s="43"/>
    </row>
    <row r="9200" spans="1:82" x14ac:dyDescent="0.25">
      <c r="A9200" s="8"/>
      <c r="B9200" s="5"/>
      <c r="C9200" s="5"/>
      <c r="D9200" s="5"/>
      <c r="E9200" s="5"/>
      <c r="F9200" s="94" t="str">
        <f t="shared" si="1439"/>
        <v/>
      </c>
      <c r="G9200" s="94" t="str">
        <f t="shared" si="1440"/>
        <v/>
      </c>
      <c r="H9200" s="127" t="str">
        <f>IF(A9200&lt;&gt;"",IF(MID(C9200,1,1)="c",$AS$26,IF(MID(C9200,1,1)="r",$AS$41,IF(MID(C9200,1,1)="p",#REF!,#REF!))),"")</f>
        <v/>
      </c>
      <c r="I9200" s="92" t="str">
        <f t="shared" si="1441"/>
        <v/>
      </c>
      <c r="J9200" s="92" t="str">
        <f t="shared" si="1442"/>
        <v/>
      </c>
      <c r="K9200" s="92" t="str">
        <f t="shared" si="1443"/>
        <v/>
      </c>
      <c r="L9200" s="92" t="str">
        <f t="shared" si="1444"/>
        <v/>
      </c>
      <c r="M9200" s="95" t="str">
        <f>IF(A9200&lt;&gt;"",IF(MID(C9200,1,1)="c",SigmaEpsConcrete(I9200,$AN$30:$AN$33,$AR$30:$AR$33,$AS$26,$AS$27,$AS$28,$AQ$20,$AU$19),""),"")</f>
        <v/>
      </c>
      <c r="N9200" s="95" t="str">
        <f>IF(A9200&lt;&gt;"",IF(MID(C9200,1,1)="r",SigmaEpsReinf(J9200,$AS$42:$AS$43,$AS$41,$AS$39,$AS$40,$AQ$38),""),"")</f>
        <v/>
      </c>
      <c r="Q9200" s="92" t="str">
        <f t="shared" si="1446"/>
        <v/>
      </c>
      <c r="R9200" s="92" t="str">
        <f t="shared" si="1447"/>
        <v/>
      </c>
      <c r="U9200" s="5"/>
      <c r="V9200" s="5"/>
      <c r="W9200" s="94" t="str">
        <f t="shared" si="1445"/>
        <v/>
      </c>
      <c r="X9200" s="94" t="str">
        <f t="shared" si="1448"/>
        <v/>
      </c>
      <c r="Y9200" s="5"/>
      <c r="BK9200" s="8"/>
      <c r="BL9200" s="5"/>
      <c r="BM9200" s="5"/>
      <c r="BN9200" s="5"/>
      <c r="BO9200" s="5"/>
      <c r="BP9200" s="1"/>
      <c r="BQ9200" s="1"/>
      <c r="BR9200" s="1"/>
      <c r="BS9200" s="1"/>
      <c r="BT9200" s="1"/>
      <c r="BU9200" s="4"/>
      <c r="BV9200" s="1"/>
      <c r="BW9200" s="3"/>
      <c r="BX9200" s="4"/>
      <c r="BY9200" s="5"/>
      <c r="BZ9200" s="5"/>
      <c r="CA9200" s="5"/>
      <c r="CB9200" s="5"/>
      <c r="CC9200" s="5"/>
      <c r="CD9200" s="43"/>
    </row>
    <row r="9201" spans="1:82" x14ac:dyDescent="0.25">
      <c r="A9201" s="8"/>
      <c r="B9201" s="5"/>
      <c r="C9201" s="5"/>
      <c r="D9201" s="5"/>
      <c r="E9201" s="5"/>
      <c r="F9201" s="94" t="str">
        <f t="shared" si="1439"/>
        <v/>
      </c>
      <c r="G9201" s="94" t="str">
        <f t="shared" si="1440"/>
        <v/>
      </c>
      <c r="H9201" s="127" t="str">
        <f>IF(A9201&lt;&gt;"",IF(MID(C9201,1,1)="c",$AS$26,IF(MID(C9201,1,1)="r",$AS$41,IF(MID(C9201,1,1)="p",#REF!,#REF!))),"")</f>
        <v/>
      </c>
      <c r="I9201" s="92" t="str">
        <f t="shared" si="1441"/>
        <v/>
      </c>
      <c r="J9201" s="92" t="str">
        <f t="shared" si="1442"/>
        <v/>
      </c>
      <c r="K9201" s="92" t="str">
        <f t="shared" si="1443"/>
        <v/>
      </c>
      <c r="L9201" s="92" t="str">
        <f t="shared" si="1444"/>
        <v/>
      </c>
      <c r="M9201" s="95" t="str">
        <f>IF(A9201&lt;&gt;"",IF(MID(C9201,1,1)="c",SigmaEpsConcrete(I9201,$AN$30:$AN$33,$AR$30:$AR$33,$AS$26,$AS$27,$AS$28,$AQ$20,$AU$19),""),"")</f>
        <v/>
      </c>
      <c r="N9201" s="95" t="str">
        <f>IF(A9201&lt;&gt;"",IF(MID(C9201,1,1)="r",SigmaEpsReinf(J9201,$AS$42:$AS$43,$AS$41,$AS$39,$AS$40,$AQ$38),""),"")</f>
        <v/>
      </c>
      <c r="Q9201" s="92" t="str">
        <f t="shared" si="1446"/>
        <v/>
      </c>
      <c r="R9201" s="92" t="str">
        <f t="shared" si="1447"/>
        <v/>
      </c>
      <c r="U9201" s="5"/>
      <c r="V9201" s="5"/>
      <c r="W9201" s="94" t="str">
        <f t="shared" si="1445"/>
        <v/>
      </c>
      <c r="X9201" s="94" t="str">
        <f t="shared" si="1448"/>
        <v/>
      </c>
      <c r="Y9201" s="5"/>
      <c r="BK9201" s="8"/>
      <c r="BL9201" s="5"/>
      <c r="BM9201" s="5"/>
      <c r="BN9201" s="5"/>
      <c r="BO9201" s="5"/>
      <c r="BP9201" s="1"/>
      <c r="BQ9201" s="1"/>
      <c r="BR9201" s="1"/>
      <c r="BS9201" s="1"/>
      <c r="BT9201" s="1"/>
      <c r="BU9201" s="4"/>
      <c r="BV9201" s="1"/>
      <c r="BW9201" s="3"/>
      <c r="BX9201" s="4"/>
      <c r="BY9201" s="5"/>
      <c r="BZ9201" s="5"/>
      <c r="CA9201" s="5"/>
      <c r="CB9201" s="5"/>
      <c r="CC9201" s="5"/>
      <c r="CD9201" s="43"/>
    </row>
    <row r="9202" spans="1:82" x14ac:dyDescent="0.25">
      <c r="A9202" s="8"/>
      <c r="B9202" s="5"/>
      <c r="C9202" s="5"/>
      <c r="D9202" s="5"/>
      <c r="E9202" s="5"/>
      <c r="F9202" s="94" t="str">
        <f t="shared" si="1439"/>
        <v/>
      </c>
      <c r="G9202" s="94" t="str">
        <f t="shared" si="1440"/>
        <v/>
      </c>
      <c r="H9202" s="127" t="str">
        <f>IF(A9202&lt;&gt;"",IF(MID(C9202,1,1)="c",$AS$26,IF(MID(C9202,1,1)="r",$AS$41,IF(MID(C9202,1,1)="p",#REF!,#REF!))),"")</f>
        <v/>
      </c>
      <c r="I9202" s="92" t="str">
        <f t="shared" si="1441"/>
        <v/>
      </c>
      <c r="J9202" s="92" t="str">
        <f t="shared" si="1442"/>
        <v/>
      </c>
      <c r="K9202" s="92" t="str">
        <f t="shared" si="1443"/>
        <v/>
      </c>
      <c r="L9202" s="92" t="str">
        <f t="shared" si="1444"/>
        <v/>
      </c>
      <c r="M9202" s="95" t="str">
        <f>IF(A9202&lt;&gt;"",IF(MID(C9202,1,1)="c",SigmaEpsConcrete(I9202,$AN$30:$AN$33,$AR$30:$AR$33,$AS$26,$AS$27,$AS$28,$AQ$20,$AU$19),""),"")</f>
        <v/>
      </c>
      <c r="N9202" s="95" t="str">
        <f>IF(A9202&lt;&gt;"",IF(MID(C9202,1,1)="r",SigmaEpsReinf(J9202,$AS$42:$AS$43,$AS$41,$AS$39,$AS$40,$AQ$38),""),"")</f>
        <v/>
      </c>
      <c r="Q9202" s="92" t="str">
        <f t="shared" si="1446"/>
        <v/>
      </c>
      <c r="R9202" s="92" t="str">
        <f t="shared" si="1447"/>
        <v/>
      </c>
      <c r="U9202" s="5"/>
      <c r="V9202" s="5"/>
      <c r="W9202" s="94" t="str">
        <f t="shared" si="1445"/>
        <v/>
      </c>
      <c r="X9202" s="94" t="str">
        <f t="shared" si="1448"/>
        <v/>
      </c>
      <c r="Y9202" s="5"/>
      <c r="BK9202" s="8"/>
      <c r="BL9202" s="5"/>
      <c r="BM9202" s="5"/>
      <c r="BN9202" s="5"/>
      <c r="BO9202" s="5"/>
      <c r="BP9202" s="1"/>
      <c r="BQ9202" s="1"/>
      <c r="BR9202" s="1"/>
      <c r="BS9202" s="1"/>
      <c r="BT9202" s="1"/>
      <c r="BU9202" s="4"/>
      <c r="BV9202" s="1"/>
      <c r="BW9202" s="3"/>
      <c r="BX9202" s="4"/>
      <c r="BY9202" s="5"/>
      <c r="BZ9202" s="5"/>
      <c r="CA9202" s="5"/>
      <c r="CB9202" s="5"/>
      <c r="CC9202" s="5"/>
      <c r="CD9202" s="43"/>
    </row>
    <row r="9203" spans="1:82" x14ac:dyDescent="0.25">
      <c r="A9203" s="8"/>
      <c r="B9203" s="5"/>
      <c r="C9203" s="5"/>
      <c r="D9203" s="5"/>
      <c r="E9203" s="5"/>
      <c r="F9203" s="94" t="str">
        <f t="shared" si="1439"/>
        <v/>
      </c>
      <c r="G9203" s="94" t="str">
        <f t="shared" si="1440"/>
        <v/>
      </c>
      <c r="H9203" s="127" t="str">
        <f>IF(A9203&lt;&gt;"",IF(MID(C9203,1,1)="c",$AS$26,IF(MID(C9203,1,1)="r",$AS$41,IF(MID(C9203,1,1)="p",#REF!,#REF!))),"")</f>
        <v/>
      </c>
      <c r="I9203" s="92" t="str">
        <f t="shared" si="1441"/>
        <v/>
      </c>
      <c r="J9203" s="92" t="str">
        <f t="shared" si="1442"/>
        <v/>
      </c>
      <c r="K9203" s="92" t="str">
        <f t="shared" si="1443"/>
        <v/>
      </c>
      <c r="L9203" s="92" t="str">
        <f t="shared" si="1444"/>
        <v/>
      </c>
      <c r="M9203" s="95" t="str">
        <f>IF(A9203&lt;&gt;"",IF(MID(C9203,1,1)="c",SigmaEpsConcrete(I9203,$AN$30:$AN$33,$AR$30:$AR$33,$AS$26,$AS$27,$AS$28,$AQ$20,$AU$19),""),"")</f>
        <v/>
      </c>
      <c r="N9203" s="95" t="str">
        <f>IF(A9203&lt;&gt;"",IF(MID(C9203,1,1)="r",SigmaEpsReinf(J9203,$AS$42:$AS$43,$AS$41,$AS$39,$AS$40,$AQ$38),""),"")</f>
        <v/>
      </c>
      <c r="Q9203" s="92" t="str">
        <f t="shared" si="1446"/>
        <v/>
      </c>
      <c r="R9203" s="92" t="str">
        <f t="shared" si="1447"/>
        <v/>
      </c>
      <c r="U9203" s="5"/>
      <c r="V9203" s="5"/>
      <c r="W9203" s="94" t="str">
        <f t="shared" si="1445"/>
        <v/>
      </c>
      <c r="X9203" s="94" t="str">
        <f t="shared" si="1448"/>
        <v/>
      </c>
      <c r="Y9203" s="5"/>
      <c r="BK9203" s="8"/>
      <c r="BL9203" s="5"/>
      <c r="BM9203" s="5"/>
      <c r="BN9203" s="5"/>
      <c r="BO9203" s="5"/>
      <c r="BP9203" s="1"/>
      <c r="BQ9203" s="1"/>
      <c r="BR9203" s="1"/>
      <c r="BS9203" s="1"/>
      <c r="BT9203" s="1"/>
      <c r="BU9203" s="4"/>
      <c r="BV9203" s="1"/>
      <c r="BW9203" s="3"/>
      <c r="BX9203" s="4"/>
      <c r="BY9203" s="5"/>
      <c r="BZ9203" s="5"/>
      <c r="CA9203" s="5"/>
      <c r="CB9203" s="5"/>
      <c r="CC9203" s="5"/>
      <c r="CD9203" s="43"/>
    </row>
    <row r="9204" spans="1:82" x14ac:dyDescent="0.25">
      <c r="A9204" s="8"/>
      <c r="B9204" s="5"/>
      <c r="C9204" s="5"/>
      <c r="D9204" s="5"/>
      <c r="E9204" s="5"/>
      <c r="F9204" s="94" t="str">
        <f t="shared" si="1439"/>
        <v/>
      </c>
      <c r="G9204" s="94" t="str">
        <f t="shared" si="1440"/>
        <v/>
      </c>
      <c r="H9204" s="127" t="str">
        <f>IF(A9204&lt;&gt;"",IF(MID(C9204,1,1)="c",$AS$26,IF(MID(C9204,1,1)="r",$AS$41,IF(MID(C9204,1,1)="p",#REF!,#REF!))),"")</f>
        <v/>
      </c>
      <c r="I9204" s="92" t="str">
        <f t="shared" si="1441"/>
        <v/>
      </c>
      <c r="J9204" s="92" t="str">
        <f t="shared" si="1442"/>
        <v/>
      </c>
      <c r="K9204" s="92" t="str">
        <f t="shared" si="1443"/>
        <v/>
      </c>
      <c r="L9204" s="92" t="str">
        <f t="shared" si="1444"/>
        <v/>
      </c>
      <c r="M9204" s="95" t="str">
        <f>IF(A9204&lt;&gt;"",IF(MID(C9204,1,1)="c",SigmaEpsConcrete(I9204,$AN$30:$AN$33,$AR$30:$AR$33,$AS$26,$AS$27,$AS$28,$AQ$20,$AU$19),""),"")</f>
        <v/>
      </c>
      <c r="N9204" s="95" t="str">
        <f>IF(A9204&lt;&gt;"",IF(MID(C9204,1,1)="r",SigmaEpsReinf(J9204,$AS$42:$AS$43,$AS$41,$AS$39,$AS$40,$AQ$38),""),"")</f>
        <v/>
      </c>
      <c r="Q9204" s="92" t="str">
        <f t="shared" si="1446"/>
        <v/>
      </c>
      <c r="R9204" s="92" t="str">
        <f t="shared" si="1447"/>
        <v/>
      </c>
      <c r="U9204" s="5"/>
      <c r="V9204" s="5"/>
      <c r="W9204" s="94" t="str">
        <f t="shared" si="1445"/>
        <v/>
      </c>
      <c r="X9204" s="94" t="str">
        <f t="shared" si="1448"/>
        <v/>
      </c>
      <c r="Y9204" s="5"/>
      <c r="BK9204" s="8"/>
      <c r="BL9204" s="5"/>
      <c r="BM9204" s="5"/>
      <c r="BN9204" s="5"/>
      <c r="BO9204" s="5"/>
      <c r="BP9204" s="1"/>
      <c r="BQ9204" s="1"/>
      <c r="BR9204" s="1"/>
      <c r="BS9204" s="1"/>
      <c r="BT9204" s="1"/>
      <c r="BU9204" s="4"/>
      <c r="BV9204" s="1"/>
      <c r="BW9204" s="3"/>
      <c r="BX9204" s="4"/>
      <c r="BY9204" s="5"/>
      <c r="BZ9204" s="5"/>
      <c r="CA9204" s="5"/>
      <c r="CB9204" s="5"/>
      <c r="CC9204" s="5"/>
      <c r="CD9204" s="43"/>
    </row>
    <row r="9205" spans="1:82" x14ac:dyDescent="0.25">
      <c r="A9205" s="8"/>
      <c r="B9205" s="5"/>
      <c r="C9205" s="5"/>
      <c r="D9205" s="5"/>
      <c r="E9205" s="5"/>
      <c r="F9205" s="94" t="str">
        <f t="shared" si="1439"/>
        <v/>
      </c>
      <c r="G9205" s="94" t="str">
        <f t="shared" si="1440"/>
        <v/>
      </c>
      <c r="H9205" s="127" t="str">
        <f>IF(A9205&lt;&gt;"",IF(MID(C9205,1,1)="c",$AS$26,IF(MID(C9205,1,1)="r",$AS$41,IF(MID(C9205,1,1)="p",#REF!,#REF!))),"")</f>
        <v/>
      </c>
      <c r="I9205" s="92" t="str">
        <f t="shared" si="1441"/>
        <v/>
      </c>
      <c r="J9205" s="92" t="str">
        <f t="shared" si="1442"/>
        <v/>
      </c>
      <c r="K9205" s="92" t="str">
        <f t="shared" si="1443"/>
        <v/>
      </c>
      <c r="L9205" s="92" t="str">
        <f t="shared" si="1444"/>
        <v/>
      </c>
      <c r="M9205" s="95" t="str">
        <f>IF(A9205&lt;&gt;"",IF(MID(C9205,1,1)="c",SigmaEpsConcrete(I9205,$AN$30:$AN$33,$AR$30:$AR$33,$AS$26,$AS$27,$AS$28,$AQ$20,$AU$19),""),"")</f>
        <v/>
      </c>
      <c r="N9205" s="95" t="str">
        <f>IF(A9205&lt;&gt;"",IF(MID(C9205,1,1)="r",SigmaEpsReinf(J9205,$AS$42:$AS$43,$AS$41,$AS$39,$AS$40,$AQ$38),""),"")</f>
        <v/>
      </c>
      <c r="Q9205" s="92" t="str">
        <f t="shared" si="1446"/>
        <v/>
      </c>
      <c r="R9205" s="92" t="str">
        <f t="shared" si="1447"/>
        <v/>
      </c>
      <c r="U9205" s="5"/>
      <c r="V9205" s="5"/>
      <c r="W9205" s="94" t="str">
        <f t="shared" si="1445"/>
        <v/>
      </c>
      <c r="X9205" s="94" t="str">
        <f t="shared" si="1448"/>
        <v/>
      </c>
      <c r="Y9205" s="5"/>
      <c r="BK9205" s="8"/>
      <c r="BL9205" s="5"/>
      <c r="BM9205" s="5"/>
      <c r="BN9205" s="5"/>
      <c r="BO9205" s="5"/>
      <c r="BP9205" s="1"/>
      <c r="BQ9205" s="1"/>
      <c r="BR9205" s="1"/>
      <c r="BS9205" s="1"/>
      <c r="BT9205" s="1"/>
      <c r="BU9205" s="4"/>
      <c r="BV9205" s="1"/>
      <c r="BW9205" s="3"/>
      <c r="BX9205" s="4"/>
      <c r="BY9205" s="5"/>
      <c r="BZ9205" s="5"/>
      <c r="CA9205" s="5"/>
      <c r="CB9205" s="5"/>
      <c r="CC9205" s="5"/>
      <c r="CD9205" s="43"/>
    </row>
    <row r="9206" spans="1:82" x14ac:dyDescent="0.25">
      <c r="A9206" s="8"/>
      <c r="B9206" s="5"/>
      <c r="C9206" s="5"/>
      <c r="D9206" s="5"/>
      <c r="E9206" s="5"/>
      <c r="F9206" s="94" t="str">
        <f t="shared" si="1439"/>
        <v/>
      </c>
      <c r="G9206" s="94" t="str">
        <f t="shared" si="1440"/>
        <v/>
      </c>
      <c r="H9206" s="127" t="str">
        <f>IF(A9206&lt;&gt;"",IF(MID(C9206,1,1)="c",$AS$26,IF(MID(C9206,1,1)="r",$AS$41,IF(MID(C9206,1,1)="p",#REF!,#REF!))),"")</f>
        <v/>
      </c>
      <c r="I9206" s="92" t="str">
        <f t="shared" si="1441"/>
        <v/>
      </c>
      <c r="J9206" s="92" t="str">
        <f t="shared" si="1442"/>
        <v/>
      </c>
      <c r="K9206" s="92" t="str">
        <f t="shared" si="1443"/>
        <v/>
      </c>
      <c r="L9206" s="92" t="str">
        <f t="shared" si="1444"/>
        <v/>
      </c>
      <c r="M9206" s="95" t="str">
        <f>IF(A9206&lt;&gt;"",IF(MID(C9206,1,1)="c",SigmaEpsConcrete(I9206,$AN$30:$AN$33,$AR$30:$AR$33,$AS$26,$AS$27,$AS$28,$AQ$20,$AU$19),""),"")</f>
        <v/>
      </c>
      <c r="N9206" s="95" t="str">
        <f>IF(A9206&lt;&gt;"",IF(MID(C9206,1,1)="r",SigmaEpsReinf(J9206,$AS$42:$AS$43,$AS$41,$AS$39,$AS$40,$AQ$38),""),"")</f>
        <v/>
      </c>
      <c r="Q9206" s="92" t="str">
        <f t="shared" si="1446"/>
        <v/>
      </c>
      <c r="R9206" s="92" t="str">
        <f t="shared" si="1447"/>
        <v/>
      </c>
      <c r="U9206" s="5"/>
      <c r="V9206" s="5"/>
      <c r="W9206" s="94" t="str">
        <f t="shared" si="1445"/>
        <v/>
      </c>
      <c r="X9206" s="94" t="str">
        <f t="shared" si="1448"/>
        <v/>
      </c>
      <c r="Y9206" s="5"/>
      <c r="BK9206" s="8"/>
      <c r="BL9206" s="5"/>
      <c r="BM9206" s="5"/>
      <c r="BN9206" s="5"/>
      <c r="BO9206" s="5"/>
      <c r="BP9206" s="1"/>
      <c r="BQ9206" s="1"/>
      <c r="BR9206" s="1"/>
      <c r="BS9206" s="1"/>
      <c r="BT9206" s="1"/>
      <c r="BU9206" s="4"/>
      <c r="BV9206" s="1"/>
      <c r="BW9206" s="3"/>
      <c r="BX9206" s="4"/>
      <c r="BY9206" s="5"/>
      <c r="BZ9206" s="5"/>
      <c r="CA9206" s="5"/>
      <c r="CB9206" s="5"/>
      <c r="CC9206" s="5"/>
      <c r="CD9206" s="43"/>
    </row>
    <row r="9207" spans="1:82" x14ac:dyDescent="0.25">
      <c r="A9207" s="8"/>
      <c r="B9207" s="5"/>
      <c r="C9207" s="5"/>
      <c r="D9207" s="5"/>
      <c r="E9207" s="5"/>
      <c r="F9207" s="94" t="str">
        <f t="shared" si="1439"/>
        <v/>
      </c>
      <c r="G9207" s="94" t="str">
        <f t="shared" si="1440"/>
        <v/>
      </c>
      <c r="H9207" s="127" t="str">
        <f>IF(A9207&lt;&gt;"",IF(MID(C9207,1,1)="c",$AS$26,IF(MID(C9207,1,1)="r",$AS$41,IF(MID(C9207,1,1)="p",#REF!,#REF!))),"")</f>
        <v/>
      </c>
      <c r="I9207" s="92" t="str">
        <f t="shared" si="1441"/>
        <v/>
      </c>
      <c r="J9207" s="92" t="str">
        <f t="shared" si="1442"/>
        <v/>
      </c>
      <c r="K9207" s="92" t="str">
        <f t="shared" si="1443"/>
        <v/>
      </c>
      <c r="L9207" s="92" t="str">
        <f t="shared" si="1444"/>
        <v/>
      </c>
      <c r="M9207" s="95" t="str">
        <f>IF(A9207&lt;&gt;"",IF(MID(C9207,1,1)="c",SigmaEpsConcrete(I9207,$AN$30:$AN$33,$AR$30:$AR$33,$AS$26,$AS$27,$AS$28,$AQ$20,$AU$19),""),"")</f>
        <v/>
      </c>
      <c r="N9207" s="95" t="str">
        <f>IF(A9207&lt;&gt;"",IF(MID(C9207,1,1)="r",SigmaEpsReinf(J9207,$AS$42:$AS$43,$AS$41,$AS$39,$AS$40,$AQ$38),""),"")</f>
        <v/>
      </c>
      <c r="Q9207" s="92" t="str">
        <f t="shared" si="1446"/>
        <v/>
      </c>
      <c r="R9207" s="92" t="str">
        <f t="shared" si="1447"/>
        <v/>
      </c>
      <c r="U9207" s="5"/>
      <c r="V9207" s="5"/>
      <c r="W9207" s="94" t="str">
        <f t="shared" si="1445"/>
        <v/>
      </c>
      <c r="X9207" s="94" t="str">
        <f t="shared" si="1448"/>
        <v/>
      </c>
      <c r="Y9207" s="5"/>
      <c r="BK9207" s="8"/>
      <c r="BL9207" s="5"/>
      <c r="BM9207" s="5"/>
      <c r="BN9207" s="5"/>
      <c r="BO9207" s="5"/>
      <c r="BP9207" s="1"/>
      <c r="BQ9207" s="1"/>
      <c r="BR9207" s="1"/>
      <c r="BS9207" s="1"/>
      <c r="BT9207" s="1"/>
      <c r="BU9207" s="4"/>
      <c r="BV9207" s="1"/>
      <c r="BW9207" s="3"/>
      <c r="BX9207" s="4"/>
      <c r="BY9207" s="5"/>
      <c r="BZ9207" s="5"/>
      <c r="CA9207" s="5"/>
      <c r="CB9207" s="5"/>
      <c r="CC9207" s="5"/>
      <c r="CD9207" s="43"/>
    </row>
    <row r="9208" spans="1:82" x14ac:dyDescent="0.25">
      <c r="A9208" s="8"/>
      <c r="B9208" s="5"/>
      <c r="C9208" s="5"/>
      <c r="D9208" s="5"/>
      <c r="E9208" s="5"/>
      <c r="F9208" s="94" t="str">
        <f t="shared" si="1439"/>
        <v/>
      </c>
      <c r="G9208" s="94" t="str">
        <f t="shared" si="1440"/>
        <v/>
      </c>
      <c r="H9208" s="127" t="str">
        <f>IF(A9208&lt;&gt;"",IF(MID(C9208,1,1)="c",$AS$26,IF(MID(C9208,1,1)="r",$AS$41,IF(MID(C9208,1,1)="p",#REF!,#REF!))),"")</f>
        <v/>
      </c>
      <c r="I9208" s="92" t="str">
        <f t="shared" si="1441"/>
        <v/>
      </c>
      <c r="J9208" s="92" t="str">
        <f t="shared" si="1442"/>
        <v/>
      </c>
      <c r="K9208" s="92" t="str">
        <f t="shared" si="1443"/>
        <v/>
      </c>
      <c r="L9208" s="92" t="str">
        <f t="shared" si="1444"/>
        <v/>
      </c>
      <c r="M9208" s="95" t="str">
        <f>IF(A9208&lt;&gt;"",IF(MID(C9208,1,1)="c",SigmaEpsConcrete(I9208,$AN$30:$AN$33,$AR$30:$AR$33,$AS$26,$AS$27,$AS$28,$AQ$20,$AU$19),""),"")</f>
        <v/>
      </c>
      <c r="N9208" s="95" t="str">
        <f>IF(A9208&lt;&gt;"",IF(MID(C9208,1,1)="r",SigmaEpsReinf(J9208,$AS$42:$AS$43,$AS$41,$AS$39,$AS$40,$AQ$38),""),"")</f>
        <v/>
      </c>
      <c r="Q9208" s="92" t="str">
        <f t="shared" si="1446"/>
        <v/>
      </c>
      <c r="R9208" s="92" t="str">
        <f t="shared" si="1447"/>
        <v/>
      </c>
      <c r="U9208" s="5"/>
      <c r="V9208" s="5"/>
      <c r="W9208" s="94" t="str">
        <f t="shared" si="1445"/>
        <v/>
      </c>
      <c r="X9208" s="94" t="str">
        <f t="shared" si="1448"/>
        <v/>
      </c>
      <c r="Y9208" s="5"/>
      <c r="BK9208" s="8"/>
      <c r="BL9208" s="5"/>
      <c r="BM9208" s="5"/>
      <c r="BN9208" s="5"/>
      <c r="BO9208" s="5"/>
      <c r="BP9208" s="1"/>
      <c r="BQ9208" s="1"/>
      <c r="BR9208" s="1"/>
      <c r="BS9208" s="1"/>
      <c r="BT9208" s="1"/>
      <c r="BU9208" s="4"/>
      <c r="BV9208" s="1"/>
      <c r="BW9208" s="3"/>
      <c r="BX9208" s="4"/>
      <c r="BY9208" s="5"/>
      <c r="BZ9208" s="5"/>
      <c r="CA9208" s="5"/>
      <c r="CB9208" s="5"/>
      <c r="CC9208" s="5"/>
      <c r="CD9208" s="43"/>
    </row>
    <row r="9209" spans="1:82" x14ac:dyDescent="0.25">
      <c r="A9209" s="8"/>
      <c r="B9209" s="5"/>
      <c r="C9209" s="5"/>
      <c r="D9209" s="5"/>
      <c r="E9209" s="5"/>
      <c r="F9209" s="94" t="str">
        <f t="shared" si="1439"/>
        <v/>
      </c>
      <c r="G9209" s="94" t="str">
        <f t="shared" si="1440"/>
        <v/>
      </c>
      <c r="H9209" s="127" t="str">
        <f>IF(A9209&lt;&gt;"",IF(MID(C9209,1,1)="c",$AS$26,IF(MID(C9209,1,1)="r",$AS$41,IF(MID(C9209,1,1)="p",#REF!,#REF!))),"")</f>
        <v/>
      </c>
      <c r="I9209" s="92" t="str">
        <f t="shared" si="1441"/>
        <v/>
      </c>
      <c r="J9209" s="92" t="str">
        <f t="shared" si="1442"/>
        <v/>
      </c>
      <c r="K9209" s="92" t="str">
        <f t="shared" si="1443"/>
        <v/>
      </c>
      <c r="L9209" s="92" t="str">
        <f t="shared" si="1444"/>
        <v/>
      </c>
      <c r="M9209" s="95" t="str">
        <f>IF(A9209&lt;&gt;"",IF(MID(C9209,1,1)="c",SigmaEpsConcrete(I9209,$AN$30:$AN$33,$AR$30:$AR$33,$AS$26,$AS$27,$AS$28,$AQ$20,$AU$19),""),"")</f>
        <v/>
      </c>
      <c r="N9209" s="95" t="str">
        <f>IF(A9209&lt;&gt;"",IF(MID(C9209,1,1)="r",SigmaEpsReinf(J9209,$AS$42:$AS$43,$AS$41,$AS$39,$AS$40,$AQ$38),""),"")</f>
        <v/>
      </c>
      <c r="Q9209" s="92" t="str">
        <f t="shared" si="1446"/>
        <v/>
      </c>
      <c r="R9209" s="92" t="str">
        <f t="shared" si="1447"/>
        <v/>
      </c>
      <c r="U9209" s="5"/>
      <c r="V9209" s="5"/>
      <c r="W9209" s="94" t="str">
        <f t="shared" si="1445"/>
        <v/>
      </c>
      <c r="X9209" s="94" t="str">
        <f t="shared" si="1448"/>
        <v/>
      </c>
      <c r="Y9209" s="5"/>
      <c r="BK9209" s="8"/>
      <c r="BL9209" s="5"/>
      <c r="BM9209" s="5"/>
      <c r="BN9209" s="5"/>
      <c r="BO9209" s="5"/>
      <c r="BP9209" s="1"/>
      <c r="BQ9209" s="1"/>
      <c r="BR9209" s="1"/>
      <c r="BS9209" s="1"/>
      <c r="BT9209" s="1"/>
      <c r="BU9209" s="4"/>
      <c r="BV9209" s="1"/>
      <c r="BW9209" s="3"/>
      <c r="BX9209" s="4"/>
      <c r="BY9209" s="5"/>
      <c r="BZ9209" s="5"/>
      <c r="CA9209" s="5"/>
      <c r="CB9209" s="5"/>
      <c r="CC9209" s="5"/>
      <c r="CD9209" s="43"/>
    </row>
    <row r="9210" spans="1:82" x14ac:dyDescent="0.25">
      <c r="A9210" s="8"/>
      <c r="B9210" s="5"/>
      <c r="C9210" s="5"/>
      <c r="D9210" s="5"/>
      <c r="E9210" s="5"/>
      <c r="F9210" s="94" t="str">
        <f t="shared" si="1439"/>
        <v/>
      </c>
      <c r="G9210" s="94" t="str">
        <f t="shared" si="1440"/>
        <v/>
      </c>
      <c r="H9210" s="127" t="str">
        <f>IF(A9210&lt;&gt;"",IF(MID(C9210,1,1)="c",$AS$26,IF(MID(C9210,1,1)="r",$AS$41,IF(MID(C9210,1,1)="p",#REF!,#REF!))),"")</f>
        <v/>
      </c>
      <c r="I9210" s="92" t="str">
        <f t="shared" si="1441"/>
        <v/>
      </c>
      <c r="J9210" s="92" t="str">
        <f t="shared" si="1442"/>
        <v/>
      </c>
      <c r="K9210" s="92" t="str">
        <f t="shared" si="1443"/>
        <v/>
      </c>
      <c r="L9210" s="92" t="str">
        <f t="shared" si="1444"/>
        <v/>
      </c>
      <c r="M9210" s="95" t="str">
        <f>IF(A9210&lt;&gt;"",IF(MID(C9210,1,1)="c",SigmaEpsConcrete(I9210,$AN$30:$AN$33,$AR$30:$AR$33,$AS$26,$AS$27,$AS$28,$AQ$20,$AU$19),""),"")</f>
        <v/>
      </c>
      <c r="N9210" s="95" t="str">
        <f>IF(A9210&lt;&gt;"",IF(MID(C9210,1,1)="r",SigmaEpsReinf(J9210,$AS$42:$AS$43,$AS$41,$AS$39,$AS$40,$AQ$38),""),"")</f>
        <v/>
      </c>
      <c r="Q9210" s="92" t="str">
        <f t="shared" si="1446"/>
        <v/>
      </c>
      <c r="R9210" s="92" t="str">
        <f t="shared" si="1447"/>
        <v/>
      </c>
      <c r="U9210" s="5"/>
      <c r="V9210" s="5"/>
      <c r="W9210" s="94" t="str">
        <f t="shared" si="1445"/>
        <v/>
      </c>
      <c r="X9210" s="94" t="str">
        <f t="shared" si="1448"/>
        <v/>
      </c>
      <c r="Y9210" s="5"/>
      <c r="BK9210" s="8"/>
      <c r="BL9210" s="5"/>
      <c r="BM9210" s="5"/>
      <c r="BN9210" s="5"/>
      <c r="BO9210" s="5"/>
      <c r="BP9210" s="1"/>
      <c r="BQ9210" s="1"/>
      <c r="BR9210" s="1"/>
      <c r="BS9210" s="1"/>
      <c r="BT9210" s="1"/>
      <c r="BU9210" s="4"/>
      <c r="BV9210" s="1"/>
      <c r="BW9210" s="3"/>
      <c r="BX9210" s="4"/>
      <c r="BY9210" s="5"/>
      <c r="BZ9210" s="5"/>
      <c r="CA9210" s="5"/>
      <c r="CB9210" s="5"/>
      <c r="CC9210" s="5"/>
      <c r="CD9210" s="43"/>
    </row>
    <row r="9211" spans="1:82" x14ac:dyDescent="0.25">
      <c r="A9211" s="8"/>
      <c r="B9211" s="5"/>
      <c r="C9211" s="5"/>
      <c r="D9211" s="5"/>
      <c r="E9211" s="5"/>
      <c r="F9211" s="94" t="str">
        <f t="shared" si="1439"/>
        <v/>
      </c>
      <c r="G9211" s="94" t="str">
        <f t="shared" si="1440"/>
        <v/>
      </c>
      <c r="H9211" s="127" t="str">
        <f>IF(A9211&lt;&gt;"",IF(MID(C9211,1,1)="c",$AS$26,IF(MID(C9211,1,1)="r",$AS$41,IF(MID(C9211,1,1)="p",#REF!,#REF!))),"")</f>
        <v/>
      </c>
      <c r="I9211" s="92" t="str">
        <f t="shared" si="1441"/>
        <v/>
      </c>
      <c r="J9211" s="92" t="str">
        <f t="shared" si="1442"/>
        <v/>
      </c>
      <c r="K9211" s="92" t="str">
        <f t="shared" si="1443"/>
        <v/>
      </c>
      <c r="L9211" s="92" t="str">
        <f t="shared" si="1444"/>
        <v/>
      </c>
      <c r="M9211" s="95" t="str">
        <f>IF(A9211&lt;&gt;"",IF(MID(C9211,1,1)="c",SigmaEpsConcrete(I9211,$AN$30:$AN$33,$AR$30:$AR$33,$AS$26,$AS$27,$AS$28,$AQ$20,$AU$19),""),"")</f>
        <v/>
      </c>
      <c r="N9211" s="95" t="str">
        <f>IF(A9211&lt;&gt;"",IF(MID(C9211,1,1)="r",SigmaEpsReinf(J9211,$AS$42:$AS$43,$AS$41,$AS$39,$AS$40,$AQ$38),""),"")</f>
        <v/>
      </c>
      <c r="Q9211" s="92" t="str">
        <f t="shared" si="1446"/>
        <v/>
      </c>
      <c r="R9211" s="92" t="str">
        <f t="shared" si="1447"/>
        <v/>
      </c>
      <c r="U9211" s="5"/>
      <c r="V9211" s="5"/>
      <c r="W9211" s="94" t="str">
        <f t="shared" si="1445"/>
        <v/>
      </c>
      <c r="X9211" s="94" t="str">
        <f t="shared" si="1448"/>
        <v/>
      </c>
      <c r="Y9211" s="5"/>
      <c r="BK9211" s="8"/>
      <c r="BL9211" s="5"/>
      <c r="BM9211" s="5"/>
      <c r="BN9211" s="5"/>
      <c r="BO9211" s="5"/>
      <c r="BP9211" s="1"/>
      <c r="BQ9211" s="1"/>
      <c r="BR9211" s="1"/>
      <c r="BS9211" s="1"/>
      <c r="BT9211" s="1"/>
      <c r="BU9211" s="4"/>
      <c r="BV9211" s="1"/>
      <c r="BW9211" s="3"/>
      <c r="BX9211" s="4"/>
      <c r="BY9211" s="5"/>
      <c r="BZ9211" s="5"/>
      <c r="CA9211" s="5"/>
      <c r="CB9211" s="5"/>
      <c r="CC9211" s="5"/>
      <c r="CD9211" s="43"/>
    </row>
    <row r="9212" spans="1:82" x14ac:dyDescent="0.25">
      <c r="A9212" s="8"/>
      <c r="B9212" s="5"/>
      <c r="C9212" s="5"/>
      <c r="D9212" s="5"/>
      <c r="E9212" s="5"/>
      <c r="F9212" s="94" t="str">
        <f t="shared" si="1439"/>
        <v/>
      </c>
      <c r="G9212" s="94" t="str">
        <f t="shared" si="1440"/>
        <v/>
      </c>
      <c r="H9212" s="127" t="str">
        <f>IF(A9212&lt;&gt;"",IF(MID(C9212,1,1)="c",$AS$26,IF(MID(C9212,1,1)="r",$AS$41,IF(MID(C9212,1,1)="p",#REF!,#REF!))),"")</f>
        <v/>
      </c>
      <c r="I9212" s="92" t="str">
        <f t="shared" si="1441"/>
        <v/>
      </c>
      <c r="J9212" s="92" t="str">
        <f t="shared" si="1442"/>
        <v/>
      </c>
      <c r="K9212" s="92" t="str">
        <f t="shared" si="1443"/>
        <v/>
      </c>
      <c r="L9212" s="92" t="str">
        <f t="shared" si="1444"/>
        <v/>
      </c>
      <c r="M9212" s="95" t="str">
        <f>IF(A9212&lt;&gt;"",IF(MID(C9212,1,1)="c",SigmaEpsConcrete(I9212,$AN$30:$AN$33,$AR$30:$AR$33,$AS$26,$AS$27,$AS$28,$AQ$20,$AU$19),""),"")</f>
        <v/>
      </c>
      <c r="N9212" s="95" t="str">
        <f>IF(A9212&lt;&gt;"",IF(MID(C9212,1,1)="r",SigmaEpsReinf(J9212,$AS$42:$AS$43,$AS$41,$AS$39,$AS$40,$AQ$38),""),"")</f>
        <v/>
      </c>
      <c r="Q9212" s="92" t="str">
        <f t="shared" si="1446"/>
        <v/>
      </c>
      <c r="R9212" s="92" t="str">
        <f t="shared" si="1447"/>
        <v/>
      </c>
      <c r="U9212" s="5"/>
      <c r="V9212" s="5"/>
      <c r="W9212" s="94" t="str">
        <f t="shared" si="1445"/>
        <v/>
      </c>
      <c r="X9212" s="94" t="str">
        <f t="shared" si="1448"/>
        <v/>
      </c>
      <c r="Y9212" s="5"/>
      <c r="BK9212" s="8"/>
      <c r="BL9212" s="5"/>
      <c r="BM9212" s="5"/>
      <c r="BN9212" s="5"/>
      <c r="BO9212" s="5"/>
      <c r="BP9212" s="1"/>
      <c r="BQ9212" s="1"/>
      <c r="BR9212" s="1"/>
      <c r="BS9212" s="1"/>
      <c r="BT9212" s="1"/>
      <c r="BU9212" s="4"/>
      <c r="BV9212" s="1"/>
      <c r="BW9212" s="3"/>
      <c r="BX9212" s="4"/>
      <c r="BY9212" s="5"/>
      <c r="BZ9212" s="5"/>
      <c r="CA9212" s="5"/>
      <c r="CB9212" s="5"/>
      <c r="CC9212" s="5"/>
      <c r="CD9212" s="43"/>
    </row>
    <row r="9213" spans="1:82" x14ac:dyDescent="0.25">
      <c r="A9213" s="8"/>
      <c r="B9213" s="5"/>
      <c r="C9213" s="5"/>
      <c r="D9213" s="5"/>
      <c r="E9213" s="5"/>
      <c r="F9213" s="94" t="str">
        <f t="shared" si="1439"/>
        <v/>
      </c>
      <c r="G9213" s="94" t="str">
        <f t="shared" si="1440"/>
        <v/>
      </c>
      <c r="H9213" s="127" t="str">
        <f>IF(A9213&lt;&gt;"",IF(MID(C9213,1,1)="c",$AS$26,IF(MID(C9213,1,1)="r",$AS$41,IF(MID(C9213,1,1)="p",#REF!,#REF!))),"")</f>
        <v/>
      </c>
      <c r="I9213" s="92" t="str">
        <f t="shared" si="1441"/>
        <v/>
      </c>
      <c r="J9213" s="92" t="str">
        <f t="shared" si="1442"/>
        <v/>
      </c>
      <c r="K9213" s="92" t="str">
        <f t="shared" si="1443"/>
        <v/>
      </c>
      <c r="L9213" s="92" t="str">
        <f t="shared" si="1444"/>
        <v/>
      </c>
      <c r="M9213" s="95" t="str">
        <f>IF(A9213&lt;&gt;"",IF(MID(C9213,1,1)="c",SigmaEpsConcrete(I9213,$AN$30:$AN$33,$AR$30:$AR$33,$AS$26,$AS$27,$AS$28,$AQ$20,$AU$19),""),"")</f>
        <v/>
      </c>
      <c r="N9213" s="95" t="str">
        <f>IF(A9213&lt;&gt;"",IF(MID(C9213,1,1)="r",SigmaEpsReinf(J9213,$AS$42:$AS$43,$AS$41,$AS$39,$AS$40,$AQ$38),""),"")</f>
        <v/>
      </c>
      <c r="Q9213" s="92" t="str">
        <f t="shared" si="1446"/>
        <v/>
      </c>
      <c r="R9213" s="92" t="str">
        <f t="shared" si="1447"/>
        <v/>
      </c>
      <c r="U9213" s="5"/>
      <c r="V9213" s="5"/>
      <c r="W9213" s="94" t="str">
        <f t="shared" si="1445"/>
        <v/>
      </c>
      <c r="X9213" s="94" t="str">
        <f t="shared" si="1448"/>
        <v/>
      </c>
      <c r="Y9213" s="5"/>
      <c r="BK9213" s="8"/>
      <c r="BL9213" s="5"/>
      <c r="BM9213" s="5"/>
      <c r="BN9213" s="5"/>
      <c r="BO9213" s="5"/>
      <c r="BP9213" s="1"/>
      <c r="BQ9213" s="1"/>
      <c r="BR9213" s="1"/>
      <c r="BS9213" s="1"/>
      <c r="BT9213" s="1"/>
      <c r="BU9213" s="4"/>
      <c r="BV9213" s="1"/>
      <c r="BW9213" s="3"/>
      <c r="BX9213" s="4"/>
      <c r="BY9213" s="5"/>
      <c r="BZ9213" s="5"/>
      <c r="CA9213" s="5"/>
      <c r="CB9213" s="5"/>
      <c r="CC9213" s="5"/>
      <c r="CD9213" s="43"/>
    </row>
    <row r="9214" spans="1:82" x14ac:dyDescent="0.25">
      <c r="A9214" s="8"/>
      <c r="B9214" s="5"/>
      <c r="C9214" s="5"/>
      <c r="D9214" s="5"/>
      <c r="E9214" s="5"/>
      <c r="F9214" s="94" t="str">
        <f t="shared" si="1439"/>
        <v/>
      </c>
      <c r="G9214" s="94" t="str">
        <f t="shared" si="1440"/>
        <v/>
      </c>
      <c r="H9214" s="127" t="str">
        <f>IF(A9214&lt;&gt;"",IF(MID(C9214,1,1)="c",$AS$26,IF(MID(C9214,1,1)="r",$AS$41,IF(MID(C9214,1,1)="p",#REF!,#REF!))),"")</f>
        <v/>
      </c>
      <c r="I9214" s="92" t="str">
        <f t="shared" si="1441"/>
        <v/>
      </c>
      <c r="J9214" s="92" t="str">
        <f t="shared" si="1442"/>
        <v/>
      </c>
      <c r="K9214" s="92" t="str">
        <f t="shared" si="1443"/>
        <v/>
      </c>
      <c r="L9214" s="92" t="str">
        <f t="shared" si="1444"/>
        <v/>
      </c>
      <c r="M9214" s="95" t="str">
        <f>IF(A9214&lt;&gt;"",IF(MID(C9214,1,1)="c",SigmaEpsConcrete(I9214,$AN$30:$AN$33,$AR$30:$AR$33,$AS$26,$AS$27,$AS$28,$AQ$20,$AU$19),""),"")</f>
        <v/>
      </c>
      <c r="N9214" s="95" t="str">
        <f>IF(A9214&lt;&gt;"",IF(MID(C9214,1,1)="r",SigmaEpsReinf(J9214,$AS$42:$AS$43,$AS$41,$AS$39,$AS$40,$AQ$38),""),"")</f>
        <v/>
      </c>
      <c r="Q9214" s="92" t="str">
        <f t="shared" si="1446"/>
        <v/>
      </c>
      <c r="R9214" s="92" t="str">
        <f t="shared" si="1447"/>
        <v/>
      </c>
      <c r="U9214" s="5"/>
      <c r="V9214" s="5"/>
      <c r="W9214" s="94" t="str">
        <f t="shared" si="1445"/>
        <v/>
      </c>
      <c r="X9214" s="94" t="str">
        <f t="shared" si="1448"/>
        <v/>
      </c>
      <c r="Y9214" s="5"/>
      <c r="BK9214" s="8"/>
      <c r="BL9214" s="5"/>
      <c r="BM9214" s="5"/>
      <c r="BN9214" s="5"/>
      <c r="BO9214" s="5"/>
      <c r="BP9214" s="1"/>
      <c r="BQ9214" s="1"/>
      <c r="BR9214" s="1"/>
      <c r="BS9214" s="1"/>
      <c r="BT9214" s="1"/>
      <c r="BU9214" s="4"/>
      <c r="BV9214" s="1"/>
      <c r="BW9214" s="3"/>
      <c r="BX9214" s="4"/>
      <c r="BY9214" s="5"/>
      <c r="BZ9214" s="5"/>
      <c r="CA9214" s="5"/>
      <c r="CB9214" s="5"/>
      <c r="CC9214" s="5"/>
      <c r="CD9214" s="43"/>
    </row>
    <row r="9215" spans="1:82" x14ac:dyDescent="0.25">
      <c r="A9215" s="8"/>
      <c r="B9215" s="5"/>
      <c r="C9215" s="5"/>
      <c r="D9215" s="5"/>
      <c r="E9215" s="5"/>
      <c r="F9215" s="94" t="str">
        <f t="shared" si="1439"/>
        <v/>
      </c>
      <c r="G9215" s="94" t="str">
        <f t="shared" si="1440"/>
        <v/>
      </c>
      <c r="H9215" s="127" t="str">
        <f>IF(A9215&lt;&gt;"",IF(MID(C9215,1,1)="c",$AS$26,IF(MID(C9215,1,1)="r",$AS$41,IF(MID(C9215,1,1)="p",#REF!,#REF!))),"")</f>
        <v/>
      </c>
      <c r="I9215" s="92" t="str">
        <f t="shared" si="1441"/>
        <v/>
      </c>
      <c r="J9215" s="92" t="str">
        <f t="shared" si="1442"/>
        <v/>
      </c>
      <c r="K9215" s="92" t="str">
        <f t="shared" si="1443"/>
        <v/>
      </c>
      <c r="L9215" s="92" t="str">
        <f t="shared" si="1444"/>
        <v/>
      </c>
      <c r="M9215" s="95" t="str">
        <f>IF(A9215&lt;&gt;"",IF(MID(C9215,1,1)="c",SigmaEpsConcrete(I9215,$AN$30:$AN$33,$AR$30:$AR$33,$AS$26,$AS$27,$AS$28,$AQ$20,$AU$19),""),"")</f>
        <v/>
      </c>
      <c r="N9215" s="95" t="str">
        <f>IF(A9215&lt;&gt;"",IF(MID(C9215,1,1)="r",SigmaEpsReinf(J9215,$AS$42:$AS$43,$AS$41,$AS$39,$AS$40,$AQ$38),""),"")</f>
        <v/>
      </c>
      <c r="Q9215" s="92" t="str">
        <f t="shared" si="1446"/>
        <v/>
      </c>
      <c r="R9215" s="92" t="str">
        <f t="shared" si="1447"/>
        <v/>
      </c>
      <c r="U9215" s="5"/>
      <c r="V9215" s="5"/>
      <c r="W9215" s="94" t="str">
        <f t="shared" si="1445"/>
        <v/>
      </c>
      <c r="X9215" s="94" t="str">
        <f t="shared" si="1448"/>
        <v/>
      </c>
      <c r="Y9215" s="5"/>
      <c r="BK9215" s="8"/>
      <c r="BL9215" s="5"/>
      <c r="BM9215" s="5"/>
      <c r="BN9215" s="5"/>
      <c r="BO9215" s="5"/>
      <c r="BP9215" s="1"/>
      <c r="BQ9215" s="1"/>
      <c r="BR9215" s="1"/>
      <c r="BS9215" s="1"/>
      <c r="BT9215" s="1"/>
      <c r="BU9215" s="4"/>
      <c r="BV9215" s="1"/>
      <c r="BW9215" s="3"/>
      <c r="BX9215" s="4"/>
      <c r="BY9215" s="5"/>
      <c r="BZ9215" s="5"/>
      <c r="CA9215" s="5"/>
      <c r="CB9215" s="5"/>
      <c r="CC9215" s="5"/>
      <c r="CD9215" s="43"/>
    </row>
    <row r="9216" spans="1:82" x14ac:dyDescent="0.25">
      <c r="A9216" s="8"/>
      <c r="B9216" s="5"/>
      <c r="C9216" s="5"/>
      <c r="D9216" s="5"/>
      <c r="E9216" s="5"/>
      <c r="F9216" s="94" t="str">
        <f t="shared" si="1439"/>
        <v/>
      </c>
      <c r="G9216" s="94" t="str">
        <f t="shared" si="1440"/>
        <v/>
      </c>
      <c r="H9216" s="127" t="str">
        <f>IF(A9216&lt;&gt;"",IF(MID(C9216,1,1)="c",$AS$26,IF(MID(C9216,1,1)="r",$AS$41,IF(MID(C9216,1,1)="p",#REF!,#REF!))),"")</f>
        <v/>
      </c>
      <c r="I9216" s="92" t="str">
        <f t="shared" si="1441"/>
        <v/>
      </c>
      <c r="J9216" s="92" t="str">
        <f t="shared" si="1442"/>
        <v/>
      </c>
      <c r="K9216" s="92" t="str">
        <f t="shared" si="1443"/>
        <v/>
      </c>
      <c r="L9216" s="92" t="str">
        <f t="shared" si="1444"/>
        <v/>
      </c>
      <c r="M9216" s="95" t="str">
        <f>IF(A9216&lt;&gt;"",IF(MID(C9216,1,1)="c",SigmaEpsConcrete(I9216,$AN$30:$AN$33,$AR$30:$AR$33,$AS$26,$AS$27,$AS$28,$AQ$20,$AU$19),""),"")</f>
        <v/>
      </c>
      <c r="N9216" s="95" t="str">
        <f>IF(A9216&lt;&gt;"",IF(MID(C9216,1,1)="r",SigmaEpsReinf(J9216,$AS$42:$AS$43,$AS$41,$AS$39,$AS$40,$AQ$38),""),"")</f>
        <v/>
      </c>
      <c r="Q9216" s="92" t="str">
        <f t="shared" si="1446"/>
        <v/>
      </c>
      <c r="R9216" s="92" t="str">
        <f t="shared" si="1447"/>
        <v/>
      </c>
      <c r="U9216" s="5"/>
      <c r="V9216" s="5"/>
      <c r="W9216" s="94" t="str">
        <f t="shared" si="1445"/>
        <v/>
      </c>
      <c r="X9216" s="94" t="str">
        <f t="shared" si="1448"/>
        <v/>
      </c>
      <c r="Y9216" s="5"/>
      <c r="BK9216" s="8"/>
      <c r="BL9216" s="5"/>
      <c r="BM9216" s="5"/>
      <c r="BN9216" s="5"/>
      <c r="BO9216" s="5"/>
      <c r="BP9216" s="1"/>
      <c r="BQ9216" s="1"/>
      <c r="BR9216" s="1"/>
      <c r="BS9216" s="1"/>
      <c r="BT9216" s="1"/>
      <c r="BU9216" s="4"/>
      <c r="BV9216" s="1"/>
      <c r="BW9216" s="3"/>
      <c r="BX9216" s="4"/>
      <c r="BY9216" s="5"/>
      <c r="BZ9216" s="5"/>
      <c r="CA9216" s="5"/>
      <c r="CB9216" s="5"/>
      <c r="CC9216" s="5"/>
      <c r="CD9216" s="43"/>
    </row>
    <row r="9217" spans="1:82" x14ac:dyDescent="0.25">
      <c r="A9217" s="8"/>
      <c r="B9217" s="5"/>
      <c r="C9217" s="5"/>
      <c r="D9217" s="5"/>
      <c r="E9217" s="5"/>
      <c r="F9217" s="94" t="str">
        <f t="shared" si="1439"/>
        <v/>
      </c>
      <c r="G9217" s="94" t="str">
        <f t="shared" si="1440"/>
        <v/>
      </c>
      <c r="H9217" s="127" t="str">
        <f>IF(A9217&lt;&gt;"",IF(MID(C9217,1,1)="c",$AS$26,IF(MID(C9217,1,1)="r",$AS$41,IF(MID(C9217,1,1)="p",#REF!,#REF!))),"")</f>
        <v/>
      </c>
      <c r="I9217" s="92" t="str">
        <f t="shared" si="1441"/>
        <v/>
      </c>
      <c r="J9217" s="92" t="str">
        <f t="shared" si="1442"/>
        <v/>
      </c>
      <c r="K9217" s="92" t="str">
        <f t="shared" si="1443"/>
        <v/>
      </c>
      <c r="L9217" s="92" t="str">
        <f t="shared" si="1444"/>
        <v/>
      </c>
      <c r="M9217" s="95" t="str">
        <f>IF(A9217&lt;&gt;"",IF(MID(C9217,1,1)="c",SigmaEpsConcrete(I9217,$AN$30:$AN$33,$AR$30:$AR$33,$AS$26,$AS$27,$AS$28,$AQ$20,$AU$19),""),"")</f>
        <v/>
      </c>
      <c r="N9217" s="95" t="str">
        <f>IF(A9217&lt;&gt;"",IF(MID(C9217,1,1)="r",SigmaEpsReinf(J9217,$AS$42:$AS$43,$AS$41,$AS$39,$AS$40,$AQ$38),""),"")</f>
        <v/>
      </c>
      <c r="Q9217" s="92" t="str">
        <f t="shared" si="1446"/>
        <v/>
      </c>
      <c r="R9217" s="92" t="str">
        <f t="shared" si="1447"/>
        <v/>
      </c>
      <c r="U9217" s="5"/>
      <c r="V9217" s="5"/>
      <c r="W9217" s="94" t="str">
        <f t="shared" si="1445"/>
        <v/>
      </c>
      <c r="X9217" s="94" t="str">
        <f t="shared" si="1448"/>
        <v/>
      </c>
      <c r="Y9217" s="5"/>
      <c r="BK9217" s="8"/>
      <c r="BL9217" s="5"/>
      <c r="BM9217" s="5"/>
      <c r="BN9217" s="5"/>
      <c r="BO9217" s="5"/>
      <c r="BP9217" s="1"/>
      <c r="BQ9217" s="1"/>
      <c r="BR9217" s="1"/>
      <c r="BS9217" s="1"/>
      <c r="BT9217" s="1"/>
      <c r="BU9217" s="4"/>
      <c r="BV9217" s="1"/>
      <c r="BW9217" s="3"/>
      <c r="BX9217" s="4"/>
      <c r="BY9217" s="5"/>
      <c r="BZ9217" s="5"/>
      <c r="CA9217" s="5"/>
      <c r="CB9217" s="5"/>
      <c r="CC9217" s="5"/>
      <c r="CD9217" s="43"/>
    </row>
    <row r="9218" spans="1:82" x14ac:dyDescent="0.25">
      <c r="A9218" s="8"/>
      <c r="B9218" s="5"/>
      <c r="C9218" s="5"/>
      <c r="D9218" s="5"/>
      <c r="E9218" s="5"/>
      <c r="F9218" s="94" t="str">
        <f t="shared" si="1439"/>
        <v/>
      </c>
      <c r="G9218" s="94" t="str">
        <f t="shared" si="1440"/>
        <v/>
      </c>
      <c r="H9218" s="127" t="str">
        <f>IF(A9218&lt;&gt;"",IF(MID(C9218,1,1)="c",$AS$26,IF(MID(C9218,1,1)="r",$AS$41,IF(MID(C9218,1,1)="p",#REF!,#REF!))),"")</f>
        <v/>
      </c>
      <c r="I9218" s="92" t="str">
        <f t="shared" si="1441"/>
        <v/>
      </c>
      <c r="J9218" s="92" t="str">
        <f t="shared" si="1442"/>
        <v/>
      </c>
      <c r="K9218" s="92" t="str">
        <f t="shared" si="1443"/>
        <v/>
      </c>
      <c r="L9218" s="92" t="str">
        <f t="shared" si="1444"/>
        <v/>
      </c>
      <c r="M9218" s="95" t="str">
        <f>IF(A9218&lt;&gt;"",IF(MID(C9218,1,1)="c",SigmaEpsConcrete(I9218,$AN$30:$AN$33,$AR$30:$AR$33,$AS$26,$AS$27,$AS$28,$AQ$20,$AU$19),""),"")</f>
        <v/>
      </c>
      <c r="N9218" s="95" t="str">
        <f>IF(A9218&lt;&gt;"",IF(MID(C9218,1,1)="r",SigmaEpsReinf(J9218,$AS$42:$AS$43,$AS$41,$AS$39,$AS$40,$AQ$38),""),"")</f>
        <v/>
      </c>
      <c r="Q9218" s="92" t="str">
        <f t="shared" si="1446"/>
        <v/>
      </c>
      <c r="R9218" s="92" t="str">
        <f t="shared" si="1447"/>
        <v/>
      </c>
      <c r="U9218" s="5"/>
      <c r="V9218" s="5"/>
      <c r="W9218" s="94" t="str">
        <f t="shared" si="1445"/>
        <v/>
      </c>
      <c r="X9218" s="94" t="str">
        <f t="shared" si="1448"/>
        <v/>
      </c>
      <c r="Y9218" s="5"/>
      <c r="BK9218" s="8"/>
      <c r="BL9218" s="5"/>
      <c r="BM9218" s="5"/>
      <c r="BN9218" s="5"/>
      <c r="BO9218" s="5"/>
      <c r="BP9218" s="1"/>
      <c r="BQ9218" s="1"/>
      <c r="BR9218" s="1"/>
      <c r="BS9218" s="1"/>
      <c r="BT9218" s="1"/>
      <c r="BU9218" s="4"/>
      <c r="BV9218" s="1"/>
      <c r="BW9218" s="3"/>
      <c r="BX9218" s="4"/>
      <c r="BY9218" s="5"/>
      <c r="BZ9218" s="5"/>
      <c r="CA9218" s="5"/>
      <c r="CB9218" s="5"/>
      <c r="CC9218" s="5"/>
      <c r="CD9218" s="43"/>
    </row>
    <row r="9219" spans="1:82" x14ac:dyDescent="0.25">
      <c r="A9219" s="8"/>
      <c r="B9219" s="5"/>
      <c r="C9219" s="5"/>
      <c r="D9219" s="5"/>
      <c r="E9219" s="5"/>
      <c r="F9219" s="94" t="str">
        <f t="shared" si="1439"/>
        <v/>
      </c>
      <c r="G9219" s="94" t="str">
        <f t="shared" si="1440"/>
        <v/>
      </c>
      <c r="H9219" s="127" t="str">
        <f>IF(A9219&lt;&gt;"",IF(MID(C9219,1,1)="c",$AS$26,IF(MID(C9219,1,1)="r",$AS$41,IF(MID(C9219,1,1)="p",#REF!,#REF!))),"")</f>
        <v/>
      </c>
      <c r="I9219" s="92" t="str">
        <f t="shared" si="1441"/>
        <v/>
      </c>
      <c r="J9219" s="92" t="str">
        <f t="shared" si="1442"/>
        <v/>
      </c>
      <c r="K9219" s="92" t="str">
        <f t="shared" si="1443"/>
        <v/>
      </c>
      <c r="L9219" s="92" t="str">
        <f t="shared" si="1444"/>
        <v/>
      </c>
      <c r="M9219" s="95" t="str">
        <f>IF(A9219&lt;&gt;"",IF(MID(C9219,1,1)="c",SigmaEpsConcrete(I9219,$AN$30:$AN$33,$AR$30:$AR$33,$AS$26,$AS$27,$AS$28,$AQ$20,$AU$19),""),"")</f>
        <v/>
      </c>
      <c r="N9219" s="95" t="str">
        <f>IF(A9219&lt;&gt;"",IF(MID(C9219,1,1)="r",SigmaEpsReinf(J9219,$AS$42:$AS$43,$AS$41,$AS$39,$AS$40,$AQ$38),""),"")</f>
        <v/>
      </c>
      <c r="Q9219" s="92" t="str">
        <f t="shared" si="1446"/>
        <v/>
      </c>
      <c r="R9219" s="92" t="str">
        <f t="shared" si="1447"/>
        <v/>
      </c>
      <c r="U9219" s="5"/>
      <c r="V9219" s="5"/>
      <c r="W9219" s="94" t="str">
        <f t="shared" si="1445"/>
        <v/>
      </c>
      <c r="X9219" s="94" t="str">
        <f t="shared" si="1448"/>
        <v/>
      </c>
      <c r="Y9219" s="5"/>
      <c r="BK9219" s="8"/>
      <c r="BL9219" s="5"/>
      <c r="BM9219" s="5"/>
      <c r="BN9219" s="5"/>
      <c r="BO9219" s="5"/>
      <c r="BP9219" s="1"/>
      <c r="BQ9219" s="1"/>
      <c r="BR9219" s="1"/>
      <c r="BS9219" s="1"/>
      <c r="BT9219" s="1"/>
      <c r="BU9219" s="4"/>
      <c r="BV9219" s="1"/>
      <c r="BW9219" s="3"/>
      <c r="BX9219" s="4"/>
      <c r="BY9219" s="5"/>
      <c r="BZ9219" s="5"/>
      <c r="CA9219" s="5"/>
      <c r="CB9219" s="5"/>
      <c r="CC9219" s="5"/>
      <c r="CD9219" s="43"/>
    </row>
    <row r="9220" spans="1:82" x14ac:dyDescent="0.25">
      <c r="A9220" s="8"/>
      <c r="B9220" s="5"/>
      <c r="C9220" s="5"/>
      <c r="D9220" s="5"/>
      <c r="E9220" s="5"/>
      <c r="F9220" s="94" t="str">
        <f t="shared" si="1439"/>
        <v/>
      </c>
      <c r="G9220" s="94" t="str">
        <f t="shared" si="1440"/>
        <v/>
      </c>
      <c r="H9220" s="127" t="str">
        <f>IF(A9220&lt;&gt;"",IF(MID(C9220,1,1)="c",$AS$26,IF(MID(C9220,1,1)="r",$AS$41,IF(MID(C9220,1,1)="p",#REF!,#REF!))),"")</f>
        <v/>
      </c>
      <c r="I9220" s="92" t="str">
        <f t="shared" si="1441"/>
        <v/>
      </c>
      <c r="J9220" s="92" t="str">
        <f t="shared" si="1442"/>
        <v/>
      </c>
      <c r="K9220" s="92" t="str">
        <f t="shared" si="1443"/>
        <v/>
      </c>
      <c r="L9220" s="92" t="str">
        <f t="shared" si="1444"/>
        <v/>
      </c>
      <c r="M9220" s="95" t="str">
        <f>IF(A9220&lt;&gt;"",IF(MID(C9220,1,1)="c",SigmaEpsConcrete(I9220,$AN$30:$AN$33,$AR$30:$AR$33,$AS$26,$AS$27,$AS$28,$AQ$20,$AU$19),""),"")</f>
        <v/>
      </c>
      <c r="N9220" s="95" t="str">
        <f>IF(A9220&lt;&gt;"",IF(MID(C9220,1,1)="r",SigmaEpsReinf(J9220,$AS$42:$AS$43,$AS$41,$AS$39,$AS$40,$AQ$38),""),"")</f>
        <v/>
      </c>
      <c r="Q9220" s="92" t="str">
        <f t="shared" si="1446"/>
        <v/>
      </c>
      <c r="R9220" s="92" t="str">
        <f t="shared" si="1447"/>
        <v/>
      </c>
      <c r="U9220" s="5"/>
      <c r="V9220" s="5"/>
      <c r="W9220" s="94" t="str">
        <f t="shared" si="1445"/>
        <v/>
      </c>
      <c r="X9220" s="94" t="str">
        <f t="shared" si="1448"/>
        <v/>
      </c>
      <c r="Y9220" s="5"/>
      <c r="BK9220" s="8"/>
      <c r="BL9220" s="5"/>
      <c r="BM9220" s="5"/>
      <c r="BN9220" s="5"/>
      <c r="BO9220" s="5"/>
      <c r="BP9220" s="1"/>
      <c r="BQ9220" s="1"/>
      <c r="BR9220" s="1"/>
      <c r="BS9220" s="1"/>
      <c r="BT9220" s="1"/>
      <c r="BU9220" s="4"/>
      <c r="BV9220" s="1"/>
      <c r="BW9220" s="3"/>
      <c r="BX9220" s="4"/>
      <c r="BY9220" s="5"/>
      <c r="BZ9220" s="5"/>
      <c r="CA9220" s="5"/>
      <c r="CB9220" s="5"/>
      <c r="CC9220" s="5"/>
      <c r="CD9220" s="43"/>
    </row>
    <row r="9221" spans="1:82" x14ac:dyDescent="0.25">
      <c r="A9221" s="8"/>
      <c r="B9221" s="5"/>
      <c r="C9221" s="5"/>
      <c r="D9221" s="5"/>
      <c r="E9221" s="5"/>
      <c r="F9221" s="94" t="str">
        <f t="shared" si="1439"/>
        <v/>
      </c>
      <c r="G9221" s="94" t="str">
        <f t="shared" si="1440"/>
        <v/>
      </c>
      <c r="H9221" s="127" t="str">
        <f>IF(A9221&lt;&gt;"",IF(MID(C9221,1,1)="c",$AS$26,IF(MID(C9221,1,1)="r",$AS$41,IF(MID(C9221,1,1)="p",#REF!,#REF!))),"")</f>
        <v/>
      </c>
      <c r="I9221" s="92" t="str">
        <f t="shared" si="1441"/>
        <v/>
      </c>
      <c r="J9221" s="92" t="str">
        <f t="shared" si="1442"/>
        <v/>
      </c>
      <c r="K9221" s="92" t="str">
        <f t="shared" si="1443"/>
        <v/>
      </c>
      <c r="L9221" s="92" t="str">
        <f t="shared" si="1444"/>
        <v/>
      </c>
      <c r="M9221" s="95" t="str">
        <f>IF(A9221&lt;&gt;"",IF(MID(C9221,1,1)="c",SigmaEpsConcrete(I9221,$AN$30:$AN$33,$AR$30:$AR$33,$AS$26,$AS$27,$AS$28,$AQ$20,$AU$19),""),"")</f>
        <v/>
      </c>
      <c r="N9221" s="95" t="str">
        <f>IF(A9221&lt;&gt;"",IF(MID(C9221,1,1)="r",SigmaEpsReinf(J9221,$AS$42:$AS$43,$AS$41,$AS$39,$AS$40,$AQ$38),""),"")</f>
        <v/>
      </c>
      <c r="Q9221" s="92" t="str">
        <f t="shared" si="1446"/>
        <v/>
      </c>
      <c r="R9221" s="92" t="str">
        <f t="shared" si="1447"/>
        <v/>
      </c>
      <c r="U9221" s="5"/>
      <c r="V9221" s="5"/>
      <c r="W9221" s="94" t="str">
        <f t="shared" si="1445"/>
        <v/>
      </c>
      <c r="X9221" s="94" t="str">
        <f t="shared" si="1448"/>
        <v/>
      </c>
      <c r="Y9221" s="5"/>
      <c r="BK9221" s="8"/>
      <c r="BL9221" s="5"/>
      <c r="BM9221" s="5"/>
      <c r="BN9221" s="5"/>
      <c r="BO9221" s="5"/>
      <c r="BP9221" s="1"/>
      <c r="BQ9221" s="1"/>
      <c r="BR9221" s="1"/>
      <c r="BS9221" s="1"/>
      <c r="BT9221" s="1"/>
      <c r="BU9221" s="4"/>
      <c r="BV9221" s="1"/>
      <c r="BW9221" s="3"/>
      <c r="BX9221" s="4"/>
      <c r="BY9221" s="5"/>
      <c r="BZ9221" s="5"/>
      <c r="CA9221" s="5"/>
      <c r="CB9221" s="5"/>
      <c r="CC9221" s="5"/>
      <c r="CD9221" s="43"/>
    </row>
    <row r="9222" spans="1:82" x14ac:dyDescent="0.25">
      <c r="A9222" s="8"/>
      <c r="B9222" s="5"/>
      <c r="C9222" s="5"/>
      <c r="D9222" s="5"/>
      <c r="E9222" s="5"/>
      <c r="F9222" s="94" t="str">
        <f t="shared" si="1439"/>
        <v/>
      </c>
      <c r="G9222" s="94" t="str">
        <f t="shared" si="1440"/>
        <v/>
      </c>
      <c r="H9222" s="127" t="str">
        <f>IF(A9222&lt;&gt;"",IF(MID(C9222,1,1)="c",$AS$26,IF(MID(C9222,1,1)="r",$AS$41,IF(MID(C9222,1,1)="p",#REF!,#REF!))),"")</f>
        <v/>
      </c>
      <c r="I9222" s="92" t="str">
        <f t="shared" si="1441"/>
        <v/>
      </c>
      <c r="J9222" s="92" t="str">
        <f t="shared" si="1442"/>
        <v/>
      </c>
      <c r="K9222" s="92" t="str">
        <f t="shared" si="1443"/>
        <v/>
      </c>
      <c r="L9222" s="92" t="str">
        <f t="shared" si="1444"/>
        <v/>
      </c>
      <c r="M9222" s="95" t="str">
        <f>IF(A9222&lt;&gt;"",IF(MID(C9222,1,1)="c",SigmaEpsConcrete(I9222,$AN$30:$AN$33,$AR$30:$AR$33,$AS$26,$AS$27,$AS$28,$AQ$20,$AU$19),""),"")</f>
        <v/>
      </c>
      <c r="N9222" s="95" t="str">
        <f>IF(A9222&lt;&gt;"",IF(MID(C9222,1,1)="r",SigmaEpsReinf(J9222,$AS$42:$AS$43,$AS$41,$AS$39,$AS$40,$AQ$38),""),"")</f>
        <v/>
      </c>
      <c r="Q9222" s="92" t="str">
        <f t="shared" si="1446"/>
        <v/>
      </c>
      <c r="R9222" s="92" t="str">
        <f t="shared" si="1447"/>
        <v/>
      </c>
      <c r="U9222" s="5"/>
      <c r="V9222" s="5"/>
      <c r="W9222" s="94" t="str">
        <f t="shared" si="1445"/>
        <v/>
      </c>
      <c r="X9222" s="94" t="str">
        <f t="shared" si="1448"/>
        <v/>
      </c>
      <c r="Y9222" s="5"/>
      <c r="BK9222" s="8"/>
      <c r="BL9222" s="5"/>
      <c r="BM9222" s="5"/>
      <c r="BN9222" s="5"/>
      <c r="BO9222" s="5"/>
      <c r="BP9222" s="1"/>
      <c r="BQ9222" s="1"/>
      <c r="BR9222" s="1"/>
      <c r="BS9222" s="1"/>
      <c r="BT9222" s="1"/>
      <c r="BU9222" s="4"/>
      <c r="BV9222" s="1"/>
      <c r="BW9222" s="3"/>
      <c r="BX9222" s="4"/>
      <c r="BY9222" s="5"/>
      <c r="BZ9222" s="5"/>
      <c r="CA9222" s="5"/>
      <c r="CB9222" s="5"/>
      <c r="CC9222" s="5"/>
      <c r="CD9222" s="43"/>
    </row>
    <row r="9223" spans="1:82" x14ac:dyDescent="0.25">
      <c r="A9223" s="8"/>
      <c r="B9223" s="5"/>
      <c r="C9223" s="5"/>
      <c r="D9223" s="5"/>
      <c r="E9223" s="5"/>
      <c r="F9223" s="94" t="str">
        <f t="shared" si="1439"/>
        <v/>
      </c>
      <c r="G9223" s="94" t="str">
        <f t="shared" si="1440"/>
        <v/>
      </c>
      <c r="H9223" s="127" t="str">
        <f>IF(A9223&lt;&gt;"",IF(MID(C9223,1,1)="c",$AS$26,IF(MID(C9223,1,1)="r",$AS$41,IF(MID(C9223,1,1)="p",#REF!,#REF!))),"")</f>
        <v/>
      </c>
      <c r="I9223" s="92" t="str">
        <f t="shared" si="1441"/>
        <v/>
      </c>
      <c r="J9223" s="92" t="str">
        <f t="shared" si="1442"/>
        <v/>
      </c>
      <c r="K9223" s="92" t="str">
        <f t="shared" si="1443"/>
        <v/>
      </c>
      <c r="L9223" s="92" t="str">
        <f t="shared" si="1444"/>
        <v/>
      </c>
      <c r="M9223" s="95" t="str">
        <f>IF(A9223&lt;&gt;"",IF(MID(C9223,1,1)="c",SigmaEpsConcrete(I9223,$AN$30:$AN$33,$AR$30:$AR$33,$AS$26,$AS$27,$AS$28,$AQ$20,$AU$19),""),"")</f>
        <v/>
      </c>
      <c r="N9223" s="95" t="str">
        <f>IF(A9223&lt;&gt;"",IF(MID(C9223,1,1)="r",SigmaEpsReinf(J9223,$AS$42:$AS$43,$AS$41,$AS$39,$AS$40,$AQ$38),""),"")</f>
        <v/>
      </c>
      <c r="Q9223" s="92" t="str">
        <f t="shared" si="1446"/>
        <v/>
      </c>
      <c r="R9223" s="92" t="str">
        <f t="shared" si="1447"/>
        <v/>
      </c>
      <c r="U9223" s="5"/>
      <c r="V9223" s="5"/>
      <c r="W9223" s="94" t="str">
        <f t="shared" si="1445"/>
        <v/>
      </c>
      <c r="X9223" s="94" t="str">
        <f t="shared" si="1448"/>
        <v/>
      </c>
      <c r="Y9223" s="5"/>
      <c r="BK9223" s="8"/>
      <c r="BL9223" s="5"/>
      <c r="BM9223" s="5"/>
      <c r="BN9223" s="5"/>
      <c r="BO9223" s="5"/>
      <c r="BP9223" s="1"/>
      <c r="BQ9223" s="1"/>
      <c r="BR9223" s="1"/>
      <c r="BS9223" s="1"/>
      <c r="BT9223" s="1"/>
      <c r="BU9223" s="4"/>
      <c r="BV9223" s="1"/>
      <c r="BW9223" s="3"/>
      <c r="BX9223" s="4"/>
      <c r="BY9223" s="5"/>
      <c r="BZ9223" s="5"/>
      <c r="CA9223" s="5"/>
      <c r="CB9223" s="5"/>
      <c r="CC9223" s="5"/>
      <c r="CD9223" s="43"/>
    </row>
    <row r="9224" spans="1:82" x14ac:dyDescent="0.25">
      <c r="A9224" s="8"/>
      <c r="B9224" s="5"/>
      <c r="C9224" s="5"/>
      <c r="D9224" s="5"/>
      <c r="E9224" s="5"/>
      <c r="F9224" s="94" t="str">
        <f t="shared" si="1439"/>
        <v/>
      </c>
      <c r="G9224" s="94" t="str">
        <f t="shared" si="1440"/>
        <v/>
      </c>
      <c r="H9224" s="127" t="str">
        <f>IF(A9224&lt;&gt;"",IF(MID(C9224,1,1)="c",$AS$26,IF(MID(C9224,1,1)="r",$AS$41,IF(MID(C9224,1,1)="p",#REF!,#REF!))),"")</f>
        <v/>
      </c>
      <c r="I9224" s="92" t="str">
        <f t="shared" si="1441"/>
        <v/>
      </c>
      <c r="J9224" s="92" t="str">
        <f t="shared" si="1442"/>
        <v/>
      </c>
      <c r="K9224" s="92" t="str">
        <f t="shared" si="1443"/>
        <v/>
      </c>
      <c r="L9224" s="92" t="str">
        <f t="shared" si="1444"/>
        <v/>
      </c>
      <c r="M9224" s="95" t="str">
        <f>IF(A9224&lt;&gt;"",IF(MID(C9224,1,1)="c",SigmaEpsConcrete(I9224,$AN$30:$AN$33,$AR$30:$AR$33,$AS$26,$AS$27,$AS$28,$AQ$20,$AU$19),""),"")</f>
        <v/>
      </c>
      <c r="N9224" s="95" t="str">
        <f>IF(A9224&lt;&gt;"",IF(MID(C9224,1,1)="r",SigmaEpsReinf(J9224,$AS$42:$AS$43,$AS$41,$AS$39,$AS$40,$AQ$38),""),"")</f>
        <v/>
      </c>
      <c r="Q9224" s="92" t="str">
        <f t="shared" si="1446"/>
        <v/>
      </c>
      <c r="R9224" s="92" t="str">
        <f t="shared" si="1447"/>
        <v/>
      </c>
      <c r="U9224" s="5"/>
      <c r="V9224" s="5"/>
      <c r="W9224" s="94" t="str">
        <f t="shared" si="1445"/>
        <v/>
      </c>
      <c r="X9224" s="94" t="str">
        <f t="shared" si="1448"/>
        <v/>
      </c>
      <c r="Y9224" s="5"/>
      <c r="BK9224" s="8"/>
      <c r="BL9224" s="5"/>
      <c r="BM9224" s="5"/>
      <c r="BN9224" s="5"/>
      <c r="BO9224" s="5"/>
      <c r="BP9224" s="1"/>
      <c r="BQ9224" s="1"/>
      <c r="BR9224" s="1"/>
      <c r="BS9224" s="1"/>
      <c r="BT9224" s="1"/>
      <c r="BU9224" s="4"/>
      <c r="BV9224" s="1"/>
      <c r="BW9224" s="3"/>
      <c r="BX9224" s="4"/>
      <c r="BY9224" s="5"/>
      <c r="BZ9224" s="5"/>
      <c r="CA9224" s="5"/>
      <c r="CB9224" s="5"/>
      <c r="CC9224" s="5"/>
      <c r="CD9224" s="43"/>
    </row>
    <row r="9225" spans="1:82" x14ac:dyDescent="0.25">
      <c r="A9225" s="8"/>
      <c r="B9225" s="5"/>
      <c r="C9225" s="5"/>
      <c r="D9225" s="5"/>
      <c r="E9225" s="5"/>
      <c r="F9225" s="94" t="str">
        <f t="shared" si="1439"/>
        <v/>
      </c>
      <c r="G9225" s="94" t="str">
        <f t="shared" si="1440"/>
        <v/>
      </c>
      <c r="H9225" s="127" t="str">
        <f>IF(A9225&lt;&gt;"",IF(MID(C9225,1,1)="c",$AS$26,IF(MID(C9225,1,1)="r",$AS$41,IF(MID(C9225,1,1)="p",#REF!,#REF!))),"")</f>
        <v/>
      </c>
      <c r="I9225" s="92" t="str">
        <f t="shared" si="1441"/>
        <v/>
      </c>
      <c r="J9225" s="92" t="str">
        <f t="shared" si="1442"/>
        <v/>
      </c>
      <c r="K9225" s="92" t="str">
        <f t="shared" si="1443"/>
        <v/>
      </c>
      <c r="L9225" s="92" t="str">
        <f t="shared" si="1444"/>
        <v/>
      </c>
      <c r="M9225" s="95" t="str">
        <f>IF(A9225&lt;&gt;"",IF(MID(C9225,1,1)="c",SigmaEpsConcrete(I9225,$AN$30:$AN$33,$AR$30:$AR$33,$AS$26,$AS$27,$AS$28,$AQ$20,$AU$19),""),"")</f>
        <v/>
      </c>
      <c r="N9225" s="95" t="str">
        <f>IF(A9225&lt;&gt;"",IF(MID(C9225,1,1)="r",SigmaEpsReinf(J9225,$AS$42:$AS$43,$AS$41,$AS$39,$AS$40,$AQ$38),""),"")</f>
        <v/>
      </c>
      <c r="Q9225" s="92" t="str">
        <f t="shared" si="1446"/>
        <v/>
      </c>
      <c r="R9225" s="92" t="str">
        <f t="shared" si="1447"/>
        <v/>
      </c>
      <c r="U9225" s="5"/>
      <c r="V9225" s="5"/>
      <c r="W9225" s="94" t="str">
        <f t="shared" si="1445"/>
        <v/>
      </c>
      <c r="X9225" s="94" t="str">
        <f t="shared" si="1448"/>
        <v/>
      </c>
      <c r="Y9225" s="5"/>
      <c r="BK9225" s="8"/>
      <c r="BL9225" s="5"/>
      <c r="BM9225" s="5"/>
      <c r="BN9225" s="5"/>
      <c r="BO9225" s="5"/>
      <c r="BP9225" s="1"/>
      <c r="BQ9225" s="1"/>
      <c r="BR9225" s="1"/>
      <c r="BS9225" s="1"/>
      <c r="BT9225" s="1"/>
      <c r="BU9225" s="4"/>
      <c r="BV9225" s="1"/>
      <c r="BW9225" s="3"/>
      <c r="BX9225" s="4"/>
      <c r="BY9225" s="5"/>
      <c r="BZ9225" s="5"/>
      <c r="CA9225" s="5"/>
      <c r="CB9225" s="5"/>
      <c r="CC9225" s="5"/>
      <c r="CD9225" s="43"/>
    </row>
    <row r="9226" spans="1:82" x14ac:dyDescent="0.25">
      <c r="A9226" s="8"/>
      <c r="B9226" s="5"/>
      <c r="C9226" s="5"/>
      <c r="D9226" s="5"/>
      <c r="E9226" s="5"/>
      <c r="F9226" s="94" t="str">
        <f t="shared" ref="F9226:F9289" si="1449">IF(A9226&lt;&gt;"",(D9226-$AU$86)/10,"")</f>
        <v/>
      </c>
      <c r="G9226" s="94" t="str">
        <f t="shared" ref="G9226:G9289" si="1450">IF(A9226&lt;&gt;"",(E9226-$AU$87)/10,"")</f>
        <v/>
      </c>
      <c r="H9226" s="127" t="str">
        <f>IF(A9226&lt;&gt;"",IF(MID(C9226,1,1)="c",$AS$26,IF(MID(C9226,1,1)="r",$AS$41,IF(MID(C9226,1,1)="p",#REF!,#REF!))),"")</f>
        <v/>
      </c>
      <c r="I9226" s="92" t="str">
        <f t="shared" ref="I9226:I9289" si="1451">IF($A9226&lt;&gt;"",IF(MID($C9226,1,1)="c",$Y$3+$Y$4*$F9226+$Y$5*$G9226+$BR$43,""),"")</f>
        <v/>
      </c>
      <c r="J9226" s="92" t="str">
        <f t="shared" ref="J9226:J9289" si="1452">IF($A9226&lt;&gt;"",IF(MID($C9226,1,1)="r",$Y$3+$Y$4*$F9226+$Y$5*$G9226+$BR$43,""),"")</f>
        <v/>
      </c>
      <c r="K9226" s="92" t="str">
        <f t="shared" ref="K9226:K9289" si="1453">IF($A9226&lt;&gt;"",IF(MID($C9226,1,1)="u",$Y$3+$Y$4*$F9226+$Y$5*$G9226+$BR$43,""),"")</f>
        <v/>
      </c>
      <c r="L9226" s="92" t="str">
        <f t="shared" ref="L9226:L9289" si="1454">IF($A9226&lt;&gt;"",IF(MID($C9226,1,1)="p",$Y$3+$Y$4*$F9226+$Y$5*$G9226+$BR$43,""),"")</f>
        <v/>
      </c>
      <c r="M9226" s="95" t="str">
        <f>IF(A9226&lt;&gt;"",IF(MID(C9226,1,1)="c",SigmaEpsConcrete(I9226,$AN$30:$AN$33,$AR$30:$AR$33,$AS$26,$AS$27,$AS$28,$AQ$20,$AU$19),""),"")</f>
        <v/>
      </c>
      <c r="N9226" s="95" t="str">
        <f>IF(A9226&lt;&gt;"",IF(MID(C9226,1,1)="r",SigmaEpsReinf(J9226,$AS$42:$AS$43,$AS$41,$AS$39,$AS$40,$AQ$38),""),"")</f>
        <v/>
      </c>
      <c r="Q9226" s="92" t="str">
        <f t="shared" si="1446"/>
        <v/>
      </c>
      <c r="R9226" s="92" t="str">
        <f t="shared" si="1447"/>
        <v/>
      </c>
      <c r="U9226" s="5"/>
      <c r="V9226" s="5"/>
      <c r="W9226" s="94" t="str">
        <f t="shared" ref="W9226:W9289" si="1455">IF(A9226&lt;&gt;"",F9226-$AU$105,"")</f>
        <v/>
      </c>
      <c r="X9226" s="94" t="str">
        <f t="shared" si="1448"/>
        <v/>
      </c>
      <c r="Y9226" s="5"/>
      <c r="BK9226" s="8"/>
      <c r="BL9226" s="5"/>
      <c r="BM9226" s="5"/>
      <c r="BN9226" s="5"/>
      <c r="BO9226" s="5"/>
      <c r="BP9226" s="1"/>
      <c r="BQ9226" s="1"/>
      <c r="BR9226" s="1"/>
      <c r="BS9226" s="1"/>
      <c r="BT9226" s="1"/>
      <c r="BU9226" s="4"/>
      <c r="BV9226" s="1"/>
      <c r="BW9226" s="3"/>
      <c r="BX9226" s="4"/>
      <c r="BY9226" s="5"/>
      <c r="BZ9226" s="5"/>
      <c r="CA9226" s="5"/>
      <c r="CB9226" s="5"/>
      <c r="CC9226" s="5"/>
      <c r="CD9226" s="43"/>
    </row>
    <row r="9227" spans="1:82" x14ac:dyDescent="0.25">
      <c r="A9227" s="8"/>
      <c r="B9227" s="5"/>
      <c r="C9227" s="5"/>
      <c r="D9227" s="5"/>
      <c r="E9227" s="5"/>
      <c r="F9227" s="94" t="str">
        <f t="shared" si="1449"/>
        <v/>
      </c>
      <c r="G9227" s="94" t="str">
        <f t="shared" si="1450"/>
        <v/>
      </c>
      <c r="H9227" s="127" t="str">
        <f>IF(A9227&lt;&gt;"",IF(MID(C9227,1,1)="c",$AS$26,IF(MID(C9227,1,1)="r",$AS$41,IF(MID(C9227,1,1)="p",#REF!,#REF!))),"")</f>
        <v/>
      </c>
      <c r="I9227" s="92" t="str">
        <f t="shared" si="1451"/>
        <v/>
      </c>
      <c r="J9227" s="92" t="str">
        <f t="shared" si="1452"/>
        <v/>
      </c>
      <c r="K9227" s="92" t="str">
        <f t="shared" si="1453"/>
        <v/>
      </c>
      <c r="L9227" s="92" t="str">
        <f t="shared" si="1454"/>
        <v/>
      </c>
      <c r="M9227" s="95" t="str">
        <f>IF(A9227&lt;&gt;"",IF(MID(C9227,1,1)="c",SigmaEpsConcrete(I9227,$AN$30:$AN$33,$AR$30:$AR$33,$AS$26,$AS$27,$AS$28,$AQ$20,$AU$19),""),"")</f>
        <v/>
      </c>
      <c r="N9227" s="95" t="str">
        <f>IF(A9227&lt;&gt;"",IF(MID(C9227,1,1)="r",SigmaEpsReinf(J9227,$AS$42:$AS$43,$AS$41,$AS$39,$AS$40,$AQ$38),""),"")</f>
        <v/>
      </c>
      <c r="Q9227" s="92" t="str">
        <f t="shared" ref="Q9227:Q9290" si="1456">IF(A9227&lt;&gt;"",IF(MID(C9227,1,1)="c",IF(ISERROR(M9227/I9227),"",M9227/I9227),""),"")</f>
        <v/>
      </c>
      <c r="R9227" s="92" t="str">
        <f t="shared" ref="R9227:R9290" si="1457">IF(A9227&lt;&gt;"",IF(MID(C9227,1,1)="r",IF(ISERROR(N9227/J9227),"",N9227/J9227),""),"")</f>
        <v/>
      </c>
      <c r="U9227" s="5"/>
      <c r="V9227" s="5"/>
      <c r="W9227" s="94" t="str">
        <f t="shared" si="1455"/>
        <v/>
      </c>
      <c r="X9227" s="94" t="str">
        <f t="shared" ref="X9227:X9290" si="1458">IF(B9227&lt;&gt;"",G9227-$AU$106,"")</f>
        <v/>
      </c>
      <c r="Y9227" s="5"/>
      <c r="BK9227" s="8"/>
      <c r="BL9227" s="5"/>
      <c r="BM9227" s="5"/>
      <c r="BN9227" s="5"/>
      <c r="BO9227" s="5"/>
      <c r="BP9227" s="1"/>
      <c r="BQ9227" s="1"/>
      <c r="BR9227" s="1"/>
      <c r="BS9227" s="1"/>
      <c r="BT9227" s="1"/>
      <c r="BU9227" s="4"/>
      <c r="BV9227" s="1"/>
      <c r="BW9227" s="3"/>
      <c r="BX9227" s="4"/>
      <c r="BY9227" s="5"/>
      <c r="BZ9227" s="5"/>
      <c r="CA9227" s="5"/>
      <c r="CB9227" s="5"/>
      <c r="CC9227" s="5"/>
      <c r="CD9227" s="43"/>
    </row>
    <row r="9228" spans="1:82" x14ac:dyDescent="0.25">
      <c r="A9228" s="8"/>
      <c r="B9228" s="5"/>
      <c r="C9228" s="5"/>
      <c r="D9228" s="5"/>
      <c r="E9228" s="5"/>
      <c r="F9228" s="94" t="str">
        <f t="shared" si="1449"/>
        <v/>
      </c>
      <c r="G9228" s="94" t="str">
        <f t="shared" si="1450"/>
        <v/>
      </c>
      <c r="H9228" s="127" t="str">
        <f>IF(A9228&lt;&gt;"",IF(MID(C9228,1,1)="c",$AS$26,IF(MID(C9228,1,1)="r",$AS$41,IF(MID(C9228,1,1)="p",#REF!,#REF!))),"")</f>
        <v/>
      </c>
      <c r="I9228" s="92" t="str">
        <f t="shared" si="1451"/>
        <v/>
      </c>
      <c r="J9228" s="92" t="str">
        <f t="shared" si="1452"/>
        <v/>
      </c>
      <c r="K9228" s="92" t="str">
        <f t="shared" si="1453"/>
        <v/>
      </c>
      <c r="L9228" s="92" t="str">
        <f t="shared" si="1454"/>
        <v/>
      </c>
      <c r="M9228" s="95" t="str">
        <f>IF(A9228&lt;&gt;"",IF(MID(C9228,1,1)="c",SigmaEpsConcrete(I9228,$AN$30:$AN$33,$AR$30:$AR$33,$AS$26,$AS$27,$AS$28,$AQ$20,$AU$19),""),"")</f>
        <v/>
      </c>
      <c r="N9228" s="95" t="str">
        <f>IF(A9228&lt;&gt;"",IF(MID(C9228,1,1)="r",SigmaEpsReinf(J9228,$AS$42:$AS$43,$AS$41,$AS$39,$AS$40,$AQ$38),""),"")</f>
        <v/>
      </c>
      <c r="Q9228" s="92" t="str">
        <f t="shared" si="1456"/>
        <v/>
      </c>
      <c r="R9228" s="92" t="str">
        <f t="shared" si="1457"/>
        <v/>
      </c>
      <c r="U9228" s="5"/>
      <c r="V9228" s="5"/>
      <c r="W9228" s="94" t="str">
        <f t="shared" si="1455"/>
        <v/>
      </c>
      <c r="X9228" s="94" t="str">
        <f t="shared" si="1458"/>
        <v/>
      </c>
      <c r="Y9228" s="5"/>
      <c r="BK9228" s="8"/>
      <c r="BL9228" s="5"/>
      <c r="BM9228" s="5"/>
      <c r="BN9228" s="5"/>
      <c r="BO9228" s="5"/>
      <c r="BP9228" s="1"/>
      <c r="BQ9228" s="1"/>
      <c r="BR9228" s="1"/>
      <c r="BS9228" s="1"/>
      <c r="BT9228" s="1"/>
      <c r="BU9228" s="4"/>
      <c r="BV9228" s="1"/>
      <c r="BW9228" s="3"/>
      <c r="BX9228" s="4"/>
      <c r="BY9228" s="5"/>
      <c r="BZ9228" s="5"/>
      <c r="CA9228" s="5"/>
      <c r="CB9228" s="5"/>
      <c r="CC9228" s="5"/>
      <c r="CD9228" s="43"/>
    </row>
    <row r="9229" spans="1:82" x14ac:dyDescent="0.25">
      <c r="A9229" s="8"/>
      <c r="B9229" s="5"/>
      <c r="C9229" s="5"/>
      <c r="D9229" s="5"/>
      <c r="E9229" s="5"/>
      <c r="F9229" s="94" t="str">
        <f t="shared" si="1449"/>
        <v/>
      </c>
      <c r="G9229" s="94" t="str">
        <f t="shared" si="1450"/>
        <v/>
      </c>
      <c r="H9229" s="127" t="str">
        <f>IF(A9229&lt;&gt;"",IF(MID(C9229,1,1)="c",$AS$26,IF(MID(C9229,1,1)="r",$AS$41,IF(MID(C9229,1,1)="p",#REF!,#REF!))),"")</f>
        <v/>
      </c>
      <c r="I9229" s="92" t="str">
        <f t="shared" si="1451"/>
        <v/>
      </c>
      <c r="J9229" s="92" t="str">
        <f t="shared" si="1452"/>
        <v/>
      </c>
      <c r="K9229" s="92" t="str">
        <f t="shared" si="1453"/>
        <v/>
      </c>
      <c r="L9229" s="92" t="str">
        <f t="shared" si="1454"/>
        <v/>
      </c>
      <c r="M9229" s="95" t="str">
        <f>IF(A9229&lt;&gt;"",IF(MID(C9229,1,1)="c",SigmaEpsConcrete(I9229,$AN$30:$AN$33,$AR$30:$AR$33,$AS$26,$AS$27,$AS$28,$AQ$20,$AU$19),""),"")</f>
        <v/>
      </c>
      <c r="N9229" s="95" t="str">
        <f>IF(A9229&lt;&gt;"",IF(MID(C9229,1,1)="r",SigmaEpsReinf(J9229,$AS$42:$AS$43,$AS$41,$AS$39,$AS$40,$AQ$38),""),"")</f>
        <v/>
      </c>
      <c r="Q9229" s="92" t="str">
        <f t="shared" si="1456"/>
        <v/>
      </c>
      <c r="R9229" s="92" t="str">
        <f t="shared" si="1457"/>
        <v/>
      </c>
      <c r="U9229" s="5"/>
      <c r="V9229" s="5"/>
      <c r="W9229" s="94" t="str">
        <f t="shared" si="1455"/>
        <v/>
      </c>
      <c r="X9229" s="94" t="str">
        <f t="shared" si="1458"/>
        <v/>
      </c>
      <c r="Y9229" s="5"/>
      <c r="BK9229" s="8"/>
      <c r="BL9229" s="5"/>
      <c r="BM9229" s="5"/>
      <c r="BN9229" s="5"/>
      <c r="BO9229" s="5"/>
      <c r="BP9229" s="1"/>
      <c r="BQ9229" s="1"/>
      <c r="BR9229" s="1"/>
      <c r="BS9229" s="1"/>
      <c r="BT9229" s="1"/>
      <c r="BU9229" s="4"/>
      <c r="BV9229" s="1"/>
      <c r="BW9229" s="3"/>
      <c r="BX9229" s="4"/>
      <c r="BY9229" s="5"/>
      <c r="BZ9229" s="5"/>
      <c r="CA9229" s="5"/>
      <c r="CB9229" s="5"/>
      <c r="CC9229" s="5"/>
      <c r="CD9229" s="43"/>
    </row>
    <row r="9230" spans="1:82" x14ac:dyDescent="0.25">
      <c r="A9230" s="8"/>
      <c r="B9230" s="5"/>
      <c r="C9230" s="5"/>
      <c r="D9230" s="5"/>
      <c r="E9230" s="5"/>
      <c r="F9230" s="94" t="str">
        <f t="shared" si="1449"/>
        <v/>
      </c>
      <c r="G9230" s="94" t="str">
        <f t="shared" si="1450"/>
        <v/>
      </c>
      <c r="H9230" s="127" t="str">
        <f>IF(A9230&lt;&gt;"",IF(MID(C9230,1,1)="c",$AS$26,IF(MID(C9230,1,1)="r",$AS$41,IF(MID(C9230,1,1)="p",#REF!,#REF!))),"")</f>
        <v/>
      </c>
      <c r="I9230" s="92" t="str">
        <f t="shared" si="1451"/>
        <v/>
      </c>
      <c r="J9230" s="92" t="str">
        <f t="shared" si="1452"/>
        <v/>
      </c>
      <c r="K9230" s="92" t="str">
        <f t="shared" si="1453"/>
        <v/>
      </c>
      <c r="L9230" s="92" t="str">
        <f t="shared" si="1454"/>
        <v/>
      </c>
      <c r="M9230" s="95" t="str">
        <f>IF(A9230&lt;&gt;"",IF(MID(C9230,1,1)="c",SigmaEpsConcrete(I9230,$AN$30:$AN$33,$AR$30:$AR$33,$AS$26,$AS$27,$AS$28,$AQ$20,$AU$19),""),"")</f>
        <v/>
      </c>
      <c r="N9230" s="95" t="str">
        <f>IF(A9230&lt;&gt;"",IF(MID(C9230,1,1)="r",SigmaEpsReinf(J9230,$AS$42:$AS$43,$AS$41,$AS$39,$AS$40,$AQ$38),""),"")</f>
        <v/>
      </c>
      <c r="Q9230" s="92" t="str">
        <f t="shared" si="1456"/>
        <v/>
      </c>
      <c r="R9230" s="92" t="str">
        <f t="shared" si="1457"/>
        <v/>
      </c>
      <c r="U9230" s="5"/>
      <c r="V9230" s="5"/>
      <c r="W9230" s="94" t="str">
        <f t="shared" si="1455"/>
        <v/>
      </c>
      <c r="X9230" s="94" t="str">
        <f t="shared" si="1458"/>
        <v/>
      </c>
      <c r="Y9230" s="5"/>
      <c r="BK9230" s="8"/>
      <c r="BL9230" s="5"/>
      <c r="BM9230" s="5"/>
      <c r="BN9230" s="5"/>
      <c r="BO9230" s="5"/>
      <c r="BP9230" s="1"/>
      <c r="BQ9230" s="1"/>
      <c r="BR9230" s="1"/>
      <c r="BS9230" s="1"/>
      <c r="BT9230" s="1"/>
      <c r="BU9230" s="4"/>
      <c r="BV9230" s="1"/>
      <c r="BW9230" s="3"/>
      <c r="BX9230" s="4"/>
      <c r="BY9230" s="5"/>
      <c r="BZ9230" s="5"/>
      <c r="CA9230" s="5"/>
      <c r="CB9230" s="5"/>
      <c r="CC9230" s="5"/>
      <c r="CD9230" s="43"/>
    </row>
    <row r="9231" spans="1:82" x14ac:dyDescent="0.25">
      <c r="A9231" s="8"/>
      <c r="B9231" s="5"/>
      <c r="C9231" s="5"/>
      <c r="D9231" s="5"/>
      <c r="E9231" s="5"/>
      <c r="F9231" s="94" t="str">
        <f t="shared" si="1449"/>
        <v/>
      </c>
      <c r="G9231" s="94" t="str">
        <f t="shared" si="1450"/>
        <v/>
      </c>
      <c r="H9231" s="127" t="str">
        <f>IF(A9231&lt;&gt;"",IF(MID(C9231,1,1)="c",$AS$26,IF(MID(C9231,1,1)="r",$AS$41,IF(MID(C9231,1,1)="p",#REF!,#REF!))),"")</f>
        <v/>
      </c>
      <c r="I9231" s="92" t="str">
        <f t="shared" si="1451"/>
        <v/>
      </c>
      <c r="J9231" s="92" t="str">
        <f t="shared" si="1452"/>
        <v/>
      </c>
      <c r="K9231" s="92" t="str">
        <f t="shared" si="1453"/>
        <v/>
      </c>
      <c r="L9231" s="92" t="str">
        <f t="shared" si="1454"/>
        <v/>
      </c>
      <c r="M9231" s="95" t="str">
        <f>IF(A9231&lt;&gt;"",IF(MID(C9231,1,1)="c",SigmaEpsConcrete(I9231,$AN$30:$AN$33,$AR$30:$AR$33,$AS$26,$AS$27,$AS$28,$AQ$20,$AU$19),""),"")</f>
        <v/>
      </c>
      <c r="N9231" s="95" t="str">
        <f>IF(A9231&lt;&gt;"",IF(MID(C9231,1,1)="r",SigmaEpsReinf(J9231,$AS$42:$AS$43,$AS$41,$AS$39,$AS$40,$AQ$38),""),"")</f>
        <v/>
      </c>
      <c r="Q9231" s="92" t="str">
        <f t="shared" si="1456"/>
        <v/>
      </c>
      <c r="R9231" s="92" t="str">
        <f t="shared" si="1457"/>
        <v/>
      </c>
      <c r="U9231" s="5"/>
      <c r="V9231" s="5"/>
      <c r="W9231" s="94" t="str">
        <f t="shared" si="1455"/>
        <v/>
      </c>
      <c r="X9231" s="94" t="str">
        <f t="shared" si="1458"/>
        <v/>
      </c>
      <c r="Y9231" s="5"/>
      <c r="BK9231" s="8"/>
      <c r="BL9231" s="5"/>
      <c r="BM9231" s="5"/>
      <c r="BN9231" s="5"/>
      <c r="BO9231" s="5"/>
      <c r="BP9231" s="1"/>
      <c r="BQ9231" s="1"/>
      <c r="BR9231" s="1"/>
      <c r="BS9231" s="1"/>
      <c r="BT9231" s="1"/>
      <c r="BU9231" s="4"/>
      <c r="BV9231" s="1"/>
      <c r="BW9231" s="3"/>
      <c r="BX9231" s="4"/>
      <c r="BY9231" s="5"/>
      <c r="BZ9231" s="5"/>
      <c r="CA9231" s="5"/>
      <c r="CB9231" s="5"/>
      <c r="CC9231" s="5"/>
      <c r="CD9231" s="43"/>
    </row>
    <row r="9232" spans="1:82" x14ac:dyDescent="0.25">
      <c r="A9232" s="8"/>
      <c r="B9232" s="5"/>
      <c r="C9232" s="5"/>
      <c r="D9232" s="5"/>
      <c r="E9232" s="5"/>
      <c r="F9232" s="94" t="str">
        <f t="shared" si="1449"/>
        <v/>
      </c>
      <c r="G9232" s="94" t="str">
        <f t="shared" si="1450"/>
        <v/>
      </c>
      <c r="H9232" s="127" t="str">
        <f>IF(A9232&lt;&gt;"",IF(MID(C9232,1,1)="c",$AS$26,IF(MID(C9232,1,1)="r",$AS$41,IF(MID(C9232,1,1)="p",#REF!,#REF!))),"")</f>
        <v/>
      </c>
      <c r="I9232" s="92" t="str">
        <f t="shared" si="1451"/>
        <v/>
      </c>
      <c r="J9232" s="92" t="str">
        <f t="shared" si="1452"/>
        <v/>
      </c>
      <c r="K9232" s="92" t="str">
        <f t="shared" si="1453"/>
        <v/>
      </c>
      <c r="L9232" s="92" t="str">
        <f t="shared" si="1454"/>
        <v/>
      </c>
      <c r="M9232" s="95" t="str">
        <f>IF(A9232&lt;&gt;"",IF(MID(C9232,1,1)="c",SigmaEpsConcrete(I9232,$AN$30:$AN$33,$AR$30:$AR$33,$AS$26,$AS$27,$AS$28,$AQ$20,$AU$19),""),"")</f>
        <v/>
      </c>
      <c r="N9232" s="95" t="str">
        <f>IF(A9232&lt;&gt;"",IF(MID(C9232,1,1)="r",SigmaEpsReinf(J9232,$AS$42:$AS$43,$AS$41,$AS$39,$AS$40,$AQ$38),""),"")</f>
        <v/>
      </c>
      <c r="Q9232" s="92" t="str">
        <f t="shared" si="1456"/>
        <v/>
      </c>
      <c r="R9232" s="92" t="str">
        <f t="shared" si="1457"/>
        <v/>
      </c>
      <c r="U9232" s="5"/>
      <c r="V9232" s="5"/>
      <c r="W9232" s="94" t="str">
        <f t="shared" si="1455"/>
        <v/>
      </c>
      <c r="X9232" s="94" t="str">
        <f t="shared" si="1458"/>
        <v/>
      </c>
      <c r="Y9232" s="5"/>
      <c r="BK9232" s="8"/>
      <c r="BL9232" s="5"/>
      <c r="BM9232" s="5"/>
      <c r="BN9232" s="5"/>
      <c r="BO9232" s="5"/>
      <c r="BP9232" s="1"/>
      <c r="BQ9232" s="1"/>
      <c r="BR9232" s="1"/>
      <c r="BS9232" s="1"/>
      <c r="BT9232" s="1"/>
      <c r="BU9232" s="4"/>
      <c r="BV9232" s="1"/>
      <c r="BW9232" s="3"/>
      <c r="BX9232" s="4"/>
      <c r="BY9232" s="5"/>
      <c r="BZ9232" s="5"/>
      <c r="CA9232" s="5"/>
      <c r="CB9232" s="5"/>
      <c r="CC9232" s="5"/>
      <c r="CD9232" s="43"/>
    </row>
    <row r="9233" spans="1:82" x14ac:dyDescent="0.25">
      <c r="A9233" s="8"/>
      <c r="B9233" s="5"/>
      <c r="C9233" s="5"/>
      <c r="D9233" s="5"/>
      <c r="E9233" s="5"/>
      <c r="F9233" s="94" t="str">
        <f t="shared" si="1449"/>
        <v/>
      </c>
      <c r="G9233" s="94" t="str">
        <f t="shared" si="1450"/>
        <v/>
      </c>
      <c r="H9233" s="127" t="str">
        <f>IF(A9233&lt;&gt;"",IF(MID(C9233,1,1)="c",$AS$26,IF(MID(C9233,1,1)="r",$AS$41,IF(MID(C9233,1,1)="p",#REF!,#REF!))),"")</f>
        <v/>
      </c>
      <c r="I9233" s="92" t="str">
        <f t="shared" si="1451"/>
        <v/>
      </c>
      <c r="J9233" s="92" t="str">
        <f t="shared" si="1452"/>
        <v/>
      </c>
      <c r="K9233" s="92" t="str">
        <f t="shared" si="1453"/>
        <v/>
      </c>
      <c r="L9233" s="92" t="str">
        <f t="shared" si="1454"/>
        <v/>
      </c>
      <c r="M9233" s="95" t="str">
        <f>IF(A9233&lt;&gt;"",IF(MID(C9233,1,1)="c",SigmaEpsConcrete(I9233,$AN$30:$AN$33,$AR$30:$AR$33,$AS$26,$AS$27,$AS$28,$AQ$20,$AU$19),""),"")</f>
        <v/>
      </c>
      <c r="N9233" s="95" t="str">
        <f>IF(A9233&lt;&gt;"",IF(MID(C9233,1,1)="r",SigmaEpsReinf(J9233,$AS$42:$AS$43,$AS$41,$AS$39,$AS$40,$AQ$38),""),"")</f>
        <v/>
      </c>
      <c r="Q9233" s="92" t="str">
        <f t="shared" si="1456"/>
        <v/>
      </c>
      <c r="R9233" s="92" t="str">
        <f t="shared" si="1457"/>
        <v/>
      </c>
      <c r="U9233" s="5"/>
      <c r="V9233" s="5"/>
      <c r="W9233" s="94" t="str">
        <f t="shared" si="1455"/>
        <v/>
      </c>
      <c r="X9233" s="94" t="str">
        <f t="shared" si="1458"/>
        <v/>
      </c>
      <c r="Y9233" s="5"/>
      <c r="BK9233" s="8"/>
      <c r="BL9233" s="5"/>
      <c r="BM9233" s="5"/>
      <c r="BN9233" s="5"/>
      <c r="BO9233" s="5"/>
      <c r="BP9233" s="1"/>
      <c r="BQ9233" s="1"/>
      <c r="BR9233" s="1"/>
      <c r="BS9233" s="1"/>
      <c r="BT9233" s="1"/>
      <c r="BU9233" s="4"/>
      <c r="BV9233" s="1"/>
      <c r="BW9233" s="3"/>
      <c r="BX9233" s="4"/>
      <c r="BY9233" s="5"/>
      <c r="BZ9233" s="5"/>
      <c r="CA9233" s="5"/>
      <c r="CB9233" s="5"/>
      <c r="CC9233" s="5"/>
      <c r="CD9233" s="43"/>
    </row>
    <row r="9234" spans="1:82" x14ac:dyDescent="0.25">
      <c r="A9234" s="8"/>
      <c r="B9234" s="5"/>
      <c r="C9234" s="5"/>
      <c r="D9234" s="5"/>
      <c r="E9234" s="5"/>
      <c r="F9234" s="94" t="str">
        <f t="shared" si="1449"/>
        <v/>
      </c>
      <c r="G9234" s="94" t="str">
        <f t="shared" si="1450"/>
        <v/>
      </c>
      <c r="H9234" s="127" t="str">
        <f>IF(A9234&lt;&gt;"",IF(MID(C9234,1,1)="c",$AS$26,IF(MID(C9234,1,1)="r",$AS$41,IF(MID(C9234,1,1)="p",#REF!,#REF!))),"")</f>
        <v/>
      </c>
      <c r="I9234" s="92" t="str">
        <f t="shared" si="1451"/>
        <v/>
      </c>
      <c r="J9234" s="92" t="str">
        <f t="shared" si="1452"/>
        <v/>
      </c>
      <c r="K9234" s="92" t="str">
        <f t="shared" si="1453"/>
        <v/>
      </c>
      <c r="L9234" s="92" t="str">
        <f t="shared" si="1454"/>
        <v/>
      </c>
      <c r="M9234" s="95" t="str">
        <f>IF(A9234&lt;&gt;"",IF(MID(C9234,1,1)="c",SigmaEpsConcrete(I9234,$AN$30:$AN$33,$AR$30:$AR$33,$AS$26,$AS$27,$AS$28,$AQ$20,$AU$19),""),"")</f>
        <v/>
      </c>
      <c r="N9234" s="95" t="str">
        <f>IF(A9234&lt;&gt;"",IF(MID(C9234,1,1)="r",SigmaEpsReinf(J9234,$AS$42:$AS$43,$AS$41,$AS$39,$AS$40,$AQ$38),""),"")</f>
        <v/>
      </c>
      <c r="Q9234" s="92" t="str">
        <f t="shared" si="1456"/>
        <v/>
      </c>
      <c r="R9234" s="92" t="str">
        <f t="shared" si="1457"/>
        <v/>
      </c>
      <c r="U9234" s="5"/>
      <c r="V9234" s="5"/>
      <c r="W9234" s="94" t="str">
        <f t="shared" si="1455"/>
        <v/>
      </c>
      <c r="X9234" s="94" t="str">
        <f t="shared" si="1458"/>
        <v/>
      </c>
      <c r="Y9234" s="5"/>
      <c r="BK9234" s="8"/>
      <c r="BL9234" s="5"/>
      <c r="BM9234" s="5"/>
      <c r="BN9234" s="5"/>
      <c r="BO9234" s="5"/>
      <c r="BP9234" s="1"/>
      <c r="BQ9234" s="1"/>
      <c r="BR9234" s="1"/>
      <c r="BS9234" s="1"/>
      <c r="BT9234" s="1"/>
      <c r="BU9234" s="4"/>
      <c r="BV9234" s="1"/>
      <c r="BW9234" s="3"/>
      <c r="BX9234" s="4"/>
      <c r="BY9234" s="5"/>
      <c r="BZ9234" s="5"/>
      <c r="CA9234" s="5"/>
      <c r="CB9234" s="5"/>
      <c r="CC9234" s="5"/>
      <c r="CD9234" s="43"/>
    </row>
    <row r="9235" spans="1:82" x14ac:dyDescent="0.25">
      <c r="A9235" s="8"/>
      <c r="B9235" s="5"/>
      <c r="C9235" s="5"/>
      <c r="D9235" s="5"/>
      <c r="E9235" s="5"/>
      <c r="F9235" s="94" t="str">
        <f t="shared" si="1449"/>
        <v/>
      </c>
      <c r="G9235" s="94" t="str">
        <f t="shared" si="1450"/>
        <v/>
      </c>
      <c r="H9235" s="127" t="str">
        <f>IF(A9235&lt;&gt;"",IF(MID(C9235,1,1)="c",$AS$26,IF(MID(C9235,1,1)="r",$AS$41,IF(MID(C9235,1,1)="p",#REF!,#REF!))),"")</f>
        <v/>
      </c>
      <c r="I9235" s="92" t="str">
        <f t="shared" si="1451"/>
        <v/>
      </c>
      <c r="J9235" s="92" t="str">
        <f t="shared" si="1452"/>
        <v/>
      </c>
      <c r="K9235" s="92" t="str">
        <f t="shared" si="1453"/>
        <v/>
      </c>
      <c r="L9235" s="92" t="str">
        <f t="shared" si="1454"/>
        <v/>
      </c>
      <c r="M9235" s="95" t="str">
        <f>IF(A9235&lt;&gt;"",IF(MID(C9235,1,1)="c",SigmaEpsConcrete(I9235,$AN$30:$AN$33,$AR$30:$AR$33,$AS$26,$AS$27,$AS$28,$AQ$20,$AU$19),""),"")</f>
        <v/>
      </c>
      <c r="N9235" s="95" t="str">
        <f>IF(A9235&lt;&gt;"",IF(MID(C9235,1,1)="r",SigmaEpsReinf(J9235,$AS$42:$AS$43,$AS$41,$AS$39,$AS$40,$AQ$38),""),"")</f>
        <v/>
      </c>
      <c r="Q9235" s="92" t="str">
        <f t="shared" si="1456"/>
        <v/>
      </c>
      <c r="R9235" s="92" t="str">
        <f t="shared" si="1457"/>
        <v/>
      </c>
      <c r="U9235" s="5"/>
      <c r="V9235" s="5"/>
      <c r="W9235" s="94" t="str">
        <f t="shared" si="1455"/>
        <v/>
      </c>
      <c r="X9235" s="94" t="str">
        <f t="shared" si="1458"/>
        <v/>
      </c>
      <c r="Y9235" s="5"/>
      <c r="BK9235" s="8"/>
      <c r="BL9235" s="5"/>
      <c r="BM9235" s="5"/>
      <c r="BN9235" s="5"/>
      <c r="BO9235" s="5"/>
      <c r="BP9235" s="1"/>
      <c r="BQ9235" s="1"/>
      <c r="BR9235" s="1"/>
      <c r="BS9235" s="1"/>
      <c r="BT9235" s="1"/>
      <c r="BU9235" s="4"/>
      <c r="BV9235" s="1"/>
      <c r="BW9235" s="3"/>
      <c r="BX9235" s="4"/>
      <c r="BY9235" s="5"/>
      <c r="BZ9235" s="5"/>
      <c r="CA9235" s="5"/>
      <c r="CB9235" s="5"/>
      <c r="CC9235" s="5"/>
      <c r="CD9235" s="43"/>
    </row>
    <row r="9236" spans="1:82" x14ac:dyDescent="0.25">
      <c r="A9236" s="8"/>
      <c r="B9236" s="5"/>
      <c r="C9236" s="5"/>
      <c r="D9236" s="5"/>
      <c r="E9236" s="5"/>
      <c r="F9236" s="94" t="str">
        <f t="shared" si="1449"/>
        <v/>
      </c>
      <c r="G9236" s="94" t="str">
        <f t="shared" si="1450"/>
        <v/>
      </c>
      <c r="H9236" s="127" t="str">
        <f>IF(A9236&lt;&gt;"",IF(MID(C9236,1,1)="c",$AS$26,IF(MID(C9236,1,1)="r",$AS$41,IF(MID(C9236,1,1)="p",#REF!,#REF!))),"")</f>
        <v/>
      </c>
      <c r="I9236" s="92" t="str">
        <f t="shared" si="1451"/>
        <v/>
      </c>
      <c r="J9236" s="92" t="str">
        <f t="shared" si="1452"/>
        <v/>
      </c>
      <c r="K9236" s="92" t="str">
        <f t="shared" si="1453"/>
        <v/>
      </c>
      <c r="L9236" s="92" t="str">
        <f t="shared" si="1454"/>
        <v/>
      </c>
      <c r="M9236" s="95" t="str">
        <f>IF(A9236&lt;&gt;"",IF(MID(C9236,1,1)="c",SigmaEpsConcrete(I9236,$AN$30:$AN$33,$AR$30:$AR$33,$AS$26,$AS$27,$AS$28,$AQ$20,$AU$19),""),"")</f>
        <v/>
      </c>
      <c r="N9236" s="95" t="str">
        <f>IF(A9236&lt;&gt;"",IF(MID(C9236,1,1)="r",SigmaEpsReinf(J9236,$AS$42:$AS$43,$AS$41,$AS$39,$AS$40,$AQ$38),""),"")</f>
        <v/>
      </c>
      <c r="Q9236" s="92" t="str">
        <f t="shared" si="1456"/>
        <v/>
      </c>
      <c r="R9236" s="92" t="str">
        <f t="shared" si="1457"/>
        <v/>
      </c>
      <c r="U9236" s="5"/>
      <c r="V9236" s="5"/>
      <c r="W9236" s="94" t="str">
        <f t="shared" si="1455"/>
        <v/>
      </c>
      <c r="X9236" s="94" t="str">
        <f t="shared" si="1458"/>
        <v/>
      </c>
      <c r="Y9236" s="5"/>
      <c r="BK9236" s="8"/>
      <c r="BL9236" s="5"/>
      <c r="BM9236" s="5"/>
      <c r="BN9236" s="5"/>
      <c r="BO9236" s="5"/>
      <c r="BP9236" s="1"/>
      <c r="BQ9236" s="1"/>
      <c r="BR9236" s="1"/>
      <c r="BS9236" s="1"/>
      <c r="BT9236" s="1"/>
      <c r="BU9236" s="4"/>
      <c r="BV9236" s="1"/>
      <c r="BW9236" s="3"/>
      <c r="BX9236" s="4"/>
      <c r="BY9236" s="5"/>
      <c r="BZ9236" s="5"/>
      <c r="CA9236" s="5"/>
      <c r="CB9236" s="5"/>
      <c r="CC9236" s="5"/>
      <c r="CD9236" s="43"/>
    </row>
    <row r="9237" spans="1:82" x14ac:dyDescent="0.25">
      <c r="A9237" s="8"/>
      <c r="B9237" s="5"/>
      <c r="C9237" s="5"/>
      <c r="D9237" s="5"/>
      <c r="E9237" s="5"/>
      <c r="F9237" s="94" t="str">
        <f t="shared" si="1449"/>
        <v/>
      </c>
      <c r="G9237" s="94" t="str">
        <f t="shared" si="1450"/>
        <v/>
      </c>
      <c r="H9237" s="127" t="str">
        <f>IF(A9237&lt;&gt;"",IF(MID(C9237,1,1)="c",$AS$26,IF(MID(C9237,1,1)="r",$AS$41,IF(MID(C9237,1,1)="p",#REF!,#REF!))),"")</f>
        <v/>
      </c>
      <c r="I9237" s="92" t="str">
        <f t="shared" si="1451"/>
        <v/>
      </c>
      <c r="J9237" s="92" t="str">
        <f t="shared" si="1452"/>
        <v/>
      </c>
      <c r="K9237" s="92" t="str">
        <f t="shared" si="1453"/>
        <v/>
      </c>
      <c r="L9237" s="92" t="str">
        <f t="shared" si="1454"/>
        <v/>
      </c>
      <c r="M9237" s="95" t="str">
        <f>IF(A9237&lt;&gt;"",IF(MID(C9237,1,1)="c",SigmaEpsConcrete(I9237,$AN$30:$AN$33,$AR$30:$AR$33,$AS$26,$AS$27,$AS$28,$AQ$20,$AU$19),""),"")</f>
        <v/>
      </c>
      <c r="N9237" s="95" t="str">
        <f>IF(A9237&lt;&gt;"",IF(MID(C9237,1,1)="r",SigmaEpsReinf(J9237,$AS$42:$AS$43,$AS$41,$AS$39,$AS$40,$AQ$38),""),"")</f>
        <v/>
      </c>
      <c r="Q9237" s="92" t="str">
        <f t="shared" si="1456"/>
        <v/>
      </c>
      <c r="R9237" s="92" t="str">
        <f t="shared" si="1457"/>
        <v/>
      </c>
      <c r="U9237" s="5"/>
      <c r="V9237" s="5"/>
      <c r="W9237" s="94" t="str">
        <f t="shared" si="1455"/>
        <v/>
      </c>
      <c r="X9237" s="94" t="str">
        <f t="shared" si="1458"/>
        <v/>
      </c>
      <c r="Y9237" s="5"/>
      <c r="BK9237" s="8"/>
      <c r="BL9237" s="5"/>
      <c r="BM9237" s="5"/>
      <c r="BN9237" s="5"/>
      <c r="BO9237" s="5"/>
      <c r="BP9237" s="1"/>
      <c r="BQ9237" s="1"/>
      <c r="BR9237" s="1"/>
      <c r="BS9237" s="1"/>
      <c r="BT9237" s="1"/>
      <c r="BU9237" s="4"/>
      <c r="BV9237" s="1"/>
      <c r="BW9237" s="3"/>
      <c r="BX9237" s="4"/>
      <c r="BY9237" s="5"/>
      <c r="BZ9237" s="5"/>
      <c r="CA9237" s="5"/>
      <c r="CB9237" s="5"/>
      <c r="CC9237" s="5"/>
      <c r="CD9237" s="43"/>
    </row>
    <row r="9238" spans="1:82" x14ac:dyDescent="0.25">
      <c r="A9238" s="8"/>
      <c r="B9238" s="5"/>
      <c r="C9238" s="5"/>
      <c r="D9238" s="5"/>
      <c r="E9238" s="5"/>
      <c r="F9238" s="94" t="str">
        <f t="shared" si="1449"/>
        <v/>
      </c>
      <c r="G9238" s="94" t="str">
        <f t="shared" si="1450"/>
        <v/>
      </c>
      <c r="H9238" s="127" t="str">
        <f>IF(A9238&lt;&gt;"",IF(MID(C9238,1,1)="c",$AS$26,IF(MID(C9238,1,1)="r",$AS$41,IF(MID(C9238,1,1)="p",#REF!,#REF!))),"")</f>
        <v/>
      </c>
      <c r="I9238" s="92" t="str">
        <f t="shared" si="1451"/>
        <v/>
      </c>
      <c r="J9238" s="92" t="str">
        <f t="shared" si="1452"/>
        <v/>
      </c>
      <c r="K9238" s="92" t="str">
        <f t="shared" si="1453"/>
        <v/>
      </c>
      <c r="L9238" s="92" t="str">
        <f t="shared" si="1454"/>
        <v/>
      </c>
      <c r="M9238" s="95" t="str">
        <f>IF(A9238&lt;&gt;"",IF(MID(C9238,1,1)="c",SigmaEpsConcrete(I9238,$AN$30:$AN$33,$AR$30:$AR$33,$AS$26,$AS$27,$AS$28,$AQ$20,$AU$19),""),"")</f>
        <v/>
      </c>
      <c r="N9238" s="95" t="str">
        <f>IF(A9238&lt;&gt;"",IF(MID(C9238,1,1)="r",SigmaEpsReinf(J9238,$AS$42:$AS$43,$AS$41,$AS$39,$AS$40,$AQ$38),""),"")</f>
        <v/>
      </c>
      <c r="Q9238" s="92" t="str">
        <f t="shared" si="1456"/>
        <v/>
      </c>
      <c r="R9238" s="92" t="str">
        <f t="shared" si="1457"/>
        <v/>
      </c>
      <c r="U9238" s="5"/>
      <c r="V9238" s="5"/>
      <c r="W9238" s="94" t="str">
        <f t="shared" si="1455"/>
        <v/>
      </c>
      <c r="X9238" s="94" t="str">
        <f t="shared" si="1458"/>
        <v/>
      </c>
      <c r="Y9238" s="5"/>
      <c r="BK9238" s="8"/>
      <c r="BL9238" s="5"/>
      <c r="BM9238" s="5"/>
      <c r="BN9238" s="5"/>
      <c r="BO9238" s="5"/>
      <c r="BP9238" s="1"/>
      <c r="BQ9238" s="1"/>
      <c r="BR9238" s="1"/>
      <c r="BS9238" s="1"/>
      <c r="BT9238" s="1"/>
      <c r="BU9238" s="4"/>
      <c r="BV9238" s="1"/>
      <c r="BW9238" s="3"/>
      <c r="BX9238" s="4"/>
      <c r="BY9238" s="5"/>
      <c r="BZ9238" s="5"/>
      <c r="CA9238" s="5"/>
      <c r="CB9238" s="5"/>
      <c r="CC9238" s="5"/>
      <c r="CD9238" s="43"/>
    </row>
    <row r="9239" spans="1:82" x14ac:dyDescent="0.25">
      <c r="A9239" s="8"/>
      <c r="B9239" s="5"/>
      <c r="C9239" s="5"/>
      <c r="D9239" s="5"/>
      <c r="E9239" s="5"/>
      <c r="F9239" s="94" t="str">
        <f t="shared" si="1449"/>
        <v/>
      </c>
      <c r="G9239" s="94" t="str">
        <f t="shared" si="1450"/>
        <v/>
      </c>
      <c r="H9239" s="127" t="str">
        <f>IF(A9239&lt;&gt;"",IF(MID(C9239,1,1)="c",$AS$26,IF(MID(C9239,1,1)="r",$AS$41,IF(MID(C9239,1,1)="p",#REF!,#REF!))),"")</f>
        <v/>
      </c>
      <c r="I9239" s="92" t="str">
        <f t="shared" si="1451"/>
        <v/>
      </c>
      <c r="J9239" s="92" t="str">
        <f t="shared" si="1452"/>
        <v/>
      </c>
      <c r="K9239" s="92" t="str">
        <f t="shared" si="1453"/>
        <v/>
      </c>
      <c r="L9239" s="92" t="str">
        <f t="shared" si="1454"/>
        <v/>
      </c>
      <c r="M9239" s="95" t="str">
        <f>IF(A9239&lt;&gt;"",IF(MID(C9239,1,1)="c",SigmaEpsConcrete(I9239,$AN$30:$AN$33,$AR$30:$AR$33,$AS$26,$AS$27,$AS$28,$AQ$20,$AU$19),""),"")</f>
        <v/>
      </c>
      <c r="N9239" s="95" t="str">
        <f>IF(A9239&lt;&gt;"",IF(MID(C9239,1,1)="r",SigmaEpsReinf(J9239,$AS$42:$AS$43,$AS$41,$AS$39,$AS$40,$AQ$38),""),"")</f>
        <v/>
      </c>
      <c r="Q9239" s="92" t="str">
        <f t="shared" si="1456"/>
        <v/>
      </c>
      <c r="R9239" s="92" t="str">
        <f t="shared" si="1457"/>
        <v/>
      </c>
      <c r="U9239" s="5"/>
      <c r="V9239" s="5"/>
      <c r="W9239" s="94" t="str">
        <f t="shared" si="1455"/>
        <v/>
      </c>
      <c r="X9239" s="94" t="str">
        <f t="shared" si="1458"/>
        <v/>
      </c>
      <c r="Y9239" s="5"/>
      <c r="BK9239" s="8"/>
      <c r="BL9239" s="5"/>
      <c r="BM9239" s="5"/>
      <c r="BN9239" s="5"/>
      <c r="BO9239" s="5"/>
      <c r="BP9239" s="1"/>
      <c r="BQ9239" s="1"/>
      <c r="BR9239" s="1"/>
      <c r="BS9239" s="1"/>
      <c r="BT9239" s="1"/>
      <c r="BU9239" s="4"/>
      <c r="BV9239" s="1"/>
      <c r="BW9239" s="3"/>
      <c r="BX9239" s="4"/>
      <c r="BY9239" s="5"/>
      <c r="BZ9239" s="5"/>
      <c r="CA9239" s="5"/>
      <c r="CB9239" s="5"/>
      <c r="CC9239" s="5"/>
      <c r="CD9239" s="43"/>
    </row>
    <row r="9240" spans="1:82" x14ac:dyDescent="0.25">
      <c r="A9240" s="8"/>
      <c r="B9240" s="5"/>
      <c r="C9240" s="5"/>
      <c r="D9240" s="5"/>
      <c r="E9240" s="5"/>
      <c r="F9240" s="94" t="str">
        <f t="shared" si="1449"/>
        <v/>
      </c>
      <c r="G9240" s="94" t="str">
        <f t="shared" si="1450"/>
        <v/>
      </c>
      <c r="H9240" s="127" t="str">
        <f>IF(A9240&lt;&gt;"",IF(MID(C9240,1,1)="c",$AS$26,IF(MID(C9240,1,1)="r",$AS$41,IF(MID(C9240,1,1)="p",#REF!,#REF!))),"")</f>
        <v/>
      </c>
      <c r="I9240" s="92" t="str">
        <f t="shared" si="1451"/>
        <v/>
      </c>
      <c r="J9240" s="92" t="str">
        <f t="shared" si="1452"/>
        <v/>
      </c>
      <c r="K9240" s="92" t="str">
        <f t="shared" si="1453"/>
        <v/>
      </c>
      <c r="L9240" s="92" t="str">
        <f t="shared" si="1454"/>
        <v/>
      </c>
      <c r="M9240" s="95" t="str">
        <f>IF(A9240&lt;&gt;"",IF(MID(C9240,1,1)="c",SigmaEpsConcrete(I9240,$AN$30:$AN$33,$AR$30:$AR$33,$AS$26,$AS$27,$AS$28,$AQ$20,$AU$19),""),"")</f>
        <v/>
      </c>
      <c r="N9240" s="95" t="str">
        <f>IF(A9240&lt;&gt;"",IF(MID(C9240,1,1)="r",SigmaEpsReinf(J9240,$AS$42:$AS$43,$AS$41,$AS$39,$AS$40,$AQ$38),""),"")</f>
        <v/>
      </c>
      <c r="Q9240" s="92" t="str">
        <f t="shared" si="1456"/>
        <v/>
      </c>
      <c r="R9240" s="92" t="str">
        <f t="shared" si="1457"/>
        <v/>
      </c>
      <c r="U9240" s="5"/>
      <c r="V9240" s="5"/>
      <c r="W9240" s="94" t="str">
        <f t="shared" si="1455"/>
        <v/>
      </c>
      <c r="X9240" s="94" t="str">
        <f t="shared" si="1458"/>
        <v/>
      </c>
      <c r="Y9240" s="5"/>
      <c r="BK9240" s="8"/>
      <c r="BL9240" s="5"/>
      <c r="BM9240" s="5"/>
      <c r="BN9240" s="5"/>
      <c r="BO9240" s="5"/>
      <c r="BP9240" s="1"/>
      <c r="BQ9240" s="1"/>
      <c r="BR9240" s="1"/>
      <c r="BS9240" s="1"/>
      <c r="BT9240" s="1"/>
      <c r="BU9240" s="4"/>
      <c r="BV9240" s="1"/>
      <c r="BW9240" s="3"/>
      <c r="BX9240" s="4"/>
      <c r="BY9240" s="5"/>
      <c r="BZ9240" s="5"/>
      <c r="CA9240" s="5"/>
      <c r="CB9240" s="5"/>
      <c r="CC9240" s="5"/>
      <c r="CD9240" s="43"/>
    </row>
    <row r="9241" spans="1:82" x14ac:dyDescent="0.25">
      <c r="A9241" s="8"/>
      <c r="B9241" s="5"/>
      <c r="C9241" s="5"/>
      <c r="D9241" s="5"/>
      <c r="E9241" s="5"/>
      <c r="F9241" s="94" t="str">
        <f t="shared" si="1449"/>
        <v/>
      </c>
      <c r="G9241" s="94" t="str">
        <f t="shared" si="1450"/>
        <v/>
      </c>
      <c r="H9241" s="127" t="str">
        <f>IF(A9241&lt;&gt;"",IF(MID(C9241,1,1)="c",$AS$26,IF(MID(C9241,1,1)="r",$AS$41,IF(MID(C9241,1,1)="p",#REF!,#REF!))),"")</f>
        <v/>
      </c>
      <c r="I9241" s="92" t="str">
        <f t="shared" si="1451"/>
        <v/>
      </c>
      <c r="J9241" s="92" t="str">
        <f t="shared" si="1452"/>
        <v/>
      </c>
      <c r="K9241" s="92" t="str">
        <f t="shared" si="1453"/>
        <v/>
      </c>
      <c r="L9241" s="92" t="str">
        <f t="shared" si="1454"/>
        <v/>
      </c>
      <c r="M9241" s="95" t="str">
        <f>IF(A9241&lt;&gt;"",IF(MID(C9241,1,1)="c",SigmaEpsConcrete(I9241,$AN$30:$AN$33,$AR$30:$AR$33,$AS$26,$AS$27,$AS$28,$AQ$20,$AU$19),""),"")</f>
        <v/>
      </c>
      <c r="N9241" s="95" t="str">
        <f>IF(A9241&lt;&gt;"",IF(MID(C9241,1,1)="r",SigmaEpsReinf(J9241,$AS$42:$AS$43,$AS$41,$AS$39,$AS$40,$AQ$38),""),"")</f>
        <v/>
      </c>
      <c r="Q9241" s="92" t="str">
        <f t="shared" si="1456"/>
        <v/>
      </c>
      <c r="R9241" s="92" t="str">
        <f t="shared" si="1457"/>
        <v/>
      </c>
      <c r="U9241" s="5"/>
      <c r="V9241" s="5"/>
      <c r="W9241" s="94" t="str">
        <f t="shared" si="1455"/>
        <v/>
      </c>
      <c r="X9241" s="94" t="str">
        <f t="shared" si="1458"/>
        <v/>
      </c>
      <c r="Y9241" s="5"/>
      <c r="BK9241" s="8"/>
      <c r="BL9241" s="5"/>
      <c r="BM9241" s="5"/>
      <c r="BN9241" s="5"/>
      <c r="BO9241" s="5"/>
      <c r="BP9241" s="1"/>
      <c r="BQ9241" s="1"/>
      <c r="BR9241" s="1"/>
      <c r="BS9241" s="1"/>
      <c r="BT9241" s="1"/>
      <c r="BU9241" s="4"/>
      <c r="BV9241" s="1"/>
      <c r="BW9241" s="3"/>
      <c r="BX9241" s="4"/>
      <c r="BY9241" s="5"/>
      <c r="BZ9241" s="5"/>
      <c r="CA9241" s="5"/>
      <c r="CB9241" s="5"/>
      <c r="CC9241" s="5"/>
      <c r="CD9241" s="43"/>
    </row>
    <row r="9242" spans="1:82" x14ac:dyDescent="0.25">
      <c r="A9242" s="8"/>
      <c r="B9242" s="5"/>
      <c r="C9242" s="5"/>
      <c r="D9242" s="5"/>
      <c r="E9242" s="5"/>
      <c r="F9242" s="94" t="str">
        <f t="shared" si="1449"/>
        <v/>
      </c>
      <c r="G9242" s="94" t="str">
        <f t="shared" si="1450"/>
        <v/>
      </c>
      <c r="H9242" s="127" t="str">
        <f>IF(A9242&lt;&gt;"",IF(MID(C9242,1,1)="c",$AS$26,IF(MID(C9242,1,1)="r",$AS$41,IF(MID(C9242,1,1)="p",#REF!,#REF!))),"")</f>
        <v/>
      </c>
      <c r="I9242" s="92" t="str">
        <f t="shared" si="1451"/>
        <v/>
      </c>
      <c r="J9242" s="92" t="str">
        <f t="shared" si="1452"/>
        <v/>
      </c>
      <c r="K9242" s="92" t="str">
        <f t="shared" si="1453"/>
        <v/>
      </c>
      <c r="L9242" s="92" t="str">
        <f t="shared" si="1454"/>
        <v/>
      </c>
      <c r="M9242" s="95" t="str">
        <f>IF(A9242&lt;&gt;"",IF(MID(C9242,1,1)="c",SigmaEpsConcrete(I9242,$AN$30:$AN$33,$AR$30:$AR$33,$AS$26,$AS$27,$AS$28,$AQ$20,$AU$19),""),"")</f>
        <v/>
      </c>
      <c r="N9242" s="95" t="str">
        <f>IF(A9242&lt;&gt;"",IF(MID(C9242,1,1)="r",SigmaEpsReinf(J9242,$AS$42:$AS$43,$AS$41,$AS$39,$AS$40,$AQ$38),""),"")</f>
        <v/>
      </c>
      <c r="Q9242" s="92" t="str">
        <f t="shared" si="1456"/>
        <v/>
      </c>
      <c r="R9242" s="92" t="str">
        <f t="shared" si="1457"/>
        <v/>
      </c>
      <c r="U9242" s="5"/>
      <c r="V9242" s="5"/>
      <c r="W9242" s="94" t="str">
        <f t="shared" si="1455"/>
        <v/>
      </c>
      <c r="X9242" s="94" t="str">
        <f t="shared" si="1458"/>
        <v/>
      </c>
      <c r="Y9242" s="5"/>
      <c r="BK9242" s="8"/>
      <c r="BL9242" s="5"/>
      <c r="BM9242" s="5"/>
      <c r="BN9242" s="5"/>
      <c r="BO9242" s="5"/>
      <c r="BP9242" s="1"/>
      <c r="BQ9242" s="1"/>
      <c r="BR9242" s="1"/>
      <c r="BS9242" s="1"/>
      <c r="BT9242" s="1"/>
      <c r="BU9242" s="4"/>
      <c r="BV9242" s="1"/>
      <c r="BW9242" s="3"/>
      <c r="BX9242" s="4"/>
      <c r="BY9242" s="5"/>
      <c r="BZ9242" s="5"/>
      <c r="CA9242" s="5"/>
      <c r="CB9242" s="5"/>
      <c r="CC9242" s="5"/>
      <c r="CD9242" s="43"/>
    </row>
    <row r="9243" spans="1:82" x14ac:dyDescent="0.25">
      <c r="A9243" s="8"/>
      <c r="B9243" s="5"/>
      <c r="C9243" s="5"/>
      <c r="D9243" s="5"/>
      <c r="E9243" s="5"/>
      <c r="F9243" s="94" t="str">
        <f t="shared" si="1449"/>
        <v/>
      </c>
      <c r="G9243" s="94" t="str">
        <f t="shared" si="1450"/>
        <v/>
      </c>
      <c r="H9243" s="127" t="str">
        <f>IF(A9243&lt;&gt;"",IF(MID(C9243,1,1)="c",$AS$26,IF(MID(C9243,1,1)="r",$AS$41,IF(MID(C9243,1,1)="p",#REF!,#REF!))),"")</f>
        <v/>
      </c>
      <c r="I9243" s="92" t="str">
        <f t="shared" si="1451"/>
        <v/>
      </c>
      <c r="J9243" s="92" t="str">
        <f t="shared" si="1452"/>
        <v/>
      </c>
      <c r="K9243" s="92" t="str">
        <f t="shared" si="1453"/>
        <v/>
      </c>
      <c r="L9243" s="92" t="str">
        <f t="shared" si="1454"/>
        <v/>
      </c>
      <c r="M9243" s="95" t="str">
        <f>IF(A9243&lt;&gt;"",IF(MID(C9243,1,1)="c",SigmaEpsConcrete(I9243,$AN$30:$AN$33,$AR$30:$AR$33,$AS$26,$AS$27,$AS$28,$AQ$20,$AU$19),""),"")</f>
        <v/>
      </c>
      <c r="N9243" s="95" t="str">
        <f>IF(A9243&lt;&gt;"",IF(MID(C9243,1,1)="r",SigmaEpsReinf(J9243,$AS$42:$AS$43,$AS$41,$AS$39,$AS$40,$AQ$38),""),"")</f>
        <v/>
      </c>
      <c r="Q9243" s="92" t="str">
        <f t="shared" si="1456"/>
        <v/>
      </c>
      <c r="R9243" s="92" t="str">
        <f t="shared" si="1457"/>
        <v/>
      </c>
      <c r="U9243" s="5"/>
      <c r="V9243" s="5"/>
      <c r="W9243" s="94" t="str">
        <f t="shared" si="1455"/>
        <v/>
      </c>
      <c r="X9243" s="94" t="str">
        <f t="shared" si="1458"/>
        <v/>
      </c>
      <c r="Y9243" s="5"/>
      <c r="BK9243" s="8"/>
      <c r="BL9243" s="5"/>
      <c r="BM9243" s="5"/>
      <c r="BN9243" s="5"/>
      <c r="BO9243" s="5"/>
      <c r="BP9243" s="1"/>
      <c r="BQ9243" s="1"/>
      <c r="BR9243" s="1"/>
      <c r="BS9243" s="1"/>
      <c r="BT9243" s="1"/>
      <c r="BU9243" s="4"/>
      <c r="BV9243" s="1"/>
      <c r="BW9243" s="3"/>
      <c r="BX9243" s="4"/>
      <c r="BY9243" s="5"/>
      <c r="BZ9243" s="5"/>
      <c r="CA9243" s="5"/>
      <c r="CB9243" s="5"/>
      <c r="CC9243" s="5"/>
      <c r="CD9243" s="43"/>
    </row>
    <row r="9244" spans="1:82" x14ac:dyDescent="0.25">
      <c r="A9244" s="8"/>
      <c r="B9244" s="5"/>
      <c r="C9244" s="5"/>
      <c r="D9244" s="5"/>
      <c r="E9244" s="5"/>
      <c r="F9244" s="94" t="str">
        <f t="shared" si="1449"/>
        <v/>
      </c>
      <c r="G9244" s="94" t="str">
        <f t="shared" si="1450"/>
        <v/>
      </c>
      <c r="H9244" s="127" t="str">
        <f>IF(A9244&lt;&gt;"",IF(MID(C9244,1,1)="c",$AS$26,IF(MID(C9244,1,1)="r",$AS$41,IF(MID(C9244,1,1)="p",#REF!,#REF!))),"")</f>
        <v/>
      </c>
      <c r="I9244" s="92" t="str">
        <f t="shared" si="1451"/>
        <v/>
      </c>
      <c r="J9244" s="92" t="str">
        <f t="shared" si="1452"/>
        <v/>
      </c>
      <c r="K9244" s="92" t="str">
        <f t="shared" si="1453"/>
        <v/>
      </c>
      <c r="L9244" s="92" t="str">
        <f t="shared" si="1454"/>
        <v/>
      </c>
      <c r="M9244" s="95" t="str">
        <f>IF(A9244&lt;&gt;"",IF(MID(C9244,1,1)="c",SigmaEpsConcrete(I9244,$AN$30:$AN$33,$AR$30:$AR$33,$AS$26,$AS$27,$AS$28,$AQ$20,$AU$19),""),"")</f>
        <v/>
      </c>
      <c r="N9244" s="95" t="str">
        <f>IF(A9244&lt;&gt;"",IF(MID(C9244,1,1)="r",SigmaEpsReinf(J9244,$AS$42:$AS$43,$AS$41,$AS$39,$AS$40,$AQ$38),""),"")</f>
        <v/>
      </c>
      <c r="Q9244" s="92" t="str">
        <f t="shared" si="1456"/>
        <v/>
      </c>
      <c r="R9244" s="92" t="str">
        <f t="shared" si="1457"/>
        <v/>
      </c>
      <c r="U9244" s="5"/>
      <c r="V9244" s="5"/>
      <c r="W9244" s="94" t="str">
        <f t="shared" si="1455"/>
        <v/>
      </c>
      <c r="X9244" s="94" t="str">
        <f t="shared" si="1458"/>
        <v/>
      </c>
      <c r="Y9244" s="5"/>
      <c r="BK9244" s="8"/>
      <c r="BL9244" s="5"/>
      <c r="BM9244" s="5"/>
      <c r="BN9244" s="5"/>
      <c r="BO9244" s="5"/>
      <c r="BP9244" s="1"/>
      <c r="BQ9244" s="1"/>
      <c r="BR9244" s="1"/>
      <c r="BS9244" s="1"/>
      <c r="BT9244" s="1"/>
      <c r="BU9244" s="4"/>
      <c r="BV9244" s="1"/>
      <c r="BW9244" s="3"/>
      <c r="BX9244" s="4"/>
      <c r="BY9244" s="5"/>
      <c r="BZ9244" s="5"/>
      <c r="CA9244" s="5"/>
      <c r="CB9244" s="5"/>
      <c r="CC9244" s="5"/>
      <c r="CD9244" s="43"/>
    </row>
    <row r="9245" spans="1:82" x14ac:dyDescent="0.25">
      <c r="A9245" s="8"/>
      <c r="B9245" s="5"/>
      <c r="C9245" s="5"/>
      <c r="D9245" s="5"/>
      <c r="E9245" s="5"/>
      <c r="F9245" s="94" t="str">
        <f t="shared" si="1449"/>
        <v/>
      </c>
      <c r="G9245" s="94" t="str">
        <f t="shared" si="1450"/>
        <v/>
      </c>
      <c r="H9245" s="127" t="str">
        <f>IF(A9245&lt;&gt;"",IF(MID(C9245,1,1)="c",$AS$26,IF(MID(C9245,1,1)="r",$AS$41,IF(MID(C9245,1,1)="p",#REF!,#REF!))),"")</f>
        <v/>
      </c>
      <c r="I9245" s="92" t="str">
        <f t="shared" si="1451"/>
        <v/>
      </c>
      <c r="J9245" s="92" t="str">
        <f t="shared" si="1452"/>
        <v/>
      </c>
      <c r="K9245" s="92" t="str">
        <f t="shared" si="1453"/>
        <v/>
      </c>
      <c r="L9245" s="92" t="str">
        <f t="shared" si="1454"/>
        <v/>
      </c>
      <c r="M9245" s="95" t="str">
        <f>IF(A9245&lt;&gt;"",IF(MID(C9245,1,1)="c",SigmaEpsConcrete(I9245,$AN$30:$AN$33,$AR$30:$AR$33,$AS$26,$AS$27,$AS$28,$AQ$20,$AU$19),""),"")</f>
        <v/>
      </c>
      <c r="N9245" s="95" t="str">
        <f>IF(A9245&lt;&gt;"",IF(MID(C9245,1,1)="r",SigmaEpsReinf(J9245,$AS$42:$AS$43,$AS$41,$AS$39,$AS$40,$AQ$38),""),"")</f>
        <v/>
      </c>
      <c r="Q9245" s="92" t="str">
        <f t="shared" si="1456"/>
        <v/>
      </c>
      <c r="R9245" s="92" t="str">
        <f t="shared" si="1457"/>
        <v/>
      </c>
      <c r="U9245" s="5"/>
      <c r="V9245" s="5"/>
      <c r="W9245" s="94" t="str">
        <f t="shared" si="1455"/>
        <v/>
      </c>
      <c r="X9245" s="94" t="str">
        <f t="shared" si="1458"/>
        <v/>
      </c>
      <c r="Y9245" s="5"/>
      <c r="BK9245" s="8"/>
      <c r="BL9245" s="5"/>
      <c r="BM9245" s="5"/>
      <c r="BN9245" s="5"/>
      <c r="BO9245" s="5"/>
      <c r="BP9245" s="1"/>
      <c r="BQ9245" s="1"/>
      <c r="BR9245" s="1"/>
      <c r="BS9245" s="1"/>
      <c r="BT9245" s="1"/>
      <c r="BU9245" s="4"/>
      <c r="BV9245" s="1"/>
      <c r="BW9245" s="3"/>
      <c r="BX9245" s="4"/>
      <c r="BY9245" s="5"/>
      <c r="BZ9245" s="5"/>
      <c r="CA9245" s="5"/>
      <c r="CB9245" s="5"/>
      <c r="CC9245" s="5"/>
      <c r="CD9245" s="43"/>
    </row>
    <row r="9246" spans="1:82" x14ac:dyDescent="0.25">
      <c r="A9246" s="8"/>
      <c r="B9246" s="5"/>
      <c r="C9246" s="5"/>
      <c r="D9246" s="5"/>
      <c r="E9246" s="5"/>
      <c r="F9246" s="94" t="str">
        <f t="shared" si="1449"/>
        <v/>
      </c>
      <c r="G9246" s="94" t="str">
        <f t="shared" si="1450"/>
        <v/>
      </c>
      <c r="H9246" s="127" t="str">
        <f>IF(A9246&lt;&gt;"",IF(MID(C9246,1,1)="c",$AS$26,IF(MID(C9246,1,1)="r",$AS$41,IF(MID(C9246,1,1)="p",#REF!,#REF!))),"")</f>
        <v/>
      </c>
      <c r="I9246" s="92" t="str">
        <f t="shared" si="1451"/>
        <v/>
      </c>
      <c r="J9246" s="92" t="str">
        <f t="shared" si="1452"/>
        <v/>
      </c>
      <c r="K9246" s="92" t="str">
        <f t="shared" si="1453"/>
        <v/>
      </c>
      <c r="L9246" s="92" t="str">
        <f t="shared" si="1454"/>
        <v/>
      </c>
      <c r="M9246" s="95" t="str">
        <f>IF(A9246&lt;&gt;"",IF(MID(C9246,1,1)="c",SigmaEpsConcrete(I9246,$AN$30:$AN$33,$AR$30:$AR$33,$AS$26,$AS$27,$AS$28,$AQ$20,$AU$19),""),"")</f>
        <v/>
      </c>
      <c r="N9246" s="95" t="str">
        <f>IF(A9246&lt;&gt;"",IF(MID(C9246,1,1)="r",SigmaEpsReinf(J9246,$AS$42:$AS$43,$AS$41,$AS$39,$AS$40,$AQ$38),""),"")</f>
        <v/>
      </c>
      <c r="Q9246" s="92" t="str">
        <f t="shared" si="1456"/>
        <v/>
      </c>
      <c r="R9246" s="92" t="str">
        <f t="shared" si="1457"/>
        <v/>
      </c>
      <c r="U9246" s="5"/>
      <c r="V9246" s="5"/>
      <c r="W9246" s="94" t="str">
        <f t="shared" si="1455"/>
        <v/>
      </c>
      <c r="X9246" s="94" t="str">
        <f t="shared" si="1458"/>
        <v/>
      </c>
      <c r="Y9246" s="5"/>
      <c r="BK9246" s="8"/>
      <c r="BL9246" s="5"/>
      <c r="BM9246" s="5"/>
      <c r="BN9246" s="5"/>
      <c r="BO9246" s="5"/>
      <c r="BP9246" s="1"/>
      <c r="BQ9246" s="1"/>
      <c r="BR9246" s="1"/>
      <c r="BS9246" s="1"/>
      <c r="BT9246" s="1"/>
      <c r="BU9246" s="4"/>
      <c r="BV9246" s="1"/>
      <c r="BW9246" s="3"/>
      <c r="BX9246" s="4"/>
      <c r="BY9246" s="5"/>
      <c r="BZ9246" s="5"/>
      <c r="CA9246" s="5"/>
      <c r="CB9246" s="5"/>
      <c r="CC9246" s="5"/>
      <c r="CD9246" s="43"/>
    </row>
    <row r="9247" spans="1:82" x14ac:dyDescent="0.25">
      <c r="A9247" s="8"/>
      <c r="B9247" s="5"/>
      <c r="C9247" s="5"/>
      <c r="D9247" s="5"/>
      <c r="E9247" s="5"/>
      <c r="F9247" s="94" t="str">
        <f t="shared" si="1449"/>
        <v/>
      </c>
      <c r="G9247" s="94" t="str">
        <f t="shared" si="1450"/>
        <v/>
      </c>
      <c r="H9247" s="127" t="str">
        <f>IF(A9247&lt;&gt;"",IF(MID(C9247,1,1)="c",$AS$26,IF(MID(C9247,1,1)="r",$AS$41,IF(MID(C9247,1,1)="p",#REF!,#REF!))),"")</f>
        <v/>
      </c>
      <c r="I9247" s="92" t="str">
        <f t="shared" si="1451"/>
        <v/>
      </c>
      <c r="J9247" s="92" t="str">
        <f t="shared" si="1452"/>
        <v/>
      </c>
      <c r="K9247" s="92" t="str">
        <f t="shared" si="1453"/>
        <v/>
      </c>
      <c r="L9247" s="92" t="str">
        <f t="shared" si="1454"/>
        <v/>
      </c>
      <c r="M9247" s="95" t="str">
        <f>IF(A9247&lt;&gt;"",IF(MID(C9247,1,1)="c",SigmaEpsConcrete(I9247,$AN$30:$AN$33,$AR$30:$AR$33,$AS$26,$AS$27,$AS$28,$AQ$20,$AU$19),""),"")</f>
        <v/>
      </c>
      <c r="N9247" s="95" t="str">
        <f>IF(A9247&lt;&gt;"",IF(MID(C9247,1,1)="r",SigmaEpsReinf(J9247,$AS$42:$AS$43,$AS$41,$AS$39,$AS$40,$AQ$38),""),"")</f>
        <v/>
      </c>
      <c r="Q9247" s="92" t="str">
        <f t="shared" si="1456"/>
        <v/>
      </c>
      <c r="R9247" s="92" t="str">
        <f t="shared" si="1457"/>
        <v/>
      </c>
      <c r="U9247" s="5"/>
      <c r="V9247" s="5"/>
      <c r="W9247" s="94" t="str">
        <f t="shared" si="1455"/>
        <v/>
      </c>
      <c r="X9247" s="94" t="str">
        <f t="shared" si="1458"/>
        <v/>
      </c>
      <c r="Y9247" s="5"/>
      <c r="BK9247" s="8"/>
      <c r="BL9247" s="5"/>
      <c r="BM9247" s="5"/>
      <c r="BN9247" s="5"/>
      <c r="BO9247" s="5"/>
      <c r="BP9247" s="1"/>
      <c r="BQ9247" s="1"/>
      <c r="BR9247" s="1"/>
      <c r="BS9247" s="1"/>
      <c r="BT9247" s="1"/>
      <c r="BU9247" s="4"/>
      <c r="BV9247" s="1"/>
      <c r="BW9247" s="3"/>
      <c r="BX9247" s="4"/>
      <c r="BY9247" s="5"/>
      <c r="BZ9247" s="5"/>
      <c r="CA9247" s="5"/>
      <c r="CB9247" s="5"/>
      <c r="CC9247" s="5"/>
      <c r="CD9247" s="43"/>
    </row>
    <row r="9248" spans="1:82" x14ac:dyDescent="0.25">
      <c r="A9248" s="8"/>
      <c r="B9248" s="5"/>
      <c r="C9248" s="5"/>
      <c r="D9248" s="5"/>
      <c r="E9248" s="5"/>
      <c r="F9248" s="94" t="str">
        <f t="shared" si="1449"/>
        <v/>
      </c>
      <c r="G9248" s="94" t="str">
        <f t="shared" si="1450"/>
        <v/>
      </c>
      <c r="H9248" s="127" t="str">
        <f>IF(A9248&lt;&gt;"",IF(MID(C9248,1,1)="c",$AS$26,IF(MID(C9248,1,1)="r",$AS$41,IF(MID(C9248,1,1)="p",#REF!,#REF!))),"")</f>
        <v/>
      </c>
      <c r="I9248" s="92" t="str">
        <f t="shared" si="1451"/>
        <v/>
      </c>
      <c r="J9248" s="92" t="str">
        <f t="shared" si="1452"/>
        <v/>
      </c>
      <c r="K9248" s="92" t="str">
        <f t="shared" si="1453"/>
        <v/>
      </c>
      <c r="L9248" s="92" t="str">
        <f t="shared" si="1454"/>
        <v/>
      </c>
      <c r="M9248" s="95" t="str">
        <f>IF(A9248&lt;&gt;"",IF(MID(C9248,1,1)="c",SigmaEpsConcrete(I9248,$AN$30:$AN$33,$AR$30:$AR$33,$AS$26,$AS$27,$AS$28,$AQ$20,$AU$19),""),"")</f>
        <v/>
      </c>
      <c r="N9248" s="95" t="str">
        <f>IF(A9248&lt;&gt;"",IF(MID(C9248,1,1)="r",SigmaEpsReinf(J9248,$AS$42:$AS$43,$AS$41,$AS$39,$AS$40,$AQ$38),""),"")</f>
        <v/>
      </c>
      <c r="Q9248" s="92" t="str">
        <f t="shared" si="1456"/>
        <v/>
      </c>
      <c r="R9248" s="92" t="str">
        <f t="shared" si="1457"/>
        <v/>
      </c>
      <c r="U9248" s="5"/>
      <c r="V9248" s="5"/>
      <c r="W9248" s="94" t="str">
        <f t="shared" si="1455"/>
        <v/>
      </c>
      <c r="X9248" s="94" t="str">
        <f t="shared" si="1458"/>
        <v/>
      </c>
      <c r="Y9248" s="5"/>
      <c r="BK9248" s="8"/>
      <c r="BL9248" s="5"/>
      <c r="BM9248" s="5"/>
      <c r="BN9248" s="5"/>
      <c r="BO9248" s="5"/>
      <c r="BP9248" s="1"/>
      <c r="BQ9248" s="1"/>
      <c r="BR9248" s="1"/>
      <c r="BS9248" s="1"/>
      <c r="BT9248" s="1"/>
      <c r="BU9248" s="4"/>
      <c r="BV9248" s="1"/>
      <c r="BW9248" s="3"/>
      <c r="BX9248" s="4"/>
      <c r="BY9248" s="5"/>
      <c r="BZ9248" s="5"/>
      <c r="CA9248" s="5"/>
      <c r="CB9248" s="5"/>
      <c r="CC9248" s="5"/>
      <c r="CD9248" s="43"/>
    </row>
    <row r="9249" spans="1:82" x14ac:dyDescent="0.25">
      <c r="A9249" s="8"/>
      <c r="B9249" s="5"/>
      <c r="C9249" s="5"/>
      <c r="D9249" s="5"/>
      <c r="E9249" s="5"/>
      <c r="F9249" s="94" t="str">
        <f t="shared" si="1449"/>
        <v/>
      </c>
      <c r="G9249" s="94" t="str">
        <f t="shared" si="1450"/>
        <v/>
      </c>
      <c r="H9249" s="127" t="str">
        <f>IF(A9249&lt;&gt;"",IF(MID(C9249,1,1)="c",$AS$26,IF(MID(C9249,1,1)="r",$AS$41,IF(MID(C9249,1,1)="p",#REF!,#REF!))),"")</f>
        <v/>
      </c>
      <c r="I9249" s="92" t="str">
        <f t="shared" si="1451"/>
        <v/>
      </c>
      <c r="J9249" s="92" t="str">
        <f t="shared" si="1452"/>
        <v/>
      </c>
      <c r="K9249" s="92" t="str">
        <f t="shared" si="1453"/>
        <v/>
      </c>
      <c r="L9249" s="92" t="str">
        <f t="shared" si="1454"/>
        <v/>
      </c>
      <c r="M9249" s="95" t="str">
        <f>IF(A9249&lt;&gt;"",IF(MID(C9249,1,1)="c",SigmaEpsConcrete(I9249,$AN$30:$AN$33,$AR$30:$AR$33,$AS$26,$AS$27,$AS$28,$AQ$20,$AU$19),""),"")</f>
        <v/>
      </c>
      <c r="N9249" s="95" t="str">
        <f>IF(A9249&lt;&gt;"",IF(MID(C9249,1,1)="r",SigmaEpsReinf(J9249,$AS$42:$AS$43,$AS$41,$AS$39,$AS$40,$AQ$38),""),"")</f>
        <v/>
      </c>
      <c r="Q9249" s="92" t="str">
        <f t="shared" si="1456"/>
        <v/>
      </c>
      <c r="R9249" s="92" t="str">
        <f t="shared" si="1457"/>
        <v/>
      </c>
      <c r="U9249" s="5"/>
      <c r="V9249" s="5"/>
      <c r="W9249" s="94" t="str">
        <f t="shared" si="1455"/>
        <v/>
      </c>
      <c r="X9249" s="94" t="str">
        <f t="shared" si="1458"/>
        <v/>
      </c>
      <c r="Y9249" s="5"/>
      <c r="BK9249" s="8"/>
      <c r="BL9249" s="5"/>
      <c r="BM9249" s="5"/>
      <c r="BN9249" s="5"/>
      <c r="BO9249" s="5"/>
      <c r="BP9249" s="1"/>
      <c r="BQ9249" s="1"/>
      <c r="BR9249" s="1"/>
      <c r="BS9249" s="1"/>
      <c r="BT9249" s="1"/>
      <c r="BU9249" s="4"/>
      <c r="BV9249" s="1"/>
      <c r="BW9249" s="3"/>
      <c r="BX9249" s="4"/>
      <c r="BY9249" s="5"/>
      <c r="BZ9249" s="5"/>
      <c r="CA9249" s="5"/>
      <c r="CB9249" s="5"/>
      <c r="CC9249" s="5"/>
      <c r="CD9249" s="43"/>
    </row>
    <row r="9250" spans="1:82" x14ac:dyDescent="0.25">
      <c r="A9250" s="8"/>
      <c r="B9250" s="5"/>
      <c r="C9250" s="5"/>
      <c r="D9250" s="5"/>
      <c r="E9250" s="5"/>
      <c r="F9250" s="94" t="str">
        <f t="shared" si="1449"/>
        <v/>
      </c>
      <c r="G9250" s="94" t="str">
        <f t="shared" si="1450"/>
        <v/>
      </c>
      <c r="H9250" s="127" t="str">
        <f>IF(A9250&lt;&gt;"",IF(MID(C9250,1,1)="c",$AS$26,IF(MID(C9250,1,1)="r",$AS$41,IF(MID(C9250,1,1)="p",#REF!,#REF!))),"")</f>
        <v/>
      </c>
      <c r="I9250" s="92" t="str">
        <f t="shared" si="1451"/>
        <v/>
      </c>
      <c r="J9250" s="92" t="str">
        <f t="shared" si="1452"/>
        <v/>
      </c>
      <c r="K9250" s="92" t="str">
        <f t="shared" si="1453"/>
        <v/>
      </c>
      <c r="L9250" s="92" t="str">
        <f t="shared" si="1454"/>
        <v/>
      </c>
      <c r="M9250" s="95" t="str">
        <f>IF(A9250&lt;&gt;"",IF(MID(C9250,1,1)="c",SigmaEpsConcrete(I9250,$AN$30:$AN$33,$AR$30:$AR$33,$AS$26,$AS$27,$AS$28,$AQ$20,$AU$19),""),"")</f>
        <v/>
      </c>
      <c r="N9250" s="95" t="str">
        <f>IF(A9250&lt;&gt;"",IF(MID(C9250,1,1)="r",SigmaEpsReinf(J9250,$AS$42:$AS$43,$AS$41,$AS$39,$AS$40,$AQ$38),""),"")</f>
        <v/>
      </c>
      <c r="Q9250" s="92" t="str">
        <f t="shared" si="1456"/>
        <v/>
      </c>
      <c r="R9250" s="92" t="str">
        <f t="shared" si="1457"/>
        <v/>
      </c>
      <c r="U9250" s="5"/>
      <c r="V9250" s="5"/>
      <c r="W9250" s="94" t="str">
        <f t="shared" si="1455"/>
        <v/>
      </c>
      <c r="X9250" s="94" t="str">
        <f t="shared" si="1458"/>
        <v/>
      </c>
      <c r="Y9250" s="5"/>
      <c r="BK9250" s="8"/>
      <c r="BL9250" s="5"/>
      <c r="BM9250" s="5"/>
      <c r="BN9250" s="5"/>
      <c r="BO9250" s="5"/>
      <c r="BP9250" s="1"/>
      <c r="BQ9250" s="1"/>
      <c r="BR9250" s="1"/>
      <c r="BS9250" s="1"/>
      <c r="BT9250" s="1"/>
      <c r="BU9250" s="4"/>
      <c r="BV9250" s="1"/>
      <c r="BW9250" s="3"/>
      <c r="BX9250" s="4"/>
      <c r="BY9250" s="5"/>
      <c r="BZ9250" s="5"/>
      <c r="CA9250" s="5"/>
      <c r="CB9250" s="5"/>
      <c r="CC9250" s="5"/>
      <c r="CD9250" s="43"/>
    </row>
    <row r="9251" spans="1:82" x14ac:dyDescent="0.25">
      <c r="A9251" s="8"/>
      <c r="B9251" s="5"/>
      <c r="C9251" s="5"/>
      <c r="D9251" s="5"/>
      <c r="E9251" s="5"/>
      <c r="F9251" s="94" t="str">
        <f t="shared" si="1449"/>
        <v/>
      </c>
      <c r="G9251" s="94" t="str">
        <f t="shared" si="1450"/>
        <v/>
      </c>
      <c r="H9251" s="127" t="str">
        <f>IF(A9251&lt;&gt;"",IF(MID(C9251,1,1)="c",$AS$26,IF(MID(C9251,1,1)="r",$AS$41,IF(MID(C9251,1,1)="p",#REF!,#REF!))),"")</f>
        <v/>
      </c>
      <c r="I9251" s="92" t="str">
        <f t="shared" si="1451"/>
        <v/>
      </c>
      <c r="J9251" s="92" t="str">
        <f t="shared" si="1452"/>
        <v/>
      </c>
      <c r="K9251" s="92" t="str">
        <f t="shared" si="1453"/>
        <v/>
      </c>
      <c r="L9251" s="92" t="str">
        <f t="shared" si="1454"/>
        <v/>
      </c>
      <c r="M9251" s="95" t="str">
        <f>IF(A9251&lt;&gt;"",IF(MID(C9251,1,1)="c",SigmaEpsConcrete(I9251,$AN$30:$AN$33,$AR$30:$AR$33,$AS$26,$AS$27,$AS$28,$AQ$20,$AU$19),""),"")</f>
        <v/>
      </c>
      <c r="N9251" s="95" t="str">
        <f>IF(A9251&lt;&gt;"",IF(MID(C9251,1,1)="r",SigmaEpsReinf(J9251,$AS$42:$AS$43,$AS$41,$AS$39,$AS$40,$AQ$38),""),"")</f>
        <v/>
      </c>
      <c r="Q9251" s="92" t="str">
        <f t="shared" si="1456"/>
        <v/>
      </c>
      <c r="R9251" s="92" t="str">
        <f t="shared" si="1457"/>
        <v/>
      </c>
      <c r="U9251" s="5"/>
      <c r="V9251" s="5"/>
      <c r="W9251" s="94" t="str">
        <f t="shared" si="1455"/>
        <v/>
      </c>
      <c r="X9251" s="94" t="str">
        <f t="shared" si="1458"/>
        <v/>
      </c>
      <c r="Y9251" s="5"/>
      <c r="BK9251" s="8"/>
      <c r="BL9251" s="5"/>
      <c r="BM9251" s="5"/>
      <c r="BN9251" s="5"/>
      <c r="BO9251" s="5"/>
      <c r="BP9251" s="1"/>
      <c r="BQ9251" s="1"/>
      <c r="BR9251" s="1"/>
      <c r="BS9251" s="1"/>
      <c r="BT9251" s="1"/>
      <c r="BU9251" s="4"/>
      <c r="BV9251" s="1"/>
      <c r="BW9251" s="3"/>
      <c r="BX9251" s="4"/>
      <c r="BY9251" s="5"/>
      <c r="BZ9251" s="5"/>
      <c r="CA9251" s="5"/>
      <c r="CB9251" s="5"/>
      <c r="CC9251" s="5"/>
      <c r="CD9251" s="43"/>
    </row>
    <row r="9252" spans="1:82" x14ac:dyDescent="0.25">
      <c r="A9252" s="8"/>
      <c r="B9252" s="5"/>
      <c r="C9252" s="5"/>
      <c r="D9252" s="5"/>
      <c r="E9252" s="5"/>
      <c r="F9252" s="94" t="str">
        <f t="shared" si="1449"/>
        <v/>
      </c>
      <c r="G9252" s="94" t="str">
        <f t="shared" si="1450"/>
        <v/>
      </c>
      <c r="H9252" s="127" t="str">
        <f>IF(A9252&lt;&gt;"",IF(MID(C9252,1,1)="c",$AS$26,IF(MID(C9252,1,1)="r",$AS$41,IF(MID(C9252,1,1)="p",#REF!,#REF!))),"")</f>
        <v/>
      </c>
      <c r="I9252" s="92" t="str">
        <f t="shared" si="1451"/>
        <v/>
      </c>
      <c r="J9252" s="92" t="str">
        <f t="shared" si="1452"/>
        <v/>
      </c>
      <c r="K9252" s="92" t="str">
        <f t="shared" si="1453"/>
        <v/>
      </c>
      <c r="L9252" s="92" t="str">
        <f t="shared" si="1454"/>
        <v/>
      </c>
      <c r="M9252" s="95" t="str">
        <f>IF(A9252&lt;&gt;"",IF(MID(C9252,1,1)="c",SigmaEpsConcrete(I9252,$AN$30:$AN$33,$AR$30:$AR$33,$AS$26,$AS$27,$AS$28,$AQ$20,$AU$19),""),"")</f>
        <v/>
      </c>
      <c r="N9252" s="95" t="str">
        <f>IF(A9252&lt;&gt;"",IF(MID(C9252,1,1)="r",SigmaEpsReinf(J9252,$AS$42:$AS$43,$AS$41,$AS$39,$AS$40,$AQ$38),""),"")</f>
        <v/>
      </c>
      <c r="Q9252" s="92" t="str">
        <f t="shared" si="1456"/>
        <v/>
      </c>
      <c r="R9252" s="92" t="str">
        <f t="shared" si="1457"/>
        <v/>
      </c>
      <c r="U9252" s="5"/>
      <c r="V9252" s="5"/>
      <c r="W9252" s="94" t="str">
        <f t="shared" si="1455"/>
        <v/>
      </c>
      <c r="X9252" s="94" t="str">
        <f t="shared" si="1458"/>
        <v/>
      </c>
      <c r="Y9252" s="5"/>
      <c r="BK9252" s="8"/>
      <c r="BL9252" s="5"/>
      <c r="BM9252" s="5"/>
      <c r="BN9252" s="5"/>
      <c r="BO9252" s="5"/>
      <c r="BP9252" s="1"/>
      <c r="BQ9252" s="1"/>
      <c r="BR9252" s="1"/>
      <c r="BS9252" s="1"/>
      <c r="BT9252" s="1"/>
      <c r="BU9252" s="4"/>
      <c r="BV9252" s="1"/>
      <c r="BW9252" s="3"/>
      <c r="BX9252" s="4"/>
      <c r="BY9252" s="5"/>
      <c r="BZ9252" s="5"/>
      <c r="CA9252" s="5"/>
      <c r="CB9252" s="5"/>
      <c r="CC9252" s="5"/>
      <c r="CD9252" s="43"/>
    </row>
    <row r="9253" spans="1:82" x14ac:dyDescent="0.25">
      <c r="A9253" s="8"/>
      <c r="B9253" s="5"/>
      <c r="C9253" s="5"/>
      <c r="D9253" s="5"/>
      <c r="E9253" s="5"/>
      <c r="F9253" s="94" t="str">
        <f t="shared" si="1449"/>
        <v/>
      </c>
      <c r="G9253" s="94" t="str">
        <f t="shared" si="1450"/>
        <v/>
      </c>
      <c r="H9253" s="127" t="str">
        <f>IF(A9253&lt;&gt;"",IF(MID(C9253,1,1)="c",$AS$26,IF(MID(C9253,1,1)="r",$AS$41,IF(MID(C9253,1,1)="p",#REF!,#REF!))),"")</f>
        <v/>
      </c>
      <c r="I9253" s="92" t="str">
        <f t="shared" si="1451"/>
        <v/>
      </c>
      <c r="J9253" s="92" t="str">
        <f t="shared" si="1452"/>
        <v/>
      </c>
      <c r="K9253" s="92" t="str">
        <f t="shared" si="1453"/>
        <v/>
      </c>
      <c r="L9253" s="92" t="str">
        <f t="shared" si="1454"/>
        <v/>
      </c>
      <c r="M9253" s="95" t="str">
        <f>IF(A9253&lt;&gt;"",IF(MID(C9253,1,1)="c",SigmaEpsConcrete(I9253,$AN$30:$AN$33,$AR$30:$AR$33,$AS$26,$AS$27,$AS$28,$AQ$20,$AU$19),""),"")</f>
        <v/>
      </c>
      <c r="N9253" s="95" t="str">
        <f>IF(A9253&lt;&gt;"",IF(MID(C9253,1,1)="r",SigmaEpsReinf(J9253,$AS$42:$AS$43,$AS$41,$AS$39,$AS$40,$AQ$38),""),"")</f>
        <v/>
      </c>
      <c r="Q9253" s="92" t="str">
        <f t="shared" si="1456"/>
        <v/>
      </c>
      <c r="R9253" s="92" t="str">
        <f t="shared" si="1457"/>
        <v/>
      </c>
      <c r="U9253" s="5"/>
      <c r="V9253" s="5"/>
      <c r="W9253" s="94" t="str">
        <f t="shared" si="1455"/>
        <v/>
      </c>
      <c r="X9253" s="94" t="str">
        <f t="shared" si="1458"/>
        <v/>
      </c>
      <c r="Y9253" s="5"/>
      <c r="BK9253" s="8"/>
      <c r="BL9253" s="5"/>
      <c r="BM9253" s="5"/>
      <c r="BN9253" s="5"/>
      <c r="BO9253" s="5"/>
      <c r="BP9253" s="1"/>
      <c r="BQ9253" s="1"/>
      <c r="BR9253" s="1"/>
      <c r="BS9253" s="1"/>
      <c r="BT9253" s="1"/>
      <c r="BU9253" s="4"/>
      <c r="BV9253" s="1"/>
      <c r="BW9253" s="3"/>
      <c r="BX9253" s="4"/>
      <c r="BY9253" s="5"/>
      <c r="BZ9253" s="5"/>
      <c r="CA9253" s="5"/>
      <c r="CB9253" s="5"/>
      <c r="CC9253" s="5"/>
      <c r="CD9253" s="43"/>
    </row>
    <row r="9254" spans="1:82" x14ac:dyDescent="0.25">
      <c r="A9254" s="8"/>
      <c r="B9254" s="5"/>
      <c r="C9254" s="5"/>
      <c r="D9254" s="5"/>
      <c r="E9254" s="5"/>
      <c r="F9254" s="94" t="str">
        <f t="shared" si="1449"/>
        <v/>
      </c>
      <c r="G9254" s="94" t="str">
        <f t="shared" si="1450"/>
        <v/>
      </c>
      <c r="H9254" s="127" t="str">
        <f>IF(A9254&lt;&gt;"",IF(MID(C9254,1,1)="c",$AS$26,IF(MID(C9254,1,1)="r",$AS$41,IF(MID(C9254,1,1)="p",#REF!,#REF!))),"")</f>
        <v/>
      </c>
      <c r="I9254" s="92" t="str">
        <f t="shared" si="1451"/>
        <v/>
      </c>
      <c r="J9254" s="92" t="str">
        <f t="shared" si="1452"/>
        <v/>
      </c>
      <c r="K9254" s="92" t="str">
        <f t="shared" si="1453"/>
        <v/>
      </c>
      <c r="L9254" s="92" t="str">
        <f t="shared" si="1454"/>
        <v/>
      </c>
      <c r="M9254" s="95" t="str">
        <f>IF(A9254&lt;&gt;"",IF(MID(C9254,1,1)="c",SigmaEpsConcrete(I9254,$AN$30:$AN$33,$AR$30:$AR$33,$AS$26,$AS$27,$AS$28,$AQ$20,$AU$19),""),"")</f>
        <v/>
      </c>
      <c r="N9254" s="95" t="str">
        <f>IF(A9254&lt;&gt;"",IF(MID(C9254,1,1)="r",SigmaEpsReinf(J9254,$AS$42:$AS$43,$AS$41,$AS$39,$AS$40,$AQ$38),""),"")</f>
        <v/>
      </c>
      <c r="Q9254" s="92" t="str">
        <f t="shared" si="1456"/>
        <v/>
      </c>
      <c r="R9254" s="92" t="str">
        <f t="shared" si="1457"/>
        <v/>
      </c>
      <c r="U9254" s="5"/>
      <c r="V9254" s="5"/>
      <c r="W9254" s="94" t="str">
        <f t="shared" si="1455"/>
        <v/>
      </c>
      <c r="X9254" s="94" t="str">
        <f t="shared" si="1458"/>
        <v/>
      </c>
      <c r="Y9254" s="5"/>
      <c r="BK9254" s="8"/>
      <c r="BL9254" s="5"/>
      <c r="BM9254" s="5"/>
      <c r="BN9254" s="5"/>
      <c r="BO9254" s="5"/>
      <c r="BP9254" s="1"/>
      <c r="BQ9254" s="1"/>
      <c r="BR9254" s="1"/>
      <c r="BS9254" s="1"/>
      <c r="BT9254" s="1"/>
      <c r="BU9254" s="4"/>
      <c r="BV9254" s="1"/>
      <c r="BW9254" s="3"/>
      <c r="BX9254" s="4"/>
      <c r="BY9254" s="5"/>
      <c r="BZ9254" s="5"/>
      <c r="CA9254" s="5"/>
      <c r="CB9254" s="5"/>
      <c r="CC9254" s="5"/>
      <c r="CD9254" s="43"/>
    </row>
    <row r="9255" spans="1:82" x14ac:dyDescent="0.25">
      <c r="A9255" s="8"/>
      <c r="B9255" s="5"/>
      <c r="C9255" s="5"/>
      <c r="D9255" s="5"/>
      <c r="E9255" s="5"/>
      <c r="F9255" s="94" t="str">
        <f t="shared" si="1449"/>
        <v/>
      </c>
      <c r="G9255" s="94" t="str">
        <f t="shared" si="1450"/>
        <v/>
      </c>
      <c r="H9255" s="127" t="str">
        <f>IF(A9255&lt;&gt;"",IF(MID(C9255,1,1)="c",$AS$26,IF(MID(C9255,1,1)="r",$AS$41,IF(MID(C9255,1,1)="p",#REF!,#REF!))),"")</f>
        <v/>
      </c>
      <c r="I9255" s="92" t="str">
        <f t="shared" si="1451"/>
        <v/>
      </c>
      <c r="J9255" s="92" t="str">
        <f t="shared" si="1452"/>
        <v/>
      </c>
      <c r="K9255" s="92" t="str">
        <f t="shared" si="1453"/>
        <v/>
      </c>
      <c r="L9255" s="92" t="str">
        <f t="shared" si="1454"/>
        <v/>
      </c>
      <c r="M9255" s="95" t="str">
        <f>IF(A9255&lt;&gt;"",IF(MID(C9255,1,1)="c",SigmaEpsConcrete(I9255,$AN$30:$AN$33,$AR$30:$AR$33,$AS$26,$AS$27,$AS$28,$AQ$20,$AU$19),""),"")</f>
        <v/>
      </c>
      <c r="N9255" s="95" t="str">
        <f>IF(A9255&lt;&gt;"",IF(MID(C9255,1,1)="r",SigmaEpsReinf(J9255,$AS$42:$AS$43,$AS$41,$AS$39,$AS$40,$AQ$38),""),"")</f>
        <v/>
      </c>
      <c r="Q9255" s="92" t="str">
        <f t="shared" si="1456"/>
        <v/>
      </c>
      <c r="R9255" s="92" t="str">
        <f t="shared" si="1457"/>
        <v/>
      </c>
      <c r="U9255" s="5"/>
      <c r="V9255" s="5"/>
      <c r="W9255" s="94" t="str">
        <f t="shared" si="1455"/>
        <v/>
      </c>
      <c r="X9255" s="94" t="str">
        <f t="shared" si="1458"/>
        <v/>
      </c>
      <c r="Y9255" s="5"/>
      <c r="BK9255" s="8"/>
      <c r="BL9255" s="5"/>
      <c r="BM9255" s="5"/>
      <c r="BN9255" s="5"/>
      <c r="BO9255" s="5"/>
      <c r="BP9255" s="1"/>
      <c r="BQ9255" s="1"/>
      <c r="BR9255" s="1"/>
      <c r="BS9255" s="1"/>
      <c r="BT9255" s="1"/>
      <c r="BU9255" s="4"/>
      <c r="BV9255" s="1"/>
      <c r="BW9255" s="3"/>
      <c r="BX9255" s="4"/>
      <c r="BY9255" s="5"/>
      <c r="BZ9255" s="5"/>
      <c r="CA9255" s="5"/>
      <c r="CB9255" s="5"/>
      <c r="CC9255" s="5"/>
      <c r="CD9255" s="43"/>
    </row>
    <row r="9256" spans="1:82" x14ac:dyDescent="0.25">
      <c r="A9256" s="8"/>
      <c r="B9256" s="5"/>
      <c r="C9256" s="5"/>
      <c r="D9256" s="5"/>
      <c r="E9256" s="5"/>
      <c r="F9256" s="94" t="str">
        <f t="shared" si="1449"/>
        <v/>
      </c>
      <c r="G9256" s="94" t="str">
        <f t="shared" si="1450"/>
        <v/>
      </c>
      <c r="H9256" s="127" t="str">
        <f>IF(A9256&lt;&gt;"",IF(MID(C9256,1,1)="c",$AS$26,IF(MID(C9256,1,1)="r",$AS$41,IF(MID(C9256,1,1)="p",#REF!,#REF!))),"")</f>
        <v/>
      </c>
      <c r="I9256" s="92" t="str">
        <f t="shared" si="1451"/>
        <v/>
      </c>
      <c r="J9256" s="92" t="str">
        <f t="shared" si="1452"/>
        <v/>
      </c>
      <c r="K9256" s="92" t="str">
        <f t="shared" si="1453"/>
        <v/>
      </c>
      <c r="L9256" s="92" t="str">
        <f t="shared" si="1454"/>
        <v/>
      </c>
      <c r="M9256" s="95" t="str">
        <f>IF(A9256&lt;&gt;"",IF(MID(C9256,1,1)="c",SigmaEpsConcrete(I9256,$AN$30:$AN$33,$AR$30:$AR$33,$AS$26,$AS$27,$AS$28,$AQ$20,$AU$19),""),"")</f>
        <v/>
      </c>
      <c r="N9256" s="95" t="str">
        <f>IF(A9256&lt;&gt;"",IF(MID(C9256,1,1)="r",SigmaEpsReinf(J9256,$AS$42:$AS$43,$AS$41,$AS$39,$AS$40,$AQ$38),""),"")</f>
        <v/>
      </c>
      <c r="Q9256" s="92" t="str">
        <f t="shared" si="1456"/>
        <v/>
      </c>
      <c r="R9256" s="92" t="str">
        <f t="shared" si="1457"/>
        <v/>
      </c>
      <c r="U9256" s="5"/>
      <c r="V9256" s="5"/>
      <c r="W9256" s="94" t="str">
        <f t="shared" si="1455"/>
        <v/>
      </c>
      <c r="X9256" s="94" t="str">
        <f t="shared" si="1458"/>
        <v/>
      </c>
      <c r="Y9256" s="5"/>
      <c r="BK9256" s="8"/>
      <c r="BL9256" s="5"/>
      <c r="BM9256" s="5"/>
      <c r="BN9256" s="5"/>
      <c r="BO9256" s="5"/>
      <c r="BP9256" s="1"/>
      <c r="BQ9256" s="1"/>
      <c r="BR9256" s="1"/>
      <c r="BS9256" s="1"/>
      <c r="BT9256" s="1"/>
      <c r="BU9256" s="4"/>
      <c r="BV9256" s="1"/>
      <c r="BW9256" s="3"/>
      <c r="BX9256" s="4"/>
      <c r="BY9256" s="5"/>
      <c r="BZ9256" s="5"/>
      <c r="CA9256" s="5"/>
      <c r="CB9256" s="5"/>
      <c r="CC9256" s="5"/>
      <c r="CD9256" s="43"/>
    </row>
    <row r="9257" spans="1:82" x14ac:dyDescent="0.25">
      <c r="A9257" s="8"/>
      <c r="B9257" s="5"/>
      <c r="C9257" s="5"/>
      <c r="D9257" s="5"/>
      <c r="E9257" s="5"/>
      <c r="F9257" s="94" t="str">
        <f t="shared" si="1449"/>
        <v/>
      </c>
      <c r="G9257" s="94" t="str">
        <f t="shared" si="1450"/>
        <v/>
      </c>
      <c r="H9257" s="127" t="str">
        <f>IF(A9257&lt;&gt;"",IF(MID(C9257,1,1)="c",$AS$26,IF(MID(C9257,1,1)="r",$AS$41,IF(MID(C9257,1,1)="p",#REF!,#REF!))),"")</f>
        <v/>
      </c>
      <c r="I9257" s="92" t="str">
        <f t="shared" si="1451"/>
        <v/>
      </c>
      <c r="J9257" s="92" t="str">
        <f t="shared" si="1452"/>
        <v/>
      </c>
      <c r="K9257" s="92" t="str">
        <f t="shared" si="1453"/>
        <v/>
      </c>
      <c r="L9257" s="92" t="str">
        <f t="shared" si="1454"/>
        <v/>
      </c>
      <c r="M9257" s="95" t="str">
        <f>IF(A9257&lt;&gt;"",IF(MID(C9257,1,1)="c",SigmaEpsConcrete(I9257,$AN$30:$AN$33,$AR$30:$AR$33,$AS$26,$AS$27,$AS$28,$AQ$20,$AU$19),""),"")</f>
        <v/>
      </c>
      <c r="N9257" s="95" t="str">
        <f>IF(A9257&lt;&gt;"",IF(MID(C9257,1,1)="r",SigmaEpsReinf(J9257,$AS$42:$AS$43,$AS$41,$AS$39,$AS$40,$AQ$38),""),"")</f>
        <v/>
      </c>
      <c r="Q9257" s="92" t="str">
        <f t="shared" si="1456"/>
        <v/>
      </c>
      <c r="R9257" s="92" t="str">
        <f t="shared" si="1457"/>
        <v/>
      </c>
      <c r="U9257" s="5"/>
      <c r="V9257" s="5"/>
      <c r="W9257" s="94" t="str">
        <f t="shared" si="1455"/>
        <v/>
      </c>
      <c r="X9257" s="94" t="str">
        <f t="shared" si="1458"/>
        <v/>
      </c>
      <c r="Y9257" s="5"/>
      <c r="BK9257" s="8"/>
      <c r="BL9257" s="5"/>
      <c r="BM9257" s="5"/>
      <c r="BN9257" s="5"/>
      <c r="BO9257" s="5"/>
      <c r="BP9257" s="1"/>
      <c r="BQ9257" s="1"/>
      <c r="BR9257" s="1"/>
      <c r="BS9257" s="1"/>
      <c r="BT9257" s="1"/>
      <c r="BU9257" s="4"/>
      <c r="BV9257" s="1"/>
      <c r="BW9257" s="3"/>
      <c r="BX9257" s="4"/>
      <c r="BY9257" s="5"/>
      <c r="BZ9257" s="5"/>
      <c r="CA9257" s="5"/>
      <c r="CB9257" s="5"/>
      <c r="CC9257" s="5"/>
      <c r="CD9257" s="43"/>
    </row>
    <row r="9258" spans="1:82" x14ac:dyDescent="0.25">
      <c r="A9258" s="8"/>
      <c r="B9258" s="5"/>
      <c r="C9258" s="5"/>
      <c r="D9258" s="5"/>
      <c r="E9258" s="5"/>
      <c r="F9258" s="94" t="str">
        <f t="shared" si="1449"/>
        <v/>
      </c>
      <c r="G9258" s="94" t="str">
        <f t="shared" si="1450"/>
        <v/>
      </c>
      <c r="H9258" s="127" t="str">
        <f>IF(A9258&lt;&gt;"",IF(MID(C9258,1,1)="c",$AS$26,IF(MID(C9258,1,1)="r",$AS$41,IF(MID(C9258,1,1)="p",#REF!,#REF!))),"")</f>
        <v/>
      </c>
      <c r="I9258" s="92" t="str">
        <f t="shared" si="1451"/>
        <v/>
      </c>
      <c r="J9258" s="92" t="str">
        <f t="shared" si="1452"/>
        <v/>
      </c>
      <c r="K9258" s="92" t="str">
        <f t="shared" si="1453"/>
        <v/>
      </c>
      <c r="L9258" s="92" t="str">
        <f t="shared" si="1454"/>
        <v/>
      </c>
      <c r="M9258" s="95" t="str">
        <f>IF(A9258&lt;&gt;"",IF(MID(C9258,1,1)="c",SigmaEpsConcrete(I9258,$AN$30:$AN$33,$AR$30:$AR$33,$AS$26,$AS$27,$AS$28,$AQ$20,$AU$19),""),"")</f>
        <v/>
      </c>
      <c r="N9258" s="95" t="str">
        <f>IF(A9258&lt;&gt;"",IF(MID(C9258,1,1)="r",SigmaEpsReinf(J9258,$AS$42:$AS$43,$AS$41,$AS$39,$AS$40,$AQ$38),""),"")</f>
        <v/>
      </c>
      <c r="Q9258" s="92" t="str">
        <f t="shared" si="1456"/>
        <v/>
      </c>
      <c r="R9258" s="92" t="str">
        <f t="shared" si="1457"/>
        <v/>
      </c>
      <c r="U9258" s="5"/>
      <c r="V9258" s="5"/>
      <c r="W9258" s="94" t="str">
        <f t="shared" si="1455"/>
        <v/>
      </c>
      <c r="X9258" s="94" t="str">
        <f t="shared" si="1458"/>
        <v/>
      </c>
      <c r="Y9258" s="5"/>
      <c r="BK9258" s="8"/>
      <c r="BL9258" s="5"/>
      <c r="BM9258" s="5"/>
      <c r="BN9258" s="5"/>
      <c r="BO9258" s="5"/>
      <c r="BP9258" s="1"/>
      <c r="BQ9258" s="1"/>
      <c r="BR9258" s="1"/>
      <c r="BS9258" s="1"/>
      <c r="BT9258" s="1"/>
      <c r="BU9258" s="4"/>
      <c r="BV9258" s="1"/>
      <c r="BW9258" s="3"/>
      <c r="BX9258" s="4"/>
      <c r="BY9258" s="5"/>
      <c r="BZ9258" s="5"/>
      <c r="CA9258" s="5"/>
      <c r="CB9258" s="5"/>
      <c r="CC9258" s="5"/>
      <c r="CD9258" s="43"/>
    </row>
    <row r="9259" spans="1:82" x14ac:dyDescent="0.25">
      <c r="A9259" s="8"/>
      <c r="B9259" s="5"/>
      <c r="C9259" s="5"/>
      <c r="D9259" s="5"/>
      <c r="E9259" s="5"/>
      <c r="F9259" s="94" t="str">
        <f t="shared" si="1449"/>
        <v/>
      </c>
      <c r="G9259" s="94" t="str">
        <f t="shared" si="1450"/>
        <v/>
      </c>
      <c r="H9259" s="127" t="str">
        <f>IF(A9259&lt;&gt;"",IF(MID(C9259,1,1)="c",$AS$26,IF(MID(C9259,1,1)="r",$AS$41,IF(MID(C9259,1,1)="p",#REF!,#REF!))),"")</f>
        <v/>
      </c>
      <c r="I9259" s="92" t="str">
        <f t="shared" si="1451"/>
        <v/>
      </c>
      <c r="J9259" s="92" t="str">
        <f t="shared" si="1452"/>
        <v/>
      </c>
      <c r="K9259" s="92" t="str">
        <f t="shared" si="1453"/>
        <v/>
      </c>
      <c r="L9259" s="92" t="str">
        <f t="shared" si="1454"/>
        <v/>
      </c>
      <c r="M9259" s="95" t="str">
        <f>IF(A9259&lt;&gt;"",IF(MID(C9259,1,1)="c",SigmaEpsConcrete(I9259,$AN$30:$AN$33,$AR$30:$AR$33,$AS$26,$AS$27,$AS$28,$AQ$20,$AU$19),""),"")</f>
        <v/>
      </c>
      <c r="N9259" s="95" t="str">
        <f>IF(A9259&lt;&gt;"",IF(MID(C9259,1,1)="r",SigmaEpsReinf(J9259,$AS$42:$AS$43,$AS$41,$AS$39,$AS$40,$AQ$38),""),"")</f>
        <v/>
      </c>
      <c r="Q9259" s="92" t="str">
        <f t="shared" si="1456"/>
        <v/>
      </c>
      <c r="R9259" s="92" t="str">
        <f t="shared" si="1457"/>
        <v/>
      </c>
      <c r="U9259" s="5"/>
      <c r="V9259" s="5"/>
      <c r="W9259" s="94" t="str">
        <f t="shared" si="1455"/>
        <v/>
      </c>
      <c r="X9259" s="94" t="str">
        <f t="shared" si="1458"/>
        <v/>
      </c>
      <c r="Y9259" s="5"/>
      <c r="BK9259" s="8"/>
      <c r="BL9259" s="5"/>
      <c r="BM9259" s="5"/>
      <c r="BN9259" s="5"/>
      <c r="BO9259" s="5"/>
      <c r="BP9259" s="1"/>
      <c r="BQ9259" s="1"/>
      <c r="BR9259" s="1"/>
      <c r="BS9259" s="1"/>
      <c r="BT9259" s="1"/>
      <c r="BU9259" s="4"/>
      <c r="BV9259" s="1"/>
      <c r="BW9259" s="3"/>
      <c r="BX9259" s="4"/>
      <c r="BY9259" s="5"/>
      <c r="BZ9259" s="5"/>
      <c r="CA9259" s="5"/>
      <c r="CB9259" s="5"/>
      <c r="CC9259" s="5"/>
      <c r="CD9259" s="43"/>
    </row>
    <row r="9260" spans="1:82" x14ac:dyDescent="0.25">
      <c r="A9260" s="8"/>
      <c r="B9260" s="5"/>
      <c r="C9260" s="5"/>
      <c r="D9260" s="5"/>
      <c r="E9260" s="5"/>
      <c r="F9260" s="94" t="str">
        <f t="shared" si="1449"/>
        <v/>
      </c>
      <c r="G9260" s="94" t="str">
        <f t="shared" si="1450"/>
        <v/>
      </c>
      <c r="H9260" s="127" t="str">
        <f>IF(A9260&lt;&gt;"",IF(MID(C9260,1,1)="c",$AS$26,IF(MID(C9260,1,1)="r",$AS$41,IF(MID(C9260,1,1)="p",#REF!,#REF!))),"")</f>
        <v/>
      </c>
      <c r="I9260" s="92" t="str">
        <f t="shared" si="1451"/>
        <v/>
      </c>
      <c r="J9260" s="92" t="str">
        <f t="shared" si="1452"/>
        <v/>
      </c>
      <c r="K9260" s="92" t="str">
        <f t="shared" si="1453"/>
        <v/>
      </c>
      <c r="L9260" s="92" t="str">
        <f t="shared" si="1454"/>
        <v/>
      </c>
      <c r="M9260" s="95" t="str">
        <f>IF(A9260&lt;&gt;"",IF(MID(C9260,1,1)="c",SigmaEpsConcrete(I9260,$AN$30:$AN$33,$AR$30:$AR$33,$AS$26,$AS$27,$AS$28,$AQ$20,$AU$19),""),"")</f>
        <v/>
      </c>
      <c r="N9260" s="95" t="str">
        <f>IF(A9260&lt;&gt;"",IF(MID(C9260,1,1)="r",SigmaEpsReinf(J9260,$AS$42:$AS$43,$AS$41,$AS$39,$AS$40,$AQ$38),""),"")</f>
        <v/>
      </c>
      <c r="Q9260" s="92" t="str">
        <f t="shared" si="1456"/>
        <v/>
      </c>
      <c r="R9260" s="92" t="str">
        <f t="shared" si="1457"/>
        <v/>
      </c>
      <c r="U9260" s="5"/>
      <c r="V9260" s="5"/>
      <c r="W9260" s="94" t="str">
        <f t="shared" si="1455"/>
        <v/>
      </c>
      <c r="X9260" s="94" t="str">
        <f t="shared" si="1458"/>
        <v/>
      </c>
      <c r="Y9260" s="5"/>
      <c r="BK9260" s="8"/>
      <c r="BL9260" s="5"/>
      <c r="BM9260" s="5"/>
      <c r="BN9260" s="5"/>
      <c r="BO9260" s="5"/>
      <c r="BP9260" s="1"/>
      <c r="BQ9260" s="1"/>
      <c r="BR9260" s="1"/>
      <c r="BS9260" s="1"/>
      <c r="BT9260" s="1"/>
      <c r="BU9260" s="4"/>
      <c r="BV9260" s="1"/>
      <c r="BW9260" s="3"/>
      <c r="BX9260" s="4"/>
      <c r="BY9260" s="5"/>
      <c r="BZ9260" s="5"/>
      <c r="CA9260" s="5"/>
      <c r="CB9260" s="5"/>
      <c r="CC9260" s="5"/>
      <c r="CD9260" s="43"/>
    </row>
    <row r="9261" spans="1:82" x14ac:dyDescent="0.25">
      <c r="A9261" s="8"/>
      <c r="B9261" s="5"/>
      <c r="C9261" s="5"/>
      <c r="D9261" s="5"/>
      <c r="E9261" s="5"/>
      <c r="F9261" s="94" t="str">
        <f t="shared" si="1449"/>
        <v/>
      </c>
      <c r="G9261" s="94" t="str">
        <f t="shared" si="1450"/>
        <v/>
      </c>
      <c r="H9261" s="127" t="str">
        <f>IF(A9261&lt;&gt;"",IF(MID(C9261,1,1)="c",$AS$26,IF(MID(C9261,1,1)="r",$AS$41,IF(MID(C9261,1,1)="p",#REF!,#REF!))),"")</f>
        <v/>
      </c>
      <c r="I9261" s="92" t="str">
        <f t="shared" si="1451"/>
        <v/>
      </c>
      <c r="J9261" s="92" t="str">
        <f t="shared" si="1452"/>
        <v/>
      </c>
      <c r="K9261" s="92" t="str">
        <f t="shared" si="1453"/>
        <v/>
      </c>
      <c r="L9261" s="92" t="str">
        <f t="shared" si="1454"/>
        <v/>
      </c>
      <c r="M9261" s="95" t="str">
        <f>IF(A9261&lt;&gt;"",IF(MID(C9261,1,1)="c",SigmaEpsConcrete(I9261,$AN$30:$AN$33,$AR$30:$AR$33,$AS$26,$AS$27,$AS$28,$AQ$20,$AU$19),""),"")</f>
        <v/>
      </c>
      <c r="N9261" s="95" t="str">
        <f>IF(A9261&lt;&gt;"",IF(MID(C9261,1,1)="r",SigmaEpsReinf(J9261,$AS$42:$AS$43,$AS$41,$AS$39,$AS$40,$AQ$38),""),"")</f>
        <v/>
      </c>
      <c r="Q9261" s="92" t="str">
        <f t="shared" si="1456"/>
        <v/>
      </c>
      <c r="R9261" s="92" t="str">
        <f t="shared" si="1457"/>
        <v/>
      </c>
      <c r="U9261" s="5"/>
      <c r="V9261" s="5"/>
      <c r="W9261" s="94" t="str">
        <f t="shared" si="1455"/>
        <v/>
      </c>
      <c r="X9261" s="94" t="str">
        <f t="shared" si="1458"/>
        <v/>
      </c>
      <c r="Y9261" s="5"/>
      <c r="BK9261" s="8"/>
      <c r="BL9261" s="5"/>
      <c r="BM9261" s="5"/>
      <c r="BN9261" s="5"/>
      <c r="BO9261" s="5"/>
      <c r="BP9261" s="1"/>
      <c r="BQ9261" s="1"/>
      <c r="BR9261" s="1"/>
      <c r="BS9261" s="1"/>
      <c r="BT9261" s="1"/>
      <c r="BU9261" s="4"/>
      <c r="BV9261" s="1"/>
      <c r="BW9261" s="3"/>
      <c r="BX9261" s="4"/>
      <c r="BY9261" s="5"/>
      <c r="BZ9261" s="5"/>
      <c r="CA9261" s="5"/>
      <c r="CB9261" s="5"/>
      <c r="CC9261" s="5"/>
      <c r="CD9261" s="43"/>
    </row>
    <row r="9262" spans="1:82" x14ac:dyDescent="0.25">
      <c r="A9262" s="8"/>
      <c r="B9262" s="5"/>
      <c r="C9262" s="5"/>
      <c r="D9262" s="5"/>
      <c r="E9262" s="5"/>
      <c r="F9262" s="94" t="str">
        <f t="shared" si="1449"/>
        <v/>
      </c>
      <c r="G9262" s="94" t="str">
        <f t="shared" si="1450"/>
        <v/>
      </c>
      <c r="H9262" s="127" t="str">
        <f>IF(A9262&lt;&gt;"",IF(MID(C9262,1,1)="c",$AS$26,IF(MID(C9262,1,1)="r",$AS$41,IF(MID(C9262,1,1)="p",#REF!,#REF!))),"")</f>
        <v/>
      </c>
      <c r="I9262" s="92" t="str">
        <f t="shared" si="1451"/>
        <v/>
      </c>
      <c r="J9262" s="92" t="str">
        <f t="shared" si="1452"/>
        <v/>
      </c>
      <c r="K9262" s="92" t="str">
        <f t="shared" si="1453"/>
        <v/>
      </c>
      <c r="L9262" s="92" t="str">
        <f t="shared" si="1454"/>
        <v/>
      </c>
      <c r="M9262" s="95" t="str">
        <f>IF(A9262&lt;&gt;"",IF(MID(C9262,1,1)="c",SigmaEpsConcrete(I9262,$AN$30:$AN$33,$AR$30:$AR$33,$AS$26,$AS$27,$AS$28,$AQ$20,$AU$19),""),"")</f>
        <v/>
      </c>
      <c r="N9262" s="95" t="str">
        <f>IF(A9262&lt;&gt;"",IF(MID(C9262,1,1)="r",SigmaEpsReinf(J9262,$AS$42:$AS$43,$AS$41,$AS$39,$AS$40,$AQ$38),""),"")</f>
        <v/>
      </c>
      <c r="Q9262" s="92" t="str">
        <f t="shared" si="1456"/>
        <v/>
      </c>
      <c r="R9262" s="92" t="str">
        <f t="shared" si="1457"/>
        <v/>
      </c>
      <c r="U9262" s="5"/>
      <c r="V9262" s="5"/>
      <c r="W9262" s="94" t="str">
        <f t="shared" si="1455"/>
        <v/>
      </c>
      <c r="X9262" s="94" t="str">
        <f t="shared" si="1458"/>
        <v/>
      </c>
      <c r="Y9262" s="5"/>
      <c r="BK9262" s="8"/>
      <c r="BL9262" s="5"/>
      <c r="BM9262" s="5"/>
      <c r="BN9262" s="5"/>
      <c r="BO9262" s="5"/>
      <c r="BP9262" s="1"/>
      <c r="BQ9262" s="1"/>
      <c r="BR9262" s="1"/>
      <c r="BS9262" s="1"/>
      <c r="BT9262" s="1"/>
      <c r="BU9262" s="4"/>
      <c r="BV9262" s="1"/>
      <c r="BW9262" s="3"/>
      <c r="BX9262" s="4"/>
      <c r="BY9262" s="5"/>
      <c r="BZ9262" s="5"/>
      <c r="CA9262" s="5"/>
      <c r="CB9262" s="5"/>
      <c r="CC9262" s="5"/>
      <c r="CD9262" s="43"/>
    </row>
    <row r="9263" spans="1:82" x14ac:dyDescent="0.25">
      <c r="A9263" s="8"/>
      <c r="B9263" s="5"/>
      <c r="C9263" s="5"/>
      <c r="D9263" s="5"/>
      <c r="E9263" s="5"/>
      <c r="F9263" s="94" t="str">
        <f t="shared" si="1449"/>
        <v/>
      </c>
      <c r="G9263" s="94" t="str">
        <f t="shared" si="1450"/>
        <v/>
      </c>
      <c r="H9263" s="127" t="str">
        <f>IF(A9263&lt;&gt;"",IF(MID(C9263,1,1)="c",$AS$26,IF(MID(C9263,1,1)="r",$AS$41,IF(MID(C9263,1,1)="p",#REF!,#REF!))),"")</f>
        <v/>
      </c>
      <c r="I9263" s="92" t="str">
        <f t="shared" si="1451"/>
        <v/>
      </c>
      <c r="J9263" s="92" t="str">
        <f t="shared" si="1452"/>
        <v/>
      </c>
      <c r="K9263" s="92" t="str">
        <f t="shared" si="1453"/>
        <v/>
      </c>
      <c r="L9263" s="92" t="str">
        <f t="shared" si="1454"/>
        <v/>
      </c>
      <c r="M9263" s="95" t="str">
        <f>IF(A9263&lt;&gt;"",IF(MID(C9263,1,1)="c",SigmaEpsConcrete(I9263,$AN$30:$AN$33,$AR$30:$AR$33,$AS$26,$AS$27,$AS$28,$AQ$20,$AU$19),""),"")</f>
        <v/>
      </c>
      <c r="N9263" s="95" t="str">
        <f>IF(A9263&lt;&gt;"",IF(MID(C9263,1,1)="r",SigmaEpsReinf(J9263,$AS$42:$AS$43,$AS$41,$AS$39,$AS$40,$AQ$38),""),"")</f>
        <v/>
      </c>
      <c r="Q9263" s="92" t="str">
        <f t="shared" si="1456"/>
        <v/>
      </c>
      <c r="R9263" s="92" t="str">
        <f t="shared" si="1457"/>
        <v/>
      </c>
      <c r="U9263" s="5"/>
      <c r="V9263" s="5"/>
      <c r="W9263" s="94" t="str">
        <f t="shared" si="1455"/>
        <v/>
      </c>
      <c r="X9263" s="94" t="str">
        <f t="shared" si="1458"/>
        <v/>
      </c>
      <c r="Y9263" s="5"/>
      <c r="BK9263" s="8"/>
      <c r="BL9263" s="5"/>
      <c r="BM9263" s="5"/>
      <c r="BN9263" s="5"/>
      <c r="BO9263" s="5"/>
      <c r="BP9263" s="1"/>
      <c r="BQ9263" s="1"/>
      <c r="BR9263" s="1"/>
      <c r="BS9263" s="1"/>
      <c r="BT9263" s="1"/>
      <c r="BU9263" s="4"/>
      <c r="BV9263" s="1"/>
      <c r="BW9263" s="3"/>
      <c r="BX9263" s="4"/>
      <c r="BY9263" s="5"/>
      <c r="BZ9263" s="5"/>
      <c r="CA9263" s="5"/>
      <c r="CB9263" s="5"/>
      <c r="CC9263" s="5"/>
      <c r="CD9263" s="43"/>
    </row>
    <row r="9264" spans="1:82" x14ac:dyDescent="0.25">
      <c r="A9264" s="8"/>
      <c r="B9264" s="5"/>
      <c r="C9264" s="5"/>
      <c r="D9264" s="5"/>
      <c r="E9264" s="5"/>
      <c r="F9264" s="94" t="str">
        <f t="shared" si="1449"/>
        <v/>
      </c>
      <c r="G9264" s="94" t="str">
        <f t="shared" si="1450"/>
        <v/>
      </c>
      <c r="H9264" s="127" t="str">
        <f>IF(A9264&lt;&gt;"",IF(MID(C9264,1,1)="c",$AS$26,IF(MID(C9264,1,1)="r",$AS$41,IF(MID(C9264,1,1)="p",#REF!,#REF!))),"")</f>
        <v/>
      </c>
      <c r="I9264" s="92" t="str">
        <f t="shared" si="1451"/>
        <v/>
      </c>
      <c r="J9264" s="92" t="str">
        <f t="shared" si="1452"/>
        <v/>
      </c>
      <c r="K9264" s="92" t="str">
        <f t="shared" si="1453"/>
        <v/>
      </c>
      <c r="L9264" s="92" t="str">
        <f t="shared" si="1454"/>
        <v/>
      </c>
      <c r="M9264" s="95" t="str">
        <f>IF(A9264&lt;&gt;"",IF(MID(C9264,1,1)="c",SigmaEpsConcrete(I9264,$AN$30:$AN$33,$AR$30:$AR$33,$AS$26,$AS$27,$AS$28,$AQ$20,$AU$19),""),"")</f>
        <v/>
      </c>
      <c r="N9264" s="95" t="str">
        <f>IF(A9264&lt;&gt;"",IF(MID(C9264,1,1)="r",SigmaEpsReinf(J9264,$AS$42:$AS$43,$AS$41,$AS$39,$AS$40,$AQ$38),""),"")</f>
        <v/>
      </c>
      <c r="Q9264" s="92" t="str">
        <f t="shared" si="1456"/>
        <v/>
      </c>
      <c r="R9264" s="92" t="str">
        <f t="shared" si="1457"/>
        <v/>
      </c>
      <c r="U9264" s="5"/>
      <c r="V9264" s="5"/>
      <c r="W9264" s="94" t="str">
        <f t="shared" si="1455"/>
        <v/>
      </c>
      <c r="X9264" s="94" t="str">
        <f t="shared" si="1458"/>
        <v/>
      </c>
      <c r="Y9264" s="5"/>
      <c r="BK9264" s="8"/>
      <c r="BL9264" s="5"/>
      <c r="BM9264" s="5"/>
      <c r="BN9264" s="5"/>
      <c r="BO9264" s="5"/>
      <c r="BP9264" s="1"/>
      <c r="BQ9264" s="1"/>
      <c r="BR9264" s="1"/>
      <c r="BS9264" s="1"/>
      <c r="BT9264" s="1"/>
      <c r="BU9264" s="4"/>
      <c r="BV9264" s="1"/>
      <c r="BW9264" s="3"/>
      <c r="BX9264" s="4"/>
      <c r="BY9264" s="5"/>
      <c r="BZ9264" s="5"/>
      <c r="CA9264" s="5"/>
      <c r="CB9264" s="5"/>
      <c r="CC9264" s="5"/>
      <c r="CD9264" s="43"/>
    </row>
    <row r="9265" spans="1:82" x14ac:dyDescent="0.25">
      <c r="A9265" s="8"/>
      <c r="B9265" s="5"/>
      <c r="C9265" s="5"/>
      <c r="D9265" s="5"/>
      <c r="E9265" s="5"/>
      <c r="F9265" s="94" t="str">
        <f t="shared" si="1449"/>
        <v/>
      </c>
      <c r="G9265" s="94" t="str">
        <f t="shared" si="1450"/>
        <v/>
      </c>
      <c r="H9265" s="127" t="str">
        <f>IF(A9265&lt;&gt;"",IF(MID(C9265,1,1)="c",$AS$26,IF(MID(C9265,1,1)="r",$AS$41,IF(MID(C9265,1,1)="p",#REF!,#REF!))),"")</f>
        <v/>
      </c>
      <c r="I9265" s="92" t="str">
        <f t="shared" si="1451"/>
        <v/>
      </c>
      <c r="J9265" s="92" t="str">
        <f t="shared" si="1452"/>
        <v/>
      </c>
      <c r="K9265" s="92" t="str">
        <f t="shared" si="1453"/>
        <v/>
      </c>
      <c r="L9265" s="92" t="str">
        <f t="shared" si="1454"/>
        <v/>
      </c>
      <c r="M9265" s="95" t="str">
        <f>IF(A9265&lt;&gt;"",IF(MID(C9265,1,1)="c",SigmaEpsConcrete(I9265,$AN$30:$AN$33,$AR$30:$AR$33,$AS$26,$AS$27,$AS$28,$AQ$20,$AU$19),""),"")</f>
        <v/>
      </c>
      <c r="N9265" s="95" t="str">
        <f>IF(A9265&lt;&gt;"",IF(MID(C9265,1,1)="r",SigmaEpsReinf(J9265,$AS$42:$AS$43,$AS$41,$AS$39,$AS$40,$AQ$38),""),"")</f>
        <v/>
      </c>
      <c r="Q9265" s="92" t="str">
        <f t="shared" si="1456"/>
        <v/>
      </c>
      <c r="R9265" s="92" t="str">
        <f t="shared" si="1457"/>
        <v/>
      </c>
      <c r="U9265" s="5"/>
      <c r="V9265" s="5"/>
      <c r="W9265" s="94" t="str">
        <f t="shared" si="1455"/>
        <v/>
      </c>
      <c r="X9265" s="94" t="str">
        <f t="shared" si="1458"/>
        <v/>
      </c>
      <c r="Y9265" s="5"/>
      <c r="BK9265" s="8"/>
      <c r="BL9265" s="5"/>
      <c r="BM9265" s="5"/>
      <c r="BN9265" s="5"/>
      <c r="BO9265" s="5"/>
      <c r="BP9265" s="1"/>
      <c r="BQ9265" s="1"/>
      <c r="BR9265" s="1"/>
      <c r="BS9265" s="1"/>
      <c r="BT9265" s="1"/>
      <c r="BU9265" s="4"/>
      <c r="BV9265" s="1"/>
      <c r="BW9265" s="3"/>
      <c r="BX9265" s="4"/>
      <c r="BY9265" s="5"/>
      <c r="BZ9265" s="5"/>
      <c r="CA9265" s="5"/>
      <c r="CB9265" s="5"/>
      <c r="CC9265" s="5"/>
      <c r="CD9265" s="43"/>
    </row>
    <row r="9266" spans="1:82" x14ac:dyDescent="0.25">
      <c r="A9266" s="8"/>
      <c r="B9266" s="5"/>
      <c r="C9266" s="5"/>
      <c r="D9266" s="5"/>
      <c r="E9266" s="5"/>
      <c r="F9266" s="94" t="str">
        <f t="shared" si="1449"/>
        <v/>
      </c>
      <c r="G9266" s="94" t="str">
        <f t="shared" si="1450"/>
        <v/>
      </c>
      <c r="H9266" s="127" t="str">
        <f>IF(A9266&lt;&gt;"",IF(MID(C9266,1,1)="c",$AS$26,IF(MID(C9266,1,1)="r",$AS$41,IF(MID(C9266,1,1)="p",#REF!,#REF!))),"")</f>
        <v/>
      </c>
      <c r="I9266" s="92" t="str">
        <f t="shared" si="1451"/>
        <v/>
      </c>
      <c r="J9266" s="92" t="str">
        <f t="shared" si="1452"/>
        <v/>
      </c>
      <c r="K9266" s="92" t="str">
        <f t="shared" si="1453"/>
        <v/>
      </c>
      <c r="L9266" s="92" t="str">
        <f t="shared" si="1454"/>
        <v/>
      </c>
      <c r="M9266" s="95" t="str">
        <f>IF(A9266&lt;&gt;"",IF(MID(C9266,1,1)="c",SigmaEpsConcrete(I9266,$AN$30:$AN$33,$AR$30:$AR$33,$AS$26,$AS$27,$AS$28,$AQ$20,$AU$19),""),"")</f>
        <v/>
      </c>
      <c r="N9266" s="95" t="str">
        <f>IF(A9266&lt;&gt;"",IF(MID(C9266,1,1)="r",SigmaEpsReinf(J9266,$AS$42:$AS$43,$AS$41,$AS$39,$AS$40,$AQ$38),""),"")</f>
        <v/>
      </c>
      <c r="Q9266" s="92" t="str">
        <f t="shared" si="1456"/>
        <v/>
      </c>
      <c r="R9266" s="92" t="str">
        <f t="shared" si="1457"/>
        <v/>
      </c>
      <c r="U9266" s="5"/>
      <c r="V9266" s="5"/>
      <c r="W9266" s="94" t="str">
        <f t="shared" si="1455"/>
        <v/>
      </c>
      <c r="X9266" s="94" t="str">
        <f t="shared" si="1458"/>
        <v/>
      </c>
      <c r="Y9266" s="5"/>
      <c r="BK9266" s="8"/>
      <c r="BL9266" s="5"/>
      <c r="BM9266" s="5"/>
      <c r="BN9266" s="5"/>
      <c r="BO9266" s="5"/>
      <c r="BP9266" s="1"/>
      <c r="BQ9266" s="1"/>
      <c r="BR9266" s="1"/>
      <c r="BS9266" s="1"/>
      <c r="BT9266" s="1"/>
      <c r="BU9266" s="4"/>
      <c r="BV9266" s="1"/>
      <c r="BW9266" s="3"/>
      <c r="BX9266" s="4"/>
      <c r="BY9266" s="5"/>
      <c r="BZ9266" s="5"/>
      <c r="CA9266" s="5"/>
      <c r="CB9266" s="5"/>
      <c r="CC9266" s="5"/>
      <c r="CD9266" s="43"/>
    </row>
    <row r="9267" spans="1:82" x14ac:dyDescent="0.25">
      <c r="A9267" s="8"/>
      <c r="B9267" s="5"/>
      <c r="C9267" s="5"/>
      <c r="D9267" s="5"/>
      <c r="E9267" s="5"/>
      <c r="F9267" s="94" t="str">
        <f t="shared" si="1449"/>
        <v/>
      </c>
      <c r="G9267" s="94" t="str">
        <f t="shared" si="1450"/>
        <v/>
      </c>
      <c r="H9267" s="127" t="str">
        <f>IF(A9267&lt;&gt;"",IF(MID(C9267,1,1)="c",$AS$26,IF(MID(C9267,1,1)="r",$AS$41,IF(MID(C9267,1,1)="p",#REF!,#REF!))),"")</f>
        <v/>
      </c>
      <c r="I9267" s="92" t="str">
        <f t="shared" si="1451"/>
        <v/>
      </c>
      <c r="J9267" s="92" t="str">
        <f t="shared" si="1452"/>
        <v/>
      </c>
      <c r="K9267" s="92" t="str">
        <f t="shared" si="1453"/>
        <v/>
      </c>
      <c r="L9267" s="92" t="str">
        <f t="shared" si="1454"/>
        <v/>
      </c>
      <c r="M9267" s="95" t="str">
        <f>IF(A9267&lt;&gt;"",IF(MID(C9267,1,1)="c",SigmaEpsConcrete(I9267,$AN$30:$AN$33,$AR$30:$AR$33,$AS$26,$AS$27,$AS$28,$AQ$20,$AU$19),""),"")</f>
        <v/>
      </c>
      <c r="N9267" s="95" t="str">
        <f>IF(A9267&lt;&gt;"",IF(MID(C9267,1,1)="r",SigmaEpsReinf(J9267,$AS$42:$AS$43,$AS$41,$AS$39,$AS$40,$AQ$38),""),"")</f>
        <v/>
      </c>
      <c r="Q9267" s="92" t="str">
        <f t="shared" si="1456"/>
        <v/>
      </c>
      <c r="R9267" s="92" t="str">
        <f t="shared" si="1457"/>
        <v/>
      </c>
      <c r="U9267" s="5"/>
      <c r="V9267" s="5"/>
      <c r="W9267" s="94" t="str">
        <f t="shared" si="1455"/>
        <v/>
      </c>
      <c r="X9267" s="94" t="str">
        <f t="shared" si="1458"/>
        <v/>
      </c>
      <c r="Y9267" s="5"/>
      <c r="BK9267" s="8"/>
      <c r="BL9267" s="5"/>
      <c r="BM9267" s="5"/>
      <c r="BN9267" s="5"/>
      <c r="BO9267" s="5"/>
      <c r="BP9267" s="1"/>
      <c r="BQ9267" s="1"/>
      <c r="BR9267" s="1"/>
      <c r="BS9267" s="1"/>
      <c r="BT9267" s="1"/>
      <c r="BU9267" s="4"/>
      <c r="BV9267" s="1"/>
      <c r="BW9267" s="3"/>
      <c r="BX9267" s="4"/>
      <c r="BY9267" s="5"/>
      <c r="BZ9267" s="5"/>
      <c r="CA9267" s="5"/>
      <c r="CB9267" s="5"/>
      <c r="CC9267" s="5"/>
      <c r="CD9267" s="43"/>
    </row>
    <row r="9268" spans="1:82" x14ac:dyDescent="0.25">
      <c r="A9268" s="8"/>
      <c r="B9268" s="5"/>
      <c r="C9268" s="5"/>
      <c r="D9268" s="5"/>
      <c r="E9268" s="5"/>
      <c r="F9268" s="94" t="str">
        <f t="shared" si="1449"/>
        <v/>
      </c>
      <c r="G9268" s="94" t="str">
        <f t="shared" si="1450"/>
        <v/>
      </c>
      <c r="H9268" s="127" t="str">
        <f>IF(A9268&lt;&gt;"",IF(MID(C9268,1,1)="c",$AS$26,IF(MID(C9268,1,1)="r",$AS$41,IF(MID(C9268,1,1)="p",#REF!,#REF!))),"")</f>
        <v/>
      </c>
      <c r="I9268" s="92" t="str">
        <f t="shared" si="1451"/>
        <v/>
      </c>
      <c r="J9268" s="92" t="str">
        <f t="shared" si="1452"/>
        <v/>
      </c>
      <c r="K9268" s="92" t="str">
        <f t="shared" si="1453"/>
        <v/>
      </c>
      <c r="L9268" s="92" t="str">
        <f t="shared" si="1454"/>
        <v/>
      </c>
      <c r="M9268" s="95" t="str">
        <f>IF(A9268&lt;&gt;"",IF(MID(C9268,1,1)="c",SigmaEpsConcrete(I9268,$AN$30:$AN$33,$AR$30:$AR$33,$AS$26,$AS$27,$AS$28,$AQ$20,$AU$19),""),"")</f>
        <v/>
      </c>
      <c r="N9268" s="95" t="str">
        <f>IF(A9268&lt;&gt;"",IF(MID(C9268,1,1)="r",SigmaEpsReinf(J9268,$AS$42:$AS$43,$AS$41,$AS$39,$AS$40,$AQ$38),""),"")</f>
        <v/>
      </c>
      <c r="Q9268" s="92" t="str">
        <f t="shared" si="1456"/>
        <v/>
      </c>
      <c r="R9268" s="92" t="str">
        <f t="shared" si="1457"/>
        <v/>
      </c>
      <c r="U9268" s="5"/>
      <c r="V9268" s="5"/>
      <c r="W9268" s="94" t="str">
        <f t="shared" si="1455"/>
        <v/>
      </c>
      <c r="X9268" s="94" t="str">
        <f t="shared" si="1458"/>
        <v/>
      </c>
      <c r="Y9268" s="5"/>
      <c r="BK9268" s="8"/>
      <c r="BL9268" s="5"/>
      <c r="BM9268" s="5"/>
      <c r="BN9268" s="5"/>
      <c r="BO9268" s="5"/>
      <c r="BP9268" s="1"/>
      <c r="BQ9268" s="1"/>
      <c r="BR9268" s="1"/>
      <c r="BS9268" s="1"/>
      <c r="BT9268" s="1"/>
      <c r="BU9268" s="4"/>
      <c r="BV9268" s="1"/>
      <c r="BW9268" s="3"/>
      <c r="BX9268" s="4"/>
      <c r="BY9268" s="5"/>
      <c r="BZ9268" s="5"/>
      <c r="CA9268" s="5"/>
      <c r="CB9268" s="5"/>
      <c r="CC9268" s="5"/>
      <c r="CD9268" s="43"/>
    </row>
    <row r="9269" spans="1:82" x14ac:dyDescent="0.25">
      <c r="A9269" s="8"/>
      <c r="B9269" s="5"/>
      <c r="C9269" s="5"/>
      <c r="D9269" s="5"/>
      <c r="E9269" s="5"/>
      <c r="F9269" s="94" t="str">
        <f t="shared" si="1449"/>
        <v/>
      </c>
      <c r="G9269" s="94" t="str">
        <f t="shared" si="1450"/>
        <v/>
      </c>
      <c r="H9269" s="127" t="str">
        <f>IF(A9269&lt;&gt;"",IF(MID(C9269,1,1)="c",$AS$26,IF(MID(C9269,1,1)="r",$AS$41,IF(MID(C9269,1,1)="p",#REF!,#REF!))),"")</f>
        <v/>
      </c>
      <c r="I9269" s="92" t="str">
        <f t="shared" si="1451"/>
        <v/>
      </c>
      <c r="J9269" s="92" t="str">
        <f t="shared" si="1452"/>
        <v/>
      </c>
      <c r="K9269" s="92" t="str">
        <f t="shared" si="1453"/>
        <v/>
      </c>
      <c r="L9269" s="92" t="str">
        <f t="shared" si="1454"/>
        <v/>
      </c>
      <c r="M9269" s="95" t="str">
        <f>IF(A9269&lt;&gt;"",IF(MID(C9269,1,1)="c",SigmaEpsConcrete(I9269,$AN$30:$AN$33,$AR$30:$AR$33,$AS$26,$AS$27,$AS$28,$AQ$20,$AU$19),""),"")</f>
        <v/>
      </c>
      <c r="N9269" s="95" t="str">
        <f>IF(A9269&lt;&gt;"",IF(MID(C9269,1,1)="r",SigmaEpsReinf(J9269,$AS$42:$AS$43,$AS$41,$AS$39,$AS$40,$AQ$38),""),"")</f>
        <v/>
      </c>
      <c r="Q9269" s="92" t="str">
        <f t="shared" si="1456"/>
        <v/>
      </c>
      <c r="R9269" s="92" t="str">
        <f t="shared" si="1457"/>
        <v/>
      </c>
      <c r="U9269" s="5"/>
      <c r="V9269" s="5"/>
      <c r="W9269" s="94" t="str">
        <f t="shared" si="1455"/>
        <v/>
      </c>
      <c r="X9269" s="94" t="str">
        <f t="shared" si="1458"/>
        <v/>
      </c>
      <c r="Y9269" s="5"/>
      <c r="BK9269" s="8"/>
      <c r="BL9269" s="5"/>
      <c r="BM9269" s="5"/>
      <c r="BN9269" s="5"/>
      <c r="BO9269" s="5"/>
      <c r="BP9269" s="1"/>
      <c r="BQ9269" s="1"/>
      <c r="BR9269" s="1"/>
      <c r="BS9269" s="1"/>
      <c r="BT9269" s="1"/>
      <c r="BU9269" s="4"/>
      <c r="BV9269" s="1"/>
      <c r="BW9269" s="3"/>
      <c r="BX9269" s="4"/>
      <c r="BY9269" s="5"/>
      <c r="BZ9269" s="5"/>
      <c r="CA9269" s="5"/>
      <c r="CB9269" s="5"/>
      <c r="CC9269" s="5"/>
      <c r="CD9269" s="43"/>
    </row>
    <row r="9270" spans="1:82" x14ac:dyDescent="0.25">
      <c r="A9270" s="8"/>
      <c r="B9270" s="5"/>
      <c r="C9270" s="5"/>
      <c r="D9270" s="5"/>
      <c r="E9270" s="5"/>
      <c r="F9270" s="94" t="str">
        <f t="shared" si="1449"/>
        <v/>
      </c>
      <c r="G9270" s="94" t="str">
        <f t="shared" si="1450"/>
        <v/>
      </c>
      <c r="H9270" s="127" t="str">
        <f>IF(A9270&lt;&gt;"",IF(MID(C9270,1,1)="c",$AS$26,IF(MID(C9270,1,1)="r",$AS$41,IF(MID(C9270,1,1)="p",#REF!,#REF!))),"")</f>
        <v/>
      </c>
      <c r="I9270" s="92" t="str">
        <f t="shared" si="1451"/>
        <v/>
      </c>
      <c r="J9270" s="92" t="str">
        <f t="shared" si="1452"/>
        <v/>
      </c>
      <c r="K9270" s="92" t="str">
        <f t="shared" si="1453"/>
        <v/>
      </c>
      <c r="L9270" s="92" t="str">
        <f t="shared" si="1454"/>
        <v/>
      </c>
      <c r="M9270" s="95" t="str">
        <f>IF(A9270&lt;&gt;"",IF(MID(C9270,1,1)="c",SigmaEpsConcrete(I9270,$AN$30:$AN$33,$AR$30:$AR$33,$AS$26,$AS$27,$AS$28,$AQ$20,$AU$19),""),"")</f>
        <v/>
      </c>
      <c r="N9270" s="95" t="str">
        <f>IF(A9270&lt;&gt;"",IF(MID(C9270,1,1)="r",SigmaEpsReinf(J9270,$AS$42:$AS$43,$AS$41,$AS$39,$AS$40,$AQ$38),""),"")</f>
        <v/>
      </c>
      <c r="Q9270" s="92" t="str">
        <f t="shared" si="1456"/>
        <v/>
      </c>
      <c r="R9270" s="92" t="str">
        <f t="shared" si="1457"/>
        <v/>
      </c>
      <c r="U9270" s="5"/>
      <c r="V9270" s="5"/>
      <c r="W9270" s="94" t="str">
        <f t="shared" si="1455"/>
        <v/>
      </c>
      <c r="X9270" s="94" t="str">
        <f t="shared" si="1458"/>
        <v/>
      </c>
      <c r="Y9270" s="5"/>
      <c r="BK9270" s="8"/>
      <c r="BL9270" s="5"/>
      <c r="BM9270" s="5"/>
      <c r="BN9270" s="5"/>
      <c r="BO9270" s="5"/>
      <c r="BP9270" s="1"/>
      <c r="BQ9270" s="1"/>
      <c r="BR9270" s="1"/>
      <c r="BS9270" s="1"/>
      <c r="BT9270" s="1"/>
      <c r="BU9270" s="4"/>
      <c r="BV9270" s="1"/>
      <c r="BW9270" s="3"/>
      <c r="BX9270" s="4"/>
      <c r="BY9270" s="5"/>
      <c r="BZ9270" s="5"/>
      <c r="CA9270" s="5"/>
      <c r="CB9270" s="5"/>
      <c r="CC9270" s="5"/>
      <c r="CD9270" s="43"/>
    </row>
    <row r="9271" spans="1:82" x14ac:dyDescent="0.25">
      <c r="A9271" s="8"/>
      <c r="B9271" s="5"/>
      <c r="C9271" s="5"/>
      <c r="D9271" s="5"/>
      <c r="E9271" s="5"/>
      <c r="F9271" s="94" t="str">
        <f t="shared" si="1449"/>
        <v/>
      </c>
      <c r="G9271" s="94" t="str">
        <f t="shared" si="1450"/>
        <v/>
      </c>
      <c r="H9271" s="127" t="str">
        <f>IF(A9271&lt;&gt;"",IF(MID(C9271,1,1)="c",$AS$26,IF(MID(C9271,1,1)="r",$AS$41,IF(MID(C9271,1,1)="p",#REF!,#REF!))),"")</f>
        <v/>
      </c>
      <c r="I9271" s="92" t="str">
        <f t="shared" si="1451"/>
        <v/>
      </c>
      <c r="J9271" s="92" t="str">
        <f t="shared" si="1452"/>
        <v/>
      </c>
      <c r="K9271" s="92" t="str">
        <f t="shared" si="1453"/>
        <v/>
      </c>
      <c r="L9271" s="92" t="str">
        <f t="shared" si="1454"/>
        <v/>
      </c>
      <c r="M9271" s="95" t="str">
        <f>IF(A9271&lt;&gt;"",IF(MID(C9271,1,1)="c",SigmaEpsConcrete(I9271,$AN$30:$AN$33,$AR$30:$AR$33,$AS$26,$AS$27,$AS$28,$AQ$20,$AU$19),""),"")</f>
        <v/>
      </c>
      <c r="N9271" s="95" t="str">
        <f>IF(A9271&lt;&gt;"",IF(MID(C9271,1,1)="r",SigmaEpsReinf(J9271,$AS$42:$AS$43,$AS$41,$AS$39,$AS$40,$AQ$38),""),"")</f>
        <v/>
      </c>
      <c r="Q9271" s="92" t="str">
        <f t="shared" si="1456"/>
        <v/>
      </c>
      <c r="R9271" s="92" t="str">
        <f t="shared" si="1457"/>
        <v/>
      </c>
      <c r="U9271" s="5"/>
      <c r="V9271" s="5"/>
      <c r="W9271" s="94" t="str">
        <f t="shared" si="1455"/>
        <v/>
      </c>
      <c r="X9271" s="94" t="str">
        <f t="shared" si="1458"/>
        <v/>
      </c>
      <c r="Y9271" s="5"/>
      <c r="BK9271" s="8"/>
      <c r="BL9271" s="5"/>
      <c r="BM9271" s="5"/>
      <c r="BN9271" s="5"/>
      <c r="BO9271" s="5"/>
      <c r="BP9271" s="1"/>
      <c r="BQ9271" s="1"/>
      <c r="BR9271" s="1"/>
      <c r="BS9271" s="1"/>
      <c r="BT9271" s="1"/>
      <c r="BU9271" s="4"/>
      <c r="BV9271" s="1"/>
      <c r="BW9271" s="3"/>
      <c r="BX9271" s="4"/>
      <c r="BY9271" s="5"/>
      <c r="BZ9271" s="5"/>
      <c r="CA9271" s="5"/>
      <c r="CB9271" s="5"/>
      <c r="CC9271" s="5"/>
      <c r="CD9271" s="43"/>
    </row>
    <row r="9272" spans="1:82" x14ac:dyDescent="0.25">
      <c r="A9272" s="8"/>
      <c r="B9272" s="5"/>
      <c r="C9272" s="5"/>
      <c r="D9272" s="5"/>
      <c r="E9272" s="5"/>
      <c r="F9272" s="94" t="str">
        <f t="shared" si="1449"/>
        <v/>
      </c>
      <c r="G9272" s="94" t="str">
        <f t="shared" si="1450"/>
        <v/>
      </c>
      <c r="H9272" s="127" t="str">
        <f>IF(A9272&lt;&gt;"",IF(MID(C9272,1,1)="c",$AS$26,IF(MID(C9272,1,1)="r",$AS$41,IF(MID(C9272,1,1)="p",#REF!,#REF!))),"")</f>
        <v/>
      </c>
      <c r="I9272" s="92" t="str">
        <f t="shared" si="1451"/>
        <v/>
      </c>
      <c r="J9272" s="92" t="str">
        <f t="shared" si="1452"/>
        <v/>
      </c>
      <c r="K9272" s="92" t="str">
        <f t="shared" si="1453"/>
        <v/>
      </c>
      <c r="L9272" s="92" t="str">
        <f t="shared" si="1454"/>
        <v/>
      </c>
      <c r="M9272" s="95" t="str">
        <f>IF(A9272&lt;&gt;"",IF(MID(C9272,1,1)="c",SigmaEpsConcrete(I9272,$AN$30:$AN$33,$AR$30:$AR$33,$AS$26,$AS$27,$AS$28,$AQ$20,$AU$19),""),"")</f>
        <v/>
      </c>
      <c r="N9272" s="95" t="str">
        <f>IF(A9272&lt;&gt;"",IF(MID(C9272,1,1)="r",SigmaEpsReinf(J9272,$AS$42:$AS$43,$AS$41,$AS$39,$AS$40,$AQ$38),""),"")</f>
        <v/>
      </c>
      <c r="Q9272" s="92" t="str">
        <f t="shared" si="1456"/>
        <v/>
      </c>
      <c r="R9272" s="92" t="str">
        <f t="shared" si="1457"/>
        <v/>
      </c>
      <c r="U9272" s="5"/>
      <c r="V9272" s="5"/>
      <c r="W9272" s="94" t="str">
        <f t="shared" si="1455"/>
        <v/>
      </c>
      <c r="X9272" s="94" t="str">
        <f t="shared" si="1458"/>
        <v/>
      </c>
      <c r="Y9272" s="5"/>
      <c r="BK9272" s="8"/>
      <c r="BL9272" s="5"/>
      <c r="BM9272" s="5"/>
      <c r="BN9272" s="5"/>
      <c r="BO9272" s="5"/>
      <c r="BP9272" s="1"/>
      <c r="BQ9272" s="1"/>
      <c r="BR9272" s="1"/>
      <c r="BS9272" s="1"/>
      <c r="BT9272" s="1"/>
      <c r="BU9272" s="4"/>
      <c r="BV9272" s="1"/>
      <c r="BW9272" s="3"/>
      <c r="BX9272" s="4"/>
      <c r="BY9272" s="5"/>
      <c r="BZ9272" s="5"/>
      <c r="CA9272" s="5"/>
      <c r="CB9272" s="5"/>
      <c r="CC9272" s="5"/>
      <c r="CD9272" s="43"/>
    </row>
    <row r="9273" spans="1:82" x14ac:dyDescent="0.25">
      <c r="A9273" s="8"/>
      <c r="B9273" s="5"/>
      <c r="C9273" s="5"/>
      <c r="D9273" s="5"/>
      <c r="E9273" s="5"/>
      <c r="F9273" s="94" t="str">
        <f t="shared" si="1449"/>
        <v/>
      </c>
      <c r="G9273" s="94" t="str">
        <f t="shared" si="1450"/>
        <v/>
      </c>
      <c r="H9273" s="127" t="str">
        <f>IF(A9273&lt;&gt;"",IF(MID(C9273,1,1)="c",$AS$26,IF(MID(C9273,1,1)="r",$AS$41,IF(MID(C9273,1,1)="p",#REF!,#REF!))),"")</f>
        <v/>
      </c>
      <c r="I9273" s="92" t="str">
        <f t="shared" si="1451"/>
        <v/>
      </c>
      <c r="J9273" s="92" t="str">
        <f t="shared" si="1452"/>
        <v/>
      </c>
      <c r="K9273" s="92" t="str">
        <f t="shared" si="1453"/>
        <v/>
      </c>
      <c r="L9273" s="92" t="str">
        <f t="shared" si="1454"/>
        <v/>
      </c>
      <c r="M9273" s="95" t="str">
        <f>IF(A9273&lt;&gt;"",IF(MID(C9273,1,1)="c",SigmaEpsConcrete(I9273,$AN$30:$AN$33,$AR$30:$AR$33,$AS$26,$AS$27,$AS$28,$AQ$20,$AU$19),""),"")</f>
        <v/>
      </c>
      <c r="N9273" s="95" t="str">
        <f>IF(A9273&lt;&gt;"",IF(MID(C9273,1,1)="r",SigmaEpsReinf(J9273,$AS$42:$AS$43,$AS$41,$AS$39,$AS$40,$AQ$38),""),"")</f>
        <v/>
      </c>
      <c r="Q9273" s="92" t="str">
        <f t="shared" si="1456"/>
        <v/>
      </c>
      <c r="R9273" s="92" t="str">
        <f t="shared" si="1457"/>
        <v/>
      </c>
      <c r="U9273" s="5"/>
      <c r="V9273" s="5"/>
      <c r="W9273" s="94" t="str">
        <f t="shared" si="1455"/>
        <v/>
      </c>
      <c r="X9273" s="94" t="str">
        <f t="shared" si="1458"/>
        <v/>
      </c>
      <c r="Y9273" s="5"/>
      <c r="BK9273" s="8"/>
      <c r="BL9273" s="5"/>
      <c r="BM9273" s="5"/>
      <c r="BN9273" s="5"/>
      <c r="BO9273" s="5"/>
      <c r="BP9273" s="1"/>
      <c r="BQ9273" s="1"/>
      <c r="BR9273" s="1"/>
      <c r="BS9273" s="1"/>
      <c r="BT9273" s="1"/>
      <c r="BU9273" s="4"/>
      <c r="BV9273" s="1"/>
      <c r="BW9273" s="3"/>
      <c r="BX9273" s="4"/>
      <c r="BY9273" s="5"/>
      <c r="BZ9273" s="5"/>
      <c r="CA9273" s="5"/>
      <c r="CB9273" s="5"/>
      <c r="CC9273" s="5"/>
      <c r="CD9273" s="43"/>
    </row>
    <row r="9274" spans="1:82" x14ac:dyDescent="0.25">
      <c r="A9274" s="8"/>
      <c r="B9274" s="5"/>
      <c r="C9274" s="5"/>
      <c r="D9274" s="5"/>
      <c r="E9274" s="5"/>
      <c r="F9274" s="94" t="str">
        <f t="shared" si="1449"/>
        <v/>
      </c>
      <c r="G9274" s="94" t="str">
        <f t="shared" si="1450"/>
        <v/>
      </c>
      <c r="H9274" s="127" t="str">
        <f>IF(A9274&lt;&gt;"",IF(MID(C9274,1,1)="c",$AS$26,IF(MID(C9274,1,1)="r",$AS$41,IF(MID(C9274,1,1)="p",#REF!,#REF!))),"")</f>
        <v/>
      </c>
      <c r="I9274" s="92" t="str">
        <f t="shared" si="1451"/>
        <v/>
      </c>
      <c r="J9274" s="92" t="str">
        <f t="shared" si="1452"/>
        <v/>
      </c>
      <c r="K9274" s="92" t="str">
        <f t="shared" si="1453"/>
        <v/>
      </c>
      <c r="L9274" s="92" t="str">
        <f t="shared" si="1454"/>
        <v/>
      </c>
      <c r="M9274" s="95" t="str">
        <f>IF(A9274&lt;&gt;"",IF(MID(C9274,1,1)="c",SigmaEpsConcrete(I9274,$AN$30:$AN$33,$AR$30:$AR$33,$AS$26,$AS$27,$AS$28,$AQ$20,$AU$19),""),"")</f>
        <v/>
      </c>
      <c r="N9274" s="95" t="str">
        <f>IF(A9274&lt;&gt;"",IF(MID(C9274,1,1)="r",SigmaEpsReinf(J9274,$AS$42:$AS$43,$AS$41,$AS$39,$AS$40,$AQ$38),""),"")</f>
        <v/>
      </c>
      <c r="Q9274" s="92" t="str">
        <f t="shared" si="1456"/>
        <v/>
      </c>
      <c r="R9274" s="92" t="str">
        <f t="shared" si="1457"/>
        <v/>
      </c>
      <c r="U9274" s="5"/>
      <c r="V9274" s="5"/>
      <c r="W9274" s="94" t="str">
        <f t="shared" si="1455"/>
        <v/>
      </c>
      <c r="X9274" s="94" t="str">
        <f t="shared" si="1458"/>
        <v/>
      </c>
      <c r="Y9274" s="5"/>
      <c r="BK9274" s="8"/>
      <c r="BL9274" s="5"/>
      <c r="BM9274" s="5"/>
      <c r="BN9274" s="5"/>
      <c r="BO9274" s="5"/>
      <c r="BP9274" s="1"/>
      <c r="BQ9274" s="1"/>
      <c r="BR9274" s="1"/>
      <c r="BS9274" s="1"/>
      <c r="BT9274" s="1"/>
      <c r="BU9274" s="4"/>
      <c r="BV9274" s="1"/>
      <c r="BW9274" s="3"/>
      <c r="BX9274" s="4"/>
      <c r="BY9274" s="5"/>
      <c r="BZ9274" s="5"/>
      <c r="CA9274" s="5"/>
      <c r="CB9274" s="5"/>
      <c r="CC9274" s="5"/>
      <c r="CD9274" s="43"/>
    </row>
    <row r="9275" spans="1:82" x14ac:dyDescent="0.25">
      <c r="A9275" s="8"/>
      <c r="B9275" s="5"/>
      <c r="C9275" s="5"/>
      <c r="D9275" s="5"/>
      <c r="E9275" s="5"/>
      <c r="F9275" s="94" t="str">
        <f t="shared" si="1449"/>
        <v/>
      </c>
      <c r="G9275" s="94" t="str">
        <f t="shared" si="1450"/>
        <v/>
      </c>
      <c r="H9275" s="127" t="str">
        <f>IF(A9275&lt;&gt;"",IF(MID(C9275,1,1)="c",$AS$26,IF(MID(C9275,1,1)="r",$AS$41,IF(MID(C9275,1,1)="p",#REF!,#REF!))),"")</f>
        <v/>
      </c>
      <c r="I9275" s="92" t="str">
        <f t="shared" si="1451"/>
        <v/>
      </c>
      <c r="J9275" s="92" t="str">
        <f t="shared" si="1452"/>
        <v/>
      </c>
      <c r="K9275" s="92" t="str">
        <f t="shared" si="1453"/>
        <v/>
      </c>
      <c r="L9275" s="92" t="str">
        <f t="shared" si="1454"/>
        <v/>
      </c>
      <c r="M9275" s="95" t="str">
        <f>IF(A9275&lt;&gt;"",IF(MID(C9275,1,1)="c",SigmaEpsConcrete(I9275,$AN$30:$AN$33,$AR$30:$AR$33,$AS$26,$AS$27,$AS$28,$AQ$20,$AU$19),""),"")</f>
        <v/>
      </c>
      <c r="N9275" s="95" t="str">
        <f>IF(A9275&lt;&gt;"",IF(MID(C9275,1,1)="r",SigmaEpsReinf(J9275,$AS$42:$AS$43,$AS$41,$AS$39,$AS$40,$AQ$38),""),"")</f>
        <v/>
      </c>
      <c r="Q9275" s="92" t="str">
        <f t="shared" si="1456"/>
        <v/>
      </c>
      <c r="R9275" s="92" t="str">
        <f t="shared" si="1457"/>
        <v/>
      </c>
      <c r="U9275" s="5"/>
      <c r="V9275" s="5"/>
      <c r="W9275" s="94" t="str">
        <f t="shared" si="1455"/>
        <v/>
      </c>
      <c r="X9275" s="94" t="str">
        <f t="shared" si="1458"/>
        <v/>
      </c>
      <c r="Y9275" s="5"/>
      <c r="BK9275" s="8"/>
      <c r="BL9275" s="5"/>
      <c r="BM9275" s="5"/>
      <c r="BN9275" s="5"/>
      <c r="BO9275" s="5"/>
      <c r="BP9275" s="1"/>
      <c r="BQ9275" s="1"/>
      <c r="BR9275" s="1"/>
      <c r="BS9275" s="1"/>
      <c r="BT9275" s="1"/>
      <c r="BU9275" s="4"/>
      <c r="BV9275" s="1"/>
      <c r="BW9275" s="3"/>
      <c r="BX9275" s="4"/>
      <c r="BY9275" s="5"/>
      <c r="BZ9275" s="5"/>
      <c r="CA9275" s="5"/>
      <c r="CB9275" s="5"/>
      <c r="CC9275" s="5"/>
      <c r="CD9275" s="43"/>
    </row>
    <row r="9276" spans="1:82" x14ac:dyDescent="0.25">
      <c r="A9276" s="8"/>
      <c r="B9276" s="5"/>
      <c r="C9276" s="5"/>
      <c r="D9276" s="5"/>
      <c r="E9276" s="5"/>
      <c r="F9276" s="94" t="str">
        <f t="shared" si="1449"/>
        <v/>
      </c>
      <c r="G9276" s="94" t="str">
        <f t="shared" si="1450"/>
        <v/>
      </c>
      <c r="H9276" s="127" t="str">
        <f>IF(A9276&lt;&gt;"",IF(MID(C9276,1,1)="c",$AS$26,IF(MID(C9276,1,1)="r",$AS$41,IF(MID(C9276,1,1)="p",#REF!,#REF!))),"")</f>
        <v/>
      </c>
      <c r="I9276" s="92" t="str">
        <f t="shared" si="1451"/>
        <v/>
      </c>
      <c r="J9276" s="92" t="str">
        <f t="shared" si="1452"/>
        <v/>
      </c>
      <c r="K9276" s="92" t="str">
        <f t="shared" si="1453"/>
        <v/>
      </c>
      <c r="L9276" s="92" t="str">
        <f t="shared" si="1454"/>
        <v/>
      </c>
      <c r="M9276" s="95" t="str">
        <f>IF(A9276&lt;&gt;"",IF(MID(C9276,1,1)="c",SigmaEpsConcrete(I9276,$AN$30:$AN$33,$AR$30:$AR$33,$AS$26,$AS$27,$AS$28,$AQ$20,$AU$19),""),"")</f>
        <v/>
      </c>
      <c r="N9276" s="95" t="str">
        <f>IF(A9276&lt;&gt;"",IF(MID(C9276,1,1)="r",SigmaEpsReinf(J9276,$AS$42:$AS$43,$AS$41,$AS$39,$AS$40,$AQ$38),""),"")</f>
        <v/>
      </c>
      <c r="Q9276" s="92" t="str">
        <f t="shared" si="1456"/>
        <v/>
      </c>
      <c r="R9276" s="92" t="str">
        <f t="shared" si="1457"/>
        <v/>
      </c>
      <c r="U9276" s="5"/>
      <c r="V9276" s="5"/>
      <c r="W9276" s="94" t="str">
        <f t="shared" si="1455"/>
        <v/>
      </c>
      <c r="X9276" s="94" t="str">
        <f t="shared" si="1458"/>
        <v/>
      </c>
      <c r="Y9276" s="5"/>
      <c r="BK9276" s="8"/>
      <c r="BL9276" s="5"/>
      <c r="BM9276" s="5"/>
      <c r="BN9276" s="5"/>
      <c r="BO9276" s="5"/>
      <c r="BP9276" s="1"/>
      <c r="BQ9276" s="1"/>
      <c r="BR9276" s="1"/>
      <c r="BS9276" s="1"/>
      <c r="BT9276" s="1"/>
      <c r="BU9276" s="4"/>
      <c r="BV9276" s="1"/>
      <c r="BW9276" s="3"/>
      <c r="BX9276" s="4"/>
      <c r="BY9276" s="5"/>
      <c r="BZ9276" s="5"/>
      <c r="CA9276" s="5"/>
      <c r="CB9276" s="5"/>
      <c r="CC9276" s="5"/>
      <c r="CD9276" s="43"/>
    </row>
    <row r="9277" spans="1:82" x14ac:dyDescent="0.25">
      <c r="A9277" s="8"/>
      <c r="B9277" s="5"/>
      <c r="C9277" s="5"/>
      <c r="D9277" s="5"/>
      <c r="E9277" s="5"/>
      <c r="F9277" s="94" t="str">
        <f t="shared" si="1449"/>
        <v/>
      </c>
      <c r="G9277" s="94" t="str">
        <f t="shared" si="1450"/>
        <v/>
      </c>
      <c r="H9277" s="127" t="str">
        <f>IF(A9277&lt;&gt;"",IF(MID(C9277,1,1)="c",$AS$26,IF(MID(C9277,1,1)="r",$AS$41,IF(MID(C9277,1,1)="p",#REF!,#REF!))),"")</f>
        <v/>
      </c>
      <c r="I9277" s="92" t="str">
        <f t="shared" si="1451"/>
        <v/>
      </c>
      <c r="J9277" s="92" t="str">
        <f t="shared" si="1452"/>
        <v/>
      </c>
      <c r="K9277" s="92" t="str">
        <f t="shared" si="1453"/>
        <v/>
      </c>
      <c r="L9277" s="92" t="str">
        <f t="shared" si="1454"/>
        <v/>
      </c>
      <c r="M9277" s="95" t="str">
        <f>IF(A9277&lt;&gt;"",IF(MID(C9277,1,1)="c",SigmaEpsConcrete(I9277,$AN$30:$AN$33,$AR$30:$AR$33,$AS$26,$AS$27,$AS$28,$AQ$20,$AU$19),""),"")</f>
        <v/>
      </c>
      <c r="N9277" s="95" t="str">
        <f>IF(A9277&lt;&gt;"",IF(MID(C9277,1,1)="r",SigmaEpsReinf(J9277,$AS$42:$AS$43,$AS$41,$AS$39,$AS$40,$AQ$38),""),"")</f>
        <v/>
      </c>
      <c r="Q9277" s="92" t="str">
        <f t="shared" si="1456"/>
        <v/>
      </c>
      <c r="R9277" s="92" t="str">
        <f t="shared" si="1457"/>
        <v/>
      </c>
      <c r="U9277" s="5"/>
      <c r="V9277" s="5"/>
      <c r="W9277" s="94" t="str">
        <f t="shared" si="1455"/>
        <v/>
      </c>
      <c r="X9277" s="94" t="str">
        <f t="shared" si="1458"/>
        <v/>
      </c>
      <c r="Y9277" s="5"/>
      <c r="BK9277" s="8"/>
      <c r="BL9277" s="5"/>
      <c r="BM9277" s="5"/>
      <c r="BN9277" s="5"/>
      <c r="BO9277" s="5"/>
      <c r="BP9277" s="1"/>
      <c r="BQ9277" s="1"/>
      <c r="BR9277" s="1"/>
      <c r="BS9277" s="1"/>
      <c r="BT9277" s="1"/>
      <c r="BU9277" s="4"/>
      <c r="BV9277" s="1"/>
      <c r="BW9277" s="3"/>
      <c r="BX9277" s="4"/>
      <c r="BY9277" s="5"/>
      <c r="BZ9277" s="5"/>
      <c r="CA9277" s="5"/>
      <c r="CB9277" s="5"/>
      <c r="CC9277" s="5"/>
      <c r="CD9277" s="43"/>
    </row>
    <row r="9278" spans="1:82" x14ac:dyDescent="0.25">
      <c r="A9278" s="8"/>
      <c r="B9278" s="5"/>
      <c r="C9278" s="5"/>
      <c r="D9278" s="5"/>
      <c r="E9278" s="5"/>
      <c r="F9278" s="94" t="str">
        <f t="shared" si="1449"/>
        <v/>
      </c>
      <c r="G9278" s="94" t="str">
        <f t="shared" si="1450"/>
        <v/>
      </c>
      <c r="H9278" s="127" t="str">
        <f>IF(A9278&lt;&gt;"",IF(MID(C9278,1,1)="c",$AS$26,IF(MID(C9278,1,1)="r",$AS$41,IF(MID(C9278,1,1)="p",#REF!,#REF!))),"")</f>
        <v/>
      </c>
      <c r="I9278" s="92" t="str">
        <f t="shared" si="1451"/>
        <v/>
      </c>
      <c r="J9278" s="92" t="str">
        <f t="shared" si="1452"/>
        <v/>
      </c>
      <c r="K9278" s="92" t="str">
        <f t="shared" si="1453"/>
        <v/>
      </c>
      <c r="L9278" s="92" t="str">
        <f t="shared" si="1454"/>
        <v/>
      </c>
      <c r="M9278" s="95" t="str">
        <f>IF(A9278&lt;&gt;"",IF(MID(C9278,1,1)="c",SigmaEpsConcrete(I9278,$AN$30:$AN$33,$AR$30:$AR$33,$AS$26,$AS$27,$AS$28,$AQ$20,$AU$19),""),"")</f>
        <v/>
      </c>
      <c r="N9278" s="95" t="str">
        <f>IF(A9278&lt;&gt;"",IF(MID(C9278,1,1)="r",SigmaEpsReinf(J9278,$AS$42:$AS$43,$AS$41,$AS$39,$AS$40,$AQ$38),""),"")</f>
        <v/>
      </c>
      <c r="Q9278" s="92" t="str">
        <f t="shared" si="1456"/>
        <v/>
      </c>
      <c r="R9278" s="92" t="str">
        <f t="shared" si="1457"/>
        <v/>
      </c>
      <c r="U9278" s="5"/>
      <c r="V9278" s="5"/>
      <c r="W9278" s="94" t="str">
        <f t="shared" si="1455"/>
        <v/>
      </c>
      <c r="X9278" s="94" t="str">
        <f t="shared" si="1458"/>
        <v/>
      </c>
      <c r="Y9278" s="5"/>
      <c r="BK9278" s="8"/>
      <c r="BL9278" s="5"/>
      <c r="BM9278" s="5"/>
      <c r="BN9278" s="5"/>
      <c r="BO9278" s="5"/>
      <c r="BP9278" s="1"/>
      <c r="BQ9278" s="1"/>
      <c r="BR9278" s="1"/>
      <c r="BS9278" s="1"/>
      <c r="BT9278" s="1"/>
      <c r="BU9278" s="4"/>
      <c r="BV9278" s="1"/>
      <c r="BW9278" s="3"/>
      <c r="BX9278" s="4"/>
      <c r="BY9278" s="5"/>
      <c r="BZ9278" s="5"/>
      <c r="CA9278" s="5"/>
      <c r="CB9278" s="5"/>
      <c r="CC9278" s="5"/>
      <c r="CD9278" s="43"/>
    </row>
    <row r="9279" spans="1:82" x14ac:dyDescent="0.25">
      <c r="A9279" s="8"/>
      <c r="B9279" s="5"/>
      <c r="C9279" s="5"/>
      <c r="D9279" s="5"/>
      <c r="E9279" s="5"/>
      <c r="F9279" s="94" t="str">
        <f t="shared" si="1449"/>
        <v/>
      </c>
      <c r="G9279" s="94" t="str">
        <f t="shared" si="1450"/>
        <v/>
      </c>
      <c r="H9279" s="127" t="str">
        <f>IF(A9279&lt;&gt;"",IF(MID(C9279,1,1)="c",$AS$26,IF(MID(C9279,1,1)="r",$AS$41,IF(MID(C9279,1,1)="p",#REF!,#REF!))),"")</f>
        <v/>
      </c>
      <c r="I9279" s="92" t="str">
        <f t="shared" si="1451"/>
        <v/>
      </c>
      <c r="J9279" s="92" t="str">
        <f t="shared" si="1452"/>
        <v/>
      </c>
      <c r="K9279" s="92" t="str">
        <f t="shared" si="1453"/>
        <v/>
      </c>
      <c r="L9279" s="92" t="str">
        <f t="shared" si="1454"/>
        <v/>
      </c>
      <c r="M9279" s="95" t="str">
        <f>IF(A9279&lt;&gt;"",IF(MID(C9279,1,1)="c",SigmaEpsConcrete(I9279,$AN$30:$AN$33,$AR$30:$AR$33,$AS$26,$AS$27,$AS$28,$AQ$20,$AU$19),""),"")</f>
        <v/>
      </c>
      <c r="N9279" s="95" t="str">
        <f>IF(A9279&lt;&gt;"",IF(MID(C9279,1,1)="r",SigmaEpsReinf(J9279,$AS$42:$AS$43,$AS$41,$AS$39,$AS$40,$AQ$38),""),"")</f>
        <v/>
      </c>
      <c r="Q9279" s="92" t="str">
        <f t="shared" si="1456"/>
        <v/>
      </c>
      <c r="R9279" s="92" t="str">
        <f t="shared" si="1457"/>
        <v/>
      </c>
      <c r="U9279" s="5"/>
      <c r="V9279" s="5"/>
      <c r="W9279" s="94" t="str">
        <f t="shared" si="1455"/>
        <v/>
      </c>
      <c r="X9279" s="94" t="str">
        <f t="shared" si="1458"/>
        <v/>
      </c>
      <c r="Y9279" s="5"/>
      <c r="BK9279" s="8"/>
      <c r="BL9279" s="5"/>
      <c r="BM9279" s="5"/>
      <c r="BN9279" s="5"/>
      <c r="BO9279" s="5"/>
      <c r="BP9279" s="1"/>
      <c r="BQ9279" s="1"/>
      <c r="BR9279" s="1"/>
      <c r="BS9279" s="1"/>
      <c r="BT9279" s="1"/>
      <c r="BU9279" s="4"/>
      <c r="BV9279" s="1"/>
      <c r="BW9279" s="3"/>
      <c r="BX9279" s="4"/>
      <c r="BY9279" s="5"/>
      <c r="BZ9279" s="5"/>
      <c r="CA9279" s="5"/>
      <c r="CB9279" s="5"/>
      <c r="CC9279" s="5"/>
      <c r="CD9279" s="43"/>
    </row>
    <row r="9280" spans="1:82" x14ac:dyDescent="0.25">
      <c r="A9280" s="8"/>
      <c r="B9280" s="5"/>
      <c r="C9280" s="5"/>
      <c r="D9280" s="5"/>
      <c r="E9280" s="5"/>
      <c r="F9280" s="94" t="str">
        <f t="shared" si="1449"/>
        <v/>
      </c>
      <c r="G9280" s="94" t="str">
        <f t="shared" si="1450"/>
        <v/>
      </c>
      <c r="H9280" s="127" t="str">
        <f>IF(A9280&lt;&gt;"",IF(MID(C9280,1,1)="c",$AS$26,IF(MID(C9280,1,1)="r",$AS$41,IF(MID(C9280,1,1)="p",#REF!,#REF!))),"")</f>
        <v/>
      </c>
      <c r="I9280" s="92" t="str">
        <f t="shared" si="1451"/>
        <v/>
      </c>
      <c r="J9280" s="92" t="str">
        <f t="shared" si="1452"/>
        <v/>
      </c>
      <c r="K9280" s="92" t="str">
        <f t="shared" si="1453"/>
        <v/>
      </c>
      <c r="L9280" s="92" t="str">
        <f t="shared" si="1454"/>
        <v/>
      </c>
      <c r="M9280" s="95" t="str">
        <f>IF(A9280&lt;&gt;"",IF(MID(C9280,1,1)="c",SigmaEpsConcrete(I9280,$AN$30:$AN$33,$AR$30:$AR$33,$AS$26,$AS$27,$AS$28,$AQ$20,$AU$19),""),"")</f>
        <v/>
      </c>
      <c r="N9280" s="95" t="str">
        <f>IF(A9280&lt;&gt;"",IF(MID(C9280,1,1)="r",SigmaEpsReinf(J9280,$AS$42:$AS$43,$AS$41,$AS$39,$AS$40,$AQ$38),""),"")</f>
        <v/>
      </c>
      <c r="Q9280" s="92" t="str">
        <f t="shared" si="1456"/>
        <v/>
      </c>
      <c r="R9280" s="92" t="str">
        <f t="shared" si="1457"/>
        <v/>
      </c>
      <c r="U9280" s="5"/>
      <c r="V9280" s="5"/>
      <c r="W9280" s="94" t="str">
        <f t="shared" si="1455"/>
        <v/>
      </c>
      <c r="X9280" s="94" t="str">
        <f t="shared" si="1458"/>
        <v/>
      </c>
      <c r="Y9280" s="5"/>
      <c r="BK9280" s="8"/>
      <c r="BL9280" s="5"/>
      <c r="BM9280" s="5"/>
      <c r="BN9280" s="5"/>
      <c r="BO9280" s="5"/>
      <c r="BP9280" s="1"/>
      <c r="BQ9280" s="1"/>
      <c r="BR9280" s="1"/>
      <c r="BS9280" s="1"/>
      <c r="BT9280" s="1"/>
      <c r="BU9280" s="4"/>
      <c r="BV9280" s="1"/>
      <c r="BW9280" s="3"/>
      <c r="BX9280" s="4"/>
      <c r="BY9280" s="5"/>
      <c r="BZ9280" s="5"/>
      <c r="CA9280" s="5"/>
      <c r="CB9280" s="5"/>
      <c r="CC9280" s="5"/>
      <c r="CD9280" s="43"/>
    </row>
    <row r="9281" spans="1:82" x14ac:dyDescent="0.25">
      <c r="A9281" s="8"/>
      <c r="B9281" s="5"/>
      <c r="C9281" s="5"/>
      <c r="D9281" s="5"/>
      <c r="E9281" s="5"/>
      <c r="F9281" s="94" t="str">
        <f t="shared" si="1449"/>
        <v/>
      </c>
      <c r="G9281" s="94" t="str">
        <f t="shared" si="1450"/>
        <v/>
      </c>
      <c r="H9281" s="127" t="str">
        <f>IF(A9281&lt;&gt;"",IF(MID(C9281,1,1)="c",$AS$26,IF(MID(C9281,1,1)="r",$AS$41,IF(MID(C9281,1,1)="p",#REF!,#REF!))),"")</f>
        <v/>
      </c>
      <c r="I9281" s="92" t="str">
        <f t="shared" si="1451"/>
        <v/>
      </c>
      <c r="J9281" s="92" t="str">
        <f t="shared" si="1452"/>
        <v/>
      </c>
      <c r="K9281" s="92" t="str">
        <f t="shared" si="1453"/>
        <v/>
      </c>
      <c r="L9281" s="92" t="str">
        <f t="shared" si="1454"/>
        <v/>
      </c>
      <c r="M9281" s="95" t="str">
        <f>IF(A9281&lt;&gt;"",IF(MID(C9281,1,1)="c",SigmaEpsConcrete(I9281,$AN$30:$AN$33,$AR$30:$AR$33,$AS$26,$AS$27,$AS$28,$AQ$20,$AU$19),""),"")</f>
        <v/>
      </c>
      <c r="N9281" s="95" t="str">
        <f>IF(A9281&lt;&gt;"",IF(MID(C9281,1,1)="r",SigmaEpsReinf(J9281,$AS$42:$AS$43,$AS$41,$AS$39,$AS$40,$AQ$38),""),"")</f>
        <v/>
      </c>
      <c r="Q9281" s="92" t="str">
        <f t="shared" si="1456"/>
        <v/>
      </c>
      <c r="R9281" s="92" t="str">
        <f t="shared" si="1457"/>
        <v/>
      </c>
      <c r="U9281" s="5"/>
      <c r="V9281" s="5"/>
      <c r="W9281" s="94" t="str">
        <f t="shared" si="1455"/>
        <v/>
      </c>
      <c r="X9281" s="94" t="str">
        <f t="shared" si="1458"/>
        <v/>
      </c>
      <c r="Y9281" s="5"/>
      <c r="BK9281" s="8"/>
      <c r="BL9281" s="5"/>
      <c r="BM9281" s="5"/>
      <c r="BN9281" s="5"/>
      <c r="BO9281" s="5"/>
      <c r="BP9281" s="1"/>
      <c r="BQ9281" s="1"/>
      <c r="BR9281" s="1"/>
      <c r="BS9281" s="1"/>
      <c r="BT9281" s="1"/>
      <c r="BU9281" s="4"/>
      <c r="BV9281" s="1"/>
      <c r="BW9281" s="3"/>
      <c r="BX9281" s="4"/>
      <c r="BY9281" s="5"/>
      <c r="BZ9281" s="5"/>
      <c r="CA9281" s="5"/>
      <c r="CB9281" s="5"/>
      <c r="CC9281" s="5"/>
      <c r="CD9281" s="43"/>
    </row>
    <row r="9282" spans="1:82" x14ac:dyDescent="0.25">
      <c r="A9282" s="8"/>
      <c r="B9282" s="5"/>
      <c r="C9282" s="5"/>
      <c r="D9282" s="5"/>
      <c r="E9282" s="5"/>
      <c r="F9282" s="94" t="str">
        <f t="shared" si="1449"/>
        <v/>
      </c>
      <c r="G9282" s="94" t="str">
        <f t="shared" si="1450"/>
        <v/>
      </c>
      <c r="H9282" s="127" t="str">
        <f>IF(A9282&lt;&gt;"",IF(MID(C9282,1,1)="c",$AS$26,IF(MID(C9282,1,1)="r",$AS$41,IF(MID(C9282,1,1)="p",#REF!,#REF!))),"")</f>
        <v/>
      </c>
      <c r="I9282" s="92" t="str">
        <f t="shared" si="1451"/>
        <v/>
      </c>
      <c r="J9282" s="92" t="str">
        <f t="shared" si="1452"/>
        <v/>
      </c>
      <c r="K9282" s="92" t="str">
        <f t="shared" si="1453"/>
        <v/>
      </c>
      <c r="L9282" s="92" t="str">
        <f t="shared" si="1454"/>
        <v/>
      </c>
      <c r="M9282" s="95" t="str">
        <f>IF(A9282&lt;&gt;"",IF(MID(C9282,1,1)="c",SigmaEpsConcrete(I9282,$AN$30:$AN$33,$AR$30:$AR$33,$AS$26,$AS$27,$AS$28,$AQ$20,$AU$19),""),"")</f>
        <v/>
      </c>
      <c r="N9282" s="95" t="str">
        <f>IF(A9282&lt;&gt;"",IF(MID(C9282,1,1)="r",SigmaEpsReinf(J9282,$AS$42:$AS$43,$AS$41,$AS$39,$AS$40,$AQ$38),""),"")</f>
        <v/>
      </c>
      <c r="Q9282" s="92" t="str">
        <f t="shared" si="1456"/>
        <v/>
      </c>
      <c r="R9282" s="92" t="str">
        <f t="shared" si="1457"/>
        <v/>
      </c>
      <c r="U9282" s="5"/>
      <c r="V9282" s="5"/>
      <c r="W9282" s="94" t="str">
        <f t="shared" si="1455"/>
        <v/>
      </c>
      <c r="X9282" s="94" t="str">
        <f t="shared" si="1458"/>
        <v/>
      </c>
      <c r="Y9282" s="5"/>
      <c r="BK9282" s="8"/>
      <c r="BL9282" s="5"/>
      <c r="BM9282" s="5"/>
      <c r="BN9282" s="5"/>
      <c r="BO9282" s="5"/>
      <c r="BP9282" s="1"/>
      <c r="BQ9282" s="1"/>
      <c r="BR9282" s="1"/>
      <c r="BS9282" s="1"/>
      <c r="BT9282" s="1"/>
      <c r="BU9282" s="4"/>
      <c r="BV9282" s="1"/>
      <c r="BW9282" s="3"/>
      <c r="BX9282" s="4"/>
      <c r="BY9282" s="5"/>
      <c r="BZ9282" s="5"/>
      <c r="CA9282" s="5"/>
      <c r="CB9282" s="5"/>
      <c r="CC9282" s="5"/>
      <c r="CD9282" s="43"/>
    </row>
    <row r="9283" spans="1:82" x14ac:dyDescent="0.25">
      <c r="A9283" s="8"/>
      <c r="B9283" s="5"/>
      <c r="C9283" s="5"/>
      <c r="D9283" s="5"/>
      <c r="E9283" s="5"/>
      <c r="F9283" s="94" t="str">
        <f t="shared" si="1449"/>
        <v/>
      </c>
      <c r="G9283" s="94" t="str">
        <f t="shared" si="1450"/>
        <v/>
      </c>
      <c r="H9283" s="127" t="str">
        <f>IF(A9283&lt;&gt;"",IF(MID(C9283,1,1)="c",$AS$26,IF(MID(C9283,1,1)="r",$AS$41,IF(MID(C9283,1,1)="p",#REF!,#REF!))),"")</f>
        <v/>
      </c>
      <c r="I9283" s="92" t="str">
        <f t="shared" si="1451"/>
        <v/>
      </c>
      <c r="J9283" s="92" t="str">
        <f t="shared" si="1452"/>
        <v/>
      </c>
      <c r="K9283" s="92" t="str">
        <f t="shared" si="1453"/>
        <v/>
      </c>
      <c r="L9283" s="92" t="str">
        <f t="shared" si="1454"/>
        <v/>
      </c>
      <c r="M9283" s="95" t="str">
        <f>IF(A9283&lt;&gt;"",IF(MID(C9283,1,1)="c",SigmaEpsConcrete(I9283,$AN$30:$AN$33,$AR$30:$AR$33,$AS$26,$AS$27,$AS$28,$AQ$20,$AU$19),""),"")</f>
        <v/>
      </c>
      <c r="N9283" s="95" t="str">
        <f>IF(A9283&lt;&gt;"",IF(MID(C9283,1,1)="r",SigmaEpsReinf(J9283,$AS$42:$AS$43,$AS$41,$AS$39,$AS$40,$AQ$38),""),"")</f>
        <v/>
      </c>
      <c r="Q9283" s="92" t="str">
        <f t="shared" si="1456"/>
        <v/>
      </c>
      <c r="R9283" s="92" t="str">
        <f t="shared" si="1457"/>
        <v/>
      </c>
      <c r="U9283" s="5"/>
      <c r="V9283" s="5"/>
      <c r="W9283" s="94" t="str">
        <f t="shared" si="1455"/>
        <v/>
      </c>
      <c r="X9283" s="94" t="str">
        <f t="shared" si="1458"/>
        <v/>
      </c>
      <c r="Y9283" s="5"/>
      <c r="BK9283" s="8"/>
      <c r="BL9283" s="5"/>
      <c r="BM9283" s="5"/>
      <c r="BN9283" s="5"/>
      <c r="BO9283" s="5"/>
      <c r="BP9283" s="1"/>
      <c r="BQ9283" s="1"/>
      <c r="BR9283" s="1"/>
      <c r="BS9283" s="1"/>
      <c r="BT9283" s="1"/>
      <c r="BU9283" s="4"/>
      <c r="BV9283" s="1"/>
      <c r="BW9283" s="3"/>
      <c r="BX9283" s="4"/>
      <c r="BY9283" s="5"/>
      <c r="BZ9283" s="5"/>
      <c r="CA9283" s="5"/>
      <c r="CB9283" s="5"/>
      <c r="CC9283" s="5"/>
      <c r="CD9283" s="43"/>
    </row>
    <row r="9284" spans="1:82" x14ac:dyDescent="0.25">
      <c r="A9284" s="8"/>
      <c r="B9284" s="5"/>
      <c r="C9284" s="5"/>
      <c r="D9284" s="5"/>
      <c r="E9284" s="5"/>
      <c r="F9284" s="94" t="str">
        <f t="shared" si="1449"/>
        <v/>
      </c>
      <c r="G9284" s="94" t="str">
        <f t="shared" si="1450"/>
        <v/>
      </c>
      <c r="H9284" s="127" t="str">
        <f>IF(A9284&lt;&gt;"",IF(MID(C9284,1,1)="c",$AS$26,IF(MID(C9284,1,1)="r",$AS$41,IF(MID(C9284,1,1)="p",#REF!,#REF!))),"")</f>
        <v/>
      </c>
      <c r="I9284" s="92" t="str">
        <f t="shared" si="1451"/>
        <v/>
      </c>
      <c r="J9284" s="92" t="str">
        <f t="shared" si="1452"/>
        <v/>
      </c>
      <c r="K9284" s="92" t="str">
        <f t="shared" si="1453"/>
        <v/>
      </c>
      <c r="L9284" s="92" t="str">
        <f t="shared" si="1454"/>
        <v/>
      </c>
      <c r="M9284" s="95" t="str">
        <f>IF(A9284&lt;&gt;"",IF(MID(C9284,1,1)="c",SigmaEpsConcrete(I9284,$AN$30:$AN$33,$AR$30:$AR$33,$AS$26,$AS$27,$AS$28,$AQ$20,$AU$19),""),"")</f>
        <v/>
      </c>
      <c r="N9284" s="95" t="str">
        <f>IF(A9284&lt;&gt;"",IF(MID(C9284,1,1)="r",SigmaEpsReinf(J9284,$AS$42:$AS$43,$AS$41,$AS$39,$AS$40,$AQ$38),""),"")</f>
        <v/>
      </c>
      <c r="Q9284" s="92" t="str">
        <f t="shared" si="1456"/>
        <v/>
      </c>
      <c r="R9284" s="92" t="str">
        <f t="shared" si="1457"/>
        <v/>
      </c>
      <c r="U9284" s="5"/>
      <c r="V9284" s="5"/>
      <c r="W9284" s="94" t="str">
        <f t="shared" si="1455"/>
        <v/>
      </c>
      <c r="X9284" s="94" t="str">
        <f t="shared" si="1458"/>
        <v/>
      </c>
      <c r="Y9284" s="5"/>
      <c r="BK9284" s="8"/>
      <c r="BL9284" s="5"/>
      <c r="BM9284" s="5"/>
      <c r="BN9284" s="5"/>
      <c r="BO9284" s="5"/>
      <c r="BP9284" s="1"/>
      <c r="BQ9284" s="1"/>
      <c r="BR9284" s="1"/>
      <c r="BS9284" s="1"/>
      <c r="BT9284" s="1"/>
      <c r="BU9284" s="4"/>
      <c r="BV9284" s="1"/>
      <c r="BW9284" s="3"/>
      <c r="BX9284" s="4"/>
      <c r="BY9284" s="5"/>
      <c r="BZ9284" s="5"/>
      <c r="CA9284" s="5"/>
      <c r="CB9284" s="5"/>
      <c r="CC9284" s="5"/>
      <c r="CD9284" s="43"/>
    </row>
    <row r="9285" spans="1:82" x14ac:dyDescent="0.25">
      <c r="A9285" s="8"/>
      <c r="B9285" s="5"/>
      <c r="C9285" s="5"/>
      <c r="D9285" s="5"/>
      <c r="E9285" s="5"/>
      <c r="F9285" s="94" t="str">
        <f t="shared" si="1449"/>
        <v/>
      </c>
      <c r="G9285" s="94" t="str">
        <f t="shared" si="1450"/>
        <v/>
      </c>
      <c r="H9285" s="127" t="str">
        <f>IF(A9285&lt;&gt;"",IF(MID(C9285,1,1)="c",$AS$26,IF(MID(C9285,1,1)="r",$AS$41,IF(MID(C9285,1,1)="p",#REF!,#REF!))),"")</f>
        <v/>
      </c>
      <c r="I9285" s="92" t="str">
        <f t="shared" si="1451"/>
        <v/>
      </c>
      <c r="J9285" s="92" t="str">
        <f t="shared" si="1452"/>
        <v/>
      </c>
      <c r="K9285" s="92" t="str">
        <f t="shared" si="1453"/>
        <v/>
      </c>
      <c r="L9285" s="92" t="str">
        <f t="shared" si="1454"/>
        <v/>
      </c>
      <c r="M9285" s="95" t="str">
        <f>IF(A9285&lt;&gt;"",IF(MID(C9285,1,1)="c",SigmaEpsConcrete(I9285,$AN$30:$AN$33,$AR$30:$AR$33,$AS$26,$AS$27,$AS$28,$AQ$20,$AU$19),""),"")</f>
        <v/>
      </c>
      <c r="N9285" s="95" t="str">
        <f>IF(A9285&lt;&gt;"",IF(MID(C9285,1,1)="r",SigmaEpsReinf(J9285,$AS$42:$AS$43,$AS$41,$AS$39,$AS$40,$AQ$38),""),"")</f>
        <v/>
      </c>
      <c r="Q9285" s="92" t="str">
        <f t="shared" si="1456"/>
        <v/>
      </c>
      <c r="R9285" s="92" t="str">
        <f t="shared" si="1457"/>
        <v/>
      </c>
      <c r="U9285" s="5"/>
      <c r="V9285" s="5"/>
      <c r="W9285" s="94" t="str">
        <f t="shared" si="1455"/>
        <v/>
      </c>
      <c r="X9285" s="94" t="str">
        <f t="shared" si="1458"/>
        <v/>
      </c>
      <c r="Y9285" s="5"/>
      <c r="BK9285" s="8"/>
      <c r="BL9285" s="5"/>
      <c r="BM9285" s="5"/>
      <c r="BN9285" s="5"/>
      <c r="BO9285" s="5"/>
      <c r="BP9285" s="1"/>
      <c r="BQ9285" s="1"/>
      <c r="BR9285" s="1"/>
      <c r="BS9285" s="1"/>
      <c r="BT9285" s="1"/>
      <c r="BU9285" s="4"/>
      <c r="BV9285" s="1"/>
      <c r="BW9285" s="3"/>
      <c r="BX9285" s="4"/>
      <c r="BY9285" s="5"/>
      <c r="BZ9285" s="5"/>
      <c r="CA9285" s="5"/>
      <c r="CB9285" s="5"/>
      <c r="CC9285" s="5"/>
      <c r="CD9285" s="43"/>
    </row>
    <row r="9286" spans="1:82" x14ac:dyDescent="0.25">
      <c r="A9286" s="8"/>
      <c r="B9286" s="5"/>
      <c r="C9286" s="5"/>
      <c r="D9286" s="5"/>
      <c r="E9286" s="5"/>
      <c r="F9286" s="94" t="str">
        <f t="shared" si="1449"/>
        <v/>
      </c>
      <c r="G9286" s="94" t="str">
        <f t="shared" si="1450"/>
        <v/>
      </c>
      <c r="H9286" s="127" t="str">
        <f>IF(A9286&lt;&gt;"",IF(MID(C9286,1,1)="c",$AS$26,IF(MID(C9286,1,1)="r",$AS$41,IF(MID(C9286,1,1)="p",#REF!,#REF!))),"")</f>
        <v/>
      </c>
      <c r="I9286" s="92" t="str">
        <f t="shared" si="1451"/>
        <v/>
      </c>
      <c r="J9286" s="92" t="str">
        <f t="shared" si="1452"/>
        <v/>
      </c>
      <c r="K9286" s="92" t="str">
        <f t="shared" si="1453"/>
        <v/>
      </c>
      <c r="L9286" s="92" t="str">
        <f t="shared" si="1454"/>
        <v/>
      </c>
      <c r="M9286" s="95" t="str">
        <f>IF(A9286&lt;&gt;"",IF(MID(C9286,1,1)="c",SigmaEpsConcrete(I9286,$AN$30:$AN$33,$AR$30:$AR$33,$AS$26,$AS$27,$AS$28,$AQ$20,$AU$19),""),"")</f>
        <v/>
      </c>
      <c r="N9286" s="95" t="str">
        <f>IF(A9286&lt;&gt;"",IF(MID(C9286,1,1)="r",SigmaEpsReinf(J9286,$AS$42:$AS$43,$AS$41,$AS$39,$AS$40,$AQ$38),""),"")</f>
        <v/>
      </c>
      <c r="Q9286" s="92" t="str">
        <f t="shared" si="1456"/>
        <v/>
      </c>
      <c r="R9286" s="92" t="str">
        <f t="shared" si="1457"/>
        <v/>
      </c>
      <c r="U9286" s="5"/>
      <c r="V9286" s="5"/>
      <c r="W9286" s="94" t="str">
        <f t="shared" si="1455"/>
        <v/>
      </c>
      <c r="X9286" s="94" t="str">
        <f t="shared" si="1458"/>
        <v/>
      </c>
      <c r="Y9286" s="5"/>
      <c r="BK9286" s="8"/>
      <c r="BL9286" s="5"/>
      <c r="BM9286" s="5"/>
      <c r="BN9286" s="5"/>
      <c r="BO9286" s="5"/>
      <c r="BP9286" s="1"/>
      <c r="BQ9286" s="1"/>
      <c r="BR9286" s="1"/>
      <c r="BS9286" s="1"/>
      <c r="BT9286" s="1"/>
      <c r="BU9286" s="4"/>
      <c r="BV9286" s="1"/>
      <c r="BW9286" s="3"/>
      <c r="BX9286" s="4"/>
      <c r="BY9286" s="5"/>
      <c r="BZ9286" s="5"/>
      <c r="CA9286" s="5"/>
      <c r="CB9286" s="5"/>
      <c r="CC9286" s="5"/>
      <c r="CD9286" s="43"/>
    </row>
    <row r="9287" spans="1:82" x14ac:dyDescent="0.25">
      <c r="A9287" s="8"/>
      <c r="B9287" s="5"/>
      <c r="C9287" s="5"/>
      <c r="D9287" s="5"/>
      <c r="E9287" s="5"/>
      <c r="F9287" s="94" t="str">
        <f t="shared" si="1449"/>
        <v/>
      </c>
      <c r="G9287" s="94" t="str">
        <f t="shared" si="1450"/>
        <v/>
      </c>
      <c r="H9287" s="127" t="str">
        <f>IF(A9287&lt;&gt;"",IF(MID(C9287,1,1)="c",$AS$26,IF(MID(C9287,1,1)="r",$AS$41,IF(MID(C9287,1,1)="p",#REF!,#REF!))),"")</f>
        <v/>
      </c>
      <c r="I9287" s="92" t="str">
        <f t="shared" si="1451"/>
        <v/>
      </c>
      <c r="J9287" s="92" t="str">
        <f t="shared" si="1452"/>
        <v/>
      </c>
      <c r="K9287" s="92" t="str">
        <f t="shared" si="1453"/>
        <v/>
      </c>
      <c r="L9287" s="92" t="str">
        <f t="shared" si="1454"/>
        <v/>
      </c>
      <c r="M9287" s="95" t="str">
        <f>IF(A9287&lt;&gt;"",IF(MID(C9287,1,1)="c",SigmaEpsConcrete(I9287,$AN$30:$AN$33,$AR$30:$AR$33,$AS$26,$AS$27,$AS$28,$AQ$20,$AU$19),""),"")</f>
        <v/>
      </c>
      <c r="N9287" s="95" t="str">
        <f>IF(A9287&lt;&gt;"",IF(MID(C9287,1,1)="r",SigmaEpsReinf(J9287,$AS$42:$AS$43,$AS$41,$AS$39,$AS$40,$AQ$38),""),"")</f>
        <v/>
      </c>
      <c r="Q9287" s="92" t="str">
        <f t="shared" si="1456"/>
        <v/>
      </c>
      <c r="R9287" s="92" t="str">
        <f t="shared" si="1457"/>
        <v/>
      </c>
      <c r="U9287" s="5"/>
      <c r="V9287" s="5"/>
      <c r="W9287" s="94" t="str">
        <f t="shared" si="1455"/>
        <v/>
      </c>
      <c r="X9287" s="94" t="str">
        <f t="shared" si="1458"/>
        <v/>
      </c>
      <c r="Y9287" s="5"/>
      <c r="BK9287" s="8"/>
      <c r="BL9287" s="5"/>
      <c r="BM9287" s="5"/>
      <c r="BN9287" s="5"/>
      <c r="BO9287" s="5"/>
      <c r="BP9287" s="1"/>
      <c r="BQ9287" s="1"/>
      <c r="BR9287" s="1"/>
      <c r="BS9287" s="1"/>
      <c r="BT9287" s="1"/>
      <c r="BU9287" s="4"/>
      <c r="BV9287" s="1"/>
      <c r="BW9287" s="3"/>
      <c r="BX9287" s="4"/>
      <c r="BY9287" s="5"/>
      <c r="BZ9287" s="5"/>
      <c r="CA9287" s="5"/>
      <c r="CB9287" s="5"/>
      <c r="CC9287" s="5"/>
      <c r="CD9287" s="43"/>
    </row>
    <row r="9288" spans="1:82" x14ac:dyDescent="0.25">
      <c r="A9288" s="8"/>
      <c r="B9288" s="5"/>
      <c r="C9288" s="5"/>
      <c r="D9288" s="5"/>
      <c r="E9288" s="5"/>
      <c r="F9288" s="94" t="str">
        <f t="shared" si="1449"/>
        <v/>
      </c>
      <c r="G9288" s="94" t="str">
        <f t="shared" si="1450"/>
        <v/>
      </c>
      <c r="H9288" s="127" t="str">
        <f>IF(A9288&lt;&gt;"",IF(MID(C9288,1,1)="c",$AS$26,IF(MID(C9288,1,1)="r",$AS$41,IF(MID(C9288,1,1)="p",#REF!,#REF!))),"")</f>
        <v/>
      </c>
      <c r="I9288" s="92" t="str">
        <f t="shared" si="1451"/>
        <v/>
      </c>
      <c r="J9288" s="92" t="str">
        <f t="shared" si="1452"/>
        <v/>
      </c>
      <c r="K9288" s="92" t="str">
        <f t="shared" si="1453"/>
        <v/>
      </c>
      <c r="L9288" s="92" t="str">
        <f t="shared" si="1454"/>
        <v/>
      </c>
      <c r="M9288" s="95" t="str">
        <f>IF(A9288&lt;&gt;"",IF(MID(C9288,1,1)="c",SigmaEpsConcrete(I9288,$AN$30:$AN$33,$AR$30:$AR$33,$AS$26,$AS$27,$AS$28,$AQ$20,$AU$19),""),"")</f>
        <v/>
      </c>
      <c r="N9288" s="95" t="str">
        <f>IF(A9288&lt;&gt;"",IF(MID(C9288,1,1)="r",SigmaEpsReinf(J9288,$AS$42:$AS$43,$AS$41,$AS$39,$AS$40,$AQ$38),""),"")</f>
        <v/>
      </c>
      <c r="Q9288" s="92" t="str">
        <f t="shared" si="1456"/>
        <v/>
      </c>
      <c r="R9288" s="92" t="str">
        <f t="shared" si="1457"/>
        <v/>
      </c>
      <c r="U9288" s="5"/>
      <c r="V9288" s="5"/>
      <c r="W9288" s="94" t="str">
        <f t="shared" si="1455"/>
        <v/>
      </c>
      <c r="X9288" s="94" t="str">
        <f t="shared" si="1458"/>
        <v/>
      </c>
      <c r="Y9288" s="5"/>
      <c r="BK9288" s="8"/>
      <c r="BL9288" s="5"/>
      <c r="BM9288" s="5"/>
      <c r="BN9288" s="5"/>
      <c r="BO9288" s="5"/>
      <c r="BP9288" s="1"/>
      <c r="BQ9288" s="1"/>
      <c r="BR9288" s="1"/>
      <c r="BS9288" s="1"/>
      <c r="BT9288" s="1"/>
      <c r="BU9288" s="4"/>
      <c r="BV9288" s="1"/>
      <c r="BW9288" s="3"/>
      <c r="BX9288" s="4"/>
      <c r="BY9288" s="5"/>
      <c r="BZ9288" s="5"/>
      <c r="CA9288" s="5"/>
      <c r="CB9288" s="5"/>
      <c r="CC9288" s="5"/>
      <c r="CD9288" s="43"/>
    </row>
    <row r="9289" spans="1:82" x14ac:dyDescent="0.25">
      <c r="A9289" s="8"/>
      <c r="B9289" s="5"/>
      <c r="C9289" s="5"/>
      <c r="D9289" s="5"/>
      <c r="E9289" s="5"/>
      <c r="F9289" s="94" t="str">
        <f t="shared" si="1449"/>
        <v/>
      </c>
      <c r="G9289" s="94" t="str">
        <f t="shared" si="1450"/>
        <v/>
      </c>
      <c r="H9289" s="127" t="str">
        <f>IF(A9289&lt;&gt;"",IF(MID(C9289,1,1)="c",$AS$26,IF(MID(C9289,1,1)="r",$AS$41,IF(MID(C9289,1,1)="p",#REF!,#REF!))),"")</f>
        <v/>
      </c>
      <c r="I9289" s="92" t="str">
        <f t="shared" si="1451"/>
        <v/>
      </c>
      <c r="J9289" s="92" t="str">
        <f t="shared" si="1452"/>
        <v/>
      </c>
      <c r="K9289" s="92" t="str">
        <f t="shared" si="1453"/>
        <v/>
      </c>
      <c r="L9289" s="92" t="str">
        <f t="shared" si="1454"/>
        <v/>
      </c>
      <c r="M9289" s="95" t="str">
        <f>IF(A9289&lt;&gt;"",IF(MID(C9289,1,1)="c",SigmaEpsConcrete(I9289,$AN$30:$AN$33,$AR$30:$AR$33,$AS$26,$AS$27,$AS$28,$AQ$20,$AU$19),""),"")</f>
        <v/>
      </c>
      <c r="N9289" s="95" t="str">
        <f>IF(A9289&lt;&gt;"",IF(MID(C9289,1,1)="r",SigmaEpsReinf(J9289,$AS$42:$AS$43,$AS$41,$AS$39,$AS$40,$AQ$38),""),"")</f>
        <v/>
      </c>
      <c r="Q9289" s="92" t="str">
        <f t="shared" si="1456"/>
        <v/>
      </c>
      <c r="R9289" s="92" t="str">
        <f t="shared" si="1457"/>
        <v/>
      </c>
      <c r="U9289" s="5"/>
      <c r="V9289" s="5"/>
      <c r="W9289" s="94" t="str">
        <f t="shared" si="1455"/>
        <v/>
      </c>
      <c r="X9289" s="94" t="str">
        <f t="shared" si="1458"/>
        <v/>
      </c>
      <c r="Y9289" s="5"/>
      <c r="BK9289" s="8"/>
      <c r="BL9289" s="5"/>
      <c r="BM9289" s="5"/>
      <c r="BN9289" s="5"/>
      <c r="BO9289" s="5"/>
      <c r="BP9289" s="1"/>
      <c r="BQ9289" s="1"/>
      <c r="BR9289" s="1"/>
      <c r="BS9289" s="1"/>
      <c r="BT9289" s="1"/>
      <c r="BU9289" s="4"/>
      <c r="BV9289" s="1"/>
      <c r="BW9289" s="3"/>
      <c r="BX9289" s="4"/>
      <c r="BY9289" s="5"/>
      <c r="BZ9289" s="5"/>
      <c r="CA9289" s="5"/>
      <c r="CB9289" s="5"/>
      <c r="CC9289" s="5"/>
      <c r="CD9289" s="43"/>
    </row>
    <row r="9290" spans="1:82" x14ac:dyDescent="0.25">
      <c r="A9290" s="8"/>
      <c r="B9290" s="5"/>
      <c r="C9290" s="5"/>
      <c r="D9290" s="5"/>
      <c r="E9290" s="5"/>
      <c r="F9290" s="94" t="str">
        <f t="shared" ref="F9290:F9353" si="1459">IF(A9290&lt;&gt;"",(D9290-$AU$86)/10,"")</f>
        <v/>
      </c>
      <c r="G9290" s="94" t="str">
        <f t="shared" ref="G9290:G9353" si="1460">IF(A9290&lt;&gt;"",(E9290-$AU$87)/10,"")</f>
        <v/>
      </c>
      <c r="H9290" s="127" t="str">
        <f>IF(A9290&lt;&gt;"",IF(MID(C9290,1,1)="c",$AS$26,IF(MID(C9290,1,1)="r",$AS$41,IF(MID(C9290,1,1)="p",#REF!,#REF!))),"")</f>
        <v/>
      </c>
      <c r="I9290" s="92" t="str">
        <f t="shared" ref="I9290:I9353" si="1461">IF($A9290&lt;&gt;"",IF(MID($C9290,1,1)="c",$Y$3+$Y$4*$F9290+$Y$5*$G9290+$BR$43,""),"")</f>
        <v/>
      </c>
      <c r="J9290" s="92" t="str">
        <f t="shared" ref="J9290:J9353" si="1462">IF($A9290&lt;&gt;"",IF(MID($C9290,1,1)="r",$Y$3+$Y$4*$F9290+$Y$5*$G9290+$BR$43,""),"")</f>
        <v/>
      </c>
      <c r="K9290" s="92" t="str">
        <f t="shared" ref="K9290:K9353" si="1463">IF($A9290&lt;&gt;"",IF(MID($C9290,1,1)="u",$Y$3+$Y$4*$F9290+$Y$5*$G9290+$BR$43,""),"")</f>
        <v/>
      </c>
      <c r="L9290" s="92" t="str">
        <f t="shared" ref="L9290:L9353" si="1464">IF($A9290&lt;&gt;"",IF(MID($C9290,1,1)="p",$Y$3+$Y$4*$F9290+$Y$5*$G9290+$BR$43,""),"")</f>
        <v/>
      </c>
      <c r="M9290" s="95" t="str">
        <f>IF(A9290&lt;&gt;"",IF(MID(C9290,1,1)="c",SigmaEpsConcrete(I9290,$AN$30:$AN$33,$AR$30:$AR$33,$AS$26,$AS$27,$AS$28,$AQ$20,$AU$19),""),"")</f>
        <v/>
      </c>
      <c r="N9290" s="95" t="str">
        <f>IF(A9290&lt;&gt;"",IF(MID(C9290,1,1)="r",SigmaEpsReinf(J9290,$AS$42:$AS$43,$AS$41,$AS$39,$AS$40,$AQ$38),""),"")</f>
        <v/>
      </c>
      <c r="Q9290" s="92" t="str">
        <f t="shared" si="1456"/>
        <v/>
      </c>
      <c r="R9290" s="92" t="str">
        <f t="shared" si="1457"/>
        <v/>
      </c>
      <c r="U9290" s="5"/>
      <c r="V9290" s="5"/>
      <c r="W9290" s="94" t="str">
        <f t="shared" ref="W9290:W9353" si="1465">IF(A9290&lt;&gt;"",F9290-$AU$105,"")</f>
        <v/>
      </c>
      <c r="X9290" s="94" t="str">
        <f t="shared" si="1458"/>
        <v/>
      </c>
      <c r="Y9290" s="5"/>
      <c r="BK9290" s="8"/>
      <c r="BL9290" s="5"/>
      <c r="BM9290" s="5"/>
      <c r="BN9290" s="5"/>
      <c r="BO9290" s="5"/>
      <c r="BP9290" s="1"/>
      <c r="BQ9290" s="1"/>
      <c r="BR9290" s="1"/>
      <c r="BS9290" s="1"/>
      <c r="BT9290" s="1"/>
      <c r="BU9290" s="4"/>
      <c r="BV9290" s="1"/>
      <c r="BW9290" s="3"/>
      <c r="BX9290" s="4"/>
      <c r="BY9290" s="5"/>
      <c r="BZ9290" s="5"/>
      <c r="CA9290" s="5"/>
      <c r="CB9290" s="5"/>
      <c r="CC9290" s="5"/>
      <c r="CD9290" s="43"/>
    </row>
    <row r="9291" spans="1:82" x14ac:dyDescent="0.25">
      <c r="A9291" s="8"/>
      <c r="B9291" s="5"/>
      <c r="C9291" s="5"/>
      <c r="D9291" s="5"/>
      <c r="E9291" s="5"/>
      <c r="F9291" s="94" t="str">
        <f t="shared" si="1459"/>
        <v/>
      </c>
      <c r="G9291" s="94" t="str">
        <f t="shared" si="1460"/>
        <v/>
      </c>
      <c r="H9291" s="127" t="str">
        <f>IF(A9291&lt;&gt;"",IF(MID(C9291,1,1)="c",$AS$26,IF(MID(C9291,1,1)="r",$AS$41,IF(MID(C9291,1,1)="p",#REF!,#REF!))),"")</f>
        <v/>
      </c>
      <c r="I9291" s="92" t="str">
        <f t="shared" si="1461"/>
        <v/>
      </c>
      <c r="J9291" s="92" t="str">
        <f t="shared" si="1462"/>
        <v/>
      </c>
      <c r="K9291" s="92" t="str">
        <f t="shared" si="1463"/>
        <v/>
      </c>
      <c r="L9291" s="92" t="str">
        <f t="shared" si="1464"/>
        <v/>
      </c>
      <c r="M9291" s="95" t="str">
        <f>IF(A9291&lt;&gt;"",IF(MID(C9291,1,1)="c",SigmaEpsConcrete(I9291,$AN$30:$AN$33,$AR$30:$AR$33,$AS$26,$AS$27,$AS$28,$AQ$20,$AU$19),""),"")</f>
        <v/>
      </c>
      <c r="N9291" s="95" t="str">
        <f>IF(A9291&lt;&gt;"",IF(MID(C9291,1,1)="r",SigmaEpsReinf(J9291,$AS$42:$AS$43,$AS$41,$AS$39,$AS$40,$AQ$38),""),"")</f>
        <v/>
      </c>
      <c r="Q9291" s="92" t="str">
        <f t="shared" ref="Q9291:Q9354" si="1466">IF(A9291&lt;&gt;"",IF(MID(C9291,1,1)="c",IF(ISERROR(M9291/I9291),"",M9291/I9291),""),"")</f>
        <v/>
      </c>
      <c r="R9291" s="92" t="str">
        <f t="shared" ref="R9291:R9354" si="1467">IF(A9291&lt;&gt;"",IF(MID(C9291,1,1)="r",IF(ISERROR(N9291/J9291),"",N9291/J9291),""),"")</f>
        <v/>
      </c>
      <c r="U9291" s="5"/>
      <c r="V9291" s="5"/>
      <c r="W9291" s="94" t="str">
        <f t="shared" si="1465"/>
        <v/>
      </c>
      <c r="X9291" s="94" t="str">
        <f t="shared" ref="X9291:X9354" si="1468">IF(B9291&lt;&gt;"",G9291-$AU$106,"")</f>
        <v/>
      </c>
      <c r="Y9291" s="5"/>
      <c r="BK9291" s="8"/>
      <c r="BL9291" s="5"/>
      <c r="BM9291" s="5"/>
      <c r="BN9291" s="5"/>
      <c r="BO9291" s="5"/>
      <c r="BP9291" s="1"/>
      <c r="BQ9291" s="1"/>
      <c r="BR9291" s="1"/>
      <c r="BS9291" s="1"/>
      <c r="BT9291" s="1"/>
      <c r="BU9291" s="4"/>
      <c r="BV9291" s="1"/>
      <c r="BW9291" s="3"/>
      <c r="BX9291" s="4"/>
      <c r="BY9291" s="5"/>
      <c r="BZ9291" s="5"/>
      <c r="CA9291" s="5"/>
      <c r="CB9291" s="5"/>
      <c r="CC9291" s="5"/>
      <c r="CD9291" s="43"/>
    </row>
    <row r="9292" spans="1:82" x14ac:dyDescent="0.25">
      <c r="A9292" s="8"/>
      <c r="B9292" s="5"/>
      <c r="C9292" s="5"/>
      <c r="D9292" s="5"/>
      <c r="E9292" s="5"/>
      <c r="F9292" s="94" t="str">
        <f t="shared" si="1459"/>
        <v/>
      </c>
      <c r="G9292" s="94" t="str">
        <f t="shared" si="1460"/>
        <v/>
      </c>
      <c r="H9292" s="127" t="str">
        <f>IF(A9292&lt;&gt;"",IF(MID(C9292,1,1)="c",$AS$26,IF(MID(C9292,1,1)="r",$AS$41,IF(MID(C9292,1,1)="p",#REF!,#REF!))),"")</f>
        <v/>
      </c>
      <c r="I9292" s="92" t="str">
        <f t="shared" si="1461"/>
        <v/>
      </c>
      <c r="J9292" s="92" t="str">
        <f t="shared" si="1462"/>
        <v/>
      </c>
      <c r="K9292" s="92" t="str">
        <f t="shared" si="1463"/>
        <v/>
      </c>
      <c r="L9292" s="92" t="str">
        <f t="shared" si="1464"/>
        <v/>
      </c>
      <c r="M9292" s="95" t="str">
        <f>IF(A9292&lt;&gt;"",IF(MID(C9292,1,1)="c",SigmaEpsConcrete(I9292,$AN$30:$AN$33,$AR$30:$AR$33,$AS$26,$AS$27,$AS$28,$AQ$20,$AU$19),""),"")</f>
        <v/>
      </c>
      <c r="N9292" s="95" t="str">
        <f>IF(A9292&lt;&gt;"",IF(MID(C9292,1,1)="r",SigmaEpsReinf(J9292,$AS$42:$AS$43,$AS$41,$AS$39,$AS$40,$AQ$38),""),"")</f>
        <v/>
      </c>
      <c r="Q9292" s="92" t="str">
        <f t="shared" si="1466"/>
        <v/>
      </c>
      <c r="R9292" s="92" t="str">
        <f t="shared" si="1467"/>
        <v/>
      </c>
      <c r="U9292" s="5"/>
      <c r="V9292" s="5"/>
      <c r="W9292" s="94" t="str">
        <f t="shared" si="1465"/>
        <v/>
      </c>
      <c r="X9292" s="94" t="str">
        <f t="shared" si="1468"/>
        <v/>
      </c>
      <c r="Y9292" s="5"/>
      <c r="BK9292" s="8"/>
      <c r="BL9292" s="5"/>
      <c r="BM9292" s="5"/>
      <c r="BN9292" s="5"/>
      <c r="BO9292" s="5"/>
      <c r="BP9292" s="1"/>
      <c r="BQ9292" s="1"/>
      <c r="BR9292" s="1"/>
      <c r="BS9292" s="1"/>
      <c r="BT9292" s="1"/>
      <c r="BU9292" s="4"/>
      <c r="BV9292" s="1"/>
      <c r="BW9292" s="3"/>
      <c r="BX9292" s="4"/>
      <c r="BY9292" s="5"/>
      <c r="BZ9292" s="5"/>
      <c r="CA9292" s="5"/>
      <c r="CB9292" s="5"/>
      <c r="CC9292" s="5"/>
      <c r="CD9292" s="43"/>
    </row>
    <row r="9293" spans="1:82" x14ac:dyDescent="0.25">
      <c r="A9293" s="8"/>
      <c r="B9293" s="5"/>
      <c r="C9293" s="5"/>
      <c r="D9293" s="5"/>
      <c r="E9293" s="5"/>
      <c r="F9293" s="94" t="str">
        <f t="shared" si="1459"/>
        <v/>
      </c>
      <c r="G9293" s="94" t="str">
        <f t="shared" si="1460"/>
        <v/>
      </c>
      <c r="H9293" s="127" t="str">
        <f>IF(A9293&lt;&gt;"",IF(MID(C9293,1,1)="c",$AS$26,IF(MID(C9293,1,1)="r",$AS$41,IF(MID(C9293,1,1)="p",#REF!,#REF!))),"")</f>
        <v/>
      </c>
      <c r="I9293" s="92" t="str">
        <f t="shared" si="1461"/>
        <v/>
      </c>
      <c r="J9293" s="92" t="str">
        <f t="shared" si="1462"/>
        <v/>
      </c>
      <c r="K9293" s="92" t="str">
        <f t="shared" si="1463"/>
        <v/>
      </c>
      <c r="L9293" s="92" t="str">
        <f t="shared" si="1464"/>
        <v/>
      </c>
      <c r="M9293" s="95" t="str">
        <f>IF(A9293&lt;&gt;"",IF(MID(C9293,1,1)="c",SigmaEpsConcrete(I9293,$AN$30:$AN$33,$AR$30:$AR$33,$AS$26,$AS$27,$AS$28,$AQ$20,$AU$19),""),"")</f>
        <v/>
      </c>
      <c r="N9293" s="95" t="str">
        <f>IF(A9293&lt;&gt;"",IF(MID(C9293,1,1)="r",SigmaEpsReinf(J9293,$AS$42:$AS$43,$AS$41,$AS$39,$AS$40,$AQ$38),""),"")</f>
        <v/>
      </c>
      <c r="Q9293" s="92" t="str">
        <f t="shared" si="1466"/>
        <v/>
      </c>
      <c r="R9293" s="92" t="str">
        <f t="shared" si="1467"/>
        <v/>
      </c>
      <c r="U9293" s="5"/>
      <c r="V9293" s="5"/>
      <c r="W9293" s="94" t="str">
        <f t="shared" si="1465"/>
        <v/>
      </c>
      <c r="X9293" s="94" t="str">
        <f t="shared" si="1468"/>
        <v/>
      </c>
      <c r="Y9293" s="5"/>
      <c r="BK9293" s="8"/>
      <c r="BL9293" s="5"/>
      <c r="BM9293" s="5"/>
      <c r="BN9293" s="5"/>
      <c r="BO9293" s="5"/>
      <c r="BP9293" s="1"/>
      <c r="BQ9293" s="1"/>
      <c r="BR9293" s="1"/>
      <c r="BS9293" s="1"/>
      <c r="BT9293" s="1"/>
      <c r="BU9293" s="4"/>
      <c r="BV9293" s="1"/>
      <c r="BW9293" s="3"/>
      <c r="BX9293" s="4"/>
      <c r="BY9293" s="5"/>
      <c r="BZ9293" s="5"/>
      <c r="CA9293" s="5"/>
      <c r="CB9293" s="5"/>
      <c r="CC9293" s="5"/>
      <c r="CD9293" s="43"/>
    </row>
    <row r="9294" spans="1:82" x14ac:dyDescent="0.25">
      <c r="A9294" s="8"/>
      <c r="B9294" s="5"/>
      <c r="C9294" s="5"/>
      <c r="D9294" s="5"/>
      <c r="E9294" s="5"/>
      <c r="F9294" s="94" t="str">
        <f t="shared" si="1459"/>
        <v/>
      </c>
      <c r="G9294" s="94" t="str">
        <f t="shared" si="1460"/>
        <v/>
      </c>
      <c r="H9294" s="127" t="str">
        <f>IF(A9294&lt;&gt;"",IF(MID(C9294,1,1)="c",$AS$26,IF(MID(C9294,1,1)="r",$AS$41,IF(MID(C9294,1,1)="p",#REF!,#REF!))),"")</f>
        <v/>
      </c>
      <c r="I9294" s="92" t="str">
        <f t="shared" si="1461"/>
        <v/>
      </c>
      <c r="J9294" s="92" t="str">
        <f t="shared" si="1462"/>
        <v/>
      </c>
      <c r="K9294" s="92" t="str">
        <f t="shared" si="1463"/>
        <v/>
      </c>
      <c r="L9294" s="92" t="str">
        <f t="shared" si="1464"/>
        <v/>
      </c>
      <c r="M9294" s="95" t="str">
        <f>IF(A9294&lt;&gt;"",IF(MID(C9294,1,1)="c",SigmaEpsConcrete(I9294,$AN$30:$AN$33,$AR$30:$AR$33,$AS$26,$AS$27,$AS$28,$AQ$20,$AU$19),""),"")</f>
        <v/>
      </c>
      <c r="N9294" s="95" t="str">
        <f>IF(A9294&lt;&gt;"",IF(MID(C9294,1,1)="r",SigmaEpsReinf(J9294,$AS$42:$AS$43,$AS$41,$AS$39,$AS$40,$AQ$38),""),"")</f>
        <v/>
      </c>
      <c r="Q9294" s="92" t="str">
        <f t="shared" si="1466"/>
        <v/>
      </c>
      <c r="R9294" s="92" t="str">
        <f t="shared" si="1467"/>
        <v/>
      </c>
      <c r="U9294" s="5"/>
      <c r="V9294" s="5"/>
      <c r="W9294" s="94" t="str">
        <f t="shared" si="1465"/>
        <v/>
      </c>
      <c r="X9294" s="94" t="str">
        <f t="shared" si="1468"/>
        <v/>
      </c>
      <c r="Y9294" s="5"/>
      <c r="BK9294" s="8"/>
      <c r="BL9294" s="5"/>
      <c r="BM9294" s="5"/>
      <c r="BN9294" s="5"/>
      <c r="BO9294" s="5"/>
      <c r="BP9294" s="1"/>
      <c r="BQ9294" s="1"/>
      <c r="BR9294" s="1"/>
      <c r="BS9294" s="1"/>
      <c r="BT9294" s="1"/>
      <c r="BU9294" s="4"/>
      <c r="BV9294" s="1"/>
      <c r="BW9294" s="3"/>
      <c r="BX9294" s="4"/>
      <c r="BY9294" s="5"/>
      <c r="BZ9294" s="5"/>
      <c r="CA9294" s="5"/>
      <c r="CB9294" s="5"/>
      <c r="CC9294" s="5"/>
      <c r="CD9294" s="43"/>
    </row>
    <row r="9295" spans="1:82" x14ac:dyDescent="0.25">
      <c r="A9295" s="8"/>
      <c r="B9295" s="5"/>
      <c r="C9295" s="5"/>
      <c r="D9295" s="5"/>
      <c r="E9295" s="5"/>
      <c r="F9295" s="94" t="str">
        <f t="shared" si="1459"/>
        <v/>
      </c>
      <c r="G9295" s="94" t="str">
        <f t="shared" si="1460"/>
        <v/>
      </c>
      <c r="H9295" s="127" t="str">
        <f>IF(A9295&lt;&gt;"",IF(MID(C9295,1,1)="c",$AS$26,IF(MID(C9295,1,1)="r",$AS$41,IF(MID(C9295,1,1)="p",#REF!,#REF!))),"")</f>
        <v/>
      </c>
      <c r="I9295" s="92" t="str">
        <f t="shared" si="1461"/>
        <v/>
      </c>
      <c r="J9295" s="92" t="str">
        <f t="shared" si="1462"/>
        <v/>
      </c>
      <c r="K9295" s="92" t="str">
        <f t="shared" si="1463"/>
        <v/>
      </c>
      <c r="L9295" s="92" t="str">
        <f t="shared" si="1464"/>
        <v/>
      </c>
      <c r="M9295" s="95" t="str">
        <f>IF(A9295&lt;&gt;"",IF(MID(C9295,1,1)="c",SigmaEpsConcrete(I9295,$AN$30:$AN$33,$AR$30:$AR$33,$AS$26,$AS$27,$AS$28,$AQ$20,$AU$19),""),"")</f>
        <v/>
      </c>
      <c r="N9295" s="95" t="str">
        <f>IF(A9295&lt;&gt;"",IF(MID(C9295,1,1)="r",SigmaEpsReinf(J9295,$AS$42:$AS$43,$AS$41,$AS$39,$AS$40,$AQ$38),""),"")</f>
        <v/>
      </c>
      <c r="Q9295" s="92" t="str">
        <f t="shared" si="1466"/>
        <v/>
      </c>
      <c r="R9295" s="92" t="str">
        <f t="shared" si="1467"/>
        <v/>
      </c>
      <c r="U9295" s="5"/>
      <c r="V9295" s="5"/>
      <c r="W9295" s="94" t="str">
        <f t="shared" si="1465"/>
        <v/>
      </c>
      <c r="X9295" s="94" t="str">
        <f t="shared" si="1468"/>
        <v/>
      </c>
      <c r="Y9295" s="5"/>
      <c r="BK9295" s="8"/>
      <c r="BL9295" s="5"/>
      <c r="BM9295" s="5"/>
      <c r="BN9295" s="5"/>
      <c r="BO9295" s="5"/>
      <c r="BP9295" s="1"/>
      <c r="BQ9295" s="1"/>
      <c r="BR9295" s="1"/>
      <c r="BS9295" s="1"/>
      <c r="BT9295" s="1"/>
      <c r="BU9295" s="4"/>
      <c r="BV9295" s="1"/>
      <c r="BW9295" s="3"/>
      <c r="BX9295" s="4"/>
      <c r="BY9295" s="5"/>
      <c r="BZ9295" s="5"/>
      <c r="CA9295" s="5"/>
      <c r="CB9295" s="5"/>
      <c r="CC9295" s="5"/>
      <c r="CD9295" s="43"/>
    </row>
    <row r="9296" spans="1:82" x14ac:dyDescent="0.25">
      <c r="A9296" s="8"/>
      <c r="B9296" s="5"/>
      <c r="C9296" s="5"/>
      <c r="D9296" s="5"/>
      <c r="E9296" s="5"/>
      <c r="F9296" s="94" t="str">
        <f t="shared" si="1459"/>
        <v/>
      </c>
      <c r="G9296" s="94" t="str">
        <f t="shared" si="1460"/>
        <v/>
      </c>
      <c r="H9296" s="127" t="str">
        <f>IF(A9296&lt;&gt;"",IF(MID(C9296,1,1)="c",$AS$26,IF(MID(C9296,1,1)="r",$AS$41,IF(MID(C9296,1,1)="p",#REF!,#REF!))),"")</f>
        <v/>
      </c>
      <c r="I9296" s="92" t="str">
        <f t="shared" si="1461"/>
        <v/>
      </c>
      <c r="J9296" s="92" t="str">
        <f t="shared" si="1462"/>
        <v/>
      </c>
      <c r="K9296" s="92" t="str">
        <f t="shared" si="1463"/>
        <v/>
      </c>
      <c r="L9296" s="92" t="str">
        <f t="shared" si="1464"/>
        <v/>
      </c>
      <c r="M9296" s="95" t="str">
        <f>IF(A9296&lt;&gt;"",IF(MID(C9296,1,1)="c",SigmaEpsConcrete(I9296,$AN$30:$AN$33,$AR$30:$AR$33,$AS$26,$AS$27,$AS$28,$AQ$20,$AU$19),""),"")</f>
        <v/>
      </c>
      <c r="N9296" s="95" t="str">
        <f>IF(A9296&lt;&gt;"",IF(MID(C9296,1,1)="r",SigmaEpsReinf(J9296,$AS$42:$AS$43,$AS$41,$AS$39,$AS$40,$AQ$38),""),"")</f>
        <v/>
      </c>
      <c r="Q9296" s="92" t="str">
        <f t="shared" si="1466"/>
        <v/>
      </c>
      <c r="R9296" s="92" t="str">
        <f t="shared" si="1467"/>
        <v/>
      </c>
      <c r="U9296" s="5"/>
      <c r="V9296" s="5"/>
      <c r="W9296" s="94" t="str">
        <f t="shared" si="1465"/>
        <v/>
      </c>
      <c r="X9296" s="94" t="str">
        <f t="shared" si="1468"/>
        <v/>
      </c>
      <c r="Y9296" s="5"/>
      <c r="BK9296" s="8"/>
      <c r="BL9296" s="5"/>
      <c r="BM9296" s="5"/>
      <c r="BN9296" s="5"/>
      <c r="BO9296" s="5"/>
      <c r="BP9296" s="1"/>
      <c r="BQ9296" s="1"/>
      <c r="BR9296" s="1"/>
      <c r="BS9296" s="1"/>
      <c r="BT9296" s="1"/>
      <c r="BU9296" s="4"/>
      <c r="BV9296" s="1"/>
      <c r="BW9296" s="3"/>
      <c r="BX9296" s="4"/>
      <c r="BY9296" s="5"/>
      <c r="BZ9296" s="5"/>
      <c r="CA9296" s="5"/>
      <c r="CB9296" s="5"/>
      <c r="CC9296" s="5"/>
      <c r="CD9296" s="43"/>
    </row>
    <row r="9297" spans="1:82" x14ac:dyDescent="0.25">
      <c r="A9297" s="8"/>
      <c r="B9297" s="5"/>
      <c r="C9297" s="5"/>
      <c r="D9297" s="5"/>
      <c r="E9297" s="5"/>
      <c r="F9297" s="94" t="str">
        <f t="shared" si="1459"/>
        <v/>
      </c>
      <c r="G9297" s="94" t="str">
        <f t="shared" si="1460"/>
        <v/>
      </c>
      <c r="H9297" s="127" t="str">
        <f>IF(A9297&lt;&gt;"",IF(MID(C9297,1,1)="c",$AS$26,IF(MID(C9297,1,1)="r",$AS$41,IF(MID(C9297,1,1)="p",#REF!,#REF!))),"")</f>
        <v/>
      </c>
      <c r="I9297" s="92" t="str">
        <f t="shared" si="1461"/>
        <v/>
      </c>
      <c r="J9297" s="92" t="str">
        <f t="shared" si="1462"/>
        <v/>
      </c>
      <c r="K9297" s="92" t="str">
        <f t="shared" si="1463"/>
        <v/>
      </c>
      <c r="L9297" s="92" t="str">
        <f t="shared" si="1464"/>
        <v/>
      </c>
      <c r="M9297" s="95" t="str">
        <f>IF(A9297&lt;&gt;"",IF(MID(C9297,1,1)="c",SigmaEpsConcrete(I9297,$AN$30:$AN$33,$AR$30:$AR$33,$AS$26,$AS$27,$AS$28,$AQ$20,$AU$19),""),"")</f>
        <v/>
      </c>
      <c r="N9297" s="95" t="str">
        <f>IF(A9297&lt;&gt;"",IF(MID(C9297,1,1)="r",SigmaEpsReinf(J9297,$AS$42:$AS$43,$AS$41,$AS$39,$AS$40,$AQ$38),""),"")</f>
        <v/>
      </c>
      <c r="Q9297" s="92" t="str">
        <f t="shared" si="1466"/>
        <v/>
      </c>
      <c r="R9297" s="92" t="str">
        <f t="shared" si="1467"/>
        <v/>
      </c>
      <c r="U9297" s="5"/>
      <c r="V9297" s="5"/>
      <c r="W9297" s="94" t="str">
        <f t="shared" si="1465"/>
        <v/>
      </c>
      <c r="X9297" s="94" t="str">
        <f t="shared" si="1468"/>
        <v/>
      </c>
      <c r="Y9297" s="5"/>
      <c r="BK9297" s="8"/>
      <c r="BL9297" s="5"/>
      <c r="BM9297" s="5"/>
      <c r="BN9297" s="5"/>
      <c r="BO9297" s="5"/>
      <c r="BP9297" s="1"/>
      <c r="BQ9297" s="1"/>
      <c r="BR9297" s="1"/>
      <c r="BS9297" s="1"/>
      <c r="BT9297" s="1"/>
      <c r="BU9297" s="4"/>
      <c r="BV9297" s="1"/>
      <c r="BW9297" s="3"/>
      <c r="BX9297" s="4"/>
      <c r="BY9297" s="5"/>
      <c r="BZ9297" s="5"/>
      <c r="CA9297" s="5"/>
      <c r="CB9297" s="5"/>
      <c r="CC9297" s="5"/>
      <c r="CD9297" s="43"/>
    </row>
    <row r="9298" spans="1:82" x14ac:dyDescent="0.25">
      <c r="A9298" s="8"/>
      <c r="B9298" s="5"/>
      <c r="C9298" s="5"/>
      <c r="D9298" s="5"/>
      <c r="E9298" s="5"/>
      <c r="F9298" s="94" t="str">
        <f t="shared" si="1459"/>
        <v/>
      </c>
      <c r="G9298" s="94" t="str">
        <f t="shared" si="1460"/>
        <v/>
      </c>
      <c r="H9298" s="127" t="str">
        <f>IF(A9298&lt;&gt;"",IF(MID(C9298,1,1)="c",$AS$26,IF(MID(C9298,1,1)="r",$AS$41,IF(MID(C9298,1,1)="p",#REF!,#REF!))),"")</f>
        <v/>
      </c>
      <c r="I9298" s="92" t="str">
        <f t="shared" si="1461"/>
        <v/>
      </c>
      <c r="J9298" s="92" t="str">
        <f t="shared" si="1462"/>
        <v/>
      </c>
      <c r="K9298" s="92" t="str">
        <f t="shared" si="1463"/>
        <v/>
      </c>
      <c r="L9298" s="92" t="str">
        <f t="shared" si="1464"/>
        <v/>
      </c>
      <c r="M9298" s="95" t="str">
        <f>IF(A9298&lt;&gt;"",IF(MID(C9298,1,1)="c",SigmaEpsConcrete(I9298,$AN$30:$AN$33,$AR$30:$AR$33,$AS$26,$AS$27,$AS$28,$AQ$20,$AU$19),""),"")</f>
        <v/>
      </c>
      <c r="N9298" s="95" t="str">
        <f>IF(A9298&lt;&gt;"",IF(MID(C9298,1,1)="r",SigmaEpsReinf(J9298,$AS$42:$AS$43,$AS$41,$AS$39,$AS$40,$AQ$38),""),"")</f>
        <v/>
      </c>
      <c r="Q9298" s="92" t="str">
        <f t="shared" si="1466"/>
        <v/>
      </c>
      <c r="R9298" s="92" t="str">
        <f t="shared" si="1467"/>
        <v/>
      </c>
      <c r="U9298" s="5"/>
      <c r="V9298" s="5"/>
      <c r="W9298" s="94" t="str">
        <f t="shared" si="1465"/>
        <v/>
      </c>
      <c r="X9298" s="94" t="str">
        <f t="shared" si="1468"/>
        <v/>
      </c>
      <c r="Y9298" s="5"/>
      <c r="BK9298" s="8"/>
      <c r="BL9298" s="5"/>
      <c r="BM9298" s="5"/>
      <c r="BN9298" s="5"/>
      <c r="BO9298" s="5"/>
      <c r="BP9298" s="1"/>
      <c r="BQ9298" s="1"/>
      <c r="BR9298" s="1"/>
      <c r="BS9298" s="1"/>
      <c r="BT9298" s="1"/>
      <c r="BU9298" s="4"/>
      <c r="BV9298" s="1"/>
      <c r="BW9298" s="3"/>
      <c r="BX9298" s="4"/>
      <c r="BY9298" s="5"/>
      <c r="BZ9298" s="5"/>
      <c r="CA9298" s="5"/>
      <c r="CB9298" s="5"/>
      <c r="CC9298" s="5"/>
      <c r="CD9298" s="43"/>
    </row>
    <row r="9299" spans="1:82" x14ac:dyDescent="0.25">
      <c r="A9299" s="8"/>
      <c r="B9299" s="5"/>
      <c r="C9299" s="5"/>
      <c r="D9299" s="5"/>
      <c r="E9299" s="5"/>
      <c r="F9299" s="94" t="str">
        <f t="shared" si="1459"/>
        <v/>
      </c>
      <c r="G9299" s="94" t="str">
        <f t="shared" si="1460"/>
        <v/>
      </c>
      <c r="H9299" s="127" t="str">
        <f>IF(A9299&lt;&gt;"",IF(MID(C9299,1,1)="c",$AS$26,IF(MID(C9299,1,1)="r",$AS$41,IF(MID(C9299,1,1)="p",#REF!,#REF!))),"")</f>
        <v/>
      </c>
      <c r="I9299" s="92" t="str">
        <f t="shared" si="1461"/>
        <v/>
      </c>
      <c r="J9299" s="92" t="str">
        <f t="shared" si="1462"/>
        <v/>
      </c>
      <c r="K9299" s="92" t="str">
        <f t="shared" si="1463"/>
        <v/>
      </c>
      <c r="L9299" s="92" t="str">
        <f t="shared" si="1464"/>
        <v/>
      </c>
      <c r="M9299" s="95" t="str">
        <f>IF(A9299&lt;&gt;"",IF(MID(C9299,1,1)="c",SigmaEpsConcrete(I9299,$AN$30:$AN$33,$AR$30:$AR$33,$AS$26,$AS$27,$AS$28,$AQ$20,$AU$19),""),"")</f>
        <v/>
      </c>
      <c r="N9299" s="95" t="str">
        <f>IF(A9299&lt;&gt;"",IF(MID(C9299,1,1)="r",SigmaEpsReinf(J9299,$AS$42:$AS$43,$AS$41,$AS$39,$AS$40,$AQ$38),""),"")</f>
        <v/>
      </c>
      <c r="Q9299" s="92" t="str">
        <f t="shared" si="1466"/>
        <v/>
      </c>
      <c r="R9299" s="92" t="str">
        <f t="shared" si="1467"/>
        <v/>
      </c>
      <c r="U9299" s="5"/>
      <c r="V9299" s="5"/>
      <c r="W9299" s="94" t="str">
        <f t="shared" si="1465"/>
        <v/>
      </c>
      <c r="X9299" s="94" t="str">
        <f t="shared" si="1468"/>
        <v/>
      </c>
      <c r="Y9299" s="5"/>
      <c r="BK9299" s="8"/>
      <c r="BL9299" s="5"/>
      <c r="BM9299" s="5"/>
      <c r="BN9299" s="5"/>
      <c r="BO9299" s="5"/>
      <c r="BP9299" s="1"/>
      <c r="BQ9299" s="1"/>
      <c r="BR9299" s="1"/>
      <c r="BS9299" s="1"/>
      <c r="BT9299" s="1"/>
      <c r="BU9299" s="4"/>
      <c r="BV9299" s="1"/>
      <c r="BW9299" s="3"/>
      <c r="BX9299" s="4"/>
      <c r="BY9299" s="5"/>
      <c r="BZ9299" s="5"/>
      <c r="CA9299" s="5"/>
      <c r="CB9299" s="5"/>
      <c r="CC9299" s="5"/>
      <c r="CD9299" s="43"/>
    </row>
    <row r="9300" spans="1:82" x14ac:dyDescent="0.25">
      <c r="A9300" s="8"/>
      <c r="B9300" s="5"/>
      <c r="C9300" s="5"/>
      <c r="D9300" s="5"/>
      <c r="E9300" s="5"/>
      <c r="F9300" s="94" t="str">
        <f t="shared" si="1459"/>
        <v/>
      </c>
      <c r="G9300" s="94" t="str">
        <f t="shared" si="1460"/>
        <v/>
      </c>
      <c r="H9300" s="127" t="str">
        <f>IF(A9300&lt;&gt;"",IF(MID(C9300,1,1)="c",$AS$26,IF(MID(C9300,1,1)="r",$AS$41,IF(MID(C9300,1,1)="p",#REF!,#REF!))),"")</f>
        <v/>
      </c>
      <c r="I9300" s="92" t="str">
        <f t="shared" si="1461"/>
        <v/>
      </c>
      <c r="J9300" s="92" t="str">
        <f t="shared" si="1462"/>
        <v/>
      </c>
      <c r="K9300" s="92" t="str">
        <f t="shared" si="1463"/>
        <v/>
      </c>
      <c r="L9300" s="92" t="str">
        <f t="shared" si="1464"/>
        <v/>
      </c>
      <c r="M9300" s="95" t="str">
        <f>IF(A9300&lt;&gt;"",IF(MID(C9300,1,1)="c",SigmaEpsConcrete(I9300,$AN$30:$AN$33,$AR$30:$AR$33,$AS$26,$AS$27,$AS$28,$AQ$20,$AU$19),""),"")</f>
        <v/>
      </c>
      <c r="N9300" s="95" t="str">
        <f>IF(A9300&lt;&gt;"",IF(MID(C9300,1,1)="r",SigmaEpsReinf(J9300,$AS$42:$AS$43,$AS$41,$AS$39,$AS$40,$AQ$38),""),"")</f>
        <v/>
      </c>
      <c r="Q9300" s="92" t="str">
        <f t="shared" si="1466"/>
        <v/>
      </c>
      <c r="R9300" s="92" t="str">
        <f t="shared" si="1467"/>
        <v/>
      </c>
      <c r="U9300" s="5"/>
      <c r="V9300" s="5"/>
      <c r="W9300" s="94" t="str">
        <f t="shared" si="1465"/>
        <v/>
      </c>
      <c r="X9300" s="94" t="str">
        <f t="shared" si="1468"/>
        <v/>
      </c>
      <c r="Y9300" s="5"/>
      <c r="BK9300" s="8"/>
      <c r="BL9300" s="5"/>
      <c r="BM9300" s="5"/>
      <c r="BN9300" s="5"/>
      <c r="BO9300" s="5"/>
      <c r="BP9300" s="1"/>
      <c r="BQ9300" s="1"/>
      <c r="BR9300" s="1"/>
      <c r="BS9300" s="1"/>
      <c r="BT9300" s="1"/>
      <c r="BU9300" s="4"/>
      <c r="BV9300" s="1"/>
      <c r="BW9300" s="3"/>
      <c r="BX9300" s="4"/>
      <c r="BY9300" s="5"/>
      <c r="BZ9300" s="5"/>
      <c r="CA9300" s="5"/>
      <c r="CB9300" s="5"/>
      <c r="CC9300" s="5"/>
      <c r="CD9300" s="43"/>
    </row>
    <row r="9301" spans="1:82" x14ac:dyDescent="0.25">
      <c r="A9301" s="8"/>
      <c r="B9301" s="5"/>
      <c r="C9301" s="5"/>
      <c r="D9301" s="5"/>
      <c r="E9301" s="5"/>
      <c r="F9301" s="94" t="str">
        <f t="shared" si="1459"/>
        <v/>
      </c>
      <c r="G9301" s="94" t="str">
        <f t="shared" si="1460"/>
        <v/>
      </c>
      <c r="H9301" s="127" t="str">
        <f>IF(A9301&lt;&gt;"",IF(MID(C9301,1,1)="c",$AS$26,IF(MID(C9301,1,1)="r",$AS$41,IF(MID(C9301,1,1)="p",#REF!,#REF!))),"")</f>
        <v/>
      </c>
      <c r="I9301" s="92" t="str">
        <f t="shared" si="1461"/>
        <v/>
      </c>
      <c r="J9301" s="92" t="str">
        <f t="shared" si="1462"/>
        <v/>
      </c>
      <c r="K9301" s="92" t="str">
        <f t="shared" si="1463"/>
        <v/>
      </c>
      <c r="L9301" s="92" t="str">
        <f t="shared" si="1464"/>
        <v/>
      </c>
      <c r="M9301" s="95" t="str">
        <f>IF(A9301&lt;&gt;"",IF(MID(C9301,1,1)="c",SigmaEpsConcrete(I9301,$AN$30:$AN$33,$AR$30:$AR$33,$AS$26,$AS$27,$AS$28,$AQ$20,$AU$19),""),"")</f>
        <v/>
      </c>
      <c r="N9301" s="95" t="str">
        <f>IF(A9301&lt;&gt;"",IF(MID(C9301,1,1)="r",SigmaEpsReinf(J9301,$AS$42:$AS$43,$AS$41,$AS$39,$AS$40,$AQ$38),""),"")</f>
        <v/>
      </c>
      <c r="Q9301" s="92" t="str">
        <f t="shared" si="1466"/>
        <v/>
      </c>
      <c r="R9301" s="92" t="str">
        <f t="shared" si="1467"/>
        <v/>
      </c>
      <c r="U9301" s="5"/>
      <c r="V9301" s="5"/>
      <c r="W9301" s="94" t="str">
        <f t="shared" si="1465"/>
        <v/>
      </c>
      <c r="X9301" s="94" t="str">
        <f t="shared" si="1468"/>
        <v/>
      </c>
      <c r="Y9301" s="5"/>
      <c r="BK9301" s="8"/>
      <c r="BL9301" s="5"/>
      <c r="BM9301" s="5"/>
      <c r="BN9301" s="5"/>
      <c r="BO9301" s="5"/>
      <c r="BP9301" s="1"/>
      <c r="BQ9301" s="1"/>
      <c r="BR9301" s="1"/>
      <c r="BS9301" s="1"/>
      <c r="BT9301" s="1"/>
      <c r="BU9301" s="4"/>
      <c r="BV9301" s="1"/>
      <c r="BW9301" s="3"/>
      <c r="BX9301" s="4"/>
      <c r="BY9301" s="5"/>
      <c r="BZ9301" s="5"/>
      <c r="CA9301" s="5"/>
      <c r="CB9301" s="5"/>
      <c r="CC9301" s="5"/>
      <c r="CD9301" s="43"/>
    </row>
    <row r="9302" spans="1:82" x14ac:dyDescent="0.25">
      <c r="A9302" s="8"/>
      <c r="B9302" s="5"/>
      <c r="C9302" s="5"/>
      <c r="D9302" s="5"/>
      <c r="E9302" s="5"/>
      <c r="F9302" s="94" t="str">
        <f t="shared" si="1459"/>
        <v/>
      </c>
      <c r="G9302" s="94" t="str">
        <f t="shared" si="1460"/>
        <v/>
      </c>
      <c r="H9302" s="127" t="str">
        <f>IF(A9302&lt;&gt;"",IF(MID(C9302,1,1)="c",$AS$26,IF(MID(C9302,1,1)="r",$AS$41,IF(MID(C9302,1,1)="p",#REF!,#REF!))),"")</f>
        <v/>
      </c>
      <c r="I9302" s="92" t="str">
        <f t="shared" si="1461"/>
        <v/>
      </c>
      <c r="J9302" s="92" t="str">
        <f t="shared" si="1462"/>
        <v/>
      </c>
      <c r="K9302" s="92" t="str">
        <f t="shared" si="1463"/>
        <v/>
      </c>
      <c r="L9302" s="92" t="str">
        <f t="shared" si="1464"/>
        <v/>
      </c>
      <c r="M9302" s="95" t="str">
        <f>IF(A9302&lt;&gt;"",IF(MID(C9302,1,1)="c",SigmaEpsConcrete(I9302,$AN$30:$AN$33,$AR$30:$AR$33,$AS$26,$AS$27,$AS$28,$AQ$20,$AU$19),""),"")</f>
        <v/>
      </c>
      <c r="N9302" s="95" t="str">
        <f>IF(A9302&lt;&gt;"",IF(MID(C9302,1,1)="r",SigmaEpsReinf(J9302,$AS$42:$AS$43,$AS$41,$AS$39,$AS$40,$AQ$38),""),"")</f>
        <v/>
      </c>
      <c r="Q9302" s="92" t="str">
        <f t="shared" si="1466"/>
        <v/>
      </c>
      <c r="R9302" s="92" t="str">
        <f t="shared" si="1467"/>
        <v/>
      </c>
      <c r="U9302" s="5"/>
      <c r="V9302" s="5"/>
      <c r="W9302" s="94" t="str">
        <f t="shared" si="1465"/>
        <v/>
      </c>
      <c r="X9302" s="94" t="str">
        <f t="shared" si="1468"/>
        <v/>
      </c>
      <c r="Y9302" s="5"/>
      <c r="BK9302" s="8"/>
      <c r="BL9302" s="5"/>
      <c r="BM9302" s="5"/>
      <c r="BN9302" s="5"/>
      <c r="BO9302" s="5"/>
      <c r="BP9302" s="1"/>
      <c r="BQ9302" s="1"/>
      <c r="BR9302" s="1"/>
      <c r="BS9302" s="1"/>
      <c r="BT9302" s="1"/>
      <c r="BU9302" s="4"/>
      <c r="BV9302" s="1"/>
      <c r="BW9302" s="3"/>
      <c r="BX9302" s="4"/>
      <c r="BY9302" s="5"/>
      <c r="BZ9302" s="5"/>
      <c r="CA9302" s="5"/>
      <c r="CB9302" s="5"/>
      <c r="CC9302" s="5"/>
      <c r="CD9302" s="43"/>
    </row>
    <row r="9303" spans="1:82" x14ac:dyDescent="0.25">
      <c r="A9303" s="8"/>
      <c r="B9303" s="5"/>
      <c r="C9303" s="5"/>
      <c r="D9303" s="5"/>
      <c r="E9303" s="5"/>
      <c r="F9303" s="94" t="str">
        <f t="shared" si="1459"/>
        <v/>
      </c>
      <c r="G9303" s="94" t="str">
        <f t="shared" si="1460"/>
        <v/>
      </c>
      <c r="H9303" s="127" t="str">
        <f>IF(A9303&lt;&gt;"",IF(MID(C9303,1,1)="c",$AS$26,IF(MID(C9303,1,1)="r",$AS$41,IF(MID(C9303,1,1)="p",#REF!,#REF!))),"")</f>
        <v/>
      </c>
      <c r="I9303" s="92" t="str">
        <f t="shared" si="1461"/>
        <v/>
      </c>
      <c r="J9303" s="92" t="str">
        <f t="shared" si="1462"/>
        <v/>
      </c>
      <c r="K9303" s="92" t="str">
        <f t="shared" si="1463"/>
        <v/>
      </c>
      <c r="L9303" s="92" t="str">
        <f t="shared" si="1464"/>
        <v/>
      </c>
      <c r="M9303" s="95" t="str">
        <f>IF(A9303&lt;&gt;"",IF(MID(C9303,1,1)="c",SigmaEpsConcrete(I9303,$AN$30:$AN$33,$AR$30:$AR$33,$AS$26,$AS$27,$AS$28,$AQ$20,$AU$19),""),"")</f>
        <v/>
      </c>
      <c r="N9303" s="95" t="str">
        <f>IF(A9303&lt;&gt;"",IF(MID(C9303,1,1)="r",SigmaEpsReinf(J9303,$AS$42:$AS$43,$AS$41,$AS$39,$AS$40,$AQ$38),""),"")</f>
        <v/>
      </c>
      <c r="Q9303" s="92" t="str">
        <f t="shared" si="1466"/>
        <v/>
      </c>
      <c r="R9303" s="92" t="str">
        <f t="shared" si="1467"/>
        <v/>
      </c>
      <c r="U9303" s="5"/>
      <c r="V9303" s="5"/>
      <c r="W9303" s="94" t="str">
        <f t="shared" si="1465"/>
        <v/>
      </c>
      <c r="X9303" s="94" t="str">
        <f t="shared" si="1468"/>
        <v/>
      </c>
      <c r="Y9303" s="5"/>
      <c r="BK9303" s="8"/>
      <c r="BL9303" s="5"/>
      <c r="BM9303" s="5"/>
      <c r="BN9303" s="5"/>
      <c r="BO9303" s="5"/>
      <c r="BP9303" s="1"/>
      <c r="BQ9303" s="1"/>
      <c r="BR9303" s="1"/>
      <c r="BS9303" s="1"/>
      <c r="BT9303" s="1"/>
      <c r="BU9303" s="4"/>
      <c r="BV9303" s="1"/>
      <c r="BW9303" s="3"/>
      <c r="BX9303" s="4"/>
      <c r="BY9303" s="5"/>
      <c r="BZ9303" s="5"/>
      <c r="CA9303" s="5"/>
      <c r="CB9303" s="5"/>
      <c r="CC9303" s="5"/>
      <c r="CD9303" s="43"/>
    </row>
    <row r="9304" spans="1:82" x14ac:dyDescent="0.25">
      <c r="A9304" s="8"/>
      <c r="B9304" s="5"/>
      <c r="C9304" s="5"/>
      <c r="D9304" s="5"/>
      <c r="E9304" s="5"/>
      <c r="F9304" s="94" t="str">
        <f t="shared" si="1459"/>
        <v/>
      </c>
      <c r="G9304" s="94" t="str">
        <f t="shared" si="1460"/>
        <v/>
      </c>
      <c r="H9304" s="127" t="str">
        <f>IF(A9304&lt;&gt;"",IF(MID(C9304,1,1)="c",$AS$26,IF(MID(C9304,1,1)="r",$AS$41,IF(MID(C9304,1,1)="p",#REF!,#REF!))),"")</f>
        <v/>
      </c>
      <c r="I9304" s="92" t="str">
        <f t="shared" si="1461"/>
        <v/>
      </c>
      <c r="J9304" s="92" t="str">
        <f t="shared" si="1462"/>
        <v/>
      </c>
      <c r="K9304" s="92" t="str">
        <f t="shared" si="1463"/>
        <v/>
      </c>
      <c r="L9304" s="92" t="str">
        <f t="shared" si="1464"/>
        <v/>
      </c>
      <c r="M9304" s="95" t="str">
        <f>IF(A9304&lt;&gt;"",IF(MID(C9304,1,1)="c",SigmaEpsConcrete(I9304,$AN$30:$AN$33,$AR$30:$AR$33,$AS$26,$AS$27,$AS$28,$AQ$20,$AU$19),""),"")</f>
        <v/>
      </c>
      <c r="N9304" s="95" t="str">
        <f>IF(A9304&lt;&gt;"",IF(MID(C9304,1,1)="r",SigmaEpsReinf(J9304,$AS$42:$AS$43,$AS$41,$AS$39,$AS$40,$AQ$38),""),"")</f>
        <v/>
      </c>
      <c r="Q9304" s="92" t="str">
        <f t="shared" si="1466"/>
        <v/>
      </c>
      <c r="R9304" s="92" t="str">
        <f t="shared" si="1467"/>
        <v/>
      </c>
      <c r="U9304" s="5"/>
      <c r="V9304" s="5"/>
      <c r="W9304" s="94" t="str">
        <f t="shared" si="1465"/>
        <v/>
      </c>
      <c r="X9304" s="94" t="str">
        <f t="shared" si="1468"/>
        <v/>
      </c>
      <c r="Y9304" s="5"/>
      <c r="BK9304" s="8"/>
      <c r="BL9304" s="5"/>
      <c r="BM9304" s="5"/>
      <c r="BN9304" s="5"/>
      <c r="BO9304" s="5"/>
      <c r="BP9304" s="1"/>
      <c r="BQ9304" s="1"/>
      <c r="BR9304" s="1"/>
      <c r="BS9304" s="1"/>
      <c r="BT9304" s="1"/>
      <c r="BU9304" s="4"/>
      <c r="BV9304" s="1"/>
      <c r="BW9304" s="3"/>
      <c r="BX9304" s="4"/>
      <c r="BY9304" s="5"/>
      <c r="BZ9304" s="5"/>
      <c r="CA9304" s="5"/>
      <c r="CB9304" s="5"/>
      <c r="CC9304" s="5"/>
      <c r="CD9304" s="43"/>
    </row>
    <row r="9305" spans="1:82" x14ac:dyDescent="0.25">
      <c r="A9305" s="8"/>
      <c r="B9305" s="5"/>
      <c r="C9305" s="5"/>
      <c r="D9305" s="5"/>
      <c r="E9305" s="5"/>
      <c r="F9305" s="94" t="str">
        <f t="shared" si="1459"/>
        <v/>
      </c>
      <c r="G9305" s="94" t="str">
        <f t="shared" si="1460"/>
        <v/>
      </c>
      <c r="H9305" s="127" t="str">
        <f>IF(A9305&lt;&gt;"",IF(MID(C9305,1,1)="c",$AS$26,IF(MID(C9305,1,1)="r",$AS$41,IF(MID(C9305,1,1)="p",#REF!,#REF!))),"")</f>
        <v/>
      </c>
      <c r="I9305" s="92" t="str">
        <f t="shared" si="1461"/>
        <v/>
      </c>
      <c r="J9305" s="92" t="str">
        <f t="shared" si="1462"/>
        <v/>
      </c>
      <c r="K9305" s="92" t="str">
        <f t="shared" si="1463"/>
        <v/>
      </c>
      <c r="L9305" s="92" t="str">
        <f t="shared" si="1464"/>
        <v/>
      </c>
      <c r="M9305" s="95" t="str">
        <f>IF(A9305&lt;&gt;"",IF(MID(C9305,1,1)="c",SigmaEpsConcrete(I9305,$AN$30:$AN$33,$AR$30:$AR$33,$AS$26,$AS$27,$AS$28,$AQ$20,$AU$19),""),"")</f>
        <v/>
      </c>
      <c r="N9305" s="95" t="str">
        <f>IF(A9305&lt;&gt;"",IF(MID(C9305,1,1)="r",SigmaEpsReinf(J9305,$AS$42:$AS$43,$AS$41,$AS$39,$AS$40,$AQ$38),""),"")</f>
        <v/>
      </c>
      <c r="Q9305" s="92" t="str">
        <f t="shared" si="1466"/>
        <v/>
      </c>
      <c r="R9305" s="92" t="str">
        <f t="shared" si="1467"/>
        <v/>
      </c>
      <c r="U9305" s="5"/>
      <c r="V9305" s="5"/>
      <c r="W9305" s="94" t="str">
        <f t="shared" si="1465"/>
        <v/>
      </c>
      <c r="X9305" s="94" t="str">
        <f t="shared" si="1468"/>
        <v/>
      </c>
      <c r="Y9305" s="5"/>
      <c r="BK9305" s="8"/>
      <c r="BL9305" s="5"/>
      <c r="BM9305" s="5"/>
      <c r="BN9305" s="5"/>
      <c r="BO9305" s="5"/>
      <c r="BP9305" s="1"/>
      <c r="BQ9305" s="1"/>
      <c r="BR9305" s="1"/>
      <c r="BS9305" s="1"/>
      <c r="BT9305" s="1"/>
      <c r="BU9305" s="4"/>
      <c r="BV9305" s="1"/>
      <c r="BW9305" s="3"/>
      <c r="BX9305" s="4"/>
      <c r="BY9305" s="5"/>
      <c r="BZ9305" s="5"/>
      <c r="CA9305" s="5"/>
      <c r="CB9305" s="5"/>
      <c r="CC9305" s="5"/>
      <c r="CD9305" s="43"/>
    </row>
    <row r="9306" spans="1:82" x14ac:dyDescent="0.25">
      <c r="A9306" s="8"/>
      <c r="B9306" s="5"/>
      <c r="C9306" s="5"/>
      <c r="D9306" s="5"/>
      <c r="E9306" s="5"/>
      <c r="F9306" s="94" t="str">
        <f t="shared" si="1459"/>
        <v/>
      </c>
      <c r="G9306" s="94" t="str">
        <f t="shared" si="1460"/>
        <v/>
      </c>
      <c r="H9306" s="127" t="str">
        <f>IF(A9306&lt;&gt;"",IF(MID(C9306,1,1)="c",$AS$26,IF(MID(C9306,1,1)="r",$AS$41,IF(MID(C9306,1,1)="p",#REF!,#REF!))),"")</f>
        <v/>
      </c>
      <c r="I9306" s="92" t="str">
        <f t="shared" si="1461"/>
        <v/>
      </c>
      <c r="J9306" s="92" t="str">
        <f t="shared" si="1462"/>
        <v/>
      </c>
      <c r="K9306" s="92" t="str">
        <f t="shared" si="1463"/>
        <v/>
      </c>
      <c r="L9306" s="92" t="str">
        <f t="shared" si="1464"/>
        <v/>
      </c>
      <c r="M9306" s="95" t="str">
        <f>IF(A9306&lt;&gt;"",IF(MID(C9306,1,1)="c",SigmaEpsConcrete(I9306,$AN$30:$AN$33,$AR$30:$AR$33,$AS$26,$AS$27,$AS$28,$AQ$20,$AU$19),""),"")</f>
        <v/>
      </c>
      <c r="N9306" s="95" t="str">
        <f>IF(A9306&lt;&gt;"",IF(MID(C9306,1,1)="r",SigmaEpsReinf(J9306,$AS$42:$AS$43,$AS$41,$AS$39,$AS$40,$AQ$38),""),"")</f>
        <v/>
      </c>
      <c r="Q9306" s="92" t="str">
        <f t="shared" si="1466"/>
        <v/>
      </c>
      <c r="R9306" s="92" t="str">
        <f t="shared" si="1467"/>
        <v/>
      </c>
      <c r="U9306" s="5"/>
      <c r="V9306" s="5"/>
      <c r="W9306" s="94" t="str">
        <f t="shared" si="1465"/>
        <v/>
      </c>
      <c r="X9306" s="94" t="str">
        <f t="shared" si="1468"/>
        <v/>
      </c>
      <c r="Y9306" s="5"/>
      <c r="BK9306" s="8"/>
      <c r="BL9306" s="5"/>
      <c r="BM9306" s="5"/>
      <c r="BN9306" s="5"/>
      <c r="BO9306" s="5"/>
      <c r="BP9306" s="1"/>
      <c r="BQ9306" s="1"/>
      <c r="BR9306" s="1"/>
      <c r="BS9306" s="1"/>
      <c r="BT9306" s="1"/>
      <c r="BU9306" s="4"/>
      <c r="BV9306" s="1"/>
      <c r="BW9306" s="3"/>
      <c r="BX9306" s="4"/>
      <c r="BY9306" s="5"/>
      <c r="BZ9306" s="5"/>
      <c r="CA9306" s="5"/>
      <c r="CB9306" s="5"/>
      <c r="CC9306" s="5"/>
      <c r="CD9306" s="43"/>
    </row>
    <row r="9307" spans="1:82" x14ac:dyDescent="0.25">
      <c r="A9307" s="8"/>
      <c r="B9307" s="5"/>
      <c r="C9307" s="5"/>
      <c r="D9307" s="5"/>
      <c r="E9307" s="5"/>
      <c r="F9307" s="94" t="str">
        <f t="shared" si="1459"/>
        <v/>
      </c>
      <c r="G9307" s="94" t="str">
        <f t="shared" si="1460"/>
        <v/>
      </c>
      <c r="H9307" s="127" t="str">
        <f>IF(A9307&lt;&gt;"",IF(MID(C9307,1,1)="c",$AS$26,IF(MID(C9307,1,1)="r",$AS$41,IF(MID(C9307,1,1)="p",#REF!,#REF!))),"")</f>
        <v/>
      </c>
      <c r="I9307" s="92" t="str">
        <f t="shared" si="1461"/>
        <v/>
      </c>
      <c r="J9307" s="92" t="str">
        <f t="shared" si="1462"/>
        <v/>
      </c>
      <c r="K9307" s="92" t="str">
        <f t="shared" si="1463"/>
        <v/>
      </c>
      <c r="L9307" s="92" t="str">
        <f t="shared" si="1464"/>
        <v/>
      </c>
      <c r="M9307" s="95" t="str">
        <f>IF(A9307&lt;&gt;"",IF(MID(C9307,1,1)="c",SigmaEpsConcrete(I9307,$AN$30:$AN$33,$AR$30:$AR$33,$AS$26,$AS$27,$AS$28,$AQ$20,$AU$19),""),"")</f>
        <v/>
      </c>
      <c r="N9307" s="95" t="str">
        <f>IF(A9307&lt;&gt;"",IF(MID(C9307,1,1)="r",SigmaEpsReinf(J9307,$AS$42:$AS$43,$AS$41,$AS$39,$AS$40,$AQ$38),""),"")</f>
        <v/>
      </c>
      <c r="Q9307" s="92" t="str">
        <f t="shared" si="1466"/>
        <v/>
      </c>
      <c r="R9307" s="92" t="str">
        <f t="shared" si="1467"/>
        <v/>
      </c>
      <c r="U9307" s="5"/>
      <c r="V9307" s="5"/>
      <c r="W9307" s="94" t="str">
        <f t="shared" si="1465"/>
        <v/>
      </c>
      <c r="X9307" s="94" t="str">
        <f t="shared" si="1468"/>
        <v/>
      </c>
      <c r="Y9307" s="5"/>
      <c r="BK9307" s="8"/>
      <c r="BL9307" s="5"/>
      <c r="BM9307" s="5"/>
      <c r="BN9307" s="5"/>
      <c r="BO9307" s="5"/>
      <c r="BP9307" s="1"/>
      <c r="BQ9307" s="1"/>
      <c r="BR9307" s="1"/>
      <c r="BS9307" s="1"/>
      <c r="BT9307" s="1"/>
      <c r="BU9307" s="4"/>
      <c r="BV9307" s="1"/>
      <c r="BW9307" s="3"/>
      <c r="BX9307" s="4"/>
      <c r="BY9307" s="5"/>
      <c r="BZ9307" s="5"/>
      <c r="CA9307" s="5"/>
      <c r="CB9307" s="5"/>
      <c r="CC9307" s="5"/>
      <c r="CD9307" s="43"/>
    </row>
    <row r="9308" spans="1:82" x14ac:dyDescent="0.25">
      <c r="A9308" s="8"/>
      <c r="B9308" s="5"/>
      <c r="C9308" s="5"/>
      <c r="D9308" s="5"/>
      <c r="E9308" s="5"/>
      <c r="F9308" s="94" t="str">
        <f t="shared" si="1459"/>
        <v/>
      </c>
      <c r="G9308" s="94" t="str">
        <f t="shared" si="1460"/>
        <v/>
      </c>
      <c r="H9308" s="127" t="str">
        <f>IF(A9308&lt;&gt;"",IF(MID(C9308,1,1)="c",$AS$26,IF(MID(C9308,1,1)="r",$AS$41,IF(MID(C9308,1,1)="p",#REF!,#REF!))),"")</f>
        <v/>
      </c>
      <c r="I9308" s="92" t="str">
        <f t="shared" si="1461"/>
        <v/>
      </c>
      <c r="J9308" s="92" t="str">
        <f t="shared" si="1462"/>
        <v/>
      </c>
      <c r="K9308" s="92" t="str">
        <f t="shared" si="1463"/>
        <v/>
      </c>
      <c r="L9308" s="92" t="str">
        <f t="shared" si="1464"/>
        <v/>
      </c>
      <c r="M9308" s="95" t="str">
        <f>IF(A9308&lt;&gt;"",IF(MID(C9308,1,1)="c",SigmaEpsConcrete(I9308,$AN$30:$AN$33,$AR$30:$AR$33,$AS$26,$AS$27,$AS$28,$AQ$20,$AU$19),""),"")</f>
        <v/>
      </c>
      <c r="N9308" s="95" t="str">
        <f>IF(A9308&lt;&gt;"",IF(MID(C9308,1,1)="r",SigmaEpsReinf(J9308,$AS$42:$AS$43,$AS$41,$AS$39,$AS$40,$AQ$38),""),"")</f>
        <v/>
      </c>
      <c r="Q9308" s="92" t="str">
        <f t="shared" si="1466"/>
        <v/>
      </c>
      <c r="R9308" s="92" t="str">
        <f t="shared" si="1467"/>
        <v/>
      </c>
      <c r="U9308" s="5"/>
      <c r="V9308" s="5"/>
      <c r="W9308" s="94" t="str">
        <f t="shared" si="1465"/>
        <v/>
      </c>
      <c r="X9308" s="94" t="str">
        <f t="shared" si="1468"/>
        <v/>
      </c>
      <c r="Y9308" s="5"/>
      <c r="BK9308" s="8"/>
      <c r="BL9308" s="5"/>
      <c r="BM9308" s="5"/>
      <c r="BN9308" s="5"/>
      <c r="BO9308" s="5"/>
      <c r="BP9308" s="1"/>
      <c r="BQ9308" s="1"/>
      <c r="BR9308" s="1"/>
      <c r="BS9308" s="1"/>
      <c r="BT9308" s="1"/>
      <c r="BU9308" s="4"/>
      <c r="BV9308" s="1"/>
      <c r="BW9308" s="3"/>
      <c r="BX9308" s="4"/>
      <c r="BY9308" s="5"/>
      <c r="BZ9308" s="5"/>
      <c r="CA9308" s="5"/>
      <c r="CB9308" s="5"/>
      <c r="CC9308" s="5"/>
      <c r="CD9308" s="43"/>
    </row>
    <row r="9309" spans="1:82" x14ac:dyDescent="0.25">
      <c r="A9309" s="8"/>
      <c r="B9309" s="5"/>
      <c r="C9309" s="5"/>
      <c r="D9309" s="5"/>
      <c r="E9309" s="5"/>
      <c r="F9309" s="94" t="str">
        <f t="shared" si="1459"/>
        <v/>
      </c>
      <c r="G9309" s="94" t="str">
        <f t="shared" si="1460"/>
        <v/>
      </c>
      <c r="H9309" s="127" t="str">
        <f>IF(A9309&lt;&gt;"",IF(MID(C9309,1,1)="c",$AS$26,IF(MID(C9309,1,1)="r",$AS$41,IF(MID(C9309,1,1)="p",#REF!,#REF!))),"")</f>
        <v/>
      </c>
      <c r="I9309" s="92" t="str">
        <f t="shared" si="1461"/>
        <v/>
      </c>
      <c r="J9309" s="92" t="str">
        <f t="shared" si="1462"/>
        <v/>
      </c>
      <c r="K9309" s="92" t="str">
        <f t="shared" si="1463"/>
        <v/>
      </c>
      <c r="L9309" s="92" t="str">
        <f t="shared" si="1464"/>
        <v/>
      </c>
      <c r="M9309" s="95" t="str">
        <f>IF(A9309&lt;&gt;"",IF(MID(C9309,1,1)="c",SigmaEpsConcrete(I9309,$AN$30:$AN$33,$AR$30:$AR$33,$AS$26,$AS$27,$AS$28,$AQ$20,$AU$19),""),"")</f>
        <v/>
      </c>
      <c r="N9309" s="95" t="str">
        <f>IF(A9309&lt;&gt;"",IF(MID(C9309,1,1)="r",SigmaEpsReinf(J9309,$AS$42:$AS$43,$AS$41,$AS$39,$AS$40,$AQ$38),""),"")</f>
        <v/>
      </c>
      <c r="Q9309" s="92" t="str">
        <f t="shared" si="1466"/>
        <v/>
      </c>
      <c r="R9309" s="92" t="str">
        <f t="shared" si="1467"/>
        <v/>
      </c>
      <c r="U9309" s="5"/>
      <c r="V9309" s="5"/>
      <c r="W9309" s="94" t="str">
        <f t="shared" si="1465"/>
        <v/>
      </c>
      <c r="X9309" s="94" t="str">
        <f t="shared" si="1468"/>
        <v/>
      </c>
      <c r="Y9309" s="5"/>
      <c r="BK9309" s="8"/>
      <c r="BL9309" s="5"/>
      <c r="BM9309" s="5"/>
      <c r="BN9309" s="5"/>
      <c r="BO9309" s="5"/>
      <c r="BP9309" s="1"/>
      <c r="BQ9309" s="1"/>
      <c r="BR9309" s="1"/>
      <c r="BS9309" s="1"/>
      <c r="BT9309" s="1"/>
      <c r="BU9309" s="4"/>
      <c r="BV9309" s="1"/>
      <c r="BW9309" s="3"/>
      <c r="BX9309" s="4"/>
      <c r="BY9309" s="5"/>
      <c r="BZ9309" s="5"/>
      <c r="CA9309" s="5"/>
      <c r="CB9309" s="5"/>
      <c r="CC9309" s="5"/>
      <c r="CD9309" s="43"/>
    </row>
    <row r="9310" spans="1:82" x14ac:dyDescent="0.25">
      <c r="A9310" s="8"/>
      <c r="B9310" s="5"/>
      <c r="C9310" s="5"/>
      <c r="D9310" s="5"/>
      <c r="E9310" s="5"/>
      <c r="F9310" s="94" t="str">
        <f t="shared" si="1459"/>
        <v/>
      </c>
      <c r="G9310" s="94" t="str">
        <f t="shared" si="1460"/>
        <v/>
      </c>
      <c r="H9310" s="127" t="str">
        <f>IF(A9310&lt;&gt;"",IF(MID(C9310,1,1)="c",$AS$26,IF(MID(C9310,1,1)="r",$AS$41,IF(MID(C9310,1,1)="p",#REF!,#REF!))),"")</f>
        <v/>
      </c>
      <c r="I9310" s="92" t="str">
        <f t="shared" si="1461"/>
        <v/>
      </c>
      <c r="J9310" s="92" t="str">
        <f t="shared" si="1462"/>
        <v/>
      </c>
      <c r="K9310" s="92" t="str">
        <f t="shared" si="1463"/>
        <v/>
      </c>
      <c r="L9310" s="92" t="str">
        <f t="shared" si="1464"/>
        <v/>
      </c>
      <c r="M9310" s="95" t="str">
        <f>IF(A9310&lt;&gt;"",IF(MID(C9310,1,1)="c",SigmaEpsConcrete(I9310,$AN$30:$AN$33,$AR$30:$AR$33,$AS$26,$AS$27,$AS$28,$AQ$20,$AU$19),""),"")</f>
        <v/>
      </c>
      <c r="N9310" s="95" t="str">
        <f>IF(A9310&lt;&gt;"",IF(MID(C9310,1,1)="r",SigmaEpsReinf(J9310,$AS$42:$AS$43,$AS$41,$AS$39,$AS$40,$AQ$38),""),"")</f>
        <v/>
      </c>
      <c r="Q9310" s="92" t="str">
        <f t="shared" si="1466"/>
        <v/>
      </c>
      <c r="R9310" s="92" t="str">
        <f t="shared" si="1467"/>
        <v/>
      </c>
      <c r="U9310" s="5"/>
      <c r="V9310" s="5"/>
      <c r="W9310" s="94" t="str">
        <f t="shared" si="1465"/>
        <v/>
      </c>
      <c r="X9310" s="94" t="str">
        <f t="shared" si="1468"/>
        <v/>
      </c>
      <c r="Y9310" s="5"/>
      <c r="BK9310" s="8"/>
      <c r="BL9310" s="5"/>
      <c r="BM9310" s="5"/>
      <c r="BN9310" s="5"/>
      <c r="BO9310" s="5"/>
      <c r="BP9310" s="1"/>
      <c r="BQ9310" s="1"/>
      <c r="BR9310" s="1"/>
      <c r="BS9310" s="1"/>
      <c r="BT9310" s="1"/>
      <c r="BU9310" s="4"/>
      <c r="BV9310" s="1"/>
      <c r="BW9310" s="3"/>
      <c r="BX9310" s="4"/>
      <c r="BY9310" s="5"/>
      <c r="BZ9310" s="5"/>
      <c r="CA9310" s="5"/>
      <c r="CB9310" s="5"/>
      <c r="CC9310" s="5"/>
      <c r="CD9310" s="43"/>
    </row>
    <row r="9311" spans="1:82" x14ac:dyDescent="0.25">
      <c r="A9311" s="8"/>
      <c r="B9311" s="5"/>
      <c r="C9311" s="5"/>
      <c r="D9311" s="5"/>
      <c r="E9311" s="5"/>
      <c r="F9311" s="94" t="str">
        <f t="shared" si="1459"/>
        <v/>
      </c>
      <c r="G9311" s="94" t="str">
        <f t="shared" si="1460"/>
        <v/>
      </c>
      <c r="H9311" s="127" t="str">
        <f>IF(A9311&lt;&gt;"",IF(MID(C9311,1,1)="c",$AS$26,IF(MID(C9311,1,1)="r",$AS$41,IF(MID(C9311,1,1)="p",#REF!,#REF!))),"")</f>
        <v/>
      </c>
      <c r="I9311" s="92" t="str">
        <f t="shared" si="1461"/>
        <v/>
      </c>
      <c r="J9311" s="92" t="str">
        <f t="shared" si="1462"/>
        <v/>
      </c>
      <c r="K9311" s="92" t="str">
        <f t="shared" si="1463"/>
        <v/>
      </c>
      <c r="L9311" s="92" t="str">
        <f t="shared" si="1464"/>
        <v/>
      </c>
      <c r="M9311" s="95" t="str">
        <f>IF(A9311&lt;&gt;"",IF(MID(C9311,1,1)="c",SigmaEpsConcrete(I9311,$AN$30:$AN$33,$AR$30:$AR$33,$AS$26,$AS$27,$AS$28,$AQ$20,$AU$19),""),"")</f>
        <v/>
      </c>
      <c r="N9311" s="95" t="str">
        <f>IF(A9311&lt;&gt;"",IF(MID(C9311,1,1)="r",SigmaEpsReinf(J9311,$AS$42:$AS$43,$AS$41,$AS$39,$AS$40,$AQ$38),""),"")</f>
        <v/>
      </c>
      <c r="Q9311" s="92" t="str">
        <f t="shared" si="1466"/>
        <v/>
      </c>
      <c r="R9311" s="92" t="str">
        <f t="shared" si="1467"/>
        <v/>
      </c>
      <c r="U9311" s="5"/>
      <c r="V9311" s="5"/>
      <c r="W9311" s="94" t="str">
        <f t="shared" si="1465"/>
        <v/>
      </c>
      <c r="X9311" s="94" t="str">
        <f t="shared" si="1468"/>
        <v/>
      </c>
      <c r="Y9311" s="5"/>
      <c r="BK9311" s="8"/>
      <c r="BL9311" s="5"/>
      <c r="BM9311" s="5"/>
      <c r="BN9311" s="5"/>
      <c r="BO9311" s="5"/>
      <c r="BP9311" s="1"/>
      <c r="BQ9311" s="1"/>
      <c r="BR9311" s="1"/>
      <c r="BS9311" s="1"/>
      <c r="BT9311" s="1"/>
      <c r="BU9311" s="4"/>
      <c r="BV9311" s="1"/>
      <c r="BW9311" s="3"/>
      <c r="BX9311" s="4"/>
      <c r="BY9311" s="5"/>
      <c r="BZ9311" s="5"/>
      <c r="CA9311" s="5"/>
      <c r="CB9311" s="5"/>
      <c r="CC9311" s="5"/>
      <c r="CD9311" s="43"/>
    </row>
    <row r="9312" spans="1:82" x14ac:dyDescent="0.25">
      <c r="A9312" s="8"/>
      <c r="B9312" s="5"/>
      <c r="C9312" s="5"/>
      <c r="D9312" s="5"/>
      <c r="E9312" s="5"/>
      <c r="F9312" s="94" t="str">
        <f t="shared" si="1459"/>
        <v/>
      </c>
      <c r="G9312" s="94" t="str">
        <f t="shared" si="1460"/>
        <v/>
      </c>
      <c r="H9312" s="127" t="str">
        <f>IF(A9312&lt;&gt;"",IF(MID(C9312,1,1)="c",$AS$26,IF(MID(C9312,1,1)="r",$AS$41,IF(MID(C9312,1,1)="p",#REF!,#REF!))),"")</f>
        <v/>
      </c>
      <c r="I9312" s="92" t="str">
        <f t="shared" si="1461"/>
        <v/>
      </c>
      <c r="J9312" s="92" t="str">
        <f t="shared" si="1462"/>
        <v/>
      </c>
      <c r="K9312" s="92" t="str">
        <f t="shared" si="1463"/>
        <v/>
      </c>
      <c r="L9312" s="92" t="str">
        <f t="shared" si="1464"/>
        <v/>
      </c>
      <c r="M9312" s="95" t="str">
        <f>IF(A9312&lt;&gt;"",IF(MID(C9312,1,1)="c",SigmaEpsConcrete(I9312,$AN$30:$AN$33,$AR$30:$AR$33,$AS$26,$AS$27,$AS$28,$AQ$20,$AU$19),""),"")</f>
        <v/>
      </c>
      <c r="N9312" s="95" t="str">
        <f>IF(A9312&lt;&gt;"",IF(MID(C9312,1,1)="r",SigmaEpsReinf(J9312,$AS$42:$AS$43,$AS$41,$AS$39,$AS$40,$AQ$38),""),"")</f>
        <v/>
      </c>
      <c r="Q9312" s="92" t="str">
        <f t="shared" si="1466"/>
        <v/>
      </c>
      <c r="R9312" s="92" t="str">
        <f t="shared" si="1467"/>
        <v/>
      </c>
      <c r="U9312" s="5"/>
      <c r="V9312" s="5"/>
      <c r="W9312" s="94" t="str">
        <f t="shared" si="1465"/>
        <v/>
      </c>
      <c r="X9312" s="94" t="str">
        <f t="shared" si="1468"/>
        <v/>
      </c>
      <c r="Y9312" s="5"/>
      <c r="BK9312" s="8"/>
      <c r="BL9312" s="5"/>
      <c r="BM9312" s="5"/>
      <c r="BN9312" s="5"/>
      <c r="BO9312" s="5"/>
      <c r="BP9312" s="1"/>
      <c r="BQ9312" s="1"/>
      <c r="BR9312" s="1"/>
      <c r="BS9312" s="1"/>
      <c r="BT9312" s="1"/>
      <c r="BU9312" s="4"/>
      <c r="BV9312" s="1"/>
      <c r="BW9312" s="3"/>
      <c r="BX9312" s="4"/>
      <c r="BY9312" s="5"/>
      <c r="BZ9312" s="5"/>
      <c r="CA9312" s="5"/>
      <c r="CB9312" s="5"/>
      <c r="CC9312" s="5"/>
      <c r="CD9312" s="43"/>
    </row>
    <row r="9313" spans="1:82" x14ac:dyDescent="0.25">
      <c r="A9313" s="8"/>
      <c r="B9313" s="5"/>
      <c r="C9313" s="5"/>
      <c r="D9313" s="5"/>
      <c r="E9313" s="5"/>
      <c r="F9313" s="94" t="str">
        <f t="shared" si="1459"/>
        <v/>
      </c>
      <c r="G9313" s="94" t="str">
        <f t="shared" si="1460"/>
        <v/>
      </c>
      <c r="H9313" s="127" t="str">
        <f>IF(A9313&lt;&gt;"",IF(MID(C9313,1,1)="c",$AS$26,IF(MID(C9313,1,1)="r",$AS$41,IF(MID(C9313,1,1)="p",#REF!,#REF!))),"")</f>
        <v/>
      </c>
      <c r="I9313" s="92" t="str">
        <f t="shared" si="1461"/>
        <v/>
      </c>
      <c r="J9313" s="92" t="str">
        <f t="shared" si="1462"/>
        <v/>
      </c>
      <c r="K9313" s="92" t="str">
        <f t="shared" si="1463"/>
        <v/>
      </c>
      <c r="L9313" s="92" t="str">
        <f t="shared" si="1464"/>
        <v/>
      </c>
      <c r="M9313" s="95" t="str">
        <f>IF(A9313&lt;&gt;"",IF(MID(C9313,1,1)="c",SigmaEpsConcrete(I9313,$AN$30:$AN$33,$AR$30:$AR$33,$AS$26,$AS$27,$AS$28,$AQ$20,$AU$19),""),"")</f>
        <v/>
      </c>
      <c r="N9313" s="95" t="str">
        <f>IF(A9313&lt;&gt;"",IF(MID(C9313,1,1)="r",SigmaEpsReinf(J9313,$AS$42:$AS$43,$AS$41,$AS$39,$AS$40,$AQ$38),""),"")</f>
        <v/>
      </c>
      <c r="Q9313" s="92" t="str">
        <f t="shared" si="1466"/>
        <v/>
      </c>
      <c r="R9313" s="92" t="str">
        <f t="shared" si="1467"/>
        <v/>
      </c>
      <c r="U9313" s="5"/>
      <c r="V9313" s="5"/>
      <c r="W9313" s="94" t="str">
        <f t="shared" si="1465"/>
        <v/>
      </c>
      <c r="X9313" s="94" t="str">
        <f t="shared" si="1468"/>
        <v/>
      </c>
      <c r="Y9313" s="5"/>
      <c r="BK9313" s="8"/>
      <c r="BL9313" s="5"/>
      <c r="BM9313" s="5"/>
      <c r="BN9313" s="5"/>
      <c r="BO9313" s="5"/>
      <c r="BP9313" s="1"/>
      <c r="BQ9313" s="1"/>
      <c r="BR9313" s="1"/>
      <c r="BS9313" s="1"/>
      <c r="BT9313" s="1"/>
      <c r="BU9313" s="4"/>
      <c r="BV9313" s="1"/>
      <c r="BW9313" s="3"/>
      <c r="BX9313" s="4"/>
      <c r="BY9313" s="5"/>
      <c r="BZ9313" s="5"/>
      <c r="CA9313" s="5"/>
      <c r="CB9313" s="5"/>
      <c r="CC9313" s="5"/>
      <c r="CD9313" s="43"/>
    </row>
    <row r="9314" spans="1:82" x14ac:dyDescent="0.25">
      <c r="A9314" s="8"/>
      <c r="B9314" s="5"/>
      <c r="C9314" s="5"/>
      <c r="D9314" s="5"/>
      <c r="E9314" s="5"/>
      <c r="F9314" s="94" t="str">
        <f t="shared" si="1459"/>
        <v/>
      </c>
      <c r="G9314" s="94" t="str">
        <f t="shared" si="1460"/>
        <v/>
      </c>
      <c r="H9314" s="127" t="str">
        <f>IF(A9314&lt;&gt;"",IF(MID(C9314,1,1)="c",$AS$26,IF(MID(C9314,1,1)="r",$AS$41,IF(MID(C9314,1,1)="p",#REF!,#REF!))),"")</f>
        <v/>
      </c>
      <c r="I9314" s="92" t="str">
        <f t="shared" si="1461"/>
        <v/>
      </c>
      <c r="J9314" s="92" t="str">
        <f t="shared" si="1462"/>
        <v/>
      </c>
      <c r="K9314" s="92" t="str">
        <f t="shared" si="1463"/>
        <v/>
      </c>
      <c r="L9314" s="92" t="str">
        <f t="shared" si="1464"/>
        <v/>
      </c>
      <c r="M9314" s="95" t="str">
        <f>IF(A9314&lt;&gt;"",IF(MID(C9314,1,1)="c",SigmaEpsConcrete(I9314,$AN$30:$AN$33,$AR$30:$AR$33,$AS$26,$AS$27,$AS$28,$AQ$20,$AU$19),""),"")</f>
        <v/>
      </c>
      <c r="N9314" s="95" t="str">
        <f>IF(A9314&lt;&gt;"",IF(MID(C9314,1,1)="r",SigmaEpsReinf(J9314,$AS$42:$AS$43,$AS$41,$AS$39,$AS$40,$AQ$38),""),"")</f>
        <v/>
      </c>
      <c r="Q9314" s="92" t="str">
        <f t="shared" si="1466"/>
        <v/>
      </c>
      <c r="R9314" s="92" t="str">
        <f t="shared" si="1467"/>
        <v/>
      </c>
      <c r="U9314" s="5"/>
      <c r="V9314" s="5"/>
      <c r="W9314" s="94" t="str">
        <f t="shared" si="1465"/>
        <v/>
      </c>
      <c r="X9314" s="94" t="str">
        <f t="shared" si="1468"/>
        <v/>
      </c>
      <c r="Y9314" s="5"/>
      <c r="BK9314" s="8"/>
      <c r="BL9314" s="5"/>
      <c r="BM9314" s="5"/>
      <c r="BN9314" s="5"/>
      <c r="BO9314" s="5"/>
      <c r="BP9314" s="1"/>
      <c r="BQ9314" s="1"/>
      <c r="BR9314" s="1"/>
      <c r="BS9314" s="1"/>
      <c r="BT9314" s="1"/>
      <c r="BU9314" s="4"/>
      <c r="BV9314" s="1"/>
      <c r="BW9314" s="3"/>
      <c r="BX9314" s="4"/>
      <c r="BY9314" s="5"/>
      <c r="BZ9314" s="5"/>
      <c r="CA9314" s="5"/>
      <c r="CB9314" s="5"/>
      <c r="CC9314" s="5"/>
      <c r="CD9314" s="43"/>
    </row>
    <row r="9315" spans="1:82" x14ac:dyDescent="0.25">
      <c r="A9315" s="8"/>
      <c r="B9315" s="5"/>
      <c r="C9315" s="5"/>
      <c r="D9315" s="5"/>
      <c r="E9315" s="5"/>
      <c r="F9315" s="94" t="str">
        <f t="shared" si="1459"/>
        <v/>
      </c>
      <c r="G9315" s="94" t="str">
        <f t="shared" si="1460"/>
        <v/>
      </c>
      <c r="H9315" s="127" t="str">
        <f>IF(A9315&lt;&gt;"",IF(MID(C9315,1,1)="c",$AS$26,IF(MID(C9315,1,1)="r",$AS$41,IF(MID(C9315,1,1)="p",#REF!,#REF!))),"")</f>
        <v/>
      </c>
      <c r="I9315" s="92" t="str">
        <f t="shared" si="1461"/>
        <v/>
      </c>
      <c r="J9315" s="92" t="str">
        <f t="shared" si="1462"/>
        <v/>
      </c>
      <c r="K9315" s="92" t="str">
        <f t="shared" si="1463"/>
        <v/>
      </c>
      <c r="L9315" s="92" t="str">
        <f t="shared" si="1464"/>
        <v/>
      </c>
      <c r="M9315" s="95" t="str">
        <f>IF(A9315&lt;&gt;"",IF(MID(C9315,1,1)="c",SigmaEpsConcrete(I9315,$AN$30:$AN$33,$AR$30:$AR$33,$AS$26,$AS$27,$AS$28,$AQ$20,$AU$19),""),"")</f>
        <v/>
      </c>
      <c r="N9315" s="95" t="str">
        <f>IF(A9315&lt;&gt;"",IF(MID(C9315,1,1)="r",SigmaEpsReinf(J9315,$AS$42:$AS$43,$AS$41,$AS$39,$AS$40,$AQ$38),""),"")</f>
        <v/>
      </c>
      <c r="Q9315" s="92" t="str">
        <f t="shared" si="1466"/>
        <v/>
      </c>
      <c r="R9315" s="92" t="str">
        <f t="shared" si="1467"/>
        <v/>
      </c>
      <c r="U9315" s="5"/>
      <c r="V9315" s="5"/>
      <c r="W9315" s="94" t="str">
        <f t="shared" si="1465"/>
        <v/>
      </c>
      <c r="X9315" s="94" t="str">
        <f t="shared" si="1468"/>
        <v/>
      </c>
      <c r="Y9315" s="5"/>
      <c r="BK9315" s="8"/>
      <c r="BL9315" s="5"/>
      <c r="BM9315" s="5"/>
      <c r="BN9315" s="5"/>
      <c r="BO9315" s="5"/>
      <c r="BP9315" s="1"/>
      <c r="BQ9315" s="1"/>
      <c r="BR9315" s="1"/>
      <c r="BS9315" s="1"/>
      <c r="BT9315" s="1"/>
      <c r="BU9315" s="4"/>
      <c r="BV9315" s="1"/>
      <c r="BW9315" s="3"/>
      <c r="BX9315" s="4"/>
      <c r="BY9315" s="5"/>
      <c r="BZ9315" s="5"/>
      <c r="CA9315" s="5"/>
      <c r="CB9315" s="5"/>
      <c r="CC9315" s="5"/>
      <c r="CD9315" s="43"/>
    </row>
    <row r="9316" spans="1:82" x14ac:dyDescent="0.25">
      <c r="A9316" s="8"/>
      <c r="B9316" s="5"/>
      <c r="C9316" s="5"/>
      <c r="D9316" s="5"/>
      <c r="E9316" s="5"/>
      <c r="F9316" s="94" t="str">
        <f t="shared" si="1459"/>
        <v/>
      </c>
      <c r="G9316" s="94" t="str">
        <f t="shared" si="1460"/>
        <v/>
      </c>
      <c r="H9316" s="127" t="str">
        <f>IF(A9316&lt;&gt;"",IF(MID(C9316,1,1)="c",$AS$26,IF(MID(C9316,1,1)="r",$AS$41,IF(MID(C9316,1,1)="p",#REF!,#REF!))),"")</f>
        <v/>
      </c>
      <c r="I9316" s="92" t="str">
        <f t="shared" si="1461"/>
        <v/>
      </c>
      <c r="J9316" s="92" t="str">
        <f t="shared" si="1462"/>
        <v/>
      </c>
      <c r="K9316" s="92" t="str">
        <f t="shared" si="1463"/>
        <v/>
      </c>
      <c r="L9316" s="92" t="str">
        <f t="shared" si="1464"/>
        <v/>
      </c>
      <c r="M9316" s="95" t="str">
        <f>IF(A9316&lt;&gt;"",IF(MID(C9316,1,1)="c",SigmaEpsConcrete(I9316,$AN$30:$AN$33,$AR$30:$AR$33,$AS$26,$AS$27,$AS$28,$AQ$20,$AU$19),""),"")</f>
        <v/>
      </c>
      <c r="N9316" s="95" t="str">
        <f>IF(A9316&lt;&gt;"",IF(MID(C9316,1,1)="r",SigmaEpsReinf(J9316,$AS$42:$AS$43,$AS$41,$AS$39,$AS$40,$AQ$38),""),"")</f>
        <v/>
      </c>
      <c r="Q9316" s="92" t="str">
        <f t="shared" si="1466"/>
        <v/>
      </c>
      <c r="R9316" s="92" t="str">
        <f t="shared" si="1467"/>
        <v/>
      </c>
      <c r="U9316" s="5"/>
      <c r="V9316" s="5"/>
      <c r="W9316" s="94" t="str">
        <f t="shared" si="1465"/>
        <v/>
      </c>
      <c r="X9316" s="94" t="str">
        <f t="shared" si="1468"/>
        <v/>
      </c>
      <c r="Y9316" s="5"/>
      <c r="BK9316" s="8"/>
      <c r="BL9316" s="5"/>
      <c r="BM9316" s="5"/>
      <c r="BN9316" s="5"/>
      <c r="BO9316" s="5"/>
      <c r="BP9316" s="1"/>
      <c r="BQ9316" s="1"/>
      <c r="BR9316" s="1"/>
      <c r="BS9316" s="1"/>
      <c r="BT9316" s="1"/>
      <c r="BU9316" s="4"/>
      <c r="BV9316" s="1"/>
      <c r="BW9316" s="3"/>
      <c r="BX9316" s="4"/>
      <c r="BY9316" s="5"/>
      <c r="BZ9316" s="5"/>
      <c r="CA9316" s="5"/>
      <c r="CB9316" s="5"/>
      <c r="CC9316" s="5"/>
      <c r="CD9316" s="43"/>
    </row>
    <row r="9317" spans="1:82" x14ac:dyDescent="0.25">
      <c r="A9317" s="8"/>
      <c r="B9317" s="5"/>
      <c r="C9317" s="5"/>
      <c r="D9317" s="5"/>
      <c r="E9317" s="5"/>
      <c r="F9317" s="94" t="str">
        <f t="shared" si="1459"/>
        <v/>
      </c>
      <c r="G9317" s="94" t="str">
        <f t="shared" si="1460"/>
        <v/>
      </c>
      <c r="H9317" s="127" t="str">
        <f>IF(A9317&lt;&gt;"",IF(MID(C9317,1,1)="c",$AS$26,IF(MID(C9317,1,1)="r",$AS$41,IF(MID(C9317,1,1)="p",#REF!,#REF!))),"")</f>
        <v/>
      </c>
      <c r="I9317" s="92" t="str">
        <f t="shared" si="1461"/>
        <v/>
      </c>
      <c r="J9317" s="92" t="str">
        <f t="shared" si="1462"/>
        <v/>
      </c>
      <c r="K9317" s="92" t="str">
        <f t="shared" si="1463"/>
        <v/>
      </c>
      <c r="L9317" s="92" t="str">
        <f t="shared" si="1464"/>
        <v/>
      </c>
      <c r="M9317" s="95" t="str">
        <f>IF(A9317&lt;&gt;"",IF(MID(C9317,1,1)="c",SigmaEpsConcrete(I9317,$AN$30:$AN$33,$AR$30:$AR$33,$AS$26,$AS$27,$AS$28,$AQ$20,$AU$19),""),"")</f>
        <v/>
      </c>
      <c r="N9317" s="95" t="str">
        <f>IF(A9317&lt;&gt;"",IF(MID(C9317,1,1)="r",SigmaEpsReinf(J9317,$AS$42:$AS$43,$AS$41,$AS$39,$AS$40,$AQ$38),""),"")</f>
        <v/>
      </c>
      <c r="Q9317" s="92" t="str">
        <f t="shared" si="1466"/>
        <v/>
      </c>
      <c r="R9317" s="92" t="str">
        <f t="shared" si="1467"/>
        <v/>
      </c>
      <c r="U9317" s="5"/>
      <c r="V9317" s="5"/>
      <c r="W9317" s="94" t="str">
        <f t="shared" si="1465"/>
        <v/>
      </c>
      <c r="X9317" s="94" t="str">
        <f t="shared" si="1468"/>
        <v/>
      </c>
      <c r="Y9317" s="5"/>
      <c r="BK9317" s="8"/>
      <c r="BL9317" s="5"/>
      <c r="BM9317" s="5"/>
      <c r="BN9317" s="5"/>
      <c r="BO9317" s="5"/>
      <c r="BP9317" s="1"/>
      <c r="BQ9317" s="1"/>
      <c r="BR9317" s="1"/>
      <c r="BS9317" s="1"/>
      <c r="BT9317" s="1"/>
      <c r="BU9317" s="4"/>
      <c r="BV9317" s="1"/>
      <c r="BW9317" s="3"/>
      <c r="BX9317" s="4"/>
      <c r="BY9317" s="5"/>
      <c r="BZ9317" s="5"/>
      <c r="CA9317" s="5"/>
      <c r="CB9317" s="5"/>
      <c r="CC9317" s="5"/>
      <c r="CD9317" s="43"/>
    </row>
    <row r="9318" spans="1:82" x14ac:dyDescent="0.25">
      <c r="A9318" s="8"/>
      <c r="B9318" s="5"/>
      <c r="C9318" s="5"/>
      <c r="D9318" s="5"/>
      <c r="E9318" s="5"/>
      <c r="F9318" s="94" t="str">
        <f t="shared" si="1459"/>
        <v/>
      </c>
      <c r="G9318" s="94" t="str">
        <f t="shared" si="1460"/>
        <v/>
      </c>
      <c r="H9318" s="127" t="str">
        <f>IF(A9318&lt;&gt;"",IF(MID(C9318,1,1)="c",$AS$26,IF(MID(C9318,1,1)="r",$AS$41,IF(MID(C9318,1,1)="p",#REF!,#REF!))),"")</f>
        <v/>
      </c>
      <c r="I9318" s="92" t="str">
        <f t="shared" si="1461"/>
        <v/>
      </c>
      <c r="J9318" s="92" t="str">
        <f t="shared" si="1462"/>
        <v/>
      </c>
      <c r="K9318" s="92" t="str">
        <f t="shared" si="1463"/>
        <v/>
      </c>
      <c r="L9318" s="92" t="str">
        <f t="shared" si="1464"/>
        <v/>
      </c>
      <c r="M9318" s="95" t="str">
        <f>IF(A9318&lt;&gt;"",IF(MID(C9318,1,1)="c",SigmaEpsConcrete(I9318,$AN$30:$AN$33,$AR$30:$AR$33,$AS$26,$AS$27,$AS$28,$AQ$20,$AU$19),""),"")</f>
        <v/>
      </c>
      <c r="N9318" s="95" t="str">
        <f>IF(A9318&lt;&gt;"",IF(MID(C9318,1,1)="r",SigmaEpsReinf(J9318,$AS$42:$AS$43,$AS$41,$AS$39,$AS$40,$AQ$38),""),"")</f>
        <v/>
      </c>
      <c r="Q9318" s="92" t="str">
        <f t="shared" si="1466"/>
        <v/>
      </c>
      <c r="R9318" s="92" t="str">
        <f t="shared" si="1467"/>
        <v/>
      </c>
      <c r="U9318" s="5"/>
      <c r="V9318" s="5"/>
      <c r="W9318" s="94" t="str">
        <f t="shared" si="1465"/>
        <v/>
      </c>
      <c r="X9318" s="94" t="str">
        <f t="shared" si="1468"/>
        <v/>
      </c>
      <c r="Y9318" s="5"/>
      <c r="BK9318" s="8"/>
      <c r="BL9318" s="5"/>
      <c r="BM9318" s="5"/>
      <c r="BN9318" s="5"/>
      <c r="BO9318" s="5"/>
      <c r="BP9318" s="1"/>
      <c r="BQ9318" s="1"/>
      <c r="BR9318" s="1"/>
      <c r="BS9318" s="1"/>
      <c r="BT9318" s="1"/>
      <c r="BU9318" s="4"/>
      <c r="BV9318" s="1"/>
      <c r="BW9318" s="3"/>
      <c r="BX9318" s="4"/>
      <c r="BY9318" s="5"/>
      <c r="BZ9318" s="5"/>
      <c r="CA9318" s="5"/>
      <c r="CB9318" s="5"/>
      <c r="CC9318" s="5"/>
      <c r="CD9318" s="43"/>
    </row>
    <row r="9319" spans="1:82" x14ac:dyDescent="0.25">
      <c r="A9319" s="8"/>
      <c r="B9319" s="5"/>
      <c r="C9319" s="5"/>
      <c r="D9319" s="5"/>
      <c r="E9319" s="5"/>
      <c r="F9319" s="94" t="str">
        <f t="shared" si="1459"/>
        <v/>
      </c>
      <c r="G9319" s="94" t="str">
        <f t="shared" si="1460"/>
        <v/>
      </c>
      <c r="H9319" s="127" t="str">
        <f>IF(A9319&lt;&gt;"",IF(MID(C9319,1,1)="c",$AS$26,IF(MID(C9319,1,1)="r",$AS$41,IF(MID(C9319,1,1)="p",#REF!,#REF!))),"")</f>
        <v/>
      </c>
      <c r="I9319" s="92" t="str">
        <f t="shared" si="1461"/>
        <v/>
      </c>
      <c r="J9319" s="92" t="str">
        <f t="shared" si="1462"/>
        <v/>
      </c>
      <c r="K9319" s="92" t="str">
        <f t="shared" si="1463"/>
        <v/>
      </c>
      <c r="L9319" s="92" t="str">
        <f t="shared" si="1464"/>
        <v/>
      </c>
      <c r="M9319" s="95" t="str">
        <f>IF(A9319&lt;&gt;"",IF(MID(C9319,1,1)="c",SigmaEpsConcrete(I9319,$AN$30:$AN$33,$AR$30:$AR$33,$AS$26,$AS$27,$AS$28,$AQ$20,$AU$19),""),"")</f>
        <v/>
      </c>
      <c r="N9319" s="95" t="str">
        <f>IF(A9319&lt;&gt;"",IF(MID(C9319,1,1)="r",SigmaEpsReinf(J9319,$AS$42:$AS$43,$AS$41,$AS$39,$AS$40,$AQ$38),""),"")</f>
        <v/>
      </c>
      <c r="Q9319" s="92" t="str">
        <f t="shared" si="1466"/>
        <v/>
      </c>
      <c r="R9319" s="92" t="str">
        <f t="shared" si="1467"/>
        <v/>
      </c>
      <c r="U9319" s="5"/>
      <c r="V9319" s="5"/>
      <c r="W9319" s="94" t="str">
        <f t="shared" si="1465"/>
        <v/>
      </c>
      <c r="X9319" s="94" t="str">
        <f t="shared" si="1468"/>
        <v/>
      </c>
      <c r="Y9319" s="5"/>
      <c r="BK9319" s="8"/>
      <c r="BL9319" s="5"/>
      <c r="BM9319" s="5"/>
      <c r="BN9319" s="5"/>
      <c r="BO9319" s="5"/>
      <c r="BP9319" s="1"/>
      <c r="BQ9319" s="1"/>
      <c r="BR9319" s="1"/>
      <c r="BS9319" s="1"/>
      <c r="BT9319" s="1"/>
      <c r="BU9319" s="4"/>
      <c r="BV9319" s="1"/>
      <c r="BW9319" s="3"/>
      <c r="BX9319" s="4"/>
      <c r="BY9319" s="5"/>
      <c r="BZ9319" s="5"/>
      <c r="CA9319" s="5"/>
      <c r="CB9319" s="5"/>
      <c r="CC9319" s="5"/>
      <c r="CD9319" s="43"/>
    </row>
    <row r="9320" spans="1:82" x14ac:dyDescent="0.25">
      <c r="A9320" s="8"/>
      <c r="B9320" s="5"/>
      <c r="C9320" s="5"/>
      <c r="D9320" s="5"/>
      <c r="E9320" s="5"/>
      <c r="F9320" s="94" t="str">
        <f t="shared" si="1459"/>
        <v/>
      </c>
      <c r="G9320" s="94" t="str">
        <f t="shared" si="1460"/>
        <v/>
      </c>
      <c r="H9320" s="127" t="str">
        <f>IF(A9320&lt;&gt;"",IF(MID(C9320,1,1)="c",$AS$26,IF(MID(C9320,1,1)="r",$AS$41,IF(MID(C9320,1,1)="p",#REF!,#REF!))),"")</f>
        <v/>
      </c>
      <c r="I9320" s="92" t="str">
        <f t="shared" si="1461"/>
        <v/>
      </c>
      <c r="J9320" s="92" t="str">
        <f t="shared" si="1462"/>
        <v/>
      </c>
      <c r="K9320" s="92" t="str">
        <f t="shared" si="1463"/>
        <v/>
      </c>
      <c r="L9320" s="92" t="str">
        <f t="shared" si="1464"/>
        <v/>
      </c>
      <c r="M9320" s="95" t="str">
        <f>IF(A9320&lt;&gt;"",IF(MID(C9320,1,1)="c",SigmaEpsConcrete(I9320,$AN$30:$AN$33,$AR$30:$AR$33,$AS$26,$AS$27,$AS$28,$AQ$20,$AU$19),""),"")</f>
        <v/>
      </c>
      <c r="N9320" s="95" t="str">
        <f>IF(A9320&lt;&gt;"",IF(MID(C9320,1,1)="r",SigmaEpsReinf(J9320,$AS$42:$AS$43,$AS$41,$AS$39,$AS$40,$AQ$38),""),"")</f>
        <v/>
      </c>
      <c r="Q9320" s="92" t="str">
        <f t="shared" si="1466"/>
        <v/>
      </c>
      <c r="R9320" s="92" t="str">
        <f t="shared" si="1467"/>
        <v/>
      </c>
      <c r="U9320" s="5"/>
      <c r="V9320" s="5"/>
      <c r="W9320" s="94" t="str">
        <f t="shared" si="1465"/>
        <v/>
      </c>
      <c r="X9320" s="94" t="str">
        <f t="shared" si="1468"/>
        <v/>
      </c>
      <c r="Y9320" s="5"/>
      <c r="BK9320" s="8"/>
      <c r="BL9320" s="5"/>
      <c r="BM9320" s="5"/>
      <c r="BN9320" s="5"/>
      <c r="BO9320" s="5"/>
      <c r="BP9320" s="1"/>
      <c r="BQ9320" s="1"/>
      <c r="BR9320" s="1"/>
      <c r="BS9320" s="1"/>
      <c r="BT9320" s="1"/>
      <c r="BU9320" s="4"/>
      <c r="BV9320" s="1"/>
      <c r="BW9320" s="3"/>
      <c r="BX9320" s="4"/>
      <c r="BY9320" s="5"/>
      <c r="BZ9320" s="5"/>
      <c r="CA9320" s="5"/>
      <c r="CB9320" s="5"/>
      <c r="CC9320" s="5"/>
      <c r="CD9320" s="43"/>
    </row>
    <row r="9321" spans="1:82" x14ac:dyDescent="0.25">
      <c r="A9321" s="8"/>
      <c r="B9321" s="5"/>
      <c r="C9321" s="5"/>
      <c r="D9321" s="5"/>
      <c r="E9321" s="5"/>
      <c r="F9321" s="94" t="str">
        <f t="shared" si="1459"/>
        <v/>
      </c>
      <c r="G9321" s="94" t="str">
        <f t="shared" si="1460"/>
        <v/>
      </c>
      <c r="H9321" s="127" t="str">
        <f>IF(A9321&lt;&gt;"",IF(MID(C9321,1,1)="c",$AS$26,IF(MID(C9321,1,1)="r",$AS$41,IF(MID(C9321,1,1)="p",#REF!,#REF!))),"")</f>
        <v/>
      </c>
      <c r="I9321" s="92" t="str">
        <f t="shared" si="1461"/>
        <v/>
      </c>
      <c r="J9321" s="92" t="str">
        <f t="shared" si="1462"/>
        <v/>
      </c>
      <c r="K9321" s="92" t="str">
        <f t="shared" si="1463"/>
        <v/>
      </c>
      <c r="L9321" s="92" t="str">
        <f t="shared" si="1464"/>
        <v/>
      </c>
      <c r="M9321" s="95" t="str">
        <f>IF(A9321&lt;&gt;"",IF(MID(C9321,1,1)="c",SigmaEpsConcrete(I9321,$AN$30:$AN$33,$AR$30:$AR$33,$AS$26,$AS$27,$AS$28,$AQ$20,$AU$19),""),"")</f>
        <v/>
      </c>
      <c r="N9321" s="95" t="str">
        <f>IF(A9321&lt;&gt;"",IF(MID(C9321,1,1)="r",SigmaEpsReinf(J9321,$AS$42:$AS$43,$AS$41,$AS$39,$AS$40,$AQ$38),""),"")</f>
        <v/>
      </c>
      <c r="Q9321" s="92" t="str">
        <f t="shared" si="1466"/>
        <v/>
      </c>
      <c r="R9321" s="92" t="str">
        <f t="shared" si="1467"/>
        <v/>
      </c>
      <c r="U9321" s="5"/>
      <c r="V9321" s="5"/>
      <c r="W9321" s="94" t="str">
        <f t="shared" si="1465"/>
        <v/>
      </c>
      <c r="X9321" s="94" t="str">
        <f t="shared" si="1468"/>
        <v/>
      </c>
      <c r="Y9321" s="5"/>
      <c r="BK9321" s="8"/>
      <c r="BL9321" s="5"/>
      <c r="BM9321" s="5"/>
      <c r="BN9321" s="5"/>
      <c r="BO9321" s="5"/>
      <c r="BP9321" s="1"/>
      <c r="BQ9321" s="1"/>
      <c r="BR9321" s="1"/>
      <c r="BS9321" s="1"/>
      <c r="BT9321" s="1"/>
      <c r="BU9321" s="4"/>
      <c r="BV9321" s="1"/>
      <c r="BW9321" s="3"/>
      <c r="BX9321" s="4"/>
      <c r="BY9321" s="5"/>
      <c r="BZ9321" s="5"/>
      <c r="CA9321" s="5"/>
      <c r="CB9321" s="5"/>
      <c r="CC9321" s="5"/>
      <c r="CD9321" s="43"/>
    </row>
    <row r="9322" spans="1:82" x14ac:dyDescent="0.25">
      <c r="A9322" s="8"/>
      <c r="B9322" s="5"/>
      <c r="C9322" s="5"/>
      <c r="D9322" s="5"/>
      <c r="E9322" s="5"/>
      <c r="F9322" s="94" t="str">
        <f t="shared" si="1459"/>
        <v/>
      </c>
      <c r="G9322" s="94" t="str">
        <f t="shared" si="1460"/>
        <v/>
      </c>
      <c r="H9322" s="127" t="str">
        <f>IF(A9322&lt;&gt;"",IF(MID(C9322,1,1)="c",$AS$26,IF(MID(C9322,1,1)="r",$AS$41,IF(MID(C9322,1,1)="p",#REF!,#REF!))),"")</f>
        <v/>
      </c>
      <c r="I9322" s="92" t="str">
        <f t="shared" si="1461"/>
        <v/>
      </c>
      <c r="J9322" s="92" t="str">
        <f t="shared" si="1462"/>
        <v/>
      </c>
      <c r="K9322" s="92" t="str">
        <f t="shared" si="1463"/>
        <v/>
      </c>
      <c r="L9322" s="92" t="str">
        <f t="shared" si="1464"/>
        <v/>
      </c>
      <c r="M9322" s="95" t="str">
        <f>IF(A9322&lt;&gt;"",IF(MID(C9322,1,1)="c",SigmaEpsConcrete(I9322,$AN$30:$AN$33,$AR$30:$AR$33,$AS$26,$AS$27,$AS$28,$AQ$20,$AU$19),""),"")</f>
        <v/>
      </c>
      <c r="N9322" s="95" t="str">
        <f>IF(A9322&lt;&gt;"",IF(MID(C9322,1,1)="r",SigmaEpsReinf(J9322,$AS$42:$AS$43,$AS$41,$AS$39,$AS$40,$AQ$38),""),"")</f>
        <v/>
      </c>
      <c r="Q9322" s="92" t="str">
        <f t="shared" si="1466"/>
        <v/>
      </c>
      <c r="R9322" s="92" t="str">
        <f t="shared" si="1467"/>
        <v/>
      </c>
      <c r="U9322" s="5"/>
      <c r="V9322" s="5"/>
      <c r="W9322" s="94" t="str">
        <f t="shared" si="1465"/>
        <v/>
      </c>
      <c r="X9322" s="94" t="str">
        <f t="shared" si="1468"/>
        <v/>
      </c>
      <c r="Y9322" s="5"/>
      <c r="BK9322" s="8"/>
      <c r="BL9322" s="5"/>
      <c r="BM9322" s="5"/>
      <c r="BN9322" s="5"/>
      <c r="BO9322" s="5"/>
      <c r="BP9322" s="1"/>
      <c r="BQ9322" s="1"/>
      <c r="BR9322" s="1"/>
      <c r="BS9322" s="1"/>
      <c r="BT9322" s="1"/>
      <c r="BU9322" s="4"/>
      <c r="BV9322" s="1"/>
      <c r="BW9322" s="3"/>
      <c r="BX9322" s="4"/>
      <c r="BY9322" s="5"/>
      <c r="BZ9322" s="5"/>
      <c r="CA9322" s="5"/>
      <c r="CB9322" s="5"/>
      <c r="CC9322" s="5"/>
      <c r="CD9322" s="43"/>
    </row>
    <row r="9323" spans="1:82" x14ac:dyDescent="0.25">
      <c r="A9323" s="8"/>
      <c r="B9323" s="5"/>
      <c r="C9323" s="5"/>
      <c r="D9323" s="5"/>
      <c r="E9323" s="5"/>
      <c r="F9323" s="94" t="str">
        <f t="shared" si="1459"/>
        <v/>
      </c>
      <c r="G9323" s="94" t="str">
        <f t="shared" si="1460"/>
        <v/>
      </c>
      <c r="H9323" s="127" t="str">
        <f>IF(A9323&lt;&gt;"",IF(MID(C9323,1,1)="c",$AS$26,IF(MID(C9323,1,1)="r",$AS$41,IF(MID(C9323,1,1)="p",#REF!,#REF!))),"")</f>
        <v/>
      </c>
      <c r="I9323" s="92" t="str">
        <f t="shared" si="1461"/>
        <v/>
      </c>
      <c r="J9323" s="92" t="str">
        <f t="shared" si="1462"/>
        <v/>
      </c>
      <c r="K9323" s="92" t="str">
        <f t="shared" si="1463"/>
        <v/>
      </c>
      <c r="L9323" s="92" t="str">
        <f t="shared" si="1464"/>
        <v/>
      </c>
      <c r="M9323" s="95" t="str">
        <f>IF(A9323&lt;&gt;"",IF(MID(C9323,1,1)="c",SigmaEpsConcrete(I9323,$AN$30:$AN$33,$AR$30:$AR$33,$AS$26,$AS$27,$AS$28,$AQ$20,$AU$19),""),"")</f>
        <v/>
      </c>
      <c r="N9323" s="95" t="str">
        <f>IF(A9323&lt;&gt;"",IF(MID(C9323,1,1)="r",SigmaEpsReinf(J9323,$AS$42:$AS$43,$AS$41,$AS$39,$AS$40,$AQ$38),""),"")</f>
        <v/>
      </c>
      <c r="Q9323" s="92" t="str">
        <f t="shared" si="1466"/>
        <v/>
      </c>
      <c r="R9323" s="92" t="str">
        <f t="shared" si="1467"/>
        <v/>
      </c>
      <c r="U9323" s="5"/>
      <c r="V9323" s="5"/>
      <c r="W9323" s="94" t="str">
        <f t="shared" si="1465"/>
        <v/>
      </c>
      <c r="X9323" s="94" t="str">
        <f t="shared" si="1468"/>
        <v/>
      </c>
      <c r="Y9323" s="5"/>
      <c r="BK9323" s="8"/>
      <c r="BL9323" s="5"/>
      <c r="BM9323" s="5"/>
      <c r="BN9323" s="5"/>
      <c r="BO9323" s="5"/>
      <c r="BP9323" s="1"/>
      <c r="BQ9323" s="1"/>
      <c r="BR9323" s="1"/>
      <c r="BS9323" s="1"/>
      <c r="BT9323" s="1"/>
      <c r="BU9323" s="4"/>
      <c r="BV9323" s="1"/>
      <c r="BW9323" s="3"/>
      <c r="BX9323" s="4"/>
      <c r="BY9323" s="5"/>
      <c r="BZ9323" s="5"/>
      <c r="CA9323" s="5"/>
      <c r="CB9323" s="5"/>
      <c r="CC9323" s="5"/>
      <c r="CD9323" s="43"/>
    </row>
    <row r="9324" spans="1:82" x14ac:dyDescent="0.25">
      <c r="A9324" s="8"/>
      <c r="B9324" s="5"/>
      <c r="C9324" s="5"/>
      <c r="D9324" s="5"/>
      <c r="E9324" s="5"/>
      <c r="F9324" s="94" t="str">
        <f t="shared" si="1459"/>
        <v/>
      </c>
      <c r="G9324" s="94" t="str">
        <f t="shared" si="1460"/>
        <v/>
      </c>
      <c r="H9324" s="127" t="str">
        <f>IF(A9324&lt;&gt;"",IF(MID(C9324,1,1)="c",$AS$26,IF(MID(C9324,1,1)="r",$AS$41,IF(MID(C9324,1,1)="p",#REF!,#REF!))),"")</f>
        <v/>
      </c>
      <c r="I9324" s="92" t="str">
        <f t="shared" si="1461"/>
        <v/>
      </c>
      <c r="J9324" s="92" t="str">
        <f t="shared" si="1462"/>
        <v/>
      </c>
      <c r="K9324" s="92" t="str">
        <f t="shared" si="1463"/>
        <v/>
      </c>
      <c r="L9324" s="92" t="str">
        <f t="shared" si="1464"/>
        <v/>
      </c>
      <c r="M9324" s="95" t="str">
        <f>IF(A9324&lt;&gt;"",IF(MID(C9324,1,1)="c",SigmaEpsConcrete(I9324,$AN$30:$AN$33,$AR$30:$AR$33,$AS$26,$AS$27,$AS$28,$AQ$20,$AU$19),""),"")</f>
        <v/>
      </c>
      <c r="N9324" s="95" t="str">
        <f>IF(A9324&lt;&gt;"",IF(MID(C9324,1,1)="r",SigmaEpsReinf(J9324,$AS$42:$AS$43,$AS$41,$AS$39,$AS$40,$AQ$38),""),"")</f>
        <v/>
      </c>
      <c r="Q9324" s="92" t="str">
        <f t="shared" si="1466"/>
        <v/>
      </c>
      <c r="R9324" s="92" t="str">
        <f t="shared" si="1467"/>
        <v/>
      </c>
      <c r="U9324" s="5"/>
      <c r="V9324" s="5"/>
      <c r="W9324" s="94" t="str">
        <f t="shared" si="1465"/>
        <v/>
      </c>
      <c r="X9324" s="94" t="str">
        <f t="shared" si="1468"/>
        <v/>
      </c>
      <c r="Y9324" s="5"/>
      <c r="BK9324" s="8"/>
      <c r="BL9324" s="5"/>
      <c r="BM9324" s="5"/>
      <c r="BN9324" s="5"/>
      <c r="BO9324" s="5"/>
      <c r="BP9324" s="1"/>
      <c r="BQ9324" s="1"/>
      <c r="BR9324" s="1"/>
      <c r="BS9324" s="1"/>
      <c r="BT9324" s="1"/>
      <c r="BU9324" s="4"/>
      <c r="BV9324" s="1"/>
      <c r="BW9324" s="3"/>
      <c r="BX9324" s="4"/>
      <c r="BY9324" s="5"/>
      <c r="BZ9324" s="5"/>
      <c r="CA9324" s="5"/>
      <c r="CB9324" s="5"/>
      <c r="CC9324" s="5"/>
      <c r="CD9324" s="43"/>
    </row>
    <row r="9325" spans="1:82" x14ac:dyDescent="0.25">
      <c r="A9325" s="8"/>
      <c r="B9325" s="5"/>
      <c r="C9325" s="5"/>
      <c r="D9325" s="5"/>
      <c r="E9325" s="5"/>
      <c r="F9325" s="94" t="str">
        <f t="shared" si="1459"/>
        <v/>
      </c>
      <c r="G9325" s="94" t="str">
        <f t="shared" si="1460"/>
        <v/>
      </c>
      <c r="H9325" s="127" t="str">
        <f>IF(A9325&lt;&gt;"",IF(MID(C9325,1,1)="c",$AS$26,IF(MID(C9325,1,1)="r",$AS$41,IF(MID(C9325,1,1)="p",#REF!,#REF!))),"")</f>
        <v/>
      </c>
      <c r="I9325" s="92" t="str">
        <f t="shared" si="1461"/>
        <v/>
      </c>
      <c r="J9325" s="92" t="str">
        <f t="shared" si="1462"/>
        <v/>
      </c>
      <c r="K9325" s="92" t="str">
        <f t="shared" si="1463"/>
        <v/>
      </c>
      <c r="L9325" s="92" t="str">
        <f t="shared" si="1464"/>
        <v/>
      </c>
      <c r="M9325" s="95" t="str">
        <f>IF(A9325&lt;&gt;"",IF(MID(C9325,1,1)="c",SigmaEpsConcrete(I9325,$AN$30:$AN$33,$AR$30:$AR$33,$AS$26,$AS$27,$AS$28,$AQ$20,$AU$19),""),"")</f>
        <v/>
      </c>
      <c r="N9325" s="95" t="str">
        <f>IF(A9325&lt;&gt;"",IF(MID(C9325,1,1)="r",SigmaEpsReinf(J9325,$AS$42:$AS$43,$AS$41,$AS$39,$AS$40,$AQ$38),""),"")</f>
        <v/>
      </c>
      <c r="Q9325" s="92" t="str">
        <f t="shared" si="1466"/>
        <v/>
      </c>
      <c r="R9325" s="92" t="str">
        <f t="shared" si="1467"/>
        <v/>
      </c>
      <c r="U9325" s="5"/>
      <c r="V9325" s="5"/>
      <c r="W9325" s="94" t="str">
        <f t="shared" si="1465"/>
        <v/>
      </c>
      <c r="X9325" s="94" t="str">
        <f t="shared" si="1468"/>
        <v/>
      </c>
      <c r="Y9325" s="5"/>
      <c r="BK9325" s="8"/>
      <c r="BL9325" s="5"/>
      <c r="BM9325" s="5"/>
      <c r="BN9325" s="5"/>
      <c r="BO9325" s="5"/>
      <c r="BP9325" s="1"/>
      <c r="BQ9325" s="1"/>
      <c r="BR9325" s="1"/>
      <c r="BS9325" s="1"/>
      <c r="BT9325" s="1"/>
      <c r="BU9325" s="4"/>
      <c r="BV9325" s="1"/>
      <c r="BW9325" s="3"/>
      <c r="BX9325" s="4"/>
      <c r="BY9325" s="5"/>
      <c r="BZ9325" s="5"/>
      <c r="CA9325" s="5"/>
      <c r="CB9325" s="5"/>
      <c r="CC9325" s="5"/>
      <c r="CD9325" s="43"/>
    </row>
    <row r="9326" spans="1:82" x14ac:dyDescent="0.25">
      <c r="A9326" s="8"/>
      <c r="B9326" s="5"/>
      <c r="C9326" s="5"/>
      <c r="D9326" s="5"/>
      <c r="E9326" s="5"/>
      <c r="F9326" s="94" t="str">
        <f t="shared" si="1459"/>
        <v/>
      </c>
      <c r="G9326" s="94" t="str">
        <f t="shared" si="1460"/>
        <v/>
      </c>
      <c r="H9326" s="127" t="str">
        <f>IF(A9326&lt;&gt;"",IF(MID(C9326,1,1)="c",$AS$26,IF(MID(C9326,1,1)="r",$AS$41,IF(MID(C9326,1,1)="p",#REF!,#REF!))),"")</f>
        <v/>
      </c>
      <c r="I9326" s="92" t="str">
        <f t="shared" si="1461"/>
        <v/>
      </c>
      <c r="J9326" s="92" t="str">
        <f t="shared" si="1462"/>
        <v/>
      </c>
      <c r="K9326" s="92" t="str">
        <f t="shared" si="1463"/>
        <v/>
      </c>
      <c r="L9326" s="92" t="str">
        <f t="shared" si="1464"/>
        <v/>
      </c>
      <c r="M9326" s="95" t="str">
        <f>IF(A9326&lt;&gt;"",IF(MID(C9326,1,1)="c",SigmaEpsConcrete(I9326,$AN$30:$AN$33,$AR$30:$AR$33,$AS$26,$AS$27,$AS$28,$AQ$20,$AU$19),""),"")</f>
        <v/>
      </c>
      <c r="N9326" s="95" t="str">
        <f>IF(A9326&lt;&gt;"",IF(MID(C9326,1,1)="r",SigmaEpsReinf(J9326,$AS$42:$AS$43,$AS$41,$AS$39,$AS$40,$AQ$38),""),"")</f>
        <v/>
      </c>
      <c r="Q9326" s="92" t="str">
        <f t="shared" si="1466"/>
        <v/>
      </c>
      <c r="R9326" s="92" t="str">
        <f t="shared" si="1467"/>
        <v/>
      </c>
      <c r="U9326" s="5"/>
      <c r="V9326" s="5"/>
      <c r="W9326" s="94" t="str">
        <f t="shared" si="1465"/>
        <v/>
      </c>
      <c r="X9326" s="94" t="str">
        <f t="shared" si="1468"/>
        <v/>
      </c>
      <c r="Y9326" s="5"/>
      <c r="BK9326" s="8"/>
      <c r="BL9326" s="5"/>
      <c r="BM9326" s="5"/>
      <c r="BN9326" s="5"/>
      <c r="BO9326" s="5"/>
      <c r="BP9326" s="1"/>
      <c r="BQ9326" s="1"/>
      <c r="BR9326" s="1"/>
      <c r="BS9326" s="1"/>
      <c r="BT9326" s="1"/>
      <c r="BU9326" s="4"/>
      <c r="BV9326" s="1"/>
      <c r="BW9326" s="3"/>
      <c r="BX9326" s="4"/>
      <c r="BY9326" s="5"/>
      <c r="BZ9326" s="5"/>
      <c r="CA9326" s="5"/>
      <c r="CB9326" s="5"/>
      <c r="CC9326" s="5"/>
      <c r="CD9326" s="43"/>
    </row>
    <row r="9327" spans="1:82" x14ac:dyDescent="0.25">
      <c r="A9327" s="8"/>
      <c r="B9327" s="5"/>
      <c r="C9327" s="5"/>
      <c r="D9327" s="5"/>
      <c r="E9327" s="5"/>
      <c r="F9327" s="94" t="str">
        <f t="shared" si="1459"/>
        <v/>
      </c>
      <c r="G9327" s="94" t="str">
        <f t="shared" si="1460"/>
        <v/>
      </c>
      <c r="H9327" s="127" t="str">
        <f>IF(A9327&lt;&gt;"",IF(MID(C9327,1,1)="c",$AS$26,IF(MID(C9327,1,1)="r",$AS$41,IF(MID(C9327,1,1)="p",#REF!,#REF!))),"")</f>
        <v/>
      </c>
      <c r="I9327" s="92" t="str">
        <f t="shared" si="1461"/>
        <v/>
      </c>
      <c r="J9327" s="92" t="str">
        <f t="shared" si="1462"/>
        <v/>
      </c>
      <c r="K9327" s="92" t="str">
        <f t="shared" si="1463"/>
        <v/>
      </c>
      <c r="L9327" s="92" t="str">
        <f t="shared" si="1464"/>
        <v/>
      </c>
      <c r="M9327" s="95" t="str">
        <f>IF(A9327&lt;&gt;"",IF(MID(C9327,1,1)="c",SigmaEpsConcrete(I9327,$AN$30:$AN$33,$AR$30:$AR$33,$AS$26,$AS$27,$AS$28,$AQ$20,$AU$19),""),"")</f>
        <v/>
      </c>
      <c r="N9327" s="95" t="str">
        <f>IF(A9327&lt;&gt;"",IF(MID(C9327,1,1)="r",SigmaEpsReinf(J9327,$AS$42:$AS$43,$AS$41,$AS$39,$AS$40,$AQ$38),""),"")</f>
        <v/>
      </c>
      <c r="Q9327" s="92" t="str">
        <f t="shared" si="1466"/>
        <v/>
      </c>
      <c r="R9327" s="92" t="str">
        <f t="shared" si="1467"/>
        <v/>
      </c>
      <c r="U9327" s="5"/>
      <c r="V9327" s="5"/>
      <c r="W9327" s="94" t="str">
        <f t="shared" si="1465"/>
        <v/>
      </c>
      <c r="X9327" s="94" t="str">
        <f t="shared" si="1468"/>
        <v/>
      </c>
      <c r="Y9327" s="5"/>
      <c r="BK9327" s="8"/>
      <c r="BL9327" s="5"/>
      <c r="BM9327" s="5"/>
      <c r="BN9327" s="5"/>
      <c r="BO9327" s="5"/>
      <c r="BP9327" s="1"/>
      <c r="BQ9327" s="1"/>
      <c r="BR9327" s="1"/>
      <c r="BS9327" s="1"/>
      <c r="BT9327" s="1"/>
      <c r="BU9327" s="4"/>
      <c r="BV9327" s="1"/>
      <c r="BW9327" s="3"/>
      <c r="BX9327" s="4"/>
      <c r="BY9327" s="5"/>
      <c r="BZ9327" s="5"/>
      <c r="CA9327" s="5"/>
      <c r="CB9327" s="5"/>
      <c r="CC9327" s="5"/>
      <c r="CD9327" s="43"/>
    </row>
    <row r="9328" spans="1:82" x14ac:dyDescent="0.25">
      <c r="A9328" s="8"/>
      <c r="B9328" s="5"/>
      <c r="C9328" s="5"/>
      <c r="D9328" s="5"/>
      <c r="E9328" s="5"/>
      <c r="F9328" s="94" t="str">
        <f t="shared" si="1459"/>
        <v/>
      </c>
      <c r="G9328" s="94" t="str">
        <f t="shared" si="1460"/>
        <v/>
      </c>
      <c r="H9328" s="127" t="str">
        <f>IF(A9328&lt;&gt;"",IF(MID(C9328,1,1)="c",$AS$26,IF(MID(C9328,1,1)="r",$AS$41,IF(MID(C9328,1,1)="p",#REF!,#REF!))),"")</f>
        <v/>
      </c>
      <c r="I9328" s="92" t="str">
        <f t="shared" si="1461"/>
        <v/>
      </c>
      <c r="J9328" s="92" t="str">
        <f t="shared" si="1462"/>
        <v/>
      </c>
      <c r="K9328" s="92" t="str">
        <f t="shared" si="1463"/>
        <v/>
      </c>
      <c r="L9328" s="92" t="str">
        <f t="shared" si="1464"/>
        <v/>
      </c>
      <c r="M9328" s="95" t="str">
        <f>IF(A9328&lt;&gt;"",IF(MID(C9328,1,1)="c",SigmaEpsConcrete(I9328,$AN$30:$AN$33,$AR$30:$AR$33,$AS$26,$AS$27,$AS$28,$AQ$20,$AU$19),""),"")</f>
        <v/>
      </c>
      <c r="N9328" s="95" t="str">
        <f>IF(A9328&lt;&gt;"",IF(MID(C9328,1,1)="r",SigmaEpsReinf(J9328,$AS$42:$AS$43,$AS$41,$AS$39,$AS$40,$AQ$38),""),"")</f>
        <v/>
      </c>
      <c r="Q9328" s="92" t="str">
        <f t="shared" si="1466"/>
        <v/>
      </c>
      <c r="R9328" s="92" t="str">
        <f t="shared" si="1467"/>
        <v/>
      </c>
      <c r="U9328" s="5"/>
      <c r="V9328" s="5"/>
      <c r="W9328" s="94" t="str">
        <f t="shared" si="1465"/>
        <v/>
      </c>
      <c r="X9328" s="94" t="str">
        <f t="shared" si="1468"/>
        <v/>
      </c>
      <c r="Y9328" s="5"/>
      <c r="BK9328" s="8"/>
      <c r="BL9328" s="5"/>
      <c r="BM9328" s="5"/>
      <c r="BN9328" s="5"/>
      <c r="BO9328" s="5"/>
      <c r="BP9328" s="1"/>
      <c r="BQ9328" s="1"/>
      <c r="BR9328" s="1"/>
      <c r="BS9328" s="1"/>
      <c r="BT9328" s="1"/>
      <c r="BU9328" s="4"/>
      <c r="BV9328" s="1"/>
      <c r="BW9328" s="3"/>
      <c r="BX9328" s="4"/>
      <c r="BY9328" s="5"/>
      <c r="BZ9328" s="5"/>
      <c r="CA9328" s="5"/>
      <c r="CB9328" s="5"/>
      <c r="CC9328" s="5"/>
      <c r="CD9328" s="43"/>
    </row>
    <row r="9329" spans="1:82" x14ac:dyDescent="0.25">
      <c r="A9329" s="8"/>
      <c r="B9329" s="5"/>
      <c r="C9329" s="5"/>
      <c r="D9329" s="5"/>
      <c r="E9329" s="5"/>
      <c r="F9329" s="94" t="str">
        <f t="shared" si="1459"/>
        <v/>
      </c>
      <c r="G9329" s="94" t="str">
        <f t="shared" si="1460"/>
        <v/>
      </c>
      <c r="H9329" s="127" t="str">
        <f>IF(A9329&lt;&gt;"",IF(MID(C9329,1,1)="c",$AS$26,IF(MID(C9329,1,1)="r",$AS$41,IF(MID(C9329,1,1)="p",#REF!,#REF!))),"")</f>
        <v/>
      </c>
      <c r="I9329" s="92" t="str">
        <f t="shared" si="1461"/>
        <v/>
      </c>
      <c r="J9329" s="92" t="str">
        <f t="shared" si="1462"/>
        <v/>
      </c>
      <c r="K9329" s="92" t="str">
        <f t="shared" si="1463"/>
        <v/>
      </c>
      <c r="L9329" s="92" t="str">
        <f t="shared" si="1464"/>
        <v/>
      </c>
      <c r="M9329" s="95" t="str">
        <f>IF(A9329&lt;&gt;"",IF(MID(C9329,1,1)="c",SigmaEpsConcrete(I9329,$AN$30:$AN$33,$AR$30:$AR$33,$AS$26,$AS$27,$AS$28,$AQ$20,$AU$19),""),"")</f>
        <v/>
      </c>
      <c r="N9329" s="95" t="str">
        <f>IF(A9329&lt;&gt;"",IF(MID(C9329,1,1)="r",SigmaEpsReinf(J9329,$AS$42:$AS$43,$AS$41,$AS$39,$AS$40,$AQ$38),""),"")</f>
        <v/>
      </c>
      <c r="Q9329" s="92" t="str">
        <f t="shared" si="1466"/>
        <v/>
      </c>
      <c r="R9329" s="92" t="str">
        <f t="shared" si="1467"/>
        <v/>
      </c>
      <c r="U9329" s="5"/>
      <c r="V9329" s="5"/>
      <c r="W9329" s="94" t="str">
        <f t="shared" si="1465"/>
        <v/>
      </c>
      <c r="X9329" s="94" t="str">
        <f t="shared" si="1468"/>
        <v/>
      </c>
      <c r="Y9329" s="5"/>
      <c r="BK9329" s="8"/>
      <c r="BL9329" s="5"/>
      <c r="BM9329" s="5"/>
      <c r="BN9329" s="5"/>
      <c r="BO9329" s="5"/>
      <c r="BP9329" s="1"/>
      <c r="BQ9329" s="1"/>
      <c r="BR9329" s="1"/>
      <c r="BS9329" s="1"/>
      <c r="BT9329" s="1"/>
      <c r="BU9329" s="4"/>
      <c r="BV9329" s="1"/>
      <c r="BW9329" s="3"/>
      <c r="BX9329" s="4"/>
      <c r="BY9329" s="5"/>
      <c r="BZ9329" s="5"/>
      <c r="CA9329" s="5"/>
      <c r="CB9329" s="5"/>
      <c r="CC9329" s="5"/>
      <c r="CD9329" s="43"/>
    </row>
    <row r="9330" spans="1:82" x14ac:dyDescent="0.25">
      <c r="A9330" s="8"/>
      <c r="B9330" s="5"/>
      <c r="C9330" s="5"/>
      <c r="D9330" s="5"/>
      <c r="E9330" s="5"/>
      <c r="F9330" s="94" t="str">
        <f t="shared" si="1459"/>
        <v/>
      </c>
      <c r="G9330" s="94" t="str">
        <f t="shared" si="1460"/>
        <v/>
      </c>
      <c r="H9330" s="127" t="str">
        <f>IF(A9330&lt;&gt;"",IF(MID(C9330,1,1)="c",$AS$26,IF(MID(C9330,1,1)="r",$AS$41,IF(MID(C9330,1,1)="p",#REF!,#REF!))),"")</f>
        <v/>
      </c>
      <c r="I9330" s="92" t="str">
        <f t="shared" si="1461"/>
        <v/>
      </c>
      <c r="J9330" s="92" t="str">
        <f t="shared" si="1462"/>
        <v/>
      </c>
      <c r="K9330" s="92" t="str">
        <f t="shared" si="1463"/>
        <v/>
      </c>
      <c r="L9330" s="92" t="str">
        <f t="shared" si="1464"/>
        <v/>
      </c>
      <c r="M9330" s="95" t="str">
        <f>IF(A9330&lt;&gt;"",IF(MID(C9330,1,1)="c",SigmaEpsConcrete(I9330,$AN$30:$AN$33,$AR$30:$AR$33,$AS$26,$AS$27,$AS$28,$AQ$20,$AU$19),""),"")</f>
        <v/>
      </c>
      <c r="N9330" s="95" t="str">
        <f>IF(A9330&lt;&gt;"",IF(MID(C9330,1,1)="r",SigmaEpsReinf(J9330,$AS$42:$AS$43,$AS$41,$AS$39,$AS$40,$AQ$38),""),"")</f>
        <v/>
      </c>
      <c r="Q9330" s="92" t="str">
        <f t="shared" si="1466"/>
        <v/>
      </c>
      <c r="R9330" s="92" t="str">
        <f t="shared" si="1467"/>
        <v/>
      </c>
      <c r="U9330" s="5"/>
      <c r="V9330" s="5"/>
      <c r="W9330" s="94" t="str">
        <f t="shared" si="1465"/>
        <v/>
      </c>
      <c r="X9330" s="94" t="str">
        <f t="shared" si="1468"/>
        <v/>
      </c>
      <c r="Y9330" s="5"/>
      <c r="BK9330" s="8"/>
      <c r="BL9330" s="5"/>
      <c r="BM9330" s="5"/>
      <c r="BN9330" s="5"/>
      <c r="BO9330" s="5"/>
      <c r="BP9330" s="1"/>
      <c r="BQ9330" s="1"/>
      <c r="BR9330" s="1"/>
      <c r="BS9330" s="1"/>
      <c r="BT9330" s="1"/>
      <c r="BU9330" s="4"/>
      <c r="BV9330" s="1"/>
      <c r="BW9330" s="3"/>
      <c r="BX9330" s="4"/>
      <c r="BY9330" s="5"/>
      <c r="BZ9330" s="5"/>
      <c r="CA9330" s="5"/>
      <c r="CB9330" s="5"/>
      <c r="CC9330" s="5"/>
      <c r="CD9330" s="43"/>
    </row>
    <row r="9331" spans="1:82" x14ac:dyDescent="0.25">
      <c r="A9331" s="8"/>
      <c r="B9331" s="5"/>
      <c r="C9331" s="5"/>
      <c r="D9331" s="5"/>
      <c r="E9331" s="5"/>
      <c r="F9331" s="94" t="str">
        <f t="shared" si="1459"/>
        <v/>
      </c>
      <c r="G9331" s="94" t="str">
        <f t="shared" si="1460"/>
        <v/>
      </c>
      <c r="H9331" s="127" t="str">
        <f>IF(A9331&lt;&gt;"",IF(MID(C9331,1,1)="c",$AS$26,IF(MID(C9331,1,1)="r",$AS$41,IF(MID(C9331,1,1)="p",#REF!,#REF!))),"")</f>
        <v/>
      </c>
      <c r="I9331" s="92" t="str">
        <f t="shared" si="1461"/>
        <v/>
      </c>
      <c r="J9331" s="92" t="str">
        <f t="shared" si="1462"/>
        <v/>
      </c>
      <c r="K9331" s="92" t="str">
        <f t="shared" si="1463"/>
        <v/>
      </c>
      <c r="L9331" s="92" t="str">
        <f t="shared" si="1464"/>
        <v/>
      </c>
      <c r="M9331" s="95" t="str">
        <f>IF(A9331&lt;&gt;"",IF(MID(C9331,1,1)="c",SigmaEpsConcrete(I9331,$AN$30:$AN$33,$AR$30:$AR$33,$AS$26,$AS$27,$AS$28,$AQ$20,$AU$19),""),"")</f>
        <v/>
      </c>
      <c r="N9331" s="95" t="str">
        <f>IF(A9331&lt;&gt;"",IF(MID(C9331,1,1)="r",SigmaEpsReinf(J9331,$AS$42:$AS$43,$AS$41,$AS$39,$AS$40,$AQ$38),""),"")</f>
        <v/>
      </c>
      <c r="Q9331" s="92" t="str">
        <f t="shared" si="1466"/>
        <v/>
      </c>
      <c r="R9331" s="92" t="str">
        <f t="shared" si="1467"/>
        <v/>
      </c>
      <c r="U9331" s="5"/>
      <c r="V9331" s="5"/>
      <c r="W9331" s="94" t="str">
        <f t="shared" si="1465"/>
        <v/>
      </c>
      <c r="X9331" s="94" t="str">
        <f t="shared" si="1468"/>
        <v/>
      </c>
      <c r="Y9331" s="5"/>
      <c r="BK9331" s="8"/>
      <c r="BL9331" s="5"/>
      <c r="BM9331" s="5"/>
      <c r="BN9331" s="5"/>
      <c r="BO9331" s="5"/>
      <c r="BP9331" s="1"/>
      <c r="BQ9331" s="1"/>
      <c r="BR9331" s="1"/>
      <c r="BS9331" s="1"/>
      <c r="BT9331" s="1"/>
      <c r="BU9331" s="4"/>
      <c r="BV9331" s="1"/>
      <c r="BW9331" s="3"/>
      <c r="BX9331" s="4"/>
      <c r="BY9331" s="5"/>
      <c r="BZ9331" s="5"/>
      <c r="CA9331" s="5"/>
      <c r="CB9331" s="5"/>
      <c r="CC9331" s="5"/>
      <c r="CD9331" s="43"/>
    </row>
    <row r="9332" spans="1:82" x14ac:dyDescent="0.25">
      <c r="A9332" s="8"/>
      <c r="B9332" s="5"/>
      <c r="C9332" s="5"/>
      <c r="D9332" s="5"/>
      <c r="E9332" s="5"/>
      <c r="F9332" s="94" t="str">
        <f t="shared" si="1459"/>
        <v/>
      </c>
      <c r="G9332" s="94" t="str">
        <f t="shared" si="1460"/>
        <v/>
      </c>
      <c r="H9332" s="127" t="str">
        <f>IF(A9332&lt;&gt;"",IF(MID(C9332,1,1)="c",$AS$26,IF(MID(C9332,1,1)="r",$AS$41,IF(MID(C9332,1,1)="p",#REF!,#REF!))),"")</f>
        <v/>
      </c>
      <c r="I9332" s="92" t="str">
        <f t="shared" si="1461"/>
        <v/>
      </c>
      <c r="J9332" s="92" t="str">
        <f t="shared" si="1462"/>
        <v/>
      </c>
      <c r="K9332" s="92" t="str">
        <f t="shared" si="1463"/>
        <v/>
      </c>
      <c r="L9332" s="92" t="str">
        <f t="shared" si="1464"/>
        <v/>
      </c>
      <c r="M9332" s="95" t="str">
        <f>IF(A9332&lt;&gt;"",IF(MID(C9332,1,1)="c",SigmaEpsConcrete(I9332,$AN$30:$AN$33,$AR$30:$AR$33,$AS$26,$AS$27,$AS$28,$AQ$20,$AU$19),""),"")</f>
        <v/>
      </c>
      <c r="N9332" s="95" t="str">
        <f>IF(A9332&lt;&gt;"",IF(MID(C9332,1,1)="r",SigmaEpsReinf(J9332,$AS$42:$AS$43,$AS$41,$AS$39,$AS$40,$AQ$38),""),"")</f>
        <v/>
      </c>
      <c r="Q9332" s="92" t="str">
        <f t="shared" si="1466"/>
        <v/>
      </c>
      <c r="R9332" s="92" t="str">
        <f t="shared" si="1467"/>
        <v/>
      </c>
      <c r="U9332" s="5"/>
      <c r="V9332" s="5"/>
      <c r="W9332" s="94" t="str">
        <f t="shared" si="1465"/>
        <v/>
      </c>
      <c r="X9332" s="94" t="str">
        <f t="shared" si="1468"/>
        <v/>
      </c>
      <c r="Y9332" s="5"/>
      <c r="BK9332" s="8"/>
      <c r="BL9332" s="5"/>
      <c r="BM9332" s="5"/>
      <c r="BN9332" s="5"/>
      <c r="BO9332" s="5"/>
      <c r="BP9332" s="1"/>
      <c r="BQ9332" s="1"/>
      <c r="BR9332" s="1"/>
      <c r="BS9332" s="1"/>
      <c r="BT9332" s="1"/>
      <c r="BU9332" s="4"/>
      <c r="BV9332" s="1"/>
      <c r="BW9332" s="3"/>
      <c r="BX9332" s="4"/>
      <c r="BY9332" s="5"/>
      <c r="BZ9332" s="5"/>
      <c r="CA9332" s="5"/>
      <c r="CB9332" s="5"/>
      <c r="CC9332" s="5"/>
      <c r="CD9332" s="43"/>
    </row>
    <row r="9333" spans="1:82" x14ac:dyDescent="0.25">
      <c r="A9333" s="8"/>
      <c r="B9333" s="5"/>
      <c r="C9333" s="5"/>
      <c r="D9333" s="5"/>
      <c r="E9333" s="5"/>
      <c r="F9333" s="94" t="str">
        <f t="shared" si="1459"/>
        <v/>
      </c>
      <c r="G9333" s="94" t="str">
        <f t="shared" si="1460"/>
        <v/>
      </c>
      <c r="H9333" s="127" t="str">
        <f>IF(A9333&lt;&gt;"",IF(MID(C9333,1,1)="c",$AS$26,IF(MID(C9333,1,1)="r",$AS$41,IF(MID(C9333,1,1)="p",#REF!,#REF!))),"")</f>
        <v/>
      </c>
      <c r="I9333" s="92" t="str">
        <f t="shared" si="1461"/>
        <v/>
      </c>
      <c r="J9333" s="92" t="str">
        <f t="shared" si="1462"/>
        <v/>
      </c>
      <c r="K9333" s="92" t="str">
        <f t="shared" si="1463"/>
        <v/>
      </c>
      <c r="L9333" s="92" t="str">
        <f t="shared" si="1464"/>
        <v/>
      </c>
      <c r="M9333" s="95" t="str">
        <f>IF(A9333&lt;&gt;"",IF(MID(C9333,1,1)="c",SigmaEpsConcrete(I9333,$AN$30:$AN$33,$AR$30:$AR$33,$AS$26,$AS$27,$AS$28,$AQ$20,$AU$19),""),"")</f>
        <v/>
      </c>
      <c r="N9333" s="95" t="str">
        <f>IF(A9333&lt;&gt;"",IF(MID(C9333,1,1)="r",SigmaEpsReinf(J9333,$AS$42:$AS$43,$AS$41,$AS$39,$AS$40,$AQ$38),""),"")</f>
        <v/>
      </c>
      <c r="Q9333" s="92" t="str">
        <f t="shared" si="1466"/>
        <v/>
      </c>
      <c r="R9333" s="92" t="str">
        <f t="shared" si="1467"/>
        <v/>
      </c>
      <c r="U9333" s="5"/>
      <c r="V9333" s="5"/>
      <c r="W9333" s="94" t="str">
        <f t="shared" si="1465"/>
        <v/>
      </c>
      <c r="X9333" s="94" t="str">
        <f t="shared" si="1468"/>
        <v/>
      </c>
      <c r="Y9333" s="5"/>
      <c r="BK9333" s="8"/>
      <c r="BL9333" s="5"/>
      <c r="BM9333" s="5"/>
      <c r="BN9333" s="5"/>
      <c r="BO9333" s="5"/>
      <c r="BP9333" s="1"/>
      <c r="BQ9333" s="1"/>
      <c r="BR9333" s="1"/>
      <c r="BS9333" s="1"/>
      <c r="BT9333" s="1"/>
      <c r="BU9333" s="4"/>
      <c r="BV9333" s="1"/>
      <c r="BW9333" s="3"/>
      <c r="BX9333" s="4"/>
      <c r="BY9333" s="5"/>
      <c r="BZ9333" s="5"/>
      <c r="CA9333" s="5"/>
      <c r="CB9333" s="5"/>
      <c r="CC9333" s="5"/>
      <c r="CD9333" s="43"/>
    </row>
    <row r="9334" spans="1:82" x14ac:dyDescent="0.25">
      <c r="A9334" s="8"/>
      <c r="B9334" s="5"/>
      <c r="C9334" s="5"/>
      <c r="D9334" s="5"/>
      <c r="E9334" s="5"/>
      <c r="F9334" s="94" t="str">
        <f t="shared" si="1459"/>
        <v/>
      </c>
      <c r="G9334" s="94" t="str">
        <f t="shared" si="1460"/>
        <v/>
      </c>
      <c r="H9334" s="127" t="str">
        <f>IF(A9334&lt;&gt;"",IF(MID(C9334,1,1)="c",$AS$26,IF(MID(C9334,1,1)="r",$AS$41,IF(MID(C9334,1,1)="p",#REF!,#REF!))),"")</f>
        <v/>
      </c>
      <c r="I9334" s="92" t="str">
        <f t="shared" si="1461"/>
        <v/>
      </c>
      <c r="J9334" s="92" t="str">
        <f t="shared" si="1462"/>
        <v/>
      </c>
      <c r="K9334" s="92" t="str">
        <f t="shared" si="1463"/>
        <v/>
      </c>
      <c r="L9334" s="92" t="str">
        <f t="shared" si="1464"/>
        <v/>
      </c>
      <c r="M9334" s="95" t="str">
        <f>IF(A9334&lt;&gt;"",IF(MID(C9334,1,1)="c",SigmaEpsConcrete(I9334,$AN$30:$AN$33,$AR$30:$AR$33,$AS$26,$AS$27,$AS$28,$AQ$20,$AU$19),""),"")</f>
        <v/>
      </c>
      <c r="N9334" s="95" t="str">
        <f>IF(A9334&lt;&gt;"",IF(MID(C9334,1,1)="r",SigmaEpsReinf(J9334,$AS$42:$AS$43,$AS$41,$AS$39,$AS$40,$AQ$38),""),"")</f>
        <v/>
      </c>
      <c r="Q9334" s="92" t="str">
        <f t="shared" si="1466"/>
        <v/>
      </c>
      <c r="R9334" s="92" t="str">
        <f t="shared" si="1467"/>
        <v/>
      </c>
      <c r="U9334" s="5"/>
      <c r="V9334" s="5"/>
      <c r="W9334" s="94" t="str">
        <f t="shared" si="1465"/>
        <v/>
      </c>
      <c r="X9334" s="94" t="str">
        <f t="shared" si="1468"/>
        <v/>
      </c>
      <c r="Y9334" s="5"/>
      <c r="BK9334" s="8"/>
      <c r="BL9334" s="5"/>
      <c r="BM9334" s="5"/>
      <c r="BN9334" s="5"/>
      <c r="BO9334" s="5"/>
      <c r="BP9334" s="1"/>
      <c r="BQ9334" s="1"/>
      <c r="BR9334" s="1"/>
      <c r="BS9334" s="1"/>
      <c r="BT9334" s="1"/>
      <c r="BU9334" s="4"/>
      <c r="BV9334" s="1"/>
      <c r="BW9334" s="3"/>
      <c r="BX9334" s="4"/>
      <c r="BY9334" s="5"/>
      <c r="BZ9334" s="5"/>
      <c r="CA9334" s="5"/>
      <c r="CB9334" s="5"/>
      <c r="CC9334" s="5"/>
      <c r="CD9334" s="43"/>
    </row>
    <row r="9335" spans="1:82" x14ac:dyDescent="0.25">
      <c r="A9335" s="8"/>
      <c r="B9335" s="5"/>
      <c r="C9335" s="5"/>
      <c r="D9335" s="5"/>
      <c r="E9335" s="5"/>
      <c r="F9335" s="94" t="str">
        <f t="shared" si="1459"/>
        <v/>
      </c>
      <c r="G9335" s="94" t="str">
        <f t="shared" si="1460"/>
        <v/>
      </c>
      <c r="H9335" s="127" t="str">
        <f>IF(A9335&lt;&gt;"",IF(MID(C9335,1,1)="c",$AS$26,IF(MID(C9335,1,1)="r",$AS$41,IF(MID(C9335,1,1)="p",#REF!,#REF!))),"")</f>
        <v/>
      </c>
      <c r="I9335" s="92" t="str">
        <f t="shared" si="1461"/>
        <v/>
      </c>
      <c r="J9335" s="92" t="str">
        <f t="shared" si="1462"/>
        <v/>
      </c>
      <c r="K9335" s="92" t="str">
        <f t="shared" si="1463"/>
        <v/>
      </c>
      <c r="L9335" s="92" t="str">
        <f t="shared" si="1464"/>
        <v/>
      </c>
      <c r="M9335" s="95" t="str">
        <f>IF(A9335&lt;&gt;"",IF(MID(C9335,1,1)="c",SigmaEpsConcrete(I9335,$AN$30:$AN$33,$AR$30:$AR$33,$AS$26,$AS$27,$AS$28,$AQ$20,$AU$19),""),"")</f>
        <v/>
      </c>
      <c r="N9335" s="95" t="str">
        <f>IF(A9335&lt;&gt;"",IF(MID(C9335,1,1)="r",SigmaEpsReinf(J9335,$AS$42:$AS$43,$AS$41,$AS$39,$AS$40,$AQ$38),""),"")</f>
        <v/>
      </c>
      <c r="Q9335" s="92" t="str">
        <f t="shared" si="1466"/>
        <v/>
      </c>
      <c r="R9335" s="92" t="str">
        <f t="shared" si="1467"/>
        <v/>
      </c>
      <c r="U9335" s="5"/>
      <c r="V9335" s="5"/>
      <c r="W9335" s="94" t="str">
        <f t="shared" si="1465"/>
        <v/>
      </c>
      <c r="X9335" s="94" t="str">
        <f t="shared" si="1468"/>
        <v/>
      </c>
      <c r="Y9335" s="5"/>
      <c r="BK9335" s="8"/>
      <c r="BL9335" s="5"/>
      <c r="BM9335" s="5"/>
      <c r="BN9335" s="5"/>
      <c r="BO9335" s="5"/>
      <c r="BP9335" s="1"/>
      <c r="BQ9335" s="1"/>
      <c r="BR9335" s="1"/>
      <c r="BS9335" s="1"/>
      <c r="BT9335" s="1"/>
      <c r="BU9335" s="4"/>
      <c r="BV9335" s="1"/>
      <c r="BW9335" s="3"/>
      <c r="BX9335" s="4"/>
      <c r="BY9335" s="5"/>
      <c r="BZ9335" s="5"/>
      <c r="CA9335" s="5"/>
      <c r="CB9335" s="5"/>
      <c r="CC9335" s="5"/>
      <c r="CD9335" s="43"/>
    </row>
    <row r="9336" spans="1:82" x14ac:dyDescent="0.25">
      <c r="A9336" s="8"/>
      <c r="B9336" s="5"/>
      <c r="C9336" s="5"/>
      <c r="D9336" s="5"/>
      <c r="E9336" s="5"/>
      <c r="F9336" s="94" t="str">
        <f t="shared" si="1459"/>
        <v/>
      </c>
      <c r="G9336" s="94" t="str">
        <f t="shared" si="1460"/>
        <v/>
      </c>
      <c r="H9336" s="127" t="str">
        <f>IF(A9336&lt;&gt;"",IF(MID(C9336,1,1)="c",$AS$26,IF(MID(C9336,1,1)="r",$AS$41,IF(MID(C9336,1,1)="p",#REF!,#REF!))),"")</f>
        <v/>
      </c>
      <c r="I9336" s="92" t="str">
        <f t="shared" si="1461"/>
        <v/>
      </c>
      <c r="J9336" s="92" t="str">
        <f t="shared" si="1462"/>
        <v/>
      </c>
      <c r="K9336" s="92" t="str">
        <f t="shared" si="1463"/>
        <v/>
      </c>
      <c r="L9336" s="92" t="str">
        <f t="shared" si="1464"/>
        <v/>
      </c>
      <c r="M9336" s="95" t="str">
        <f>IF(A9336&lt;&gt;"",IF(MID(C9336,1,1)="c",SigmaEpsConcrete(I9336,$AN$30:$AN$33,$AR$30:$AR$33,$AS$26,$AS$27,$AS$28,$AQ$20,$AU$19),""),"")</f>
        <v/>
      </c>
      <c r="N9336" s="95" t="str">
        <f>IF(A9336&lt;&gt;"",IF(MID(C9336,1,1)="r",SigmaEpsReinf(J9336,$AS$42:$AS$43,$AS$41,$AS$39,$AS$40,$AQ$38),""),"")</f>
        <v/>
      </c>
      <c r="Q9336" s="92" t="str">
        <f t="shared" si="1466"/>
        <v/>
      </c>
      <c r="R9336" s="92" t="str">
        <f t="shared" si="1467"/>
        <v/>
      </c>
      <c r="U9336" s="5"/>
      <c r="V9336" s="5"/>
      <c r="W9336" s="94" t="str">
        <f t="shared" si="1465"/>
        <v/>
      </c>
      <c r="X9336" s="94" t="str">
        <f t="shared" si="1468"/>
        <v/>
      </c>
      <c r="Y9336" s="5"/>
      <c r="BK9336" s="8"/>
      <c r="BL9336" s="5"/>
      <c r="BM9336" s="5"/>
      <c r="BN9336" s="5"/>
      <c r="BO9336" s="5"/>
      <c r="BP9336" s="1"/>
      <c r="BQ9336" s="1"/>
      <c r="BR9336" s="1"/>
      <c r="BS9336" s="1"/>
      <c r="BT9336" s="1"/>
      <c r="BU9336" s="4"/>
      <c r="BV9336" s="1"/>
      <c r="BW9336" s="3"/>
      <c r="BX9336" s="4"/>
      <c r="BY9336" s="5"/>
      <c r="BZ9336" s="5"/>
      <c r="CA9336" s="5"/>
      <c r="CB9336" s="5"/>
      <c r="CC9336" s="5"/>
      <c r="CD9336" s="43"/>
    </row>
    <row r="9337" spans="1:82" x14ac:dyDescent="0.25">
      <c r="A9337" s="8"/>
      <c r="B9337" s="5"/>
      <c r="C9337" s="5"/>
      <c r="D9337" s="5"/>
      <c r="E9337" s="5"/>
      <c r="F9337" s="94" t="str">
        <f t="shared" si="1459"/>
        <v/>
      </c>
      <c r="G9337" s="94" t="str">
        <f t="shared" si="1460"/>
        <v/>
      </c>
      <c r="H9337" s="127" t="str">
        <f>IF(A9337&lt;&gt;"",IF(MID(C9337,1,1)="c",$AS$26,IF(MID(C9337,1,1)="r",$AS$41,IF(MID(C9337,1,1)="p",#REF!,#REF!))),"")</f>
        <v/>
      </c>
      <c r="I9337" s="92" t="str">
        <f t="shared" si="1461"/>
        <v/>
      </c>
      <c r="J9337" s="92" t="str">
        <f t="shared" si="1462"/>
        <v/>
      </c>
      <c r="K9337" s="92" t="str">
        <f t="shared" si="1463"/>
        <v/>
      </c>
      <c r="L9337" s="92" t="str">
        <f t="shared" si="1464"/>
        <v/>
      </c>
      <c r="M9337" s="95" t="str">
        <f>IF(A9337&lt;&gt;"",IF(MID(C9337,1,1)="c",SigmaEpsConcrete(I9337,$AN$30:$AN$33,$AR$30:$AR$33,$AS$26,$AS$27,$AS$28,$AQ$20,$AU$19),""),"")</f>
        <v/>
      </c>
      <c r="N9337" s="95" t="str">
        <f>IF(A9337&lt;&gt;"",IF(MID(C9337,1,1)="r",SigmaEpsReinf(J9337,$AS$42:$AS$43,$AS$41,$AS$39,$AS$40,$AQ$38),""),"")</f>
        <v/>
      </c>
      <c r="Q9337" s="92" t="str">
        <f t="shared" si="1466"/>
        <v/>
      </c>
      <c r="R9337" s="92" t="str">
        <f t="shared" si="1467"/>
        <v/>
      </c>
      <c r="U9337" s="5"/>
      <c r="V9337" s="5"/>
      <c r="W9337" s="94" t="str">
        <f t="shared" si="1465"/>
        <v/>
      </c>
      <c r="X9337" s="94" t="str">
        <f t="shared" si="1468"/>
        <v/>
      </c>
      <c r="Y9337" s="5"/>
      <c r="BK9337" s="8"/>
      <c r="BL9337" s="5"/>
      <c r="BM9337" s="5"/>
      <c r="BN9337" s="5"/>
      <c r="BO9337" s="5"/>
      <c r="BP9337" s="1"/>
      <c r="BQ9337" s="1"/>
      <c r="BR9337" s="1"/>
      <c r="BS9337" s="1"/>
      <c r="BT9337" s="1"/>
      <c r="BU9337" s="4"/>
      <c r="BV9337" s="1"/>
      <c r="BW9337" s="3"/>
      <c r="BX9337" s="4"/>
      <c r="BY9337" s="5"/>
      <c r="BZ9337" s="5"/>
      <c r="CA9337" s="5"/>
      <c r="CB9337" s="5"/>
      <c r="CC9337" s="5"/>
      <c r="CD9337" s="43"/>
    </row>
    <row r="9338" spans="1:82" x14ac:dyDescent="0.25">
      <c r="A9338" s="8"/>
      <c r="B9338" s="5"/>
      <c r="C9338" s="5"/>
      <c r="D9338" s="5"/>
      <c r="E9338" s="5"/>
      <c r="F9338" s="94" t="str">
        <f t="shared" si="1459"/>
        <v/>
      </c>
      <c r="G9338" s="94" t="str">
        <f t="shared" si="1460"/>
        <v/>
      </c>
      <c r="H9338" s="127" t="str">
        <f>IF(A9338&lt;&gt;"",IF(MID(C9338,1,1)="c",$AS$26,IF(MID(C9338,1,1)="r",$AS$41,IF(MID(C9338,1,1)="p",#REF!,#REF!))),"")</f>
        <v/>
      </c>
      <c r="I9338" s="92" t="str">
        <f t="shared" si="1461"/>
        <v/>
      </c>
      <c r="J9338" s="92" t="str">
        <f t="shared" si="1462"/>
        <v/>
      </c>
      <c r="K9338" s="92" t="str">
        <f t="shared" si="1463"/>
        <v/>
      </c>
      <c r="L9338" s="92" t="str">
        <f t="shared" si="1464"/>
        <v/>
      </c>
      <c r="M9338" s="95" t="str">
        <f>IF(A9338&lt;&gt;"",IF(MID(C9338,1,1)="c",SigmaEpsConcrete(I9338,$AN$30:$AN$33,$AR$30:$AR$33,$AS$26,$AS$27,$AS$28,$AQ$20,$AU$19),""),"")</f>
        <v/>
      </c>
      <c r="N9338" s="95" t="str">
        <f>IF(A9338&lt;&gt;"",IF(MID(C9338,1,1)="r",SigmaEpsReinf(J9338,$AS$42:$AS$43,$AS$41,$AS$39,$AS$40,$AQ$38),""),"")</f>
        <v/>
      </c>
      <c r="Q9338" s="92" t="str">
        <f t="shared" si="1466"/>
        <v/>
      </c>
      <c r="R9338" s="92" t="str">
        <f t="shared" si="1467"/>
        <v/>
      </c>
      <c r="U9338" s="5"/>
      <c r="V9338" s="5"/>
      <c r="W9338" s="94" t="str">
        <f t="shared" si="1465"/>
        <v/>
      </c>
      <c r="X9338" s="94" t="str">
        <f t="shared" si="1468"/>
        <v/>
      </c>
      <c r="Y9338" s="5"/>
      <c r="BK9338" s="8"/>
      <c r="BL9338" s="5"/>
      <c r="BM9338" s="5"/>
      <c r="BN9338" s="5"/>
      <c r="BO9338" s="5"/>
      <c r="BP9338" s="1"/>
      <c r="BQ9338" s="1"/>
      <c r="BR9338" s="1"/>
      <c r="BS9338" s="1"/>
      <c r="BT9338" s="1"/>
      <c r="BU9338" s="4"/>
      <c r="BV9338" s="1"/>
      <c r="BW9338" s="3"/>
      <c r="BX9338" s="4"/>
      <c r="BY9338" s="5"/>
      <c r="BZ9338" s="5"/>
      <c r="CA9338" s="5"/>
      <c r="CB9338" s="5"/>
      <c r="CC9338" s="5"/>
      <c r="CD9338" s="43"/>
    </row>
    <row r="9339" spans="1:82" x14ac:dyDescent="0.25">
      <c r="A9339" s="8"/>
      <c r="B9339" s="5"/>
      <c r="C9339" s="5"/>
      <c r="D9339" s="5"/>
      <c r="E9339" s="5"/>
      <c r="F9339" s="94" t="str">
        <f t="shared" si="1459"/>
        <v/>
      </c>
      <c r="G9339" s="94" t="str">
        <f t="shared" si="1460"/>
        <v/>
      </c>
      <c r="H9339" s="127" t="str">
        <f>IF(A9339&lt;&gt;"",IF(MID(C9339,1,1)="c",$AS$26,IF(MID(C9339,1,1)="r",$AS$41,IF(MID(C9339,1,1)="p",#REF!,#REF!))),"")</f>
        <v/>
      </c>
      <c r="I9339" s="92" t="str">
        <f t="shared" si="1461"/>
        <v/>
      </c>
      <c r="J9339" s="92" t="str">
        <f t="shared" si="1462"/>
        <v/>
      </c>
      <c r="K9339" s="92" t="str">
        <f t="shared" si="1463"/>
        <v/>
      </c>
      <c r="L9339" s="92" t="str">
        <f t="shared" si="1464"/>
        <v/>
      </c>
      <c r="M9339" s="95" t="str">
        <f>IF(A9339&lt;&gt;"",IF(MID(C9339,1,1)="c",SigmaEpsConcrete(I9339,$AN$30:$AN$33,$AR$30:$AR$33,$AS$26,$AS$27,$AS$28,$AQ$20,$AU$19),""),"")</f>
        <v/>
      </c>
      <c r="N9339" s="95" t="str">
        <f>IF(A9339&lt;&gt;"",IF(MID(C9339,1,1)="r",SigmaEpsReinf(J9339,$AS$42:$AS$43,$AS$41,$AS$39,$AS$40,$AQ$38),""),"")</f>
        <v/>
      </c>
      <c r="Q9339" s="92" t="str">
        <f t="shared" si="1466"/>
        <v/>
      </c>
      <c r="R9339" s="92" t="str">
        <f t="shared" si="1467"/>
        <v/>
      </c>
      <c r="U9339" s="5"/>
      <c r="V9339" s="5"/>
      <c r="W9339" s="94" t="str">
        <f t="shared" si="1465"/>
        <v/>
      </c>
      <c r="X9339" s="94" t="str">
        <f t="shared" si="1468"/>
        <v/>
      </c>
      <c r="Y9339" s="5"/>
      <c r="BK9339" s="8"/>
      <c r="BL9339" s="5"/>
      <c r="BM9339" s="5"/>
      <c r="BN9339" s="5"/>
      <c r="BO9339" s="5"/>
      <c r="BP9339" s="1"/>
      <c r="BQ9339" s="1"/>
      <c r="BR9339" s="1"/>
      <c r="BS9339" s="1"/>
      <c r="BT9339" s="1"/>
      <c r="BU9339" s="4"/>
      <c r="BV9339" s="1"/>
      <c r="BW9339" s="3"/>
      <c r="BX9339" s="4"/>
      <c r="BY9339" s="5"/>
      <c r="BZ9339" s="5"/>
      <c r="CA9339" s="5"/>
      <c r="CB9339" s="5"/>
      <c r="CC9339" s="5"/>
      <c r="CD9339" s="43"/>
    </row>
    <row r="9340" spans="1:82" x14ac:dyDescent="0.25">
      <c r="A9340" s="8"/>
      <c r="B9340" s="5"/>
      <c r="C9340" s="5"/>
      <c r="D9340" s="5"/>
      <c r="E9340" s="5"/>
      <c r="F9340" s="94" t="str">
        <f t="shared" si="1459"/>
        <v/>
      </c>
      <c r="G9340" s="94" t="str">
        <f t="shared" si="1460"/>
        <v/>
      </c>
      <c r="H9340" s="127" t="str">
        <f>IF(A9340&lt;&gt;"",IF(MID(C9340,1,1)="c",$AS$26,IF(MID(C9340,1,1)="r",$AS$41,IF(MID(C9340,1,1)="p",#REF!,#REF!))),"")</f>
        <v/>
      </c>
      <c r="I9340" s="92" t="str">
        <f t="shared" si="1461"/>
        <v/>
      </c>
      <c r="J9340" s="92" t="str">
        <f t="shared" si="1462"/>
        <v/>
      </c>
      <c r="K9340" s="92" t="str">
        <f t="shared" si="1463"/>
        <v/>
      </c>
      <c r="L9340" s="92" t="str">
        <f t="shared" si="1464"/>
        <v/>
      </c>
      <c r="M9340" s="95" t="str">
        <f>IF(A9340&lt;&gt;"",IF(MID(C9340,1,1)="c",SigmaEpsConcrete(I9340,$AN$30:$AN$33,$AR$30:$AR$33,$AS$26,$AS$27,$AS$28,$AQ$20,$AU$19),""),"")</f>
        <v/>
      </c>
      <c r="N9340" s="95" t="str">
        <f>IF(A9340&lt;&gt;"",IF(MID(C9340,1,1)="r",SigmaEpsReinf(J9340,$AS$42:$AS$43,$AS$41,$AS$39,$AS$40,$AQ$38),""),"")</f>
        <v/>
      </c>
      <c r="Q9340" s="92" t="str">
        <f t="shared" si="1466"/>
        <v/>
      </c>
      <c r="R9340" s="92" t="str">
        <f t="shared" si="1467"/>
        <v/>
      </c>
      <c r="U9340" s="5"/>
      <c r="V9340" s="5"/>
      <c r="W9340" s="94" t="str">
        <f t="shared" si="1465"/>
        <v/>
      </c>
      <c r="X9340" s="94" t="str">
        <f t="shared" si="1468"/>
        <v/>
      </c>
      <c r="Y9340" s="5"/>
      <c r="BK9340" s="8"/>
      <c r="BL9340" s="5"/>
      <c r="BM9340" s="5"/>
      <c r="BN9340" s="5"/>
      <c r="BO9340" s="5"/>
      <c r="BP9340" s="1"/>
      <c r="BQ9340" s="1"/>
      <c r="BR9340" s="1"/>
      <c r="BS9340" s="1"/>
      <c r="BT9340" s="1"/>
      <c r="BU9340" s="4"/>
      <c r="BV9340" s="1"/>
      <c r="BW9340" s="3"/>
      <c r="BX9340" s="4"/>
      <c r="BY9340" s="5"/>
      <c r="BZ9340" s="5"/>
      <c r="CA9340" s="5"/>
      <c r="CB9340" s="5"/>
      <c r="CC9340" s="5"/>
      <c r="CD9340" s="43"/>
    </row>
    <row r="9341" spans="1:82" x14ac:dyDescent="0.25">
      <c r="A9341" s="8"/>
      <c r="B9341" s="5"/>
      <c r="C9341" s="5"/>
      <c r="D9341" s="5"/>
      <c r="E9341" s="5"/>
      <c r="F9341" s="94" t="str">
        <f t="shared" si="1459"/>
        <v/>
      </c>
      <c r="G9341" s="94" t="str">
        <f t="shared" si="1460"/>
        <v/>
      </c>
      <c r="H9341" s="127" t="str">
        <f>IF(A9341&lt;&gt;"",IF(MID(C9341,1,1)="c",$AS$26,IF(MID(C9341,1,1)="r",$AS$41,IF(MID(C9341,1,1)="p",#REF!,#REF!))),"")</f>
        <v/>
      </c>
      <c r="I9341" s="92" t="str">
        <f t="shared" si="1461"/>
        <v/>
      </c>
      <c r="J9341" s="92" t="str">
        <f t="shared" si="1462"/>
        <v/>
      </c>
      <c r="K9341" s="92" t="str">
        <f t="shared" si="1463"/>
        <v/>
      </c>
      <c r="L9341" s="92" t="str">
        <f t="shared" si="1464"/>
        <v/>
      </c>
      <c r="M9341" s="95" t="str">
        <f>IF(A9341&lt;&gt;"",IF(MID(C9341,1,1)="c",SigmaEpsConcrete(I9341,$AN$30:$AN$33,$AR$30:$AR$33,$AS$26,$AS$27,$AS$28,$AQ$20,$AU$19),""),"")</f>
        <v/>
      </c>
      <c r="N9341" s="95" t="str">
        <f>IF(A9341&lt;&gt;"",IF(MID(C9341,1,1)="r",SigmaEpsReinf(J9341,$AS$42:$AS$43,$AS$41,$AS$39,$AS$40,$AQ$38),""),"")</f>
        <v/>
      </c>
      <c r="Q9341" s="92" t="str">
        <f t="shared" si="1466"/>
        <v/>
      </c>
      <c r="R9341" s="92" t="str">
        <f t="shared" si="1467"/>
        <v/>
      </c>
      <c r="U9341" s="5"/>
      <c r="V9341" s="5"/>
      <c r="W9341" s="94" t="str">
        <f t="shared" si="1465"/>
        <v/>
      </c>
      <c r="X9341" s="94" t="str">
        <f t="shared" si="1468"/>
        <v/>
      </c>
      <c r="Y9341" s="5"/>
      <c r="BK9341" s="8"/>
      <c r="BL9341" s="5"/>
      <c r="BM9341" s="5"/>
      <c r="BN9341" s="5"/>
      <c r="BO9341" s="5"/>
      <c r="BP9341" s="1"/>
      <c r="BQ9341" s="1"/>
      <c r="BR9341" s="1"/>
      <c r="BS9341" s="1"/>
      <c r="BT9341" s="1"/>
      <c r="BU9341" s="4"/>
      <c r="BV9341" s="1"/>
      <c r="BW9341" s="3"/>
      <c r="BX9341" s="4"/>
      <c r="BY9341" s="5"/>
      <c r="BZ9341" s="5"/>
      <c r="CA9341" s="5"/>
      <c r="CB9341" s="5"/>
      <c r="CC9341" s="5"/>
      <c r="CD9341" s="43"/>
    </row>
    <row r="9342" spans="1:82" x14ac:dyDescent="0.25">
      <c r="A9342" s="8"/>
      <c r="B9342" s="5"/>
      <c r="C9342" s="5"/>
      <c r="D9342" s="5"/>
      <c r="E9342" s="5"/>
      <c r="F9342" s="94" t="str">
        <f t="shared" si="1459"/>
        <v/>
      </c>
      <c r="G9342" s="94" t="str">
        <f t="shared" si="1460"/>
        <v/>
      </c>
      <c r="H9342" s="127" t="str">
        <f>IF(A9342&lt;&gt;"",IF(MID(C9342,1,1)="c",$AS$26,IF(MID(C9342,1,1)="r",$AS$41,IF(MID(C9342,1,1)="p",#REF!,#REF!))),"")</f>
        <v/>
      </c>
      <c r="I9342" s="92" t="str">
        <f t="shared" si="1461"/>
        <v/>
      </c>
      <c r="J9342" s="92" t="str">
        <f t="shared" si="1462"/>
        <v/>
      </c>
      <c r="K9342" s="92" t="str">
        <f t="shared" si="1463"/>
        <v/>
      </c>
      <c r="L9342" s="92" t="str">
        <f t="shared" si="1464"/>
        <v/>
      </c>
      <c r="M9342" s="95" t="str">
        <f>IF(A9342&lt;&gt;"",IF(MID(C9342,1,1)="c",SigmaEpsConcrete(I9342,$AN$30:$AN$33,$AR$30:$AR$33,$AS$26,$AS$27,$AS$28,$AQ$20,$AU$19),""),"")</f>
        <v/>
      </c>
      <c r="N9342" s="95" t="str">
        <f>IF(A9342&lt;&gt;"",IF(MID(C9342,1,1)="r",SigmaEpsReinf(J9342,$AS$42:$AS$43,$AS$41,$AS$39,$AS$40,$AQ$38),""),"")</f>
        <v/>
      </c>
      <c r="Q9342" s="92" t="str">
        <f t="shared" si="1466"/>
        <v/>
      </c>
      <c r="R9342" s="92" t="str">
        <f t="shared" si="1467"/>
        <v/>
      </c>
      <c r="U9342" s="5"/>
      <c r="V9342" s="5"/>
      <c r="W9342" s="94" t="str">
        <f t="shared" si="1465"/>
        <v/>
      </c>
      <c r="X9342" s="94" t="str">
        <f t="shared" si="1468"/>
        <v/>
      </c>
      <c r="Y9342" s="5"/>
      <c r="BK9342" s="8"/>
      <c r="BL9342" s="5"/>
      <c r="BM9342" s="5"/>
      <c r="BN9342" s="5"/>
      <c r="BO9342" s="5"/>
      <c r="BP9342" s="1"/>
      <c r="BQ9342" s="1"/>
      <c r="BR9342" s="1"/>
      <c r="BS9342" s="1"/>
      <c r="BT9342" s="1"/>
      <c r="BU9342" s="4"/>
      <c r="BV9342" s="1"/>
      <c r="BW9342" s="3"/>
      <c r="BX9342" s="4"/>
      <c r="BY9342" s="5"/>
      <c r="BZ9342" s="5"/>
      <c r="CA9342" s="5"/>
      <c r="CB9342" s="5"/>
      <c r="CC9342" s="5"/>
      <c r="CD9342" s="43"/>
    </row>
    <row r="9343" spans="1:82" x14ac:dyDescent="0.25">
      <c r="A9343" s="8"/>
      <c r="B9343" s="5"/>
      <c r="C9343" s="5"/>
      <c r="D9343" s="5"/>
      <c r="E9343" s="5"/>
      <c r="F9343" s="94" t="str">
        <f t="shared" si="1459"/>
        <v/>
      </c>
      <c r="G9343" s="94" t="str">
        <f t="shared" si="1460"/>
        <v/>
      </c>
      <c r="H9343" s="127" t="str">
        <f>IF(A9343&lt;&gt;"",IF(MID(C9343,1,1)="c",$AS$26,IF(MID(C9343,1,1)="r",$AS$41,IF(MID(C9343,1,1)="p",#REF!,#REF!))),"")</f>
        <v/>
      </c>
      <c r="I9343" s="92" t="str">
        <f t="shared" si="1461"/>
        <v/>
      </c>
      <c r="J9343" s="92" t="str">
        <f t="shared" si="1462"/>
        <v/>
      </c>
      <c r="K9343" s="92" t="str">
        <f t="shared" si="1463"/>
        <v/>
      </c>
      <c r="L9343" s="92" t="str">
        <f t="shared" si="1464"/>
        <v/>
      </c>
      <c r="M9343" s="95" t="str">
        <f>IF(A9343&lt;&gt;"",IF(MID(C9343,1,1)="c",SigmaEpsConcrete(I9343,$AN$30:$AN$33,$AR$30:$AR$33,$AS$26,$AS$27,$AS$28,$AQ$20,$AU$19),""),"")</f>
        <v/>
      </c>
      <c r="N9343" s="95" t="str">
        <f>IF(A9343&lt;&gt;"",IF(MID(C9343,1,1)="r",SigmaEpsReinf(J9343,$AS$42:$AS$43,$AS$41,$AS$39,$AS$40,$AQ$38),""),"")</f>
        <v/>
      </c>
      <c r="Q9343" s="92" t="str">
        <f t="shared" si="1466"/>
        <v/>
      </c>
      <c r="R9343" s="92" t="str">
        <f t="shared" si="1467"/>
        <v/>
      </c>
      <c r="U9343" s="5"/>
      <c r="V9343" s="5"/>
      <c r="W9343" s="94" t="str">
        <f t="shared" si="1465"/>
        <v/>
      </c>
      <c r="X9343" s="94" t="str">
        <f t="shared" si="1468"/>
        <v/>
      </c>
      <c r="Y9343" s="5"/>
      <c r="BK9343" s="8"/>
      <c r="BL9343" s="5"/>
      <c r="BM9343" s="5"/>
      <c r="BN9343" s="5"/>
      <c r="BO9343" s="5"/>
      <c r="BP9343" s="1"/>
      <c r="BQ9343" s="1"/>
      <c r="BR9343" s="1"/>
      <c r="BS9343" s="1"/>
      <c r="BT9343" s="1"/>
      <c r="BU9343" s="4"/>
      <c r="BV9343" s="1"/>
      <c r="BW9343" s="3"/>
      <c r="BX9343" s="4"/>
      <c r="BY9343" s="5"/>
      <c r="BZ9343" s="5"/>
      <c r="CA9343" s="5"/>
      <c r="CB9343" s="5"/>
      <c r="CC9343" s="5"/>
      <c r="CD9343" s="43"/>
    </row>
    <row r="9344" spans="1:82" x14ac:dyDescent="0.25">
      <c r="A9344" s="8"/>
      <c r="B9344" s="5"/>
      <c r="C9344" s="5"/>
      <c r="D9344" s="5"/>
      <c r="E9344" s="5"/>
      <c r="F9344" s="94" t="str">
        <f t="shared" si="1459"/>
        <v/>
      </c>
      <c r="G9344" s="94" t="str">
        <f t="shared" si="1460"/>
        <v/>
      </c>
      <c r="H9344" s="127" t="str">
        <f>IF(A9344&lt;&gt;"",IF(MID(C9344,1,1)="c",$AS$26,IF(MID(C9344,1,1)="r",$AS$41,IF(MID(C9344,1,1)="p",#REF!,#REF!))),"")</f>
        <v/>
      </c>
      <c r="I9344" s="92" t="str">
        <f t="shared" si="1461"/>
        <v/>
      </c>
      <c r="J9344" s="92" t="str">
        <f t="shared" si="1462"/>
        <v/>
      </c>
      <c r="K9344" s="92" t="str">
        <f t="shared" si="1463"/>
        <v/>
      </c>
      <c r="L9344" s="92" t="str">
        <f t="shared" si="1464"/>
        <v/>
      </c>
      <c r="M9344" s="95" t="str">
        <f>IF(A9344&lt;&gt;"",IF(MID(C9344,1,1)="c",SigmaEpsConcrete(I9344,$AN$30:$AN$33,$AR$30:$AR$33,$AS$26,$AS$27,$AS$28,$AQ$20,$AU$19),""),"")</f>
        <v/>
      </c>
      <c r="N9344" s="95" t="str">
        <f>IF(A9344&lt;&gt;"",IF(MID(C9344,1,1)="r",SigmaEpsReinf(J9344,$AS$42:$AS$43,$AS$41,$AS$39,$AS$40,$AQ$38),""),"")</f>
        <v/>
      </c>
      <c r="Q9344" s="92" t="str">
        <f t="shared" si="1466"/>
        <v/>
      </c>
      <c r="R9344" s="92" t="str">
        <f t="shared" si="1467"/>
        <v/>
      </c>
      <c r="U9344" s="5"/>
      <c r="V9344" s="5"/>
      <c r="W9344" s="94" t="str">
        <f t="shared" si="1465"/>
        <v/>
      </c>
      <c r="X9344" s="94" t="str">
        <f t="shared" si="1468"/>
        <v/>
      </c>
      <c r="Y9344" s="5"/>
      <c r="BK9344" s="8"/>
      <c r="BL9344" s="5"/>
      <c r="BM9344" s="5"/>
      <c r="BN9344" s="5"/>
      <c r="BO9344" s="5"/>
      <c r="BP9344" s="1"/>
      <c r="BQ9344" s="1"/>
      <c r="BR9344" s="1"/>
      <c r="BS9344" s="1"/>
      <c r="BT9344" s="1"/>
      <c r="BU9344" s="4"/>
      <c r="BV9344" s="1"/>
      <c r="BW9344" s="3"/>
      <c r="BX9344" s="4"/>
      <c r="BY9344" s="5"/>
      <c r="BZ9344" s="5"/>
      <c r="CA9344" s="5"/>
      <c r="CB9344" s="5"/>
      <c r="CC9344" s="5"/>
      <c r="CD9344" s="43"/>
    </row>
    <row r="9345" spans="1:82" x14ac:dyDescent="0.25">
      <c r="A9345" s="8"/>
      <c r="B9345" s="5"/>
      <c r="C9345" s="5"/>
      <c r="D9345" s="5"/>
      <c r="E9345" s="5"/>
      <c r="F9345" s="94" t="str">
        <f t="shared" si="1459"/>
        <v/>
      </c>
      <c r="G9345" s="94" t="str">
        <f t="shared" si="1460"/>
        <v/>
      </c>
      <c r="H9345" s="127" t="str">
        <f>IF(A9345&lt;&gt;"",IF(MID(C9345,1,1)="c",$AS$26,IF(MID(C9345,1,1)="r",$AS$41,IF(MID(C9345,1,1)="p",#REF!,#REF!))),"")</f>
        <v/>
      </c>
      <c r="I9345" s="92" t="str">
        <f t="shared" si="1461"/>
        <v/>
      </c>
      <c r="J9345" s="92" t="str">
        <f t="shared" si="1462"/>
        <v/>
      </c>
      <c r="K9345" s="92" t="str">
        <f t="shared" si="1463"/>
        <v/>
      </c>
      <c r="L9345" s="92" t="str">
        <f t="shared" si="1464"/>
        <v/>
      </c>
      <c r="M9345" s="95" t="str">
        <f>IF(A9345&lt;&gt;"",IF(MID(C9345,1,1)="c",SigmaEpsConcrete(I9345,$AN$30:$AN$33,$AR$30:$AR$33,$AS$26,$AS$27,$AS$28,$AQ$20,$AU$19),""),"")</f>
        <v/>
      </c>
      <c r="N9345" s="95" t="str">
        <f>IF(A9345&lt;&gt;"",IF(MID(C9345,1,1)="r",SigmaEpsReinf(J9345,$AS$42:$AS$43,$AS$41,$AS$39,$AS$40,$AQ$38),""),"")</f>
        <v/>
      </c>
      <c r="Q9345" s="92" t="str">
        <f t="shared" si="1466"/>
        <v/>
      </c>
      <c r="R9345" s="92" t="str">
        <f t="shared" si="1467"/>
        <v/>
      </c>
      <c r="U9345" s="5"/>
      <c r="V9345" s="5"/>
      <c r="W9345" s="94" t="str">
        <f t="shared" si="1465"/>
        <v/>
      </c>
      <c r="X9345" s="94" t="str">
        <f t="shared" si="1468"/>
        <v/>
      </c>
      <c r="Y9345" s="5"/>
      <c r="BK9345" s="8"/>
      <c r="BL9345" s="5"/>
      <c r="BM9345" s="5"/>
      <c r="BN9345" s="5"/>
      <c r="BO9345" s="5"/>
      <c r="BP9345" s="1"/>
      <c r="BQ9345" s="1"/>
      <c r="BR9345" s="1"/>
      <c r="BS9345" s="1"/>
      <c r="BT9345" s="1"/>
      <c r="BU9345" s="4"/>
      <c r="BV9345" s="1"/>
      <c r="BW9345" s="3"/>
      <c r="BX9345" s="4"/>
      <c r="BY9345" s="5"/>
      <c r="BZ9345" s="5"/>
      <c r="CA9345" s="5"/>
      <c r="CB9345" s="5"/>
      <c r="CC9345" s="5"/>
      <c r="CD9345" s="43"/>
    </row>
    <row r="9346" spans="1:82" x14ac:dyDescent="0.25">
      <c r="A9346" s="8"/>
      <c r="B9346" s="5"/>
      <c r="C9346" s="5"/>
      <c r="D9346" s="5"/>
      <c r="E9346" s="5"/>
      <c r="F9346" s="94" t="str">
        <f t="shared" si="1459"/>
        <v/>
      </c>
      <c r="G9346" s="94" t="str">
        <f t="shared" si="1460"/>
        <v/>
      </c>
      <c r="H9346" s="127" t="str">
        <f>IF(A9346&lt;&gt;"",IF(MID(C9346,1,1)="c",$AS$26,IF(MID(C9346,1,1)="r",$AS$41,IF(MID(C9346,1,1)="p",#REF!,#REF!))),"")</f>
        <v/>
      </c>
      <c r="I9346" s="92" t="str">
        <f t="shared" si="1461"/>
        <v/>
      </c>
      <c r="J9346" s="92" t="str">
        <f t="shared" si="1462"/>
        <v/>
      </c>
      <c r="K9346" s="92" t="str">
        <f t="shared" si="1463"/>
        <v/>
      </c>
      <c r="L9346" s="92" t="str">
        <f t="shared" si="1464"/>
        <v/>
      </c>
      <c r="M9346" s="95" t="str">
        <f>IF(A9346&lt;&gt;"",IF(MID(C9346,1,1)="c",SigmaEpsConcrete(I9346,$AN$30:$AN$33,$AR$30:$AR$33,$AS$26,$AS$27,$AS$28,$AQ$20,$AU$19),""),"")</f>
        <v/>
      </c>
      <c r="N9346" s="95" t="str">
        <f>IF(A9346&lt;&gt;"",IF(MID(C9346,1,1)="r",SigmaEpsReinf(J9346,$AS$42:$AS$43,$AS$41,$AS$39,$AS$40,$AQ$38),""),"")</f>
        <v/>
      </c>
      <c r="Q9346" s="92" t="str">
        <f t="shared" si="1466"/>
        <v/>
      </c>
      <c r="R9346" s="92" t="str">
        <f t="shared" si="1467"/>
        <v/>
      </c>
      <c r="U9346" s="5"/>
      <c r="V9346" s="5"/>
      <c r="W9346" s="94" t="str">
        <f t="shared" si="1465"/>
        <v/>
      </c>
      <c r="X9346" s="94" t="str">
        <f t="shared" si="1468"/>
        <v/>
      </c>
      <c r="Y9346" s="5"/>
      <c r="BK9346" s="8"/>
      <c r="BL9346" s="5"/>
      <c r="BM9346" s="5"/>
      <c r="BN9346" s="5"/>
      <c r="BO9346" s="5"/>
      <c r="BP9346" s="1"/>
      <c r="BQ9346" s="1"/>
      <c r="BR9346" s="1"/>
      <c r="BS9346" s="1"/>
      <c r="BT9346" s="1"/>
      <c r="BU9346" s="4"/>
      <c r="BV9346" s="1"/>
      <c r="BW9346" s="3"/>
      <c r="BX9346" s="4"/>
      <c r="BY9346" s="5"/>
      <c r="BZ9346" s="5"/>
      <c r="CA9346" s="5"/>
      <c r="CB9346" s="5"/>
      <c r="CC9346" s="5"/>
      <c r="CD9346" s="43"/>
    </row>
    <row r="9347" spans="1:82" x14ac:dyDescent="0.25">
      <c r="A9347" s="8"/>
      <c r="B9347" s="5"/>
      <c r="C9347" s="5"/>
      <c r="D9347" s="5"/>
      <c r="E9347" s="5"/>
      <c r="F9347" s="94" t="str">
        <f t="shared" si="1459"/>
        <v/>
      </c>
      <c r="G9347" s="94" t="str">
        <f t="shared" si="1460"/>
        <v/>
      </c>
      <c r="H9347" s="127" t="str">
        <f>IF(A9347&lt;&gt;"",IF(MID(C9347,1,1)="c",$AS$26,IF(MID(C9347,1,1)="r",$AS$41,IF(MID(C9347,1,1)="p",#REF!,#REF!))),"")</f>
        <v/>
      </c>
      <c r="I9347" s="92" t="str">
        <f t="shared" si="1461"/>
        <v/>
      </c>
      <c r="J9347" s="92" t="str">
        <f t="shared" si="1462"/>
        <v/>
      </c>
      <c r="K9347" s="92" t="str">
        <f t="shared" si="1463"/>
        <v/>
      </c>
      <c r="L9347" s="92" t="str">
        <f t="shared" si="1464"/>
        <v/>
      </c>
      <c r="M9347" s="95" t="str">
        <f>IF(A9347&lt;&gt;"",IF(MID(C9347,1,1)="c",SigmaEpsConcrete(I9347,$AN$30:$AN$33,$AR$30:$AR$33,$AS$26,$AS$27,$AS$28,$AQ$20,$AU$19),""),"")</f>
        <v/>
      </c>
      <c r="N9347" s="95" t="str">
        <f>IF(A9347&lt;&gt;"",IF(MID(C9347,1,1)="r",SigmaEpsReinf(J9347,$AS$42:$AS$43,$AS$41,$AS$39,$AS$40,$AQ$38),""),"")</f>
        <v/>
      </c>
      <c r="Q9347" s="92" t="str">
        <f t="shared" si="1466"/>
        <v/>
      </c>
      <c r="R9347" s="92" t="str">
        <f t="shared" si="1467"/>
        <v/>
      </c>
      <c r="U9347" s="5"/>
      <c r="V9347" s="5"/>
      <c r="W9347" s="94" t="str">
        <f t="shared" si="1465"/>
        <v/>
      </c>
      <c r="X9347" s="94" t="str">
        <f t="shared" si="1468"/>
        <v/>
      </c>
      <c r="Y9347" s="5"/>
      <c r="BK9347" s="8"/>
      <c r="BL9347" s="5"/>
      <c r="BM9347" s="5"/>
      <c r="BN9347" s="5"/>
      <c r="BO9347" s="5"/>
      <c r="BP9347" s="1"/>
      <c r="BQ9347" s="1"/>
      <c r="BR9347" s="1"/>
      <c r="BS9347" s="1"/>
      <c r="BT9347" s="1"/>
      <c r="BU9347" s="4"/>
      <c r="BV9347" s="1"/>
      <c r="BW9347" s="3"/>
      <c r="BX9347" s="4"/>
      <c r="BY9347" s="5"/>
      <c r="BZ9347" s="5"/>
      <c r="CA9347" s="5"/>
      <c r="CB9347" s="5"/>
      <c r="CC9347" s="5"/>
      <c r="CD9347" s="43"/>
    </row>
    <row r="9348" spans="1:82" x14ac:dyDescent="0.25">
      <c r="A9348" s="8"/>
      <c r="B9348" s="5"/>
      <c r="C9348" s="5"/>
      <c r="D9348" s="5"/>
      <c r="E9348" s="5"/>
      <c r="F9348" s="94" t="str">
        <f t="shared" si="1459"/>
        <v/>
      </c>
      <c r="G9348" s="94" t="str">
        <f t="shared" si="1460"/>
        <v/>
      </c>
      <c r="H9348" s="127" t="str">
        <f>IF(A9348&lt;&gt;"",IF(MID(C9348,1,1)="c",$AS$26,IF(MID(C9348,1,1)="r",$AS$41,IF(MID(C9348,1,1)="p",#REF!,#REF!))),"")</f>
        <v/>
      </c>
      <c r="I9348" s="92" t="str">
        <f t="shared" si="1461"/>
        <v/>
      </c>
      <c r="J9348" s="92" t="str">
        <f t="shared" si="1462"/>
        <v/>
      </c>
      <c r="K9348" s="92" t="str">
        <f t="shared" si="1463"/>
        <v/>
      </c>
      <c r="L9348" s="92" t="str">
        <f t="shared" si="1464"/>
        <v/>
      </c>
      <c r="M9348" s="95" t="str">
        <f>IF(A9348&lt;&gt;"",IF(MID(C9348,1,1)="c",SigmaEpsConcrete(I9348,$AN$30:$AN$33,$AR$30:$AR$33,$AS$26,$AS$27,$AS$28,$AQ$20,$AU$19),""),"")</f>
        <v/>
      </c>
      <c r="N9348" s="95" t="str">
        <f>IF(A9348&lt;&gt;"",IF(MID(C9348,1,1)="r",SigmaEpsReinf(J9348,$AS$42:$AS$43,$AS$41,$AS$39,$AS$40,$AQ$38),""),"")</f>
        <v/>
      </c>
      <c r="Q9348" s="92" t="str">
        <f t="shared" si="1466"/>
        <v/>
      </c>
      <c r="R9348" s="92" t="str">
        <f t="shared" si="1467"/>
        <v/>
      </c>
      <c r="U9348" s="5"/>
      <c r="V9348" s="5"/>
      <c r="W9348" s="94" t="str">
        <f t="shared" si="1465"/>
        <v/>
      </c>
      <c r="X9348" s="94" t="str">
        <f t="shared" si="1468"/>
        <v/>
      </c>
      <c r="Y9348" s="5"/>
      <c r="BK9348" s="8"/>
      <c r="BL9348" s="5"/>
      <c r="BM9348" s="5"/>
      <c r="BN9348" s="5"/>
      <c r="BO9348" s="5"/>
      <c r="BP9348" s="1"/>
      <c r="BQ9348" s="1"/>
      <c r="BR9348" s="1"/>
      <c r="BS9348" s="1"/>
      <c r="BT9348" s="1"/>
      <c r="BU9348" s="4"/>
      <c r="BV9348" s="1"/>
      <c r="BW9348" s="3"/>
      <c r="BX9348" s="4"/>
      <c r="BY9348" s="5"/>
      <c r="BZ9348" s="5"/>
      <c r="CA9348" s="5"/>
      <c r="CB9348" s="5"/>
      <c r="CC9348" s="5"/>
      <c r="CD9348" s="43"/>
    </row>
    <row r="9349" spans="1:82" x14ac:dyDescent="0.25">
      <c r="A9349" s="8"/>
      <c r="B9349" s="5"/>
      <c r="C9349" s="5"/>
      <c r="D9349" s="5"/>
      <c r="E9349" s="5"/>
      <c r="F9349" s="94" t="str">
        <f t="shared" si="1459"/>
        <v/>
      </c>
      <c r="G9349" s="94" t="str">
        <f t="shared" si="1460"/>
        <v/>
      </c>
      <c r="H9349" s="127" t="str">
        <f>IF(A9349&lt;&gt;"",IF(MID(C9349,1,1)="c",$AS$26,IF(MID(C9349,1,1)="r",$AS$41,IF(MID(C9349,1,1)="p",#REF!,#REF!))),"")</f>
        <v/>
      </c>
      <c r="I9349" s="92" t="str">
        <f t="shared" si="1461"/>
        <v/>
      </c>
      <c r="J9349" s="92" t="str">
        <f t="shared" si="1462"/>
        <v/>
      </c>
      <c r="K9349" s="92" t="str">
        <f t="shared" si="1463"/>
        <v/>
      </c>
      <c r="L9349" s="92" t="str">
        <f t="shared" si="1464"/>
        <v/>
      </c>
      <c r="M9349" s="95" t="str">
        <f>IF(A9349&lt;&gt;"",IF(MID(C9349,1,1)="c",SigmaEpsConcrete(I9349,$AN$30:$AN$33,$AR$30:$AR$33,$AS$26,$AS$27,$AS$28,$AQ$20,$AU$19),""),"")</f>
        <v/>
      </c>
      <c r="N9349" s="95" t="str">
        <f>IF(A9349&lt;&gt;"",IF(MID(C9349,1,1)="r",SigmaEpsReinf(J9349,$AS$42:$AS$43,$AS$41,$AS$39,$AS$40,$AQ$38),""),"")</f>
        <v/>
      </c>
      <c r="Q9349" s="92" t="str">
        <f t="shared" si="1466"/>
        <v/>
      </c>
      <c r="R9349" s="92" t="str">
        <f t="shared" si="1467"/>
        <v/>
      </c>
      <c r="U9349" s="5"/>
      <c r="V9349" s="5"/>
      <c r="W9349" s="94" t="str">
        <f t="shared" si="1465"/>
        <v/>
      </c>
      <c r="X9349" s="94" t="str">
        <f t="shared" si="1468"/>
        <v/>
      </c>
      <c r="Y9349" s="5"/>
      <c r="BK9349" s="8"/>
      <c r="BL9349" s="5"/>
      <c r="BM9349" s="5"/>
      <c r="BN9349" s="5"/>
      <c r="BO9349" s="5"/>
      <c r="BP9349" s="1"/>
      <c r="BQ9349" s="1"/>
      <c r="BR9349" s="1"/>
      <c r="BS9349" s="1"/>
      <c r="BT9349" s="1"/>
      <c r="BU9349" s="4"/>
      <c r="BV9349" s="1"/>
      <c r="BW9349" s="3"/>
      <c r="BX9349" s="4"/>
      <c r="BY9349" s="5"/>
      <c r="BZ9349" s="5"/>
      <c r="CA9349" s="5"/>
      <c r="CB9349" s="5"/>
      <c r="CC9349" s="5"/>
      <c r="CD9349" s="43"/>
    </row>
    <row r="9350" spans="1:82" x14ac:dyDescent="0.25">
      <c r="A9350" s="8"/>
      <c r="B9350" s="5"/>
      <c r="C9350" s="5"/>
      <c r="D9350" s="5"/>
      <c r="E9350" s="5"/>
      <c r="F9350" s="94" t="str">
        <f t="shared" si="1459"/>
        <v/>
      </c>
      <c r="G9350" s="94" t="str">
        <f t="shared" si="1460"/>
        <v/>
      </c>
      <c r="H9350" s="127" t="str">
        <f>IF(A9350&lt;&gt;"",IF(MID(C9350,1,1)="c",$AS$26,IF(MID(C9350,1,1)="r",$AS$41,IF(MID(C9350,1,1)="p",#REF!,#REF!))),"")</f>
        <v/>
      </c>
      <c r="I9350" s="92" t="str">
        <f t="shared" si="1461"/>
        <v/>
      </c>
      <c r="J9350" s="92" t="str">
        <f t="shared" si="1462"/>
        <v/>
      </c>
      <c r="K9350" s="92" t="str">
        <f t="shared" si="1463"/>
        <v/>
      </c>
      <c r="L9350" s="92" t="str">
        <f t="shared" si="1464"/>
        <v/>
      </c>
      <c r="M9350" s="95" t="str">
        <f>IF(A9350&lt;&gt;"",IF(MID(C9350,1,1)="c",SigmaEpsConcrete(I9350,$AN$30:$AN$33,$AR$30:$AR$33,$AS$26,$AS$27,$AS$28,$AQ$20,$AU$19),""),"")</f>
        <v/>
      </c>
      <c r="N9350" s="95" t="str">
        <f>IF(A9350&lt;&gt;"",IF(MID(C9350,1,1)="r",SigmaEpsReinf(J9350,$AS$42:$AS$43,$AS$41,$AS$39,$AS$40,$AQ$38),""),"")</f>
        <v/>
      </c>
      <c r="Q9350" s="92" t="str">
        <f t="shared" si="1466"/>
        <v/>
      </c>
      <c r="R9350" s="92" t="str">
        <f t="shared" si="1467"/>
        <v/>
      </c>
      <c r="U9350" s="5"/>
      <c r="V9350" s="5"/>
      <c r="W9350" s="94" t="str">
        <f t="shared" si="1465"/>
        <v/>
      </c>
      <c r="X9350" s="94" t="str">
        <f t="shared" si="1468"/>
        <v/>
      </c>
      <c r="Y9350" s="5"/>
      <c r="BK9350" s="8"/>
      <c r="BL9350" s="5"/>
      <c r="BM9350" s="5"/>
      <c r="BN9350" s="5"/>
      <c r="BO9350" s="5"/>
      <c r="BP9350" s="1"/>
      <c r="BQ9350" s="1"/>
      <c r="BR9350" s="1"/>
      <c r="BS9350" s="1"/>
      <c r="BT9350" s="1"/>
      <c r="BU9350" s="4"/>
      <c r="BV9350" s="1"/>
      <c r="BW9350" s="3"/>
      <c r="BX9350" s="4"/>
      <c r="BY9350" s="5"/>
      <c r="BZ9350" s="5"/>
      <c r="CA9350" s="5"/>
      <c r="CB9350" s="5"/>
      <c r="CC9350" s="5"/>
      <c r="CD9350" s="43"/>
    </row>
    <row r="9351" spans="1:82" x14ac:dyDescent="0.25">
      <c r="A9351" s="8"/>
      <c r="B9351" s="5"/>
      <c r="C9351" s="5"/>
      <c r="D9351" s="5"/>
      <c r="E9351" s="5"/>
      <c r="F9351" s="94" t="str">
        <f t="shared" si="1459"/>
        <v/>
      </c>
      <c r="G9351" s="94" t="str">
        <f t="shared" si="1460"/>
        <v/>
      </c>
      <c r="H9351" s="127" t="str">
        <f>IF(A9351&lt;&gt;"",IF(MID(C9351,1,1)="c",$AS$26,IF(MID(C9351,1,1)="r",$AS$41,IF(MID(C9351,1,1)="p",#REF!,#REF!))),"")</f>
        <v/>
      </c>
      <c r="I9351" s="92" t="str">
        <f t="shared" si="1461"/>
        <v/>
      </c>
      <c r="J9351" s="92" t="str">
        <f t="shared" si="1462"/>
        <v/>
      </c>
      <c r="K9351" s="92" t="str">
        <f t="shared" si="1463"/>
        <v/>
      </c>
      <c r="L9351" s="92" t="str">
        <f t="shared" si="1464"/>
        <v/>
      </c>
      <c r="M9351" s="95" t="str">
        <f>IF(A9351&lt;&gt;"",IF(MID(C9351,1,1)="c",SigmaEpsConcrete(I9351,$AN$30:$AN$33,$AR$30:$AR$33,$AS$26,$AS$27,$AS$28,$AQ$20,$AU$19),""),"")</f>
        <v/>
      </c>
      <c r="N9351" s="95" t="str">
        <f>IF(A9351&lt;&gt;"",IF(MID(C9351,1,1)="r",SigmaEpsReinf(J9351,$AS$42:$AS$43,$AS$41,$AS$39,$AS$40,$AQ$38),""),"")</f>
        <v/>
      </c>
      <c r="Q9351" s="92" t="str">
        <f t="shared" si="1466"/>
        <v/>
      </c>
      <c r="R9351" s="92" t="str">
        <f t="shared" si="1467"/>
        <v/>
      </c>
      <c r="U9351" s="5"/>
      <c r="V9351" s="5"/>
      <c r="W9351" s="94" t="str">
        <f t="shared" si="1465"/>
        <v/>
      </c>
      <c r="X9351" s="94" t="str">
        <f t="shared" si="1468"/>
        <v/>
      </c>
      <c r="Y9351" s="5"/>
      <c r="BK9351" s="8"/>
      <c r="BL9351" s="5"/>
      <c r="BM9351" s="5"/>
      <c r="BN9351" s="5"/>
      <c r="BO9351" s="5"/>
      <c r="BP9351" s="1"/>
      <c r="BQ9351" s="1"/>
      <c r="BR9351" s="1"/>
      <c r="BS9351" s="1"/>
      <c r="BT9351" s="1"/>
      <c r="BU9351" s="4"/>
      <c r="BV9351" s="1"/>
      <c r="BW9351" s="3"/>
      <c r="BX9351" s="4"/>
      <c r="BY9351" s="5"/>
      <c r="BZ9351" s="5"/>
      <c r="CA9351" s="5"/>
      <c r="CB9351" s="5"/>
      <c r="CC9351" s="5"/>
      <c r="CD9351" s="43"/>
    </row>
    <row r="9352" spans="1:82" x14ac:dyDescent="0.25">
      <c r="A9352" s="8"/>
      <c r="B9352" s="5"/>
      <c r="C9352" s="5"/>
      <c r="D9352" s="5"/>
      <c r="E9352" s="5"/>
      <c r="F9352" s="94" t="str">
        <f t="shared" si="1459"/>
        <v/>
      </c>
      <c r="G9352" s="94" t="str">
        <f t="shared" si="1460"/>
        <v/>
      </c>
      <c r="H9352" s="127" t="str">
        <f>IF(A9352&lt;&gt;"",IF(MID(C9352,1,1)="c",$AS$26,IF(MID(C9352,1,1)="r",$AS$41,IF(MID(C9352,1,1)="p",#REF!,#REF!))),"")</f>
        <v/>
      </c>
      <c r="I9352" s="92" t="str">
        <f t="shared" si="1461"/>
        <v/>
      </c>
      <c r="J9352" s="92" t="str">
        <f t="shared" si="1462"/>
        <v/>
      </c>
      <c r="K9352" s="92" t="str">
        <f t="shared" si="1463"/>
        <v/>
      </c>
      <c r="L9352" s="92" t="str">
        <f t="shared" si="1464"/>
        <v/>
      </c>
      <c r="M9352" s="95" t="str">
        <f>IF(A9352&lt;&gt;"",IF(MID(C9352,1,1)="c",SigmaEpsConcrete(I9352,$AN$30:$AN$33,$AR$30:$AR$33,$AS$26,$AS$27,$AS$28,$AQ$20,$AU$19),""),"")</f>
        <v/>
      </c>
      <c r="N9352" s="95" t="str">
        <f>IF(A9352&lt;&gt;"",IF(MID(C9352,1,1)="r",SigmaEpsReinf(J9352,$AS$42:$AS$43,$AS$41,$AS$39,$AS$40,$AQ$38),""),"")</f>
        <v/>
      </c>
      <c r="Q9352" s="92" t="str">
        <f t="shared" si="1466"/>
        <v/>
      </c>
      <c r="R9352" s="92" t="str">
        <f t="shared" si="1467"/>
        <v/>
      </c>
      <c r="U9352" s="5"/>
      <c r="V9352" s="5"/>
      <c r="W9352" s="94" t="str">
        <f t="shared" si="1465"/>
        <v/>
      </c>
      <c r="X9352" s="94" t="str">
        <f t="shared" si="1468"/>
        <v/>
      </c>
      <c r="Y9352" s="5"/>
      <c r="BK9352" s="8"/>
      <c r="BL9352" s="5"/>
      <c r="BM9352" s="5"/>
      <c r="BN9352" s="5"/>
      <c r="BO9352" s="5"/>
      <c r="BP9352" s="1"/>
      <c r="BQ9352" s="1"/>
      <c r="BR9352" s="1"/>
      <c r="BS9352" s="1"/>
      <c r="BT9352" s="1"/>
      <c r="BU9352" s="4"/>
      <c r="BV9352" s="1"/>
      <c r="BW9352" s="3"/>
      <c r="BX9352" s="4"/>
      <c r="BY9352" s="5"/>
      <c r="BZ9352" s="5"/>
      <c r="CA9352" s="5"/>
      <c r="CB9352" s="5"/>
      <c r="CC9352" s="5"/>
      <c r="CD9352" s="43"/>
    </row>
    <row r="9353" spans="1:82" x14ac:dyDescent="0.25">
      <c r="A9353" s="8"/>
      <c r="B9353" s="5"/>
      <c r="C9353" s="5"/>
      <c r="D9353" s="5"/>
      <c r="E9353" s="5"/>
      <c r="F9353" s="94" t="str">
        <f t="shared" si="1459"/>
        <v/>
      </c>
      <c r="G9353" s="94" t="str">
        <f t="shared" si="1460"/>
        <v/>
      </c>
      <c r="H9353" s="127" t="str">
        <f>IF(A9353&lt;&gt;"",IF(MID(C9353,1,1)="c",$AS$26,IF(MID(C9353,1,1)="r",$AS$41,IF(MID(C9353,1,1)="p",#REF!,#REF!))),"")</f>
        <v/>
      </c>
      <c r="I9353" s="92" t="str">
        <f t="shared" si="1461"/>
        <v/>
      </c>
      <c r="J9353" s="92" t="str">
        <f t="shared" si="1462"/>
        <v/>
      </c>
      <c r="K9353" s="92" t="str">
        <f t="shared" si="1463"/>
        <v/>
      </c>
      <c r="L9353" s="92" t="str">
        <f t="shared" si="1464"/>
        <v/>
      </c>
      <c r="M9353" s="95" t="str">
        <f>IF(A9353&lt;&gt;"",IF(MID(C9353,1,1)="c",SigmaEpsConcrete(I9353,$AN$30:$AN$33,$AR$30:$AR$33,$AS$26,$AS$27,$AS$28,$AQ$20,$AU$19),""),"")</f>
        <v/>
      </c>
      <c r="N9353" s="95" t="str">
        <f>IF(A9353&lt;&gt;"",IF(MID(C9353,1,1)="r",SigmaEpsReinf(J9353,$AS$42:$AS$43,$AS$41,$AS$39,$AS$40,$AQ$38),""),"")</f>
        <v/>
      </c>
      <c r="Q9353" s="92" t="str">
        <f t="shared" si="1466"/>
        <v/>
      </c>
      <c r="R9353" s="92" t="str">
        <f t="shared" si="1467"/>
        <v/>
      </c>
      <c r="U9353" s="5"/>
      <c r="V9353" s="5"/>
      <c r="W9353" s="94" t="str">
        <f t="shared" si="1465"/>
        <v/>
      </c>
      <c r="X9353" s="94" t="str">
        <f t="shared" si="1468"/>
        <v/>
      </c>
      <c r="Y9353" s="5"/>
      <c r="BK9353" s="8"/>
      <c r="BL9353" s="5"/>
      <c r="BM9353" s="5"/>
      <c r="BN9353" s="5"/>
      <c r="BO9353" s="5"/>
      <c r="BP9353" s="1"/>
      <c r="BQ9353" s="1"/>
      <c r="BR9353" s="1"/>
      <c r="BS9353" s="1"/>
      <c r="BT9353" s="1"/>
      <c r="BU9353" s="4"/>
      <c r="BV9353" s="1"/>
      <c r="BW9353" s="3"/>
      <c r="BX9353" s="4"/>
      <c r="BY9353" s="5"/>
      <c r="BZ9353" s="5"/>
      <c r="CA9353" s="5"/>
      <c r="CB9353" s="5"/>
      <c r="CC9353" s="5"/>
      <c r="CD9353" s="43"/>
    </row>
    <row r="9354" spans="1:82" x14ac:dyDescent="0.25">
      <c r="A9354" s="8"/>
      <c r="B9354" s="5"/>
      <c r="C9354" s="5"/>
      <c r="D9354" s="5"/>
      <c r="E9354" s="5"/>
      <c r="F9354" s="94" t="str">
        <f t="shared" ref="F9354:F9417" si="1469">IF(A9354&lt;&gt;"",(D9354-$AU$86)/10,"")</f>
        <v/>
      </c>
      <c r="G9354" s="94" t="str">
        <f t="shared" ref="G9354:G9417" si="1470">IF(A9354&lt;&gt;"",(E9354-$AU$87)/10,"")</f>
        <v/>
      </c>
      <c r="H9354" s="127" t="str">
        <f>IF(A9354&lt;&gt;"",IF(MID(C9354,1,1)="c",$AS$26,IF(MID(C9354,1,1)="r",$AS$41,IF(MID(C9354,1,1)="p",#REF!,#REF!))),"")</f>
        <v/>
      </c>
      <c r="I9354" s="92" t="str">
        <f t="shared" ref="I9354:I9417" si="1471">IF($A9354&lt;&gt;"",IF(MID($C9354,1,1)="c",$Y$3+$Y$4*$F9354+$Y$5*$G9354+$BR$43,""),"")</f>
        <v/>
      </c>
      <c r="J9354" s="92" t="str">
        <f t="shared" ref="J9354:J9417" si="1472">IF($A9354&lt;&gt;"",IF(MID($C9354,1,1)="r",$Y$3+$Y$4*$F9354+$Y$5*$G9354+$BR$43,""),"")</f>
        <v/>
      </c>
      <c r="K9354" s="92" t="str">
        <f t="shared" ref="K9354:K9417" si="1473">IF($A9354&lt;&gt;"",IF(MID($C9354,1,1)="u",$Y$3+$Y$4*$F9354+$Y$5*$G9354+$BR$43,""),"")</f>
        <v/>
      </c>
      <c r="L9354" s="92" t="str">
        <f t="shared" ref="L9354:L9417" si="1474">IF($A9354&lt;&gt;"",IF(MID($C9354,1,1)="p",$Y$3+$Y$4*$F9354+$Y$5*$G9354+$BR$43,""),"")</f>
        <v/>
      </c>
      <c r="M9354" s="95" t="str">
        <f>IF(A9354&lt;&gt;"",IF(MID(C9354,1,1)="c",SigmaEpsConcrete(I9354,$AN$30:$AN$33,$AR$30:$AR$33,$AS$26,$AS$27,$AS$28,$AQ$20,$AU$19),""),"")</f>
        <v/>
      </c>
      <c r="N9354" s="95" t="str">
        <f>IF(A9354&lt;&gt;"",IF(MID(C9354,1,1)="r",SigmaEpsReinf(J9354,$AS$42:$AS$43,$AS$41,$AS$39,$AS$40,$AQ$38),""),"")</f>
        <v/>
      </c>
      <c r="Q9354" s="92" t="str">
        <f t="shared" si="1466"/>
        <v/>
      </c>
      <c r="R9354" s="92" t="str">
        <f t="shared" si="1467"/>
        <v/>
      </c>
      <c r="U9354" s="5"/>
      <c r="V9354" s="5"/>
      <c r="W9354" s="94" t="str">
        <f t="shared" ref="W9354:W9417" si="1475">IF(A9354&lt;&gt;"",F9354-$AU$105,"")</f>
        <v/>
      </c>
      <c r="X9354" s="94" t="str">
        <f t="shared" si="1468"/>
        <v/>
      </c>
      <c r="Y9354" s="5"/>
      <c r="BK9354" s="8"/>
      <c r="BL9354" s="5"/>
      <c r="BM9354" s="5"/>
      <c r="BN9354" s="5"/>
      <c r="BO9354" s="5"/>
      <c r="BP9354" s="1"/>
      <c r="BQ9354" s="1"/>
      <c r="BR9354" s="1"/>
      <c r="BS9354" s="1"/>
      <c r="BT9354" s="1"/>
      <c r="BU9354" s="4"/>
      <c r="BV9354" s="1"/>
      <c r="BW9354" s="3"/>
      <c r="BX9354" s="4"/>
      <c r="BY9354" s="5"/>
      <c r="BZ9354" s="5"/>
      <c r="CA9354" s="5"/>
      <c r="CB9354" s="5"/>
      <c r="CC9354" s="5"/>
      <c r="CD9354" s="43"/>
    </row>
    <row r="9355" spans="1:82" x14ac:dyDescent="0.25">
      <c r="A9355" s="8"/>
      <c r="B9355" s="5"/>
      <c r="C9355" s="5"/>
      <c r="D9355" s="5"/>
      <c r="E9355" s="5"/>
      <c r="F9355" s="94" t="str">
        <f t="shared" si="1469"/>
        <v/>
      </c>
      <c r="G9355" s="94" t="str">
        <f t="shared" si="1470"/>
        <v/>
      </c>
      <c r="H9355" s="127" t="str">
        <f>IF(A9355&lt;&gt;"",IF(MID(C9355,1,1)="c",$AS$26,IF(MID(C9355,1,1)="r",$AS$41,IF(MID(C9355,1,1)="p",#REF!,#REF!))),"")</f>
        <v/>
      </c>
      <c r="I9355" s="92" t="str">
        <f t="shared" si="1471"/>
        <v/>
      </c>
      <c r="J9355" s="92" t="str">
        <f t="shared" si="1472"/>
        <v/>
      </c>
      <c r="K9355" s="92" t="str">
        <f t="shared" si="1473"/>
        <v/>
      </c>
      <c r="L9355" s="92" t="str">
        <f t="shared" si="1474"/>
        <v/>
      </c>
      <c r="M9355" s="95" t="str">
        <f>IF(A9355&lt;&gt;"",IF(MID(C9355,1,1)="c",SigmaEpsConcrete(I9355,$AN$30:$AN$33,$AR$30:$AR$33,$AS$26,$AS$27,$AS$28,$AQ$20,$AU$19),""),"")</f>
        <v/>
      </c>
      <c r="N9355" s="95" t="str">
        <f>IF(A9355&lt;&gt;"",IF(MID(C9355,1,1)="r",SigmaEpsReinf(J9355,$AS$42:$AS$43,$AS$41,$AS$39,$AS$40,$AQ$38),""),"")</f>
        <v/>
      </c>
      <c r="Q9355" s="92" t="str">
        <f t="shared" ref="Q9355:Q9418" si="1476">IF(A9355&lt;&gt;"",IF(MID(C9355,1,1)="c",IF(ISERROR(M9355/I9355),"",M9355/I9355),""),"")</f>
        <v/>
      </c>
      <c r="R9355" s="92" t="str">
        <f t="shared" ref="R9355:R9418" si="1477">IF(A9355&lt;&gt;"",IF(MID(C9355,1,1)="r",IF(ISERROR(N9355/J9355),"",N9355/J9355),""),"")</f>
        <v/>
      </c>
      <c r="U9355" s="5"/>
      <c r="V9355" s="5"/>
      <c r="W9355" s="94" t="str">
        <f t="shared" si="1475"/>
        <v/>
      </c>
      <c r="X9355" s="94" t="str">
        <f t="shared" ref="X9355:X9418" si="1478">IF(B9355&lt;&gt;"",G9355-$AU$106,"")</f>
        <v/>
      </c>
      <c r="Y9355" s="5"/>
      <c r="BK9355" s="8"/>
      <c r="BL9355" s="5"/>
      <c r="BM9355" s="5"/>
      <c r="BN9355" s="5"/>
      <c r="BO9355" s="5"/>
      <c r="BP9355" s="1"/>
      <c r="BQ9355" s="1"/>
      <c r="BR9355" s="1"/>
      <c r="BS9355" s="1"/>
      <c r="BT9355" s="1"/>
      <c r="BU9355" s="4"/>
      <c r="BV9355" s="1"/>
      <c r="BW9355" s="3"/>
      <c r="BX9355" s="4"/>
      <c r="BY9355" s="5"/>
      <c r="BZ9355" s="5"/>
      <c r="CA9355" s="5"/>
      <c r="CB9355" s="5"/>
      <c r="CC9355" s="5"/>
      <c r="CD9355" s="43"/>
    </row>
    <row r="9356" spans="1:82" x14ac:dyDescent="0.25">
      <c r="A9356" s="8"/>
      <c r="B9356" s="5"/>
      <c r="C9356" s="5"/>
      <c r="D9356" s="5"/>
      <c r="E9356" s="5"/>
      <c r="F9356" s="94" t="str">
        <f t="shared" si="1469"/>
        <v/>
      </c>
      <c r="G9356" s="94" t="str">
        <f t="shared" si="1470"/>
        <v/>
      </c>
      <c r="H9356" s="127" t="str">
        <f>IF(A9356&lt;&gt;"",IF(MID(C9356,1,1)="c",$AS$26,IF(MID(C9356,1,1)="r",$AS$41,IF(MID(C9356,1,1)="p",#REF!,#REF!))),"")</f>
        <v/>
      </c>
      <c r="I9356" s="92" t="str">
        <f t="shared" si="1471"/>
        <v/>
      </c>
      <c r="J9356" s="92" t="str">
        <f t="shared" si="1472"/>
        <v/>
      </c>
      <c r="K9356" s="92" t="str">
        <f t="shared" si="1473"/>
        <v/>
      </c>
      <c r="L9356" s="92" t="str">
        <f t="shared" si="1474"/>
        <v/>
      </c>
      <c r="M9356" s="95" t="str">
        <f>IF(A9356&lt;&gt;"",IF(MID(C9356,1,1)="c",SigmaEpsConcrete(I9356,$AN$30:$AN$33,$AR$30:$AR$33,$AS$26,$AS$27,$AS$28,$AQ$20,$AU$19),""),"")</f>
        <v/>
      </c>
      <c r="N9356" s="95" t="str">
        <f>IF(A9356&lt;&gt;"",IF(MID(C9356,1,1)="r",SigmaEpsReinf(J9356,$AS$42:$AS$43,$AS$41,$AS$39,$AS$40,$AQ$38),""),"")</f>
        <v/>
      </c>
      <c r="Q9356" s="92" t="str">
        <f t="shared" si="1476"/>
        <v/>
      </c>
      <c r="R9356" s="92" t="str">
        <f t="shared" si="1477"/>
        <v/>
      </c>
      <c r="U9356" s="5"/>
      <c r="V9356" s="5"/>
      <c r="W9356" s="94" t="str">
        <f t="shared" si="1475"/>
        <v/>
      </c>
      <c r="X9356" s="94" t="str">
        <f t="shared" si="1478"/>
        <v/>
      </c>
      <c r="Y9356" s="5"/>
      <c r="BK9356" s="8"/>
      <c r="BL9356" s="5"/>
      <c r="BM9356" s="5"/>
      <c r="BN9356" s="5"/>
      <c r="BO9356" s="5"/>
      <c r="BP9356" s="1"/>
      <c r="BQ9356" s="1"/>
      <c r="BR9356" s="1"/>
      <c r="BS9356" s="1"/>
      <c r="BT9356" s="1"/>
      <c r="BU9356" s="4"/>
      <c r="BV9356" s="1"/>
      <c r="BW9356" s="3"/>
      <c r="BX9356" s="4"/>
      <c r="BY9356" s="5"/>
      <c r="BZ9356" s="5"/>
      <c r="CA9356" s="5"/>
      <c r="CB9356" s="5"/>
      <c r="CC9356" s="5"/>
      <c r="CD9356" s="43"/>
    </row>
    <row r="9357" spans="1:82" x14ac:dyDescent="0.25">
      <c r="A9357" s="8"/>
      <c r="B9357" s="5"/>
      <c r="C9357" s="5"/>
      <c r="D9357" s="5"/>
      <c r="E9357" s="5"/>
      <c r="F9357" s="94" t="str">
        <f t="shared" si="1469"/>
        <v/>
      </c>
      <c r="G9357" s="94" t="str">
        <f t="shared" si="1470"/>
        <v/>
      </c>
      <c r="H9357" s="127" t="str">
        <f>IF(A9357&lt;&gt;"",IF(MID(C9357,1,1)="c",$AS$26,IF(MID(C9357,1,1)="r",$AS$41,IF(MID(C9357,1,1)="p",#REF!,#REF!))),"")</f>
        <v/>
      </c>
      <c r="I9357" s="92" t="str">
        <f t="shared" si="1471"/>
        <v/>
      </c>
      <c r="J9357" s="92" t="str">
        <f t="shared" si="1472"/>
        <v/>
      </c>
      <c r="K9357" s="92" t="str">
        <f t="shared" si="1473"/>
        <v/>
      </c>
      <c r="L9357" s="92" t="str">
        <f t="shared" si="1474"/>
        <v/>
      </c>
      <c r="M9357" s="95" t="str">
        <f>IF(A9357&lt;&gt;"",IF(MID(C9357,1,1)="c",SigmaEpsConcrete(I9357,$AN$30:$AN$33,$AR$30:$AR$33,$AS$26,$AS$27,$AS$28,$AQ$20,$AU$19),""),"")</f>
        <v/>
      </c>
      <c r="N9357" s="95" t="str">
        <f>IF(A9357&lt;&gt;"",IF(MID(C9357,1,1)="r",SigmaEpsReinf(J9357,$AS$42:$AS$43,$AS$41,$AS$39,$AS$40,$AQ$38),""),"")</f>
        <v/>
      </c>
      <c r="Q9357" s="92" t="str">
        <f t="shared" si="1476"/>
        <v/>
      </c>
      <c r="R9357" s="92" t="str">
        <f t="shared" si="1477"/>
        <v/>
      </c>
      <c r="U9357" s="5"/>
      <c r="V9357" s="5"/>
      <c r="W9357" s="94" t="str">
        <f t="shared" si="1475"/>
        <v/>
      </c>
      <c r="X9357" s="94" t="str">
        <f t="shared" si="1478"/>
        <v/>
      </c>
      <c r="Y9357" s="5"/>
      <c r="BK9357" s="8"/>
      <c r="BL9357" s="5"/>
      <c r="BM9357" s="5"/>
      <c r="BN9357" s="5"/>
      <c r="BO9357" s="5"/>
      <c r="BP9357" s="1"/>
      <c r="BQ9357" s="1"/>
      <c r="BR9357" s="1"/>
      <c r="BS9357" s="1"/>
      <c r="BT9357" s="1"/>
      <c r="BU9357" s="4"/>
      <c r="BV9357" s="1"/>
      <c r="BW9357" s="3"/>
      <c r="BX9357" s="4"/>
      <c r="BY9357" s="5"/>
      <c r="BZ9357" s="5"/>
      <c r="CA9357" s="5"/>
      <c r="CB9357" s="5"/>
      <c r="CC9357" s="5"/>
      <c r="CD9357" s="43"/>
    </row>
    <row r="9358" spans="1:82" x14ac:dyDescent="0.25">
      <c r="A9358" s="8"/>
      <c r="B9358" s="5"/>
      <c r="C9358" s="5"/>
      <c r="D9358" s="5"/>
      <c r="E9358" s="5"/>
      <c r="F9358" s="94" t="str">
        <f t="shared" si="1469"/>
        <v/>
      </c>
      <c r="G9358" s="94" t="str">
        <f t="shared" si="1470"/>
        <v/>
      </c>
      <c r="H9358" s="127" t="str">
        <f>IF(A9358&lt;&gt;"",IF(MID(C9358,1,1)="c",$AS$26,IF(MID(C9358,1,1)="r",$AS$41,IF(MID(C9358,1,1)="p",#REF!,#REF!))),"")</f>
        <v/>
      </c>
      <c r="I9358" s="92" t="str">
        <f t="shared" si="1471"/>
        <v/>
      </c>
      <c r="J9358" s="92" t="str">
        <f t="shared" si="1472"/>
        <v/>
      </c>
      <c r="K9358" s="92" t="str">
        <f t="shared" si="1473"/>
        <v/>
      </c>
      <c r="L9358" s="92" t="str">
        <f t="shared" si="1474"/>
        <v/>
      </c>
      <c r="M9358" s="95" t="str">
        <f>IF(A9358&lt;&gt;"",IF(MID(C9358,1,1)="c",SigmaEpsConcrete(I9358,$AN$30:$AN$33,$AR$30:$AR$33,$AS$26,$AS$27,$AS$28,$AQ$20,$AU$19),""),"")</f>
        <v/>
      </c>
      <c r="N9358" s="95" t="str">
        <f>IF(A9358&lt;&gt;"",IF(MID(C9358,1,1)="r",SigmaEpsReinf(J9358,$AS$42:$AS$43,$AS$41,$AS$39,$AS$40,$AQ$38),""),"")</f>
        <v/>
      </c>
      <c r="Q9358" s="92" t="str">
        <f t="shared" si="1476"/>
        <v/>
      </c>
      <c r="R9358" s="92" t="str">
        <f t="shared" si="1477"/>
        <v/>
      </c>
      <c r="U9358" s="5"/>
      <c r="V9358" s="5"/>
      <c r="W9358" s="94" t="str">
        <f t="shared" si="1475"/>
        <v/>
      </c>
      <c r="X9358" s="94" t="str">
        <f t="shared" si="1478"/>
        <v/>
      </c>
      <c r="Y9358" s="5"/>
      <c r="BK9358" s="8"/>
      <c r="BL9358" s="5"/>
      <c r="BM9358" s="5"/>
      <c r="BN9358" s="5"/>
      <c r="BO9358" s="5"/>
      <c r="BP9358" s="1"/>
      <c r="BQ9358" s="1"/>
      <c r="BR9358" s="1"/>
      <c r="BS9358" s="1"/>
      <c r="BT9358" s="1"/>
      <c r="BU9358" s="4"/>
      <c r="BV9358" s="1"/>
      <c r="BW9358" s="3"/>
      <c r="BX9358" s="4"/>
      <c r="BY9358" s="5"/>
      <c r="BZ9358" s="5"/>
      <c r="CA9358" s="5"/>
      <c r="CB9358" s="5"/>
      <c r="CC9358" s="5"/>
      <c r="CD9358" s="43"/>
    </row>
    <row r="9359" spans="1:82" x14ac:dyDescent="0.25">
      <c r="A9359" s="8"/>
      <c r="B9359" s="5"/>
      <c r="C9359" s="5"/>
      <c r="D9359" s="5"/>
      <c r="E9359" s="5"/>
      <c r="F9359" s="94" t="str">
        <f t="shared" si="1469"/>
        <v/>
      </c>
      <c r="G9359" s="94" t="str">
        <f t="shared" si="1470"/>
        <v/>
      </c>
      <c r="H9359" s="127" t="str">
        <f>IF(A9359&lt;&gt;"",IF(MID(C9359,1,1)="c",$AS$26,IF(MID(C9359,1,1)="r",$AS$41,IF(MID(C9359,1,1)="p",#REF!,#REF!))),"")</f>
        <v/>
      </c>
      <c r="I9359" s="92" t="str">
        <f t="shared" si="1471"/>
        <v/>
      </c>
      <c r="J9359" s="92" t="str">
        <f t="shared" si="1472"/>
        <v/>
      </c>
      <c r="K9359" s="92" t="str">
        <f t="shared" si="1473"/>
        <v/>
      </c>
      <c r="L9359" s="92" t="str">
        <f t="shared" si="1474"/>
        <v/>
      </c>
      <c r="M9359" s="95" t="str">
        <f>IF(A9359&lt;&gt;"",IF(MID(C9359,1,1)="c",SigmaEpsConcrete(I9359,$AN$30:$AN$33,$AR$30:$AR$33,$AS$26,$AS$27,$AS$28,$AQ$20,$AU$19),""),"")</f>
        <v/>
      </c>
      <c r="N9359" s="95" t="str">
        <f>IF(A9359&lt;&gt;"",IF(MID(C9359,1,1)="r",SigmaEpsReinf(J9359,$AS$42:$AS$43,$AS$41,$AS$39,$AS$40,$AQ$38),""),"")</f>
        <v/>
      </c>
      <c r="Q9359" s="92" t="str">
        <f t="shared" si="1476"/>
        <v/>
      </c>
      <c r="R9359" s="92" t="str">
        <f t="shared" si="1477"/>
        <v/>
      </c>
      <c r="U9359" s="5"/>
      <c r="V9359" s="5"/>
      <c r="W9359" s="94" t="str">
        <f t="shared" si="1475"/>
        <v/>
      </c>
      <c r="X9359" s="94" t="str">
        <f t="shared" si="1478"/>
        <v/>
      </c>
      <c r="Y9359" s="5"/>
      <c r="BK9359" s="8"/>
      <c r="BL9359" s="5"/>
      <c r="BM9359" s="5"/>
      <c r="BN9359" s="5"/>
      <c r="BO9359" s="5"/>
      <c r="BP9359" s="1"/>
      <c r="BQ9359" s="1"/>
      <c r="BR9359" s="1"/>
      <c r="BS9359" s="1"/>
      <c r="BT9359" s="1"/>
      <c r="BU9359" s="4"/>
      <c r="BV9359" s="1"/>
      <c r="BW9359" s="3"/>
      <c r="BX9359" s="4"/>
      <c r="BY9359" s="5"/>
      <c r="BZ9359" s="5"/>
      <c r="CA9359" s="5"/>
      <c r="CB9359" s="5"/>
      <c r="CC9359" s="5"/>
      <c r="CD9359" s="43"/>
    </row>
    <row r="9360" spans="1:82" x14ac:dyDescent="0.25">
      <c r="A9360" s="8"/>
      <c r="B9360" s="5"/>
      <c r="C9360" s="5"/>
      <c r="D9360" s="5"/>
      <c r="E9360" s="5"/>
      <c r="F9360" s="94" t="str">
        <f t="shared" si="1469"/>
        <v/>
      </c>
      <c r="G9360" s="94" t="str">
        <f t="shared" si="1470"/>
        <v/>
      </c>
      <c r="H9360" s="127" t="str">
        <f>IF(A9360&lt;&gt;"",IF(MID(C9360,1,1)="c",$AS$26,IF(MID(C9360,1,1)="r",$AS$41,IF(MID(C9360,1,1)="p",#REF!,#REF!))),"")</f>
        <v/>
      </c>
      <c r="I9360" s="92" t="str">
        <f t="shared" si="1471"/>
        <v/>
      </c>
      <c r="J9360" s="92" t="str">
        <f t="shared" si="1472"/>
        <v/>
      </c>
      <c r="K9360" s="92" t="str">
        <f t="shared" si="1473"/>
        <v/>
      </c>
      <c r="L9360" s="92" t="str">
        <f t="shared" si="1474"/>
        <v/>
      </c>
      <c r="M9360" s="95" t="str">
        <f>IF(A9360&lt;&gt;"",IF(MID(C9360,1,1)="c",SigmaEpsConcrete(I9360,$AN$30:$AN$33,$AR$30:$AR$33,$AS$26,$AS$27,$AS$28,$AQ$20,$AU$19),""),"")</f>
        <v/>
      </c>
      <c r="N9360" s="95" t="str">
        <f>IF(A9360&lt;&gt;"",IF(MID(C9360,1,1)="r",SigmaEpsReinf(J9360,$AS$42:$AS$43,$AS$41,$AS$39,$AS$40,$AQ$38),""),"")</f>
        <v/>
      </c>
      <c r="Q9360" s="92" t="str">
        <f t="shared" si="1476"/>
        <v/>
      </c>
      <c r="R9360" s="92" t="str">
        <f t="shared" si="1477"/>
        <v/>
      </c>
      <c r="U9360" s="5"/>
      <c r="V9360" s="5"/>
      <c r="W9360" s="94" t="str">
        <f t="shared" si="1475"/>
        <v/>
      </c>
      <c r="X9360" s="94" t="str">
        <f t="shared" si="1478"/>
        <v/>
      </c>
      <c r="Y9360" s="5"/>
      <c r="BK9360" s="8"/>
      <c r="BL9360" s="5"/>
      <c r="BM9360" s="5"/>
      <c r="BN9360" s="5"/>
      <c r="BO9360" s="5"/>
      <c r="BP9360" s="1"/>
      <c r="BQ9360" s="1"/>
      <c r="BR9360" s="1"/>
      <c r="BS9360" s="1"/>
      <c r="BT9360" s="1"/>
      <c r="BU9360" s="4"/>
      <c r="BV9360" s="1"/>
      <c r="BW9360" s="3"/>
      <c r="BX9360" s="4"/>
      <c r="BY9360" s="5"/>
      <c r="BZ9360" s="5"/>
      <c r="CA9360" s="5"/>
      <c r="CB9360" s="5"/>
      <c r="CC9360" s="5"/>
      <c r="CD9360" s="43"/>
    </row>
    <row r="9361" spans="1:82" x14ac:dyDescent="0.25">
      <c r="A9361" s="8"/>
      <c r="B9361" s="5"/>
      <c r="C9361" s="5"/>
      <c r="D9361" s="5"/>
      <c r="E9361" s="5"/>
      <c r="F9361" s="94" t="str">
        <f t="shared" si="1469"/>
        <v/>
      </c>
      <c r="G9361" s="94" t="str">
        <f t="shared" si="1470"/>
        <v/>
      </c>
      <c r="H9361" s="127" t="str">
        <f>IF(A9361&lt;&gt;"",IF(MID(C9361,1,1)="c",$AS$26,IF(MID(C9361,1,1)="r",$AS$41,IF(MID(C9361,1,1)="p",#REF!,#REF!))),"")</f>
        <v/>
      </c>
      <c r="I9361" s="92" t="str">
        <f t="shared" si="1471"/>
        <v/>
      </c>
      <c r="J9361" s="92" t="str">
        <f t="shared" si="1472"/>
        <v/>
      </c>
      <c r="K9361" s="92" t="str">
        <f t="shared" si="1473"/>
        <v/>
      </c>
      <c r="L9361" s="92" t="str">
        <f t="shared" si="1474"/>
        <v/>
      </c>
      <c r="M9361" s="95" t="str">
        <f>IF(A9361&lt;&gt;"",IF(MID(C9361,1,1)="c",SigmaEpsConcrete(I9361,$AN$30:$AN$33,$AR$30:$AR$33,$AS$26,$AS$27,$AS$28,$AQ$20,$AU$19),""),"")</f>
        <v/>
      </c>
      <c r="N9361" s="95" t="str">
        <f>IF(A9361&lt;&gt;"",IF(MID(C9361,1,1)="r",SigmaEpsReinf(J9361,$AS$42:$AS$43,$AS$41,$AS$39,$AS$40,$AQ$38),""),"")</f>
        <v/>
      </c>
      <c r="Q9361" s="92" t="str">
        <f t="shared" si="1476"/>
        <v/>
      </c>
      <c r="R9361" s="92" t="str">
        <f t="shared" si="1477"/>
        <v/>
      </c>
      <c r="U9361" s="5"/>
      <c r="V9361" s="5"/>
      <c r="W9361" s="94" t="str">
        <f t="shared" si="1475"/>
        <v/>
      </c>
      <c r="X9361" s="94" t="str">
        <f t="shared" si="1478"/>
        <v/>
      </c>
      <c r="Y9361" s="5"/>
      <c r="BK9361" s="8"/>
      <c r="BL9361" s="5"/>
      <c r="BM9361" s="5"/>
      <c r="BN9361" s="5"/>
      <c r="BO9361" s="5"/>
      <c r="BP9361" s="1"/>
      <c r="BQ9361" s="1"/>
      <c r="BR9361" s="1"/>
      <c r="BS9361" s="1"/>
      <c r="BT9361" s="1"/>
      <c r="BU9361" s="4"/>
      <c r="BV9361" s="1"/>
      <c r="BW9361" s="3"/>
      <c r="BX9361" s="4"/>
      <c r="BY9361" s="5"/>
      <c r="BZ9361" s="5"/>
      <c r="CA9361" s="5"/>
      <c r="CB9361" s="5"/>
      <c r="CC9361" s="5"/>
      <c r="CD9361" s="43"/>
    </row>
    <row r="9362" spans="1:82" x14ac:dyDescent="0.25">
      <c r="A9362" s="8"/>
      <c r="B9362" s="5"/>
      <c r="C9362" s="5"/>
      <c r="D9362" s="5"/>
      <c r="E9362" s="5"/>
      <c r="F9362" s="94" t="str">
        <f t="shared" si="1469"/>
        <v/>
      </c>
      <c r="G9362" s="94" t="str">
        <f t="shared" si="1470"/>
        <v/>
      </c>
      <c r="H9362" s="127" t="str">
        <f>IF(A9362&lt;&gt;"",IF(MID(C9362,1,1)="c",$AS$26,IF(MID(C9362,1,1)="r",$AS$41,IF(MID(C9362,1,1)="p",#REF!,#REF!))),"")</f>
        <v/>
      </c>
      <c r="I9362" s="92" t="str">
        <f t="shared" si="1471"/>
        <v/>
      </c>
      <c r="J9362" s="92" t="str">
        <f t="shared" si="1472"/>
        <v/>
      </c>
      <c r="K9362" s="92" t="str">
        <f t="shared" si="1473"/>
        <v/>
      </c>
      <c r="L9362" s="92" t="str">
        <f t="shared" si="1474"/>
        <v/>
      </c>
      <c r="M9362" s="95" t="str">
        <f>IF(A9362&lt;&gt;"",IF(MID(C9362,1,1)="c",SigmaEpsConcrete(I9362,$AN$30:$AN$33,$AR$30:$AR$33,$AS$26,$AS$27,$AS$28,$AQ$20,$AU$19),""),"")</f>
        <v/>
      </c>
      <c r="N9362" s="95" t="str">
        <f>IF(A9362&lt;&gt;"",IF(MID(C9362,1,1)="r",SigmaEpsReinf(J9362,$AS$42:$AS$43,$AS$41,$AS$39,$AS$40,$AQ$38),""),"")</f>
        <v/>
      </c>
      <c r="Q9362" s="92" t="str">
        <f t="shared" si="1476"/>
        <v/>
      </c>
      <c r="R9362" s="92" t="str">
        <f t="shared" si="1477"/>
        <v/>
      </c>
      <c r="U9362" s="5"/>
      <c r="V9362" s="5"/>
      <c r="W9362" s="94" t="str">
        <f t="shared" si="1475"/>
        <v/>
      </c>
      <c r="X9362" s="94" t="str">
        <f t="shared" si="1478"/>
        <v/>
      </c>
      <c r="Y9362" s="5"/>
      <c r="BK9362" s="8"/>
      <c r="BL9362" s="5"/>
      <c r="BM9362" s="5"/>
      <c r="BN9362" s="5"/>
      <c r="BO9362" s="5"/>
      <c r="BP9362" s="1"/>
      <c r="BQ9362" s="1"/>
      <c r="BR9362" s="1"/>
      <c r="BS9362" s="1"/>
      <c r="BT9362" s="1"/>
      <c r="BU9362" s="4"/>
      <c r="BV9362" s="1"/>
      <c r="BW9362" s="3"/>
      <c r="BX9362" s="4"/>
      <c r="BY9362" s="5"/>
      <c r="BZ9362" s="5"/>
      <c r="CA9362" s="5"/>
      <c r="CB9362" s="5"/>
      <c r="CC9362" s="5"/>
      <c r="CD9362" s="43"/>
    </row>
    <row r="9363" spans="1:82" x14ac:dyDescent="0.25">
      <c r="A9363" s="8"/>
      <c r="B9363" s="5"/>
      <c r="C9363" s="5"/>
      <c r="D9363" s="5"/>
      <c r="E9363" s="5"/>
      <c r="F9363" s="94" t="str">
        <f t="shared" si="1469"/>
        <v/>
      </c>
      <c r="G9363" s="94" t="str">
        <f t="shared" si="1470"/>
        <v/>
      </c>
      <c r="H9363" s="127" t="str">
        <f>IF(A9363&lt;&gt;"",IF(MID(C9363,1,1)="c",$AS$26,IF(MID(C9363,1,1)="r",$AS$41,IF(MID(C9363,1,1)="p",#REF!,#REF!))),"")</f>
        <v/>
      </c>
      <c r="I9363" s="92" t="str">
        <f t="shared" si="1471"/>
        <v/>
      </c>
      <c r="J9363" s="92" t="str">
        <f t="shared" si="1472"/>
        <v/>
      </c>
      <c r="K9363" s="92" t="str">
        <f t="shared" si="1473"/>
        <v/>
      </c>
      <c r="L9363" s="92" t="str">
        <f t="shared" si="1474"/>
        <v/>
      </c>
      <c r="M9363" s="95" t="str">
        <f>IF(A9363&lt;&gt;"",IF(MID(C9363,1,1)="c",SigmaEpsConcrete(I9363,$AN$30:$AN$33,$AR$30:$AR$33,$AS$26,$AS$27,$AS$28,$AQ$20,$AU$19),""),"")</f>
        <v/>
      </c>
      <c r="N9363" s="95" t="str">
        <f>IF(A9363&lt;&gt;"",IF(MID(C9363,1,1)="r",SigmaEpsReinf(J9363,$AS$42:$AS$43,$AS$41,$AS$39,$AS$40,$AQ$38),""),"")</f>
        <v/>
      </c>
      <c r="Q9363" s="92" t="str">
        <f t="shared" si="1476"/>
        <v/>
      </c>
      <c r="R9363" s="92" t="str">
        <f t="shared" si="1477"/>
        <v/>
      </c>
      <c r="U9363" s="5"/>
      <c r="V9363" s="5"/>
      <c r="W9363" s="94" t="str">
        <f t="shared" si="1475"/>
        <v/>
      </c>
      <c r="X9363" s="94" t="str">
        <f t="shared" si="1478"/>
        <v/>
      </c>
      <c r="Y9363" s="5"/>
      <c r="BK9363" s="8"/>
      <c r="BL9363" s="5"/>
      <c r="BM9363" s="5"/>
      <c r="BN9363" s="5"/>
      <c r="BO9363" s="5"/>
      <c r="BP9363" s="1"/>
      <c r="BQ9363" s="1"/>
      <c r="BR9363" s="1"/>
      <c r="BS9363" s="1"/>
      <c r="BT9363" s="1"/>
      <c r="BU9363" s="4"/>
      <c r="BV9363" s="1"/>
      <c r="BW9363" s="3"/>
      <c r="BX9363" s="4"/>
      <c r="BY9363" s="5"/>
      <c r="BZ9363" s="5"/>
      <c r="CA9363" s="5"/>
      <c r="CB9363" s="5"/>
      <c r="CC9363" s="5"/>
      <c r="CD9363" s="43"/>
    </row>
    <row r="9364" spans="1:82" x14ac:dyDescent="0.25">
      <c r="A9364" s="8"/>
      <c r="B9364" s="5"/>
      <c r="C9364" s="5"/>
      <c r="D9364" s="5"/>
      <c r="E9364" s="5"/>
      <c r="F9364" s="94" t="str">
        <f t="shared" si="1469"/>
        <v/>
      </c>
      <c r="G9364" s="94" t="str">
        <f t="shared" si="1470"/>
        <v/>
      </c>
      <c r="H9364" s="127" t="str">
        <f>IF(A9364&lt;&gt;"",IF(MID(C9364,1,1)="c",$AS$26,IF(MID(C9364,1,1)="r",$AS$41,IF(MID(C9364,1,1)="p",#REF!,#REF!))),"")</f>
        <v/>
      </c>
      <c r="I9364" s="92" t="str">
        <f t="shared" si="1471"/>
        <v/>
      </c>
      <c r="J9364" s="92" t="str">
        <f t="shared" si="1472"/>
        <v/>
      </c>
      <c r="K9364" s="92" t="str">
        <f t="shared" si="1473"/>
        <v/>
      </c>
      <c r="L9364" s="92" t="str">
        <f t="shared" si="1474"/>
        <v/>
      </c>
      <c r="M9364" s="95" t="str">
        <f>IF(A9364&lt;&gt;"",IF(MID(C9364,1,1)="c",SigmaEpsConcrete(I9364,$AN$30:$AN$33,$AR$30:$AR$33,$AS$26,$AS$27,$AS$28,$AQ$20,$AU$19),""),"")</f>
        <v/>
      </c>
      <c r="N9364" s="95" t="str">
        <f>IF(A9364&lt;&gt;"",IF(MID(C9364,1,1)="r",SigmaEpsReinf(J9364,$AS$42:$AS$43,$AS$41,$AS$39,$AS$40,$AQ$38),""),"")</f>
        <v/>
      </c>
      <c r="Q9364" s="92" t="str">
        <f t="shared" si="1476"/>
        <v/>
      </c>
      <c r="R9364" s="92" t="str">
        <f t="shared" si="1477"/>
        <v/>
      </c>
      <c r="U9364" s="5"/>
      <c r="V9364" s="5"/>
      <c r="W9364" s="94" t="str">
        <f t="shared" si="1475"/>
        <v/>
      </c>
      <c r="X9364" s="94" t="str">
        <f t="shared" si="1478"/>
        <v/>
      </c>
      <c r="Y9364" s="5"/>
      <c r="BK9364" s="8"/>
      <c r="BL9364" s="5"/>
      <c r="BM9364" s="5"/>
      <c r="BN9364" s="5"/>
      <c r="BO9364" s="5"/>
      <c r="BP9364" s="1"/>
      <c r="BQ9364" s="1"/>
      <c r="BR9364" s="1"/>
      <c r="BS9364" s="1"/>
      <c r="BT9364" s="1"/>
      <c r="BU9364" s="4"/>
      <c r="BV9364" s="1"/>
      <c r="BW9364" s="3"/>
      <c r="BX9364" s="4"/>
      <c r="BY9364" s="5"/>
      <c r="BZ9364" s="5"/>
      <c r="CA9364" s="5"/>
      <c r="CB9364" s="5"/>
      <c r="CC9364" s="5"/>
      <c r="CD9364" s="43"/>
    </row>
    <row r="9365" spans="1:82" x14ac:dyDescent="0.25">
      <c r="A9365" s="8"/>
      <c r="B9365" s="5"/>
      <c r="C9365" s="5"/>
      <c r="D9365" s="5"/>
      <c r="E9365" s="5"/>
      <c r="F9365" s="94" t="str">
        <f t="shared" si="1469"/>
        <v/>
      </c>
      <c r="G9365" s="94" t="str">
        <f t="shared" si="1470"/>
        <v/>
      </c>
      <c r="H9365" s="127" t="str">
        <f>IF(A9365&lt;&gt;"",IF(MID(C9365,1,1)="c",$AS$26,IF(MID(C9365,1,1)="r",$AS$41,IF(MID(C9365,1,1)="p",#REF!,#REF!))),"")</f>
        <v/>
      </c>
      <c r="I9365" s="92" t="str">
        <f t="shared" si="1471"/>
        <v/>
      </c>
      <c r="J9365" s="92" t="str">
        <f t="shared" si="1472"/>
        <v/>
      </c>
      <c r="K9365" s="92" t="str">
        <f t="shared" si="1473"/>
        <v/>
      </c>
      <c r="L9365" s="92" t="str">
        <f t="shared" si="1474"/>
        <v/>
      </c>
      <c r="M9365" s="95" t="str">
        <f>IF(A9365&lt;&gt;"",IF(MID(C9365,1,1)="c",SigmaEpsConcrete(I9365,$AN$30:$AN$33,$AR$30:$AR$33,$AS$26,$AS$27,$AS$28,$AQ$20,$AU$19),""),"")</f>
        <v/>
      </c>
      <c r="N9365" s="95" t="str">
        <f>IF(A9365&lt;&gt;"",IF(MID(C9365,1,1)="r",SigmaEpsReinf(J9365,$AS$42:$AS$43,$AS$41,$AS$39,$AS$40,$AQ$38),""),"")</f>
        <v/>
      </c>
      <c r="Q9365" s="92" t="str">
        <f t="shared" si="1476"/>
        <v/>
      </c>
      <c r="R9365" s="92" t="str">
        <f t="shared" si="1477"/>
        <v/>
      </c>
      <c r="U9365" s="5"/>
      <c r="V9365" s="5"/>
      <c r="W9365" s="94" t="str">
        <f t="shared" si="1475"/>
        <v/>
      </c>
      <c r="X9365" s="94" t="str">
        <f t="shared" si="1478"/>
        <v/>
      </c>
      <c r="Y9365" s="5"/>
      <c r="BK9365" s="8"/>
      <c r="BL9365" s="5"/>
      <c r="BM9365" s="5"/>
      <c r="BN9365" s="5"/>
      <c r="BO9365" s="5"/>
      <c r="BP9365" s="1"/>
      <c r="BQ9365" s="1"/>
      <c r="BR9365" s="1"/>
      <c r="BS9365" s="1"/>
      <c r="BT9365" s="1"/>
      <c r="BU9365" s="4"/>
      <c r="BV9365" s="1"/>
      <c r="BW9365" s="3"/>
      <c r="BX9365" s="4"/>
      <c r="BY9365" s="5"/>
      <c r="BZ9365" s="5"/>
      <c r="CA9365" s="5"/>
      <c r="CB9365" s="5"/>
      <c r="CC9365" s="5"/>
      <c r="CD9365" s="43"/>
    </row>
    <row r="9366" spans="1:82" x14ac:dyDescent="0.25">
      <c r="A9366" s="8"/>
      <c r="B9366" s="5"/>
      <c r="C9366" s="5"/>
      <c r="D9366" s="5"/>
      <c r="E9366" s="5"/>
      <c r="F9366" s="94" t="str">
        <f t="shared" si="1469"/>
        <v/>
      </c>
      <c r="G9366" s="94" t="str">
        <f t="shared" si="1470"/>
        <v/>
      </c>
      <c r="H9366" s="127" t="str">
        <f>IF(A9366&lt;&gt;"",IF(MID(C9366,1,1)="c",$AS$26,IF(MID(C9366,1,1)="r",$AS$41,IF(MID(C9366,1,1)="p",#REF!,#REF!))),"")</f>
        <v/>
      </c>
      <c r="I9366" s="92" t="str">
        <f t="shared" si="1471"/>
        <v/>
      </c>
      <c r="J9366" s="92" t="str">
        <f t="shared" si="1472"/>
        <v/>
      </c>
      <c r="K9366" s="92" t="str">
        <f t="shared" si="1473"/>
        <v/>
      </c>
      <c r="L9366" s="92" t="str">
        <f t="shared" si="1474"/>
        <v/>
      </c>
      <c r="M9366" s="95" t="str">
        <f>IF(A9366&lt;&gt;"",IF(MID(C9366,1,1)="c",SigmaEpsConcrete(I9366,$AN$30:$AN$33,$AR$30:$AR$33,$AS$26,$AS$27,$AS$28,$AQ$20,$AU$19),""),"")</f>
        <v/>
      </c>
      <c r="N9366" s="95" t="str">
        <f>IF(A9366&lt;&gt;"",IF(MID(C9366,1,1)="r",SigmaEpsReinf(J9366,$AS$42:$AS$43,$AS$41,$AS$39,$AS$40,$AQ$38),""),"")</f>
        <v/>
      </c>
      <c r="Q9366" s="92" t="str">
        <f t="shared" si="1476"/>
        <v/>
      </c>
      <c r="R9366" s="92" t="str">
        <f t="shared" si="1477"/>
        <v/>
      </c>
      <c r="U9366" s="5"/>
      <c r="V9366" s="5"/>
      <c r="W9366" s="94" t="str">
        <f t="shared" si="1475"/>
        <v/>
      </c>
      <c r="X9366" s="94" t="str">
        <f t="shared" si="1478"/>
        <v/>
      </c>
      <c r="Y9366" s="5"/>
      <c r="BK9366" s="8"/>
      <c r="BL9366" s="5"/>
      <c r="BM9366" s="5"/>
      <c r="BN9366" s="5"/>
      <c r="BO9366" s="5"/>
      <c r="BP9366" s="1"/>
      <c r="BQ9366" s="1"/>
      <c r="BR9366" s="1"/>
      <c r="BS9366" s="1"/>
      <c r="BT9366" s="1"/>
      <c r="BU9366" s="4"/>
      <c r="BV9366" s="1"/>
      <c r="BW9366" s="3"/>
      <c r="BX9366" s="4"/>
      <c r="BY9366" s="5"/>
      <c r="BZ9366" s="5"/>
      <c r="CA9366" s="5"/>
      <c r="CB9366" s="5"/>
      <c r="CC9366" s="5"/>
      <c r="CD9366" s="43"/>
    </row>
    <row r="9367" spans="1:82" x14ac:dyDescent="0.25">
      <c r="A9367" s="8"/>
      <c r="B9367" s="5"/>
      <c r="C9367" s="5"/>
      <c r="D9367" s="5"/>
      <c r="E9367" s="5"/>
      <c r="F9367" s="94" t="str">
        <f t="shared" si="1469"/>
        <v/>
      </c>
      <c r="G9367" s="94" t="str">
        <f t="shared" si="1470"/>
        <v/>
      </c>
      <c r="H9367" s="127" t="str">
        <f>IF(A9367&lt;&gt;"",IF(MID(C9367,1,1)="c",$AS$26,IF(MID(C9367,1,1)="r",$AS$41,IF(MID(C9367,1,1)="p",#REF!,#REF!))),"")</f>
        <v/>
      </c>
      <c r="I9367" s="92" t="str">
        <f t="shared" si="1471"/>
        <v/>
      </c>
      <c r="J9367" s="92" t="str">
        <f t="shared" si="1472"/>
        <v/>
      </c>
      <c r="K9367" s="92" t="str">
        <f t="shared" si="1473"/>
        <v/>
      </c>
      <c r="L9367" s="92" t="str">
        <f t="shared" si="1474"/>
        <v/>
      </c>
      <c r="M9367" s="95" t="str">
        <f>IF(A9367&lt;&gt;"",IF(MID(C9367,1,1)="c",SigmaEpsConcrete(I9367,$AN$30:$AN$33,$AR$30:$AR$33,$AS$26,$AS$27,$AS$28,$AQ$20,$AU$19),""),"")</f>
        <v/>
      </c>
      <c r="N9367" s="95" t="str">
        <f>IF(A9367&lt;&gt;"",IF(MID(C9367,1,1)="r",SigmaEpsReinf(J9367,$AS$42:$AS$43,$AS$41,$AS$39,$AS$40,$AQ$38),""),"")</f>
        <v/>
      </c>
      <c r="Q9367" s="92" t="str">
        <f t="shared" si="1476"/>
        <v/>
      </c>
      <c r="R9367" s="92" t="str">
        <f t="shared" si="1477"/>
        <v/>
      </c>
      <c r="U9367" s="5"/>
      <c r="V9367" s="5"/>
      <c r="W9367" s="94" t="str">
        <f t="shared" si="1475"/>
        <v/>
      </c>
      <c r="X9367" s="94" t="str">
        <f t="shared" si="1478"/>
        <v/>
      </c>
      <c r="Y9367" s="5"/>
      <c r="BK9367" s="8"/>
      <c r="BL9367" s="5"/>
      <c r="BM9367" s="5"/>
      <c r="BN9367" s="5"/>
      <c r="BO9367" s="5"/>
      <c r="BP9367" s="1"/>
      <c r="BQ9367" s="1"/>
      <c r="BR9367" s="1"/>
      <c r="BS9367" s="1"/>
      <c r="BT9367" s="1"/>
      <c r="BU9367" s="4"/>
      <c r="BV9367" s="1"/>
      <c r="BW9367" s="3"/>
      <c r="BX9367" s="4"/>
      <c r="BY9367" s="5"/>
      <c r="BZ9367" s="5"/>
      <c r="CA9367" s="5"/>
      <c r="CB9367" s="5"/>
      <c r="CC9367" s="5"/>
      <c r="CD9367" s="43"/>
    </row>
    <row r="9368" spans="1:82" x14ac:dyDescent="0.25">
      <c r="A9368" s="8"/>
      <c r="B9368" s="5"/>
      <c r="C9368" s="5"/>
      <c r="D9368" s="5"/>
      <c r="E9368" s="5"/>
      <c r="F9368" s="94" t="str">
        <f t="shared" si="1469"/>
        <v/>
      </c>
      <c r="G9368" s="94" t="str">
        <f t="shared" si="1470"/>
        <v/>
      </c>
      <c r="H9368" s="127" t="str">
        <f>IF(A9368&lt;&gt;"",IF(MID(C9368,1,1)="c",$AS$26,IF(MID(C9368,1,1)="r",$AS$41,IF(MID(C9368,1,1)="p",#REF!,#REF!))),"")</f>
        <v/>
      </c>
      <c r="I9368" s="92" t="str">
        <f t="shared" si="1471"/>
        <v/>
      </c>
      <c r="J9368" s="92" t="str">
        <f t="shared" si="1472"/>
        <v/>
      </c>
      <c r="K9368" s="92" t="str">
        <f t="shared" si="1473"/>
        <v/>
      </c>
      <c r="L9368" s="92" t="str">
        <f t="shared" si="1474"/>
        <v/>
      </c>
      <c r="M9368" s="95" t="str">
        <f>IF(A9368&lt;&gt;"",IF(MID(C9368,1,1)="c",SigmaEpsConcrete(I9368,$AN$30:$AN$33,$AR$30:$AR$33,$AS$26,$AS$27,$AS$28,$AQ$20,$AU$19),""),"")</f>
        <v/>
      </c>
      <c r="N9368" s="95" t="str">
        <f>IF(A9368&lt;&gt;"",IF(MID(C9368,1,1)="r",SigmaEpsReinf(J9368,$AS$42:$AS$43,$AS$41,$AS$39,$AS$40,$AQ$38),""),"")</f>
        <v/>
      </c>
      <c r="Q9368" s="92" t="str">
        <f t="shared" si="1476"/>
        <v/>
      </c>
      <c r="R9368" s="92" t="str">
        <f t="shared" si="1477"/>
        <v/>
      </c>
      <c r="U9368" s="5"/>
      <c r="V9368" s="5"/>
      <c r="W9368" s="94" t="str">
        <f t="shared" si="1475"/>
        <v/>
      </c>
      <c r="X9368" s="94" t="str">
        <f t="shared" si="1478"/>
        <v/>
      </c>
      <c r="Y9368" s="5"/>
      <c r="BK9368" s="8"/>
      <c r="BL9368" s="5"/>
      <c r="BM9368" s="5"/>
      <c r="BN9368" s="5"/>
      <c r="BO9368" s="5"/>
      <c r="BP9368" s="1"/>
      <c r="BQ9368" s="1"/>
      <c r="BR9368" s="1"/>
      <c r="BS9368" s="1"/>
      <c r="BT9368" s="1"/>
      <c r="BU9368" s="4"/>
      <c r="BV9368" s="1"/>
      <c r="BW9368" s="3"/>
      <c r="BX9368" s="4"/>
      <c r="BY9368" s="5"/>
      <c r="BZ9368" s="5"/>
      <c r="CA9368" s="5"/>
      <c r="CB9368" s="5"/>
      <c r="CC9368" s="5"/>
      <c r="CD9368" s="43"/>
    </row>
    <row r="9369" spans="1:82" x14ac:dyDescent="0.25">
      <c r="A9369" s="8"/>
      <c r="B9369" s="5"/>
      <c r="C9369" s="5"/>
      <c r="D9369" s="5"/>
      <c r="E9369" s="5"/>
      <c r="F9369" s="94" t="str">
        <f t="shared" si="1469"/>
        <v/>
      </c>
      <c r="G9369" s="94" t="str">
        <f t="shared" si="1470"/>
        <v/>
      </c>
      <c r="H9369" s="127" t="str">
        <f>IF(A9369&lt;&gt;"",IF(MID(C9369,1,1)="c",$AS$26,IF(MID(C9369,1,1)="r",$AS$41,IF(MID(C9369,1,1)="p",#REF!,#REF!))),"")</f>
        <v/>
      </c>
      <c r="I9369" s="92" t="str">
        <f t="shared" si="1471"/>
        <v/>
      </c>
      <c r="J9369" s="92" t="str">
        <f t="shared" si="1472"/>
        <v/>
      </c>
      <c r="K9369" s="92" t="str">
        <f t="shared" si="1473"/>
        <v/>
      </c>
      <c r="L9369" s="92" t="str">
        <f t="shared" si="1474"/>
        <v/>
      </c>
      <c r="M9369" s="95" t="str">
        <f>IF(A9369&lt;&gt;"",IF(MID(C9369,1,1)="c",SigmaEpsConcrete(I9369,$AN$30:$AN$33,$AR$30:$AR$33,$AS$26,$AS$27,$AS$28,$AQ$20,$AU$19),""),"")</f>
        <v/>
      </c>
      <c r="N9369" s="95" t="str">
        <f>IF(A9369&lt;&gt;"",IF(MID(C9369,1,1)="r",SigmaEpsReinf(J9369,$AS$42:$AS$43,$AS$41,$AS$39,$AS$40,$AQ$38),""),"")</f>
        <v/>
      </c>
      <c r="Q9369" s="92" t="str">
        <f t="shared" si="1476"/>
        <v/>
      </c>
      <c r="R9369" s="92" t="str">
        <f t="shared" si="1477"/>
        <v/>
      </c>
      <c r="U9369" s="5"/>
      <c r="V9369" s="5"/>
      <c r="W9369" s="94" t="str">
        <f t="shared" si="1475"/>
        <v/>
      </c>
      <c r="X9369" s="94" t="str">
        <f t="shared" si="1478"/>
        <v/>
      </c>
      <c r="Y9369" s="5"/>
      <c r="BK9369" s="8"/>
      <c r="BL9369" s="5"/>
      <c r="BM9369" s="5"/>
      <c r="BN9369" s="5"/>
      <c r="BO9369" s="5"/>
      <c r="BP9369" s="1"/>
      <c r="BQ9369" s="1"/>
      <c r="BR9369" s="1"/>
      <c r="BS9369" s="1"/>
      <c r="BT9369" s="1"/>
      <c r="BU9369" s="4"/>
      <c r="BV9369" s="1"/>
      <c r="BW9369" s="3"/>
      <c r="BX9369" s="4"/>
      <c r="BY9369" s="5"/>
      <c r="BZ9369" s="5"/>
      <c r="CA9369" s="5"/>
      <c r="CB9369" s="5"/>
      <c r="CC9369" s="5"/>
      <c r="CD9369" s="43"/>
    </row>
    <row r="9370" spans="1:82" x14ac:dyDescent="0.25">
      <c r="A9370" s="8"/>
      <c r="B9370" s="5"/>
      <c r="C9370" s="5"/>
      <c r="D9370" s="5"/>
      <c r="E9370" s="5"/>
      <c r="F9370" s="94" t="str">
        <f t="shared" si="1469"/>
        <v/>
      </c>
      <c r="G9370" s="94" t="str">
        <f t="shared" si="1470"/>
        <v/>
      </c>
      <c r="H9370" s="127" t="str">
        <f>IF(A9370&lt;&gt;"",IF(MID(C9370,1,1)="c",$AS$26,IF(MID(C9370,1,1)="r",$AS$41,IF(MID(C9370,1,1)="p",#REF!,#REF!))),"")</f>
        <v/>
      </c>
      <c r="I9370" s="92" t="str">
        <f t="shared" si="1471"/>
        <v/>
      </c>
      <c r="J9370" s="92" t="str">
        <f t="shared" si="1472"/>
        <v/>
      </c>
      <c r="K9370" s="92" t="str">
        <f t="shared" si="1473"/>
        <v/>
      </c>
      <c r="L9370" s="92" t="str">
        <f t="shared" si="1474"/>
        <v/>
      </c>
      <c r="M9370" s="95" t="str">
        <f>IF(A9370&lt;&gt;"",IF(MID(C9370,1,1)="c",SigmaEpsConcrete(I9370,$AN$30:$AN$33,$AR$30:$AR$33,$AS$26,$AS$27,$AS$28,$AQ$20,$AU$19),""),"")</f>
        <v/>
      </c>
      <c r="N9370" s="95" t="str">
        <f>IF(A9370&lt;&gt;"",IF(MID(C9370,1,1)="r",SigmaEpsReinf(J9370,$AS$42:$AS$43,$AS$41,$AS$39,$AS$40,$AQ$38),""),"")</f>
        <v/>
      </c>
      <c r="Q9370" s="92" t="str">
        <f t="shared" si="1476"/>
        <v/>
      </c>
      <c r="R9370" s="92" t="str">
        <f t="shared" si="1477"/>
        <v/>
      </c>
      <c r="U9370" s="5"/>
      <c r="V9370" s="5"/>
      <c r="W9370" s="94" t="str">
        <f t="shared" si="1475"/>
        <v/>
      </c>
      <c r="X9370" s="94" t="str">
        <f t="shared" si="1478"/>
        <v/>
      </c>
      <c r="Y9370" s="5"/>
      <c r="BK9370" s="8"/>
      <c r="BL9370" s="5"/>
      <c r="BM9370" s="5"/>
      <c r="BN9370" s="5"/>
      <c r="BO9370" s="5"/>
      <c r="BP9370" s="1"/>
      <c r="BQ9370" s="1"/>
      <c r="BR9370" s="1"/>
      <c r="BS9370" s="1"/>
      <c r="BT9370" s="1"/>
      <c r="BU9370" s="4"/>
      <c r="BV9370" s="1"/>
      <c r="BW9370" s="3"/>
      <c r="BX9370" s="4"/>
      <c r="BY9370" s="5"/>
      <c r="BZ9370" s="5"/>
      <c r="CA9370" s="5"/>
      <c r="CB9370" s="5"/>
      <c r="CC9370" s="5"/>
      <c r="CD9370" s="43"/>
    </row>
    <row r="9371" spans="1:82" x14ac:dyDescent="0.25">
      <c r="A9371" s="8"/>
      <c r="B9371" s="5"/>
      <c r="C9371" s="5"/>
      <c r="D9371" s="5"/>
      <c r="E9371" s="5"/>
      <c r="F9371" s="94" t="str">
        <f t="shared" si="1469"/>
        <v/>
      </c>
      <c r="G9371" s="94" t="str">
        <f t="shared" si="1470"/>
        <v/>
      </c>
      <c r="H9371" s="127" t="str">
        <f>IF(A9371&lt;&gt;"",IF(MID(C9371,1,1)="c",$AS$26,IF(MID(C9371,1,1)="r",$AS$41,IF(MID(C9371,1,1)="p",#REF!,#REF!))),"")</f>
        <v/>
      </c>
      <c r="I9371" s="92" t="str">
        <f t="shared" si="1471"/>
        <v/>
      </c>
      <c r="J9371" s="92" t="str">
        <f t="shared" si="1472"/>
        <v/>
      </c>
      <c r="K9371" s="92" t="str">
        <f t="shared" si="1473"/>
        <v/>
      </c>
      <c r="L9371" s="92" t="str">
        <f t="shared" si="1474"/>
        <v/>
      </c>
      <c r="M9371" s="95" t="str">
        <f>IF(A9371&lt;&gt;"",IF(MID(C9371,1,1)="c",SigmaEpsConcrete(I9371,$AN$30:$AN$33,$AR$30:$AR$33,$AS$26,$AS$27,$AS$28,$AQ$20,$AU$19),""),"")</f>
        <v/>
      </c>
      <c r="N9371" s="95" t="str">
        <f>IF(A9371&lt;&gt;"",IF(MID(C9371,1,1)="r",SigmaEpsReinf(J9371,$AS$42:$AS$43,$AS$41,$AS$39,$AS$40,$AQ$38),""),"")</f>
        <v/>
      </c>
      <c r="Q9371" s="92" t="str">
        <f t="shared" si="1476"/>
        <v/>
      </c>
      <c r="R9371" s="92" t="str">
        <f t="shared" si="1477"/>
        <v/>
      </c>
      <c r="U9371" s="5"/>
      <c r="V9371" s="5"/>
      <c r="W9371" s="94" t="str">
        <f t="shared" si="1475"/>
        <v/>
      </c>
      <c r="X9371" s="94" t="str">
        <f t="shared" si="1478"/>
        <v/>
      </c>
      <c r="Y9371" s="5"/>
      <c r="BK9371" s="8"/>
      <c r="BL9371" s="5"/>
      <c r="BM9371" s="5"/>
      <c r="BN9371" s="5"/>
      <c r="BO9371" s="5"/>
      <c r="BP9371" s="1"/>
      <c r="BQ9371" s="1"/>
      <c r="BR9371" s="1"/>
      <c r="BS9371" s="1"/>
      <c r="BT9371" s="1"/>
      <c r="BU9371" s="4"/>
      <c r="BV9371" s="1"/>
      <c r="BW9371" s="3"/>
      <c r="BX9371" s="4"/>
      <c r="BY9371" s="5"/>
      <c r="BZ9371" s="5"/>
      <c r="CA9371" s="5"/>
      <c r="CB9371" s="5"/>
      <c r="CC9371" s="5"/>
      <c r="CD9371" s="43"/>
    </row>
    <row r="9372" spans="1:82" x14ac:dyDescent="0.25">
      <c r="A9372" s="8"/>
      <c r="B9372" s="5"/>
      <c r="C9372" s="5"/>
      <c r="D9372" s="5"/>
      <c r="E9372" s="5"/>
      <c r="F9372" s="94" t="str">
        <f t="shared" si="1469"/>
        <v/>
      </c>
      <c r="G9372" s="94" t="str">
        <f t="shared" si="1470"/>
        <v/>
      </c>
      <c r="H9372" s="127" t="str">
        <f>IF(A9372&lt;&gt;"",IF(MID(C9372,1,1)="c",$AS$26,IF(MID(C9372,1,1)="r",$AS$41,IF(MID(C9372,1,1)="p",#REF!,#REF!))),"")</f>
        <v/>
      </c>
      <c r="I9372" s="92" t="str">
        <f t="shared" si="1471"/>
        <v/>
      </c>
      <c r="J9372" s="92" t="str">
        <f t="shared" si="1472"/>
        <v/>
      </c>
      <c r="K9372" s="92" t="str">
        <f t="shared" si="1473"/>
        <v/>
      </c>
      <c r="L9372" s="92" t="str">
        <f t="shared" si="1474"/>
        <v/>
      </c>
      <c r="M9372" s="95" t="str">
        <f>IF(A9372&lt;&gt;"",IF(MID(C9372,1,1)="c",SigmaEpsConcrete(I9372,$AN$30:$AN$33,$AR$30:$AR$33,$AS$26,$AS$27,$AS$28,$AQ$20,$AU$19),""),"")</f>
        <v/>
      </c>
      <c r="N9372" s="95" t="str">
        <f>IF(A9372&lt;&gt;"",IF(MID(C9372,1,1)="r",SigmaEpsReinf(J9372,$AS$42:$AS$43,$AS$41,$AS$39,$AS$40,$AQ$38),""),"")</f>
        <v/>
      </c>
      <c r="Q9372" s="92" t="str">
        <f t="shared" si="1476"/>
        <v/>
      </c>
      <c r="R9372" s="92" t="str">
        <f t="shared" si="1477"/>
        <v/>
      </c>
      <c r="U9372" s="5"/>
      <c r="V9372" s="5"/>
      <c r="W9372" s="94" t="str">
        <f t="shared" si="1475"/>
        <v/>
      </c>
      <c r="X9372" s="94" t="str">
        <f t="shared" si="1478"/>
        <v/>
      </c>
      <c r="Y9372" s="5"/>
      <c r="BK9372" s="8"/>
      <c r="BL9372" s="5"/>
      <c r="BM9372" s="5"/>
      <c r="BN9372" s="5"/>
      <c r="BO9372" s="5"/>
      <c r="BP9372" s="1"/>
      <c r="BQ9372" s="1"/>
      <c r="BR9372" s="1"/>
      <c r="BS9372" s="1"/>
      <c r="BT9372" s="1"/>
      <c r="BU9372" s="4"/>
      <c r="BV9372" s="1"/>
      <c r="BW9372" s="3"/>
      <c r="BX9372" s="4"/>
      <c r="BY9372" s="5"/>
      <c r="BZ9372" s="5"/>
      <c r="CA9372" s="5"/>
      <c r="CB9372" s="5"/>
      <c r="CC9372" s="5"/>
      <c r="CD9372" s="43"/>
    </row>
    <row r="9373" spans="1:82" x14ac:dyDescent="0.25">
      <c r="A9373" s="8"/>
      <c r="B9373" s="5"/>
      <c r="C9373" s="5"/>
      <c r="D9373" s="5"/>
      <c r="E9373" s="5"/>
      <c r="F9373" s="94" t="str">
        <f t="shared" si="1469"/>
        <v/>
      </c>
      <c r="G9373" s="94" t="str">
        <f t="shared" si="1470"/>
        <v/>
      </c>
      <c r="H9373" s="127" t="str">
        <f>IF(A9373&lt;&gt;"",IF(MID(C9373,1,1)="c",$AS$26,IF(MID(C9373,1,1)="r",$AS$41,IF(MID(C9373,1,1)="p",#REF!,#REF!))),"")</f>
        <v/>
      </c>
      <c r="I9373" s="92" t="str">
        <f t="shared" si="1471"/>
        <v/>
      </c>
      <c r="J9373" s="92" t="str">
        <f t="shared" si="1472"/>
        <v/>
      </c>
      <c r="K9373" s="92" t="str">
        <f t="shared" si="1473"/>
        <v/>
      </c>
      <c r="L9373" s="92" t="str">
        <f t="shared" si="1474"/>
        <v/>
      </c>
      <c r="M9373" s="95" t="str">
        <f>IF(A9373&lt;&gt;"",IF(MID(C9373,1,1)="c",SigmaEpsConcrete(I9373,$AN$30:$AN$33,$AR$30:$AR$33,$AS$26,$AS$27,$AS$28,$AQ$20,$AU$19),""),"")</f>
        <v/>
      </c>
      <c r="N9373" s="95" t="str">
        <f>IF(A9373&lt;&gt;"",IF(MID(C9373,1,1)="r",SigmaEpsReinf(J9373,$AS$42:$AS$43,$AS$41,$AS$39,$AS$40,$AQ$38),""),"")</f>
        <v/>
      </c>
      <c r="Q9373" s="92" t="str">
        <f t="shared" si="1476"/>
        <v/>
      </c>
      <c r="R9373" s="92" t="str">
        <f t="shared" si="1477"/>
        <v/>
      </c>
      <c r="U9373" s="5"/>
      <c r="V9373" s="5"/>
      <c r="W9373" s="94" t="str">
        <f t="shared" si="1475"/>
        <v/>
      </c>
      <c r="X9373" s="94" t="str">
        <f t="shared" si="1478"/>
        <v/>
      </c>
      <c r="Y9373" s="5"/>
      <c r="BK9373" s="8"/>
      <c r="BL9373" s="5"/>
      <c r="BM9373" s="5"/>
      <c r="BN9373" s="5"/>
      <c r="BO9373" s="5"/>
      <c r="BP9373" s="1"/>
      <c r="BQ9373" s="1"/>
      <c r="BR9373" s="1"/>
      <c r="BS9373" s="1"/>
      <c r="BT9373" s="1"/>
      <c r="BU9373" s="4"/>
      <c r="BV9373" s="1"/>
      <c r="BW9373" s="3"/>
      <c r="BX9373" s="4"/>
      <c r="BY9373" s="5"/>
      <c r="BZ9373" s="5"/>
      <c r="CA9373" s="5"/>
      <c r="CB9373" s="5"/>
      <c r="CC9373" s="5"/>
      <c r="CD9373" s="43"/>
    </row>
    <row r="9374" spans="1:82" x14ac:dyDescent="0.25">
      <c r="A9374" s="8"/>
      <c r="B9374" s="5"/>
      <c r="C9374" s="5"/>
      <c r="D9374" s="5"/>
      <c r="E9374" s="5"/>
      <c r="F9374" s="94" t="str">
        <f t="shared" si="1469"/>
        <v/>
      </c>
      <c r="G9374" s="94" t="str">
        <f t="shared" si="1470"/>
        <v/>
      </c>
      <c r="H9374" s="127" t="str">
        <f>IF(A9374&lt;&gt;"",IF(MID(C9374,1,1)="c",$AS$26,IF(MID(C9374,1,1)="r",$AS$41,IF(MID(C9374,1,1)="p",#REF!,#REF!))),"")</f>
        <v/>
      </c>
      <c r="I9374" s="92" t="str">
        <f t="shared" si="1471"/>
        <v/>
      </c>
      <c r="J9374" s="92" t="str">
        <f t="shared" si="1472"/>
        <v/>
      </c>
      <c r="K9374" s="92" t="str">
        <f t="shared" si="1473"/>
        <v/>
      </c>
      <c r="L9374" s="92" t="str">
        <f t="shared" si="1474"/>
        <v/>
      </c>
      <c r="M9374" s="95" t="str">
        <f>IF(A9374&lt;&gt;"",IF(MID(C9374,1,1)="c",SigmaEpsConcrete(I9374,$AN$30:$AN$33,$AR$30:$AR$33,$AS$26,$AS$27,$AS$28,$AQ$20,$AU$19),""),"")</f>
        <v/>
      </c>
      <c r="N9374" s="95" t="str">
        <f>IF(A9374&lt;&gt;"",IF(MID(C9374,1,1)="r",SigmaEpsReinf(J9374,$AS$42:$AS$43,$AS$41,$AS$39,$AS$40,$AQ$38),""),"")</f>
        <v/>
      </c>
      <c r="Q9374" s="92" t="str">
        <f t="shared" si="1476"/>
        <v/>
      </c>
      <c r="R9374" s="92" t="str">
        <f t="shared" si="1477"/>
        <v/>
      </c>
      <c r="U9374" s="5"/>
      <c r="V9374" s="5"/>
      <c r="W9374" s="94" t="str">
        <f t="shared" si="1475"/>
        <v/>
      </c>
      <c r="X9374" s="94" t="str">
        <f t="shared" si="1478"/>
        <v/>
      </c>
      <c r="Y9374" s="5"/>
      <c r="BK9374" s="8"/>
      <c r="BL9374" s="5"/>
      <c r="BM9374" s="5"/>
      <c r="BN9374" s="5"/>
      <c r="BO9374" s="5"/>
      <c r="BP9374" s="1"/>
      <c r="BQ9374" s="1"/>
      <c r="BR9374" s="1"/>
      <c r="BS9374" s="1"/>
      <c r="BT9374" s="1"/>
      <c r="BU9374" s="4"/>
      <c r="BV9374" s="1"/>
      <c r="BW9374" s="3"/>
      <c r="BX9374" s="4"/>
      <c r="BY9374" s="5"/>
      <c r="BZ9374" s="5"/>
      <c r="CA9374" s="5"/>
      <c r="CB9374" s="5"/>
      <c r="CC9374" s="5"/>
      <c r="CD9374" s="43"/>
    </row>
    <row r="9375" spans="1:82" x14ac:dyDescent="0.25">
      <c r="A9375" s="8"/>
      <c r="B9375" s="5"/>
      <c r="C9375" s="5"/>
      <c r="D9375" s="5"/>
      <c r="E9375" s="5"/>
      <c r="F9375" s="94" t="str">
        <f t="shared" si="1469"/>
        <v/>
      </c>
      <c r="G9375" s="94" t="str">
        <f t="shared" si="1470"/>
        <v/>
      </c>
      <c r="H9375" s="127" t="str">
        <f>IF(A9375&lt;&gt;"",IF(MID(C9375,1,1)="c",$AS$26,IF(MID(C9375,1,1)="r",$AS$41,IF(MID(C9375,1,1)="p",#REF!,#REF!))),"")</f>
        <v/>
      </c>
      <c r="I9375" s="92" t="str">
        <f t="shared" si="1471"/>
        <v/>
      </c>
      <c r="J9375" s="92" t="str">
        <f t="shared" si="1472"/>
        <v/>
      </c>
      <c r="K9375" s="92" t="str">
        <f t="shared" si="1473"/>
        <v/>
      </c>
      <c r="L9375" s="92" t="str">
        <f t="shared" si="1474"/>
        <v/>
      </c>
      <c r="M9375" s="95" t="str">
        <f>IF(A9375&lt;&gt;"",IF(MID(C9375,1,1)="c",SigmaEpsConcrete(I9375,$AN$30:$AN$33,$AR$30:$AR$33,$AS$26,$AS$27,$AS$28,$AQ$20,$AU$19),""),"")</f>
        <v/>
      </c>
      <c r="N9375" s="95" t="str">
        <f>IF(A9375&lt;&gt;"",IF(MID(C9375,1,1)="r",SigmaEpsReinf(J9375,$AS$42:$AS$43,$AS$41,$AS$39,$AS$40,$AQ$38),""),"")</f>
        <v/>
      </c>
      <c r="Q9375" s="92" t="str">
        <f t="shared" si="1476"/>
        <v/>
      </c>
      <c r="R9375" s="92" t="str">
        <f t="shared" si="1477"/>
        <v/>
      </c>
      <c r="U9375" s="5"/>
      <c r="V9375" s="5"/>
      <c r="W9375" s="94" t="str">
        <f t="shared" si="1475"/>
        <v/>
      </c>
      <c r="X9375" s="94" t="str">
        <f t="shared" si="1478"/>
        <v/>
      </c>
      <c r="Y9375" s="5"/>
      <c r="BK9375" s="8"/>
      <c r="BL9375" s="5"/>
      <c r="BM9375" s="5"/>
      <c r="BN9375" s="5"/>
      <c r="BO9375" s="5"/>
      <c r="BP9375" s="1"/>
      <c r="BQ9375" s="1"/>
      <c r="BR9375" s="1"/>
      <c r="BS9375" s="1"/>
      <c r="BT9375" s="1"/>
      <c r="BU9375" s="4"/>
      <c r="BV9375" s="1"/>
      <c r="BW9375" s="3"/>
      <c r="BX9375" s="4"/>
      <c r="BY9375" s="5"/>
      <c r="BZ9375" s="5"/>
      <c r="CA9375" s="5"/>
      <c r="CB9375" s="5"/>
      <c r="CC9375" s="5"/>
      <c r="CD9375" s="43"/>
    </row>
    <row r="9376" spans="1:82" x14ac:dyDescent="0.25">
      <c r="A9376" s="8"/>
      <c r="B9376" s="5"/>
      <c r="C9376" s="5"/>
      <c r="D9376" s="5"/>
      <c r="E9376" s="5"/>
      <c r="F9376" s="94" t="str">
        <f t="shared" si="1469"/>
        <v/>
      </c>
      <c r="G9376" s="94" t="str">
        <f t="shared" si="1470"/>
        <v/>
      </c>
      <c r="H9376" s="127" t="str">
        <f>IF(A9376&lt;&gt;"",IF(MID(C9376,1,1)="c",$AS$26,IF(MID(C9376,1,1)="r",$AS$41,IF(MID(C9376,1,1)="p",#REF!,#REF!))),"")</f>
        <v/>
      </c>
      <c r="I9376" s="92" t="str">
        <f t="shared" si="1471"/>
        <v/>
      </c>
      <c r="J9376" s="92" t="str">
        <f t="shared" si="1472"/>
        <v/>
      </c>
      <c r="K9376" s="92" t="str">
        <f t="shared" si="1473"/>
        <v/>
      </c>
      <c r="L9376" s="92" t="str">
        <f t="shared" si="1474"/>
        <v/>
      </c>
      <c r="M9376" s="95" t="str">
        <f>IF(A9376&lt;&gt;"",IF(MID(C9376,1,1)="c",SigmaEpsConcrete(I9376,$AN$30:$AN$33,$AR$30:$AR$33,$AS$26,$AS$27,$AS$28,$AQ$20,$AU$19),""),"")</f>
        <v/>
      </c>
      <c r="N9376" s="95" t="str">
        <f>IF(A9376&lt;&gt;"",IF(MID(C9376,1,1)="r",SigmaEpsReinf(J9376,$AS$42:$AS$43,$AS$41,$AS$39,$AS$40,$AQ$38),""),"")</f>
        <v/>
      </c>
      <c r="Q9376" s="92" t="str">
        <f t="shared" si="1476"/>
        <v/>
      </c>
      <c r="R9376" s="92" t="str">
        <f t="shared" si="1477"/>
        <v/>
      </c>
      <c r="U9376" s="5"/>
      <c r="V9376" s="5"/>
      <c r="W9376" s="94" t="str">
        <f t="shared" si="1475"/>
        <v/>
      </c>
      <c r="X9376" s="94" t="str">
        <f t="shared" si="1478"/>
        <v/>
      </c>
      <c r="Y9376" s="5"/>
      <c r="BK9376" s="8"/>
      <c r="BL9376" s="5"/>
      <c r="BM9376" s="5"/>
      <c r="BN9376" s="5"/>
      <c r="BO9376" s="5"/>
      <c r="BP9376" s="1"/>
      <c r="BQ9376" s="1"/>
      <c r="BR9376" s="1"/>
      <c r="BS9376" s="1"/>
      <c r="BT9376" s="1"/>
      <c r="BU9376" s="4"/>
      <c r="BV9376" s="1"/>
      <c r="BW9376" s="3"/>
      <c r="BX9376" s="4"/>
      <c r="BY9376" s="5"/>
      <c r="BZ9376" s="5"/>
      <c r="CA9376" s="5"/>
      <c r="CB9376" s="5"/>
      <c r="CC9376" s="5"/>
      <c r="CD9376" s="43"/>
    </row>
    <row r="9377" spans="1:82" x14ac:dyDescent="0.25">
      <c r="A9377" s="8"/>
      <c r="B9377" s="5"/>
      <c r="C9377" s="5"/>
      <c r="D9377" s="5"/>
      <c r="E9377" s="5"/>
      <c r="F9377" s="94" t="str">
        <f t="shared" si="1469"/>
        <v/>
      </c>
      <c r="G9377" s="94" t="str">
        <f t="shared" si="1470"/>
        <v/>
      </c>
      <c r="H9377" s="127" t="str">
        <f>IF(A9377&lt;&gt;"",IF(MID(C9377,1,1)="c",$AS$26,IF(MID(C9377,1,1)="r",$AS$41,IF(MID(C9377,1,1)="p",#REF!,#REF!))),"")</f>
        <v/>
      </c>
      <c r="I9377" s="92" t="str">
        <f t="shared" si="1471"/>
        <v/>
      </c>
      <c r="J9377" s="92" t="str">
        <f t="shared" si="1472"/>
        <v/>
      </c>
      <c r="K9377" s="92" t="str">
        <f t="shared" si="1473"/>
        <v/>
      </c>
      <c r="L9377" s="92" t="str">
        <f t="shared" si="1474"/>
        <v/>
      </c>
      <c r="M9377" s="95" t="str">
        <f>IF(A9377&lt;&gt;"",IF(MID(C9377,1,1)="c",SigmaEpsConcrete(I9377,$AN$30:$AN$33,$AR$30:$AR$33,$AS$26,$AS$27,$AS$28,$AQ$20,$AU$19),""),"")</f>
        <v/>
      </c>
      <c r="N9377" s="95" t="str">
        <f>IF(A9377&lt;&gt;"",IF(MID(C9377,1,1)="r",SigmaEpsReinf(J9377,$AS$42:$AS$43,$AS$41,$AS$39,$AS$40,$AQ$38),""),"")</f>
        <v/>
      </c>
      <c r="Q9377" s="92" t="str">
        <f t="shared" si="1476"/>
        <v/>
      </c>
      <c r="R9377" s="92" t="str">
        <f t="shared" si="1477"/>
        <v/>
      </c>
      <c r="U9377" s="5"/>
      <c r="V9377" s="5"/>
      <c r="W9377" s="94" t="str">
        <f t="shared" si="1475"/>
        <v/>
      </c>
      <c r="X9377" s="94" t="str">
        <f t="shared" si="1478"/>
        <v/>
      </c>
      <c r="Y9377" s="5"/>
      <c r="BK9377" s="8"/>
      <c r="BL9377" s="5"/>
      <c r="BM9377" s="5"/>
      <c r="BN9377" s="5"/>
      <c r="BO9377" s="5"/>
      <c r="BP9377" s="1"/>
      <c r="BQ9377" s="1"/>
      <c r="BR9377" s="1"/>
      <c r="BS9377" s="1"/>
      <c r="BT9377" s="1"/>
      <c r="BU9377" s="4"/>
      <c r="BV9377" s="1"/>
      <c r="BW9377" s="3"/>
      <c r="BX9377" s="4"/>
      <c r="BY9377" s="5"/>
      <c r="BZ9377" s="5"/>
      <c r="CA9377" s="5"/>
      <c r="CB9377" s="5"/>
      <c r="CC9377" s="5"/>
      <c r="CD9377" s="43"/>
    </row>
    <row r="9378" spans="1:82" x14ac:dyDescent="0.25">
      <c r="A9378" s="8"/>
      <c r="B9378" s="5"/>
      <c r="C9378" s="5"/>
      <c r="D9378" s="5"/>
      <c r="E9378" s="5"/>
      <c r="F9378" s="94" t="str">
        <f t="shared" si="1469"/>
        <v/>
      </c>
      <c r="G9378" s="94" t="str">
        <f t="shared" si="1470"/>
        <v/>
      </c>
      <c r="H9378" s="127" t="str">
        <f>IF(A9378&lt;&gt;"",IF(MID(C9378,1,1)="c",$AS$26,IF(MID(C9378,1,1)="r",$AS$41,IF(MID(C9378,1,1)="p",#REF!,#REF!))),"")</f>
        <v/>
      </c>
      <c r="I9378" s="92" t="str">
        <f t="shared" si="1471"/>
        <v/>
      </c>
      <c r="J9378" s="92" t="str">
        <f t="shared" si="1472"/>
        <v/>
      </c>
      <c r="K9378" s="92" t="str">
        <f t="shared" si="1473"/>
        <v/>
      </c>
      <c r="L9378" s="92" t="str">
        <f t="shared" si="1474"/>
        <v/>
      </c>
      <c r="M9378" s="95" t="str">
        <f>IF(A9378&lt;&gt;"",IF(MID(C9378,1,1)="c",SigmaEpsConcrete(I9378,$AN$30:$AN$33,$AR$30:$AR$33,$AS$26,$AS$27,$AS$28,$AQ$20,$AU$19),""),"")</f>
        <v/>
      </c>
      <c r="N9378" s="95" t="str">
        <f>IF(A9378&lt;&gt;"",IF(MID(C9378,1,1)="r",SigmaEpsReinf(J9378,$AS$42:$AS$43,$AS$41,$AS$39,$AS$40,$AQ$38),""),"")</f>
        <v/>
      </c>
      <c r="Q9378" s="92" t="str">
        <f t="shared" si="1476"/>
        <v/>
      </c>
      <c r="R9378" s="92" t="str">
        <f t="shared" si="1477"/>
        <v/>
      </c>
      <c r="U9378" s="5"/>
      <c r="V9378" s="5"/>
      <c r="W9378" s="94" t="str">
        <f t="shared" si="1475"/>
        <v/>
      </c>
      <c r="X9378" s="94" t="str">
        <f t="shared" si="1478"/>
        <v/>
      </c>
      <c r="Y9378" s="5"/>
      <c r="BK9378" s="8"/>
      <c r="BL9378" s="5"/>
      <c r="BM9378" s="5"/>
      <c r="BN9378" s="5"/>
      <c r="BO9378" s="5"/>
      <c r="BP9378" s="1"/>
      <c r="BQ9378" s="1"/>
      <c r="BR9378" s="1"/>
      <c r="BS9378" s="1"/>
      <c r="BT9378" s="1"/>
      <c r="BU9378" s="4"/>
      <c r="BV9378" s="1"/>
      <c r="BW9378" s="3"/>
      <c r="BX9378" s="4"/>
      <c r="BY9378" s="5"/>
      <c r="BZ9378" s="5"/>
      <c r="CA9378" s="5"/>
      <c r="CB9378" s="5"/>
      <c r="CC9378" s="5"/>
      <c r="CD9378" s="43"/>
    </row>
    <row r="9379" spans="1:82" x14ac:dyDescent="0.25">
      <c r="A9379" s="8"/>
      <c r="B9379" s="5"/>
      <c r="C9379" s="5"/>
      <c r="D9379" s="5"/>
      <c r="E9379" s="5"/>
      <c r="F9379" s="94" t="str">
        <f t="shared" si="1469"/>
        <v/>
      </c>
      <c r="G9379" s="94" t="str">
        <f t="shared" si="1470"/>
        <v/>
      </c>
      <c r="H9379" s="127" t="str">
        <f>IF(A9379&lt;&gt;"",IF(MID(C9379,1,1)="c",$AS$26,IF(MID(C9379,1,1)="r",$AS$41,IF(MID(C9379,1,1)="p",#REF!,#REF!))),"")</f>
        <v/>
      </c>
      <c r="I9379" s="92" t="str">
        <f t="shared" si="1471"/>
        <v/>
      </c>
      <c r="J9379" s="92" t="str">
        <f t="shared" si="1472"/>
        <v/>
      </c>
      <c r="K9379" s="92" t="str">
        <f t="shared" si="1473"/>
        <v/>
      </c>
      <c r="L9379" s="92" t="str">
        <f t="shared" si="1474"/>
        <v/>
      </c>
      <c r="M9379" s="95" t="str">
        <f>IF(A9379&lt;&gt;"",IF(MID(C9379,1,1)="c",SigmaEpsConcrete(I9379,$AN$30:$AN$33,$AR$30:$AR$33,$AS$26,$AS$27,$AS$28,$AQ$20,$AU$19),""),"")</f>
        <v/>
      </c>
      <c r="N9379" s="95" t="str">
        <f>IF(A9379&lt;&gt;"",IF(MID(C9379,1,1)="r",SigmaEpsReinf(J9379,$AS$42:$AS$43,$AS$41,$AS$39,$AS$40,$AQ$38),""),"")</f>
        <v/>
      </c>
      <c r="Q9379" s="92" t="str">
        <f t="shared" si="1476"/>
        <v/>
      </c>
      <c r="R9379" s="92" t="str">
        <f t="shared" si="1477"/>
        <v/>
      </c>
      <c r="U9379" s="5"/>
      <c r="V9379" s="5"/>
      <c r="W9379" s="94" t="str">
        <f t="shared" si="1475"/>
        <v/>
      </c>
      <c r="X9379" s="94" t="str">
        <f t="shared" si="1478"/>
        <v/>
      </c>
      <c r="Y9379" s="5"/>
      <c r="BK9379" s="8"/>
      <c r="BL9379" s="5"/>
      <c r="BM9379" s="5"/>
      <c r="BN9379" s="5"/>
      <c r="BO9379" s="5"/>
      <c r="BP9379" s="1"/>
      <c r="BQ9379" s="1"/>
      <c r="BR9379" s="1"/>
      <c r="BS9379" s="1"/>
      <c r="BT9379" s="1"/>
      <c r="BU9379" s="4"/>
      <c r="BV9379" s="1"/>
      <c r="BW9379" s="3"/>
      <c r="BX9379" s="4"/>
      <c r="BY9379" s="5"/>
      <c r="BZ9379" s="5"/>
      <c r="CA9379" s="5"/>
      <c r="CB9379" s="5"/>
      <c r="CC9379" s="5"/>
      <c r="CD9379" s="43"/>
    </row>
    <row r="9380" spans="1:82" x14ac:dyDescent="0.25">
      <c r="A9380" s="8"/>
      <c r="B9380" s="5"/>
      <c r="C9380" s="5"/>
      <c r="D9380" s="5"/>
      <c r="E9380" s="5"/>
      <c r="F9380" s="94" t="str">
        <f t="shared" si="1469"/>
        <v/>
      </c>
      <c r="G9380" s="94" t="str">
        <f t="shared" si="1470"/>
        <v/>
      </c>
      <c r="H9380" s="127" t="str">
        <f>IF(A9380&lt;&gt;"",IF(MID(C9380,1,1)="c",$AS$26,IF(MID(C9380,1,1)="r",$AS$41,IF(MID(C9380,1,1)="p",#REF!,#REF!))),"")</f>
        <v/>
      </c>
      <c r="I9380" s="92" t="str">
        <f t="shared" si="1471"/>
        <v/>
      </c>
      <c r="J9380" s="92" t="str">
        <f t="shared" si="1472"/>
        <v/>
      </c>
      <c r="K9380" s="92" t="str">
        <f t="shared" si="1473"/>
        <v/>
      </c>
      <c r="L9380" s="92" t="str">
        <f t="shared" si="1474"/>
        <v/>
      </c>
      <c r="M9380" s="95" t="str">
        <f>IF(A9380&lt;&gt;"",IF(MID(C9380,1,1)="c",SigmaEpsConcrete(I9380,$AN$30:$AN$33,$AR$30:$AR$33,$AS$26,$AS$27,$AS$28,$AQ$20,$AU$19),""),"")</f>
        <v/>
      </c>
      <c r="N9380" s="95" t="str">
        <f>IF(A9380&lt;&gt;"",IF(MID(C9380,1,1)="r",SigmaEpsReinf(J9380,$AS$42:$AS$43,$AS$41,$AS$39,$AS$40,$AQ$38),""),"")</f>
        <v/>
      </c>
      <c r="Q9380" s="92" t="str">
        <f t="shared" si="1476"/>
        <v/>
      </c>
      <c r="R9380" s="92" t="str">
        <f t="shared" si="1477"/>
        <v/>
      </c>
      <c r="U9380" s="5"/>
      <c r="V9380" s="5"/>
      <c r="W9380" s="94" t="str">
        <f t="shared" si="1475"/>
        <v/>
      </c>
      <c r="X9380" s="94" t="str">
        <f t="shared" si="1478"/>
        <v/>
      </c>
      <c r="Y9380" s="5"/>
      <c r="BK9380" s="8"/>
      <c r="BL9380" s="5"/>
      <c r="BM9380" s="5"/>
      <c r="BN9380" s="5"/>
      <c r="BO9380" s="5"/>
      <c r="BP9380" s="1"/>
      <c r="BQ9380" s="1"/>
      <c r="BR9380" s="1"/>
      <c r="BS9380" s="1"/>
      <c r="BT9380" s="1"/>
      <c r="BU9380" s="4"/>
      <c r="BV9380" s="1"/>
      <c r="BW9380" s="3"/>
      <c r="BX9380" s="4"/>
      <c r="BY9380" s="5"/>
      <c r="BZ9380" s="5"/>
      <c r="CA9380" s="5"/>
      <c r="CB9380" s="5"/>
      <c r="CC9380" s="5"/>
      <c r="CD9380" s="43"/>
    </row>
    <row r="9381" spans="1:82" x14ac:dyDescent="0.25">
      <c r="A9381" s="8"/>
      <c r="B9381" s="5"/>
      <c r="C9381" s="5"/>
      <c r="D9381" s="5"/>
      <c r="E9381" s="5"/>
      <c r="F9381" s="94" t="str">
        <f t="shared" si="1469"/>
        <v/>
      </c>
      <c r="G9381" s="94" t="str">
        <f t="shared" si="1470"/>
        <v/>
      </c>
      <c r="H9381" s="127" t="str">
        <f>IF(A9381&lt;&gt;"",IF(MID(C9381,1,1)="c",$AS$26,IF(MID(C9381,1,1)="r",$AS$41,IF(MID(C9381,1,1)="p",#REF!,#REF!))),"")</f>
        <v/>
      </c>
      <c r="I9381" s="92" t="str">
        <f t="shared" si="1471"/>
        <v/>
      </c>
      <c r="J9381" s="92" t="str">
        <f t="shared" si="1472"/>
        <v/>
      </c>
      <c r="K9381" s="92" t="str">
        <f t="shared" si="1473"/>
        <v/>
      </c>
      <c r="L9381" s="92" t="str">
        <f t="shared" si="1474"/>
        <v/>
      </c>
      <c r="M9381" s="95" t="str">
        <f>IF(A9381&lt;&gt;"",IF(MID(C9381,1,1)="c",SigmaEpsConcrete(I9381,$AN$30:$AN$33,$AR$30:$AR$33,$AS$26,$AS$27,$AS$28,$AQ$20,$AU$19),""),"")</f>
        <v/>
      </c>
      <c r="N9381" s="95" t="str">
        <f>IF(A9381&lt;&gt;"",IF(MID(C9381,1,1)="r",SigmaEpsReinf(J9381,$AS$42:$AS$43,$AS$41,$AS$39,$AS$40,$AQ$38),""),"")</f>
        <v/>
      </c>
      <c r="Q9381" s="92" t="str">
        <f t="shared" si="1476"/>
        <v/>
      </c>
      <c r="R9381" s="92" t="str">
        <f t="shared" si="1477"/>
        <v/>
      </c>
      <c r="U9381" s="5"/>
      <c r="V9381" s="5"/>
      <c r="W9381" s="94" t="str">
        <f t="shared" si="1475"/>
        <v/>
      </c>
      <c r="X9381" s="94" t="str">
        <f t="shared" si="1478"/>
        <v/>
      </c>
      <c r="Y9381" s="5"/>
      <c r="BK9381" s="8"/>
      <c r="BL9381" s="5"/>
      <c r="BM9381" s="5"/>
      <c r="BN9381" s="5"/>
      <c r="BO9381" s="5"/>
      <c r="BP9381" s="1"/>
      <c r="BQ9381" s="1"/>
      <c r="BR9381" s="1"/>
      <c r="BS9381" s="1"/>
      <c r="BT9381" s="1"/>
      <c r="BU9381" s="4"/>
      <c r="BV9381" s="1"/>
      <c r="BW9381" s="3"/>
      <c r="BX9381" s="4"/>
      <c r="BY9381" s="5"/>
      <c r="BZ9381" s="5"/>
      <c r="CA9381" s="5"/>
      <c r="CB9381" s="5"/>
      <c r="CC9381" s="5"/>
      <c r="CD9381" s="43"/>
    </row>
    <row r="9382" spans="1:82" x14ac:dyDescent="0.25">
      <c r="A9382" s="8"/>
      <c r="B9382" s="5"/>
      <c r="C9382" s="5"/>
      <c r="D9382" s="5"/>
      <c r="E9382" s="5"/>
      <c r="F9382" s="94" t="str">
        <f t="shared" si="1469"/>
        <v/>
      </c>
      <c r="G9382" s="94" t="str">
        <f t="shared" si="1470"/>
        <v/>
      </c>
      <c r="H9382" s="127" t="str">
        <f>IF(A9382&lt;&gt;"",IF(MID(C9382,1,1)="c",$AS$26,IF(MID(C9382,1,1)="r",$AS$41,IF(MID(C9382,1,1)="p",#REF!,#REF!))),"")</f>
        <v/>
      </c>
      <c r="I9382" s="92" t="str">
        <f t="shared" si="1471"/>
        <v/>
      </c>
      <c r="J9382" s="92" t="str">
        <f t="shared" si="1472"/>
        <v/>
      </c>
      <c r="K9382" s="92" t="str">
        <f t="shared" si="1473"/>
        <v/>
      </c>
      <c r="L9382" s="92" t="str">
        <f t="shared" si="1474"/>
        <v/>
      </c>
      <c r="M9382" s="95" t="str">
        <f>IF(A9382&lt;&gt;"",IF(MID(C9382,1,1)="c",SigmaEpsConcrete(I9382,$AN$30:$AN$33,$AR$30:$AR$33,$AS$26,$AS$27,$AS$28,$AQ$20,$AU$19),""),"")</f>
        <v/>
      </c>
      <c r="N9382" s="95" t="str">
        <f>IF(A9382&lt;&gt;"",IF(MID(C9382,1,1)="r",SigmaEpsReinf(J9382,$AS$42:$AS$43,$AS$41,$AS$39,$AS$40,$AQ$38),""),"")</f>
        <v/>
      </c>
      <c r="Q9382" s="92" t="str">
        <f t="shared" si="1476"/>
        <v/>
      </c>
      <c r="R9382" s="92" t="str">
        <f t="shared" si="1477"/>
        <v/>
      </c>
      <c r="U9382" s="5"/>
      <c r="V9382" s="5"/>
      <c r="W9382" s="94" t="str">
        <f t="shared" si="1475"/>
        <v/>
      </c>
      <c r="X9382" s="94" t="str">
        <f t="shared" si="1478"/>
        <v/>
      </c>
      <c r="Y9382" s="5"/>
      <c r="BK9382" s="8"/>
      <c r="BL9382" s="5"/>
      <c r="BM9382" s="5"/>
      <c r="BN9382" s="5"/>
      <c r="BO9382" s="5"/>
      <c r="BP9382" s="1"/>
      <c r="BQ9382" s="1"/>
      <c r="BR9382" s="1"/>
      <c r="BS9382" s="1"/>
      <c r="BT9382" s="1"/>
      <c r="BU9382" s="4"/>
      <c r="BV9382" s="1"/>
      <c r="BW9382" s="3"/>
      <c r="BX9382" s="4"/>
      <c r="BY9382" s="5"/>
      <c r="BZ9382" s="5"/>
      <c r="CA9382" s="5"/>
      <c r="CB9382" s="5"/>
      <c r="CC9382" s="5"/>
      <c r="CD9382" s="43"/>
    </row>
    <row r="9383" spans="1:82" x14ac:dyDescent="0.25">
      <c r="A9383" s="8"/>
      <c r="B9383" s="5"/>
      <c r="C9383" s="5"/>
      <c r="D9383" s="5"/>
      <c r="E9383" s="5"/>
      <c r="F9383" s="94" t="str">
        <f t="shared" si="1469"/>
        <v/>
      </c>
      <c r="G9383" s="94" t="str">
        <f t="shared" si="1470"/>
        <v/>
      </c>
      <c r="H9383" s="127" t="str">
        <f>IF(A9383&lt;&gt;"",IF(MID(C9383,1,1)="c",$AS$26,IF(MID(C9383,1,1)="r",$AS$41,IF(MID(C9383,1,1)="p",#REF!,#REF!))),"")</f>
        <v/>
      </c>
      <c r="I9383" s="92" t="str">
        <f t="shared" si="1471"/>
        <v/>
      </c>
      <c r="J9383" s="92" t="str">
        <f t="shared" si="1472"/>
        <v/>
      </c>
      <c r="K9383" s="92" t="str">
        <f t="shared" si="1473"/>
        <v/>
      </c>
      <c r="L9383" s="92" t="str">
        <f t="shared" si="1474"/>
        <v/>
      </c>
      <c r="M9383" s="95" t="str">
        <f>IF(A9383&lt;&gt;"",IF(MID(C9383,1,1)="c",SigmaEpsConcrete(I9383,$AN$30:$AN$33,$AR$30:$AR$33,$AS$26,$AS$27,$AS$28,$AQ$20,$AU$19),""),"")</f>
        <v/>
      </c>
      <c r="N9383" s="95" t="str">
        <f>IF(A9383&lt;&gt;"",IF(MID(C9383,1,1)="r",SigmaEpsReinf(J9383,$AS$42:$AS$43,$AS$41,$AS$39,$AS$40,$AQ$38),""),"")</f>
        <v/>
      </c>
      <c r="Q9383" s="92" t="str">
        <f t="shared" si="1476"/>
        <v/>
      </c>
      <c r="R9383" s="92" t="str">
        <f t="shared" si="1477"/>
        <v/>
      </c>
      <c r="U9383" s="5"/>
      <c r="V9383" s="5"/>
      <c r="W9383" s="94" t="str">
        <f t="shared" si="1475"/>
        <v/>
      </c>
      <c r="X9383" s="94" t="str">
        <f t="shared" si="1478"/>
        <v/>
      </c>
      <c r="Y9383" s="5"/>
      <c r="BK9383" s="8"/>
      <c r="BL9383" s="5"/>
      <c r="BM9383" s="5"/>
      <c r="BN9383" s="5"/>
      <c r="BO9383" s="5"/>
      <c r="BP9383" s="1"/>
      <c r="BQ9383" s="1"/>
      <c r="BR9383" s="1"/>
      <c r="BS9383" s="1"/>
      <c r="BT9383" s="1"/>
      <c r="BU9383" s="4"/>
      <c r="BV9383" s="1"/>
      <c r="BW9383" s="3"/>
      <c r="BX9383" s="4"/>
      <c r="BY9383" s="5"/>
      <c r="BZ9383" s="5"/>
      <c r="CA9383" s="5"/>
      <c r="CB9383" s="5"/>
      <c r="CC9383" s="5"/>
      <c r="CD9383" s="43"/>
    </row>
    <row r="9384" spans="1:82" x14ac:dyDescent="0.25">
      <c r="A9384" s="8"/>
      <c r="B9384" s="5"/>
      <c r="C9384" s="5"/>
      <c r="D9384" s="5"/>
      <c r="E9384" s="5"/>
      <c r="F9384" s="94" t="str">
        <f t="shared" si="1469"/>
        <v/>
      </c>
      <c r="G9384" s="94" t="str">
        <f t="shared" si="1470"/>
        <v/>
      </c>
      <c r="H9384" s="127" t="str">
        <f>IF(A9384&lt;&gt;"",IF(MID(C9384,1,1)="c",$AS$26,IF(MID(C9384,1,1)="r",$AS$41,IF(MID(C9384,1,1)="p",#REF!,#REF!))),"")</f>
        <v/>
      </c>
      <c r="I9384" s="92" t="str">
        <f t="shared" si="1471"/>
        <v/>
      </c>
      <c r="J9384" s="92" t="str">
        <f t="shared" si="1472"/>
        <v/>
      </c>
      <c r="K9384" s="92" t="str">
        <f t="shared" si="1473"/>
        <v/>
      </c>
      <c r="L9384" s="92" t="str">
        <f t="shared" si="1474"/>
        <v/>
      </c>
      <c r="M9384" s="95" t="str">
        <f>IF(A9384&lt;&gt;"",IF(MID(C9384,1,1)="c",SigmaEpsConcrete(I9384,$AN$30:$AN$33,$AR$30:$AR$33,$AS$26,$AS$27,$AS$28,$AQ$20,$AU$19),""),"")</f>
        <v/>
      </c>
      <c r="N9384" s="95" t="str">
        <f>IF(A9384&lt;&gt;"",IF(MID(C9384,1,1)="r",SigmaEpsReinf(J9384,$AS$42:$AS$43,$AS$41,$AS$39,$AS$40,$AQ$38),""),"")</f>
        <v/>
      </c>
      <c r="Q9384" s="92" t="str">
        <f t="shared" si="1476"/>
        <v/>
      </c>
      <c r="R9384" s="92" t="str">
        <f t="shared" si="1477"/>
        <v/>
      </c>
      <c r="U9384" s="5"/>
      <c r="V9384" s="5"/>
      <c r="W9384" s="94" t="str">
        <f t="shared" si="1475"/>
        <v/>
      </c>
      <c r="X9384" s="94" t="str">
        <f t="shared" si="1478"/>
        <v/>
      </c>
      <c r="Y9384" s="5"/>
      <c r="BK9384" s="8"/>
      <c r="BL9384" s="5"/>
      <c r="BM9384" s="5"/>
      <c r="BN9384" s="5"/>
      <c r="BO9384" s="5"/>
      <c r="BP9384" s="1"/>
      <c r="BQ9384" s="1"/>
      <c r="BR9384" s="1"/>
      <c r="BS9384" s="1"/>
      <c r="BT9384" s="1"/>
      <c r="BU9384" s="4"/>
      <c r="BV9384" s="1"/>
      <c r="BW9384" s="3"/>
      <c r="BX9384" s="4"/>
      <c r="BY9384" s="5"/>
      <c r="BZ9384" s="5"/>
      <c r="CA9384" s="5"/>
      <c r="CB9384" s="5"/>
      <c r="CC9384" s="5"/>
      <c r="CD9384" s="43"/>
    </row>
    <row r="9385" spans="1:82" x14ac:dyDescent="0.25">
      <c r="A9385" s="8"/>
      <c r="B9385" s="5"/>
      <c r="C9385" s="5"/>
      <c r="D9385" s="5"/>
      <c r="E9385" s="5"/>
      <c r="F9385" s="94" t="str">
        <f t="shared" si="1469"/>
        <v/>
      </c>
      <c r="G9385" s="94" t="str">
        <f t="shared" si="1470"/>
        <v/>
      </c>
      <c r="H9385" s="127" t="str">
        <f>IF(A9385&lt;&gt;"",IF(MID(C9385,1,1)="c",$AS$26,IF(MID(C9385,1,1)="r",$AS$41,IF(MID(C9385,1,1)="p",#REF!,#REF!))),"")</f>
        <v/>
      </c>
      <c r="I9385" s="92" t="str">
        <f t="shared" si="1471"/>
        <v/>
      </c>
      <c r="J9385" s="92" t="str">
        <f t="shared" si="1472"/>
        <v/>
      </c>
      <c r="K9385" s="92" t="str">
        <f t="shared" si="1473"/>
        <v/>
      </c>
      <c r="L9385" s="92" t="str">
        <f t="shared" si="1474"/>
        <v/>
      </c>
      <c r="M9385" s="95" t="str">
        <f>IF(A9385&lt;&gt;"",IF(MID(C9385,1,1)="c",SigmaEpsConcrete(I9385,$AN$30:$AN$33,$AR$30:$AR$33,$AS$26,$AS$27,$AS$28,$AQ$20,$AU$19),""),"")</f>
        <v/>
      </c>
      <c r="N9385" s="95" t="str">
        <f>IF(A9385&lt;&gt;"",IF(MID(C9385,1,1)="r",SigmaEpsReinf(J9385,$AS$42:$AS$43,$AS$41,$AS$39,$AS$40,$AQ$38),""),"")</f>
        <v/>
      </c>
      <c r="Q9385" s="92" t="str">
        <f t="shared" si="1476"/>
        <v/>
      </c>
      <c r="R9385" s="92" t="str">
        <f t="shared" si="1477"/>
        <v/>
      </c>
      <c r="U9385" s="5"/>
      <c r="V9385" s="5"/>
      <c r="W9385" s="94" t="str">
        <f t="shared" si="1475"/>
        <v/>
      </c>
      <c r="X9385" s="94" t="str">
        <f t="shared" si="1478"/>
        <v/>
      </c>
      <c r="Y9385" s="5"/>
      <c r="BK9385" s="8"/>
      <c r="BL9385" s="5"/>
      <c r="BM9385" s="5"/>
      <c r="BN9385" s="5"/>
      <c r="BO9385" s="5"/>
      <c r="BP9385" s="1"/>
      <c r="BQ9385" s="1"/>
      <c r="BR9385" s="1"/>
      <c r="BS9385" s="1"/>
      <c r="BT9385" s="1"/>
      <c r="BU9385" s="4"/>
      <c r="BV9385" s="1"/>
      <c r="BW9385" s="3"/>
      <c r="BX9385" s="4"/>
      <c r="BY9385" s="5"/>
      <c r="BZ9385" s="5"/>
      <c r="CA9385" s="5"/>
      <c r="CB9385" s="5"/>
      <c r="CC9385" s="5"/>
      <c r="CD9385" s="43"/>
    </row>
    <row r="9386" spans="1:82" x14ac:dyDescent="0.25">
      <c r="A9386" s="8"/>
      <c r="B9386" s="5"/>
      <c r="C9386" s="5"/>
      <c r="D9386" s="5"/>
      <c r="E9386" s="5"/>
      <c r="F9386" s="94" t="str">
        <f t="shared" si="1469"/>
        <v/>
      </c>
      <c r="G9386" s="94" t="str">
        <f t="shared" si="1470"/>
        <v/>
      </c>
      <c r="H9386" s="127" t="str">
        <f>IF(A9386&lt;&gt;"",IF(MID(C9386,1,1)="c",$AS$26,IF(MID(C9386,1,1)="r",$AS$41,IF(MID(C9386,1,1)="p",#REF!,#REF!))),"")</f>
        <v/>
      </c>
      <c r="I9386" s="92" t="str">
        <f t="shared" si="1471"/>
        <v/>
      </c>
      <c r="J9386" s="92" t="str">
        <f t="shared" si="1472"/>
        <v/>
      </c>
      <c r="K9386" s="92" t="str">
        <f t="shared" si="1473"/>
        <v/>
      </c>
      <c r="L9386" s="92" t="str">
        <f t="shared" si="1474"/>
        <v/>
      </c>
      <c r="M9386" s="95" t="str">
        <f>IF(A9386&lt;&gt;"",IF(MID(C9386,1,1)="c",SigmaEpsConcrete(I9386,$AN$30:$AN$33,$AR$30:$AR$33,$AS$26,$AS$27,$AS$28,$AQ$20,$AU$19),""),"")</f>
        <v/>
      </c>
      <c r="N9386" s="95" t="str">
        <f>IF(A9386&lt;&gt;"",IF(MID(C9386,1,1)="r",SigmaEpsReinf(J9386,$AS$42:$AS$43,$AS$41,$AS$39,$AS$40,$AQ$38),""),"")</f>
        <v/>
      </c>
      <c r="Q9386" s="92" t="str">
        <f t="shared" si="1476"/>
        <v/>
      </c>
      <c r="R9386" s="92" t="str">
        <f t="shared" si="1477"/>
        <v/>
      </c>
      <c r="U9386" s="5"/>
      <c r="V9386" s="5"/>
      <c r="W9386" s="94" t="str">
        <f t="shared" si="1475"/>
        <v/>
      </c>
      <c r="X9386" s="94" t="str">
        <f t="shared" si="1478"/>
        <v/>
      </c>
      <c r="Y9386" s="5"/>
      <c r="BK9386" s="8"/>
      <c r="BL9386" s="5"/>
      <c r="BM9386" s="5"/>
      <c r="BN9386" s="5"/>
      <c r="BO9386" s="5"/>
      <c r="BP9386" s="1"/>
      <c r="BQ9386" s="1"/>
      <c r="BR9386" s="1"/>
      <c r="BS9386" s="1"/>
      <c r="BT9386" s="1"/>
      <c r="BU9386" s="4"/>
      <c r="BV9386" s="1"/>
      <c r="BW9386" s="3"/>
      <c r="BX9386" s="4"/>
      <c r="BY9386" s="5"/>
      <c r="BZ9386" s="5"/>
      <c r="CA9386" s="5"/>
      <c r="CB9386" s="5"/>
      <c r="CC9386" s="5"/>
      <c r="CD9386" s="43"/>
    </row>
    <row r="9387" spans="1:82" x14ac:dyDescent="0.25">
      <c r="A9387" s="8"/>
      <c r="B9387" s="5"/>
      <c r="C9387" s="5"/>
      <c r="D9387" s="5"/>
      <c r="E9387" s="5"/>
      <c r="F9387" s="94" t="str">
        <f t="shared" si="1469"/>
        <v/>
      </c>
      <c r="G9387" s="94" t="str">
        <f t="shared" si="1470"/>
        <v/>
      </c>
      <c r="H9387" s="127" t="str">
        <f>IF(A9387&lt;&gt;"",IF(MID(C9387,1,1)="c",$AS$26,IF(MID(C9387,1,1)="r",$AS$41,IF(MID(C9387,1,1)="p",#REF!,#REF!))),"")</f>
        <v/>
      </c>
      <c r="I9387" s="92" t="str">
        <f t="shared" si="1471"/>
        <v/>
      </c>
      <c r="J9387" s="92" t="str">
        <f t="shared" si="1472"/>
        <v/>
      </c>
      <c r="K9387" s="92" t="str">
        <f t="shared" si="1473"/>
        <v/>
      </c>
      <c r="L9387" s="92" t="str">
        <f t="shared" si="1474"/>
        <v/>
      </c>
      <c r="M9387" s="95" t="str">
        <f>IF(A9387&lt;&gt;"",IF(MID(C9387,1,1)="c",SigmaEpsConcrete(I9387,$AN$30:$AN$33,$AR$30:$AR$33,$AS$26,$AS$27,$AS$28,$AQ$20,$AU$19),""),"")</f>
        <v/>
      </c>
      <c r="N9387" s="95" t="str">
        <f>IF(A9387&lt;&gt;"",IF(MID(C9387,1,1)="r",SigmaEpsReinf(J9387,$AS$42:$AS$43,$AS$41,$AS$39,$AS$40,$AQ$38),""),"")</f>
        <v/>
      </c>
      <c r="Q9387" s="92" t="str">
        <f t="shared" si="1476"/>
        <v/>
      </c>
      <c r="R9387" s="92" t="str">
        <f t="shared" si="1477"/>
        <v/>
      </c>
      <c r="U9387" s="5"/>
      <c r="V9387" s="5"/>
      <c r="W9387" s="94" t="str">
        <f t="shared" si="1475"/>
        <v/>
      </c>
      <c r="X9387" s="94" t="str">
        <f t="shared" si="1478"/>
        <v/>
      </c>
      <c r="Y9387" s="5"/>
      <c r="BK9387" s="8"/>
      <c r="BL9387" s="5"/>
      <c r="BM9387" s="5"/>
      <c r="BN9387" s="5"/>
      <c r="BO9387" s="5"/>
      <c r="BP9387" s="1"/>
      <c r="BQ9387" s="1"/>
      <c r="BR9387" s="1"/>
      <c r="BS9387" s="1"/>
      <c r="BT9387" s="1"/>
      <c r="BU9387" s="4"/>
      <c r="BV9387" s="1"/>
      <c r="BW9387" s="3"/>
      <c r="BX9387" s="4"/>
      <c r="BY9387" s="5"/>
      <c r="BZ9387" s="5"/>
      <c r="CA9387" s="5"/>
      <c r="CB9387" s="5"/>
      <c r="CC9387" s="5"/>
      <c r="CD9387" s="43"/>
    </row>
    <row r="9388" spans="1:82" x14ac:dyDescent="0.25">
      <c r="A9388" s="8"/>
      <c r="B9388" s="5"/>
      <c r="C9388" s="5"/>
      <c r="D9388" s="5"/>
      <c r="E9388" s="5"/>
      <c r="F9388" s="94" t="str">
        <f t="shared" si="1469"/>
        <v/>
      </c>
      <c r="G9388" s="94" t="str">
        <f t="shared" si="1470"/>
        <v/>
      </c>
      <c r="H9388" s="127" t="str">
        <f>IF(A9388&lt;&gt;"",IF(MID(C9388,1,1)="c",$AS$26,IF(MID(C9388,1,1)="r",$AS$41,IF(MID(C9388,1,1)="p",#REF!,#REF!))),"")</f>
        <v/>
      </c>
      <c r="I9388" s="92" t="str">
        <f t="shared" si="1471"/>
        <v/>
      </c>
      <c r="J9388" s="92" t="str">
        <f t="shared" si="1472"/>
        <v/>
      </c>
      <c r="K9388" s="92" t="str">
        <f t="shared" si="1473"/>
        <v/>
      </c>
      <c r="L9388" s="92" t="str">
        <f t="shared" si="1474"/>
        <v/>
      </c>
      <c r="M9388" s="95" t="str">
        <f>IF(A9388&lt;&gt;"",IF(MID(C9388,1,1)="c",SigmaEpsConcrete(I9388,$AN$30:$AN$33,$AR$30:$AR$33,$AS$26,$AS$27,$AS$28,$AQ$20,$AU$19),""),"")</f>
        <v/>
      </c>
      <c r="N9388" s="95" t="str">
        <f>IF(A9388&lt;&gt;"",IF(MID(C9388,1,1)="r",SigmaEpsReinf(J9388,$AS$42:$AS$43,$AS$41,$AS$39,$AS$40,$AQ$38),""),"")</f>
        <v/>
      </c>
      <c r="Q9388" s="92" t="str">
        <f t="shared" si="1476"/>
        <v/>
      </c>
      <c r="R9388" s="92" t="str">
        <f t="shared" si="1477"/>
        <v/>
      </c>
      <c r="U9388" s="5"/>
      <c r="V9388" s="5"/>
      <c r="W9388" s="94" t="str">
        <f t="shared" si="1475"/>
        <v/>
      </c>
      <c r="X9388" s="94" t="str">
        <f t="shared" si="1478"/>
        <v/>
      </c>
      <c r="Y9388" s="5"/>
      <c r="BK9388" s="8"/>
      <c r="BL9388" s="5"/>
      <c r="BM9388" s="5"/>
      <c r="BN9388" s="5"/>
      <c r="BO9388" s="5"/>
      <c r="BP9388" s="1"/>
      <c r="BQ9388" s="1"/>
      <c r="BR9388" s="1"/>
      <c r="BS9388" s="1"/>
      <c r="BT9388" s="1"/>
      <c r="BU9388" s="4"/>
      <c r="BV9388" s="1"/>
      <c r="BW9388" s="3"/>
      <c r="BX9388" s="4"/>
      <c r="BY9388" s="5"/>
      <c r="BZ9388" s="5"/>
      <c r="CA9388" s="5"/>
      <c r="CB9388" s="5"/>
      <c r="CC9388" s="5"/>
      <c r="CD9388" s="43"/>
    </row>
    <row r="9389" spans="1:82" x14ac:dyDescent="0.25">
      <c r="A9389" s="8"/>
      <c r="B9389" s="5"/>
      <c r="C9389" s="5"/>
      <c r="D9389" s="5"/>
      <c r="E9389" s="5"/>
      <c r="F9389" s="94" t="str">
        <f t="shared" si="1469"/>
        <v/>
      </c>
      <c r="G9389" s="94" t="str">
        <f t="shared" si="1470"/>
        <v/>
      </c>
      <c r="H9389" s="127" t="str">
        <f>IF(A9389&lt;&gt;"",IF(MID(C9389,1,1)="c",$AS$26,IF(MID(C9389,1,1)="r",$AS$41,IF(MID(C9389,1,1)="p",#REF!,#REF!))),"")</f>
        <v/>
      </c>
      <c r="I9389" s="92" t="str">
        <f t="shared" si="1471"/>
        <v/>
      </c>
      <c r="J9389" s="92" t="str">
        <f t="shared" si="1472"/>
        <v/>
      </c>
      <c r="K9389" s="92" t="str">
        <f t="shared" si="1473"/>
        <v/>
      </c>
      <c r="L9389" s="92" t="str">
        <f t="shared" si="1474"/>
        <v/>
      </c>
      <c r="M9389" s="95" t="str">
        <f>IF(A9389&lt;&gt;"",IF(MID(C9389,1,1)="c",SigmaEpsConcrete(I9389,$AN$30:$AN$33,$AR$30:$AR$33,$AS$26,$AS$27,$AS$28,$AQ$20,$AU$19),""),"")</f>
        <v/>
      </c>
      <c r="N9389" s="95" t="str">
        <f>IF(A9389&lt;&gt;"",IF(MID(C9389,1,1)="r",SigmaEpsReinf(J9389,$AS$42:$AS$43,$AS$41,$AS$39,$AS$40,$AQ$38),""),"")</f>
        <v/>
      </c>
      <c r="Q9389" s="92" t="str">
        <f t="shared" si="1476"/>
        <v/>
      </c>
      <c r="R9389" s="92" t="str">
        <f t="shared" si="1477"/>
        <v/>
      </c>
      <c r="U9389" s="5"/>
      <c r="V9389" s="5"/>
      <c r="W9389" s="94" t="str">
        <f t="shared" si="1475"/>
        <v/>
      </c>
      <c r="X9389" s="94" t="str">
        <f t="shared" si="1478"/>
        <v/>
      </c>
      <c r="Y9389" s="5"/>
      <c r="BK9389" s="8"/>
      <c r="BL9389" s="5"/>
      <c r="BM9389" s="5"/>
      <c r="BN9389" s="5"/>
      <c r="BO9389" s="5"/>
      <c r="BP9389" s="1"/>
      <c r="BQ9389" s="1"/>
      <c r="BR9389" s="1"/>
      <c r="BS9389" s="1"/>
      <c r="BT9389" s="1"/>
      <c r="BU9389" s="4"/>
      <c r="BV9389" s="1"/>
      <c r="BW9389" s="3"/>
      <c r="BX9389" s="4"/>
      <c r="BY9389" s="5"/>
      <c r="BZ9389" s="5"/>
      <c r="CA9389" s="5"/>
      <c r="CB9389" s="5"/>
      <c r="CC9389" s="5"/>
      <c r="CD9389" s="43"/>
    </row>
    <row r="9390" spans="1:82" x14ac:dyDescent="0.25">
      <c r="A9390" s="8"/>
      <c r="B9390" s="5"/>
      <c r="C9390" s="5"/>
      <c r="D9390" s="5"/>
      <c r="E9390" s="5"/>
      <c r="F9390" s="94" t="str">
        <f t="shared" si="1469"/>
        <v/>
      </c>
      <c r="G9390" s="94" t="str">
        <f t="shared" si="1470"/>
        <v/>
      </c>
      <c r="H9390" s="127" t="str">
        <f>IF(A9390&lt;&gt;"",IF(MID(C9390,1,1)="c",$AS$26,IF(MID(C9390,1,1)="r",$AS$41,IF(MID(C9390,1,1)="p",#REF!,#REF!))),"")</f>
        <v/>
      </c>
      <c r="I9390" s="92" t="str">
        <f t="shared" si="1471"/>
        <v/>
      </c>
      <c r="J9390" s="92" t="str">
        <f t="shared" si="1472"/>
        <v/>
      </c>
      <c r="K9390" s="92" t="str">
        <f t="shared" si="1473"/>
        <v/>
      </c>
      <c r="L9390" s="92" t="str">
        <f t="shared" si="1474"/>
        <v/>
      </c>
      <c r="M9390" s="95" t="str">
        <f>IF(A9390&lt;&gt;"",IF(MID(C9390,1,1)="c",SigmaEpsConcrete(I9390,$AN$30:$AN$33,$AR$30:$AR$33,$AS$26,$AS$27,$AS$28,$AQ$20,$AU$19),""),"")</f>
        <v/>
      </c>
      <c r="N9390" s="95" t="str">
        <f>IF(A9390&lt;&gt;"",IF(MID(C9390,1,1)="r",SigmaEpsReinf(J9390,$AS$42:$AS$43,$AS$41,$AS$39,$AS$40,$AQ$38),""),"")</f>
        <v/>
      </c>
      <c r="Q9390" s="92" t="str">
        <f t="shared" si="1476"/>
        <v/>
      </c>
      <c r="R9390" s="92" t="str">
        <f t="shared" si="1477"/>
        <v/>
      </c>
      <c r="U9390" s="5"/>
      <c r="V9390" s="5"/>
      <c r="W9390" s="94" t="str">
        <f t="shared" si="1475"/>
        <v/>
      </c>
      <c r="X9390" s="94" t="str">
        <f t="shared" si="1478"/>
        <v/>
      </c>
      <c r="Y9390" s="5"/>
      <c r="BK9390" s="8"/>
      <c r="BL9390" s="5"/>
      <c r="BM9390" s="5"/>
      <c r="BN9390" s="5"/>
      <c r="BO9390" s="5"/>
      <c r="BP9390" s="1"/>
      <c r="BQ9390" s="1"/>
      <c r="BR9390" s="1"/>
      <c r="BS9390" s="1"/>
      <c r="BT9390" s="1"/>
      <c r="BU9390" s="4"/>
      <c r="BV9390" s="1"/>
      <c r="BW9390" s="3"/>
      <c r="BX9390" s="4"/>
      <c r="BY9390" s="5"/>
      <c r="BZ9390" s="5"/>
      <c r="CA9390" s="5"/>
      <c r="CB9390" s="5"/>
      <c r="CC9390" s="5"/>
      <c r="CD9390" s="43"/>
    </row>
    <row r="9391" spans="1:82" x14ac:dyDescent="0.25">
      <c r="A9391" s="8"/>
      <c r="B9391" s="5"/>
      <c r="C9391" s="5"/>
      <c r="D9391" s="5"/>
      <c r="E9391" s="5"/>
      <c r="F9391" s="94" t="str">
        <f t="shared" si="1469"/>
        <v/>
      </c>
      <c r="G9391" s="94" t="str">
        <f t="shared" si="1470"/>
        <v/>
      </c>
      <c r="H9391" s="127" t="str">
        <f>IF(A9391&lt;&gt;"",IF(MID(C9391,1,1)="c",$AS$26,IF(MID(C9391,1,1)="r",$AS$41,IF(MID(C9391,1,1)="p",#REF!,#REF!))),"")</f>
        <v/>
      </c>
      <c r="I9391" s="92" t="str">
        <f t="shared" si="1471"/>
        <v/>
      </c>
      <c r="J9391" s="92" t="str">
        <f t="shared" si="1472"/>
        <v/>
      </c>
      <c r="K9391" s="92" t="str">
        <f t="shared" si="1473"/>
        <v/>
      </c>
      <c r="L9391" s="92" t="str">
        <f t="shared" si="1474"/>
        <v/>
      </c>
      <c r="M9391" s="95" t="str">
        <f>IF(A9391&lt;&gt;"",IF(MID(C9391,1,1)="c",SigmaEpsConcrete(I9391,$AN$30:$AN$33,$AR$30:$AR$33,$AS$26,$AS$27,$AS$28,$AQ$20,$AU$19),""),"")</f>
        <v/>
      </c>
      <c r="N9391" s="95" t="str">
        <f>IF(A9391&lt;&gt;"",IF(MID(C9391,1,1)="r",SigmaEpsReinf(J9391,$AS$42:$AS$43,$AS$41,$AS$39,$AS$40,$AQ$38),""),"")</f>
        <v/>
      </c>
      <c r="Q9391" s="92" t="str">
        <f t="shared" si="1476"/>
        <v/>
      </c>
      <c r="R9391" s="92" t="str">
        <f t="shared" si="1477"/>
        <v/>
      </c>
      <c r="U9391" s="5"/>
      <c r="V9391" s="5"/>
      <c r="W9391" s="94" t="str">
        <f t="shared" si="1475"/>
        <v/>
      </c>
      <c r="X9391" s="94" t="str">
        <f t="shared" si="1478"/>
        <v/>
      </c>
      <c r="Y9391" s="5"/>
      <c r="BK9391" s="8"/>
      <c r="BL9391" s="5"/>
      <c r="BM9391" s="5"/>
      <c r="BN9391" s="5"/>
      <c r="BO9391" s="5"/>
      <c r="BP9391" s="1"/>
      <c r="BQ9391" s="1"/>
      <c r="BR9391" s="1"/>
      <c r="BS9391" s="1"/>
      <c r="BT9391" s="1"/>
      <c r="BU9391" s="4"/>
      <c r="BV9391" s="1"/>
      <c r="BW9391" s="3"/>
      <c r="BX9391" s="4"/>
      <c r="BY9391" s="5"/>
      <c r="BZ9391" s="5"/>
      <c r="CA9391" s="5"/>
      <c r="CB9391" s="5"/>
      <c r="CC9391" s="5"/>
      <c r="CD9391" s="43"/>
    </row>
    <row r="9392" spans="1:82" x14ac:dyDescent="0.25">
      <c r="A9392" s="8"/>
      <c r="B9392" s="5"/>
      <c r="C9392" s="5"/>
      <c r="D9392" s="5"/>
      <c r="E9392" s="5"/>
      <c r="F9392" s="94" t="str">
        <f t="shared" si="1469"/>
        <v/>
      </c>
      <c r="G9392" s="94" t="str">
        <f t="shared" si="1470"/>
        <v/>
      </c>
      <c r="H9392" s="127" t="str">
        <f>IF(A9392&lt;&gt;"",IF(MID(C9392,1,1)="c",$AS$26,IF(MID(C9392,1,1)="r",$AS$41,IF(MID(C9392,1,1)="p",#REF!,#REF!))),"")</f>
        <v/>
      </c>
      <c r="I9392" s="92" t="str">
        <f t="shared" si="1471"/>
        <v/>
      </c>
      <c r="J9392" s="92" t="str">
        <f t="shared" si="1472"/>
        <v/>
      </c>
      <c r="K9392" s="92" t="str">
        <f t="shared" si="1473"/>
        <v/>
      </c>
      <c r="L9392" s="92" t="str">
        <f t="shared" si="1474"/>
        <v/>
      </c>
      <c r="M9392" s="95" t="str">
        <f>IF(A9392&lt;&gt;"",IF(MID(C9392,1,1)="c",SigmaEpsConcrete(I9392,$AN$30:$AN$33,$AR$30:$AR$33,$AS$26,$AS$27,$AS$28,$AQ$20,$AU$19),""),"")</f>
        <v/>
      </c>
      <c r="N9392" s="95" t="str">
        <f>IF(A9392&lt;&gt;"",IF(MID(C9392,1,1)="r",SigmaEpsReinf(J9392,$AS$42:$AS$43,$AS$41,$AS$39,$AS$40,$AQ$38),""),"")</f>
        <v/>
      </c>
      <c r="Q9392" s="92" t="str">
        <f t="shared" si="1476"/>
        <v/>
      </c>
      <c r="R9392" s="92" t="str">
        <f t="shared" si="1477"/>
        <v/>
      </c>
      <c r="U9392" s="5"/>
      <c r="V9392" s="5"/>
      <c r="W9392" s="94" t="str">
        <f t="shared" si="1475"/>
        <v/>
      </c>
      <c r="X9392" s="94" t="str">
        <f t="shared" si="1478"/>
        <v/>
      </c>
      <c r="Y9392" s="5"/>
      <c r="BK9392" s="8"/>
      <c r="BL9392" s="5"/>
      <c r="BM9392" s="5"/>
      <c r="BN9392" s="5"/>
      <c r="BO9392" s="5"/>
      <c r="BP9392" s="1"/>
      <c r="BQ9392" s="1"/>
      <c r="BR9392" s="1"/>
      <c r="BS9392" s="1"/>
      <c r="BT9392" s="1"/>
      <c r="BU9392" s="4"/>
      <c r="BV9392" s="1"/>
      <c r="BW9392" s="3"/>
      <c r="BX9392" s="4"/>
      <c r="BY9392" s="5"/>
      <c r="BZ9392" s="5"/>
      <c r="CA9392" s="5"/>
      <c r="CB9392" s="5"/>
      <c r="CC9392" s="5"/>
      <c r="CD9392" s="43"/>
    </row>
    <row r="9393" spans="1:82" x14ac:dyDescent="0.25">
      <c r="A9393" s="8"/>
      <c r="B9393" s="5"/>
      <c r="C9393" s="5"/>
      <c r="D9393" s="5"/>
      <c r="E9393" s="5"/>
      <c r="F9393" s="94" t="str">
        <f t="shared" si="1469"/>
        <v/>
      </c>
      <c r="G9393" s="94" t="str">
        <f t="shared" si="1470"/>
        <v/>
      </c>
      <c r="H9393" s="127" t="str">
        <f>IF(A9393&lt;&gt;"",IF(MID(C9393,1,1)="c",$AS$26,IF(MID(C9393,1,1)="r",$AS$41,IF(MID(C9393,1,1)="p",#REF!,#REF!))),"")</f>
        <v/>
      </c>
      <c r="I9393" s="92" t="str">
        <f t="shared" si="1471"/>
        <v/>
      </c>
      <c r="J9393" s="92" t="str">
        <f t="shared" si="1472"/>
        <v/>
      </c>
      <c r="K9393" s="92" t="str">
        <f t="shared" si="1473"/>
        <v/>
      </c>
      <c r="L9393" s="92" t="str">
        <f t="shared" si="1474"/>
        <v/>
      </c>
      <c r="M9393" s="95" t="str">
        <f>IF(A9393&lt;&gt;"",IF(MID(C9393,1,1)="c",SigmaEpsConcrete(I9393,$AN$30:$AN$33,$AR$30:$AR$33,$AS$26,$AS$27,$AS$28,$AQ$20,$AU$19),""),"")</f>
        <v/>
      </c>
      <c r="N9393" s="95" t="str">
        <f>IF(A9393&lt;&gt;"",IF(MID(C9393,1,1)="r",SigmaEpsReinf(J9393,$AS$42:$AS$43,$AS$41,$AS$39,$AS$40,$AQ$38),""),"")</f>
        <v/>
      </c>
      <c r="Q9393" s="92" t="str">
        <f t="shared" si="1476"/>
        <v/>
      </c>
      <c r="R9393" s="92" t="str">
        <f t="shared" si="1477"/>
        <v/>
      </c>
      <c r="U9393" s="5"/>
      <c r="V9393" s="5"/>
      <c r="W9393" s="94" t="str">
        <f t="shared" si="1475"/>
        <v/>
      </c>
      <c r="X9393" s="94" t="str">
        <f t="shared" si="1478"/>
        <v/>
      </c>
      <c r="Y9393" s="5"/>
      <c r="BK9393" s="8"/>
      <c r="BL9393" s="5"/>
      <c r="BM9393" s="5"/>
      <c r="BN9393" s="5"/>
      <c r="BO9393" s="5"/>
      <c r="BP9393" s="1"/>
      <c r="BQ9393" s="1"/>
      <c r="BR9393" s="1"/>
      <c r="BS9393" s="1"/>
      <c r="BT9393" s="1"/>
      <c r="BU9393" s="4"/>
      <c r="BV9393" s="1"/>
      <c r="BW9393" s="3"/>
      <c r="BX9393" s="4"/>
      <c r="BY9393" s="5"/>
      <c r="BZ9393" s="5"/>
      <c r="CA9393" s="5"/>
      <c r="CB9393" s="5"/>
      <c r="CC9393" s="5"/>
      <c r="CD9393" s="43"/>
    </row>
    <row r="9394" spans="1:82" x14ac:dyDescent="0.25">
      <c r="A9394" s="8"/>
      <c r="B9394" s="5"/>
      <c r="C9394" s="5"/>
      <c r="D9394" s="5"/>
      <c r="E9394" s="5"/>
      <c r="F9394" s="94" t="str">
        <f t="shared" si="1469"/>
        <v/>
      </c>
      <c r="G9394" s="94" t="str">
        <f t="shared" si="1470"/>
        <v/>
      </c>
      <c r="H9394" s="127" t="str">
        <f>IF(A9394&lt;&gt;"",IF(MID(C9394,1,1)="c",$AS$26,IF(MID(C9394,1,1)="r",$AS$41,IF(MID(C9394,1,1)="p",#REF!,#REF!))),"")</f>
        <v/>
      </c>
      <c r="I9394" s="92" t="str">
        <f t="shared" si="1471"/>
        <v/>
      </c>
      <c r="J9394" s="92" t="str">
        <f t="shared" si="1472"/>
        <v/>
      </c>
      <c r="K9394" s="92" t="str">
        <f t="shared" si="1473"/>
        <v/>
      </c>
      <c r="L9394" s="92" t="str">
        <f t="shared" si="1474"/>
        <v/>
      </c>
      <c r="M9394" s="95" t="str">
        <f>IF(A9394&lt;&gt;"",IF(MID(C9394,1,1)="c",SigmaEpsConcrete(I9394,$AN$30:$AN$33,$AR$30:$AR$33,$AS$26,$AS$27,$AS$28,$AQ$20,$AU$19),""),"")</f>
        <v/>
      </c>
      <c r="N9394" s="95" t="str">
        <f>IF(A9394&lt;&gt;"",IF(MID(C9394,1,1)="r",SigmaEpsReinf(J9394,$AS$42:$AS$43,$AS$41,$AS$39,$AS$40,$AQ$38),""),"")</f>
        <v/>
      </c>
      <c r="Q9394" s="92" t="str">
        <f t="shared" si="1476"/>
        <v/>
      </c>
      <c r="R9394" s="92" t="str">
        <f t="shared" si="1477"/>
        <v/>
      </c>
      <c r="U9394" s="5"/>
      <c r="V9394" s="5"/>
      <c r="W9394" s="94" t="str">
        <f t="shared" si="1475"/>
        <v/>
      </c>
      <c r="X9394" s="94" t="str">
        <f t="shared" si="1478"/>
        <v/>
      </c>
      <c r="Y9394" s="5"/>
      <c r="BK9394" s="8"/>
      <c r="BL9394" s="5"/>
      <c r="BM9394" s="5"/>
      <c r="BN9394" s="5"/>
      <c r="BO9394" s="5"/>
      <c r="BP9394" s="1"/>
      <c r="BQ9394" s="1"/>
      <c r="BR9394" s="1"/>
      <c r="BS9394" s="1"/>
      <c r="BT9394" s="1"/>
      <c r="BU9394" s="4"/>
      <c r="BV9394" s="1"/>
      <c r="BW9394" s="3"/>
      <c r="BX9394" s="4"/>
      <c r="BY9394" s="5"/>
      <c r="BZ9394" s="5"/>
      <c r="CA9394" s="5"/>
      <c r="CB9394" s="5"/>
      <c r="CC9394" s="5"/>
      <c r="CD9394" s="43"/>
    </row>
    <row r="9395" spans="1:82" x14ac:dyDescent="0.25">
      <c r="A9395" s="8"/>
      <c r="B9395" s="5"/>
      <c r="C9395" s="5"/>
      <c r="D9395" s="5"/>
      <c r="E9395" s="5"/>
      <c r="F9395" s="94" t="str">
        <f t="shared" si="1469"/>
        <v/>
      </c>
      <c r="G9395" s="94" t="str">
        <f t="shared" si="1470"/>
        <v/>
      </c>
      <c r="H9395" s="127" t="str">
        <f>IF(A9395&lt;&gt;"",IF(MID(C9395,1,1)="c",$AS$26,IF(MID(C9395,1,1)="r",$AS$41,IF(MID(C9395,1,1)="p",#REF!,#REF!))),"")</f>
        <v/>
      </c>
      <c r="I9395" s="92" t="str">
        <f t="shared" si="1471"/>
        <v/>
      </c>
      <c r="J9395" s="92" t="str">
        <f t="shared" si="1472"/>
        <v/>
      </c>
      <c r="K9395" s="92" t="str">
        <f t="shared" si="1473"/>
        <v/>
      </c>
      <c r="L9395" s="92" t="str">
        <f t="shared" si="1474"/>
        <v/>
      </c>
      <c r="M9395" s="95" t="str">
        <f>IF(A9395&lt;&gt;"",IF(MID(C9395,1,1)="c",SigmaEpsConcrete(I9395,$AN$30:$AN$33,$AR$30:$AR$33,$AS$26,$AS$27,$AS$28,$AQ$20,$AU$19),""),"")</f>
        <v/>
      </c>
      <c r="N9395" s="95" t="str">
        <f>IF(A9395&lt;&gt;"",IF(MID(C9395,1,1)="r",SigmaEpsReinf(J9395,$AS$42:$AS$43,$AS$41,$AS$39,$AS$40,$AQ$38),""),"")</f>
        <v/>
      </c>
      <c r="Q9395" s="92" t="str">
        <f t="shared" si="1476"/>
        <v/>
      </c>
      <c r="R9395" s="92" t="str">
        <f t="shared" si="1477"/>
        <v/>
      </c>
      <c r="U9395" s="5"/>
      <c r="V9395" s="5"/>
      <c r="W9395" s="94" t="str">
        <f t="shared" si="1475"/>
        <v/>
      </c>
      <c r="X9395" s="94" t="str">
        <f t="shared" si="1478"/>
        <v/>
      </c>
      <c r="Y9395" s="5"/>
      <c r="BK9395" s="8"/>
      <c r="BL9395" s="5"/>
      <c r="BM9395" s="5"/>
      <c r="BN9395" s="5"/>
      <c r="BO9395" s="5"/>
      <c r="BP9395" s="1"/>
      <c r="BQ9395" s="1"/>
      <c r="BR9395" s="1"/>
      <c r="BS9395" s="1"/>
      <c r="BT9395" s="1"/>
      <c r="BU9395" s="4"/>
      <c r="BV9395" s="1"/>
      <c r="BW9395" s="3"/>
      <c r="BX9395" s="4"/>
      <c r="BY9395" s="5"/>
      <c r="BZ9395" s="5"/>
      <c r="CA9395" s="5"/>
      <c r="CB9395" s="5"/>
      <c r="CC9395" s="5"/>
      <c r="CD9395" s="43"/>
    </row>
    <row r="9396" spans="1:82" x14ac:dyDescent="0.25">
      <c r="A9396" s="8"/>
      <c r="B9396" s="5"/>
      <c r="C9396" s="5"/>
      <c r="D9396" s="5"/>
      <c r="E9396" s="5"/>
      <c r="F9396" s="94" t="str">
        <f t="shared" si="1469"/>
        <v/>
      </c>
      <c r="G9396" s="94" t="str">
        <f t="shared" si="1470"/>
        <v/>
      </c>
      <c r="H9396" s="127" t="str">
        <f>IF(A9396&lt;&gt;"",IF(MID(C9396,1,1)="c",$AS$26,IF(MID(C9396,1,1)="r",$AS$41,IF(MID(C9396,1,1)="p",#REF!,#REF!))),"")</f>
        <v/>
      </c>
      <c r="I9396" s="92" t="str">
        <f t="shared" si="1471"/>
        <v/>
      </c>
      <c r="J9396" s="92" t="str">
        <f t="shared" si="1472"/>
        <v/>
      </c>
      <c r="K9396" s="92" t="str">
        <f t="shared" si="1473"/>
        <v/>
      </c>
      <c r="L9396" s="92" t="str">
        <f t="shared" si="1474"/>
        <v/>
      </c>
      <c r="M9396" s="95" t="str">
        <f>IF(A9396&lt;&gt;"",IF(MID(C9396,1,1)="c",SigmaEpsConcrete(I9396,$AN$30:$AN$33,$AR$30:$AR$33,$AS$26,$AS$27,$AS$28,$AQ$20,$AU$19),""),"")</f>
        <v/>
      </c>
      <c r="N9396" s="95" t="str">
        <f>IF(A9396&lt;&gt;"",IF(MID(C9396,1,1)="r",SigmaEpsReinf(J9396,$AS$42:$AS$43,$AS$41,$AS$39,$AS$40,$AQ$38),""),"")</f>
        <v/>
      </c>
      <c r="Q9396" s="92" t="str">
        <f t="shared" si="1476"/>
        <v/>
      </c>
      <c r="R9396" s="92" t="str">
        <f t="shared" si="1477"/>
        <v/>
      </c>
      <c r="U9396" s="5"/>
      <c r="V9396" s="5"/>
      <c r="W9396" s="94" t="str">
        <f t="shared" si="1475"/>
        <v/>
      </c>
      <c r="X9396" s="94" t="str">
        <f t="shared" si="1478"/>
        <v/>
      </c>
      <c r="Y9396" s="5"/>
      <c r="BK9396" s="8"/>
      <c r="BL9396" s="5"/>
      <c r="BM9396" s="5"/>
      <c r="BN9396" s="5"/>
      <c r="BO9396" s="5"/>
      <c r="BP9396" s="1"/>
      <c r="BQ9396" s="1"/>
      <c r="BR9396" s="1"/>
      <c r="BS9396" s="1"/>
      <c r="BT9396" s="1"/>
      <c r="BU9396" s="4"/>
      <c r="BV9396" s="1"/>
      <c r="BW9396" s="3"/>
      <c r="BX9396" s="4"/>
      <c r="BY9396" s="5"/>
      <c r="BZ9396" s="5"/>
      <c r="CA9396" s="5"/>
      <c r="CB9396" s="5"/>
      <c r="CC9396" s="5"/>
      <c r="CD9396" s="43"/>
    </row>
    <row r="9397" spans="1:82" x14ac:dyDescent="0.25">
      <c r="A9397" s="8"/>
      <c r="B9397" s="5"/>
      <c r="C9397" s="5"/>
      <c r="D9397" s="5"/>
      <c r="E9397" s="5"/>
      <c r="F9397" s="94" t="str">
        <f t="shared" si="1469"/>
        <v/>
      </c>
      <c r="G9397" s="94" t="str">
        <f t="shared" si="1470"/>
        <v/>
      </c>
      <c r="H9397" s="127" t="str">
        <f>IF(A9397&lt;&gt;"",IF(MID(C9397,1,1)="c",$AS$26,IF(MID(C9397,1,1)="r",$AS$41,IF(MID(C9397,1,1)="p",#REF!,#REF!))),"")</f>
        <v/>
      </c>
      <c r="I9397" s="92" t="str">
        <f t="shared" si="1471"/>
        <v/>
      </c>
      <c r="J9397" s="92" t="str">
        <f t="shared" si="1472"/>
        <v/>
      </c>
      <c r="K9397" s="92" t="str">
        <f t="shared" si="1473"/>
        <v/>
      </c>
      <c r="L9397" s="92" t="str">
        <f t="shared" si="1474"/>
        <v/>
      </c>
      <c r="M9397" s="95" t="str">
        <f>IF(A9397&lt;&gt;"",IF(MID(C9397,1,1)="c",SigmaEpsConcrete(I9397,$AN$30:$AN$33,$AR$30:$AR$33,$AS$26,$AS$27,$AS$28,$AQ$20,$AU$19),""),"")</f>
        <v/>
      </c>
      <c r="N9397" s="95" t="str">
        <f>IF(A9397&lt;&gt;"",IF(MID(C9397,1,1)="r",SigmaEpsReinf(J9397,$AS$42:$AS$43,$AS$41,$AS$39,$AS$40,$AQ$38),""),"")</f>
        <v/>
      </c>
      <c r="Q9397" s="92" t="str">
        <f t="shared" si="1476"/>
        <v/>
      </c>
      <c r="R9397" s="92" t="str">
        <f t="shared" si="1477"/>
        <v/>
      </c>
      <c r="U9397" s="5"/>
      <c r="V9397" s="5"/>
      <c r="W9397" s="94" t="str">
        <f t="shared" si="1475"/>
        <v/>
      </c>
      <c r="X9397" s="94" t="str">
        <f t="shared" si="1478"/>
        <v/>
      </c>
      <c r="Y9397" s="5"/>
      <c r="BK9397" s="8"/>
      <c r="BL9397" s="5"/>
      <c r="BM9397" s="5"/>
      <c r="BN9397" s="5"/>
      <c r="BO9397" s="5"/>
      <c r="BP9397" s="1"/>
      <c r="BQ9397" s="1"/>
      <c r="BR9397" s="1"/>
      <c r="BS9397" s="1"/>
      <c r="BT9397" s="1"/>
      <c r="BU9397" s="4"/>
      <c r="BV9397" s="1"/>
      <c r="BW9397" s="3"/>
      <c r="BX9397" s="4"/>
      <c r="BY9397" s="5"/>
      <c r="BZ9397" s="5"/>
      <c r="CA9397" s="5"/>
      <c r="CB9397" s="5"/>
      <c r="CC9397" s="5"/>
      <c r="CD9397" s="43"/>
    </row>
    <row r="9398" spans="1:82" x14ac:dyDescent="0.25">
      <c r="A9398" s="8"/>
      <c r="B9398" s="5"/>
      <c r="C9398" s="5"/>
      <c r="D9398" s="5"/>
      <c r="E9398" s="5"/>
      <c r="F9398" s="94" t="str">
        <f t="shared" si="1469"/>
        <v/>
      </c>
      <c r="G9398" s="94" t="str">
        <f t="shared" si="1470"/>
        <v/>
      </c>
      <c r="H9398" s="127" t="str">
        <f>IF(A9398&lt;&gt;"",IF(MID(C9398,1,1)="c",$AS$26,IF(MID(C9398,1,1)="r",$AS$41,IF(MID(C9398,1,1)="p",#REF!,#REF!))),"")</f>
        <v/>
      </c>
      <c r="I9398" s="92" t="str">
        <f t="shared" si="1471"/>
        <v/>
      </c>
      <c r="J9398" s="92" t="str">
        <f t="shared" si="1472"/>
        <v/>
      </c>
      <c r="K9398" s="92" t="str">
        <f t="shared" si="1473"/>
        <v/>
      </c>
      <c r="L9398" s="92" t="str">
        <f t="shared" si="1474"/>
        <v/>
      </c>
      <c r="M9398" s="95" t="str">
        <f>IF(A9398&lt;&gt;"",IF(MID(C9398,1,1)="c",SigmaEpsConcrete(I9398,$AN$30:$AN$33,$AR$30:$AR$33,$AS$26,$AS$27,$AS$28,$AQ$20,$AU$19),""),"")</f>
        <v/>
      </c>
      <c r="N9398" s="95" t="str">
        <f>IF(A9398&lt;&gt;"",IF(MID(C9398,1,1)="r",SigmaEpsReinf(J9398,$AS$42:$AS$43,$AS$41,$AS$39,$AS$40,$AQ$38),""),"")</f>
        <v/>
      </c>
      <c r="Q9398" s="92" t="str">
        <f t="shared" si="1476"/>
        <v/>
      </c>
      <c r="R9398" s="92" t="str">
        <f t="shared" si="1477"/>
        <v/>
      </c>
      <c r="U9398" s="5"/>
      <c r="V9398" s="5"/>
      <c r="W9398" s="94" t="str">
        <f t="shared" si="1475"/>
        <v/>
      </c>
      <c r="X9398" s="94" t="str">
        <f t="shared" si="1478"/>
        <v/>
      </c>
      <c r="Y9398" s="5"/>
      <c r="BK9398" s="8"/>
      <c r="BL9398" s="5"/>
      <c r="BM9398" s="5"/>
      <c r="BN9398" s="5"/>
      <c r="BO9398" s="5"/>
      <c r="BP9398" s="1"/>
      <c r="BQ9398" s="1"/>
      <c r="BR9398" s="1"/>
      <c r="BS9398" s="1"/>
      <c r="BT9398" s="1"/>
      <c r="BU9398" s="4"/>
      <c r="BV9398" s="1"/>
      <c r="BW9398" s="3"/>
      <c r="BX9398" s="4"/>
      <c r="BY9398" s="5"/>
      <c r="BZ9398" s="5"/>
      <c r="CA9398" s="5"/>
      <c r="CB9398" s="5"/>
      <c r="CC9398" s="5"/>
      <c r="CD9398" s="43"/>
    </row>
    <row r="9399" spans="1:82" x14ac:dyDescent="0.25">
      <c r="A9399" s="8"/>
      <c r="B9399" s="5"/>
      <c r="C9399" s="5"/>
      <c r="D9399" s="5"/>
      <c r="E9399" s="5"/>
      <c r="F9399" s="94" t="str">
        <f t="shared" si="1469"/>
        <v/>
      </c>
      <c r="G9399" s="94" t="str">
        <f t="shared" si="1470"/>
        <v/>
      </c>
      <c r="H9399" s="127" t="str">
        <f>IF(A9399&lt;&gt;"",IF(MID(C9399,1,1)="c",$AS$26,IF(MID(C9399,1,1)="r",$AS$41,IF(MID(C9399,1,1)="p",#REF!,#REF!))),"")</f>
        <v/>
      </c>
      <c r="I9399" s="92" t="str">
        <f t="shared" si="1471"/>
        <v/>
      </c>
      <c r="J9399" s="92" t="str">
        <f t="shared" si="1472"/>
        <v/>
      </c>
      <c r="K9399" s="92" t="str">
        <f t="shared" si="1473"/>
        <v/>
      </c>
      <c r="L9399" s="92" t="str">
        <f t="shared" si="1474"/>
        <v/>
      </c>
      <c r="M9399" s="95" t="str">
        <f>IF(A9399&lt;&gt;"",IF(MID(C9399,1,1)="c",SigmaEpsConcrete(I9399,$AN$30:$AN$33,$AR$30:$AR$33,$AS$26,$AS$27,$AS$28,$AQ$20,$AU$19),""),"")</f>
        <v/>
      </c>
      <c r="N9399" s="95" t="str">
        <f>IF(A9399&lt;&gt;"",IF(MID(C9399,1,1)="r",SigmaEpsReinf(J9399,$AS$42:$AS$43,$AS$41,$AS$39,$AS$40,$AQ$38),""),"")</f>
        <v/>
      </c>
      <c r="Q9399" s="92" t="str">
        <f t="shared" si="1476"/>
        <v/>
      </c>
      <c r="R9399" s="92" t="str">
        <f t="shared" si="1477"/>
        <v/>
      </c>
      <c r="U9399" s="5"/>
      <c r="V9399" s="5"/>
      <c r="W9399" s="94" t="str">
        <f t="shared" si="1475"/>
        <v/>
      </c>
      <c r="X9399" s="94" t="str">
        <f t="shared" si="1478"/>
        <v/>
      </c>
      <c r="Y9399" s="5"/>
      <c r="BK9399" s="8"/>
      <c r="BL9399" s="5"/>
      <c r="BM9399" s="5"/>
      <c r="BN9399" s="5"/>
      <c r="BO9399" s="5"/>
      <c r="BP9399" s="1"/>
      <c r="BQ9399" s="1"/>
      <c r="BR9399" s="1"/>
      <c r="BS9399" s="1"/>
      <c r="BT9399" s="1"/>
      <c r="BU9399" s="4"/>
      <c r="BV9399" s="1"/>
      <c r="BW9399" s="3"/>
      <c r="BX9399" s="4"/>
      <c r="BY9399" s="5"/>
      <c r="BZ9399" s="5"/>
      <c r="CA9399" s="5"/>
      <c r="CB9399" s="5"/>
      <c r="CC9399" s="5"/>
      <c r="CD9399" s="43"/>
    </row>
    <row r="9400" spans="1:82" x14ac:dyDescent="0.25">
      <c r="A9400" s="8"/>
      <c r="B9400" s="5"/>
      <c r="C9400" s="5"/>
      <c r="D9400" s="5"/>
      <c r="E9400" s="5"/>
      <c r="F9400" s="94" t="str">
        <f t="shared" si="1469"/>
        <v/>
      </c>
      <c r="G9400" s="94" t="str">
        <f t="shared" si="1470"/>
        <v/>
      </c>
      <c r="H9400" s="127" t="str">
        <f>IF(A9400&lt;&gt;"",IF(MID(C9400,1,1)="c",$AS$26,IF(MID(C9400,1,1)="r",$AS$41,IF(MID(C9400,1,1)="p",#REF!,#REF!))),"")</f>
        <v/>
      </c>
      <c r="I9400" s="92" t="str">
        <f t="shared" si="1471"/>
        <v/>
      </c>
      <c r="J9400" s="92" t="str">
        <f t="shared" si="1472"/>
        <v/>
      </c>
      <c r="K9400" s="92" t="str">
        <f t="shared" si="1473"/>
        <v/>
      </c>
      <c r="L9400" s="92" t="str">
        <f t="shared" si="1474"/>
        <v/>
      </c>
      <c r="M9400" s="95" t="str">
        <f>IF(A9400&lt;&gt;"",IF(MID(C9400,1,1)="c",SigmaEpsConcrete(I9400,$AN$30:$AN$33,$AR$30:$AR$33,$AS$26,$AS$27,$AS$28,$AQ$20,$AU$19),""),"")</f>
        <v/>
      </c>
      <c r="N9400" s="95" t="str">
        <f>IF(A9400&lt;&gt;"",IF(MID(C9400,1,1)="r",SigmaEpsReinf(J9400,$AS$42:$AS$43,$AS$41,$AS$39,$AS$40,$AQ$38),""),"")</f>
        <v/>
      </c>
      <c r="Q9400" s="92" t="str">
        <f t="shared" si="1476"/>
        <v/>
      </c>
      <c r="R9400" s="92" t="str">
        <f t="shared" si="1477"/>
        <v/>
      </c>
      <c r="U9400" s="5"/>
      <c r="V9400" s="5"/>
      <c r="W9400" s="94" t="str">
        <f t="shared" si="1475"/>
        <v/>
      </c>
      <c r="X9400" s="94" t="str">
        <f t="shared" si="1478"/>
        <v/>
      </c>
      <c r="Y9400" s="5"/>
      <c r="BK9400" s="8"/>
      <c r="BL9400" s="5"/>
      <c r="BM9400" s="5"/>
      <c r="BN9400" s="5"/>
      <c r="BO9400" s="5"/>
      <c r="BP9400" s="1"/>
      <c r="BQ9400" s="1"/>
      <c r="BR9400" s="1"/>
      <c r="BS9400" s="1"/>
      <c r="BT9400" s="1"/>
      <c r="BU9400" s="4"/>
      <c r="BV9400" s="1"/>
      <c r="BW9400" s="3"/>
      <c r="BX9400" s="4"/>
      <c r="BY9400" s="5"/>
      <c r="BZ9400" s="5"/>
      <c r="CA9400" s="5"/>
      <c r="CB9400" s="5"/>
      <c r="CC9400" s="5"/>
      <c r="CD9400" s="43"/>
    </row>
    <row r="9401" spans="1:82" x14ac:dyDescent="0.25">
      <c r="A9401" s="8"/>
      <c r="B9401" s="5"/>
      <c r="C9401" s="5"/>
      <c r="D9401" s="5"/>
      <c r="E9401" s="5"/>
      <c r="F9401" s="94" t="str">
        <f t="shared" si="1469"/>
        <v/>
      </c>
      <c r="G9401" s="94" t="str">
        <f t="shared" si="1470"/>
        <v/>
      </c>
      <c r="H9401" s="127" t="str">
        <f>IF(A9401&lt;&gt;"",IF(MID(C9401,1,1)="c",$AS$26,IF(MID(C9401,1,1)="r",$AS$41,IF(MID(C9401,1,1)="p",#REF!,#REF!))),"")</f>
        <v/>
      </c>
      <c r="I9401" s="92" t="str">
        <f t="shared" si="1471"/>
        <v/>
      </c>
      <c r="J9401" s="92" t="str">
        <f t="shared" si="1472"/>
        <v/>
      </c>
      <c r="K9401" s="92" t="str">
        <f t="shared" si="1473"/>
        <v/>
      </c>
      <c r="L9401" s="92" t="str">
        <f t="shared" si="1474"/>
        <v/>
      </c>
      <c r="M9401" s="95" t="str">
        <f>IF(A9401&lt;&gt;"",IF(MID(C9401,1,1)="c",SigmaEpsConcrete(I9401,$AN$30:$AN$33,$AR$30:$AR$33,$AS$26,$AS$27,$AS$28,$AQ$20,$AU$19),""),"")</f>
        <v/>
      </c>
      <c r="N9401" s="95" t="str">
        <f>IF(A9401&lt;&gt;"",IF(MID(C9401,1,1)="r",SigmaEpsReinf(J9401,$AS$42:$AS$43,$AS$41,$AS$39,$AS$40,$AQ$38),""),"")</f>
        <v/>
      </c>
      <c r="Q9401" s="92" t="str">
        <f t="shared" si="1476"/>
        <v/>
      </c>
      <c r="R9401" s="92" t="str">
        <f t="shared" si="1477"/>
        <v/>
      </c>
      <c r="U9401" s="5"/>
      <c r="V9401" s="5"/>
      <c r="W9401" s="94" t="str">
        <f t="shared" si="1475"/>
        <v/>
      </c>
      <c r="X9401" s="94" t="str">
        <f t="shared" si="1478"/>
        <v/>
      </c>
      <c r="Y9401" s="5"/>
      <c r="BK9401" s="8"/>
      <c r="BL9401" s="5"/>
      <c r="BM9401" s="5"/>
      <c r="BN9401" s="5"/>
      <c r="BO9401" s="5"/>
      <c r="BP9401" s="1"/>
      <c r="BQ9401" s="1"/>
      <c r="BR9401" s="1"/>
      <c r="BS9401" s="1"/>
      <c r="BT9401" s="1"/>
      <c r="BU9401" s="4"/>
      <c r="BV9401" s="1"/>
      <c r="BW9401" s="3"/>
      <c r="BX9401" s="4"/>
      <c r="BY9401" s="5"/>
      <c r="BZ9401" s="5"/>
      <c r="CA9401" s="5"/>
      <c r="CB9401" s="5"/>
      <c r="CC9401" s="5"/>
      <c r="CD9401" s="43"/>
    </row>
    <row r="9402" spans="1:82" x14ac:dyDescent="0.25">
      <c r="A9402" s="8"/>
      <c r="B9402" s="5"/>
      <c r="C9402" s="5"/>
      <c r="D9402" s="5"/>
      <c r="E9402" s="5"/>
      <c r="F9402" s="94" t="str">
        <f t="shared" si="1469"/>
        <v/>
      </c>
      <c r="G9402" s="94" t="str">
        <f t="shared" si="1470"/>
        <v/>
      </c>
      <c r="H9402" s="127" t="str">
        <f>IF(A9402&lt;&gt;"",IF(MID(C9402,1,1)="c",$AS$26,IF(MID(C9402,1,1)="r",$AS$41,IF(MID(C9402,1,1)="p",#REF!,#REF!))),"")</f>
        <v/>
      </c>
      <c r="I9402" s="92" t="str">
        <f t="shared" si="1471"/>
        <v/>
      </c>
      <c r="J9402" s="92" t="str">
        <f t="shared" si="1472"/>
        <v/>
      </c>
      <c r="K9402" s="92" t="str">
        <f t="shared" si="1473"/>
        <v/>
      </c>
      <c r="L9402" s="92" t="str">
        <f t="shared" si="1474"/>
        <v/>
      </c>
      <c r="M9402" s="95" t="str">
        <f>IF(A9402&lt;&gt;"",IF(MID(C9402,1,1)="c",SigmaEpsConcrete(I9402,$AN$30:$AN$33,$AR$30:$AR$33,$AS$26,$AS$27,$AS$28,$AQ$20,$AU$19),""),"")</f>
        <v/>
      </c>
      <c r="N9402" s="95" t="str">
        <f>IF(A9402&lt;&gt;"",IF(MID(C9402,1,1)="r",SigmaEpsReinf(J9402,$AS$42:$AS$43,$AS$41,$AS$39,$AS$40,$AQ$38),""),"")</f>
        <v/>
      </c>
      <c r="Q9402" s="92" t="str">
        <f t="shared" si="1476"/>
        <v/>
      </c>
      <c r="R9402" s="92" t="str">
        <f t="shared" si="1477"/>
        <v/>
      </c>
      <c r="U9402" s="5"/>
      <c r="V9402" s="5"/>
      <c r="W9402" s="94" t="str">
        <f t="shared" si="1475"/>
        <v/>
      </c>
      <c r="X9402" s="94" t="str">
        <f t="shared" si="1478"/>
        <v/>
      </c>
      <c r="Y9402" s="5"/>
      <c r="BK9402" s="8"/>
      <c r="BL9402" s="5"/>
      <c r="BM9402" s="5"/>
      <c r="BN9402" s="5"/>
      <c r="BO9402" s="5"/>
      <c r="BP9402" s="1"/>
      <c r="BQ9402" s="1"/>
      <c r="BR9402" s="1"/>
      <c r="BS9402" s="1"/>
      <c r="BT9402" s="1"/>
      <c r="BU9402" s="4"/>
      <c r="BV9402" s="1"/>
      <c r="BW9402" s="3"/>
      <c r="BX9402" s="4"/>
      <c r="BY9402" s="5"/>
      <c r="BZ9402" s="5"/>
      <c r="CA9402" s="5"/>
      <c r="CB9402" s="5"/>
      <c r="CC9402" s="5"/>
      <c r="CD9402" s="43"/>
    </row>
    <row r="9403" spans="1:82" x14ac:dyDescent="0.25">
      <c r="A9403" s="8"/>
      <c r="B9403" s="5"/>
      <c r="C9403" s="5"/>
      <c r="D9403" s="5"/>
      <c r="E9403" s="5"/>
      <c r="F9403" s="94" t="str">
        <f t="shared" si="1469"/>
        <v/>
      </c>
      <c r="G9403" s="94" t="str">
        <f t="shared" si="1470"/>
        <v/>
      </c>
      <c r="H9403" s="127" t="str">
        <f>IF(A9403&lt;&gt;"",IF(MID(C9403,1,1)="c",$AS$26,IF(MID(C9403,1,1)="r",$AS$41,IF(MID(C9403,1,1)="p",#REF!,#REF!))),"")</f>
        <v/>
      </c>
      <c r="I9403" s="92" t="str">
        <f t="shared" si="1471"/>
        <v/>
      </c>
      <c r="J9403" s="92" t="str">
        <f t="shared" si="1472"/>
        <v/>
      </c>
      <c r="K9403" s="92" t="str">
        <f t="shared" si="1473"/>
        <v/>
      </c>
      <c r="L9403" s="92" t="str">
        <f t="shared" si="1474"/>
        <v/>
      </c>
      <c r="M9403" s="95" t="str">
        <f>IF(A9403&lt;&gt;"",IF(MID(C9403,1,1)="c",SigmaEpsConcrete(I9403,$AN$30:$AN$33,$AR$30:$AR$33,$AS$26,$AS$27,$AS$28,$AQ$20,$AU$19),""),"")</f>
        <v/>
      </c>
      <c r="N9403" s="95" t="str">
        <f>IF(A9403&lt;&gt;"",IF(MID(C9403,1,1)="r",SigmaEpsReinf(J9403,$AS$42:$AS$43,$AS$41,$AS$39,$AS$40,$AQ$38),""),"")</f>
        <v/>
      </c>
      <c r="Q9403" s="92" t="str">
        <f t="shared" si="1476"/>
        <v/>
      </c>
      <c r="R9403" s="92" t="str">
        <f t="shared" si="1477"/>
        <v/>
      </c>
      <c r="U9403" s="5"/>
      <c r="V9403" s="5"/>
      <c r="W9403" s="94" t="str">
        <f t="shared" si="1475"/>
        <v/>
      </c>
      <c r="X9403" s="94" t="str">
        <f t="shared" si="1478"/>
        <v/>
      </c>
      <c r="Y9403" s="5"/>
      <c r="BK9403" s="8"/>
      <c r="BL9403" s="5"/>
      <c r="BM9403" s="5"/>
      <c r="BN9403" s="5"/>
      <c r="BO9403" s="5"/>
      <c r="BP9403" s="1"/>
      <c r="BQ9403" s="1"/>
      <c r="BR9403" s="1"/>
      <c r="BS9403" s="1"/>
      <c r="BT9403" s="1"/>
      <c r="BU9403" s="4"/>
      <c r="BV9403" s="1"/>
      <c r="BW9403" s="3"/>
      <c r="BX9403" s="4"/>
      <c r="BY9403" s="5"/>
      <c r="BZ9403" s="5"/>
      <c r="CA9403" s="5"/>
      <c r="CB9403" s="5"/>
      <c r="CC9403" s="5"/>
      <c r="CD9403" s="43"/>
    </row>
    <row r="9404" spans="1:82" x14ac:dyDescent="0.25">
      <c r="A9404" s="8"/>
      <c r="B9404" s="5"/>
      <c r="C9404" s="5"/>
      <c r="D9404" s="5"/>
      <c r="E9404" s="5"/>
      <c r="F9404" s="94" t="str">
        <f t="shared" si="1469"/>
        <v/>
      </c>
      <c r="G9404" s="94" t="str">
        <f t="shared" si="1470"/>
        <v/>
      </c>
      <c r="H9404" s="127" t="str">
        <f>IF(A9404&lt;&gt;"",IF(MID(C9404,1,1)="c",$AS$26,IF(MID(C9404,1,1)="r",$AS$41,IF(MID(C9404,1,1)="p",#REF!,#REF!))),"")</f>
        <v/>
      </c>
      <c r="I9404" s="92" t="str">
        <f t="shared" si="1471"/>
        <v/>
      </c>
      <c r="J9404" s="92" t="str">
        <f t="shared" si="1472"/>
        <v/>
      </c>
      <c r="K9404" s="92" t="str">
        <f t="shared" si="1473"/>
        <v/>
      </c>
      <c r="L9404" s="92" t="str">
        <f t="shared" si="1474"/>
        <v/>
      </c>
      <c r="M9404" s="95" t="str">
        <f>IF(A9404&lt;&gt;"",IF(MID(C9404,1,1)="c",SigmaEpsConcrete(I9404,$AN$30:$AN$33,$AR$30:$AR$33,$AS$26,$AS$27,$AS$28,$AQ$20,$AU$19),""),"")</f>
        <v/>
      </c>
      <c r="N9404" s="95" t="str">
        <f>IF(A9404&lt;&gt;"",IF(MID(C9404,1,1)="r",SigmaEpsReinf(J9404,$AS$42:$AS$43,$AS$41,$AS$39,$AS$40,$AQ$38),""),"")</f>
        <v/>
      </c>
      <c r="Q9404" s="92" t="str">
        <f t="shared" si="1476"/>
        <v/>
      </c>
      <c r="R9404" s="92" t="str">
        <f t="shared" si="1477"/>
        <v/>
      </c>
      <c r="U9404" s="5"/>
      <c r="V9404" s="5"/>
      <c r="W9404" s="94" t="str">
        <f t="shared" si="1475"/>
        <v/>
      </c>
      <c r="X9404" s="94" t="str">
        <f t="shared" si="1478"/>
        <v/>
      </c>
      <c r="Y9404" s="5"/>
      <c r="BK9404" s="8"/>
      <c r="BL9404" s="5"/>
      <c r="BM9404" s="5"/>
      <c r="BN9404" s="5"/>
      <c r="BO9404" s="5"/>
      <c r="BP9404" s="1"/>
      <c r="BQ9404" s="1"/>
      <c r="BR9404" s="1"/>
      <c r="BS9404" s="1"/>
      <c r="BT9404" s="1"/>
      <c r="BU9404" s="4"/>
      <c r="BV9404" s="1"/>
      <c r="BW9404" s="3"/>
      <c r="BX9404" s="4"/>
      <c r="BY9404" s="5"/>
      <c r="BZ9404" s="5"/>
      <c r="CA9404" s="5"/>
      <c r="CB9404" s="5"/>
      <c r="CC9404" s="5"/>
      <c r="CD9404" s="43"/>
    </row>
    <row r="9405" spans="1:82" x14ac:dyDescent="0.25">
      <c r="A9405" s="8"/>
      <c r="B9405" s="5"/>
      <c r="C9405" s="5"/>
      <c r="D9405" s="5"/>
      <c r="E9405" s="5"/>
      <c r="F9405" s="94" t="str">
        <f t="shared" si="1469"/>
        <v/>
      </c>
      <c r="G9405" s="94" t="str">
        <f t="shared" si="1470"/>
        <v/>
      </c>
      <c r="H9405" s="127" t="str">
        <f>IF(A9405&lt;&gt;"",IF(MID(C9405,1,1)="c",$AS$26,IF(MID(C9405,1,1)="r",$AS$41,IF(MID(C9405,1,1)="p",#REF!,#REF!))),"")</f>
        <v/>
      </c>
      <c r="I9405" s="92" t="str">
        <f t="shared" si="1471"/>
        <v/>
      </c>
      <c r="J9405" s="92" t="str">
        <f t="shared" si="1472"/>
        <v/>
      </c>
      <c r="K9405" s="92" t="str">
        <f t="shared" si="1473"/>
        <v/>
      </c>
      <c r="L9405" s="92" t="str">
        <f t="shared" si="1474"/>
        <v/>
      </c>
      <c r="M9405" s="95" t="str">
        <f>IF(A9405&lt;&gt;"",IF(MID(C9405,1,1)="c",SigmaEpsConcrete(I9405,$AN$30:$AN$33,$AR$30:$AR$33,$AS$26,$AS$27,$AS$28,$AQ$20,$AU$19),""),"")</f>
        <v/>
      </c>
      <c r="N9405" s="95" t="str">
        <f>IF(A9405&lt;&gt;"",IF(MID(C9405,1,1)="r",SigmaEpsReinf(J9405,$AS$42:$AS$43,$AS$41,$AS$39,$AS$40,$AQ$38),""),"")</f>
        <v/>
      </c>
      <c r="Q9405" s="92" t="str">
        <f t="shared" si="1476"/>
        <v/>
      </c>
      <c r="R9405" s="92" t="str">
        <f t="shared" si="1477"/>
        <v/>
      </c>
      <c r="U9405" s="5"/>
      <c r="V9405" s="5"/>
      <c r="W9405" s="94" t="str">
        <f t="shared" si="1475"/>
        <v/>
      </c>
      <c r="X9405" s="94" t="str">
        <f t="shared" si="1478"/>
        <v/>
      </c>
      <c r="Y9405" s="5"/>
      <c r="BK9405" s="8"/>
      <c r="BL9405" s="5"/>
      <c r="BM9405" s="5"/>
      <c r="BN9405" s="5"/>
      <c r="BO9405" s="5"/>
      <c r="BP9405" s="1"/>
      <c r="BQ9405" s="1"/>
      <c r="BR9405" s="1"/>
      <c r="BS9405" s="1"/>
      <c r="BT9405" s="1"/>
      <c r="BU9405" s="4"/>
      <c r="BV9405" s="1"/>
      <c r="BW9405" s="3"/>
      <c r="BX9405" s="4"/>
      <c r="BY9405" s="5"/>
      <c r="BZ9405" s="5"/>
      <c r="CA9405" s="5"/>
      <c r="CB9405" s="5"/>
      <c r="CC9405" s="5"/>
      <c r="CD9405" s="43"/>
    </row>
    <row r="9406" spans="1:82" x14ac:dyDescent="0.25">
      <c r="A9406" s="8"/>
      <c r="B9406" s="5"/>
      <c r="C9406" s="5"/>
      <c r="D9406" s="5"/>
      <c r="E9406" s="5"/>
      <c r="F9406" s="94" t="str">
        <f t="shared" si="1469"/>
        <v/>
      </c>
      <c r="G9406" s="94" t="str">
        <f t="shared" si="1470"/>
        <v/>
      </c>
      <c r="H9406" s="127" t="str">
        <f>IF(A9406&lt;&gt;"",IF(MID(C9406,1,1)="c",$AS$26,IF(MID(C9406,1,1)="r",$AS$41,IF(MID(C9406,1,1)="p",#REF!,#REF!))),"")</f>
        <v/>
      </c>
      <c r="I9406" s="92" t="str">
        <f t="shared" si="1471"/>
        <v/>
      </c>
      <c r="J9406" s="92" t="str">
        <f t="shared" si="1472"/>
        <v/>
      </c>
      <c r="K9406" s="92" t="str">
        <f t="shared" si="1473"/>
        <v/>
      </c>
      <c r="L9406" s="92" t="str">
        <f t="shared" si="1474"/>
        <v/>
      </c>
      <c r="M9406" s="95" t="str">
        <f>IF(A9406&lt;&gt;"",IF(MID(C9406,1,1)="c",SigmaEpsConcrete(I9406,$AN$30:$AN$33,$AR$30:$AR$33,$AS$26,$AS$27,$AS$28,$AQ$20,$AU$19),""),"")</f>
        <v/>
      </c>
      <c r="N9406" s="95" t="str">
        <f>IF(A9406&lt;&gt;"",IF(MID(C9406,1,1)="r",SigmaEpsReinf(J9406,$AS$42:$AS$43,$AS$41,$AS$39,$AS$40,$AQ$38),""),"")</f>
        <v/>
      </c>
      <c r="Q9406" s="92" t="str">
        <f t="shared" si="1476"/>
        <v/>
      </c>
      <c r="R9406" s="92" t="str">
        <f t="shared" si="1477"/>
        <v/>
      </c>
      <c r="U9406" s="5"/>
      <c r="V9406" s="5"/>
      <c r="W9406" s="94" t="str">
        <f t="shared" si="1475"/>
        <v/>
      </c>
      <c r="X9406" s="94" t="str">
        <f t="shared" si="1478"/>
        <v/>
      </c>
      <c r="Y9406" s="5"/>
      <c r="BK9406" s="8"/>
      <c r="BL9406" s="5"/>
      <c r="BM9406" s="5"/>
      <c r="BN9406" s="5"/>
      <c r="BO9406" s="5"/>
      <c r="BP9406" s="1"/>
      <c r="BQ9406" s="1"/>
      <c r="BR9406" s="1"/>
      <c r="BS9406" s="1"/>
      <c r="BT9406" s="1"/>
      <c r="BU9406" s="4"/>
      <c r="BV9406" s="1"/>
      <c r="BW9406" s="3"/>
      <c r="BX9406" s="4"/>
      <c r="BY9406" s="5"/>
      <c r="BZ9406" s="5"/>
      <c r="CA9406" s="5"/>
      <c r="CB9406" s="5"/>
      <c r="CC9406" s="5"/>
      <c r="CD9406" s="43"/>
    </row>
    <row r="9407" spans="1:82" x14ac:dyDescent="0.25">
      <c r="A9407" s="8"/>
      <c r="B9407" s="5"/>
      <c r="C9407" s="5"/>
      <c r="D9407" s="5"/>
      <c r="E9407" s="5"/>
      <c r="F9407" s="94" t="str">
        <f t="shared" si="1469"/>
        <v/>
      </c>
      <c r="G9407" s="94" t="str">
        <f t="shared" si="1470"/>
        <v/>
      </c>
      <c r="H9407" s="127" t="str">
        <f>IF(A9407&lt;&gt;"",IF(MID(C9407,1,1)="c",$AS$26,IF(MID(C9407,1,1)="r",$AS$41,IF(MID(C9407,1,1)="p",#REF!,#REF!))),"")</f>
        <v/>
      </c>
      <c r="I9407" s="92" t="str">
        <f t="shared" si="1471"/>
        <v/>
      </c>
      <c r="J9407" s="92" t="str">
        <f t="shared" si="1472"/>
        <v/>
      </c>
      <c r="K9407" s="92" t="str">
        <f t="shared" si="1473"/>
        <v/>
      </c>
      <c r="L9407" s="92" t="str">
        <f t="shared" si="1474"/>
        <v/>
      </c>
      <c r="M9407" s="95" t="str">
        <f>IF(A9407&lt;&gt;"",IF(MID(C9407,1,1)="c",SigmaEpsConcrete(I9407,$AN$30:$AN$33,$AR$30:$AR$33,$AS$26,$AS$27,$AS$28,$AQ$20,$AU$19),""),"")</f>
        <v/>
      </c>
      <c r="N9407" s="95" t="str">
        <f>IF(A9407&lt;&gt;"",IF(MID(C9407,1,1)="r",SigmaEpsReinf(J9407,$AS$42:$AS$43,$AS$41,$AS$39,$AS$40,$AQ$38),""),"")</f>
        <v/>
      </c>
      <c r="Q9407" s="92" t="str">
        <f t="shared" si="1476"/>
        <v/>
      </c>
      <c r="R9407" s="92" t="str">
        <f t="shared" si="1477"/>
        <v/>
      </c>
      <c r="U9407" s="5"/>
      <c r="V9407" s="5"/>
      <c r="W9407" s="94" t="str">
        <f t="shared" si="1475"/>
        <v/>
      </c>
      <c r="X9407" s="94" t="str">
        <f t="shared" si="1478"/>
        <v/>
      </c>
      <c r="Y9407" s="5"/>
      <c r="BK9407" s="8"/>
      <c r="BL9407" s="5"/>
      <c r="BM9407" s="5"/>
      <c r="BN9407" s="5"/>
      <c r="BO9407" s="5"/>
      <c r="BP9407" s="1"/>
      <c r="BQ9407" s="1"/>
      <c r="BR9407" s="1"/>
      <c r="BS9407" s="1"/>
      <c r="BT9407" s="1"/>
      <c r="BU9407" s="4"/>
      <c r="BV9407" s="1"/>
      <c r="BW9407" s="3"/>
      <c r="BX9407" s="4"/>
      <c r="BY9407" s="5"/>
      <c r="BZ9407" s="5"/>
      <c r="CA9407" s="5"/>
      <c r="CB9407" s="5"/>
      <c r="CC9407" s="5"/>
      <c r="CD9407" s="43"/>
    </row>
    <row r="9408" spans="1:82" x14ac:dyDescent="0.25">
      <c r="A9408" s="8"/>
      <c r="B9408" s="5"/>
      <c r="C9408" s="5"/>
      <c r="D9408" s="5"/>
      <c r="E9408" s="5"/>
      <c r="F9408" s="94" t="str">
        <f t="shared" si="1469"/>
        <v/>
      </c>
      <c r="G9408" s="94" t="str">
        <f t="shared" si="1470"/>
        <v/>
      </c>
      <c r="H9408" s="127" t="str">
        <f>IF(A9408&lt;&gt;"",IF(MID(C9408,1,1)="c",$AS$26,IF(MID(C9408,1,1)="r",$AS$41,IF(MID(C9408,1,1)="p",#REF!,#REF!))),"")</f>
        <v/>
      </c>
      <c r="I9408" s="92" t="str">
        <f t="shared" si="1471"/>
        <v/>
      </c>
      <c r="J9408" s="92" t="str">
        <f t="shared" si="1472"/>
        <v/>
      </c>
      <c r="K9408" s="92" t="str">
        <f t="shared" si="1473"/>
        <v/>
      </c>
      <c r="L9408" s="92" t="str">
        <f t="shared" si="1474"/>
        <v/>
      </c>
      <c r="M9408" s="95" t="str">
        <f>IF(A9408&lt;&gt;"",IF(MID(C9408,1,1)="c",SigmaEpsConcrete(I9408,$AN$30:$AN$33,$AR$30:$AR$33,$AS$26,$AS$27,$AS$28,$AQ$20,$AU$19),""),"")</f>
        <v/>
      </c>
      <c r="N9408" s="95" t="str">
        <f>IF(A9408&lt;&gt;"",IF(MID(C9408,1,1)="r",SigmaEpsReinf(J9408,$AS$42:$AS$43,$AS$41,$AS$39,$AS$40,$AQ$38),""),"")</f>
        <v/>
      </c>
      <c r="Q9408" s="92" t="str">
        <f t="shared" si="1476"/>
        <v/>
      </c>
      <c r="R9408" s="92" t="str">
        <f t="shared" si="1477"/>
        <v/>
      </c>
      <c r="U9408" s="5"/>
      <c r="V9408" s="5"/>
      <c r="W9408" s="94" t="str">
        <f t="shared" si="1475"/>
        <v/>
      </c>
      <c r="X9408" s="94" t="str">
        <f t="shared" si="1478"/>
        <v/>
      </c>
      <c r="Y9408" s="5"/>
      <c r="BK9408" s="8"/>
      <c r="BL9408" s="5"/>
      <c r="BM9408" s="5"/>
      <c r="BN9408" s="5"/>
      <c r="BO9408" s="5"/>
      <c r="BP9408" s="1"/>
      <c r="BQ9408" s="1"/>
      <c r="BR9408" s="1"/>
      <c r="BS9408" s="1"/>
      <c r="BT9408" s="1"/>
      <c r="BU9408" s="4"/>
      <c r="BV9408" s="1"/>
      <c r="BW9408" s="3"/>
      <c r="BX9408" s="4"/>
      <c r="BY9408" s="5"/>
      <c r="BZ9408" s="5"/>
      <c r="CA9408" s="5"/>
      <c r="CB9408" s="5"/>
      <c r="CC9408" s="5"/>
      <c r="CD9408" s="43"/>
    </row>
    <row r="9409" spans="1:82" x14ac:dyDescent="0.25">
      <c r="A9409" s="8"/>
      <c r="B9409" s="5"/>
      <c r="C9409" s="5"/>
      <c r="D9409" s="5"/>
      <c r="E9409" s="5"/>
      <c r="F9409" s="94" t="str">
        <f t="shared" si="1469"/>
        <v/>
      </c>
      <c r="G9409" s="94" t="str">
        <f t="shared" si="1470"/>
        <v/>
      </c>
      <c r="H9409" s="127" t="str">
        <f>IF(A9409&lt;&gt;"",IF(MID(C9409,1,1)="c",$AS$26,IF(MID(C9409,1,1)="r",$AS$41,IF(MID(C9409,1,1)="p",#REF!,#REF!))),"")</f>
        <v/>
      </c>
      <c r="I9409" s="92" t="str">
        <f t="shared" si="1471"/>
        <v/>
      </c>
      <c r="J9409" s="92" t="str">
        <f t="shared" si="1472"/>
        <v/>
      </c>
      <c r="K9409" s="92" t="str">
        <f t="shared" si="1473"/>
        <v/>
      </c>
      <c r="L9409" s="92" t="str">
        <f t="shared" si="1474"/>
        <v/>
      </c>
      <c r="M9409" s="95" t="str">
        <f>IF(A9409&lt;&gt;"",IF(MID(C9409,1,1)="c",SigmaEpsConcrete(I9409,$AN$30:$AN$33,$AR$30:$AR$33,$AS$26,$AS$27,$AS$28,$AQ$20,$AU$19),""),"")</f>
        <v/>
      </c>
      <c r="N9409" s="95" t="str">
        <f>IF(A9409&lt;&gt;"",IF(MID(C9409,1,1)="r",SigmaEpsReinf(J9409,$AS$42:$AS$43,$AS$41,$AS$39,$AS$40,$AQ$38),""),"")</f>
        <v/>
      </c>
      <c r="Q9409" s="92" t="str">
        <f t="shared" si="1476"/>
        <v/>
      </c>
      <c r="R9409" s="92" t="str">
        <f t="shared" si="1477"/>
        <v/>
      </c>
      <c r="U9409" s="5"/>
      <c r="V9409" s="5"/>
      <c r="W9409" s="94" t="str">
        <f t="shared" si="1475"/>
        <v/>
      </c>
      <c r="X9409" s="94" t="str">
        <f t="shared" si="1478"/>
        <v/>
      </c>
      <c r="Y9409" s="5"/>
      <c r="BK9409" s="8"/>
      <c r="BL9409" s="5"/>
      <c r="BM9409" s="5"/>
      <c r="BN9409" s="5"/>
      <c r="BO9409" s="5"/>
      <c r="BP9409" s="1"/>
      <c r="BQ9409" s="1"/>
      <c r="BR9409" s="1"/>
      <c r="BS9409" s="1"/>
      <c r="BT9409" s="1"/>
      <c r="BU9409" s="4"/>
      <c r="BV9409" s="1"/>
      <c r="BW9409" s="3"/>
      <c r="BX9409" s="4"/>
      <c r="BY9409" s="5"/>
      <c r="BZ9409" s="5"/>
      <c r="CA9409" s="5"/>
      <c r="CB9409" s="5"/>
      <c r="CC9409" s="5"/>
      <c r="CD9409" s="43"/>
    </row>
    <row r="9410" spans="1:82" x14ac:dyDescent="0.25">
      <c r="A9410" s="8"/>
      <c r="B9410" s="5"/>
      <c r="C9410" s="5"/>
      <c r="D9410" s="5"/>
      <c r="E9410" s="5"/>
      <c r="F9410" s="94" t="str">
        <f t="shared" si="1469"/>
        <v/>
      </c>
      <c r="G9410" s="94" t="str">
        <f t="shared" si="1470"/>
        <v/>
      </c>
      <c r="H9410" s="127" t="str">
        <f>IF(A9410&lt;&gt;"",IF(MID(C9410,1,1)="c",$AS$26,IF(MID(C9410,1,1)="r",$AS$41,IF(MID(C9410,1,1)="p",#REF!,#REF!))),"")</f>
        <v/>
      </c>
      <c r="I9410" s="92" t="str">
        <f t="shared" si="1471"/>
        <v/>
      </c>
      <c r="J9410" s="92" t="str">
        <f t="shared" si="1472"/>
        <v/>
      </c>
      <c r="K9410" s="92" t="str">
        <f t="shared" si="1473"/>
        <v/>
      </c>
      <c r="L9410" s="92" t="str">
        <f t="shared" si="1474"/>
        <v/>
      </c>
      <c r="M9410" s="95" t="str">
        <f>IF(A9410&lt;&gt;"",IF(MID(C9410,1,1)="c",SigmaEpsConcrete(I9410,$AN$30:$AN$33,$AR$30:$AR$33,$AS$26,$AS$27,$AS$28,$AQ$20,$AU$19),""),"")</f>
        <v/>
      </c>
      <c r="N9410" s="95" t="str">
        <f>IF(A9410&lt;&gt;"",IF(MID(C9410,1,1)="r",SigmaEpsReinf(J9410,$AS$42:$AS$43,$AS$41,$AS$39,$AS$40,$AQ$38),""),"")</f>
        <v/>
      </c>
      <c r="Q9410" s="92" t="str">
        <f t="shared" si="1476"/>
        <v/>
      </c>
      <c r="R9410" s="92" t="str">
        <f t="shared" si="1477"/>
        <v/>
      </c>
      <c r="U9410" s="5"/>
      <c r="V9410" s="5"/>
      <c r="W9410" s="94" t="str">
        <f t="shared" si="1475"/>
        <v/>
      </c>
      <c r="X9410" s="94" t="str">
        <f t="shared" si="1478"/>
        <v/>
      </c>
      <c r="Y9410" s="5"/>
      <c r="BK9410" s="8"/>
      <c r="BL9410" s="5"/>
      <c r="BM9410" s="5"/>
      <c r="BN9410" s="5"/>
      <c r="BO9410" s="5"/>
      <c r="BP9410" s="1"/>
      <c r="BQ9410" s="1"/>
      <c r="BR9410" s="1"/>
      <c r="BS9410" s="1"/>
      <c r="BT9410" s="1"/>
      <c r="BU9410" s="4"/>
      <c r="BV9410" s="1"/>
      <c r="BW9410" s="3"/>
      <c r="BX9410" s="4"/>
      <c r="BY9410" s="5"/>
      <c r="BZ9410" s="5"/>
      <c r="CA9410" s="5"/>
      <c r="CB9410" s="5"/>
      <c r="CC9410" s="5"/>
      <c r="CD9410" s="43"/>
    </row>
    <row r="9411" spans="1:82" x14ac:dyDescent="0.25">
      <c r="A9411" s="8"/>
      <c r="B9411" s="5"/>
      <c r="C9411" s="5"/>
      <c r="D9411" s="5"/>
      <c r="E9411" s="5"/>
      <c r="F9411" s="94" t="str">
        <f t="shared" si="1469"/>
        <v/>
      </c>
      <c r="G9411" s="94" t="str">
        <f t="shared" si="1470"/>
        <v/>
      </c>
      <c r="H9411" s="127" t="str">
        <f>IF(A9411&lt;&gt;"",IF(MID(C9411,1,1)="c",$AS$26,IF(MID(C9411,1,1)="r",$AS$41,IF(MID(C9411,1,1)="p",#REF!,#REF!))),"")</f>
        <v/>
      </c>
      <c r="I9411" s="92" t="str">
        <f t="shared" si="1471"/>
        <v/>
      </c>
      <c r="J9411" s="92" t="str">
        <f t="shared" si="1472"/>
        <v/>
      </c>
      <c r="K9411" s="92" t="str">
        <f t="shared" si="1473"/>
        <v/>
      </c>
      <c r="L9411" s="92" t="str">
        <f t="shared" si="1474"/>
        <v/>
      </c>
      <c r="M9411" s="95" t="str">
        <f>IF(A9411&lt;&gt;"",IF(MID(C9411,1,1)="c",SigmaEpsConcrete(I9411,$AN$30:$AN$33,$AR$30:$AR$33,$AS$26,$AS$27,$AS$28,$AQ$20,$AU$19),""),"")</f>
        <v/>
      </c>
      <c r="N9411" s="95" t="str">
        <f>IF(A9411&lt;&gt;"",IF(MID(C9411,1,1)="r",SigmaEpsReinf(J9411,$AS$42:$AS$43,$AS$41,$AS$39,$AS$40,$AQ$38),""),"")</f>
        <v/>
      </c>
      <c r="Q9411" s="92" t="str">
        <f t="shared" si="1476"/>
        <v/>
      </c>
      <c r="R9411" s="92" t="str">
        <f t="shared" si="1477"/>
        <v/>
      </c>
      <c r="U9411" s="5"/>
      <c r="V9411" s="5"/>
      <c r="W9411" s="94" t="str">
        <f t="shared" si="1475"/>
        <v/>
      </c>
      <c r="X9411" s="94" t="str">
        <f t="shared" si="1478"/>
        <v/>
      </c>
      <c r="Y9411" s="5"/>
      <c r="BK9411" s="8"/>
      <c r="BL9411" s="5"/>
      <c r="BM9411" s="5"/>
      <c r="BN9411" s="5"/>
      <c r="BO9411" s="5"/>
      <c r="BP9411" s="1"/>
      <c r="BQ9411" s="1"/>
      <c r="BR9411" s="1"/>
      <c r="BS9411" s="1"/>
      <c r="BT9411" s="1"/>
      <c r="BU9411" s="4"/>
      <c r="BV9411" s="1"/>
      <c r="BW9411" s="3"/>
      <c r="BX9411" s="4"/>
      <c r="BY9411" s="5"/>
      <c r="BZ9411" s="5"/>
      <c r="CA9411" s="5"/>
      <c r="CB9411" s="5"/>
      <c r="CC9411" s="5"/>
      <c r="CD9411" s="43"/>
    </row>
    <row r="9412" spans="1:82" x14ac:dyDescent="0.25">
      <c r="A9412" s="8"/>
      <c r="B9412" s="5"/>
      <c r="C9412" s="5"/>
      <c r="D9412" s="5"/>
      <c r="E9412" s="5"/>
      <c r="F9412" s="94" t="str">
        <f t="shared" si="1469"/>
        <v/>
      </c>
      <c r="G9412" s="94" t="str">
        <f t="shared" si="1470"/>
        <v/>
      </c>
      <c r="H9412" s="127" t="str">
        <f>IF(A9412&lt;&gt;"",IF(MID(C9412,1,1)="c",$AS$26,IF(MID(C9412,1,1)="r",$AS$41,IF(MID(C9412,1,1)="p",#REF!,#REF!))),"")</f>
        <v/>
      </c>
      <c r="I9412" s="92" t="str">
        <f t="shared" si="1471"/>
        <v/>
      </c>
      <c r="J9412" s="92" t="str">
        <f t="shared" si="1472"/>
        <v/>
      </c>
      <c r="K9412" s="92" t="str">
        <f t="shared" si="1473"/>
        <v/>
      </c>
      <c r="L9412" s="92" t="str">
        <f t="shared" si="1474"/>
        <v/>
      </c>
      <c r="M9412" s="95" t="str">
        <f>IF(A9412&lt;&gt;"",IF(MID(C9412,1,1)="c",SigmaEpsConcrete(I9412,$AN$30:$AN$33,$AR$30:$AR$33,$AS$26,$AS$27,$AS$28,$AQ$20,$AU$19),""),"")</f>
        <v/>
      </c>
      <c r="N9412" s="95" t="str">
        <f>IF(A9412&lt;&gt;"",IF(MID(C9412,1,1)="r",SigmaEpsReinf(J9412,$AS$42:$AS$43,$AS$41,$AS$39,$AS$40,$AQ$38),""),"")</f>
        <v/>
      </c>
      <c r="Q9412" s="92" t="str">
        <f t="shared" si="1476"/>
        <v/>
      </c>
      <c r="R9412" s="92" t="str">
        <f t="shared" si="1477"/>
        <v/>
      </c>
      <c r="U9412" s="5"/>
      <c r="V9412" s="5"/>
      <c r="W9412" s="94" t="str">
        <f t="shared" si="1475"/>
        <v/>
      </c>
      <c r="X9412" s="94" t="str">
        <f t="shared" si="1478"/>
        <v/>
      </c>
      <c r="Y9412" s="5"/>
      <c r="BK9412" s="8"/>
      <c r="BL9412" s="5"/>
      <c r="BM9412" s="5"/>
      <c r="BN9412" s="5"/>
      <c r="BO9412" s="5"/>
      <c r="BP9412" s="1"/>
      <c r="BQ9412" s="1"/>
      <c r="BR9412" s="1"/>
      <c r="BS9412" s="1"/>
      <c r="BT9412" s="1"/>
      <c r="BU9412" s="4"/>
      <c r="BV9412" s="1"/>
      <c r="BW9412" s="3"/>
      <c r="BX9412" s="4"/>
      <c r="BY9412" s="5"/>
      <c r="BZ9412" s="5"/>
      <c r="CA9412" s="5"/>
      <c r="CB9412" s="5"/>
      <c r="CC9412" s="5"/>
      <c r="CD9412" s="43"/>
    </row>
    <row r="9413" spans="1:82" x14ac:dyDescent="0.25">
      <c r="A9413" s="8"/>
      <c r="B9413" s="5"/>
      <c r="C9413" s="5"/>
      <c r="D9413" s="5"/>
      <c r="E9413" s="5"/>
      <c r="F9413" s="94" t="str">
        <f t="shared" si="1469"/>
        <v/>
      </c>
      <c r="G9413" s="94" t="str">
        <f t="shared" si="1470"/>
        <v/>
      </c>
      <c r="H9413" s="127" t="str">
        <f>IF(A9413&lt;&gt;"",IF(MID(C9413,1,1)="c",$AS$26,IF(MID(C9413,1,1)="r",$AS$41,IF(MID(C9413,1,1)="p",#REF!,#REF!))),"")</f>
        <v/>
      </c>
      <c r="I9413" s="92" t="str">
        <f t="shared" si="1471"/>
        <v/>
      </c>
      <c r="J9413" s="92" t="str">
        <f t="shared" si="1472"/>
        <v/>
      </c>
      <c r="K9413" s="92" t="str">
        <f t="shared" si="1473"/>
        <v/>
      </c>
      <c r="L9413" s="92" t="str">
        <f t="shared" si="1474"/>
        <v/>
      </c>
      <c r="M9413" s="95" t="str">
        <f>IF(A9413&lt;&gt;"",IF(MID(C9413,1,1)="c",SigmaEpsConcrete(I9413,$AN$30:$AN$33,$AR$30:$AR$33,$AS$26,$AS$27,$AS$28,$AQ$20,$AU$19),""),"")</f>
        <v/>
      </c>
      <c r="N9413" s="95" t="str">
        <f>IF(A9413&lt;&gt;"",IF(MID(C9413,1,1)="r",SigmaEpsReinf(J9413,$AS$42:$AS$43,$AS$41,$AS$39,$AS$40,$AQ$38),""),"")</f>
        <v/>
      </c>
      <c r="Q9413" s="92" t="str">
        <f t="shared" si="1476"/>
        <v/>
      </c>
      <c r="R9413" s="92" t="str">
        <f t="shared" si="1477"/>
        <v/>
      </c>
      <c r="U9413" s="5"/>
      <c r="V9413" s="5"/>
      <c r="W9413" s="94" t="str">
        <f t="shared" si="1475"/>
        <v/>
      </c>
      <c r="X9413" s="94" t="str">
        <f t="shared" si="1478"/>
        <v/>
      </c>
      <c r="Y9413" s="5"/>
      <c r="BK9413" s="8"/>
      <c r="BL9413" s="5"/>
      <c r="BM9413" s="5"/>
      <c r="BN9413" s="5"/>
      <c r="BO9413" s="5"/>
      <c r="BP9413" s="1"/>
      <c r="BQ9413" s="1"/>
      <c r="BR9413" s="1"/>
      <c r="BS9413" s="1"/>
      <c r="BT9413" s="1"/>
      <c r="BU9413" s="4"/>
      <c r="BV9413" s="1"/>
      <c r="BW9413" s="3"/>
      <c r="BX9413" s="4"/>
      <c r="BY9413" s="5"/>
      <c r="BZ9413" s="5"/>
      <c r="CA9413" s="5"/>
      <c r="CB9413" s="5"/>
      <c r="CC9413" s="5"/>
      <c r="CD9413" s="43"/>
    </row>
    <row r="9414" spans="1:82" x14ac:dyDescent="0.25">
      <c r="A9414" s="8"/>
      <c r="B9414" s="5"/>
      <c r="C9414" s="5"/>
      <c r="D9414" s="5"/>
      <c r="E9414" s="5"/>
      <c r="F9414" s="94" t="str">
        <f t="shared" si="1469"/>
        <v/>
      </c>
      <c r="G9414" s="94" t="str">
        <f t="shared" si="1470"/>
        <v/>
      </c>
      <c r="H9414" s="127" t="str">
        <f>IF(A9414&lt;&gt;"",IF(MID(C9414,1,1)="c",$AS$26,IF(MID(C9414,1,1)="r",$AS$41,IF(MID(C9414,1,1)="p",#REF!,#REF!))),"")</f>
        <v/>
      </c>
      <c r="I9414" s="92" t="str">
        <f t="shared" si="1471"/>
        <v/>
      </c>
      <c r="J9414" s="92" t="str">
        <f t="shared" si="1472"/>
        <v/>
      </c>
      <c r="K9414" s="92" t="str">
        <f t="shared" si="1473"/>
        <v/>
      </c>
      <c r="L9414" s="92" t="str">
        <f t="shared" si="1474"/>
        <v/>
      </c>
      <c r="M9414" s="95" t="str">
        <f>IF(A9414&lt;&gt;"",IF(MID(C9414,1,1)="c",SigmaEpsConcrete(I9414,$AN$30:$AN$33,$AR$30:$AR$33,$AS$26,$AS$27,$AS$28,$AQ$20,$AU$19),""),"")</f>
        <v/>
      </c>
      <c r="N9414" s="95" t="str">
        <f>IF(A9414&lt;&gt;"",IF(MID(C9414,1,1)="r",SigmaEpsReinf(J9414,$AS$42:$AS$43,$AS$41,$AS$39,$AS$40,$AQ$38),""),"")</f>
        <v/>
      </c>
      <c r="Q9414" s="92" t="str">
        <f t="shared" si="1476"/>
        <v/>
      </c>
      <c r="R9414" s="92" t="str">
        <f t="shared" si="1477"/>
        <v/>
      </c>
      <c r="U9414" s="5"/>
      <c r="V9414" s="5"/>
      <c r="W9414" s="94" t="str">
        <f t="shared" si="1475"/>
        <v/>
      </c>
      <c r="X9414" s="94" t="str">
        <f t="shared" si="1478"/>
        <v/>
      </c>
      <c r="Y9414" s="5"/>
      <c r="BK9414" s="8"/>
      <c r="BL9414" s="5"/>
      <c r="BM9414" s="5"/>
      <c r="BN9414" s="5"/>
      <c r="BO9414" s="5"/>
      <c r="BP9414" s="1"/>
      <c r="BQ9414" s="1"/>
      <c r="BR9414" s="1"/>
      <c r="BS9414" s="1"/>
      <c r="BT9414" s="1"/>
      <c r="BU9414" s="4"/>
      <c r="BV9414" s="1"/>
      <c r="BW9414" s="3"/>
      <c r="BX9414" s="4"/>
      <c r="BY9414" s="5"/>
      <c r="BZ9414" s="5"/>
      <c r="CA9414" s="5"/>
      <c r="CB9414" s="5"/>
      <c r="CC9414" s="5"/>
      <c r="CD9414" s="43"/>
    </row>
    <row r="9415" spans="1:82" x14ac:dyDescent="0.25">
      <c r="A9415" s="8"/>
      <c r="B9415" s="5"/>
      <c r="C9415" s="5"/>
      <c r="D9415" s="5"/>
      <c r="E9415" s="5"/>
      <c r="F9415" s="94" t="str">
        <f t="shared" si="1469"/>
        <v/>
      </c>
      <c r="G9415" s="94" t="str">
        <f t="shared" si="1470"/>
        <v/>
      </c>
      <c r="H9415" s="127" t="str">
        <f>IF(A9415&lt;&gt;"",IF(MID(C9415,1,1)="c",$AS$26,IF(MID(C9415,1,1)="r",$AS$41,IF(MID(C9415,1,1)="p",#REF!,#REF!))),"")</f>
        <v/>
      </c>
      <c r="I9415" s="92" t="str">
        <f t="shared" si="1471"/>
        <v/>
      </c>
      <c r="J9415" s="92" t="str">
        <f t="shared" si="1472"/>
        <v/>
      </c>
      <c r="K9415" s="92" t="str">
        <f t="shared" si="1473"/>
        <v/>
      </c>
      <c r="L9415" s="92" t="str">
        <f t="shared" si="1474"/>
        <v/>
      </c>
      <c r="M9415" s="95" t="str">
        <f>IF(A9415&lt;&gt;"",IF(MID(C9415,1,1)="c",SigmaEpsConcrete(I9415,$AN$30:$AN$33,$AR$30:$AR$33,$AS$26,$AS$27,$AS$28,$AQ$20,$AU$19),""),"")</f>
        <v/>
      </c>
      <c r="N9415" s="95" t="str">
        <f>IF(A9415&lt;&gt;"",IF(MID(C9415,1,1)="r",SigmaEpsReinf(J9415,$AS$42:$AS$43,$AS$41,$AS$39,$AS$40,$AQ$38),""),"")</f>
        <v/>
      </c>
      <c r="Q9415" s="92" t="str">
        <f t="shared" si="1476"/>
        <v/>
      </c>
      <c r="R9415" s="92" t="str">
        <f t="shared" si="1477"/>
        <v/>
      </c>
      <c r="U9415" s="5"/>
      <c r="V9415" s="5"/>
      <c r="W9415" s="94" t="str">
        <f t="shared" si="1475"/>
        <v/>
      </c>
      <c r="X9415" s="94" t="str">
        <f t="shared" si="1478"/>
        <v/>
      </c>
      <c r="Y9415" s="5"/>
      <c r="BK9415" s="8"/>
      <c r="BL9415" s="5"/>
      <c r="BM9415" s="5"/>
      <c r="BN9415" s="5"/>
      <c r="BO9415" s="5"/>
      <c r="BP9415" s="1"/>
      <c r="BQ9415" s="1"/>
      <c r="BR9415" s="1"/>
      <c r="BS9415" s="1"/>
      <c r="BT9415" s="1"/>
      <c r="BU9415" s="4"/>
      <c r="BV9415" s="1"/>
      <c r="BW9415" s="3"/>
      <c r="BX9415" s="4"/>
      <c r="BY9415" s="5"/>
      <c r="BZ9415" s="5"/>
      <c r="CA9415" s="5"/>
      <c r="CB9415" s="5"/>
      <c r="CC9415" s="5"/>
      <c r="CD9415" s="43"/>
    </row>
    <row r="9416" spans="1:82" x14ac:dyDescent="0.25">
      <c r="A9416" s="8"/>
      <c r="B9416" s="5"/>
      <c r="C9416" s="5"/>
      <c r="D9416" s="5"/>
      <c r="E9416" s="5"/>
      <c r="F9416" s="94" t="str">
        <f t="shared" si="1469"/>
        <v/>
      </c>
      <c r="G9416" s="94" t="str">
        <f t="shared" si="1470"/>
        <v/>
      </c>
      <c r="H9416" s="127" t="str">
        <f>IF(A9416&lt;&gt;"",IF(MID(C9416,1,1)="c",$AS$26,IF(MID(C9416,1,1)="r",$AS$41,IF(MID(C9416,1,1)="p",#REF!,#REF!))),"")</f>
        <v/>
      </c>
      <c r="I9416" s="92" t="str">
        <f t="shared" si="1471"/>
        <v/>
      </c>
      <c r="J9416" s="92" t="str">
        <f t="shared" si="1472"/>
        <v/>
      </c>
      <c r="K9416" s="92" t="str">
        <f t="shared" si="1473"/>
        <v/>
      </c>
      <c r="L9416" s="92" t="str">
        <f t="shared" si="1474"/>
        <v/>
      </c>
      <c r="M9416" s="95" t="str">
        <f>IF(A9416&lt;&gt;"",IF(MID(C9416,1,1)="c",SigmaEpsConcrete(I9416,$AN$30:$AN$33,$AR$30:$AR$33,$AS$26,$AS$27,$AS$28,$AQ$20,$AU$19),""),"")</f>
        <v/>
      </c>
      <c r="N9416" s="95" t="str">
        <f>IF(A9416&lt;&gt;"",IF(MID(C9416,1,1)="r",SigmaEpsReinf(J9416,$AS$42:$AS$43,$AS$41,$AS$39,$AS$40,$AQ$38),""),"")</f>
        <v/>
      </c>
      <c r="Q9416" s="92" t="str">
        <f t="shared" si="1476"/>
        <v/>
      </c>
      <c r="R9416" s="92" t="str">
        <f t="shared" si="1477"/>
        <v/>
      </c>
      <c r="U9416" s="5"/>
      <c r="V9416" s="5"/>
      <c r="W9416" s="94" t="str">
        <f t="shared" si="1475"/>
        <v/>
      </c>
      <c r="X9416" s="94" t="str">
        <f t="shared" si="1478"/>
        <v/>
      </c>
      <c r="Y9416" s="5"/>
      <c r="BK9416" s="8"/>
      <c r="BL9416" s="5"/>
      <c r="BM9416" s="5"/>
      <c r="BN9416" s="5"/>
      <c r="BO9416" s="5"/>
      <c r="BP9416" s="1"/>
      <c r="BQ9416" s="1"/>
      <c r="BR9416" s="1"/>
      <c r="BS9416" s="1"/>
      <c r="BT9416" s="1"/>
      <c r="BU9416" s="4"/>
      <c r="BV9416" s="1"/>
      <c r="BW9416" s="3"/>
      <c r="BX9416" s="4"/>
      <c r="BY9416" s="5"/>
      <c r="BZ9416" s="5"/>
      <c r="CA9416" s="5"/>
      <c r="CB9416" s="5"/>
      <c r="CC9416" s="5"/>
      <c r="CD9416" s="43"/>
    </row>
    <row r="9417" spans="1:82" x14ac:dyDescent="0.25">
      <c r="A9417" s="8"/>
      <c r="B9417" s="5"/>
      <c r="C9417" s="5"/>
      <c r="D9417" s="5"/>
      <c r="E9417" s="5"/>
      <c r="F9417" s="94" t="str">
        <f t="shared" si="1469"/>
        <v/>
      </c>
      <c r="G9417" s="94" t="str">
        <f t="shared" si="1470"/>
        <v/>
      </c>
      <c r="H9417" s="127" t="str">
        <f>IF(A9417&lt;&gt;"",IF(MID(C9417,1,1)="c",$AS$26,IF(MID(C9417,1,1)="r",$AS$41,IF(MID(C9417,1,1)="p",#REF!,#REF!))),"")</f>
        <v/>
      </c>
      <c r="I9417" s="92" t="str">
        <f t="shared" si="1471"/>
        <v/>
      </c>
      <c r="J9417" s="92" t="str">
        <f t="shared" si="1472"/>
        <v/>
      </c>
      <c r="K9417" s="92" t="str">
        <f t="shared" si="1473"/>
        <v/>
      </c>
      <c r="L9417" s="92" t="str">
        <f t="shared" si="1474"/>
        <v/>
      </c>
      <c r="M9417" s="95" t="str">
        <f>IF(A9417&lt;&gt;"",IF(MID(C9417,1,1)="c",SigmaEpsConcrete(I9417,$AN$30:$AN$33,$AR$30:$AR$33,$AS$26,$AS$27,$AS$28,$AQ$20,$AU$19),""),"")</f>
        <v/>
      </c>
      <c r="N9417" s="95" t="str">
        <f>IF(A9417&lt;&gt;"",IF(MID(C9417,1,1)="r",SigmaEpsReinf(J9417,$AS$42:$AS$43,$AS$41,$AS$39,$AS$40,$AQ$38),""),"")</f>
        <v/>
      </c>
      <c r="Q9417" s="92" t="str">
        <f t="shared" si="1476"/>
        <v/>
      </c>
      <c r="R9417" s="92" t="str">
        <f t="shared" si="1477"/>
        <v/>
      </c>
      <c r="U9417" s="5"/>
      <c r="V9417" s="5"/>
      <c r="W9417" s="94" t="str">
        <f t="shared" si="1475"/>
        <v/>
      </c>
      <c r="X9417" s="94" t="str">
        <f t="shared" si="1478"/>
        <v/>
      </c>
      <c r="Y9417" s="5"/>
      <c r="BK9417" s="8"/>
      <c r="BL9417" s="5"/>
      <c r="BM9417" s="5"/>
      <c r="BN9417" s="5"/>
      <c r="BO9417" s="5"/>
      <c r="BP9417" s="1"/>
      <c r="BQ9417" s="1"/>
      <c r="BR9417" s="1"/>
      <c r="BS9417" s="1"/>
      <c r="BT9417" s="1"/>
      <c r="BU9417" s="4"/>
      <c r="BV9417" s="1"/>
      <c r="BW9417" s="3"/>
      <c r="BX9417" s="4"/>
      <c r="BY9417" s="5"/>
      <c r="BZ9417" s="5"/>
      <c r="CA9417" s="5"/>
      <c r="CB9417" s="5"/>
      <c r="CC9417" s="5"/>
      <c r="CD9417" s="43"/>
    </row>
    <row r="9418" spans="1:82" x14ac:dyDescent="0.25">
      <c r="A9418" s="8"/>
      <c r="B9418" s="5"/>
      <c r="C9418" s="5"/>
      <c r="D9418" s="5"/>
      <c r="E9418" s="5"/>
      <c r="F9418" s="94" t="str">
        <f t="shared" ref="F9418:F9481" si="1479">IF(A9418&lt;&gt;"",(D9418-$AU$86)/10,"")</f>
        <v/>
      </c>
      <c r="G9418" s="94" t="str">
        <f t="shared" ref="G9418:G9481" si="1480">IF(A9418&lt;&gt;"",(E9418-$AU$87)/10,"")</f>
        <v/>
      </c>
      <c r="H9418" s="127" t="str">
        <f>IF(A9418&lt;&gt;"",IF(MID(C9418,1,1)="c",$AS$26,IF(MID(C9418,1,1)="r",$AS$41,IF(MID(C9418,1,1)="p",#REF!,#REF!))),"")</f>
        <v/>
      </c>
      <c r="I9418" s="92" t="str">
        <f t="shared" ref="I9418:I9481" si="1481">IF($A9418&lt;&gt;"",IF(MID($C9418,1,1)="c",$Y$3+$Y$4*$F9418+$Y$5*$G9418+$BR$43,""),"")</f>
        <v/>
      </c>
      <c r="J9418" s="92" t="str">
        <f t="shared" ref="J9418:J9481" si="1482">IF($A9418&lt;&gt;"",IF(MID($C9418,1,1)="r",$Y$3+$Y$4*$F9418+$Y$5*$G9418+$BR$43,""),"")</f>
        <v/>
      </c>
      <c r="K9418" s="92" t="str">
        <f t="shared" ref="K9418:K9481" si="1483">IF($A9418&lt;&gt;"",IF(MID($C9418,1,1)="u",$Y$3+$Y$4*$F9418+$Y$5*$G9418+$BR$43,""),"")</f>
        <v/>
      </c>
      <c r="L9418" s="92" t="str">
        <f t="shared" ref="L9418:L9481" si="1484">IF($A9418&lt;&gt;"",IF(MID($C9418,1,1)="p",$Y$3+$Y$4*$F9418+$Y$5*$G9418+$BR$43,""),"")</f>
        <v/>
      </c>
      <c r="M9418" s="95" t="str">
        <f>IF(A9418&lt;&gt;"",IF(MID(C9418,1,1)="c",SigmaEpsConcrete(I9418,$AN$30:$AN$33,$AR$30:$AR$33,$AS$26,$AS$27,$AS$28,$AQ$20,$AU$19),""),"")</f>
        <v/>
      </c>
      <c r="N9418" s="95" t="str">
        <f>IF(A9418&lt;&gt;"",IF(MID(C9418,1,1)="r",SigmaEpsReinf(J9418,$AS$42:$AS$43,$AS$41,$AS$39,$AS$40,$AQ$38),""),"")</f>
        <v/>
      </c>
      <c r="Q9418" s="92" t="str">
        <f t="shared" si="1476"/>
        <v/>
      </c>
      <c r="R9418" s="92" t="str">
        <f t="shared" si="1477"/>
        <v/>
      </c>
      <c r="U9418" s="5"/>
      <c r="V9418" s="5"/>
      <c r="W9418" s="94" t="str">
        <f t="shared" ref="W9418:W9481" si="1485">IF(A9418&lt;&gt;"",F9418-$AU$105,"")</f>
        <v/>
      </c>
      <c r="X9418" s="94" t="str">
        <f t="shared" si="1478"/>
        <v/>
      </c>
      <c r="Y9418" s="5"/>
      <c r="BK9418" s="8"/>
      <c r="BL9418" s="5"/>
      <c r="BM9418" s="5"/>
      <c r="BN9418" s="5"/>
      <c r="BO9418" s="5"/>
      <c r="BP9418" s="1"/>
      <c r="BQ9418" s="1"/>
      <c r="BR9418" s="1"/>
      <c r="BS9418" s="1"/>
      <c r="BT9418" s="1"/>
      <c r="BU9418" s="4"/>
      <c r="BV9418" s="1"/>
      <c r="BW9418" s="3"/>
      <c r="BX9418" s="4"/>
      <c r="BY9418" s="5"/>
      <c r="BZ9418" s="5"/>
      <c r="CA9418" s="5"/>
      <c r="CB9418" s="5"/>
      <c r="CC9418" s="5"/>
      <c r="CD9418" s="43"/>
    </row>
    <row r="9419" spans="1:82" x14ac:dyDescent="0.25">
      <c r="A9419" s="8"/>
      <c r="B9419" s="5"/>
      <c r="C9419" s="5"/>
      <c r="D9419" s="5"/>
      <c r="E9419" s="5"/>
      <c r="F9419" s="94" t="str">
        <f t="shared" si="1479"/>
        <v/>
      </c>
      <c r="G9419" s="94" t="str">
        <f t="shared" si="1480"/>
        <v/>
      </c>
      <c r="H9419" s="127" t="str">
        <f>IF(A9419&lt;&gt;"",IF(MID(C9419,1,1)="c",$AS$26,IF(MID(C9419,1,1)="r",$AS$41,IF(MID(C9419,1,1)="p",#REF!,#REF!))),"")</f>
        <v/>
      </c>
      <c r="I9419" s="92" t="str">
        <f t="shared" si="1481"/>
        <v/>
      </c>
      <c r="J9419" s="92" t="str">
        <f t="shared" si="1482"/>
        <v/>
      </c>
      <c r="K9419" s="92" t="str">
        <f t="shared" si="1483"/>
        <v/>
      </c>
      <c r="L9419" s="92" t="str">
        <f t="shared" si="1484"/>
        <v/>
      </c>
      <c r="M9419" s="95" t="str">
        <f>IF(A9419&lt;&gt;"",IF(MID(C9419,1,1)="c",SigmaEpsConcrete(I9419,$AN$30:$AN$33,$AR$30:$AR$33,$AS$26,$AS$27,$AS$28,$AQ$20,$AU$19),""),"")</f>
        <v/>
      </c>
      <c r="N9419" s="95" t="str">
        <f>IF(A9419&lt;&gt;"",IF(MID(C9419,1,1)="r",SigmaEpsReinf(J9419,$AS$42:$AS$43,$AS$41,$AS$39,$AS$40,$AQ$38),""),"")</f>
        <v/>
      </c>
      <c r="Q9419" s="92" t="str">
        <f t="shared" ref="Q9419:Q9482" si="1486">IF(A9419&lt;&gt;"",IF(MID(C9419,1,1)="c",IF(ISERROR(M9419/I9419),"",M9419/I9419),""),"")</f>
        <v/>
      </c>
      <c r="R9419" s="92" t="str">
        <f t="shared" ref="R9419:R9482" si="1487">IF(A9419&lt;&gt;"",IF(MID(C9419,1,1)="r",IF(ISERROR(N9419/J9419),"",N9419/J9419),""),"")</f>
        <v/>
      </c>
      <c r="U9419" s="5"/>
      <c r="V9419" s="5"/>
      <c r="W9419" s="94" t="str">
        <f t="shared" si="1485"/>
        <v/>
      </c>
      <c r="X9419" s="94" t="str">
        <f t="shared" ref="X9419:X9482" si="1488">IF(B9419&lt;&gt;"",G9419-$AU$106,"")</f>
        <v/>
      </c>
      <c r="Y9419" s="5"/>
      <c r="BK9419" s="8"/>
      <c r="BL9419" s="5"/>
      <c r="BM9419" s="5"/>
      <c r="BN9419" s="5"/>
      <c r="BO9419" s="5"/>
      <c r="BP9419" s="1"/>
      <c r="BQ9419" s="1"/>
      <c r="BR9419" s="1"/>
      <c r="BS9419" s="1"/>
      <c r="BT9419" s="1"/>
      <c r="BU9419" s="4"/>
      <c r="BV9419" s="1"/>
      <c r="BW9419" s="3"/>
      <c r="BX9419" s="4"/>
      <c r="BY9419" s="5"/>
      <c r="BZ9419" s="5"/>
      <c r="CA9419" s="5"/>
      <c r="CB9419" s="5"/>
      <c r="CC9419" s="5"/>
      <c r="CD9419" s="43"/>
    </row>
    <row r="9420" spans="1:82" x14ac:dyDescent="0.25">
      <c r="A9420" s="8"/>
      <c r="B9420" s="5"/>
      <c r="C9420" s="5"/>
      <c r="D9420" s="5"/>
      <c r="E9420" s="5"/>
      <c r="F9420" s="94" t="str">
        <f t="shared" si="1479"/>
        <v/>
      </c>
      <c r="G9420" s="94" t="str">
        <f t="shared" si="1480"/>
        <v/>
      </c>
      <c r="H9420" s="127" t="str">
        <f>IF(A9420&lt;&gt;"",IF(MID(C9420,1,1)="c",$AS$26,IF(MID(C9420,1,1)="r",$AS$41,IF(MID(C9420,1,1)="p",#REF!,#REF!))),"")</f>
        <v/>
      </c>
      <c r="I9420" s="92" t="str">
        <f t="shared" si="1481"/>
        <v/>
      </c>
      <c r="J9420" s="92" t="str">
        <f t="shared" si="1482"/>
        <v/>
      </c>
      <c r="K9420" s="92" t="str">
        <f t="shared" si="1483"/>
        <v/>
      </c>
      <c r="L9420" s="92" t="str">
        <f t="shared" si="1484"/>
        <v/>
      </c>
      <c r="M9420" s="95" t="str">
        <f>IF(A9420&lt;&gt;"",IF(MID(C9420,1,1)="c",SigmaEpsConcrete(I9420,$AN$30:$AN$33,$AR$30:$AR$33,$AS$26,$AS$27,$AS$28,$AQ$20,$AU$19),""),"")</f>
        <v/>
      </c>
      <c r="N9420" s="95" t="str">
        <f>IF(A9420&lt;&gt;"",IF(MID(C9420,1,1)="r",SigmaEpsReinf(J9420,$AS$42:$AS$43,$AS$41,$AS$39,$AS$40,$AQ$38),""),"")</f>
        <v/>
      </c>
      <c r="Q9420" s="92" t="str">
        <f t="shared" si="1486"/>
        <v/>
      </c>
      <c r="R9420" s="92" t="str">
        <f t="shared" si="1487"/>
        <v/>
      </c>
      <c r="U9420" s="5"/>
      <c r="V9420" s="5"/>
      <c r="W9420" s="94" t="str">
        <f t="shared" si="1485"/>
        <v/>
      </c>
      <c r="X9420" s="94" t="str">
        <f t="shared" si="1488"/>
        <v/>
      </c>
      <c r="Y9420" s="5"/>
      <c r="BK9420" s="8"/>
      <c r="BL9420" s="5"/>
      <c r="BM9420" s="5"/>
      <c r="BN9420" s="5"/>
      <c r="BO9420" s="5"/>
      <c r="BP9420" s="1"/>
      <c r="BQ9420" s="1"/>
      <c r="BR9420" s="1"/>
      <c r="BS9420" s="1"/>
      <c r="BT9420" s="1"/>
      <c r="BU9420" s="4"/>
      <c r="BV9420" s="1"/>
      <c r="BW9420" s="3"/>
      <c r="BX9420" s="4"/>
      <c r="BY9420" s="5"/>
      <c r="BZ9420" s="5"/>
      <c r="CA9420" s="5"/>
      <c r="CB9420" s="5"/>
      <c r="CC9420" s="5"/>
      <c r="CD9420" s="43"/>
    </row>
    <row r="9421" spans="1:82" x14ac:dyDescent="0.25">
      <c r="A9421" s="8"/>
      <c r="B9421" s="5"/>
      <c r="C9421" s="5"/>
      <c r="D9421" s="5"/>
      <c r="E9421" s="5"/>
      <c r="F9421" s="94" t="str">
        <f t="shared" si="1479"/>
        <v/>
      </c>
      <c r="G9421" s="94" t="str">
        <f t="shared" si="1480"/>
        <v/>
      </c>
      <c r="H9421" s="127" t="str">
        <f>IF(A9421&lt;&gt;"",IF(MID(C9421,1,1)="c",$AS$26,IF(MID(C9421,1,1)="r",$AS$41,IF(MID(C9421,1,1)="p",#REF!,#REF!))),"")</f>
        <v/>
      </c>
      <c r="I9421" s="92" t="str">
        <f t="shared" si="1481"/>
        <v/>
      </c>
      <c r="J9421" s="92" t="str">
        <f t="shared" si="1482"/>
        <v/>
      </c>
      <c r="K9421" s="92" t="str">
        <f t="shared" si="1483"/>
        <v/>
      </c>
      <c r="L9421" s="92" t="str">
        <f t="shared" si="1484"/>
        <v/>
      </c>
      <c r="M9421" s="95" t="str">
        <f>IF(A9421&lt;&gt;"",IF(MID(C9421,1,1)="c",SigmaEpsConcrete(I9421,$AN$30:$AN$33,$AR$30:$AR$33,$AS$26,$AS$27,$AS$28,$AQ$20,$AU$19),""),"")</f>
        <v/>
      </c>
      <c r="N9421" s="95" t="str">
        <f>IF(A9421&lt;&gt;"",IF(MID(C9421,1,1)="r",SigmaEpsReinf(J9421,$AS$42:$AS$43,$AS$41,$AS$39,$AS$40,$AQ$38),""),"")</f>
        <v/>
      </c>
      <c r="Q9421" s="92" t="str">
        <f t="shared" si="1486"/>
        <v/>
      </c>
      <c r="R9421" s="92" t="str">
        <f t="shared" si="1487"/>
        <v/>
      </c>
      <c r="U9421" s="5"/>
      <c r="V9421" s="5"/>
      <c r="W9421" s="94" t="str">
        <f t="shared" si="1485"/>
        <v/>
      </c>
      <c r="X9421" s="94" t="str">
        <f t="shared" si="1488"/>
        <v/>
      </c>
      <c r="Y9421" s="5"/>
      <c r="BK9421" s="8"/>
      <c r="BL9421" s="5"/>
      <c r="BM9421" s="5"/>
      <c r="BN9421" s="5"/>
      <c r="BO9421" s="5"/>
      <c r="BP9421" s="1"/>
      <c r="BQ9421" s="1"/>
      <c r="BR9421" s="1"/>
      <c r="BS9421" s="1"/>
      <c r="BT9421" s="1"/>
      <c r="BU9421" s="4"/>
      <c r="BV9421" s="1"/>
      <c r="BW9421" s="3"/>
      <c r="BX9421" s="4"/>
      <c r="BY9421" s="5"/>
      <c r="BZ9421" s="5"/>
      <c r="CA9421" s="5"/>
      <c r="CB9421" s="5"/>
      <c r="CC9421" s="5"/>
      <c r="CD9421" s="43"/>
    </row>
    <row r="9422" spans="1:82" x14ac:dyDescent="0.25">
      <c r="A9422" s="8"/>
      <c r="B9422" s="5"/>
      <c r="C9422" s="5"/>
      <c r="D9422" s="5"/>
      <c r="E9422" s="5"/>
      <c r="F9422" s="94" t="str">
        <f t="shared" si="1479"/>
        <v/>
      </c>
      <c r="G9422" s="94" t="str">
        <f t="shared" si="1480"/>
        <v/>
      </c>
      <c r="H9422" s="127" t="str">
        <f>IF(A9422&lt;&gt;"",IF(MID(C9422,1,1)="c",$AS$26,IF(MID(C9422,1,1)="r",$AS$41,IF(MID(C9422,1,1)="p",#REF!,#REF!))),"")</f>
        <v/>
      </c>
      <c r="I9422" s="92" t="str">
        <f t="shared" si="1481"/>
        <v/>
      </c>
      <c r="J9422" s="92" t="str">
        <f t="shared" si="1482"/>
        <v/>
      </c>
      <c r="K9422" s="92" t="str">
        <f t="shared" si="1483"/>
        <v/>
      </c>
      <c r="L9422" s="92" t="str">
        <f t="shared" si="1484"/>
        <v/>
      </c>
      <c r="M9422" s="95" t="str">
        <f>IF(A9422&lt;&gt;"",IF(MID(C9422,1,1)="c",SigmaEpsConcrete(I9422,$AN$30:$AN$33,$AR$30:$AR$33,$AS$26,$AS$27,$AS$28,$AQ$20,$AU$19),""),"")</f>
        <v/>
      </c>
      <c r="N9422" s="95" t="str">
        <f>IF(A9422&lt;&gt;"",IF(MID(C9422,1,1)="r",SigmaEpsReinf(J9422,$AS$42:$AS$43,$AS$41,$AS$39,$AS$40,$AQ$38),""),"")</f>
        <v/>
      </c>
      <c r="Q9422" s="92" t="str">
        <f t="shared" si="1486"/>
        <v/>
      </c>
      <c r="R9422" s="92" t="str">
        <f t="shared" si="1487"/>
        <v/>
      </c>
      <c r="U9422" s="5"/>
      <c r="V9422" s="5"/>
      <c r="W9422" s="94" t="str">
        <f t="shared" si="1485"/>
        <v/>
      </c>
      <c r="X9422" s="94" t="str">
        <f t="shared" si="1488"/>
        <v/>
      </c>
      <c r="Y9422" s="5"/>
      <c r="BK9422" s="8"/>
      <c r="BL9422" s="5"/>
      <c r="BM9422" s="5"/>
      <c r="BN9422" s="5"/>
      <c r="BO9422" s="5"/>
      <c r="BP9422" s="1"/>
      <c r="BQ9422" s="1"/>
      <c r="BR9422" s="1"/>
      <c r="BS9422" s="1"/>
      <c r="BT9422" s="1"/>
      <c r="BU9422" s="4"/>
      <c r="BV9422" s="1"/>
      <c r="BW9422" s="3"/>
      <c r="BX9422" s="4"/>
      <c r="BY9422" s="5"/>
      <c r="BZ9422" s="5"/>
      <c r="CA9422" s="5"/>
      <c r="CB9422" s="5"/>
      <c r="CC9422" s="5"/>
      <c r="CD9422" s="43"/>
    </row>
    <row r="9423" spans="1:82" x14ac:dyDescent="0.25">
      <c r="A9423" s="8"/>
      <c r="B9423" s="5"/>
      <c r="C9423" s="5"/>
      <c r="D9423" s="5"/>
      <c r="E9423" s="5"/>
      <c r="F9423" s="94" t="str">
        <f t="shared" si="1479"/>
        <v/>
      </c>
      <c r="G9423" s="94" t="str">
        <f t="shared" si="1480"/>
        <v/>
      </c>
      <c r="H9423" s="127" t="str">
        <f>IF(A9423&lt;&gt;"",IF(MID(C9423,1,1)="c",$AS$26,IF(MID(C9423,1,1)="r",$AS$41,IF(MID(C9423,1,1)="p",#REF!,#REF!))),"")</f>
        <v/>
      </c>
      <c r="I9423" s="92" t="str">
        <f t="shared" si="1481"/>
        <v/>
      </c>
      <c r="J9423" s="92" t="str">
        <f t="shared" si="1482"/>
        <v/>
      </c>
      <c r="K9423" s="92" t="str">
        <f t="shared" si="1483"/>
        <v/>
      </c>
      <c r="L9423" s="92" t="str">
        <f t="shared" si="1484"/>
        <v/>
      </c>
      <c r="M9423" s="95" t="str">
        <f>IF(A9423&lt;&gt;"",IF(MID(C9423,1,1)="c",SigmaEpsConcrete(I9423,$AN$30:$AN$33,$AR$30:$AR$33,$AS$26,$AS$27,$AS$28,$AQ$20,$AU$19),""),"")</f>
        <v/>
      </c>
      <c r="N9423" s="95" t="str">
        <f>IF(A9423&lt;&gt;"",IF(MID(C9423,1,1)="r",SigmaEpsReinf(J9423,$AS$42:$AS$43,$AS$41,$AS$39,$AS$40,$AQ$38),""),"")</f>
        <v/>
      </c>
      <c r="Q9423" s="92" t="str">
        <f t="shared" si="1486"/>
        <v/>
      </c>
      <c r="R9423" s="92" t="str">
        <f t="shared" si="1487"/>
        <v/>
      </c>
      <c r="U9423" s="5"/>
      <c r="V9423" s="5"/>
      <c r="W9423" s="94" t="str">
        <f t="shared" si="1485"/>
        <v/>
      </c>
      <c r="X9423" s="94" t="str">
        <f t="shared" si="1488"/>
        <v/>
      </c>
      <c r="Y9423" s="5"/>
      <c r="BK9423" s="8"/>
      <c r="BL9423" s="5"/>
      <c r="BM9423" s="5"/>
      <c r="BN9423" s="5"/>
      <c r="BO9423" s="5"/>
      <c r="BP9423" s="1"/>
      <c r="BQ9423" s="1"/>
      <c r="BR9423" s="1"/>
      <c r="BS9423" s="1"/>
      <c r="BT9423" s="1"/>
      <c r="BU9423" s="4"/>
      <c r="BV9423" s="1"/>
      <c r="BW9423" s="3"/>
      <c r="BX9423" s="4"/>
      <c r="BY9423" s="5"/>
      <c r="BZ9423" s="5"/>
      <c r="CA9423" s="5"/>
      <c r="CB9423" s="5"/>
      <c r="CC9423" s="5"/>
      <c r="CD9423" s="43"/>
    </row>
    <row r="9424" spans="1:82" x14ac:dyDescent="0.25">
      <c r="A9424" s="8"/>
      <c r="B9424" s="5"/>
      <c r="C9424" s="5"/>
      <c r="D9424" s="5"/>
      <c r="E9424" s="5"/>
      <c r="F9424" s="94" t="str">
        <f t="shared" si="1479"/>
        <v/>
      </c>
      <c r="G9424" s="94" t="str">
        <f t="shared" si="1480"/>
        <v/>
      </c>
      <c r="H9424" s="127" t="str">
        <f>IF(A9424&lt;&gt;"",IF(MID(C9424,1,1)="c",$AS$26,IF(MID(C9424,1,1)="r",$AS$41,IF(MID(C9424,1,1)="p",#REF!,#REF!))),"")</f>
        <v/>
      </c>
      <c r="I9424" s="92" t="str">
        <f t="shared" si="1481"/>
        <v/>
      </c>
      <c r="J9424" s="92" t="str">
        <f t="shared" si="1482"/>
        <v/>
      </c>
      <c r="K9424" s="92" t="str">
        <f t="shared" si="1483"/>
        <v/>
      </c>
      <c r="L9424" s="92" t="str">
        <f t="shared" si="1484"/>
        <v/>
      </c>
      <c r="M9424" s="95" t="str">
        <f>IF(A9424&lt;&gt;"",IF(MID(C9424,1,1)="c",SigmaEpsConcrete(I9424,$AN$30:$AN$33,$AR$30:$AR$33,$AS$26,$AS$27,$AS$28,$AQ$20,$AU$19),""),"")</f>
        <v/>
      </c>
      <c r="N9424" s="95" t="str">
        <f>IF(A9424&lt;&gt;"",IF(MID(C9424,1,1)="r",SigmaEpsReinf(J9424,$AS$42:$AS$43,$AS$41,$AS$39,$AS$40,$AQ$38),""),"")</f>
        <v/>
      </c>
      <c r="Q9424" s="92" t="str">
        <f t="shared" si="1486"/>
        <v/>
      </c>
      <c r="R9424" s="92" t="str">
        <f t="shared" si="1487"/>
        <v/>
      </c>
      <c r="U9424" s="5"/>
      <c r="V9424" s="5"/>
      <c r="W9424" s="94" t="str">
        <f t="shared" si="1485"/>
        <v/>
      </c>
      <c r="X9424" s="94" t="str">
        <f t="shared" si="1488"/>
        <v/>
      </c>
      <c r="Y9424" s="5"/>
      <c r="BK9424" s="8"/>
      <c r="BL9424" s="5"/>
      <c r="BM9424" s="5"/>
      <c r="BN9424" s="5"/>
      <c r="BO9424" s="5"/>
      <c r="BP9424" s="1"/>
      <c r="BQ9424" s="1"/>
      <c r="BR9424" s="1"/>
      <c r="BS9424" s="1"/>
      <c r="BT9424" s="1"/>
      <c r="BU9424" s="4"/>
      <c r="BV9424" s="1"/>
      <c r="BW9424" s="3"/>
      <c r="BX9424" s="4"/>
      <c r="BY9424" s="5"/>
      <c r="BZ9424" s="5"/>
      <c r="CA9424" s="5"/>
      <c r="CB9424" s="5"/>
      <c r="CC9424" s="5"/>
      <c r="CD9424" s="43"/>
    </row>
    <row r="9425" spans="1:82" x14ac:dyDescent="0.25">
      <c r="A9425" s="8"/>
      <c r="B9425" s="5"/>
      <c r="C9425" s="5"/>
      <c r="D9425" s="5"/>
      <c r="E9425" s="5"/>
      <c r="F9425" s="94" t="str">
        <f t="shared" si="1479"/>
        <v/>
      </c>
      <c r="G9425" s="94" t="str">
        <f t="shared" si="1480"/>
        <v/>
      </c>
      <c r="H9425" s="127" t="str">
        <f>IF(A9425&lt;&gt;"",IF(MID(C9425,1,1)="c",$AS$26,IF(MID(C9425,1,1)="r",$AS$41,IF(MID(C9425,1,1)="p",#REF!,#REF!))),"")</f>
        <v/>
      </c>
      <c r="I9425" s="92" t="str">
        <f t="shared" si="1481"/>
        <v/>
      </c>
      <c r="J9425" s="92" t="str">
        <f t="shared" si="1482"/>
        <v/>
      </c>
      <c r="K9425" s="92" t="str">
        <f t="shared" si="1483"/>
        <v/>
      </c>
      <c r="L9425" s="92" t="str">
        <f t="shared" si="1484"/>
        <v/>
      </c>
      <c r="M9425" s="95" t="str">
        <f>IF(A9425&lt;&gt;"",IF(MID(C9425,1,1)="c",SigmaEpsConcrete(I9425,$AN$30:$AN$33,$AR$30:$AR$33,$AS$26,$AS$27,$AS$28,$AQ$20,$AU$19),""),"")</f>
        <v/>
      </c>
      <c r="N9425" s="95" t="str">
        <f>IF(A9425&lt;&gt;"",IF(MID(C9425,1,1)="r",SigmaEpsReinf(J9425,$AS$42:$AS$43,$AS$41,$AS$39,$AS$40,$AQ$38),""),"")</f>
        <v/>
      </c>
      <c r="Q9425" s="92" t="str">
        <f t="shared" si="1486"/>
        <v/>
      </c>
      <c r="R9425" s="92" t="str">
        <f t="shared" si="1487"/>
        <v/>
      </c>
      <c r="U9425" s="5"/>
      <c r="V9425" s="5"/>
      <c r="W9425" s="94" t="str">
        <f t="shared" si="1485"/>
        <v/>
      </c>
      <c r="X9425" s="94" t="str">
        <f t="shared" si="1488"/>
        <v/>
      </c>
      <c r="Y9425" s="5"/>
      <c r="BK9425" s="8"/>
      <c r="BL9425" s="5"/>
      <c r="BM9425" s="5"/>
      <c r="BN9425" s="5"/>
      <c r="BO9425" s="5"/>
      <c r="BP9425" s="1"/>
      <c r="BQ9425" s="1"/>
      <c r="BR9425" s="1"/>
      <c r="BS9425" s="1"/>
      <c r="BT9425" s="1"/>
      <c r="BU9425" s="4"/>
      <c r="BV9425" s="1"/>
      <c r="BW9425" s="3"/>
      <c r="BX9425" s="4"/>
      <c r="BY9425" s="5"/>
      <c r="BZ9425" s="5"/>
      <c r="CA9425" s="5"/>
      <c r="CB9425" s="5"/>
      <c r="CC9425" s="5"/>
      <c r="CD9425" s="43"/>
    </row>
    <row r="9426" spans="1:82" x14ac:dyDescent="0.25">
      <c r="A9426" s="8"/>
      <c r="B9426" s="5"/>
      <c r="C9426" s="5"/>
      <c r="D9426" s="5"/>
      <c r="E9426" s="5"/>
      <c r="F9426" s="94" t="str">
        <f t="shared" si="1479"/>
        <v/>
      </c>
      <c r="G9426" s="94" t="str">
        <f t="shared" si="1480"/>
        <v/>
      </c>
      <c r="H9426" s="127" t="str">
        <f>IF(A9426&lt;&gt;"",IF(MID(C9426,1,1)="c",$AS$26,IF(MID(C9426,1,1)="r",$AS$41,IF(MID(C9426,1,1)="p",#REF!,#REF!))),"")</f>
        <v/>
      </c>
      <c r="I9426" s="92" t="str">
        <f t="shared" si="1481"/>
        <v/>
      </c>
      <c r="J9426" s="92" t="str">
        <f t="shared" si="1482"/>
        <v/>
      </c>
      <c r="K9426" s="92" t="str">
        <f t="shared" si="1483"/>
        <v/>
      </c>
      <c r="L9426" s="92" t="str">
        <f t="shared" si="1484"/>
        <v/>
      </c>
      <c r="M9426" s="95" t="str">
        <f>IF(A9426&lt;&gt;"",IF(MID(C9426,1,1)="c",SigmaEpsConcrete(I9426,$AN$30:$AN$33,$AR$30:$AR$33,$AS$26,$AS$27,$AS$28,$AQ$20,$AU$19),""),"")</f>
        <v/>
      </c>
      <c r="N9426" s="95" t="str">
        <f>IF(A9426&lt;&gt;"",IF(MID(C9426,1,1)="r",SigmaEpsReinf(J9426,$AS$42:$AS$43,$AS$41,$AS$39,$AS$40,$AQ$38),""),"")</f>
        <v/>
      </c>
      <c r="Q9426" s="92" t="str">
        <f t="shared" si="1486"/>
        <v/>
      </c>
      <c r="R9426" s="92" t="str">
        <f t="shared" si="1487"/>
        <v/>
      </c>
      <c r="U9426" s="5"/>
      <c r="V9426" s="5"/>
      <c r="W9426" s="94" t="str">
        <f t="shared" si="1485"/>
        <v/>
      </c>
      <c r="X9426" s="94" t="str">
        <f t="shared" si="1488"/>
        <v/>
      </c>
      <c r="Y9426" s="5"/>
      <c r="BK9426" s="8"/>
      <c r="BL9426" s="5"/>
      <c r="BM9426" s="5"/>
      <c r="BN9426" s="5"/>
      <c r="BO9426" s="5"/>
      <c r="BP9426" s="1"/>
      <c r="BQ9426" s="1"/>
      <c r="BR9426" s="1"/>
      <c r="BS9426" s="1"/>
      <c r="BT9426" s="1"/>
      <c r="BU9426" s="4"/>
      <c r="BV9426" s="1"/>
      <c r="BW9426" s="3"/>
      <c r="BX9426" s="4"/>
      <c r="BY9426" s="5"/>
      <c r="BZ9426" s="5"/>
      <c r="CA9426" s="5"/>
      <c r="CB9426" s="5"/>
      <c r="CC9426" s="5"/>
      <c r="CD9426" s="43"/>
    </row>
    <row r="9427" spans="1:82" x14ac:dyDescent="0.25">
      <c r="A9427" s="8"/>
      <c r="B9427" s="5"/>
      <c r="C9427" s="5"/>
      <c r="D9427" s="5"/>
      <c r="E9427" s="5"/>
      <c r="F9427" s="94" t="str">
        <f t="shared" si="1479"/>
        <v/>
      </c>
      <c r="G9427" s="94" t="str">
        <f t="shared" si="1480"/>
        <v/>
      </c>
      <c r="H9427" s="127" t="str">
        <f>IF(A9427&lt;&gt;"",IF(MID(C9427,1,1)="c",$AS$26,IF(MID(C9427,1,1)="r",$AS$41,IF(MID(C9427,1,1)="p",#REF!,#REF!))),"")</f>
        <v/>
      </c>
      <c r="I9427" s="92" t="str">
        <f t="shared" si="1481"/>
        <v/>
      </c>
      <c r="J9427" s="92" t="str">
        <f t="shared" si="1482"/>
        <v/>
      </c>
      <c r="K9427" s="92" t="str">
        <f t="shared" si="1483"/>
        <v/>
      </c>
      <c r="L9427" s="92" t="str">
        <f t="shared" si="1484"/>
        <v/>
      </c>
      <c r="M9427" s="95" t="str">
        <f>IF(A9427&lt;&gt;"",IF(MID(C9427,1,1)="c",SigmaEpsConcrete(I9427,$AN$30:$AN$33,$AR$30:$AR$33,$AS$26,$AS$27,$AS$28,$AQ$20,$AU$19),""),"")</f>
        <v/>
      </c>
      <c r="N9427" s="95" t="str">
        <f>IF(A9427&lt;&gt;"",IF(MID(C9427,1,1)="r",SigmaEpsReinf(J9427,$AS$42:$AS$43,$AS$41,$AS$39,$AS$40,$AQ$38),""),"")</f>
        <v/>
      </c>
      <c r="Q9427" s="92" t="str">
        <f t="shared" si="1486"/>
        <v/>
      </c>
      <c r="R9427" s="92" t="str">
        <f t="shared" si="1487"/>
        <v/>
      </c>
      <c r="U9427" s="5"/>
      <c r="V9427" s="5"/>
      <c r="W9427" s="94" t="str">
        <f t="shared" si="1485"/>
        <v/>
      </c>
      <c r="X9427" s="94" t="str">
        <f t="shared" si="1488"/>
        <v/>
      </c>
      <c r="Y9427" s="5"/>
      <c r="BK9427" s="8"/>
      <c r="BL9427" s="5"/>
      <c r="BM9427" s="5"/>
      <c r="BN9427" s="5"/>
      <c r="BO9427" s="5"/>
      <c r="BP9427" s="1"/>
      <c r="BQ9427" s="1"/>
      <c r="BR9427" s="1"/>
      <c r="BS9427" s="1"/>
      <c r="BT9427" s="1"/>
      <c r="BU9427" s="4"/>
      <c r="BV9427" s="1"/>
      <c r="BW9427" s="3"/>
      <c r="BX9427" s="4"/>
      <c r="BY9427" s="5"/>
      <c r="BZ9427" s="5"/>
      <c r="CA9427" s="5"/>
      <c r="CB9427" s="5"/>
      <c r="CC9427" s="5"/>
      <c r="CD9427" s="43"/>
    </row>
    <row r="9428" spans="1:82" x14ac:dyDescent="0.25">
      <c r="A9428" s="8"/>
      <c r="B9428" s="5"/>
      <c r="C9428" s="5"/>
      <c r="D9428" s="5"/>
      <c r="E9428" s="5"/>
      <c r="F9428" s="94" t="str">
        <f t="shared" si="1479"/>
        <v/>
      </c>
      <c r="G9428" s="94" t="str">
        <f t="shared" si="1480"/>
        <v/>
      </c>
      <c r="H9428" s="127" t="str">
        <f>IF(A9428&lt;&gt;"",IF(MID(C9428,1,1)="c",$AS$26,IF(MID(C9428,1,1)="r",$AS$41,IF(MID(C9428,1,1)="p",#REF!,#REF!))),"")</f>
        <v/>
      </c>
      <c r="I9428" s="92" t="str">
        <f t="shared" si="1481"/>
        <v/>
      </c>
      <c r="J9428" s="92" t="str">
        <f t="shared" si="1482"/>
        <v/>
      </c>
      <c r="K9428" s="92" t="str">
        <f t="shared" si="1483"/>
        <v/>
      </c>
      <c r="L9428" s="92" t="str">
        <f t="shared" si="1484"/>
        <v/>
      </c>
      <c r="M9428" s="95" t="str">
        <f>IF(A9428&lt;&gt;"",IF(MID(C9428,1,1)="c",SigmaEpsConcrete(I9428,$AN$30:$AN$33,$AR$30:$AR$33,$AS$26,$AS$27,$AS$28,$AQ$20,$AU$19),""),"")</f>
        <v/>
      </c>
      <c r="N9428" s="95" t="str">
        <f>IF(A9428&lt;&gt;"",IF(MID(C9428,1,1)="r",SigmaEpsReinf(J9428,$AS$42:$AS$43,$AS$41,$AS$39,$AS$40,$AQ$38),""),"")</f>
        <v/>
      </c>
      <c r="Q9428" s="92" t="str">
        <f t="shared" si="1486"/>
        <v/>
      </c>
      <c r="R9428" s="92" t="str">
        <f t="shared" si="1487"/>
        <v/>
      </c>
      <c r="U9428" s="5"/>
      <c r="V9428" s="5"/>
      <c r="W9428" s="94" t="str">
        <f t="shared" si="1485"/>
        <v/>
      </c>
      <c r="X9428" s="94" t="str">
        <f t="shared" si="1488"/>
        <v/>
      </c>
      <c r="Y9428" s="5"/>
      <c r="BK9428" s="8"/>
      <c r="BL9428" s="5"/>
      <c r="BM9428" s="5"/>
      <c r="BN9428" s="5"/>
      <c r="BO9428" s="5"/>
      <c r="BP9428" s="1"/>
      <c r="BQ9428" s="1"/>
      <c r="BR9428" s="1"/>
      <c r="BS9428" s="1"/>
      <c r="BT9428" s="1"/>
      <c r="BU9428" s="4"/>
      <c r="BV9428" s="1"/>
      <c r="BW9428" s="3"/>
      <c r="BX9428" s="4"/>
      <c r="BY9428" s="5"/>
      <c r="BZ9428" s="5"/>
      <c r="CA9428" s="5"/>
      <c r="CB9428" s="5"/>
      <c r="CC9428" s="5"/>
      <c r="CD9428" s="43"/>
    </row>
    <row r="9429" spans="1:82" x14ac:dyDescent="0.25">
      <c r="A9429" s="8"/>
      <c r="B9429" s="5"/>
      <c r="C9429" s="5"/>
      <c r="D9429" s="5"/>
      <c r="E9429" s="5"/>
      <c r="F9429" s="94" t="str">
        <f t="shared" si="1479"/>
        <v/>
      </c>
      <c r="G9429" s="94" t="str">
        <f t="shared" si="1480"/>
        <v/>
      </c>
      <c r="H9429" s="127" t="str">
        <f>IF(A9429&lt;&gt;"",IF(MID(C9429,1,1)="c",$AS$26,IF(MID(C9429,1,1)="r",$AS$41,IF(MID(C9429,1,1)="p",#REF!,#REF!))),"")</f>
        <v/>
      </c>
      <c r="I9429" s="92" t="str">
        <f t="shared" si="1481"/>
        <v/>
      </c>
      <c r="J9429" s="92" t="str">
        <f t="shared" si="1482"/>
        <v/>
      </c>
      <c r="K9429" s="92" t="str">
        <f t="shared" si="1483"/>
        <v/>
      </c>
      <c r="L9429" s="92" t="str">
        <f t="shared" si="1484"/>
        <v/>
      </c>
      <c r="M9429" s="95" t="str">
        <f>IF(A9429&lt;&gt;"",IF(MID(C9429,1,1)="c",SigmaEpsConcrete(I9429,$AN$30:$AN$33,$AR$30:$AR$33,$AS$26,$AS$27,$AS$28,$AQ$20,$AU$19),""),"")</f>
        <v/>
      </c>
      <c r="N9429" s="95" t="str">
        <f>IF(A9429&lt;&gt;"",IF(MID(C9429,1,1)="r",SigmaEpsReinf(J9429,$AS$42:$AS$43,$AS$41,$AS$39,$AS$40,$AQ$38),""),"")</f>
        <v/>
      </c>
      <c r="Q9429" s="92" t="str">
        <f t="shared" si="1486"/>
        <v/>
      </c>
      <c r="R9429" s="92" t="str">
        <f t="shared" si="1487"/>
        <v/>
      </c>
      <c r="U9429" s="5"/>
      <c r="V9429" s="5"/>
      <c r="W9429" s="94" t="str">
        <f t="shared" si="1485"/>
        <v/>
      </c>
      <c r="X9429" s="94" t="str">
        <f t="shared" si="1488"/>
        <v/>
      </c>
      <c r="Y9429" s="5"/>
      <c r="BK9429" s="8"/>
      <c r="BL9429" s="5"/>
      <c r="BM9429" s="5"/>
      <c r="BN9429" s="5"/>
      <c r="BO9429" s="5"/>
      <c r="BP9429" s="1"/>
      <c r="BQ9429" s="1"/>
      <c r="BR9429" s="1"/>
      <c r="BS9429" s="1"/>
      <c r="BT9429" s="1"/>
      <c r="BU9429" s="4"/>
      <c r="BV9429" s="1"/>
      <c r="BW9429" s="3"/>
      <c r="BX9429" s="4"/>
      <c r="BY9429" s="5"/>
      <c r="BZ9429" s="5"/>
      <c r="CA9429" s="5"/>
      <c r="CB9429" s="5"/>
      <c r="CC9429" s="5"/>
      <c r="CD9429" s="43"/>
    </row>
    <row r="9430" spans="1:82" x14ac:dyDescent="0.25">
      <c r="A9430" s="8"/>
      <c r="B9430" s="5"/>
      <c r="C9430" s="5"/>
      <c r="D9430" s="5"/>
      <c r="E9430" s="5"/>
      <c r="F9430" s="94" t="str">
        <f t="shared" si="1479"/>
        <v/>
      </c>
      <c r="G9430" s="94" t="str">
        <f t="shared" si="1480"/>
        <v/>
      </c>
      <c r="H9430" s="127" t="str">
        <f>IF(A9430&lt;&gt;"",IF(MID(C9430,1,1)="c",$AS$26,IF(MID(C9430,1,1)="r",$AS$41,IF(MID(C9430,1,1)="p",#REF!,#REF!))),"")</f>
        <v/>
      </c>
      <c r="I9430" s="92" t="str">
        <f t="shared" si="1481"/>
        <v/>
      </c>
      <c r="J9430" s="92" t="str">
        <f t="shared" si="1482"/>
        <v/>
      </c>
      <c r="K9430" s="92" t="str">
        <f t="shared" si="1483"/>
        <v/>
      </c>
      <c r="L9430" s="92" t="str">
        <f t="shared" si="1484"/>
        <v/>
      </c>
      <c r="M9430" s="95" t="str">
        <f>IF(A9430&lt;&gt;"",IF(MID(C9430,1,1)="c",SigmaEpsConcrete(I9430,$AN$30:$AN$33,$AR$30:$AR$33,$AS$26,$AS$27,$AS$28,$AQ$20,$AU$19),""),"")</f>
        <v/>
      </c>
      <c r="N9430" s="95" t="str">
        <f>IF(A9430&lt;&gt;"",IF(MID(C9430,1,1)="r",SigmaEpsReinf(J9430,$AS$42:$AS$43,$AS$41,$AS$39,$AS$40,$AQ$38),""),"")</f>
        <v/>
      </c>
      <c r="Q9430" s="92" t="str">
        <f t="shared" si="1486"/>
        <v/>
      </c>
      <c r="R9430" s="92" t="str">
        <f t="shared" si="1487"/>
        <v/>
      </c>
      <c r="U9430" s="5"/>
      <c r="V9430" s="5"/>
      <c r="W9430" s="94" t="str">
        <f t="shared" si="1485"/>
        <v/>
      </c>
      <c r="X9430" s="94" t="str">
        <f t="shared" si="1488"/>
        <v/>
      </c>
      <c r="Y9430" s="5"/>
      <c r="BK9430" s="8"/>
      <c r="BL9430" s="5"/>
      <c r="BM9430" s="5"/>
      <c r="BN9430" s="5"/>
      <c r="BO9430" s="5"/>
      <c r="BP9430" s="1"/>
      <c r="BQ9430" s="1"/>
      <c r="BR9430" s="1"/>
      <c r="BS9430" s="1"/>
      <c r="BT9430" s="1"/>
      <c r="BU9430" s="4"/>
      <c r="BV9430" s="1"/>
      <c r="BW9430" s="3"/>
      <c r="BX9430" s="4"/>
      <c r="BY9430" s="5"/>
      <c r="BZ9430" s="5"/>
      <c r="CA9430" s="5"/>
      <c r="CB9430" s="5"/>
      <c r="CC9430" s="5"/>
      <c r="CD9430" s="43"/>
    </row>
    <row r="9431" spans="1:82" x14ac:dyDescent="0.25">
      <c r="A9431" s="8"/>
      <c r="B9431" s="5"/>
      <c r="C9431" s="5"/>
      <c r="D9431" s="5"/>
      <c r="E9431" s="5"/>
      <c r="F9431" s="94" t="str">
        <f t="shared" si="1479"/>
        <v/>
      </c>
      <c r="G9431" s="94" t="str">
        <f t="shared" si="1480"/>
        <v/>
      </c>
      <c r="H9431" s="127" t="str">
        <f>IF(A9431&lt;&gt;"",IF(MID(C9431,1,1)="c",$AS$26,IF(MID(C9431,1,1)="r",$AS$41,IF(MID(C9431,1,1)="p",#REF!,#REF!))),"")</f>
        <v/>
      </c>
      <c r="I9431" s="92" t="str">
        <f t="shared" si="1481"/>
        <v/>
      </c>
      <c r="J9431" s="92" t="str">
        <f t="shared" si="1482"/>
        <v/>
      </c>
      <c r="K9431" s="92" t="str">
        <f t="shared" si="1483"/>
        <v/>
      </c>
      <c r="L9431" s="92" t="str">
        <f t="shared" si="1484"/>
        <v/>
      </c>
      <c r="M9431" s="95" t="str">
        <f>IF(A9431&lt;&gt;"",IF(MID(C9431,1,1)="c",SigmaEpsConcrete(I9431,$AN$30:$AN$33,$AR$30:$AR$33,$AS$26,$AS$27,$AS$28,$AQ$20,$AU$19),""),"")</f>
        <v/>
      </c>
      <c r="N9431" s="95" t="str">
        <f>IF(A9431&lt;&gt;"",IF(MID(C9431,1,1)="r",SigmaEpsReinf(J9431,$AS$42:$AS$43,$AS$41,$AS$39,$AS$40,$AQ$38),""),"")</f>
        <v/>
      </c>
      <c r="Q9431" s="92" t="str">
        <f t="shared" si="1486"/>
        <v/>
      </c>
      <c r="R9431" s="92" t="str">
        <f t="shared" si="1487"/>
        <v/>
      </c>
      <c r="U9431" s="5"/>
      <c r="V9431" s="5"/>
      <c r="W9431" s="94" t="str">
        <f t="shared" si="1485"/>
        <v/>
      </c>
      <c r="X9431" s="94" t="str">
        <f t="shared" si="1488"/>
        <v/>
      </c>
      <c r="Y9431" s="5"/>
      <c r="BK9431" s="8"/>
      <c r="BL9431" s="5"/>
      <c r="BM9431" s="5"/>
      <c r="BN9431" s="5"/>
      <c r="BO9431" s="5"/>
      <c r="BP9431" s="1"/>
      <c r="BQ9431" s="1"/>
      <c r="BR9431" s="1"/>
      <c r="BS9431" s="1"/>
      <c r="BT9431" s="1"/>
      <c r="BU9431" s="4"/>
      <c r="BV9431" s="1"/>
      <c r="BW9431" s="3"/>
      <c r="BX9431" s="4"/>
      <c r="BY9431" s="5"/>
      <c r="BZ9431" s="5"/>
      <c r="CA9431" s="5"/>
      <c r="CB9431" s="5"/>
      <c r="CC9431" s="5"/>
      <c r="CD9431" s="43"/>
    </row>
    <row r="9432" spans="1:82" x14ac:dyDescent="0.25">
      <c r="A9432" s="8"/>
      <c r="B9432" s="5"/>
      <c r="C9432" s="5"/>
      <c r="D9432" s="5"/>
      <c r="E9432" s="5"/>
      <c r="F9432" s="94" t="str">
        <f t="shared" si="1479"/>
        <v/>
      </c>
      <c r="G9432" s="94" t="str">
        <f t="shared" si="1480"/>
        <v/>
      </c>
      <c r="H9432" s="127" t="str">
        <f>IF(A9432&lt;&gt;"",IF(MID(C9432,1,1)="c",$AS$26,IF(MID(C9432,1,1)="r",$AS$41,IF(MID(C9432,1,1)="p",#REF!,#REF!))),"")</f>
        <v/>
      </c>
      <c r="I9432" s="92" t="str">
        <f t="shared" si="1481"/>
        <v/>
      </c>
      <c r="J9432" s="92" t="str">
        <f t="shared" si="1482"/>
        <v/>
      </c>
      <c r="K9432" s="92" t="str">
        <f t="shared" si="1483"/>
        <v/>
      </c>
      <c r="L9432" s="92" t="str">
        <f t="shared" si="1484"/>
        <v/>
      </c>
      <c r="M9432" s="95" t="str">
        <f>IF(A9432&lt;&gt;"",IF(MID(C9432,1,1)="c",SigmaEpsConcrete(I9432,$AN$30:$AN$33,$AR$30:$AR$33,$AS$26,$AS$27,$AS$28,$AQ$20,$AU$19),""),"")</f>
        <v/>
      </c>
      <c r="N9432" s="95" t="str">
        <f>IF(A9432&lt;&gt;"",IF(MID(C9432,1,1)="r",SigmaEpsReinf(J9432,$AS$42:$AS$43,$AS$41,$AS$39,$AS$40,$AQ$38),""),"")</f>
        <v/>
      </c>
      <c r="Q9432" s="92" t="str">
        <f t="shared" si="1486"/>
        <v/>
      </c>
      <c r="R9432" s="92" t="str">
        <f t="shared" si="1487"/>
        <v/>
      </c>
      <c r="U9432" s="5"/>
      <c r="V9432" s="5"/>
      <c r="W9432" s="94" t="str">
        <f t="shared" si="1485"/>
        <v/>
      </c>
      <c r="X9432" s="94" t="str">
        <f t="shared" si="1488"/>
        <v/>
      </c>
      <c r="Y9432" s="5"/>
      <c r="BK9432" s="8"/>
      <c r="BL9432" s="5"/>
      <c r="BM9432" s="5"/>
      <c r="BN9432" s="5"/>
      <c r="BO9432" s="5"/>
      <c r="BP9432" s="1"/>
      <c r="BQ9432" s="1"/>
      <c r="BR9432" s="1"/>
      <c r="BS9432" s="1"/>
      <c r="BT9432" s="1"/>
      <c r="BU9432" s="4"/>
      <c r="BV9432" s="1"/>
      <c r="BW9432" s="3"/>
      <c r="BX9432" s="4"/>
      <c r="BY9432" s="5"/>
      <c r="BZ9432" s="5"/>
      <c r="CA9432" s="5"/>
      <c r="CB9432" s="5"/>
      <c r="CC9432" s="5"/>
      <c r="CD9432" s="43"/>
    </row>
    <row r="9433" spans="1:82" x14ac:dyDescent="0.25">
      <c r="A9433" s="8"/>
      <c r="B9433" s="5"/>
      <c r="C9433" s="5"/>
      <c r="D9433" s="5"/>
      <c r="E9433" s="5"/>
      <c r="F9433" s="94" t="str">
        <f t="shared" si="1479"/>
        <v/>
      </c>
      <c r="G9433" s="94" t="str">
        <f t="shared" si="1480"/>
        <v/>
      </c>
      <c r="H9433" s="127" t="str">
        <f>IF(A9433&lt;&gt;"",IF(MID(C9433,1,1)="c",$AS$26,IF(MID(C9433,1,1)="r",$AS$41,IF(MID(C9433,1,1)="p",#REF!,#REF!))),"")</f>
        <v/>
      </c>
      <c r="I9433" s="92" t="str">
        <f t="shared" si="1481"/>
        <v/>
      </c>
      <c r="J9433" s="92" t="str">
        <f t="shared" si="1482"/>
        <v/>
      </c>
      <c r="K9433" s="92" t="str">
        <f t="shared" si="1483"/>
        <v/>
      </c>
      <c r="L9433" s="92" t="str">
        <f t="shared" si="1484"/>
        <v/>
      </c>
      <c r="M9433" s="95" t="str">
        <f>IF(A9433&lt;&gt;"",IF(MID(C9433,1,1)="c",SigmaEpsConcrete(I9433,$AN$30:$AN$33,$AR$30:$AR$33,$AS$26,$AS$27,$AS$28,$AQ$20,$AU$19),""),"")</f>
        <v/>
      </c>
      <c r="N9433" s="95" t="str">
        <f>IF(A9433&lt;&gt;"",IF(MID(C9433,1,1)="r",SigmaEpsReinf(J9433,$AS$42:$AS$43,$AS$41,$AS$39,$AS$40,$AQ$38),""),"")</f>
        <v/>
      </c>
      <c r="Q9433" s="92" t="str">
        <f t="shared" si="1486"/>
        <v/>
      </c>
      <c r="R9433" s="92" t="str">
        <f t="shared" si="1487"/>
        <v/>
      </c>
      <c r="U9433" s="5"/>
      <c r="V9433" s="5"/>
      <c r="W9433" s="94" t="str">
        <f t="shared" si="1485"/>
        <v/>
      </c>
      <c r="X9433" s="94" t="str">
        <f t="shared" si="1488"/>
        <v/>
      </c>
      <c r="Y9433" s="5"/>
      <c r="BK9433" s="8"/>
      <c r="BL9433" s="5"/>
      <c r="BM9433" s="5"/>
      <c r="BN9433" s="5"/>
      <c r="BO9433" s="5"/>
      <c r="BP9433" s="1"/>
      <c r="BQ9433" s="1"/>
      <c r="BR9433" s="1"/>
      <c r="BS9433" s="1"/>
      <c r="BT9433" s="1"/>
      <c r="BU9433" s="4"/>
      <c r="BV9433" s="1"/>
      <c r="BW9433" s="3"/>
      <c r="BX9433" s="4"/>
      <c r="BY9433" s="5"/>
      <c r="BZ9433" s="5"/>
      <c r="CA9433" s="5"/>
      <c r="CB9433" s="5"/>
      <c r="CC9433" s="5"/>
      <c r="CD9433" s="43"/>
    </row>
    <row r="9434" spans="1:82" x14ac:dyDescent="0.25">
      <c r="A9434" s="8"/>
      <c r="B9434" s="5"/>
      <c r="C9434" s="5"/>
      <c r="D9434" s="5"/>
      <c r="E9434" s="5"/>
      <c r="F9434" s="94" t="str">
        <f t="shared" si="1479"/>
        <v/>
      </c>
      <c r="G9434" s="94" t="str">
        <f t="shared" si="1480"/>
        <v/>
      </c>
      <c r="H9434" s="127" t="str">
        <f>IF(A9434&lt;&gt;"",IF(MID(C9434,1,1)="c",$AS$26,IF(MID(C9434,1,1)="r",$AS$41,IF(MID(C9434,1,1)="p",#REF!,#REF!))),"")</f>
        <v/>
      </c>
      <c r="I9434" s="92" t="str">
        <f t="shared" si="1481"/>
        <v/>
      </c>
      <c r="J9434" s="92" t="str">
        <f t="shared" si="1482"/>
        <v/>
      </c>
      <c r="K9434" s="92" t="str">
        <f t="shared" si="1483"/>
        <v/>
      </c>
      <c r="L9434" s="92" t="str">
        <f t="shared" si="1484"/>
        <v/>
      </c>
      <c r="M9434" s="95" t="str">
        <f>IF(A9434&lt;&gt;"",IF(MID(C9434,1,1)="c",SigmaEpsConcrete(I9434,$AN$30:$AN$33,$AR$30:$AR$33,$AS$26,$AS$27,$AS$28,$AQ$20,$AU$19),""),"")</f>
        <v/>
      </c>
      <c r="N9434" s="95" t="str">
        <f>IF(A9434&lt;&gt;"",IF(MID(C9434,1,1)="r",SigmaEpsReinf(J9434,$AS$42:$AS$43,$AS$41,$AS$39,$AS$40,$AQ$38),""),"")</f>
        <v/>
      </c>
      <c r="Q9434" s="92" t="str">
        <f t="shared" si="1486"/>
        <v/>
      </c>
      <c r="R9434" s="92" t="str">
        <f t="shared" si="1487"/>
        <v/>
      </c>
      <c r="U9434" s="5"/>
      <c r="V9434" s="5"/>
      <c r="W9434" s="94" t="str">
        <f t="shared" si="1485"/>
        <v/>
      </c>
      <c r="X9434" s="94" t="str">
        <f t="shared" si="1488"/>
        <v/>
      </c>
      <c r="Y9434" s="5"/>
      <c r="BK9434" s="8"/>
      <c r="BL9434" s="5"/>
      <c r="BM9434" s="5"/>
      <c r="BN9434" s="5"/>
      <c r="BO9434" s="5"/>
      <c r="BP9434" s="1"/>
      <c r="BQ9434" s="1"/>
      <c r="BR9434" s="1"/>
      <c r="BS9434" s="1"/>
      <c r="BT9434" s="1"/>
      <c r="BU9434" s="4"/>
      <c r="BV9434" s="1"/>
      <c r="BW9434" s="3"/>
      <c r="BX9434" s="4"/>
      <c r="BY9434" s="5"/>
      <c r="BZ9434" s="5"/>
      <c r="CA9434" s="5"/>
      <c r="CB9434" s="5"/>
      <c r="CC9434" s="5"/>
      <c r="CD9434" s="43"/>
    </row>
    <row r="9435" spans="1:82" x14ac:dyDescent="0.25">
      <c r="A9435" s="8"/>
      <c r="B9435" s="5"/>
      <c r="C9435" s="5"/>
      <c r="D9435" s="5"/>
      <c r="E9435" s="5"/>
      <c r="F9435" s="94" t="str">
        <f t="shared" si="1479"/>
        <v/>
      </c>
      <c r="G9435" s="94" t="str">
        <f t="shared" si="1480"/>
        <v/>
      </c>
      <c r="H9435" s="127" t="str">
        <f>IF(A9435&lt;&gt;"",IF(MID(C9435,1,1)="c",$AS$26,IF(MID(C9435,1,1)="r",$AS$41,IF(MID(C9435,1,1)="p",#REF!,#REF!))),"")</f>
        <v/>
      </c>
      <c r="I9435" s="92" t="str">
        <f t="shared" si="1481"/>
        <v/>
      </c>
      <c r="J9435" s="92" t="str">
        <f t="shared" si="1482"/>
        <v/>
      </c>
      <c r="K9435" s="92" t="str">
        <f t="shared" si="1483"/>
        <v/>
      </c>
      <c r="L9435" s="92" t="str">
        <f t="shared" si="1484"/>
        <v/>
      </c>
      <c r="M9435" s="95" t="str">
        <f>IF(A9435&lt;&gt;"",IF(MID(C9435,1,1)="c",SigmaEpsConcrete(I9435,$AN$30:$AN$33,$AR$30:$AR$33,$AS$26,$AS$27,$AS$28,$AQ$20,$AU$19),""),"")</f>
        <v/>
      </c>
      <c r="N9435" s="95" t="str">
        <f>IF(A9435&lt;&gt;"",IF(MID(C9435,1,1)="r",SigmaEpsReinf(J9435,$AS$42:$AS$43,$AS$41,$AS$39,$AS$40,$AQ$38),""),"")</f>
        <v/>
      </c>
      <c r="Q9435" s="92" t="str">
        <f t="shared" si="1486"/>
        <v/>
      </c>
      <c r="R9435" s="92" t="str">
        <f t="shared" si="1487"/>
        <v/>
      </c>
      <c r="U9435" s="5"/>
      <c r="V9435" s="5"/>
      <c r="W9435" s="94" t="str">
        <f t="shared" si="1485"/>
        <v/>
      </c>
      <c r="X9435" s="94" t="str">
        <f t="shared" si="1488"/>
        <v/>
      </c>
      <c r="Y9435" s="5"/>
      <c r="BK9435" s="8"/>
      <c r="BL9435" s="5"/>
      <c r="BM9435" s="5"/>
      <c r="BN9435" s="5"/>
      <c r="BO9435" s="5"/>
      <c r="BP9435" s="1"/>
      <c r="BQ9435" s="1"/>
      <c r="BR9435" s="1"/>
      <c r="BS9435" s="1"/>
      <c r="BT9435" s="1"/>
      <c r="BU9435" s="4"/>
      <c r="BV9435" s="1"/>
      <c r="BW9435" s="3"/>
      <c r="BX9435" s="4"/>
      <c r="BY9435" s="5"/>
      <c r="BZ9435" s="5"/>
      <c r="CA9435" s="5"/>
      <c r="CB9435" s="5"/>
      <c r="CC9435" s="5"/>
      <c r="CD9435" s="43"/>
    </row>
    <row r="9436" spans="1:82" x14ac:dyDescent="0.25">
      <c r="A9436" s="8"/>
      <c r="B9436" s="5"/>
      <c r="C9436" s="5"/>
      <c r="D9436" s="5"/>
      <c r="E9436" s="5"/>
      <c r="F9436" s="94" t="str">
        <f t="shared" si="1479"/>
        <v/>
      </c>
      <c r="G9436" s="94" t="str">
        <f t="shared" si="1480"/>
        <v/>
      </c>
      <c r="H9436" s="127" t="str">
        <f>IF(A9436&lt;&gt;"",IF(MID(C9436,1,1)="c",$AS$26,IF(MID(C9436,1,1)="r",$AS$41,IF(MID(C9436,1,1)="p",#REF!,#REF!))),"")</f>
        <v/>
      </c>
      <c r="I9436" s="92" t="str">
        <f t="shared" si="1481"/>
        <v/>
      </c>
      <c r="J9436" s="92" t="str">
        <f t="shared" si="1482"/>
        <v/>
      </c>
      <c r="K9436" s="92" t="str">
        <f t="shared" si="1483"/>
        <v/>
      </c>
      <c r="L9436" s="92" t="str">
        <f t="shared" si="1484"/>
        <v/>
      </c>
      <c r="M9436" s="95" t="str">
        <f>IF(A9436&lt;&gt;"",IF(MID(C9436,1,1)="c",SigmaEpsConcrete(I9436,$AN$30:$AN$33,$AR$30:$AR$33,$AS$26,$AS$27,$AS$28,$AQ$20,$AU$19),""),"")</f>
        <v/>
      </c>
      <c r="N9436" s="95" t="str">
        <f>IF(A9436&lt;&gt;"",IF(MID(C9436,1,1)="r",SigmaEpsReinf(J9436,$AS$42:$AS$43,$AS$41,$AS$39,$AS$40,$AQ$38),""),"")</f>
        <v/>
      </c>
      <c r="Q9436" s="92" t="str">
        <f t="shared" si="1486"/>
        <v/>
      </c>
      <c r="R9436" s="92" t="str">
        <f t="shared" si="1487"/>
        <v/>
      </c>
      <c r="U9436" s="5"/>
      <c r="V9436" s="5"/>
      <c r="W9436" s="94" t="str">
        <f t="shared" si="1485"/>
        <v/>
      </c>
      <c r="X9436" s="94" t="str">
        <f t="shared" si="1488"/>
        <v/>
      </c>
      <c r="Y9436" s="5"/>
      <c r="BK9436" s="8"/>
      <c r="BL9436" s="5"/>
      <c r="BM9436" s="5"/>
      <c r="BN9436" s="5"/>
      <c r="BO9436" s="5"/>
      <c r="BP9436" s="1"/>
      <c r="BQ9436" s="1"/>
      <c r="BR9436" s="1"/>
      <c r="BS9436" s="1"/>
      <c r="BT9436" s="1"/>
      <c r="BU9436" s="4"/>
      <c r="BV9436" s="1"/>
      <c r="BW9436" s="3"/>
      <c r="BX9436" s="4"/>
      <c r="BY9436" s="5"/>
      <c r="BZ9436" s="5"/>
      <c r="CA9436" s="5"/>
      <c r="CB9436" s="5"/>
      <c r="CC9436" s="5"/>
      <c r="CD9436" s="43"/>
    </row>
    <row r="9437" spans="1:82" x14ac:dyDescent="0.25">
      <c r="A9437" s="8"/>
      <c r="B9437" s="5"/>
      <c r="C9437" s="5"/>
      <c r="D9437" s="5"/>
      <c r="E9437" s="5"/>
      <c r="F9437" s="94" t="str">
        <f t="shared" si="1479"/>
        <v/>
      </c>
      <c r="G9437" s="94" t="str">
        <f t="shared" si="1480"/>
        <v/>
      </c>
      <c r="H9437" s="127" t="str">
        <f>IF(A9437&lt;&gt;"",IF(MID(C9437,1,1)="c",$AS$26,IF(MID(C9437,1,1)="r",$AS$41,IF(MID(C9437,1,1)="p",#REF!,#REF!))),"")</f>
        <v/>
      </c>
      <c r="I9437" s="92" t="str">
        <f t="shared" si="1481"/>
        <v/>
      </c>
      <c r="J9437" s="92" t="str">
        <f t="shared" si="1482"/>
        <v/>
      </c>
      <c r="K9437" s="92" t="str">
        <f t="shared" si="1483"/>
        <v/>
      </c>
      <c r="L9437" s="92" t="str">
        <f t="shared" si="1484"/>
        <v/>
      </c>
      <c r="M9437" s="95" t="str">
        <f>IF(A9437&lt;&gt;"",IF(MID(C9437,1,1)="c",SigmaEpsConcrete(I9437,$AN$30:$AN$33,$AR$30:$AR$33,$AS$26,$AS$27,$AS$28,$AQ$20,$AU$19),""),"")</f>
        <v/>
      </c>
      <c r="N9437" s="95" t="str">
        <f>IF(A9437&lt;&gt;"",IF(MID(C9437,1,1)="r",SigmaEpsReinf(J9437,$AS$42:$AS$43,$AS$41,$AS$39,$AS$40,$AQ$38),""),"")</f>
        <v/>
      </c>
      <c r="Q9437" s="92" t="str">
        <f t="shared" si="1486"/>
        <v/>
      </c>
      <c r="R9437" s="92" t="str">
        <f t="shared" si="1487"/>
        <v/>
      </c>
      <c r="U9437" s="5"/>
      <c r="V9437" s="5"/>
      <c r="W9437" s="94" t="str">
        <f t="shared" si="1485"/>
        <v/>
      </c>
      <c r="X9437" s="94" t="str">
        <f t="shared" si="1488"/>
        <v/>
      </c>
      <c r="Y9437" s="5"/>
      <c r="BK9437" s="8"/>
      <c r="BL9437" s="5"/>
      <c r="BM9437" s="5"/>
      <c r="BN9437" s="5"/>
      <c r="BO9437" s="5"/>
      <c r="BP9437" s="1"/>
      <c r="BQ9437" s="1"/>
      <c r="BR9437" s="1"/>
      <c r="BS9437" s="1"/>
      <c r="BT9437" s="1"/>
      <c r="BU9437" s="4"/>
      <c r="BV9437" s="1"/>
      <c r="BW9437" s="3"/>
      <c r="BX9437" s="4"/>
      <c r="BY9437" s="5"/>
      <c r="BZ9437" s="5"/>
      <c r="CA9437" s="5"/>
      <c r="CB9437" s="5"/>
      <c r="CC9437" s="5"/>
      <c r="CD9437" s="43"/>
    </row>
    <row r="9438" spans="1:82" x14ac:dyDescent="0.25">
      <c r="A9438" s="8"/>
      <c r="B9438" s="5"/>
      <c r="C9438" s="5"/>
      <c r="D9438" s="5"/>
      <c r="E9438" s="5"/>
      <c r="F9438" s="94" t="str">
        <f t="shared" si="1479"/>
        <v/>
      </c>
      <c r="G9438" s="94" t="str">
        <f t="shared" si="1480"/>
        <v/>
      </c>
      <c r="H9438" s="127" t="str">
        <f>IF(A9438&lt;&gt;"",IF(MID(C9438,1,1)="c",$AS$26,IF(MID(C9438,1,1)="r",$AS$41,IF(MID(C9438,1,1)="p",#REF!,#REF!))),"")</f>
        <v/>
      </c>
      <c r="I9438" s="92" t="str">
        <f t="shared" si="1481"/>
        <v/>
      </c>
      <c r="J9438" s="92" t="str">
        <f t="shared" si="1482"/>
        <v/>
      </c>
      <c r="K9438" s="92" t="str">
        <f t="shared" si="1483"/>
        <v/>
      </c>
      <c r="L9438" s="92" t="str">
        <f t="shared" si="1484"/>
        <v/>
      </c>
      <c r="M9438" s="95" t="str">
        <f>IF(A9438&lt;&gt;"",IF(MID(C9438,1,1)="c",SigmaEpsConcrete(I9438,$AN$30:$AN$33,$AR$30:$AR$33,$AS$26,$AS$27,$AS$28,$AQ$20,$AU$19),""),"")</f>
        <v/>
      </c>
      <c r="N9438" s="95" t="str">
        <f>IF(A9438&lt;&gt;"",IF(MID(C9438,1,1)="r",SigmaEpsReinf(J9438,$AS$42:$AS$43,$AS$41,$AS$39,$AS$40,$AQ$38),""),"")</f>
        <v/>
      </c>
      <c r="Q9438" s="92" t="str">
        <f t="shared" si="1486"/>
        <v/>
      </c>
      <c r="R9438" s="92" t="str">
        <f t="shared" si="1487"/>
        <v/>
      </c>
      <c r="U9438" s="5"/>
      <c r="V9438" s="5"/>
      <c r="W9438" s="94" t="str">
        <f t="shared" si="1485"/>
        <v/>
      </c>
      <c r="X9438" s="94" t="str">
        <f t="shared" si="1488"/>
        <v/>
      </c>
      <c r="Y9438" s="5"/>
      <c r="BK9438" s="8"/>
      <c r="BL9438" s="5"/>
      <c r="BM9438" s="5"/>
      <c r="BN9438" s="5"/>
      <c r="BO9438" s="5"/>
      <c r="BP9438" s="1"/>
      <c r="BQ9438" s="1"/>
      <c r="BR9438" s="1"/>
      <c r="BS9438" s="1"/>
      <c r="BT9438" s="1"/>
      <c r="BU9438" s="4"/>
      <c r="BV9438" s="1"/>
      <c r="BW9438" s="3"/>
      <c r="BX9438" s="4"/>
      <c r="BY9438" s="5"/>
      <c r="BZ9438" s="5"/>
      <c r="CA9438" s="5"/>
      <c r="CB9438" s="5"/>
      <c r="CC9438" s="5"/>
      <c r="CD9438" s="43"/>
    </row>
    <row r="9439" spans="1:82" x14ac:dyDescent="0.25">
      <c r="A9439" s="8"/>
      <c r="B9439" s="5"/>
      <c r="C9439" s="5"/>
      <c r="D9439" s="5"/>
      <c r="E9439" s="5"/>
      <c r="F9439" s="94" t="str">
        <f t="shared" si="1479"/>
        <v/>
      </c>
      <c r="G9439" s="94" t="str">
        <f t="shared" si="1480"/>
        <v/>
      </c>
      <c r="H9439" s="127" t="str">
        <f>IF(A9439&lt;&gt;"",IF(MID(C9439,1,1)="c",$AS$26,IF(MID(C9439,1,1)="r",$AS$41,IF(MID(C9439,1,1)="p",#REF!,#REF!))),"")</f>
        <v/>
      </c>
      <c r="I9439" s="92" t="str">
        <f t="shared" si="1481"/>
        <v/>
      </c>
      <c r="J9439" s="92" t="str">
        <f t="shared" si="1482"/>
        <v/>
      </c>
      <c r="K9439" s="92" t="str">
        <f t="shared" si="1483"/>
        <v/>
      </c>
      <c r="L9439" s="92" t="str">
        <f t="shared" si="1484"/>
        <v/>
      </c>
      <c r="M9439" s="95" t="str">
        <f>IF(A9439&lt;&gt;"",IF(MID(C9439,1,1)="c",SigmaEpsConcrete(I9439,$AN$30:$AN$33,$AR$30:$AR$33,$AS$26,$AS$27,$AS$28,$AQ$20,$AU$19),""),"")</f>
        <v/>
      </c>
      <c r="N9439" s="95" t="str">
        <f>IF(A9439&lt;&gt;"",IF(MID(C9439,1,1)="r",SigmaEpsReinf(J9439,$AS$42:$AS$43,$AS$41,$AS$39,$AS$40,$AQ$38),""),"")</f>
        <v/>
      </c>
      <c r="Q9439" s="92" t="str">
        <f t="shared" si="1486"/>
        <v/>
      </c>
      <c r="R9439" s="92" t="str">
        <f t="shared" si="1487"/>
        <v/>
      </c>
      <c r="U9439" s="5"/>
      <c r="V9439" s="5"/>
      <c r="W9439" s="94" t="str">
        <f t="shared" si="1485"/>
        <v/>
      </c>
      <c r="X9439" s="94" t="str">
        <f t="shared" si="1488"/>
        <v/>
      </c>
      <c r="Y9439" s="5"/>
      <c r="BK9439" s="8"/>
      <c r="BL9439" s="5"/>
      <c r="BM9439" s="5"/>
      <c r="BN9439" s="5"/>
      <c r="BO9439" s="5"/>
      <c r="BP9439" s="1"/>
      <c r="BQ9439" s="1"/>
      <c r="BR9439" s="1"/>
      <c r="BS9439" s="1"/>
      <c r="BT9439" s="1"/>
      <c r="BU9439" s="4"/>
      <c r="BV9439" s="1"/>
      <c r="BW9439" s="3"/>
      <c r="BX9439" s="4"/>
      <c r="BY9439" s="5"/>
      <c r="BZ9439" s="5"/>
      <c r="CA9439" s="5"/>
      <c r="CB9439" s="5"/>
      <c r="CC9439" s="5"/>
      <c r="CD9439" s="43"/>
    </row>
    <row r="9440" spans="1:82" x14ac:dyDescent="0.25">
      <c r="A9440" s="8"/>
      <c r="B9440" s="5"/>
      <c r="C9440" s="5"/>
      <c r="D9440" s="5"/>
      <c r="E9440" s="5"/>
      <c r="F9440" s="94" t="str">
        <f t="shared" si="1479"/>
        <v/>
      </c>
      <c r="G9440" s="94" t="str">
        <f t="shared" si="1480"/>
        <v/>
      </c>
      <c r="H9440" s="127" t="str">
        <f>IF(A9440&lt;&gt;"",IF(MID(C9440,1,1)="c",$AS$26,IF(MID(C9440,1,1)="r",$AS$41,IF(MID(C9440,1,1)="p",#REF!,#REF!))),"")</f>
        <v/>
      </c>
      <c r="I9440" s="92" t="str">
        <f t="shared" si="1481"/>
        <v/>
      </c>
      <c r="J9440" s="92" t="str">
        <f t="shared" si="1482"/>
        <v/>
      </c>
      <c r="K9440" s="92" t="str">
        <f t="shared" si="1483"/>
        <v/>
      </c>
      <c r="L9440" s="92" t="str">
        <f t="shared" si="1484"/>
        <v/>
      </c>
      <c r="M9440" s="95" t="str">
        <f>IF(A9440&lt;&gt;"",IF(MID(C9440,1,1)="c",SigmaEpsConcrete(I9440,$AN$30:$AN$33,$AR$30:$AR$33,$AS$26,$AS$27,$AS$28,$AQ$20,$AU$19),""),"")</f>
        <v/>
      </c>
      <c r="N9440" s="95" t="str">
        <f>IF(A9440&lt;&gt;"",IF(MID(C9440,1,1)="r",SigmaEpsReinf(J9440,$AS$42:$AS$43,$AS$41,$AS$39,$AS$40,$AQ$38),""),"")</f>
        <v/>
      </c>
      <c r="Q9440" s="92" t="str">
        <f t="shared" si="1486"/>
        <v/>
      </c>
      <c r="R9440" s="92" t="str">
        <f t="shared" si="1487"/>
        <v/>
      </c>
      <c r="U9440" s="5"/>
      <c r="V9440" s="5"/>
      <c r="W9440" s="94" t="str">
        <f t="shared" si="1485"/>
        <v/>
      </c>
      <c r="X9440" s="94" t="str">
        <f t="shared" si="1488"/>
        <v/>
      </c>
      <c r="Y9440" s="5"/>
      <c r="BK9440" s="8"/>
      <c r="BL9440" s="5"/>
      <c r="BM9440" s="5"/>
      <c r="BN9440" s="5"/>
      <c r="BO9440" s="5"/>
      <c r="BP9440" s="1"/>
      <c r="BQ9440" s="1"/>
      <c r="BR9440" s="1"/>
      <c r="BS9440" s="1"/>
      <c r="BT9440" s="1"/>
      <c r="BU9440" s="4"/>
      <c r="BV9440" s="1"/>
      <c r="BW9440" s="3"/>
      <c r="BX9440" s="4"/>
      <c r="BY9440" s="5"/>
      <c r="BZ9440" s="5"/>
      <c r="CA9440" s="5"/>
      <c r="CB9440" s="5"/>
      <c r="CC9440" s="5"/>
      <c r="CD9440" s="43"/>
    </row>
    <row r="9441" spans="1:82" x14ac:dyDescent="0.25">
      <c r="A9441" s="8"/>
      <c r="B9441" s="5"/>
      <c r="C9441" s="5"/>
      <c r="D9441" s="5"/>
      <c r="E9441" s="5"/>
      <c r="F9441" s="94" t="str">
        <f t="shared" si="1479"/>
        <v/>
      </c>
      <c r="G9441" s="94" t="str">
        <f t="shared" si="1480"/>
        <v/>
      </c>
      <c r="H9441" s="127" t="str">
        <f>IF(A9441&lt;&gt;"",IF(MID(C9441,1,1)="c",$AS$26,IF(MID(C9441,1,1)="r",$AS$41,IF(MID(C9441,1,1)="p",#REF!,#REF!))),"")</f>
        <v/>
      </c>
      <c r="I9441" s="92" t="str">
        <f t="shared" si="1481"/>
        <v/>
      </c>
      <c r="J9441" s="92" t="str">
        <f t="shared" si="1482"/>
        <v/>
      </c>
      <c r="K9441" s="92" t="str">
        <f t="shared" si="1483"/>
        <v/>
      </c>
      <c r="L9441" s="92" t="str">
        <f t="shared" si="1484"/>
        <v/>
      </c>
      <c r="M9441" s="95" t="str">
        <f>IF(A9441&lt;&gt;"",IF(MID(C9441,1,1)="c",SigmaEpsConcrete(I9441,$AN$30:$AN$33,$AR$30:$AR$33,$AS$26,$AS$27,$AS$28,$AQ$20,$AU$19),""),"")</f>
        <v/>
      </c>
      <c r="N9441" s="95" t="str">
        <f>IF(A9441&lt;&gt;"",IF(MID(C9441,1,1)="r",SigmaEpsReinf(J9441,$AS$42:$AS$43,$AS$41,$AS$39,$AS$40,$AQ$38),""),"")</f>
        <v/>
      </c>
      <c r="Q9441" s="92" t="str">
        <f t="shared" si="1486"/>
        <v/>
      </c>
      <c r="R9441" s="92" t="str">
        <f t="shared" si="1487"/>
        <v/>
      </c>
      <c r="U9441" s="5"/>
      <c r="V9441" s="5"/>
      <c r="W9441" s="94" t="str">
        <f t="shared" si="1485"/>
        <v/>
      </c>
      <c r="X9441" s="94" t="str">
        <f t="shared" si="1488"/>
        <v/>
      </c>
      <c r="Y9441" s="5"/>
      <c r="BK9441" s="8"/>
      <c r="BL9441" s="5"/>
      <c r="BM9441" s="5"/>
      <c r="BN9441" s="5"/>
      <c r="BO9441" s="5"/>
      <c r="BP9441" s="1"/>
      <c r="BQ9441" s="1"/>
      <c r="BR9441" s="1"/>
      <c r="BS9441" s="1"/>
      <c r="BT9441" s="1"/>
      <c r="BU9441" s="4"/>
      <c r="BV9441" s="1"/>
      <c r="BW9441" s="3"/>
      <c r="BX9441" s="4"/>
      <c r="BY9441" s="5"/>
      <c r="BZ9441" s="5"/>
      <c r="CA9441" s="5"/>
      <c r="CB9441" s="5"/>
      <c r="CC9441" s="5"/>
      <c r="CD9441" s="43"/>
    </row>
    <row r="9442" spans="1:82" x14ac:dyDescent="0.25">
      <c r="A9442" s="8"/>
      <c r="B9442" s="5"/>
      <c r="C9442" s="5"/>
      <c r="D9442" s="5"/>
      <c r="E9442" s="5"/>
      <c r="F9442" s="94" t="str">
        <f t="shared" si="1479"/>
        <v/>
      </c>
      <c r="G9442" s="94" t="str">
        <f t="shared" si="1480"/>
        <v/>
      </c>
      <c r="H9442" s="127" t="str">
        <f>IF(A9442&lt;&gt;"",IF(MID(C9442,1,1)="c",$AS$26,IF(MID(C9442,1,1)="r",$AS$41,IF(MID(C9442,1,1)="p",#REF!,#REF!))),"")</f>
        <v/>
      </c>
      <c r="I9442" s="92" t="str">
        <f t="shared" si="1481"/>
        <v/>
      </c>
      <c r="J9442" s="92" t="str">
        <f t="shared" si="1482"/>
        <v/>
      </c>
      <c r="K9442" s="92" t="str">
        <f t="shared" si="1483"/>
        <v/>
      </c>
      <c r="L9442" s="92" t="str">
        <f t="shared" si="1484"/>
        <v/>
      </c>
      <c r="M9442" s="95" t="str">
        <f>IF(A9442&lt;&gt;"",IF(MID(C9442,1,1)="c",SigmaEpsConcrete(I9442,$AN$30:$AN$33,$AR$30:$AR$33,$AS$26,$AS$27,$AS$28,$AQ$20,$AU$19),""),"")</f>
        <v/>
      </c>
      <c r="N9442" s="95" t="str">
        <f>IF(A9442&lt;&gt;"",IF(MID(C9442,1,1)="r",SigmaEpsReinf(J9442,$AS$42:$AS$43,$AS$41,$AS$39,$AS$40,$AQ$38),""),"")</f>
        <v/>
      </c>
      <c r="Q9442" s="92" t="str">
        <f t="shared" si="1486"/>
        <v/>
      </c>
      <c r="R9442" s="92" t="str">
        <f t="shared" si="1487"/>
        <v/>
      </c>
      <c r="U9442" s="5"/>
      <c r="V9442" s="5"/>
      <c r="W9442" s="94" t="str">
        <f t="shared" si="1485"/>
        <v/>
      </c>
      <c r="X9442" s="94" t="str">
        <f t="shared" si="1488"/>
        <v/>
      </c>
      <c r="Y9442" s="5"/>
      <c r="BK9442" s="8"/>
      <c r="BL9442" s="5"/>
      <c r="BM9442" s="5"/>
      <c r="BN9442" s="5"/>
      <c r="BO9442" s="5"/>
      <c r="BP9442" s="1"/>
      <c r="BQ9442" s="1"/>
      <c r="BR9442" s="1"/>
      <c r="BS9442" s="1"/>
      <c r="BT9442" s="1"/>
      <c r="BU9442" s="4"/>
      <c r="BV9442" s="1"/>
      <c r="BW9442" s="3"/>
      <c r="BX9442" s="4"/>
      <c r="BY9442" s="5"/>
      <c r="BZ9442" s="5"/>
      <c r="CA9442" s="5"/>
      <c r="CB9442" s="5"/>
      <c r="CC9442" s="5"/>
      <c r="CD9442" s="43"/>
    </row>
    <row r="9443" spans="1:82" x14ac:dyDescent="0.25">
      <c r="A9443" s="8"/>
      <c r="B9443" s="5"/>
      <c r="C9443" s="5"/>
      <c r="D9443" s="5"/>
      <c r="E9443" s="5"/>
      <c r="F9443" s="94" t="str">
        <f t="shared" si="1479"/>
        <v/>
      </c>
      <c r="G9443" s="94" t="str">
        <f t="shared" si="1480"/>
        <v/>
      </c>
      <c r="H9443" s="127" t="str">
        <f>IF(A9443&lt;&gt;"",IF(MID(C9443,1,1)="c",$AS$26,IF(MID(C9443,1,1)="r",$AS$41,IF(MID(C9443,1,1)="p",#REF!,#REF!))),"")</f>
        <v/>
      </c>
      <c r="I9443" s="92" t="str">
        <f t="shared" si="1481"/>
        <v/>
      </c>
      <c r="J9443" s="92" t="str">
        <f t="shared" si="1482"/>
        <v/>
      </c>
      <c r="K9443" s="92" t="str">
        <f t="shared" si="1483"/>
        <v/>
      </c>
      <c r="L9443" s="92" t="str">
        <f t="shared" si="1484"/>
        <v/>
      </c>
      <c r="M9443" s="95" t="str">
        <f>IF(A9443&lt;&gt;"",IF(MID(C9443,1,1)="c",SigmaEpsConcrete(I9443,$AN$30:$AN$33,$AR$30:$AR$33,$AS$26,$AS$27,$AS$28,$AQ$20,$AU$19),""),"")</f>
        <v/>
      </c>
      <c r="N9443" s="95" t="str">
        <f>IF(A9443&lt;&gt;"",IF(MID(C9443,1,1)="r",SigmaEpsReinf(J9443,$AS$42:$AS$43,$AS$41,$AS$39,$AS$40,$AQ$38),""),"")</f>
        <v/>
      </c>
      <c r="Q9443" s="92" t="str">
        <f t="shared" si="1486"/>
        <v/>
      </c>
      <c r="R9443" s="92" t="str">
        <f t="shared" si="1487"/>
        <v/>
      </c>
      <c r="U9443" s="5"/>
      <c r="V9443" s="5"/>
      <c r="W9443" s="94" t="str">
        <f t="shared" si="1485"/>
        <v/>
      </c>
      <c r="X9443" s="94" t="str">
        <f t="shared" si="1488"/>
        <v/>
      </c>
      <c r="Y9443" s="5"/>
      <c r="BK9443" s="8"/>
      <c r="BL9443" s="5"/>
      <c r="BM9443" s="5"/>
      <c r="BN9443" s="5"/>
      <c r="BO9443" s="5"/>
      <c r="BP9443" s="1"/>
      <c r="BQ9443" s="1"/>
      <c r="BR9443" s="1"/>
      <c r="BS9443" s="1"/>
      <c r="BT9443" s="1"/>
      <c r="BU9443" s="4"/>
      <c r="BV9443" s="1"/>
      <c r="BW9443" s="3"/>
      <c r="BX9443" s="4"/>
      <c r="BY9443" s="5"/>
      <c r="BZ9443" s="5"/>
      <c r="CA9443" s="5"/>
      <c r="CB9443" s="5"/>
      <c r="CC9443" s="5"/>
      <c r="CD9443" s="43"/>
    </row>
    <row r="9444" spans="1:82" x14ac:dyDescent="0.25">
      <c r="A9444" s="8"/>
      <c r="B9444" s="5"/>
      <c r="C9444" s="5"/>
      <c r="D9444" s="5"/>
      <c r="E9444" s="5"/>
      <c r="F9444" s="94" t="str">
        <f t="shared" si="1479"/>
        <v/>
      </c>
      <c r="G9444" s="94" t="str">
        <f t="shared" si="1480"/>
        <v/>
      </c>
      <c r="H9444" s="127" t="str">
        <f>IF(A9444&lt;&gt;"",IF(MID(C9444,1,1)="c",$AS$26,IF(MID(C9444,1,1)="r",$AS$41,IF(MID(C9444,1,1)="p",#REF!,#REF!))),"")</f>
        <v/>
      </c>
      <c r="I9444" s="92" t="str">
        <f t="shared" si="1481"/>
        <v/>
      </c>
      <c r="J9444" s="92" t="str">
        <f t="shared" si="1482"/>
        <v/>
      </c>
      <c r="K9444" s="92" t="str">
        <f t="shared" si="1483"/>
        <v/>
      </c>
      <c r="L9444" s="92" t="str">
        <f t="shared" si="1484"/>
        <v/>
      </c>
      <c r="M9444" s="95" t="str">
        <f>IF(A9444&lt;&gt;"",IF(MID(C9444,1,1)="c",SigmaEpsConcrete(I9444,$AN$30:$AN$33,$AR$30:$AR$33,$AS$26,$AS$27,$AS$28,$AQ$20,$AU$19),""),"")</f>
        <v/>
      </c>
      <c r="N9444" s="95" t="str">
        <f>IF(A9444&lt;&gt;"",IF(MID(C9444,1,1)="r",SigmaEpsReinf(J9444,$AS$42:$AS$43,$AS$41,$AS$39,$AS$40,$AQ$38),""),"")</f>
        <v/>
      </c>
      <c r="Q9444" s="92" t="str">
        <f t="shared" si="1486"/>
        <v/>
      </c>
      <c r="R9444" s="92" t="str">
        <f t="shared" si="1487"/>
        <v/>
      </c>
      <c r="U9444" s="5"/>
      <c r="V9444" s="5"/>
      <c r="W9444" s="94" t="str">
        <f t="shared" si="1485"/>
        <v/>
      </c>
      <c r="X9444" s="94" t="str">
        <f t="shared" si="1488"/>
        <v/>
      </c>
      <c r="Y9444" s="5"/>
      <c r="BK9444" s="8"/>
      <c r="BL9444" s="5"/>
      <c r="BM9444" s="5"/>
      <c r="BN9444" s="5"/>
      <c r="BO9444" s="5"/>
      <c r="BP9444" s="1"/>
      <c r="BQ9444" s="1"/>
      <c r="BR9444" s="1"/>
      <c r="BS9444" s="1"/>
      <c r="BT9444" s="1"/>
      <c r="BU9444" s="4"/>
      <c r="BV9444" s="1"/>
      <c r="BW9444" s="3"/>
      <c r="BX9444" s="4"/>
      <c r="BY9444" s="5"/>
      <c r="BZ9444" s="5"/>
      <c r="CA9444" s="5"/>
      <c r="CB9444" s="5"/>
      <c r="CC9444" s="5"/>
      <c r="CD9444" s="43"/>
    </row>
    <row r="9445" spans="1:82" x14ac:dyDescent="0.25">
      <c r="A9445" s="8"/>
      <c r="B9445" s="5"/>
      <c r="C9445" s="5"/>
      <c r="D9445" s="5"/>
      <c r="E9445" s="5"/>
      <c r="F9445" s="94" t="str">
        <f t="shared" si="1479"/>
        <v/>
      </c>
      <c r="G9445" s="94" t="str">
        <f t="shared" si="1480"/>
        <v/>
      </c>
      <c r="H9445" s="127" t="str">
        <f>IF(A9445&lt;&gt;"",IF(MID(C9445,1,1)="c",$AS$26,IF(MID(C9445,1,1)="r",$AS$41,IF(MID(C9445,1,1)="p",#REF!,#REF!))),"")</f>
        <v/>
      </c>
      <c r="I9445" s="92" t="str">
        <f t="shared" si="1481"/>
        <v/>
      </c>
      <c r="J9445" s="92" t="str">
        <f t="shared" si="1482"/>
        <v/>
      </c>
      <c r="K9445" s="92" t="str">
        <f t="shared" si="1483"/>
        <v/>
      </c>
      <c r="L9445" s="92" t="str">
        <f t="shared" si="1484"/>
        <v/>
      </c>
      <c r="M9445" s="95" t="str">
        <f>IF(A9445&lt;&gt;"",IF(MID(C9445,1,1)="c",SigmaEpsConcrete(I9445,$AN$30:$AN$33,$AR$30:$AR$33,$AS$26,$AS$27,$AS$28,$AQ$20,$AU$19),""),"")</f>
        <v/>
      </c>
      <c r="N9445" s="95" t="str">
        <f>IF(A9445&lt;&gt;"",IF(MID(C9445,1,1)="r",SigmaEpsReinf(J9445,$AS$42:$AS$43,$AS$41,$AS$39,$AS$40,$AQ$38),""),"")</f>
        <v/>
      </c>
      <c r="Q9445" s="92" t="str">
        <f t="shared" si="1486"/>
        <v/>
      </c>
      <c r="R9445" s="92" t="str">
        <f t="shared" si="1487"/>
        <v/>
      </c>
      <c r="U9445" s="5"/>
      <c r="V9445" s="5"/>
      <c r="W9445" s="94" t="str">
        <f t="shared" si="1485"/>
        <v/>
      </c>
      <c r="X9445" s="94" t="str">
        <f t="shared" si="1488"/>
        <v/>
      </c>
      <c r="Y9445" s="5"/>
      <c r="BK9445" s="8"/>
      <c r="BL9445" s="5"/>
      <c r="BM9445" s="5"/>
      <c r="BN9445" s="5"/>
      <c r="BO9445" s="5"/>
      <c r="BP9445" s="1"/>
      <c r="BQ9445" s="1"/>
      <c r="BR9445" s="1"/>
      <c r="BS9445" s="1"/>
      <c r="BT9445" s="1"/>
      <c r="BU9445" s="4"/>
      <c r="BV9445" s="1"/>
      <c r="BW9445" s="3"/>
      <c r="BX9445" s="4"/>
      <c r="BY9445" s="5"/>
      <c r="BZ9445" s="5"/>
      <c r="CA9445" s="5"/>
      <c r="CB9445" s="5"/>
      <c r="CC9445" s="5"/>
      <c r="CD9445" s="43"/>
    </row>
    <row r="9446" spans="1:82" x14ac:dyDescent="0.25">
      <c r="A9446" s="8"/>
      <c r="B9446" s="5"/>
      <c r="C9446" s="5"/>
      <c r="D9446" s="5"/>
      <c r="E9446" s="5"/>
      <c r="F9446" s="94" t="str">
        <f t="shared" si="1479"/>
        <v/>
      </c>
      <c r="G9446" s="94" t="str">
        <f t="shared" si="1480"/>
        <v/>
      </c>
      <c r="H9446" s="127" t="str">
        <f>IF(A9446&lt;&gt;"",IF(MID(C9446,1,1)="c",$AS$26,IF(MID(C9446,1,1)="r",$AS$41,IF(MID(C9446,1,1)="p",#REF!,#REF!))),"")</f>
        <v/>
      </c>
      <c r="I9446" s="92" t="str">
        <f t="shared" si="1481"/>
        <v/>
      </c>
      <c r="J9446" s="92" t="str">
        <f t="shared" si="1482"/>
        <v/>
      </c>
      <c r="K9446" s="92" t="str">
        <f t="shared" si="1483"/>
        <v/>
      </c>
      <c r="L9446" s="92" t="str">
        <f t="shared" si="1484"/>
        <v/>
      </c>
      <c r="M9446" s="95" t="str">
        <f>IF(A9446&lt;&gt;"",IF(MID(C9446,1,1)="c",SigmaEpsConcrete(I9446,$AN$30:$AN$33,$AR$30:$AR$33,$AS$26,$AS$27,$AS$28,$AQ$20,$AU$19),""),"")</f>
        <v/>
      </c>
      <c r="N9446" s="95" t="str">
        <f>IF(A9446&lt;&gt;"",IF(MID(C9446,1,1)="r",SigmaEpsReinf(J9446,$AS$42:$AS$43,$AS$41,$AS$39,$AS$40,$AQ$38),""),"")</f>
        <v/>
      </c>
      <c r="Q9446" s="92" t="str">
        <f t="shared" si="1486"/>
        <v/>
      </c>
      <c r="R9446" s="92" t="str">
        <f t="shared" si="1487"/>
        <v/>
      </c>
      <c r="U9446" s="5"/>
      <c r="V9446" s="5"/>
      <c r="W9446" s="94" t="str">
        <f t="shared" si="1485"/>
        <v/>
      </c>
      <c r="X9446" s="94" t="str">
        <f t="shared" si="1488"/>
        <v/>
      </c>
      <c r="Y9446" s="5"/>
      <c r="BK9446" s="8"/>
      <c r="BL9446" s="5"/>
      <c r="BM9446" s="5"/>
      <c r="BN9446" s="5"/>
      <c r="BO9446" s="5"/>
      <c r="BP9446" s="1"/>
      <c r="BQ9446" s="1"/>
      <c r="BR9446" s="1"/>
      <c r="BS9446" s="1"/>
      <c r="BT9446" s="1"/>
      <c r="BU9446" s="4"/>
      <c r="BV9446" s="1"/>
      <c r="BW9446" s="3"/>
      <c r="BX9446" s="4"/>
      <c r="BY9446" s="5"/>
      <c r="BZ9446" s="5"/>
      <c r="CA9446" s="5"/>
      <c r="CB9446" s="5"/>
      <c r="CC9446" s="5"/>
      <c r="CD9446" s="43"/>
    </row>
    <row r="9447" spans="1:82" x14ac:dyDescent="0.25">
      <c r="A9447" s="8"/>
      <c r="B9447" s="5"/>
      <c r="C9447" s="5"/>
      <c r="D9447" s="5"/>
      <c r="E9447" s="5"/>
      <c r="F9447" s="94" t="str">
        <f t="shared" si="1479"/>
        <v/>
      </c>
      <c r="G9447" s="94" t="str">
        <f t="shared" si="1480"/>
        <v/>
      </c>
      <c r="H9447" s="127" t="str">
        <f>IF(A9447&lt;&gt;"",IF(MID(C9447,1,1)="c",$AS$26,IF(MID(C9447,1,1)="r",$AS$41,IF(MID(C9447,1,1)="p",#REF!,#REF!))),"")</f>
        <v/>
      </c>
      <c r="I9447" s="92" t="str">
        <f t="shared" si="1481"/>
        <v/>
      </c>
      <c r="J9447" s="92" t="str">
        <f t="shared" si="1482"/>
        <v/>
      </c>
      <c r="K9447" s="92" t="str">
        <f t="shared" si="1483"/>
        <v/>
      </c>
      <c r="L9447" s="92" t="str">
        <f t="shared" si="1484"/>
        <v/>
      </c>
      <c r="M9447" s="95" t="str">
        <f>IF(A9447&lt;&gt;"",IF(MID(C9447,1,1)="c",SigmaEpsConcrete(I9447,$AN$30:$AN$33,$AR$30:$AR$33,$AS$26,$AS$27,$AS$28,$AQ$20,$AU$19),""),"")</f>
        <v/>
      </c>
      <c r="N9447" s="95" t="str">
        <f>IF(A9447&lt;&gt;"",IF(MID(C9447,1,1)="r",SigmaEpsReinf(J9447,$AS$42:$AS$43,$AS$41,$AS$39,$AS$40,$AQ$38),""),"")</f>
        <v/>
      </c>
      <c r="Q9447" s="92" t="str">
        <f t="shared" si="1486"/>
        <v/>
      </c>
      <c r="R9447" s="92" t="str">
        <f t="shared" si="1487"/>
        <v/>
      </c>
      <c r="U9447" s="5"/>
      <c r="V9447" s="5"/>
      <c r="W9447" s="94" t="str">
        <f t="shared" si="1485"/>
        <v/>
      </c>
      <c r="X9447" s="94" t="str">
        <f t="shared" si="1488"/>
        <v/>
      </c>
      <c r="Y9447" s="5"/>
      <c r="BK9447" s="8"/>
      <c r="BL9447" s="5"/>
      <c r="BM9447" s="5"/>
      <c r="BN9447" s="5"/>
      <c r="BO9447" s="5"/>
      <c r="BP9447" s="1"/>
      <c r="BQ9447" s="1"/>
      <c r="BR9447" s="1"/>
      <c r="BS9447" s="1"/>
      <c r="BT9447" s="1"/>
      <c r="BU9447" s="4"/>
      <c r="BV9447" s="1"/>
      <c r="BW9447" s="3"/>
      <c r="BX9447" s="4"/>
      <c r="BY9447" s="5"/>
      <c r="BZ9447" s="5"/>
      <c r="CA9447" s="5"/>
      <c r="CB9447" s="5"/>
      <c r="CC9447" s="5"/>
      <c r="CD9447" s="43"/>
    </row>
    <row r="9448" spans="1:82" x14ac:dyDescent="0.25">
      <c r="A9448" s="8"/>
      <c r="B9448" s="5"/>
      <c r="C9448" s="5"/>
      <c r="D9448" s="5"/>
      <c r="E9448" s="5"/>
      <c r="F9448" s="94" t="str">
        <f t="shared" si="1479"/>
        <v/>
      </c>
      <c r="G9448" s="94" t="str">
        <f t="shared" si="1480"/>
        <v/>
      </c>
      <c r="H9448" s="127" t="str">
        <f>IF(A9448&lt;&gt;"",IF(MID(C9448,1,1)="c",$AS$26,IF(MID(C9448,1,1)="r",$AS$41,IF(MID(C9448,1,1)="p",#REF!,#REF!))),"")</f>
        <v/>
      </c>
      <c r="I9448" s="92" t="str">
        <f t="shared" si="1481"/>
        <v/>
      </c>
      <c r="J9448" s="92" t="str">
        <f t="shared" si="1482"/>
        <v/>
      </c>
      <c r="K9448" s="92" t="str">
        <f t="shared" si="1483"/>
        <v/>
      </c>
      <c r="L9448" s="92" t="str">
        <f t="shared" si="1484"/>
        <v/>
      </c>
      <c r="M9448" s="95" t="str">
        <f>IF(A9448&lt;&gt;"",IF(MID(C9448,1,1)="c",SigmaEpsConcrete(I9448,$AN$30:$AN$33,$AR$30:$AR$33,$AS$26,$AS$27,$AS$28,$AQ$20,$AU$19),""),"")</f>
        <v/>
      </c>
      <c r="N9448" s="95" t="str">
        <f>IF(A9448&lt;&gt;"",IF(MID(C9448,1,1)="r",SigmaEpsReinf(J9448,$AS$42:$AS$43,$AS$41,$AS$39,$AS$40,$AQ$38),""),"")</f>
        <v/>
      </c>
      <c r="Q9448" s="92" t="str">
        <f t="shared" si="1486"/>
        <v/>
      </c>
      <c r="R9448" s="92" t="str">
        <f t="shared" si="1487"/>
        <v/>
      </c>
      <c r="U9448" s="5"/>
      <c r="V9448" s="5"/>
      <c r="W9448" s="94" t="str">
        <f t="shared" si="1485"/>
        <v/>
      </c>
      <c r="X9448" s="94" t="str">
        <f t="shared" si="1488"/>
        <v/>
      </c>
      <c r="Y9448" s="5"/>
      <c r="BK9448" s="8"/>
      <c r="BL9448" s="5"/>
      <c r="BM9448" s="5"/>
      <c r="BN9448" s="5"/>
      <c r="BO9448" s="5"/>
      <c r="BP9448" s="1"/>
      <c r="BQ9448" s="1"/>
      <c r="BR9448" s="1"/>
      <c r="BS9448" s="1"/>
      <c r="BT9448" s="1"/>
      <c r="BU9448" s="4"/>
      <c r="BV9448" s="1"/>
      <c r="BW9448" s="3"/>
      <c r="BX9448" s="4"/>
      <c r="BY9448" s="5"/>
      <c r="BZ9448" s="5"/>
      <c r="CA9448" s="5"/>
      <c r="CB9448" s="5"/>
      <c r="CC9448" s="5"/>
      <c r="CD9448" s="43"/>
    </row>
    <row r="9449" spans="1:82" x14ac:dyDescent="0.25">
      <c r="A9449" s="8"/>
      <c r="B9449" s="5"/>
      <c r="C9449" s="5"/>
      <c r="D9449" s="5"/>
      <c r="E9449" s="5"/>
      <c r="F9449" s="94" t="str">
        <f t="shared" si="1479"/>
        <v/>
      </c>
      <c r="G9449" s="94" t="str">
        <f t="shared" si="1480"/>
        <v/>
      </c>
      <c r="H9449" s="127" t="str">
        <f>IF(A9449&lt;&gt;"",IF(MID(C9449,1,1)="c",$AS$26,IF(MID(C9449,1,1)="r",$AS$41,IF(MID(C9449,1,1)="p",#REF!,#REF!))),"")</f>
        <v/>
      </c>
      <c r="I9449" s="92" t="str">
        <f t="shared" si="1481"/>
        <v/>
      </c>
      <c r="J9449" s="92" t="str">
        <f t="shared" si="1482"/>
        <v/>
      </c>
      <c r="K9449" s="92" t="str">
        <f t="shared" si="1483"/>
        <v/>
      </c>
      <c r="L9449" s="92" t="str">
        <f t="shared" si="1484"/>
        <v/>
      </c>
      <c r="M9449" s="95" t="str">
        <f>IF(A9449&lt;&gt;"",IF(MID(C9449,1,1)="c",SigmaEpsConcrete(I9449,$AN$30:$AN$33,$AR$30:$AR$33,$AS$26,$AS$27,$AS$28,$AQ$20,$AU$19),""),"")</f>
        <v/>
      </c>
      <c r="N9449" s="95" t="str">
        <f>IF(A9449&lt;&gt;"",IF(MID(C9449,1,1)="r",SigmaEpsReinf(J9449,$AS$42:$AS$43,$AS$41,$AS$39,$AS$40,$AQ$38),""),"")</f>
        <v/>
      </c>
      <c r="Q9449" s="92" t="str">
        <f t="shared" si="1486"/>
        <v/>
      </c>
      <c r="R9449" s="92" t="str">
        <f t="shared" si="1487"/>
        <v/>
      </c>
      <c r="U9449" s="5"/>
      <c r="V9449" s="5"/>
      <c r="W9449" s="94" t="str">
        <f t="shared" si="1485"/>
        <v/>
      </c>
      <c r="X9449" s="94" t="str">
        <f t="shared" si="1488"/>
        <v/>
      </c>
      <c r="Y9449" s="5"/>
      <c r="BK9449" s="8"/>
      <c r="BL9449" s="5"/>
      <c r="BM9449" s="5"/>
      <c r="BN9449" s="5"/>
      <c r="BO9449" s="5"/>
      <c r="BP9449" s="1"/>
      <c r="BQ9449" s="1"/>
      <c r="BR9449" s="1"/>
      <c r="BS9449" s="1"/>
      <c r="BT9449" s="1"/>
      <c r="BU9449" s="4"/>
      <c r="BV9449" s="1"/>
      <c r="BW9449" s="3"/>
      <c r="BX9449" s="4"/>
      <c r="BY9449" s="5"/>
      <c r="BZ9449" s="5"/>
      <c r="CA9449" s="5"/>
      <c r="CB9449" s="5"/>
      <c r="CC9449" s="5"/>
      <c r="CD9449" s="43"/>
    </row>
    <row r="9450" spans="1:82" x14ac:dyDescent="0.25">
      <c r="A9450" s="8"/>
      <c r="B9450" s="5"/>
      <c r="C9450" s="5"/>
      <c r="D9450" s="5"/>
      <c r="E9450" s="5"/>
      <c r="F9450" s="94" t="str">
        <f t="shared" si="1479"/>
        <v/>
      </c>
      <c r="G9450" s="94" t="str">
        <f t="shared" si="1480"/>
        <v/>
      </c>
      <c r="H9450" s="127" t="str">
        <f>IF(A9450&lt;&gt;"",IF(MID(C9450,1,1)="c",$AS$26,IF(MID(C9450,1,1)="r",$AS$41,IF(MID(C9450,1,1)="p",#REF!,#REF!))),"")</f>
        <v/>
      </c>
      <c r="I9450" s="92" t="str">
        <f t="shared" si="1481"/>
        <v/>
      </c>
      <c r="J9450" s="92" t="str">
        <f t="shared" si="1482"/>
        <v/>
      </c>
      <c r="K9450" s="92" t="str">
        <f t="shared" si="1483"/>
        <v/>
      </c>
      <c r="L9450" s="92" t="str">
        <f t="shared" si="1484"/>
        <v/>
      </c>
      <c r="M9450" s="95" t="str">
        <f>IF(A9450&lt;&gt;"",IF(MID(C9450,1,1)="c",SigmaEpsConcrete(I9450,$AN$30:$AN$33,$AR$30:$AR$33,$AS$26,$AS$27,$AS$28,$AQ$20,$AU$19),""),"")</f>
        <v/>
      </c>
      <c r="N9450" s="95" t="str">
        <f>IF(A9450&lt;&gt;"",IF(MID(C9450,1,1)="r",SigmaEpsReinf(J9450,$AS$42:$AS$43,$AS$41,$AS$39,$AS$40,$AQ$38),""),"")</f>
        <v/>
      </c>
      <c r="Q9450" s="92" t="str">
        <f t="shared" si="1486"/>
        <v/>
      </c>
      <c r="R9450" s="92" t="str">
        <f t="shared" si="1487"/>
        <v/>
      </c>
      <c r="U9450" s="5"/>
      <c r="V9450" s="5"/>
      <c r="W9450" s="94" t="str">
        <f t="shared" si="1485"/>
        <v/>
      </c>
      <c r="X9450" s="94" t="str">
        <f t="shared" si="1488"/>
        <v/>
      </c>
      <c r="Y9450" s="5"/>
      <c r="BK9450" s="8"/>
      <c r="BL9450" s="5"/>
      <c r="BM9450" s="5"/>
      <c r="BN9450" s="5"/>
      <c r="BO9450" s="5"/>
      <c r="BP9450" s="1"/>
      <c r="BQ9450" s="1"/>
      <c r="BR9450" s="1"/>
      <c r="BS9450" s="1"/>
      <c r="BT9450" s="1"/>
      <c r="BU9450" s="4"/>
      <c r="BV9450" s="1"/>
      <c r="BW9450" s="3"/>
      <c r="BX9450" s="4"/>
      <c r="BY9450" s="5"/>
      <c r="BZ9450" s="5"/>
      <c r="CA9450" s="5"/>
      <c r="CB9450" s="5"/>
      <c r="CC9450" s="5"/>
      <c r="CD9450" s="43"/>
    </row>
    <row r="9451" spans="1:82" x14ac:dyDescent="0.25">
      <c r="A9451" s="8"/>
      <c r="B9451" s="5"/>
      <c r="C9451" s="5"/>
      <c r="D9451" s="5"/>
      <c r="E9451" s="5"/>
      <c r="F9451" s="94" t="str">
        <f t="shared" si="1479"/>
        <v/>
      </c>
      <c r="G9451" s="94" t="str">
        <f t="shared" si="1480"/>
        <v/>
      </c>
      <c r="H9451" s="127" t="str">
        <f>IF(A9451&lt;&gt;"",IF(MID(C9451,1,1)="c",$AS$26,IF(MID(C9451,1,1)="r",$AS$41,IF(MID(C9451,1,1)="p",#REF!,#REF!))),"")</f>
        <v/>
      </c>
      <c r="I9451" s="92" t="str">
        <f t="shared" si="1481"/>
        <v/>
      </c>
      <c r="J9451" s="92" t="str">
        <f t="shared" si="1482"/>
        <v/>
      </c>
      <c r="K9451" s="92" t="str">
        <f t="shared" si="1483"/>
        <v/>
      </c>
      <c r="L9451" s="92" t="str">
        <f t="shared" si="1484"/>
        <v/>
      </c>
      <c r="M9451" s="95" t="str">
        <f>IF(A9451&lt;&gt;"",IF(MID(C9451,1,1)="c",SigmaEpsConcrete(I9451,$AN$30:$AN$33,$AR$30:$AR$33,$AS$26,$AS$27,$AS$28,$AQ$20,$AU$19),""),"")</f>
        <v/>
      </c>
      <c r="N9451" s="95" t="str">
        <f>IF(A9451&lt;&gt;"",IF(MID(C9451,1,1)="r",SigmaEpsReinf(J9451,$AS$42:$AS$43,$AS$41,$AS$39,$AS$40,$AQ$38),""),"")</f>
        <v/>
      </c>
      <c r="Q9451" s="92" t="str">
        <f t="shared" si="1486"/>
        <v/>
      </c>
      <c r="R9451" s="92" t="str">
        <f t="shared" si="1487"/>
        <v/>
      </c>
      <c r="U9451" s="5"/>
      <c r="V9451" s="5"/>
      <c r="W9451" s="94" t="str">
        <f t="shared" si="1485"/>
        <v/>
      </c>
      <c r="X9451" s="94" t="str">
        <f t="shared" si="1488"/>
        <v/>
      </c>
      <c r="Y9451" s="5"/>
      <c r="BK9451" s="8"/>
      <c r="BL9451" s="5"/>
      <c r="BM9451" s="5"/>
      <c r="BN9451" s="5"/>
      <c r="BO9451" s="5"/>
      <c r="BP9451" s="1"/>
      <c r="BQ9451" s="1"/>
      <c r="BR9451" s="1"/>
      <c r="BS9451" s="1"/>
      <c r="BT9451" s="1"/>
      <c r="BU9451" s="4"/>
      <c r="BV9451" s="1"/>
      <c r="BW9451" s="3"/>
      <c r="BX9451" s="4"/>
      <c r="BY9451" s="5"/>
      <c r="BZ9451" s="5"/>
      <c r="CA9451" s="5"/>
      <c r="CB9451" s="5"/>
      <c r="CC9451" s="5"/>
      <c r="CD9451" s="43"/>
    </row>
    <row r="9452" spans="1:82" x14ac:dyDescent="0.25">
      <c r="A9452" s="8"/>
      <c r="B9452" s="5"/>
      <c r="C9452" s="5"/>
      <c r="D9452" s="5"/>
      <c r="E9452" s="5"/>
      <c r="F9452" s="94" t="str">
        <f t="shared" si="1479"/>
        <v/>
      </c>
      <c r="G9452" s="94" t="str">
        <f t="shared" si="1480"/>
        <v/>
      </c>
      <c r="H9452" s="127" t="str">
        <f>IF(A9452&lt;&gt;"",IF(MID(C9452,1,1)="c",$AS$26,IF(MID(C9452,1,1)="r",$AS$41,IF(MID(C9452,1,1)="p",#REF!,#REF!))),"")</f>
        <v/>
      </c>
      <c r="I9452" s="92" t="str">
        <f t="shared" si="1481"/>
        <v/>
      </c>
      <c r="J9452" s="92" t="str">
        <f t="shared" si="1482"/>
        <v/>
      </c>
      <c r="K9452" s="92" t="str">
        <f t="shared" si="1483"/>
        <v/>
      </c>
      <c r="L9452" s="92" t="str">
        <f t="shared" si="1484"/>
        <v/>
      </c>
      <c r="M9452" s="95" t="str">
        <f>IF(A9452&lt;&gt;"",IF(MID(C9452,1,1)="c",SigmaEpsConcrete(I9452,$AN$30:$AN$33,$AR$30:$AR$33,$AS$26,$AS$27,$AS$28,$AQ$20,$AU$19),""),"")</f>
        <v/>
      </c>
      <c r="N9452" s="95" t="str">
        <f>IF(A9452&lt;&gt;"",IF(MID(C9452,1,1)="r",SigmaEpsReinf(J9452,$AS$42:$AS$43,$AS$41,$AS$39,$AS$40,$AQ$38),""),"")</f>
        <v/>
      </c>
      <c r="Q9452" s="92" t="str">
        <f t="shared" si="1486"/>
        <v/>
      </c>
      <c r="R9452" s="92" t="str">
        <f t="shared" si="1487"/>
        <v/>
      </c>
      <c r="U9452" s="5"/>
      <c r="V9452" s="5"/>
      <c r="W9452" s="94" t="str">
        <f t="shared" si="1485"/>
        <v/>
      </c>
      <c r="X9452" s="94" t="str">
        <f t="shared" si="1488"/>
        <v/>
      </c>
      <c r="Y9452" s="5"/>
      <c r="BK9452" s="8"/>
      <c r="BL9452" s="5"/>
      <c r="BM9452" s="5"/>
      <c r="BN9452" s="5"/>
      <c r="BO9452" s="5"/>
      <c r="BP9452" s="1"/>
      <c r="BQ9452" s="1"/>
      <c r="BR9452" s="1"/>
      <c r="BS9452" s="1"/>
      <c r="BT9452" s="1"/>
      <c r="BU9452" s="4"/>
      <c r="BV9452" s="1"/>
      <c r="BW9452" s="3"/>
      <c r="BX9452" s="4"/>
      <c r="BY9452" s="5"/>
      <c r="BZ9452" s="5"/>
      <c r="CA9452" s="5"/>
      <c r="CB9452" s="5"/>
      <c r="CC9452" s="5"/>
      <c r="CD9452" s="43"/>
    </row>
    <row r="9453" spans="1:82" x14ac:dyDescent="0.25">
      <c r="A9453" s="8"/>
      <c r="B9453" s="5"/>
      <c r="C9453" s="5"/>
      <c r="D9453" s="5"/>
      <c r="E9453" s="5"/>
      <c r="F9453" s="94" t="str">
        <f t="shared" si="1479"/>
        <v/>
      </c>
      <c r="G9453" s="94" t="str">
        <f t="shared" si="1480"/>
        <v/>
      </c>
      <c r="H9453" s="127" t="str">
        <f>IF(A9453&lt;&gt;"",IF(MID(C9453,1,1)="c",$AS$26,IF(MID(C9453,1,1)="r",$AS$41,IF(MID(C9453,1,1)="p",#REF!,#REF!))),"")</f>
        <v/>
      </c>
      <c r="I9453" s="92" t="str">
        <f t="shared" si="1481"/>
        <v/>
      </c>
      <c r="J9453" s="92" t="str">
        <f t="shared" si="1482"/>
        <v/>
      </c>
      <c r="K9453" s="92" t="str">
        <f t="shared" si="1483"/>
        <v/>
      </c>
      <c r="L9453" s="92" t="str">
        <f t="shared" si="1484"/>
        <v/>
      </c>
      <c r="M9453" s="95" t="str">
        <f>IF(A9453&lt;&gt;"",IF(MID(C9453,1,1)="c",SigmaEpsConcrete(I9453,$AN$30:$AN$33,$AR$30:$AR$33,$AS$26,$AS$27,$AS$28,$AQ$20,$AU$19),""),"")</f>
        <v/>
      </c>
      <c r="N9453" s="95" t="str">
        <f>IF(A9453&lt;&gt;"",IF(MID(C9453,1,1)="r",SigmaEpsReinf(J9453,$AS$42:$AS$43,$AS$41,$AS$39,$AS$40,$AQ$38),""),"")</f>
        <v/>
      </c>
      <c r="Q9453" s="92" t="str">
        <f t="shared" si="1486"/>
        <v/>
      </c>
      <c r="R9453" s="92" t="str">
        <f t="shared" si="1487"/>
        <v/>
      </c>
      <c r="U9453" s="5"/>
      <c r="V9453" s="5"/>
      <c r="W9453" s="94" t="str">
        <f t="shared" si="1485"/>
        <v/>
      </c>
      <c r="X9453" s="94" t="str">
        <f t="shared" si="1488"/>
        <v/>
      </c>
      <c r="Y9453" s="5"/>
      <c r="BK9453" s="8"/>
      <c r="BL9453" s="5"/>
      <c r="BM9453" s="5"/>
      <c r="BN9453" s="5"/>
      <c r="BO9453" s="5"/>
      <c r="BP9453" s="1"/>
      <c r="BQ9453" s="1"/>
      <c r="BR9453" s="1"/>
      <c r="BS9453" s="1"/>
      <c r="BT9453" s="1"/>
      <c r="BU9453" s="4"/>
      <c r="BV9453" s="1"/>
      <c r="BW9453" s="3"/>
      <c r="BX9453" s="4"/>
      <c r="BY9453" s="5"/>
      <c r="BZ9453" s="5"/>
      <c r="CA9453" s="5"/>
      <c r="CB9453" s="5"/>
      <c r="CC9453" s="5"/>
      <c r="CD9453" s="43"/>
    </row>
    <row r="9454" spans="1:82" x14ac:dyDescent="0.25">
      <c r="A9454" s="8"/>
      <c r="B9454" s="5"/>
      <c r="C9454" s="5"/>
      <c r="D9454" s="5"/>
      <c r="E9454" s="5"/>
      <c r="F9454" s="94" t="str">
        <f t="shared" si="1479"/>
        <v/>
      </c>
      <c r="G9454" s="94" t="str">
        <f t="shared" si="1480"/>
        <v/>
      </c>
      <c r="H9454" s="127" t="str">
        <f>IF(A9454&lt;&gt;"",IF(MID(C9454,1,1)="c",$AS$26,IF(MID(C9454,1,1)="r",$AS$41,IF(MID(C9454,1,1)="p",#REF!,#REF!))),"")</f>
        <v/>
      </c>
      <c r="I9454" s="92" t="str">
        <f t="shared" si="1481"/>
        <v/>
      </c>
      <c r="J9454" s="92" t="str">
        <f t="shared" si="1482"/>
        <v/>
      </c>
      <c r="K9454" s="92" t="str">
        <f t="shared" si="1483"/>
        <v/>
      </c>
      <c r="L9454" s="92" t="str">
        <f t="shared" si="1484"/>
        <v/>
      </c>
      <c r="M9454" s="95" t="str">
        <f>IF(A9454&lt;&gt;"",IF(MID(C9454,1,1)="c",SigmaEpsConcrete(I9454,$AN$30:$AN$33,$AR$30:$AR$33,$AS$26,$AS$27,$AS$28,$AQ$20,$AU$19),""),"")</f>
        <v/>
      </c>
      <c r="N9454" s="95" t="str">
        <f>IF(A9454&lt;&gt;"",IF(MID(C9454,1,1)="r",SigmaEpsReinf(J9454,$AS$42:$AS$43,$AS$41,$AS$39,$AS$40,$AQ$38),""),"")</f>
        <v/>
      </c>
      <c r="Q9454" s="92" t="str">
        <f t="shared" si="1486"/>
        <v/>
      </c>
      <c r="R9454" s="92" t="str">
        <f t="shared" si="1487"/>
        <v/>
      </c>
      <c r="U9454" s="5"/>
      <c r="V9454" s="5"/>
      <c r="W9454" s="94" t="str">
        <f t="shared" si="1485"/>
        <v/>
      </c>
      <c r="X9454" s="94" t="str">
        <f t="shared" si="1488"/>
        <v/>
      </c>
      <c r="Y9454" s="5"/>
      <c r="BK9454" s="8"/>
      <c r="BL9454" s="5"/>
      <c r="BM9454" s="5"/>
      <c r="BN9454" s="5"/>
      <c r="BO9454" s="5"/>
      <c r="BP9454" s="1"/>
      <c r="BQ9454" s="1"/>
      <c r="BR9454" s="1"/>
      <c r="BS9454" s="1"/>
      <c r="BT9454" s="1"/>
      <c r="BU9454" s="4"/>
      <c r="BV9454" s="1"/>
      <c r="BW9454" s="3"/>
      <c r="BX9454" s="4"/>
      <c r="BY9454" s="5"/>
      <c r="BZ9454" s="5"/>
      <c r="CA9454" s="5"/>
      <c r="CB9454" s="5"/>
      <c r="CC9454" s="5"/>
      <c r="CD9454" s="43"/>
    </row>
    <row r="9455" spans="1:82" x14ac:dyDescent="0.25">
      <c r="A9455" s="8"/>
      <c r="B9455" s="5"/>
      <c r="C9455" s="5"/>
      <c r="D9455" s="5"/>
      <c r="E9455" s="5"/>
      <c r="F9455" s="94" t="str">
        <f t="shared" si="1479"/>
        <v/>
      </c>
      <c r="G9455" s="94" t="str">
        <f t="shared" si="1480"/>
        <v/>
      </c>
      <c r="H9455" s="127" t="str">
        <f>IF(A9455&lt;&gt;"",IF(MID(C9455,1,1)="c",$AS$26,IF(MID(C9455,1,1)="r",$AS$41,IF(MID(C9455,1,1)="p",#REF!,#REF!))),"")</f>
        <v/>
      </c>
      <c r="I9455" s="92" t="str">
        <f t="shared" si="1481"/>
        <v/>
      </c>
      <c r="J9455" s="92" t="str">
        <f t="shared" si="1482"/>
        <v/>
      </c>
      <c r="K9455" s="92" t="str">
        <f t="shared" si="1483"/>
        <v/>
      </c>
      <c r="L9455" s="92" t="str">
        <f t="shared" si="1484"/>
        <v/>
      </c>
      <c r="M9455" s="95" t="str">
        <f>IF(A9455&lt;&gt;"",IF(MID(C9455,1,1)="c",SigmaEpsConcrete(I9455,$AN$30:$AN$33,$AR$30:$AR$33,$AS$26,$AS$27,$AS$28,$AQ$20,$AU$19),""),"")</f>
        <v/>
      </c>
      <c r="N9455" s="95" t="str">
        <f>IF(A9455&lt;&gt;"",IF(MID(C9455,1,1)="r",SigmaEpsReinf(J9455,$AS$42:$AS$43,$AS$41,$AS$39,$AS$40,$AQ$38),""),"")</f>
        <v/>
      </c>
      <c r="Q9455" s="92" t="str">
        <f t="shared" si="1486"/>
        <v/>
      </c>
      <c r="R9455" s="92" t="str">
        <f t="shared" si="1487"/>
        <v/>
      </c>
      <c r="U9455" s="5"/>
      <c r="V9455" s="5"/>
      <c r="W9455" s="94" t="str">
        <f t="shared" si="1485"/>
        <v/>
      </c>
      <c r="X9455" s="94" t="str">
        <f t="shared" si="1488"/>
        <v/>
      </c>
      <c r="Y9455" s="5"/>
      <c r="BK9455" s="8"/>
      <c r="BL9455" s="5"/>
      <c r="BM9455" s="5"/>
      <c r="BN9455" s="5"/>
      <c r="BO9455" s="5"/>
      <c r="BP9455" s="1"/>
      <c r="BQ9455" s="1"/>
      <c r="BR9455" s="1"/>
      <c r="BS9455" s="1"/>
      <c r="BT9455" s="1"/>
      <c r="BU9455" s="4"/>
      <c r="BV9455" s="1"/>
      <c r="BW9455" s="3"/>
      <c r="BX9455" s="4"/>
      <c r="BY9455" s="5"/>
      <c r="BZ9455" s="5"/>
      <c r="CA9455" s="5"/>
      <c r="CB9455" s="5"/>
      <c r="CC9455" s="5"/>
      <c r="CD9455" s="43"/>
    </row>
    <row r="9456" spans="1:82" x14ac:dyDescent="0.25">
      <c r="A9456" s="8"/>
      <c r="B9456" s="5"/>
      <c r="C9456" s="5"/>
      <c r="D9456" s="5"/>
      <c r="E9456" s="5"/>
      <c r="F9456" s="94" t="str">
        <f t="shared" si="1479"/>
        <v/>
      </c>
      <c r="G9456" s="94" t="str">
        <f t="shared" si="1480"/>
        <v/>
      </c>
      <c r="H9456" s="127" t="str">
        <f>IF(A9456&lt;&gt;"",IF(MID(C9456,1,1)="c",$AS$26,IF(MID(C9456,1,1)="r",$AS$41,IF(MID(C9456,1,1)="p",#REF!,#REF!))),"")</f>
        <v/>
      </c>
      <c r="I9456" s="92" t="str">
        <f t="shared" si="1481"/>
        <v/>
      </c>
      <c r="J9456" s="92" t="str">
        <f t="shared" si="1482"/>
        <v/>
      </c>
      <c r="K9456" s="92" t="str">
        <f t="shared" si="1483"/>
        <v/>
      </c>
      <c r="L9456" s="92" t="str">
        <f t="shared" si="1484"/>
        <v/>
      </c>
      <c r="M9456" s="95" t="str">
        <f>IF(A9456&lt;&gt;"",IF(MID(C9456,1,1)="c",SigmaEpsConcrete(I9456,$AN$30:$AN$33,$AR$30:$AR$33,$AS$26,$AS$27,$AS$28,$AQ$20,$AU$19),""),"")</f>
        <v/>
      </c>
      <c r="N9456" s="95" t="str">
        <f>IF(A9456&lt;&gt;"",IF(MID(C9456,1,1)="r",SigmaEpsReinf(J9456,$AS$42:$AS$43,$AS$41,$AS$39,$AS$40,$AQ$38),""),"")</f>
        <v/>
      </c>
      <c r="Q9456" s="92" t="str">
        <f t="shared" si="1486"/>
        <v/>
      </c>
      <c r="R9456" s="92" t="str">
        <f t="shared" si="1487"/>
        <v/>
      </c>
      <c r="U9456" s="5"/>
      <c r="V9456" s="5"/>
      <c r="W9456" s="94" t="str">
        <f t="shared" si="1485"/>
        <v/>
      </c>
      <c r="X9456" s="94" t="str">
        <f t="shared" si="1488"/>
        <v/>
      </c>
      <c r="Y9456" s="5"/>
      <c r="BK9456" s="8"/>
      <c r="BL9456" s="5"/>
      <c r="BM9456" s="5"/>
      <c r="BN9456" s="5"/>
      <c r="BO9456" s="5"/>
      <c r="BP9456" s="1"/>
      <c r="BQ9456" s="1"/>
      <c r="BR9456" s="1"/>
      <c r="BS9456" s="1"/>
      <c r="BT9456" s="1"/>
      <c r="BU9456" s="4"/>
      <c r="BV9456" s="1"/>
      <c r="BW9456" s="3"/>
      <c r="BX9456" s="4"/>
      <c r="BY9456" s="5"/>
      <c r="BZ9456" s="5"/>
      <c r="CA9456" s="5"/>
      <c r="CB9456" s="5"/>
      <c r="CC9456" s="5"/>
      <c r="CD9456" s="43"/>
    </row>
    <row r="9457" spans="1:82" x14ac:dyDescent="0.25">
      <c r="A9457" s="8"/>
      <c r="B9457" s="5"/>
      <c r="C9457" s="5"/>
      <c r="D9457" s="5"/>
      <c r="E9457" s="5"/>
      <c r="F9457" s="94" t="str">
        <f t="shared" si="1479"/>
        <v/>
      </c>
      <c r="G9457" s="94" t="str">
        <f t="shared" si="1480"/>
        <v/>
      </c>
      <c r="H9457" s="127" t="str">
        <f>IF(A9457&lt;&gt;"",IF(MID(C9457,1,1)="c",$AS$26,IF(MID(C9457,1,1)="r",$AS$41,IF(MID(C9457,1,1)="p",#REF!,#REF!))),"")</f>
        <v/>
      </c>
      <c r="I9457" s="92" t="str">
        <f t="shared" si="1481"/>
        <v/>
      </c>
      <c r="J9457" s="92" t="str">
        <f t="shared" si="1482"/>
        <v/>
      </c>
      <c r="K9457" s="92" t="str">
        <f t="shared" si="1483"/>
        <v/>
      </c>
      <c r="L9457" s="92" t="str">
        <f t="shared" si="1484"/>
        <v/>
      </c>
      <c r="M9457" s="95" t="str">
        <f>IF(A9457&lt;&gt;"",IF(MID(C9457,1,1)="c",SigmaEpsConcrete(I9457,$AN$30:$AN$33,$AR$30:$AR$33,$AS$26,$AS$27,$AS$28,$AQ$20,$AU$19),""),"")</f>
        <v/>
      </c>
      <c r="N9457" s="95" t="str">
        <f>IF(A9457&lt;&gt;"",IF(MID(C9457,1,1)="r",SigmaEpsReinf(J9457,$AS$42:$AS$43,$AS$41,$AS$39,$AS$40,$AQ$38),""),"")</f>
        <v/>
      </c>
      <c r="Q9457" s="92" t="str">
        <f t="shared" si="1486"/>
        <v/>
      </c>
      <c r="R9457" s="92" t="str">
        <f t="shared" si="1487"/>
        <v/>
      </c>
      <c r="U9457" s="5"/>
      <c r="V9457" s="5"/>
      <c r="W9457" s="94" t="str">
        <f t="shared" si="1485"/>
        <v/>
      </c>
      <c r="X9457" s="94" t="str">
        <f t="shared" si="1488"/>
        <v/>
      </c>
      <c r="Y9457" s="5"/>
      <c r="BK9457" s="8"/>
      <c r="BL9457" s="5"/>
      <c r="BM9457" s="5"/>
      <c r="BN9457" s="5"/>
      <c r="BO9457" s="5"/>
      <c r="BP9457" s="1"/>
      <c r="BQ9457" s="1"/>
      <c r="BR9457" s="1"/>
      <c r="BS9457" s="1"/>
      <c r="BT9457" s="1"/>
      <c r="BU9457" s="4"/>
      <c r="BV9457" s="1"/>
      <c r="BW9457" s="3"/>
      <c r="BX9457" s="4"/>
      <c r="BY9457" s="5"/>
      <c r="BZ9457" s="5"/>
      <c r="CA9457" s="5"/>
      <c r="CB9457" s="5"/>
      <c r="CC9457" s="5"/>
      <c r="CD9457" s="43"/>
    </row>
    <row r="9458" spans="1:82" x14ac:dyDescent="0.25">
      <c r="A9458" s="8"/>
      <c r="B9458" s="5"/>
      <c r="C9458" s="5"/>
      <c r="D9458" s="5"/>
      <c r="E9458" s="5"/>
      <c r="F9458" s="94" t="str">
        <f t="shared" si="1479"/>
        <v/>
      </c>
      <c r="G9458" s="94" t="str">
        <f t="shared" si="1480"/>
        <v/>
      </c>
      <c r="H9458" s="127" t="str">
        <f>IF(A9458&lt;&gt;"",IF(MID(C9458,1,1)="c",$AS$26,IF(MID(C9458,1,1)="r",$AS$41,IF(MID(C9458,1,1)="p",#REF!,#REF!))),"")</f>
        <v/>
      </c>
      <c r="I9458" s="92" t="str">
        <f t="shared" si="1481"/>
        <v/>
      </c>
      <c r="J9458" s="92" t="str">
        <f t="shared" si="1482"/>
        <v/>
      </c>
      <c r="K9458" s="92" t="str">
        <f t="shared" si="1483"/>
        <v/>
      </c>
      <c r="L9458" s="92" t="str">
        <f t="shared" si="1484"/>
        <v/>
      </c>
      <c r="M9458" s="95" t="str">
        <f>IF(A9458&lt;&gt;"",IF(MID(C9458,1,1)="c",SigmaEpsConcrete(I9458,$AN$30:$AN$33,$AR$30:$AR$33,$AS$26,$AS$27,$AS$28,$AQ$20,$AU$19),""),"")</f>
        <v/>
      </c>
      <c r="N9458" s="95" t="str">
        <f>IF(A9458&lt;&gt;"",IF(MID(C9458,1,1)="r",SigmaEpsReinf(J9458,$AS$42:$AS$43,$AS$41,$AS$39,$AS$40,$AQ$38),""),"")</f>
        <v/>
      </c>
      <c r="Q9458" s="92" t="str">
        <f t="shared" si="1486"/>
        <v/>
      </c>
      <c r="R9458" s="92" t="str">
        <f t="shared" si="1487"/>
        <v/>
      </c>
      <c r="U9458" s="5"/>
      <c r="V9458" s="5"/>
      <c r="W9458" s="94" t="str">
        <f t="shared" si="1485"/>
        <v/>
      </c>
      <c r="X9458" s="94" t="str">
        <f t="shared" si="1488"/>
        <v/>
      </c>
      <c r="Y9458" s="5"/>
      <c r="BK9458" s="8"/>
      <c r="BL9458" s="5"/>
      <c r="BM9458" s="5"/>
      <c r="BN9458" s="5"/>
      <c r="BO9458" s="5"/>
      <c r="BP9458" s="1"/>
      <c r="BQ9458" s="1"/>
      <c r="BR9458" s="1"/>
      <c r="BS9458" s="1"/>
      <c r="BT9458" s="1"/>
      <c r="BU9458" s="4"/>
      <c r="BV9458" s="1"/>
      <c r="BW9458" s="3"/>
      <c r="BX9458" s="4"/>
      <c r="BY9458" s="5"/>
      <c r="BZ9458" s="5"/>
      <c r="CA9458" s="5"/>
      <c r="CB9458" s="5"/>
      <c r="CC9458" s="5"/>
      <c r="CD9458" s="43"/>
    </row>
    <row r="9459" spans="1:82" x14ac:dyDescent="0.25">
      <c r="A9459" s="8"/>
      <c r="B9459" s="5"/>
      <c r="C9459" s="5"/>
      <c r="D9459" s="5"/>
      <c r="E9459" s="5"/>
      <c r="F9459" s="94" t="str">
        <f t="shared" si="1479"/>
        <v/>
      </c>
      <c r="G9459" s="94" t="str">
        <f t="shared" si="1480"/>
        <v/>
      </c>
      <c r="H9459" s="127" t="str">
        <f>IF(A9459&lt;&gt;"",IF(MID(C9459,1,1)="c",$AS$26,IF(MID(C9459,1,1)="r",$AS$41,IF(MID(C9459,1,1)="p",#REF!,#REF!))),"")</f>
        <v/>
      </c>
      <c r="I9459" s="92" t="str">
        <f t="shared" si="1481"/>
        <v/>
      </c>
      <c r="J9459" s="92" t="str">
        <f t="shared" si="1482"/>
        <v/>
      </c>
      <c r="K9459" s="92" t="str">
        <f t="shared" si="1483"/>
        <v/>
      </c>
      <c r="L9459" s="92" t="str">
        <f t="shared" si="1484"/>
        <v/>
      </c>
      <c r="M9459" s="95" t="str">
        <f>IF(A9459&lt;&gt;"",IF(MID(C9459,1,1)="c",SigmaEpsConcrete(I9459,$AN$30:$AN$33,$AR$30:$AR$33,$AS$26,$AS$27,$AS$28,$AQ$20,$AU$19),""),"")</f>
        <v/>
      </c>
      <c r="N9459" s="95" t="str">
        <f>IF(A9459&lt;&gt;"",IF(MID(C9459,1,1)="r",SigmaEpsReinf(J9459,$AS$42:$AS$43,$AS$41,$AS$39,$AS$40,$AQ$38),""),"")</f>
        <v/>
      </c>
      <c r="Q9459" s="92" t="str">
        <f t="shared" si="1486"/>
        <v/>
      </c>
      <c r="R9459" s="92" t="str">
        <f t="shared" si="1487"/>
        <v/>
      </c>
      <c r="U9459" s="5"/>
      <c r="V9459" s="5"/>
      <c r="W9459" s="94" t="str">
        <f t="shared" si="1485"/>
        <v/>
      </c>
      <c r="X9459" s="94" t="str">
        <f t="shared" si="1488"/>
        <v/>
      </c>
      <c r="Y9459" s="5"/>
      <c r="BK9459" s="8"/>
      <c r="BL9459" s="5"/>
      <c r="BM9459" s="5"/>
      <c r="BN9459" s="5"/>
      <c r="BO9459" s="5"/>
      <c r="BP9459" s="1"/>
      <c r="BQ9459" s="1"/>
      <c r="BR9459" s="1"/>
      <c r="BS9459" s="1"/>
      <c r="BT9459" s="1"/>
      <c r="BU9459" s="4"/>
      <c r="BV9459" s="1"/>
      <c r="BW9459" s="3"/>
      <c r="BX9459" s="4"/>
      <c r="BY9459" s="5"/>
      <c r="BZ9459" s="5"/>
      <c r="CA9459" s="5"/>
      <c r="CB9459" s="5"/>
      <c r="CC9459" s="5"/>
      <c r="CD9459" s="43"/>
    </row>
    <row r="9460" spans="1:82" x14ac:dyDescent="0.25">
      <c r="A9460" s="8"/>
      <c r="B9460" s="5"/>
      <c r="C9460" s="5"/>
      <c r="D9460" s="5"/>
      <c r="E9460" s="5"/>
      <c r="F9460" s="94" t="str">
        <f t="shared" si="1479"/>
        <v/>
      </c>
      <c r="G9460" s="94" t="str">
        <f t="shared" si="1480"/>
        <v/>
      </c>
      <c r="H9460" s="127" t="str">
        <f>IF(A9460&lt;&gt;"",IF(MID(C9460,1,1)="c",$AS$26,IF(MID(C9460,1,1)="r",$AS$41,IF(MID(C9460,1,1)="p",#REF!,#REF!))),"")</f>
        <v/>
      </c>
      <c r="I9460" s="92" t="str">
        <f t="shared" si="1481"/>
        <v/>
      </c>
      <c r="J9460" s="92" t="str">
        <f t="shared" si="1482"/>
        <v/>
      </c>
      <c r="K9460" s="92" t="str">
        <f t="shared" si="1483"/>
        <v/>
      </c>
      <c r="L9460" s="92" t="str">
        <f t="shared" si="1484"/>
        <v/>
      </c>
      <c r="M9460" s="95" t="str">
        <f>IF(A9460&lt;&gt;"",IF(MID(C9460,1,1)="c",SigmaEpsConcrete(I9460,$AN$30:$AN$33,$AR$30:$AR$33,$AS$26,$AS$27,$AS$28,$AQ$20,$AU$19),""),"")</f>
        <v/>
      </c>
      <c r="N9460" s="95" t="str">
        <f>IF(A9460&lt;&gt;"",IF(MID(C9460,1,1)="r",SigmaEpsReinf(J9460,$AS$42:$AS$43,$AS$41,$AS$39,$AS$40,$AQ$38),""),"")</f>
        <v/>
      </c>
      <c r="Q9460" s="92" t="str">
        <f t="shared" si="1486"/>
        <v/>
      </c>
      <c r="R9460" s="92" t="str">
        <f t="shared" si="1487"/>
        <v/>
      </c>
      <c r="U9460" s="5"/>
      <c r="V9460" s="5"/>
      <c r="W9460" s="94" t="str">
        <f t="shared" si="1485"/>
        <v/>
      </c>
      <c r="X9460" s="94" t="str">
        <f t="shared" si="1488"/>
        <v/>
      </c>
      <c r="Y9460" s="5"/>
      <c r="BK9460" s="8"/>
      <c r="BL9460" s="5"/>
      <c r="BM9460" s="5"/>
      <c r="BN9460" s="5"/>
      <c r="BO9460" s="5"/>
      <c r="BP9460" s="1"/>
      <c r="BQ9460" s="1"/>
      <c r="BR9460" s="1"/>
      <c r="BS9460" s="1"/>
      <c r="BT9460" s="1"/>
      <c r="BU9460" s="4"/>
      <c r="BV9460" s="1"/>
      <c r="BW9460" s="3"/>
      <c r="BX9460" s="4"/>
      <c r="BY9460" s="5"/>
      <c r="BZ9460" s="5"/>
      <c r="CA9460" s="5"/>
      <c r="CB9460" s="5"/>
      <c r="CC9460" s="5"/>
      <c r="CD9460" s="43"/>
    </row>
    <row r="9461" spans="1:82" x14ac:dyDescent="0.25">
      <c r="A9461" s="8"/>
      <c r="B9461" s="5"/>
      <c r="C9461" s="5"/>
      <c r="D9461" s="5"/>
      <c r="E9461" s="5"/>
      <c r="F9461" s="94" t="str">
        <f t="shared" si="1479"/>
        <v/>
      </c>
      <c r="G9461" s="94" t="str">
        <f t="shared" si="1480"/>
        <v/>
      </c>
      <c r="H9461" s="127" t="str">
        <f>IF(A9461&lt;&gt;"",IF(MID(C9461,1,1)="c",$AS$26,IF(MID(C9461,1,1)="r",$AS$41,IF(MID(C9461,1,1)="p",#REF!,#REF!))),"")</f>
        <v/>
      </c>
      <c r="I9461" s="92" t="str">
        <f t="shared" si="1481"/>
        <v/>
      </c>
      <c r="J9461" s="92" t="str">
        <f t="shared" si="1482"/>
        <v/>
      </c>
      <c r="K9461" s="92" t="str">
        <f t="shared" si="1483"/>
        <v/>
      </c>
      <c r="L9461" s="92" t="str">
        <f t="shared" si="1484"/>
        <v/>
      </c>
      <c r="M9461" s="95" t="str">
        <f>IF(A9461&lt;&gt;"",IF(MID(C9461,1,1)="c",SigmaEpsConcrete(I9461,$AN$30:$AN$33,$AR$30:$AR$33,$AS$26,$AS$27,$AS$28,$AQ$20,$AU$19),""),"")</f>
        <v/>
      </c>
      <c r="N9461" s="95" t="str">
        <f>IF(A9461&lt;&gt;"",IF(MID(C9461,1,1)="r",SigmaEpsReinf(J9461,$AS$42:$AS$43,$AS$41,$AS$39,$AS$40,$AQ$38),""),"")</f>
        <v/>
      </c>
      <c r="Q9461" s="92" t="str">
        <f t="shared" si="1486"/>
        <v/>
      </c>
      <c r="R9461" s="92" t="str">
        <f t="shared" si="1487"/>
        <v/>
      </c>
      <c r="U9461" s="5"/>
      <c r="V9461" s="5"/>
      <c r="W9461" s="94" t="str">
        <f t="shared" si="1485"/>
        <v/>
      </c>
      <c r="X9461" s="94" t="str">
        <f t="shared" si="1488"/>
        <v/>
      </c>
      <c r="Y9461" s="5"/>
      <c r="BK9461" s="8"/>
      <c r="BL9461" s="5"/>
      <c r="BM9461" s="5"/>
      <c r="BN9461" s="5"/>
      <c r="BO9461" s="5"/>
      <c r="BP9461" s="1"/>
      <c r="BQ9461" s="1"/>
      <c r="BR9461" s="1"/>
      <c r="BS9461" s="1"/>
      <c r="BT9461" s="1"/>
      <c r="BU9461" s="4"/>
      <c r="BV9461" s="1"/>
      <c r="BW9461" s="3"/>
      <c r="BX9461" s="4"/>
      <c r="BY9461" s="5"/>
      <c r="BZ9461" s="5"/>
      <c r="CA9461" s="5"/>
      <c r="CB9461" s="5"/>
      <c r="CC9461" s="5"/>
      <c r="CD9461" s="43"/>
    </row>
    <row r="9462" spans="1:82" x14ac:dyDescent="0.25">
      <c r="A9462" s="8"/>
      <c r="B9462" s="5"/>
      <c r="C9462" s="5"/>
      <c r="D9462" s="5"/>
      <c r="E9462" s="5"/>
      <c r="F9462" s="94" t="str">
        <f t="shared" si="1479"/>
        <v/>
      </c>
      <c r="G9462" s="94" t="str">
        <f t="shared" si="1480"/>
        <v/>
      </c>
      <c r="H9462" s="127" t="str">
        <f>IF(A9462&lt;&gt;"",IF(MID(C9462,1,1)="c",$AS$26,IF(MID(C9462,1,1)="r",$AS$41,IF(MID(C9462,1,1)="p",#REF!,#REF!))),"")</f>
        <v/>
      </c>
      <c r="I9462" s="92" t="str">
        <f t="shared" si="1481"/>
        <v/>
      </c>
      <c r="J9462" s="92" t="str">
        <f t="shared" si="1482"/>
        <v/>
      </c>
      <c r="K9462" s="92" t="str">
        <f t="shared" si="1483"/>
        <v/>
      </c>
      <c r="L9462" s="92" t="str">
        <f t="shared" si="1484"/>
        <v/>
      </c>
      <c r="M9462" s="95" t="str">
        <f>IF(A9462&lt;&gt;"",IF(MID(C9462,1,1)="c",SigmaEpsConcrete(I9462,$AN$30:$AN$33,$AR$30:$AR$33,$AS$26,$AS$27,$AS$28,$AQ$20,$AU$19),""),"")</f>
        <v/>
      </c>
      <c r="N9462" s="95" t="str">
        <f>IF(A9462&lt;&gt;"",IF(MID(C9462,1,1)="r",SigmaEpsReinf(J9462,$AS$42:$AS$43,$AS$41,$AS$39,$AS$40,$AQ$38),""),"")</f>
        <v/>
      </c>
      <c r="Q9462" s="92" t="str">
        <f t="shared" si="1486"/>
        <v/>
      </c>
      <c r="R9462" s="92" t="str">
        <f t="shared" si="1487"/>
        <v/>
      </c>
      <c r="U9462" s="5"/>
      <c r="V9462" s="5"/>
      <c r="W9462" s="94" t="str">
        <f t="shared" si="1485"/>
        <v/>
      </c>
      <c r="X9462" s="94" t="str">
        <f t="shared" si="1488"/>
        <v/>
      </c>
      <c r="Y9462" s="5"/>
      <c r="BK9462" s="8"/>
      <c r="BL9462" s="5"/>
      <c r="BM9462" s="5"/>
      <c r="BN9462" s="5"/>
      <c r="BO9462" s="5"/>
      <c r="BP9462" s="1"/>
      <c r="BQ9462" s="1"/>
      <c r="BR9462" s="1"/>
      <c r="BS9462" s="1"/>
      <c r="BT9462" s="1"/>
      <c r="BU9462" s="4"/>
      <c r="BV9462" s="1"/>
      <c r="BW9462" s="3"/>
      <c r="BX9462" s="4"/>
      <c r="BY9462" s="5"/>
      <c r="BZ9462" s="5"/>
      <c r="CA9462" s="5"/>
      <c r="CB9462" s="5"/>
      <c r="CC9462" s="5"/>
      <c r="CD9462" s="43"/>
    </row>
    <row r="9463" spans="1:82" x14ac:dyDescent="0.25">
      <c r="A9463" s="8"/>
      <c r="B9463" s="5"/>
      <c r="C9463" s="5"/>
      <c r="D9463" s="5"/>
      <c r="E9463" s="5"/>
      <c r="F9463" s="94" t="str">
        <f t="shared" si="1479"/>
        <v/>
      </c>
      <c r="G9463" s="94" t="str">
        <f t="shared" si="1480"/>
        <v/>
      </c>
      <c r="H9463" s="127" t="str">
        <f>IF(A9463&lt;&gt;"",IF(MID(C9463,1,1)="c",$AS$26,IF(MID(C9463,1,1)="r",$AS$41,IF(MID(C9463,1,1)="p",#REF!,#REF!))),"")</f>
        <v/>
      </c>
      <c r="I9463" s="92" t="str">
        <f t="shared" si="1481"/>
        <v/>
      </c>
      <c r="J9463" s="92" t="str">
        <f t="shared" si="1482"/>
        <v/>
      </c>
      <c r="K9463" s="92" t="str">
        <f t="shared" si="1483"/>
        <v/>
      </c>
      <c r="L9463" s="92" t="str">
        <f t="shared" si="1484"/>
        <v/>
      </c>
      <c r="M9463" s="95" t="str">
        <f>IF(A9463&lt;&gt;"",IF(MID(C9463,1,1)="c",SigmaEpsConcrete(I9463,$AN$30:$AN$33,$AR$30:$AR$33,$AS$26,$AS$27,$AS$28,$AQ$20,$AU$19),""),"")</f>
        <v/>
      </c>
      <c r="N9463" s="95" t="str">
        <f>IF(A9463&lt;&gt;"",IF(MID(C9463,1,1)="r",SigmaEpsReinf(J9463,$AS$42:$AS$43,$AS$41,$AS$39,$AS$40,$AQ$38),""),"")</f>
        <v/>
      </c>
      <c r="Q9463" s="92" t="str">
        <f t="shared" si="1486"/>
        <v/>
      </c>
      <c r="R9463" s="92" t="str">
        <f t="shared" si="1487"/>
        <v/>
      </c>
      <c r="U9463" s="5"/>
      <c r="V9463" s="5"/>
      <c r="W9463" s="94" t="str">
        <f t="shared" si="1485"/>
        <v/>
      </c>
      <c r="X9463" s="94" t="str">
        <f t="shared" si="1488"/>
        <v/>
      </c>
      <c r="Y9463" s="5"/>
      <c r="BK9463" s="8"/>
      <c r="BL9463" s="5"/>
      <c r="BM9463" s="5"/>
      <c r="BN9463" s="5"/>
      <c r="BO9463" s="5"/>
      <c r="BP9463" s="1"/>
      <c r="BQ9463" s="1"/>
      <c r="BR9463" s="1"/>
      <c r="BS9463" s="1"/>
      <c r="BT9463" s="1"/>
      <c r="BU9463" s="4"/>
      <c r="BV9463" s="1"/>
      <c r="BW9463" s="3"/>
      <c r="BX9463" s="4"/>
      <c r="BY9463" s="5"/>
      <c r="BZ9463" s="5"/>
      <c r="CA9463" s="5"/>
      <c r="CB9463" s="5"/>
      <c r="CC9463" s="5"/>
      <c r="CD9463" s="43"/>
    </row>
    <row r="9464" spans="1:82" x14ac:dyDescent="0.25">
      <c r="A9464" s="8"/>
      <c r="B9464" s="5"/>
      <c r="C9464" s="5"/>
      <c r="D9464" s="5"/>
      <c r="E9464" s="5"/>
      <c r="F9464" s="94" t="str">
        <f t="shared" si="1479"/>
        <v/>
      </c>
      <c r="G9464" s="94" t="str">
        <f t="shared" si="1480"/>
        <v/>
      </c>
      <c r="H9464" s="127" t="str">
        <f>IF(A9464&lt;&gt;"",IF(MID(C9464,1,1)="c",$AS$26,IF(MID(C9464,1,1)="r",$AS$41,IF(MID(C9464,1,1)="p",#REF!,#REF!))),"")</f>
        <v/>
      </c>
      <c r="I9464" s="92" t="str">
        <f t="shared" si="1481"/>
        <v/>
      </c>
      <c r="J9464" s="92" t="str">
        <f t="shared" si="1482"/>
        <v/>
      </c>
      <c r="K9464" s="92" t="str">
        <f t="shared" si="1483"/>
        <v/>
      </c>
      <c r="L9464" s="92" t="str">
        <f t="shared" si="1484"/>
        <v/>
      </c>
      <c r="M9464" s="95" t="str">
        <f>IF(A9464&lt;&gt;"",IF(MID(C9464,1,1)="c",SigmaEpsConcrete(I9464,$AN$30:$AN$33,$AR$30:$AR$33,$AS$26,$AS$27,$AS$28,$AQ$20,$AU$19),""),"")</f>
        <v/>
      </c>
      <c r="N9464" s="95" t="str">
        <f>IF(A9464&lt;&gt;"",IF(MID(C9464,1,1)="r",SigmaEpsReinf(J9464,$AS$42:$AS$43,$AS$41,$AS$39,$AS$40,$AQ$38),""),"")</f>
        <v/>
      </c>
      <c r="Q9464" s="92" t="str">
        <f t="shared" si="1486"/>
        <v/>
      </c>
      <c r="R9464" s="92" t="str">
        <f t="shared" si="1487"/>
        <v/>
      </c>
      <c r="U9464" s="5"/>
      <c r="V9464" s="5"/>
      <c r="W9464" s="94" t="str">
        <f t="shared" si="1485"/>
        <v/>
      </c>
      <c r="X9464" s="94" t="str">
        <f t="shared" si="1488"/>
        <v/>
      </c>
      <c r="Y9464" s="5"/>
      <c r="BK9464" s="8"/>
      <c r="BL9464" s="5"/>
      <c r="BM9464" s="5"/>
      <c r="BN9464" s="5"/>
      <c r="BO9464" s="5"/>
      <c r="BP9464" s="1"/>
      <c r="BQ9464" s="1"/>
      <c r="BR9464" s="1"/>
      <c r="BS9464" s="1"/>
      <c r="BT9464" s="1"/>
      <c r="BU9464" s="4"/>
      <c r="BV9464" s="1"/>
      <c r="BW9464" s="3"/>
      <c r="BX9464" s="4"/>
      <c r="BY9464" s="5"/>
      <c r="BZ9464" s="5"/>
      <c r="CA9464" s="5"/>
      <c r="CB9464" s="5"/>
      <c r="CC9464" s="5"/>
      <c r="CD9464" s="43"/>
    </row>
    <row r="9465" spans="1:82" x14ac:dyDescent="0.25">
      <c r="A9465" s="8"/>
      <c r="B9465" s="5"/>
      <c r="C9465" s="5"/>
      <c r="D9465" s="5"/>
      <c r="E9465" s="5"/>
      <c r="F9465" s="94" t="str">
        <f t="shared" si="1479"/>
        <v/>
      </c>
      <c r="G9465" s="94" t="str">
        <f t="shared" si="1480"/>
        <v/>
      </c>
      <c r="H9465" s="127" t="str">
        <f>IF(A9465&lt;&gt;"",IF(MID(C9465,1,1)="c",$AS$26,IF(MID(C9465,1,1)="r",$AS$41,IF(MID(C9465,1,1)="p",#REF!,#REF!))),"")</f>
        <v/>
      </c>
      <c r="I9465" s="92" t="str">
        <f t="shared" si="1481"/>
        <v/>
      </c>
      <c r="J9465" s="92" t="str">
        <f t="shared" si="1482"/>
        <v/>
      </c>
      <c r="K9465" s="92" t="str">
        <f t="shared" si="1483"/>
        <v/>
      </c>
      <c r="L9465" s="92" t="str">
        <f t="shared" si="1484"/>
        <v/>
      </c>
      <c r="M9465" s="95" t="str">
        <f>IF(A9465&lt;&gt;"",IF(MID(C9465,1,1)="c",SigmaEpsConcrete(I9465,$AN$30:$AN$33,$AR$30:$AR$33,$AS$26,$AS$27,$AS$28,$AQ$20,$AU$19),""),"")</f>
        <v/>
      </c>
      <c r="N9465" s="95" t="str">
        <f>IF(A9465&lt;&gt;"",IF(MID(C9465,1,1)="r",SigmaEpsReinf(J9465,$AS$42:$AS$43,$AS$41,$AS$39,$AS$40,$AQ$38),""),"")</f>
        <v/>
      </c>
      <c r="Q9465" s="92" t="str">
        <f t="shared" si="1486"/>
        <v/>
      </c>
      <c r="R9465" s="92" t="str">
        <f t="shared" si="1487"/>
        <v/>
      </c>
      <c r="U9465" s="5"/>
      <c r="V9465" s="5"/>
      <c r="W9465" s="94" t="str">
        <f t="shared" si="1485"/>
        <v/>
      </c>
      <c r="X9465" s="94" t="str">
        <f t="shared" si="1488"/>
        <v/>
      </c>
      <c r="Y9465" s="5"/>
      <c r="BK9465" s="8"/>
      <c r="BL9465" s="5"/>
      <c r="BM9465" s="5"/>
      <c r="BN9465" s="5"/>
      <c r="BO9465" s="5"/>
      <c r="BP9465" s="1"/>
      <c r="BQ9465" s="1"/>
      <c r="BR9465" s="1"/>
      <c r="BS9465" s="1"/>
      <c r="BT9465" s="1"/>
      <c r="BU9465" s="4"/>
      <c r="BV9465" s="1"/>
      <c r="BW9465" s="3"/>
      <c r="BX9465" s="4"/>
      <c r="BY9465" s="5"/>
      <c r="BZ9465" s="5"/>
      <c r="CA9465" s="5"/>
      <c r="CB9465" s="5"/>
      <c r="CC9465" s="5"/>
      <c r="CD9465" s="43"/>
    </row>
    <row r="9466" spans="1:82" x14ac:dyDescent="0.25">
      <c r="A9466" s="8"/>
      <c r="B9466" s="5"/>
      <c r="C9466" s="5"/>
      <c r="D9466" s="5"/>
      <c r="E9466" s="5"/>
      <c r="F9466" s="94" t="str">
        <f t="shared" si="1479"/>
        <v/>
      </c>
      <c r="G9466" s="94" t="str">
        <f t="shared" si="1480"/>
        <v/>
      </c>
      <c r="H9466" s="127" t="str">
        <f>IF(A9466&lt;&gt;"",IF(MID(C9466,1,1)="c",$AS$26,IF(MID(C9466,1,1)="r",$AS$41,IF(MID(C9466,1,1)="p",#REF!,#REF!))),"")</f>
        <v/>
      </c>
      <c r="I9466" s="92" t="str">
        <f t="shared" si="1481"/>
        <v/>
      </c>
      <c r="J9466" s="92" t="str">
        <f t="shared" si="1482"/>
        <v/>
      </c>
      <c r="K9466" s="92" t="str">
        <f t="shared" si="1483"/>
        <v/>
      </c>
      <c r="L9466" s="92" t="str">
        <f t="shared" si="1484"/>
        <v/>
      </c>
      <c r="M9466" s="95" t="str">
        <f>IF(A9466&lt;&gt;"",IF(MID(C9466,1,1)="c",SigmaEpsConcrete(I9466,$AN$30:$AN$33,$AR$30:$AR$33,$AS$26,$AS$27,$AS$28,$AQ$20,$AU$19),""),"")</f>
        <v/>
      </c>
      <c r="N9466" s="95" t="str">
        <f>IF(A9466&lt;&gt;"",IF(MID(C9466,1,1)="r",SigmaEpsReinf(J9466,$AS$42:$AS$43,$AS$41,$AS$39,$AS$40,$AQ$38),""),"")</f>
        <v/>
      </c>
      <c r="Q9466" s="92" t="str">
        <f t="shared" si="1486"/>
        <v/>
      </c>
      <c r="R9466" s="92" t="str">
        <f t="shared" si="1487"/>
        <v/>
      </c>
      <c r="U9466" s="5"/>
      <c r="V9466" s="5"/>
      <c r="W9466" s="94" t="str">
        <f t="shared" si="1485"/>
        <v/>
      </c>
      <c r="X9466" s="94" t="str">
        <f t="shared" si="1488"/>
        <v/>
      </c>
      <c r="Y9466" s="5"/>
      <c r="BK9466" s="8"/>
      <c r="BL9466" s="5"/>
      <c r="BM9466" s="5"/>
      <c r="BN9466" s="5"/>
      <c r="BO9466" s="5"/>
      <c r="BP9466" s="1"/>
      <c r="BQ9466" s="1"/>
      <c r="BR9466" s="1"/>
      <c r="BS9466" s="1"/>
      <c r="BT9466" s="1"/>
      <c r="BU9466" s="4"/>
      <c r="BV9466" s="1"/>
      <c r="BW9466" s="3"/>
      <c r="BX9466" s="4"/>
      <c r="BY9466" s="5"/>
      <c r="BZ9466" s="5"/>
      <c r="CA9466" s="5"/>
      <c r="CB9466" s="5"/>
      <c r="CC9466" s="5"/>
      <c r="CD9466" s="43"/>
    </row>
    <row r="9467" spans="1:82" x14ac:dyDescent="0.25">
      <c r="A9467" s="8"/>
      <c r="B9467" s="5"/>
      <c r="C9467" s="5"/>
      <c r="D9467" s="5"/>
      <c r="E9467" s="5"/>
      <c r="F9467" s="94" t="str">
        <f t="shared" si="1479"/>
        <v/>
      </c>
      <c r="G9467" s="94" t="str">
        <f t="shared" si="1480"/>
        <v/>
      </c>
      <c r="H9467" s="127" t="str">
        <f>IF(A9467&lt;&gt;"",IF(MID(C9467,1,1)="c",$AS$26,IF(MID(C9467,1,1)="r",$AS$41,IF(MID(C9467,1,1)="p",#REF!,#REF!))),"")</f>
        <v/>
      </c>
      <c r="I9467" s="92" t="str">
        <f t="shared" si="1481"/>
        <v/>
      </c>
      <c r="J9467" s="92" t="str">
        <f t="shared" si="1482"/>
        <v/>
      </c>
      <c r="K9467" s="92" t="str">
        <f t="shared" si="1483"/>
        <v/>
      </c>
      <c r="L9467" s="92" t="str">
        <f t="shared" si="1484"/>
        <v/>
      </c>
      <c r="M9467" s="95" t="str">
        <f>IF(A9467&lt;&gt;"",IF(MID(C9467,1,1)="c",SigmaEpsConcrete(I9467,$AN$30:$AN$33,$AR$30:$AR$33,$AS$26,$AS$27,$AS$28,$AQ$20,$AU$19),""),"")</f>
        <v/>
      </c>
      <c r="N9467" s="95" t="str">
        <f>IF(A9467&lt;&gt;"",IF(MID(C9467,1,1)="r",SigmaEpsReinf(J9467,$AS$42:$AS$43,$AS$41,$AS$39,$AS$40,$AQ$38),""),"")</f>
        <v/>
      </c>
      <c r="Q9467" s="92" t="str">
        <f t="shared" si="1486"/>
        <v/>
      </c>
      <c r="R9467" s="92" t="str">
        <f t="shared" si="1487"/>
        <v/>
      </c>
      <c r="U9467" s="5"/>
      <c r="V9467" s="5"/>
      <c r="W9467" s="94" t="str">
        <f t="shared" si="1485"/>
        <v/>
      </c>
      <c r="X9467" s="94" t="str">
        <f t="shared" si="1488"/>
        <v/>
      </c>
      <c r="Y9467" s="5"/>
      <c r="BK9467" s="8"/>
      <c r="BL9467" s="5"/>
      <c r="BM9467" s="5"/>
      <c r="BN9467" s="5"/>
      <c r="BO9467" s="5"/>
      <c r="BP9467" s="1"/>
      <c r="BQ9467" s="1"/>
      <c r="BR9467" s="1"/>
      <c r="BS9467" s="1"/>
      <c r="BT9467" s="1"/>
      <c r="BU9467" s="4"/>
      <c r="BV9467" s="1"/>
      <c r="BW9467" s="3"/>
      <c r="BX9467" s="4"/>
      <c r="BY9467" s="5"/>
      <c r="BZ9467" s="5"/>
      <c r="CA9467" s="5"/>
      <c r="CB9467" s="5"/>
      <c r="CC9467" s="5"/>
      <c r="CD9467" s="43"/>
    </row>
    <row r="9468" spans="1:82" x14ac:dyDescent="0.25">
      <c r="A9468" s="8"/>
      <c r="B9468" s="5"/>
      <c r="C9468" s="5"/>
      <c r="D9468" s="5"/>
      <c r="E9468" s="5"/>
      <c r="F9468" s="94" t="str">
        <f t="shared" si="1479"/>
        <v/>
      </c>
      <c r="G9468" s="94" t="str">
        <f t="shared" si="1480"/>
        <v/>
      </c>
      <c r="H9468" s="127" t="str">
        <f>IF(A9468&lt;&gt;"",IF(MID(C9468,1,1)="c",$AS$26,IF(MID(C9468,1,1)="r",$AS$41,IF(MID(C9468,1,1)="p",#REF!,#REF!))),"")</f>
        <v/>
      </c>
      <c r="I9468" s="92" t="str">
        <f t="shared" si="1481"/>
        <v/>
      </c>
      <c r="J9468" s="92" t="str">
        <f t="shared" si="1482"/>
        <v/>
      </c>
      <c r="K9468" s="92" t="str">
        <f t="shared" si="1483"/>
        <v/>
      </c>
      <c r="L9468" s="92" t="str">
        <f t="shared" si="1484"/>
        <v/>
      </c>
      <c r="M9468" s="95" t="str">
        <f>IF(A9468&lt;&gt;"",IF(MID(C9468,1,1)="c",SigmaEpsConcrete(I9468,$AN$30:$AN$33,$AR$30:$AR$33,$AS$26,$AS$27,$AS$28,$AQ$20,$AU$19),""),"")</f>
        <v/>
      </c>
      <c r="N9468" s="95" t="str">
        <f>IF(A9468&lt;&gt;"",IF(MID(C9468,1,1)="r",SigmaEpsReinf(J9468,$AS$42:$AS$43,$AS$41,$AS$39,$AS$40,$AQ$38),""),"")</f>
        <v/>
      </c>
      <c r="Q9468" s="92" t="str">
        <f t="shared" si="1486"/>
        <v/>
      </c>
      <c r="R9468" s="92" t="str">
        <f t="shared" si="1487"/>
        <v/>
      </c>
      <c r="U9468" s="5"/>
      <c r="V9468" s="5"/>
      <c r="W9468" s="94" t="str">
        <f t="shared" si="1485"/>
        <v/>
      </c>
      <c r="X9468" s="94" t="str">
        <f t="shared" si="1488"/>
        <v/>
      </c>
      <c r="Y9468" s="5"/>
      <c r="BK9468" s="8"/>
      <c r="BL9468" s="5"/>
      <c r="BM9468" s="5"/>
      <c r="BN9468" s="5"/>
      <c r="BO9468" s="5"/>
      <c r="BP9468" s="1"/>
      <c r="BQ9468" s="1"/>
      <c r="BR9468" s="1"/>
      <c r="BS9468" s="1"/>
      <c r="BT9468" s="1"/>
      <c r="BU9468" s="4"/>
      <c r="BV9468" s="1"/>
      <c r="BW9468" s="3"/>
      <c r="BX9468" s="4"/>
      <c r="BY9468" s="5"/>
      <c r="BZ9468" s="5"/>
      <c r="CA9468" s="5"/>
      <c r="CB9468" s="5"/>
      <c r="CC9468" s="5"/>
      <c r="CD9468" s="43"/>
    </row>
    <row r="9469" spans="1:82" x14ac:dyDescent="0.25">
      <c r="A9469" s="8"/>
      <c r="B9469" s="5"/>
      <c r="C9469" s="5"/>
      <c r="D9469" s="5"/>
      <c r="E9469" s="5"/>
      <c r="F9469" s="94" t="str">
        <f t="shared" si="1479"/>
        <v/>
      </c>
      <c r="G9469" s="94" t="str">
        <f t="shared" si="1480"/>
        <v/>
      </c>
      <c r="H9469" s="127" t="str">
        <f>IF(A9469&lt;&gt;"",IF(MID(C9469,1,1)="c",$AS$26,IF(MID(C9469,1,1)="r",$AS$41,IF(MID(C9469,1,1)="p",#REF!,#REF!))),"")</f>
        <v/>
      </c>
      <c r="I9469" s="92" t="str">
        <f t="shared" si="1481"/>
        <v/>
      </c>
      <c r="J9469" s="92" t="str">
        <f t="shared" si="1482"/>
        <v/>
      </c>
      <c r="K9469" s="92" t="str">
        <f t="shared" si="1483"/>
        <v/>
      </c>
      <c r="L9469" s="92" t="str">
        <f t="shared" si="1484"/>
        <v/>
      </c>
      <c r="M9469" s="95" t="str">
        <f>IF(A9469&lt;&gt;"",IF(MID(C9469,1,1)="c",SigmaEpsConcrete(I9469,$AN$30:$AN$33,$AR$30:$AR$33,$AS$26,$AS$27,$AS$28,$AQ$20,$AU$19),""),"")</f>
        <v/>
      </c>
      <c r="N9469" s="95" t="str">
        <f>IF(A9469&lt;&gt;"",IF(MID(C9469,1,1)="r",SigmaEpsReinf(J9469,$AS$42:$AS$43,$AS$41,$AS$39,$AS$40,$AQ$38),""),"")</f>
        <v/>
      </c>
      <c r="Q9469" s="92" t="str">
        <f t="shared" si="1486"/>
        <v/>
      </c>
      <c r="R9469" s="92" t="str">
        <f t="shared" si="1487"/>
        <v/>
      </c>
      <c r="U9469" s="5"/>
      <c r="V9469" s="5"/>
      <c r="W9469" s="94" t="str">
        <f t="shared" si="1485"/>
        <v/>
      </c>
      <c r="X9469" s="94" t="str">
        <f t="shared" si="1488"/>
        <v/>
      </c>
      <c r="Y9469" s="5"/>
      <c r="BK9469" s="8"/>
      <c r="BL9469" s="5"/>
      <c r="BM9469" s="5"/>
      <c r="BN9469" s="5"/>
      <c r="BO9469" s="5"/>
      <c r="BP9469" s="1"/>
      <c r="BQ9469" s="1"/>
      <c r="BR9469" s="1"/>
      <c r="BS9469" s="1"/>
      <c r="BT9469" s="1"/>
      <c r="BU9469" s="4"/>
      <c r="BV9469" s="1"/>
      <c r="BW9469" s="3"/>
      <c r="BX9469" s="4"/>
      <c r="BY9469" s="5"/>
      <c r="BZ9469" s="5"/>
      <c r="CA9469" s="5"/>
      <c r="CB9469" s="5"/>
      <c r="CC9469" s="5"/>
      <c r="CD9469" s="43"/>
    </row>
    <row r="9470" spans="1:82" x14ac:dyDescent="0.25">
      <c r="A9470" s="8"/>
      <c r="B9470" s="5"/>
      <c r="C9470" s="5"/>
      <c r="D9470" s="5"/>
      <c r="E9470" s="5"/>
      <c r="F9470" s="94" t="str">
        <f t="shared" si="1479"/>
        <v/>
      </c>
      <c r="G9470" s="94" t="str">
        <f t="shared" si="1480"/>
        <v/>
      </c>
      <c r="H9470" s="127" t="str">
        <f>IF(A9470&lt;&gt;"",IF(MID(C9470,1,1)="c",$AS$26,IF(MID(C9470,1,1)="r",$AS$41,IF(MID(C9470,1,1)="p",#REF!,#REF!))),"")</f>
        <v/>
      </c>
      <c r="I9470" s="92" t="str">
        <f t="shared" si="1481"/>
        <v/>
      </c>
      <c r="J9470" s="92" t="str">
        <f t="shared" si="1482"/>
        <v/>
      </c>
      <c r="K9470" s="92" t="str">
        <f t="shared" si="1483"/>
        <v/>
      </c>
      <c r="L9470" s="92" t="str">
        <f t="shared" si="1484"/>
        <v/>
      </c>
      <c r="M9470" s="95" t="str">
        <f>IF(A9470&lt;&gt;"",IF(MID(C9470,1,1)="c",SigmaEpsConcrete(I9470,$AN$30:$AN$33,$AR$30:$AR$33,$AS$26,$AS$27,$AS$28,$AQ$20,$AU$19),""),"")</f>
        <v/>
      </c>
      <c r="N9470" s="95" t="str">
        <f>IF(A9470&lt;&gt;"",IF(MID(C9470,1,1)="r",SigmaEpsReinf(J9470,$AS$42:$AS$43,$AS$41,$AS$39,$AS$40,$AQ$38),""),"")</f>
        <v/>
      </c>
      <c r="Q9470" s="92" t="str">
        <f t="shared" si="1486"/>
        <v/>
      </c>
      <c r="R9470" s="92" t="str">
        <f t="shared" si="1487"/>
        <v/>
      </c>
      <c r="U9470" s="5"/>
      <c r="V9470" s="5"/>
      <c r="W9470" s="94" t="str">
        <f t="shared" si="1485"/>
        <v/>
      </c>
      <c r="X9470" s="94" t="str">
        <f t="shared" si="1488"/>
        <v/>
      </c>
      <c r="Y9470" s="5"/>
      <c r="BK9470" s="8"/>
      <c r="BL9470" s="5"/>
      <c r="BM9470" s="5"/>
      <c r="BN9470" s="5"/>
      <c r="BO9470" s="5"/>
      <c r="BP9470" s="1"/>
      <c r="BQ9470" s="1"/>
      <c r="BR9470" s="1"/>
      <c r="BS9470" s="1"/>
      <c r="BT9470" s="1"/>
      <c r="BU9470" s="4"/>
      <c r="BV9470" s="1"/>
      <c r="BW9470" s="3"/>
      <c r="BX9470" s="4"/>
      <c r="BY9470" s="5"/>
      <c r="BZ9470" s="5"/>
      <c r="CA9470" s="5"/>
      <c r="CB9470" s="5"/>
      <c r="CC9470" s="5"/>
      <c r="CD9470" s="43"/>
    </row>
    <row r="9471" spans="1:82" x14ac:dyDescent="0.25">
      <c r="A9471" s="8"/>
      <c r="B9471" s="5"/>
      <c r="C9471" s="5"/>
      <c r="D9471" s="5"/>
      <c r="E9471" s="5"/>
      <c r="F9471" s="94" t="str">
        <f t="shared" si="1479"/>
        <v/>
      </c>
      <c r="G9471" s="94" t="str">
        <f t="shared" si="1480"/>
        <v/>
      </c>
      <c r="H9471" s="127" t="str">
        <f>IF(A9471&lt;&gt;"",IF(MID(C9471,1,1)="c",$AS$26,IF(MID(C9471,1,1)="r",$AS$41,IF(MID(C9471,1,1)="p",#REF!,#REF!))),"")</f>
        <v/>
      </c>
      <c r="I9471" s="92" t="str">
        <f t="shared" si="1481"/>
        <v/>
      </c>
      <c r="J9471" s="92" t="str">
        <f t="shared" si="1482"/>
        <v/>
      </c>
      <c r="K9471" s="92" t="str">
        <f t="shared" si="1483"/>
        <v/>
      </c>
      <c r="L9471" s="92" t="str">
        <f t="shared" si="1484"/>
        <v/>
      </c>
      <c r="M9471" s="95" t="str">
        <f>IF(A9471&lt;&gt;"",IF(MID(C9471,1,1)="c",SigmaEpsConcrete(I9471,$AN$30:$AN$33,$AR$30:$AR$33,$AS$26,$AS$27,$AS$28,$AQ$20,$AU$19),""),"")</f>
        <v/>
      </c>
      <c r="N9471" s="95" t="str">
        <f>IF(A9471&lt;&gt;"",IF(MID(C9471,1,1)="r",SigmaEpsReinf(J9471,$AS$42:$AS$43,$AS$41,$AS$39,$AS$40,$AQ$38),""),"")</f>
        <v/>
      </c>
      <c r="Q9471" s="92" t="str">
        <f t="shared" si="1486"/>
        <v/>
      </c>
      <c r="R9471" s="92" t="str">
        <f t="shared" si="1487"/>
        <v/>
      </c>
      <c r="U9471" s="5"/>
      <c r="V9471" s="5"/>
      <c r="W9471" s="94" t="str">
        <f t="shared" si="1485"/>
        <v/>
      </c>
      <c r="X9471" s="94" t="str">
        <f t="shared" si="1488"/>
        <v/>
      </c>
      <c r="Y9471" s="5"/>
      <c r="BK9471" s="8"/>
      <c r="BL9471" s="5"/>
      <c r="BM9471" s="5"/>
      <c r="BN9471" s="5"/>
      <c r="BO9471" s="5"/>
      <c r="BP9471" s="1"/>
      <c r="BQ9471" s="1"/>
      <c r="BR9471" s="1"/>
      <c r="BS9471" s="1"/>
      <c r="BT9471" s="1"/>
      <c r="BU9471" s="4"/>
      <c r="BV9471" s="1"/>
      <c r="BW9471" s="3"/>
      <c r="BX9471" s="4"/>
      <c r="BY9471" s="5"/>
      <c r="BZ9471" s="5"/>
      <c r="CA9471" s="5"/>
      <c r="CB9471" s="5"/>
      <c r="CC9471" s="5"/>
      <c r="CD9471" s="43"/>
    </row>
    <row r="9472" spans="1:82" x14ac:dyDescent="0.25">
      <c r="A9472" s="8"/>
      <c r="B9472" s="5"/>
      <c r="C9472" s="5"/>
      <c r="D9472" s="5"/>
      <c r="E9472" s="5"/>
      <c r="F9472" s="94" t="str">
        <f t="shared" si="1479"/>
        <v/>
      </c>
      <c r="G9472" s="94" t="str">
        <f t="shared" si="1480"/>
        <v/>
      </c>
      <c r="H9472" s="127" t="str">
        <f>IF(A9472&lt;&gt;"",IF(MID(C9472,1,1)="c",$AS$26,IF(MID(C9472,1,1)="r",$AS$41,IF(MID(C9472,1,1)="p",#REF!,#REF!))),"")</f>
        <v/>
      </c>
      <c r="I9472" s="92" t="str">
        <f t="shared" si="1481"/>
        <v/>
      </c>
      <c r="J9472" s="92" t="str">
        <f t="shared" si="1482"/>
        <v/>
      </c>
      <c r="K9472" s="92" t="str">
        <f t="shared" si="1483"/>
        <v/>
      </c>
      <c r="L9472" s="92" t="str">
        <f t="shared" si="1484"/>
        <v/>
      </c>
      <c r="M9472" s="95" t="str">
        <f>IF(A9472&lt;&gt;"",IF(MID(C9472,1,1)="c",SigmaEpsConcrete(I9472,$AN$30:$AN$33,$AR$30:$AR$33,$AS$26,$AS$27,$AS$28,$AQ$20,$AU$19),""),"")</f>
        <v/>
      </c>
      <c r="N9472" s="95" t="str">
        <f>IF(A9472&lt;&gt;"",IF(MID(C9472,1,1)="r",SigmaEpsReinf(J9472,$AS$42:$AS$43,$AS$41,$AS$39,$AS$40,$AQ$38),""),"")</f>
        <v/>
      </c>
      <c r="Q9472" s="92" t="str">
        <f t="shared" si="1486"/>
        <v/>
      </c>
      <c r="R9472" s="92" t="str">
        <f t="shared" si="1487"/>
        <v/>
      </c>
      <c r="U9472" s="5"/>
      <c r="V9472" s="5"/>
      <c r="W9472" s="94" t="str">
        <f t="shared" si="1485"/>
        <v/>
      </c>
      <c r="X9472" s="94" t="str">
        <f t="shared" si="1488"/>
        <v/>
      </c>
      <c r="Y9472" s="5"/>
      <c r="BK9472" s="8"/>
      <c r="BL9472" s="5"/>
      <c r="BM9472" s="5"/>
      <c r="BN9472" s="5"/>
      <c r="BO9472" s="5"/>
      <c r="BP9472" s="1"/>
      <c r="BQ9472" s="1"/>
      <c r="BR9472" s="1"/>
      <c r="BS9472" s="1"/>
      <c r="BT9472" s="1"/>
      <c r="BU9472" s="4"/>
      <c r="BV9472" s="1"/>
      <c r="BW9472" s="3"/>
      <c r="BX9472" s="4"/>
      <c r="BY9472" s="5"/>
      <c r="BZ9472" s="5"/>
      <c r="CA9472" s="5"/>
      <c r="CB9472" s="5"/>
      <c r="CC9472" s="5"/>
      <c r="CD9472" s="43"/>
    </row>
    <row r="9473" spans="1:82" x14ac:dyDescent="0.25">
      <c r="A9473" s="8"/>
      <c r="B9473" s="5"/>
      <c r="C9473" s="5"/>
      <c r="D9473" s="5"/>
      <c r="E9473" s="5"/>
      <c r="F9473" s="94" t="str">
        <f t="shared" si="1479"/>
        <v/>
      </c>
      <c r="G9473" s="94" t="str">
        <f t="shared" si="1480"/>
        <v/>
      </c>
      <c r="H9473" s="127" t="str">
        <f>IF(A9473&lt;&gt;"",IF(MID(C9473,1,1)="c",$AS$26,IF(MID(C9473,1,1)="r",$AS$41,IF(MID(C9473,1,1)="p",#REF!,#REF!))),"")</f>
        <v/>
      </c>
      <c r="I9473" s="92" t="str">
        <f t="shared" si="1481"/>
        <v/>
      </c>
      <c r="J9473" s="92" t="str">
        <f t="shared" si="1482"/>
        <v/>
      </c>
      <c r="K9473" s="92" t="str">
        <f t="shared" si="1483"/>
        <v/>
      </c>
      <c r="L9473" s="92" t="str">
        <f t="shared" si="1484"/>
        <v/>
      </c>
      <c r="M9473" s="95" t="str">
        <f>IF(A9473&lt;&gt;"",IF(MID(C9473,1,1)="c",SigmaEpsConcrete(I9473,$AN$30:$AN$33,$AR$30:$AR$33,$AS$26,$AS$27,$AS$28,$AQ$20,$AU$19),""),"")</f>
        <v/>
      </c>
      <c r="N9473" s="95" t="str">
        <f>IF(A9473&lt;&gt;"",IF(MID(C9473,1,1)="r",SigmaEpsReinf(J9473,$AS$42:$AS$43,$AS$41,$AS$39,$AS$40,$AQ$38),""),"")</f>
        <v/>
      </c>
      <c r="Q9473" s="92" t="str">
        <f t="shared" si="1486"/>
        <v/>
      </c>
      <c r="R9473" s="92" t="str">
        <f t="shared" si="1487"/>
        <v/>
      </c>
      <c r="U9473" s="5"/>
      <c r="V9473" s="5"/>
      <c r="W9473" s="94" t="str">
        <f t="shared" si="1485"/>
        <v/>
      </c>
      <c r="X9473" s="94" t="str">
        <f t="shared" si="1488"/>
        <v/>
      </c>
      <c r="Y9473" s="5"/>
      <c r="BK9473" s="8"/>
      <c r="BL9473" s="5"/>
      <c r="BM9473" s="5"/>
      <c r="BN9473" s="5"/>
      <c r="BO9473" s="5"/>
      <c r="BP9473" s="1"/>
      <c r="BQ9473" s="1"/>
      <c r="BR9473" s="1"/>
      <c r="BS9473" s="1"/>
      <c r="BT9473" s="1"/>
      <c r="BU9473" s="4"/>
      <c r="BV9473" s="1"/>
      <c r="BW9473" s="3"/>
      <c r="BX9473" s="4"/>
      <c r="BY9473" s="5"/>
      <c r="BZ9473" s="5"/>
      <c r="CA9473" s="5"/>
      <c r="CB9473" s="5"/>
      <c r="CC9473" s="5"/>
      <c r="CD9473" s="43"/>
    </row>
    <row r="9474" spans="1:82" x14ac:dyDescent="0.25">
      <c r="A9474" s="8"/>
      <c r="B9474" s="5"/>
      <c r="C9474" s="5"/>
      <c r="D9474" s="5"/>
      <c r="E9474" s="5"/>
      <c r="F9474" s="94" t="str">
        <f t="shared" si="1479"/>
        <v/>
      </c>
      <c r="G9474" s="94" t="str">
        <f t="shared" si="1480"/>
        <v/>
      </c>
      <c r="H9474" s="127" t="str">
        <f>IF(A9474&lt;&gt;"",IF(MID(C9474,1,1)="c",$AS$26,IF(MID(C9474,1,1)="r",$AS$41,IF(MID(C9474,1,1)="p",#REF!,#REF!))),"")</f>
        <v/>
      </c>
      <c r="I9474" s="92" t="str">
        <f t="shared" si="1481"/>
        <v/>
      </c>
      <c r="J9474" s="92" t="str">
        <f t="shared" si="1482"/>
        <v/>
      </c>
      <c r="K9474" s="92" t="str">
        <f t="shared" si="1483"/>
        <v/>
      </c>
      <c r="L9474" s="92" t="str">
        <f t="shared" si="1484"/>
        <v/>
      </c>
      <c r="M9474" s="95" t="str">
        <f>IF(A9474&lt;&gt;"",IF(MID(C9474,1,1)="c",SigmaEpsConcrete(I9474,$AN$30:$AN$33,$AR$30:$AR$33,$AS$26,$AS$27,$AS$28,$AQ$20,$AU$19),""),"")</f>
        <v/>
      </c>
      <c r="N9474" s="95" t="str">
        <f>IF(A9474&lt;&gt;"",IF(MID(C9474,1,1)="r",SigmaEpsReinf(J9474,$AS$42:$AS$43,$AS$41,$AS$39,$AS$40,$AQ$38),""),"")</f>
        <v/>
      </c>
      <c r="Q9474" s="92" t="str">
        <f t="shared" si="1486"/>
        <v/>
      </c>
      <c r="R9474" s="92" t="str">
        <f t="shared" si="1487"/>
        <v/>
      </c>
      <c r="U9474" s="5"/>
      <c r="V9474" s="5"/>
      <c r="W9474" s="94" t="str">
        <f t="shared" si="1485"/>
        <v/>
      </c>
      <c r="X9474" s="94" t="str">
        <f t="shared" si="1488"/>
        <v/>
      </c>
      <c r="Y9474" s="5"/>
      <c r="BK9474" s="8"/>
      <c r="BL9474" s="5"/>
      <c r="BM9474" s="5"/>
      <c r="BN9474" s="5"/>
      <c r="BO9474" s="5"/>
      <c r="BP9474" s="1"/>
      <c r="BQ9474" s="1"/>
      <c r="BR9474" s="1"/>
      <c r="BS9474" s="1"/>
      <c r="BT9474" s="1"/>
      <c r="BU9474" s="4"/>
      <c r="BV9474" s="1"/>
      <c r="BW9474" s="3"/>
      <c r="BX9474" s="4"/>
      <c r="BY9474" s="5"/>
      <c r="BZ9474" s="5"/>
      <c r="CA9474" s="5"/>
      <c r="CB9474" s="5"/>
      <c r="CC9474" s="5"/>
      <c r="CD9474" s="43"/>
    </row>
    <row r="9475" spans="1:82" x14ac:dyDescent="0.25">
      <c r="A9475" s="8"/>
      <c r="B9475" s="5"/>
      <c r="C9475" s="5"/>
      <c r="D9475" s="5"/>
      <c r="E9475" s="5"/>
      <c r="F9475" s="94" t="str">
        <f t="shared" si="1479"/>
        <v/>
      </c>
      <c r="G9475" s="94" t="str">
        <f t="shared" si="1480"/>
        <v/>
      </c>
      <c r="H9475" s="127" t="str">
        <f>IF(A9475&lt;&gt;"",IF(MID(C9475,1,1)="c",$AS$26,IF(MID(C9475,1,1)="r",$AS$41,IF(MID(C9475,1,1)="p",#REF!,#REF!))),"")</f>
        <v/>
      </c>
      <c r="I9475" s="92" t="str">
        <f t="shared" si="1481"/>
        <v/>
      </c>
      <c r="J9475" s="92" t="str">
        <f t="shared" si="1482"/>
        <v/>
      </c>
      <c r="K9475" s="92" t="str">
        <f t="shared" si="1483"/>
        <v/>
      </c>
      <c r="L9475" s="92" t="str">
        <f t="shared" si="1484"/>
        <v/>
      </c>
      <c r="M9475" s="95" t="str">
        <f>IF(A9475&lt;&gt;"",IF(MID(C9475,1,1)="c",SigmaEpsConcrete(I9475,$AN$30:$AN$33,$AR$30:$AR$33,$AS$26,$AS$27,$AS$28,$AQ$20,$AU$19),""),"")</f>
        <v/>
      </c>
      <c r="N9475" s="95" t="str">
        <f>IF(A9475&lt;&gt;"",IF(MID(C9475,1,1)="r",SigmaEpsReinf(J9475,$AS$42:$AS$43,$AS$41,$AS$39,$AS$40,$AQ$38),""),"")</f>
        <v/>
      </c>
      <c r="Q9475" s="92" t="str">
        <f t="shared" si="1486"/>
        <v/>
      </c>
      <c r="R9475" s="92" t="str">
        <f t="shared" si="1487"/>
        <v/>
      </c>
      <c r="U9475" s="5"/>
      <c r="V9475" s="5"/>
      <c r="W9475" s="94" t="str">
        <f t="shared" si="1485"/>
        <v/>
      </c>
      <c r="X9475" s="94" t="str">
        <f t="shared" si="1488"/>
        <v/>
      </c>
      <c r="Y9475" s="5"/>
      <c r="BK9475" s="8"/>
      <c r="BL9475" s="5"/>
      <c r="BM9475" s="5"/>
      <c r="BN9475" s="5"/>
      <c r="BO9475" s="5"/>
      <c r="BP9475" s="1"/>
      <c r="BQ9475" s="1"/>
      <c r="BR9475" s="1"/>
      <c r="BS9475" s="1"/>
      <c r="BT9475" s="1"/>
      <c r="BU9475" s="4"/>
      <c r="BV9475" s="1"/>
      <c r="BW9475" s="3"/>
      <c r="BX9475" s="4"/>
      <c r="BY9475" s="5"/>
      <c r="BZ9475" s="5"/>
      <c r="CA9475" s="5"/>
      <c r="CB9475" s="5"/>
      <c r="CC9475" s="5"/>
      <c r="CD9475" s="43"/>
    </row>
    <row r="9476" spans="1:82" x14ac:dyDescent="0.25">
      <c r="A9476" s="8"/>
      <c r="B9476" s="5"/>
      <c r="C9476" s="5"/>
      <c r="D9476" s="5"/>
      <c r="E9476" s="5"/>
      <c r="F9476" s="94" t="str">
        <f t="shared" si="1479"/>
        <v/>
      </c>
      <c r="G9476" s="94" t="str">
        <f t="shared" si="1480"/>
        <v/>
      </c>
      <c r="H9476" s="127" t="str">
        <f>IF(A9476&lt;&gt;"",IF(MID(C9476,1,1)="c",$AS$26,IF(MID(C9476,1,1)="r",$AS$41,IF(MID(C9476,1,1)="p",#REF!,#REF!))),"")</f>
        <v/>
      </c>
      <c r="I9476" s="92" t="str">
        <f t="shared" si="1481"/>
        <v/>
      </c>
      <c r="J9476" s="92" t="str">
        <f t="shared" si="1482"/>
        <v/>
      </c>
      <c r="K9476" s="92" t="str">
        <f t="shared" si="1483"/>
        <v/>
      </c>
      <c r="L9476" s="92" t="str">
        <f t="shared" si="1484"/>
        <v/>
      </c>
      <c r="M9476" s="95" t="str">
        <f>IF(A9476&lt;&gt;"",IF(MID(C9476,1,1)="c",SigmaEpsConcrete(I9476,$AN$30:$AN$33,$AR$30:$AR$33,$AS$26,$AS$27,$AS$28,$AQ$20,$AU$19),""),"")</f>
        <v/>
      </c>
      <c r="N9476" s="95" t="str">
        <f>IF(A9476&lt;&gt;"",IF(MID(C9476,1,1)="r",SigmaEpsReinf(J9476,$AS$42:$AS$43,$AS$41,$AS$39,$AS$40,$AQ$38),""),"")</f>
        <v/>
      </c>
      <c r="Q9476" s="92" t="str">
        <f t="shared" si="1486"/>
        <v/>
      </c>
      <c r="R9476" s="92" t="str">
        <f t="shared" si="1487"/>
        <v/>
      </c>
      <c r="U9476" s="5"/>
      <c r="V9476" s="5"/>
      <c r="W9476" s="94" t="str">
        <f t="shared" si="1485"/>
        <v/>
      </c>
      <c r="X9476" s="94" t="str">
        <f t="shared" si="1488"/>
        <v/>
      </c>
      <c r="Y9476" s="5"/>
      <c r="BK9476" s="8"/>
      <c r="BL9476" s="5"/>
      <c r="BM9476" s="5"/>
      <c r="BN9476" s="5"/>
      <c r="BO9476" s="5"/>
      <c r="BP9476" s="1"/>
      <c r="BQ9476" s="1"/>
      <c r="BR9476" s="1"/>
      <c r="BS9476" s="1"/>
      <c r="BT9476" s="1"/>
      <c r="BU9476" s="4"/>
      <c r="BV9476" s="1"/>
      <c r="BW9476" s="3"/>
      <c r="BX9476" s="4"/>
      <c r="BY9476" s="5"/>
      <c r="BZ9476" s="5"/>
      <c r="CA9476" s="5"/>
      <c r="CB9476" s="5"/>
      <c r="CC9476" s="5"/>
      <c r="CD9476" s="43"/>
    </row>
    <row r="9477" spans="1:82" x14ac:dyDescent="0.25">
      <c r="A9477" s="8"/>
      <c r="B9477" s="5"/>
      <c r="C9477" s="5"/>
      <c r="D9477" s="5"/>
      <c r="E9477" s="5"/>
      <c r="F9477" s="94" t="str">
        <f t="shared" si="1479"/>
        <v/>
      </c>
      <c r="G9477" s="94" t="str">
        <f t="shared" si="1480"/>
        <v/>
      </c>
      <c r="H9477" s="127" t="str">
        <f>IF(A9477&lt;&gt;"",IF(MID(C9477,1,1)="c",$AS$26,IF(MID(C9477,1,1)="r",$AS$41,IF(MID(C9477,1,1)="p",#REF!,#REF!))),"")</f>
        <v/>
      </c>
      <c r="I9477" s="92" t="str">
        <f t="shared" si="1481"/>
        <v/>
      </c>
      <c r="J9477" s="92" t="str">
        <f t="shared" si="1482"/>
        <v/>
      </c>
      <c r="K9477" s="92" t="str">
        <f t="shared" si="1483"/>
        <v/>
      </c>
      <c r="L9477" s="92" t="str">
        <f t="shared" si="1484"/>
        <v/>
      </c>
      <c r="M9477" s="95" t="str">
        <f>IF(A9477&lt;&gt;"",IF(MID(C9477,1,1)="c",SigmaEpsConcrete(I9477,$AN$30:$AN$33,$AR$30:$AR$33,$AS$26,$AS$27,$AS$28,$AQ$20,$AU$19),""),"")</f>
        <v/>
      </c>
      <c r="N9477" s="95" t="str">
        <f>IF(A9477&lt;&gt;"",IF(MID(C9477,1,1)="r",SigmaEpsReinf(J9477,$AS$42:$AS$43,$AS$41,$AS$39,$AS$40,$AQ$38),""),"")</f>
        <v/>
      </c>
      <c r="Q9477" s="92" t="str">
        <f t="shared" si="1486"/>
        <v/>
      </c>
      <c r="R9477" s="92" t="str">
        <f t="shared" si="1487"/>
        <v/>
      </c>
      <c r="U9477" s="5"/>
      <c r="V9477" s="5"/>
      <c r="W9477" s="94" t="str">
        <f t="shared" si="1485"/>
        <v/>
      </c>
      <c r="X9477" s="94" t="str">
        <f t="shared" si="1488"/>
        <v/>
      </c>
      <c r="Y9477" s="5"/>
      <c r="BK9477" s="8"/>
      <c r="BL9477" s="5"/>
      <c r="BM9477" s="5"/>
      <c r="BN9477" s="5"/>
      <c r="BO9477" s="5"/>
      <c r="BP9477" s="1"/>
      <c r="BQ9477" s="1"/>
      <c r="BR9477" s="1"/>
      <c r="BS9477" s="1"/>
      <c r="BT9477" s="1"/>
      <c r="BU9477" s="4"/>
      <c r="BV9477" s="1"/>
      <c r="BW9477" s="3"/>
      <c r="BX9477" s="4"/>
      <c r="BY9477" s="5"/>
      <c r="BZ9477" s="5"/>
      <c r="CA9477" s="5"/>
      <c r="CB9477" s="5"/>
      <c r="CC9477" s="5"/>
      <c r="CD9477" s="43"/>
    </row>
    <row r="9478" spans="1:82" x14ac:dyDescent="0.25">
      <c r="A9478" s="8"/>
      <c r="B9478" s="5"/>
      <c r="C9478" s="5"/>
      <c r="D9478" s="5"/>
      <c r="E9478" s="5"/>
      <c r="F9478" s="94" t="str">
        <f t="shared" si="1479"/>
        <v/>
      </c>
      <c r="G9478" s="94" t="str">
        <f t="shared" si="1480"/>
        <v/>
      </c>
      <c r="H9478" s="127" t="str">
        <f>IF(A9478&lt;&gt;"",IF(MID(C9478,1,1)="c",$AS$26,IF(MID(C9478,1,1)="r",$AS$41,IF(MID(C9478,1,1)="p",#REF!,#REF!))),"")</f>
        <v/>
      </c>
      <c r="I9478" s="92" t="str">
        <f t="shared" si="1481"/>
        <v/>
      </c>
      <c r="J9478" s="92" t="str">
        <f t="shared" si="1482"/>
        <v/>
      </c>
      <c r="K9478" s="92" t="str">
        <f t="shared" si="1483"/>
        <v/>
      </c>
      <c r="L9478" s="92" t="str">
        <f t="shared" si="1484"/>
        <v/>
      </c>
      <c r="M9478" s="95" t="str">
        <f>IF(A9478&lt;&gt;"",IF(MID(C9478,1,1)="c",SigmaEpsConcrete(I9478,$AN$30:$AN$33,$AR$30:$AR$33,$AS$26,$AS$27,$AS$28,$AQ$20,$AU$19),""),"")</f>
        <v/>
      </c>
      <c r="N9478" s="95" t="str">
        <f>IF(A9478&lt;&gt;"",IF(MID(C9478,1,1)="r",SigmaEpsReinf(J9478,$AS$42:$AS$43,$AS$41,$AS$39,$AS$40,$AQ$38),""),"")</f>
        <v/>
      </c>
      <c r="Q9478" s="92" t="str">
        <f t="shared" si="1486"/>
        <v/>
      </c>
      <c r="R9478" s="92" t="str">
        <f t="shared" si="1487"/>
        <v/>
      </c>
      <c r="U9478" s="5"/>
      <c r="V9478" s="5"/>
      <c r="W9478" s="94" t="str">
        <f t="shared" si="1485"/>
        <v/>
      </c>
      <c r="X9478" s="94" t="str">
        <f t="shared" si="1488"/>
        <v/>
      </c>
      <c r="Y9478" s="5"/>
      <c r="BK9478" s="8"/>
      <c r="BL9478" s="5"/>
      <c r="BM9478" s="5"/>
      <c r="BN9478" s="5"/>
      <c r="BO9478" s="5"/>
      <c r="BP9478" s="1"/>
      <c r="BQ9478" s="1"/>
      <c r="BR9478" s="1"/>
      <c r="BS9478" s="1"/>
      <c r="BT9478" s="1"/>
      <c r="BU9478" s="4"/>
      <c r="BV9478" s="1"/>
      <c r="BW9478" s="3"/>
      <c r="BX9478" s="4"/>
      <c r="BY9478" s="5"/>
      <c r="BZ9478" s="5"/>
      <c r="CA9478" s="5"/>
      <c r="CB9478" s="5"/>
      <c r="CC9478" s="5"/>
      <c r="CD9478" s="43"/>
    </row>
    <row r="9479" spans="1:82" x14ac:dyDescent="0.25">
      <c r="A9479" s="8"/>
      <c r="B9479" s="5"/>
      <c r="C9479" s="5"/>
      <c r="D9479" s="5"/>
      <c r="E9479" s="5"/>
      <c r="F9479" s="94" t="str">
        <f t="shared" si="1479"/>
        <v/>
      </c>
      <c r="G9479" s="94" t="str">
        <f t="shared" si="1480"/>
        <v/>
      </c>
      <c r="H9479" s="127" t="str">
        <f>IF(A9479&lt;&gt;"",IF(MID(C9479,1,1)="c",$AS$26,IF(MID(C9479,1,1)="r",$AS$41,IF(MID(C9479,1,1)="p",#REF!,#REF!))),"")</f>
        <v/>
      </c>
      <c r="I9479" s="92" t="str">
        <f t="shared" si="1481"/>
        <v/>
      </c>
      <c r="J9479" s="92" t="str">
        <f t="shared" si="1482"/>
        <v/>
      </c>
      <c r="K9479" s="92" t="str">
        <f t="shared" si="1483"/>
        <v/>
      </c>
      <c r="L9479" s="92" t="str">
        <f t="shared" si="1484"/>
        <v/>
      </c>
      <c r="M9479" s="95" t="str">
        <f>IF(A9479&lt;&gt;"",IF(MID(C9479,1,1)="c",SigmaEpsConcrete(I9479,$AN$30:$AN$33,$AR$30:$AR$33,$AS$26,$AS$27,$AS$28,$AQ$20,$AU$19),""),"")</f>
        <v/>
      </c>
      <c r="N9479" s="95" t="str">
        <f>IF(A9479&lt;&gt;"",IF(MID(C9479,1,1)="r",SigmaEpsReinf(J9479,$AS$42:$AS$43,$AS$41,$AS$39,$AS$40,$AQ$38),""),"")</f>
        <v/>
      </c>
      <c r="Q9479" s="92" t="str">
        <f t="shared" si="1486"/>
        <v/>
      </c>
      <c r="R9479" s="92" t="str">
        <f t="shared" si="1487"/>
        <v/>
      </c>
      <c r="U9479" s="5"/>
      <c r="V9479" s="5"/>
      <c r="W9479" s="94" t="str">
        <f t="shared" si="1485"/>
        <v/>
      </c>
      <c r="X9479" s="94" t="str">
        <f t="shared" si="1488"/>
        <v/>
      </c>
      <c r="Y9479" s="5"/>
      <c r="BK9479" s="8"/>
      <c r="BL9479" s="5"/>
      <c r="BM9479" s="5"/>
      <c r="BN9479" s="5"/>
      <c r="BO9479" s="5"/>
      <c r="BP9479" s="1"/>
      <c r="BQ9479" s="1"/>
      <c r="BR9479" s="1"/>
      <c r="BS9479" s="1"/>
      <c r="BT9479" s="1"/>
      <c r="BU9479" s="4"/>
      <c r="BV9479" s="1"/>
      <c r="BW9479" s="3"/>
      <c r="BX9479" s="4"/>
      <c r="BY9479" s="5"/>
      <c r="BZ9479" s="5"/>
      <c r="CA9479" s="5"/>
      <c r="CB9479" s="5"/>
      <c r="CC9479" s="5"/>
      <c r="CD9479" s="43"/>
    </row>
    <row r="9480" spans="1:82" x14ac:dyDescent="0.25">
      <c r="A9480" s="8"/>
      <c r="B9480" s="5"/>
      <c r="C9480" s="5"/>
      <c r="D9480" s="5"/>
      <c r="E9480" s="5"/>
      <c r="F9480" s="94" t="str">
        <f t="shared" si="1479"/>
        <v/>
      </c>
      <c r="G9480" s="94" t="str">
        <f t="shared" si="1480"/>
        <v/>
      </c>
      <c r="H9480" s="127" t="str">
        <f>IF(A9480&lt;&gt;"",IF(MID(C9480,1,1)="c",$AS$26,IF(MID(C9480,1,1)="r",$AS$41,IF(MID(C9480,1,1)="p",#REF!,#REF!))),"")</f>
        <v/>
      </c>
      <c r="I9480" s="92" t="str">
        <f t="shared" si="1481"/>
        <v/>
      </c>
      <c r="J9480" s="92" t="str">
        <f t="shared" si="1482"/>
        <v/>
      </c>
      <c r="K9480" s="92" t="str">
        <f t="shared" si="1483"/>
        <v/>
      </c>
      <c r="L9480" s="92" t="str">
        <f t="shared" si="1484"/>
        <v/>
      </c>
      <c r="M9480" s="95" t="str">
        <f>IF(A9480&lt;&gt;"",IF(MID(C9480,1,1)="c",SigmaEpsConcrete(I9480,$AN$30:$AN$33,$AR$30:$AR$33,$AS$26,$AS$27,$AS$28,$AQ$20,$AU$19),""),"")</f>
        <v/>
      </c>
      <c r="N9480" s="95" t="str">
        <f>IF(A9480&lt;&gt;"",IF(MID(C9480,1,1)="r",SigmaEpsReinf(J9480,$AS$42:$AS$43,$AS$41,$AS$39,$AS$40,$AQ$38),""),"")</f>
        <v/>
      </c>
      <c r="Q9480" s="92" t="str">
        <f t="shared" si="1486"/>
        <v/>
      </c>
      <c r="R9480" s="92" t="str">
        <f t="shared" si="1487"/>
        <v/>
      </c>
      <c r="U9480" s="5"/>
      <c r="V9480" s="5"/>
      <c r="W9480" s="94" t="str">
        <f t="shared" si="1485"/>
        <v/>
      </c>
      <c r="X9480" s="94" t="str">
        <f t="shared" si="1488"/>
        <v/>
      </c>
      <c r="Y9480" s="5"/>
      <c r="BK9480" s="8"/>
      <c r="BL9480" s="5"/>
      <c r="BM9480" s="5"/>
      <c r="BN9480" s="5"/>
      <c r="BO9480" s="5"/>
      <c r="BP9480" s="1"/>
      <c r="BQ9480" s="1"/>
      <c r="BR9480" s="1"/>
      <c r="BS9480" s="1"/>
      <c r="BT9480" s="1"/>
      <c r="BU9480" s="4"/>
      <c r="BV9480" s="1"/>
      <c r="BW9480" s="3"/>
      <c r="BX9480" s="4"/>
      <c r="BY9480" s="5"/>
      <c r="BZ9480" s="5"/>
      <c r="CA9480" s="5"/>
      <c r="CB9480" s="5"/>
      <c r="CC9480" s="5"/>
      <c r="CD9480" s="43"/>
    </row>
    <row r="9481" spans="1:82" x14ac:dyDescent="0.25">
      <c r="A9481" s="8"/>
      <c r="B9481" s="5"/>
      <c r="C9481" s="5"/>
      <c r="D9481" s="5"/>
      <c r="E9481" s="5"/>
      <c r="F9481" s="94" t="str">
        <f t="shared" si="1479"/>
        <v/>
      </c>
      <c r="G9481" s="94" t="str">
        <f t="shared" si="1480"/>
        <v/>
      </c>
      <c r="H9481" s="127" t="str">
        <f>IF(A9481&lt;&gt;"",IF(MID(C9481,1,1)="c",$AS$26,IF(MID(C9481,1,1)="r",$AS$41,IF(MID(C9481,1,1)="p",#REF!,#REF!))),"")</f>
        <v/>
      </c>
      <c r="I9481" s="92" t="str">
        <f t="shared" si="1481"/>
        <v/>
      </c>
      <c r="J9481" s="92" t="str">
        <f t="shared" si="1482"/>
        <v/>
      </c>
      <c r="K9481" s="92" t="str">
        <f t="shared" si="1483"/>
        <v/>
      </c>
      <c r="L9481" s="92" t="str">
        <f t="shared" si="1484"/>
        <v/>
      </c>
      <c r="M9481" s="95" t="str">
        <f>IF(A9481&lt;&gt;"",IF(MID(C9481,1,1)="c",SigmaEpsConcrete(I9481,$AN$30:$AN$33,$AR$30:$AR$33,$AS$26,$AS$27,$AS$28,$AQ$20,$AU$19),""),"")</f>
        <v/>
      </c>
      <c r="N9481" s="95" t="str">
        <f>IF(A9481&lt;&gt;"",IF(MID(C9481,1,1)="r",SigmaEpsReinf(J9481,$AS$42:$AS$43,$AS$41,$AS$39,$AS$40,$AQ$38),""),"")</f>
        <v/>
      </c>
      <c r="Q9481" s="92" t="str">
        <f t="shared" si="1486"/>
        <v/>
      </c>
      <c r="R9481" s="92" t="str">
        <f t="shared" si="1487"/>
        <v/>
      </c>
      <c r="U9481" s="5"/>
      <c r="V9481" s="5"/>
      <c r="W9481" s="94" t="str">
        <f t="shared" si="1485"/>
        <v/>
      </c>
      <c r="X9481" s="94" t="str">
        <f t="shared" si="1488"/>
        <v/>
      </c>
      <c r="Y9481" s="5"/>
      <c r="BK9481" s="8"/>
      <c r="BL9481" s="5"/>
      <c r="BM9481" s="5"/>
      <c r="BN9481" s="5"/>
      <c r="BO9481" s="5"/>
      <c r="BP9481" s="1"/>
      <c r="BQ9481" s="1"/>
      <c r="BR9481" s="1"/>
      <c r="BS9481" s="1"/>
      <c r="BT9481" s="1"/>
      <c r="BU9481" s="4"/>
      <c r="BV9481" s="1"/>
      <c r="BW9481" s="3"/>
      <c r="BX9481" s="4"/>
      <c r="BY9481" s="5"/>
      <c r="BZ9481" s="5"/>
      <c r="CA9481" s="5"/>
      <c r="CB9481" s="5"/>
      <c r="CC9481" s="5"/>
      <c r="CD9481" s="43"/>
    </row>
    <row r="9482" spans="1:82" x14ac:dyDescent="0.25">
      <c r="A9482" s="8"/>
      <c r="B9482" s="5"/>
      <c r="C9482" s="5"/>
      <c r="D9482" s="5"/>
      <c r="E9482" s="5"/>
      <c r="F9482" s="94" t="str">
        <f t="shared" ref="F9482:F9545" si="1489">IF(A9482&lt;&gt;"",(D9482-$AU$86)/10,"")</f>
        <v/>
      </c>
      <c r="G9482" s="94" t="str">
        <f t="shared" ref="G9482:G9545" si="1490">IF(A9482&lt;&gt;"",(E9482-$AU$87)/10,"")</f>
        <v/>
      </c>
      <c r="H9482" s="127" t="str">
        <f>IF(A9482&lt;&gt;"",IF(MID(C9482,1,1)="c",$AS$26,IF(MID(C9482,1,1)="r",$AS$41,IF(MID(C9482,1,1)="p",#REF!,#REF!))),"")</f>
        <v/>
      </c>
      <c r="I9482" s="92" t="str">
        <f t="shared" ref="I9482:I9545" si="1491">IF($A9482&lt;&gt;"",IF(MID($C9482,1,1)="c",$Y$3+$Y$4*$F9482+$Y$5*$G9482+$BR$43,""),"")</f>
        <v/>
      </c>
      <c r="J9482" s="92" t="str">
        <f t="shared" ref="J9482:J9545" si="1492">IF($A9482&lt;&gt;"",IF(MID($C9482,1,1)="r",$Y$3+$Y$4*$F9482+$Y$5*$G9482+$BR$43,""),"")</f>
        <v/>
      </c>
      <c r="K9482" s="92" t="str">
        <f t="shared" ref="K9482:K9545" si="1493">IF($A9482&lt;&gt;"",IF(MID($C9482,1,1)="u",$Y$3+$Y$4*$F9482+$Y$5*$G9482+$BR$43,""),"")</f>
        <v/>
      </c>
      <c r="L9482" s="92" t="str">
        <f t="shared" ref="L9482:L9545" si="1494">IF($A9482&lt;&gt;"",IF(MID($C9482,1,1)="p",$Y$3+$Y$4*$F9482+$Y$5*$G9482+$BR$43,""),"")</f>
        <v/>
      </c>
      <c r="M9482" s="95" t="str">
        <f>IF(A9482&lt;&gt;"",IF(MID(C9482,1,1)="c",SigmaEpsConcrete(I9482,$AN$30:$AN$33,$AR$30:$AR$33,$AS$26,$AS$27,$AS$28,$AQ$20,$AU$19),""),"")</f>
        <v/>
      </c>
      <c r="N9482" s="95" t="str">
        <f>IF(A9482&lt;&gt;"",IF(MID(C9482,1,1)="r",SigmaEpsReinf(J9482,$AS$42:$AS$43,$AS$41,$AS$39,$AS$40,$AQ$38),""),"")</f>
        <v/>
      </c>
      <c r="Q9482" s="92" t="str">
        <f t="shared" si="1486"/>
        <v/>
      </c>
      <c r="R9482" s="92" t="str">
        <f t="shared" si="1487"/>
        <v/>
      </c>
      <c r="U9482" s="5"/>
      <c r="V9482" s="5"/>
      <c r="W9482" s="94" t="str">
        <f t="shared" ref="W9482:W9545" si="1495">IF(A9482&lt;&gt;"",F9482-$AU$105,"")</f>
        <v/>
      </c>
      <c r="X9482" s="94" t="str">
        <f t="shared" si="1488"/>
        <v/>
      </c>
      <c r="Y9482" s="5"/>
      <c r="BK9482" s="8"/>
      <c r="BL9482" s="5"/>
      <c r="BM9482" s="5"/>
      <c r="BN9482" s="5"/>
      <c r="BO9482" s="5"/>
      <c r="BP9482" s="1"/>
      <c r="BQ9482" s="1"/>
      <c r="BR9482" s="1"/>
      <c r="BS9482" s="1"/>
      <c r="BT9482" s="1"/>
      <c r="BU9482" s="4"/>
      <c r="BV9482" s="1"/>
      <c r="BW9482" s="3"/>
      <c r="BX9482" s="4"/>
      <c r="BY9482" s="5"/>
      <c r="BZ9482" s="5"/>
      <c r="CA9482" s="5"/>
      <c r="CB9482" s="5"/>
      <c r="CC9482" s="5"/>
      <c r="CD9482" s="43"/>
    </row>
    <row r="9483" spans="1:82" x14ac:dyDescent="0.25">
      <c r="A9483" s="8"/>
      <c r="B9483" s="5"/>
      <c r="C9483" s="5"/>
      <c r="D9483" s="5"/>
      <c r="E9483" s="5"/>
      <c r="F9483" s="94" t="str">
        <f t="shared" si="1489"/>
        <v/>
      </c>
      <c r="G9483" s="94" t="str">
        <f t="shared" si="1490"/>
        <v/>
      </c>
      <c r="H9483" s="127" t="str">
        <f>IF(A9483&lt;&gt;"",IF(MID(C9483,1,1)="c",$AS$26,IF(MID(C9483,1,1)="r",$AS$41,IF(MID(C9483,1,1)="p",#REF!,#REF!))),"")</f>
        <v/>
      </c>
      <c r="I9483" s="92" t="str">
        <f t="shared" si="1491"/>
        <v/>
      </c>
      <c r="J9483" s="92" t="str">
        <f t="shared" si="1492"/>
        <v/>
      </c>
      <c r="K9483" s="92" t="str">
        <f t="shared" si="1493"/>
        <v/>
      </c>
      <c r="L9483" s="92" t="str">
        <f t="shared" si="1494"/>
        <v/>
      </c>
      <c r="M9483" s="95" t="str">
        <f>IF(A9483&lt;&gt;"",IF(MID(C9483,1,1)="c",SigmaEpsConcrete(I9483,$AN$30:$AN$33,$AR$30:$AR$33,$AS$26,$AS$27,$AS$28,$AQ$20,$AU$19),""),"")</f>
        <v/>
      </c>
      <c r="N9483" s="95" t="str">
        <f>IF(A9483&lt;&gt;"",IF(MID(C9483,1,1)="r",SigmaEpsReinf(J9483,$AS$42:$AS$43,$AS$41,$AS$39,$AS$40,$AQ$38),""),"")</f>
        <v/>
      </c>
      <c r="Q9483" s="92" t="str">
        <f t="shared" ref="Q9483:Q9546" si="1496">IF(A9483&lt;&gt;"",IF(MID(C9483,1,1)="c",IF(ISERROR(M9483/I9483),"",M9483/I9483),""),"")</f>
        <v/>
      </c>
      <c r="R9483" s="92" t="str">
        <f t="shared" ref="R9483:R9546" si="1497">IF(A9483&lt;&gt;"",IF(MID(C9483,1,1)="r",IF(ISERROR(N9483/J9483),"",N9483/J9483),""),"")</f>
        <v/>
      </c>
      <c r="U9483" s="5"/>
      <c r="V9483" s="5"/>
      <c r="W9483" s="94" t="str">
        <f t="shared" si="1495"/>
        <v/>
      </c>
      <c r="X9483" s="94" t="str">
        <f t="shared" ref="X9483:X9546" si="1498">IF(B9483&lt;&gt;"",G9483-$AU$106,"")</f>
        <v/>
      </c>
      <c r="Y9483" s="5"/>
      <c r="BK9483" s="8"/>
      <c r="BL9483" s="5"/>
      <c r="BM9483" s="5"/>
      <c r="BN9483" s="5"/>
      <c r="BO9483" s="5"/>
      <c r="BP9483" s="1"/>
      <c r="BQ9483" s="1"/>
      <c r="BR9483" s="1"/>
      <c r="BS9483" s="1"/>
      <c r="BT9483" s="1"/>
      <c r="BU9483" s="4"/>
      <c r="BV9483" s="1"/>
      <c r="BW9483" s="3"/>
      <c r="BX9483" s="4"/>
      <c r="BY9483" s="5"/>
      <c r="BZ9483" s="5"/>
      <c r="CA9483" s="5"/>
      <c r="CB9483" s="5"/>
      <c r="CC9483" s="5"/>
      <c r="CD9483" s="43"/>
    </row>
    <row r="9484" spans="1:82" x14ac:dyDescent="0.25">
      <c r="A9484" s="8"/>
      <c r="B9484" s="5"/>
      <c r="C9484" s="5"/>
      <c r="D9484" s="5"/>
      <c r="E9484" s="5"/>
      <c r="F9484" s="94" t="str">
        <f t="shared" si="1489"/>
        <v/>
      </c>
      <c r="G9484" s="94" t="str">
        <f t="shared" si="1490"/>
        <v/>
      </c>
      <c r="H9484" s="127" t="str">
        <f>IF(A9484&lt;&gt;"",IF(MID(C9484,1,1)="c",$AS$26,IF(MID(C9484,1,1)="r",$AS$41,IF(MID(C9484,1,1)="p",#REF!,#REF!))),"")</f>
        <v/>
      </c>
      <c r="I9484" s="92" t="str">
        <f t="shared" si="1491"/>
        <v/>
      </c>
      <c r="J9484" s="92" t="str">
        <f t="shared" si="1492"/>
        <v/>
      </c>
      <c r="K9484" s="92" t="str">
        <f t="shared" si="1493"/>
        <v/>
      </c>
      <c r="L9484" s="92" t="str">
        <f t="shared" si="1494"/>
        <v/>
      </c>
      <c r="M9484" s="95" t="str">
        <f>IF(A9484&lt;&gt;"",IF(MID(C9484,1,1)="c",SigmaEpsConcrete(I9484,$AN$30:$AN$33,$AR$30:$AR$33,$AS$26,$AS$27,$AS$28,$AQ$20,$AU$19),""),"")</f>
        <v/>
      </c>
      <c r="N9484" s="95" t="str">
        <f>IF(A9484&lt;&gt;"",IF(MID(C9484,1,1)="r",SigmaEpsReinf(J9484,$AS$42:$AS$43,$AS$41,$AS$39,$AS$40,$AQ$38),""),"")</f>
        <v/>
      </c>
      <c r="Q9484" s="92" t="str">
        <f t="shared" si="1496"/>
        <v/>
      </c>
      <c r="R9484" s="92" t="str">
        <f t="shared" si="1497"/>
        <v/>
      </c>
      <c r="U9484" s="5"/>
      <c r="V9484" s="5"/>
      <c r="W9484" s="94" t="str">
        <f t="shared" si="1495"/>
        <v/>
      </c>
      <c r="X9484" s="94" t="str">
        <f t="shared" si="1498"/>
        <v/>
      </c>
      <c r="Y9484" s="5"/>
      <c r="BK9484" s="8"/>
      <c r="BL9484" s="5"/>
      <c r="BM9484" s="5"/>
      <c r="BN9484" s="5"/>
      <c r="BO9484" s="5"/>
      <c r="BP9484" s="1"/>
      <c r="BQ9484" s="1"/>
      <c r="BR9484" s="1"/>
      <c r="BS9484" s="1"/>
      <c r="BT9484" s="1"/>
      <c r="BU9484" s="4"/>
      <c r="BV9484" s="1"/>
      <c r="BW9484" s="3"/>
      <c r="BX9484" s="4"/>
      <c r="BY9484" s="5"/>
      <c r="BZ9484" s="5"/>
      <c r="CA9484" s="5"/>
      <c r="CB9484" s="5"/>
      <c r="CC9484" s="5"/>
      <c r="CD9484" s="43"/>
    </row>
    <row r="9485" spans="1:82" x14ac:dyDescent="0.25">
      <c r="A9485" s="8"/>
      <c r="B9485" s="5"/>
      <c r="C9485" s="5"/>
      <c r="D9485" s="5"/>
      <c r="E9485" s="5"/>
      <c r="F9485" s="94" t="str">
        <f t="shared" si="1489"/>
        <v/>
      </c>
      <c r="G9485" s="94" t="str">
        <f t="shared" si="1490"/>
        <v/>
      </c>
      <c r="H9485" s="127" t="str">
        <f>IF(A9485&lt;&gt;"",IF(MID(C9485,1,1)="c",$AS$26,IF(MID(C9485,1,1)="r",$AS$41,IF(MID(C9485,1,1)="p",#REF!,#REF!))),"")</f>
        <v/>
      </c>
      <c r="I9485" s="92" t="str">
        <f t="shared" si="1491"/>
        <v/>
      </c>
      <c r="J9485" s="92" t="str">
        <f t="shared" si="1492"/>
        <v/>
      </c>
      <c r="K9485" s="92" t="str">
        <f t="shared" si="1493"/>
        <v/>
      </c>
      <c r="L9485" s="92" t="str">
        <f t="shared" si="1494"/>
        <v/>
      </c>
      <c r="M9485" s="95" t="str">
        <f>IF(A9485&lt;&gt;"",IF(MID(C9485,1,1)="c",SigmaEpsConcrete(I9485,$AN$30:$AN$33,$AR$30:$AR$33,$AS$26,$AS$27,$AS$28,$AQ$20,$AU$19),""),"")</f>
        <v/>
      </c>
      <c r="N9485" s="95" t="str">
        <f>IF(A9485&lt;&gt;"",IF(MID(C9485,1,1)="r",SigmaEpsReinf(J9485,$AS$42:$AS$43,$AS$41,$AS$39,$AS$40,$AQ$38),""),"")</f>
        <v/>
      </c>
      <c r="Q9485" s="92" t="str">
        <f t="shared" si="1496"/>
        <v/>
      </c>
      <c r="R9485" s="92" t="str">
        <f t="shared" si="1497"/>
        <v/>
      </c>
      <c r="U9485" s="5"/>
      <c r="V9485" s="5"/>
      <c r="W9485" s="94" t="str">
        <f t="shared" si="1495"/>
        <v/>
      </c>
      <c r="X9485" s="94" t="str">
        <f t="shared" si="1498"/>
        <v/>
      </c>
      <c r="Y9485" s="5"/>
      <c r="BK9485" s="8"/>
      <c r="BL9485" s="5"/>
      <c r="BM9485" s="5"/>
      <c r="BN9485" s="5"/>
      <c r="BO9485" s="5"/>
      <c r="BP9485" s="1"/>
      <c r="BQ9485" s="1"/>
      <c r="BR9485" s="1"/>
      <c r="BS9485" s="1"/>
      <c r="BT9485" s="1"/>
      <c r="BU9485" s="4"/>
      <c r="BV9485" s="1"/>
      <c r="BW9485" s="3"/>
      <c r="BX9485" s="4"/>
      <c r="BY9485" s="5"/>
      <c r="BZ9485" s="5"/>
      <c r="CA9485" s="5"/>
      <c r="CB9485" s="5"/>
      <c r="CC9485" s="5"/>
      <c r="CD9485" s="43"/>
    </row>
    <row r="9486" spans="1:82" x14ac:dyDescent="0.25">
      <c r="A9486" s="8"/>
      <c r="B9486" s="5"/>
      <c r="C9486" s="5"/>
      <c r="D9486" s="5"/>
      <c r="E9486" s="5"/>
      <c r="F9486" s="94" t="str">
        <f t="shared" si="1489"/>
        <v/>
      </c>
      <c r="G9486" s="94" t="str">
        <f t="shared" si="1490"/>
        <v/>
      </c>
      <c r="H9486" s="127" t="str">
        <f>IF(A9486&lt;&gt;"",IF(MID(C9486,1,1)="c",$AS$26,IF(MID(C9486,1,1)="r",$AS$41,IF(MID(C9486,1,1)="p",#REF!,#REF!))),"")</f>
        <v/>
      </c>
      <c r="I9486" s="92" t="str">
        <f t="shared" si="1491"/>
        <v/>
      </c>
      <c r="J9486" s="92" t="str">
        <f t="shared" si="1492"/>
        <v/>
      </c>
      <c r="K9486" s="92" t="str">
        <f t="shared" si="1493"/>
        <v/>
      </c>
      <c r="L9486" s="92" t="str">
        <f t="shared" si="1494"/>
        <v/>
      </c>
      <c r="M9486" s="95" t="str">
        <f>IF(A9486&lt;&gt;"",IF(MID(C9486,1,1)="c",SigmaEpsConcrete(I9486,$AN$30:$AN$33,$AR$30:$AR$33,$AS$26,$AS$27,$AS$28,$AQ$20,$AU$19),""),"")</f>
        <v/>
      </c>
      <c r="N9486" s="95" t="str">
        <f>IF(A9486&lt;&gt;"",IF(MID(C9486,1,1)="r",SigmaEpsReinf(J9486,$AS$42:$AS$43,$AS$41,$AS$39,$AS$40,$AQ$38),""),"")</f>
        <v/>
      </c>
      <c r="Q9486" s="92" t="str">
        <f t="shared" si="1496"/>
        <v/>
      </c>
      <c r="R9486" s="92" t="str">
        <f t="shared" si="1497"/>
        <v/>
      </c>
      <c r="U9486" s="5"/>
      <c r="V9486" s="5"/>
      <c r="W9486" s="94" t="str">
        <f t="shared" si="1495"/>
        <v/>
      </c>
      <c r="X9486" s="94" t="str">
        <f t="shared" si="1498"/>
        <v/>
      </c>
      <c r="Y9486" s="5"/>
      <c r="BK9486" s="8"/>
      <c r="BL9486" s="5"/>
      <c r="BM9486" s="5"/>
      <c r="BN9486" s="5"/>
      <c r="BO9486" s="5"/>
      <c r="BP9486" s="1"/>
      <c r="BQ9486" s="1"/>
      <c r="BR9486" s="1"/>
      <c r="BS9486" s="1"/>
      <c r="BT9486" s="1"/>
      <c r="BU9486" s="4"/>
      <c r="BV9486" s="1"/>
      <c r="BW9486" s="3"/>
      <c r="BX9486" s="4"/>
      <c r="BY9486" s="5"/>
      <c r="BZ9486" s="5"/>
      <c r="CA9486" s="5"/>
      <c r="CB9486" s="5"/>
      <c r="CC9486" s="5"/>
      <c r="CD9486" s="43"/>
    </row>
    <row r="9487" spans="1:82" x14ac:dyDescent="0.25">
      <c r="A9487" s="8"/>
      <c r="B9487" s="5"/>
      <c r="C9487" s="5"/>
      <c r="D9487" s="5"/>
      <c r="E9487" s="5"/>
      <c r="F9487" s="94" t="str">
        <f t="shared" si="1489"/>
        <v/>
      </c>
      <c r="G9487" s="94" t="str">
        <f t="shared" si="1490"/>
        <v/>
      </c>
      <c r="H9487" s="127" t="str">
        <f>IF(A9487&lt;&gt;"",IF(MID(C9487,1,1)="c",$AS$26,IF(MID(C9487,1,1)="r",$AS$41,IF(MID(C9487,1,1)="p",#REF!,#REF!))),"")</f>
        <v/>
      </c>
      <c r="I9487" s="92" t="str">
        <f t="shared" si="1491"/>
        <v/>
      </c>
      <c r="J9487" s="92" t="str">
        <f t="shared" si="1492"/>
        <v/>
      </c>
      <c r="K9487" s="92" t="str">
        <f t="shared" si="1493"/>
        <v/>
      </c>
      <c r="L9487" s="92" t="str">
        <f t="shared" si="1494"/>
        <v/>
      </c>
      <c r="M9487" s="95" t="str">
        <f>IF(A9487&lt;&gt;"",IF(MID(C9487,1,1)="c",SigmaEpsConcrete(I9487,$AN$30:$AN$33,$AR$30:$AR$33,$AS$26,$AS$27,$AS$28,$AQ$20,$AU$19),""),"")</f>
        <v/>
      </c>
      <c r="N9487" s="95" t="str">
        <f>IF(A9487&lt;&gt;"",IF(MID(C9487,1,1)="r",SigmaEpsReinf(J9487,$AS$42:$AS$43,$AS$41,$AS$39,$AS$40,$AQ$38),""),"")</f>
        <v/>
      </c>
      <c r="Q9487" s="92" t="str">
        <f t="shared" si="1496"/>
        <v/>
      </c>
      <c r="R9487" s="92" t="str">
        <f t="shared" si="1497"/>
        <v/>
      </c>
      <c r="U9487" s="5"/>
      <c r="V9487" s="5"/>
      <c r="W9487" s="94" t="str">
        <f t="shared" si="1495"/>
        <v/>
      </c>
      <c r="X9487" s="94" t="str">
        <f t="shared" si="1498"/>
        <v/>
      </c>
      <c r="Y9487" s="5"/>
      <c r="BK9487" s="8"/>
      <c r="BL9487" s="5"/>
      <c r="BM9487" s="5"/>
      <c r="BN9487" s="5"/>
      <c r="BO9487" s="5"/>
      <c r="BP9487" s="1"/>
      <c r="BQ9487" s="1"/>
      <c r="BR9487" s="1"/>
      <c r="BS9487" s="1"/>
      <c r="BT9487" s="1"/>
      <c r="BU9487" s="4"/>
      <c r="BV9487" s="1"/>
      <c r="BW9487" s="3"/>
      <c r="BX9487" s="4"/>
      <c r="BY9487" s="5"/>
      <c r="BZ9487" s="5"/>
      <c r="CA9487" s="5"/>
      <c r="CB9487" s="5"/>
      <c r="CC9487" s="5"/>
      <c r="CD9487" s="43"/>
    </row>
    <row r="9488" spans="1:82" x14ac:dyDescent="0.25">
      <c r="A9488" s="8"/>
      <c r="B9488" s="5"/>
      <c r="C9488" s="5"/>
      <c r="D9488" s="5"/>
      <c r="E9488" s="5"/>
      <c r="F9488" s="94" t="str">
        <f t="shared" si="1489"/>
        <v/>
      </c>
      <c r="G9488" s="94" t="str">
        <f t="shared" si="1490"/>
        <v/>
      </c>
      <c r="H9488" s="127" t="str">
        <f>IF(A9488&lt;&gt;"",IF(MID(C9488,1,1)="c",$AS$26,IF(MID(C9488,1,1)="r",$AS$41,IF(MID(C9488,1,1)="p",#REF!,#REF!))),"")</f>
        <v/>
      </c>
      <c r="I9488" s="92" t="str">
        <f t="shared" si="1491"/>
        <v/>
      </c>
      <c r="J9488" s="92" t="str">
        <f t="shared" si="1492"/>
        <v/>
      </c>
      <c r="K9488" s="92" t="str">
        <f t="shared" si="1493"/>
        <v/>
      </c>
      <c r="L9488" s="92" t="str">
        <f t="shared" si="1494"/>
        <v/>
      </c>
      <c r="M9488" s="95" t="str">
        <f>IF(A9488&lt;&gt;"",IF(MID(C9488,1,1)="c",SigmaEpsConcrete(I9488,$AN$30:$AN$33,$AR$30:$AR$33,$AS$26,$AS$27,$AS$28,$AQ$20,$AU$19),""),"")</f>
        <v/>
      </c>
      <c r="N9488" s="95" t="str">
        <f>IF(A9488&lt;&gt;"",IF(MID(C9488,1,1)="r",SigmaEpsReinf(J9488,$AS$42:$AS$43,$AS$41,$AS$39,$AS$40,$AQ$38),""),"")</f>
        <v/>
      </c>
      <c r="Q9488" s="92" t="str">
        <f t="shared" si="1496"/>
        <v/>
      </c>
      <c r="R9488" s="92" t="str">
        <f t="shared" si="1497"/>
        <v/>
      </c>
      <c r="U9488" s="5"/>
      <c r="V9488" s="5"/>
      <c r="W9488" s="94" t="str">
        <f t="shared" si="1495"/>
        <v/>
      </c>
      <c r="X9488" s="94" t="str">
        <f t="shared" si="1498"/>
        <v/>
      </c>
      <c r="Y9488" s="5"/>
      <c r="BK9488" s="8"/>
      <c r="BL9488" s="5"/>
      <c r="BM9488" s="5"/>
      <c r="BN9488" s="5"/>
      <c r="BO9488" s="5"/>
      <c r="BP9488" s="1"/>
      <c r="BQ9488" s="1"/>
      <c r="BR9488" s="1"/>
      <c r="BS9488" s="1"/>
      <c r="BT9488" s="1"/>
      <c r="BU9488" s="4"/>
      <c r="BV9488" s="1"/>
      <c r="BW9488" s="3"/>
      <c r="BX9488" s="4"/>
      <c r="BY9488" s="5"/>
      <c r="BZ9488" s="5"/>
      <c r="CA9488" s="5"/>
      <c r="CB9488" s="5"/>
      <c r="CC9488" s="5"/>
      <c r="CD9488" s="43"/>
    </row>
    <row r="9489" spans="1:82" x14ac:dyDescent="0.25">
      <c r="A9489" s="8"/>
      <c r="B9489" s="5"/>
      <c r="C9489" s="5"/>
      <c r="D9489" s="5"/>
      <c r="E9489" s="5"/>
      <c r="F9489" s="94" t="str">
        <f t="shared" si="1489"/>
        <v/>
      </c>
      <c r="G9489" s="94" t="str">
        <f t="shared" si="1490"/>
        <v/>
      </c>
      <c r="H9489" s="127" t="str">
        <f>IF(A9489&lt;&gt;"",IF(MID(C9489,1,1)="c",$AS$26,IF(MID(C9489,1,1)="r",$AS$41,IF(MID(C9489,1,1)="p",#REF!,#REF!))),"")</f>
        <v/>
      </c>
      <c r="I9489" s="92" t="str">
        <f t="shared" si="1491"/>
        <v/>
      </c>
      <c r="J9489" s="92" t="str">
        <f t="shared" si="1492"/>
        <v/>
      </c>
      <c r="K9489" s="92" t="str">
        <f t="shared" si="1493"/>
        <v/>
      </c>
      <c r="L9489" s="92" t="str">
        <f t="shared" si="1494"/>
        <v/>
      </c>
      <c r="M9489" s="95" t="str">
        <f>IF(A9489&lt;&gt;"",IF(MID(C9489,1,1)="c",SigmaEpsConcrete(I9489,$AN$30:$AN$33,$AR$30:$AR$33,$AS$26,$AS$27,$AS$28,$AQ$20,$AU$19),""),"")</f>
        <v/>
      </c>
      <c r="N9489" s="95" t="str">
        <f>IF(A9489&lt;&gt;"",IF(MID(C9489,1,1)="r",SigmaEpsReinf(J9489,$AS$42:$AS$43,$AS$41,$AS$39,$AS$40,$AQ$38),""),"")</f>
        <v/>
      </c>
      <c r="Q9489" s="92" t="str">
        <f t="shared" si="1496"/>
        <v/>
      </c>
      <c r="R9489" s="92" t="str">
        <f t="shared" si="1497"/>
        <v/>
      </c>
      <c r="U9489" s="5"/>
      <c r="V9489" s="5"/>
      <c r="W9489" s="94" t="str">
        <f t="shared" si="1495"/>
        <v/>
      </c>
      <c r="X9489" s="94" t="str">
        <f t="shared" si="1498"/>
        <v/>
      </c>
      <c r="Y9489" s="5"/>
      <c r="BK9489" s="8"/>
      <c r="BL9489" s="5"/>
      <c r="BM9489" s="5"/>
      <c r="BN9489" s="5"/>
      <c r="BO9489" s="5"/>
      <c r="BP9489" s="1"/>
      <c r="BQ9489" s="1"/>
      <c r="BR9489" s="1"/>
      <c r="BS9489" s="1"/>
      <c r="BT9489" s="1"/>
      <c r="BU9489" s="4"/>
      <c r="BV9489" s="1"/>
      <c r="BW9489" s="3"/>
      <c r="BX9489" s="4"/>
      <c r="BY9489" s="5"/>
      <c r="BZ9489" s="5"/>
      <c r="CA9489" s="5"/>
      <c r="CB9489" s="5"/>
      <c r="CC9489" s="5"/>
      <c r="CD9489" s="43"/>
    </row>
    <row r="9490" spans="1:82" x14ac:dyDescent="0.25">
      <c r="A9490" s="8"/>
      <c r="B9490" s="5"/>
      <c r="C9490" s="5"/>
      <c r="D9490" s="5"/>
      <c r="E9490" s="5"/>
      <c r="F9490" s="94" t="str">
        <f t="shared" si="1489"/>
        <v/>
      </c>
      <c r="G9490" s="94" t="str">
        <f t="shared" si="1490"/>
        <v/>
      </c>
      <c r="H9490" s="127" t="str">
        <f>IF(A9490&lt;&gt;"",IF(MID(C9490,1,1)="c",$AS$26,IF(MID(C9490,1,1)="r",$AS$41,IF(MID(C9490,1,1)="p",#REF!,#REF!))),"")</f>
        <v/>
      </c>
      <c r="I9490" s="92" t="str">
        <f t="shared" si="1491"/>
        <v/>
      </c>
      <c r="J9490" s="92" t="str">
        <f t="shared" si="1492"/>
        <v/>
      </c>
      <c r="K9490" s="92" t="str">
        <f t="shared" si="1493"/>
        <v/>
      </c>
      <c r="L9490" s="92" t="str">
        <f t="shared" si="1494"/>
        <v/>
      </c>
      <c r="M9490" s="95" t="str">
        <f>IF(A9490&lt;&gt;"",IF(MID(C9490,1,1)="c",SigmaEpsConcrete(I9490,$AN$30:$AN$33,$AR$30:$AR$33,$AS$26,$AS$27,$AS$28,$AQ$20,$AU$19),""),"")</f>
        <v/>
      </c>
      <c r="N9490" s="95" t="str">
        <f>IF(A9490&lt;&gt;"",IF(MID(C9490,1,1)="r",SigmaEpsReinf(J9490,$AS$42:$AS$43,$AS$41,$AS$39,$AS$40,$AQ$38),""),"")</f>
        <v/>
      </c>
      <c r="Q9490" s="92" t="str">
        <f t="shared" si="1496"/>
        <v/>
      </c>
      <c r="R9490" s="92" t="str">
        <f t="shared" si="1497"/>
        <v/>
      </c>
      <c r="U9490" s="5"/>
      <c r="V9490" s="5"/>
      <c r="W9490" s="94" t="str">
        <f t="shared" si="1495"/>
        <v/>
      </c>
      <c r="X9490" s="94" t="str">
        <f t="shared" si="1498"/>
        <v/>
      </c>
      <c r="Y9490" s="5"/>
      <c r="BK9490" s="8"/>
      <c r="BL9490" s="5"/>
      <c r="BM9490" s="5"/>
      <c r="BN9490" s="5"/>
      <c r="BO9490" s="5"/>
      <c r="BP9490" s="1"/>
      <c r="BQ9490" s="1"/>
      <c r="BR9490" s="1"/>
      <c r="BS9490" s="1"/>
      <c r="BT9490" s="1"/>
      <c r="BU9490" s="4"/>
      <c r="BV9490" s="1"/>
      <c r="BW9490" s="3"/>
      <c r="BX9490" s="4"/>
      <c r="BY9490" s="5"/>
      <c r="BZ9490" s="5"/>
      <c r="CA9490" s="5"/>
      <c r="CB9490" s="5"/>
      <c r="CC9490" s="5"/>
      <c r="CD9490" s="43"/>
    </row>
    <row r="9491" spans="1:82" x14ac:dyDescent="0.25">
      <c r="A9491" s="8"/>
      <c r="B9491" s="5"/>
      <c r="C9491" s="5"/>
      <c r="D9491" s="5"/>
      <c r="E9491" s="5"/>
      <c r="F9491" s="94" t="str">
        <f t="shared" si="1489"/>
        <v/>
      </c>
      <c r="G9491" s="94" t="str">
        <f t="shared" si="1490"/>
        <v/>
      </c>
      <c r="H9491" s="127" t="str">
        <f>IF(A9491&lt;&gt;"",IF(MID(C9491,1,1)="c",$AS$26,IF(MID(C9491,1,1)="r",$AS$41,IF(MID(C9491,1,1)="p",#REF!,#REF!))),"")</f>
        <v/>
      </c>
      <c r="I9491" s="92" t="str">
        <f t="shared" si="1491"/>
        <v/>
      </c>
      <c r="J9491" s="92" t="str">
        <f t="shared" si="1492"/>
        <v/>
      </c>
      <c r="K9491" s="92" t="str">
        <f t="shared" si="1493"/>
        <v/>
      </c>
      <c r="L9491" s="92" t="str">
        <f t="shared" si="1494"/>
        <v/>
      </c>
      <c r="M9491" s="95" t="str">
        <f>IF(A9491&lt;&gt;"",IF(MID(C9491,1,1)="c",SigmaEpsConcrete(I9491,$AN$30:$AN$33,$AR$30:$AR$33,$AS$26,$AS$27,$AS$28,$AQ$20,$AU$19),""),"")</f>
        <v/>
      </c>
      <c r="N9491" s="95" t="str">
        <f>IF(A9491&lt;&gt;"",IF(MID(C9491,1,1)="r",SigmaEpsReinf(J9491,$AS$42:$AS$43,$AS$41,$AS$39,$AS$40,$AQ$38),""),"")</f>
        <v/>
      </c>
      <c r="Q9491" s="92" t="str">
        <f t="shared" si="1496"/>
        <v/>
      </c>
      <c r="R9491" s="92" t="str">
        <f t="shared" si="1497"/>
        <v/>
      </c>
      <c r="U9491" s="5"/>
      <c r="V9491" s="5"/>
      <c r="W9491" s="94" t="str">
        <f t="shared" si="1495"/>
        <v/>
      </c>
      <c r="X9491" s="94" t="str">
        <f t="shared" si="1498"/>
        <v/>
      </c>
      <c r="Y9491" s="5"/>
      <c r="BK9491" s="8"/>
      <c r="BL9491" s="5"/>
      <c r="BM9491" s="5"/>
      <c r="BN9491" s="5"/>
      <c r="BO9491" s="5"/>
      <c r="BP9491" s="1"/>
      <c r="BQ9491" s="1"/>
      <c r="BR9491" s="1"/>
      <c r="BS9491" s="1"/>
      <c r="BT9491" s="1"/>
      <c r="BU9491" s="4"/>
      <c r="BV9491" s="1"/>
      <c r="BW9491" s="3"/>
      <c r="BX9491" s="4"/>
      <c r="BY9491" s="5"/>
      <c r="BZ9491" s="5"/>
      <c r="CA9491" s="5"/>
      <c r="CB9491" s="5"/>
      <c r="CC9491" s="5"/>
      <c r="CD9491" s="43"/>
    </row>
    <row r="9492" spans="1:82" x14ac:dyDescent="0.25">
      <c r="A9492" s="8"/>
      <c r="B9492" s="5"/>
      <c r="C9492" s="5"/>
      <c r="D9492" s="5"/>
      <c r="E9492" s="5"/>
      <c r="F9492" s="94" t="str">
        <f t="shared" si="1489"/>
        <v/>
      </c>
      <c r="G9492" s="94" t="str">
        <f t="shared" si="1490"/>
        <v/>
      </c>
      <c r="H9492" s="127" t="str">
        <f>IF(A9492&lt;&gt;"",IF(MID(C9492,1,1)="c",$AS$26,IF(MID(C9492,1,1)="r",$AS$41,IF(MID(C9492,1,1)="p",#REF!,#REF!))),"")</f>
        <v/>
      </c>
      <c r="I9492" s="92" t="str">
        <f t="shared" si="1491"/>
        <v/>
      </c>
      <c r="J9492" s="92" t="str">
        <f t="shared" si="1492"/>
        <v/>
      </c>
      <c r="K9492" s="92" t="str">
        <f t="shared" si="1493"/>
        <v/>
      </c>
      <c r="L9492" s="92" t="str">
        <f t="shared" si="1494"/>
        <v/>
      </c>
      <c r="M9492" s="95" t="str">
        <f>IF(A9492&lt;&gt;"",IF(MID(C9492,1,1)="c",SigmaEpsConcrete(I9492,$AN$30:$AN$33,$AR$30:$AR$33,$AS$26,$AS$27,$AS$28,$AQ$20,$AU$19),""),"")</f>
        <v/>
      </c>
      <c r="N9492" s="95" t="str">
        <f>IF(A9492&lt;&gt;"",IF(MID(C9492,1,1)="r",SigmaEpsReinf(J9492,$AS$42:$AS$43,$AS$41,$AS$39,$AS$40,$AQ$38),""),"")</f>
        <v/>
      </c>
      <c r="Q9492" s="92" t="str">
        <f t="shared" si="1496"/>
        <v/>
      </c>
      <c r="R9492" s="92" t="str">
        <f t="shared" si="1497"/>
        <v/>
      </c>
      <c r="U9492" s="5"/>
      <c r="V9492" s="5"/>
      <c r="W9492" s="94" t="str">
        <f t="shared" si="1495"/>
        <v/>
      </c>
      <c r="X9492" s="94" t="str">
        <f t="shared" si="1498"/>
        <v/>
      </c>
      <c r="Y9492" s="5"/>
      <c r="BK9492" s="8"/>
      <c r="BL9492" s="5"/>
      <c r="BM9492" s="5"/>
      <c r="BN9492" s="5"/>
      <c r="BO9492" s="5"/>
      <c r="BP9492" s="1"/>
      <c r="BQ9492" s="1"/>
      <c r="BR9492" s="1"/>
      <c r="BS9492" s="1"/>
      <c r="BT9492" s="1"/>
      <c r="BU9492" s="4"/>
      <c r="BV9492" s="1"/>
      <c r="BW9492" s="3"/>
      <c r="BX9492" s="4"/>
      <c r="BY9492" s="5"/>
      <c r="BZ9492" s="5"/>
      <c r="CA9492" s="5"/>
      <c r="CB9492" s="5"/>
      <c r="CC9492" s="5"/>
      <c r="CD9492" s="43"/>
    </row>
    <row r="9493" spans="1:82" x14ac:dyDescent="0.25">
      <c r="A9493" s="8"/>
      <c r="B9493" s="5"/>
      <c r="C9493" s="5"/>
      <c r="D9493" s="5"/>
      <c r="E9493" s="5"/>
      <c r="F9493" s="94" t="str">
        <f t="shared" si="1489"/>
        <v/>
      </c>
      <c r="G9493" s="94" t="str">
        <f t="shared" si="1490"/>
        <v/>
      </c>
      <c r="H9493" s="127" t="str">
        <f>IF(A9493&lt;&gt;"",IF(MID(C9493,1,1)="c",$AS$26,IF(MID(C9493,1,1)="r",$AS$41,IF(MID(C9493,1,1)="p",#REF!,#REF!))),"")</f>
        <v/>
      </c>
      <c r="I9493" s="92" t="str">
        <f t="shared" si="1491"/>
        <v/>
      </c>
      <c r="J9493" s="92" t="str">
        <f t="shared" si="1492"/>
        <v/>
      </c>
      <c r="K9493" s="92" t="str">
        <f t="shared" si="1493"/>
        <v/>
      </c>
      <c r="L9493" s="92" t="str">
        <f t="shared" si="1494"/>
        <v/>
      </c>
      <c r="M9493" s="95" t="str">
        <f>IF(A9493&lt;&gt;"",IF(MID(C9493,1,1)="c",SigmaEpsConcrete(I9493,$AN$30:$AN$33,$AR$30:$AR$33,$AS$26,$AS$27,$AS$28,$AQ$20,$AU$19),""),"")</f>
        <v/>
      </c>
      <c r="N9493" s="95" t="str">
        <f>IF(A9493&lt;&gt;"",IF(MID(C9493,1,1)="r",SigmaEpsReinf(J9493,$AS$42:$AS$43,$AS$41,$AS$39,$AS$40,$AQ$38),""),"")</f>
        <v/>
      </c>
      <c r="Q9493" s="92" t="str">
        <f t="shared" si="1496"/>
        <v/>
      </c>
      <c r="R9493" s="92" t="str">
        <f t="shared" si="1497"/>
        <v/>
      </c>
      <c r="U9493" s="5"/>
      <c r="V9493" s="5"/>
      <c r="W9493" s="94" t="str">
        <f t="shared" si="1495"/>
        <v/>
      </c>
      <c r="X9493" s="94" t="str">
        <f t="shared" si="1498"/>
        <v/>
      </c>
      <c r="Y9493" s="5"/>
      <c r="BK9493" s="8"/>
      <c r="BL9493" s="5"/>
      <c r="BM9493" s="5"/>
      <c r="BN9493" s="5"/>
      <c r="BO9493" s="5"/>
      <c r="BP9493" s="1"/>
      <c r="BQ9493" s="1"/>
      <c r="BR9493" s="1"/>
      <c r="BS9493" s="1"/>
      <c r="BT9493" s="1"/>
      <c r="BU9493" s="4"/>
      <c r="BV9493" s="1"/>
      <c r="BW9493" s="3"/>
      <c r="BX9493" s="4"/>
      <c r="BY9493" s="5"/>
      <c r="BZ9493" s="5"/>
      <c r="CA9493" s="5"/>
      <c r="CB9493" s="5"/>
      <c r="CC9493" s="5"/>
      <c r="CD9493" s="43"/>
    </row>
    <row r="9494" spans="1:82" x14ac:dyDescent="0.25">
      <c r="A9494" s="8"/>
      <c r="B9494" s="5"/>
      <c r="C9494" s="5"/>
      <c r="D9494" s="5"/>
      <c r="E9494" s="5"/>
      <c r="F9494" s="94" t="str">
        <f t="shared" si="1489"/>
        <v/>
      </c>
      <c r="G9494" s="94" t="str">
        <f t="shared" si="1490"/>
        <v/>
      </c>
      <c r="H9494" s="127" t="str">
        <f>IF(A9494&lt;&gt;"",IF(MID(C9494,1,1)="c",$AS$26,IF(MID(C9494,1,1)="r",$AS$41,IF(MID(C9494,1,1)="p",#REF!,#REF!))),"")</f>
        <v/>
      </c>
      <c r="I9494" s="92" t="str">
        <f t="shared" si="1491"/>
        <v/>
      </c>
      <c r="J9494" s="92" t="str">
        <f t="shared" si="1492"/>
        <v/>
      </c>
      <c r="K9494" s="92" t="str">
        <f t="shared" si="1493"/>
        <v/>
      </c>
      <c r="L9494" s="92" t="str">
        <f t="shared" si="1494"/>
        <v/>
      </c>
      <c r="M9494" s="95" t="str">
        <f>IF(A9494&lt;&gt;"",IF(MID(C9494,1,1)="c",SigmaEpsConcrete(I9494,$AN$30:$AN$33,$AR$30:$AR$33,$AS$26,$AS$27,$AS$28,$AQ$20,$AU$19),""),"")</f>
        <v/>
      </c>
      <c r="N9494" s="95" t="str">
        <f>IF(A9494&lt;&gt;"",IF(MID(C9494,1,1)="r",SigmaEpsReinf(J9494,$AS$42:$AS$43,$AS$41,$AS$39,$AS$40,$AQ$38),""),"")</f>
        <v/>
      </c>
      <c r="Q9494" s="92" t="str">
        <f t="shared" si="1496"/>
        <v/>
      </c>
      <c r="R9494" s="92" t="str">
        <f t="shared" si="1497"/>
        <v/>
      </c>
      <c r="U9494" s="5"/>
      <c r="V9494" s="5"/>
      <c r="W9494" s="94" t="str">
        <f t="shared" si="1495"/>
        <v/>
      </c>
      <c r="X9494" s="94" t="str">
        <f t="shared" si="1498"/>
        <v/>
      </c>
      <c r="Y9494" s="5"/>
      <c r="BK9494" s="8"/>
      <c r="BL9494" s="5"/>
      <c r="BM9494" s="5"/>
      <c r="BN9494" s="5"/>
      <c r="BO9494" s="5"/>
      <c r="BP9494" s="1"/>
      <c r="BQ9494" s="1"/>
      <c r="BR9494" s="1"/>
      <c r="BS9494" s="1"/>
      <c r="BT9494" s="1"/>
      <c r="BU9494" s="4"/>
      <c r="BV9494" s="1"/>
      <c r="BW9494" s="3"/>
      <c r="BX9494" s="4"/>
      <c r="BY9494" s="5"/>
      <c r="BZ9494" s="5"/>
      <c r="CA9494" s="5"/>
      <c r="CB9494" s="5"/>
      <c r="CC9494" s="5"/>
      <c r="CD9494" s="43"/>
    </row>
    <row r="9495" spans="1:82" x14ac:dyDescent="0.25">
      <c r="A9495" s="8"/>
      <c r="B9495" s="5"/>
      <c r="C9495" s="5"/>
      <c r="D9495" s="5"/>
      <c r="E9495" s="5"/>
      <c r="F9495" s="94" t="str">
        <f t="shared" si="1489"/>
        <v/>
      </c>
      <c r="G9495" s="94" t="str">
        <f t="shared" si="1490"/>
        <v/>
      </c>
      <c r="H9495" s="127" t="str">
        <f>IF(A9495&lt;&gt;"",IF(MID(C9495,1,1)="c",$AS$26,IF(MID(C9495,1,1)="r",$AS$41,IF(MID(C9495,1,1)="p",#REF!,#REF!))),"")</f>
        <v/>
      </c>
      <c r="I9495" s="92" t="str">
        <f t="shared" si="1491"/>
        <v/>
      </c>
      <c r="J9495" s="92" t="str">
        <f t="shared" si="1492"/>
        <v/>
      </c>
      <c r="K9495" s="92" t="str">
        <f t="shared" si="1493"/>
        <v/>
      </c>
      <c r="L9495" s="92" t="str">
        <f t="shared" si="1494"/>
        <v/>
      </c>
      <c r="M9495" s="95" t="str">
        <f>IF(A9495&lt;&gt;"",IF(MID(C9495,1,1)="c",SigmaEpsConcrete(I9495,$AN$30:$AN$33,$AR$30:$AR$33,$AS$26,$AS$27,$AS$28,$AQ$20,$AU$19),""),"")</f>
        <v/>
      </c>
      <c r="N9495" s="95" t="str">
        <f>IF(A9495&lt;&gt;"",IF(MID(C9495,1,1)="r",SigmaEpsReinf(J9495,$AS$42:$AS$43,$AS$41,$AS$39,$AS$40,$AQ$38),""),"")</f>
        <v/>
      </c>
      <c r="Q9495" s="92" t="str">
        <f t="shared" si="1496"/>
        <v/>
      </c>
      <c r="R9495" s="92" t="str">
        <f t="shared" si="1497"/>
        <v/>
      </c>
      <c r="U9495" s="5"/>
      <c r="V9495" s="5"/>
      <c r="W9495" s="94" t="str">
        <f t="shared" si="1495"/>
        <v/>
      </c>
      <c r="X9495" s="94" t="str">
        <f t="shared" si="1498"/>
        <v/>
      </c>
      <c r="Y9495" s="5"/>
      <c r="BK9495" s="8"/>
      <c r="BL9495" s="5"/>
      <c r="BM9495" s="5"/>
      <c r="BN9495" s="5"/>
      <c r="BO9495" s="5"/>
      <c r="BP9495" s="1"/>
      <c r="BQ9495" s="1"/>
      <c r="BR9495" s="1"/>
      <c r="BS9495" s="1"/>
      <c r="BT9495" s="1"/>
      <c r="BU9495" s="4"/>
      <c r="BV9495" s="1"/>
      <c r="BW9495" s="3"/>
      <c r="BX9495" s="4"/>
      <c r="BY9495" s="5"/>
      <c r="BZ9495" s="5"/>
      <c r="CA9495" s="5"/>
      <c r="CB9495" s="5"/>
      <c r="CC9495" s="5"/>
      <c r="CD9495" s="43"/>
    </row>
    <row r="9496" spans="1:82" x14ac:dyDescent="0.25">
      <c r="A9496" s="8"/>
      <c r="B9496" s="5"/>
      <c r="C9496" s="5"/>
      <c r="D9496" s="5"/>
      <c r="E9496" s="5"/>
      <c r="F9496" s="94" t="str">
        <f t="shared" si="1489"/>
        <v/>
      </c>
      <c r="G9496" s="94" t="str">
        <f t="shared" si="1490"/>
        <v/>
      </c>
      <c r="H9496" s="127" t="str">
        <f>IF(A9496&lt;&gt;"",IF(MID(C9496,1,1)="c",$AS$26,IF(MID(C9496,1,1)="r",$AS$41,IF(MID(C9496,1,1)="p",#REF!,#REF!))),"")</f>
        <v/>
      </c>
      <c r="I9496" s="92" t="str">
        <f t="shared" si="1491"/>
        <v/>
      </c>
      <c r="J9496" s="92" t="str">
        <f t="shared" si="1492"/>
        <v/>
      </c>
      <c r="K9496" s="92" t="str">
        <f t="shared" si="1493"/>
        <v/>
      </c>
      <c r="L9496" s="92" t="str">
        <f t="shared" si="1494"/>
        <v/>
      </c>
      <c r="M9496" s="95" t="str">
        <f>IF(A9496&lt;&gt;"",IF(MID(C9496,1,1)="c",SigmaEpsConcrete(I9496,$AN$30:$AN$33,$AR$30:$AR$33,$AS$26,$AS$27,$AS$28,$AQ$20,$AU$19),""),"")</f>
        <v/>
      </c>
      <c r="N9496" s="95" t="str">
        <f>IF(A9496&lt;&gt;"",IF(MID(C9496,1,1)="r",SigmaEpsReinf(J9496,$AS$42:$AS$43,$AS$41,$AS$39,$AS$40,$AQ$38),""),"")</f>
        <v/>
      </c>
      <c r="Q9496" s="92" t="str">
        <f t="shared" si="1496"/>
        <v/>
      </c>
      <c r="R9496" s="92" t="str">
        <f t="shared" si="1497"/>
        <v/>
      </c>
      <c r="U9496" s="5"/>
      <c r="V9496" s="5"/>
      <c r="W9496" s="94" t="str">
        <f t="shared" si="1495"/>
        <v/>
      </c>
      <c r="X9496" s="94" t="str">
        <f t="shared" si="1498"/>
        <v/>
      </c>
      <c r="Y9496" s="5"/>
      <c r="BK9496" s="8"/>
      <c r="BL9496" s="5"/>
      <c r="BM9496" s="5"/>
      <c r="BN9496" s="5"/>
      <c r="BO9496" s="5"/>
      <c r="BP9496" s="1"/>
      <c r="BQ9496" s="1"/>
      <c r="BR9496" s="1"/>
      <c r="BS9496" s="1"/>
      <c r="BT9496" s="1"/>
      <c r="BU9496" s="4"/>
      <c r="BV9496" s="1"/>
      <c r="BW9496" s="3"/>
      <c r="BX9496" s="4"/>
      <c r="BY9496" s="5"/>
      <c r="BZ9496" s="5"/>
      <c r="CA9496" s="5"/>
      <c r="CB9496" s="5"/>
      <c r="CC9496" s="5"/>
      <c r="CD9496" s="43"/>
    </row>
    <row r="9497" spans="1:82" x14ac:dyDescent="0.25">
      <c r="A9497" s="8"/>
      <c r="B9497" s="5"/>
      <c r="C9497" s="5"/>
      <c r="D9497" s="5"/>
      <c r="E9497" s="5"/>
      <c r="F9497" s="94" t="str">
        <f t="shared" si="1489"/>
        <v/>
      </c>
      <c r="G9497" s="94" t="str">
        <f t="shared" si="1490"/>
        <v/>
      </c>
      <c r="H9497" s="127" t="str">
        <f>IF(A9497&lt;&gt;"",IF(MID(C9497,1,1)="c",$AS$26,IF(MID(C9497,1,1)="r",$AS$41,IF(MID(C9497,1,1)="p",#REF!,#REF!))),"")</f>
        <v/>
      </c>
      <c r="I9497" s="92" t="str">
        <f t="shared" si="1491"/>
        <v/>
      </c>
      <c r="J9497" s="92" t="str">
        <f t="shared" si="1492"/>
        <v/>
      </c>
      <c r="K9497" s="92" t="str">
        <f t="shared" si="1493"/>
        <v/>
      </c>
      <c r="L9497" s="92" t="str">
        <f t="shared" si="1494"/>
        <v/>
      </c>
      <c r="M9497" s="95" t="str">
        <f>IF(A9497&lt;&gt;"",IF(MID(C9497,1,1)="c",SigmaEpsConcrete(I9497,$AN$30:$AN$33,$AR$30:$AR$33,$AS$26,$AS$27,$AS$28,$AQ$20,$AU$19),""),"")</f>
        <v/>
      </c>
      <c r="N9497" s="95" t="str">
        <f>IF(A9497&lt;&gt;"",IF(MID(C9497,1,1)="r",SigmaEpsReinf(J9497,$AS$42:$AS$43,$AS$41,$AS$39,$AS$40,$AQ$38),""),"")</f>
        <v/>
      </c>
      <c r="Q9497" s="92" t="str">
        <f t="shared" si="1496"/>
        <v/>
      </c>
      <c r="R9497" s="92" t="str">
        <f t="shared" si="1497"/>
        <v/>
      </c>
      <c r="U9497" s="5"/>
      <c r="V9497" s="5"/>
      <c r="W9497" s="94" t="str">
        <f t="shared" si="1495"/>
        <v/>
      </c>
      <c r="X9497" s="94" t="str">
        <f t="shared" si="1498"/>
        <v/>
      </c>
      <c r="Y9497" s="5"/>
      <c r="BK9497" s="8"/>
      <c r="BL9497" s="5"/>
      <c r="BM9497" s="5"/>
      <c r="BN9497" s="5"/>
      <c r="BO9497" s="5"/>
      <c r="BP9497" s="1"/>
      <c r="BQ9497" s="1"/>
      <c r="BR9497" s="1"/>
      <c r="BS9497" s="1"/>
      <c r="BT9497" s="1"/>
      <c r="BU9497" s="4"/>
      <c r="BV9497" s="1"/>
      <c r="BW9497" s="3"/>
      <c r="BX9497" s="4"/>
      <c r="BY9497" s="5"/>
      <c r="BZ9497" s="5"/>
      <c r="CA9497" s="5"/>
      <c r="CB9497" s="5"/>
      <c r="CC9497" s="5"/>
      <c r="CD9497" s="43"/>
    </row>
    <row r="9498" spans="1:82" x14ac:dyDescent="0.25">
      <c r="A9498" s="8"/>
      <c r="B9498" s="5"/>
      <c r="C9498" s="5"/>
      <c r="D9498" s="5"/>
      <c r="E9498" s="5"/>
      <c r="F9498" s="94" t="str">
        <f t="shared" si="1489"/>
        <v/>
      </c>
      <c r="G9498" s="94" t="str">
        <f t="shared" si="1490"/>
        <v/>
      </c>
      <c r="H9498" s="127" t="str">
        <f>IF(A9498&lt;&gt;"",IF(MID(C9498,1,1)="c",$AS$26,IF(MID(C9498,1,1)="r",$AS$41,IF(MID(C9498,1,1)="p",#REF!,#REF!))),"")</f>
        <v/>
      </c>
      <c r="I9498" s="92" t="str">
        <f t="shared" si="1491"/>
        <v/>
      </c>
      <c r="J9498" s="92" t="str">
        <f t="shared" si="1492"/>
        <v/>
      </c>
      <c r="K9498" s="92" t="str">
        <f t="shared" si="1493"/>
        <v/>
      </c>
      <c r="L9498" s="92" t="str">
        <f t="shared" si="1494"/>
        <v/>
      </c>
      <c r="M9498" s="95" t="str">
        <f>IF(A9498&lt;&gt;"",IF(MID(C9498,1,1)="c",SigmaEpsConcrete(I9498,$AN$30:$AN$33,$AR$30:$AR$33,$AS$26,$AS$27,$AS$28,$AQ$20,$AU$19),""),"")</f>
        <v/>
      </c>
      <c r="N9498" s="95" t="str">
        <f>IF(A9498&lt;&gt;"",IF(MID(C9498,1,1)="r",SigmaEpsReinf(J9498,$AS$42:$AS$43,$AS$41,$AS$39,$AS$40,$AQ$38),""),"")</f>
        <v/>
      </c>
      <c r="Q9498" s="92" t="str">
        <f t="shared" si="1496"/>
        <v/>
      </c>
      <c r="R9498" s="92" t="str">
        <f t="shared" si="1497"/>
        <v/>
      </c>
      <c r="U9498" s="5"/>
      <c r="V9498" s="5"/>
      <c r="W9498" s="94" t="str">
        <f t="shared" si="1495"/>
        <v/>
      </c>
      <c r="X9498" s="94" t="str">
        <f t="shared" si="1498"/>
        <v/>
      </c>
      <c r="Y9498" s="5"/>
      <c r="BK9498" s="8"/>
      <c r="BL9498" s="5"/>
      <c r="BM9498" s="5"/>
      <c r="BN9498" s="5"/>
      <c r="BO9498" s="5"/>
      <c r="BP9498" s="1"/>
      <c r="BQ9498" s="1"/>
      <c r="BR9498" s="1"/>
      <c r="BS9498" s="1"/>
      <c r="BT9498" s="1"/>
      <c r="BU9498" s="4"/>
      <c r="BV9498" s="1"/>
      <c r="BW9498" s="3"/>
      <c r="BX9498" s="4"/>
      <c r="BY9498" s="5"/>
      <c r="BZ9498" s="5"/>
      <c r="CA9498" s="5"/>
      <c r="CB9498" s="5"/>
      <c r="CC9498" s="5"/>
      <c r="CD9498" s="43"/>
    </row>
    <row r="9499" spans="1:82" x14ac:dyDescent="0.25">
      <c r="A9499" s="8"/>
      <c r="B9499" s="5"/>
      <c r="C9499" s="5"/>
      <c r="D9499" s="5"/>
      <c r="E9499" s="5"/>
      <c r="F9499" s="94" t="str">
        <f t="shared" si="1489"/>
        <v/>
      </c>
      <c r="G9499" s="94" t="str">
        <f t="shared" si="1490"/>
        <v/>
      </c>
      <c r="H9499" s="127" t="str">
        <f>IF(A9499&lt;&gt;"",IF(MID(C9499,1,1)="c",$AS$26,IF(MID(C9499,1,1)="r",$AS$41,IF(MID(C9499,1,1)="p",#REF!,#REF!))),"")</f>
        <v/>
      </c>
      <c r="I9499" s="92" t="str">
        <f t="shared" si="1491"/>
        <v/>
      </c>
      <c r="J9499" s="92" t="str">
        <f t="shared" si="1492"/>
        <v/>
      </c>
      <c r="K9499" s="92" t="str">
        <f t="shared" si="1493"/>
        <v/>
      </c>
      <c r="L9499" s="92" t="str">
        <f t="shared" si="1494"/>
        <v/>
      </c>
      <c r="M9499" s="95" t="str">
        <f>IF(A9499&lt;&gt;"",IF(MID(C9499,1,1)="c",SigmaEpsConcrete(I9499,$AN$30:$AN$33,$AR$30:$AR$33,$AS$26,$AS$27,$AS$28,$AQ$20,$AU$19),""),"")</f>
        <v/>
      </c>
      <c r="N9499" s="95" t="str">
        <f>IF(A9499&lt;&gt;"",IF(MID(C9499,1,1)="r",SigmaEpsReinf(J9499,$AS$42:$AS$43,$AS$41,$AS$39,$AS$40,$AQ$38),""),"")</f>
        <v/>
      </c>
      <c r="Q9499" s="92" t="str">
        <f t="shared" si="1496"/>
        <v/>
      </c>
      <c r="R9499" s="92" t="str">
        <f t="shared" si="1497"/>
        <v/>
      </c>
      <c r="U9499" s="5"/>
      <c r="V9499" s="5"/>
      <c r="W9499" s="94" t="str">
        <f t="shared" si="1495"/>
        <v/>
      </c>
      <c r="X9499" s="94" t="str">
        <f t="shared" si="1498"/>
        <v/>
      </c>
      <c r="Y9499" s="5"/>
      <c r="BK9499" s="8"/>
      <c r="BL9499" s="5"/>
      <c r="BM9499" s="5"/>
      <c r="BN9499" s="5"/>
      <c r="BO9499" s="5"/>
      <c r="BP9499" s="1"/>
      <c r="BQ9499" s="1"/>
      <c r="BR9499" s="1"/>
      <c r="BS9499" s="1"/>
      <c r="BT9499" s="1"/>
      <c r="BU9499" s="4"/>
      <c r="BV9499" s="1"/>
      <c r="BW9499" s="3"/>
      <c r="BX9499" s="4"/>
      <c r="BY9499" s="5"/>
      <c r="BZ9499" s="5"/>
      <c r="CA9499" s="5"/>
      <c r="CB9499" s="5"/>
      <c r="CC9499" s="5"/>
      <c r="CD9499" s="43"/>
    </row>
    <row r="9500" spans="1:82" x14ac:dyDescent="0.25">
      <c r="A9500" s="8"/>
      <c r="B9500" s="5"/>
      <c r="C9500" s="5"/>
      <c r="D9500" s="5"/>
      <c r="E9500" s="5"/>
      <c r="F9500" s="94" t="str">
        <f t="shared" si="1489"/>
        <v/>
      </c>
      <c r="G9500" s="94" t="str">
        <f t="shared" si="1490"/>
        <v/>
      </c>
      <c r="H9500" s="127" t="str">
        <f>IF(A9500&lt;&gt;"",IF(MID(C9500,1,1)="c",$AS$26,IF(MID(C9500,1,1)="r",$AS$41,IF(MID(C9500,1,1)="p",#REF!,#REF!))),"")</f>
        <v/>
      </c>
      <c r="I9500" s="92" t="str">
        <f t="shared" si="1491"/>
        <v/>
      </c>
      <c r="J9500" s="92" t="str">
        <f t="shared" si="1492"/>
        <v/>
      </c>
      <c r="K9500" s="92" t="str">
        <f t="shared" si="1493"/>
        <v/>
      </c>
      <c r="L9500" s="92" t="str">
        <f t="shared" si="1494"/>
        <v/>
      </c>
      <c r="M9500" s="95" t="str">
        <f>IF(A9500&lt;&gt;"",IF(MID(C9500,1,1)="c",SigmaEpsConcrete(I9500,$AN$30:$AN$33,$AR$30:$AR$33,$AS$26,$AS$27,$AS$28,$AQ$20,$AU$19),""),"")</f>
        <v/>
      </c>
      <c r="N9500" s="95" t="str">
        <f>IF(A9500&lt;&gt;"",IF(MID(C9500,1,1)="r",SigmaEpsReinf(J9500,$AS$42:$AS$43,$AS$41,$AS$39,$AS$40,$AQ$38),""),"")</f>
        <v/>
      </c>
      <c r="Q9500" s="92" t="str">
        <f t="shared" si="1496"/>
        <v/>
      </c>
      <c r="R9500" s="92" t="str">
        <f t="shared" si="1497"/>
        <v/>
      </c>
      <c r="U9500" s="5"/>
      <c r="V9500" s="5"/>
      <c r="W9500" s="94" t="str">
        <f t="shared" si="1495"/>
        <v/>
      </c>
      <c r="X9500" s="94" t="str">
        <f t="shared" si="1498"/>
        <v/>
      </c>
      <c r="Y9500" s="5"/>
      <c r="BK9500" s="8"/>
      <c r="BL9500" s="5"/>
      <c r="BM9500" s="5"/>
      <c r="BN9500" s="5"/>
      <c r="BO9500" s="5"/>
      <c r="BP9500" s="1"/>
      <c r="BQ9500" s="1"/>
      <c r="BR9500" s="1"/>
      <c r="BS9500" s="1"/>
      <c r="BT9500" s="1"/>
      <c r="BU9500" s="4"/>
      <c r="BV9500" s="1"/>
      <c r="BW9500" s="3"/>
      <c r="BX9500" s="4"/>
      <c r="BY9500" s="5"/>
      <c r="BZ9500" s="5"/>
      <c r="CA9500" s="5"/>
      <c r="CB9500" s="5"/>
      <c r="CC9500" s="5"/>
      <c r="CD9500" s="43"/>
    </row>
    <row r="9501" spans="1:82" x14ac:dyDescent="0.25">
      <c r="A9501" s="8"/>
      <c r="B9501" s="5"/>
      <c r="C9501" s="5"/>
      <c r="D9501" s="5"/>
      <c r="E9501" s="5"/>
      <c r="F9501" s="94" t="str">
        <f t="shared" si="1489"/>
        <v/>
      </c>
      <c r="G9501" s="94" t="str">
        <f t="shared" si="1490"/>
        <v/>
      </c>
      <c r="H9501" s="127" t="str">
        <f>IF(A9501&lt;&gt;"",IF(MID(C9501,1,1)="c",$AS$26,IF(MID(C9501,1,1)="r",$AS$41,IF(MID(C9501,1,1)="p",#REF!,#REF!))),"")</f>
        <v/>
      </c>
      <c r="I9501" s="92" t="str">
        <f t="shared" si="1491"/>
        <v/>
      </c>
      <c r="J9501" s="92" t="str">
        <f t="shared" si="1492"/>
        <v/>
      </c>
      <c r="K9501" s="92" t="str">
        <f t="shared" si="1493"/>
        <v/>
      </c>
      <c r="L9501" s="92" t="str">
        <f t="shared" si="1494"/>
        <v/>
      </c>
      <c r="M9501" s="95" t="str">
        <f>IF(A9501&lt;&gt;"",IF(MID(C9501,1,1)="c",SigmaEpsConcrete(I9501,$AN$30:$AN$33,$AR$30:$AR$33,$AS$26,$AS$27,$AS$28,$AQ$20,$AU$19),""),"")</f>
        <v/>
      </c>
      <c r="N9501" s="95" t="str">
        <f>IF(A9501&lt;&gt;"",IF(MID(C9501,1,1)="r",SigmaEpsReinf(J9501,$AS$42:$AS$43,$AS$41,$AS$39,$AS$40,$AQ$38),""),"")</f>
        <v/>
      </c>
      <c r="Q9501" s="92" t="str">
        <f t="shared" si="1496"/>
        <v/>
      </c>
      <c r="R9501" s="92" t="str">
        <f t="shared" si="1497"/>
        <v/>
      </c>
      <c r="U9501" s="5"/>
      <c r="V9501" s="5"/>
      <c r="W9501" s="94" t="str">
        <f t="shared" si="1495"/>
        <v/>
      </c>
      <c r="X9501" s="94" t="str">
        <f t="shared" si="1498"/>
        <v/>
      </c>
      <c r="Y9501" s="5"/>
      <c r="BK9501" s="8"/>
      <c r="BL9501" s="5"/>
      <c r="BM9501" s="5"/>
      <c r="BN9501" s="5"/>
      <c r="BO9501" s="5"/>
      <c r="BP9501" s="1"/>
      <c r="BQ9501" s="1"/>
      <c r="BR9501" s="1"/>
      <c r="BS9501" s="1"/>
      <c r="BT9501" s="1"/>
      <c r="BU9501" s="4"/>
      <c r="BV9501" s="1"/>
      <c r="BW9501" s="3"/>
      <c r="BX9501" s="4"/>
      <c r="BY9501" s="5"/>
      <c r="BZ9501" s="5"/>
      <c r="CA9501" s="5"/>
      <c r="CB9501" s="5"/>
      <c r="CC9501" s="5"/>
      <c r="CD9501" s="43"/>
    </row>
    <row r="9502" spans="1:82" x14ac:dyDescent="0.25">
      <c r="A9502" s="8"/>
      <c r="B9502" s="5"/>
      <c r="C9502" s="5"/>
      <c r="D9502" s="5"/>
      <c r="E9502" s="5"/>
      <c r="F9502" s="94" t="str">
        <f t="shared" si="1489"/>
        <v/>
      </c>
      <c r="G9502" s="94" t="str">
        <f t="shared" si="1490"/>
        <v/>
      </c>
      <c r="H9502" s="127" t="str">
        <f>IF(A9502&lt;&gt;"",IF(MID(C9502,1,1)="c",$AS$26,IF(MID(C9502,1,1)="r",$AS$41,IF(MID(C9502,1,1)="p",#REF!,#REF!))),"")</f>
        <v/>
      </c>
      <c r="I9502" s="92" t="str">
        <f t="shared" si="1491"/>
        <v/>
      </c>
      <c r="J9502" s="92" t="str">
        <f t="shared" si="1492"/>
        <v/>
      </c>
      <c r="K9502" s="92" t="str">
        <f t="shared" si="1493"/>
        <v/>
      </c>
      <c r="L9502" s="92" t="str">
        <f t="shared" si="1494"/>
        <v/>
      </c>
      <c r="M9502" s="95" t="str">
        <f>IF(A9502&lt;&gt;"",IF(MID(C9502,1,1)="c",SigmaEpsConcrete(I9502,$AN$30:$AN$33,$AR$30:$AR$33,$AS$26,$AS$27,$AS$28,$AQ$20,$AU$19),""),"")</f>
        <v/>
      </c>
      <c r="N9502" s="95" t="str">
        <f>IF(A9502&lt;&gt;"",IF(MID(C9502,1,1)="r",SigmaEpsReinf(J9502,$AS$42:$AS$43,$AS$41,$AS$39,$AS$40,$AQ$38),""),"")</f>
        <v/>
      </c>
      <c r="Q9502" s="92" t="str">
        <f t="shared" si="1496"/>
        <v/>
      </c>
      <c r="R9502" s="92" t="str">
        <f t="shared" si="1497"/>
        <v/>
      </c>
      <c r="U9502" s="5"/>
      <c r="V9502" s="5"/>
      <c r="W9502" s="94" t="str">
        <f t="shared" si="1495"/>
        <v/>
      </c>
      <c r="X9502" s="94" t="str">
        <f t="shared" si="1498"/>
        <v/>
      </c>
      <c r="Y9502" s="5"/>
      <c r="BK9502" s="8"/>
      <c r="BL9502" s="5"/>
      <c r="BM9502" s="5"/>
      <c r="BN9502" s="5"/>
      <c r="BO9502" s="5"/>
      <c r="BP9502" s="1"/>
      <c r="BQ9502" s="1"/>
      <c r="BR9502" s="1"/>
      <c r="BS9502" s="1"/>
      <c r="BT9502" s="1"/>
      <c r="BU9502" s="4"/>
      <c r="BV9502" s="1"/>
      <c r="BW9502" s="3"/>
      <c r="BX9502" s="4"/>
      <c r="BY9502" s="5"/>
      <c r="BZ9502" s="5"/>
      <c r="CA9502" s="5"/>
      <c r="CB9502" s="5"/>
      <c r="CC9502" s="5"/>
      <c r="CD9502" s="43"/>
    </row>
    <row r="9503" spans="1:82" x14ac:dyDescent="0.25">
      <c r="A9503" s="8"/>
      <c r="B9503" s="5"/>
      <c r="C9503" s="5"/>
      <c r="D9503" s="5"/>
      <c r="E9503" s="5"/>
      <c r="F9503" s="94" t="str">
        <f t="shared" si="1489"/>
        <v/>
      </c>
      <c r="G9503" s="94" t="str">
        <f t="shared" si="1490"/>
        <v/>
      </c>
      <c r="H9503" s="127" t="str">
        <f>IF(A9503&lt;&gt;"",IF(MID(C9503,1,1)="c",$AS$26,IF(MID(C9503,1,1)="r",$AS$41,IF(MID(C9503,1,1)="p",#REF!,#REF!))),"")</f>
        <v/>
      </c>
      <c r="I9503" s="92" t="str">
        <f t="shared" si="1491"/>
        <v/>
      </c>
      <c r="J9503" s="92" t="str">
        <f t="shared" si="1492"/>
        <v/>
      </c>
      <c r="K9503" s="92" t="str">
        <f t="shared" si="1493"/>
        <v/>
      </c>
      <c r="L9503" s="92" t="str">
        <f t="shared" si="1494"/>
        <v/>
      </c>
      <c r="M9503" s="95" t="str">
        <f>IF(A9503&lt;&gt;"",IF(MID(C9503,1,1)="c",SigmaEpsConcrete(I9503,$AN$30:$AN$33,$AR$30:$AR$33,$AS$26,$AS$27,$AS$28,$AQ$20,$AU$19),""),"")</f>
        <v/>
      </c>
      <c r="N9503" s="95" t="str">
        <f>IF(A9503&lt;&gt;"",IF(MID(C9503,1,1)="r",SigmaEpsReinf(J9503,$AS$42:$AS$43,$AS$41,$AS$39,$AS$40,$AQ$38),""),"")</f>
        <v/>
      </c>
      <c r="Q9503" s="92" t="str">
        <f t="shared" si="1496"/>
        <v/>
      </c>
      <c r="R9503" s="92" t="str">
        <f t="shared" si="1497"/>
        <v/>
      </c>
      <c r="U9503" s="5"/>
      <c r="V9503" s="5"/>
      <c r="W9503" s="94" t="str">
        <f t="shared" si="1495"/>
        <v/>
      </c>
      <c r="X9503" s="94" t="str">
        <f t="shared" si="1498"/>
        <v/>
      </c>
      <c r="Y9503" s="5"/>
      <c r="BK9503" s="8"/>
      <c r="BL9503" s="5"/>
      <c r="BM9503" s="5"/>
      <c r="BN9503" s="5"/>
      <c r="BO9503" s="5"/>
      <c r="BP9503" s="1"/>
      <c r="BQ9503" s="1"/>
      <c r="BR9503" s="1"/>
      <c r="BS9503" s="1"/>
      <c r="BT9503" s="1"/>
      <c r="BU9503" s="4"/>
      <c r="BV9503" s="1"/>
      <c r="BW9503" s="3"/>
      <c r="BX9503" s="4"/>
      <c r="BY9503" s="5"/>
      <c r="BZ9503" s="5"/>
      <c r="CA9503" s="5"/>
      <c r="CB9503" s="5"/>
      <c r="CC9503" s="5"/>
      <c r="CD9503" s="43"/>
    </row>
    <row r="9504" spans="1:82" x14ac:dyDescent="0.25">
      <c r="A9504" s="8"/>
      <c r="B9504" s="5"/>
      <c r="C9504" s="5"/>
      <c r="D9504" s="5"/>
      <c r="E9504" s="5"/>
      <c r="F9504" s="94" t="str">
        <f t="shared" si="1489"/>
        <v/>
      </c>
      <c r="G9504" s="94" t="str">
        <f t="shared" si="1490"/>
        <v/>
      </c>
      <c r="H9504" s="127" t="str">
        <f>IF(A9504&lt;&gt;"",IF(MID(C9504,1,1)="c",$AS$26,IF(MID(C9504,1,1)="r",$AS$41,IF(MID(C9504,1,1)="p",#REF!,#REF!))),"")</f>
        <v/>
      </c>
      <c r="I9504" s="92" t="str">
        <f t="shared" si="1491"/>
        <v/>
      </c>
      <c r="J9504" s="92" t="str">
        <f t="shared" si="1492"/>
        <v/>
      </c>
      <c r="K9504" s="92" t="str">
        <f t="shared" si="1493"/>
        <v/>
      </c>
      <c r="L9504" s="92" t="str">
        <f t="shared" si="1494"/>
        <v/>
      </c>
      <c r="M9504" s="95" t="str">
        <f>IF(A9504&lt;&gt;"",IF(MID(C9504,1,1)="c",SigmaEpsConcrete(I9504,$AN$30:$AN$33,$AR$30:$AR$33,$AS$26,$AS$27,$AS$28,$AQ$20,$AU$19),""),"")</f>
        <v/>
      </c>
      <c r="N9504" s="95" t="str">
        <f>IF(A9504&lt;&gt;"",IF(MID(C9504,1,1)="r",SigmaEpsReinf(J9504,$AS$42:$AS$43,$AS$41,$AS$39,$AS$40,$AQ$38),""),"")</f>
        <v/>
      </c>
      <c r="Q9504" s="92" t="str">
        <f t="shared" si="1496"/>
        <v/>
      </c>
      <c r="R9504" s="92" t="str">
        <f t="shared" si="1497"/>
        <v/>
      </c>
      <c r="U9504" s="5"/>
      <c r="V9504" s="5"/>
      <c r="W9504" s="94" t="str">
        <f t="shared" si="1495"/>
        <v/>
      </c>
      <c r="X9504" s="94" t="str">
        <f t="shared" si="1498"/>
        <v/>
      </c>
      <c r="Y9504" s="5"/>
      <c r="BK9504" s="8"/>
      <c r="BL9504" s="5"/>
      <c r="BM9504" s="5"/>
      <c r="BN9504" s="5"/>
      <c r="BO9504" s="5"/>
      <c r="BP9504" s="1"/>
      <c r="BQ9504" s="1"/>
      <c r="BR9504" s="1"/>
      <c r="BS9504" s="1"/>
      <c r="BT9504" s="1"/>
      <c r="BU9504" s="4"/>
      <c r="BV9504" s="1"/>
      <c r="BW9504" s="3"/>
      <c r="BX9504" s="4"/>
      <c r="BY9504" s="5"/>
      <c r="BZ9504" s="5"/>
      <c r="CA9504" s="5"/>
      <c r="CB9504" s="5"/>
      <c r="CC9504" s="5"/>
      <c r="CD9504" s="43"/>
    </row>
    <row r="9505" spans="1:82" x14ac:dyDescent="0.25">
      <c r="A9505" s="8"/>
      <c r="B9505" s="5"/>
      <c r="C9505" s="5"/>
      <c r="D9505" s="5"/>
      <c r="E9505" s="5"/>
      <c r="F9505" s="94" t="str">
        <f t="shared" si="1489"/>
        <v/>
      </c>
      <c r="G9505" s="94" t="str">
        <f t="shared" si="1490"/>
        <v/>
      </c>
      <c r="H9505" s="127" t="str">
        <f>IF(A9505&lt;&gt;"",IF(MID(C9505,1,1)="c",$AS$26,IF(MID(C9505,1,1)="r",$AS$41,IF(MID(C9505,1,1)="p",#REF!,#REF!))),"")</f>
        <v/>
      </c>
      <c r="I9505" s="92" t="str">
        <f t="shared" si="1491"/>
        <v/>
      </c>
      <c r="J9505" s="92" t="str">
        <f t="shared" si="1492"/>
        <v/>
      </c>
      <c r="K9505" s="92" t="str">
        <f t="shared" si="1493"/>
        <v/>
      </c>
      <c r="L9505" s="92" t="str">
        <f t="shared" si="1494"/>
        <v/>
      </c>
      <c r="M9505" s="95" t="str">
        <f>IF(A9505&lt;&gt;"",IF(MID(C9505,1,1)="c",SigmaEpsConcrete(I9505,$AN$30:$AN$33,$AR$30:$AR$33,$AS$26,$AS$27,$AS$28,$AQ$20,$AU$19),""),"")</f>
        <v/>
      </c>
      <c r="N9505" s="95" t="str">
        <f>IF(A9505&lt;&gt;"",IF(MID(C9505,1,1)="r",SigmaEpsReinf(J9505,$AS$42:$AS$43,$AS$41,$AS$39,$AS$40,$AQ$38),""),"")</f>
        <v/>
      </c>
      <c r="Q9505" s="92" t="str">
        <f t="shared" si="1496"/>
        <v/>
      </c>
      <c r="R9505" s="92" t="str">
        <f t="shared" si="1497"/>
        <v/>
      </c>
      <c r="U9505" s="5"/>
      <c r="V9505" s="5"/>
      <c r="W9505" s="94" t="str">
        <f t="shared" si="1495"/>
        <v/>
      </c>
      <c r="X9505" s="94" t="str">
        <f t="shared" si="1498"/>
        <v/>
      </c>
      <c r="Y9505" s="5"/>
      <c r="BK9505" s="8"/>
      <c r="BL9505" s="5"/>
      <c r="BM9505" s="5"/>
      <c r="BN9505" s="5"/>
      <c r="BO9505" s="5"/>
      <c r="BP9505" s="1"/>
      <c r="BQ9505" s="1"/>
      <c r="BR9505" s="1"/>
      <c r="BS9505" s="1"/>
      <c r="BT9505" s="1"/>
      <c r="BU9505" s="4"/>
      <c r="BV9505" s="1"/>
      <c r="BW9505" s="3"/>
      <c r="BX9505" s="4"/>
      <c r="BY9505" s="5"/>
      <c r="BZ9505" s="5"/>
      <c r="CA9505" s="5"/>
      <c r="CB9505" s="5"/>
      <c r="CC9505" s="5"/>
      <c r="CD9505" s="43"/>
    </row>
    <row r="9506" spans="1:82" x14ac:dyDescent="0.25">
      <c r="A9506" s="8"/>
      <c r="B9506" s="5"/>
      <c r="C9506" s="5"/>
      <c r="D9506" s="5"/>
      <c r="E9506" s="5"/>
      <c r="F9506" s="94" t="str">
        <f t="shared" si="1489"/>
        <v/>
      </c>
      <c r="G9506" s="94" t="str">
        <f t="shared" si="1490"/>
        <v/>
      </c>
      <c r="H9506" s="127" t="str">
        <f>IF(A9506&lt;&gt;"",IF(MID(C9506,1,1)="c",$AS$26,IF(MID(C9506,1,1)="r",$AS$41,IF(MID(C9506,1,1)="p",#REF!,#REF!))),"")</f>
        <v/>
      </c>
      <c r="I9506" s="92" t="str">
        <f t="shared" si="1491"/>
        <v/>
      </c>
      <c r="J9506" s="92" t="str">
        <f t="shared" si="1492"/>
        <v/>
      </c>
      <c r="K9506" s="92" t="str">
        <f t="shared" si="1493"/>
        <v/>
      </c>
      <c r="L9506" s="92" t="str">
        <f t="shared" si="1494"/>
        <v/>
      </c>
      <c r="M9506" s="95" t="str">
        <f>IF(A9506&lt;&gt;"",IF(MID(C9506,1,1)="c",SigmaEpsConcrete(I9506,$AN$30:$AN$33,$AR$30:$AR$33,$AS$26,$AS$27,$AS$28,$AQ$20,$AU$19),""),"")</f>
        <v/>
      </c>
      <c r="N9506" s="95" t="str">
        <f>IF(A9506&lt;&gt;"",IF(MID(C9506,1,1)="r",SigmaEpsReinf(J9506,$AS$42:$AS$43,$AS$41,$AS$39,$AS$40,$AQ$38),""),"")</f>
        <v/>
      </c>
      <c r="Q9506" s="92" t="str">
        <f t="shared" si="1496"/>
        <v/>
      </c>
      <c r="R9506" s="92" t="str">
        <f t="shared" si="1497"/>
        <v/>
      </c>
      <c r="U9506" s="5"/>
      <c r="V9506" s="5"/>
      <c r="W9506" s="94" t="str">
        <f t="shared" si="1495"/>
        <v/>
      </c>
      <c r="X9506" s="94" t="str">
        <f t="shared" si="1498"/>
        <v/>
      </c>
      <c r="Y9506" s="5"/>
      <c r="BK9506" s="8"/>
      <c r="BL9506" s="5"/>
      <c r="BM9506" s="5"/>
      <c r="BN9506" s="5"/>
      <c r="BO9506" s="5"/>
      <c r="BP9506" s="1"/>
      <c r="BQ9506" s="1"/>
      <c r="BR9506" s="1"/>
      <c r="BS9506" s="1"/>
      <c r="BT9506" s="1"/>
      <c r="BU9506" s="4"/>
      <c r="BV9506" s="1"/>
      <c r="BW9506" s="3"/>
      <c r="BX9506" s="4"/>
      <c r="BY9506" s="5"/>
      <c r="BZ9506" s="5"/>
      <c r="CA9506" s="5"/>
      <c r="CB9506" s="5"/>
      <c r="CC9506" s="5"/>
      <c r="CD9506" s="43"/>
    </row>
    <row r="9507" spans="1:82" x14ac:dyDescent="0.25">
      <c r="A9507" s="8"/>
      <c r="B9507" s="5"/>
      <c r="C9507" s="5"/>
      <c r="D9507" s="5"/>
      <c r="E9507" s="5"/>
      <c r="F9507" s="94" t="str">
        <f t="shared" si="1489"/>
        <v/>
      </c>
      <c r="G9507" s="94" t="str">
        <f t="shared" si="1490"/>
        <v/>
      </c>
      <c r="H9507" s="127" t="str">
        <f>IF(A9507&lt;&gt;"",IF(MID(C9507,1,1)="c",$AS$26,IF(MID(C9507,1,1)="r",$AS$41,IF(MID(C9507,1,1)="p",#REF!,#REF!))),"")</f>
        <v/>
      </c>
      <c r="I9507" s="92" t="str">
        <f t="shared" si="1491"/>
        <v/>
      </c>
      <c r="J9507" s="92" t="str">
        <f t="shared" si="1492"/>
        <v/>
      </c>
      <c r="K9507" s="92" t="str">
        <f t="shared" si="1493"/>
        <v/>
      </c>
      <c r="L9507" s="92" t="str">
        <f t="shared" si="1494"/>
        <v/>
      </c>
      <c r="M9507" s="95" t="str">
        <f>IF(A9507&lt;&gt;"",IF(MID(C9507,1,1)="c",SigmaEpsConcrete(I9507,$AN$30:$AN$33,$AR$30:$AR$33,$AS$26,$AS$27,$AS$28,$AQ$20,$AU$19),""),"")</f>
        <v/>
      </c>
      <c r="N9507" s="95" t="str">
        <f>IF(A9507&lt;&gt;"",IF(MID(C9507,1,1)="r",SigmaEpsReinf(J9507,$AS$42:$AS$43,$AS$41,$AS$39,$AS$40,$AQ$38),""),"")</f>
        <v/>
      </c>
      <c r="Q9507" s="92" t="str">
        <f t="shared" si="1496"/>
        <v/>
      </c>
      <c r="R9507" s="92" t="str">
        <f t="shared" si="1497"/>
        <v/>
      </c>
      <c r="U9507" s="5"/>
      <c r="V9507" s="5"/>
      <c r="W9507" s="94" t="str">
        <f t="shared" si="1495"/>
        <v/>
      </c>
      <c r="X9507" s="94" t="str">
        <f t="shared" si="1498"/>
        <v/>
      </c>
      <c r="Y9507" s="5"/>
      <c r="BK9507" s="8"/>
      <c r="BL9507" s="5"/>
      <c r="BM9507" s="5"/>
      <c r="BN9507" s="5"/>
      <c r="BO9507" s="5"/>
      <c r="BP9507" s="1"/>
      <c r="BQ9507" s="1"/>
      <c r="BR9507" s="1"/>
      <c r="BS9507" s="1"/>
      <c r="BT9507" s="1"/>
      <c r="BU9507" s="4"/>
      <c r="BV9507" s="1"/>
      <c r="BW9507" s="3"/>
      <c r="BX9507" s="4"/>
      <c r="BY9507" s="5"/>
      <c r="BZ9507" s="5"/>
      <c r="CA9507" s="5"/>
      <c r="CB9507" s="5"/>
      <c r="CC9507" s="5"/>
      <c r="CD9507" s="43"/>
    </row>
    <row r="9508" spans="1:82" x14ac:dyDescent="0.25">
      <c r="A9508" s="8"/>
      <c r="B9508" s="5"/>
      <c r="C9508" s="5"/>
      <c r="D9508" s="5"/>
      <c r="E9508" s="5"/>
      <c r="F9508" s="94" t="str">
        <f t="shared" si="1489"/>
        <v/>
      </c>
      <c r="G9508" s="94" t="str">
        <f t="shared" si="1490"/>
        <v/>
      </c>
      <c r="H9508" s="127" t="str">
        <f>IF(A9508&lt;&gt;"",IF(MID(C9508,1,1)="c",$AS$26,IF(MID(C9508,1,1)="r",$AS$41,IF(MID(C9508,1,1)="p",#REF!,#REF!))),"")</f>
        <v/>
      </c>
      <c r="I9508" s="92" t="str">
        <f t="shared" si="1491"/>
        <v/>
      </c>
      <c r="J9508" s="92" t="str">
        <f t="shared" si="1492"/>
        <v/>
      </c>
      <c r="K9508" s="92" t="str">
        <f t="shared" si="1493"/>
        <v/>
      </c>
      <c r="L9508" s="92" t="str">
        <f t="shared" si="1494"/>
        <v/>
      </c>
      <c r="M9508" s="95" t="str">
        <f>IF(A9508&lt;&gt;"",IF(MID(C9508,1,1)="c",SigmaEpsConcrete(I9508,$AN$30:$AN$33,$AR$30:$AR$33,$AS$26,$AS$27,$AS$28,$AQ$20,$AU$19),""),"")</f>
        <v/>
      </c>
      <c r="N9508" s="95" t="str">
        <f>IF(A9508&lt;&gt;"",IF(MID(C9508,1,1)="r",SigmaEpsReinf(J9508,$AS$42:$AS$43,$AS$41,$AS$39,$AS$40,$AQ$38),""),"")</f>
        <v/>
      </c>
      <c r="Q9508" s="92" t="str">
        <f t="shared" si="1496"/>
        <v/>
      </c>
      <c r="R9508" s="92" t="str">
        <f t="shared" si="1497"/>
        <v/>
      </c>
      <c r="U9508" s="5"/>
      <c r="V9508" s="5"/>
      <c r="W9508" s="94" t="str">
        <f t="shared" si="1495"/>
        <v/>
      </c>
      <c r="X9508" s="94" t="str">
        <f t="shared" si="1498"/>
        <v/>
      </c>
      <c r="Y9508" s="5"/>
      <c r="BK9508" s="8"/>
      <c r="BL9508" s="5"/>
      <c r="BM9508" s="5"/>
      <c r="BN9508" s="5"/>
      <c r="BO9508" s="5"/>
      <c r="BP9508" s="1"/>
      <c r="BQ9508" s="1"/>
      <c r="BR9508" s="1"/>
      <c r="BS9508" s="1"/>
      <c r="BT9508" s="1"/>
      <c r="BU9508" s="4"/>
      <c r="BV9508" s="1"/>
      <c r="BW9508" s="3"/>
      <c r="BX9508" s="4"/>
      <c r="BY9508" s="5"/>
      <c r="BZ9508" s="5"/>
      <c r="CA9508" s="5"/>
      <c r="CB9508" s="5"/>
      <c r="CC9508" s="5"/>
      <c r="CD9508" s="43"/>
    </row>
    <row r="9509" spans="1:82" x14ac:dyDescent="0.25">
      <c r="A9509" s="8"/>
      <c r="B9509" s="5"/>
      <c r="C9509" s="5"/>
      <c r="D9509" s="5"/>
      <c r="E9509" s="5"/>
      <c r="F9509" s="94" t="str">
        <f t="shared" si="1489"/>
        <v/>
      </c>
      <c r="G9509" s="94" t="str">
        <f t="shared" si="1490"/>
        <v/>
      </c>
      <c r="H9509" s="127" t="str">
        <f>IF(A9509&lt;&gt;"",IF(MID(C9509,1,1)="c",$AS$26,IF(MID(C9509,1,1)="r",$AS$41,IF(MID(C9509,1,1)="p",#REF!,#REF!))),"")</f>
        <v/>
      </c>
      <c r="I9509" s="92" t="str">
        <f t="shared" si="1491"/>
        <v/>
      </c>
      <c r="J9509" s="92" t="str">
        <f t="shared" si="1492"/>
        <v/>
      </c>
      <c r="K9509" s="92" t="str">
        <f t="shared" si="1493"/>
        <v/>
      </c>
      <c r="L9509" s="92" t="str">
        <f t="shared" si="1494"/>
        <v/>
      </c>
      <c r="M9509" s="95" t="str">
        <f>IF(A9509&lt;&gt;"",IF(MID(C9509,1,1)="c",SigmaEpsConcrete(I9509,$AN$30:$AN$33,$AR$30:$AR$33,$AS$26,$AS$27,$AS$28,$AQ$20,$AU$19),""),"")</f>
        <v/>
      </c>
      <c r="N9509" s="95" t="str">
        <f>IF(A9509&lt;&gt;"",IF(MID(C9509,1,1)="r",SigmaEpsReinf(J9509,$AS$42:$AS$43,$AS$41,$AS$39,$AS$40,$AQ$38),""),"")</f>
        <v/>
      </c>
      <c r="Q9509" s="92" t="str">
        <f t="shared" si="1496"/>
        <v/>
      </c>
      <c r="R9509" s="92" t="str">
        <f t="shared" si="1497"/>
        <v/>
      </c>
      <c r="U9509" s="5"/>
      <c r="V9509" s="5"/>
      <c r="W9509" s="94" t="str">
        <f t="shared" si="1495"/>
        <v/>
      </c>
      <c r="X9509" s="94" t="str">
        <f t="shared" si="1498"/>
        <v/>
      </c>
      <c r="Y9509" s="5"/>
      <c r="BK9509" s="8"/>
      <c r="BL9509" s="5"/>
      <c r="BM9509" s="5"/>
      <c r="BN9509" s="5"/>
      <c r="BO9509" s="5"/>
      <c r="BP9509" s="1"/>
      <c r="BQ9509" s="1"/>
      <c r="BR9509" s="1"/>
      <c r="BS9509" s="1"/>
      <c r="BT9509" s="1"/>
      <c r="BU9509" s="4"/>
      <c r="BV9509" s="1"/>
      <c r="BW9509" s="3"/>
      <c r="BX9509" s="4"/>
      <c r="BY9509" s="5"/>
      <c r="BZ9509" s="5"/>
      <c r="CA9509" s="5"/>
      <c r="CB9509" s="5"/>
      <c r="CC9509" s="5"/>
      <c r="CD9509" s="43"/>
    </row>
    <row r="9510" spans="1:82" x14ac:dyDescent="0.25">
      <c r="A9510" s="8"/>
      <c r="B9510" s="5"/>
      <c r="C9510" s="5"/>
      <c r="D9510" s="5"/>
      <c r="E9510" s="5"/>
      <c r="F9510" s="94" t="str">
        <f t="shared" si="1489"/>
        <v/>
      </c>
      <c r="G9510" s="94" t="str">
        <f t="shared" si="1490"/>
        <v/>
      </c>
      <c r="H9510" s="127" t="str">
        <f>IF(A9510&lt;&gt;"",IF(MID(C9510,1,1)="c",$AS$26,IF(MID(C9510,1,1)="r",$AS$41,IF(MID(C9510,1,1)="p",#REF!,#REF!))),"")</f>
        <v/>
      </c>
      <c r="I9510" s="92" t="str">
        <f t="shared" si="1491"/>
        <v/>
      </c>
      <c r="J9510" s="92" t="str">
        <f t="shared" si="1492"/>
        <v/>
      </c>
      <c r="K9510" s="92" t="str">
        <f t="shared" si="1493"/>
        <v/>
      </c>
      <c r="L9510" s="92" t="str">
        <f t="shared" si="1494"/>
        <v/>
      </c>
      <c r="M9510" s="95" t="str">
        <f>IF(A9510&lt;&gt;"",IF(MID(C9510,1,1)="c",SigmaEpsConcrete(I9510,$AN$30:$AN$33,$AR$30:$AR$33,$AS$26,$AS$27,$AS$28,$AQ$20,$AU$19),""),"")</f>
        <v/>
      </c>
      <c r="N9510" s="95" t="str">
        <f>IF(A9510&lt;&gt;"",IF(MID(C9510,1,1)="r",SigmaEpsReinf(J9510,$AS$42:$AS$43,$AS$41,$AS$39,$AS$40,$AQ$38),""),"")</f>
        <v/>
      </c>
      <c r="Q9510" s="92" t="str">
        <f t="shared" si="1496"/>
        <v/>
      </c>
      <c r="R9510" s="92" t="str">
        <f t="shared" si="1497"/>
        <v/>
      </c>
      <c r="U9510" s="5"/>
      <c r="V9510" s="5"/>
      <c r="W9510" s="94" t="str">
        <f t="shared" si="1495"/>
        <v/>
      </c>
      <c r="X9510" s="94" t="str">
        <f t="shared" si="1498"/>
        <v/>
      </c>
      <c r="Y9510" s="5"/>
      <c r="BK9510" s="8"/>
      <c r="BL9510" s="5"/>
      <c r="BM9510" s="5"/>
      <c r="BN9510" s="5"/>
      <c r="BO9510" s="5"/>
      <c r="BP9510" s="1"/>
      <c r="BQ9510" s="1"/>
      <c r="BR9510" s="1"/>
      <c r="BS9510" s="1"/>
      <c r="BT9510" s="1"/>
      <c r="BU9510" s="4"/>
      <c r="BV9510" s="1"/>
      <c r="BW9510" s="3"/>
      <c r="BX9510" s="4"/>
      <c r="BY9510" s="5"/>
      <c r="BZ9510" s="5"/>
      <c r="CA9510" s="5"/>
      <c r="CB9510" s="5"/>
      <c r="CC9510" s="5"/>
      <c r="CD9510" s="43"/>
    </row>
    <row r="9511" spans="1:82" x14ac:dyDescent="0.25">
      <c r="A9511" s="8"/>
      <c r="B9511" s="5"/>
      <c r="C9511" s="5"/>
      <c r="D9511" s="5"/>
      <c r="E9511" s="5"/>
      <c r="F9511" s="94" t="str">
        <f t="shared" si="1489"/>
        <v/>
      </c>
      <c r="G9511" s="94" t="str">
        <f t="shared" si="1490"/>
        <v/>
      </c>
      <c r="H9511" s="127" t="str">
        <f>IF(A9511&lt;&gt;"",IF(MID(C9511,1,1)="c",$AS$26,IF(MID(C9511,1,1)="r",$AS$41,IF(MID(C9511,1,1)="p",#REF!,#REF!))),"")</f>
        <v/>
      </c>
      <c r="I9511" s="92" t="str">
        <f t="shared" si="1491"/>
        <v/>
      </c>
      <c r="J9511" s="92" t="str">
        <f t="shared" si="1492"/>
        <v/>
      </c>
      <c r="K9511" s="92" t="str">
        <f t="shared" si="1493"/>
        <v/>
      </c>
      <c r="L9511" s="92" t="str">
        <f t="shared" si="1494"/>
        <v/>
      </c>
      <c r="M9511" s="95" t="str">
        <f>IF(A9511&lt;&gt;"",IF(MID(C9511,1,1)="c",SigmaEpsConcrete(I9511,$AN$30:$AN$33,$AR$30:$AR$33,$AS$26,$AS$27,$AS$28,$AQ$20,$AU$19),""),"")</f>
        <v/>
      </c>
      <c r="N9511" s="95" t="str">
        <f>IF(A9511&lt;&gt;"",IF(MID(C9511,1,1)="r",SigmaEpsReinf(J9511,$AS$42:$AS$43,$AS$41,$AS$39,$AS$40,$AQ$38),""),"")</f>
        <v/>
      </c>
      <c r="Q9511" s="92" t="str">
        <f t="shared" si="1496"/>
        <v/>
      </c>
      <c r="R9511" s="92" t="str">
        <f t="shared" si="1497"/>
        <v/>
      </c>
      <c r="U9511" s="5"/>
      <c r="V9511" s="5"/>
      <c r="W9511" s="94" t="str">
        <f t="shared" si="1495"/>
        <v/>
      </c>
      <c r="X9511" s="94" t="str">
        <f t="shared" si="1498"/>
        <v/>
      </c>
      <c r="Y9511" s="5"/>
      <c r="BK9511" s="8"/>
      <c r="BL9511" s="5"/>
      <c r="BM9511" s="5"/>
      <c r="BN9511" s="5"/>
      <c r="BO9511" s="5"/>
      <c r="BP9511" s="1"/>
      <c r="BQ9511" s="1"/>
      <c r="BR9511" s="1"/>
      <c r="BS9511" s="1"/>
      <c r="BT9511" s="1"/>
      <c r="BU9511" s="4"/>
      <c r="BV9511" s="1"/>
      <c r="BW9511" s="3"/>
      <c r="BX9511" s="4"/>
      <c r="BY9511" s="5"/>
      <c r="BZ9511" s="5"/>
      <c r="CA9511" s="5"/>
      <c r="CB9511" s="5"/>
      <c r="CC9511" s="5"/>
      <c r="CD9511" s="43"/>
    </row>
    <row r="9512" spans="1:82" x14ac:dyDescent="0.25">
      <c r="A9512" s="8"/>
      <c r="B9512" s="5"/>
      <c r="C9512" s="5"/>
      <c r="D9512" s="5"/>
      <c r="E9512" s="5"/>
      <c r="F9512" s="94" t="str">
        <f t="shared" si="1489"/>
        <v/>
      </c>
      <c r="G9512" s="94" t="str">
        <f t="shared" si="1490"/>
        <v/>
      </c>
      <c r="H9512" s="127" t="str">
        <f>IF(A9512&lt;&gt;"",IF(MID(C9512,1,1)="c",$AS$26,IF(MID(C9512,1,1)="r",$AS$41,IF(MID(C9512,1,1)="p",#REF!,#REF!))),"")</f>
        <v/>
      </c>
      <c r="I9512" s="92" t="str">
        <f t="shared" si="1491"/>
        <v/>
      </c>
      <c r="J9512" s="92" t="str">
        <f t="shared" si="1492"/>
        <v/>
      </c>
      <c r="K9512" s="92" t="str">
        <f t="shared" si="1493"/>
        <v/>
      </c>
      <c r="L9512" s="92" t="str">
        <f t="shared" si="1494"/>
        <v/>
      </c>
      <c r="M9512" s="95" t="str">
        <f>IF(A9512&lt;&gt;"",IF(MID(C9512,1,1)="c",SigmaEpsConcrete(I9512,$AN$30:$AN$33,$AR$30:$AR$33,$AS$26,$AS$27,$AS$28,$AQ$20,$AU$19),""),"")</f>
        <v/>
      </c>
      <c r="N9512" s="95" t="str">
        <f>IF(A9512&lt;&gt;"",IF(MID(C9512,1,1)="r",SigmaEpsReinf(J9512,$AS$42:$AS$43,$AS$41,$AS$39,$AS$40,$AQ$38),""),"")</f>
        <v/>
      </c>
      <c r="Q9512" s="92" t="str">
        <f t="shared" si="1496"/>
        <v/>
      </c>
      <c r="R9512" s="92" t="str">
        <f t="shared" si="1497"/>
        <v/>
      </c>
      <c r="U9512" s="5"/>
      <c r="V9512" s="5"/>
      <c r="W9512" s="94" t="str">
        <f t="shared" si="1495"/>
        <v/>
      </c>
      <c r="X9512" s="94" t="str">
        <f t="shared" si="1498"/>
        <v/>
      </c>
      <c r="Y9512" s="5"/>
      <c r="BK9512" s="8"/>
      <c r="BL9512" s="5"/>
      <c r="BM9512" s="5"/>
      <c r="BN9512" s="5"/>
      <c r="BO9512" s="5"/>
      <c r="BP9512" s="1"/>
      <c r="BQ9512" s="1"/>
      <c r="BR9512" s="1"/>
      <c r="BS9512" s="1"/>
      <c r="BT9512" s="1"/>
      <c r="BU9512" s="4"/>
      <c r="BV9512" s="1"/>
      <c r="BW9512" s="3"/>
      <c r="BX9512" s="4"/>
      <c r="BY9512" s="5"/>
      <c r="BZ9512" s="5"/>
      <c r="CA9512" s="5"/>
      <c r="CB9512" s="5"/>
      <c r="CC9512" s="5"/>
      <c r="CD9512" s="43"/>
    </row>
    <row r="9513" spans="1:82" x14ac:dyDescent="0.25">
      <c r="A9513" s="8"/>
      <c r="B9513" s="5"/>
      <c r="C9513" s="5"/>
      <c r="D9513" s="5"/>
      <c r="E9513" s="5"/>
      <c r="F9513" s="94" t="str">
        <f t="shared" si="1489"/>
        <v/>
      </c>
      <c r="G9513" s="94" t="str">
        <f t="shared" si="1490"/>
        <v/>
      </c>
      <c r="H9513" s="127" t="str">
        <f>IF(A9513&lt;&gt;"",IF(MID(C9513,1,1)="c",$AS$26,IF(MID(C9513,1,1)="r",$AS$41,IF(MID(C9513,1,1)="p",#REF!,#REF!))),"")</f>
        <v/>
      </c>
      <c r="I9513" s="92" t="str">
        <f t="shared" si="1491"/>
        <v/>
      </c>
      <c r="J9513" s="92" t="str">
        <f t="shared" si="1492"/>
        <v/>
      </c>
      <c r="K9513" s="92" t="str">
        <f t="shared" si="1493"/>
        <v/>
      </c>
      <c r="L9513" s="92" t="str">
        <f t="shared" si="1494"/>
        <v/>
      </c>
      <c r="M9513" s="95" t="str">
        <f>IF(A9513&lt;&gt;"",IF(MID(C9513,1,1)="c",SigmaEpsConcrete(I9513,$AN$30:$AN$33,$AR$30:$AR$33,$AS$26,$AS$27,$AS$28,$AQ$20,$AU$19),""),"")</f>
        <v/>
      </c>
      <c r="N9513" s="95" t="str">
        <f>IF(A9513&lt;&gt;"",IF(MID(C9513,1,1)="r",SigmaEpsReinf(J9513,$AS$42:$AS$43,$AS$41,$AS$39,$AS$40,$AQ$38),""),"")</f>
        <v/>
      </c>
      <c r="Q9513" s="92" t="str">
        <f t="shared" si="1496"/>
        <v/>
      </c>
      <c r="R9513" s="92" t="str">
        <f t="shared" si="1497"/>
        <v/>
      </c>
      <c r="U9513" s="5"/>
      <c r="V9513" s="5"/>
      <c r="W9513" s="94" t="str">
        <f t="shared" si="1495"/>
        <v/>
      </c>
      <c r="X9513" s="94" t="str">
        <f t="shared" si="1498"/>
        <v/>
      </c>
      <c r="Y9513" s="5"/>
      <c r="BK9513" s="8"/>
      <c r="BL9513" s="5"/>
      <c r="BM9513" s="5"/>
      <c r="BN9513" s="5"/>
      <c r="BO9513" s="5"/>
      <c r="BP9513" s="1"/>
      <c r="BQ9513" s="1"/>
      <c r="BR9513" s="1"/>
      <c r="BS9513" s="1"/>
      <c r="BT9513" s="1"/>
      <c r="BU9513" s="4"/>
      <c r="BV9513" s="1"/>
      <c r="BW9513" s="3"/>
      <c r="BX9513" s="4"/>
      <c r="BY9513" s="5"/>
      <c r="BZ9513" s="5"/>
      <c r="CA9513" s="5"/>
      <c r="CB9513" s="5"/>
      <c r="CC9513" s="5"/>
      <c r="CD9513" s="43"/>
    </row>
    <row r="9514" spans="1:82" x14ac:dyDescent="0.25">
      <c r="A9514" s="8"/>
      <c r="B9514" s="5"/>
      <c r="C9514" s="5"/>
      <c r="D9514" s="5"/>
      <c r="E9514" s="5"/>
      <c r="F9514" s="94" t="str">
        <f t="shared" si="1489"/>
        <v/>
      </c>
      <c r="G9514" s="94" t="str">
        <f t="shared" si="1490"/>
        <v/>
      </c>
      <c r="H9514" s="127" t="str">
        <f>IF(A9514&lt;&gt;"",IF(MID(C9514,1,1)="c",$AS$26,IF(MID(C9514,1,1)="r",$AS$41,IF(MID(C9514,1,1)="p",#REF!,#REF!))),"")</f>
        <v/>
      </c>
      <c r="I9514" s="92" t="str">
        <f t="shared" si="1491"/>
        <v/>
      </c>
      <c r="J9514" s="92" t="str">
        <f t="shared" si="1492"/>
        <v/>
      </c>
      <c r="K9514" s="92" t="str">
        <f t="shared" si="1493"/>
        <v/>
      </c>
      <c r="L9514" s="92" t="str">
        <f t="shared" si="1494"/>
        <v/>
      </c>
      <c r="M9514" s="95" t="str">
        <f>IF(A9514&lt;&gt;"",IF(MID(C9514,1,1)="c",SigmaEpsConcrete(I9514,$AN$30:$AN$33,$AR$30:$AR$33,$AS$26,$AS$27,$AS$28,$AQ$20,$AU$19),""),"")</f>
        <v/>
      </c>
      <c r="N9514" s="95" t="str">
        <f>IF(A9514&lt;&gt;"",IF(MID(C9514,1,1)="r",SigmaEpsReinf(J9514,$AS$42:$AS$43,$AS$41,$AS$39,$AS$40,$AQ$38),""),"")</f>
        <v/>
      </c>
      <c r="Q9514" s="92" t="str">
        <f t="shared" si="1496"/>
        <v/>
      </c>
      <c r="R9514" s="92" t="str">
        <f t="shared" si="1497"/>
        <v/>
      </c>
      <c r="U9514" s="5"/>
      <c r="V9514" s="5"/>
      <c r="W9514" s="94" t="str">
        <f t="shared" si="1495"/>
        <v/>
      </c>
      <c r="X9514" s="94" t="str">
        <f t="shared" si="1498"/>
        <v/>
      </c>
      <c r="Y9514" s="5"/>
      <c r="BK9514" s="8"/>
      <c r="BL9514" s="5"/>
      <c r="BM9514" s="5"/>
      <c r="BN9514" s="5"/>
      <c r="BO9514" s="5"/>
      <c r="BP9514" s="1"/>
      <c r="BQ9514" s="1"/>
      <c r="BR9514" s="1"/>
      <c r="BS9514" s="1"/>
      <c r="BT9514" s="1"/>
      <c r="BU9514" s="4"/>
      <c r="BV9514" s="1"/>
      <c r="BW9514" s="3"/>
      <c r="BX9514" s="4"/>
      <c r="BY9514" s="5"/>
      <c r="BZ9514" s="5"/>
      <c r="CA9514" s="5"/>
      <c r="CB9514" s="5"/>
      <c r="CC9514" s="5"/>
      <c r="CD9514" s="43"/>
    </row>
    <row r="9515" spans="1:82" x14ac:dyDescent="0.25">
      <c r="A9515" s="8"/>
      <c r="B9515" s="5"/>
      <c r="C9515" s="5"/>
      <c r="D9515" s="5"/>
      <c r="E9515" s="5"/>
      <c r="F9515" s="94" t="str">
        <f t="shared" si="1489"/>
        <v/>
      </c>
      <c r="G9515" s="94" t="str">
        <f t="shared" si="1490"/>
        <v/>
      </c>
      <c r="H9515" s="127" t="str">
        <f>IF(A9515&lt;&gt;"",IF(MID(C9515,1,1)="c",$AS$26,IF(MID(C9515,1,1)="r",$AS$41,IF(MID(C9515,1,1)="p",#REF!,#REF!))),"")</f>
        <v/>
      </c>
      <c r="I9515" s="92" t="str">
        <f t="shared" si="1491"/>
        <v/>
      </c>
      <c r="J9515" s="92" t="str">
        <f t="shared" si="1492"/>
        <v/>
      </c>
      <c r="K9515" s="92" t="str">
        <f t="shared" si="1493"/>
        <v/>
      </c>
      <c r="L9515" s="92" t="str">
        <f t="shared" si="1494"/>
        <v/>
      </c>
      <c r="M9515" s="95" t="str">
        <f>IF(A9515&lt;&gt;"",IF(MID(C9515,1,1)="c",SigmaEpsConcrete(I9515,$AN$30:$AN$33,$AR$30:$AR$33,$AS$26,$AS$27,$AS$28,$AQ$20,$AU$19),""),"")</f>
        <v/>
      </c>
      <c r="N9515" s="95" t="str">
        <f>IF(A9515&lt;&gt;"",IF(MID(C9515,1,1)="r",SigmaEpsReinf(J9515,$AS$42:$AS$43,$AS$41,$AS$39,$AS$40,$AQ$38),""),"")</f>
        <v/>
      </c>
      <c r="Q9515" s="92" t="str">
        <f t="shared" si="1496"/>
        <v/>
      </c>
      <c r="R9515" s="92" t="str">
        <f t="shared" si="1497"/>
        <v/>
      </c>
      <c r="U9515" s="5"/>
      <c r="V9515" s="5"/>
      <c r="W9515" s="94" t="str">
        <f t="shared" si="1495"/>
        <v/>
      </c>
      <c r="X9515" s="94" t="str">
        <f t="shared" si="1498"/>
        <v/>
      </c>
      <c r="Y9515" s="5"/>
      <c r="BK9515" s="8"/>
      <c r="BL9515" s="5"/>
      <c r="BM9515" s="5"/>
      <c r="BN9515" s="5"/>
      <c r="BO9515" s="5"/>
      <c r="BP9515" s="1"/>
      <c r="BQ9515" s="1"/>
      <c r="BR9515" s="1"/>
      <c r="BS9515" s="1"/>
      <c r="BT9515" s="1"/>
      <c r="BU9515" s="4"/>
      <c r="BV9515" s="1"/>
      <c r="BW9515" s="3"/>
      <c r="BX9515" s="4"/>
      <c r="BY9515" s="5"/>
      <c r="BZ9515" s="5"/>
      <c r="CA9515" s="5"/>
      <c r="CB9515" s="5"/>
      <c r="CC9515" s="5"/>
      <c r="CD9515" s="43"/>
    </row>
    <row r="9516" spans="1:82" x14ac:dyDescent="0.25">
      <c r="A9516" s="8"/>
      <c r="B9516" s="5"/>
      <c r="C9516" s="5"/>
      <c r="D9516" s="5"/>
      <c r="E9516" s="5"/>
      <c r="F9516" s="94" t="str">
        <f t="shared" si="1489"/>
        <v/>
      </c>
      <c r="G9516" s="94" t="str">
        <f t="shared" si="1490"/>
        <v/>
      </c>
      <c r="H9516" s="127" t="str">
        <f>IF(A9516&lt;&gt;"",IF(MID(C9516,1,1)="c",$AS$26,IF(MID(C9516,1,1)="r",$AS$41,IF(MID(C9516,1,1)="p",#REF!,#REF!))),"")</f>
        <v/>
      </c>
      <c r="I9516" s="92" t="str">
        <f t="shared" si="1491"/>
        <v/>
      </c>
      <c r="J9516" s="92" t="str">
        <f t="shared" si="1492"/>
        <v/>
      </c>
      <c r="K9516" s="92" t="str">
        <f t="shared" si="1493"/>
        <v/>
      </c>
      <c r="L9516" s="92" t="str">
        <f t="shared" si="1494"/>
        <v/>
      </c>
      <c r="M9516" s="95" t="str">
        <f>IF(A9516&lt;&gt;"",IF(MID(C9516,1,1)="c",SigmaEpsConcrete(I9516,$AN$30:$AN$33,$AR$30:$AR$33,$AS$26,$AS$27,$AS$28,$AQ$20,$AU$19),""),"")</f>
        <v/>
      </c>
      <c r="N9516" s="95" t="str">
        <f>IF(A9516&lt;&gt;"",IF(MID(C9516,1,1)="r",SigmaEpsReinf(J9516,$AS$42:$AS$43,$AS$41,$AS$39,$AS$40,$AQ$38),""),"")</f>
        <v/>
      </c>
      <c r="Q9516" s="92" t="str">
        <f t="shared" si="1496"/>
        <v/>
      </c>
      <c r="R9516" s="92" t="str">
        <f t="shared" si="1497"/>
        <v/>
      </c>
      <c r="U9516" s="5"/>
      <c r="V9516" s="5"/>
      <c r="W9516" s="94" t="str">
        <f t="shared" si="1495"/>
        <v/>
      </c>
      <c r="X9516" s="94" t="str">
        <f t="shared" si="1498"/>
        <v/>
      </c>
      <c r="Y9516" s="5"/>
      <c r="BK9516" s="8"/>
      <c r="BL9516" s="5"/>
      <c r="BM9516" s="5"/>
      <c r="BN9516" s="5"/>
      <c r="BO9516" s="5"/>
      <c r="BP9516" s="1"/>
      <c r="BQ9516" s="1"/>
      <c r="BR9516" s="1"/>
      <c r="BS9516" s="1"/>
      <c r="BT9516" s="1"/>
      <c r="BU9516" s="4"/>
      <c r="BV9516" s="1"/>
      <c r="BW9516" s="3"/>
      <c r="BX9516" s="4"/>
      <c r="BY9516" s="5"/>
      <c r="BZ9516" s="5"/>
      <c r="CA9516" s="5"/>
      <c r="CB9516" s="5"/>
      <c r="CC9516" s="5"/>
      <c r="CD9516" s="43"/>
    </row>
    <row r="9517" spans="1:82" x14ac:dyDescent="0.25">
      <c r="A9517" s="8"/>
      <c r="B9517" s="5"/>
      <c r="C9517" s="5"/>
      <c r="D9517" s="5"/>
      <c r="E9517" s="5"/>
      <c r="F9517" s="94" t="str">
        <f t="shared" si="1489"/>
        <v/>
      </c>
      <c r="G9517" s="94" t="str">
        <f t="shared" si="1490"/>
        <v/>
      </c>
      <c r="H9517" s="127" t="str">
        <f>IF(A9517&lt;&gt;"",IF(MID(C9517,1,1)="c",$AS$26,IF(MID(C9517,1,1)="r",$AS$41,IF(MID(C9517,1,1)="p",#REF!,#REF!))),"")</f>
        <v/>
      </c>
      <c r="I9517" s="92" t="str">
        <f t="shared" si="1491"/>
        <v/>
      </c>
      <c r="J9517" s="92" t="str">
        <f t="shared" si="1492"/>
        <v/>
      </c>
      <c r="K9517" s="92" t="str">
        <f t="shared" si="1493"/>
        <v/>
      </c>
      <c r="L9517" s="92" t="str">
        <f t="shared" si="1494"/>
        <v/>
      </c>
      <c r="M9517" s="95" t="str">
        <f>IF(A9517&lt;&gt;"",IF(MID(C9517,1,1)="c",SigmaEpsConcrete(I9517,$AN$30:$AN$33,$AR$30:$AR$33,$AS$26,$AS$27,$AS$28,$AQ$20,$AU$19),""),"")</f>
        <v/>
      </c>
      <c r="N9517" s="95" t="str">
        <f>IF(A9517&lt;&gt;"",IF(MID(C9517,1,1)="r",SigmaEpsReinf(J9517,$AS$42:$AS$43,$AS$41,$AS$39,$AS$40,$AQ$38),""),"")</f>
        <v/>
      </c>
      <c r="Q9517" s="92" t="str">
        <f t="shared" si="1496"/>
        <v/>
      </c>
      <c r="R9517" s="92" t="str">
        <f t="shared" si="1497"/>
        <v/>
      </c>
      <c r="U9517" s="5"/>
      <c r="V9517" s="5"/>
      <c r="W9517" s="94" t="str">
        <f t="shared" si="1495"/>
        <v/>
      </c>
      <c r="X9517" s="94" t="str">
        <f t="shared" si="1498"/>
        <v/>
      </c>
      <c r="Y9517" s="5"/>
      <c r="BK9517" s="8"/>
      <c r="BL9517" s="5"/>
      <c r="BM9517" s="5"/>
      <c r="BN9517" s="5"/>
      <c r="BO9517" s="5"/>
      <c r="BP9517" s="1"/>
      <c r="BQ9517" s="1"/>
      <c r="BR9517" s="1"/>
      <c r="BS9517" s="1"/>
      <c r="BT9517" s="1"/>
      <c r="BU9517" s="4"/>
      <c r="BV9517" s="1"/>
      <c r="BW9517" s="3"/>
      <c r="BX9517" s="4"/>
      <c r="BY9517" s="5"/>
      <c r="BZ9517" s="5"/>
      <c r="CA9517" s="5"/>
      <c r="CB9517" s="5"/>
      <c r="CC9517" s="5"/>
      <c r="CD9517" s="43"/>
    </row>
    <row r="9518" spans="1:82" x14ac:dyDescent="0.25">
      <c r="A9518" s="8"/>
      <c r="B9518" s="5"/>
      <c r="C9518" s="5"/>
      <c r="D9518" s="5"/>
      <c r="E9518" s="5"/>
      <c r="F9518" s="94" t="str">
        <f t="shared" si="1489"/>
        <v/>
      </c>
      <c r="G9518" s="94" t="str">
        <f t="shared" si="1490"/>
        <v/>
      </c>
      <c r="H9518" s="127" t="str">
        <f>IF(A9518&lt;&gt;"",IF(MID(C9518,1,1)="c",$AS$26,IF(MID(C9518,1,1)="r",$AS$41,IF(MID(C9518,1,1)="p",#REF!,#REF!))),"")</f>
        <v/>
      </c>
      <c r="I9518" s="92" t="str">
        <f t="shared" si="1491"/>
        <v/>
      </c>
      <c r="J9518" s="92" t="str">
        <f t="shared" si="1492"/>
        <v/>
      </c>
      <c r="K9518" s="92" t="str">
        <f t="shared" si="1493"/>
        <v/>
      </c>
      <c r="L9518" s="92" t="str">
        <f t="shared" si="1494"/>
        <v/>
      </c>
      <c r="M9518" s="95" t="str">
        <f>IF(A9518&lt;&gt;"",IF(MID(C9518,1,1)="c",SigmaEpsConcrete(I9518,$AN$30:$AN$33,$AR$30:$AR$33,$AS$26,$AS$27,$AS$28,$AQ$20,$AU$19),""),"")</f>
        <v/>
      </c>
      <c r="N9518" s="95" t="str">
        <f>IF(A9518&lt;&gt;"",IF(MID(C9518,1,1)="r",SigmaEpsReinf(J9518,$AS$42:$AS$43,$AS$41,$AS$39,$AS$40,$AQ$38),""),"")</f>
        <v/>
      </c>
      <c r="Q9518" s="92" t="str">
        <f t="shared" si="1496"/>
        <v/>
      </c>
      <c r="R9518" s="92" t="str">
        <f t="shared" si="1497"/>
        <v/>
      </c>
      <c r="U9518" s="5"/>
      <c r="V9518" s="5"/>
      <c r="W9518" s="94" t="str">
        <f t="shared" si="1495"/>
        <v/>
      </c>
      <c r="X9518" s="94" t="str">
        <f t="shared" si="1498"/>
        <v/>
      </c>
      <c r="Y9518" s="5"/>
      <c r="BK9518" s="8"/>
      <c r="BL9518" s="5"/>
      <c r="BM9518" s="5"/>
      <c r="BN9518" s="5"/>
      <c r="BO9518" s="5"/>
      <c r="BP9518" s="1"/>
      <c r="BQ9518" s="1"/>
      <c r="BR9518" s="1"/>
      <c r="BS9518" s="1"/>
      <c r="BT9518" s="1"/>
      <c r="BU9518" s="4"/>
      <c r="BV9518" s="1"/>
      <c r="BW9518" s="3"/>
      <c r="BX9518" s="4"/>
      <c r="BY9518" s="5"/>
      <c r="BZ9518" s="5"/>
      <c r="CA9518" s="5"/>
      <c r="CB9518" s="5"/>
      <c r="CC9518" s="5"/>
      <c r="CD9518" s="43"/>
    </row>
    <row r="9519" spans="1:82" x14ac:dyDescent="0.25">
      <c r="A9519" s="8"/>
      <c r="B9519" s="5"/>
      <c r="C9519" s="5"/>
      <c r="D9519" s="5"/>
      <c r="E9519" s="5"/>
      <c r="F9519" s="94" t="str">
        <f t="shared" si="1489"/>
        <v/>
      </c>
      <c r="G9519" s="94" t="str">
        <f t="shared" si="1490"/>
        <v/>
      </c>
      <c r="H9519" s="127" t="str">
        <f>IF(A9519&lt;&gt;"",IF(MID(C9519,1,1)="c",$AS$26,IF(MID(C9519,1,1)="r",$AS$41,IF(MID(C9519,1,1)="p",#REF!,#REF!))),"")</f>
        <v/>
      </c>
      <c r="I9519" s="92" t="str">
        <f t="shared" si="1491"/>
        <v/>
      </c>
      <c r="J9519" s="92" t="str">
        <f t="shared" si="1492"/>
        <v/>
      </c>
      <c r="K9519" s="92" t="str">
        <f t="shared" si="1493"/>
        <v/>
      </c>
      <c r="L9519" s="92" t="str">
        <f t="shared" si="1494"/>
        <v/>
      </c>
      <c r="M9519" s="95" t="str">
        <f>IF(A9519&lt;&gt;"",IF(MID(C9519,1,1)="c",SigmaEpsConcrete(I9519,$AN$30:$AN$33,$AR$30:$AR$33,$AS$26,$AS$27,$AS$28,$AQ$20,$AU$19),""),"")</f>
        <v/>
      </c>
      <c r="N9519" s="95" t="str">
        <f>IF(A9519&lt;&gt;"",IF(MID(C9519,1,1)="r",SigmaEpsReinf(J9519,$AS$42:$AS$43,$AS$41,$AS$39,$AS$40,$AQ$38),""),"")</f>
        <v/>
      </c>
      <c r="Q9519" s="92" t="str">
        <f t="shared" si="1496"/>
        <v/>
      </c>
      <c r="R9519" s="92" t="str">
        <f t="shared" si="1497"/>
        <v/>
      </c>
      <c r="U9519" s="5"/>
      <c r="V9519" s="5"/>
      <c r="W9519" s="94" t="str">
        <f t="shared" si="1495"/>
        <v/>
      </c>
      <c r="X9519" s="94" t="str">
        <f t="shared" si="1498"/>
        <v/>
      </c>
      <c r="Y9519" s="5"/>
      <c r="BK9519" s="8"/>
      <c r="BL9519" s="5"/>
      <c r="BM9519" s="5"/>
      <c r="BN9519" s="5"/>
      <c r="BO9519" s="5"/>
      <c r="BP9519" s="1"/>
      <c r="BQ9519" s="1"/>
      <c r="BR9519" s="1"/>
      <c r="BS9519" s="1"/>
      <c r="BT9519" s="1"/>
      <c r="BU9519" s="4"/>
      <c r="BV9519" s="1"/>
      <c r="BW9519" s="3"/>
      <c r="BX9519" s="4"/>
      <c r="BY9519" s="5"/>
      <c r="BZ9519" s="5"/>
      <c r="CA9519" s="5"/>
      <c r="CB9519" s="5"/>
      <c r="CC9519" s="5"/>
      <c r="CD9519" s="43"/>
    </row>
    <row r="9520" spans="1:82" x14ac:dyDescent="0.25">
      <c r="A9520" s="8"/>
      <c r="B9520" s="5"/>
      <c r="C9520" s="5"/>
      <c r="D9520" s="5"/>
      <c r="E9520" s="5"/>
      <c r="F9520" s="94" t="str">
        <f t="shared" si="1489"/>
        <v/>
      </c>
      <c r="G9520" s="94" t="str">
        <f t="shared" si="1490"/>
        <v/>
      </c>
      <c r="H9520" s="127" t="str">
        <f>IF(A9520&lt;&gt;"",IF(MID(C9520,1,1)="c",$AS$26,IF(MID(C9520,1,1)="r",$AS$41,IF(MID(C9520,1,1)="p",#REF!,#REF!))),"")</f>
        <v/>
      </c>
      <c r="I9520" s="92" t="str">
        <f t="shared" si="1491"/>
        <v/>
      </c>
      <c r="J9520" s="92" t="str">
        <f t="shared" si="1492"/>
        <v/>
      </c>
      <c r="K9520" s="92" t="str">
        <f t="shared" si="1493"/>
        <v/>
      </c>
      <c r="L9520" s="92" t="str">
        <f t="shared" si="1494"/>
        <v/>
      </c>
      <c r="M9520" s="95" t="str">
        <f>IF(A9520&lt;&gt;"",IF(MID(C9520,1,1)="c",SigmaEpsConcrete(I9520,$AN$30:$AN$33,$AR$30:$AR$33,$AS$26,$AS$27,$AS$28,$AQ$20,$AU$19),""),"")</f>
        <v/>
      </c>
      <c r="N9520" s="95" t="str">
        <f>IF(A9520&lt;&gt;"",IF(MID(C9520,1,1)="r",SigmaEpsReinf(J9520,$AS$42:$AS$43,$AS$41,$AS$39,$AS$40,$AQ$38),""),"")</f>
        <v/>
      </c>
      <c r="Q9520" s="92" t="str">
        <f t="shared" si="1496"/>
        <v/>
      </c>
      <c r="R9520" s="92" t="str">
        <f t="shared" si="1497"/>
        <v/>
      </c>
      <c r="U9520" s="5"/>
      <c r="V9520" s="5"/>
      <c r="W9520" s="94" t="str">
        <f t="shared" si="1495"/>
        <v/>
      </c>
      <c r="X9520" s="94" t="str">
        <f t="shared" si="1498"/>
        <v/>
      </c>
      <c r="Y9520" s="5"/>
      <c r="BK9520" s="8"/>
      <c r="BL9520" s="5"/>
      <c r="BM9520" s="5"/>
      <c r="BN9520" s="5"/>
      <c r="BO9520" s="5"/>
      <c r="BP9520" s="1"/>
      <c r="BQ9520" s="1"/>
      <c r="BR9520" s="1"/>
      <c r="BS9520" s="1"/>
      <c r="BT9520" s="1"/>
      <c r="BU9520" s="4"/>
      <c r="BV9520" s="1"/>
      <c r="BW9520" s="3"/>
      <c r="BX9520" s="4"/>
      <c r="BY9520" s="5"/>
      <c r="BZ9520" s="5"/>
      <c r="CA9520" s="5"/>
      <c r="CB9520" s="5"/>
      <c r="CC9520" s="5"/>
      <c r="CD9520" s="43"/>
    </row>
    <row r="9521" spans="1:82" x14ac:dyDescent="0.25">
      <c r="A9521" s="8"/>
      <c r="B9521" s="5"/>
      <c r="C9521" s="5"/>
      <c r="D9521" s="5"/>
      <c r="E9521" s="5"/>
      <c r="F9521" s="94" t="str">
        <f t="shared" si="1489"/>
        <v/>
      </c>
      <c r="G9521" s="94" t="str">
        <f t="shared" si="1490"/>
        <v/>
      </c>
      <c r="H9521" s="127" t="str">
        <f>IF(A9521&lt;&gt;"",IF(MID(C9521,1,1)="c",$AS$26,IF(MID(C9521,1,1)="r",$AS$41,IF(MID(C9521,1,1)="p",#REF!,#REF!))),"")</f>
        <v/>
      </c>
      <c r="I9521" s="92" t="str">
        <f t="shared" si="1491"/>
        <v/>
      </c>
      <c r="J9521" s="92" t="str">
        <f t="shared" si="1492"/>
        <v/>
      </c>
      <c r="K9521" s="92" t="str">
        <f t="shared" si="1493"/>
        <v/>
      </c>
      <c r="L9521" s="92" t="str">
        <f t="shared" si="1494"/>
        <v/>
      </c>
      <c r="M9521" s="95" t="str">
        <f>IF(A9521&lt;&gt;"",IF(MID(C9521,1,1)="c",SigmaEpsConcrete(I9521,$AN$30:$AN$33,$AR$30:$AR$33,$AS$26,$AS$27,$AS$28,$AQ$20,$AU$19),""),"")</f>
        <v/>
      </c>
      <c r="N9521" s="95" t="str">
        <f>IF(A9521&lt;&gt;"",IF(MID(C9521,1,1)="r",SigmaEpsReinf(J9521,$AS$42:$AS$43,$AS$41,$AS$39,$AS$40,$AQ$38),""),"")</f>
        <v/>
      </c>
      <c r="Q9521" s="92" t="str">
        <f t="shared" si="1496"/>
        <v/>
      </c>
      <c r="R9521" s="92" t="str">
        <f t="shared" si="1497"/>
        <v/>
      </c>
      <c r="U9521" s="5"/>
      <c r="V9521" s="5"/>
      <c r="W9521" s="94" t="str">
        <f t="shared" si="1495"/>
        <v/>
      </c>
      <c r="X9521" s="94" t="str">
        <f t="shared" si="1498"/>
        <v/>
      </c>
      <c r="Y9521" s="5"/>
      <c r="BK9521" s="8"/>
      <c r="BL9521" s="5"/>
      <c r="BM9521" s="5"/>
      <c r="BN9521" s="5"/>
      <c r="BO9521" s="5"/>
      <c r="BP9521" s="1"/>
      <c r="BQ9521" s="1"/>
      <c r="BR9521" s="1"/>
      <c r="BS9521" s="1"/>
      <c r="BT9521" s="1"/>
      <c r="BU9521" s="4"/>
      <c r="BV9521" s="1"/>
      <c r="BW9521" s="3"/>
      <c r="BX9521" s="4"/>
      <c r="BY9521" s="5"/>
      <c r="BZ9521" s="5"/>
      <c r="CA9521" s="5"/>
      <c r="CB9521" s="5"/>
      <c r="CC9521" s="5"/>
      <c r="CD9521" s="43"/>
    </row>
    <row r="9522" spans="1:82" x14ac:dyDescent="0.25">
      <c r="A9522" s="8"/>
      <c r="B9522" s="5"/>
      <c r="C9522" s="5"/>
      <c r="D9522" s="5"/>
      <c r="E9522" s="5"/>
      <c r="F9522" s="94" t="str">
        <f t="shared" si="1489"/>
        <v/>
      </c>
      <c r="G9522" s="94" t="str">
        <f t="shared" si="1490"/>
        <v/>
      </c>
      <c r="H9522" s="127" t="str">
        <f>IF(A9522&lt;&gt;"",IF(MID(C9522,1,1)="c",$AS$26,IF(MID(C9522,1,1)="r",$AS$41,IF(MID(C9522,1,1)="p",#REF!,#REF!))),"")</f>
        <v/>
      </c>
      <c r="I9522" s="92" t="str">
        <f t="shared" si="1491"/>
        <v/>
      </c>
      <c r="J9522" s="92" t="str">
        <f t="shared" si="1492"/>
        <v/>
      </c>
      <c r="K9522" s="92" t="str">
        <f t="shared" si="1493"/>
        <v/>
      </c>
      <c r="L9522" s="92" t="str">
        <f t="shared" si="1494"/>
        <v/>
      </c>
      <c r="M9522" s="95" t="str">
        <f>IF(A9522&lt;&gt;"",IF(MID(C9522,1,1)="c",SigmaEpsConcrete(I9522,$AN$30:$AN$33,$AR$30:$AR$33,$AS$26,$AS$27,$AS$28,$AQ$20,$AU$19),""),"")</f>
        <v/>
      </c>
      <c r="N9522" s="95" t="str">
        <f>IF(A9522&lt;&gt;"",IF(MID(C9522,1,1)="r",SigmaEpsReinf(J9522,$AS$42:$AS$43,$AS$41,$AS$39,$AS$40,$AQ$38),""),"")</f>
        <v/>
      </c>
      <c r="Q9522" s="92" t="str">
        <f t="shared" si="1496"/>
        <v/>
      </c>
      <c r="R9522" s="92" t="str">
        <f t="shared" si="1497"/>
        <v/>
      </c>
      <c r="U9522" s="5"/>
      <c r="V9522" s="5"/>
      <c r="W9522" s="94" t="str">
        <f t="shared" si="1495"/>
        <v/>
      </c>
      <c r="X9522" s="94" t="str">
        <f t="shared" si="1498"/>
        <v/>
      </c>
      <c r="Y9522" s="5"/>
      <c r="BK9522" s="8"/>
      <c r="BL9522" s="5"/>
      <c r="BM9522" s="5"/>
      <c r="BN9522" s="5"/>
      <c r="BO9522" s="5"/>
      <c r="BP9522" s="1"/>
      <c r="BQ9522" s="1"/>
      <c r="BR9522" s="1"/>
      <c r="BS9522" s="1"/>
      <c r="BT9522" s="1"/>
      <c r="BU9522" s="4"/>
      <c r="BV9522" s="1"/>
      <c r="BW9522" s="3"/>
      <c r="BX9522" s="4"/>
      <c r="BY9522" s="5"/>
      <c r="BZ9522" s="5"/>
      <c r="CA9522" s="5"/>
      <c r="CB9522" s="5"/>
      <c r="CC9522" s="5"/>
      <c r="CD9522" s="43"/>
    </row>
    <row r="9523" spans="1:82" x14ac:dyDescent="0.25">
      <c r="A9523" s="8"/>
      <c r="B9523" s="5"/>
      <c r="C9523" s="5"/>
      <c r="D9523" s="5"/>
      <c r="E9523" s="5"/>
      <c r="F9523" s="94" t="str">
        <f t="shared" si="1489"/>
        <v/>
      </c>
      <c r="G9523" s="94" t="str">
        <f t="shared" si="1490"/>
        <v/>
      </c>
      <c r="H9523" s="127" t="str">
        <f>IF(A9523&lt;&gt;"",IF(MID(C9523,1,1)="c",$AS$26,IF(MID(C9523,1,1)="r",$AS$41,IF(MID(C9523,1,1)="p",#REF!,#REF!))),"")</f>
        <v/>
      </c>
      <c r="I9523" s="92" t="str">
        <f t="shared" si="1491"/>
        <v/>
      </c>
      <c r="J9523" s="92" t="str">
        <f t="shared" si="1492"/>
        <v/>
      </c>
      <c r="K9523" s="92" t="str">
        <f t="shared" si="1493"/>
        <v/>
      </c>
      <c r="L9523" s="92" t="str">
        <f t="shared" si="1494"/>
        <v/>
      </c>
      <c r="M9523" s="95" t="str">
        <f>IF(A9523&lt;&gt;"",IF(MID(C9523,1,1)="c",SigmaEpsConcrete(I9523,$AN$30:$AN$33,$AR$30:$AR$33,$AS$26,$AS$27,$AS$28,$AQ$20,$AU$19),""),"")</f>
        <v/>
      </c>
      <c r="N9523" s="95" t="str">
        <f>IF(A9523&lt;&gt;"",IF(MID(C9523,1,1)="r",SigmaEpsReinf(J9523,$AS$42:$AS$43,$AS$41,$AS$39,$AS$40,$AQ$38),""),"")</f>
        <v/>
      </c>
      <c r="Q9523" s="92" t="str">
        <f t="shared" si="1496"/>
        <v/>
      </c>
      <c r="R9523" s="92" t="str">
        <f t="shared" si="1497"/>
        <v/>
      </c>
      <c r="U9523" s="5"/>
      <c r="V9523" s="5"/>
      <c r="W9523" s="94" t="str">
        <f t="shared" si="1495"/>
        <v/>
      </c>
      <c r="X9523" s="94" t="str">
        <f t="shared" si="1498"/>
        <v/>
      </c>
      <c r="Y9523" s="5"/>
      <c r="BK9523" s="8"/>
      <c r="BL9523" s="5"/>
      <c r="BM9523" s="5"/>
      <c r="BN9523" s="5"/>
      <c r="BO9523" s="5"/>
      <c r="BP9523" s="1"/>
      <c r="BQ9523" s="1"/>
      <c r="BR9523" s="1"/>
      <c r="BS9523" s="1"/>
      <c r="BT9523" s="1"/>
      <c r="BU9523" s="4"/>
      <c r="BV9523" s="1"/>
      <c r="BW9523" s="3"/>
      <c r="BX9523" s="4"/>
      <c r="BY9523" s="5"/>
      <c r="BZ9523" s="5"/>
      <c r="CA9523" s="5"/>
      <c r="CB9523" s="5"/>
      <c r="CC9523" s="5"/>
      <c r="CD9523" s="43"/>
    </row>
    <row r="9524" spans="1:82" x14ac:dyDescent="0.25">
      <c r="A9524" s="8"/>
      <c r="B9524" s="5"/>
      <c r="C9524" s="5"/>
      <c r="D9524" s="5"/>
      <c r="E9524" s="5"/>
      <c r="F9524" s="94" t="str">
        <f t="shared" si="1489"/>
        <v/>
      </c>
      <c r="G9524" s="94" t="str">
        <f t="shared" si="1490"/>
        <v/>
      </c>
      <c r="H9524" s="127" t="str">
        <f>IF(A9524&lt;&gt;"",IF(MID(C9524,1,1)="c",$AS$26,IF(MID(C9524,1,1)="r",$AS$41,IF(MID(C9524,1,1)="p",#REF!,#REF!))),"")</f>
        <v/>
      </c>
      <c r="I9524" s="92" t="str">
        <f t="shared" si="1491"/>
        <v/>
      </c>
      <c r="J9524" s="92" t="str">
        <f t="shared" si="1492"/>
        <v/>
      </c>
      <c r="K9524" s="92" t="str">
        <f t="shared" si="1493"/>
        <v/>
      </c>
      <c r="L9524" s="92" t="str">
        <f t="shared" si="1494"/>
        <v/>
      </c>
      <c r="M9524" s="95" t="str">
        <f>IF(A9524&lt;&gt;"",IF(MID(C9524,1,1)="c",SigmaEpsConcrete(I9524,$AN$30:$AN$33,$AR$30:$AR$33,$AS$26,$AS$27,$AS$28,$AQ$20,$AU$19),""),"")</f>
        <v/>
      </c>
      <c r="N9524" s="95" t="str">
        <f>IF(A9524&lt;&gt;"",IF(MID(C9524,1,1)="r",SigmaEpsReinf(J9524,$AS$42:$AS$43,$AS$41,$AS$39,$AS$40,$AQ$38),""),"")</f>
        <v/>
      </c>
      <c r="Q9524" s="92" t="str">
        <f t="shared" si="1496"/>
        <v/>
      </c>
      <c r="R9524" s="92" t="str">
        <f t="shared" si="1497"/>
        <v/>
      </c>
      <c r="U9524" s="5"/>
      <c r="V9524" s="5"/>
      <c r="W9524" s="94" t="str">
        <f t="shared" si="1495"/>
        <v/>
      </c>
      <c r="X9524" s="94" t="str">
        <f t="shared" si="1498"/>
        <v/>
      </c>
      <c r="Y9524" s="5"/>
      <c r="BK9524" s="8"/>
      <c r="BL9524" s="5"/>
      <c r="BM9524" s="5"/>
      <c r="BN9524" s="5"/>
      <c r="BO9524" s="5"/>
      <c r="BP9524" s="1"/>
      <c r="BQ9524" s="1"/>
      <c r="BR9524" s="1"/>
      <c r="BS9524" s="1"/>
      <c r="BT9524" s="1"/>
      <c r="BU9524" s="4"/>
      <c r="BV9524" s="1"/>
      <c r="BW9524" s="3"/>
      <c r="BX9524" s="4"/>
      <c r="BY9524" s="5"/>
      <c r="BZ9524" s="5"/>
      <c r="CA9524" s="5"/>
      <c r="CB9524" s="5"/>
      <c r="CC9524" s="5"/>
      <c r="CD9524" s="43"/>
    </row>
    <row r="9525" spans="1:82" x14ac:dyDescent="0.25">
      <c r="A9525" s="8"/>
      <c r="B9525" s="5"/>
      <c r="C9525" s="5"/>
      <c r="D9525" s="5"/>
      <c r="E9525" s="5"/>
      <c r="F9525" s="94" t="str">
        <f t="shared" si="1489"/>
        <v/>
      </c>
      <c r="G9525" s="94" t="str">
        <f t="shared" si="1490"/>
        <v/>
      </c>
      <c r="H9525" s="127" t="str">
        <f>IF(A9525&lt;&gt;"",IF(MID(C9525,1,1)="c",$AS$26,IF(MID(C9525,1,1)="r",$AS$41,IF(MID(C9525,1,1)="p",#REF!,#REF!))),"")</f>
        <v/>
      </c>
      <c r="I9525" s="92" t="str">
        <f t="shared" si="1491"/>
        <v/>
      </c>
      <c r="J9525" s="92" t="str">
        <f t="shared" si="1492"/>
        <v/>
      </c>
      <c r="K9525" s="92" t="str">
        <f t="shared" si="1493"/>
        <v/>
      </c>
      <c r="L9525" s="92" t="str">
        <f t="shared" si="1494"/>
        <v/>
      </c>
      <c r="M9525" s="95" t="str">
        <f>IF(A9525&lt;&gt;"",IF(MID(C9525,1,1)="c",SigmaEpsConcrete(I9525,$AN$30:$AN$33,$AR$30:$AR$33,$AS$26,$AS$27,$AS$28,$AQ$20,$AU$19),""),"")</f>
        <v/>
      </c>
      <c r="N9525" s="95" t="str">
        <f>IF(A9525&lt;&gt;"",IF(MID(C9525,1,1)="r",SigmaEpsReinf(J9525,$AS$42:$AS$43,$AS$41,$AS$39,$AS$40,$AQ$38),""),"")</f>
        <v/>
      </c>
      <c r="Q9525" s="92" t="str">
        <f t="shared" si="1496"/>
        <v/>
      </c>
      <c r="R9525" s="92" t="str">
        <f t="shared" si="1497"/>
        <v/>
      </c>
      <c r="U9525" s="5"/>
      <c r="V9525" s="5"/>
      <c r="W9525" s="94" t="str">
        <f t="shared" si="1495"/>
        <v/>
      </c>
      <c r="X9525" s="94" t="str">
        <f t="shared" si="1498"/>
        <v/>
      </c>
      <c r="Y9525" s="5"/>
      <c r="BK9525" s="8"/>
      <c r="BL9525" s="5"/>
      <c r="BM9525" s="5"/>
      <c r="BN9525" s="5"/>
      <c r="BO9525" s="5"/>
      <c r="BP9525" s="1"/>
      <c r="BQ9525" s="1"/>
      <c r="BR9525" s="1"/>
      <c r="BS9525" s="1"/>
      <c r="BT9525" s="1"/>
      <c r="BU9525" s="4"/>
      <c r="BV9525" s="1"/>
      <c r="BW9525" s="3"/>
      <c r="BX9525" s="4"/>
      <c r="BY9525" s="5"/>
      <c r="BZ9525" s="5"/>
      <c r="CA9525" s="5"/>
      <c r="CB9525" s="5"/>
      <c r="CC9525" s="5"/>
      <c r="CD9525" s="43"/>
    </row>
    <row r="9526" spans="1:82" x14ac:dyDescent="0.25">
      <c r="A9526" s="8"/>
      <c r="B9526" s="5"/>
      <c r="C9526" s="5"/>
      <c r="D9526" s="5"/>
      <c r="E9526" s="5"/>
      <c r="F9526" s="94" t="str">
        <f t="shared" si="1489"/>
        <v/>
      </c>
      <c r="G9526" s="94" t="str">
        <f t="shared" si="1490"/>
        <v/>
      </c>
      <c r="H9526" s="127" t="str">
        <f>IF(A9526&lt;&gt;"",IF(MID(C9526,1,1)="c",$AS$26,IF(MID(C9526,1,1)="r",$AS$41,IF(MID(C9526,1,1)="p",#REF!,#REF!))),"")</f>
        <v/>
      </c>
      <c r="I9526" s="92" t="str">
        <f t="shared" si="1491"/>
        <v/>
      </c>
      <c r="J9526" s="92" t="str">
        <f t="shared" si="1492"/>
        <v/>
      </c>
      <c r="K9526" s="92" t="str">
        <f t="shared" si="1493"/>
        <v/>
      </c>
      <c r="L9526" s="92" t="str">
        <f t="shared" si="1494"/>
        <v/>
      </c>
      <c r="M9526" s="95" t="str">
        <f>IF(A9526&lt;&gt;"",IF(MID(C9526,1,1)="c",SigmaEpsConcrete(I9526,$AN$30:$AN$33,$AR$30:$AR$33,$AS$26,$AS$27,$AS$28,$AQ$20,$AU$19),""),"")</f>
        <v/>
      </c>
      <c r="N9526" s="95" t="str">
        <f>IF(A9526&lt;&gt;"",IF(MID(C9526,1,1)="r",SigmaEpsReinf(J9526,$AS$42:$AS$43,$AS$41,$AS$39,$AS$40,$AQ$38),""),"")</f>
        <v/>
      </c>
      <c r="Q9526" s="92" t="str">
        <f t="shared" si="1496"/>
        <v/>
      </c>
      <c r="R9526" s="92" t="str">
        <f t="shared" si="1497"/>
        <v/>
      </c>
      <c r="U9526" s="5"/>
      <c r="V9526" s="5"/>
      <c r="W9526" s="94" t="str">
        <f t="shared" si="1495"/>
        <v/>
      </c>
      <c r="X9526" s="94" t="str">
        <f t="shared" si="1498"/>
        <v/>
      </c>
      <c r="Y9526" s="5"/>
      <c r="BK9526" s="8"/>
      <c r="BL9526" s="5"/>
      <c r="BM9526" s="5"/>
      <c r="BN9526" s="5"/>
      <c r="BO9526" s="5"/>
      <c r="BP9526" s="1"/>
      <c r="BQ9526" s="1"/>
      <c r="BR9526" s="1"/>
      <c r="BS9526" s="1"/>
      <c r="BT9526" s="1"/>
      <c r="BU9526" s="4"/>
      <c r="BV9526" s="1"/>
      <c r="BW9526" s="3"/>
      <c r="BX9526" s="4"/>
      <c r="BY9526" s="5"/>
      <c r="BZ9526" s="5"/>
      <c r="CA9526" s="5"/>
      <c r="CB9526" s="5"/>
      <c r="CC9526" s="5"/>
      <c r="CD9526" s="43"/>
    </row>
    <row r="9527" spans="1:82" x14ac:dyDescent="0.25">
      <c r="A9527" s="8"/>
      <c r="B9527" s="5"/>
      <c r="C9527" s="5"/>
      <c r="D9527" s="5"/>
      <c r="E9527" s="5"/>
      <c r="F9527" s="94" t="str">
        <f t="shared" si="1489"/>
        <v/>
      </c>
      <c r="G9527" s="94" t="str">
        <f t="shared" si="1490"/>
        <v/>
      </c>
      <c r="H9527" s="127" t="str">
        <f>IF(A9527&lt;&gt;"",IF(MID(C9527,1,1)="c",$AS$26,IF(MID(C9527,1,1)="r",$AS$41,IF(MID(C9527,1,1)="p",#REF!,#REF!))),"")</f>
        <v/>
      </c>
      <c r="I9527" s="92" t="str">
        <f t="shared" si="1491"/>
        <v/>
      </c>
      <c r="J9527" s="92" t="str">
        <f t="shared" si="1492"/>
        <v/>
      </c>
      <c r="K9527" s="92" t="str">
        <f t="shared" si="1493"/>
        <v/>
      </c>
      <c r="L9527" s="92" t="str">
        <f t="shared" si="1494"/>
        <v/>
      </c>
      <c r="M9527" s="95" t="str">
        <f>IF(A9527&lt;&gt;"",IF(MID(C9527,1,1)="c",SigmaEpsConcrete(I9527,$AN$30:$AN$33,$AR$30:$AR$33,$AS$26,$AS$27,$AS$28,$AQ$20,$AU$19),""),"")</f>
        <v/>
      </c>
      <c r="N9527" s="95" t="str">
        <f>IF(A9527&lt;&gt;"",IF(MID(C9527,1,1)="r",SigmaEpsReinf(J9527,$AS$42:$AS$43,$AS$41,$AS$39,$AS$40,$AQ$38),""),"")</f>
        <v/>
      </c>
      <c r="Q9527" s="92" t="str">
        <f t="shared" si="1496"/>
        <v/>
      </c>
      <c r="R9527" s="92" t="str">
        <f t="shared" si="1497"/>
        <v/>
      </c>
      <c r="U9527" s="5"/>
      <c r="V9527" s="5"/>
      <c r="W9527" s="94" t="str">
        <f t="shared" si="1495"/>
        <v/>
      </c>
      <c r="X9527" s="94" t="str">
        <f t="shared" si="1498"/>
        <v/>
      </c>
      <c r="Y9527" s="5"/>
      <c r="BK9527" s="8"/>
      <c r="BL9527" s="5"/>
      <c r="BM9527" s="5"/>
      <c r="BN9527" s="5"/>
      <c r="BO9527" s="5"/>
      <c r="BP9527" s="1"/>
      <c r="BQ9527" s="1"/>
      <c r="BR9527" s="1"/>
      <c r="BS9527" s="1"/>
      <c r="BT9527" s="1"/>
      <c r="BU9527" s="4"/>
      <c r="BV9527" s="1"/>
      <c r="BW9527" s="3"/>
      <c r="BX9527" s="4"/>
      <c r="BY9527" s="5"/>
      <c r="BZ9527" s="5"/>
      <c r="CA9527" s="5"/>
      <c r="CB9527" s="5"/>
      <c r="CC9527" s="5"/>
      <c r="CD9527" s="43"/>
    </row>
    <row r="9528" spans="1:82" x14ac:dyDescent="0.25">
      <c r="A9528" s="8"/>
      <c r="B9528" s="5"/>
      <c r="C9528" s="5"/>
      <c r="D9528" s="5"/>
      <c r="E9528" s="5"/>
      <c r="F9528" s="94" t="str">
        <f t="shared" si="1489"/>
        <v/>
      </c>
      <c r="G9528" s="94" t="str">
        <f t="shared" si="1490"/>
        <v/>
      </c>
      <c r="H9528" s="127" t="str">
        <f>IF(A9528&lt;&gt;"",IF(MID(C9528,1,1)="c",$AS$26,IF(MID(C9528,1,1)="r",$AS$41,IF(MID(C9528,1,1)="p",#REF!,#REF!))),"")</f>
        <v/>
      </c>
      <c r="I9528" s="92" t="str">
        <f t="shared" si="1491"/>
        <v/>
      </c>
      <c r="J9528" s="92" t="str">
        <f t="shared" si="1492"/>
        <v/>
      </c>
      <c r="K9528" s="92" t="str">
        <f t="shared" si="1493"/>
        <v/>
      </c>
      <c r="L9528" s="92" t="str">
        <f t="shared" si="1494"/>
        <v/>
      </c>
      <c r="M9528" s="95" t="str">
        <f>IF(A9528&lt;&gt;"",IF(MID(C9528,1,1)="c",SigmaEpsConcrete(I9528,$AN$30:$AN$33,$AR$30:$AR$33,$AS$26,$AS$27,$AS$28,$AQ$20,$AU$19),""),"")</f>
        <v/>
      </c>
      <c r="N9528" s="95" t="str">
        <f>IF(A9528&lt;&gt;"",IF(MID(C9528,1,1)="r",SigmaEpsReinf(J9528,$AS$42:$AS$43,$AS$41,$AS$39,$AS$40,$AQ$38),""),"")</f>
        <v/>
      </c>
      <c r="Q9528" s="92" t="str">
        <f t="shared" si="1496"/>
        <v/>
      </c>
      <c r="R9528" s="92" t="str">
        <f t="shared" si="1497"/>
        <v/>
      </c>
      <c r="U9528" s="5"/>
      <c r="V9528" s="5"/>
      <c r="W9528" s="94" t="str">
        <f t="shared" si="1495"/>
        <v/>
      </c>
      <c r="X9528" s="94" t="str">
        <f t="shared" si="1498"/>
        <v/>
      </c>
      <c r="Y9528" s="5"/>
      <c r="BK9528" s="8"/>
      <c r="BL9528" s="5"/>
      <c r="BM9528" s="5"/>
      <c r="BN9528" s="5"/>
      <c r="BO9528" s="5"/>
      <c r="BP9528" s="1"/>
      <c r="BQ9528" s="1"/>
      <c r="BR9528" s="1"/>
      <c r="BS9528" s="1"/>
      <c r="BT9528" s="1"/>
      <c r="BU9528" s="4"/>
      <c r="BV9528" s="1"/>
      <c r="BW9528" s="3"/>
      <c r="BX9528" s="4"/>
      <c r="BY9528" s="5"/>
      <c r="BZ9528" s="5"/>
      <c r="CA9528" s="5"/>
      <c r="CB9528" s="5"/>
      <c r="CC9528" s="5"/>
      <c r="CD9528" s="43"/>
    </row>
    <row r="9529" spans="1:82" x14ac:dyDescent="0.25">
      <c r="A9529" s="8"/>
      <c r="B9529" s="5"/>
      <c r="C9529" s="5"/>
      <c r="D9529" s="5"/>
      <c r="E9529" s="5"/>
      <c r="F9529" s="94" t="str">
        <f t="shared" si="1489"/>
        <v/>
      </c>
      <c r="G9529" s="94" t="str">
        <f t="shared" si="1490"/>
        <v/>
      </c>
      <c r="H9529" s="127" t="str">
        <f>IF(A9529&lt;&gt;"",IF(MID(C9529,1,1)="c",$AS$26,IF(MID(C9529,1,1)="r",$AS$41,IF(MID(C9529,1,1)="p",#REF!,#REF!))),"")</f>
        <v/>
      </c>
      <c r="I9529" s="92" t="str">
        <f t="shared" si="1491"/>
        <v/>
      </c>
      <c r="J9529" s="92" t="str">
        <f t="shared" si="1492"/>
        <v/>
      </c>
      <c r="K9529" s="92" t="str">
        <f t="shared" si="1493"/>
        <v/>
      </c>
      <c r="L9529" s="92" t="str">
        <f t="shared" si="1494"/>
        <v/>
      </c>
      <c r="M9529" s="95" t="str">
        <f>IF(A9529&lt;&gt;"",IF(MID(C9529,1,1)="c",SigmaEpsConcrete(I9529,$AN$30:$AN$33,$AR$30:$AR$33,$AS$26,$AS$27,$AS$28,$AQ$20,$AU$19),""),"")</f>
        <v/>
      </c>
      <c r="N9529" s="95" t="str">
        <f>IF(A9529&lt;&gt;"",IF(MID(C9529,1,1)="r",SigmaEpsReinf(J9529,$AS$42:$AS$43,$AS$41,$AS$39,$AS$40,$AQ$38),""),"")</f>
        <v/>
      </c>
      <c r="Q9529" s="92" t="str">
        <f t="shared" si="1496"/>
        <v/>
      </c>
      <c r="R9529" s="92" t="str">
        <f t="shared" si="1497"/>
        <v/>
      </c>
      <c r="U9529" s="5"/>
      <c r="V9529" s="5"/>
      <c r="W9529" s="94" t="str">
        <f t="shared" si="1495"/>
        <v/>
      </c>
      <c r="X9529" s="94" t="str">
        <f t="shared" si="1498"/>
        <v/>
      </c>
      <c r="Y9529" s="5"/>
      <c r="BK9529" s="8"/>
      <c r="BL9529" s="5"/>
      <c r="BM9529" s="5"/>
      <c r="BN9529" s="5"/>
      <c r="BO9529" s="5"/>
      <c r="BP9529" s="1"/>
      <c r="BQ9529" s="1"/>
      <c r="BR9529" s="1"/>
      <c r="BS9529" s="1"/>
      <c r="BT9529" s="1"/>
      <c r="BU9529" s="4"/>
      <c r="BV9529" s="1"/>
      <c r="BW9529" s="3"/>
      <c r="BX9529" s="4"/>
      <c r="BY9529" s="5"/>
      <c r="BZ9529" s="5"/>
      <c r="CA9529" s="5"/>
      <c r="CB9529" s="5"/>
      <c r="CC9529" s="5"/>
      <c r="CD9529" s="43"/>
    </row>
    <row r="9530" spans="1:82" x14ac:dyDescent="0.25">
      <c r="A9530" s="8"/>
      <c r="B9530" s="5"/>
      <c r="C9530" s="5"/>
      <c r="D9530" s="5"/>
      <c r="E9530" s="5"/>
      <c r="F9530" s="94" t="str">
        <f t="shared" si="1489"/>
        <v/>
      </c>
      <c r="G9530" s="94" t="str">
        <f t="shared" si="1490"/>
        <v/>
      </c>
      <c r="H9530" s="127" t="str">
        <f>IF(A9530&lt;&gt;"",IF(MID(C9530,1,1)="c",$AS$26,IF(MID(C9530,1,1)="r",$AS$41,IF(MID(C9530,1,1)="p",#REF!,#REF!))),"")</f>
        <v/>
      </c>
      <c r="I9530" s="92" t="str">
        <f t="shared" si="1491"/>
        <v/>
      </c>
      <c r="J9530" s="92" t="str">
        <f t="shared" si="1492"/>
        <v/>
      </c>
      <c r="K9530" s="92" t="str">
        <f t="shared" si="1493"/>
        <v/>
      </c>
      <c r="L9530" s="92" t="str">
        <f t="shared" si="1494"/>
        <v/>
      </c>
      <c r="M9530" s="95" t="str">
        <f>IF(A9530&lt;&gt;"",IF(MID(C9530,1,1)="c",SigmaEpsConcrete(I9530,$AN$30:$AN$33,$AR$30:$AR$33,$AS$26,$AS$27,$AS$28,$AQ$20,$AU$19),""),"")</f>
        <v/>
      </c>
      <c r="N9530" s="95" t="str">
        <f>IF(A9530&lt;&gt;"",IF(MID(C9530,1,1)="r",SigmaEpsReinf(J9530,$AS$42:$AS$43,$AS$41,$AS$39,$AS$40,$AQ$38),""),"")</f>
        <v/>
      </c>
      <c r="Q9530" s="92" t="str">
        <f t="shared" si="1496"/>
        <v/>
      </c>
      <c r="R9530" s="92" t="str">
        <f t="shared" si="1497"/>
        <v/>
      </c>
      <c r="U9530" s="5"/>
      <c r="V9530" s="5"/>
      <c r="W9530" s="94" t="str">
        <f t="shared" si="1495"/>
        <v/>
      </c>
      <c r="X9530" s="94" t="str">
        <f t="shared" si="1498"/>
        <v/>
      </c>
      <c r="Y9530" s="5"/>
      <c r="BK9530" s="8"/>
      <c r="BL9530" s="5"/>
      <c r="BM9530" s="5"/>
      <c r="BN9530" s="5"/>
      <c r="BO9530" s="5"/>
      <c r="BP9530" s="1"/>
      <c r="BQ9530" s="1"/>
      <c r="BR9530" s="1"/>
      <c r="BS9530" s="1"/>
      <c r="BT9530" s="1"/>
      <c r="BU9530" s="4"/>
      <c r="BV9530" s="1"/>
      <c r="BW9530" s="3"/>
      <c r="BX9530" s="4"/>
      <c r="BY9530" s="5"/>
      <c r="BZ9530" s="5"/>
      <c r="CA9530" s="5"/>
      <c r="CB9530" s="5"/>
      <c r="CC9530" s="5"/>
      <c r="CD9530" s="43"/>
    </row>
    <row r="9531" spans="1:82" x14ac:dyDescent="0.25">
      <c r="A9531" s="8"/>
      <c r="B9531" s="5"/>
      <c r="C9531" s="5"/>
      <c r="D9531" s="5"/>
      <c r="E9531" s="5"/>
      <c r="F9531" s="94" t="str">
        <f t="shared" si="1489"/>
        <v/>
      </c>
      <c r="G9531" s="94" t="str">
        <f t="shared" si="1490"/>
        <v/>
      </c>
      <c r="H9531" s="127" t="str">
        <f>IF(A9531&lt;&gt;"",IF(MID(C9531,1,1)="c",$AS$26,IF(MID(C9531,1,1)="r",$AS$41,IF(MID(C9531,1,1)="p",#REF!,#REF!))),"")</f>
        <v/>
      </c>
      <c r="I9531" s="92" t="str">
        <f t="shared" si="1491"/>
        <v/>
      </c>
      <c r="J9531" s="92" t="str">
        <f t="shared" si="1492"/>
        <v/>
      </c>
      <c r="K9531" s="92" t="str">
        <f t="shared" si="1493"/>
        <v/>
      </c>
      <c r="L9531" s="92" t="str">
        <f t="shared" si="1494"/>
        <v/>
      </c>
      <c r="M9531" s="95" t="str">
        <f>IF(A9531&lt;&gt;"",IF(MID(C9531,1,1)="c",SigmaEpsConcrete(I9531,$AN$30:$AN$33,$AR$30:$AR$33,$AS$26,$AS$27,$AS$28,$AQ$20,$AU$19),""),"")</f>
        <v/>
      </c>
      <c r="N9531" s="95" t="str">
        <f>IF(A9531&lt;&gt;"",IF(MID(C9531,1,1)="r",SigmaEpsReinf(J9531,$AS$42:$AS$43,$AS$41,$AS$39,$AS$40,$AQ$38),""),"")</f>
        <v/>
      </c>
      <c r="Q9531" s="92" t="str">
        <f t="shared" si="1496"/>
        <v/>
      </c>
      <c r="R9531" s="92" t="str">
        <f t="shared" si="1497"/>
        <v/>
      </c>
      <c r="U9531" s="5"/>
      <c r="V9531" s="5"/>
      <c r="W9531" s="94" t="str">
        <f t="shared" si="1495"/>
        <v/>
      </c>
      <c r="X9531" s="94" t="str">
        <f t="shared" si="1498"/>
        <v/>
      </c>
      <c r="Y9531" s="5"/>
      <c r="BK9531" s="8"/>
      <c r="BL9531" s="5"/>
      <c r="BM9531" s="5"/>
      <c r="BN9531" s="5"/>
      <c r="BO9531" s="5"/>
      <c r="BP9531" s="1"/>
      <c r="BQ9531" s="1"/>
      <c r="BR9531" s="1"/>
      <c r="BS9531" s="1"/>
      <c r="BT9531" s="1"/>
      <c r="BU9531" s="4"/>
      <c r="BV9531" s="1"/>
      <c r="BW9531" s="3"/>
      <c r="BX9531" s="4"/>
      <c r="BY9531" s="5"/>
      <c r="BZ9531" s="5"/>
      <c r="CA9531" s="5"/>
      <c r="CB9531" s="5"/>
      <c r="CC9531" s="5"/>
      <c r="CD9531" s="43"/>
    </row>
    <row r="9532" spans="1:82" x14ac:dyDescent="0.25">
      <c r="A9532" s="8"/>
      <c r="B9532" s="5"/>
      <c r="C9532" s="5"/>
      <c r="D9532" s="5"/>
      <c r="E9532" s="5"/>
      <c r="F9532" s="94" t="str">
        <f t="shared" si="1489"/>
        <v/>
      </c>
      <c r="G9532" s="94" t="str">
        <f t="shared" si="1490"/>
        <v/>
      </c>
      <c r="H9532" s="127" t="str">
        <f>IF(A9532&lt;&gt;"",IF(MID(C9532,1,1)="c",$AS$26,IF(MID(C9532,1,1)="r",$AS$41,IF(MID(C9532,1,1)="p",#REF!,#REF!))),"")</f>
        <v/>
      </c>
      <c r="I9532" s="92" t="str">
        <f t="shared" si="1491"/>
        <v/>
      </c>
      <c r="J9532" s="92" t="str">
        <f t="shared" si="1492"/>
        <v/>
      </c>
      <c r="K9532" s="92" t="str">
        <f t="shared" si="1493"/>
        <v/>
      </c>
      <c r="L9532" s="92" t="str">
        <f t="shared" si="1494"/>
        <v/>
      </c>
      <c r="M9532" s="95" t="str">
        <f>IF(A9532&lt;&gt;"",IF(MID(C9532,1,1)="c",SigmaEpsConcrete(I9532,$AN$30:$AN$33,$AR$30:$AR$33,$AS$26,$AS$27,$AS$28,$AQ$20,$AU$19),""),"")</f>
        <v/>
      </c>
      <c r="N9532" s="95" t="str">
        <f>IF(A9532&lt;&gt;"",IF(MID(C9532,1,1)="r",SigmaEpsReinf(J9532,$AS$42:$AS$43,$AS$41,$AS$39,$AS$40,$AQ$38),""),"")</f>
        <v/>
      </c>
      <c r="Q9532" s="92" t="str">
        <f t="shared" si="1496"/>
        <v/>
      </c>
      <c r="R9532" s="92" t="str">
        <f t="shared" si="1497"/>
        <v/>
      </c>
      <c r="U9532" s="5"/>
      <c r="V9532" s="5"/>
      <c r="W9532" s="94" t="str">
        <f t="shared" si="1495"/>
        <v/>
      </c>
      <c r="X9532" s="94" t="str">
        <f t="shared" si="1498"/>
        <v/>
      </c>
      <c r="Y9532" s="5"/>
      <c r="BK9532" s="8"/>
      <c r="BL9532" s="5"/>
      <c r="BM9532" s="5"/>
      <c r="BN9532" s="5"/>
      <c r="BO9532" s="5"/>
      <c r="BP9532" s="1"/>
      <c r="BQ9532" s="1"/>
      <c r="BR9532" s="1"/>
      <c r="BS9532" s="1"/>
      <c r="BT9532" s="1"/>
      <c r="BU9532" s="4"/>
      <c r="BV9532" s="1"/>
      <c r="BW9532" s="3"/>
      <c r="BX9532" s="4"/>
      <c r="BY9532" s="5"/>
      <c r="BZ9532" s="5"/>
      <c r="CA9532" s="5"/>
      <c r="CB9532" s="5"/>
      <c r="CC9532" s="5"/>
      <c r="CD9532" s="43"/>
    </row>
    <row r="9533" spans="1:82" x14ac:dyDescent="0.25">
      <c r="A9533" s="8"/>
      <c r="B9533" s="5"/>
      <c r="C9533" s="5"/>
      <c r="D9533" s="5"/>
      <c r="E9533" s="5"/>
      <c r="F9533" s="94" t="str">
        <f t="shared" si="1489"/>
        <v/>
      </c>
      <c r="G9533" s="94" t="str">
        <f t="shared" si="1490"/>
        <v/>
      </c>
      <c r="H9533" s="127" t="str">
        <f>IF(A9533&lt;&gt;"",IF(MID(C9533,1,1)="c",$AS$26,IF(MID(C9533,1,1)="r",$AS$41,IF(MID(C9533,1,1)="p",#REF!,#REF!))),"")</f>
        <v/>
      </c>
      <c r="I9533" s="92" t="str">
        <f t="shared" si="1491"/>
        <v/>
      </c>
      <c r="J9533" s="92" t="str">
        <f t="shared" si="1492"/>
        <v/>
      </c>
      <c r="K9533" s="92" t="str">
        <f t="shared" si="1493"/>
        <v/>
      </c>
      <c r="L9533" s="92" t="str">
        <f t="shared" si="1494"/>
        <v/>
      </c>
      <c r="M9533" s="95" t="str">
        <f>IF(A9533&lt;&gt;"",IF(MID(C9533,1,1)="c",SigmaEpsConcrete(I9533,$AN$30:$AN$33,$AR$30:$AR$33,$AS$26,$AS$27,$AS$28,$AQ$20,$AU$19),""),"")</f>
        <v/>
      </c>
      <c r="N9533" s="95" t="str">
        <f>IF(A9533&lt;&gt;"",IF(MID(C9533,1,1)="r",SigmaEpsReinf(J9533,$AS$42:$AS$43,$AS$41,$AS$39,$AS$40,$AQ$38),""),"")</f>
        <v/>
      </c>
      <c r="Q9533" s="92" t="str">
        <f t="shared" si="1496"/>
        <v/>
      </c>
      <c r="R9533" s="92" t="str">
        <f t="shared" si="1497"/>
        <v/>
      </c>
      <c r="U9533" s="5"/>
      <c r="V9533" s="5"/>
      <c r="W9533" s="94" t="str">
        <f t="shared" si="1495"/>
        <v/>
      </c>
      <c r="X9533" s="94" t="str">
        <f t="shared" si="1498"/>
        <v/>
      </c>
      <c r="Y9533" s="5"/>
      <c r="BK9533" s="8"/>
      <c r="BL9533" s="5"/>
      <c r="BM9533" s="5"/>
      <c r="BN9533" s="5"/>
      <c r="BO9533" s="5"/>
      <c r="BP9533" s="1"/>
      <c r="BQ9533" s="1"/>
      <c r="BR9533" s="1"/>
      <c r="BS9533" s="1"/>
      <c r="BT9533" s="1"/>
      <c r="BU9533" s="4"/>
      <c r="BV9533" s="1"/>
      <c r="BW9533" s="3"/>
      <c r="BX9533" s="4"/>
      <c r="BY9533" s="5"/>
      <c r="BZ9533" s="5"/>
      <c r="CA9533" s="5"/>
      <c r="CB9533" s="5"/>
      <c r="CC9533" s="5"/>
      <c r="CD9533" s="43"/>
    </row>
    <row r="9534" spans="1:82" x14ac:dyDescent="0.25">
      <c r="A9534" s="8"/>
      <c r="B9534" s="5"/>
      <c r="C9534" s="5"/>
      <c r="D9534" s="5"/>
      <c r="E9534" s="5"/>
      <c r="F9534" s="94" t="str">
        <f t="shared" si="1489"/>
        <v/>
      </c>
      <c r="G9534" s="94" t="str">
        <f t="shared" si="1490"/>
        <v/>
      </c>
      <c r="H9534" s="127" t="str">
        <f>IF(A9534&lt;&gt;"",IF(MID(C9534,1,1)="c",$AS$26,IF(MID(C9534,1,1)="r",$AS$41,IF(MID(C9534,1,1)="p",#REF!,#REF!))),"")</f>
        <v/>
      </c>
      <c r="I9534" s="92" t="str">
        <f t="shared" si="1491"/>
        <v/>
      </c>
      <c r="J9534" s="92" t="str">
        <f t="shared" si="1492"/>
        <v/>
      </c>
      <c r="K9534" s="92" t="str">
        <f t="shared" si="1493"/>
        <v/>
      </c>
      <c r="L9534" s="92" t="str">
        <f t="shared" si="1494"/>
        <v/>
      </c>
      <c r="M9534" s="95" t="str">
        <f>IF(A9534&lt;&gt;"",IF(MID(C9534,1,1)="c",SigmaEpsConcrete(I9534,$AN$30:$AN$33,$AR$30:$AR$33,$AS$26,$AS$27,$AS$28,$AQ$20,$AU$19),""),"")</f>
        <v/>
      </c>
      <c r="N9534" s="95" t="str">
        <f>IF(A9534&lt;&gt;"",IF(MID(C9534,1,1)="r",SigmaEpsReinf(J9534,$AS$42:$AS$43,$AS$41,$AS$39,$AS$40,$AQ$38),""),"")</f>
        <v/>
      </c>
      <c r="Q9534" s="92" t="str">
        <f t="shared" si="1496"/>
        <v/>
      </c>
      <c r="R9534" s="92" t="str">
        <f t="shared" si="1497"/>
        <v/>
      </c>
      <c r="U9534" s="5"/>
      <c r="V9534" s="5"/>
      <c r="W9534" s="94" t="str">
        <f t="shared" si="1495"/>
        <v/>
      </c>
      <c r="X9534" s="94" t="str">
        <f t="shared" si="1498"/>
        <v/>
      </c>
      <c r="Y9534" s="5"/>
      <c r="BK9534" s="8"/>
      <c r="BL9534" s="5"/>
      <c r="BM9534" s="5"/>
      <c r="BN9534" s="5"/>
      <c r="BO9534" s="5"/>
      <c r="BP9534" s="1"/>
      <c r="BQ9534" s="1"/>
      <c r="BR9534" s="1"/>
      <c r="BS9534" s="1"/>
      <c r="BT9534" s="1"/>
      <c r="BU9534" s="4"/>
      <c r="BV9534" s="1"/>
      <c r="BW9534" s="3"/>
      <c r="BX9534" s="4"/>
      <c r="BY9534" s="5"/>
      <c r="BZ9534" s="5"/>
      <c r="CA9534" s="5"/>
      <c r="CB9534" s="5"/>
      <c r="CC9534" s="5"/>
      <c r="CD9534" s="43"/>
    </row>
    <row r="9535" spans="1:82" x14ac:dyDescent="0.25">
      <c r="A9535" s="8"/>
      <c r="B9535" s="5"/>
      <c r="C9535" s="5"/>
      <c r="D9535" s="5"/>
      <c r="E9535" s="5"/>
      <c r="F9535" s="94" t="str">
        <f t="shared" si="1489"/>
        <v/>
      </c>
      <c r="G9535" s="94" t="str">
        <f t="shared" si="1490"/>
        <v/>
      </c>
      <c r="H9535" s="127" t="str">
        <f>IF(A9535&lt;&gt;"",IF(MID(C9535,1,1)="c",$AS$26,IF(MID(C9535,1,1)="r",$AS$41,IF(MID(C9535,1,1)="p",#REF!,#REF!))),"")</f>
        <v/>
      </c>
      <c r="I9535" s="92" t="str">
        <f t="shared" si="1491"/>
        <v/>
      </c>
      <c r="J9535" s="92" t="str">
        <f t="shared" si="1492"/>
        <v/>
      </c>
      <c r="K9535" s="92" t="str">
        <f t="shared" si="1493"/>
        <v/>
      </c>
      <c r="L9535" s="92" t="str">
        <f t="shared" si="1494"/>
        <v/>
      </c>
      <c r="M9535" s="95" t="str">
        <f>IF(A9535&lt;&gt;"",IF(MID(C9535,1,1)="c",SigmaEpsConcrete(I9535,$AN$30:$AN$33,$AR$30:$AR$33,$AS$26,$AS$27,$AS$28,$AQ$20,$AU$19),""),"")</f>
        <v/>
      </c>
      <c r="N9535" s="95" t="str">
        <f>IF(A9535&lt;&gt;"",IF(MID(C9535,1,1)="r",SigmaEpsReinf(J9535,$AS$42:$AS$43,$AS$41,$AS$39,$AS$40,$AQ$38),""),"")</f>
        <v/>
      </c>
      <c r="Q9535" s="92" t="str">
        <f t="shared" si="1496"/>
        <v/>
      </c>
      <c r="R9535" s="92" t="str">
        <f t="shared" si="1497"/>
        <v/>
      </c>
      <c r="U9535" s="5"/>
      <c r="V9535" s="5"/>
      <c r="W9535" s="94" t="str">
        <f t="shared" si="1495"/>
        <v/>
      </c>
      <c r="X9535" s="94" t="str">
        <f t="shared" si="1498"/>
        <v/>
      </c>
      <c r="Y9535" s="5"/>
      <c r="BK9535" s="8"/>
      <c r="BL9535" s="5"/>
      <c r="BM9535" s="5"/>
      <c r="BN9535" s="5"/>
      <c r="BO9535" s="5"/>
      <c r="BP9535" s="1"/>
      <c r="BQ9535" s="1"/>
      <c r="BR9535" s="1"/>
      <c r="BS9535" s="1"/>
      <c r="BT9535" s="1"/>
      <c r="BU9535" s="4"/>
      <c r="BV9535" s="1"/>
      <c r="BW9535" s="3"/>
      <c r="BX9535" s="4"/>
      <c r="BY9535" s="5"/>
      <c r="BZ9535" s="5"/>
      <c r="CA9535" s="5"/>
      <c r="CB9535" s="5"/>
      <c r="CC9535" s="5"/>
      <c r="CD9535" s="43"/>
    </row>
    <row r="9536" spans="1:82" x14ac:dyDescent="0.25">
      <c r="A9536" s="8"/>
      <c r="B9536" s="5"/>
      <c r="C9536" s="5"/>
      <c r="D9536" s="5"/>
      <c r="E9536" s="5"/>
      <c r="F9536" s="94" t="str">
        <f t="shared" si="1489"/>
        <v/>
      </c>
      <c r="G9536" s="94" t="str">
        <f t="shared" si="1490"/>
        <v/>
      </c>
      <c r="H9536" s="127" t="str">
        <f>IF(A9536&lt;&gt;"",IF(MID(C9536,1,1)="c",$AS$26,IF(MID(C9536,1,1)="r",$AS$41,IF(MID(C9536,1,1)="p",#REF!,#REF!))),"")</f>
        <v/>
      </c>
      <c r="I9536" s="92" t="str">
        <f t="shared" si="1491"/>
        <v/>
      </c>
      <c r="J9536" s="92" t="str">
        <f t="shared" si="1492"/>
        <v/>
      </c>
      <c r="K9536" s="92" t="str">
        <f t="shared" si="1493"/>
        <v/>
      </c>
      <c r="L9536" s="92" t="str">
        <f t="shared" si="1494"/>
        <v/>
      </c>
      <c r="M9536" s="95" t="str">
        <f>IF(A9536&lt;&gt;"",IF(MID(C9536,1,1)="c",SigmaEpsConcrete(I9536,$AN$30:$AN$33,$AR$30:$AR$33,$AS$26,$AS$27,$AS$28,$AQ$20,$AU$19),""),"")</f>
        <v/>
      </c>
      <c r="N9536" s="95" t="str">
        <f>IF(A9536&lt;&gt;"",IF(MID(C9536,1,1)="r",SigmaEpsReinf(J9536,$AS$42:$AS$43,$AS$41,$AS$39,$AS$40,$AQ$38),""),"")</f>
        <v/>
      </c>
      <c r="Q9536" s="92" t="str">
        <f t="shared" si="1496"/>
        <v/>
      </c>
      <c r="R9536" s="92" t="str">
        <f t="shared" si="1497"/>
        <v/>
      </c>
      <c r="U9536" s="5"/>
      <c r="V9536" s="5"/>
      <c r="W9536" s="94" t="str">
        <f t="shared" si="1495"/>
        <v/>
      </c>
      <c r="X9536" s="94" t="str">
        <f t="shared" si="1498"/>
        <v/>
      </c>
      <c r="Y9536" s="5"/>
      <c r="BK9536" s="8"/>
      <c r="BL9536" s="5"/>
      <c r="BM9536" s="5"/>
      <c r="BN9536" s="5"/>
      <c r="BO9536" s="5"/>
      <c r="BP9536" s="1"/>
      <c r="BQ9536" s="1"/>
      <c r="BR9536" s="1"/>
      <c r="BS9536" s="1"/>
      <c r="BT9536" s="1"/>
      <c r="BU9536" s="4"/>
      <c r="BV9536" s="1"/>
      <c r="BW9536" s="3"/>
      <c r="BX9536" s="4"/>
      <c r="BY9536" s="5"/>
      <c r="BZ9536" s="5"/>
      <c r="CA9536" s="5"/>
      <c r="CB9536" s="5"/>
      <c r="CC9536" s="5"/>
      <c r="CD9536" s="43"/>
    </row>
    <row r="9537" spans="1:82" x14ac:dyDescent="0.25">
      <c r="A9537" s="8"/>
      <c r="B9537" s="5"/>
      <c r="C9537" s="5"/>
      <c r="D9537" s="5"/>
      <c r="E9537" s="5"/>
      <c r="F9537" s="94" t="str">
        <f t="shared" si="1489"/>
        <v/>
      </c>
      <c r="G9537" s="94" t="str">
        <f t="shared" si="1490"/>
        <v/>
      </c>
      <c r="H9537" s="127" t="str">
        <f>IF(A9537&lt;&gt;"",IF(MID(C9537,1,1)="c",$AS$26,IF(MID(C9537,1,1)="r",$AS$41,IF(MID(C9537,1,1)="p",#REF!,#REF!))),"")</f>
        <v/>
      </c>
      <c r="I9537" s="92" t="str">
        <f t="shared" si="1491"/>
        <v/>
      </c>
      <c r="J9537" s="92" t="str">
        <f t="shared" si="1492"/>
        <v/>
      </c>
      <c r="K9537" s="92" t="str">
        <f t="shared" si="1493"/>
        <v/>
      </c>
      <c r="L9537" s="92" t="str">
        <f t="shared" si="1494"/>
        <v/>
      </c>
      <c r="M9537" s="95" t="str">
        <f>IF(A9537&lt;&gt;"",IF(MID(C9537,1,1)="c",SigmaEpsConcrete(I9537,$AN$30:$AN$33,$AR$30:$AR$33,$AS$26,$AS$27,$AS$28,$AQ$20,$AU$19),""),"")</f>
        <v/>
      </c>
      <c r="N9537" s="95" t="str">
        <f>IF(A9537&lt;&gt;"",IF(MID(C9537,1,1)="r",SigmaEpsReinf(J9537,$AS$42:$AS$43,$AS$41,$AS$39,$AS$40,$AQ$38),""),"")</f>
        <v/>
      </c>
      <c r="Q9537" s="92" t="str">
        <f t="shared" si="1496"/>
        <v/>
      </c>
      <c r="R9537" s="92" t="str">
        <f t="shared" si="1497"/>
        <v/>
      </c>
      <c r="U9537" s="5"/>
      <c r="V9537" s="5"/>
      <c r="W9537" s="94" t="str">
        <f t="shared" si="1495"/>
        <v/>
      </c>
      <c r="X9537" s="94" t="str">
        <f t="shared" si="1498"/>
        <v/>
      </c>
      <c r="Y9537" s="5"/>
      <c r="BK9537" s="8"/>
      <c r="BL9537" s="5"/>
      <c r="BM9537" s="5"/>
      <c r="BN9537" s="5"/>
      <c r="BO9537" s="5"/>
      <c r="BP9537" s="1"/>
      <c r="BQ9537" s="1"/>
      <c r="BR9537" s="1"/>
      <c r="BS9537" s="1"/>
      <c r="BT9537" s="1"/>
      <c r="BU9537" s="4"/>
      <c r="BV9537" s="1"/>
      <c r="BW9537" s="3"/>
      <c r="BX9537" s="4"/>
      <c r="BY9537" s="5"/>
      <c r="BZ9537" s="5"/>
      <c r="CA9537" s="5"/>
      <c r="CB9537" s="5"/>
      <c r="CC9537" s="5"/>
      <c r="CD9537" s="43"/>
    </row>
    <row r="9538" spans="1:82" x14ac:dyDescent="0.25">
      <c r="A9538" s="8"/>
      <c r="B9538" s="5"/>
      <c r="C9538" s="5"/>
      <c r="D9538" s="5"/>
      <c r="E9538" s="5"/>
      <c r="F9538" s="94" t="str">
        <f t="shared" si="1489"/>
        <v/>
      </c>
      <c r="G9538" s="94" t="str">
        <f t="shared" si="1490"/>
        <v/>
      </c>
      <c r="H9538" s="127" t="str">
        <f>IF(A9538&lt;&gt;"",IF(MID(C9538,1,1)="c",$AS$26,IF(MID(C9538,1,1)="r",$AS$41,IF(MID(C9538,1,1)="p",#REF!,#REF!))),"")</f>
        <v/>
      </c>
      <c r="I9538" s="92" t="str">
        <f t="shared" si="1491"/>
        <v/>
      </c>
      <c r="J9538" s="92" t="str">
        <f t="shared" si="1492"/>
        <v/>
      </c>
      <c r="K9538" s="92" t="str">
        <f t="shared" si="1493"/>
        <v/>
      </c>
      <c r="L9538" s="92" t="str">
        <f t="shared" si="1494"/>
        <v/>
      </c>
      <c r="M9538" s="95" t="str">
        <f>IF(A9538&lt;&gt;"",IF(MID(C9538,1,1)="c",SigmaEpsConcrete(I9538,$AN$30:$AN$33,$AR$30:$AR$33,$AS$26,$AS$27,$AS$28,$AQ$20,$AU$19),""),"")</f>
        <v/>
      </c>
      <c r="N9538" s="95" t="str">
        <f>IF(A9538&lt;&gt;"",IF(MID(C9538,1,1)="r",SigmaEpsReinf(J9538,$AS$42:$AS$43,$AS$41,$AS$39,$AS$40,$AQ$38),""),"")</f>
        <v/>
      </c>
      <c r="Q9538" s="92" t="str">
        <f t="shared" si="1496"/>
        <v/>
      </c>
      <c r="R9538" s="92" t="str">
        <f t="shared" si="1497"/>
        <v/>
      </c>
      <c r="U9538" s="5"/>
      <c r="V9538" s="5"/>
      <c r="W9538" s="94" t="str">
        <f t="shared" si="1495"/>
        <v/>
      </c>
      <c r="X9538" s="94" t="str">
        <f t="shared" si="1498"/>
        <v/>
      </c>
      <c r="Y9538" s="5"/>
      <c r="BK9538" s="8"/>
      <c r="BL9538" s="5"/>
      <c r="BM9538" s="5"/>
      <c r="BN9538" s="5"/>
      <c r="BO9538" s="5"/>
      <c r="BP9538" s="1"/>
      <c r="BQ9538" s="1"/>
      <c r="BR9538" s="1"/>
      <c r="BS9538" s="1"/>
      <c r="BT9538" s="1"/>
      <c r="BU9538" s="4"/>
      <c r="BV9538" s="1"/>
      <c r="BW9538" s="3"/>
      <c r="BX9538" s="4"/>
      <c r="BY9538" s="5"/>
      <c r="BZ9538" s="5"/>
      <c r="CA9538" s="5"/>
      <c r="CB9538" s="5"/>
      <c r="CC9538" s="5"/>
      <c r="CD9538" s="43"/>
    </row>
    <row r="9539" spans="1:82" x14ac:dyDescent="0.25">
      <c r="A9539" s="8"/>
      <c r="B9539" s="5"/>
      <c r="C9539" s="5"/>
      <c r="D9539" s="5"/>
      <c r="E9539" s="5"/>
      <c r="F9539" s="94" t="str">
        <f t="shared" si="1489"/>
        <v/>
      </c>
      <c r="G9539" s="94" t="str">
        <f t="shared" si="1490"/>
        <v/>
      </c>
      <c r="H9539" s="127" t="str">
        <f>IF(A9539&lt;&gt;"",IF(MID(C9539,1,1)="c",$AS$26,IF(MID(C9539,1,1)="r",$AS$41,IF(MID(C9539,1,1)="p",#REF!,#REF!))),"")</f>
        <v/>
      </c>
      <c r="I9539" s="92" t="str">
        <f t="shared" si="1491"/>
        <v/>
      </c>
      <c r="J9539" s="92" t="str">
        <f t="shared" si="1492"/>
        <v/>
      </c>
      <c r="K9539" s="92" t="str">
        <f t="shared" si="1493"/>
        <v/>
      </c>
      <c r="L9539" s="92" t="str">
        <f t="shared" si="1494"/>
        <v/>
      </c>
      <c r="M9539" s="95" t="str">
        <f>IF(A9539&lt;&gt;"",IF(MID(C9539,1,1)="c",SigmaEpsConcrete(I9539,$AN$30:$AN$33,$AR$30:$AR$33,$AS$26,$AS$27,$AS$28,$AQ$20,$AU$19),""),"")</f>
        <v/>
      </c>
      <c r="N9539" s="95" t="str">
        <f>IF(A9539&lt;&gt;"",IF(MID(C9539,1,1)="r",SigmaEpsReinf(J9539,$AS$42:$AS$43,$AS$41,$AS$39,$AS$40,$AQ$38),""),"")</f>
        <v/>
      </c>
      <c r="Q9539" s="92" t="str">
        <f t="shared" si="1496"/>
        <v/>
      </c>
      <c r="R9539" s="92" t="str">
        <f t="shared" si="1497"/>
        <v/>
      </c>
      <c r="U9539" s="5"/>
      <c r="V9539" s="5"/>
      <c r="W9539" s="94" t="str">
        <f t="shared" si="1495"/>
        <v/>
      </c>
      <c r="X9539" s="94" t="str">
        <f t="shared" si="1498"/>
        <v/>
      </c>
      <c r="Y9539" s="5"/>
      <c r="BK9539" s="8"/>
      <c r="BL9539" s="5"/>
      <c r="BM9539" s="5"/>
      <c r="BN9539" s="5"/>
      <c r="BO9539" s="5"/>
      <c r="BP9539" s="1"/>
      <c r="BQ9539" s="1"/>
      <c r="BR9539" s="1"/>
      <c r="BS9539" s="1"/>
      <c r="BT9539" s="1"/>
      <c r="BU9539" s="4"/>
      <c r="BV9539" s="1"/>
      <c r="BW9539" s="3"/>
      <c r="BX9539" s="4"/>
      <c r="BY9539" s="5"/>
      <c r="BZ9539" s="5"/>
      <c r="CA9539" s="5"/>
      <c r="CB9539" s="5"/>
      <c r="CC9539" s="5"/>
      <c r="CD9539" s="43"/>
    </row>
    <row r="9540" spans="1:82" x14ac:dyDescent="0.25">
      <c r="A9540" s="8"/>
      <c r="B9540" s="5"/>
      <c r="C9540" s="5"/>
      <c r="D9540" s="5"/>
      <c r="E9540" s="5"/>
      <c r="F9540" s="94" t="str">
        <f t="shared" si="1489"/>
        <v/>
      </c>
      <c r="G9540" s="94" t="str">
        <f t="shared" si="1490"/>
        <v/>
      </c>
      <c r="H9540" s="127" t="str">
        <f>IF(A9540&lt;&gt;"",IF(MID(C9540,1,1)="c",$AS$26,IF(MID(C9540,1,1)="r",$AS$41,IF(MID(C9540,1,1)="p",#REF!,#REF!))),"")</f>
        <v/>
      </c>
      <c r="I9540" s="92" t="str">
        <f t="shared" si="1491"/>
        <v/>
      </c>
      <c r="J9540" s="92" t="str">
        <f t="shared" si="1492"/>
        <v/>
      </c>
      <c r="K9540" s="92" t="str">
        <f t="shared" si="1493"/>
        <v/>
      </c>
      <c r="L9540" s="92" t="str">
        <f t="shared" si="1494"/>
        <v/>
      </c>
      <c r="M9540" s="95" t="str">
        <f>IF(A9540&lt;&gt;"",IF(MID(C9540,1,1)="c",SigmaEpsConcrete(I9540,$AN$30:$AN$33,$AR$30:$AR$33,$AS$26,$AS$27,$AS$28,$AQ$20,$AU$19),""),"")</f>
        <v/>
      </c>
      <c r="N9540" s="95" t="str">
        <f>IF(A9540&lt;&gt;"",IF(MID(C9540,1,1)="r",SigmaEpsReinf(J9540,$AS$42:$AS$43,$AS$41,$AS$39,$AS$40,$AQ$38),""),"")</f>
        <v/>
      </c>
      <c r="Q9540" s="92" t="str">
        <f t="shared" si="1496"/>
        <v/>
      </c>
      <c r="R9540" s="92" t="str">
        <f t="shared" si="1497"/>
        <v/>
      </c>
      <c r="U9540" s="5"/>
      <c r="V9540" s="5"/>
      <c r="W9540" s="94" t="str">
        <f t="shared" si="1495"/>
        <v/>
      </c>
      <c r="X9540" s="94" t="str">
        <f t="shared" si="1498"/>
        <v/>
      </c>
      <c r="Y9540" s="5"/>
      <c r="BK9540" s="8"/>
      <c r="BL9540" s="5"/>
      <c r="BM9540" s="5"/>
      <c r="BN9540" s="5"/>
      <c r="BO9540" s="5"/>
      <c r="BP9540" s="1"/>
      <c r="BQ9540" s="1"/>
      <c r="BR9540" s="1"/>
      <c r="BS9540" s="1"/>
      <c r="BT9540" s="1"/>
      <c r="BU9540" s="4"/>
      <c r="BV9540" s="1"/>
      <c r="BW9540" s="3"/>
      <c r="BX9540" s="4"/>
      <c r="BY9540" s="5"/>
      <c r="BZ9540" s="5"/>
      <c r="CA9540" s="5"/>
      <c r="CB9540" s="5"/>
      <c r="CC9540" s="5"/>
      <c r="CD9540" s="43"/>
    </row>
    <row r="9541" spans="1:82" x14ac:dyDescent="0.25">
      <c r="A9541" s="8"/>
      <c r="B9541" s="5"/>
      <c r="C9541" s="5"/>
      <c r="D9541" s="5"/>
      <c r="E9541" s="5"/>
      <c r="F9541" s="94" t="str">
        <f t="shared" si="1489"/>
        <v/>
      </c>
      <c r="G9541" s="94" t="str">
        <f t="shared" si="1490"/>
        <v/>
      </c>
      <c r="H9541" s="127" t="str">
        <f>IF(A9541&lt;&gt;"",IF(MID(C9541,1,1)="c",$AS$26,IF(MID(C9541,1,1)="r",$AS$41,IF(MID(C9541,1,1)="p",#REF!,#REF!))),"")</f>
        <v/>
      </c>
      <c r="I9541" s="92" t="str">
        <f t="shared" si="1491"/>
        <v/>
      </c>
      <c r="J9541" s="92" t="str">
        <f t="shared" si="1492"/>
        <v/>
      </c>
      <c r="K9541" s="92" t="str">
        <f t="shared" si="1493"/>
        <v/>
      </c>
      <c r="L9541" s="92" t="str">
        <f t="shared" si="1494"/>
        <v/>
      </c>
      <c r="M9541" s="95" t="str">
        <f>IF(A9541&lt;&gt;"",IF(MID(C9541,1,1)="c",SigmaEpsConcrete(I9541,$AN$30:$AN$33,$AR$30:$AR$33,$AS$26,$AS$27,$AS$28,$AQ$20,$AU$19),""),"")</f>
        <v/>
      </c>
      <c r="N9541" s="95" t="str">
        <f>IF(A9541&lt;&gt;"",IF(MID(C9541,1,1)="r",SigmaEpsReinf(J9541,$AS$42:$AS$43,$AS$41,$AS$39,$AS$40,$AQ$38),""),"")</f>
        <v/>
      </c>
      <c r="Q9541" s="92" t="str">
        <f t="shared" si="1496"/>
        <v/>
      </c>
      <c r="R9541" s="92" t="str">
        <f t="shared" si="1497"/>
        <v/>
      </c>
      <c r="U9541" s="5"/>
      <c r="V9541" s="5"/>
      <c r="W9541" s="94" t="str">
        <f t="shared" si="1495"/>
        <v/>
      </c>
      <c r="X9541" s="94" t="str">
        <f t="shared" si="1498"/>
        <v/>
      </c>
      <c r="Y9541" s="5"/>
      <c r="BK9541" s="8"/>
      <c r="BL9541" s="5"/>
      <c r="BM9541" s="5"/>
      <c r="BN9541" s="5"/>
      <c r="BO9541" s="5"/>
      <c r="BP9541" s="1"/>
      <c r="BQ9541" s="1"/>
      <c r="BR9541" s="1"/>
      <c r="BS9541" s="1"/>
      <c r="BT9541" s="1"/>
      <c r="BU9541" s="4"/>
      <c r="BV9541" s="1"/>
      <c r="BW9541" s="3"/>
      <c r="BX9541" s="4"/>
      <c r="BY9541" s="5"/>
      <c r="BZ9541" s="5"/>
      <c r="CA9541" s="5"/>
      <c r="CB9541" s="5"/>
      <c r="CC9541" s="5"/>
      <c r="CD9541" s="43"/>
    </row>
    <row r="9542" spans="1:82" x14ac:dyDescent="0.25">
      <c r="A9542" s="8"/>
      <c r="B9542" s="5"/>
      <c r="C9542" s="5"/>
      <c r="D9542" s="5"/>
      <c r="E9542" s="5"/>
      <c r="F9542" s="94" t="str">
        <f t="shared" si="1489"/>
        <v/>
      </c>
      <c r="G9542" s="94" t="str">
        <f t="shared" si="1490"/>
        <v/>
      </c>
      <c r="H9542" s="127" t="str">
        <f>IF(A9542&lt;&gt;"",IF(MID(C9542,1,1)="c",$AS$26,IF(MID(C9542,1,1)="r",$AS$41,IF(MID(C9542,1,1)="p",#REF!,#REF!))),"")</f>
        <v/>
      </c>
      <c r="I9542" s="92" t="str">
        <f t="shared" si="1491"/>
        <v/>
      </c>
      <c r="J9542" s="92" t="str">
        <f t="shared" si="1492"/>
        <v/>
      </c>
      <c r="K9542" s="92" t="str">
        <f t="shared" si="1493"/>
        <v/>
      </c>
      <c r="L9542" s="92" t="str">
        <f t="shared" si="1494"/>
        <v/>
      </c>
      <c r="M9542" s="95" t="str">
        <f>IF(A9542&lt;&gt;"",IF(MID(C9542,1,1)="c",SigmaEpsConcrete(I9542,$AN$30:$AN$33,$AR$30:$AR$33,$AS$26,$AS$27,$AS$28,$AQ$20,$AU$19),""),"")</f>
        <v/>
      </c>
      <c r="N9542" s="95" t="str">
        <f>IF(A9542&lt;&gt;"",IF(MID(C9542,1,1)="r",SigmaEpsReinf(J9542,$AS$42:$AS$43,$AS$41,$AS$39,$AS$40,$AQ$38),""),"")</f>
        <v/>
      </c>
      <c r="Q9542" s="92" t="str">
        <f t="shared" si="1496"/>
        <v/>
      </c>
      <c r="R9542" s="92" t="str">
        <f t="shared" si="1497"/>
        <v/>
      </c>
      <c r="U9542" s="5"/>
      <c r="V9542" s="5"/>
      <c r="W9542" s="94" t="str">
        <f t="shared" si="1495"/>
        <v/>
      </c>
      <c r="X9542" s="94" t="str">
        <f t="shared" si="1498"/>
        <v/>
      </c>
      <c r="Y9542" s="5"/>
      <c r="BK9542" s="8"/>
      <c r="BL9542" s="5"/>
      <c r="BM9542" s="5"/>
      <c r="BN9542" s="5"/>
      <c r="BO9542" s="5"/>
      <c r="BP9542" s="1"/>
      <c r="BQ9542" s="1"/>
      <c r="BR9542" s="1"/>
      <c r="BS9542" s="1"/>
      <c r="BT9542" s="1"/>
      <c r="BU9542" s="4"/>
      <c r="BV9542" s="1"/>
      <c r="BW9542" s="3"/>
      <c r="BX9542" s="4"/>
      <c r="BY9542" s="5"/>
      <c r="BZ9542" s="5"/>
      <c r="CA9542" s="5"/>
      <c r="CB9542" s="5"/>
      <c r="CC9542" s="5"/>
      <c r="CD9542" s="43"/>
    </row>
    <row r="9543" spans="1:82" x14ac:dyDescent="0.25">
      <c r="A9543" s="8"/>
      <c r="B9543" s="5"/>
      <c r="C9543" s="5"/>
      <c r="D9543" s="5"/>
      <c r="E9543" s="5"/>
      <c r="F9543" s="94" t="str">
        <f t="shared" si="1489"/>
        <v/>
      </c>
      <c r="G9543" s="94" t="str">
        <f t="shared" si="1490"/>
        <v/>
      </c>
      <c r="H9543" s="127" t="str">
        <f>IF(A9543&lt;&gt;"",IF(MID(C9543,1,1)="c",$AS$26,IF(MID(C9543,1,1)="r",$AS$41,IF(MID(C9543,1,1)="p",#REF!,#REF!))),"")</f>
        <v/>
      </c>
      <c r="I9543" s="92" t="str">
        <f t="shared" si="1491"/>
        <v/>
      </c>
      <c r="J9543" s="92" t="str">
        <f t="shared" si="1492"/>
        <v/>
      </c>
      <c r="K9543" s="92" t="str">
        <f t="shared" si="1493"/>
        <v/>
      </c>
      <c r="L9543" s="92" t="str">
        <f t="shared" si="1494"/>
        <v/>
      </c>
      <c r="M9543" s="95" t="str">
        <f>IF(A9543&lt;&gt;"",IF(MID(C9543,1,1)="c",SigmaEpsConcrete(I9543,$AN$30:$AN$33,$AR$30:$AR$33,$AS$26,$AS$27,$AS$28,$AQ$20,$AU$19),""),"")</f>
        <v/>
      </c>
      <c r="N9543" s="95" t="str">
        <f>IF(A9543&lt;&gt;"",IF(MID(C9543,1,1)="r",SigmaEpsReinf(J9543,$AS$42:$AS$43,$AS$41,$AS$39,$AS$40,$AQ$38),""),"")</f>
        <v/>
      </c>
      <c r="Q9543" s="92" t="str">
        <f t="shared" si="1496"/>
        <v/>
      </c>
      <c r="R9543" s="92" t="str">
        <f t="shared" si="1497"/>
        <v/>
      </c>
      <c r="U9543" s="5"/>
      <c r="V9543" s="5"/>
      <c r="W9543" s="94" t="str">
        <f t="shared" si="1495"/>
        <v/>
      </c>
      <c r="X9543" s="94" t="str">
        <f t="shared" si="1498"/>
        <v/>
      </c>
      <c r="Y9543" s="5"/>
      <c r="BK9543" s="8"/>
      <c r="BL9543" s="5"/>
      <c r="BM9543" s="5"/>
      <c r="BN9543" s="5"/>
      <c r="BO9543" s="5"/>
      <c r="BP9543" s="1"/>
      <c r="BQ9543" s="1"/>
      <c r="BR9543" s="1"/>
      <c r="BS9543" s="1"/>
      <c r="BT9543" s="1"/>
      <c r="BU9543" s="4"/>
      <c r="BV9543" s="1"/>
      <c r="BW9543" s="3"/>
      <c r="BX9543" s="4"/>
      <c r="BY9543" s="5"/>
      <c r="BZ9543" s="5"/>
      <c r="CA9543" s="5"/>
      <c r="CB9543" s="5"/>
      <c r="CC9543" s="5"/>
      <c r="CD9543" s="43"/>
    </row>
    <row r="9544" spans="1:82" x14ac:dyDescent="0.25">
      <c r="A9544" s="8"/>
      <c r="B9544" s="5"/>
      <c r="C9544" s="5"/>
      <c r="D9544" s="5"/>
      <c r="E9544" s="5"/>
      <c r="F9544" s="94" t="str">
        <f t="shared" si="1489"/>
        <v/>
      </c>
      <c r="G9544" s="94" t="str">
        <f t="shared" si="1490"/>
        <v/>
      </c>
      <c r="H9544" s="127" t="str">
        <f>IF(A9544&lt;&gt;"",IF(MID(C9544,1,1)="c",$AS$26,IF(MID(C9544,1,1)="r",$AS$41,IF(MID(C9544,1,1)="p",#REF!,#REF!))),"")</f>
        <v/>
      </c>
      <c r="I9544" s="92" t="str">
        <f t="shared" si="1491"/>
        <v/>
      </c>
      <c r="J9544" s="92" t="str">
        <f t="shared" si="1492"/>
        <v/>
      </c>
      <c r="K9544" s="92" t="str">
        <f t="shared" si="1493"/>
        <v/>
      </c>
      <c r="L9544" s="92" t="str">
        <f t="shared" si="1494"/>
        <v/>
      </c>
      <c r="M9544" s="95" t="str">
        <f>IF(A9544&lt;&gt;"",IF(MID(C9544,1,1)="c",SigmaEpsConcrete(I9544,$AN$30:$AN$33,$AR$30:$AR$33,$AS$26,$AS$27,$AS$28,$AQ$20,$AU$19),""),"")</f>
        <v/>
      </c>
      <c r="N9544" s="95" t="str">
        <f>IF(A9544&lt;&gt;"",IF(MID(C9544,1,1)="r",SigmaEpsReinf(J9544,$AS$42:$AS$43,$AS$41,$AS$39,$AS$40,$AQ$38),""),"")</f>
        <v/>
      </c>
      <c r="Q9544" s="92" t="str">
        <f t="shared" si="1496"/>
        <v/>
      </c>
      <c r="R9544" s="92" t="str">
        <f t="shared" si="1497"/>
        <v/>
      </c>
      <c r="U9544" s="5"/>
      <c r="V9544" s="5"/>
      <c r="W9544" s="94" t="str">
        <f t="shared" si="1495"/>
        <v/>
      </c>
      <c r="X9544" s="94" t="str">
        <f t="shared" si="1498"/>
        <v/>
      </c>
      <c r="Y9544" s="5"/>
      <c r="BK9544" s="8"/>
      <c r="BL9544" s="5"/>
      <c r="BM9544" s="5"/>
      <c r="BN9544" s="5"/>
      <c r="BO9544" s="5"/>
      <c r="BP9544" s="1"/>
      <c r="BQ9544" s="1"/>
      <c r="BR9544" s="1"/>
      <c r="BS9544" s="1"/>
      <c r="BT9544" s="1"/>
      <c r="BU9544" s="4"/>
      <c r="BV9544" s="1"/>
      <c r="BW9544" s="3"/>
      <c r="BX9544" s="4"/>
      <c r="BY9544" s="5"/>
      <c r="BZ9544" s="5"/>
      <c r="CA9544" s="5"/>
      <c r="CB9544" s="5"/>
      <c r="CC9544" s="5"/>
      <c r="CD9544" s="43"/>
    </row>
    <row r="9545" spans="1:82" x14ac:dyDescent="0.25">
      <c r="A9545" s="8"/>
      <c r="B9545" s="5"/>
      <c r="C9545" s="5"/>
      <c r="D9545" s="5"/>
      <c r="E9545" s="5"/>
      <c r="F9545" s="94" t="str">
        <f t="shared" si="1489"/>
        <v/>
      </c>
      <c r="G9545" s="94" t="str">
        <f t="shared" si="1490"/>
        <v/>
      </c>
      <c r="H9545" s="127" t="str">
        <f>IF(A9545&lt;&gt;"",IF(MID(C9545,1,1)="c",$AS$26,IF(MID(C9545,1,1)="r",$AS$41,IF(MID(C9545,1,1)="p",#REF!,#REF!))),"")</f>
        <v/>
      </c>
      <c r="I9545" s="92" t="str">
        <f t="shared" si="1491"/>
        <v/>
      </c>
      <c r="J9545" s="92" t="str">
        <f t="shared" si="1492"/>
        <v/>
      </c>
      <c r="K9545" s="92" t="str">
        <f t="shared" si="1493"/>
        <v/>
      </c>
      <c r="L9545" s="92" t="str">
        <f t="shared" si="1494"/>
        <v/>
      </c>
      <c r="M9545" s="95" t="str">
        <f>IF(A9545&lt;&gt;"",IF(MID(C9545,1,1)="c",SigmaEpsConcrete(I9545,$AN$30:$AN$33,$AR$30:$AR$33,$AS$26,$AS$27,$AS$28,$AQ$20,$AU$19),""),"")</f>
        <v/>
      </c>
      <c r="N9545" s="95" t="str">
        <f>IF(A9545&lt;&gt;"",IF(MID(C9545,1,1)="r",SigmaEpsReinf(J9545,$AS$42:$AS$43,$AS$41,$AS$39,$AS$40,$AQ$38),""),"")</f>
        <v/>
      </c>
      <c r="Q9545" s="92" t="str">
        <f t="shared" si="1496"/>
        <v/>
      </c>
      <c r="R9545" s="92" t="str">
        <f t="shared" si="1497"/>
        <v/>
      </c>
      <c r="U9545" s="5"/>
      <c r="V9545" s="5"/>
      <c r="W9545" s="94" t="str">
        <f t="shared" si="1495"/>
        <v/>
      </c>
      <c r="X9545" s="94" t="str">
        <f t="shared" si="1498"/>
        <v/>
      </c>
      <c r="Y9545" s="5"/>
      <c r="BK9545" s="8"/>
      <c r="BL9545" s="5"/>
      <c r="BM9545" s="5"/>
      <c r="BN9545" s="5"/>
      <c r="BO9545" s="5"/>
      <c r="BP9545" s="1"/>
      <c r="BQ9545" s="1"/>
      <c r="BR9545" s="1"/>
      <c r="BS9545" s="1"/>
      <c r="BT9545" s="1"/>
      <c r="BU9545" s="4"/>
      <c r="BV9545" s="1"/>
      <c r="BW9545" s="3"/>
      <c r="BX9545" s="4"/>
      <c r="BY9545" s="5"/>
      <c r="BZ9545" s="5"/>
      <c r="CA9545" s="5"/>
      <c r="CB9545" s="5"/>
      <c r="CC9545" s="5"/>
      <c r="CD9545" s="43"/>
    </row>
    <row r="9546" spans="1:82" x14ac:dyDescent="0.25">
      <c r="A9546" s="8"/>
      <c r="B9546" s="5"/>
      <c r="C9546" s="5"/>
      <c r="D9546" s="5"/>
      <c r="E9546" s="5"/>
      <c r="F9546" s="94" t="str">
        <f t="shared" ref="F9546:F9609" si="1499">IF(A9546&lt;&gt;"",(D9546-$AU$86)/10,"")</f>
        <v/>
      </c>
      <c r="G9546" s="94" t="str">
        <f t="shared" ref="G9546:G9609" si="1500">IF(A9546&lt;&gt;"",(E9546-$AU$87)/10,"")</f>
        <v/>
      </c>
      <c r="H9546" s="127" t="str">
        <f>IF(A9546&lt;&gt;"",IF(MID(C9546,1,1)="c",$AS$26,IF(MID(C9546,1,1)="r",$AS$41,IF(MID(C9546,1,1)="p",#REF!,#REF!))),"")</f>
        <v/>
      </c>
      <c r="I9546" s="92" t="str">
        <f t="shared" ref="I9546:I9609" si="1501">IF($A9546&lt;&gt;"",IF(MID($C9546,1,1)="c",$Y$3+$Y$4*$F9546+$Y$5*$G9546+$BR$43,""),"")</f>
        <v/>
      </c>
      <c r="J9546" s="92" t="str">
        <f t="shared" ref="J9546:J9609" si="1502">IF($A9546&lt;&gt;"",IF(MID($C9546,1,1)="r",$Y$3+$Y$4*$F9546+$Y$5*$G9546+$BR$43,""),"")</f>
        <v/>
      </c>
      <c r="K9546" s="92" t="str">
        <f t="shared" ref="K9546:K9609" si="1503">IF($A9546&lt;&gt;"",IF(MID($C9546,1,1)="u",$Y$3+$Y$4*$F9546+$Y$5*$G9546+$BR$43,""),"")</f>
        <v/>
      </c>
      <c r="L9546" s="92" t="str">
        <f t="shared" ref="L9546:L9609" si="1504">IF($A9546&lt;&gt;"",IF(MID($C9546,1,1)="p",$Y$3+$Y$4*$F9546+$Y$5*$G9546+$BR$43,""),"")</f>
        <v/>
      </c>
      <c r="M9546" s="95" t="str">
        <f>IF(A9546&lt;&gt;"",IF(MID(C9546,1,1)="c",SigmaEpsConcrete(I9546,$AN$30:$AN$33,$AR$30:$AR$33,$AS$26,$AS$27,$AS$28,$AQ$20,$AU$19),""),"")</f>
        <v/>
      </c>
      <c r="N9546" s="95" t="str">
        <f>IF(A9546&lt;&gt;"",IF(MID(C9546,1,1)="r",SigmaEpsReinf(J9546,$AS$42:$AS$43,$AS$41,$AS$39,$AS$40,$AQ$38),""),"")</f>
        <v/>
      </c>
      <c r="Q9546" s="92" t="str">
        <f t="shared" si="1496"/>
        <v/>
      </c>
      <c r="R9546" s="92" t="str">
        <f t="shared" si="1497"/>
        <v/>
      </c>
      <c r="U9546" s="5"/>
      <c r="V9546" s="5"/>
      <c r="W9546" s="94" t="str">
        <f t="shared" ref="W9546:W9609" si="1505">IF(A9546&lt;&gt;"",F9546-$AU$105,"")</f>
        <v/>
      </c>
      <c r="X9546" s="94" t="str">
        <f t="shared" si="1498"/>
        <v/>
      </c>
      <c r="Y9546" s="5"/>
      <c r="BK9546" s="8"/>
      <c r="BL9546" s="5"/>
      <c r="BM9546" s="5"/>
      <c r="BN9546" s="5"/>
      <c r="BO9546" s="5"/>
      <c r="BP9546" s="1"/>
      <c r="BQ9546" s="1"/>
      <c r="BR9546" s="1"/>
      <c r="BS9546" s="1"/>
      <c r="BT9546" s="1"/>
      <c r="BU9546" s="4"/>
      <c r="BV9546" s="1"/>
      <c r="BW9546" s="3"/>
      <c r="BX9546" s="4"/>
      <c r="BY9546" s="5"/>
      <c r="BZ9546" s="5"/>
      <c r="CA9546" s="5"/>
      <c r="CB9546" s="5"/>
      <c r="CC9546" s="5"/>
      <c r="CD9546" s="43"/>
    </row>
    <row r="9547" spans="1:82" x14ac:dyDescent="0.25">
      <c r="A9547" s="8"/>
      <c r="B9547" s="5"/>
      <c r="C9547" s="5"/>
      <c r="D9547" s="5"/>
      <c r="E9547" s="5"/>
      <c r="F9547" s="94" t="str">
        <f t="shared" si="1499"/>
        <v/>
      </c>
      <c r="G9547" s="94" t="str">
        <f t="shared" si="1500"/>
        <v/>
      </c>
      <c r="H9547" s="127" t="str">
        <f>IF(A9547&lt;&gt;"",IF(MID(C9547,1,1)="c",$AS$26,IF(MID(C9547,1,1)="r",$AS$41,IF(MID(C9547,1,1)="p",#REF!,#REF!))),"")</f>
        <v/>
      </c>
      <c r="I9547" s="92" t="str">
        <f t="shared" si="1501"/>
        <v/>
      </c>
      <c r="J9547" s="92" t="str">
        <f t="shared" si="1502"/>
        <v/>
      </c>
      <c r="K9547" s="92" t="str">
        <f t="shared" si="1503"/>
        <v/>
      </c>
      <c r="L9547" s="92" t="str">
        <f t="shared" si="1504"/>
        <v/>
      </c>
      <c r="M9547" s="95" t="str">
        <f>IF(A9547&lt;&gt;"",IF(MID(C9547,1,1)="c",SigmaEpsConcrete(I9547,$AN$30:$AN$33,$AR$30:$AR$33,$AS$26,$AS$27,$AS$28,$AQ$20,$AU$19),""),"")</f>
        <v/>
      </c>
      <c r="N9547" s="95" t="str">
        <f>IF(A9547&lt;&gt;"",IF(MID(C9547,1,1)="r",SigmaEpsReinf(J9547,$AS$42:$AS$43,$AS$41,$AS$39,$AS$40,$AQ$38),""),"")</f>
        <v/>
      </c>
      <c r="Q9547" s="92" t="str">
        <f t="shared" ref="Q9547:Q9610" si="1506">IF(A9547&lt;&gt;"",IF(MID(C9547,1,1)="c",IF(ISERROR(M9547/I9547),"",M9547/I9547),""),"")</f>
        <v/>
      </c>
      <c r="R9547" s="92" t="str">
        <f t="shared" ref="R9547:R9610" si="1507">IF(A9547&lt;&gt;"",IF(MID(C9547,1,1)="r",IF(ISERROR(N9547/J9547),"",N9547/J9547),""),"")</f>
        <v/>
      </c>
      <c r="U9547" s="5"/>
      <c r="V9547" s="5"/>
      <c r="W9547" s="94" t="str">
        <f t="shared" si="1505"/>
        <v/>
      </c>
      <c r="X9547" s="94" t="str">
        <f t="shared" ref="X9547:X9610" si="1508">IF(B9547&lt;&gt;"",G9547-$AU$106,"")</f>
        <v/>
      </c>
      <c r="Y9547" s="5"/>
      <c r="BK9547" s="8"/>
      <c r="BL9547" s="5"/>
      <c r="BM9547" s="5"/>
      <c r="BN9547" s="5"/>
      <c r="BO9547" s="5"/>
      <c r="BP9547" s="1"/>
      <c r="BQ9547" s="1"/>
      <c r="BR9547" s="1"/>
      <c r="BS9547" s="1"/>
      <c r="BT9547" s="1"/>
      <c r="BU9547" s="4"/>
      <c r="BV9547" s="1"/>
      <c r="BW9547" s="3"/>
      <c r="BX9547" s="4"/>
      <c r="BY9547" s="5"/>
      <c r="BZ9547" s="5"/>
      <c r="CA9547" s="5"/>
      <c r="CB9547" s="5"/>
      <c r="CC9547" s="5"/>
      <c r="CD9547" s="43"/>
    </row>
    <row r="9548" spans="1:82" x14ac:dyDescent="0.25">
      <c r="A9548" s="8"/>
      <c r="B9548" s="5"/>
      <c r="C9548" s="5"/>
      <c r="D9548" s="5"/>
      <c r="E9548" s="5"/>
      <c r="F9548" s="94" t="str">
        <f t="shared" si="1499"/>
        <v/>
      </c>
      <c r="G9548" s="94" t="str">
        <f t="shared" si="1500"/>
        <v/>
      </c>
      <c r="H9548" s="127" t="str">
        <f>IF(A9548&lt;&gt;"",IF(MID(C9548,1,1)="c",$AS$26,IF(MID(C9548,1,1)="r",$AS$41,IF(MID(C9548,1,1)="p",#REF!,#REF!))),"")</f>
        <v/>
      </c>
      <c r="I9548" s="92" t="str">
        <f t="shared" si="1501"/>
        <v/>
      </c>
      <c r="J9548" s="92" t="str">
        <f t="shared" si="1502"/>
        <v/>
      </c>
      <c r="K9548" s="92" t="str">
        <f t="shared" si="1503"/>
        <v/>
      </c>
      <c r="L9548" s="92" t="str">
        <f t="shared" si="1504"/>
        <v/>
      </c>
      <c r="M9548" s="95" t="str">
        <f>IF(A9548&lt;&gt;"",IF(MID(C9548,1,1)="c",SigmaEpsConcrete(I9548,$AN$30:$AN$33,$AR$30:$AR$33,$AS$26,$AS$27,$AS$28,$AQ$20,$AU$19),""),"")</f>
        <v/>
      </c>
      <c r="N9548" s="95" t="str">
        <f>IF(A9548&lt;&gt;"",IF(MID(C9548,1,1)="r",SigmaEpsReinf(J9548,$AS$42:$AS$43,$AS$41,$AS$39,$AS$40,$AQ$38),""),"")</f>
        <v/>
      </c>
      <c r="Q9548" s="92" t="str">
        <f t="shared" si="1506"/>
        <v/>
      </c>
      <c r="R9548" s="92" t="str">
        <f t="shared" si="1507"/>
        <v/>
      </c>
      <c r="U9548" s="5"/>
      <c r="V9548" s="5"/>
      <c r="W9548" s="94" t="str">
        <f t="shared" si="1505"/>
        <v/>
      </c>
      <c r="X9548" s="94" t="str">
        <f t="shared" si="1508"/>
        <v/>
      </c>
      <c r="Y9548" s="5"/>
      <c r="BK9548" s="8"/>
      <c r="BL9548" s="5"/>
      <c r="BM9548" s="5"/>
      <c r="BN9548" s="5"/>
      <c r="BO9548" s="5"/>
      <c r="BP9548" s="1"/>
      <c r="BQ9548" s="1"/>
      <c r="BR9548" s="1"/>
      <c r="BS9548" s="1"/>
      <c r="BT9548" s="1"/>
      <c r="BU9548" s="4"/>
      <c r="BV9548" s="1"/>
      <c r="BW9548" s="3"/>
      <c r="BX9548" s="4"/>
      <c r="BY9548" s="5"/>
      <c r="BZ9548" s="5"/>
      <c r="CA9548" s="5"/>
      <c r="CB9548" s="5"/>
      <c r="CC9548" s="5"/>
      <c r="CD9548" s="43"/>
    </row>
    <row r="9549" spans="1:82" x14ac:dyDescent="0.25">
      <c r="A9549" s="8"/>
      <c r="B9549" s="5"/>
      <c r="C9549" s="5"/>
      <c r="D9549" s="5"/>
      <c r="E9549" s="5"/>
      <c r="F9549" s="94" t="str">
        <f t="shared" si="1499"/>
        <v/>
      </c>
      <c r="G9549" s="94" t="str">
        <f t="shared" si="1500"/>
        <v/>
      </c>
      <c r="H9549" s="127" t="str">
        <f>IF(A9549&lt;&gt;"",IF(MID(C9549,1,1)="c",$AS$26,IF(MID(C9549,1,1)="r",$AS$41,IF(MID(C9549,1,1)="p",#REF!,#REF!))),"")</f>
        <v/>
      </c>
      <c r="I9549" s="92" t="str">
        <f t="shared" si="1501"/>
        <v/>
      </c>
      <c r="J9549" s="92" t="str">
        <f t="shared" si="1502"/>
        <v/>
      </c>
      <c r="K9549" s="92" t="str">
        <f t="shared" si="1503"/>
        <v/>
      </c>
      <c r="L9549" s="92" t="str">
        <f t="shared" si="1504"/>
        <v/>
      </c>
      <c r="M9549" s="95" t="str">
        <f>IF(A9549&lt;&gt;"",IF(MID(C9549,1,1)="c",SigmaEpsConcrete(I9549,$AN$30:$AN$33,$AR$30:$AR$33,$AS$26,$AS$27,$AS$28,$AQ$20,$AU$19),""),"")</f>
        <v/>
      </c>
      <c r="N9549" s="95" t="str">
        <f>IF(A9549&lt;&gt;"",IF(MID(C9549,1,1)="r",SigmaEpsReinf(J9549,$AS$42:$AS$43,$AS$41,$AS$39,$AS$40,$AQ$38),""),"")</f>
        <v/>
      </c>
      <c r="Q9549" s="92" t="str">
        <f t="shared" si="1506"/>
        <v/>
      </c>
      <c r="R9549" s="92" t="str">
        <f t="shared" si="1507"/>
        <v/>
      </c>
      <c r="U9549" s="5"/>
      <c r="V9549" s="5"/>
      <c r="W9549" s="94" t="str">
        <f t="shared" si="1505"/>
        <v/>
      </c>
      <c r="X9549" s="94" t="str">
        <f t="shared" si="1508"/>
        <v/>
      </c>
      <c r="Y9549" s="5"/>
      <c r="BK9549" s="8"/>
      <c r="BL9549" s="5"/>
      <c r="BM9549" s="5"/>
      <c r="BN9549" s="5"/>
      <c r="BO9549" s="5"/>
      <c r="BP9549" s="1"/>
      <c r="BQ9549" s="1"/>
      <c r="BR9549" s="1"/>
      <c r="BS9549" s="1"/>
      <c r="BT9549" s="1"/>
      <c r="BU9549" s="4"/>
      <c r="BV9549" s="1"/>
      <c r="BW9549" s="3"/>
      <c r="BX9549" s="4"/>
      <c r="BY9549" s="5"/>
      <c r="BZ9549" s="5"/>
      <c r="CA9549" s="5"/>
      <c r="CB9549" s="5"/>
      <c r="CC9549" s="5"/>
      <c r="CD9549" s="43"/>
    </row>
    <row r="9550" spans="1:82" x14ac:dyDescent="0.25">
      <c r="A9550" s="8"/>
      <c r="B9550" s="5"/>
      <c r="C9550" s="5"/>
      <c r="D9550" s="5"/>
      <c r="E9550" s="5"/>
      <c r="F9550" s="94" t="str">
        <f t="shared" si="1499"/>
        <v/>
      </c>
      <c r="G9550" s="94" t="str">
        <f t="shared" si="1500"/>
        <v/>
      </c>
      <c r="H9550" s="127" t="str">
        <f>IF(A9550&lt;&gt;"",IF(MID(C9550,1,1)="c",$AS$26,IF(MID(C9550,1,1)="r",$AS$41,IF(MID(C9550,1,1)="p",#REF!,#REF!))),"")</f>
        <v/>
      </c>
      <c r="I9550" s="92" t="str">
        <f t="shared" si="1501"/>
        <v/>
      </c>
      <c r="J9550" s="92" t="str">
        <f t="shared" si="1502"/>
        <v/>
      </c>
      <c r="K9550" s="92" t="str">
        <f t="shared" si="1503"/>
        <v/>
      </c>
      <c r="L9550" s="92" t="str">
        <f t="shared" si="1504"/>
        <v/>
      </c>
      <c r="M9550" s="95" t="str">
        <f>IF(A9550&lt;&gt;"",IF(MID(C9550,1,1)="c",SigmaEpsConcrete(I9550,$AN$30:$AN$33,$AR$30:$AR$33,$AS$26,$AS$27,$AS$28,$AQ$20,$AU$19),""),"")</f>
        <v/>
      </c>
      <c r="N9550" s="95" t="str">
        <f>IF(A9550&lt;&gt;"",IF(MID(C9550,1,1)="r",SigmaEpsReinf(J9550,$AS$42:$AS$43,$AS$41,$AS$39,$AS$40,$AQ$38),""),"")</f>
        <v/>
      </c>
      <c r="Q9550" s="92" t="str">
        <f t="shared" si="1506"/>
        <v/>
      </c>
      <c r="R9550" s="92" t="str">
        <f t="shared" si="1507"/>
        <v/>
      </c>
      <c r="U9550" s="5"/>
      <c r="V9550" s="5"/>
      <c r="W9550" s="94" t="str">
        <f t="shared" si="1505"/>
        <v/>
      </c>
      <c r="X9550" s="94" t="str">
        <f t="shared" si="1508"/>
        <v/>
      </c>
      <c r="Y9550" s="5"/>
      <c r="BK9550" s="8"/>
      <c r="BL9550" s="5"/>
      <c r="BM9550" s="5"/>
      <c r="BN9550" s="5"/>
      <c r="BO9550" s="5"/>
      <c r="BP9550" s="1"/>
      <c r="BQ9550" s="1"/>
      <c r="BR9550" s="1"/>
      <c r="BS9550" s="1"/>
      <c r="BT9550" s="1"/>
      <c r="BU9550" s="4"/>
      <c r="BV9550" s="1"/>
      <c r="BW9550" s="3"/>
      <c r="BX9550" s="4"/>
      <c r="BY9550" s="5"/>
      <c r="BZ9550" s="5"/>
      <c r="CA9550" s="5"/>
      <c r="CB9550" s="5"/>
      <c r="CC9550" s="5"/>
      <c r="CD9550" s="43"/>
    </row>
    <row r="9551" spans="1:82" x14ac:dyDescent="0.25">
      <c r="A9551" s="8"/>
      <c r="B9551" s="5"/>
      <c r="C9551" s="5"/>
      <c r="D9551" s="5"/>
      <c r="E9551" s="5"/>
      <c r="F9551" s="94" t="str">
        <f t="shared" si="1499"/>
        <v/>
      </c>
      <c r="G9551" s="94" t="str">
        <f t="shared" si="1500"/>
        <v/>
      </c>
      <c r="H9551" s="127" t="str">
        <f>IF(A9551&lt;&gt;"",IF(MID(C9551,1,1)="c",$AS$26,IF(MID(C9551,1,1)="r",$AS$41,IF(MID(C9551,1,1)="p",#REF!,#REF!))),"")</f>
        <v/>
      </c>
      <c r="I9551" s="92" t="str">
        <f t="shared" si="1501"/>
        <v/>
      </c>
      <c r="J9551" s="92" t="str">
        <f t="shared" si="1502"/>
        <v/>
      </c>
      <c r="K9551" s="92" t="str">
        <f t="shared" si="1503"/>
        <v/>
      </c>
      <c r="L9551" s="92" t="str">
        <f t="shared" si="1504"/>
        <v/>
      </c>
      <c r="M9551" s="95" t="str">
        <f>IF(A9551&lt;&gt;"",IF(MID(C9551,1,1)="c",SigmaEpsConcrete(I9551,$AN$30:$AN$33,$AR$30:$AR$33,$AS$26,$AS$27,$AS$28,$AQ$20,$AU$19),""),"")</f>
        <v/>
      </c>
      <c r="N9551" s="95" t="str">
        <f>IF(A9551&lt;&gt;"",IF(MID(C9551,1,1)="r",SigmaEpsReinf(J9551,$AS$42:$AS$43,$AS$41,$AS$39,$AS$40,$AQ$38),""),"")</f>
        <v/>
      </c>
      <c r="Q9551" s="92" t="str">
        <f t="shared" si="1506"/>
        <v/>
      </c>
      <c r="R9551" s="92" t="str">
        <f t="shared" si="1507"/>
        <v/>
      </c>
      <c r="U9551" s="5"/>
      <c r="V9551" s="5"/>
      <c r="W9551" s="94" t="str">
        <f t="shared" si="1505"/>
        <v/>
      </c>
      <c r="X9551" s="94" t="str">
        <f t="shared" si="1508"/>
        <v/>
      </c>
      <c r="Y9551" s="5"/>
      <c r="BK9551" s="8"/>
      <c r="BL9551" s="5"/>
      <c r="BM9551" s="5"/>
      <c r="BN9551" s="5"/>
      <c r="BO9551" s="5"/>
      <c r="BP9551" s="1"/>
      <c r="BQ9551" s="1"/>
      <c r="BR9551" s="1"/>
      <c r="BS9551" s="1"/>
      <c r="BT9551" s="1"/>
      <c r="BU9551" s="4"/>
      <c r="BV9551" s="1"/>
      <c r="BW9551" s="3"/>
      <c r="BX9551" s="4"/>
      <c r="BY9551" s="5"/>
      <c r="BZ9551" s="5"/>
      <c r="CA9551" s="5"/>
      <c r="CB9551" s="5"/>
      <c r="CC9551" s="5"/>
      <c r="CD9551" s="43"/>
    </row>
    <row r="9552" spans="1:82" x14ac:dyDescent="0.25">
      <c r="A9552" s="8"/>
      <c r="B9552" s="5"/>
      <c r="C9552" s="5"/>
      <c r="D9552" s="5"/>
      <c r="E9552" s="5"/>
      <c r="F9552" s="94" t="str">
        <f t="shared" si="1499"/>
        <v/>
      </c>
      <c r="G9552" s="94" t="str">
        <f t="shared" si="1500"/>
        <v/>
      </c>
      <c r="H9552" s="127" t="str">
        <f>IF(A9552&lt;&gt;"",IF(MID(C9552,1,1)="c",$AS$26,IF(MID(C9552,1,1)="r",$AS$41,IF(MID(C9552,1,1)="p",#REF!,#REF!))),"")</f>
        <v/>
      </c>
      <c r="I9552" s="92" t="str">
        <f t="shared" si="1501"/>
        <v/>
      </c>
      <c r="J9552" s="92" t="str">
        <f t="shared" si="1502"/>
        <v/>
      </c>
      <c r="K9552" s="92" t="str">
        <f t="shared" si="1503"/>
        <v/>
      </c>
      <c r="L9552" s="92" t="str">
        <f t="shared" si="1504"/>
        <v/>
      </c>
      <c r="M9552" s="95" t="str">
        <f>IF(A9552&lt;&gt;"",IF(MID(C9552,1,1)="c",SigmaEpsConcrete(I9552,$AN$30:$AN$33,$AR$30:$AR$33,$AS$26,$AS$27,$AS$28,$AQ$20,$AU$19),""),"")</f>
        <v/>
      </c>
      <c r="N9552" s="95" t="str">
        <f>IF(A9552&lt;&gt;"",IF(MID(C9552,1,1)="r",SigmaEpsReinf(J9552,$AS$42:$AS$43,$AS$41,$AS$39,$AS$40,$AQ$38),""),"")</f>
        <v/>
      </c>
      <c r="Q9552" s="92" t="str">
        <f t="shared" si="1506"/>
        <v/>
      </c>
      <c r="R9552" s="92" t="str">
        <f t="shared" si="1507"/>
        <v/>
      </c>
      <c r="U9552" s="5"/>
      <c r="V9552" s="5"/>
      <c r="W9552" s="94" t="str">
        <f t="shared" si="1505"/>
        <v/>
      </c>
      <c r="X9552" s="94" t="str">
        <f t="shared" si="1508"/>
        <v/>
      </c>
      <c r="Y9552" s="5"/>
      <c r="BK9552" s="8"/>
      <c r="BL9552" s="5"/>
      <c r="BM9552" s="5"/>
      <c r="BN9552" s="5"/>
      <c r="BO9552" s="5"/>
      <c r="BP9552" s="1"/>
      <c r="BQ9552" s="1"/>
      <c r="BR9552" s="1"/>
      <c r="BS9552" s="1"/>
      <c r="BT9552" s="1"/>
      <c r="BU9552" s="4"/>
      <c r="BV9552" s="1"/>
      <c r="BW9552" s="3"/>
      <c r="BX9552" s="4"/>
      <c r="BY9552" s="5"/>
      <c r="BZ9552" s="5"/>
      <c r="CA9552" s="5"/>
      <c r="CB9552" s="5"/>
      <c r="CC9552" s="5"/>
      <c r="CD9552" s="43"/>
    </row>
    <row r="9553" spans="1:82" x14ac:dyDescent="0.25">
      <c r="A9553" s="8"/>
      <c r="B9553" s="5"/>
      <c r="C9553" s="5"/>
      <c r="D9553" s="5"/>
      <c r="E9553" s="5"/>
      <c r="F9553" s="94" t="str">
        <f t="shared" si="1499"/>
        <v/>
      </c>
      <c r="G9553" s="94" t="str">
        <f t="shared" si="1500"/>
        <v/>
      </c>
      <c r="H9553" s="127" t="str">
        <f>IF(A9553&lt;&gt;"",IF(MID(C9553,1,1)="c",$AS$26,IF(MID(C9553,1,1)="r",$AS$41,IF(MID(C9553,1,1)="p",#REF!,#REF!))),"")</f>
        <v/>
      </c>
      <c r="I9553" s="92" t="str">
        <f t="shared" si="1501"/>
        <v/>
      </c>
      <c r="J9553" s="92" t="str">
        <f t="shared" si="1502"/>
        <v/>
      </c>
      <c r="K9553" s="92" t="str">
        <f t="shared" si="1503"/>
        <v/>
      </c>
      <c r="L9553" s="92" t="str">
        <f t="shared" si="1504"/>
        <v/>
      </c>
      <c r="M9553" s="95" t="str">
        <f>IF(A9553&lt;&gt;"",IF(MID(C9553,1,1)="c",SigmaEpsConcrete(I9553,$AN$30:$AN$33,$AR$30:$AR$33,$AS$26,$AS$27,$AS$28,$AQ$20,$AU$19),""),"")</f>
        <v/>
      </c>
      <c r="N9553" s="95" t="str">
        <f>IF(A9553&lt;&gt;"",IF(MID(C9553,1,1)="r",SigmaEpsReinf(J9553,$AS$42:$AS$43,$AS$41,$AS$39,$AS$40,$AQ$38),""),"")</f>
        <v/>
      </c>
      <c r="Q9553" s="92" t="str">
        <f t="shared" si="1506"/>
        <v/>
      </c>
      <c r="R9553" s="92" t="str">
        <f t="shared" si="1507"/>
        <v/>
      </c>
      <c r="U9553" s="5"/>
      <c r="V9553" s="5"/>
      <c r="W9553" s="94" t="str">
        <f t="shared" si="1505"/>
        <v/>
      </c>
      <c r="X9553" s="94" t="str">
        <f t="shared" si="1508"/>
        <v/>
      </c>
      <c r="Y9553" s="5"/>
      <c r="BK9553" s="8"/>
      <c r="BL9553" s="5"/>
      <c r="BM9553" s="5"/>
      <c r="BN9553" s="5"/>
      <c r="BO9553" s="5"/>
      <c r="BP9553" s="1"/>
      <c r="BQ9553" s="1"/>
      <c r="BR9553" s="1"/>
      <c r="BS9553" s="1"/>
      <c r="BT9553" s="1"/>
      <c r="BU9553" s="4"/>
      <c r="BV9553" s="1"/>
      <c r="BW9553" s="3"/>
      <c r="BX9553" s="4"/>
      <c r="BY9553" s="5"/>
      <c r="BZ9553" s="5"/>
      <c r="CA9553" s="5"/>
      <c r="CB9553" s="5"/>
      <c r="CC9553" s="5"/>
      <c r="CD9553" s="43"/>
    </row>
    <row r="9554" spans="1:82" x14ac:dyDescent="0.25">
      <c r="A9554" s="8"/>
      <c r="B9554" s="5"/>
      <c r="C9554" s="5"/>
      <c r="D9554" s="5"/>
      <c r="E9554" s="5"/>
      <c r="F9554" s="94" t="str">
        <f t="shared" si="1499"/>
        <v/>
      </c>
      <c r="G9554" s="94" t="str">
        <f t="shared" si="1500"/>
        <v/>
      </c>
      <c r="H9554" s="127" t="str">
        <f>IF(A9554&lt;&gt;"",IF(MID(C9554,1,1)="c",$AS$26,IF(MID(C9554,1,1)="r",$AS$41,IF(MID(C9554,1,1)="p",#REF!,#REF!))),"")</f>
        <v/>
      </c>
      <c r="I9554" s="92" t="str">
        <f t="shared" si="1501"/>
        <v/>
      </c>
      <c r="J9554" s="92" t="str">
        <f t="shared" si="1502"/>
        <v/>
      </c>
      <c r="K9554" s="92" t="str">
        <f t="shared" si="1503"/>
        <v/>
      </c>
      <c r="L9554" s="92" t="str">
        <f t="shared" si="1504"/>
        <v/>
      </c>
      <c r="M9554" s="95" t="str">
        <f>IF(A9554&lt;&gt;"",IF(MID(C9554,1,1)="c",SigmaEpsConcrete(I9554,$AN$30:$AN$33,$AR$30:$AR$33,$AS$26,$AS$27,$AS$28,$AQ$20,$AU$19),""),"")</f>
        <v/>
      </c>
      <c r="N9554" s="95" t="str">
        <f>IF(A9554&lt;&gt;"",IF(MID(C9554,1,1)="r",SigmaEpsReinf(J9554,$AS$42:$AS$43,$AS$41,$AS$39,$AS$40,$AQ$38),""),"")</f>
        <v/>
      </c>
      <c r="Q9554" s="92" t="str">
        <f t="shared" si="1506"/>
        <v/>
      </c>
      <c r="R9554" s="92" t="str">
        <f t="shared" si="1507"/>
        <v/>
      </c>
      <c r="U9554" s="5"/>
      <c r="V9554" s="5"/>
      <c r="W9554" s="94" t="str">
        <f t="shared" si="1505"/>
        <v/>
      </c>
      <c r="X9554" s="94" t="str">
        <f t="shared" si="1508"/>
        <v/>
      </c>
      <c r="Y9554" s="5"/>
      <c r="BK9554" s="8"/>
      <c r="BL9554" s="5"/>
      <c r="BM9554" s="5"/>
      <c r="BN9554" s="5"/>
      <c r="BO9554" s="5"/>
      <c r="BP9554" s="1"/>
      <c r="BQ9554" s="1"/>
      <c r="BR9554" s="1"/>
      <c r="BS9554" s="1"/>
      <c r="BT9554" s="1"/>
      <c r="BU9554" s="4"/>
      <c r="BV9554" s="1"/>
      <c r="BW9554" s="3"/>
      <c r="BX9554" s="4"/>
      <c r="BY9554" s="5"/>
      <c r="BZ9554" s="5"/>
      <c r="CA9554" s="5"/>
      <c r="CB9554" s="5"/>
      <c r="CC9554" s="5"/>
      <c r="CD9554" s="43"/>
    </row>
    <row r="9555" spans="1:82" x14ac:dyDescent="0.25">
      <c r="A9555" s="8"/>
      <c r="B9555" s="5"/>
      <c r="C9555" s="5"/>
      <c r="D9555" s="5"/>
      <c r="E9555" s="5"/>
      <c r="F9555" s="94" t="str">
        <f t="shared" si="1499"/>
        <v/>
      </c>
      <c r="G9555" s="94" t="str">
        <f t="shared" si="1500"/>
        <v/>
      </c>
      <c r="H9555" s="127" t="str">
        <f>IF(A9555&lt;&gt;"",IF(MID(C9555,1,1)="c",$AS$26,IF(MID(C9555,1,1)="r",$AS$41,IF(MID(C9555,1,1)="p",#REF!,#REF!))),"")</f>
        <v/>
      </c>
      <c r="I9555" s="92" t="str">
        <f t="shared" si="1501"/>
        <v/>
      </c>
      <c r="J9555" s="92" t="str">
        <f t="shared" si="1502"/>
        <v/>
      </c>
      <c r="K9555" s="92" t="str">
        <f t="shared" si="1503"/>
        <v/>
      </c>
      <c r="L9555" s="92" t="str">
        <f t="shared" si="1504"/>
        <v/>
      </c>
      <c r="M9555" s="95" t="str">
        <f>IF(A9555&lt;&gt;"",IF(MID(C9555,1,1)="c",SigmaEpsConcrete(I9555,$AN$30:$AN$33,$AR$30:$AR$33,$AS$26,$AS$27,$AS$28,$AQ$20,$AU$19),""),"")</f>
        <v/>
      </c>
      <c r="N9555" s="95" t="str">
        <f>IF(A9555&lt;&gt;"",IF(MID(C9555,1,1)="r",SigmaEpsReinf(J9555,$AS$42:$AS$43,$AS$41,$AS$39,$AS$40,$AQ$38),""),"")</f>
        <v/>
      </c>
      <c r="Q9555" s="92" t="str">
        <f t="shared" si="1506"/>
        <v/>
      </c>
      <c r="R9555" s="92" t="str">
        <f t="shared" si="1507"/>
        <v/>
      </c>
      <c r="U9555" s="5"/>
      <c r="V9555" s="5"/>
      <c r="W9555" s="94" t="str">
        <f t="shared" si="1505"/>
        <v/>
      </c>
      <c r="X9555" s="94" t="str">
        <f t="shared" si="1508"/>
        <v/>
      </c>
      <c r="Y9555" s="5"/>
      <c r="BK9555" s="8"/>
      <c r="BL9555" s="5"/>
      <c r="BM9555" s="5"/>
      <c r="BN9555" s="5"/>
      <c r="BO9555" s="5"/>
      <c r="BP9555" s="1"/>
      <c r="BQ9555" s="1"/>
      <c r="BR9555" s="1"/>
      <c r="BS9555" s="1"/>
      <c r="BT9555" s="1"/>
      <c r="BU9555" s="4"/>
      <c r="BV9555" s="1"/>
      <c r="BW9555" s="3"/>
      <c r="BX9555" s="4"/>
      <c r="BY9555" s="5"/>
      <c r="BZ9555" s="5"/>
      <c r="CA9555" s="5"/>
      <c r="CB9555" s="5"/>
      <c r="CC9555" s="5"/>
      <c r="CD9555" s="43"/>
    </row>
    <row r="9556" spans="1:82" x14ac:dyDescent="0.25">
      <c r="A9556" s="8"/>
      <c r="B9556" s="5"/>
      <c r="C9556" s="5"/>
      <c r="D9556" s="5"/>
      <c r="E9556" s="5"/>
      <c r="F9556" s="94" t="str">
        <f t="shared" si="1499"/>
        <v/>
      </c>
      <c r="G9556" s="94" t="str">
        <f t="shared" si="1500"/>
        <v/>
      </c>
      <c r="H9556" s="127" t="str">
        <f>IF(A9556&lt;&gt;"",IF(MID(C9556,1,1)="c",$AS$26,IF(MID(C9556,1,1)="r",$AS$41,IF(MID(C9556,1,1)="p",#REF!,#REF!))),"")</f>
        <v/>
      </c>
      <c r="I9556" s="92" t="str">
        <f t="shared" si="1501"/>
        <v/>
      </c>
      <c r="J9556" s="92" t="str">
        <f t="shared" si="1502"/>
        <v/>
      </c>
      <c r="K9556" s="92" t="str">
        <f t="shared" si="1503"/>
        <v/>
      </c>
      <c r="L9556" s="92" t="str">
        <f t="shared" si="1504"/>
        <v/>
      </c>
      <c r="M9556" s="95" t="str">
        <f>IF(A9556&lt;&gt;"",IF(MID(C9556,1,1)="c",SigmaEpsConcrete(I9556,$AN$30:$AN$33,$AR$30:$AR$33,$AS$26,$AS$27,$AS$28,$AQ$20,$AU$19),""),"")</f>
        <v/>
      </c>
      <c r="N9556" s="95" t="str">
        <f>IF(A9556&lt;&gt;"",IF(MID(C9556,1,1)="r",SigmaEpsReinf(J9556,$AS$42:$AS$43,$AS$41,$AS$39,$AS$40,$AQ$38),""),"")</f>
        <v/>
      </c>
      <c r="Q9556" s="92" t="str">
        <f t="shared" si="1506"/>
        <v/>
      </c>
      <c r="R9556" s="92" t="str">
        <f t="shared" si="1507"/>
        <v/>
      </c>
      <c r="U9556" s="5"/>
      <c r="V9556" s="5"/>
      <c r="W9556" s="94" t="str">
        <f t="shared" si="1505"/>
        <v/>
      </c>
      <c r="X9556" s="94" t="str">
        <f t="shared" si="1508"/>
        <v/>
      </c>
      <c r="Y9556" s="5"/>
      <c r="BK9556" s="8"/>
      <c r="BL9556" s="5"/>
      <c r="BM9556" s="5"/>
      <c r="BN9556" s="5"/>
      <c r="BO9556" s="5"/>
      <c r="BP9556" s="1"/>
      <c r="BQ9556" s="1"/>
      <c r="BR9556" s="1"/>
      <c r="BS9556" s="1"/>
      <c r="BT9556" s="1"/>
      <c r="BU9556" s="4"/>
      <c r="BV9556" s="1"/>
      <c r="BW9556" s="3"/>
      <c r="BX9556" s="4"/>
      <c r="BY9556" s="5"/>
      <c r="BZ9556" s="5"/>
      <c r="CA9556" s="5"/>
      <c r="CB9556" s="5"/>
      <c r="CC9556" s="5"/>
      <c r="CD9556" s="43"/>
    </row>
    <row r="9557" spans="1:82" x14ac:dyDescent="0.25">
      <c r="A9557" s="8"/>
      <c r="B9557" s="5"/>
      <c r="C9557" s="5"/>
      <c r="D9557" s="5"/>
      <c r="E9557" s="5"/>
      <c r="F9557" s="94" t="str">
        <f t="shared" si="1499"/>
        <v/>
      </c>
      <c r="G9557" s="94" t="str">
        <f t="shared" si="1500"/>
        <v/>
      </c>
      <c r="H9557" s="127" t="str">
        <f>IF(A9557&lt;&gt;"",IF(MID(C9557,1,1)="c",$AS$26,IF(MID(C9557,1,1)="r",$AS$41,IF(MID(C9557,1,1)="p",#REF!,#REF!))),"")</f>
        <v/>
      </c>
      <c r="I9557" s="92" t="str">
        <f t="shared" si="1501"/>
        <v/>
      </c>
      <c r="J9557" s="92" t="str">
        <f t="shared" si="1502"/>
        <v/>
      </c>
      <c r="K9557" s="92" t="str">
        <f t="shared" si="1503"/>
        <v/>
      </c>
      <c r="L9557" s="92" t="str">
        <f t="shared" si="1504"/>
        <v/>
      </c>
      <c r="M9557" s="95" t="str">
        <f>IF(A9557&lt;&gt;"",IF(MID(C9557,1,1)="c",SigmaEpsConcrete(I9557,$AN$30:$AN$33,$AR$30:$AR$33,$AS$26,$AS$27,$AS$28,$AQ$20,$AU$19),""),"")</f>
        <v/>
      </c>
      <c r="N9557" s="95" t="str">
        <f>IF(A9557&lt;&gt;"",IF(MID(C9557,1,1)="r",SigmaEpsReinf(J9557,$AS$42:$AS$43,$AS$41,$AS$39,$AS$40,$AQ$38),""),"")</f>
        <v/>
      </c>
      <c r="Q9557" s="92" t="str">
        <f t="shared" si="1506"/>
        <v/>
      </c>
      <c r="R9557" s="92" t="str">
        <f t="shared" si="1507"/>
        <v/>
      </c>
      <c r="U9557" s="5"/>
      <c r="V9557" s="5"/>
      <c r="W9557" s="94" t="str">
        <f t="shared" si="1505"/>
        <v/>
      </c>
      <c r="X9557" s="94" t="str">
        <f t="shared" si="1508"/>
        <v/>
      </c>
      <c r="Y9557" s="5"/>
      <c r="BK9557" s="8"/>
      <c r="BL9557" s="5"/>
      <c r="BM9557" s="5"/>
      <c r="BN9557" s="5"/>
      <c r="BO9557" s="5"/>
      <c r="BP9557" s="1"/>
      <c r="BQ9557" s="1"/>
      <c r="BR9557" s="1"/>
      <c r="BS9557" s="1"/>
      <c r="BT9557" s="1"/>
      <c r="BU9557" s="4"/>
      <c r="BV9557" s="1"/>
      <c r="BW9557" s="3"/>
      <c r="BX9557" s="4"/>
      <c r="BY9557" s="5"/>
      <c r="BZ9557" s="5"/>
      <c r="CA9557" s="5"/>
      <c r="CB9557" s="5"/>
      <c r="CC9557" s="5"/>
      <c r="CD9557" s="43"/>
    </row>
    <row r="9558" spans="1:82" x14ac:dyDescent="0.25">
      <c r="A9558" s="8"/>
      <c r="B9558" s="5"/>
      <c r="C9558" s="5"/>
      <c r="D9558" s="5"/>
      <c r="E9558" s="5"/>
      <c r="F9558" s="94" t="str">
        <f t="shared" si="1499"/>
        <v/>
      </c>
      <c r="G9558" s="94" t="str">
        <f t="shared" si="1500"/>
        <v/>
      </c>
      <c r="H9558" s="127" t="str">
        <f>IF(A9558&lt;&gt;"",IF(MID(C9558,1,1)="c",$AS$26,IF(MID(C9558,1,1)="r",$AS$41,IF(MID(C9558,1,1)="p",#REF!,#REF!))),"")</f>
        <v/>
      </c>
      <c r="I9558" s="92" t="str">
        <f t="shared" si="1501"/>
        <v/>
      </c>
      <c r="J9558" s="92" t="str">
        <f t="shared" si="1502"/>
        <v/>
      </c>
      <c r="K9558" s="92" t="str">
        <f t="shared" si="1503"/>
        <v/>
      </c>
      <c r="L9558" s="92" t="str">
        <f t="shared" si="1504"/>
        <v/>
      </c>
      <c r="M9558" s="95" t="str">
        <f>IF(A9558&lt;&gt;"",IF(MID(C9558,1,1)="c",SigmaEpsConcrete(I9558,$AN$30:$AN$33,$AR$30:$AR$33,$AS$26,$AS$27,$AS$28,$AQ$20,$AU$19),""),"")</f>
        <v/>
      </c>
      <c r="N9558" s="95" t="str">
        <f>IF(A9558&lt;&gt;"",IF(MID(C9558,1,1)="r",SigmaEpsReinf(J9558,$AS$42:$AS$43,$AS$41,$AS$39,$AS$40,$AQ$38),""),"")</f>
        <v/>
      </c>
      <c r="Q9558" s="92" t="str">
        <f t="shared" si="1506"/>
        <v/>
      </c>
      <c r="R9558" s="92" t="str">
        <f t="shared" si="1507"/>
        <v/>
      </c>
      <c r="U9558" s="5"/>
      <c r="V9558" s="5"/>
      <c r="W9558" s="94" t="str">
        <f t="shared" si="1505"/>
        <v/>
      </c>
      <c r="X9558" s="94" t="str">
        <f t="shared" si="1508"/>
        <v/>
      </c>
      <c r="Y9558" s="5"/>
      <c r="BK9558" s="8"/>
      <c r="BL9558" s="5"/>
      <c r="BM9558" s="5"/>
      <c r="BN9558" s="5"/>
      <c r="BO9558" s="5"/>
      <c r="BP9558" s="1"/>
      <c r="BQ9558" s="1"/>
      <c r="BR9558" s="1"/>
      <c r="BS9558" s="1"/>
      <c r="BT9558" s="1"/>
      <c r="BU9558" s="4"/>
      <c r="BV9558" s="1"/>
      <c r="BW9558" s="3"/>
      <c r="BX9558" s="4"/>
      <c r="BY9558" s="5"/>
      <c r="BZ9558" s="5"/>
      <c r="CA9558" s="5"/>
      <c r="CB9558" s="5"/>
      <c r="CC9558" s="5"/>
      <c r="CD9558" s="43"/>
    </row>
    <row r="9559" spans="1:82" x14ac:dyDescent="0.25">
      <c r="A9559" s="8"/>
      <c r="B9559" s="5"/>
      <c r="C9559" s="5"/>
      <c r="D9559" s="5"/>
      <c r="E9559" s="5"/>
      <c r="F9559" s="94" t="str">
        <f t="shared" si="1499"/>
        <v/>
      </c>
      <c r="G9559" s="94" t="str">
        <f t="shared" si="1500"/>
        <v/>
      </c>
      <c r="H9559" s="127" t="str">
        <f>IF(A9559&lt;&gt;"",IF(MID(C9559,1,1)="c",$AS$26,IF(MID(C9559,1,1)="r",$AS$41,IF(MID(C9559,1,1)="p",#REF!,#REF!))),"")</f>
        <v/>
      </c>
      <c r="I9559" s="92" t="str">
        <f t="shared" si="1501"/>
        <v/>
      </c>
      <c r="J9559" s="92" t="str">
        <f t="shared" si="1502"/>
        <v/>
      </c>
      <c r="K9559" s="92" t="str">
        <f t="shared" si="1503"/>
        <v/>
      </c>
      <c r="L9559" s="92" t="str">
        <f t="shared" si="1504"/>
        <v/>
      </c>
      <c r="M9559" s="95" t="str">
        <f>IF(A9559&lt;&gt;"",IF(MID(C9559,1,1)="c",SigmaEpsConcrete(I9559,$AN$30:$AN$33,$AR$30:$AR$33,$AS$26,$AS$27,$AS$28,$AQ$20,$AU$19),""),"")</f>
        <v/>
      </c>
      <c r="N9559" s="95" t="str">
        <f>IF(A9559&lt;&gt;"",IF(MID(C9559,1,1)="r",SigmaEpsReinf(J9559,$AS$42:$AS$43,$AS$41,$AS$39,$AS$40,$AQ$38),""),"")</f>
        <v/>
      </c>
      <c r="Q9559" s="92" t="str">
        <f t="shared" si="1506"/>
        <v/>
      </c>
      <c r="R9559" s="92" t="str">
        <f t="shared" si="1507"/>
        <v/>
      </c>
      <c r="U9559" s="5"/>
      <c r="V9559" s="5"/>
      <c r="W9559" s="94" t="str">
        <f t="shared" si="1505"/>
        <v/>
      </c>
      <c r="X9559" s="94" t="str">
        <f t="shared" si="1508"/>
        <v/>
      </c>
      <c r="Y9559" s="5"/>
      <c r="BK9559" s="8"/>
      <c r="BL9559" s="5"/>
      <c r="BM9559" s="5"/>
      <c r="BN9559" s="5"/>
      <c r="BO9559" s="5"/>
      <c r="BP9559" s="1"/>
      <c r="BQ9559" s="1"/>
      <c r="BR9559" s="1"/>
      <c r="BS9559" s="1"/>
      <c r="BT9559" s="1"/>
      <c r="BU9559" s="4"/>
      <c r="BV9559" s="1"/>
      <c r="BW9559" s="3"/>
      <c r="BX9559" s="4"/>
      <c r="BY9559" s="5"/>
      <c r="BZ9559" s="5"/>
      <c r="CA9559" s="5"/>
      <c r="CB9559" s="5"/>
      <c r="CC9559" s="5"/>
      <c r="CD9559" s="43"/>
    </row>
    <row r="9560" spans="1:82" x14ac:dyDescent="0.25">
      <c r="A9560" s="8"/>
      <c r="B9560" s="5"/>
      <c r="C9560" s="5"/>
      <c r="D9560" s="5"/>
      <c r="E9560" s="5"/>
      <c r="F9560" s="94" t="str">
        <f t="shared" si="1499"/>
        <v/>
      </c>
      <c r="G9560" s="94" t="str">
        <f t="shared" si="1500"/>
        <v/>
      </c>
      <c r="H9560" s="127" t="str">
        <f>IF(A9560&lt;&gt;"",IF(MID(C9560,1,1)="c",$AS$26,IF(MID(C9560,1,1)="r",$AS$41,IF(MID(C9560,1,1)="p",#REF!,#REF!))),"")</f>
        <v/>
      </c>
      <c r="I9560" s="92" t="str">
        <f t="shared" si="1501"/>
        <v/>
      </c>
      <c r="J9560" s="92" t="str">
        <f t="shared" si="1502"/>
        <v/>
      </c>
      <c r="K9560" s="92" t="str">
        <f t="shared" si="1503"/>
        <v/>
      </c>
      <c r="L9560" s="92" t="str">
        <f t="shared" si="1504"/>
        <v/>
      </c>
      <c r="M9560" s="95" t="str">
        <f>IF(A9560&lt;&gt;"",IF(MID(C9560,1,1)="c",SigmaEpsConcrete(I9560,$AN$30:$AN$33,$AR$30:$AR$33,$AS$26,$AS$27,$AS$28,$AQ$20,$AU$19),""),"")</f>
        <v/>
      </c>
      <c r="N9560" s="95" t="str">
        <f>IF(A9560&lt;&gt;"",IF(MID(C9560,1,1)="r",SigmaEpsReinf(J9560,$AS$42:$AS$43,$AS$41,$AS$39,$AS$40,$AQ$38),""),"")</f>
        <v/>
      </c>
      <c r="Q9560" s="92" t="str">
        <f t="shared" si="1506"/>
        <v/>
      </c>
      <c r="R9560" s="92" t="str">
        <f t="shared" si="1507"/>
        <v/>
      </c>
      <c r="U9560" s="5"/>
      <c r="V9560" s="5"/>
      <c r="W9560" s="94" t="str">
        <f t="shared" si="1505"/>
        <v/>
      </c>
      <c r="X9560" s="94" t="str">
        <f t="shared" si="1508"/>
        <v/>
      </c>
      <c r="Y9560" s="5"/>
      <c r="BK9560" s="8"/>
      <c r="BL9560" s="5"/>
      <c r="BM9560" s="5"/>
      <c r="BN9560" s="5"/>
      <c r="BO9560" s="5"/>
      <c r="BP9560" s="1"/>
      <c r="BQ9560" s="1"/>
      <c r="BR9560" s="1"/>
      <c r="BS9560" s="1"/>
      <c r="BT9560" s="1"/>
      <c r="BU9560" s="4"/>
      <c r="BV9560" s="1"/>
      <c r="BW9560" s="3"/>
      <c r="BX9560" s="4"/>
      <c r="BY9560" s="5"/>
      <c r="BZ9560" s="5"/>
      <c r="CA9560" s="5"/>
      <c r="CB9560" s="5"/>
      <c r="CC9560" s="5"/>
      <c r="CD9560" s="43"/>
    </row>
    <row r="9561" spans="1:82" x14ac:dyDescent="0.25">
      <c r="A9561" s="8"/>
      <c r="B9561" s="5"/>
      <c r="C9561" s="5"/>
      <c r="D9561" s="5"/>
      <c r="E9561" s="5"/>
      <c r="F9561" s="94" t="str">
        <f t="shared" si="1499"/>
        <v/>
      </c>
      <c r="G9561" s="94" t="str">
        <f t="shared" si="1500"/>
        <v/>
      </c>
      <c r="H9561" s="127" t="str">
        <f>IF(A9561&lt;&gt;"",IF(MID(C9561,1,1)="c",$AS$26,IF(MID(C9561,1,1)="r",$AS$41,IF(MID(C9561,1,1)="p",#REF!,#REF!))),"")</f>
        <v/>
      </c>
      <c r="I9561" s="92" t="str">
        <f t="shared" si="1501"/>
        <v/>
      </c>
      <c r="J9561" s="92" t="str">
        <f t="shared" si="1502"/>
        <v/>
      </c>
      <c r="K9561" s="92" t="str">
        <f t="shared" si="1503"/>
        <v/>
      </c>
      <c r="L9561" s="92" t="str">
        <f t="shared" si="1504"/>
        <v/>
      </c>
      <c r="M9561" s="95" t="str">
        <f>IF(A9561&lt;&gt;"",IF(MID(C9561,1,1)="c",SigmaEpsConcrete(I9561,$AN$30:$AN$33,$AR$30:$AR$33,$AS$26,$AS$27,$AS$28,$AQ$20,$AU$19),""),"")</f>
        <v/>
      </c>
      <c r="N9561" s="95" t="str">
        <f>IF(A9561&lt;&gt;"",IF(MID(C9561,1,1)="r",SigmaEpsReinf(J9561,$AS$42:$AS$43,$AS$41,$AS$39,$AS$40,$AQ$38),""),"")</f>
        <v/>
      </c>
      <c r="Q9561" s="92" t="str">
        <f t="shared" si="1506"/>
        <v/>
      </c>
      <c r="R9561" s="92" t="str">
        <f t="shared" si="1507"/>
        <v/>
      </c>
      <c r="U9561" s="5"/>
      <c r="V9561" s="5"/>
      <c r="W9561" s="94" t="str">
        <f t="shared" si="1505"/>
        <v/>
      </c>
      <c r="X9561" s="94" t="str">
        <f t="shared" si="1508"/>
        <v/>
      </c>
      <c r="Y9561" s="5"/>
      <c r="BK9561" s="8"/>
      <c r="BL9561" s="5"/>
      <c r="BM9561" s="5"/>
      <c r="BN9561" s="5"/>
      <c r="BO9561" s="5"/>
      <c r="BP9561" s="1"/>
      <c r="BQ9561" s="1"/>
      <c r="BR9561" s="1"/>
      <c r="BS9561" s="1"/>
      <c r="BT9561" s="1"/>
      <c r="BU9561" s="4"/>
      <c r="BV9561" s="1"/>
      <c r="BW9561" s="3"/>
      <c r="BX9561" s="4"/>
      <c r="BY9561" s="5"/>
      <c r="BZ9561" s="5"/>
      <c r="CA9561" s="5"/>
      <c r="CB9561" s="5"/>
      <c r="CC9561" s="5"/>
      <c r="CD9561" s="43"/>
    </row>
    <row r="9562" spans="1:82" x14ac:dyDescent="0.25">
      <c r="A9562" s="8"/>
      <c r="B9562" s="5"/>
      <c r="C9562" s="5"/>
      <c r="D9562" s="5"/>
      <c r="E9562" s="5"/>
      <c r="F9562" s="94" t="str">
        <f t="shared" si="1499"/>
        <v/>
      </c>
      <c r="G9562" s="94" t="str">
        <f t="shared" si="1500"/>
        <v/>
      </c>
      <c r="H9562" s="127" t="str">
        <f>IF(A9562&lt;&gt;"",IF(MID(C9562,1,1)="c",$AS$26,IF(MID(C9562,1,1)="r",$AS$41,IF(MID(C9562,1,1)="p",#REF!,#REF!))),"")</f>
        <v/>
      </c>
      <c r="I9562" s="92" t="str">
        <f t="shared" si="1501"/>
        <v/>
      </c>
      <c r="J9562" s="92" t="str">
        <f t="shared" si="1502"/>
        <v/>
      </c>
      <c r="K9562" s="92" t="str">
        <f t="shared" si="1503"/>
        <v/>
      </c>
      <c r="L9562" s="92" t="str">
        <f t="shared" si="1504"/>
        <v/>
      </c>
      <c r="M9562" s="95" t="str">
        <f>IF(A9562&lt;&gt;"",IF(MID(C9562,1,1)="c",SigmaEpsConcrete(I9562,$AN$30:$AN$33,$AR$30:$AR$33,$AS$26,$AS$27,$AS$28,$AQ$20,$AU$19),""),"")</f>
        <v/>
      </c>
      <c r="N9562" s="95" t="str">
        <f>IF(A9562&lt;&gt;"",IF(MID(C9562,1,1)="r",SigmaEpsReinf(J9562,$AS$42:$AS$43,$AS$41,$AS$39,$AS$40,$AQ$38),""),"")</f>
        <v/>
      </c>
      <c r="Q9562" s="92" t="str">
        <f t="shared" si="1506"/>
        <v/>
      </c>
      <c r="R9562" s="92" t="str">
        <f t="shared" si="1507"/>
        <v/>
      </c>
      <c r="U9562" s="5"/>
      <c r="V9562" s="5"/>
      <c r="W9562" s="94" t="str">
        <f t="shared" si="1505"/>
        <v/>
      </c>
      <c r="X9562" s="94" t="str">
        <f t="shared" si="1508"/>
        <v/>
      </c>
      <c r="Y9562" s="5"/>
      <c r="BK9562" s="8"/>
      <c r="BL9562" s="5"/>
      <c r="BM9562" s="5"/>
      <c r="BN9562" s="5"/>
      <c r="BO9562" s="5"/>
      <c r="BP9562" s="1"/>
      <c r="BQ9562" s="1"/>
      <c r="BR9562" s="1"/>
      <c r="BS9562" s="1"/>
      <c r="BT9562" s="1"/>
      <c r="BU9562" s="4"/>
      <c r="BV9562" s="1"/>
      <c r="BW9562" s="3"/>
      <c r="BX9562" s="4"/>
      <c r="BY9562" s="5"/>
      <c r="BZ9562" s="5"/>
      <c r="CA9562" s="5"/>
      <c r="CB9562" s="5"/>
      <c r="CC9562" s="5"/>
      <c r="CD9562" s="43"/>
    </row>
    <row r="9563" spans="1:82" x14ac:dyDescent="0.25">
      <c r="A9563" s="8"/>
      <c r="B9563" s="5"/>
      <c r="C9563" s="5"/>
      <c r="D9563" s="5"/>
      <c r="E9563" s="5"/>
      <c r="F9563" s="94" t="str">
        <f t="shared" si="1499"/>
        <v/>
      </c>
      <c r="G9563" s="94" t="str">
        <f t="shared" si="1500"/>
        <v/>
      </c>
      <c r="H9563" s="127" t="str">
        <f>IF(A9563&lt;&gt;"",IF(MID(C9563,1,1)="c",$AS$26,IF(MID(C9563,1,1)="r",$AS$41,IF(MID(C9563,1,1)="p",#REF!,#REF!))),"")</f>
        <v/>
      </c>
      <c r="I9563" s="92" t="str">
        <f t="shared" si="1501"/>
        <v/>
      </c>
      <c r="J9563" s="92" t="str">
        <f t="shared" si="1502"/>
        <v/>
      </c>
      <c r="K9563" s="92" t="str">
        <f t="shared" si="1503"/>
        <v/>
      </c>
      <c r="L9563" s="92" t="str">
        <f t="shared" si="1504"/>
        <v/>
      </c>
      <c r="M9563" s="95" t="str">
        <f>IF(A9563&lt;&gt;"",IF(MID(C9563,1,1)="c",SigmaEpsConcrete(I9563,$AN$30:$AN$33,$AR$30:$AR$33,$AS$26,$AS$27,$AS$28,$AQ$20,$AU$19),""),"")</f>
        <v/>
      </c>
      <c r="N9563" s="95" t="str">
        <f>IF(A9563&lt;&gt;"",IF(MID(C9563,1,1)="r",SigmaEpsReinf(J9563,$AS$42:$AS$43,$AS$41,$AS$39,$AS$40,$AQ$38),""),"")</f>
        <v/>
      </c>
      <c r="Q9563" s="92" t="str">
        <f t="shared" si="1506"/>
        <v/>
      </c>
      <c r="R9563" s="92" t="str">
        <f t="shared" si="1507"/>
        <v/>
      </c>
      <c r="U9563" s="5"/>
      <c r="V9563" s="5"/>
      <c r="W9563" s="94" t="str">
        <f t="shared" si="1505"/>
        <v/>
      </c>
      <c r="X9563" s="94" t="str">
        <f t="shared" si="1508"/>
        <v/>
      </c>
      <c r="Y9563" s="5"/>
      <c r="BK9563" s="8"/>
      <c r="BL9563" s="5"/>
      <c r="BM9563" s="5"/>
      <c r="BN9563" s="5"/>
      <c r="BO9563" s="5"/>
      <c r="BP9563" s="1"/>
      <c r="BQ9563" s="1"/>
      <c r="BR9563" s="1"/>
      <c r="BS9563" s="1"/>
      <c r="BT9563" s="1"/>
      <c r="BU9563" s="4"/>
      <c r="BV9563" s="1"/>
      <c r="BW9563" s="3"/>
      <c r="BX9563" s="4"/>
      <c r="BY9563" s="5"/>
      <c r="BZ9563" s="5"/>
      <c r="CA9563" s="5"/>
      <c r="CB9563" s="5"/>
      <c r="CC9563" s="5"/>
      <c r="CD9563" s="43"/>
    </row>
    <row r="9564" spans="1:82" x14ac:dyDescent="0.25">
      <c r="A9564" s="8"/>
      <c r="B9564" s="5"/>
      <c r="C9564" s="5"/>
      <c r="D9564" s="5"/>
      <c r="E9564" s="5"/>
      <c r="F9564" s="94" t="str">
        <f t="shared" si="1499"/>
        <v/>
      </c>
      <c r="G9564" s="94" t="str">
        <f t="shared" si="1500"/>
        <v/>
      </c>
      <c r="H9564" s="127" t="str">
        <f>IF(A9564&lt;&gt;"",IF(MID(C9564,1,1)="c",$AS$26,IF(MID(C9564,1,1)="r",$AS$41,IF(MID(C9564,1,1)="p",#REF!,#REF!))),"")</f>
        <v/>
      </c>
      <c r="I9564" s="92" t="str">
        <f t="shared" si="1501"/>
        <v/>
      </c>
      <c r="J9564" s="92" t="str">
        <f t="shared" si="1502"/>
        <v/>
      </c>
      <c r="K9564" s="92" t="str">
        <f t="shared" si="1503"/>
        <v/>
      </c>
      <c r="L9564" s="92" t="str">
        <f t="shared" si="1504"/>
        <v/>
      </c>
      <c r="M9564" s="95" t="str">
        <f>IF(A9564&lt;&gt;"",IF(MID(C9564,1,1)="c",SigmaEpsConcrete(I9564,$AN$30:$AN$33,$AR$30:$AR$33,$AS$26,$AS$27,$AS$28,$AQ$20,$AU$19),""),"")</f>
        <v/>
      </c>
      <c r="N9564" s="95" t="str">
        <f>IF(A9564&lt;&gt;"",IF(MID(C9564,1,1)="r",SigmaEpsReinf(J9564,$AS$42:$AS$43,$AS$41,$AS$39,$AS$40,$AQ$38),""),"")</f>
        <v/>
      </c>
      <c r="Q9564" s="92" t="str">
        <f t="shared" si="1506"/>
        <v/>
      </c>
      <c r="R9564" s="92" t="str">
        <f t="shared" si="1507"/>
        <v/>
      </c>
      <c r="U9564" s="5"/>
      <c r="V9564" s="5"/>
      <c r="W9564" s="94" t="str">
        <f t="shared" si="1505"/>
        <v/>
      </c>
      <c r="X9564" s="94" t="str">
        <f t="shared" si="1508"/>
        <v/>
      </c>
      <c r="Y9564" s="5"/>
      <c r="BK9564" s="8"/>
      <c r="BL9564" s="5"/>
      <c r="BM9564" s="5"/>
      <c r="BN9564" s="5"/>
      <c r="BO9564" s="5"/>
      <c r="BP9564" s="1"/>
      <c r="BQ9564" s="1"/>
      <c r="BR9564" s="1"/>
      <c r="BS9564" s="1"/>
      <c r="BT9564" s="1"/>
      <c r="BU9564" s="4"/>
      <c r="BV9564" s="1"/>
      <c r="BW9564" s="3"/>
      <c r="BX9564" s="4"/>
      <c r="BY9564" s="5"/>
      <c r="BZ9564" s="5"/>
      <c r="CA9564" s="5"/>
      <c r="CB9564" s="5"/>
      <c r="CC9564" s="5"/>
      <c r="CD9564" s="43"/>
    </row>
    <row r="9565" spans="1:82" x14ac:dyDescent="0.25">
      <c r="A9565" s="8"/>
      <c r="B9565" s="5"/>
      <c r="C9565" s="5"/>
      <c r="D9565" s="5"/>
      <c r="E9565" s="5"/>
      <c r="F9565" s="94" t="str">
        <f t="shared" si="1499"/>
        <v/>
      </c>
      <c r="G9565" s="94" t="str">
        <f t="shared" si="1500"/>
        <v/>
      </c>
      <c r="H9565" s="127" t="str">
        <f>IF(A9565&lt;&gt;"",IF(MID(C9565,1,1)="c",$AS$26,IF(MID(C9565,1,1)="r",$AS$41,IF(MID(C9565,1,1)="p",#REF!,#REF!))),"")</f>
        <v/>
      </c>
      <c r="I9565" s="92" t="str">
        <f t="shared" si="1501"/>
        <v/>
      </c>
      <c r="J9565" s="92" t="str">
        <f t="shared" si="1502"/>
        <v/>
      </c>
      <c r="K9565" s="92" t="str">
        <f t="shared" si="1503"/>
        <v/>
      </c>
      <c r="L9565" s="92" t="str">
        <f t="shared" si="1504"/>
        <v/>
      </c>
      <c r="M9565" s="95" t="str">
        <f>IF(A9565&lt;&gt;"",IF(MID(C9565,1,1)="c",SigmaEpsConcrete(I9565,$AN$30:$AN$33,$AR$30:$AR$33,$AS$26,$AS$27,$AS$28,$AQ$20,$AU$19),""),"")</f>
        <v/>
      </c>
      <c r="N9565" s="95" t="str">
        <f>IF(A9565&lt;&gt;"",IF(MID(C9565,1,1)="r",SigmaEpsReinf(J9565,$AS$42:$AS$43,$AS$41,$AS$39,$AS$40,$AQ$38),""),"")</f>
        <v/>
      </c>
      <c r="Q9565" s="92" t="str">
        <f t="shared" si="1506"/>
        <v/>
      </c>
      <c r="R9565" s="92" t="str">
        <f t="shared" si="1507"/>
        <v/>
      </c>
      <c r="U9565" s="5"/>
      <c r="V9565" s="5"/>
      <c r="W9565" s="94" t="str">
        <f t="shared" si="1505"/>
        <v/>
      </c>
      <c r="X9565" s="94" t="str">
        <f t="shared" si="1508"/>
        <v/>
      </c>
      <c r="Y9565" s="5"/>
      <c r="BK9565" s="8"/>
      <c r="BL9565" s="5"/>
      <c r="BM9565" s="5"/>
      <c r="BN9565" s="5"/>
      <c r="BO9565" s="5"/>
      <c r="BP9565" s="1"/>
      <c r="BQ9565" s="1"/>
      <c r="BR9565" s="1"/>
      <c r="BS9565" s="1"/>
      <c r="BT9565" s="1"/>
      <c r="BU9565" s="4"/>
      <c r="BV9565" s="1"/>
      <c r="BW9565" s="3"/>
      <c r="BX9565" s="4"/>
      <c r="BY9565" s="5"/>
      <c r="BZ9565" s="5"/>
      <c r="CA9565" s="5"/>
      <c r="CB9565" s="5"/>
      <c r="CC9565" s="5"/>
      <c r="CD9565" s="43"/>
    </row>
    <row r="9566" spans="1:82" x14ac:dyDescent="0.25">
      <c r="A9566" s="8"/>
      <c r="B9566" s="5"/>
      <c r="C9566" s="5"/>
      <c r="D9566" s="5"/>
      <c r="E9566" s="5"/>
      <c r="F9566" s="94" t="str">
        <f t="shared" si="1499"/>
        <v/>
      </c>
      <c r="G9566" s="94" t="str">
        <f t="shared" si="1500"/>
        <v/>
      </c>
      <c r="H9566" s="127" t="str">
        <f>IF(A9566&lt;&gt;"",IF(MID(C9566,1,1)="c",$AS$26,IF(MID(C9566,1,1)="r",$AS$41,IF(MID(C9566,1,1)="p",#REF!,#REF!))),"")</f>
        <v/>
      </c>
      <c r="I9566" s="92" t="str">
        <f t="shared" si="1501"/>
        <v/>
      </c>
      <c r="J9566" s="92" t="str">
        <f t="shared" si="1502"/>
        <v/>
      </c>
      <c r="K9566" s="92" t="str">
        <f t="shared" si="1503"/>
        <v/>
      </c>
      <c r="L9566" s="92" t="str">
        <f t="shared" si="1504"/>
        <v/>
      </c>
      <c r="M9566" s="95" t="str">
        <f>IF(A9566&lt;&gt;"",IF(MID(C9566,1,1)="c",SigmaEpsConcrete(I9566,$AN$30:$AN$33,$AR$30:$AR$33,$AS$26,$AS$27,$AS$28,$AQ$20,$AU$19),""),"")</f>
        <v/>
      </c>
      <c r="N9566" s="95" t="str">
        <f>IF(A9566&lt;&gt;"",IF(MID(C9566,1,1)="r",SigmaEpsReinf(J9566,$AS$42:$AS$43,$AS$41,$AS$39,$AS$40,$AQ$38),""),"")</f>
        <v/>
      </c>
      <c r="Q9566" s="92" t="str">
        <f t="shared" si="1506"/>
        <v/>
      </c>
      <c r="R9566" s="92" t="str">
        <f t="shared" si="1507"/>
        <v/>
      </c>
      <c r="U9566" s="5"/>
      <c r="V9566" s="5"/>
      <c r="W9566" s="94" t="str">
        <f t="shared" si="1505"/>
        <v/>
      </c>
      <c r="X9566" s="94" t="str">
        <f t="shared" si="1508"/>
        <v/>
      </c>
      <c r="Y9566" s="5"/>
      <c r="BK9566" s="8"/>
      <c r="BL9566" s="5"/>
      <c r="BM9566" s="5"/>
      <c r="BN9566" s="5"/>
      <c r="BO9566" s="5"/>
      <c r="BP9566" s="1"/>
      <c r="BQ9566" s="1"/>
      <c r="BR9566" s="1"/>
      <c r="BS9566" s="1"/>
      <c r="BT9566" s="1"/>
      <c r="BU9566" s="4"/>
      <c r="BV9566" s="1"/>
      <c r="BW9566" s="3"/>
      <c r="BX9566" s="4"/>
      <c r="BY9566" s="5"/>
      <c r="BZ9566" s="5"/>
      <c r="CA9566" s="5"/>
      <c r="CB9566" s="5"/>
      <c r="CC9566" s="5"/>
      <c r="CD9566" s="43"/>
    </row>
    <row r="9567" spans="1:82" x14ac:dyDescent="0.25">
      <c r="A9567" s="8"/>
      <c r="B9567" s="5"/>
      <c r="C9567" s="5"/>
      <c r="D9567" s="5"/>
      <c r="E9567" s="5"/>
      <c r="F9567" s="94" t="str">
        <f t="shared" si="1499"/>
        <v/>
      </c>
      <c r="G9567" s="94" t="str">
        <f t="shared" si="1500"/>
        <v/>
      </c>
      <c r="H9567" s="127" t="str">
        <f>IF(A9567&lt;&gt;"",IF(MID(C9567,1,1)="c",$AS$26,IF(MID(C9567,1,1)="r",$AS$41,IF(MID(C9567,1,1)="p",#REF!,#REF!))),"")</f>
        <v/>
      </c>
      <c r="I9567" s="92" t="str">
        <f t="shared" si="1501"/>
        <v/>
      </c>
      <c r="J9567" s="92" t="str">
        <f t="shared" si="1502"/>
        <v/>
      </c>
      <c r="K9567" s="92" t="str">
        <f t="shared" si="1503"/>
        <v/>
      </c>
      <c r="L9567" s="92" t="str">
        <f t="shared" si="1504"/>
        <v/>
      </c>
      <c r="M9567" s="95" t="str">
        <f>IF(A9567&lt;&gt;"",IF(MID(C9567,1,1)="c",SigmaEpsConcrete(I9567,$AN$30:$AN$33,$AR$30:$AR$33,$AS$26,$AS$27,$AS$28,$AQ$20,$AU$19),""),"")</f>
        <v/>
      </c>
      <c r="N9567" s="95" t="str">
        <f>IF(A9567&lt;&gt;"",IF(MID(C9567,1,1)="r",SigmaEpsReinf(J9567,$AS$42:$AS$43,$AS$41,$AS$39,$AS$40,$AQ$38),""),"")</f>
        <v/>
      </c>
      <c r="Q9567" s="92" t="str">
        <f t="shared" si="1506"/>
        <v/>
      </c>
      <c r="R9567" s="92" t="str">
        <f t="shared" si="1507"/>
        <v/>
      </c>
      <c r="U9567" s="5"/>
      <c r="V9567" s="5"/>
      <c r="W9567" s="94" t="str">
        <f t="shared" si="1505"/>
        <v/>
      </c>
      <c r="X9567" s="94" t="str">
        <f t="shared" si="1508"/>
        <v/>
      </c>
      <c r="Y9567" s="5"/>
      <c r="BK9567" s="8"/>
      <c r="BL9567" s="5"/>
      <c r="BM9567" s="5"/>
      <c r="BN9567" s="5"/>
      <c r="BO9567" s="5"/>
      <c r="BP9567" s="1"/>
      <c r="BQ9567" s="1"/>
      <c r="BR9567" s="1"/>
      <c r="BS9567" s="1"/>
      <c r="BT9567" s="1"/>
      <c r="BU9567" s="4"/>
      <c r="BV9567" s="1"/>
      <c r="BW9567" s="3"/>
      <c r="BX9567" s="4"/>
      <c r="BY9567" s="5"/>
      <c r="BZ9567" s="5"/>
      <c r="CA9567" s="5"/>
      <c r="CB9567" s="5"/>
      <c r="CC9567" s="5"/>
      <c r="CD9567" s="43"/>
    </row>
    <row r="9568" spans="1:82" x14ac:dyDescent="0.25">
      <c r="A9568" s="8"/>
      <c r="B9568" s="5"/>
      <c r="C9568" s="5"/>
      <c r="D9568" s="5"/>
      <c r="E9568" s="5"/>
      <c r="F9568" s="94" t="str">
        <f t="shared" si="1499"/>
        <v/>
      </c>
      <c r="G9568" s="94" t="str">
        <f t="shared" si="1500"/>
        <v/>
      </c>
      <c r="H9568" s="127" t="str">
        <f>IF(A9568&lt;&gt;"",IF(MID(C9568,1,1)="c",$AS$26,IF(MID(C9568,1,1)="r",$AS$41,IF(MID(C9568,1,1)="p",#REF!,#REF!))),"")</f>
        <v/>
      </c>
      <c r="I9568" s="92" t="str">
        <f t="shared" si="1501"/>
        <v/>
      </c>
      <c r="J9568" s="92" t="str">
        <f t="shared" si="1502"/>
        <v/>
      </c>
      <c r="K9568" s="92" t="str">
        <f t="shared" si="1503"/>
        <v/>
      </c>
      <c r="L9568" s="92" t="str">
        <f t="shared" si="1504"/>
        <v/>
      </c>
      <c r="M9568" s="95" t="str">
        <f>IF(A9568&lt;&gt;"",IF(MID(C9568,1,1)="c",SigmaEpsConcrete(I9568,$AN$30:$AN$33,$AR$30:$AR$33,$AS$26,$AS$27,$AS$28,$AQ$20,$AU$19),""),"")</f>
        <v/>
      </c>
      <c r="N9568" s="95" t="str">
        <f>IF(A9568&lt;&gt;"",IF(MID(C9568,1,1)="r",SigmaEpsReinf(J9568,$AS$42:$AS$43,$AS$41,$AS$39,$AS$40,$AQ$38),""),"")</f>
        <v/>
      </c>
      <c r="Q9568" s="92" t="str">
        <f t="shared" si="1506"/>
        <v/>
      </c>
      <c r="R9568" s="92" t="str">
        <f t="shared" si="1507"/>
        <v/>
      </c>
      <c r="U9568" s="5"/>
      <c r="V9568" s="5"/>
      <c r="W9568" s="94" t="str">
        <f t="shared" si="1505"/>
        <v/>
      </c>
      <c r="X9568" s="94" t="str">
        <f t="shared" si="1508"/>
        <v/>
      </c>
      <c r="Y9568" s="5"/>
      <c r="BK9568" s="8"/>
      <c r="BL9568" s="5"/>
      <c r="BM9568" s="5"/>
      <c r="BN9568" s="5"/>
      <c r="BO9568" s="5"/>
      <c r="BP9568" s="1"/>
      <c r="BQ9568" s="1"/>
      <c r="BR9568" s="1"/>
      <c r="BS9568" s="1"/>
      <c r="BT9568" s="1"/>
      <c r="BU9568" s="4"/>
      <c r="BV9568" s="1"/>
      <c r="BW9568" s="3"/>
      <c r="BX9568" s="4"/>
      <c r="BY9568" s="5"/>
      <c r="BZ9568" s="5"/>
      <c r="CA9568" s="5"/>
      <c r="CB9568" s="5"/>
      <c r="CC9568" s="5"/>
      <c r="CD9568" s="43"/>
    </row>
    <row r="9569" spans="1:82" x14ac:dyDescent="0.25">
      <c r="A9569" s="8"/>
      <c r="B9569" s="5"/>
      <c r="C9569" s="5"/>
      <c r="D9569" s="5"/>
      <c r="E9569" s="5"/>
      <c r="F9569" s="94" t="str">
        <f t="shared" si="1499"/>
        <v/>
      </c>
      <c r="G9569" s="94" t="str">
        <f t="shared" si="1500"/>
        <v/>
      </c>
      <c r="H9569" s="127" t="str">
        <f>IF(A9569&lt;&gt;"",IF(MID(C9569,1,1)="c",$AS$26,IF(MID(C9569,1,1)="r",$AS$41,IF(MID(C9569,1,1)="p",#REF!,#REF!))),"")</f>
        <v/>
      </c>
      <c r="I9569" s="92" t="str">
        <f t="shared" si="1501"/>
        <v/>
      </c>
      <c r="J9569" s="92" t="str">
        <f t="shared" si="1502"/>
        <v/>
      </c>
      <c r="K9569" s="92" t="str">
        <f t="shared" si="1503"/>
        <v/>
      </c>
      <c r="L9569" s="92" t="str">
        <f t="shared" si="1504"/>
        <v/>
      </c>
      <c r="M9569" s="95" t="str">
        <f>IF(A9569&lt;&gt;"",IF(MID(C9569,1,1)="c",SigmaEpsConcrete(I9569,$AN$30:$AN$33,$AR$30:$AR$33,$AS$26,$AS$27,$AS$28,$AQ$20,$AU$19),""),"")</f>
        <v/>
      </c>
      <c r="N9569" s="95" t="str">
        <f>IF(A9569&lt;&gt;"",IF(MID(C9569,1,1)="r",SigmaEpsReinf(J9569,$AS$42:$AS$43,$AS$41,$AS$39,$AS$40,$AQ$38),""),"")</f>
        <v/>
      </c>
      <c r="Q9569" s="92" t="str">
        <f t="shared" si="1506"/>
        <v/>
      </c>
      <c r="R9569" s="92" t="str">
        <f t="shared" si="1507"/>
        <v/>
      </c>
      <c r="U9569" s="5"/>
      <c r="V9569" s="5"/>
      <c r="W9569" s="94" t="str">
        <f t="shared" si="1505"/>
        <v/>
      </c>
      <c r="X9569" s="94" t="str">
        <f t="shared" si="1508"/>
        <v/>
      </c>
      <c r="Y9569" s="5"/>
      <c r="BK9569" s="8"/>
      <c r="BL9569" s="5"/>
      <c r="BM9569" s="5"/>
      <c r="BN9569" s="5"/>
      <c r="BO9569" s="5"/>
      <c r="BP9569" s="1"/>
      <c r="BQ9569" s="1"/>
      <c r="BR9569" s="1"/>
      <c r="BS9569" s="1"/>
      <c r="BT9569" s="1"/>
      <c r="BU9569" s="4"/>
      <c r="BV9569" s="1"/>
      <c r="BW9569" s="3"/>
      <c r="BX9569" s="4"/>
      <c r="BY9569" s="5"/>
      <c r="BZ9569" s="5"/>
      <c r="CA9569" s="5"/>
      <c r="CB9569" s="5"/>
      <c r="CC9569" s="5"/>
      <c r="CD9569" s="43"/>
    </row>
    <row r="9570" spans="1:82" x14ac:dyDescent="0.25">
      <c r="A9570" s="8"/>
      <c r="B9570" s="5"/>
      <c r="C9570" s="5"/>
      <c r="D9570" s="5"/>
      <c r="E9570" s="5"/>
      <c r="F9570" s="94" t="str">
        <f t="shared" si="1499"/>
        <v/>
      </c>
      <c r="G9570" s="94" t="str">
        <f t="shared" si="1500"/>
        <v/>
      </c>
      <c r="H9570" s="127" t="str">
        <f>IF(A9570&lt;&gt;"",IF(MID(C9570,1,1)="c",$AS$26,IF(MID(C9570,1,1)="r",$AS$41,IF(MID(C9570,1,1)="p",#REF!,#REF!))),"")</f>
        <v/>
      </c>
      <c r="I9570" s="92" t="str">
        <f t="shared" si="1501"/>
        <v/>
      </c>
      <c r="J9570" s="92" t="str">
        <f t="shared" si="1502"/>
        <v/>
      </c>
      <c r="K9570" s="92" t="str">
        <f t="shared" si="1503"/>
        <v/>
      </c>
      <c r="L9570" s="92" t="str">
        <f t="shared" si="1504"/>
        <v/>
      </c>
      <c r="M9570" s="95" t="str">
        <f>IF(A9570&lt;&gt;"",IF(MID(C9570,1,1)="c",SigmaEpsConcrete(I9570,$AN$30:$AN$33,$AR$30:$AR$33,$AS$26,$AS$27,$AS$28,$AQ$20,$AU$19),""),"")</f>
        <v/>
      </c>
      <c r="N9570" s="95" t="str">
        <f>IF(A9570&lt;&gt;"",IF(MID(C9570,1,1)="r",SigmaEpsReinf(J9570,$AS$42:$AS$43,$AS$41,$AS$39,$AS$40,$AQ$38),""),"")</f>
        <v/>
      </c>
      <c r="Q9570" s="92" t="str">
        <f t="shared" si="1506"/>
        <v/>
      </c>
      <c r="R9570" s="92" t="str">
        <f t="shared" si="1507"/>
        <v/>
      </c>
      <c r="U9570" s="5"/>
      <c r="V9570" s="5"/>
      <c r="W9570" s="94" t="str">
        <f t="shared" si="1505"/>
        <v/>
      </c>
      <c r="X9570" s="94" t="str">
        <f t="shared" si="1508"/>
        <v/>
      </c>
      <c r="Y9570" s="5"/>
      <c r="BK9570" s="8"/>
      <c r="BL9570" s="5"/>
      <c r="BM9570" s="5"/>
      <c r="BN9570" s="5"/>
      <c r="BO9570" s="5"/>
      <c r="BP9570" s="1"/>
      <c r="BQ9570" s="1"/>
      <c r="BR9570" s="1"/>
      <c r="BS9570" s="1"/>
      <c r="BT9570" s="1"/>
      <c r="BU9570" s="4"/>
      <c r="BV9570" s="1"/>
      <c r="BW9570" s="3"/>
      <c r="BX9570" s="4"/>
      <c r="BY9570" s="5"/>
      <c r="BZ9570" s="5"/>
      <c r="CA9570" s="5"/>
      <c r="CB9570" s="5"/>
      <c r="CC9570" s="5"/>
      <c r="CD9570" s="43"/>
    </row>
    <row r="9571" spans="1:82" x14ac:dyDescent="0.25">
      <c r="A9571" s="8"/>
      <c r="B9571" s="5"/>
      <c r="C9571" s="5"/>
      <c r="D9571" s="5"/>
      <c r="E9571" s="5"/>
      <c r="F9571" s="94" t="str">
        <f t="shared" si="1499"/>
        <v/>
      </c>
      <c r="G9571" s="94" t="str">
        <f t="shared" si="1500"/>
        <v/>
      </c>
      <c r="H9571" s="127" t="str">
        <f>IF(A9571&lt;&gt;"",IF(MID(C9571,1,1)="c",$AS$26,IF(MID(C9571,1,1)="r",$AS$41,IF(MID(C9571,1,1)="p",#REF!,#REF!))),"")</f>
        <v/>
      </c>
      <c r="I9571" s="92" t="str">
        <f t="shared" si="1501"/>
        <v/>
      </c>
      <c r="J9571" s="92" t="str">
        <f t="shared" si="1502"/>
        <v/>
      </c>
      <c r="K9571" s="92" t="str">
        <f t="shared" si="1503"/>
        <v/>
      </c>
      <c r="L9571" s="92" t="str">
        <f t="shared" si="1504"/>
        <v/>
      </c>
      <c r="M9571" s="95" t="str">
        <f>IF(A9571&lt;&gt;"",IF(MID(C9571,1,1)="c",SigmaEpsConcrete(I9571,$AN$30:$AN$33,$AR$30:$AR$33,$AS$26,$AS$27,$AS$28,$AQ$20,$AU$19),""),"")</f>
        <v/>
      </c>
      <c r="N9571" s="95" t="str">
        <f>IF(A9571&lt;&gt;"",IF(MID(C9571,1,1)="r",SigmaEpsReinf(J9571,$AS$42:$AS$43,$AS$41,$AS$39,$AS$40,$AQ$38),""),"")</f>
        <v/>
      </c>
      <c r="Q9571" s="92" t="str">
        <f t="shared" si="1506"/>
        <v/>
      </c>
      <c r="R9571" s="92" t="str">
        <f t="shared" si="1507"/>
        <v/>
      </c>
      <c r="U9571" s="5"/>
      <c r="V9571" s="5"/>
      <c r="W9571" s="94" t="str">
        <f t="shared" si="1505"/>
        <v/>
      </c>
      <c r="X9571" s="94" t="str">
        <f t="shared" si="1508"/>
        <v/>
      </c>
      <c r="Y9571" s="5"/>
      <c r="BK9571" s="8"/>
      <c r="BL9571" s="5"/>
      <c r="BM9571" s="5"/>
      <c r="BN9571" s="5"/>
      <c r="BO9571" s="5"/>
      <c r="BP9571" s="1"/>
      <c r="BQ9571" s="1"/>
      <c r="BR9571" s="1"/>
      <c r="BS9571" s="1"/>
      <c r="BT9571" s="1"/>
      <c r="BU9571" s="4"/>
      <c r="BV9571" s="1"/>
      <c r="BW9571" s="3"/>
      <c r="BX9571" s="4"/>
      <c r="BY9571" s="5"/>
      <c r="BZ9571" s="5"/>
      <c r="CA9571" s="5"/>
      <c r="CB9571" s="5"/>
      <c r="CC9571" s="5"/>
      <c r="CD9571" s="43"/>
    </row>
    <row r="9572" spans="1:82" x14ac:dyDescent="0.25">
      <c r="A9572" s="8"/>
      <c r="B9572" s="5"/>
      <c r="C9572" s="5"/>
      <c r="D9572" s="5"/>
      <c r="E9572" s="5"/>
      <c r="F9572" s="94" t="str">
        <f t="shared" si="1499"/>
        <v/>
      </c>
      <c r="G9572" s="94" t="str">
        <f t="shared" si="1500"/>
        <v/>
      </c>
      <c r="H9572" s="127" t="str">
        <f>IF(A9572&lt;&gt;"",IF(MID(C9572,1,1)="c",$AS$26,IF(MID(C9572,1,1)="r",$AS$41,IF(MID(C9572,1,1)="p",#REF!,#REF!))),"")</f>
        <v/>
      </c>
      <c r="I9572" s="92" t="str">
        <f t="shared" si="1501"/>
        <v/>
      </c>
      <c r="J9572" s="92" t="str">
        <f t="shared" si="1502"/>
        <v/>
      </c>
      <c r="K9572" s="92" t="str">
        <f t="shared" si="1503"/>
        <v/>
      </c>
      <c r="L9572" s="92" t="str">
        <f t="shared" si="1504"/>
        <v/>
      </c>
      <c r="M9572" s="95" t="str">
        <f>IF(A9572&lt;&gt;"",IF(MID(C9572,1,1)="c",SigmaEpsConcrete(I9572,$AN$30:$AN$33,$AR$30:$AR$33,$AS$26,$AS$27,$AS$28,$AQ$20,$AU$19),""),"")</f>
        <v/>
      </c>
      <c r="N9572" s="95" t="str">
        <f>IF(A9572&lt;&gt;"",IF(MID(C9572,1,1)="r",SigmaEpsReinf(J9572,$AS$42:$AS$43,$AS$41,$AS$39,$AS$40,$AQ$38),""),"")</f>
        <v/>
      </c>
      <c r="Q9572" s="92" t="str">
        <f t="shared" si="1506"/>
        <v/>
      </c>
      <c r="R9572" s="92" t="str">
        <f t="shared" si="1507"/>
        <v/>
      </c>
      <c r="U9572" s="5"/>
      <c r="V9572" s="5"/>
      <c r="W9572" s="94" t="str">
        <f t="shared" si="1505"/>
        <v/>
      </c>
      <c r="X9572" s="94" t="str">
        <f t="shared" si="1508"/>
        <v/>
      </c>
      <c r="Y9572" s="5"/>
      <c r="BK9572" s="8"/>
      <c r="BL9572" s="5"/>
      <c r="BM9572" s="5"/>
      <c r="BN9572" s="5"/>
      <c r="BO9572" s="5"/>
      <c r="BP9572" s="1"/>
      <c r="BQ9572" s="1"/>
      <c r="BR9572" s="1"/>
      <c r="BS9572" s="1"/>
      <c r="BT9572" s="1"/>
      <c r="BU9572" s="4"/>
      <c r="BV9572" s="1"/>
      <c r="BW9572" s="3"/>
      <c r="BX9572" s="4"/>
      <c r="BY9572" s="5"/>
      <c r="BZ9572" s="5"/>
      <c r="CA9572" s="5"/>
      <c r="CB9572" s="5"/>
      <c r="CC9572" s="5"/>
      <c r="CD9572" s="43"/>
    </row>
    <row r="9573" spans="1:82" x14ac:dyDescent="0.25">
      <c r="A9573" s="8"/>
      <c r="B9573" s="5"/>
      <c r="C9573" s="5"/>
      <c r="D9573" s="5"/>
      <c r="E9573" s="5"/>
      <c r="F9573" s="94" t="str">
        <f t="shared" si="1499"/>
        <v/>
      </c>
      <c r="G9573" s="94" t="str">
        <f t="shared" si="1500"/>
        <v/>
      </c>
      <c r="H9573" s="127" t="str">
        <f>IF(A9573&lt;&gt;"",IF(MID(C9573,1,1)="c",$AS$26,IF(MID(C9573,1,1)="r",$AS$41,IF(MID(C9573,1,1)="p",#REF!,#REF!))),"")</f>
        <v/>
      </c>
      <c r="I9573" s="92" t="str">
        <f t="shared" si="1501"/>
        <v/>
      </c>
      <c r="J9573" s="92" t="str">
        <f t="shared" si="1502"/>
        <v/>
      </c>
      <c r="K9573" s="92" t="str">
        <f t="shared" si="1503"/>
        <v/>
      </c>
      <c r="L9573" s="92" t="str">
        <f t="shared" si="1504"/>
        <v/>
      </c>
      <c r="M9573" s="95" t="str">
        <f>IF(A9573&lt;&gt;"",IF(MID(C9573,1,1)="c",SigmaEpsConcrete(I9573,$AN$30:$AN$33,$AR$30:$AR$33,$AS$26,$AS$27,$AS$28,$AQ$20,$AU$19),""),"")</f>
        <v/>
      </c>
      <c r="N9573" s="95" t="str">
        <f>IF(A9573&lt;&gt;"",IF(MID(C9573,1,1)="r",SigmaEpsReinf(J9573,$AS$42:$AS$43,$AS$41,$AS$39,$AS$40,$AQ$38),""),"")</f>
        <v/>
      </c>
      <c r="Q9573" s="92" t="str">
        <f t="shared" si="1506"/>
        <v/>
      </c>
      <c r="R9573" s="92" t="str">
        <f t="shared" si="1507"/>
        <v/>
      </c>
      <c r="U9573" s="5"/>
      <c r="V9573" s="5"/>
      <c r="W9573" s="94" t="str">
        <f t="shared" si="1505"/>
        <v/>
      </c>
      <c r="X9573" s="94" t="str">
        <f t="shared" si="1508"/>
        <v/>
      </c>
      <c r="Y9573" s="5"/>
      <c r="BK9573" s="8"/>
      <c r="BL9573" s="5"/>
      <c r="BM9573" s="5"/>
      <c r="BN9573" s="5"/>
      <c r="BO9573" s="5"/>
      <c r="BP9573" s="1"/>
      <c r="BQ9573" s="1"/>
      <c r="BR9573" s="1"/>
      <c r="BS9573" s="1"/>
      <c r="BT9573" s="1"/>
      <c r="BU9573" s="4"/>
      <c r="BV9573" s="1"/>
      <c r="BW9573" s="3"/>
      <c r="BX9573" s="4"/>
      <c r="BY9573" s="5"/>
      <c r="BZ9573" s="5"/>
      <c r="CA9573" s="5"/>
      <c r="CB9573" s="5"/>
      <c r="CC9573" s="5"/>
      <c r="CD9573" s="43"/>
    </row>
    <row r="9574" spans="1:82" x14ac:dyDescent="0.25">
      <c r="A9574" s="8"/>
      <c r="B9574" s="5"/>
      <c r="C9574" s="5"/>
      <c r="D9574" s="5"/>
      <c r="E9574" s="5"/>
      <c r="F9574" s="94" t="str">
        <f t="shared" si="1499"/>
        <v/>
      </c>
      <c r="G9574" s="94" t="str">
        <f t="shared" si="1500"/>
        <v/>
      </c>
      <c r="H9574" s="127" t="str">
        <f>IF(A9574&lt;&gt;"",IF(MID(C9574,1,1)="c",$AS$26,IF(MID(C9574,1,1)="r",$AS$41,IF(MID(C9574,1,1)="p",#REF!,#REF!))),"")</f>
        <v/>
      </c>
      <c r="I9574" s="92" t="str">
        <f t="shared" si="1501"/>
        <v/>
      </c>
      <c r="J9574" s="92" t="str">
        <f t="shared" si="1502"/>
        <v/>
      </c>
      <c r="K9574" s="92" t="str">
        <f t="shared" si="1503"/>
        <v/>
      </c>
      <c r="L9574" s="92" t="str">
        <f t="shared" si="1504"/>
        <v/>
      </c>
      <c r="M9574" s="95" t="str">
        <f>IF(A9574&lt;&gt;"",IF(MID(C9574,1,1)="c",SigmaEpsConcrete(I9574,$AN$30:$AN$33,$AR$30:$AR$33,$AS$26,$AS$27,$AS$28,$AQ$20,$AU$19),""),"")</f>
        <v/>
      </c>
      <c r="N9574" s="95" t="str">
        <f>IF(A9574&lt;&gt;"",IF(MID(C9574,1,1)="r",SigmaEpsReinf(J9574,$AS$42:$AS$43,$AS$41,$AS$39,$AS$40,$AQ$38),""),"")</f>
        <v/>
      </c>
      <c r="Q9574" s="92" t="str">
        <f t="shared" si="1506"/>
        <v/>
      </c>
      <c r="R9574" s="92" t="str">
        <f t="shared" si="1507"/>
        <v/>
      </c>
      <c r="U9574" s="5"/>
      <c r="V9574" s="5"/>
      <c r="W9574" s="94" t="str">
        <f t="shared" si="1505"/>
        <v/>
      </c>
      <c r="X9574" s="94" t="str">
        <f t="shared" si="1508"/>
        <v/>
      </c>
      <c r="Y9574" s="5"/>
      <c r="BK9574" s="8"/>
      <c r="BL9574" s="5"/>
      <c r="BM9574" s="5"/>
      <c r="BN9574" s="5"/>
      <c r="BO9574" s="5"/>
      <c r="BP9574" s="1"/>
      <c r="BQ9574" s="1"/>
      <c r="BR9574" s="1"/>
      <c r="BS9574" s="1"/>
      <c r="BT9574" s="1"/>
      <c r="BU9574" s="4"/>
      <c r="BV9574" s="1"/>
      <c r="BW9574" s="3"/>
      <c r="BX9574" s="4"/>
      <c r="BY9574" s="5"/>
      <c r="BZ9574" s="5"/>
      <c r="CA9574" s="5"/>
      <c r="CB9574" s="5"/>
      <c r="CC9574" s="5"/>
      <c r="CD9574" s="43"/>
    </row>
    <row r="9575" spans="1:82" x14ac:dyDescent="0.25">
      <c r="A9575" s="8"/>
      <c r="B9575" s="5"/>
      <c r="C9575" s="5"/>
      <c r="D9575" s="5"/>
      <c r="E9575" s="5"/>
      <c r="F9575" s="94" t="str">
        <f t="shared" si="1499"/>
        <v/>
      </c>
      <c r="G9575" s="94" t="str">
        <f t="shared" si="1500"/>
        <v/>
      </c>
      <c r="H9575" s="127" t="str">
        <f>IF(A9575&lt;&gt;"",IF(MID(C9575,1,1)="c",$AS$26,IF(MID(C9575,1,1)="r",$AS$41,IF(MID(C9575,1,1)="p",#REF!,#REF!))),"")</f>
        <v/>
      </c>
      <c r="I9575" s="92" t="str">
        <f t="shared" si="1501"/>
        <v/>
      </c>
      <c r="J9575" s="92" t="str">
        <f t="shared" si="1502"/>
        <v/>
      </c>
      <c r="K9575" s="92" t="str">
        <f t="shared" si="1503"/>
        <v/>
      </c>
      <c r="L9575" s="92" t="str">
        <f t="shared" si="1504"/>
        <v/>
      </c>
      <c r="M9575" s="95" t="str">
        <f>IF(A9575&lt;&gt;"",IF(MID(C9575,1,1)="c",SigmaEpsConcrete(I9575,$AN$30:$AN$33,$AR$30:$AR$33,$AS$26,$AS$27,$AS$28,$AQ$20,$AU$19),""),"")</f>
        <v/>
      </c>
      <c r="N9575" s="95" t="str">
        <f>IF(A9575&lt;&gt;"",IF(MID(C9575,1,1)="r",SigmaEpsReinf(J9575,$AS$42:$AS$43,$AS$41,$AS$39,$AS$40,$AQ$38),""),"")</f>
        <v/>
      </c>
      <c r="Q9575" s="92" t="str">
        <f t="shared" si="1506"/>
        <v/>
      </c>
      <c r="R9575" s="92" t="str">
        <f t="shared" si="1507"/>
        <v/>
      </c>
      <c r="U9575" s="5"/>
      <c r="V9575" s="5"/>
      <c r="W9575" s="94" t="str">
        <f t="shared" si="1505"/>
        <v/>
      </c>
      <c r="X9575" s="94" t="str">
        <f t="shared" si="1508"/>
        <v/>
      </c>
      <c r="Y9575" s="5"/>
      <c r="BK9575" s="8"/>
      <c r="BL9575" s="5"/>
      <c r="BM9575" s="5"/>
      <c r="BN9575" s="5"/>
      <c r="BO9575" s="5"/>
      <c r="BP9575" s="1"/>
      <c r="BQ9575" s="1"/>
      <c r="BR9575" s="1"/>
      <c r="BS9575" s="1"/>
      <c r="BT9575" s="1"/>
      <c r="BU9575" s="4"/>
      <c r="BV9575" s="1"/>
      <c r="BW9575" s="3"/>
      <c r="BX9575" s="4"/>
      <c r="BY9575" s="5"/>
      <c r="BZ9575" s="5"/>
      <c r="CA9575" s="5"/>
      <c r="CB9575" s="5"/>
      <c r="CC9575" s="5"/>
      <c r="CD9575" s="43"/>
    </row>
    <row r="9576" spans="1:82" x14ac:dyDescent="0.25">
      <c r="A9576" s="8"/>
      <c r="B9576" s="5"/>
      <c r="C9576" s="5"/>
      <c r="D9576" s="5"/>
      <c r="E9576" s="5"/>
      <c r="F9576" s="94" t="str">
        <f t="shared" si="1499"/>
        <v/>
      </c>
      <c r="G9576" s="94" t="str">
        <f t="shared" si="1500"/>
        <v/>
      </c>
      <c r="H9576" s="127" t="str">
        <f>IF(A9576&lt;&gt;"",IF(MID(C9576,1,1)="c",$AS$26,IF(MID(C9576,1,1)="r",$AS$41,IF(MID(C9576,1,1)="p",#REF!,#REF!))),"")</f>
        <v/>
      </c>
      <c r="I9576" s="92" t="str">
        <f t="shared" si="1501"/>
        <v/>
      </c>
      <c r="J9576" s="92" t="str">
        <f t="shared" si="1502"/>
        <v/>
      </c>
      <c r="K9576" s="92" t="str">
        <f t="shared" si="1503"/>
        <v/>
      </c>
      <c r="L9576" s="92" t="str">
        <f t="shared" si="1504"/>
        <v/>
      </c>
      <c r="M9576" s="95" t="str">
        <f>IF(A9576&lt;&gt;"",IF(MID(C9576,1,1)="c",SigmaEpsConcrete(I9576,$AN$30:$AN$33,$AR$30:$AR$33,$AS$26,$AS$27,$AS$28,$AQ$20,$AU$19),""),"")</f>
        <v/>
      </c>
      <c r="N9576" s="95" t="str">
        <f>IF(A9576&lt;&gt;"",IF(MID(C9576,1,1)="r",SigmaEpsReinf(J9576,$AS$42:$AS$43,$AS$41,$AS$39,$AS$40,$AQ$38),""),"")</f>
        <v/>
      </c>
      <c r="Q9576" s="92" t="str">
        <f t="shared" si="1506"/>
        <v/>
      </c>
      <c r="R9576" s="92" t="str">
        <f t="shared" si="1507"/>
        <v/>
      </c>
      <c r="U9576" s="5"/>
      <c r="V9576" s="5"/>
      <c r="W9576" s="94" t="str">
        <f t="shared" si="1505"/>
        <v/>
      </c>
      <c r="X9576" s="94" t="str">
        <f t="shared" si="1508"/>
        <v/>
      </c>
      <c r="Y9576" s="5"/>
      <c r="BK9576" s="8"/>
      <c r="BL9576" s="5"/>
      <c r="BM9576" s="5"/>
      <c r="BN9576" s="5"/>
      <c r="BO9576" s="5"/>
      <c r="BP9576" s="1"/>
      <c r="BQ9576" s="1"/>
      <c r="BR9576" s="1"/>
      <c r="BS9576" s="1"/>
      <c r="BT9576" s="1"/>
      <c r="BU9576" s="4"/>
      <c r="BV9576" s="1"/>
      <c r="BW9576" s="3"/>
      <c r="BX9576" s="4"/>
      <c r="BY9576" s="5"/>
      <c r="BZ9576" s="5"/>
      <c r="CA9576" s="5"/>
      <c r="CB9576" s="5"/>
      <c r="CC9576" s="5"/>
      <c r="CD9576" s="43"/>
    </row>
    <row r="9577" spans="1:82" x14ac:dyDescent="0.25">
      <c r="A9577" s="8"/>
      <c r="B9577" s="5"/>
      <c r="C9577" s="5"/>
      <c r="D9577" s="5"/>
      <c r="E9577" s="5"/>
      <c r="F9577" s="94" t="str">
        <f t="shared" si="1499"/>
        <v/>
      </c>
      <c r="G9577" s="94" t="str">
        <f t="shared" si="1500"/>
        <v/>
      </c>
      <c r="H9577" s="127" t="str">
        <f>IF(A9577&lt;&gt;"",IF(MID(C9577,1,1)="c",$AS$26,IF(MID(C9577,1,1)="r",$AS$41,IF(MID(C9577,1,1)="p",#REF!,#REF!))),"")</f>
        <v/>
      </c>
      <c r="I9577" s="92" t="str">
        <f t="shared" si="1501"/>
        <v/>
      </c>
      <c r="J9577" s="92" t="str">
        <f t="shared" si="1502"/>
        <v/>
      </c>
      <c r="K9577" s="92" t="str">
        <f t="shared" si="1503"/>
        <v/>
      </c>
      <c r="L9577" s="92" t="str">
        <f t="shared" si="1504"/>
        <v/>
      </c>
      <c r="M9577" s="95" t="str">
        <f>IF(A9577&lt;&gt;"",IF(MID(C9577,1,1)="c",SigmaEpsConcrete(I9577,$AN$30:$AN$33,$AR$30:$AR$33,$AS$26,$AS$27,$AS$28,$AQ$20,$AU$19),""),"")</f>
        <v/>
      </c>
      <c r="N9577" s="95" t="str">
        <f>IF(A9577&lt;&gt;"",IF(MID(C9577,1,1)="r",SigmaEpsReinf(J9577,$AS$42:$AS$43,$AS$41,$AS$39,$AS$40,$AQ$38),""),"")</f>
        <v/>
      </c>
      <c r="Q9577" s="92" t="str">
        <f t="shared" si="1506"/>
        <v/>
      </c>
      <c r="R9577" s="92" t="str">
        <f t="shared" si="1507"/>
        <v/>
      </c>
      <c r="U9577" s="5"/>
      <c r="V9577" s="5"/>
      <c r="W9577" s="94" t="str">
        <f t="shared" si="1505"/>
        <v/>
      </c>
      <c r="X9577" s="94" t="str">
        <f t="shared" si="1508"/>
        <v/>
      </c>
      <c r="Y9577" s="5"/>
      <c r="BK9577" s="8"/>
      <c r="BL9577" s="5"/>
      <c r="BM9577" s="5"/>
      <c r="BN9577" s="5"/>
      <c r="BO9577" s="5"/>
      <c r="BP9577" s="1"/>
      <c r="BQ9577" s="1"/>
      <c r="BR9577" s="1"/>
      <c r="BS9577" s="1"/>
      <c r="BT9577" s="1"/>
      <c r="BU9577" s="4"/>
      <c r="BV9577" s="1"/>
      <c r="BW9577" s="3"/>
      <c r="BX9577" s="4"/>
      <c r="BY9577" s="5"/>
      <c r="BZ9577" s="5"/>
      <c r="CA9577" s="5"/>
      <c r="CB9577" s="5"/>
      <c r="CC9577" s="5"/>
      <c r="CD9577" s="43"/>
    </row>
    <row r="9578" spans="1:82" x14ac:dyDescent="0.25">
      <c r="A9578" s="8"/>
      <c r="B9578" s="5"/>
      <c r="C9578" s="5"/>
      <c r="D9578" s="5"/>
      <c r="E9578" s="5"/>
      <c r="F9578" s="94" t="str">
        <f t="shared" si="1499"/>
        <v/>
      </c>
      <c r="G9578" s="94" t="str">
        <f t="shared" si="1500"/>
        <v/>
      </c>
      <c r="H9578" s="127" t="str">
        <f>IF(A9578&lt;&gt;"",IF(MID(C9578,1,1)="c",$AS$26,IF(MID(C9578,1,1)="r",$AS$41,IF(MID(C9578,1,1)="p",#REF!,#REF!))),"")</f>
        <v/>
      </c>
      <c r="I9578" s="92" t="str">
        <f t="shared" si="1501"/>
        <v/>
      </c>
      <c r="J9578" s="92" t="str">
        <f t="shared" si="1502"/>
        <v/>
      </c>
      <c r="K9578" s="92" t="str">
        <f t="shared" si="1503"/>
        <v/>
      </c>
      <c r="L9578" s="92" t="str">
        <f t="shared" si="1504"/>
        <v/>
      </c>
      <c r="M9578" s="95" t="str">
        <f>IF(A9578&lt;&gt;"",IF(MID(C9578,1,1)="c",SigmaEpsConcrete(I9578,$AN$30:$AN$33,$AR$30:$AR$33,$AS$26,$AS$27,$AS$28,$AQ$20,$AU$19),""),"")</f>
        <v/>
      </c>
      <c r="N9578" s="95" t="str">
        <f>IF(A9578&lt;&gt;"",IF(MID(C9578,1,1)="r",SigmaEpsReinf(J9578,$AS$42:$AS$43,$AS$41,$AS$39,$AS$40,$AQ$38),""),"")</f>
        <v/>
      </c>
      <c r="Q9578" s="92" t="str">
        <f t="shared" si="1506"/>
        <v/>
      </c>
      <c r="R9578" s="92" t="str">
        <f t="shared" si="1507"/>
        <v/>
      </c>
      <c r="U9578" s="5"/>
      <c r="V9578" s="5"/>
      <c r="W9578" s="94" t="str">
        <f t="shared" si="1505"/>
        <v/>
      </c>
      <c r="X9578" s="94" t="str">
        <f t="shared" si="1508"/>
        <v/>
      </c>
      <c r="Y9578" s="5"/>
      <c r="BK9578" s="8"/>
      <c r="BL9578" s="5"/>
      <c r="BM9578" s="5"/>
      <c r="BN9578" s="5"/>
      <c r="BO9578" s="5"/>
      <c r="BP9578" s="1"/>
      <c r="BQ9578" s="1"/>
      <c r="BR9578" s="1"/>
      <c r="BS9578" s="1"/>
      <c r="BT9578" s="1"/>
      <c r="BU9578" s="4"/>
      <c r="BV9578" s="1"/>
      <c r="BW9578" s="3"/>
      <c r="BX9578" s="4"/>
      <c r="BY9578" s="5"/>
      <c r="BZ9578" s="5"/>
      <c r="CA9578" s="5"/>
      <c r="CB9578" s="5"/>
      <c r="CC9578" s="5"/>
      <c r="CD9578" s="43"/>
    </row>
    <row r="9579" spans="1:82" x14ac:dyDescent="0.25">
      <c r="A9579" s="8"/>
      <c r="B9579" s="5"/>
      <c r="C9579" s="5"/>
      <c r="D9579" s="5"/>
      <c r="E9579" s="5"/>
      <c r="F9579" s="94" t="str">
        <f t="shared" si="1499"/>
        <v/>
      </c>
      <c r="G9579" s="94" t="str">
        <f t="shared" si="1500"/>
        <v/>
      </c>
      <c r="H9579" s="127" t="str">
        <f>IF(A9579&lt;&gt;"",IF(MID(C9579,1,1)="c",$AS$26,IF(MID(C9579,1,1)="r",$AS$41,IF(MID(C9579,1,1)="p",#REF!,#REF!))),"")</f>
        <v/>
      </c>
      <c r="I9579" s="92" t="str">
        <f t="shared" si="1501"/>
        <v/>
      </c>
      <c r="J9579" s="92" t="str">
        <f t="shared" si="1502"/>
        <v/>
      </c>
      <c r="K9579" s="92" t="str">
        <f t="shared" si="1503"/>
        <v/>
      </c>
      <c r="L9579" s="92" t="str">
        <f t="shared" si="1504"/>
        <v/>
      </c>
      <c r="M9579" s="95" t="str">
        <f>IF(A9579&lt;&gt;"",IF(MID(C9579,1,1)="c",SigmaEpsConcrete(I9579,$AN$30:$AN$33,$AR$30:$AR$33,$AS$26,$AS$27,$AS$28,$AQ$20,$AU$19),""),"")</f>
        <v/>
      </c>
      <c r="N9579" s="95" t="str">
        <f>IF(A9579&lt;&gt;"",IF(MID(C9579,1,1)="r",SigmaEpsReinf(J9579,$AS$42:$AS$43,$AS$41,$AS$39,$AS$40,$AQ$38),""),"")</f>
        <v/>
      </c>
      <c r="Q9579" s="92" t="str">
        <f t="shared" si="1506"/>
        <v/>
      </c>
      <c r="R9579" s="92" t="str">
        <f t="shared" si="1507"/>
        <v/>
      </c>
      <c r="U9579" s="5"/>
      <c r="V9579" s="5"/>
      <c r="W9579" s="94" t="str">
        <f t="shared" si="1505"/>
        <v/>
      </c>
      <c r="X9579" s="94" t="str">
        <f t="shared" si="1508"/>
        <v/>
      </c>
      <c r="Y9579" s="5"/>
      <c r="BK9579" s="8"/>
      <c r="BL9579" s="5"/>
      <c r="BM9579" s="5"/>
      <c r="BN9579" s="5"/>
      <c r="BO9579" s="5"/>
      <c r="BP9579" s="1"/>
      <c r="BQ9579" s="1"/>
      <c r="BR9579" s="1"/>
      <c r="BS9579" s="1"/>
      <c r="BT9579" s="1"/>
      <c r="BU9579" s="4"/>
      <c r="BV9579" s="1"/>
      <c r="BW9579" s="3"/>
      <c r="BX9579" s="4"/>
      <c r="BY9579" s="5"/>
      <c r="BZ9579" s="5"/>
      <c r="CA9579" s="5"/>
      <c r="CB9579" s="5"/>
      <c r="CC9579" s="5"/>
      <c r="CD9579" s="43"/>
    </row>
    <row r="9580" spans="1:82" x14ac:dyDescent="0.25">
      <c r="A9580" s="8"/>
      <c r="B9580" s="5"/>
      <c r="C9580" s="5"/>
      <c r="D9580" s="5"/>
      <c r="E9580" s="5"/>
      <c r="F9580" s="94" t="str">
        <f t="shared" si="1499"/>
        <v/>
      </c>
      <c r="G9580" s="94" t="str">
        <f t="shared" si="1500"/>
        <v/>
      </c>
      <c r="H9580" s="127" t="str">
        <f>IF(A9580&lt;&gt;"",IF(MID(C9580,1,1)="c",$AS$26,IF(MID(C9580,1,1)="r",$AS$41,IF(MID(C9580,1,1)="p",#REF!,#REF!))),"")</f>
        <v/>
      </c>
      <c r="I9580" s="92" t="str">
        <f t="shared" si="1501"/>
        <v/>
      </c>
      <c r="J9580" s="92" t="str">
        <f t="shared" si="1502"/>
        <v/>
      </c>
      <c r="K9580" s="92" t="str">
        <f t="shared" si="1503"/>
        <v/>
      </c>
      <c r="L9580" s="92" t="str">
        <f t="shared" si="1504"/>
        <v/>
      </c>
      <c r="M9580" s="95" t="str">
        <f>IF(A9580&lt;&gt;"",IF(MID(C9580,1,1)="c",SigmaEpsConcrete(I9580,$AN$30:$AN$33,$AR$30:$AR$33,$AS$26,$AS$27,$AS$28,$AQ$20,$AU$19),""),"")</f>
        <v/>
      </c>
      <c r="N9580" s="95" t="str">
        <f>IF(A9580&lt;&gt;"",IF(MID(C9580,1,1)="r",SigmaEpsReinf(J9580,$AS$42:$AS$43,$AS$41,$AS$39,$AS$40,$AQ$38),""),"")</f>
        <v/>
      </c>
      <c r="Q9580" s="92" t="str">
        <f t="shared" si="1506"/>
        <v/>
      </c>
      <c r="R9580" s="92" t="str">
        <f t="shared" si="1507"/>
        <v/>
      </c>
      <c r="U9580" s="5"/>
      <c r="V9580" s="5"/>
      <c r="W9580" s="94" t="str">
        <f t="shared" si="1505"/>
        <v/>
      </c>
      <c r="X9580" s="94" t="str">
        <f t="shared" si="1508"/>
        <v/>
      </c>
      <c r="Y9580" s="5"/>
      <c r="BK9580" s="8"/>
      <c r="BL9580" s="5"/>
      <c r="BM9580" s="5"/>
      <c r="BN9580" s="5"/>
      <c r="BO9580" s="5"/>
      <c r="BP9580" s="1"/>
      <c r="BQ9580" s="1"/>
      <c r="BR9580" s="1"/>
      <c r="BS9580" s="1"/>
      <c r="BT9580" s="1"/>
      <c r="BU9580" s="4"/>
      <c r="BV9580" s="1"/>
      <c r="BW9580" s="3"/>
      <c r="BX9580" s="4"/>
      <c r="BY9580" s="5"/>
      <c r="BZ9580" s="5"/>
      <c r="CA9580" s="5"/>
      <c r="CB9580" s="5"/>
      <c r="CC9580" s="5"/>
      <c r="CD9580" s="43"/>
    </row>
    <row r="9581" spans="1:82" x14ac:dyDescent="0.25">
      <c r="A9581" s="8"/>
      <c r="B9581" s="5"/>
      <c r="C9581" s="5"/>
      <c r="D9581" s="5"/>
      <c r="E9581" s="5"/>
      <c r="F9581" s="94" t="str">
        <f t="shared" si="1499"/>
        <v/>
      </c>
      <c r="G9581" s="94" t="str">
        <f t="shared" si="1500"/>
        <v/>
      </c>
      <c r="H9581" s="127" t="str">
        <f>IF(A9581&lt;&gt;"",IF(MID(C9581,1,1)="c",$AS$26,IF(MID(C9581,1,1)="r",$AS$41,IF(MID(C9581,1,1)="p",#REF!,#REF!))),"")</f>
        <v/>
      </c>
      <c r="I9581" s="92" t="str">
        <f t="shared" si="1501"/>
        <v/>
      </c>
      <c r="J9581" s="92" t="str">
        <f t="shared" si="1502"/>
        <v/>
      </c>
      <c r="K9581" s="92" t="str">
        <f t="shared" si="1503"/>
        <v/>
      </c>
      <c r="L9581" s="92" t="str">
        <f t="shared" si="1504"/>
        <v/>
      </c>
      <c r="M9581" s="95" t="str">
        <f>IF(A9581&lt;&gt;"",IF(MID(C9581,1,1)="c",SigmaEpsConcrete(I9581,$AN$30:$AN$33,$AR$30:$AR$33,$AS$26,$AS$27,$AS$28,$AQ$20,$AU$19),""),"")</f>
        <v/>
      </c>
      <c r="N9581" s="95" t="str">
        <f>IF(A9581&lt;&gt;"",IF(MID(C9581,1,1)="r",SigmaEpsReinf(J9581,$AS$42:$AS$43,$AS$41,$AS$39,$AS$40,$AQ$38),""),"")</f>
        <v/>
      </c>
      <c r="Q9581" s="92" t="str">
        <f t="shared" si="1506"/>
        <v/>
      </c>
      <c r="R9581" s="92" t="str">
        <f t="shared" si="1507"/>
        <v/>
      </c>
      <c r="U9581" s="5"/>
      <c r="V9581" s="5"/>
      <c r="W9581" s="94" t="str">
        <f t="shared" si="1505"/>
        <v/>
      </c>
      <c r="X9581" s="94" t="str">
        <f t="shared" si="1508"/>
        <v/>
      </c>
      <c r="Y9581" s="5"/>
      <c r="BK9581" s="8"/>
      <c r="BL9581" s="5"/>
      <c r="BM9581" s="5"/>
      <c r="BN9581" s="5"/>
      <c r="BO9581" s="5"/>
      <c r="BP9581" s="1"/>
      <c r="BQ9581" s="1"/>
      <c r="BR9581" s="1"/>
      <c r="BS9581" s="1"/>
      <c r="BT9581" s="1"/>
      <c r="BU9581" s="4"/>
      <c r="BV9581" s="1"/>
      <c r="BW9581" s="3"/>
      <c r="BX9581" s="4"/>
      <c r="BY9581" s="5"/>
      <c r="BZ9581" s="5"/>
      <c r="CA9581" s="5"/>
      <c r="CB9581" s="5"/>
      <c r="CC9581" s="5"/>
      <c r="CD9581" s="43"/>
    </row>
    <row r="9582" spans="1:82" x14ac:dyDescent="0.25">
      <c r="A9582" s="8"/>
      <c r="B9582" s="5"/>
      <c r="C9582" s="5"/>
      <c r="D9582" s="5"/>
      <c r="E9582" s="5"/>
      <c r="F9582" s="94" t="str">
        <f t="shared" si="1499"/>
        <v/>
      </c>
      <c r="G9582" s="94" t="str">
        <f t="shared" si="1500"/>
        <v/>
      </c>
      <c r="H9582" s="127" t="str">
        <f>IF(A9582&lt;&gt;"",IF(MID(C9582,1,1)="c",$AS$26,IF(MID(C9582,1,1)="r",$AS$41,IF(MID(C9582,1,1)="p",#REF!,#REF!))),"")</f>
        <v/>
      </c>
      <c r="I9582" s="92" t="str">
        <f t="shared" si="1501"/>
        <v/>
      </c>
      <c r="J9582" s="92" t="str">
        <f t="shared" si="1502"/>
        <v/>
      </c>
      <c r="K9582" s="92" t="str">
        <f t="shared" si="1503"/>
        <v/>
      </c>
      <c r="L9582" s="92" t="str">
        <f t="shared" si="1504"/>
        <v/>
      </c>
      <c r="M9582" s="95" t="str">
        <f>IF(A9582&lt;&gt;"",IF(MID(C9582,1,1)="c",SigmaEpsConcrete(I9582,$AN$30:$AN$33,$AR$30:$AR$33,$AS$26,$AS$27,$AS$28,$AQ$20,$AU$19),""),"")</f>
        <v/>
      </c>
      <c r="N9582" s="95" t="str">
        <f>IF(A9582&lt;&gt;"",IF(MID(C9582,1,1)="r",SigmaEpsReinf(J9582,$AS$42:$AS$43,$AS$41,$AS$39,$AS$40,$AQ$38),""),"")</f>
        <v/>
      </c>
      <c r="Q9582" s="92" t="str">
        <f t="shared" si="1506"/>
        <v/>
      </c>
      <c r="R9582" s="92" t="str">
        <f t="shared" si="1507"/>
        <v/>
      </c>
      <c r="U9582" s="5"/>
      <c r="V9582" s="5"/>
      <c r="W9582" s="94" t="str">
        <f t="shared" si="1505"/>
        <v/>
      </c>
      <c r="X9582" s="94" t="str">
        <f t="shared" si="1508"/>
        <v/>
      </c>
      <c r="Y9582" s="5"/>
      <c r="BK9582" s="8"/>
      <c r="BL9582" s="5"/>
      <c r="BM9582" s="5"/>
      <c r="BN9582" s="5"/>
      <c r="BO9582" s="5"/>
      <c r="BP9582" s="1"/>
      <c r="BQ9582" s="1"/>
      <c r="BR9582" s="1"/>
      <c r="BS9582" s="1"/>
      <c r="BT9582" s="1"/>
      <c r="BU9582" s="4"/>
      <c r="BV9582" s="1"/>
      <c r="BW9582" s="3"/>
      <c r="BX9582" s="4"/>
      <c r="BY9582" s="5"/>
      <c r="BZ9582" s="5"/>
      <c r="CA9582" s="5"/>
      <c r="CB9582" s="5"/>
      <c r="CC9582" s="5"/>
      <c r="CD9582" s="43"/>
    </row>
    <row r="9583" spans="1:82" x14ac:dyDescent="0.25">
      <c r="A9583" s="8"/>
      <c r="B9583" s="5"/>
      <c r="C9583" s="5"/>
      <c r="D9583" s="5"/>
      <c r="E9583" s="5"/>
      <c r="F9583" s="94" t="str">
        <f t="shared" si="1499"/>
        <v/>
      </c>
      <c r="G9583" s="94" t="str">
        <f t="shared" si="1500"/>
        <v/>
      </c>
      <c r="H9583" s="127" t="str">
        <f>IF(A9583&lt;&gt;"",IF(MID(C9583,1,1)="c",$AS$26,IF(MID(C9583,1,1)="r",$AS$41,IF(MID(C9583,1,1)="p",#REF!,#REF!))),"")</f>
        <v/>
      </c>
      <c r="I9583" s="92" t="str">
        <f t="shared" si="1501"/>
        <v/>
      </c>
      <c r="J9583" s="92" t="str">
        <f t="shared" si="1502"/>
        <v/>
      </c>
      <c r="K9583" s="92" t="str">
        <f t="shared" si="1503"/>
        <v/>
      </c>
      <c r="L9583" s="92" t="str">
        <f t="shared" si="1504"/>
        <v/>
      </c>
      <c r="M9583" s="95" t="str">
        <f>IF(A9583&lt;&gt;"",IF(MID(C9583,1,1)="c",SigmaEpsConcrete(I9583,$AN$30:$AN$33,$AR$30:$AR$33,$AS$26,$AS$27,$AS$28,$AQ$20,$AU$19),""),"")</f>
        <v/>
      </c>
      <c r="N9583" s="95" t="str">
        <f>IF(A9583&lt;&gt;"",IF(MID(C9583,1,1)="r",SigmaEpsReinf(J9583,$AS$42:$AS$43,$AS$41,$AS$39,$AS$40,$AQ$38),""),"")</f>
        <v/>
      </c>
      <c r="Q9583" s="92" t="str">
        <f t="shared" si="1506"/>
        <v/>
      </c>
      <c r="R9583" s="92" t="str">
        <f t="shared" si="1507"/>
        <v/>
      </c>
      <c r="U9583" s="5"/>
      <c r="V9583" s="5"/>
      <c r="W9583" s="94" t="str">
        <f t="shared" si="1505"/>
        <v/>
      </c>
      <c r="X9583" s="94" t="str">
        <f t="shared" si="1508"/>
        <v/>
      </c>
      <c r="Y9583" s="5"/>
      <c r="BK9583" s="8"/>
      <c r="BL9583" s="5"/>
      <c r="BM9583" s="5"/>
      <c r="BN9583" s="5"/>
      <c r="BO9583" s="5"/>
      <c r="BP9583" s="1"/>
      <c r="BQ9583" s="1"/>
      <c r="BR9583" s="1"/>
      <c r="BS9583" s="1"/>
      <c r="BT9583" s="1"/>
      <c r="BU9583" s="4"/>
      <c r="BV9583" s="1"/>
      <c r="BW9583" s="3"/>
      <c r="BX9583" s="4"/>
      <c r="BY9583" s="5"/>
      <c r="BZ9583" s="5"/>
      <c r="CA9583" s="5"/>
      <c r="CB9583" s="5"/>
      <c r="CC9583" s="5"/>
      <c r="CD9583" s="43"/>
    </row>
    <row r="9584" spans="1:82" x14ac:dyDescent="0.25">
      <c r="A9584" s="8"/>
      <c r="B9584" s="5"/>
      <c r="C9584" s="5"/>
      <c r="D9584" s="5"/>
      <c r="E9584" s="5"/>
      <c r="F9584" s="94" t="str">
        <f t="shared" si="1499"/>
        <v/>
      </c>
      <c r="G9584" s="94" t="str">
        <f t="shared" si="1500"/>
        <v/>
      </c>
      <c r="H9584" s="127" t="str">
        <f>IF(A9584&lt;&gt;"",IF(MID(C9584,1,1)="c",$AS$26,IF(MID(C9584,1,1)="r",$AS$41,IF(MID(C9584,1,1)="p",#REF!,#REF!))),"")</f>
        <v/>
      </c>
      <c r="I9584" s="92" t="str">
        <f t="shared" si="1501"/>
        <v/>
      </c>
      <c r="J9584" s="92" t="str">
        <f t="shared" si="1502"/>
        <v/>
      </c>
      <c r="K9584" s="92" t="str">
        <f t="shared" si="1503"/>
        <v/>
      </c>
      <c r="L9584" s="92" t="str">
        <f t="shared" si="1504"/>
        <v/>
      </c>
      <c r="M9584" s="95" t="str">
        <f>IF(A9584&lt;&gt;"",IF(MID(C9584,1,1)="c",SigmaEpsConcrete(I9584,$AN$30:$AN$33,$AR$30:$AR$33,$AS$26,$AS$27,$AS$28,$AQ$20,$AU$19),""),"")</f>
        <v/>
      </c>
      <c r="N9584" s="95" t="str">
        <f>IF(A9584&lt;&gt;"",IF(MID(C9584,1,1)="r",SigmaEpsReinf(J9584,$AS$42:$AS$43,$AS$41,$AS$39,$AS$40,$AQ$38),""),"")</f>
        <v/>
      </c>
      <c r="Q9584" s="92" t="str">
        <f t="shared" si="1506"/>
        <v/>
      </c>
      <c r="R9584" s="92" t="str">
        <f t="shared" si="1507"/>
        <v/>
      </c>
      <c r="U9584" s="5"/>
      <c r="V9584" s="5"/>
      <c r="W9584" s="94" t="str">
        <f t="shared" si="1505"/>
        <v/>
      </c>
      <c r="X9584" s="94" t="str">
        <f t="shared" si="1508"/>
        <v/>
      </c>
      <c r="Y9584" s="5"/>
      <c r="BK9584" s="8"/>
      <c r="BL9584" s="5"/>
      <c r="BM9584" s="5"/>
      <c r="BN9584" s="5"/>
      <c r="BO9584" s="5"/>
      <c r="BP9584" s="1"/>
      <c r="BQ9584" s="1"/>
      <c r="BR9584" s="1"/>
      <c r="BS9584" s="1"/>
      <c r="BT9584" s="1"/>
      <c r="BU9584" s="4"/>
      <c r="BV9584" s="1"/>
      <c r="BW9584" s="3"/>
      <c r="BX9584" s="4"/>
      <c r="BY9584" s="5"/>
      <c r="BZ9584" s="5"/>
      <c r="CA9584" s="5"/>
      <c r="CB9584" s="5"/>
      <c r="CC9584" s="5"/>
      <c r="CD9584" s="43"/>
    </row>
    <row r="9585" spans="1:82" x14ac:dyDescent="0.25">
      <c r="A9585" s="8"/>
      <c r="B9585" s="5"/>
      <c r="C9585" s="5"/>
      <c r="D9585" s="5"/>
      <c r="E9585" s="5"/>
      <c r="F9585" s="94" t="str">
        <f t="shared" si="1499"/>
        <v/>
      </c>
      <c r="G9585" s="94" t="str">
        <f t="shared" si="1500"/>
        <v/>
      </c>
      <c r="H9585" s="127" t="str">
        <f>IF(A9585&lt;&gt;"",IF(MID(C9585,1,1)="c",$AS$26,IF(MID(C9585,1,1)="r",$AS$41,IF(MID(C9585,1,1)="p",#REF!,#REF!))),"")</f>
        <v/>
      </c>
      <c r="I9585" s="92" t="str">
        <f t="shared" si="1501"/>
        <v/>
      </c>
      <c r="J9585" s="92" t="str">
        <f t="shared" si="1502"/>
        <v/>
      </c>
      <c r="K9585" s="92" t="str">
        <f t="shared" si="1503"/>
        <v/>
      </c>
      <c r="L9585" s="92" t="str">
        <f t="shared" si="1504"/>
        <v/>
      </c>
      <c r="M9585" s="95" t="str">
        <f>IF(A9585&lt;&gt;"",IF(MID(C9585,1,1)="c",SigmaEpsConcrete(I9585,$AN$30:$AN$33,$AR$30:$AR$33,$AS$26,$AS$27,$AS$28,$AQ$20,$AU$19),""),"")</f>
        <v/>
      </c>
      <c r="N9585" s="95" t="str">
        <f>IF(A9585&lt;&gt;"",IF(MID(C9585,1,1)="r",SigmaEpsReinf(J9585,$AS$42:$AS$43,$AS$41,$AS$39,$AS$40,$AQ$38),""),"")</f>
        <v/>
      </c>
      <c r="Q9585" s="92" t="str">
        <f t="shared" si="1506"/>
        <v/>
      </c>
      <c r="R9585" s="92" t="str">
        <f t="shared" si="1507"/>
        <v/>
      </c>
      <c r="U9585" s="5"/>
      <c r="V9585" s="5"/>
      <c r="W9585" s="94" t="str">
        <f t="shared" si="1505"/>
        <v/>
      </c>
      <c r="X9585" s="94" t="str">
        <f t="shared" si="1508"/>
        <v/>
      </c>
      <c r="Y9585" s="5"/>
      <c r="BK9585" s="8"/>
      <c r="BL9585" s="5"/>
      <c r="BM9585" s="5"/>
      <c r="BN9585" s="5"/>
      <c r="BO9585" s="5"/>
      <c r="BP9585" s="1"/>
      <c r="BQ9585" s="1"/>
      <c r="BR9585" s="1"/>
      <c r="BS9585" s="1"/>
      <c r="BT9585" s="1"/>
      <c r="BU9585" s="4"/>
      <c r="BV9585" s="1"/>
      <c r="BW9585" s="3"/>
      <c r="BX9585" s="4"/>
      <c r="BY9585" s="5"/>
      <c r="BZ9585" s="5"/>
      <c r="CA9585" s="5"/>
      <c r="CB9585" s="5"/>
      <c r="CC9585" s="5"/>
      <c r="CD9585" s="43"/>
    </row>
    <row r="9586" spans="1:82" x14ac:dyDescent="0.25">
      <c r="A9586" s="8"/>
      <c r="B9586" s="5"/>
      <c r="C9586" s="5"/>
      <c r="D9586" s="5"/>
      <c r="E9586" s="5"/>
      <c r="F9586" s="94" t="str">
        <f t="shared" si="1499"/>
        <v/>
      </c>
      <c r="G9586" s="94" t="str">
        <f t="shared" si="1500"/>
        <v/>
      </c>
      <c r="H9586" s="127" t="str">
        <f>IF(A9586&lt;&gt;"",IF(MID(C9586,1,1)="c",$AS$26,IF(MID(C9586,1,1)="r",$AS$41,IF(MID(C9586,1,1)="p",#REF!,#REF!))),"")</f>
        <v/>
      </c>
      <c r="I9586" s="92" t="str">
        <f t="shared" si="1501"/>
        <v/>
      </c>
      <c r="J9586" s="92" t="str">
        <f t="shared" si="1502"/>
        <v/>
      </c>
      <c r="K9586" s="92" t="str">
        <f t="shared" si="1503"/>
        <v/>
      </c>
      <c r="L9586" s="92" t="str">
        <f t="shared" si="1504"/>
        <v/>
      </c>
      <c r="M9586" s="95" t="str">
        <f>IF(A9586&lt;&gt;"",IF(MID(C9586,1,1)="c",SigmaEpsConcrete(I9586,$AN$30:$AN$33,$AR$30:$AR$33,$AS$26,$AS$27,$AS$28,$AQ$20,$AU$19),""),"")</f>
        <v/>
      </c>
      <c r="N9586" s="95" t="str">
        <f>IF(A9586&lt;&gt;"",IF(MID(C9586,1,1)="r",SigmaEpsReinf(J9586,$AS$42:$AS$43,$AS$41,$AS$39,$AS$40,$AQ$38),""),"")</f>
        <v/>
      </c>
      <c r="Q9586" s="92" t="str">
        <f t="shared" si="1506"/>
        <v/>
      </c>
      <c r="R9586" s="92" t="str">
        <f t="shared" si="1507"/>
        <v/>
      </c>
      <c r="U9586" s="5"/>
      <c r="V9586" s="5"/>
      <c r="W9586" s="94" t="str">
        <f t="shared" si="1505"/>
        <v/>
      </c>
      <c r="X9586" s="94" t="str">
        <f t="shared" si="1508"/>
        <v/>
      </c>
      <c r="Y9586" s="5"/>
      <c r="BK9586" s="8"/>
      <c r="BL9586" s="5"/>
      <c r="BM9586" s="5"/>
      <c r="BN9586" s="5"/>
      <c r="BO9586" s="5"/>
      <c r="BP9586" s="1"/>
      <c r="BQ9586" s="1"/>
      <c r="BR9586" s="1"/>
      <c r="BS9586" s="1"/>
      <c r="BT9586" s="1"/>
      <c r="BU9586" s="4"/>
      <c r="BV9586" s="1"/>
      <c r="BW9586" s="3"/>
      <c r="BX9586" s="4"/>
      <c r="BY9586" s="5"/>
      <c r="BZ9586" s="5"/>
      <c r="CA9586" s="5"/>
      <c r="CB9586" s="5"/>
      <c r="CC9586" s="5"/>
      <c r="CD9586" s="43"/>
    </row>
    <row r="9587" spans="1:82" x14ac:dyDescent="0.25">
      <c r="A9587" s="8"/>
      <c r="B9587" s="5"/>
      <c r="C9587" s="5"/>
      <c r="D9587" s="5"/>
      <c r="E9587" s="5"/>
      <c r="F9587" s="94" t="str">
        <f t="shared" si="1499"/>
        <v/>
      </c>
      <c r="G9587" s="94" t="str">
        <f t="shared" si="1500"/>
        <v/>
      </c>
      <c r="H9587" s="127" t="str">
        <f>IF(A9587&lt;&gt;"",IF(MID(C9587,1,1)="c",$AS$26,IF(MID(C9587,1,1)="r",$AS$41,IF(MID(C9587,1,1)="p",#REF!,#REF!))),"")</f>
        <v/>
      </c>
      <c r="I9587" s="92" t="str">
        <f t="shared" si="1501"/>
        <v/>
      </c>
      <c r="J9587" s="92" t="str">
        <f t="shared" si="1502"/>
        <v/>
      </c>
      <c r="K9587" s="92" t="str">
        <f t="shared" si="1503"/>
        <v/>
      </c>
      <c r="L9587" s="92" t="str">
        <f t="shared" si="1504"/>
        <v/>
      </c>
      <c r="M9587" s="95" t="str">
        <f>IF(A9587&lt;&gt;"",IF(MID(C9587,1,1)="c",SigmaEpsConcrete(I9587,$AN$30:$AN$33,$AR$30:$AR$33,$AS$26,$AS$27,$AS$28,$AQ$20,$AU$19),""),"")</f>
        <v/>
      </c>
      <c r="N9587" s="95" t="str">
        <f>IF(A9587&lt;&gt;"",IF(MID(C9587,1,1)="r",SigmaEpsReinf(J9587,$AS$42:$AS$43,$AS$41,$AS$39,$AS$40,$AQ$38),""),"")</f>
        <v/>
      </c>
      <c r="Q9587" s="92" t="str">
        <f t="shared" si="1506"/>
        <v/>
      </c>
      <c r="R9587" s="92" t="str">
        <f t="shared" si="1507"/>
        <v/>
      </c>
      <c r="U9587" s="5"/>
      <c r="V9587" s="5"/>
      <c r="W9587" s="94" t="str">
        <f t="shared" si="1505"/>
        <v/>
      </c>
      <c r="X9587" s="94" t="str">
        <f t="shared" si="1508"/>
        <v/>
      </c>
      <c r="Y9587" s="5"/>
      <c r="BK9587" s="8"/>
      <c r="BL9587" s="5"/>
      <c r="BM9587" s="5"/>
      <c r="BN9587" s="5"/>
      <c r="BO9587" s="5"/>
      <c r="BP9587" s="1"/>
      <c r="BQ9587" s="1"/>
      <c r="BR9587" s="1"/>
      <c r="BS9587" s="1"/>
      <c r="BT9587" s="1"/>
      <c r="BU9587" s="4"/>
      <c r="BV9587" s="1"/>
      <c r="BW9587" s="3"/>
      <c r="BX9587" s="4"/>
      <c r="BY9587" s="5"/>
      <c r="BZ9587" s="5"/>
      <c r="CA9587" s="5"/>
      <c r="CB9587" s="5"/>
      <c r="CC9587" s="5"/>
      <c r="CD9587" s="43"/>
    </row>
    <row r="9588" spans="1:82" x14ac:dyDescent="0.25">
      <c r="A9588" s="8"/>
      <c r="B9588" s="5"/>
      <c r="C9588" s="5"/>
      <c r="D9588" s="5"/>
      <c r="E9588" s="5"/>
      <c r="F9588" s="94" t="str">
        <f t="shared" si="1499"/>
        <v/>
      </c>
      <c r="G9588" s="94" t="str">
        <f t="shared" si="1500"/>
        <v/>
      </c>
      <c r="H9588" s="127" t="str">
        <f>IF(A9588&lt;&gt;"",IF(MID(C9588,1,1)="c",$AS$26,IF(MID(C9588,1,1)="r",$AS$41,IF(MID(C9588,1,1)="p",#REF!,#REF!))),"")</f>
        <v/>
      </c>
      <c r="I9588" s="92" t="str">
        <f t="shared" si="1501"/>
        <v/>
      </c>
      <c r="J9588" s="92" t="str">
        <f t="shared" si="1502"/>
        <v/>
      </c>
      <c r="K9588" s="92" t="str">
        <f t="shared" si="1503"/>
        <v/>
      </c>
      <c r="L9588" s="92" t="str">
        <f t="shared" si="1504"/>
        <v/>
      </c>
      <c r="M9588" s="95" t="str">
        <f>IF(A9588&lt;&gt;"",IF(MID(C9588,1,1)="c",SigmaEpsConcrete(I9588,$AN$30:$AN$33,$AR$30:$AR$33,$AS$26,$AS$27,$AS$28,$AQ$20,$AU$19),""),"")</f>
        <v/>
      </c>
      <c r="N9588" s="95" t="str">
        <f>IF(A9588&lt;&gt;"",IF(MID(C9588,1,1)="r",SigmaEpsReinf(J9588,$AS$42:$AS$43,$AS$41,$AS$39,$AS$40,$AQ$38),""),"")</f>
        <v/>
      </c>
      <c r="Q9588" s="92" t="str">
        <f t="shared" si="1506"/>
        <v/>
      </c>
      <c r="R9588" s="92" t="str">
        <f t="shared" si="1507"/>
        <v/>
      </c>
      <c r="U9588" s="5"/>
      <c r="V9588" s="5"/>
      <c r="W9588" s="94" t="str">
        <f t="shared" si="1505"/>
        <v/>
      </c>
      <c r="X9588" s="94" t="str">
        <f t="shared" si="1508"/>
        <v/>
      </c>
      <c r="Y9588" s="5"/>
      <c r="BK9588" s="8"/>
      <c r="BL9588" s="5"/>
      <c r="BM9588" s="5"/>
      <c r="BN9588" s="5"/>
      <c r="BO9588" s="5"/>
      <c r="BP9588" s="1"/>
      <c r="BQ9588" s="1"/>
      <c r="BR9588" s="1"/>
      <c r="BS9588" s="1"/>
      <c r="BT9588" s="1"/>
      <c r="BU9588" s="4"/>
      <c r="BV9588" s="1"/>
      <c r="BW9588" s="3"/>
      <c r="BX9588" s="4"/>
      <c r="BY9588" s="5"/>
      <c r="BZ9588" s="5"/>
      <c r="CA9588" s="5"/>
      <c r="CB9588" s="5"/>
      <c r="CC9588" s="5"/>
      <c r="CD9588" s="43"/>
    </row>
    <row r="9589" spans="1:82" x14ac:dyDescent="0.25">
      <c r="A9589" s="8"/>
      <c r="B9589" s="5"/>
      <c r="C9589" s="5"/>
      <c r="D9589" s="5"/>
      <c r="E9589" s="5"/>
      <c r="F9589" s="94" t="str">
        <f t="shared" si="1499"/>
        <v/>
      </c>
      <c r="G9589" s="94" t="str">
        <f t="shared" si="1500"/>
        <v/>
      </c>
      <c r="H9589" s="127" t="str">
        <f>IF(A9589&lt;&gt;"",IF(MID(C9589,1,1)="c",$AS$26,IF(MID(C9589,1,1)="r",$AS$41,IF(MID(C9589,1,1)="p",#REF!,#REF!))),"")</f>
        <v/>
      </c>
      <c r="I9589" s="92" t="str">
        <f t="shared" si="1501"/>
        <v/>
      </c>
      <c r="J9589" s="92" t="str">
        <f t="shared" si="1502"/>
        <v/>
      </c>
      <c r="K9589" s="92" t="str">
        <f t="shared" si="1503"/>
        <v/>
      </c>
      <c r="L9589" s="92" t="str">
        <f t="shared" si="1504"/>
        <v/>
      </c>
      <c r="M9589" s="95" t="str">
        <f>IF(A9589&lt;&gt;"",IF(MID(C9589,1,1)="c",SigmaEpsConcrete(I9589,$AN$30:$AN$33,$AR$30:$AR$33,$AS$26,$AS$27,$AS$28,$AQ$20,$AU$19),""),"")</f>
        <v/>
      </c>
      <c r="N9589" s="95" t="str">
        <f>IF(A9589&lt;&gt;"",IF(MID(C9589,1,1)="r",SigmaEpsReinf(J9589,$AS$42:$AS$43,$AS$41,$AS$39,$AS$40,$AQ$38),""),"")</f>
        <v/>
      </c>
      <c r="Q9589" s="92" t="str">
        <f t="shared" si="1506"/>
        <v/>
      </c>
      <c r="R9589" s="92" t="str">
        <f t="shared" si="1507"/>
        <v/>
      </c>
      <c r="U9589" s="5"/>
      <c r="V9589" s="5"/>
      <c r="W9589" s="94" t="str">
        <f t="shared" si="1505"/>
        <v/>
      </c>
      <c r="X9589" s="94" t="str">
        <f t="shared" si="1508"/>
        <v/>
      </c>
      <c r="Y9589" s="5"/>
      <c r="BK9589" s="8"/>
      <c r="BL9589" s="5"/>
      <c r="BM9589" s="5"/>
      <c r="BN9589" s="5"/>
      <c r="BO9589" s="5"/>
      <c r="BP9589" s="1"/>
      <c r="BQ9589" s="1"/>
      <c r="BR9589" s="1"/>
      <c r="BS9589" s="1"/>
      <c r="BT9589" s="1"/>
      <c r="BU9589" s="4"/>
      <c r="BV9589" s="1"/>
      <c r="BW9589" s="3"/>
      <c r="BX9589" s="4"/>
      <c r="BY9589" s="5"/>
      <c r="BZ9589" s="5"/>
      <c r="CA9589" s="5"/>
      <c r="CB9589" s="5"/>
      <c r="CC9589" s="5"/>
      <c r="CD9589" s="43"/>
    </row>
    <row r="9590" spans="1:82" x14ac:dyDescent="0.25">
      <c r="A9590" s="8"/>
      <c r="B9590" s="5"/>
      <c r="C9590" s="5"/>
      <c r="D9590" s="5"/>
      <c r="E9590" s="5"/>
      <c r="F9590" s="94" t="str">
        <f t="shared" si="1499"/>
        <v/>
      </c>
      <c r="G9590" s="94" t="str">
        <f t="shared" si="1500"/>
        <v/>
      </c>
      <c r="H9590" s="127" t="str">
        <f>IF(A9590&lt;&gt;"",IF(MID(C9590,1,1)="c",$AS$26,IF(MID(C9590,1,1)="r",$AS$41,IF(MID(C9590,1,1)="p",#REF!,#REF!))),"")</f>
        <v/>
      </c>
      <c r="I9590" s="92" t="str">
        <f t="shared" si="1501"/>
        <v/>
      </c>
      <c r="J9590" s="92" t="str">
        <f t="shared" si="1502"/>
        <v/>
      </c>
      <c r="K9590" s="92" t="str">
        <f t="shared" si="1503"/>
        <v/>
      </c>
      <c r="L9590" s="92" t="str">
        <f t="shared" si="1504"/>
        <v/>
      </c>
      <c r="M9590" s="95" t="str">
        <f>IF(A9590&lt;&gt;"",IF(MID(C9590,1,1)="c",SigmaEpsConcrete(I9590,$AN$30:$AN$33,$AR$30:$AR$33,$AS$26,$AS$27,$AS$28,$AQ$20,$AU$19),""),"")</f>
        <v/>
      </c>
      <c r="N9590" s="95" t="str">
        <f>IF(A9590&lt;&gt;"",IF(MID(C9590,1,1)="r",SigmaEpsReinf(J9590,$AS$42:$AS$43,$AS$41,$AS$39,$AS$40,$AQ$38),""),"")</f>
        <v/>
      </c>
      <c r="Q9590" s="92" t="str">
        <f t="shared" si="1506"/>
        <v/>
      </c>
      <c r="R9590" s="92" t="str">
        <f t="shared" si="1507"/>
        <v/>
      </c>
      <c r="U9590" s="5"/>
      <c r="V9590" s="5"/>
      <c r="W9590" s="94" t="str">
        <f t="shared" si="1505"/>
        <v/>
      </c>
      <c r="X9590" s="94" t="str">
        <f t="shared" si="1508"/>
        <v/>
      </c>
      <c r="Y9590" s="5"/>
      <c r="BK9590" s="8"/>
      <c r="BL9590" s="5"/>
      <c r="BM9590" s="5"/>
      <c r="BN9590" s="5"/>
      <c r="BO9590" s="5"/>
      <c r="BP9590" s="1"/>
      <c r="BQ9590" s="1"/>
      <c r="BR9590" s="1"/>
      <c r="BS9590" s="1"/>
      <c r="BT9590" s="1"/>
      <c r="BU9590" s="4"/>
      <c r="BV9590" s="1"/>
      <c r="BW9590" s="3"/>
      <c r="BX9590" s="4"/>
      <c r="BY9590" s="5"/>
      <c r="BZ9590" s="5"/>
      <c r="CA9590" s="5"/>
      <c r="CB9590" s="5"/>
      <c r="CC9590" s="5"/>
      <c r="CD9590" s="43"/>
    </row>
    <row r="9591" spans="1:82" x14ac:dyDescent="0.25">
      <c r="A9591" s="8"/>
      <c r="B9591" s="5"/>
      <c r="C9591" s="5"/>
      <c r="D9591" s="5"/>
      <c r="E9591" s="5"/>
      <c r="F9591" s="94" t="str">
        <f t="shared" si="1499"/>
        <v/>
      </c>
      <c r="G9591" s="94" t="str">
        <f t="shared" si="1500"/>
        <v/>
      </c>
      <c r="H9591" s="127" t="str">
        <f>IF(A9591&lt;&gt;"",IF(MID(C9591,1,1)="c",$AS$26,IF(MID(C9591,1,1)="r",$AS$41,IF(MID(C9591,1,1)="p",#REF!,#REF!))),"")</f>
        <v/>
      </c>
      <c r="I9591" s="92" t="str">
        <f t="shared" si="1501"/>
        <v/>
      </c>
      <c r="J9591" s="92" t="str">
        <f t="shared" si="1502"/>
        <v/>
      </c>
      <c r="K9591" s="92" t="str">
        <f t="shared" si="1503"/>
        <v/>
      </c>
      <c r="L9591" s="92" t="str">
        <f t="shared" si="1504"/>
        <v/>
      </c>
      <c r="M9591" s="95" t="str">
        <f>IF(A9591&lt;&gt;"",IF(MID(C9591,1,1)="c",SigmaEpsConcrete(I9591,$AN$30:$AN$33,$AR$30:$AR$33,$AS$26,$AS$27,$AS$28,$AQ$20,$AU$19),""),"")</f>
        <v/>
      </c>
      <c r="N9591" s="95" t="str">
        <f>IF(A9591&lt;&gt;"",IF(MID(C9591,1,1)="r",SigmaEpsReinf(J9591,$AS$42:$AS$43,$AS$41,$AS$39,$AS$40,$AQ$38),""),"")</f>
        <v/>
      </c>
      <c r="Q9591" s="92" t="str">
        <f t="shared" si="1506"/>
        <v/>
      </c>
      <c r="R9591" s="92" t="str">
        <f t="shared" si="1507"/>
        <v/>
      </c>
      <c r="U9591" s="5"/>
      <c r="V9591" s="5"/>
      <c r="W9591" s="94" t="str">
        <f t="shared" si="1505"/>
        <v/>
      </c>
      <c r="X9591" s="94" t="str">
        <f t="shared" si="1508"/>
        <v/>
      </c>
      <c r="Y9591" s="5"/>
      <c r="BK9591" s="8"/>
      <c r="BL9591" s="5"/>
      <c r="BM9591" s="5"/>
      <c r="BN9591" s="5"/>
      <c r="BO9591" s="5"/>
      <c r="BP9591" s="1"/>
      <c r="BQ9591" s="1"/>
      <c r="BR9591" s="1"/>
      <c r="BS9591" s="1"/>
      <c r="BT9591" s="1"/>
      <c r="BU9591" s="4"/>
      <c r="BV9591" s="1"/>
      <c r="BW9591" s="3"/>
      <c r="BX9591" s="4"/>
      <c r="BY9591" s="5"/>
      <c r="BZ9591" s="5"/>
      <c r="CA9591" s="5"/>
      <c r="CB9591" s="5"/>
      <c r="CC9591" s="5"/>
      <c r="CD9591" s="43"/>
    </row>
    <row r="9592" spans="1:82" x14ac:dyDescent="0.25">
      <c r="A9592" s="8"/>
      <c r="B9592" s="5"/>
      <c r="C9592" s="5"/>
      <c r="D9592" s="5"/>
      <c r="E9592" s="5"/>
      <c r="F9592" s="94" t="str">
        <f t="shared" si="1499"/>
        <v/>
      </c>
      <c r="G9592" s="94" t="str">
        <f t="shared" si="1500"/>
        <v/>
      </c>
      <c r="H9592" s="127" t="str">
        <f>IF(A9592&lt;&gt;"",IF(MID(C9592,1,1)="c",$AS$26,IF(MID(C9592,1,1)="r",$AS$41,IF(MID(C9592,1,1)="p",#REF!,#REF!))),"")</f>
        <v/>
      </c>
      <c r="I9592" s="92" t="str">
        <f t="shared" si="1501"/>
        <v/>
      </c>
      <c r="J9592" s="92" t="str">
        <f t="shared" si="1502"/>
        <v/>
      </c>
      <c r="K9592" s="92" t="str">
        <f t="shared" si="1503"/>
        <v/>
      </c>
      <c r="L9592" s="92" t="str">
        <f t="shared" si="1504"/>
        <v/>
      </c>
      <c r="M9592" s="95" t="str">
        <f>IF(A9592&lt;&gt;"",IF(MID(C9592,1,1)="c",SigmaEpsConcrete(I9592,$AN$30:$AN$33,$AR$30:$AR$33,$AS$26,$AS$27,$AS$28,$AQ$20,$AU$19),""),"")</f>
        <v/>
      </c>
      <c r="N9592" s="95" t="str">
        <f>IF(A9592&lt;&gt;"",IF(MID(C9592,1,1)="r",SigmaEpsReinf(J9592,$AS$42:$AS$43,$AS$41,$AS$39,$AS$40,$AQ$38),""),"")</f>
        <v/>
      </c>
      <c r="Q9592" s="92" t="str">
        <f t="shared" si="1506"/>
        <v/>
      </c>
      <c r="R9592" s="92" t="str">
        <f t="shared" si="1507"/>
        <v/>
      </c>
      <c r="U9592" s="5"/>
      <c r="V9592" s="5"/>
      <c r="W9592" s="94" t="str">
        <f t="shared" si="1505"/>
        <v/>
      </c>
      <c r="X9592" s="94" t="str">
        <f t="shared" si="1508"/>
        <v/>
      </c>
      <c r="Y9592" s="5"/>
      <c r="BK9592" s="8"/>
      <c r="BL9592" s="5"/>
      <c r="BM9592" s="5"/>
      <c r="BN9592" s="5"/>
      <c r="BO9592" s="5"/>
      <c r="BP9592" s="1"/>
      <c r="BQ9592" s="1"/>
      <c r="BR9592" s="1"/>
      <c r="BS9592" s="1"/>
      <c r="BT9592" s="1"/>
      <c r="BU9592" s="4"/>
      <c r="BV9592" s="1"/>
      <c r="BW9592" s="3"/>
      <c r="BX9592" s="4"/>
      <c r="BY9592" s="5"/>
      <c r="BZ9592" s="5"/>
      <c r="CA9592" s="5"/>
      <c r="CB9592" s="5"/>
      <c r="CC9592" s="5"/>
      <c r="CD9592" s="43"/>
    </row>
    <row r="9593" spans="1:82" x14ac:dyDescent="0.25">
      <c r="A9593" s="8"/>
      <c r="B9593" s="5"/>
      <c r="C9593" s="5"/>
      <c r="D9593" s="5"/>
      <c r="E9593" s="5"/>
      <c r="F9593" s="94" t="str">
        <f t="shared" si="1499"/>
        <v/>
      </c>
      <c r="G9593" s="94" t="str">
        <f t="shared" si="1500"/>
        <v/>
      </c>
      <c r="H9593" s="127" t="str">
        <f>IF(A9593&lt;&gt;"",IF(MID(C9593,1,1)="c",$AS$26,IF(MID(C9593,1,1)="r",$AS$41,IF(MID(C9593,1,1)="p",#REF!,#REF!))),"")</f>
        <v/>
      </c>
      <c r="I9593" s="92" t="str">
        <f t="shared" si="1501"/>
        <v/>
      </c>
      <c r="J9593" s="92" t="str">
        <f t="shared" si="1502"/>
        <v/>
      </c>
      <c r="K9593" s="92" t="str">
        <f t="shared" si="1503"/>
        <v/>
      </c>
      <c r="L9593" s="92" t="str">
        <f t="shared" si="1504"/>
        <v/>
      </c>
      <c r="M9593" s="95" t="str">
        <f>IF(A9593&lt;&gt;"",IF(MID(C9593,1,1)="c",SigmaEpsConcrete(I9593,$AN$30:$AN$33,$AR$30:$AR$33,$AS$26,$AS$27,$AS$28,$AQ$20,$AU$19),""),"")</f>
        <v/>
      </c>
      <c r="N9593" s="95" t="str">
        <f>IF(A9593&lt;&gt;"",IF(MID(C9593,1,1)="r",SigmaEpsReinf(J9593,$AS$42:$AS$43,$AS$41,$AS$39,$AS$40,$AQ$38),""),"")</f>
        <v/>
      </c>
      <c r="Q9593" s="92" t="str">
        <f t="shared" si="1506"/>
        <v/>
      </c>
      <c r="R9593" s="92" t="str">
        <f t="shared" si="1507"/>
        <v/>
      </c>
      <c r="U9593" s="5"/>
      <c r="V9593" s="5"/>
      <c r="W9593" s="94" t="str">
        <f t="shared" si="1505"/>
        <v/>
      </c>
      <c r="X9593" s="94" t="str">
        <f t="shared" si="1508"/>
        <v/>
      </c>
      <c r="Y9593" s="5"/>
      <c r="BK9593" s="8"/>
      <c r="BL9593" s="5"/>
      <c r="BM9593" s="5"/>
      <c r="BN9593" s="5"/>
      <c r="BO9593" s="5"/>
      <c r="BP9593" s="1"/>
      <c r="BQ9593" s="1"/>
      <c r="BR9593" s="1"/>
      <c r="BS9593" s="1"/>
      <c r="BT9593" s="1"/>
      <c r="BU9593" s="4"/>
      <c r="BV9593" s="1"/>
      <c r="BW9593" s="3"/>
      <c r="BX9593" s="4"/>
      <c r="BY9593" s="5"/>
      <c r="BZ9593" s="5"/>
      <c r="CA9593" s="5"/>
      <c r="CB9593" s="5"/>
      <c r="CC9593" s="5"/>
      <c r="CD9593" s="43"/>
    </row>
    <row r="9594" spans="1:82" x14ac:dyDescent="0.25">
      <c r="A9594" s="8"/>
      <c r="B9594" s="5"/>
      <c r="C9594" s="5"/>
      <c r="D9594" s="5"/>
      <c r="E9594" s="5"/>
      <c r="F9594" s="94" t="str">
        <f t="shared" si="1499"/>
        <v/>
      </c>
      <c r="G9594" s="94" t="str">
        <f t="shared" si="1500"/>
        <v/>
      </c>
      <c r="H9594" s="127" t="str">
        <f>IF(A9594&lt;&gt;"",IF(MID(C9594,1,1)="c",$AS$26,IF(MID(C9594,1,1)="r",$AS$41,IF(MID(C9594,1,1)="p",#REF!,#REF!))),"")</f>
        <v/>
      </c>
      <c r="I9594" s="92" t="str">
        <f t="shared" si="1501"/>
        <v/>
      </c>
      <c r="J9594" s="92" t="str">
        <f t="shared" si="1502"/>
        <v/>
      </c>
      <c r="K9594" s="92" t="str">
        <f t="shared" si="1503"/>
        <v/>
      </c>
      <c r="L9594" s="92" t="str">
        <f t="shared" si="1504"/>
        <v/>
      </c>
      <c r="M9594" s="95" t="str">
        <f>IF(A9594&lt;&gt;"",IF(MID(C9594,1,1)="c",SigmaEpsConcrete(I9594,$AN$30:$AN$33,$AR$30:$AR$33,$AS$26,$AS$27,$AS$28,$AQ$20,$AU$19),""),"")</f>
        <v/>
      </c>
      <c r="N9594" s="95" t="str">
        <f>IF(A9594&lt;&gt;"",IF(MID(C9594,1,1)="r",SigmaEpsReinf(J9594,$AS$42:$AS$43,$AS$41,$AS$39,$AS$40,$AQ$38),""),"")</f>
        <v/>
      </c>
      <c r="Q9594" s="92" t="str">
        <f t="shared" si="1506"/>
        <v/>
      </c>
      <c r="R9594" s="92" t="str">
        <f t="shared" si="1507"/>
        <v/>
      </c>
      <c r="U9594" s="5"/>
      <c r="V9594" s="5"/>
      <c r="W9594" s="94" t="str">
        <f t="shared" si="1505"/>
        <v/>
      </c>
      <c r="X9594" s="94" t="str">
        <f t="shared" si="1508"/>
        <v/>
      </c>
      <c r="Y9594" s="5"/>
      <c r="BK9594" s="8"/>
      <c r="BL9594" s="5"/>
      <c r="BM9594" s="5"/>
      <c r="BN9594" s="5"/>
      <c r="BO9594" s="5"/>
      <c r="BP9594" s="1"/>
      <c r="BQ9594" s="1"/>
      <c r="BR9594" s="1"/>
      <c r="BS9594" s="1"/>
      <c r="BT9594" s="1"/>
      <c r="BU9594" s="4"/>
      <c r="BV9594" s="1"/>
      <c r="BW9594" s="3"/>
      <c r="BX9594" s="4"/>
      <c r="BY9594" s="5"/>
      <c r="BZ9594" s="5"/>
      <c r="CA9594" s="5"/>
      <c r="CB9594" s="5"/>
      <c r="CC9594" s="5"/>
      <c r="CD9594" s="43"/>
    </row>
    <row r="9595" spans="1:82" x14ac:dyDescent="0.25">
      <c r="A9595" s="8"/>
      <c r="B9595" s="5"/>
      <c r="C9595" s="5"/>
      <c r="D9595" s="5"/>
      <c r="E9595" s="5"/>
      <c r="F9595" s="94" t="str">
        <f t="shared" si="1499"/>
        <v/>
      </c>
      <c r="G9595" s="94" t="str">
        <f t="shared" si="1500"/>
        <v/>
      </c>
      <c r="H9595" s="127" t="str">
        <f>IF(A9595&lt;&gt;"",IF(MID(C9595,1,1)="c",$AS$26,IF(MID(C9595,1,1)="r",$AS$41,IF(MID(C9595,1,1)="p",#REF!,#REF!))),"")</f>
        <v/>
      </c>
      <c r="I9595" s="92" t="str">
        <f t="shared" si="1501"/>
        <v/>
      </c>
      <c r="J9595" s="92" t="str">
        <f t="shared" si="1502"/>
        <v/>
      </c>
      <c r="K9595" s="92" t="str">
        <f t="shared" si="1503"/>
        <v/>
      </c>
      <c r="L9595" s="92" t="str">
        <f t="shared" si="1504"/>
        <v/>
      </c>
      <c r="M9595" s="95" t="str">
        <f>IF(A9595&lt;&gt;"",IF(MID(C9595,1,1)="c",SigmaEpsConcrete(I9595,$AN$30:$AN$33,$AR$30:$AR$33,$AS$26,$AS$27,$AS$28,$AQ$20,$AU$19),""),"")</f>
        <v/>
      </c>
      <c r="N9595" s="95" t="str">
        <f>IF(A9595&lt;&gt;"",IF(MID(C9595,1,1)="r",SigmaEpsReinf(J9595,$AS$42:$AS$43,$AS$41,$AS$39,$AS$40,$AQ$38),""),"")</f>
        <v/>
      </c>
      <c r="Q9595" s="92" t="str">
        <f t="shared" si="1506"/>
        <v/>
      </c>
      <c r="R9595" s="92" t="str">
        <f t="shared" si="1507"/>
        <v/>
      </c>
      <c r="U9595" s="5"/>
      <c r="V9595" s="5"/>
      <c r="W9595" s="94" t="str">
        <f t="shared" si="1505"/>
        <v/>
      </c>
      <c r="X9595" s="94" t="str">
        <f t="shared" si="1508"/>
        <v/>
      </c>
      <c r="Y9595" s="5"/>
      <c r="BK9595" s="8"/>
      <c r="BL9595" s="5"/>
      <c r="BM9595" s="5"/>
      <c r="BN9595" s="5"/>
      <c r="BO9595" s="5"/>
      <c r="BP9595" s="1"/>
      <c r="BQ9595" s="1"/>
      <c r="BR9595" s="1"/>
      <c r="BS9595" s="1"/>
      <c r="BT9595" s="1"/>
      <c r="BU9595" s="4"/>
      <c r="BV9595" s="1"/>
      <c r="BW9595" s="3"/>
      <c r="BX9595" s="4"/>
      <c r="BY9595" s="5"/>
      <c r="BZ9595" s="5"/>
      <c r="CA9595" s="5"/>
      <c r="CB9595" s="5"/>
      <c r="CC9595" s="5"/>
      <c r="CD9595" s="43"/>
    </row>
    <row r="9596" spans="1:82" x14ac:dyDescent="0.25">
      <c r="A9596" s="8"/>
      <c r="B9596" s="5"/>
      <c r="C9596" s="5"/>
      <c r="D9596" s="5"/>
      <c r="E9596" s="5"/>
      <c r="F9596" s="94" t="str">
        <f t="shared" si="1499"/>
        <v/>
      </c>
      <c r="G9596" s="94" t="str">
        <f t="shared" si="1500"/>
        <v/>
      </c>
      <c r="H9596" s="127" t="str">
        <f>IF(A9596&lt;&gt;"",IF(MID(C9596,1,1)="c",$AS$26,IF(MID(C9596,1,1)="r",$AS$41,IF(MID(C9596,1,1)="p",#REF!,#REF!))),"")</f>
        <v/>
      </c>
      <c r="I9596" s="92" t="str">
        <f t="shared" si="1501"/>
        <v/>
      </c>
      <c r="J9596" s="92" t="str">
        <f t="shared" si="1502"/>
        <v/>
      </c>
      <c r="K9596" s="92" t="str">
        <f t="shared" si="1503"/>
        <v/>
      </c>
      <c r="L9596" s="92" t="str">
        <f t="shared" si="1504"/>
        <v/>
      </c>
      <c r="M9596" s="95" t="str">
        <f>IF(A9596&lt;&gt;"",IF(MID(C9596,1,1)="c",SigmaEpsConcrete(I9596,$AN$30:$AN$33,$AR$30:$AR$33,$AS$26,$AS$27,$AS$28,$AQ$20,$AU$19),""),"")</f>
        <v/>
      </c>
      <c r="N9596" s="95" t="str">
        <f>IF(A9596&lt;&gt;"",IF(MID(C9596,1,1)="r",SigmaEpsReinf(J9596,$AS$42:$AS$43,$AS$41,$AS$39,$AS$40,$AQ$38),""),"")</f>
        <v/>
      </c>
      <c r="Q9596" s="92" t="str">
        <f t="shared" si="1506"/>
        <v/>
      </c>
      <c r="R9596" s="92" t="str">
        <f t="shared" si="1507"/>
        <v/>
      </c>
      <c r="U9596" s="5"/>
      <c r="V9596" s="5"/>
      <c r="W9596" s="94" t="str">
        <f t="shared" si="1505"/>
        <v/>
      </c>
      <c r="X9596" s="94" t="str">
        <f t="shared" si="1508"/>
        <v/>
      </c>
      <c r="Y9596" s="5"/>
      <c r="BK9596" s="8"/>
      <c r="BL9596" s="5"/>
      <c r="BM9596" s="5"/>
      <c r="BN9596" s="5"/>
      <c r="BO9596" s="5"/>
      <c r="BP9596" s="1"/>
      <c r="BQ9596" s="1"/>
      <c r="BR9596" s="1"/>
      <c r="BS9596" s="1"/>
      <c r="BT9596" s="1"/>
      <c r="BU9596" s="4"/>
      <c r="BV9596" s="1"/>
      <c r="BW9596" s="3"/>
      <c r="BX9596" s="4"/>
      <c r="BY9596" s="5"/>
      <c r="BZ9596" s="5"/>
      <c r="CA9596" s="5"/>
      <c r="CB9596" s="5"/>
      <c r="CC9596" s="5"/>
      <c r="CD9596" s="43"/>
    </row>
    <row r="9597" spans="1:82" x14ac:dyDescent="0.25">
      <c r="A9597" s="8"/>
      <c r="B9597" s="5"/>
      <c r="C9597" s="5"/>
      <c r="D9597" s="5"/>
      <c r="E9597" s="5"/>
      <c r="F9597" s="94" t="str">
        <f t="shared" si="1499"/>
        <v/>
      </c>
      <c r="G9597" s="94" t="str">
        <f t="shared" si="1500"/>
        <v/>
      </c>
      <c r="H9597" s="127" t="str">
        <f>IF(A9597&lt;&gt;"",IF(MID(C9597,1,1)="c",$AS$26,IF(MID(C9597,1,1)="r",$AS$41,IF(MID(C9597,1,1)="p",#REF!,#REF!))),"")</f>
        <v/>
      </c>
      <c r="I9597" s="92" t="str">
        <f t="shared" si="1501"/>
        <v/>
      </c>
      <c r="J9597" s="92" t="str">
        <f t="shared" si="1502"/>
        <v/>
      </c>
      <c r="K9597" s="92" t="str">
        <f t="shared" si="1503"/>
        <v/>
      </c>
      <c r="L9597" s="92" t="str">
        <f t="shared" si="1504"/>
        <v/>
      </c>
      <c r="M9597" s="95" t="str">
        <f>IF(A9597&lt;&gt;"",IF(MID(C9597,1,1)="c",SigmaEpsConcrete(I9597,$AN$30:$AN$33,$AR$30:$AR$33,$AS$26,$AS$27,$AS$28,$AQ$20,$AU$19),""),"")</f>
        <v/>
      </c>
      <c r="N9597" s="95" t="str">
        <f>IF(A9597&lt;&gt;"",IF(MID(C9597,1,1)="r",SigmaEpsReinf(J9597,$AS$42:$AS$43,$AS$41,$AS$39,$AS$40,$AQ$38),""),"")</f>
        <v/>
      </c>
      <c r="Q9597" s="92" t="str">
        <f t="shared" si="1506"/>
        <v/>
      </c>
      <c r="R9597" s="92" t="str">
        <f t="shared" si="1507"/>
        <v/>
      </c>
      <c r="U9597" s="5"/>
      <c r="V9597" s="5"/>
      <c r="W9597" s="94" t="str">
        <f t="shared" si="1505"/>
        <v/>
      </c>
      <c r="X9597" s="94" t="str">
        <f t="shared" si="1508"/>
        <v/>
      </c>
      <c r="Y9597" s="5"/>
      <c r="BK9597" s="8"/>
      <c r="BL9597" s="5"/>
      <c r="BM9597" s="5"/>
      <c r="BN9597" s="5"/>
      <c r="BO9597" s="5"/>
      <c r="BP9597" s="1"/>
      <c r="BQ9597" s="1"/>
      <c r="BR9597" s="1"/>
      <c r="BS9597" s="1"/>
      <c r="BT9597" s="1"/>
      <c r="BU9597" s="4"/>
      <c r="BV9597" s="1"/>
      <c r="BW9597" s="3"/>
      <c r="BX9597" s="4"/>
      <c r="BY9597" s="5"/>
      <c r="BZ9597" s="5"/>
      <c r="CA9597" s="5"/>
      <c r="CB9597" s="5"/>
      <c r="CC9597" s="5"/>
      <c r="CD9597" s="43"/>
    </row>
    <row r="9598" spans="1:82" x14ac:dyDescent="0.25">
      <c r="A9598" s="8"/>
      <c r="B9598" s="5"/>
      <c r="C9598" s="5"/>
      <c r="D9598" s="5"/>
      <c r="E9598" s="5"/>
      <c r="F9598" s="94" t="str">
        <f t="shared" si="1499"/>
        <v/>
      </c>
      <c r="G9598" s="94" t="str">
        <f t="shared" si="1500"/>
        <v/>
      </c>
      <c r="H9598" s="127" t="str">
        <f>IF(A9598&lt;&gt;"",IF(MID(C9598,1,1)="c",$AS$26,IF(MID(C9598,1,1)="r",$AS$41,IF(MID(C9598,1,1)="p",#REF!,#REF!))),"")</f>
        <v/>
      </c>
      <c r="I9598" s="92" t="str">
        <f t="shared" si="1501"/>
        <v/>
      </c>
      <c r="J9598" s="92" t="str">
        <f t="shared" si="1502"/>
        <v/>
      </c>
      <c r="K9598" s="92" t="str">
        <f t="shared" si="1503"/>
        <v/>
      </c>
      <c r="L9598" s="92" t="str">
        <f t="shared" si="1504"/>
        <v/>
      </c>
      <c r="M9598" s="95" t="str">
        <f>IF(A9598&lt;&gt;"",IF(MID(C9598,1,1)="c",SigmaEpsConcrete(I9598,$AN$30:$AN$33,$AR$30:$AR$33,$AS$26,$AS$27,$AS$28,$AQ$20,$AU$19),""),"")</f>
        <v/>
      </c>
      <c r="N9598" s="95" t="str">
        <f>IF(A9598&lt;&gt;"",IF(MID(C9598,1,1)="r",SigmaEpsReinf(J9598,$AS$42:$AS$43,$AS$41,$AS$39,$AS$40,$AQ$38),""),"")</f>
        <v/>
      </c>
      <c r="Q9598" s="92" t="str">
        <f t="shared" si="1506"/>
        <v/>
      </c>
      <c r="R9598" s="92" t="str">
        <f t="shared" si="1507"/>
        <v/>
      </c>
      <c r="U9598" s="5"/>
      <c r="V9598" s="5"/>
      <c r="W9598" s="94" t="str">
        <f t="shared" si="1505"/>
        <v/>
      </c>
      <c r="X9598" s="94" t="str">
        <f t="shared" si="1508"/>
        <v/>
      </c>
      <c r="Y9598" s="5"/>
      <c r="BK9598" s="8"/>
      <c r="BL9598" s="5"/>
      <c r="BM9598" s="5"/>
      <c r="BN9598" s="5"/>
      <c r="BO9598" s="5"/>
      <c r="BP9598" s="1"/>
      <c r="BQ9598" s="1"/>
      <c r="BR9598" s="1"/>
      <c r="BS9598" s="1"/>
      <c r="BT9598" s="1"/>
      <c r="BU9598" s="4"/>
      <c r="BV9598" s="1"/>
      <c r="BW9598" s="3"/>
      <c r="BX9598" s="4"/>
      <c r="BY9598" s="5"/>
      <c r="BZ9598" s="5"/>
      <c r="CA9598" s="5"/>
      <c r="CB9598" s="5"/>
      <c r="CC9598" s="5"/>
      <c r="CD9598" s="43"/>
    </row>
    <row r="9599" spans="1:82" x14ac:dyDescent="0.25">
      <c r="A9599" s="8"/>
      <c r="B9599" s="5"/>
      <c r="C9599" s="5"/>
      <c r="D9599" s="5"/>
      <c r="E9599" s="5"/>
      <c r="F9599" s="94" t="str">
        <f t="shared" si="1499"/>
        <v/>
      </c>
      <c r="G9599" s="94" t="str">
        <f t="shared" si="1500"/>
        <v/>
      </c>
      <c r="H9599" s="127" t="str">
        <f>IF(A9599&lt;&gt;"",IF(MID(C9599,1,1)="c",$AS$26,IF(MID(C9599,1,1)="r",$AS$41,IF(MID(C9599,1,1)="p",#REF!,#REF!))),"")</f>
        <v/>
      </c>
      <c r="I9599" s="92" t="str">
        <f t="shared" si="1501"/>
        <v/>
      </c>
      <c r="J9599" s="92" t="str">
        <f t="shared" si="1502"/>
        <v/>
      </c>
      <c r="K9599" s="92" t="str">
        <f t="shared" si="1503"/>
        <v/>
      </c>
      <c r="L9599" s="92" t="str">
        <f t="shared" si="1504"/>
        <v/>
      </c>
      <c r="M9599" s="95" t="str">
        <f>IF(A9599&lt;&gt;"",IF(MID(C9599,1,1)="c",SigmaEpsConcrete(I9599,$AN$30:$AN$33,$AR$30:$AR$33,$AS$26,$AS$27,$AS$28,$AQ$20,$AU$19),""),"")</f>
        <v/>
      </c>
      <c r="N9599" s="95" t="str">
        <f>IF(A9599&lt;&gt;"",IF(MID(C9599,1,1)="r",SigmaEpsReinf(J9599,$AS$42:$AS$43,$AS$41,$AS$39,$AS$40,$AQ$38),""),"")</f>
        <v/>
      </c>
      <c r="Q9599" s="92" t="str">
        <f t="shared" si="1506"/>
        <v/>
      </c>
      <c r="R9599" s="92" t="str">
        <f t="shared" si="1507"/>
        <v/>
      </c>
      <c r="U9599" s="5"/>
      <c r="V9599" s="5"/>
      <c r="W9599" s="94" t="str">
        <f t="shared" si="1505"/>
        <v/>
      </c>
      <c r="X9599" s="94" t="str">
        <f t="shared" si="1508"/>
        <v/>
      </c>
      <c r="Y9599" s="5"/>
      <c r="BK9599" s="8"/>
      <c r="BL9599" s="5"/>
      <c r="BM9599" s="5"/>
      <c r="BN9599" s="5"/>
      <c r="BO9599" s="5"/>
      <c r="BP9599" s="1"/>
      <c r="BQ9599" s="1"/>
      <c r="BR9599" s="1"/>
      <c r="BS9599" s="1"/>
      <c r="BT9599" s="1"/>
      <c r="BU9599" s="4"/>
      <c r="BV9599" s="1"/>
      <c r="BW9599" s="3"/>
      <c r="BX9599" s="4"/>
      <c r="BY9599" s="5"/>
      <c r="BZ9599" s="5"/>
      <c r="CA9599" s="5"/>
      <c r="CB9599" s="5"/>
      <c r="CC9599" s="5"/>
      <c r="CD9599" s="43"/>
    </row>
    <row r="9600" spans="1:82" x14ac:dyDescent="0.25">
      <c r="A9600" s="8"/>
      <c r="B9600" s="5"/>
      <c r="C9600" s="5"/>
      <c r="D9600" s="5"/>
      <c r="E9600" s="5"/>
      <c r="F9600" s="94" t="str">
        <f t="shared" si="1499"/>
        <v/>
      </c>
      <c r="G9600" s="94" t="str">
        <f t="shared" si="1500"/>
        <v/>
      </c>
      <c r="H9600" s="127" t="str">
        <f>IF(A9600&lt;&gt;"",IF(MID(C9600,1,1)="c",$AS$26,IF(MID(C9600,1,1)="r",$AS$41,IF(MID(C9600,1,1)="p",#REF!,#REF!))),"")</f>
        <v/>
      </c>
      <c r="I9600" s="92" t="str">
        <f t="shared" si="1501"/>
        <v/>
      </c>
      <c r="J9600" s="92" t="str">
        <f t="shared" si="1502"/>
        <v/>
      </c>
      <c r="K9600" s="92" t="str">
        <f t="shared" si="1503"/>
        <v/>
      </c>
      <c r="L9600" s="92" t="str">
        <f t="shared" si="1504"/>
        <v/>
      </c>
      <c r="M9600" s="95" t="str">
        <f>IF(A9600&lt;&gt;"",IF(MID(C9600,1,1)="c",SigmaEpsConcrete(I9600,$AN$30:$AN$33,$AR$30:$AR$33,$AS$26,$AS$27,$AS$28,$AQ$20,$AU$19),""),"")</f>
        <v/>
      </c>
      <c r="N9600" s="95" t="str">
        <f>IF(A9600&lt;&gt;"",IF(MID(C9600,1,1)="r",SigmaEpsReinf(J9600,$AS$42:$AS$43,$AS$41,$AS$39,$AS$40,$AQ$38),""),"")</f>
        <v/>
      </c>
      <c r="Q9600" s="92" t="str">
        <f t="shared" si="1506"/>
        <v/>
      </c>
      <c r="R9600" s="92" t="str">
        <f t="shared" si="1507"/>
        <v/>
      </c>
      <c r="U9600" s="5"/>
      <c r="V9600" s="5"/>
      <c r="W9600" s="94" t="str">
        <f t="shared" si="1505"/>
        <v/>
      </c>
      <c r="X9600" s="94" t="str">
        <f t="shared" si="1508"/>
        <v/>
      </c>
      <c r="Y9600" s="5"/>
      <c r="BK9600" s="8"/>
      <c r="BL9600" s="5"/>
      <c r="BM9600" s="5"/>
      <c r="BN9600" s="5"/>
      <c r="BO9600" s="5"/>
      <c r="BP9600" s="1"/>
      <c r="BQ9600" s="1"/>
      <c r="BR9600" s="1"/>
      <c r="BS9600" s="1"/>
      <c r="BT9600" s="1"/>
      <c r="BU9600" s="4"/>
      <c r="BV9600" s="1"/>
      <c r="BW9600" s="3"/>
      <c r="BX9600" s="4"/>
      <c r="BY9600" s="5"/>
      <c r="BZ9600" s="5"/>
      <c r="CA9600" s="5"/>
      <c r="CB9600" s="5"/>
      <c r="CC9600" s="5"/>
      <c r="CD9600" s="43"/>
    </row>
    <row r="9601" spans="1:82" x14ac:dyDescent="0.25">
      <c r="A9601" s="8"/>
      <c r="B9601" s="5"/>
      <c r="C9601" s="5"/>
      <c r="D9601" s="5"/>
      <c r="E9601" s="5"/>
      <c r="F9601" s="94" t="str">
        <f t="shared" si="1499"/>
        <v/>
      </c>
      <c r="G9601" s="94" t="str">
        <f t="shared" si="1500"/>
        <v/>
      </c>
      <c r="H9601" s="127" t="str">
        <f>IF(A9601&lt;&gt;"",IF(MID(C9601,1,1)="c",$AS$26,IF(MID(C9601,1,1)="r",$AS$41,IF(MID(C9601,1,1)="p",#REF!,#REF!))),"")</f>
        <v/>
      </c>
      <c r="I9601" s="92" t="str">
        <f t="shared" si="1501"/>
        <v/>
      </c>
      <c r="J9601" s="92" t="str">
        <f t="shared" si="1502"/>
        <v/>
      </c>
      <c r="K9601" s="92" t="str">
        <f t="shared" si="1503"/>
        <v/>
      </c>
      <c r="L9601" s="92" t="str">
        <f t="shared" si="1504"/>
        <v/>
      </c>
      <c r="M9601" s="95" t="str">
        <f>IF(A9601&lt;&gt;"",IF(MID(C9601,1,1)="c",SigmaEpsConcrete(I9601,$AN$30:$AN$33,$AR$30:$AR$33,$AS$26,$AS$27,$AS$28,$AQ$20,$AU$19),""),"")</f>
        <v/>
      </c>
      <c r="N9601" s="95" t="str">
        <f>IF(A9601&lt;&gt;"",IF(MID(C9601,1,1)="r",SigmaEpsReinf(J9601,$AS$42:$AS$43,$AS$41,$AS$39,$AS$40,$AQ$38),""),"")</f>
        <v/>
      </c>
      <c r="Q9601" s="92" t="str">
        <f t="shared" si="1506"/>
        <v/>
      </c>
      <c r="R9601" s="92" t="str">
        <f t="shared" si="1507"/>
        <v/>
      </c>
      <c r="U9601" s="5"/>
      <c r="V9601" s="5"/>
      <c r="W9601" s="94" t="str">
        <f t="shared" si="1505"/>
        <v/>
      </c>
      <c r="X9601" s="94" t="str">
        <f t="shared" si="1508"/>
        <v/>
      </c>
      <c r="Y9601" s="5"/>
      <c r="BK9601" s="8"/>
      <c r="BL9601" s="5"/>
      <c r="BM9601" s="5"/>
      <c r="BN9601" s="5"/>
      <c r="BO9601" s="5"/>
      <c r="BP9601" s="1"/>
      <c r="BQ9601" s="1"/>
      <c r="BR9601" s="1"/>
      <c r="BS9601" s="1"/>
      <c r="BT9601" s="1"/>
      <c r="BU9601" s="4"/>
      <c r="BV9601" s="1"/>
      <c r="BW9601" s="3"/>
      <c r="BX9601" s="4"/>
      <c r="BY9601" s="5"/>
      <c r="BZ9601" s="5"/>
      <c r="CA9601" s="5"/>
      <c r="CB9601" s="5"/>
      <c r="CC9601" s="5"/>
      <c r="CD9601" s="43"/>
    </row>
    <row r="9602" spans="1:82" x14ac:dyDescent="0.25">
      <c r="A9602" s="8"/>
      <c r="B9602" s="5"/>
      <c r="C9602" s="5"/>
      <c r="D9602" s="5"/>
      <c r="E9602" s="5"/>
      <c r="F9602" s="94" t="str">
        <f t="shared" si="1499"/>
        <v/>
      </c>
      <c r="G9602" s="94" t="str">
        <f t="shared" si="1500"/>
        <v/>
      </c>
      <c r="H9602" s="127" t="str">
        <f>IF(A9602&lt;&gt;"",IF(MID(C9602,1,1)="c",$AS$26,IF(MID(C9602,1,1)="r",$AS$41,IF(MID(C9602,1,1)="p",#REF!,#REF!))),"")</f>
        <v/>
      </c>
      <c r="I9602" s="92" t="str">
        <f t="shared" si="1501"/>
        <v/>
      </c>
      <c r="J9602" s="92" t="str">
        <f t="shared" si="1502"/>
        <v/>
      </c>
      <c r="K9602" s="92" t="str">
        <f t="shared" si="1503"/>
        <v/>
      </c>
      <c r="L9602" s="92" t="str">
        <f t="shared" si="1504"/>
        <v/>
      </c>
      <c r="M9602" s="95" t="str">
        <f>IF(A9602&lt;&gt;"",IF(MID(C9602,1,1)="c",SigmaEpsConcrete(I9602,$AN$30:$AN$33,$AR$30:$AR$33,$AS$26,$AS$27,$AS$28,$AQ$20,$AU$19),""),"")</f>
        <v/>
      </c>
      <c r="N9602" s="95" t="str">
        <f>IF(A9602&lt;&gt;"",IF(MID(C9602,1,1)="r",SigmaEpsReinf(J9602,$AS$42:$AS$43,$AS$41,$AS$39,$AS$40,$AQ$38),""),"")</f>
        <v/>
      </c>
      <c r="Q9602" s="92" t="str">
        <f t="shared" si="1506"/>
        <v/>
      </c>
      <c r="R9602" s="92" t="str">
        <f t="shared" si="1507"/>
        <v/>
      </c>
      <c r="U9602" s="5"/>
      <c r="V9602" s="5"/>
      <c r="W9602" s="94" t="str">
        <f t="shared" si="1505"/>
        <v/>
      </c>
      <c r="X9602" s="94" t="str">
        <f t="shared" si="1508"/>
        <v/>
      </c>
      <c r="Y9602" s="5"/>
      <c r="BK9602" s="8"/>
      <c r="BL9602" s="5"/>
      <c r="BM9602" s="5"/>
      <c r="BN9602" s="5"/>
      <c r="BO9602" s="5"/>
      <c r="BP9602" s="1"/>
      <c r="BQ9602" s="1"/>
      <c r="BR9602" s="1"/>
      <c r="BS9602" s="1"/>
      <c r="BT9602" s="1"/>
      <c r="BU9602" s="4"/>
      <c r="BV9602" s="1"/>
      <c r="BW9602" s="3"/>
      <c r="BX9602" s="4"/>
      <c r="BY9602" s="5"/>
      <c r="BZ9602" s="5"/>
      <c r="CA9602" s="5"/>
      <c r="CB9602" s="5"/>
      <c r="CC9602" s="5"/>
      <c r="CD9602" s="43"/>
    </row>
    <row r="9603" spans="1:82" x14ac:dyDescent="0.25">
      <c r="A9603" s="8"/>
      <c r="B9603" s="5"/>
      <c r="C9603" s="5"/>
      <c r="D9603" s="5"/>
      <c r="E9603" s="5"/>
      <c r="F9603" s="94" t="str">
        <f t="shared" si="1499"/>
        <v/>
      </c>
      <c r="G9603" s="94" t="str">
        <f t="shared" si="1500"/>
        <v/>
      </c>
      <c r="H9603" s="127" t="str">
        <f>IF(A9603&lt;&gt;"",IF(MID(C9603,1,1)="c",$AS$26,IF(MID(C9603,1,1)="r",$AS$41,IF(MID(C9603,1,1)="p",#REF!,#REF!))),"")</f>
        <v/>
      </c>
      <c r="I9603" s="92" t="str">
        <f t="shared" si="1501"/>
        <v/>
      </c>
      <c r="J9603" s="92" t="str">
        <f t="shared" si="1502"/>
        <v/>
      </c>
      <c r="K9603" s="92" t="str">
        <f t="shared" si="1503"/>
        <v/>
      </c>
      <c r="L9603" s="92" t="str">
        <f t="shared" si="1504"/>
        <v/>
      </c>
      <c r="M9603" s="95" t="str">
        <f>IF(A9603&lt;&gt;"",IF(MID(C9603,1,1)="c",SigmaEpsConcrete(I9603,$AN$30:$AN$33,$AR$30:$AR$33,$AS$26,$AS$27,$AS$28,$AQ$20,$AU$19),""),"")</f>
        <v/>
      </c>
      <c r="N9603" s="95" t="str">
        <f>IF(A9603&lt;&gt;"",IF(MID(C9603,1,1)="r",SigmaEpsReinf(J9603,$AS$42:$AS$43,$AS$41,$AS$39,$AS$40,$AQ$38),""),"")</f>
        <v/>
      </c>
      <c r="Q9603" s="92" t="str">
        <f t="shared" si="1506"/>
        <v/>
      </c>
      <c r="R9603" s="92" t="str">
        <f t="shared" si="1507"/>
        <v/>
      </c>
      <c r="U9603" s="5"/>
      <c r="V9603" s="5"/>
      <c r="W9603" s="94" t="str">
        <f t="shared" si="1505"/>
        <v/>
      </c>
      <c r="X9603" s="94" t="str">
        <f t="shared" si="1508"/>
        <v/>
      </c>
      <c r="Y9603" s="5"/>
      <c r="BK9603" s="8"/>
      <c r="BL9603" s="5"/>
      <c r="BM9603" s="5"/>
      <c r="BN9603" s="5"/>
      <c r="BO9603" s="5"/>
      <c r="BP9603" s="1"/>
      <c r="BQ9603" s="1"/>
      <c r="BR9603" s="1"/>
      <c r="BS9603" s="1"/>
      <c r="BT9603" s="1"/>
      <c r="BU9603" s="4"/>
      <c r="BV9603" s="1"/>
      <c r="BW9603" s="3"/>
      <c r="BX9603" s="4"/>
      <c r="BY9603" s="5"/>
      <c r="BZ9603" s="5"/>
      <c r="CA9603" s="5"/>
      <c r="CB9603" s="5"/>
      <c r="CC9603" s="5"/>
      <c r="CD9603" s="43"/>
    </row>
    <row r="9604" spans="1:82" x14ac:dyDescent="0.25">
      <c r="A9604" s="8"/>
      <c r="B9604" s="5"/>
      <c r="C9604" s="5"/>
      <c r="D9604" s="5"/>
      <c r="E9604" s="5"/>
      <c r="F9604" s="94" t="str">
        <f t="shared" si="1499"/>
        <v/>
      </c>
      <c r="G9604" s="94" t="str">
        <f t="shared" si="1500"/>
        <v/>
      </c>
      <c r="H9604" s="127" t="str">
        <f>IF(A9604&lt;&gt;"",IF(MID(C9604,1,1)="c",$AS$26,IF(MID(C9604,1,1)="r",$AS$41,IF(MID(C9604,1,1)="p",#REF!,#REF!))),"")</f>
        <v/>
      </c>
      <c r="I9604" s="92" t="str">
        <f t="shared" si="1501"/>
        <v/>
      </c>
      <c r="J9604" s="92" t="str">
        <f t="shared" si="1502"/>
        <v/>
      </c>
      <c r="K9604" s="92" t="str">
        <f t="shared" si="1503"/>
        <v/>
      </c>
      <c r="L9604" s="92" t="str">
        <f t="shared" si="1504"/>
        <v/>
      </c>
      <c r="M9604" s="95" t="str">
        <f>IF(A9604&lt;&gt;"",IF(MID(C9604,1,1)="c",SigmaEpsConcrete(I9604,$AN$30:$AN$33,$AR$30:$AR$33,$AS$26,$AS$27,$AS$28,$AQ$20,$AU$19),""),"")</f>
        <v/>
      </c>
      <c r="N9604" s="95" t="str">
        <f>IF(A9604&lt;&gt;"",IF(MID(C9604,1,1)="r",SigmaEpsReinf(J9604,$AS$42:$AS$43,$AS$41,$AS$39,$AS$40,$AQ$38),""),"")</f>
        <v/>
      </c>
      <c r="Q9604" s="92" t="str">
        <f t="shared" si="1506"/>
        <v/>
      </c>
      <c r="R9604" s="92" t="str">
        <f t="shared" si="1507"/>
        <v/>
      </c>
      <c r="U9604" s="5"/>
      <c r="V9604" s="5"/>
      <c r="W9604" s="94" t="str">
        <f t="shared" si="1505"/>
        <v/>
      </c>
      <c r="X9604" s="94" t="str">
        <f t="shared" si="1508"/>
        <v/>
      </c>
      <c r="Y9604" s="5"/>
      <c r="BK9604" s="8"/>
      <c r="BL9604" s="5"/>
      <c r="BM9604" s="5"/>
      <c r="BN9604" s="5"/>
      <c r="BO9604" s="5"/>
      <c r="BP9604" s="1"/>
      <c r="BQ9604" s="1"/>
      <c r="BR9604" s="1"/>
      <c r="BS9604" s="1"/>
      <c r="BT9604" s="1"/>
      <c r="BU9604" s="4"/>
      <c r="BV9604" s="1"/>
      <c r="BW9604" s="3"/>
      <c r="BX9604" s="4"/>
      <c r="BY9604" s="5"/>
      <c r="BZ9604" s="5"/>
      <c r="CA9604" s="5"/>
      <c r="CB9604" s="5"/>
      <c r="CC9604" s="5"/>
      <c r="CD9604" s="43"/>
    </row>
    <row r="9605" spans="1:82" x14ac:dyDescent="0.25">
      <c r="A9605" s="8"/>
      <c r="B9605" s="5"/>
      <c r="C9605" s="5"/>
      <c r="D9605" s="5"/>
      <c r="E9605" s="5"/>
      <c r="F9605" s="94" t="str">
        <f t="shared" si="1499"/>
        <v/>
      </c>
      <c r="G9605" s="94" t="str">
        <f t="shared" si="1500"/>
        <v/>
      </c>
      <c r="H9605" s="127" t="str">
        <f>IF(A9605&lt;&gt;"",IF(MID(C9605,1,1)="c",$AS$26,IF(MID(C9605,1,1)="r",$AS$41,IF(MID(C9605,1,1)="p",#REF!,#REF!))),"")</f>
        <v/>
      </c>
      <c r="I9605" s="92" t="str">
        <f t="shared" si="1501"/>
        <v/>
      </c>
      <c r="J9605" s="92" t="str">
        <f t="shared" si="1502"/>
        <v/>
      </c>
      <c r="K9605" s="92" t="str">
        <f t="shared" si="1503"/>
        <v/>
      </c>
      <c r="L9605" s="92" t="str">
        <f t="shared" si="1504"/>
        <v/>
      </c>
      <c r="M9605" s="95" t="str">
        <f>IF(A9605&lt;&gt;"",IF(MID(C9605,1,1)="c",SigmaEpsConcrete(I9605,$AN$30:$AN$33,$AR$30:$AR$33,$AS$26,$AS$27,$AS$28,$AQ$20,$AU$19),""),"")</f>
        <v/>
      </c>
      <c r="N9605" s="95" t="str">
        <f>IF(A9605&lt;&gt;"",IF(MID(C9605,1,1)="r",SigmaEpsReinf(J9605,$AS$42:$AS$43,$AS$41,$AS$39,$AS$40,$AQ$38),""),"")</f>
        <v/>
      </c>
      <c r="Q9605" s="92" t="str">
        <f t="shared" si="1506"/>
        <v/>
      </c>
      <c r="R9605" s="92" t="str">
        <f t="shared" si="1507"/>
        <v/>
      </c>
      <c r="U9605" s="5"/>
      <c r="V9605" s="5"/>
      <c r="W9605" s="94" t="str">
        <f t="shared" si="1505"/>
        <v/>
      </c>
      <c r="X9605" s="94" t="str">
        <f t="shared" si="1508"/>
        <v/>
      </c>
      <c r="Y9605" s="5"/>
      <c r="BK9605" s="8"/>
      <c r="BL9605" s="5"/>
      <c r="BM9605" s="5"/>
      <c r="BN9605" s="5"/>
      <c r="BO9605" s="5"/>
      <c r="BP9605" s="1"/>
      <c r="BQ9605" s="1"/>
      <c r="BR9605" s="1"/>
      <c r="BS9605" s="1"/>
      <c r="BT9605" s="1"/>
      <c r="BU9605" s="4"/>
      <c r="BV9605" s="1"/>
      <c r="BW9605" s="3"/>
      <c r="BX9605" s="4"/>
      <c r="BY9605" s="5"/>
      <c r="BZ9605" s="5"/>
      <c r="CA9605" s="5"/>
      <c r="CB9605" s="5"/>
      <c r="CC9605" s="5"/>
      <c r="CD9605" s="43"/>
    </row>
    <row r="9606" spans="1:82" x14ac:dyDescent="0.25">
      <c r="A9606" s="8"/>
      <c r="B9606" s="5"/>
      <c r="C9606" s="5"/>
      <c r="D9606" s="5"/>
      <c r="E9606" s="5"/>
      <c r="F9606" s="94" t="str">
        <f t="shared" si="1499"/>
        <v/>
      </c>
      <c r="G9606" s="94" t="str">
        <f t="shared" si="1500"/>
        <v/>
      </c>
      <c r="H9606" s="127" t="str">
        <f>IF(A9606&lt;&gt;"",IF(MID(C9606,1,1)="c",$AS$26,IF(MID(C9606,1,1)="r",$AS$41,IF(MID(C9606,1,1)="p",#REF!,#REF!))),"")</f>
        <v/>
      </c>
      <c r="I9606" s="92" t="str">
        <f t="shared" si="1501"/>
        <v/>
      </c>
      <c r="J9606" s="92" t="str">
        <f t="shared" si="1502"/>
        <v/>
      </c>
      <c r="K9606" s="92" t="str">
        <f t="shared" si="1503"/>
        <v/>
      </c>
      <c r="L9606" s="92" t="str">
        <f t="shared" si="1504"/>
        <v/>
      </c>
      <c r="M9606" s="95" t="str">
        <f>IF(A9606&lt;&gt;"",IF(MID(C9606,1,1)="c",SigmaEpsConcrete(I9606,$AN$30:$AN$33,$AR$30:$AR$33,$AS$26,$AS$27,$AS$28,$AQ$20,$AU$19),""),"")</f>
        <v/>
      </c>
      <c r="N9606" s="95" t="str">
        <f>IF(A9606&lt;&gt;"",IF(MID(C9606,1,1)="r",SigmaEpsReinf(J9606,$AS$42:$AS$43,$AS$41,$AS$39,$AS$40,$AQ$38),""),"")</f>
        <v/>
      </c>
      <c r="Q9606" s="92" t="str">
        <f t="shared" si="1506"/>
        <v/>
      </c>
      <c r="R9606" s="92" t="str">
        <f t="shared" si="1507"/>
        <v/>
      </c>
      <c r="U9606" s="5"/>
      <c r="V9606" s="5"/>
      <c r="W9606" s="94" t="str">
        <f t="shared" si="1505"/>
        <v/>
      </c>
      <c r="X9606" s="94" t="str">
        <f t="shared" si="1508"/>
        <v/>
      </c>
      <c r="Y9606" s="5"/>
      <c r="BK9606" s="8"/>
      <c r="BL9606" s="5"/>
      <c r="BM9606" s="5"/>
      <c r="BN9606" s="5"/>
      <c r="BO9606" s="5"/>
      <c r="BP9606" s="1"/>
      <c r="BQ9606" s="1"/>
      <c r="BR9606" s="1"/>
      <c r="BS9606" s="1"/>
      <c r="BT9606" s="1"/>
      <c r="BU9606" s="4"/>
      <c r="BV9606" s="1"/>
      <c r="BW9606" s="3"/>
      <c r="BX9606" s="4"/>
      <c r="BY9606" s="5"/>
      <c r="BZ9606" s="5"/>
      <c r="CA9606" s="5"/>
      <c r="CB9606" s="5"/>
      <c r="CC9606" s="5"/>
      <c r="CD9606" s="43"/>
    </row>
    <row r="9607" spans="1:82" x14ac:dyDescent="0.25">
      <c r="A9607" s="8"/>
      <c r="B9607" s="5"/>
      <c r="C9607" s="5"/>
      <c r="D9607" s="5"/>
      <c r="E9607" s="5"/>
      <c r="F9607" s="94" t="str">
        <f t="shared" si="1499"/>
        <v/>
      </c>
      <c r="G9607" s="94" t="str">
        <f t="shared" si="1500"/>
        <v/>
      </c>
      <c r="H9607" s="127" t="str">
        <f>IF(A9607&lt;&gt;"",IF(MID(C9607,1,1)="c",$AS$26,IF(MID(C9607,1,1)="r",$AS$41,IF(MID(C9607,1,1)="p",#REF!,#REF!))),"")</f>
        <v/>
      </c>
      <c r="I9607" s="92" t="str">
        <f t="shared" si="1501"/>
        <v/>
      </c>
      <c r="J9607" s="92" t="str">
        <f t="shared" si="1502"/>
        <v/>
      </c>
      <c r="K9607" s="92" t="str">
        <f t="shared" si="1503"/>
        <v/>
      </c>
      <c r="L9607" s="92" t="str">
        <f t="shared" si="1504"/>
        <v/>
      </c>
      <c r="M9607" s="95" t="str">
        <f>IF(A9607&lt;&gt;"",IF(MID(C9607,1,1)="c",SigmaEpsConcrete(I9607,$AN$30:$AN$33,$AR$30:$AR$33,$AS$26,$AS$27,$AS$28,$AQ$20,$AU$19),""),"")</f>
        <v/>
      </c>
      <c r="N9607" s="95" t="str">
        <f>IF(A9607&lt;&gt;"",IF(MID(C9607,1,1)="r",SigmaEpsReinf(J9607,$AS$42:$AS$43,$AS$41,$AS$39,$AS$40,$AQ$38),""),"")</f>
        <v/>
      </c>
      <c r="Q9607" s="92" t="str">
        <f t="shared" si="1506"/>
        <v/>
      </c>
      <c r="R9607" s="92" t="str">
        <f t="shared" si="1507"/>
        <v/>
      </c>
      <c r="U9607" s="5"/>
      <c r="V9607" s="5"/>
      <c r="W9607" s="94" t="str">
        <f t="shared" si="1505"/>
        <v/>
      </c>
      <c r="X9607" s="94" t="str">
        <f t="shared" si="1508"/>
        <v/>
      </c>
      <c r="Y9607" s="5"/>
      <c r="BK9607" s="8"/>
      <c r="BL9607" s="5"/>
      <c r="BM9607" s="5"/>
      <c r="BN9607" s="5"/>
      <c r="BO9607" s="5"/>
      <c r="BP9607" s="1"/>
      <c r="BQ9607" s="1"/>
      <c r="BR9607" s="1"/>
      <c r="BS9607" s="1"/>
      <c r="BT9607" s="1"/>
      <c r="BU9607" s="4"/>
      <c r="BV9607" s="1"/>
      <c r="BW9607" s="3"/>
      <c r="BX9607" s="4"/>
      <c r="BY9607" s="5"/>
      <c r="BZ9607" s="5"/>
      <c r="CA9607" s="5"/>
      <c r="CB9607" s="5"/>
      <c r="CC9607" s="5"/>
      <c r="CD9607" s="43"/>
    </row>
    <row r="9608" spans="1:82" x14ac:dyDescent="0.25">
      <c r="A9608" s="8"/>
      <c r="B9608" s="5"/>
      <c r="C9608" s="5"/>
      <c r="D9608" s="5"/>
      <c r="E9608" s="5"/>
      <c r="F9608" s="94" t="str">
        <f t="shared" si="1499"/>
        <v/>
      </c>
      <c r="G9608" s="94" t="str">
        <f t="shared" si="1500"/>
        <v/>
      </c>
      <c r="H9608" s="127" t="str">
        <f>IF(A9608&lt;&gt;"",IF(MID(C9608,1,1)="c",$AS$26,IF(MID(C9608,1,1)="r",$AS$41,IF(MID(C9608,1,1)="p",#REF!,#REF!))),"")</f>
        <v/>
      </c>
      <c r="I9608" s="92" t="str">
        <f t="shared" si="1501"/>
        <v/>
      </c>
      <c r="J9608" s="92" t="str">
        <f t="shared" si="1502"/>
        <v/>
      </c>
      <c r="K9608" s="92" t="str">
        <f t="shared" si="1503"/>
        <v/>
      </c>
      <c r="L9608" s="92" t="str">
        <f t="shared" si="1504"/>
        <v/>
      </c>
      <c r="M9608" s="95" t="str">
        <f>IF(A9608&lt;&gt;"",IF(MID(C9608,1,1)="c",SigmaEpsConcrete(I9608,$AN$30:$AN$33,$AR$30:$AR$33,$AS$26,$AS$27,$AS$28,$AQ$20,$AU$19),""),"")</f>
        <v/>
      </c>
      <c r="N9608" s="95" t="str">
        <f>IF(A9608&lt;&gt;"",IF(MID(C9608,1,1)="r",SigmaEpsReinf(J9608,$AS$42:$AS$43,$AS$41,$AS$39,$AS$40,$AQ$38),""),"")</f>
        <v/>
      </c>
      <c r="Q9608" s="92" t="str">
        <f t="shared" si="1506"/>
        <v/>
      </c>
      <c r="R9608" s="92" t="str">
        <f t="shared" si="1507"/>
        <v/>
      </c>
      <c r="U9608" s="5"/>
      <c r="V9608" s="5"/>
      <c r="W9608" s="94" t="str">
        <f t="shared" si="1505"/>
        <v/>
      </c>
      <c r="X9608" s="94" t="str">
        <f t="shared" si="1508"/>
        <v/>
      </c>
      <c r="Y9608" s="5"/>
      <c r="BK9608" s="8"/>
      <c r="BL9608" s="5"/>
      <c r="BM9608" s="5"/>
      <c r="BN9608" s="5"/>
      <c r="BO9608" s="5"/>
      <c r="BP9608" s="1"/>
      <c r="BQ9608" s="1"/>
      <c r="BR9608" s="1"/>
      <c r="BS9608" s="1"/>
      <c r="BT9608" s="1"/>
      <c r="BU9608" s="4"/>
      <c r="BV9608" s="1"/>
      <c r="BW9608" s="3"/>
      <c r="BX9608" s="4"/>
      <c r="BY9608" s="5"/>
      <c r="BZ9608" s="5"/>
      <c r="CA9608" s="5"/>
      <c r="CB9608" s="5"/>
      <c r="CC9608" s="5"/>
      <c r="CD9608" s="43"/>
    </row>
    <row r="9609" spans="1:82" x14ac:dyDescent="0.25">
      <c r="A9609" s="8"/>
      <c r="B9609" s="5"/>
      <c r="C9609" s="5"/>
      <c r="D9609" s="5"/>
      <c r="E9609" s="5"/>
      <c r="F9609" s="94" t="str">
        <f t="shared" si="1499"/>
        <v/>
      </c>
      <c r="G9609" s="94" t="str">
        <f t="shared" si="1500"/>
        <v/>
      </c>
      <c r="H9609" s="127" t="str">
        <f>IF(A9609&lt;&gt;"",IF(MID(C9609,1,1)="c",$AS$26,IF(MID(C9609,1,1)="r",$AS$41,IF(MID(C9609,1,1)="p",#REF!,#REF!))),"")</f>
        <v/>
      </c>
      <c r="I9609" s="92" t="str">
        <f t="shared" si="1501"/>
        <v/>
      </c>
      <c r="J9609" s="92" t="str">
        <f t="shared" si="1502"/>
        <v/>
      </c>
      <c r="K9609" s="92" t="str">
        <f t="shared" si="1503"/>
        <v/>
      </c>
      <c r="L9609" s="92" t="str">
        <f t="shared" si="1504"/>
        <v/>
      </c>
      <c r="M9609" s="95" t="str">
        <f>IF(A9609&lt;&gt;"",IF(MID(C9609,1,1)="c",SigmaEpsConcrete(I9609,$AN$30:$AN$33,$AR$30:$AR$33,$AS$26,$AS$27,$AS$28,$AQ$20,$AU$19),""),"")</f>
        <v/>
      </c>
      <c r="N9609" s="95" t="str">
        <f>IF(A9609&lt;&gt;"",IF(MID(C9609,1,1)="r",SigmaEpsReinf(J9609,$AS$42:$AS$43,$AS$41,$AS$39,$AS$40,$AQ$38),""),"")</f>
        <v/>
      </c>
      <c r="Q9609" s="92" t="str">
        <f t="shared" si="1506"/>
        <v/>
      </c>
      <c r="R9609" s="92" t="str">
        <f t="shared" si="1507"/>
        <v/>
      </c>
      <c r="U9609" s="5"/>
      <c r="V9609" s="5"/>
      <c r="W9609" s="94" t="str">
        <f t="shared" si="1505"/>
        <v/>
      </c>
      <c r="X9609" s="94" t="str">
        <f t="shared" si="1508"/>
        <v/>
      </c>
      <c r="Y9609" s="5"/>
      <c r="BK9609" s="8"/>
      <c r="BL9609" s="5"/>
      <c r="BM9609" s="5"/>
      <c r="BN9609" s="5"/>
      <c r="BO9609" s="5"/>
      <c r="BP9609" s="1"/>
      <c r="BQ9609" s="1"/>
      <c r="BR9609" s="1"/>
      <c r="BS9609" s="1"/>
      <c r="BT9609" s="1"/>
      <c r="BU9609" s="4"/>
      <c r="BV9609" s="1"/>
      <c r="BW9609" s="3"/>
      <c r="BX9609" s="4"/>
      <c r="BY9609" s="5"/>
      <c r="BZ9609" s="5"/>
      <c r="CA9609" s="5"/>
      <c r="CB9609" s="5"/>
      <c r="CC9609" s="5"/>
      <c r="CD9609" s="43"/>
    </row>
    <row r="9610" spans="1:82" x14ac:dyDescent="0.25">
      <c r="A9610" s="8"/>
      <c r="B9610" s="5"/>
      <c r="C9610" s="5"/>
      <c r="D9610" s="5"/>
      <c r="E9610" s="5"/>
      <c r="F9610" s="94" t="str">
        <f t="shared" ref="F9610:F9673" si="1509">IF(A9610&lt;&gt;"",(D9610-$AU$86)/10,"")</f>
        <v/>
      </c>
      <c r="G9610" s="94" t="str">
        <f t="shared" ref="G9610:G9673" si="1510">IF(A9610&lt;&gt;"",(E9610-$AU$87)/10,"")</f>
        <v/>
      </c>
      <c r="H9610" s="127" t="str">
        <f>IF(A9610&lt;&gt;"",IF(MID(C9610,1,1)="c",$AS$26,IF(MID(C9610,1,1)="r",$AS$41,IF(MID(C9610,1,1)="p",#REF!,#REF!))),"")</f>
        <v/>
      </c>
      <c r="I9610" s="92" t="str">
        <f t="shared" ref="I9610:I9673" si="1511">IF($A9610&lt;&gt;"",IF(MID($C9610,1,1)="c",$Y$3+$Y$4*$F9610+$Y$5*$G9610+$BR$43,""),"")</f>
        <v/>
      </c>
      <c r="J9610" s="92" t="str">
        <f t="shared" ref="J9610:J9673" si="1512">IF($A9610&lt;&gt;"",IF(MID($C9610,1,1)="r",$Y$3+$Y$4*$F9610+$Y$5*$G9610+$BR$43,""),"")</f>
        <v/>
      </c>
      <c r="K9610" s="92" t="str">
        <f t="shared" ref="K9610:K9673" si="1513">IF($A9610&lt;&gt;"",IF(MID($C9610,1,1)="u",$Y$3+$Y$4*$F9610+$Y$5*$G9610+$BR$43,""),"")</f>
        <v/>
      </c>
      <c r="L9610" s="92" t="str">
        <f t="shared" ref="L9610:L9673" si="1514">IF($A9610&lt;&gt;"",IF(MID($C9610,1,1)="p",$Y$3+$Y$4*$F9610+$Y$5*$G9610+$BR$43,""),"")</f>
        <v/>
      </c>
      <c r="M9610" s="95" t="str">
        <f>IF(A9610&lt;&gt;"",IF(MID(C9610,1,1)="c",SigmaEpsConcrete(I9610,$AN$30:$AN$33,$AR$30:$AR$33,$AS$26,$AS$27,$AS$28,$AQ$20,$AU$19),""),"")</f>
        <v/>
      </c>
      <c r="N9610" s="95" t="str">
        <f>IF(A9610&lt;&gt;"",IF(MID(C9610,1,1)="r",SigmaEpsReinf(J9610,$AS$42:$AS$43,$AS$41,$AS$39,$AS$40,$AQ$38),""),"")</f>
        <v/>
      </c>
      <c r="Q9610" s="92" t="str">
        <f t="shared" si="1506"/>
        <v/>
      </c>
      <c r="R9610" s="92" t="str">
        <f t="shared" si="1507"/>
        <v/>
      </c>
      <c r="U9610" s="5"/>
      <c r="V9610" s="5"/>
      <c r="W9610" s="94" t="str">
        <f t="shared" ref="W9610:W9673" si="1515">IF(A9610&lt;&gt;"",F9610-$AU$105,"")</f>
        <v/>
      </c>
      <c r="X9610" s="94" t="str">
        <f t="shared" si="1508"/>
        <v/>
      </c>
      <c r="Y9610" s="5"/>
      <c r="BK9610" s="8"/>
      <c r="BL9610" s="5"/>
      <c r="BM9610" s="5"/>
      <c r="BN9610" s="5"/>
      <c r="BO9610" s="5"/>
      <c r="BP9610" s="1"/>
      <c r="BQ9610" s="1"/>
      <c r="BR9610" s="1"/>
      <c r="BS9610" s="1"/>
      <c r="BT9610" s="1"/>
      <c r="BU9610" s="4"/>
      <c r="BV9610" s="1"/>
      <c r="BW9610" s="3"/>
      <c r="BX9610" s="4"/>
      <c r="BY9610" s="5"/>
      <c r="BZ9610" s="5"/>
      <c r="CA9610" s="5"/>
      <c r="CB9610" s="5"/>
      <c r="CC9610" s="5"/>
      <c r="CD9610" s="43"/>
    </row>
    <row r="9611" spans="1:82" x14ac:dyDescent="0.25">
      <c r="A9611" s="8"/>
      <c r="B9611" s="5"/>
      <c r="C9611" s="5"/>
      <c r="D9611" s="5"/>
      <c r="E9611" s="5"/>
      <c r="F9611" s="94" t="str">
        <f t="shared" si="1509"/>
        <v/>
      </c>
      <c r="G9611" s="94" t="str">
        <f t="shared" si="1510"/>
        <v/>
      </c>
      <c r="H9611" s="127" t="str">
        <f>IF(A9611&lt;&gt;"",IF(MID(C9611,1,1)="c",$AS$26,IF(MID(C9611,1,1)="r",$AS$41,IF(MID(C9611,1,1)="p",#REF!,#REF!))),"")</f>
        <v/>
      </c>
      <c r="I9611" s="92" t="str">
        <f t="shared" si="1511"/>
        <v/>
      </c>
      <c r="J9611" s="92" t="str">
        <f t="shared" si="1512"/>
        <v/>
      </c>
      <c r="K9611" s="92" t="str">
        <f t="shared" si="1513"/>
        <v/>
      </c>
      <c r="L9611" s="92" t="str">
        <f t="shared" si="1514"/>
        <v/>
      </c>
      <c r="M9611" s="95" t="str">
        <f>IF(A9611&lt;&gt;"",IF(MID(C9611,1,1)="c",SigmaEpsConcrete(I9611,$AN$30:$AN$33,$AR$30:$AR$33,$AS$26,$AS$27,$AS$28,$AQ$20,$AU$19),""),"")</f>
        <v/>
      </c>
      <c r="N9611" s="95" t="str">
        <f>IF(A9611&lt;&gt;"",IF(MID(C9611,1,1)="r",SigmaEpsReinf(J9611,$AS$42:$AS$43,$AS$41,$AS$39,$AS$40,$AQ$38),""),"")</f>
        <v/>
      </c>
      <c r="Q9611" s="92" t="str">
        <f t="shared" ref="Q9611:Q9674" si="1516">IF(A9611&lt;&gt;"",IF(MID(C9611,1,1)="c",IF(ISERROR(M9611/I9611),"",M9611/I9611),""),"")</f>
        <v/>
      </c>
      <c r="R9611" s="92" t="str">
        <f t="shared" ref="R9611:R9674" si="1517">IF(A9611&lt;&gt;"",IF(MID(C9611,1,1)="r",IF(ISERROR(N9611/J9611),"",N9611/J9611),""),"")</f>
        <v/>
      </c>
      <c r="U9611" s="5"/>
      <c r="V9611" s="5"/>
      <c r="W9611" s="94" t="str">
        <f t="shared" si="1515"/>
        <v/>
      </c>
      <c r="X9611" s="94" t="str">
        <f t="shared" ref="X9611:X9674" si="1518">IF(B9611&lt;&gt;"",G9611-$AU$106,"")</f>
        <v/>
      </c>
      <c r="Y9611" s="5"/>
      <c r="BK9611" s="8"/>
      <c r="BL9611" s="5"/>
      <c r="BM9611" s="5"/>
      <c r="BN9611" s="5"/>
      <c r="BO9611" s="5"/>
      <c r="BP9611" s="1"/>
      <c r="BQ9611" s="1"/>
      <c r="BR9611" s="1"/>
      <c r="BS9611" s="1"/>
      <c r="BT9611" s="1"/>
      <c r="BU9611" s="4"/>
      <c r="BV9611" s="1"/>
      <c r="BW9611" s="3"/>
      <c r="BX9611" s="4"/>
      <c r="BY9611" s="5"/>
      <c r="BZ9611" s="5"/>
      <c r="CA9611" s="5"/>
      <c r="CB9611" s="5"/>
      <c r="CC9611" s="5"/>
      <c r="CD9611" s="43"/>
    </row>
    <row r="9612" spans="1:82" x14ac:dyDescent="0.25">
      <c r="A9612" s="8"/>
      <c r="B9612" s="5"/>
      <c r="C9612" s="5"/>
      <c r="D9612" s="5"/>
      <c r="E9612" s="5"/>
      <c r="F9612" s="94" t="str">
        <f t="shared" si="1509"/>
        <v/>
      </c>
      <c r="G9612" s="94" t="str">
        <f t="shared" si="1510"/>
        <v/>
      </c>
      <c r="H9612" s="127" t="str">
        <f>IF(A9612&lt;&gt;"",IF(MID(C9612,1,1)="c",$AS$26,IF(MID(C9612,1,1)="r",$AS$41,IF(MID(C9612,1,1)="p",#REF!,#REF!))),"")</f>
        <v/>
      </c>
      <c r="I9612" s="92" t="str">
        <f t="shared" si="1511"/>
        <v/>
      </c>
      <c r="J9612" s="92" t="str">
        <f t="shared" si="1512"/>
        <v/>
      </c>
      <c r="K9612" s="92" t="str">
        <f t="shared" si="1513"/>
        <v/>
      </c>
      <c r="L9612" s="92" t="str">
        <f t="shared" si="1514"/>
        <v/>
      </c>
      <c r="M9612" s="95" t="str">
        <f>IF(A9612&lt;&gt;"",IF(MID(C9612,1,1)="c",SigmaEpsConcrete(I9612,$AN$30:$AN$33,$AR$30:$AR$33,$AS$26,$AS$27,$AS$28,$AQ$20,$AU$19),""),"")</f>
        <v/>
      </c>
      <c r="N9612" s="95" t="str">
        <f>IF(A9612&lt;&gt;"",IF(MID(C9612,1,1)="r",SigmaEpsReinf(J9612,$AS$42:$AS$43,$AS$41,$AS$39,$AS$40,$AQ$38),""),"")</f>
        <v/>
      </c>
      <c r="Q9612" s="92" t="str">
        <f t="shared" si="1516"/>
        <v/>
      </c>
      <c r="R9612" s="92" t="str">
        <f t="shared" si="1517"/>
        <v/>
      </c>
      <c r="U9612" s="5"/>
      <c r="V9612" s="5"/>
      <c r="W9612" s="94" t="str">
        <f t="shared" si="1515"/>
        <v/>
      </c>
      <c r="X9612" s="94" t="str">
        <f t="shared" si="1518"/>
        <v/>
      </c>
      <c r="Y9612" s="5"/>
      <c r="BK9612" s="8"/>
      <c r="BL9612" s="5"/>
      <c r="BM9612" s="5"/>
      <c r="BN9612" s="5"/>
      <c r="BO9612" s="5"/>
      <c r="BP9612" s="1"/>
      <c r="BQ9612" s="1"/>
      <c r="BR9612" s="1"/>
      <c r="BS9612" s="1"/>
      <c r="BT9612" s="1"/>
      <c r="BU9612" s="4"/>
      <c r="BV9612" s="1"/>
      <c r="BW9612" s="3"/>
      <c r="BX9612" s="4"/>
      <c r="BY9612" s="5"/>
      <c r="BZ9612" s="5"/>
      <c r="CA9612" s="5"/>
      <c r="CB9612" s="5"/>
      <c r="CC9612" s="5"/>
      <c r="CD9612" s="43"/>
    </row>
    <row r="9613" spans="1:82" x14ac:dyDescent="0.25">
      <c r="A9613" s="8"/>
      <c r="B9613" s="5"/>
      <c r="C9613" s="5"/>
      <c r="D9613" s="5"/>
      <c r="E9613" s="5"/>
      <c r="F9613" s="94" t="str">
        <f t="shared" si="1509"/>
        <v/>
      </c>
      <c r="G9613" s="94" t="str">
        <f t="shared" si="1510"/>
        <v/>
      </c>
      <c r="H9613" s="127" t="str">
        <f>IF(A9613&lt;&gt;"",IF(MID(C9613,1,1)="c",$AS$26,IF(MID(C9613,1,1)="r",$AS$41,IF(MID(C9613,1,1)="p",#REF!,#REF!))),"")</f>
        <v/>
      </c>
      <c r="I9613" s="92" t="str">
        <f t="shared" si="1511"/>
        <v/>
      </c>
      <c r="J9613" s="92" t="str">
        <f t="shared" si="1512"/>
        <v/>
      </c>
      <c r="K9613" s="92" t="str">
        <f t="shared" si="1513"/>
        <v/>
      </c>
      <c r="L9613" s="92" t="str">
        <f t="shared" si="1514"/>
        <v/>
      </c>
      <c r="M9613" s="95" t="str">
        <f>IF(A9613&lt;&gt;"",IF(MID(C9613,1,1)="c",SigmaEpsConcrete(I9613,$AN$30:$AN$33,$AR$30:$AR$33,$AS$26,$AS$27,$AS$28,$AQ$20,$AU$19),""),"")</f>
        <v/>
      </c>
      <c r="N9613" s="95" t="str">
        <f>IF(A9613&lt;&gt;"",IF(MID(C9613,1,1)="r",SigmaEpsReinf(J9613,$AS$42:$AS$43,$AS$41,$AS$39,$AS$40,$AQ$38),""),"")</f>
        <v/>
      </c>
      <c r="Q9613" s="92" t="str">
        <f t="shared" si="1516"/>
        <v/>
      </c>
      <c r="R9613" s="92" t="str">
        <f t="shared" si="1517"/>
        <v/>
      </c>
      <c r="U9613" s="5"/>
      <c r="V9613" s="5"/>
      <c r="W9613" s="94" t="str">
        <f t="shared" si="1515"/>
        <v/>
      </c>
      <c r="X9613" s="94" t="str">
        <f t="shared" si="1518"/>
        <v/>
      </c>
      <c r="Y9613" s="5"/>
      <c r="BK9613" s="8"/>
      <c r="BL9613" s="5"/>
      <c r="BM9613" s="5"/>
      <c r="BN9613" s="5"/>
      <c r="BO9613" s="5"/>
      <c r="BP9613" s="1"/>
      <c r="BQ9613" s="1"/>
      <c r="BR9613" s="1"/>
      <c r="BS9613" s="1"/>
      <c r="BT9613" s="1"/>
      <c r="BU9613" s="4"/>
      <c r="BV9613" s="1"/>
      <c r="BW9613" s="3"/>
      <c r="BX9613" s="4"/>
      <c r="BY9613" s="5"/>
      <c r="BZ9613" s="5"/>
      <c r="CA9613" s="5"/>
      <c r="CB9613" s="5"/>
      <c r="CC9613" s="5"/>
      <c r="CD9613" s="43"/>
    </row>
    <row r="9614" spans="1:82" x14ac:dyDescent="0.25">
      <c r="A9614" s="8"/>
      <c r="B9614" s="5"/>
      <c r="C9614" s="5"/>
      <c r="D9614" s="5"/>
      <c r="E9614" s="5"/>
      <c r="F9614" s="94" t="str">
        <f t="shared" si="1509"/>
        <v/>
      </c>
      <c r="G9614" s="94" t="str">
        <f t="shared" si="1510"/>
        <v/>
      </c>
      <c r="H9614" s="127" t="str">
        <f>IF(A9614&lt;&gt;"",IF(MID(C9614,1,1)="c",$AS$26,IF(MID(C9614,1,1)="r",$AS$41,IF(MID(C9614,1,1)="p",#REF!,#REF!))),"")</f>
        <v/>
      </c>
      <c r="I9614" s="92" t="str">
        <f t="shared" si="1511"/>
        <v/>
      </c>
      <c r="J9614" s="92" t="str">
        <f t="shared" si="1512"/>
        <v/>
      </c>
      <c r="K9614" s="92" t="str">
        <f t="shared" si="1513"/>
        <v/>
      </c>
      <c r="L9614" s="92" t="str">
        <f t="shared" si="1514"/>
        <v/>
      </c>
      <c r="M9614" s="95" t="str">
        <f>IF(A9614&lt;&gt;"",IF(MID(C9614,1,1)="c",SigmaEpsConcrete(I9614,$AN$30:$AN$33,$AR$30:$AR$33,$AS$26,$AS$27,$AS$28,$AQ$20,$AU$19),""),"")</f>
        <v/>
      </c>
      <c r="N9614" s="95" t="str">
        <f>IF(A9614&lt;&gt;"",IF(MID(C9614,1,1)="r",SigmaEpsReinf(J9614,$AS$42:$AS$43,$AS$41,$AS$39,$AS$40,$AQ$38),""),"")</f>
        <v/>
      </c>
      <c r="Q9614" s="92" t="str">
        <f t="shared" si="1516"/>
        <v/>
      </c>
      <c r="R9614" s="92" t="str">
        <f t="shared" si="1517"/>
        <v/>
      </c>
      <c r="U9614" s="5"/>
      <c r="V9614" s="5"/>
      <c r="W9614" s="94" t="str">
        <f t="shared" si="1515"/>
        <v/>
      </c>
      <c r="X9614" s="94" t="str">
        <f t="shared" si="1518"/>
        <v/>
      </c>
      <c r="Y9614" s="5"/>
      <c r="BK9614" s="8"/>
      <c r="BL9614" s="5"/>
      <c r="BM9614" s="5"/>
      <c r="BN9614" s="5"/>
      <c r="BO9614" s="5"/>
      <c r="BP9614" s="1"/>
      <c r="BQ9614" s="1"/>
      <c r="BR9614" s="1"/>
      <c r="BS9614" s="1"/>
      <c r="BT9614" s="1"/>
      <c r="BU9614" s="4"/>
      <c r="BV9614" s="1"/>
      <c r="BW9614" s="3"/>
      <c r="BX9614" s="4"/>
      <c r="BY9614" s="5"/>
      <c r="BZ9614" s="5"/>
      <c r="CA9614" s="5"/>
      <c r="CB9614" s="5"/>
      <c r="CC9614" s="5"/>
      <c r="CD9614" s="43"/>
    </row>
    <row r="9615" spans="1:82" x14ac:dyDescent="0.25">
      <c r="A9615" s="8"/>
      <c r="B9615" s="5"/>
      <c r="C9615" s="5"/>
      <c r="D9615" s="5"/>
      <c r="E9615" s="5"/>
      <c r="F9615" s="94" t="str">
        <f t="shared" si="1509"/>
        <v/>
      </c>
      <c r="G9615" s="94" t="str">
        <f t="shared" si="1510"/>
        <v/>
      </c>
      <c r="H9615" s="127" t="str">
        <f>IF(A9615&lt;&gt;"",IF(MID(C9615,1,1)="c",$AS$26,IF(MID(C9615,1,1)="r",$AS$41,IF(MID(C9615,1,1)="p",#REF!,#REF!))),"")</f>
        <v/>
      </c>
      <c r="I9615" s="92" t="str">
        <f t="shared" si="1511"/>
        <v/>
      </c>
      <c r="J9615" s="92" t="str">
        <f t="shared" si="1512"/>
        <v/>
      </c>
      <c r="K9615" s="92" t="str">
        <f t="shared" si="1513"/>
        <v/>
      </c>
      <c r="L9615" s="92" t="str">
        <f t="shared" si="1514"/>
        <v/>
      </c>
      <c r="M9615" s="95" t="str">
        <f>IF(A9615&lt;&gt;"",IF(MID(C9615,1,1)="c",SigmaEpsConcrete(I9615,$AN$30:$AN$33,$AR$30:$AR$33,$AS$26,$AS$27,$AS$28,$AQ$20,$AU$19),""),"")</f>
        <v/>
      </c>
      <c r="N9615" s="95" t="str">
        <f>IF(A9615&lt;&gt;"",IF(MID(C9615,1,1)="r",SigmaEpsReinf(J9615,$AS$42:$AS$43,$AS$41,$AS$39,$AS$40,$AQ$38),""),"")</f>
        <v/>
      </c>
      <c r="Q9615" s="92" t="str">
        <f t="shared" si="1516"/>
        <v/>
      </c>
      <c r="R9615" s="92" t="str">
        <f t="shared" si="1517"/>
        <v/>
      </c>
      <c r="U9615" s="5"/>
      <c r="V9615" s="5"/>
      <c r="W9615" s="94" t="str">
        <f t="shared" si="1515"/>
        <v/>
      </c>
      <c r="X9615" s="94" t="str">
        <f t="shared" si="1518"/>
        <v/>
      </c>
      <c r="Y9615" s="5"/>
      <c r="BK9615" s="8"/>
      <c r="BL9615" s="5"/>
      <c r="BM9615" s="5"/>
      <c r="BN9615" s="5"/>
      <c r="BO9615" s="5"/>
      <c r="BP9615" s="1"/>
      <c r="BQ9615" s="1"/>
      <c r="BR9615" s="1"/>
      <c r="BS9615" s="1"/>
      <c r="BT9615" s="1"/>
      <c r="BU9615" s="4"/>
      <c r="BV9615" s="1"/>
      <c r="BW9615" s="3"/>
      <c r="BX9615" s="4"/>
      <c r="BY9615" s="5"/>
      <c r="BZ9615" s="5"/>
      <c r="CA9615" s="5"/>
      <c r="CB9615" s="5"/>
      <c r="CC9615" s="5"/>
      <c r="CD9615" s="43"/>
    </row>
    <row r="9616" spans="1:82" x14ac:dyDescent="0.25">
      <c r="A9616" s="8"/>
      <c r="B9616" s="5"/>
      <c r="C9616" s="5"/>
      <c r="D9616" s="5"/>
      <c r="E9616" s="5"/>
      <c r="F9616" s="94" t="str">
        <f t="shared" si="1509"/>
        <v/>
      </c>
      <c r="G9616" s="94" t="str">
        <f t="shared" si="1510"/>
        <v/>
      </c>
      <c r="H9616" s="127" t="str">
        <f>IF(A9616&lt;&gt;"",IF(MID(C9616,1,1)="c",$AS$26,IF(MID(C9616,1,1)="r",$AS$41,IF(MID(C9616,1,1)="p",#REF!,#REF!))),"")</f>
        <v/>
      </c>
      <c r="I9616" s="92" t="str">
        <f t="shared" si="1511"/>
        <v/>
      </c>
      <c r="J9616" s="92" t="str">
        <f t="shared" si="1512"/>
        <v/>
      </c>
      <c r="K9616" s="92" t="str">
        <f t="shared" si="1513"/>
        <v/>
      </c>
      <c r="L9616" s="92" t="str">
        <f t="shared" si="1514"/>
        <v/>
      </c>
      <c r="M9616" s="95" t="str">
        <f>IF(A9616&lt;&gt;"",IF(MID(C9616,1,1)="c",SigmaEpsConcrete(I9616,$AN$30:$AN$33,$AR$30:$AR$33,$AS$26,$AS$27,$AS$28,$AQ$20,$AU$19),""),"")</f>
        <v/>
      </c>
      <c r="N9616" s="95" t="str">
        <f>IF(A9616&lt;&gt;"",IF(MID(C9616,1,1)="r",SigmaEpsReinf(J9616,$AS$42:$AS$43,$AS$41,$AS$39,$AS$40,$AQ$38),""),"")</f>
        <v/>
      </c>
      <c r="Q9616" s="92" t="str">
        <f t="shared" si="1516"/>
        <v/>
      </c>
      <c r="R9616" s="92" t="str">
        <f t="shared" si="1517"/>
        <v/>
      </c>
      <c r="U9616" s="5"/>
      <c r="V9616" s="5"/>
      <c r="W9616" s="94" t="str">
        <f t="shared" si="1515"/>
        <v/>
      </c>
      <c r="X9616" s="94" t="str">
        <f t="shared" si="1518"/>
        <v/>
      </c>
      <c r="Y9616" s="5"/>
      <c r="BK9616" s="8"/>
      <c r="BL9616" s="5"/>
      <c r="BM9616" s="5"/>
      <c r="BN9616" s="5"/>
      <c r="BO9616" s="5"/>
      <c r="BP9616" s="1"/>
      <c r="BQ9616" s="1"/>
      <c r="BR9616" s="1"/>
      <c r="BS9616" s="1"/>
      <c r="BT9616" s="1"/>
      <c r="BU9616" s="4"/>
      <c r="BV9616" s="1"/>
      <c r="BW9616" s="3"/>
      <c r="BX9616" s="4"/>
      <c r="BY9616" s="5"/>
      <c r="BZ9616" s="5"/>
      <c r="CA9616" s="5"/>
      <c r="CB9616" s="5"/>
      <c r="CC9616" s="5"/>
      <c r="CD9616" s="43"/>
    </row>
    <row r="9617" spans="1:82" x14ac:dyDescent="0.25">
      <c r="A9617" s="8"/>
      <c r="B9617" s="5"/>
      <c r="C9617" s="5"/>
      <c r="D9617" s="5"/>
      <c r="E9617" s="5"/>
      <c r="F9617" s="94" t="str">
        <f t="shared" si="1509"/>
        <v/>
      </c>
      <c r="G9617" s="94" t="str">
        <f t="shared" si="1510"/>
        <v/>
      </c>
      <c r="H9617" s="127" t="str">
        <f>IF(A9617&lt;&gt;"",IF(MID(C9617,1,1)="c",$AS$26,IF(MID(C9617,1,1)="r",$AS$41,IF(MID(C9617,1,1)="p",#REF!,#REF!))),"")</f>
        <v/>
      </c>
      <c r="I9617" s="92" t="str">
        <f t="shared" si="1511"/>
        <v/>
      </c>
      <c r="J9617" s="92" t="str">
        <f t="shared" si="1512"/>
        <v/>
      </c>
      <c r="K9617" s="92" t="str">
        <f t="shared" si="1513"/>
        <v/>
      </c>
      <c r="L9617" s="92" t="str">
        <f t="shared" si="1514"/>
        <v/>
      </c>
      <c r="M9617" s="95" t="str">
        <f>IF(A9617&lt;&gt;"",IF(MID(C9617,1,1)="c",SigmaEpsConcrete(I9617,$AN$30:$AN$33,$AR$30:$AR$33,$AS$26,$AS$27,$AS$28,$AQ$20,$AU$19),""),"")</f>
        <v/>
      </c>
      <c r="N9617" s="95" t="str">
        <f>IF(A9617&lt;&gt;"",IF(MID(C9617,1,1)="r",SigmaEpsReinf(J9617,$AS$42:$AS$43,$AS$41,$AS$39,$AS$40,$AQ$38),""),"")</f>
        <v/>
      </c>
      <c r="Q9617" s="92" t="str">
        <f t="shared" si="1516"/>
        <v/>
      </c>
      <c r="R9617" s="92" t="str">
        <f t="shared" si="1517"/>
        <v/>
      </c>
      <c r="U9617" s="5"/>
      <c r="V9617" s="5"/>
      <c r="W9617" s="94" t="str">
        <f t="shared" si="1515"/>
        <v/>
      </c>
      <c r="X9617" s="94" t="str">
        <f t="shared" si="1518"/>
        <v/>
      </c>
      <c r="Y9617" s="5"/>
      <c r="BK9617" s="8"/>
      <c r="BL9617" s="5"/>
      <c r="BM9617" s="5"/>
      <c r="BN9617" s="5"/>
      <c r="BO9617" s="5"/>
      <c r="BP9617" s="1"/>
      <c r="BQ9617" s="1"/>
      <c r="BR9617" s="1"/>
      <c r="BS9617" s="1"/>
      <c r="BT9617" s="1"/>
      <c r="BU9617" s="4"/>
      <c r="BV9617" s="1"/>
      <c r="BW9617" s="3"/>
      <c r="BX9617" s="4"/>
      <c r="BY9617" s="5"/>
      <c r="BZ9617" s="5"/>
      <c r="CA9617" s="5"/>
      <c r="CB9617" s="5"/>
      <c r="CC9617" s="5"/>
      <c r="CD9617" s="43"/>
    </row>
    <row r="9618" spans="1:82" x14ac:dyDescent="0.25">
      <c r="A9618" s="8"/>
      <c r="B9618" s="5"/>
      <c r="C9618" s="5"/>
      <c r="D9618" s="5"/>
      <c r="E9618" s="5"/>
      <c r="F9618" s="94" t="str">
        <f t="shared" si="1509"/>
        <v/>
      </c>
      <c r="G9618" s="94" t="str">
        <f t="shared" si="1510"/>
        <v/>
      </c>
      <c r="H9618" s="127" t="str">
        <f>IF(A9618&lt;&gt;"",IF(MID(C9618,1,1)="c",$AS$26,IF(MID(C9618,1,1)="r",$AS$41,IF(MID(C9618,1,1)="p",#REF!,#REF!))),"")</f>
        <v/>
      </c>
      <c r="I9618" s="92" t="str">
        <f t="shared" si="1511"/>
        <v/>
      </c>
      <c r="J9618" s="92" t="str">
        <f t="shared" si="1512"/>
        <v/>
      </c>
      <c r="K9618" s="92" t="str">
        <f t="shared" si="1513"/>
        <v/>
      </c>
      <c r="L9618" s="92" t="str">
        <f t="shared" si="1514"/>
        <v/>
      </c>
      <c r="M9618" s="95" t="str">
        <f>IF(A9618&lt;&gt;"",IF(MID(C9618,1,1)="c",SigmaEpsConcrete(I9618,$AN$30:$AN$33,$AR$30:$AR$33,$AS$26,$AS$27,$AS$28,$AQ$20,$AU$19),""),"")</f>
        <v/>
      </c>
      <c r="N9618" s="95" t="str">
        <f>IF(A9618&lt;&gt;"",IF(MID(C9618,1,1)="r",SigmaEpsReinf(J9618,$AS$42:$AS$43,$AS$41,$AS$39,$AS$40,$AQ$38),""),"")</f>
        <v/>
      </c>
      <c r="Q9618" s="92" t="str">
        <f t="shared" si="1516"/>
        <v/>
      </c>
      <c r="R9618" s="92" t="str">
        <f t="shared" si="1517"/>
        <v/>
      </c>
      <c r="U9618" s="5"/>
      <c r="V9618" s="5"/>
      <c r="W9618" s="94" t="str">
        <f t="shared" si="1515"/>
        <v/>
      </c>
      <c r="X9618" s="94" t="str">
        <f t="shared" si="1518"/>
        <v/>
      </c>
      <c r="Y9618" s="5"/>
      <c r="BK9618" s="8"/>
      <c r="BL9618" s="5"/>
      <c r="BM9618" s="5"/>
      <c r="BN9618" s="5"/>
      <c r="BO9618" s="5"/>
      <c r="BP9618" s="1"/>
      <c r="BQ9618" s="1"/>
      <c r="BR9618" s="1"/>
      <c r="BS9618" s="1"/>
      <c r="BT9618" s="1"/>
      <c r="BU9618" s="4"/>
      <c r="BV9618" s="1"/>
      <c r="BW9618" s="3"/>
      <c r="BX9618" s="4"/>
      <c r="BY9618" s="5"/>
      <c r="BZ9618" s="5"/>
      <c r="CA9618" s="5"/>
      <c r="CB9618" s="5"/>
      <c r="CC9618" s="5"/>
      <c r="CD9618" s="43"/>
    </row>
    <row r="9619" spans="1:82" x14ac:dyDescent="0.25">
      <c r="A9619" s="8"/>
      <c r="B9619" s="5"/>
      <c r="C9619" s="5"/>
      <c r="D9619" s="5"/>
      <c r="E9619" s="5"/>
      <c r="F9619" s="94" t="str">
        <f t="shared" si="1509"/>
        <v/>
      </c>
      <c r="G9619" s="94" t="str">
        <f t="shared" si="1510"/>
        <v/>
      </c>
      <c r="H9619" s="127" t="str">
        <f>IF(A9619&lt;&gt;"",IF(MID(C9619,1,1)="c",$AS$26,IF(MID(C9619,1,1)="r",$AS$41,IF(MID(C9619,1,1)="p",#REF!,#REF!))),"")</f>
        <v/>
      </c>
      <c r="I9619" s="92" t="str">
        <f t="shared" si="1511"/>
        <v/>
      </c>
      <c r="J9619" s="92" t="str">
        <f t="shared" si="1512"/>
        <v/>
      </c>
      <c r="K9619" s="92" t="str">
        <f t="shared" si="1513"/>
        <v/>
      </c>
      <c r="L9619" s="92" t="str">
        <f t="shared" si="1514"/>
        <v/>
      </c>
      <c r="M9619" s="95" t="str">
        <f>IF(A9619&lt;&gt;"",IF(MID(C9619,1,1)="c",SigmaEpsConcrete(I9619,$AN$30:$AN$33,$AR$30:$AR$33,$AS$26,$AS$27,$AS$28,$AQ$20,$AU$19),""),"")</f>
        <v/>
      </c>
      <c r="N9619" s="95" t="str">
        <f>IF(A9619&lt;&gt;"",IF(MID(C9619,1,1)="r",SigmaEpsReinf(J9619,$AS$42:$AS$43,$AS$41,$AS$39,$AS$40,$AQ$38),""),"")</f>
        <v/>
      </c>
      <c r="Q9619" s="92" t="str">
        <f t="shared" si="1516"/>
        <v/>
      </c>
      <c r="R9619" s="92" t="str">
        <f t="shared" si="1517"/>
        <v/>
      </c>
      <c r="U9619" s="5"/>
      <c r="V9619" s="5"/>
      <c r="W9619" s="94" t="str">
        <f t="shared" si="1515"/>
        <v/>
      </c>
      <c r="X9619" s="94" t="str">
        <f t="shared" si="1518"/>
        <v/>
      </c>
      <c r="Y9619" s="5"/>
      <c r="BK9619" s="8"/>
      <c r="BL9619" s="5"/>
      <c r="BM9619" s="5"/>
      <c r="BN9619" s="5"/>
      <c r="BO9619" s="5"/>
      <c r="BP9619" s="1"/>
      <c r="BQ9619" s="1"/>
      <c r="BR9619" s="1"/>
      <c r="BS9619" s="1"/>
      <c r="BT9619" s="1"/>
      <c r="BU9619" s="4"/>
      <c r="BV9619" s="1"/>
      <c r="BW9619" s="3"/>
      <c r="BX9619" s="4"/>
      <c r="BY9619" s="5"/>
      <c r="BZ9619" s="5"/>
      <c r="CA9619" s="5"/>
      <c r="CB9619" s="5"/>
      <c r="CC9619" s="5"/>
      <c r="CD9619" s="43"/>
    </row>
    <row r="9620" spans="1:82" x14ac:dyDescent="0.25">
      <c r="A9620" s="8"/>
      <c r="B9620" s="5"/>
      <c r="C9620" s="5"/>
      <c r="D9620" s="5"/>
      <c r="E9620" s="5"/>
      <c r="F9620" s="94" t="str">
        <f t="shared" si="1509"/>
        <v/>
      </c>
      <c r="G9620" s="94" t="str">
        <f t="shared" si="1510"/>
        <v/>
      </c>
      <c r="H9620" s="127" t="str">
        <f>IF(A9620&lt;&gt;"",IF(MID(C9620,1,1)="c",$AS$26,IF(MID(C9620,1,1)="r",$AS$41,IF(MID(C9620,1,1)="p",#REF!,#REF!))),"")</f>
        <v/>
      </c>
      <c r="I9620" s="92" t="str">
        <f t="shared" si="1511"/>
        <v/>
      </c>
      <c r="J9620" s="92" t="str">
        <f t="shared" si="1512"/>
        <v/>
      </c>
      <c r="K9620" s="92" t="str">
        <f t="shared" si="1513"/>
        <v/>
      </c>
      <c r="L9620" s="92" t="str">
        <f t="shared" si="1514"/>
        <v/>
      </c>
      <c r="M9620" s="95" t="str">
        <f>IF(A9620&lt;&gt;"",IF(MID(C9620,1,1)="c",SigmaEpsConcrete(I9620,$AN$30:$AN$33,$AR$30:$AR$33,$AS$26,$AS$27,$AS$28,$AQ$20,$AU$19),""),"")</f>
        <v/>
      </c>
      <c r="N9620" s="95" t="str">
        <f>IF(A9620&lt;&gt;"",IF(MID(C9620,1,1)="r",SigmaEpsReinf(J9620,$AS$42:$AS$43,$AS$41,$AS$39,$AS$40,$AQ$38),""),"")</f>
        <v/>
      </c>
      <c r="Q9620" s="92" t="str">
        <f t="shared" si="1516"/>
        <v/>
      </c>
      <c r="R9620" s="92" t="str">
        <f t="shared" si="1517"/>
        <v/>
      </c>
      <c r="U9620" s="5"/>
      <c r="V9620" s="5"/>
      <c r="W9620" s="94" t="str">
        <f t="shared" si="1515"/>
        <v/>
      </c>
      <c r="X9620" s="94" t="str">
        <f t="shared" si="1518"/>
        <v/>
      </c>
      <c r="Y9620" s="5"/>
      <c r="BK9620" s="8"/>
      <c r="BL9620" s="5"/>
      <c r="BM9620" s="5"/>
      <c r="BN9620" s="5"/>
      <c r="BO9620" s="5"/>
      <c r="BP9620" s="1"/>
      <c r="BQ9620" s="1"/>
      <c r="BR9620" s="1"/>
      <c r="BS9620" s="1"/>
      <c r="BT9620" s="1"/>
      <c r="BU9620" s="4"/>
      <c r="BV9620" s="1"/>
      <c r="BW9620" s="3"/>
      <c r="BX9620" s="4"/>
      <c r="BY9620" s="5"/>
      <c r="BZ9620" s="5"/>
      <c r="CA9620" s="5"/>
      <c r="CB9620" s="5"/>
      <c r="CC9620" s="5"/>
      <c r="CD9620" s="43"/>
    </row>
    <row r="9621" spans="1:82" x14ac:dyDescent="0.25">
      <c r="A9621" s="8"/>
      <c r="B9621" s="5"/>
      <c r="C9621" s="5"/>
      <c r="D9621" s="5"/>
      <c r="E9621" s="5"/>
      <c r="F9621" s="94" t="str">
        <f t="shared" si="1509"/>
        <v/>
      </c>
      <c r="G9621" s="94" t="str">
        <f t="shared" si="1510"/>
        <v/>
      </c>
      <c r="H9621" s="127" t="str">
        <f>IF(A9621&lt;&gt;"",IF(MID(C9621,1,1)="c",$AS$26,IF(MID(C9621,1,1)="r",$AS$41,IF(MID(C9621,1,1)="p",#REF!,#REF!))),"")</f>
        <v/>
      </c>
      <c r="I9621" s="92" t="str">
        <f t="shared" si="1511"/>
        <v/>
      </c>
      <c r="J9621" s="92" t="str">
        <f t="shared" si="1512"/>
        <v/>
      </c>
      <c r="K9621" s="92" t="str">
        <f t="shared" si="1513"/>
        <v/>
      </c>
      <c r="L9621" s="92" t="str">
        <f t="shared" si="1514"/>
        <v/>
      </c>
      <c r="M9621" s="95" t="str">
        <f>IF(A9621&lt;&gt;"",IF(MID(C9621,1,1)="c",SigmaEpsConcrete(I9621,$AN$30:$AN$33,$AR$30:$AR$33,$AS$26,$AS$27,$AS$28,$AQ$20,$AU$19),""),"")</f>
        <v/>
      </c>
      <c r="N9621" s="95" t="str">
        <f>IF(A9621&lt;&gt;"",IF(MID(C9621,1,1)="r",SigmaEpsReinf(J9621,$AS$42:$AS$43,$AS$41,$AS$39,$AS$40,$AQ$38),""),"")</f>
        <v/>
      </c>
      <c r="Q9621" s="92" t="str">
        <f t="shared" si="1516"/>
        <v/>
      </c>
      <c r="R9621" s="92" t="str">
        <f t="shared" si="1517"/>
        <v/>
      </c>
      <c r="U9621" s="5"/>
      <c r="V9621" s="5"/>
      <c r="W9621" s="94" t="str">
        <f t="shared" si="1515"/>
        <v/>
      </c>
      <c r="X9621" s="94" t="str">
        <f t="shared" si="1518"/>
        <v/>
      </c>
      <c r="Y9621" s="5"/>
      <c r="BK9621" s="8"/>
      <c r="BL9621" s="5"/>
      <c r="BM9621" s="5"/>
      <c r="BN9621" s="5"/>
      <c r="BO9621" s="5"/>
      <c r="BP9621" s="1"/>
      <c r="BQ9621" s="1"/>
      <c r="BR9621" s="1"/>
      <c r="BS9621" s="1"/>
      <c r="BT9621" s="1"/>
      <c r="BU9621" s="4"/>
      <c r="BV9621" s="1"/>
      <c r="BW9621" s="3"/>
      <c r="BX9621" s="4"/>
      <c r="BY9621" s="5"/>
      <c r="BZ9621" s="5"/>
      <c r="CA9621" s="5"/>
      <c r="CB9621" s="5"/>
      <c r="CC9621" s="5"/>
      <c r="CD9621" s="43"/>
    </row>
    <row r="9622" spans="1:82" x14ac:dyDescent="0.25">
      <c r="A9622" s="8"/>
      <c r="B9622" s="5"/>
      <c r="C9622" s="5"/>
      <c r="D9622" s="5"/>
      <c r="E9622" s="5"/>
      <c r="F9622" s="94" t="str">
        <f t="shared" si="1509"/>
        <v/>
      </c>
      <c r="G9622" s="94" t="str">
        <f t="shared" si="1510"/>
        <v/>
      </c>
      <c r="H9622" s="127" t="str">
        <f>IF(A9622&lt;&gt;"",IF(MID(C9622,1,1)="c",$AS$26,IF(MID(C9622,1,1)="r",$AS$41,IF(MID(C9622,1,1)="p",#REF!,#REF!))),"")</f>
        <v/>
      </c>
      <c r="I9622" s="92" t="str">
        <f t="shared" si="1511"/>
        <v/>
      </c>
      <c r="J9622" s="92" t="str">
        <f t="shared" si="1512"/>
        <v/>
      </c>
      <c r="K9622" s="92" t="str">
        <f t="shared" si="1513"/>
        <v/>
      </c>
      <c r="L9622" s="92" t="str">
        <f t="shared" si="1514"/>
        <v/>
      </c>
      <c r="M9622" s="95" t="str">
        <f>IF(A9622&lt;&gt;"",IF(MID(C9622,1,1)="c",SigmaEpsConcrete(I9622,$AN$30:$AN$33,$AR$30:$AR$33,$AS$26,$AS$27,$AS$28,$AQ$20,$AU$19),""),"")</f>
        <v/>
      </c>
      <c r="N9622" s="95" t="str">
        <f>IF(A9622&lt;&gt;"",IF(MID(C9622,1,1)="r",SigmaEpsReinf(J9622,$AS$42:$AS$43,$AS$41,$AS$39,$AS$40,$AQ$38),""),"")</f>
        <v/>
      </c>
      <c r="Q9622" s="92" t="str">
        <f t="shared" si="1516"/>
        <v/>
      </c>
      <c r="R9622" s="92" t="str">
        <f t="shared" si="1517"/>
        <v/>
      </c>
      <c r="U9622" s="5"/>
      <c r="V9622" s="5"/>
      <c r="W9622" s="94" t="str">
        <f t="shared" si="1515"/>
        <v/>
      </c>
      <c r="X9622" s="94" t="str">
        <f t="shared" si="1518"/>
        <v/>
      </c>
      <c r="Y9622" s="5"/>
      <c r="BK9622" s="8"/>
      <c r="BL9622" s="5"/>
      <c r="BM9622" s="5"/>
      <c r="BN9622" s="5"/>
      <c r="BO9622" s="5"/>
      <c r="BP9622" s="1"/>
      <c r="BQ9622" s="1"/>
      <c r="BR9622" s="1"/>
      <c r="BS9622" s="1"/>
      <c r="BT9622" s="1"/>
      <c r="BU9622" s="4"/>
      <c r="BV9622" s="1"/>
      <c r="BW9622" s="3"/>
      <c r="BX9622" s="4"/>
      <c r="BY9622" s="5"/>
      <c r="BZ9622" s="5"/>
      <c r="CA9622" s="5"/>
      <c r="CB9622" s="5"/>
      <c r="CC9622" s="5"/>
      <c r="CD9622" s="43"/>
    </row>
    <row r="9623" spans="1:82" x14ac:dyDescent="0.25">
      <c r="A9623" s="8"/>
      <c r="B9623" s="5"/>
      <c r="C9623" s="5"/>
      <c r="D9623" s="5"/>
      <c r="E9623" s="5"/>
      <c r="F9623" s="94" t="str">
        <f t="shared" si="1509"/>
        <v/>
      </c>
      <c r="G9623" s="94" t="str">
        <f t="shared" si="1510"/>
        <v/>
      </c>
      <c r="H9623" s="127" t="str">
        <f>IF(A9623&lt;&gt;"",IF(MID(C9623,1,1)="c",$AS$26,IF(MID(C9623,1,1)="r",$AS$41,IF(MID(C9623,1,1)="p",#REF!,#REF!))),"")</f>
        <v/>
      </c>
      <c r="I9623" s="92" t="str">
        <f t="shared" si="1511"/>
        <v/>
      </c>
      <c r="J9623" s="92" t="str">
        <f t="shared" si="1512"/>
        <v/>
      </c>
      <c r="K9623" s="92" t="str">
        <f t="shared" si="1513"/>
        <v/>
      </c>
      <c r="L9623" s="92" t="str">
        <f t="shared" si="1514"/>
        <v/>
      </c>
      <c r="M9623" s="95" t="str">
        <f>IF(A9623&lt;&gt;"",IF(MID(C9623,1,1)="c",SigmaEpsConcrete(I9623,$AN$30:$AN$33,$AR$30:$AR$33,$AS$26,$AS$27,$AS$28,$AQ$20,$AU$19),""),"")</f>
        <v/>
      </c>
      <c r="N9623" s="95" t="str">
        <f>IF(A9623&lt;&gt;"",IF(MID(C9623,1,1)="r",SigmaEpsReinf(J9623,$AS$42:$AS$43,$AS$41,$AS$39,$AS$40,$AQ$38),""),"")</f>
        <v/>
      </c>
      <c r="Q9623" s="92" t="str">
        <f t="shared" si="1516"/>
        <v/>
      </c>
      <c r="R9623" s="92" t="str">
        <f t="shared" si="1517"/>
        <v/>
      </c>
      <c r="U9623" s="5"/>
      <c r="V9623" s="5"/>
      <c r="W9623" s="94" t="str">
        <f t="shared" si="1515"/>
        <v/>
      </c>
      <c r="X9623" s="94" t="str">
        <f t="shared" si="1518"/>
        <v/>
      </c>
      <c r="Y9623" s="5"/>
      <c r="BK9623" s="8"/>
      <c r="BL9623" s="5"/>
      <c r="BM9623" s="5"/>
      <c r="BN9623" s="5"/>
      <c r="BO9623" s="5"/>
      <c r="BP9623" s="1"/>
      <c r="BQ9623" s="1"/>
      <c r="BR9623" s="1"/>
      <c r="BS9623" s="1"/>
      <c r="BT9623" s="1"/>
      <c r="BU9623" s="4"/>
      <c r="BV9623" s="1"/>
      <c r="BW9623" s="3"/>
      <c r="BX9623" s="4"/>
      <c r="BY9623" s="5"/>
      <c r="BZ9623" s="5"/>
      <c r="CA9623" s="5"/>
      <c r="CB9623" s="5"/>
      <c r="CC9623" s="5"/>
      <c r="CD9623" s="43"/>
    </row>
    <row r="9624" spans="1:82" x14ac:dyDescent="0.25">
      <c r="A9624" s="8"/>
      <c r="B9624" s="5"/>
      <c r="C9624" s="5"/>
      <c r="D9624" s="5"/>
      <c r="E9624" s="5"/>
      <c r="F9624" s="94" t="str">
        <f t="shared" si="1509"/>
        <v/>
      </c>
      <c r="G9624" s="94" t="str">
        <f t="shared" si="1510"/>
        <v/>
      </c>
      <c r="H9624" s="127" t="str">
        <f>IF(A9624&lt;&gt;"",IF(MID(C9624,1,1)="c",$AS$26,IF(MID(C9624,1,1)="r",$AS$41,IF(MID(C9624,1,1)="p",#REF!,#REF!))),"")</f>
        <v/>
      </c>
      <c r="I9624" s="92" t="str">
        <f t="shared" si="1511"/>
        <v/>
      </c>
      <c r="J9624" s="92" t="str">
        <f t="shared" si="1512"/>
        <v/>
      </c>
      <c r="K9624" s="92" t="str">
        <f t="shared" si="1513"/>
        <v/>
      </c>
      <c r="L9624" s="92" t="str">
        <f t="shared" si="1514"/>
        <v/>
      </c>
      <c r="M9624" s="95" t="str">
        <f>IF(A9624&lt;&gt;"",IF(MID(C9624,1,1)="c",SigmaEpsConcrete(I9624,$AN$30:$AN$33,$AR$30:$AR$33,$AS$26,$AS$27,$AS$28,$AQ$20,$AU$19),""),"")</f>
        <v/>
      </c>
      <c r="N9624" s="95" t="str">
        <f>IF(A9624&lt;&gt;"",IF(MID(C9624,1,1)="r",SigmaEpsReinf(J9624,$AS$42:$AS$43,$AS$41,$AS$39,$AS$40,$AQ$38),""),"")</f>
        <v/>
      </c>
      <c r="Q9624" s="92" t="str">
        <f t="shared" si="1516"/>
        <v/>
      </c>
      <c r="R9624" s="92" t="str">
        <f t="shared" si="1517"/>
        <v/>
      </c>
      <c r="U9624" s="5"/>
      <c r="V9624" s="5"/>
      <c r="W9624" s="94" t="str">
        <f t="shared" si="1515"/>
        <v/>
      </c>
      <c r="X9624" s="94" t="str">
        <f t="shared" si="1518"/>
        <v/>
      </c>
      <c r="Y9624" s="5"/>
      <c r="BK9624" s="8"/>
      <c r="BL9624" s="5"/>
      <c r="BM9624" s="5"/>
      <c r="BN9624" s="5"/>
      <c r="BO9624" s="5"/>
      <c r="BP9624" s="1"/>
      <c r="BQ9624" s="1"/>
      <c r="BR9624" s="1"/>
      <c r="BS9624" s="1"/>
      <c r="BT9624" s="1"/>
      <c r="BU9624" s="4"/>
      <c r="BV9624" s="1"/>
      <c r="BW9624" s="3"/>
      <c r="BX9624" s="4"/>
      <c r="BY9624" s="5"/>
      <c r="BZ9624" s="5"/>
      <c r="CA9624" s="5"/>
      <c r="CB9624" s="5"/>
      <c r="CC9624" s="5"/>
      <c r="CD9624" s="43"/>
    </row>
    <row r="9625" spans="1:82" x14ac:dyDescent="0.25">
      <c r="A9625" s="8"/>
      <c r="B9625" s="5"/>
      <c r="C9625" s="5"/>
      <c r="D9625" s="5"/>
      <c r="E9625" s="5"/>
      <c r="F9625" s="94" t="str">
        <f t="shared" si="1509"/>
        <v/>
      </c>
      <c r="G9625" s="94" t="str">
        <f t="shared" si="1510"/>
        <v/>
      </c>
      <c r="H9625" s="127" t="str">
        <f>IF(A9625&lt;&gt;"",IF(MID(C9625,1,1)="c",$AS$26,IF(MID(C9625,1,1)="r",$AS$41,IF(MID(C9625,1,1)="p",#REF!,#REF!))),"")</f>
        <v/>
      </c>
      <c r="I9625" s="92" t="str">
        <f t="shared" si="1511"/>
        <v/>
      </c>
      <c r="J9625" s="92" t="str">
        <f t="shared" si="1512"/>
        <v/>
      </c>
      <c r="K9625" s="92" t="str">
        <f t="shared" si="1513"/>
        <v/>
      </c>
      <c r="L9625" s="92" t="str">
        <f t="shared" si="1514"/>
        <v/>
      </c>
      <c r="M9625" s="95" t="str">
        <f>IF(A9625&lt;&gt;"",IF(MID(C9625,1,1)="c",SigmaEpsConcrete(I9625,$AN$30:$AN$33,$AR$30:$AR$33,$AS$26,$AS$27,$AS$28,$AQ$20,$AU$19),""),"")</f>
        <v/>
      </c>
      <c r="N9625" s="95" t="str">
        <f>IF(A9625&lt;&gt;"",IF(MID(C9625,1,1)="r",SigmaEpsReinf(J9625,$AS$42:$AS$43,$AS$41,$AS$39,$AS$40,$AQ$38),""),"")</f>
        <v/>
      </c>
      <c r="Q9625" s="92" t="str">
        <f t="shared" si="1516"/>
        <v/>
      </c>
      <c r="R9625" s="92" t="str">
        <f t="shared" si="1517"/>
        <v/>
      </c>
      <c r="U9625" s="5"/>
      <c r="V9625" s="5"/>
      <c r="W9625" s="94" t="str">
        <f t="shared" si="1515"/>
        <v/>
      </c>
      <c r="X9625" s="94" t="str">
        <f t="shared" si="1518"/>
        <v/>
      </c>
      <c r="Y9625" s="5"/>
      <c r="BK9625" s="8"/>
      <c r="BL9625" s="5"/>
      <c r="BM9625" s="5"/>
      <c r="BN9625" s="5"/>
      <c r="BO9625" s="5"/>
      <c r="BP9625" s="1"/>
      <c r="BQ9625" s="1"/>
      <c r="BR9625" s="1"/>
      <c r="BS9625" s="1"/>
      <c r="BT9625" s="1"/>
      <c r="BU9625" s="4"/>
      <c r="BV9625" s="1"/>
      <c r="BW9625" s="3"/>
      <c r="BX9625" s="4"/>
      <c r="BY9625" s="5"/>
      <c r="BZ9625" s="5"/>
      <c r="CA9625" s="5"/>
      <c r="CB9625" s="5"/>
      <c r="CC9625" s="5"/>
      <c r="CD9625" s="43"/>
    </row>
    <row r="9626" spans="1:82" x14ac:dyDescent="0.25">
      <c r="A9626" s="8"/>
      <c r="B9626" s="5"/>
      <c r="C9626" s="5"/>
      <c r="D9626" s="5"/>
      <c r="E9626" s="5"/>
      <c r="F9626" s="94" t="str">
        <f t="shared" si="1509"/>
        <v/>
      </c>
      <c r="G9626" s="94" t="str">
        <f t="shared" si="1510"/>
        <v/>
      </c>
      <c r="H9626" s="127" t="str">
        <f>IF(A9626&lt;&gt;"",IF(MID(C9626,1,1)="c",$AS$26,IF(MID(C9626,1,1)="r",$AS$41,IF(MID(C9626,1,1)="p",#REF!,#REF!))),"")</f>
        <v/>
      </c>
      <c r="I9626" s="92" t="str">
        <f t="shared" si="1511"/>
        <v/>
      </c>
      <c r="J9626" s="92" t="str">
        <f t="shared" si="1512"/>
        <v/>
      </c>
      <c r="K9626" s="92" t="str">
        <f t="shared" si="1513"/>
        <v/>
      </c>
      <c r="L9626" s="92" t="str">
        <f t="shared" si="1514"/>
        <v/>
      </c>
      <c r="M9626" s="95" t="str">
        <f>IF(A9626&lt;&gt;"",IF(MID(C9626,1,1)="c",SigmaEpsConcrete(I9626,$AN$30:$AN$33,$AR$30:$AR$33,$AS$26,$AS$27,$AS$28,$AQ$20,$AU$19),""),"")</f>
        <v/>
      </c>
      <c r="N9626" s="95" t="str">
        <f>IF(A9626&lt;&gt;"",IF(MID(C9626,1,1)="r",SigmaEpsReinf(J9626,$AS$42:$AS$43,$AS$41,$AS$39,$AS$40,$AQ$38),""),"")</f>
        <v/>
      </c>
      <c r="Q9626" s="92" t="str">
        <f t="shared" si="1516"/>
        <v/>
      </c>
      <c r="R9626" s="92" t="str">
        <f t="shared" si="1517"/>
        <v/>
      </c>
      <c r="U9626" s="5"/>
      <c r="V9626" s="5"/>
      <c r="W9626" s="94" t="str">
        <f t="shared" si="1515"/>
        <v/>
      </c>
      <c r="X9626" s="94" t="str">
        <f t="shared" si="1518"/>
        <v/>
      </c>
      <c r="Y9626" s="5"/>
      <c r="BK9626" s="8"/>
      <c r="BL9626" s="5"/>
      <c r="BM9626" s="5"/>
      <c r="BN9626" s="5"/>
      <c r="BO9626" s="5"/>
      <c r="BP9626" s="1"/>
      <c r="BQ9626" s="1"/>
      <c r="BR9626" s="1"/>
      <c r="BS9626" s="1"/>
      <c r="BT9626" s="1"/>
      <c r="BU9626" s="4"/>
      <c r="BV9626" s="1"/>
      <c r="BW9626" s="3"/>
      <c r="BX9626" s="4"/>
      <c r="BY9626" s="5"/>
      <c r="BZ9626" s="5"/>
      <c r="CA9626" s="5"/>
      <c r="CB9626" s="5"/>
      <c r="CC9626" s="5"/>
      <c r="CD9626" s="43"/>
    </row>
    <row r="9627" spans="1:82" x14ac:dyDescent="0.25">
      <c r="A9627" s="8"/>
      <c r="B9627" s="5"/>
      <c r="C9627" s="5"/>
      <c r="D9627" s="5"/>
      <c r="E9627" s="5"/>
      <c r="F9627" s="94" t="str">
        <f t="shared" si="1509"/>
        <v/>
      </c>
      <c r="G9627" s="94" t="str">
        <f t="shared" si="1510"/>
        <v/>
      </c>
      <c r="H9627" s="127" t="str">
        <f>IF(A9627&lt;&gt;"",IF(MID(C9627,1,1)="c",$AS$26,IF(MID(C9627,1,1)="r",$AS$41,IF(MID(C9627,1,1)="p",#REF!,#REF!))),"")</f>
        <v/>
      </c>
      <c r="I9627" s="92" t="str">
        <f t="shared" si="1511"/>
        <v/>
      </c>
      <c r="J9627" s="92" t="str">
        <f t="shared" si="1512"/>
        <v/>
      </c>
      <c r="K9627" s="92" t="str">
        <f t="shared" si="1513"/>
        <v/>
      </c>
      <c r="L9627" s="92" t="str">
        <f t="shared" si="1514"/>
        <v/>
      </c>
      <c r="M9627" s="95" t="str">
        <f>IF(A9627&lt;&gt;"",IF(MID(C9627,1,1)="c",SigmaEpsConcrete(I9627,$AN$30:$AN$33,$AR$30:$AR$33,$AS$26,$AS$27,$AS$28,$AQ$20,$AU$19),""),"")</f>
        <v/>
      </c>
      <c r="N9627" s="95" t="str">
        <f>IF(A9627&lt;&gt;"",IF(MID(C9627,1,1)="r",SigmaEpsReinf(J9627,$AS$42:$AS$43,$AS$41,$AS$39,$AS$40,$AQ$38),""),"")</f>
        <v/>
      </c>
      <c r="Q9627" s="92" t="str">
        <f t="shared" si="1516"/>
        <v/>
      </c>
      <c r="R9627" s="92" t="str">
        <f t="shared" si="1517"/>
        <v/>
      </c>
      <c r="U9627" s="5"/>
      <c r="V9627" s="5"/>
      <c r="W9627" s="94" t="str">
        <f t="shared" si="1515"/>
        <v/>
      </c>
      <c r="X9627" s="94" t="str">
        <f t="shared" si="1518"/>
        <v/>
      </c>
      <c r="Y9627" s="5"/>
      <c r="BK9627" s="8"/>
      <c r="BL9627" s="5"/>
      <c r="BM9627" s="5"/>
      <c r="BN9627" s="5"/>
      <c r="BO9627" s="5"/>
      <c r="BP9627" s="1"/>
      <c r="BQ9627" s="1"/>
      <c r="BR9627" s="1"/>
      <c r="BS9627" s="1"/>
      <c r="BT9627" s="1"/>
      <c r="BU9627" s="4"/>
      <c r="BV9627" s="1"/>
      <c r="BW9627" s="3"/>
      <c r="BX9627" s="4"/>
      <c r="BY9627" s="5"/>
      <c r="BZ9627" s="5"/>
      <c r="CA9627" s="5"/>
      <c r="CB9627" s="5"/>
      <c r="CC9627" s="5"/>
      <c r="CD9627" s="43"/>
    </row>
    <row r="9628" spans="1:82" x14ac:dyDescent="0.25">
      <c r="A9628" s="8"/>
      <c r="B9628" s="5"/>
      <c r="C9628" s="5"/>
      <c r="D9628" s="5"/>
      <c r="E9628" s="5"/>
      <c r="F9628" s="94" t="str">
        <f t="shared" si="1509"/>
        <v/>
      </c>
      <c r="G9628" s="94" t="str">
        <f t="shared" si="1510"/>
        <v/>
      </c>
      <c r="H9628" s="127" t="str">
        <f>IF(A9628&lt;&gt;"",IF(MID(C9628,1,1)="c",$AS$26,IF(MID(C9628,1,1)="r",$AS$41,IF(MID(C9628,1,1)="p",#REF!,#REF!))),"")</f>
        <v/>
      </c>
      <c r="I9628" s="92" t="str">
        <f t="shared" si="1511"/>
        <v/>
      </c>
      <c r="J9628" s="92" t="str">
        <f t="shared" si="1512"/>
        <v/>
      </c>
      <c r="K9628" s="92" t="str">
        <f t="shared" si="1513"/>
        <v/>
      </c>
      <c r="L9628" s="92" t="str">
        <f t="shared" si="1514"/>
        <v/>
      </c>
      <c r="M9628" s="95" t="str">
        <f>IF(A9628&lt;&gt;"",IF(MID(C9628,1,1)="c",SigmaEpsConcrete(I9628,$AN$30:$AN$33,$AR$30:$AR$33,$AS$26,$AS$27,$AS$28,$AQ$20,$AU$19),""),"")</f>
        <v/>
      </c>
      <c r="N9628" s="95" t="str">
        <f>IF(A9628&lt;&gt;"",IF(MID(C9628,1,1)="r",SigmaEpsReinf(J9628,$AS$42:$AS$43,$AS$41,$AS$39,$AS$40,$AQ$38),""),"")</f>
        <v/>
      </c>
      <c r="Q9628" s="92" t="str">
        <f t="shared" si="1516"/>
        <v/>
      </c>
      <c r="R9628" s="92" t="str">
        <f t="shared" si="1517"/>
        <v/>
      </c>
      <c r="U9628" s="5"/>
      <c r="V9628" s="5"/>
      <c r="W9628" s="94" t="str">
        <f t="shared" si="1515"/>
        <v/>
      </c>
      <c r="X9628" s="94" t="str">
        <f t="shared" si="1518"/>
        <v/>
      </c>
      <c r="Y9628" s="5"/>
      <c r="BK9628" s="8"/>
      <c r="BL9628" s="5"/>
      <c r="BM9628" s="5"/>
      <c r="BN9628" s="5"/>
      <c r="BO9628" s="5"/>
      <c r="BP9628" s="1"/>
      <c r="BQ9628" s="1"/>
      <c r="BR9628" s="1"/>
      <c r="BS9628" s="1"/>
      <c r="BT9628" s="1"/>
      <c r="BU9628" s="4"/>
      <c r="BV9628" s="1"/>
      <c r="BW9628" s="3"/>
      <c r="BX9628" s="4"/>
      <c r="BY9628" s="5"/>
      <c r="BZ9628" s="5"/>
      <c r="CA9628" s="5"/>
      <c r="CB9628" s="5"/>
      <c r="CC9628" s="5"/>
      <c r="CD9628" s="43"/>
    </row>
    <row r="9629" spans="1:82" x14ac:dyDescent="0.25">
      <c r="A9629" s="8"/>
      <c r="B9629" s="5"/>
      <c r="C9629" s="5"/>
      <c r="D9629" s="5"/>
      <c r="E9629" s="5"/>
      <c r="F9629" s="94" t="str">
        <f t="shared" si="1509"/>
        <v/>
      </c>
      <c r="G9629" s="94" t="str">
        <f t="shared" si="1510"/>
        <v/>
      </c>
      <c r="H9629" s="127" t="str">
        <f>IF(A9629&lt;&gt;"",IF(MID(C9629,1,1)="c",$AS$26,IF(MID(C9629,1,1)="r",$AS$41,IF(MID(C9629,1,1)="p",#REF!,#REF!))),"")</f>
        <v/>
      </c>
      <c r="I9629" s="92" t="str">
        <f t="shared" si="1511"/>
        <v/>
      </c>
      <c r="J9629" s="92" t="str">
        <f t="shared" si="1512"/>
        <v/>
      </c>
      <c r="K9629" s="92" t="str">
        <f t="shared" si="1513"/>
        <v/>
      </c>
      <c r="L9629" s="92" t="str">
        <f t="shared" si="1514"/>
        <v/>
      </c>
      <c r="M9629" s="95" t="str">
        <f>IF(A9629&lt;&gt;"",IF(MID(C9629,1,1)="c",SigmaEpsConcrete(I9629,$AN$30:$AN$33,$AR$30:$AR$33,$AS$26,$AS$27,$AS$28,$AQ$20,$AU$19),""),"")</f>
        <v/>
      </c>
      <c r="N9629" s="95" t="str">
        <f>IF(A9629&lt;&gt;"",IF(MID(C9629,1,1)="r",SigmaEpsReinf(J9629,$AS$42:$AS$43,$AS$41,$AS$39,$AS$40,$AQ$38),""),"")</f>
        <v/>
      </c>
      <c r="Q9629" s="92" t="str">
        <f t="shared" si="1516"/>
        <v/>
      </c>
      <c r="R9629" s="92" t="str">
        <f t="shared" si="1517"/>
        <v/>
      </c>
      <c r="U9629" s="5"/>
      <c r="V9629" s="5"/>
      <c r="W9629" s="94" t="str">
        <f t="shared" si="1515"/>
        <v/>
      </c>
      <c r="X9629" s="94" t="str">
        <f t="shared" si="1518"/>
        <v/>
      </c>
      <c r="Y9629" s="5"/>
      <c r="BK9629" s="8"/>
      <c r="BL9629" s="5"/>
      <c r="BM9629" s="5"/>
      <c r="BN9629" s="5"/>
      <c r="BO9629" s="5"/>
      <c r="BP9629" s="1"/>
      <c r="BQ9629" s="1"/>
      <c r="BR9629" s="1"/>
      <c r="BS9629" s="1"/>
      <c r="BT9629" s="1"/>
      <c r="BU9629" s="4"/>
      <c r="BV9629" s="1"/>
      <c r="BW9629" s="3"/>
      <c r="BX9629" s="4"/>
      <c r="BY9629" s="5"/>
      <c r="BZ9629" s="5"/>
      <c r="CA9629" s="5"/>
      <c r="CB9629" s="5"/>
      <c r="CC9629" s="5"/>
      <c r="CD9629" s="43"/>
    </row>
    <row r="9630" spans="1:82" x14ac:dyDescent="0.25">
      <c r="A9630" s="8"/>
      <c r="B9630" s="5"/>
      <c r="C9630" s="5"/>
      <c r="D9630" s="5"/>
      <c r="E9630" s="5"/>
      <c r="F9630" s="94" t="str">
        <f t="shared" si="1509"/>
        <v/>
      </c>
      <c r="G9630" s="94" t="str">
        <f t="shared" si="1510"/>
        <v/>
      </c>
      <c r="H9630" s="127" t="str">
        <f>IF(A9630&lt;&gt;"",IF(MID(C9630,1,1)="c",$AS$26,IF(MID(C9630,1,1)="r",$AS$41,IF(MID(C9630,1,1)="p",#REF!,#REF!))),"")</f>
        <v/>
      </c>
      <c r="I9630" s="92" t="str">
        <f t="shared" si="1511"/>
        <v/>
      </c>
      <c r="J9630" s="92" t="str">
        <f t="shared" si="1512"/>
        <v/>
      </c>
      <c r="K9630" s="92" t="str">
        <f t="shared" si="1513"/>
        <v/>
      </c>
      <c r="L9630" s="92" t="str">
        <f t="shared" si="1514"/>
        <v/>
      </c>
      <c r="M9630" s="95" t="str">
        <f>IF(A9630&lt;&gt;"",IF(MID(C9630,1,1)="c",SigmaEpsConcrete(I9630,$AN$30:$AN$33,$AR$30:$AR$33,$AS$26,$AS$27,$AS$28,$AQ$20,$AU$19),""),"")</f>
        <v/>
      </c>
      <c r="N9630" s="95" t="str">
        <f>IF(A9630&lt;&gt;"",IF(MID(C9630,1,1)="r",SigmaEpsReinf(J9630,$AS$42:$AS$43,$AS$41,$AS$39,$AS$40,$AQ$38),""),"")</f>
        <v/>
      </c>
      <c r="Q9630" s="92" t="str">
        <f t="shared" si="1516"/>
        <v/>
      </c>
      <c r="R9630" s="92" t="str">
        <f t="shared" si="1517"/>
        <v/>
      </c>
      <c r="U9630" s="5"/>
      <c r="V9630" s="5"/>
      <c r="W9630" s="94" t="str">
        <f t="shared" si="1515"/>
        <v/>
      </c>
      <c r="X9630" s="94" t="str">
        <f t="shared" si="1518"/>
        <v/>
      </c>
      <c r="Y9630" s="5"/>
      <c r="BK9630" s="8"/>
      <c r="BL9630" s="5"/>
      <c r="BM9630" s="5"/>
      <c r="BN9630" s="5"/>
      <c r="BO9630" s="5"/>
      <c r="BP9630" s="1"/>
      <c r="BQ9630" s="1"/>
      <c r="BR9630" s="1"/>
      <c r="BS9630" s="1"/>
      <c r="BT9630" s="1"/>
      <c r="BU9630" s="4"/>
      <c r="BV9630" s="1"/>
      <c r="BW9630" s="3"/>
      <c r="BX9630" s="4"/>
      <c r="BY9630" s="5"/>
      <c r="BZ9630" s="5"/>
      <c r="CA9630" s="5"/>
      <c r="CB9630" s="5"/>
      <c r="CC9630" s="5"/>
      <c r="CD9630" s="43"/>
    </row>
    <row r="9631" spans="1:82" x14ac:dyDescent="0.25">
      <c r="A9631" s="8"/>
      <c r="B9631" s="5"/>
      <c r="C9631" s="5"/>
      <c r="D9631" s="5"/>
      <c r="E9631" s="5"/>
      <c r="F9631" s="94" t="str">
        <f t="shared" si="1509"/>
        <v/>
      </c>
      <c r="G9631" s="94" t="str">
        <f t="shared" si="1510"/>
        <v/>
      </c>
      <c r="H9631" s="127" t="str">
        <f>IF(A9631&lt;&gt;"",IF(MID(C9631,1,1)="c",$AS$26,IF(MID(C9631,1,1)="r",$AS$41,IF(MID(C9631,1,1)="p",#REF!,#REF!))),"")</f>
        <v/>
      </c>
      <c r="I9631" s="92" t="str">
        <f t="shared" si="1511"/>
        <v/>
      </c>
      <c r="J9631" s="92" t="str">
        <f t="shared" si="1512"/>
        <v/>
      </c>
      <c r="K9631" s="92" t="str">
        <f t="shared" si="1513"/>
        <v/>
      </c>
      <c r="L9631" s="92" t="str">
        <f t="shared" si="1514"/>
        <v/>
      </c>
      <c r="M9631" s="95" t="str">
        <f>IF(A9631&lt;&gt;"",IF(MID(C9631,1,1)="c",SigmaEpsConcrete(I9631,$AN$30:$AN$33,$AR$30:$AR$33,$AS$26,$AS$27,$AS$28,$AQ$20,$AU$19),""),"")</f>
        <v/>
      </c>
      <c r="N9631" s="95" t="str">
        <f>IF(A9631&lt;&gt;"",IF(MID(C9631,1,1)="r",SigmaEpsReinf(J9631,$AS$42:$AS$43,$AS$41,$AS$39,$AS$40,$AQ$38),""),"")</f>
        <v/>
      </c>
      <c r="Q9631" s="92" t="str">
        <f t="shared" si="1516"/>
        <v/>
      </c>
      <c r="R9631" s="92" t="str">
        <f t="shared" si="1517"/>
        <v/>
      </c>
      <c r="U9631" s="5"/>
      <c r="V9631" s="5"/>
      <c r="W9631" s="94" t="str">
        <f t="shared" si="1515"/>
        <v/>
      </c>
      <c r="X9631" s="94" t="str">
        <f t="shared" si="1518"/>
        <v/>
      </c>
      <c r="Y9631" s="5"/>
      <c r="BK9631" s="8"/>
      <c r="BL9631" s="5"/>
      <c r="BM9631" s="5"/>
      <c r="BN9631" s="5"/>
      <c r="BO9631" s="5"/>
      <c r="BP9631" s="1"/>
      <c r="BQ9631" s="1"/>
      <c r="BR9631" s="1"/>
      <c r="BS9631" s="1"/>
      <c r="BT9631" s="1"/>
      <c r="BU9631" s="4"/>
      <c r="BV9631" s="1"/>
      <c r="BW9631" s="3"/>
      <c r="BX9631" s="4"/>
      <c r="BY9631" s="5"/>
      <c r="BZ9631" s="5"/>
      <c r="CA9631" s="5"/>
      <c r="CB9631" s="5"/>
      <c r="CC9631" s="5"/>
      <c r="CD9631" s="43"/>
    </row>
    <row r="9632" spans="1:82" x14ac:dyDescent="0.25">
      <c r="A9632" s="8"/>
      <c r="B9632" s="5"/>
      <c r="C9632" s="5"/>
      <c r="D9632" s="5"/>
      <c r="E9632" s="5"/>
      <c r="F9632" s="94" t="str">
        <f t="shared" si="1509"/>
        <v/>
      </c>
      <c r="G9632" s="94" t="str">
        <f t="shared" si="1510"/>
        <v/>
      </c>
      <c r="H9632" s="127" t="str">
        <f>IF(A9632&lt;&gt;"",IF(MID(C9632,1,1)="c",$AS$26,IF(MID(C9632,1,1)="r",$AS$41,IF(MID(C9632,1,1)="p",#REF!,#REF!))),"")</f>
        <v/>
      </c>
      <c r="I9632" s="92" t="str">
        <f t="shared" si="1511"/>
        <v/>
      </c>
      <c r="J9632" s="92" t="str">
        <f t="shared" si="1512"/>
        <v/>
      </c>
      <c r="K9632" s="92" t="str">
        <f t="shared" si="1513"/>
        <v/>
      </c>
      <c r="L9632" s="92" t="str">
        <f t="shared" si="1514"/>
        <v/>
      </c>
      <c r="M9632" s="95" t="str">
        <f>IF(A9632&lt;&gt;"",IF(MID(C9632,1,1)="c",SigmaEpsConcrete(I9632,$AN$30:$AN$33,$AR$30:$AR$33,$AS$26,$AS$27,$AS$28,$AQ$20,$AU$19),""),"")</f>
        <v/>
      </c>
      <c r="N9632" s="95" t="str">
        <f>IF(A9632&lt;&gt;"",IF(MID(C9632,1,1)="r",SigmaEpsReinf(J9632,$AS$42:$AS$43,$AS$41,$AS$39,$AS$40,$AQ$38),""),"")</f>
        <v/>
      </c>
      <c r="Q9632" s="92" t="str">
        <f t="shared" si="1516"/>
        <v/>
      </c>
      <c r="R9632" s="92" t="str">
        <f t="shared" si="1517"/>
        <v/>
      </c>
      <c r="U9632" s="5"/>
      <c r="V9632" s="5"/>
      <c r="W9632" s="94" t="str">
        <f t="shared" si="1515"/>
        <v/>
      </c>
      <c r="X9632" s="94" t="str">
        <f t="shared" si="1518"/>
        <v/>
      </c>
      <c r="Y9632" s="5"/>
      <c r="BK9632" s="8"/>
      <c r="BL9632" s="5"/>
      <c r="BM9632" s="5"/>
      <c r="BN9632" s="5"/>
      <c r="BO9632" s="5"/>
      <c r="BP9632" s="1"/>
      <c r="BQ9632" s="1"/>
      <c r="BR9632" s="1"/>
      <c r="BS9632" s="1"/>
      <c r="BT9632" s="1"/>
      <c r="BU9632" s="4"/>
      <c r="BV9632" s="1"/>
      <c r="BW9632" s="3"/>
      <c r="BX9632" s="4"/>
      <c r="BY9632" s="5"/>
      <c r="BZ9632" s="5"/>
      <c r="CA9632" s="5"/>
      <c r="CB9632" s="5"/>
      <c r="CC9632" s="5"/>
      <c r="CD9632" s="43"/>
    </row>
    <row r="9633" spans="1:82" x14ac:dyDescent="0.25">
      <c r="A9633" s="8"/>
      <c r="B9633" s="5"/>
      <c r="C9633" s="5"/>
      <c r="D9633" s="5"/>
      <c r="E9633" s="5"/>
      <c r="F9633" s="94" t="str">
        <f t="shared" si="1509"/>
        <v/>
      </c>
      <c r="G9633" s="94" t="str">
        <f t="shared" si="1510"/>
        <v/>
      </c>
      <c r="H9633" s="127" t="str">
        <f>IF(A9633&lt;&gt;"",IF(MID(C9633,1,1)="c",$AS$26,IF(MID(C9633,1,1)="r",$AS$41,IF(MID(C9633,1,1)="p",#REF!,#REF!))),"")</f>
        <v/>
      </c>
      <c r="I9633" s="92" t="str">
        <f t="shared" si="1511"/>
        <v/>
      </c>
      <c r="J9633" s="92" t="str">
        <f t="shared" si="1512"/>
        <v/>
      </c>
      <c r="K9633" s="92" t="str">
        <f t="shared" si="1513"/>
        <v/>
      </c>
      <c r="L9633" s="92" t="str">
        <f t="shared" si="1514"/>
        <v/>
      </c>
      <c r="M9633" s="95" t="str">
        <f>IF(A9633&lt;&gt;"",IF(MID(C9633,1,1)="c",SigmaEpsConcrete(I9633,$AN$30:$AN$33,$AR$30:$AR$33,$AS$26,$AS$27,$AS$28,$AQ$20,$AU$19),""),"")</f>
        <v/>
      </c>
      <c r="N9633" s="95" t="str">
        <f>IF(A9633&lt;&gt;"",IF(MID(C9633,1,1)="r",SigmaEpsReinf(J9633,$AS$42:$AS$43,$AS$41,$AS$39,$AS$40,$AQ$38),""),"")</f>
        <v/>
      </c>
      <c r="Q9633" s="92" t="str">
        <f t="shared" si="1516"/>
        <v/>
      </c>
      <c r="R9633" s="92" t="str">
        <f t="shared" si="1517"/>
        <v/>
      </c>
      <c r="U9633" s="5"/>
      <c r="V9633" s="5"/>
      <c r="W9633" s="94" t="str">
        <f t="shared" si="1515"/>
        <v/>
      </c>
      <c r="X9633" s="94" t="str">
        <f t="shared" si="1518"/>
        <v/>
      </c>
      <c r="Y9633" s="5"/>
      <c r="BK9633" s="8"/>
      <c r="BL9633" s="5"/>
      <c r="BM9633" s="5"/>
      <c r="BN9633" s="5"/>
      <c r="BO9633" s="5"/>
      <c r="BP9633" s="1"/>
      <c r="BQ9633" s="1"/>
      <c r="BR9633" s="1"/>
      <c r="BS9633" s="1"/>
      <c r="BT9633" s="1"/>
      <c r="BU9633" s="4"/>
      <c r="BV9633" s="1"/>
      <c r="BW9633" s="3"/>
      <c r="BX9633" s="4"/>
      <c r="BY9633" s="5"/>
      <c r="BZ9633" s="5"/>
      <c r="CA9633" s="5"/>
      <c r="CB9633" s="5"/>
      <c r="CC9633" s="5"/>
      <c r="CD9633" s="43"/>
    </row>
    <row r="9634" spans="1:82" x14ac:dyDescent="0.25">
      <c r="A9634" s="8"/>
      <c r="B9634" s="5"/>
      <c r="C9634" s="5"/>
      <c r="D9634" s="5"/>
      <c r="E9634" s="5"/>
      <c r="F9634" s="94" t="str">
        <f t="shared" si="1509"/>
        <v/>
      </c>
      <c r="G9634" s="94" t="str">
        <f t="shared" si="1510"/>
        <v/>
      </c>
      <c r="H9634" s="127" t="str">
        <f>IF(A9634&lt;&gt;"",IF(MID(C9634,1,1)="c",$AS$26,IF(MID(C9634,1,1)="r",$AS$41,IF(MID(C9634,1,1)="p",#REF!,#REF!))),"")</f>
        <v/>
      </c>
      <c r="I9634" s="92" t="str">
        <f t="shared" si="1511"/>
        <v/>
      </c>
      <c r="J9634" s="92" t="str">
        <f t="shared" si="1512"/>
        <v/>
      </c>
      <c r="K9634" s="92" t="str">
        <f t="shared" si="1513"/>
        <v/>
      </c>
      <c r="L9634" s="92" t="str">
        <f t="shared" si="1514"/>
        <v/>
      </c>
      <c r="M9634" s="95" t="str">
        <f>IF(A9634&lt;&gt;"",IF(MID(C9634,1,1)="c",SigmaEpsConcrete(I9634,$AN$30:$AN$33,$AR$30:$AR$33,$AS$26,$AS$27,$AS$28,$AQ$20,$AU$19),""),"")</f>
        <v/>
      </c>
      <c r="N9634" s="95" t="str">
        <f>IF(A9634&lt;&gt;"",IF(MID(C9634,1,1)="r",SigmaEpsReinf(J9634,$AS$42:$AS$43,$AS$41,$AS$39,$AS$40,$AQ$38),""),"")</f>
        <v/>
      </c>
      <c r="Q9634" s="92" t="str">
        <f t="shared" si="1516"/>
        <v/>
      </c>
      <c r="R9634" s="92" t="str">
        <f t="shared" si="1517"/>
        <v/>
      </c>
      <c r="U9634" s="5"/>
      <c r="V9634" s="5"/>
      <c r="W9634" s="94" t="str">
        <f t="shared" si="1515"/>
        <v/>
      </c>
      <c r="X9634" s="94" t="str">
        <f t="shared" si="1518"/>
        <v/>
      </c>
      <c r="Y9634" s="5"/>
      <c r="BK9634" s="8"/>
      <c r="BL9634" s="5"/>
      <c r="BM9634" s="5"/>
      <c r="BN9634" s="5"/>
      <c r="BO9634" s="5"/>
      <c r="BP9634" s="1"/>
      <c r="BQ9634" s="1"/>
      <c r="BR9634" s="1"/>
      <c r="BS9634" s="1"/>
      <c r="BT9634" s="1"/>
      <c r="BU9634" s="4"/>
      <c r="BV9634" s="1"/>
      <c r="BW9634" s="3"/>
      <c r="BX9634" s="4"/>
      <c r="BY9634" s="5"/>
      <c r="BZ9634" s="5"/>
      <c r="CA9634" s="5"/>
      <c r="CB9634" s="5"/>
      <c r="CC9634" s="5"/>
      <c r="CD9634" s="43"/>
    </row>
    <row r="9635" spans="1:82" x14ac:dyDescent="0.25">
      <c r="A9635" s="8"/>
      <c r="B9635" s="5"/>
      <c r="C9635" s="5"/>
      <c r="D9635" s="5"/>
      <c r="E9635" s="5"/>
      <c r="F9635" s="94" t="str">
        <f t="shared" si="1509"/>
        <v/>
      </c>
      <c r="G9635" s="94" t="str">
        <f t="shared" si="1510"/>
        <v/>
      </c>
      <c r="H9635" s="127" t="str">
        <f>IF(A9635&lt;&gt;"",IF(MID(C9635,1,1)="c",$AS$26,IF(MID(C9635,1,1)="r",$AS$41,IF(MID(C9635,1,1)="p",#REF!,#REF!))),"")</f>
        <v/>
      </c>
      <c r="I9635" s="92" t="str">
        <f t="shared" si="1511"/>
        <v/>
      </c>
      <c r="J9635" s="92" t="str">
        <f t="shared" si="1512"/>
        <v/>
      </c>
      <c r="K9635" s="92" t="str">
        <f t="shared" si="1513"/>
        <v/>
      </c>
      <c r="L9635" s="92" t="str">
        <f t="shared" si="1514"/>
        <v/>
      </c>
      <c r="M9635" s="95" t="str">
        <f>IF(A9635&lt;&gt;"",IF(MID(C9635,1,1)="c",SigmaEpsConcrete(I9635,$AN$30:$AN$33,$AR$30:$AR$33,$AS$26,$AS$27,$AS$28,$AQ$20,$AU$19),""),"")</f>
        <v/>
      </c>
      <c r="N9635" s="95" t="str">
        <f>IF(A9635&lt;&gt;"",IF(MID(C9635,1,1)="r",SigmaEpsReinf(J9635,$AS$42:$AS$43,$AS$41,$AS$39,$AS$40,$AQ$38),""),"")</f>
        <v/>
      </c>
      <c r="Q9635" s="92" t="str">
        <f t="shared" si="1516"/>
        <v/>
      </c>
      <c r="R9635" s="92" t="str">
        <f t="shared" si="1517"/>
        <v/>
      </c>
      <c r="U9635" s="5"/>
      <c r="V9635" s="5"/>
      <c r="W9635" s="94" t="str">
        <f t="shared" si="1515"/>
        <v/>
      </c>
      <c r="X9635" s="94" t="str">
        <f t="shared" si="1518"/>
        <v/>
      </c>
      <c r="Y9635" s="5"/>
      <c r="BK9635" s="8"/>
      <c r="BL9635" s="5"/>
      <c r="BM9635" s="5"/>
      <c r="BN9635" s="5"/>
      <c r="BO9635" s="5"/>
      <c r="BP9635" s="1"/>
      <c r="BQ9635" s="1"/>
      <c r="BR9635" s="1"/>
      <c r="BS9635" s="1"/>
      <c r="BT9635" s="1"/>
      <c r="BU9635" s="4"/>
      <c r="BV9635" s="1"/>
      <c r="BW9635" s="3"/>
      <c r="BX9635" s="4"/>
      <c r="BY9635" s="5"/>
      <c r="BZ9635" s="5"/>
      <c r="CA9635" s="5"/>
      <c r="CB9635" s="5"/>
      <c r="CC9635" s="5"/>
      <c r="CD9635" s="43"/>
    </row>
    <row r="9636" spans="1:82" x14ac:dyDescent="0.25">
      <c r="A9636" s="8"/>
      <c r="B9636" s="5"/>
      <c r="C9636" s="5"/>
      <c r="D9636" s="5"/>
      <c r="E9636" s="5"/>
      <c r="F9636" s="94" t="str">
        <f t="shared" si="1509"/>
        <v/>
      </c>
      <c r="G9636" s="94" t="str">
        <f t="shared" si="1510"/>
        <v/>
      </c>
      <c r="H9636" s="127" t="str">
        <f>IF(A9636&lt;&gt;"",IF(MID(C9636,1,1)="c",$AS$26,IF(MID(C9636,1,1)="r",$AS$41,IF(MID(C9636,1,1)="p",#REF!,#REF!))),"")</f>
        <v/>
      </c>
      <c r="I9636" s="92" t="str">
        <f t="shared" si="1511"/>
        <v/>
      </c>
      <c r="J9636" s="92" t="str">
        <f t="shared" si="1512"/>
        <v/>
      </c>
      <c r="K9636" s="92" t="str">
        <f t="shared" si="1513"/>
        <v/>
      </c>
      <c r="L9636" s="92" t="str">
        <f t="shared" si="1514"/>
        <v/>
      </c>
      <c r="M9636" s="95" t="str">
        <f>IF(A9636&lt;&gt;"",IF(MID(C9636,1,1)="c",SigmaEpsConcrete(I9636,$AN$30:$AN$33,$AR$30:$AR$33,$AS$26,$AS$27,$AS$28,$AQ$20,$AU$19),""),"")</f>
        <v/>
      </c>
      <c r="N9636" s="95" t="str">
        <f>IF(A9636&lt;&gt;"",IF(MID(C9636,1,1)="r",SigmaEpsReinf(J9636,$AS$42:$AS$43,$AS$41,$AS$39,$AS$40,$AQ$38),""),"")</f>
        <v/>
      </c>
      <c r="Q9636" s="92" t="str">
        <f t="shared" si="1516"/>
        <v/>
      </c>
      <c r="R9636" s="92" t="str">
        <f t="shared" si="1517"/>
        <v/>
      </c>
      <c r="U9636" s="5"/>
      <c r="V9636" s="5"/>
      <c r="W9636" s="94" t="str">
        <f t="shared" si="1515"/>
        <v/>
      </c>
      <c r="X9636" s="94" t="str">
        <f t="shared" si="1518"/>
        <v/>
      </c>
      <c r="Y9636" s="5"/>
      <c r="BK9636" s="8"/>
      <c r="BL9636" s="5"/>
      <c r="BM9636" s="5"/>
      <c r="BN9636" s="5"/>
      <c r="BO9636" s="5"/>
      <c r="BP9636" s="1"/>
      <c r="BQ9636" s="1"/>
      <c r="BR9636" s="1"/>
      <c r="BS9636" s="1"/>
      <c r="BT9636" s="1"/>
      <c r="BU9636" s="4"/>
      <c r="BV9636" s="1"/>
      <c r="BW9636" s="3"/>
      <c r="BX9636" s="4"/>
      <c r="BY9636" s="5"/>
      <c r="BZ9636" s="5"/>
      <c r="CA9636" s="5"/>
      <c r="CB9636" s="5"/>
      <c r="CC9636" s="5"/>
      <c r="CD9636" s="43"/>
    </row>
    <row r="9637" spans="1:82" x14ac:dyDescent="0.25">
      <c r="A9637" s="8"/>
      <c r="B9637" s="5"/>
      <c r="C9637" s="5"/>
      <c r="D9637" s="5"/>
      <c r="E9637" s="5"/>
      <c r="F9637" s="94" t="str">
        <f t="shared" si="1509"/>
        <v/>
      </c>
      <c r="G9637" s="94" t="str">
        <f t="shared" si="1510"/>
        <v/>
      </c>
      <c r="H9637" s="127" t="str">
        <f>IF(A9637&lt;&gt;"",IF(MID(C9637,1,1)="c",$AS$26,IF(MID(C9637,1,1)="r",$AS$41,IF(MID(C9637,1,1)="p",#REF!,#REF!))),"")</f>
        <v/>
      </c>
      <c r="I9637" s="92" t="str">
        <f t="shared" si="1511"/>
        <v/>
      </c>
      <c r="J9637" s="92" t="str">
        <f t="shared" si="1512"/>
        <v/>
      </c>
      <c r="K9637" s="92" t="str">
        <f t="shared" si="1513"/>
        <v/>
      </c>
      <c r="L9637" s="92" t="str">
        <f t="shared" si="1514"/>
        <v/>
      </c>
      <c r="M9637" s="95" t="str">
        <f>IF(A9637&lt;&gt;"",IF(MID(C9637,1,1)="c",SigmaEpsConcrete(I9637,$AN$30:$AN$33,$AR$30:$AR$33,$AS$26,$AS$27,$AS$28,$AQ$20,$AU$19),""),"")</f>
        <v/>
      </c>
      <c r="N9637" s="95" t="str">
        <f>IF(A9637&lt;&gt;"",IF(MID(C9637,1,1)="r",SigmaEpsReinf(J9637,$AS$42:$AS$43,$AS$41,$AS$39,$AS$40,$AQ$38),""),"")</f>
        <v/>
      </c>
      <c r="Q9637" s="92" t="str">
        <f t="shared" si="1516"/>
        <v/>
      </c>
      <c r="R9637" s="92" t="str">
        <f t="shared" si="1517"/>
        <v/>
      </c>
      <c r="U9637" s="5"/>
      <c r="V9637" s="5"/>
      <c r="W9637" s="94" t="str">
        <f t="shared" si="1515"/>
        <v/>
      </c>
      <c r="X9637" s="94" t="str">
        <f t="shared" si="1518"/>
        <v/>
      </c>
      <c r="Y9637" s="5"/>
      <c r="BK9637" s="8"/>
      <c r="BL9637" s="5"/>
      <c r="BM9637" s="5"/>
      <c r="BN9637" s="5"/>
      <c r="BO9637" s="5"/>
      <c r="BP9637" s="1"/>
      <c r="BQ9637" s="1"/>
      <c r="BR9637" s="1"/>
      <c r="BS9637" s="1"/>
      <c r="BT9637" s="1"/>
      <c r="BU9637" s="4"/>
      <c r="BV9637" s="1"/>
      <c r="BW9637" s="3"/>
      <c r="BX9637" s="4"/>
      <c r="BY9637" s="5"/>
      <c r="BZ9637" s="5"/>
      <c r="CA9637" s="5"/>
      <c r="CB9637" s="5"/>
      <c r="CC9637" s="5"/>
      <c r="CD9637" s="43"/>
    </row>
    <row r="9638" spans="1:82" x14ac:dyDescent="0.25">
      <c r="A9638" s="8"/>
      <c r="B9638" s="5"/>
      <c r="C9638" s="5"/>
      <c r="D9638" s="5"/>
      <c r="E9638" s="5"/>
      <c r="F9638" s="94" t="str">
        <f t="shared" si="1509"/>
        <v/>
      </c>
      <c r="G9638" s="94" t="str">
        <f t="shared" si="1510"/>
        <v/>
      </c>
      <c r="H9638" s="127" t="str">
        <f>IF(A9638&lt;&gt;"",IF(MID(C9638,1,1)="c",$AS$26,IF(MID(C9638,1,1)="r",$AS$41,IF(MID(C9638,1,1)="p",#REF!,#REF!))),"")</f>
        <v/>
      </c>
      <c r="I9638" s="92" t="str">
        <f t="shared" si="1511"/>
        <v/>
      </c>
      <c r="J9638" s="92" t="str">
        <f t="shared" si="1512"/>
        <v/>
      </c>
      <c r="K9638" s="92" t="str">
        <f t="shared" si="1513"/>
        <v/>
      </c>
      <c r="L9638" s="92" t="str">
        <f t="shared" si="1514"/>
        <v/>
      </c>
      <c r="M9638" s="95" t="str">
        <f>IF(A9638&lt;&gt;"",IF(MID(C9638,1,1)="c",SigmaEpsConcrete(I9638,$AN$30:$AN$33,$AR$30:$AR$33,$AS$26,$AS$27,$AS$28,$AQ$20,$AU$19),""),"")</f>
        <v/>
      </c>
      <c r="N9638" s="95" t="str">
        <f>IF(A9638&lt;&gt;"",IF(MID(C9638,1,1)="r",SigmaEpsReinf(J9638,$AS$42:$AS$43,$AS$41,$AS$39,$AS$40,$AQ$38),""),"")</f>
        <v/>
      </c>
      <c r="Q9638" s="92" t="str">
        <f t="shared" si="1516"/>
        <v/>
      </c>
      <c r="R9638" s="92" t="str">
        <f t="shared" si="1517"/>
        <v/>
      </c>
      <c r="U9638" s="5"/>
      <c r="V9638" s="5"/>
      <c r="W9638" s="94" t="str">
        <f t="shared" si="1515"/>
        <v/>
      </c>
      <c r="X9638" s="94" t="str">
        <f t="shared" si="1518"/>
        <v/>
      </c>
      <c r="Y9638" s="5"/>
      <c r="BK9638" s="8"/>
      <c r="BL9638" s="5"/>
      <c r="BM9638" s="5"/>
      <c r="BN9638" s="5"/>
      <c r="BO9638" s="5"/>
      <c r="BP9638" s="1"/>
      <c r="BQ9638" s="1"/>
      <c r="BR9638" s="1"/>
      <c r="BS9638" s="1"/>
      <c r="BT9638" s="1"/>
      <c r="BU9638" s="4"/>
      <c r="BV9638" s="1"/>
      <c r="BW9638" s="3"/>
      <c r="BX9638" s="4"/>
      <c r="BY9638" s="5"/>
      <c r="BZ9638" s="5"/>
      <c r="CA9638" s="5"/>
      <c r="CB9638" s="5"/>
      <c r="CC9638" s="5"/>
      <c r="CD9638" s="43"/>
    </row>
    <row r="9639" spans="1:82" x14ac:dyDescent="0.25">
      <c r="A9639" s="8"/>
      <c r="B9639" s="5"/>
      <c r="C9639" s="5"/>
      <c r="D9639" s="5"/>
      <c r="E9639" s="5"/>
      <c r="F9639" s="94" t="str">
        <f t="shared" si="1509"/>
        <v/>
      </c>
      <c r="G9639" s="94" t="str">
        <f t="shared" si="1510"/>
        <v/>
      </c>
      <c r="H9639" s="127" t="str">
        <f>IF(A9639&lt;&gt;"",IF(MID(C9639,1,1)="c",$AS$26,IF(MID(C9639,1,1)="r",$AS$41,IF(MID(C9639,1,1)="p",#REF!,#REF!))),"")</f>
        <v/>
      </c>
      <c r="I9639" s="92" t="str">
        <f t="shared" si="1511"/>
        <v/>
      </c>
      <c r="J9639" s="92" t="str">
        <f t="shared" si="1512"/>
        <v/>
      </c>
      <c r="K9639" s="92" t="str">
        <f t="shared" si="1513"/>
        <v/>
      </c>
      <c r="L9639" s="92" t="str">
        <f t="shared" si="1514"/>
        <v/>
      </c>
      <c r="M9639" s="95" t="str">
        <f>IF(A9639&lt;&gt;"",IF(MID(C9639,1,1)="c",SigmaEpsConcrete(I9639,$AN$30:$AN$33,$AR$30:$AR$33,$AS$26,$AS$27,$AS$28,$AQ$20,$AU$19),""),"")</f>
        <v/>
      </c>
      <c r="N9639" s="95" t="str">
        <f>IF(A9639&lt;&gt;"",IF(MID(C9639,1,1)="r",SigmaEpsReinf(J9639,$AS$42:$AS$43,$AS$41,$AS$39,$AS$40,$AQ$38),""),"")</f>
        <v/>
      </c>
      <c r="Q9639" s="92" t="str">
        <f t="shared" si="1516"/>
        <v/>
      </c>
      <c r="R9639" s="92" t="str">
        <f t="shared" si="1517"/>
        <v/>
      </c>
      <c r="U9639" s="5"/>
      <c r="V9639" s="5"/>
      <c r="W9639" s="94" t="str">
        <f t="shared" si="1515"/>
        <v/>
      </c>
      <c r="X9639" s="94" t="str">
        <f t="shared" si="1518"/>
        <v/>
      </c>
      <c r="Y9639" s="5"/>
      <c r="BK9639" s="8"/>
      <c r="BL9639" s="5"/>
      <c r="BM9639" s="5"/>
      <c r="BN9639" s="5"/>
      <c r="BO9639" s="5"/>
      <c r="BP9639" s="1"/>
      <c r="BQ9639" s="1"/>
      <c r="BR9639" s="1"/>
      <c r="BS9639" s="1"/>
      <c r="BT9639" s="1"/>
      <c r="BU9639" s="4"/>
      <c r="BV9639" s="1"/>
      <c r="BW9639" s="3"/>
      <c r="BX9639" s="4"/>
      <c r="BY9639" s="5"/>
      <c r="BZ9639" s="5"/>
      <c r="CA9639" s="5"/>
      <c r="CB9639" s="5"/>
      <c r="CC9639" s="5"/>
      <c r="CD9639" s="43"/>
    </row>
    <row r="9640" spans="1:82" x14ac:dyDescent="0.25">
      <c r="A9640" s="8"/>
      <c r="B9640" s="5"/>
      <c r="C9640" s="5"/>
      <c r="D9640" s="5"/>
      <c r="E9640" s="5"/>
      <c r="F9640" s="94" t="str">
        <f t="shared" si="1509"/>
        <v/>
      </c>
      <c r="G9640" s="94" t="str">
        <f t="shared" si="1510"/>
        <v/>
      </c>
      <c r="H9640" s="127" t="str">
        <f>IF(A9640&lt;&gt;"",IF(MID(C9640,1,1)="c",$AS$26,IF(MID(C9640,1,1)="r",$AS$41,IF(MID(C9640,1,1)="p",#REF!,#REF!))),"")</f>
        <v/>
      </c>
      <c r="I9640" s="92" t="str">
        <f t="shared" si="1511"/>
        <v/>
      </c>
      <c r="J9640" s="92" t="str">
        <f t="shared" si="1512"/>
        <v/>
      </c>
      <c r="K9640" s="92" t="str">
        <f t="shared" si="1513"/>
        <v/>
      </c>
      <c r="L9640" s="92" t="str">
        <f t="shared" si="1514"/>
        <v/>
      </c>
      <c r="M9640" s="95" t="str">
        <f>IF(A9640&lt;&gt;"",IF(MID(C9640,1,1)="c",SigmaEpsConcrete(I9640,$AN$30:$AN$33,$AR$30:$AR$33,$AS$26,$AS$27,$AS$28,$AQ$20,$AU$19),""),"")</f>
        <v/>
      </c>
      <c r="N9640" s="95" t="str">
        <f>IF(A9640&lt;&gt;"",IF(MID(C9640,1,1)="r",SigmaEpsReinf(J9640,$AS$42:$AS$43,$AS$41,$AS$39,$AS$40,$AQ$38),""),"")</f>
        <v/>
      </c>
      <c r="Q9640" s="92" t="str">
        <f t="shared" si="1516"/>
        <v/>
      </c>
      <c r="R9640" s="92" t="str">
        <f t="shared" si="1517"/>
        <v/>
      </c>
      <c r="U9640" s="5"/>
      <c r="V9640" s="5"/>
      <c r="W9640" s="94" t="str">
        <f t="shared" si="1515"/>
        <v/>
      </c>
      <c r="X9640" s="94" t="str">
        <f t="shared" si="1518"/>
        <v/>
      </c>
      <c r="Y9640" s="5"/>
      <c r="BK9640" s="8"/>
      <c r="BL9640" s="5"/>
      <c r="BM9640" s="5"/>
      <c r="BN9640" s="5"/>
      <c r="BO9640" s="5"/>
      <c r="BP9640" s="1"/>
      <c r="BQ9640" s="1"/>
      <c r="BR9640" s="1"/>
      <c r="BS9640" s="1"/>
      <c r="BT9640" s="1"/>
      <c r="BU9640" s="4"/>
      <c r="BV9640" s="1"/>
      <c r="BW9640" s="3"/>
      <c r="BX9640" s="4"/>
      <c r="BY9640" s="5"/>
      <c r="BZ9640" s="5"/>
      <c r="CA9640" s="5"/>
      <c r="CB9640" s="5"/>
      <c r="CC9640" s="5"/>
      <c r="CD9640" s="43"/>
    </row>
    <row r="9641" spans="1:82" x14ac:dyDescent="0.25">
      <c r="A9641" s="8"/>
      <c r="B9641" s="5"/>
      <c r="C9641" s="5"/>
      <c r="D9641" s="5"/>
      <c r="E9641" s="5"/>
      <c r="F9641" s="94" t="str">
        <f t="shared" si="1509"/>
        <v/>
      </c>
      <c r="G9641" s="94" t="str">
        <f t="shared" si="1510"/>
        <v/>
      </c>
      <c r="H9641" s="127" t="str">
        <f>IF(A9641&lt;&gt;"",IF(MID(C9641,1,1)="c",$AS$26,IF(MID(C9641,1,1)="r",$AS$41,IF(MID(C9641,1,1)="p",#REF!,#REF!))),"")</f>
        <v/>
      </c>
      <c r="I9641" s="92" t="str">
        <f t="shared" si="1511"/>
        <v/>
      </c>
      <c r="J9641" s="92" t="str">
        <f t="shared" si="1512"/>
        <v/>
      </c>
      <c r="K9641" s="92" t="str">
        <f t="shared" si="1513"/>
        <v/>
      </c>
      <c r="L9641" s="92" t="str">
        <f t="shared" si="1514"/>
        <v/>
      </c>
      <c r="M9641" s="95" t="str">
        <f>IF(A9641&lt;&gt;"",IF(MID(C9641,1,1)="c",SigmaEpsConcrete(I9641,$AN$30:$AN$33,$AR$30:$AR$33,$AS$26,$AS$27,$AS$28,$AQ$20,$AU$19),""),"")</f>
        <v/>
      </c>
      <c r="N9641" s="95" t="str">
        <f>IF(A9641&lt;&gt;"",IF(MID(C9641,1,1)="r",SigmaEpsReinf(J9641,$AS$42:$AS$43,$AS$41,$AS$39,$AS$40,$AQ$38),""),"")</f>
        <v/>
      </c>
      <c r="Q9641" s="92" t="str">
        <f t="shared" si="1516"/>
        <v/>
      </c>
      <c r="R9641" s="92" t="str">
        <f t="shared" si="1517"/>
        <v/>
      </c>
      <c r="U9641" s="5"/>
      <c r="V9641" s="5"/>
      <c r="W9641" s="94" t="str">
        <f t="shared" si="1515"/>
        <v/>
      </c>
      <c r="X9641" s="94" t="str">
        <f t="shared" si="1518"/>
        <v/>
      </c>
      <c r="Y9641" s="5"/>
      <c r="BK9641" s="8"/>
      <c r="BL9641" s="5"/>
      <c r="BM9641" s="5"/>
      <c r="BN9641" s="5"/>
      <c r="BO9641" s="5"/>
      <c r="BP9641" s="1"/>
      <c r="BQ9641" s="1"/>
      <c r="BR9641" s="1"/>
      <c r="BS9641" s="1"/>
      <c r="BT9641" s="1"/>
      <c r="BU9641" s="4"/>
      <c r="BV9641" s="1"/>
      <c r="BW9641" s="3"/>
      <c r="BX9641" s="4"/>
      <c r="BY9641" s="5"/>
      <c r="BZ9641" s="5"/>
      <c r="CA9641" s="5"/>
      <c r="CB9641" s="5"/>
      <c r="CC9641" s="5"/>
      <c r="CD9641" s="43"/>
    </row>
    <row r="9642" spans="1:82" x14ac:dyDescent="0.25">
      <c r="A9642" s="8"/>
      <c r="B9642" s="5"/>
      <c r="C9642" s="5"/>
      <c r="D9642" s="5"/>
      <c r="E9642" s="5"/>
      <c r="F9642" s="94" t="str">
        <f t="shared" si="1509"/>
        <v/>
      </c>
      <c r="G9642" s="94" t="str">
        <f t="shared" si="1510"/>
        <v/>
      </c>
      <c r="H9642" s="127" t="str">
        <f>IF(A9642&lt;&gt;"",IF(MID(C9642,1,1)="c",$AS$26,IF(MID(C9642,1,1)="r",$AS$41,IF(MID(C9642,1,1)="p",#REF!,#REF!))),"")</f>
        <v/>
      </c>
      <c r="I9642" s="92" t="str">
        <f t="shared" si="1511"/>
        <v/>
      </c>
      <c r="J9642" s="92" t="str">
        <f t="shared" si="1512"/>
        <v/>
      </c>
      <c r="K9642" s="92" t="str">
        <f t="shared" si="1513"/>
        <v/>
      </c>
      <c r="L9642" s="92" t="str">
        <f t="shared" si="1514"/>
        <v/>
      </c>
      <c r="M9642" s="95" t="str">
        <f>IF(A9642&lt;&gt;"",IF(MID(C9642,1,1)="c",SigmaEpsConcrete(I9642,$AN$30:$AN$33,$AR$30:$AR$33,$AS$26,$AS$27,$AS$28,$AQ$20,$AU$19),""),"")</f>
        <v/>
      </c>
      <c r="N9642" s="95" t="str">
        <f>IF(A9642&lt;&gt;"",IF(MID(C9642,1,1)="r",SigmaEpsReinf(J9642,$AS$42:$AS$43,$AS$41,$AS$39,$AS$40,$AQ$38),""),"")</f>
        <v/>
      </c>
      <c r="Q9642" s="92" t="str">
        <f t="shared" si="1516"/>
        <v/>
      </c>
      <c r="R9642" s="92" t="str">
        <f t="shared" si="1517"/>
        <v/>
      </c>
      <c r="U9642" s="5"/>
      <c r="V9642" s="5"/>
      <c r="W9642" s="94" t="str">
        <f t="shared" si="1515"/>
        <v/>
      </c>
      <c r="X9642" s="94" t="str">
        <f t="shared" si="1518"/>
        <v/>
      </c>
      <c r="Y9642" s="5"/>
      <c r="BK9642" s="8"/>
      <c r="BL9642" s="5"/>
      <c r="BM9642" s="5"/>
      <c r="BN9642" s="5"/>
      <c r="BO9642" s="5"/>
      <c r="BP9642" s="1"/>
      <c r="BQ9642" s="1"/>
      <c r="BR9642" s="1"/>
      <c r="BS9642" s="1"/>
      <c r="BT9642" s="1"/>
      <c r="BU9642" s="4"/>
      <c r="BV9642" s="1"/>
      <c r="BW9642" s="3"/>
      <c r="BX9642" s="4"/>
      <c r="BY9642" s="5"/>
      <c r="BZ9642" s="5"/>
      <c r="CA9642" s="5"/>
      <c r="CB9642" s="5"/>
      <c r="CC9642" s="5"/>
      <c r="CD9642" s="43"/>
    </row>
    <row r="9643" spans="1:82" x14ac:dyDescent="0.25">
      <c r="A9643" s="8"/>
      <c r="B9643" s="5"/>
      <c r="C9643" s="5"/>
      <c r="D9643" s="5"/>
      <c r="E9643" s="5"/>
      <c r="F9643" s="94" t="str">
        <f t="shared" si="1509"/>
        <v/>
      </c>
      <c r="G9643" s="94" t="str">
        <f t="shared" si="1510"/>
        <v/>
      </c>
      <c r="H9643" s="127" t="str">
        <f>IF(A9643&lt;&gt;"",IF(MID(C9643,1,1)="c",$AS$26,IF(MID(C9643,1,1)="r",$AS$41,IF(MID(C9643,1,1)="p",#REF!,#REF!))),"")</f>
        <v/>
      </c>
      <c r="I9643" s="92" t="str">
        <f t="shared" si="1511"/>
        <v/>
      </c>
      <c r="J9643" s="92" t="str">
        <f t="shared" si="1512"/>
        <v/>
      </c>
      <c r="K9643" s="92" t="str">
        <f t="shared" si="1513"/>
        <v/>
      </c>
      <c r="L9643" s="92" t="str">
        <f t="shared" si="1514"/>
        <v/>
      </c>
      <c r="M9643" s="95" t="str">
        <f>IF(A9643&lt;&gt;"",IF(MID(C9643,1,1)="c",SigmaEpsConcrete(I9643,$AN$30:$AN$33,$AR$30:$AR$33,$AS$26,$AS$27,$AS$28,$AQ$20,$AU$19),""),"")</f>
        <v/>
      </c>
      <c r="N9643" s="95" t="str">
        <f>IF(A9643&lt;&gt;"",IF(MID(C9643,1,1)="r",SigmaEpsReinf(J9643,$AS$42:$AS$43,$AS$41,$AS$39,$AS$40,$AQ$38),""),"")</f>
        <v/>
      </c>
      <c r="Q9643" s="92" t="str">
        <f t="shared" si="1516"/>
        <v/>
      </c>
      <c r="R9643" s="92" t="str">
        <f t="shared" si="1517"/>
        <v/>
      </c>
      <c r="U9643" s="5"/>
      <c r="V9643" s="5"/>
      <c r="W9643" s="94" t="str">
        <f t="shared" si="1515"/>
        <v/>
      </c>
      <c r="X9643" s="94" t="str">
        <f t="shared" si="1518"/>
        <v/>
      </c>
      <c r="Y9643" s="5"/>
      <c r="BK9643" s="8"/>
      <c r="BL9643" s="5"/>
      <c r="BM9643" s="5"/>
      <c r="BN9643" s="5"/>
      <c r="BO9643" s="5"/>
      <c r="BP9643" s="1"/>
      <c r="BQ9643" s="1"/>
      <c r="BR9643" s="1"/>
      <c r="BS9643" s="1"/>
      <c r="BT9643" s="1"/>
      <c r="BU9643" s="4"/>
      <c r="BV9643" s="1"/>
      <c r="BW9643" s="3"/>
      <c r="BX9643" s="4"/>
      <c r="BY9643" s="5"/>
      <c r="BZ9643" s="5"/>
      <c r="CA9643" s="5"/>
      <c r="CB9643" s="5"/>
      <c r="CC9643" s="5"/>
      <c r="CD9643" s="43"/>
    </row>
    <row r="9644" spans="1:82" x14ac:dyDescent="0.25">
      <c r="A9644" s="8"/>
      <c r="B9644" s="5"/>
      <c r="C9644" s="5"/>
      <c r="D9644" s="5"/>
      <c r="E9644" s="5"/>
      <c r="F9644" s="94" t="str">
        <f t="shared" si="1509"/>
        <v/>
      </c>
      <c r="G9644" s="94" t="str">
        <f t="shared" si="1510"/>
        <v/>
      </c>
      <c r="H9644" s="127" t="str">
        <f>IF(A9644&lt;&gt;"",IF(MID(C9644,1,1)="c",$AS$26,IF(MID(C9644,1,1)="r",$AS$41,IF(MID(C9644,1,1)="p",#REF!,#REF!))),"")</f>
        <v/>
      </c>
      <c r="I9644" s="92" t="str">
        <f t="shared" si="1511"/>
        <v/>
      </c>
      <c r="J9644" s="92" t="str">
        <f t="shared" si="1512"/>
        <v/>
      </c>
      <c r="K9644" s="92" t="str">
        <f t="shared" si="1513"/>
        <v/>
      </c>
      <c r="L9644" s="92" t="str">
        <f t="shared" si="1514"/>
        <v/>
      </c>
      <c r="M9644" s="95" t="str">
        <f>IF(A9644&lt;&gt;"",IF(MID(C9644,1,1)="c",SigmaEpsConcrete(I9644,$AN$30:$AN$33,$AR$30:$AR$33,$AS$26,$AS$27,$AS$28,$AQ$20,$AU$19),""),"")</f>
        <v/>
      </c>
      <c r="N9644" s="95" t="str">
        <f>IF(A9644&lt;&gt;"",IF(MID(C9644,1,1)="r",SigmaEpsReinf(J9644,$AS$42:$AS$43,$AS$41,$AS$39,$AS$40,$AQ$38),""),"")</f>
        <v/>
      </c>
      <c r="Q9644" s="92" t="str">
        <f t="shared" si="1516"/>
        <v/>
      </c>
      <c r="R9644" s="92" t="str">
        <f t="shared" si="1517"/>
        <v/>
      </c>
      <c r="U9644" s="5"/>
      <c r="V9644" s="5"/>
      <c r="W9644" s="94" t="str">
        <f t="shared" si="1515"/>
        <v/>
      </c>
      <c r="X9644" s="94" t="str">
        <f t="shared" si="1518"/>
        <v/>
      </c>
      <c r="Y9644" s="5"/>
      <c r="BK9644" s="8"/>
      <c r="BL9644" s="5"/>
      <c r="BM9644" s="5"/>
      <c r="BN9644" s="5"/>
      <c r="BO9644" s="5"/>
      <c r="BP9644" s="1"/>
      <c r="BQ9644" s="1"/>
      <c r="BR9644" s="1"/>
      <c r="BS9644" s="1"/>
      <c r="BT9644" s="1"/>
      <c r="BU9644" s="4"/>
      <c r="BV9644" s="1"/>
      <c r="BW9644" s="3"/>
      <c r="BX9644" s="4"/>
      <c r="BY9644" s="5"/>
      <c r="BZ9644" s="5"/>
      <c r="CA9644" s="5"/>
      <c r="CB9644" s="5"/>
      <c r="CC9644" s="5"/>
      <c r="CD9644" s="43"/>
    </row>
    <row r="9645" spans="1:82" x14ac:dyDescent="0.25">
      <c r="A9645" s="8"/>
      <c r="B9645" s="5"/>
      <c r="C9645" s="5"/>
      <c r="D9645" s="5"/>
      <c r="E9645" s="5"/>
      <c r="F9645" s="94" t="str">
        <f t="shared" si="1509"/>
        <v/>
      </c>
      <c r="G9645" s="94" t="str">
        <f t="shared" si="1510"/>
        <v/>
      </c>
      <c r="H9645" s="127" t="str">
        <f>IF(A9645&lt;&gt;"",IF(MID(C9645,1,1)="c",$AS$26,IF(MID(C9645,1,1)="r",$AS$41,IF(MID(C9645,1,1)="p",#REF!,#REF!))),"")</f>
        <v/>
      </c>
      <c r="I9645" s="92" t="str">
        <f t="shared" si="1511"/>
        <v/>
      </c>
      <c r="J9645" s="92" t="str">
        <f t="shared" si="1512"/>
        <v/>
      </c>
      <c r="K9645" s="92" t="str">
        <f t="shared" si="1513"/>
        <v/>
      </c>
      <c r="L9645" s="92" t="str">
        <f t="shared" si="1514"/>
        <v/>
      </c>
      <c r="M9645" s="95" t="str">
        <f>IF(A9645&lt;&gt;"",IF(MID(C9645,1,1)="c",SigmaEpsConcrete(I9645,$AN$30:$AN$33,$AR$30:$AR$33,$AS$26,$AS$27,$AS$28,$AQ$20,$AU$19),""),"")</f>
        <v/>
      </c>
      <c r="N9645" s="95" t="str">
        <f>IF(A9645&lt;&gt;"",IF(MID(C9645,1,1)="r",SigmaEpsReinf(J9645,$AS$42:$AS$43,$AS$41,$AS$39,$AS$40,$AQ$38),""),"")</f>
        <v/>
      </c>
      <c r="Q9645" s="92" t="str">
        <f t="shared" si="1516"/>
        <v/>
      </c>
      <c r="R9645" s="92" t="str">
        <f t="shared" si="1517"/>
        <v/>
      </c>
      <c r="U9645" s="5"/>
      <c r="V9645" s="5"/>
      <c r="W9645" s="94" t="str">
        <f t="shared" si="1515"/>
        <v/>
      </c>
      <c r="X9645" s="94" t="str">
        <f t="shared" si="1518"/>
        <v/>
      </c>
      <c r="Y9645" s="5"/>
      <c r="BK9645" s="8"/>
      <c r="BL9645" s="5"/>
      <c r="BM9645" s="5"/>
      <c r="BN9645" s="5"/>
      <c r="BO9645" s="5"/>
      <c r="BP9645" s="1"/>
      <c r="BQ9645" s="1"/>
      <c r="BR9645" s="1"/>
      <c r="BS9645" s="1"/>
      <c r="BT9645" s="1"/>
      <c r="BU9645" s="4"/>
      <c r="BV9645" s="1"/>
      <c r="BW9645" s="3"/>
      <c r="BX9645" s="4"/>
      <c r="BY9645" s="5"/>
      <c r="BZ9645" s="5"/>
      <c r="CA9645" s="5"/>
      <c r="CB9645" s="5"/>
      <c r="CC9645" s="5"/>
      <c r="CD9645" s="43"/>
    </row>
    <row r="9646" spans="1:82" x14ac:dyDescent="0.25">
      <c r="A9646" s="8"/>
      <c r="B9646" s="5"/>
      <c r="C9646" s="5"/>
      <c r="D9646" s="5"/>
      <c r="E9646" s="5"/>
      <c r="F9646" s="94" t="str">
        <f t="shared" si="1509"/>
        <v/>
      </c>
      <c r="G9646" s="94" t="str">
        <f t="shared" si="1510"/>
        <v/>
      </c>
      <c r="H9646" s="127" t="str">
        <f>IF(A9646&lt;&gt;"",IF(MID(C9646,1,1)="c",$AS$26,IF(MID(C9646,1,1)="r",$AS$41,IF(MID(C9646,1,1)="p",#REF!,#REF!))),"")</f>
        <v/>
      </c>
      <c r="I9646" s="92" t="str">
        <f t="shared" si="1511"/>
        <v/>
      </c>
      <c r="J9646" s="92" t="str">
        <f t="shared" si="1512"/>
        <v/>
      </c>
      <c r="K9646" s="92" t="str">
        <f t="shared" si="1513"/>
        <v/>
      </c>
      <c r="L9646" s="92" t="str">
        <f t="shared" si="1514"/>
        <v/>
      </c>
      <c r="M9646" s="95" t="str">
        <f>IF(A9646&lt;&gt;"",IF(MID(C9646,1,1)="c",SigmaEpsConcrete(I9646,$AN$30:$AN$33,$AR$30:$AR$33,$AS$26,$AS$27,$AS$28,$AQ$20,$AU$19),""),"")</f>
        <v/>
      </c>
      <c r="N9646" s="95" t="str">
        <f>IF(A9646&lt;&gt;"",IF(MID(C9646,1,1)="r",SigmaEpsReinf(J9646,$AS$42:$AS$43,$AS$41,$AS$39,$AS$40,$AQ$38),""),"")</f>
        <v/>
      </c>
      <c r="Q9646" s="92" t="str">
        <f t="shared" si="1516"/>
        <v/>
      </c>
      <c r="R9646" s="92" t="str">
        <f t="shared" si="1517"/>
        <v/>
      </c>
      <c r="U9646" s="5"/>
      <c r="V9646" s="5"/>
      <c r="W9646" s="94" t="str">
        <f t="shared" si="1515"/>
        <v/>
      </c>
      <c r="X9646" s="94" t="str">
        <f t="shared" si="1518"/>
        <v/>
      </c>
      <c r="Y9646" s="5"/>
      <c r="BK9646" s="8"/>
      <c r="BL9646" s="5"/>
      <c r="BM9646" s="5"/>
      <c r="BN9646" s="5"/>
      <c r="BO9646" s="5"/>
      <c r="BP9646" s="1"/>
      <c r="BQ9646" s="1"/>
      <c r="BR9646" s="1"/>
      <c r="BS9646" s="1"/>
      <c r="BT9646" s="1"/>
      <c r="BU9646" s="4"/>
      <c r="BV9646" s="1"/>
      <c r="BW9646" s="3"/>
      <c r="BX9646" s="4"/>
      <c r="BY9646" s="5"/>
      <c r="BZ9646" s="5"/>
      <c r="CA9646" s="5"/>
      <c r="CB9646" s="5"/>
      <c r="CC9646" s="5"/>
      <c r="CD9646" s="43"/>
    </row>
    <row r="9647" spans="1:82" x14ac:dyDescent="0.25">
      <c r="A9647" s="8"/>
      <c r="B9647" s="5"/>
      <c r="C9647" s="5"/>
      <c r="D9647" s="5"/>
      <c r="E9647" s="5"/>
      <c r="F9647" s="94" t="str">
        <f t="shared" si="1509"/>
        <v/>
      </c>
      <c r="G9647" s="94" t="str">
        <f t="shared" si="1510"/>
        <v/>
      </c>
      <c r="H9647" s="127" t="str">
        <f>IF(A9647&lt;&gt;"",IF(MID(C9647,1,1)="c",$AS$26,IF(MID(C9647,1,1)="r",$AS$41,IF(MID(C9647,1,1)="p",#REF!,#REF!))),"")</f>
        <v/>
      </c>
      <c r="I9647" s="92" t="str">
        <f t="shared" si="1511"/>
        <v/>
      </c>
      <c r="J9647" s="92" t="str">
        <f t="shared" si="1512"/>
        <v/>
      </c>
      <c r="K9647" s="92" t="str">
        <f t="shared" si="1513"/>
        <v/>
      </c>
      <c r="L9647" s="92" t="str">
        <f t="shared" si="1514"/>
        <v/>
      </c>
      <c r="M9647" s="95" t="str">
        <f>IF(A9647&lt;&gt;"",IF(MID(C9647,1,1)="c",SigmaEpsConcrete(I9647,$AN$30:$AN$33,$AR$30:$AR$33,$AS$26,$AS$27,$AS$28,$AQ$20,$AU$19),""),"")</f>
        <v/>
      </c>
      <c r="N9647" s="95" t="str">
        <f>IF(A9647&lt;&gt;"",IF(MID(C9647,1,1)="r",SigmaEpsReinf(J9647,$AS$42:$AS$43,$AS$41,$AS$39,$AS$40,$AQ$38),""),"")</f>
        <v/>
      </c>
      <c r="Q9647" s="92" t="str">
        <f t="shared" si="1516"/>
        <v/>
      </c>
      <c r="R9647" s="92" t="str">
        <f t="shared" si="1517"/>
        <v/>
      </c>
      <c r="U9647" s="5"/>
      <c r="V9647" s="5"/>
      <c r="W9647" s="94" t="str">
        <f t="shared" si="1515"/>
        <v/>
      </c>
      <c r="X9647" s="94" t="str">
        <f t="shared" si="1518"/>
        <v/>
      </c>
      <c r="Y9647" s="5"/>
      <c r="BK9647" s="8"/>
      <c r="BL9647" s="5"/>
      <c r="BM9647" s="5"/>
      <c r="BN9647" s="5"/>
      <c r="BO9647" s="5"/>
      <c r="BP9647" s="1"/>
      <c r="BQ9647" s="1"/>
      <c r="BR9647" s="1"/>
      <c r="BS9647" s="1"/>
      <c r="BT9647" s="1"/>
      <c r="BU9647" s="4"/>
      <c r="BV9647" s="1"/>
      <c r="BW9647" s="3"/>
      <c r="BX9647" s="4"/>
      <c r="BY9647" s="5"/>
      <c r="BZ9647" s="5"/>
      <c r="CA9647" s="5"/>
      <c r="CB9647" s="5"/>
      <c r="CC9647" s="5"/>
      <c r="CD9647" s="43"/>
    </row>
    <row r="9648" spans="1:82" x14ac:dyDescent="0.25">
      <c r="A9648" s="8"/>
      <c r="B9648" s="5"/>
      <c r="C9648" s="5"/>
      <c r="D9648" s="5"/>
      <c r="E9648" s="5"/>
      <c r="F9648" s="94" t="str">
        <f t="shared" si="1509"/>
        <v/>
      </c>
      <c r="G9648" s="94" t="str">
        <f t="shared" si="1510"/>
        <v/>
      </c>
      <c r="H9648" s="127" t="str">
        <f>IF(A9648&lt;&gt;"",IF(MID(C9648,1,1)="c",$AS$26,IF(MID(C9648,1,1)="r",$AS$41,IF(MID(C9648,1,1)="p",#REF!,#REF!))),"")</f>
        <v/>
      </c>
      <c r="I9648" s="92" t="str">
        <f t="shared" si="1511"/>
        <v/>
      </c>
      <c r="J9648" s="92" t="str">
        <f t="shared" si="1512"/>
        <v/>
      </c>
      <c r="K9648" s="92" t="str">
        <f t="shared" si="1513"/>
        <v/>
      </c>
      <c r="L9648" s="92" t="str">
        <f t="shared" si="1514"/>
        <v/>
      </c>
      <c r="M9648" s="95" t="str">
        <f>IF(A9648&lt;&gt;"",IF(MID(C9648,1,1)="c",SigmaEpsConcrete(I9648,$AN$30:$AN$33,$AR$30:$AR$33,$AS$26,$AS$27,$AS$28,$AQ$20,$AU$19),""),"")</f>
        <v/>
      </c>
      <c r="N9648" s="95" t="str">
        <f>IF(A9648&lt;&gt;"",IF(MID(C9648,1,1)="r",SigmaEpsReinf(J9648,$AS$42:$AS$43,$AS$41,$AS$39,$AS$40,$AQ$38),""),"")</f>
        <v/>
      </c>
      <c r="Q9648" s="92" t="str">
        <f t="shared" si="1516"/>
        <v/>
      </c>
      <c r="R9648" s="92" t="str">
        <f t="shared" si="1517"/>
        <v/>
      </c>
      <c r="U9648" s="5"/>
      <c r="V9648" s="5"/>
      <c r="W9648" s="94" t="str">
        <f t="shared" si="1515"/>
        <v/>
      </c>
      <c r="X9648" s="94" t="str">
        <f t="shared" si="1518"/>
        <v/>
      </c>
      <c r="Y9648" s="5"/>
      <c r="BK9648" s="8"/>
      <c r="BL9648" s="5"/>
      <c r="BM9648" s="5"/>
      <c r="BN9648" s="5"/>
      <c r="BO9648" s="5"/>
      <c r="BP9648" s="1"/>
      <c r="BQ9648" s="1"/>
      <c r="BR9648" s="1"/>
      <c r="BS9648" s="1"/>
      <c r="BT9648" s="1"/>
      <c r="BU9648" s="4"/>
      <c r="BV9648" s="1"/>
      <c r="BW9648" s="3"/>
      <c r="BX9648" s="4"/>
      <c r="BY9648" s="5"/>
      <c r="BZ9648" s="5"/>
      <c r="CA9648" s="5"/>
      <c r="CB9648" s="5"/>
      <c r="CC9648" s="5"/>
      <c r="CD9648" s="43"/>
    </row>
    <row r="9649" spans="1:82" x14ac:dyDescent="0.25">
      <c r="A9649" s="8"/>
      <c r="B9649" s="5"/>
      <c r="C9649" s="5"/>
      <c r="D9649" s="5"/>
      <c r="E9649" s="5"/>
      <c r="F9649" s="94" t="str">
        <f t="shared" si="1509"/>
        <v/>
      </c>
      <c r="G9649" s="94" t="str">
        <f t="shared" si="1510"/>
        <v/>
      </c>
      <c r="H9649" s="127" t="str">
        <f>IF(A9649&lt;&gt;"",IF(MID(C9649,1,1)="c",$AS$26,IF(MID(C9649,1,1)="r",$AS$41,IF(MID(C9649,1,1)="p",#REF!,#REF!))),"")</f>
        <v/>
      </c>
      <c r="I9649" s="92" t="str">
        <f t="shared" si="1511"/>
        <v/>
      </c>
      <c r="J9649" s="92" t="str">
        <f t="shared" si="1512"/>
        <v/>
      </c>
      <c r="K9649" s="92" t="str">
        <f t="shared" si="1513"/>
        <v/>
      </c>
      <c r="L9649" s="92" t="str">
        <f t="shared" si="1514"/>
        <v/>
      </c>
      <c r="M9649" s="95" t="str">
        <f>IF(A9649&lt;&gt;"",IF(MID(C9649,1,1)="c",SigmaEpsConcrete(I9649,$AN$30:$AN$33,$AR$30:$AR$33,$AS$26,$AS$27,$AS$28,$AQ$20,$AU$19),""),"")</f>
        <v/>
      </c>
      <c r="N9649" s="95" t="str">
        <f>IF(A9649&lt;&gt;"",IF(MID(C9649,1,1)="r",SigmaEpsReinf(J9649,$AS$42:$AS$43,$AS$41,$AS$39,$AS$40,$AQ$38),""),"")</f>
        <v/>
      </c>
      <c r="Q9649" s="92" t="str">
        <f t="shared" si="1516"/>
        <v/>
      </c>
      <c r="R9649" s="92" t="str">
        <f t="shared" si="1517"/>
        <v/>
      </c>
      <c r="U9649" s="5"/>
      <c r="V9649" s="5"/>
      <c r="W9649" s="94" t="str">
        <f t="shared" si="1515"/>
        <v/>
      </c>
      <c r="X9649" s="94" t="str">
        <f t="shared" si="1518"/>
        <v/>
      </c>
      <c r="Y9649" s="5"/>
      <c r="BK9649" s="8"/>
      <c r="BL9649" s="5"/>
      <c r="BM9649" s="5"/>
      <c r="BN9649" s="5"/>
      <c r="BO9649" s="5"/>
      <c r="BP9649" s="1"/>
      <c r="BQ9649" s="1"/>
      <c r="BR9649" s="1"/>
      <c r="BS9649" s="1"/>
      <c r="BT9649" s="1"/>
      <c r="BU9649" s="4"/>
      <c r="BV9649" s="1"/>
      <c r="BW9649" s="3"/>
      <c r="BX9649" s="4"/>
      <c r="BY9649" s="5"/>
      <c r="BZ9649" s="5"/>
      <c r="CA9649" s="5"/>
      <c r="CB9649" s="5"/>
      <c r="CC9649" s="5"/>
      <c r="CD9649" s="43"/>
    </row>
    <row r="9650" spans="1:82" x14ac:dyDescent="0.25">
      <c r="A9650" s="8"/>
      <c r="B9650" s="5"/>
      <c r="C9650" s="5"/>
      <c r="D9650" s="5"/>
      <c r="E9650" s="5"/>
      <c r="F9650" s="94" t="str">
        <f t="shared" si="1509"/>
        <v/>
      </c>
      <c r="G9650" s="94" t="str">
        <f t="shared" si="1510"/>
        <v/>
      </c>
      <c r="H9650" s="127" t="str">
        <f>IF(A9650&lt;&gt;"",IF(MID(C9650,1,1)="c",$AS$26,IF(MID(C9650,1,1)="r",$AS$41,IF(MID(C9650,1,1)="p",#REF!,#REF!))),"")</f>
        <v/>
      </c>
      <c r="I9650" s="92" t="str">
        <f t="shared" si="1511"/>
        <v/>
      </c>
      <c r="J9650" s="92" t="str">
        <f t="shared" si="1512"/>
        <v/>
      </c>
      <c r="K9650" s="92" t="str">
        <f t="shared" si="1513"/>
        <v/>
      </c>
      <c r="L9650" s="92" t="str">
        <f t="shared" si="1514"/>
        <v/>
      </c>
      <c r="M9650" s="95" t="str">
        <f>IF(A9650&lt;&gt;"",IF(MID(C9650,1,1)="c",SigmaEpsConcrete(I9650,$AN$30:$AN$33,$AR$30:$AR$33,$AS$26,$AS$27,$AS$28,$AQ$20,$AU$19),""),"")</f>
        <v/>
      </c>
      <c r="N9650" s="95" t="str">
        <f>IF(A9650&lt;&gt;"",IF(MID(C9650,1,1)="r",SigmaEpsReinf(J9650,$AS$42:$AS$43,$AS$41,$AS$39,$AS$40,$AQ$38),""),"")</f>
        <v/>
      </c>
      <c r="Q9650" s="92" t="str">
        <f t="shared" si="1516"/>
        <v/>
      </c>
      <c r="R9650" s="92" t="str">
        <f t="shared" si="1517"/>
        <v/>
      </c>
      <c r="U9650" s="5"/>
      <c r="V9650" s="5"/>
      <c r="W9650" s="94" t="str">
        <f t="shared" si="1515"/>
        <v/>
      </c>
      <c r="X9650" s="94" t="str">
        <f t="shared" si="1518"/>
        <v/>
      </c>
      <c r="Y9650" s="5"/>
      <c r="BK9650" s="8"/>
      <c r="BL9650" s="5"/>
      <c r="BM9650" s="5"/>
      <c r="BN9650" s="5"/>
      <c r="BO9650" s="5"/>
      <c r="BP9650" s="1"/>
      <c r="BQ9650" s="1"/>
      <c r="BR9650" s="1"/>
      <c r="BS9650" s="1"/>
      <c r="BT9650" s="1"/>
      <c r="BU9650" s="4"/>
      <c r="BV9650" s="1"/>
      <c r="BW9650" s="3"/>
      <c r="BX9650" s="4"/>
      <c r="BY9650" s="5"/>
      <c r="BZ9650" s="5"/>
      <c r="CA9650" s="5"/>
      <c r="CB9650" s="5"/>
      <c r="CC9650" s="5"/>
      <c r="CD9650" s="43"/>
    </row>
    <row r="9651" spans="1:82" x14ac:dyDescent="0.25">
      <c r="A9651" s="8"/>
      <c r="B9651" s="5"/>
      <c r="C9651" s="5"/>
      <c r="D9651" s="5"/>
      <c r="E9651" s="5"/>
      <c r="F9651" s="94" t="str">
        <f t="shared" si="1509"/>
        <v/>
      </c>
      <c r="G9651" s="94" t="str">
        <f t="shared" si="1510"/>
        <v/>
      </c>
      <c r="H9651" s="127" t="str">
        <f>IF(A9651&lt;&gt;"",IF(MID(C9651,1,1)="c",$AS$26,IF(MID(C9651,1,1)="r",$AS$41,IF(MID(C9651,1,1)="p",#REF!,#REF!))),"")</f>
        <v/>
      </c>
      <c r="I9651" s="92" t="str">
        <f t="shared" si="1511"/>
        <v/>
      </c>
      <c r="J9651" s="92" t="str">
        <f t="shared" si="1512"/>
        <v/>
      </c>
      <c r="K9651" s="92" t="str">
        <f t="shared" si="1513"/>
        <v/>
      </c>
      <c r="L9651" s="92" t="str">
        <f t="shared" si="1514"/>
        <v/>
      </c>
      <c r="M9651" s="95" t="str">
        <f>IF(A9651&lt;&gt;"",IF(MID(C9651,1,1)="c",SigmaEpsConcrete(I9651,$AN$30:$AN$33,$AR$30:$AR$33,$AS$26,$AS$27,$AS$28,$AQ$20,$AU$19),""),"")</f>
        <v/>
      </c>
      <c r="N9651" s="95" t="str">
        <f>IF(A9651&lt;&gt;"",IF(MID(C9651,1,1)="r",SigmaEpsReinf(J9651,$AS$42:$AS$43,$AS$41,$AS$39,$AS$40,$AQ$38),""),"")</f>
        <v/>
      </c>
      <c r="Q9651" s="92" t="str">
        <f t="shared" si="1516"/>
        <v/>
      </c>
      <c r="R9651" s="92" t="str">
        <f t="shared" si="1517"/>
        <v/>
      </c>
      <c r="U9651" s="5"/>
      <c r="V9651" s="5"/>
      <c r="W9651" s="94" t="str">
        <f t="shared" si="1515"/>
        <v/>
      </c>
      <c r="X9651" s="94" t="str">
        <f t="shared" si="1518"/>
        <v/>
      </c>
      <c r="Y9651" s="5"/>
      <c r="BK9651" s="8"/>
      <c r="BL9651" s="5"/>
      <c r="BM9651" s="5"/>
      <c r="BN9651" s="5"/>
      <c r="BO9651" s="5"/>
      <c r="BP9651" s="1"/>
      <c r="BQ9651" s="1"/>
      <c r="BR9651" s="1"/>
      <c r="BS9651" s="1"/>
      <c r="BT9651" s="1"/>
      <c r="BU9651" s="4"/>
      <c r="BV9651" s="1"/>
      <c r="BW9651" s="3"/>
      <c r="BX9651" s="4"/>
      <c r="BY9651" s="5"/>
      <c r="BZ9651" s="5"/>
      <c r="CA9651" s="5"/>
      <c r="CB9651" s="5"/>
      <c r="CC9651" s="5"/>
      <c r="CD9651" s="43"/>
    </row>
    <row r="9652" spans="1:82" x14ac:dyDescent="0.25">
      <c r="A9652" s="8"/>
      <c r="B9652" s="5"/>
      <c r="C9652" s="5"/>
      <c r="D9652" s="5"/>
      <c r="E9652" s="5"/>
      <c r="F9652" s="94" t="str">
        <f t="shared" si="1509"/>
        <v/>
      </c>
      <c r="G9652" s="94" t="str">
        <f t="shared" si="1510"/>
        <v/>
      </c>
      <c r="H9652" s="127" t="str">
        <f>IF(A9652&lt;&gt;"",IF(MID(C9652,1,1)="c",$AS$26,IF(MID(C9652,1,1)="r",$AS$41,IF(MID(C9652,1,1)="p",#REF!,#REF!))),"")</f>
        <v/>
      </c>
      <c r="I9652" s="92" t="str">
        <f t="shared" si="1511"/>
        <v/>
      </c>
      <c r="J9652" s="92" t="str">
        <f t="shared" si="1512"/>
        <v/>
      </c>
      <c r="K9652" s="92" t="str">
        <f t="shared" si="1513"/>
        <v/>
      </c>
      <c r="L9652" s="92" t="str">
        <f t="shared" si="1514"/>
        <v/>
      </c>
      <c r="M9652" s="95" t="str">
        <f>IF(A9652&lt;&gt;"",IF(MID(C9652,1,1)="c",SigmaEpsConcrete(I9652,$AN$30:$AN$33,$AR$30:$AR$33,$AS$26,$AS$27,$AS$28,$AQ$20,$AU$19),""),"")</f>
        <v/>
      </c>
      <c r="N9652" s="95" t="str">
        <f>IF(A9652&lt;&gt;"",IF(MID(C9652,1,1)="r",SigmaEpsReinf(J9652,$AS$42:$AS$43,$AS$41,$AS$39,$AS$40,$AQ$38),""),"")</f>
        <v/>
      </c>
      <c r="Q9652" s="92" t="str">
        <f t="shared" si="1516"/>
        <v/>
      </c>
      <c r="R9652" s="92" t="str">
        <f t="shared" si="1517"/>
        <v/>
      </c>
      <c r="U9652" s="5"/>
      <c r="V9652" s="5"/>
      <c r="W9652" s="94" t="str">
        <f t="shared" si="1515"/>
        <v/>
      </c>
      <c r="X9652" s="94" t="str">
        <f t="shared" si="1518"/>
        <v/>
      </c>
      <c r="Y9652" s="5"/>
      <c r="BK9652" s="8"/>
      <c r="BL9652" s="5"/>
      <c r="BM9652" s="5"/>
      <c r="BN9652" s="5"/>
      <c r="BO9652" s="5"/>
      <c r="BP9652" s="1"/>
      <c r="BQ9652" s="1"/>
      <c r="BR9652" s="1"/>
      <c r="BS9652" s="1"/>
      <c r="BT9652" s="1"/>
      <c r="BU9652" s="4"/>
      <c r="BV9652" s="1"/>
      <c r="BW9652" s="3"/>
      <c r="BX9652" s="4"/>
      <c r="BY9652" s="5"/>
      <c r="BZ9652" s="5"/>
      <c r="CA9652" s="5"/>
      <c r="CB9652" s="5"/>
      <c r="CC9652" s="5"/>
      <c r="CD9652" s="43"/>
    </row>
    <row r="9653" spans="1:82" x14ac:dyDescent="0.25">
      <c r="A9653" s="8"/>
      <c r="B9653" s="5"/>
      <c r="C9653" s="5"/>
      <c r="D9653" s="5"/>
      <c r="E9653" s="5"/>
      <c r="F9653" s="94" t="str">
        <f t="shared" si="1509"/>
        <v/>
      </c>
      <c r="G9653" s="94" t="str">
        <f t="shared" si="1510"/>
        <v/>
      </c>
      <c r="H9653" s="127" t="str">
        <f>IF(A9653&lt;&gt;"",IF(MID(C9653,1,1)="c",$AS$26,IF(MID(C9653,1,1)="r",$AS$41,IF(MID(C9653,1,1)="p",#REF!,#REF!))),"")</f>
        <v/>
      </c>
      <c r="I9653" s="92" t="str">
        <f t="shared" si="1511"/>
        <v/>
      </c>
      <c r="J9653" s="92" t="str">
        <f t="shared" si="1512"/>
        <v/>
      </c>
      <c r="K9653" s="92" t="str">
        <f t="shared" si="1513"/>
        <v/>
      </c>
      <c r="L9653" s="92" t="str">
        <f t="shared" si="1514"/>
        <v/>
      </c>
      <c r="M9653" s="95" t="str">
        <f>IF(A9653&lt;&gt;"",IF(MID(C9653,1,1)="c",SigmaEpsConcrete(I9653,$AN$30:$AN$33,$AR$30:$AR$33,$AS$26,$AS$27,$AS$28,$AQ$20,$AU$19),""),"")</f>
        <v/>
      </c>
      <c r="N9653" s="95" t="str">
        <f>IF(A9653&lt;&gt;"",IF(MID(C9653,1,1)="r",SigmaEpsReinf(J9653,$AS$42:$AS$43,$AS$41,$AS$39,$AS$40,$AQ$38),""),"")</f>
        <v/>
      </c>
      <c r="Q9653" s="92" t="str">
        <f t="shared" si="1516"/>
        <v/>
      </c>
      <c r="R9653" s="92" t="str">
        <f t="shared" si="1517"/>
        <v/>
      </c>
      <c r="U9653" s="5"/>
      <c r="V9653" s="5"/>
      <c r="W9653" s="94" t="str">
        <f t="shared" si="1515"/>
        <v/>
      </c>
      <c r="X9653" s="94" t="str">
        <f t="shared" si="1518"/>
        <v/>
      </c>
      <c r="Y9653" s="5"/>
      <c r="BK9653" s="8"/>
      <c r="BL9653" s="5"/>
      <c r="BM9653" s="5"/>
      <c r="BN9653" s="5"/>
      <c r="BO9653" s="5"/>
      <c r="BP9653" s="1"/>
      <c r="BQ9653" s="1"/>
      <c r="BR9653" s="1"/>
      <c r="BS9653" s="1"/>
      <c r="BT9653" s="1"/>
      <c r="BU9653" s="4"/>
      <c r="BV9653" s="1"/>
      <c r="BW9653" s="3"/>
      <c r="BX9653" s="4"/>
      <c r="BY9653" s="5"/>
      <c r="BZ9653" s="5"/>
      <c r="CA9653" s="5"/>
      <c r="CB9653" s="5"/>
      <c r="CC9653" s="5"/>
      <c r="CD9653" s="43"/>
    </row>
    <row r="9654" spans="1:82" x14ac:dyDescent="0.25">
      <c r="A9654" s="8"/>
      <c r="B9654" s="5"/>
      <c r="C9654" s="5"/>
      <c r="D9654" s="5"/>
      <c r="E9654" s="5"/>
      <c r="F9654" s="94" t="str">
        <f t="shared" si="1509"/>
        <v/>
      </c>
      <c r="G9654" s="94" t="str">
        <f t="shared" si="1510"/>
        <v/>
      </c>
      <c r="H9654" s="127" t="str">
        <f>IF(A9654&lt;&gt;"",IF(MID(C9654,1,1)="c",$AS$26,IF(MID(C9654,1,1)="r",$AS$41,IF(MID(C9654,1,1)="p",#REF!,#REF!))),"")</f>
        <v/>
      </c>
      <c r="I9654" s="92" t="str">
        <f t="shared" si="1511"/>
        <v/>
      </c>
      <c r="J9654" s="92" t="str">
        <f t="shared" si="1512"/>
        <v/>
      </c>
      <c r="K9654" s="92" t="str">
        <f t="shared" si="1513"/>
        <v/>
      </c>
      <c r="L9654" s="92" t="str">
        <f t="shared" si="1514"/>
        <v/>
      </c>
      <c r="M9654" s="95" t="str">
        <f>IF(A9654&lt;&gt;"",IF(MID(C9654,1,1)="c",SigmaEpsConcrete(I9654,$AN$30:$AN$33,$AR$30:$AR$33,$AS$26,$AS$27,$AS$28,$AQ$20,$AU$19),""),"")</f>
        <v/>
      </c>
      <c r="N9654" s="95" t="str">
        <f>IF(A9654&lt;&gt;"",IF(MID(C9654,1,1)="r",SigmaEpsReinf(J9654,$AS$42:$AS$43,$AS$41,$AS$39,$AS$40,$AQ$38),""),"")</f>
        <v/>
      </c>
      <c r="Q9654" s="92" t="str">
        <f t="shared" si="1516"/>
        <v/>
      </c>
      <c r="R9654" s="92" t="str">
        <f t="shared" si="1517"/>
        <v/>
      </c>
      <c r="U9654" s="5"/>
      <c r="V9654" s="5"/>
      <c r="W9654" s="94" t="str">
        <f t="shared" si="1515"/>
        <v/>
      </c>
      <c r="X9654" s="94" t="str">
        <f t="shared" si="1518"/>
        <v/>
      </c>
      <c r="Y9654" s="5"/>
      <c r="BK9654" s="8"/>
      <c r="BL9654" s="5"/>
      <c r="BM9654" s="5"/>
      <c r="BN9654" s="5"/>
      <c r="BO9654" s="5"/>
      <c r="BP9654" s="1"/>
      <c r="BQ9654" s="1"/>
      <c r="BR9654" s="1"/>
      <c r="BS9654" s="1"/>
      <c r="BT9654" s="1"/>
      <c r="BU9654" s="4"/>
      <c r="BV9654" s="1"/>
      <c r="BW9654" s="3"/>
      <c r="BX9654" s="4"/>
      <c r="BY9654" s="5"/>
      <c r="BZ9654" s="5"/>
      <c r="CA9654" s="5"/>
      <c r="CB9654" s="5"/>
      <c r="CC9654" s="5"/>
      <c r="CD9654" s="43"/>
    </row>
    <row r="9655" spans="1:82" x14ac:dyDescent="0.25">
      <c r="A9655" s="8"/>
      <c r="B9655" s="5"/>
      <c r="C9655" s="5"/>
      <c r="D9655" s="5"/>
      <c r="E9655" s="5"/>
      <c r="F9655" s="94" t="str">
        <f t="shared" si="1509"/>
        <v/>
      </c>
      <c r="G9655" s="94" t="str">
        <f t="shared" si="1510"/>
        <v/>
      </c>
      <c r="H9655" s="127" t="str">
        <f>IF(A9655&lt;&gt;"",IF(MID(C9655,1,1)="c",$AS$26,IF(MID(C9655,1,1)="r",$AS$41,IF(MID(C9655,1,1)="p",#REF!,#REF!))),"")</f>
        <v/>
      </c>
      <c r="I9655" s="92" t="str">
        <f t="shared" si="1511"/>
        <v/>
      </c>
      <c r="J9655" s="92" t="str">
        <f t="shared" si="1512"/>
        <v/>
      </c>
      <c r="K9655" s="92" t="str">
        <f t="shared" si="1513"/>
        <v/>
      </c>
      <c r="L9655" s="92" t="str">
        <f t="shared" si="1514"/>
        <v/>
      </c>
      <c r="M9655" s="95" t="str">
        <f>IF(A9655&lt;&gt;"",IF(MID(C9655,1,1)="c",SigmaEpsConcrete(I9655,$AN$30:$AN$33,$AR$30:$AR$33,$AS$26,$AS$27,$AS$28,$AQ$20,$AU$19),""),"")</f>
        <v/>
      </c>
      <c r="N9655" s="95" t="str">
        <f>IF(A9655&lt;&gt;"",IF(MID(C9655,1,1)="r",SigmaEpsReinf(J9655,$AS$42:$AS$43,$AS$41,$AS$39,$AS$40,$AQ$38),""),"")</f>
        <v/>
      </c>
      <c r="Q9655" s="92" t="str">
        <f t="shared" si="1516"/>
        <v/>
      </c>
      <c r="R9655" s="92" t="str">
        <f t="shared" si="1517"/>
        <v/>
      </c>
      <c r="U9655" s="5"/>
      <c r="V9655" s="5"/>
      <c r="W9655" s="94" t="str">
        <f t="shared" si="1515"/>
        <v/>
      </c>
      <c r="X9655" s="94" t="str">
        <f t="shared" si="1518"/>
        <v/>
      </c>
      <c r="Y9655" s="5"/>
      <c r="BK9655" s="8"/>
      <c r="BL9655" s="5"/>
      <c r="BM9655" s="5"/>
      <c r="BN9655" s="5"/>
      <c r="BO9655" s="5"/>
      <c r="BP9655" s="1"/>
      <c r="BQ9655" s="1"/>
      <c r="BR9655" s="1"/>
      <c r="BS9655" s="1"/>
      <c r="BT9655" s="1"/>
      <c r="BU9655" s="4"/>
      <c r="BV9655" s="1"/>
      <c r="BW9655" s="3"/>
      <c r="BX9655" s="4"/>
      <c r="BY9655" s="5"/>
      <c r="BZ9655" s="5"/>
      <c r="CA9655" s="5"/>
      <c r="CB9655" s="5"/>
      <c r="CC9655" s="5"/>
      <c r="CD9655" s="43"/>
    </row>
    <row r="9656" spans="1:82" x14ac:dyDescent="0.25">
      <c r="A9656" s="8"/>
      <c r="B9656" s="5"/>
      <c r="C9656" s="5"/>
      <c r="D9656" s="5"/>
      <c r="E9656" s="5"/>
      <c r="F9656" s="94" t="str">
        <f t="shared" si="1509"/>
        <v/>
      </c>
      <c r="G9656" s="94" t="str">
        <f t="shared" si="1510"/>
        <v/>
      </c>
      <c r="H9656" s="127" t="str">
        <f>IF(A9656&lt;&gt;"",IF(MID(C9656,1,1)="c",$AS$26,IF(MID(C9656,1,1)="r",$AS$41,IF(MID(C9656,1,1)="p",#REF!,#REF!))),"")</f>
        <v/>
      </c>
      <c r="I9656" s="92" t="str">
        <f t="shared" si="1511"/>
        <v/>
      </c>
      <c r="J9656" s="92" t="str">
        <f t="shared" si="1512"/>
        <v/>
      </c>
      <c r="K9656" s="92" t="str">
        <f t="shared" si="1513"/>
        <v/>
      </c>
      <c r="L9656" s="92" t="str">
        <f t="shared" si="1514"/>
        <v/>
      </c>
      <c r="M9656" s="95" t="str">
        <f>IF(A9656&lt;&gt;"",IF(MID(C9656,1,1)="c",SigmaEpsConcrete(I9656,$AN$30:$AN$33,$AR$30:$AR$33,$AS$26,$AS$27,$AS$28,$AQ$20,$AU$19),""),"")</f>
        <v/>
      </c>
      <c r="N9656" s="95" t="str">
        <f>IF(A9656&lt;&gt;"",IF(MID(C9656,1,1)="r",SigmaEpsReinf(J9656,$AS$42:$AS$43,$AS$41,$AS$39,$AS$40,$AQ$38),""),"")</f>
        <v/>
      </c>
      <c r="Q9656" s="92" t="str">
        <f t="shared" si="1516"/>
        <v/>
      </c>
      <c r="R9656" s="92" t="str">
        <f t="shared" si="1517"/>
        <v/>
      </c>
      <c r="U9656" s="5"/>
      <c r="V9656" s="5"/>
      <c r="W9656" s="94" t="str">
        <f t="shared" si="1515"/>
        <v/>
      </c>
      <c r="X9656" s="94" t="str">
        <f t="shared" si="1518"/>
        <v/>
      </c>
      <c r="Y9656" s="5"/>
      <c r="BK9656" s="8"/>
      <c r="BL9656" s="5"/>
      <c r="BM9656" s="5"/>
      <c r="BN9656" s="5"/>
      <c r="BO9656" s="5"/>
      <c r="BP9656" s="1"/>
      <c r="BQ9656" s="1"/>
      <c r="BR9656" s="1"/>
      <c r="BS9656" s="1"/>
      <c r="BT9656" s="1"/>
      <c r="BU9656" s="4"/>
      <c r="BV9656" s="1"/>
      <c r="BW9656" s="3"/>
      <c r="BX9656" s="4"/>
      <c r="BY9656" s="5"/>
      <c r="BZ9656" s="5"/>
      <c r="CA9656" s="5"/>
      <c r="CB9656" s="5"/>
      <c r="CC9656" s="5"/>
      <c r="CD9656" s="43"/>
    </row>
    <row r="9657" spans="1:82" x14ac:dyDescent="0.25">
      <c r="A9657" s="8"/>
      <c r="B9657" s="5"/>
      <c r="C9657" s="5"/>
      <c r="D9657" s="5"/>
      <c r="E9657" s="5"/>
      <c r="F9657" s="94" t="str">
        <f t="shared" si="1509"/>
        <v/>
      </c>
      <c r="G9657" s="94" t="str">
        <f t="shared" si="1510"/>
        <v/>
      </c>
      <c r="H9657" s="127" t="str">
        <f>IF(A9657&lt;&gt;"",IF(MID(C9657,1,1)="c",$AS$26,IF(MID(C9657,1,1)="r",$AS$41,IF(MID(C9657,1,1)="p",#REF!,#REF!))),"")</f>
        <v/>
      </c>
      <c r="I9657" s="92" t="str">
        <f t="shared" si="1511"/>
        <v/>
      </c>
      <c r="J9657" s="92" t="str">
        <f t="shared" si="1512"/>
        <v/>
      </c>
      <c r="K9657" s="92" t="str">
        <f t="shared" si="1513"/>
        <v/>
      </c>
      <c r="L9657" s="92" t="str">
        <f t="shared" si="1514"/>
        <v/>
      </c>
      <c r="M9657" s="95" t="str">
        <f>IF(A9657&lt;&gt;"",IF(MID(C9657,1,1)="c",SigmaEpsConcrete(I9657,$AN$30:$AN$33,$AR$30:$AR$33,$AS$26,$AS$27,$AS$28,$AQ$20,$AU$19),""),"")</f>
        <v/>
      </c>
      <c r="N9657" s="95" t="str">
        <f>IF(A9657&lt;&gt;"",IF(MID(C9657,1,1)="r",SigmaEpsReinf(J9657,$AS$42:$AS$43,$AS$41,$AS$39,$AS$40,$AQ$38),""),"")</f>
        <v/>
      </c>
      <c r="Q9657" s="92" t="str">
        <f t="shared" si="1516"/>
        <v/>
      </c>
      <c r="R9657" s="92" t="str">
        <f t="shared" si="1517"/>
        <v/>
      </c>
      <c r="U9657" s="5"/>
      <c r="V9657" s="5"/>
      <c r="W9657" s="94" t="str">
        <f t="shared" si="1515"/>
        <v/>
      </c>
      <c r="X9657" s="94" t="str">
        <f t="shared" si="1518"/>
        <v/>
      </c>
      <c r="Y9657" s="5"/>
      <c r="BK9657" s="8"/>
      <c r="BL9657" s="5"/>
      <c r="BM9657" s="5"/>
      <c r="BN9657" s="5"/>
      <c r="BO9657" s="5"/>
      <c r="BP9657" s="1"/>
      <c r="BQ9657" s="1"/>
      <c r="BR9657" s="1"/>
      <c r="BS9657" s="1"/>
      <c r="BT9657" s="1"/>
      <c r="BU9657" s="4"/>
      <c r="BV9657" s="1"/>
      <c r="BW9657" s="3"/>
      <c r="BX9657" s="4"/>
      <c r="BY9657" s="5"/>
      <c r="BZ9657" s="5"/>
      <c r="CA9657" s="5"/>
      <c r="CB9657" s="5"/>
      <c r="CC9657" s="5"/>
      <c r="CD9657" s="43"/>
    </row>
    <row r="9658" spans="1:82" x14ac:dyDescent="0.25">
      <c r="A9658" s="8"/>
      <c r="B9658" s="5"/>
      <c r="C9658" s="5"/>
      <c r="D9658" s="5"/>
      <c r="E9658" s="5"/>
      <c r="F9658" s="94" t="str">
        <f t="shared" si="1509"/>
        <v/>
      </c>
      <c r="G9658" s="94" t="str">
        <f t="shared" si="1510"/>
        <v/>
      </c>
      <c r="H9658" s="127" t="str">
        <f>IF(A9658&lt;&gt;"",IF(MID(C9658,1,1)="c",$AS$26,IF(MID(C9658,1,1)="r",$AS$41,IF(MID(C9658,1,1)="p",#REF!,#REF!))),"")</f>
        <v/>
      </c>
      <c r="I9658" s="92" t="str">
        <f t="shared" si="1511"/>
        <v/>
      </c>
      <c r="J9658" s="92" t="str">
        <f t="shared" si="1512"/>
        <v/>
      </c>
      <c r="K9658" s="92" t="str">
        <f t="shared" si="1513"/>
        <v/>
      </c>
      <c r="L9658" s="92" t="str">
        <f t="shared" si="1514"/>
        <v/>
      </c>
      <c r="M9658" s="95" t="str">
        <f>IF(A9658&lt;&gt;"",IF(MID(C9658,1,1)="c",SigmaEpsConcrete(I9658,$AN$30:$AN$33,$AR$30:$AR$33,$AS$26,$AS$27,$AS$28,$AQ$20,$AU$19),""),"")</f>
        <v/>
      </c>
      <c r="N9658" s="95" t="str">
        <f>IF(A9658&lt;&gt;"",IF(MID(C9658,1,1)="r",SigmaEpsReinf(J9658,$AS$42:$AS$43,$AS$41,$AS$39,$AS$40,$AQ$38),""),"")</f>
        <v/>
      </c>
      <c r="Q9658" s="92" t="str">
        <f t="shared" si="1516"/>
        <v/>
      </c>
      <c r="R9658" s="92" t="str">
        <f t="shared" si="1517"/>
        <v/>
      </c>
      <c r="U9658" s="5"/>
      <c r="V9658" s="5"/>
      <c r="W9658" s="94" t="str">
        <f t="shared" si="1515"/>
        <v/>
      </c>
      <c r="X9658" s="94" t="str">
        <f t="shared" si="1518"/>
        <v/>
      </c>
      <c r="Y9658" s="5"/>
      <c r="BK9658" s="8"/>
      <c r="BL9658" s="5"/>
      <c r="BM9658" s="5"/>
      <c r="BN9658" s="5"/>
      <c r="BO9658" s="5"/>
      <c r="BP9658" s="1"/>
      <c r="BQ9658" s="1"/>
      <c r="BR9658" s="1"/>
      <c r="BS9658" s="1"/>
      <c r="BT9658" s="1"/>
      <c r="BU9658" s="4"/>
      <c r="BV9658" s="1"/>
      <c r="BW9658" s="3"/>
      <c r="BX9658" s="4"/>
      <c r="BY9658" s="5"/>
      <c r="BZ9658" s="5"/>
      <c r="CA9658" s="5"/>
      <c r="CB9658" s="5"/>
      <c r="CC9658" s="5"/>
      <c r="CD9658" s="43"/>
    </row>
    <row r="9659" spans="1:82" x14ac:dyDescent="0.25">
      <c r="A9659" s="8"/>
      <c r="B9659" s="5"/>
      <c r="C9659" s="5"/>
      <c r="D9659" s="5"/>
      <c r="E9659" s="5"/>
      <c r="F9659" s="94" t="str">
        <f t="shared" si="1509"/>
        <v/>
      </c>
      <c r="G9659" s="94" t="str">
        <f t="shared" si="1510"/>
        <v/>
      </c>
      <c r="H9659" s="127" t="str">
        <f>IF(A9659&lt;&gt;"",IF(MID(C9659,1,1)="c",$AS$26,IF(MID(C9659,1,1)="r",$AS$41,IF(MID(C9659,1,1)="p",#REF!,#REF!))),"")</f>
        <v/>
      </c>
      <c r="I9659" s="92" t="str">
        <f t="shared" si="1511"/>
        <v/>
      </c>
      <c r="J9659" s="92" t="str">
        <f t="shared" si="1512"/>
        <v/>
      </c>
      <c r="K9659" s="92" t="str">
        <f t="shared" si="1513"/>
        <v/>
      </c>
      <c r="L9659" s="92" t="str">
        <f t="shared" si="1514"/>
        <v/>
      </c>
      <c r="M9659" s="95" t="str">
        <f>IF(A9659&lt;&gt;"",IF(MID(C9659,1,1)="c",SigmaEpsConcrete(I9659,$AN$30:$AN$33,$AR$30:$AR$33,$AS$26,$AS$27,$AS$28,$AQ$20,$AU$19),""),"")</f>
        <v/>
      </c>
      <c r="N9659" s="95" t="str">
        <f>IF(A9659&lt;&gt;"",IF(MID(C9659,1,1)="r",SigmaEpsReinf(J9659,$AS$42:$AS$43,$AS$41,$AS$39,$AS$40,$AQ$38),""),"")</f>
        <v/>
      </c>
      <c r="Q9659" s="92" t="str">
        <f t="shared" si="1516"/>
        <v/>
      </c>
      <c r="R9659" s="92" t="str">
        <f t="shared" si="1517"/>
        <v/>
      </c>
      <c r="U9659" s="5"/>
      <c r="V9659" s="5"/>
      <c r="W9659" s="94" t="str">
        <f t="shared" si="1515"/>
        <v/>
      </c>
      <c r="X9659" s="94" t="str">
        <f t="shared" si="1518"/>
        <v/>
      </c>
      <c r="Y9659" s="5"/>
      <c r="BK9659" s="8"/>
      <c r="BL9659" s="5"/>
      <c r="BM9659" s="5"/>
      <c r="BN9659" s="5"/>
      <c r="BO9659" s="5"/>
      <c r="BP9659" s="1"/>
      <c r="BQ9659" s="1"/>
      <c r="BR9659" s="1"/>
      <c r="BS9659" s="1"/>
      <c r="BT9659" s="1"/>
      <c r="BU9659" s="4"/>
      <c r="BV9659" s="1"/>
      <c r="BW9659" s="3"/>
      <c r="BX9659" s="4"/>
      <c r="BY9659" s="5"/>
      <c r="BZ9659" s="5"/>
      <c r="CA9659" s="5"/>
      <c r="CB9659" s="5"/>
      <c r="CC9659" s="5"/>
      <c r="CD9659" s="43"/>
    </row>
    <row r="9660" spans="1:82" x14ac:dyDescent="0.25">
      <c r="A9660" s="8"/>
      <c r="B9660" s="5"/>
      <c r="C9660" s="5"/>
      <c r="D9660" s="5"/>
      <c r="E9660" s="5"/>
      <c r="F9660" s="94" t="str">
        <f t="shared" si="1509"/>
        <v/>
      </c>
      <c r="G9660" s="94" t="str">
        <f t="shared" si="1510"/>
        <v/>
      </c>
      <c r="H9660" s="127" t="str">
        <f>IF(A9660&lt;&gt;"",IF(MID(C9660,1,1)="c",$AS$26,IF(MID(C9660,1,1)="r",$AS$41,IF(MID(C9660,1,1)="p",#REF!,#REF!))),"")</f>
        <v/>
      </c>
      <c r="I9660" s="92" t="str">
        <f t="shared" si="1511"/>
        <v/>
      </c>
      <c r="J9660" s="92" t="str">
        <f t="shared" si="1512"/>
        <v/>
      </c>
      <c r="K9660" s="92" t="str">
        <f t="shared" si="1513"/>
        <v/>
      </c>
      <c r="L9660" s="92" t="str">
        <f t="shared" si="1514"/>
        <v/>
      </c>
      <c r="M9660" s="95" t="str">
        <f>IF(A9660&lt;&gt;"",IF(MID(C9660,1,1)="c",SigmaEpsConcrete(I9660,$AN$30:$AN$33,$AR$30:$AR$33,$AS$26,$AS$27,$AS$28,$AQ$20,$AU$19),""),"")</f>
        <v/>
      </c>
      <c r="N9660" s="95" t="str">
        <f>IF(A9660&lt;&gt;"",IF(MID(C9660,1,1)="r",SigmaEpsReinf(J9660,$AS$42:$AS$43,$AS$41,$AS$39,$AS$40,$AQ$38),""),"")</f>
        <v/>
      </c>
      <c r="Q9660" s="92" t="str">
        <f t="shared" si="1516"/>
        <v/>
      </c>
      <c r="R9660" s="92" t="str">
        <f t="shared" si="1517"/>
        <v/>
      </c>
      <c r="U9660" s="5"/>
      <c r="V9660" s="5"/>
      <c r="W9660" s="94" t="str">
        <f t="shared" si="1515"/>
        <v/>
      </c>
      <c r="X9660" s="94" t="str">
        <f t="shared" si="1518"/>
        <v/>
      </c>
      <c r="Y9660" s="5"/>
      <c r="BK9660" s="8"/>
      <c r="BL9660" s="5"/>
      <c r="BM9660" s="5"/>
      <c r="BN9660" s="5"/>
      <c r="BO9660" s="5"/>
      <c r="BP9660" s="1"/>
      <c r="BQ9660" s="1"/>
      <c r="BR9660" s="1"/>
      <c r="BS9660" s="1"/>
      <c r="BT9660" s="1"/>
      <c r="BU9660" s="4"/>
      <c r="BV9660" s="1"/>
      <c r="BW9660" s="3"/>
      <c r="BX9660" s="4"/>
      <c r="BY9660" s="5"/>
      <c r="BZ9660" s="5"/>
      <c r="CA9660" s="5"/>
      <c r="CB9660" s="5"/>
      <c r="CC9660" s="5"/>
      <c r="CD9660" s="43"/>
    </row>
    <row r="9661" spans="1:82" x14ac:dyDescent="0.25">
      <c r="A9661" s="8"/>
      <c r="B9661" s="5"/>
      <c r="C9661" s="5"/>
      <c r="D9661" s="5"/>
      <c r="E9661" s="5"/>
      <c r="F9661" s="94" t="str">
        <f t="shared" si="1509"/>
        <v/>
      </c>
      <c r="G9661" s="94" t="str">
        <f t="shared" si="1510"/>
        <v/>
      </c>
      <c r="H9661" s="127" t="str">
        <f>IF(A9661&lt;&gt;"",IF(MID(C9661,1,1)="c",$AS$26,IF(MID(C9661,1,1)="r",$AS$41,IF(MID(C9661,1,1)="p",#REF!,#REF!))),"")</f>
        <v/>
      </c>
      <c r="I9661" s="92" t="str">
        <f t="shared" si="1511"/>
        <v/>
      </c>
      <c r="J9661" s="92" t="str">
        <f t="shared" si="1512"/>
        <v/>
      </c>
      <c r="K9661" s="92" t="str">
        <f t="shared" si="1513"/>
        <v/>
      </c>
      <c r="L9661" s="92" t="str">
        <f t="shared" si="1514"/>
        <v/>
      </c>
      <c r="M9661" s="95" t="str">
        <f>IF(A9661&lt;&gt;"",IF(MID(C9661,1,1)="c",SigmaEpsConcrete(I9661,$AN$30:$AN$33,$AR$30:$AR$33,$AS$26,$AS$27,$AS$28,$AQ$20,$AU$19),""),"")</f>
        <v/>
      </c>
      <c r="N9661" s="95" t="str">
        <f>IF(A9661&lt;&gt;"",IF(MID(C9661,1,1)="r",SigmaEpsReinf(J9661,$AS$42:$AS$43,$AS$41,$AS$39,$AS$40,$AQ$38),""),"")</f>
        <v/>
      </c>
      <c r="Q9661" s="92" t="str">
        <f t="shared" si="1516"/>
        <v/>
      </c>
      <c r="R9661" s="92" t="str">
        <f t="shared" si="1517"/>
        <v/>
      </c>
      <c r="U9661" s="5"/>
      <c r="V9661" s="5"/>
      <c r="W9661" s="94" t="str">
        <f t="shared" si="1515"/>
        <v/>
      </c>
      <c r="X9661" s="94" t="str">
        <f t="shared" si="1518"/>
        <v/>
      </c>
      <c r="Y9661" s="5"/>
      <c r="BK9661" s="8"/>
      <c r="BL9661" s="5"/>
      <c r="BM9661" s="5"/>
      <c r="BN9661" s="5"/>
      <c r="BO9661" s="5"/>
      <c r="BP9661" s="1"/>
      <c r="BQ9661" s="1"/>
      <c r="BR9661" s="1"/>
      <c r="BS9661" s="1"/>
      <c r="BT9661" s="1"/>
      <c r="BU9661" s="4"/>
      <c r="BV9661" s="1"/>
      <c r="BW9661" s="3"/>
      <c r="BX9661" s="4"/>
      <c r="BY9661" s="5"/>
      <c r="BZ9661" s="5"/>
      <c r="CA9661" s="5"/>
      <c r="CB9661" s="5"/>
      <c r="CC9661" s="5"/>
      <c r="CD9661" s="43"/>
    </row>
    <row r="9662" spans="1:82" x14ac:dyDescent="0.25">
      <c r="A9662" s="8"/>
      <c r="B9662" s="5"/>
      <c r="C9662" s="5"/>
      <c r="D9662" s="5"/>
      <c r="E9662" s="5"/>
      <c r="F9662" s="94" t="str">
        <f t="shared" si="1509"/>
        <v/>
      </c>
      <c r="G9662" s="94" t="str">
        <f t="shared" si="1510"/>
        <v/>
      </c>
      <c r="H9662" s="127" t="str">
        <f>IF(A9662&lt;&gt;"",IF(MID(C9662,1,1)="c",$AS$26,IF(MID(C9662,1,1)="r",$AS$41,IF(MID(C9662,1,1)="p",#REF!,#REF!))),"")</f>
        <v/>
      </c>
      <c r="I9662" s="92" t="str">
        <f t="shared" si="1511"/>
        <v/>
      </c>
      <c r="J9662" s="92" t="str">
        <f t="shared" si="1512"/>
        <v/>
      </c>
      <c r="K9662" s="92" t="str">
        <f t="shared" si="1513"/>
        <v/>
      </c>
      <c r="L9662" s="92" t="str">
        <f t="shared" si="1514"/>
        <v/>
      </c>
      <c r="M9662" s="95" t="str">
        <f>IF(A9662&lt;&gt;"",IF(MID(C9662,1,1)="c",SigmaEpsConcrete(I9662,$AN$30:$AN$33,$AR$30:$AR$33,$AS$26,$AS$27,$AS$28,$AQ$20,$AU$19),""),"")</f>
        <v/>
      </c>
      <c r="N9662" s="95" t="str">
        <f>IF(A9662&lt;&gt;"",IF(MID(C9662,1,1)="r",SigmaEpsReinf(J9662,$AS$42:$AS$43,$AS$41,$AS$39,$AS$40,$AQ$38),""),"")</f>
        <v/>
      </c>
      <c r="Q9662" s="92" t="str">
        <f t="shared" si="1516"/>
        <v/>
      </c>
      <c r="R9662" s="92" t="str">
        <f t="shared" si="1517"/>
        <v/>
      </c>
      <c r="U9662" s="5"/>
      <c r="V9662" s="5"/>
      <c r="W9662" s="94" t="str">
        <f t="shared" si="1515"/>
        <v/>
      </c>
      <c r="X9662" s="94" t="str">
        <f t="shared" si="1518"/>
        <v/>
      </c>
      <c r="Y9662" s="5"/>
      <c r="BK9662" s="8"/>
      <c r="BL9662" s="5"/>
      <c r="BM9662" s="5"/>
      <c r="BN9662" s="5"/>
      <c r="BO9662" s="5"/>
      <c r="BP9662" s="1"/>
      <c r="BQ9662" s="1"/>
      <c r="BR9662" s="1"/>
      <c r="BS9662" s="1"/>
      <c r="BT9662" s="1"/>
      <c r="BU9662" s="4"/>
      <c r="BV9662" s="1"/>
      <c r="BW9662" s="3"/>
      <c r="BX9662" s="4"/>
      <c r="BY9662" s="5"/>
      <c r="BZ9662" s="5"/>
      <c r="CA9662" s="5"/>
      <c r="CB9662" s="5"/>
      <c r="CC9662" s="5"/>
      <c r="CD9662" s="43"/>
    </row>
    <row r="9663" spans="1:82" x14ac:dyDescent="0.25">
      <c r="A9663" s="8"/>
      <c r="B9663" s="5"/>
      <c r="C9663" s="5"/>
      <c r="D9663" s="5"/>
      <c r="E9663" s="5"/>
      <c r="F9663" s="94" t="str">
        <f t="shared" si="1509"/>
        <v/>
      </c>
      <c r="G9663" s="94" t="str">
        <f t="shared" si="1510"/>
        <v/>
      </c>
      <c r="H9663" s="127" t="str">
        <f>IF(A9663&lt;&gt;"",IF(MID(C9663,1,1)="c",$AS$26,IF(MID(C9663,1,1)="r",$AS$41,IF(MID(C9663,1,1)="p",#REF!,#REF!))),"")</f>
        <v/>
      </c>
      <c r="I9663" s="92" t="str">
        <f t="shared" si="1511"/>
        <v/>
      </c>
      <c r="J9663" s="92" t="str">
        <f t="shared" si="1512"/>
        <v/>
      </c>
      <c r="K9663" s="92" t="str">
        <f t="shared" si="1513"/>
        <v/>
      </c>
      <c r="L9663" s="92" t="str">
        <f t="shared" si="1514"/>
        <v/>
      </c>
      <c r="M9663" s="95" t="str">
        <f>IF(A9663&lt;&gt;"",IF(MID(C9663,1,1)="c",SigmaEpsConcrete(I9663,$AN$30:$AN$33,$AR$30:$AR$33,$AS$26,$AS$27,$AS$28,$AQ$20,$AU$19),""),"")</f>
        <v/>
      </c>
      <c r="N9663" s="95" t="str">
        <f>IF(A9663&lt;&gt;"",IF(MID(C9663,1,1)="r",SigmaEpsReinf(J9663,$AS$42:$AS$43,$AS$41,$AS$39,$AS$40,$AQ$38),""),"")</f>
        <v/>
      </c>
      <c r="Q9663" s="92" t="str">
        <f t="shared" si="1516"/>
        <v/>
      </c>
      <c r="R9663" s="92" t="str">
        <f t="shared" si="1517"/>
        <v/>
      </c>
      <c r="U9663" s="5"/>
      <c r="V9663" s="5"/>
      <c r="W9663" s="94" t="str">
        <f t="shared" si="1515"/>
        <v/>
      </c>
      <c r="X9663" s="94" t="str">
        <f t="shared" si="1518"/>
        <v/>
      </c>
      <c r="Y9663" s="5"/>
      <c r="BK9663" s="8"/>
      <c r="BL9663" s="5"/>
      <c r="BM9663" s="5"/>
      <c r="BN9663" s="5"/>
      <c r="BO9663" s="5"/>
      <c r="BP9663" s="1"/>
      <c r="BQ9663" s="1"/>
      <c r="BR9663" s="1"/>
      <c r="BS9663" s="1"/>
      <c r="BT9663" s="1"/>
      <c r="BU9663" s="4"/>
      <c r="BV9663" s="1"/>
      <c r="BW9663" s="3"/>
      <c r="BX9663" s="4"/>
      <c r="BY9663" s="5"/>
      <c r="BZ9663" s="5"/>
      <c r="CA9663" s="5"/>
      <c r="CB9663" s="5"/>
      <c r="CC9663" s="5"/>
      <c r="CD9663" s="43"/>
    </row>
    <row r="9664" spans="1:82" x14ac:dyDescent="0.25">
      <c r="A9664" s="8"/>
      <c r="B9664" s="5"/>
      <c r="C9664" s="5"/>
      <c r="D9664" s="5"/>
      <c r="E9664" s="5"/>
      <c r="F9664" s="94" t="str">
        <f t="shared" si="1509"/>
        <v/>
      </c>
      <c r="G9664" s="94" t="str">
        <f t="shared" si="1510"/>
        <v/>
      </c>
      <c r="H9664" s="127" t="str">
        <f>IF(A9664&lt;&gt;"",IF(MID(C9664,1,1)="c",$AS$26,IF(MID(C9664,1,1)="r",$AS$41,IF(MID(C9664,1,1)="p",#REF!,#REF!))),"")</f>
        <v/>
      </c>
      <c r="I9664" s="92" t="str">
        <f t="shared" si="1511"/>
        <v/>
      </c>
      <c r="J9664" s="92" t="str">
        <f t="shared" si="1512"/>
        <v/>
      </c>
      <c r="K9664" s="92" t="str">
        <f t="shared" si="1513"/>
        <v/>
      </c>
      <c r="L9664" s="92" t="str">
        <f t="shared" si="1514"/>
        <v/>
      </c>
      <c r="M9664" s="95" t="str">
        <f>IF(A9664&lt;&gt;"",IF(MID(C9664,1,1)="c",SigmaEpsConcrete(I9664,$AN$30:$AN$33,$AR$30:$AR$33,$AS$26,$AS$27,$AS$28,$AQ$20,$AU$19),""),"")</f>
        <v/>
      </c>
      <c r="N9664" s="95" t="str">
        <f>IF(A9664&lt;&gt;"",IF(MID(C9664,1,1)="r",SigmaEpsReinf(J9664,$AS$42:$AS$43,$AS$41,$AS$39,$AS$40,$AQ$38),""),"")</f>
        <v/>
      </c>
      <c r="Q9664" s="92" t="str">
        <f t="shared" si="1516"/>
        <v/>
      </c>
      <c r="R9664" s="92" t="str">
        <f t="shared" si="1517"/>
        <v/>
      </c>
      <c r="U9664" s="5"/>
      <c r="V9664" s="5"/>
      <c r="W9664" s="94" t="str">
        <f t="shared" si="1515"/>
        <v/>
      </c>
      <c r="X9664" s="94" t="str">
        <f t="shared" si="1518"/>
        <v/>
      </c>
      <c r="Y9664" s="5"/>
      <c r="BK9664" s="8"/>
      <c r="BL9664" s="5"/>
      <c r="BM9664" s="5"/>
      <c r="BN9664" s="5"/>
      <c r="BO9664" s="5"/>
      <c r="BP9664" s="1"/>
      <c r="BQ9664" s="1"/>
      <c r="BR9664" s="1"/>
      <c r="BS9664" s="1"/>
      <c r="BT9664" s="1"/>
      <c r="BU9664" s="4"/>
      <c r="BV9664" s="1"/>
      <c r="BW9664" s="3"/>
      <c r="BX9664" s="4"/>
      <c r="BY9664" s="5"/>
      <c r="BZ9664" s="5"/>
      <c r="CA9664" s="5"/>
      <c r="CB9664" s="5"/>
      <c r="CC9664" s="5"/>
      <c r="CD9664" s="43"/>
    </row>
    <row r="9665" spans="1:82" x14ac:dyDescent="0.25">
      <c r="A9665" s="8"/>
      <c r="B9665" s="5"/>
      <c r="C9665" s="5"/>
      <c r="D9665" s="5"/>
      <c r="E9665" s="5"/>
      <c r="F9665" s="94" t="str">
        <f t="shared" si="1509"/>
        <v/>
      </c>
      <c r="G9665" s="94" t="str">
        <f t="shared" si="1510"/>
        <v/>
      </c>
      <c r="H9665" s="127" t="str">
        <f>IF(A9665&lt;&gt;"",IF(MID(C9665,1,1)="c",$AS$26,IF(MID(C9665,1,1)="r",$AS$41,IF(MID(C9665,1,1)="p",#REF!,#REF!))),"")</f>
        <v/>
      </c>
      <c r="I9665" s="92" t="str">
        <f t="shared" si="1511"/>
        <v/>
      </c>
      <c r="J9665" s="92" t="str">
        <f t="shared" si="1512"/>
        <v/>
      </c>
      <c r="K9665" s="92" t="str">
        <f t="shared" si="1513"/>
        <v/>
      </c>
      <c r="L9665" s="92" t="str">
        <f t="shared" si="1514"/>
        <v/>
      </c>
      <c r="M9665" s="95" t="str">
        <f>IF(A9665&lt;&gt;"",IF(MID(C9665,1,1)="c",SigmaEpsConcrete(I9665,$AN$30:$AN$33,$AR$30:$AR$33,$AS$26,$AS$27,$AS$28,$AQ$20,$AU$19),""),"")</f>
        <v/>
      </c>
      <c r="N9665" s="95" t="str">
        <f>IF(A9665&lt;&gt;"",IF(MID(C9665,1,1)="r",SigmaEpsReinf(J9665,$AS$42:$AS$43,$AS$41,$AS$39,$AS$40,$AQ$38),""),"")</f>
        <v/>
      </c>
      <c r="Q9665" s="92" t="str">
        <f t="shared" si="1516"/>
        <v/>
      </c>
      <c r="R9665" s="92" t="str">
        <f t="shared" si="1517"/>
        <v/>
      </c>
      <c r="U9665" s="5"/>
      <c r="V9665" s="5"/>
      <c r="W9665" s="94" t="str">
        <f t="shared" si="1515"/>
        <v/>
      </c>
      <c r="X9665" s="94" t="str">
        <f t="shared" si="1518"/>
        <v/>
      </c>
      <c r="Y9665" s="5"/>
      <c r="BK9665" s="8"/>
      <c r="BL9665" s="5"/>
      <c r="BM9665" s="5"/>
      <c r="BN9665" s="5"/>
      <c r="BO9665" s="5"/>
      <c r="BP9665" s="1"/>
      <c r="BQ9665" s="1"/>
      <c r="BR9665" s="1"/>
      <c r="BS9665" s="1"/>
      <c r="BT9665" s="1"/>
      <c r="BU9665" s="4"/>
      <c r="BV9665" s="1"/>
      <c r="BW9665" s="3"/>
      <c r="BX9665" s="4"/>
      <c r="BY9665" s="5"/>
      <c r="BZ9665" s="5"/>
      <c r="CA9665" s="5"/>
      <c r="CB9665" s="5"/>
      <c r="CC9665" s="5"/>
      <c r="CD9665" s="43"/>
    </row>
    <row r="9666" spans="1:82" x14ac:dyDescent="0.25">
      <c r="A9666" s="8"/>
      <c r="B9666" s="5"/>
      <c r="C9666" s="5"/>
      <c r="D9666" s="5"/>
      <c r="E9666" s="5"/>
      <c r="F9666" s="94" t="str">
        <f t="shared" si="1509"/>
        <v/>
      </c>
      <c r="G9666" s="94" t="str">
        <f t="shared" si="1510"/>
        <v/>
      </c>
      <c r="H9666" s="127" t="str">
        <f>IF(A9666&lt;&gt;"",IF(MID(C9666,1,1)="c",$AS$26,IF(MID(C9666,1,1)="r",$AS$41,IF(MID(C9666,1,1)="p",#REF!,#REF!))),"")</f>
        <v/>
      </c>
      <c r="I9666" s="92" t="str">
        <f t="shared" si="1511"/>
        <v/>
      </c>
      <c r="J9666" s="92" t="str">
        <f t="shared" si="1512"/>
        <v/>
      </c>
      <c r="K9666" s="92" t="str">
        <f t="shared" si="1513"/>
        <v/>
      </c>
      <c r="L9666" s="92" t="str">
        <f t="shared" si="1514"/>
        <v/>
      </c>
      <c r="M9666" s="95" t="str">
        <f>IF(A9666&lt;&gt;"",IF(MID(C9666,1,1)="c",SigmaEpsConcrete(I9666,$AN$30:$AN$33,$AR$30:$AR$33,$AS$26,$AS$27,$AS$28,$AQ$20,$AU$19),""),"")</f>
        <v/>
      </c>
      <c r="N9666" s="95" t="str">
        <f>IF(A9666&lt;&gt;"",IF(MID(C9666,1,1)="r",SigmaEpsReinf(J9666,$AS$42:$AS$43,$AS$41,$AS$39,$AS$40,$AQ$38),""),"")</f>
        <v/>
      </c>
      <c r="Q9666" s="92" t="str">
        <f t="shared" si="1516"/>
        <v/>
      </c>
      <c r="R9666" s="92" t="str">
        <f t="shared" si="1517"/>
        <v/>
      </c>
      <c r="U9666" s="5"/>
      <c r="V9666" s="5"/>
      <c r="W9666" s="94" t="str">
        <f t="shared" si="1515"/>
        <v/>
      </c>
      <c r="X9666" s="94" t="str">
        <f t="shared" si="1518"/>
        <v/>
      </c>
      <c r="Y9666" s="5"/>
      <c r="BK9666" s="8"/>
      <c r="BL9666" s="5"/>
      <c r="BM9666" s="5"/>
      <c r="BN9666" s="5"/>
      <c r="BO9666" s="5"/>
      <c r="BP9666" s="1"/>
      <c r="BQ9666" s="1"/>
      <c r="BR9666" s="1"/>
      <c r="BS9666" s="1"/>
      <c r="BT9666" s="1"/>
      <c r="BU9666" s="4"/>
      <c r="BV9666" s="1"/>
      <c r="BW9666" s="3"/>
      <c r="BX9666" s="4"/>
      <c r="BY9666" s="5"/>
      <c r="BZ9666" s="5"/>
      <c r="CA9666" s="5"/>
      <c r="CB9666" s="5"/>
      <c r="CC9666" s="5"/>
      <c r="CD9666" s="43"/>
    </row>
    <row r="9667" spans="1:82" x14ac:dyDescent="0.25">
      <c r="A9667" s="8"/>
      <c r="B9667" s="5"/>
      <c r="C9667" s="5"/>
      <c r="D9667" s="5"/>
      <c r="E9667" s="5"/>
      <c r="F9667" s="94" t="str">
        <f t="shared" si="1509"/>
        <v/>
      </c>
      <c r="G9667" s="94" t="str">
        <f t="shared" si="1510"/>
        <v/>
      </c>
      <c r="H9667" s="127" t="str">
        <f>IF(A9667&lt;&gt;"",IF(MID(C9667,1,1)="c",$AS$26,IF(MID(C9667,1,1)="r",$AS$41,IF(MID(C9667,1,1)="p",#REF!,#REF!))),"")</f>
        <v/>
      </c>
      <c r="I9667" s="92" t="str">
        <f t="shared" si="1511"/>
        <v/>
      </c>
      <c r="J9667" s="92" t="str">
        <f t="shared" si="1512"/>
        <v/>
      </c>
      <c r="K9667" s="92" t="str">
        <f t="shared" si="1513"/>
        <v/>
      </c>
      <c r="L9667" s="92" t="str">
        <f t="shared" si="1514"/>
        <v/>
      </c>
      <c r="M9667" s="95" t="str">
        <f>IF(A9667&lt;&gt;"",IF(MID(C9667,1,1)="c",SigmaEpsConcrete(I9667,$AN$30:$AN$33,$AR$30:$AR$33,$AS$26,$AS$27,$AS$28,$AQ$20,$AU$19),""),"")</f>
        <v/>
      </c>
      <c r="N9667" s="95" t="str">
        <f>IF(A9667&lt;&gt;"",IF(MID(C9667,1,1)="r",SigmaEpsReinf(J9667,$AS$42:$AS$43,$AS$41,$AS$39,$AS$40,$AQ$38),""),"")</f>
        <v/>
      </c>
      <c r="Q9667" s="92" t="str">
        <f t="shared" si="1516"/>
        <v/>
      </c>
      <c r="R9667" s="92" t="str">
        <f t="shared" si="1517"/>
        <v/>
      </c>
      <c r="U9667" s="5"/>
      <c r="V9667" s="5"/>
      <c r="W9667" s="94" t="str">
        <f t="shared" si="1515"/>
        <v/>
      </c>
      <c r="X9667" s="94" t="str">
        <f t="shared" si="1518"/>
        <v/>
      </c>
      <c r="Y9667" s="5"/>
      <c r="BK9667" s="8"/>
      <c r="BL9667" s="5"/>
      <c r="BM9667" s="5"/>
      <c r="BN9667" s="5"/>
      <c r="BO9667" s="5"/>
      <c r="BP9667" s="1"/>
      <c r="BQ9667" s="1"/>
      <c r="BR9667" s="1"/>
      <c r="BS9667" s="1"/>
      <c r="BT9667" s="1"/>
      <c r="BU9667" s="4"/>
      <c r="BV9667" s="1"/>
      <c r="BW9667" s="3"/>
      <c r="BX9667" s="4"/>
      <c r="BY9667" s="5"/>
      <c r="BZ9667" s="5"/>
      <c r="CA9667" s="5"/>
      <c r="CB9667" s="5"/>
      <c r="CC9667" s="5"/>
      <c r="CD9667" s="43"/>
    </row>
    <row r="9668" spans="1:82" x14ac:dyDescent="0.25">
      <c r="A9668" s="8"/>
      <c r="B9668" s="5"/>
      <c r="C9668" s="5"/>
      <c r="D9668" s="5"/>
      <c r="E9668" s="5"/>
      <c r="F9668" s="94" t="str">
        <f t="shared" si="1509"/>
        <v/>
      </c>
      <c r="G9668" s="94" t="str">
        <f t="shared" si="1510"/>
        <v/>
      </c>
      <c r="H9668" s="127" t="str">
        <f>IF(A9668&lt;&gt;"",IF(MID(C9668,1,1)="c",$AS$26,IF(MID(C9668,1,1)="r",$AS$41,IF(MID(C9668,1,1)="p",#REF!,#REF!))),"")</f>
        <v/>
      </c>
      <c r="I9668" s="92" t="str">
        <f t="shared" si="1511"/>
        <v/>
      </c>
      <c r="J9668" s="92" t="str">
        <f t="shared" si="1512"/>
        <v/>
      </c>
      <c r="K9668" s="92" t="str">
        <f t="shared" si="1513"/>
        <v/>
      </c>
      <c r="L9668" s="92" t="str">
        <f t="shared" si="1514"/>
        <v/>
      </c>
      <c r="M9668" s="95" t="str">
        <f>IF(A9668&lt;&gt;"",IF(MID(C9668,1,1)="c",SigmaEpsConcrete(I9668,$AN$30:$AN$33,$AR$30:$AR$33,$AS$26,$AS$27,$AS$28,$AQ$20,$AU$19),""),"")</f>
        <v/>
      </c>
      <c r="N9668" s="95" t="str">
        <f>IF(A9668&lt;&gt;"",IF(MID(C9668,1,1)="r",SigmaEpsReinf(J9668,$AS$42:$AS$43,$AS$41,$AS$39,$AS$40,$AQ$38),""),"")</f>
        <v/>
      </c>
      <c r="Q9668" s="92" t="str">
        <f t="shared" si="1516"/>
        <v/>
      </c>
      <c r="R9668" s="92" t="str">
        <f t="shared" si="1517"/>
        <v/>
      </c>
      <c r="U9668" s="5"/>
      <c r="V9668" s="5"/>
      <c r="W9668" s="94" t="str">
        <f t="shared" si="1515"/>
        <v/>
      </c>
      <c r="X9668" s="94" t="str">
        <f t="shared" si="1518"/>
        <v/>
      </c>
      <c r="Y9668" s="5"/>
      <c r="BK9668" s="8"/>
      <c r="BL9668" s="5"/>
      <c r="BM9668" s="5"/>
      <c r="BN9668" s="5"/>
      <c r="BO9668" s="5"/>
      <c r="BP9668" s="1"/>
      <c r="BQ9668" s="1"/>
      <c r="BR9668" s="1"/>
      <c r="BS9668" s="1"/>
      <c r="BT9668" s="1"/>
      <c r="BU9668" s="4"/>
      <c r="BV9668" s="1"/>
      <c r="BW9668" s="3"/>
      <c r="BX9668" s="4"/>
      <c r="BY9668" s="5"/>
      <c r="BZ9668" s="5"/>
      <c r="CA9668" s="5"/>
      <c r="CB9668" s="5"/>
      <c r="CC9668" s="5"/>
      <c r="CD9668" s="43"/>
    </row>
    <row r="9669" spans="1:82" x14ac:dyDescent="0.25">
      <c r="A9669" s="8"/>
      <c r="B9669" s="5"/>
      <c r="C9669" s="5"/>
      <c r="D9669" s="5"/>
      <c r="E9669" s="5"/>
      <c r="F9669" s="94" t="str">
        <f t="shared" si="1509"/>
        <v/>
      </c>
      <c r="G9669" s="94" t="str">
        <f t="shared" si="1510"/>
        <v/>
      </c>
      <c r="H9669" s="127" t="str">
        <f>IF(A9669&lt;&gt;"",IF(MID(C9669,1,1)="c",$AS$26,IF(MID(C9669,1,1)="r",$AS$41,IF(MID(C9669,1,1)="p",#REF!,#REF!))),"")</f>
        <v/>
      </c>
      <c r="I9669" s="92" t="str">
        <f t="shared" si="1511"/>
        <v/>
      </c>
      <c r="J9669" s="92" t="str">
        <f t="shared" si="1512"/>
        <v/>
      </c>
      <c r="K9669" s="92" t="str">
        <f t="shared" si="1513"/>
        <v/>
      </c>
      <c r="L9669" s="92" t="str">
        <f t="shared" si="1514"/>
        <v/>
      </c>
      <c r="M9669" s="95" t="str">
        <f>IF(A9669&lt;&gt;"",IF(MID(C9669,1,1)="c",SigmaEpsConcrete(I9669,$AN$30:$AN$33,$AR$30:$AR$33,$AS$26,$AS$27,$AS$28,$AQ$20,$AU$19),""),"")</f>
        <v/>
      </c>
      <c r="N9669" s="95" t="str">
        <f>IF(A9669&lt;&gt;"",IF(MID(C9669,1,1)="r",SigmaEpsReinf(J9669,$AS$42:$AS$43,$AS$41,$AS$39,$AS$40,$AQ$38),""),"")</f>
        <v/>
      </c>
      <c r="Q9669" s="92" t="str">
        <f t="shared" si="1516"/>
        <v/>
      </c>
      <c r="R9669" s="92" t="str">
        <f t="shared" si="1517"/>
        <v/>
      </c>
      <c r="U9669" s="5"/>
      <c r="V9669" s="5"/>
      <c r="W9669" s="94" t="str">
        <f t="shared" si="1515"/>
        <v/>
      </c>
      <c r="X9669" s="94" t="str">
        <f t="shared" si="1518"/>
        <v/>
      </c>
      <c r="Y9669" s="5"/>
      <c r="BK9669" s="8"/>
      <c r="BL9669" s="5"/>
      <c r="BM9669" s="5"/>
      <c r="BN9669" s="5"/>
      <c r="BO9669" s="5"/>
      <c r="BP9669" s="1"/>
      <c r="BQ9669" s="1"/>
      <c r="BR9669" s="1"/>
      <c r="BS9669" s="1"/>
      <c r="BT9669" s="1"/>
      <c r="BU9669" s="4"/>
      <c r="BV9669" s="1"/>
      <c r="BW9669" s="3"/>
      <c r="BX9669" s="4"/>
      <c r="BY9669" s="5"/>
      <c r="BZ9669" s="5"/>
      <c r="CA9669" s="5"/>
      <c r="CB9669" s="5"/>
      <c r="CC9669" s="5"/>
      <c r="CD9669" s="43"/>
    </row>
    <row r="9670" spans="1:82" x14ac:dyDescent="0.25">
      <c r="A9670" s="8"/>
      <c r="B9670" s="5"/>
      <c r="C9670" s="5"/>
      <c r="D9670" s="5"/>
      <c r="E9670" s="5"/>
      <c r="F9670" s="94" t="str">
        <f t="shared" si="1509"/>
        <v/>
      </c>
      <c r="G9670" s="94" t="str">
        <f t="shared" si="1510"/>
        <v/>
      </c>
      <c r="H9670" s="127" t="str">
        <f>IF(A9670&lt;&gt;"",IF(MID(C9670,1,1)="c",$AS$26,IF(MID(C9670,1,1)="r",$AS$41,IF(MID(C9670,1,1)="p",#REF!,#REF!))),"")</f>
        <v/>
      </c>
      <c r="I9670" s="92" t="str">
        <f t="shared" si="1511"/>
        <v/>
      </c>
      <c r="J9670" s="92" t="str">
        <f t="shared" si="1512"/>
        <v/>
      </c>
      <c r="K9670" s="92" t="str">
        <f t="shared" si="1513"/>
        <v/>
      </c>
      <c r="L9670" s="92" t="str">
        <f t="shared" si="1514"/>
        <v/>
      </c>
      <c r="M9670" s="95" t="str">
        <f>IF(A9670&lt;&gt;"",IF(MID(C9670,1,1)="c",SigmaEpsConcrete(I9670,$AN$30:$AN$33,$AR$30:$AR$33,$AS$26,$AS$27,$AS$28,$AQ$20,$AU$19),""),"")</f>
        <v/>
      </c>
      <c r="N9670" s="95" t="str">
        <f>IF(A9670&lt;&gt;"",IF(MID(C9670,1,1)="r",SigmaEpsReinf(J9670,$AS$42:$AS$43,$AS$41,$AS$39,$AS$40,$AQ$38),""),"")</f>
        <v/>
      </c>
      <c r="Q9670" s="92" t="str">
        <f t="shared" si="1516"/>
        <v/>
      </c>
      <c r="R9670" s="92" t="str">
        <f t="shared" si="1517"/>
        <v/>
      </c>
      <c r="U9670" s="5"/>
      <c r="V9670" s="5"/>
      <c r="W9670" s="94" t="str">
        <f t="shared" si="1515"/>
        <v/>
      </c>
      <c r="X9670" s="94" t="str">
        <f t="shared" si="1518"/>
        <v/>
      </c>
      <c r="Y9670" s="5"/>
      <c r="BK9670" s="8"/>
      <c r="BL9670" s="5"/>
      <c r="BM9670" s="5"/>
      <c r="BN9670" s="5"/>
      <c r="BO9670" s="5"/>
      <c r="BP9670" s="1"/>
      <c r="BQ9670" s="1"/>
      <c r="BR9670" s="1"/>
      <c r="BS9670" s="1"/>
      <c r="BT9670" s="1"/>
      <c r="BU9670" s="4"/>
      <c r="BV9670" s="1"/>
      <c r="BW9670" s="3"/>
      <c r="BX9670" s="4"/>
      <c r="BY9670" s="5"/>
      <c r="BZ9670" s="5"/>
      <c r="CA9670" s="5"/>
      <c r="CB9670" s="5"/>
      <c r="CC9670" s="5"/>
      <c r="CD9670" s="43"/>
    </row>
    <row r="9671" spans="1:82" x14ac:dyDescent="0.25">
      <c r="A9671" s="8"/>
      <c r="B9671" s="5"/>
      <c r="C9671" s="5"/>
      <c r="D9671" s="5"/>
      <c r="E9671" s="5"/>
      <c r="F9671" s="94" t="str">
        <f t="shared" si="1509"/>
        <v/>
      </c>
      <c r="G9671" s="94" t="str">
        <f t="shared" si="1510"/>
        <v/>
      </c>
      <c r="H9671" s="127" t="str">
        <f>IF(A9671&lt;&gt;"",IF(MID(C9671,1,1)="c",$AS$26,IF(MID(C9671,1,1)="r",$AS$41,IF(MID(C9671,1,1)="p",#REF!,#REF!))),"")</f>
        <v/>
      </c>
      <c r="I9671" s="92" t="str">
        <f t="shared" si="1511"/>
        <v/>
      </c>
      <c r="J9671" s="92" t="str">
        <f t="shared" si="1512"/>
        <v/>
      </c>
      <c r="K9671" s="92" t="str">
        <f t="shared" si="1513"/>
        <v/>
      </c>
      <c r="L9671" s="92" t="str">
        <f t="shared" si="1514"/>
        <v/>
      </c>
      <c r="M9671" s="95" t="str">
        <f>IF(A9671&lt;&gt;"",IF(MID(C9671,1,1)="c",SigmaEpsConcrete(I9671,$AN$30:$AN$33,$AR$30:$AR$33,$AS$26,$AS$27,$AS$28,$AQ$20,$AU$19),""),"")</f>
        <v/>
      </c>
      <c r="N9671" s="95" t="str">
        <f>IF(A9671&lt;&gt;"",IF(MID(C9671,1,1)="r",SigmaEpsReinf(J9671,$AS$42:$AS$43,$AS$41,$AS$39,$AS$40,$AQ$38),""),"")</f>
        <v/>
      </c>
      <c r="Q9671" s="92" t="str">
        <f t="shared" si="1516"/>
        <v/>
      </c>
      <c r="R9671" s="92" t="str">
        <f t="shared" si="1517"/>
        <v/>
      </c>
      <c r="U9671" s="5"/>
      <c r="V9671" s="5"/>
      <c r="W9671" s="94" t="str">
        <f t="shared" si="1515"/>
        <v/>
      </c>
      <c r="X9671" s="94" t="str">
        <f t="shared" si="1518"/>
        <v/>
      </c>
      <c r="Y9671" s="5"/>
      <c r="BK9671" s="8"/>
      <c r="BL9671" s="5"/>
      <c r="BM9671" s="5"/>
      <c r="BN9671" s="5"/>
      <c r="BO9671" s="5"/>
      <c r="BP9671" s="1"/>
      <c r="BQ9671" s="1"/>
      <c r="BR9671" s="1"/>
      <c r="BS9671" s="1"/>
      <c r="BT9671" s="1"/>
      <c r="BU9671" s="4"/>
      <c r="BV9671" s="1"/>
      <c r="BW9671" s="3"/>
      <c r="BX9671" s="4"/>
      <c r="BY9671" s="5"/>
      <c r="BZ9671" s="5"/>
      <c r="CA9671" s="5"/>
      <c r="CB9671" s="5"/>
      <c r="CC9671" s="5"/>
      <c r="CD9671" s="43"/>
    </row>
    <row r="9672" spans="1:82" x14ac:dyDescent="0.25">
      <c r="A9672" s="8"/>
      <c r="B9672" s="5"/>
      <c r="C9672" s="5"/>
      <c r="D9672" s="5"/>
      <c r="E9672" s="5"/>
      <c r="F9672" s="94" t="str">
        <f t="shared" si="1509"/>
        <v/>
      </c>
      <c r="G9672" s="94" t="str">
        <f t="shared" si="1510"/>
        <v/>
      </c>
      <c r="H9672" s="127" t="str">
        <f>IF(A9672&lt;&gt;"",IF(MID(C9672,1,1)="c",$AS$26,IF(MID(C9672,1,1)="r",$AS$41,IF(MID(C9672,1,1)="p",#REF!,#REF!))),"")</f>
        <v/>
      </c>
      <c r="I9672" s="92" t="str">
        <f t="shared" si="1511"/>
        <v/>
      </c>
      <c r="J9672" s="92" t="str">
        <f t="shared" si="1512"/>
        <v/>
      </c>
      <c r="K9672" s="92" t="str">
        <f t="shared" si="1513"/>
        <v/>
      </c>
      <c r="L9672" s="92" t="str">
        <f t="shared" si="1514"/>
        <v/>
      </c>
      <c r="M9672" s="95" t="str">
        <f>IF(A9672&lt;&gt;"",IF(MID(C9672,1,1)="c",SigmaEpsConcrete(I9672,$AN$30:$AN$33,$AR$30:$AR$33,$AS$26,$AS$27,$AS$28,$AQ$20,$AU$19),""),"")</f>
        <v/>
      </c>
      <c r="N9672" s="95" t="str">
        <f>IF(A9672&lt;&gt;"",IF(MID(C9672,1,1)="r",SigmaEpsReinf(J9672,$AS$42:$AS$43,$AS$41,$AS$39,$AS$40,$AQ$38),""),"")</f>
        <v/>
      </c>
      <c r="Q9672" s="92" t="str">
        <f t="shared" si="1516"/>
        <v/>
      </c>
      <c r="R9672" s="92" t="str">
        <f t="shared" si="1517"/>
        <v/>
      </c>
      <c r="U9672" s="5"/>
      <c r="V9672" s="5"/>
      <c r="W9672" s="94" t="str">
        <f t="shared" si="1515"/>
        <v/>
      </c>
      <c r="X9672" s="94" t="str">
        <f t="shared" si="1518"/>
        <v/>
      </c>
      <c r="Y9672" s="5"/>
      <c r="BK9672" s="8"/>
      <c r="BL9672" s="5"/>
      <c r="BM9672" s="5"/>
      <c r="BN9672" s="5"/>
      <c r="BO9672" s="5"/>
      <c r="BP9672" s="1"/>
      <c r="BQ9672" s="1"/>
      <c r="BR9672" s="1"/>
      <c r="BS9672" s="1"/>
      <c r="BT9672" s="1"/>
      <c r="BU9672" s="4"/>
      <c r="BV9672" s="1"/>
      <c r="BW9672" s="3"/>
      <c r="BX9672" s="4"/>
      <c r="BY9672" s="5"/>
      <c r="BZ9672" s="5"/>
      <c r="CA9672" s="5"/>
      <c r="CB9672" s="5"/>
      <c r="CC9672" s="5"/>
      <c r="CD9672" s="43"/>
    </row>
    <row r="9673" spans="1:82" x14ac:dyDescent="0.25">
      <c r="A9673" s="8"/>
      <c r="B9673" s="5"/>
      <c r="C9673" s="5"/>
      <c r="D9673" s="5"/>
      <c r="E9673" s="5"/>
      <c r="F9673" s="94" t="str">
        <f t="shared" si="1509"/>
        <v/>
      </c>
      <c r="G9673" s="94" t="str">
        <f t="shared" si="1510"/>
        <v/>
      </c>
      <c r="H9673" s="127" t="str">
        <f>IF(A9673&lt;&gt;"",IF(MID(C9673,1,1)="c",$AS$26,IF(MID(C9673,1,1)="r",$AS$41,IF(MID(C9673,1,1)="p",#REF!,#REF!))),"")</f>
        <v/>
      </c>
      <c r="I9673" s="92" t="str">
        <f t="shared" si="1511"/>
        <v/>
      </c>
      <c r="J9673" s="92" t="str">
        <f t="shared" si="1512"/>
        <v/>
      </c>
      <c r="K9673" s="92" t="str">
        <f t="shared" si="1513"/>
        <v/>
      </c>
      <c r="L9673" s="92" t="str">
        <f t="shared" si="1514"/>
        <v/>
      </c>
      <c r="M9673" s="95" t="str">
        <f>IF(A9673&lt;&gt;"",IF(MID(C9673,1,1)="c",SigmaEpsConcrete(I9673,$AN$30:$AN$33,$AR$30:$AR$33,$AS$26,$AS$27,$AS$28,$AQ$20,$AU$19),""),"")</f>
        <v/>
      </c>
      <c r="N9673" s="95" t="str">
        <f>IF(A9673&lt;&gt;"",IF(MID(C9673,1,1)="r",SigmaEpsReinf(J9673,$AS$42:$AS$43,$AS$41,$AS$39,$AS$40,$AQ$38),""),"")</f>
        <v/>
      </c>
      <c r="Q9673" s="92" t="str">
        <f t="shared" si="1516"/>
        <v/>
      </c>
      <c r="R9673" s="92" t="str">
        <f t="shared" si="1517"/>
        <v/>
      </c>
      <c r="U9673" s="5"/>
      <c r="V9673" s="5"/>
      <c r="W9673" s="94" t="str">
        <f t="shared" si="1515"/>
        <v/>
      </c>
      <c r="X9673" s="94" t="str">
        <f t="shared" si="1518"/>
        <v/>
      </c>
      <c r="Y9673" s="5"/>
      <c r="BK9673" s="8"/>
      <c r="BL9673" s="5"/>
      <c r="BM9673" s="5"/>
      <c r="BN9673" s="5"/>
      <c r="BO9673" s="5"/>
      <c r="BP9673" s="1"/>
      <c r="BQ9673" s="1"/>
      <c r="BR9673" s="1"/>
      <c r="BS9673" s="1"/>
      <c r="BT9673" s="1"/>
      <c r="BU9673" s="4"/>
      <c r="BV9673" s="1"/>
      <c r="BW9673" s="3"/>
      <c r="BX9673" s="4"/>
      <c r="BY9673" s="5"/>
      <c r="BZ9673" s="5"/>
      <c r="CA9673" s="5"/>
      <c r="CB9673" s="5"/>
      <c r="CC9673" s="5"/>
      <c r="CD9673" s="43"/>
    </row>
    <row r="9674" spans="1:82" x14ac:dyDescent="0.25">
      <c r="A9674" s="8"/>
      <c r="B9674" s="5"/>
      <c r="C9674" s="5"/>
      <c r="D9674" s="5"/>
      <c r="E9674" s="5"/>
      <c r="F9674" s="94" t="str">
        <f t="shared" ref="F9674:F9737" si="1519">IF(A9674&lt;&gt;"",(D9674-$AU$86)/10,"")</f>
        <v/>
      </c>
      <c r="G9674" s="94" t="str">
        <f t="shared" ref="G9674:G9737" si="1520">IF(A9674&lt;&gt;"",(E9674-$AU$87)/10,"")</f>
        <v/>
      </c>
      <c r="H9674" s="127" t="str">
        <f>IF(A9674&lt;&gt;"",IF(MID(C9674,1,1)="c",$AS$26,IF(MID(C9674,1,1)="r",$AS$41,IF(MID(C9674,1,1)="p",#REF!,#REF!))),"")</f>
        <v/>
      </c>
      <c r="I9674" s="92" t="str">
        <f t="shared" ref="I9674:I9737" si="1521">IF($A9674&lt;&gt;"",IF(MID($C9674,1,1)="c",$Y$3+$Y$4*$F9674+$Y$5*$G9674+$BR$43,""),"")</f>
        <v/>
      </c>
      <c r="J9674" s="92" t="str">
        <f t="shared" ref="J9674:J9737" si="1522">IF($A9674&lt;&gt;"",IF(MID($C9674,1,1)="r",$Y$3+$Y$4*$F9674+$Y$5*$G9674+$BR$43,""),"")</f>
        <v/>
      </c>
      <c r="K9674" s="92" t="str">
        <f t="shared" ref="K9674:K9737" si="1523">IF($A9674&lt;&gt;"",IF(MID($C9674,1,1)="u",$Y$3+$Y$4*$F9674+$Y$5*$G9674+$BR$43,""),"")</f>
        <v/>
      </c>
      <c r="L9674" s="92" t="str">
        <f t="shared" ref="L9674:L9737" si="1524">IF($A9674&lt;&gt;"",IF(MID($C9674,1,1)="p",$Y$3+$Y$4*$F9674+$Y$5*$G9674+$BR$43,""),"")</f>
        <v/>
      </c>
      <c r="M9674" s="95" t="str">
        <f>IF(A9674&lt;&gt;"",IF(MID(C9674,1,1)="c",SigmaEpsConcrete(I9674,$AN$30:$AN$33,$AR$30:$AR$33,$AS$26,$AS$27,$AS$28,$AQ$20,$AU$19),""),"")</f>
        <v/>
      </c>
      <c r="N9674" s="95" t="str">
        <f>IF(A9674&lt;&gt;"",IF(MID(C9674,1,1)="r",SigmaEpsReinf(J9674,$AS$42:$AS$43,$AS$41,$AS$39,$AS$40,$AQ$38),""),"")</f>
        <v/>
      </c>
      <c r="Q9674" s="92" t="str">
        <f t="shared" si="1516"/>
        <v/>
      </c>
      <c r="R9674" s="92" t="str">
        <f t="shared" si="1517"/>
        <v/>
      </c>
      <c r="U9674" s="5"/>
      <c r="V9674" s="5"/>
      <c r="W9674" s="94" t="str">
        <f t="shared" ref="W9674:W9737" si="1525">IF(A9674&lt;&gt;"",F9674-$AU$105,"")</f>
        <v/>
      </c>
      <c r="X9674" s="94" t="str">
        <f t="shared" si="1518"/>
        <v/>
      </c>
      <c r="Y9674" s="5"/>
      <c r="BK9674" s="8"/>
      <c r="BL9674" s="5"/>
      <c r="BM9674" s="5"/>
      <c r="BN9674" s="5"/>
      <c r="BO9674" s="5"/>
      <c r="BP9674" s="1"/>
      <c r="BQ9674" s="1"/>
      <c r="BR9674" s="1"/>
      <c r="BS9674" s="1"/>
      <c r="BT9674" s="1"/>
      <c r="BU9674" s="4"/>
      <c r="BV9674" s="1"/>
      <c r="BW9674" s="3"/>
      <c r="BX9674" s="4"/>
      <c r="BY9674" s="5"/>
      <c r="BZ9674" s="5"/>
      <c r="CA9674" s="5"/>
      <c r="CB9674" s="5"/>
      <c r="CC9674" s="5"/>
      <c r="CD9674" s="43"/>
    </row>
    <row r="9675" spans="1:82" x14ac:dyDescent="0.25">
      <c r="A9675" s="8"/>
      <c r="B9675" s="5"/>
      <c r="C9675" s="5"/>
      <c r="D9675" s="5"/>
      <c r="E9675" s="5"/>
      <c r="F9675" s="94" t="str">
        <f t="shared" si="1519"/>
        <v/>
      </c>
      <c r="G9675" s="94" t="str">
        <f t="shared" si="1520"/>
        <v/>
      </c>
      <c r="H9675" s="127" t="str">
        <f>IF(A9675&lt;&gt;"",IF(MID(C9675,1,1)="c",$AS$26,IF(MID(C9675,1,1)="r",$AS$41,IF(MID(C9675,1,1)="p",#REF!,#REF!))),"")</f>
        <v/>
      </c>
      <c r="I9675" s="92" t="str">
        <f t="shared" si="1521"/>
        <v/>
      </c>
      <c r="J9675" s="92" t="str">
        <f t="shared" si="1522"/>
        <v/>
      </c>
      <c r="K9675" s="92" t="str">
        <f t="shared" si="1523"/>
        <v/>
      </c>
      <c r="L9675" s="92" t="str">
        <f t="shared" si="1524"/>
        <v/>
      </c>
      <c r="M9675" s="95" t="str">
        <f>IF(A9675&lt;&gt;"",IF(MID(C9675,1,1)="c",SigmaEpsConcrete(I9675,$AN$30:$AN$33,$AR$30:$AR$33,$AS$26,$AS$27,$AS$28,$AQ$20,$AU$19),""),"")</f>
        <v/>
      </c>
      <c r="N9675" s="95" t="str">
        <f>IF(A9675&lt;&gt;"",IF(MID(C9675,1,1)="r",SigmaEpsReinf(J9675,$AS$42:$AS$43,$AS$41,$AS$39,$AS$40,$AQ$38),""),"")</f>
        <v/>
      </c>
      <c r="Q9675" s="92" t="str">
        <f t="shared" ref="Q9675:Q9738" si="1526">IF(A9675&lt;&gt;"",IF(MID(C9675,1,1)="c",IF(ISERROR(M9675/I9675),"",M9675/I9675),""),"")</f>
        <v/>
      </c>
      <c r="R9675" s="92" t="str">
        <f t="shared" ref="R9675:R9738" si="1527">IF(A9675&lt;&gt;"",IF(MID(C9675,1,1)="r",IF(ISERROR(N9675/J9675),"",N9675/J9675),""),"")</f>
        <v/>
      </c>
      <c r="U9675" s="5"/>
      <c r="V9675" s="5"/>
      <c r="W9675" s="94" t="str">
        <f t="shared" si="1525"/>
        <v/>
      </c>
      <c r="X9675" s="94" t="str">
        <f t="shared" ref="X9675:X9738" si="1528">IF(B9675&lt;&gt;"",G9675-$AU$106,"")</f>
        <v/>
      </c>
      <c r="Y9675" s="5"/>
      <c r="BK9675" s="8"/>
      <c r="BL9675" s="5"/>
      <c r="BM9675" s="5"/>
      <c r="BN9675" s="5"/>
      <c r="BO9675" s="5"/>
      <c r="BP9675" s="1"/>
      <c r="BQ9675" s="1"/>
      <c r="BR9675" s="1"/>
      <c r="BS9675" s="1"/>
      <c r="BT9675" s="1"/>
      <c r="BU9675" s="4"/>
      <c r="BV9675" s="1"/>
      <c r="BW9675" s="3"/>
      <c r="BX9675" s="4"/>
      <c r="BY9675" s="5"/>
      <c r="BZ9675" s="5"/>
      <c r="CA9675" s="5"/>
      <c r="CB9675" s="5"/>
      <c r="CC9675" s="5"/>
      <c r="CD9675" s="43"/>
    </row>
    <row r="9676" spans="1:82" x14ac:dyDescent="0.25">
      <c r="A9676" s="8"/>
      <c r="B9676" s="5"/>
      <c r="C9676" s="5"/>
      <c r="D9676" s="5"/>
      <c r="E9676" s="5"/>
      <c r="F9676" s="94" t="str">
        <f t="shared" si="1519"/>
        <v/>
      </c>
      <c r="G9676" s="94" t="str">
        <f t="shared" si="1520"/>
        <v/>
      </c>
      <c r="H9676" s="127" t="str">
        <f>IF(A9676&lt;&gt;"",IF(MID(C9676,1,1)="c",$AS$26,IF(MID(C9676,1,1)="r",$AS$41,IF(MID(C9676,1,1)="p",#REF!,#REF!))),"")</f>
        <v/>
      </c>
      <c r="I9676" s="92" t="str">
        <f t="shared" si="1521"/>
        <v/>
      </c>
      <c r="J9676" s="92" t="str">
        <f t="shared" si="1522"/>
        <v/>
      </c>
      <c r="K9676" s="92" t="str">
        <f t="shared" si="1523"/>
        <v/>
      </c>
      <c r="L9676" s="92" t="str">
        <f t="shared" si="1524"/>
        <v/>
      </c>
      <c r="M9676" s="95" t="str">
        <f>IF(A9676&lt;&gt;"",IF(MID(C9676,1,1)="c",SigmaEpsConcrete(I9676,$AN$30:$AN$33,$AR$30:$AR$33,$AS$26,$AS$27,$AS$28,$AQ$20,$AU$19),""),"")</f>
        <v/>
      </c>
      <c r="N9676" s="95" t="str">
        <f>IF(A9676&lt;&gt;"",IF(MID(C9676,1,1)="r",SigmaEpsReinf(J9676,$AS$42:$AS$43,$AS$41,$AS$39,$AS$40,$AQ$38),""),"")</f>
        <v/>
      </c>
      <c r="Q9676" s="92" t="str">
        <f t="shared" si="1526"/>
        <v/>
      </c>
      <c r="R9676" s="92" t="str">
        <f t="shared" si="1527"/>
        <v/>
      </c>
      <c r="U9676" s="5"/>
      <c r="V9676" s="5"/>
      <c r="W9676" s="94" t="str">
        <f t="shared" si="1525"/>
        <v/>
      </c>
      <c r="X9676" s="94" t="str">
        <f t="shared" si="1528"/>
        <v/>
      </c>
      <c r="Y9676" s="5"/>
      <c r="BK9676" s="8"/>
      <c r="BL9676" s="5"/>
      <c r="BM9676" s="5"/>
      <c r="BN9676" s="5"/>
      <c r="BO9676" s="5"/>
      <c r="BP9676" s="1"/>
      <c r="BQ9676" s="1"/>
      <c r="BR9676" s="1"/>
      <c r="BS9676" s="1"/>
      <c r="BT9676" s="1"/>
      <c r="BU9676" s="4"/>
      <c r="BV9676" s="1"/>
      <c r="BW9676" s="3"/>
      <c r="BX9676" s="4"/>
      <c r="BY9676" s="5"/>
      <c r="BZ9676" s="5"/>
      <c r="CA9676" s="5"/>
      <c r="CB9676" s="5"/>
      <c r="CC9676" s="5"/>
      <c r="CD9676" s="43"/>
    </row>
    <row r="9677" spans="1:82" x14ac:dyDescent="0.25">
      <c r="A9677" s="8"/>
      <c r="B9677" s="5"/>
      <c r="C9677" s="5"/>
      <c r="D9677" s="5"/>
      <c r="E9677" s="5"/>
      <c r="F9677" s="94" t="str">
        <f t="shared" si="1519"/>
        <v/>
      </c>
      <c r="G9677" s="94" t="str">
        <f t="shared" si="1520"/>
        <v/>
      </c>
      <c r="H9677" s="127" t="str">
        <f>IF(A9677&lt;&gt;"",IF(MID(C9677,1,1)="c",$AS$26,IF(MID(C9677,1,1)="r",$AS$41,IF(MID(C9677,1,1)="p",#REF!,#REF!))),"")</f>
        <v/>
      </c>
      <c r="I9677" s="92" t="str">
        <f t="shared" si="1521"/>
        <v/>
      </c>
      <c r="J9677" s="92" t="str">
        <f t="shared" si="1522"/>
        <v/>
      </c>
      <c r="K9677" s="92" t="str">
        <f t="shared" si="1523"/>
        <v/>
      </c>
      <c r="L9677" s="92" t="str">
        <f t="shared" si="1524"/>
        <v/>
      </c>
      <c r="M9677" s="95" t="str">
        <f>IF(A9677&lt;&gt;"",IF(MID(C9677,1,1)="c",SigmaEpsConcrete(I9677,$AN$30:$AN$33,$AR$30:$AR$33,$AS$26,$AS$27,$AS$28,$AQ$20,$AU$19),""),"")</f>
        <v/>
      </c>
      <c r="N9677" s="95" t="str">
        <f>IF(A9677&lt;&gt;"",IF(MID(C9677,1,1)="r",SigmaEpsReinf(J9677,$AS$42:$AS$43,$AS$41,$AS$39,$AS$40,$AQ$38),""),"")</f>
        <v/>
      </c>
      <c r="Q9677" s="92" t="str">
        <f t="shared" si="1526"/>
        <v/>
      </c>
      <c r="R9677" s="92" t="str">
        <f t="shared" si="1527"/>
        <v/>
      </c>
      <c r="U9677" s="5"/>
      <c r="V9677" s="5"/>
      <c r="W9677" s="94" t="str">
        <f t="shared" si="1525"/>
        <v/>
      </c>
      <c r="X9677" s="94" t="str">
        <f t="shared" si="1528"/>
        <v/>
      </c>
      <c r="Y9677" s="5"/>
      <c r="BK9677" s="8"/>
      <c r="BL9677" s="5"/>
      <c r="BM9677" s="5"/>
      <c r="BN9677" s="5"/>
      <c r="BO9677" s="5"/>
      <c r="BP9677" s="1"/>
      <c r="BQ9677" s="1"/>
      <c r="BR9677" s="1"/>
      <c r="BS9677" s="1"/>
      <c r="BT9677" s="1"/>
      <c r="BU9677" s="4"/>
      <c r="BV9677" s="1"/>
      <c r="BW9677" s="3"/>
      <c r="BX9677" s="4"/>
      <c r="BY9677" s="5"/>
      <c r="BZ9677" s="5"/>
      <c r="CA9677" s="5"/>
      <c r="CB9677" s="5"/>
      <c r="CC9677" s="5"/>
      <c r="CD9677" s="43"/>
    </row>
    <row r="9678" spans="1:82" x14ac:dyDescent="0.25">
      <c r="A9678" s="8"/>
      <c r="B9678" s="5"/>
      <c r="C9678" s="5"/>
      <c r="D9678" s="5"/>
      <c r="E9678" s="5"/>
      <c r="F9678" s="94" t="str">
        <f t="shared" si="1519"/>
        <v/>
      </c>
      <c r="G9678" s="94" t="str">
        <f t="shared" si="1520"/>
        <v/>
      </c>
      <c r="H9678" s="127" t="str">
        <f>IF(A9678&lt;&gt;"",IF(MID(C9678,1,1)="c",$AS$26,IF(MID(C9678,1,1)="r",$AS$41,IF(MID(C9678,1,1)="p",#REF!,#REF!))),"")</f>
        <v/>
      </c>
      <c r="I9678" s="92" t="str">
        <f t="shared" si="1521"/>
        <v/>
      </c>
      <c r="J9678" s="92" t="str">
        <f t="shared" si="1522"/>
        <v/>
      </c>
      <c r="K9678" s="92" t="str">
        <f t="shared" si="1523"/>
        <v/>
      </c>
      <c r="L9678" s="92" t="str">
        <f t="shared" si="1524"/>
        <v/>
      </c>
      <c r="M9678" s="95" t="str">
        <f>IF(A9678&lt;&gt;"",IF(MID(C9678,1,1)="c",SigmaEpsConcrete(I9678,$AN$30:$AN$33,$AR$30:$AR$33,$AS$26,$AS$27,$AS$28,$AQ$20,$AU$19),""),"")</f>
        <v/>
      </c>
      <c r="N9678" s="95" t="str">
        <f>IF(A9678&lt;&gt;"",IF(MID(C9678,1,1)="r",SigmaEpsReinf(J9678,$AS$42:$AS$43,$AS$41,$AS$39,$AS$40,$AQ$38),""),"")</f>
        <v/>
      </c>
      <c r="Q9678" s="92" t="str">
        <f t="shared" si="1526"/>
        <v/>
      </c>
      <c r="R9678" s="92" t="str">
        <f t="shared" si="1527"/>
        <v/>
      </c>
      <c r="U9678" s="5"/>
      <c r="V9678" s="5"/>
      <c r="W9678" s="94" t="str">
        <f t="shared" si="1525"/>
        <v/>
      </c>
      <c r="X9678" s="94" t="str">
        <f t="shared" si="1528"/>
        <v/>
      </c>
      <c r="Y9678" s="5"/>
      <c r="BK9678" s="8"/>
      <c r="BL9678" s="5"/>
      <c r="BM9678" s="5"/>
      <c r="BN9678" s="5"/>
      <c r="BO9678" s="5"/>
      <c r="BP9678" s="1"/>
      <c r="BQ9678" s="1"/>
      <c r="BR9678" s="1"/>
      <c r="BS9678" s="1"/>
      <c r="BT9678" s="1"/>
      <c r="BU9678" s="4"/>
      <c r="BV9678" s="1"/>
      <c r="BW9678" s="3"/>
      <c r="BX9678" s="4"/>
      <c r="BY9678" s="5"/>
      <c r="BZ9678" s="5"/>
      <c r="CA9678" s="5"/>
      <c r="CB9678" s="5"/>
      <c r="CC9678" s="5"/>
      <c r="CD9678" s="43"/>
    </row>
    <row r="9679" spans="1:82" x14ac:dyDescent="0.25">
      <c r="A9679" s="8"/>
      <c r="B9679" s="5"/>
      <c r="C9679" s="5"/>
      <c r="D9679" s="5"/>
      <c r="E9679" s="5"/>
      <c r="F9679" s="94" t="str">
        <f t="shared" si="1519"/>
        <v/>
      </c>
      <c r="G9679" s="94" t="str">
        <f t="shared" si="1520"/>
        <v/>
      </c>
      <c r="H9679" s="127" t="str">
        <f>IF(A9679&lt;&gt;"",IF(MID(C9679,1,1)="c",$AS$26,IF(MID(C9679,1,1)="r",$AS$41,IF(MID(C9679,1,1)="p",#REF!,#REF!))),"")</f>
        <v/>
      </c>
      <c r="I9679" s="92" t="str">
        <f t="shared" si="1521"/>
        <v/>
      </c>
      <c r="J9679" s="92" t="str">
        <f t="shared" si="1522"/>
        <v/>
      </c>
      <c r="K9679" s="92" t="str">
        <f t="shared" si="1523"/>
        <v/>
      </c>
      <c r="L9679" s="92" t="str">
        <f t="shared" si="1524"/>
        <v/>
      </c>
      <c r="M9679" s="95" t="str">
        <f>IF(A9679&lt;&gt;"",IF(MID(C9679,1,1)="c",SigmaEpsConcrete(I9679,$AN$30:$AN$33,$AR$30:$AR$33,$AS$26,$AS$27,$AS$28,$AQ$20,$AU$19),""),"")</f>
        <v/>
      </c>
      <c r="N9679" s="95" t="str">
        <f>IF(A9679&lt;&gt;"",IF(MID(C9679,1,1)="r",SigmaEpsReinf(J9679,$AS$42:$AS$43,$AS$41,$AS$39,$AS$40,$AQ$38),""),"")</f>
        <v/>
      </c>
      <c r="Q9679" s="92" t="str">
        <f t="shared" si="1526"/>
        <v/>
      </c>
      <c r="R9679" s="92" t="str">
        <f t="shared" si="1527"/>
        <v/>
      </c>
      <c r="U9679" s="5"/>
      <c r="V9679" s="5"/>
      <c r="W9679" s="94" t="str">
        <f t="shared" si="1525"/>
        <v/>
      </c>
      <c r="X9679" s="94" t="str">
        <f t="shared" si="1528"/>
        <v/>
      </c>
      <c r="Y9679" s="5"/>
      <c r="BK9679" s="8"/>
      <c r="BL9679" s="5"/>
      <c r="BM9679" s="5"/>
      <c r="BN9679" s="5"/>
      <c r="BO9679" s="5"/>
      <c r="BP9679" s="1"/>
      <c r="BQ9679" s="1"/>
      <c r="BR9679" s="1"/>
      <c r="BS9679" s="1"/>
      <c r="BT9679" s="1"/>
      <c r="BU9679" s="4"/>
      <c r="BV9679" s="1"/>
      <c r="BW9679" s="3"/>
      <c r="BX9679" s="4"/>
      <c r="BY9679" s="5"/>
      <c r="BZ9679" s="5"/>
      <c r="CA9679" s="5"/>
      <c r="CB9679" s="5"/>
      <c r="CC9679" s="5"/>
      <c r="CD9679" s="43"/>
    </row>
    <row r="9680" spans="1:82" x14ac:dyDescent="0.25">
      <c r="A9680" s="8"/>
      <c r="B9680" s="5"/>
      <c r="C9680" s="5"/>
      <c r="D9680" s="5"/>
      <c r="E9680" s="5"/>
      <c r="F9680" s="94" t="str">
        <f t="shared" si="1519"/>
        <v/>
      </c>
      <c r="G9680" s="94" t="str">
        <f t="shared" si="1520"/>
        <v/>
      </c>
      <c r="H9680" s="127" t="str">
        <f>IF(A9680&lt;&gt;"",IF(MID(C9680,1,1)="c",$AS$26,IF(MID(C9680,1,1)="r",$AS$41,IF(MID(C9680,1,1)="p",#REF!,#REF!))),"")</f>
        <v/>
      </c>
      <c r="I9680" s="92" t="str">
        <f t="shared" si="1521"/>
        <v/>
      </c>
      <c r="J9680" s="92" t="str">
        <f t="shared" si="1522"/>
        <v/>
      </c>
      <c r="K9680" s="92" t="str">
        <f t="shared" si="1523"/>
        <v/>
      </c>
      <c r="L9680" s="92" t="str">
        <f t="shared" si="1524"/>
        <v/>
      </c>
      <c r="M9680" s="95" t="str">
        <f>IF(A9680&lt;&gt;"",IF(MID(C9680,1,1)="c",SigmaEpsConcrete(I9680,$AN$30:$AN$33,$AR$30:$AR$33,$AS$26,$AS$27,$AS$28,$AQ$20,$AU$19),""),"")</f>
        <v/>
      </c>
      <c r="N9680" s="95" t="str">
        <f>IF(A9680&lt;&gt;"",IF(MID(C9680,1,1)="r",SigmaEpsReinf(J9680,$AS$42:$AS$43,$AS$41,$AS$39,$AS$40,$AQ$38),""),"")</f>
        <v/>
      </c>
      <c r="Q9680" s="92" t="str">
        <f t="shared" si="1526"/>
        <v/>
      </c>
      <c r="R9680" s="92" t="str">
        <f t="shared" si="1527"/>
        <v/>
      </c>
      <c r="U9680" s="5"/>
      <c r="V9680" s="5"/>
      <c r="W9680" s="94" t="str">
        <f t="shared" si="1525"/>
        <v/>
      </c>
      <c r="X9680" s="94" t="str">
        <f t="shared" si="1528"/>
        <v/>
      </c>
      <c r="Y9680" s="5"/>
      <c r="BK9680" s="8"/>
      <c r="BL9680" s="5"/>
      <c r="BM9680" s="5"/>
      <c r="BN9680" s="5"/>
      <c r="BO9680" s="5"/>
      <c r="BP9680" s="1"/>
      <c r="BQ9680" s="1"/>
      <c r="BR9680" s="1"/>
      <c r="BS9680" s="1"/>
      <c r="BT9680" s="1"/>
      <c r="BU9680" s="4"/>
      <c r="BV9680" s="1"/>
      <c r="BW9680" s="3"/>
      <c r="BX9680" s="4"/>
      <c r="BY9680" s="5"/>
      <c r="BZ9680" s="5"/>
      <c r="CA9680" s="5"/>
      <c r="CB9680" s="5"/>
      <c r="CC9680" s="5"/>
      <c r="CD9680" s="43"/>
    </row>
    <row r="9681" spans="1:82" x14ac:dyDescent="0.25">
      <c r="A9681" s="8"/>
      <c r="B9681" s="5"/>
      <c r="C9681" s="5"/>
      <c r="D9681" s="5"/>
      <c r="E9681" s="5"/>
      <c r="F9681" s="94" t="str">
        <f t="shared" si="1519"/>
        <v/>
      </c>
      <c r="G9681" s="94" t="str">
        <f t="shared" si="1520"/>
        <v/>
      </c>
      <c r="H9681" s="127" t="str">
        <f>IF(A9681&lt;&gt;"",IF(MID(C9681,1,1)="c",$AS$26,IF(MID(C9681,1,1)="r",$AS$41,IF(MID(C9681,1,1)="p",#REF!,#REF!))),"")</f>
        <v/>
      </c>
      <c r="I9681" s="92" t="str">
        <f t="shared" si="1521"/>
        <v/>
      </c>
      <c r="J9681" s="92" t="str">
        <f t="shared" si="1522"/>
        <v/>
      </c>
      <c r="K9681" s="92" t="str">
        <f t="shared" si="1523"/>
        <v/>
      </c>
      <c r="L9681" s="92" t="str">
        <f t="shared" si="1524"/>
        <v/>
      </c>
      <c r="M9681" s="95" t="str">
        <f>IF(A9681&lt;&gt;"",IF(MID(C9681,1,1)="c",SigmaEpsConcrete(I9681,$AN$30:$AN$33,$AR$30:$AR$33,$AS$26,$AS$27,$AS$28,$AQ$20,$AU$19),""),"")</f>
        <v/>
      </c>
      <c r="N9681" s="95" t="str">
        <f>IF(A9681&lt;&gt;"",IF(MID(C9681,1,1)="r",SigmaEpsReinf(J9681,$AS$42:$AS$43,$AS$41,$AS$39,$AS$40,$AQ$38),""),"")</f>
        <v/>
      </c>
      <c r="Q9681" s="92" t="str">
        <f t="shared" si="1526"/>
        <v/>
      </c>
      <c r="R9681" s="92" t="str">
        <f t="shared" si="1527"/>
        <v/>
      </c>
      <c r="U9681" s="5"/>
      <c r="V9681" s="5"/>
      <c r="W9681" s="94" t="str">
        <f t="shared" si="1525"/>
        <v/>
      </c>
      <c r="X9681" s="94" t="str">
        <f t="shared" si="1528"/>
        <v/>
      </c>
      <c r="Y9681" s="5"/>
      <c r="BK9681" s="8"/>
      <c r="BL9681" s="5"/>
      <c r="BM9681" s="5"/>
      <c r="BN9681" s="5"/>
      <c r="BO9681" s="5"/>
      <c r="BP9681" s="1"/>
      <c r="BQ9681" s="1"/>
      <c r="BR9681" s="1"/>
      <c r="BS9681" s="1"/>
      <c r="BT9681" s="1"/>
      <c r="BU9681" s="4"/>
      <c r="BV9681" s="1"/>
      <c r="BW9681" s="3"/>
      <c r="BX9681" s="4"/>
      <c r="BY9681" s="5"/>
      <c r="BZ9681" s="5"/>
      <c r="CA9681" s="5"/>
      <c r="CB9681" s="5"/>
      <c r="CC9681" s="5"/>
      <c r="CD9681" s="43"/>
    </row>
    <row r="9682" spans="1:82" x14ac:dyDescent="0.25">
      <c r="A9682" s="8"/>
      <c r="B9682" s="5"/>
      <c r="C9682" s="5"/>
      <c r="D9682" s="5"/>
      <c r="E9682" s="5"/>
      <c r="F9682" s="94" t="str">
        <f t="shared" si="1519"/>
        <v/>
      </c>
      <c r="G9682" s="94" t="str">
        <f t="shared" si="1520"/>
        <v/>
      </c>
      <c r="H9682" s="127" t="str">
        <f>IF(A9682&lt;&gt;"",IF(MID(C9682,1,1)="c",$AS$26,IF(MID(C9682,1,1)="r",$AS$41,IF(MID(C9682,1,1)="p",#REF!,#REF!))),"")</f>
        <v/>
      </c>
      <c r="I9682" s="92" t="str">
        <f t="shared" si="1521"/>
        <v/>
      </c>
      <c r="J9682" s="92" t="str">
        <f t="shared" si="1522"/>
        <v/>
      </c>
      <c r="K9682" s="92" t="str">
        <f t="shared" si="1523"/>
        <v/>
      </c>
      <c r="L9682" s="92" t="str">
        <f t="shared" si="1524"/>
        <v/>
      </c>
      <c r="M9682" s="95" t="str">
        <f>IF(A9682&lt;&gt;"",IF(MID(C9682,1,1)="c",SigmaEpsConcrete(I9682,$AN$30:$AN$33,$AR$30:$AR$33,$AS$26,$AS$27,$AS$28,$AQ$20,$AU$19),""),"")</f>
        <v/>
      </c>
      <c r="N9682" s="95" t="str">
        <f>IF(A9682&lt;&gt;"",IF(MID(C9682,1,1)="r",SigmaEpsReinf(J9682,$AS$42:$AS$43,$AS$41,$AS$39,$AS$40,$AQ$38),""),"")</f>
        <v/>
      </c>
      <c r="Q9682" s="92" t="str">
        <f t="shared" si="1526"/>
        <v/>
      </c>
      <c r="R9682" s="92" t="str">
        <f t="shared" si="1527"/>
        <v/>
      </c>
      <c r="U9682" s="5"/>
      <c r="V9682" s="5"/>
      <c r="W9682" s="94" t="str">
        <f t="shared" si="1525"/>
        <v/>
      </c>
      <c r="X9682" s="94" t="str">
        <f t="shared" si="1528"/>
        <v/>
      </c>
      <c r="Y9682" s="5"/>
      <c r="BK9682" s="8"/>
      <c r="BL9682" s="5"/>
      <c r="BM9682" s="5"/>
      <c r="BN9682" s="5"/>
      <c r="BO9682" s="5"/>
      <c r="BP9682" s="1"/>
      <c r="BQ9682" s="1"/>
      <c r="BR9682" s="1"/>
      <c r="BS9682" s="1"/>
      <c r="BT9682" s="1"/>
      <c r="BU9682" s="4"/>
      <c r="BV9682" s="1"/>
      <c r="BW9682" s="3"/>
      <c r="BX9682" s="4"/>
      <c r="BY9682" s="5"/>
      <c r="BZ9682" s="5"/>
      <c r="CA9682" s="5"/>
      <c r="CB9682" s="5"/>
      <c r="CC9682" s="5"/>
      <c r="CD9682" s="43"/>
    </row>
    <row r="9683" spans="1:82" x14ac:dyDescent="0.25">
      <c r="A9683" s="8"/>
      <c r="B9683" s="5"/>
      <c r="C9683" s="5"/>
      <c r="D9683" s="5"/>
      <c r="E9683" s="5"/>
      <c r="F9683" s="94" t="str">
        <f t="shared" si="1519"/>
        <v/>
      </c>
      <c r="G9683" s="94" t="str">
        <f t="shared" si="1520"/>
        <v/>
      </c>
      <c r="H9683" s="127" t="str">
        <f>IF(A9683&lt;&gt;"",IF(MID(C9683,1,1)="c",$AS$26,IF(MID(C9683,1,1)="r",$AS$41,IF(MID(C9683,1,1)="p",#REF!,#REF!))),"")</f>
        <v/>
      </c>
      <c r="I9683" s="92" t="str">
        <f t="shared" si="1521"/>
        <v/>
      </c>
      <c r="J9683" s="92" t="str">
        <f t="shared" si="1522"/>
        <v/>
      </c>
      <c r="K9683" s="92" t="str">
        <f t="shared" si="1523"/>
        <v/>
      </c>
      <c r="L9683" s="92" t="str">
        <f t="shared" si="1524"/>
        <v/>
      </c>
      <c r="M9683" s="95" t="str">
        <f>IF(A9683&lt;&gt;"",IF(MID(C9683,1,1)="c",SigmaEpsConcrete(I9683,$AN$30:$AN$33,$AR$30:$AR$33,$AS$26,$AS$27,$AS$28,$AQ$20,$AU$19),""),"")</f>
        <v/>
      </c>
      <c r="N9683" s="95" t="str">
        <f>IF(A9683&lt;&gt;"",IF(MID(C9683,1,1)="r",SigmaEpsReinf(J9683,$AS$42:$AS$43,$AS$41,$AS$39,$AS$40,$AQ$38),""),"")</f>
        <v/>
      </c>
      <c r="Q9683" s="92" t="str">
        <f t="shared" si="1526"/>
        <v/>
      </c>
      <c r="R9683" s="92" t="str">
        <f t="shared" si="1527"/>
        <v/>
      </c>
      <c r="U9683" s="5"/>
      <c r="V9683" s="5"/>
      <c r="W9683" s="94" t="str">
        <f t="shared" si="1525"/>
        <v/>
      </c>
      <c r="X9683" s="94" t="str">
        <f t="shared" si="1528"/>
        <v/>
      </c>
      <c r="Y9683" s="5"/>
      <c r="BK9683" s="8"/>
      <c r="BL9683" s="5"/>
      <c r="BM9683" s="5"/>
      <c r="BN9683" s="5"/>
      <c r="BO9683" s="5"/>
      <c r="BP9683" s="1"/>
      <c r="BQ9683" s="1"/>
      <c r="BR9683" s="1"/>
      <c r="BS9683" s="1"/>
      <c r="BT9683" s="1"/>
      <c r="BU9683" s="4"/>
      <c r="BV9683" s="1"/>
      <c r="BW9683" s="3"/>
      <c r="BX9683" s="4"/>
      <c r="BY9683" s="5"/>
      <c r="BZ9683" s="5"/>
      <c r="CA9683" s="5"/>
      <c r="CB9683" s="5"/>
      <c r="CC9683" s="5"/>
      <c r="CD9683" s="43"/>
    </row>
    <row r="9684" spans="1:82" x14ac:dyDescent="0.25">
      <c r="A9684" s="8"/>
      <c r="B9684" s="5"/>
      <c r="C9684" s="5"/>
      <c r="D9684" s="5"/>
      <c r="E9684" s="5"/>
      <c r="F9684" s="94" t="str">
        <f t="shared" si="1519"/>
        <v/>
      </c>
      <c r="G9684" s="94" t="str">
        <f t="shared" si="1520"/>
        <v/>
      </c>
      <c r="H9684" s="127" t="str">
        <f>IF(A9684&lt;&gt;"",IF(MID(C9684,1,1)="c",$AS$26,IF(MID(C9684,1,1)="r",$AS$41,IF(MID(C9684,1,1)="p",#REF!,#REF!))),"")</f>
        <v/>
      </c>
      <c r="I9684" s="92" t="str">
        <f t="shared" si="1521"/>
        <v/>
      </c>
      <c r="J9684" s="92" t="str">
        <f t="shared" si="1522"/>
        <v/>
      </c>
      <c r="K9684" s="92" t="str">
        <f t="shared" si="1523"/>
        <v/>
      </c>
      <c r="L9684" s="92" t="str">
        <f t="shared" si="1524"/>
        <v/>
      </c>
      <c r="M9684" s="95" t="str">
        <f>IF(A9684&lt;&gt;"",IF(MID(C9684,1,1)="c",SigmaEpsConcrete(I9684,$AN$30:$AN$33,$AR$30:$AR$33,$AS$26,$AS$27,$AS$28,$AQ$20,$AU$19),""),"")</f>
        <v/>
      </c>
      <c r="N9684" s="95" t="str">
        <f>IF(A9684&lt;&gt;"",IF(MID(C9684,1,1)="r",SigmaEpsReinf(J9684,$AS$42:$AS$43,$AS$41,$AS$39,$AS$40,$AQ$38),""),"")</f>
        <v/>
      </c>
      <c r="Q9684" s="92" t="str">
        <f t="shared" si="1526"/>
        <v/>
      </c>
      <c r="R9684" s="92" t="str">
        <f t="shared" si="1527"/>
        <v/>
      </c>
      <c r="U9684" s="5"/>
      <c r="V9684" s="5"/>
      <c r="W9684" s="94" t="str">
        <f t="shared" si="1525"/>
        <v/>
      </c>
      <c r="X9684" s="94" t="str">
        <f t="shared" si="1528"/>
        <v/>
      </c>
      <c r="Y9684" s="5"/>
      <c r="BK9684" s="8"/>
      <c r="BL9684" s="5"/>
      <c r="BM9684" s="5"/>
      <c r="BN9684" s="5"/>
      <c r="BO9684" s="5"/>
      <c r="BP9684" s="1"/>
      <c r="BQ9684" s="1"/>
      <c r="BR9684" s="1"/>
      <c r="BS9684" s="1"/>
      <c r="BT9684" s="1"/>
      <c r="BU9684" s="4"/>
      <c r="BV9684" s="1"/>
      <c r="BW9684" s="3"/>
      <c r="BX9684" s="4"/>
      <c r="BY9684" s="5"/>
      <c r="BZ9684" s="5"/>
      <c r="CA9684" s="5"/>
      <c r="CB9684" s="5"/>
      <c r="CC9684" s="5"/>
      <c r="CD9684" s="43"/>
    </row>
    <row r="9685" spans="1:82" x14ac:dyDescent="0.25">
      <c r="A9685" s="8"/>
      <c r="B9685" s="5"/>
      <c r="C9685" s="5"/>
      <c r="D9685" s="5"/>
      <c r="E9685" s="5"/>
      <c r="F9685" s="94" t="str">
        <f t="shared" si="1519"/>
        <v/>
      </c>
      <c r="G9685" s="94" t="str">
        <f t="shared" si="1520"/>
        <v/>
      </c>
      <c r="H9685" s="127" t="str">
        <f>IF(A9685&lt;&gt;"",IF(MID(C9685,1,1)="c",$AS$26,IF(MID(C9685,1,1)="r",$AS$41,IF(MID(C9685,1,1)="p",#REF!,#REF!))),"")</f>
        <v/>
      </c>
      <c r="I9685" s="92" t="str">
        <f t="shared" si="1521"/>
        <v/>
      </c>
      <c r="J9685" s="92" t="str">
        <f t="shared" si="1522"/>
        <v/>
      </c>
      <c r="K9685" s="92" t="str">
        <f t="shared" si="1523"/>
        <v/>
      </c>
      <c r="L9685" s="92" t="str">
        <f t="shared" si="1524"/>
        <v/>
      </c>
      <c r="M9685" s="95" t="str">
        <f>IF(A9685&lt;&gt;"",IF(MID(C9685,1,1)="c",SigmaEpsConcrete(I9685,$AN$30:$AN$33,$AR$30:$AR$33,$AS$26,$AS$27,$AS$28,$AQ$20,$AU$19),""),"")</f>
        <v/>
      </c>
      <c r="N9685" s="95" t="str">
        <f>IF(A9685&lt;&gt;"",IF(MID(C9685,1,1)="r",SigmaEpsReinf(J9685,$AS$42:$AS$43,$AS$41,$AS$39,$AS$40,$AQ$38),""),"")</f>
        <v/>
      </c>
      <c r="Q9685" s="92" t="str">
        <f t="shared" si="1526"/>
        <v/>
      </c>
      <c r="R9685" s="92" t="str">
        <f t="shared" si="1527"/>
        <v/>
      </c>
      <c r="U9685" s="5"/>
      <c r="V9685" s="5"/>
      <c r="W9685" s="94" t="str">
        <f t="shared" si="1525"/>
        <v/>
      </c>
      <c r="X9685" s="94" t="str">
        <f t="shared" si="1528"/>
        <v/>
      </c>
      <c r="Y9685" s="5"/>
      <c r="BK9685" s="8"/>
      <c r="BL9685" s="5"/>
      <c r="BM9685" s="5"/>
      <c r="BN9685" s="5"/>
      <c r="BO9685" s="5"/>
      <c r="BP9685" s="1"/>
      <c r="BQ9685" s="1"/>
      <c r="BR9685" s="1"/>
      <c r="BS9685" s="1"/>
      <c r="BT9685" s="1"/>
      <c r="BU9685" s="4"/>
      <c r="BV9685" s="1"/>
      <c r="BW9685" s="3"/>
      <c r="BX9685" s="4"/>
      <c r="BY9685" s="5"/>
      <c r="BZ9685" s="5"/>
      <c r="CA9685" s="5"/>
      <c r="CB9685" s="5"/>
      <c r="CC9685" s="5"/>
      <c r="CD9685" s="43"/>
    </row>
    <row r="9686" spans="1:82" x14ac:dyDescent="0.25">
      <c r="A9686" s="8"/>
      <c r="B9686" s="5"/>
      <c r="C9686" s="5"/>
      <c r="D9686" s="5"/>
      <c r="E9686" s="5"/>
      <c r="F9686" s="94" t="str">
        <f t="shared" si="1519"/>
        <v/>
      </c>
      <c r="G9686" s="94" t="str">
        <f t="shared" si="1520"/>
        <v/>
      </c>
      <c r="H9686" s="127" t="str">
        <f>IF(A9686&lt;&gt;"",IF(MID(C9686,1,1)="c",$AS$26,IF(MID(C9686,1,1)="r",$AS$41,IF(MID(C9686,1,1)="p",#REF!,#REF!))),"")</f>
        <v/>
      </c>
      <c r="I9686" s="92" t="str">
        <f t="shared" si="1521"/>
        <v/>
      </c>
      <c r="J9686" s="92" t="str">
        <f t="shared" si="1522"/>
        <v/>
      </c>
      <c r="K9686" s="92" t="str">
        <f t="shared" si="1523"/>
        <v/>
      </c>
      <c r="L9686" s="92" t="str">
        <f t="shared" si="1524"/>
        <v/>
      </c>
      <c r="M9686" s="95" t="str">
        <f>IF(A9686&lt;&gt;"",IF(MID(C9686,1,1)="c",SigmaEpsConcrete(I9686,$AN$30:$AN$33,$AR$30:$AR$33,$AS$26,$AS$27,$AS$28,$AQ$20,$AU$19),""),"")</f>
        <v/>
      </c>
      <c r="N9686" s="95" t="str">
        <f>IF(A9686&lt;&gt;"",IF(MID(C9686,1,1)="r",SigmaEpsReinf(J9686,$AS$42:$AS$43,$AS$41,$AS$39,$AS$40,$AQ$38),""),"")</f>
        <v/>
      </c>
      <c r="Q9686" s="92" t="str">
        <f t="shared" si="1526"/>
        <v/>
      </c>
      <c r="R9686" s="92" t="str">
        <f t="shared" si="1527"/>
        <v/>
      </c>
      <c r="U9686" s="5"/>
      <c r="V9686" s="5"/>
      <c r="W9686" s="94" t="str">
        <f t="shared" si="1525"/>
        <v/>
      </c>
      <c r="X9686" s="94" t="str">
        <f t="shared" si="1528"/>
        <v/>
      </c>
      <c r="Y9686" s="5"/>
      <c r="BK9686" s="8"/>
      <c r="BL9686" s="5"/>
      <c r="BM9686" s="5"/>
      <c r="BN9686" s="5"/>
      <c r="BO9686" s="5"/>
      <c r="BP9686" s="1"/>
      <c r="BQ9686" s="1"/>
      <c r="BR9686" s="1"/>
      <c r="BS9686" s="1"/>
      <c r="BT9686" s="1"/>
      <c r="BU9686" s="4"/>
      <c r="BV9686" s="1"/>
      <c r="BW9686" s="3"/>
      <c r="BX9686" s="4"/>
      <c r="BY9686" s="5"/>
      <c r="BZ9686" s="5"/>
      <c r="CA9686" s="5"/>
      <c r="CB9686" s="5"/>
      <c r="CC9686" s="5"/>
      <c r="CD9686" s="43"/>
    </row>
    <row r="9687" spans="1:82" x14ac:dyDescent="0.25">
      <c r="A9687" s="8"/>
      <c r="B9687" s="5"/>
      <c r="C9687" s="5"/>
      <c r="D9687" s="5"/>
      <c r="E9687" s="5"/>
      <c r="F9687" s="94" t="str">
        <f t="shared" si="1519"/>
        <v/>
      </c>
      <c r="G9687" s="94" t="str">
        <f t="shared" si="1520"/>
        <v/>
      </c>
      <c r="H9687" s="127" t="str">
        <f>IF(A9687&lt;&gt;"",IF(MID(C9687,1,1)="c",$AS$26,IF(MID(C9687,1,1)="r",$AS$41,IF(MID(C9687,1,1)="p",#REF!,#REF!))),"")</f>
        <v/>
      </c>
      <c r="I9687" s="92" t="str">
        <f t="shared" si="1521"/>
        <v/>
      </c>
      <c r="J9687" s="92" t="str">
        <f t="shared" si="1522"/>
        <v/>
      </c>
      <c r="K9687" s="92" t="str">
        <f t="shared" si="1523"/>
        <v/>
      </c>
      <c r="L9687" s="92" t="str">
        <f t="shared" si="1524"/>
        <v/>
      </c>
      <c r="M9687" s="95" t="str">
        <f>IF(A9687&lt;&gt;"",IF(MID(C9687,1,1)="c",SigmaEpsConcrete(I9687,$AN$30:$AN$33,$AR$30:$AR$33,$AS$26,$AS$27,$AS$28,$AQ$20,$AU$19),""),"")</f>
        <v/>
      </c>
      <c r="N9687" s="95" t="str">
        <f>IF(A9687&lt;&gt;"",IF(MID(C9687,1,1)="r",SigmaEpsReinf(J9687,$AS$42:$AS$43,$AS$41,$AS$39,$AS$40,$AQ$38),""),"")</f>
        <v/>
      </c>
      <c r="Q9687" s="92" t="str">
        <f t="shared" si="1526"/>
        <v/>
      </c>
      <c r="R9687" s="92" t="str">
        <f t="shared" si="1527"/>
        <v/>
      </c>
      <c r="U9687" s="5"/>
      <c r="V9687" s="5"/>
      <c r="W9687" s="94" t="str">
        <f t="shared" si="1525"/>
        <v/>
      </c>
      <c r="X9687" s="94" t="str">
        <f t="shared" si="1528"/>
        <v/>
      </c>
      <c r="Y9687" s="5"/>
      <c r="BK9687" s="8"/>
      <c r="BL9687" s="5"/>
      <c r="BM9687" s="5"/>
      <c r="BN9687" s="5"/>
      <c r="BO9687" s="5"/>
      <c r="BP9687" s="1"/>
      <c r="BQ9687" s="1"/>
      <c r="BR9687" s="1"/>
      <c r="BS9687" s="1"/>
      <c r="BT9687" s="1"/>
      <c r="BU9687" s="4"/>
      <c r="BV9687" s="1"/>
      <c r="BW9687" s="3"/>
      <c r="BX9687" s="4"/>
      <c r="BY9687" s="5"/>
      <c r="BZ9687" s="5"/>
      <c r="CA9687" s="5"/>
      <c r="CB9687" s="5"/>
      <c r="CC9687" s="5"/>
      <c r="CD9687" s="43"/>
    </row>
    <row r="9688" spans="1:82" x14ac:dyDescent="0.25">
      <c r="A9688" s="8"/>
      <c r="B9688" s="5"/>
      <c r="C9688" s="5"/>
      <c r="D9688" s="5"/>
      <c r="E9688" s="5"/>
      <c r="F9688" s="94" t="str">
        <f t="shared" si="1519"/>
        <v/>
      </c>
      <c r="G9688" s="94" t="str">
        <f t="shared" si="1520"/>
        <v/>
      </c>
      <c r="H9688" s="127" t="str">
        <f>IF(A9688&lt;&gt;"",IF(MID(C9688,1,1)="c",$AS$26,IF(MID(C9688,1,1)="r",$AS$41,IF(MID(C9688,1,1)="p",#REF!,#REF!))),"")</f>
        <v/>
      </c>
      <c r="I9688" s="92" t="str">
        <f t="shared" si="1521"/>
        <v/>
      </c>
      <c r="J9688" s="92" t="str">
        <f t="shared" si="1522"/>
        <v/>
      </c>
      <c r="K9688" s="92" t="str">
        <f t="shared" si="1523"/>
        <v/>
      </c>
      <c r="L9688" s="92" t="str">
        <f t="shared" si="1524"/>
        <v/>
      </c>
      <c r="M9688" s="95" t="str">
        <f>IF(A9688&lt;&gt;"",IF(MID(C9688,1,1)="c",SigmaEpsConcrete(I9688,$AN$30:$AN$33,$AR$30:$AR$33,$AS$26,$AS$27,$AS$28,$AQ$20,$AU$19),""),"")</f>
        <v/>
      </c>
      <c r="N9688" s="95" t="str">
        <f>IF(A9688&lt;&gt;"",IF(MID(C9688,1,1)="r",SigmaEpsReinf(J9688,$AS$42:$AS$43,$AS$41,$AS$39,$AS$40,$AQ$38),""),"")</f>
        <v/>
      </c>
      <c r="Q9688" s="92" t="str">
        <f t="shared" si="1526"/>
        <v/>
      </c>
      <c r="R9688" s="92" t="str">
        <f t="shared" si="1527"/>
        <v/>
      </c>
      <c r="U9688" s="5"/>
      <c r="V9688" s="5"/>
      <c r="W9688" s="94" t="str">
        <f t="shared" si="1525"/>
        <v/>
      </c>
      <c r="X9688" s="94" t="str">
        <f t="shared" si="1528"/>
        <v/>
      </c>
      <c r="Y9688" s="5"/>
      <c r="BK9688" s="8"/>
      <c r="BL9688" s="5"/>
      <c r="BM9688" s="5"/>
      <c r="BN9688" s="5"/>
      <c r="BO9688" s="5"/>
      <c r="BP9688" s="1"/>
      <c r="BQ9688" s="1"/>
      <c r="BR9688" s="1"/>
      <c r="BS9688" s="1"/>
      <c r="BT9688" s="1"/>
      <c r="BU9688" s="4"/>
      <c r="BV9688" s="1"/>
      <c r="BW9688" s="3"/>
      <c r="BX9688" s="4"/>
      <c r="BY9688" s="5"/>
      <c r="BZ9688" s="5"/>
      <c r="CA9688" s="5"/>
      <c r="CB9688" s="5"/>
      <c r="CC9688" s="5"/>
      <c r="CD9688" s="43"/>
    </row>
    <row r="9689" spans="1:82" x14ac:dyDescent="0.25">
      <c r="A9689" s="8"/>
      <c r="B9689" s="5"/>
      <c r="C9689" s="5"/>
      <c r="D9689" s="5"/>
      <c r="E9689" s="5"/>
      <c r="F9689" s="94" t="str">
        <f t="shared" si="1519"/>
        <v/>
      </c>
      <c r="G9689" s="94" t="str">
        <f t="shared" si="1520"/>
        <v/>
      </c>
      <c r="H9689" s="127" t="str">
        <f>IF(A9689&lt;&gt;"",IF(MID(C9689,1,1)="c",$AS$26,IF(MID(C9689,1,1)="r",$AS$41,IF(MID(C9689,1,1)="p",#REF!,#REF!))),"")</f>
        <v/>
      </c>
      <c r="I9689" s="92" t="str">
        <f t="shared" si="1521"/>
        <v/>
      </c>
      <c r="J9689" s="92" t="str">
        <f t="shared" si="1522"/>
        <v/>
      </c>
      <c r="K9689" s="92" t="str">
        <f t="shared" si="1523"/>
        <v/>
      </c>
      <c r="L9689" s="92" t="str">
        <f t="shared" si="1524"/>
        <v/>
      </c>
      <c r="M9689" s="95" t="str">
        <f>IF(A9689&lt;&gt;"",IF(MID(C9689,1,1)="c",SigmaEpsConcrete(I9689,$AN$30:$AN$33,$AR$30:$AR$33,$AS$26,$AS$27,$AS$28,$AQ$20,$AU$19),""),"")</f>
        <v/>
      </c>
      <c r="N9689" s="95" t="str">
        <f>IF(A9689&lt;&gt;"",IF(MID(C9689,1,1)="r",SigmaEpsReinf(J9689,$AS$42:$AS$43,$AS$41,$AS$39,$AS$40,$AQ$38),""),"")</f>
        <v/>
      </c>
      <c r="Q9689" s="92" t="str">
        <f t="shared" si="1526"/>
        <v/>
      </c>
      <c r="R9689" s="92" t="str">
        <f t="shared" si="1527"/>
        <v/>
      </c>
      <c r="U9689" s="5"/>
      <c r="V9689" s="5"/>
      <c r="W9689" s="94" t="str">
        <f t="shared" si="1525"/>
        <v/>
      </c>
      <c r="X9689" s="94" t="str">
        <f t="shared" si="1528"/>
        <v/>
      </c>
      <c r="Y9689" s="5"/>
      <c r="BK9689" s="8"/>
      <c r="BL9689" s="5"/>
      <c r="BM9689" s="5"/>
      <c r="BN9689" s="5"/>
      <c r="BO9689" s="5"/>
      <c r="BP9689" s="1"/>
      <c r="BQ9689" s="1"/>
      <c r="BR9689" s="1"/>
      <c r="BS9689" s="1"/>
      <c r="BT9689" s="1"/>
      <c r="BU9689" s="4"/>
      <c r="BV9689" s="1"/>
      <c r="BW9689" s="3"/>
      <c r="BX9689" s="4"/>
      <c r="BY9689" s="5"/>
      <c r="BZ9689" s="5"/>
      <c r="CA9689" s="5"/>
      <c r="CB9689" s="5"/>
      <c r="CC9689" s="5"/>
      <c r="CD9689" s="43"/>
    </row>
    <row r="9690" spans="1:82" x14ac:dyDescent="0.25">
      <c r="A9690" s="8"/>
      <c r="B9690" s="5"/>
      <c r="C9690" s="5"/>
      <c r="D9690" s="5"/>
      <c r="E9690" s="5"/>
      <c r="F9690" s="94" t="str">
        <f t="shared" si="1519"/>
        <v/>
      </c>
      <c r="G9690" s="94" t="str">
        <f t="shared" si="1520"/>
        <v/>
      </c>
      <c r="H9690" s="127" t="str">
        <f>IF(A9690&lt;&gt;"",IF(MID(C9690,1,1)="c",$AS$26,IF(MID(C9690,1,1)="r",$AS$41,IF(MID(C9690,1,1)="p",#REF!,#REF!))),"")</f>
        <v/>
      </c>
      <c r="I9690" s="92" t="str">
        <f t="shared" si="1521"/>
        <v/>
      </c>
      <c r="J9690" s="92" t="str">
        <f t="shared" si="1522"/>
        <v/>
      </c>
      <c r="K9690" s="92" t="str">
        <f t="shared" si="1523"/>
        <v/>
      </c>
      <c r="L9690" s="92" t="str">
        <f t="shared" si="1524"/>
        <v/>
      </c>
      <c r="M9690" s="95" t="str">
        <f>IF(A9690&lt;&gt;"",IF(MID(C9690,1,1)="c",SigmaEpsConcrete(I9690,$AN$30:$AN$33,$AR$30:$AR$33,$AS$26,$AS$27,$AS$28,$AQ$20,$AU$19),""),"")</f>
        <v/>
      </c>
      <c r="N9690" s="95" t="str">
        <f>IF(A9690&lt;&gt;"",IF(MID(C9690,1,1)="r",SigmaEpsReinf(J9690,$AS$42:$AS$43,$AS$41,$AS$39,$AS$40,$AQ$38),""),"")</f>
        <v/>
      </c>
      <c r="Q9690" s="92" t="str">
        <f t="shared" si="1526"/>
        <v/>
      </c>
      <c r="R9690" s="92" t="str">
        <f t="shared" si="1527"/>
        <v/>
      </c>
      <c r="U9690" s="5"/>
      <c r="V9690" s="5"/>
      <c r="W9690" s="94" t="str">
        <f t="shared" si="1525"/>
        <v/>
      </c>
      <c r="X9690" s="94" t="str">
        <f t="shared" si="1528"/>
        <v/>
      </c>
      <c r="Y9690" s="5"/>
      <c r="BK9690" s="8"/>
      <c r="BL9690" s="5"/>
      <c r="BM9690" s="5"/>
      <c r="BN9690" s="5"/>
      <c r="BO9690" s="5"/>
      <c r="BP9690" s="1"/>
      <c r="BQ9690" s="1"/>
      <c r="BR9690" s="1"/>
      <c r="BS9690" s="1"/>
      <c r="BT9690" s="1"/>
      <c r="BU9690" s="4"/>
      <c r="BV9690" s="1"/>
      <c r="BW9690" s="3"/>
      <c r="BX9690" s="4"/>
      <c r="BY9690" s="5"/>
      <c r="BZ9690" s="5"/>
      <c r="CA9690" s="5"/>
      <c r="CB9690" s="5"/>
      <c r="CC9690" s="5"/>
      <c r="CD9690" s="43"/>
    </row>
    <row r="9691" spans="1:82" x14ac:dyDescent="0.25">
      <c r="A9691" s="8"/>
      <c r="B9691" s="5"/>
      <c r="C9691" s="5"/>
      <c r="D9691" s="5"/>
      <c r="E9691" s="5"/>
      <c r="F9691" s="94" t="str">
        <f t="shared" si="1519"/>
        <v/>
      </c>
      <c r="G9691" s="94" t="str">
        <f t="shared" si="1520"/>
        <v/>
      </c>
      <c r="H9691" s="127" t="str">
        <f>IF(A9691&lt;&gt;"",IF(MID(C9691,1,1)="c",$AS$26,IF(MID(C9691,1,1)="r",$AS$41,IF(MID(C9691,1,1)="p",#REF!,#REF!))),"")</f>
        <v/>
      </c>
      <c r="I9691" s="92" t="str">
        <f t="shared" si="1521"/>
        <v/>
      </c>
      <c r="J9691" s="92" t="str">
        <f t="shared" si="1522"/>
        <v/>
      </c>
      <c r="K9691" s="92" t="str">
        <f t="shared" si="1523"/>
        <v/>
      </c>
      <c r="L9691" s="92" t="str">
        <f t="shared" si="1524"/>
        <v/>
      </c>
      <c r="M9691" s="95" t="str">
        <f>IF(A9691&lt;&gt;"",IF(MID(C9691,1,1)="c",SigmaEpsConcrete(I9691,$AN$30:$AN$33,$AR$30:$AR$33,$AS$26,$AS$27,$AS$28,$AQ$20,$AU$19),""),"")</f>
        <v/>
      </c>
      <c r="N9691" s="95" t="str">
        <f>IF(A9691&lt;&gt;"",IF(MID(C9691,1,1)="r",SigmaEpsReinf(J9691,$AS$42:$AS$43,$AS$41,$AS$39,$AS$40,$AQ$38),""),"")</f>
        <v/>
      </c>
      <c r="Q9691" s="92" t="str">
        <f t="shared" si="1526"/>
        <v/>
      </c>
      <c r="R9691" s="92" t="str">
        <f t="shared" si="1527"/>
        <v/>
      </c>
      <c r="U9691" s="5"/>
      <c r="V9691" s="5"/>
      <c r="W9691" s="94" t="str">
        <f t="shared" si="1525"/>
        <v/>
      </c>
      <c r="X9691" s="94" t="str">
        <f t="shared" si="1528"/>
        <v/>
      </c>
      <c r="Y9691" s="5"/>
      <c r="BK9691" s="8"/>
      <c r="BL9691" s="5"/>
      <c r="BM9691" s="5"/>
      <c r="BN9691" s="5"/>
      <c r="BO9691" s="5"/>
      <c r="BP9691" s="1"/>
      <c r="BQ9691" s="1"/>
      <c r="BR9691" s="1"/>
      <c r="BS9691" s="1"/>
      <c r="BT9691" s="1"/>
      <c r="BU9691" s="4"/>
      <c r="BV9691" s="1"/>
      <c r="BW9691" s="3"/>
      <c r="BX9691" s="4"/>
      <c r="BY9691" s="5"/>
      <c r="BZ9691" s="5"/>
      <c r="CA9691" s="5"/>
      <c r="CB9691" s="5"/>
      <c r="CC9691" s="5"/>
      <c r="CD9691" s="43"/>
    </row>
    <row r="9692" spans="1:82" x14ac:dyDescent="0.25">
      <c r="A9692" s="8"/>
      <c r="B9692" s="5"/>
      <c r="C9692" s="5"/>
      <c r="D9692" s="5"/>
      <c r="E9692" s="5"/>
      <c r="F9692" s="94" t="str">
        <f t="shared" si="1519"/>
        <v/>
      </c>
      <c r="G9692" s="94" t="str">
        <f t="shared" si="1520"/>
        <v/>
      </c>
      <c r="H9692" s="127" t="str">
        <f>IF(A9692&lt;&gt;"",IF(MID(C9692,1,1)="c",$AS$26,IF(MID(C9692,1,1)="r",$AS$41,IF(MID(C9692,1,1)="p",#REF!,#REF!))),"")</f>
        <v/>
      </c>
      <c r="I9692" s="92" t="str">
        <f t="shared" si="1521"/>
        <v/>
      </c>
      <c r="J9692" s="92" t="str">
        <f t="shared" si="1522"/>
        <v/>
      </c>
      <c r="K9692" s="92" t="str">
        <f t="shared" si="1523"/>
        <v/>
      </c>
      <c r="L9692" s="92" t="str">
        <f t="shared" si="1524"/>
        <v/>
      </c>
      <c r="M9692" s="95" t="str">
        <f>IF(A9692&lt;&gt;"",IF(MID(C9692,1,1)="c",SigmaEpsConcrete(I9692,$AN$30:$AN$33,$AR$30:$AR$33,$AS$26,$AS$27,$AS$28,$AQ$20,$AU$19),""),"")</f>
        <v/>
      </c>
      <c r="N9692" s="95" t="str">
        <f>IF(A9692&lt;&gt;"",IF(MID(C9692,1,1)="r",SigmaEpsReinf(J9692,$AS$42:$AS$43,$AS$41,$AS$39,$AS$40,$AQ$38),""),"")</f>
        <v/>
      </c>
      <c r="Q9692" s="92" t="str">
        <f t="shared" si="1526"/>
        <v/>
      </c>
      <c r="R9692" s="92" t="str">
        <f t="shared" si="1527"/>
        <v/>
      </c>
      <c r="U9692" s="5"/>
      <c r="V9692" s="5"/>
      <c r="W9692" s="94" t="str">
        <f t="shared" si="1525"/>
        <v/>
      </c>
      <c r="X9692" s="94" t="str">
        <f t="shared" si="1528"/>
        <v/>
      </c>
      <c r="Y9692" s="5"/>
      <c r="BK9692" s="8"/>
      <c r="BL9692" s="5"/>
      <c r="BM9692" s="5"/>
      <c r="BN9692" s="5"/>
      <c r="BO9692" s="5"/>
      <c r="BP9692" s="1"/>
      <c r="BQ9692" s="1"/>
      <c r="BR9692" s="1"/>
      <c r="BS9692" s="1"/>
      <c r="BT9692" s="1"/>
      <c r="BU9692" s="4"/>
      <c r="BV9692" s="1"/>
      <c r="BW9692" s="3"/>
      <c r="BX9692" s="4"/>
      <c r="BY9692" s="5"/>
      <c r="BZ9692" s="5"/>
      <c r="CA9692" s="5"/>
      <c r="CB9692" s="5"/>
      <c r="CC9692" s="5"/>
      <c r="CD9692" s="43"/>
    </row>
    <row r="9693" spans="1:82" x14ac:dyDescent="0.25">
      <c r="A9693" s="8"/>
      <c r="B9693" s="5"/>
      <c r="C9693" s="5"/>
      <c r="D9693" s="5"/>
      <c r="E9693" s="5"/>
      <c r="F9693" s="94" t="str">
        <f t="shared" si="1519"/>
        <v/>
      </c>
      <c r="G9693" s="94" t="str">
        <f t="shared" si="1520"/>
        <v/>
      </c>
      <c r="H9693" s="127" t="str">
        <f>IF(A9693&lt;&gt;"",IF(MID(C9693,1,1)="c",$AS$26,IF(MID(C9693,1,1)="r",$AS$41,IF(MID(C9693,1,1)="p",#REF!,#REF!))),"")</f>
        <v/>
      </c>
      <c r="I9693" s="92" t="str">
        <f t="shared" si="1521"/>
        <v/>
      </c>
      <c r="J9693" s="92" t="str">
        <f t="shared" si="1522"/>
        <v/>
      </c>
      <c r="K9693" s="92" t="str">
        <f t="shared" si="1523"/>
        <v/>
      </c>
      <c r="L9693" s="92" t="str">
        <f t="shared" si="1524"/>
        <v/>
      </c>
      <c r="M9693" s="95" t="str">
        <f>IF(A9693&lt;&gt;"",IF(MID(C9693,1,1)="c",SigmaEpsConcrete(I9693,$AN$30:$AN$33,$AR$30:$AR$33,$AS$26,$AS$27,$AS$28,$AQ$20,$AU$19),""),"")</f>
        <v/>
      </c>
      <c r="N9693" s="95" t="str">
        <f>IF(A9693&lt;&gt;"",IF(MID(C9693,1,1)="r",SigmaEpsReinf(J9693,$AS$42:$AS$43,$AS$41,$AS$39,$AS$40,$AQ$38),""),"")</f>
        <v/>
      </c>
      <c r="Q9693" s="92" t="str">
        <f t="shared" si="1526"/>
        <v/>
      </c>
      <c r="R9693" s="92" t="str">
        <f t="shared" si="1527"/>
        <v/>
      </c>
      <c r="U9693" s="5"/>
      <c r="V9693" s="5"/>
      <c r="W9693" s="94" t="str">
        <f t="shared" si="1525"/>
        <v/>
      </c>
      <c r="X9693" s="94" t="str">
        <f t="shared" si="1528"/>
        <v/>
      </c>
      <c r="Y9693" s="5"/>
      <c r="BK9693" s="8"/>
      <c r="BL9693" s="5"/>
      <c r="BM9693" s="5"/>
      <c r="BN9693" s="5"/>
      <c r="BO9693" s="5"/>
      <c r="BP9693" s="1"/>
      <c r="BQ9693" s="1"/>
      <c r="BR9693" s="1"/>
      <c r="BS9693" s="1"/>
      <c r="BT9693" s="1"/>
      <c r="BU9693" s="4"/>
      <c r="BV9693" s="1"/>
      <c r="BW9693" s="3"/>
      <c r="BX9693" s="4"/>
      <c r="BY9693" s="5"/>
      <c r="BZ9693" s="5"/>
      <c r="CA9693" s="5"/>
      <c r="CB9693" s="5"/>
      <c r="CC9693" s="5"/>
      <c r="CD9693" s="43"/>
    </row>
    <row r="9694" spans="1:82" x14ac:dyDescent="0.25">
      <c r="A9694" s="8"/>
      <c r="B9694" s="5"/>
      <c r="C9694" s="5"/>
      <c r="D9694" s="5"/>
      <c r="E9694" s="5"/>
      <c r="F9694" s="94" t="str">
        <f t="shared" si="1519"/>
        <v/>
      </c>
      <c r="G9694" s="94" t="str">
        <f t="shared" si="1520"/>
        <v/>
      </c>
      <c r="H9694" s="127" t="str">
        <f>IF(A9694&lt;&gt;"",IF(MID(C9694,1,1)="c",$AS$26,IF(MID(C9694,1,1)="r",$AS$41,IF(MID(C9694,1,1)="p",#REF!,#REF!))),"")</f>
        <v/>
      </c>
      <c r="I9694" s="92" t="str">
        <f t="shared" si="1521"/>
        <v/>
      </c>
      <c r="J9694" s="92" t="str">
        <f t="shared" si="1522"/>
        <v/>
      </c>
      <c r="K9694" s="92" t="str">
        <f t="shared" si="1523"/>
        <v/>
      </c>
      <c r="L9694" s="92" t="str">
        <f t="shared" si="1524"/>
        <v/>
      </c>
      <c r="M9694" s="95" t="str">
        <f>IF(A9694&lt;&gt;"",IF(MID(C9694,1,1)="c",SigmaEpsConcrete(I9694,$AN$30:$AN$33,$AR$30:$AR$33,$AS$26,$AS$27,$AS$28,$AQ$20,$AU$19),""),"")</f>
        <v/>
      </c>
      <c r="N9694" s="95" t="str">
        <f>IF(A9694&lt;&gt;"",IF(MID(C9694,1,1)="r",SigmaEpsReinf(J9694,$AS$42:$AS$43,$AS$41,$AS$39,$AS$40,$AQ$38),""),"")</f>
        <v/>
      </c>
      <c r="Q9694" s="92" t="str">
        <f t="shared" si="1526"/>
        <v/>
      </c>
      <c r="R9694" s="92" t="str">
        <f t="shared" si="1527"/>
        <v/>
      </c>
      <c r="U9694" s="5"/>
      <c r="V9694" s="5"/>
      <c r="W9694" s="94" t="str">
        <f t="shared" si="1525"/>
        <v/>
      </c>
      <c r="X9694" s="94" t="str">
        <f t="shared" si="1528"/>
        <v/>
      </c>
      <c r="Y9694" s="5"/>
      <c r="BK9694" s="8"/>
      <c r="BL9694" s="5"/>
      <c r="BM9694" s="5"/>
      <c r="BN9694" s="5"/>
      <c r="BO9694" s="5"/>
      <c r="BP9694" s="1"/>
      <c r="BQ9694" s="1"/>
      <c r="BR9694" s="1"/>
      <c r="BS9694" s="1"/>
      <c r="BT9694" s="1"/>
      <c r="BU9694" s="4"/>
      <c r="BV9694" s="1"/>
      <c r="BW9694" s="3"/>
      <c r="BX9694" s="4"/>
      <c r="BY9694" s="5"/>
      <c r="BZ9694" s="5"/>
      <c r="CA9694" s="5"/>
      <c r="CB9694" s="5"/>
      <c r="CC9694" s="5"/>
      <c r="CD9694" s="43"/>
    </row>
    <row r="9695" spans="1:82" x14ac:dyDescent="0.25">
      <c r="A9695" s="8"/>
      <c r="B9695" s="5"/>
      <c r="C9695" s="5"/>
      <c r="D9695" s="5"/>
      <c r="E9695" s="5"/>
      <c r="F9695" s="94" t="str">
        <f t="shared" si="1519"/>
        <v/>
      </c>
      <c r="G9695" s="94" t="str">
        <f t="shared" si="1520"/>
        <v/>
      </c>
      <c r="H9695" s="127" t="str">
        <f>IF(A9695&lt;&gt;"",IF(MID(C9695,1,1)="c",$AS$26,IF(MID(C9695,1,1)="r",$AS$41,IF(MID(C9695,1,1)="p",#REF!,#REF!))),"")</f>
        <v/>
      </c>
      <c r="I9695" s="92" t="str">
        <f t="shared" si="1521"/>
        <v/>
      </c>
      <c r="J9695" s="92" t="str">
        <f t="shared" si="1522"/>
        <v/>
      </c>
      <c r="K9695" s="92" t="str">
        <f t="shared" si="1523"/>
        <v/>
      </c>
      <c r="L9695" s="92" t="str">
        <f t="shared" si="1524"/>
        <v/>
      </c>
      <c r="M9695" s="95" t="str">
        <f>IF(A9695&lt;&gt;"",IF(MID(C9695,1,1)="c",SigmaEpsConcrete(I9695,$AN$30:$AN$33,$AR$30:$AR$33,$AS$26,$AS$27,$AS$28,$AQ$20,$AU$19),""),"")</f>
        <v/>
      </c>
      <c r="N9695" s="95" t="str">
        <f>IF(A9695&lt;&gt;"",IF(MID(C9695,1,1)="r",SigmaEpsReinf(J9695,$AS$42:$AS$43,$AS$41,$AS$39,$AS$40,$AQ$38),""),"")</f>
        <v/>
      </c>
      <c r="Q9695" s="92" t="str">
        <f t="shared" si="1526"/>
        <v/>
      </c>
      <c r="R9695" s="92" t="str">
        <f t="shared" si="1527"/>
        <v/>
      </c>
      <c r="U9695" s="5"/>
      <c r="V9695" s="5"/>
      <c r="W9695" s="94" t="str">
        <f t="shared" si="1525"/>
        <v/>
      </c>
      <c r="X9695" s="94" t="str">
        <f t="shared" si="1528"/>
        <v/>
      </c>
      <c r="Y9695" s="5"/>
      <c r="BK9695" s="8"/>
      <c r="BL9695" s="5"/>
      <c r="BM9695" s="5"/>
      <c r="BN9695" s="5"/>
      <c r="BO9695" s="5"/>
      <c r="BP9695" s="1"/>
      <c r="BQ9695" s="1"/>
      <c r="BR9695" s="1"/>
      <c r="BS9695" s="1"/>
      <c r="BT9695" s="1"/>
      <c r="BU9695" s="4"/>
      <c r="BV9695" s="1"/>
      <c r="BW9695" s="3"/>
      <c r="BX9695" s="4"/>
      <c r="BY9695" s="5"/>
      <c r="BZ9695" s="5"/>
      <c r="CA9695" s="5"/>
      <c r="CB9695" s="5"/>
      <c r="CC9695" s="5"/>
      <c r="CD9695" s="43"/>
    </row>
    <row r="9696" spans="1:82" x14ac:dyDescent="0.25">
      <c r="A9696" s="8"/>
      <c r="B9696" s="5"/>
      <c r="C9696" s="5"/>
      <c r="D9696" s="5"/>
      <c r="E9696" s="5"/>
      <c r="F9696" s="94" t="str">
        <f t="shared" si="1519"/>
        <v/>
      </c>
      <c r="G9696" s="94" t="str">
        <f t="shared" si="1520"/>
        <v/>
      </c>
      <c r="H9696" s="127" t="str">
        <f>IF(A9696&lt;&gt;"",IF(MID(C9696,1,1)="c",$AS$26,IF(MID(C9696,1,1)="r",$AS$41,IF(MID(C9696,1,1)="p",#REF!,#REF!))),"")</f>
        <v/>
      </c>
      <c r="I9696" s="92" t="str">
        <f t="shared" si="1521"/>
        <v/>
      </c>
      <c r="J9696" s="92" t="str">
        <f t="shared" si="1522"/>
        <v/>
      </c>
      <c r="K9696" s="92" t="str">
        <f t="shared" si="1523"/>
        <v/>
      </c>
      <c r="L9696" s="92" t="str">
        <f t="shared" si="1524"/>
        <v/>
      </c>
      <c r="M9696" s="95" t="str">
        <f>IF(A9696&lt;&gt;"",IF(MID(C9696,1,1)="c",SigmaEpsConcrete(I9696,$AN$30:$AN$33,$AR$30:$AR$33,$AS$26,$AS$27,$AS$28,$AQ$20,$AU$19),""),"")</f>
        <v/>
      </c>
      <c r="N9696" s="95" t="str">
        <f>IF(A9696&lt;&gt;"",IF(MID(C9696,1,1)="r",SigmaEpsReinf(J9696,$AS$42:$AS$43,$AS$41,$AS$39,$AS$40,$AQ$38),""),"")</f>
        <v/>
      </c>
      <c r="Q9696" s="92" t="str">
        <f t="shared" si="1526"/>
        <v/>
      </c>
      <c r="R9696" s="92" t="str">
        <f t="shared" si="1527"/>
        <v/>
      </c>
      <c r="U9696" s="5"/>
      <c r="V9696" s="5"/>
      <c r="W9696" s="94" t="str">
        <f t="shared" si="1525"/>
        <v/>
      </c>
      <c r="X9696" s="94" t="str">
        <f t="shared" si="1528"/>
        <v/>
      </c>
      <c r="Y9696" s="5"/>
      <c r="BK9696" s="8"/>
      <c r="BL9696" s="5"/>
      <c r="BM9696" s="5"/>
      <c r="BN9696" s="5"/>
      <c r="BO9696" s="5"/>
      <c r="BP9696" s="1"/>
      <c r="BQ9696" s="1"/>
      <c r="BR9696" s="1"/>
      <c r="BS9696" s="1"/>
      <c r="BT9696" s="1"/>
      <c r="BU9696" s="4"/>
      <c r="BV9696" s="1"/>
      <c r="BW9696" s="3"/>
      <c r="BX9696" s="4"/>
      <c r="BY9696" s="5"/>
      <c r="BZ9696" s="5"/>
      <c r="CA9696" s="5"/>
      <c r="CB9696" s="5"/>
      <c r="CC9696" s="5"/>
      <c r="CD9696" s="43"/>
    </row>
    <row r="9697" spans="1:82" x14ac:dyDescent="0.25">
      <c r="A9697" s="8"/>
      <c r="B9697" s="5"/>
      <c r="C9697" s="5"/>
      <c r="D9697" s="5"/>
      <c r="E9697" s="5"/>
      <c r="F9697" s="94" t="str">
        <f t="shared" si="1519"/>
        <v/>
      </c>
      <c r="G9697" s="94" t="str">
        <f t="shared" si="1520"/>
        <v/>
      </c>
      <c r="H9697" s="127" t="str">
        <f>IF(A9697&lt;&gt;"",IF(MID(C9697,1,1)="c",$AS$26,IF(MID(C9697,1,1)="r",$AS$41,IF(MID(C9697,1,1)="p",#REF!,#REF!))),"")</f>
        <v/>
      </c>
      <c r="I9697" s="92" t="str">
        <f t="shared" si="1521"/>
        <v/>
      </c>
      <c r="J9697" s="92" t="str">
        <f t="shared" si="1522"/>
        <v/>
      </c>
      <c r="K9697" s="92" t="str">
        <f t="shared" si="1523"/>
        <v/>
      </c>
      <c r="L9697" s="92" t="str">
        <f t="shared" si="1524"/>
        <v/>
      </c>
      <c r="M9697" s="95" t="str">
        <f>IF(A9697&lt;&gt;"",IF(MID(C9697,1,1)="c",SigmaEpsConcrete(I9697,$AN$30:$AN$33,$AR$30:$AR$33,$AS$26,$AS$27,$AS$28,$AQ$20,$AU$19),""),"")</f>
        <v/>
      </c>
      <c r="N9697" s="95" t="str">
        <f>IF(A9697&lt;&gt;"",IF(MID(C9697,1,1)="r",SigmaEpsReinf(J9697,$AS$42:$AS$43,$AS$41,$AS$39,$AS$40,$AQ$38),""),"")</f>
        <v/>
      </c>
      <c r="Q9697" s="92" t="str">
        <f t="shared" si="1526"/>
        <v/>
      </c>
      <c r="R9697" s="92" t="str">
        <f t="shared" si="1527"/>
        <v/>
      </c>
      <c r="U9697" s="5"/>
      <c r="V9697" s="5"/>
      <c r="W9697" s="94" t="str">
        <f t="shared" si="1525"/>
        <v/>
      </c>
      <c r="X9697" s="94" t="str">
        <f t="shared" si="1528"/>
        <v/>
      </c>
      <c r="Y9697" s="5"/>
      <c r="BK9697" s="8"/>
      <c r="BL9697" s="5"/>
      <c r="BM9697" s="5"/>
      <c r="BN9697" s="5"/>
      <c r="BO9697" s="5"/>
      <c r="BP9697" s="1"/>
      <c r="BQ9697" s="1"/>
      <c r="BR9697" s="1"/>
      <c r="BS9697" s="1"/>
      <c r="BT9697" s="1"/>
      <c r="BU9697" s="4"/>
      <c r="BV9697" s="1"/>
      <c r="BW9697" s="3"/>
      <c r="BX9697" s="4"/>
      <c r="BY9697" s="5"/>
      <c r="BZ9697" s="5"/>
      <c r="CA9697" s="5"/>
      <c r="CB9697" s="5"/>
      <c r="CC9697" s="5"/>
      <c r="CD9697" s="43"/>
    </row>
    <row r="9698" spans="1:82" x14ac:dyDescent="0.25">
      <c r="A9698" s="8"/>
      <c r="B9698" s="5"/>
      <c r="C9698" s="5"/>
      <c r="D9698" s="5"/>
      <c r="E9698" s="5"/>
      <c r="F9698" s="94" t="str">
        <f t="shared" si="1519"/>
        <v/>
      </c>
      <c r="G9698" s="94" t="str">
        <f t="shared" si="1520"/>
        <v/>
      </c>
      <c r="H9698" s="127" t="str">
        <f>IF(A9698&lt;&gt;"",IF(MID(C9698,1,1)="c",$AS$26,IF(MID(C9698,1,1)="r",$AS$41,IF(MID(C9698,1,1)="p",#REF!,#REF!))),"")</f>
        <v/>
      </c>
      <c r="I9698" s="92" t="str">
        <f t="shared" si="1521"/>
        <v/>
      </c>
      <c r="J9698" s="92" t="str">
        <f t="shared" si="1522"/>
        <v/>
      </c>
      <c r="K9698" s="92" t="str">
        <f t="shared" si="1523"/>
        <v/>
      </c>
      <c r="L9698" s="92" t="str">
        <f t="shared" si="1524"/>
        <v/>
      </c>
      <c r="M9698" s="95" t="str">
        <f>IF(A9698&lt;&gt;"",IF(MID(C9698,1,1)="c",SigmaEpsConcrete(I9698,$AN$30:$AN$33,$AR$30:$AR$33,$AS$26,$AS$27,$AS$28,$AQ$20,$AU$19),""),"")</f>
        <v/>
      </c>
      <c r="N9698" s="95" t="str">
        <f>IF(A9698&lt;&gt;"",IF(MID(C9698,1,1)="r",SigmaEpsReinf(J9698,$AS$42:$AS$43,$AS$41,$AS$39,$AS$40,$AQ$38),""),"")</f>
        <v/>
      </c>
      <c r="Q9698" s="92" t="str">
        <f t="shared" si="1526"/>
        <v/>
      </c>
      <c r="R9698" s="92" t="str">
        <f t="shared" si="1527"/>
        <v/>
      </c>
      <c r="U9698" s="5"/>
      <c r="V9698" s="5"/>
      <c r="W9698" s="94" t="str">
        <f t="shared" si="1525"/>
        <v/>
      </c>
      <c r="X9698" s="94" t="str">
        <f t="shared" si="1528"/>
        <v/>
      </c>
      <c r="Y9698" s="5"/>
      <c r="BK9698" s="8"/>
      <c r="BL9698" s="5"/>
      <c r="BM9698" s="5"/>
      <c r="BN9698" s="5"/>
      <c r="BO9698" s="5"/>
      <c r="BP9698" s="1"/>
      <c r="BQ9698" s="1"/>
      <c r="BR9698" s="1"/>
      <c r="BS9698" s="1"/>
      <c r="BT9698" s="1"/>
      <c r="BU9698" s="4"/>
      <c r="BV9698" s="1"/>
      <c r="BW9698" s="3"/>
      <c r="BX9698" s="4"/>
      <c r="BY9698" s="5"/>
      <c r="BZ9698" s="5"/>
      <c r="CA9698" s="5"/>
      <c r="CB9698" s="5"/>
      <c r="CC9698" s="5"/>
      <c r="CD9698" s="43"/>
    </row>
    <row r="9699" spans="1:82" x14ac:dyDescent="0.25">
      <c r="A9699" s="8"/>
      <c r="B9699" s="5"/>
      <c r="C9699" s="5"/>
      <c r="D9699" s="5"/>
      <c r="E9699" s="5"/>
      <c r="F9699" s="94" t="str">
        <f t="shared" si="1519"/>
        <v/>
      </c>
      <c r="G9699" s="94" t="str">
        <f t="shared" si="1520"/>
        <v/>
      </c>
      <c r="H9699" s="127" t="str">
        <f>IF(A9699&lt;&gt;"",IF(MID(C9699,1,1)="c",$AS$26,IF(MID(C9699,1,1)="r",$AS$41,IF(MID(C9699,1,1)="p",#REF!,#REF!))),"")</f>
        <v/>
      </c>
      <c r="I9699" s="92" t="str">
        <f t="shared" si="1521"/>
        <v/>
      </c>
      <c r="J9699" s="92" t="str">
        <f t="shared" si="1522"/>
        <v/>
      </c>
      <c r="K9699" s="92" t="str">
        <f t="shared" si="1523"/>
        <v/>
      </c>
      <c r="L9699" s="92" t="str">
        <f t="shared" si="1524"/>
        <v/>
      </c>
      <c r="M9699" s="95" t="str">
        <f>IF(A9699&lt;&gt;"",IF(MID(C9699,1,1)="c",SigmaEpsConcrete(I9699,$AN$30:$AN$33,$AR$30:$AR$33,$AS$26,$AS$27,$AS$28,$AQ$20,$AU$19),""),"")</f>
        <v/>
      </c>
      <c r="N9699" s="95" t="str">
        <f>IF(A9699&lt;&gt;"",IF(MID(C9699,1,1)="r",SigmaEpsReinf(J9699,$AS$42:$AS$43,$AS$41,$AS$39,$AS$40,$AQ$38),""),"")</f>
        <v/>
      </c>
      <c r="Q9699" s="92" t="str">
        <f t="shared" si="1526"/>
        <v/>
      </c>
      <c r="R9699" s="92" t="str">
        <f t="shared" si="1527"/>
        <v/>
      </c>
      <c r="U9699" s="5"/>
      <c r="V9699" s="5"/>
      <c r="W9699" s="94" t="str">
        <f t="shared" si="1525"/>
        <v/>
      </c>
      <c r="X9699" s="94" t="str">
        <f t="shared" si="1528"/>
        <v/>
      </c>
      <c r="Y9699" s="5"/>
      <c r="BK9699" s="8"/>
      <c r="BL9699" s="5"/>
      <c r="BM9699" s="5"/>
      <c r="BN9699" s="5"/>
      <c r="BO9699" s="5"/>
      <c r="BP9699" s="1"/>
      <c r="BQ9699" s="1"/>
      <c r="BR9699" s="1"/>
      <c r="BS9699" s="1"/>
      <c r="BT9699" s="1"/>
      <c r="BU9699" s="4"/>
      <c r="BV9699" s="1"/>
      <c r="BW9699" s="3"/>
      <c r="BX9699" s="4"/>
      <c r="BY9699" s="5"/>
      <c r="BZ9699" s="5"/>
      <c r="CA9699" s="5"/>
      <c r="CB9699" s="5"/>
      <c r="CC9699" s="5"/>
      <c r="CD9699" s="43"/>
    </row>
    <row r="9700" spans="1:82" x14ac:dyDescent="0.25">
      <c r="A9700" s="8"/>
      <c r="B9700" s="5"/>
      <c r="C9700" s="5"/>
      <c r="D9700" s="5"/>
      <c r="E9700" s="5"/>
      <c r="F9700" s="94" t="str">
        <f t="shared" si="1519"/>
        <v/>
      </c>
      <c r="G9700" s="94" t="str">
        <f t="shared" si="1520"/>
        <v/>
      </c>
      <c r="H9700" s="127" t="str">
        <f>IF(A9700&lt;&gt;"",IF(MID(C9700,1,1)="c",$AS$26,IF(MID(C9700,1,1)="r",$AS$41,IF(MID(C9700,1,1)="p",#REF!,#REF!))),"")</f>
        <v/>
      </c>
      <c r="I9700" s="92" t="str">
        <f t="shared" si="1521"/>
        <v/>
      </c>
      <c r="J9700" s="92" t="str">
        <f t="shared" si="1522"/>
        <v/>
      </c>
      <c r="K9700" s="92" t="str">
        <f t="shared" si="1523"/>
        <v/>
      </c>
      <c r="L9700" s="92" t="str">
        <f t="shared" si="1524"/>
        <v/>
      </c>
      <c r="M9700" s="95" t="str">
        <f>IF(A9700&lt;&gt;"",IF(MID(C9700,1,1)="c",SigmaEpsConcrete(I9700,$AN$30:$AN$33,$AR$30:$AR$33,$AS$26,$AS$27,$AS$28,$AQ$20,$AU$19),""),"")</f>
        <v/>
      </c>
      <c r="N9700" s="95" t="str">
        <f>IF(A9700&lt;&gt;"",IF(MID(C9700,1,1)="r",SigmaEpsReinf(J9700,$AS$42:$AS$43,$AS$41,$AS$39,$AS$40,$AQ$38),""),"")</f>
        <v/>
      </c>
      <c r="Q9700" s="92" t="str">
        <f t="shared" si="1526"/>
        <v/>
      </c>
      <c r="R9700" s="92" t="str">
        <f t="shared" si="1527"/>
        <v/>
      </c>
      <c r="U9700" s="5"/>
      <c r="V9700" s="5"/>
      <c r="W9700" s="94" t="str">
        <f t="shared" si="1525"/>
        <v/>
      </c>
      <c r="X9700" s="94" t="str">
        <f t="shared" si="1528"/>
        <v/>
      </c>
      <c r="Y9700" s="5"/>
      <c r="BK9700" s="8"/>
      <c r="BL9700" s="5"/>
      <c r="BM9700" s="5"/>
      <c r="BN9700" s="5"/>
      <c r="BO9700" s="5"/>
      <c r="BP9700" s="1"/>
      <c r="BQ9700" s="1"/>
      <c r="BR9700" s="1"/>
      <c r="BS9700" s="1"/>
      <c r="BT9700" s="1"/>
      <c r="BU9700" s="4"/>
      <c r="BV9700" s="1"/>
      <c r="BW9700" s="3"/>
      <c r="BX9700" s="4"/>
      <c r="BY9700" s="5"/>
      <c r="BZ9700" s="5"/>
      <c r="CA9700" s="5"/>
      <c r="CB9700" s="5"/>
      <c r="CC9700" s="5"/>
      <c r="CD9700" s="43"/>
    </row>
    <row r="9701" spans="1:82" x14ac:dyDescent="0.25">
      <c r="A9701" s="8"/>
      <c r="B9701" s="5"/>
      <c r="C9701" s="5"/>
      <c r="D9701" s="5"/>
      <c r="E9701" s="5"/>
      <c r="F9701" s="94" t="str">
        <f t="shared" si="1519"/>
        <v/>
      </c>
      <c r="G9701" s="94" t="str">
        <f t="shared" si="1520"/>
        <v/>
      </c>
      <c r="H9701" s="127" t="str">
        <f>IF(A9701&lt;&gt;"",IF(MID(C9701,1,1)="c",$AS$26,IF(MID(C9701,1,1)="r",$AS$41,IF(MID(C9701,1,1)="p",#REF!,#REF!))),"")</f>
        <v/>
      </c>
      <c r="I9701" s="92" t="str">
        <f t="shared" si="1521"/>
        <v/>
      </c>
      <c r="J9701" s="92" t="str">
        <f t="shared" si="1522"/>
        <v/>
      </c>
      <c r="K9701" s="92" t="str">
        <f t="shared" si="1523"/>
        <v/>
      </c>
      <c r="L9701" s="92" t="str">
        <f t="shared" si="1524"/>
        <v/>
      </c>
      <c r="M9701" s="95" t="str">
        <f>IF(A9701&lt;&gt;"",IF(MID(C9701,1,1)="c",SigmaEpsConcrete(I9701,$AN$30:$AN$33,$AR$30:$AR$33,$AS$26,$AS$27,$AS$28,$AQ$20,$AU$19),""),"")</f>
        <v/>
      </c>
      <c r="N9701" s="95" t="str">
        <f>IF(A9701&lt;&gt;"",IF(MID(C9701,1,1)="r",SigmaEpsReinf(J9701,$AS$42:$AS$43,$AS$41,$AS$39,$AS$40,$AQ$38),""),"")</f>
        <v/>
      </c>
      <c r="Q9701" s="92" t="str">
        <f t="shared" si="1526"/>
        <v/>
      </c>
      <c r="R9701" s="92" t="str">
        <f t="shared" si="1527"/>
        <v/>
      </c>
      <c r="U9701" s="5"/>
      <c r="V9701" s="5"/>
      <c r="W9701" s="94" t="str">
        <f t="shared" si="1525"/>
        <v/>
      </c>
      <c r="X9701" s="94" t="str">
        <f t="shared" si="1528"/>
        <v/>
      </c>
      <c r="Y9701" s="5"/>
      <c r="BK9701" s="8"/>
      <c r="BL9701" s="5"/>
      <c r="BM9701" s="5"/>
      <c r="BN9701" s="5"/>
      <c r="BO9701" s="5"/>
      <c r="BP9701" s="1"/>
      <c r="BQ9701" s="1"/>
      <c r="BR9701" s="1"/>
      <c r="BS9701" s="1"/>
      <c r="BT9701" s="1"/>
      <c r="BU9701" s="4"/>
      <c r="BV9701" s="1"/>
      <c r="BW9701" s="3"/>
      <c r="BX9701" s="4"/>
      <c r="BY9701" s="5"/>
      <c r="BZ9701" s="5"/>
      <c r="CA9701" s="5"/>
      <c r="CB9701" s="5"/>
      <c r="CC9701" s="5"/>
      <c r="CD9701" s="43"/>
    </row>
    <row r="9702" spans="1:82" x14ac:dyDescent="0.25">
      <c r="A9702" s="8"/>
      <c r="B9702" s="5"/>
      <c r="C9702" s="5"/>
      <c r="D9702" s="5"/>
      <c r="E9702" s="5"/>
      <c r="F9702" s="94" t="str">
        <f t="shared" si="1519"/>
        <v/>
      </c>
      <c r="G9702" s="94" t="str">
        <f t="shared" si="1520"/>
        <v/>
      </c>
      <c r="H9702" s="127" t="str">
        <f>IF(A9702&lt;&gt;"",IF(MID(C9702,1,1)="c",$AS$26,IF(MID(C9702,1,1)="r",$AS$41,IF(MID(C9702,1,1)="p",#REF!,#REF!))),"")</f>
        <v/>
      </c>
      <c r="I9702" s="92" t="str">
        <f t="shared" si="1521"/>
        <v/>
      </c>
      <c r="J9702" s="92" t="str">
        <f t="shared" si="1522"/>
        <v/>
      </c>
      <c r="K9702" s="92" t="str">
        <f t="shared" si="1523"/>
        <v/>
      </c>
      <c r="L9702" s="92" t="str">
        <f t="shared" si="1524"/>
        <v/>
      </c>
      <c r="M9702" s="95" t="str">
        <f>IF(A9702&lt;&gt;"",IF(MID(C9702,1,1)="c",SigmaEpsConcrete(I9702,$AN$30:$AN$33,$AR$30:$AR$33,$AS$26,$AS$27,$AS$28,$AQ$20,$AU$19),""),"")</f>
        <v/>
      </c>
      <c r="N9702" s="95" t="str">
        <f>IF(A9702&lt;&gt;"",IF(MID(C9702,1,1)="r",SigmaEpsReinf(J9702,$AS$42:$AS$43,$AS$41,$AS$39,$AS$40,$AQ$38),""),"")</f>
        <v/>
      </c>
      <c r="Q9702" s="92" t="str">
        <f t="shared" si="1526"/>
        <v/>
      </c>
      <c r="R9702" s="92" t="str">
        <f t="shared" si="1527"/>
        <v/>
      </c>
      <c r="U9702" s="5"/>
      <c r="V9702" s="5"/>
      <c r="W9702" s="94" t="str">
        <f t="shared" si="1525"/>
        <v/>
      </c>
      <c r="X9702" s="94" t="str">
        <f t="shared" si="1528"/>
        <v/>
      </c>
      <c r="Y9702" s="5"/>
      <c r="BK9702" s="8"/>
      <c r="BL9702" s="5"/>
      <c r="BM9702" s="5"/>
      <c r="BN9702" s="5"/>
      <c r="BO9702" s="5"/>
      <c r="BP9702" s="1"/>
      <c r="BQ9702" s="1"/>
      <c r="BR9702" s="1"/>
      <c r="BS9702" s="1"/>
      <c r="BT9702" s="1"/>
      <c r="BU9702" s="4"/>
      <c r="BV9702" s="1"/>
      <c r="BW9702" s="3"/>
      <c r="BX9702" s="4"/>
      <c r="BY9702" s="5"/>
      <c r="BZ9702" s="5"/>
      <c r="CA9702" s="5"/>
      <c r="CB9702" s="5"/>
      <c r="CC9702" s="5"/>
      <c r="CD9702" s="43"/>
    </row>
    <row r="9703" spans="1:82" x14ac:dyDescent="0.25">
      <c r="A9703" s="8"/>
      <c r="B9703" s="5"/>
      <c r="C9703" s="5"/>
      <c r="D9703" s="5"/>
      <c r="E9703" s="5"/>
      <c r="F9703" s="94" t="str">
        <f t="shared" si="1519"/>
        <v/>
      </c>
      <c r="G9703" s="94" t="str">
        <f t="shared" si="1520"/>
        <v/>
      </c>
      <c r="H9703" s="127" t="str">
        <f>IF(A9703&lt;&gt;"",IF(MID(C9703,1,1)="c",$AS$26,IF(MID(C9703,1,1)="r",$AS$41,IF(MID(C9703,1,1)="p",#REF!,#REF!))),"")</f>
        <v/>
      </c>
      <c r="I9703" s="92" t="str">
        <f t="shared" si="1521"/>
        <v/>
      </c>
      <c r="J9703" s="92" t="str">
        <f t="shared" si="1522"/>
        <v/>
      </c>
      <c r="K9703" s="92" t="str">
        <f t="shared" si="1523"/>
        <v/>
      </c>
      <c r="L9703" s="92" t="str">
        <f t="shared" si="1524"/>
        <v/>
      </c>
      <c r="M9703" s="95" t="str">
        <f>IF(A9703&lt;&gt;"",IF(MID(C9703,1,1)="c",SigmaEpsConcrete(I9703,$AN$30:$AN$33,$AR$30:$AR$33,$AS$26,$AS$27,$AS$28,$AQ$20,$AU$19),""),"")</f>
        <v/>
      </c>
      <c r="N9703" s="95" t="str">
        <f>IF(A9703&lt;&gt;"",IF(MID(C9703,1,1)="r",SigmaEpsReinf(J9703,$AS$42:$AS$43,$AS$41,$AS$39,$AS$40,$AQ$38),""),"")</f>
        <v/>
      </c>
      <c r="Q9703" s="92" t="str">
        <f t="shared" si="1526"/>
        <v/>
      </c>
      <c r="R9703" s="92" t="str">
        <f t="shared" si="1527"/>
        <v/>
      </c>
      <c r="U9703" s="5"/>
      <c r="V9703" s="5"/>
      <c r="W9703" s="94" t="str">
        <f t="shared" si="1525"/>
        <v/>
      </c>
      <c r="X9703" s="94" t="str">
        <f t="shared" si="1528"/>
        <v/>
      </c>
      <c r="Y9703" s="5"/>
      <c r="BK9703" s="8"/>
      <c r="BL9703" s="5"/>
      <c r="BM9703" s="5"/>
      <c r="BN9703" s="5"/>
      <c r="BO9703" s="5"/>
      <c r="BP9703" s="1"/>
      <c r="BQ9703" s="1"/>
      <c r="BR9703" s="1"/>
      <c r="BS9703" s="1"/>
      <c r="BT9703" s="1"/>
      <c r="BU9703" s="4"/>
      <c r="BV9703" s="1"/>
      <c r="BW9703" s="3"/>
      <c r="BX9703" s="4"/>
      <c r="BY9703" s="5"/>
      <c r="BZ9703" s="5"/>
      <c r="CA9703" s="5"/>
      <c r="CB9703" s="5"/>
      <c r="CC9703" s="5"/>
      <c r="CD9703" s="43"/>
    </row>
    <row r="9704" spans="1:82" x14ac:dyDescent="0.25">
      <c r="A9704" s="8"/>
      <c r="B9704" s="5"/>
      <c r="C9704" s="5"/>
      <c r="D9704" s="5"/>
      <c r="E9704" s="5"/>
      <c r="F9704" s="94" t="str">
        <f t="shared" si="1519"/>
        <v/>
      </c>
      <c r="G9704" s="94" t="str">
        <f t="shared" si="1520"/>
        <v/>
      </c>
      <c r="H9704" s="127" t="str">
        <f>IF(A9704&lt;&gt;"",IF(MID(C9704,1,1)="c",$AS$26,IF(MID(C9704,1,1)="r",$AS$41,IF(MID(C9704,1,1)="p",#REF!,#REF!))),"")</f>
        <v/>
      </c>
      <c r="I9704" s="92" t="str">
        <f t="shared" si="1521"/>
        <v/>
      </c>
      <c r="J9704" s="92" t="str">
        <f t="shared" si="1522"/>
        <v/>
      </c>
      <c r="K9704" s="92" t="str">
        <f t="shared" si="1523"/>
        <v/>
      </c>
      <c r="L9704" s="92" t="str">
        <f t="shared" si="1524"/>
        <v/>
      </c>
      <c r="M9704" s="95" t="str">
        <f>IF(A9704&lt;&gt;"",IF(MID(C9704,1,1)="c",SigmaEpsConcrete(I9704,$AN$30:$AN$33,$AR$30:$AR$33,$AS$26,$AS$27,$AS$28,$AQ$20,$AU$19),""),"")</f>
        <v/>
      </c>
      <c r="N9704" s="95" t="str">
        <f>IF(A9704&lt;&gt;"",IF(MID(C9704,1,1)="r",SigmaEpsReinf(J9704,$AS$42:$AS$43,$AS$41,$AS$39,$AS$40,$AQ$38),""),"")</f>
        <v/>
      </c>
      <c r="Q9704" s="92" t="str">
        <f t="shared" si="1526"/>
        <v/>
      </c>
      <c r="R9704" s="92" t="str">
        <f t="shared" si="1527"/>
        <v/>
      </c>
      <c r="U9704" s="5"/>
      <c r="V9704" s="5"/>
      <c r="W9704" s="94" t="str">
        <f t="shared" si="1525"/>
        <v/>
      </c>
      <c r="X9704" s="94" t="str">
        <f t="shared" si="1528"/>
        <v/>
      </c>
      <c r="Y9704" s="5"/>
      <c r="BK9704" s="8"/>
      <c r="BL9704" s="5"/>
      <c r="BM9704" s="5"/>
      <c r="BN9704" s="5"/>
      <c r="BO9704" s="5"/>
      <c r="BP9704" s="1"/>
      <c r="BQ9704" s="1"/>
      <c r="BR9704" s="1"/>
      <c r="BS9704" s="1"/>
      <c r="BT9704" s="1"/>
      <c r="BU9704" s="4"/>
      <c r="BV9704" s="1"/>
      <c r="BW9704" s="3"/>
      <c r="BX9704" s="4"/>
      <c r="BY9704" s="5"/>
      <c r="BZ9704" s="5"/>
      <c r="CA9704" s="5"/>
      <c r="CB9704" s="5"/>
      <c r="CC9704" s="5"/>
      <c r="CD9704" s="43"/>
    </row>
    <row r="9705" spans="1:82" x14ac:dyDescent="0.25">
      <c r="A9705" s="8"/>
      <c r="B9705" s="5"/>
      <c r="C9705" s="5"/>
      <c r="D9705" s="5"/>
      <c r="E9705" s="5"/>
      <c r="F9705" s="94" t="str">
        <f t="shared" si="1519"/>
        <v/>
      </c>
      <c r="G9705" s="94" t="str">
        <f t="shared" si="1520"/>
        <v/>
      </c>
      <c r="H9705" s="127" t="str">
        <f>IF(A9705&lt;&gt;"",IF(MID(C9705,1,1)="c",$AS$26,IF(MID(C9705,1,1)="r",$AS$41,IF(MID(C9705,1,1)="p",#REF!,#REF!))),"")</f>
        <v/>
      </c>
      <c r="I9705" s="92" t="str">
        <f t="shared" si="1521"/>
        <v/>
      </c>
      <c r="J9705" s="92" t="str">
        <f t="shared" si="1522"/>
        <v/>
      </c>
      <c r="K9705" s="92" t="str">
        <f t="shared" si="1523"/>
        <v/>
      </c>
      <c r="L9705" s="92" t="str">
        <f t="shared" si="1524"/>
        <v/>
      </c>
      <c r="M9705" s="95" t="str">
        <f>IF(A9705&lt;&gt;"",IF(MID(C9705,1,1)="c",SigmaEpsConcrete(I9705,$AN$30:$AN$33,$AR$30:$AR$33,$AS$26,$AS$27,$AS$28,$AQ$20,$AU$19),""),"")</f>
        <v/>
      </c>
      <c r="N9705" s="95" t="str">
        <f>IF(A9705&lt;&gt;"",IF(MID(C9705,1,1)="r",SigmaEpsReinf(J9705,$AS$42:$AS$43,$AS$41,$AS$39,$AS$40,$AQ$38),""),"")</f>
        <v/>
      </c>
      <c r="Q9705" s="92" t="str">
        <f t="shared" si="1526"/>
        <v/>
      </c>
      <c r="R9705" s="92" t="str">
        <f t="shared" si="1527"/>
        <v/>
      </c>
      <c r="U9705" s="5"/>
      <c r="V9705" s="5"/>
      <c r="W9705" s="94" t="str">
        <f t="shared" si="1525"/>
        <v/>
      </c>
      <c r="X9705" s="94" t="str">
        <f t="shared" si="1528"/>
        <v/>
      </c>
      <c r="Y9705" s="5"/>
      <c r="BK9705" s="8"/>
      <c r="BL9705" s="5"/>
      <c r="BM9705" s="5"/>
      <c r="BN9705" s="5"/>
      <c r="BO9705" s="5"/>
      <c r="BP9705" s="1"/>
      <c r="BQ9705" s="1"/>
      <c r="BR9705" s="1"/>
      <c r="BS9705" s="1"/>
      <c r="BT9705" s="1"/>
      <c r="BU9705" s="4"/>
      <c r="BV9705" s="1"/>
      <c r="BW9705" s="3"/>
      <c r="BX9705" s="4"/>
      <c r="BY9705" s="5"/>
      <c r="BZ9705" s="5"/>
      <c r="CA9705" s="5"/>
      <c r="CB9705" s="5"/>
      <c r="CC9705" s="5"/>
      <c r="CD9705" s="43"/>
    </row>
    <row r="9706" spans="1:82" x14ac:dyDescent="0.25">
      <c r="A9706" s="8"/>
      <c r="B9706" s="5"/>
      <c r="C9706" s="5"/>
      <c r="D9706" s="5"/>
      <c r="E9706" s="5"/>
      <c r="F9706" s="94" t="str">
        <f t="shared" si="1519"/>
        <v/>
      </c>
      <c r="G9706" s="94" t="str">
        <f t="shared" si="1520"/>
        <v/>
      </c>
      <c r="H9706" s="127" t="str">
        <f>IF(A9706&lt;&gt;"",IF(MID(C9706,1,1)="c",$AS$26,IF(MID(C9706,1,1)="r",$AS$41,IF(MID(C9706,1,1)="p",#REF!,#REF!))),"")</f>
        <v/>
      </c>
      <c r="I9706" s="92" t="str">
        <f t="shared" si="1521"/>
        <v/>
      </c>
      <c r="J9706" s="92" t="str">
        <f t="shared" si="1522"/>
        <v/>
      </c>
      <c r="K9706" s="92" t="str">
        <f t="shared" si="1523"/>
        <v/>
      </c>
      <c r="L9706" s="92" t="str">
        <f t="shared" si="1524"/>
        <v/>
      </c>
      <c r="M9706" s="95" t="str">
        <f>IF(A9706&lt;&gt;"",IF(MID(C9706,1,1)="c",SigmaEpsConcrete(I9706,$AN$30:$AN$33,$AR$30:$AR$33,$AS$26,$AS$27,$AS$28,$AQ$20,$AU$19),""),"")</f>
        <v/>
      </c>
      <c r="N9706" s="95" t="str">
        <f>IF(A9706&lt;&gt;"",IF(MID(C9706,1,1)="r",SigmaEpsReinf(J9706,$AS$42:$AS$43,$AS$41,$AS$39,$AS$40,$AQ$38),""),"")</f>
        <v/>
      </c>
      <c r="Q9706" s="92" t="str">
        <f t="shared" si="1526"/>
        <v/>
      </c>
      <c r="R9706" s="92" t="str">
        <f t="shared" si="1527"/>
        <v/>
      </c>
      <c r="U9706" s="5"/>
      <c r="V9706" s="5"/>
      <c r="W9706" s="94" t="str">
        <f t="shared" si="1525"/>
        <v/>
      </c>
      <c r="X9706" s="94" t="str">
        <f t="shared" si="1528"/>
        <v/>
      </c>
      <c r="Y9706" s="5"/>
      <c r="BK9706" s="8"/>
      <c r="BL9706" s="5"/>
      <c r="BM9706" s="5"/>
      <c r="BN9706" s="5"/>
      <c r="BO9706" s="5"/>
      <c r="BP9706" s="1"/>
      <c r="BQ9706" s="1"/>
      <c r="BR9706" s="1"/>
      <c r="BS9706" s="1"/>
      <c r="BT9706" s="1"/>
      <c r="BU9706" s="4"/>
      <c r="BV9706" s="1"/>
      <c r="BW9706" s="3"/>
      <c r="BX9706" s="4"/>
      <c r="BY9706" s="5"/>
      <c r="BZ9706" s="5"/>
      <c r="CA9706" s="5"/>
      <c r="CB9706" s="5"/>
      <c r="CC9706" s="5"/>
      <c r="CD9706" s="43"/>
    </row>
    <row r="9707" spans="1:82" x14ac:dyDescent="0.25">
      <c r="A9707" s="8"/>
      <c r="B9707" s="5"/>
      <c r="C9707" s="5"/>
      <c r="D9707" s="5"/>
      <c r="E9707" s="5"/>
      <c r="F9707" s="94" t="str">
        <f t="shared" si="1519"/>
        <v/>
      </c>
      <c r="G9707" s="94" t="str">
        <f t="shared" si="1520"/>
        <v/>
      </c>
      <c r="H9707" s="127" t="str">
        <f>IF(A9707&lt;&gt;"",IF(MID(C9707,1,1)="c",$AS$26,IF(MID(C9707,1,1)="r",$AS$41,IF(MID(C9707,1,1)="p",#REF!,#REF!))),"")</f>
        <v/>
      </c>
      <c r="I9707" s="92" t="str">
        <f t="shared" si="1521"/>
        <v/>
      </c>
      <c r="J9707" s="92" t="str">
        <f t="shared" si="1522"/>
        <v/>
      </c>
      <c r="K9707" s="92" t="str">
        <f t="shared" si="1523"/>
        <v/>
      </c>
      <c r="L9707" s="92" t="str">
        <f t="shared" si="1524"/>
        <v/>
      </c>
      <c r="M9707" s="95" t="str">
        <f>IF(A9707&lt;&gt;"",IF(MID(C9707,1,1)="c",SigmaEpsConcrete(I9707,$AN$30:$AN$33,$AR$30:$AR$33,$AS$26,$AS$27,$AS$28,$AQ$20,$AU$19),""),"")</f>
        <v/>
      </c>
      <c r="N9707" s="95" t="str">
        <f>IF(A9707&lt;&gt;"",IF(MID(C9707,1,1)="r",SigmaEpsReinf(J9707,$AS$42:$AS$43,$AS$41,$AS$39,$AS$40,$AQ$38),""),"")</f>
        <v/>
      </c>
      <c r="Q9707" s="92" t="str">
        <f t="shared" si="1526"/>
        <v/>
      </c>
      <c r="R9707" s="92" t="str">
        <f t="shared" si="1527"/>
        <v/>
      </c>
      <c r="U9707" s="5"/>
      <c r="V9707" s="5"/>
      <c r="W9707" s="94" t="str">
        <f t="shared" si="1525"/>
        <v/>
      </c>
      <c r="X9707" s="94" t="str">
        <f t="shared" si="1528"/>
        <v/>
      </c>
      <c r="Y9707" s="5"/>
      <c r="BK9707" s="8"/>
      <c r="BL9707" s="5"/>
      <c r="BM9707" s="5"/>
      <c r="BN9707" s="5"/>
      <c r="BO9707" s="5"/>
      <c r="BP9707" s="1"/>
      <c r="BQ9707" s="1"/>
      <c r="BR9707" s="1"/>
      <c r="BS9707" s="1"/>
      <c r="BT9707" s="1"/>
      <c r="BU9707" s="4"/>
      <c r="BV9707" s="1"/>
      <c r="BW9707" s="3"/>
      <c r="BX9707" s="4"/>
      <c r="BY9707" s="5"/>
      <c r="BZ9707" s="5"/>
      <c r="CA9707" s="5"/>
      <c r="CB9707" s="5"/>
      <c r="CC9707" s="5"/>
      <c r="CD9707" s="43"/>
    </row>
    <row r="9708" spans="1:82" x14ac:dyDescent="0.25">
      <c r="A9708" s="8"/>
      <c r="B9708" s="5"/>
      <c r="C9708" s="5"/>
      <c r="D9708" s="5"/>
      <c r="E9708" s="5"/>
      <c r="F9708" s="94" t="str">
        <f t="shared" si="1519"/>
        <v/>
      </c>
      <c r="G9708" s="94" t="str">
        <f t="shared" si="1520"/>
        <v/>
      </c>
      <c r="H9708" s="127" t="str">
        <f>IF(A9708&lt;&gt;"",IF(MID(C9708,1,1)="c",$AS$26,IF(MID(C9708,1,1)="r",$AS$41,IF(MID(C9708,1,1)="p",#REF!,#REF!))),"")</f>
        <v/>
      </c>
      <c r="I9708" s="92" t="str">
        <f t="shared" si="1521"/>
        <v/>
      </c>
      <c r="J9708" s="92" t="str">
        <f t="shared" si="1522"/>
        <v/>
      </c>
      <c r="K9708" s="92" t="str">
        <f t="shared" si="1523"/>
        <v/>
      </c>
      <c r="L9708" s="92" t="str">
        <f t="shared" si="1524"/>
        <v/>
      </c>
      <c r="M9708" s="95" t="str">
        <f>IF(A9708&lt;&gt;"",IF(MID(C9708,1,1)="c",SigmaEpsConcrete(I9708,$AN$30:$AN$33,$AR$30:$AR$33,$AS$26,$AS$27,$AS$28,$AQ$20,$AU$19),""),"")</f>
        <v/>
      </c>
      <c r="N9708" s="95" t="str">
        <f>IF(A9708&lt;&gt;"",IF(MID(C9708,1,1)="r",SigmaEpsReinf(J9708,$AS$42:$AS$43,$AS$41,$AS$39,$AS$40,$AQ$38),""),"")</f>
        <v/>
      </c>
      <c r="Q9708" s="92" t="str">
        <f t="shared" si="1526"/>
        <v/>
      </c>
      <c r="R9708" s="92" t="str">
        <f t="shared" si="1527"/>
        <v/>
      </c>
      <c r="U9708" s="5"/>
      <c r="V9708" s="5"/>
      <c r="W9708" s="94" t="str">
        <f t="shared" si="1525"/>
        <v/>
      </c>
      <c r="X9708" s="94" t="str">
        <f t="shared" si="1528"/>
        <v/>
      </c>
      <c r="Y9708" s="5"/>
      <c r="BK9708" s="8"/>
      <c r="BL9708" s="5"/>
      <c r="BM9708" s="5"/>
      <c r="BN9708" s="5"/>
      <c r="BO9708" s="5"/>
      <c r="BP9708" s="1"/>
      <c r="BQ9708" s="1"/>
      <c r="BR9708" s="1"/>
      <c r="BS9708" s="1"/>
      <c r="BT9708" s="1"/>
      <c r="BU9708" s="4"/>
      <c r="BV9708" s="1"/>
      <c r="BW9708" s="3"/>
      <c r="BX9708" s="4"/>
      <c r="BY9708" s="5"/>
      <c r="BZ9708" s="5"/>
      <c r="CA9708" s="5"/>
      <c r="CB9708" s="5"/>
      <c r="CC9708" s="5"/>
      <c r="CD9708" s="43"/>
    </row>
    <row r="9709" spans="1:82" x14ac:dyDescent="0.25">
      <c r="A9709" s="8"/>
      <c r="B9709" s="5"/>
      <c r="C9709" s="5"/>
      <c r="D9709" s="5"/>
      <c r="E9709" s="5"/>
      <c r="F9709" s="94" t="str">
        <f t="shared" si="1519"/>
        <v/>
      </c>
      <c r="G9709" s="94" t="str">
        <f t="shared" si="1520"/>
        <v/>
      </c>
      <c r="H9709" s="127" t="str">
        <f>IF(A9709&lt;&gt;"",IF(MID(C9709,1,1)="c",$AS$26,IF(MID(C9709,1,1)="r",$AS$41,IF(MID(C9709,1,1)="p",#REF!,#REF!))),"")</f>
        <v/>
      </c>
      <c r="I9709" s="92" t="str">
        <f t="shared" si="1521"/>
        <v/>
      </c>
      <c r="J9709" s="92" t="str">
        <f t="shared" si="1522"/>
        <v/>
      </c>
      <c r="K9709" s="92" t="str">
        <f t="shared" si="1523"/>
        <v/>
      </c>
      <c r="L9709" s="92" t="str">
        <f t="shared" si="1524"/>
        <v/>
      </c>
      <c r="M9709" s="95" t="str">
        <f>IF(A9709&lt;&gt;"",IF(MID(C9709,1,1)="c",SigmaEpsConcrete(I9709,$AN$30:$AN$33,$AR$30:$AR$33,$AS$26,$AS$27,$AS$28,$AQ$20,$AU$19),""),"")</f>
        <v/>
      </c>
      <c r="N9709" s="95" t="str">
        <f>IF(A9709&lt;&gt;"",IF(MID(C9709,1,1)="r",SigmaEpsReinf(J9709,$AS$42:$AS$43,$AS$41,$AS$39,$AS$40,$AQ$38),""),"")</f>
        <v/>
      </c>
      <c r="Q9709" s="92" t="str">
        <f t="shared" si="1526"/>
        <v/>
      </c>
      <c r="R9709" s="92" t="str">
        <f t="shared" si="1527"/>
        <v/>
      </c>
      <c r="U9709" s="5"/>
      <c r="V9709" s="5"/>
      <c r="W9709" s="94" t="str">
        <f t="shared" si="1525"/>
        <v/>
      </c>
      <c r="X9709" s="94" t="str">
        <f t="shared" si="1528"/>
        <v/>
      </c>
      <c r="Y9709" s="5"/>
      <c r="BK9709" s="8"/>
      <c r="BL9709" s="5"/>
      <c r="BM9709" s="5"/>
      <c r="BN9709" s="5"/>
      <c r="BO9709" s="5"/>
      <c r="BP9709" s="1"/>
      <c r="BQ9709" s="1"/>
      <c r="BR9709" s="1"/>
      <c r="BS9709" s="1"/>
      <c r="BT9709" s="1"/>
      <c r="BU9709" s="4"/>
      <c r="BV9709" s="1"/>
      <c r="BW9709" s="3"/>
      <c r="BX9709" s="4"/>
      <c r="BY9709" s="5"/>
      <c r="BZ9709" s="5"/>
      <c r="CA9709" s="5"/>
      <c r="CB9709" s="5"/>
      <c r="CC9709" s="5"/>
      <c r="CD9709" s="43"/>
    </row>
    <row r="9710" spans="1:82" x14ac:dyDescent="0.25">
      <c r="A9710" s="8"/>
      <c r="B9710" s="5"/>
      <c r="C9710" s="5"/>
      <c r="D9710" s="5"/>
      <c r="E9710" s="5"/>
      <c r="F9710" s="94" t="str">
        <f t="shared" si="1519"/>
        <v/>
      </c>
      <c r="G9710" s="94" t="str">
        <f t="shared" si="1520"/>
        <v/>
      </c>
      <c r="H9710" s="127" t="str">
        <f>IF(A9710&lt;&gt;"",IF(MID(C9710,1,1)="c",$AS$26,IF(MID(C9710,1,1)="r",$AS$41,IF(MID(C9710,1,1)="p",#REF!,#REF!))),"")</f>
        <v/>
      </c>
      <c r="I9710" s="92" t="str">
        <f t="shared" si="1521"/>
        <v/>
      </c>
      <c r="J9710" s="92" t="str">
        <f t="shared" si="1522"/>
        <v/>
      </c>
      <c r="K9710" s="92" t="str">
        <f t="shared" si="1523"/>
        <v/>
      </c>
      <c r="L9710" s="92" t="str">
        <f t="shared" si="1524"/>
        <v/>
      </c>
      <c r="M9710" s="95" t="str">
        <f>IF(A9710&lt;&gt;"",IF(MID(C9710,1,1)="c",SigmaEpsConcrete(I9710,$AN$30:$AN$33,$AR$30:$AR$33,$AS$26,$AS$27,$AS$28,$AQ$20,$AU$19),""),"")</f>
        <v/>
      </c>
      <c r="N9710" s="95" t="str">
        <f>IF(A9710&lt;&gt;"",IF(MID(C9710,1,1)="r",SigmaEpsReinf(J9710,$AS$42:$AS$43,$AS$41,$AS$39,$AS$40,$AQ$38),""),"")</f>
        <v/>
      </c>
      <c r="Q9710" s="92" t="str">
        <f t="shared" si="1526"/>
        <v/>
      </c>
      <c r="R9710" s="92" t="str">
        <f t="shared" si="1527"/>
        <v/>
      </c>
      <c r="U9710" s="5"/>
      <c r="V9710" s="5"/>
      <c r="W9710" s="94" t="str">
        <f t="shared" si="1525"/>
        <v/>
      </c>
      <c r="X9710" s="94" t="str">
        <f t="shared" si="1528"/>
        <v/>
      </c>
      <c r="Y9710" s="5"/>
      <c r="BK9710" s="8"/>
      <c r="BL9710" s="5"/>
      <c r="BM9710" s="5"/>
      <c r="BN9710" s="5"/>
      <c r="BO9710" s="5"/>
      <c r="BP9710" s="1"/>
      <c r="BQ9710" s="1"/>
      <c r="BR9710" s="1"/>
      <c r="BS9710" s="1"/>
      <c r="BT9710" s="1"/>
      <c r="BU9710" s="4"/>
      <c r="BV9710" s="1"/>
      <c r="BW9710" s="3"/>
      <c r="BX9710" s="4"/>
      <c r="BY9710" s="5"/>
      <c r="BZ9710" s="5"/>
      <c r="CA9710" s="5"/>
      <c r="CB9710" s="5"/>
      <c r="CC9710" s="5"/>
      <c r="CD9710" s="43"/>
    </row>
    <row r="9711" spans="1:82" x14ac:dyDescent="0.25">
      <c r="A9711" s="8"/>
      <c r="B9711" s="5"/>
      <c r="C9711" s="5"/>
      <c r="D9711" s="5"/>
      <c r="E9711" s="5"/>
      <c r="F9711" s="94" t="str">
        <f t="shared" si="1519"/>
        <v/>
      </c>
      <c r="G9711" s="94" t="str">
        <f t="shared" si="1520"/>
        <v/>
      </c>
      <c r="H9711" s="127" t="str">
        <f>IF(A9711&lt;&gt;"",IF(MID(C9711,1,1)="c",$AS$26,IF(MID(C9711,1,1)="r",$AS$41,IF(MID(C9711,1,1)="p",#REF!,#REF!))),"")</f>
        <v/>
      </c>
      <c r="I9711" s="92" t="str">
        <f t="shared" si="1521"/>
        <v/>
      </c>
      <c r="J9711" s="92" t="str">
        <f t="shared" si="1522"/>
        <v/>
      </c>
      <c r="K9711" s="92" t="str">
        <f t="shared" si="1523"/>
        <v/>
      </c>
      <c r="L9711" s="92" t="str">
        <f t="shared" si="1524"/>
        <v/>
      </c>
      <c r="M9711" s="95" t="str">
        <f>IF(A9711&lt;&gt;"",IF(MID(C9711,1,1)="c",SigmaEpsConcrete(I9711,$AN$30:$AN$33,$AR$30:$AR$33,$AS$26,$AS$27,$AS$28,$AQ$20,$AU$19),""),"")</f>
        <v/>
      </c>
      <c r="N9711" s="95" t="str">
        <f>IF(A9711&lt;&gt;"",IF(MID(C9711,1,1)="r",SigmaEpsReinf(J9711,$AS$42:$AS$43,$AS$41,$AS$39,$AS$40,$AQ$38),""),"")</f>
        <v/>
      </c>
      <c r="Q9711" s="92" t="str">
        <f t="shared" si="1526"/>
        <v/>
      </c>
      <c r="R9711" s="92" t="str">
        <f t="shared" si="1527"/>
        <v/>
      </c>
      <c r="U9711" s="5"/>
      <c r="V9711" s="5"/>
      <c r="W9711" s="94" t="str">
        <f t="shared" si="1525"/>
        <v/>
      </c>
      <c r="X9711" s="94" t="str">
        <f t="shared" si="1528"/>
        <v/>
      </c>
      <c r="Y9711" s="5"/>
      <c r="BK9711" s="8"/>
      <c r="BL9711" s="5"/>
      <c r="BM9711" s="5"/>
      <c r="BN9711" s="5"/>
      <c r="BO9711" s="5"/>
      <c r="BP9711" s="1"/>
      <c r="BQ9711" s="1"/>
      <c r="BR9711" s="1"/>
      <c r="BS9711" s="1"/>
      <c r="BT9711" s="1"/>
      <c r="BU9711" s="4"/>
      <c r="BV9711" s="1"/>
      <c r="BW9711" s="3"/>
      <c r="BX9711" s="4"/>
      <c r="BY9711" s="5"/>
      <c r="BZ9711" s="5"/>
      <c r="CA9711" s="5"/>
      <c r="CB9711" s="5"/>
      <c r="CC9711" s="5"/>
      <c r="CD9711" s="43"/>
    </row>
    <row r="9712" spans="1:82" x14ac:dyDescent="0.25">
      <c r="A9712" s="8"/>
      <c r="B9712" s="5"/>
      <c r="C9712" s="5"/>
      <c r="D9712" s="5"/>
      <c r="E9712" s="5"/>
      <c r="F9712" s="94" t="str">
        <f t="shared" si="1519"/>
        <v/>
      </c>
      <c r="G9712" s="94" t="str">
        <f t="shared" si="1520"/>
        <v/>
      </c>
      <c r="H9712" s="127" t="str">
        <f>IF(A9712&lt;&gt;"",IF(MID(C9712,1,1)="c",$AS$26,IF(MID(C9712,1,1)="r",$AS$41,IF(MID(C9712,1,1)="p",#REF!,#REF!))),"")</f>
        <v/>
      </c>
      <c r="I9712" s="92" t="str">
        <f t="shared" si="1521"/>
        <v/>
      </c>
      <c r="J9712" s="92" t="str">
        <f t="shared" si="1522"/>
        <v/>
      </c>
      <c r="K9712" s="92" t="str">
        <f t="shared" si="1523"/>
        <v/>
      </c>
      <c r="L9712" s="92" t="str">
        <f t="shared" si="1524"/>
        <v/>
      </c>
      <c r="M9712" s="95" t="str">
        <f>IF(A9712&lt;&gt;"",IF(MID(C9712,1,1)="c",SigmaEpsConcrete(I9712,$AN$30:$AN$33,$AR$30:$AR$33,$AS$26,$AS$27,$AS$28,$AQ$20,$AU$19),""),"")</f>
        <v/>
      </c>
      <c r="N9712" s="95" t="str">
        <f>IF(A9712&lt;&gt;"",IF(MID(C9712,1,1)="r",SigmaEpsReinf(J9712,$AS$42:$AS$43,$AS$41,$AS$39,$AS$40,$AQ$38),""),"")</f>
        <v/>
      </c>
      <c r="Q9712" s="92" t="str">
        <f t="shared" si="1526"/>
        <v/>
      </c>
      <c r="R9712" s="92" t="str">
        <f t="shared" si="1527"/>
        <v/>
      </c>
      <c r="U9712" s="5"/>
      <c r="V9712" s="5"/>
      <c r="W9712" s="94" t="str">
        <f t="shared" si="1525"/>
        <v/>
      </c>
      <c r="X9712" s="94" t="str">
        <f t="shared" si="1528"/>
        <v/>
      </c>
      <c r="Y9712" s="5"/>
      <c r="BK9712" s="8"/>
      <c r="BL9712" s="5"/>
      <c r="BM9712" s="5"/>
      <c r="BN9712" s="5"/>
      <c r="BO9712" s="5"/>
      <c r="BP9712" s="1"/>
      <c r="BQ9712" s="1"/>
      <c r="BR9712" s="1"/>
      <c r="BS9712" s="1"/>
      <c r="BT9712" s="1"/>
      <c r="BU9712" s="4"/>
      <c r="BV9712" s="1"/>
      <c r="BW9712" s="3"/>
      <c r="BX9712" s="4"/>
      <c r="BY9712" s="5"/>
      <c r="BZ9712" s="5"/>
      <c r="CA9712" s="5"/>
      <c r="CB9712" s="5"/>
      <c r="CC9712" s="5"/>
      <c r="CD9712" s="43"/>
    </row>
    <row r="9713" spans="1:82" x14ac:dyDescent="0.25">
      <c r="A9713" s="8"/>
      <c r="B9713" s="5"/>
      <c r="C9713" s="5"/>
      <c r="D9713" s="5"/>
      <c r="E9713" s="5"/>
      <c r="F9713" s="94" t="str">
        <f t="shared" si="1519"/>
        <v/>
      </c>
      <c r="G9713" s="94" t="str">
        <f t="shared" si="1520"/>
        <v/>
      </c>
      <c r="H9713" s="127" t="str">
        <f>IF(A9713&lt;&gt;"",IF(MID(C9713,1,1)="c",$AS$26,IF(MID(C9713,1,1)="r",$AS$41,IF(MID(C9713,1,1)="p",#REF!,#REF!))),"")</f>
        <v/>
      </c>
      <c r="I9713" s="92" t="str">
        <f t="shared" si="1521"/>
        <v/>
      </c>
      <c r="J9713" s="92" t="str">
        <f t="shared" si="1522"/>
        <v/>
      </c>
      <c r="K9713" s="92" t="str">
        <f t="shared" si="1523"/>
        <v/>
      </c>
      <c r="L9713" s="92" t="str">
        <f t="shared" si="1524"/>
        <v/>
      </c>
      <c r="M9713" s="95" t="str">
        <f>IF(A9713&lt;&gt;"",IF(MID(C9713,1,1)="c",SigmaEpsConcrete(I9713,$AN$30:$AN$33,$AR$30:$AR$33,$AS$26,$AS$27,$AS$28,$AQ$20,$AU$19),""),"")</f>
        <v/>
      </c>
      <c r="N9713" s="95" t="str">
        <f>IF(A9713&lt;&gt;"",IF(MID(C9713,1,1)="r",SigmaEpsReinf(J9713,$AS$42:$AS$43,$AS$41,$AS$39,$AS$40,$AQ$38),""),"")</f>
        <v/>
      </c>
      <c r="Q9713" s="92" t="str">
        <f t="shared" si="1526"/>
        <v/>
      </c>
      <c r="R9713" s="92" t="str">
        <f t="shared" si="1527"/>
        <v/>
      </c>
      <c r="U9713" s="5"/>
      <c r="V9713" s="5"/>
      <c r="W9713" s="94" t="str">
        <f t="shared" si="1525"/>
        <v/>
      </c>
      <c r="X9713" s="94" t="str">
        <f t="shared" si="1528"/>
        <v/>
      </c>
      <c r="Y9713" s="5"/>
      <c r="BK9713" s="8"/>
      <c r="BL9713" s="5"/>
      <c r="BM9713" s="5"/>
      <c r="BN9713" s="5"/>
      <c r="BO9713" s="5"/>
      <c r="BP9713" s="1"/>
      <c r="BQ9713" s="1"/>
      <c r="BR9713" s="1"/>
      <c r="BS9713" s="1"/>
      <c r="BT9713" s="1"/>
      <c r="BU9713" s="4"/>
      <c r="BV9713" s="1"/>
      <c r="BW9713" s="3"/>
      <c r="BX9713" s="4"/>
      <c r="BY9713" s="5"/>
      <c r="BZ9713" s="5"/>
      <c r="CA9713" s="5"/>
      <c r="CB9713" s="5"/>
      <c r="CC9713" s="5"/>
      <c r="CD9713" s="43"/>
    </row>
    <row r="9714" spans="1:82" x14ac:dyDescent="0.25">
      <c r="A9714" s="8"/>
      <c r="B9714" s="5"/>
      <c r="C9714" s="5"/>
      <c r="D9714" s="5"/>
      <c r="E9714" s="5"/>
      <c r="F9714" s="94" t="str">
        <f t="shared" si="1519"/>
        <v/>
      </c>
      <c r="G9714" s="94" t="str">
        <f t="shared" si="1520"/>
        <v/>
      </c>
      <c r="H9714" s="127" t="str">
        <f>IF(A9714&lt;&gt;"",IF(MID(C9714,1,1)="c",$AS$26,IF(MID(C9714,1,1)="r",$AS$41,IF(MID(C9714,1,1)="p",#REF!,#REF!))),"")</f>
        <v/>
      </c>
      <c r="I9714" s="92" t="str">
        <f t="shared" si="1521"/>
        <v/>
      </c>
      <c r="J9714" s="92" t="str">
        <f t="shared" si="1522"/>
        <v/>
      </c>
      <c r="K9714" s="92" t="str">
        <f t="shared" si="1523"/>
        <v/>
      </c>
      <c r="L9714" s="92" t="str">
        <f t="shared" si="1524"/>
        <v/>
      </c>
      <c r="M9714" s="95" t="str">
        <f>IF(A9714&lt;&gt;"",IF(MID(C9714,1,1)="c",SigmaEpsConcrete(I9714,$AN$30:$AN$33,$AR$30:$AR$33,$AS$26,$AS$27,$AS$28,$AQ$20,$AU$19),""),"")</f>
        <v/>
      </c>
      <c r="N9714" s="95" t="str">
        <f>IF(A9714&lt;&gt;"",IF(MID(C9714,1,1)="r",SigmaEpsReinf(J9714,$AS$42:$AS$43,$AS$41,$AS$39,$AS$40,$AQ$38),""),"")</f>
        <v/>
      </c>
      <c r="Q9714" s="92" t="str">
        <f t="shared" si="1526"/>
        <v/>
      </c>
      <c r="R9714" s="92" t="str">
        <f t="shared" si="1527"/>
        <v/>
      </c>
      <c r="U9714" s="5"/>
      <c r="V9714" s="5"/>
      <c r="W9714" s="94" t="str">
        <f t="shared" si="1525"/>
        <v/>
      </c>
      <c r="X9714" s="94" t="str">
        <f t="shared" si="1528"/>
        <v/>
      </c>
      <c r="Y9714" s="5"/>
      <c r="BK9714" s="8"/>
      <c r="BL9714" s="5"/>
      <c r="BM9714" s="5"/>
      <c r="BN9714" s="5"/>
      <c r="BO9714" s="5"/>
      <c r="BP9714" s="1"/>
      <c r="BQ9714" s="1"/>
      <c r="BR9714" s="1"/>
      <c r="BS9714" s="1"/>
      <c r="BT9714" s="1"/>
      <c r="BU9714" s="4"/>
      <c r="BV9714" s="1"/>
      <c r="BW9714" s="3"/>
      <c r="BX9714" s="4"/>
      <c r="BY9714" s="5"/>
      <c r="BZ9714" s="5"/>
      <c r="CA9714" s="5"/>
      <c r="CB9714" s="5"/>
      <c r="CC9714" s="5"/>
      <c r="CD9714" s="43"/>
    </row>
    <row r="9715" spans="1:82" x14ac:dyDescent="0.25">
      <c r="A9715" s="8"/>
      <c r="B9715" s="5"/>
      <c r="C9715" s="5"/>
      <c r="D9715" s="5"/>
      <c r="E9715" s="5"/>
      <c r="F9715" s="94" t="str">
        <f t="shared" si="1519"/>
        <v/>
      </c>
      <c r="G9715" s="94" t="str">
        <f t="shared" si="1520"/>
        <v/>
      </c>
      <c r="H9715" s="127" t="str">
        <f>IF(A9715&lt;&gt;"",IF(MID(C9715,1,1)="c",$AS$26,IF(MID(C9715,1,1)="r",$AS$41,IF(MID(C9715,1,1)="p",#REF!,#REF!))),"")</f>
        <v/>
      </c>
      <c r="I9715" s="92" t="str">
        <f t="shared" si="1521"/>
        <v/>
      </c>
      <c r="J9715" s="92" t="str">
        <f t="shared" si="1522"/>
        <v/>
      </c>
      <c r="K9715" s="92" t="str">
        <f t="shared" si="1523"/>
        <v/>
      </c>
      <c r="L9715" s="92" t="str">
        <f t="shared" si="1524"/>
        <v/>
      </c>
      <c r="M9715" s="95" t="str">
        <f>IF(A9715&lt;&gt;"",IF(MID(C9715,1,1)="c",SigmaEpsConcrete(I9715,$AN$30:$AN$33,$AR$30:$AR$33,$AS$26,$AS$27,$AS$28,$AQ$20,$AU$19),""),"")</f>
        <v/>
      </c>
      <c r="N9715" s="95" t="str">
        <f>IF(A9715&lt;&gt;"",IF(MID(C9715,1,1)="r",SigmaEpsReinf(J9715,$AS$42:$AS$43,$AS$41,$AS$39,$AS$40,$AQ$38),""),"")</f>
        <v/>
      </c>
      <c r="Q9715" s="92" t="str">
        <f t="shared" si="1526"/>
        <v/>
      </c>
      <c r="R9715" s="92" t="str">
        <f t="shared" si="1527"/>
        <v/>
      </c>
      <c r="U9715" s="5"/>
      <c r="V9715" s="5"/>
      <c r="W9715" s="94" t="str">
        <f t="shared" si="1525"/>
        <v/>
      </c>
      <c r="X9715" s="94" t="str">
        <f t="shared" si="1528"/>
        <v/>
      </c>
      <c r="Y9715" s="5"/>
      <c r="BK9715" s="8"/>
      <c r="BL9715" s="5"/>
      <c r="BM9715" s="5"/>
      <c r="BN9715" s="5"/>
      <c r="BO9715" s="5"/>
      <c r="BP9715" s="1"/>
      <c r="BQ9715" s="1"/>
      <c r="BR9715" s="1"/>
      <c r="BS9715" s="1"/>
      <c r="BT9715" s="1"/>
      <c r="BU9715" s="4"/>
      <c r="BV9715" s="1"/>
      <c r="BW9715" s="3"/>
      <c r="BX9715" s="4"/>
      <c r="BY9715" s="5"/>
      <c r="BZ9715" s="5"/>
      <c r="CA9715" s="5"/>
      <c r="CB9715" s="5"/>
      <c r="CC9715" s="5"/>
      <c r="CD9715" s="43"/>
    </row>
    <row r="9716" spans="1:82" x14ac:dyDescent="0.25">
      <c r="A9716" s="8"/>
      <c r="B9716" s="5"/>
      <c r="C9716" s="5"/>
      <c r="D9716" s="5"/>
      <c r="E9716" s="5"/>
      <c r="F9716" s="94" t="str">
        <f t="shared" si="1519"/>
        <v/>
      </c>
      <c r="G9716" s="94" t="str">
        <f t="shared" si="1520"/>
        <v/>
      </c>
      <c r="H9716" s="127" t="str">
        <f>IF(A9716&lt;&gt;"",IF(MID(C9716,1,1)="c",$AS$26,IF(MID(C9716,1,1)="r",$AS$41,IF(MID(C9716,1,1)="p",#REF!,#REF!))),"")</f>
        <v/>
      </c>
      <c r="I9716" s="92" t="str">
        <f t="shared" si="1521"/>
        <v/>
      </c>
      <c r="J9716" s="92" t="str">
        <f t="shared" si="1522"/>
        <v/>
      </c>
      <c r="K9716" s="92" t="str">
        <f t="shared" si="1523"/>
        <v/>
      </c>
      <c r="L9716" s="92" t="str">
        <f t="shared" si="1524"/>
        <v/>
      </c>
      <c r="M9716" s="95" t="str">
        <f>IF(A9716&lt;&gt;"",IF(MID(C9716,1,1)="c",SigmaEpsConcrete(I9716,$AN$30:$AN$33,$AR$30:$AR$33,$AS$26,$AS$27,$AS$28,$AQ$20,$AU$19),""),"")</f>
        <v/>
      </c>
      <c r="N9716" s="95" t="str">
        <f>IF(A9716&lt;&gt;"",IF(MID(C9716,1,1)="r",SigmaEpsReinf(J9716,$AS$42:$AS$43,$AS$41,$AS$39,$AS$40,$AQ$38),""),"")</f>
        <v/>
      </c>
      <c r="Q9716" s="92" t="str">
        <f t="shared" si="1526"/>
        <v/>
      </c>
      <c r="R9716" s="92" t="str">
        <f t="shared" si="1527"/>
        <v/>
      </c>
      <c r="U9716" s="5"/>
      <c r="V9716" s="5"/>
      <c r="W9716" s="94" t="str">
        <f t="shared" si="1525"/>
        <v/>
      </c>
      <c r="X9716" s="94" t="str">
        <f t="shared" si="1528"/>
        <v/>
      </c>
      <c r="Y9716" s="5"/>
      <c r="BK9716" s="8"/>
      <c r="BL9716" s="5"/>
      <c r="BM9716" s="5"/>
      <c r="BN9716" s="5"/>
      <c r="BO9716" s="5"/>
      <c r="BP9716" s="1"/>
      <c r="BQ9716" s="1"/>
      <c r="BR9716" s="1"/>
      <c r="BS9716" s="1"/>
      <c r="BT9716" s="1"/>
      <c r="BU9716" s="4"/>
      <c r="BV9716" s="1"/>
      <c r="BW9716" s="3"/>
      <c r="BX9716" s="4"/>
      <c r="BY9716" s="5"/>
      <c r="BZ9716" s="5"/>
      <c r="CA9716" s="5"/>
      <c r="CB9716" s="5"/>
      <c r="CC9716" s="5"/>
      <c r="CD9716" s="43"/>
    </row>
    <row r="9717" spans="1:82" x14ac:dyDescent="0.25">
      <c r="A9717" s="8"/>
      <c r="B9717" s="5"/>
      <c r="C9717" s="5"/>
      <c r="D9717" s="5"/>
      <c r="E9717" s="5"/>
      <c r="F9717" s="94" t="str">
        <f t="shared" si="1519"/>
        <v/>
      </c>
      <c r="G9717" s="94" t="str">
        <f t="shared" si="1520"/>
        <v/>
      </c>
      <c r="H9717" s="127" t="str">
        <f>IF(A9717&lt;&gt;"",IF(MID(C9717,1,1)="c",$AS$26,IF(MID(C9717,1,1)="r",$AS$41,IF(MID(C9717,1,1)="p",#REF!,#REF!))),"")</f>
        <v/>
      </c>
      <c r="I9717" s="92" t="str">
        <f t="shared" si="1521"/>
        <v/>
      </c>
      <c r="J9717" s="92" t="str">
        <f t="shared" si="1522"/>
        <v/>
      </c>
      <c r="K9717" s="92" t="str">
        <f t="shared" si="1523"/>
        <v/>
      </c>
      <c r="L9717" s="92" t="str">
        <f t="shared" si="1524"/>
        <v/>
      </c>
      <c r="M9717" s="95" t="str">
        <f>IF(A9717&lt;&gt;"",IF(MID(C9717,1,1)="c",SigmaEpsConcrete(I9717,$AN$30:$AN$33,$AR$30:$AR$33,$AS$26,$AS$27,$AS$28,$AQ$20,$AU$19),""),"")</f>
        <v/>
      </c>
      <c r="N9717" s="95" t="str">
        <f>IF(A9717&lt;&gt;"",IF(MID(C9717,1,1)="r",SigmaEpsReinf(J9717,$AS$42:$AS$43,$AS$41,$AS$39,$AS$40,$AQ$38),""),"")</f>
        <v/>
      </c>
      <c r="Q9717" s="92" t="str">
        <f t="shared" si="1526"/>
        <v/>
      </c>
      <c r="R9717" s="92" t="str">
        <f t="shared" si="1527"/>
        <v/>
      </c>
      <c r="U9717" s="5"/>
      <c r="V9717" s="5"/>
      <c r="W9717" s="94" t="str">
        <f t="shared" si="1525"/>
        <v/>
      </c>
      <c r="X9717" s="94" t="str">
        <f t="shared" si="1528"/>
        <v/>
      </c>
      <c r="Y9717" s="5"/>
      <c r="BK9717" s="8"/>
      <c r="BL9717" s="5"/>
      <c r="BM9717" s="5"/>
      <c r="BN9717" s="5"/>
      <c r="BO9717" s="5"/>
      <c r="BP9717" s="1"/>
      <c r="BQ9717" s="1"/>
      <c r="BR9717" s="1"/>
      <c r="BS9717" s="1"/>
      <c r="BT9717" s="1"/>
      <c r="BU9717" s="4"/>
      <c r="BV9717" s="1"/>
      <c r="BW9717" s="3"/>
      <c r="BX9717" s="4"/>
      <c r="BY9717" s="5"/>
      <c r="BZ9717" s="5"/>
      <c r="CA9717" s="5"/>
      <c r="CB9717" s="5"/>
      <c r="CC9717" s="5"/>
      <c r="CD9717" s="43"/>
    </row>
    <row r="9718" spans="1:82" x14ac:dyDescent="0.25">
      <c r="A9718" s="8"/>
      <c r="B9718" s="5"/>
      <c r="C9718" s="5"/>
      <c r="D9718" s="5"/>
      <c r="E9718" s="5"/>
      <c r="F9718" s="94" t="str">
        <f t="shared" si="1519"/>
        <v/>
      </c>
      <c r="G9718" s="94" t="str">
        <f t="shared" si="1520"/>
        <v/>
      </c>
      <c r="H9718" s="127" t="str">
        <f>IF(A9718&lt;&gt;"",IF(MID(C9718,1,1)="c",$AS$26,IF(MID(C9718,1,1)="r",$AS$41,IF(MID(C9718,1,1)="p",#REF!,#REF!))),"")</f>
        <v/>
      </c>
      <c r="I9718" s="92" t="str">
        <f t="shared" si="1521"/>
        <v/>
      </c>
      <c r="J9718" s="92" t="str">
        <f t="shared" si="1522"/>
        <v/>
      </c>
      <c r="K9718" s="92" t="str">
        <f t="shared" si="1523"/>
        <v/>
      </c>
      <c r="L9718" s="92" t="str">
        <f t="shared" si="1524"/>
        <v/>
      </c>
      <c r="M9718" s="95" t="str">
        <f>IF(A9718&lt;&gt;"",IF(MID(C9718,1,1)="c",SigmaEpsConcrete(I9718,$AN$30:$AN$33,$AR$30:$AR$33,$AS$26,$AS$27,$AS$28,$AQ$20,$AU$19),""),"")</f>
        <v/>
      </c>
      <c r="N9718" s="95" t="str">
        <f>IF(A9718&lt;&gt;"",IF(MID(C9718,1,1)="r",SigmaEpsReinf(J9718,$AS$42:$AS$43,$AS$41,$AS$39,$AS$40,$AQ$38),""),"")</f>
        <v/>
      </c>
      <c r="Q9718" s="92" t="str">
        <f t="shared" si="1526"/>
        <v/>
      </c>
      <c r="R9718" s="92" t="str">
        <f t="shared" si="1527"/>
        <v/>
      </c>
      <c r="U9718" s="5"/>
      <c r="V9718" s="5"/>
      <c r="W9718" s="94" t="str">
        <f t="shared" si="1525"/>
        <v/>
      </c>
      <c r="X9718" s="94" t="str">
        <f t="shared" si="1528"/>
        <v/>
      </c>
      <c r="Y9718" s="5"/>
      <c r="BK9718" s="8"/>
      <c r="BL9718" s="5"/>
      <c r="BM9718" s="5"/>
      <c r="BN9718" s="5"/>
      <c r="BO9718" s="5"/>
      <c r="BP9718" s="1"/>
      <c r="BQ9718" s="1"/>
      <c r="BR9718" s="1"/>
      <c r="BS9718" s="1"/>
      <c r="BT9718" s="1"/>
      <c r="BU9718" s="4"/>
      <c r="BV9718" s="1"/>
      <c r="BW9718" s="3"/>
      <c r="BX9718" s="4"/>
      <c r="BY9718" s="5"/>
      <c r="BZ9718" s="5"/>
      <c r="CA9718" s="5"/>
      <c r="CB9718" s="5"/>
      <c r="CC9718" s="5"/>
      <c r="CD9718" s="43"/>
    </row>
    <row r="9719" spans="1:82" x14ac:dyDescent="0.25">
      <c r="A9719" s="8"/>
      <c r="B9719" s="5"/>
      <c r="C9719" s="5"/>
      <c r="D9719" s="5"/>
      <c r="E9719" s="5"/>
      <c r="F9719" s="94" t="str">
        <f t="shared" si="1519"/>
        <v/>
      </c>
      <c r="G9719" s="94" t="str">
        <f t="shared" si="1520"/>
        <v/>
      </c>
      <c r="H9719" s="127" t="str">
        <f>IF(A9719&lt;&gt;"",IF(MID(C9719,1,1)="c",$AS$26,IF(MID(C9719,1,1)="r",$AS$41,IF(MID(C9719,1,1)="p",#REF!,#REF!))),"")</f>
        <v/>
      </c>
      <c r="I9719" s="92" t="str">
        <f t="shared" si="1521"/>
        <v/>
      </c>
      <c r="J9719" s="92" t="str">
        <f t="shared" si="1522"/>
        <v/>
      </c>
      <c r="K9719" s="92" t="str">
        <f t="shared" si="1523"/>
        <v/>
      </c>
      <c r="L9719" s="92" t="str">
        <f t="shared" si="1524"/>
        <v/>
      </c>
      <c r="M9719" s="95" t="str">
        <f>IF(A9719&lt;&gt;"",IF(MID(C9719,1,1)="c",SigmaEpsConcrete(I9719,$AN$30:$AN$33,$AR$30:$AR$33,$AS$26,$AS$27,$AS$28,$AQ$20,$AU$19),""),"")</f>
        <v/>
      </c>
      <c r="N9719" s="95" t="str">
        <f>IF(A9719&lt;&gt;"",IF(MID(C9719,1,1)="r",SigmaEpsReinf(J9719,$AS$42:$AS$43,$AS$41,$AS$39,$AS$40,$AQ$38),""),"")</f>
        <v/>
      </c>
      <c r="Q9719" s="92" t="str">
        <f t="shared" si="1526"/>
        <v/>
      </c>
      <c r="R9719" s="92" t="str">
        <f t="shared" si="1527"/>
        <v/>
      </c>
      <c r="U9719" s="5"/>
      <c r="V9719" s="5"/>
      <c r="W9719" s="94" t="str">
        <f t="shared" si="1525"/>
        <v/>
      </c>
      <c r="X9719" s="94" t="str">
        <f t="shared" si="1528"/>
        <v/>
      </c>
      <c r="Y9719" s="5"/>
      <c r="BK9719" s="8"/>
      <c r="BL9719" s="5"/>
      <c r="BM9719" s="5"/>
      <c r="BN9719" s="5"/>
      <c r="BO9719" s="5"/>
      <c r="BP9719" s="1"/>
      <c r="BQ9719" s="1"/>
      <c r="BR9719" s="1"/>
      <c r="BS9719" s="1"/>
      <c r="BT9719" s="1"/>
      <c r="BU9719" s="4"/>
      <c r="BV9719" s="1"/>
      <c r="BW9719" s="3"/>
      <c r="BX9719" s="4"/>
      <c r="BY9719" s="5"/>
      <c r="BZ9719" s="5"/>
      <c r="CA9719" s="5"/>
      <c r="CB9719" s="5"/>
      <c r="CC9719" s="5"/>
      <c r="CD9719" s="43"/>
    </row>
    <row r="9720" spans="1:82" x14ac:dyDescent="0.25">
      <c r="A9720" s="8"/>
      <c r="B9720" s="5"/>
      <c r="C9720" s="5"/>
      <c r="D9720" s="5"/>
      <c r="E9720" s="5"/>
      <c r="F9720" s="94" t="str">
        <f t="shared" si="1519"/>
        <v/>
      </c>
      <c r="G9720" s="94" t="str">
        <f t="shared" si="1520"/>
        <v/>
      </c>
      <c r="H9720" s="127" t="str">
        <f>IF(A9720&lt;&gt;"",IF(MID(C9720,1,1)="c",$AS$26,IF(MID(C9720,1,1)="r",$AS$41,IF(MID(C9720,1,1)="p",#REF!,#REF!))),"")</f>
        <v/>
      </c>
      <c r="I9720" s="92" t="str">
        <f t="shared" si="1521"/>
        <v/>
      </c>
      <c r="J9720" s="92" t="str">
        <f t="shared" si="1522"/>
        <v/>
      </c>
      <c r="K9720" s="92" t="str">
        <f t="shared" si="1523"/>
        <v/>
      </c>
      <c r="L9720" s="92" t="str">
        <f t="shared" si="1524"/>
        <v/>
      </c>
      <c r="M9720" s="95" t="str">
        <f>IF(A9720&lt;&gt;"",IF(MID(C9720,1,1)="c",SigmaEpsConcrete(I9720,$AN$30:$AN$33,$AR$30:$AR$33,$AS$26,$AS$27,$AS$28,$AQ$20,$AU$19),""),"")</f>
        <v/>
      </c>
      <c r="N9720" s="95" t="str">
        <f>IF(A9720&lt;&gt;"",IF(MID(C9720,1,1)="r",SigmaEpsReinf(J9720,$AS$42:$AS$43,$AS$41,$AS$39,$AS$40,$AQ$38),""),"")</f>
        <v/>
      </c>
      <c r="Q9720" s="92" t="str">
        <f t="shared" si="1526"/>
        <v/>
      </c>
      <c r="R9720" s="92" t="str">
        <f t="shared" si="1527"/>
        <v/>
      </c>
      <c r="U9720" s="5"/>
      <c r="V9720" s="5"/>
      <c r="W9720" s="94" t="str">
        <f t="shared" si="1525"/>
        <v/>
      </c>
      <c r="X9720" s="94" t="str">
        <f t="shared" si="1528"/>
        <v/>
      </c>
      <c r="Y9720" s="5"/>
      <c r="BK9720" s="8"/>
      <c r="BL9720" s="5"/>
      <c r="BM9720" s="5"/>
      <c r="BN9720" s="5"/>
      <c r="BO9720" s="5"/>
      <c r="BP9720" s="1"/>
      <c r="BQ9720" s="1"/>
      <c r="BR9720" s="1"/>
      <c r="BS9720" s="1"/>
      <c r="BT9720" s="1"/>
      <c r="BU9720" s="4"/>
      <c r="BV9720" s="1"/>
      <c r="BW9720" s="3"/>
      <c r="BX9720" s="4"/>
      <c r="BY9720" s="5"/>
      <c r="BZ9720" s="5"/>
      <c r="CA9720" s="5"/>
      <c r="CB9720" s="5"/>
      <c r="CC9720" s="5"/>
      <c r="CD9720" s="43"/>
    </row>
    <row r="9721" spans="1:82" x14ac:dyDescent="0.25">
      <c r="A9721" s="8"/>
      <c r="B9721" s="5"/>
      <c r="C9721" s="5"/>
      <c r="D9721" s="5"/>
      <c r="E9721" s="5"/>
      <c r="F9721" s="94" t="str">
        <f t="shared" si="1519"/>
        <v/>
      </c>
      <c r="G9721" s="94" t="str">
        <f t="shared" si="1520"/>
        <v/>
      </c>
      <c r="H9721" s="127" t="str">
        <f>IF(A9721&lt;&gt;"",IF(MID(C9721,1,1)="c",$AS$26,IF(MID(C9721,1,1)="r",$AS$41,IF(MID(C9721,1,1)="p",#REF!,#REF!))),"")</f>
        <v/>
      </c>
      <c r="I9721" s="92" t="str">
        <f t="shared" si="1521"/>
        <v/>
      </c>
      <c r="J9721" s="92" t="str">
        <f t="shared" si="1522"/>
        <v/>
      </c>
      <c r="K9721" s="92" t="str">
        <f t="shared" si="1523"/>
        <v/>
      </c>
      <c r="L9721" s="92" t="str">
        <f t="shared" si="1524"/>
        <v/>
      </c>
      <c r="M9721" s="95" t="str">
        <f>IF(A9721&lt;&gt;"",IF(MID(C9721,1,1)="c",SigmaEpsConcrete(I9721,$AN$30:$AN$33,$AR$30:$AR$33,$AS$26,$AS$27,$AS$28,$AQ$20,$AU$19),""),"")</f>
        <v/>
      </c>
      <c r="N9721" s="95" t="str">
        <f>IF(A9721&lt;&gt;"",IF(MID(C9721,1,1)="r",SigmaEpsReinf(J9721,$AS$42:$AS$43,$AS$41,$AS$39,$AS$40,$AQ$38),""),"")</f>
        <v/>
      </c>
      <c r="Q9721" s="92" t="str">
        <f t="shared" si="1526"/>
        <v/>
      </c>
      <c r="R9721" s="92" t="str">
        <f t="shared" si="1527"/>
        <v/>
      </c>
      <c r="U9721" s="5"/>
      <c r="V9721" s="5"/>
      <c r="W9721" s="94" t="str">
        <f t="shared" si="1525"/>
        <v/>
      </c>
      <c r="X9721" s="94" t="str">
        <f t="shared" si="1528"/>
        <v/>
      </c>
      <c r="Y9721" s="5"/>
      <c r="BK9721" s="8"/>
      <c r="BL9721" s="5"/>
      <c r="BM9721" s="5"/>
      <c r="BN9721" s="5"/>
      <c r="BO9721" s="5"/>
      <c r="BP9721" s="1"/>
      <c r="BQ9721" s="1"/>
      <c r="BR9721" s="1"/>
      <c r="BS9721" s="1"/>
      <c r="BT9721" s="1"/>
      <c r="BU9721" s="4"/>
      <c r="BV9721" s="1"/>
      <c r="BW9721" s="3"/>
      <c r="BX9721" s="4"/>
      <c r="BY9721" s="5"/>
      <c r="BZ9721" s="5"/>
      <c r="CA9721" s="5"/>
      <c r="CB9721" s="5"/>
      <c r="CC9721" s="5"/>
      <c r="CD9721" s="43"/>
    </row>
    <row r="9722" spans="1:82" x14ac:dyDescent="0.25">
      <c r="A9722" s="8"/>
      <c r="B9722" s="5"/>
      <c r="C9722" s="5"/>
      <c r="D9722" s="5"/>
      <c r="E9722" s="5"/>
      <c r="F9722" s="94" t="str">
        <f t="shared" si="1519"/>
        <v/>
      </c>
      <c r="G9722" s="94" t="str">
        <f t="shared" si="1520"/>
        <v/>
      </c>
      <c r="H9722" s="127" t="str">
        <f>IF(A9722&lt;&gt;"",IF(MID(C9722,1,1)="c",$AS$26,IF(MID(C9722,1,1)="r",$AS$41,IF(MID(C9722,1,1)="p",#REF!,#REF!))),"")</f>
        <v/>
      </c>
      <c r="I9722" s="92" t="str">
        <f t="shared" si="1521"/>
        <v/>
      </c>
      <c r="J9722" s="92" t="str">
        <f t="shared" si="1522"/>
        <v/>
      </c>
      <c r="K9722" s="92" t="str">
        <f t="shared" si="1523"/>
        <v/>
      </c>
      <c r="L9722" s="92" t="str">
        <f t="shared" si="1524"/>
        <v/>
      </c>
      <c r="M9722" s="95" t="str">
        <f>IF(A9722&lt;&gt;"",IF(MID(C9722,1,1)="c",SigmaEpsConcrete(I9722,$AN$30:$AN$33,$AR$30:$AR$33,$AS$26,$AS$27,$AS$28,$AQ$20,$AU$19),""),"")</f>
        <v/>
      </c>
      <c r="N9722" s="95" t="str">
        <f>IF(A9722&lt;&gt;"",IF(MID(C9722,1,1)="r",SigmaEpsReinf(J9722,$AS$42:$AS$43,$AS$41,$AS$39,$AS$40,$AQ$38),""),"")</f>
        <v/>
      </c>
      <c r="Q9722" s="92" t="str">
        <f t="shared" si="1526"/>
        <v/>
      </c>
      <c r="R9722" s="92" t="str">
        <f t="shared" si="1527"/>
        <v/>
      </c>
      <c r="U9722" s="5"/>
      <c r="V9722" s="5"/>
      <c r="W9722" s="94" t="str">
        <f t="shared" si="1525"/>
        <v/>
      </c>
      <c r="X9722" s="94" t="str">
        <f t="shared" si="1528"/>
        <v/>
      </c>
      <c r="Y9722" s="5"/>
      <c r="BK9722" s="8"/>
      <c r="BL9722" s="5"/>
      <c r="BM9722" s="5"/>
      <c r="BN9722" s="5"/>
      <c r="BO9722" s="5"/>
      <c r="BP9722" s="1"/>
      <c r="BQ9722" s="1"/>
      <c r="BR9722" s="1"/>
      <c r="BS9722" s="1"/>
      <c r="BT9722" s="1"/>
      <c r="BU9722" s="4"/>
      <c r="BV9722" s="1"/>
      <c r="BW9722" s="3"/>
      <c r="BX9722" s="4"/>
      <c r="BY9722" s="5"/>
      <c r="BZ9722" s="5"/>
      <c r="CA9722" s="5"/>
      <c r="CB9722" s="5"/>
      <c r="CC9722" s="5"/>
      <c r="CD9722" s="43"/>
    </row>
    <row r="9723" spans="1:82" x14ac:dyDescent="0.25">
      <c r="A9723" s="8"/>
      <c r="B9723" s="5"/>
      <c r="C9723" s="5"/>
      <c r="D9723" s="5"/>
      <c r="E9723" s="5"/>
      <c r="F9723" s="94" t="str">
        <f t="shared" si="1519"/>
        <v/>
      </c>
      <c r="G9723" s="94" t="str">
        <f t="shared" si="1520"/>
        <v/>
      </c>
      <c r="H9723" s="127" t="str">
        <f>IF(A9723&lt;&gt;"",IF(MID(C9723,1,1)="c",$AS$26,IF(MID(C9723,1,1)="r",$AS$41,IF(MID(C9723,1,1)="p",#REF!,#REF!))),"")</f>
        <v/>
      </c>
      <c r="I9723" s="92" t="str">
        <f t="shared" si="1521"/>
        <v/>
      </c>
      <c r="J9723" s="92" t="str">
        <f t="shared" si="1522"/>
        <v/>
      </c>
      <c r="K9723" s="92" t="str">
        <f t="shared" si="1523"/>
        <v/>
      </c>
      <c r="L9723" s="92" t="str">
        <f t="shared" si="1524"/>
        <v/>
      </c>
      <c r="M9723" s="95" t="str">
        <f>IF(A9723&lt;&gt;"",IF(MID(C9723,1,1)="c",SigmaEpsConcrete(I9723,$AN$30:$AN$33,$AR$30:$AR$33,$AS$26,$AS$27,$AS$28,$AQ$20,$AU$19),""),"")</f>
        <v/>
      </c>
      <c r="N9723" s="95" t="str">
        <f>IF(A9723&lt;&gt;"",IF(MID(C9723,1,1)="r",SigmaEpsReinf(J9723,$AS$42:$AS$43,$AS$41,$AS$39,$AS$40,$AQ$38),""),"")</f>
        <v/>
      </c>
      <c r="Q9723" s="92" t="str">
        <f t="shared" si="1526"/>
        <v/>
      </c>
      <c r="R9723" s="92" t="str">
        <f t="shared" si="1527"/>
        <v/>
      </c>
      <c r="U9723" s="5"/>
      <c r="V9723" s="5"/>
      <c r="W9723" s="94" t="str">
        <f t="shared" si="1525"/>
        <v/>
      </c>
      <c r="X9723" s="94" t="str">
        <f t="shared" si="1528"/>
        <v/>
      </c>
      <c r="Y9723" s="5"/>
      <c r="BK9723" s="8"/>
      <c r="BL9723" s="5"/>
      <c r="BM9723" s="5"/>
      <c r="BN9723" s="5"/>
      <c r="BO9723" s="5"/>
      <c r="BP9723" s="1"/>
      <c r="BQ9723" s="1"/>
      <c r="BR9723" s="1"/>
      <c r="BS9723" s="1"/>
      <c r="BT9723" s="1"/>
      <c r="BU9723" s="4"/>
      <c r="BV9723" s="1"/>
      <c r="BW9723" s="3"/>
      <c r="BX9723" s="4"/>
      <c r="BY9723" s="5"/>
      <c r="BZ9723" s="5"/>
      <c r="CA9723" s="5"/>
      <c r="CB9723" s="5"/>
      <c r="CC9723" s="5"/>
      <c r="CD9723" s="43"/>
    </row>
    <row r="9724" spans="1:82" x14ac:dyDescent="0.25">
      <c r="A9724" s="8"/>
      <c r="B9724" s="5"/>
      <c r="C9724" s="5"/>
      <c r="D9724" s="5"/>
      <c r="E9724" s="5"/>
      <c r="F9724" s="94" t="str">
        <f t="shared" si="1519"/>
        <v/>
      </c>
      <c r="G9724" s="94" t="str">
        <f t="shared" si="1520"/>
        <v/>
      </c>
      <c r="H9724" s="127" t="str">
        <f>IF(A9724&lt;&gt;"",IF(MID(C9724,1,1)="c",$AS$26,IF(MID(C9724,1,1)="r",$AS$41,IF(MID(C9724,1,1)="p",#REF!,#REF!))),"")</f>
        <v/>
      </c>
      <c r="I9724" s="92" t="str">
        <f t="shared" si="1521"/>
        <v/>
      </c>
      <c r="J9724" s="92" t="str">
        <f t="shared" si="1522"/>
        <v/>
      </c>
      <c r="K9724" s="92" t="str">
        <f t="shared" si="1523"/>
        <v/>
      </c>
      <c r="L9724" s="92" t="str">
        <f t="shared" si="1524"/>
        <v/>
      </c>
      <c r="M9724" s="95" t="str">
        <f>IF(A9724&lt;&gt;"",IF(MID(C9724,1,1)="c",SigmaEpsConcrete(I9724,$AN$30:$AN$33,$AR$30:$AR$33,$AS$26,$AS$27,$AS$28,$AQ$20,$AU$19),""),"")</f>
        <v/>
      </c>
      <c r="N9724" s="95" t="str">
        <f>IF(A9724&lt;&gt;"",IF(MID(C9724,1,1)="r",SigmaEpsReinf(J9724,$AS$42:$AS$43,$AS$41,$AS$39,$AS$40,$AQ$38),""),"")</f>
        <v/>
      </c>
      <c r="Q9724" s="92" t="str">
        <f t="shared" si="1526"/>
        <v/>
      </c>
      <c r="R9724" s="92" t="str">
        <f t="shared" si="1527"/>
        <v/>
      </c>
      <c r="U9724" s="5"/>
      <c r="V9724" s="5"/>
      <c r="W9724" s="94" t="str">
        <f t="shared" si="1525"/>
        <v/>
      </c>
      <c r="X9724" s="94" t="str">
        <f t="shared" si="1528"/>
        <v/>
      </c>
      <c r="Y9724" s="5"/>
      <c r="BK9724" s="8"/>
      <c r="BL9724" s="5"/>
      <c r="BM9724" s="5"/>
      <c r="BN9724" s="5"/>
      <c r="BO9724" s="5"/>
      <c r="BP9724" s="1"/>
      <c r="BQ9724" s="1"/>
      <c r="BR9724" s="1"/>
      <c r="BS9724" s="1"/>
      <c r="BT9724" s="1"/>
      <c r="BU9724" s="4"/>
      <c r="BV9724" s="1"/>
      <c r="BW9724" s="3"/>
      <c r="BX9724" s="4"/>
      <c r="BY9724" s="5"/>
      <c r="BZ9724" s="5"/>
      <c r="CA9724" s="5"/>
      <c r="CB9724" s="5"/>
      <c r="CC9724" s="5"/>
      <c r="CD9724" s="43"/>
    </row>
    <row r="9725" spans="1:82" x14ac:dyDescent="0.25">
      <c r="A9725" s="8"/>
      <c r="B9725" s="5"/>
      <c r="C9725" s="5"/>
      <c r="D9725" s="5"/>
      <c r="E9725" s="5"/>
      <c r="F9725" s="94" t="str">
        <f t="shared" si="1519"/>
        <v/>
      </c>
      <c r="G9725" s="94" t="str">
        <f t="shared" si="1520"/>
        <v/>
      </c>
      <c r="H9725" s="127" t="str">
        <f>IF(A9725&lt;&gt;"",IF(MID(C9725,1,1)="c",$AS$26,IF(MID(C9725,1,1)="r",$AS$41,IF(MID(C9725,1,1)="p",#REF!,#REF!))),"")</f>
        <v/>
      </c>
      <c r="I9725" s="92" t="str">
        <f t="shared" si="1521"/>
        <v/>
      </c>
      <c r="J9725" s="92" t="str">
        <f t="shared" si="1522"/>
        <v/>
      </c>
      <c r="K9725" s="92" t="str">
        <f t="shared" si="1523"/>
        <v/>
      </c>
      <c r="L9725" s="92" t="str">
        <f t="shared" si="1524"/>
        <v/>
      </c>
      <c r="M9725" s="95" t="str">
        <f>IF(A9725&lt;&gt;"",IF(MID(C9725,1,1)="c",SigmaEpsConcrete(I9725,$AN$30:$AN$33,$AR$30:$AR$33,$AS$26,$AS$27,$AS$28,$AQ$20,$AU$19),""),"")</f>
        <v/>
      </c>
      <c r="N9725" s="95" t="str">
        <f>IF(A9725&lt;&gt;"",IF(MID(C9725,1,1)="r",SigmaEpsReinf(J9725,$AS$42:$AS$43,$AS$41,$AS$39,$AS$40,$AQ$38),""),"")</f>
        <v/>
      </c>
      <c r="Q9725" s="92" t="str">
        <f t="shared" si="1526"/>
        <v/>
      </c>
      <c r="R9725" s="92" t="str">
        <f t="shared" si="1527"/>
        <v/>
      </c>
      <c r="U9725" s="5"/>
      <c r="V9725" s="5"/>
      <c r="W9725" s="94" t="str">
        <f t="shared" si="1525"/>
        <v/>
      </c>
      <c r="X9725" s="94" t="str">
        <f t="shared" si="1528"/>
        <v/>
      </c>
      <c r="Y9725" s="5"/>
      <c r="BK9725" s="8"/>
      <c r="BL9725" s="5"/>
      <c r="BM9725" s="5"/>
      <c r="BN9725" s="5"/>
      <c r="BO9725" s="5"/>
      <c r="BP9725" s="1"/>
      <c r="BQ9725" s="1"/>
      <c r="BR9725" s="1"/>
      <c r="BS9725" s="1"/>
      <c r="BT9725" s="1"/>
      <c r="BU9725" s="4"/>
      <c r="BV9725" s="1"/>
      <c r="BW9725" s="3"/>
      <c r="BX9725" s="4"/>
      <c r="BY9725" s="5"/>
      <c r="BZ9725" s="5"/>
      <c r="CA9725" s="5"/>
      <c r="CB9725" s="5"/>
      <c r="CC9725" s="5"/>
      <c r="CD9725" s="43"/>
    </row>
    <row r="9726" spans="1:82" x14ac:dyDescent="0.25">
      <c r="A9726" s="8"/>
      <c r="B9726" s="5"/>
      <c r="C9726" s="5"/>
      <c r="D9726" s="5"/>
      <c r="E9726" s="5"/>
      <c r="F9726" s="94" t="str">
        <f t="shared" si="1519"/>
        <v/>
      </c>
      <c r="G9726" s="94" t="str">
        <f t="shared" si="1520"/>
        <v/>
      </c>
      <c r="H9726" s="127" t="str">
        <f>IF(A9726&lt;&gt;"",IF(MID(C9726,1,1)="c",$AS$26,IF(MID(C9726,1,1)="r",$AS$41,IF(MID(C9726,1,1)="p",#REF!,#REF!))),"")</f>
        <v/>
      </c>
      <c r="I9726" s="92" t="str">
        <f t="shared" si="1521"/>
        <v/>
      </c>
      <c r="J9726" s="92" t="str">
        <f t="shared" si="1522"/>
        <v/>
      </c>
      <c r="K9726" s="92" t="str">
        <f t="shared" si="1523"/>
        <v/>
      </c>
      <c r="L9726" s="92" t="str">
        <f t="shared" si="1524"/>
        <v/>
      </c>
      <c r="M9726" s="95" t="str">
        <f>IF(A9726&lt;&gt;"",IF(MID(C9726,1,1)="c",SigmaEpsConcrete(I9726,$AN$30:$AN$33,$AR$30:$AR$33,$AS$26,$AS$27,$AS$28,$AQ$20,$AU$19),""),"")</f>
        <v/>
      </c>
      <c r="N9726" s="95" t="str">
        <f>IF(A9726&lt;&gt;"",IF(MID(C9726,1,1)="r",SigmaEpsReinf(J9726,$AS$42:$AS$43,$AS$41,$AS$39,$AS$40,$AQ$38),""),"")</f>
        <v/>
      </c>
      <c r="Q9726" s="92" t="str">
        <f t="shared" si="1526"/>
        <v/>
      </c>
      <c r="R9726" s="92" t="str">
        <f t="shared" si="1527"/>
        <v/>
      </c>
      <c r="U9726" s="5"/>
      <c r="V9726" s="5"/>
      <c r="W9726" s="94" t="str">
        <f t="shared" si="1525"/>
        <v/>
      </c>
      <c r="X9726" s="94" t="str">
        <f t="shared" si="1528"/>
        <v/>
      </c>
      <c r="Y9726" s="5"/>
      <c r="BK9726" s="8"/>
      <c r="BL9726" s="5"/>
      <c r="BM9726" s="5"/>
      <c r="BN9726" s="5"/>
      <c r="BO9726" s="5"/>
      <c r="BP9726" s="1"/>
      <c r="BQ9726" s="1"/>
      <c r="BR9726" s="1"/>
      <c r="BS9726" s="1"/>
      <c r="BT9726" s="1"/>
      <c r="BU9726" s="4"/>
      <c r="BV9726" s="1"/>
      <c r="BW9726" s="3"/>
      <c r="BX9726" s="4"/>
      <c r="BY9726" s="5"/>
      <c r="BZ9726" s="5"/>
      <c r="CA9726" s="5"/>
      <c r="CB9726" s="5"/>
      <c r="CC9726" s="5"/>
      <c r="CD9726" s="43"/>
    </row>
    <row r="9727" spans="1:82" x14ac:dyDescent="0.25">
      <c r="A9727" s="8"/>
      <c r="B9727" s="5"/>
      <c r="C9727" s="5"/>
      <c r="D9727" s="5"/>
      <c r="E9727" s="5"/>
      <c r="F9727" s="94" t="str">
        <f t="shared" si="1519"/>
        <v/>
      </c>
      <c r="G9727" s="94" t="str">
        <f t="shared" si="1520"/>
        <v/>
      </c>
      <c r="H9727" s="127" t="str">
        <f>IF(A9727&lt;&gt;"",IF(MID(C9727,1,1)="c",$AS$26,IF(MID(C9727,1,1)="r",$AS$41,IF(MID(C9727,1,1)="p",#REF!,#REF!))),"")</f>
        <v/>
      </c>
      <c r="I9727" s="92" t="str">
        <f t="shared" si="1521"/>
        <v/>
      </c>
      <c r="J9727" s="92" t="str">
        <f t="shared" si="1522"/>
        <v/>
      </c>
      <c r="K9727" s="92" t="str">
        <f t="shared" si="1523"/>
        <v/>
      </c>
      <c r="L9727" s="92" t="str">
        <f t="shared" si="1524"/>
        <v/>
      </c>
      <c r="M9727" s="95" t="str">
        <f>IF(A9727&lt;&gt;"",IF(MID(C9727,1,1)="c",SigmaEpsConcrete(I9727,$AN$30:$AN$33,$AR$30:$AR$33,$AS$26,$AS$27,$AS$28,$AQ$20,$AU$19),""),"")</f>
        <v/>
      </c>
      <c r="N9727" s="95" t="str">
        <f>IF(A9727&lt;&gt;"",IF(MID(C9727,1,1)="r",SigmaEpsReinf(J9727,$AS$42:$AS$43,$AS$41,$AS$39,$AS$40,$AQ$38),""),"")</f>
        <v/>
      </c>
      <c r="Q9727" s="92" t="str">
        <f t="shared" si="1526"/>
        <v/>
      </c>
      <c r="R9727" s="92" t="str">
        <f t="shared" si="1527"/>
        <v/>
      </c>
      <c r="U9727" s="5"/>
      <c r="V9727" s="5"/>
      <c r="W9727" s="94" t="str">
        <f t="shared" si="1525"/>
        <v/>
      </c>
      <c r="X9727" s="94" t="str">
        <f t="shared" si="1528"/>
        <v/>
      </c>
      <c r="Y9727" s="5"/>
      <c r="BK9727" s="8"/>
      <c r="BL9727" s="5"/>
      <c r="BM9727" s="5"/>
      <c r="BN9727" s="5"/>
      <c r="BO9727" s="5"/>
      <c r="BP9727" s="1"/>
      <c r="BQ9727" s="1"/>
      <c r="BR9727" s="1"/>
      <c r="BS9727" s="1"/>
      <c r="BT9727" s="1"/>
      <c r="BU9727" s="4"/>
      <c r="BV9727" s="1"/>
      <c r="BW9727" s="3"/>
      <c r="BX9727" s="4"/>
      <c r="BY9727" s="5"/>
      <c r="BZ9727" s="5"/>
      <c r="CA9727" s="5"/>
      <c r="CB9727" s="5"/>
      <c r="CC9727" s="5"/>
      <c r="CD9727" s="43"/>
    </row>
    <row r="9728" spans="1:82" x14ac:dyDescent="0.25">
      <c r="A9728" s="8"/>
      <c r="B9728" s="5"/>
      <c r="C9728" s="5"/>
      <c r="D9728" s="5"/>
      <c r="E9728" s="5"/>
      <c r="F9728" s="94" t="str">
        <f t="shared" si="1519"/>
        <v/>
      </c>
      <c r="G9728" s="94" t="str">
        <f t="shared" si="1520"/>
        <v/>
      </c>
      <c r="H9728" s="127" t="str">
        <f>IF(A9728&lt;&gt;"",IF(MID(C9728,1,1)="c",$AS$26,IF(MID(C9728,1,1)="r",$AS$41,IF(MID(C9728,1,1)="p",#REF!,#REF!))),"")</f>
        <v/>
      </c>
      <c r="I9728" s="92" t="str">
        <f t="shared" si="1521"/>
        <v/>
      </c>
      <c r="J9728" s="92" t="str">
        <f t="shared" si="1522"/>
        <v/>
      </c>
      <c r="K9728" s="92" t="str">
        <f t="shared" si="1523"/>
        <v/>
      </c>
      <c r="L9728" s="92" t="str">
        <f t="shared" si="1524"/>
        <v/>
      </c>
      <c r="M9728" s="95" t="str">
        <f>IF(A9728&lt;&gt;"",IF(MID(C9728,1,1)="c",SigmaEpsConcrete(I9728,$AN$30:$AN$33,$AR$30:$AR$33,$AS$26,$AS$27,$AS$28,$AQ$20,$AU$19),""),"")</f>
        <v/>
      </c>
      <c r="N9728" s="95" t="str">
        <f>IF(A9728&lt;&gt;"",IF(MID(C9728,1,1)="r",SigmaEpsReinf(J9728,$AS$42:$AS$43,$AS$41,$AS$39,$AS$40,$AQ$38),""),"")</f>
        <v/>
      </c>
      <c r="Q9728" s="92" t="str">
        <f t="shared" si="1526"/>
        <v/>
      </c>
      <c r="R9728" s="92" t="str">
        <f t="shared" si="1527"/>
        <v/>
      </c>
      <c r="U9728" s="5"/>
      <c r="V9728" s="5"/>
      <c r="W9728" s="94" t="str">
        <f t="shared" si="1525"/>
        <v/>
      </c>
      <c r="X9728" s="94" t="str">
        <f t="shared" si="1528"/>
        <v/>
      </c>
      <c r="Y9728" s="5"/>
      <c r="BK9728" s="8"/>
      <c r="BL9728" s="5"/>
      <c r="BM9728" s="5"/>
      <c r="BN9728" s="5"/>
      <c r="BO9728" s="5"/>
      <c r="BP9728" s="1"/>
      <c r="BQ9728" s="1"/>
      <c r="BR9728" s="1"/>
      <c r="BS9728" s="1"/>
      <c r="BT9728" s="1"/>
      <c r="BU9728" s="4"/>
      <c r="BV9728" s="1"/>
      <c r="BW9728" s="3"/>
      <c r="BX9728" s="4"/>
      <c r="BY9728" s="5"/>
      <c r="BZ9728" s="5"/>
      <c r="CA9728" s="5"/>
      <c r="CB9728" s="5"/>
      <c r="CC9728" s="5"/>
      <c r="CD9728" s="43"/>
    </row>
    <row r="9729" spans="1:82" x14ac:dyDescent="0.25">
      <c r="A9729" s="8"/>
      <c r="B9729" s="5"/>
      <c r="C9729" s="5"/>
      <c r="D9729" s="5"/>
      <c r="E9729" s="5"/>
      <c r="F9729" s="94" t="str">
        <f t="shared" si="1519"/>
        <v/>
      </c>
      <c r="G9729" s="94" t="str">
        <f t="shared" si="1520"/>
        <v/>
      </c>
      <c r="H9729" s="127" t="str">
        <f>IF(A9729&lt;&gt;"",IF(MID(C9729,1,1)="c",$AS$26,IF(MID(C9729,1,1)="r",$AS$41,IF(MID(C9729,1,1)="p",#REF!,#REF!))),"")</f>
        <v/>
      </c>
      <c r="I9729" s="92" t="str">
        <f t="shared" si="1521"/>
        <v/>
      </c>
      <c r="J9729" s="92" t="str">
        <f t="shared" si="1522"/>
        <v/>
      </c>
      <c r="K9729" s="92" t="str">
        <f t="shared" si="1523"/>
        <v/>
      </c>
      <c r="L9729" s="92" t="str">
        <f t="shared" si="1524"/>
        <v/>
      </c>
      <c r="M9729" s="95" t="str">
        <f>IF(A9729&lt;&gt;"",IF(MID(C9729,1,1)="c",SigmaEpsConcrete(I9729,$AN$30:$AN$33,$AR$30:$AR$33,$AS$26,$AS$27,$AS$28,$AQ$20,$AU$19),""),"")</f>
        <v/>
      </c>
      <c r="N9729" s="95" t="str">
        <f>IF(A9729&lt;&gt;"",IF(MID(C9729,1,1)="r",SigmaEpsReinf(J9729,$AS$42:$AS$43,$AS$41,$AS$39,$AS$40,$AQ$38),""),"")</f>
        <v/>
      </c>
      <c r="Q9729" s="92" t="str">
        <f t="shared" si="1526"/>
        <v/>
      </c>
      <c r="R9729" s="92" t="str">
        <f t="shared" si="1527"/>
        <v/>
      </c>
      <c r="U9729" s="5"/>
      <c r="V9729" s="5"/>
      <c r="W9729" s="94" t="str">
        <f t="shared" si="1525"/>
        <v/>
      </c>
      <c r="X9729" s="94" t="str">
        <f t="shared" si="1528"/>
        <v/>
      </c>
      <c r="Y9729" s="5"/>
      <c r="BK9729" s="8"/>
      <c r="BL9729" s="5"/>
      <c r="BM9729" s="5"/>
      <c r="BN9729" s="5"/>
      <c r="BO9729" s="5"/>
      <c r="BP9729" s="1"/>
      <c r="BQ9729" s="1"/>
      <c r="BR9729" s="1"/>
      <c r="BS9729" s="1"/>
      <c r="BT9729" s="1"/>
      <c r="BU9729" s="4"/>
      <c r="BV9729" s="1"/>
      <c r="BW9729" s="3"/>
      <c r="BX9729" s="4"/>
      <c r="BY9729" s="5"/>
      <c r="BZ9729" s="5"/>
      <c r="CA9729" s="5"/>
      <c r="CB9729" s="5"/>
      <c r="CC9729" s="5"/>
      <c r="CD9729" s="43"/>
    </row>
    <row r="9730" spans="1:82" x14ac:dyDescent="0.25">
      <c r="A9730" s="8"/>
      <c r="B9730" s="5"/>
      <c r="C9730" s="5"/>
      <c r="D9730" s="5"/>
      <c r="E9730" s="5"/>
      <c r="F9730" s="94" t="str">
        <f t="shared" si="1519"/>
        <v/>
      </c>
      <c r="G9730" s="94" t="str">
        <f t="shared" si="1520"/>
        <v/>
      </c>
      <c r="H9730" s="127" t="str">
        <f>IF(A9730&lt;&gt;"",IF(MID(C9730,1,1)="c",$AS$26,IF(MID(C9730,1,1)="r",$AS$41,IF(MID(C9730,1,1)="p",#REF!,#REF!))),"")</f>
        <v/>
      </c>
      <c r="I9730" s="92" t="str">
        <f t="shared" si="1521"/>
        <v/>
      </c>
      <c r="J9730" s="92" t="str">
        <f t="shared" si="1522"/>
        <v/>
      </c>
      <c r="K9730" s="92" t="str">
        <f t="shared" si="1523"/>
        <v/>
      </c>
      <c r="L9730" s="92" t="str">
        <f t="shared" si="1524"/>
        <v/>
      </c>
      <c r="M9730" s="95" t="str">
        <f>IF(A9730&lt;&gt;"",IF(MID(C9730,1,1)="c",SigmaEpsConcrete(I9730,$AN$30:$AN$33,$AR$30:$AR$33,$AS$26,$AS$27,$AS$28,$AQ$20,$AU$19),""),"")</f>
        <v/>
      </c>
      <c r="N9730" s="95" t="str">
        <f>IF(A9730&lt;&gt;"",IF(MID(C9730,1,1)="r",SigmaEpsReinf(J9730,$AS$42:$AS$43,$AS$41,$AS$39,$AS$40,$AQ$38),""),"")</f>
        <v/>
      </c>
      <c r="Q9730" s="92" t="str">
        <f t="shared" si="1526"/>
        <v/>
      </c>
      <c r="R9730" s="92" t="str">
        <f t="shared" si="1527"/>
        <v/>
      </c>
      <c r="U9730" s="5"/>
      <c r="V9730" s="5"/>
      <c r="W9730" s="94" t="str">
        <f t="shared" si="1525"/>
        <v/>
      </c>
      <c r="X9730" s="94" t="str">
        <f t="shared" si="1528"/>
        <v/>
      </c>
      <c r="Y9730" s="5"/>
      <c r="BK9730" s="8"/>
      <c r="BL9730" s="5"/>
      <c r="BM9730" s="5"/>
      <c r="BN9730" s="5"/>
      <c r="BO9730" s="5"/>
      <c r="BP9730" s="1"/>
      <c r="BQ9730" s="1"/>
      <c r="BR9730" s="1"/>
      <c r="BS9730" s="1"/>
      <c r="BT9730" s="1"/>
      <c r="BU9730" s="4"/>
      <c r="BV9730" s="1"/>
      <c r="BW9730" s="3"/>
      <c r="BX9730" s="4"/>
      <c r="BY9730" s="5"/>
      <c r="BZ9730" s="5"/>
      <c r="CA9730" s="5"/>
      <c r="CB9730" s="5"/>
      <c r="CC9730" s="5"/>
      <c r="CD9730" s="43"/>
    </row>
    <row r="9731" spans="1:82" x14ac:dyDescent="0.25">
      <c r="A9731" s="8"/>
      <c r="B9731" s="5"/>
      <c r="C9731" s="5"/>
      <c r="D9731" s="5"/>
      <c r="E9731" s="5"/>
      <c r="F9731" s="94" t="str">
        <f t="shared" si="1519"/>
        <v/>
      </c>
      <c r="G9731" s="94" t="str">
        <f t="shared" si="1520"/>
        <v/>
      </c>
      <c r="H9731" s="127" t="str">
        <f>IF(A9731&lt;&gt;"",IF(MID(C9731,1,1)="c",$AS$26,IF(MID(C9731,1,1)="r",$AS$41,IF(MID(C9731,1,1)="p",#REF!,#REF!))),"")</f>
        <v/>
      </c>
      <c r="I9731" s="92" t="str">
        <f t="shared" si="1521"/>
        <v/>
      </c>
      <c r="J9731" s="92" t="str">
        <f t="shared" si="1522"/>
        <v/>
      </c>
      <c r="K9731" s="92" t="str">
        <f t="shared" si="1523"/>
        <v/>
      </c>
      <c r="L9731" s="92" t="str">
        <f t="shared" si="1524"/>
        <v/>
      </c>
      <c r="M9731" s="95" t="str">
        <f>IF(A9731&lt;&gt;"",IF(MID(C9731,1,1)="c",SigmaEpsConcrete(I9731,$AN$30:$AN$33,$AR$30:$AR$33,$AS$26,$AS$27,$AS$28,$AQ$20,$AU$19),""),"")</f>
        <v/>
      </c>
      <c r="N9731" s="95" t="str">
        <f>IF(A9731&lt;&gt;"",IF(MID(C9731,1,1)="r",SigmaEpsReinf(J9731,$AS$42:$AS$43,$AS$41,$AS$39,$AS$40,$AQ$38),""),"")</f>
        <v/>
      </c>
      <c r="Q9731" s="92" t="str">
        <f t="shared" si="1526"/>
        <v/>
      </c>
      <c r="R9731" s="92" t="str">
        <f t="shared" si="1527"/>
        <v/>
      </c>
      <c r="U9731" s="5"/>
      <c r="V9731" s="5"/>
      <c r="W9731" s="94" t="str">
        <f t="shared" si="1525"/>
        <v/>
      </c>
      <c r="X9731" s="94" t="str">
        <f t="shared" si="1528"/>
        <v/>
      </c>
      <c r="Y9731" s="5"/>
      <c r="BK9731" s="8"/>
      <c r="BL9731" s="5"/>
      <c r="BM9731" s="5"/>
      <c r="BN9731" s="5"/>
      <c r="BO9731" s="5"/>
      <c r="BP9731" s="1"/>
      <c r="BQ9731" s="1"/>
      <c r="BR9731" s="1"/>
      <c r="BS9731" s="1"/>
      <c r="BT9731" s="1"/>
      <c r="BU9731" s="4"/>
      <c r="BV9731" s="1"/>
      <c r="BW9731" s="3"/>
      <c r="BX9731" s="4"/>
      <c r="BY9731" s="5"/>
      <c r="BZ9731" s="5"/>
      <c r="CA9731" s="5"/>
      <c r="CB9731" s="5"/>
      <c r="CC9731" s="5"/>
      <c r="CD9731" s="43"/>
    </row>
    <row r="9732" spans="1:82" x14ac:dyDescent="0.25">
      <c r="A9732" s="8"/>
      <c r="B9732" s="5"/>
      <c r="C9732" s="5"/>
      <c r="D9732" s="5"/>
      <c r="E9732" s="5"/>
      <c r="F9732" s="94" t="str">
        <f t="shared" si="1519"/>
        <v/>
      </c>
      <c r="G9732" s="94" t="str">
        <f t="shared" si="1520"/>
        <v/>
      </c>
      <c r="H9732" s="127" t="str">
        <f>IF(A9732&lt;&gt;"",IF(MID(C9732,1,1)="c",$AS$26,IF(MID(C9732,1,1)="r",$AS$41,IF(MID(C9732,1,1)="p",#REF!,#REF!))),"")</f>
        <v/>
      </c>
      <c r="I9732" s="92" t="str">
        <f t="shared" si="1521"/>
        <v/>
      </c>
      <c r="J9732" s="92" t="str">
        <f t="shared" si="1522"/>
        <v/>
      </c>
      <c r="K9732" s="92" t="str">
        <f t="shared" si="1523"/>
        <v/>
      </c>
      <c r="L9732" s="92" t="str">
        <f t="shared" si="1524"/>
        <v/>
      </c>
      <c r="M9732" s="95" t="str">
        <f>IF(A9732&lt;&gt;"",IF(MID(C9732,1,1)="c",SigmaEpsConcrete(I9732,$AN$30:$AN$33,$AR$30:$AR$33,$AS$26,$AS$27,$AS$28,$AQ$20,$AU$19),""),"")</f>
        <v/>
      </c>
      <c r="N9732" s="95" t="str">
        <f>IF(A9732&lt;&gt;"",IF(MID(C9732,1,1)="r",SigmaEpsReinf(J9732,$AS$42:$AS$43,$AS$41,$AS$39,$AS$40,$AQ$38),""),"")</f>
        <v/>
      </c>
      <c r="Q9732" s="92" t="str">
        <f t="shared" si="1526"/>
        <v/>
      </c>
      <c r="R9732" s="92" t="str">
        <f t="shared" si="1527"/>
        <v/>
      </c>
      <c r="U9732" s="5"/>
      <c r="V9732" s="5"/>
      <c r="W9732" s="94" t="str">
        <f t="shared" si="1525"/>
        <v/>
      </c>
      <c r="X9732" s="94" t="str">
        <f t="shared" si="1528"/>
        <v/>
      </c>
      <c r="Y9732" s="5"/>
      <c r="BK9732" s="8"/>
      <c r="BL9732" s="5"/>
      <c r="BM9732" s="5"/>
      <c r="BN9732" s="5"/>
      <c r="BO9732" s="5"/>
      <c r="BP9732" s="1"/>
      <c r="BQ9732" s="1"/>
      <c r="BR9732" s="1"/>
      <c r="BS9732" s="1"/>
      <c r="BT9732" s="1"/>
      <c r="BU9732" s="4"/>
      <c r="BV9732" s="1"/>
      <c r="BW9732" s="3"/>
      <c r="BX9732" s="4"/>
      <c r="BY9732" s="5"/>
      <c r="BZ9732" s="5"/>
      <c r="CA9732" s="5"/>
      <c r="CB9732" s="5"/>
      <c r="CC9732" s="5"/>
      <c r="CD9732" s="43"/>
    </row>
    <row r="9733" spans="1:82" x14ac:dyDescent="0.25">
      <c r="A9733" s="8"/>
      <c r="B9733" s="5"/>
      <c r="C9733" s="5"/>
      <c r="D9733" s="5"/>
      <c r="E9733" s="5"/>
      <c r="F9733" s="94" t="str">
        <f t="shared" si="1519"/>
        <v/>
      </c>
      <c r="G9733" s="94" t="str">
        <f t="shared" si="1520"/>
        <v/>
      </c>
      <c r="H9733" s="127" t="str">
        <f>IF(A9733&lt;&gt;"",IF(MID(C9733,1,1)="c",$AS$26,IF(MID(C9733,1,1)="r",$AS$41,IF(MID(C9733,1,1)="p",#REF!,#REF!))),"")</f>
        <v/>
      </c>
      <c r="I9733" s="92" t="str">
        <f t="shared" si="1521"/>
        <v/>
      </c>
      <c r="J9733" s="92" t="str">
        <f t="shared" si="1522"/>
        <v/>
      </c>
      <c r="K9733" s="92" t="str">
        <f t="shared" si="1523"/>
        <v/>
      </c>
      <c r="L9733" s="92" t="str">
        <f t="shared" si="1524"/>
        <v/>
      </c>
      <c r="M9733" s="95" t="str">
        <f>IF(A9733&lt;&gt;"",IF(MID(C9733,1,1)="c",SigmaEpsConcrete(I9733,$AN$30:$AN$33,$AR$30:$AR$33,$AS$26,$AS$27,$AS$28,$AQ$20,$AU$19),""),"")</f>
        <v/>
      </c>
      <c r="N9733" s="95" t="str">
        <f>IF(A9733&lt;&gt;"",IF(MID(C9733,1,1)="r",SigmaEpsReinf(J9733,$AS$42:$AS$43,$AS$41,$AS$39,$AS$40,$AQ$38),""),"")</f>
        <v/>
      </c>
      <c r="Q9733" s="92" t="str">
        <f t="shared" si="1526"/>
        <v/>
      </c>
      <c r="R9733" s="92" t="str">
        <f t="shared" si="1527"/>
        <v/>
      </c>
      <c r="U9733" s="5"/>
      <c r="V9733" s="5"/>
      <c r="W9733" s="94" t="str">
        <f t="shared" si="1525"/>
        <v/>
      </c>
      <c r="X9733" s="94" t="str">
        <f t="shared" si="1528"/>
        <v/>
      </c>
      <c r="Y9733" s="5"/>
      <c r="BK9733" s="8"/>
      <c r="BL9733" s="5"/>
      <c r="BM9733" s="5"/>
      <c r="BN9733" s="5"/>
      <c r="BO9733" s="5"/>
      <c r="BP9733" s="1"/>
      <c r="BQ9733" s="1"/>
      <c r="BR9733" s="1"/>
      <c r="BS9733" s="1"/>
      <c r="BT9733" s="1"/>
      <c r="BU9733" s="4"/>
      <c r="BV9733" s="1"/>
      <c r="BW9733" s="3"/>
      <c r="BX9733" s="4"/>
      <c r="BY9733" s="5"/>
      <c r="BZ9733" s="5"/>
      <c r="CA9733" s="5"/>
      <c r="CB9733" s="5"/>
      <c r="CC9733" s="5"/>
      <c r="CD9733" s="43"/>
    </row>
    <row r="9734" spans="1:82" x14ac:dyDescent="0.25">
      <c r="A9734" s="8"/>
      <c r="B9734" s="5"/>
      <c r="C9734" s="5"/>
      <c r="D9734" s="5"/>
      <c r="E9734" s="5"/>
      <c r="F9734" s="94" t="str">
        <f t="shared" si="1519"/>
        <v/>
      </c>
      <c r="G9734" s="94" t="str">
        <f t="shared" si="1520"/>
        <v/>
      </c>
      <c r="H9734" s="127" t="str">
        <f>IF(A9734&lt;&gt;"",IF(MID(C9734,1,1)="c",$AS$26,IF(MID(C9734,1,1)="r",$AS$41,IF(MID(C9734,1,1)="p",#REF!,#REF!))),"")</f>
        <v/>
      </c>
      <c r="I9734" s="92" t="str">
        <f t="shared" si="1521"/>
        <v/>
      </c>
      <c r="J9734" s="92" t="str">
        <f t="shared" si="1522"/>
        <v/>
      </c>
      <c r="K9734" s="92" t="str">
        <f t="shared" si="1523"/>
        <v/>
      </c>
      <c r="L9734" s="92" t="str">
        <f t="shared" si="1524"/>
        <v/>
      </c>
      <c r="M9734" s="95" t="str">
        <f>IF(A9734&lt;&gt;"",IF(MID(C9734,1,1)="c",SigmaEpsConcrete(I9734,$AN$30:$AN$33,$AR$30:$AR$33,$AS$26,$AS$27,$AS$28,$AQ$20,$AU$19),""),"")</f>
        <v/>
      </c>
      <c r="N9734" s="95" t="str">
        <f>IF(A9734&lt;&gt;"",IF(MID(C9734,1,1)="r",SigmaEpsReinf(J9734,$AS$42:$AS$43,$AS$41,$AS$39,$AS$40,$AQ$38),""),"")</f>
        <v/>
      </c>
      <c r="Q9734" s="92" t="str">
        <f t="shared" si="1526"/>
        <v/>
      </c>
      <c r="R9734" s="92" t="str">
        <f t="shared" si="1527"/>
        <v/>
      </c>
      <c r="U9734" s="5"/>
      <c r="V9734" s="5"/>
      <c r="W9734" s="94" t="str">
        <f t="shared" si="1525"/>
        <v/>
      </c>
      <c r="X9734" s="94" t="str">
        <f t="shared" si="1528"/>
        <v/>
      </c>
      <c r="Y9734" s="5"/>
      <c r="BK9734" s="8"/>
      <c r="BL9734" s="5"/>
      <c r="BM9734" s="5"/>
      <c r="BN9734" s="5"/>
      <c r="BO9734" s="5"/>
      <c r="BP9734" s="1"/>
      <c r="BQ9734" s="1"/>
      <c r="BR9734" s="1"/>
      <c r="BS9734" s="1"/>
      <c r="BT9734" s="1"/>
      <c r="BU9734" s="4"/>
      <c r="BV9734" s="1"/>
      <c r="BW9734" s="3"/>
      <c r="BX9734" s="4"/>
      <c r="BY9734" s="5"/>
      <c r="BZ9734" s="5"/>
      <c r="CA9734" s="5"/>
      <c r="CB9734" s="5"/>
      <c r="CC9734" s="5"/>
      <c r="CD9734" s="43"/>
    </row>
    <row r="9735" spans="1:82" x14ac:dyDescent="0.25">
      <c r="A9735" s="8"/>
      <c r="B9735" s="5"/>
      <c r="C9735" s="5"/>
      <c r="D9735" s="5"/>
      <c r="E9735" s="5"/>
      <c r="F9735" s="94" t="str">
        <f t="shared" si="1519"/>
        <v/>
      </c>
      <c r="G9735" s="94" t="str">
        <f t="shared" si="1520"/>
        <v/>
      </c>
      <c r="H9735" s="127" t="str">
        <f>IF(A9735&lt;&gt;"",IF(MID(C9735,1,1)="c",$AS$26,IF(MID(C9735,1,1)="r",$AS$41,IF(MID(C9735,1,1)="p",#REF!,#REF!))),"")</f>
        <v/>
      </c>
      <c r="I9735" s="92" t="str">
        <f t="shared" si="1521"/>
        <v/>
      </c>
      <c r="J9735" s="92" t="str">
        <f t="shared" si="1522"/>
        <v/>
      </c>
      <c r="K9735" s="92" t="str">
        <f t="shared" si="1523"/>
        <v/>
      </c>
      <c r="L9735" s="92" t="str">
        <f t="shared" si="1524"/>
        <v/>
      </c>
      <c r="M9735" s="95" t="str">
        <f>IF(A9735&lt;&gt;"",IF(MID(C9735,1,1)="c",SigmaEpsConcrete(I9735,$AN$30:$AN$33,$AR$30:$AR$33,$AS$26,$AS$27,$AS$28,$AQ$20,$AU$19),""),"")</f>
        <v/>
      </c>
      <c r="N9735" s="95" t="str">
        <f>IF(A9735&lt;&gt;"",IF(MID(C9735,1,1)="r",SigmaEpsReinf(J9735,$AS$42:$AS$43,$AS$41,$AS$39,$AS$40,$AQ$38),""),"")</f>
        <v/>
      </c>
      <c r="Q9735" s="92" t="str">
        <f t="shared" si="1526"/>
        <v/>
      </c>
      <c r="R9735" s="92" t="str">
        <f t="shared" si="1527"/>
        <v/>
      </c>
      <c r="U9735" s="5"/>
      <c r="V9735" s="5"/>
      <c r="W9735" s="94" t="str">
        <f t="shared" si="1525"/>
        <v/>
      </c>
      <c r="X9735" s="94" t="str">
        <f t="shared" si="1528"/>
        <v/>
      </c>
      <c r="Y9735" s="5"/>
      <c r="BK9735" s="8"/>
      <c r="BL9735" s="5"/>
      <c r="BM9735" s="5"/>
      <c r="BN9735" s="5"/>
      <c r="BO9735" s="5"/>
      <c r="BP9735" s="1"/>
      <c r="BQ9735" s="1"/>
      <c r="BR9735" s="1"/>
      <c r="BS9735" s="1"/>
      <c r="BT9735" s="1"/>
      <c r="BU9735" s="4"/>
      <c r="BV9735" s="1"/>
      <c r="BW9735" s="3"/>
      <c r="BX9735" s="4"/>
      <c r="BY9735" s="5"/>
      <c r="BZ9735" s="5"/>
      <c r="CA9735" s="5"/>
      <c r="CB9735" s="5"/>
      <c r="CC9735" s="5"/>
      <c r="CD9735" s="43"/>
    </row>
    <row r="9736" spans="1:82" x14ac:dyDescent="0.25">
      <c r="A9736" s="8"/>
      <c r="B9736" s="5"/>
      <c r="C9736" s="5"/>
      <c r="D9736" s="5"/>
      <c r="E9736" s="5"/>
      <c r="F9736" s="94" t="str">
        <f t="shared" si="1519"/>
        <v/>
      </c>
      <c r="G9736" s="94" t="str">
        <f t="shared" si="1520"/>
        <v/>
      </c>
      <c r="H9736" s="127" t="str">
        <f>IF(A9736&lt;&gt;"",IF(MID(C9736,1,1)="c",$AS$26,IF(MID(C9736,1,1)="r",$AS$41,IF(MID(C9736,1,1)="p",#REF!,#REF!))),"")</f>
        <v/>
      </c>
      <c r="I9736" s="92" t="str">
        <f t="shared" si="1521"/>
        <v/>
      </c>
      <c r="J9736" s="92" t="str">
        <f t="shared" si="1522"/>
        <v/>
      </c>
      <c r="K9736" s="92" t="str">
        <f t="shared" si="1523"/>
        <v/>
      </c>
      <c r="L9736" s="92" t="str">
        <f t="shared" si="1524"/>
        <v/>
      </c>
      <c r="M9736" s="95" t="str">
        <f>IF(A9736&lt;&gt;"",IF(MID(C9736,1,1)="c",SigmaEpsConcrete(I9736,$AN$30:$AN$33,$AR$30:$AR$33,$AS$26,$AS$27,$AS$28,$AQ$20,$AU$19),""),"")</f>
        <v/>
      </c>
      <c r="N9736" s="95" t="str">
        <f>IF(A9736&lt;&gt;"",IF(MID(C9736,1,1)="r",SigmaEpsReinf(J9736,$AS$42:$AS$43,$AS$41,$AS$39,$AS$40,$AQ$38),""),"")</f>
        <v/>
      </c>
      <c r="Q9736" s="92" t="str">
        <f t="shared" si="1526"/>
        <v/>
      </c>
      <c r="R9736" s="92" t="str">
        <f t="shared" si="1527"/>
        <v/>
      </c>
      <c r="U9736" s="5"/>
      <c r="V9736" s="5"/>
      <c r="W9736" s="94" t="str">
        <f t="shared" si="1525"/>
        <v/>
      </c>
      <c r="X9736" s="94" t="str">
        <f t="shared" si="1528"/>
        <v/>
      </c>
      <c r="Y9736" s="5"/>
      <c r="BK9736" s="8"/>
      <c r="BL9736" s="5"/>
      <c r="BM9736" s="5"/>
      <c r="BN9736" s="5"/>
      <c r="BO9736" s="5"/>
      <c r="BP9736" s="1"/>
      <c r="BQ9736" s="1"/>
      <c r="BR9736" s="1"/>
      <c r="BS9736" s="1"/>
      <c r="BT9736" s="1"/>
      <c r="BU9736" s="4"/>
      <c r="BV9736" s="1"/>
      <c r="BW9736" s="3"/>
      <c r="BX9736" s="4"/>
      <c r="BY9736" s="5"/>
      <c r="BZ9736" s="5"/>
      <c r="CA9736" s="5"/>
      <c r="CB9736" s="5"/>
      <c r="CC9736" s="5"/>
      <c r="CD9736" s="43"/>
    </row>
    <row r="9737" spans="1:82" x14ac:dyDescent="0.25">
      <c r="A9737" s="8"/>
      <c r="B9737" s="5"/>
      <c r="C9737" s="5"/>
      <c r="D9737" s="5"/>
      <c r="E9737" s="5"/>
      <c r="F9737" s="94" t="str">
        <f t="shared" si="1519"/>
        <v/>
      </c>
      <c r="G9737" s="94" t="str">
        <f t="shared" si="1520"/>
        <v/>
      </c>
      <c r="H9737" s="127" t="str">
        <f>IF(A9737&lt;&gt;"",IF(MID(C9737,1,1)="c",$AS$26,IF(MID(C9737,1,1)="r",$AS$41,IF(MID(C9737,1,1)="p",#REF!,#REF!))),"")</f>
        <v/>
      </c>
      <c r="I9737" s="92" t="str">
        <f t="shared" si="1521"/>
        <v/>
      </c>
      <c r="J9737" s="92" t="str">
        <f t="shared" si="1522"/>
        <v/>
      </c>
      <c r="K9737" s="92" t="str">
        <f t="shared" si="1523"/>
        <v/>
      </c>
      <c r="L9737" s="92" t="str">
        <f t="shared" si="1524"/>
        <v/>
      </c>
      <c r="M9737" s="95" t="str">
        <f>IF(A9737&lt;&gt;"",IF(MID(C9737,1,1)="c",SigmaEpsConcrete(I9737,$AN$30:$AN$33,$AR$30:$AR$33,$AS$26,$AS$27,$AS$28,$AQ$20,$AU$19),""),"")</f>
        <v/>
      </c>
      <c r="N9737" s="95" t="str">
        <f>IF(A9737&lt;&gt;"",IF(MID(C9737,1,1)="r",SigmaEpsReinf(J9737,$AS$42:$AS$43,$AS$41,$AS$39,$AS$40,$AQ$38),""),"")</f>
        <v/>
      </c>
      <c r="Q9737" s="92" t="str">
        <f t="shared" si="1526"/>
        <v/>
      </c>
      <c r="R9737" s="92" t="str">
        <f t="shared" si="1527"/>
        <v/>
      </c>
      <c r="U9737" s="5"/>
      <c r="V9737" s="5"/>
      <c r="W9737" s="94" t="str">
        <f t="shared" si="1525"/>
        <v/>
      </c>
      <c r="X9737" s="94" t="str">
        <f t="shared" si="1528"/>
        <v/>
      </c>
      <c r="Y9737" s="5"/>
      <c r="BK9737" s="8"/>
      <c r="BL9737" s="5"/>
      <c r="BM9737" s="5"/>
      <c r="BN9737" s="5"/>
      <c r="BO9737" s="5"/>
      <c r="BP9737" s="1"/>
      <c r="BQ9737" s="1"/>
      <c r="BR9737" s="1"/>
      <c r="BS9737" s="1"/>
      <c r="BT9737" s="1"/>
      <c r="BU9737" s="4"/>
      <c r="BV9737" s="1"/>
      <c r="BW9737" s="3"/>
      <c r="BX9737" s="4"/>
      <c r="BY9737" s="5"/>
      <c r="BZ9737" s="5"/>
      <c r="CA9737" s="5"/>
      <c r="CB9737" s="5"/>
      <c r="CC9737" s="5"/>
      <c r="CD9737" s="43"/>
    </row>
    <row r="9738" spans="1:82" x14ac:dyDescent="0.25">
      <c r="A9738" s="8"/>
      <c r="B9738" s="5"/>
      <c r="C9738" s="5"/>
      <c r="D9738" s="5"/>
      <c r="E9738" s="5"/>
      <c r="F9738" s="94" t="str">
        <f t="shared" ref="F9738:F9801" si="1529">IF(A9738&lt;&gt;"",(D9738-$AU$86)/10,"")</f>
        <v/>
      </c>
      <c r="G9738" s="94" t="str">
        <f t="shared" ref="G9738:G9801" si="1530">IF(A9738&lt;&gt;"",(E9738-$AU$87)/10,"")</f>
        <v/>
      </c>
      <c r="H9738" s="127" t="str">
        <f>IF(A9738&lt;&gt;"",IF(MID(C9738,1,1)="c",$AS$26,IF(MID(C9738,1,1)="r",$AS$41,IF(MID(C9738,1,1)="p",#REF!,#REF!))),"")</f>
        <v/>
      </c>
      <c r="I9738" s="92" t="str">
        <f t="shared" ref="I9738:I9801" si="1531">IF($A9738&lt;&gt;"",IF(MID($C9738,1,1)="c",$Y$3+$Y$4*$F9738+$Y$5*$G9738+$BR$43,""),"")</f>
        <v/>
      </c>
      <c r="J9738" s="92" t="str">
        <f t="shared" ref="J9738:J9801" si="1532">IF($A9738&lt;&gt;"",IF(MID($C9738,1,1)="r",$Y$3+$Y$4*$F9738+$Y$5*$G9738+$BR$43,""),"")</f>
        <v/>
      </c>
      <c r="K9738" s="92" t="str">
        <f t="shared" ref="K9738:K9801" si="1533">IF($A9738&lt;&gt;"",IF(MID($C9738,1,1)="u",$Y$3+$Y$4*$F9738+$Y$5*$G9738+$BR$43,""),"")</f>
        <v/>
      </c>
      <c r="L9738" s="92" t="str">
        <f t="shared" ref="L9738:L9801" si="1534">IF($A9738&lt;&gt;"",IF(MID($C9738,1,1)="p",$Y$3+$Y$4*$F9738+$Y$5*$G9738+$BR$43,""),"")</f>
        <v/>
      </c>
      <c r="M9738" s="95" t="str">
        <f>IF(A9738&lt;&gt;"",IF(MID(C9738,1,1)="c",SigmaEpsConcrete(I9738,$AN$30:$AN$33,$AR$30:$AR$33,$AS$26,$AS$27,$AS$28,$AQ$20,$AU$19),""),"")</f>
        <v/>
      </c>
      <c r="N9738" s="95" t="str">
        <f>IF(A9738&lt;&gt;"",IF(MID(C9738,1,1)="r",SigmaEpsReinf(J9738,$AS$42:$AS$43,$AS$41,$AS$39,$AS$40,$AQ$38),""),"")</f>
        <v/>
      </c>
      <c r="Q9738" s="92" t="str">
        <f t="shared" si="1526"/>
        <v/>
      </c>
      <c r="R9738" s="92" t="str">
        <f t="shared" si="1527"/>
        <v/>
      </c>
      <c r="U9738" s="5"/>
      <c r="V9738" s="5"/>
      <c r="W9738" s="94" t="str">
        <f t="shared" ref="W9738:W9801" si="1535">IF(A9738&lt;&gt;"",F9738-$AU$105,"")</f>
        <v/>
      </c>
      <c r="X9738" s="94" t="str">
        <f t="shared" si="1528"/>
        <v/>
      </c>
      <c r="Y9738" s="5"/>
      <c r="BK9738" s="8"/>
      <c r="BL9738" s="5"/>
      <c r="BM9738" s="5"/>
      <c r="BN9738" s="5"/>
      <c r="BO9738" s="5"/>
      <c r="BP9738" s="1"/>
      <c r="BQ9738" s="1"/>
      <c r="BR9738" s="1"/>
      <c r="BS9738" s="1"/>
      <c r="BT9738" s="1"/>
      <c r="BU9738" s="4"/>
      <c r="BV9738" s="1"/>
      <c r="BW9738" s="3"/>
      <c r="BX9738" s="4"/>
      <c r="BY9738" s="5"/>
      <c r="BZ9738" s="5"/>
      <c r="CA9738" s="5"/>
      <c r="CB9738" s="5"/>
      <c r="CC9738" s="5"/>
      <c r="CD9738" s="43"/>
    </row>
    <row r="9739" spans="1:82" x14ac:dyDescent="0.25">
      <c r="A9739" s="8"/>
      <c r="B9739" s="5"/>
      <c r="C9739" s="5"/>
      <c r="D9739" s="5"/>
      <c r="E9739" s="5"/>
      <c r="F9739" s="94" t="str">
        <f t="shared" si="1529"/>
        <v/>
      </c>
      <c r="G9739" s="94" t="str">
        <f t="shared" si="1530"/>
        <v/>
      </c>
      <c r="H9739" s="127" t="str">
        <f>IF(A9739&lt;&gt;"",IF(MID(C9739,1,1)="c",$AS$26,IF(MID(C9739,1,1)="r",$AS$41,IF(MID(C9739,1,1)="p",#REF!,#REF!))),"")</f>
        <v/>
      </c>
      <c r="I9739" s="92" t="str">
        <f t="shared" si="1531"/>
        <v/>
      </c>
      <c r="J9739" s="92" t="str">
        <f t="shared" si="1532"/>
        <v/>
      </c>
      <c r="K9739" s="92" t="str">
        <f t="shared" si="1533"/>
        <v/>
      </c>
      <c r="L9739" s="92" t="str">
        <f t="shared" si="1534"/>
        <v/>
      </c>
      <c r="M9739" s="95" t="str">
        <f>IF(A9739&lt;&gt;"",IF(MID(C9739,1,1)="c",SigmaEpsConcrete(I9739,$AN$30:$AN$33,$AR$30:$AR$33,$AS$26,$AS$27,$AS$28,$AQ$20,$AU$19),""),"")</f>
        <v/>
      </c>
      <c r="N9739" s="95" t="str">
        <f>IF(A9739&lt;&gt;"",IF(MID(C9739,1,1)="r",SigmaEpsReinf(J9739,$AS$42:$AS$43,$AS$41,$AS$39,$AS$40,$AQ$38),""),"")</f>
        <v/>
      </c>
      <c r="Q9739" s="92" t="str">
        <f t="shared" ref="Q9739:Q9802" si="1536">IF(A9739&lt;&gt;"",IF(MID(C9739,1,1)="c",IF(ISERROR(M9739/I9739),"",M9739/I9739),""),"")</f>
        <v/>
      </c>
      <c r="R9739" s="92" t="str">
        <f t="shared" ref="R9739:R9802" si="1537">IF(A9739&lt;&gt;"",IF(MID(C9739,1,1)="r",IF(ISERROR(N9739/J9739),"",N9739/J9739),""),"")</f>
        <v/>
      </c>
      <c r="U9739" s="5"/>
      <c r="V9739" s="5"/>
      <c r="W9739" s="94" t="str">
        <f t="shared" si="1535"/>
        <v/>
      </c>
      <c r="X9739" s="94" t="str">
        <f t="shared" ref="X9739:X9802" si="1538">IF(B9739&lt;&gt;"",G9739-$AU$106,"")</f>
        <v/>
      </c>
      <c r="Y9739" s="5"/>
      <c r="BK9739" s="8"/>
      <c r="BL9739" s="5"/>
      <c r="BM9739" s="5"/>
      <c r="BN9739" s="5"/>
      <c r="BO9739" s="5"/>
      <c r="BP9739" s="1"/>
      <c r="BQ9739" s="1"/>
      <c r="BR9739" s="1"/>
      <c r="BS9739" s="1"/>
      <c r="BT9739" s="1"/>
      <c r="BU9739" s="4"/>
      <c r="BV9739" s="1"/>
      <c r="BW9739" s="3"/>
      <c r="BX9739" s="4"/>
      <c r="BY9739" s="5"/>
      <c r="BZ9739" s="5"/>
      <c r="CA9739" s="5"/>
      <c r="CB9739" s="5"/>
      <c r="CC9739" s="5"/>
      <c r="CD9739" s="43"/>
    </row>
    <row r="9740" spans="1:82" x14ac:dyDescent="0.25">
      <c r="A9740" s="8"/>
      <c r="B9740" s="5"/>
      <c r="C9740" s="5"/>
      <c r="D9740" s="5"/>
      <c r="E9740" s="5"/>
      <c r="F9740" s="94" t="str">
        <f t="shared" si="1529"/>
        <v/>
      </c>
      <c r="G9740" s="94" t="str">
        <f t="shared" si="1530"/>
        <v/>
      </c>
      <c r="H9740" s="127" t="str">
        <f>IF(A9740&lt;&gt;"",IF(MID(C9740,1,1)="c",$AS$26,IF(MID(C9740,1,1)="r",$AS$41,IF(MID(C9740,1,1)="p",#REF!,#REF!))),"")</f>
        <v/>
      </c>
      <c r="I9740" s="92" t="str">
        <f t="shared" si="1531"/>
        <v/>
      </c>
      <c r="J9740" s="92" t="str">
        <f t="shared" si="1532"/>
        <v/>
      </c>
      <c r="K9740" s="92" t="str">
        <f t="shared" si="1533"/>
        <v/>
      </c>
      <c r="L9740" s="92" t="str">
        <f t="shared" si="1534"/>
        <v/>
      </c>
      <c r="M9740" s="95" t="str">
        <f>IF(A9740&lt;&gt;"",IF(MID(C9740,1,1)="c",SigmaEpsConcrete(I9740,$AN$30:$AN$33,$AR$30:$AR$33,$AS$26,$AS$27,$AS$28,$AQ$20,$AU$19),""),"")</f>
        <v/>
      </c>
      <c r="N9740" s="95" t="str">
        <f>IF(A9740&lt;&gt;"",IF(MID(C9740,1,1)="r",SigmaEpsReinf(J9740,$AS$42:$AS$43,$AS$41,$AS$39,$AS$40,$AQ$38),""),"")</f>
        <v/>
      </c>
      <c r="Q9740" s="92" t="str">
        <f t="shared" si="1536"/>
        <v/>
      </c>
      <c r="R9740" s="92" t="str">
        <f t="shared" si="1537"/>
        <v/>
      </c>
      <c r="U9740" s="5"/>
      <c r="V9740" s="5"/>
      <c r="W9740" s="94" t="str">
        <f t="shared" si="1535"/>
        <v/>
      </c>
      <c r="X9740" s="94" t="str">
        <f t="shared" si="1538"/>
        <v/>
      </c>
      <c r="Y9740" s="5"/>
      <c r="BK9740" s="8"/>
      <c r="BL9740" s="5"/>
      <c r="BM9740" s="5"/>
      <c r="BN9740" s="5"/>
      <c r="BO9740" s="5"/>
      <c r="BP9740" s="1"/>
      <c r="BQ9740" s="1"/>
      <c r="BR9740" s="1"/>
      <c r="BS9740" s="1"/>
      <c r="BT9740" s="1"/>
      <c r="BU9740" s="4"/>
      <c r="BV9740" s="1"/>
      <c r="BW9740" s="3"/>
      <c r="BX9740" s="4"/>
      <c r="BY9740" s="5"/>
      <c r="BZ9740" s="5"/>
      <c r="CA9740" s="5"/>
      <c r="CB9740" s="5"/>
      <c r="CC9740" s="5"/>
      <c r="CD9740" s="43"/>
    </row>
    <row r="9741" spans="1:82" x14ac:dyDescent="0.25">
      <c r="A9741" s="8"/>
      <c r="B9741" s="5"/>
      <c r="C9741" s="5"/>
      <c r="D9741" s="5"/>
      <c r="E9741" s="5"/>
      <c r="F9741" s="94" t="str">
        <f t="shared" si="1529"/>
        <v/>
      </c>
      <c r="G9741" s="94" t="str">
        <f t="shared" si="1530"/>
        <v/>
      </c>
      <c r="H9741" s="127" t="str">
        <f>IF(A9741&lt;&gt;"",IF(MID(C9741,1,1)="c",$AS$26,IF(MID(C9741,1,1)="r",$AS$41,IF(MID(C9741,1,1)="p",#REF!,#REF!))),"")</f>
        <v/>
      </c>
      <c r="I9741" s="92" t="str">
        <f t="shared" si="1531"/>
        <v/>
      </c>
      <c r="J9741" s="92" t="str">
        <f t="shared" si="1532"/>
        <v/>
      </c>
      <c r="K9741" s="92" t="str">
        <f t="shared" si="1533"/>
        <v/>
      </c>
      <c r="L9741" s="92" t="str">
        <f t="shared" si="1534"/>
        <v/>
      </c>
      <c r="M9741" s="95" t="str">
        <f>IF(A9741&lt;&gt;"",IF(MID(C9741,1,1)="c",SigmaEpsConcrete(I9741,$AN$30:$AN$33,$AR$30:$AR$33,$AS$26,$AS$27,$AS$28,$AQ$20,$AU$19),""),"")</f>
        <v/>
      </c>
      <c r="N9741" s="95" t="str">
        <f>IF(A9741&lt;&gt;"",IF(MID(C9741,1,1)="r",SigmaEpsReinf(J9741,$AS$42:$AS$43,$AS$41,$AS$39,$AS$40,$AQ$38),""),"")</f>
        <v/>
      </c>
      <c r="Q9741" s="92" t="str">
        <f t="shared" si="1536"/>
        <v/>
      </c>
      <c r="R9741" s="92" t="str">
        <f t="shared" si="1537"/>
        <v/>
      </c>
      <c r="U9741" s="5"/>
      <c r="V9741" s="5"/>
      <c r="W9741" s="94" t="str">
        <f t="shared" si="1535"/>
        <v/>
      </c>
      <c r="X9741" s="94" t="str">
        <f t="shared" si="1538"/>
        <v/>
      </c>
      <c r="Y9741" s="5"/>
      <c r="BK9741" s="8"/>
      <c r="BL9741" s="5"/>
      <c r="BM9741" s="5"/>
      <c r="BN9741" s="5"/>
      <c r="BO9741" s="5"/>
      <c r="BP9741" s="1"/>
      <c r="BQ9741" s="1"/>
      <c r="BR9741" s="1"/>
      <c r="BS9741" s="1"/>
      <c r="BT9741" s="1"/>
      <c r="BU9741" s="4"/>
      <c r="BV9741" s="1"/>
      <c r="BW9741" s="3"/>
      <c r="BX9741" s="4"/>
      <c r="BY9741" s="5"/>
      <c r="BZ9741" s="5"/>
      <c r="CA9741" s="5"/>
      <c r="CB9741" s="5"/>
      <c r="CC9741" s="5"/>
      <c r="CD9741" s="43"/>
    </row>
    <row r="9742" spans="1:82" x14ac:dyDescent="0.25">
      <c r="A9742" s="8"/>
      <c r="B9742" s="5"/>
      <c r="C9742" s="5"/>
      <c r="D9742" s="5"/>
      <c r="E9742" s="5"/>
      <c r="F9742" s="94" t="str">
        <f t="shared" si="1529"/>
        <v/>
      </c>
      <c r="G9742" s="94" t="str">
        <f t="shared" si="1530"/>
        <v/>
      </c>
      <c r="H9742" s="127" t="str">
        <f>IF(A9742&lt;&gt;"",IF(MID(C9742,1,1)="c",$AS$26,IF(MID(C9742,1,1)="r",$AS$41,IF(MID(C9742,1,1)="p",#REF!,#REF!))),"")</f>
        <v/>
      </c>
      <c r="I9742" s="92" t="str">
        <f t="shared" si="1531"/>
        <v/>
      </c>
      <c r="J9742" s="92" t="str">
        <f t="shared" si="1532"/>
        <v/>
      </c>
      <c r="K9742" s="92" t="str">
        <f t="shared" si="1533"/>
        <v/>
      </c>
      <c r="L9742" s="92" t="str">
        <f t="shared" si="1534"/>
        <v/>
      </c>
      <c r="M9742" s="95" t="str">
        <f>IF(A9742&lt;&gt;"",IF(MID(C9742,1,1)="c",SigmaEpsConcrete(I9742,$AN$30:$AN$33,$AR$30:$AR$33,$AS$26,$AS$27,$AS$28,$AQ$20,$AU$19),""),"")</f>
        <v/>
      </c>
      <c r="N9742" s="95" t="str">
        <f>IF(A9742&lt;&gt;"",IF(MID(C9742,1,1)="r",SigmaEpsReinf(J9742,$AS$42:$AS$43,$AS$41,$AS$39,$AS$40,$AQ$38),""),"")</f>
        <v/>
      </c>
      <c r="Q9742" s="92" t="str">
        <f t="shared" si="1536"/>
        <v/>
      </c>
      <c r="R9742" s="92" t="str">
        <f t="shared" si="1537"/>
        <v/>
      </c>
      <c r="U9742" s="5"/>
      <c r="V9742" s="5"/>
      <c r="W9742" s="94" t="str">
        <f t="shared" si="1535"/>
        <v/>
      </c>
      <c r="X9742" s="94" t="str">
        <f t="shared" si="1538"/>
        <v/>
      </c>
      <c r="Y9742" s="5"/>
      <c r="BK9742" s="8"/>
      <c r="BL9742" s="5"/>
      <c r="BM9742" s="5"/>
      <c r="BN9742" s="5"/>
      <c r="BO9742" s="5"/>
      <c r="BP9742" s="1"/>
      <c r="BQ9742" s="1"/>
      <c r="BR9742" s="1"/>
      <c r="BS9742" s="1"/>
      <c r="BT9742" s="1"/>
      <c r="BU9742" s="4"/>
      <c r="BV9742" s="1"/>
      <c r="BW9742" s="3"/>
      <c r="BX9742" s="4"/>
      <c r="BY9742" s="5"/>
      <c r="BZ9742" s="5"/>
      <c r="CA9742" s="5"/>
      <c r="CB9742" s="5"/>
      <c r="CC9742" s="5"/>
      <c r="CD9742" s="43"/>
    </row>
    <row r="9743" spans="1:82" x14ac:dyDescent="0.25">
      <c r="A9743" s="8"/>
      <c r="B9743" s="5"/>
      <c r="C9743" s="5"/>
      <c r="D9743" s="5"/>
      <c r="E9743" s="5"/>
      <c r="F9743" s="94" t="str">
        <f t="shared" si="1529"/>
        <v/>
      </c>
      <c r="G9743" s="94" t="str">
        <f t="shared" si="1530"/>
        <v/>
      </c>
      <c r="H9743" s="127" t="str">
        <f>IF(A9743&lt;&gt;"",IF(MID(C9743,1,1)="c",$AS$26,IF(MID(C9743,1,1)="r",$AS$41,IF(MID(C9743,1,1)="p",#REF!,#REF!))),"")</f>
        <v/>
      </c>
      <c r="I9743" s="92" t="str">
        <f t="shared" si="1531"/>
        <v/>
      </c>
      <c r="J9743" s="92" t="str">
        <f t="shared" si="1532"/>
        <v/>
      </c>
      <c r="K9743" s="92" t="str">
        <f t="shared" si="1533"/>
        <v/>
      </c>
      <c r="L9743" s="92" t="str">
        <f t="shared" si="1534"/>
        <v/>
      </c>
      <c r="M9743" s="95" t="str">
        <f>IF(A9743&lt;&gt;"",IF(MID(C9743,1,1)="c",SigmaEpsConcrete(I9743,$AN$30:$AN$33,$AR$30:$AR$33,$AS$26,$AS$27,$AS$28,$AQ$20,$AU$19),""),"")</f>
        <v/>
      </c>
      <c r="N9743" s="95" t="str">
        <f>IF(A9743&lt;&gt;"",IF(MID(C9743,1,1)="r",SigmaEpsReinf(J9743,$AS$42:$AS$43,$AS$41,$AS$39,$AS$40,$AQ$38),""),"")</f>
        <v/>
      </c>
      <c r="Q9743" s="92" t="str">
        <f t="shared" si="1536"/>
        <v/>
      </c>
      <c r="R9743" s="92" t="str">
        <f t="shared" si="1537"/>
        <v/>
      </c>
      <c r="U9743" s="5"/>
      <c r="V9743" s="5"/>
      <c r="W9743" s="94" t="str">
        <f t="shared" si="1535"/>
        <v/>
      </c>
      <c r="X9743" s="94" t="str">
        <f t="shared" si="1538"/>
        <v/>
      </c>
      <c r="Y9743" s="5"/>
      <c r="BK9743" s="8"/>
      <c r="BL9743" s="5"/>
      <c r="BM9743" s="5"/>
      <c r="BN9743" s="5"/>
      <c r="BO9743" s="5"/>
      <c r="BP9743" s="1"/>
      <c r="BQ9743" s="1"/>
      <c r="BR9743" s="1"/>
      <c r="BS9743" s="1"/>
      <c r="BT9743" s="1"/>
      <c r="BU9743" s="4"/>
      <c r="BV9743" s="1"/>
      <c r="BW9743" s="3"/>
      <c r="BX9743" s="4"/>
      <c r="BY9743" s="5"/>
      <c r="BZ9743" s="5"/>
      <c r="CA9743" s="5"/>
      <c r="CB9743" s="5"/>
      <c r="CC9743" s="5"/>
      <c r="CD9743" s="43"/>
    </row>
    <row r="9744" spans="1:82" x14ac:dyDescent="0.25">
      <c r="A9744" s="8"/>
      <c r="B9744" s="5"/>
      <c r="C9744" s="5"/>
      <c r="D9744" s="5"/>
      <c r="E9744" s="5"/>
      <c r="F9744" s="94" t="str">
        <f t="shared" si="1529"/>
        <v/>
      </c>
      <c r="G9744" s="94" t="str">
        <f t="shared" si="1530"/>
        <v/>
      </c>
      <c r="H9744" s="127" t="str">
        <f>IF(A9744&lt;&gt;"",IF(MID(C9744,1,1)="c",$AS$26,IF(MID(C9744,1,1)="r",$AS$41,IF(MID(C9744,1,1)="p",#REF!,#REF!))),"")</f>
        <v/>
      </c>
      <c r="I9744" s="92" t="str">
        <f t="shared" si="1531"/>
        <v/>
      </c>
      <c r="J9744" s="92" t="str">
        <f t="shared" si="1532"/>
        <v/>
      </c>
      <c r="K9744" s="92" t="str">
        <f t="shared" si="1533"/>
        <v/>
      </c>
      <c r="L9744" s="92" t="str">
        <f t="shared" si="1534"/>
        <v/>
      </c>
      <c r="M9744" s="95" t="str">
        <f>IF(A9744&lt;&gt;"",IF(MID(C9744,1,1)="c",SigmaEpsConcrete(I9744,$AN$30:$AN$33,$AR$30:$AR$33,$AS$26,$AS$27,$AS$28,$AQ$20,$AU$19),""),"")</f>
        <v/>
      </c>
      <c r="N9744" s="95" t="str">
        <f>IF(A9744&lt;&gt;"",IF(MID(C9744,1,1)="r",SigmaEpsReinf(J9744,$AS$42:$AS$43,$AS$41,$AS$39,$AS$40,$AQ$38),""),"")</f>
        <v/>
      </c>
      <c r="Q9744" s="92" t="str">
        <f t="shared" si="1536"/>
        <v/>
      </c>
      <c r="R9744" s="92" t="str">
        <f t="shared" si="1537"/>
        <v/>
      </c>
      <c r="U9744" s="5"/>
      <c r="V9744" s="5"/>
      <c r="W9744" s="94" t="str">
        <f t="shared" si="1535"/>
        <v/>
      </c>
      <c r="X9744" s="94" t="str">
        <f t="shared" si="1538"/>
        <v/>
      </c>
      <c r="Y9744" s="5"/>
      <c r="BK9744" s="8"/>
      <c r="BL9744" s="5"/>
      <c r="BM9744" s="5"/>
      <c r="BN9744" s="5"/>
      <c r="BO9744" s="5"/>
      <c r="BP9744" s="1"/>
      <c r="BQ9744" s="1"/>
      <c r="BR9744" s="1"/>
      <c r="BS9744" s="1"/>
      <c r="BT9744" s="1"/>
      <c r="BU9744" s="4"/>
      <c r="BV9744" s="1"/>
      <c r="BW9744" s="3"/>
      <c r="BX9744" s="4"/>
      <c r="BY9744" s="5"/>
      <c r="BZ9744" s="5"/>
      <c r="CA9744" s="5"/>
      <c r="CB9744" s="5"/>
      <c r="CC9744" s="5"/>
      <c r="CD9744" s="43"/>
    </row>
    <row r="9745" spans="1:82" x14ac:dyDescent="0.25">
      <c r="A9745" s="8"/>
      <c r="B9745" s="5"/>
      <c r="C9745" s="5"/>
      <c r="D9745" s="5"/>
      <c r="E9745" s="5"/>
      <c r="F9745" s="94" t="str">
        <f t="shared" si="1529"/>
        <v/>
      </c>
      <c r="G9745" s="94" t="str">
        <f t="shared" si="1530"/>
        <v/>
      </c>
      <c r="H9745" s="127" t="str">
        <f>IF(A9745&lt;&gt;"",IF(MID(C9745,1,1)="c",$AS$26,IF(MID(C9745,1,1)="r",$AS$41,IF(MID(C9745,1,1)="p",#REF!,#REF!))),"")</f>
        <v/>
      </c>
      <c r="I9745" s="92" t="str">
        <f t="shared" si="1531"/>
        <v/>
      </c>
      <c r="J9745" s="92" t="str">
        <f t="shared" si="1532"/>
        <v/>
      </c>
      <c r="K9745" s="92" t="str">
        <f t="shared" si="1533"/>
        <v/>
      </c>
      <c r="L9745" s="92" t="str">
        <f t="shared" si="1534"/>
        <v/>
      </c>
      <c r="M9745" s="95" t="str">
        <f>IF(A9745&lt;&gt;"",IF(MID(C9745,1,1)="c",SigmaEpsConcrete(I9745,$AN$30:$AN$33,$AR$30:$AR$33,$AS$26,$AS$27,$AS$28,$AQ$20,$AU$19),""),"")</f>
        <v/>
      </c>
      <c r="N9745" s="95" t="str">
        <f>IF(A9745&lt;&gt;"",IF(MID(C9745,1,1)="r",SigmaEpsReinf(J9745,$AS$42:$AS$43,$AS$41,$AS$39,$AS$40,$AQ$38),""),"")</f>
        <v/>
      </c>
      <c r="Q9745" s="92" t="str">
        <f t="shared" si="1536"/>
        <v/>
      </c>
      <c r="R9745" s="92" t="str">
        <f t="shared" si="1537"/>
        <v/>
      </c>
      <c r="U9745" s="5"/>
      <c r="V9745" s="5"/>
      <c r="W9745" s="94" t="str">
        <f t="shared" si="1535"/>
        <v/>
      </c>
      <c r="X9745" s="94" t="str">
        <f t="shared" si="1538"/>
        <v/>
      </c>
      <c r="Y9745" s="5"/>
      <c r="BK9745" s="8"/>
      <c r="BL9745" s="5"/>
      <c r="BM9745" s="5"/>
      <c r="BN9745" s="5"/>
      <c r="BO9745" s="5"/>
      <c r="BP9745" s="1"/>
      <c r="BQ9745" s="1"/>
      <c r="BR9745" s="1"/>
      <c r="BS9745" s="1"/>
      <c r="BT9745" s="1"/>
      <c r="BU9745" s="4"/>
      <c r="BV9745" s="1"/>
      <c r="BW9745" s="3"/>
      <c r="BX9745" s="4"/>
      <c r="BY9745" s="5"/>
      <c r="BZ9745" s="5"/>
      <c r="CA9745" s="5"/>
      <c r="CB9745" s="5"/>
      <c r="CC9745" s="5"/>
      <c r="CD9745" s="43"/>
    </row>
    <row r="9746" spans="1:82" x14ac:dyDescent="0.25">
      <c r="A9746" s="8"/>
      <c r="B9746" s="5"/>
      <c r="C9746" s="5"/>
      <c r="D9746" s="5"/>
      <c r="E9746" s="5"/>
      <c r="F9746" s="94" t="str">
        <f t="shared" si="1529"/>
        <v/>
      </c>
      <c r="G9746" s="94" t="str">
        <f t="shared" si="1530"/>
        <v/>
      </c>
      <c r="H9746" s="127" t="str">
        <f>IF(A9746&lt;&gt;"",IF(MID(C9746,1,1)="c",$AS$26,IF(MID(C9746,1,1)="r",$AS$41,IF(MID(C9746,1,1)="p",#REF!,#REF!))),"")</f>
        <v/>
      </c>
      <c r="I9746" s="92" t="str">
        <f t="shared" si="1531"/>
        <v/>
      </c>
      <c r="J9746" s="92" t="str">
        <f t="shared" si="1532"/>
        <v/>
      </c>
      <c r="K9746" s="92" t="str">
        <f t="shared" si="1533"/>
        <v/>
      </c>
      <c r="L9746" s="92" t="str">
        <f t="shared" si="1534"/>
        <v/>
      </c>
      <c r="M9746" s="95" t="str">
        <f>IF(A9746&lt;&gt;"",IF(MID(C9746,1,1)="c",SigmaEpsConcrete(I9746,$AN$30:$AN$33,$AR$30:$AR$33,$AS$26,$AS$27,$AS$28,$AQ$20,$AU$19),""),"")</f>
        <v/>
      </c>
      <c r="N9746" s="95" t="str">
        <f>IF(A9746&lt;&gt;"",IF(MID(C9746,1,1)="r",SigmaEpsReinf(J9746,$AS$42:$AS$43,$AS$41,$AS$39,$AS$40,$AQ$38),""),"")</f>
        <v/>
      </c>
      <c r="Q9746" s="92" t="str">
        <f t="shared" si="1536"/>
        <v/>
      </c>
      <c r="R9746" s="92" t="str">
        <f t="shared" si="1537"/>
        <v/>
      </c>
      <c r="U9746" s="5"/>
      <c r="V9746" s="5"/>
      <c r="W9746" s="94" t="str">
        <f t="shared" si="1535"/>
        <v/>
      </c>
      <c r="X9746" s="94" t="str">
        <f t="shared" si="1538"/>
        <v/>
      </c>
      <c r="Y9746" s="5"/>
      <c r="BK9746" s="8"/>
      <c r="BL9746" s="5"/>
      <c r="BM9746" s="5"/>
      <c r="BN9746" s="5"/>
      <c r="BO9746" s="5"/>
      <c r="BP9746" s="1"/>
      <c r="BQ9746" s="1"/>
      <c r="BR9746" s="1"/>
      <c r="BS9746" s="1"/>
      <c r="BT9746" s="1"/>
      <c r="BU9746" s="4"/>
      <c r="BV9746" s="1"/>
      <c r="BW9746" s="3"/>
      <c r="BX9746" s="4"/>
      <c r="BY9746" s="5"/>
      <c r="BZ9746" s="5"/>
      <c r="CA9746" s="5"/>
      <c r="CB9746" s="5"/>
      <c r="CC9746" s="5"/>
      <c r="CD9746" s="43"/>
    </row>
    <row r="9747" spans="1:82" x14ac:dyDescent="0.25">
      <c r="A9747" s="8"/>
      <c r="B9747" s="5"/>
      <c r="C9747" s="5"/>
      <c r="D9747" s="5"/>
      <c r="E9747" s="5"/>
      <c r="F9747" s="94" t="str">
        <f t="shared" si="1529"/>
        <v/>
      </c>
      <c r="G9747" s="94" t="str">
        <f t="shared" si="1530"/>
        <v/>
      </c>
      <c r="H9747" s="127" t="str">
        <f>IF(A9747&lt;&gt;"",IF(MID(C9747,1,1)="c",$AS$26,IF(MID(C9747,1,1)="r",$AS$41,IF(MID(C9747,1,1)="p",#REF!,#REF!))),"")</f>
        <v/>
      </c>
      <c r="I9747" s="92" t="str">
        <f t="shared" si="1531"/>
        <v/>
      </c>
      <c r="J9747" s="92" t="str">
        <f t="shared" si="1532"/>
        <v/>
      </c>
      <c r="K9747" s="92" t="str">
        <f t="shared" si="1533"/>
        <v/>
      </c>
      <c r="L9747" s="92" t="str">
        <f t="shared" si="1534"/>
        <v/>
      </c>
      <c r="M9747" s="95" t="str">
        <f>IF(A9747&lt;&gt;"",IF(MID(C9747,1,1)="c",SigmaEpsConcrete(I9747,$AN$30:$AN$33,$AR$30:$AR$33,$AS$26,$AS$27,$AS$28,$AQ$20,$AU$19),""),"")</f>
        <v/>
      </c>
      <c r="N9747" s="95" t="str">
        <f>IF(A9747&lt;&gt;"",IF(MID(C9747,1,1)="r",SigmaEpsReinf(J9747,$AS$42:$AS$43,$AS$41,$AS$39,$AS$40,$AQ$38),""),"")</f>
        <v/>
      </c>
      <c r="Q9747" s="92" t="str">
        <f t="shared" si="1536"/>
        <v/>
      </c>
      <c r="R9747" s="92" t="str">
        <f t="shared" si="1537"/>
        <v/>
      </c>
      <c r="U9747" s="5"/>
      <c r="V9747" s="5"/>
      <c r="W9747" s="94" t="str">
        <f t="shared" si="1535"/>
        <v/>
      </c>
      <c r="X9747" s="94" t="str">
        <f t="shared" si="1538"/>
        <v/>
      </c>
      <c r="Y9747" s="5"/>
      <c r="BK9747" s="8"/>
      <c r="BL9747" s="5"/>
      <c r="BM9747" s="5"/>
      <c r="BN9747" s="5"/>
      <c r="BO9747" s="5"/>
      <c r="BP9747" s="1"/>
      <c r="BQ9747" s="1"/>
      <c r="BR9747" s="1"/>
      <c r="BS9747" s="1"/>
      <c r="BT9747" s="1"/>
      <c r="BU9747" s="4"/>
      <c r="BV9747" s="1"/>
      <c r="BW9747" s="3"/>
      <c r="BX9747" s="4"/>
      <c r="BY9747" s="5"/>
      <c r="BZ9747" s="5"/>
      <c r="CA9747" s="5"/>
      <c r="CB9747" s="5"/>
      <c r="CC9747" s="5"/>
      <c r="CD9747" s="43"/>
    </row>
    <row r="9748" spans="1:82" x14ac:dyDescent="0.25">
      <c r="A9748" s="8"/>
      <c r="B9748" s="5"/>
      <c r="C9748" s="5"/>
      <c r="D9748" s="5"/>
      <c r="E9748" s="5"/>
      <c r="F9748" s="94" t="str">
        <f t="shared" si="1529"/>
        <v/>
      </c>
      <c r="G9748" s="94" t="str">
        <f t="shared" si="1530"/>
        <v/>
      </c>
      <c r="H9748" s="127" t="str">
        <f>IF(A9748&lt;&gt;"",IF(MID(C9748,1,1)="c",$AS$26,IF(MID(C9748,1,1)="r",$AS$41,IF(MID(C9748,1,1)="p",#REF!,#REF!))),"")</f>
        <v/>
      </c>
      <c r="I9748" s="92" t="str">
        <f t="shared" si="1531"/>
        <v/>
      </c>
      <c r="J9748" s="92" t="str">
        <f t="shared" si="1532"/>
        <v/>
      </c>
      <c r="K9748" s="92" t="str">
        <f t="shared" si="1533"/>
        <v/>
      </c>
      <c r="L9748" s="92" t="str">
        <f t="shared" si="1534"/>
        <v/>
      </c>
      <c r="M9748" s="95" t="str">
        <f>IF(A9748&lt;&gt;"",IF(MID(C9748,1,1)="c",SigmaEpsConcrete(I9748,$AN$30:$AN$33,$AR$30:$AR$33,$AS$26,$AS$27,$AS$28,$AQ$20,$AU$19),""),"")</f>
        <v/>
      </c>
      <c r="N9748" s="95" t="str">
        <f>IF(A9748&lt;&gt;"",IF(MID(C9748,1,1)="r",SigmaEpsReinf(J9748,$AS$42:$AS$43,$AS$41,$AS$39,$AS$40,$AQ$38),""),"")</f>
        <v/>
      </c>
      <c r="Q9748" s="92" t="str">
        <f t="shared" si="1536"/>
        <v/>
      </c>
      <c r="R9748" s="92" t="str">
        <f t="shared" si="1537"/>
        <v/>
      </c>
      <c r="U9748" s="5"/>
      <c r="V9748" s="5"/>
      <c r="W9748" s="94" t="str">
        <f t="shared" si="1535"/>
        <v/>
      </c>
      <c r="X9748" s="94" t="str">
        <f t="shared" si="1538"/>
        <v/>
      </c>
      <c r="Y9748" s="5"/>
      <c r="BK9748" s="8"/>
      <c r="BL9748" s="5"/>
      <c r="BM9748" s="5"/>
      <c r="BN9748" s="5"/>
      <c r="BO9748" s="5"/>
      <c r="BP9748" s="1"/>
      <c r="BQ9748" s="1"/>
      <c r="BR9748" s="1"/>
      <c r="BS9748" s="1"/>
      <c r="BT9748" s="1"/>
      <c r="BU9748" s="4"/>
      <c r="BV9748" s="1"/>
      <c r="BW9748" s="3"/>
      <c r="BX9748" s="4"/>
      <c r="BY9748" s="5"/>
      <c r="BZ9748" s="5"/>
      <c r="CA9748" s="5"/>
      <c r="CB9748" s="5"/>
      <c r="CC9748" s="5"/>
      <c r="CD9748" s="43"/>
    </row>
    <row r="9749" spans="1:82" x14ac:dyDescent="0.25">
      <c r="A9749" s="8"/>
      <c r="B9749" s="5"/>
      <c r="C9749" s="5"/>
      <c r="D9749" s="5"/>
      <c r="E9749" s="5"/>
      <c r="F9749" s="94" t="str">
        <f t="shared" si="1529"/>
        <v/>
      </c>
      <c r="G9749" s="94" t="str">
        <f t="shared" si="1530"/>
        <v/>
      </c>
      <c r="H9749" s="127" t="str">
        <f>IF(A9749&lt;&gt;"",IF(MID(C9749,1,1)="c",$AS$26,IF(MID(C9749,1,1)="r",$AS$41,IF(MID(C9749,1,1)="p",#REF!,#REF!))),"")</f>
        <v/>
      </c>
      <c r="I9749" s="92" t="str">
        <f t="shared" si="1531"/>
        <v/>
      </c>
      <c r="J9749" s="92" t="str">
        <f t="shared" si="1532"/>
        <v/>
      </c>
      <c r="K9749" s="92" t="str">
        <f t="shared" si="1533"/>
        <v/>
      </c>
      <c r="L9749" s="92" t="str">
        <f t="shared" si="1534"/>
        <v/>
      </c>
      <c r="M9749" s="95" t="str">
        <f>IF(A9749&lt;&gt;"",IF(MID(C9749,1,1)="c",SigmaEpsConcrete(I9749,$AN$30:$AN$33,$AR$30:$AR$33,$AS$26,$AS$27,$AS$28,$AQ$20,$AU$19),""),"")</f>
        <v/>
      </c>
      <c r="N9749" s="95" t="str">
        <f>IF(A9749&lt;&gt;"",IF(MID(C9749,1,1)="r",SigmaEpsReinf(J9749,$AS$42:$AS$43,$AS$41,$AS$39,$AS$40,$AQ$38),""),"")</f>
        <v/>
      </c>
      <c r="Q9749" s="92" t="str">
        <f t="shared" si="1536"/>
        <v/>
      </c>
      <c r="R9749" s="92" t="str">
        <f t="shared" si="1537"/>
        <v/>
      </c>
      <c r="U9749" s="5"/>
      <c r="V9749" s="5"/>
      <c r="W9749" s="94" t="str">
        <f t="shared" si="1535"/>
        <v/>
      </c>
      <c r="X9749" s="94" t="str">
        <f t="shared" si="1538"/>
        <v/>
      </c>
      <c r="Y9749" s="5"/>
      <c r="BK9749" s="8"/>
      <c r="BL9749" s="5"/>
      <c r="BM9749" s="5"/>
      <c r="BN9749" s="5"/>
      <c r="BO9749" s="5"/>
      <c r="BP9749" s="1"/>
      <c r="BQ9749" s="1"/>
      <c r="BR9749" s="1"/>
      <c r="BS9749" s="1"/>
      <c r="BT9749" s="1"/>
      <c r="BU9749" s="4"/>
      <c r="BV9749" s="1"/>
      <c r="BW9749" s="3"/>
      <c r="BX9749" s="4"/>
      <c r="BY9749" s="5"/>
      <c r="BZ9749" s="5"/>
      <c r="CA9749" s="5"/>
      <c r="CB9749" s="5"/>
      <c r="CC9749" s="5"/>
      <c r="CD9749" s="43"/>
    </row>
    <row r="9750" spans="1:82" x14ac:dyDescent="0.25">
      <c r="A9750" s="8"/>
      <c r="B9750" s="5"/>
      <c r="C9750" s="5"/>
      <c r="D9750" s="5"/>
      <c r="E9750" s="5"/>
      <c r="F9750" s="94" t="str">
        <f t="shared" si="1529"/>
        <v/>
      </c>
      <c r="G9750" s="94" t="str">
        <f t="shared" si="1530"/>
        <v/>
      </c>
      <c r="H9750" s="127" t="str">
        <f>IF(A9750&lt;&gt;"",IF(MID(C9750,1,1)="c",$AS$26,IF(MID(C9750,1,1)="r",$AS$41,IF(MID(C9750,1,1)="p",#REF!,#REF!))),"")</f>
        <v/>
      </c>
      <c r="I9750" s="92" t="str">
        <f t="shared" si="1531"/>
        <v/>
      </c>
      <c r="J9750" s="92" t="str">
        <f t="shared" si="1532"/>
        <v/>
      </c>
      <c r="K9750" s="92" t="str">
        <f t="shared" si="1533"/>
        <v/>
      </c>
      <c r="L9750" s="92" t="str">
        <f t="shared" si="1534"/>
        <v/>
      </c>
      <c r="M9750" s="95" t="str">
        <f>IF(A9750&lt;&gt;"",IF(MID(C9750,1,1)="c",SigmaEpsConcrete(I9750,$AN$30:$AN$33,$AR$30:$AR$33,$AS$26,$AS$27,$AS$28,$AQ$20,$AU$19),""),"")</f>
        <v/>
      </c>
      <c r="N9750" s="95" t="str">
        <f>IF(A9750&lt;&gt;"",IF(MID(C9750,1,1)="r",SigmaEpsReinf(J9750,$AS$42:$AS$43,$AS$41,$AS$39,$AS$40,$AQ$38),""),"")</f>
        <v/>
      </c>
      <c r="Q9750" s="92" t="str">
        <f t="shared" si="1536"/>
        <v/>
      </c>
      <c r="R9750" s="92" t="str">
        <f t="shared" si="1537"/>
        <v/>
      </c>
      <c r="U9750" s="5"/>
      <c r="V9750" s="5"/>
      <c r="W9750" s="94" t="str">
        <f t="shared" si="1535"/>
        <v/>
      </c>
      <c r="X9750" s="94" t="str">
        <f t="shared" si="1538"/>
        <v/>
      </c>
      <c r="Y9750" s="5"/>
      <c r="BK9750" s="8"/>
      <c r="BL9750" s="5"/>
      <c r="BM9750" s="5"/>
      <c r="BN9750" s="5"/>
      <c r="BO9750" s="5"/>
      <c r="BP9750" s="1"/>
      <c r="BQ9750" s="1"/>
      <c r="BR9750" s="1"/>
      <c r="BS9750" s="1"/>
      <c r="BT9750" s="1"/>
      <c r="BU9750" s="4"/>
      <c r="BV9750" s="1"/>
      <c r="BW9750" s="3"/>
      <c r="BX9750" s="4"/>
      <c r="BY9750" s="5"/>
      <c r="BZ9750" s="5"/>
      <c r="CA9750" s="5"/>
      <c r="CB9750" s="5"/>
      <c r="CC9750" s="5"/>
      <c r="CD9750" s="43"/>
    </row>
    <row r="9751" spans="1:82" x14ac:dyDescent="0.25">
      <c r="A9751" s="8"/>
      <c r="B9751" s="5"/>
      <c r="C9751" s="5"/>
      <c r="D9751" s="5"/>
      <c r="E9751" s="5"/>
      <c r="F9751" s="94" t="str">
        <f t="shared" si="1529"/>
        <v/>
      </c>
      <c r="G9751" s="94" t="str">
        <f t="shared" si="1530"/>
        <v/>
      </c>
      <c r="H9751" s="127" t="str">
        <f>IF(A9751&lt;&gt;"",IF(MID(C9751,1,1)="c",$AS$26,IF(MID(C9751,1,1)="r",$AS$41,IF(MID(C9751,1,1)="p",#REF!,#REF!))),"")</f>
        <v/>
      </c>
      <c r="I9751" s="92" t="str">
        <f t="shared" si="1531"/>
        <v/>
      </c>
      <c r="J9751" s="92" t="str">
        <f t="shared" si="1532"/>
        <v/>
      </c>
      <c r="K9751" s="92" t="str">
        <f t="shared" si="1533"/>
        <v/>
      </c>
      <c r="L9751" s="92" t="str">
        <f t="shared" si="1534"/>
        <v/>
      </c>
      <c r="M9751" s="95" t="str">
        <f>IF(A9751&lt;&gt;"",IF(MID(C9751,1,1)="c",SigmaEpsConcrete(I9751,$AN$30:$AN$33,$AR$30:$AR$33,$AS$26,$AS$27,$AS$28,$AQ$20,$AU$19),""),"")</f>
        <v/>
      </c>
      <c r="N9751" s="95" t="str">
        <f>IF(A9751&lt;&gt;"",IF(MID(C9751,1,1)="r",SigmaEpsReinf(J9751,$AS$42:$AS$43,$AS$41,$AS$39,$AS$40,$AQ$38),""),"")</f>
        <v/>
      </c>
      <c r="Q9751" s="92" t="str">
        <f t="shared" si="1536"/>
        <v/>
      </c>
      <c r="R9751" s="92" t="str">
        <f t="shared" si="1537"/>
        <v/>
      </c>
      <c r="U9751" s="5"/>
      <c r="V9751" s="5"/>
      <c r="W9751" s="94" t="str">
        <f t="shared" si="1535"/>
        <v/>
      </c>
      <c r="X9751" s="94" t="str">
        <f t="shared" si="1538"/>
        <v/>
      </c>
      <c r="Y9751" s="5"/>
      <c r="BK9751" s="8"/>
      <c r="BL9751" s="5"/>
      <c r="BM9751" s="5"/>
      <c r="BN9751" s="5"/>
      <c r="BO9751" s="5"/>
      <c r="BP9751" s="1"/>
      <c r="BQ9751" s="1"/>
      <c r="BR9751" s="1"/>
      <c r="BS9751" s="1"/>
      <c r="BT9751" s="1"/>
      <c r="BU9751" s="4"/>
      <c r="BV9751" s="1"/>
      <c r="BW9751" s="3"/>
      <c r="BX9751" s="4"/>
      <c r="BY9751" s="5"/>
      <c r="BZ9751" s="5"/>
      <c r="CA9751" s="5"/>
      <c r="CB9751" s="5"/>
      <c r="CC9751" s="5"/>
      <c r="CD9751" s="43"/>
    </row>
    <row r="9752" spans="1:82" x14ac:dyDescent="0.25">
      <c r="A9752" s="8"/>
      <c r="B9752" s="5"/>
      <c r="C9752" s="5"/>
      <c r="D9752" s="5"/>
      <c r="E9752" s="5"/>
      <c r="F9752" s="94" t="str">
        <f t="shared" si="1529"/>
        <v/>
      </c>
      <c r="G9752" s="94" t="str">
        <f t="shared" si="1530"/>
        <v/>
      </c>
      <c r="H9752" s="127" t="str">
        <f>IF(A9752&lt;&gt;"",IF(MID(C9752,1,1)="c",$AS$26,IF(MID(C9752,1,1)="r",$AS$41,IF(MID(C9752,1,1)="p",#REF!,#REF!))),"")</f>
        <v/>
      </c>
      <c r="I9752" s="92" t="str">
        <f t="shared" si="1531"/>
        <v/>
      </c>
      <c r="J9752" s="92" t="str">
        <f t="shared" si="1532"/>
        <v/>
      </c>
      <c r="K9752" s="92" t="str">
        <f t="shared" si="1533"/>
        <v/>
      </c>
      <c r="L9752" s="92" t="str">
        <f t="shared" si="1534"/>
        <v/>
      </c>
      <c r="M9752" s="95" t="str">
        <f>IF(A9752&lt;&gt;"",IF(MID(C9752,1,1)="c",SigmaEpsConcrete(I9752,$AN$30:$AN$33,$AR$30:$AR$33,$AS$26,$AS$27,$AS$28,$AQ$20,$AU$19),""),"")</f>
        <v/>
      </c>
      <c r="N9752" s="95" t="str">
        <f>IF(A9752&lt;&gt;"",IF(MID(C9752,1,1)="r",SigmaEpsReinf(J9752,$AS$42:$AS$43,$AS$41,$AS$39,$AS$40,$AQ$38),""),"")</f>
        <v/>
      </c>
      <c r="Q9752" s="92" t="str">
        <f t="shared" si="1536"/>
        <v/>
      </c>
      <c r="R9752" s="92" t="str">
        <f t="shared" si="1537"/>
        <v/>
      </c>
      <c r="U9752" s="5"/>
      <c r="V9752" s="5"/>
      <c r="W9752" s="94" t="str">
        <f t="shared" si="1535"/>
        <v/>
      </c>
      <c r="X9752" s="94" t="str">
        <f t="shared" si="1538"/>
        <v/>
      </c>
      <c r="Y9752" s="5"/>
      <c r="BK9752" s="8"/>
      <c r="BL9752" s="5"/>
      <c r="BM9752" s="5"/>
      <c r="BN9752" s="5"/>
      <c r="BO9752" s="5"/>
      <c r="BP9752" s="1"/>
      <c r="BQ9752" s="1"/>
      <c r="BR9752" s="1"/>
      <c r="BS9752" s="1"/>
      <c r="BT9752" s="1"/>
      <c r="BU9752" s="4"/>
      <c r="BV9752" s="1"/>
      <c r="BW9752" s="3"/>
      <c r="BX9752" s="4"/>
      <c r="BY9752" s="5"/>
      <c r="BZ9752" s="5"/>
      <c r="CA9752" s="5"/>
      <c r="CB9752" s="5"/>
      <c r="CC9752" s="5"/>
      <c r="CD9752" s="43"/>
    </row>
    <row r="9753" spans="1:82" x14ac:dyDescent="0.25">
      <c r="A9753" s="8"/>
      <c r="B9753" s="5"/>
      <c r="C9753" s="5"/>
      <c r="D9753" s="5"/>
      <c r="E9753" s="5"/>
      <c r="F9753" s="94" t="str">
        <f t="shared" si="1529"/>
        <v/>
      </c>
      <c r="G9753" s="94" t="str">
        <f t="shared" si="1530"/>
        <v/>
      </c>
      <c r="H9753" s="127" t="str">
        <f>IF(A9753&lt;&gt;"",IF(MID(C9753,1,1)="c",$AS$26,IF(MID(C9753,1,1)="r",$AS$41,IF(MID(C9753,1,1)="p",#REF!,#REF!))),"")</f>
        <v/>
      </c>
      <c r="I9753" s="92" t="str">
        <f t="shared" si="1531"/>
        <v/>
      </c>
      <c r="J9753" s="92" t="str">
        <f t="shared" si="1532"/>
        <v/>
      </c>
      <c r="K9753" s="92" t="str">
        <f t="shared" si="1533"/>
        <v/>
      </c>
      <c r="L9753" s="92" t="str">
        <f t="shared" si="1534"/>
        <v/>
      </c>
      <c r="M9753" s="95" t="str">
        <f>IF(A9753&lt;&gt;"",IF(MID(C9753,1,1)="c",SigmaEpsConcrete(I9753,$AN$30:$AN$33,$AR$30:$AR$33,$AS$26,$AS$27,$AS$28,$AQ$20,$AU$19),""),"")</f>
        <v/>
      </c>
      <c r="N9753" s="95" t="str">
        <f>IF(A9753&lt;&gt;"",IF(MID(C9753,1,1)="r",SigmaEpsReinf(J9753,$AS$42:$AS$43,$AS$41,$AS$39,$AS$40,$AQ$38),""),"")</f>
        <v/>
      </c>
      <c r="Q9753" s="92" t="str">
        <f t="shared" si="1536"/>
        <v/>
      </c>
      <c r="R9753" s="92" t="str">
        <f t="shared" si="1537"/>
        <v/>
      </c>
      <c r="U9753" s="5"/>
      <c r="V9753" s="5"/>
      <c r="W9753" s="94" t="str">
        <f t="shared" si="1535"/>
        <v/>
      </c>
      <c r="X9753" s="94" t="str">
        <f t="shared" si="1538"/>
        <v/>
      </c>
      <c r="Y9753" s="5"/>
      <c r="BK9753" s="8"/>
      <c r="BL9753" s="5"/>
      <c r="BM9753" s="5"/>
      <c r="BN9753" s="5"/>
      <c r="BO9753" s="5"/>
      <c r="BP9753" s="1"/>
      <c r="BQ9753" s="1"/>
      <c r="BR9753" s="1"/>
      <c r="BS9753" s="1"/>
      <c r="BT9753" s="1"/>
      <c r="BU9753" s="4"/>
      <c r="BV9753" s="1"/>
      <c r="BW9753" s="3"/>
      <c r="BX9753" s="4"/>
      <c r="BY9753" s="5"/>
      <c r="BZ9753" s="5"/>
      <c r="CA9753" s="5"/>
      <c r="CB9753" s="5"/>
      <c r="CC9753" s="5"/>
      <c r="CD9753" s="43"/>
    </row>
    <row r="9754" spans="1:82" x14ac:dyDescent="0.25">
      <c r="A9754" s="8"/>
      <c r="B9754" s="5"/>
      <c r="C9754" s="5"/>
      <c r="D9754" s="5"/>
      <c r="E9754" s="5"/>
      <c r="F9754" s="94" t="str">
        <f t="shared" si="1529"/>
        <v/>
      </c>
      <c r="G9754" s="94" t="str">
        <f t="shared" si="1530"/>
        <v/>
      </c>
      <c r="H9754" s="127" t="str">
        <f>IF(A9754&lt;&gt;"",IF(MID(C9754,1,1)="c",$AS$26,IF(MID(C9754,1,1)="r",$AS$41,IF(MID(C9754,1,1)="p",#REF!,#REF!))),"")</f>
        <v/>
      </c>
      <c r="I9754" s="92" t="str">
        <f t="shared" si="1531"/>
        <v/>
      </c>
      <c r="J9754" s="92" t="str">
        <f t="shared" si="1532"/>
        <v/>
      </c>
      <c r="K9754" s="92" t="str">
        <f t="shared" si="1533"/>
        <v/>
      </c>
      <c r="L9754" s="92" t="str">
        <f t="shared" si="1534"/>
        <v/>
      </c>
      <c r="M9754" s="95" t="str">
        <f>IF(A9754&lt;&gt;"",IF(MID(C9754,1,1)="c",SigmaEpsConcrete(I9754,$AN$30:$AN$33,$AR$30:$AR$33,$AS$26,$AS$27,$AS$28,$AQ$20,$AU$19),""),"")</f>
        <v/>
      </c>
      <c r="N9754" s="95" t="str">
        <f>IF(A9754&lt;&gt;"",IF(MID(C9754,1,1)="r",SigmaEpsReinf(J9754,$AS$42:$AS$43,$AS$41,$AS$39,$AS$40,$AQ$38),""),"")</f>
        <v/>
      </c>
      <c r="Q9754" s="92" t="str">
        <f t="shared" si="1536"/>
        <v/>
      </c>
      <c r="R9754" s="92" t="str">
        <f t="shared" si="1537"/>
        <v/>
      </c>
      <c r="U9754" s="5"/>
      <c r="V9754" s="5"/>
      <c r="W9754" s="94" t="str">
        <f t="shared" si="1535"/>
        <v/>
      </c>
      <c r="X9754" s="94" t="str">
        <f t="shared" si="1538"/>
        <v/>
      </c>
      <c r="Y9754" s="5"/>
      <c r="BK9754" s="8"/>
      <c r="BL9754" s="5"/>
      <c r="BM9754" s="5"/>
      <c r="BN9754" s="5"/>
      <c r="BO9754" s="5"/>
      <c r="BP9754" s="1"/>
      <c r="BQ9754" s="1"/>
      <c r="BR9754" s="1"/>
      <c r="BS9754" s="1"/>
      <c r="BT9754" s="1"/>
      <c r="BU9754" s="4"/>
      <c r="BV9754" s="1"/>
      <c r="BW9754" s="3"/>
      <c r="BX9754" s="4"/>
      <c r="BY9754" s="5"/>
      <c r="BZ9754" s="5"/>
      <c r="CA9754" s="5"/>
      <c r="CB9754" s="5"/>
      <c r="CC9754" s="5"/>
      <c r="CD9754" s="43"/>
    </row>
    <row r="9755" spans="1:82" x14ac:dyDescent="0.25">
      <c r="A9755" s="8"/>
      <c r="B9755" s="5"/>
      <c r="C9755" s="5"/>
      <c r="D9755" s="5"/>
      <c r="E9755" s="5"/>
      <c r="F9755" s="94" t="str">
        <f t="shared" si="1529"/>
        <v/>
      </c>
      <c r="G9755" s="94" t="str">
        <f t="shared" si="1530"/>
        <v/>
      </c>
      <c r="H9755" s="127" t="str">
        <f>IF(A9755&lt;&gt;"",IF(MID(C9755,1,1)="c",$AS$26,IF(MID(C9755,1,1)="r",$AS$41,IF(MID(C9755,1,1)="p",#REF!,#REF!))),"")</f>
        <v/>
      </c>
      <c r="I9755" s="92" t="str">
        <f t="shared" si="1531"/>
        <v/>
      </c>
      <c r="J9755" s="92" t="str">
        <f t="shared" si="1532"/>
        <v/>
      </c>
      <c r="K9755" s="92" t="str">
        <f t="shared" si="1533"/>
        <v/>
      </c>
      <c r="L9755" s="92" t="str">
        <f t="shared" si="1534"/>
        <v/>
      </c>
      <c r="M9755" s="95" t="str">
        <f>IF(A9755&lt;&gt;"",IF(MID(C9755,1,1)="c",SigmaEpsConcrete(I9755,$AN$30:$AN$33,$AR$30:$AR$33,$AS$26,$AS$27,$AS$28,$AQ$20,$AU$19),""),"")</f>
        <v/>
      </c>
      <c r="N9755" s="95" t="str">
        <f>IF(A9755&lt;&gt;"",IF(MID(C9755,1,1)="r",SigmaEpsReinf(J9755,$AS$42:$AS$43,$AS$41,$AS$39,$AS$40,$AQ$38),""),"")</f>
        <v/>
      </c>
      <c r="Q9755" s="92" t="str">
        <f t="shared" si="1536"/>
        <v/>
      </c>
      <c r="R9755" s="92" t="str">
        <f t="shared" si="1537"/>
        <v/>
      </c>
      <c r="U9755" s="5"/>
      <c r="V9755" s="5"/>
      <c r="W9755" s="94" t="str">
        <f t="shared" si="1535"/>
        <v/>
      </c>
      <c r="X9755" s="94" t="str">
        <f t="shared" si="1538"/>
        <v/>
      </c>
      <c r="Y9755" s="5"/>
      <c r="BK9755" s="8"/>
      <c r="BL9755" s="5"/>
      <c r="BM9755" s="5"/>
      <c r="BN9755" s="5"/>
      <c r="BO9755" s="5"/>
      <c r="BP9755" s="1"/>
      <c r="BQ9755" s="1"/>
      <c r="BR9755" s="1"/>
      <c r="BS9755" s="1"/>
      <c r="BT9755" s="1"/>
      <c r="BU9755" s="4"/>
      <c r="BV9755" s="1"/>
      <c r="BW9755" s="3"/>
      <c r="BX9755" s="4"/>
      <c r="BY9755" s="5"/>
      <c r="BZ9755" s="5"/>
      <c r="CA9755" s="5"/>
      <c r="CB9755" s="5"/>
      <c r="CC9755" s="5"/>
      <c r="CD9755" s="43"/>
    </row>
    <row r="9756" spans="1:82" x14ac:dyDescent="0.25">
      <c r="A9756" s="8"/>
      <c r="B9756" s="5"/>
      <c r="C9756" s="5"/>
      <c r="D9756" s="5"/>
      <c r="E9756" s="5"/>
      <c r="F9756" s="94" t="str">
        <f t="shared" si="1529"/>
        <v/>
      </c>
      <c r="G9756" s="94" t="str">
        <f t="shared" si="1530"/>
        <v/>
      </c>
      <c r="H9756" s="127" t="str">
        <f>IF(A9756&lt;&gt;"",IF(MID(C9756,1,1)="c",$AS$26,IF(MID(C9756,1,1)="r",$AS$41,IF(MID(C9756,1,1)="p",#REF!,#REF!))),"")</f>
        <v/>
      </c>
      <c r="I9756" s="92" t="str">
        <f t="shared" si="1531"/>
        <v/>
      </c>
      <c r="J9756" s="92" t="str">
        <f t="shared" si="1532"/>
        <v/>
      </c>
      <c r="K9756" s="92" t="str">
        <f t="shared" si="1533"/>
        <v/>
      </c>
      <c r="L9756" s="92" t="str">
        <f t="shared" si="1534"/>
        <v/>
      </c>
      <c r="M9756" s="95" t="str">
        <f>IF(A9756&lt;&gt;"",IF(MID(C9756,1,1)="c",SigmaEpsConcrete(I9756,$AN$30:$AN$33,$AR$30:$AR$33,$AS$26,$AS$27,$AS$28,$AQ$20,$AU$19),""),"")</f>
        <v/>
      </c>
      <c r="N9756" s="95" t="str">
        <f>IF(A9756&lt;&gt;"",IF(MID(C9756,1,1)="r",SigmaEpsReinf(J9756,$AS$42:$AS$43,$AS$41,$AS$39,$AS$40,$AQ$38),""),"")</f>
        <v/>
      </c>
      <c r="Q9756" s="92" t="str">
        <f t="shared" si="1536"/>
        <v/>
      </c>
      <c r="R9756" s="92" t="str">
        <f t="shared" si="1537"/>
        <v/>
      </c>
      <c r="U9756" s="5"/>
      <c r="V9756" s="5"/>
      <c r="W9756" s="94" t="str">
        <f t="shared" si="1535"/>
        <v/>
      </c>
      <c r="X9756" s="94" t="str">
        <f t="shared" si="1538"/>
        <v/>
      </c>
      <c r="Y9756" s="5"/>
      <c r="BK9756" s="8"/>
      <c r="BL9756" s="5"/>
      <c r="BM9756" s="5"/>
      <c r="BN9756" s="5"/>
      <c r="BO9756" s="5"/>
      <c r="BP9756" s="1"/>
      <c r="BQ9756" s="1"/>
      <c r="BR9756" s="1"/>
      <c r="BS9756" s="1"/>
      <c r="BT9756" s="1"/>
      <c r="BU9756" s="4"/>
      <c r="BV9756" s="1"/>
      <c r="BW9756" s="3"/>
      <c r="BX9756" s="4"/>
      <c r="BY9756" s="5"/>
      <c r="BZ9756" s="5"/>
      <c r="CA9756" s="5"/>
      <c r="CB9756" s="5"/>
      <c r="CC9756" s="5"/>
      <c r="CD9756" s="43"/>
    </row>
    <row r="9757" spans="1:82" x14ac:dyDescent="0.25">
      <c r="A9757" s="8"/>
      <c r="B9757" s="5"/>
      <c r="C9757" s="5"/>
      <c r="D9757" s="5"/>
      <c r="E9757" s="5"/>
      <c r="F9757" s="94" t="str">
        <f t="shared" si="1529"/>
        <v/>
      </c>
      <c r="G9757" s="94" t="str">
        <f t="shared" si="1530"/>
        <v/>
      </c>
      <c r="H9757" s="127" t="str">
        <f>IF(A9757&lt;&gt;"",IF(MID(C9757,1,1)="c",$AS$26,IF(MID(C9757,1,1)="r",$AS$41,IF(MID(C9757,1,1)="p",#REF!,#REF!))),"")</f>
        <v/>
      </c>
      <c r="I9757" s="92" t="str">
        <f t="shared" si="1531"/>
        <v/>
      </c>
      <c r="J9757" s="92" t="str">
        <f t="shared" si="1532"/>
        <v/>
      </c>
      <c r="K9757" s="92" t="str">
        <f t="shared" si="1533"/>
        <v/>
      </c>
      <c r="L9757" s="92" t="str">
        <f t="shared" si="1534"/>
        <v/>
      </c>
      <c r="M9757" s="95" t="str">
        <f>IF(A9757&lt;&gt;"",IF(MID(C9757,1,1)="c",SigmaEpsConcrete(I9757,$AN$30:$AN$33,$AR$30:$AR$33,$AS$26,$AS$27,$AS$28,$AQ$20,$AU$19),""),"")</f>
        <v/>
      </c>
      <c r="N9757" s="95" t="str">
        <f>IF(A9757&lt;&gt;"",IF(MID(C9757,1,1)="r",SigmaEpsReinf(J9757,$AS$42:$AS$43,$AS$41,$AS$39,$AS$40,$AQ$38),""),"")</f>
        <v/>
      </c>
      <c r="Q9757" s="92" t="str">
        <f t="shared" si="1536"/>
        <v/>
      </c>
      <c r="R9757" s="92" t="str">
        <f t="shared" si="1537"/>
        <v/>
      </c>
      <c r="U9757" s="5"/>
      <c r="V9757" s="5"/>
      <c r="W9757" s="94" t="str">
        <f t="shared" si="1535"/>
        <v/>
      </c>
      <c r="X9757" s="94" t="str">
        <f t="shared" si="1538"/>
        <v/>
      </c>
      <c r="Y9757" s="5"/>
      <c r="BK9757" s="8"/>
      <c r="BL9757" s="5"/>
      <c r="BM9757" s="5"/>
      <c r="BN9757" s="5"/>
      <c r="BO9757" s="5"/>
      <c r="BP9757" s="1"/>
      <c r="BQ9757" s="1"/>
      <c r="BR9757" s="1"/>
      <c r="BS9757" s="1"/>
      <c r="BT9757" s="1"/>
      <c r="BU9757" s="4"/>
      <c r="BV9757" s="1"/>
      <c r="BW9757" s="3"/>
      <c r="BX9757" s="4"/>
      <c r="BY9757" s="5"/>
      <c r="BZ9757" s="5"/>
      <c r="CA9757" s="5"/>
      <c r="CB9757" s="5"/>
      <c r="CC9757" s="5"/>
      <c r="CD9757" s="43"/>
    </row>
    <row r="9758" spans="1:82" x14ac:dyDescent="0.25">
      <c r="A9758" s="8"/>
      <c r="B9758" s="5"/>
      <c r="C9758" s="5"/>
      <c r="D9758" s="5"/>
      <c r="E9758" s="5"/>
      <c r="F9758" s="94" t="str">
        <f t="shared" si="1529"/>
        <v/>
      </c>
      <c r="G9758" s="94" t="str">
        <f t="shared" si="1530"/>
        <v/>
      </c>
      <c r="H9758" s="127" t="str">
        <f>IF(A9758&lt;&gt;"",IF(MID(C9758,1,1)="c",$AS$26,IF(MID(C9758,1,1)="r",$AS$41,IF(MID(C9758,1,1)="p",#REF!,#REF!))),"")</f>
        <v/>
      </c>
      <c r="I9758" s="92" t="str">
        <f t="shared" si="1531"/>
        <v/>
      </c>
      <c r="J9758" s="92" t="str">
        <f t="shared" si="1532"/>
        <v/>
      </c>
      <c r="K9758" s="92" t="str">
        <f t="shared" si="1533"/>
        <v/>
      </c>
      <c r="L9758" s="92" t="str">
        <f t="shared" si="1534"/>
        <v/>
      </c>
      <c r="M9758" s="95" t="str">
        <f>IF(A9758&lt;&gt;"",IF(MID(C9758,1,1)="c",SigmaEpsConcrete(I9758,$AN$30:$AN$33,$AR$30:$AR$33,$AS$26,$AS$27,$AS$28,$AQ$20,$AU$19),""),"")</f>
        <v/>
      </c>
      <c r="N9758" s="95" t="str">
        <f>IF(A9758&lt;&gt;"",IF(MID(C9758,1,1)="r",SigmaEpsReinf(J9758,$AS$42:$AS$43,$AS$41,$AS$39,$AS$40,$AQ$38),""),"")</f>
        <v/>
      </c>
      <c r="Q9758" s="92" t="str">
        <f t="shared" si="1536"/>
        <v/>
      </c>
      <c r="R9758" s="92" t="str">
        <f t="shared" si="1537"/>
        <v/>
      </c>
      <c r="U9758" s="5"/>
      <c r="V9758" s="5"/>
      <c r="W9758" s="94" t="str">
        <f t="shared" si="1535"/>
        <v/>
      </c>
      <c r="X9758" s="94" t="str">
        <f t="shared" si="1538"/>
        <v/>
      </c>
      <c r="Y9758" s="5"/>
      <c r="BK9758" s="8"/>
      <c r="BL9758" s="5"/>
      <c r="BM9758" s="5"/>
      <c r="BN9758" s="5"/>
      <c r="BO9758" s="5"/>
      <c r="BP9758" s="1"/>
      <c r="BQ9758" s="1"/>
      <c r="BR9758" s="1"/>
      <c r="BS9758" s="1"/>
      <c r="BT9758" s="1"/>
      <c r="BU9758" s="4"/>
      <c r="BV9758" s="1"/>
      <c r="BW9758" s="3"/>
      <c r="BX9758" s="4"/>
      <c r="BY9758" s="5"/>
      <c r="BZ9758" s="5"/>
      <c r="CA9758" s="5"/>
      <c r="CB9758" s="5"/>
      <c r="CC9758" s="5"/>
      <c r="CD9758" s="43"/>
    </row>
    <row r="9759" spans="1:82" x14ac:dyDescent="0.25">
      <c r="A9759" s="8"/>
      <c r="B9759" s="5"/>
      <c r="C9759" s="5"/>
      <c r="D9759" s="5"/>
      <c r="E9759" s="5"/>
      <c r="F9759" s="94" t="str">
        <f t="shared" si="1529"/>
        <v/>
      </c>
      <c r="G9759" s="94" t="str">
        <f t="shared" si="1530"/>
        <v/>
      </c>
      <c r="H9759" s="127" t="str">
        <f>IF(A9759&lt;&gt;"",IF(MID(C9759,1,1)="c",$AS$26,IF(MID(C9759,1,1)="r",$AS$41,IF(MID(C9759,1,1)="p",#REF!,#REF!))),"")</f>
        <v/>
      </c>
      <c r="I9759" s="92" t="str">
        <f t="shared" si="1531"/>
        <v/>
      </c>
      <c r="J9759" s="92" t="str">
        <f t="shared" si="1532"/>
        <v/>
      </c>
      <c r="K9759" s="92" t="str">
        <f t="shared" si="1533"/>
        <v/>
      </c>
      <c r="L9759" s="92" t="str">
        <f t="shared" si="1534"/>
        <v/>
      </c>
      <c r="M9759" s="95" t="str">
        <f>IF(A9759&lt;&gt;"",IF(MID(C9759,1,1)="c",SigmaEpsConcrete(I9759,$AN$30:$AN$33,$AR$30:$AR$33,$AS$26,$AS$27,$AS$28,$AQ$20,$AU$19),""),"")</f>
        <v/>
      </c>
      <c r="N9759" s="95" t="str">
        <f>IF(A9759&lt;&gt;"",IF(MID(C9759,1,1)="r",SigmaEpsReinf(J9759,$AS$42:$AS$43,$AS$41,$AS$39,$AS$40,$AQ$38),""),"")</f>
        <v/>
      </c>
      <c r="Q9759" s="92" t="str">
        <f t="shared" si="1536"/>
        <v/>
      </c>
      <c r="R9759" s="92" t="str">
        <f t="shared" si="1537"/>
        <v/>
      </c>
      <c r="U9759" s="5"/>
      <c r="V9759" s="5"/>
      <c r="W9759" s="94" t="str">
        <f t="shared" si="1535"/>
        <v/>
      </c>
      <c r="X9759" s="94" t="str">
        <f t="shared" si="1538"/>
        <v/>
      </c>
      <c r="Y9759" s="5"/>
      <c r="BK9759" s="8"/>
      <c r="BL9759" s="5"/>
      <c r="BM9759" s="5"/>
      <c r="BN9759" s="5"/>
      <c r="BO9759" s="5"/>
      <c r="BP9759" s="1"/>
      <c r="BQ9759" s="1"/>
      <c r="BR9759" s="1"/>
      <c r="BS9759" s="1"/>
      <c r="BT9759" s="1"/>
      <c r="BU9759" s="4"/>
      <c r="BV9759" s="1"/>
      <c r="BW9759" s="3"/>
      <c r="BX9759" s="4"/>
      <c r="BY9759" s="5"/>
      <c r="BZ9759" s="5"/>
      <c r="CA9759" s="5"/>
      <c r="CB9759" s="5"/>
      <c r="CC9759" s="5"/>
      <c r="CD9759" s="43"/>
    </row>
    <row r="9760" spans="1:82" x14ac:dyDescent="0.25">
      <c r="A9760" s="8"/>
      <c r="B9760" s="5"/>
      <c r="C9760" s="5"/>
      <c r="D9760" s="5"/>
      <c r="E9760" s="5"/>
      <c r="F9760" s="94" t="str">
        <f t="shared" si="1529"/>
        <v/>
      </c>
      <c r="G9760" s="94" t="str">
        <f t="shared" si="1530"/>
        <v/>
      </c>
      <c r="H9760" s="127" t="str">
        <f>IF(A9760&lt;&gt;"",IF(MID(C9760,1,1)="c",$AS$26,IF(MID(C9760,1,1)="r",$AS$41,IF(MID(C9760,1,1)="p",#REF!,#REF!))),"")</f>
        <v/>
      </c>
      <c r="I9760" s="92" t="str">
        <f t="shared" si="1531"/>
        <v/>
      </c>
      <c r="J9760" s="92" t="str">
        <f t="shared" si="1532"/>
        <v/>
      </c>
      <c r="K9760" s="92" t="str">
        <f t="shared" si="1533"/>
        <v/>
      </c>
      <c r="L9760" s="92" t="str">
        <f t="shared" si="1534"/>
        <v/>
      </c>
      <c r="M9760" s="95" t="str">
        <f>IF(A9760&lt;&gt;"",IF(MID(C9760,1,1)="c",SigmaEpsConcrete(I9760,$AN$30:$AN$33,$AR$30:$AR$33,$AS$26,$AS$27,$AS$28,$AQ$20,$AU$19),""),"")</f>
        <v/>
      </c>
      <c r="N9760" s="95" t="str">
        <f>IF(A9760&lt;&gt;"",IF(MID(C9760,1,1)="r",SigmaEpsReinf(J9760,$AS$42:$AS$43,$AS$41,$AS$39,$AS$40,$AQ$38),""),"")</f>
        <v/>
      </c>
      <c r="Q9760" s="92" t="str">
        <f t="shared" si="1536"/>
        <v/>
      </c>
      <c r="R9760" s="92" t="str">
        <f t="shared" si="1537"/>
        <v/>
      </c>
      <c r="U9760" s="5"/>
      <c r="V9760" s="5"/>
      <c r="W9760" s="94" t="str">
        <f t="shared" si="1535"/>
        <v/>
      </c>
      <c r="X9760" s="94" t="str">
        <f t="shared" si="1538"/>
        <v/>
      </c>
      <c r="Y9760" s="5"/>
      <c r="BK9760" s="8"/>
      <c r="BL9760" s="5"/>
      <c r="BM9760" s="5"/>
      <c r="BN9760" s="5"/>
      <c r="BO9760" s="5"/>
      <c r="BP9760" s="1"/>
      <c r="BQ9760" s="1"/>
      <c r="BR9760" s="1"/>
      <c r="BS9760" s="1"/>
      <c r="BT9760" s="1"/>
      <c r="BU9760" s="4"/>
      <c r="BV9760" s="1"/>
      <c r="BW9760" s="3"/>
      <c r="BX9760" s="4"/>
      <c r="BY9760" s="5"/>
      <c r="BZ9760" s="5"/>
      <c r="CA9760" s="5"/>
      <c r="CB9760" s="5"/>
      <c r="CC9760" s="5"/>
      <c r="CD9760" s="43"/>
    </row>
    <row r="9761" spans="1:82" x14ac:dyDescent="0.25">
      <c r="A9761" s="8"/>
      <c r="B9761" s="5"/>
      <c r="C9761" s="5"/>
      <c r="D9761" s="5"/>
      <c r="E9761" s="5"/>
      <c r="F9761" s="94" t="str">
        <f t="shared" si="1529"/>
        <v/>
      </c>
      <c r="G9761" s="94" t="str">
        <f t="shared" si="1530"/>
        <v/>
      </c>
      <c r="H9761" s="127" t="str">
        <f>IF(A9761&lt;&gt;"",IF(MID(C9761,1,1)="c",$AS$26,IF(MID(C9761,1,1)="r",$AS$41,IF(MID(C9761,1,1)="p",#REF!,#REF!))),"")</f>
        <v/>
      </c>
      <c r="I9761" s="92" t="str">
        <f t="shared" si="1531"/>
        <v/>
      </c>
      <c r="J9761" s="92" t="str">
        <f t="shared" si="1532"/>
        <v/>
      </c>
      <c r="K9761" s="92" t="str">
        <f t="shared" si="1533"/>
        <v/>
      </c>
      <c r="L9761" s="92" t="str">
        <f t="shared" si="1534"/>
        <v/>
      </c>
      <c r="M9761" s="95" t="str">
        <f>IF(A9761&lt;&gt;"",IF(MID(C9761,1,1)="c",SigmaEpsConcrete(I9761,$AN$30:$AN$33,$AR$30:$AR$33,$AS$26,$AS$27,$AS$28,$AQ$20,$AU$19),""),"")</f>
        <v/>
      </c>
      <c r="N9761" s="95" t="str">
        <f>IF(A9761&lt;&gt;"",IF(MID(C9761,1,1)="r",SigmaEpsReinf(J9761,$AS$42:$AS$43,$AS$41,$AS$39,$AS$40,$AQ$38),""),"")</f>
        <v/>
      </c>
      <c r="Q9761" s="92" t="str">
        <f t="shared" si="1536"/>
        <v/>
      </c>
      <c r="R9761" s="92" t="str">
        <f t="shared" si="1537"/>
        <v/>
      </c>
      <c r="U9761" s="5"/>
      <c r="V9761" s="5"/>
      <c r="W9761" s="94" t="str">
        <f t="shared" si="1535"/>
        <v/>
      </c>
      <c r="X9761" s="94" t="str">
        <f t="shared" si="1538"/>
        <v/>
      </c>
      <c r="Y9761" s="5"/>
      <c r="BK9761" s="8"/>
      <c r="BL9761" s="5"/>
      <c r="BM9761" s="5"/>
      <c r="BN9761" s="5"/>
      <c r="BO9761" s="5"/>
      <c r="BP9761" s="1"/>
      <c r="BQ9761" s="1"/>
      <c r="BR9761" s="1"/>
      <c r="BS9761" s="1"/>
      <c r="BT9761" s="1"/>
      <c r="BU9761" s="4"/>
      <c r="BV9761" s="1"/>
      <c r="BW9761" s="3"/>
      <c r="BX9761" s="4"/>
      <c r="BY9761" s="5"/>
      <c r="BZ9761" s="5"/>
      <c r="CA9761" s="5"/>
      <c r="CB9761" s="5"/>
      <c r="CC9761" s="5"/>
      <c r="CD9761" s="43"/>
    </row>
    <row r="9762" spans="1:82" x14ac:dyDescent="0.25">
      <c r="A9762" s="8"/>
      <c r="B9762" s="5"/>
      <c r="C9762" s="5"/>
      <c r="D9762" s="5"/>
      <c r="E9762" s="5"/>
      <c r="F9762" s="94" t="str">
        <f t="shared" si="1529"/>
        <v/>
      </c>
      <c r="G9762" s="94" t="str">
        <f t="shared" si="1530"/>
        <v/>
      </c>
      <c r="H9762" s="127" t="str">
        <f>IF(A9762&lt;&gt;"",IF(MID(C9762,1,1)="c",$AS$26,IF(MID(C9762,1,1)="r",$AS$41,IF(MID(C9762,1,1)="p",#REF!,#REF!))),"")</f>
        <v/>
      </c>
      <c r="I9762" s="92" t="str">
        <f t="shared" si="1531"/>
        <v/>
      </c>
      <c r="J9762" s="92" t="str">
        <f t="shared" si="1532"/>
        <v/>
      </c>
      <c r="K9762" s="92" t="str">
        <f t="shared" si="1533"/>
        <v/>
      </c>
      <c r="L9762" s="92" t="str">
        <f t="shared" si="1534"/>
        <v/>
      </c>
      <c r="M9762" s="95" t="str">
        <f>IF(A9762&lt;&gt;"",IF(MID(C9762,1,1)="c",SigmaEpsConcrete(I9762,$AN$30:$AN$33,$AR$30:$AR$33,$AS$26,$AS$27,$AS$28,$AQ$20,$AU$19),""),"")</f>
        <v/>
      </c>
      <c r="N9762" s="95" t="str">
        <f>IF(A9762&lt;&gt;"",IF(MID(C9762,1,1)="r",SigmaEpsReinf(J9762,$AS$42:$AS$43,$AS$41,$AS$39,$AS$40,$AQ$38),""),"")</f>
        <v/>
      </c>
      <c r="Q9762" s="92" t="str">
        <f t="shared" si="1536"/>
        <v/>
      </c>
      <c r="R9762" s="92" t="str">
        <f t="shared" si="1537"/>
        <v/>
      </c>
      <c r="U9762" s="5"/>
      <c r="V9762" s="5"/>
      <c r="W9762" s="94" t="str">
        <f t="shared" si="1535"/>
        <v/>
      </c>
      <c r="X9762" s="94" t="str">
        <f t="shared" si="1538"/>
        <v/>
      </c>
      <c r="Y9762" s="5"/>
      <c r="BK9762" s="8"/>
      <c r="BL9762" s="5"/>
      <c r="BM9762" s="5"/>
      <c r="BN9762" s="5"/>
      <c r="BO9762" s="5"/>
      <c r="BP9762" s="1"/>
      <c r="BQ9762" s="1"/>
      <c r="BR9762" s="1"/>
      <c r="BS9762" s="1"/>
      <c r="BT9762" s="1"/>
      <c r="BU9762" s="4"/>
      <c r="BV9762" s="1"/>
      <c r="BW9762" s="3"/>
      <c r="BX9762" s="4"/>
      <c r="BY9762" s="5"/>
      <c r="BZ9762" s="5"/>
      <c r="CA9762" s="5"/>
      <c r="CB9762" s="5"/>
      <c r="CC9762" s="5"/>
      <c r="CD9762" s="43"/>
    </row>
    <row r="9763" spans="1:82" x14ac:dyDescent="0.25">
      <c r="A9763" s="8"/>
      <c r="B9763" s="5"/>
      <c r="C9763" s="5"/>
      <c r="D9763" s="5"/>
      <c r="E9763" s="5"/>
      <c r="F9763" s="94" t="str">
        <f t="shared" si="1529"/>
        <v/>
      </c>
      <c r="G9763" s="94" t="str">
        <f t="shared" si="1530"/>
        <v/>
      </c>
      <c r="H9763" s="127" t="str">
        <f>IF(A9763&lt;&gt;"",IF(MID(C9763,1,1)="c",$AS$26,IF(MID(C9763,1,1)="r",$AS$41,IF(MID(C9763,1,1)="p",#REF!,#REF!))),"")</f>
        <v/>
      </c>
      <c r="I9763" s="92" t="str">
        <f t="shared" si="1531"/>
        <v/>
      </c>
      <c r="J9763" s="92" t="str">
        <f t="shared" si="1532"/>
        <v/>
      </c>
      <c r="K9763" s="92" t="str">
        <f t="shared" si="1533"/>
        <v/>
      </c>
      <c r="L9763" s="92" t="str">
        <f t="shared" si="1534"/>
        <v/>
      </c>
      <c r="M9763" s="95" t="str">
        <f>IF(A9763&lt;&gt;"",IF(MID(C9763,1,1)="c",SigmaEpsConcrete(I9763,$AN$30:$AN$33,$AR$30:$AR$33,$AS$26,$AS$27,$AS$28,$AQ$20,$AU$19),""),"")</f>
        <v/>
      </c>
      <c r="N9763" s="95" t="str">
        <f>IF(A9763&lt;&gt;"",IF(MID(C9763,1,1)="r",SigmaEpsReinf(J9763,$AS$42:$AS$43,$AS$41,$AS$39,$AS$40,$AQ$38),""),"")</f>
        <v/>
      </c>
      <c r="Q9763" s="92" t="str">
        <f t="shared" si="1536"/>
        <v/>
      </c>
      <c r="R9763" s="92" t="str">
        <f t="shared" si="1537"/>
        <v/>
      </c>
      <c r="U9763" s="5"/>
      <c r="V9763" s="5"/>
      <c r="W9763" s="94" t="str">
        <f t="shared" si="1535"/>
        <v/>
      </c>
      <c r="X9763" s="94" t="str">
        <f t="shared" si="1538"/>
        <v/>
      </c>
      <c r="Y9763" s="5"/>
      <c r="BK9763" s="8"/>
      <c r="BL9763" s="5"/>
      <c r="BM9763" s="5"/>
      <c r="BN9763" s="5"/>
      <c r="BO9763" s="5"/>
      <c r="BP9763" s="1"/>
      <c r="BQ9763" s="1"/>
      <c r="BR9763" s="1"/>
      <c r="BS9763" s="1"/>
      <c r="BT9763" s="1"/>
      <c r="BU9763" s="4"/>
      <c r="BV9763" s="1"/>
      <c r="BW9763" s="3"/>
      <c r="BX9763" s="4"/>
      <c r="BY9763" s="5"/>
      <c r="BZ9763" s="5"/>
      <c r="CA9763" s="5"/>
      <c r="CB9763" s="5"/>
      <c r="CC9763" s="5"/>
      <c r="CD9763" s="43"/>
    </row>
    <row r="9764" spans="1:82" x14ac:dyDescent="0.25">
      <c r="A9764" s="8"/>
      <c r="B9764" s="5"/>
      <c r="C9764" s="5"/>
      <c r="D9764" s="5"/>
      <c r="E9764" s="5"/>
      <c r="F9764" s="94" t="str">
        <f t="shared" si="1529"/>
        <v/>
      </c>
      <c r="G9764" s="94" t="str">
        <f t="shared" si="1530"/>
        <v/>
      </c>
      <c r="H9764" s="127" t="str">
        <f>IF(A9764&lt;&gt;"",IF(MID(C9764,1,1)="c",$AS$26,IF(MID(C9764,1,1)="r",$AS$41,IF(MID(C9764,1,1)="p",#REF!,#REF!))),"")</f>
        <v/>
      </c>
      <c r="I9764" s="92" t="str">
        <f t="shared" si="1531"/>
        <v/>
      </c>
      <c r="J9764" s="92" t="str">
        <f t="shared" si="1532"/>
        <v/>
      </c>
      <c r="K9764" s="92" t="str">
        <f t="shared" si="1533"/>
        <v/>
      </c>
      <c r="L9764" s="92" t="str">
        <f t="shared" si="1534"/>
        <v/>
      </c>
      <c r="M9764" s="95" t="str">
        <f>IF(A9764&lt;&gt;"",IF(MID(C9764,1,1)="c",SigmaEpsConcrete(I9764,$AN$30:$AN$33,$AR$30:$AR$33,$AS$26,$AS$27,$AS$28,$AQ$20,$AU$19),""),"")</f>
        <v/>
      </c>
      <c r="N9764" s="95" t="str">
        <f>IF(A9764&lt;&gt;"",IF(MID(C9764,1,1)="r",SigmaEpsReinf(J9764,$AS$42:$AS$43,$AS$41,$AS$39,$AS$40,$AQ$38),""),"")</f>
        <v/>
      </c>
      <c r="Q9764" s="92" t="str">
        <f t="shared" si="1536"/>
        <v/>
      </c>
      <c r="R9764" s="92" t="str">
        <f t="shared" si="1537"/>
        <v/>
      </c>
      <c r="U9764" s="5"/>
      <c r="V9764" s="5"/>
      <c r="W9764" s="94" t="str">
        <f t="shared" si="1535"/>
        <v/>
      </c>
      <c r="X9764" s="94" t="str">
        <f t="shared" si="1538"/>
        <v/>
      </c>
      <c r="Y9764" s="5"/>
      <c r="BK9764" s="8"/>
      <c r="BL9764" s="5"/>
      <c r="BM9764" s="5"/>
      <c r="BN9764" s="5"/>
      <c r="BO9764" s="5"/>
      <c r="BP9764" s="1"/>
      <c r="BQ9764" s="1"/>
      <c r="BR9764" s="1"/>
      <c r="BS9764" s="1"/>
      <c r="BT9764" s="1"/>
      <c r="BU9764" s="4"/>
      <c r="BV9764" s="1"/>
      <c r="BW9764" s="3"/>
      <c r="BX9764" s="4"/>
      <c r="BY9764" s="5"/>
      <c r="BZ9764" s="5"/>
      <c r="CA9764" s="5"/>
      <c r="CB9764" s="5"/>
      <c r="CC9764" s="5"/>
      <c r="CD9764" s="43"/>
    </row>
    <row r="9765" spans="1:82" x14ac:dyDescent="0.25">
      <c r="A9765" s="8"/>
      <c r="B9765" s="5"/>
      <c r="C9765" s="5"/>
      <c r="D9765" s="5"/>
      <c r="E9765" s="5"/>
      <c r="F9765" s="94" t="str">
        <f t="shared" si="1529"/>
        <v/>
      </c>
      <c r="G9765" s="94" t="str">
        <f t="shared" si="1530"/>
        <v/>
      </c>
      <c r="H9765" s="127" t="str">
        <f>IF(A9765&lt;&gt;"",IF(MID(C9765,1,1)="c",$AS$26,IF(MID(C9765,1,1)="r",$AS$41,IF(MID(C9765,1,1)="p",#REF!,#REF!))),"")</f>
        <v/>
      </c>
      <c r="I9765" s="92" t="str">
        <f t="shared" si="1531"/>
        <v/>
      </c>
      <c r="J9765" s="92" t="str">
        <f t="shared" si="1532"/>
        <v/>
      </c>
      <c r="K9765" s="92" t="str">
        <f t="shared" si="1533"/>
        <v/>
      </c>
      <c r="L9765" s="92" t="str">
        <f t="shared" si="1534"/>
        <v/>
      </c>
      <c r="M9765" s="95" t="str">
        <f>IF(A9765&lt;&gt;"",IF(MID(C9765,1,1)="c",SigmaEpsConcrete(I9765,$AN$30:$AN$33,$AR$30:$AR$33,$AS$26,$AS$27,$AS$28,$AQ$20,$AU$19),""),"")</f>
        <v/>
      </c>
      <c r="N9765" s="95" t="str">
        <f>IF(A9765&lt;&gt;"",IF(MID(C9765,1,1)="r",SigmaEpsReinf(J9765,$AS$42:$AS$43,$AS$41,$AS$39,$AS$40,$AQ$38),""),"")</f>
        <v/>
      </c>
      <c r="Q9765" s="92" t="str">
        <f t="shared" si="1536"/>
        <v/>
      </c>
      <c r="R9765" s="92" t="str">
        <f t="shared" si="1537"/>
        <v/>
      </c>
      <c r="U9765" s="5"/>
      <c r="V9765" s="5"/>
      <c r="W9765" s="94" t="str">
        <f t="shared" si="1535"/>
        <v/>
      </c>
      <c r="X9765" s="94" t="str">
        <f t="shared" si="1538"/>
        <v/>
      </c>
      <c r="Y9765" s="5"/>
      <c r="BK9765" s="8"/>
      <c r="BL9765" s="5"/>
      <c r="BM9765" s="5"/>
      <c r="BN9765" s="5"/>
      <c r="BO9765" s="5"/>
      <c r="BP9765" s="1"/>
      <c r="BQ9765" s="1"/>
      <c r="BR9765" s="1"/>
      <c r="BS9765" s="1"/>
      <c r="BT9765" s="1"/>
      <c r="BU9765" s="4"/>
      <c r="BV9765" s="1"/>
      <c r="BW9765" s="3"/>
      <c r="BX9765" s="4"/>
      <c r="BY9765" s="5"/>
      <c r="BZ9765" s="5"/>
      <c r="CA9765" s="5"/>
      <c r="CB9765" s="5"/>
      <c r="CC9765" s="5"/>
      <c r="CD9765" s="43"/>
    </row>
    <row r="9766" spans="1:82" x14ac:dyDescent="0.25">
      <c r="A9766" s="8"/>
      <c r="B9766" s="5"/>
      <c r="C9766" s="5"/>
      <c r="D9766" s="5"/>
      <c r="E9766" s="5"/>
      <c r="F9766" s="94" t="str">
        <f t="shared" si="1529"/>
        <v/>
      </c>
      <c r="G9766" s="94" t="str">
        <f t="shared" si="1530"/>
        <v/>
      </c>
      <c r="H9766" s="127" t="str">
        <f>IF(A9766&lt;&gt;"",IF(MID(C9766,1,1)="c",$AS$26,IF(MID(C9766,1,1)="r",$AS$41,IF(MID(C9766,1,1)="p",#REF!,#REF!))),"")</f>
        <v/>
      </c>
      <c r="I9766" s="92" t="str">
        <f t="shared" si="1531"/>
        <v/>
      </c>
      <c r="J9766" s="92" t="str">
        <f t="shared" si="1532"/>
        <v/>
      </c>
      <c r="K9766" s="92" t="str">
        <f t="shared" si="1533"/>
        <v/>
      </c>
      <c r="L9766" s="92" t="str">
        <f t="shared" si="1534"/>
        <v/>
      </c>
      <c r="M9766" s="95" t="str">
        <f>IF(A9766&lt;&gt;"",IF(MID(C9766,1,1)="c",SigmaEpsConcrete(I9766,$AN$30:$AN$33,$AR$30:$AR$33,$AS$26,$AS$27,$AS$28,$AQ$20,$AU$19),""),"")</f>
        <v/>
      </c>
      <c r="N9766" s="95" t="str">
        <f>IF(A9766&lt;&gt;"",IF(MID(C9766,1,1)="r",SigmaEpsReinf(J9766,$AS$42:$AS$43,$AS$41,$AS$39,$AS$40,$AQ$38),""),"")</f>
        <v/>
      </c>
      <c r="Q9766" s="92" t="str">
        <f t="shared" si="1536"/>
        <v/>
      </c>
      <c r="R9766" s="92" t="str">
        <f t="shared" si="1537"/>
        <v/>
      </c>
      <c r="U9766" s="5"/>
      <c r="V9766" s="5"/>
      <c r="W9766" s="94" t="str">
        <f t="shared" si="1535"/>
        <v/>
      </c>
      <c r="X9766" s="94" t="str">
        <f t="shared" si="1538"/>
        <v/>
      </c>
      <c r="Y9766" s="5"/>
      <c r="BK9766" s="8"/>
      <c r="BL9766" s="5"/>
      <c r="BM9766" s="5"/>
      <c r="BN9766" s="5"/>
      <c r="BO9766" s="5"/>
      <c r="BP9766" s="1"/>
      <c r="BQ9766" s="1"/>
      <c r="BR9766" s="1"/>
      <c r="BS9766" s="1"/>
      <c r="BT9766" s="1"/>
      <c r="BU9766" s="4"/>
      <c r="BV9766" s="1"/>
      <c r="BW9766" s="3"/>
      <c r="BX9766" s="4"/>
      <c r="BY9766" s="5"/>
      <c r="BZ9766" s="5"/>
      <c r="CA9766" s="5"/>
      <c r="CB9766" s="5"/>
      <c r="CC9766" s="5"/>
      <c r="CD9766" s="43"/>
    </row>
    <row r="9767" spans="1:82" x14ac:dyDescent="0.25">
      <c r="A9767" s="8"/>
      <c r="B9767" s="5"/>
      <c r="C9767" s="5"/>
      <c r="D9767" s="5"/>
      <c r="E9767" s="5"/>
      <c r="F9767" s="94" t="str">
        <f t="shared" si="1529"/>
        <v/>
      </c>
      <c r="G9767" s="94" t="str">
        <f t="shared" si="1530"/>
        <v/>
      </c>
      <c r="H9767" s="127" t="str">
        <f>IF(A9767&lt;&gt;"",IF(MID(C9767,1,1)="c",$AS$26,IF(MID(C9767,1,1)="r",$AS$41,IF(MID(C9767,1,1)="p",#REF!,#REF!))),"")</f>
        <v/>
      </c>
      <c r="I9767" s="92" t="str">
        <f t="shared" si="1531"/>
        <v/>
      </c>
      <c r="J9767" s="92" t="str">
        <f t="shared" si="1532"/>
        <v/>
      </c>
      <c r="K9767" s="92" t="str">
        <f t="shared" si="1533"/>
        <v/>
      </c>
      <c r="L9767" s="92" t="str">
        <f t="shared" si="1534"/>
        <v/>
      </c>
      <c r="M9767" s="95" t="str">
        <f>IF(A9767&lt;&gt;"",IF(MID(C9767,1,1)="c",SigmaEpsConcrete(I9767,$AN$30:$AN$33,$AR$30:$AR$33,$AS$26,$AS$27,$AS$28,$AQ$20,$AU$19),""),"")</f>
        <v/>
      </c>
      <c r="N9767" s="95" t="str">
        <f>IF(A9767&lt;&gt;"",IF(MID(C9767,1,1)="r",SigmaEpsReinf(J9767,$AS$42:$AS$43,$AS$41,$AS$39,$AS$40,$AQ$38),""),"")</f>
        <v/>
      </c>
      <c r="Q9767" s="92" t="str">
        <f t="shared" si="1536"/>
        <v/>
      </c>
      <c r="R9767" s="92" t="str">
        <f t="shared" si="1537"/>
        <v/>
      </c>
      <c r="U9767" s="5"/>
      <c r="V9767" s="5"/>
      <c r="W9767" s="94" t="str">
        <f t="shared" si="1535"/>
        <v/>
      </c>
      <c r="X9767" s="94" t="str">
        <f t="shared" si="1538"/>
        <v/>
      </c>
      <c r="Y9767" s="5"/>
      <c r="BK9767" s="8"/>
      <c r="BL9767" s="5"/>
      <c r="BM9767" s="5"/>
      <c r="BN9767" s="5"/>
      <c r="BO9767" s="5"/>
      <c r="BP9767" s="1"/>
      <c r="BQ9767" s="1"/>
      <c r="BR9767" s="1"/>
      <c r="BS9767" s="1"/>
      <c r="BT9767" s="1"/>
      <c r="BU9767" s="4"/>
      <c r="BV9767" s="1"/>
      <c r="BW9767" s="3"/>
      <c r="BX9767" s="4"/>
      <c r="BY9767" s="5"/>
      <c r="BZ9767" s="5"/>
      <c r="CA9767" s="5"/>
      <c r="CB9767" s="5"/>
      <c r="CC9767" s="5"/>
      <c r="CD9767" s="43"/>
    </row>
    <row r="9768" spans="1:82" x14ac:dyDescent="0.25">
      <c r="A9768" s="8"/>
      <c r="B9768" s="5"/>
      <c r="C9768" s="5"/>
      <c r="D9768" s="5"/>
      <c r="E9768" s="5"/>
      <c r="F9768" s="94" t="str">
        <f t="shared" si="1529"/>
        <v/>
      </c>
      <c r="G9768" s="94" t="str">
        <f t="shared" si="1530"/>
        <v/>
      </c>
      <c r="H9768" s="127" t="str">
        <f>IF(A9768&lt;&gt;"",IF(MID(C9768,1,1)="c",$AS$26,IF(MID(C9768,1,1)="r",$AS$41,IF(MID(C9768,1,1)="p",#REF!,#REF!))),"")</f>
        <v/>
      </c>
      <c r="I9768" s="92" t="str">
        <f t="shared" si="1531"/>
        <v/>
      </c>
      <c r="J9768" s="92" t="str">
        <f t="shared" si="1532"/>
        <v/>
      </c>
      <c r="K9768" s="92" t="str">
        <f t="shared" si="1533"/>
        <v/>
      </c>
      <c r="L9768" s="92" t="str">
        <f t="shared" si="1534"/>
        <v/>
      </c>
      <c r="M9768" s="95" t="str">
        <f>IF(A9768&lt;&gt;"",IF(MID(C9768,1,1)="c",SigmaEpsConcrete(I9768,$AN$30:$AN$33,$AR$30:$AR$33,$AS$26,$AS$27,$AS$28,$AQ$20,$AU$19),""),"")</f>
        <v/>
      </c>
      <c r="N9768" s="95" t="str">
        <f>IF(A9768&lt;&gt;"",IF(MID(C9768,1,1)="r",SigmaEpsReinf(J9768,$AS$42:$AS$43,$AS$41,$AS$39,$AS$40,$AQ$38),""),"")</f>
        <v/>
      </c>
      <c r="Q9768" s="92" t="str">
        <f t="shared" si="1536"/>
        <v/>
      </c>
      <c r="R9768" s="92" t="str">
        <f t="shared" si="1537"/>
        <v/>
      </c>
      <c r="U9768" s="5"/>
      <c r="V9768" s="5"/>
      <c r="W9768" s="94" t="str">
        <f t="shared" si="1535"/>
        <v/>
      </c>
      <c r="X9768" s="94" t="str">
        <f t="shared" si="1538"/>
        <v/>
      </c>
      <c r="Y9768" s="5"/>
      <c r="BK9768" s="8"/>
      <c r="BL9768" s="5"/>
      <c r="BM9768" s="5"/>
      <c r="BN9768" s="5"/>
      <c r="BO9768" s="5"/>
      <c r="BP9768" s="1"/>
      <c r="BQ9768" s="1"/>
      <c r="BR9768" s="1"/>
      <c r="BS9768" s="1"/>
      <c r="BT9768" s="1"/>
      <c r="BU9768" s="4"/>
      <c r="BV9768" s="1"/>
      <c r="BW9768" s="3"/>
      <c r="BX9768" s="4"/>
      <c r="BY9768" s="5"/>
      <c r="BZ9768" s="5"/>
      <c r="CA9768" s="5"/>
      <c r="CB9768" s="5"/>
      <c r="CC9768" s="5"/>
      <c r="CD9768" s="43"/>
    </row>
    <row r="9769" spans="1:82" x14ac:dyDescent="0.25">
      <c r="A9769" s="8"/>
      <c r="B9769" s="5"/>
      <c r="C9769" s="5"/>
      <c r="D9769" s="5"/>
      <c r="E9769" s="5"/>
      <c r="F9769" s="94" t="str">
        <f t="shared" si="1529"/>
        <v/>
      </c>
      <c r="G9769" s="94" t="str">
        <f t="shared" si="1530"/>
        <v/>
      </c>
      <c r="H9769" s="127" t="str">
        <f>IF(A9769&lt;&gt;"",IF(MID(C9769,1,1)="c",$AS$26,IF(MID(C9769,1,1)="r",$AS$41,IF(MID(C9769,1,1)="p",#REF!,#REF!))),"")</f>
        <v/>
      </c>
      <c r="I9769" s="92" t="str">
        <f t="shared" si="1531"/>
        <v/>
      </c>
      <c r="J9769" s="92" t="str">
        <f t="shared" si="1532"/>
        <v/>
      </c>
      <c r="K9769" s="92" t="str">
        <f t="shared" si="1533"/>
        <v/>
      </c>
      <c r="L9769" s="92" t="str">
        <f t="shared" si="1534"/>
        <v/>
      </c>
      <c r="M9769" s="95" t="str">
        <f>IF(A9769&lt;&gt;"",IF(MID(C9769,1,1)="c",SigmaEpsConcrete(I9769,$AN$30:$AN$33,$AR$30:$AR$33,$AS$26,$AS$27,$AS$28,$AQ$20,$AU$19),""),"")</f>
        <v/>
      </c>
      <c r="N9769" s="95" t="str">
        <f>IF(A9769&lt;&gt;"",IF(MID(C9769,1,1)="r",SigmaEpsReinf(J9769,$AS$42:$AS$43,$AS$41,$AS$39,$AS$40,$AQ$38),""),"")</f>
        <v/>
      </c>
      <c r="Q9769" s="92" t="str">
        <f t="shared" si="1536"/>
        <v/>
      </c>
      <c r="R9769" s="92" t="str">
        <f t="shared" si="1537"/>
        <v/>
      </c>
      <c r="U9769" s="5"/>
      <c r="V9769" s="5"/>
      <c r="W9769" s="94" t="str">
        <f t="shared" si="1535"/>
        <v/>
      </c>
      <c r="X9769" s="94" t="str">
        <f t="shared" si="1538"/>
        <v/>
      </c>
      <c r="Y9769" s="5"/>
      <c r="BK9769" s="8"/>
      <c r="BL9769" s="5"/>
      <c r="BM9769" s="5"/>
      <c r="BN9769" s="5"/>
      <c r="BO9769" s="5"/>
      <c r="BP9769" s="1"/>
      <c r="BQ9769" s="1"/>
      <c r="BR9769" s="1"/>
      <c r="BS9769" s="1"/>
      <c r="BT9769" s="1"/>
      <c r="BU9769" s="4"/>
      <c r="BV9769" s="1"/>
      <c r="BW9769" s="3"/>
      <c r="BX9769" s="4"/>
      <c r="BY9769" s="5"/>
      <c r="BZ9769" s="5"/>
      <c r="CA9769" s="5"/>
      <c r="CB9769" s="5"/>
      <c r="CC9769" s="5"/>
      <c r="CD9769" s="43"/>
    </row>
    <row r="9770" spans="1:82" x14ac:dyDescent="0.25">
      <c r="A9770" s="8"/>
      <c r="B9770" s="5"/>
      <c r="C9770" s="5"/>
      <c r="D9770" s="5"/>
      <c r="E9770" s="5"/>
      <c r="F9770" s="94" t="str">
        <f t="shared" si="1529"/>
        <v/>
      </c>
      <c r="G9770" s="94" t="str">
        <f t="shared" si="1530"/>
        <v/>
      </c>
      <c r="H9770" s="127" t="str">
        <f>IF(A9770&lt;&gt;"",IF(MID(C9770,1,1)="c",$AS$26,IF(MID(C9770,1,1)="r",$AS$41,IF(MID(C9770,1,1)="p",#REF!,#REF!))),"")</f>
        <v/>
      </c>
      <c r="I9770" s="92" t="str">
        <f t="shared" si="1531"/>
        <v/>
      </c>
      <c r="J9770" s="92" t="str">
        <f t="shared" si="1532"/>
        <v/>
      </c>
      <c r="K9770" s="92" t="str">
        <f t="shared" si="1533"/>
        <v/>
      </c>
      <c r="L9770" s="92" t="str">
        <f t="shared" si="1534"/>
        <v/>
      </c>
      <c r="M9770" s="95" t="str">
        <f>IF(A9770&lt;&gt;"",IF(MID(C9770,1,1)="c",SigmaEpsConcrete(I9770,$AN$30:$AN$33,$AR$30:$AR$33,$AS$26,$AS$27,$AS$28,$AQ$20,$AU$19),""),"")</f>
        <v/>
      </c>
      <c r="N9770" s="95" t="str">
        <f>IF(A9770&lt;&gt;"",IF(MID(C9770,1,1)="r",SigmaEpsReinf(J9770,$AS$42:$AS$43,$AS$41,$AS$39,$AS$40,$AQ$38),""),"")</f>
        <v/>
      </c>
      <c r="Q9770" s="92" t="str">
        <f t="shared" si="1536"/>
        <v/>
      </c>
      <c r="R9770" s="92" t="str">
        <f t="shared" si="1537"/>
        <v/>
      </c>
      <c r="U9770" s="5"/>
      <c r="V9770" s="5"/>
      <c r="W9770" s="94" t="str">
        <f t="shared" si="1535"/>
        <v/>
      </c>
      <c r="X9770" s="94" t="str">
        <f t="shared" si="1538"/>
        <v/>
      </c>
      <c r="Y9770" s="5"/>
      <c r="BK9770" s="8"/>
      <c r="BL9770" s="5"/>
      <c r="BM9770" s="5"/>
      <c r="BN9770" s="5"/>
      <c r="BO9770" s="5"/>
      <c r="BP9770" s="1"/>
      <c r="BQ9770" s="1"/>
      <c r="BR9770" s="1"/>
      <c r="BS9770" s="1"/>
      <c r="BT9770" s="1"/>
      <c r="BU9770" s="4"/>
      <c r="BV9770" s="1"/>
      <c r="BW9770" s="3"/>
      <c r="BX9770" s="4"/>
      <c r="BY9770" s="5"/>
      <c r="BZ9770" s="5"/>
      <c r="CA9770" s="5"/>
      <c r="CB9770" s="5"/>
      <c r="CC9770" s="5"/>
      <c r="CD9770" s="43"/>
    </row>
    <row r="9771" spans="1:82" x14ac:dyDescent="0.25">
      <c r="A9771" s="8"/>
      <c r="B9771" s="5"/>
      <c r="C9771" s="5"/>
      <c r="D9771" s="5"/>
      <c r="E9771" s="5"/>
      <c r="F9771" s="94" t="str">
        <f t="shared" si="1529"/>
        <v/>
      </c>
      <c r="G9771" s="94" t="str">
        <f t="shared" si="1530"/>
        <v/>
      </c>
      <c r="H9771" s="127" t="str">
        <f>IF(A9771&lt;&gt;"",IF(MID(C9771,1,1)="c",$AS$26,IF(MID(C9771,1,1)="r",$AS$41,IF(MID(C9771,1,1)="p",#REF!,#REF!))),"")</f>
        <v/>
      </c>
      <c r="I9771" s="92" t="str">
        <f t="shared" si="1531"/>
        <v/>
      </c>
      <c r="J9771" s="92" t="str">
        <f t="shared" si="1532"/>
        <v/>
      </c>
      <c r="K9771" s="92" t="str">
        <f t="shared" si="1533"/>
        <v/>
      </c>
      <c r="L9771" s="92" t="str">
        <f t="shared" si="1534"/>
        <v/>
      </c>
      <c r="M9771" s="95" t="str">
        <f>IF(A9771&lt;&gt;"",IF(MID(C9771,1,1)="c",SigmaEpsConcrete(I9771,$AN$30:$AN$33,$AR$30:$AR$33,$AS$26,$AS$27,$AS$28,$AQ$20,$AU$19),""),"")</f>
        <v/>
      </c>
      <c r="N9771" s="95" t="str">
        <f>IF(A9771&lt;&gt;"",IF(MID(C9771,1,1)="r",SigmaEpsReinf(J9771,$AS$42:$AS$43,$AS$41,$AS$39,$AS$40,$AQ$38),""),"")</f>
        <v/>
      </c>
      <c r="Q9771" s="92" t="str">
        <f t="shared" si="1536"/>
        <v/>
      </c>
      <c r="R9771" s="92" t="str">
        <f t="shared" si="1537"/>
        <v/>
      </c>
      <c r="U9771" s="5"/>
      <c r="V9771" s="5"/>
      <c r="W9771" s="94" t="str">
        <f t="shared" si="1535"/>
        <v/>
      </c>
      <c r="X9771" s="94" t="str">
        <f t="shared" si="1538"/>
        <v/>
      </c>
      <c r="Y9771" s="5"/>
      <c r="BK9771" s="8"/>
      <c r="BL9771" s="5"/>
      <c r="BM9771" s="5"/>
      <c r="BN9771" s="5"/>
      <c r="BO9771" s="5"/>
      <c r="BP9771" s="1"/>
      <c r="BQ9771" s="1"/>
      <c r="BR9771" s="1"/>
      <c r="BS9771" s="1"/>
      <c r="BT9771" s="1"/>
      <c r="BU9771" s="4"/>
      <c r="BV9771" s="1"/>
      <c r="BW9771" s="3"/>
      <c r="BX9771" s="4"/>
      <c r="BY9771" s="5"/>
      <c r="BZ9771" s="5"/>
      <c r="CA9771" s="5"/>
      <c r="CB9771" s="5"/>
      <c r="CC9771" s="5"/>
      <c r="CD9771" s="43"/>
    </row>
    <row r="9772" spans="1:82" x14ac:dyDescent="0.25">
      <c r="A9772" s="8"/>
      <c r="B9772" s="5"/>
      <c r="C9772" s="5"/>
      <c r="D9772" s="5"/>
      <c r="E9772" s="5"/>
      <c r="F9772" s="94" t="str">
        <f t="shared" si="1529"/>
        <v/>
      </c>
      <c r="G9772" s="94" t="str">
        <f t="shared" si="1530"/>
        <v/>
      </c>
      <c r="H9772" s="127" t="str">
        <f>IF(A9772&lt;&gt;"",IF(MID(C9772,1,1)="c",$AS$26,IF(MID(C9772,1,1)="r",$AS$41,IF(MID(C9772,1,1)="p",#REF!,#REF!))),"")</f>
        <v/>
      </c>
      <c r="I9772" s="92" t="str">
        <f t="shared" si="1531"/>
        <v/>
      </c>
      <c r="J9772" s="92" t="str">
        <f t="shared" si="1532"/>
        <v/>
      </c>
      <c r="K9772" s="92" t="str">
        <f t="shared" si="1533"/>
        <v/>
      </c>
      <c r="L9772" s="92" t="str">
        <f t="shared" si="1534"/>
        <v/>
      </c>
      <c r="M9772" s="95" t="str">
        <f>IF(A9772&lt;&gt;"",IF(MID(C9772,1,1)="c",SigmaEpsConcrete(I9772,$AN$30:$AN$33,$AR$30:$AR$33,$AS$26,$AS$27,$AS$28,$AQ$20,$AU$19),""),"")</f>
        <v/>
      </c>
      <c r="N9772" s="95" t="str">
        <f>IF(A9772&lt;&gt;"",IF(MID(C9772,1,1)="r",SigmaEpsReinf(J9772,$AS$42:$AS$43,$AS$41,$AS$39,$AS$40,$AQ$38),""),"")</f>
        <v/>
      </c>
      <c r="Q9772" s="92" t="str">
        <f t="shared" si="1536"/>
        <v/>
      </c>
      <c r="R9772" s="92" t="str">
        <f t="shared" si="1537"/>
        <v/>
      </c>
      <c r="U9772" s="5"/>
      <c r="V9772" s="5"/>
      <c r="W9772" s="94" t="str">
        <f t="shared" si="1535"/>
        <v/>
      </c>
      <c r="X9772" s="94" t="str">
        <f t="shared" si="1538"/>
        <v/>
      </c>
      <c r="Y9772" s="5"/>
      <c r="BK9772" s="8"/>
      <c r="BL9772" s="5"/>
      <c r="BM9772" s="5"/>
      <c r="BN9772" s="5"/>
      <c r="BO9772" s="5"/>
      <c r="BP9772" s="1"/>
      <c r="BQ9772" s="1"/>
      <c r="BR9772" s="1"/>
      <c r="BS9772" s="1"/>
      <c r="BT9772" s="1"/>
      <c r="BU9772" s="4"/>
      <c r="BV9772" s="1"/>
      <c r="BW9772" s="3"/>
      <c r="BX9772" s="4"/>
      <c r="BY9772" s="5"/>
      <c r="BZ9772" s="5"/>
      <c r="CA9772" s="5"/>
      <c r="CB9772" s="5"/>
      <c r="CC9772" s="5"/>
      <c r="CD9772" s="43"/>
    </row>
    <row r="9773" spans="1:82" x14ac:dyDescent="0.25">
      <c r="A9773" s="8"/>
      <c r="B9773" s="5"/>
      <c r="C9773" s="5"/>
      <c r="D9773" s="5"/>
      <c r="E9773" s="5"/>
      <c r="F9773" s="94" t="str">
        <f t="shared" si="1529"/>
        <v/>
      </c>
      <c r="G9773" s="94" t="str">
        <f t="shared" si="1530"/>
        <v/>
      </c>
      <c r="H9773" s="127" t="str">
        <f>IF(A9773&lt;&gt;"",IF(MID(C9773,1,1)="c",$AS$26,IF(MID(C9773,1,1)="r",$AS$41,IF(MID(C9773,1,1)="p",#REF!,#REF!))),"")</f>
        <v/>
      </c>
      <c r="I9773" s="92" t="str">
        <f t="shared" si="1531"/>
        <v/>
      </c>
      <c r="J9773" s="92" t="str">
        <f t="shared" si="1532"/>
        <v/>
      </c>
      <c r="K9773" s="92" t="str">
        <f t="shared" si="1533"/>
        <v/>
      </c>
      <c r="L9773" s="92" t="str">
        <f t="shared" si="1534"/>
        <v/>
      </c>
      <c r="M9773" s="95" t="str">
        <f>IF(A9773&lt;&gt;"",IF(MID(C9773,1,1)="c",SigmaEpsConcrete(I9773,$AN$30:$AN$33,$AR$30:$AR$33,$AS$26,$AS$27,$AS$28,$AQ$20,$AU$19),""),"")</f>
        <v/>
      </c>
      <c r="N9773" s="95" t="str">
        <f>IF(A9773&lt;&gt;"",IF(MID(C9773,1,1)="r",SigmaEpsReinf(J9773,$AS$42:$AS$43,$AS$41,$AS$39,$AS$40,$AQ$38),""),"")</f>
        <v/>
      </c>
      <c r="Q9773" s="92" t="str">
        <f t="shared" si="1536"/>
        <v/>
      </c>
      <c r="R9773" s="92" t="str">
        <f t="shared" si="1537"/>
        <v/>
      </c>
      <c r="U9773" s="5"/>
      <c r="V9773" s="5"/>
      <c r="W9773" s="94" t="str">
        <f t="shared" si="1535"/>
        <v/>
      </c>
      <c r="X9773" s="94" t="str">
        <f t="shared" si="1538"/>
        <v/>
      </c>
      <c r="Y9773" s="5"/>
      <c r="BK9773" s="8"/>
      <c r="BL9773" s="5"/>
      <c r="BM9773" s="5"/>
      <c r="BN9773" s="5"/>
      <c r="BO9773" s="5"/>
      <c r="BP9773" s="1"/>
      <c r="BQ9773" s="1"/>
      <c r="BR9773" s="1"/>
      <c r="BS9773" s="1"/>
      <c r="BT9773" s="1"/>
      <c r="BU9773" s="4"/>
      <c r="BV9773" s="1"/>
      <c r="BW9773" s="3"/>
      <c r="BX9773" s="4"/>
      <c r="BY9773" s="5"/>
      <c r="BZ9773" s="5"/>
      <c r="CA9773" s="5"/>
      <c r="CB9773" s="5"/>
      <c r="CC9773" s="5"/>
      <c r="CD9773" s="43"/>
    </row>
    <row r="9774" spans="1:82" x14ac:dyDescent="0.25">
      <c r="A9774" s="8"/>
      <c r="B9774" s="5"/>
      <c r="C9774" s="5"/>
      <c r="D9774" s="5"/>
      <c r="E9774" s="5"/>
      <c r="F9774" s="94" t="str">
        <f t="shared" si="1529"/>
        <v/>
      </c>
      <c r="G9774" s="94" t="str">
        <f t="shared" si="1530"/>
        <v/>
      </c>
      <c r="H9774" s="127" t="str">
        <f>IF(A9774&lt;&gt;"",IF(MID(C9774,1,1)="c",$AS$26,IF(MID(C9774,1,1)="r",$AS$41,IF(MID(C9774,1,1)="p",#REF!,#REF!))),"")</f>
        <v/>
      </c>
      <c r="I9774" s="92" t="str">
        <f t="shared" si="1531"/>
        <v/>
      </c>
      <c r="J9774" s="92" t="str">
        <f t="shared" si="1532"/>
        <v/>
      </c>
      <c r="K9774" s="92" t="str">
        <f t="shared" si="1533"/>
        <v/>
      </c>
      <c r="L9774" s="92" t="str">
        <f t="shared" si="1534"/>
        <v/>
      </c>
      <c r="M9774" s="95" t="str">
        <f>IF(A9774&lt;&gt;"",IF(MID(C9774,1,1)="c",SigmaEpsConcrete(I9774,$AN$30:$AN$33,$AR$30:$AR$33,$AS$26,$AS$27,$AS$28,$AQ$20,$AU$19),""),"")</f>
        <v/>
      </c>
      <c r="N9774" s="95" t="str">
        <f>IF(A9774&lt;&gt;"",IF(MID(C9774,1,1)="r",SigmaEpsReinf(J9774,$AS$42:$AS$43,$AS$41,$AS$39,$AS$40,$AQ$38),""),"")</f>
        <v/>
      </c>
      <c r="Q9774" s="92" t="str">
        <f t="shared" si="1536"/>
        <v/>
      </c>
      <c r="R9774" s="92" t="str">
        <f t="shared" si="1537"/>
        <v/>
      </c>
      <c r="U9774" s="5"/>
      <c r="V9774" s="5"/>
      <c r="W9774" s="94" t="str">
        <f t="shared" si="1535"/>
        <v/>
      </c>
      <c r="X9774" s="94" t="str">
        <f t="shared" si="1538"/>
        <v/>
      </c>
      <c r="Y9774" s="5"/>
      <c r="BK9774" s="8"/>
      <c r="BL9774" s="5"/>
      <c r="BM9774" s="5"/>
      <c r="BN9774" s="5"/>
      <c r="BO9774" s="5"/>
      <c r="BP9774" s="1"/>
      <c r="BQ9774" s="1"/>
      <c r="BR9774" s="1"/>
      <c r="BS9774" s="1"/>
      <c r="BT9774" s="1"/>
      <c r="BU9774" s="4"/>
      <c r="BV9774" s="1"/>
      <c r="BW9774" s="3"/>
      <c r="BX9774" s="4"/>
      <c r="BY9774" s="5"/>
      <c r="BZ9774" s="5"/>
      <c r="CA9774" s="5"/>
      <c r="CB9774" s="5"/>
      <c r="CC9774" s="5"/>
      <c r="CD9774" s="43"/>
    </row>
    <row r="9775" spans="1:82" x14ac:dyDescent="0.25">
      <c r="A9775" s="8"/>
      <c r="B9775" s="5"/>
      <c r="C9775" s="5"/>
      <c r="D9775" s="5"/>
      <c r="E9775" s="5"/>
      <c r="F9775" s="94" t="str">
        <f t="shared" si="1529"/>
        <v/>
      </c>
      <c r="G9775" s="94" t="str">
        <f t="shared" si="1530"/>
        <v/>
      </c>
      <c r="H9775" s="127" t="str">
        <f>IF(A9775&lt;&gt;"",IF(MID(C9775,1,1)="c",$AS$26,IF(MID(C9775,1,1)="r",$AS$41,IF(MID(C9775,1,1)="p",#REF!,#REF!))),"")</f>
        <v/>
      </c>
      <c r="I9775" s="92" t="str">
        <f t="shared" si="1531"/>
        <v/>
      </c>
      <c r="J9775" s="92" t="str">
        <f t="shared" si="1532"/>
        <v/>
      </c>
      <c r="K9775" s="92" t="str">
        <f t="shared" si="1533"/>
        <v/>
      </c>
      <c r="L9775" s="92" t="str">
        <f t="shared" si="1534"/>
        <v/>
      </c>
      <c r="M9775" s="95" t="str">
        <f>IF(A9775&lt;&gt;"",IF(MID(C9775,1,1)="c",SigmaEpsConcrete(I9775,$AN$30:$AN$33,$AR$30:$AR$33,$AS$26,$AS$27,$AS$28,$AQ$20,$AU$19),""),"")</f>
        <v/>
      </c>
      <c r="N9775" s="95" t="str">
        <f>IF(A9775&lt;&gt;"",IF(MID(C9775,1,1)="r",SigmaEpsReinf(J9775,$AS$42:$AS$43,$AS$41,$AS$39,$AS$40,$AQ$38),""),"")</f>
        <v/>
      </c>
      <c r="Q9775" s="92" t="str">
        <f t="shared" si="1536"/>
        <v/>
      </c>
      <c r="R9775" s="92" t="str">
        <f t="shared" si="1537"/>
        <v/>
      </c>
      <c r="U9775" s="5"/>
      <c r="V9775" s="5"/>
      <c r="W9775" s="94" t="str">
        <f t="shared" si="1535"/>
        <v/>
      </c>
      <c r="X9775" s="94" t="str">
        <f t="shared" si="1538"/>
        <v/>
      </c>
      <c r="Y9775" s="5"/>
      <c r="BK9775" s="8"/>
      <c r="BL9775" s="5"/>
      <c r="BM9775" s="5"/>
      <c r="BN9775" s="5"/>
      <c r="BO9775" s="5"/>
      <c r="BP9775" s="1"/>
      <c r="BQ9775" s="1"/>
      <c r="BR9775" s="1"/>
      <c r="BS9775" s="1"/>
      <c r="BT9775" s="1"/>
      <c r="BU9775" s="4"/>
      <c r="BV9775" s="1"/>
      <c r="BW9775" s="3"/>
      <c r="BX9775" s="4"/>
      <c r="BY9775" s="5"/>
      <c r="BZ9775" s="5"/>
      <c r="CA9775" s="5"/>
      <c r="CB9775" s="5"/>
      <c r="CC9775" s="5"/>
      <c r="CD9775" s="43"/>
    </row>
    <row r="9776" spans="1:82" x14ac:dyDescent="0.25">
      <c r="A9776" s="8"/>
      <c r="B9776" s="5"/>
      <c r="C9776" s="5"/>
      <c r="D9776" s="5"/>
      <c r="E9776" s="5"/>
      <c r="F9776" s="94" t="str">
        <f t="shared" si="1529"/>
        <v/>
      </c>
      <c r="G9776" s="94" t="str">
        <f t="shared" si="1530"/>
        <v/>
      </c>
      <c r="H9776" s="127" t="str">
        <f>IF(A9776&lt;&gt;"",IF(MID(C9776,1,1)="c",$AS$26,IF(MID(C9776,1,1)="r",$AS$41,IF(MID(C9776,1,1)="p",#REF!,#REF!))),"")</f>
        <v/>
      </c>
      <c r="I9776" s="92" t="str">
        <f t="shared" si="1531"/>
        <v/>
      </c>
      <c r="J9776" s="92" t="str">
        <f t="shared" si="1532"/>
        <v/>
      </c>
      <c r="K9776" s="92" t="str">
        <f t="shared" si="1533"/>
        <v/>
      </c>
      <c r="L9776" s="92" t="str">
        <f t="shared" si="1534"/>
        <v/>
      </c>
      <c r="M9776" s="95" t="str">
        <f>IF(A9776&lt;&gt;"",IF(MID(C9776,1,1)="c",SigmaEpsConcrete(I9776,$AN$30:$AN$33,$AR$30:$AR$33,$AS$26,$AS$27,$AS$28,$AQ$20,$AU$19),""),"")</f>
        <v/>
      </c>
      <c r="N9776" s="95" t="str">
        <f>IF(A9776&lt;&gt;"",IF(MID(C9776,1,1)="r",SigmaEpsReinf(J9776,$AS$42:$AS$43,$AS$41,$AS$39,$AS$40,$AQ$38),""),"")</f>
        <v/>
      </c>
      <c r="Q9776" s="92" t="str">
        <f t="shared" si="1536"/>
        <v/>
      </c>
      <c r="R9776" s="92" t="str">
        <f t="shared" si="1537"/>
        <v/>
      </c>
      <c r="U9776" s="5"/>
      <c r="V9776" s="5"/>
      <c r="W9776" s="94" t="str">
        <f t="shared" si="1535"/>
        <v/>
      </c>
      <c r="X9776" s="94" t="str">
        <f t="shared" si="1538"/>
        <v/>
      </c>
      <c r="Y9776" s="5"/>
      <c r="BK9776" s="8"/>
      <c r="BL9776" s="5"/>
      <c r="BM9776" s="5"/>
      <c r="BN9776" s="5"/>
      <c r="BO9776" s="5"/>
      <c r="BP9776" s="1"/>
      <c r="BQ9776" s="1"/>
      <c r="BR9776" s="1"/>
      <c r="BS9776" s="1"/>
      <c r="BT9776" s="1"/>
      <c r="BU9776" s="4"/>
      <c r="BV9776" s="1"/>
      <c r="BW9776" s="3"/>
      <c r="BX9776" s="4"/>
      <c r="BY9776" s="5"/>
      <c r="BZ9776" s="5"/>
      <c r="CA9776" s="5"/>
      <c r="CB9776" s="5"/>
      <c r="CC9776" s="5"/>
      <c r="CD9776" s="43"/>
    </row>
    <row r="9777" spans="1:82" x14ac:dyDescent="0.25">
      <c r="A9777" s="8"/>
      <c r="B9777" s="5"/>
      <c r="C9777" s="5"/>
      <c r="D9777" s="5"/>
      <c r="E9777" s="5"/>
      <c r="F9777" s="94" t="str">
        <f t="shared" si="1529"/>
        <v/>
      </c>
      <c r="G9777" s="94" t="str">
        <f t="shared" si="1530"/>
        <v/>
      </c>
      <c r="H9777" s="127" t="str">
        <f>IF(A9777&lt;&gt;"",IF(MID(C9777,1,1)="c",$AS$26,IF(MID(C9777,1,1)="r",$AS$41,IF(MID(C9777,1,1)="p",#REF!,#REF!))),"")</f>
        <v/>
      </c>
      <c r="I9777" s="92" t="str">
        <f t="shared" si="1531"/>
        <v/>
      </c>
      <c r="J9777" s="92" t="str">
        <f t="shared" si="1532"/>
        <v/>
      </c>
      <c r="K9777" s="92" t="str">
        <f t="shared" si="1533"/>
        <v/>
      </c>
      <c r="L9777" s="92" t="str">
        <f t="shared" si="1534"/>
        <v/>
      </c>
      <c r="M9777" s="95" t="str">
        <f>IF(A9777&lt;&gt;"",IF(MID(C9777,1,1)="c",SigmaEpsConcrete(I9777,$AN$30:$AN$33,$AR$30:$AR$33,$AS$26,$AS$27,$AS$28,$AQ$20,$AU$19),""),"")</f>
        <v/>
      </c>
      <c r="N9777" s="95" t="str">
        <f>IF(A9777&lt;&gt;"",IF(MID(C9777,1,1)="r",SigmaEpsReinf(J9777,$AS$42:$AS$43,$AS$41,$AS$39,$AS$40,$AQ$38),""),"")</f>
        <v/>
      </c>
      <c r="Q9777" s="92" t="str">
        <f t="shared" si="1536"/>
        <v/>
      </c>
      <c r="R9777" s="92" t="str">
        <f t="shared" si="1537"/>
        <v/>
      </c>
      <c r="U9777" s="5"/>
      <c r="V9777" s="5"/>
      <c r="W9777" s="94" t="str">
        <f t="shared" si="1535"/>
        <v/>
      </c>
      <c r="X9777" s="94" t="str">
        <f t="shared" si="1538"/>
        <v/>
      </c>
      <c r="Y9777" s="5"/>
      <c r="BK9777" s="8"/>
      <c r="BL9777" s="5"/>
      <c r="BM9777" s="5"/>
      <c r="BN9777" s="5"/>
      <c r="BO9777" s="5"/>
      <c r="BP9777" s="1"/>
      <c r="BQ9777" s="1"/>
      <c r="BR9777" s="1"/>
      <c r="BS9777" s="1"/>
      <c r="BT9777" s="1"/>
      <c r="BU9777" s="4"/>
      <c r="BV9777" s="1"/>
      <c r="BW9777" s="3"/>
      <c r="BX9777" s="4"/>
      <c r="BY9777" s="5"/>
      <c r="BZ9777" s="5"/>
      <c r="CA9777" s="5"/>
      <c r="CB9777" s="5"/>
      <c r="CC9777" s="5"/>
      <c r="CD9777" s="43"/>
    </row>
    <row r="9778" spans="1:82" x14ac:dyDescent="0.25">
      <c r="A9778" s="8"/>
      <c r="B9778" s="5"/>
      <c r="C9778" s="5"/>
      <c r="D9778" s="5"/>
      <c r="E9778" s="5"/>
      <c r="F9778" s="94" t="str">
        <f t="shared" si="1529"/>
        <v/>
      </c>
      <c r="G9778" s="94" t="str">
        <f t="shared" si="1530"/>
        <v/>
      </c>
      <c r="H9778" s="127" t="str">
        <f>IF(A9778&lt;&gt;"",IF(MID(C9778,1,1)="c",$AS$26,IF(MID(C9778,1,1)="r",$AS$41,IF(MID(C9778,1,1)="p",#REF!,#REF!))),"")</f>
        <v/>
      </c>
      <c r="I9778" s="92" t="str">
        <f t="shared" si="1531"/>
        <v/>
      </c>
      <c r="J9778" s="92" t="str">
        <f t="shared" si="1532"/>
        <v/>
      </c>
      <c r="K9778" s="92" t="str">
        <f t="shared" si="1533"/>
        <v/>
      </c>
      <c r="L9778" s="92" t="str">
        <f t="shared" si="1534"/>
        <v/>
      </c>
      <c r="M9778" s="95" t="str">
        <f>IF(A9778&lt;&gt;"",IF(MID(C9778,1,1)="c",SigmaEpsConcrete(I9778,$AN$30:$AN$33,$AR$30:$AR$33,$AS$26,$AS$27,$AS$28,$AQ$20,$AU$19),""),"")</f>
        <v/>
      </c>
      <c r="N9778" s="95" t="str">
        <f>IF(A9778&lt;&gt;"",IF(MID(C9778,1,1)="r",SigmaEpsReinf(J9778,$AS$42:$AS$43,$AS$41,$AS$39,$AS$40,$AQ$38),""),"")</f>
        <v/>
      </c>
      <c r="Q9778" s="92" t="str">
        <f t="shared" si="1536"/>
        <v/>
      </c>
      <c r="R9778" s="92" t="str">
        <f t="shared" si="1537"/>
        <v/>
      </c>
      <c r="U9778" s="5"/>
      <c r="V9778" s="5"/>
      <c r="W9778" s="94" t="str">
        <f t="shared" si="1535"/>
        <v/>
      </c>
      <c r="X9778" s="94" t="str">
        <f t="shared" si="1538"/>
        <v/>
      </c>
      <c r="Y9778" s="5"/>
      <c r="BK9778" s="8"/>
      <c r="BL9778" s="5"/>
      <c r="BM9778" s="5"/>
      <c r="BN9778" s="5"/>
      <c r="BO9778" s="5"/>
      <c r="BP9778" s="1"/>
      <c r="BQ9778" s="1"/>
      <c r="BR9778" s="1"/>
      <c r="BS9778" s="1"/>
      <c r="BT9778" s="1"/>
      <c r="BU9778" s="4"/>
      <c r="BV9778" s="1"/>
      <c r="BW9778" s="3"/>
      <c r="BX9778" s="4"/>
      <c r="BY9778" s="5"/>
      <c r="BZ9778" s="5"/>
      <c r="CA9778" s="5"/>
      <c r="CB9778" s="5"/>
      <c r="CC9778" s="5"/>
      <c r="CD9778" s="43"/>
    </row>
    <row r="9779" spans="1:82" x14ac:dyDescent="0.25">
      <c r="A9779" s="8"/>
      <c r="B9779" s="5"/>
      <c r="C9779" s="5"/>
      <c r="D9779" s="5"/>
      <c r="E9779" s="5"/>
      <c r="F9779" s="94" t="str">
        <f t="shared" si="1529"/>
        <v/>
      </c>
      <c r="G9779" s="94" t="str">
        <f t="shared" si="1530"/>
        <v/>
      </c>
      <c r="H9779" s="127" t="str">
        <f>IF(A9779&lt;&gt;"",IF(MID(C9779,1,1)="c",$AS$26,IF(MID(C9779,1,1)="r",$AS$41,IF(MID(C9779,1,1)="p",#REF!,#REF!))),"")</f>
        <v/>
      </c>
      <c r="I9779" s="92" t="str">
        <f t="shared" si="1531"/>
        <v/>
      </c>
      <c r="J9779" s="92" t="str">
        <f t="shared" si="1532"/>
        <v/>
      </c>
      <c r="K9779" s="92" t="str">
        <f t="shared" si="1533"/>
        <v/>
      </c>
      <c r="L9779" s="92" t="str">
        <f t="shared" si="1534"/>
        <v/>
      </c>
      <c r="M9779" s="95" t="str">
        <f>IF(A9779&lt;&gt;"",IF(MID(C9779,1,1)="c",SigmaEpsConcrete(I9779,$AN$30:$AN$33,$AR$30:$AR$33,$AS$26,$AS$27,$AS$28,$AQ$20,$AU$19),""),"")</f>
        <v/>
      </c>
      <c r="N9779" s="95" t="str">
        <f>IF(A9779&lt;&gt;"",IF(MID(C9779,1,1)="r",SigmaEpsReinf(J9779,$AS$42:$AS$43,$AS$41,$AS$39,$AS$40,$AQ$38),""),"")</f>
        <v/>
      </c>
      <c r="Q9779" s="92" t="str">
        <f t="shared" si="1536"/>
        <v/>
      </c>
      <c r="R9779" s="92" t="str">
        <f t="shared" si="1537"/>
        <v/>
      </c>
      <c r="U9779" s="5"/>
      <c r="V9779" s="5"/>
      <c r="W9779" s="94" t="str">
        <f t="shared" si="1535"/>
        <v/>
      </c>
      <c r="X9779" s="94" t="str">
        <f t="shared" si="1538"/>
        <v/>
      </c>
      <c r="Y9779" s="5"/>
      <c r="BK9779" s="8"/>
      <c r="BL9779" s="5"/>
      <c r="BM9779" s="5"/>
      <c r="BN9779" s="5"/>
      <c r="BO9779" s="5"/>
      <c r="BP9779" s="1"/>
      <c r="BQ9779" s="1"/>
      <c r="BR9779" s="1"/>
      <c r="BS9779" s="1"/>
      <c r="BT9779" s="1"/>
      <c r="BU9779" s="4"/>
      <c r="BV9779" s="1"/>
      <c r="BW9779" s="3"/>
      <c r="BX9779" s="4"/>
      <c r="BY9779" s="5"/>
      <c r="BZ9779" s="5"/>
      <c r="CA9779" s="5"/>
      <c r="CB9779" s="5"/>
      <c r="CC9779" s="5"/>
      <c r="CD9779" s="43"/>
    </row>
    <row r="9780" spans="1:82" x14ac:dyDescent="0.25">
      <c r="A9780" s="8"/>
      <c r="B9780" s="5"/>
      <c r="C9780" s="5"/>
      <c r="D9780" s="5"/>
      <c r="E9780" s="5"/>
      <c r="F9780" s="94" t="str">
        <f t="shared" si="1529"/>
        <v/>
      </c>
      <c r="G9780" s="94" t="str">
        <f t="shared" si="1530"/>
        <v/>
      </c>
      <c r="H9780" s="127" t="str">
        <f>IF(A9780&lt;&gt;"",IF(MID(C9780,1,1)="c",$AS$26,IF(MID(C9780,1,1)="r",$AS$41,IF(MID(C9780,1,1)="p",#REF!,#REF!))),"")</f>
        <v/>
      </c>
      <c r="I9780" s="92" t="str">
        <f t="shared" si="1531"/>
        <v/>
      </c>
      <c r="J9780" s="92" t="str">
        <f t="shared" si="1532"/>
        <v/>
      </c>
      <c r="K9780" s="92" t="str">
        <f t="shared" si="1533"/>
        <v/>
      </c>
      <c r="L9780" s="92" t="str">
        <f t="shared" si="1534"/>
        <v/>
      </c>
      <c r="M9780" s="95" t="str">
        <f>IF(A9780&lt;&gt;"",IF(MID(C9780,1,1)="c",SigmaEpsConcrete(I9780,$AN$30:$AN$33,$AR$30:$AR$33,$AS$26,$AS$27,$AS$28,$AQ$20,$AU$19),""),"")</f>
        <v/>
      </c>
      <c r="N9780" s="95" t="str">
        <f>IF(A9780&lt;&gt;"",IF(MID(C9780,1,1)="r",SigmaEpsReinf(J9780,$AS$42:$AS$43,$AS$41,$AS$39,$AS$40,$AQ$38),""),"")</f>
        <v/>
      </c>
      <c r="Q9780" s="92" t="str">
        <f t="shared" si="1536"/>
        <v/>
      </c>
      <c r="R9780" s="92" t="str">
        <f t="shared" si="1537"/>
        <v/>
      </c>
      <c r="U9780" s="5"/>
      <c r="V9780" s="5"/>
      <c r="W9780" s="94" t="str">
        <f t="shared" si="1535"/>
        <v/>
      </c>
      <c r="X9780" s="94" t="str">
        <f t="shared" si="1538"/>
        <v/>
      </c>
      <c r="Y9780" s="5"/>
      <c r="BK9780" s="8"/>
      <c r="BL9780" s="5"/>
      <c r="BM9780" s="5"/>
      <c r="BN9780" s="5"/>
      <c r="BO9780" s="5"/>
      <c r="BP9780" s="1"/>
      <c r="BQ9780" s="1"/>
      <c r="BR9780" s="1"/>
      <c r="BS9780" s="1"/>
      <c r="BT9780" s="1"/>
      <c r="BU9780" s="4"/>
      <c r="BV9780" s="1"/>
      <c r="BW9780" s="3"/>
      <c r="BX9780" s="4"/>
      <c r="BY9780" s="5"/>
      <c r="BZ9780" s="5"/>
      <c r="CA9780" s="5"/>
      <c r="CB9780" s="5"/>
      <c r="CC9780" s="5"/>
      <c r="CD9780" s="43"/>
    </row>
    <row r="9781" spans="1:82" x14ac:dyDescent="0.25">
      <c r="A9781" s="8"/>
      <c r="B9781" s="5"/>
      <c r="C9781" s="5"/>
      <c r="D9781" s="5"/>
      <c r="E9781" s="5"/>
      <c r="F9781" s="94" t="str">
        <f t="shared" si="1529"/>
        <v/>
      </c>
      <c r="G9781" s="94" t="str">
        <f t="shared" si="1530"/>
        <v/>
      </c>
      <c r="H9781" s="127" t="str">
        <f>IF(A9781&lt;&gt;"",IF(MID(C9781,1,1)="c",$AS$26,IF(MID(C9781,1,1)="r",$AS$41,IF(MID(C9781,1,1)="p",#REF!,#REF!))),"")</f>
        <v/>
      </c>
      <c r="I9781" s="92" t="str">
        <f t="shared" si="1531"/>
        <v/>
      </c>
      <c r="J9781" s="92" t="str">
        <f t="shared" si="1532"/>
        <v/>
      </c>
      <c r="K9781" s="92" t="str">
        <f t="shared" si="1533"/>
        <v/>
      </c>
      <c r="L9781" s="92" t="str">
        <f t="shared" si="1534"/>
        <v/>
      </c>
      <c r="M9781" s="95" t="str">
        <f>IF(A9781&lt;&gt;"",IF(MID(C9781,1,1)="c",SigmaEpsConcrete(I9781,$AN$30:$AN$33,$AR$30:$AR$33,$AS$26,$AS$27,$AS$28,$AQ$20,$AU$19),""),"")</f>
        <v/>
      </c>
      <c r="N9781" s="95" t="str">
        <f>IF(A9781&lt;&gt;"",IF(MID(C9781,1,1)="r",SigmaEpsReinf(J9781,$AS$42:$AS$43,$AS$41,$AS$39,$AS$40,$AQ$38),""),"")</f>
        <v/>
      </c>
      <c r="Q9781" s="92" t="str">
        <f t="shared" si="1536"/>
        <v/>
      </c>
      <c r="R9781" s="92" t="str">
        <f t="shared" si="1537"/>
        <v/>
      </c>
      <c r="U9781" s="5"/>
      <c r="V9781" s="5"/>
      <c r="W9781" s="94" t="str">
        <f t="shared" si="1535"/>
        <v/>
      </c>
      <c r="X9781" s="94" t="str">
        <f t="shared" si="1538"/>
        <v/>
      </c>
      <c r="Y9781" s="5"/>
      <c r="BK9781" s="8"/>
      <c r="BL9781" s="5"/>
      <c r="BM9781" s="5"/>
      <c r="BN9781" s="5"/>
      <c r="BO9781" s="5"/>
      <c r="BP9781" s="1"/>
      <c r="BQ9781" s="1"/>
      <c r="BR9781" s="1"/>
      <c r="BS9781" s="1"/>
      <c r="BT9781" s="1"/>
      <c r="BU9781" s="4"/>
      <c r="BV9781" s="1"/>
      <c r="BW9781" s="3"/>
      <c r="BX9781" s="4"/>
      <c r="BY9781" s="5"/>
      <c r="BZ9781" s="5"/>
      <c r="CA9781" s="5"/>
      <c r="CB9781" s="5"/>
      <c r="CC9781" s="5"/>
      <c r="CD9781" s="43"/>
    </row>
    <row r="9782" spans="1:82" x14ac:dyDescent="0.25">
      <c r="A9782" s="8"/>
      <c r="B9782" s="5"/>
      <c r="C9782" s="5"/>
      <c r="D9782" s="5"/>
      <c r="E9782" s="5"/>
      <c r="F9782" s="94" t="str">
        <f t="shared" si="1529"/>
        <v/>
      </c>
      <c r="G9782" s="94" t="str">
        <f t="shared" si="1530"/>
        <v/>
      </c>
      <c r="H9782" s="127" t="str">
        <f>IF(A9782&lt;&gt;"",IF(MID(C9782,1,1)="c",$AS$26,IF(MID(C9782,1,1)="r",$AS$41,IF(MID(C9782,1,1)="p",#REF!,#REF!))),"")</f>
        <v/>
      </c>
      <c r="I9782" s="92" t="str">
        <f t="shared" si="1531"/>
        <v/>
      </c>
      <c r="J9782" s="92" t="str">
        <f t="shared" si="1532"/>
        <v/>
      </c>
      <c r="K9782" s="92" t="str">
        <f t="shared" si="1533"/>
        <v/>
      </c>
      <c r="L9782" s="92" t="str">
        <f t="shared" si="1534"/>
        <v/>
      </c>
      <c r="M9782" s="95" t="str">
        <f>IF(A9782&lt;&gt;"",IF(MID(C9782,1,1)="c",SigmaEpsConcrete(I9782,$AN$30:$AN$33,$AR$30:$AR$33,$AS$26,$AS$27,$AS$28,$AQ$20,$AU$19),""),"")</f>
        <v/>
      </c>
      <c r="N9782" s="95" t="str">
        <f>IF(A9782&lt;&gt;"",IF(MID(C9782,1,1)="r",SigmaEpsReinf(J9782,$AS$42:$AS$43,$AS$41,$AS$39,$AS$40,$AQ$38),""),"")</f>
        <v/>
      </c>
      <c r="Q9782" s="92" t="str">
        <f t="shared" si="1536"/>
        <v/>
      </c>
      <c r="R9782" s="92" t="str">
        <f t="shared" si="1537"/>
        <v/>
      </c>
      <c r="U9782" s="5"/>
      <c r="V9782" s="5"/>
      <c r="W9782" s="94" t="str">
        <f t="shared" si="1535"/>
        <v/>
      </c>
      <c r="X9782" s="94" t="str">
        <f t="shared" si="1538"/>
        <v/>
      </c>
      <c r="Y9782" s="5"/>
      <c r="BK9782" s="8"/>
      <c r="BL9782" s="5"/>
      <c r="BM9782" s="5"/>
      <c r="BN9782" s="5"/>
      <c r="BO9782" s="5"/>
      <c r="BP9782" s="1"/>
      <c r="BQ9782" s="1"/>
      <c r="BR9782" s="1"/>
      <c r="BS9782" s="1"/>
      <c r="BT9782" s="1"/>
      <c r="BU9782" s="4"/>
      <c r="BV9782" s="1"/>
      <c r="BW9782" s="3"/>
      <c r="BX9782" s="4"/>
      <c r="BY9782" s="5"/>
      <c r="BZ9782" s="5"/>
      <c r="CA9782" s="5"/>
      <c r="CB9782" s="5"/>
      <c r="CC9782" s="5"/>
      <c r="CD9782" s="43"/>
    </row>
    <row r="9783" spans="1:82" x14ac:dyDescent="0.25">
      <c r="A9783" s="8"/>
      <c r="B9783" s="5"/>
      <c r="C9783" s="5"/>
      <c r="D9783" s="5"/>
      <c r="E9783" s="5"/>
      <c r="F9783" s="94" t="str">
        <f t="shared" si="1529"/>
        <v/>
      </c>
      <c r="G9783" s="94" t="str">
        <f t="shared" si="1530"/>
        <v/>
      </c>
      <c r="H9783" s="127" t="str">
        <f>IF(A9783&lt;&gt;"",IF(MID(C9783,1,1)="c",$AS$26,IF(MID(C9783,1,1)="r",$AS$41,IF(MID(C9783,1,1)="p",#REF!,#REF!))),"")</f>
        <v/>
      </c>
      <c r="I9783" s="92" t="str">
        <f t="shared" si="1531"/>
        <v/>
      </c>
      <c r="J9783" s="92" t="str">
        <f t="shared" si="1532"/>
        <v/>
      </c>
      <c r="K9783" s="92" t="str">
        <f t="shared" si="1533"/>
        <v/>
      </c>
      <c r="L9783" s="92" t="str">
        <f t="shared" si="1534"/>
        <v/>
      </c>
      <c r="M9783" s="95" t="str">
        <f>IF(A9783&lt;&gt;"",IF(MID(C9783,1,1)="c",SigmaEpsConcrete(I9783,$AN$30:$AN$33,$AR$30:$AR$33,$AS$26,$AS$27,$AS$28,$AQ$20,$AU$19),""),"")</f>
        <v/>
      </c>
      <c r="N9783" s="95" t="str">
        <f>IF(A9783&lt;&gt;"",IF(MID(C9783,1,1)="r",SigmaEpsReinf(J9783,$AS$42:$AS$43,$AS$41,$AS$39,$AS$40,$AQ$38),""),"")</f>
        <v/>
      </c>
      <c r="Q9783" s="92" t="str">
        <f t="shared" si="1536"/>
        <v/>
      </c>
      <c r="R9783" s="92" t="str">
        <f t="shared" si="1537"/>
        <v/>
      </c>
      <c r="U9783" s="5"/>
      <c r="V9783" s="5"/>
      <c r="W9783" s="94" t="str">
        <f t="shared" si="1535"/>
        <v/>
      </c>
      <c r="X9783" s="94" t="str">
        <f t="shared" si="1538"/>
        <v/>
      </c>
      <c r="Y9783" s="5"/>
      <c r="BK9783" s="8"/>
      <c r="BL9783" s="5"/>
      <c r="BM9783" s="5"/>
      <c r="BN9783" s="5"/>
      <c r="BO9783" s="5"/>
      <c r="BP9783" s="1"/>
      <c r="BQ9783" s="1"/>
      <c r="BR9783" s="1"/>
      <c r="BS9783" s="1"/>
      <c r="BT9783" s="1"/>
      <c r="BU9783" s="4"/>
      <c r="BV9783" s="1"/>
      <c r="BW9783" s="3"/>
      <c r="BX9783" s="4"/>
      <c r="BY9783" s="5"/>
      <c r="BZ9783" s="5"/>
      <c r="CA9783" s="5"/>
      <c r="CB9783" s="5"/>
      <c r="CC9783" s="5"/>
      <c r="CD9783" s="43"/>
    </row>
    <row r="9784" spans="1:82" x14ac:dyDescent="0.25">
      <c r="A9784" s="8"/>
      <c r="B9784" s="5"/>
      <c r="C9784" s="5"/>
      <c r="D9784" s="5"/>
      <c r="E9784" s="5"/>
      <c r="F9784" s="94" t="str">
        <f t="shared" si="1529"/>
        <v/>
      </c>
      <c r="G9784" s="94" t="str">
        <f t="shared" si="1530"/>
        <v/>
      </c>
      <c r="H9784" s="127" t="str">
        <f>IF(A9784&lt;&gt;"",IF(MID(C9784,1,1)="c",$AS$26,IF(MID(C9784,1,1)="r",$AS$41,IF(MID(C9784,1,1)="p",#REF!,#REF!))),"")</f>
        <v/>
      </c>
      <c r="I9784" s="92" t="str">
        <f t="shared" si="1531"/>
        <v/>
      </c>
      <c r="J9784" s="92" t="str">
        <f t="shared" si="1532"/>
        <v/>
      </c>
      <c r="K9784" s="92" t="str">
        <f t="shared" si="1533"/>
        <v/>
      </c>
      <c r="L9784" s="92" t="str">
        <f t="shared" si="1534"/>
        <v/>
      </c>
      <c r="M9784" s="95" t="str">
        <f>IF(A9784&lt;&gt;"",IF(MID(C9784,1,1)="c",SigmaEpsConcrete(I9784,$AN$30:$AN$33,$AR$30:$AR$33,$AS$26,$AS$27,$AS$28,$AQ$20,$AU$19),""),"")</f>
        <v/>
      </c>
      <c r="N9784" s="95" t="str">
        <f>IF(A9784&lt;&gt;"",IF(MID(C9784,1,1)="r",SigmaEpsReinf(J9784,$AS$42:$AS$43,$AS$41,$AS$39,$AS$40,$AQ$38),""),"")</f>
        <v/>
      </c>
      <c r="Q9784" s="92" t="str">
        <f t="shared" si="1536"/>
        <v/>
      </c>
      <c r="R9784" s="92" t="str">
        <f t="shared" si="1537"/>
        <v/>
      </c>
      <c r="U9784" s="5"/>
      <c r="V9784" s="5"/>
      <c r="W9784" s="94" t="str">
        <f t="shared" si="1535"/>
        <v/>
      </c>
      <c r="X9784" s="94" t="str">
        <f t="shared" si="1538"/>
        <v/>
      </c>
      <c r="Y9784" s="5"/>
      <c r="BK9784" s="8"/>
      <c r="BL9784" s="5"/>
      <c r="BM9784" s="5"/>
      <c r="BN9784" s="5"/>
      <c r="BO9784" s="5"/>
      <c r="BP9784" s="1"/>
      <c r="BQ9784" s="1"/>
      <c r="BR9784" s="1"/>
      <c r="BS9784" s="1"/>
      <c r="BT9784" s="1"/>
      <c r="BU9784" s="4"/>
      <c r="BV9784" s="1"/>
      <c r="BW9784" s="3"/>
      <c r="BX9784" s="4"/>
      <c r="BY9784" s="5"/>
      <c r="BZ9784" s="5"/>
      <c r="CA9784" s="5"/>
      <c r="CB9784" s="5"/>
      <c r="CC9784" s="5"/>
      <c r="CD9784" s="43"/>
    </row>
    <row r="9785" spans="1:82" x14ac:dyDescent="0.25">
      <c r="A9785" s="8"/>
      <c r="B9785" s="5"/>
      <c r="C9785" s="5"/>
      <c r="D9785" s="5"/>
      <c r="E9785" s="5"/>
      <c r="F9785" s="94" t="str">
        <f t="shared" si="1529"/>
        <v/>
      </c>
      <c r="G9785" s="94" t="str">
        <f t="shared" si="1530"/>
        <v/>
      </c>
      <c r="H9785" s="127" t="str">
        <f>IF(A9785&lt;&gt;"",IF(MID(C9785,1,1)="c",$AS$26,IF(MID(C9785,1,1)="r",$AS$41,IF(MID(C9785,1,1)="p",#REF!,#REF!))),"")</f>
        <v/>
      </c>
      <c r="I9785" s="92" t="str">
        <f t="shared" si="1531"/>
        <v/>
      </c>
      <c r="J9785" s="92" t="str">
        <f t="shared" si="1532"/>
        <v/>
      </c>
      <c r="K9785" s="92" t="str">
        <f t="shared" si="1533"/>
        <v/>
      </c>
      <c r="L9785" s="92" t="str">
        <f t="shared" si="1534"/>
        <v/>
      </c>
      <c r="M9785" s="95" t="str">
        <f>IF(A9785&lt;&gt;"",IF(MID(C9785,1,1)="c",SigmaEpsConcrete(I9785,$AN$30:$AN$33,$AR$30:$AR$33,$AS$26,$AS$27,$AS$28,$AQ$20,$AU$19),""),"")</f>
        <v/>
      </c>
      <c r="N9785" s="95" t="str">
        <f>IF(A9785&lt;&gt;"",IF(MID(C9785,1,1)="r",SigmaEpsReinf(J9785,$AS$42:$AS$43,$AS$41,$AS$39,$AS$40,$AQ$38),""),"")</f>
        <v/>
      </c>
      <c r="Q9785" s="92" t="str">
        <f t="shared" si="1536"/>
        <v/>
      </c>
      <c r="R9785" s="92" t="str">
        <f t="shared" si="1537"/>
        <v/>
      </c>
      <c r="U9785" s="5"/>
      <c r="V9785" s="5"/>
      <c r="W9785" s="94" t="str">
        <f t="shared" si="1535"/>
        <v/>
      </c>
      <c r="X9785" s="94" t="str">
        <f t="shared" si="1538"/>
        <v/>
      </c>
      <c r="Y9785" s="5"/>
      <c r="BK9785" s="8"/>
      <c r="BL9785" s="5"/>
      <c r="BM9785" s="5"/>
      <c r="BN9785" s="5"/>
      <c r="BO9785" s="5"/>
      <c r="BP9785" s="1"/>
      <c r="BQ9785" s="1"/>
      <c r="BR9785" s="1"/>
      <c r="BS9785" s="1"/>
      <c r="BT9785" s="1"/>
      <c r="BU9785" s="4"/>
      <c r="BV9785" s="1"/>
      <c r="BW9785" s="3"/>
      <c r="BX9785" s="4"/>
      <c r="BY9785" s="5"/>
      <c r="BZ9785" s="5"/>
      <c r="CA9785" s="5"/>
      <c r="CB9785" s="5"/>
      <c r="CC9785" s="5"/>
      <c r="CD9785" s="43"/>
    </row>
    <row r="9786" spans="1:82" x14ac:dyDescent="0.25">
      <c r="A9786" s="8"/>
      <c r="B9786" s="5"/>
      <c r="C9786" s="5"/>
      <c r="D9786" s="5"/>
      <c r="E9786" s="5"/>
      <c r="F9786" s="94" t="str">
        <f t="shared" si="1529"/>
        <v/>
      </c>
      <c r="G9786" s="94" t="str">
        <f t="shared" si="1530"/>
        <v/>
      </c>
      <c r="H9786" s="127" t="str">
        <f>IF(A9786&lt;&gt;"",IF(MID(C9786,1,1)="c",$AS$26,IF(MID(C9786,1,1)="r",$AS$41,IF(MID(C9786,1,1)="p",#REF!,#REF!))),"")</f>
        <v/>
      </c>
      <c r="I9786" s="92" t="str">
        <f t="shared" si="1531"/>
        <v/>
      </c>
      <c r="J9786" s="92" t="str">
        <f t="shared" si="1532"/>
        <v/>
      </c>
      <c r="K9786" s="92" t="str">
        <f t="shared" si="1533"/>
        <v/>
      </c>
      <c r="L9786" s="92" t="str">
        <f t="shared" si="1534"/>
        <v/>
      </c>
      <c r="M9786" s="95" t="str">
        <f>IF(A9786&lt;&gt;"",IF(MID(C9786,1,1)="c",SigmaEpsConcrete(I9786,$AN$30:$AN$33,$AR$30:$AR$33,$AS$26,$AS$27,$AS$28,$AQ$20,$AU$19),""),"")</f>
        <v/>
      </c>
      <c r="N9786" s="95" t="str">
        <f>IF(A9786&lt;&gt;"",IF(MID(C9786,1,1)="r",SigmaEpsReinf(J9786,$AS$42:$AS$43,$AS$41,$AS$39,$AS$40,$AQ$38),""),"")</f>
        <v/>
      </c>
      <c r="Q9786" s="92" t="str">
        <f t="shared" si="1536"/>
        <v/>
      </c>
      <c r="R9786" s="92" t="str">
        <f t="shared" si="1537"/>
        <v/>
      </c>
      <c r="U9786" s="5"/>
      <c r="V9786" s="5"/>
      <c r="W9786" s="94" t="str">
        <f t="shared" si="1535"/>
        <v/>
      </c>
      <c r="X9786" s="94" t="str">
        <f t="shared" si="1538"/>
        <v/>
      </c>
      <c r="Y9786" s="5"/>
      <c r="BK9786" s="8"/>
      <c r="BL9786" s="5"/>
      <c r="BM9786" s="5"/>
      <c r="BN9786" s="5"/>
      <c r="BO9786" s="5"/>
      <c r="BP9786" s="1"/>
      <c r="BQ9786" s="1"/>
      <c r="BR9786" s="1"/>
      <c r="BS9786" s="1"/>
      <c r="BT9786" s="1"/>
      <c r="BU9786" s="4"/>
      <c r="BV9786" s="1"/>
      <c r="BW9786" s="3"/>
      <c r="BX9786" s="4"/>
      <c r="BY9786" s="5"/>
      <c r="BZ9786" s="5"/>
      <c r="CA9786" s="5"/>
      <c r="CB9786" s="5"/>
      <c r="CC9786" s="5"/>
      <c r="CD9786" s="43"/>
    </row>
    <row r="9787" spans="1:82" x14ac:dyDescent="0.25">
      <c r="A9787" s="8"/>
      <c r="B9787" s="5"/>
      <c r="C9787" s="5"/>
      <c r="D9787" s="5"/>
      <c r="E9787" s="5"/>
      <c r="F9787" s="94" t="str">
        <f t="shared" si="1529"/>
        <v/>
      </c>
      <c r="G9787" s="94" t="str">
        <f t="shared" si="1530"/>
        <v/>
      </c>
      <c r="H9787" s="127" t="str">
        <f>IF(A9787&lt;&gt;"",IF(MID(C9787,1,1)="c",$AS$26,IF(MID(C9787,1,1)="r",$AS$41,IF(MID(C9787,1,1)="p",#REF!,#REF!))),"")</f>
        <v/>
      </c>
      <c r="I9787" s="92" t="str">
        <f t="shared" si="1531"/>
        <v/>
      </c>
      <c r="J9787" s="92" t="str">
        <f t="shared" si="1532"/>
        <v/>
      </c>
      <c r="K9787" s="92" t="str">
        <f t="shared" si="1533"/>
        <v/>
      </c>
      <c r="L9787" s="92" t="str">
        <f t="shared" si="1534"/>
        <v/>
      </c>
      <c r="M9787" s="95" t="str">
        <f>IF(A9787&lt;&gt;"",IF(MID(C9787,1,1)="c",SigmaEpsConcrete(I9787,$AN$30:$AN$33,$AR$30:$AR$33,$AS$26,$AS$27,$AS$28,$AQ$20,$AU$19),""),"")</f>
        <v/>
      </c>
      <c r="N9787" s="95" t="str">
        <f>IF(A9787&lt;&gt;"",IF(MID(C9787,1,1)="r",SigmaEpsReinf(J9787,$AS$42:$AS$43,$AS$41,$AS$39,$AS$40,$AQ$38),""),"")</f>
        <v/>
      </c>
      <c r="Q9787" s="92" t="str">
        <f t="shared" si="1536"/>
        <v/>
      </c>
      <c r="R9787" s="92" t="str">
        <f t="shared" si="1537"/>
        <v/>
      </c>
      <c r="U9787" s="5"/>
      <c r="V9787" s="5"/>
      <c r="W9787" s="94" t="str">
        <f t="shared" si="1535"/>
        <v/>
      </c>
      <c r="X9787" s="94" t="str">
        <f t="shared" si="1538"/>
        <v/>
      </c>
      <c r="Y9787" s="5"/>
      <c r="BK9787" s="8"/>
      <c r="BL9787" s="5"/>
      <c r="BM9787" s="5"/>
      <c r="BN9787" s="5"/>
      <c r="BO9787" s="5"/>
      <c r="BP9787" s="1"/>
      <c r="BQ9787" s="1"/>
      <c r="BR9787" s="1"/>
      <c r="BS9787" s="1"/>
      <c r="BT9787" s="1"/>
      <c r="BU9787" s="4"/>
      <c r="BV9787" s="1"/>
      <c r="BW9787" s="3"/>
      <c r="BX9787" s="4"/>
      <c r="BY9787" s="5"/>
      <c r="BZ9787" s="5"/>
      <c r="CA9787" s="5"/>
      <c r="CB9787" s="5"/>
      <c r="CC9787" s="5"/>
      <c r="CD9787" s="43"/>
    </row>
    <row r="9788" spans="1:82" x14ac:dyDescent="0.25">
      <c r="A9788" s="8"/>
      <c r="B9788" s="5"/>
      <c r="C9788" s="5"/>
      <c r="D9788" s="5"/>
      <c r="E9788" s="5"/>
      <c r="F9788" s="94" t="str">
        <f t="shared" si="1529"/>
        <v/>
      </c>
      <c r="G9788" s="94" t="str">
        <f t="shared" si="1530"/>
        <v/>
      </c>
      <c r="H9788" s="127" t="str">
        <f>IF(A9788&lt;&gt;"",IF(MID(C9788,1,1)="c",$AS$26,IF(MID(C9788,1,1)="r",$AS$41,IF(MID(C9788,1,1)="p",#REF!,#REF!))),"")</f>
        <v/>
      </c>
      <c r="I9788" s="92" t="str">
        <f t="shared" si="1531"/>
        <v/>
      </c>
      <c r="J9788" s="92" t="str">
        <f t="shared" si="1532"/>
        <v/>
      </c>
      <c r="K9788" s="92" t="str">
        <f t="shared" si="1533"/>
        <v/>
      </c>
      <c r="L9788" s="92" t="str">
        <f t="shared" si="1534"/>
        <v/>
      </c>
      <c r="M9788" s="95" t="str">
        <f>IF(A9788&lt;&gt;"",IF(MID(C9788,1,1)="c",SigmaEpsConcrete(I9788,$AN$30:$AN$33,$AR$30:$AR$33,$AS$26,$AS$27,$AS$28,$AQ$20,$AU$19),""),"")</f>
        <v/>
      </c>
      <c r="N9788" s="95" t="str">
        <f>IF(A9788&lt;&gt;"",IF(MID(C9788,1,1)="r",SigmaEpsReinf(J9788,$AS$42:$AS$43,$AS$41,$AS$39,$AS$40,$AQ$38),""),"")</f>
        <v/>
      </c>
      <c r="Q9788" s="92" t="str">
        <f t="shared" si="1536"/>
        <v/>
      </c>
      <c r="R9788" s="92" t="str">
        <f t="shared" si="1537"/>
        <v/>
      </c>
      <c r="U9788" s="5"/>
      <c r="V9788" s="5"/>
      <c r="W9788" s="94" t="str">
        <f t="shared" si="1535"/>
        <v/>
      </c>
      <c r="X9788" s="94" t="str">
        <f t="shared" si="1538"/>
        <v/>
      </c>
      <c r="Y9788" s="5"/>
      <c r="BK9788" s="8"/>
      <c r="BL9788" s="5"/>
      <c r="BM9788" s="5"/>
      <c r="BN9788" s="5"/>
      <c r="BO9788" s="5"/>
      <c r="BP9788" s="1"/>
      <c r="BQ9788" s="1"/>
      <c r="BR9788" s="1"/>
      <c r="BS9788" s="1"/>
      <c r="BT9788" s="1"/>
      <c r="BU9788" s="4"/>
      <c r="BV9788" s="1"/>
      <c r="BW9788" s="3"/>
      <c r="BX9788" s="4"/>
      <c r="BY9788" s="5"/>
      <c r="BZ9788" s="5"/>
      <c r="CA9788" s="5"/>
      <c r="CB9788" s="5"/>
      <c r="CC9788" s="5"/>
      <c r="CD9788" s="43"/>
    </row>
    <row r="9789" spans="1:82" x14ac:dyDescent="0.25">
      <c r="A9789" s="8"/>
      <c r="B9789" s="5"/>
      <c r="C9789" s="5"/>
      <c r="D9789" s="5"/>
      <c r="E9789" s="5"/>
      <c r="F9789" s="94" t="str">
        <f t="shared" si="1529"/>
        <v/>
      </c>
      <c r="G9789" s="94" t="str">
        <f t="shared" si="1530"/>
        <v/>
      </c>
      <c r="H9789" s="127" t="str">
        <f>IF(A9789&lt;&gt;"",IF(MID(C9789,1,1)="c",$AS$26,IF(MID(C9789,1,1)="r",$AS$41,IF(MID(C9789,1,1)="p",#REF!,#REF!))),"")</f>
        <v/>
      </c>
      <c r="I9789" s="92" t="str">
        <f t="shared" si="1531"/>
        <v/>
      </c>
      <c r="J9789" s="92" t="str">
        <f t="shared" si="1532"/>
        <v/>
      </c>
      <c r="K9789" s="92" t="str">
        <f t="shared" si="1533"/>
        <v/>
      </c>
      <c r="L9789" s="92" t="str">
        <f t="shared" si="1534"/>
        <v/>
      </c>
      <c r="M9789" s="95" t="str">
        <f>IF(A9789&lt;&gt;"",IF(MID(C9789,1,1)="c",SigmaEpsConcrete(I9789,$AN$30:$AN$33,$AR$30:$AR$33,$AS$26,$AS$27,$AS$28,$AQ$20,$AU$19),""),"")</f>
        <v/>
      </c>
      <c r="N9789" s="95" t="str">
        <f>IF(A9789&lt;&gt;"",IF(MID(C9789,1,1)="r",SigmaEpsReinf(J9789,$AS$42:$AS$43,$AS$41,$AS$39,$AS$40,$AQ$38),""),"")</f>
        <v/>
      </c>
      <c r="Q9789" s="92" t="str">
        <f t="shared" si="1536"/>
        <v/>
      </c>
      <c r="R9789" s="92" t="str">
        <f t="shared" si="1537"/>
        <v/>
      </c>
      <c r="U9789" s="5"/>
      <c r="V9789" s="5"/>
      <c r="W9789" s="94" t="str">
        <f t="shared" si="1535"/>
        <v/>
      </c>
      <c r="X9789" s="94" t="str">
        <f t="shared" si="1538"/>
        <v/>
      </c>
      <c r="Y9789" s="5"/>
      <c r="BK9789" s="8"/>
      <c r="BL9789" s="5"/>
      <c r="BM9789" s="5"/>
      <c r="BN9789" s="5"/>
      <c r="BO9789" s="5"/>
      <c r="BP9789" s="1"/>
      <c r="BQ9789" s="1"/>
      <c r="BR9789" s="1"/>
      <c r="BS9789" s="1"/>
      <c r="BT9789" s="1"/>
      <c r="BU9789" s="4"/>
      <c r="BV9789" s="1"/>
      <c r="BW9789" s="3"/>
      <c r="BX9789" s="4"/>
      <c r="BY9789" s="5"/>
      <c r="BZ9789" s="5"/>
      <c r="CA9789" s="5"/>
      <c r="CB9789" s="5"/>
      <c r="CC9789" s="5"/>
      <c r="CD9789" s="43"/>
    </row>
    <row r="9790" spans="1:82" x14ac:dyDescent="0.25">
      <c r="A9790" s="8"/>
      <c r="B9790" s="5"/>
      <c r="C9790" s="5"/>
      <c r="D9790" s="5"/>
      <c r="E9790" s="5"/>
      <c r="F9790" s="94" t="str">
        <f t="shared" si="1529"/>
        <v/>
      </c>
      <c r="G9790" s="94" t="str">
        <f t="shared" si="1530"/>
        <v/>
      </c>
      <c r="H9790" s="127" t="str">
        <f>IF(A9790&lt;&gt;"",IF(MID(C9790,1,1)="c",$AS$26,IF(MID(C9790,1,1)="r",$AS$41,IF(MID(C9790,1,1)="p",#REF!,#REF!))),"")</f>
        <v/>
      </c>
      <c r="I9790" s="92" t="str">
        <f t="shared" si="1531"/>
        <v/>
      </c>
      <c r="J9790" s="92" t="str">
        <f t="shared" si="1532"/>
        <v/>
      </c>
      <c r="K9790" s="92" t="str">
        <f t="shared" si="1533"/>
        <v/>
      </c>
      <c r="L9790" s="92" t="str">
        <f t="shared" si="1534"/>
        <v/>
      </c>
      <c r="M9790" s="95" t="str">
        <f>IF(A9790&lt;&gt;"",IF(MID(C9790,1,1)="c",SigmaEpsConcrete(I9790,$AN$30:$AN$33,$AR$30:$AR$33,$AS$26,$AS$27,$AS$28,$AQ$20,$AU$19),""),"")</f>
        <v/>
      </c>
      <c r="N9790" s="95" t="str">
        <f>IF(A9790&lt;&gt;"",IF(MID(C9790,1,1)="r",SigmaEpsReinf(J9790,$AS$42:$AS$43,$AS$41,$AS$39,$AS$40,$AQ$38),""),"")</f>
        <v/>
      </c>
      <c r="Q9790" s="92" t="str">
        <f t="shared" si="1536"/>
        <v/>
      </c>
      <c r="R9790" s="92" t="str">
        <f t="shared" si="1537"/>
        <v/>
      </c>
      <c r="U9790" s="5"/>
      <c r="V9790" s="5"/>
      <c r="W9790" s="94" t="str">
        <f t="shared" si="1535"/>
        <v/>
      </c>
      <c r="X9790" s="94" t="str">
        <f t="shared" si="1538"/>
        <v/>
      </c>
      <c r="Y9790" s="5"/>
      <c r="BK9790" s="8"/>
      <c r="BL9790" s="5"/>
      <c r="BM9790" s="5"/>
      <c r="BN9790" s="5"/>
      <c r="BO9790" s="5"/>
      <c r="BP9790" s="1"/>
      <c r="BQ9790" s="1"/>
      <c r="BR9790" s="1"/>
      <c r="BS9790" s="1"/>
      <c r="BT9790" s="1"/>
      <c r="BU9790" s="4"/>
      <c r="BV9790" s="1"/>
      <c r="BW9790" s="3"/>
      <c r="BX9790" s="4"/>
      <c r="BY9790" s="5"/>
      <c r="BZ9790" s="5"/>
      <c r="CA9790" s="5"/>
      <c r="CB9790" s="5"/>
      <c r="CC9790" s="5"/>
      <c r="CD9790" s="43"/>
    </row>
    <row r="9791" spans="1:82" x14ac:dyDescent="0.25">
      <c r="A9791" s="8"/>
      <c r="B9791" s="5"/>
      <c r="C9791" s="5"/>
      <c r="D9791" s="5"/>
      <c r="E9791" s="5"/>
      <c r="F9791" s="94" t="str">
        <f t="shared" si="1529"/>
        <v/>
      </c>
      <c r="G9791" s="94" t="str">
        <f t="shared" si="1530"/>
        <v/>
      </c>
      <c r="H9791" s="127" t="str">
        <f>IF(A9791&lt;&gt;"",IF(MID(C9791,1,1)="c",$AS$26,IF(MID(C9791,1,1)="r",$AS$41,IF(MID(C9791,1,1)="p",#REF!,#REF!))),"")</f>
        <v/>
      </c>
      <c r="I9791" s="92" t="str">
        <f t="shared" si="1531"/>
        <v/>
      </c>
      <c r="J9791" s="92" t="str">
        <f t="shared" si="1532"/>
        <v/>
      </c>
      <c r="K9791" s="92" t="str">
        <f t="shared" si="1533"/>
        <v/>
      </c>
      <c r="L9791" s="92" t="str">
        <f t="shared" si="1534"/>
        <v/>
      </c>
      <c r="M9791" s="95" t="str">
        <f>IF(A9791&lt;&gt;"",IF(MID(C9791,1,1)="c",SigmaEpsConcrete(I9791,$AN$30:$AN$33,$AR$30:$AR$33,$AS$26,$AS$27,$AS$28,$AQ$20,$AU$19),""),"")</f>
        <v/>
      </c>
      <c r="N9791" s="95" t="str">
        <f>IF(A9791&lt;&gt;"",IF(MID(C9791,1,1)="r",SigmaEpsReinf(J9791,$AS$42:$AS$43,$AS$41,$AS$39,$AS$40,$AQ$38),""),"")</f>
        <v/>
      </c>
      <c r="Q9791" s="92" t="str">
        <f t="shared" si="1536"/>
        <v/>
      </c>
      <c r="R9791" s="92" t="str">
        <f t="shared" si="1537"/>
        <v/>
      </c>
      <c r="U9791" s="5"/>
      <c r="V9791" s="5"/>
      <c r="W9791" s="94" t="str">
        <f t="shared" si="1535"/>
        <v/>
      </c>
      <c r="X9791" s="94" t="str">
        <f t="shared" si="1538"/>
        <v/>
      </c>
      <c r="Y9791" s="5"/>
      <c r="BK9791" s="8"/>
      <c r="BL9791" s="5"/>
      <c r="BM9791" s="5"/>
      <c r="BN9791" s="5"/>
      <c r="BO9791" s="5"/>
      <c r="BP9791" s="1"/>
      <c r="BQ9791" s="1"/>
      <c r="BR9791" s="1"/>
      <c r="BS9791" s="1"/>
      <c r="BT9791" s="1"/>
      <c r="BU9791" s="4"/>
      <c r="BV9791" s="1"/>
      <c r="BW9791" s="3"/>
      <c r="BX9791" s="4"/>
      <c r="BY9791" s="5"/>
      <c r="BZ9791" s="5"/>
      <c r="CA9791" s="5"/>
      <c r="CB9791" s="5"/>
      <c r="CC9791" s="5"/>
      <c r="CD9791" s="43"/>
    </row>
    <row r="9792" spans="1:82" x14ac:dyDescent="0.25">
      <c r="A9792" s="8"/>
      <c r="B9792" s="5"/>
      <c r="C9792" s="5"/>
      <c r="D9792" s="5"/>
      <c r="E9792" s="5"/>
      <c r="F9792" s="94" t="str">
        <f t="shared" si="1529"/>
        <v/>
      </c>
      <c r="G9792" s="94" t="str">
        <f t="shared" si="1530"/>
        <v/>
      </c>
      <c r="H9792" s="127" t="str">
        <f>IF(A9792&lt;&gt;"",IF(MID(C9792,1,1)="c",$AS$26,IF(MID(C9792,1,1)="r",$AS$41,IF(MID(C9792,1,1)="p",#REF!,#REF!))),"")</f>
        <v/>
      </c>
      <c r="I9792" s="92" t="str">
        <f t="shared" si="1531"/>
        <v/>
      </c>
      <c r="J9792" s="92" t="str">
        <f t="shared" si="1532"/>
        <v/>
      </c>
      <c r="K9792" s="92" t="str">
        <f t="shared" si="1533"/>
        <v/>
      </c>
      <c r="L9792" s="92" t="str">
        <f t="shared" si="1534"/>
        <v/>
      </c>
      <c r="M9792" s="95" t="str">
        <f>IF(A9792&lt;&gt;"",IF(MID(C9792,1,1)="c",SigmaEpsConcrete(I9792,$AN$30:$AN$33,$AR$30:$AR$33,$AS$26,$AS$27,$AS$28,$AQ$20,$AU$19),""),"")</f>
        <v/>
      </c>
      <c r="N9792" s="95" t="str">
        <f>IF(A9792&lt;&gt;"",IF(MID(C9792,1,1)="r",SigmaEpsReinf(J9792,$AS$42:$AS$43,$AS$41,$AS$39,$AS$40,$AQ$38),""),"")</f>
        <v/>
      </c>
      <c r="Q9792" s="92" t="str">
        <f t="shared" si="1536"/>
        <v/>
      </c>
      <c r="R9792" s="92" t="str">
        <f t="shared" si="1537"/>
        <v/>
      </c>
      <c r="U9792" s="5"/>
      <c r="V9792" s="5"/>
      <c r="W9792" s="94" t="str">
        <f t="shared" si="1535"/>
        <v/>
      </c>
      <c r="X9792" s="94" t="str">
        <f t="shared" si="1538"/>
        <v/>
      </c>
      <c r="Y9792" s="5"/>
      <c r="BK9792" s="8"/>
      <c r="BL9792" s="5"/>
      <c r="BM9792" s="5"/>
      <c r="BN9792" s="5"/>
      <c r="BO9792" s="5"/>
      <c r="BP9792" s="1"/>
      <c r="BQ9792" s="1"/>
      <c r="BR9792" s="1"/>
      <c r="BS9792" s="1"/>
      <c r="BT9792" s="1"/>
      <c r="BU9792" s="4"/>
      <c r="BV9792" s="1"/>
      <c r="BW9792" s="3"/>
      <c r="BX9792" s="4"/>
      <c r="BY9792" s="5"/>
      <c r="BZ9792" s="5"/>
      <c r="CA9792" s="5"/>
      <c r="CB9792" s="5"/>
      <c r="CC9792" s="5"/>
      <c r="CD9792" s="43"/>
    </row>
    <row r="9793" spans="1:82" x14ac:dyDescent="0.25">
      <c r="A9793" s="8"/>
      <c r="B9793" s="5"/>
      <c r="C9793" s="5"/>
      <c r="D9793" s="5"/>
      <c r="E9793" s="5"/>
      <c r="F9793" s="94" t="str">
        <f t="shared" si="1529"/>
        <v/>
      </c>
      <c r="G9793" s="94" t="str">
        <f t="shared" si="1530"/>
        <v/>
      </c>
      <c r="H9793" s="127" t="str">
        <f>IF(A9793&lt;&gt;"",IF(MID(C9793,1,1)="c",$AS$26,IF(MID(C9793,1,1)="r",$AS$41,IF(MID(C9793,1,1)="p",#REF!,#REF!))),"")</f>
        <v/>
      </c>
      <c r="I9793" s="92" t="str">
        <f t="shared" si="1531"/>
        <v/>
      </c>
      <c r="J9793" s="92" t="str">
        <f t="shared" si="1532"/>
        <v/>
      </c>
      <c r="K9793" s="92" t="str">
        <f t="shared" si="1533"/>
        <v/>
      </c>
      <c r="L9793" s="92" t="str">
        <f t="shared" si="1534"/>
        <v/>
      </c>
      <c r="M9793" s="95" t="str">
        <f>IF(A9793&lt;&gt;"",IF(MID(C9793,1,1)="c",SigmaEpsConcrete(I9793,$AN$30:$AN$33,$AR$30:$AR$33,$AS$26,$AS$27,$AS$28,$AQ$20,$AU$19),""),"")</f>
        <v/>
      </c>
      <c r="N9793" s="95" t="str">
        <f>IF(A9793&lt;&gt;"",IF(MID(C9793,1,1)="r",SigmaEpsReinf(J9793,$AS$42:$AS$43,$AS$41,$AS$39,$AS$40,$AQ$38),""),"")</f>
        <v/>
      </c>
      <c r="Q9793" s="92" t="str">
        <f t="shared" si="1536"/>
        <v/>
      </c>
      <c r="R9793" s="92" t="str">
        <f t="shared" si="1537"/>
        <v/>
      </c>
      <c r="U9793" s="5"/>
      <c r="V9793" s="5"/>
      <c r="W9793" s="94" t="str">
        <f t="shared" si="1535"/>
        <v/>
      </c>
      <c r="X9793" s="94" t="str">
        <f t="shared" si="1538"/>
        <v/>
      </c>
      <c r="Y9793" s="5"/>
      <c r="BK9793" s="8"/>
      <c r="BL9793" s="5"/>
      <c r="BM9793" s="5"/>
      <c r="BN9793" s="5"/>
      <c r="BO9793" s="5"/>
      <c r="BP9793" s="1"/>
      <c r="BQ9793" s="1"/>
      <c r="BR9793" s="1"/>
      <c r="BS9793" s="1"/>
      <c r="BT9793" s="1"/>
      <c r="BU9793" s="4"/>
      <c r="BV9793" s="1"/>
      <c r="BW9793" s="3"/>
      <c r="BX9793" s="4"/>
      <c r="BY9793" s="5"/>
      <c r="BZ9793" s="5"/>
      <c r="CA9793" s="5"/>
      <c r="CB9793" s="5"/>
      <c r="CC9793" s="5"/>
      <c r="CD9793" s="43"/>
    </row>
    <row r="9794" spans="1:82" x14ac:dyDescent="0.25">
      <c r="A9794" s="8"/>
      <c r="B9794" s="5"/>
      <c r="C9794" s="5"/>
      <c r="D9794" s="5"/>
      <c r="E9794" s="5"/>
      <c r="F9794" s="94" t="str">
        <f t="shared" si="1529"/>
        <v/>
      </c>
      <c r="G9794" s="94" t="str">
        <f t="shared" si="1530"/>
        <v/>
      </c>
      <c r="H9794" s="127" t="str">
        <f>IF(A9794&lt;&gt;"",IF(MID(C9794,1,1)="c",$AS$26,IF(MID(C9794,1,1)="r",$AS$41,IF(MID(C9794,1,1)="p",#REF!,#REF!))),"")</f>
        <v/>
      </c>
      <c r="I9794" s="92" t="str">
        <f t="shared" si="1531"/>
        <v/>
      </c>
      <c r="J9794" s="92" t="str">
        <f t="shared" si="1532"/>
        <v/>
      </c>
      <c r="K9794" s="92" t="str">
        <f t="shared" si="1533"/>
        <v/>
      </c>
      <c r="L9794" s="92" t="str">
        <f t="shared" si="1534"/>
        <v/>
      </c>
      <c r="M9794" s="95" t="str">
        <f>IF(A9794&lt;&gt;"",IF(MID(C9794,1,1)="c",SigmaEpsConcrete(I9794,$AN$30:$AN$33,$AR$30:$AR$33,$AS$26,$AS$27,$AS$28,$AQ$20,$AU$19),""),"")</f>
        <v/>
      </c>
      <c r="N9794" s="95" t="str">
        <f>IF(A9794&lt;&gt;"",IF(MID(C9794,1,1)="r",SigmaEpsReinf(J9794,$AS$42:$AS$43,$AS$41,$AS$39,$AS$40,$AQ$38),""),"")</f>
        <v/>
      </c>
      <c r="Q9794" s="92" t="str">
        <f t="shared" si="1536"/>
        <v/>
      </c>
      <c r="R9794" s="92" t="str">
        <f t="shared" si="1537"/>
        <v/>
      </c>
      <c r="U9794" s="5"/>
      <c r="V9794" s="5"/>
      <c r="W9794" s="94" t="str">
        <f t="shared" si="1535"/>
        <v/>
      </c>
      <c r="X9794" s="94" t="str">
        <f t="shared" si="1538"/>
        <v/>
      </c>
      <c r="Y9794" s="5"/>
      <c r="BK9794" s="8"/>
      <c r="BL9794" s="5"/>
      <c r="BM9794" s="5"/>
      <c r="BN9794" s="5"/>
      <c r="BO9794" s="5"/>
      <c r="BP9794" s="1"/>
      <c r="BQ9794" s="1"/>
      <c r="BR9794" s="1"/>
      <c r="BS9794" s="1"/>
      <c r="BT9794" s="1"/>
      <c r="BU9794" s="4"/>
      <c r="BV9794" s="1"/>
      <c r="BW9794" s="3"/>
      <c r="BX9794" s="4"/>
      <c r="BY9794" s="5"/>
      <c r="BZ9794" s="5"/>
      <c r="CA9794" s="5"/>
      <c r="CB9794" s="5"/>
      <c r="CC9794" s="5"/>
      <c r="CD9794" s="43"/>
    </row>
    <row r="9795" spans="1:82" x14ac:dyDescent="0.25">
      <c r="A9795" s="8"/>
      <c r="B9795" s="5"/>
      <c r="C9795" s="5"/>
      <c r="D9795" s="5"/>
      <c r="E9795" s="5"/>
      <c r="F9795" s="94" t="str">
        <f t="shared" si="1529"/>
        <v/>
      </c>
      <c r="G9795" s="94" t="str">
        <f t="shared" si="1530"/>
        <v/>
      </c>
      <c r="H9795" s="127" t="str">
        <f>IF(A9795&lt;&gt;"",IF(MID(C9795,1,1)="c",$AS$26,IF(MID(C9795,1,1)="r",$AS$41,IF(MID(C9795,1,1)="p",#REF!,#REF!))),"")</f>
        <v/>
      </c>
      <c r="I9795" s="92" t="str">
        <f t="shared" si="1531"/>
        <v/>
      </c>
      <c r="J9795" s="92" t="str">
        <f t="shared" si="1532"/>
        <v/>
      </c>
      <c r="K9795" s="92" t="str">
        <f t="shared" si="1533"/>
        <v/>
      </c>
      <c r="L9795" s="92" t="str">
        <f t="shared" si="1534"/>
        <v/>
      </c>
      <c r="M9795" s="95" t="str">
        <f>IF(A9795&lt;&gt;"",IF(MID(C9795,1,1)="c",SigmaEpsConcrete(I9795,$AN$30:$AN$33,$AR$30:$AR$33,$AS$26,$AS$27,$AS$28,$AQ$20,$AU$19),""),"")</f>
        <v/>
      </c>
      <c r="N9795" s="95" t="str">
        <f>IF(A9795&lt;&gt;"",IF(MID(C9795,1,1)="r",SigmaEpsReinf(J9795,$AS$42:$AS$43,$AS$41,$AS$39,$AS$40,$AQ$38),""),"")</f>
        <v/>
      </c>
      <c r="Q9795" s="92" t="str">
        <f t="shared" si="1536"/>
        <v/>
      </c>
      <c r="R9795" s="92" t="str">
        <f t="shared" si="1537"/>
        <v/>
      </c>
      <c r="U9795" s="5"/>
      <c r="V9795" s="5"/>
      <c r="W9795" s="94" t="str">
        <f t="shared" si="1535"/>
        <v/>
      </c>
      <c r="X9795" s="94" t="str">
        <f t="shared" si="1538"/>
        <v/>
      </c>
      <c r="Y9795" s="5"/>
      <c r="BK9795" s="8"/>
      <c r="BL9795" s="5"/>
      <c r="BM9795" s="5"/>
      <c r="BN9795" s="5"/>
      <c r="BO9795" s="5"/>
      <c r="BP9795" s="1"/>
      <c r="BQ9795" s="1"/>
      <c r="BR9795" s="1"/>
      <c r="BS9795" s="1"/>
      <c r="BT9795" s="1"/>
      <c r="BU9795" s="4"/>
      <c r="BV9795" s="1"/>
      <c r="BW9795" s="3"/>
      <c r="BX9795" s="4"/>
      <c r="BY9795" s="5"/>
      <c r="BZ9795" s="5"/>
      <c r="CA9795" s="5"/>
      <c r="CB9795" s="5"/>
      <c r="CC9795" s="5"/>
      <c r="CD9795" s="43"/>
    </row>
    <row r="9796" spans="1:82" x14ac:dyDescent="0.25">
      <c r="A9796" s="8"/>
      <c r="B9796" s="5"/>
      <c r="C9796" s="5"/>
      <c r="D9796" s="5"/>
      <c r="E9796" s="5"/>
      <c r="F9796" s="94" t="str">
        <f t="shared" si="1529"/>
        <v/>
      </c>
      <c r="G9796" s="94" t="str">
        <f t="shared" si="1530"/>
        <v/>
      </c>
      <c r="H9796" s="127" t="str">
        <f>IF(A9796&lt;&gt;"",IF(MID(C9796,1,1)="c",$AS$26,IF(MID(C9796,1,1)="r",$AS$41,IF(MID(C9796,1,1)="p",#REF!,#REF!))),"")</f>
        <v/>
      </c>
      <c r="I9796" s="92" t="str">
        <f t="shared" si="1531"/>
        <v/>
      </c>
      <c r="J9796" s="92" t="str">
        <f t="shared" si="1532"/>
        <v/>
      </c>
      <c r="K9796" s="92" t="str">
        <f t="shared" si="1533"/>
        <v/>
      </c>
      <c r="L9796" s="92" t="str">
        <f t="shared" si="1534"/>
        <v/>
      </c>
      <c r="M9796" s="95" t="str">
        <f>IF(A9796&lt;&gt;"",IF(MID(C9796,1,1)="c",SigmaEpsConcrete(I9796,$AN$30:$AN$33,$AR$30:$AR$33,$AS$26,$AS$27,$AS$28,$AQ$20,$AU$19),""),"")</f>
        <v/>
      </c>
      <c r="N9796" s="95" t="str">
        <f>IF(A9796&lt;&gt;"",IF(MID(C9796,1,1)="r",SigmaEpsReinf(J9796,$AS$42:$AS$43,$AS$41,$AS$39,$AS$40,$AQ$38),""),"")</f>
        <v/>
      </c>
      <c r="Q9796" s="92" t="str">
        <f t="shared" si="1536"/>
        <v/>
      </c>
      <c r="R9796" s="92" t="str">
        <f t="shared" si="1537"/>
        <v/>
      </c>
      <c r="U9796" s="5"/>
      <c r="V9796" s="5"/>
      <c r="W9796" s="94" t="str">
        <f t="shared" si="1535"/>
        <v/>
      </c>
      <c r="X9796" s="94" t="str">
        <f t="shared" si="1538"/>
        <v/>
      </c>
      <c r="Y9796" s="5"/>
      <c r="BK9796" s="8"/>
      <c r="BL9796" s="5"/>
      <c r="BM9796" s="5"/>
      <c r="BN9796" s="5"/>
      <c r="BO9796" s="5"/>
      <c r="BP9796" s="1"/>
      <c r="BQ9796" s="1"/>
      <c r="BR9796" s="1"/>
      <c r="BS9796" s="1"/>
      <c r="BT9796" s="1"/>
      <c r="BU9796" s="4"/>
      <c r="BV9796" s="1"/>
      <c r="BW9796" s="3"/>
      <c r="BX9796" s="4"/>
      <c r="BY9796" s="5"/>
      <c r="BZ9796" s="5"/>
      <c r="CA9796" s="5"/>
      <c r="CB9796" s="5"/>
      <c r="CC9796" s="5"/>
      <c r="CD9796" s="43"/>
    </row>
    <row r="9797" spans="1:82" x14ac:dyDescent="0.25">
      <c r="A9797" s="8"/>
      <c r="B9797" s="5"/>
      <c r="C9797" s="5"/>
      <c r="D9797" s="5"/>
      <c r="E9797" s="5"/>
      <c r="F9797" s="94" t="str">
        <f t="shared" si="1529"/>
        <v/>
      </c>
      <c r="G9797" s="94" t="str">
        <f t="shared" si="1530"/>
        <v/>
      </c>
      <c r="H9797" s="127" t="str">
        <f>IF(A9797&lt;&gt;"",IF(MID(C9797,1,1)="c",$AS$26,IF(MID(C9797,1,1)="r",$AS$41,IF(MID(C9797,1,1)="p",#REF!,#REF!))),"")</f>
        <v/>
      </c>
      <c r="I9797" s="92" t="str">
        <f t="shared" si="1531"/>
        <v/>
      </c>
      <c r="J9797" s="92" t="str">
        <f t="shared" si="1532"/>
        <v/>
      </c>
      <c r="K9797" s="92" t="str">
        <f t="shared" si="1533"/>
        <v/>
      </c>
      <c r="L9797" s="92" t="str">
        <f t="shared" si="1534"/>
        <v/>
      </c>
      <c r="M9797" s="95" t="str">
        <f>IF(A9797&lt;&gt;"",IF(MID(C9797,1,1)="c",SigmaEpsConcrete(I9797,$AN$30:$AN$33,$AR$30:$AR$33,$AS$26,$AS$27,$AS$28,$AQ$20,$AU$19),""),"")</f>
        <v/>
      </c>
      <c r="N9797" s="95" t="str">
        <f>IF(A9797&lt;&gt;"",IF(MID(C9797,1,1)="r",SigmaEpsReinf(J9797,$AS$42:$AS$43,$AS$41,$AS$39,$AS$40,$AQ$38),""),"")</f>
        <v/>
      </c>
      <c r="Q9797" s="92" t="str">
        <f t="shared" si="1536"/>
        <v/>
      </c>
      <c r="R9797" s="92" t="str">
        <f t="shared" si="1537"/>
        <v/>
      </c>
      <c r="U9797" s="5"/>
      <c r="V9797" s="5"/>
      <c r="W9797" s="94" t="str">
        <f t="shared" si="1535"/>
        <v/>
      </c>
      <c r="X9797" s="94" t="str">
        <f t="shared" si="1538"/>
        <v/>
      </c>
      <c r="Y9797" s="5"/>
      <c r="BK9797" s="8"/>
      <c r="BL9797" s="5"/>
      <c r="BM9797" s="5"/>
      <c r="BN9797" s="5"/>
      <c r="BO9797" s="5"/>
      <c r="BP9797" s="1"/>
      <c r="BQ9797" s="1"/>
      <c r="BR9797" s="1"/>
      <c r="BS9797" s="1"/>
      <c r="BT9797" s="1"/>
      <c r="BU9797" s="4"/>
      <c r="BV9797" s="1"/>
      <c r="BW9797" s="3"/>
      <c r="BX9797" s="4"/>
      <c r="BY9797" s="5"/>
      <c r="BZ9797" s="5"/>
      <c r="CA9797" s="5"/>
      <c r="CB9797" s="5"/>
      <c r="CC9797" s="5"/>
      <c r="CD9797" s="43"/>
    </row>
    <row r="9798" spans="1:82" x14ac:dyDescent="0.25">
      <c r="A9798" s="8"/>
      <c r="B9798" s="5"/>
      <c r="C9798" s="5"/>
      <c r="D9798" s="5"/>
      <c r="E9798" s="5"/>
      <c r="F9798" s="94" t="str">
        <f t="shared" si="1529"/>
        <v/>
      </c>
      <c r="G9798" s="94" t="str">
        <f t="shared" si="1530"/>
        <v/>
      </c>
      <c r="H9798" s="127" t="str">
        <f>IF(A9798&lt;&gt;"",IF(MID(C9798,1,1)="c",$AS$26,IF(MID(C9798,1,1)="r",$AS$41,IF(MID(C9798,1,1)="p",#REF!,#REF!))),"")</f>
        <v/>
      </c>
      <c r="I9798" s="92" t="str">
        <f t="shared" si="1531"/>
        <v/>
      </c>
      <c r="J9798" s="92" t="str">
        <f t="shared" si="1532"/>
        <v/>
      </c>
      <c r="K9798" s="92" t="str">
        <f t="shared" si="1533"/>
        <v/>
      </c>
      <c r="L9798" s="92" t="str">
        <f t="shared" si="1534"/>
        <v/>
      </c>
      <c r="M9798" s="95" t="str">
        <f>IF(A9798&lt;&gt;"",IF(MID(C9798,1,1)="c",SigmaEpsConcrete(I9798,$AN$30:$AN$33,$AR$30:$AR$33,$AS$26,$AS$27,$AS$28,$AQ$20,$AU$19),""),"")</f>
        <v/>
      </c>
      <c r="N9798" s="95" t="str">
        <f>IF(A9798&lt;&gt;"",IF(MID(C9798,1,1)="r",SigmaEpsReinf(J9798,$AS$42:$AS$43,$AS$41,$AS$39,$AS$40,$AQ$38),""),"")</f>
        <v/>
      </c>
      <c r="Q9798" s="92" t="str">
        <f t="shared" si="1536"/>
        <v/>
      </c>
      <c r="R9798" s="92" t="str">
        <f t="shared" si="1537"/>
        <v/>
      </c>
      <c r="U9798" s="5"/>
      <c r="V9798" s="5"/>
      <c r="W9798" s="94" t="str">
        <f t="shared" si="1535"/>
        <v/>
      </c>
      <c r="X9798" s="94" t="str">
        <f t="shared" si="1538"/>
        <v/>
      </c>
      <c r="Y9798" s="5"/>
      <c r="BK9798" s="8"/>
      <c r="BL9798" s="5"/>
      <c r="BM9798" s="5"/>
      <c r="BN9798" s="5"/>
      <c r="BO9798" s="5"/>
      <c r="BP9798" s="1"/>
      <c r="BQ9798" s="1"/>
      <c r="BR9798" s="1"/>
      <c r="BS9798" s="1"/>
      <c r="BT9798" s="1"/>
      <c r="BU9798" s="4"/>
      <c r="BV9798" s="1"/>
      <c r="BW9798" s="3"/>
      <c r="BX9798" s="4"/>
      <c r="BY9798" s="5"/>
      <c r="BZ9798" s="5"/>
      <c r="CA9798" s="5"/>
      <c r="CB9798" s="5"/>
      <c r="CC9798" s="5"/>
      <c r="CD9798" s="43"/>
    </row>
    <row r="9799" spans="1:82" x14ac:dyDescent="0.25">
      <c r="A9799" s="8"/>
      <c r="B9799" s="5"/>
      <c r="C9799" s="5"/>
      <c r="D9799" s="5"/>
      <c r="E9799" s="5"/>
      <c r="F9799" s="94" t="str">
        <f t="shared" si="1529"/>
        <v/>
      </c>
      <c r="G9799" s="94" t="str">
        <f t="shared" si="1530"/>
        <v/>
      </c>
      <c r="H9799" s="127" t="str">
        <f>IF(A9799&lt;&gt;"",IF(MID(C9799,1,1)="c",$AS$26,IF(MID(C9799,1,1)="r",$AS$41,IF(MID(C9799,1,1)="p",#REF!,#REF!))),"")</f>
        <v/>
      </c>
      <c r="I9799" s="92" t="str">
        <f t="shared" si="1531"/>
        <v/>
      </c>
      <c r="J9799" s="92" t="str">
        <f t="shared" si="1532"/>
        <v/>
      </c>
      <c r="K9799" s="92" t="str">
        <f t="shared" si="1533"/>
        <v/>
      </c>
      <c r="L9799" s="92" t="str">
        <f t="shared" si="1534"/>
        <v/>
      </c>
      <c r="M9799" s="95" t="str">
        <f>IF(A9799&lt;&gt;"",IF(MID(C9799,1,1)="c",SigmaEpsConcrete(I9799,$AN$30:$AN$33,$AR$30:$AR$33,$AS$26,$AS$27,$AS$28,$AQ$20,$AU$19),""),"")</f>
        <v/>
      </c>
      <c r="N9799" s="95" t="str">
        <f>IF(A9799&lt;&gt;"",IF(MID(C9799,1,1)="r",SigmaEpsReinf(J9799,$AS$42:$AS$43,$AS$41,$AS$39,$AS$40,$AQ$38),""),"")</f>
        <v/>
      </c>
      <c r="Q9799" s="92" t="str">
        <f t="shared" si="1536"/>
        <v/>
      </c>
      <c r="R9799" s="92" t="str">
        <f t="shared" si="1537"/>
        <v/>
      </c>
      <c r="U9799" s="5"/>
      <c r="V9799" s="5"/>
      <c r="W9799" s="94" t="str">
        <f t="shared" si="1535"/>
        <v/>
      </c>
      <c r="X9799" s="94" t="str">
        <f t="shared" si="1538"/>
        <v/>
      </c>
      <c r="Y9799" s="5"/>
      <c r="BK9799" s="8"/>
      <c r="BL9799" s="5"/>
      <c r="BM9799" s="5"/>
      <c r="BN9799" s="5"/>
      <c r="BO9799" s="5"/>
      <c r="BP9799" s="1"/>
      <c r="BQ9799" s="1"/>
      <c r="BR9799" s="1"/>
      <c r="BS9799" s="1"/>
      <c r="BT9799" s="1"/>
      <c r="BU9799" s="4"/>
      <c r="BV9799" s="1"/>
      <c r="BW9799" s="3"/>
      <c r="BX9799" s="4"/>
      <c r="BY9799" s="5"/>
      <c r="BZ9799" s="5"/>
      <c r="CA9799" s="5"/>
      <c r="CB9799" s="5"/>
      <c r="CC9799" s="5"/>
      <c r="CD9799" s="43"/>
    </row>
    <row r="9800" spans="1:82" x14ac:dyDescent="0.25">
      <c r="A9800" s="8"/>
      <c r="B9800" s="5"/>
      <c r="C9800" s="5"/>
      <c r="D9800" s="5"/>
      <c r="E9800" s="5"/>
      <c r="F9800" s="94" t="str">
        <f t="shared" si="1529"/>
        <v/>
      </c>
      <c r="G9800" s="94" t="str">
        <f t="shared" si="1530"/>
        <v/>
      </c>
      <c r="H9800" s="127" t="str">
        <f>IF(A9800&lt;&gt;"",IF(MID(C9800,1,1)="c",$AS$26,IF(MID(C9800,1,1)="r",$AS$41,IF(MID(C9800,1,1)="p",#REF!,#REF!))),"")</f>
        <v/>
      </c>
      <c r="I9800" s="92" t="str">
        <f t="shared" si="1531"/>
        <v/>
      </c>
      <c r="J9800" s="92" t="str">
        <f t="shared" si="1532"/>
        <v/>
      </c>
      <c r="K9800" s="92" t="str">
        <f t="shared" si="1533"/>
        <v/>
      </c>
      <c r="L9800" s="92" t="str">
        <f t="shared" si="1534"/>
        <v/>
      </c>
      <c r="M9800" s="95" t="str">
        <f>IF(A9800&lt;&gt;"",IF(MID(C9800,1,1)="c",SigmaEpsConcrete(I9800,$AN$30:$AN$33,$AR$30:$AR$33,$AS$26,$AS$27,$AS$28,$AQ$20,$AU$19),""),"")</f>
        <v/>
      </c>
      <c r="N9800" s="95" t="str">
        <f>IF(A9800&lt;&gt;"",IF(MID(C9800,1,1)="r",SigmaEpsReinf(J9800,$AS$42:$AS$43,$AS$41,$AS$39,$AS$40,$AQ$38),""),"")</f>
        <v/>
      </c>
      <c r="Q9800" s="92" t="str">
        <f t="shared" si="1536"/>
        <v/>
      </c>
      <c r="R9800" s="92" t="str">
        <f t="shared" si="1537"/>
        <v/>
      </c>
      <c r="U9800" s="5"/>
      <c r="V9800" s="5"/>
      <c r="W9800" s="94" t="str">
        <f t="shared" si="1535"/>
        <v/>
      </c>
      <c r="X9800" s="94" t="str">
        <f t="shared" si="1538"/>
        <v/>
      </c>
      <c r="Y9800" s="5"/>
      <c r="BK9800" s="8"/>
      <c r="BL9800" s="5"/>
      <c r="BM9800" s="5"/>
      <c r="BN9800" s="5"/>
      <c r="BO9800" s="5"/>
      <c r="BP9800" s="1"/>
      <c r="BQ9800" s="1"/>
      <c r="BR9800" s="1"/>
      <c r="BS9800" s="1"/>
      <c r="BT9800" s="1"/>
      <c r="BU9800" s="4"/>
      <c r="BV9800" s="1"/>
      <c r="BW9800" s="3"/>
      <c r="BX9800" s="4"/>
      <c r="BY9800" s="5"/>
      <c r="BZ9800" s="5"/>
      <c r="CA9800" s="5"/>
      <c r="CB9800" s="5"/>
      <c r="CC9800" s="5"/>
      <c r="CD9800" s="43"/>
    </row>
    <row r="9801" spans="1:82" x14ac:dyDescent="0.25">
      <c r="A9801" s="8"/>
      <c r="B9801" s="5"/>
      <c r="C9801" s="5"/>
      <c r="D9801" s="5"/>
      <c r="E9801" s="5"/>
      <c r="F9801" s="94" t="str">
        <f t="shared" si="1529"/>
        <v/>
      </c>
      <c r="G9801" s="94" t="str">
        <f t="shared" si="1530"/>
        <v/>
      </c>
      <c r="H9801" s="127" t="str">
        <f>IF(A9801&lt;&gt;"",IF(MID(C9801,1,1)="c",$AS$26,IF(MID(C9801,1,1)="r",$AS$41,IF(MID(C9801,1,1)="p",#REF!,#REF!))),"")</f>
        <v/>
      </c>
      <c r="I9801" s="92" t="str">
        <f t="shared" si="1531"/>
        <v/>
      </c>
      <c r="J9801" s="92" t="str">
        <f t="shared" si="1532"/>
        <v/>
      </c>
      <c r="K9801" s="92" t="str">
        <f t="shared" si="1533"/>
        <v/>
      </c>
      <c r="L9801" s="92" t="str">
        <f t="shared" si="1534"/>
        <v/>
      </c>
      <c r="M9801" s="95" t="str">
        <f>IF(A9801&lt;&gt;"",IF(MID(C9801,1,1)="c",SigmaEpsConcrete(I9801,$AN$30:$AN$33,$AR$30:$AR$33,$AS$26,$AS$27,$AS$28,$AQ$20,$AU$19),""),"")</f>
        <v/>
      </c>
      <c r="N9801" s="95" t="str">
        <f>IF(A9801&lt;&gt;"",IF(MID(C9801,1,1)="r",SigmaEpsReinf(J9801,$AS$42:$AS$43,$AS$41,$AS$39,$AS$40,$AQ$38),""),"")</f>
        <v/>
      </c>
      <c r="Q9801" s="92" t="str">
        <f t="shared" si="1536"/>
        <v/>
      </c>
      <c r="R9801" s="92" t="str">
        <f t="shared" si="1537"/>
        <v/>
      </c>
      <c r="U9801" s="5"/>
      <c r="V9801" s="5"/>
      <c r="W9801" s="94" t="str">
        <f t="shared" si="1535"/>
        <v/>
      </c>
      <c r="X9801" s="94" t="str">
        <f t="shared" si="1538"/>
        <v/>
      </c>
      <c r="Y9801" s="5"/>
      <c r="BK9801" s="8"/>
      <c r="BL9801" s="5"/>
      <c r="BM9801" s="5"/>
      <c r="BN9801" s="5"/>
      <c r="BO9801" s="5"/>
      <c r="BP9801" s="1"/>
      <c r="BQ9801" s="1"/>
      <c r="BR9801" s="1"/>
      <c r="BS9801" s="1"/>
      <c r="BT9801" s="1"/>
      <c r="BU9801" s="4"/>
      <c r="BV9801" s="1"/>
      <c r="BW9801" s="3"/>
      <c r="BX9801" s="4"/>
      <c r="BY9801" s="5"/>
      <c r="BZ9801" s="5"/>
      <c r="CA9801" s="5"/>
      <c r="CB9801" s="5"/>
      <c r="CC9801" s="5"/>
      <c r="CD9801" s="43"/>
    </row>
    <row r="9802" spans="1:82" x14ac:dyDescent="0.25">
      <c r="A9802" s="8"/>
      <c r="B9802" s="5"/>
      <c r="C9802" s="5"/>
      <c r="D9802" s="5"/>
      <c r="E9802" s="5"/>
      <c r="F9802" s="94" t="str">
        <f t="shared" ref="F9802:F9865" si="1539">IF(A9802&lt;&gt;"",(D9802-$AU$86)/10,"")</f>
        <v/>
      </c>
      <c r="G9802" s="94" t="str">
        <f t="shared" ref="G9802:G9865" si="1540">IF(A9802&lt;&gt;"",(E9802-$AU$87)/10,"")</f>
        <v/>
      </c>
      <c r="H9802" s="127" t="str">
        <f>IF(A9802&lt;&gt;"",IF(MID(C9802,1,1)="c",$AS$26,IF(MID(C9802,1,1)="r",$AS$41,IF(MID(C9802,1,1)="p",#REF!,#REF!))),"")</f>
        <v/>
      </c>
      <c r="I9802" s="92" t="str">
        <f t="shared" ref="I9802:I9865" si="1541">IF($A9802&lt;&gt;"",IF(MID($C9802,1,1)="c",$Y$3+$Y$4*$F9802+$Y$5*$G9802+$BR$43,""),"")</f>
        <v/>
      </c>
      <c r="J9802" s="92" t="str">
        <f t="shared" ref="J9802:J9865" si="1542">IF($A9802&lt;&gt;"",IF(MID($C9802,1,1)="r",$Y$3+$Y$4*$F9802+$Y$5*$G9802+$BR$43,""),"")</f>
        <v/>
      </c>
      <c r="K9802" s="92" t="str">
        <f t="shared" ref="K9802:K9865" si="1543">IF($A9802&lt;&gt;"",IF(MID($C9802,1,1)="u",$Y$3+$Y$4*$F9802+$Y$5*$G9802+$BR$43,""),"")</f>
        <v/>
      </c>
      <c r="L9802" s="92" t="str">
        <f t="shared" ref="L9802:L9865" si="1544">IF($A9802&lt;&gt;"",IF(MID($C9802,1,1)="p",$Y$3+$Y$4*$F9802+$Y$5*$G9802+$BR$43,""),"")</f>
        <v/>
      </c>
      <c r="M9802" s="95" t="str">
        <f>IF(A9802&lt;&gt;"",IF(MID(C9802,1,1)="c",SigmaEpsConcrete(I9802,$AN$30:$AN$33,$AR$30:$AR$33,$AS$26,$AS$27,$AS$28,$AQ$20,$AU$19),""),"")</f>
        <v/>
      </c>
      <c r="N9802" s="95" t="str">
        <f>IF(A9802&lt;&gt;"",IF(MID(C9802,1,1)="r",SigmaEpsReinf(J9802,$AS$42:$AS$43,$AS$41,$AS$39,$AS$40,$AQ$38),""),"")</f>
        <v/>
      </c>
      <c r="Q9802" s="92" t="str">
        <f t="shared" si="1536"/>
        <v/>
      </c>
      <c r="R9802" s="92" t="str">
        <f t="shared" si="1537"/>
        <v/>
      </c>
      <c r="U9802" s="5"/>
      <c r="V9802" s="5"/>
      <c r="W9802" s="94" t="str">
        <f t="shared" ref="W9802:W9865" si="1545">IF(A9802&lt;&gt;"",F9802-$AU$105,"")</f>
        <v/>
      </c>
      <c r="X9802" s="94" t="str">
        <f t="shared" si="1538"/>
        <v/>
      </c>
      <c r="Y9802" s="5"/>
      <c r="BK9802" s="8"/>
      <c r="BL9802" s="5"/>
      <c r="BM9802" s="5"/>
      <c r="BN9802" s="5"/>
      <c r="BO9802" s="5"/>
      <c r="BP9802" s="1"/>
      <c r="BQ9802" s="1"/>
      <c r="BR9802" s="1"/>
      <c r="BS9802" s="1"/>
      <c r="BT9802" s="1"/>
      <c r="BU9802" s="4"/>
      <c r="BV9802" s="1"/>
      <c r="BW9802" s="3"/>
      <c r="BX9802" s="4"/>
      <c r="BY9802" s="5"/>
      <c r="BZ9802" s="5"/>
      <c r="CA9802" s="5"/>
      <c r="CB9802" s="5"/>
      <c r="CC9802" s="5"/>
      <c r="CD9802" s="43"/>
    </row>
    <row r="9803" spans="1:82" x14ac:dyDescent="0.25">
      <c r="A9803" s="8"/>
      <c r="B9803" s="5"/>
      <c r="C9803" s="5"/>
      <c r="D9803" s="5"/>
      <c r="E9803" s="5"/>
      <c r="F9803" s="94" t="str">
        <f t="shared" si="1539"/>
        <v/>
      </c>
      <c r="G9803" s="94" t="str">
        <f t="shared" si="1540"/>
        <v/>
      </c>
      <c r="H9803" s="127" t="str">
        <f>IF(A9803&lt;&gt;"",IF(MID(C9803,1,1)="c",$AS$26,IF(MID(C9803,1,1)="r",$AS$41,IF(MID(C9803,1,1)="p",#REF!,#REF!))),"")</f>
        <v/>
      </c>
      <c r="I9803" s="92" t="str">
        <f t="shared" si="1541"/>
        <v/>
      </c>
      <c r="J9803" s="92" t="str">
        <f t="shared" si="1542"/>
        <v/>
      </c>
      <c r="K9803" s="92" t="str">
        <f t="shared" si="1543"/>
        <v/>
      </c>
      <c r="L9803" s="92" t="str">
        <f t="shared" si="1544"/>
        <v/>
      </c>
      <c r="M9803" s="95" t="str">
        <f>IF(A9803&lt;&gt;"",IF(MID(C9803,1,1)="c",SigmaEpsConcrete(I9803,$AN$30:$AN$33,$AR$30:$AR$33,$AS$26,$AS$27,$AS$28,$AQ$20,$AU$19),""),"")</f>
        <v/>
      </c>
      <c r="N9803" s="95" t="str">
        <f>IF(A9803&lt;&gt;"",IF(MID(C9803,1,1)="r",SigmaEpsReinf(J9803,$AS$42:$AS$43,$AS$41,$AS$39,$AS$40,$AQ$38),""),"")</f>
        <v/>
      </c>
      <c r="Q9803" s="92" t="str">
        <f t="shared" ref="Q9803:Q9866" si="1546">IF(A9803&lt;&gt;"",IF(MID(C9803,1,1)="c",IF(ISERROR(M9803/I9803),"",M9803/I9803),""),"")</f>
        <v/>
      </c>
      <c r="R9803" s="92" t="str">
        <f t="shared" ref="R9803:R9866" si="1547">IF(A9803&lt;&gt;"",IF(MID(C9803,1,1)="r",IF(ISERROR(N9803/J9803),"",N9803/J9803),""),"")</f>
        <v/>
      </c>
      <c r="U9803" s="5"/>
      <c r="V9803" s="5"/>
      <c r="W9803" s="94" t="str">
        <f t="shared" si="1545"/>
        <v/>
      </c>
      <c r="X9803" s="94" t="str">
        <f t="shared" ref="X9803:X9866" si="1548">IF(B9803&lt;&gt;"",G9803-$AU$106,"")</f>
        <v/>
      </c>
      <c r="Y9803" s="5"/>
      <c r="BK9803" s="8"/>
      <c r="BL9803" s="5"/>
      <c r="BM9803" s="5"/>
      <c r="BN9803" s="5"/>
      <c r="BO9803" s="5"/>
      <c r="BP9803" s="1"/>
      <c r="BQ9803" s="1"/>
      <c r="BR9803" s="1"/>
      <c r="BS9803" s="1"/>
      <c r="BT9803" s="1"/>
      <c r="BU9803" s="4"/>
      <c r="BV9803" s="1"/>
      <c r="BW9803" s="3"/>
      <c r="BX9803" s="4"/>
      <c r="BY9803" s="5"/>
      <c r="BZ9803" s="5"/>
      <c r="CA9803" s="5"/>
      <c r="CB9803" s="5"/>
      <c r="CC9803" s="5"/>
      <c r="CD9803" s="43"/>
    </row>
    <row r="9804" spans="1:82" x14ac:dyDescent="0.25">
      <c r="A9804" s="8"/>
      <c r="B9804" s="5"/>
      <c r="C9804" s="5"/>
      <c r="D9804" s="5"/>
      <c r="E9804" s="5"/>
      <c r="F9804" s="94" t="str">
        <f t="shared" si="1539"/>
        <v/>
      </c>
      <c r="G9804" s="94" t="str">
        <f t="shared" si="1540"/>
        <v/>
      </c>
      <c r="H9804" s="127" t="str">
        <f>IF(A9804&lt;&gt;"",IF(MID(C9804,1,1)="c",$AS$26,IF(MID(C9804,1,1)="r",$AS$41,IF(MID(C9804,1,1)="p",#REF!,#REF!))),"")</f>
        <v/>
      </c>
      <c r="I9804" s="92" t="str">
        <f t="shared" si="1541"/>
        <v/>
      </c>
      <c r="J9804" s="92" t="str">
        <f t="shared" si="1542"/>
        <v/>
      </c>
      <c r="K9804" s="92" t="str">
        <f t="shared" si="1543"/>
        <v/>
      </c>
      <c r="L9804" s="92" t="str">
        <f t="shared" si="1544"/>
        <v/>
      </c>
      <c r="M9804" s="95" t="str">
        <f>IF(A9804&lt;&gt;"",IF(MID(C9804,1,1)="c",SigmaEpsConcrete(I9804,$AN$30:$AN$33,$AR$30:$AR$33,$AS$26,$AS$27,$AS$28,$AQ$20,$AU$19),""),"")</f>
        <v/>
      </c>
      <c r="N9804" s="95" t="str">
        <f>IF(A9804&lt;&gt;"",IF(MID(C9804,1,1)="r",SigmaEpsReinf(J9804,$AS$42:$AS$43,$AS$41,$AS$39,$AS$40,$AQ$38),""),"")</f>
        <v/>
      </c>
      <c r="Q9804" s="92" t="str">
        <f t="shared" si="1546"/>
        <v/>
      </c>
      <c r="R9804" s="92" t="str">
        <f t="shared" si="1547"/>
        <v/>
      </c>
      <c r="U9804" s="5"/>
      <c r="V9804" s="5"/>
      <c r="W9804" s="94" t="str">
        <f t="shared" si="1545"/>
        <v/>
      </c>
      <c r="X9804" s="94" t="str">
        <f t="shared" si="1548"/>
        <v/>
      </c>
      <c r="Y9804" s="5"/>
      <c r="BK9804" s="8"/>
      <c r="BL9804" s="5"/>
      <c r="BM9804" s="5"/>
      <c r="BN9804" s="5"/>
      <c r="BO9804" s="5"/>
      <c r="BP9804" s="1"/>
      <c r="BQ9804" s="1"/>
      <c r="BR9804" s="1"/>
      <c r="BS9804" s="1"/>
      <c r="BT9804" s="1"/>
      <c r="BU9804" s="4"/>
      <c r="BV9804" s="1"/>
      <c r="BW9804" s="3"/>
      <c r="BX9804" s="4"/>
      <c r="BY9804" s="5"/>
      <c r="BZ9804" s="5"/>
      <c r="CA9804" s="5"/>
      <c r="CB9804" s="5"/>
      <c r="CC9804" s="5"/>
      <c r="CD9804" s="43"/>
    </row>
    <row r="9805" spans="1:82" x14ac:dyDescent="0.25">
      <c r="A9805" s="8"/>
      <c r="B9805" s="5"/>
      <c r="C9805" s="5"/>
      <c r="D9805" s="5"/>
      <c r="E9805" s="5"/>
      <c r="F9805" s="94" t="str">
        <f t="shared" si="1539"/>
        <v/>
      </c>
      <c r="G9805" s="94" t="str">
        <f t="shared" si="1540"/>
        <v/>
      </c>
      <c r="H9805" s="127" t="str">
        <f>IF(A9805&lt;&gt;"",IF(MID(C9805,1,1)="c",$AS$26,IF(MID(C9805,1,1)="r",$AS$41,IF(MID(C9805,1,1)="p",#REF!,#REF!))),"")</f>
        <v/>
      </c>
      <c r="I9805" s="92" t="str">
        <f t="shared" si="1541"/>
        <v/>
      </c>
      <c r="J9805" s="92" t="str">
        <f t="shared" si="1542"/>
        <v/>
      </c>
      <c r="K9805" s="92" t="str">
        <f t="shared" si="1543"/>
        <v/>
      </c>
      <c r="L9805" s="92" t="str">
        <f t="shared" si="1544"/>
        <v/>
      </c>
      <c r="M9805" s="95" t="str">
        <f>IF(A9805&lt;&gt;"",IF(MID(C9805,1,1)="c",SigmaEpsConcrete(I9805,$AN$30:$AN$33,$AR$30:$AR$33,$AS$26,$AS$27,$AS$28,$AQ$20,$AU$19),""),"")</f>
        <v/>
      </c>
      <c r="N9805" s="95" t="str">
        <f>IF(A9805&lt;&gt;"",IF(MID(C9805,1,1)="r",SigmaEpsReinf(J9805,$AS$42:$AS$43,$AS$41,$AS$39,$AS$40,$AQ$38),""),"")</f>
        <v/>
      </c>
      <c r="Q9805" s="92" t="str">
        <f t="shared" si="1546"/>
        <v/>
      </c>
      <c r="R9805" s="92" t="str">
        <f t="shared" si="1547"/>
        <v/>
      </c>
      <c r="U9805" s="5"/>
      <c r="V9805" s="5"/>
      <c r="W9805" s="94" t="str">
        <f t="shared" si="1545"/>
        <v/>
      </c>
      <c r="X9805" s="94" t="str">
        <f t="shared" si="1548"/>
        <v/>
      </c>
      <c r="Y9805" s="5"/>
      <c r="BK9805" s="8"/>
      <c r="BL9805" s="5"/>
      <c r="BM9805" s="5"/>
      <c r="BN9805" s="5"/>
      <c r="BO9805" s="5"/>
      <c r="BP9805" s="1"/>
      <c r="BQ9805" s="1"/>
      <c r="BR9805" s="1"/>
      <c r="BS9805" s="1"/>
      <c r="BT9805" s="1"/>
      <c r="BU9805" s="4"/>
      <c r="BV9805" s="1"/>
      <c r="BW9805" s="3"/>
      <c r="BX9805" s="4"/>
      <c r="BY9805" s="5"/>
      <c r="BZ9805" s="5"/>
      <c r="CA9805" s="5"/>
      <c r="CB9805" s="5"/>
      <c r="CC9805" s="5"/>
      <c r="CD9805" s="43"/>
    </row>
    <row r="9806" spans="1:82" x14ac:dyDescent="0.25">
      <c r="A9806" s="8"/>
      <c r="B9806" s="5"/>
      <c r="C9806" s="5"/>
      <c r="D9806" s="5"/>
      <c r="E9806" s="5"/>
      <c r="F9806" s="94" t="str">
        <f t="shared" si="1539"/>
        <v/>
      </c>
      <c r="G9806" s="94" t="str">
        <f t="shared" si="1540"/>
        <v/>
      </c>
      <c r="H9806" s="127" t="str">
        <f>IF(A9806&lt;&gt;"",IF(MID(C9806,1,1)="c",$AS$26,IF(MID(C9806,1,1)="r",$AS$41,IF(MID(C9806,1,1)="p",#REF!,#REF!))),"")</f>
        <v/>
      </c>
      <c r="I9806" s="92" t="str">
        <f t="shared" si="1541"/>
        <v/>
      </c>
      <c r="J9806" s="92" t="str">
        <f t="shared" si="1542"/>
        <v/>
      </c>
      <c r="K9806" s="92" t="str">
        <f t="shared" si="1543"/>
        <v/>
      </c>
      <c r="L9806" s="92" t="str">
        <f t="shared" si="1544"/>
        <v/>
      </c>
      <c r="M9806" s="95" t="str">
        <f>IF(A9806&lt;&gt;"",IF(MID(C9806,1,1)="c",SigmaEpsConcrete(I9806,$AN$30:$AN$33,$AR$30:$AR$33,$AS$26,$AS$27,$AS$28,$AQ$20,$AU$19),""),"")</f>
        <v/>
      </c>
      <c r="N9806" s="95" t="str">
        <f>IF(A9806&lt;&gt;"",IF(MID(C9806,1,1)="r",SigmaEpsReinf(J9806,$AS$42:$AS$43,$AS$41,$AS$39,$AS$40,$AQ$38),""),"")</f>
        <v/>
      </c>
      <c r="Q9806" s="92" t="str">
        <f t="shared" si="1546"/>
        <v/>
      </c>
      <c r="R9806" s="92" t="str">
        <f t="shared" si="1547"/>
        <v/>
      </c>
      <c r="U9806" s="5"/>
      <c r="V9806" s="5"/>
      <c r="W9806" s="94" t="str">
        <f t="shared" si="1545"/>
        <v/>
      </c>
      <c r="X9806" s="94" t="str">
        <f t="shared" si="1548"/>
        <v/>
      </c>
      <c r="Y9806" s="5"/>
      <c r="BK9806" s="8"/>
      <c r="BL9806" s="5"/>
      <c r="BM9806" s="5"/>
      <c r="BN9806" s="5"/>
      <c r="BO9806" s="5"/>
      <c r="BP9806" s="1"/>
      <c r="BQ9806" s="1"/>
      <c r="BR9806" s="1"/>
      <c r="BS9806" s="1"/>
      <c r="BT9806" s="1"/>
      <c r="BU9806" s="4"/>
      <c r="BV9806" s="1"/>
      <c r="BW9806" s="3"/>
      <c r="BX9806" s="4"/>
      <c r="BY9806" s="5"/>
      <c r="BZ9806" s="5"/>
      <c r="CA9806" s="5"/>
      <c r="CB9806" s="5"/>
      <c r="CC9806" s="5"/>
      <c r="CD9806" s="43"/>
    </row>
    <row r="9807" spans="1:82" x14ac:dyDescent="0.25">
      <c r="A9807" s="8"/>
      <c r="B9807" s="5"/>
      <c r="C9807" s="5"/>
      <c r="D9807" s="5"/>
      <c r="E9807" s="5"/>
      <c r="F9807" s="94" t="str">
        <f t="shared" si="1539"/>
        <v/>
      </c>
      <c r="G9807" s="94" t="str">
        <f t="shared" si="1540"/>
        <v/>
      </c>
      <c r="H9807" s="127" t="str">
        <f>IF(A9807&lt;&gt;"",IF(MID(C9807,1,1)="c",$AS$26,IF(MID(C9807,1,1)="r",$AS$41,IF(MID(C9807,1,1)="p",#REF!,#REF!))),"")</f>
        <v/>
      </c>
      <c r="I9807" s="92" t="str">
        <f t="shared" si="1541"/>
        <v/>
      </c>
      <c r="J9807" s="92" t="str">
        <f t="shared" si="1542"/>
        <v/>
      </c>
      <c r="K9807" s="92" t="str">
        <f t="shared" si="1543"/>
        <v/>
      </c>
      <c r="L9807" s="92" t="str">
        <f t="shared" si="1544"/>
        <v/>
      </c>
      <c r="M9807" s="95" t="str">
        <f>IF(A9807&lt;&gt;"",IF(MID(C9807,1,1)="c",SigmaEpsConcrete(I9807,$AN$30:$AN$33,$AR$30:$AR$33,$AS$26,$AS$27,$AS$28,$AQ$20,$AU$19),""),"")</f>
        <v/>
      </c>
      <c r="N9807" s="95" t="str">
        <f>IF(A9807&lt;&gt;"",IF(MID(C9807,1,1)="r",SigmaEpsReinf(J9807,$AS$42:$AS$43,$AS$41,$AS$39,$AS$40,$AQ$38),""),"")</f>
        <v/>
      </c>
      <c r="Q9807" s="92" t="str">
        <f t="shared" si="1546"/>
        <v/>
      </c>
      <c r="R9807" s="92" t="str">
        <f t="shared" si="1547"/>
        <v/>
      </c>
      <c r="U9807" s="5"/>
      <c r="V9807" s="5"/>
      <c r="W9807" s="94" t="str">
        <f t="shared" si="1545"/>
        <v/>
      </c>
      <c r="X9807" s="94" t="str">
        <f t="shared" si="1548"/>
        <v/>
      </c>
      <c r="Y9807" s="5"/>
      <c r="BK9807" s="8"/>
      <c r="BL9807" s="5"/>
      <c r="BM9807" s="5"/>
      <c r="BN9807" s="5"/>
      <c r="BO9807" s="5"/>
      <c r="BP9807" s="1"/>
      <c r="BQ9807" s="1"/>
      <c r="BR9807" s="1"/>
      <c r="BS9807" s="1"/>
      <c r="BT9807" s="1"/>
      <c r="BU9807" s="4"/>
      <c r="BV9807" s="1"/>
      <c r="BW9807" s="3"/>
      <c r="BX9807" s="4"/>
      <c r="BY9807" s="5"/>
      <c r="BZ9807" s="5"/>
      <c r="CA9807" s="5"/>
      <c r="CB9807" s="5"/>
      <c r="CC9807" s="5"/>
      <c r="CD9807" s="43"/>
    </row>
    <row r="9808" spans="1:82" x14ac:dyDescent="0.25">
      <c r="A9808" s="8"/>
      <c r="B9808" s="5"/>
      <c r="C9808" s="5"/>
      <c r="D9808" s="5"/>
      <c r="E9808" s="5"/>
      <c r="F9808" s="94" t="str">
        <f t="shared" si="1539"/>
        <v/>
      </c>
      <c r="G9808" s="94" t="str">
        <f t="shared" si="1540"/>
        <v/>
      </c>
      <c r="H9808" s="127" t="str">
        <f>IF(A9808&lt;&gt;"",IF(MID(C9808,1,1)="c",$AS$26,IF(MID(C9808,1,1)="r",$AS$41,IF(MID(C9808,1,1)="p",#REF!,#REF!))),"")</f>
        <v/>
      </c>
      <c r="I9808" s="92" t="str">
        <f t="shared" si="1541"/>
        <v/>
      </c>
      <c r="J9808" s="92" t="str">
        <f t="shared" si="1542"/>
        <v/>
      </c>
      <c r="K9808" s="92" t="str">
        <f t="shared" si="1543"/>
        <v/>
      </c>
      <c r="L9808" s="92" t="str">
        <f t="shared" si="1544"/>
        <v/>
      </c>
      <c r="M9808" s="95" t="str">
        <f>IF(A9808&lt;&gt;"",IF(MID(C9808,1,1)="c",SigmaEpsConcrete(I9808,$AN$30:$AN$33,$AR$30:$AR$33,$AS$26,$AS$27,$AS$28,$AQ$20,$AU$19),""),"")</f>
        <v/>
      </c>
      <c r="N9808" s="95" t="str">
        <f>IF(A9808&lt;&gt;"",IF(MID(C9808,1,1)="r",SigmaEpsReinf(J9808,$AS$42:$AS$43,$AS$41,$AS$39,$AS$40,$AQ$38),""),"")</f>
        <v/>
      </c>
      <c r="Q9808" s="92" t="str">
        <f t="shared" si="1546"/>
        <v/>
      </c>
      <c r="R9808" s="92" t="str">
        <f t="shared" si="1547"/>
        <v/>
      </c>
      <c r="U9808" s="5"/>
      <c r="V9808" s="5"/>
      <c r="W9808" s="94" t="str">
        <f t="shared" si="1545"/>
        <v/>
      </c>
      <c r="X9808" s="94" t="str">
        <f t="shared" si="1548"/>
        <v/>
      </c>
      <c r="Y9808" s="5"/>
      <c r="BK9808" s="8"/>
      <c r="BL9808" s="5"/>
      <c r="BM9808" s="5"/>
      <c r="BN9808" s="5"/>
      <c r="BO9808" s="5"/>
      <c r="BP9808" s="1"/>
      <c r="BQ9808" s="1"/>
      <c r="BR9808" s="1"/>
      <c r="BS9808" s="1"/>
      <c r="BT9808" s="1"/>
      <c r="BU9808" s="4"/>
      <c r="BV9808" s="1"/>
      <c r="BW9808" s="3"/>
      <c r="BX9808" s="4"/>
      <c r="BY9808" s="5"/>
      <c r="BZ9808" s="5"/>
      <c r="CA9808" s="5"/>
      <c r="CB9808" s="5"/>
      <c r="CC9808" s="5"/>
      <c r="CD9808" s="43"/>
    </row>
    <row r="9809" spans="1:82" x14ac:dyDescent="0.25">
      <c r="A9809" s="8"/>
      <c r="B9809" s="5"/>
      <c r="C9809" s="5"/>
      <c r="D9809" s="5"/>
      <c r="E9809" s="5"/>
      <c r="F9809" s="94" t="str">
        <f t="shared" si="1539"/>
        <v/>
      </c>
      <c r="G9809" s="94" t="str">
        <f t="shared" si="1540"/>
        <v/>
      </c>
      <c r="H9809" s="127" t="str">
        <f>IF(A9809&lt;&gt;"",IF(MID(C9809,1,1)="c",$AS$26,IF(MID(C9809,1,1)="r",$AS$41,IF(MID(C9809,1,1)="p",#REF!,#REF!))),"")</f>
        <v/>
      </c>
      <c r="I9809" s="92" t="str">
        <f t="shared" si="1541"/>
        <v/>
      </c>
      <c r="J9809" s="92" t="str">
        <f t="shared" si="1542"/>
        <v/>
      </c>
      <c r="K9809" s="92" t="str">
        <f t="shared" si="1543"/>
        <v/>
      </c>
      <c r="L9809" s="92" t="str">
        <f t="shared" si="1544"/>
        <v/>
      </c>
      <c r="M9809" s="95" t="str">
        <f>IF(A9809&lt;&gt;"",IF(MID(C9809,1,1)="c",SigmaEpsConcrete(I9809,$AN$30:$AN$33,$AR$30:$AR$33,$AS$26,$AS$27,$AS$28,$AQ$20,$AU$19),""),"")</f>
        <v/>
      </c>
      <c r="N9809" s="95" t="str">
        <f>IF(A9809&lt;&gt;"",IF(MID(C9809,1,1)="r",SigmaEpsReinf(J9809,$AS$42:$AS$43,$AS$41,$AS$39,$AS$40,$AQ$38),""),"")</f>
        <v/>
      </c>
      <c r="Q9809" s="92" t="str">
        <f t="shared" si="1546"/>
        <v/>
      </c>
      <c r="R9809" s="92" t="str">
        <f t="shared" si="1547"/>
        <v/>
      </c>
      <c r="U9809" s="5"/>
      <c r="V9809" s="5"/>
      <c r="W9809" s="94" t="str">
        <f t="shared" si="1545"/>
        <v/>
      </c>
      <c r="X9809" s="94" t="str">
        <f t="shared" si="1548"/>
        <v/>
      </c>
      <c r="Y9809" s="5"/>
      <c r="BK9809" s="8"/>
      <c r="BL9809" s="5"/>
      <c r="BM9809" s="5"/>
      <c r="BN9809" s="5"/>
      <c r="BO9809" s="5"/>
      <c r="BP9809" s="1"/>
      <c r="BQ9809" s="1"/>
      <c r="BR9809" s="1"/>
      <c r="BS9809" s="1"/>
      <c r="BT9809" s="1"/>
      <c r="BU9809" s="4"/>
      <c r="BV9809" s="1"/>
      <c r="BW9809" s="3"/>
      <c r="BX9809" s="4"/>
      <c r="BY9809" s="5"/>
      <c r="BZ9809" s="5"/>
      <c r="CA9809" s="5"/>
      <c r="CB9809" s="5"/>
      <c r="CC9809" s="5"/>
      <c r="CD9809" s="43"/>
    </row>
    <row r="9810" spans="1:82" x14ac:dyDescent="0.25">
      <c r="A9810" s="8"/>
      <c r="B9810" s="5"/>
      <c r="C9810" s="5"/>
      <c r="D9810" s="5"/>
      <c r="E9810" s="5"/>
      <c r="F9810" s="94" t="str">
        <f t="shared" si="1539"/>
        <v/>
      </c>
      <c r="G9810" s="94" t="str">
        <f t="shared" si="1540"/>
        <v/>
      </c>
      <c r="H9810" s="127" t="str">
        <f>IF(A9810&lt;&gt;"",IF(MID(C9810,1,1)="c",$AS$26,IF(MID(C9810,1,1)="r",$AS$41,IF(MID(C9810,1,1)="p",#REF!,#REF!))),"")</f>
        <v/>
      </c>
      <c r="I9810" s="92" t="str">
        <f t="shared" si="1541"/>
        <v/>
      </c>
      <c r="J9810" s="92" t="str">
        <f t="shared" si="1542"/>
        <v/>
      </c>
      <c r="K9810" s="92" t="str">
        <f t="shared" si="1543"/>
        <v/>
      </c>
      <c r="L9810" s="92" t="str">
        <f t="shared" si="1544"/>
        <v/>
      </c>
      <c r="M9810" s="95" t="str">
        <f>IF(A9810&lt;&gt;"",IF(MID(C9810,1,1)="c",SigmaEpsConcrete(I9810,$AN$30:$AN$33,$AR$30:$AR$33,$AS$26,$AS$27,$AS$28,$AQ$20,$AU$19),""),"")</f>
        <v/>
      </c>
      <c r="N9810" s="95" t="str">
        <f>IF(A9810&lt;&gt;"",IF(MID(C9810,1,1)="r",SigmaEpsReinf(J9810,$AS$42:$AS$43,$AS$41,$AS$39,$AS$40,$AQ$38),""),"")</f>
        <v/>
      </c>
      <c r="Q9810" s="92" t="str">
        <f t="shared" si="1546"/>
        <v/>
      </c>
      <c r="R9810" s="92" t="str">
        <f t="shared" si="1547"/>
        <v/>
      </c>
      <c r="U9810" s="5"/>
      <c r="V9810" s="5"/>
      <c r="W9810" s="94" t="str">
        <f t="shared" si="1545"/>
        <v/>
      </c>
      <c r="X9810" s="94" t="str">
        <f t="shared" si="1548"/>
        <v/>
      </c>
      <c r="Y9810" s="5"/>
      <c r="BK9810" s="8"/>
      <c r="BL9810" s="5"/>
      <c r="BM9810" s="5"/>
      <c r="BN9810" s="5"/>
      <c r="BO9810" s="5"/>
      <c r="BP9810" s="1"/>
      <c r="BQ9810" s="1"/>
      <c r="BR9810" s="1"/>
      <c r="BS9810" s="1"/>
      <c r="BT9810" s="1"/>
      <c r="BU9810" s="4"/>
      <c r="BV9810" s="1"/>
      <c r="BW9810" s="3"/>
      <c r="BX9810" s="4"/>
      <c r="BY9810" s="5"/>
      <c r="BZ9810" s="5"/>
      <c r="CA9810" s="5"/>
      <c r="CB9810" s="5"/>
      <c r="CC9810" s="5"/>
      <c r="CD9810" s="43"/>
    </row>
    <row r="9811" spans="1:82" x14ac:dyDescent="0.25">
      <c r="A9811" s="8"/>
      <c r="B9811" s="5"/>
      <c r="C9811" s="5"/>
      <c r="D9811" s="5"/>
      <c r="E9811" s="5"/>
      <c r="F9811" s="94" t="str">
        <f t="shared" si="1539"/>
        <v/>
      </c>
      <c r="G9811" s="94" t="str">
        <f t="shared" si="1540"/>
        <v/>
      </c>
      <c r="H9811" s="127" t="str">
        <f>IF(A9811&lt;&gt;"",IF(MID(C9811,1,1)="c",$AS$26,IF(MID(C9811,1,1)="r",$AS$41,IF(MID(C9811,1,1)="p",#REF!,#REF!))),"")</f>
        <v/>
      </c>
      <c r="I9811" s="92" t="str">
        <f t="shared" si="1541"/>
        <v/>
      </c>
      <c r="J9811" s="92" t="str">
        <f t="shared" si="1542"/>
        <v/>
      </c>
      <c r="K9811" s="92" t="str">
        <f t="shared" si="1543"/>
        <v/>
      </c>
      <c r="L9811" s="92" t="str">
        <f t="shared" si="1544"/>
        <v/>
      </c>
      <c r="M9811" s="95" t="str">
        <f>IF(A9811&lt;&gt;"",IF(MID(C9811,1,1)="c",SigmaEpsConcrete(I9811,$AN$30:$AN$33,$AR$30:$AR$33,$AS$26,$AS$27,$AS$28,$AQ$20,$AU$19),""),"")</f>
        <v/>
      </c>
      <c r="N9811" s="95" t="str">
        <f>IF(A9811&lt;&gt;"",IF(MID(C9811,1,1)="r",SigmaEpsReinf(J9811,$AS$42:$AS$43,$AS$41,$AS$39,$AS$40,$AQ$38),""),"")</f>
        <v/>
      </c>
      <c r="Q9811" s="92" t="str">
        <f t="shared" si="1546"/>
        <v/>
      </c>
      <c r="R9811" s="92" t="str">
        <f t="shared" si="1547"/>
        <v/>
      </c>
      <c r="U9811" s="5"/>
      <c r="V9811" s="5"/>
      <c r="W9811" s="94" t="str">
        <f t="shared" si="1545"/>
        <v/>
      </c>
      <c r="X9811" s="94" t="str">
        <f t="shared" si="1548"/>
        <v/>
      </c>
      <c r="Y9811" s="5"/>
      <c r="BK9811" s="8"/>
      <c r="BL9811" s="5"/>
      <c r="BM9811" s="5"/>
      <c r="BN9811" s="5"/>
      <c r="BO9811" s="5"/>
      <c r="BP9811" s="1"/>
      <c r="BQ9811" s="1"/>
      <c r="BR9811" s="1"/>
      <c r="BS9811" s="1"/>
      <c r="BT9811" s="1"/>
      <c r="BU9811" s="4"/>
      <c r="BV9811" s="1"/>
      <c r="BW9811" s="3"/>
      <c r="BX9811" s="4"/>
      <c r="BY9811" s="5"/>
      <c r="BZ9811" s="5"/>
      <c r="CA9811" s="5"/>
      <c r="CB9811" s="5"/>
      <c r="CC9811" s="5"/>
      <c r="CD9811" s="43"/>
    </row>
    <row r="9812" spans="1:82" x14ac:dyDescent="0.25">
      <c r="A9812" s="8"/>
      <c r="B9812" s="5"/>
      <c r="C9812" s="5"/>
      <c r="D9812" s="5"/>
      <c r="E9812" s="5"/>
      <c r="F9812" s="94" t="str">
        <f t="shared" si="1539"/>
        <v/>
      </c>
      <c r="G9812" s="94" t="str">
        <f t="shared" si="1540"/>
        <v/>
      </c>
      <c r="H9812" s="127" t="str">
        <f>IF(A9812&lt;&gt;"",IF(MID(C9812,1,1)="c",$AS$26,IF(MID(C9812,1,1)="r",$AS$41,IF(MID(C9812,1,1)="p",#REF!,#REF!))),"")</f>
        <v/>
      </c>
      <c r="I9812" s="92" t="str">
        <f t="shared" si="1541"/>
        <v/>
      </c>
      <c r="J9812" s="92" t="str">
        <f t="shared" si="1542"/>
        <v/>
      </c>
      <c r="K9812" s="92" t="str">
        <f t="shared" si="1543"/>
        <v/>
      </c>
      <c r="L9812" s="92" t="str">
        <f t="shared" si="1544"/>
        <v/>
      </c>
      <c r="M9812" s="95" t="str">
        <f>IF(A9812&lt;&gt;"",IF(MID(C9812,1,1)="c",SigmaEpsConcrete(I9812,$AN$30:$AN$33,$AR$30:$AR$33,$AS$26,$AS$27,$AS$28,$AQ$20,$AU$19),""),"")</f>
        <v/>
      </c>
      <c r="N9812" s="95" t="str">
        <f>IF(A9812&lt;&gt;"",IF(MID(C9812,1,1)="r",SigmaEpsReinf(J9812,$AS$42:$AS$43,$AS$41,$AS$39,$AS$40,$AQ$38),""),"")</f>
        <v/>
      </c>
      <c r="Q9812" s="92" t="str">
        <f t="shared" si="1546"/>
        <v/>
      </c>
      <c r="R9812" s="92" t="str">
        <f t="shared" si="1547"/>
        <v/>
      </c>
      <c r="U9812" s="5"/>
      <c r="V9812" s="5"/>
      <c r="W9812" s="94" t="str">
        <f t="shared" si="1545"/>
        <v/>
      </c>
      <c r="X9812" s="94" t="str">
        <f t="shared" si="1548"/>
        <v/>
      </c>
      <c r="Y9812" s="5"/>
      <c r="BK9812" s="8"/>
      <c r="BL9812" s="5"/>
      <c r="BM9812" s="5"/>
      <c r="BN9812" s="5"/>
      <c r="BO9812" s="5"/>
      <c r="BP9812" s="1"/>
      <c r="BQ9812" s="1"/>
      <c r="BR9812" s="1"/>
      <c r="BS9812" s="1"/>
      <c r="BT9812" s="1"/>
      <c r="BU9812" s="4"/>
      <c r="BV9812" s="1"/>
      <c r="BW9812" s="3"/>
      <c r="BX9812" s="4"/>
      <c r="BY9812" s="5"/>
      <c r="BZ9812" s="5"/>
      <c r="CA9812" s="5"/>
      <c r="CB9812" s="5"/>
      <c r="CC9812" s="5"/>
      <c r="CD9812" s="43"/>
    </row>
    <row r="9813" spans="1:82" x14ac:dyDescent="0.25">
      <c r="A9813" s="8"/>
      <c r="B9813" s="5"/>
      <c r="C9813" s="5"/>
      <c r="D9813" s="5"/>
      <c r="E9813" s="5"/>
      <c r="F9813" s="94" t="str">
        <f t="shared" si="1539"/>
        <v/>
      </c>
      <c r="G9813" s="94" t="str">
        <f t="shared" si="1540"/>
        <v/>
      </c>
      <c r="H9813" s="127" t="str">
        <f>IF(A9813&lt;&gt;"",IF(MID(C9813,1,1)="c",$AS$26,IF(MID(C9813,1,1)="r",$AS$41,IF(MID(C9813,1,1)="p",#REF!,#REF!))),"")</f>
        <v/>
      </c>
      <c r="I9813" s="92" t="str">
        <f t="shared" si="1541"/>
        <v/>
      </c>
      <c r="J9813" s="92" t="str">
        <f t="shared" si="1542"/>
        <v/>
      </c>
      <c r="K9813" s="92" t="str">
        <f t="shared" si="1543"/>
        <v/>
      </c>
      <c r="L9813" s="92" t="str">
        <f t="shared" si="1544"/>
        <v/>
      </c>
      <c r="M9813" s="95" t="str">
        <f>IF(A9813&lt;&gt;"",IF(MID(C9813,1,1)="c",SigmaEpsConcrete(I9813,$AN$30:$AN$33,$AR$30:$AR$33,$AS$26,$AS$27,$AS$28,$AQ$20,$AU$19),""),"")</f>
        <v/>
      </c>
      <c r="N9813" s="95" t="str">
        <f>IF(A9813&lt;&gt;"",IF(MID(C9813,1,1)="r",SigmaEpsReinf(J9813,$AS$42:$AS$43,$AS$41,$AS$39,$AS$40,$AQ$38),""),"")</f>
        <v/>
      </c>
      <c r="Q9813" s="92" t="str">
        <f t="shared" si="1546"/>
        <v/>
      </c>
      <c r="R9813" s="92" t="str">
        <f t="shared" si="1547"/>
        <v/>
      </c>
      <c r="U9813" s="5"/>
      <c r="V9813" s="5"/>
      <c r="W9813" s="94" t="str">
        <f t="shared" si="1545"/>
        <v/>
      </c>
      <c r="X9813" s="94" t="str">
        <f t="shared" si="1548"/>
        <v/>
      </c>
      <c r="Y9813" s="5"/>
      <c r="BK9813" s="8"/>
      <c r="BL9813" s="5"/>
      <c r="BM9813" s="5"/>
      <c r="BN9813" s="5"/>
      <c r="BO9813" s="5"/>
      <c r="BP9813" s="1"/>
      <c r="BQ9813" s="1"/>
      <c r="BR9813" s="1"/>
      <c r="BS9813" s="1"/>
      <c r="BT9813" s="1"/>
      <c r="BU9813" s="4"/>
      <c r="BV9813" s="1"/>
      <c r="BW9813" s="3"/>
      <c r="BX9813" s="4"/>
      <c r="BY9813" s="5"/>
      <c r="BZ9813" s="5"/>
      <c r="CA9813" s="5"/>
      <c r="CB9813" s="5"/>
      <c r="CC9813" s="5"/>
      <c r="CD9813" s="43"/>
    </row>
    <row r="9814" spans="1:82" x14ac:dyDescent="0.25">
      <c r="A9814" s="8"/>
      <c r="B9814" s="5"/>
      <c r="C9814" s="5"/>
      <c r="D9814" s="5"/>
      <c r="E9814" s="5"/>
      <c r="F9814" s="94" t="str">
        <f t="shared" si="1539"/>
        <v/>
      </c>
      <c r="G9814" s="94" t="str">
        <f t="shared" si="1540"/>
        <v/>
      </c>
      <c r="H9814" s="127" t="str">
        <f>IF(A9814&lt;&gt;"",IF(MID(C9814,1,1)="c",$AS$26,IF(MID(C9814,1,1)="r",$AS$41,IF(MID(C9814,1,1)="p",#REF!,#REF!))),"")</f>
        <v/>
      </c>
      <c r="I9814" s="92" t="str">
        <f t="shared" si="1541"/>
        <v/>
      </c>
      <c r="J9814" s="92" t="str">
        <f t="shared" si="1542"/>
        <v/>
      </c>
      <c r="K9814" s="92" t="str">
        <f t="shared" si="1543"/>
        <v/>
      </c>
      <c r="L9814" s="92" t="str">
        <f t="shared" si="1544"/>
        <v/>
      </c>
      <c r="M9814" s="95" t="str">
        <f>IF(A9814&lt;&gt;"",IF(MID(C9814,1,1)="c",SigmaEpsConcrete(I9814,$AN$30:$AN$33,$AR$30:$AR$33,$AS$26,$AS$27,$AS$28,$AQ$20,$AU$19),""),"")</f>
        <v/>
      </c>
      <c r="N9814" s="95" t="str">
        <f>IF(A9814&lt;&gt;"",IF(MID(C9814,1,1)="r",SigmaEpsReinf(J9814,$AS$42:$AS$43,$AS$41,$AS$39,$AS$40,$AQ$38),""),"")</f>
        <v/>
      </c>
      <c r="Q9814" s="92" t="str">
        <f t="shared" si="1546"/>
        <v/>
      </c>
      <c r="R9814" s="92" t="str">
        <f t="shared" si="1547"/>
        <v/>
      </c>
      <c r="U9814" s="5"/>
      <c r="V9814" s="5"/>
      <c r="W9814" s="94" t="str">
        <f t="shared" si="1545"/>
        <v/>
      </c>
      <c r="X9814" s="94" t="str">
        <f t="shared" si="1548"/>
        <v/>
      </c>
      <c r="Y9814" s="5"/>
      <c r="BK9814" s="8"/>
      <c r="BL9814" s="5"/>
      <c r="BM9814" s="5"/>
      <c r="BN9814" s="5"/>
      <c r="BO9814" s="5"/>
      <c r="BP9814" s="1"/>
      <c r="BQ9814" s="1"/>
      <c r="BR9814" s="1"/>
      <c r="BS9814" s="1"/>
      <c r="BT9814" s="1"/>
      <c r="BU9814" s="4"/>
      <c r="BV9814" s="1"/>
      <c r="BW9814" s="3"/>
      <c r="BX9814" s="4"/>
      <c r="BY9814" s="5"/>
      <c r="BZ9814" s="5"/>
      <c r="CA9814" s="5"/>
      <c r="CB9814" s="5"/>
      <c r="CC9814" s="5"/>
      <c r="CD9814" s="43"/>
    </row>
    <row r="9815" spans="1:82" x14ac:dyDescent="0.25">
      <c r="A9815" s="8"/>
      <c r="B9815" s="5"/>
      <c r="C9815" s="5"/>
      <c r="D9815" s="5"/>
      <c r="E9815" s="5"/>
      <c r="F9815" s="94" t="str">
        <f t="shared" si="1539"/>
        <v/>
      </c>
      <c r="G9815" s="94" t="str">
        <f t="shared" si="1540"/>
        <v/>
      </c>
      <c r="H9815" s="127" t="str">
        <f>IF(A9815&lt;&gt;"",IF(MID(C9815,1,1)="c",$AS$26,IF(MID(C9815,1,1)="r",$AS$41,IF(MID(C9815,1,1)="p",#REF!,#REF!))),"")</f>
        <v/>
      </c>
      <c r="I9815" s="92" t="str">
        <f t="shared" si="1541"/>
        <v/>
      </c>
      <c r="J9815" s="92" t="str">
        <f t="shared" si="1542"/>
        <v/>
      </c>
      <c r="K9815" s="92" t="str">
        <f t="shared" si="1543"/>
        <v/>
      </c>
      <c r="L9815" s="92" t="str">
        <f t="shared" si="1544"/>
        <v/>
      </c>
      <c r="M9815" s="95" t="str">
        <f>IF(A9815&lt;&gt;"",IF(MID(C9815,1,1)="c",SigmaEpsConcrete(I9815,$AN$30:$AN$33,$AR$30:$AR$33,$AS$26,$AS$27,$AS$28,$AQ$20,$AU$19),""),"")</f>
        <v/>
      </c>
      <c r="N9815" s="95" t="str">
        <f>IF(A9815&lt;&gt;"",IF(MID(C9815,1,1)="r",SigmaEpsReinf(J9815,$AS$42:$AS$43,$AS$41,$AS$39,$AS$40,$AQ$38),""),"")</f>
        <v/>
      </c>
      <c r="Q9815" s="92" t="str">
        <f t="shared" si="1546"/>
        <v/>
      </c>
      <c r="R9815" s="92" t="str">
        <f t="shared" si="1547"/>
        <v/>
      </c>
      <c r="U9815" s="5"/>
      <c r="V9815" s="5"/>
      <c r="W9815" s="94" t="str">
        <f t="shared" si="1545"/>
        <v/>
      </c>
      <c r="X9815" s="94" t="str">
        <f t="shared" si="1548"/>
        <v/>
      </c>
      <c r="Y9815" s="5"/>
      <c r="BK9815" s="8"/>
      <c r="BL9815" s="5"/>
      <c r="BM9815" s="5"/>
      <c r="BN9815" s="5"/>
      <c r="BO9815" s="5"/>
      <c r="BP9815" s="1"/>
      <c r="BQ9815" s="1"/>
      <c r="BR9815" s="1"/>
      <c r="BS9815" s="1"/>
      <c r="BT9815" s="1"/>
      <c r="BU9815" s="4"/>
      <c r="BV9815" s="1"/>
      <c r="BW9815" s="3"/>
      <c r="BX9815" s="4"/>
      <c r="BY9815" s="5"/>
      <c r="BZ9815" s="5"/>
      <c r="CA9815" s="5"/>
      <c r="CB9815" s="5"/>
      <c r="CC9815" s="5"/>
      <c r="CD9815" s="43"/>
    </row>
    <row r="9816" spans="1:82" x14ac:dyDescent="0.25">
      <c r="A9816" s="8"/>
      <c r="B9816" s="5"/>
      <c r="C9816" s="5"/>
      <c r="D9816" s="5"/>
      <c r="E9816" s="5"/>
      <c r="F9816" s="94" t="str">
        <f t="shared" si="1539"/>
        <v/>
      </c>
      <c r="G9816" s="94" t="str">
        <f t="shared" si="1540"/>
        <v/>
      </c>
      <c r="H9816" s="127" t="str">
        <f>IF(A9816&lt;&gt;"",IF(MID(C9816,1,1)="c",$AS$26,IF(MID(C9816,1,1)="r",$AS$41,IF(MID(C9816,1,1)="p",#REF!,#REF!))),"")</f>
        <v/>
      </c>
      <c r="I9816" s="92" t="str">
        <f t="shared" si="1541"/>
        <v/>
      </c>
      <c r="J9816" s="92" t="str">
        <f t="shared" si="1542"/>
        <v/>
      </c>
      <c r="K9816" s="92" t="str">
        <f t="shared" si="1543"/>
        <v/>
      </c>
      <c r="L9816" s="92" t="str">
        <f t="shared" si="1544"/>
        <v/>
      </c>
      <c r="M9816" s="95" t="str">
        <f>IF(A9816&lt;&gt;"",IF(MID(C9816,1,1)="c",SigmaEpsConcrete(I9816,$AN$30:$AN$33,$AR$30:$AR$33,$AS$26,$AS$27,$AS$28,$AQ$20,$AU$19),""),"")</f>
        <v/>
      </c>
      <c r="N9816" s="95" t="str">
        <f>IF(A9816&lt;&gt;"",IF(MID(C9816,1,1)="r",SigmaEpsReinf(J9816,$AS$42:$AS$43,$AS$41,$AS$39,$AS$40,$AQ$38),""),"")</f>
        <v/>
      </c>
      <c r="Q9816" s="92" t="str">
        <f t="shared" si="1546"/>
        <v/>
      </c>
      <c r="R9816" s="92" t="str">
        <f t="shared" si="1547"/>
        <v/>
      </c>
      <c r="U9816" s="5"/>
      <c r="V9816" s="5"/>
      <c r="W9816" s="94" t="str">
        <f t="shared" si="1545"/>
        <v/>
      </c>
      <c r="X9816" s="94" t="str">
        <f t="shared" si="1548"/>
        <v/>
      </c>
      <c r="Y9816" s="5"/>
      <c r="BK9816" s="8"/>
      <c r="BL9816" s="5"/>
      <c r="BM9816" s="5"/>
      <c r="BN9816" s="5"/>
      <c r="BO9816" s="5"/>
      <c r="BP9816" s="1"/>
      <c r="BQ9816" s="1"/>
      <c r="BR9816" s="1"/>
      <c r="BS9816" s="1"/>
      <c r="BT9816" s="1"/>
      <c r="BU9816" s="4"/>
      <c r="BV9816" s="1"/>
      <c r="BW9816" s="3"/>
      <c r="BX9816" s="4"/>
      <c r="BY9816" s="5"/>
      <c r="BZ9816" s="5"/>
      <c r="CA9816" s="5"/>
      <c r="CB9816" s="5"/>
      <c r="CC9816" s="5"/>
      <c r="CD9816" s="43"/>
    </row>
    <row r="9817" spans="1:82" x14ac:dyDescent="0.25">
      <c r="A9817" s="8"/>
      <c r="B9817" s="5"/>
      <c r="C9817" s="5"/>
      <c r="D9817" s="5"/>
      <c r="E9817" s="5"/>
      <c r="F9817" s="94" t="str">
        <f t="shared" si="1539"/>
        <v/>
      </c>
      <c r="G9817" s="94" t="str">
        <f t="shared" si="1540"/>
        <v/>
      </c>
      <c r="H9817" s="127" t="str">
        <f>IF(A9817&lt;&gt;"",IF(MID(C9817,1,1)="c",$AS$26,IF(MID(C9817,1,1)="r",$AS$41,IF(MID(C9817,1,1)="p",#REF!,#REF!))),"")</f>
        <v/>
      </c>
      <c r="I9817" s="92" t="str">
        <f t="shared" si="1541"/>
        <v/>
      </c>
      <c r="J9817" s="92" t="str">
        <f t="shared" si="1542"/>
        <v/>
      </c>
      <c r="K9817" s="92" t="str">
        <f t="shared" si="1543"/>
        <v/>
      </c>
      <c r="L9817" s="92" t="str">
        <f t="shared" si="1544"/>
        <v/>
      </c>
      <c r="M9817" s="95" t="str">
        <f>IF(A9817&lt;&gt;"",IF(MID(C9817,1,1)="c",SigmaEpsConcrete(I9817,$AN$30:$AN$33,$AR$30:$AR$33,$AS$26,$AS$27,$AS$28,$AQ$20,$AU$19),""),"")</f>
        <v/>
      </c>
      <c r="N9817" s="95" t="str">
        <f>IF(A9817&lt;&gt;"",IF(MID(C9817,1,1)="r",SigmaEpsReinf(J9817,$AS$42:$AS$43,$AS$41,$AS$39,$AS$40,$AQ$38),""),"")</f>
        <v/>
      </c>
      <c r="Q9817" s="92" t="str">
        <f t="shared" si="1546"/>
        <v/>
      </c>
      <c r="R9817" s="92" t="str">
        <f t="shared" si="1547"/>
        <v/>
      </c>
      <c r="U9817" s="5"/>
      <c r="V9817" s="5"/>
      <c r="W9817" s="94" t="str">
        <f t="shared" si="1545"/>
        <v/>
      </c>
      <c r="X9817" s="94" t="str">
        <f t="shared" si="1548"/>
        <v/>
      </c>
      <c r="Y9817" s="5"/>
      <c r="BK9817" s="8"/>
      <c r="BL9817" s="5"/>
      <c r="BM9817" s="5"/>
      <c r="BN9817" s="5"/>
      <c r="BO9817" s="5"/>
      <c r="BP9817" s="1"/>
      <c r="BQ9817" s="1"/>
      <c r="BR9817" s="1"/>
      <c r="BS9817" s="1"/>
      <c r="BT9817" s="1"/>
      <c r="BU9817" s="4"/>
      <c r="BV9817" s="1"/>
      <c r="BW9817" s="3"/>
      <c r="BX9817" s="4"/>
      <c r="BY9817" s="5"/>
      <c r="BZ9817" s="5"/>
      <c r="CA9817" s="5"/>
      <c r="CB9817" s="5"/>
      <c r="CC9817" s="5"/>
      <c r="CD9817" s="43"/>
    </row>
    <row r="9818" spans="1:82" x14ac:dyDescent="0.25">
      <c r="A9818" s="8"/>
      <c r="B9818" s="5"/>
      <c r="C9818" s="5"/>
      <c r="D9818" s="5"/>
      <c r="E9818" s="5"/>
      <c r="F9818" s="94" t="str">
        <f t="shared" si="1539"/>
        <v/>
      </c>
      <c r="G9818" s="94" t="str">
        <f t="shared" si="1540"/>
        <v/>
      </c>
      <c r="H9818" s="127" t="str">
        <f>IF(A9818&lt;&gt;"",IF(MID(C9818,1,1)="c",$AS$26,IF(MID(C9818,1,1)="r",$AS$41,IF(MID(C9818,1,1)="p",#REF!,#REF!))),"")</f>
        <v/>
      </c>
      <c r="I9818" s="92" t="str">
        <f t="shared" si="1541"/>
        <v/>
      </c>
      <c r="J9818" s="92" t="str">
        <f t="shared" si="1542"/>
        <v/>
      </c>
      <c r="K9818" s="92" t="str">
        <f t="shared" si="1543"/>
        <v/>
      </c>
      <c r="L9818" s="92" t="str">
        <f t="shared" si="1544"/>
        <v/>
      </c>
      <c r="M9818" s="95" t="str">
        <f>IF(A9818&lt;&gt;"",IF(MID(C9818,1,1)="c",SigmaEpsConcrete(I9818,$AN$30:$AN$33,$AR$30:$AR$33,$AS$26,$AS$27,$AS$28,$AQ$20,$AU$19),""),"")</f>
        <v/>
      </c>
      <c r="N9818" s="95" t="str">
        <f>IF(A9818&lt;&gt;"",IF(MID(C9818,1,1)="r",SigmaEpsReinf(J9818,$AS$42:$AS$43,$AS$41,$AS$39,$AS$40,$AQ$38),""),"")</f>
        <v/>
      </c>
      <c r="Q9818" s="92" t="str">
        <f t="shared" si="1546"/>
        <v/>
      </c>
      <c r="R9818" s="92" t="str">
        <f t="shared" si="1547"/>
        <v/>
      </c>
      <c r="U9818" s="5"/>
      <c r="V9818" s="5"/>
      <c r="W9818" s="94" t="str">
        <f t="shared" si="1545"/>
        <v/>
      </c>
      <c r="X9818" s="94" t="str">
        <f t="shared" si="1548"/>
        <v/>
      </c>
      <c r="Y9818" s="5"/>
      <c r="BK9818" s="8"/>
      <c r="BL9818" s="5"/>
      <c r="BM9818" s="5"/>
      <c r="BN9818" s="5"/>
      <c r="BO9818" s="5"/>
      <c r="BP9818" s="1"/>
      <c r="BQ9818" s="1"/>
      <c r="BR9818" s="1"/>
      <c r="BS9818" s="1"/>
      <c r="BT9818" s="1"/>
      <c r="BU9818" s="4"/>
      <c r="BV9818" s="1"/>
      <c r="BW9818" s="3"/>
      <c r="BX9818" s="4"/>
      <c r="BY9818" s="5"/>
      <c r="BZ9818" s="5"/>
      <c r="CA9818" s="5"/>
      <c r="CB9818" s="5"/>
      <c r="CC9818" s="5"/>
      <c r="CD9818" s="43"/>
    </row>
    <row r="9819" spans="1:82" x14ac:dyDescent="0.25">
      <c r="A9819" s="8"/>
      <c r="B9819" s="5"/>
      <c r="C9819" s="5"/>
      <c r="D9819" s="5"/>
      <c r="E9819" s="5"/>
      <c r="F9819" s="94" t="str">
        <f t="shared" si="1539"/>
        <v/>
      </c>
      <c r="G9819" s="94" t="str">
        <f t="shared" si="1540"/>
        <v/>
      </c>
      <c r="H9819" s="127" t="str">
        <f>IF(A9819&lt;&gt;"",IF(MID(C9819,1,1)="c",$AS$26,IF(MID(C9819,1,1)="r",$AS$41,IF(MID(C9819,1,1)="p",#REF!,#REF!))),"")</f>
        <v/>
      </c>
      <c r="I9819" s="92" t="str">
        <f t="shared" si="1541"/>
        <v/>
      </c>
      <c r="J9819" s="92" t="str">
        <f t="shared" si="1542"/>
        <v/>
      </c>
      <c r="K9819" s="92" t="str">
        <f t="shared" si="1543"/>
        <v/>
      </c>
      <c r="L9819" s="92" t="str">
        <f t="shared" si="1544"/>
        <v/>
      </c>
      <c r="M9819" s="95" t="str">
        <f>IF(A9819&lt;&gt;"",IF(MID(C9819,1,1)="c",SigmaEpsConcrete(I9819,$AN$30:$AN$33,$AR$30:$AR$33,$AS$26,$AS$27,$AS$28,$AQ$20,$AU$19),""),"")</f>
        <v/>
      </c>
      <c r="N9819" s="95" t="str">
        <f>IF(A9819&lt;&gt;"",IF(MID(C9819,1,1)="r",SigmaEpsReinf(J9819,$AS$42:$AS$43,$AS$41,$AS$39,$AS$40,$AQ$38),""),"")</f>
        <v/>
      </c>
      <c r="Q9819" s="92" t="str">
        <f t="shared" si="1546"/>
        <v/>
      </c>
      <c r="R9819" s="92" t="str">
        <f t="shared" si="1547"/>
        <v/>
      </c>
      <c r="U9819" s="5"/>
      <c r="V9819" s="5"/>
      <c r="W9819" s="94" t="str">
        <f t="shared" si="1545"/>
        <v/>
      </c>
      <c r="X9819" s="94" t="str">
        <f t="shared" si="1548"/>
        <v/>
      </c>
      <c r="Y9819" s="5"/>
      <c r="BK9819" s="8"/>
      <c r="BL9819" s="5"/>
      <c r="BM9819" s="5"/>
      <c r="BN9819" s="5"/>
      <c r="BO9819" s="5"/>
      <c r="BP9819" s="1"/>
      <c r="BQ9819" s="1"/>
      <c r="BR9819" s="1"/>
      <c r="BS9819" s="1"/>
      <c r="BT9819" s="1"/>
      <c r="BU9819" s="4"/>
      <c r="BV9819" s="1"/>
      <c r="BW9819" s="3"/>
      <c r="BX9819" s="4"/>
      <c r="BY9819" s="5"/>
      <c r="BZ9819" s="5"/>
      <c r="CA9819" s="5"/>
      <c r="CB9819" s="5"/>
      <c r="CC9819" s="5"/>
      <c r="CD9819" s="43"/>
    </row>
    <row r="9820" spans="1:82" x14ac:dyDescent="0.25">
      <c r="A9820" s="8"/>
      <c r="B9820" s="5"/>
      <c r="C9820" s="5"/>
      <c r="D9820" s="5"/>
      <c r="E9820" s="5"/>
      <c r="F9820" s="94" t="str">
        <f t="shared" si="1539"/>
        <v/>
      </c>
      <c r="G9820" s="94" t="str">
        <f t="shared" si="1540"/>
        <v/>
      </c>
      <c r="H9820" s="127" t="str">
        <f>IF(A9820&lt;&gt;"",IF(MID(C9820,1,1)="c",$AS$26,IF(MID(C9820,1,1)="r",$AS$41,IF(MID(C9820,1,1)="p",#REF!,#REF!))),"")</f>
        <v/>
      </c>
      <c r="I9820" s="92" t="str">
        <f t="shared" si="1541"/>
        <v/>
      </c>
      <c r="J9820" s="92" t="str">
        <f t="shared" si="1542"/>
        <v/>
      </c>
      <c r="K9820" s="92" t="str">
        <f t="shared" si="1543"/>
        <v/>
      </c>
      <c r="L9820" s="92" t="str">
        <f t="shared" si="1544"/>
        <v/>
      </c>
      <c r="M9820" s="95" t="str">
        <f>IF(A9820&lt;&gt;"",IF(MID(C9820,1,1)="c",SigmaEpsConcrete(I9820,$AN$30:$AN$33,$AR$30:$AR$33,$AS$26,$AS$27,$AS$28,$AQ$20,$AU$19),""),"")</f>
        <v/>
      </c>
      <c r="N9820" s="95" t="str">
        <f>IF(A9820&lt;&gt;"",IF(MID(C9820,1,1)="r",SigmaEpsReinf(J9820,$AS$42:$AS$43,$AS$41,$AS$39,$AS$40,$AQ$38),""),"")</f>
        <v/>
      </c>
      <c r="Q9820" s="92" t="str">
        <f t="shared" si="1546"/>
        <v/>
      </c>
      <c r="R9820" s="92" t="str">
        <f t="shared" si="1547"/>
        <v/>
      </c>
      <c r="U9820" s="5"/>
      <c r="V9820" s="5"/>
      <c r="W9820" s="94" t="str">
        <f t="shared" si="1545"/>
        <v/>
      </c>
      <c r="X9820" s="94" t="str">
        <f t="shared" si="1548"/>
        <v/>
      </c>
      <c r="Y9820" s="5"/>
      <c r="BK9820" s="8"/>
      <c r="BL9820" s="5"/>
      <c r="BM9820" s="5"/>
      <c r="BN9820" s="5"/>
      <c r="BO9820" s="5"/>
      <c r="BP9820" s="1"/>
      <c r="BQ9820" s="1"/>
      <c r="BR9820" s="1"/>
      <c r="BS9820" s="1"/>
      <c r="BT9820" s="1"/>
      <c r="BU9820" s="4"/>
      <c r="BV9820" s="1"/>
      <c r="BW9820" s="3"/>
      <c r="BX9820" s="4"/>
      <c r="BY9820" s="5"/>
      <c r="BZ9820" s="5"/>
      <c r="CA9820" s="5"/>
      <c r="CB9820" s="5"/>
      <c r="CC9820" s="5"/>
      <c r="CD9820" s="43"/>
    </row>
    <row r="9821" spans="1:82" x14ac:dyDescent="0.25">
      <c r="A9821" s="8"/>
      <c r="B9821" s="5"/>
      <c r="C9821" s="5"/>
      <c r="D9821" s="5"/>
      <c r="E9821" s="5"/>
      <c r="F9821" s="94" t="str">
        <f t="shared" si="1539"/>
        <v/>
      </c>
      <c r="G9821" s="94" t="str">
        <f t="shared" si="1540"/>
        <v/>
      </c>
      <c r="H9821" s="127" t="str">
        <f>IF(A9821&lt;&gt;"",IF(MID(C9821,1,1)="c",$AS$26,IF(MID(C9821,1,1)="r",$AS$41,IF(MID(C9821,1,1)="p",#REF!,#REF!))),"")</f>
        <v/>
      </c>
      <c r="I9821" s="92" t="str">
        <f t="shared" si="1541"/>
        <v/>
      </c>
      <c r="J9821" s="92" t="str">
        <f t="shared" si="1542"/>
        <v/>
      </c>
      <c r="K9821" s="92" t="str">
        <f t="shared" si="1543"/>
        <v/>
      </c>
      <c r="L9821" s="92" t="str">
        <f t="shared" si="1544"/>
        <v/>
      </c>
      <c r="M9821" s="95" t="str">
        <f>IF(A9821&lt;&gt;"",IF(MID(C9821,1,1)="c",SigmaEpsConcrete(I9821,$AN$30:$AN$33,$AR$30:$AR$33,$AS$26,$AS$27,$AS$28,$AQ$20,$AU$19),""),"")</f>
        <v/>
      </c>
      <c r="N9821" s="95" t="str">
        <f>IF(A9821&lt;&gt;"",IF(MID(C9821,1,1)="r",SigmaEpsReinf(J9821,$AS$42:$AS$43,$AS$41,$AS$39,$AS$40,$AQ$38),""),"")</f>
        <v/>
      </c>
      <c r="Q9821" s="92" t="str">
        <f t="shared" si="1546"/>
        <v/>
      </c>
      <c r="R9821" s="92" t="str">
        <f t="shared" si="1547"/>
        <v/>
      </c>
      <c r="U9821" s="5"/>
      <c r="V9821" s="5"/>
      <c r="W9821" s="94" t="str">
        <f t="shared" si="1545"/>
        <v/>
      </c>
      <c r="X9821" s="94" t="str">
        <f t="shared" si="1548"/>
        <v/>
      </c>
      <c r="Y9821" s="5"/>
      <c r="BK9821" s="8"/>
      <c r="BL9821" s="5"/>
      <c r="BM9821" s="5"/>
      <c r="BN9821" s="5"/>
      <c r="BO9821" s="5"/>
      <c r="BP9821" s="1"/>
      <c r="BQ9821" s="1"/>
      <c r="BR9821" s="1"/>
      <c r="BS9821" s="1"/>
      <c r="BT9821" s="1"/>
      <c r="BU9821" s="4"/>
      <c r="BV9821" s="1"/>
      <c r="BW9821" s="3"/>
      <c r="BX9821" s="4"/>
      <c r="BY9821" s="5"/>
      <c r="BZ9821" s="5"/>
      <c r="CA9821" s="5"/>
      <c r="CB9821" s="5"/>
      <c r="CC9821" s="5"/>
      <c r="CD9821" s="43"/>
    </row>
    <row r="9822" spans="1:82" x14ac:dyDescent="0.25">
      <c r="A9822" s="8"/>
      <c r="B9822" s="5"/>
      <c r="C9822" s="5"/>
      <c r="D9822" s="5"/>
      <c r="E9822" s="5"/>
      <c r="F9822" s="94" t="str">
        <f t="shared" si="1539"/>
        <v/>
      </c>
      <c r="G9822" s="94" t="str">
        <f t="shared" si="1540"/>
        <v/>
      </c>
      <c r="H9822" s="127" t="str">
        <f>IF(A9822&lt;&gt;"",IF(MID(C9822,1,1)="c",$AS$26,IF(MID(C9822,1,1)="r",$AS$41,IF(MID(C9822,1,1)="p",#REF!,#REF!))),"")</f>
        <v/>
      </c>
      <c r="I9822" s="92" t="str">
        <f t="shared" si="1541"/>
        <v/>
      </c>
      <c r="J9822" s="92" t="str">
        <f t="shared" si="1542"/>
        <v/>
      </c>
      <c r="K9822" s="92" t="str">
        <f t="shared" si="1543"/>
        <v/>
      </c>
      <c r="L9822" s="92" t="str">
        <f t="shared" si="1544"/>
        <v/>
      </c>
      <c r="M9822" s="95" t="str">
        <f>IF(A9822&lt;&gt;"",IF(MID(C9822,1,1)="c",SigmaEpsConcrete(I9822,$AN$30:$AN$33,$AR$30:$AR$33,$AS$26,$AS$27,$AS$28,$AQ$20,$AU$19),""),"")</f>
        <v/>
      </c>
      <c r="N9822" s="95" t="str">
        <f>IF(A9822&lt;&gt;"",IF(MID(C9822,1,1)="r",SigmaEpsReinf(J9822,$AS$42:$AS$43,$AS$41,$AS$39,$AS$40,$AQ$38),""),"")</f>
        <v/>
      </c>
      <c r="Q9822" s="92" t="str">
        <f t="shared" si="1546"/>
        <v/>
      </c>
      <c r="R9822" s="92" t="str">
        <f t="shared" si="1547"/>
        <v/>
      </c>
      <c r="U9822" s="5"/>
      <c r="V9822" s="5"/>
      <c r="W9822" s="94" t="str">
        <f t="shared" si="1545"/>
        <v/>
      </c>
      <c r="X9822" s="94" t="str">
        <f t="shared" si="1548"/>
        <v/>
      </c>
      <c r="Y9822" s="5"/>
      <c r="BK9822" s="8"/>
      <c r="BL9822" s="5"/>
      <c r="BM9822" s="5"/>
      <c r="BN9822" s="5"/>
      <c r="BO9822" s="5"/>
      <c r="BP9822" s="1"/>
      <c r="BQ9822" s="1"/>
      <c r="BR9822" s="1"/>
      <c r="BS9822" s="1"/>
      <c r="BT9822" s="1"/>
      <c r="BU9822" s="4"/>
      <c r="BV9822" s="1"/>
      <c r="BW9822" s="3"/>
      <c r="BX9822" s="4"/>
      <c r="BY9822" s="5"/>
      <c r="BZ9822" s="5"/>
      <c r="CA9822" s="5"/>
      <c r="CB9822" s="5"/>
      <c r="CC9822" s="5"/>
      <c r="CD9822" s="43"/>
    </row>
    <row r="9823" spans="1:82" x14ac:dyDescent="0.25">
      <c r="A9823" s="8"/>
      <c r="B9823" s="5"/>
      <c r="C9823" s="5"/>
      <c r="D9823" s="5"/>
      <c r="E9823" s="5"/>
      <c r="F9823" s="94" t="str">
        <f t="shared" si="1539"/>
        <v/>
      </c>
      <c r="G9823" s="94" t="str">
        <f t="shared" si="1540"/>
        <v/>
      </c>
      <c r="H9823" s="127" t="str">
        <f>IF(A9823&lt;&gt;"",IF(MID(C9823,1,1)="c",$AS$26,IF(MID(C9823,1,1)="r",$AS$41,IF(MID(C9823,1,1)="p",#REF!,#REF!))),"")</f>
        <v/>
      </c>
      <c r="I9823" s="92" t="str">
        <f t="shared" si="1541"/>
        <v/>
      </c>
      <c r="J9823" s="92" t="str">
        <f t="shared" si="1542"/>
        <v/>
      </c>
      <c r="K9823" s="92" t="str">
        <f t="shared" si="1543"/>
        <v/>
      </c>
      <c r="L9823" s="92" t="str">
        <f t="shared" si="1544"/>
        <v/>
      </c>
      <c r="M9823" s="95" t="str">
        <f>IF(A9823&lt;&gt;"",IF(MID(C9823,1,1)="c",SigmaEpsConcrete(I9823,$AN$30:$AN$33,$AR$30:$AR$33,$AS$26,$AS$27,$AS$28,$AQ$20,$AU$19),""),"")</f>
        <v/>
      </c>
      <c r="N9823" s="95" t="str">
        <f>IF(A9823&lt;&gt;"",IF(MID(C9823,1,1)="r",SigmaEpsReinf(J9823,$AS$42:$AS$43,$AS$41,$AS$39,$AS$40,$AQ$38),""),"")</f>
        <v/>
      </c>
      <c r="Q9823" s="92" t="str">
        <f t="shared" si="1546"/>
        <v/>
      </c>
      <c r="R9823" s="92" t="str">
        <f t="shared" si="1547"/>
        <v/>
      </c>
      <c r="U9823" s="5"/>
      <c r="V9823" s="5"/>
      <c r="W9823" s="94" t="str">
        <f t="shared" si="1545"/>
        <v/>
      </c>
      <c r="X9823" s="94" t="str">
        <f t="shared" si="1548"/>
        <v/>
      </c>
      <c r="Y9823" s="5"/>
      <c r="BK9823" s="8"/>
      <c r="BL9823" s="5"/>
      <c r="BM9823" s="5"/>
      <c r="BN9823" s="5"/>
      <c r="BO9823" s="5"/>
      <c r="BP9823" s="1"/>
      <c r="BQ9823" s="1"/>
      <c r="BR9823" s="1"/>
      <c r="BS9823" s="1"/>
      <c r="BT9823" s="1"/>
      <c r="BU9823" s="4"/>
      <c r="BV9823" s="1"/>
      <c r="BW9823" s="3"/>
      <c r="BX9823" s="4"/>
      <c r="BY9823" s="5"/>
      <c r="BZ9823" s="5"/>
      <c r="CA9823" s="5"/>
      <c r="CB9823" s="5"/>
      <c r="CC9823" s="5"/>
      <c r="CD9823" s="43"/>
    </row>
    <row r="9824" spans="1:82" x14ac:dyDescent="0.25">
      <c r="A9824" s="8"/>
      <c r="B9824" s="5"/>
      <c r="C9824" s="5"/>
      <c r="D9824" s="5"/>
      <c r="E9824" s="5"/>
      <c r="F9824" s="94" t="str">
        <f t="shared" si="1539"/>
        <v/>
      </c>
      <c r="G9824" s="94" t="str">
        <f t="shared" si="1540"/>
        <v/>
      </c>
      <c r="H9824" s="127" t="str">
        <f>IF(A9824&lt;&gt;"",IF(MID(C9824,1,1)="c",$AS$26,IF(MID(C9824,1,1)="r",$AS$41,IF(MID(C9824,1,1)="p",#REF!,#REF!))),"")</f>
        <v/>
      </c>
      <c r="I9824" s="92" t="str">
        <f t="shared" si="1541"/>
        <v/>
      </c>
      <c r="J9824" s="92" t="str">
        <f t="shared" si="1542"/>
        <v/>
      </c>
      <c r="K9824" s="92" t="str">
        <f t="shared" si="1543"/>
        <v/>
      </c>
      <c r="L9824" s="92" t="str">
        <f t="shared" si="1544"/>
        <v/>
      </c>
      <c r="M9824" s="95" t="str">
        <f>IF(A9824&lt;&gt;"",IF(MID(C9824,1,1)="c",SigmaEpsConcrete(I9824,$AN$30:$AN$33,$AR$30:$AR$33,$AS$26,$AS$27,$AS$28,$AQ$20,$AU$19),""),"")</f>
        <v/>
      </c>
      <c r="N9824" s="95" t="str">
        <f>IF(A9824&lt;&gt;"",IF(MID(C9824,1,1)="r",SigmaEpsReinf(J9824,$AS$42:$AS$43,$AS$41,$AS$39,$AS$40,$AQ$38),""),"")</f>
        <v/>
      </c>
      <c r="Q9824" s="92" t="str">
        <f t="shared" si="1546"/>
        <v/>
      </c>
      <c r="R9824" s="92" t="str">
        <f t="shared" si="1547"/>
        <v/>
      </c>
      <c r="U9824" s="5"/>
      <c r="V9824" s="5"/>
      <c r="W9824" s="94" t="str">
        <f t="shared" si="1545"/>
        <v/>
      </c>
      <c r="X9824" s="94" t="str">
        <f t="shared" si="1548"/>
        <v/>
      </c>
      <c r="Y9824" s="5"/>
      <c r="BK9824" s="8"/>
      <c r="BL9824" s="5"/>
      <c r="BM9824" s="5"/>
      <c r="BN9824" s="5"/>
      <c r="BO9824" s="5"/>
      <c r="BP9824" s="1"/>
      <c r="BQ9824" s="1"/>
      <c r="BR9824" s="1"/>
      <c r="BS9824" s="1"/>
      <c r="BT9824" s="1"/>
      <c r="BU9824" s="4"/>
      <c r="BV9824" s="1"/>
      <c r="BW9824" s="3"/>
      <c r="BX9824" s="4"/>
      <c r="BY9824" s="5"/>
      <c r="BZ9824" s="5"/>
      <c r="CA9824" s="5"/>
      <c r="CB9824" s="5"/>
      <c r="CC9824" s="5"/>
      <c r="CD9824" s="43"/>
    </row>
    <row r="9825" spans="1:82" x14ac:dyDescent="0.25">
      <c r="A9825" s="8"/>
      <c r="B9825" s="5"/>
      <c r="C9825" s="5"/>
      <c r="D9825" s="5"/>
      <c r="E9825" s="5"/>
      <c r="F9825" s="94" t="str">
        <f t="shared" si="1539"/>
        <v/>
      </c>
      <c r="G9825" s="94" t="str">
        <f t="shared" si="1540"/>
        <v/>
      </c>
      <c r="H9825" s="127" t="str">
        <f>IF(A9825&lt;&gt;"",IF(MID(C9825,1,1)="c",$AS$26,IF(MID(C9825,1,1)="r",$AS$41,IF(MID(C9825,1,1)="p",#REF!,#REF!))),"")</f>
        <v/>
      </c>
      <c r="I9825" s="92" t="str">
        <f t="shared" si="1541"/>
        <v/>
      </c>
      <c r="J9825" s="92" t="str">
        <f t="shared" si="1542"/>
        <v/>
      </c>
      <c r="K9825" s="92" t="str">
        <f t="shared" si="1543"/>
        <v/>
      </c>
      <c r="L9825" s="92" t="str">
        <f t="shared" si="1544"/>
        <v/>
      </c>
      <c r="M9825" s="95" t="str">
        <f>IF(A9825&lt;&gt;"",IF(MID(C9825,1,1)="c",SigmaEpsConcrete(I9825,$AN$30:$AN$33,$AR$30:$AR$33,$AS$26,$AS$27,$AS$28,$AQ$20,$AU$19),""),"")</f>
        <v/>
      </c>
      <c r="N9825" s="95" t="str">
        <f>IF(A9825&lt;&gt;"",IF(MID(C9825,1,1)="r",SigmaEpsReinf(J9825,$AS$42:$AS$43,$AS$41,$AS$39,$AS$40,$AQ$38),""),"")</f>
        <v/>
      </c>
      <c r="Q9825" s="92" t="str">
        <f t="shared" si="1546"/>
        <v/>
      </c>
      <c r="R9825" s="92" t="str">
        <f t="shared" si="1547"/>
        <v/>
      </c>
      <c r="U9825" s="5"/>
      <c r="V9825" s="5"/>
      <c r="W9825" s="94" t="str">
        <f t="shared" si="1545"/>
        <v/>
      </c>
      <c r="X9825" s="94" t="str">
        <f t="shared" si="1548"/>
        <v/>
      </c>
      <c r="Y9825" s="5"/>
      <c r="BK9825" s="8"/>
      <c r="BL9825" s="5"/>
      <c r="BM9825" s="5"/>
      <c r="BN9825" s="5"/>
      <c r="BO9825" s="5"/>
      <c r="BP9825" s="1"/>
      <c r="BQ9825" s="1"/>
      <c r="BR9825" s="1"/>
      <c r="BS9825" s="1"/>
      <c r="BT9825" s="1"/>
      <c r="BU9825" s="4"/>
      <c r="BV9825" s="1"/>
      <c r="BW9825" s="3"/>
      <c r="BX9825" s="4"/>
      <c r="BY9825" s="5"/>
      <c r="BZ9825" s="5"/>
      <c r="CA9825" s="5"/>
      <c r="CB9825" s="5"/>
      <c r="CC9825" s="5"/>
      <c r="CD9825" s="43"/>
    </row>
    <row r="9826" spans="1:82" x14ac:dyDescent="0.25">
      <c r="A9826" s="8"/>
      <c r="B9826" s="5"/>
      <c r="C9826" s="5"/>
      <c r="D9826" s="5"/>
      <c r="E9826" s="5"/>
      <c r="F9826" s="94" t="str">
        <f t="shared" si="1539"/>
        <v/>
      </c>
      <c r="G9826" s="94" t="str">
        <f t="shared" si="1540"/>
        <v/>
      </c>
      <c r="H9826" s="127" t="str">
        <f>IF(A9826&lt;&gt;"",IF(MID(C9826,1,1)="c",$AS$26,IF(MID(C9826,1,1)="r",$AS$41,IF(MID(C9826,1,1)="p",#REF!,#REF!))),"")</f>
        <v/>
      </c>
      <c r="I9826" s="92" t="str">
        <f t="shared" si="1541"/>
        <v/>
      </c>
      <c r="J9826" s="92" t="str">
        <f t="shared" si="1542"/>
        <v/>
      </c>
      <c r="K9826" s="92" t="str">
        <f t="shared" si="1543"/>
        <v/>
      </c>
      <c r="L9826" s="92" t="str">
        <f t="shared" si="1544"/>
        <v/>
      </c>
      <c r="M9826" s="95" t="str">
        <f>IF(A9826&lt;&gt;"",IF(MID(C9826,1,1)="c",SigmaEpsConcrete(I9826,$AN$30:$AN$33,$AR$30:$AR$33,$AS$26,$AS$27,$AS$28,$AQ$20,$AU$19),""),"")</f>
        <v/>
      </c>
      <c r="N9826" s="95" t="str">
        <f>IF(A9826&lt;&gt;"",IF(MID(C9826,1,1)="r",SigmaEpsReinf(J9826,$AS$42:$AS$43,$AS$41,$AS$39,$AS$40,$AQ$38),""),"")</f>
        <v/>
      </c>
      <c r="Q9826" s="92" t="str">
        <f t="shared" si="1546"/>
        <v/>
      </c>
      <c r="R9826" s="92" t="str">
        <f t="shared" si="1547"/>
        <v/>
      </c>
      <c r="U9826" s="5"/>
      <c r="V9826" s="5"/>
      <c r="W9826" s="94" t="str">
        <f t="shared" si="1545"/>
        <v/>
      </c>
      <c r="X9826" s="94" t="str">
        <f t="shared" si="1548"/>
        <v/>
      </c>
      <c r="Y9826" s="5"/>
      <c r="BK9826" s="8"/>
      <c r="BL9826" s="5"/>
      <c r="BM9826" s="5"/>
      <c r="BN9826" s="5"/>
      <c r="BO9826" s="5"/>
      <c r="BP9826" s="1"/>
      <c r="BQ9826" s="1"/>
      <c r="BR9826" s="1"/>
      <c r="BS9826" s="1"/>
      <c r="BT9826" s="1"/>
      <c r="BU9826" s="4"/>
      <c r="BV9826" s="1"/>
      <c r="BW9826" s="3"/>
      <c r="BX9826" s="4"/>
      <c r="BY9826" s="5"/>
      <c r="BZ9826" s="5"/>
      <c r="CA9826" s="5"/>
      <c r="CB9826" s="5"/>
      <c r="CC9826" s="5"/>
      <c r="CD9826" s="43"/>
    </row>
    <row r="9827" spans="1:82" x14ac:dyDescent="0.25">
      <c r="A9827" s="8"/>
      <c r="B9827" s="5"/>
      <c r="C9827" s="5"/>
      <c r="D9827" s="5"/>
      <c r="E9827" s="5"/>
      <c r="F9827" s="94" t="str">
        <f t="shared" si="1539"/>
        <v/>
      </c>
      <c r="G9827" s="94" t="str">
        <f t="shared" si="1540"/>
        <v/>
      </c>
      <c r="H9827" s="127" t="str">
        <f>IF(A9827&lt;&gt;"",IF(MID(C9827,1,1)="c",$AS$26,IF(MID(C9827,1,1)="r",$AS$41,IF(MID(C9827,1,1)="p",#REF!,#REF!))),"")</f>
        <v/>
      </c>
      <c r="I9827" s="92" t="str">
        <f t="shared" si="1541"/>
        <v/>
      </c>
      <c r="J9827" s="92" t="str">
        <f t="shared" si="1542"/>
        <v/>
      </c>
      <c r="K9827" s="92" t="str">
        <f t="shared" si="1543"/>
        <v/>
      </c>
      <c r="L9827" s="92" t="str">
        <f t="shared" si="1544"/>
        <v/>
      </c>
      <c r="M9827" s="95" t="str">
        <f>IF(A9827&lt;&gt;"",IF(MID(C9827,1,1)="c",SigmaEpsConcrete(I9827,$AN$30:$AN$33,$AR$30:$AR$33,$AS$26,$AS$27,$AS$28,$AQ$20,$AU$19),""),"")</f>
        <v/>
      </c>
      <c r="N9827" s="95" t="str">
        <f>IF(A9827&lt;&gt;"",IF(MID(C9827,1,1)="r",SigmaEpsReinf(J9827,$AS$42:$AS$43,$AS$41,$AS$39,$AS$40,$AQ$38),""),"")</f>
        <v/>
      </c>
      <c r="Q9827" s="92" t="str">
        <f t="shared" si="1546"/>
        <v/>
      </c>
      <c r="R9827" s="92" t="str">
        <f t="shared" si="1547"/>
        <v/>
      </c>
      <c r="U9827" s="5"/>
      <c r="V9827" s="5"/>
      <c r="W9827" s="94" t="str">
        <f t="shared" si="1545"/>
        <v/>
      </c>
      <c r="X9827" s="94" t="str">
        <f t="shared" si="1548"/>
        <v/>
      </c>
      <c r="Y9827" s="5"/>
      <c r="BK9827" s="8"/>
      <c r="BL9827" s="5"/>
      <c r="BM9827" s="5"/>
      <c r="BN9827" s="5"/>
      <c r="BO9827" s="5"/>
      <c r="BP9827" s="1"/>
      <c r="BQ9827" s="1"/>
      <c r="BR9827" s="1"/>
      <c r="BS9827" s="1"/>
      <c r="BT9827" s="1"/>
      <c r="BU9827" s="4"/>
      <c r="BV9827" s="1"/>
      <c r="BW9827" s="3"/>
      <c r="BX9827" s="4"/>
      <c r="BY9827" s="5"/>
      <c r="BZ9827" s="5"/>
      <c r="CA9827" s="5"/>
      <c r="CB9827" s="5"/>
      <c r="CC9827" s="5"/>
      <c r="CD9827" s="43"/>
    </row>
    <row r="9828" spans="1:82" x14ac:dyDescent="0.25">
      <c r="A9828" s="8"/>
      <c r="B9828" s="5"/>
      <c r="C9828" s="5"/>
      <c r="D9828" s="5"/>
      <c r="E9828" s="5"/>
      <c r="F9828" s="94" t="str">
        <f t="shared" si="1539"/>
        <v/>
      </c>
      <c r="G9828" s="94" t="str">
        <f t="shared" si="1540"/>
        <v/>
      </c>
      <c r="H9828" s="127" t="str">
        <f>IF(A9828&lt;&gt;"",IF(MID(C9828,1,1)="c",$AS$26,IF(MID(C9828,1,1)="r",$AS$41,IF(MID(C9828,1,1)="p",#REF!,#REF!))),"")</f>
        <v/>
      </c>
      <c r="I9828" s="92" t="str">
        <f t="shared" si="1541"/>
        <v/>
      </c>
      <c r="J9828" s="92" t="str">
        <f t="shared" si="1542"/>
        <v/>
      </c>
      <c r="K9828" s="92" t="str">
        <f t="shared" si="1543"/>
        <v/>
      </c>
      <c r="L9828" s="92" t="str">
        <f t="shared" si="1544"/>
        <v/>
      </c>
      <c r="M9828" s="95" t="str">
        <f>IF(A9828&lt;&gt;"",IF(MID(C9828,1,1)="c",SigmaEpsConcrete(I9828,$AN$30:$AN$33,$AR$30:$AR$33,$AS$26,$AS$27,$AS$28,$AQ$20,$AU$19),""),"")</f>
        <v/>
      </c>
      <c r="N9828" s="95" t="str">
        <f>IF(A9828&lt;&gt;"",IF(MID(C9828,1,1)="r",SigmaEpsReinf(J9828,$AS$42:$AS$43,$AS$41,$AS$39,$AS$40,$AQ$38),""),"")</f>
        <v/>
      </c>
      <c r="Q9828" s="92" t="str">
        <f t="shared" si="1546"/>
        <v/>
      </c>
      <c r="R9828" s="92" t="str">
        <f t="shared" si="1547"/>
        <v/>
      </c>
      <c r="U9828" s="5"/>
      <c r="V9828" s="5"/>
      <c r="W9828" s="94" t="str">
        <f t="shared" si="1545"/>
        <v/>
      </c>
      <c r="X9828" s="94" t="str">
        <f t="shared" si="1548"/>
        <v/>
      </c>
      <c r="Y9828" s="5"/>
      <c r="BK9828" s="8"/>
      <c r="BL9828" s="5"/>
      <c r="BM9828" s="5"/>
      <c r="BN9828" s="5"/>
      <c r="BO9828" s="5"/>
      <c r="BP9828" s="1"/>
      <c r="BQ9828" s="1"/>
      <c r="BR9828" s="1"/>
      <c r="BS9828" s="1"/>
      <c r="BT9828" s="1"/>
      <c r="BU9828" s="4"/>
      <c r="BV9828" s="1"/>
      <c r="BW9828" s="3"/>
      <c r="BX9828" s="4"/>
      <c r="BY9828" s="5"/>
      <c r="BZ9828" s="5"/>
      <c r="CA9828" s="5"/>
      <c r="CB9828" s="5"/>
      <c r="CC9828" s="5"/>
      <c r="CD9828" s="43"/>
    </row>
    <row r="9829" spans="1:82" x14ac:dyDescent="0.25">
      <c r="A9829" s="8"/>
      <c r="B9829" s="5"/>
      <c r="C9829" s="5"/>
      <c r="D9829" s="5"/>
      <c r="E9829" s="5"/>
      <c r="F9829" s="94" t="str">
        <f t="shared" si="1539"/>
        <v/>
      </c>
      <c r="G9829" s="94" t="str">
        <f t="shared" si="1540"/>
        <v/>
      </c>
      <c r="H9829" s="127" t="str">
        <f>IF(A9829&lt;&gt;"",IF(MID(C9829,1,1)="c",$AS$26,IF(MID(C9829,1,1)="r",$AS$41,IF(MID(C9829,1,1)="p",#REF!,#REF!))),"")</f>
        <v/>
      </c>
      <c r="I9829" s="92" t="str">
        <f t="shared" si="1541"/>
        <v/>
      </c>
      <c r="J9829" s="92" t="str">
        <f t="shared" si="1542"/>
        <v/>
      </c>
      <c r="K9829" s="92" t="str">
        <f t="shared" si="1543"/>
        <v/>
      </c>
      <c r="L9829" s="92" t="str">
        <f t="shared" si="1544"/>
        <v/>
      </c>
      <c r="M9829" s="95" t="str">
        <f>IF(A9829&lt;&gt;"",IF(MID(C9829,1,1)="c",SigmaEpsConcrete(I9829,$AN$30:$AN$33,$AR$30:$AR$33,$AS$26,$AS$27,$AS$28,$AQ$20,$AU$19),""),"")</f>
        <v/>
      </c>
      <c r="N9829" s="95" t="str">
        <f>IF(A9829&lt;&gt;"",IF(MID(C9829,1,1)="r",SigmaEpsReinf(J9829,$AS$42:$AS$43,$AS$41,$AS$39,$AS$40,$AQ$38),""),"")</f>
        <v/>
      </c>
      <c r="Q9829" s="92" t="str">
        <f t="shared" si="1546"/>
        <v/>
      </c>
      <c r="R9829" s="92" t="str">
        <f t="shared" si="1547"/>
        <v/>
      </c>
      <c r="U9829" s="5"/>
      <c r="V9829" s="5"/>
      <c r="W9829" s="94" t="str">
        <f t="shared" si="1545"/>
        <v/>
      </c>
      <c r="X9829" s="94" t="str">
        <f t="shared" si="1548"/>
        <v/>
      </c>
      <c r="Y9829" s="5"/>
      <c r="BK9829" s="8"/>
      <c r="BL9829" s="5"/>
      <c r="BM9829" s="5"/>
      <c r="BN9829" s="5"/>
      <c r="BO9829" s="5"/>
      <c r="BP9829" s="1"/>
      <c r="BQ9829" s="1"/>
      <c r="BR9829" s="1"/>
      <c r="BS9829" s="1"/>
      <c r="BT9829" s="1"/>
      <c r="BU9829" s="4"/>
      <c r="BV9829" s="1"/>
      <c r="BW9829" s="3"/>
      <c r="BX9829" s="4"/>
      <c r="BY9829" s="5"/>
      <c r="BZ9829" s="5"/>
      <c r="CA9829" s="5"/>
      <c r="CB9829" s="5"/>
      <c r="CC9829" s="5"/>
      <c r="CD9829" s="43"/>
    </row>
    <row r="9830" spans="1:82" x14ac:dyDescent="0.25">
      <c r="A9830" s="8"/>
      <c r="B9830" s="5"/>
      <c r="C9830" s="5"/>
      <c r="D9830" s="5"/>
      <c r="E9830" s="5"/>
      <c r="F9830" s="94" t="str">
        <f t="shared" si="1539"/>
        <v/>
      </c>
      <c r="G9830" s="94" t="str">
        <f t="shared" si="1540"/>
        <v/>
      </c>
      <c r="H9830" s="127" t="str">
        <f>IF(A9830&lt;&gt;"",IF(MID(C9830,1,1)="c",$AS$26,IF(MID(C9830,1,1)="r",$AS$41,IF(MID(C9830,1,1)="p",#REF!,#REF!))),"")</f>
        <v/>
      </c>
      <c r="I9830" s="92" t="str">
        <f t="shared" si="1541"/>
        <v/>
      </c>
      <c r="J9830" s="92" t="str">
        <f t="shared" si="1542"/>
        <v/>
      </c>
      <c r="K9830" s="92" t="str">
        <f t="shared" si="1543"/>
        <v/>
      </c>
      <c r="L9830" s="92" t="str">
        <f t="shared" si="1544"/>
        <v/>
      </c>
      <c r="M9830" s="95" t="str">
        <f>IF(A9830&lt;&gt;"",IF(MID(C9830,1,1)="c",SigmaEpsConcrete(I9830,$AN$30:$AN$33,$AR$30:$AR$33,$AS$26,$AS$27,$AS$28,$AQ$20,$AU$19),""),"")</f>
        <v/>
      </c>
      <c r="N9830" s="95" t="str">
        <f>IF(A9830&lt;&gt;"",IF(MID(C9830,1,1)="r",SigmaEpsReinf(J9830,$AS$42:$AS$43,$AS$41,$AS$39,$AS$40,$AQ$38),""),"")</f>
        <v/>
      </c>
      <c r="Q9830" s="92" t="str">
        <f t="shared" si="1546"/>
        <v/>
      </c>
      <c r="R9830" s="92" t="str">
        <f t="shared" si="1547"/>
        <v/>
      </c>
      <c r="U9830" s="5"/>
      <c r="V9830" s="5"/>
      <c r="W9830" s="94" t="str">
        <f t="shared" si="1545"/>
        <v/>
      </c>
      <c r="X9830" s="94" t="str">
        <f t="shared" si="1548"/>
        <v/>
      </c>
      <c r="Y9830" s="5"/>
      <c r="BK9830" s="8"/>
      <c r="BL9830" s="5"/>
      <c r="BM9830" s="5"/>
      <c r="BN9830" s="5"/>
      <c r="BO9830" s="5"/>
      <c r="BP9830" s="1"/>
      <c r="BQ9830" s="1"/>
      <c r="BR9830" s="1"/>
      <c r="BS9830" s="1"/>
      <c r="BT9830" s="1"/>
      <c r="BU9830" s="4"/>
      <c r="BV9830" s="1"/>
      <c r="BW9830" s="3"/>
      <c r="BX9830" s="4"/>
      <c r="BY9830" s="5"/>
      <c r="BZ9830" s="5"/>
      <c r="CA9830" s="5"/>
      <c r="CB9830" s="5"/>
      <c r="CC9830" s="5"/>
      <c r="CD9830" s="43"/>
    </row>
    <row r="9831" spans="1:82" x14ac:dyDescent="0.25">
      <c r="A9831" s="8"/>
      <c r="B9831" s="5"/>
      <c r="C9831" s="5"/>
      <c r="D9831" s="5"/>
      <c r="E9831" s="5"/>
      <c r="F9831" s="94" t="str">
        <f t="shared" si="1539"/>
        <v/>
      </c>
      <c r="G9831" s="94" t="str">
        <f t="shared" si="1540"/>
        <v/>
      </c>
      <c r="H9831" s="127" t="str">
        <f>IF(A9831&lt;&gt;"",IF(MID(C9831,1,1)="c",$AS$26,IF(MID(C9831,1,1)="r",$AS$41,IF(MID(C9831,1,1)="p",#REF!,#REF!))),"")</f>
        <v/>
      </c>
      <c r="I9831" s="92" t="str">
        <f t="shared" si="1541"/>
        <v/>
      </c>
      <c r="J9831" s="92" t="str">
        <f t="shared" si="1542"/>
        <v/>
      </c>
      <c r="K9831" s="92" t="str">
        <f t="shared" si="1543"/>
        <v/>
      </c>
      <c r="L9831" s="92" t="str">
        <f t="shared" si="1544"/>
        <v/>
      </c>
      <c r="M9831" s="95" t="str">
        <f>IF(A9831&lt;&gt;"",IF(MID(C9831,1,1)="c",SigmaEpsConcrete(I9831,$AN$30:$AN$33,$AR$30:$AR$33,$AS$26,$AS$27,$AS$28,$AQ$20,$AU$19),""),"")</f>
        <v/>
      </c>
      <c r="N9831" s="95" t="str">
        <f>IF(A9831&lt;&gt;"",IF(MID(C9831,1,1)="r",SigmaEpsReinf(J9831,$AS$42:$AS$43,$AS$41,$AS$39,$AS$40,$AQ$38),""),"")</f>
        <v/>
      </c>
      <c r="Q9831" s="92" t="str">
        <f t="shared" si="1546"/>
        <v/>
      </c>
      <c r="R9831" s="92" t="str">
        <f t="shared" si="1547"/>
        <v/>
      </c>
      <c r="U9831" s="5"/>
      <c r="V9831" s="5"/>
      <c r="W9831" s="94" t="str">
        <f t="shared" si="1545"/>
        <v/>
      </c>
      <c r="X9831" s="94" t="str">
        <f t="shared" si="1548"/>
        <v/>
      </c>
      <c r="Y9831" s="5"/>
      <c r="BK9831" s="8"/>
      <c r="BL9831" s="5"/>
      <c r="BM9831" s="5"/>
      <c r="BN9831" s="5"/>
      <c r="BO9831" s="5"/>
      <c r="BP9831" s="1"/>
      <c r="BQ9831" s="1"/>
      <c r="BR9831" s="1"/>
      <c r="BS9831" s="1"/>
      <c r="BT9831" s="1"/>
      <c r="BU9831" s="4"/>
      <c r="BV9831" s="1"/>
      <c r="BW9831" s="3"/>
      <c r="BX9831" s="4"/>
      <c r="BY9831" s="5"/>
      <c r="BZ9831" s="5"/>
      <c r="CA9831" s="5"/>
      <c r="CB9831" s="5"/>
      <c r="CC9831" s="5"/>
      <c r="CD9831" s="43"/>
    </row>
    <row r="9832" spans="1:82" x14ac:dyDescent="0.25">
      <c r="A9832" s="8"/>
      <c r="B9832" s="5"/>
      <c r="C9832" s="5"/>
      <c r="D9832" s="5"/>
      <c r="E9832" s="5"/>
      <c r="F9832" s="94" t="str">
        <f t="shared" si="1539"/>
        <v/>
      </c>
      <c r="G9832" s="94" t="str">
        <f t="shared" si="1540"/>
        <v/>
      </c>
      <c r="H9832" s="127" t="str">
        <f>IF(A9832&lt;&gt;"",IF(MID(C9832,1,1)="c",$AS$26,IF(MID(C9832,1,1)="r",$AS$41,IF(MID(C9832,1,1)="p",#REF!,#REF!))),"")</f>
        <v/>
      </c>
      <c r="I9832" s="92" t="str">
        <f t="shared" si="1541"/>
        <v/>
      </c>
      <c r="J9832" s="92" t="str">
        <f t="shared" si="1542"/>
        <v/>
      </c>
      <c r="K9832" s="92" t="str">
        <f t="shared" si="1543"/>
        <v/>
      </c>
      <c r="L9832" s="92" t="str">
        <f t="shared" si="1544"/>
        <v/>
      </c>
      <c r="M9832" s="95" t="str">
        <f>IF(A9832&lt;&gt;"",IF(MID(C9832,1,1)="c",SigmaEpsConcrete(I9832,$AN$30:$AN$33,$AR$30:$AR$33,$AS$26,$AS$27,$AS$28,$AQ$20,$AU$19),""),"")</f>
        <v/>
      </c>
      <c r="N9832" s="95" t="str">
        <f>IF(A9832&lt;&gt;"",IF(MID(C9832,1,1)="r",SigmaEpsReinf(J9832,$AS$42:$AS$43,$AS$41,$AS$39,$AS$40,$AQ$38),""),"")</f>
        <v/>
      </c>
      <c r="Q9832" s="92" t="str">
        <f t="shared" si="1546"/>
        <v/>
      </c>
      <c r="R9832" s="92" t="str">
        <f t="shared" si="1547"/>
        <v/>
      </c>
      <c r="U9832" s="5"/>
      <c r="V9832" s="5"/>
      <c r="W9832" s="94" t="str">
        <f t="shared" si="1545"/>
        <v/>
      </c>
      <c r="X9832" s="94" t="str">
        <f t="shared" si="1548"/>
        <v/>
      </c>
      <c r="Y9832" s="5"/>
      <c r="BK9832" s="8"/>
      <c r="BL9832" s="5"/>
      <c r="BM9832" s="5"/>
      <c r="BN9832" s="5"/>
      <c r="BO9832" s="5"/>
      <c r="BP9832" s="1"/>
      <c r="BQ9832" s="1"/>
      <c r="BR9832" s="1"/>
      <c r="BS9832" s="1"/>
      <c r="BT9832" s="1"/>
      <c r="BU9832" s="4"/>
      <c r="BV9832" s="1"/>
      <c r="BW9832" s="3"/>
      <c r="BX9832" s="4"/>
      <c r="BY9832" s="5"/>
      <c r="BZ9832" s="5"/>
      <c r="CA9832" s="5"/>
      <c r="CB9832" s="5"/>
      <c r="CC9832" s="5"/>
      <c r="CD9832" s="43"/>
    </row>
    <row r="9833" spans="1:82" x14ac:dyDescent="0.25">
      <c r="A9833" s="8"/>
      <c r="B9833" s="5"/>
      <c r="C9833" s="5"/>
      <c r="D9833" s="5"/>
      <c r="E9833" s="5"/>
      <c r="F9833" s="94" t="str">
        <f t="shared" si="1539"/>
        <v/>
      </c>
      <c r="G9833" s="94" t="str">
        <f t="shared" si="1540"/>
        <v/>
      </c>
      <c r="H9833" s="127" t="str">
        <f>IF(A9833&lt;&gt;"",IF(MID(C9833,1,1)="c",$AS$26,IF(MID(C9833,1,1)="r",$AS$41,IF(MID(C9833,1,1)="p",#REF!,#REF!))),"")</f>
        <v/>
      </c>
      <c r="I9833" s="92" t="str">
        <f t="shared" si="1541"/>
        <v/>
      </c>
      <c r="J9833" s="92" t="str">
        <f t="shared" si="1542"/>
        <v/>
      </c>
      <c r="K9833" s="92" t="str">
        <f t="shared" si="1543"/>
        <v/>
      </c>
      <c r="L9833" s="92" t="str">
        <f t="shared" si="1544"/>
        <v/>
      </c>
      <c r="M9833" s="95" t="str">
        <f>IF(A9833&lt;&gt;"",IF(MID(C9833,1,1)="c",SigmaEpsConcrete(I9833,$AN$30:$AN$33,$AR$30:$AR$33,$AS$26,$AS$27,$AS$28,$AQ$20,$AU$19),""),"")</f>
        <v/>
      </c>
      <c r="N9833" s="95" t="str">
        <f>IF(A9833&lt;&gt;"",IF(MID(C9833,1,1)="r",SigmaEpsReinf(J9833,$AS$42:$AS$43,$AS$41,$AS$39,$AS$40,$AQ$38),""),"")</f>
        <v/>
      </c>
      <c r="Q9833" s="92" t="str">
        <f t="shared" si="1546"/>
        <v/>
      </c>
      <c r="R9833" s="92" t="str">
        <f t="shared" si="1547"/>
        <v/>
      </c>
      <c r="U9833" s="5"/>
      <c r="V9833" s="5"/>
      <c r="W9833" s="94" t="str">
        <f t="shared" si="1545"/>
        <v/>
      </c>
      <c r="X9833" s="94" t="str">
        <f t="shared" si="1548"/>
        <v/>
      </c>
      <c r="Y9833" s="5"/>
      <c r="BK9833" s="8"/>
      <c r="BL9833" s="5"/>
      <c r="BM9833" s="5"/>
      <c r="BN9833" s="5"/>
      <c r="BO9833" s="5"/>
      <c r="BP9833" s="1"/>
      <c r="BQ9833" s="1"/>
      <c r="BR9833" s="1"/>
      <c r="BS9833" s="1"/>
      <c r="BT9833" s="1"/>
      <c r="BU9833" s="4"/>
      <c r="BV9833" s="1"/>
      <c r="BW9833" s="3"/>
      <c r="BX9833" s="4"/>
      <c r="BY9833" s="5"/>
      <c r="BZ9833" s="5"/>
      <c r="CA9833" s="5"/>
      <c r="CB9833" s="5"/>
      <c r="CC9833" s="5"/>
      <c r="CD9833" s="43"/>
    </row>
    <row r="9834" spans="1:82" x14ac:dyDescent="0.25">
      <c r="A9834" s="8"/>
      <c r="B9834" s="5"/>
      <c r="C9834" s="5"/>
      <c r="D9834" s="5"/>
      <c r="E9834" s="5"/>
      <c r="F9834" s="94" t="str">
        <f t="shared" si="1539"/>
        <v/>
      </c>
      <c r="G9834" s="94" t="str">
        <f t="shared" si="1540"/>
        <v/>
      </c>
      <c r="H9834" s="127" t="str">
        <f>IF(A9834&lt;&gt;"",IF(MID(C9834,1,1)="c",$AS$26,IF(MID(C9834,1,1)="r",$AS$41,IF(MID(C9834,1,1)="p",#REF!,#REF!))),"")</f>
        <v/>
      </c>
      <c r="I9834" s="92" t="str">
        <f t="shared" si="1541"/>
        <v/>
      </c>
      <c r="J9834" s="92" t="str">
        <f t="shared" si="1542"/>
        <v/>
      </c>
      <c r="K9834" s="92" t="str">
        <f t="shared" si="1543"/>
        <v/>
      </c>
      <c r="L9834" s="92" t="str">
        <f t="shared" si="1544"/>
        <v/>
      </c>
      <c r="M9834" s="95" t="str">
        <f>IF(A9834&lt;&gt;"",IF(MID(C9834,1,1)="c",SigmaEpsConcrete(I9834,$AN$30:$AN$33,$AR$30:$AR$33,$AS$26,$AS$27,$AS$28,$AQ$20,$AU$19),""),"")</f>
        <v/>
      </c>
      <c r="N9834" s="95" t="str">
        <f>IF(A9834&lt;&gt;"",IF(MID(C9834,1,1)="r",SigmaEpsReinf(J9834,$AS$42:$AS$43,$AS$41,$AS$39,$AS$40,$AQ$38),""),"")</f>
        <v/>
      </c>
      <c r="Q9834" s="92" t="str">
        <f t="shared" si="1546"/>
        <v/>
      </c>
      <c r="R9834" s="92" t="str">
        <f t="shared" si="1547"/>
        <v/>
      </c>
      <c r="U9834" s="5"/>
      <c r="V9834" s="5"/>
      <c r="W9834" s="94" t="str">
        <f t="shared" si="1545"/>
        <v/>
      </c>
      <c r="X9834" s="94" t="str">
        <f t="shared" si="1548"/>
        <v/>
      </c>
      <c r="Y9834" s="5"/>
      <c r="BK9834" s="8"/>
      <c r="BL9834" s="5"/>
      <c r="BM9834" s="5"/>
      <c r="BN9834" s="5"/>
      <c r="BO9834" s="5"/>
      <c r="BP9834" s="1"/>
      <c r="BQ9834" s="1"/>
      <c r="BR9834" s="1"/>
      <c r="BS9834" s="1"/>
      <c r="BT9834" s="1"/>
      <c r="BU9834" s="4"/>
      <c r="BV9834" s="1"/>
      <c r="BW9834" s="3"/>
      <c r="BX9834" s="4"/>
      <c r="BY9834" s="5"/>
      <c r="BZ9834" s="5"/>
      <c r="CA9834" s="5"/>
      <c r="CB9834" s="5"/>
      <c r="CC9834" s="5"/>
      <c r="CD9834" s="43"/>
    </row>
    <row r="9835" spans="1:82" x14ac:dyDescent="0.25">
      <c r="A9835" s="8"/>
      <c r="B9835" s="5"/>
      <c r="C9835" s="5"/>
      <c r="D9835" s="5"/>
      <c r="E9835" s="5"/>
      <c r="F9835" s="94" t="str">
        <f t="shared" si="1539"/>
        <v/>
      </c>
      <c r="G9835" s="94" t="str">
        <f t="shared" si="1540"/>
        <v/>
      </c>
      <c r="H9835" s="127" t="str">
        <f>IF(A9835&lt;&gt;"",IF(MID(C9835,1,1)="c",$AS$26,IF(MID(C9835,1,1)="r",$AS$41,IF(MID(C9835,1,1)="p",#REF!,#REF!))),"")</f>
        <v/>
      </c>
      <c r="I9835" s="92" t="str">
        <f t="shared" si="1541"/>
        <v/>
      </c>
      <c r="J9835" s="92" t="str">
        <f t="shared" si="1542"/>
        <v/>
      </c>
      <c r="K9835" s="92" t="str">
        <f t="shared" si="1543"/>
        <v/>
      </c>
      <c r="L9835" s="92" t="str">
        <f t="shared" si="1544"/>
        <v/>
      </c>
      <c r="M9835" s="95" t="str">
        <f>IF(A9835&lt;&gt;"",IF(MID(C9835,1,1)="c",SigmaEpsConcrete(I9835,$AN$30:$AN$33,$AR$30:$AR$33,$AS$26,$AS$27,$AS$28,$AQ$20,$AU$19),""),"")</f>
        <v/>
      </c>
      <c r="N9835" s="95" t="str">
        <f>IF(A9835&lt;&gt;"",IF(MID(C9835,1,1)="r",SigmaEpsReinf(J9835,$AS$42:$AS$43,$AS$41,$AS$39,$AS$40,$AQ$38),""),"")</f>
        <v/>
      </c>
      <c r="Q9835" s="92" t="str">
        <f t="shared" si="1546"/>
        <v/>
      </c>
      <c r="R9835" s="92" t="str">
        <f t="shared" si="1547"/>
        <v/>
      </c>
      <c r="U9835" s="5"/>
      <c r="V9835" s="5"/>
      <c r="W9835" s="94" t="str">
        <f t="shared" si="1545"/>
        <v/>
      </c>
      <c r="X9835" s="94" t="str">
        <f t="shared" si="1548"/>
        <v/>
      </c>
      <c r="Y9835" s="5"/>
      <c r="BK9835" s="8"/>
      <c r="BL9835" s="5"/>
      <c r="BM9835" s="5"/>
      <c r="BN9835" s="5"/>
      <c r="BO9835" s="5"/>
      <c r="BP9835" s="1"/>
      <c r="BQ9835" s="1"/>
      <c r="BR9835" s="1"/>
      <c r="BS9835" s="1"/>
      <c r="BT9835" s="1"/>
      <c r="BU9835" s="4"/>
      <c r="BV9835" s="1"/>
      <c r="BW9835" s="3"/>
      <c r="BX9835" s="4"/>
      <c r="BY9835" s="5"/>
      <c r="BZ9835" s="5"/>
      <c r="CA9835" s="5"/>
      <c r="CB9835" s="5"/>
      <c r="CC9835" s="5"/>
      <c r="CD9835" s="43"/>
    </row>
    <row r="9836" spans="1:82" x14ac:dyDescent="0.25">
      <c r="A9836" s="8"/>
      <c r="B9836" s="5"/>
      <c r="C9836" s="5"/>
      <c r="D9836" s="5"/>
      <c r="E9836" s="5"/>
      <c r="F9836" s="94" t="str">
        <f t="shared" si="1539"/>
        <v/>
      </c>
      <c r="G9836" s="94" t="str">
        <f t="shared" si="1540"/>
        <v/>
      </c>
      <c r="H9836" s="127" t="str">
        <f>IF(A9836&lt;&gt;"",IF(MID(C9836,1,1)="c",$AS$26,IF(MID(C9836,1,1)="r",$AS$41,IF(MID(C9836,1,1)="p",#REF!,#REF!))),"")</f>
        <v/>
      </c>
      <c r="I9836" s="92" t="str">
        <f t="shared" si="1541"/>
        <v/>
      </c>
      <c r="J9836" s="92" t="str">
        <f t="shared" si="1542"/>
        <v/>
      </c>
      <c r="K9836" s="92" t="str">
        <f t="shared" si="1543"/>
        <v/>
      </c>
      <c r="L9836" s="92" t="str">
        <f t="shared" si="1544"/>
        <v/>
      </c>
      <c r="M9836" s="95" t="str">
        <f>IF(A9836&lt;&gt;"",IF(MID(C9836,1,1)="c",SigmaEpsConcrete(I9836,$AN$30:$AN$33,$AR$30:$AR$33,$AS$26,$AS$27,$AS$28,$AQ$20,$AU$19),""),"")</f>
        <v/>
      </c>
      <c r="N9836" s="95" t="str">
        <f>IF(A9836&lt;&gt;"",IF(MID(C9836,1,1)="r",SigmaEpsReinf(J9836,$AS$42:$AS$43,$AS$41,$AS$39,$AS$40,$AQ$38),""),"")</f>
        <v/>
      </c>
      <c r="Q9836" s="92" t="str">
        <f t="shared" si="1546"/>
        <v/>
      </c>
      <c r="R9836" s="92" t="str">
        <f t="shared" si="1547"/>
        <v/>
      </c>
      <c r="U9836" s="5"/>
      <c r="V9836" s="5"/>
      <c r="W9836" s="94" t="str">
        <f t="shared" si="1545"/>
        <v/>
      </c>
      <c r="X9836" s="94" t="str">
        <f t="shared" si="1548"/>
        <v/>
      </c>
      <c r="Y9836" s="5"/>
      <c r="BK9836" s="8"/>
      <c r="BL9836" s="5"/>
      <c r="BM9836" s="5"/>
      <c r="BN9836" s="5"/>
      <c r="BO9836" s="5"/>
      <c r="BP9836" s="1"/>
      <c r="BQ9836" s="1"/>
      <c r="BR9836" s="1"/>
      <c r="BS9836" s="1"/>
      <c r="BT9836" s="1"/>
      <c r="BU9836" s="4"/>
      <c r="BV9836" s="1"/>
      <c r="BW9836" s="3"/>
      <c r="BX9836" s="4"/>
      <c r="BY9836" s="5"/>
      <c r="BZ9836" s="5"/>
      <c r="CA9836" s="5"/>
      <c r="CB9836" s="5"/>
      <c r="CC9836" s="5"/>
      <c r="CD9836" s="43"/>
    </row>
    <row r="9837" spans="1:82" x14ac:dyDescent="0.25">
      <c r="A9837" s="8"/>
      <c r="B9837" s="5"/>
      <c r="C9837" s="5"/>
      <c r="D9837" s="5"/>
      <c r="E9837" s="5"/>
      <c r="F9837" s="94" t="str">
        <f t="shared" si="1539"/>
        <v/>
      </c>
      <c r="G9837" s="94" t="str">
        <f t="shared" si="1540"/>
        <v/>
      </c>
      <c r="H9837" s="127" t="str">
        <f>IF(A9837&lt;&gt;"",IF(MID(C9837,1,1)="c",$AS$26,IF(MID(C9837,1,1)="r",$AS$41,IF(MID(C9837,1,1)="p",#REF!,#REF!))),"")</f>
        <v/>
      </c>
      <c r="I9837" s="92" t="str">
        <f t="shared" si="1541"/>
        <v/>
      </c>
      <c r="J9837" s="92" t="str">
        <f t="shared" si="1542"/>
        <v/>
      </c>
      <c r="K9837" s="92" t="str">
        <f t="shared" si="1543"/>
        <v/>
      </c>
      <c r="L9837" s="92" t="str">
        <f t="shared" si="1544"/>
        <v/>
      </c>
      <c r="M9837" s="95" t="str">
        <f>IF(A9837&lt;&gt;"",IF(MID(C9837,1,1)="c",SigmaEpsConcrete(I9837,$AN$30:$AN$33,$AR$30:$AR$33,$AS$26,$AS$27,$AS$28,$AQ$20,$AU$19),""),"")</f>
        <v/>
      </c>
      <c r="N9837" s="95" t="str">
        <f>IF(A9837&lt;&gt;"",IF(MID(C9837,1,1)="r",SigmaEpsReinf(J9837,$AS$42:$AS$43,$AS$41,$AS$39,$AS$40,$AQ$38),""),"")</f>
        <v/>
      </c>
      <c r="Q9837" s="92" t="str">
        <f t="shared" si="1546"/>
        <v/>
      </c>
      <c r="R9837" s="92" t="str">
        <f t="shared" si="1547"/>
        <v/>
      </c>
      <c r="U9837" s="5"/>
      <c r="V9837" s="5"/>
      <c r="W9837" s="94" t="str">
        <f t="shared" si="1545"/>
        <v/>
      </c>
      <c r="X9837" s="94" t="str">
        <f t="shared" si="1548"/>
        <v/>
      </c>
      <c r="Y9837" s="5"/>
      <c r="BK9837" s="8"/>
      <c r="BL9837" s="5"/>
      <c r="BM9837" s="5"/>
      <c r="BN9837" s="5"/>
      <c r="BO9837" s="5"/>
      <c r="BP9837" s="1"/>
      <c r="BQ9837" s="1"/>
      <c r="BR9837" s="1"/>
      <c r="BS9837" s="1"/>
      <c r="BT9837" s="1"/>
      <c r="BU9837" s="4"/>
      <c r="BV9837" s="1"/>
      <c r="BW9837" s="3"/>
      <c r="BX9837" s="4"/>
      <c r="BY9837" s="5"/>
      <c r="BZ9837" s="5"/>
      <c r="CA9837" s="5"/>
      <c r="CB9837" s="5"/>
      <c r="CC9837" s="5"/>
      <c r="CD9837" s="43"/>
    </row>
    <row r="9838" spans="1:82" x14ac:dyDescent="0.25">
      <c r="A9838" s="8"/>
      <c r="B9838" s="5"/>
      <c r="C9838" s="5"/>
      <c r="D9838" s="5"/>
      <c r="E9838" s="5"/>
      <c r="F9838" s="94" t="str">
        <f t="shared" si="1539"/>
        <v/>
      </c>
      <c r="G9838" s="94" t="str">
        <f t="shared" si="1540"/>
        <v/>
      </c>
      <c r="H9838" s="127" t="str">
        <f>IF(A9838&lt;&gt;"",IF(MID(C9838,1,1)="c",$AS$26,IF(MID(C9838,1,1)="r",$AS$41,IF(MID(C9838,1,1)="p",#REF!,#REF!))),"")</f>
        <v/>
      </c>
      <c r="I9838" s="92" t="str">
        <f t="shared" si="1541"/>
        <v/>
      </c>
      <c r="J9838" s="92" t="str">
        <f t="shared" si="1542"/>
        <v/>
      </c>
      <c r="K9838" s="92" t="str">
        <f t="shared" si="1543"/>
        <v/>
      </c>
      <c r="L9838" s="92" t="str">
        <f t="shared" si="1544"/>
        <v/>
      </c>
      <c r="M9838" s="95" t="str">
        <f>IF(A9838&lt;&gt;"",IF(MID(C9838,1,1)="c",SigmaEpsConcrete(I9838,$AN$30:$AN$33,$AR$30:$AR$33,$AS$26,$AS$27,$AS$28,$AQ$20,$AU$19),""),"")</f>
        <v/>
      </c>
      <c r="N9838" s="95" t="str">
        <f>IF(A9838&lt;&gt;"",IF(MID(C9838,1,1)="r",SigmaEpsReinf(J9838,$AS$42:$AS$43,$AS$41,$AS$39,$AS$40,$AQ$38),""),"")</f>
        <v/>
      </c>
      <c r="Q9838" s="92" t="str">
        <f t="shared" si="1546"/>
        <v/>
      </c>
      <c r="R9838" s="92" t="str">
        <f t="shared" si="1547"/>
        <v/>
      </c>
      <c r="U9838" s="5"/>
      <c r="V9838" s="5"/>
      <c r="W9838" s="94" t="str">
        <f t="shared" si="1545"/>
        <v/>
      </c>
      <c r="X9838" s="94" t="str">
        <f t="shared" si="1548"/>
        <v/>
      </c>
      <c r="Y9838" s="5"/>
      <c r="BK9838" s="8"/>
      <c r="BL9838" s="5"/>
      <c r="BM9838" s="5"/>
      <c r="BN9838" s="5"/>
      <c r="BO9838" s="5"/>
      <c r="BP9838" s="1"/>
      <c r="BQ9838" s="1"/>
      <c r="BR9838" s="1"/>
      <c r="BS9838" s="1"/>
      <c r="BT9838" s="1"/>
      <c r="BU9838" s="4"/>
      <c r="BV9838" s="1"/>
      <c r="BW9838" s="3"/>
      <c r="BX9838" s="4"/>
      <c r="BY9838" s="5"/>
      <c r="BZ9838" s="5"/>
      <c r="CA9838" s="5"/>
      <c r="CB9838" s="5"/>
      <c r="CC9838" s="5"/>
      <c r="CD9838" s="43"/>
    </row>
    <row r="9839" spans="1:82" x14ac:dyDescent="0.25">
      <c r="A9839" s="8"/>
      <c r="B9839" s="5"/>
      <c r="C9839" s="5"/>
      <c r="D9839" s="5"/>
      <c r="E9839" s="5"/>
      <c r="F9839" s="94" t="str">
        <f t="shared" si="1539"/>
        <v/>
      </c>
      <c r="G9839" s="94" t="str">
        <f t="shared" si="1540"/>
        <v/>
      </c>
      <c r="H9839" s="127" t="str">
        <f>IF(A9839&lt;&gt;"",IF(MID(C9839,1,1)="c",$AS$26,IF(MID(C9839,1,1)="r",$AS$41,IF(MID(C9839,1,1)="p",#REF!,#REF!))),"")</f>
        <v/>
      </c>
      <c r="I9839" s="92" t="str">
        <f t="shared" si="1541"/>
        <v/>
      </c>
      <c r="J9839" s="92" t="str">
        <f t="shared" si="1542"/>
        <v/>
      </c>
      <c r="K9839" s="92" t="str">
        <f t="shared" si="1543"/>
        <v/>
      </c>
      <c r="L9839" s="92" t="str">
        <f t="shared" si="1544"/>
        <v/>
      </c>
      <c r="M9839" s="95" t="str">
        <f>IF(A9839&lt;&gt;"",IF(MID(C9839,1,1)="c",SigmaEpsConcrete(I9839,$AN$30:$AN$33,$AR$30:$AR$33,$AS$26,$AS$27,$AS$28,$AQ$20,$AU$19),""),"")</f>
        <v/>
      </c>
      <c r="N9839" s="95" t="str">
        <f>IF(A9839&lt;&gt;"",IF(MID(C9839,1,1)="r",SigmaEpsReinf(J9839,$AS$42:$AS$43,$AS$41,$AS$39,$AS$40,$AQ$38),""),"")</f>
        <v/>
      </c>
      <c r="Q9839" s="92" t="str">
        <f t="shared" si="1546"/>
        <v/>
      </c>
      <c r="R9839" s="92" t="str">
        <f t="shared" si="1547"/>
        <v/>
      </c>
      <c r="U9839" s="5"/>
      <c r="V9839" s="5"/>
      <c r="W9839" s="94" t="str">
        <f t="shared" si="1545"/>
        <v/>
      </c>
      <c r="X9839" s="94" t="str">
        <f t="shared" si="1548"/>
        <v/>
      </c>
      <c r="Y9839" s="5"/>
      <c r="BK9839" s="8"/>
      <c r="BL9839" s="5"/>
      <c r="BM9839" s="5"/>
      <c r="BN9839" s="5"/>
      <c r="BO9839" s="5"/>
      <c r="BP9839" s="1"/>
      <c r="BQ9839" s="1"/>
      <c r="BR9839" s="1"/>
      <c r="BS9839" s="1"/>
      <c r="BT9839" s="1"/>
      <c r="BU9839" s="4"/>
      <c r="BV9839" s="1"/>
      <c r="BW9839" s="3"/>
      <c r="BX9839" s="4"/>
      <c r="BY9839" s="5"/>
      <c r="BZ9839" s="5"/>
      <c r="CA9839" s="5"/>
      <c r="CB9839" s="5"/>
      <c r="CC9839" s="5"/>
      <c r="CD9839" s="43"/>
    </row>
    <row r="9840" spans="1:82" x14ac:dyDescent="0.25">
      <c r="A9840" s="8"/>
      <c r="B9840" s="5"/>
      <c r="C9840" s="5"/>
      <c r="D9840" s="5"/>
      <c r="E9840" s="5"/>
      <c r="F9840" s="94" t="str">
        <f t="shared" si="1539"/>
        <v/>
      </c>
      <c r="G9840" s="94" t="str">
        <f t="shared" si="1540"/>
        <v/>
      </c>
      <c r="H9840" s="127" t="str">
        <f>IF(A9840&lt;&gt;"",IF(MID(C9840,1,1)="c",$AS$26,IF(MID(C9840,1,1)="r",$AS$41,IF(MID(C9840,1,1)="p",#REF!,#REF!))),"")</f>
        <v/>
      </c>
      <c r="I9840" s="92" t="str">
        <f t="shared" si="1541"/>
        <v/>
      </c>
      <c r="J9840" s="92" t="str">
        <f t="shared" si="1542"/>
        <v/>
      </c>
      <c r="K9840" s="92" t="str">
        <f t="shared" si="1543"/>
        <v/>
      </c>
      <c r="L9840" s="92" t="str">
        <f t="shared" si="1544"/>
        <v/>
      </c>
      <c r="M9840" s="95" t="str">
        <f>IF(A9840&lt;&gt;"",IF(MID(C9840,1,1)="c",SigmaEpsConcrete(I9840,$AN$30:$AN$33,$AR$30:$AR$33,$AS$26,$AS$27,$AS$28,$AQ$20,$AU$19),""),"")</f>
        <v/>
      </c>
      <c r="N9840" s="95" t="str">
        <f>IF(A9840&lt;&gt;"",IF(MID(C9840,1,1)="r",SigmaEpsReinf(J9840,$AS$42:$AS$43,$AS$41,$AS$39,$AS$40,$AQ$38),""),"")</f>
        <v/>
      </c>
      <c r="Q9840" s="92" t="str">
        <f t="shared" si="1546"/>
        <v/>
      </c>
      <c r="R9840" s="92" t="str">
        <f t="shared" si="1547"/>
        <v/>
      </c>
      <c r="U9840" s="5"/>
      <c r="V9840" s="5"/>
      <c r="W9840" s="94" t="str">
        <f t="shared" si="1545"/>
        <v/>
      </c>
      <c r="X9840" s="94" t="str">
        <f t="shared" si="1548"/>
        <v/>
      </c>
      <c r="Y9840" s="5"/>
      <c r="BK9840" s="8"/>
      <c r="BL9840" s="5"/>
      <c r="BM9840" s="5"/>
      <c r="BN9840" s="5"/>
      <c r="BO9840" s="5"/>
      <c r="BP9840" s="1"/>
      <c r="BQ9840" s="1"/>
      <c r="BR9840" s="1"/>
      <c r="BS9840" s="1"/>
      <c r="BT9840" s="1"/>
      <c r="BU9840" s="4"/>
      <c r="BV9840" s="1"/>
      <c r="BW9840" s="3"/>
      <c r="BX9840" s="4"/>
      <c r="BY9840" s="5"/>
      <c r="BZ9840" s="5"/>
      <c r="CA9840" s="5"/>
      <c r="CB9840" s="5"/>
      <c r="CC9840" s="5"/>
      <c r="CD9840" s="43"/>
    </row>
    <row r="9841" spans="1:82" x14ac:dyDescent="0.25">
      <c r="A9841" s="8"/>
      <c r="B9841" s="5"/>
      <c r="C9841" s="5"/>
      <c r="D9841" s="5"/>
      <c r="E9841" s="5"/>
      <c r="F9841" s="94" t="str">
        <f t="shared" si="1539"/>
        <v/>
      </c>
      <c r="G9841" s="94" t="str">
        <f t="shared" si="1540"/>
        <v/>
      </c>
      <c r="H9841" s="127" t="str">
        <f>IF(A9841&lt;&gt;"",IF(MID(C9841,1,1)="c",$AS$26,IF(MID(C9841,1,1)="r",$AS$41,IF(MID(C9841,1,1)="p",#REF!,#REF!))),"")</f>
        <v/>
      </c>
      <c r="I9841" s="92" t="str">
        <f t="shared" si="1541"/>
        <v/>
      </c>
      <c r="J9841" s="92" t="str">
        <f t="shared" si="1542"/>
        <v/>
      </c>
      <c r="K9841" s="92" t="str">
        <f t="shared" si="1543"/>
        <v/>
      </c>
      <c r="L9841" s="92" t="str">
        <f t="shared" si="1544"/>
        <v/>
      </c>
      <c r="M9841" s="95" t="str">
        <f>IF(A9841&lt;&gt;"",IF(MID(C9841,1,1)="c",SigmaEpsConcrete(I9841,$AN$30:$AN$33,$AR$30:$AR$33,$AS$26,$AS$27,$AS$28,$AQ$20,$AU$19),""),"")</f>
        <v/>
      </c>
      <c r="N9841" s="95" t="str">
        <f>IF(A9841&lt;&gt;"",IF(MID(C9841,1,1)="r",SigmaEpsReinf(J9841,$AS$42:$AS$43,$AS$41,$AS$39,$AS$40,$AQ$38),""),"")</f>
        <v/>
      </c>
      <c r="Q9841" s="92" t="str">
        <f t="shared" si="1546"/>
        <v/>
      </c>
      <c r="R9841" s="92" t="str">
        <f t="shared" si="1547"/>
        <v/>
      </c>
      <c r="U9841" s="5"/>
      <c r="V9841" s="5"/>
      <c r="W9841" s="94" t="str">
        <f t="shared" si="1545"/>
        <v/>
      </c>
      <c r="X9841" s="94" t="str">
        <f t="shared" si="1548"/>
        <v/>
      </c>
      <c r="Y9841" s="5"/>
      <c r="BK9841" s="8"/>
      <c r="BL9841" s="5"/>
      <c r="BM9841" s="5"/>
      <c r="BN9841" s="5"/>
      <c r="BO9841" s="5"/>
      <c r="BP9841" s="1"/>
      <c r="BQ9841" s="1"/>
      <c r="BR9841" s="1"/>
      <c r="BS9841" s="1"/>
      <c r="BT9841" s="1"/>
      <c r="BU9841" s="4"/>
      <c r="BV9841" s="1"/>
      <c r="BW9841" s="3"/>
      <c r="BX9841" s="4"/>
      <c r="BY9841" s="5"/>
      <c r="BZ9841" s="5"/>
      <c r="CA9841" s="5"/>
      <c r="CB9841" s="5"/>
      <c r="CC9841" s="5"/>
      <c r="CD9841" s="43"/>
    </row>
    <row r="9842" spans="1:82" x14ac:dyDescent="0.25">
      <c r="A9842" s="8"/>
      <c r="B9842" s="5"/>
      <c r="C9842" s="5"/>
      <c r="D9842" s="5"/>
      <c r="E9842" s="5"/>
      <c r="F9842" s="94" t="str">
        <f t="shared" si="1539"/>
        <v/>
      </c>
      <c r="G9842" s="94" t="str">
        <f t="shared" si="1540"/>
        <v/>
      </c>
      <c r="H9842" s="127" t="str">
        <f>IF(A9842&lt;&gt;"",IF(MID(C9842,1,1)="c",$AS$26,IF(MID(C9842,1,1)="r",$AS$41,IF(MID(C9842,1,1)="p",#REF!,#REF!))),"")</f>
        <v/>
      </c>
      <c r="I9842" s="92" t="str">
        <f t="shared" si="1541"/>
        <v/>
      </c>
      <c r="J9842" s="92" t="str">
        <f t="shared" si="1542"/>
        <v/>
      </c>
      <c r="K9842" s="92" t="str">
        <f t="shared" si="1543"/>
        <v/>
      </c>
      <c r="L9842" s="92" t="str">
        <f t="shared" si="1544"/>
        <v/>
      </c>
      <c r="M9842" s="95" t="str">
        <f>IF(A9842&lt;&gt;"",IF(MID(C9842,1,1)="c",SigmaEpsConcrete(I9842,$AN$30:$AN$33,$AR$30:$AR$33,$AS$26,$AS$27,$AS$28,$AQ$20,$AU$19),""),"")</f>
        <v/>
      </c>
      <c r="N9842" s="95" t="str">
        <f>IF(A9842&lt;&gt;"",IF(MID(C9842,1,1)="r",SigmaEpsReinf(J9842,$AS$42:$AS$43,$AS$41,$AS$39,$AS$40,$AQ$38),""),"")</f>
        <v/>
      </c>
      <c r="Q9842" s="92" t="str">
        <f t="shared" si="1546"/>
        <v/>
      </c>
      <c r="R9842" s="92" t="str">
        <f t="shared" si="1547"/>
        <v/>
      </c>
      <c r="U9842" s="5"/>
      <c r="V9842" s="5"/>
      <c r="W9842" s="94" t="str">
        <f t="shared" si="1545"/>
        <v/>
      </c>
      <c r="X9842" s="94" t="str">
        <f t="shared" si="1548"/>
        <v/>
      </c>
      <c r="Y9842" s="5"/>
      <c r="BK9842" s="8"/>
      <c r="BL9842" s="5"/>
      <c r="BM9842" s="5"/>
      <c r="BN9842" s="5"/>
      <c r="BO9842" s="5"/>
      <c r="BP9842" s="1"/>
      <c r="BQ9842" s="1"/>
      <c r="BR9842" s="1"/>
      <c r="BS9842" s="1"/>
      <c r="BT9842" s="1"/>
      <c r="BU9842" s="4"/>
      <c r="BV9842" s="1"/>
      <c r="BW9842" s="3"/>
      <c r="BX9842" s="4"/>
      <c r="BY9842" s="5"/>
      <c r="BZ9842" s="5"/>
      <c r="CA9842" s="5"/>
      <c r="CB9842" s="5"/>
      <c r="CC9842" s="5"/>
      <c r="CD9842" s="43"/>
    </row>
    <row r="9843" spans="1:82" x14ac:dyDescent="0.25">
      <c r="A9843" s="8"/>
      <c r="B9843" s="5"/>
      <c r="C9843" s="5"/>
      <c r="D9843" s="5"/>
      <c r="E9843" s="5"/>
      <c r="F9843" s="94" t="str">
        <f t="shared" si="1539"/>
        <v/>
      </c>
      <c r="G9843" s="94" t="str">
        <f t="shared" si="1540"/>
        <v/>
      </c>
      <c r="H9843" s="127" t="str">
        <f>IF(A9843&lt;&gt;"",IF(MID(C9843,1,1)="c",$AS$26,IF(MID(C9843,1,1)="r",$AS$41,IF(MID(C9843,1,1)="p",#REF!,#REF!))),"")</f>
        <v/>
      </c>
      <c r="I9843" s="92" t="str">
        <f t="shared" si="1541"/>
        <v/>
      </c>
      <c r="J9843" s="92" t="str">
        <f t="shared" si="1542"/>
        <v/>
      </c>
      <c r="K9843" s="92" t="str">
        <f t="shared" si="1543"/>
        <v/>
      </c>
      <c r="L9843" s="92" t="str">
        <f t="shared" si="1544"/>
        <v/>
      </c>
      <c r="M9843" s="95" t="str">
        <f>IF(A9843&lt;&gt;"",IF(MID(C9843,1,1)="c",SigmaEpsConcrete(I9843,$AN$30:$AN$33,$AR$30:$AR$33,$AS$26,$AS$27,$AS$28,$AQ$20,$AU$19),""),"")</f>
        <v/>
      </c>
      <c r="N9843" s="95" t="str">
        <f>IF(A9843&lt;&gt;"",IF(MID(C9843,1,1)="r",SigmaEpsReinf(J9843,$AS$42:$AS$43,$AS$41,$AS$39,$AS$40,$AQ$38),""),"")</f>
        <v/>
      </c>
      <c r="Q9843" s="92" t="str">
        <f t="shared" si="1546"/>
        <v/>
      </c>
      <c r="R9843" s="92" t="str">
        <f t="shared" si="1547"/>
        <v/>
      </c>
      <c r="U9843" s="5"/>
      <c r="V9843" s="5"/>
      <c r="W9843" s="94" t="str">
        <f t="shared" si="1545"/>
        <v/>
      </c>
      <c r="X9843" s="94" t="str">
        <f t="shared" si="1548"/>
        <v/>
      </c>
      <c r="Y9843" s="5"/>
      <c r="BK9843" s="8"/>
      <c r="BL9843" s="5"/>
      <c r="BM9843" s="5"/>
      <c r="BN9843" s="5"/>
      <c r="BO9843" s="5"/>
      <c r="BP9843" s="1"/>
      <c r="BQ9843" s="1"/>
      <c r="BR9843" s="1"/>
      <c r="BS9843" s="1"/>
      <c r="BT9843" s="1"/>
      <c r="BU9843" s="4"/>
      <c r="BV9843" s="1"/>
      <c r="BW9843" s="3"/>
      <c r="BX9843" s="4"/>
      <c r="BY9843" s="5"/>
      <c r="BZ9843" s="5"/>
      <c r="CA9843" s="5"/>
      <c r="CB9843" s="5"/>
      <c r="CC9843" s="5"/>
      <c r="CD9843" s="43"/>
    </row>
    <row r="9844" spans="1:82" x14ac:dyDescent="0.25">
      <c r="A9844" s="8"/>
      <c r="B9844" s="5"/>
      <c r="C9844" s="5"/>
      <c r="D9844" s="5"/>
      <c r="E9844" s="5"/>
      <c r="F9844" s="94" t="str">
        <f t="shared" si="1539"/>
        <v/>
      </c>
      <c r="G9844" s="94" t="str">
        <f t="shared" si="1540"/>
        <v/>
      </c>
      <c r="H9844" s="127" t="str">
        <f>IF(A9844&lt;&gt;"",IF(MID(C9844,1,1)="c",$AS$26,IF(MID(C9844,1,1)="r",$AS$41,IF(MID(C9844,1,1)="p",#REF!,#REF!))),"")</f>
        <v/>
      </c>
      <c r="I9844" s="92" t="str">
        <f t="shared" si="1541"/>
        <v/>
      </c>
      <c r="J9844" s="92" t="str">
        <f t="shared" si="1542"/>
        <v/>
      </c>
      <c r="K9844" s="92" t="str">
        <f t="shared" si="1543"/>
        <v/>
      </c>
      <c r="L9844" s="92" t="str">
        <f t="shared" si="1544"/>
        <v/>
      </c>
      <c r="M9844" s="95" t="str">
        <f>IF(A9844&lt;&gt;"",IF(MID(C9844,1,1)="c",SigmaEpsConcrete(I9844,$AN$30:$AN$33,$AR$30:$AR$33,$AS$26,$AS$27,$AS$28,$AQ$20,$AU$19),""),"")</f>
        <v/>
      </c>
      <c r="N9844" s="95" t="str">
        <f>IF(A9844&lt;&gt;"",IF(MID(C9844,1,1)="r",SigmaEpsReinf(J9844,$AS$42:$AS$43,$AS$41,$AS$39,$AS$40,$AQ$38),""),"")</f>
        <v/>
      </c>
      <c r="Q9844" s="92" t="str">
        <f t="shared" si="1546"/>
        <v/>
      </c>
      <c r="R9844" s="92" t="str">
        <f t="shared" si="1547"/>
        <v/>
      </c>
      <c r="U9844" s="5"/>
      <c r="V9844" s="5"/>
      <c r="W9844" s="94" t="str">
        <f t="shared" si="1545"/>
        <v/>
      </c>
      <c r="X9844" s="94" t="str">
        <f t="shared" si="1548"/>
        <v/>
      </c>
      <c r="Y9844" s="5"/>
      <c r="BK9844" s="8"/>
      <c r="BL9844" s="5"/>
      <c r="BM9844" s="5"/>
      <c r="BN9844" s="5"/>
      <c r="BO9844" s="5"/>
      <c r="BP9844" s="1"/>
      <c r="BQ9844" s="1"/>
      <c r="BR9844" s="1"/>
      <c r="BS9844" s="1"/>
      <c r="BT9844" s="1"/>
      <c r="BU9844" s="4"/>
      <c r="BV9844" s="1"/>
      <c r="BW9844" s="3"/>
      <c r="BX9844" s="4"/>
      <c r="BY9844" s="5"/>
      <c r="BZ9844" s="5"/>
      <c r="CA9844" s="5"/>
      <c r="CB9844" s="5"/>
      <c r="CC9844" s="5"/>
      <c r="CD9844" s="43"/>
    </row>
    <row r="9845" spans="1:82" x14ac:dyDescent="0.25">
      <c r="A9845" s="8"/>
      <c r="B9845" s="5"/>
      <c r="C9845" s="5"/>
      <c r="D9845" s="5"/>
      <c r="E9845" s="5"/>
      <c r="F9845" s="94" t="str">
        <f t="shared" si="1539"/>
        <v/>
      </c>
      <c r="G9845" s="94" t="str">
        <f t="shared" si="1540"/>
        <v/>
      </c>
      <c r="H9845" s="127" t="str">
        <f>IF(A9845&lt;&gt;"",IF(MID(C9845,1,1)="c",$AS$26,IF(MID(C9845,1,1)="r",$AS$41,IF(MID(C9845,1,1)="p",#REF!,#REF!))),"")</f>
        <v/>
      </c>
      <c r="I9845" s="92" t="str">
        <f t="shared" si="1541"/>
        <v/>
      </c>
      <c r="J9845" s="92" t="str">
        <f t="shared" si="1542"/>
        <v/>
      </c>
      <c r="K9845" s="92" t="str">
        <f t="shared" si="1543"/>
        <v/>
      </c>
      <c r="L9845" s="92" t="str">
        <f t="shared" si="1544"/>
        <v/>
      </c>
      <c r="M9845" s="95" t="str">
        <f>IF(A9845&lt;&gt;"",IF(MID(C9845,1,1)="c",SigmaEpsConcrete(I9845,$AN$30:$AN$33,$AR$30:$AR$33,$AS$26,$AS$27,$AS$28,$AQ$20,$AU$19),""),"")</f>
        <v/>
      </c>
      <c r="N9845" s="95" t="str">
        <f>IF(A9845&lt;&gt;"",IF(MID(C9845,1,1)="r",SigmaEpsReinf(J9845,$AS$42:$AS$43,$AS$41,$AS$39,$AS$40,$AQ$38),""),"")</f>
        <v/>
      </c>
      <c r="Q9845" s="92" t="str">
        <f t="shared" si="1546"/>
        <v/>
      </c>
      <c r="R9845" s="92" t="str">
        <f t="shared" si="1547"/>
        <v/>
      </c>
      <c r="U9845" s="5"/>
      <c r="V9845" s="5"/>
      <c r="W9845" s="94" t="str">
        <f t="shared" si="1545"/>
        <v/>
      </c>
      <c r="X9845" s="94" t="str">
        <f t="shared" si="1548"/>
        <v/>
      </c>
      <c r="Y9845" s="5"/>
      <c r="BK9845" s="8"/>
      <c r="BL9845" s="5"/>
      <c r="BM9845" s="5"/>
      <c r="BN9845" s="5"/>
      <c r="BO9845" s="5"/>
      <c r="BP9845" s="1"/>
      <c r="BQ9845" s="1"/>
      <c r="BR9845" s="1"/>
      <c r="BS9845" s="1"/>
      <c r="BT9845" s="1"/>
      <c r="BU9845" s="4"/>
      <c r="BV9845" s="1"/>
      <c r="BW9845" s="3"/>
      <c r="BX9845" s="4"/>
      <c r="BY9845" s="5"/>
      <c r="BZ9845" s="5"/>
      <c r="CA9845" s="5"/>
      <c r="CB9845" s="5"/>
      <c r="CC9845" s="5"/>
      <c r="CD9845" s="43"/>
    </row>
    <row r="9846" spans="1:82" x14ac:dyDescent="0.25">
      <c r="A9846" s="8"/>
      <c r="B9846" s="5"/>
      <c r="C9846" s="5"/>
      <c r="D9846" s="5"/>
      <c r="E9846" s="5"/>
      <c r="F9846" s="94" t="str">
        <f t="shared" si="1539"/>
        <v/>
      </c>
      <c r="G9846" s="94" t="str">
        <f t="shared" si="1540"/>
        <v/>
      </c>
      <c r="H9846" s="127" t="str">
        <f>IF(A9846&lt;&gt;"",IF(MID(C9846,1,1)="c",$AS$26,IF(MID(C9846,1,1)="r",$AS$41,IF(MID(C9846,1,1)="p",#REF!,#REF!))),"")</f>
        <v/>
      </c>
      <c r="I9846" s="92" t="str">
        <f t="shared" si="1541"/>
        <v/>
      </c>
      <c r="J9846" s="92" t="str">
        <f t="shared" si="1542"/>
        <v/>
      </c>
      <c r="K9846" s="92" t="str">
        <f t="shared" si="1543"/>
        <v/>
      </c>
      <c r="L9846" s="92" t="str">
        <f t="shared" si="1544"/>
        <v/>
      </c>
      <c r="M9846" s="95" t="str">
        <f>IF(A9846&lt;&gt;"",IF(MID(C9846,1,1)="c",SigmaEpsConcrete(I9846,$AN$30:$AN$33,$AR$30:$AR$33,$AS$26,$AS$27,$AS$28,$AQ$20,$AU$19),""),"")</f>
        <v/>
      </c>
      <c r="N9846" s="95" t="str">
        <f>IF(A9846&lt;&gt;"",IF(MID(C9846,1,1)="r",SigmaEpsReinf(J9846,$AS$42:$AS$43,$AS$41,$AS$39,$AS$40,$AQ$38),""),"")</f>
        <v/>
      </c>
      <c r="Q9846" s="92" t="str">
        <f t="shared" si="1546"/>
        <v/>
      </c>
      <c r="R9846" s="92" t="str">
        <f t="shared" si="1547"/>
        <v/>
      </c>
      <c r="U9846" s="5"/>
      <c r="V9846" s="5"/>
      <c r="W9846" s="94" t="str">
        <f t="shared" si="1545"/>
        <v/>
      </c>
      <c r="X9846" s="94" t="str">
        <f t="shared" si="1548"/>
        <v/>
      </c>
      <c r="Y9846" s="5"/>
      <c r="BK9846" s="8"/>
      <c r="BL9846" s="5"/>
      <c r="BM9846" s="5"/>
      <c r="BN9846" s="5"/>
      <c r="BO9846" s="5"/>
      <c r="BP9846" s="1"/>
      <c r="BQ9846" s="1"/>
      <c r="BR9846" s="1"/>
      <c r="BS9846" s="1"/>
      <c r="BT9846" s="1"/>
      <c r="BU9846" s="4"/>
      <c r="BV9846" s="1"/>
      <c r="BW9846" s="3"/>
      <c r="BX9846" s="4"/>
      <c r="BY9846" s="5"/>
      <c r="BZ9846" s="5"/>
      <c r="CA9846" s="5"/>
      <c r="CB9846" s="5"/>
      <c r="CC9846" s="5"/>
      <c r="CD9846" s="43"/>
    </row>
    <row r="9847" spans="1:82" x14ac:dyDescent="0.25">
      <c r="A9847" s="8"/>
      <c r="B9847" s="5"/>
      <c r="C9847" s="5"/>
      <c r="D9847" s="5"/>
      <c r="E9847" s="5"/>
      <c r="F9847" s="94" t="str">
        <f t="shared" si="1539"/>
        <v/>
      </c>
      <c r="G9847" s="94" t="str">
        <f t="shared" si="1540"/>
        <v/>
      </c>
      <c r="H9847" s="127" t="str">
        <f>IF(A9847&lt;&gt;"",IF(MID(C9847,1,1)="c",$AS$26,IF(MID(C9847,1,1)="r",$AS$41,IF(MID(C9847,1,1)="p",#REF!,#REF!))),"")</f>
        <v/>
      </c>
      <c r="I9847" s="92" t="str">
        <f t="shared" si="1541"/>
        <v/>
      </c>
      <c r="J9847" s="92" t="str">
        <f t="shared" si="1542"/>
        <v/>
      </c>
      <c r="K9847" s="92" t="str">
        <f t="shared" si="1543"/>
        <v/>
      </c>
      <c r="L9847" s="92" t="str">
        <f t="shared" si="1544"/>
        <v/>
      </c>
      <c r="M9847" s="95" t="str">
        <f>IF(A9847&lt;&gt;"",IF(MID(C9847,1,1)="c",SigmaEpsConcrete(I9847,$AN$30:$AN$33,$AR$30:$AR$33,$AS$26,$AS$27,$AS$28,$AQ$20,$AU$19),""),"")</f>
        <v/>
      </c>
      <c r="N9847" s="95" t="str">
        <f>IF(A9847&lt;&gt;"",IF(MID(C9847,1,1)="r",SigmaEpsReinf(J9847,$AS$42:$AS$43,$AS$41,$AS$39,$AS$40,$AQ$38),""),"")</f>
        <v/>
      </c>
      <c r="Q9847" s="92" t="str">
        <f t="shared" si="1546"/>
        <v/>
      </c>
      <c r="R9847" s="92" t="str">
        <f t="shared" si="1547"/>
        <v/>
      </c>
      <c r="U9847" s="5"/>
      <c r="V9847" s="5"/>
      <c r="W9847" s="94" t="str">
        <f t="shared" si="1545"/>
        <v/>
      </c>
      <c r="X9847" s="94" t="str">
        <f t="shared" si="1548"/>
        <v/>
      </c>
      <c r="Y9847" s="5"/>
      <c r="BK9847" s="8"/>
      <c r="BL9847" s="5"/>
      <c r="BM9847" s="5"/>
      <c r="BN9847" s="5"/>
      <c r="BO9847" s="5"/>
      <c r="BP9847" s="1"/>
      <c r="BQ9847" s="1"/>
      <c r="BR9847" s="1"/>
      <c r="BS9847" s="1"/>
      <c r="BT9847" s="1"/>
      <c r="BU9847" s="4"/>
      <c r="BV9847" s="1"/>
      <c r="BW9847" s="3"/>
      <c r="BX9847" s="4"/>
      <c r="BY9847" s="5"/>
      <c r="BZ9847" s="5"/>
      <c r="CA9847" s="5"/>
      <c r="CB9847" s="5"/>
      <c r="CC9847" s="5"/>
      <c r="CD9847" s="43"/>
    </row>
    <row r="9848" spans="1:82" x14ac:dyDescent="0.25">
      <c r="A9848" s="8"/>
      <c r="B9848" s="5"/>
      <c r="C9848" s="5"/>
      <c r="D9848" s="5"/>
      <c r="E9848" s="5"/>
      <c r="F9848" s="94" t="str">
        <f t="shared" si="1539"/>
        <v/>
      </c>
      <c r="G9848" s="94" t="str">
        <f t="shared" si="1540"/>
        <v/>
      </c>
      <c r="H9848" s="127" t="str">
        <f>IF(A9848&lt;&gt;"",IF(MID(C9848,1,1)="c",$AS$26,IF(MID(C9848,1,1)="r",$AS$41,IF(MID(C9848,1,1)="p",#REF!,#REF!))),"")</f>
        <v/>
      </c>
      <c r="I9848" s="92" t="str">
        <f t="shared" si="1541"/>
        <v/>
      </c>
      <c r="J9848" s="92" t="str">
        <f t="shared" si="1542"/>
        <v/>
      </c>
      <c r="K9848" s="92" t="str">
        <f t="shared" si="1543"/>
        <v/>
      </c>
      <c r="L9848" s="92" t="str">
        <f t="shared" si="1544"/>
        <v/>
      </c>
      <c r="M9848" s="95" t="str">
        <f>IF(A9848&lt;&gt;"",IF(MID(C9848,1,1)="c",SigmaEpsConcrete(I9848,$AN$30:$AN$33,$AR$30:$AR$33,$AS$26,$AS$27,$AS$28,$AQ$20,$AU$19),""),"")</f>
        <v/>
      </c>
      <c r="N9848" s="95" t="str">
        <f>IF(A9848&lt;&gt;"",IF(MID(C9848,1,1)="r",SigmaEpsReinf(J9848,$AS$42:$AS$43,$AS$41,$AS$39,$AS$40,$AQ$38),""),"")</f>
        <v/>
      </c>
      <c r="Q9848" s="92" t="str">
        <f t="shared" si="1546"/>
        <v/>
      </c>
      <c r="R9848" s="92" t="str">
        <f t="shared" si="1547"/>
        <v/>
      </c>
      <c r="U9848" s="5"/>
      <c r="V9848" s="5"/>
      <c r="W9848" s="94" t="str">
        <f t="shared" si="1545"/>
        <v/>
      </c>
      <c r="X9848" s="94" t="str">
        <f t="shared" si="1548"/>
        <v/>
      </c>
      <c r="Y9848" s="5"/>
      <c r="BK9848" s="8"/>
      <c r="BL9848" s="5"/>
      <c r="BM9848" s="5"/>
      <c r="BN9848" s="5"/>
      <c r="BO9848" s="5"/>
      <c r="BP9848" s="1"/>
      <c r="BQ9848" s="1"/>
      <c r="BR9848" s="1"/>
      <c r="BS9848" s="1"/>
      <c r="BT9848" s="1"/>
      <c r="BU9848" s="4"/>
      <c r="BV9848" s="1"/>
      <c r="BW9848" s="3"/>
      <c r="BX9848" s="4"/>
      <c r="BY9848" s="5"/>
      <c r="BZ9848" s="5"/>
      <c r="CA9848" s="5"/>
      <c r="CB9848" s="5"/>
      <c r="CC9848" s="5"/>
      <c r="CD9848" s="43"/>
    </row>
    <row r="9849" spans="1:82" x14ac:dyDescent="0.25">
      <c r="A9849" s="8"/>
      <c r="B9849" s="5"/>
      <c r="C9849" s="5"/>
      <c r="D9849" s="5"/>
      <c r="E9849" s="5"/>
      <c r="F9849" s="94" t="str">
        <f t="shared" si="1539"/>
        <v/>
      </c>
      <c r="G9849" s="94" t="str">
        <f t="shared" si="1540"/>
        <v/>
      </c>
      <c r="H9849" s="127" t="str">
        <f>IF(A9849&lt;&gt;"",IF(MID(C9849,1,1)="c",$AS$26,IF(MID(C9849,1,1)="r",$AS$41,IF(MID(C9849,1,1)="p",#REF!,#REF!))),"")</f>
        <v/>
      </c>
      <c r="I9849" s="92" t="str">
        <f t="shared" si="1541"/>
        <v/>
      </c>
      <c r="J9849" s="92" t="str">
        <f t="shared" si="1542"/>
        <v/>
      </c>
      <c r="K9849" s="92" t="str">
        <f t="shared" si="1543"/>
        <v/>
      </c>
      <c r="L9849" s="92" t="str">
        <f t="shared" si="1544"/>
        <v/>
      </c>
      <c r="M9849" s="95" t="str">
        <f>IF(A9849&lt;&gt;"",IF(MID(C9849,1,1)="c",SigmaEpsConcrete(I9849,$AN$30:$AN$33,$AR$30:$AR$33,$AS$26,$AS$27,$AS$28,$AQ$20,$AU$19),""),"")</f>
        <v/>
      </c>
      <c r="N9849" s="95" t="str">
        <f>IF(A9849&lt;&gt;"",IF(MID(C9849,1,1)="r",SigmaEpsReinf(J9849,$AS$42:$AS$43,$AS$41,$AS$39,$AS$40,$AQ$38),""),"")</f>
        <v/>
      </c>
      <c r="Q9849" s="92" t="str">
        <f t="shared" si="1546"/>
        <v/>
      </c>
      <c r="R9849" s="92" t="str">
        <f t="shared" si="1547"/>
        <v/>
      </c>
      <c r="U9849" s="5"/>
      <c r="V9849" s="5"/>
      <c r="W9849" s="94" t="str">
        <f t="shared" si="1545"/>
        <v/>
      </c>
      <c r="X9849" s="94" t="str">
        <f t="shared" si="1548"/>
        <v/>
      </c>
      <c r="Y9849" s="5"/>
      <c r="BK9849" s="8"/>
      <c r="BL9849" s="5"/>
      <c r="BM9849" s="5"/>
      <c r="BN9849" s="5"/>
      <c r="BO9849" s="5"/>
      <c r="BP9849" s="1"/>
      <c r="BQ9849" s="1"/>
      <c r="BR9849" s="1"/>
      <c r="BS9849" s="1"/>
      <c r="BT9849" s="1"/>
      <c r="BU9849" s="4"/>
      <c r="BV9849" s="1"/>
      <c r="BW9849" s="3"/>
      <c r="BX9849" s="4"/>
      <c r="BY9849" s="5"/>
      <c r="BZ9849" s="5"/>
      <c r="CA9849" s="5"/>
      <c r="CB9849" s="5"/>
      <c r="CC9849" s="5"/>
      <c r="CD9849" s="43"/>
    </row>
    <row r="9850" spans="1:82" x14ac:dyDescent="0.25">
      <c r="A9850" s="8"/>
      <c r="B9850" s="5"/>
      <c r="C9850" s="5"/>
      <c r="D9850" s="5"/>
      <c r="E9850" s="5"/>
      <c r="F9850" s="94" t="str">
        <f t="shared" si="1539"/>
        <v/>
      </c>
      <c r="G9850" s="94" t="str">
        <f t="shared" si="1540"/>
        <v/>
      </c>
      <c r="H9850" s="127" t="str">
        <f>IF(A9850&lt;&gt;"",IF(MID(C9850,1,1)="c",$AS$26,IF(MID(C9850,1,1)="r",$AS$41,IF(MID(C9850,1,1)="p",#REF!,#REF!))),"")</f>
        <v/>
      </c>
      <c r="I9850" s="92" t="str">
        <f t="shared" si="1541"/>
        <v/>
      </c>
      <c r="J9850" s="92" t="str">
        <f t="shared" si="1542"/>
        <v/>
      </c>
      <c r="K9850" s="92" t="str">
        <f t="shared" si="1543"/>
        <v/>
      </c>
      <c r="L9850" s="92" t="str">
        <f t="shared" si="1544"/>
        <v/>
      </c>
      <c r="M9850" s="95" t="str">
        <f>IF(A9850&lt;&gt;"",IF(MID(C9850,1,1)="c",SigmaEpsConcrete(I9850,$AN$30:$AN$33,$AR$30:$AR$33,$AS$26,$AS$27,$AS$28,$AQ$20,$AU$19),""),"")</f>
        <v/>
      </c>
      <c r="N9850" s="95" t="str">
        <f>IF(A9850&lt;&gt;"",IF(MID(C9850,1,1)="r",SigmaEpsReinf(J9850,$AS$42:$AS$43,$AS$41,$AS$39,$AS$40,$AQ$38),""),"")</f>
        <v/>
      </c>
      <c r="Q9850" s="92" t="str">
        <f t="shared" si="1546"/>
        <v/>
      </c>
      <c r="R9850" s="92" t="str">
        <f t="shared" si="1547"/>
        <v/>
      </c>
      <c r="U9850" s="5"/>
      <c r="V9850" s="5"/>
      <c r="W9850" s="94" t="str">
        <f t="shared" si="1545"/>
        <v/>
      </c>
      <c r="X9850" s="94" t="str">
        <f t="shared" si="1548"/>
        <v/>
      </c>
      <c r="Y9850" s="5"/>
      <c r="BK9850" s="8"/>
      <c r="BL9850" s="5"/>
      <c r="BM9850" s="5"/>
      <c r="BN9850" s="5"/>
      <c r="BO9850" s="5"/>
      <c r="BP9850" s="1"/>
      <c r="BQ9850" s="1"/>
      <c r="BR9850" s="1"/>
      <c r="BS9850" s="1"/>
      <c r="BT9850" s="1"/>
      <c r="BU9850" s="4"/>
      <c r="BV9850" s="1"/>
      <c r="BW9850" s="3"/>
      <c r="BX9850" s="4"/>
      <c r="BY9850" s="5"/>
      <c r="BZ9850" s="5"/>
      <c r="CA9850" s="5"/>
      <c r="CB9850" s="5"/>
      <c r="CC9850" s="5"/>
      <c r="CD9850" s="43"/>
    </row>
    <row r="9851" spans="1:82" x14ac:dyDescent="0.25">
      <c r="A9851" s="8"/>
      <c r="B9851" s="5"/>
      <c r="C9851" s="5"/>
      <c r="D9851" s="5"/>
      <c r="E9851" s="5"/>
      <c r="F9851" s="94" t="str">
        <f t="shared" si="1539"/>
        <v/>
      </c>
      <c r="G9851" s="94" t="str">
        <f t="shared" si="1540"/>
        <v/>
      </c>
      <c r="H9851" s="127" t="str">
        <f>IF(A9851&lt;&gt;"",IF(MID(C9851,1,1)="c",$AS$26,IF(MID(C9851,1,1)="r",$AS$41,IF(MID(C9851,1,1)="p",#REF!,#REF!))),"")</f>
        <v/>
      </c>
      <c r="I9851" s="92" t="str">
        <f t="shared" si="1541"/>
        <v/>
      </c>
      <c r="J9851" s="92" t="str">
        <f t="shared" si="1542"/>
        <v/>
      </c>
      <c r="K9851" s="92" t="str">
        <f t="shared" si="1543"/>
        <v/>
      </c>
      <c r="L9851" s="92" t="str">
        <f t="shared" si="1544"/>
        <v/>
      </c>
      <c r="M9851" s="95" t="str">
        <f>IF(A9851&lt;&gt;"",IF(MID(C9851,1,1)="c",SigmaEpsConcrete(I9851,$AN$30:$AN$33,$AR$30:$AR$33,$AS$26,$AS$27,$AS$28,$AQ$20,$AU$19),""),"")</f>
        <v/>
      </c>
      <c r="N9851" s="95" t="str">
        <f>IF(A9851&lt;&gt;"",IF(MID(C9851,1,1)="r",SigmaEpsReinf(J9851,$AS$42:$AS$43,$AS$41,$AS$39,$AS$40,$AQ$38),""),"")</f>
        <v/>
      </c>
      <c r="Q9851" s="92" t="str">
        <f t="shared" si="1546"/>
        <v/>
      </c>
      <c r="R9851" s="92" t="str">
        <f t="shared" si="1547"/>
        <v/>
      </c>
      <c r="U9851" s="5"/>
      <c r="V9851" s="5"/>
      <c r="W9851" s="94" t="str">
        <f t="shared" si="1545"/>
        <v/>
      </c>
      <c r="X9851" s="94" t="str">
        <f t="shared" si="1548"/>
        <v/>
      </c>
      <c r="Y9851" s="5"/>
      <c r="BK9851" s="8"/>
      <c r="BL9851" s="5"/>
      <c r="BM9851" s="5"/>
      <c r="BN9851" s="5"/>
      <c r="BO9851" s="5"/>
      <c r="BP9851" s="1"/>
      <c r="BQ9851" s="1"/>
      <c r="BR9851" s="1"/>
      <c r="BS9851" s="1"/>
      <c r="BT9851" s="1"/>
      <c r="BU9851" s="4"/>
      <c r="BV9851" s="1"/>
      <c r="BW9851" s="3"/>
      <c r="BX9851" s="4"/>
      <c r="BY9851" s="5"/>
      <c r="BZ9851" s="5"/>
      <c r="CA9851" s="5"/>
      <c r="CB9851" s="5"/>
      <c r="CC9851" s="5"/>
      <c r="CD9851" s="43"/>
    </row>
    <row r="9852" spans="1:82" x14ac:dyDescent="0.25">
      <c r="A9852" s="8"/>
      <c r="B9852" s="5"/>
      <c r="C9852" s="5"/>
      <c r="D9852" s="5"/>
      <c r="E9852" s="5"/>
      <c r="F9852" s="94" t="str">
        <f t="shared" si="1539"/>
        <v/>
      </c>
      <c r="G9852" s="94" t="str">
        <f t="shared" si="1540"/>
        <v/>
      </c>
      <c r="H9852" s="127" t="str">
        <f>IF(A9852&lt;&gt;"",IF(MID(C9852,1,1)="c",$AS$26,IF(MID(C9852,1,1)="r",$AS$41,IF(MID(C9852,1,1)="p",#REF!,#REF!))),"")</f>
        <v/>
      </c>
      <c r="I9852" s="92" t="str">
        <f t="shared" si="1541"/>
        <v/>
      </c>
      <c r="J9852" s="92" t="str">
        <f t="shared" si="1542"/>
        <v/>
      </c>
      <c r="K9852" s="92" t="str">
        <f t="shared" si="1543"/>
        <v/>
      </c>
      <c r="L9852" s="92" t="str">
        <f t="shared" si="1544"/>
        <v/>
      </c>
      <c r="M9852" s="95" t="str">
        <f>IF(A9852&lt;&gt;"",IF(MID(C9852,1,1)="c",SigmaEpsConcrete(I9852,$AN$30:$AN$33,$AR$30:$AR$33,$AS$26,$AS$27,$AS$28,$AQ$20,$AU$19),""),"")</f>
        <v/>
      </c>
      <c r="N9852" s="95" t="str">
        <f>IF(A9852&lt;&gt;"",IF(MID(C9852,1,1)="r",SigmaEpsReinf(J9852,$AS$42:$AS$43,$AS$41,$AS$39,$AS$40,$AQ$38),""),"")</f>
        <v/>
      </c>
      <c r="Q9852" s="92" t="str">
        <f t="shared" si="1546"/>
        <v/>
      </c>
      <c r="R9852" s="92" t="str">
        <f t="shared" si="1547"/>
        <v/>
      </c>
      <c r="U9852" s="5"/>
      <c r="V9852" s="5"/>
      <c r="W9852" s="94" t="str">
        <f t="shared" si="1545"/>
        <v/>
      </c>
      <c r="X9852" s="94" t="str">
        <f t="shared" si="1548"/>
        <v/>
      </c>
      <c r="Y9852" s="5"/>
      <c r="BK9852" s="8"/>
      <c r="BL9852" s="5"/>
      <c r="BM9852" s="5"/>
      <c r="BN9852" s="5"/>
      <c r="BO9852" s="5"/>
      <c r="BP9852" s="1"/>
      <c r="BQ9852" s="1"/>
      <c r="BR9852" s="1"/>
      <c r="BS9852" s="1"/>
      <c r="BT9852" s="1"/>
      <c r="BU9852" s="4"/>
      <c r="BV9852" s="1"/>
      <c r="BW9852" s="3"/>
      <c r="BX9852" s="4"/>
      <c r="BY9852" s="5"/>
      <c r="BZ9852" s="5"/>
      <c r="CA9852" s="5"/>
      <c r="CB9852" s="5"/>
      <c r="CC9852" s="5"/>
      <c r="CD9852" s="43"/>
    </row>
    <row r="9853" spans="1:82" x14ac:dyDescent="0.25">
      <c r="A9853" s="8"/>
      <c r="B9853" s="5"/>
      <c r="C9853" s="5"/>
      <c r="D9853" s="5"/>
      <c r="E9853" s="5"/>
      <c r="F9853" s="94" t="str">
        <f t="shared" si="1539"/>
        <v/>
      </c>
      <c r="G9853" s="94" t="str">
        <f t="shared" si="1540"/>
        <v/>
      </c>
      <c r="H9853" s="127" t="str">
        <f>IF(A9853&lt;&gt;"",IF(MID(C9853,1,1)="c",$AS$26,IF(MID(C9853,1,1)="r",$AS$41,IF(MID(C9853,1,1)="p",#REF!,#REF!))),"")</f>
        <v/>
      </c>
      <c r="I9853" s="92" t="str">
        <f t="shared" si="1541"/>
        <v/>
      </c>
      <c r="J9853" s="92" t="str">
        <f t="shared" si="1542"/>
        <v/>
      </c>
      <c r="K9853" s="92" t="str">
        <f t="shared" si="1543"/>
        <v/>
      </c>
      <c r="L9853" s="92" t="str">
        <f t="shared" si="1544"/>
        <v/>
      </c>
      <c r="M9853" s="95" t="str">
        <f>IF(A9853&lt;&gt;"",IF(MID(C9853,1,1)="c",SigmaEpsConcrete(I9853,$AN$30:$AN$33,$AR$30:$AR$33,$AS$26,$AS$27,$AS$28,$AQ$20,$AU$19),""),"")</f>
        <v/>
      </c>
      <c r="N9853" s="95" t="str">
        <f>IF(A9853&lt;&gt;"",IF(MID(C9853,1,1)="r",SigmaEpsReinf(J9853,$AS$42:$AS$43,$AS$41,$AS$39,$AS$40,$AQ$38),""),"")</f>
        <v/>
      </c>
      <c r="Q9853" s="92" t="str">
        <f t="shared" si="1546"/>
        <v/>
      </c>
      <c r="R9853" s="92" t="str">
        <f t="shared" si="1547"/>
        <v/>
      </c>
      <c r="U9853" s="5"/>
      <c r="V9853" s="5"/>
      <c r="W9853" s="94" t="str">
        <f t="shared" si="1545"/>
        <v/>
      </c>
      <c r="X9853" s="94" t="str">
        <f t="shared" si="1548"/>
        <v/>
      </c>
      <c r="Y9853" s="5"/>
      <c r="BK9853" s="8"/>
      <c r="BL9853" s="5"/>
      <c r="BM9853" s="5"/>
      <c r="BN9853" s="5"/>
      <c r="BO9853" s="5"/>
      <c r="BP9853" s="1"/>
      <c r="BQ9853" s="1"/>
      <c r="BR9853" s="1"/>
      <c r="BS9853" s="1"/>
      <c r="BT9853" s="1"/>
      <c r="BU9853" s="4"/>
      <c r="BV9853" s="1"/>
      <c r="BW9853" s="3"/>
      <c r="BX9853" s="4"/>
      <c r="BY9853" s="5"/>
      <c r="BZ9853" s="5"/>
      <c r="CA9853" s="5"/>
      <c r="CB9853" s="5"/>
      <c r="CC9853" s="5"/>
      <c r="CD9853" s="43"/>
    </row>
    <row r="9854" spans="1:82" x14ac:dyDescent="0.25">
      <c r="A9854" s="8"/>
      <c r="B9854" s="5"/>
      <c r="C9854" s="5"/>
      <c r="D9854" s="5"/>
      <c r="E9854" s="5"/>
      <c r="F9854" s="94" t="str">
        <f t="shared" si="1539"/>
        <v/>
      </c>
      <c r="G9854" s="94" t="str">
        <f t="shared" si="1540"/>
        <v/>
      </c>
      <c r="H9854" s="127" t="str">
        <f>IF(A9854&lt;&gt;"",IF(MID(C9854,1,1)="c",$AS$26,IF(MID(C9854,1,1)="r",$AS$41,IF(MID(C9854,1,1)="p",#REF!,#REF!))),"")</f>
        <v/>
      </c>
      <c r="I9854" s="92" t="str">
        <f t="shared" si="1541"/>
        <v/>
      </c>
      <c r="J9854" s="92" t="str">
        <f t="shared" si="1542"/>
        <v/>
      </c>
      <c r="K9854" s="92" t="str">
        <f t="shared" si="1543"/>
        <v/>
      </c>
      <c r="L9854" s="92" t="str">
        <f t="shared" si="1544"/>
        <v/>
      </c>
      <c r="M9854" s="95" t="str">
        <f>IF(A9854&lt;&gt;"",IF(MID(C9854,1,1)="c",SigmaEpsConcrete(I9854,$AN$30:$AN$33,$AR$30:$AR$33,$AS$26,$AS$27,$AS$28,$AQ$20,$AU$19),""),"")</f>
        <v/>
      </c>
      <c r="N9854" s="95" t="str">
        <f>IF(A9854&lt;&gt;"",IF(MID(C9854,1,1)="r",SigmaEpsReinf(J9854,$AS$42:$AS$43,$AS$41,$AS$39,$AS$40,$AQ$38),""),"")</f>
        <v/>
      </c>
      <c r="Q9854" s="92" t="str">
        <f t="shared" si="1546"/>
        <v/>
      </c>
      <c r="R9854" s="92" t="str">
        <f t="shared" si="1547"/>
        <v/>
      </c>
      <c r="U9854" s="5"/>
      <c r="V9854" s="5"/>
      <c r="W9854" s="94" t="str">
        <f t="shared" si="1545"/>
        <v/>
      </c>
      <c r="X9854" s="94" t="str">
        <f t="shared" si="1548"/>
        <v/>
      </c>
      <c r="Y9854" s="5"/>
      <c r="BK9854" s="8"/>
      <c r="BL9854" s="5"/>
      <c r="BM9854" s="5"/>
      <c r="BN9854" s="5"/>
      <c r="BO9854" s="5"/>
      <c r="BP9854" s="1"/>
      <c r="BQ9854" s="1"/>
      <c r="BR9854" s="1"/>
      <c r="BS9854" s="1"/>
      <c r="BT9854" s="1"/>
      <c r="BU9854" s="4"/>
      <c r="BV9854" s="1"/>
      <c r="BW9854" s="3"/>
      <c r="BX9854" s="4"/>
      <c r="BY9854" s="5"/>
      <c r="BZ9854" s="5"/>
      <c r="CA9854" s="5"/>
      <c r="CB9854" s="5"/>
      <c r="CC9854" s="5"/>
      <c r="CD9854" s="43"/>
    </row>
    <row r="9855" spans="1:82" x14ac:dyDescent="0.25">
      <c r="A9855" s="8"/>
      <c r="B9855" s="5"/>
      <c r="C9855" s="5"/>
      <c r="D9855" s="5"/>
      <c r="E9855" s="5"/>
      <c r="F9855" s="94" t="str">
        <f t="shared" si="1539"/>
        <v/>
      </c>
      <c r="G9855" s="94" t="str">
        <f t="shared" si="1540"/>
        <v/>
      </c>
      <c r="H9855" s="127" t="str">
        <f>IF(A9855&lt;&gt;"",IF(MID(C9855,1,1)="c",$AS$26,IF(MID(C9855,1,1)="r",$AS$41,IF(MID(C9855,1,1)="p",#REF!,#REF!))),"")</f>
        <v/>
      </c>
      <c r="I9855" s="92" t="str">
        <f t="shared" si="1541"/>
        <v/>
      </c>
      <c r="J9855" s="92" t="str">
        <f t="shared" si="1542"/>
        <v/>
      </c>
      <c r="K9855" s="92" t="str">
        <f t="shared" si="1543"/>
        <v/>
      </c>
      <c r="L9855" s="92" t="str">
        <f t="shared" si="1544"/>
        <v/>
      </c>
      <c r="M9855" s="95" t="str">
        <f>IF(A9855&lt;&gt;"",IF(MID(C9855,1,1)="c",SigmaEpsConcrete(I9855,$AN$30:$AN$33,$AR$30:$AR$33,$AS$26,$AS$27,$AS$28,$AQ$20,$AU$19),""),"")</f>
        <v/>
      </c>
      <c r="N9855" s="95" t="str">
        <f>IF(A9855&lt;&gt;"",IF(MID(C9855,1,1)="r",SigmaEpsReinf(J9855,$AS$42:$AS$43,$AS$41,$AS$39,$AS$40,$AQ$38),""),"")</f>
        <v/>
      </c>
      <c r="Q9855" s="92" t="str">
        <f t="shared" si="1546"/>
        <v/>
      </c>
      <c r="R9855" s="92" t="str">
        <f t="shared" si="1547"/>
        <v/>
      </c>
      <c r="U9855" s="5"/>
      <c r="V9855" s="5"/>
      <c r="W9855" s="94" t="str">
        <f t="shared" si="1545"/>
        <v/>
      </c>
      <c r="X9855" s="94" t="str">
        <f t="shared" si="1548"/>
        <v/>
      </c>
      <c r="Y9855" s="5"/>
      <c r="BK9855" s="8"/>
      <c r="BL9855" s="5"/>
      <c r="BM9855" s="5"/>
      <c r="BN9855" s="5"/>
      <c r="BO9855" s="5"/>
      <c r="BP9855" s="1"/>
      <c r="BQ9855" s="1"/>
      <c r="BR9855" s="1"/>
      <c r="BS9855" s="1"/>
      <c r="BT9855" s="1"/>
      <c r="BU9855" s="4"/>
      <c r="BV9855" s="1"/>
      <c r="BW9855" s="3"/>
      <c r="BX9855" s="4"/>
      <c r="BY9855" s="5"/>
      <c r="BZ9855" s="5"/>
      <c r="CA9855" s="5"/>
      <c r="CB9855" s="5"/>
      <c r="CC9855" s="5"/>
      <c r="CD9855" s="43"/>
    </row>
    <row r="9856" spans="1:82" x14ac:dyDescent="0.25">
      <c r="A9856" s="8"/>
      <c r="B9856" s="5"/>
      <c r="C9856" s="5"/>
      <c r="D9856" s="5"/>
      <c r="E9856" s="5"/>
      <c r="F9856" s="94" t="str">
        <f t="shared" si="1539"/>
        <v/>
      </c>
      <c r="G9856" s="94" t="str">
        <f t="shared" si="1540"/>
        <v/>
      </c>
      <c r="H9856" s="127" t="str">
        <f>IF(A9856&lt;&gt;"",IF(MID(C9856,1,1)="c",$AS$26,IF(MID(C9856,1,1)="r",$AS$41,IF(MID(C9856,1,1)="p",#REF!,#REF!))),"")</f>
        <v/>
      </c>
      <c r="I9856" s="92" t="str">
        <f t="shared" si="1541"/>
        <v/>
      </c>
      <c r="J9856" s="92" t="str">
        <f t="shared" si="1542"/>
        <v/>
      </c>
      <c r="K9856" s="92" t="str">
        <f t="shared" si="1543"/>
        <v/>
      </c>
      <c r="L9856" s="92" t="str">
        <f t="shared" si="1544"/>
        <v/>
      </c>
      <c r="M9856" s="95" t="str">
        <f>IF(A9856&lt;&gt;"",IF(MID(C9856,1,1)="c",SigmaEpsConcrete(I9856,$AN$30:$AN$33,$AR$30:$AR$33,$AS$26,$AS$27,$AS$28,$AQ$20,$AU$19),""),"")</f>
        <v/>
      </c>
      <c r="N9856" s="95" t="str">
        <f>IF(A9856&lt;&gt;"",IF(MID(C9856,1,1)="r",SigmaEpsReinf(J9856,$AS$42:$AS$43,$AS$41,$AS$39,$AS$40,$AQ$38),""),"")</f>
        <v/>
      </c>
      <c r="Q9856" s="92" t="str">
        <f t="shared" si="1546"/>
        <v/>
      </c>
      <c r="R9856" s="92" t="str">
        <f t="shared" si="1547"/>
        <v/>
      </c>
      <c r="U9856" s="5"/>
      <c r="V9856" s="5"/>
      <c r="W9856" s="94" t="str">
        <f t="shared" si="1545"/>
        <v/>
      </c>
      <c r="X9856" s="94" t="str">
        <f t="shared" si="1548"/>
        <v/>
      </c>
      <c r="Y9856" s="5"/>
      <c r="BK9856" s="8"/>
      <c r="BL9856" s="5"/>
      <c r="BM9856" s="5"/>
      <c r="BN9856" s="5"/>
      <c r="BO9856" s="5"/>
      <c r="BP9856" s="1"/>
      <c r="BQ9856" s="1"/>
      <c r="BR9856" s="1"/>
      <c r="BS9856" s="1"/>
      <c r="BT9856" s="1"/>
      <c r="BU9856" s="4"/>
      <c r="BV9856" s="1"/>
      <c r="BW9856" s="3"/>
      <c r="BX9856" s="4"/>
      <c r="BY9856" s="5"/>
      <c r="BZ9856" s="5"/>
      <c r="CA9856" s="5"/>
      <c r="CB9856" s="5"/>
      <c r="CC9856" s="5"/>
      <c r="CD9856" s="43"/>
    </row>
    <row r="9857" spans="1:82" x14ac:dyDescent="0.25">
      <c r="A9857" s="8"/>
      <c r="B9857" s="5"/>
      <c r="C9857" s="5"/>
      <c r="D9857" s="5"/>
      <c r="E9857" s="5"/>
      <c r="F9857" s="94" t="str">
        <f t="shared" si="1539"/>
        <v/>
      </c>
      <c r="G9857" s="94" t="str">
        <f t="shared" si="1540"/>
        <v/>
      </c>
      <c r="H9857" s="127" t="str">
        <f>IF(A9857&lt;&gt;"",IF(MID(C9857,1,1)="c",$AS$26,IF(MID(C9857,1,1)="r",$AS$41,IF(MID(C9857,1,1)="p",#REF!,#REF!))),"")</f>
        <v/>
      </c>
      <c r="I9857" s="92" t="str">
        <f t="shared" si="1541"/>
        <v/>
      </c>
      <c r="J9857" s="92" t="str">
        <f t="shared" si="1542"/>
        <v/>
      </c>
      <c r="K9857" s="92" t="str">
        <f t="shared" si="1543"/>
        <v/>
      </c>
      <c r="L9857" s="92" t="str">
        <f t="shared" si="1544"/>
        <v/>
      </c>
      <c r="M9857" s="95" t="str">
        <f>IF(A9857&lt;&gt;"",IF(MID(C9857,1,1)="c",SigmaEpsConcrete(I9857,$AN$30:$AN$33,$AR$30:$AR$33,$AS$26,$AS$27,$AS$28,$AQ$20,$AU$19),""),"")</f>
        <v/>
      </c>
      <c r="N9857" s="95" t="str">
        <f>IF(A9857&lt;&gt;"",IF(MID(C9857,1,1)="r",SigmaEpsReinf(J9857,$AS$42:$AS$43,$AS$41,$AS$39,$AS$40,$AQ$38),""),"")</f>
        <v/>
      </c>
      <c r="Q9857" s="92" t="str">
        <f t="shared" si="1546"/>
        <v/>
      </c>
      <c r="R9857" s="92" t="str">
        <f t="shared" si="1547"/>
        <v/>
      </c>
      <c r="U9857" s="5"/>
      <c r="V9857" s="5"/>
      <c r="W9857" s="94" t="str">
        <f t="shared" si="1545"/>
        <v/>
      </c>
      <c r="X9857" s="94" t="str">
        <f t="shared" si="1548"/>
        <v/>
      </c>
      <c r="Y9857" s="5"/>
      <c r="BK9857" s="8"/>
      <c r="BL9857" s="5"/>
      <c r="BM9857" s="5"/>
      <c r="BN9857" s="5"/>
      <c r="BO9857" s="5"/>
      <c r="BP9857" s="1"/>
      <c r="BQ9857" s="1"/>
      <c r="BR9857" s="1"/>
      <c r="BS9857" s="1"/>
      <c r="BT9857" s="1"/>
      <c r="BU9857" s="4"/>
      <c r="BV9857" s="1"/>
      <c r="BW9857" s="3"/>
      <c r="BX9857" s="4"/>
      <c r="BY9857" s="5"/>
      <c r="BZ9857" s="5"/>
      <c r="CA9857" s="5"/>
      <c r="CB9857" s="5"/>
      <c r="CC9857" s="5"/>
      <c r="CD9857" s="43"/>
    </row>
    <row r="9858" spans="1:82" x14ac:dyDescent="0.25">
      <c r="A9858" s="8"/>
      <c r="B9858" s="5"/>
      <c r="C9858" s="5"/>
      <c r="D9858" s="5"/>
      <c r="E9858" s="5"/>
      <c r="F9858" s="94" t="str">
        <f t="shared" si="1539"/>
        <v/>
      </c>
      <c r="G9858" s="94" t="str">
        <f t="shared" si="1540"/>
        <v/>
      </c>
      <c r="H9858" s="127" t="str">
        <f>IF(A9858&lt;&gt;"",IF(MID(C9858,1,1)="c",$AS$26,IF(MID(C9858,1,1)="r",$AS$41,IF(MID(C9858,1,1)="p",#REF!,#REF!))),"")</f>
        <v/>
      </c>
      <c r="I9858" s="92" t="str">
        <f t="shared" si="1541"/>
        <v/>
      </c>
      <c r="J9858" s="92" t="str">
        <f t="shared" si="1542"/>
        <v/>
      </c>
      <c r="K9858" s="92" t="str">
        <f t="shared" si="1543"/>
        <v/>
      </c>
      <c r="L9858" s="92" t="str">
        <f t="shared" si="1544"/>
        <v/>
      </c>
      <c r="M9858" s="95" t="str">
        <f>IF(A9858&lt;&gt;"",IF(MID(C9858,1,1)="c",SigmaEpsConcrete(I9858,$AN$30:$AN$33,$AR$30:$AR$33,$AS$26,$AS$27,$AS$28,$AQ$20,$AU$19),""),"")</f>
        <v/>
      </c>
      <c r="N9858" s="95" t="str">
        <f>IF(A9858&lt;&gt;"",IF(MID(C9858,1,1)="r",SigmaEpsReinf(J9858,$AS$42:$AS$43,$AS$41,$AS$39,$AS$40,$AQ$38),""),"")</f>
        <v/>
      </c>
      <c r="Q9858" s="92" t="str">
        <f t="shared" si="1546"/>
        <v/>
      </c>
      <c r="R9858" s="92" t="str">
        <f t="shared" si="1547"/>
        <v/>
      </c>
      <c r="U9858" s="5"/>
      <c r="V9858" s="5"/>
      <c r="W9858" s="94" t="str">
        <f t="shared" si="1545"/>
        <v/>
      </c>
      <c r="X9858" s="94" t="str">
        <f t="shared" si="1548"/>
        <v/>
      </c>
      <c r="Y9858" s="5"/>
      <c r="BK9858" s="8"/>
      <c r="BL9858" s="5"/>
      <c r="BM9858" s="5"/>
      <c r="BN9858" s="5"/>
      <c r="BO9858" s="5"/>
      <c r="BP9858" s="1"/>
      <c r="BQ9858" s="1"/>
      <c r="BR9858" s="1"/>
      <c r="BS9858" s="1"/>
      <c r="BT9858" s="1"/>
      <c r="BU9858" s="4"/>
      <c r="BV9858" s="1"/>
      <c r="BW9858" s="3"/>
      <c r="BX9858" s="4"/>
      <c r="BY9858" s="5"/>
      <c r="BZ9858" s="5"/>
      <c r="CA9858" s="5"/>
      <c r="CB9858" s="5"/>
      <c r="CC9858" s="5"/>
      <c r="CD9858" s="43"/>
    </row>
    <row r="9859" spans="1:82" x14ac:dyDescent="0.25">
      <c r="A9859" s="8"/>
      <c r="B9859" s="5"/>
      <c r="C9859" s="5"/>
      <c r="D9859" s="5"/>
      <c r="E9859" s="5"/>
      <c r="F9859" s="94" t="str">
        <f t="shared" si="1539"/>
        <v/>
      </c>
      <c r="G9859" s="94" t="str">
        <f t="shared" si="1540"/>
        <v/>
      </c>
      <c r="H9859" s="127" t="str">
        <f>IF(A9859&lt;&gt;"",IF(MID(C9859,1,1)="c",$AS$26,IF(MID(C9859,1,1)="r",$AS$41,IF(MID(C9859,1,1)="p",#REF!,#REF!))),"")</f>
        <v/>
      </c>
      <c r="I9859" s="92" t="str">
        <f t="shared" si="1541"/>
        <v/>
      </c>
      <c r="J9859" s="92" t="str">
        <f t="shared" si="1542"/>
        <v/>
      </c>
      <c r="K9859" s="92" t="str">
        <f t="shared" si="1543"/>
        <v/>
      </c>
      <c r="L9859" s="92" t="str">
        <f t="shared" si="1544"/>
        <v/>
      </c>
      <c r="M9859" s="95" t="str">
        <f>IF(A9859&lt;&gt;"",IF(MID(C9859,1,1)="c",SigmaEpsConcrete(I9859,$AN$30:$AN$33,$AR$30:$AR$33,$AS$26,$AS$27,$AS$28,$AQ$20,$AU$19),""),"")</f>
        <v/>
      </c>
      <c r="N9859" s="95" t="str">
        <f>IF(A9859&lt;&gt;"",IF(MID(C9859,1,1)="r",SigmaEpsReinf(J9859,$AS$42:$AS$43,$AS$41,$AS$39,$AS$40,$AQ$38),""),"")</f>
        <v/>
      </c>
      <c r="Q9859" s="92" t="str">
        <f t="shared" si="1546"/>
        <v/>
      </c>
      <c r="R9859" s="92" t="str">
        <f t="shared" si="1547"/>
        <v/>
      </c>
      <c r="U9859" s="5"/>
      <c r="V9859" s="5"/>
      <c r="W9859" s="94" t="str">
        <f t="shared" si="1545"/>
        <v/>
      </c>
      <c r="X9859" s="94" t="str">
        <f t="shared" si="1548"/>
        <v/>
      </c>
      <c r="Y9859" s="5"/>
      <c r="BK9859" s="8"/>
      <c r="BL9859" s="5"/>
      <c r="BM9859" s="5"/>
      <c r="BN9859" s="5"/>
      <c r="BO9859" s="5"/>
      <c r="BP9859" s="1"/>
      <c r="BQ9859" s="1"/>
      <c r="BR9859" s="1"/>
      <c r="BS9859" s="1"/>
      <c r="BT9859" s="1"/>
      <c r="BU9859" s="4"/>
      <c r="BV9859" s="1"/>
      <c r="BW9859" s="3"/>
      <c r="BX9859" s="4"/>
      <c r="BY9859" s="5"/>
      <c r="BZ9859" s="5"/>
      <c r="CA9859" s="5"/>
      <c r="CB9859" s="5"/>
      <c r="CC9859" s="5"/>
      <c r="CD9859" s="43"/>
    </row>
    <row r="9860" spans="1:82" x14ac:dyDescent="0.25">
      <c r="A9860" s="8"/>
      <c r="B9860" s="5"/>
      <c r="C9860" s="5"/>
      <c r="D9860" s="5"/>
      <c r="E9860" s="5"/>
      <c r="F9860" s="94" t="str">
        <f t="shared" si="1539"/>
        <v/>
      </c>
      <c r="G9860" s="94" t="str">
        <f t="shared" si="1540"/>
        <v/>
      </c>
      <c r="H9860" s="127" t="str">
        <f>IF(A9860&lt;&gt;"",IF(MID(C9860,1,1)="c",$AS$26,IF(MID(C9860,1,1)="r",$AS$41,IF(MID(C9860,1,1)="p",#REF!,#REF!))),"")</f>
        <v/>
      </c>
      <c r="I9860" s="92" t="str">
        <f t="shared" si="1541"/>
        <v/>
      </c>
      <c r="J9860" s="92" t="str">
        <f t="shared" si="1542"/>
        <v/>
      </c>
      <c r="K9860" s="92" t="str">
        <f t="shared" si="1543"/>
        <v/>
      </c>
      <c r="L9860" s="92" t="str">
        <f t="shared" si="1544"/>
        <v/>
      </c>
      <c r="M9860" s="95" t="str">
        <f>IF(A9860&lt;&gt;"",IF(MID(C9860,1,1)="c",SigmaEpsConcrete(I9860,$AN$30:$AN$33,$AR$30:$AR$33,$AS$26,$AS$27,$AS$28,$AQ$20,$AU$19),""),"")</f>
        <v/>
      </c>
      <c r="N9860" s="95" t="str">
        <f>IF(A9860&lt;&gt;"",IF(MID(C9860,1,1)="r",SigmaEpsReinf(J9860,$AS$42:$AS$43,$AS$41,$AS$39,$AS$40,$AQ$38),""),"")</f>
        <v/>
      </c>
      <c r="Q9860" s="92" t="str">
        <f t="shared" si="1546"/>
        <v/>
      </c>
      <c r="R9860" s="92" t="str">
        <f t="shared" si="1547"/>
        <v/>
      </c>
      <c r="U9860" s="5"/>
      <c r="V9860" s="5"/>
      <c r="W9860" s="94" t="str">
        <f t="shared" si="1545"/>
        <v/>
      </c>
      <c r="X9860" s="94" t="str">
        <f t="shared" si="1548"/>
        <v/>
      </c>
      <c r="Y9860" s="5"/>
      <c r="BK9860" s="8"/>
      <c r="BL9860" s="5"/>
      <c r="BM9860" s="5"/>
      <c r="BN9860" s="5"/>
      <c r="BO9860" s="5"/>
      <c r="BP9860" s="1"/>
      <c r="BQ9860" s="1"/>
      <c r="BR9860" s="1"/>
      <c r="BS9860" s="1"/>
      <c r="BT9860" s="1"/>
      <c r="BU9860" s="4"/>
      <c r="BV9860" s="1"/>
      <c r="BW9860" s="3"/>
      <c r="BX9860" s="4"/>
      <c r="BY9860" s="5"/>
      <c r="BZ9860" s="5"/>
      <c r="CA9860" s="5"/>
      <c r="CB9860" s="5"/>
      <c r="CC9860" s="5"/>
      <c r="CD9860" s="43"/>
    </row>
    <row r="9861" spans="1:82" x14ac:dyDescent="0.25">
      <c r="A9861" s="8"/>
      <c r="B9861" s="5"/>
      <c r="C9861" s="5"/>
      <c r="D9861" s="5"/>
      <c r="E9861" s="5"/>
      <c r="F9861" s="94" t="str">
        <f t="shared" si="1539"/>
        <v/>
      </c>
      <c r="G9861" s="94" t="str">
        <f t="shared" si="1540"/>
        <v/>
      </c>
      <c r="H9861" s="127" t="str">
        <f>IF(A9861&lt;&gt;"",IF(MID(C9861,1,1)="c",$AS$26,IF(MID(C9861,1,1)="r",$AS$41,IF(MID(C9861,1,1)="p",#REF!,#REF!))),"")</f>
        <v/>
      </c>
      <c r="I9861" s="92" t="str">
        <f t="shared" si="1541"/>
        <v/>
      </c>
      <c r="J9861" s="92" t="str">
        <f t="shared" si="1542"/>
        <v/>
      </c>
      <c r="K9861" s="92" t="str">
        <f t="shared" si="1543"/>
        <v/>
      </c>
      <c r="L9861" s="92" t="str">
        <f t="shared" si="1544"/>
        <v/>
      </c>
      <c r="M9861" s="95" t="str">
        <f>IF(A9861&lt;&gt;"",IF(MID(C9861,1,1)="c",SigmaEpsConcrete(I9861,$AN$30:$AN$33,$AR$30:$AR$33,$AS$26,$AS$27,$AS$28,$AQ$20,$AU$19),""),"")</f>
        <v/>
      </c>
      <c r="N9861" s="95" t="str">
        <f>IF(A9861&lt;&gt;"",IF(MID(C9861,1,1)="r",SigmaEpsReinf(J9861,$AS$42:$AS$43,$AS$41,$AS$39,$AS$40,$AQ$38),""),"")</f>
        <v/>
      </c>
      <c r="Q9861" s="92" t="str">
        <f t="shared" si="1546"/>
        <v/>
      </c>
      <c r="R9861" s="92" t="str">
        <f t="shared" si="1547"/>
        <v/>
      </c>
      <c r="U9861" s="5"/>
      <c r="V9861" s="5"/>
      <c r="W9861" s="94" t="str">
        <f t="shared" si="1545"/>
        <v/>
      </c>
      <c r="X9861" s="94" t="str">
        <f t="shared" si="1548"/>
        <v/>
      </c>
      <c r="Y9861" s="5"/>
      <c r="BK9861" s="8"/>
      <c r="BL9861" s="5"/>
      <c r="BM9861" s="5"/>
      <c r="BN9861" s="5"/>
      <c r="BO9861" s="5"/>
      <c r="BP9861" s="1"/>
      <c r="BQ9861" s="1"/>
      <c r="BR9861" s="1"/>
      <c r="BS9861" s="1"/>
      <c r="BT9861" s="1"/>
      <c r="BU9861" s="4"/>
      <c r="BV9861" s="1"/>
      <c r="BW9861" s="3"/>
      <c r="BX9861" s="4"/>
      <c r="BY9861" s="5"/>
      <c r="BZ9861" s="5"/>
      <c r="CA9861" s="5"/>
      <c r="CB9861" s="5"/>
      <c r="CC9861" s="5"/>
      <c r="CD9861" s="43"/>
    </row>
    <row r="9862" spans="1:82" x14ac:dyDescent="0.25">
      <c r="A9862" s="8"/>
      <c r="B9862" s="5"/>
      <c r="C9862" s="5"/>
      <c r="D9862" s="5"/>
      <c r="E9862" s="5"/>
      <c r="F9862" s="94" t="str">
        <f t="shared" si="1539"/>
        <v/>
      </c>
      <c r="G9862" s="94" t="str">
        <f t="shared" si="1540"/>
        <v/>
      </c>
      <c r="H9862" s="127" t="str">
        <f>IF(A9862&lt;&gt;"",IF(MID(C9862,1,1)="c",$AS$26,IF(MID(C9862,1,1)="r",$AS$41,IF(MID(C9862,1,1)="p",#REF!,#REF!))),"")</f>
        <v/>
      </c>
      <c r="I9862" s="92" t="str">
        <f t="shared" si="1541"/>
        <v/>
      </c>
      <c r="J9862" s="92" t="str">
        <f t="shared" si="1542"/>
        <v/>
      </c>
      <c r="K9862" s="92" t="str">
        <f t="shared" si="1543"/>
        <v/>
      </c>
      <c r="L9862" s="92" t="str">
        <f t="shared" si="1544"/>
        <v/>
      </c>
      <c r="M9862" s="95" t="str">
        <f>IF(A9862&lt;&gt;"",IF(MID(C9862,1,1)="c",SigmaEpsConcrete(I9862,$AN$30:$AN$33,$AR$30:$AR$33,$AS$26,$AS$27,$AS$28,$AQ$20,$AU$19),""),"")</f>
        <v/>
      </c>
      <c r="N9862" s="95" t="str">
        <f>IF(A9862&lt;&gt;"",IF(MID(C9862,1,1)="r",SigmaEpsReinf(J9862,$AS$42:$AS$43,$AS$41,$AS$39,$AS$40,$AQ$38),""),"")</f>
        <v/>
      </c>
      <c r="Q9862" s="92" t="str">
        <f t="shared" si="1546"/>
        <v/>
      </c>
      <c r="R9862" s="92" t="str">
        <f t="shared" si="1547"/>
        <v/>
      </c>
      <c r="U9862" s="5"/>
      <c r="V9862" s="5"/>
      <c r="W9862" s="94" t="str">
        <f t="shared" si="1545"/>
        <v/>
      </c>
      <c r="X9862" s="94" t="str">
        <f t="shared" si="1548"/>
        <v/>
      </c>
      <c r="Y9862" s="5"/>
      <c r="BK9862" s="8"/>
      <c r="BL9862" s="5"/>
      <c r="BM9862" s="5"/>
      <c r="BN9862" s="5"/>
      <c r="BO9862" s="5"/>
      <c r="BP9862" s="1"/>
      <c r="BQ9862" s="1"/>
      <c r="BR9862" s="1"/>
      <c r="BS9862" s="1"/>
      <c r="BT9862" s="1"/>
      <c r="BU9862" s="4"/>
      <c r="BV9862" s="1"/>
      <c r="BW9862" s="3"/>
      <c r="BX9862" s="4"/>
      <c r="BY9862" s="5"/>
      <c r="BZ9862" s="5"/>
      <c r="CA9862" s="5"/>
      <c r="CB9862" s="5"/>
      <c r="CC9862" s="5"/>
      <c r="CD9862" s="43"/>
    </row>
    <row r="9863" spans="1:82" x14ac:dyDescent="0.25">
      <c r="A9863" s="8"/>
      <c r="B9863" s="5"/>
      <c r="C9863" s="5"/>
      <c r="D9863" s="5"/>
      <c r="E9863" s="5"/>
      <c r="F9863" s="94" t="str">
        <f t="shared" si="1539"/>
        <v/>
      </c>
      <c r="G9863" s="94" t="str">
        <f t="shared" si="1540"/>
        <v/>
      </c>
      <c r="H9863" s="127" t="str">
        <f>IF(A9863&lt;&gt;"",IF(MID(C9863,1,1)="c",$AS$26,IF(MID(C9863,1,1)="r",$AS$41,IF(MID(C9863,1,1)="p",#REF!,#REF!))),"")</f>
        <v/>
      </c>
      <c r="I9863" s="92" t="str">
        <f t="shared" si="1541"/>
        <v/>
      </c>
      <c r="J9863" s="92" t="str">
        <f t="shared" si="1542"/>
        <v/>
      </c>
      <c r="K9863" s="92" t="str">
        <f t="shared" si="1543"/>
        <v/>
      </c>
      <c r="L9863" s="92" t="str">
        <f t="shared" si="1544"/>
        <v/>
      </c>
      <c r="M9863" s="95" t="str">
        <f>IF(A9863&lt;&gt;"",IF(MID(C9863,1,1)="c",SigmaEpsConcrete(I9863,$AN$30:$AN$33,$AR$30:$AR$33,$AS$26,$AS$27,$AS$28,$AQ$20,$AU$19),""),"")</f>
        <v/>
      </c>
      <c r="N9863" s="95" t="str">
        <f>IF(A9863&lt;&gt;"",IF(MID(C9863,1,1)="r",SigmaEpsReinf(J9863,$AS$42:$AS$43,$AS$41,$AS$39,$AS$40,$AQ$38),""),"")</f>
        <v/>
      </c>
      <c r="Q9863" s="92" t="str">
        <f t="shared" si="1546"/>
        <v/>
      </c>
      <c r="R9863" s="92" t="str">
        <f t="shared" si="1547"/>
        <v/>
      </c>
      <c r="U9863" s="5"/>
      <c r="V9863" s="5"/>
      <c r="W9863" s="94" t="str">
        <f t="shared" si="1545"/>
        <v/>
      </c>
      <c r="X9863" s="94" t="str">
        <f t="shared" si="1548"/>
        <v/>
      </c>
      <c r="Y9863" s="5"/>
      <c r="BK9863" s="8"/>
      <c r="BL9863" s="5"/>
      <c r="BM9863" s="5"/>
      <c r="BN9863" s="5"/>
      <c r="BO9863" s="5"/>
      <c r="BP9863" s="1"/>
      <c r="BQ9863" s="1"/>
      <c r="BR9863" s="1"/>
      <c r="BS9863" s="1"/>
      <c r="BT9863" s="1"/>
      <c r="BU9863" s="4"/>
      <c r="BV9863" s="1"/>
      <c r="BW9863" s="3"/>
      <c r="BX9863" s="4"/>
      <c r="BY9863" s="5"/>
      <c r="BZ9863" s="5"/>
      <c r="CA9863" s="5"/>
      <c r="CB9863" s="5"/>
      <c r="CC9863" s="5"/>
      <c r="CD9863" s="43"/>
    </row>
    <row r="9864" spans="1:82" x14ac:dyDescent="0.25">
      <c r="A9864" s="8"/>
      <c r="B9864" s="5"/>
      <c r="C9864" s="5"/>
      <c r="D9864" s="5"/>
      <c r="E9864" s="5"/>
      <c r="F9864" s="94" t="str">
        <f t="shared" si="1539"/>
        <v/>
      </c>
      <c r="G9864" s="94" t="str">
        <f t="shared" si="1540"/>
        <v/>
      </c>
      <c r="H9864" s="127" t="str">
        <f>IF(A9864&lt;&gt;"",IF(MID(C9864,1,1)="c",$AS$26,IF(MID(C9864,1,1)="r",$AS$41,IF(MID(C9864,1,1)="p",#REF!,#REF!))),"")</f>
        <v/>
      </c>
      <c r="I9864" s="92" t="str">
        <f t="shared" si="1541"/>
        <v/>
      </c>
      <c r="J9864" s="92" t="str">
        <f t="shared" si="1542"/>
        <v/>
      </c>
      <c r="K9864" s="92" t="str">
        <f t="shared" si="1543"/>
        <v/>
      </c>
      <c r="L9864" s="92" t="str">
        <f t="shared" si="1544"/>
        <v/>
      </c>
      <c r="M9864" s="95" t="str">
        <f>IF(A9864&lt;&gt;"",IF(MID(C9864,1,1)="c",SigmaEpsConcrete(I9864,$AN$30:$AN$33,$AR$30:$AR$33,$AS$26,$AS$27,$AS$28,$AQ$20,$AU$19),""),"")</f>
        <v/>
      </c>
      <c r="N9864" s="95" t="str">
        <f>IF(A9864&lt;&gt;"",IF(MID(C9864,1,1)="r",SigmaEpsReinf(J9864,$AS$42:$AS$43,$AS$41,$AS$39,$AS$40,$AQ$38),""),"")</f>
        <v/>
      </c>
      <c r="Q9864" s="92" t="str">
        <f t="shared" si="1546"/>
        <v/>
      </c>
      <c r="R9864" s="92" t="str">
        <f t="shared" si="1547"/>
        <v/>
      </c>
      <c r="U9864" s="5"/>
      <c r="V9864" s="5"/>
      <c r="W9864" s="94" t="str">
        <f t="shared" si="1545"/>
        <v/>
      </c>
      <c r="X9864" s="94" t="str">
        <f t="shared" si="1548"/>
        <v/>
      </c>
      <c r="Y9864" s="5"/>
      <c r="BK9864" s="8"/>
      <c r="BL9864" s="5"/>
      <c r="BM9864" s="5"/>
      <c r="BN9864" s="5"/>
      <c r="BO9864" s="5"/>
      <c r="BP9864" s="1"/>
      <c r="BQ9864" s="1"/>
      <c r="BR9864" s="1"/>
      <c r="BS9864" s="1"/>
      <c r="BT9864" s="1"/>
      <c r="BU9864" s="4"/>
      <c r="BV9864" s="1"/>
      <c r="BW9864" s="3"/>
      <c r="BX9864" s="4"/>
      <c r="BY9864" s="5"/>
      <c r="BZ9864" s="5"/>
      <c r="CA9864" s="5"/>
      <c r="CB9864" s="5"/>
      <c r="CC9864" s="5"/>
      <c r="CD9864" s="43"/>
    </row>
    <row r="9865" spans="1:82" x14ac:dyDescent="0.25">
      <c r="A9865" s="8"/>
      <c r="B9865" s="5"/>
      <c r="C9865" s="5"/>
      <c r="D9865" s="5"/>
      <c r="E9865" s="5"/>
      <c r="F9865" s="94" t="str">
        <f t="shared" si="1539"/>
        <v/>
      </c>
      <c r="G9865" s="94" t="str">
        <f t="shared" si="1540"/>
        <v/>
      </c>
      <c r="H9865" s="127" t="str">
        <f>IF(A9865&lt;&gt;"",IF(MID(C9865,1,1)="c",$AS$26,IF(MID(C9865,1,1)="r",$AS$41,IF(MID(C9865,1,1)="p",#REF!,#REF!))),"")</f>
        <v/>
      </c>
      <c r="I9865" s="92" t="str">
        <f t="shared" si="1541"/>
        <v/>
      </c>
      <c r="J9865" s="92" t="str">
        <f t="shared" si="1542"/>
        <v/>
      </c>
      <c r="K9865" s="92" t="str">
        <f t="shared" si="1543"/>
        <v/>
      </c>
      <c r="L9865" s="92" t="str">
        <f t="shared" si="1544"/>
        <v/>
      </c>
      <c r="M9865" s="95" t="str">
        <f>IF(A9865&lt;&gt;"",IF(MID(C9865,1,1)="c",SigmaEpsConcrete(I9865,$AN$30:$AN$33,$AR$30:$AR$33,$AS$26,$AS$27,$AS$28,$AQ$20,$AU$19),""),"")</f>
        <v/>
      </c>
      <c r="N9865" s="95" t="str">
        <f>IF(A9865&lt;&gt;"",IF(MID(C9865,1,1)="r",SigmaEpsReinf(J9865,$AS$42:$AS$43,$AS$41,$AS$39,$AS$40,$AQ$38),""),"")</f>
        <v/>
      </c>
      <c r="Q9865" s="92" t="str">
        <f t="shared" si="1546"/>
        <v/>
      </c>
      <c r="R9865" s="92" t="str">
        <f t="shared" si="1547"/>
        <v/>
      </c>
      <c r="U9865" s="5"/>
      <c r="V9865" s="5"/>
      <c r="W9865" s="94" t="str">
        <f t="shared" si="1545"/>
        <v/>
      </c>
      <c r="X9865" s="94" t="str">
        <f t="shared" si="1548"/>
        <v/>
      </c>
      <c r="Y9865" s="5"/>
      <c r="BK9865" s="8"/>
      <c r="BL9865" s="5"/>
      <c r="BM9865" s="5"/>
      <c r="BN9865" s="5"/>
      <c r="BO9865" s="5"/>
      <c r="BP9865" s="1"/>
      <c r="BQ9865" s="1"/>
      <c r="BR9865" s="1"/>
      <c r="BS9865" s="1"/>
      <c r="BT9865" s="1"/>
      <c r="BU9865" s="4"/>
      <c r="BV9865" s="1"/>
      <c r="BW9865" s="3"/>
      <c r="BX9865" s="4"/>
      <c r="BY9865" s="5"/>
      <c r="BZ9865" s="5"/>
      <c r="CA9865" s="5"/>
      <c r="CB9865" s="5"/>
      <c r="CC9865" s="5"/>
      <c r="CD9865" s="43"/>
    </row>
    <row r="9866" spans="1:82" x14ac:dyDescent="0.25">
      <c r="A9866" s="8"/>
      <c r="B9866" s="5"/>
      <c r="C9866" s="5"/>
      <c r="D9866" s="5"/>
      <c r="E9866" s="5"/>
      <c r="F9866" s="94" t="str">
        <f t="shared" ref="F9866:F9929" si="1549">IF(A9866&lt;&gt;"",(D9866-$AU$86)/10,"")</f>
        <v/>
      </c>
      <c r="G9866" s="94" t="str">
        <f t="shared" ref="G9866:G9929" si="1550">IF(A9866&lt;&gt;"",(E9866-$AU$87)/10,"")</f>
        <v/>
      </c>
      <c r="H9866" s="127" t="str">
        <f>IF(A9866&lt;&gt;"",IF(MID(C9866,1,1)="c",$AS$26,IF(MID(C9866,1,1)="r",$AS$41,IF(MID(C9866,1,1)="p",#REF!,#REF!))),"")</f>
        <v/>
      </c>
      <c r="I9866" s="92" t="str">
        <f t="shared" ref="I9866:I9929" si="1551">IF($A9866&lt;&gt;"",IF(MID($C9866,1,1)="c",$Y$3+$Y$4*$F9866+$Y$5*$G9866+$BR$43,""),"")</f>
        <v/>
      </c>
      <c r="J9866" s="92" t="str">
        <f t="shared" ref="J9866:J9929" si="1552">IF($A9866&lt;&gt;"",IF(MID($C9866,1,1)="r",$Y$3+$Y$4*$F9866+$Y$5*$G9866+$BR$43,""),"")</f>
        <v/>
      </c>
      <c r="K9866" s="92" t="str">
        <f t="shared" ref="K9866:K9929" si="1553">IF($A9866&lt;&gt;"",IF(MID($C9866,1,1)="u",$Y$3+$Y$4*$F9866+$Y$5*$G9866+$BR$43,""),"")</f>
        <v/>
      </c>
      <c r="L9866" s="92" t="str">
        <f t="shared" ref="L9866:L9929" si="1554">IF($A9866&lt;&gt;"",IF(MID($C9866,1,1)="p",$Y$3+$Y$4*$F9866+$Y$5*$G9866+$BR$43,""),"")</f>
        <v/>
      </c>
      <c r="M9866" s="95" t="str">
        <f>IF(A9866&lt;&gt;"",IF(MID(C9866,1,1)="c",SigmaEpsConcrete(I9866,$AN$30:$AN$33,$AR$30:$AR$33,$AS$26,$AS$27,$AS$28,$AQ$20,$AU$19),""),"")</f>
        <v/>
      </c>
      <c r="N9866" s="95" t="str">
        <f>IF(A9866&lt;&gt;"",IF(MID(C9866,1,1)="r",SigmaEpsReinf(J9866,$AS$42:$AS$43,$AS$41,$AS$39,$AS$40,$AQ$38),""),"")</f>
        <v/>
      </c>
      <c r="Q9866" s="92" t="str">
        <f t="shared" si="1546"/>
        <v/>
      </c>
      <c r="R9866" s="92" t="str">
        <f t="shared" si="1547"/>
        <v/>
      </c>
      <c r="U9866" s="5"/>
      <c r="V9866" s="5"/>
      <c r="W9866" s="94" t="str">
        <f t="shared" ref="W9866:W9929" si="1555">IF(A9866&lt;&gt;"",F9866-$AU$105,"")</f>
        <v/>
      </c>
      <c r="X9866" s="94" t="str">
        <f t="shared" si="1548"/>
        <v/>
      </c>
      <c r="Y9866" s="5"/>
      <c r="BK9866" s="8"/>
      <c r="BL9866" s="5"/>
      <c r="BM9866" s="5"/>
      <c r="BN9866" s="5"/>
      <c r="BO9866" s="5"/>
      <c r="BP9866" s="1"/>
      <c r="BQ9866" s="1"/>
      <c r="BR9866" s="1"/>
      <c r="BS9866" s="1"/>
      <c r="BT9866" s="1"/>
      <c r="BU9866" s="4"/>
      <c r="BV9866" s="1"/>
      <c r="BW9866" s="3"/>
      <c r="BX9866" s="4"/>
      <c r="BY9866" s="5"/>
      <c r="BZ9866" s="5"/>
      <c r="CA9866" s="5"/>
      <c r="CB9866" s="5"/>
      <c r="CC9866" s="5"/>
      <c r="CD9866" s="43"/>
    </row>
    <row r="9867" spans="1:82" x14ac:dyDescent="0.25">
      <c r="A9867" s="8"/>
      <c r="B9867" s="5"/>
      <c r="C9867" s="5"/>
      <c r="D9867" s="5"/>
      <c r="E9867" s="5"/>
      <c r="F9867" s="94" t="str">
        <f t="shared" si="1549"/>
        <v/>
      </c>
      <c r="G9867" s="94" t="str">
        <f t="shared" si="1550"/>
        <v/>
      </c>
      <c r="H9867" s="127" t="str">
        <f>IF(A9867&lt;&gt;"",IF(MID(C9867,1,1)="c",$AS$26,IF(MID(C9867,1,1)="r",$AS$41,IF(MID(C9867,1,1)="p",#REF!,#REF!))),"")</f>
        <v/>
      </c>
      <c r="I9867" s="92" t="str">
        <f t="shared" si="1551"/>
        <v/>
      </c>
      <c r="J9867" s="92" t="str">
        <f t="shared" si="1552"/>
        <v/>
      </c>
      <c r="K9867" s="92" t="str">
        <f t="shared" si="1553"/>
        <v/>
      </c>
      <c r="L9867" s="92" t="str">
        <f t="shared" si="1554"/>
        <v/>
      </c>
      <c r="M9867" s="95" t="str">
        <f>IF(A9867&lt;&gt;"",IF(MID(C9867,1,1)="c",SigmaEpsConcrete(I9867,$AN$30:$AN$33,$AR$30:$AR$33,$AS$26,$AS$27,$AS$28,$AQ$20,$AU$19),""),"")</f>
        <v/>
      </c>
      <c r="N9867" s="95" t="str">
        <f>IF(A9867&lt;&gt;"",IF(MID(C9867,1,1)="r",SigmaEpsReinf(J9867,$AS$42:$AS$43,$AS$41,$AS$39,$AS$40,$AQ$38),""),"")</f>
        <v/>
      </c>
      <c r="Q9867" s="92" t="str">
        <f t="shared" ref="Q9867:Q9930" si="1556">IF(A9867&lt;&gt;"",IF(MID(C9867,1,1)="c",IF(ISERROR(M9867/I9867),"",M9867/I9867),""),"")</f>
        <v/>
      </c>
      <c r="R9867" s="92" t="str">
        <f t="shared" ref="R9867:R9930" si="1557">IF(A9867&lt;&gt;"",IF(MID(C9867,1,1)="r",IF(ISERROR(N9867/J9867),"",N9867/J9867),""),"")</f>
        <v/>
      </c>
      <c r="U9867" s="5"/>
      <c r="V9867" s="5"/>
      <c r="W9867" s="94" t="str">
        <f t="shared" si="1555"/>
        <v/>
      </c>
      <c r="X9867" s="94" t="str">
        <f t="shared" ref="X9867:X9930" si="1558">IF(B9867&lt;&gt;"",G9867-$AU$106,"")</f>
        <v/>
      </c>
      <c r="Y9867" s="5"/>
      <c r="BK9867" s="8"/>
      <c r="BL9867" s="5"/>
      <c r="BM9867" s="5"/>
      <c r="BN9867" s="5"/>
      <c r="BO9867" s="5"/>
      <c r="BP9867" s="1"/>
      <c r="BQ9867" s="1"/>
      <c r="BR9867" s="1"/>
      <c r="BS9867" s="1"/>
      <c r="BT9867" s="1"/>
      <c r="BU9867" s="4"/>
      <c r="BV9867" s="1"/>
      <c r="BW9867" s="3"/>
      <c r="BX9867" s="4"/>
      <c r="BY9867" s="5"/>
      <c r="BZ9867" s="5"/>
      <c r="CA9867" s="5"/>
      <c r="CB9867" s="5"/>
      <c r="CC9867" s="5"/>
      <c r="CD9867" s="43"/>
    </row>
    <row r="9868" spans="1:82" x14ac:dyDescent="0.25">
      <c r="A9868" s="8"/>
      <c r="B9868" s="5"/>
      <c r="C9868" s="5"/>
      <c r="D9868" s="5"/>
      <c r="E9868" s="5"/>
      <c r="F9868" s="94" t="str">
        <f t="shared" si="1549"/>
        <v/>
      </c>
      <c r="G9868" s="94" t="str">
        <f t="shared" si="1550"/>
        <v/>
      </c>
      <c r="H9868" s="127" t="str">
        <f>IF(A9868&lt;&gt;"",IF(MID(C9868,1,1)="c",$AS$26,IF(MID(C9868,1,1)="r",$AS$41,IF(MID(C9868,1,1)="p",#REF!,#REF!))),"")</f>
        <v/>
      </c>
      <c r="I9868" s="92" t="str">
        <f t="shared" si="1551"/>
        <v/>
      </c>
      <c r="J9868" s="92" t="str">
        <f t="shared" si="1552"/>
        <v/>
      </c>
      <c r="K9868" s="92" t="str">
        <f t="shared" si="1553"/>
        <v/>
      </c>
      <c r="L9868" s="92" t="str">
        <f t="shared" si="1554"/>
        <v/>
      </c>
      <c r="M9868" s="95" t="str">
        <f>IF(A9868&lt;&gt;"",IF(MID(C9868,1,1)="c",SigmaEpsConcrete(I9868,$AN$30:$AN$33,$AR$30:$AR$33,$AS$26,$AS$27,$AS$28,$AQ$20,$AU$19),""),"")</f>
        <v/>
      </c>
      <c r="N9868" s="95" t="str">
        <f>IF(A9868&lt;&gt;"",IF(MID(C9868,1,1)="r",SigmaEpsReinf(J9868,$AS$42:$AS$43,$AS$41,$AS$39,$AS$40,$AQ$38),""),"")</f>
        <v/>
      </c>
      <c r="Q9868" s="92" t="str">
        <f t="shared" si="1556"/>
        <v/>
      </c>
      <c r="R9868" s="92" t="str">
        <f t="shared" si="1557"/>
        <v/>
      </c>
      <c r="U9868" s="5"/>
      <c r="V9868" s="5"/>
      <c r="W9868" s="94" t="str">
        <f t="shared" si="1555"/>
        <v/>
      </c>
      <c r="X9868" s="94" t="str">
        <f t="shared" si="1558"/>
        <v/>
      </c>
      <c r="Y9868" s="5"/>
      <c r="BK9868" s="8"/>
      <c r="BL9868" s="5"/>
      <c r="BM9868" s="5"/>
      <c r="BN9868" s="5"/>
      <c r="BO9868" s="5"/>
      <c r="BP9868" s="1"/>
      <c r="BQ9868" s="1"/>
      <c r="BR9868" s="1"/>
      <c r="BS9868" s="1"/>
      <c r="BT9868" s="1"/>
      <c r="BU9868" s="4"/>
      <c r="BV9868" s="1"/>
      <c r="BW9868" s="3"/>
      <c r="BX9868" s="4"/>
      <c r="BY9868" s="5"/>
      <c r="BZ9868" s="5"/>
      <c r="CA9868" s="5"/>
      <c r="CB9868" s="5"/>
      <c r="CC9868" s="5"/>
      <c r="CD9868" s="43"/>
    </row>
    <row r="9869" spans="1:82" x14ac:dyDescent="0.25">
      <c r="A9869" s="8"/>
      <c r="B9869" s="5"/>
      <c r="C9869" s="5"/>
      <c r="D9869" s="5"/>
      <c r="E9869" s="5"/>
      <c r="F9869" s="94" t="str">
        <f t="shared" si="1549"/>
        <v/>
      </c>
      <c r="G9869" s="94" t="str">
        <f t="shared" si="1550"/>
        <v/>
      </c>
      <c r="H9869" s="127" t="str">
        <f>IF(A9869&lt;&gt;"",IF(MID(C9869,1,1)="c",$AS$26,IF(MID(C9869,1,1)="r",$AS$41,IF(MID(C9869,1,1)="p",#REF!,#REF!))),"")</f>
        <v/>
      </c>
      <c r="I9869" s="92" t="str">
        <f t="shared" si="1551"/>
        <v/>
      </c>
      <c r="J9869" s="92" t="str">
        <f t="shared" si="1552"/>
        <v/>
      </c>
      <c r="K9869" s="92" t="str">
        <f t="shared" si="1553"/>
        <v/>
      </c>
      <c r="L9869" s="92" t="str">
        <f t="shared" si="1554"/>
        <v/>
      </c>
      <c r="M9869" s="95" t="str">
        <f>IF(A9869&lt;&gt;"",IF(MID(C9869,1,1)="c",SigmaEpsConcrete(I9869,$AN$30:$AN$33,$AR$30:$AR$33,$AS$26,$AS$27,$AS$28,$AQ$20,$AU$19),""),"")</f>
        <v/>
      </c>
      <c r="N9869" s="95" t="str">
        <f>IF(A9869&lt;&gt;"",IF(MID(C9869,1,1)="r",SigmaEpsReinf(J9869,$AS$42:$AS$43,$AS$41,$AS$39,$AS$40,$AQ$38),""),"")</f>
        <v/>
      </c>
      <c r="Q9869" s="92" t="str">
        <f t="shared" si="1556"/>
        <v/>
      </c>
      <c r="R9869" s="92" t="str">
        <f t="shared" si="1557"/>
        <v/>
      </c>
      <c r="U9869" s="5"/>
      <c r="V9869" s="5"/>
      <c r="W9869" s="94" t="str">
        <f t="shared" si="1555"/>
        <v/>
      </c>
      <c r="X9869" s="94" t="str">
        <f t="shared" si="1558"/>
        <v/>
      </c>
      <c r="Y9869" s="5"/>
      <c r="BK9869" s="8"/>
      <c r="BL9869" s="5"/>
      <c r="BM9869" s="5"/>
      <c r="BN9869" s="5"/>
      <c r="BO9869" s="5"/>
      <c r="BP9869" s="1"/>
      <c r="BQ9869" s="1"/>
      <c r="BR9869" s="1"/>
      <c r="BS9869" s="1"/>
      <c r="BT9869" s="1"/>
      <c r="BU9869" s="4"/>
      <c r="BV9869" s="1"/>
      <c r="BW9869" s="3"/>
      <c r="BX9869" s="4"/>
      <c r="BY9869" s="5"/>
      <c r="BZ9869" s="5"/>
      <c r="CA9869" s="5"/>
      <c r="CB9869" s="5"/>
      <c r="CC9869" s="5"/>
      <c r="CD9869" s="43"/>
    </row>
    <row r="9870" spans="1:82" x14ac:dyDescent="0.25">
      <c r="A9870" s="8"/>
      <c r="B9870" s="5"/>
      <c r="C9870" s="5"/>
      <c r="D9870" s="5"/>
      <c r="E9870" s="5"/>
      <c r="F9870" s="94" t="str">
        <f t="shared" si="1549"/>
        <v/>
      </c>
      <c r="G9870" s="94" t="str">
        <f t="shared" si="1550"/>
        <v/>
      </c>
      <c r="H9870" s="127" t="str">
        <f>IF(A9870&lt;&gt;"",IF(MID(C9870,1,1)="c",$AS$26,IF(MID(C9870,1,1)="r",$AS$41,IF(MID(C9870,1,1)="p",#REF!,#REF!))),"")</f>
        <v/>
      </c>
      <c r="I9870" s="92" t="str">
        <f t="shared" si="1551"/>
        <v/>
      </c>
      <c r="J9870" s="92" t="str">
        <f t="shared" si="1552"/>
        <v/>
      </c>
      <c r="K9870" s="92" t="str">
        <f t="shared" si="1553"/>
        <v/>
      </c>
      <c r="L9870" s="92" t="str">
        <f t="shared" si="1554"/>
        <v/>
      </c>
      <c r="M9870" s="95" t="str">
        <f>IF(A9870&lt;&gt;"",IF(MID(C9870,1,1)="c",SigmaEpsConcrete(I9870,$AN$30:$AN$33,$AR$30:$AR$33,$AS$26,$AS$27,$AS$28,$AQ$20,$AU$19),""),"")</f>
        <v/>
      </c>
      <c r="N9870" s="95" t="str">
        <f>IF(A9870&lt;&gt;"",IF(MID(C9870,1,1)="r",SigmaEpsReinf(J9870,$AS$42:$AS$43,$AS$41,$AS$39,$AS$40,$AQ$38),""),"")</f>
        <v/>
      </c>
      <c r="Q9870" s="92" t="str">
        <f t="shared" si="1556"/>
        <v/>
      </c>
      <c r="R9870" s="92" t="str">
        <f t="shared" si="1557"/>
        <v/>
      </c>
      <c r="U9870" s="5"/>
      <c r="V9870" s="5"/>
      <c r="W9870" s="94" t="str">
        <f t="shared" si="1555"/>
        <v/>
      </c>
      <c r="X9870" s="94" t="str">
        <f t="shared" si="1558"/>
        <v/>
      </c>
      <c r="Y9870" s="5"/>
      <c r="BK9870" s="8"/>
      <c r="BL9870" s="5"/>
      <c r="BM9870" s="5"/>
      <c r="BN9870" s="5"/>
      <c r="BO9870" s="5"/>
      <c r="BP9870" s="1"/>
      <c r="BQ9870" s="1"/>
      <c r="BR9870" s="1"/>
      <c r="BS9870" s="1"/>
      <c r="BT9870" s="1"/>
      <c r="BU9870" s="4"/>
      <c r="BV9870" s="1"/>
      <c r="BW9870" s="3"/>
      <c r="BX9870" s="4"/>
      <c r="BY9870" s="5"/>
      <c r="BZ9870" s="5"/>
      <c r="CA9870" s="5"/>
      <c r="CB9870" s="5"/>
      <c r="CC9870" s="5"/>
      <c r="CD9870" s="43"/>
    </row>
    <row r="9871" spans="1:82" x14ac:dyDescent="0.25">
      <c r="A9871" s="8"/>
      <c r="B9871" s="5"/>
      <c r="C9871" s="5"/>
      <c r="D9871" s="5"/>
      <c r="E9871" s="5"/>
      <c r="F9871" s="94" t="str">
        <f t="shared" si="1549"/>
        <v/>
      </c>
      <c r="G9871" s="94" t="str">
        <f t="shared" si="1550"/>
        <v/>
      </c>
      <c r="H9871" s="127" t="str">
        <f>IF(A9871&lt;&gt;"",IF(MID(C9871,1,1)="c",$AS$26,IF(MID(C9871,1,1)="r",$AS$41,IF(MID(C9871,1,1)="p",#REF!,#REF!))),"")</f>
        <v/>
      </c>
      <c r="I9871" s="92" t="str">
        <f t="shared" si="1551"/>
        <v/>
      </c>
      <c r="J9871" s="92" t="str">
        <f t="shared" si="1552"/>
        <v/>
      </c>
      <c r="K9871" s="92" t="str">
        <f t="shared" si="1553"/>
        <v/>
      </c>
      <c r="L9871" s="92" t="str">
        <f t="shared" si="1554"/>
        <v/>
      </c>
      <c r="M9871" s="95" t="str">
        <f>IF(A9871&lt;&gt;"",IF(MID(C9871,1,1)="c",SigmaEpsConcrete(I9871,$AN$30:$AN$33,$AR$30:$AR$33,$AS$26,$AS$27,$AS$28,$AQ$20,$AU$19),""),"")</f>
        <v/>
      </c>
      <c r="N9871" s="95" t="str">
        <f>IF(A9871&lt;&gt;"",IF(MID(C9871,1,1)="r",SigmaEpsReinf(J9871,$AS$42:$AS$43,$AS$41,$AS$39,$AS$40,$AQ$38),""),"")</f>
        <v/>
      </c>
      <c r="Q9871" s="92" t="str">
        <f t="shared" si="1556"/>
        <v/>
      </c>
      <c r="R9871" s="92" t="str">
        <f t="shared" si="1557"/>
        <v/>
      </c>
      <c r="U9871" s="5"/>
      <c r="V9871" s="5"/>
      <c r="W9871" s="94" t="str">
        <f t="shared" si="1555"/>
        <v/>
      </c>
      <c r="X9871" s="94" t="str">
        <f t="shared" si="1558"/>
        <v/>
      </c>
      <c r="Y9871" s="5"/>
      <c r="BK9871" s="8"/>
      <c r="BL9871" s="5"/>
      <c r="BM9871" s="5"/>
      <c r="BN9871" s="5"/>
      <c r="BO9871" s="5"/>
      <c r="BP9871" s="1"/>
      <c r="BQ9871" s="1"/>
      <c r="BR9871" s="1"/>
      <c r="BS9871" s="1"/>
      <c r="BT9871" s="1"/>
      <c r="BU9871" s="4"/>
      <c r="BV9871" s="1"/>
      <c r="BW9871" s="3"/>
      <c r="BX9871" s="4"/>
      <c r="BY9871" s="5"/>
      <c r="BZ9871" s="5"/>
      <c r="CA9871" s="5"/>
      <c r="CB9871" s="5"/>
      <c r="CC9871" s="5"/>
      <c r="CD9871" s="43"/>
    </row>
    <row r="9872" spans="1:82" x14ac:dyDescent="0.25">
      <c r="A9872" s="8"/>
      <c r="B9872" s="5"/>
      <c r="C9872" s="5"/>
      <c r="D9872" s="5"/>
      <c r="E9872" s="5"/>
      <c r="F9872" s="94" t="str">
        <f t="shared" si="1549"/>
        <v/>
      </c>
      <c r="G9872" s="94" t="str">
        <f t="shared" si="1550"/>
        <v/>
      </c>
      <c r="H9872" s="127" t="str">
        <f>IF(A9872&lt;&gt;"",IF(MID(C9872,1,1)="c",$AS$26,IF(MID(C9872,1,1)="r",$AS$41,IF(MID(C9872,1,1)="p",#REF!,#REF!))),"")</f>
        <v/>
      </c>
      <c r="I9872" s="92" t="str">
        <f t="shared" si="1551"/>
        <v/>
      </c>
      <c r="J9872" s="92" t="str">
        <f t="shared" si="1552"/>
        <v/>
      </c>
      <c r="K9872" s="92" t="str">
        <f t="shared" si="1553"/>
        <v/>
      </c>
      <c r="L9872" s="92" t="str">
        <f t="shared" si="1554"/>
        <v/>
      </c>
      <c r="M9872" s="95" t="str">
        <f>IF(A9872&lt;&gt;"",IF(MID(C9872,1,1)="c",SigmaEpsConcrete(I9872,$AN$30:$AN$33,$AR$30:$AR$33,$AS$26,$AS$27,$AS$28,$AQ$20,$AU$19),""),"")</f>
        <v/>
      </c>
      <c r="N9872" s="95" t="str">
        <f>IF(A9872&lt;&gt;"",IF(MID(C9872,1,1)="r",SigmaEpsReinf(J9872,$AS$42:$AS$43,$AS$41,$AS$39,$AS$40,$AQ$38),""),"")</f>
        <v/>
      </c>
      <c r="Q9872" s="92" t="str">
        <f t="shared" si="1556"/>
        <v/>
      </c>
      <c r="R9872" s="92" t="str">
        <f t="shared" si="1557"/>
        <v/>
      </c>
      <c r="U9872" s="5"/>
      <c r="V9872" s="5"/>
      <c r="W9872" s="94" t="str">
        <f t="shared" si="1555"/>
        <v/>
      </c>
      <c r="X9872" s="94" t="str">
        <f t="shared" si="1558"/>
        <v/>
      </c>
      <c r="Y9872" s="5"/>
      <c r="BK9872" s="8"/>
      <c r="BL9872" s="5"/>
      <c r="BM9872" s="5"/>
      <c r="BN9872" s="5"/>
      <c r="BO9872" s="5"/>
      <c r="BP9872" s="1"/>
      <c r="BQ9872" s="1"/>
      <c r="BR9872" s="1"/>
      <c r="BS9872" s="1"/>
      <c r="BT9872" s="1"/>
      <c r="BU9872" s="4"/>
      <c r="BV9872" s="1"/>
      <c r="BW9872" s="3"/>
      <c r="BX9872" s="4"/>
      <c r="BY9872" s="5"/>
      <c r="BZ9872" s="5"/>
      <c r="CA9872" s="5"/>
      <c r="CB9872" s="5"/>
      <c r="CC9872" s="5"/>
      <c r="CD9872" s="43"/>
    </row>
    <row r="9873" spans="1:82" x14ac:dyDescent="0.25">
      <c r="A9873" s="8"/>
      <c r="B9873" s="5"/>
      <c r="C9873" s="5"/>
      <c r="D9873" s="5"/>
      <c r="E9873" s="5"/>
      <c r="F9873" s="94" t="str">
        <f t="shared" si="1549"/>
        <v/>
      </c>
      <c r="G9873" s="94" t="str">
        <f t="shared" si="1550"/>
        <v/>
      </c>
      <c r="H9873" s="127" t="str">
        <f>IF(A9873&lt;&gt;"",IF(MID(C9873,1,1)="c",$AS$26,IF(MID(C9873,1,1)="r",$AS$41,IF(MID(C9873,1,1)="p",#REF!,#REF!))),"")</f>
        <v/>
      </c>
      <c r="I9873" s="92" t="str">
        <f t="shared" si="1551"/>
        <v/>
      </c>
      <c r="J9873" s="92" t="str">
        <f t="shared" si="1552"/>
        <v/>
      </c>
      <c r="K9873" s="92" t="str">
        <f t="shared" si="1553"/>
        <v/>
      </c>
      <c r="L9873" s="92" t="str">
        <f t="shared" si="1554"/>
        <v/>
      </c>
      <c r="M9873" s="95" t="str">
        <f>IF(A9873&lt;&gt;"",IF(MID(C9873,1,1)="c",SigmaEpsConcrete(I9873,$AN$30:$AN$33,$AR$30:$AR$33,$AS$26,$AS$27,$AS$28,$AQ$20,$AU$19),""),"")</f>
        <v/>
      </c>
      <c r="N9873" s="95" t="str">
        <f>IF(A9873&lt;&gt;"",IF(MID(C9873,1,1)="r",SigmaEpsReinf(J9873,$AS$42:$AS$43,$AS$41,$AS$39,$AS$40,$AQ$38),""),"")</f>
        <v/>
      </c>
      <c r="Q9873" s="92" t="str">
        <f t="shared" si="1556"/>
        <v/>
      </c>
      <c r="R9873" s="92" t="str">
        <f t="shared" si="1557"/>
        <v/>
      </c>
      <c r="U9873" s="5"/>
      <c r="V9873" s="5"/>
      <c r="W9873" s="94" t="str">
        <f t="shared" si="1555"/>
        <v/>
      </c>
      <c r="X9873" s="94" t="str">
        <f t="shared" si="1558"/>
        <v/>
      </c>
      <c r="Y9873" s="5"/>
      <c r="BK9873" s="8"/>
      <c r="BL9873" s="5"/>
      <c r="BM9873" s="5"/>
      <c r="BN9873" s="5"/>
      <c r="BO9873" s="5"/>
      <c r="BP9873" s="1"/>
      <c r="BQ9873" s="1"/>
      <c r="BR9873" s="1"/>
      <c r="BS9873" s="1"/>
      <c r="BT9873" s="1"/>
      <c r="BU9873" s="4"/>
      <c r="BV9873" s="1"/>
      <c r="BW9873" s="3"/>
      <c r="BX9873" s="4"/>
      <c r="BY9873" s="5"/>
      <c r="BZ9873" s="5"/>
      <c r="CA9873" s="5"/>
      <c r="CB9873" s="5"/>
      <c r="CC9873" s="5"/>
      <c r="CD9873" s="43"/>
    </row>
    <row r="9874" spans="1:82" x14ac:dyDescent="0.25">
      <c r="A9874" s="8"/>
      <c r="B9874" s="5"/>
      <c r="C9874" s="5"/>
      <c r="D9874" s="5"/>
      <c r="E9874" s="5"/>
      <c r="F9874" s="94" t="str">
        <f t="shared" si="1549"/>
        <v/>
      </c>
      <c r="G9874" s="94" t="str">
        <f t="shared" si="1550"/>
        <v/>
      </c>
      <c r="H9874" s="127" t="str">
        <f>IF(A9874&lt;&gt;"",IF(MID(C9874,1,1)="c",$AS$26,IF(MID(C9874,1,1)="r",$AS$41,IF(MID(C9874,1,1)="p",#REF!,#REF!))),"")</f>
        <v/>
      </c>
      <c r="I9874" s="92" t="str">
        <f t="shared" si="1551"/>
        <v/>
      </c>
      <c r="J9874" s="92" t="str">
        <f t="shared" si="1552"/>
        <v/>
      </c>
      <c r="K9874" s="92" t="str">
        <f t="shared" si="1553"/>
        <v/>
      </c>
      <c r="L9874" s="92" t="str">
        <f t="shared" si="1554"/>
        <v/>
      </c>
      <c r="M9874" s="95" t="str">
        <f>IF(A9874&lt;&gt;"",IF(MID(C9874,1,1)="c",SigmaEpsConcrete(I9874,$AN$30:$AN$33,$AR$30:$AR$33,$AS$26,$AS$27,$AS$28,$AQ$20,$AU$19),""),"")</f>
        <v/>
      </c>
      <c r="N9874" s="95" t="str">
        <f>IF(A9874&lt;&gt;"",IF(MID(C9874,1,1)="r",SigmaEpsReinf(J9874,$AS$42:$AS$43,$AS$41,$AS$39,$AS$40,$AQ$38),""),"")</f>
        <v/>
      </c>
      <c r="Q9874" s="92" t="str">
        <f t="shared" si="1556"/>
        <v/>
      </c>
      <c r="R9874" s="92" t="str">
        <f t="shared" si="1557"/>
        <v/>
      </c>
      <c r="U9874" s="5"/>
      <c r="V9874" s="5"/>
      <c r="W9874" s="94" t="str">
        <f t="shared" si="1555"/>
        <v/>
      </c>
      <c r="X9874" s="94" t="str">
        <f t="shared" si="1558"/>
        <v/>
      </c>
      <c r="Y9874" s="5"/>
      <c r="BK9874" s="8"/>
      <c r="BL9874" s="5"/>
      <c r="BM9874" s="5"/>
      <c r="BN9874" s="5"/>
      <c r="BO9874" s="5"/>
      <c r="BP9874" s="1"/>
      <c r="BQ9874" s="1"/>
      <c r="BR9874" s="1"/>
      <c r="BS9874" s="1"/>
      <c r="BT9874" s="1"/>
      <c r="BU9874" s="4"/>
      <c r="BV9874" s="1"/>
      <c r="BW9874" s="3"/>
      <c r="BX9874" s="4"/>
      <c r="BY9874" s="5"/>
      <c r="BZ9874" s="5"/>
      <c r="CA9874" s="5"/>
      <c r="CB9874" s="5"/>
      <c r="CC9874" s="5"/>
      <c r="CD9874" s="43"/>
    </row>
    <row r="9875" spans="1:82" x14ac:dyDescent="0.25">
      <c r="A9875" s="8"/>
      <c r="B9875" s="5"/>
      <c r="C9875" s="5"/>
      <c r="D9875" s="5"/>
      <c r="E9875" s="5"/>
      <c r="F9875" s="94" t="str">
        <f t="shared" si="1549"/>
        <v/>
      </c>
      <c r="G9875" s="94" t="str">
        <f t="shared" si="1550"/>
        <v/>
      </c>
      <c r="H9875" s="127" t="str">
        <f>IF(A9875&lt;&gt;"",IF(MID(C9875,1,1)="c",$AS$26,IF(MID(C9875,1,1)="r",$AS$41,IF(MID(C9875,1,1)="p",#REF!,#REF!))),"")</f>
        <v/>
      </c>
      <c r="I9875" s="92" t="str">
        <f t="shared" si="1551"/>
        <v/>
      </c>
      <c r="J9875" s="92" t="str">
        <f t="shared" si="1552"/>
        <v/>
      </c>
      <c r="K9875" s="92" t="str">
        <f t="shared" si="1553"/>
        <v/>
      </c>
      <c r="L9875" s="92" t="str">
        <f t="shared" si="1554"/>
        <v/>
      </c>
      <c r="M9875" s="95" t="str">
        <f>IF(A9875&lt;&gt;"",IF(MID(C9875,1,1)="c",SigmaEpsConcrete(I9875,$AN$30:$AN$33,$AR$30:$AR$33,$AS$26,$AS$27,$AS$28,$AQ$20,$AU$19),""),"")</f>
        <v/>
      </c>
      <c r="N9875" s="95" t="str">
        <f>IF(A9875&lt;&gt;"",IF(MID(C9875,1,1)="r",SigmaEpsReinf(J9875,$AS$42:$AS$43,$AS$41,$AS$39,$AS$40,$AQ$38),""),"")</f>
        <v/>
      </c>
      <c r="Q9875" s="92" t="str">
        <f t="shared" si="1556"/>
        <v/>
      </c>
      <c r="R9875" s="92" t="str">
        <f t="shared" si="1557"/>
        <v/>
      </c>
      <c r="U9875" s="5"/>
      <c r="V9875" s="5"/>
      <c r="W9875" s="94" t="str">
        <f t="shared" si="1555"/>
        <v/>
      </c>
      <c r="X9875" s="94" t="str">
        <f t="shared" si="1558"/>
        <v/>
      </c>
      <c r="Y9875" s="5"/>
      <c r="BK9875" s="8"/>
      <c r="BL9875" s="5"/>
      <c r="BM9875" s="5"/>
      <c r="BN9875" s="5"/>
      <c r="BO9875" s="5"/>
      <c r="BP9875" s="1"/>
      <c r="BQ9875" s="1"/>
      <c r="BR9875" s="1"/>
      <c r="BS9875" s="1"/>
      <c r="BT9875" s="1"/>
      <c r="BU9875" s="4"/>
      <c r="BV9875" s="1"/>
      <c r="BW9875" s="3"/>
      <c r="BX9875" s="4"/>
      <c r="BY9875" s="5"/>
      <c r="BZ9875" s="5"/>
      <c r="CA9875" s="5"/>
      <c r="CB9875" s="5"/>
      <c r="CC9875" s="5"/>
      <c r="CD9875" s="43"/>
    </row>
    <row r="9876" spans="1:82" x14ac:dyDescent="0.25">
      <c r="A9876" s="8"/>
      <c r="B9876" s="5"/>
      <c r="C9876" s="5"/>
      <c r="D9876" s="5"/>
      <c r="E9876" s="5"/>
      <c r="F9876" s="94" t="str">
        <f t="shared" si="1549"/>
        <v/>
      </c>
      <c r="G9876" s="94" t="str">
        <f t="shared" si="1550"/>
        <v/>
      </c>
      <c r="H9876" s="127" t="str">
        <f>IF(A9876&lt;&gt;"",IF(MID(C9876,1,1)="c",$AS$26,IF(MID(C9876,1,1)="r",$AS$41,IF(MID(C9876,1,1)="p",#REF!,#REF!))),"")</f>
        <v/>
      </c>
      <c r="I9876" s="92" t="str">
        <f t="shared" si="1551"/>
        <v/>
      </c>
      <c r="J9876" s="92" t="str">
        <f t="shared" si="1552"/>
        <v/>
      </c>
      <c r="K9876" s="92" t="str">
        <f t="shared" si="1553"/>
        <v/>
      </c>
      <c r="L9876" s="92" t="str">
        <f t="shared" si="1554"/>
        <v/>
      </c>
      <c r="M9876" s="95" t="str">
        <f>IF(A9876&lt;&gt;"",IF(MID(C9876,1,1)="c",SigmaEpsConcrete(I9876,$AN$30:$AN$33,$AR$30:$AR$33,$AS$26,$AS$27,$AS$28,$AQ$20,$AU$19),""),"")</f>
        <v/>
      </c>
      <c r="N9876" s="95" t="str">
        <f>IF(A9876&lt;&gt;"",IF(MID(C9876,1,1)="r",SigmaEpsReinf(J9876,$AS$42:$AS$43,$AS$41,$AS$39,$AS$40,$AQ$38),""),"")</f>
        <v/>
      </c>
      <c r="Q9876" s="92" t="str">
        <f t="shared" si="1556"/>
        <v/>
      </c>
      <c r="R9876" s="92" t="str">
        <f t="shared" si="1557"/>
        <v/>
      </c>
      <c r="U9876" s="5"/>
      <c r="V9876" s="5"/>
      <c r="W9876" s="94" t="str">
        <f t="shared" si="1555"/>
        <v/>
      </c>
      <c r="X9876" s="94" t="str">
        <f t="shared" si="1558"/>
        <v/>
      </c>
      <c r="Y9876" s="5"/>
      <c r="BK9876" s="8"/>
      <c r="BL9876" s="5"/>
      <c r="BM9876" s="5"/>
      <c r="BN9876" s="5"/>
      <c r="BO9876" s="5"/>
      <c r="BP9876" s="1"/>
      <c r="BQ9876" s="1"/>
      <c r="BR9876" s="1"/>
      <c r="BS9876" s="1"/>
      <c r="BT9876" s="1"/>
      <c r="BU9876" s="4"/>
      <c r="BV9876" s="1"/>
      <c r="BW9876" s="3"/>
      <c r="BX9876" s="4"/>
      <c r="BY9876" s="5"/>
      <c r="BZ9876" s="5"/>
      <c r="CA9876" s="5"/>
      <c r="CB9876" s="5"/>
      <c r="CC9876" s="5"/>
      <c r="CD9876" s="43"/>
    </row>
    <row r="9877" spans="1:82" x14ac:dyDescent="0.25">
      <c r="A9877" s="8"/>
      <c r="B9877" s="5"/>
      <c r="C9877" s="5"/>
      <c r="D9877" s="5"/>
      <c r="E9877" s="5"/>
      <c r="F9877" s="94" t="str">
        <f t="shared" si="1549"/>
        <v/>
      </c>
      <c r="G9877" s="94" t="str">
        <f t="shared" si="1550"/>
        <v/>
      </c>
      <c r="H9877" s="127" t="str">
        <f>IF(A9877&lt;&gt;"",IF(MID(C9877,1,1)="c",$AS$26,IF(MID(C9877,1,1)="r",$AS$41,IF(MID(C9877,1,1)="p",#REF!,#REF!))),"")</f>
        <v/>
      </c>
      <c r="I9877" s="92" t="str">
        <f t="shared" si="1551"/>
        <v/>
      </c>
      <c r="J9877" s="92" t="str">
        <f t="shared" si="1552"/>
        <v/>
      </c>
      <c r="K9877" s="92" t="str">
        <f t="shared" si="1553"/>
        <v/>
      </c>
      <c r="L9877" s="92" t="str">
        <f t="shared" si="1554"/>
        <v/>
      </c>
      <c r="M9877" s="95" t="str">
        <f>IF(A9877&lt;&gt;"",IF(MID(C9877,1,1)="c",SigmaEpsConcrete(I9877,$AN$30:$AN$33,$AR$30:$AR$33,$AS$26,$AS$27,$AS$28,$AQ$20,$AU$19),""),"")</f>
        <v/>
      </c>
      <c r="N9877" s="95" t="str">
        <f>IF(A9877&lt;&gt;"",IF(MID(C9877,1,1)="r",SigmaEpsReinf(J9877,$AS$42:$AS$43,$AS$41,$AS$39,$AS$40,$AQ$38),""),"")</f>
        <v/>
      </c>
      <c r="Q9877" s="92" t="str">
        <f t="shared" si="1556"/>
        <v/>
      </c>
      <c r="R9877" s="92" t="str">
        <f t="shared" si="1557"/>
        <v/>
      </c>
      <c r="U9877" s="5"/>
      <c r="V9877" s="5"/>
      <c r="W9877" s="94" t="str">
        <f t="shared" si="1555"/>
        <v/>
      </c>
      <c r="X9877" s="94" t="str">
        <f t="shared" si="1558"/>
        <v/>
      </c>
      <c r="Y9877" s="5"/>
      <c r="BK9877" s="8"/>
      <c r="BL9877" s="5"/>
      <c r="BM9877" s="5"/>
      <c r="BN9877" s="5"/>
      <c r="BO9877" s="5"/>
      <c r="BP9877" s="1"/>
      <c r="BQ9877" s="1"/>
      <c r="BR9877" s="1"/>
      <c r="BS9877" s="1"/>
      <c r="BT9877" s="1"/>
      <c r="BU9877" s="4"/>
      <c r="BV9877" s="1"/>
      <c r="BW9877" s="3"/>
      <c r="BX9877" s="4"/>
      <c r="BY9877" s="5"/>
      <c r="BZ9877" s="5"/>
      <c r="CA9877" s="5"/>
      <c r="CB9877" s="5"/>
      <c r="CC9877" s="5"/>
      <c r="CD9877" s="43"/>
    </row>
    <row r="9878" spans="1:82" x14ac:dyDescent="0.25">
      <c r="A9878" s="8"/>
      <c r="B9878" s="5"/>
      <c r="C9878" s="5"/>
      <c r="D9878" s="5"/>
      <c r="E9878" s="5"/>
      <c r="F9878" s="94" t="str">
        <f t="shared" si="1549"/>
        <v/>
      </c>
      <c r="G9878" s="94" t="str">
        <f t="shared" si="1550"/>
        <v/>
      </c>
      <c r="H9878" s="127" t="str">
        <f>IF(A9878&lt;&gt;"",IF(MID(C9878,1,1)="c",$AS$26,IF(MID(C9878,1,1)="r",$AS$41,IF(MID(C9878,1,1)="p",#REF!,#REF!))),"")</f>
        <v/>
      </c>
      <c r="I9878" s="92" t="str">
        <f t="shared" si="1551"/>
        <v/>
      </c>
      <c r="J9878" s="92" t="str">
        <f t="shared" si="1552"/>
        <v/>
      </c>
      <c r="K9878" s="92" t="str">
        <f t="shared" si="1553"/>
        <v/>
      </c>
      <c r="L9878" s="92" t="str">
        <f t="shared" si="1554"/>
        <v/>
      </c>
      <c r="M9878" s="95" t="str">
        <f>IF(A9878&lt;&gt;"",IF(MID(C9878,1,1)="c",SigmaEpsConcrete(I9878,$AN$30:$AN$33,$AR$30:$AR$33,$AS$26,$AS$27,$AS$28,$AQ$20,$AU$19),""),"")</f>
        <v/>
      </c>
      <c r="N9878" s="95" t="str">
        <f>IF(A9878&lt;&gt;"",IF(MID(C9878,1,1)="r",SigmaEpsReinf(J9878,$AS$42:$AS$43,$AS$41,$AS$39,$AS$40,$AQ$38),""),"")</f>
        <v/>
      </c>
      <c r="Q9878" s="92" t="str">
        <f t="shared" si="1556"/>
        <v/>
      </c>
      <c r="R9878" s="92" t="str">
        <f t="shared" si="1557"/>
        <v/>
      </c>
      <c r="U9878" s="5"/>
      <c r="V9878" s="5"/>
      <c r="W9878" s="94" t="str">
        <f t="shared" si="1555"/>
        <v/>
      </c>
      <c r="X9878" s="94" t="str">
        <f t="shared" si="1558"/>
        <v/>
      </c>
      <c r="Y9878" s="5"/>
      <c r="BK9878" s="8"/>
      <c r="BL9878" s="5"/>
      <c r="BM9878" s="5"/>
      <c r="BN9878" s="5"/>
      <c r="BO9878" s="5"/>
      <c r="BP9878" s="1"/>
      <c r="BQ9878" s="1"/>
      <c r="BR9878" s="1"/>
      <c r="BS9878" s="1"/>
      <c r="BT9878" s="1"/>
      <c r="BU9878" s="4"/>
      <c r="BV9878" s="1"/>
      <c r="BW9878" s="3"/>
      <c r="BX9878" s="4"/>
      <c r="BY9878" s="5"/>
      <c r="BZ9878" s="5"/>
      <c r="CA9878" s="5"/>
      <c r="CB9878" s="5"/>
      <c r="CC9878" s="5"/>
      <c r="CD9878" s="43"/>
    </row>
    <row r="9879" spans="1:82" x14ac:dyDescent="0.25">
      <c r="A9879" s="8"/>
      <c r="B9879" s="5"/>
      <c r="C9879" s="5"/>
      <c r="D9879" s="5"/>
      <c r="E9879" s="5"/>
      <c r="F9879" s="94" t="str">
        <f t="shared" si="1549"/>
        <v/>
      </c>
      <c r="G9879" s="94" t="str">
        <f t="shared" si="1550"/>
        <v/>
      </c>
      <c r="H9879" s="127" t="str">
        <f>IF(A9879&lt;&gt;"",IF(MID(C9879,1,1)="c",$AS$26,IF(MID(C9879,1,1)="r",$AS$41,IF(MID(C9879,1,1)="p",#REF!,#REF!))),"")</f>
        <v/>
      </c>
      <c r="I9879" s="92" t="str">
        <f t="shared" si="1551"/>
        <v/>
      </c>
      <c r="J9879" s="92" t="str">
        <f t="shared" si="1552"/>
        <v/>
      </c>
      <c r="K9879" s="92" t="str">
        <f t="shared" si="1553"/>
        <v/>
      </c>
      <c r="L9879" s="92" t="str">
        <f t="shared" si="1554"/>
        <v/>
      </c>
      <c r="M9879" s="95" t="str">
        <f>IF(A9879&lt;&gt;"",IF(MID(C9879,1,1)="c",SigmaEpsConcrete(I9879,$AN$30:$AN$33,$AR$30:$AR$33,$AS$26,$AS$27,$AS$28,$AQ$20,$AU$19),""),"")</f>
        <v/>
      </c>
      <c r="N9879" s="95" t="str">
        <f>IF(A9879&lt;&gt;"",IF(MID(C9879,1,1)="r",SigmaEpsReinf(J9879,$AS$42:$AS$43,$AS$41,$AS$39,$AS$40,$AQ$38),""),"")</f>
        <v/>
      </c>
      <c r="Q9879" s="92" t="str">
        <f t="shared" si="1556"/>
        <v/>
      </c>
      <c r="R9879" s="92" t="str">
        <f t="shared" si="1557"/>
        <v/>
      </c>
      <c r="U9879" s="5"/>
      <c r="V9879" s="5"/>
      <c r="W9879" s="94" t="str">
        <f t="shared" si="1555"/>
        <v/>
      </c>
      <c r="X9879" s="94" t="str">
        <f t="shared" si="1558"/>
        <v/>
      </c>
      <c r="Y9879" s="5"/>
      <c r="BK9879" s="8"/>
      <c r="BL9879" s="5"/>
      <c r="BM9879" s="5"/>
      <c r="BN9879" s="5"/>
      <c r="BO9879" s="5"/>
      <c r="BP9879" s="1"/>
      <c r="BQ9879" s="1"/>
      <c r="BR9879" s="1"/>
      <c r="BS9879" s="1"/>
      <c r="BT9879" s="1"/>
      <c r="BU9879" s="4"/>
      <c r="BV9879" s="1"/>
      <c r="BW9879" s="3"/>
      <c r="BX9879" s="4"/>
      <c r="BY9879" s="5"/>
      <c r="BZ9879" s="5"/>
      <c r="CA9879" s="5"/>
      <c r="CB9879" s="5"/>
      <c r="CC9879" s="5"/>
      <c r="CD9879" s="43"/>
    </row>
    <row r="9880" spans="1:82" x14ac:dyDescent="0.25">
      <c r="A9880" s="8"/>
      <c r="B9880" s="5"/>
      <c r="C9880" s="5"/>
      <c r="D9880" s="5"/>
      <c r="E9880" s="5"/>
      <c r="F9880" s="94" t="str">
        <f t="shared" si="1549"/>
        <v/>
      </c>
      <c r="G9880" s="94" t="str">
        <f t="shared" si="1550"/>
        <v/>
      </c>
      <c r="H9880" s="127" t="str">
        <f>IF(A9880&lt;&gt;"",IF(MID(C9880,1,1)="c",$AS$26,IF(MID(C9880,1,1)="r",$AS$41,IF(MID(C9880,1,1)="p",#REF!,#REF!))),"")</f>
        <v/>
      </c>
      <c r="I9880" s="92" t="str">
        <f t="shared" si="1551"/>
        <v/>
      </c>
      <c r="J9880" s="92" t="str">
        <f t="shared" si="1552"/>
        <v/>
      </c>
      <c r="K9880" s="92" t="str">
        <f t="shared" si="1553"/>
        <v/>
      </c>
      <c r="L9880" s="92" t="str">
        <f t="shared" si="1554"/>
        <v/>
      </c>
      <c r="M9880" s="95" t="str">
        <f>IF(A9880&lt;&gt;"",IF(MID(C9880,1,1)="c",SigmaEpsConcrete(I9880,$AN$30:$AN$33,$AR$30:$AR$33,$AS$26,$AS$27,$AS$28,$AQ$20,$AU$19),""),"")</f>
        <v/>
      </c>
      <c r="N9880" s="95" t="str">
        <f>IF(A9880&lt;&gt;"",IF(MID(C9880,1,1)="r",SigmaEpsReinf(J9880,$AS$42:$AS$43,$AS$41,$AS$39,$AS$40,$AQ$38),""),"")</f>
        <v/>
      </c>
      <c r="Q9880" s="92" t="str">
        <f t="shared" si="1556"/>
        <v/>
      </c>
      <c r="R9880" s="92" t="str">
        <f t="shared" si="1557"/>
        <v/>
      </c>
      <c r="U9880" s="5"/>
      <c r="V9880" s="5"/>
      <c r="W9880" s="94" t="str">
        <f t="shared" si="1555"/>
        <v/>
      </c>
      <c r="X9880" s="94" t="str">
        <f t="shared" si="1558"/>
        <v/>
      </c>
      <c r="Y9880" s="5"/>
      <c r="BK9880" s="8"/>
      <c r="BL9880" s="5"/>
      <c r="BM9880" s="5"/>
      <c r="BN9880" s="5"/>
      <c r="BO9880" s="5"/>
      <c r="BP9880" s="1"/>
      <c r="BQ9880" s="1"/>
      <c r="BR9880" s="1"/>
      <c r="BS9880" s="1"/>
      <c r="BT9880" s="1"/>
      <c r="BU9880" s="4"/>
      <c r="BV9880" s="1"/>
      <c r="BW9880" s="3"/>
      <c r="BX9880" s="4"/>
      <c r="BY9880" s="5"/>
      <c r="BZ9880" s="5"/>
      <c r="CA9880" s="5"/>
      <c r="CB9880" s="5"/>
      <c r="CC9880" s="5"/>
      <c r="CD9880" s="43"/>
    </row>
    <row r="9881" spans="1:82" x14ac:dyDescent="0.25">
      <c r="A9881" s="8"/>
      <c r="B9881" s="5"/>
      <c r="C9881" s="5"/>
      <c r="D9881" s="5"/>
      <c r="E9881" s="5"/>
      <c r="F9881" s="94" t="str">
        <f t="shared" si="1549"/>
        <v/>
      </c>
      <c r="G9881" s="94" t="str">
        <f t="shared" si="1550"/>
        <v/>
      </c>
      <c r="H9881" s="127" t="str">
        <f>IF(A9881&lt;&gt;"",IF(MID(C9881,1,1)="c",$AS$26,IF(MID(C9881,1,1)="r",$AS$41,IF(MID(C9881,1,1)="p",#REF!,#REF!))),"")</f>
        <v/>
      </c>
      <c r="I9881" s="92" t="str">
        <f t="shared" si="1551"/>
        <v/>
      </c>
      <c r="J9881" s="92" t="str">
        <f t="shared" si="1552"/>
        <v/>
      </c>
      <c r="K9881" s="92" t="str">
        <f t="shared" si="1553"/>
        <v/>
      </c>
      <c r="L9881" s="92" t="str">
        <f t="shared" si="1554"/>
        <v/>
      </c>
      <c r="M9881" s="95" t="str">
        <f>IF(A9881&lt;&gt;"",IF(MID(C9881,1,1)="c",SigmaEpsConcrete(I9881,$AN$30:$AN$33,$AR$30:$AR$33,$AS$26,$AS$27,$AS$28,$AQ$20,$AU$19),""),"")</f>
        <v/>
      </c>
      <c r="N9881" s="95" t="str">
        <f>IF(A9881&lt;&gt;"",IF(MID(C9881,1,1)="r",SigmaEpsReinf(J9881,$AS$42:$AS$43,$AS$41,$AS$39,$AS$40,$AQ$38),""),"")</f>
        <v/>
      </c>
      <c r="Q9881" s="92" t="str">
        <f t="shared" si="1556"/>
        <v/>
      </c>
      <c r="R9881" s="92" t="str">
        <f t="shared" si="1557"/>
        <v/>
      </c>
      <c r="U9881" s="5"/>
      <c r="V9881" s="5"/>
      <c r="W9881" s="94" t="str">
        <f t="shared" si="1555"/>
        <v/>
      </c>
      <c r="X9881" s="94" t="str">
        <f t="shared" si="1558"/>
        <v/>
      </c>
      <c r="Y9881" s="5"/>
      <c r="BK9881" s="8"/>
      <c r="BL9881" s="5"/>
      <c r="BM9881" s="5"/>
      <c r="BN9881" s="5"/>
      <c r="BO9881" s="5"/>
      <c r="BP9881" s="1"/>
      <c r="BQ9881" s="1"/>
      <c r="BR9881" s="1"/>
      <c r="BS9881" s="1"/>
      <c r="BT9881" s="1"/>
      <c r="BU9881" s="4"/>
      <c r="BV9881" s="1"/>
      <c r="BW9881" s="3"/>
      <c r="BX9881" s="4"/>
      <c r="BY9881" s="5"/>
      <c r="BZ9881" s="5"/>
      <c r="CA9881" s="5"/>
      <c r="CB9881" s="5"/>
      <c r="CC9881" s="5"/>
      <c r="CD9881" s="43"/>
    </row>
    <row r="9882" spans="1:82" x14ac:dyDescent="0.25">
      <c r="A9882" s="8"/>
      <c r="B9882" s="5"/>
      <c r="C9882" s="5"/>
      <c r="D9882" s="5"/>
      <c r="E9882" s="5"/>
      <c r="F9882" s="94" t="str">
        <f t="shared" si="1549"/>
        <v/>
      </c>
      <c r="G9882" s="94" t="str">
        <f t="shared" si="1550"/>
        <v/>
      </c>
      <c r="H9882" s="127" t="str">
        <f>IF(A9882&lt;&gt;"",IF(MID(C9882,1,1)="c",$AS$26,IF(MID(C9882,1,1)="r",$AS$41,IF(MID(C9882,1,1)="p",#REF!,#REF!))),"")</f>
        <v/>
      </c>
      <c r="I9882" s="92" t="str">
        <f t="shared" si="1551"/>
        <v/>
      </c>
      <c r="J9882" s="92" t="str">
        <f t="shared" si="1552"/>
        <v/>
      </c>
      <c r="K9882" s="92" t="str">
        <f t="shared" si="1553"/>
        <v/>
      </c>
      <c r="L9882" s="92" t="str">
        <f t="shared" si="1554"/>
        <v/>
      </c>
      <c r="M9882" s="95" t="str">
        <f>IF(A9882&lt;&gt;"",IF(MID(C9882,1,1)="c",SigmaEpsConcrete(I9882,$AN$30:$AN$33,$AR$30:$AR$33,$AS$26,$AS$27,$AS$28,$AQ$20,$AU$19),""),"")</f>
        <v/>
      </c>
      <c r="N9882" s="95" t="str">
        <f>IF(A9882&lt;&gt;"",IF(MID(C9882,1,1)="r",SigmaEpsReinf(J9882,$AS$42:$AS$43,$AS$41,$AS$39,$AS$40,$AQ$38),""),"")</f>
        <v/>
      </c>
      <c r="Q9882" s="92" t="str">
        <f t="shared" si="1556"/>
        <v/>
      </c>
      <c r="R9882" s="92" t="str">
        <f t="shared" si="1557"/>
        <v/>
      </c>
      <c r="U9882" s="5"/>
      <c r="V9882" s="5"/>
      <c r="W9882" s="94" t="str">
        <f t="shared" si="1555"/>
        <v/>
      </c>
      <c r="X9882" s="94" t="str">
        <f t="shared" si="1558"/>
        <v/>
      </c>
      <c r="Y9882" s="5"/>
      <c r="BK9882" s="8"/>
      <c r="BL9882" s="5"/>
      <c r="BM9882" s="5"/>
      <c r="BN9882" s="5"/>
      <c r="BO9882" s="5"/>
      <c r="BP9882" s="1"/>
      <c r="BQ9882" s="1"/>
      <c r="BR9882" s="1"/>
      <c r="BS9882" s="1"/>
      <c r="BT9882" s="1"/>
      <c r="BU9882" s="4"/>
      <c r="BV9882" s="1"/>
      <c r="BW9882" s="3"/>
      <c r="BX9882" s="4"/>
      <c r="BY9882" s="5"/>
      <c r="BZ9882" s="5"/>
      <c r="CA9882" s="5"/>
      <c r="CB9882" s="5"/>
      <c r="CC9882" s="5"/>
      <c r="CD9882" s="43"/>
    </row>
    <row r="9883" spans="1:82" x14ac:dyDescent="0.25">
      <c r="A9883" s="8"/>
      <c r="B9883" s="5"/>
      <c r="C9883" s="5"/>
      <c r="D9883" s="5"/>
      <c r="E9883" s="5"/>
      <c r="F9883" s="94" t="str">
        <f t="shared" si="1549"/>
        <v/>
      </c>
      <c r="G9883" s="94" t="str">
        <f t="shared" si="1550"/>
        <v/>
      </c>
      <c r="H9883" s="127" t="str">
        <f>IF(A9883&lt;&gt;"",IF(MID(C9883,1,1)="c",$AS$26,IF(MID(C9883,1,1)="r",$AS$41,IF(MID(C9883,1,1)="p",#REF!,#REF!))),"")</f>
        <v/>
      </c>
      <c r="I9883" s="92" t="str">
        <f t="shared" si="1551"/>
        <v/>
      </c>
      <c r="J9883" s="92" t="str">
        <f t="shared" si="1552"/>
        <v/>
      </c>
      <c r="K9883" s="92" t="str">
        <f t="shared" si="1553"/>
        <v/>
      </c>
      <c r="L9883" s="92" t="str">
        <f t="shared" si="1554"/>
        <v/>
      </c>
      <c r="M9883" s="95" t="str">
        <f>IF(A9883&lt;&gt;"",IF(MID(C9883,1,1)="c",SigmaEpsConcrete(I9883,$AN$30:$AN$33,$AR$30:$AR$33,$AS$26,$AS$27,$AS$28,$AQ$20,$AU$19),""),"")</f>
        <v/>
      </c>
      <c r="N9883" s="95" t="str">
        <f>IF(A9883&lt;&gt;"",IF(MID(C9883,1,1)="r",SigmaEpsReinf(J9883,$AS$42:$AS$43,$AS$41,$AS$39,$AS$40,$AQ$38),""),"")</f>
        <v/>
      </c>
      <c r="Q9883" s="92" t="str">
        <f t="shared" si="1556"/>
        <v/>
      </c>
      <c r="R9883" s="92" t="str">
        <f t="shared" si="1557"/>
        <v/>
      </c>
      <c r="U9883" s="5"/>
      <c r="V9883" s="5"/>
      <c r="W9883" s="94" t="str">
        <f t="shared" si="1555"/>
        <v/>
      </c>
      <c r="X9883" s="94" t="str">
        <f t="shared" si="1558"/>
        <v/>
      </c>
      <c r="Y9883" s="5"/>
      <c r="BK9883" s="8"/>
      <c r="BL9883" s="5"/>
      <c r="BM9883" s="5"/>
      <c r="BN9883" s="5"/>
      <c r="BO9883" s="5"/>
      <c r="BP9883" s="1"/>
      <c r="BQ9883" s="1"/>
      <c r="BR9883" s="1"/>
      <c r="BS9883" s="1"/>
      <c r="BT9883" s="1"/>
      <c r="BU9883" s="4"/>
      <c r="BV9883" s="1"/>
      <c r="BW9883" s="3"/>
      <c r="BX9883" s="4"/>
      <c r="BY9883" s="5"/>
      <c r="BZ9883" s="5"/>
      <c r="CA9883" s="5"/>
      <c r="CB9883" s="5"/>
      <c r="CC9883" s="5"/>
      <c r="CD9883" s="43"/>
    </row>
    <row r="9884" spans="1:82" x14ac:dyDescent="0.25">
      <c r="A9884" s="8"/>
      <c r="B9884" s="5"/>
      <c r="C9884" s="5"/>
      <c r="D9884" s="5"/>
      <c r="E9884" s="5"/>
      <c r="F9884" s="94" t="str">
        <f t="shared" si="1549"/>
        <v/>
      </c>
      <c r="G9884" s="94" t="str">
        <f t="shared" si="1550"/>
        <v/>
      </c>
      <c r="H9884" s="127" t="str">
        <f>IF(A9884&lt;&gt;"",IF(MID(C9884,1,1)="c",$AS$26,IF(MID(C9884,1,1)="r",$AS$41,IF(MID(C9884,1,1)="p",#REF!,#REF!))),"")</f>
        <v/>
      </c>
      <c r="I9884" s="92" t="str">
        <f t="shared" si="1551"/>
        <v/>
      </c>
      <c r="J9884" s="92" t="str">
        <f t="shared" si="1552"/>
        <v/>
      </c>
      <c r="K9884" s="92" t="str">
        <f t="shared" si="1553"/>
        <v/>
      </c>
      <c r="L9884" s="92" t="str">
        <f t="shared" si="1554"/>
        <v/>
      </c>
      <c r="M9884" s="95" t="str">
        <f>IF(A9884&lt;&gt;"",IF(MID(C9884,1,1)="c",SigmaEpsConcrete(I9884,$AN$30:$AN$33,$AR$30:$AR$33,$AS$26,$AS$27,$AS$28,$AQ$20,$AU$19),""),"")</f>
        <v/>
      </c>
      <c r="N9884" s="95" t="str">
        <f>IF(A9884&lt;&gt;"",IF(MID(C9884,1,1)="r",SigmaEpsReinf(J9884,$AS$42:$AS$43,$AS$41,$AS$39,$AS$40,$AQ$38),""),"")</f>
        <v/>
      </c>
      <c r="Q9884" s="92" t="str">
        <f t="shared" si="1556"/>
        <v/>
      </c>
      <c r="R9884" s="92" t="str">
        <f t="shared" si="1557"/>
        <v/>
      </c>
      <c r="U9884" s="5"/>
      <c r="V9884" s="5"/>
      <c r="W9884" s="94" t="str">
        <f t="shared" si="1555"/>
        <v/>
      </c>
      <c r="X9884" s="94" t="str">
        <f t="shared" si="1558"/>
        <v/>
      </c>
      <c r="Y9884" s="5"/>
      <c r="BK9884" s="8"/>
      <c r="BL9884" s="5"/>
      <c r="BM9884" s="5"/>
      <c r="BN9884" s="5"/>
      <c r="BO9884" s="5"/>
      <c r="BP9884" s="1"/>
      <c r="BQ9884" s="1"/>
      <c r="BR9884" s="1"/>
      <c r="BS9884" s="1"/>
      <c r="BT9884" s="1"/>
      <c r="BU9884" s="4"/>
      <c r="BV9884" s="1"/>
      <c r="BW9884" s="3"/>
      <c r="BX9884" s="4"/>
      <c r="BY9884" s="5"/>
      <c r="BZ9884" s="5"/>
      <c r="CA9884" s="5"/>
      <c r="CB9884" s="5"/>
      <c r="CC9884" s="5"/>
      <c r="CD9884" s="43"/>
    </row>
    <row r="9885" spans="1:82" x14ac:dyDescent="0.25">
      <c r="A9885" s="8"/>
      <c r="B9885" s="5"/>
      <c r="C9885" s="5"/>
      <c r="D9885" s="5"/>
      <c r="E9885" s="5"/>
      <c r="F9885" s="94" t="str">
        <f t="shared" si="1549"/>
        <v/>
      </c>
      <c r="G9885" s="94" t="str">
        <f t="shared" si="1550"/>
        <v/>
      </c>
      <c r="H9885" s="127" t="str">
        <f>IF(A9885&lt;&gt;"",IF(MID(C9885,1,1)="c",$AS$26,IF(MID(C9885,1,1)="r",$AS$41,IF(MID(C9885,1,1)="p",#REF!,#REF!))),"")</f>
        <v/>
      </c>
      <c r="I9885" s="92" t="str">
        <f t="shared" si="1551"/>
        <v/>
      </c>
      <c r="J9885" s="92" t="str">
        <f t="shared" si="1552"/>
        <v/>
      </c>
      <c r="K9885" s="92" t="str">
        <f t="shared" si="1553"/>
        <v/>
      </c>
      <c r="L9885" s="92" t="str">
        <f t="shared" si="1554"/>
        <v/>
      </c>
      <c r="M9885" s="95" t="str">
        <f>IF(A9885&lt;&gt;"",IF(MID(C9885,1,1)="c",SigmaEpsConcrete(I9885,$AN$30:$AN$33,$AR$30:$AR$33,$AS$26,$AS$27,$AS$28,$AQ$20,$AU$19),""),"")</f>
        <v/>
      </c>
      <c r="N9885" s="95" t="str">
        <f>IF(A9885&lt;&gt;"",IF(MID(C9885,1,1)="r",SigmaEpsReinf(J9885,$AS$42:$AS$43,$AS$41,$AS$39,$AS$40,$AQ$38),""),"")</f>
        <v/>
      </c>
      <c r="Q9885" s="92" t="str">
        <f t="shared" si="1556"/>
        <v/>
      </c>
      <c r="R9885" s="92" t="str">
        <f t="shared" si="1557"/>
        <v/>
      </c>
      <c r="U9885" s="5"/>
      <c r="V9885" s="5"/>
      <c r="W9885" s="94" t="str">
        <f t="shared" si="1555"/>
        <v/>
      </c>
      <c r="X9885" s="94" t="str">
        <f t="shared" si="1558"/>
        <v/>
      </c>
      <c r="Y9885" s="5"/>
      <c r="BK9885" s="8"/>
      <c r="BL9885" s="5"/>
      <c r="BM9885" s="5"/>
      <c r="BN9885" s="5"/>
      <c r="BO9885" s="5"/>
      <c r="BP9885" s="1"/>
      <c r="BQ9885" s="1"/>
      <c r="BR9885" s="1"/>
      <c r="BS9885" s="1"/>
      <c r="BT9885" s="1"/>
      <c r="BU9885" s="4"/>
      <c r="BV9885" s="1"/>
      <c r="BW9885" s="3"/>
      <c r="BX9885" s="4"/>
      <c r="BY9885" s="5"/>
      <c r="BZ9885" s="5"/>
      <c r="CA9885" s="5"/>
      <c r="CB9885" s="5"/>
      <c r="CC9885" s="5"/>
      <c r="CD9885" s="43"/>
    </row>
    <row r="9886" spans="1:82" x14ac:dyDescent="0.25">
      <c r="A9886" s="8"/>
      <c r="B9886" s="5"/>
      <c r="C9886" s="5"/>
      <c r="D9886" s="5"/>
      <c r="E9886" s="5"/>
      <c r="F9886" s="94" t="str">
        <f t="shared" si="1549"/>
        <v/>
      </c>
      <c r="G9886" s="94" t="str">
        <f t="shared" si="1550"/>
        <v/>
      </c>
      <c r="H9886" s="127" t="str">
        <f>IF(A9886&lt;&gt;"",IF(MID(C9886,1,1)="c",$AS$26,IF(MID(C9886,1,1)="r",$AS$41,IF(MID(C9886,1,1)="p",#REF!,#REF!))),"")</f>
        <v/>
      </c>
      <c r="I9886" s="92" t="str">
        <f t="shared" si="1551"/>
        <v/>
      </c>
      <c r="J9886" s="92" t="str">
        <f t="shared" si="1552"/>
        <v/>
      </c>
      <c r="K9886" s="92" t="str">
        <f t="shared" si="1553"/>
        <v/>
      </c>
      <c r="L9886" s="92" t="str">
        <f t="shared" si="1554"/>
        <v/>
      </c>
      <c r="M9886" s="95" t="str">
        <f>IF(A9886&lt;&gt;"",IF(MID(C9886,1,1)="c",SigmaEpsConcrete(I9886,$AN$30:$AN$33,$AR$30:$AR$33,$AS$26,$AS$27,$AS$28,$AQ$20,$AU$19),""),"")</f>
        <v/>
      </c>
      <c r="N9886" s="95" t="str">
        <f>IF(A9886&lt;&gt;"",IF(MID(C9886,1,1)="r",SigmaEpsReinf(J9886,$AS$42:$AS$43,$AS$41,$AS$39,$AS$40,$AQ$38),""),"")</f>
        <v/>
      </c>
      <c r="Q9886" s="92" t="str">
        <f t="shared" si="1556"/>
        <v/>
      </c>
      <c r="R9886" s="92" t="str">
        <f t="shared" si="1557"/>
        <v/>
      </c>
      <c r="U9886" s="5"/>
      <c r="V9886" s="5"/>
      <c r="W9886" s="94" t="str">
        <f t="shared" si="1555"/>
        <v/>
      </c>
      <c r="X9886" s="94" t="str">
        <f t="shared" si="1558"/>
        <v/>
      </c>
      <c r="Y9886" s="5"/>
      <c r="BK9886" s="8"/>
      <c r="BL9886" s="5"/>
      <c r="BM9886" s="5"/>
      <c r="BN9886" s="5"/>
      <c r="BO9886" s="5"/>
      <c r="BP9886" s="1"/>
      <c r="BQ9886" s="1"/>
      <c r="BR9886" s="1"/>
      <c r="BS9886" s="1"/>
      <c r="BT9886" s="1"/>
      <c r="BU9886" s="4"/>
      <c r="BV9886" s="1"/>
      <c r="BW9886" s="3"/>
      <c r="BX9886" s="4"/>
      <c r="BY9886" s="5"/>
      <c r="BZ9886" s="5"/>
      <c r="CA9886" s="5"/>
      <c r="CB9886" s="5"/>
      <c r="CC9886" s="5"/>
      <c r="CD9886" s="43"/>
    </row>
    <row r="9887" spans="1:82" x14ac:dyDescent="0.25">
      <c r="A9887" s="8"/>
      <c r="B9887" s="5"/>
      <c r="C9887" s="5"/>
      <c r="D9887" s="5"/>
      <c r="E9887" s="5"/>
      <c r="F9887" s="94" t="str">
        <f t="shared" si="1549"/>
        <v/>
      </c>
      <c r="G9887" s="94" t="str">
        <f t="shared" si="1550"/>
        <v/>
      </c>
      <c r="H9887" s="127" t="str">
        <f>IF(A9887&lt;&gt;"",IF(MID(C9887,1,1)="c",$AS$26,IF(MID(C9887,1,1)="r",$AS$41,IF(MID(C9887,1,1)="p",#REF!,#REF!))),"")</f>
        <v/>
      </c>
      <c r="I9887" s="92" t="str">
        <f t="shared" si="1551"/>
        <v/>
      </c>
      <c r="J9887" s="92" t="str">
        <f t="shared" si="1552"/>
        <v/>
      </c>
      <c r="K9887" s="92" t="str">
        <f t="shared" si="1553"/>
        <v/>
      </c>
      <c r="L9887" s="92" t="str">
        <f t="shared" si="1554"/>
        <v/>
      </c>
      <c r="M9887" s="95" t="str">
        <f>IF(A9887&lt;&gt;"",IF(MID(C9887,1,1)="c",SigmaEpsConcrete(I9887,$AN$30:$AN$33,$AR$30:$AR$33,$AS$26,$AS$27,$AS$28,$AQ$20,$AU$19),""),"")</f>
        <v/>
      </c>
      <c r="N9887" s="95" t="str">
        <f>IF(A9887&lt;&gt;"",IF(MID(C9887,1,1)="r",SigmaEpsReinf(J9887,$AS$42:$AS$43,$AS$41,$AS$39,$AS$40,$AQ$38),""),"")</f>
        <v/>
      </c>
      <c r="Q9887" s="92" t="str">
        <f t="shared" si="1556"/>
        <v/>
      </c>
      <c r="R9887" s="92" t="str">
        <f t="shared" si="1557"/>
        <v/>
      </c>
      <c r="U9887" s="5"/>
      <c r="V9887" s="5"/>
      <c r="W9887" s="94" t="str">
        <f t="shared" si="1555"/>
        <v/>
      </c>
      <c r="X9887" s="94" t="str">
        <f t="shared" si="1558"/>
        <v/>
      </c>
      <c r="Y9887" s="5"/>
      <c r="BK9887" s="8"/>
      <c r="BL9887" s="5"/>
      <c r="BM9887" s="5"/>
      <c r="BN9887" s="5"/>
      <c r="BO9887" s="5"/>
      <c r="BP9887" s="1"/>
      <c r="BQ9887" s="1"/>
      <c r="BR9887" s="1"/>
      <c r="BS9887" s="1"/>
      <c r="BT9887" s="1"/>
      <c r="BU9887" s="4"/>
      <c r="BV9887" s="1"/>
      <c r="BW9887" s="3"/>
      <c r="BX9887" s="4"/>
      <c r="BY9887" s="5"/>
      <c r="BZ9887" s="5"/>
      <c r="CA9887" s="5"/>
      <c r="CB9887" s="5"/>
      <c r="CC9887" s="5"/>
      <c r="CD9887" s="43"/>
    </row>
    <row r="9888" spans="1:82" x14ac:dyDescent="0.25">
      <c r="A9888" s="8"/>
      <c r="B9888" s="5"/>
      <c r="C9888" s="5"/>
      <c r="D9888" s="5"/>
      <c r="E9888" s="5"/>
      <c r="F9888" s="94" t="str">
        <f t="shared" si="1549"/>
        <v/>
      </c>
      <c r="G9888" s="94" t="str">
        <f t="shared" si="1550"/>
        <v/>
      </c>
      <c r="H9888" s="127" t="str">
        <f>IF(A9888&lt;&gt;"",IF(MID(C9888,1,1)="c",$AS$26,IF(MID(C9888,1,1)="r",$AS$41,IF(MID(C9888,1,1)="p",#REF!,#REF!))),"")</f>
        <v/>
      </c>
      <c r="I9888" s="92" t="str">
        <f t="shared" si="1551"/>
        <v/>
      </c>
      <c r="J9888" s="92" t="str">
        <f t="shared" si="1552"/>
        <v/>
      </c>
      <c r="K9888" s="92" t="str">
        <f t="shared" si="1553"/>
        <v/>
      </c>
      <c r="L9888" s="92" t="str">
        <f t="shared" si="1554"/>
        <v/>
      </c>
      <c r="M9888" s="95" t="str">
        <f>IF(A9888&lt;&gt;"",IF(MID(C9888,1,1)="c",SigmaEpsConcrete(I9888,$AN$30:$AN$33,$AR$30:$AR$33,$AS$26,$AS$27,$AS$28,$AQ$20,$AU$19),""),"")</f>
        <v/>
      </c>
      <c r="N9888" s="95" t="str">
        <f>IF(A9888&lt;&gt;"",IF(MID(C9888,1,1)="r",SigmaEpsReinf(J9888,$AS$42:$AS$43,$AS$41,$AS$39,$AS$40,$AQ$38),""),"")</f>
        <v/>
      </c>
      <c r="Q9888" s="92" t="str">
        <f t="shared" si="1556"/>
        <v/>
      </c>
      <c r="R9888" s="92" t="str">
        <f t="shared" si="1557"/>
        <v/>
      </c>
      <c r="U9888" s="5"/>
      <c r="V9888" s="5"/>
      <c r="W9888" s="94" t="str">
        <f t="shared" si="1555"/>
        <v/>
      </c>
      <c r="X9888" s="94" t="str">
        <f t="shared" si="1558"/>
        <v/>
      </c>
      <c r="Y9888" s="5"/>
      <c r="BK9888" s="8"/>
      <c r="BL9888" s="5"/>
      <c r="BM9888" s="5"/>
      <c r="BN9888" s="5"/>
      <c r="BO9888" s="5"/>
      <c r="BP9888" s="1"/>
      <c r="BQ9888" s="1"/>
      <c r="BR9888" s="1"/>
      <c r="BS9888" s="1"/>
      <c r="BT9888" s="1"/>
      <c r="BU9888" s="4"/>
      <c r="BV9888" s="1"/>
      <c r="BW9888" s="3"/>
      <c r="BX9888" s="4"/>
      <c r="BY9888" s="5"/>
      <c r="BZ9888" s="5"/>
      <c r="CA9888" s="5"/>
      <c r="CB9888" s="5"/>
      <c r="CC9888" s="5"/>
      <c r="CD9888" s="43"/>
    </row>
    <row r="9889" spans="1:82" x14ac:dyDescent="0.25">
      <c r="A9889" s="8"/>
      <c r="B9889" s="5"/>
      <c r="C9889" s="5"/>
      <c r="D9889" s="5"/>
      <c r="E9889" s="5"/>
      <c r="F9889" s="94" t="str">
        <f t="shared" si="1549"/>
        <v/>
      </c>
      <c r="G9889" s="94" t="str">
        <f t="shared" si="1550"/>
        <v/>
      </c>
      <c r="H9889" s="127" t="str">
        <f>IF(A9889&lt;&gt;"",IF(MID(C9889,1,1)="c",$AS$26,IF(MID(C9889,1,1)="r",$AS$41,IF(MID(C9889,1,1)="p",#REF!,#REF!))),"")</f>
        <v/>
      </c>
      <c r="I9889" s="92" t="str">
        <f t="shared" si="1551"/>
        <v/>
      </c>
      <c r="J9889" s="92" t="str">
        <f t="shared" si="1552"/>
        <v/>
      </c>
      <c r="K9889" s="92" t="str">
        <f t="shared" si="1553"/>
        <v/>
      </c>
      <c r="L9889" s="92" t="str">
        <f t="shared" si="1554"/>
        <v/>
      </c>
      <c r="M9889" s="95" t="str">
        <f>IF(A9889&lt;&gt;"",IF(MID(C9889,1,1)="c",SigmaEpsConcrete(I9889,$AN$30:$AN$33,$AR$30:$AR$33,$AS$26,$AS$27,$AS$28,$AQ$20,$AU$19),""),"")</f>
        <v/>
      </c>
      <c r="N9889" s="95" t="str">
        <f>IF(A9889&lt;&gt;"",IF(MID(C9889,1,1)="r",SigmaEpsReinf(J9889,$AS$42:$AS$43,$AS$41,$AS$39,$AS$40,$AQ$38),""),"")</f>
        <v/>
      </c>
      <c r="Q9889" s="92" t="str">
        <f t="shared" si="1556"/>
        <v/>
      </c>
      <c r="R9889" s="92" t="str">
        <f t="shared" si="1557"/>
        <v/>
      </c>
      <c r="U9889" s="5"/>
      <c r="V9889" s="5"/>
      <c r="W9889" s="94" t="str">
        <f t="shared" si="1555"/>
        <v/>
      </c>
      <c r="X9889" s="94" t="str">
        <f t="shared" si="1558"/>
        <v/>
      </c>
      <c r="Y9889" s="5"/>
      <c r="BK9889" s="8"/>
      <c r="BL9889" s="5"/>
      <c r="BM9889" s="5"/>
      <c r="BN9889" s="5"/>
      <c r="BO9889" s="5"/>
      <c r="BP9889" s="1"/>
      <c r="BQ9889" s="1"/>
      <c r="BR9889" s="1"/>
      <c r="BS9889" s="1"/>
      <c r="BT9889" s="1"/>
      <c r="BU9889" s="4"/>
      <c r="BV9889" s="1"/>
      <c r="BW9889" s="3"/>
      <c r="BX9889" s="4"/>
      <c r="BY9889" s="5"/>
      <c r="BZ9889" s="5"/>
      <c r="CA9889" s="5"/>
      <c r="CB9889" s="5"/>
      <c r="CC9889" s="5"/>
      <c r="CD9889" s="43"/>
    </row>
    <row r="9890" spans="1:82" x14ac:dyDescent="0.25">
      <c r="A9890" s="8"/>
      <c r="B9890" s="5"/>
      <c r="C9890" s="5"/>
      <c r="D9890" s="5"/>
      <c r="E9890" s="5"/>
      <c r="F9890" s="94" t="str">
        <f t="shared" si="1549"/>
        <v/>
      </c>
      <c r="G9890" s="94" t="str">
        <f t="shared" si="1550"/>
        <v/>
      </c>
      <c r="H9890" s="127" t="str">
        <f>IF(A9890&lt;&gt;"",IF(MID(C9890,1,1)="c",$AS$26,IF(MID(C9890,1,1)="r",$AS$41,IF(MID(C9890,1,1)="p",#REF!,#REF!))),"")</f>
        <v/>
      </c>
      <c r="I9890" s="92" t="str">
        <f t="shared" si="1551"/>
        <v/>
      </c>
      <c r="J9890" s="92" t="str">
        <f t="shared" si="1552"/>
        <v/>
      </c>
      <c r="K9890" s="92" t="str">
        <f t="shared" si="1553"/>
        <v/>
      </c>
      <c r="L9890" s="92" t="str">
        <f t="shared" si="1554"/>
        <v/>
      </c>
      <c r="M9890" s="95" t="str">
        <f>IF(A9890&lt;&gt;"",IF(MID(C9890,1,1)="c",SigmaEpsConcrete(I9890,$AN$30:$AN$33,$AR$30:$AR$33,$AS$26,$AS$27,$AS$28,$AQ$20,$AU$19),""),"")</f>
        <v/>
      </c>
      <c r="N9890" s="95" t="str">
        <f>IF(A9890&lt;&gt;"",IF(MID(C9890,1,1)="r",SigmaEpsReinf(J9890,$AS$42:$AS$43,$AS$41,$AS$39,$AS$40,$AQ$38),""),"")</f>
        <v/>
      </c>
      <c r="Q9890" s="92" t="str">
        <f t="shared" si="1556"/>
        <v/>
      </c>
      <c r="R9890" s="92" t="str">
        <f t="shared" si="1557"/>
        <v/>
      </c>
      <c r="U9890" s="5"/>
      <c r="V9890" s="5"/>
      <c r="W9890" s="94" t="str">
        <f t="shared" si="1555"/>
        <v/>
      </c>
      <c r="X9890" s="94" t="str">
        <f t="shared" si="1558"/>
        <v/>
      </c>
      <c r="Y9890" s="5"/>
      <c r="BK9890" s="8"/>
      <c r="BL9890" s="5"/>
      <c r="BM9890" s="5"/>
      <c r="BN9890" s="5"/>
      <c r="BO9890" s="5"/>
      <c r="BP9890" s="1"/>
      <c r="BQ9890" s="1"/>
      <c r="BR9890" s="1"/>
      <c r="BS9890" s="1"/>
      <c r="BT9890" s="1"/>
      <c r="BU9890" s="4"/>
      <c r="BV9890" s="1"/>
      <c r="BW9890" s="3"/>
      <c r="BX9890" s="4"/>
      <c r="BY9890" s="5"/>
      <c r="BZ9890" s="5"/>
      <c r="CA9890" s="5"/>
      <c r="CB9890" s="5"/>
      <c r="CC9890" s="5"/>
      <c r="CD9890" s="43"/>
    </row>
    <row r="9891" spans="1:82" x14ac:dyDescent="0.25">
      <c r="A9891" s="8"/>
      <c r="B9891" s="5"/>
      <c r="C9891" s="5"/>
      <c r="D9891" s="5"/>
      <c r="E9891" s="5"/>
      <c r="F9891" s="94" t="str">
        <f t="shared" si="1549"/>
        <v/>
      </c>
      <c r="G9891" s="94" t="str">
        <f t="shared" si="1550"/>
        <v/>
      </c>
      <c r="H9891" s="127" t="str">
        <f>IF(A9891&lt;&gt;"",IF(MID(C9891,1,1)="c",$AS$26,IF(MID(C9891,1,1)="r",$AS$41,IF(MID(C9891,1,1)="p",#REF!,#REF!))),"")</f>
        <v/>
      </c>
      <c r="I9891" s="92" t="str">
        <f t="shared" si="1551"/>
        <v/>
      </c>
      <c r="J9891" s="92" t="str">
        <f t="shared" si="1552"/>
        <v/>
      </c>
      <c r="K9891" s="92" t="str">
        <f t="shared" si="1553"/>
        <v/>
      </c>
      <c r="L9891" s="92" t="str">
        <f t="shared" si="1554"/>
        <v/>
      </c>
      <c r="M9891" s="95" t="str">
        <f>IF(A9891&lt;&gt;"",IF(MID(C9891,1,1)="c",SigmaEpsConcrete(I9891,$AN$30:$AN$33,$AR$30:$AR$33,$AS$26,$AS$27,$AS$28,$AQ$20,$AU$19),""),"")</f>
        <v/>
      </c>
      <c r="N9891" s="95" t="str">
        <f>IF(A9891&lt;&gt;"",IF(MID(C9891,1,1)="r",SigmaEpsReinf(J9891,$AS$42:$AS$43,$AS$41,$AS$39,$AS$40,$AQ$38),""),"")</f>
        <v/>
      </c>
      <c r="Q9891" s="92" t="str">
        <f t="shared" si="1556"/>
        <v/>
      </c>
      <c r="R9891" s="92" t="str">
        <f t="shared" si="1557"/>
        <v/>
      </c>
      <c r="U9891" s="5"/>
      <c r="V9891" s="5"/>
      <c r="W9891" s="94" t="str">
        <f t="shared" si="1555"/>
        <v/>
      </c>
      <c r="X9891" s="94" t="str">
        <f t="shared" si="1558"/>
        <v/>
      </c>
      <c r="Y9891" s="5"/>
      <c r="BK9891" s="8"/>
      <c r="BL9891" s="5"/>
      <c r="BM9891" s="5"/>
      <c r="BN9891" s="5"/>
      <c r="BO9891" s="5"/>
      <c r="BP9891" s="1"/>
      <c r="BQ9891" s="1"/>
      <c r="BR9891" s="1"/>
      <c r="BS9891" s="1"/>
      <c r="BT9891" s="1"/>
      <c r="BU9891" s="4"/>
      <c r="BV9891" s="1"/>
      <c r="BW9891" s="3"/>
      <c r="BX9891" s="4"/>
      <c r="BY9891" s="5"/>
      <c r="BZ9891" s="5"/>
      <c r="CA9891" s="5"/>
      <c r="CB9891" s="5"/>
      <c r="CC9891" s="5"/>
      <c r="CD9891" s="43"/>
    </row>
    <row r="9892" spans="1:82" x14ac:dyDescent="0.25">
      <c r="A9892" s="8"/>
      <c r="B9892" s="5"/>
      <c r="C9892" s="5"/>
      <c r="D9892" s="5"/>
      <c r="E9892" s="5"/>
      <c r="F9892" s="94" t="str">
        <f t="shared" si="1549"/>
        <v/>
      </c>
      <c r="G9892" s="94" t="str">
        <f t="shared" si="1550"/>
        <v/>
      </c>
      <c r="H9892" s="127" t="str">
        <f>IF(A9892&lt;&gt;"",IF(MID(C9892,1,1)="c",$AS$26,IF(MID(C9892,1,1)="r",$AS$41,IF(MID(C9892,1,1)="p",#REF!,#REF!))),"")</f>
        <v/>
      </c>
      <c r="I9892" s="92" t="str">
        <f t="shared" si="1551"/>
        <v/>
      </c>
      <c r="J9892" s="92" t="str">
        <f t="shared" si="1552"/>
        <v/>
      </c>
      <c r="K9892" s="92" t="str">
        <f t="shared" si="1553"/>
        <v/>
      </c>
      <c r="L9892" s="92" t="str">
        <f t="shared" si="1554"/>
        <v/>
      </c>
      <c r="M9892" s="95" t="str">
        <f>IF(A9892&lt;&gt;"",IF(MID(C9892,1,1)="c",SigmaEpsConcrete(I9892,$AN$30:$AN$33,$AR$30:$AR$33,$AS$26,$AS$27,$AS$28,$AQ$20,$AU$19),""),"")</f>
        <v/>
      </c>
      <c r="N9892" s="95" t="str">
        <f>IF(A9892&lt;&gt;"",IF(MID(C9892,1,1)="r",SigmaEpsReinf(J9892,$AS$42:$AS$43,$AS$41,$AS$39,$AS$40,$AQ$38),""),"")</f>
        <v/>
      </c>
      <c r="Q9892" s="92" t="str">
        <f t="shared" si="1556"/>
        <v/>
      </c>
      <c r="R9892" s="92" t="str">
        <f t="shared" si="1557"/>
        <v/>
      </c>
      <c r="U9892" s="5"/>
      <c r="V9892" s="5"/>
      <c r="W9892" s="94" t="str">
        <f t="shared" si="1555"/>
        <v/>
      </c>
      <c r="X9892" s="94" t="str">
        <f t="shared" si="1558"/>
        <v/>
      </c>
      <c r="Y9892" s="5"/>
      <c r="BK9892" s="8"/>
      <c r="BL9892" s="5"/>
      <c r="BM9892" s="5"/>
      <c r="BN9892" s="5"/>
      <c r="BO9892" s="5"/>
      <c r="BP9892" s="1"/>
      <c r="BQ9892" s="1"/>
      <c r="BR9892" s="1"/>
      <c r="BS9892" s="1"/>
      <c r="BT9892" s="1"/>
      <c r="BU9892" s="4"/>
      <c r="BV9892" s="1"/>
      <c r="BW9892" s="3"/>
      <c r="BX9892" s="4"/>
      <c r="BY9892" s="5"/>
      <c r="BZ9892" s="5"/>
      <c r="CA9892" s="5"/>
      <c r="CB9892" s="5"/>
      <c r="CC9892" s="5"/>
      <c r="CD9892" s="43"/>
    </row>
    <row r="9893" spans="1:82" x14ac:dyDescent="0.25">
      <c r="A9893" s="8"/>
      <c r="B9893" s="5"/>
      <c r="C9893" s="5"/>
      <c r="D9893" s="5"/>
      <c r="E9893" s="5"/>
      <c r="F9893" s="94" t="str">
        <f t="shared" si="1549"/>
        <v/>
      </c>
      <c r="G9893" s="94" t="str">
        <f t="shared" si="1550"/>
        <v/>
      </c>
      <c r="H9893" s="127" t="str">
        <f>IF(A9893&lt;&gt;"",IF(MID(C9893,1,1)="c",$AS$26,IF(MID(C9893,1,1)="r",$AS$41,IF(MID(C9893,1,1)="p",#REF!,#REF!))),"")</f>
        <v/>
      </c>
      <c r="I9893" s="92" t="str">
        <f t="shared" si="1551"/>
        <v/>
      </c>
      <c r="J9893" s="92" t="str">
        <f t="shared" si="1552"/>
        <v/>
      </c>
      <c r="K9893" s="92" t="str">
        <f t="shared" si="1553"/>
        <v/>
      </c>
      <c r="L9893" s="92" t="str">
        <f t="shared" si="1554"/>
        <v/>
      </c>
      <c r="M9893" s="95" t="str">
        <f>IF(A9893&lt;&gt;"",IF(MID(C9893,1,1)="c",SigmaEpsConcrete(I9893,$AN$30:$AN$33,$AR$30:$AR$33,$AS$26,$AS$27,$AS$28,$AQ$20,$AU$19),""),"")</f>
        <v/>
      </c>
      <c r="N9893" s="95" t="str">
        <f>IF(A9893&lt;&gt;"",IF(MID(C9893,1,1)="r",SigmaEpsReinf(J9893,$AS$42:$AS$43,$AS$41,$AS$39,$AS$40,$AQ$38),""),"")</f>
        <v/>
      </c>
      <c r="Q9893" s="92" t="str">
        <f t="shared" si="1556"/>
        <v/>
      </c>
      <c r="R9893" s="92" t="str">
        <f t="shared" si="1557"/>
        <v/>
      </c>
      <c r="U9893" s="5"/>
      <c r="V9893" s="5"/>
      <c r="W9893" s="94" t="str">
        <f t="shared" si="1555"/>
        <v/>
      </c>
      <c r="X9893" s="94" t="str">
        <f t="shared" si="1558"/>
        <v/>
      </c>
      <c r="Y9893" s="5"/>
      <c r="BK9893" s="8"/>
      <c r="BL9893" s="5"/>
      <c r="BM9893" s="5"/>
      <c r="BN9893" s="5"/>
      <c r="BO9893" s="5"/>
      <c r="BP9893" s="1"/>
      <c r="BQ9893" s="1"/>
      <c r="BR9893" s="1"/>
      <c r="BS9893" s="1"/>
      <c r="BT9893" s="1"/>
      <c r="BU9893" s="4"/>
      <c r="BV9893" s="1"/>
      <c r="BW9893" s="3"/>
      <c r="BX9893" s="4"/>
      <c r="BY9893" s="5"/>
      <c r="BZ9893" s="5"/>
      <c r="CA9893" s="5"/>
      <c r="CB9893" s="5"/>
      <c r="CC9893" s="5"/>
      <c r="CD9893" s="43"/>
    </row>
    <row r="9894" spans="1:82" x14ac:dyDescent="0.25">
      <c r="A9894" s="8"/>
      <c r="B9894" s="5"/>
      <c r="C9894" s="5"/>
      <c r="D9894" s="5"/>
      <c r="E9894" s="5"/>
      <c r="F9894" s="94" t="str">
        <f t="shared" si="1549"/>
        <v/>
      </c>
      <c r="G9894" s="94" t="str">
        <f t="shared" si="1550"/>
        <v/>
      </c>
      <c r="H9894" s="127" t="str">
        <f>IF(A9894&lt;&gt;"",IF(MID(C9894,1,1)="c",$AS$26,IF(MID(C9894,1,1)="r",$AS$41,IF(MID(C9894,1,1)="p",#REF!,#REF!))),"")</f>
        <v/>
      </c>
      <c r="I9894" s="92" t="str">
        <f t="shared" si="1551"/>
        <v/>
      </c>
      <c r="J9894" s="92" t="str">
        <f t="shared" si="1552"/>
        <v/>
      </c>
      <c r="K9894" s="92" t="str">
        <f t="shared" si="1553"/>
        <v/>
      </c>
      <c r="L9894" s="92" t="str">
        <f t="shared" si="1554"/>
        <v/>
      </c>
      <c r="M9894" s="95" t="str">
        <f>IF(A9894&lt;&gt;"",IF(MID(C9894,1,1)="c",SigmaEpsConcrete(I9894,$AN$30:$AN$33,$AR$30:$AR$33,$AS$26,$AS$27,$AS$28,$AQ$20,$AU$19),""),"")</f>
        <v/>
      </c>
      <c r="N9894" s="95" t="str">
        <f>IF(A9894&lt;&gt;"",IF(MID(C9894,1,1)="r",SigmaEpsReinf(J9894,$AS$42:$AS$43,$AS$41,$AS$39,$AS$40,$AQ$38),""),"")</f>
        <v/>
      </c>
      <c r="Q9894" s="92" t="str">
        <f t="shared" si="1556"/>
        <v/>
      </c>
      <c r="R9894" s="92" t="str">
        <f t="shared" si="1557"/>
        <v/>
      </c>
      <c r="U9894" s="5"/>
      <c r="V9894" s="5"/>
      <c r="W9894" s="94" t="str">
        <f t="shared" si="1555"/>
        <v/>
      </c>
      <c r="X9894" s="94" t="str">
        <f t="shared" si="1558"/>
        <v/>
      </c>
      <c r="Y9894" s="5"/>
      <c r="BK9894" s="8"/>
      <c r="BL9894" s="5"/>
      <c r="BM9894" s="5"/>
      <c r="BN9894" s="5"/>
      <c r="BO9894" s="5"/>
      <c r="BP9894" s="1"/>
      <c r="BQ9894" s="1"/>
      <c r="BR9894" s="1"/>
      <c r="BS9894" s="1"/>
      <c r="BT9894" s="1"/>
      <c r="BU9894" s="4"/>
      <c r="BV9894" s="1"/>
      <c r="BW9894" s="3"/>
      <c r="BX9894" s="4"/>
      <c r="BY9894" s="5"/>
      <c r="BZ9894" s="5"/>
      <c r="CA9894" s="5"/>
      <c r="CB9894" s="5"/>
      <c r="CC9894" s="5"/>
      <c r="CD9894" s="43"/>
    </row>
    <row r="9895" spans="1:82" x14ac:dyDescent="0.25">
      <c r="A9895" s="8"/>
      <c r="B9895" s="5"/>
      <c r="C9895" s="5"/>
      <c r="D9895" s="5"/>
      <c r="E9895" s="5"/>
      <c r="F9895" s="94" t="str">
        <f t="shared" si="1549"/>
        <v/>
      </c>
      <c r="G9895" s="94" t="str">
        <f t="shared" si="1550"/>
        <v/>
      </c>
      <c r="H9895" s="127" t="str">
        <f>IF(A9895&lt;&gt;"",IF(MID(C9895,1,1)="c",$AS$26,IF(MID(C9895,1,1)="r",$AS$41,IF(MID(C9895,1,1)="p",#REF!,#REF!))),"")</f>
        <v/>
      </c>
      <c r="I9895" s="92" t="str">
        <f t="shared" si="1551"/>
        <v/>
      </c>
      <c r="J9895" s="92" t="str">
        <f t="shared" si="1552"/>
        <v/>
      </c>
      <c r="K9895" s="92" t="str">
        <f t="shared" si="1553"/>
        <v/>
      </c>
      <c r="L9895" s="92" t="str">
        <f t="shared" si="1554"/>
        <v/>
      </c>
      <c r="M9895" s="95" t="str">
        <f>IF(A9895&lt;&gt;"",IF(MID(C9895,1,1)="c",SigmaEpsConcrete(I9895,$AN$30:$AN$33,$AR$30:$AR$33,$AS$26,$AS$27,$AS$28,$AQ$20,$AU$19),""),"")</f>
        <v/>
      </c>
      <c r="N9895" s="95" t="str">
        <f>IF(A9895&lt;&gt;"",IF(MID(C9895,1,1)="r",SigmaEpsReinf(J9895,$AS$42:$AS$43,$AS$41,$AS$39,$AS$40,$AQ$38),""),"")</f>
        <v/>
      </c>
      <c r="Q9895" s="92" t="str">
        <f t="shared" si="1556"/>
        <v/>
      </c>
      <c r="R9895" s="92" t="str">
        <f t="shared" si="1557"/>
        <v/>
      </c>
      <c r="U9895" s="5"/>
      <c r="V9895" s="5"/>
      <c r="W9895" s="94" t="str">
        <f t="shared" si="1555"/>
        <v/>
      </c>
      <c r="X9895" s="94" t="str">
        <f t="shared" si="1558"/>
        <v/>
      </c>
      <c r="Y9895" s="5"/>
      <c r="BK9895" s="8"/>
      <c r="BL9895" s="5"/>
      <c r="BM9895" s="5"/>
      <c r="BN9895" s="5"/>
      <c r="BO9895" s="5"/>
      <c r="BP9895" s="1"/>
      <c r="BQ9895" s="1"/>
      <c r="BR9895" s="1"/>
      <c r="BS9895" s="1"/>
      <c r="BT9895" s="1"/>
      <c r="BU9895" s="4"/>
      <c r="BV9895" s="1"/>
      <c r="BW9895" s="3"/>
      <c r="BX9895" s="4"/>
      <c r="BY9895" s="5"/>
      <c r="BZ9895" s="5"/>
      <c r="CA9895" s="5"/>
      <c r="CB9895" s="5"/>
      <c r="CC9895" s="5"/>
      <c r="CD9895" s="43"/>
    </row>
    <row r="9896" spans="1:82" x14ac:dyDescent="0.25">
      <c r="A9896" s="8"/>
      <c r="B9896" s="5"/>
      <c r="C9896" s="5"/>
      <c r="D9896" s="5"/>
      <c r="E9896" s="5"/>
      <c r="F9896" s="94" t="str">
        <f t="shared" si="1549"/>
        <v/>
      </c>
      <c r="G9896" s="94" t="str">
        <f t="shared" si="1550"/>
        <v/>
      </c>
      <c r="H9896" s="127" t="str">
        <f>IF(A9896&lt;&gt;"",IF(MID(C9896,1,1)="c",$AS$26,IF(MID(C9896,1,1)="r",$AS$41,IF(MID(C9896,1,1)="p",#REF!,#REF!))),"")</f>
        <v/>
      </c>
      <c r="I9896" s="92" t="str">
        <f t="shared" si="1551"/>
        <v/>
      </c>
      <c r="J9896" s="92" t="str">
        <f t="shared" si="1552"/>
        <v/>
      </c>
      <c r="K9896" s="92" t="str">
        <f t="shared" si="1553"/>
        <v/>
      </c>
      <c r="L9896" s="92" t="str">
        <f t="shared" si="1554"/>
        <v/>
      </c>
      <c r="M9896" s="95" t="str">
        <f>IF(A9896&lt;&gt;"",IF(MID(C9896,1,1)="c",SigmaEpsConcrete(I9896,$AN$30:$AN$33,$AR$30:$AR$33,$AS$26,$AS$27,$AS$28,$AQ$20,$AU$19),""),"")</f>
        <v/>
      </c>
      <c r="N9896" s="95" t="str">
        <f>IF(A9896&lt;&gt;"",IF(MID(C9896,1,1)="r",SigmaEpsReinf(J9896,$AS$42:$AS$43,$AS$41,$AS$39,$AS$40,$AQ$38),""),"")</f>
        <v/>
      </c>
      <c r="Q9896" s="92" t="str">
        <f t="shared" si="1556"/>
        <v/>
      </c>
      <c r="R9896" s="92" t="str">
        <f t="shared" si="1557"/>
        <v/>
      </c>
      <c r="U9896" s="5"/>
      <c r="V9896" s="5"/>
      <c r="W9896" s="94" t="str">
        <f t="shared" si="1555"/>
        <v/>
      </c>
      <c r="X9896" s="94" t="str">
        <f t="shared" si="1558"/>
        <v/>
      </c>
      <c r="Y9896" s="5"/>
      <c r="BK9896" s="8"/>
      <c r="BL9896" s="5"/>
      <c r="BM9896" s="5"/>
      <c r="BN9896" s="5"/>
      <c r="BO9896" s="5"/>
      <c r="BP9896" s="1"/>
      <c r="BQ9896" s="1"/>
      <c r="BR9896" s="1"/>
      <c r="BS9896" s="1"/>
      <c r="BT9896" s="1"/>
      <c r="BU9896" s="4"/>
      <c r="BV9896" s="1"/>
      <c r="BW9896" s="3"/>
      <c r="BX9896" s="4"/>
      <c r="BY9896" s="5"/>
      <c r="BZ9896" s="5"/>
      <c r="CA9896" s="5"/>
      <c r="CB9896" s="5"/>
      <c r="CC9896" s="5"/>
      <c r="CD9896" s="43"/>
    </row>
    <row r="9897" spans="1:82" x14ac:dyDescent="0.25">
      <c r="A9897" s="8"/>
      <c r="B9897" s="5"/>
      <c r="C9897" s="5"/>
      <c r="D9897" s="5"/>
      <c r="E9897" s="5"/>
      <c r="F9897" s="94" t="str">
        <f t="shared" si="1549"/>
        <v/>
      </c>
      <c r="G9897" s="94" t="str">
        <f t="shared" si="1550"/>
        <v/>
      </c>
      <c r="H9897" s="127" t="str">
        <f>IF(A9897&lt;&gt;"",IF(MID(C9897,1,1)="c",$AS$26,IF(MID(C9897,1,1)="r",$AS$41,IF(MID(C9897,1,1)="p",#REF!,#REF!))),"")</f>
        <v/>
      </c>
      <c r="I9897" s="92" t="str">
        <f t="shared" si="1551"/>
        <v/>
      </c>
      <c r="J9897" s="92" t="str">
        <f t="shared" si="1552"/>
        <v/>
      </c>
      <c r="K9897" s="92" t="str">
        <f t="shared" si="1553"/>
        <v/>
      </c>
      <c r="L9897" s="92" t="str">
        <f t="shared" si="1554"/>
        <v/>
      </c>
      <c r="M9897" s="95" t="str">
        <f>IF(A9897&lt;&gt;"",IF(MID(C9897,1,1)="c",SigmaEpsConcrete(I9897,$AN$30:$AN$33,$AR$30:$AR$33,$AS$26,$AS$27,$AS$28,$AQ$20,$AU$19),""),"")</f>
        <v/>
      </c>
      <c r="N9897" s="95" t="str">
        <f>IF(A9897&lt;&gt;"",IF(MID(C9897,1,1)="r",SigmaEpsReinf(J9897,$AS$42:$AS$43,$AS$41,$AS$39,$AS$40,$AQ$38),""),"")</f>
        <v/>
      </c>
      <c r="Q9897" s="92" t="str">
        <f t="shared" si="1556"/>
        <v/>
      </c>
      <c r="R9897" s="92" t="str">
        <f t="shared" si="1557"/>
        <v/>
      </c>
      <c r="U9897" s="5"/>
      <c r="V9897" s="5"/>
      <c r="W9897" s="94" t="str">
        <f t="shared" si="1555"/>
        <v/>
      </c>
      <c r="X9897" s="94" t="str">
        <f t="shared" si="1558"/>
        <v/>
      </c>
      <c r="Y9897" s="5"/>
      <c r="BK9897" s="8"/>
      <c r="BL9897" s="5"/>
      <c r="BM9897" s="5"/>
      <c r="BN9897" s="5"/>
      <c r="BO9897" s="5"/>
      <c r="BP9897" s="1"/>
      <c r="BQ9897" s="1"/>
      <c r="BR9897" s="1"/>
      <c r="BS9897" s="1"/>
      <c r="BT9897" s="1"/>
      <c r="BU9897" s="4"/>
      <c r="BV9897" s="1"/>
      <c r="BW9897" s="3"/>
      <c r="BX9897" s="4"/>
      <c r="BY9897" s="5"/>
      <c r="BZ9897" s="5"/>
      <c r="CA9897" s="5"/>
      <c r="CB9897" s="5"/>
      <c r="CC9897" s="5"/>
      <c r="CD9897" s="43"/>
    </row>
    <row r="9898" spans="1:82" x14ac:dyDescent="0.25">
      <c r="A9898" s="8"/>
      <c r="B9898" s="5"/>
      <c r="C9898" s="5"/>
      <c r="D9898" s="5"/>
      <c r="E9898" s="5"/>
      <c r="F9898" s="94" t="str">
        <f t="shared" si="1549"/>
        <v/>
      </c>
      <c r="G9898" s="94" t="str">
        <f t="shared" si="1550"/>
        <v/>
      </c>
      <c r="H9898" s="127" t="str">
        <f>IF(A9898&lt;&gt;"",IF(MID(C9898,1,1)="c",$AS$26,IF(MID(C9898,1,1)="r",$AS$41,IF(MID(C9898,1,1)="p",#REF!,#REF!))),"")</f>
        <v/>
      </c>
      <c r="I9898" s="92" t="str">
        <f t="shared" si="1551"/>
        <v/>
      </c>
      <c r="J9898" s="92" t="str">
        <f t="shared" si="1552"/>
        <v/>
      </c>
      <c r="K9898" s="92" t="str">
        <f t="shared" si="1553"/>
        <v/>
      </c>
      <c r="L9898" s="92" t="str">
        <f t="shared" si="1554"/>
        <v/>
      </c>
      <c r="M9898" s="95" t="str">
        <f>IF(A9898&lt;&gt;"",IF(MID(C9898,1,1)="c",SigmaEpsConcrete(I9898,$AN$30:$AN$33,$AR$30:$AR$33,$AS$26,$AS$27,$AS$28,$AQ$20,$AU$19),""),"")</f>
        <v/>
      </c>
      <c r="N9898" s="95" t="str">
        <f>IF(A9898&lt;&gt;"",IF(MID(C9898,1,1)="r",SigmaEpsReinf(J9898,$AS$42:$AS$43,$AS$41,$AS$39,$AS$40,$AQ$38),""),"")</f>
        <v/>
      </c>
      <c r="Q9898" s="92" t="str">
        <f t="shared" si="1556"/>
        <v/>
      </c>
      <c r="R9898" s="92" t="str">
        <f t="shared" si="1557"/>
        <v/>
      </c>
      <c r="U9898" s="5"/>
      <c r="V9898" s="5"/>
      <c r="W9898" s="94" t="str">
        <f t="shared" si="1555"/>
        <v/>
      </c>
      <c r="X9898" s="94" t="str">
        <f t="shared" si="1558"/>
        <v/>
      </c>
      <c r="Y9898" s="5"/>
      <c r="BK9898" s="8"/>
      <c r="BL9898" s="5"/>
      <c r="BM9898" s="5"/>
      <c r="BN9898" s="5"/>
      <c r="BO9898" s="5"/>
      <c r="BP9898" s="1"/>
      <c r="BQ9898" s="1"/>
      <c r="BR9898" s="1"/>
      <c r="BS9898" s="1"/>
      <c r="BT9898" s="1"/>
      <c r="BU9898" s="4"/>
      <c r="BV9898" s="1"/>
      <c r="BW9898" s="3"/>
      <c r="BX9898" s="4"/>
      <c r="BY9898" s="5"/>
      <c r="BZ9898" s="5"/>
      <c r="CA9898" s="5"/>
      <c r="CB9898" s="5"/>
      <c r="CC9898" s="5"/>
      <c r="CD9898" s="43"/>
    </row>
    <row r="9899" spans="1:82" x14ac:dyDescent="0.25">
      <c r="A9899" s="8"/>
      <c r="B9899" s="5"/>
      <c r="C9899" s="5"/>
      <c r="D9899" s="5"/>
      <c r="E9899" s="5"/>
      <c r="F9899" s="94" t="str">
        <f t="shared" si="1549"/>
        <v/>
      </c>
      <c r="G9899" s="94" t="str">
        <f t="shared" si="1550"/>
        <v/>
      </c>
      <c r="H9899" s="127" t="str">
        <f>IF(A9899&lt;&gt;"",IF(MID(C9899,1,1)="c",$AS$26,IF(MID(C9899,1,1)="r",$AS$41,IF(MID(C9899,1,1)="p",#REF!,#REF!))),"")</f>
        <v/>
      </c>
      <c r="I9899" s="92" t="str">
        <f t="shared" si="1551"/>
        <v/>
      </c>
      <c r="J9899" s="92" t="str">
        <f t="shared" si="1552"/>
        <v/>
      </c>
      <c r="K9899" s="92" t="str">
        <f t="shared" si="1553"/>
        <v/>
      </c>
      <c r="L9899" s="92" t="str">
        <f t="shared" si="1554"/>
        <v/>
      </c>
      <c r="M9899" s="95" t="str">
        <f>IF(A9899&lt;&gt;"",IF(MID(C9899,1,1)="c",SigmaEpsConcrete(I9899,$AN$30:$AN$33,$AR$30:$AR$33,$AS$26,$AS$27,$AS$28,$AQ$20,$AU$19),""),"")</f>
        <v/>
      </c>
      <c r="N9899" s="95" t="str">
        <f>IF(A9899&lt;&gt;"",IF(MID(C9899,1,1)="r",SigmaEpsReinf(J9899,$AS$42:$AS$43,$AS$41,$AS$39,$AS$40,$AQ$38),""),"")</f>
        <v/>
      </c>
      <c r="Q9899" s="92" t="str">
        <f t="shared" si="1556"/>
        <v/>
      </c>
      <c r="R9899" s="92" t="str">
        <f t="shared" si="1557"/>
        <v/>
      </c>
      <c r="U9899" s="5"/>
      <c r="V9899" s="5"/>
      <c r="W9899" s="94" t="str">
        <f t="shared" si="1555"/>
        <v/>
      </c>
      <c r="X9899" s="94" t="str">
        <f t="shared" si="1558"/>
        <v/>
      </c>
      <c r="Y9899" s="5"/>
      <c r="BK9899" s="8"/>
      <c r="BL9899" s="5"/>
      <c r="BM9899" s="5"/>
      <c r="BN9899" s="5"/>
      <c r="BO9899" s="5"/>
      <c r="BP9899" s="1"/>
      <c r="BQ9899" s="1"/>
      <c r="BR9899" s="1"/>
      <c r="BS9899" s="1"/>
      <c r="BT9899" s="1"/>
      <c r="BU9899" s="4"/>
      <c r="BV9899" s="1"/>
      <c r="BW9899" s="3"/>
      <c r="BX9899" s="4"/>
      <c r="BY9899" s="5"/>
      <c r="BZ9899" s="5"/>
      <c r="CA9899" s="5"/>
      <c r="CB9899" s="5"/>
      <c r="CC9899" s="5"/>
      <c r="CD9899" s="43"/>
    </row>
    <row r="9900" spans="1:82" x14ac:dyDescent="0.25">
      <c r="A9900" s="8"/>
      <c r="B9900" s="5"/>
      <c r="C9900" s="5"/>
      <c r="D9900" s="5"/>
      <c r="E9900" s="5"/>
      <c r="F9900" s="94" t="str">
        <f t="shared" si="1549"/>
        <v/>
      </c>
      <c r="G9900" s="94" t="str">
        <f t="shared" si="1550"/>
        <v/>
      </c>
      <c r="H9900" s="127" t="str">
        <f>IF(A9900&lt;&gt;"",IF(MID(C9900,1,1)="c",$AS$26,IF(MID(C9900,1,1)="r",$AS$41,IF(MID(C9900,1,1)="p",#REF!,#REF!))),"")</f>
        <v/>
      </c>
      <c r="I9900" s="92" t="str">
        <f t="shared" si="1551"/>
        <v/>
      </c>
      <c r="J9900" s="92" t="str">
        <f t="shared" si="1552"/>
        <v/>
      </c>
      <c r="K9900" s="92" t="str">
        <f t="shared" si="1553"/>
        <v/>
      </c>
      <c r="L9900" s="92" t="str">
        <f t="shared" si="1554"/>
        <v/>
      </c>
      <c r="M9900" s="95" t="str">
        <f>IF(A9900&lt;&gt;"",IF(MID(C9900,1,1)="c",SigmaEpsConcrete(I9900,$AN$30:$AN$33,$AR$30:$AR$33,$AS$26,$AS$27,$AS$28,$AQ$20,$AU$19),""),"")</f>
        <v/>
      </c>
      <c r="N9900" s="95" t="str">
        <f>IF(A9900&lt;&gt;"",IF(MID(C9900,1,1)="r",SigmaEpsReinf(J9900,$AS$42:$AS$43,$AS$41,$AS$39,$AS$40,$AQ$38),""),"")</f>
        <v/>
      </c>
      <c r="Q9900" s="92" t="str">
        <f t="shared" si="1556"/>
        <v/>
      </c>
      <c r="R9900" s="92" t="str">
        <f t="shared" si="1557"/>
        <v/>
      </c>
      <c r="U9900" s="5"/>
      <c r="V9900" s="5"/>
      <c r="W9900" s="94" t="str">
        <f t="shared" si="1555"/>
        <v/>
      </c>
      <c r="X9900" s="94" t="str">
        <f t="shared" si="1558"/>
        <v/>
      </c>
      <c r="Y9900" s="5"/>
      <c r="BK9900" s="8"/>
      <c r="BL9900" s="5"/>
      <c r="BM9900" s="5"/>
      <c r="BN9900" s="5"/>
      <c r="BO9900" s="5"/>
      <c r="BP9900" s="1"/>
      <c r="BQ9900" s="1"/>
      <c r="BR9900" s="1"/>
      <c r="BS9900" s="1"/>
      <c r="BT9900" s="1"/>
      <c r="BU9900" s="4"/>
      <c r="BV9900" s="1"/>
      <c r="BW9900" s="3"/>
      <c r="BX9900" s="4"/>
      <c r="BY9900" s="5"/>
      <c r="BZ9900" s="5"/>
      <c r="CA9900" s="5"/>
      <c r="CB9900" s="5"/>
      <c r="CC9900" s="5"/>
      <c r="CD9900" s="43"/>
    </row>
    <row r="9901" spans="1:82" x14ac:dyDescent="0.25">
      <c r="A9901" s="8"/>
      <c r="B9901" s="5"/>
      <c r="C9901" s="5"/>
      <c r="D9901" s="5"/>
      <c r="E9901" s="5"/>
      <c r="F9901" s="94" t="str">
        <f t="shared" si="1549"/>
        <v/>
      </c>
      <c r="G9901" s="94" t="str">
        <f t="shared" si="1550"/>
        <v/>
      </c>
      <c r="H9901" s="127" t="str">
        <f>IF(A9901&lt;&gt;"",IF(MID(C9901,1,1)="c",$AS$26,IF(MID(C9901,1,1)="r",$AS$41,IF(MID(C9901,1,1)="p",#REF!,#REF!))),"")</f>
        <v/>
      </c>
      <c r="I9901" s="92" t="str">
        <f t="shared" si="1551"/>
        <v/>
      </c>
      <c r="J9901" s="92" t="str">
        <f t="shared" si="1552"/>
        <v/>
      </c>
      <c r="K9901" s="92" t="str">
        <f t="shared" si="1553"/>
        <v/>
      </c>
      <c r="L9901" s="92" t="str">
        <f t="shared" si="1554"/>
        <v/>
      </c>
      <c r="M9901" s="95" t="str">
        <f>IF(A9901&lt;&gt;"",IF(MID(C9901,1,1)="c",SigmaEpsConcrete(I9901,$AN$30:$AN$33,$AR$30:$AR$33,$AS$26,$AS$27,$AS$28,$AQ$20,$AU$19),""),"")</f>
        <v/>
      </c>
      <c r="N9901" s="95" t="str">
        <f>IF(A9901&lt;&gt;"",IF(MID(C9901,1,1)="r",SigmaEpsReinf(J9901,$AS$42:$AS$43,$AS$41,$AS$39,$AS$40,$AQ$38),""),"")</f>
        <v/>
      </c>
      <c r="Q9901" s="92" t="str">
        <f t="shared" si="1556"/>
        <v/>
      </c>
      <c r="R9901" s="92" t="str">
        <f t="shared" si="1557"/>
        <v/>
      </c>
      <c r="U9901" s="5"/>
      <c r="V9901" s="5"/>
      <c r="W9901" s="94" t="str">
        <f t="shared" si="1555"/>
        <v/>
      </c>
      <c r="X9901" s="94" t="str">
        <f t="shared" si="1558"/>
        <v/>
      </c>
      <c r="Y9901" s="5"/>
      <c r="BK9901" s="8"/>
      <c r="BL9901" s="5"/>
      <c r="BM9901" s="5"/>
      <c r="BN9901" s="5"/>
      <c r="BO9901" s="5"/>
      <c r="BP9901" s="1"/>
      <c r="BQ9901" s="1"/>
      <c r="BR9901" s="1"/>
      <c r="BS9901" s="1"/>
      <c r="BT9901" s="1"/>
      <c r="BU9901" s="4"/>
      <c r="BV9901" s="1"/>
      <c r="BW9901" s="3"/>
      <c r="BX9901" s="4"/>
      <c r="BY9901" s="5"/>
      <c r="BZ9901" s="5"/>
      <c r="CA9901" s="5"/>
      <c r="CB9901" s="5"/>
      <c r="CC9901" s="5"/>
      <c r="CD9901" s="43"/>
    </row>
    <row r="9902" spans="1:82" x14ac:dyDescent="0.25">
      <c r="A9902" s="8"/>
      <c r="B9902" s="5"/>
      <c r="C9902" s="5"/>
      <c r="D9902" s="5"/>
      <c r="E9902" s="5"/>
      <c r="F9902" s="94" t="str">
        <f t="shared" si="1549"/>
        <v/>
      </c>
      <c r="G9902" s="94" t="str">
        <f t="shared" si="1550"/>
        <v/>
      </c>
      <c r="H9902" s="127" t="str">
        <f>IF(A9902&lt;&gt;"",IF(MID(C9902,1,1)="c",$AS$26,IF(MID(C9902,1,1)="r",$AS$41,IF(MID(C9902,1,1)="p",#REF!,#REF!))),"")</f>
        <v/>
      </c>
      <c r="I9902" s="92" t="str">
        <f t="shared" si="1551"/>
        <v/>
      </c>
      <c r="J9902" s="92" t="str">
        <f t="shared" si="1552"/>
        <v/>
      </c>
      <c r="K9902" s="92" t="str">
        <f t="shared" si="1553"/>
        <v/>
      </c>
      <c r="L9902" s="92" t="str">
        <f t="shared" si="1554"/>
        <v/>
      </c>
      <c r="M9902" s="95" t="str">
        <f>IF(A9902&lt;&gt;"",IF(MID(C9902,1,1)="c",SigmaEpsConcrete(I9902,$AN$30:$AN$33,$AR$30:$AR$33,$AS$26,$AS$27,$AS$28,$AQ$20,$AU$19),""),"")</f>
        <v/>
      </c>
      <c r="N9902" s="95" t="str">
        <f>IF(A9902&lt;&gt;"",IF(MID(C9902,1,1)="r",SigmaEpsReinf(J9902,$AS$42:$AS$43,$AS$41,$AS$39,$AS$40,$AQ$38),""),"")</f>
        <v/>
      </c>
      <c r="Q9902" s="92" t="str">
        <f t="shared" si="1556"/>
        <v/>
      </c>
      <c r="R9902" s="92" t="str">
        <f t="shared" si="1557"/>
        <v/>
      </c>
      <c r="U9902" s="5"/>
      <c r="V9902" s="5"/>
      <c r="W9902" s="94" t="str">
        <f t="shared" si="1555"/>
        <v/>
      </c>
      <c r="X9902" s="94" t="str">
        <f t="shared" si="1558"/>
        <v/>
      </c>
      <c r="Y9902" s="5"/>
      <c r="BK9902" s="8"/>
      <c r="BL9902" s="5"/>
      <c r="BM9902" s="5"/>
      <c r="BN9902" s="5"/>
      <c r="BO9902" s="5"/>
      <c r="BP9902" s="1"/>
      <c r="BQ9902" s="1"/>
      <c r="BR9902" s="1"/>
      <c r="BS9902" s="1"/>
      <c r="BT9902" s="1"/>
      <c r="BU9902" s="4"/>
      <c r="BV9902" s="1"/>
      <c r="BW9902" s="3"/>
      <c r="BX9902" s="4"/>
      <c r="BY9902" s="5"/>
      <c r="BZ9902" s="5"/>
      <c r="CA9902" s="5"/>
      <c r="CB9902" s="5"/>
      <c r="CC9902" s="5"/>
      <c r="CD9902" s="43"/>
    </row>
    <row r="9903" spans="1:82" x14ac:dyDescent="0.25">
      <c r="A9903" s="8"/>
      <c r="B9903" s="5"/>
      <c r="C9903" s="5"/>
      <c r="D9903" s="5"/>
      <c r="E9903" s="5"/>
      <c r="F9903" s="94" t="str">
        <f t="shared" si="1549"/>
        <v/>
      </c>
      <c r="G9903" s="94" t="str">
        <f t="shared" si="1550"/>
        <v/>
      </c>
      <c r="H9903" s="127" t="str">
        <f>IF(A9903&lt;&gt;"",IF(MID(C9903,1,1)="c",$AS$26,IF(MID(C9903,1,1)="r",$AS$41,IF(MID(C9903,1,1)="p",#REF!,#REF!))),"")</f>
        <v/>
      </c>
      <c r="I9903" s="92" t="str">
        <f t="shared" si="1551"/>
        <v/>
      </c>
      <c r="J9903" s="92" t="str">
        <f t="shared" si="1552"/>
        <v/>
      </c>
      <c r="K9903" s="92" t="str">
        <f t="shared" si="1553"/>
        <v/>
      </c>
      <c r="L9903" s="92" t="str">
        <f t="shared" si="1554"/>
        <v/>
      </c>
      <c r="M9903" s="95" t="str">
        <f>IF(A9903&lt;&gt;"",IF(MID(C9903,1,1)="c",SigmaEpsConcrete(I9903,$AN$30:$AN$33,$AR$30:$AR$33,$AS$26,$AS$27,$AS$28,$AQ$20,$AU$19),""),"")</f>
        <v/>
      </c>
      <c r="N9903" s="95" t="str">
        <f>IF(A9903&lt;&gt;"",IF(MID(C9903,1,1)="r",SigmaEpsReinf(J9903,$AS$42:$AS$43,$AS$41,$AS$39,$AS$40,$AQ$38),""),"")</f>
        <v/>
      </c>
      <c r="Q9903" s="92" t="str">
        <f t="shared" si="1556"/>
        <v/>
      </c>
      <c r="R9903" s="92" t="str">
        <f t="shared" si="1557"/>
        <v/>
      </c>
      <c r="U9903" s="5"/>
      <c r="V9903" s="5"/>
      <c r="W9903" s="94" t="str">
        <f t="shared" si="1555"/>
        <v/>
      </c>
      <c r="X9903" s="94" t="str">
        <f t="shared" si="1558"/>
        <v/>
      </c>
      <c r="Y9903" s="5"/>
      <c r="BK9903" s="8"/>
      <c r="BL9903" s="5"/>
      <c r="BM9903" s="5"/>
      <c r="BN9903" s="5"/>
      <c r="BO9903" s="5"/>
      <c r="BP9903" s="1"/>
      <c r="BQ9903" s="1"/>
      <c r="BR9903" s="1"/>
      <c r="BS9903" s="1"/>
      <c r="BT9903" s="1"/>
      <c r="BU9903" s="4"/>
      <c r="BV9903" s="1"/>
      <c r="BW9903" s="3"/>
      <c r="BX9903" s="4"/>
      <c r="BY9903" s="5"/>
      <c r="BZ9903" s="5"/>
      <c r="CA9903" s="5"/>
      <c r="CB9903" s="5"/>
      <c r="CC9903" s="5"/>
      <c r="CD9903" s="43"/>
    </row>
    <row r="9904" spans="1:82" x14ac:dyDescent="0.25">
      <c r="A9904" s="8"/>
      <c r="B9904" s="5"/>
      <c r="C9904" s="5"/>
      <c r="D9904" s="5"/>
      <c r="E9904" s="5"/>
      <c r="F9904" s="94" t="str">
        <f t="shared" si="1549"/>
        <v/>
      </c>
      <c r="G9904" s="94" t="str">
        <f t="shared" si="1550"/>
        <v/>
      </c>
      <c r="H9904" s="127" t="str">
        <f>IF(A9904&lt;&gt;"",IF(MID(C9904,1,1)="c",$AS$26,IF(MID(C9904,1,1)="r",$AS$41,IF(MID(C9904,1,1)="p",#REF!,#REF!))),"")</f>
        <v/>
      </c>
      <c r="I9904" s="92" t="str">
        <f t="shared" si="1551"/>
        <v/>
      </c>
      <c r="J9904" s="92" t="str">
        <f t="shared" si="1552"/>
        <v/>
      </c>
      <c r="K9904" s="92" t="str">
        <f t="shared" si="1553"/>
        <v/>
      </c>
      <c r="L9904" s="92" t="str">
        <f t="shared" si="1554"/>
        <v/>
      </c>
      <c r="M9904" s="95" t="str">
        <f>IF(A9904&lt;&gt;"",IF(MID(C9904,1,1)="c",SigmaEpsConcrete(I9904,$AN$30:$AN$33,$AR$30:$AR$33,$AS$26,$AS$27,$AS$28,$AQ$20,$AU$19),""),"")</f>
        <v/>
      </c>
      <c r="N9904" s="95" t="str">
        <f>IF(A9904&lt;&gt;"",IF(MID(C9904,1,1)="r",SigmaEpsReinf(J9904,$AS$42:$AS$43,$AS$41,$AS$39,$AS$40,$AQ$38),""),"")</f>
        <v/>
      </c>
      <c r="Q9904" s="92" t="str">
        <f t="shared" si="1556"/>
        <v/>
      </c>
      <c r="R9904" s="92" t="str">
        <f t="shared" si="1557"/>
        <v/>
      </c>
      <c r="U9904" s="5"/>
      <c r="V9904" s="5"/>
      <c r="W9904" s="94" t="str">
        <f t="shared" si="1555"/>
        <v/>
      </c>
      <c r="X9904" s="94" t="str">
        <f t="shared" si="1558"/>
        <v/>
      </c>
      <c r="Y9904" s="5"/>
      <c r="BK9904" s="8"/>
      <c r="BL9904" s="5"/>
      <c r="BM9904" s="5"/>
      <c r="BN9904" s="5"/>
      <c r="BO9904" s="5"/>
      <c r="BP9904" s="1"/>
      <c r="BQ9904" s="1"/>
      <c r="BR9904" s="1"/>
      <c r="BS9904" s="1"/>
      <c r="BT9904" s="1"/>
      <c r="BU9904" s="4"/>
      <c r="BV9904" s="1"/>
      <c r="BW9904" s="3"/>
      <c r="BX9904" s="4"/>
      <c r="BY9904" s="5"/>
      <c r="BZ9904" s="5"/>
      <c r="CA9904" s="5"/>
      <c r="CB9904" s="5"/>
      <c r="CC9904" s="5"/>
      <c r="CD9904" s="43"/>
    </row>
    <row r="9905" spans="1:82" x14ac:dyDescent="0.25">
      <c r="A9905" s="8"/>
      <c r="B9905" s="5"/>
      <c r="C9905" s="5"/>
      <c r="D9905" s="5"/>
      <c r="E9905" s="5"/>
      <c r="F9905" s="94" t="str">
        <f t="shared" si="1549"/>
        <v/>
      </c>
      <c r="G9905" s="94" t="str">
        <f t="shared" si="1550"/>
        <v/>
      </c>
      <c r="H9905" s="127" t="str">
        <f>IF(A9905&lt;&gt;"",IF(MID(C9905,1,1)="c",$AS$26,IF(MID(C9905,1,1)="r",$AS$41,IF(MID(C9905,1,1)="p",#REF!,#REF!))),"")</f>
        <v/>
      </c>
      <c r="I9905" s="92" t="str">
        <f t="shared" si="1551"/>
        <v/>
      </c>
      <c r="J9905" s="92" t="str">
        <f t="shared" si="1552"/>
        <v/>
      </c>
      <c r="K9905" s="92" t="str">
        <f t="shared" si="1553"/>
        <v/>
      </c>
      <c r="L9905" s="92" t="str">
        <f t="shared" si="1554"/>
        <v/>
      </c>
      <c r="M9905" s="95" t="str">
        <f>IF(A9905&lt;&gt;"",IF(MID(C9905,1,1)="c",SigmaEpsConcrete(I9905,$AN$30:$AN$33,$AR$30:$AR$33,$AS$26,$AS$27,$AS$28,$AQ$20,$AU$19),""),"")</f>
        <v/>
      </c>
      <c r="N9905" s="95" t="str">
        <f>IF(A9905&lt;&gt;"",IF(MID(C9905,1,1)="r",SigmaEpsReinf(J9905,$AS$42:$AS$43,$AS$41,$AS$39,$AS$40,$AQ$38),""),"")</f>
        <v/>
      </c>
      <c r="Q9905" s="92" t="str">
        <f t="shared" si="1556"/>
        <v/>
      </c>
      <c r="R9905" s="92" t="str">
        <f t="shared" si="1557"/>
        <v/>
      </c>
      <c r="U9905" s="5"/>
      <c r="V9905" s="5"/>
      <c r="W9905" s="94" t="str">
        <f t="shared" si="1555"/>
        <v/>
      </c>
      <c r="X9905" s="94" t="str">
        <f t="shared" si="1558"/>
        <v/>
      </c>
      <c r="Y9905" s="5"/>
      <c r="BK9905" s="8"/>
      <c r="BL9905" s="5"/>
      <c r="BM9905" s="5"/>
      <c r="BN9905" s="5"/>
      <c r="BO9905" s="5"/>
      <c r="BP9905" s="1"/>
      <c r="BQ9905" s="1"/>
      <c r="BR9905" s="1"/>
      <c r="BS9905" s="1"/>
      <c r="BT9905" s="1"/>
      <c r="BU9905" s="4"/>
      <c r="BV9905" s="1"/>
      <c r="BW9905" s="3"/>
      <c r="BX9905" s="4"/>
      <c r="BY9905" s="5"/>
      <c r="BZ9905" s="5"/>
      <c r="CA9905" s="5"/>
      <c r="CB9905" s="5"/>
      <c r="CC9905" s="5"/>
      <c r="CD9905" s="43"/>
    </row>
    <row r="9906" spans="1:82" x14ac:dyDescent="0.25">
      <c r="A9906" s="8"/>
      <c r="B9906" s="5"/>
      <c r="C9906" s="5"/>
      <c r="D9906" s="5"/>
      <c r="E9906" s="5"/>
      <c r="F9906" s="94" t="str">
        <f t="shared" si="1549"/>
        <v/>
      </c>
      <c r="G9906" s="94" t="str">
        <f t="shared" si="1550"/>
        <v/>
      </c>
      <c r="H9906" s="127" t="str">
        <f>IF(A9906&lt;&gt;"",IF(MID(C9906,1,1)="c",$AS$26,IF(MID(C9906,1,1)="r",$AS$41,IF(MID(C9906,1,1)="p",#REF!,#REF!))),"")</f>
        <v/>
      </c>
      <c r="I9906" s="92" t="str">
        <f t="shared" si="1551"/>
        <v/>
      </c>
      <c r="J9906" s="92" t="str">
        <f t="shared" si="1552"/>
        <v/>
      </c>
      <c r="K9906" s="92" t="str">
        <f t="shared" si="1553"/>
        <v/>
      </c>
      <c r="L9906" s="92" t="str">
        <f t="shared" si="1554"/>
        <v/>
      </c>
      <c r="M9906" s="95" t="str">
        <f>IF(A9906&lt;&gt;"",IF(MID(C9906,1,1)="c",SigmaEpsConcrete(I9906,$AN$30:$AN$33,$AR$30:$AR$33,$AS$26,$AS$27,$AS$28,$AQ$20,$AU$19),""),"")</f>
        <v/>
      </c>
      <c r="N9906" s="95" t="str">
        <f>IF(A9906&lt;&gt;"",IF(MID(C9906,1,1)="r",SigmaEpsReinf(J9906,$AS$42:$AS$43,$AS$41,$AS$39,$AS$40,$AQ$38),""),"")</f>
        <v/>
      </c>
      <c r="Q9906" s="92" t="str">
        <f t="shared" si="1556"/>
        <v/>
      </c>
      <c r="R9906" s="92" t="str">
        <f t="shared" si="1557"/>
        <v/>
      </c>
      <c r="U9906" s="5"/>
      <c r="V9906" s="5"/>
      <c r="W9906" s="94" t="str">
        <f t="shared" si="1555"/>
        <v/>
      </c>
      <c r="X9906" s="94" t="str">
        <f t="shared" si="1558"/>
        <v/>
      </c>
      <c r="Y9906" s="5"/>
      <c r="BK9906" s="8"/>
      <c r="BL9906" s="5"/>
      <c r="BM9906" s="5"/>
      <c r="BN9906" s="5"/>
      <c r="BO9906" s="5"/>
      <c r="BP9906" s="1"/>
      <c r="BQ9906" s="1"/>
      <c r="BR9906" s="1"/>
      <c r="BS9906" s="1"/>
      <c r="BT9906" s="1"/>
      <c r="BU9906" s="4"/>
      <c r="BV9906" s="1"/>
      <c r="BW9906" s="3"/>
      <c r="BX9906" s="4"/>
      <c r="BY9906" s="5"/>
      <c r="BZ9906" s="5"/>
      <c r="CA9906" s="5"/>
      <c r="CB9906" s="5"/>
      <c r="CC9906" s="5"/>
      <c r="CD9906" s="43"/>
    </row>
    <row r="9907" spans="1:82" x14ac:dyDescent="0.25">
      <c r="A9907" s="8"/>
      <c r="B9907" s="5"/>
      <c r="C9907" s="5"/>
      <c r="D9907" s="5"/>
      <c r="E9907" s="5"/>
      <c r="F9907" s="94" t="str">
        <f t="shared" si="1549"/>
        <v/>
      </c>
      <c r="G9907" s="94" t="str">
        <f t="shared" si="1550"/>
        <v/>
      </c>
      <c r="H9907" s="127" t="str">
        <f>IF(A9907&lt;&gt;"",IF(MID(C9907,1,1)="c",$AS$26,IF(MID(C9907,1,1)="r",$AS$41,IF(MID(C9907,1,1)="p",#REF!,#REF!))),"")</f>
        <v/>
      </c>
      <c r="I9907" s="92" t="str">
        <f t="shared" si="1551"/>
        <v/>
      </c>
      <c r="J9907" s="92" t="str">
        <f t="shared" si="1552"/>
        <v/>
      </c>
      <c r="K9907" s="92" t="str">
        <f t="shared" si="1553"/>
        <v/>
      </c>
      <c r="L9907" s="92" t="str">
        <f t="shared" si="1554"/>
        <v/>
      </c>
      <c r="M9907" s="95" t="str">
        <f>IF(A9907&lt;&gt;"",IF(MID(C9907,1,1)="c",SigmaEpsConcrete(I9907,$AN$30:$AN$33,$AR$30:$AR$33,$AS$26,$AS$27,$AS$28,$AQ$20,$AU$19),""),"")</f>
        <v/>
      </c>
      <c r="N9907" s="95" t="str">
        <f>IF(A9907&lt;&gt;"",IF(MID(C9907,1,1)="r",SigmaEpsReinf(J9907,$AS$42:$AS$43,$AS$41,$AS$39,$AS$40,$AQ$38),""),"")</f>
        <v/>
      </c>
      <c r="Q9907" s="92" t="str">
        <f t="shared" si="1556"/>
        <v/>
      </c>
      <c r="R9907" s="92" t="str">
        <f t="shared" si="1557"/>
        <v/>
      </c>
      <c r="U9907" s="5"/>
      <c r="V9907" s="5"/>
      <c r="W9907" s="94" t="str">
        <f t="shared" si="1555"/>
        <v/>
      </c>
      <c r="X9907" s="94" t="str">
        <f t="shared" si="1558"/>
        <v/>
      </c>
      <c r="Y9907" s="5"/>
      <c r="BK9907" s="8"/>
      <c r="BL9907" s="5"/>
      <c r="BM9907" s="5"/>
      <c r="BN9907" s="5"/>
      <c r="BO9907" s="5"/>
      <c r="BP9907" s="1"/>
      <c r="BQ9907" s="1"/>
      <c r="BR9907" s="1"/>
      <c r="BS9907" s="1"/>
      <c r="BT9907" s="1"/>
      <c r="BU9907" s="4"/>
      <c r="BV9907" s="1"/>
      <c r="BW9907" s="3"/>
      <c r="BX9907" s="4"/>
      <c r="BY9907" s="5"/>
      <c r="BZ9907" s="5"/>
      <c r="CA9907" s="5"/>
      <c r="CB9907" s="5"/>
      <c r="CC9907" s="5"/>
      <c r="CD9907" s="43"/>
    </row>
    <row r="9908" spans="1:82" x14ac:dyDescent="0.25">
      <c r="A9908" s="8"/>
      <c r="B9908" s="5"/>
      <c r="C9908" s="5"/>
      <c r="D9908" s="5"/>
      <c r="E9908" s="5"/>
      <c r="F9908" s="94" t="str">
        <f t="shared" si="1549"/>
        <v/>
      </c>
      <c r="G9908" s="94" t="str">
        <f t="shared" si="1550"/>
        <v/>
      </c>
      <c r="H9908" s="127" t="str">
        <f>IF(A9908&lt;&gt;"",IF(MID(C9908,1,1)="c",$AS$26,IF(MID(C9908,1,1)="r",$AS$41,IF(MID(C9908,1,1)="p",#REF!,#REF!))),"")</f>
        <v/>
      </c>
      <c r="I9908" s="92" t="str">
        <f t="shared" si="1551"/>
        <v/>
      </c>
      <c r="J9908" s="92" t="str">
        <f t="shared" si="1552"/>
        <v/>
      </c>
      <c r="K9908" s="92" t="str">
        <f t="shared" si="1553"/>
        <v/>
      </c>
      <c r="L9908" s="92" t="str">
        <f t="shared" si="1554"/>
        <v/>
      </c>
      <c r="M9908" s="95" t="str">
        <f>IF(A9908&lt;&gt;"",IF(MID(C9908,1,1)="c",SigmaEpsConcrete(I9908,$AN$30:$AN$33,$AR$30:$AR$33,$AS$26,$AS$27,$AS$28,$AQ$20,$AU$19),""),"")</f>
        <v/>
      </c>
      <c r="N9908" s="95" t="str">
        <f>IF(A9908&lt;&gt;"",IF(MID(C9908,1,1)="r",SigmaEpsReinf(J9908,$AS$42:$AS$43,$AS$41,$AS$39,$AS$40,$AQ$38),""),"")</f>
        <v/>
      </c>
      <c r="Q9908" s="92" t="str">
        <f t="shared" si="1556"/>
        <v/>
      </c>
      <c r="R9908" s="92" t="str">
        <f t="shared" si="1557"/>
        <v/>
      </c>
      <c r="U9908" s="5"/>
      <c r="V9908" s="5"/>
      <c r="W9908" s="94" t="str">
        <f t="shared" si="1555"/>
        <v/>
      </c>
      <c r="X9908" s="94" t="str">
        <f t="shared" si="1558"/>
        <v/>
      </c>
      <c r="Y9908" s="5"/>
      <c r="BK9908" s="8"/>
      <c r="BL9908" s="5"/>
      <c r="BM9908" s="5"/>
      <c r="BN9908" s="5"/>
      <c r="BO9908" s="5"/>
      <c r="BP9908" s="1"/>
      <c r="BQ9908" s="1"/>
      <c r="BR9908" s="1"/>
      <c r="BS9908" s="1"/>
      <c r="BT9908" s="1"/>
      <c r="BU9908" s="4"/>
      <c r="BV9908" s="1"/>
      <c r="BW9908" s="3"/>
      <c r="BX9908" s="4"/>
      <c r="BY9908" s="5"/>
      <c r="BZ9908" s="5"/>
      <c r="CA9908" s="5"/>
      <c r="CB9908" s="5"/>
      <c r="CC9908" s="5"/>
      <c r="CD9908" s="43"/>
    </row>
    <row r="9909" spans="1:82" x14ac:dyDescent="0.25">
      <c r="A9909" s="8"/>
      <c r="B9909" s="5"/>
      <c r="C9909" s="5"/>
      <c r="D9909" s="5"/>
      <c r="E9909" s="5"/>
      <c r="F9909" s="94" t="str">
        <f t="shared" si="1549"/>
        <v/>
      </c>
      <c r="G9909" s="94" t="str">
        <f t="shared" si="1550"/>
        <v/>
      </c>
      <c r="H9909" s="127" t="str">
        <f>IF(A9909&lt;&gt;"",IF(MID(C9909,1,1)="c",$AS$26,IF(MID(C9909,1,1)="r",$AS$41,IF(MID(C9909,1,1)="p",#REF!,#REF!))),"")</f>
        <v/>
      </c>
      <c r="I9909" s="92" t="str">
        <f t="shared" si="1551"/>
        <v/>
      </c>
      <c r="J9909" s="92" t="str">
        <f t="shared" si="1552"/>
        <v/>
      </c>
      <c r="K9909" s="92" t="str">
        <f t="shared" si="1553"/>
        <v/>
      </c>
      <c r="L9909" s="92" t="str">
        <f t="shared" si="1554"/>
        <v/>
      </c>
      <c r="M9909" s="95" t="str">
        <f>IF(A9909&lt;&gt;"",IF(MID(C9909,1,1)="c",SigmaEpsConcrete(I9909,$AN$30:$AN$33,$AR$30:$AR$33,$AS$26,$AS$27,$AS$28,$AQ$20,$AU$19),""),"")</f>
        <v/>
      </c>
      <c r="N9909" s="95" t="str">
        <f>IF(A9909&lt;&gt;"",IF(MID(C9909,1,1)="r",SigmaEpsReinf(J9909,$AS$42:$AS$43,$AS$41,$AS$39,$AS$40,$AQ$38),""),"")</f>
        <v/>
      </c>
      <c r="Q9909" s="92" t="str">
        <f t="shared" si="1556"/>
        <v/>
      </c>
      <c r="R9909" s="92" t="str">
        <f t="shared" si="1557"/>
        <v/>
      </c>
      <c r="U9909" s="5"/>
      <c r="V9909" s="5"/>
      <c r="W9909" s="94" t="str">
        <f t="shared" si="1555"/>
        <v/>
      </c>
      <c r="X9909" s="94" t="str">
        <f t="shared" si="1558"/>
        <v/>
      </c>
      <c r="Y9909" s="5"/>
      <c r="BK9909" s="8"/>
      <c r="BL9909" s="5"/>
      <c r="BM9909" s="5"/>
      <c r="BN9909" s="5"/>
      <c r="BO9909" s="5"/>
      <c r="BP9909" s="1"/>
      <c r="BQ9909" s="1"/>
      <c r="BR9909" s="1"/>
      <c r="BS9909" s="1"/>
      <c r="BT9909" s="1"/>
      <c r="BU9909" s="4"/>
      <c r="BV9909" s="1"/>
      <c r="BW9909" s="3"/>
      <c r="BX9909" s="4"/>
      <c r="BY9909" s="5"/>
      <c r="BZ9909" s="5"/>
      <c r="CA9909" s="5"/>
      <c r="CB9909" s="5"/>
      <c r="CC9909" s="5"/>
      <c r="CD9909" s="43"/>
    </row>
    <row r="9910" spans="1:82" x14ac:dyDescent="0.25">
      <c r="A9910" s="8"/>
      <c r="B9910" s="5"/>
      <c r="C9910" s="5"/>
      <c r="D9910" s="5"/>
      <c r="E9910" s="5"/>
      <c r="F9910" s="94" t="str">
        <f t="shared" si="1549"/>
        <v/>
      </c>
      <c r="G9910" s="94" t="str">
        <f t="shared" si="1550"/>
        <v/>
      </c>
      <c r="H9910" s="127" t="str">
        <f>IF(A9910&lt;&gt;"",IF(MID(C9910,1,1)="c",$AS$26,IF(MID(C9910,1,1)="r",$AS$41,IF(MID(C9910,1,1)="p",#REF!,#REF!))),"")</f>
        <v/>
      </c>
      <c r="I9910" s="92" t="str">
        <f t="shared" si="1551"/>
        <v/>
      </c>
      <c r="J9910" s="92" t="str">
        <f t="shared" si="1552"/>
        <v/>
      </c>
      <c r="K9910" s="92" t="str">
        <f t="shared" si="1553"/>
        <v/>
      </c>
      <c r="L9910" s="92" t="str">
        <f t="shared" si="1554"/>
        <v/>
      </c>
      <c r="M9910" s="95" t="str">
        <f>IF(A9910&lt;&gt;"",IF(MID(C9910,1,1)="c",SigmaEpsConcrete(I9910,$AN$30:$AN$33,$AR$30:$AR$33,$AS$26,$AS$27,$AS$28,$AQ$20,$AU$19),""),"")</f>
        <v/>
      </c>
      <c r="N9910" s="95" t="str">
        <f>IF(A9910&lt;&gt;"",IF(MID(C9910,1,1)="r",SigmaEpsReinf(J9910,$AS$42:$AS$43,$AS$41,$AS$39,$AS$40,$AQ$38),""),"")</f>
        <v/>
      </c>
      <c r="Q9910" s="92" t="str">
        <f t="shared" si="1556"/>
        <v/>
      </c>
      <c r="R9910" s="92" t="str">
        <f t="shared" si="1557"/>
        <v/>
      </c>
      <c r="U9910" s="5"/>
      <c r="V9910" s="5"/>
      <c r="W9910" s="94" t="str">
        <f t="shared" si="1555"/>
        <v/>
      </c>
      <c r="X9910" s="94" t="str">
        <f t="shared" si="1558"/>
        <v/>
      </c>
      <c r="Y9910" s="5"/>
      <c r="BK9910" s="8"/>
      <c r="BL9910" s="5"/>
      <c r="BM9910" s="5"/>
      <c r="BN9910" s="5"/>
      <c r="BO9910" s="5"/>
      <c r="BP9910" s="1"/>
      <c r="BQ9910" s="1"/>
      <c r="BR9910" s="1"/>
      <c r="BS9910" s="1"/>
      <c r="BT9910" s="1"/>
      <c r="BU9910" s="4"/>
      <c r="BV9910" s="1"/>
      <c r="BW9910" s="3"/>
      <c r="BX9910" s="4"/>
      <c r="BY9910" s="5"/>
      <c r="BZ9910" s="5"/>
      <c r="CA9910" s="5"/>
      <c r="CB9910" s="5"/>
      <c r="CC9910" s="5"/>
      <c r="CD9910" s="43"/>
    </row>
    <row r="9911" spans="1:82" x14ac:dyDescent="0.25">
      <c r="A9911" s="8"/>
      <c r="B9911" s="5"/>
      <c r="C9911" s="5"/>
      <c r="D9911" s="5"/>
      <c r="E9911" s="5"/>
      <c r="F9911" s="94" t="str">
        <f t="shared" si="1549"/>
        <v/>
      </c>
      <c r="G9911" s="94" t="str">
        <f t="shared" si="1550"/>
        <v/>
      </c>
      <c r="H9911" s="127" t="str">
        <f>IF(A9911&lt;&gt;"",IF(MID(C9911,1,1)="c",$AS$26,IF(MID(C9911,1,1)="r",$AS$41,IF(MID(C9911,1,1)="p",#REF!,#REF!))),"")</f>
        <v/>
      </c>
      <c r="I9911" s="92" t="str">
        <f t="shared" si="1551"/>
        <v/>
      </c>
      <c r="J9911" s="92" t="str">
        <f t="shared" si="1552"/>
        <v/>
      </c>
      <c r="K9911" s="92" t="str">
        <f t="shared" si="1553"/>
        <v/>
      </c>
      <c r="L9911" s="92" t="str">
        <f t="shared" si="1554"/>
        <v/>
      </c>
      <c r="M9911" s="95" t="str">
        <f>IF(A9911&lt;&gt;"",IF(MID(C9911,1,1)="c",SigmaEpsConcrete(I9911,$AN$30:$AN$33,$AR$30:$AR$33,$AS$26,$AS$27,$AS$28,$AQ$20,$AU$19),""),"")</f>
        <v/>
      </c>
      <c r="N9911" s="95" t="str">
        <f>IF(A9911&lt;&gt;"",IF(MID(C9911,1,1)="r",SigmaEpsReinf(J9911,$AS$42:$AS$43,$AS$41,$AS$39,$AS$40,$AQ$38),""),"")</f>
        <v/>
      </c>
      <c r="Q9911" s="92" t="str">
        <f t="shared" si="1556"/>
        <v/>
      </c>
      <c r="R9911" s="92" t="str">
        <f t="shared" si="1557"/>
        <v/>
      </c>
      <c r="U9911" s="5"/>
      <c r="V9911" s="5"/>
      <c r="W9911" s="94" t="str">
        <f t="shared" si="1555"/>
        <v/>
      </c>
      <c r="X9911" s="94" t="str">
        <f t="shared" si="1558"/>
        <v/>
      </c>
      <c r="Y9911" s="5"/>
      <c r="BK9911" s="8"/>
      <c r="BL9911" s="5"/>
      <c r="BM9911" s="5"/>
      <c r="BN9911" s="5"/>
      <c r="BO9911" s="5"/>
      <c r="BP9911" s="1"/>
      <c r="BQ9911" s="1"/>
      <c r="BR9911" s="1"/>
      <c r="BS9911" s="1"/>
      <c r="BT9911" s="1"/>
      <c r="BU9911" s="4"/>
      <c r="BV9911" s="1"/>
      <c r="BW9911" s="3"/>
      <c r="BX9911" s="4"/>
      <c r="BY9911" s="5"/>
      <c r="BZ9911" s="5"/>
      <c r="CA9911" s="5"/>
      <c r="CB9911" s="5"/>
      <c r="CC9911" s="5"/>
      <c r="CD9911" s="43"/>
    </row>
    <row r="9912" spans="1:82" x14ac:dyDescent="0.25">
      <c r="A9912" s="8"/>
      <c r="B9912" s="5"/>
      <c r="C9912" s="5"/>
      <c r="D9912" s="5"/>
      <c r="E9912" s="5"/>
      <c r="F9912" s="94" t="str">
        <f t="shared" si="1549"/>
        <v/>
      </c>
      <c r="G9912" s="94" t="str">
        <f t="shared" si="1550"/>
        <v/>
      </c>
      <c r="H9912" s="127" t="str">
        <f>IF(A9912&lt;&gt;"",IF(MID(C9912,1,1)="c",$AS$26,IF(MID(C9912,1,1)="r",$AS$41,IF(MID(C9912,1,1)="p",#REF!,#REF!))),"")</f>
        <v/>
      </c>
      <c r="I9912" s="92" t="str">
        <f t="shared" si="1551"/>
        <v/>
      </c>
      <c r="J9912" s="92" t="str">
        <f t="shared" si="1552"/>
        <v/>
      </c>
      <c r="K9912" s="92" t="str">
        <f t="shared" si="1553"/>
        <v/>
      </c>
      <c r="L9912" s="92" t="str">
        <f t="shared" si="1554"/>
        <v/>
      </c>
      <c r="M9912" s="95" t="str">
        <f>IF(A9912&lt;&gt;"",IF(MID(C9912,1,1)="c",SigmaEpsConcrete(I9912,$AN$30:$AN$33,$AR$30:$AR$33,$AS$26,$AS$27,$AS$28,$AQ$20,$AU$19),""),"")</f>
        <v/>
      </c>
      <c r="N9912" s="95" t="str">
        <f>IF(A9912&lt;&gt;"",IF(MID(C9912,1,1)="r",SigmaEpsReinf(J9912,$AS$42:$AS$43,$AS$41,$AS$39,$AS$40,$AQ$38),""),"")</f>
        <v/>
      </c>
      <c r="Q9912" s="92" t="str">
        <f t="shared" si="1556"/>
        <v/>
      </c>
      <c r="R9912" s="92" t="str">
        <f t="shared" si="1557"/>
        <v/>
      </c>
      <c r="U9912" s="5"/>
      <c r="V9912" s="5"/>
      <c r="W9912" s="94" t="str">
        <f t="shared" si="1555"/>
        <v/>
      </c>
      <c r="X9912" s="94" t="str">
        <f t="shared" si="1558"/>
        <v/>
      </c>
      <c r="Y9912" s="5"/>
      <c r="BK9912" s="8"/>
      <c r="BL9912" s="5"/>
      <c r="BM9912" s="5"/>
      <c r="BN9912" s="5"/>
      <c r="BO9912" s="5"/>
      <c r="BP9912" s="1"/>
      <c r="BQ9912" s="1"/>
      <c r="BR9912" s="1"/>
      <c r="BS9912" s="1"/>
      <c r="BT9912" s="1"/>
      <c r="BU9912" s="4"/>
      <c r="BV9912" s="1"/>
      <c r="BW9912" s="3"/>
      <c r="BX9912" s="4"/>
      <c r="BY9912" s="5"/>
      <c r="BZ9912" s="5"/>
      <c r="CA9912" s="5"/>
      <c r="CB9912" s="5"/>
      <c r="CC9912" s="5"/>
      <c r="CD9912" s="43"/>
    </row>
    <row r="9913" spans="1:82" x14ac:dyDescent="0.25">
      <c r="A9913" s="8"/>
      <c r="B9913" s="5"/>
      <c r="C9913" s="5"/>
      <c r="D9913" s="5"/>
      <c r="E9913" s="5"/>
      <c r="F9913" s="94" t="str">
        <f t="shared" si="1549"/>
        <v/>
      </c>
      <c r="G9913" s="94" t="str">
        <f t="shared" si="1550"/>
        <v/>
      </c>
      <c r="H9913" s="127" t="str">
        <f>IF(A9913&lt;&gt;"",IF(MID(C9913,1,1)="c",$AS$26,IF(MID(C9913,1,1)="r",$AS$41,IF(MID(C9913,1,1)="p",#REF!,#REF!))),"")</f>
        <v/>
      </c>
      <c r="I9913" s="92" t="str">
        <f t="shared" si="1551"/>
        <v/>
      </c>
      <c r="J9913" s="92" t="str">
        <f t="shared" si="1552"/>
        <v/>
      </c>
      <c r="K9913" s="92" t="str">
        <f t="shared" si="1553"/>
        <v/>
      </c>
      <c r="L9913" s="92" t="str">
        <f t="shared" si="1554"/>
        <v/>
      </c>
      <c r="M9913" s="95" t="str">
        <f>IF(A9913&lt;&gt;"",IF(MID(C9913,1,1)="c",SigmaEpsConcrete(I9913,$AN$30:$AN$33,$AR$30:$AR$33,$AS$26,$AS$27,$AS$28,$AQ$20,$AU$19),""),"")</f>
        <v/>
      </c>
      <c r="N9913" s="95" t="str">
        <f>IF(A9913&lt;&gt;"",IF(MID(C9913,1,1)="r",SigmaEpsReinf(J9913,$AS$42:$AS$43,$AS$41,$AS$39,$AS$40,$AQ$38),""),"")</f>
        <v/>
      </c>
      <c r="Q9913" s="92" t="str">
        <f t="shared" si="1556"/>
        <v/>
      </c>
      <c r="R9913" s="92" t="str">
        <f t="shared" si="1557"/>
        <v/>
      </c>
      <c r="U9913" s="5"/>
      <c r="V9913" s="5"/>
      <c r="W9913" s="94" t="str">
        <f t="shared" si="1555"/>
        <v/>
      </c>
      <c r="X9913" s="94" t="str">
        <f t="shared" si="1558"/>
        <v/>
      </c>
      <c r="Y9913" s="5"/>
      <c r="BK9913" s="8"/>
      <c r="BL9913" s="5"/>
      <c r="BM9913" s="5"/>
      <c r="BN9913" s="5"/>
      <c r="BO9913" s="5"/>
      <c r="BP9913" s="1"/>
      <c r="BQ9913" s="1"/>
      <c r="BR9913" s="1"/>
      <c r="BS9913" s="1"/>
      <c r="BT9913" s="1"/>
      <c r="BU9913" s="4"/>
      <c r="BV9913" s="1"/>
      <c r="BW9913" s="3"/>
      <c r="BX9913" s="4"/>
      <c r="BY9913" s="5"/>
      <c r="BZ9913" s="5"/>
      <c r="CA9913" s="5"/>
      <c r="CB9913" s="5"/>
      <c r="CC9913" s="5"/>
      <c r="CD9913" s="43"/>
    </row>
    <row r="9914" spans="1:82" x14ac:dyDescent="0.25">
      <c r="A9914" s="8"/>
      <c r="B9914" s="5"/>
      <c r="C9914" s="5"/>
      <c r="D9914" s="5"/>
      <c r="E9914" s="5"/>
      <c r="F9914" s="94" t="str">
        <f t="shared" si="1549"/>
        <v/>
      </c>
      <c r="G9914" s="94" t="str">
        <f t="shared" si="1550"/>
        <v/>
      </c>
      <c r="H9914" s="127" t="str">
        <f>IF(A9914&lt;&gt;"",IF(MID(C9914,1,1)="c",$AS$26,IF(MID(C9914,1,1)="r",$AS$41,IF(MID(C9914,1,1)="p",#REF!,#REF!))),"")</f>
        <v/>
      </c>
      <c r="I9914" s="92" t="str">
        <f t="shared" si="1551"/>
        <v/>
      </c>
      <c r="J9914" s="92" t="str">
        <f t="shared" si="1552"/>
        <v/>
      </c>
      <c r="K9914" s="92" t="str">
        <f t="shared" si="1553"/>
        <v/>
      </c>
      <c r="L9914" s="92" t="str">
        <f t="shared" si="1554"/>
        <v/>
      </c>
      <c r="M9914" s="95" t="str">
        <f>IF(A9914&lt;&gt;"",IF(MID(C9914,1,1)="c",SigmaEpsConcrete(I9914,$AN$30:$AN$33,$AR$30:$AR$33,$AS$26,$AS$27,$AS$28,$AQ$20,$AU$19),""),"")</f>
        <v/>
      </c>
      <c r="N9914" s="95" t="str">
        <f>IF(A9914&lt;&gt;"",IF(MID(C9914,1,1)="r",SigmaEpsReinf(J9914,$AS$42:$AS$43,$AS$41,$AS$39,$AS$40,$AQ$38),""),"")</f>
        <v/>
      </c>
      <c r="Q9914" s="92" t="str">
        <f t="shared" si="1556"/>
        <v/>
      </c>
      <c r="R9914" s="92" t="str">
        <f t="shared" si="1557"/>
        <v/>
      </c>
      <c r="U9914" s="5"/>
      <c r="V9914" s="5"/>
      <c r="W9914" s="94" t="str">
        <f t="shared" si="1555"/>
        <v/>
      </c>
      <c r="X9914" s="94" t="str">
        <f t="shared" si="1558"/>
        <v/>
      </c>
      <c r="Y9914" s="5"/>
      <c r="BK9914" s="8"/>
      <c r="BL9914" s="5"/>
      <c r="BM9914" s="5"/>
      <c r="BN9914" s="5"/>
      <c r="BO9914" s="5"/>
      <c r="BP9914" s="1"/>
      <c r="BQ9914" s="1"/>
      <c r="BR9914" s="1"/>
      <c r="BS9914" s="1"/>
      <c r="BT9914" s="1"/>
      <c r="BU9914" s="4"/>
      <c r="BV9914" s="1"/>
      <c r="BW9914" s="3"/>
      <c r="BX9914" s="4"/>
      <c r="BY9914" s="5"/>
      <c r="BZ9914" s="5"/>
      <c r="CA9914" s="5"/>
      <c r="CB9914" s="5"/>
      <c r="CC9914" s="5"/>
      <c r="CD9914" s="43"/>
    </row>
    <row r="9915" spans="1:82" x14ac:dyDescent="0.25">
      <c r="A9915" s="8"/>
      <c r="B9915" s="5"/>
      <c r="C9915" s="5"/>
      <c r="D9915" s="5"/>
      <c r="E9915" s="5"/>
      <c r="F9915" s="94" t="str">
        <f t="shared" si="1549"/>
        <v/>
      </c>
      <c r="G9915" s="94" t="str">
        <f t="shared" si="1550"/>
        <v/>
      </c>
      <c r="H9915" s="127" t="str">
        <f>IF(A9915&lt;&gt;"",IF(MID(C9915,1,1)="c",$AS$26,IF(MID(C9915,1,1)="r",$AS$41,IF(MID(C9915,1,1)="p",#REF!,#REF!))),"")</f>
        <v/>
      </c>
      <c r="I9915" s="92" t="str">
        <f t="shared" si="1551"/>
        <v/>
      </c>
      <c r="J9915" s="92" t="str">
        <f t="shared" si="1552"/>
        <v/>
      </c>
      <c r="K9915" s="92" t="str">
        <f t="shared" si="1553"/>
        <v/>
      </c>
      <c r="L9915" s="92" t="str">
        <f t="shared" si="1554"/>
        <v/>
      </c>
      <c r="M9915" s="95" t="str">
        <f>IF(A9915&lt;&gt;"",IF(MID(C9915,1,1)="c",SigmaEpsConcrete(I9915,$AN$30:$AN$33,$AR$30:$AR$33,$AS$26,$AS$27,$AS$28,$AQ$20,$AU$19),""),"")</f>
        <v/>
      </c>
      <c r="N9915" s="95" t="str">
        <f>IF(A9915&lt;&gt;"",IF(MID(C9915,1,1)="r",SigmaEpsReinf(J9915,$AS$42:$AS$43,$AS$41,$AS$39,$AS$40,$AQ$38),""),"")</f>
        <v/>
      </c>
      <c r="Q9915" s="92" t="str">
        <f t="shared" si="1556"/>
        <v/>
      </c>
      <c r="R9915" s="92" t="str">
        <f t="shared" si="1557"/>
        <v/>
      </c>
      <c r="U9915" s="5"/>
      <c r="V9915" s="5"/>
      <c r="W9915" s="94" t="str">
        <f t="shared" si="1555"/>
        <v/>
      </c>
      <c r="X9915" s="94" t="str">
        <f t="shared" si="1558"/>
        <v/>
      </c>
      <c r="Y9915" s="5"/>
      <c r="BK9915" s="8"/>
      <c r="BL9915" s="5"/>
      <c r="BM9915" s="5"/>
      <c r="BN9915" s="5"/>
      <c r="BO9915" s="5"/>
      <c r="BP9915" s="1"/>
      <c r="BQ9915" s="1"/>
      <c r="BR9915" s="1"/>
      <c r="BS9915" s="1"/>
      <c r="BT9915" s="1"/>
      <c r="BU9915" s="4"/>
      <c r="BV9915" s="1"/>
      <c r="BW9915" s="3"/>
      <c r="BX9915" s="4"/>
      <c r="BY9915" s="5"/>
      <c r="BZ9915" s="5"/>
      <c r="CA9915" s="5"/>
      <c r="CB9915" s="5"/>
      <c r="CC9915" s="5"/>
      <c r="CD9915" s="43"/>
    </row>
    <row r="9916" spans="1:82" x14ac:dyDescent="0.25">
      <c r="A9916" s="8"/>
      <c r="B9916" s="5"/>
      <c r="C9916" s="5"/>
      <c r="D9916" s="5"/>
      <c r="E9916" s="5"/>
      <c r="F9916" s="94" t="str">
        <f t="shared" si="1549"/>
        <v/>
      </c>
      <c r="G9916" s="94" t="str">
        <f t="shared" si="1550"/>
        <v/>
      </c>
      <c r="H9916" s="127" t="str">
        <f>IF(A9916&lt;&gt;"",IF(MID(C9916,1,1)="c",$AS$26,IF(MID(C9916,1,1)="r",$AS$41,IF(MID(C9916,1,1)="p",#REF!,#REF!))),"")</f>
        <v/>
      </c>
      <c r="I9916" s="92" t="str">
        <f t="shared" si="1551"/>
        <v/>
      </c>
      <c r="J9916" s="92" t="str">
        <f t="shared" si="1552"/>
        <v/>
      </c>
      <c r="K9916" s="92" t="str">
        <f t="shared" si="1553"/>
        <v/>
      </c>
      <c r="L9916" s="92" t="str">
        <f t="shared" si="1554"/>
        <v/>
      </c>
      <c r="M9916" s="95" t="str">
        <f>IF(A9916&lt;&gt;"",IF(MID(C9916,1,1)="c",SigmaEpsConcrete(I9916,$AN$30:$AN$33,$AR$30:$AR$33,$AS$26,$AS$27,$AS$28,$AQ$20,$AU$19),""),"")</f>
        <v/>
      </c>
      <c r="N9916" s="95" t="str">
        <f>IF(A9916&lt;&gt;"",IF(MID(C9916,1,1)="r",SigmaEpsReinf(J9916,$AS$42:$AS$43,$AS$41,$AS$39,$AS$40,$AQ$38),""),"")</f>
        <v/>
      </c>
      <c r="Q9916" s="92" t="str">
        <f t="shared" si="1556"/>
        <v/>
      </c>
      <c r="R9916" s="92" t="str">
        <f t="shared" si="1557"/>
        <v/>
      </c>
      <c r="U9916" s="5"/>
      <c r="V9916" s="5"/>
      <c r="W9916" s="94" t="str">
        <f t="shared" si="1555"/>
        <v/>
      </c>
      <c r="X9916" s="94" t="str">
        <f t="shared" si="1558"/>
        <v/>
      </c>
      <c r="Y9916" s="5"/>
      <c r="BK9916" s="8"/>
      <c r="BL9916" s="5"/>
      <c r="BM9916" s="5"/>
      <c r="BN9916" s="5"/>
      <c r="BO9916" s="5"/>
      <c r="BP9916" s="1"/>
      <c r="BQ9916" s="1"/>
      <c r="BR9916" s="1"/>
      <c r="BS9916" s="1"/>
      <c r="BT9916" s="1"/>
      <c r="BU9916" s="4"/>
      <c r="BV9916" s="1"/>
      <c r="BW9916" s="3"/>
      <c r="BX9916" s="4"/>
      <c r="BY9916" s="5"/>
      <c r="BZ9916" s="5"/>
      <c r="CA9916" s="5"/>
      <c r="CB9916" s="5"/>
      <c r="CC9916" s="5"/>
      <c r="CD9916" s="43"/>
    </row>
    <row r="9917" spans="1:82" x14ac:dyDescent="0.25">
      <c r="A9917" s="8"/>
      <c r="B9917" s="5"/>
      <c r="C9917" s="5"/>
      <c r="D9917" s="5"/>
      <c r="E9917" s="5"/>
      <c r="F9917" s="94" t="str">
        <f t="shared" si="1549"/>
        <v/>
      </c>
      <c r="G9917" s="94" t="str">
        <f t="shared" si="1550"/>
        <v/>
      </c>
      <c r="H9917" s="127" t="str">
        <f>IF(A9917&lt;&gt;"",IF(MID(C9917,1,1)="c",$AS$26,IF(MID(C9917,1,1)="r",$AS$41,IF(MID(C9917,1,1)="p",#REF!,#REF!))),"")</f>
        <v/>
      </c>
      <c r="I9917" s="92" t="str">
        <f t="shared" si="1551"/>
        <v/>
      </c>
      <c r="J9917" s="92" t="str">
        <f t="shared" si="1552"/>
        <v/>
      </c>
      <c r="K9917" s="92" t="str">
        <f t="shared" si="1553"/>
        <v/>
      </c>
      <c r="L9917" s="92" t="str">
        <f t="shared" si="1554"/>
        <v/>
      </c>
      <c r="M9917" s="95" t="str">
        <f>IF(A9917&lt;&gt;"",IF(MID(C9917,1,1)="c",SigmaEpsConcrete(I9917,$AN$30:$AN$33,$AR$30:$AR$33,$AS$26,$AS$27,$AS$28,$AQ$20,$AU$19),""),"")</f>
        <v/>
      </c>
      <c r="N9917" s="95" t="str">
        <f>IF(A9917&lt;&gt;"",IF(MID(C9917,1,1)="r",SigmaEpsReinf(J9917,$AS$42:$AS$43,$AS$41,$AS$39,$AS$40,$AQ$38),""),"")</f>
        <v/>
      </c>
      <c r="Q9917" s="92" t="str">
        <f t="shared" si="1556"/>
        <v/>
      </c>
      <c r="R9917" s="92" t="str">
        <f t="shared" si="1557"/>
        <v/>
      </c>
      <c r="U9917" s="5"/>
      <c r="V9917" s="5"/>
      <c r="W9917" s="94" t="str">
        <f t="shared" si="1555"/>
        <v/>
      </c>
      <c r="X9917" s="94" t="str">
        <f t="shared" si="1558"/>
        <v/>
      </c>
      <c r="Y9917" s="5"/>
      <c r="BK9917" s="8"/>
      <c r="BL9917" s="5"/>
      <c r="BM9917" s="5"/>
      <c r="BN9917" s="5"/>
      <c r="BO9917" s="5"/>
      <c r="BP9917" s="1"/>
      <c r="BQ9917" s="1"/>
      <c r="BR9917" s="1"/>
      <c r="BS9917" s="1"/>
      <c r="BT9917" s="1"/>
      <c r="BU9917" s="4"/>
      <c r="BV9917" s="1"/>
      <c r="BW9917" s="3"/>
      <c r="BX9917" s="4"/>
      <c r="BY9917" s="5"/>
      <c r="BZ9917" s="5"/>
      <c r="CA9917" s="5"/>
      <c r="CB9917" s="5"/>
      <c r="CC9917" s="5"/>
      <c r="CD9917" s="43"/>
    </row>
    <row r="9918" spans="1:82" x14ac:dyDescent="0.25">
      <c r="A9918" s="8"/>
      <c r="B9918" s="5"/>
      <c r="C9918" s="5"/>
      <c r="D9918" s="5"/>
      <c r="E9918" s="5"/>
      <c r="F9918" s="94" t="str">
        <f t="shared" si="1549"/>
        <v/>
      </c>
      <c r="G9918" s="94" t="str">
        <f t="shared" si="1550"/>
        <v/>
      </c>
      <c r="H9918" s="127" t="str">
        <f>IF(A9918&lt;&gt;"",IF(MID(C9918,1,1)="c",$AS$26,IF(MID(C9918,1,1)="r",$AS$41,IF(MID(C9918,1,1)="p",#REF!,#REF!))),"")</f>
        <v/>
      </c>
      <c r="I9918" s="92" t="str">
        <f t="shared" si="1551"/>
        <v/>
      </c>
      <c r="J9918" s="92" t="str">
        <f t="shared" si="1552"/>
        <v/>
      </c>
      <c r="K9918" s="92" t="str">
        <f t="shared" si="1553"/>
        <v/>
      </c>
      <c r="L9918" s="92" t="str">
        <f t="shared" si="1554"/>
        <v/>
      </c>
      <c r="M9918" s="95" t="str">
        <f>IF(A9918&lt;&gt;"",IF(MID(C9918,1,1)="c",SigmaEpsConcrete(I9918,$AN$30:$AN$33,$AR$30:$AR$33,$AS$26,$AS$27,$AS$28,$AQ$20,$AU$19),""),"")</f>
        <v/>
      </c>
      <c r="N9918" s="95" t="str">
        <f>IF(A9918&lt;&gt;"",IF(MID(C9918,1,1)="r",SigmaEpsReinf(J9918,$AS$42:$AS$43,$AS$41,$AS$39,$AS$40,$AQ$38),""),"")</f>
        <v/>
      </c>
      <c r="Q9918" s="92" t="str">
        <f t="shared" si="1556"/>
        <v/>
      </c>
      <c r="R9918" s="92" t="str">
        <f t="shared" si="1557"/>
        <v/>
      </c>
      <c r="U9918" s="5"/>
      <c r="V9918" s="5"/>
      <c r="W9918" s="94" t="str">
        <f t="shared" si="1555"/>
        <v/>
      </c>
      <c r="X9918" s="94" t="str">
        <f t="shared" si="1558"/>
        <v/>
      </c>
      <c r="Y9918" s="5"/>
      <c r="BK9918" s="8"/>
      <c r="BL9918" s="5"/>
      <c r="BM9918" s="5"/>
      <c r="BN9918" s="5"/>
      <c r="BO9918" s="5"/>
      <c r="BP9918" s="1"/>
      <c r="BQ9918" s="1"/>
      <c r="BR9918" s="1"/>
      <c r="BS9918" s="1"/>
      <c r="BT9918" s="1"/>
      <c r="BU9918" s="4"/>
      <c r="BV9918" s="1"/>
      <c r="BW9918" s="3"/>
      <c r="BX9918" s="4"/>
      <c r="BY9918" s="5"/>
      <c r="BZ9918" s="5"/>
      <c r="CA9918" s="5"/>
      <c r="CB9918" s="5"/>
      <c r="CC9918" s="5"/>
      <c r="CD9918" s="43"/>
    </row>
    <row r="9919" spans="1:82" x14ac:dyDescent="0.25">
      <c r="A9919" s="8"/>
      <c r="B9919" s="5"/>
      <c r="C9919" s="5"/>
      <c r="D9919" s="5"/>
      <c r="E9919" s="5"/>
      <c r="F9919" s="94" t="str">
        <f t="shared" si="1549"/>
        <v/>
      </c>
      <c r="G9919" s="94" t="str">
        <f t="shared" si="1550"/>
        <v/>
      </c>
      <c r="H9919" s="127" t="str">
        <f>IF(A9919&lt;&gt;"",IF(MID(C9919,1,1)="c",$AS$26,IF(MID(C9919,1,1)="r",$AS$41,IF(MID(C9919,1,1)="p",#REF!,#REF!))),"")</f>
        <v/>
      </c>
      <c r="I9919" s="92" t="str">
        <f t="shared" si="1551"/>
        <v/>
      </c>
      <c r="J9919" s="92" t="str">
        <f t="shared" si="1552"/>
        <v/>
      </c>
      <c r="K9919" s="92" t="str">
        <f t="shared" si="1553"/>
        <v/>
      </c>
      <c r="L9919" s="92" t="str">
        <f t="shared" si="1554"/>
        <v/>
      </c>
      <c r="M9919" s="95" t="str">
        <f>IF(A9919&lt;&gt;"",IF(MID(C9919,1,1)="c",SigmaEpsConcrete(I9919,$AN$30:$AN$33,$AR$30:$AR$33,$AS$26,$AS$27,$AS$28,$AQ$20,$AU$19),""),"")</f>
        <v/>
      </c>
      <c r="N9919" s="95" t="str">
        <f>IF(A9919&lt;&gt;"",IF(MID(C9919,1,1)="r",SigmaEpsReinf(J9919,$AS$42:$AS$43,$AS$41,$AS$39,$AS$40,$AQ$38),""),"")</f>
        <v/>
      </c>
      <c r="Q9919" s="92" t="str">
        <f t="shared" si="1556"/>
        <v/>
      </c>
      <c r="R9919" s="92" t="str">
        <f t="shared" si="1557"/>
        <v/>
      </c>
      <c r="U9919" s="5"/>
      <c r="V9919" s="5"/>
      <c r="W9919" s="94" t="str">
        <f t="shared" si="1555"/>
        <v/>
      </c>
      <c r="X9919" s="94" t="str">
        <f t="shared" si="1558"/>
        <v/>
      </c>
      <c r="Y9919" s="5"/>
      <c r="BK9919" s="8"/>
      <c r="BL9919" s="5"/>
      <c r="BM9919" s="5"/>
      <c r="BN9919" s="5"/>
      <c r="BO9919" s="5"/>
      <c r="BP9919" s="1"/>
      <c r="BQ9919" s="1"/>
      <c r="BR9919" s="1"/>
      <c r="BS9919" s="1"/>
      <c r="BT9919" s="1"/>
      <c r="BU9919" s="4"/>
      <c r="BV9919" s="1"/>
      <c r="BW9919" s="3"/>
      <c r="BX9919" s="4"/>
      <c r="BY9919" s="5"/>
      <c r="BZ9919" s="5"/>
      <c r="CA9919" s="5"/>
      <c r="CB9919" s="5"/>
      <c r="CC9919" s="5"/>
      <c r="CD9919" s="43"/>
    </row>
    <row r="9920" spans="1:82" x14ac:dyDescent="0.25">
      <c r="A9920" s="8"/>
      <c r="B9920" s="5"/>
      <c r="C9920" s="5"/>
      <c r="D9920" s="5"/>
      <c r="E9920" s="5"/>
      <c r="F9920" s="94" t="str">
        <f t="shared" si="1549"/>
        <v/>
      </c>
      <c r="G9920" s="94" t="str">
        <f t="shared" si="1550"/>
        <v/>
      </c>
      <c r="H9920" s="127" t="str">
        <f>IF(A9920&lt;&gt;"",IF(MID(C9920,1,1)="c",$AS$26,IF(MID(C9920,1,1)="r",$AS$41,IF(MID(C9920,1,1)="p",#REF!,#REF!))),"")</f>
        <v/>
      </c>
      <c r="I9920" s="92" t="str">
        <f t="shared" si="1551"/>
        <v/>
      </c>
      <c r="J9920" s="92" t="str">
        <f t="shared" si="1552"/>
        <v/>
      </c>
      <c r="K9920" s="92" t="str">
        <f t="shared" si="1553"/>
        <v/>
      </c>
      <c r="L9920" s="92" t="str">
        <f t="shared" si="1554"/>
        <v/>
      </c>
      <c r="M9920" s="95" t="str">
        <f>IF(A9920&lt;&gt;"",IF(MID(C9920,1,1)="c",SigmaEpsConcrete(I9920,$AN$30:$AN$33,$AR$30:$AR$33,$AS$26,$AS$27,$AS$28,$AQ$20,$AU$19),""),"")</f>
        <v/>
      </c>
      <c r="N9920" s="95" t="str">
        <f>IF(A9920&lt;&gt;"",IF(MID(C9920,1,1)="r",SigmaEpsReinf(J9920,$AS$42:$AS$43,$AS$41,$AS$39,$AS$40,$AQ$38),""),"")</f>
        <v/>
      </c>
      <c r="Q9920" s="92" t="str">
        <f t="shared" si="1556"/>
        <v/>
      </c>
      <c r="R9920" s="92" t="str">
        <f t="shared" si="1557"/>
        <v/>
      </c>
      <c r="U9920" s="5"/>
      <c r="V9920" s="5"/>
      <c r="W9920" s="94" t="str">
        <f t="shared" si="1555"/>
        <v/>
      </c>
      <c r="X9920" s="94" t="str">
        <f t="shared" si="1558"/>
        <v/>
      </c>
      <c r="Y9920" s="5"/>
      <c r="BK9920" s="8"/>
      <c r="BL9920" s="5"/>
      <c r="BM9920" s="5"/>
      <c r="BN9920" s="5"/>
      <c r="BO9920" s="5"/>
      <c r="BP9920" s="1"/>
      <c r="BQ9920" s="1"/>
      <c r="BR9920" s="1"/>
      <c r="BS9920" s="1"/>
      <c r="BT9920" s="1"/>
      <c r="BU9920" s="4"/>
      <c r="BV9920" s="1"/>
      <c r="BW9920" s="3"/>
      <c r="BX9920" s="4"/>
      <c r="BY9920" s="5"/>
      <c r="BZ9920" s="5"/>
      <c r="CA9920" s="5"/>
      <c r="CB9920" s="5"/>
      <c r="CC9920" s="5"/>
      <c r="CD9920" s="43"/>
    </row>
    <row r="9921" spans="1:82" x14ac:dyDescent="0.25">
      <c r="A9921" s="8"/>
      <c r="B9921" s="5"/>
      <c r="C9921" s="5"/>
      <c r="D9921" s="5"/>
      <c r="E9921" s="5"/>
      <c r="F9921" s="94" t="str">
        <f t="shared" si="1549"/>
        <v/>
      </c>
      <c r="G9921" s="94" t="str">
        <f t="shared" si="1550"/>
        <v/>
      </c>
      <c r="H9921" s="127" t="str">
        <f>IF(A9921&lt;&gt;"",IF(MID(C9921,1,1)="c",$AS$26,IF(MID(C9921,1,1)="r",$AS$41,IF(MID(C9921,1,1)="p",#REF!,#REF!))),"")</f>
        <v/>
      </c>
      <c r="I9921" s="92" t="str">
        <f t="shared" si="1551"/>
        <v/>
      </c>
      <c r="J9921" s="92" t="str">
        <f t="shared" si="1552"/>
        <v/>
      </c>
      <c r="K9921" s="92" t="str">
        <f t="shared" si="1553"/>
        <v/>
      </c>
      <c r="L9921" s="92" t="str">
        <f t="shared" si="1554"/>
        <v/>
      </c>
      <c r="M9921" s="95" t="str">
        <f>IF(A9921&lt;&gt;"",IF(MID(C9921,1,1)="c",SigmaEpsConcrete(I9921,$AN$30:$AN$33,$AR$30:$AR$33,$AS$26,$AS$27,$AS$28,$AQ$20,$AU$19),""),"")</f>
        <v/>
      </c>
      <c r="N9921" s="95" t="str">
        <f>IF(A9921&lt;&gt;"",IF(MID(C9921,1,1)="r",SigmaEpsReinf(J9921,$AS$42:$AS$43,$AS$41,$AS$39,$AS$40,$AQ$38),""),"")</f>
        <v/>
      </c>
      <c r="Q9921" s="92" t="str">
        <f t="shared" si="1556"/>
        <v/>
      </c>
      <c r="R9921" s="92" t="str">
        <f t="shared" si="1557"/>
        <v/>
      </c>
      <c r="U9921" s="5"/>
      <c r="V9921" s="5"/>
      <c r="W9921" s="94" t="str">
        <f t="shared" si="1555"/>
        <v/>
      </c>
      <c r="X9921" s="94" t="str">
        <f t="shared" si="1558"/>
        <v/>
      </c>
      <c r="Y9921" s="5"/>
      <c r="BK9921" s="8"/>
      <c r="BL9921" s="5"/>
      <c r="BM9921" s="5"/>
      <c r="BN9921" s="5"/>
      <c r="BO9921" s="5"/>
      <c r="BP9921" s="1"/>
      <c r="BQ9921" s="1"/>
      <c r="BR9921" s="1"/>
      <c r="BS9921" s="1"/>
      <c r="BT9921" s="1"/>
      <c r="BU9921" s="4"/>
      <c r="BV9921" s="1"/>
      <c r="BW9921" s="3"/>
      <c r="BX9921" s="4"/>
      <c r="BY9921" s="5"/>
      <c r="BZ9921" s="5"/>
      <c r="CA9921" s="5"/>
      <c r="CB9921" s="5"/>
      <c r="CC9921" s="5"/>
      <c r="CD9921" s="43"/>
    </row>
    <row r="9922" spans="1:82" x14ac:dyDescent="0.25">
      <c r="A9922" s="8"/>
      <c r="B9922" s="5"/>
      <c r="C9922" s="5"/>
      <c r="D9922" s="5"/>
      <c r="E9922" s="5"/>
      <c r="F9922" s="94" t="str">
        <f t="shared" si="1549"/>
        <v/>
      </c>
      <c r="G9922" s="94" t="str">
        <f t="shared" si="1550"/>
        <v/>
      </c>
      <c r="H9922" s="127" t="str">
        <f>IF(A9922&lt;&gt;"",IF(MID(C9922,1,1)="c",$AS$26,IF(MID(C9922,1,1)="r",$AS$41,IF(MID(C9922,1,1)="p",#REF!,#REF!))),"")</f>
        <v/>
      </c>
      <c r="I9922" s="92" t="str">
        <f t="shared" si="1551"/>
        <v/>
      </c>
      <c r="J9922" s="92" t="str">
        <f t="shared" si="1552"/>
        <v/>
      </c>
      <c r="K9922" s="92" t="str">
        <f t="shared" si="1553"/>
        <v/>
      </c>
      <c r="L9922" s="92" t="str">
        <f t="shared" si="1554"/>
        <v/>
      </c>
      <c r="M9922" s="95" t="str">
        <f>IF(A9922&lt;&gt;"",IF(MID(C9922,1,1)="c",SigmaEpsConcrete(I9922,$AN$30:$AN$33,$AR$30:$AR$33,$AS$26,$AS$27,$AS$28,$AQ$20,$AU$19),""),"")</f>
        <v/>
      </c>
      <c r="N9922" s="95" t="str">
        <f>IF(A9922&lt;&gt;"",IF(MID(C9922,1,1)="r",SigmaEpsReinf(J9922,$AS$42:$AS$43,$AS$41,$AS$39,$AS$40,$AQ$38),""),"")</f>
        <v/>
      </c>
      <c r="Q9922" s="92" t="str">
        <f t="shared" si="1556"/>
        <v/>
      </c>
      <c r="R9922" s="92" t="str">
        <f t="shared" si="1557"/>
        <v/>
      </c>
      <c r="U9922" s="5"/>
      <c r="V9922" s="5"/>
      <c r="W9922" s="94" t="str">
        <f t="shared" si="1555"/>
        <v/>
      </c>
      <c r="X9922" s="94" t="str">
        <f t="shared" si="1558"/>
        <v/>
      </c>
      <c r="Y9922" s="5"/>
      <c r="BK9922" s="8"/>
      <c r="BL9922" s="5"/>
      <c r="BM9922" s="5"/>
      <c r="BN9922" s="5"/>
      <c r="BO9922" s="5"/>
      <c r="BP9922" s="1"/>
      <c r="BQ9922" s="1"/>
      <c r="BR9922" s="1"/>
      <c r="BS9922" s="1"/>
      <c r="BT9922" s="1"/>
      <c r="BU9922" s="4"/>
      <c r="BV9922" s="1"/>
      <c r="BW9922" s="3"/>
      <c r="BX9922" s="4"/>
      <c r="BY9922" s="5"/>
      <c r="BZ9922" s="5"/>
      <c r="CA9922" s="5"/>
      <c r="CB9922" s="5"/>
      <c r="CC9922" s="5"/>
      <c r="CD9922" s="43"/>
    </row>
    <row r="9923" spans="1:82" x14ac:dyDescent="0.25">
      <c r="A9923" s="8"/>
      <c r="B9923" s="5"/>
      <c r="C9923" s="5"/>
      <c r="D9923" s="5"/>
      <c r="E9923" s="5"/>
      <c r="F9923" s="94" t="str">
        <f t="shared" si="1549"/>
        <v/>
      </c>
      <c r="G9923" s="94" t="str">
        <f t="shared" si="1550"/>
        <v/>
      </c>
      <c r="H9923" s="127" t="str">
        <f>IF(A9923&lt;&gt;"",IF(MID(C9923,1,1)="c",$AS$26,IF(MID(C9923,1,1)="r",$AS$41,IF(MID(C9923,1,1)="p",#REF!,#REF!))),"")</f>
        <v/>
      </c>
      <c r="I9923" s="92" t="str">
        <f t="shared" si="1551"/>
        <v/>
      </c>
      <c r="J9923" s="92" t="str">
        <f t="shared" si="1552"/>
        <v/>
      </c>
      <c r="K9923" s="92" t="str">
        <f t="shared" si="1553"/>
        <v/>
      </c>
      <c r="L9923" s="92" t="str">
        <f t="shared" si="1554"/>
        <v/>
      </c>
      <c r="M9923" s="95" t="str">
        <f>IF(A9923&lt;&gt;"",IF(MID(C9923,1,1)="c",SigmaEpsConcrete(I9923,$AN$30:$AN$33,$AR$30:$AR$33,$AS$26,$AS$27,$AS$28,$AQ$20,$AU$19),""),"")</f>
        <v/>
      </c>
      <c r="N9923" s="95" t="str">
        <f>IF(A9923&lt;&gt;"",IF(MID(C9923,1,1)="r",SigmaEpsReinf(J9923,$AS$42:$AS$43,$AS$41,$AS$39,$AS$40,$AQ$38),""),"")</f>
        <v/>
      </c>
      <c r="Q9923" s="92" t="str">
        <f t="shared" si="1556"/>
        <v/>
      </c>
      <c r="R9923" s="92" t="str">
        <f t="shared" si="1557"/>
        <v/>
      </c>
      <c r="U9923" s="5"/>
      <c r="V9923" s="5"/>
      <c r="W9923" s="94" t="str">
        <f t="shared" si="1555"/>
        <v/>
      </c>
      <c r="X9923" s="94" t="str">
        <f t="shared" si="1558"/>
        <v/>
      </c>
      <c r="Y9923" s="5"/>
      <c r="BK9923" s="8"/>
      <c r="BL9923" s="5"/>
      <c r="BM9923" s="5"/>
      <c r="BN9923" s="5"/>
      <c r="BO9923" s="5"/>
      <c r="BP9923" s="1"/>
      <c r="BQ9923" s="1"/>
      <c r="BR9923" s="1"/>
      <c r="BS9923" s="1"/>
      <c r="BT9923" s="1"/>
      <c r="BU9923" s="4"/>
      <c r="BV9923" s="1"/>
      <c r="BW9923" s="3"/>
      <c r="BX9923" s="4"/>
      <c r="BY9923" s="5"/>
      <c r="BZ9923" s="5"/>
      <c r="CA9923" s="5"/>
      <c r="CB9923" s="5"/>
      <c r="CC9923" s="5"/>
      <c r="CD9923" s="43"/>
    </row>
    <row r="9924" spans="1:82" x14ac:dyDescent="0.25">
      <c r="A9924" s="8"/>
      <c r="B9924" s="5"/>
      <c r="C9924" s="5"/>
      <c r="D9924" s="5"/>
      <c r="E9924" s="5"/>
      <c r="F9924" s="94" t="str">
        <f t="shared" si="1549"/>
        <v/>
      </c>
      <c r="G9924" s="94" t="str">
        <f t="shared" si="1550"/>
        <v/>
      </c>
      <c r="H9924" s="127" t="str">
        <f>IF(A9924&lt;&gt;"",IF(MID(C9924,1,1)="c",$AS$26,IF(MID(C9924,1,1)="r",$AS$41,IF(MID(C9924,1,1)="p",#REF!,#REF!))),"")</f>
        <v/>
      </c>
      <c r="I9924" s="92" t="str">
        <f t="shared" si="1551"/>
        <v/>
      </c>
      <c r="J9924" s="92" t="str">
        <f t="shared" si="1552"/>
        <v/>
      </c>
      <c r="K9924" s="92" t="str">
        <f t="shared" si="1553"/>
        <v/>
      </c>
      <c r="L9924" s="92" t="str">
        <f t="shared" si="1554"/>
        <v/>
      </c>
      <c r="M9924" s="95" t="str">
        <f>IF(A9924&lt;&gt;"",IF(MID(C9924,1,1)="c",SigmaEpsConcrete(I9924,$AN$30:$AN$33,$AR$30:$AR$33,$AS$26,$AS$27,$AS$28,$AQ$20,$AU$19),""),"")</f>
        <v/>
      </c>
      <c r="N9924" s="95" t="str">
        <f>IF(A9924&lt;&gt;"",IF(MID(C9924,1,1)="r",SigmaEpsReinf(J9924,$AS$42:$AS$43,$AS$41,$AS$39,$AS$40,$AQ$38),""),"")</f>
        <v/>
      </c>
      <c r="Q9924" s="92" t="str">
        <f t="shared" si="1556"/>
        <v/>
      </c>
      <c r="R9924" s="92" t="str">
        <f t="shared" si="1557"/>
        <v/>
      </c>
      <c r="U9924" s="5"/>
      <c r="V9924" s="5"/>
      <c r="W9924" s="94" t="str">
        <f t="shared" si="1555"/>
        <v/>
      </c>
      <c r="X9924" s="94" t="str">
        <f t="shared" si="1558"/>
        <v/>
      </c>
      <c r="Y9924" s="5"/>
      <c r="BK9924" s="8"/>
      <c r="BL9924" s="5"/>
      <c r="BM9924" s="5"/>
      <c r="BN9924" s="5"/>
      <c r="BO9924" s="5"/>
      <c r="BP9924" s="1"/>
      <c r="BQ9924" s="1"/>
      <c r="BR9924" s="1"/>
      <c r="BS9924" s="1"/>
      <c r="BT9924" s="1"/>
      <c r="BU9924" s="4"/>
      <c r="BV9924" s="1"/>
      <c r="BW9924" s="3"/>
      <c r="BX9924" s="4"/>
      <c r="BY9924" s="5"/>
      <c r="BZ9924" s="5"/>
      <c r="CA9924" s="5"/>
      <c r="CB9924" s="5"/>
      <c r="CC9924" s="5"/>
      <c r="CD9924" s="43"/>
    </row>
    <row r="9925" spans="1:82" x14ac:dyDescent="0.25">
      <c r="A9925" s="8"/>
      <c r="B9925" s="5"/>
      <c r="C9925" s="5"/>
      <c r="D9925" s="5"/>
      <c r="E9925" s="5"/>
      <c r="F9925" s="94" t="str">
        <f t="shared" si="1549"/>
        <v/>
      </c>
      <c r="G9925" s="94" t="str">
        <f t="shared" si="1550"/>
        <v/>
      </c>
      <c r="H9925" s="127" t="str">
        <f>IF(A9925&lt;&gt;"",IF(MID(C9925,1,1)="c",$AS$26,IF(MID(C9925,1,1)="r",$AS$41,IF(MID(C9925,1,1)="p",#REF!,#REF!))),"")</f>
        <v/>
      </c>
      <c r="I9925" s="92" t="str">
        <f t="shared" si="1551"/>
        <v/>
      </c>
      <c r="J9925" s="92" t="str">
        <f t="shared" si="1552"/>
        <v/>
      </c>
      <c r="K9925" s="92" t="str">
        <f t="shared" si="1553"/>
        <v/>
      </c>
      <c r="L9925" s="92" t="str">
        <f t="shared" si="1554"/>
        <v/>
      </c>
      <c r="M9925" s="95" t="str">
        <f>IF(A9925&lt;&gt;"",IF(MID(C9925,1,1)="c",SigmaEpsConcrete(I9925,$AN$30:$AN$33,$AR$30:$AR$33,$AS$26,$AS$27,$AS$28,$AQ$20,$AU$19),""),"")</f>
        <v/>
      </c>
      <c r="N9925" s="95" t="str">
        <f>IF(A9925&lt;&gt;"",IF(MID(C9925,1,1)="r",SigmaEpsReinf(J9925,$AS$42:$AS$43,$AS$41,$AS$39,$AS$40,$AQ$38),""),"")</f>
        <v/>
      </c>
      <c r="Q9925" s="92" t="str">
        <f t="shared" si="1556"/>
        <v/>
      </c>
      <c r="R9925" s="92" t="str">
        <f t="shared" si="1557"/>
        <v/>
      </c>
      <c r="U9925" s="5"/>
      <c r="V9925" s="5"/>
      <c r="W9925" s="94" t="str">
        <f t="shared" si="1555"/>
        <v/>
      </c>
      <c r="X9925" s="94" t="str">
        <f t="shared" si="1558"/>
        <v/>
      </c>
      <c r="Y9925" s="5"/>
      <c r="BK9925" s="8"/>
      <c r="BL9925" s="5"/>
      <c r="BM9925" s="5"/>
      <c r="BN9925" s="5"/>
      <c r="BO9925" s="5"/>
      <c r="BP9925" s="1"/>
      <c r="BQ9925" s="1"/>
      <c r="BR9925" s="1"/>
      <c r="BS9925" s="1"/>
      <c r="BT9925" s="1"/>
      <c r="BU9925" s="4"/>
      <c r="BV9925" s="1"/>
      <c r="BW9925" s="3"/>
      <c r="BX9925" s="4"/>
      <c r="BY9925" s="5"/>
      <c r="BZ9925" s="5"/>
      <c r="CA9925" s="5"/>
      <c r="CB9925" s="5"/>
      <c r="CC9925" s="5"/>
      <c r="CD9925" s="43"/>
    </row>
    <row r="9926" spans="1:82" x14ac:dyDescent="0.25">
      <c r="A9926" s="8"/>
      <c r="B9926" s="5"/>
      <c r="C9926" s="5"/>
      <c r="D9926" s="5"/>
      <c r="E9926" s="5"/>
      <c r="F9926" s="94" t="str">
        <f t="shared" si="1549"/>
        <v/>
      </c>
      <c r="G9926" s="94" t="str">
        <f t="shared" si="1550"/>
        <v/>
      </c>
      <c r="H9926" s="127" t="str">
        <f>IF(A9926&lt;&gt;"",IF(MID(C9926,1,1)="c",$AS$26,IF(MID(C9926,1,1)="r",$AS$41,IF(MID(C9926,1,1)="p",#REF!,#REF!))),"")</f>
        <v/>
      </c>
      <c r="I9926" s="92" t="str">
        <f t="shared" si="1551"/>
        <v/>
      </c>
      <c r="J9926" s="92" t="str">
        <f t="shared" si="1552"/>
        <v/>
      </c>
      <c r="K9926" s="92" t="str">
        <f t="shared" si="1553"/>
        <v/>
      </c>
      <c r="L9926" s="92" t="str">
        <f t="shared" si="1554"/>
        <v/>
      </c>
      <c r="M9926" s="95" t="str">
        <f>IF(A9926&lt;&gt;"",IF(MID(C9926,1,1)="c",SigmaEpsConcrete(I9926,$AN$30:$AN$33,$AR$30:$AR$33,$AS$26,$AS$27,$AS$28,$AQ$20,$AU$19),""),"")</f>
        <v/>
      </c>
      <c r="N9926" s="95" t="str">
        <f>IF(A9926&lt;&gt;"",IF(MID(C9926,1,1)="r",SigmaEpsReinf(J9926,$AS$42:$AS$43,$AS$41,$AS$39,$AS$40,$AQ$38),""),"")</f>
        <v/>
      </c>
      <c r="Q9926" s="92" t="str">
        <f t="shared" si="1556"/>
        <v/>
      </c>
      <c r="R9926" s="92" t="str">
        <f t="shared" si="1557"/>
        <v/>
      </c>
      <c r="U9926" s="5"/>
      <c r="V9926" s="5"/>
      <c r="W9926" s="94" t="str">
        <f t="shared" si="1555"/>
        <v/>
      </c>
      <c r="X9926" s="94" t="str">
        <f t="shared" si="1558"/>
        <v/>
      </c>
      <c r="Y9926" s="5"/>
      <c r="BK9926" s="8"/>
      <c r="BL9926" s="5"/>
      <c r="BM9926" s="5"/>
      <c r="BN9926" s="5"/>
      <c r="BO9926" s="5"/>
      <c r="BP9926" s="1"/>
      <c r="BQ9926" s="1"/>
      <c r="BR9926" s="1"/>
      <c r="BS9926" s="1"/>
      <c r="BT9926" s="1"/>
      <c r="BU9926" s="4"/>
      <c r="BV9926" s="1"/>
      <c r="BW9926" s="3"/>
      <c r="BX9926" s="4"/>
      <c r="BY9926" s="5"/>
      <c r="BZ9926" s="5"/>
      <c r="CA9926" s="5"/>
      <c r="CB9926" s="5"/>
      <c r="CC9926" s="5"/>
      <c r="CD9926" s="43"/>
    </row>
    <row r="9927" spans="1:82" x14ac:dyDescent="0.25">
      <c r="A9927" s="8"/>
      <c r="B9927" s="5"/>
      <c r="C9927" s="5"/>
      <c r="D9927" s="5"/>
      <c r="E9927" s="5"/>
      <c r="F9927" s="94" t="str">
        <f t="shared" si="1549"/>
        <v/>
      </c>
      <c r="G9927" s="94" t="str">
        <f t="shared" si="1550"/>
        <v/>
      </c>
      <c r="H9927" s="127" t="str">
        <f>IF(A9927&lt;&gt;"",IF(MID(C9927,1,1)="c",$AS$26,IF(MID(C9927,1,1)="r",$AS$41,IF(MID(C9927,1,1)="p",#REF!,#REF!))),"")</f>
        <v/>
      </c>
      <c r="I9927" s="92" t="str">
        <f t="shared" si="1551"/>
        <v/>
      </c>
      <c r="J9927" s="92" t="str">
        <f t="shared" si="1552"/>
        <v/>
      </c>
      <c r="K9927" s="92" t="str">
        <f t="shared" si="1553"/>
        <v/>
      </c>
      <c r="L9927" s="92" t="str">
        <f t="shared" si="1554"/>
        <v/>
      </c>
      <c r="M9927" s="95" t="str">
        <f>IF(A9927&lt;&gt;"",IF(MID(C9927,1,1)="c",SigmaEpsConcrete(I9927,$AN$30:$AN$33,$AR$30:$AR$33,$AS$26,$AS$27,$AS$28,$AQ$20,$AU$19),""),"")</f>
        <v/>
      </c>
      <c r="N9927" s="95" t="str">
        <f>IF(A9927&lt;&gt;"",IF(MID(C9927,1,1)="r",SigmaEpsReinf(J9927,$AS$42:$AS$43,$AS$41,$AS$39,$AS$40,$AQ$38),""),"")</f>
        <v/>
      </c>
      <c r="Q9927" s="92" t="str">
        <f t="shared" si="1556"/>
        <v/>
      </c>
      <c r="R9927" s="92" t="str">
        <f t="shared" si="1557"/>
        <v/>
      </c>
      <c r="U9927" s="5"/>
      <c r="V9927" s="5"/>
      <c r="W9927" s="94" t="str">
        <f t="shared" si="1555"/>
        <v/>
      </c>
      <c r="X9927" s="94" t="str">
        <f t="shared" si="1558"/>
        <v/>
      </c>
      <c r="Y9927" s="5"/>
      <c r="BK9927" s="8"/>
      <c r="BL9927" s="5"/>
      <c r="BM9927" s="5"/>
      <c r="BN9927" s="5"/>
      <c r="BO9927" s="5"/>
      <c r="BP9927" s="1"/>
      <c r="BQ9927" s="1"/>
      <c r="BR9927" s="1"/>
      <c r="BS9927" s="1"/>
      <c r="BT9927" s="1"/>
      <c r="BU9927" s="4"/>
      <c r="BV9927" s="1"/>
      <c r="BW9927" s="3"/>
      <c r="BX9927" s="4"/>
      <c r="BY9927" s="5"/>
      <c r="BZ9927" s="5"/>
      <c r="CA9927" s="5"/>
      <c r="CB9927" s="5"/>
      <c r="CC9927" s="5"/>
      <c r="CD9927" s="43"/>
    </row>
    <row r="9928" spans="1:82" x14ac:dyDescent="0.25">
      <c r="A9928" s="8"/>
      <c r="B9928" s="5"/>
      <c r="C9928" s="5"/>
      <c r="D9928" s="5"/>
      <c r="E9928" s="5"/>
      <c r="F9928" s="94" t="str">
        <f t="shared" si="1549"/>
        <v/>
      </c>
      <c r="G9928" s="94" t="str">
        <f t="shared" si="1550"/>
        <v/>
      </c>
      <c r="H9928" s="127" t="str">
        <f>IF(A9928&lt;&gt;"",IF(MID(C9928,1,1)="c",$AS$26,IF(MID(C9928,1,1)="r",$AS$41,IF(MID(C9928,1,1)="p",#REF!,#REF!))),"")</f>
        <v/>
      </c>
      <c r="I9928" s="92" t="str">
        <f t="shared" si="1551"/>
        <v/>
      </c>
      <c r="J9928" s="92" t="str">
        <f t="shared" si="1552"/>
        <v/>
      </c>
      <c r="K9928" s="92" t="str">
        <f t="shared" si="1553"/>
        <v/>
      </c>
      <c r="L9928" s="92" t="str">
        <f t="shared" si="1554"/>
        <v/>
      </c>
      <c r="M9928" s="95" t="str">
        <f>IF(A9928&lt;&gt;"",IF(MID(C9928,1,1)="c",SigmaEpsConcrete(I9928,$AN$30:$AN$33,$AR$30:$AR$33,$AS$26,$AS$27,$AS$28,$AQ$20,$AU$19),""),"")</f>
        <v/>
      </c>
      <c r="N9928" s="95" t="str">
        <f>IF(A9928&lt;&gt;"",IF(MID(C9928,1,1)="r",SigmaEpsReinf(J9928,$AS$42:$AS$43,$AS$41,$AS$39,$AS$40,$AQ$38),""),"")</f>
        <v/>
      </c>
      <c r="Q9928" s="92" t="str">
        <f t="shared" si="1556"/>
        <v/>
      </c>
      <c r="R9928" s="92" t="str">
        <f t="shared" si="1557"/>
        <v/>
      </c>
      <c r="U9928" s="5"/>
      <c r="V9928" s="5"/>
      <c r="W9928" s="94" t="str">
        <f t="shared" si="1555"/>
        <v/>
      </c>
      <c r="X9928" s="94" t="str">
        <f t="shared" si="1558"/>
        <v/>
      </c>
      <c r="Y9928" s="5"/>
      <c r="BK9928" s="8"/>
      <c r="BL9928" s="5"/>
      <c r="BM9928" s="5"/>
      <c r="BN9928" s="5"/>
      <c r="BO9928" s="5"/>
      <c r="BP9928" s="1"/>
      <c r="BQ9928" s="1"/>
      <c r="BR9928" s="1"/>
      <c r="BS9928" s="1"/>
      <c r="BT9928" s="1"/>
      <c r="BU9928" s="4"/>
      <c r="BV9928" s="1"/>
      <c r="BW9928" s="3"/>
      <c r="BX9928" s="4"/>
      <c r="BY9928" s="5"/>
      <c r="BZ9928" s="5"/>
      <c r="CA9928" s="5"/>
      <c r="CB9928" s="5"/>
      <c r="CC9928" s="5"/>
      <c r="CD9928" s="43"/>
    </row>
    <row r="9929" spans="1:82" x14ac:dyDescent="0.25">
      <c r="A9929" s="8"/>
      <c r="B9929" s="5"/>
      <c r="C9929" s="5"/>
      <c r="D9929" s="5"/>
      <c r="E9929" s="5"/>
      <c r="F9929" s="94" t="str">
        <f t="shared" si="1549"/>
        <v/>
      </c>
      <c r="G9929" s="94" t="str">
        <f t="shared" si="1550"/>
        <v/>
      </c>
      <c r="H9929" s="127" t="str">
        <f>IF(A9929&lt;&gt;"",IF(MID(C9929,1,1)="c",$AS$26,IF(MID(C9929,1,1)="r",$AS$41,IF(MID(C9929,1,1)="p",#REF!,#REF!))),"")</f>
        <v/>
      </c>
      <c r="I9929" s="92" t="str">
        <f t="shared" si="1551"/>
        <v/>
      </c>
      <c r="J9929" s="92" t="str">
        <f t="shared" si="1552"/>
        <v/>
      </c>
      <c r="K9929" s="92" t="str">
        <f t="shared" si="1553"/>
        <v/>
      </c>
      <c r="L9929" s="92" t="str">
        <f t="shared" si="1554"/>
        <v/>
      </c>
      <c r="M9929" s="95" t="str">
        <f>IF(A9929&lt;&gt;"",IF(MID(C9929,1,1)="c",SigmaEpsConcrete(I9929,$AN$30:$AN$33,$AR$30:$AR$33,$AS$26,$AS$27,$AS$28,$AQ$20,$AU$19),""),"")</f>
        <v/>
      </c>
      <c r="N9929" s="95" t="str">
        <f>IF(A9929&lt;&gt;"",IF(MID(C9929,1,1)="r",SigmaEpsReinf(J9929,$AS$42:$AS$43,$AS$41,$AS$39,$AS$40,$AQ$38),""),"")</f>
        <v/>
      </c>
      <c r="Q9929" s="92" t="str">
        <f t="shared" si="1556"/>
        <v/>
      </c>
      <c r="R9929" s="92" t="str">
        <f t="shared" si="1557"/>
        <v/>
      </c>
      <c r="U9929" s="5"/>
      <c r="V9929" s="5"/>
      <c r="W9929" s="94" t="str">
        <f t="shared" si="1555"/>
        <v/>
      </c>
      <c r="X9929" s="94" t="str">
        <f t="shared" si="1558"/>
        <v/>
      </c>
      <c r="Y9929" s="5"/>
      <c r="BK9929" s="8"/>
      <c r="BL9929" s="5"/>
      <c r="BM9929" s="5"/>
      <c r="BN9929" s="5"/>
      <c r="BO9929" s="5"/>
      <c r="BP9929" s="1"/>
      <c r="BQ9929" s="1"/>
      <c r="BR9929" s="1"/>
      <c r="BS9929" s="1"/>
      <c r="BT9929" s="1"/>
      <c r="BU9929" s="4"/>
      <c r="BV9929" s="1"/>
      <c r="BW9929" s="3"/>
      <c r="BX9929" s="4"/>
      <c r="BY9929" s="5"/>
      <c r="BZ9929" s="5"/>
      <c r="CA9929" s="5"/>
      <c r="CB9929" s="5"/>
      <c r="CC9929" s="5"/>
      <c r="CD9929" s="43"/>
    </row>
    <row r="9930" spans="1:82" x14ac:dyDescent="0.25">
      <c r="A9930" s="8"/>
      <c r="B9930" s="5"/>
      <c r="C9930" s="5"/>
      <c r="D9930" s="5"/>
      <c r="E9930" s="5"/>
      <c r="F9930" s="94" t="str">
        <f t="shared" ref="F9930:F9993" si="1559">IF(A9930&lt;&gt;"",(D9930-$AU$86)/10,"")</f>
        <v/>
      </c>
      <c r="G9930" s="94" t="str">
        <f t="shared" ref="G9930:G9993" si="1560">IF(A9930&lt;&gt;"",(E9930-$AU$87)/10,"")</f>
        <v/>
      </c>
      <c r="H9930" s="127" t="str">
        <f>IF(A9930&lt;&gt;"",IF(MID(C9930,1,1)="c",$AS$26,IF(MID(C9930,1,1)="r",$AS$41,IF(MID(C9930,1,1)="p",#REF!,#REF!))),"")</f>
        <v/>
      </c>
      <c r="I9930" s="92" t="str">
        <f t="shared" ref="I9930:I9993" si="1561">IF($A9930&lt;&gt;"",IF(MID($C9930,1,1)="c",$Y$3+$Y$4*$F9930+$Y$5*$G9930+$BR$43,""),"")</f>
        <v/>
      </c>
      <c r="J9930" s="92" t="str">
        <f t="shared" ref="J9930:J9993" si="1562">IF($A9930&lt;&gt;"",IF(MID($C9930,1,1)="r",$Y$3+$Y$4*$F9930+$Y$5*$G9930+$BR$43,""),"")</f>
        <v/>
      </c>
      <c r="K9930" s="92" t="str">
        <f t="shared" ref="K9930:K9993" si="1563">IF($A9930&lt;&gt;"",IF(MID($C9930,1,1)="u",$Y$3+$Y$4*$F9930+$Y$5*$G9930+$BR$43,""),"")</f>
        <v/>
      </c>
      <c r="L9930" s="92" t="str">
        <f t="shared" ref="L9930:L9993" si="1564">IF($A9930&lt;&gt;"",IF(MID($C9930,1,1)="p",$Y$3+$Y$4*$F9930+$Y$5*$G9930+$BR$43,""),"")</f>
        <v/>
      </c>
      <c r="M9930" s="95" t="str">
        <f>IF(A9930&lt;&gt;"",IF(MID(C9930,1,1)="c",SigmaEpsConcrete(I9930,$AN$30:$AN$33,$AR$30:$AR$33,$AS$26,$AS$27,$AS$28,$AQ$20,$AU$19),""),"")</f>
        <v/>
      </c>
      <c r="N9930" s="95" t="str">
        <f>IF(A9930&lt;&gt;"",IF(MID(C9930,1,1)="r",SigmaEpsReinf(J9930,$AS$42:$AS$43,$AS$41,$AS$39,$AS$40,$AQ$38),""),"")</f>
        <v/>
      </c>
      <c r="Q9930" s="92" t="str">
        <f t="shared" si="1556"/>
        <v/>
      </c>
      <c r="R9930" s="92" t="str">
        <f t="shared" si="1557"/>
        <v/>
      </c>
      <c r="U9930" s="5"/>
      <c r="V9930" s="5"/>
      <c r="W9930" s="94" t="str">
        <f t="shared" ref="W9930:W9993" si="1565">IF(A9930&lt;&gt;"",F9930-$AU$105,"")</f>
        <v/>
      </c>
      <c r="X9930" s="94" t="str">
        <f t="shared" si="1558"/>
        <v/>
      </c>
      <c r="Y9930" s="5"/>
      <c r="BK9930" s="8"/>
      <c r="BL9930" s="5"/>
      <c r="BM9930" s="5"/>
      <c r="BN9930" s="5"/>
      <c r="BO9930" s="5"/>
      <c r="BP9930" s="1"/>
      <c r="BQ9930" s="1"/>
      <c r="BR9930" s="1"/>
      <c r="BS9930" s="1"/>
      <c r="BT9930" s="1"/>
      <c r="BU9930" s="4"/>
      <c r="BV9930" s="1"/>
      <c r="BW9930" s="3"/>
      <c r="BX9930" s="4"/>
      <c r="BY9930" s="5"/>
      <c r="BZ9930" s="5"/>
      <c r="CA9930" s="5"/>
      <c r="CB9930" s="5"/>
      <c r="CC9930" s="5"/>
      <c r="CD9930" s="43"/>
    </row>
    <row r="9931" spans="1:82" x14ac:dyDescent="0.25">
      <c r="A9931" s="8"/>
      <c r="B9931" s="5"/>
      <c r="C9931" s="5"/>
      <c r="D9931" s="5"/>
      <c r="E9931" s="5"/>
      <c r="F9931" s="94" t="str">
        <f t="shared" si="1559"/>
        <v/>
      </c>
      <c r="G9931" s="94" t="str">
        <f t="shared" si="1560"/>
        <v/>
      </c>
      <c r="H9931" s="127" t="str">
        <f>IF(A9931&lt;&gt;"",IF(MID(C9931,1,1)="c",$AS$26,IF(MID(C9931,1,1)="r",$AS$41,IF(MID(C9931,1,1)="p",#REF!,#REF!))),"")</f>
        <v/>
      </c>
      <c r="I9931" s="92" t="str">
        <f t="shared" si="1561"/>
        <v/>
      </c>
      <c r="J9931" s="92" t="str">
        <f t="shared" si="1562"/>
        <v/>
      </c>
      <c r="K9931" s="92" t="str">
        <f t="shared" si="1563"/>
        <v/>
      </c>
      <c r="L9931" s="92" t="str">
        <f t="shared" si="1564"/>
        <v/>
      </c>
      <c r="M9931" s="95" t="str">
        <f>IF(A9931&lt;&gt;"",IF(MID(C9931,1,1)="c",SigmaEpsConcrete(I9931,$AN$30:$AN$33,$AR$30:$AR$33,$AS$26,$AS$27,$AS$28,$AQ$20,$AU$19),""),"")</f>
        <v/>
      </c>
      <c r="N9931" s="95" t="str">
        <f>IF(A9931&lt;&gt;"",IF(MID(C9931,1,1)="r",SigmaEpsReinf(J9931,$AS$42:$AS$43,$AS$41,$AS$39,$AS$40,$AQ$38),""),"")</f>
        <v/>
      </c>
      <c r="Q9931" s="92" t="str">
        <f t="shared" ref="Q9931:Q9994" si="1566">IF(A9931&lt;&gt;"",IF(MID(C9931,1,1)="c",IF(ISERROR(M9931/I9931),"",M9931/I9931),""),"")</f>
        <v/>
      </c>
      <c r="R9931" s="92" t="str">
        <f t="shared" ref="R9931:R9994" si="1567">IF(A9931&lt;&gt;"",IF(MID(C9931,1,1)="r",IF(ISERROR(N9931/J9931),"",N9931/J9931),""),"")</f>
        <v/>
      </c>
      <c r="U9931" s="5"/>
      <c r="V9931" s="5"/>
      <c r="W9931" s="94" t="str">
        <f t="shared" si="1565"/>
        <v/>
      </c>
      <c r="X9931" s="94" t="str">
        <f t="shared" ref="X9931:X9994" si="1568">IF(B9931&lt;&gt;"",G9931-$AU$106,"")</f>
        <v/>
      </c>
      <c r="Y9931" s="5"/>
      <c r="BK9931" s="8"/>
      <c r="BL9931" s="5"/>
      <c r="BM9931" s="5"/>
      <c r="BN9931" s="5"/>
      <c r="BO9931" s="5"/>
      <c r="BP9931" s="1"/>
      <c r="BQ9931" s="1"/>
      <c r="BR9931" s="1"/>
      <c r="BS9931" s="1"/>
      <c r="BT9931" s="1"/>
      <c r="BU9931" s="4"/>
      <c r="BV9931" s="1"/>
      <c r="BW9931" s="3"/>
      <c r="BX9931" s="4"/>
      <c r="BY9931" s="5"/>
      <c r="BZ9931" s="5"/>
      <c r="CA9931" s="5"/>
      <c r="CB9931" s="5"/>
      <c r="CC9931" s="5"/>
      <c r="CD9931" s="43"/>
    </row>
    <row r="9932" spans="1:82" x14ac:dyDescent="0.25">
      <c r="A9932" s="8"/>
      <c r="B9932" s="5"/>
      <c r="C9932" s="5"/>
      <c r="D9932" s="5"/>
      <c r="E9932" s="5"/>
      <c r="F9932" s="94" t="str">
        <f t="shared" si="1559"/>
        <v/>
      </c>
      <c r="G9932" s="94" t="str">
        <f t="shared" si="1560"/>
        <v/>
      </c>
      <c r="H9932" s="127" t="str">
        <f>IF(A9932&lt;&gt;"",IF(MID(C9932,1,1)="c",$AS$26,IF(MID(C9932,1,1)="r",$AS$41,IF(MID(C9932,1,1)="p",#REF!,#REF!))),"")</f>
        <v/>
      </c>
      <c r="I9932" s="92" t="str">
        <f t="shared" si="1561"/>
        <v/>
      </c>
      <c r="J9932" s="92" t="str">
        <f t="shared" si="1562"/>
        <v/>
      </c>
      <c r="K9932" s="92" t="str">
        <f t="shared" si="1563"/>
        <v/>
      </c>
      <c r="L9932" s="92" t="str">
        <f t="shared" si="1564"/>
        <v/>
      </c>
      <c r="M9932" s="95" t="str">
        <f>IF(A9932&lt;&gt;"",IF(MID(C9932,1,1)="c",SigmaEpsConcrete(I9932,$AN$30:$AN$33,$AR$30:$AR$33,$AS$26,$AS$27,$AS$28,$AQ$20,$AU$19),""),"")</f>
        <v/>
      </c>
      <c r="N9932" s="95" t="str">
        <f>IF(A9932&lt;&gt;"",IF(MID(C9932,1,1)="r",SigmaEpsReinf(J9932,$AS$42:$AS$43,$AS$41,$AS$39,$AS$40,$AQ$38),""),"")</f>
        <v/>
      </c>
      <c r="Q9932" s="92" t="str">
        <f t="shared" si="1566"/>
        <v/>
      </c>
      <c r="R9932" s="92" t="str">
        <f t="shared" si="1567"/>
        <v/>
      </c>
      <c r="U9932" s="5"/>
      <c r="V9932" s="5"/>
      <c r="W9932" s="94" t="str">
        <f t="shared" si="1565"/>
        <v/>
      </c>
      <c r="X9932" s="94" t="str">
        <f t="shared" si="1568"/>
        <v/>
      </c>
      <c r="Y9932" s="5"/>
      <c r="BK9932" s="8"/>
      <c r="BL9932" s="5"/>
      <c r="BM9932" s="5"/>
      <c r="BN9932" s="5"/>
      <c r="BO9932" s="5"/>
      <c r="BP9932" s="1"/>
      <c r="BQ9932" s="1"/>
      <c r="BR9932" s="1"/>
      <c r="BS9932" s="1"/>
      <c r="BT9932" s="1"/>
      <c r="BU9932" s="4"/>
      <c r="BV9932" s="1"/>
      <c r="BW9932" s="3"/>
      <c r="BX9932" s="4"/>
      <c r="BY9932" s="5"/>
      <c r="BZ9932" s="5"/>
      <c r="CA9932" s="5"/>
      <c r="CB9932" s="5"/>
      <c r="CC9932" s="5"/>
      <c r="CD9932" s="43"/>
    </row>
    <row r="9933" spans="1:82" x14ac:dyDescent="0.25">
      <c r="A9933" s="8"/>
      <c r="B9933" s="5"/>
      <c r="C9933" s="5"/>
      <c r="D9933" s="5"/>
      <c r="E9933" s="5"/>
      <c r="F9933" s="94" t="str">
        <f t="shared" si="1559"/>
        <v/>
      </c>
      <c r="G9933" s="94" t="str">
        <f t="shared" si="1560"/>
        <v/>
      </c>
      <c r="H9933" s="127" t="str">
        <f>IF(A9933&lt;&gt;"",IF(MID(C9933,1,1)="c",$AS$26,IF(MID(C9933,1,1)="r",$AS$41,IF(MID(C9933,1,1)="p",#REF!,#REF!))),"")</f>
        <v/>
      </c>
      <c r="I9933" s="92" t="str">
        <f t="shared" si="1561"/>
        <v/>
      </c>
      <c r="J9933" s="92" t="str">
        <f t="shared" si="1562"/>
        <v/>
      </c>
      <c r="K9933" s="92" t="str">
        <f t="shared" si="1563"/>
        <v/>
      </c>
      <c r="L9933" s="92" t="str">
        <f t="shared" si="1564"/>
        <v/>
      </c>
      <c r="M9933" s="95" t="str">
        <f>IF(A9933&lt;&gt;"",IF(MID(C9933,1,1)="c",SigmaEpsConcrete(I9933,$AN$30:$AN$33,$AR$30:$AR$33,$AS$26,$AS$27,$AS$28,$AQ$20,$AU$19),""),"")</f>
        <v/>
      </c>
      <c r="N9933" s="95" t="str">
        <f>IF(A9933&lt;&gt;"",IF(MID(C9933,1,1)="r",SigmaEpsReinf(J9933,$AS$42:$AS$43,$AS$41,$AS$39,$AS$40,$AQ$38),""),"")</f>
        <v/>
      </c>
      <c r="Q9933" s="92" t="str">
        <f t="shared" si="1566"/>
        <v/>
      </c>
      <c r="R9933" s="92" t="str">
        <f t="shared" si="1567"/>
        <v/>
      </c>
      <c r="U9933" s="5"/>
      <c r="V9933" s="5"/>
      <c r="W9933" s="94" t="str">
        <f t="shared" si="1565"/>
        <v/>
      </c>
      <c r="X9933" s="94" t="str">
        <f t="shared" si="1568"/>
        <v/>
      </c>
      <c r="Y9933" s="5"/>
      <c r="BK9933" s="8"/>
      <c r="BL9933" s="5"/>
      <c r="BM9933" s="5"/>
      <c r="BN9933" s="5"/>
      <c r="BO9933" s="5"/>
      <c r="BP9933" s="1"/>
      <c r="BQ9933" s="1"/>
      <c r="BR9933" s="1"/>
      <c r="BS9933" s="1"/>
      <c r="BT9933" s="1"/>
      <c r="BU9933" s="4"/>
      <c r="BV9933" s="1"/>
      <c r="BW9933" s="3"/>
      <c r="BX9933" s="4"/>
      <c r="BY9933" s="5"/>
      <c r="BZ9933" s="5"/>
      <c r="CA9933" s="5"/>
      <c r="CB9933" s="5"/>
      <c r="CC9933" s="5"/>
      <c r="CD9933" s="43"/>
    </row>
    <row r="9934" spans="1:82" x14ac:dyDescent="0.25">
      <c r="A9934" s="8"/>
      <c r="B9934" s="5"/>
      <c r="C9934" s="5"/>
      <c r="D9934" s="5"/>
      <c r="E9934" s="5"/>
      <c r="F9934" s="94" t="str">
        <f t="shared" si="1559"/>
        <v/>
      </c>
      <c r="G9934" s="94" t="str">
        <f t="shared" si="1560"/>
        <v/>
      </c>
      <c r="H9934" s="127" t="str">
        <f>IF(A9934&lt;&gt;"",IF(MID(C9934,1,1)="c",$AS$26,IF(MID(C9934,1,1)="r",$AS$41,IF(MID(C9934,1,1)="p",#REF!,#REF!))),"")</f>
        <v/>
      </c>
      <c r="I9934" s="92" t="str">
        <f t="shared" si="1561"/>
        <v/>
      </c>
      <c r="J9934" s="92" t="str">
        <f t="shared" si="1562"/>
        <v/>
      </c>
      <c r="K9934" s="92" t="str">
        <f t="shared" si="1563"/>
        <v/>
      </c>
      <c r="L9934" s="92" t="str">
        <f t="shared" si="1564"/>
        <v/>
      </c>
      <c r="M9934" s="95" t="str">
        <f>IF(A9934&lt;&gt;"",IF(MID(C9934,1,1)="c",SigmaEpsConcrete(I9934,$AN$30:$AN$33,$AR$30:$AR$33,$AS$26,$AS$27,$AS$28,$AQ$20,$AU$19),""),"")</f>
        <v/>
      </c>
      <c r="N9934" s="95" t="str">
        <f>IF(A9934&lt;&gt;"",IF(MID(C9934,1,1)="r",SigmaEpsReinf(J9934,$AS$42:$AS$43,$AS$41,$AS$39,$AS$40,$AQ$38),""),"")</f>
        <v/>
      </c>
      <c r="Q9934" s="92" t="str">
        <f t="shared" si="1566"/>
        <v/>
      </c>
      <c r="R9934" s="92" t="str">
        <f t="shared" si="1567"/>
        <v/>
      </c>
      <c r="U9934" s="5"/>
      <c r="V9934" s="5"/>
      <c r="W9934" s="94" t="str">
        <f t="shared" si="1565"/>
        <v/>
      </c>
      <c r="X9934" s="94" t="str">
        <f t="shared" si="1568"/>
        <v/>
      </c>
      <c r="Y9934" s="5"/>
      <c r="BK9934" s="8"/>
      <c r="BL9934" s="5"/>
      <c r="BM9934" s="5"/>
      <c r="BN9934" s="5"/>
      <c r="BO9934" s="5"/>
      <c r="BP9934" s="1"/>
      <c r="BQ9934" s="1"/>
      <c r="BR9934" s="1"/>
      <c r="BS9934" s="1"/>
      <c r="BT9934" s="1"/>
      <c r="BU9934" s="4"/>
      <c r="BV9934" s="1"/>
      <c r="BW9934" s="3"/>
      <c r="BX9934" s="4"/>
      <c r="BY9934" s="5"/>
      <c r="BZ9934" s="5"/>
      <c r="CA9934" s="5"/>
      <c r="CB9934" s="5"/>
      <c r="CC9934" s="5"/>
      <c r="CD9934" s="43"/>
    </row>
    <row r="9935" spans="1:82" x14ac:dyDescent="0.25">
      <c r="A9935" s="8"/>
      <c r="B9935" s="5"/>
      <c r="C9935" s="5"/>
      <c r="D9935" s="5"/>
      <c r="E9935" s="5"/>
      <c r="F9935" s="94" t="str">
        <f t="shared" si="1559"/>
        <v/>
      </c>
      <c r="G9935" s="94" t="str">
        <f t="shared" si="1560"/>
        <v/>
      </c>
      <c r="H9935" s="127" t="str">
        <f>IF(A9935&lt;&gt;"",IF(MID(C9935,1,1)="c",$AS$26,IF(MID(C9935,1,1)="r",$AS$41,IF(MID(C9935,1,1)="p",#REF!,#REF!))),"")</f>
        <v/>
      </c>
      <c r="I9935" s="92" t="str">
        <f t="shared" si="1561"/>
        <v/>
      </c>
      <c r="J9935" s="92" t="str">
        <f t="shared" si="1562"/>
        <v/>
      </c>
      <c r="K9935" s="92" t="str">
        <f t="shared" si="1563"/>
        <v/>
      </c>
      <c r="L9935" s="92" t="str">
        <f t="shared" si="1564"/>
        <v/>
      </c>
      <c r="M9935" s="95" t="str">
        <f>IF(A9935&lt;&gt;"",IF(MID(C9935,1,1)="c",SigmaEpsConcrete(I9935,$AN$30:$AN$33,$AR$30:$AR$33,$AS$26,$AS$27,$AS$28,$AQ$20,$AU$19),""),"")</f>
        <v/>
      </c>
      <c r="N9935" s="95" t="str">
        <f>IF(A9935&lt;&gt;"",IF(MID(C9935,1,1)="r",SigmaEpsReinf(J9935,$AS$42:$AS$43,$AS$41,$AS$39,$AS$40,$AQ$38),""),"")</f>
        <v/>
      </c>
      <c r="Q9935" s="92" t="str">
        <f t="shared" si="1566"/>
        <v/>
      </c>
      <c r="R9935" s="92" t="str">
        <f t="shared" si="1567"/>
        <v/>
      </c>
      <c r="U9935" s="5"/>
      <c r="V9935" s="5"/>
      <c r="W9935" s="94" t="str">
        <f t="shared" si="1565"/>
        <v/>
      </c>
      <c r="X9935" s="94" t="str">
        <f t="shared" si="1568"/>
        <v/>
      </c>
      <c r="Y9935" s="5"/>
      <c r="BK9935" s="8"/>
      <c r="BL9935" s="5"/>
      <c r="BM9935" s="5"/>
      <c r="BN9935" s="5"/>
      <c r="BO9935" s="5"/>
      <c r="BP9935" s="1"/>
      <c r="BQ9935" s="1"/>
      <c r="BR9935" s="1"/>
      <c r="BS9935" s="1"/>
      <c r="BT9935" s="1"/>
      <c r="BU9935" s="4"/>
      <c r="BV9935" s="1"/>
      <c r="BW9935" s="3"/>
      <c r="BX9935" s="4"/>
      <c r="BY9935" s="5"/>
      <c r="BZ9935" s="5"/>
      <c r="CA9935" s="5"/>
      <c r="CB9935" s="5"/>
      <c r="CC9935" s="5"/>
      <c r="CD9935" s="43"/>
    </row>
    <row r="9936" spans="1:82" x14ac:dyDescent="0.25">
      <c r="A9936" s="8"/>
      <c r="B9936" s="5"/>
      <c r="C9936" s="5"/>
      <c r="D9936" s="5"/>
      <c r="E9936" s="5"/>
      <c r="F9936" s="94" t="str">
        <f t="shared" si="1559"/>
        <v/>
      </c>
      <c r="G9936" s="94" t="str">
        <f t="shared" si="1560"/>
        <v/>
      </c>
      <c r="H9936" s="127" t="str">
        <f>IF(A9936&lt;&gt;"",IF(MID(C9936,1,1)="c",$AS$26,IF(MID(C9936,1,1)="r",$AS$41,IF(MID(C9936,1,1)="p",#REF!,#REF!))),"")</f>
        <v/>
      </c>
      <c r="I9936" s="92" t="str">
        <f t="shared" si="1561"/>
        <v/>
      </c>
      <c r="J9936" s="92" t="str">
        <f t="shared" si="1562"/>
        <v/>
      </c>
      <c r="K9936" s="92" t="str">
        <f t="shared" si="1563"/>
        <v/>
      </c>
      <c r="L9936" s="92" t="str">
        <f t="shared" si="1564"/>
        <v/>
      </c>
      <c r="M9936" s="95" t="str">
        <f>IF(A9936&lt;&gt;"",IF(MID(C9936,1,1)="c",SigmaEpsConcrete(I9936,$AN$30:$AN$33,$AR$30:$AR$33,$AS$26,$AS$27,$AS$28,$AQ$20,$AU$19),""),"")</f>
        <v/>
      </c>
      <c r="N9936" s="95" t="str">
        <f>IF(A9936&lt;&gt;"",IF(MID(C9936,1,1)="r",SigmaEpsReinf(J9936,$AS$42:$AS$43,$AS$41,$AS$39,$AS$40,$AQ$38),""),"")</f>
        <v/>
      </c>
      <c r="Q9936" s="92" t="str">
        <f t="shared" si="1566"/>
        <v/>
      </c>
      <c r="R9936" s="92" t="str">
        <f t="shared" si="1567"/>
        <v/>
      </c>
      <c r="U9936" s="5"/>
      <c r="V9936" s="5"/>
      <c r="W9936" s="94" t="str">
        <f t="shared" si="1565"/>
        <v/>
      </c>
      <c r="X9936" s="94" t="str">
        <f t="shared" si="1568"/>
        <v/>
      </c>
      <c r="Y9936" s="5"/>
      <c r="BK9936" s="8"/>
      <c r="BL9936" s="5"/>
      <c r="BM9936" s="5"/>
      <c r="BN9936" s="5"/>
      <c r="BO9936" s="5"/>
      <c r="BP9936" s="1"/>
      <c r="BQ9936" s="1"/>
      <c r="BR9936" s="1"/>
      <c r="BS9936" s="1"/>
      <c r="BT9936" s="1"/>
      <c r="BU9936" s="4"/>
      <c r="BV9936" s="1"/>
      <c r="BW9936" s="3"/>
      <c r="BX9936" s="4"/>
      <c r="BY9936" s="5"/>
      <c r="BZ9936" s="5"/>
      <c r="CA9936" s="5"/>
      <c r="CB9936" s="5"/>
      <c r="CC9936" s="5"/>
      <c r="CD9936" s="43"/>
    </row>
    <row r="9937" spans="1:82" x14ac:dyDescent="0.25">
      <c r="A9937" s="8"/>
      <c r="B9937" s="5"/>
      <c r="C9937" s="5"/>
      <c r="D9937" s="5"/>
      <c r="E9937" s="5"/>
      <c r="F9937" s="94" t="str">
        <f t="shared" si="1559"/>
        <v/>
      </c>
      <c r="G9937" s="94" t="str">
        <f t="shared" si="1560"/>
        <v/>
      </c>
      <c r="H9937" s="127" t="str">
        <f>IF(A9937&lt;&gt;"",IF(MID(C9937,1,1)="c",$AS$26,IF(MID(C9937,1,1)="r",$AS$41,IF(MID(C9937,1,1)="p",#REF!,#REF!))),"")</f>
        <v/>
      </c>
      <c r="I9937" s="92" t="str">
        <f t="shared" si="1561"/>
        <v/>
      </c>
      <c r="J9937" s="92" t="str">
        <f t="shared" si="1562"/>
        <v/>
      </c>
      <c r="K9937" s="92" t="str">
        <f t="shared" si="1563"/>
        <v/>
      </c>
      <c r="L9937" s="92" t="str">
        <f t="shared" si="1564"/>
        <v/>
      </c>
      <c r="M9937" s="95" t="str">
        <f>IF(A9937&lt;&gt;"",IF(MID(C9937,1,1)="c",SigmaEpsConcrete(I9937,$AN$30:$AN$33,$AR$30:$AR$33,$AS$26,$AS$27,$AS$28,$AQ$20,$AU$19),""),"")</f>
        <v/>
      </c>
      <c r="N9937" s="95" t="str">
        <f>IF(A9937&lt;&gt;"",IF(MID(C9937,1,1)="r",SigmaEpsReinf(J9937,$AS$42:$AS$43,$AS$41,$AS$39,$AS$40,$AQ$38),""),"")</f>
        <v/>
      </c>
      <c r="Q9937" s="92" t="str">
        <f t="shared" si="1566"/>
        <v/>
      </c>
      <c r="R9937" s="92" t="str">
        <f t="shared" si="1567"/>
        <v/>
      </c>
      <c r="U9937" s="5"/>
      <c r="V9937" s="5"/>
      <c r="W9937" s="94" t="str">
        <f t="shared" si="1565"/>
        <v/>
      </c>
      <c r="X9937" s="94" t="str">
        <f t="shared" si="1568"/>
        <v/>
      </c>
      <c r="Y9937" s="5"/>
      <c r="BK9937" s="8"/>
      <c r="BL9937" s="5"/>
      <c r="BM9937" s="5"/>
      <c r="BN9937" s="5"/>
      <c r="BO9937" s="5"/>
      <c r="BP9937" s="1"/>
      <c r="BQ9937" s="1"/>
      <c r="BR9937" s="1"/>
      <c r="BS9937" s="1"/>
      <c r="BT9937" s="1"/>
      <c r="BU9937" s="4"/>
      <c r="BV9937" s="1"/>
      <c r="BW9937" s="3"/>
      <c r="BX9937" s="4"/>
      <c r="BY9937" s="5"/>
      <c r="BZ9937" s="5"/>
      <c r="CA9937" s="5"/>
      <c r="CB9937" s="5"/>
      <c r="CC9937" s="5"/>
      <c r="CD9937" s="43"/>
    </row>
    <row r="9938" spans="1:82" x14ac:dyDescent="0.25">
      <c r="A9938" s="8"/>
      <c r="B9938" s="5"/>
      <c r="C9938" s="5"/>
      <c r="D9938" s="5"/>
      <c r="E9938" s="5"/>
      <c r="F9938" s="94" t="str">
        <f t="shared" si="1559"/>
        <v/>
      </c>
      <c r="G9938" s="94" t="str">
        <f t="shared" si="1560"/>
        <v/>
      </c>
      <c r="H9938" s="127" t="str">
        <f>IF(A9938&lt;&gt;"",IF(MID(C9938,1,1)="c",$AS$26,IF(MID(C9938,1,1)="r",$AS$41,IF(MID(C9938,1,1)="p",#REF!,#REF!))),"")</f>
        <v/>
      </c>
      <c r="I9938" s="92" t="str">
        <f t="shared" si="1561"/>
        <v/>
      </c>
      <c r="J9938" s="92" t="str">
        <f t="shared" si="1562"/>
        <v/>
      </c>
      <c r="K9938" s="92" t="str">
        <f t="shared" si="1563"/>
        <v/>
      </c>
      <c r="L9938" s="92" t="str">
        <f t="shared" si="1564"/>
        <v/>
      </c>
      <c r="M9938" s="95" t="str">
        <f>IF(A9938&lt;&gt;"",IF(MID(C9938,1,1)="c",SigmaEpsConcrete(I9938,$AN$30:$AN$33,$AR$30:$AR$33,$AS$26,$AS$27,$AS$28,$AQ$20,$AU$19),""),"")</f>
        <v/>
      </c>
      <c r="N9938" s="95" t="str">
        <f>IF(A9938&lt;&gt;"",IF(MID(C9938,1,1)="r",SigmaEpsReinf(J9938,$AS$42:$AS$43,$AS$41,$AS$39,$AS$40,$AQ$38),""),"")</f>
        <v/>
      </c>
      <c r="Q9938" s="92" t="str">
        <f t="shared" si="1566"/>
        <v/>
      </c>
      <c r="R9938" s="92" t="str">
        <f t="shared" si="1567"/>
        <v/>
      </c>
      <c r="U9938" s="5"/>
      <c r="V9938" s="5"/>
      <c r="W9938" s="94" t="str">
        <f t="shared" si="1565"/>
        <v/>
      </c>
      <c r="X9938" s="94" t="str">
        <f t="shared" si="1568"/>
        <v/>
      </c>
      <c r="Y9938" s="5"/>
      <c r="BK9938" s="8"/>
      <c r="BL9938" s="5"/>
      <c r="BM9938" s="5"/>
      <c r="BN9938" s="5"/>
      <c r="BO9938" s="5"/>
      <c r="BP9938" s="1"/>
      <c r="BQ9938" s="1"/>
      <c r="BR9938" s="1"/>
      <c r="BS9938" s="1"/>
      <c r="BT9938" s="1"/>
      <c r="BU9938" s="4"/>
      <c r="BV9938" s="1"/>
      <c r="BW9938" s="3"/>
      <c r="BX9938" s="4"/>
      <c r="BY9938" s="5"/>
      <c r="BZ9938" s="5"/>
      <c r="CA9938" s="5"/>
      <c r="CB9938" s="5"/>
      <c r="CC9938" s="5"/>
      <c r="CD9938" s="43"/>
    </row>
    <row r="9939" spans="1:82" x14ac:dyDescent="0.25">
      <c r="A9939" s="8"/>
      <c r="B9939" s="5"/>
      <c r="C9939" s="5"/>
      <c r="D9939" s="5"/>
      <c r="E9939" s="5"/>
      <c r="F9939" s="94" t="str">
        <f t="shared" si="1559"/>
        <v/>
      </c>
      <c r="G9939" s="94" t="str">
        <f t="shared" si="1560"/>
        <v/>
      </c>
      <c r="H9939" s="127" t="str">
        <f>IF(A9939&lt;&gt;"",IF(MID(C9939,1,1)="c",$AS$26,IF(MID(C9939,1,1)="r",$AS$41,IF(MID(C9939,1,1)="p",#REF!,#REF!))),"")</f>
        <v/>
      </c>
      <c r="I9939" s="92" t="str">
        <f t="shared" si="1561"/>
        <v/>
      </c>
      <c r="J9939" s="92" t="str">
        <f t="shared" si="1562"/>
        <v/>
      </c>
      <c r="K9939" s="92" t="str">
        <f t="shared" si="1563"/>
        <v/>
      </c>
      <c r="L9939" s="92" t="str">
        <f t="shared" si="1564"/>
        <v/>
      </c>
      <c r="M9939" s="95" t="str">
        <f>IF(A9939&lt;&gt;"",IF(MID(C9939,1,1)="c",SigmaEpsConcrete(I9939,$AN$30:$AN$33,$AR$30:$AR$33,$AS$26,$AS$27,$AS$28,$AQ$20,$AU$19),""),"")</f>
        <v/>
      </c>
      <c r="N9939" s="95" t="str">
        <f>IF(A9939&lt;&gt;"",IF(MID(C9939,1,1)="r",SigmaEpsReinf(J9939,$AS$42:$AS$43,$AS$41,$AS$39,$AS$40,$AQ$38),""),"")</f>
        <v/>
      </c>
      <c r="Q9939" s="92" t="str">
        <f t="shared" si="1566"/>
        <v/>
      </c>
      <c r="R9939" s="92" t="str">
        <f t="shared" si="1567"/>
        <v/>
      </c>
      <c r="U9939" s="5"/>
      <c r="V9939" s="5"/>
      <c r="W9939" s="94" t="str">
        <f t="shared" si="1565"/>
        <v/>
      </c>
      <c r="X9939" s="94" t="str">
        <f t="shared" si="1568"/>
        <v/>
      </c>
      <c r="Y9939" s="5"/>
      <c r="BK9939" s="8"/>
      <c r="BL9939" s="5"/>
      <c r="BM9939" s="5"/>
      <c r="BN9939" s="5"/>
      <c r="BO9939" s="5"/>
      <c r="BP9939" s="1"/>
      <c r="BQ9939" s="1"/>
      <c r="BR9939" s="1"/>
      <c r="BS9939" s="1"/>
      <c r="BT9939" s="1"/>
      <c r="BU9939" s="4"/>
      <c r="BV9939" s="1"/>
      <c r="BW9939" s="3"/>
      <c r="BX9939" s="4"/>
      <c r="BY9939" s="5"/>
      <c r="BZ9939" s="5"/>
      <c r="CA9939" s="5"/>
      <c r="CB9939" s="5"/>
      <c r="CC9939" s="5"/>
      <c r="CD9939" s="43"/>
    </row>
    <row r="9940" spans="1:82" x14ac:dyDescent="0.25">
      <c r="A9940" s="8"/>
      <c r="B9940" s="5"/>
      <c r="C9940" s="5"/>
      <c r="D9940" s="5"/>
      <c r="E9940" s="5"/>
      <c r="F9940" s="94" t="str">
        <f t="shared" si="1559"/>
        <v/>
      </c>
      <c r="G9940" s="94" t="str">
        <f t="shared" si="1560"/>
        <v/>
      </c>
      <c r="H9940" s="127" t="str">
        <f>IF(A9940&lt;&gt;"",IF(MID(C9940,1,1)="c",$AS$26,IF(MID(C9940,1,1)="r",$AS$41,IF(MID(C9940,1,1)="p",#REF!,#REF!))),"")</f>
        <v/>
      </c>
      <c r="I9940" s="92" t="str">
        <f t="shared" si="1561"/>
        <v/>
      </c>
      <c r="J9940" s="92" t="str">
        <f t="shared" si="1562"/>
        <v/>
      </c>
      <c r="K9940" s="92" t="str">
        <f t="shared" si="1563"/>
        <v/>
      </c>
      <c r="L9940" s="92" t="str">
        <f t="shared" si="1564"/>
        <v/>
      </c>
      <c r="M9940" s="95" t="str">
        <f>IF(A9940&lt;&gt;"",IF(MID(C9940,1,1)="c",SigmaEpsConcrete(I9940,$AN$30:$AN$33,$AR$30:$AR$33,$AS$26,$AS$27,$AS$28,$AQ$20,$AU$19),""),"")</f>
        <v/>
      </c>
      <c r="N9940" s="95" t="str">
        <f>IF(A9940&lt;&gt;"",IF(MID(C9940,1,1)="r",SigmaEpsReinf(J9940,$AS$42:$AS$43,$AS$41,$AS$39,$AS$40,$AQ$38),""),"")</f>
        <v/>
      </c>
      <c r="Q9940" s="92" t="str">
        <f t="shared" si="1566"/>
        <v/>
      </c>
      <c r="R9940" s="92" t="str">
        <f t="shared" si="1567"/>
        <v/>
      </c>
      <c r="U9940" s="5"/>
      <c r="V9940" s="5"/>
      <c r="W9940" s="94" t="str">
        <f t="shared" si="1565"/>
        <v/>
      </c>
      <c r="X9940" s="94" t="str">
        <f t="shared" si="1568"/>
        <v/>
      </c>
      <c r="Y9940" s="5"/>
      <c r="BK9940" s="8"/>
      <c r="BL9940" s="5"/>
      <c r="BM9940" s="5"/>
      <c r="BN9940" s="5"/>
      <c r="BO9940" s="5"/>
      <c r="BP9940" s="1"/>
      <c r="BQ9940" s="1"/>
      <c r="BR9940" s="1"/>
      <c r="BS9940" s="1"/>
      <c r="BT9940" s="1"/>
      <c r="BU9940" s="4"/>
      <c r="BV9940" s="1"/>
      <c r="BW9940" s="3"/>
      <c r="BX9940" s="4"/>
      <c r="BY9940" s="5"/>
      <c r="BZ9940" s="5"/>
      <c r="CA9940" s="5"/>
      <c r="CB9940" s="5"/>
      <c r="CC9940" s="5"/>
      <c r="CD9940" s="43"/>
    </row>
    <row r="9941" spans="1:82" x14ac:dyDescent="0.25">
      <c r="A9941" s="8"/>
      <c r="B9941" s="5"/>
      <c r="C9941" s="5"/>
      <c r="D9941" s="5"/>
      <c r="E9941" s="5"/>
      <c r="F9941" s="94" t="str">
        <f t="shared" si="1559"/>
        <v/>
      </c>
      <c r="G9941" s="94" t="str">
        <f t="shared" si="1560"/>
        <v/>
      </c>
      <c r="H9941" s="127" t="str">
        <f>IF(A9941&lt;&gt;"",IF(MID(C9941,1,1)="c",$AS$26,IF(MID(C9941,1,1)="r",$AS$41,IF(MID(C9941,1,1)="p",#REF!,#REF!))),"")</f>
        <v/>
      </c>
      <c r="I9941" s="92" t="str">
        <f t="shared" si="1561"/>
        <v/>
      </c>
      <c r="J9941" s="92" t="str">
        <f t="shared" si="1562"/>
        <v/>
      </c>
      <c r="K9941" s="92" t="str">
        <f t="shared" si="1563"/>
        <v/>
      </c>
      <c r="L9941" s="92" t="str">
        <f t="shared" si="1564"/>
        <v/>
      </c>
      <c r="M9941" s="95" t="str">
        <f>IF(A9941&lt;&gt;"",IF(MID(C9941,1,1)="c",SigmaEpsConcrete(I9941,$AN$30:$AN$33,$AR$30:$AR$33,$AS$26,$AS$27,$AS$28,$AQ$20,$AU$19),""),"")</f>
        <v/>
      </c>
      <c r="N9941" s="95" t="str">
        <f>IF(A9941&lt;&gt;"",IF(MID(C9941,1,1)="r",SigmaEpsReinf(J9941,$AS$42:$AS$43,$AS$41,$AS$39,$AS$40,$AQ$38),""),"")</f>
        <v/>
      </c>
      <c r="Q9941" s="92" t="str">
        <f t="shared" si="1566"/>
        <v/>
      </c>
      <c r="R9941" s="92" t="str">
        <f t="shared" si="1567"/>
        <v/>
      </c>
      <c r="U9941" s="5"/>
      <c r="V9941" s="5"/>
      <c r="W9941" s="94" t="str">
        <f t="shared" si="1565"/>
        <v/>
      </c>
      <c r="X9941" s="94" t="str">
        <f t="shared" si="1568"/>
        <v/>
      </c>
      <c r="Y9941" s="5"/>
      <c r="BK9941" s="8"/>
      <c r="BL9941" s="5"/>
      <c r="BM9941" s="5"/>
      <c r="BN9941" s="5"/>
      <c r="BO9941" s="5"/>
      <c r="BP9941" s="1"/>
      <c r="BQ9941" s="1"/>
      <c r="BR9941" s="1"/>
      <c r="BS9941" s="1"/>
      <c r="BT9941" s="1"/>
      <c r="BU9941" s="4"/>
      <c r="BV9941" s="1"/>
      <c r="BW9941" s="3"/>
      <c r="BX9941" s="4"/>
      <c r="BY9941" s="5"/>
      <c r="BZ9941" s="5"/>
      <c r="CA9941" s="5"/>
      <c r="CB9941" s="5"/>
      <c r="CC9941" s="5"/>
      <c r="CD9941" s="43"/>
    </row>
    <row r="9942" spans="1:82" x14ac:dyDescent="0.25">
      <c r="A9942" s="8"/>
      <c r="B9942" s="5"/>
      <c r="C9942" s="5"/>
      <c r="D9942" s="5"/>
      <c r="E9942" s="5"/>
      <c r="F9942" s="94" t="str">
        <f t="shared" si="1559"/>
        <v/>
      </c>
      <c r="G9942" s="94" t="str">
        <f t="shared" si="1560"/>
        <v/>
      </c>
      <c r="H9942" s="127" t="str">
        <f>IF(A9942&lt;&gt;"",IF(MID(C9942,1,1)="c",$AS$26,IF(MID(C9942,1,1)="r",$AS$41,IF(MID(C9942,1,1)="p",#REF!,#REF!))),"")</f>
        <v/>
      </c>
      <c r="I9942" s="92" t="str">
        <f t="shared" si="1561"/>
        <v/>
      </c>
      <c r="J9942" s="92" t="str">
        <f t="shared" si="1562"/>
        <v/>
      </c>
      <c r="K9942" s="92" t="str">
        <f t="shared" si="1563"/>
        <v/>
      </c>
      <c r="L9942" s="92" t="str">
        <f t="shared" si="1564"/>
        <v/>
      </c>
      <c r="M9942" s="95" t="str">
        <f>IF(A9942&lt;&gt;"",IF(MID(C9942,1,1)="c",SigmaEpsConcrete(I9942,$AN$30:$AN$33,$AR$30:$AR$33,$AS$26,$AS$27,$AS$28,$AQ$20,$AU$19),""),"")</f>
        <v/>
      </c>
      <c r="N9942" s="95" t="str">
        <f>IF(A9942&lt;&gt;"",IF(MID(C9942,1,1)="r",SigmaEpsReinf(J9942,$AS$42:$AS$43,$AS$41,$AS$39,$AS$40,$AQ$38),""),"")</f>
        <v/>
      </c>
      <c r="Q9942" s="92" t="str">
        <f t="shared" si="1566"/>
        <v/>
      </c>
      <c r="R9942" s="92" t="str">
        <f t="shared" si="1567"/>
        <v/>
      </c>
      <c r="U9942" s="5"/>
      <c r="V9942" s="5"/>
      <c r="W9942" s="94" t="str">
        <f t="shared" si="1565"/>
        <v/>
      </c>
      <c r="X9942" s="94" t="str">
        <f t="shared" si="1568"/>
        <v/>
      </c>
      <c r="Y9942" s="5"/>
      <c r="BK9942" s="8"/>
      <c r="BL9942" s="5"/>
      <c r="BM9942" s="5"/>
      <c r="BN9942" s="5"/>
      <c r="BO9942" s="5"/>
      <c r="BP9942" s="1"/>
      <c r="BQ9942" s="1"/>
      <c r="BR9942" s="1"/>
      <c r="BS9942" s="1"/>
      <c r="BT9942" s="1"/>
      <c r="BU9942" s="4"/>
      <c r="BV9942" s="1"/>
      <c r="BW9942" s="3"/>
      <c r="BX9942" s="4"/>
      <c r="BY9942" s="5"/>
      <c r="BZ9942" s="5"/>
      <c r="CA9942" s="5"/>
      <c r="CB9942" s="5"/>
      <c r="CC9942" s="5"/>
      <c r="CD9942" s="43"/>
    </row>
    <row r="9943" spans="1:82" x14ac:dyDescent="0.25">
      <c r="A9943" s="8"/>
      <c r="B9943" s="5"/>
      <c r="C9943" s="5"/>
      <c r="D9943" s="5"/>
      <c r="E9943" s="5"/>
      <c r="F9943" s="94" t="str">
        <f t="shared" si="1559"/>
        <v/>
      </c>
      <c r="G9943" s="94" t="str">
        <f t="shared" si="1560"/>
        <v/>
      </c>
      <c r="H9943" s="127" t="str">
        <f>IF(A9943&lt;&gt;"",IF(MID(C9943,1,1)="c",$AS$26,IF(MID(C9943,1,1)="r",$AS$41,IF(MID(C9943,1,1)="p",#REF!,#REF!))),"")</f>
        <v/>
      </c>
      <c r="I9943" s="92" t="str">
        <f t="shared" si="1561"/>
        <v/>
      </c>
      <c r="J9943" s="92" t="str">
        <f t="shared" si="1562"/>
        <v/>
      </c>
      <c r="K9943" s="92" t="str">
        <f t="shared" si="1563"/>
        <v/>
      </c>
      <c r="L9943" s="92" t="str">
        <f t="shared" si="1564"/>
        <v/>
      </c>
      <c r="M9943" s="95" t="str">
        <f>IF(A9943&lt;&gt;"",IF(MID(C9943,1,1)="c",SigmaEpsConcrete(I9943,$AN$30:$AN$33,$AR$30:$AR$33,$AS$26,$AS$27,$AS$28,$AQ$20,$AU$19),""),"")</f>
        <v/>
      </c>
      <c r="N9943" s="95" t="str">
        <f>IF(A9943&lt;&gt;"",IF(MID(C9943,1,1)="r",SigmaEpsReinf(J9943,$AS$42:$AS$43,$AS$41,$AS$39,$AS$40,$AQ$38),""),"")</f>
        <v/>
      </c>
      <c r="Q9943" s="92" t="str">
        <f t="shared" si="1566"/>
        <v/>
      </c>
      <c r="R9943" s="92" t="str">
        <f t="shared" si="1567"/>
        <v/>
      </c>
      <c r="U9943" s="5"/>
      <c r="V9943" s="5"/>
      <c r="W9943" s="94" t="str">
        <f t="shared" si="1565"/>
        <v/>
      </c>
      <c r="X9943" s="94" t="str">
        <f t="shared" si="1568"/>
        <v/>
      </c>
      <c r="Y9943" s="5"/>
      <c r="BK9943" s="8"/>
      <c r="BL9943" s="5"/>
      <c r="BM9943" s="5"/>
      <c r="BN9943" s="5"/>
      <c r="BO9943" s="5"/>
      <c r="BP9943" s="1"/>
      <c r="BQ9943" s="1"/>
      <c r="BR9943" s="1"/>
      <c r="BS9943" s="1"/>
      <c r="BT9943" s="1"/>
      <c r="BU9943" s="4"/>
      <c r="BV9943" s="1"/>
      <c r="BW9943" s="3"/>
      <c r="BX9943" s="4"/>
      <c r="BY9943" s="5"/>
      <c r="BZ9943" s="5"/>
      <c r="CA9943" s="5"/>
      <c r="CB9943" s="5"/>
      <c r="CC9943" s="5"/>
      <c r="CD9943" s="43"/>
    </row>
    <row r="9944" spans="1:82" x14ac:dyDescent="0.25">
      <c r="A9944" s="8"/>
      <c r="B9944" s="5"/>
      <c r="C9944" s="5"/>
      <c r="D9944" s="5"/>
      <c r="E9944" s="5"/>
      <c r="F9944" s="94" t="str">
        <f t="shared" si="1559"/>
        <v/>
      </c>
      <c r="G9944" s="94" t="str">
        <f t="shared" si="1560"/>
        <v/>
      </c>
      <c r="H9944" s="127" t="str">
        <f>IF(A9944&lt;&gt;"",IF(MID(C9944,1,1)="c",$AS$26,IF(MID(C9944,1,1)="r",$AS$41,IF(MID(C9944,1,1)="p",#REF!,#REF!))),"")</f>
        <v/>
      </c>
      <c r="I9944" s="92" t="str">
        <f t="shared" si="1561"/>
        <v/>
      </c>
      <c r="J9944" s="92" t="str">
        <f t="shared" si="1562"/>
        <v/>
      </c>
      <c r="K9944" s="92" t="str">
        <f t="shared" si="1563"/>
        <v/>
      </c>
      <c r="L9944" s="92" t="str">
        <f t="shared" si="1564"/>
        <v/>
      </c>
      <c r="M9944" s="95" t="str">
        <f>IF(A9944&lt;&gt;"",IF(MID(C9944,1,1)="c",SigmaEpsConcrete(I9944,$AN$30:$AN$33,$AR$30:$AR$33,$AS$26,$AS$27,$AS$28,$AQ$20,$AU$19),""),"")</f>
        <v/>
      </c>
      <c r="N9944" s="95" t="str">
        <f>IF(A9944&lt;&gt;"",IF(MID(C9944,1,1)="r",SigmaEpsReinf(J9944,$AS$42:$AS$43,$AS$41,$AS$39,$AS$40,$AQ$38),""),"")</f>
        <v/>
      </c>
      <c r="Q9944" s="92" t="str">
        <f t="shared" si="1566"/>
        <v/>
      </c>
      <c r="R9944" s="92" t="str">
        <f t="shared" si="1567"/>
        <v/>
      </c>
      <c r="U9944" s="5"/>
      <c r="V9944" s="5"/>
      <c r="W9944" s="94" t="str">
        <f t="shared" si="1565"/>
        <v/>
      </c>
      <c r="X9944" s="94" t="str">
        <f t="shared" si="1568"/>
        <v/>
      </c>
      <c r="Y9944" s="5"/>
      <c r="BK9944" s="8"/>
      <c r="BL9944" s="5"/>
      <c r="BM9944" s="5"/>
      <c r="BN9944" s="5"/>
      <c r="BO9944" s="5"/>
      <c r="BP9944" s="1"/>
      <c r="BQ9944" s="1"/>
      <c r="BR9944" s="1"/>
      <c r="BS9944" s="1"/>
      <c r="BT9944" s="1"/>
      <c r="BU9944" s="4"/>
      <c r="BV9944" s="1"/>
      <c r="BW9944" s="3"/>
      <c r="BX9944" s="4"/>
      <c r="BY9944" s="5"/>
      <c r="BZ9944" s="5"/>
      <c r="CA9944" s="5"/>
      <c r="CB9944" s="5"/>
      <c r="CC9944" s="5"/>
      <c r="CD9944" s="43"/>
    </row>
    <row r="9945" spans="1:82" x14ac:dyDescent="0.25">
      <c r="A9945" s="8"/>
      <c r="B9945" s="5"/>
      <c r="C9945" s="5"/>
      <c r="D9945" s="5"/>
      <c r="E9945" s="5"/>
      <c r="F9945" s="94" t="str">
        <f t="shared" si="1559"/>
        <v/>
      </c>
      <c r="G9945" s="94" t="str">
        <f t="shared" si="1560"/>
        <v/>
      </c>
      <c r="H9945" s="127" t="str">
        <f>IF(A9945&lt;&gt;"",IF(MID(C9945,1,1)="c",$AS$26,IF(MID(C9945,1,1)="r",$AS$41,IF(MID(C9945,1,1)="p",#REF!,#REF!))),"")</f>
        <v/>
      </c>
      <c r="I9945" s="92" t="str">
        <f t="shared" si="1561"/>
        <v/>
      </c>
      <c r="J9945" s="92" t="str">
        <f t="shared" si="1562"/>
        <v/>
      </c>
      <c r="K9945" s="92" t="str">
        <f t="shared" si="1563"/>
        <v/>
      </c>
      <c r="L9945" s="92" t="str">
        <f t="shared" si="1564"/>
        <v/>
      </c>
      <c r="M9945" s="95" t="str">
        <f>IF(A9945&lt;&gt;"",IF(MID(C9945,1,1)="c",SigmaEpsConcrete(I9945,$AN$30:$AN$33,$AR$30:$AR$33,$AS$26,$AS$27,$AS$28,$AQ$20,$AU$19),""),"")</f>
        <v/>
      </c>
      <c r="N9945" s="95" t="str">
        <f>IF(A9945&lt;&gt;"",IF(MID(C9945,1,1)="r",SigmaEpsReinf(J9945,$AS$42:$AS$43,$AS$41,$AS$39,$AS$40,$AQ$38),""),"")</f>
        <v/>
      </c>
      <c r="Q9945" s="92" t="str">
        <f t="shared" si="1566"/>
        <v/>
      </c>
      <c r="R9945" s="92" t="str">
        <f t="shared" si="1567"/>
        <v/>
      </c>
      <c r="U9945" s="5"/>
      <c r="V9945" s="5"/>
      <c r="W9945" s="94" t="str">
        <f t="shared" si="1565"/>
        <v/>
      </c>
      <c r="X9945" s="94" t="str">
        <f t="shared" si="1568"/>
        <v/>
      </c>
      <c r="Y9945" s="5"/>
      <c r="BK9945" s="8"/>
      <c r="BL9945" s="5"/>
      <c r="BM9945" s="5"/>
      <c r="BN9945" s="5"/>
      <c r="BO9945" s="5"/>
      <c r="BP9945" s="1"/>
      <c r="BQ9945" s="1"/>
      <c r="BR9945" s="1"/>
      <c r="BS9945" s="1"/>
      <c r="BT9945" s="1"/>
      <c r="BU9945" s="4"/>
      <c r="BV9945" s="1"/>
      <c r="BW9945" s="3"/>
      <c r="BX9945" s="4"/>
      <c r="BY9945" s="5"/>
      <c r="BZ9945" s="5"/>
      <c r="CA9945" s="5"/>
      <c r="CB9945" s="5"/>
      <c r="CC9945" s="5"/>
      <c r="CD9945" s="43"/>
    </row>
    <row r="9946" spans="1:82" x14ac:dyDescent="0.25">
      <c r="A9946" s="8"/>
      <c r="B9946" s="5"/>
      <c r="C9946" s="5"/>
      <c r="D9946" s="5"/>
      <c r="E9946" s="5"/>
      <c r="F9946" s="94" t="str">
        <f t="shared" si="1559"/>
        <v/>
      </c>
      <c r="G9946" s="94" t="str">
        <f t="shared" si="1560"/>
        <v/>
      </c>
      <c r="H9946" s="127" t="str">
        <f>IF(A9946&lt;&gt;"",IF(MID(C9946,1,1)="c",$AS$26,IF(MID(C9946,1,1)="r",$AS$41,IF(MID(C9946,1,1)="p",#REF!,#REF!))),"")</f>
        <v/>
      </c>
      <c r="I9946" s="92" t="str">
        <f t="shared" si="1561"/>
        <v/>
      </c>
      <c r="J9946" s="92" t="str">
        <f t="shared" si="1562"/>
        <v/>
      </c>
      <c r="K9946" s="92" t="str">
        <f t="shared" si="1563"/>
        <v/>
      </c>
      <c r="L9946" s="92" t="str">
        <f t="shared" si="1564"/>
        <v/>
      </c>
      <c r="M9946" s="95" t="str">
        <f>IF(A9946&lt;&gt;"",IF(MID(C9946,1,1)="c",SigmaEpsConcrete(I9946,$AN$30:$AN$33,$AR$30:$AR$33,$AS$26,$AS$27,$AS$28,$AQ$20,$AU$19),""),"")</f>
        <v/>
      </c>
      <c r="N9946" s="95" t="str">
        <f>IF(A9946&lt;&gt;"",IF(MID(C9946,1,1)="r",SigmaEpsReinf(J9946,$AS$42:$AS$43,$AS$41,$AS$39,$AS$40,$AQ$38),""),"")</f>
        <v/>
      </c>
      <c r="Q9946" s="92" t="str">
        <f t="shared" si="1566"/>
        <v/>
      </c>
      <c r="R9946" s="92" t="str">
        <f t="shared" si="1567"/>
        <v/>
      </c>
      <c r="U9946" s="5"/>
      <c r="V9946" s="5"/>
      <c r="W9946" s="94" t="str">
        <f t="shared" si="1565"/>
        <v/>
      </c>
      <c r="X9946" s="94" t="str">
        <f t="shared" si="1568"/>
        <v/>
      </c>
      <c r="Y9946" s="5"/>
      <c r="BK9946" s="8"/>
      <c r="BL9946" s="5"/>
      <c r="BM9946" s="5"/>
      <c r="BN9946" s="5"/>
      <c r="BO9946" s="5"/>
      <c r="BP9946" s="1"/>
      <c r="BQ9946" s="1"/>
      <c r="BR9946" s="1"/>
      <c r="BS9946" s="1"/>
      <c r="BT9946" s="1"/>
      <c r="BU9946" s="4"/>
      <c r="BV9946" s="1"/>
      <c r="BW9946" s="3"/>
      <c r="BX9946" s="4"/>
      <c r="BY9946" s="5"/>
      <c r="BZ9946" s="5"/>
      <c r="CA9946" s="5"/>
      <c r="CB9946" s="5"/>
      <c r="CC9946" s="5"/>
      <c r="CD9946" s="43"/>
    </row>
    <row r="9947" spans="1:82" x14ac:dyDescent="0.25">
      <c r="A9947" s="8"/>
      <c r="B9947" s="5"/>
      <c r="C9947" s="5"/>
      <c r="D9947" s="5"/>
      <c r="E9947" s="5"/>
      <c r="F9947" s="94" t="str">
        <f t="shared" si="1559"/>
        <v/>
      </c>
      <c r="G9947" s="94" t="str">
        <f t="shared" si="1560"/>
        <v/>
      </c>
      <c r="H9947" s="127" t="str">
        <f>IF(A9947&lt;&gt;"",IF(MID(C9947,1,1)="c",$AS$26,IF(MID(C9947,1,1)="r",$AS$41,IF(MID(C9947,1,1)="p",#REF!,#REF!))),"")</f>
        <v/>
      </c>
      <c r="I9947" s="92" t="str">
        <f t="shared" si="1561"/>
        <v/>
      </c>
      <c r="J9947" s="92" t="str">
        <f t="shared" si="1562"/>
        <v/>
      </c>
      <c r="K9947" s="92" t="str">
        <f t="shared" si="1563"/>
        <v/>
      </c>
      <c r="L9947" s="92" t="str">
        <f t="shared" si="1564"/>
        <v/>
      </c>
      <c r="M9947" s="95" t="str">
        <f>IF(A9947&lt;&gt;"",IF(MID(C9947,1,1)="c",SigmaEpsConcrete(I9947,$AN$30:$AN$33,$AR$30:$AR$33,$AS$26,$AS$27,$AS$28,$AQ$20,$AU$19),""),"")</f>
        <v/>
      </c>
      <c r="N9947" s="95" t="str">
        <f>IF(A9947&lt;&gt;"",IF(MID(C9947,1,1)="r",SigmaEpsReinf(J9947,$AS$42:$AS$43,$AS$41,$AS$39,$AS$40,$AQ$38),""),"")</f>
        <v/>
      </c>
      <c r="Q9947" s="92" t="str">
        <f t="shared" si="1566"/>
        <v/>
      </c>
      <c r="R9947" s="92" t="str">
        <f t="shared" si="1567"/>
        <v/>
      </c>
      <c r="U9947" s="5"/>
      <c r="V9947" s="5"/>
      <c r="W9947" s="94" t="str">
        <f t="shared" si="1565"/>
        <v/>
      </c>
      <c r="X9947" s="94" t="str">
        <f t="shared" si="1568"/>
        <v/>
      </c>
      <c r="Y9947" s="5"/>
      <c r="BK9947" s="8"/>
      <c r="BL9947" s="5"/>
      <c r="BM9947" s="5"/>
      <c r="BN9947" s="5"/>
      <c r="BO9947" s="5"/>
      <c r="BP9947" s="1"/>
      <c r="BQ9947" s="1"/>
      <c r="BR9947" s="1"/>
      <c r="BS9947" s="1"/>
      <c r="BT9947" s="1"/>
      <c r="BU9947" s="4"/>
      <c r="BV9947" s="1"/>
      <c r="BW9947" s="3"/>
      <c r="BX9947" s="4"/>
      <c r="BY9947" s="5"/>
      <c r="BZ9947" s="5"/>
      <c r="CA9947" s="5"/>
      <c r="CB9947" s="5"/>
      <c r="CC9947" s="5"/>
      <c r="CD9947" s="43"/>
    </row>
    <row r="9948" spans="1:82" x14ac:dyDescent="0.25">
      <c r="A9948" s="8"/>
      <c r="B9948" s="5"/>
      <c r="C9948" s="5"/>
      <c r="D9948" s="5"/>
      <c r="E9948" s="5"/>
      <c r="F9948" s="94" t="str">
        <f t="shared" si="1559"/>
        <v/>
      </c>
      <c r="G9948" s="94" t="str">
        <f t="shared" si="1560"/>
        <v/>
      </c>
      <c r="H9948" s="127" t="str">
        <f>IF(A9948&lt;&gt;"",IF(MID(C9948,1,1)="c",$AS$26,IF(MID(C9948,1,1)="r",$AS$41,IF(MID(C9948,1,1)="p",#REF!,#REF!))),"")</f>
        <v/>
      </c>
      <c r="I9948" s="92" t="str">
        <f t="shared" si="1561"/>
        <v/>
      </c>
      <c r="J9948" s="92" t="str">
        <f t="shared" si="1562"/>
        <v/>
      </c>
      <c r="K9948" s="92" t="str">
        <f t="shared" si="1563"/>
        <v/>
      </c>
      <c r="L9948" s="92" t="str">
        <f t="shared" si="1564"/>
        <v/>
      </c>
      <c r="M9948" s="95" t="str">
        <f>IF(A9948&lt;&gt;"",IF(MID(C9948,1,1)="c",SigmaEpsConcrete(I9948,$AN$30:$AN$33,$AR$30:$AR$33,$AS$26,$AS$27,$AS$28,$AQ$20,$AU$19),""),"")</f>
        <v/>
      </c>
      <c r="N9948" s="95" t="str">
        <f>IF(A9948&lt;&gt;"",IF(MID(C9948,1,1)="r",SigmaEpsReinf(J9948,$AS$42:$AS$43,$AS$41,$AS$39,$AS$40,$AQ$38),""),"")</f>
        <v/>
      </c>
      <c r="Q9948" s="92" t="str">
        <f t="shared" si="1566"/>
        <v/>
      </c>
      <c r="R9948" s="92" t="str">
        <f t="shared" si="1567"/>
        <v/>
      </c>
      <c r="U9948" s="5"/>
      <c r="V9948" s="5"/>
      <c r="W9948" s="94" t="str">
        <f t="shared" si="1565"/>
        <v/>
      </c>
      <c r="X9948" s="94" t="str">
        <f t="shared" si="1568"/>
        <v/>
      </c>
      <c r="Y9948" s="5"/>
      <c r="BK9948" s="8"/>
      <c r="BL9948" s="5"/>
      <c r="BM9948" s="5"/>
      <c r="BN9948" s="5"/>
      <c r="BO9948" s="5"/>
      <c r="BP9948" s="1"/>
      <c r="BQ9948" s="1"/>
      <c r="BR9948" s="1"/>
      <c r="BS9948" s="1"/>
      <c r="BT9948" s="1"/>
      <c r="BU9948" s="4"/>
      <c r="BV9948" s="1"/>
      <c r="BW9948" s="3"/>
      <c r="BX9948" s="4"/>
      <c r="BY9948" s="5"/>
      <c r="BZ9948" s="5"/>
      <c r="CA9948" s="5"/>
      <c r="CB9948" s="5"/>
      <c r="CC9948" s="5"/>
      <c r="CD9948" s="43"/>
    </row>
    <row r="9949" spans="1:82" x14ac:dyDescent="0.25">
      <c r="A9949" s="8"/>
      <c r="B9949" s="5"/>
      <c r="C9949" s="5"/>
      <c r="D9949" s="5"/>
      <c r="E9949" s="5"/>
      <c r="F9949" s="94" t="str">
        <f t="shared" si="1559"/>
        <v/>
      </c>
      <c r="G9949" s="94" t="str">
        <f t="shared" si="1560"/>
        <v/>
      </c>
      <c r="H9949" s="127" t="str">
        <f>IF(A9949&lt;&gt;"",IF(MID(C9949,1,1)="c",$AS$26,IF(MID(C9949,1,1)="r",$AS$41,IF(MID(C9949,1,1)="p",#REF!,#REF!))),"")</f>
        <v/>
      </c>
      <c r="I9949" s="92" t="str">
        <f t="shared" si="1561"/>
        <v/>
      </c>
      <c r="J9949" s="92" t="str">
        <f t="shared" si="1562"/>
        <v/>
      </c>
      <c r="K9949" s="92" t="str">
        <f t="shared" si="1563"/>
        <v/>
      </c>
      <c r="L9949" s="92" t="str">
        <f t="shared" si="1564"/>
        <v/>
      </c>
      <c r="M9949" s="95" t="str">
        <f>IF(A9949&lt;&gt;"",IF(MID(C9949,1,1)="c",SigmaEpsConcrete(I9949,$AN$30:$AN$33,$AR$30:$AR$33,$AS$26,$AS$27,$AS$28,$AQ$20,$AU$19),""),"")</f>
        <v/>
      </c>
      <c r="N9949" s="95" t="str">
        <f>IF(A9949&lt;&gt;"",IF(MID(C9949,1,1)="r",SigmaEpsReinf(J9949,$AS$42:$AS$43,$AS$41,$AS$39,$AS$40,$AQ$38),""),"")</f>
        <v/>
      </c>
      <c r="Q9949" s="92" t="str">
        <f t="shared" si="1566"/>
        <v/>
      </c>
      <c r="R9949" s="92" t="str">
        <f t="shared" si="1567"/>
        <v/>
      </c>
      <c r="U9949" s="5"/>
      <c r="V9949" s="5"/>
      <c r="W9949" s="94" t="str">
        <f t="shared" si="1565"/>
        <v/>
      </c>
      <c r="X9949" s="94" t="str">
        <f t="shared" si="1568"/>
        <v/>
      </c>
      <c r="Y9949" s="5"/>
      <c r="BK9949" s="8"/>
      <c r="BL9949" s="5"/>
      <c r="BM9949" s="5"/>
      <c r="BN9949" s="5"/>
      <c r="BO9949" s="5"/>
      <c r="BP9949" s="1"/>
      <c r="BQ9949" s="1"/>
      <c r="BR9949" s="1"/>
      <c r="BS9949" s="1"/>
      <c r="BT9949" s="1"/>
      <c r="BU9949" s="4"/>
      <c r="BV9949" s="1"/>
      <c r="BW9949" s="3"/>
      <c r="BX9949" s="4"/>
      <c r="BY9949" s="5"/>
      <c r="BZ9949" s="5"/>
      <c r="CA9949" s="5"/>
      <c r="CB9949" s="5"/>
      <c r="CC9949" s="5"/>
      <c r="CD9949" s="43"/>
    </row>
    <row r="9950" spans="1:82" x14ac:dyDescent="0.25">
      <c r="A9950" s="8"/>
      <c r="B9950" s="5"/>
      <c r="C9950" s="5"/>
      <c r="D9950" s="5"/>
      <c r="E9950" s="5"/>
      <c r="F9950" s="94" t="str">
        <f t="shared" si="1559"/>
        <v/>
      </c>
      <c r="G9950" s="94" t="str">
        <f t="shared" si="1560"/>
        <v/>
      </c>
      <c r="H9950" s="127" t="str">
        <f>IF(A9950&lt;&gt;"",IF(MID(C9950,1,1)="c",$AS$26,IF(MID(C9950,1,1)="r",$AS$41,IF(MID(C9950,1,1)="p",#REF!,#REF!))),"")</f>
        <v/>
      </c>
      <c r="I9950" s="92" t="str">
        <f t="shared" si="1561"/>
        <v/>
      </c>
      <c r="J9950" s="92" t="str">
        <f t="shared" si="1562"/>
        <v/>
      </c>
      <c r="K9950" s="92" t="str">
        <f t="shared" si="1563"/>
        <v/>
      </c>
      <c r="L9950" s="92" t="str">
        <f t="shared" si="1564"/>
        <v/>
      </c>
      <c r="M9950" s="95" t="str">
        <f>IF(A9950&lt;&gt;"",IF(MID(C9950,1,1)="c",SigmaEpsConcrete(I9950,$AN$30:$AN$33,$AR$30:$AR$33,$AS$26,$AS$27,$AS$28,$AQ$20,$AU$19),""),"")</f>
        <v/>
      </c>
      <c r="N9950" s="95" t="str">
        <f>IF(A9950&lt;&gt;"",IF(MID(C9950,1,1)="r",SigmaEpsReinf(J9950,$AS$42:$AS$43,$AS$41,$AS$39,$AS$40,$AQ$38),""),"")</f>
        <v/>
      </c>
      <c r="Q9950" s="92" t="str">
        <f t="shared" si="1566"/>
        <v/>
      </c>
      <c r="R9950" s="92" t="str">
        <f t="shared" si="1567"/>
        <v/>
      </c>
      <c r="U9950" s="5"/>
      <c r="V9950" s="5"/>
      <c r="W9950" s="94" t="str">
        <f t="shared" si="1565"/>
        <v/>
      </c>
      <c r="X9950" s="94" t="str">
        <f t="shared" si="1568"/>
        <v/>
      </c>
      <c r="Y9950" s="5"/>
      <c r="BK9950" s="8"/>
      <c r="BL9950" s="5"/>
      <c r="BM9950" s="5"/>
      <c r="BN9950" s="5"/>
      <c r="BO9950" s="5"/>
      <c r="BP9950" s="1"/>
      <c r="BQ9950" s="1"/>
      <c r="BR9950" s="1"/>
      <c r="BS9950" s="1"/>
      <c r="BT9950" s="1"/>
      <c r="BU9950" s="4"/>
      <c r="BV9950" s="1"/>
      <c r="BW9950" s="3"/>
      <c r="BX9950" s="4"/>
      <c r="BY9950" s="5"/>
      <c r="BZ9950" s="5"/>
      <c r="CA9950" s="5"/>
      <c r="CB9950" s="5"/>
      <c r="CC9950" s="5"/>
      <c r="CD9950" s="43"/>
    </row>
    <row r="9951" spans="1:82" x14ac:dyDescent="0.25">
      <c r="A9951" s="8"/>
      <c r="B9951" s="5"/>
      <c r="C9951" s="5"/>
      <c r="D9951" s="5"/>
      <c r="E9951" s="5"/>
      <c r="F9951" s="94" t="str">
        <f t="shared" si="1559"/>
        <v/>
      </c>
      <c r="G9951" s="94" t="str">
        <f t="shared" si="1560"/>
        <v/>
      </c>
      <c r="H9951" s="127" t="str">
        <f>IF(A9951&lt;&gt;"",IF(MID(C9951,1,1)="c",$AS$26,IF(MID(C9951,1,1)="r",$AS$41,IF(MID(C9951,1,1)="p",#REF!,#REF!))),"")</f>
        <v/>
      </c>
      <c r="I9951" s="92" t="str">
        <f t="shared" si="1561"/>
        <v/>
      </c>
      <c r="J9951" s="92" t="str">
        <f t="shared" si="1562"/>
        <v/>
      </c>
      <c r="K9951" s="92" t="str">
        <f t="shared" si="1563"/>
        <v/>
      </c>
      <c r="L9951" s="92" t="str">
        <f t="shared" si="1564"/>
        <v/>
      </c>
      <c r="M9951" s="95" t="str">
        <f>IF(A9951&lt;&gt;"",IF(MID(C9951,1,1)="c",SigmaEpsConcrete(I9951,$AN$30:$AN$33,$AR$30:$AR$33,$AS$26,$AS$27,$AS$28,$AQ$20,$AU$19),""),"")</f>
        <v/>
      </c>
      <c r="N9951" s="95" t="str">
        <f>IF(A9951&lt;&gt;"",IF(MID(C9951,1,1)="r",SigmaEpsReinf(J9951,$AS$42:$AS$43,$AS$41,$AS$39,$AS$40,$AQ$38),""),"")</f>
        <v/>
      </c>
      <c r="Q9951" s="92" t="str">
        <f t="shared" si="1566"/>
        <v/>
      </c>
      <c r="R9951" s="92" t="str">
        <f t="shared" si="1567"/>
        <v/>
      </c>
      <c r="U9951" s="5"/>
      <c r="V9951" s="5"/>
      <c r="W9951" s="94" t="str">
        <f t="shared" si="1565"/>
        <v/>
      </c>
      <c r="X9951" s="94" t="str">
        <f t="shared" si="1568"/>
        <v/>
      </c>
      <c r="Y9951" s="5"/>
      <c r="BK9951" s="8"/>
      <c r="BL9951" s="5"/>
      <c r="BM9951" s="5"/>
      <c r="BN9951" s="5"/>
      <c r="BO9951" s="5"/>
      <c r="BP9951" s="1"/>
      <c r="BQ9951" s="1"/>
      <c r="BR9951" s="1"/>
      <c r="BS9951" s="1"/>
      <c r="BT9951" s="1"/>
      <c r="BU9951" s="4"/>
      <c r="BV9951" s="1"/>
      <c r="BW9951" s="3"/>
      <c r="BX9951" s="4"/>
      <c r="BY9951" s="5"/>
      <c r="BZ9951" s="5"/>
      <c r="CA9951" s="5"/>
      <c r="CB9951" s="5"/>
      <c r="CC9951" s="5"/>
      <c r="CD9951" s="43"/>
    </row>
    <row r="9952" spans="1:82" x14ac:dyDescent="0.25">
      <c r="A9952" s="8"/>
      <c r="B9952" s="5"/>
      <c r="C9952" s="5"/>
      <c r="D9952" s="5"/>
      <c r="E9952" s="5"/>
      <c r="F9952" s="94" t="str">
        <f t="shared" si="1559"/>
        <v/>
      </c>
      <c r="G9952" s="94" t="str">
        <f t="shared" si="1560"/>
        <v/>
      </c>
      <c r="H9952" s="127" t="str">
        <f>IF(A9952&lt;&gt;"",IF(MID(C9952,1,1)="c",$AS$26,IF(MID(C9952,1,1)="r",$AS$41,IF(MID(C9952,1,1)="p",#REF!,#REF!))),"")</f>
        <v/>
      </c>
      <c r="I9952" s="92" t="str">
        <f t="shared" si="1561"/>
        <v/>
      </c>
      <c r="J9952" s="92" t="str">
        <f t="shared" si="1562"/>
        <v/>
      </c>
      <c r="K9952" s="92" t="str">
        <f t="shared" si="1563"/>
        <v/>
      </c>
      <c r="L9952" s="92" t="str">
        <f t="shared" si="1564"/>
        <v/>
      </c>
      <c r="M9952" s="95" t="str">
        <f>IF(A9952&lt;&gt;"",IF(MID(C9952,1,1)="c",SigmaEpsConcrete(I9952,$AN$30:$AN$33,$AR$30:$AR$33,$AS$26,$AS$27,$AS$28,$AQ$20,$AU$19),""),"")</f>
        <v/>
      </c>
      <c r="N9952" s="95" t="str">
        <f>IF(A9952&lt;&gt;"",IF(MID(C9952,1,1)="r",SigmaEpsReinf(J9952,$AS$42:$AS$43,$AS$41,$AS$39,$AS$40,$AQ$38),""),"")</f>
        <v/>
      </c>
      <c r="Q9952" s="92" t="str">
        <f t="shared" si="1566"/>
        <v/>
      </c>
      <c r="R9952" s="92" t="str">
        <f t="shared" si="1567"/>
        <v/>
      </c>
      <c r="U9952" s="5"/>
      <c r="V9952" s="5"/>
      <c r="W9952" s="94" t="str">
        <f t="shared" si="1565"/>
        <v/>
      </c>
      <c r="X9952" s="94" t="str">
        <f t="shared" si="1568"/>
        <v/>
      </c>
      <c r="Y9952" s="5"/>
      <c r="BK9952" s="8"/>
      <c r="BL9952" s="5"/>
      <c r="BM9952" s="5"/>
      <c r="BN9952" s="5"/>
      <c r="BO9952" s="5"/>
      <c r="BP9952" s="1"/>
      <c r="BQ9952" s="1"/>
      <c r="BR9952" s="1"/>
      <c r="BS9952" s="1"/>
      <c r="BT9952" s="1"/>
      <c r="BU9952" s="4"/>
      <c r="BV9952" s="1"/>
      <c r="BW9952" s="3"/>
      <c r="BX9952" s="4"/>
      <c r="BY9952" s="5"/>
      <c r="BZ9952" s="5"/>
      <c r="CA9952" s="5"/>
      <c r="CB9952" s="5"/>
      <c r="CC9952" s="5"/>
      <c r="CD9952" s="43"/>
    </row>
    <row r="9953" spans="1:82" x14ac:dyDescent="0.25">
      <c r="A9953" s="8"/>
      <c r="B9953" s="5"/>
      <c r="C9953" s="5"/>
      <c r="D9953" s="5"/>
      <c r="E9953" s="5"/>
      <c r="F9953" s="94" t="str">
        <f t="shared" si="1559"/>
        <v/>
      </c>
      <c r="G9953" s="94" t="str">
        <f t="shared" si="1560"/>
        <v/>
      </c>
      <c r="H9953" s="127" t="str">
        <f>IF(A9953&lt;&gt;"",IF(MID(C9953,1,1)="c",$AS$26,IF(MID(C9953,1,1)="r",$AS$41,IF(MID(C9953,1,1)="p",#REF!,#REF!))),"")</f>
        <v/>
      </c>
      <c r="I9953" s="92" t="str">
        <f t="shared" si="1561"/>
        <v/>
      </c>
      <c r="J9953" s="92" t="str">
        <f t="shared" si="1562"/>
        <v/>
      </c>
      <c r="K9953" s="92" t="str">
        <f t="shared" si="1563"/>
        <v/>
      </c>
      <c r="L9953" s="92" t="str">
        <f t="shared" si="1564"/>
        <v/>
      </c>
      <c r="M9953" s="95" t="str">
        <f>IF(A9953&lt;&gt;"",IF(MID(C9953,1,1)="c",SigmaEpsConcrete(I9953,$AN$30:$AN$33,$AR$30:$AR$33,$AS$26,$AS$27,$AS$28,$AQ$20,$AU$19),""),"")</f>
        <v/>
      </c>
      <c r="N9953" s="95" t="str">
        <f>IF(A9953&lt;&gt;"",IF(MID(C9953,1,1)="r",SigmaEpsReinf(J9953,$AS$42:$AS$43,$AS$41,$AS$39,$AS$40,$AQ$38),""),"")</f>
        <v/>
      </c>
      <c r="Q9953" s="92" t="str">
        <f t="shared" si="1566"/>
        <v/>
      </c>
      <c r="R9953" s="92" t="str">
        <f t="shared" si="1567"/>
        <v/>
      </c>
      <c r="U9953" s="5"/>
      <c r="V9953" s="5"/>
      <c r="W9953" s="94" t="str">
        <f t="shared" si="1565"/>
        <v/>
      </c>
      <c r="X9953" s="94" t="str">
        <f t="shared" si="1568"/>
        <v/>
      </c>
      <c r="Y9953" s="5"/>
      <c r="BK9953" s="8"/>
      <c r="BL9953" s="5"/>
      <c r="BM9953" s="5"/>
      <c r="BN9953" s="5"/>
      <c r="BO9953" s="5"/>
      <c r="BP9953" s="1"/>
      <c r="BQ9953" s="1"/>
      <c r="BR9953" s="1"/>
      <c r="BS9953" s="1"/>
      <c r="BT9953" s="1"/>
      <c r="BU9953" s="4"/>
      <c r="BV9953" s="1"/>
      <c r="BW9953" s="3"/>
      <c r="BX9953" s="4"/>
      <c r="BY9953" s="5"/>
      <c r="BZ9953" s="5"/>
      <c r="CA9953" s="5"/>
      <c r="CB9953" s="5"/>
      <c r="CC9953" s="5"/>
      <c r="CD9953" s="43"/>
    </row>
    <row r="9954" spans="1:82" x14ac:dyDescent="0.25">
      <c r="A9954" s="8"/>
      <c r="B9954" s="5"/>
      <c r="C9954" s="5"/>
      <c r="D9954" s="5"/>
      <c r="E9954" s="5"/>
      <c r="F9954" s="94" t="str">
        <f t="shared" si="1559"/>
        <v/>
      </c>
      <c r="G9954" s="94" t="str">
        <f t="shared" si="1560"/>
        <v/>
      </c>
      <c r="H9954" s="127" t="str">
        <f>IF(A9954&lt;&gt;"",IF(MID(C9954,1,1)="c",$AS$26,IF(MID(C9954,1,1)="r",$AS$41,IF(MID(C9954,1,1)="p",#REF!,#REF!))),"")</f>
        <v/>
      </c>
      <c r="I9954" s="92" t="str">
        <f t="shared" si="1561"/>
        <v/>
      </c>
      <c r="J9954" s="92" t="str">
        <f t="shared" si="1562"/>
        <v/>
      </c>
      <c r="K9954" s="92" t="str">
        <f t="shared" si="1563"/>
        <v/>
      </c>
      <c r="L9954" s="92" t="str">
        <f t="shared" si="1564"/>
        <v/>
      </c>
      <c r="M9954" s="95" t="str">
        <f>IF(A9954&lt;&gt;"",IF(MID(C9954,1,1)="c",SigmaEpsConcrete(I9954,$AN$30:$AN$33,$AR$30:$AR$33,$AS$26,$AS$27,$AS$28,$AQ$20,$AU$19),""),"")</f>
        <v/>
      </c>
      <c r="N9954" s="95" t="str">
        <f>IF(A9954&lt;&gt;"",IF(MID(C9954,1,1)="r",SigmaEpsReinf(J9954,$AS$42:$AS$43,$AS$41,$AS$39,$AS$40,$AQ$38),""),"")</f>
        <v/>
      </c>
      <c r="Q9954" s="92" t="str">
        <f t="shared" si="1566"/>
        <v/>
      </c>
      <c r="R9954" s="92" t="str">
        <f t="shared" si="1567"/>
        <v/>
      </c>
      <c r="U9954" s="5"/>
      <c r="V9954" s="5"/>
      <c r="W9954" s="94" t="str">
        <f t="shared" si="1565"/>
        <v/>
      </c>
      <c r="X9954" s="94" t="str">
        <f t="shared" si="1568"/>
        <v/>
      </c>
      <c r="Y9954" s="5"/>
      <c r="BK9954" s="8"/>
      <c r="BL9954" s="5"/>
      <c r="BM9954" s="5"/>
      <c r="BN9954" s="5"/>
      <c r="BO9954" s="5"/>
      <c r="BP9954" s="1"/>
      <c r="BQ9954" s="1"/>
      <c r="BR9954" s="1"/>
      <c r="BS9954" s="1"/>
      <c r="BT9954" s="1"/>
      <c r="BU9954" s="4"/>
      <c r="BV9954" s="1"/>
      <c r="BW9954" s="3"/>
      <c r="BX9954" s="4"/>
      <c r="BY9954" s="5"/>
      <c r="BZ9954" s="5"/>
      <c r="CA9954" s="5"/>
      <c r="CB9954" s="5"/>
      <c r="CC9954" s="5"/>
      <c r="CD9954" s="43"/>
    </row>
    <row r="9955" spans="1:82" x14ac:dyDescent="0.25">
      <c r="A9955" s="8"/>
      <c r="B9955" s="5"/>
      <c r="C9955" s="5"/>
      <c r="D9955" s="5"/>
      <c r="E9955" s="5"/>
      <c r="F9955" s="94" t="str">
        <f t="shared" si="1559"/>
        <v/>
      </c>
      <c r="G9955" s="94" t="str">
        <f t="shared" si="1560"/>
        <v/>
      </c>
      <c r="H9955" s="127" t="str">
        <f>IF(A9955&lt;&gt;"",IF(MID(C9955,1,1)="c",$AS$26,IF(MID(C9955,1,1)="r",$AS$41,IF(MID(C9955,1,1)="p",#REF!,#REF!))),"")</f>
        <v/>
      </c>
      <c r="I9955" s="92" t="str">
        <f t="shared" si="1561"/>
        <v/>
      </c>
      <c r="J9955" s="92" t="str">
        <f t="shared" si="1562"/>
        <v/>
      </c>
      <c r="K9955" s="92" t="str">
        <f t="shared" si="1563"/>
        <v/>
      </c>
      <c r="L9955" s="92" t="str">
        <f t="shared" si="1564"/>
        <v/>
      </c>
      <c r="M9955" s="95" t="str">
        <f>IF(A9955&lt;&gt;"",IF(MID(C9955,1,1)="c",SigmaEpsConcrete(I9955,$AN$30:$AN$33,$AR$30:$AR$33,$AS$26,$AS$27,$AS$28,$AQ$20,$AU$19),""),"")</f>
        <v/>
      </c>
      <c r="N9955" s="95" t="str">
        <f>IF(A9955&lt;&gt;"",IF(MID(C9955,1,1)="r",SigmaEpsReinf(J9955,$AS$42:$AS$43,$AS$41,$AS$39,$AS$40,$AQ$38),""),"")</f>
        <v/>
      </c>
      <c r="Q9955" s="92" t="str">
        <f t="shared" si="1566"/>
        <v/>
      </c>
      <c r="R9955" s="92" t="str">
        <f t="shared" si="1567"/>
        <v/>
      </c>
      <c r="U9955" s="5"/>
      <c r="V9955" s="5"/>
      <c r="W9955" s="94" t="str">
        <f t="shared" si="1565"/>
        <v/>
      </c>
      <c r="X9955" s="94" t="str">
        <f t="shared" si="1568"/>
        <v/>
      </c>
      <c r="Y9955" s="5"/>
      <c r="BK9955" s="8"/>
      <c r="BL9955" s="5"/>
      <c r="BM9955" s="5"/>
      <c r="BN9955" s="5"/>
      <c r="BO9955" s="5"/>
      <c r="BP9955" s="1"/>
      <c r="BQ9955" s="1"/>
      <c r="BR9955" s="1"/>
      <c r="BS9955" s="1"/>
      <c r="BT9955" s="1"/>
      <c r="BU9955" s="4"/>
      <c r="BV9955" s="1"/>
      <c r="BW9955" s="3"/>
      <c r="BX9955" s="4"/>
      <c r="BY9955" s="5"/>
      <c r="BZ9955" s="5"/>
      <c r="CA9955" s="5"/>
      <c r="CB9955" s="5"/>
      <c r="CC9955" s="5"/>
      <c r="CD9955" s="43"/>
    </row>
    <row r="9956" spans="1:82" x14ac:dyDescent="0.25">
      <c r="A9956" s="8"/>
      <c r="B9956" s="5"/>
      <c r="C9956" s="5"/>
      <c r="D9956" s="5"/>
      <c r="E9956" s="5"/>
      <c r="F9956" s="94" t="str">
        <f t="shared" si="1559"/>
        <v/>
      </c>
      <c r="G9956" s="94" t="str">
        <f t="shared" si="1560"/>
        <v/>
      </c>
      <c r="H9956" s="127" t="str">
        <f>IF(A9956&lt;&gt;"",IF(MID(C9956,1,1)="c",$AS$26,IF(MID(C9956,1,1)="r",$AS$41,IF(MID(C9956,1,1)="p",#REF!,#REF!))),"")</f>
        <v/>
      </c>
      <c r="I9956" s="92" t="str">
        <f t="shared" si="1561"/>
        <v/>
      </c>
      <c r="J9956" s="92" t="str">
        <f t="shared" si="1562"/>
        <v/>
      </c>
      <c r="K9956" s="92" t="str">
        <f t="shared" si="1563"/>
        <v/>
      </c>
      <c r="L9956" s="92" t="str">
        <f t="shared" si="1564"/>
        <v/>
      </c>
      <c r="M9956" s="95" t="str">
        <f>IF(A9956&lt;&gt;"",IF(MID(C9956,1,1)="c",SigmaEpsConcrete(I9956,$AN$30:$AN$33,$AR$30:$AR$33,$AS$26,$AS$27,$AS$28,$AQ$20,$AU$19),""),"")</f>
        <v/>
      </c>
      <c r="N9956" s="95" t="str">
        <f>IF(A9956&lt;&gt;"",IF(MID(C9956,1,1)="r",SigmaEpsReinf(J9956,$AS$42:$AS$43,$AS$41,$AS$39,$AS$40,$AQ$38),""),"")</f>
        <v/>
      </c>
      <c r="Q9956" s="92" t="str">
        <f t="shared" si="1566"/>
        <v/>
      </c>
      <c r="R9956" s="92" t="str">
        <f t="shared" si="1567"/>
        <v/>
      </c>
      <c r="U9956" s="5"/>
      <c r="V9956" s="5"/>
      <c r="W9956" s="94" t="str">
        <f t="shared" si="1565"/>
        <v/>
      </c>
      <c r="X9956" s="94" t="str">
        <f t="shared" si="1568"/>
        <v/>
      </c>
      <c r="Y9956" s="5"/>
      <c r="BK9956" s="8"/>
      <c r="BL9956" s="5"/>
      <c r="BM9956" s="5"/>
      <c r="BN9956" s="5"/>
      <c r="BO9956" s="5"/>
      <c r="BP9956" s="1"/>
      <c r="BQ9956" s="1"/>
      <c r="BR9956" s="1"/>
      <c r="BS9956" s="1"/>
      <c r="BT9956" s="1"/>
      <c r="BU9956" s="4"/>
      <c r="BV9956" s="1"/>
      <c r="BW9956" s="3"/>
      <c r="BX9956" s="4"/>
      <c r="BY9956" s="5"/>
      <c r="BZ9956" s="5"/>
      <c r="CA9956" s="5"/>
      <c r="CB9956" s="5"/>
      <c r="CC9956" s="5"/>
      <c r="CD9956" s="43"/>
    </row>
    <row r="9957" spans="1:82" x14ac:dyDescent="0.25">
      <c r="A9957" s="8"/>
      <c r="B9957" s="5"/>
      <c r="C9957" s="5"/>
      <c r="D9957" s="5"/>
      <c r="E9957" s="5"/>
      <c r="F9957" s="94" t="str">
        <f t="shared" si="1559"/>
        <v/>
      </c>
      <c r="G9957" s="94" t="str">
        <f t="shared" si="1560"/>
        <v/>
      </c>
      <c r="H9957" s="127" t="str">
        <f>IF(A9957&lt;&gt;"",IF(MID(C9957,1,1)="c",$AS$26,IF(MID(C9957,1,1)="r",$AS$41,IF(MID(C9957,1,1)="p",#REF!,#REF!))),"")</f>
        <v/>
      </c>
      <c r="I9957" s="92" t="str">
        <f t="shared" si="1561"/>
        <v/>
      </c>
      <c r="J9957" s="92" t="str">
        <f t="shared" si="1562"/>
        <v/>
      </c>
      <c r="K9957" s="92" t="str">
        <f t="shared" si="1563"/>
        <v/>
      </c>
      <c r="L9957" s="92" t="str">
        <f t="shared" si="1564"/>
        <v/>
      </c>
      <c r="M9957" s="95" t="str">
        <f>IF(A9957&lt;&gt;"",IF(MID(C9957,1,1)="c",SigmaEpsConcrete(I9957,$AN$30:$AN$33,$AR$30:$AR$33,$AS$26,$AS$27,$AS$28,$AQ$20,$AU$19),""),"")</f>
        <v/>
      </c>
      <c r="N9957" s="95" t="str">
        <f>IF(A9957&lt;&gt;"",IF(MID(C9957,1,1)="r",SigmaEpsReinf(J9957,$AS$42:$AS$43,$AS$41,$AS$39,$AS$40,$AQ$38),""),"")</f>
        <v/>
      </c>
      <c r="Q9957" s="92" t="str">
        <f t="shared" si="1566"/>
        <v/>
      </c>
      <c r="R9957" s="92" t="str">
        <f t="shared" si="1567"/>
        <v/>
      </c>
      <c r="U9957" s="5"/>
      <c r="V9957" s="5"/>
      <c r="W9957" s="94" t="str">
        <f t="shared" si="1565"/>
        <v/>
      </c>
      <c r="X9957" s="94" t="str">
        <f t="shared" si="1568"/>
        <v/>
      </c>
      <c r="Y9957" s="5"/>
      <c r="BK9957" s="8"/>
      <c r="BL9957" s="5"/>
      <c r="BM9957" s="5"/>
      <c r="BN9957" s="5"/>
      <c r="BO9957" s="5"/>
      <c r="BP9957" s="1"/>
      <c r="BQ9957" s="1"/>
      <c r="BR9957" s="1"/>
      <c r="BS9957" s="1"/>
      <c r="BT9957" s="1"/>
      <c r="BU9957" s="4"/>
      <c r="BV9957" s="1"/>
      <c r="BW9957" s="3"/>
      <c r="BX9957" s="4"/>
      <c r="BY9957" s="5"/>
      <c r="BZ9957" s="5"/>
      <c r="CA9957" s="5"/>
      <c r="CB9957" s="5"/>
      <c r="CC9957" s="5"/>
      <c r="CD9957" s="43"/>
    </row>
    <row r="9958" spans="1:82" x14ac:dyDescent="0.25">
      <c r="A9958" s="8"/>
      <c r="B9958" s="5"/>
      <c r="C9958" s="5"/>
      <c r="D9958" s="5"/>
      <c r="E9958" s="5"/>
      <c r="F9958" s="94" t="str">
        <f t="shared" si="1559"/>
        <v/>
      </c>
      <c r="G9958" s="94" t="str">
        <f t="shared" si="1560"/>
        <v/>
      </c>
      <c r="H9958" s="127" t="str">
        <f>IF(A9958&lt;&gt;"",IF(MID(C9958,1,1)="c",$AS$26,IF(MID(C9958,1,1)="r",$AS$41,IF(MID(C9958,1,1)="p",#REF!,#REF!))),"")</f>
        <v/>
      </c>
      <c r="I9958" s="92" t="str">
        <f t="shared" si="1561"/>
        <v/>
      </c>
      <c r="J9958" s="92" t="str">
        <f t="shared" si="1562"/>
        <v/>
      </c>
      <c r="K9958" s="92" t="str">
        <f t="shared" si="1563"/>
        <v/>
      </c>
      <c r="L9958" s="92" t="str">
        <f t="shared" si="1564"/>
        <v/>
      </c>
      <c r="M9958" s="95" t="str">
        <f>IF(A9958&lt;&gt;"",IF(MID(C9958,1,1)="c",SigmaEpsConcrete(I9958,$AN$30:$AN$33,$AR$30:$AR$33,$AS$26,$AS$27,$AS$28,$AQ$20,$AU$19),""),"")</f>
        <v/>
      </c>
      <c r="N9958" s="95" t="str">
        <f>IF(A9958&lt;&gt;"",IF(MID(C9958,1,1)="r",SigmaEpsReinf(J9958,$AS$42:$AS$43,$AS$41,$AS$39,$AS$40,$AQ$38),""),"")</f>
        <v/>
      </c>
      <c r="Q9958" s="92" t="str">
        <f t="shared" si="1566"/>
        <v/>
      </c>
      <c r="R9958" s="92" t="str">
        <f t="shared" si="1567"/>
        <v/>
      </c>
      <c r="U9958" s="5"/>
      <c r="V9958" s="5"/>
      <c r="W9958" s="94" t="str">
        <f t="shared" si="1565"/>
        <v/>
      </c>
      <c r="X9958" s="94" t="str">
        <f t="shared" si="1568"/>
        <v/>
      </c>
      <c r="Y9958" s="5"/>
      <c r="BK9958" s="8"/>
      <c r="BL9958" s="5"/>
      <c r="BM9958" s="5"/>
      <c r="BN9958" s="5"/>
      <c r="BO9958" s="5"/>
      <c r="BP9958" s="1"/>
      <c r="BQ9958" s="1"/>
      <c r="BR9958" s="1"/>
      <c r="BS9958" s="1"/>
      <c r="BT9958" s="1"/>
      <c r="BU9958" s="4"/>
      <c r="BV9958" s="1"/>
      <c r="BW9958" s="3"/>
      <c r="BX9958" s="4"/>
      <c r="BY9958" s="5"/>
      <c r="BZ9958" s="5"/>
      <c r="CA9958" s="5"/>
      <c r="CB9958" s="5"/>
      <c r="CC9958" s="5"/>
      <c r="CD9958" s="43"/>
    </row>
    <row r="9959" spans="1:82" x14ac:dyDescent="0.25">
      <c r="A9959" s="8"/>
      <c r="B9959" s="5"/>
      <c r="C9959" s="5"/>
      <c r="D9959" s="5"/>
      <c r="E9959" s="5"/>
      <c r="F9959" s="94" t="str">
        <f t="shared" si="1559"/>
        <v/>
      </c>
      <c r="G9959" s="94" t="str">
        <f t="shared" si="1560"/>
        <v/>
      </c>
      <c r="H9959" s="127" t="str">
        <f>IF(A9959&lt;&gt;"",IF(MID(C9959,1,1)="c",$AS$26,IF(MID(C9959,1,1)="r",$AS$41,IF(MID(C9959,1,1)="p",#REF!,#REF!))),"")</f>
        <v/>
      </c>
      <c r="I9959" s="92" t="str">
        <f t="shared" si="1561"/>
        <v/>
      </c>
      <c r="J9959" s="92" t="str">
        <f t="shared" si="1562"/>
        <v/>
      </c>
      <c r="K9959" s="92" t="str">
        <f t="shared" si="1563"/>
        <v/>
      </c>
      <c r="L9959" s="92" t="str">
        <f t="shared" si="1564"/>
        <v/>
      </c>
      <c r="M9959" s="95" t="str">
        <f>IF(A9959&lt;&gt;"",IF(MID(C9959,1,1)="c",SigmaEpsConcrete(I9959,$AN$30:$AN$33,$AR$30:$AR$33,$AS$26,$AS$27,$AS$28,$AQ$20,$AU$19),""),"")</f>
        <v/>
      </c>
      <c r="N9959" s="95" t="str">
        <f>IF(A9959&lt;&gt;"",IF(MID(C9959,1,1)="r",SigmaEpsReinf(J9959,$AS$42:$AS$43,$AS$41,$AS$39,$AS$40,$AQ$38),""),"")</f>
        <v/>
      </c>
      <c r="Q9959" s="92" t="str">
        <f t="shared" si="1566"/>
        <v/>
      </c>
      <c r="R9959" s="92" t="str">
        <f t="shared" si="1567"/>
        <v/>
      </c>
      <c r="U9959" s="5"/>
      <c r="V9959" s="5"/>
      <c r="W9959" s="94" t="str">
        <f t="shared" si="1565"/>
        <v/>
      </c>
      <c r="X9959" s="94" t="str">
        <f t="shared" si="1568"/>
        <v/>
      </c>
      <c r="Y9959" s="5"/>
      <c r="BK9959" s="8"/>
      <c r="BL9959" s="5"/>
      <c r="BM9959" s="5"/>
      <c r="BN9959" s="5"/>
      <c r="BO9959" s="5"/>
      <c r="BP9959" s="1"/>
      <c r="BQ9959" s="1"/>
      <c r="BR9959" s="1"/>
      <c r="BS9959" s="1"/>
      <c r="BT9959" s="1"/>
      <c r="BU9959" s="4"/>
      <c r="BV9959" s="1"/>
      <c r="BW9959" s="3"/>
      <c r="BX9959" s="4"/>
      <c r="BY9959" s="5"/>
      <c r="BZ9959" s="5"/>
      <c r="CA9959" s="5"/>
      <c r="CB9959" s="5"/>
      <c r="CC9959" s="5"/>
      <c r="CD9959" s="43"/>
    </row>
    <row r="9960" spans="1:82" x14ac:dyDescent="0.25">
      <c r="A9960" s="8"/>
      <c r="B9960" s="5"/>
      <c r="C9960" s="5"/>
      <c r="D9960" s="5"/>
      <c r="E9960" s="5"/>
      <c r="F9960" s="94" t="str">
        <f t="shared" si="1559"/>
        <v/>
      </c>
      <c r="G9960" s="94" t="str">
        <f t="shared" si="1560"/>
        <v/>
      </c>
      <c r="H9960" s="127" t="str">
        <f>IF(A9960&lt;&gt;"",IF(MID(C9960,1,1)="c",$AS$26,IF(MID(C9960,1,1)="r",$AS$41,IF(MID(C9960,1,1)="p",#REF!,#REF!))),"")</f>
        <v/>
      </c>
      <c r="I9960" s="92" t="str">
        <f t="shared" si="1561"/>
        <v/>
      </c>
      <c r="J9960" s="92" t="str">
        <f t="shared" si="1562"/>
        <v/>
      </c>
      <c r="K9960" s="92" t="str">
        <f t="shared" si="1563"/>
        <v/>
      </c>
      <c r="L9960" s="92" t="str">
        <f t="shared" si="1564"/>
        <v/>
      </c>
      <c r="M9960" s="95" t="str">
        <f>IF(A9960&lt;&gt;"",IF(MID(C9960,1,1)="c",SigmaEpsConcrete(I9960,$AN$30:$AN$33,$AR$30:$AR$33,$AS$26,$AS$27,$AS$28,$AQ$20,$AU$19),""),"")</f>
        <v/>
      </c>
      <c r="N9960" s="95" t="str">
        <f>IF(A9960&lt;&gt;"",IF(MID(C9960,1,1)="r",SigmaEpsReinf(J9960,$AS$42:$AS$43,$AS$41,$AS$39,$AS$40,$AQ$38),""),"")</f>
        <v/>
      </c>
      <c r="Q9960" s="92" t="str">
        <f t="shared" si="1566"/>
        <v/>
      </c>
      <c r="R9960" s="92" t="str">
        <f t="shared" si="1567"/>
        <v/>
      </c>
      <c r="U9960" s="5"/>
      <c r="V9960" s="5"/>
      <c r="W9960" s="94" t="str">
        <f t="shared" si="1565"/>
        <v/>
      </c>
      <c r="X9960" s="94" t="str">
        <f t="shared" si="1568"/>
        <v/>
      </c>
      <c r="Y9960" s="5"/>
      <c r="BK9960" s="8"/>
      <c r="BL9960" s="5"/>
      <c r="BM9960" s="5"/>
      <c r="BN9960" s="5"/>
      <c r="BO9960" s="5"/>
      <c r="BP9960" s="1"/>
      <c r="BQ9960" s="1"/>
      <c r="BR9960" s="1"/>
      <c r="BS9960" s="1"/>
      <c r="BT9960" s="1"/>
      <c r="BU9960" s="4"/>
      <c r="BV9960" s="1"/>
      <c r="BW9960" s="3"/>
      <c r="BX9960" s="4"/>
      <c r="BY9960" s="5"/>
      <c r="BZ9960" s="5"/>
      <c r="CA9960" s="5"/>
      <c r="CB9960" s="5"/>
      <c r="CC9960" s="5"/>
      <c r="CD9960" s="43"/>
    </row>
    <row r="9961" spans="1:82" x14ac:dyDescent="0.25">
      <c r="A9961" s="8"/>
      <c r="B9961" s="5"/>
      <c r="C9961" s="5"/>
      <c r="D9961" s="5"/>
      <c r="E9961" s="5"/>
      <c r="F9961" s="94" t="str">
        <f t="shared" si="1559"/>
        <v/>
      </c>
      <c r="G9961" s="94" t="str">
        <f t="shared" si="1560"/>
        <v/>
      </c>
      <c r="H9961" s="127" t="str">
        <f>IF(A9961&lt;&gt;"",IF(MID(C9961,1,1)="c",$AS$26,IF(MID(C9961,1,1)="r",$AS$41,IF(MID(C9961,1,1)="p",#REF!,#REF!))),"")</f>
        <v/>
      </c>
      <c r="I9961" s="92" t="str">
        <f t="shared" si="1561"/>
        <v/>
      </c>
      <c r="J9961" s="92" t="str">
        <f t="shared" si="1562"/>
        <v/>
      </c>
      <c r="K9961" s="92" t="str">
        <f t="shared" si="1563"/>
        <v/>
      </c>
      <c r="L9961" s="92" t="str">
        <f t="shared" si="1564"/>
        <v/>
      </c>
      <c r="M9961" s="95" t="str">
        <f>IF(A9961&lt;&gt;"",IF(MID(C9961,1,1)="c",SigmaEpsConcrete(I9961,$AN$30:$AN$33,$AR$30:$AR$33,$AS$26,$AS$27,$AS$28,$AQ$20,$AU$19),""),"")</f>
        <v/>
      </c>
      <c r="N9961" s="95" t="str">
        <f>IF(A9961&lt;&gt;"",IF(MID(C9961,1,1)="r",SigmaEpsReinf(J9961,$AS$42:$AS$43,$AS$41,$AS$39,$AS$40,$AQ$38),""),"")</f>
        <v/>
      </c>
      <c r="Q9961" s="92" t="str">
        <f t="shared" si="1566"/>
        <v/>
      </c>
      <c r="R9961" s="92" t="str">
        <f t="shared" si="1567"/>
        <v/>
      </c>
      <c r="U9961" s="5"/>
      <c r="V9961" s="5"/>
      <c r="W9961" s="94" t="str">
        <f t="shared" si="1565"/>
        <v/>
      </c>
      <c r="X9961" s="94" t="str">
        <f t="shared" si="1568"/>
        <v/>
      </c>
      <c r="Y9961" s="5"/>
      <c r="BK9961" s="8"/>
      <c r="BL9961" s="5"/>
      <c r="BM9961" s="5"/>
      <c r="BN9961" s="5"/>
      <c r="BO9961" s="5"/>
      <c r="BP9961" s="1"/>
      <c r="BQ9961" s="1"/>
      <c r="BR9961" s="1"/>
      <c r="BS9961" s="1"/>
      <c r="BT9961" s="1"/>
      <c r="BU9961" s="4"/>
      <c r="BV9961" s="1"/>
      <c r="BW9961" s="3"/>
      <c r="BX9961" s="4"/>
      <c r="BY9961" s="5"/>
      <c r="BZ9961" s="5"/>
      <c r="CA9961" s="5"/>
      <c r="CB9961" s="5"/>
      <c r="CC9961" s="5"/>
      <c r="CD9961" s="43"/>
    </row>
    <row r="9962" spans="1:82" x14ac:dyDescent="0.25">
      <c r="A9962" s="8"/>
      <c r="B9962" s="5"/>
      <c r="C9962" s="5"/>
      <c r="D9962" s="5"/>
      <c r="E9962" s="5"/>
      <c r="F9962" s="94" t="str">
        <f t="shared" si="1559"/>
        <v/>
      </c>
      <c r="G9962" s="94" t="str">
        <f t="shared" si="1560"/>
        <v/>
      </c>
      <c r="H9962" s="127" t="str">
        <f>IF(A9962&lt;&gt;"",IF(MID(C9962,1,1)="c",$AS$26,IF(MID(C9962,1,1)="r",$AS$41,IF(MID(C9962,1,1)="p",#REF!,#REF!))),"")</f>
        <v/>
      </c>
      <c r="I9962" s="92" t="str">
        <f t="shared" si="1561"/>
        <v/>
      </c>
      <c r="J9962" s="92" t="str">
        <f t="shared" si="1562"/>
        <v/>
      </c>
      <c r="K9962" s="92" t="str">
        <f t="shared" si="1563"/>
        <v/>
      </c>
      <c r="L9962" s="92" t="str">
        <f t="shared" si="1564"/>
        <v/>
      </c>
      <c r="M9962" s="95" t="str">
        <f>IF(A9962&lt;&gt;"",IF(MID(C9962,1,1)="c",SigmaEpsConcrete(I9962,$AN$30:$AN$33,$AR$30:$AR$33,$AS$26,$AS$27,$AS$28,$AQ$20,$AU$19),""),"")</f>
        <v/>
      </c>
      <c r="N9962" s="95" t="str">
        <f>IF(A9962&lt;&gt;"",IF(MID(C9962,1,1)="r",SigmaEpsReinf(J9962,$AS$42:$AS$43,$AS$41,$AS$39,$AS$40,$AQ$38),""),"")</f>
        <v/>
      </c>
      <c r="Q9962" s="92" t="str">
        <f t="shared" si="1566"/>
        <v/>
      </c>
      <c r="R9962" s="92" t="str">
        <f t="shared" si="1567"/>
        <v/>
      </c>
      <c r="U9962" s="5"/>
      <c r="V9962" s="5"/>
      <c r="W9962" s="94" t="str">
        <f t="shared" si="1565"/>
        <v/>
      </c>
      <c r="X9962" s="94" t="str">
        <f t="shared" si="1568"/>
        <v/>
      </c>
      <c r="Y9962" s="5"/>
      <c r="BK9962" s="8"/>
      <c r="BL9962" s="5"/>
      <c r="BM9962" s="5"/>
      <c r="BN9962" s="5"/>
      <c r="BO9962" s="5"/>
      <c r="BP9962" s="1"/>
      <c r="BQ9962" s="1"/>
      <c r="BR9962" s="1"/>
      <c r="BS9962" s="1"/>
      <c r="BT9962" s="1"/>
      <c r="BU9962" s="4"/>
      <c r="BV9962" s="1"/>
      <c r="BW9962" s="3"/>
      <c r="BX9962" s="4"/>
      <c r="BY9962" s="5"/>
      <c r="BZ9962" s="5"/>
      <c r="CA9962" s="5"/>
      <c r="CB9962" s="5"/>
      <c r="CC9962" s="5"/>
      <c r="CD9962" s="43"/>
    </row>
    <row r="9963" spans="1:82" x14ac:dyDescent="0.25">
      <c r="A9963" s="8"/>
      <c r="B9963" s="5"/>
      <c r="C9963" s="5"/>
      <c r="D9963" s="5"/>
      <c r="E9963" s="5"/>
      <c r="F9963" s="94" t="str">
        <f t="shared" si="1559"/>
        <v/>
      </c>
      <c r="G9963" s="94" t="str">
        <f t="shared" si="1560"/>
        <v/>
      </c>
      <c r="H9963" s="127" t="str">
        <f>IF(A9963&lt;&gt;"",IF(MID(C9963,1,1)="c",$AS$26,IF(MID(C9963,1,1)="r",$AS$41,IF(MID(C9963,1,1)="p",#REF!,#REF!))),"")</f>
        <v/>
      </c>
      <c r="I9963" s="92" t="str">
        <f t="shared" si="1561"/>
        <v/>
      </c>
      <c r="J9963" s="92" t="str">
        <f t="shared" si="1562"/>
        <v/>
      </c>
      <c r="K9963" s="92" t="str">
        <f t="shared" si="1563"/>
        <v/>
      </c>
      <c r="L9963" s="92" t="str">
        <f t="shared" si="1564"/>
        <v/>
      </c>
      <c r="M9963" s="95" t="str">
        <f>IF(A9963&lt;&gt;"",IF(MID(C9963,1,1)="c",SigmaEpsConcrete(I9963,$AN$30:$AN$33,$AR$30:$AR$33,$AS$26,$AS$27,$AS$28,$AQ$20,$AU$19),""),"")</f>
        <v/>
      </c>
      <c r="N9963" s="95" t="str">
        <f>IF(A9963&lt;&gt;"",IF(MID(C9963,1,1)="r",SigmaEpsReinf(J9963,$AS$42:$AS$43,$AS$41,$AS$39,$AS$40,$AQ$38),""),"")</f>
        <v/>
      </c>
      <c r="Q9963" s="92" t="str">
        <f t="shared" si="1566"/>
        <v/>
      </c>
      <c r="R9963" s="92" t="str">
        <f t="shared" si="1567"/>
        <v/>
      </c>
      <c r="U9963" s="5"/>
      <c r="V9963" s="5"/>
      <c r="W9963" s="94" t="str">
        <f t="shared" si="1565"/>
        <v/>
      </c>
      <c r="X9963" s="94" t="str">
        <f t="shared" si="1568"/>
        <v/>
      </c>
      <c r="Y9963" s="5"/>
      <c r="BK9963" s="8"/>
      <c r="BL9963" s="5"/>
      <c r="BM9963" s="5"/>
      <c r="BN9963" s="5"/>
      <c r="BO9963" s="5"/>
      <c r="BP9963" s="1"/>
      <c r="BQ9963" s="1"/>
      <c r="BR9963" s="1"/>
      <c r="BS9963" s="1"/>
      <c r="BT9963" s="1"/>
      <c r="BU9963" s="4"/>
      <c r="BV9963" s="1"/>
      <c r="BW9963" s="3"/>
      <c r="BX9963" s="4"/>
      <c r="BY9963" s="5"/>
      <c r="BZ9963" s="5"/>
      <c r="CA9963" s="5"/>
      <c r="CB9963" s="5"/>
      <c r="CC9963" s="5"/>
      <c r="CD9963" s="43"/>
    </row>
    <row r="9964" spans="1:82" x14ac:dyDescent="0.25">
      <c r="A9964" s="8"/>
      <c r="B9964" s="5"/>
      <c r="C9964" s="5"/>
      <c r="D9964" s="5"/>
      <c r="E9964" s="5"/>
      <c r="F9964" s="94" t="str">
        <f t="shared" si="1559"/>
        <v/>
      </c>
      <c r="G9964" s="94" t="str">
        <f t="shared" si="1560"/>
        <v/>
      </c>
      <c r="H9964" s="127" t="str">
        <f>IF(A9964&lt;&gt;"",IF(MID(C9964,1,1)="c",$AS$26,IF(MID(C9964,1,1)="r",$AS$41,IF(MID(C9964,1,1)="p",#REF!,#REF!))),"")</f>
        <v/>
      </c>
      <c r="I9964" s="92" t="str">
        <f t="shared" si="1561"/>
        <v/>
      </c>
      <c r="J9964" s="92" t="str">
        <f t="shared" si="1562"/>
        <v/>
      </c>
      <c r="K9964" s="92" t="str">
        <f t="shared" si="1563"/>
        <v/>
      </c>
      <c r="L9964" s="92" t="str">
        <f t="shared" si="1564"/>
        <v/>
      </c>
      <c r="M9964" s="95" t="str">
        <f>IF(A9964&lt;&gt;"",IF(MID(C9964,1,1)="c",SigmaEpsConcrete(I9964,$AN$30:$AN$33,$AR$30:$AR$33,$AS$26,$AS$27,$AS$28,$AQ$20,$AU$19),""),"")</f>
        <v/>
      </c>
      <c r="N9964" s="95" t="str">
        <f>IF(A9964&lt;&gt;"",IF(MID(C9964,1,1)="r",SigmaEpsReinf(J9964,$AS$42:$AS$43,$AS$41,$AS$39,$AS$40,$AQ$38),""),"")</f>
        <v/>
      </c>
      <c r="Q9964" s="92" t="str">
        <f t="shared" si="1566"/>
        <v/>
      </c>
      <c r="R9964" s="92" t="str">
        <f t="shared" si="1567"/>
        <v/>
      </c>
      <c r="U9964" s="5"/>
      <c r="V9964" s="5"/>
      <c r="W9964" s="94" t="str">
        <f t="shared" si="1565"/>
        <v/>
      </c>
      <c r="X9964" s="94" t="str">
        <f t="shared" si="1568"/>
        <v/>
      </c>
      <c r="Y9964" s="5"/>
      <c r="BK9964" s="8"/>
      <c r="BL9964" s="5"/>
      <c r="BM9964" s="5"/>
      <c r="BN9964" s="5"/>
      <c r="BO9964" s="5"/>
      <c r="BP9964" s="1"/>
      <c r="BQ9964" s="1"/>
      <c r="BR9964" s="1"/>
      <c r="BS9964" s="1"/>
      <c r="BT9964" s="1"/>
      <c r="BU9964" s="4"/>
      <c r="BV9964" s="1"/>
      <c r="BW9964" s="3"/>
      <c r="BX9964" s="4"/>
      <c r="BY9964" s="5"/>
      <c r="BZ9964" s="5"/>
      <c r="CA9964" s="5"/>
      <c r="CB9964" s="5"/>
      <c r="CC9964" s="5"/>
      <c r="CD9964" s="43"/>
    </row>
    <row r="9965" spans="1:82" x14ac:dyDescent="0.25">
      <c r="A9965" s="8"/>
      <c r="B9965" s="5"/>
      <c r="C9965" s="5"/>
      <c r="D9965" s="5"/>
      <c r="E9965" s="5"/>
      <c r="F9965" s="94" t="str">
        <f t="shared" si="1559"/>
        <v/>
      </c>
      <c r="G9965" s="94" t="str">
        <f t="shared" si="1560"/>
        <v/>
      </c>
      <c r="H9965" s="127" t="str">
        <f>IF(A9965&lt;&gt;"",IF(MID(C9965,1,1)="c",$AS$26,IF(MID(C9965,1,1)="r",$AS$41,IF(MID(C9965,1,1)="p",#REF!,#REF!))),"")</f>
        <v/>
      </c>
      <c r="I9965" s="92" t="str">
        <f t="shared" si="1561"/>
        <v/>
      </c>
      <c r="J9965" s="92" t="str">
        <f t="shared" si="1562"/>
        <v/>
      </c>
      <c r="K9965" s="92" t="str">
        <f t="shared" si="1563"/>
        <v/>
      </c>
      <c r="L9965" s="92" t="str">
        <f t="shared" si="1564"/>
        <v/>
      </c>
      <c r="M9965" s="95" t="str">
        <f>IF(A9965&lt;&gt;"",IF(MID(C9965,1,1)="c",SigmaEpsConcrete(I9965,$AN$30:$AN$33,$AR$30:$AR$33,$AS$26,$AS$27,$AS$28,$AQ$20,$AU$19),""),"")</f>
        <v/>
      </c>
      <c r="N9965" s="95" t="str">
        <f>IF(A9965&lt;&gt;"",IF(MID(C9965,1,1)="r",SigmaEpsReinf(J9965,$AS$42:$AS$43,$AS$41,$AS$39,$AS$40,$AQ$38),""),"")</f>
        <v/>
      </c>
      <c r="Q9965" s="92" t="str">
        <f t="shared" si="1566"/>
        <v/>
      </c>
      <c r="R9965" s="92" t="str">
        <f t="shared" si="1567"/>
        <v/>
      </c>
      <c r="U9965" s="5"/>
      <c r="V9965" s="5"/>
      <c r="W9965" s="94" t="str">
        <f t="shared" si="1565"/>
        <v/>
      </c>
      <c r="X9965" s="94" t="str">
        <f t="shared" si="1568"/>
        <v/>
      </c>
      <c r="Y9965" s="5"/>
      <c r="BK9965" s="8"/>
      <c r="BL9965" s="5"/>
      <c r="BM9965" s="5"/>
      <c r="BN9965" s="5"/>
      <c r="BO9965" s="5"/>
      <c r="BP9965" s="1"/>
      <c r="BQ9965" s="1"/>
      <c r="BR9965" s="1"/>
      <c r="BS9965" s="1"/>
      <c r="BT9965" s="1"/>
      <c r="BU9965" s="4"/>
      <c r="BV9965" s="1"/>
      <c r="BW9965" s="3"/>
      <c r="BX9965" s="4"/>
      <c r="BY9965" s="5"/>
      <c r="BZ9965" s="5"/>
      <c r="CA9965" s="5"/>
      <c r="CB9965" s="5"/>
      <c r="CC9965" s="5"/>
      <c r="CD9965" s="43"/>
    </row>
    <row r="9966" spans="1:82" x14ac:dyDescent="0.25">
      <c r="A9966" s="8"/>
      <c r="B9966" s="5"/>
      <c r="C9966" s="5"/>
      <c r="D9966" s="5"/>
      <c r="E9966" s="5"/>
      <c r="F9966" s="94" t="str">
        <f t="shared" si="1559"/>
        <v/>
      </c>
      <c r="G9966" s="94" t="str">
        <f t="shared" si="1560"/>
        <v/>
      </c>
      <c r="H9966" s="127" t="str">
        <f>IF(A9966&lt;&gt;"",IF(MID(C9966,1,1)="c",$AS$26,IF(MID(C9966,1,1)="r",$AS$41,IF(MID(C9966,1,1)="p",#REF!,#REF!))),"")</f>
        <v/>
      </c>
      <c r="I9966" s="92" t="str">
        <f t="shared" si="1561"/>
        <v/>
      </c>
      <c r="J9966" s="92" t="str">
        <f t="shared" si="1562"/>
        <v/>
      </c>
      <c r="K9966" s="92" t="str">
        <f t="shared" si="1563"/>
        <v/>
      </c>
      <c r="L9966" s="92" t="str">
        <f t="shared" si="1564"/>
        <v/>
      </c>
      <c r="M9966" s="95" t="str">
        <f>IF(A9966&lt;&gt;"",IF(MID(C9966,1,1)="c",SigmaEpsConcrete(I9966,$AN$30:$AN$33,$AR$30:$AR$33,$AS$26,$AS$27,$AS$28,$AQ$20,$AU$19),""),"")</f>
        <v/>
      </c>
      <c r="N9966" s="95" t="str">
        <f>IF(A9966&lt;&gt;"",IF(MID(C9966,1,1)="r",SigmaEpsReinf(J9966,$AS$42:$AS$43,$AS$41,$AS$39,$AS$40,$AQ$38),""),"")</f>
        <v/>
      </c>
      <c r="Q9966" s="92" t="str">
        <f t="shared" si="1566"/>
        <v/>
      </c>
      <c r="R9966" s="92" t="str">
        <f t="shared" si="1567"/>
        <v/>
      </c>
      <c r="U9966" s="5"/>
      <c r="V9966" s="5"/>
      <c r="W9966" s="94" t="str">
        <f t="shared" si="1565"/>
        <v/>
      </c>
      <c r="X9966" s="94" t="str">
        <f t="shared" si="1568"/>
        <v/>
      </c>
      <c r="Y9966" s="5"/>
      <c r="BK9966" s="8"/>
      <c r="BL9966" s="5"/>
      <c r="BM9966" s="5"/>
      <c r="BN9966" s="5"/>
      <c r="BO9966" s="5"/>
      <c r="BP9966" s="1"/>
      <c r="BQ9966" s="1"/>
      <c r="BR9966" s="1"/>
      <c r="BS9966" s="1"/>
      <c r="BT9966" s="1"/>
      <c r="BU9966" s="4"/>
      <c r="BV9966" s="1"/>
      <c r="BW9966" s="3"/>
      <c r="BX9966" s="4"/>
      <c r="BY9966" s="5"/>
      <c r="BZ9966" s="5"/>
      <c r="CA9966" s="5"/>
      <c r="CB9966" s="5"/>
      <c r="CC9966" s="5"/>
      <c r="CD9966" s="43"/>
    </row>
    <row r="9967" spans="1:82" x14ac:dyDescent="0.25">
      <c r="A9967" s="8"/>
      <c r="B9967" s="5"/>
      <c r="C9967" s="5"/>
      <c r="D9967" s="5"/>
      <c r="E9967" s="5"/>
      <c r="F9967" s="94" t="str">
        <f t="shared" si="1559"/>
        <v/>
      </c>
      <c r="G9967" s="94" t="str">
        <f t="shared" si="1560"/>
        <v/>
      </c>
      <c r="H9967" s="127" t="str">
        <f>IF(A9967&lt;&gt;"",IF(MID(C9967,1,1)="c",$AS$26,IF(MID(C9967,1,1)="r",$AS$41,IF(MID(C9967,1,1)="p",#REF!,#REF!))),"")</f>
        <v/>
      </c>
      <c r="I9967" s="92" t="str">
        <f t="shared" si="1561"/>
        <v/>
      </c>
      <c r="J9967" s="92" t="str">
        <f t="shared" si="1562"/>
        <v/>
      </c>
      <c r="K9967" s="92" t="str">
        <f t="shared" si="1563"/>
        <v/>
      </c>
      <c r="L9967" s="92" t="str">
        <f t="shared" si="1564"/>
        <v/>
      </c>
      <c r="M9967" s="95" t="str">
        <f>IF(A9967&lt;&gt;"",IF(MID(C9967,1,1)="c",SigmaEpsConcrete(I9967,$AN$30:$AN$33,$AR$30:$AR$33,$AS$26,$AS$27,$AS$28,$AQ$20,$AU$19),""),"")</f>
        <v/>
      </c>
      <c r="N9967" s="95" t="str">
        <f>IF(A9967&lt;&gt;"",IF(MID(C9967,1,1)="r",SigmaEpsReinf(J9967,$AS$42:$AS$43,$AS$41,$AS$39,$AS$40,$AQ$38),""),"")</f>
        <v/>
      </c>
      <c r="Q9967" s="92" t="str">
        <f t="shared" si="1566"/>
        <v/>
      </c>
      <c r="R9967" s="92" t="str">
        <f t="shared" si="1567"/>
        <v/>
      </c>
      <c r="U9967" s="5"/>
      <c r="V9967" s="5"/>
      <c r="W9967" s="94" t="str">
        <f t="shared" si="1565"/>
        <v/>
      </c>
      <c r="X9967" s="94" t="str">
        <f t="shared" si="1568"/>
        <v/>
      </c>
      <c r="Y9967" s="5"/>
      <c r="BK9967" s="8"/>
      <c r="BL9967" s="5"/>
      <c r="BM9967" s="5"/>
      <c r="BN9967" s="5"/>
      <c r="BO9967" s="5"/>
      <c r="BP9967" s="1"/>
      <c r="BQ9967" s="1"/>
      <c r="BR9967" s="1"/>
      <c r="BS9967" s="1"/>
      <c r="BT9967" s="1"/>
      <c r="BU9967" s="4"/>
      <c r="BV9967" s="1"/>
      <c r="BW9967" s="3"/>
      <c r="BX9967" s="4"/>
      <c r="BY9967" s="5"/>
      <c r="BZ9967" s="5"/>
      <c r="CA9967" s="5"/>
      <c r="CB9967" s="5"/>
      <c r="CC9967" s="5"/>
      <c r="CD9967" s="43"/>
    </row>
    <row r="9968" spans="1:82" x14ac:dyDescent="0.25">
      <c r="A9968" s="8"/>
      <c r="B9968" s="5"/>
      <c r="C9968" s="5"/>
      <c r="D9968" s="5"/>
      <c r="E9968" s="5"/>
      <c r="F9968" s="94" t="str">
        <f t="shared" si="1559"/>
        <v/>
      </c>
      <c r="G9968" s="94" t="str">
        <f t="shared" si="1560"/>
        <v/>
      </c>
      <c r="H9968" s="127" t="str">
        <f>IF(A9968&lt;&gt;"",IF(MID(C9968,1,1)="c",$AS$26,IF(MID(C9968,1,1)="r",$AS$41,IF(MID(C9968,1,1)="p",#REF!,#REF!))),"")</f>
        <v/>
      </c>
      <c r="I9968" s="92" t="str">
        <f t="shared" si="1561"/>
        <v/>
      </c>
      <c r="J9968" s="92" t="str">
        <f t="shared" si="1562"/>
        <v/>
      </c>
      <c r="K9968" s="92" t="str">
        <f t="shared" si="1563"/>
        <v/>
      </c>
      <c r="L9968" s="92" t="str">
        <f t="shared" si="1564"/>
        <v/>
      </c>
      <c r="M9968" s="95" t="str">
        <f>IF(A9968&lt;&gt;"",IF(MID(C9968,1,1)="c",SigmaEpsConcrete(I9968,$AN$30:$AN$33,$AR$30:$AR$33,$AS$26,$AS$27,$AS$28,$AQ$20,$AU$19),""),"")</f>
        <v/>
      </c>
      <c r="N9968" s="95" t="str">
        <f>IF(A9968&lt;&gt;"",IF(MID(C9968,1,1)="r",SigmaEpsReinf(J9968,$AS$42:$AS$43,$AS$41,$AS$39,$AS$40,$AQ$38),""),"")</f>
        <v/>
      </c>
      <c r="Q9968" s="92" t="str">
        <f t="shared" si="1566"/>
        <v/>
      </c>
      <c r="R9968" s="92" t="str">
        <f t="shared" si="1567"/>
        <v/>
      </c>
      <c r="U9968" s="5"/>
      <c r="V9968" s="5"/>
      <c r="W9968" s="94" t="str">
        <f t="shared" si="1565"/>
        <v/>
      </c>
      <c r="X9968" s="94" t="str">
        <f t="shared" si="1568"/>
        <v/>
      </c>
      <c r="Y9968" s="5"/>
      <c r="BK9968" s="8"/>
      <c r="BL9968" s="5"/>
      <c r="BM9968" s="5"/>
      <c r="BN9968" s="5"/>
      <c r="BO9968" s="5"/>
      <c r="BP9968" s="1"/>
      <c r="BQ9968" s="1"/>
      <c r="BR9968" s="1"/>
      <c r="BS9968" s="1"/>
      <c r="BT9968" s="1"/>
      <c r="BU9968" s="4"/>
      <c r="BV9968" s="1"/>
      <c r="BW9968" s="3"/>
      <c r="BX9968" s="4"/>
      <c r="BY9968" s="5"/>
      <c r="BZ9968" s="5"/>
      <c r="CA9968" s="5"/>
      <c r="CB9968" s="5"/>
      <c r="CC9968" s="5"/>
      <c r="CD9968" s="43"/>
    </row>
    <row r="9969" spans="1:82" x14ac:dyDescent="0.25">
      <c r="A9969" s="8"/>
      <c r="B9969" s="5"/>
      <c r="C9969" s="5"/>
      <c r="D9969" s="5"/>
      <c r="E9969" s="5"/>
      <c r="F9969" s="94" t="str">
        <f t="shared" si="1559"/>
        <v/>
      </c>
      <c r="G9969" s="94" t="str">
        <f t="shared" si="1560"/>
        <v/>
      </c>
      <c r="H9969" s="127" t="str">
        <f>IF(A9969&lt;&gt;"",IF(MID(C9969,1,1)="c",$AS$26,IF(MID(C9969,1,1)="r",$AS$41,IF(MID(C9969,1,1)="p",#REF!,#REF!))),"")</f>
        <v/>
      </c>
      <c r="I9969" s="92" t="str">
        <f t="shared" si="1561"/>
        <v/>
      </c>
      <c r="J9969" s="92" t="str">
        <f t="shared" si="1562"/>
        <v/>
      </c>
      <c r="K9969" s="92" t="str">
        <f t="shared" si="1563"/>
        <v/>
      </c>
      <c r="L9969" s="92" t="str">
        <f t="shared" si="1564"/>
        <v/>
      </c>
      <c r="M9969" s="95" t="str">
        <f>IF(A9969&lt;&gt;"",IF(MID(C9969,1,1)="c",SigmaEpsConcrete(I9969,$AN$30:$AN$33,$AR$30:$AR$33,$AS$26,$AS$27,$AS$28,$AQ$20,$AU$19),""),"")</f>
        <v/>
      </c>
      <c r="N9969" s="95" t="str">
        <f>IF(A9969&lt;&gt;"",IF(MID(C9969,1,1)="r",SigmaEpsReinf(J9969,$AS$42:$AS$43,$AS$41,$AS$39,$AS$40,$AQ$38),""),"")</f>
        <v/>
      </c>
      <c r="Q9969" s="92" t="str">
        <f t="shared" si="1566"/>
        <v/>
      </c>
      <c r="R9969" s="92" t="str">
        <f t="shared" si="1567"/>
        <v/>
      </c>
      <c r="U9969" s="5"/>
      <c r="V9969" s="5"/>
      <c r="W9969" s="94" t="str">
        <f t="shared" si="1565"/>
        <v/>
      </c>
      <c r="X9969" s="94" t="str">
        <f t="shared" si="1568"/>
        <v/>
      </c>
      <c r="Y9969" s="5"/>
      <c r="BK9969" s="8"/>
      <c r="BL9969" s="5"/>
      <c r="BM9969" s="5"/>
      <c r="BN9969" s="5"/>
      <c r="BO9969" s="5"/>
      <c r="BP9969" s="1"/>
      <c r="BQ9969" s="1"/>
      <c r="BR9969" s="1"/>
      <c r="BS9969" s="1"/>
      <c r="BT9969" s="1"/>
      <c r="BU9969" s="4"/>
      <c r="BV9969" s="1"/>
      <c r="BW9969" s="3"/>
      <c r="BX9969" s="4"/>
      <c r="BY9969" s="5"/>
      <c r="BZ9969" s="5"/>
      <c r="CA9969" s="5"/>
      <c r="CB9969" s="5"/>
      <c r="CC9969" s="5"/>
      <c r="CD9969" s="43"/>
    </row>
    <row r="9970" spans="1:82" x14ac:dyDescent="0.25">
      <c r="A9970" s="8"/>
      <c r="B9970" s="5"/>
      <c r="C9970" s="5"/>
      <c r="D9970" s="5"/>
      <c r="E9970" s="5"/>
      <c r="F9970" s="94" t="str">
        <f t="shared" si="1559"/>
        <v/>
      </c>
      <c r="G9970" s="94" t="str">
        <f t="shared" si="1560"/>
        <v/>
      </c>
      <c r="H9970" s="127" t="str">
        <f>IF(A9970&lt;&gt;"",IF(MID(C9970,1,1)="c",$AS$26,IF(MID(C9970,1,1)="r",$AS$41,IF(MID(C9970,1,1)="p",#REF!,#REF!))),"")</f>
        <v/>
      </c>
      <c r="I9970" s="92" t="str">
        <f t="shared" si="1561"/>
        <v/>
      </c>
      <c r="J9970" s="92" t="str">
        <f t="shared" si="1562"/>
        <v/>
      </c>
      <c r="K9970" s="92" t="str">
        <f t="shared" si="1563"/>
        <v/>
      </c>
      <c r="L9970" s="92" t="str">
        <f t="shared" si="1564"/>
        <v/>
      </c>
      <c r="M9970" s="95" t="str">
        <f>IF(A9970&lt;&gt;"",IF(MID(C9970,1,1)="c",SigmaEpsConcrete(I9970,$AN$30:$AN$33,$AR$30:$AR$33,$AS$26,$AS$27,$AS$28,$AQ$20,$AU$19),""),"")</f>
        <v/>
      </c>
      <c r="N9970" s="95" t="str">
        <f>IF(A9970&lt;&gt;"",IF(MID(C9970,1,1)="r",SigmaEpsReinf(J9970,$AS$42:$AS$43,$AS$41,$AS$39,$AS$40,$AQ$38),""),"")</f>
        <v/>
      </c>
      <c r="Q9970" s="92" t="str">
        <f t="shared" si="1566"/>
        <v/>
      </c>
      <c r="R9970" s="92" t="str">
        <f t="shared" si="1567"/>
        <v/>
      </c>
      <c r="U9970" s="5"/>
      <c r="V9970" s="5"/>
      <c r="W9970" s="94" t="str">
        <f t="shared" si="1565"/>
        <v/>
      </c>
      <c r="X9970" s="94" t="str">
        <f t="shared" si="1568"/>
        <v/>
      </c>
      <c r="Y9970" s="5"/>
      <c r="BK9970" s="8"/>
      <c r="BL9970" s="5"/>
      <c r="BM9970" s="5"/>
      <c r="BN9970" s="5"/>
      <c r="BO9970" s="5"/>
      <c r="BP9970" s="1"/>
      <c r="BQ9970" s="1"/>
      <c r="BR9970" s="1"/>
      <c r="BS9970" s="1"/>
      <c r="BT9970" s="1"/>
      <c r="BU9970" s="4"/>
      <c r="BV9970" s="1"/>
      <c r="BW9970" s="3"/>
      <c r="BX9970" s="4"/>
      <c r="BY9970" s="5"/>
      <c r="BZ9970" s="5"/>
      <c r="CA9970" s="5"/>
      <c r="CB9970" s="5"/>
      <c r="CC9970" s="5"/>
      <c r="CD9970" s="43"/>
    </row>
    <row r="9971" spans="1:82" x14ac:dyDescent="0.25">
      <c r="A9971" s="8"/>
      <c r="B9971" s="5"/>
      <c r="C9971" s="5"/>
      <c r="D9971" s="5"/>
      <c r="E9971" s="5"/>
      <c r="F9971" s="94" t="str">
        <f t="shared" si="1559"/>
        <v/>
      </c>
      <c r="G9971" s="94" t="str">
        <f t="shared" si="1560"/>
        <v/>
      </c>
      <c r="H9971" s="127" t="str">
        <f>IF(A9971&lt;&gt;"",IF(MID(C9971,1,1)="c",$AS$26,IF(MID(C9971,1,1)="r",$AS$41,IF(MID(C9971,1,1)="p",#REF!,#REF!))),"")</f>
        <v/>
      </c>
      <c r="I9971" s="92" t="str">
        <f t="shared" si="1561"/>
        <v/>
      </c>
      <c r="J9971" s="92" t="str">
        <f t="shared" si="1562"/>
        <v/>
      </c>
      <c r="K9971" s="92" t="str">
        <f t="shared" si="1563"/>
        <v/>
      </c>
      <c r="L9971" s="92" t="str">
        <f t="shared" si="1564"/>
        <v/>
      </c>
      <c r="M9971" s="95" t="str">
        <f>IF(A9971&lt;&gt;"",IF(MID(C9971,1,1)="c",SigmaEpsConcrete(I9971,$AN$30:$AN$33,$AR$30:$AR$33,$AS$26,$AS$27,$AS$28,$AQ$20,$AU$19),""),"")</f>
        <v/>
      </c>
      <c r="N9971" s="95" t="str">
        <f>IF(A9971&lt;&gt;"",IF(MID(C9971,1,1)="r",SigmaEpsReinf(J9971,$AS$42:$AS$43,$AS$41,$AS$39,$AS$40,$AQ$38),""),"")</f>
        <v/>
      </c>
      <c r="Q9971" s="92" t="str">
        <f t="shared" si="1566"/>
        <v/>
      </c>
      <c r="R9971" s="92" t="str">
        <f t="shared" si="1567"/>
        <v/>
      </c>
      <c r="U9971" s="5"/>
      <c r="V9971" s="5"/>
      <c r="W9971" s="94" t="str">
        <f t="shared" si="1565"/>
        <v/>
      </c>
      <c r="X9971" s="94" t="str">
        <f t="shared" si="1568"/>
        <v/>
      </c>
      <c r="Y9971" s="5"/>
      <c r="BK9971" s="8"/>
      <c r="BL9971" s="5"/>
      <c r="BM9971" s="5"/>
      <c r="BN9971" s="5"/>
      <c r="BO9971" s="5"/>
      <c r="BP9971" s="1"/>
      <c r="BQ9971" s="1"/>
      <c r="BR9971" s="1"/>
      <c r="BS9971" s="1"/>
      <c r="BT9971" s="1"/>
      <c r="BU9971" s="4"/>
      <c r="BV9971" s="1"/>
      <c r="BW9971" s="3"/>
      <c r="BX9971" s="4"/>
      <c r="BY9971" s="5"/>
      <c r="BZ9971" s="5"/>
      <c r="CA9971" s="5"/>
      <c r="CB9971" s="5"/>
      <c r="CC9971" s="5"/>
      <c r="CD9971" s="43"/>
    </row>
    <row r="9972" spans="1:82" x14ac:dyDescent="0.25">
      <c r="A9972" s="8"/>
      <c r="B9972" s="5"/>
      <c r="C9972" s="5"/>
      <c r="D9972" s="5"/>
      <c r="E9972" s="5"/>
      <c r="F9972" s="94" t="str">
        <f t="shared" si="1559"/>
        <v/>
      </c>
      <c r="G9972" s="94" t="str">
        <f t="shared" si="1560"/>
        <v/>
      </c>
      <c r="H9972" s="127" t="str">
        <f>IF(A9972&lt;&gt;"",IF(MID(C9972,1,1)="c",$AS$26,IF(MID(C9972,1,1)="r",$AS$41,IF(MID(C9972,1,1)="p",#REF!,#REF!))),"")</f>
        <v/>
      </c>
      <c r="I9972" s="92" t="str">
        <f t="shared" si="1561"/>
        <v/>
      </c>
      <c r="J9972" s="92" t="str">
        <f t="shared" si="1562"/>
        <v/>
      </c>
      <c r="K9972" s="92" t="str">
        <f t="shared" si="1563"/>
        <v/>
      </c>
      <c r="L9972" s="92" t="str">
        <f t="shared" si="1564"/>
        <v/>
      </c>
      <c r="M9972" s="95" t="str">
        <f>IF(A9972&lt;&gt;"",IF(MID(C9972,1,1)="c",SigmaEpsConcrete(I9972,$AN$30:$AN$33,$AR$30:$AR$33,$AS$26,$AS$27,$AS$28,$AQ$20,$AU$19),""),"")</f>
        <v/>
      </c>
      <c r="N9972" s="95" t="str">
        <f>IF(A9972&lt;&gt;"",IF(MID(C9972,1,1)="r",SigmaEpsReinf(J9972,$AS$42:$AS$43,$AS$41,$AS$39,$AS$40,$AQ$38),""),"")</f>
        <v/>
      </c>
      <c r="Q9972" s="92" t="str">
        <f t="shared" si="1566"/>
        <v/>
      </c>
      <c r="R9972" s="92" t="str">
        <f t="shared" si="1567"/>
        <v/>
      </c>
      <c r="U9972" s="5"/>
      <c r="V9972" s="5"/>
      <c r="W9972" s="94" t="str">
        <f t="shared" si="1565"/>
        <v/>
      </c>
      <c r="X9972" s="94" t="str">
        <f t="shared" si="1568"/>
        <v/>
      </c>
      <c r="Y9972" s="5"/>
      <c r="BK9972" s="8"/>
      <c r="BL9972" s="5"/>
      <c r="BM9972" s="5"/>
      <c r="BN9972" s="5"/>
      <c r="BO9972" s="5"/>
      <c r="BP9972" s="1"/>
      <c r="BQ9972" s="1"/>
      <c r="BR9972" s="1"/>
      <c r="BS9972" s="1"/>
      <c r="BT9972" s="1"/>
      <c r="BU9972" s="4"/>
      <c r="BV9972" s="1"/>
      <c r="BW9972" s="3"/>
      <c r="BX9972" s="4"/>
      <c r="BY9972" s="5"/>
      <c r="BZ9972" s="5"/>
      <c r="CA9972" s="5"/>
      <c r="CB9972" s="5"/>
      <c r="CC9972" s="5"/>
      <c r="CD9972" s="43"/>
    </row>
    <row r="9973" spans="1:82" x14ac:dyDescent="0.25">
      <c r="A9973" s="8"/>
      <c r="B9973" s="5"/>
      <c r="C9973" s="5"/>
      <c r="D9973" s="5"/>
      <c r="E9973" s="5"/>
      <c r="F9973" s="94" t="str">
        <f t="shared" si="1559"/>
        <v/>
      </c>
      <c r="G9973" s="94" t="str">
        <f t="shared" si="1560"/>
        <v/>
      </c>
      <c r="H9973" s="127" t="str">
        <f>IF(A9973&lt;&gt;"",IF(MID(C9973,1,1)="c",$AS$26,IF(MID(C9973,1,1)="r",$AS$41,IF(MID(C9973,1,1)="p",#REF!,#REF!))),"")</f>
        <v/>
      </c>
      <c r="I9973" s="92" t="str">
        <f t="shared" si="1561"/>
        <v/>
      </c>
      <c r="J9973" s="92" t="str">
        <f t="shared" si="1562"/>
        <v/>
      </c>
      <c r="K9973" s="92" t="str">
        <f t="shared" si="1563"/>
        <v/>
      </c>
      <c r="L9973" s="92" t="str">
        <f t="shared" si="1564"/>
        <v/>
      </c>
      <c r="M9973" s="95" t="str">
        <f>IF(A9973&lt;&gt;"",IF(MID(C9973,1,1)="c",SigmaEpsConcrete(I9973,$AN$30:$AN$33,$AR$30:$AR$33,$AS$26,$AS$27,$AS$28,$AQ$20,$AU$19),""),"")</f>
        <v/>
      </c>
      <c r="N9973" s="95" t="str">
        <f>IF(A9973&lt;&gt;"",IF(MID(C9973,1,1)="r",SigmaEpsReinf(J9973,$AS$42:$AS$43,$AS$41,$AS$39,$AS$40,$AQ$38),""),"")</f>
        <v/>
      </c>
      <c r="Q9973" s="92" t="str">
        <f t="shared" si="1566"/>
        <v/>
      </c>
      <c r="R9973" s="92" t="str">
        <f t="shared" si="1567"/>
        <v/>
      </c>
      <c r="U9973" s="5"/>
      <c r="V9973" s="5"/>
      <c r="W9973" s="94" t="str">
        <f t="shared" si="1565"/>
        <v/>
      </c>
      <c r="X9973" s="94" t="str">
        <f t="shared" si="1568"/>
        <v/>
      </c>
      <c r="Y9973" s="5"/>
      <c r="BK9973" s="8"/>
      <c r="BL9973" s="5"/>
      <c r="BM9973" s="5"/>
      <c r="BN9973" s="5"/>
      <c r="BO9973" s="5"/>
      <c r="BP9973" s="1"/>
      <c r="BQ9973" s="1"/>
      <c r="BR9973" s="1"/>
      <c r="BS9973" s="1"/>
      <c r="BT9973" s="1"/>
      <c r="BU9973" s="4"/>
      <c r="BV9973" s="1"/>
      <c r="BW9973" s="3"/>
      <c r="BX9973" s="4"/>
      <c r="BY9973" s="5"/>
      <c r="BZ9973" s="5"/>
      <c r="CA9973" s="5"/>
      <c r="CB9973" s="5"/>
      <c r="CC9973" s="5"/>
      <c r="CD9973" s="43"/>
    </row>
    <row r="9974" spans="1:82" x14ac:dyDescent="0.25">
      <c r="A9974" s="8"/>
      <c r="B9974" s="5"/>
      <c r="C9974" s="5"/>
      <c r="D9974" s="5"/>
      <c r="E9974" s="5"/>
      <c r="F9974" s="94" t="str">
        <f t="shared" si="1559"/>
        <v/>
      </c>
      <c r="G9974" s="94" t="str">
        <f t="shared" si="1560"/>
        <v/>
      </c>
      <c r="H9974" s="127" t="str">
        <f>IF(A9974&lt;&gt;"",IF(MID(C9974,1,1)="c",$AS$26,IF(MID(C9974,1,1)="r",$AS$41,IF(MID(C9974,1,1)="p",#REF!,#REF!))),"")</f>
        <v/>
      </c>
      <c r="I9974" s="92" t="str">
        <f t="shared" si="1561"/>
        <v/>
      </c>
      <c r="J9974" s="92" t="str">
        <f t="shared" si="1562"/>
        <v/>
      </c>
      <c r="K9974" s="92" t="str">
        <f t="shared" si="1563"/>
        <v/>
      </c>
      <c r="L9974" s="92" t="str">
        <f t="shared" si="1564"/>
        <v/>
      </c>
      <c r="M9974" s="95" t="str">
        <f>IF(A9974&lt;&gt;"",IF(MID(C9974,1,1)="c",SigmaEpsConcrete(I9974,$AN$30:$AN$33,$AR$30:$AR$33,$AS$26,$AS$27,$AS$28,$AQ$20,$AU$19),""),"")</f>
        <v/>
      </c>
      <c r="N9974" s="95" t="str">
        <f>IF(A9974&lt;&gt;"",IF(MID(C9974,1,1)="r",SigmaEpsReinf(J9974,$AS$42:$AS$43,$AS$41,$AS$39,$AS$40,$AQ$38),""),"")</f>
        <v/>
      </c>
      <c r="Q9974" s="92" t="str">
        <f t="shared" si="1566"/>
        <v/>
      </c>
      <c r="R9974" s="92" t="str">
        <f t="shared" si="1567"/>
        <v/>
      </c>
      <c r="U9974" s="5"/>
      <c r="V9974" s="5"/>
      <c r="W9974" s="94" t="str">
        <f t="shared" si="1565"/>
        <v/>
      </c>
      <c r="X9974" s="94" t="str">
        <f t="shared" si="1568"/>
        <v/>
      </c>
      <c r="Y9974" s="5"/>
      <c r="BK9974" s="8"/>
      <c r="BL9974" s="5"/>
      <c r="BM9974" s="5"/>
      <c r="BN9974" s="5"/>
      <c r="BO9974" s="5"/>
      <c r="BP9974" s="1"/>
      <c r="BQ9974" s="1"/>
      <c r="BR9974" s="1"/>
      <c r="BS9974" s="1"/>
      <c r="BT9974" s="1"/>
      <c r="BU9974" s="4"/>
      <c r="BV9974" s="1"/>
      <c r="BW9974" s="3"/>
      <c r="BX9974" s="4"/>
      <c r="BY9974" s="5"/>
      <c r="BZ9974" s="5"/>
      <c r="CA9974" s="5"/>
      <c r="CB9974" s="5"/>
      <c r="CC9974" s="5"/>
      <c r="CD9974" s="43"/>
    </row>
    <row r="9975" spans="1:82" x14ac:dyDescent="0.25">
      <c r="A9975" s="8"/>
      <c r="B9975" s="5"/>
      <c r="C9975" s="5"/>
      <c r="D9975" s="5"/>
      <c r="E9975" s="5"/>
      <c r="F9975" s="94" t="str">
        <f t="shared" si="1559"/>
        <v/>
      </c>
      <c r="G9975" s="94" t="str">
        <f t="shared" si="1560"/>
        <v/>
      </c>
      <c r="H9975" s="127" t="str">
        <f>IF(A9975&lt;&gt;"",IF(MID(C9975,1,1)="c",$AS$26,IF(MID(C9975,1,1)="r",$AS$41,IF(MID(C9975,1,1)="p",#REF!,#REF!))),"")</f>
        <v/>
      </c>
      <c r="I9975" s="92" t="str">
        <f t="shared" si="1561"/>
        <v/>
      </c>
      <c r="J9975" s="92" t="str">
        <f t="shared" si="1562"/>
        <v/>
      </c>
      <c r="K9975" s="92" t="str">
        <f t="shared" si="1563"/>
        <v/>
      </c>
      <c r="L9975" s="92" t="str">
        <f t="shared" si="1564"/>
        <v/>
      </c>
      <c r="M9975" s="95" t="str">
        <f>IF(A9975&lt;&gt;"",IF(MID(C9975,1,1)="c",SigmaEpsConcrete(I9975,$AN$30:$AN$33,$AR$30:$AR$33,$AS$26,$AS$27,$AS$28,$AQ$20,$AU$19),""),"")</f>
        <v/>
      </c>
      <c r="N9975" s="95" t="str">
        <f>IF(A9975&lt;&gt;"",IF(MID(C9975,1,1)="r",SigmaEpsReinf(J9975,$AS$42:$AS$43,$AS$41,$AS$39,$AS$40,$AQ$38),""),"")</f>
        <v/>
      </c>
      <c r="Q9975" s="92" t="str">
        <f t="shared" si="1566"/>
        <v/>
      </c>
      <c r="R9975" s="92" t="str">
        <f t="shared" si="1567"/>
        <v/>
      </c>
      <c r="U9975" s="5"/>
      <c r="V9975" s="5"/>
      <c r="W9975" s="94" t="str">
        <f t="shared" si="1565"/>
        <v/>
      </c>
      <c r="X9975" s="94" t="str">
        <f t="shared" si="1568"/>
        <v/>
      </c>
      <c r="Y9975" s="5"/>
      <c r="BK9975" s="8"/>
      <c r="BL9975" s="5"/>
      <c r="BM9975" s="5"/>
      <c r="BN9975" s="5"/>
      <c r="BO9975" s="5"/>
      <c r="BP9975" s="1"/>
      <c r="BQ9975" s="1"/>
      <c r="BR9975" s="1"/>
      <c r="BS9975" s="1"/>
      <c r="BT9975" s="1"/>
      <c r="BU9975" s="4"/>
      <c r="BV9975" s="1"/>
      <c r="BW9975" s="3"/>
      <c r="BX9975" s="4"/>
      <c r="BY9975" s="5"/>
      <c r="BZ9975" s="5"/>
      <c r="CA9975" s="5"/>
      <c r="CB9975" s="5"/>
      <c r="CC9975" s="5"/>
      <c r="CD9975" s="43"/>
    </row>
    <row r="9976" spans="1:82" x14ac:dyDescent="0.25">
      <c r="A9976" s="8"/>
      <c r="B9976" s="5"/>
      <c r="C9976" s="5"/>
      <c r="D9976" s="5"/>
      <c r="E9976" s="5"/>
      <c r="F9976" s="94" t="str">
        <f t="shared" si="1559"/>
        <v/>
      </c>
      <c r="G9976" s="94" t="str">
        <f t="shared" si="1560"/>
        <v/>
      </c>
      <c r="H9976" s="127" t="str">
        <f>IF(A9976&lt;&gt;"",IF(MID(C9976,1,1)="c",$AS$26,IF(MID(C9976,1,1)="r",$AS$41,IF(MID(C9976,1,1)="p",#REF!,#REF!))),"")</f>
        <v/>
      </c>
      <c r="I9976" s="92" t="str">
        <f t="shared" si="1561"/>
        <v/>
      </c>
      <c r="J9976" s="92" t="str">
        <f t="shared" si="1562"/>
        <v/>
      </c>
      <c r="K9976" s="92" t="str">
        <f t="shared" si="1563"/>
        <v/>
      </c>
      <c r="L9976" s="92" t="str">
        <f t="shared" si="1564"/>
        <v/>
      </c>
      <c r="M9976" s="95" t="str">
        <f>IF(A9976&lt;&gt;"",IF(MID(C9976,1,1)="c",SigmaEpsConcrete(I9976,$AN$30:$AN$33,$AR$30:$AR$33,$AS$26,$AS$27,$AS$28,$AQ$20,$AU$19),""),"")</f>
        <v/>
      </c>
      <c r="N9976" s="95" t="str">
        <f>IF(A9976&lt;&gt;"",IF(MID(C9976,1,1)="r",SigmaEpsReinf(J9976,$AS$42:$AS$43,$AS$41,$AS$39,$AS$40,$AQ$38),""),"")</f>
        <v/>
      </c>
      <c r="Q9976" s="92" t="str">
        <f t="shared" si="1566"/>
        <v/>
      </c>
      <c r="R9976" s="92" t="str">
        <f t="shared" si="1567"/>
        <v/>
      </c>
      <c r="U9976" s="5"/>
      <c r="V9976" s="5"/>
      <c r="W9976" s="94" t="str">
        <f t="shared" si="1565"/>
        <v/>
      </c>
      <c r="X9976" s="94" t="str">
        <f t="shared" si="1568"/>
        <v/>
      </c>
      <c r="Y9976" s="5"/>
      <c r="BK9976" s="8"/>
      <c r="BL9976" s="5"/>
      <c r="BM9976" s="5"/>
      <c r="BN9976" s="5"/>
      <c r="BO9976" s="5"/>
      <c r="BP9976" s="1"/>
      <c r="BQ9976" s="1"/>
      <c r="BR9976" s="1"/>
      <c r="BS9976" s="1"/>
      <c r="BT9976" s="1"/>
      <c r="BU9976" s="4"/>
      <c r="BV9976" s="1"/>
      <c r="BW9976" s="3"/>
      <c r="BX9976" s="4"/>
      <c r="BY9976" s="5"/>
      <c r="BZ9976" s="5"/>
      <c r="CA9976" s="5"/>
      <c r="CB9976" s="5"/>
      <c r="CC9976" s="5"/>
      <c r="CD9976" s="43"/>
    </row>
    <row r="9977" spans="1:82" x14ac:dyDescent="0.25">
      <c r="A9977" s="8"/>
      <c r="B9977" s="5"/>
      <c r="C9977" s="5"/>
      <c r="D9977" s="5"/>
      <c r="E9977" s="5"/>
      <c r="F9977" s="94" t="str">
        <f t="shared" si="1559"/>
        <v/>
      </c>
      <c r="G9977" s="94" t="str">
        <f t="shared" si="1560"/>
        <v/>
      </c>
      <c r="H9977" s="127" t="str">
        <f>IF(A9977&lt;&gt;"",IF(MID(C9977,1,1)="c",$AS$26,IF(MID(C9977,1,1)="r",$AS$41,IF(MID(C9977,1,1)="p",#REF!,#REF!))),"")</f>
        <v/>
      </c>
      <c r="I9977" s="92" t="str">
        <f t="shared" si="1561"/>
        <v/>
      </c>
      <c r="J9977" s="92" t="str">
        <f t="shared" si="1562"/>
        <v/>
      </c>
      <c r="K9977" s="92" t="str">
        <f t="shared" si="1563"/>
        <v/>
      </c>
      <c r="L9977" s="92" t="str">
        <f t="shared" si="1564"/>
        <v/>
      </c>
      <c r="M9977" s="95" t="str">
        <f>IF(A9977&lt;&gt;"",IF(MID(C9977,1,1)="c",SigmaEpsConcrete(I9977,$AN$30:$AN$33,$AR$30:$AR$33,$AS$26,$AS$27,$AS$28,$AQ$20,$AU$19),""),"")</f>
        <v/>
      </c>
      <c r="N9977" s="95" t="str">
        <f>IF(A9977&lt;&gt;"",IF(MID(C9977,1,1)="r",SigmaEpsReinf(J9977,$AS$42:$AS$43,$AS$41,$AS$39,$AS$40,$AQ$38),""),"")</f>
        <v/>
      </c>
      <c r="Q9977" s="92" t="str">
        <f t="shared" si="1566"/>
        <v/>
      </c>
      <c r="R9977" s="92" t="str">
        <f t="shared" si="1567"/>
        <v/>
      </c>
      <c r="U9977" s="5"/>
      <c r="V9977" s="5"/>
      <c r="W9977" s="94" t="str">
        <f t="shared" si="1565"/>
        <v/>
      </c>
      <c r="X9977" s="94" t="str">
        <f t="shared" si="1568"/>
        <v/>
      </c>
      <c r="Y9977" s="5"/>
      <c r="BK9977" s="8"/>
      <c r="BL9977" s="5"/>
      <c r="BM9977" s="5"/>
      <c r="BN9977" s="5"/>
      <c r="BO9977" s="5"/>
      <c r="BP9977" s="1"/>
      <c r="BQ9977" s="1"/>
      <c r="BR9977" s="1"/>
      <c r="BS9977" s="1"/>
      <c r="BT9977" s="1"/>
      <c r="BU9977" s="4"/>
      <c r="BV9977" s="1"/>
      <c r="BW9977" s="3"/>
      <c r="BX9977" s="4"/>
      <c r="BY9977" s="5"/>
      <c r="BZ9977" s="5"/>
      <c r="CA9977" s="5"/>
      <c r="CB9977" s="5"/>
      <c r="CC9977" s="5"/>
      <c r="CD9977" s="43"/>
    </row>
    <row r="9978" spans="1:82" x14ac:dyDescent="0.25">
      <c r="A9978" s="8"/>
      <c r="B9978" s="5"/>
      <c r="C9978" s="5"/>
      <c r="D9978" s="5"/>
      <c r="E9978" s="5"/>
      <c r="F9978" s="94" t="str">
        <f t="shared" si="1559"/>
        <v/>
      </c>
      <c r="G9978" s="94" t="str">
        <f t="shared" si="1560"/>
        <v/>
      </c>
      <c r="H9978" s="127" t="str">
        <f>IF(A9978&lt;&gt;"",IF(MID(C9978,1,1)="c",$AS$26,IF(MID(C9978,1,1)="r",$AS$41,IF(MID(C9978,1,1)="p",#REF!,#REF!))),"")</f>
        <v/>
      </c>
      <c r="I9978" s="92" t="str">
        <f t="shared" si="1561"/>
        <v/>
      </c>
      <c r="J9978" s="92" t="str">
        <f t="shared" si="1562"/>
        <v/>
      </c>
      <c r="K9978" s="92" t="str">
        <f t="shared" si="1563"/>
        <v/>
      </c>
      <c r="L9978" s="92" t="str">
        <f t="shared" si="1564"/>
        <v/>
      </c>
      <c r="M9978" s="95" t="str">
        <f>IF(A9978&lt;&gt;"",IF(MID(C9978,1,1)="c",SigmaEpsConcrete(I9978,$AN$30:$AN$33,$AR$30:$AR$33,$AS$26,$AS$27,$AS$28,$AQ$20,$AU$19),""),"")</f>
        <v/>
      </c>
      <c r="N9978" s="95" t="str">
        <f>IF(A9978&lt;&gt;"",IF(MID(C9978,1,1)="r",SigmaEpsReinf(J9978,$AS$42:$AS$43,$AS$41,$AS$39,$AS$40,$AQ$38),""),"")</f>
        <v/>
      </c>
      <c r="Q9978" s="92" t="str">
        <f t="shared" si="1566"/>
        <v/>
      </c>
      <c r="R9978" s="92" t="str">
        <f t="shared" si="1567"/>
        <v/>
      </c>
      <c r="U9978" s="5"/>
      <c r="V9978" s="5"/>
      <c r="W9978" s="94" t="str">
        <f t="shared" si="1565"/>
        <v/>
      </c>
      <c r="X9978" s="94" t="str">
        <f t="shared" si="1568"/>
        <v/>
      </c>
      <c r="Y9978" s="5"/>
      <c r="BK9978" s="8"/>
      <c r="BL9978" s="5"/>
      <c r="BM9978" s="5"/>
      <c r="BN9978" s="5"/>
      <c r="BO9978" s="5"/>
      <c r="BP9978" s="1"/>
      <c r="BQ9978" s="1"/>
      <c r="BR9978" s="1"/>
      <c r="BS9978" s="1"/>
      <c r="BT9978" s="1"/>
      <c r="BU9978" s="4"/>
      <c r="BV9978" s="1"/>
      <c r="BW9978" s="3"/>
      <c r="BX9978" s="4"/>
      <c r="BY9978" s="5"/>
      <c r="BZ9978" s="5"/>
      <c r="CA9978" s="5"/>
      <c r="CB9978" s="5"/>
      <c r="CC9978" s="5"/>
      <c r="CD9978" s="43"/>
    </row>
    <row r="9979" spans="1:82" x14ac:dyDescent="0.25">
      <c r="A9979" s="8"/>
      <c r="B9979" s="5"/>
      <c r="C9979" s="5"/>
      <c r="D9979" s="5"/>
      <c r="E9979" s="5"/>
      <c r="F9979" s="94" t="str">
        <f t="shared" si="1559"/>
        <v/>
      </c>
      <c r="G9979" s="94" t="str">
        <f t="shared" si="1560"/>
        <v/>
      </c>
      <c r="H9979" s="127" t="str">
        <f>IF(A9979&lt;&gt;"",IF(MID(C9979,1,1)="c",$AS$26,IF(MID(C9979,1,1)="r",$AS$41,IF(MID(C9979,1,1)="p",#REF!,#REF!))),"")</f>
        <v/>
      </c>
      <c r="I9979" s="92" t="str">
        <f t="shared" si="1561"/>
        <v/>
      </c>
      <c r="J9979" s="92" t="str">
        <f t="shared" si="1562"/>
        <v/>
      </c>
      <c r="K9979" s="92" t="str">
        <f t="shared" si="1563"/>
        <v/>
      </c>
      <c r="L9979" s="92" t="str">
        <f t="shared" si="1564"/>
        <v/>
      </c>
      <c r="M9979" s="95" t="str">
        <f>IF(A9979&lt;&gt;"",IF(MID(C9979,1,1)="c",SigmaEpsConcrete(I9979,$AN$30:$AN$33,$AR$30:$AR$33,$AS$26,$AS$27,$AS$28,$AQ$20,$AU$19),""),"")</f>
        <v/>
      </c>
      <c r="N9979" s="95" t="str">
        <f>IF(A9979&lt;&gt;"",IF(MID(C9979,1,1)="r",SigmaEpsReinf(J9979,$AS$42:$AS$43,$AS$41,$AS$39,$AS$40,$AQ$38),""),"")</f>
        <v/>
      </c>
      <c r="Q9979" s="92" t="str">
        <f t="shared" si="1566"/>
        <v/>
      </c>
      <c r="R9979" s="92" t="str">
        <f t="shared" si="1567"/>
        <v/>
      </c>
      <c r="U9979" s="5"/>
      <c r="V9979" s="5"/>
      <c r="W9979" s="94" t="str">
        <f t="shared" si="1565"/>
        <v/>
      </c>
      <c r="X9979" s="94" t="str">
        <f t="shared" si="1568"/>
        <v/>
      </c>
      <c r="Y9979" s="5"/>
      <c r="BK9979" s="8"/>
      <c r="BL9979" s="5"/>
      <c r="BM9979" s="5"/>
      <c r="BN9979" s="5"/>
      <c r="BO9979" s="5"/>
      <c r="BP9979" s="1"/>
      <c r="BQ9979" s="1"/>
      <c r="BR9979" s="1"/>
      <c r="BS9979" s="1"/>
      <c r="BT9979" s="1"/>
      <c r="BU9979" s="4"/>
      <c r="BV9979" s="1"/>
      <c r="BW9979" s="3"/>
      <c r="BX9979" s="4"/>
      <c r="BY9979" s="5"/>
      <c r="BZ9979" s="5"/>
      <c r="CA9979" s="5"/>
      <c r="CB9979" s="5"/>
      <c r="CC9979" s="5"/>
      <c r="CD9979" s="43"/>
    </row>
    <row r="9980" spans="1:82" x14ac:dyDescent="0.25">
      <c r="A9980" s="8"/>
      <c r="B9980" s="5"/>
      <c r="C9980" s="5"/>
      <c r="D9980" s="5"/>
      <c r="E9980" s="5"/>
      <c r="F9980" s="94" t="str">
        <f t="shared" si="1559"/>
        <v/>
      </c>
      <c r="G9980" s="94" t="str">
        <f t="shared" si="1560"/>
        <v/>
      </c>
      <c r="H9980" s="127" t="str">
        <f>IF(A9980&lt;&gt;"",IF(MID(C9980,1,1)="c",$AS$26,IF(MID(C9980,1,1)="r",$AS$41,IF(MID(C9980,1,1)="p",#REF!,#REF!))),"")</f>
        <v/>
      </c>
      <c r="I9980" s="92" t="str">
        <f t="shared" si="1561"/>
        <v/>
      </c>
      <c r="J9980" s="92" t="str">
        <f t="shared" si="1562"/>
        <v/>
      </c>
      <c r="K9980" s="92" t="str">
        <f t="shared" si="1563"/>
        <v/>
      </c>
      <c r="L9980" s="92" t="str">
        <f t="shared" si="1564"/>
        <v/>
      </c>
      <c r="M9980" s="95" t="str">
        <f>IF(A9980&lt;&gt;"",IF(MID(C9980,1,1)="c",SigmaEpsConcrete(I9980,$AN$30:$AN$33,$AR$30:$AR$33,$AS$26,$AS$27,$AS$28,$AQ$20,$AU$19),""),"")</f>
        <v/>
      </c>
      <c r="N9980" s="95" t="str">
        <f>IF(A9980&lt;&gt;"",IF(MID(C9980,1,1)="r",SigmaEpsReinf(J9980,$AS$42:$AS$43,$AS$41,$AS$39,$AS$40,$AQ$38),""),"")</f>
        <v/>
      </c>
      <c r="Q9980" s="92" t="str">
        <f t="shared" si="1566"/>
        <v/>
      </c>
      <c r="R9980" s="92" t="str">
        <f t="shared" si="1567"/>
        <v/>
      </c>
      <c r="U9980" s="5"/>
      <c r="V9980" s="5"/>
      <c r="W9980" s="94" t="str">
        <f t="shared" si="1565"/>
        <v/>
      </c>
      <c r="X9980" s="94" t="str">
        <f t="shared" si="1568"/>
        <v/>
      </c>
      <c r="Y9980" s="5"/>
      <c r="BK9980" s="8"/>
      <c r="BL9980" s="5"/>
      <c r="BM9980" s="5"/>
      <c r="BN9980" s="5"/>
      <c r="BO9980" s="5"/>
      <c r="BP9980" s="1"/>
      <c r="BQ9980" s="1"/>
      <c r="BR9980" s="1"/>
      <c r="BS9980" s="1"/>
      <c r="BT9980" s="1"/>
      <c r="BU9980" s="4"/>
      <c r="BV9980" s="1"/>
      <c r="BW9980" s="3"/>
      <c r="BX9980" s="4"/>
      <c r="BY9980" s="5"/>
      <c r="BZ9980" s="5"/>
      <c r="CA9980" s="5"/>
      <c r="CB9980" s="5"/>
      <c r="CC9980" s="5"/>
      <c r="CD9980" s="43"/>
    </row>
    <row r="9981" spans="1:82" x14ac:dyDescent="0.25">
      <c r="A9981" s="8"/>
      <c r="B9981" s="5"/>
      <c r="C9981" s="5"/>
      <c r="D9981" s="5"/>
      <c r="E9981" s="5"/>
      <c r="F9981" s="94" t="str">
        <f t="shared" si="1559"/>
        <v/>
      </c>
      <c r="G9981" s="94" t="str">
        <f t="shared" si="1560"/>
        <v/>
      </c>
      <c r="H9981" s="127" t="str">
        <f>IF(A9981&lt;&gt;"",IF(MID(C9981,1,1)="c",$AS$26,IF(MID(C9981,1,1)="r",$AS$41,IF(MID(C9981,1,1)="p",#REF!,#REF!))),"")</f>
        <v/>
      </c>
      <c r="I9981" s="92" t="str">
        <f t="shared" si="1561"/>
        <v/>
      </c>
      <c r="J9981" s="92" t="str">
        <f t="shared" si="1562"/>
        <v/>
      </c>
      <c r="K9981" s="92" t="str">
        <f t="shared" si="1563"/>
        <v/>
      </c>
      <c r="L9981" s="92" t="str">
        <f t="shared" si="1564"/>
        <v/>
      </c>
      <c r="M9981" s="95" t="str">
        <f>IF(A9981&lt;&gt;"",IF(MID(C9981,1,1)="c",SigmaEpsConcrete(I9981,$AN$30:$AN$33,$AR$30:$AR$33,$AS$26,$AS$27,$AS$28,$AQ$20,$AU$19),""),"")</f>
        <v/>
      </c>
      <c r="N9981" s="95" t="str">
        <f>IF(A9981&lt;&gt;"",IF(MID(C9981,1,1)="r",SigmaEpsReinf(J9981,$AS$42:$AS$43,$AS$41,$AS$39,$AS$40,$AQ$38),""),"")</f>
        <v/>
      </c>
      <c r="Q9981" s="92" t="str">
        <f t="shared" si="1566"/>
        <v/>
      </c>
      <c r="R9981" s="92" t="str">
        <f t="shared" si="1567"/>
        <v/>
      </c>
      <c r="U9981" s="5"/>
      <c r="V9981" s="5"/>
      <c r="W9981" s="94" t="str">
        <f t="shared" si="1565"/>
        <v/>
      </c>
      <c r="X9981" s="94" t="str">
        <f t="shared" si="1568"/>
        <v/>
      </c>
      <c r="Y9981" s="5"/>
      <c r="BK9981" s="8"/>
      <c r="BL9981" s="5"/>
      <c r="BM9981" s="5"/>
      <c r="BN9981" s="5"/>
      <c r="BO9981" s="5"/>
      <c r="BP9981" s="1"/>
      <c r="BQ9981" s="1"/>
      <c r="BR9981" s="1"/>
      <c r="BS9981" s="1"/>
      <c r="BT9981" s="1"/>
      <c r="BU9981" s="4"/>
      <c r="BV9981" s="1"/>
      <c r="BW9981" s="3"/>
      <c r="BX9981" s="4"/>
      <c r="BY9981" s="5"/>
      <c r="BZ9981" s="5"/>
      <c r="CA9981" s="5"/>
      <c r="CB9981" s="5"/>
      <c r="CC9981" s="5"/>
      <c r="CD9981" s="43"/>
    </row>
    <row r="9982" spans="1:82" x14ac:dyDescent="0.25">
      <c r="A9982" s="8"/>
      <c r="B9982" s="5"/>
      <c r="C9982" s="5"/>
      <c r="D9982" s="5"/>
      <c r="E9982" s="5"/>
      <c r="F9982" s="94" t="str">
        <f t="shared" si="1559"/>
        <v/>
      </c>
      <c r="G9982" s="94" t="str">
        <f t="shared" si="1560"/>
        <v/>
      </c>
      <c r="H9982" s="127" t="str">
        <f>IF(A9982&lt;&gt;"",IF(MID(C9982,1,1)="c",$AS$26,IF(MID(C9982,1,1)="r",$AS$41,IF(MID(C9982,1,1)="p",#REF!,#REF!))),"")</f>
        <v/>
      </c>
      <c r="I9982" s="92" t="str">
        <f t="shared" si="1561"/>
        <v/>
      </c>
      <c r="J9982" s="92" t="str">
        <f t="shared" si="1562"/>
        <v/>
      </c>
      <c r="K9982" s="92" t="str">
        <f t="shared" si="1563"/>
        <v/>
      </c>
      <c r="L9982" s="92" t="str">
        <f t="shared" si="1564"/>
        <v/>
      </c>
      <c r="M9982" s="95" t="str">
        <f>IF(A9982&lt;&gt;"",IF(MID(C9982,1,1)="c",SigmaEpsConcrete(I9982,$AN$30:$AN$33,$AR$30:$AR$33,$AS$26,$AS$27,$AS$28,$AQ$20,$AU$19),""),"")</f>
        <v/>
      </c>
      <c r="N9982" s="95" t="str">
        <f>IF(A9982&lt;&gt;"",IF(MID(C9982,1,1)="r",SigmaEpsReinf(J9982,$AS$42:$AS$43,$AS$41,$AS$39,$AS$40,$AQ$38),""),"")</f>
        <v/>
      </c>
      <c r="Q9982" s="92" t="str">
        <f t="shared" si="1566"/>
        <v/>
      </c>
      <c r="R9982" s="92" t="str">
        <f t="shared" si="1567"/>
        <v/>
      </c>
      <c r="U9982" s="5"/>
      <c r="V9982" s="5"/>
      <c r="W9982" s="94" t="str">
        <f t="shared" si="1565"/>
        <v/>
      </c>
      <c r="X9982" s="94" t="str">
        <f t="shared" si="1568"/>
        <v/>
      </c>
      <c r="Y9982" s="5"/>
      <c r="BK9982" s="8"/>
      <c r="BL9982" s="5"/>
      <c r="BM9982" s="5"/>
      <c r="BN9982" s="5"/>
      <c r="BO9982" s="5"/>
      <c r="BP9982" s="1"/>
      <c r="BQ9982" s="1"/>
      <c r="BR9982" s="1"/>
      <c r="BS9982" s="1"/>
      <c r="BT9982" s="1"/>
      <c r="BU9982" s="4"/>
      <c r="BV9982" s="1"/>
      <c r="BW9982" s="3"/>
      <c r="BX9982" s="4"/>
      <c r="BY9982" s="5"/>
      <c r="BZ9982" s="5"/>
      <c r="CA9982" s="5"/>
      <c r="CB9982" s="5"/>
      <c r="CC9982" s="5"/>
      <c r="CD9982" s="43"/>
    </row>
    <row r="9983" spans="1:82" x14ac:dyDescent="0.25">
      <c r="A9983" s="8"/>
      <c r="B9983" s="5"/>
      <c r="C9983" s="5"/>
      <c r="D9983" s="5"/>
      <c r="E9983" s="5"/>
      <c r="F9983" s="94" t="str">
        <f t="shared" si="1559"/>
        <v/>
      </c>
      <c r="G9983" s="94" t="str">
        <f t="shared" si="1560"/>
        <v/>
      </c>
      <c r="H9983" s="127" t="str">
        <f>IF(A9983&lt;&gt;"",IF(MID(C9983,1,1)="c",$AS$26,IF(MID(C9983,1,1)="r",$AS$41,IF(MID(C9983,1,1)="p",#REF!,#REF!))),"")</f>
        <v/>
      </c>
      <c r="I9983" s="92" t="str">
        <f t="shared" si="1561"/>
        <v/>
      </c>
      <c r="J9983" s="92" t="str">
        <f t="shared" si="1562"/>
        <v/>
      </c>
      <c r="K9983" s="92" t="str">
        <f t="shared" si="1563"/>
        <v/>
      </c>
      <c r="L9983" s="92" t="str">
        <f t="shared" si="1564"/>
        <v/>
      </c>
      <c r="M9983" s="95" t="str">
        <f>IF(A9983&lt;&gt;"",IF(MID(C9983,1,1)="c",SigmaEpsConcrete(I9983,$AN$30:$AN$33,$AR$30:$AR$33,$AS$26,$AS$27,$AS$28,$AQ$20,$AU$19),""),"")</f>
        <v/>
      </c>
      <c r="N9983" s="95" t="str">
        <f>IF(A9983&lt;&gt;"",IF(MID(C9983,1,1)="r",SigmaEpsReinf(J9983,$AS$42:$AS$43,$AS$41,$AS$39,$AS$40,$AQ$38),""),"")</f>
        <v/>
      </c>
      <c r="Q9983" s="92" t="str">
        <f t="shared" si="1566"/>
        <v/>
      </c>
      <c r="R9983" s="92" t="str">
        <f t="shared" si="1567"/>
        <v/>
      </c>
      <c r="U9983" s="5"/>
      <c r="V9983" s="5"/>
      <c r="W9983" s="94" t="str">
        <f t="shared" si="1565"/>
        <v/>
      </c>
      <c r="X9983" s="94" t="str">
        <f t="shared" si="1568"/>
        <v/>
      </c>
      <c r="Y9983" s="5"/>
      <c r="BK9983" s="8"/>
      <c r="BL9983" s="5"/>
      <c r="BM9983" s="5"/>
      <c r="BN9983" s="5"/>
      <c r="BO9983" s="5"/>
      <c r="BP9983" s="1"/>
      <c r="BQ9983" s="1"/>
      <c r="BR9983" s="1"/>
      <c r="BS9983" s="1"/>
      <c r="BT9983" s="1"/>
      <c r="BU9983" s="4"/>
      <c r="BV9983" s="1"/>
      <c r="BW9983" s="3"/>
      <c r="BX9983" s="4"/>
      <c r="BY9983" s="5"/>
      <c r="BZ9983" s="5"/>
      <c r="CA9983" s="5"/>
      <c r="CB9983" s="5"/>
      <c r="CC9983" s="5"/>
      <c r="CD9983" s="43"/>
    </row>
    <row r="9984" spans="1:82" x14ac:dyDescent="0.25">
      <c r="A9984" s="8"/>
      <c r="B9984" s="5"/>
      <c r="C9984" s="5"/>
      <c r="D9984" s="5"/>
      <c r="E9984" s="5"/>
      <c r="F9984" s="94" t="str">
        <f t="shared" si="1559"/>
        <v/>
      </c>
      <c r="G9984" s="94" t="str">
        <f t="shared" si="1560"/>
        <v/>
      </c>
      <c r="H9984" s="127" t="str">
        <f>IF(A9984&lt;&gt;"",IF(MID(C9984,1,1)="c",$AS$26,IF(MID(C9984,1,1)="r",$AS$41,IF(MID(C9984,1,1)="p",#REF!,#REF!))),"")</f>
        <v/>
      </c>
      <c r="I9984" s="92" t="str">
        <f t="shared" si="1561"/>
        <v/>
      </c>
      <c r="J9984" s="92" t="str">
        <f t="shared" si="1562"/>
        <v/>
      </c>
      <c r="K9984" s="92" t="str">
        <f t="shared" si="1563"/>
        <v/>
      </c>
      <c r="L9984" s="92" t="str">
        <f t="shared" si="1564"/>
        <v/>
      </c>
      <c r="M9984" s="95" t="str">
        <f>IF(A9984&lt;&gt;"",IF(MID(C9984,1,1)="c",SigmaEpsConcrete(I9984,$AN$30:$AN$33,$AR$30:$AR$33,$AS$26,$AS$27,$AS$28,$AQ$20,$AU$19),""),"")</f>
        <v/>
      </c>
      <c r="N9984" s="95" t="str">
        <f>IF(A9984&lt;&gt;"",IF(MID(C9984,1,1)="r",SigmaEpsReinf(J9984,$AS$42:$AS$43,$AS$41,$AS$39,$AS$40,$AQ$38),""),"")</f>
        <v/>
      </c>
      <c r="Q9984" s="92" t="str">
        <f t="shared" si="1566"/>
        <v/>
      </c>
      <c r="R9984" s="92" t="str">
        <f t="shared" si="1567"/>
        <v/>
      </c>
      <c r="U9984" s="5"/>
      <c r="V9984" s="5"/>
      <c r="W9984" s="94" t="str">
        <f t="shared" si="1565"/>
        <v/>
      </c>
      <c r="X9984" s="94" t="str">
        <f t="shared" si="1568"/>
        <v/>
      </c>
      <c r="Y9984" s="5"/>
      <c r="BK9984" s="8"/>
      <c r="BL9984" s="5"/>
      <c r="BM9984" s="5"/>
      <c r="BN9984" s="5"/>
      <c r="BO9984" s="5"/>
      <c r="BP9984" s="1"/>
      <c r="BQ9984" s="1"/>
      <c r="BR9984" s="1"/>
      <c r="BS9984" s="1"/>
      <c r="BT9984" s="1"/>
      <c r="BU9984" s="4"/>
      <c r="BV9984" s="1"/>
      <c r="BW9984" s="3"/>
      <c r="BX9984" s="4"/>
      <c r="BY9984" s="5"/>
      <c r="BZ9984" s="5"/>
      <c r="CA9984" s="5"/>
      <c r="CB9984" s="5"/>
      <c r="CC9984" s="5"/>
      <c r="CD9984" s="43"/>
    </row>
    <row r="9985" spans="1:82" x14ac:dyDescent="0.25">
      <c r="A9985" s="8"/>
      <c r="B9985" s="5"/>
      <c r="C9985" s="5"/>
      <c r="D9985" s="5"/>
      <c r="E9985" s="5"/>
      <c r="F9985" s="94" t="str">
        <f t="shared" si="1559"/>
        <v/>
      </c>
      <c r="G9985" s="94" t="str">
        <f t="shared" si="1560"/>
        <v/>
      </c>
      <c r="H9985" s="127" t="str">
        <f>IF(A9985&lt;&gt;"",IF(MID(C9985,1,1)="c",$AS$26,IF(MID(C9985,1,1)="r",$AS$41,IF(MID(C9985,1,1)="p",#REF!,#REF!))),"")</f>
        <v/>
      </c>
      <c r="I9985" s="92" t="str">
        <f t="shared" si="1561"/>
        <v/>
      </c>
      <c r="J9985" s="92" t="str">
        <f t="shared" si="1562"/>
        <v/>
      </c>
      <c r="K9985" s="92" t="str">
        <f t="shared" si="1563"/>
        <v/>
      </c>
      <c r="L9985" s="92" t="str">
        <f t="shared" si="1564"/>
        <v/>
      </c>
      <c r="M9985" s="95" t="str">
        <f>IF(A9985&lt;&gt;"",IF(MID(C9985,1,1)="c",SigmaEpsConcrete(I9985,$AN$30:$AN$33,$AR$30:$AR$33,$AS$26,$AS$27,$AS$28,$AQ$20,$AU$19),""),"")</f>
        <v/>
      </c>
      <c r="N9985" s="95" t="str">
        <f>IF(A9985&lt;&gt;"",IF(MID(C9985,1,1)="r",SigmaEpsReinf(J9985,$AS$42:$AS$43,$AS$41,$AS$39,$AS$40,$AQ$38),""),"")</f>
        <v/>
      </c>
      <c r="Q9985" s="92" t="str">
        <f t="shared" si="1566"/>
        <v/>
      </c>
      <c r="R9985" s="92" t="str">
        <f t="shared" si="1567"/>
        <v/>
      </c>
      <c r="U9985" s="5"/>
      <c r="V9985" s="5"/>
      <c r="W9985" s="94" t="str">
        <f t="shared" si="1565"/>
        <v/>
      </c>
      <c r="X9985" s="94" t="str">
        <f t="shared" si="1568"/>
        <v/>
      </c>
      <c r="Y9985" s="5"/>
      <c r="BK9985" s="8"/>
      <c r="BL9985" s="5"/>
      <c r="BM9985" s="5"/>
      <c r="BN9985" s="5"/>
      <c r="BO9985" s="5"/>
      <c r="BP9985" s="1"/>
      <c r="BQ9985" s="1"/>
      <c r="BR9985" s="1"/>
      <c r="BS9985" s="1"/>
      <c r="BT9985" s="1"/>
      <c r="BU9985" s="4"/>
      <c r="BV9985" s="1"/>
      <c r="BW9985" s="3"/>
      <c r="BX9985" s="4"/>
      <c r="BY9985" s="5"/>
      <c r="BZ9985" s="5"/>
      <c r="CA9985" s="5"/>
      <c r="CB9985" s="5"/>
      <c r="CC9985" s="5"/>
      <c r="CD9985" s="43"/>
    </row>
    <row r="9986" spans="1:82" x14ac:dyDescent="0.25">
      <c r="A9986" s="8"/>
      <c r="B9986" s="5"/>
      <c r="C9986" s="5"/>
      <c r="D9986" s="5"/>
      <c r="E9986" s="5"/>
      <c r="F9986" s="94" t="str">
        <f t="shared" si="1559"/>
        <v/>
      </c>
      <c r="G9986" s="94" t="str">
        <f t="shared" si="1560"/>
        <v/>
      </c>
      <c r="H9986" s="127" t="str">
        <f>IF(A9986&lt;&gt;"",IF(MID(C9986,1,1)="c",$AS$26,IF(MID(C9986,1,1)="r",$AS$41,IF(MID(C9986,1,1)="p",#REF!,#REF!))),"")</f>
        <v/>
      </c>
      <c r="I9986" s="92" t="str">
        <f t="shared" si="1561"/>
        <v/>
      </c>
      <c r="J9986" s="92" t="str">
        <f t="shared" si="1562"/>
        <v/>
      </c>
      <c r="K9986" s="92" t="str">
        <f t="shared" si="1563"/>
        <v/>
      </c>
      <c r="L9986" s="92" t="str">
        <f t="shared" si="1564"/>
        <v/>
      </c>
      <c r="M9986" s="95" t="str">
        <f>IF(A9986&lt;&gt;"",IF(MID(C9986,1,1)="c",SigmaEpsConcrete(I9986,$AN$30:$AN$33,$AR$30:$AR$33,$AS$26,$AS$27,$AS$28,$AQ$20,$AU$19),""),"")</f>
        <v/>
      </c>
      <c r="N9986" s="95" t="str">
        <f>IF(A9986&lt;&gt;"",IF(MID(C9986,1,1)="r",SigmaEpsReinf(J9986,$AS$42:$AS$43,$AS$41,$AS$39,$AS$40,$AQ$38),""),"")</f>
        <v/>
      </c>
      <c r="Q9986" s="92" t="str">
        <f t="shared" si="1566"/>
        <v/>
      </c>
      <c r="R9986" s="92" t="str">
        <f t="shared" si="1567"/>
        <v/>
      </c>
      <c r="U9986" s="5"/>
      <c r="V9986" s="5"/>
      <c r="W9986" s="94" t="str">
        <f t="shared" si="1565"/>
        <v/>
      </c>
      <c r="X9986" s="94" t="str">
        <f t="shared" si="1568"/>
        <v/>
      </c>
      <c r="Y9986" s="5"/>
      <c r="BK9986" s="8"/>
      <c r="BL9986" s="5"/>
      <c r="BM9986" s="5"/>
      <c r="BN9986" s="5"/>
      <c r="BO9986" s="5"/>
      <c r="BP9986" s="1"/>
      <c r="BQ9986" s="1"/>
      <c r="BR9986" s="1"/>
      <c r="BS9986" s="1"/>
      <c r="BT9986" s="1"/>
      <c r="BU9986" s="4"/>
      <c r="BV9986" s="1"/>
      <c r="BW9986" s="3"/>
      <c r="BX9986" s="4"/>
      <c r="BY9986" s="5"/>
      <c r="BZ9986" s="5"/>
      <c r="CA9986" s="5"/>
      <c r="CB9986" s="5"/>
      <c r="CC9986" s="5"/>
      <c r="CD9986" s="43"/>
    </row>
    <row r="9987" spans="1:82" x14ac:dyDescent="0.25">
      <c r="A9987" s="8"/>
      <c r="B9987" s="5"/>
      <c r="C9987" s="5"/>
      <c r="D9987" s="5"/>
      <c r="E9987" s="5"/>
      <c r="F9987" s="94" t="str">
        <f t="shared" si="1559"/>
        <v/>
      </c>
      <c r="G9987" s="94" t="str">
        <f t="shared" si="1560"/>
        <v/>
      </c>
      <c r="H9987" s="127" t="str">
        <f>IF(A9987&lt;&gt;"",IF(MID(C9987,1,1)="c",$AS$26,IF(MID(C9987,1,1)="r",$AS$41,IF(MID(C9987,1,1)="p",#REF!,#REF!))),"")</f>
        <v/>
      </c>
      <c r="I9987" s="92" t="str">
        <f t="shared" si="1561"/>
        <v/>
      </c>
      <c r="J9987" s="92" t="str">
        <f t="shared" si="1562"/>
        <v/>
      </c>
      <c r="K9987" s="92" t="str">
        <f t="shared" si="1563"/>
        <v/>
      </c>
      <c r="L9987" s="92" t="str">
        <f t="shared" si="1564"/>
        <v/>
      </c>
      <c r="M9987" s="95" t="str">
        <f>IF(A9987&lt;&gt;"",IF(MID(C9987,1,1)="c",SigmaEpsConcrete(I9987,$AN$30:$AN$33,$AR$30:$AR$33,$AS$26,$AS$27,$AS$28,$AQ$20,$AU$19),""),"")</f>
        <v/>
      </c>
      <c r="N9987" s="95" t="str">
        <f>IF(A9987&lt;&gt;"",IF(MID(C9987,1,1)="r",SigmaEpsReinf(J9987,$AS$42:$AS$43,$AS$41,$AS$39,$AS$40,$AQ$38),""),"")</f>
        <v/>
      </c>
      <c r="Q9987" s="92" t="str">
        <f t="shared" si="1566"/>
        <v/>
      </c>
      <c r="R9987" s="92" t="str">
        <f t="shared" si="1567"/>
        <v/>
      </c>
      <c r="U9987" s="5"/>
      <c r="V9987" s="5"/>
      <c r="W9987" s="94" t="str">
        <f t="shared" si="1565"/>
        <v/>
      </c>
      <c r="X9987" s="94" t="str">
        <f t="shared" si="1568"/>
        <v/>
      </c>
      <c r="Y9987" s="5"/>
      <c r="BK9987" s="8"/>
      <c r="BL9987" s="5"/>
      <c r="BM9987" s="5"/>
      <c r="BN9987" s="5"/>
      <c r="BO9987" s="5"/>
      <c r="BP9987" s="1"/>
      <c r="BQ9987" s="1"/>
      <c r="BR9987" s="1"/>
      <c r="BS9987" s="1"/>
      <c r="BT9987" s="1"/>
      <c r="BU9987" s="4"/>
      <c r="BV9987" s="1"/>
      <c r="BW9987" s="3"/>
      <c r="BX9987" s="4"/>
      <c r="BY9987" s="5"/>
      <c r="BZ9987" s="5"/>
      <c r="CA9987" s="5"/>
      <c r="CB9987" s="5"/>
      <c r="CC9987" s="5"/>
      <c r="CD9987" s="43"/>
    </row>
    <row r="9988" spans="1:82" x14ac:dyDescent="0.25">
      <c r="A9988" s="8"/>
      <c r="B9988" s="5"/>
      <c r="C9988" s="5"/>
      <c r="D9988" s="5"/>
      <c r="E9988" s="5"/>
      <c r="F9988" s="94" t="str">
        <f t="shared" si="1559"/>
        <v/>
      </c>
      <c r="G9988" s="94" t="str">
        <f t="shared" si="1560"/>
        <v/>
      </c>
      <c r="H9988" s="127" t="str">
        <f>IF(A9988&lt;&gt;"",IF(MID(C9988,1,1)="c",$AS$26,IF(MID(C9988,1,1)="r",$AS$41,IF(MID(C9988,1,1)="p",#REF!,#REF!))),"")</f>
        <v/>
      </c>
      <c r="I9988" s="92" t="str">
        <f t="shared" si="1561"/>
        <v/>
      </c>
      <c r="J9988" s="92" t="str">
        <f t="shared" si="1562"/>
        <v/>
      </c>
      <c r="K9988" s="92" t="str">
        <f t="shared" si="1563"/>
        <v/>
      </c>
      <c r="L9988" s="92" t="str">
        <f t="shared" si="1564"/>
        <v/>
      </c>
      <c r="M9988" s="95" t="str">
        <f>IF(A9988&lt;&gt;"",IF(MID(C9988,1,1)="c",SigmaEpsConcrete(I9988,$AN$30:$AN$33,$AR$30:$AR$33,$AS$26,$AS$27,$AS$28,$AQ$20,$AU$19),""),"")</f>
        <v/>
      </c>
      <c r="N9988" s="95" t="str">
        <f>IF(A9988&lt;&gt;"",IF(MID(C9988,1,1)="r",SigmaEpsReinf(J9988,$AS$42:$AS$43,$AS$41,$AS$39,$AS$40,$AQ$38),""),"")</f>
        <v/>
      </c>
      <c r="Q9988" s="92" t="str">
        <f t="shared" si="1566"/>
        <v/>
      </c>
      <c r="R9988" s="92" t="str">
        <f t="shared" si="1567"/>
        <v/>
      </c>
      <c r="U9988" s="5"/>
      <c r="V9988" s="5"/>
      <c r="W9988" s="94" t="str">
        <f t="shared" si="1565"/>
        <v/>
      </c>
      <c r="X9988" s="94" t="str">
        <f t="shared" si="1568"/>
        <v/>
      </c>
      <c r="Y9988" s="5"/>
      <c r="BK9988" s="8"/>
      <c r="BL9988" s="5"/>
      <c r="BM9988" s="5"/>
      <c r="BN9988" s="5"/>
      <c r="BO9988" s="5"/>
      <c r="BP9988" s="1"/>
      <c r="BQ9988" s="1"/>
      <c r="BR9988" s="1"/>
      <c r="BS9988" s="1"/>
      <c r="BT9988" s="1"/>
      <c r="BU9988" s="4"/>
      <c r="BV9988" s="1"/>
      <c r="BW9988" s="3"/>
      <c r="BX9988" s="4"/>
      <c r="BY9988" s="5"/>
      <c r="BZ9988" s="5"/>
      <c r="CA9988" s="5"/>
      <c r="CB9988" s="5"/>
      <c r="CC9988" s="5"/>
      <c r="CD9988" s="43"/>
    </row>
    <row r="9989" spans="1:82" x14ac:dyDescent="0.25">
      <c r="A9989" s="8"/>
      <c r="B9989" s="5"/>
      <c r="C9989" s="5"/>
      <c r="D9989" s="5"/>
      <c r="E9989" s="5"/>
      <c r="F9989" s="94" t="str">
        <f t="shared" si="1559"/>
        <v/>
      </c>
      <c r="G9989" s="94" t="str">
        <f t="shared" si="1560"/>
        <v/>
      </c>
      <c r="H9989" s="127" t="str">
        <f>IF(A9989&lt;&gt;"",IF(MID(C9989,1,1)="c",$AS$26,IF(MID(C9989,1,1)="r",$AS$41,IF(MID(C9989,1,1)="p",#REF!,#REF!))),"")</f>
        <v/>
      </c>
      <c r="I9989" s="92" t="str">
        <f t="shared" si="1561"/>
        <v/>
      </c>
      <c r="J9989" s="92" t="str">
        <f t="shared" si="1562"/>
        <v/>
      </c>
      <c r="K9989" s="92" t="str">
        <f t="shared" si="1563"/>
        <v/>
      </c>
      <c r="L9989" s="92" t="str">
        <f t="shared" si="1564"/>
        <v/>
      </c>
      <c r="M9989" s="95" t="str">
        <f>IF(A9989&lt;&gt;"",IF(MID(C9989,1,1)="c",SigmaEpsConcrete(I9989,$AN$30:$AN$33,$AR$30:$AR$33,$AS$26,$AS$27,$AS$28,$AQ$20,$AU$19),""),"")</f>
        <v/>
      </c>
      <c r="N9989" s="95" t="str">
        <f>IF(A9989&lt;&gt;"",IF(MID(C9989,1,1)="r",SigmaEpsReinf(J9989,$AS$42:$AS$43,$AS$41,$AS$39,$AS$40,$AQ$38),""),"")</f>
        <v/>
      </c>
      <c r="Q9989" s="92" t="str">
        <f t="shared" si="1566"/>
        <v/>
      </c>
      <c r="R9989" s="92" t="str">
        <f t="shared" si="1567"/>
        <v/>
      </c>
      <c r="U9989" s="5"/>
      <c r="V9989" s="5"/>
      <c r="W9989" s="94" t="str">
        <f t="shared" si="1565"/>
        <v/>
      </c>
      <c r="X9989" s="94" t="str">
        <f t="shared" si="1568"/>
        <v/>
      </c>
      <c r="Y9989" s="5"/>
      <c r="BK9989" s="8"/>
      <c r="BL9989" s="5"/>
      <c r="BM9989" s="5"/>
      <c r="BN9989" s="5"/>
      <c r="BO9989" s="5"/>
      <c r="BP9989" s="1"/>
      <c r="BQ9989" s="1"/>
      <c r="BR9989" s="1"/>
      <c r="BS9989" s="1"/>
      <c r="BT9989" s="1"/>
      <c r="BU9989" s="4"/>
      <c r="BV9989" s="1"/>
      <c r="BW9989" s="3"/>
      <c r="BX9989" s="4"/>
      <c r="BY9989" s="5"/>
      <c r="BZ9989" s="5"/>
      <c r="CA9989" s="5"/>
      <c r="CB9989" s="5"/>
      <c r="CC9989" s="5"/>
      <c r="CD9989" s="43"/>
    </row>
    <row r="9990" spans="1:82" x14ac:dyDescent="0.25">
      <c r="A9990" s="8"/>
      <c r="B9990" s="5"/>
      <c r="C9990" s="5"/>
      <c r="D9990" s="5"/>
      <c r="E9990" s="5"/>
      <c r="F9990" s="94" t="str">
        <f t="shared" si="1559"/>
        <v/>
      </c>
      <c r="G9990" s="94" t="str">
        <f t="shared" si="1560"/>
        <v/>
      </c>
      <c r="H9990" s="127" t="str">
        <f>IF(A9990&lt;&gt;"",IF(MID(C9990,1,1)="c",$AS$26,IF(MID(C9990,1,1)="r",$AS$41,IF(MID(C9990,1,1)="p",#REF!,#REF!))),"")</f>
        <v/>
      </c>
      <c r="I9990" s="92" t="str">
        <f t="shared" si="1561"/>
        <v/>
      </c>
      <c r="J9990" s="92" t="str">
        <f t="shared" si="1562"/>
        <v/>
      </c>
      <c r="K9990" s="92" t="str">
        <f t="shared" si="1563"/>
        <v/>
      </c>
      <c r="L9990" s="92" t="str">
        <f t="shared" si="1564"/>
        <v/>
      </c>
      <c r="M9990" s="95" t="str">
        <f>IF(A9990&lt;&gt;"",IF(MID(C9990,1,1)="c",SigmaEpsConcrete(I9990,$AN$30:$AN$33,$AR$30:$AR$33,$AS$26,$AS$27,$AS$28,$AQ$20,$AU$19),""),"")</f>
        <v/>
      </c>
      <c r="N9990" s="95" t="str">
        <f>IF(A9990&lt;&gt;"",IF(MID(C9990,1,1)="r",SigmaEpsReinf(J9990,$AS$42:$AS$43,$AS$41,$AS$39,$AS$40,$AQ$38),""),"")</f>
        <v/>
      </c>
      <c r="Q9990" s="92" t="str">
        <f t="shared" si="1566"/>
        <v/>
      </c>
      <c r="R9990" s="92" t="str">
        <f t="shared" si="1567"/>
        <v/>
      </c>
      <c r="U9990" s="5"/>
      <c r="V9990" s="5"/>
      <c r="W9990" s="94" t="str">
        <f t="shared" si="1565"/>
        <v/>
      </c>
      <c r="X9990" s="94" t="str">
        <f t="shared" si="1568"/>
        <v/>
      </c>
      <c r="Y9990" s="5"/>
      <c r="BK9990" s="8"/>
      <c r="BL9990" s="5"/>
      <c r="BM9990" s="5"/>
      <c r="BN9990" s="5"/>
      <c r="BO9990" s="5"/>
      <c r="BP9990" s="1"/>
      <c r="BQ9990" s="1"/>
      <c r="BR9990" s="1"/>
      <c r="BS9990" s="1"/>
      <c r="BT9990" s="1"/>
      <c r="BU9990" s="4"/>
      <c r="BV9990" s="1"/>
      <c r="BW9990" s="3"/>
      <c r="BX9990" s="4"/>
      <c r="BY9990" s="5"/>
      <c r="BZ9990" s="5"/>
      <c r="CA9990" s="5"/>
      <c r="CB9990" s="5"/>
      <c r="CC9990" s="5"/>
      <c r="CD9990" s="43"/>
    </row>
    <row r="9991" spans="1:82" x14ac:dyDescent="0.25">
      <c r="A9991" s="8"/>
      <c r="B9991" s="5"/>
      <c r="C9991" s="5"/>
      <c r="D9991" s="5"/>
      <c r="E9991" s="5"/>
      <c r="F9991" s="94" t="str">
        <f t="shared" si="1559"/>
        <v/>
      </c>
      <c r="G9991" s="94" t="str">
        <f t="shared" si="1560"/>
        <v/>
      </c>
      <c r="H9991" s="127" t="str">
        <f>IF(A9991&lt;&gt;"",IF(MID(C9991,1,1)="c",$AS$26,IF(MID(C9991,1,1)="r",$AS$41,IF(MID(C9991,1,1)="p",#REF!,#REF!))),"")</f>
        <v/>
      </c>
      <c r="I9991" s="92" t="str">
        <f t="shared" si="1561"/>
        <v/>
      </c>
      <c r="J9991" s="92" t="str">
        <f t="shared" si="1562"/>
        <v/>
      </c>
      <c r="K9991" s="92" t="str">
        <f t="shared" si="1563"/>
        <v/>
      </c>
      <c r="L9991" s="92" t="str">
        <f t="shared" si="1564"/>
        <v/>
      </c>
      <c r="M9991" s="95" t="str">
        <f>IF(A9991&lt;&gt;"",IF(MID(C9991,1,1)="c",SigmaEpsConcrete(I9991,$AN$30:$AN$33,$AR$30:$AR$33,$AS$26,$AS$27,$AS$28,$AQ$20,$AU$19),""),"")</f>
        <v/>
      </c>
      <c r="N9991" s="95" t="str">
        <f>IF(A9991&lt;&gt;"",IF(MID(C9991,1,1)="r",SigmaEpsReinf(J9991,$AS$42:$AS$43,$AS$41,$AS$39,$AS$40,$AQ$38),""),"")</f>
        <v/>
      </c>
      <c r="Q9991" s="92" t="str">
        <f t="shared" si="1566"/>
        <v/>
      </c>
      <c r="R9991" s="92" t="str">
        <f t="shared" si="1567"/>
        <v/>
      </c>
      <c r="U9991" s="5"/>
      <c r="V9991" s="5"/>
      <c r="W9991" s="94" t="str">
        <f t="shared" si="1565"/>
        <v/>
      </c>
      <c r="X9991" s="94" t="str">
        <f t="shared" si="1568"/>
        <v/>
      </c>
      <c r="Y9991" s="5"/>
      <c r="BK9991" s="8"/>
      <c r="BL9991" s="5"/>
      <c r="BM9991" s="5"/>
      <c r="BN9991" s="5"/>
      <c r="BO9991" s="5"/>
      <c r="BP9991" s="1"/>
      <c r="BQ9991" s="1"/>
      <c r="BR9991" s="1"/>
      <c r="BS9991" s="1"/>
      <c r="BT9991" s="1"/>
      <c r="BU9991" s="4"/>
      <c r="BV9991" s="1"/>
      <c r="BW9991" s="3"/>
      <c r="BX9991" s="4"/>
      <c r="BY9991" s="5"/>
      <c r="BZ9991" s="5"/>
      <c r="CA9991" s="5"/>
      <c r="CB9991" s="5"/>
      <c r="CC9991" s="5"/>
      <c r="CD9991" s="43"/>
    </row>
    <row r="9992" spans="1:82" x14ac:dyDescent="0.25">
      <c r="A9992" s="8"/>
      <c r="B9992" s="5"/>
      <c r="C9992" s="5"/>
      <c r="D9992" s="5"/>
      <c r="E9992" s="5"/>
      <c r="F9992" s="94" t="str">
        <f t="shared" si="1559"/>
        <v/>
      </c>
      <c r="G9992" s="94" t="str">
        <f t="shared" si="1560"/>
        <v/>
      </c>
      <c r="H9992" s="127" t="str">
        <f>IF(A9992&lt;&gt;"",IF(MID(C9992,1,1)="c",$AS$26,IF(MID(C9992,1,1)="r",$AS$41,IF(MID(C9992,1,1)="p",#REF!,#REF!))),"")</f>
        <v/>
      </c>
      <c r="I9992" s="92" t="str">
        <f t="shared" si="1561"/>
        <v/>
      </c>
      <c r="J9992" s="92" t="str">
        <f t="shared" si="1562"/>
        <v/>
      </c>
      <c r="K9992" s="92" t="str">
        <f t="shared" si="1563"/>
        <v/>
      </c>
      <c r="L9992" s="92" t="str">
        <f t="shared" si="1564"/>
        <v/>
      </c>
      <c r="M9992" s="95" t="str">
        <f>IF(A9992&lt;&gt;"",IF(MID(C9992,1,1)="c",SigmaEpsConcrete(I9992,$AN$30:$AN$33,$AR$30:$AR$33,$AS$26,$AS$27,$AS$28,$AQ$20,$AU$19),""),"")</f>
        <v/>
      </c>
      <c r="N9992" s="95" t="str">
        <f>IF(A9992&lt;&gt;"",IF(MID(C9992,1,1)="r",SigmaEpsReinf(J9992,$AS$42:$AS$43,$AS$41,$AS$39,$AS$40,$AQ$38),""),"")</f>
        <v/>
      </c>
      <c r="Q9992" s="92" t="str">
        <f t="shared" si="1566"/>
        <v/>
      </c>
      <c r="R9992" s="92" t="str">
        <f t="shared" si="1567"/>
        <v/>
      </c>
      <c r="U9992" s="5"/>
      <c r="V9992" s="5"/>
      <c r="W9992" s="94" t="str">
        <f t="shared" si="1565"/>
        <v/>
      </c>
      <c r="X9992" s="94" t="str">
        <f t="shared" si="1568"/>
        <v/>
      </c>
      <c r="Y9992" s="5"/>
      <c r="BK9992" s="8"/>
      <c r="BL9992" s="5"/>
      <c r="BM9992" s="5"/>
      <c r="BN9992" s="5"/>
      <c r="BO9992" s="5"/>
      <c r="BP9992" s="1"/>
      <c r="BQ9992" s="1"/>
      <c r="BR9992" s="1"/>
      <c r="BS9992" s="1"/>
      <c r="BT9992" s="1"/>
      <c r="BU9992" s="4"/>
      <c r="BV9992" s="1"/>
      <c r="BW9992" s="3"/>
      <c r="BX9992" s="4"/>
      <c r="BY9992" s="5"/>
      <c r="BZ9992" s="5"/>
      <c r="CA9992" s="5"/>
      <c r="CB9992" s="5"/>
      <c r="CC9992" s="5"/>
      <c r="CD9992" s="43"/>
    </row>
    <row r="9993" spans="1:82" x14ac:dyDescent="0.25">
      <c r="A9993" s="8"/>
      <c r="B9993" s="5"/>
      <c r="C9993" s="5"/>
      <c r="D9993" s="5"/>
      <c r="E9993" s="5"/>
      <c r="F9993" s="94" t="str">
        <f t="shared" si="1559"/>
        <v/>
      </c>
      <c r="G9993" s="94" t="str">
        <f t="shared" si="1560"/>
        <v/>
      </c>
      <c r="H9993" s="127" t="str">
        <f>IF(A9993&lt;&gt;"",IF(MID(C9993,1,1)="c",$AS$26,IF(MID(C9993,1,1)="r",$AS$41,IF(MID(C9993,1,1)="p",#REF!,#REF!))),"")</f>
        <v/>
      </c>
      <c r="I9993" s="92" t="str">
        <f t="shared" si="1561"/>
        <v/>
      </c>
      <c r="J9993" s="92" t="str">
        <f t="shared" si="1562"/>
        <v/>
      </c>
      <c r="K9993" s="92" t="str">
        <f t="shared" si="1563"/>
        <v/>
      </c>
      <c r="L9993" s="92" t="str">
        <f t="shared" si="1564"/>
        <v/>
      </c>
      <c r="M9993" s="95" t="str">
        <f>IF(A9993&lt;&gt;"",IF(MID(C9993,1,1)="c",SigmaEpsConcrete(I9993,$AN$30:$AN$33,$AR$30:$AR$33,$AS$26,$AS$27,$AS$28,$AQ$20,$AU$19),""),"")</f>
        <v/>
      </c>
      <c r="N9993" s="95" t="str">
        <f>IF(A9993&lt;&gt;"",IF(MID(C9993,1,1)="r",SigmaEpsReinf(J9993,$AS$42:$AS$43,$AS$41,$AS$39,$AS$40,$AQ$38),""),"")</f>
        <v/>
      </c>
      <c r="Q9993" s="92" t="str">
        <f t="shared" si="1566"/>
        <v/>
      </c>
      <c r="R9993" s="92" t="str">
        <f t="shared" si="1567"/>
        <v/>
      </c>
      <c r="U9993" s="5"/>
      <c r="V9993" s="5"/>
      <c r="W9993" s="94" t="str">
        <f t="shared" si="1565"/>
        <v/>
      </c>
      <c r="X9993" s="94" t="str">
        <f t="shared" si="1568"/>
        <v/>
      </c>
      <c r="Y9993" s="5"/>
      <c r="BK9993" s="8"/>
      <c r="BL9993" s="5"/>
      <c r="BM9993" s="5"/>
      <c r="BN9993" s="5"/>
      <c r="BO9993" s="5"/>
      <c r="BP9993" s="1"/>
      <c r="BQ9993" s="1"/>
      <c r="BR9993" s="1"/>
      <c r="BS9993" s="1"/>
      <c r="BT9993" s="1"/>
      <c r="BU9993" s="4"/>
      <c r="BV9993" s="1"/>
      <c r="BW9993" s="3"/>
      <c r="BX9993" s="4"/>
      <c r="BY9993" s="5"/>
      <c r="BZ9993" s="5"/>
      <c r="CA9993" s="5"/>
      <c r="CB9993" s="5"/>
      <c r="CC9993" s="5"/>
      <c r="CD9993" s="43"/>
    </row>
    <row r="9994" spans="1:82" x14ac:dyDescent="0.25">
      <c r="A9994" s="8"/>
      <c r="B9994" s="5"/>
      <c r="C9994" s="5"/>
      <c r="D9994" s="5"/>
      <c r="E9994" s="5"/>
      <c r="F9994" s="94" t="str">
        <f t="shared" ref="F9994:F10010" si="1569">IF(A9994&lt;&gt;"",(D9994-$AU$86)/10,"")</f>
        <v/>
      </c>
      <c r="G9994" s="94" t="str">
        <f t="shared" ref="G9994:G10010" si="1570">IF(A9994&lt;&gt;"",(E9994-$AU$87)/10,"")</f>
        <v/>
      </c>
      <c r="H9994" s="127" t="str">
        <f>IF(A9994&lt;&gt;"",IF(MID(C9994,1,1)="c",$AS$26,IF(MID(C9994,1,1)="r",$AS$41,IF(MID(C9994,1,1)="p",#REF!,#REF!))),"")</f>
        <v/>
      </c>
      <c r="I9994" s="92" t="str">
        <f t="shared" ref="I9994:I10010" si="1571">IF($A9994&lt;&gt;"",IF(MID($C9994,1,1)="c",$Y$3+$Y$4*$F9994+$Y$5*$G9994+$BR$43,""),"")</f>
        <v/>
      </c>
      <c r="J9994" s="92" t="str">
        <f t="shared" ref="J9994:J10010" si="1572">IF($A9994&lt;&gt;"",IF(MID($C9994,1,1)="r",$Y$3+$Y$4*$F9994+$Y$5*$G9994+$BR$43,""),"")</f>
        <v/>
      </c>
      <c r="K9994" s="92" t="str">
        <f t="shared" ref="K9994:K10010" si="1573">IF($A9994&lt;&gt;"",IF(MID($C9994,1,1)="u",$Y$3+$Y$4*$F9994+$Y$5*$G9994+$BR$43,""),"")</f>
        <v/>
      </c>
      <c r="L9994" s="92" t="str">
        <f t="shared" ref="L9994:L10010" si="1574">IF($A9994&lt;&gt;"",IF(MID($C9994,1,1)="p",$Y$3+$Y$4*$F9994+$Y$5*$G9994+$BR$43,""),"")</f>
        <v/>
      </c>
      <c r="M9994" s="95" t="str">
        <f>IF(A9994&lt;&gt;"",IF(MID(C9994,1,1)="c",SigmaEpsConcrete(I9994,$AN$30:$AN$33,$AR$30:$AR$33,$AS$26,$AS$27,$AS$28,$AQ$20,$AU$19),""),"")</f>
        <v/>
      </c>
      <c r="N9994" s="95" t="str">
        <f>IF(A9994&lt;&gt;"",IF(MID(C9994,1,1)="r",SigmaEpsReinf(J9994,$AS$42:$AS$43,$AS$41,$AS$39,$AS$40,$AQ$38),""),"")</f>
        <v/>
      </c>
      <c r="Q9994" s="92" t="str">
        <f t="shared" si="1566"/>
        <v/>
      </c>
      <c r="R9994" s="92" t="str">
        <f t="shared" si="1567"/>
        <v/>
      </c>
      <c r="U9994" s="5"/>
      <c r="V9994" s="5"/>
      <c r="W9994" s="94" t="str">
        <f t="shared" ref="W9994:W10010" si="1575">IF(A9994&lt;&gt;"",F9994-$AU$105,"")</f>
        <v/>
      </c>
      <c r="X9994" s="94" t="str">
        <f t="shared" si="1568"/>
        <v/>
      </c>
      <c r="Y9994" s="5"/>
      <c r="BK9994" s="8"/>
      <c r="BL9994" s="5"/>
      <c r="BM9994" s="5"/>
      <c r="BN9994" s="5"/>
      <c r="BO9994" s="5"/>
      <c r="BP9994" s="1"/>
      <c r="BQ9994" s="1"/>
      <c r="BR9994" s="1"/>
      <c r="BS9994" s="1"/>
      <c r="BT9994" s="1"/>
      <c r="BU9994" s="4"/>
      <c r="BV9994" s="1"/>
      <c r="BW9994" s="3"/>
      <c r="BX9994" s="4"/>
      <c r="BY9994" s="5"/>
      <c r="BZ9994" s="5"/>
      <c r="CA9994" s="5"/>
      <c r="CB9994" s="5"/>
      <c r="CC9994" s="5"/>
      <c r="CD9994" s="43"/>
    </row>
    <row r="9995" spans="1:82" x14ac:dyDescent="0.25">
      <c r="A9995" s="8"/>
      <c r="B9995" s="5"/>
      <c r="C9995" s="5"/>
      <c r="D9995" s="5"/>
      <c r="E9995" s="5"/>
      <c r="F9995" s="94" t="str">
        <f t="shared" si="1569"/>
        <v/>
      </c>
      <c r="G9995" s="94" t="str">
        <f t="shared" si="1570"/>
        <v/>
      </c>
      <c r="H9995" s="127" t="str">
        <f>IF(A9995&lt;&gt;"",IF(MID(C9995,1,1)="c",$AS$26,IF(MID(C9995,1,1)="r",$AS$41,IF(MID(C9995,1,1)="p",#REF!,#REF!))),"")</f>
        <v/>
      </c>
      <c r="I9995" s="92" t="str">
        <f t="shared" si="1571"/>
        <v/>
      </c>
      <c r="J9995" s="92" t="str">
        <f t="shared" si="1572"/>
        <v/>
      </c>
      <c r="K9995" s="92" t="str">
        <f t="shared" si="1573"/>
        <v/>
      </c>
      <c r="L9995" s="92" t="str">
        <f t="shared" si="1574"/>
        <v/>
      </c>
      <c r="M9995" s="95" t="str">
        <f>IF(A9995&lt;&gt;"",IF(MID(C9995,1,1)="c",SigmaEpsConcrete(I9995,$AN$30:$AN$33,$AR$30:$AR$33,$AS$26,$AS$27,$AS$28,$AQ$20,$AU$19),""),"")</f>
        <v/>
      </c>
      <c r="N9995" s="95" t="str">
        <f>IF(A9995&lt;&gt;"",IF(MID(C9995,1,1)="r",SigmaEpsReinf(J9995,$AS$42:$AS$43,$AS$41,$AS$39,$AS$40,$AQ$38),""),"")</f>
        <v/>
      </c>
      <c r="Q9995" s="92" t="str">
        <f t="shared" ref="Q9995:Q10010" si="1576">IF(A9995&lt;&gt;"",IF(MID(C9995,1,1)="c",IF(ISERROR(M9995/I9995),"",M9995/I9995),""),"")</f>
        <v/>
      </c>
      <c r="R9995" s="92" t="str">
        <f t="shared" ref="R9995:R10010" si="1577">IF(A9995&lt;&gt;"",IF(MID(C9995,1,1)="r",IF(ISERROR(N9995/J9995),"",N9995/J9995),""),"")</f>
        <v/>
      </c>
      <c r="U9995" s="5"/>
      <c r="V9995" s="5"/>
      <c r="W9995" s="94" t="str">
        <f t="shared" si="1575"/>
        <v/>
      </c>
      <c r="X9995" s="94" t="str">
        <f t="shared" ref="X9995:X10010" si="1578">IF(B9995&lt;&gt;"",G9995-$AU$106,"")</f>
        <v/>
      </c>
      <c r="Y9995" s="5"/>
      <c r="BK9995" s="8"/>
      <c r="BL9995" s="5"/>
      <c r="BM9995" s="5"/>
      <c r="BN9995" s="5"/>
      <c r="BO9995" s="5"/>
      <c r="BP9995" s="1"/>
      <c r="BQ9995" s="1"/>
      <c r="BR9995" s="1"/>
      <c r="BS9995" s="1"/>
      <c r="BT9995" s="1"/>
      <c r="BU9995" s="4"/>
      <c r="BV9995" s="1"/>
      <c r="BW9995" s="3"/>
      <c r="BX9995" s="4"/>
      <c r="BY9995" s="5"/>
      <c r="BZ9995" s="5"/>
      <c r="CA9995" s="5"/>
      <c r="CB9995" s="5"/>
      <c r="CC9995" s="5"/>
      <c r="CD9995" s="43"/>
    </row>
    <row r="9996" spans="1:82" x14ac:dyDescent="0.25">
      <c r="A9996" s="8"/>
      <c r="B9996" s="5"/>
      <c r="C9996" s="5"/>
      <c r="D9996" s="5"/>
      <c r="E9996" s="5"/>
      <c r="F9996" s="94" t="str">
        <f t="shared" si="1569"/>
        <v/>
      </c>
      <c r="G9996" s="94" t="str">
        <f t="shared" si="1570"/>
        <v/>
      </c>
      <c r="H9996" s="127" t="str">
        <f>IF(A9996&lt;&gt;"",IF(MID(C9996,1,1)="c",$AS$26,IF(MID(C9996,1,1)="r",$AS$41,IF(MID(C9996,1,1)="p",#REF!,#REF!))),"")</f>
        <v/>
      </c>
      <c r="I9996" s="92" t="str">
        <f t="shared" si="1571"/>
        <v/>
      </c>
      <c r="J9996" s="92" t="str">
        <f t="shared" si="1572"/>
        <v/>
      </c>
      <c r="K9996" s="92" t="str">
        <f t="shared" si="1573"/>
        <v/>
      </c>
      <c r="L9996" s="92" t="str">
        <f t="shared" si="1574"/>
        <v/>
      </c>
      <c r="M9996" s="95" t="str">
        <f>IF(A9996&lt;&gt;"",IF(MID(C9996,1,1)="c",SigmaEpsConcrete(I9996,$AN$30:$AN$33,$AR$30:$AR$33,$AS$26,$AS$27,$AS$28,$AQ$20,$AU$19),""),"")</f>
        <v/>
      </c>
      <c r="N9996" s="95" t="str">
        <f>IF(A9996&lt;&gt;"",IF(MID(C9996,1,1)="r",SigmaEpsReinf(J9996,$AS$42:$AS$43,$AS$41,$AS$39,$AS$40,$AQ$38),""),"")</f>
        <v/>
      </c>
      <c r="Q9996" s="92" t="str">
        <f t="shared" si="1576"/>
        <v/>
      </c>
      <c r="R9996" s="92" t="str">
        <f t="shared" si="1577"/>
        <v/>
      </c>
      <c r="U9996" s="5"/>
      <c r="V9996" s="5"/>
      <c r="W9996" s="94" t="str">
        <f t="shared" si="1575"/>
        <v/>
      </c>
      <c r="X9996" s="94" t="str">
        <f t="shared" si="1578"/>
        <v/>
      </c>
      <c r="Y9996" s="5"/>
      <c r="BK9996" s="8"/>
      <c r="BL9996" s="5"/>
      <c r="BM9996" s="5"/>
      <c r="BN9996" s="5"/>
      <c r="BO9996" s="5"/>
      <c r="BP9996" s="1"/>
      <c r="BQ9996" s="1"/>
      <c r="BR9996" s="1"/>
      <c r="BS9996" s="1"/>
      <c r="BT9996" s="1"/>
      <c r="BU9996" s="4"/>
      <c r="BV9996" s="1"/>
      <c r="BW9996" s="3"/>
      <c r="BX9996" s="4"/>
      <c r="BY9996" s="5"/>
      <c r="BZ9996" s="5"/>
      <c r="CA9996" s="5"/>
      <c r="CB9996" s="5"/>
      <c r="CC9996" s="5"/>
      <c r="CD9996" s="43"/>
    </row>
    <row r="9997" spans="1:82" x14ac:dyDescent="0.25">
      <c r="A9997" s="8"/>
      <c r="B9997" s="5"/>
      <c r="C9997" s="5"/>
      <c r="D9997" s="5"/>
      <c r="E9997" s="5"/>
      <c r="F9997" s="94" t="str">
        <f t="shared" si="1569"/>
        <v/>
      </c>
      <c r="G9997" s="94" t="str">
        <f t="shared" si="1570"/>
        <v/>
      </c>
      <c r="H9997" s="127" t="str">
        <f>IF(A9997&lt;&gt;"",IF(MID(C9997,1,1)="c",$AS$26,IF(MID(C9997,1,1)="r",$AS$41,IF(MID(C9997,1,1)="p",#REF!,#REF!))),"")</f>
        <v/>
      </c>
      <c r="I9997" s="92" t="str">
        <f t="shared" si="1571"/>
        <v/>
      </c>
      <c r="J9997" s="92" t="str">
        <f t="shared" si="1572"/>
        <v/>
      </c>
      <c r="K9997" s="92" t="str">
        <f t="shared" si="1573"/>
        <v/>
      </c>
      <c r="L9997" s="92" t="str">
        <f t="shared" si="1574"/>
        <v/>
      </c>
      <c r="M9997" s="95" t="str">
        <f>IF(A9997&lt;&gt;"",IF(MID(C9997,1,1)="c",SigmaEpsConcrete(I9997,$AN$30:$AN$33,$AR$30:$AR$33,$AS$26,$AS$27,$AS$28,$AQ$20,$AU$19),""),"")</f>
        <v/>
      </c>
      <c r="N9997" s="95" t="str">
        <f>IF(A9997&lt;&gt;"",IF(MID(C9997,1,1)="r",SigmaEpsReinf(J9997,$AS$42:$AS$43,$AS$41,$AS$39,$AS$40,$AQ$38),""),"")</f>
        <v/>
      </c>
      <c r="Q9997" s="92" t="str">
        <f t="shared" si="1576"/>
        <v/>
      </c>
      <c r="R9997" s="92" t="str">
        <f t="shared" si="1577"/>
        <v/>
      </c>
      <c r="U9997" s="5"/>
      <c r="V9997" s="5"/>
      <c r="W9997" s="94" t="str">
        <f t="shared" si="1575"/>
        <v/>
      </c>
      <c r="X9997" s="94" t="str">
        <f t="shared" si="1578"/>
        <v/>
      </c>
      <c r="Y9997" s="5"/>
      <c r="BK9997" s="8"/>
      <c r="BL9997" s="5"/>
      <c r="BM9997" s="5"/>
      <c r="BN9997" s="5"/>
      <c r="BO9997" s="5"/>
      <c r="BP9997" s="1"/>
      <c r="BQ9997" s="1"/>
      <c r="BR9997" s="1"/>
      <c r="BS9997" s="1"/>
      <c r="BT9997" s="1"/>
      <c r="BU9997" s="4"/>
      <c r="BV9997" s="1"/>
      <c r="BW9997" s="3"/>
      <c r="BX9997" s="4"/>
      <c r="BY9997" s="5"/>
      <c r="BZ9997" s="5"/>
      <c r="CA9997" s="5"/>
      <c r="CB9997" s="5"/>
      <c r="CC9997" s="5"/>
      <c r="CD9997" s="43"/>
    </row>
    <row r="9998" spans="1:82" x14ac:dyDescent="0.25">
      <c r="A9998" s="8"/>
      <c r="B9998" s="5"/>
      <c r="C9998" s="5"/>
      <c r="D9998" s="5"/>
      <c r="E9998" s="5"/>
      <c r="F9998" s="94" t="str">
        <f t="shared" si="1569"/>
        <v/>
      </c>
      <c r="G9998" s="94" t="str">
        <f t="shared" si="1570"/>
        <v/>
      </c>
      <c r="H9998" s="127" t="str">
        <f>IF(A9998&lt;&gt;"",IF(MID(C9998,1,1)="c",$AS$26,IF(MID(C9998,1,1)="r",$AS$41,IF(MID(C9998,1,1)="p",#REF!,#REF!))),"")</f>
        <v/>
      </c>
      <c r="I9998" s="92" t="str">
        <f t="shared" si="1571"/>
        <v/>
      </c>
      <c r="J9998" s="92" t="str">
        <f t="shared" si="1572"/>
        <v/>
      </c>
      <c r="K9998" s="92" t="str">
        <f t="shared" si="1573"/>
        <v/>
      </c>
      <c r="L9998" s="92" t="str">
        <f t="shared" si="1574"/>
        <v/>
      </c>
      <c r="M9998" s="95" t="str">
        <f>IF(A9998&lt;&gt;"",IF(MID(C9998,1,1)="c",SigmaEpsConcrete(I9998,$AN$30:$AN$33,$AR$30:$AR$33,$AS$26,$AS$27,$AS$28,$AQ$20,$AU$19),""),"")</f>
        <v/>
      </c>
      <c r="N9998" s="95" t="str">
        <f>IF(A9998&lt;&gt;"",IF(MID(C9998,1,1)="r",SigmaEpsReinf(J9998,$AS$42:$AS$43,$AS$41,$AS$39,$AS$40,$AQ$38),""),"")</f>
        <v/>
      </c>
      <c r="Q9998" s="92" t="str">
        <f t="shared" si="1576"/>
        <v/>
      </c>
      <c r="R9998" s="92" t="str">
        <f t="shared" si="1577"/>
        <v/>
      </c>
      <c r="U9998" s="5"/>
      <c r="V9998" s="5"/>
      <c r="W9998" s="94" t="str">
        <f t="shared" si="1575"/>
        <v/>
      </c>
      <c r="X9998" s="94" t="str">
        <f t="shared" si="1578"/>
        <v/>
      </c>
      <c r="Y9998" s="5"/>
      <c r="BK9998" s="8"/>
      <c r="BL9998" s="5"/>
      <c r="BM9998" s="5"/>
      <c r="BN9998" s="5"/>
      <c r="BO9998" s="5"/>
      <c r="BP9998" s="1"/>
      <c r="BQ9998" s="1"/>
      <c r="BR9998" s="1"/>
      <c r="BS9998" s="1"/>
      <c r="BT9998" s="1"/>
      <c r="BU9998" s="4"/>
      <c r="BV9998" s="1"/>
      <c r="BW9998" s="3"/>
      <c r="BX9998" s="4"/>
      <c r="BY9998" s="5"/>
      <c r="BZ9998" s="5"/>
      <c r="CA9998" s="5"/>
      <c r="CB9998" s="5"/>
      <c r="CC9998" s="5"/>
      <c r="CD9998" s="43"/>
    </row>
    <row r="9999" spans="1:82" x14ac:dyDescent="0.25">
      <c r="A9999" s="8"/>
      <c r="B9999" s="5"/>
      <c r="C9999" s="5"/>
      <c r="D9999" s="5"/>
      <c r="E9999" s="5"/>
      <c r="F9999" s="94" t="str">
        <f t="shared" si="1569"/>
        <v/>
      </c>
      <c r="G9999" s="94" t="str">
        <f t="shared" si="1570"/>
        <v/>
      </c>
      <c r="H9999" s="127" t="str">
        <f>IF(A9999&lt;&gt;"",IF(MID(C9999,1,1)="c",$AS$26,IF(MID(C9999,1,1)="r",$AS$41,IF(MID(C9999,1,1)="p",#REF!,#REF!))),"")</f>
        <v/>
      </c>
      <c r="I9999" s="92" t="str">
        <f t="shared" si="1571"/>
        <v/>
      </c>
      <c r="J9999" s="92" t="str">
        <f t="shared" si="1572"/>
        <v/>
      </c>
      <c r="K9999" s="92" t="str">
        <f t="shared" si="1573"/>
        <v/>
      </c>
      <c r="L9999" s="92" t="str">
        <f t="shared" si="1574"/>
        <v/>
      </c>
      <c r="M9999" s="95" t="str">
        <f>IF(A9999&lt;&gt;"",IF(MID(C9999,1,1)="c",SigmaEpsConcrete(I9999,$AN$30:$AN$33,$AR$30:$AR$33,$AS$26,$AS$27,$AS$28,$AQ$20,$AU$19),""),"")</f>
        <v/>
      </c>
      <c r="N9999" s="95" t="str">
        <f>IF(A9999&lt;&gt;"",IF(MID(C9999,1,1)="r",SigmaEpsReinf(J9999,$AS$42:$AS$43,$AS$41,$AS$39,$AS$40,$AQ$38),""),"")</f>
        <v/>
      </c>
      <c r="Q9999" s="92" t="str">
        <f t="shared" si="1576"/>
        <v/>
      </c>
      <c r="R9999" s="92" t="str">
        <f t="shared" si="1577"/>
        <v/>
      </c>
      <c r="U9999" s="5"/>
      <c r="V9999" s="5"/>
      <c r="W9999" s="94" t="str">
        <f t="shared" si="1575"/>
        <v/>
      </c>
      <c r="X9999" s="94" t="str">
        <f t="shared" si="1578"/>
        <v/>
      </c>
      <c r="Y9999" s="5"/>
      <c r="BK9999" s="8"/>
      <c r="BL9999" s="5"/>
      <c r="BM9999" s="5"/>
      <c r="BN9999" s="5"/>
      <c r="BO9999" s="5"/>
      <c r="BP9999" s="1"/>
      <c r="BQ9999" s="1"/>
      <c r="BR9999" s="1"/>
      <c r="BS9999" s="1"/>
      <c r="BT9999" s="1"/>
      <c r="BU9999" s="4"/>
      <c r="BV9999" s="1"/>
      <c r="BW9999" s="3"/>
      <c r="BX9999" s="4"/>
      <c r="BY9999" s="5"/>
      <c r="BZ9999" s="5"/>
      <c r="CA9999" s="5"/>
      <c r="CB9999" s="5"/>
      <c r="CC9999" s="5"/>
      <c r="CD9999" s="43"/>
    </row>
    <row r="10000" spans="1:82" x14ac:dyDescent="0.25">
      <c r="A10000" s="8"/>
      <c r="B10000" s="5"/>
      <c r="C10000" s="5"/>
      <c r="D10000" s="5"/>
      <c r="E10000" s="5"/>
      <c r="F10000" s="94" t="str">
        <f t="shared" si="1569"/>
        <v/>
      </c>
      <c r="G10000" s="94" t="str">
        <f t="shared" si="1570"/>
        <v/>
      </c>
      <c r="H10000" s="127" t="str">
        <f>IF(A10000&lt;&gt;"",IF(MID(C10000,1,1)="c",$AS$26,IF(MID(C10000,1,1)="r",$AS$41,IF(MID(C10000,1,1)="p",#REF!,#REF!))),"")</f>
        <v/>
      </c>
      <c r="I10000" s="92" t="str">
        <f t="shared" si="1571"/>
        <v/>
      </c>
      <c r="J10000" s="92" t="str">
        <f t="shared" si="1572"/>
        <v/>
      </c>
      <c r="K10000" s="92" t="str">
        <f t="shared" si="1573"/>
        <v/>
      </c>
      <c r="L10000" s="92" t="str">
        <f t="shared" si="1574"/>
        <v/>
      </c>
      <c r="M10000" s="95" t="str">
        <f>IF(A10000&lt;&gt;"",IF(MID(C10000,1,1)="c",SigmaEpsConcrete(I10000,$AN$30:$AN$33,$AR$30:$AR$33,$AS$26,$AS$27,$AS$28,$AQ$20,$AU$19),""),"")</f>
        <v/>
      </c>
      <c r="N10000" s="95" t="str">
        <f>IF(A10000&lt;&gt;"",IF(MID(C10000,1,1)="r",SigmaEpsReinf(J10000,$AS$42:$AS$43,$AS$41,$AS$39,$AS$40,$AQ$38),""),"")</f>
        <v/>
      </c>
      <c r="Q10000" s="92" t="str">
        <f t="shared" si="1576"/>
        <v/>
      </c>
      <c r="R10000" s="92" t="str">
        <f t="shared" si="1577"/>
        <v/>
      </c>
      <c r="U10000" s="5"/>
      <c r="V10000" s="5"/>
      <c r="W10000" s="94" t="str">
        <f t="shared" si="1575"/>
        <v/>
      </c>
      <c r="X10000" s="94" t="str">
        <f t="shared" si="1578"/>
        <v/>
      </c>
      <c r="Y10000" s="5"/>
      <c r="BK10000" s="8"/>
      <c r="BL10000" s="5"/>
      <c r="BM10000" s="5"/>
      <c r="BN10000" s="5"/>
      <c r="BO10000" s="5"/>
      <c r="BP10000" s="1"/>
      <c r="BQ10000" s="1"/>
      <c r="BR10000" s="1"/>
      <c r="BS10000" s="1"/>
      <c r="BT10000" s="1"/>
      <c r="BU10000" s="4"/>
      <c r="BV10000" s="1"/>
      <c r="BW10000" s="3"/>
      <c r="BX10000" s="4"/>
      <c r="BY10000" s="5"/>
      <c r="BZ10000" s="5"/>
      <c r="CA10000" s="5"/>
      <c r="CB10000" s="5"/>
      <c r="CC10000" s="5"/>
      <c r="CD10000" s="43"/>
    </row>
    <row r="10001" spans="1:82" x14ac:dyDescent="0.25">
      <c r="A10001" s="8"/>
      <c r="B10001" s="5"/>
      <c r="C10001" s="5"/>
      <c r="D10001" s="5"/>
      <c r="E10001" s="5"/>
      <c r="F10001" s="94" t="str">
        <f t="shared" si="1569"/>
        <v/>
      </c>
      <c r="G10001" s="94" t="str">
        <f t="shared" si="1570"/>
        <v/>
      </c>
      <c r="H10001" s="127" t="str">
        <f>IF(A10001&lt;&gt;"",IF(MID(C10001,1,1)="c",$AS$26,IF(MID(C10001,1,1)="r",$AS$41,IF(MID(C10001,1,1)="p",#REF!,#REF!))),"")</f>
        <v/>
      </c>
      <c r="I10001" s="92" t="str">
        <f t="shared" si="1571"/>
        <v/>
      </c>
      <c r="J10001" s="92" t="str">
        <f t="shared" si="1572"/>
        <v/>
      </c>
      <c r="K10001" s="92" t="str">
        <f t="shared" si="1573"/>
        <v/>
      </c>
      <c r="L10001" s="92" t="str">
        <f t="shared" si="1574"/>
        <v/>
      </c>
      <c r="M10001" s="95" t="str">
        <f>IF(A10001&lt;&gt;"",IF(MID(C10001,1,1)="c",SigmaEpsConcrete(I10001,$AN$30:$AN$33,$AR$30:$AR$33,$AS$26,$AS$27,$AS$28,$AQ$20,$AU$19),""),"")</f>
        <v/>
      </c>
      <c r="N10001" s="95" t="str">
        <f>IF(A10001&lt;&gt;"",IF(MID(C10001,1,1)="r",SigmaEpsReinf(J10001,$AS$42:$AS$43,$AS$41,$AS$39,$AS$40,$AQ$38),""),"")</f>
        <v/>
      </c>
      <c r="Q10001" s="92" t="str">
        <f t="shared" si="1576"/>
        <v/>
      </c>
      <c r="R10001" s="92" t="str">
        <f t="shared" si="1577"/>
        <v/>
      </c>
      <c r="U10001" s="5"/>
      <c r="V10001" s="5"/>
      <c r="W10001" s="94" t="str">
        <f t="shared" si="1575"/>
        <v/>
      </c>
      <c r="X10001" s="94" t="str">
        <f t="shared" si="1578"/>
        <v/>
      </c>
      <c r="Y10001" s="5"/>
      <c r="BK10001" s="8"/>
      <c r="BL10001" s="5"/>
      <c r="BM10001" s="5"/>
      <c r="BN10001" s="5"/>
      <c r="BO10001" s="5"/>
      <c r="BP10001" s="1"/>
      <c r="BQ10001" s="1"/>
      <c r="BR10001" s="1"/>
      <c r="BS10001" s="1"/>
      <c r="BT10001" s="1"/>
      <c r="BU10001" s="4"/>
      <c r="BV10001" s="1"/>
      <c r="BW10001" s="3"/>
      <c r="BX10001" s="4"/>
      <c r="BY10001" s="5"/>
      <c r="BZ10001" s="5"/>
      <c r="CA10001" s="5"/>
      <c r="CB10001" s="5"/>
      <c r="CC10001" s="5"/>
      <c r="CD10001" s="43"/>
    </row>
    <row r="10002" spans="1:82" x14ac:dyDescent="0.25">
      <c r="A10002" s="8"/>
      <c r="B10002" s="5"/>
      <c r="C10002" s="5"/>
      <c r="D10002" s="5"/>
      <c r="E10002" s="5"/>
      <c r="F10002" s="94" t="str">
        <f t="shared" si="1569"/>
        <v/>
      </c>
      <c r="G10002" s="94" t="str">
        <f t="shared" si="1570"/>
        <v/>
      </c>
      <c r="H10002" s="127" t="str">
        <f>IF(A10002&lt;&gt;"",IF(MID(C10002,1,1)="c",$AS$26,IF(MID(C10002,1,1)="r",$AS$41,IF(MID(C10002,1,1)="p",#REF!,#REF!))),"")</f>
        <v/>
      </c>
      <c r="I10002" s="92" t="str">
        <f t="shared" si="1571"/>
        <v/>
      </c>
      <c r="J10002" s="92" t="str">
        <f t="shared" si="1572"/>
        <v/>
      </c>
      <c r="K10002" s="92" t="str">
        <f t="shared" si="1573"/>
        <v/>
      </c>
      <c r="L10002" s="92" t="str">
        <f t="shared" si="1574"/>
        <v/>
      </c>
      <c r="M10002" s="95" t="str">
        <f>IF(A10002&lt;&gt;"",IF(MID(C10002,1,1)="c",SigmaEpsConcrete(I10002,$AN$30:$AN$33,$AR$30:$AR$33,$AS$26,$AS$27,$AS$28,$AQ$20,$AU$19),""),"")</f>
        <v/>
      </c>
      <c r="N10002" s="95" t="str">
        <f>IF(A10002&lt;&gt;"",IF(MID(C10002,1,1)="r",SigmaEpsReinf(J10002,$AS$42:$AS$43,$AS$41,$AS$39,$AS$40,$AQ$38),""),"")</f>
        <v/>
      </c>
      <c r="Q10002" s="92" t="str">
        <f t="shared" si="1576"/>
        <v/>
      </c>
      <c r="R10002" s="92" t="str">
        <f t="shared" si="1577"/>
        <v/>
      </c>
      <c r="U10002" s="5"/>
      <c r="V10002" s="5"/>
      <c r="W10002" s="94" t="str">
        <f t="shared" si="1575"/>
        <v/>
      </c>
      <c r="X10002" s="94" t="str">
        <f t="shared" si="1578"/>
        <v/>
      </c>
      <c r="Y10002" s="5"/>
      <c r="BK10002" s="8"/>
      <c r="BL10002" s="5"/>
      <c r="BM10002" s="5"/>
      <c r="BN10002" s="5"/>
      <c r="BO10002" s="5"/>
      <c r="BP10002" s="1"/>
      <c r="BQ10002" s="1"/>
      <c r="BR10002" s="1"/>
      <c r="BS10002" s="1"/>
      <c r="BT10002" s="1"/>
      <c r="BU10002" s="4"/>
      <c r="BV10002" s="1"/>
      <c r="BW10002" s="3"/>
      <c r="BX10002" s="4"/>
      <c r="BY10002" s="5"/>
      <c r="BZ10002" s="5"/>
      <c r="CA10002" s="5"/>
      <c r="CB10002" s="5"/>
      <c r="CC10002" s="5"/>
      <c r="CD10002" s="43"/>
    </row>
    <row r="10003" spans="1:82" x14ac:dyDescent="0.25">
      <c r="A10003" s="8"/>
      <c r="B10003" s="5"/>
      <c r="C10003" s="5"/>
      <c r="D10003" s="5"/>
      <c r="E10003" s="5"/>
      <c r="F10003" s="94" t="str">
        <f t="shared" si="1569"/>
        <v/>
      </c>
      <c r="G10003" s="94" t="str">
        <f t="shared" si="1570"/>
        <v/>
      </c>
      <c r="H10003" s="127" t="str">
        <f>IF(A10003&lt;&gt;"",IF(MID(C10003,1,1)="c",$AS$26,IF(MID(C10003,1,1)="r",$AS$41,IF(MID(C10003,1,1)="p",#REF!,#REF!))),"")</f>
        <v/>
      </c>
      <c r="I10003" s="92" t="str">
        <f t="shared" si="1571"/>
        <v/>
      </c>
      <c r="J10003" s="92" t="str">
        <f t="shared" si="1572"/>
        <v/>
      </c>
      <c r="K10003" s="92" t="str">
        <f t="shared" si="1573"/>
        <v/>
      </c>
      <c r="L10003" s="92" t="str">
        <f t="shared" si="1574"/>
        <v/>
      </c>
      <c r="M10003" s="95" t="str">
        <f>IF(A10003&lt;&gt;"",IF(MID(C10003,1,1)="c",SigmaEpsConcrete(I10003,$AN$30:$AN$33,$AR$30:$AR$33,$AS$26,$AS$27,$AS$28,$AQ$20,$AU$19),""),"")</f>
        <v/>
      </c>
      <c r="N10003" s="95" t="str">
        <f>IF(A10003&lt;&gt;"",IF(MID(C10003,1,1)="r",SigmaEpsReinf(J10003,$AS$42:$AS$43,$AS$41,$AS$39,$AS$40,$AQ$38),""),"")</f>
        <v/>
      </c>
      <c r="Q10003" s="92" t="str">
        <f t="shared" si="1576"/>
        <v/>
      </c>
      <c r="R10003" s="92" t="str">
        <f t="shared" si="1577"/>
        <v/>
      </c>
      <c r="U10003" s="5"/>
      <c r="V10003" s="5"/>
      <c r="W10003" s="94" t="str">
        <f t="shared" si="1575"/>
        <v/>
      </c>
      <c r="X10003" s="94" t="str">
        <f t="shared" si="1578"/>
        <v/>
      </c>
      <c r="Y10003" s="5"/>
      <c r="BK10003" s="8"/>
      <c r="BL10003" s="5"/>
      <c r="BM10003" s="5"/>
      <c r="BN10003" s="5"/>
      <c r="BO10003" s="5"/>
      <c r="BP10003" s="1"/>
      <c r="BQ10003" s="1"/>
      <c r="BR10003" s="1"/>
      <c r="BS10003" s="1"/>
      <c r="BT10003" s="1"/>
      <c r="BU10003" s="4"/>
      <c r="BV10003" s="1"/>
      <c r="BW10003" s="3"/>
      <c r="BX10003" s="4"/>
      <c r="BY10003" s="5"/>
      <c r="BZ10003" s="5"/>
      <c r="CA10003" s="5"/>
      <c r="CB10003" s="5"/>
      <c r="CC10003" s="5"/>
      <c r="CD10003" s="43"/>
    </row>
    <row r="10004" spans="1:82" x14ac:dyDescent="0.25">
      <c r="A10004" s="8"/>
      <c r="B10004" s="5"/>
      <c r="C10004" s="5"/>
      <c r="D10004" s="5"/>
      <c r="E10004" s="5"/>
      <c r="F10004" s="94" t="str">
        <f t="shared" si="1569"/>
        <v/>
      </c>
      <c r="G10004" s="94" t="str">
        <f t="shared" si="1570"/>
        <v/>
      </c>
      <c r="H10004" s="127" t="str">
        <f>IF(A10004&lt;&gt;"",IF(MID(C10004,1,1)="c",$AS$26,IF(MID(C10004,1,1)="r",$AS$41,IF(MID(C10004,1,1)="p",#REF!,#REF!))),"")</f>
        <v/>
      </c>
      <c r="I10004" s="92" t="str">
        <f t="shared" si="1571"/>
        <v/>
      </c>
      <c r="J10004" s="92" t="str">
        <f t="shared" si="1572"/>
        <v/>
      </c>
      <c r="K10004" s="92" t="str">
        <f t="shared" si="1573"/>
        <v/>
      </c>
      <c r="L10004" s="92" t="str">
        <f t="shared" si="1574"/>
        <v/>
      </c>
      <c r="M10004" s="95" t="str">
        <f>IF(A10004&lt;&gt;"",IF(MID(C10004,1,1)="c",SigmaEpsConcrete(I10004,$AN$30:$AN$33,$AR$30:$AR$33,$AS$26,$AS$27,$AS$28,$AQ$20,$AU$19),""),"")</f>
        <v/>
      </c>
      <c r="N10004" s="95" t="str">
        <f>IF(A10004&lt;&gt;"",IF(MID(C10004,1,1)="r",SigmaEpsReinf(J10004,$AS$42:$AS$43,$AS$41,$AS$39,$AS$40,$AQ$38),""),"")</f>
        <v/>
      </c>
      <c r="Q10004" s="92" t="str">
        <f t="shared" si="1576"/>
        <v/>
      </c>
      <c r="R10004" s="92" t="str">
        <f t="shared" si="1577"/>
        <v/>
      </c>
      <c r="U10004" s="5"/>
      <c r="V10004" s="5"/>
      <c r="W10004" s="94" t="str">
        <f t="shared" si="1575"/>
        <v/>
      </c>
      <c r="X10004" s="94" t="str">
        <f t="shared" si="1578"/>
        <v/>
      </c>
      <c r="Y10004" s="5"/>
      <c r="BK10004" s="8"/>
      <c r="BL10004" s="5"/>
      <c r="BM10004" s="5"/>
      <c r="BN10004" s="5"/>
      <c r="BO10004" s="5"/>
      <c r="BP10004" s="1"/>
      <c r="BQ10004" s="1"/>
      <c r="BR10004" s="1"/>
      <c r="BS10004" s="1"/>
      <c r="BT10004" s="1"/>
      <c r="BU10004" s="4"/>
      <c r="BV10004" s="1"/>
      <c r="BW10004" s="3"/>
      <c r="BX10004" s="4"/>
      <c r="BY10004" s="5"/>
      <c r="BZ10004" s="5"/>
      <c r="CA10004" s="5"/>
      <c r="CB10004" s="5"/>
      <c r="CC10004" s="5"/>
      <c r="CD10004" s="43"/>
    </row>
    <row r="10005" spans="1:82" x14ac:dyDescent="0.25">
      <c r="A10005" s="8"/>
      <c r="B10005" s="5"/>
      <c r="C10005" s="5"/>
      <c r="D10005" s="5"/>
      <c r="E10005" s="5"/>
      <c r="F10005" s="94" t="str">
        <f t="shared" si="1569"/>
        <v/>
      </c>
      <c r="G10005" s="94" t="str">
        <f t="shared" si="1570"/>
        <v/>
      </c>
      <c r="H10005" s="127" t="str">
        <f>IF(A10005&lt;&gt;"",IF(MID(C10005,1,1)="c",$AS$26,IF(MID(C10005,1,1)="r",$AS$41,IF(MID(C10005,1,1)="p",#REF!,#REF!))),"")</f>
        <v/>
      </c>
      <c r="I10005" s="92" t="str">
        <f t="shared" si="1571"/>
        <v/>
      </c>
      <c r="J10005" s="92" t="str">
        <f t="shared" si="1572"/>
        <v/>
      </c>
      <c r="K10005" s="92" t="str">
        <f t="shared" si="1573"/>
        <v/>
      </c>
      <c r="L10005" s="92" t="str">
        <f t="shared" si="1574"/>
        <v/>
      </c>
      <c r="M10005" s="95" t="str">
        <f>IF(A10005&lt;&gt;"",IF(MID(C10005,1,1)="c",SigmaEpsConcrete(I10005,$AN$30:$AN$33,$AR$30:$AR$33,$AS$26,$AS$27,$AS$28,$AQ$20,$AU$19),""),"")</f>
        <v/>
      </c>
      <c r="N10005" s="95" t="str">
        <f>IF(A10005&lt;&gt;"",IF(MID(C10005,1,1)="r",SigmaEpsReinf(J10005,$AS$42:$AS$43,$AS$41,$AS$39,$AS$40,$AQ$38),""),"")</f>
        <v/>
      </c>
      <c r="Q10005" s="92" t="str">
        <f t="shared" si="1576"/>
        <v/>
      </c>
      <c r="R10005" s="92" t="str">
        <f t="shared" si="1577"/>
        <v/>
      </c>
      <c r="U10005" s="5"/>
      <c r="V10005" s="5"/>
      <c r="W10005" s="94" t="str">
        <f t="shared" si="1575"/>
        <v/>
      </c>
      <c r="X10005" s="94" t="str">
        <f t="shared" si="1578"/>
        <v/>
      </c>
      <c r="Y10005" s="5"/>
      <c r="BK10005" s="8"/>
      <c r="BL10005" s="5"/>
      <c r="BM10005" s="5"/>
      <c r="BN10005" s="5"/>
      <c r="BO10005" s="5"/>
      <c r="BP10005" s="1"/>
      <c r="BQ10005" s="1"/>
      <c r="BR10005" s="1"/>
      <c r="BS10005" s="1"/>
      <c r="BT10005" s="1"/>
      <c r="BU10005" s="4"/>
      <c r="BV10005" s="1"/>
      <c r="BW10005" s="3"/>
      <c r="BX10005" s="4"/>
      <c r="BY10005" s="5"/>
      <c r="BZ10005" s="5"/>
      <c r="CA10005" s="5"/>
      <c r="CB10005" s="5"/>
      <c r="CC10005" s="5"/>
      <c r="CD10005" s="43"/>
    </row>
    <row r="10006" spans="1:82" x14ac:dyDescent="0.25">
      <c r="A10006" s="8"/>
      <c r="B10006" s="5"/>
      <c r="C10006" s="5"/>
      <c r="D10006" s="5"/>
      <c r="E10006" s="5"/>
      <c r="F10006" s="94" t="str">
        <f t="shared" si="1569"/>
        <v/>
      </c>
      <c r="G10006" s="94" t="str">
        <f t="shared" si="1570"/>
        <v/>
      </c>
      <c r="H10006" s="127" t="str">
        <f>IF(A10006&lt;&gt;"",IF(MID(C10006,1,1)="c",$AS$26,IF(MID(C10006,1,1)="r",$AS$41,IF(MID(C10006,1,1)="p",#REF!,#REF!))),"")</f>
        <v/>
      </c>
      <c r="I10006" s="92" t="str">
        <f t="shared" si="1571"/>
        <v/>
      </c>
      <c r="J10006" s="92" t="str">
        <f t="shared" si="1572"/>
        <v/>
      </c>
      <c r="K10006" s="92" t="str">
        <f t="shared" si="1573"/>
        <v/>
      </c>
      <c r="L10006" s="92" t="str">
        <f t="shared" si="1574"/>
        <v/>
      </c>
      <c r="M10006" s="95" t="str">
        <f>IF(A10006&lt;&gt;"",IF(MID(C10006,1,1)="c",SigmaEpsConcrete(I10006,$AN$30:$AN$33,$AR$30:$AR$33,$AS$26,$AS$27,$AS$28,$AQ$20,$AU$19),""),"")</f>
        <v/>
      </c>
      <c r="N10006" s="95" t="str">
        <f>IF(A10006&lt;&gt;"",IF(MID(C10006,1,1)="r",SigmaEpsReinf(J10006,$AS$42:$AS$43,$AS$41,$AS$39,$AS$40,$AQ$38),""),"")</f>
        <v/>
      </c>
      <c r="Q10006" s="92" t="str">
        <f t="shared" si="1576"/>
        <v/>
      </c>
      <c r="R10006" s="92" t="str">
        <f t="shared" si="1577"/>
        <v/>
      </c>
      <c r="U10006" s="5"/>
      <c r="V10006" s="5"/>
      <c r="W10006" s="94" t="str">
        <f t="shared" si="1575"/>
        <v/>
      </c>
      <c r="X10006" s="94" t="str">
        <f t="shared" si="1578"/>
        <v/>
      </c>
      <c r="Y10006" s="5"/>
      <c r="BK10006" s="8"/>
      <c r="BL10006" s="5"/>
      <c r="BM10006" s="5"/>
      <c r="BN10006" s="5"/>
      <c r="BO10006" s="5"/>
      <c r="BP10006" s="1"/>
      <c r="BQ10006" s="1"/>
      <c r="BR10006" s="1"/>
      <c r="BS10006" s="1"/>
      <c r="BT10006" s="1"/>
      <c r="BU10006" s="4"/>
      <c r="BV10006" s="1"/>
      <c r="BW10006" s="3"/>
      <c r="BX10006" s="4"/>
      <c r="BY10006" s="5"/>
      <c r="BZ10006" s="5"/>
      <c r="CA10006" s="5"/>
      <c r="CB10006" s="5"/>
      <c r="CC10006" s="5"/>
      <c r="CD10006" s="43"/>
    </row>
    <row r="10007" spans="1:82" x14ac:dyDescent="0.25">
      <c r="A10007" s="8"/>
      <c r="B10007" s="5"/>
      <c r="C10007" s="5"/>
      <c r="D10007" s="5"/>
      <c r="E10007" s="5"/>
      <c r="F10007" s="94" t="str">
        <f t="shared" si="1569"/>
        <v/>
      </c>
      <c r="G10007" s="94" t="str">
        <f t="shared" si="1570"/>
        <v/>
      </c>
      <c r="H10007" s="127" t="str">
        <f>IF(A10007&lt;&gt;"",IF(MID(C10007,1,1)="c",$AS$26,IF(MID(C10007,1,1)="r",$AS$41,IF(MID(C10007,1,1)="p",#REF!,#REF!))),"")</f>
        <v/>
      </c>
      <c r="I10007" s="92" t="str">
        <f t="shared" si="1571"/>
        <v/>
      </c>
      <c r="J10007" s="92" t="str">
        <f t="shared" si="1572"/>
        <v/>
      </c>
      <c r="K10007" s="92" t="str">
        <f t="shared" si="1573"/>
        <v/>
      </c>
      <c r="L10007" s="92" t="str">
        <f t="shared" si="1574"/>
        <v/>
      </c>
      <c r="M10007" s="95" t="str">
        <f>IF(A10007&lt;&gt;"",IF(MID(C10007,1,1)="c",SigmaEpsConcrete(I10007,$AN$30:$AN$33,$AR$30:$AR$33,$AS$26,$AS$27,$AS$28,$AQ$20,$AU$19),""),"")</f>
        <v/>
      </c>
      <c r="N10007" s="95" t="str">
        <f>IF(A10007&lt;&gt;"",IF(MID(C10007,1,1)="r",SigmaEpsReinf(J10007,$AS$42:$AS$43,$AS$41,$AS$39,$AS$40,$AQ$38),""),"")</f>
        <v/>
      </c>
      <c r="Q10007" s="92" t="str">
        <f t="shared" si="1576"/>
        <v/>
      </c>
      <c r="R10007" s="92" t="str">
        <f t="shared" si="1577"/>
        <v/>
      </c>
      <c r="U10007" s="5"/>
      <c r="V10007" s="5"/>
      <c r="W10007" s="94" t="str">
        <f t="shared" si="1575"/>
        <v/>
      </c>
      <c r="X10007" s="94" t="str">
        <f t="shared" si="1578"/>
        <v/>
      </c>
      <c r="Y10007" s="5"/>
      <c r="BK10007" s="8"/>
      <c r="BL10007" s="5"/>
      <c r="BM10007" s="5"/>
      <c r="BN10007" s="5"/>
      <c r="BO10007" s="5"/>
      <c r="BP10007" s="1"/>
      <c r="BQ10007" s="1"/>
      <c r="BR10007" s="1"/>
      <c r="BS10007" s="1"/>
      <c r="BT10007" s="1"/>
      <c r="BU10007" s="4"/>
      <c r="BV10007" s="1"/>
      <c r="BW10007" s="3"/>
      <c r="BX10007" s="4"/>
      <c r="BY10007" s="5"/>
      <c r="BZ10007" s="5"/>
      <c r="CA10007" s="5"/>
      <c r="CB10007" s="5"/>
      <c r="CC10007" s="5"/>
      <c r="CD10007" s="43"/>
    </row>
    <row r="10008" spans="1:82" x14ac:dyDescent="0.25">
      <c r="A10008" s="8"/>
      <c r="B10008" s="5"/>
      <c r="C10008" s="5"/>
      <c r="D10008" s="5"/>
      <c r="E10008" s="5"/>
      <c r="F10008" s="94" t="str">
        <f t="shared" si="1569"/>
        <v/>
      </c>
      <c r="G10008" s="94" t="str">
        <f t="shared" si="1570"/>
        <v/>
      </c>
      <c r="H10008" s="127" t="str">
        <f>IF(A10008&lt;&gt;"",IF(MID(C10008,1,1)="c",$AS$26,IF(MID(C10008,1,1)="r",$AS$41,IF(MID(C10008,1,1)="p",#REF!,#REF!))),"")</f>
        <v/>
      </c>
      <c r="I10008" s="92" t="str">
        <f t="shared" si="1571"/>
        <v/>
      </c>
      <c r="J10008" s="92" t="str">
        <f t="shared" si="1572"/>
        <v/>
      </c>
      <c r="K10008" s="92" t="str">
        <f t="shared" si="1573"/>
        <v/>
      </c>
      <c r="L10008" s="92" t="str">
        <f t="shared" si="1574"/>
        <v/>
      </c>
      <c r="M10008" s="95" t="str">
        <f>IF(A10008&lt;&gt;"",IF(MID(C10008,1,1)="c",SigmaEpsConcrete(I10008,$AN$30:$AN$33,$AR$30:$AR$33,$AS$26,$AS$27,$AS$28,$AQ$20,$AU$19),""),"")</f>
        <v/>
      </c>
      <c r="N10008" s="95" t="str">
        <f>IF(A10008&lt;&gt;"",IF(MID(C10008,1,1)="r",SigmaEpsReinf(J10008,$AS$42:$AS$43,$AS$41,$AS$39,$AS$40,$AQ$38),""),"")</f>
        <v/>
      </c>
      <c r="Q10008" s="92" t="str">
        <f t="shared" si="1576"/>
        <v/>
      </c>
      <c r="R10008" s="92" t="str">
        <f t="shared" si="1577"/>
        <v/>
      </c>
      <c r="U10008" s="5"/>
      <c r="V10008" s="5"/>
      <c r="W10008" s="94" t="str">
        <f t="shared" si="1575"/>
        <v/>
      </c>
      <c r="X10008" s="94" t="str">
        <f t="shared" si="1578"/>
        <v/>
      </c>
      <c r="Y10008" s="5"/>
      <c r="BK10008" s="8"/>
      <c r="BL10008" s="5"/>
      <c r="BM10008" s="5"/>
      <c r="BN10008" s="5"/>
      <c r="BO10008" s="5"/>
      <c r="BP10008" s="1"/>
      <c r="BQ10008" s="1"/>
      <c r="BR10008" s="1"/>
      <c r="BS10008" s="1"/>
      <c r="BT10008" s="1"/>
      <c r="BU10008" s="4"/>
      <c r="BV10008" s="1"/>
      <c r="BW10008" s="3"/>
      <c r="BX10008" s="4"/>
      <c r="BY10008" s="5"/>
      <c r="BZ10008" s="5"/>
      <c r="CA10008" s="5"/>
      <c r="CB10008" s="5"/>
      <c r="CC10008" s="5"/>
      <c r="CD10008" s="43"/>
    </row>
    <row r="10009" spans="1:82" x14ac:dyDescent="0.25">
      <c r="A10009" s="8"/>
      <c r="B10009" s="5"/>
      <c r="C10009" s="5"/>
      <c r="D10009" s="5"/>
      <c r="E10009" s="5"/>
      <c r="F10009" s="94" t="str">
        <f t="shared" si="1569"/>
        <v/>
      </c>
      <c r="G10009" s="94" t="str">
        <f t="shared" si="1570"/>
        <v/>
      </c>
      <c r="H10009" s="127" t="str">
        <f>IF(A10009&lt;&gt;"",IF(MID(C10009,1,1)="c",$AS$26,IF(MID(C10009,1,1)="r",$AS$41,IF(MID(C10009,1,1)="p",#REF!,#REF!))),"")</f>
        <v/>
      </c>
      <c r="I10009" s="92" t="str">
        <f t="shared" si="1571"/>
        <v/>
      </c>
      <c r="J10009" s="92" t="str">
        <f t="shared" si="1572"/>
        <v/>
      </c>
      <c r="K10009" s="92" t="str">
        <f t="shared" si="1573"/>
        <v/>
      </c>
      <c r="L10009" s="92" t="str">
        <f t="shared" si="1574"/>
        <v/>
      </c>
      <c r="M10009" s="95" t="str">
        <f>IF(A10009&lt;&gt;"",IF(MID(C10009,1,1)="c",SigmaEpsConcrete(I10009,$AN$30:$AN$33,$AR$30:$AR$33,$AS$26,$AS$27,$AS$28,$AQ$20,$AU$19),""),"")</f>
        <v/>
      </c>
      <c r="N10009" s="95" t="str">
        <f>IF(A10009&lt;&gt;"",IF(MID(C10009,1,1)="r",SigmaEpsReinf(J10009,$AS$42:$AS$43,$AS$41,$AS$39,$AS$40,$AQ$38),""),"")</f>
        <v/>
      </c>
      <c r="Q10009" s="92" t="str">
        <f t="shared" si="1576"/>
        <v/>
      </c>
      <c r="R10009" s="92" t="str">
        <f t="shared" si="1577"/>
        <v/>
      </c>
      <c r="U10009" s="5"/>
      <c r="V10009" s="5"/>
      <c r="W10009" s="94" t="str">
        <f t="shared" si="1575"/>
        <v/>
      </c>
      <c r="X10009" s="94" t="str">
        <f t="shared" si="1578"/>
        <v/>
      </c>
      <c r="Y10009" s="5"/>
      <c r="BK10009" s="8"/>
      <c r="BL10009" s="5"/>
      <c r="BM10009" s="5"/>
      <c r="BN10009" s="5"/>
      <c r="BO10009" s="5"/>
      <c r="BP10009" s="1"/>
      <c r="BQ10009" s="1"/>
      <c r="BR10009" s="1"/>
      <c r="BS10009" s="1"/>
      <c r="BT10009" s="1"/>
      <c r="BU10009" s="4"/>
      <c r="BV10009" s="1"/>
      <c r="BW10009" s="3"/>
      <c r="BX10009" s="4"/>
      <c r="BY10009" s="5"/>
      <c r="BZ10009" s="5"/>
      <c r="CA10009" s="5"/>
      <c r="CB10009" s="5"/>
      <c r="CC10009" s="5"/>
      <c r="CD10009" s="43"/>
    </row>
    <row r="10010" spans="1:82" x14ac:dyDescent="0.25">
      <c r="A10010" s="8"/>
      <c r="B10010" s="5"/>
      <c r="C10010" s="5"/>
      <c r="D10010" s="5"/>
      <c r="E10010" s="5"/>
      <c r="F10010" s="94" t="str">
        <f t="shared" si="1569"/>
        <v/>
      </c>
      <c r="G10010" s="94" t="str">
        <f t="shared" si="1570"/>
        <v/>
      </c>
      <c r="H10010" s="127" t="str">
        <f>IF(A10010&lt;&gt;"",IF(MID(C10010,1,1)="c",$AS$26,IF(MID(C10010,1,1)="r",$AS$41,IF(MID(C10010,1,1)="p",#REF!,#REF!))),"")</f>
        <v/>
      </c>
      <c r="I10010" s="92" t="str">
        <f t="shared" si="1571"/>
        <v/>
      </c>
      <c r="J10010" s="92" t="str">
        <f t="shared" si="1572"/>
        <v/>
      </c>
      <c r="K10010" s="92" t="str">
        <f t="shared" si="1573"/>
        <v/>
      </c>
      <c r="L10010" s="92" t="str">
        <f t="shared" si="1574"/>
        <v/>
      </c>
      <c r="M10010" s="95" t="str">
        <f>IF(A10010&lt;&gt;"",IF(MID(C10010,1,1)="c",SigmaEpsConcrete(I10010,$AN$30:$AN$33,$AR$30:$AR$33,$AS$26,$AS$27,$AS$28,$AQ$20,$AU$19),""),"")</f>
        <v/>
      </c>
      <c r="N10010" s="95" t="str">
        <f>IF(A10010&lt;&gt;"",IF(MID(C10010,1,1)="r",SigmaEpsReinf(J10010,$AS$42:$AS$43,$AS$41,$AS$39,$AS$40,$AQ$38),""),"")</f>
        <v/>
      </c>
      <c r="Q10010" s="92" t="str">
        <f t="shared" si="1576"/>
        <v/>
      </c>
      <c r="R10010" s="92" t="str">
        <f t="shared" si="1577"/>
        <v/>
      </c>
      <c r="U10010" s="5"/>
      <c r="V10010" s="5"/>
      <c r="W10010" s="94" t="str">
        <f t="shared" si="1575"/>
        <v/>
      </c>
      <c r="X10010" s="94" t="str">
        <f t="shared" si="1578"/>
        <v/>
      </c>
      <c r="Y10010" s="5"/>
      <c r="BK10010" s="8"/>
      <c r="BL10010" s="5"/>
      <c r="BM10010" s="5"/>
      <c r="BN10010" s="5"/>
      <c r="BO10010" s="5"/>
      <c r="BP10010" s="1"/>
      <c r="BQ10010" s="1"/>
      <c r="BR10010" s="1"/>
      <c r="BS10010" s="1"/>
      <c r="BT10010" s="1"/>
      <c r="BU10010" s="4"/>
      <c r="BV10010" s="1"/>
      <c r="BW10010" s="3"/>
      <c r="BX10010" s="4"/>
      <c r="BY10010" s="5"/>
      <c r="BZ10010" s="5"/>
      <c r="CA10010" s="5"/>
      <c r="CB10010" s="5"/>
      <c r="CC10010" s="5"/>
      <c r="CD10010" s="43"/>
    </row>
    <row r="10011" spans="1:82" x14ac:dyDescent="0.25">
      <c r="A10011" s="99" t="s">
        <v>182</v>
      </c>
      <c r="B10011" s="99" t="s">
        <v>182</v>
      </c>
      <c r="C10011" s="99" t="s">
        <v>182</v>
      </c>
      <c r="D10011" s="99" t="s">
        <v>182</v>
      </c>
      <c r="E10011" s="99" t="s">
        <v>182</v>
      </c>
      <c r="F10011" s="99" t="s">
        <v>182</v>
      </c>
      <c r="G10011" s="99" t="s">
        <v>182</v>
      </c>
      <c r="H10011" s="99" t="s">
        <v>182</v>
      </c>
      <c r="I10011" s="99" t="s">
        <v>182</v>
      </c>
      <c r="J10011" s="99" t="s">
        <v>182</v>
      </c>
      <c r="K10011" s="99" t="s">
        <v>182</v>
      </c>
      <c r="L10011" s="99" t="s">
        <v>182</v>
      </c>
      <c r="M10011" s="99" t="s">
        <v>182</v>
      </c>
      <c r="N10011" s="99" t="s">
        <v>182</v>
      </c>
      <c r="O10011" s="99" t="s">
        <v>182</v>
      </c>
      <c r="P10011" s="99" t="s">
        <v>182</v>
      </c>
      <c r="Q10011" s="99" t="s">
        <v>182</v>
      </c>
      <c r="R10011" s="99" t="s">
        <v>182</v>
      </c>
      <c r="S10011" s="99" t="s">
        <v>182</v>
      </c>
      <c r="T10011" s="99" t="s">
        <v>182</v>
      </c>
      <c r="U10011" s="99" t="s">
        <v>182</v>
      </c>
      <c r="V10011" s="99" t="s">
        <v>182</v>
      </c>
      <c r="W10011" s="99" t="s">
        <v>182</v>
      </c>
      <c r="X10011" s="99" t="s">
        <v>182</v>
      </c>
      <c r="Y10011" s="99" t="s">
        <v>182</v>
      </c>
      <c r="Z10011" s="99" t="s">
        <v>182</v>
      </c>
      <c r="AA10011" s="99" t="s">
        <v>182</v>
      </c>
      <c r="AB10011" s="99"/>
      <c r="AC10011" s="99"/>
      <c r="AD10011" s="99"/>
      <c r="AE10011" s="99"/>
      <c r="AF10011" s="99"/>
      <c r="AG10011" s="99"/>
      <c r="AH10011" s="99"/>
      <c r="AI10011" s="99"/>
      <c r="AJ10011" s="99"/>
      <c r="AK10011" s="99"/>
      <c r="AL10011" s="99" t="s">
        <v>182</v>
      </c>
      <c r="AM10011" s="99" t="s">
        <v>182</v>
      </c>
      <c r="AN10011" s="99" t="s">
        <v>182</v>
      </c>
      <c r="AO10011" s="99" t="s">
        <v>182</v>
      </c>
      <c r="AP10011" s="99" t="s">
        <v>182</v>
      </c>
      <c r="AQ10011" s="99" t="s">
        <v>182</v>
      </c>
      <c r="AR10011" s="99" t="s">
        <v>182</v>
      </c>
      <c r="AS10011" s="99" t="s">
        <v>182</v>
      </c>
      <c r="AT10011" s="99" t="s">
        <v>182</v>
      </c>
    </row>
    <row r="10012" spans="1:82" x14ac:dyDescent="0.25">
      <c r="A10012" s="8"/>
      <c r="B10012" s="5"/>
      <c r="C10012" s="5"/>
      <c r="D10012" s="5"/>
      <c r="E10012" s="5"/>
      <c r="Y10012" s="5"/>
    </row>
    <row r="10013" spans="1:82" x14ac:dyDescent="0.25">
      <c r="A10013" s="8"/>
      <c r="B10013" s="5"/>
      <c r="C10013" s="5"/>
      <c r="D10013" s="5"/>
      <c r="E10013" s="5"/>
      <c r="Y10013" s="5"/>
    </row>
    <row r="10014" spans="1:82" x14ac:dyDescent="0.25">
      <c r="A10014" s="8"/>
      <c r="B10014" s="5"/>
      <c r="C10014" s="5"/>
      <c r="D10014" s="5"/>
      <c r="E10014" s="5"/>
      <c r="Y10014" s="5"/>
    </row>
    <row r="10015" spans="1:82" x14ac:dyDescent="0.25">
      <c r="A10015" s="8"/>
      <c r="B10015" s="5"/>
      <c r="C10015" s="5"/>
      <c r="D10015" s="5"/>
      <c r="E10015" s="5"/>
      <c r="Y10015" s="5"/>
    </row>
    <row r="10016" spans="1:82" x14ac:dyDescent="0.25">
      <c r="A10016" s="8"/>
      <c r="B10016" s="5"/>
      <c r="C10016" s="5"/>
      <c r="D10016" s="5"/>
      <c r="E10016" s="5"/>
      <c r="Y10016" s="5"/>
    </row>
    <row r="10017" spans="1:25" x14ac:dyDescent="0.25">
      <c r="A10017" s="8"/>
      <c r="B10017" s="5"/>
      <c r="C10017" s="5"/>
      <c r="D10017" s="5"/>
      <c r="E10017" s="5"/>
      <c r="Y10017" s="5"/>
    </row>
    <row r="10018" spans="1:25" x14ac:dyDescent="0.25">
      <c r="A10018" s="8"/>
      <c r="B10018" s="5"/>
      <c r="C10018" s="5"/>
      <c r="D10018" s="5"/>
      <c r="E10018" s="5"/>
      <c r="Y10018" s="5"/>
    </row>
    <row r="10019" spans="1:25" x14ac:dyDescent="0.25">
      <c r="A10019" s="8"/>
      <c r="B10019" s="5"/>
      <c r="C10019" s="5"/>
      <c r="D10019" s="5"/>
      <c r="E10019" s="5"/>
      <c r="Y10019" s="5"/>
    </row>
    <row r="10020" spans="1:25" x14ac:dyDescent="0.25">
      <c r="A10020" s="8"/>
      <c r="B10020" s="5"/>
      <c r="C10020" s="5"/>
      <c r="D10020" s="5"/>
      <c r="E10020" s="5"/>
      <c r="Y10020" s="5"/>
    </row>
    <row r="10021" spans="1:25" x14ac:dyDescent="0.25">
      <c r="A10021" s="8"/>
      <c r="B10021" s="5"/>
      <c r="C10021" s="5"/>
      <c r="D10021" s="5"/>
      <c r="E10021" s="5"/>
      <c r="Y10021" s="5"/>
    </row>
    <row r="10022" spans="1:25" x14ac:dyDescent="0.25">
      <c r="A10022" s="8"/>
      <c r="B10022" s="5"/>
      <c r="C10022" s="5"/>
      <c r="D10022" s="5"/>
      <c r="E10022" s="5"/>
      <c r="Y10022" s="5"/>
    </row>
    <row r="10023" spans="1:25" x14ac:dyDescent="0.25">
      <c r="A10023" s="8"/>
      <c r="B10023" s="5"/>
      <c r="C10023" s="5"/>
      <c r="D10023" s="5"/>
      <c r="E10023" s="5"/>
      <c r="Y10023" s="5"/>
    </row>
    <row r="10024" spans="1:25" x14ac:dyDescent="0.25">
      <c r="A10024" s="8"/>
      <c r="B10024" s="5"/>
      <c r="C10024" s="5"/>
      <c r="D10024" s="5"/>
      <c r="E10024" s="5"/>
      <c r="Y10024" s="5"/>
    </row>
    <row r="10025" spans="1:25" x14ac:dyDescent="0.25">
      <c r="A10025" s="8"/>
      <c r="B10025" s="5"/>
      <c r="C10025" s="5"/>
      <c r="D10025" s="5"/>
      <c r="E10025" s="5"/>
      <c r="Y10025" s="5"/>
    </row>
    <row r="10026" spans="1:25" x14ac:dyDescent="0.25">
      <c r="A10026" s="8"/>
      <c r="B10026" s="5"/>
      <c r="C10026" s="5"/>
      <c r="D10026" s="5"/>
      <c r="E10026" s="5"/>
      <c r="Y10026" s="5"/>
    </row>
    <row r="10027" spans="1:25" x14ac:dyDescent="0.25">
      <c r="A10027" s="8"/>
      <c r="B10027" s="5"/>
      <c r="C10027" s="5"/>
      <c r="D10027" s="5"/>
      <c r="E10027" s="5"/>
      <c r="Y10027" s="5"/>
    </row>
    <row r="10028" spans="1:25" x14ac:dyDescent="0.25">
      <c r="A10028" s="8"/>
      <c r="B10028" s="5"/>
      <c r="C10028" s="5"/>
      <c r="D10028" s="5"/>
      <c r="E10028" s="5"/>
      <c r="Y10028" s="5"/>
    </row>
    <row r="10029" spans="1:25" x14ac:dyDescent="0.25">
      <c r="A10029" s="8"/>
      <c r="B10029" s="5"/>
      <c r="C10029" s="5"/>
      <c r="D10029" s="5"/>
      <c r="E10029" s="5"/>
      <c r="Y10029" s="5"/>
    </row>
    <row r="10030" spans="1:25" x14ac:dyDescent="0.25">
      <c r="A10030" s="8"/>
      <c r="B10030" s="5"/>
      <c r="C10030" s="5"/>
      <c r="D10030" s="5"/>
      <c r="E10030" s="5"/>
      <c r="Y10030" s="5"/>
    </row>
    <row r="10031" spans="1:25" x14ac:dyDescent="0.25">
      <c r="A10031" s="8"/>
      <c r="B10031" s="5"/>
      <c r="C10031" s="5"/>
      <c r="D10031" s="5"/>
      <c r="E10031" s="5"/>
      <c r="Y10031" s="5"/>
    </row>
    <row r="10032" spans="1:25" x14ac:dyDescent="0.25">
      <c r="A10032" s="8"/>
      <c r="B10032" s="5"/>
      <c r="C10032" s="5"/>
      <c r="D10032" s="5"/>
      <c r="E10032" s="5"/>
      <c r="Y10032" s="5"/>
    </row>
    <row r="10033" spans="1:25" x14ac:dyDescent="0.25">
      <c r="A10033" s="8"/>
      <c r="B10033" s="5"/>
      <c r="C10033" s="5"/>
      <c r="D10033" s="5"/>
      <c r="E10033" s="5"/>
      <c r="Y10033" s="5"/>
    </row>
    <row r="10034" spans="1:25" x14ac:dyDescent="0.25">
      <c r="A10034" s="8"/>
      <c r="B10034" s="5"/>
      <c r="C10034" s="5"/>
      <c r="D10034" s="5"/>
      <c r="E10034" s="5"/>
      <c r="Y10034" s="5"/>
    </row>
    <row r="10035" spans="1:25" x14ac:dyDescent="0.25">
      <c r="A10035" s="8"/>
      <c r="B10035" s="5"/>
      <c r="C10035" s="5"/>
      <c r="D10035" s="5"/>
      <c r="E10035" s="5"/>
      <c r="Y10035" s="5"/>
    </row>
    <row r="10036" spans="1:25" x14ac:dyDescent="0.25">
      <c r="A10036" s="8"/>
      <c r="B10036" s="5"/>
      <c r="C10036" s="5"/>
      <c r="D10036" s="5"/>
      <c r="E10036" s="5"/>
      <c r="Y10036" s="5"/>
    </row>
    <row r="10037" spans="1:25" x14ac:dyDescent="0.25">
      <c r="A10037" s="8"/>
      <c r="B10037" s="5"/>
      <c r="C10037" s="5"/>
      <c r="D10037" s="5"/>
      <c r="E10037" s="5"/>
      <c r="Y10037" s="5"/>
    </row>
    <row r="10038" spans="1:25" x14ac:dyDescent="0.25">
      <c r="A10038" s="8"/>
      <c r="B10038" s="5"/>
      <c r="C10038" s="5"/>
      <c r="D10038" s="5"/>
      <c r="E10038" s="5"/>
      <c r="Y10038" s="5"/>
    </row>
    <row r="10039" spans="1:25" x14ac:dyDescent="0.25">
      <c r="A10039" s="8"/>
      <c r="B10039" s="5"/>
      <c r="C10039" s="5"/>
      <c r="D10039" s="5"/>
      <c r="E10039" s="5"/>
      <c r="Y10039" s="5"/>
    </row>
    <row r="10040" spans="1:25" x14ac:dyDescent="0.25">
      <c r="A10040" s="8"/>
      <c r="B10040" s="5"/>
      <c r="C10040" s="5"/>
      <c r="D10040" s="5"/>
      <c r="E10040" s="5"/>
      <c r="Y10040" s="5"/>
    </row>
    <row r="10041" spans="1:25" x14ac:dyDescent="0.25">
      <c r="A10041" s="8"/>
      <c r="B10041" s="5"/>
      <c r="C10041" s="5"/>
      <c r="D10041" s="5"/>
      <c r="E10041" s="5"/>
      <c r="Y10041" s="5"/>
    </row>
    <row r="10042" spans="1:25" x14ac:dyDescent="0.25">
      <c r="A10042" s="8"/>
      <c r="B10042" s="5"/>
      <c r="C10042" s="5"/>
      <c r="D10042" s="5"/>
      <c r="E10042" s="5"/>
      <c r="Y10042" s="5"/>
    </row>
    <row r="10043" spans="1:25" x14ac:dyDescent="0.25">
      <c r="A10043" s="8"/>
      <c r="B10043" s="5"/>
      <c r="C10043" s="5"/>
      <c r="D10043" s="5"/>
      <c r="E10043" s="5"/>
      <c r="Y10043" s="5"/>
    </row>
    <row r="10044" spans="1:25" x14ac:dyDescent="0.25">
      <c r="A10044" s="8"/>
      <c r="B10044" s="5"/>
      <c r="C10044" s="5"/>
      <c r="D10044" s="5"/>
      <c r="E10044" s="5"/>
      <c r="Y10044" s="5"/>
    </row>
    <row r="10045" spans="1:25" x14ac:dyDescent="0.25">
      <c r="A10045" s="8"/>
      <c r="B10045" s="5"/>
      <c r="C10045" s="5"/>
      <c r="D10045" s="5"/>
      <c r="E10045" s="5"/>
      <c r="Y10045" s="5"/>
    </row>
    <row r="10046" spans="1:25" x14ac:dyDescent="0.25">
      <c r="A10046" s="8"/>
      <c r="B10046" s="5"/>
      <c r="C10046" s="5"/>
      <c r="D10046" s="5"/>
      <c r="E10046" s="5"/>
      <c r="Y10046" s="5"/>
    </row>
    <row r="10047" spans="1:25" x14ac:dyDescent="0.25">
      <c r="A10047" s="8"/>
      <c r="B10047" s="5"/>
      <c r="C10047" s="5"/>
      <c r="D10047" s="5"/>
      <c r="E10047" s="5"/>
      <c r="Y10047" s="5"/>
    </row>
    <row r="10048" spans="1:25" x14ac:dyDescent="0.25">
      <c r="A10048" s="8"/>
      <c r="B10048" s="5"/>
      <c r="C10048" s="5"/>
      <c r="D10048" s="5"/>
      <c r="E10048" s="5"/>
      <c r="Y10048" s="5"/>
    </row>
    <row r="10049" spans="1:25" x14ac:dyDescent="0.25">
      <c r="A10049" s="8"/>
      <c r="B10049" s="5"/>
      <c r="C10049" s="5"/>
      <c r="D10049" s="5"/>
      <c r="E10049" s="5"/>
      <c r="Y10049" s="5"/>
    </row>
    <row r="10050" spans="1:25" x14ac:dyDescent="0.25">
      <c r="A10050" s="8"/>
      <c r="B10050" s="5"/>
      <c r="C10050" s="5"/>
      <c r="D10050" s="5"/>
      <c r="E10050" s="5"/>
      <c r="Y10050" s="5"/>
    </row>
    <row r="10051" spans="1:25" x14ac:dyDescent="0.25">
      <c r="A10051" s="8"/>
      <c r="B10051" s="5"/>
      <c r="C10051" s="5"/>
      <c r="D10051" s="5"/>
      <c r="E10051" s="5"/>
      <c r="Y10051" s="5"/>
    </row>
    <row r="10052" spans="1:25" x14ac:dyDescent="0.25">
      <c r="A10052" s="8"/>
      <c r="B10052" s="5"/>
      <c r="C10052" s="5"/>
      <c r="D10052" s="5"/>
      <c r="E10052" s="5"/>
      <c r="Y10052" s="5"/>
    </row>
    <row r="10053" spans="1:25" x14ac:dyDescent="0.25">
      <c r="A10053" s="8"/>
      <c r="B10053" s="5"/>
      <c r="C10053" s="5"/>
      <c r="D10053" s="5"/>
      <c r="E10053" s="5"/>
      <c r="Y10053" s="5"/>
    </row>
    <row r="10054" spans="1:25" x14ac:dyDescent="0.25">
      <c r="A10054" s="8"/>
      <c r="B10054" s="5"/>
      <c r="C10054" s="5"/>
      <c r="D10054" s="5"/>
      <c r="E10054" s="5"/>
      <c r="Y10054" s="5"/>
    </row>
    <row r="10055" spans="1:25" x14ac:dyDescent="0.25">
      <c r="A10055" s="8"/>
      <c r="B10055" s="5"/>
      <c r="C10055" s="5"/>
      <c r="D10055" s="5"/>
      <c r="E10055" s="5"/>
      <c r="Y10055" s="5"/>
    </row>
    <row r="10056" spans="1:25" x14ac:dyDescent="0.25">
      <c r="A10056" s="8"/>
      <c r="B10056" s="5"/>
      <c r="C10056" s="5"/>
      <c r="D10056" s="5"/>
      <c r="E10056" s="5"/>
      <c r="Y10056" s="5"/>
    </row>
    <row r="10057" spans="1:25" x14ac:dyDescent="0.25">
      <c r="A10057" s="8"/>
      <c r="B10057" s="5"/>
      <c r="C10057" s="5"/>
      <c r="D10057" s="5"/>
      <c r="E10057" s="5"/>
      <c r="Y10057" s="5"/>
    </row>
    <row r="10058" spans="1:25" x14ac:dyDescent="0.25">
      <c r="A10058" s="8"/>
      <c r="B10058" s="5"/>
      <c r="C10058" s="5"/>
      <c r="D10058" s="5"/>
      <c r="E10058" s="5"/>
      <c r="Y10058" s="5"/>
    </row>
    <row r="10059" spans="1:25" x14ac:dyDescent="0.25">
      <c r="A10059" s="8"/>
      <c r="B10059" s="5"/>
      <c r="C10059" s="5"/>
      <c r="D10059" s="5"/>
      <c r="E10059" s="5"/>
      <c r="Y10059" s="5"/>
    </row>
    <row r="10060" spans="1:25" x14ac:dyDescent="0.25">
      <c r="A10060" s="8"/>
      <c r="B10060" s="5"/>
      <c r="C10060" s="5"/>
      <c r="D10060" s="5"/>
      <c r="E10060" s="5"/>
      <c r="Y10060" s="5"/>
    </row>
    <row r="10061" spans="1:25" x14ac:dyDescent="0.25">
      <c r="A10061" s="8"/>
      <c r="B10061" s="5"/>
      <c r="C10061" s="5"/>
      <c r="D10061" s="5"/>
      <c r="E10061" s="5"/>
      <c r="Y10061" s="5"/>
    </row>
    <row r="10062" spans="1:25" x14ac:dyDescent="0.25">
      <c r="A10062" s="8"/>
      <c r="B10062" s="5"/>
      <c r="C10062" s="5"/>
      <c r="D10062" s="5"/>
      <c r="E10062" s="5"/>
      <c r="Y10062" s="5"/>
    </row>
    <row r="10063" spans="1:25" x14ac:dyDescent="0.25">
      <c r="A10063" s="8"/>
      <c r="B10063" s="5"/>
      <c r="C10063" s="5"/>
      <c r="D10063" s="5"/>
      <c r="E10063" s="5"/>
      <c r="Y10063" s="5"/>
    </row>
    <row r="10064" spans="1:25" x14ac:dyDescent="0.25">
      <c r="A10064" s="8"/>
      <c r="B10064" s="5"/>
      <c r="C10064" s="5"/>
      <c r="D10064" s="5"/>
      <c r="E10064" s="5"/>
      <c r="Y10064" s="5"/>
    </row>
    <row r="10065" spans="1:25" x14ac:dyDescent="0.25">
      <c r="A10065" s="8"/>
      <c r="B10065" s="5"/>
      <c r="C10065" s="5"/>
      <c r="D10065" s="5"/>
      <c r="E10065" s="5"/>
      <c r="Y10065" s="5"/>
    </row>
    <row r="10066" spans="1:25" x14ac:dyDescent="0.25">
      <c r="A10066" s="8"/>
      <c r="B10066" s="5"/>
      <c r="C10066" s="5"/>
      <c r="D10066" s="5"/>
      <c r="E10066" s="5"/>
      <c r="Y10066" s="5"/>
    </row>
    <row r="10067" spans="1:25" x14ac:dyDescent="0.25">
      <c r="A10067" s="8"/>
      <c r="B10067" s="5"/>
      <c r="C10067" s="5"/>
      <c r="D10067" s="5"/>
      <c r="E10067" s="5"/>
      <c r="Y10067" s="5"/>
    </row>
    <row r="10068" spans="1:25" x14ac:dyDescent="0.25">
      <c r="A10068" s="8"/>
      <c r="B10068" s="5"/>
      <c r="C10068" s="5"/>
      <c r="D10068" s="5"/>
      <c r="E10068" s="5"/>
      <c r="Y10068" s="5"/>
    </row>
    <row r="10069" spans="1:25" x14ac:dyDescent="0.25">
      <c r="A10069" s="8"/>
      <c r="B10069" s="5"/>
      <c r="C10069" s="5"/>
      <c r="D10069" s="5"/>
      <c r="E10069" s="5"/>
      <c r="Y10069" s="5"/>
    </row>
    <row r="10070" spans="1:25" x14ac:dyDescent="0.25">
      <c r="A10070" s="8"/>
      <c r="B10070" s="5"/>
      <c r="C10070" s="5"/>
      <c r="D10070" s="5"/>
      <c r="E10070" s="5"/>
      <c r="Y10070" s="5"/>
    </row>
    <row r="10071" spans="1:25" x14ac:dyDescent="0.25">
      <c r="A10071" s="8"/>
      <c r="B10071" s="5"/>
      <c r="C10071" s="5"/>
      <c r="D10071" s="5"/>
      <c r="E10071" s="5"/>
      <c r="Y10071" s="5"/>
    </row>
    <row r="10072" spans="1:25" x14ac:dyDescent="0.25">
      <c r="A10072" s="8"/>
      <c r="B10072" s="5"/>
      <c r="C10072" s="5"/>
      <c r="D10072" s="5"/>
      <c r="E10072" s="5"/>
      <c r="Y10072" s="5"/>
    </row>
    <row r="10073" spans="1:25" x14ac:dyDescent="0.25">
      <c r="A10073" s="8"/>
      <c r="B10073" s="5"/>
      <c r="C10073" s="5"/>
      <c r="D10073" s="5"/>
      <c r="E10073" s="5"/>
      <c r="Y10073" s="5"/>
    </row>
    <row r="10074" spans="1:25" x14ac:dyDescent="0.25">
      <c r="A10074" s="8"/>
      <c r="B10074" s="5"/>
      <c r="C10074" s="5"/>
      <c r="D10074" s="5"/>
      <c r="E10074" s="5"/>
      <c r="Y10074" s="5"/>
    </row>
    <row r="10075" spans="1:25" x14ac:dyDescent="0.25">
      <c r="A10075" s="8"/>
      <c r="B10075" s="5"/>
      <c r="C10075" s="5"/>
      <c r="D10075" s="5"/>
      <c r="E10075" s="5"/>
      <c r="Y10075" s="5"/>
    </row>
    <row r="10076" spans="1:25" x14ac:dyDescent="0.25">
      <c r="A10076" s="8"/>
      <c r="B10076" s="5"/>
      <c r="C10076" s="5"/>
      <c r="D10076" s="5"/>
      <c r="E10076" s="5"/>
      <c r="Y10076" s="5"/>
    </row>
    <row r="10077" spans="1:25" x14ac:dyDescent="0.25">
      <c r="A10077" s="8"/>
      <c r="B10077" s="5"/>
      <c r="C10077" s="5"/>
      <c r="D10077" s="5"/>
      <c r="E10077" s="5"/>
      <c r="Y10077" s="5"/>
    </row>
    <row r="10078" spans="1:25" x14ac:dyDescent="0.25">
      <c r="A10078" s="8"/>
      <c r="B10078" s="5"/>
      <c r="C10078" s="5"/>
      <c r="D10078" s="5"/>
      <c r="E10078" s="5"/>
      <c r="Y10078" s="5"/>
    </row>
    <row r="10079" spans="1:25" x14ac:dyDescent="0.25">
      <c r="A10079" s="8"/>
      <c r="B10079" s="5"/>
      <c r="C10079" s="5"/>
      <c r="D10079" s="5"/>
      <c r="E10079" s="5"/>
      <c r="Y10079" s="5"/>
    </row>
    <row r="10080" spans="1:25" x14ac:dyDescent="0.25">
      <c r="A10080" s="8"/>
      <c r="B10080" s="5"/>
      <c r="C10080" s="5"/>
      <c r="D10080" s="5"/>
      <c r="E10080" s="5"/>
      <c r="Y10080" s="5"/>
    </row>
    <row r="10081" spans="1:25" x14ac:dyDescent="0.25">
      <c r="A10081" s="8"/>
      <c r="B10081" s="5"/>
      <c r="C10081" s="5"/>
      <c r="D10081" s="5"/>
      <c r="E10081" s="5"/>
      <c r="Y10081" s="5"/>
    </row>
    <row r="10082" spans="1:25" x14ac:dyDescent="0.25">
      <c r="A10082" s="8"/>
      <c r="B10082" s="5"/>
      <c r="C10082" s="5"/>
      <c r="D10082" s="5"/>
      <c r="E10082" s="5"/>
      <c r="Y10082" s="5"/>
    </row>
    <row r="10083" spans="1:25" x14ac:dyDescent="0.25">
      <c r="A10083" s="8"/>
      <c r="B10083" s="5"/>
      <c r="C10083" s="5"/>
      <c r="D10083" s="5"/>
      <c r="E10083" s="5"/>
      <c r="Y10083" s="5"/>
    </row>
    <row r="10084" spans="1:25" x14ac:dyDescent="0.25">
      <c r="A10084" s="8"/>
      <c r="B10084" s="5"/>
      <c r="C10084" s="5"/>
      <c r="D10084" s="5"/>
      <c r="E10084" s="5"/>
      <c r="Y10084" s="5"/>
    </row>
    <row r="10085" spans="1:25" x14ac:dyDescent="0.25">
      <c r="A10085" s="8"/>
      <c r="B10085" s="5"/>
      <c r="C10085" s="5"/>
      <c r="D10085" s="5"/>
      <c r="E10085" s="5"/>
      <c r="Y10085" s="5"/>
    </row>
    <row r="10086" spans="1:25" x14ac:dyDescent="0.25">
      <c r="A10086" s="8"/>
      <c r="B10086" s="5"/>
      <c r="C10086" s="5"/>
      <c r="D10086" s="5"/>
      <c r="E10086" s="5"/>
      <c r="Y10086" s="5"/>
    </row>
    <row r="10087" spans="1:25" x14ac:dyDescent="0.25">
      <c r="A10087" s="8"/>
      <c r="B10087" s="5"/>
      <c r="C10087" s="5"/>
      <c r="D10087" s="5"/>
      <c r="E10087" s="5"/>
      <c r="Y10087" s="5"/>
    </row>
    <row r="10088" spans="1:25" x14ac:dyDescent="0.25">
      <c r="A10088" s="8"/>
      <c r="B10088" s="5"/>
      <c r="C10088" s="5"/>
      <c r="D10088" s="5"/>
      <c r="E10088" s="5"/>
      <c r="Y10088" s="5"/>
    </row>
    <row r="10089" spans="1:25" x14ac:dyDescent="0.25">
      <c r="A10089" s="8"/>
      <c r="B10089" s="5"/>
      <c r="C10089" s="5"/>
      <c r="D10089" s="5"/>
      <c r="E10089" s="5"/>
      <c r="Y10089" s="5"/>
    </row>
    <row r="10090" spans="1:25" x14ac:dyDescent="0.25">
      <c r="A10090" s="8"/>
      <c r="B10090" s="5"/>
      <c r="C10090" s="5"/>
      <c r="D10090" s="5"/>
      <c r="E10090" s="5"/>
      <c r="Y10090" s="5"/>
    </row>
    <row r="10091" spans="1:25" x14ac:dyDescent="0.25">
      <c r="A10091" s="8"/>
      <c r="B10091" s="5"/>
      <c r="C10091" s="5"/>
      <c r="D10091" s="5"/>
      <c r="E10091" s="5"/>
      <c r="Y10091" s="5"/>
    </row>
    <row r="10092" spans="1:25" x14ac:dyDescent="0.25">
      <c r="A10092" s="8"/>
      <c r="B10092" s="5"/>
      <c r="C10092" s="5"/>
      <c r="D10092" s="5"/>
      <c r="E10092" s="5"/>
      <c r="Y10092" s="5"/>
    </row>
    <row r="10093" spans="1:25" x14ac:dyDescent="0.25">
      <c r="A10093" s="8"/>
      <c r="B10093" s="5"/>
      <c r="C10093" s="5"/>
      <c r="D10093" s="5"/>
      <c r="E10093" s="5"/>
      <c r="Y10093" s="5"/>
    </row>
    <row r="10094" spans="1:25" x14ac:dyDescent="0.25">
      <c r="A10094" s="8"/>
      <c r="B10094" s="5"/>
      <c r="C10094" s="5"/>
      <c r="D10094" s="5"/>
      <c r="E10094" s="5"/>
      <c r="Y10094" s="5"/>
    </row>
    <row r="10095" spans="1:25" x14ac:dyDescent="0.25">
      <c r="A10095" s="8"/>
      <c r="B10095" s="5"/>
      <c r="C10095" s="5"/>
      <c r="D10095" s="5"/>
      <c r="E10095" s="5"/>
      <c r="Y10095" s="5"/>
    </row>
    <row r="10096" spans="1:25" x14ac:dyDescent="0.25">
      <c r="A10096" s="8"/>
      <c r="B10096" s="5"/>
      <c r="C10096" s="5"/>
      <c r="D10096" s="5"/>
      <c r="E10096" s="5"/>
      <c r="Y10096" s="5"/>
    </row>
    <row r="10097" spans="1:25" x14ac:dyDescent="0.25">
      <c r="A10097" s="8"/>
      <c r="B10097" s="5"/>
      <c r="C10097" s="5"/>
      <c r="D10097" s="5"/>
      <c r="E10097" s="5"/>
      <c r="Y10097" s="5"/>
    </row>
    <row r="10098" spans="1:25" x14ac:dyDescent="0.25">
      <c r="A10098" s="8"/>
      <c r="B10098" s="5"/>
      <c r="C10098" s="5"/>
      <c r="D10098" s="5"/>
      <c r="E10098" s="5"/>
      <c r="Y10098" s="5"/>
    </row>
    <row r="10099" spans="1:25" x14ac:dyDescent="0.25">
      <c r="A10099" s="8"/>
      <c r="B10099" s="5"/>
      <c r="C10099" s="5"/>
      <c r="D10099" s="5"/>
      <c r="E10099" s="5"/>
      <c r="Y10099" s="5"/>
    </row>
    <row r="10100" spans="1:25" x14ac:dyDescent="0.25">
      <c r="A10100" s="8"/>
      <c r="B10100" s="5"/>
      <c r="C10100" s="5"/>
      <c r="D10100" s="5"/>
      <c r="E10100" s="5"/>
      <c r="Y10100" s="5"/>
    </row>
    <row r="10101" spans="1:25" x14ac:dyDescent="0.25">
      <c r="A10101" s="8"/>
      <c r="B10101" s="5"/>
      <c r="C10101" s="5"/>
      <c r="D10101" s="5"/>
      <c r="E10101" s="5"/>
      <c r="Y10101" s="5"/>
    </row>
    <row r="10102" spans="1:25" x14ac:dyDescent="0.25">
      <c r="A10102" s="8"/>
      <c r="B10102" s="5"/>
      <c r="C10102" s="5"/>
      <c r="D10102" s="5"/>
      <c r="E10102" s="5"/>
      <c r="Y10102" s="5"/>
    </row>
    <row r="10103" spans="1:25" x14ac:dyDescent="0.25">
      <c r="A10103" s="8"/>
      <c r="B10103" s="5"/>
      <c r="C10103" s="5"/>
      <c r="D10103" s="5"/>
      <c r="E10103" s="5"/>
      <c r="Y10103" s="5"/>
    </row>
    <row r="10104" spans="1:25" x14ac:dyDescent="0.25">
      <c r="A10104" s="8"/>
      <c r="B10104" s="5"/>
      <c r="C10104" s="5"/>
      <c r="D10104" s="5"/>
      <c r="E10104" s="5"/>
      <c r="Y10104" s="5"/>
    </row>
    <row r="10105" spans="1:25" x14ac:dyDescent="0.25">
      <c r="A10105" s="8"/>
      <c r="B10105" s="5"/>
      <c r="C10105" s="5"/>
      <c r="D10105" s="5"/>
      <c r="E10105" s="5"/>
      <c r="Y10105" s="5"/>
    </row>
    <row r="10106" spans="1:25" x14ac:dyDescent="0.25">
      <c r="A10106" s="8"/>
      <c r="B10106" s="5"/>
      <c r="C10106" s="5"/>
      <c r="D10106" s="5"/>
      <c r="E10106" s="5"/>
      <c r="Y10106" s="5"/>
    </row>
    <row r="10107" spans="1:25" x14ac:dyDescent="0.25">
      <c r="A10107" s="8"/>
      <c r="B10107" s="5"/>
      <c r="C10107" s="5"/>
      <c r="D10107" s="5"/>
      <c r="E10107" s="5"/>
      <c r="Y10107" s="5"/>
    </row>
    <row r="10108" spans="1:25" x14ac:dyDescent="0.25">
      <c r="A10108" s="8"/>
      <c r="B10108" s="5"/>
      <c r="C10108" s="5"/>
      <c r="D10108" s="5"/>
      <c r="E10108" s="5"/>
      <c r="Y10108" s="5"/>
    </row>
    <row r="10109" spans="1:25" x14ac:dyDescent="0.25">
      <c r="A10109" s="8"/>
      <c r="B10109" s="5"/>
      <c r="C10109" s="5"/>
      <c r="D10109" s="5"/>
      <c r="E10109" s="5"/>
      <c r="Y10109" s="5"/>
    </row>
    <row r="10110" spans="1:25" x14ac:dyDescent="0.25">
      <c r="A10110" s="8"/>
      <c r="B10110" s="5"/>
      <c r="C10110" s="5"/>
      <c r="D10110" s="5"/>
      <c r="E10110" s="5"/>
      <c r="Y10110" s="5"/>
    </row>
    <row r="10111" spans="1:25" x14ac:dyDescent="0.25">
      <c r="A10111" s="8"/>
      <c r="B10111" s="5"/>
      <c r="C10111" s="5"/>
      <c r="D10111" s="5"/>
      <c r="E10111" s="5"/>
      <c r="Y10111" s="5"/>
    </row>
    <row r="10112" spans="1:25" x14ac:dyDescent="0.25">
      <c r="A10112" s="8"/>
      <c r="B10112" s="5"/>
      <c r="C10112" s="5"/>
      <c r="D10112" s="5"/>
      <c r="E10112" s="5"/>
      <c r="Y10112" s="5"/>
    </row>
    <row r="10113" spans="1:25" x14ac:dyDescent="0.25">
      <c r="A10113" s="8"/>
      <c r="B10113" s="5"/>
      <c r="C10113" s="5"/>
      <c r="D10113" s="5"/>
      <c r="E10113" s="5"/>
      <c r="Y10113" s="5"/>
    </row>
    <row r="10114" spans="1:25" x14ac:dyDescent="0.25">
      <c r="A10114" s="8"/>
      <c r="B10114" s="5"/>
      <c r="C10114" s="5"/>
      <c r="D10114" s="5"/>
      <c r="E10114" s="5"/>
      <c r="Y10114" s="5"/>
    </row>
    <row r="10115" spans="1:25" x14ac:dyDescent="0.25">
      <c r="A10115" s="8"/>
      <c r="B10115" s="5"/>
      <c r="C10115" s="5"/>
      <c r="D10115" s="5"/>
      <c r="E10115" s="5"/>
      <c r="Y10115" s="5"/>
    </row>
    <row r="10116" spans="1:25" x14ac:dyDescent="0.25">
      <c r="A10116" s="8"/>
      <c r="B10116" s="5"/>
      <c r="C10116" s="5"/>
      <c r="D10116" s="5"/>
      <c r="E10116" s="5"/>
      <c r="Y10116" s="5"/>
    </row>
    <row r="10117" spans="1:25" x14ac:dyDescent="0.25">
      <c r="A10117" s="8"/>
      <c r="B10117" s="5"/>
      <c r="C10117" s="5"/>
      <c r="D10117" s="5"/>
      <c r="E10117" s="5"/>
      <c r="Y10117" s="5"/>
    </row>
    <row r="10118" spans="1:25" x14ac:dyDescent="0.25">
      <c r="A10118" s="8"/>
      <c r="B10118" s="5"/>
      <c r="C10118" s="5"/>
      <c r="D10118" s="5"/>
      <c r="E10118" s="5"/>
      <c r="Y10118" s="5"/>
    </row>
    <row r="10119" spans="1:25" x14ac:dyDescent="0.25">
      <c r="A10119" s="8"/>
      <c r="B10119" s="5"/>
      <c r="C10119" s="5"/>
      <c r="D10119" s="5"/>
      <c r="E10119" s="5"/>
      <c r="Y10119" s="5"/>
    </row>
    <row r="10120" spans="1:25" x14ac:dyDescent="0.25">
      <c r="A10120" s="8"/>
      <c r="B10120" s="5"/>
      <c r="C10120" s="5"/>
      <c r="D10120" s="5"/>
      <c r="E10120" s="5"/>
      <c r="Y10120" s="5"/>
    </row>
    <row r="10121" spans="1:25" x14ac:dyDescent="0.25">
      <c r="A10121" s="8"/>
      <c r="B10121" s="5"/>
      <c r="C10121" s="5"/>
      <c r="D10121" s="5"/>
      <c r="E10121" s="5"/>
      <c r="Y10121" s="5"/>
    </row>
    <row r="10122" spans="1:25" x14ac:dyDescent="0.25">
      <c r="A10122" s="8"/>
      <c r="B10122" s="5"/>
      <c r="C10122" s="5"/>
      <c r="D10122" s="5"/>
      <c r="E10122" s="5"/>
      <c r="Y10122" s="5"/>
    </row>
    <row r="10123" spans="1:25" x14ac:dyDescent="0.25">
      <c r="A10123" s="8"/>
      <c r="B10123" s="5"/>
      <c r="C10123" s="5"/>
      <c r="D10123" s="5"/>
      <c r="E10123" s="5"/>
      <c r="Y10123" s="5"/>
    </row>
    <row r="10124" spans="1:25" x14ac:dyDescent="0.25">
      <c r="A10124" s="8"/>
      <c r="B10124" s="5"/>
      <c r="C10124" s="5"/>
      <c r="D10124" s="5"/>
      <c r="E10124" s="5"/>
      <c r="Y10124" s="5"/>
    </row>
    <row r="10125" spans="1:25" x14ac:dyDescent="0.25">
      <c r="A10125" s="8"/>
      <c r="B10125" s="5"/>
      <c r="C10125" s="5"/>
      <c r="D10125" s="5"/>
      <c r="E10125" s="5"/>
      <c r="Y10125" s="5"/>
    </row>
    <row r="10126" spans="1:25" x14ac:dyDescent="0.25">
      <c r="A10126" s="8"/>
      <c r="B10126" s="5"/>
      <c r="C10126" s="5"/>
      <c r="D10126" s="5"/>
      <c r="E10126" s="5"/>
      <c r="Y10126" s="5"/>
    </row>
    <row r="10127" spans="1:25" x14ac:dyDescent="0.25">
      <c r="A10127" s="8"/>
      <c r="B10127" s="5"/>
      <c r="C10127" s="5"/>
      <c r="D10127" s="5"/>
      <c r="E10127" s="5"/>
      <c r="Y10127" s="5"/>
    </row>
    <row r="10128" spans="1:25" x14ac:dyDescent="0.25">
      <c r="A10128" s="8"/>
      <c r="B10128" s="5"/>
      <c r="C10128" s="5"/>
      <c r="D10128" s="5"/>
      <c r="E10128" s="5"/>
      <c r="Y10128" s="5"/>
    </row>
    <row r="10129" spans="1:25" x14ac:dyDescent="0.25">
      <c r="A10129" s="8"/>
      <c r="B10129" s="5"/>
      <c r="C10129" s="5"/>
      <c r="D10129" s="5"/>
      <c r="E10129" s="5"/>
      <c r="Y10129" s="5"/>
    </row>
    <row r="10130" spans="1:25" x14ac:dyDescent="0.25">
      <c r="A10130" s="8"/>
      <c r="B10130" s="5"/>
      <c r="C10130" s="5"/>
      <c r="D10130" s="5"/>
      <c r="E10130" s="5"/>
      <c r="Y10130" s="5"/>
    </row>
    <row r="10131" spans="1:25" x14ac:dyDescent="0.25">
      <c r="A10131" s="8"/>
      <c r="B10131" s="5"/>
      <c r="C10131" s="5"/>
      <c r="D10131" s="5"/>
      <c r="E10131" s="5"/>
      <c r="Y10131" s="5"/>
    </row>
    <row r="10132" spans="1:25" x14ac:dyDescent="0.25">
      <c r="A10132" s="8"/>
      <c r="B10132" s="5"/>
      <c r="C10132" s="5"/>
      <c r="D10132" s="5"/>
      <c r="E10132" s="5"/>
      <c r="Y10132" s="5"/>
    </row>
    <row r="10133" spans="1:25" x14ac:dyDescent="0.25">
      <c r="A10133" s="8"/>
      <c r="B10133" s="5"/>
      <c r="C10133" s="5"/>
      <c r="D10133" s="5"/>
      <c r="E10133" s="5"/>
      <c r="Y10133" s="5"/>
    </row>
    <row r="10134" spans="1:25" x14ac:dyDescent="0.25">
      <c r="A10134" s="8"/>
      <c r="B10134" s="5"/>
      <c r="C10134" s="5"/>
      <c r="D10134" s="5"/>
      <c r="E10134" s="5"/>
      <c r="Y10134" s="5"/>
    </row>
    <row r="10135" spans="1:25" x14ac:dyDescent="0.25">
      <c r="A10135" s="8"/>
      <c r="B10135" s="5"/>
      <c r="C10135" s="5"/>
      <c r="D10135" s="5"/>
      <c r="E10135" s="5"/>
      <c r="Y10135" s="5"/>
    </row>
    <row r="10136" spans="1:25" x14ac:dyDescent="0.25">
      <c r="A10136" s="8"/>
      <c r="B10136" s="5"/>
      <c r="C10136" s="5"/>
      <c r="D10136" s="5"/>
      <c r="E10136" s="5"/>
      <c r="Y10136" s="5"/>
    </row>
    <row r="10137" spans="1:25" x14ac:dyDescent="0.25">
      <c r="A10137" s="8"/>
      <c r="B10137" s="5"/>
      <c r="C10137" s="5"/>
      <c r="D10137" s="5"/>
      <c r="E10137" s="5"/>
      <c r="Y10137" s="5"/>
    </row>
    <row r="10138" spans="1:25" x14ac:dyDescent="0.25">
      <c r="A10138" s="8"/>
      <c r="B10138" s="5"/>
      <c r="C10138" s="5"/>
      <c r="D10138" s="5"/>
      <c r="E10138" s="5"/>
      <c r="Y10138" s="5"/>
    </row>
    <row r="10139" spans="1:25" x14ac:dyDescent="0.25">
      <c r="A10139" s="8"/>
      <c r="B10139" s="5"/>
      <c r="C10139" s="5"/>
      <c r="D10139" s="5"/>
      <c r="E10139" s="5"/>
      <c r="Y10139" s="5"/>
    </row>
    <row r="10140" spans="1:25" x14ac:dyDescent="0.25">
      <c r="A10140" s="8"/>
      <c r="B10140" s="5"/>
      <c r="C10140" s="5"/>
      <c r="D10140" s="5"/>
      <c r="E10140" s="5"/>
      <c r="Y10140" s="5"/>
    </row>
    <row r="10141" spans="1:25" x14ac:dyDescent="0.25">
      <c r="A10141" s="8"/>
      <c r="B10141" s="5"/>
      <c r="C10141" s="5"/>
      <c r="D10141" s="5"/>
      <c r="E10141" s="5"/>
      <c r="Y10141" s="5"/>
    </row>
    <row r="10142" spans="1:25" x14ac:dyDescent="0.25">
      <c r="A10142" s="8"/>
      <c r="B10142" s="5"/>
      <c r="C10142" s="5"/>
      <c r="D10142" s="5"/>
      <c r="E10142" s="5"/>
      <c r="Y10142" s="5"/>
    </row>
    <row r="10143" spans="1:25" x14ac:dyDescent="0.25">
      <c r="A10143" s="8"/>
      <c r="B10143" s="5"/>
      <c r="C10143" s="5"/>
      <c r="D10143" s="5"/>
      <c r="E10143" s="5"/>
      <c r="Y10143" s="5"/>
    </row>
    <row r="10144" spans="1:25" x14ac:dyDescent="0.25">
      <c r="A10144" s="8"/>
      <c r="B10144" s="5"/>
      <c r="C10144" s="5"/>
      <c r="D10144" s="5"/>
      <c r="E10144" s="5"/>
      <c r="Y10144" s="5"/>
    </row>
    <row r="10145" spans="1:25" x14ac:dyDescent="0.25">
      <c r="A10145" s="8"/>
      <c r="B10145" s="5"/>
      <c r="C10145" s="5"/>
      <c r="D10145" s="5"/>
      <c r="E10145" s="5"/>
      <c r="Y10145" s="5"/>
    </row>
    <row r="10146" spans="1:25" x14ac:dyDescent="0.25">
      <c r="A10146" s="8"/>
      <c r="B10146" s="5"/>
      <c r="C10146" s="5"/>
      <c r="D10146" s="5"/>
      <c r="E10146" s="5"/>
      <c r="Y10146" s="5"/>
    </row>
    <row r="10147" spans="1:25" x14ac:dyDescent="0.25">
      <c r="A10147" s="8"/>
      <c r="B10147" s="5"/>
      <c r="C10147" s="5"/>
      <c r="D10147" s="5"/>
      <c r="E10147" s="5"/>
      <c r="Y10147" s="5"/>
    </row>
    <row r="10148" spans="1:25" x14ac:dyDescent="0.25">
      <c r="A10148" s="8"/>
      <c r="B10148" s="5"/>
      <c r="C10148" s="5"/>
      <c r="D10148" s="5"/>
      <c r="E10148" s="5"/>
      <c r="Y10148" s="5"/>
    </row>
    <row r="10149" spans="1:25" x14ac:dyDescent="0.25">
      <c r="A10149" s="8"/>
      <c r="B10149" s="5"/>
      <c r="C10149" s="5"/>
      <c r="D10149" s="5"/>
      <c r="E10149" s="5"/>
      <c r="Y10149" s="5"/>
    </row>
    <row r="10150" spans="1:25" x14ac:dyDescent="0.25">
      <c r="A10150" s="8"/>
      <c r="B10150" s="5"/>
      <c r="C10150" s="5"/>
      <c r="D10150" s="5"/>
      <c r="E10150" s="5"/>
      <c r="Y10150" s="5"/>
    </row>
    <row r="10151" spans="1:25" x14ac:dyDescent="0.25">
      <c r="A10151" s="8"/>
      <c r="B10151" s="5"/>
      <c r="C10151" s="5"/>
      <c r="D10151" s="5"/>
      <c r="E10151" s="5"/>
      <c r="Y10151" s="5"/>
    </row>
    <row r="10152" spans="1:25" x14ac:dyDescent="0.25">
      <c r="A10152" s="8"/>
      <c r="B10152" s="5"/>
      <c r="C10152" s="5"/>
      <c r="D10152" s="5"/>
      <c r="E10152" s="5"/>
      <c r="Y10152" s="5"/>
    </row>
    <row r="10153" spans="1:25" x14ac:dyDescent="0.25">
      <c r="A10153" s="8"/>
      <c r="B10153" s="5"/>
      <c r="C10153" s="5"/>
      <c r="D10153" s="5"/>
      <c r="E10153" s="5"/>
      <c r="Y10153" s="5"/>
    </row>
    <row r="10154" spans="1:25" x14ac:dyDescent="0.25">
      <c r="A10154" s="8"/>
      <c r="B10154" s="5"/>
      <c r="C10154" s="5"/>
      <c r="D10154" s="5"/>
      <c r="E10154" s="5"/>
      <c r="Y10154" s="5"/>
    </row>
    <row r="10155" spans="1:25" x14ac:dyDescent="0.25">
      <c r="A10155" s="8"/>
      <c r="B10155" s="5"/>
      <c r="C10155" s="5"/>
      <c r="D10155" s="5"/>
      <c r="E10155" s="5"/>
      <c r="Y10155" s="5"/>
    </row>
    <row r="10156" spans="1:25" x14ac:dyDescent="0.25">
      <c r="A10156" s="8"/>
      <c r="B10156" s="5"/>
      <c r="C10156" s="5"/>
      <c r="D10156" s="5"/>
      <c r="E10156" s="5"/>
      <c r="Y10156" s="5"/>
    </row>
    <row r="10157" spans="1:25" x14ac:dyDescent="0.25">
      <c r="A10157" s="8"/>
      <c r="B10157" s="5"/>
      <c r="C10157" s="5"/>
      <c r="D10157" s="5"/>
      <c r="E10157" s="5"/>
      <c r="Y10157" s="5"/>
    </row>
    <row r="10158" spans="1:25" x14ac:dyDescent="0.25">
      <c r="A10158" s="8"/>
      <c r="B10158" s="5"/>
      <c r="C10158" s="5"/>
      <c r="D10158" s="5"/>
      <c r="E10158" s="5"/>
      <c r="Y10158" s="5"/>
    </row>
    <row r="10159" spans="1:25" x14ac:dyDescent="0.25">
      <c r="A10159" s="8"/>
      <c r="B10159" s="5"/>
      <c r="C10159" s="5"/>
      <c r="D10159" s="5"/>
      <c r="E10159" s="5"/>
      <c r="Y10159" s="5"/>
    </row>
    <row r="10160" spans="1:25" x14ac:dyDescent="0.25">
      <c r="A10160" s="8"/>
      <c r="B10160" s="5"/>
      <c r="C10160" s="5"/>
      <c r="D10160" s="5"/>
      <c r="E10160" s="5"/>
      <c r="Y10160" s="5"/>
    </row>
    <row r="10161" spans="1:25" x14ac:dyDescent="0.25">
      <c r="A10161" s="8"/>
      <c r="B10161" s="5"/>
      <c r="C10161" s="5"/>
      <c r="D10161" s="5"/>
      <c r="E10161" s="5"/>
      <c r="Y10161" s="5"/>
    </row>
    <row r="10162" spans="1:25" x14ac:dyDescent="0.25">
      <c r="A10162" s="8"/>
      <c r="B10162" s="5"/>
      <c r="C10162" s="5"/>
      <c r="D10162" s="5"/>
      <c r="E10162" s="5"/>
      <c r="Y10162" s="5"/>
    </row>
    <row r="10163" spans="1:25" x14ac:dyDescent="0.25">
      <c r="A10163" s="8"/>
      <c r="B10163" s="5"/>
      <c r="C10163" s="5"/>
      <c r="D10163" s="5"/>
      <c r="E10163" s="5"/>
      <c r="Y10163" s="5"/>
    </row>
    <row r="10164" spans="1:25" x14ac:dyDescent="0.25">
      <c r="A10164" s="8"/>
      <c r="B10164" s="5"/>
      <c r="C10164" s="5"/>
      <c r="D10164" s="5"/>
      <c r="E10164" s="5"/>
      <c r="Y10164" s="5"/>
    </row>
    <row r="10165" spans="1:25" x14ac:dyDescent="0.25">
      <c r="A10165" s="8"/>
      <c r="B10165" s="5"/>
      <c r="C10165" s="5"/>
      <c r="D10165" s="5"/>
      <c r="E10165" s="5"/>
      <c r="Y10165" s="5"/>
    </row>
    <row r="10166" spans="1:25" x14ac:dyDescent="0.25">
      <c r="A10166" s="8"/>
      <c r="B10166" s="5"/>
      <c r="C10166" s="5"/>
      <c r="D10166" s="5"/>
      <c r="E10166" s="5"/>
      <c r="Y10166" s="5"/>
    </row>
    <row r="10167" spans="1:25" x14ac:dyDescent="0.25">
      <c r="A10167" s="8"/>
      <c r="B10167" s="5"/>
      <c r="C10167" s="5"/>
      <c r="D10167" s="5"/>
      <c r="E10167" s="5"/>
      <c r="Y10167" s="5"/>
    </row>
    <row r="10168" spans="1:25" x14ac:dyDescent="0.25">
      <c r="A10168" s="8"/>
      <c r="B10168" s="5"/>
      <c r="C10168" s="5"/>
      <c r="D10168" s="5"/>
      <c r="E10168" s="5"/>
      <c r="Y10168" s="5"/>
    </row>
    <row r="10169" spans="1:25" x14ac:dyDescent="0.25">
      <c r="A10169" s="8"/>
      <c r="B10169" s="5"/>
      <c r="C10169" s="5"/>
      <c r="D10169" s="5"/>
      <c r="E10169" s="5"/>
      <c r="Y10169" s="5"/>
    </row>
    <row r="10170" spans="1:25" x14ac:dyDescent="0.25">
      <c r="A10170" s="8"/>
      <c r="B10170" s="5"/>
      <c r="C10170" s="5"/>
      <c r="D10170" s="5"/>
      <c r="E10170" s="5"/>
      <c r="Y10170" s="5"/>
    </row>
    <row r="10171" spans="1:25" x14ac:dyDescent="0.25">
      <c r="A10171" s="8"/>
      <c r="B10171" s="5"/>
      <c r="C10171" s="5"/>
      <c r="D10171" s="5"/>
      <c r="E10171" s="5"/>
      <c r="Y10171" s="5"/>
    </row>
    <row r="10172" spans="1:25" x14ac:dyDescent="0.25">
      <c r="A10172" s="8"/>
      <c r="B10172" s="5"/>
      <c r="C10172" s="5"/>
      <c r="D10172" s="5"/>
      <c r="E10172" s="5"/>
      <c r="Y10172" s="5"/>
    </row>
    <row r="10173" spans="1:25" x14ac:dyDescent="0.25">
      <c r="A10173" s="8"/>
      <c r="B10173" s="5"/>
      <c r="C10173" s="5"/>
      <c r="D10173" s="5"/>
      <c r="E10173" s="5"/>
      <c r="Y10173" s="5"/>
    </row>
    <row r="10174" spans="1:25" x14ac:dyDescent="0.25">
      <c r="A10174" s="8"/>
      <c r="B10174" s="5"/>
      <c r="C10174" s="5"/>
      <c r="D10174" s="5"/>
      <c r="E10174" s="5"/>
      <c r="Y10174" s="5"/>
    </row>
    <row r="10175" spans="1:25" x14ac:dyDescent="0.25">
      <c r="A10175" s="8"/>
      <c r="B10175" s="5"/>
      <c r="C10175" s="5"/>
      <c r="D10175" s="5"/>
      <c r="E10175" s="5"/>
      <c r="Y10175" s="5"/>
    </row>
    <row r="10176" spans="1:25" x14ac:dyDescent="0.25">
      <c r="A10176" s="8"/>
      <c r="B10176" s="5"/>
      <c r="C10176" s="5"/>
      <c r="D10176" s="5"/>
      <c r="E10176" s="5"/>
      <c r="Y10176" s="5"/>
    </row>
    <row r="10177" spans="1:25" x14ac:dyDescent="0.25">
      <c r="A10177" s="8"/>
      <c r="B10177" s="5"/>
      <c r="C10177" s="5"/>
      <c r="D10177" s="5"/>
      <c r="E10177" s="5"/>
      <c r="Y10177" s="5"/>
    </row>
    <row r="10178" spans="1:25" x14ac:dyDescent="0.25">
      <c r="A10178" s="8"/>
      <c r="B10178" s="5"/>
      <c r="C10178" s="5"/>
      <c r="D10178" s="5"/>
      <c r="E10178" s="5"/>
      <c r="Y10178" s="5"/>
    </row>
    <row r="10179" spans="1:25" x14ac:dyDescent="0.25">
      <c r="A10179" s="8"/>
      <c r="B10179" s="5"/>
      <c r="C10179" s="5"/>
      <c r="D10179" s="5"/>
      <c r="E10179" s="5"/>
      <c r="Y10179" s="5"/>
    </row>
    <row r="10180" spans="1:25" x14ac:dyDescent="0.25">
      <c r="A10180" s="8"/>
      <c r="B10180" s="5"/>
      <c r="C10180" s="5"/>
      <c r="D10180" s="5"/>
      <c r="E10180" s="5"/>
      <c r="Y10180" s="5"/>
    </row>
    <row r="10181" spans="1:25" x14ac:dyDescent="0.25">
      <c r="A10181" s="8"/>
      <c r="B10181" s="5"/>
      <c r="C10181" s="5"/>
      <c r="D10181" s="5"/>
      <c r="E10181" s="5"/>
      <c r="Y10181" s="5"/>
    </row>
    <row r="10182" spans="1:25" x14ac:dyDescent="0.25">
      <c r="A10182" s="8"/>
      <c r="B10182" s="5"/>
      <c r="C10182" s="5"/>
      <c r="D10182" s="5"/>
      <c r="E10182" s="5"/>
      <c r="Y10182" s="5"/>
    </row>
    <row r="10183" spans="1:25" x14ac:dyDescent="0.25">
      <c r="A10183" s="8"/>
      <c r="B10183" s="5"/>
      <c r="C10183" s="5"/>
      <c r="D10183" s="5"/>
      <c r="E10183" s="5"/>
      <c r="Y10183" s="5"/>
    </row>
    <row r="10184" spans="1:25" x14ac:dyDescent="0.25">
      <c r="A10184" s="8"/>
      <c r="B10184" s="5"/>
      <c r="C10184" s="5"/>
      <c r="D10184" s="5"/>
      <c r="E10184" s="5"/>
      <c r="Y10184" s="5"/>
    </row>
    <row r="10185" spans="1:25" x14ac:dyDescent="0.25">
      <c r="A10185" s="8"/>
      <c r="B10185" s="5"/>
      <c r="C10185" s="5"/>
      <c r="D10185" s="5"/>
      <c r="E10185" s="5"/>
      <c r="Y10185" s="5"/>
    </row>
    <row r="10186" spans="1:25" x14ac:dyDescent="0.25">
      <c r="A10186" s="8"/>
      <c r="B10186" s="5"/>
      <c r="C10186" s="5"/>
      <c r="D10186" s="5"/>
      <c r="E10186" s="5"/>
      <c r="Y10186" s="5"/>
    </row>
    <row r="10187" spans="1:25" x14ac:dyDescent="0.25">
      <c r="A10187" s="8"/>
      <c r="B10187" s="5"/>
      <c r="C10187" s="5"/>
      <c r="D10187" s="5"/>
      <c r="E10187" s="5"/>
      <c r="Y10187" s="5"/>
    </row>
    <row r="10188" spans="1:25" x14ac:dyDescent="0.25">
      <c r="A10188" s="8"/>
      <c r="B10188" s="5"/>
      <c r="C10188" s="5"/>
      <c r="D10188" s="5"/>
      <c r="E10188" s="5"/>
      <c r="Y10188" s="5"/>
    </row>
    <row r="10189" spans="1:25" x14ac:dyDescent="0.25">
      <c r="A10189" s="8"/>
      <c r="B10189" s="5"/>
      <c r="C10189" s="5"/>
      <c r="D10189" s="5"/>
      <c r="E10189" s="5"/>
      <c r="Y10189" s="5"/>
    </row>
    <row r="10190" spans="1:25" x14ac:dyDescent="0.25">
      <c r="A10190" s="8"/>
      <c r="B10190" s="5"/>
      <c r="C10190" s="5"/>
      <c r="D10190" s="5"/>
      <c r="E10190" s="5"/>
      <c r="Y10190" s="5"/>
    </row>
    <row r="10191" spans="1:25" x14ac:dyDescent="0.25">
      <c r="A10191" s="8"/>
      <c r="B10191" s="5"/>
      <c r="C10191" s="5"/>
      <c r="D10191" s="5"/>
      <c r="E10191" s="5"/>
      <c r="Y10191" s="5"/>
    </row>
    <row r="10192" spans="1:25" x14ac:dyDescent="0.25">
      <c r="A10192" s="8"/>
      <c r="B10192" s="5"/>
      <c r="C10192" s="5"/>
      <c r="D10192" s="5"/>
      <c r="E10192" s="5"/>
      <c r="Y10192" s="5"/>
    </row>
    <row r="10193" spans="1:25" x14ac:dyDescent="0.25">
      <c r="A10193" s="8"/>
      <c r="B10193" s="5"/>
      <c r="C10193" s="5"/>
      <c r="D10193" s="5"/>
      <c r="E10193" s="5"/>
      <c r="Y10193" s="5"/>
    </row>
    <row r="10194" spans="1:25" x14ac:dyDescent="0.25">
      <c r="A10194" s="8"/>
      <c r="B10194" s="5"/>
      <c r="C10194" s="5"/>
      <c r="D10194" s="5"/>
      <c r="E10194" s="5"/>
      <c r="Y10194" s="5"/>
    </row>
    <row r="10195" spans="1:25" x14ac:dyDescent="0.25">
      <c r="A10195" s="8"/>
      <c r="B10195" s="5"/>
      <c r="C10195" s="5"/>
      <c r="D10195" s="5"/>
      <c r="E10195" s="5"/>
      <c r="Y10195" s="5"/>
    </row>
    <row r="10196" spans="1:25" x14ac:dyDescent="0.25">
      <c r="A10196" s="8"/>
      <c r="B10196" s="5"/>
      <c r="C10196" s="5"/>
      <c r="D10196" s="5"/>
      <c r="E10196" s="5"/>
      <c r="Y10196" s="5"/>
    </row>
    <row r="10197" spans="1:25" x14ac:dyDescent="0.25">
      <c r="A10197" s="8"/>
      <c r="B10197" s="5"/>
      <c r="C10197" s="5"/>
      <c r="D10197" s="5"/>
      <c r="E10197" s="5"/>
      <c r="Y10197" s="5"/>
    </row>
    <row r="10198" spans="1:25" x14ac:dyDescent="0.25">
      <c r="A10198" s="8"/>
      <c r="B10198" s="5"/>
      <c r="C10198" s="5"/>
      <c r="D10198" s="5"/>
      <c r="E10198" s="5"/>
      <c r="Y10198" s="5"/>
    </row>
    <row r="10199" spans="1:25" x14ac:dyDescent="0.25">
      <c r="A10199" s="8"/>
      <c r="B10199" s="5"/>
      <c r="C10199" s="5"/>
      <c r="D10199" s="5"/>
      <c r="E10199" s="5"/>
      <c r="Y10199" s="5"/>
    </row>
    <row r="10200" spans="1:25" x14ac:dyDescent="0.25">
      <c r="A10200" s="8"/>
      <c r="B10200" s="5"/>
      <c r="C10200" s="5"/>
      <c r="D10200" s="5"/>
      <c r="E10200" s="5"/>
      <c r="Y10200" s="5"/>
    </row>
    <row r="10201" spans="1:25" x14ac:dyDescent="0.25">
      <c r="A10201" s="8"/>
      <c r="B10201" s="5"/>
      <c r="C10201" s="5"/>
      <c r="D10201" s="5"/>
      <c r="E10201" s="5"/>
      <c r="Y10201" s="5"/>
    </row>
    <row r="10202" spans="1:25" x14ac:dyDescent="0.25">
      <c r="A10202" s="8"/>
      <c r="B10202" s="5"/>
      <c r="C10202" s="5"/>
      <c r="D10202" s="5"/>
      <c r="E10202" s="5"/>
      <c r="Y10202" s="5"/>
    </row>
    <row r="10203" spans="1:25" x14ac:dyDescent="0.25">
      <c r="A10203" s="8"/>
      <c r="B10203" s="5"/>
      <c r="C10203" s="5"/>
      <c r="D10203" s="5"/>
      <c r="E10203" s="5"/>
      <c r="Y10203" s="5"/>
    </row>
    <row r="10204" spans="1:25" x14ac:dyDescent="0.25">
      <c r="A10204" s="8"/>
      <c r="B10204" s="5"/>
      <c r="C10204" s="5"/>
      <c r="D10204" s="5"/>
      <c r="E10204" s="5"/>
      <c r="Y10204" s="5"/>
    </row>
    <row r="10205" spans="1:25" x14ac:dyDescent="0.25">
      <c r="A10205" s="8"/>
      <c r="B10205" s="5"/>
      <c r="C10205" s="5"/>
      <c r="D10205" s="5"/>
      <c r="E10205" s="5"/>
      <c r="Y10205" s="5"/>
    </row>
    <row r="10206" spans="1:25" x14ac:dyDescent="0.25">
      <c r="A10206" s="8"/>
      <c r="B10206" s="5"/>
      <c r="C10206" s="5"/>
      <c r="D10206" s="5"/>
      <c r="E10206" s="5"/>
      <c r="Y10206" s="5"/>
    </row>
    <row r="10207" spans="1:25" x14ac:dyDescent="0.25">
      <c r="A10207" s="8"/>
      <c r="B10207" s="5"/>
      <c r="C10207" s="5"/>
      <c r="D10207" s="5"/>
      <c r="E10207" s="5"/>
      <c r="Y10207" s="5"/>
    </row>
    <row r="10208" spans="1:25" x14ac:dyDescent="0.25">
      <c r="A10208" s="8"/>
      <c r="B10208" s="5"/>
      <c r="C10208" s="5"/>
      <c r="D10208" s="5"/>
      <c r="E10208" s="5"/>
      <c r="Y10208" s="5"/>
    </row>
    <row r="10209" spans="1:25" x14ac:dyDescent="0.25">
      <c r="A10209" s="8"/>
      <c r="B10209" s="5"/>
      <c r="C10209" s="5"/>
      <c r="D10209" s="5"/>
      <c r="E10209" s="5"/>
      <c r="Y10209" s="5"/>
    </row>
    <row r="10210" spans="1:25" x14ac:dyDescent="0.25">
      <c r="A10210" s="8"/>
      <c r="B10210" s="5"/>
      <c r="C10210" s="5"/>
      <c r="D10210" s="5"/>
      <c r="E10210" s="5"/>
      <c r="Y10210" s="5"/>
    </row>
    <row r="10211" spans="1:25" x14ac:dyDescent="0.25">
      <c r="A10211" s="8"/>
      <c r="B10211" s="5"/>
      <c r="C10211" s="5"/>
      <c r="D10211" s="5"/>
      <c r="E10211" s="5"/>
      <c r="Y10211" s="5"/>
    </row>
    <row r="10212" spans="1:25" x14ac:dyDescent="0.25">
      <c r="A10212" s="8"/>
      <c r="B10212" s="5"/>
      <c r="C10212" s="5"/>
      <c r="D10212" s="5"/>
      <c r="E10212" s="5"/>
      <c r="Y10212" s="5"/>
    </row>
    <row r="10213" spans="1:25" x14ac:dyDescent="0.25">
      <c r="A10213" s="8"/>
      <c r="B10213" s="5"/>
      <c r="C10213" s="5"/>
      <c r="D10213" s="5"/>
      <c r="E10213" s="5"/>
      <c r="Y10213" s="5"/>
    </row>
    <row r="10214" spans="1:25" x14ac:dyDescent="0.25">
      <c r="A10214" s="8"/>
      <c r="B10214" s="5"/>
      <c r="C10214" s="5"/>
      <c r="D10214" s="5"/>
      <c r="E10214" s="5"/>
      <c r="Y10214" s="5"/>
    </row>
    <row r="10215" spans="1:25" x14ac:dyDescent="0.25">
      <c r="A10215" s="8"/>
      <c r="B10215" s="5"/>
      <c r="C10215" s="5"/>
      <c r="D10215" s="5"/>
      <c r="E10215" s="5"/>
      <c r="Y10215" s="5"/>
    </row>
    <row r="10216" spans="1:25" x14ac:dyDescent="0.25">
      <c r="A10216" s="8"/>
      <c r="B10216" s="5"/>
      <c r="C10216" s="5"/>
      <c r="D10216" s="5"/>
      <c r="E10216" s="5"/>
      <c r="Y10216" s="5"/>
    </row>
    <row r="10217" spans="1:25" x14ac:dyDescent="0.25">
      <c r="A10217" s="8"/>
      <c r="B10217" s="5"/>
      <c r="C10217" s="5"/>
      <c r="D10217" s="5"/>
      <c r="E10217" s="5"/>
      <c r="Y10217" s="5"/>
    </row>
    <row r="10218" spans="1:25" x14ac:dyDescent="0.25">
      <c r="A10218" s="8"/>
      <c r="B10218" s="5"/>
      <c r="C10218" s="5"/>
      <c r="D10218" s="5"/>
      <c r="E10218" s="5"/>
      <c r="Y10218" s="5"/>
    </row>
    <row r="10219" spans="1:25" x14ac:dyDescent="0.25">
      <c r="A10219" s="8"/>
      <c r="B10219" s="5"/>
      <c r="C10219" s="5"/>
      <c r="D10219" s="5"/>
      <c r="E10219" s="5"/>
      <c r="Y10219" s="5"/>
    </row>
    <row r="10220" spans="1:25" x14ac:dyDescent="0.25">
      <c r="A10220" s="8"/>
      <c r="B10220" s="5"/>
      <c r="C10220" s="5"/>
      <c r="D10220" s="5"/>
      <c r="E10220" s="5"/>
      <c r="Y10220" s="5"/>
    </row>
    <row r="10221" spans="1:25" x14ac:dyDescent="0.25">
      <c r="A10221" s="8"/>
      <c r="B10221" s="5"/>
      <c r="C10221" s="5"/>
      <c r="D10221" s="5"/>
      <c r="E10221" s="5"/>
      <c r="Y10221" s="5"/>
    </row>
    <row r="10222" spans="1:25" x14ac:dyDescent="0.25">
      <c r="A10222" s="8"/>
      <c r="B10222" s="5"/>
      <c r="C10222" s="5"/>
      <c r="D10222" s="5"/>
      <c r="E10222" s="5"/>
      <c r="Y10222" s="5"/>
    </row>
    <row r="10223" spans="1:25" x14ac:dyDescent="0.25">
      <c r="A10223" s="8"/>
      <c r="B10223" s="5"/>
      <c r="C10223" s="5"/>
      <c r="D10223" s="5"/>
      <c r="E10223" s="5"/>
      <c r="Y10223" s="5"/>
    </row>
    <row r="10224" spans="1:25" x14ac:dyDescent="0.25">
      <c r="A10224" s="8"/>
      <c r="B10224" s="5"/>
      <c r="C10224" s="5"/>
      <c r="D10224" s="5"/>
      <c r="E10224" s="5"/>
      <c r="Y10224" s="5"/>
    </row>
    <row r="10225" spans="1:25" x14ac:dyDescent="0.25">
      <c r="A10225" s="8"/>
      <c r="B10225" s="5"/>
      <c r="C10225" s="5"/>
      <c r="D10225" s="5"/>
      <c r="E10225" s="5"/>
      <c r="Y10225" s="5"/>
    </row>
    <row r="10226" spans="1:25" x14ac:dyDescent="0.25">
      <c r="A10226" s="8"/>
      <c r="B10226" s="5"/>
      <c r="C10226" s="5"/>
      <c r="D10226" s="5"/>
      <c r="E10226" s="5"/>
      <c r="Y10226" s="5"/>
    </row>
    <row r="10227" spans="1:25" x14ac:dyDescent="0.25">
      <c r="A10227" s="8"/>
      <c r="B10227" s="5"/>
      <c r="C10227" s="5"/>
      <c r="D10227" s="5"/>
      <c r="E10227" s="5"/>
      <c r="Y10227" s="5"/>
    </row>
    <row r="10228" spans="1:25" x14ac:dyDescent="0.25">
      <c r="A10228" s="8"/>
      <c r="B10228" s="5"/>
      <c r="C10228" s="5"/>
      <c r="D10228" s="5"/>
      <c r="E10228" s="5"/>
      <c r="Y10228" s="5"/>
    </row>
    <row r="10229" spans="1:25" x14ac:dyDescent="0.25">
      <c r="A10229" s="8"/>
      <c r="B10229" s="5"/>
      <c r="C10229" s="5"/>
      <c r="D10229" s="5"/>
      <c r="E10229" s="5"/>
      <c r="Y10229" s="5"/>
    </row>
    <row r="10230" spans="1:25" x14ac:dyDescent="0.25">
      <c r="A10230" s="8"/>
      <c r="B10230" s="5"/>
      <c r="C10230" s="5"/>
      <c r="D10230" s="5"/>
      <c r="E10230" s="5"/>
      <c r="Y10230" s="5"/>
    </row>
    <row r="10231" spans="1:25" x14ac:dyDescent="0.25">
      <c r="A10231" s="8"/>
      <c r="B10231" s="5"/>
      <c r="C10231" s="5"/>
      <c r="D10231" s="5"/>
      <c r="E10231" s="5"/>
      <c r="Y10231" s="5"/>
    </row>
    <row r="10232" spans="1:25" x14ac:dyDescent="0.25">
      <c r="A10232" s="8"/>
      <c r="B10232" s="5"/>
      <c r="C10232" s="5"/>
      <c r="D10232" s="5"/>
      <c r="E10232" s="5"/>
      <c r="Y10232" s="5"/>
    </row>
    <row r="10233" spans="1:25" x14ac:dyDescent="0.25">
      <c r="A10233" s="8"/>
      <c r="B10233" s="5"/>
      <c r="C10233" s="5"/>
      <c r="D10233" s="5"/>
      <c r="E10233" s="5"/>
      <c r="Y10233" s="5"/>
    </row>
    <row r="10234" spans="1:25" x14ac:dyDescent="0.25">
      <c r="A10234" s="8"/>
      <c r="B10234" s="5"/>
      <c r="C10234" s="5"/>
      <c r="D10234" s="5"/>
      <c r="E10234" s="5"/>
      <c r="Y10234" s="5"/>
    </row>
    <row r="10235" spans="1:25" x14ac:dyDescent="0.25">
      <c r="A10235" s="8"/>
      <c r="B10235" s="5"/>
      <c r="C10235" s="5"/>
      <c r="D10235" s="5"/>
      <c r="E10235" s="5"/>
      <c r="Y10235" s="5"/>
    </row>
    <row r="10236" spans="1:25" x14ac:dyDescent="0.25">
      <c r="A10236" s="8"/>
      <c r="B10236" s="5"/>
      <c r="C10236" s="5"/>
      <c r="D10236" s="5"/>
      <c r="E10236" s="5"/>
      <c r="Y10236" s="5"/>
    </row>
    <row r="10237" spans="1:25" x14ac:dyDescent="0.25">
      <c r="A10237" s="8"/>
      <c r="B10237" s="5"/>
      <c r="C10237" s="5"/>
      <c r="D10237" s="5"/>
      <c r="E10237" s="5"/>
      <c r="Y10237" s="5"/>
    </row>
    <row r="10238" spans="1:25" x14ac:dyDescent="0.25">
      <c r="A10238" s="8"/>
      <c r="B10238" s="5"/>
      <c r="C10238" s="5"/>
      <c r="D10238" s="5"/>
      <c r="E10238" s="5"/>
      <c r="Y10238" s="5"/>
    </row>
    <row r="10239" spans="1:25" x14ac:dyDescent="0.25">
      <c r="A10239" s="8"/>
      <c r="B10239" s="5"/>
      <c r="C10239" s="5"/>
      <c r="D10239" s="5"/>
      <c r="E10239" s="5"/>
      <c r="Y10239" s="5"/>
    </row>
    <row r="10240" spans="1:25" x14ac:dyDescent="0.25">
      <c r="A10240" s="8"/>
      <c r="B10240" s="5"/>
      <c r="C10240" s="5"/>
      <c r="D10240" s="5"/>
      <c r="E10240" s="5"/>
      <c r="Y10240" s="5"/>
    </row>
    <row r="10241" spans="1:25" x14ac:dyDescent="0.25">
      <c r="A10241" s="8"/>
      <c r="B10241" s="5"/>
      <c r="C10241" s="5"/>
      <c r="D10241" s="5"/>
      <c r="E10241" s="5"/>
      <c r="Y10241" s="5"/>
    </row>
    <row r="10242" spans="1:25" x14ac:dyDescent="0.25">
      <c r="A10242" s="8"/>
      <c r="B10242" s="5"/>
      <c r="C10242" s="5"/>
      <c r="D10242" s="5"/>
      <c r="E10242" s="5"/>
      <c r="Y10242" s="5"/>
    </row>
    <row r="10243" spans="1:25" x14ac:dyDescent="0.25">
      <c r="A10243" s="8"/>
      <c r="B10243" s="5"/>
      <c r="C10243" s="5"/>
      <c r="D10243" s="5"/>
      <c r="E10243" s="5"/>
      <c r="Y10243" s="5"/>
    </row>
    <row r="10244" spans="1:25" x14ac:dyDescent="0.25">
      <c r="A10244" s="8"/>
      <c r="B10244" s="5"/>
      <c r="C10244" s="5"/>
      <c r="D10244" s="5"/>
      <c r="E10244" s="5"/>
      <c r="Y10244" s="5"/>
    </row>
    <row r="10245" spans="1:25" x14ac:dyDescent="0.25">
      <c r="A10245" s="8"/>
      <c r="B10245" s="5"/>
      <c r="C10245" s="5"/>
      <c r="D10245" s="5"/>
      <c r="E10245" s="5"/>
      <c r="Y10245" s="5"/>
    </row>
    <row r="10246" spans="1:25" x14ac:dyDescent="0.25">
      <c r="A10246" s="8"/>
      <c r="B10246" s="5"/>
      <c r="C10246" s="5"/>
      <c r="D10246" s="5"/>
      <c r="E10246" s="5"/>
      <c r="Y10246" s="5"/>
    </row>
    <row r="10247" spans="1:25" x14ac:dyDescent="0.25">
      <c r="A10247" s="8"/>
      <c r="B10247" s="5"/>
      <c r="C10247" s="5"/>
      <c r="D10247" s="5"/>
      <c r="E10247" s="5"/>
      <c r="Y10247" s="5"/>
    </row>
    <row r="10248" spans="1:25" x14ac:dyDescent="0.25">
      <c r="A10248" s="8"/>
      <c r="B10248" s="5"/>
      <c r="C10248" s="5"/>
      <c r="D10248" s="5"/>
      <c r="E10248" s="5"/>
      <c r="Y10248" s="5"/>
    </row>
    <row r="10249" spans="1:25" x14ac:dyDescent="0.25">
      <c r="A10249" s="8"/>
      <c r="B10249" s="5"/>
      <c r="C10249" s="5"/>
      <c r="D10249" s="5"/>
      <c r="E10249" s="5"/>
      <c r="Y10249" s="5"/>
    </row>
    <row r="10250" spans="1:25" x14ac:dyDescent="0.25">
      <c r="A10250" s="8"/>
      <c r="B10250" s="5"/>
      <c r="C10250" s="5"/>
      <c r="D10250" s="5"/>
      <c r="E10250" s="5"/>
      <c r="Y10250" s="5"/>
    </row>
    <row r="10251" spans="1:25" x14ac:dyDescent="0.25">
      <c r="A10251" s="8"/>
      <c r="B10251" s="5"/>
      <c r="C10251" s="5"/>
      <c r="D10251" s="5"/>
      <c r="E10251" s="5"/>
      <c r="Y10251" s="5"/>
    </row>
    <row r="10252" spans="1:25" x14ac:dyDescent="0.25">
      <c r="A10252" s="8"/>
      <c r="B10252" s="5"/>
      <c r="C10252" s="5"/>
      <c r="D10252" s="5"/>
      <c r="E10252" s="5"/>
      <c r="Y10252" s="5"/>
    </row>
    <row r="10253" spans="1:25" x14ac:dyDescent="0.25">
      <c r="A10253" s="8"/>
      <c r="B10253" s="5"/>
      <c r="C10253" s="5"/>
      <c r="D10253" s="5"/>
      <c r="E10253" s="5"/>
      <c r="Y10253" s="5"/>
    </row>
    <row r="10254" spans="1:25" x14ac:dyDescent="0.25">
      <c r="A10254" s="8"/>
      <c r="B10254" s="5"/>
      <c r="C10254" s="5"/>
      <c r="D10254" s="5"/>
      <c r="E10254" s="5"/>
      <c r="Y10254" s="5"/>
    </row>
    <row r="10255" spans="1:25" x14ac:dyDescent="0.25">
      <c r="A10255" s="8"/>
      <c r="B10255" s="5"/>
      <c r="C10255" s="5"/>
      <c r="D10255" s="5"/>
      <c r="E10255" s="5"/>
      <c r="Y10255" s="5"/>
    </row>
    <row r="10256" spans="1:25" x14ac:dyDescent="0.25">
      <c r="A10256" s="8"/>
      <c r="B10256" s="5"/>
      <c r="C10256" s="5"/>
      <c r="D10256" s="5"/>
      <c r="E10256" s="5"/>
      <c r="Y10256" s="5"/>
    </row>
    <row r="10257" spans="1:25" x14ac:dyDescent="0.25">
      <c r="A10257" s="8"/>
      <c r="B10257" s="5"/>
      <c r="C10257" s="5"/>
      <c r="D10257" s="5"/>
      <c r="E10257" s="5"/>
      <c r="Y10257" s="5"/>
    </row>
    <row r="10258" spans="1:25" x14ac:dyDescent="0.25">
      <c r="A10258" s="8"/>
      <c r="B10258" s="5"/>
      <c r="C10258" s="5"/>
      <c r="D10258" s="5"/>
      <c r="E10258" s="5"/>
      <c r="Y10258" s="5"/>
    </row>
    <row r="10259" spans="1:25" x14ac:dyDescent="0.25">
      <c r="A10259" s="8"/>
      <c r="B10259" s="5"/>
      <c r="C10259" s="5"/>
      <c r="D10259" s="5"/>
      <c r="E10259" s="5"/>
      <c r="Y10259" s="5"/>
    </row>
    <row r="10260" spans="1:25" x14ac:dyDescent="0.25">
      <c r="A10260" s="8"/>
      <c r="B10260" s="5"/>
      <c r="C10260" s="5"/>
      <c r="D10260" s="5"/>
      <c r="E10260" s="5"/>
      <c r="Y10260" s="5"/>
    </row>
    <row r="10261" spans="1:25" x14ac:dyDescent="0.25">
      <c r="A10261" s="8"/>
      <c r="B10261" s="5"/>
      <c r="C10261" s="5"/>
      <c r="D10261" s="5"/>
      <c r="E10261" s="5"/>
      <c r="Y10261" s="5"/>
    </row>
    <row r="10262" spans="1:25" x14ac:dyDescent="0.25">
      <c r="A10262" s="8"/>
      <c r="B10262" s="5"/>
      <c r="C10262" s="5"/>
      <c r="D10262" s="5"/>
      <c r="E10262" s="5"/>
      <c r="Y10262" s="5"/>
    </row>
    <row r="10263" spans="1:25" x14ac:dyDescent="0.25">
      <c r="A10263" s="8"/>
      <c r="B10263" s="5"/>
      <c r="C10263" s="5"/>
      <c r="D10263" s="5"/>
      <c r="E10263" s="5"/>
      <c r="Y10263" s="5"/>
    </row>
    <row r="10264" spans="1:25" x14ac:dyDescent="0.25">
      <c r="A10264" s="8"/>
      <c r="B10264" s="5"/>
      <c r="C10264" s="5"/>
      <c r="D10264" s="5"/>
      <c r="E10264" s="5"/>
      <c r="Y10264" s="5"/>
    </row>
    <row r="10265" spans="1:25" x14ac:dyDescent="0.25">
      <c r="A10265" s="8"/>
      <c r="B10265" s="5"/>
      <c r="C10265" s="5"/>
      <c r="D10265" s="5"/>
      <c r="E10265" s="5"/>
      <c r="Y10265" s="5"/>
    </row>
    <row r="10266" spans="1:25" x14ac:dyDescent="0.25">
      <c r="A10266" s="8"/>
      <c r="B10266" s="5"/>
      <c r="C10266" s="5"/>
      <c r="D10266" s="5"/>
      <c r="E10266" s="5"/>
      <c r="Y10266" s="5"/>
    </row>
    <row r="10267" spans="1:25" x14ac:dyDescent="0.25">
      <c r="A10267" s="8"/>
      <c r="B10267" s="5"/>
      <c r="C10267" s="5"/>
      <c r="D10267" s="5"/>
      <c r="E10267" s="5"/>
      <c r="Y10267" s="5"/>
    </row>
    <row r="10268" spans="1:25" x14ac:dyDescent="0.25">
      <c r="A10268" s="8"/>
      <c r="B10268" s="5"/>
      <c r="C10268" s="5"/>
      <c r="D10268" s="5"/>
      <c r="E10268" s="5"/>
      <c r="Y10268" s="5"/>
    </row>
    <row r="10269" spans="1:25" x14ac:dyDescent="0.25">
      <c r="A10269" s="8"/>
      <c r="B10269" s="5"/>
      <c r="C10269" s="5"/>
      <c r="D10269" s="5"/>
      <c r="E10269" s="5"/>
      <c r="Y10269" s="5"/>
    </row>
    <row r="10270" spans="1:25" x14ac:dyDescent="0.25">
      <c r="A10270" s="8"/>
      <c r="B10270" s="5"/>
      <c r="C10270" s="5"/>
      <c r="D10270" s="5"/>
      <c r="E10270" s="5"/>
      <c r="Y10270" s="5"/>
    </row>
    <row r="10271" spans="1:25" x14ac:dyDescent="0.25">
      <c r="A10271" s="8"/>
      <c r="B10271" s="5"/>
      <c r="C10271" s="5"/>
      <c r="D10271" s="5"/>
      <c r="E10271" s="5"/>
      <c r="Y10271" s="5"/>
    </row>
    <row r="10272" spans="1:25" x14ac:dyDescent="0.25">
      <c r="A10272" s="8"/>
      <c r="B10272" s="5"/>
      <c r="C10272" s="5"/>
      <c r="D10272" s="5"/>
      <c r="E10272" s="5"/>
      <c r="Y10272" s="5"/>
    </row>
    <row r="10273" spans="1:25" x14ac:dyDescent="0.25">
      <c r="A10273" s="8"/>
      <c r="B10273" s="5"/>
      <c r="C10273" s="5"/>
      <c r="D10273" s="5"/>
      <c r="E10273" s="5"/>
      <c r="Y10273" s="5"/>
    </row>
    <row r="10274" spans="1:25" x14ac:dyDescent="0.25">
      <c r="A10274" s="8"/>
      <c r="B10274" s="5"/>
      <c r="C10274" s="5"/>
      <c r="D10274" s="5"/>
      <c r="E10274" s="5"/>
      <c r="Y10274" s="5"/>
    </row>
    <row r="10275" spans="1:25" x14ac:dyDescent="0.25">
      <c r="A10275" s="8"/>
      <c r="B10275" s="5"/>
      <c r="C10275" s="5"/>
      <c r="D10275" s="5"/>
      <c r="E10275" s="5"/>
      <c r="Y10275" s="5"/>
    </row>
    <row r="10276" spans="1:25" x14ac:dyDescent="0.25">
      <c r="A10276" s="8"/>
      <c r="B10276" s="5"/>
      <c r="C10276" s="5"/>
      <c r="D10276" s="5"/>
      <c r="E10276" s="5"/>
      <c r="Y10276" s="5"/>
    </row>
    <row r="10277" spans="1:25" x14ac:dyDescent="0.25">
      <c r="A10277" s="8"/>
      <c r="B10277" s="5"/>
      <c r="C10277" s="5"/>
      <c r="D10277" s="5"/>
      <c r="E10277" s="5"/>
      <c r="Y10277" s="5"/>
    </row>
    <row r="10278" spans="1:25" x14ac:dyDescent="0.25">
      <c r="A10278" s="8"/>
      <c r="B10278" s="5"/>
      <c r="C10278" s="5"/>
      <c r="D10278" s="5"/>
      <c r="E10278" s="5"/>
      <c r="Y10278" s="5"/>
    </row>
    <row r="10279" spans="1:25" x14ac:dyDescent="0.25">
      <c r="A10279" s="8"/>
      <c r="B10279" s="5"/>
      <c r="C10279" s="5"/>
      <c r="D10279" s="5"/>
      <c r="E10279" s="5"/>
      <c r="Y10279" s="5"/>
    </row>
    <row r="10280" spans="1:25" x14ac:dyDescent="0.25">
      <c r="A10280" s="8"/>
      <c r="B10280" s="5"/>
      <c r="C10280" s="5"/>
      <c r="D10280" s="5"/>
      <c r="E10280" s="5"/>
      <c r="Y10280" s="5"/>
    </row>
    <row r="10281" spans="1:25" x14ac:dyDescent="0.25">
      <c r="A10281" s="8"/>
      <c r="B10281" s="5"/>
      <c r="C10281" s="5"/>
      <c r="D10281" s="5"/>
      <c r="E10281" s="5"/>
      <c r="Y10281" s="5"/>
    </row>
    <row r="10282" spans="1:25" x14ac:dyDescent="0.25">
      <c r="A10282" s="8"/>
      <c r="B10282" s="5"/>
      <c r="C10282" s="5"/>
      <c r="D10282" s="5"/>
      <c r="E10282" s="5"/>
      <c r="Y10282" s="5"/>
    </row>
    <row r="10283" spans="1:25" x14ac:dyDescent="0.25">
      <c r="A10283" s="8"/>
      <c r="B10283" s="5"/>
      <c r="C10283" s="5"/>
      <c r="D10283" s="5"/>
      <c r="E10283" s="5"/>
      <c r="Y10283" s="5"/>
    </row>
    <row r="10284" spans="1:25" x14ac:dyDescent="0.25">
      <c r="A10284" s="8"/>
      <c r="B10284" s="5"/>
      <c r="C10284" s="5"/>
      <c r="D10284" s="5"/>
      <c r="E10284" s="5"/>
      <c r="Y10284" s="5"/>
    </row>
    <row r="10285" spans="1:25" x14ac:dyDescent="0.25">
      <c r="A10285" s="8"/>
      <c r="B10285" s="5"/>
      <c r="C10285" s="5"/>
      <c r="D10285" s="5"/>
      <c r="E10285" s="5"/>
      <c r="Y10285" s="5"/>
    </row>
    <row r="10286" spans="1:25" x14ac:dyDescent="0.25">
      <c r="A10286" s="8"/>
      <c r="B10286" s="5"/>
      <c r="C10286" s="5"/>
      <c r="D10286" s="5"/>
      <c r="E10286" s="5"/>
      <c r="Y10286" s="5"/>
    </row>
    <row r="10287" spans="1:25" x14ac:dyDescent="0.25">
      <c r="A10287" s="8"/>
      <c r="B10287" s="5"/>
      <c r="C10287" s="5"/>
      <c r="D10287" s="5"/>
      <c r="E10287" s="5"/>
      <c r="Y10287" s="5"/>
    </row>
    <row r="10288" spans="1:25" x14ac:dyDescent="0.25">
      <c r="A10288" s="8"/>
      <c r="B10288" s="5"/>
      <c r="C10288" s="5"/>
      <c r="D10288" s="5"/>
      <c r="E10288" s="5"/>
      <c r="Y10288" s="5"/>
    </row>
    <row r="10289" spans="1:25" x14ac:dyDescent="0.25">
      <c r="A10289" s="8"/>
      <c r="B10289" s="5"/>
      <c r="C10289" s="5"/>
      <c r="D10289" s="5"/>
      <c r="E10289" s="5"/>
      <c r="Y10289" s="5"/>
    </row>
    <row r="10290" spans="1:25" x14ac:dyDescent="0.25">
      <c r="A10290" s="8"/>
      <c r="B10290" s="5"/>
      <c r="C10290" s="5"/>
      <c r="D10290" s="5"/>
      <c r="E10290" s="5"/>
      <c r="Y10290" s="5"/>
    </row>
    <row r="10291" spans="1:25" x14ac:dyDescent="0.25">
      <c r="A10291" s="8"/>
      <c r="B10291" s="5"/>
      <c r="C10291" s="5"/>
      <c r="D10291" s="5"/>
      <c r="E10291" s="5"/>
      <c r="Y10291" s="5"/>
    </row>
    <row r="10292" spans="1:25" x14ac:dyDescent="0.25">
      <c r="A10292" s="8"/>
      <c r="B10292" s="5"/>
      <c r="C10292" s="5"/>
      <c r="D10292" s="5"/>
      <c r="E10292" s="5"/>
      <c r="Y10292" s="5"/>
    </row>
    <row r="10293" spans="1:25" x14ac:dyDescent="0.25">
      <c r="A10293" s="8"/>
      <c r="B10293" s="5"/>
      <c r="C10293" s="5"/>
      <c r="D10293" s="5"/>
      <c r="E10293" s="5"/>
      <c r="Y10293" s="5"/>
    </row>
    <row r="10294" spans="1:25" x14ac:dyDescent="0.25">
      <c r="A10294" s="8"/>
      <c r="B10294" s="5"/>
      <c r="C10294" s="5"/>
      <c r="D10294" s="5"/>
      <c r="E10294" s="5"/>
      <c r="Y10294" s="5"/>
    </row>
    <row r="10295" spans="1:25" x14ac:dyDescent="0.25">
      <c r="A10295" s="8"/>
      <c r="B10295" s="5"/>
      <c r="C10295" s="5"/>
      <c r="D10295" s="5"/>
      <c r="E10295" s="5"/>
      <c r="Y10295" s="5"/>
    </row>
    <row r="10296" spans="1:25" x14ac:dyDescent="0.25">
      <c r="A10296" s="8"/>
      <c r="B10296" s="5"/>
      <c r="C10296" s="5"/>
      <c r="D10296" s="5"/>
      <c r="E10296" s="5"/>
      <c r="Y10296" s="5"/>
    </row>
    <row r="10297" spans="1:25" x14ac:dyDescent="0.25">
      <c r="A10297" s="8"/>
      <c r="B10297" s="5"/>
      <c r="C10297" s="5"/>
      <c r="D10297" s="5"/>
      <c r="E10297" s="5"/>
      <c r="Y10297" s="5"/>
    </row>
    <row r="10298" spans="1:25" x14ac:dyDescent="0.25">
      <c r="A10298" s="8"/>
      <c r="B10298" s="5"/>
      <c r="C10298" s="5"/>
      <c r="D10298" s="5"/>
      <c r="E10298" s="5"/>
      <c r="Y10298" s="5"/>
    </row>
    <row r="10299" spans="1:25" x14ac:dyDescent="0.25">
      <c r="A10299" s="8"/>
      <c r="B10299" s="5"/>
      <c r="C10299" s="5"/>
      <c r="D10299" s="5"/>
      <c r="E10299" s="5"/>
      <c r="Y10299" s="5"/>
    </row>
    <row r="10300" spans="1:25" x14ac:dyDescent="0.25">
      <c r="A10300" s="8"/>
      <c r="B10300" s="5"/>
      <c r="C10300" s="5"/>
      <c r="D10300" s="5"/>
      <c r="E10300" s="5"/>
      <c r="Y10300" s="5"/>
    </row>
    <row r="10301" spans="1:25" x14ac:dyDescent="0.25">
      <c r="A10301" s="8"/>
      <c r="B10301" s="5"/>
      <c r="C10301" s="5"/>
      <c r="D10301" s="5"/>
      <c r="E10301" s="5"/>
      <c r="Y10301" s="5"/>
    </row>
    <row r="10302" spans="1:25" x14ac:dyDescent="0.25">
      <c r="A10302" s="8"/>
      <c r="B10302" s="5"/>
      <c r="C10302" s="5"/>
      <c r="D10302" s="5"/>
      <c r="E10302" s="5"/>
      <c r="Y10302" s="5"/>
    </row>
    <row r="10303" spans="1:25" x14ac:dyDescent="0.25">
      <c r="A10303" s="8"/>
      <c r="B10303" s="5"/>
      <c r="C10303" s="5"/>
      <c r="D10303" s="5"/>
      <c r="E10303" s="5"/>
      <c r="Y10303" s="5"/>
    </row>
    <row r="10304" spans="1:25" x14ac:dyDescent="0.25">
      <c r="A10304" s="8"/>
      <c r="B10304" s="5"/>
      <c r="C10304" s="5"/>
      <c r="D10304" s="5"/>
      <c r="E10304" s="5"/>
      <c r="Y10304" s="5"/>
    </row>
    <row r="10305" spans="1:25" x14ac:dyDescent="0.25">
      <c r="A10305" s="8"/>
      <c r="B10305" s="5"/>
      <c r="C10305" s="5"/>
      <c r="D10305" s="5"/>
      <c r="E10305" s="5"/>
      <c r="Y10305" s="5"/>
    </row>
    <row r="10306" spans="1:25" x14ac:dyDescent="0.25">
      <c r="A10306" s="8"/>
      <c r="B10306" s="5"/>
      <c r="C10306" s="5"/>
      <c r="D10306" s="5"/>
      <c r="E10306" s="5"/>
      <c r="Y10306" s="5"/>
    </row>
    <row r="10307" spans="1:25" x14ac:dyDescent="0.25">
      <c r="A10307" s="8"/>
      <c r="B10307" s="5"/>
      <c r="C10307" s="5"/>
      <c r="D10307" s="5"/>
      <c r="E10307" s="5"/>
      <c r="Y10307" s="5"/>
    </row>
    <row r="10308" spans="1:25" x14ac:dyDescent="0.25">
      <c r="A10308" s="8"/>
      <c r="B10308" s="5"/>
      <c r="C10308" s="5"/>
      <c r="D10308" s="5"/>
      <c r="E10308" s="5"/>
      <c r="Y10308" s="5"/>
    </row>
    <row r="10309" spans="1:25" x14ac:dyDescent="0.25">
      <c r="A10309" s="8"/>
      <c r="B10309" s="5"/>
      <c r="C10309" s="5"/>
      <c r="D10309" s="5"/>
      <c r="E10309" s="5"/>
      <c r="Y10309" s="5"/>
    </row>
    <row r="10310" spans="1:25" x14ac:dyDescent="0.25">
      <c r="A10310" s="8"/>
      <c r="B10310" s="5"/>
      <c r="C10310" s="5"/>
      <c r="D10310" s="5"/>
      <c r="E10310" s="5"/>
      <c r="Y10310" s="5"/>
    </row>
    <row r="10311" spans="1:25" x14ac:dyDescent="0.25">
      <c r="A10311" s="8"/>
      <c r="B10311" s="5"/>
      <c r="C10311" s="5"/>
      <c r="D10311" s="5"/>
      <c r="E10311" s="5"/>
      <c r="Y10311" s="5"/>
    </row>
    <row r="10312" spans="1:25" x14ac:dyDescent="0.25">
      <c r="A10312" s="8"/>
      <c r="B10312" s="5"/>
      <c r="C10312" s="5"/>
      <c r="D10312" s="5"/>
      <c r="E10312" s="5"/>
      <c r="Y10312" s="5"/>
    </row>
    <row r="10313" spans="1:25" x14ac:dyDescent="0.25">
      <c r="A10313" s="8"/>
      <c r="B10313" s="5"/>
      <c r="C10313" s="5"/>
      <c r="D10313" s="5"/>
      <c r="E10313" s="5"/>
      <c r="Y10313" s="5"/>
    </row>
    <row r="10314" spans="1:25" x14ac:dyDescent="0.25">
      <c r="A10314" s="8"/>
      <c r="B10314" s="5"/>
      <c r="C10314" s="5"/>
      <c r="D10314" s="5"/>
      <c r="E10314" s="5"/>
      <c r="Y10314" s="5"/>
    </row>
    <row r="10315" spans="1:25" x14ac:dyDescent="0.25">
      <c r="A10315" s="8"/>
      <c r="B10315" s="5"/>
      <c r="C10315" s="5"/>
      <c r="D10315" s="5"/>
      <c r="E10315" s="5"/>
      <c r="Y10315" s="5"/>
    </row>
    <row r="10316" spans="1:25" x14ac:dyDescent="0.25">
      <c r="A10316" s="8"/>
      <c r="B10316" s="5"/>
      <c r="C10316" s="5"/>
      <c r="D10316" s="5"/>
      <c r="E10316" s="5"/>
      <c r="Y10316" s="5"/>
    </row>
    <row r="10317" spans="1:25" x14ac:dyDescent="0.25">
      <c r="A10317" s="8"/>
      <c r="B10317" s="5"/>
      <c r="C10317" s="5"/>
      <c r="D10317" s="5"/>
      <c r="E10317" s="5"/>
      <c r="Y10317" s="5"/>
    </row>
    <row r="10318" spans="1:25" x14ac:dyDescent="0.25">
      <c r="A10318" s="8"/>
      <c r="B10318" s="5"/>
      <c r="C10318" s="5"/>
      <c r="D10318" s="5"/>
      <c r="E10318" s="5"/>
      <c r="Y10318" s="5"/>
    </row>
    <row r="10319" spans="1:25" x14ac:dyDescent="0.25">
      <c r="A10319" s="8"/>
      <c r="B10319" s="5"/>
      <c r="C10319" s="5"/>
      <c r="D10319" s="5"/>
      <c r="E10319" s="5"/>
      <c r="Y10319" s="5"/>
    </row>
    <row r="10320" spans="1:25" x14ac:dyDescent="0.25">
      <c r="A10320" s="8"/>
      <c r="B10320" s="5"/>
      <c r="C10320" s="5"/>
      <c r="D10320" s="5"/>
      <c r="E10320" s="5"/>
      <c r="Y10320" s="5"/>
    </row>
    <row r="10321" spans="1:25" x14ac:dyDescent="0.25">
      <c r="A10321" s="8"/>
      <c r="B10321" s="5"/>
      <c r="C10321" s="5"/>
      <c r="D10321" s="5"/>
      <c r="E10321" s="5"/>
      <c r="Y10321" s="5"/>
    </row>
    <row r="10322" spans="1:25" x14ac:dyDescent="0.25">
      <c r="A10322" s="8"/>
      <c r="B10322" s="5"/>
      <c r="C10322" s="5"/>
      <c r="D10322" s="5"/>
      <c r="E10322" s="5"/>
      <c r="Y10322" s="5"/>
    </row>
    <row r="10323" spans="1:25" x14ac:dyDescent="0.25">
      <c r="A10323" s="8"/>
      <c r="B10323" s="5"/>
      <c r="C10323" s="5"/>
      <c r="D10323" s="5"/>
      <c r="E10323" s="5"/>
      <c r="Y10323" s="5"/>
    </row>
    <row r="10324" spans="1:25" x14ac:dyDescent="0.25">
      <c r="A10324" s="8"/>
      <c r="B10324" s="5"/>
      <c r="C10324" s="5"/>
      <c r="D10324" s="5"/>
      <c r="E10324" s="5"/>
      <c r="Y10324" s="5"/>
    </row>
    <row r="10325" spans="1:25" x14ac:dyDescent="0.25">
      <c r="A10325" s="8"/>
      <c r="B10325" s="5"/>
      <c r="C10325" s="5"/>
      <c r="D10325" s="5"/>
      <c r="E10325" s="5"/>
      <c r="Y10325" s="5"/>
    </row>
    <row r="10326" spans="1:25" x14ac:dyDescent="0.25">
      <c r="A10326" s="8"/>
      <c r="B10326" s="5"/>
      <c r="C10326" s="5"/>
      <c r="D10326" s="5"/>
      <c r="E10326" s="5"/>
      <c r="Y10326" s="5"/>
    </row>
    <row r="10327" spans="1:25" x14ac:dyDescent="0.25">
      <c r="A10327" s="8"/>
      <c r="B10327" s="5"/>
      <c r="C10327" s="5"/>
      <c r="D10327" s="5"/>
      <c r="E10327" s="5"/>
      <c r="Y10327" s="5"/>
    </row>
    <row r="10328" spans="1:25" x14ac:dyDescent="0.25">
      <c r="A10328" s="8"/>
      <c r="B10328" s="5"/>
      <c r="C10328" s="5"/>
      <c r="D10328" s="5"/>
      <c r="E10328" s="5"/>
      <c r="Y10328" s="5"/>
    </row>
    <row r="10329" spans="1:25" x14ac:dyDescent="0.25">
      <c r="A10329" s="8"/>
      <c r="B10329" s="5"/>
      <c r="C10329" s="5"/>
      <c r="D10329" s="5"/>
      <c r="E10329" s="5"/>
      <c r="Y10329" s="5"/>
    </row>
    <row r="10330" spans="1:25" x14ac:dyDescent="0.25">
      <c r="A10330" s="8"/>
      <c r="B10330" s="5"/>
      <c r="C10330" s="5"/>
      <c r="D10330" s="5"/>
      <c r="E10330" s="5"/>
      <c r="Y10330" s="5"/>
    </row>
    <row r="10331" spans="1:25" x14ac:dyDescent="0.25">
      <c r="A10331" s="8"/>
      <c r="B10331" s="5"/>
      <c r="C10331" s="5"/>
      <c r="D10331" s="5"/>
      <c r="E10331" s="5"/>
      <c r="Y10331" s="5"/>
    </row>
    <row r="10332" spans="1:25" x14ac:dyDescent="0.25">
      <c r="A10332" s="8"/>
      <c r="B10332" s="5"/>
      <c r="C10332" s="5"/>
      <c r="D10332" s="5"/>
      <c r="E10332" s="5"/>
      <c r="Y10332" s="5"/>
    </row>
    <row r="10333" spans="1:25" x14ac:dyDescent="0.25">
      <c r="A10333" s="8"/>
      <c r="B10333" s="5"/>
      <c r="C10333" s="5"/>
      <c r="D10333" s="5"/>
      <c r="E10333" s="5"/>
      <c r="Y10333" s="5"/>
    </row>
    <row r="10334" spans="1:25" x14ac:dyDescent="0.25">
      <c r="A10334" s="8"/>
      <c r="B10334" s="5"/>
      <c r="C10334" s="5"/>
      <c r="D10334" s="5"/>
      <c r="E10334" s="5"/>
      <c r="Y10334" s="5"/>
    </row>
    <row r="10335" spans="1:25" x14ac:dyDescent="0.25">
      <c r="A10335" s="8"/>
      <c r="B10335" s="5"/>
      <c r="C10335" s="5"/>
      <c r="D10335" s="5"/>
      <c r="E10335" s="5"/>
      <c r="Y10335" s="5"/>
    </row>
    <row r="10336" spans="1:25" x14ac:dyDescent="0.25">
      <c r="A10336" s="8"/>
      <c r="B10336" s="5"/>
      <c r="C10336" s="5"/>
      <c r="D10336" s="5"/>
      <c r="E10336" s="5"/>
      <c r="Y10336" s="5"/>
    </row>
    <row r="10337" spans="1:25" x14ac:dyDescent="0.25">
      <c r="A10337" s="8"/>
      <c r="B10337" s="5"/>
      <c r="C10337" s="5"/>
      <c r="D10337" s="5"/>
      <c r="E10337" s="5"/>
      <c r="Y10337" s="5"/>
    </row>
    <row r="10338" spans="1:25" x14ac:dyDescent="0.25">
      <c r="A10338" s="8"/>
      <c r="B10338" s="5"/>
      <c r="C10338" s="5"/>
      <c r="D10338" s="5"/>
      <c r="E10338" s="5"/>
      <c r="Y10338" s="5"/>
    </row>
    <row r="10339" spans="1:25" x14ac:dyDescent="0.25">
      <c r="A10339" s="8"/>
      <c r="B10339" s="5"/>
      <c r="C10339" s="5"/>
      <c r="D10339" s="5"/>
      <c r="E10339" s="5"/>
      <c r="Y10339" s="5"/>
    </row>
    <row r="10340" spans="1:25" x14ac:dyDescent="0.25">
      <c r="A10340" s="8"/>
      <c r="B10340" s="5"/>
      <c r="C10340" s="5"/>
      <c r="D10340" s="5"/>
      <c r="E10340" s="5"/>
      <c r="Y10340" s="5"/>
    </row>
    <row r="10341" spans="1:25" x14ac:dyDescent="0.25">
      <c r="A10341" s="8"/>
      <c r="B10341" s="5"/>
      <c r="C10341" s="5"/>
      <c r="D10341" s="5"/>
      <c r="E10341" s="5"/>
      <c r="Y10341" s="5"/>
    </row>
    <row r="10342" spans="1:25" x14ac:dyDescent="0.25">
      <c r="A10342" s="8"/>
      <c r="B10342" s="5"/>
      <c r="C10342" s="5"/>
      <c r="D10342" s="5"/>
      <c r="E10342" s="5"/>
      <c r="Y10342" s="5"/>
    </row>
    <row r="10343" spans="1:25" x14ac:dyDescent="0.25">
      <c r="A10343" s="8"/>
      <c r="B10343" s="5"/>
      <c r="C10343" s="5"/>
      <c r="D10343" s="5"/>
      <c r="E10343" s="5"/>
      <c r="Y10343" s="5"/>
    </row>
    <row r="10344" spans="1:25" x14ac:dyDescent="0.25">
      <c r="A10344" s="8"/>
      <c r="B10344" s="5"/>
      <c r="C10344" s="5"/>
      <c r="D10344" s="5"/>
      <c r="E10344" s="5"/>
      <c r="Y10344" s="5"/>
    </row>
    <row r="10345" spans="1:25" x14ac:dyDescent="0.25">
      <c r="A10345" s="8"/>
      <c r="B10345" s="5"/>
      <c r="C10345" s="5"/>
      <c r="D10345" s="5"/>
      <c r="E10345" s="5"/>
      <c r="Y10345" s="5"/>
    </row>
    <row r="10346" spans="1:25" x14ac:dyDescent="0.25">
      <c r="A10346" s="8"/>
      <c r="B10346" s="5"/>
      <c r="C10346" s="5"/>
      <c r="D10346" s="5"/>
      <c r="E10346" s="5"/>
      <c r="Y10346" s="5"/>
    </row>
    <row r="10347" spans="1:25" x14ac:dyDescent="0.25">
      <c r="A10347" s="8"/>
      <c r="B10347" s="5"/>
      <c r="C10347" s="5"/>
      <c r="D10347" s="5"/>
      <c r="E10347" s="5"/>
      <c r="Y10347" s="5"/>
    </row>
    <row r="10348" spans="1:25" x14ac:dyDescent="0.25">
      <c r="A10348" s="8"/>
      <c r="B10348" s="5"/>
      <c r="C10348" s="5"/>
      <c r="D10348" s="5"/>
      <c r="E10348" s="5"/>
      <c r="Y10348" s="5"/>
    </row>
    <row r="10349" spans="1:25" x14ac:dyDescent="0.25">
      <c r="A10349" s="8"/>
      <c r="B10349" s="5"/>
      <c r="C10349" s="5"/>
      <c r="D10349" s="5"/>
      <c r="E10349" s="5"/>
      <c r="Y10349" s="5"/>
    </row>
    <row r="10350" spans="1:25" x14ac:dyDescent="0.25">
      <c r="A10350" s="8"/>
      <c r="B10350" s="5"/>
      <c r="C10350" s="5"/>
      <c r="D10350" s="5"/>
      <c r="E10350" s="5"/>
      <c r="Y10350" s="5"/>
    </row>
    <row r="10351" spans="1:25" x14ac:dyDescent="0.25">
      <c r="A10351" s="8"/>
      <c r="B10351" s="5"/>
      <c r="C10351" s="5"/>
      <c r="D10351" s="5"/>
      <c r="E10351" s="5"/>
      <c r="Y10351" s="5"/>
    </row>
    <row r="10352" spans="1:25" x14ac:dyDescent="0.25">
      <c r="A10352" s="8"/>
      <c r="B10352" s="5"/>
      <c r="C10352" s="5"/>
      <c r="D10352" s="5"/>
      <c r="E10352" s="5"/>
      <c r="Y10352" s="5"/>
    </row>
    <row r="10353" spans="1:25" x14ac:dyDescent="0.25">
      <c r="A10353" s="8"/>
      <c r="B10353" s="5"/>
      <c r="C10353" s="5"/>
      <c r="D10353" s="5"/>
      <c r="E10353" s="5"/>
      <c r="Y10353" s="5"/>
    </row>
    <row r="10354" spans="1:25" x14ac:dyDescent="0.25">
      <c r="A10354" s="8"/>
      <c r="B10354" s="5"/>
      <c r="C10354" s="5"/>
      <c r="D10354" s="5"/>
      <c r="E10354" s="5"/>
      <c r="Y10354" s="5"/>
    </row>
    <row r="10355" spans="1:25" x14ac:dyDescent="0.25">
      <c r="A10355" s="8"/>
      <c r="B10355" s="5"/>
      <c r="C10355" s="5"/>
      <c r="D10355" s="5"/>
      <c r="E10355" s="5"/>
      <c r="Y10355" s="5"/>
    </row>
    <row r="10356" spans="1:25" x14ac:dyDescent="0.25">
      <c r="A10356" s="8"/>
      <c r="B10356" s="5"/>
      <c r="C10356" s="5"/>
      <c r="D10356" s="5"/>
      <c r="E10356" s="5"/>
      <c r="Y10356" s="5"/>
    </row>
    <row r="10357" spans="1:25" x14ac:dyDescent="0.25">
      <c r="A10357" s="8"/>
      <c r="B10357" s="5"/>
      <c r="C10357" s="5"/>
      <c r="D10357" s="5"/>
      <c r="E10357" s="5"/>
      <c r="Y10357" s="5"/>
    </row>
    <row r="10358" spans="1:25" x14ac:dyDescent="0.25">
      <c r="A10358" s="8"/>
      <c r="B10358" s="5"/>
      <c r="C10358" s="5"/>
      <c r="D10358" s="5"/>
      <c r="E10358" s="5"/>
      <c r="Y10358" s="5"/>
    </row>
    <row r="10359" spans="1:25" x14ac:dyDescent="0.25">
      <c r="A10359" s="8"/>
      <c r="B10359" s="5"/>
      <c r="C10359" s="5"/>
      <c r="D10359" s="5"/>
      <c r="E10359" s="5"/>
      <c r="Y10359" s="5"/>
    </row>
    <row r="10360" spans="1:25" x14ac:dyDescent="0.25">
      <c r="A10360" s="8"/>
      <c r="B10360" s="5"/>
      <c r="C10360" s="5"/>
      <c r="D10360" s="5"/>
      <c r="E10360" s="5"/>
      <c r="Y10360" s="5"/>
    </row>
    <row r="10361" spans="1:25" x14ac:dyDescent="0.25">
      <c r="A10361" s="8"/>
      <c r="B10361" s="5"/>
      <c r="C10361" s="5"/>
      <c r="D10361" s="5"/>
      <c r="E10361" s="5"/>
      <c r="Y10361" s="5"/>
    </row>
    <row r="10362" spans="1:25" x14ac:dyDescent="0.25">
      <c r="A10362" s="8"/>
      <c r="B10362" s="5"/>
      <c r="C10362" s="5"/>
      <c r="D10362" s="5"/>
      <c r="E10362" s="5"/>
      <c r="Y10362" s="5"/>
    </row>
    <row r="10363" spans="1:25" x14ac:dyDescent="0.25">
      <c r="A10363" s="8"/>
      <c r="B10363" s="5"/>
      <c r="C10363" s="5"/>
      <c r="D10363" s="5"/>
      <c r="E10363" s="5"/>
      <c r="Y10363" s="5"/>
    </row>
    <row r="10364" spans="1:25" x14ac:dyDescent="0.25">
      <c r="A10364" s="8"/>
      <c r="B10364" s="5"/>
      <c r="C10364" s="5"/>
      <c r="D10364" s="5"/>
      <c r="E10364" s="5"/>
      <c r="Y10364" s="5"/>
    </row>
    <row r="10365" spans="1:25" x14ac:dyDescent="0.25">
      <c r="A10365" s="8"/>
      <c r="B10365" s="5"/>
      <c r="C10365" s="5"/>
      <c r="D10365" s="5"/>
      <c r="E10365" s="5"/>
      <c r="Y10365" s="5"/>
    </row>
    <row r="10366" spans="1:25" x14ac:dyDescent="0.25">
      <c r="A10366" s="8"/>
      <c r="B10366" s="5"/>
      <c r="C10366" s="5"/>
      <c r="D10366" s="5"/>
      <c r="E10366" s="5"/>
      <c r="Y10366" s="5"/>
    </row>
    <row r="10367" spans="1:25" x14ac:dyDescent="0.25">
      <c r="A10367" s="8"/>
      <c r="B10367" s="5"/>
      <c r="C10367" s="5"/>
      <c r="D10367" s="5"/>
      <c r="E10367" s="5"/>
      <c r="Y10367" s="5"/>
    </row>
    <row r="10368" spans="1:25" x14ac:dyDescent="0.25">
      <c r="A10368" s="8"/>
      <c r="B10368" s="5"/>
      <c r="C10368" s="5"/>
      <c r="D10368" s="5"/>
      <c r="E10368" s="5"/>
      <c r="Y10368" s="5"/>
    </row>
    <row r="10369" spans="1:25" x14ac:dyDescent="0.25">
      <c r="A10369" s="8"/>
      <c r="B10369" s="5"/>
      <c r="C10369" s="5"/>
      <c r="D10369" s="5"/>
      <c r="E10369" s="5"/>
      <c r="Y10369" s="5"/>
    </row>
    <row r="10370" spans="1:25" x14ac:dyDescent="0.25">
      <c r="A10370" s="8"/>
      <c r="B10370" s="5"/>
      <c r="C10370" s="5"/>
      <c r="D10370" s="5"/>
      <c r="E10370" s="5"/>
      <c r="Y10370" s="5"/>
    </row>
    <row r="10371" spans="1:25" x14ac:dyDescent="0.25">
      <c r="A10371" s="8"/>
      <c r="B10371" s="5"/>
      <c r="C10371" s="5"/>
      <c r="D10371" s="5"/>
      <c r="E10371" s="5"/>
      <c r="Y10371" s="5"/>
    </row>
    <row r="10372" spans="1:25" x14ac:dyDescent="0.25">
      <c r="A10372" s="8"/>
      <c r="B10372" s="5"/>
      <c r="C10372" s="5"/>
      <c r="D10372" s="5"/>
      <c r="E10372" s="5"/>
      <c r="Y10372" s="5"/>
    </row>
    <row r="10373" spans="1:25" x14ac:dyDescent="0.25">
      <c r="A10373" s="8"/>
      <c r="B10373" s="5"/>
      <c r="C10373" s="5"/>
      <c r="D10373" s="5"/>
      <c r="E10373" s="5"/>
      <c r="Y10373" s="5"/>
    </row>
    <row r="10374" spans="1:25" x14ac:dyDescent="0.25">
      <c r="A10374" s="8"/>
      <c r="B10374" s="5"/>
      <c r="C10374" s="5"/>
      <c r="D10374" s="5"/>
      <c r="E10374" s="5"/>
      <c r="Y10374" s="5"/>
    </row>
    <row r="10375" spans="1:25" x14ac:dyDescent="0.25">
      <c r="A10375" s="8"/>
      <c r="B10375" s="5"/>
      <c r="C10375" s="5"/>
      <c r="D10375" s="5"/>
      <c r="E10375" s="5"/>
      <c r="Y10375" s="5"/>
    </row>
    <row r="10376" spans="1:25" x14ac:dyDescent="0.25">
      <c r="A10376" s="8"/>
      <c r="B10376" s="5"/>
      <c r="C10376" s="5"/>
      <c r="D10376" s="5"/>
      <c r="E10376" s="5"/>
      <c r="Y10376" s="5"/>
    </row>
    <row r="10377" spans="1:25" x14ac:dyDescent="0.25">
      <c r="A10377" s="8"/>
      <c r="B10377" s="5"/>
      <c r="C10377" s="5"/>
      <c r="D10377" s="5"/>
      <c r="E10377" s="5"/>
      <c r="Y10377" s="5"/>
    </row>
    <row r="10378" spans="1:25" x14ac:dyDescent="0.25">
      <c r="A10378" s="8"/>
      <c r="B10378" s="5"/>
      <c r="C10378" s="5"/>
      <c r="D10378" s="5"/>
      <c r="E10378" s="5"/>
      <c r="Y10378" s="5"/>
    </row>
    <row r="10379" spans="1:25" x14ac:dyDescent="0.25">
      <c r="A10379" s="8"/>
      <c r="B10379" s="5"/>
      <c r="C10379" s="5"/>
      <c r="D10379" s="5"/>
      <c r="E10379" s="5"/>
      <c r="Y10379" s="5"/>
    </row>
    <row r="10380" spans="1:25" x14ac:dyDescent="0.25">
      <c r="A10380" s="8"/>
      <c r="B10380" s="5"/>
      <c r="C10380" s="5"/>
      <c r="D10380" s="5"/>
      <c r="E10380" s="5"/>
      <c r="Y10380" s="5"/>
    </row>
    <row r="10381" spans="1:25" x14ac:dyDescent="0.25">
      <c r="A10381" s="8"/>
      <c r="B10381" s="5"/>
      <c r="C10381" s="5"/>
      <c r="D10381" s="5"/>
      <c r="E10381" s="5"/>
      <c r="Y10381" s="5"/>
    </row>
    <row r="10382" spans="1:25" x14ac:dyDescent="0.25">
      <c r="A10382" s="8"/>
      <c r="B10382" s="5"/>
      <c r="C10382" s="5"/>
      <c r="D10382" s="5"/>
      <c r="E10382" s="5"/>
      <c r="Y10382" s="5"/>
    </row>
    <row r="10383" spans="1:25" x14ac:dyDescent="0.25">
      <c r="A10383" s="8"/>
      <c r="B10383" s="5"/>
      <c r="C10383" s="5"/>
      <c r="D10383" s="5"/>
      <c r="E10383" s="5"/>
      <c r="Y10383" s="5"/>
    </row>
    <row r="10384" spans="1:25" x14ac:dyDescent="0.25">
      <c r="A10384" s="8"/>
      <c r="B10384" s="5"/>
      <c r="C10384" s="5"/>
      <c r="D10384" s="5"/>
      <c r="E10384" s="5"/>
      <c r="Y10384" s="5"/>
    </row>
    <row r="10385" spans="1:25" x14ac:dyDescent="0.25">
      <c r="A10385" s="8"/>
      <c r="B10385" s="5"/>
      <c r="C10385" s="5"/>
      <c r="D10385" s="5"/>
      <c r="E10385" s="5"/>
      <c r="Y10385" s="5"/>
    </row>
    <row r="10386" spans="1:25" x14ac:dyDescent="0.25">
      <c r="A10386" s="8"/>
      <c r="B10386" s="5"/>
      <c r="C10386" s="5"/>
      <c r="D10386" s="5"/>
      <c r="E10386" s="5"/>
      <c r="Y10386" s="5"/>
    </row>
    <row r="10387" spans="1:25" x14ac:dyDescent="0.25">
      <c r="A10387" s="8"/>
      <c r="B10387" s="5"/>
      <c r="C10387" s="5"/>
      <c r="D10387" s="5"/>
      <c r="E10387" s="5"/>
      <c r="Y10387" s="5"/>
    </row>
    <row r="10388" spans="1:25" x14ac:dyDescent="0.25">
      <c r="A10388" s="8"/>
      <c r="B10388" s="5"/>
      <c r="C10388" s="5"/>
      <c r="D10388" s="5"/>
      <c r="E10388" s="5"/>
      <c r="Y10388" s="5"/>
    </row>
    <row r="10389" spans="1:25" x14ac:dyDescent="0.25">
      <c r="A10389" s="8"/>
      <c r="B10389" s="5"/>
      <c r="C10389" s="5"/>
      <c r="D10389" s="5"/>
      <c r="E10389" s="5"/>
      <c r="Y10389" s="5"/>
    </row>
    <row r="10390" spans="1:25" x14ac:dyDescent="0.25">
      <c r="A10390" s="8"/>
      <c r="B10390" s="5"/>
      <c r="C10390" s="5"/>
      <c r="D10390" s="5"/>
      <c r="E10390" s="5"/>
      <c r="Y10390" s="5"/>
    </row>
    <row r="10391" spans="1:25" x14ac:dyDescent="0.25">
      <c r="A10391" s="8"/>
      <c r="B10391" s="5"/>
      <c r="C10391" s="5"/>
      <c r="D10391" s="5"/>
      <c r="E10391" s="5"/>
      <c r="Y10391" s="5"/>
    </row>
    <row r="10392" spans="1:25" x14ac:dyDescent="0.25">
      <c r="A10392" s="8"/>
      <c r="B10392" s="5"/>
      <c r="C10392" s="5"/>
      <c r="D10392" s="5"/>
      <c r="E10392" s="5"/>
      <c r="Y10392" s="5"/>
    </row>
    <row r="10393" spans="1:25" x14ac:dyDescent="0.25">
      <c r="A10393" s="8"/>
      <c r="B10393" s="5"/>
      <c r="C10393" s="5"/>
      <c r="D10393" s="5"/>
      <c r="E10393" s="5"/>
      <c r="Y10393" s="5"/>
    </row>
    <row r="10394" spans="1:25" x14ac:dyDescent="0.25">
      <c r="A10394" s="8"/>
      <c r="B10394" s="5"/>
      <c r="C10394" s="5"/>
      <c r="D10394" s="5"/>
      <c r="E10394" s="5"/>
      <c r="Y10394" s="5"/>
    </row>
    <row r="10395" spans="1:25" x14ac:dyDescent="0.25">
      <c r="A10395" s="8"/>
      <c r="B10395" s="5"/>
      <c r="C10395" s="5"/>
      <c r="D10395" s="5"/>
      <c r="E10395" s="5"/>
      <c r="Y10395" s="5"/>
    </row>
    <row r="10396" spans="1:25" x14ac:dyDescent="0.25">
      <c r="A10396" s="8"/>
      <c r="B10396" s="5"/>
      <c r="C10396" s="5"/>
      <c r="D10396" s="5"/>
      <c r="E10396" s="5"/>
      <c r="Y10396" s="5"/>
    </row>
    <row r="10397" spans="1:25" x14ac:dyDescent="0.25">
      <c r="A10397" s="8"/>
      <c r="B10397" s="5"/>
      <c r="C10397" s="5"/>
      <c r="D10397" s="5"/>
      <c r="E10397" s="5"/>
      <c r="Y10397" s="5"/>
    </row>
    <row r="10398" spans="1:25" x14ac:dyDescent="0.25">
      <c r="A10398" s="8"/>
      <c r="B10398" s="5"/>
      <c r="C10398" s="5"/>
      <c r="D10398" s="5"/>
      <c r="E10398" s="5"/>
      <c r="Y10398" s="5"/>
    </row>
    <row r="10399" spans="1:25" x14ac:dyDescent="0.25">
      <c r="A10399" s="8"/>
      <c r="B10399" s="5"/>
      <c r="C10399" s="5"/>
      <c r="D10399" s="5"/>
      <c r="E10399" s="5"/>
      <c r="Y10399" s="5"/>
    </row>
    <row r="10400" spans="1:25" x14ac:dyDescent="0.25">
      <c r="A10400" s="8"/>
      <c r="B10400" s="5"/>
      <c r="C10400" s="5"/>
      <c r="D10400" s="5"/>
      <c r="E10400" s="5"/>
      <c r="Y10400" s="5"/>
    </row>
    <row r="10401" spans="1:25" x14ac:dyDescent="0.25">
      <c r="A10401" s="8"/>
      <c r="B10401" s="5"/>
      <c r="C10401" s="5"/>
      <c r="D10401" s="5"/>
      <c r="E10401" s="5"/>
      <c r="Y10401" s="5"/>
    </row>
    <row r="10402" spans="1:25" x14ac:dyDescent="0.25">
      <c r="A10402" s="8"/>
      <c r="B10402" s="5"/>
      <c r="C10402" s="5"/>
      <c r="D10402" s="5"/>
      <c r="E10402" s="5"/>
      <c r="Y10402" s="5"/>
    </row>
    <row r="10403" spans="1:25" x14ac:dyDescent="0.25">
      <c r="A10403" s="8"/>
      <c r="B10403" s="5"/>
      <c r="C10403" s="5"/>
      <c r="D10403" s="5"/>
      <c r="E10403" s="5"/>
      <c r="Y10403" s="5"/>
    </row>
    <row r="10404" spans="1:25" x14ac:dyDescent="0.25">
      <c r="A10404" s="8"/>
      <c r="B10404" s="5"/>
      <c r="C10404" s="5"/>
      <c r="D10404" s="5"/>
      <c r="E10404" s="5"/>
      <c r="Y10404" s="5"/>
    </row>
    <row r="10405" spans="1:25" x14ac:dyDescent="0.25">
      <c r="A10405" s="8"/>
      <c r="B10405" s="5"/>
      <c r="C10405" s="5"/>
      <c r="D10405" s="5"/>
      <c r="E10405" s="5"/>
      <c r="Y10405" s="5"/>
    </row>
    <row r="10406" spans="1:25" x14ac:dyDescent="0.25">
      <c r="A10406" s="8"/>
      <c r="B10406" s="5"/>
      <c r="C10406" s="5"/>
      <c r="D10406" s="5"/>
      <c r="E10406" s="5"/>
      <c r="Y10406" s="5"/>
    </row>
    <row r="10407" spans="1:25" x14ac:dyDescent="0.25">
      <c r="A10407" s="8"/>
      <c r="B10407" s="5"/>
      <c r="C10407" s="5"/>
      <c r="D10407" s="5"/>
      <c r="E10407" s="5"/>
      <c r="Y10407" s="5"/>
    </row>
    <row r="10408" spans="1:25" x14ac:dyDescent="0.25">
      <c r="A10408" s="8"/>
      <c r="B10408" s="5"/>
      <c r="C10408" s="5"/>
      <c r="D10408" s="5"/>
      <c r="E10408" s="5"/>
      <c r="Y10408" s="5"/>
    </row>
    <row r="10409" spans="1:25" x14ac:dyDescent="0.25">
      <c r="A10409" s="8"/>
      <c r="B10409" s="5"/>
      <c r="C10409" s="5"/>
      <c r="D10409" s="5"/>
      <c r="E10409" s="5"/>
      <c r="Y10409" s="5"/>
    </row>
    <row r="10410" spans="1:25" x14ac:dyDescent="0.25">
      <c r="A10410" s="8"/>
      <c r="B10410" s="5"/>
      <c r="C10410" s="5"/>
      <c r="D10410" s="5"/>
      <c r="E10410" s="5"/>
      <c r="Y10410" s="5"/>
    </row>
    <row r="10411" spans="1:25" x14ac:dyDescent="0.25">
      <c r="A10411" s="8"/>
      <c r="B10411" s="5"/>
      <c r="C10411" s="5"/>
      <c r="D10411" s="5"/>
      <c r="E10411" s="5"/>
      <c r="Y10411" s="5"/>
    </row>
    <row r="10412" spans="1:25" x14ac:dyDescent="0.25">
      <c r="A10412" s="8"/>
      <c r="B10412" s="5"/>
      <c r="C10412" s="5"/>
      <c r="D10412" s="5"/>
      <c r="E10412" s="5"/>
      <c r="Y10412" s="5"/>
    </row>
    <row r="10413" spans="1:25" x14ac:dyDescent="0.25">
      <c r="A10413" s="8"/>
      <c r="B10413" s="5"/>
      <c r="C10413" s="5"/>
      <c r="D10413" s="5"/>
      <c r="E10413" s="5"/>
      <c r="Y10413" s="5"/>
    </row>
    <row r="10414" spans="1:25" x14ac:dyDescent="0.25">
      <c r="A10414" s="8"/>
      <c r="B10414" s="5"/>
      <c r="C10414" s="5"/>
      <c r="D10414" s="5"/>
      <c r="E10414" s="5"/>
      <c r="Y10414" s="5"/>
    </row>
    <row r="10415" spans="1:25" x14ac:dyDescent="0.25">
      <c r="A10415" s="8"/>
      <c r="B10415" s="5"/>
      <c r="C10415" s="5"/>
      <c r="D10415" s="5"/>
      <c r="E10415" s="5"/>
      <c r="Y10415" s="5"/>
    </row>
    <row r="10416" spans="1:25" x14ac:dyDescent="0.25">
      <c r="A10416" s="8"/>
      <c r="B10416" s="5"/>
      <c r="C10416" s="5"/>
      <c r="D10416" s="5"/>
      <c r="E10416" s="5"/>
      <c r="Y10416" s="5"/>
    </row>
    <row r="10417" spans="1:25" x14ac:dyDescent="0.25">
      <c r="A10417" s="8"/>
      <c r="B10417" s="5"/>
      <c r="C10417" s="5"/>
      <c r="D10417" s="5"/>
      <c r="E10417" s="5"/>
      <c r="Y10417" s="5"/>
    </row>
    <row r="10418" spans="1:25" x14ac:dyDescent="0.25">
      <c r="A10418" s="8"/>
      <c r="B10418" s="5"/>
      <c r="C10418" s="5"/>
      <c r="D10418" s="5"/>
      <c r="E10418" s="5"/>
      <c r="Y10418" s="5"/>
    </row>
    <row r="10419" spans="1:25" x14ac:dyDescent="0.25">
      <c r="A10419" s="8"/>
      <c r="B10419" s="5"/>
      <c r="C10419" s="5"/>
      <c r="D10419" s="5"/>
      <c r="E10419" s="5"/>
      <c r="Y10419" s="5"/>
    </row>
    <row r="10420" spans="1:25" x14ac:dyDescent="0.25">
      <c r="A10420" s="8"/>
      <c r="B10420" s="5"/>
      <c r="C10420" s="5"/>
      <c r="D10420" s="5"/>
      <c r="E10420" s="5"/>
      <c r="Y10420" s="5"/>
    </row>
    <row r="10421" spans="1:25" x14ac:dyDescent="0.25">
      <c r="A10421" s="8"/>
      <c r="B10421" s="5"/>
      <c r="C10421" s="5"/>
      <c r="D10421" s="5"/>
      <c r="E10421" s="5"/>
      <c r="Y10421" s="5"/>
    </row>
    <row r="10422" spans="1:25" x14ac:dyDescent="0.25">
      <c r="A10422" s="8"/>
      <c r="B10422" s="5"/>
      <c r="C10422" s="5"/>
      <c r="D10422" s="5"/>
      <c r="E10422" s="5"/>
      <c r="Y10422" s="5"/>
    </row>
    <row r="10423" spans="1:25" x14ac:dyDescent="0.25">
      <c r="A10423" s="8"/>
      <c r="B10423" s="5"/>
      <c r="C10423" s="5"/>
      <c r="D10423" s="5"/>
      <c r="E10423" s="5"/>
      <c r="Y10423" s="5"/>
    </row>
    <row r="10424" spans="1:25" x14ac:dyDescent="0.25">
      <c r="A10424" s="8"/>
      <c r="B10424" s="5"/>
      <c r="C10424" s="5"/>
      <c r="D10424" s="5"/>
      <c r="E10424" s="5"/>
      <c r="Y10424" s="5"/>
    </row>
    <row r="10425" spans="1:25" x14ac:dyDescent="0.25">
      <c r="A10425" s="8"/>
      <c r="B10425" s="5"/>
      <c r="C10425" s="5"/>
      <c r="D10425" s="5"/>
      <c r="E10425" s="5"/>
      <c r="Y10425" s="5"/>
    </row>
    <row r="10426" spans="1:25" x14ac:dyDescent="0.25">
      <c r="A10426" s="8"/>
      <c r="B10426" s="5"/>
      <c r="C10426" s="5"/>
      <c r="D10426" s="5"/>
      <c r="E10426" s="5"/>
      <c r="Y10426" s="5"/>
    </row>
    <row r="10427" spans="1:25" x14ac:dyDescent="0.25">
      <c r="A10427" s="8"/>
      <c r="B10427" s="5"/>
      <c r="C10427" s="5"/>
      <c r="D10427" s="5"/>
      <c r="E10427" s="5"/>
      <c r="Y10427" s="5"/>
    </row>
    <row r="10428" spans="1:25" x14ac:dyDescent="0.25">
      <c r="A10428" s="8"/>
      <c r="B10428" s="5"/>
      <c r="C10428" s="5"/>
      <c r="D10428" s="5"/>
      <c r="E10428" s="5"/>
      <c r="Y10428" s="5"/>
    </row>
    <row r="10429" spans="1:25" x14ac:dyDescent="0.25">
      <c r="A10429" s="8"/>
      <c r="B10429" s="5"/>
      <c r="C10429" s="5"/>
      <c r="D10429" s="5"/>
      <c r="E10429" s="5"/>
      <c r="Y10429" s="5"/>
    </row>
    <row r="10430" spans="1:25" x14ac:dyDescent="0.25">
      <c r="A10430" s="8"/>
      <c r="B10430" s="5"/>
      <c r="C10430" s="5"/>
      <c r="D10430" s="5"/>
      <c r="E10430" s="5"/>
      <c r="Y10430" s="5"/>
    </row>
    <row r="10431" spans="1:25" x14ac:dyDescent="0.25">
      <c r="A10431" s="8"/>
      <c r="B10431" s="5"/>
      <c r="C10431" s="5"/>
      <c r="D10431" s="5"/>
      <c r="E10431" s="5"/>
      <c r="Y10431" s="5"/>
    </row>
    <row r="10432" spans="1:25" x14ac:dyDescent="0.25">
      <c r="A10432" s="8"/>
      <c r="B10432" s="5"/>
      <c r="C10432" s="5"/>
      <c r="D10432" s="5"/>
      <c r="E10432" s="5"/>
      <c r="Y10432" s="5"/>
    </row>
    <row r="10433" spans="1:25" x14ac:dyDescent="0.25">
      <c r="A10433" s="8"/>
      <c r="B10433" s="5"/>
      <c r="C10433" s="5"/>
      <c r="D10433" s="5"/>
      <c r="E10433" s="5"/>
      <c r="Y10433" s="5"/>
    </row>
    <row r="10434" spans="1:25" x14ac:dyDescent="0.25">
      <c r="A10434" s="8"/>
      <c r="B10434" s="5"/>
      <c r="C10434" s="5"/>
      <c r="D10434" s="5"/>
      <c r="E10434" s="5"/>
      <c r="Y10434" s="5"/>
    </row>
    <row r="10435" spans="1:25" x14ac:dyDescent="0.25">
      <c r="A10435" s="8"/>
      <c r="B10435" s="5"/>
      <c r="C10435" s="5"/>
      <c r="D10435" s="5"/>
      <c r="E10435" s="5"/>
      <c r="Y10435" s="5"/>
    </row>
    <row r="10436" spans="1:25" x14ac:dyDescent="0.25">
      <c r="A10436" s="8"/>
      <c r="B10436" s="5"/>
      <c r="C10436" s="5"/>
      <c r="D10436" s="5"/>
      <c r="E10436" s="5"/>
      <c r="Y10436" s="5"/>
    </row>
    <row r="10437" spans="1:25" x14ac:dyDescent="0.25">
      <c r="A10437" s="8"/>
      <c r="B10437" s="5"/>
      <c r="C10437" s="5"/>
      <c r="D10437" s="5"/>
      <c r="E10437" s="5"/>
      <c r="Y10437" s="5"/>
    </row>
    <row r="10438" spans="1:25" x14ac:dyDescent="0.25">
      <c r="A10438" s="8"/>
      <c r="B10438" s="5"/>
      <c r="C10438" s="5"/>
      <c r="D10438" s="5"/>
      <c r="E10438" s="5"/>
      <c r="Y10438" s="5"/>
    </row>
    <row r="10439" spans="1:25" x14ac:dyDescent="0.25">
      <c r="A10439" s="8"/>
      <c r="B10439" s="5"/>
      <c r="C10439" s="5"/>
      <c r="D10439" s="5"/>
      <c r="E10439" s="5"/>
      <c r="Y10439" s="5"/>
    </row>
    <row r="10440" spans="1:25" x14ac:dyDescent="0.25">
      <c r="A10440" s="8"/>
      <c r="B10440" s="5"/>
      <c r="C10440" s="5"/>
      <c r="D10440" s="5"/>
      <c r="E10440" s="5"/>
      <c r="Y10440" s="5"/>
    </row>
    <row r="10441" spans="1:25" x14ac:dyDescent="0.25">
      <c r="A10441" s="8"/>
      <c r="B10441" s="5"/>
      <c r="C10441" s="5"/>
      <c r="D10441" s="5"/>
      <c r="E10441" s="5"/>
      <c r="Y10441" s="5"/>
    </row>
    <row r="10442" spans="1:25" x14ac:dyDescent="0.25">
      <c r="A10442" s="8"/>
      <c r="B10442" s="5"/>
      <c r="C10442" s="5"/>
      <c r="D10442" s="5"/>
      <c r="E10442" s="5"/>
      <c r="Y10442" s="5"/>
    </row>
    <row r="10443" spans="1:25" x14ac:dyDescent="0.25">
      <c r="A10443" s="8"/>
      <c r="B10443" s="5"/>
      <c r="C10443" s="5"/>
      <c r="D10443" s="5"/>
      <c r="E10443" s="5"/>
      <c r="Y10443" s="5"/>
    </row>
    <row r="10444" spans="1:25" x14ac:dyDescent="0.25">
      <c r="A10444" s="8"/>
      <c r="B10444" s="5"/>
      <c r="C10444" s="5"/>
      <c r="D10444" s="5"/>
      <c r="E10444" s="5"/>
      <c r="Y10444" s="5"/>
    </row>
    <row r="10445" spans="1:25" x14ac:dyDescent="0.25">
      <c r="A10445" s="8"/>
      <c r="B10445" s="5"/>
      <c r="C10445" s="5"/>
      <c r="D10445" s="5"/>
      <c r="E10445" s="5"/>
      <c r="Y10445" s="5"/>
    </row>
    <row r="10446" spans="1:25" x14ac:dyDescent="0.25">
      <c r="A10446" s="8"/>
      <c r="B10446" s="5"/>
      <c r="C10446" s="5"/>
      <c r="D10446" s="5"/>
      <c r="E10446" s="5"/>
      <c r="Y10446" s="5"/>
    </row>
    <row r="10447" spans="1:25" x14ac:dyDescent="0.25">
      <c r="A10447" s="8"/>
      <c r="B10447" s="5"/>
      <c r="C10447" s="5"/>
      <c r="D10447" s="5"/>
      <c r="E10447" s="5"/>
      <c r="Y10447" s="5"/>
    </row>
    <row r="10448" spans="1:25" x14ac:dyDescent="0.25">
      <c r="A10448" s="8"/>
      <c r="B10448" s="5"/>
      <c r="C10448" s="5"/>
      <c r="D10448" s="5"/>
      <c r="E10448" s="5"/>
      <c r="Y10448" s="5"/>
    </row>
    <row r="10449" spans="1:25" x14ac:dyDescent="0.25">
      <c r="A10449" s="8"/>
      <c r="B10449" s="5"/>
      <c r="C10449" s="5"/>
      <c r="D10449" s="5"/>
      <c r="E10449" s="5"/>
      <c r="Y10449" s="5"/>
    </row>
    <row r="10450" spans="1:25" x14ac:dyDescent="0.25">
      <c r="A10450" s="8"/>
      <c r="B10450" s="5"/>
      <c r="C10450" s="5"/>
      <c r="D10450" s="5"/>
      <c r="E10450" s="5"/>
      <c r="Y10450" s="5"/>
    </row>
    <row r="10451" spans="1:25" x14ac:dyDescent="0.25">
      <c r="A10451" s="8"/>
      <c r="B10451" s="5"/>
      <c r="C10451" s="5"/>
      <c r="D10451" s="5"/>
      <c r="E10451" s="5"/>
      <c r="Y10451" s="5"/>
    </row>
    <row r="10452" spans="1:25" x14ac:dyDescent="0.25">
      <c r="A10452" s="8"/>
      <c r="B10452" s="5"/>
      <c r="C10452" s="5"/>
      <c r="D10452" s="5"/>
      <c r="E10452" s="5"/>
      <c r="Y10452" s="5"/>
    </row>
    <row r="10453" spans="1:25" x14ac:dyDescent="0.25">
      <c r="A10453" s="8"/>
      <c r="B10453" s="5"/>
      <c r="C10453" s="5"/>
      <c r="D10453" s="5"/>
      <c r="E10453" s="5"/>
      <c r="Y10453" s="5"/>
    </row>
    <row r="10454" spans="1:25" x14ac:dyDescent="0.25">
      <c r="A10454" s="8"/>
      <c r="B10454" s="5"/>
      <c r="C10454" s="5"/>
      <c r="D10454" s="5"/>
      <c r="E10454" s="5"/>
      <c r="Y10454" s="5"/>
    </row>
    <row r="10455" spans="1:25" x14ac:dyDescent="0.25">
      <c r="A10455" s="8"/>
      <c r="B10455" s="5"/>
      <c r="C10455" s="5"/>
      <c r="D10455" s="5"/>
      <c r="E10455" s="5"/>
      <c r="Y10455" s="5"/>
    </row>
    <row r="10456" spans="1:25" x14ac:dyDescent="0.25">
      <c r="A10456" s="8"/>
      <c r="B10456" s="5"/>
      <c r="C10456" s="5"/>
      <c r="D10456" s="5"/>
      <c r="E10456" s="5"/>
      <c r="Y10456" s="5"/>
    </row>
    <row r="10457" spans="1:25" x14ac:dyDescent="0.25">
      <c r="A10457" s="8"/>
      <c r="B10457" s="5"/>
      <c r="C10457" s="5"/>
      <c r="D10457" s="5"/>
      <c r="E10457" s="5"/>
      <c r="Y10457" s="5"/>
    </row>
    <row r="10458" spans="1:25" x14ac:dyDescent="0.25">
      <c r="A10458" s="8"/>
      <c r="B10458" s="5"/>
      <c r="C10458" s="5"/>
      <c r="D10458" s="5"/>
      <c r="E10458" s="5"/>
      <c r="Y10458" s="5"/>
    </row>
    <row r="10459" spans="1:25" x14ac:dyDescent="0.25">
      <c r="A10459" s="8"/>
      <c r="B10459" s="5"/>
      <c r="C10459" s="5"/>
      <c r="D10459" s="5"/>
      <c r="E10459" s="5"/>
      <c r="Y10459" s="5"/>
    </row>
    <row r="10460" spans="1:25" x14ac:dyDescent="0.25">
      <c r="A10460" s="8"/>
      <c r="B10460" s="5"/>
      <c r="C10460" s="5"/>
      <c r="D10460" s="5"/>
      <c r="E10460" s="5"/>
      <c r="Y10460" s="5"/>
    </row>
    <row r="10461" spans="1:25" x14ac:dyDescent="0.25">
      <c r="A10461" s="8"/>
      <c r="B10461" s="5"/>
      <c r="C10461" s="5"/>
      <c r="D10461" s="5"/>
      <c r="E10461" s="5"/>
      <c r="Y10461" s="5"/>
    </row>
    <row r="10462" spans="1:25" x14ac:dyDescent="0.25">
      <c r="A10462" s="8"/>
      <c r="B10462" s="5"/>
      <c r="C10462" s="5"/>
      <c r="D10462" s="5"/>
      <c r="E10462" s="5"/>
      <c r="Y10462" s="5"/>
    </row>
    <row r="10463" spans="1:25" x14ac:dyDescent="0.25">
      <c r="A10463" s="8"/>
      <c r="B10463" s="5"/>
      <c r="C10463" s="5"/>
      <c r="D10463" s="5"/>
      <c r="E10463" s="5"/>
      <c r="Y10463" s="5"/>
    </row>
    <row r="10464" spans="1:25" x14ac:dyDescent="0.25">
      <c r="A10464" s="8"/>
      <c r="B10464" s="5"/>
      <c r="C10464" s="5"/>
      <c r="D10464" s="5"/>
      <c r="E10464" s="5"/>
      <c r="Y10464" s="5"/>
    </row>
    <row r="10465" spans="1:25" x14ac:dyDescent="0.25">
      <c r="A10465" s="8"/>
      <c r="B10465" s="5"/>
      <c r="C10465" s="5"/>
      <c r="D10465" s="5"/>
      <c r="E10465" s="5"/>
      <c r="Y10465" s="5"/>
    </row>
    <row r="10466" spans="1:25" x14ac:dyDescent="0.25">
      <c r="A10466" s="8"/>
      <c r="B10466" s="5"/>
      <c r="C10466" s="5"/>
      <c r="D10466" s="5"/>
      <c r="E10466" s="5"/>
      <c r="Y10466" s="5"/>
    </row>
    <row r="10467" spans="1:25" x14ac:dyDescent="0.25">
      <c r="A10467" s="8"/>
      <c r="B10467" s="5"/>
      <c r="C10467" s="5"/>
      <c r="D10467" s="5"/>
      <c r="E10467" s="5"/>
      <c r="Y10467" s="5"/>
    </row>
    <row r="10468" spans="1:25" x14ac:dyDescent="0.25">
      <c r="A10468" s="8"/>
      <c r="B10468" s="5"/>
      <c r="C10468" s="5"/>
      <c r="D10468" s="5"/>
      <c r="E10468" s="5"/>
      <c r="Y10468" s="5"/>
    </row>
    <row r="10469" spans="1:25" x14ac:dyDescent="0.25">
      <c r="A10469" s="8"/>
      <c r="B10469" s="5"/>
      <c r="C10469" s="5"/>
      <c r="D10469" s="5"/>
      <c r="E10469" s="5"/>
      <c r="Y10469" s="5"/>
    </row>
    <row r="10470" spans="1:25" x14ac:dyDescent="0.25">
      <c r="A10470" s="8"/>
      <c r="B10470" s="5"/>
      <c r="C10470" s="5"/>
      <c r="D10470" s="5"/>
      <c r="E10470" s="5"/>
      <c r="Y10470" s="5"/>
    </row>
    <row r="10471" spans="1:25" x14ac:dyDescent="0.25">
      <c r="A10471" s="8"/>
      <c r="B10471" s="5"/>
      <c r="C10471" s="5"/>
      <c r="D10471" s="5"/>
      <c r="E10471" s="5"/>
      <c r="Y10471" s="5"/>
    </row>
    <row r="10472" spans="1:25" x14ac:dyDescent="0.25">
      <c r="A10472" s="8"/>
      <c r="B10472" s="5"/>
      <c r="C10472" s="5"/>
      <c r="D10472" s="5"/>
      <c r="E10472" s="5"/>
      <c r="Y10472" s="5"/>
    </row>
    <row r="10473" spans="1:25" x14ac:dyDescent="0.25">
      <c r="A10473" s="8"/>
      <c r="B10473" s="5"/>
      <c r="C10473" s="5"/>
      <c r="D10473" s="5"/>
      <c r="E10473" s="5"/>
      <c r="Y10473" s="5"/>
    </row>
    <row r="10474" spans="1:25" x14ac:dyDescent="0.25">
      <c r="A10474" s="8"/>
      <c r="B10474" s="5"/>
      <c r="C10474" s="5"/>
      <c r="D10474" s="5"/>
      <c r="E10474" s="5"/>
      <c r="Y10474" s="5"/>
    </row>
    <row r="10475" spans="1:25" x14ac:dyDescent="0.25">
      <c r="A10475" s="8"/>
      <c r="B10475" s="5"/>
      <c r="C10475" s="5"/>
      <c r="D10475" s="5"/>
      <c r="E10475" s="5"/>
      <c r="Y10475" s="5"/>
    </row>
    <row r="10476" spans="1:25" x14ac:dyDescent="0.25">
      <c r="A10476" s="8"/>
      <c r="B10476" s="5"/>
      <c r="C10476" s="5"/>
      <c r="D10476" s="5"/>
      <c r="E10476" s="5"/>
      <c r="Y10476" s="5"/>
    </row>
    <row r="10477" spans="1:25" x14ac:dyDescent="0.25">
      <c r="A10477" s="8"/>
      <c r="B10477" s="5"/>
      <c r="C10477" s="5"/>
      <c r="D10477" s="5"/>
      <c r="E10477" s="5"/>
      <c r="Y10477" s="5"/>
    </row>
    <row r="10478" spans="1:25" x14ac:dyDescent="0.25">
      <c r="A10478" s="8"/>
      <c r="B10478" s="5"/>
      <c r="C10478" s="5"/>
      <c r="D10478" s="5"/>
      <c r="E10478" s="5"/>
      <c r="Y10478" s="5"/>
    </row>
    <row r="10479" spans="1:25" x14ac:dyDescent="0.25">
      <c r="A10479" s="8"/>
      <c r="B10479" s="5"/>
      <c r="C10479" s="5"/>
      <c r="D10479" s="5"/>
      <c r="E10479" s="5"/>
      <c r="Y10479" s="5"/>
    </row>
    <row r="10480" spans="1:25" x14ac:dyDescent="0.25">
      <c r="A10480" s="8"/>
      <c r="B10480" s="5"/>
      <c r="C10480" s="5"/>
      <c r="D10480" s="5"/>
      <c r="E10480" s="5"/>
      <c r="Y10480" s="5"/>
    </row>
    <row r="10481" spans="1:25" x14ac:dyDescent="0.25">
      <c r="A10481" s="8"/>
      <c r="B10481" s="5"/>
      <c r="C10481" s="5"/>
      <c r="D10481" s="5"/>
      <c r="E10481" s="5"/>
      <c r="Y10481" s="5"/>
    </row>
    <row r="10482" spans="1:25" x14ac:dyDescent="0.25">
      <c r="A10482" s="8"/>
      <c r="B10482" s="5"/>
      <c r="C10482" s="5"/>
      <c r="D10482" s="5"/>
      <c r="E10482" s="5"/>
      <c r="Y10482" s="5"/>
    </row>
    <row r="10483" spans="1:25" x14ac:dyDescent="0.25">
      <c r="A10483" s="8"/>
      <c r="B10483" s="5"/>
      <c r="C10483" s="5"/>
      <c r="D10483" s="5"/>
      <c r="E10483" s="5"/>
      <c r="Y10483" s="5"/>
    </row>
    <row r="10484" spans="1:25" x14ac:dyDescent="0.25">
      <c r="A10484" s="8"/>
      <c r="B10484" s="5"/>
      <c r="C10484" s="5"/>
      <c r="D10484" s="5"/>
      <c r="E10484" s="5"/>
      <c r="Y10484" s="5"/>
    </row>
    <row r="10485" spans="1:25" x14ac:dyDescent="0.25">
      <c r="A10485" s="8"/>
      <c r="B10485" s="5"/>
      <c r="C10485" s="5"/>
      <c r="D10485" s="5"/>
      <c r="E10485" s="5"/>
      <c r="Y10485" s="5"/>
    </row>
    <row r="10486" spans="1:25" x14ac:dyDescent="0.25">
      <c r="A10486" s="8"/>
      <c r="B10486" s="5"/>
      <c r="C10486" s="5"/>
      <c r="D10486" s="5"/>
      <c r="E10486" s="5"/>
      <c r="Y10486" s="5"/>
    </row>
    <row r="10487" spans="1:25" x14ac:dyDescent="0.25">
      <c r="A10487" s="8"/>
      <c r="B10487" s="5"/>
      <c r="C10487" s="5"/>
      <c r="D10487" s="5"/>
      <c r="E10487" s="5"/>
      <c r="Y10487" s="5"/>
    </row>
    <row r="10488" spans="1:25" x14ac:dyDescent="0.25">
      <c r="A10488" s="8"/>
      <c r="B10488" s="5"/>
      <c r="C10488" s="5"/>
      <c r="D10488" s="5"/>
      <c r="E10488" s="5"/>
      <c r="Y10488" s="5"/>
    </row>
    <row r="10489" spans="1:25" x14ac:dyDescent="0.25">
      <c r="A10489" s="8"/>
      <c r="B10489" s="5"/>
      <c r="C10489" s="5"/>
      <c r="D10489" s="5"/>
      <c r="E10489" s="5"/>
      <c r="Y10489" s="5"/>
    </row>
    <row r="10490" spans="1:25" x14ac:dyDescent="0.25">
      <c r="A10490" s="8"/>
      <c r="B10490" s="5"/>
      <c r="C10490" s="5"/>
      <c r="D10490" s="5"/>
      <c r="E10490" s="5"/>
      <c r="Y10490" s="5"/>
    </row>
    <row r="10491" spans="1:25" x14ac:dyDescent="0.25">
      <c r="A10491" s="8"/>
      <c r="B10491" s="5"/>
      <c r="C10491" s="5"/>
      <c r="D10491" s="5"/>
      <c r="E10491" s="5"/>
      <c r="Y10491" s="5"/>
    </row>
    <row r="10492" spans="1:25" x14ac:dyDescent="0.25">
      <c r="A10492" s="8"/>
      <c r="B10492" s="5"/>
      <c r="C10492" s="5"/>
      <c r="D10492" s="5"/>
      <c r="E10492" s="5"/>
      <c r="Y10492" s="5"/>
    </row>
    <row r="10493" spans="1:25" x14ac:dyDescent="0.25">
      <c r="A10493" s="8"/>
      <c r="B10493" s="5"/>
      <c r="C10493" s="5"/>
      <c r="D10493" s="5"/>
      <c r="E10493" s="5"/>
      <c r="Y10493" s="5"/>
    </row>
    <row r="10494" spans="1:25" x14ac:dyDescent="0.25">
      <c r="A10494" s="8"/>
      <c r="B10494" s="5"/>
      <c r="C10494" s="5"/>
      <c r="D10494" s="5"/>
      <c r="E10494" s="5"/>
      <c r="Y10494" s="5"/>
    </row>
    <row r="10495" spans="1:25" x14ac:dyDescent="0.25">
      <c r="A10495" s="8"/>
      <c r="B10495" s="5"/>
      <c r="C10495" s="5"/>
      <c r="D10495" s="5"/>
      <c r="E10495" s="5"/>
      <c r="Y10495" s="5"/>
    </row>
    <row r="10496" spans="1:25" x14ac:dyDescent="0.25">
      <c r="A10496" s="8"/>
      <c r="B10496" s="5"/>
      <c r="C10496" s="5"/>
      <c r="D10496" s="5"/>
      <c r="E10496" s="5"/>
      <c r="Y10496" s="5"/>
    </row>
    <row r="10497" spans="1:25" x14ac:dyDescent="0.25">
      <c r="A10497" s="8"/>
      <c r="B10497" s="5"/>
      <c r="C10497" s="5"/>
      <c r="D10497" s="5"/>
      <c r="E10497" s="5"/>
      <c r="Y10497" s="5"/>
    </row>
    <row r="10498" spans="1:25" x14ac:dyDescent="0.25">
      <c r="A10498" s="8"/>
      <c r="B10498" s="5"/>
      <c r="C10498" s="5"/>
      <c r="D10498" s="5"/>
      <c r="E10498" s="5"/>
      <c r="Y10498" s="5"/>
    </row>
    <row r="10499" spans="1:25" x14ac:dyDescent="0.25">
      <c r="A10499" s="8"/>
      <c r="B10499" s="5"/>
      <c r="C10499" s="5"/>
      <c r="D10499" s="5"/>
      <c r="E10499" s="5"/>
      <c r="Y10499" s="5"/>
    </row>
    <row r="10500" spans="1:25" x14ac:dyDescent="0.25">
      <c r="A10500" s="8"/>
      <c r="B10500" s="5"/>
      <c r="C10500" s="5"/>
      <c r="D10500" s="5"/>
      <c r="E10500" s="5"/>
      <c r="Y10500" s="5"/>
    </row>
    <row r="10501" spans="1:25" x14ac:dyDescent="0.25">
      <c r="A10501" s="8"/>
      <c r="B10501" s="5"/>
      <c r="C10501" s="5"/>
      <c r="D10501" s="5"/>
      <c r="E10501" s="5"/>
      <c r="Y10501" s="5"/>
    </row>
    <row r="10502" spans="1:25" x14ac:dyDescent="0.25">
      <c r="A10502" s="8"/>
      <c r="B10502" s="5"/>
      <c r="C10502" s="5"/>
      <c r="D10502" s="5"/>
      <c r="E10502" s="5"/>
      <c r="Y10502" s="5"/>
    </row>
    <row r="10503" spans="1:25" x14ac:dyDescent="0.25">
      <c r="A10503" s="8"/>
      <c r="B10503" s="5"/>
      <c r="C10503" s="5"/>
      <c r="D10503" s="5"/>
      <c r="E10503" s="5"/>
      <c r="Y10503" s="5"/>
    </row>
    <row r="10504" spans="1:25" x14ac:dyDescent="0.25">
      <c r="A10504" s="8"/>
      <c r="B10504" s="5"/>
      <c r="C10504" s="5"/>
      <c r="D10504" s="5"/>
      <c r="E10504" s="5"/>
      <c r="Y10504" s="5"/>
    </row>
    <row r="10505" spans="1:25" x14ac:dyDescent="0.25">
      <c r="A10505" s="8"/>
      <c r="B10505" s="5"/>
      <c r="C10505" s="5"/>
      <c r="D10505" s="5"/>
      <c r="E10505" s="5"/>
      <c r="Y10505" s="5"/>
    </row>
    <row r="10506" spans="1:25" x14ac:dyDescent="0.25">
      <c r="A10506" s="8"/>
      <c r="B10506" s="5"/>
      <c r="C10506" s="5"/>
      <c r="D10506" s="5"/>
      <c r="E10506" s="5"/>
      <c r="Y10506" s="5"/>
    </row>
    <row r="10507" spans="1:25" x14ac:dyDescent="0.25">
      <c r="A10507" s="8"/>
      <c r="B10507" s="5"/>
      <c r="C10507" s="5"/>
      <c r="D10507" s="5"/>
      <c r="E10507" s="5"/>
      <c r="Y10507" s="5"/>
    </row>
    <row r="10508" spans="1:25" x14ac:dyDescent="0.25">
      <c r="A10508" s="8"/>
      <c r="B10508" s="5"/>
      <c r="C10508" s="5"/>
      <c r="D10508" s="5"/>
      <c r="E10508" s="5"/>
      <c r="Y10508" s="5"/>
    </row>
    <row r="10509" spans="1:25" x14ac:dyDescent="0.25">
      <c r="A10509" s="8"/>
      <c r="B10509" s="5"/>
      <c r="C10509" s="5"/>
      <c r="D10509" s="5"/>
      <c r="E10509" s="5"/>
      <c r="Y10509" s="5"/>
    </row>
    <row r="10510" spans="1:25" x14ac:dyDescent="0.25">
      <c r="A10510" s="8"/>
      <c r="B10510" s="5"/>
      <c r="C10510" s="5"/>
      <c r="D10510" s="5"/>
      <c r="E10510" s="5"/>
      <c r="Y10510" s="5"/>
    </row>
    <row r="10511" spans="1:25" x14ac:dyDescent="0.25">
      <c r="A10511" s="8"/>
      <c r="B10511" s="5"/>
      <c r="C10511" s="5"/>
      <c r="D10511" s="5"/>
      <c r="E10511" s="5"/>
      <c r="Y10511" s="5"/>
    </row>
    <row r="10512" spans="1:25" x14ac:dyDescent="0.25">
      <c r="A10512" s="8"/>
      <c r="B10512" s="5"/>
      <c r="C10512" s="5"/>
      <c r="D10512" s="5"/>
      <c r="E10512" s="5"/>
      <c r="Y10512" s="5"/>
    </row>
    <row r="10513" spans="1:25" x14ac:dyDescent="0.25">
      <c r="A10513" s="8"/>
      <c r="B10513" s="5"/>
      <c r="C10513" s="5"/>
      <c r="D10513" s="5"/>
      <c r="E10513" s="5"/>
      <c r="Y10513" s="5"/>
    </row>
    <row r="10514" spans="1:25" x14ac:dyDescent="0.25">
      <c r="A10514" s="8"/>
      <c r="B10514" s="5"/>
      <c r="C10514" s="5"/>
      <c r="D10514" s="5"/>
      <c r="E10514" s="5"/>
      <c r="Y10514" s="5"/>
    </row>
    <row r="10515" spans="1:25" x14ac:dyDescent="0.25">
      <c r="A10515" s="8"/>
      <c r="B10515" s="5"/>
      <c r="C10515" s="5"/>
      <c r="D10515" s="5"/>
      <c r="E10515" s="5"/>
      <c r="Y10515" s="5"/>
    </row>
    <row r="10516" spans="1:25" x14ac:dyDescent="0.25">
      <c r="A10516" s="8"/>
      <c r="B10516" s="5"/>
      <c r="C10516" s="5"/>
      <c r="D10516" s="5"/>
      <c r="E10516" s="5"/>
      <c r="Y10516" s="5"/>
    </row>
    <row r="10517" spans="1:25" x14ac:dyDescent="0.25">
      <c r="A10517" s="8"/>
      <c r="B10517" s="5"/>
      <c r="C10517" s="5"/>
      <c r="D10517" s="5"/>
      <c r="E10517" s="5"/>
      <c r="Y10517" s="5"/>
    </row>
    <row r="10518" spans="1:25" x14ac:dyDescent="0.25">
      <c r="A10518" s="8"/>
      <c r="B10518" s="5"/>
      <c r="C10518" s="5"/>
      <c r="D10518" s="5"/>
      <c r="E10518" s="5"/>
      <c r="Y10518" s="5"/>
    </row>
    <row r="10519" spans="1:25" x14ac:dyDescent="0.25">
      <c r="A10519" s="8"/>
      <c r="B10519" s="5"/>
      <c r="C10519" s="5"/>
      <c r="D10519" s="5"/>
      <c r="E10519" s="5"/>
      <c r="Y10519" s="5"/>
    </row>
    <row r="10520" spans="1:25" x14ac:dyDescent="0.25">
      <c r="A10520" s="8"/>
      <c r="B10520" s="5"/>
      <c r="C10520" s="5"/>
      <c r="D10520" s="5"/>
      <c r="E10520" s="5"/>
      <c r="Y10520" s="5"/>
    </row>
  </sheetData>
  <scenarios current="0">
    <scenario name="123" count="3" user="Игорь Салтыков" comment="Автор: Игорь Салтыков , 11/21/2014">
      <inputCells r="BO112" val="0.0010090625" numFmtId="168"/>
      <inputCells r="BO113" val="0.0010090625" numFmtId="168"/>
      <inputCells r="BO114" val="0.000100814125144522" numFmtId="168"/>
    </scenario>
  </scenarios>
  <mergeCells count="8">
    <mergeCell ref="AM1:AV1"/>
    <mergeCell ref="AM2:AV2"/>
    <mergeCell ref="BC5:BD5"/>
    <mergeCell ref="AQ20:AR20"/>
    <mergeCell ref="AQ4:AS4"/>
    <mergeCell ref="AQ38:AR38"/>
    <mergeCell ref="AQ5:AS5"/>
    <mergeCell ref="AO22:AQ22"/>
  </mergeCells>
  <conditionalFormatting sqref="BN131">
    <cfRule type="expression" dxfId="26" priority="32">
      <formula>BN131&gt;1</formula>
    </cfRule>
  </conditionalFormatting>
  <conditionalFormatting sqref="BN130">
    <cfRule type="expression" dxfId="25" priority="31">
      <formula>BN130&gt;1</formula>
    </cfRule>
  </conditionalFormatting>
  <conditionalFormatting sqref="BN158">
    <cfRule type="expression" dxfId="24" priority="30">
      <formula>BN158&gt;1</formula>
    </cfRule>
  </conditionalFormatting>
  <conditionalFormatting sqref="BN139">
    <cfRule type="expression" dxfId="23" priority="29">
      <formula>$BN$139&gt;1</formula>
    </cfRule>
  </conditionalFormatting>
  <conditionalFormatting sqref="BN156">
    <cfRule type="expression" dxfId="22" priority="27">
      <formula>$BN$139&gt;1</formula>
    </cfRule>
  </conditionalFormatting>
  <conditionalFormatting sqref="BN147">
    <cfRule type="expression" dxfId="21" priority="24">
      <formula>$BN$139&gt;1</formula>
    </cfRule>
  </conditionalFormatting>
  <conditionalFormatting sqref="AQ42:AQ43">
    <cfRule type="containsBlanks" dxfId="20" priority="20">
      <formula>LEN(TRIM(AQ42))=0</formula>
    </cfRule>
  </conditionalFormatting>
  <conditionalFormatting sqref="AQ5:AS5">
    <cfRule type="containsText" dxfId="19" priority="19" operator="containsText" text="нормативные">
      <formula>NOT(ISERROR(SEARCH("нормативные",AQ5)))</formula>
    </cfRule>
  </conditionalFormatting>
  <conditionalFormatting sqref="AR30:AR33">
    <cfRule type="containsBlanks" dxfId="18" priority="18">
      <formula>LEN(TRIM(AR30))=0</formula>
    </cfRule>
  </conditionalFormatting>
  <conditionalFormatting sqref="BC12:BC13">
    <cfRule type="containsBlanks" dxfId="17" priority="17">
      <formula>LEN(TRIM(BC12))=0</formula>
    </cfRule>
  </conditionalFormatting>
  <conditionalFormatting sqref="AU99:AU100">
    <cfRule type="cellIs" dxfId="16" priority="16" operator="equal">
      <formula>0</formula>
    </cfRule>
  </conditionalFormatting>
  <conditionalFormatting sqref="AU101:AU102">
    <cfRule type="cellIs" dxfId="15" priority="15" operator="equal">
      <formula>0</formula>
    </cfRule>
  </conditionalFormatting>
  <conditionalFormatting sqref="BO112:BO114 BO116:BO121 BN124:BO127 BN130:BO131 BN133:BO136 BN138:BO139 BN158 BN155:BO156 BN146:BO147 BN149:BO152 BN141:BO144 BO87:BO88 BO93:BO94">
    <cfRule type="expression" dxfId="14" priority="48">
      <formula>OR(IF($BO$66="-",FALSE,IF(ABS($BM$66)&gt;15,ABS($BO$66)&gt;#REF!,ABS($BM$66-$BN$66)&gt;#REF!)),IF($BO$67="-",FALSE,IF(ABS($BM$67)&gt;15,ABS($BO$67)&gt;#REF!,ABS($BM$67-$BN$67)&gt;#REF!)),IF($BO$68="-",FALSE,IF(ABS($BM$68)&gt;15,ABS($BO$68)&gt;#REF!,ABS($BM$68-$BN$68)&gt;#REF!)))</formula>
    </cfRule>
  </conditionalFormatting>
  <conditionalFormatting sqref="AV60:AV61">
    <cfRule type="cellIs" dxfId="13" priority="14" operator="greaterThan">
      <formula>1</formula>
    </cfRule>
  </conditionalFormatting>
  <conditionalFormatting sqref="AV61">
    <cfRule type="containsText" dxfId="12" priority="13" operator="containsText" text="***">
      <formula>NOT(ISERROR(SEARCH("***",AV61)))</formula>
    </cfRule>
  </conditionalFormatting>
  <conditionalFormatting sqref="AV68:AV69">
    <cfRule type="cellIs" dxfId="11" priority="12" operator="greaterThan">
      <formula>1</formula>
    </cfRule>
  </conditionalFormatting>
  <conditionalFormatting sqref="AV69">
    <cfRule type="containsText" dxfId="10" priority="11" operator="containsText" text="***">
      <formula>NOT(ISERROR(SEARCH("***",AV69)))</formula>
    </cfRule>
  </conditionalFormatting>
  <conditionalFormatting sqref="AV76:AV77">
    <cfRule type="cellIs" dxfId="9" priority="10" operator="greaterThan">
      <formula>1</formula>
    </cfRule>
  </conditionalFormatting>
  <conditionalFormatting sqref="AV77">
    <cfRule type="containsText" dxfId="8" priority="9" operator="containsText" text="***">
      <formula>NOT(ISERROR(SEARCH("***",AV77)))</formula>
    </cfRule>
  </conditionalFormatting>
  <conditionalFormatting sqref="AV84:AV85">
    <cfRule type="cellIs" dxfId="7" priority="8" operator="greaterThan">
      <formula>1</formula>
    </cfRule>
  </conditionalFormatting>
  <conditionalFormatting sqref="AV85">
    <cfRule type="containsText" dxfId="6" priority="7" operator="containsText" text="***">
      <formula>NOT(ISERROR(SEARCH("***",AV85)))</formula>
    </cfRule>
  </conditionalFormatting>
  <conditionalFormatting sqref="AU97:AU98">
    <cfRule type="cellIs" dxfId="5" priority="6" operator="equal">
      <formula>0</formula>
    </cfRule>
  </conditionalFormatting>
  <conditionalFormatting sqref="BR43">
    <cfRule type="cellIs" dxfId="4" priority="5" operator="equal">
      <formula>0</formula>
    </cfRule>
  </conditionalFormatting>
  <conditionalFormatting sqref="AJ30">
    <cfRule type="containsText" dxfId="3" priority="4" operator="containsText" text="Ok">
      <formula>NOT(ISERROR(SEARCH("Ok",AJ30)))</formula>
    </cfRule>
  </conditionalFormatting>
  <conditionalFormatting sqref="AJ49">
    <cfRule type="containsText" dxfId="2" priority="3" operator="containsText" text="Ok">
      <formula>NOT(ISERROR(SEARCH("Ok",AJ49)))</formula>
    </cfRule>
  </conditionalFormatting>
  <conditionalFormatting sqref="AU119">
    <cfRule type="containsText" dxfId="1" priority="2" operator="containsText" text="Ok">
      <formula>NOT(ISERROR(SEARCH("Ok",AU119)))</formula>
    </cfRule>
  </conditionalFormatting>
  <conditionalFormatting sqref="AU129">
    <cfRule type="containsText" dxfId="0" priority="1" operator="containsText" text="Ok">
      <formula>NOT(ISERROR(SEARCH("Ok",AU129)))</formula>
    </cfRule>
  </conditionalFormatting>
  <dataValidations count="22">
    <dataValidation type="list" allowBlank="1" showInputMessage="1" showErrorMessage="1" sqref="AP19" xr:uid="{00000000-0002-0000-0300-000000000000}">
      <formula1>Класс_бетона</formula1>
    </dataValidation>
    <dataValidation type="list" allowBlank="1" showInputMessage="1" showErrorMessage="1" sqref="AS23" xr:uid="{00000000-0002-0000-0300-000001000000}">
      <formula1>Влажность</formula1>
    </dataValidation>
    <dataValidation type="list" allowBlank="1" showInputMessage="1" showErrorMessage="1" sqref="AQ20:AR20 AQ38:AR38 BC5:BD5" xr:uid="{00000000-0002-0000-0300-000002000000}">
      <formula1>"двухлинейная,трёхлинейная"</formula1>
    </dataValidation>
    <dataValidation type="list" allowBlank="1" showInputMessage="1" showErrorMessage="1" errorTitle="Ошибка" error="Выберите тип из списка!" sqref="AQ4" xr:uid="{00000000-0002-0000-0300-000003000000}">
      <formula1>"автодорожный,железнодорожный"</formula1>
    </dataValidation>
    <dataValidation type="list" allowBlank="1" showInputMessage="1" showErrorMessage="1" errorTitle="Ошибка" error="Выберите тип из списка!" sqref="AQ5:AS5" xr:uid="{00000000-0002-0000-0300-000004000000}">
      <formula1>"расчётные,нормативные"</formula1>
    </dataValidation>
    <dataValidation type="list" allowBlank="1" showInputMessage="1" showErrorMessage="1" sqref="BO40 AT17 AO17 AU19 AS11 BP38" xr:uid="{00000000-0002-0000-0300-000005000000}">
      <formula1>"да,нет"</formula1>
    </dataValidation>
    <dataValidation type="list" allowBlank="1" showInputMessage="1" showErrorMessage="1" sqref="AO22:AQ22" xr:uid="{00000000-0002-0000-0300-000006000000}">
      <formula1>"продолжительное, непродолжительное"</formula1>
    </dataValidation>
    <dataValidation type="list" allowBlank="1" showInputMessage="1" showErrorMessage="1" errorTitle="Предупреждение" error="Следует выбрать коэффициент из списка!" promptTitle="Справка:" prompt="Расчет элементов стадии эксплуатации по предельным состояниям второй группы: на косой изгиб и косое внецентренное сжатие" sqref="AV28" xr:uid="{00000000-0002-0000-0300-000007000000}">
      <formula1>mb_13</formula1>
    </dataValidation>
    <dataValidation allowBlank="1" showInputMessage="1" showErrorMessage="1" promptTitle="Справка:" prompt="Влияние двухосного напряженного состояния при поперечном обжатии бетона" sqref="AV23" xr:uid="{00000000-0002-0000-0300-000008000000}"/>
    <dataValidation allowBlank="1" showInputMessage="1" showErrorMessage="1" promptTitle="Справка:" prompt="Произвольный коэффициент к расчетному сопротивлению бетона сжатию" sqref="AV21" xr:uid="{00000000-0002-0000-0300-000009000000}"/>
    <dataValidation type="list" allowBlank="1" showInputMessage="1" showErrorMessage="1" promptTitle="Справка:" prompt="Бетонирование в вертикальном положении сжатых элементов с площадью поперечного сечения 0.3 м^2 и менее" sqref="AV22" xr:uid="{00000000-0002-0000-0300-00000A000000}">
      <formula1>mb_4</formula1>
    </dataValidation>
    <dataValidation type="list" allowBlank="1" showInputMessage="1" showErrorMessage="1" promptTitle="Справка:" prompt="Работа конструкций, не защищенных от солнечной радиации, в климатическом подрайоне IV A" sqref="AV26" xr:uid="{00000000-0002-0000-0300-00000B000000}">
      <formula1>"1.00,0.85"</formula1>
    </dataValidation>
    <dataValidation type="list" allowBlank="1" showInputMessage="1" showErrorMessage="1" promptTitle="Справка:" prompt="Попеременное замораживание и оттаивание бетона, находящегося в водонасыщенном состоянии" sqref="AV25" xr:uid="{00000000-0002-0000-0300-00000C000000}">
      <formula1>mb_8</formula1>
    </dataValidation>
    <dataValidation type="list" allowBlank="1" showInputMessage="1" showErrorMessage="1" errorTitle="Предупреждение" error="Следует выбрать коэффициент из списка!" promptTitle="Справка:" prompt="Наличие в составных конструкциях бетонируемых стыков, клееных стыков, швов на растворе в неармированной кладке" sqref="AV27" xr:uid="{00000000-0002-0000-0300-00000D000000}">
      <formula1>mb_10</formula1>
    </dataValidation>
    <dataValidation type="list" allowBlank="1" showInputMessage="1" showErrorMessage="1" promptTitle="Справка:" prompt="Работа конструкции в районах со средней температурой наружного воздуха наиболее холодной пятидневки ниже минус 40 С при отсутсвии водонасыщения бетона" sqref="AV24" xr:uid="{00000000-0002-0000-0300-00000E000000}">
      <formula1>mb_7</formula1>
    </dataValidation>
    <dataValidation allowBlank="1" showInputMessage="1" showErrorMessage="1" promptTitle="Справка:" prompt="Коэффициент приведения расчетного сопротивления бетона при учете косвенного армирования сварными сетками или спиралью" sqref="AV29" xr:uid="{00000000-0002-0000-0300-00000F000000}"/>
    <dataValidation allowBlank="1" showInputMessage="1" showErrorMessage="1" promptTitle="Справка:" prompt="Коэффициент к модулю упругости бетона при расчетах на прочность" sqref="AV30" xr:uid="{00000000-0002-0000-0300-000010000000}"/>
    <dataValidation type="list" allowBlank="1" showInputMessage="1" showErrorMessage="1" sqref="AR35" xr:uid="{00000000-0002-0000-0300-000011000000}">
      <formula1>ненапрягаемая</formula1>
    </dataValidation>
    <dataValidation allowBlank="1" showInputMessage="1" showErrorMessage="1" promptTitle="Справка:" prompt="Произвольный коэффициент к расчетному сопротивлению ненапрягаемой арматуры" sqref="AU37 BG4" xr:uid="{00000000-0002-0000-0300-000012000000}"/>
    <dataValidation type="list" allowBlank="1" showInputMessage="1" showErrorMessage="1" sqref="AR36" xr:uid="{00000000-0002-0000-0300-000013000000}">
      <formula1>"'6-8,'10-40"</formula1>
    </dataValidation>
    <dataValidation type="list" allowBlank="1" showInputMessage="1" showErrorMessage="1" sqref="BD2" xr:uid="{00000000-0002-0000-0300-000014000000}">
      <formula1>напрягаемая</formula1>
    </dataValidation>
    <dataValidation type="list" allowBlank="1" showInputMessage="1" showErrorMessage="1" sqref="BD3" xr:uid="{00000000-0002-0000-0300-000015000000}">
      <formula1>диам_напряг.</formula1>
    </dataValidation>
  </dataValidations>
  <pageMargins left="0.78740157480314965" right="0.39370078740157483" top="0.47244094488188981" bottom="0.4724409448818898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ShowCompressed">
                <anchor moveWithCells="1" sizeWithCells="1">
                  <from>
                    <xdr:col>55</xdr:col>
                    <xdr:colOff>209550</xdr:colOff>
                    <xdr:row>31</xdr:row>
                    <xdr:rowOff>76200</xdr:rowOff>
                  </from>
                  <to>
                    <xdr:col>60</xdr:col>
                    <xdr:colOff>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ShowReinfStress">
                <anchor moveWithCells="1" sizeWithCells="1">
                  <from>
                    <xdr:col>50</xdr:col>
                    <xdr:colOff>19050</xdr:colOff>
                    <xdr:row>33</xdr:row>
                    <xdr:rowOff>171450</xdr:rowOff>
                  </from>
                  <to>
                    <xdr:col>54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ShowDestroyedCompression">
                <anchor moveWithCells="1" sizeWithCells="1">
                  <from>
                    <xdr:col>55</xdr:col>
                    <xdr:colOff>209550</xdr:colOff>
                    <xdr:row>34</xdr:row>
                    <xdr:rowOff>47625</xdr:rowOff>
                  </from>
                  <to>
                    <xdr:col>60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howDestroyedTension">
                <anchor moveWithCells="1" sizeWithCells="1">
                  <from>
                    <xdr:col>55</xdr:col>
                    <xdr:colOff>209550</xdr:colOff>
                    <xdr:row>37</xdr:row>
                    <xdr:rowOff>28575</xdr:rowOff>
                  </from>
                  <to>
                    <xdr:col>60</xdr:col>
                    <xdr:colOff>0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ShowConcreteStress">
                <anchor moveWithCells="1" sizeWithCells="1">
                  <from>
                    <xdr:col>50</xdr:col>
                    <xdr:colOff>19050</xdr:colOff>
                    <xdr:row>31</xdr:row>
                    <xdr:rowOff>76200</xdr:rowOff>
                  </from>
                  <to>
                    <xdr:col>54</xdr:col>
                    <xdr:colOff>447675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ShowColumnsStressConcrete">
                <anchor moveWithCells="1" sizeWithCells="1">
                  <from>
                    <xdr:col>55</xdr:col>
                    <xdr:colOff>209550</xdr:colOff>
                    <xdr:row>39</xdr:row>
                    <xdr:rowOff>190500</xdr:rowOff>
                  </from>
                  <to>
                    <xdr:col>60</xdr:col>
                    <xdr:colOff>0</xdr:colOff>
                    <xdr:row>42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ShowColumnsStrain">
                <anchor moveWithCells="1" sizeWithCells="1">
                  <from>
                    <xdr:col>55</xdr:col>
                    <xdr:colOff>209550</xdr:colOff>
                    <xdr:row>45</xdr:row>
                    <xdr:rowOff>142875</xdr:rowOff>
                  </from>
                  <to>
                    <xdr:col>60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Button 42">
              <controlPr defaultSize="0" print="0" autoFill="0" autoPict="0" macro="[0]!ShowDeformation">
                <anchor moveWithCells="1" sizeWithCells="1">
                  <from>
                    <xdr:col>50</xdr:col>
                    <xdr:colOff>19050</xdr:colOff>
                    <xdr:row>41</xdr:row>
                    <xdr:rowOff>76200</xdr:rowOff>
                  </from>
                  <to>
                    <xdr:col>54</xdr:col>
                    <xdr:colOff>447675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Button 52">
              <controlPr defaultSize="0" print="0" autoFill="0" autoPict="0" macro="[0]!ShowPointDeformation">
                <anchor moveWithCells="1" sizeWithCells="1">
                  <from>
                    <xdr:col>50</xdr:col>
                    <xdr:colOff>19050</xdr:colOff>
                    <xdr:row>43</xdr:row>
                    <xdr:rowOff>180975</xdr:rowOff>
                  </from>
                  <to>
                    <xdr:col>54</xdr:col>
                    <xdr:colOff>447675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Button 53">
              <controlPr defaultSize="0" print="0" autoFill="0" autoPict="0" macro="[0]!ShowPointStress">
                <anchor moveWithCells="1" sizeWithCells="1">
                  <from>
                    <xdr:col>50</xdr:col>
                    <xdr:colOff>19050</xdr:colOff>
                    <xdr:row>38</xdr:row>
                    <xdr:rowOff>171450</xdr:rowOff>
                  </from>
                  <to>
                    <xdr:col>54</xdr:col>
                    <xdr:colOff>447675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4" name="Button 55">
              <controlPr defaultSize="0" print="0" autoFill="0" autoPict="0" macro="[0]!ShowReinfForce">
                <anchor moveWithCells="1" sizeWithCells="1">
                  <from>
                    <xdr:col>50</xdr:col>
                    <xdr:colOff>19050</xdr:colOff>
                    <xdr:row>46</xdr:row>
                    <xdr:rowOff>85725</xdr:rowOff>
                  </from>
                  <to>
                    <xdr:col>54</xdr:col>
                    <xdr:colOff>447675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5" name="Button 60">
              <controlPr defaultSize="0" print="0" autoFill="0" autoPict="0" macro="[0]!ShowColumnsStressUser">
                <anchor moveWithCells="1" sizeWithCells="1">
                  <from>
                    <xdr:col>55</xdr:col>
                    <xdr:colOff>209550</xdr:colOff>
                    <xdr:row>42</xdr:row>
                    <xdr:rowOff>161925</xdr:rowOff>
                  </from>
                  <to>
                    <xdr:col>60</xdr:col>
                    <xdr:colOff>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6" name="Button 62">
              <controlPr defaultSize="0" print="0" autoFill="0" autoPict="0" macro="[0]!ShowUserForce">
                <anchor moveWithCells="1" sizeWithCells="1">
                  <from>
                    <xdr:col>50</xdr:col>
                    <xdr:colOff>19050</xdr:colOff>
                    <xdr:row>48</xdr:row>
                    <xdr:rowOff>180975</xdr:rowOff>
                  </from>
                  <to>
                    <xdr:col>54</xdr:col>
                    <xdr:colOff>447675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7" name="Button 66">
              <controlPr defaultSize="0" print="0" autoFill="0" autoPict="0" macro="[0]!ShowUserStress">
                <anchor moveWithCells="1" sizeWithCells="1">
                  <from>
                    <xdr:col>50</xdr:col>
                    <xdr:colOff>19050</xdr:colOff>
                    <xdr:row>36</xdr:row>
                    <xdr:rowOff>76200</xdr:rowOff>
                  </from>
                  <to>
                    <xdr:col>54</xdr:col>
                    <xdr:colOff>447675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8" name="Button 118">
              <controlPr defaultSize="0" print="0" autoFill="0" autoPict="0" macro="[0]!ClearDWG">
                <anchor moveWithCells="1" sizeWithCells="1">
                  <from>
                    <xdr:col>55</xdr:col>
                    <xdr:colOff>209550</xdr:colOff>
                    <xdr:row>48</xdr:row>
                    <xdr:rowOff>114300</xdr:rowOff>
                  </from>
                  <to>
                    <xdr:col>60</xdr:col>
                    <xdr:colOff>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9" name="Button 119">
              <controlPr defaultSize="0" print="0" autoFill="0" autoPict="0" macro="[0]!GetAcadConcreteButton">
                <anchor moveWithCells="1" sizeWithCells="1">
                  <from>
                    <xdr:col>45</xdr:col>
                    <xdr:colOff>200025</xdr:colOff>
                    <xdr:row>8</xdr:row>
                    <xdr:rowOff>28575</xdr:rowOff>
                  </from>
                  <to>
                    <xdr:col>47</xdr:col>
                    <xdr:colOff>495300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0" name="Button 120">
              <controlPr defaultSize="0" print="0" autoFill="0" autoPict="0" macro="[0]!Iteration">
                <anchor moveWithCells="1" sizeWithCells="1">
                  <from>
                    <xdr:col>44</xdr:col>
                    <xdr:colOff>266700</xdr:colOff>
                    <xdr:row>43</xdr:row>
                    <xdr:rowOff>114300</xdr:rowOff>
                  </from>
                  <to>
                    <xdr:col>47</xdr:col>
                    <xdr:colOff>161925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" name="Button 125">
              <controlPr defaultSize="0" print="0" autoFill="0" autoPict="0" macro="[0]!AddConstructLayers">
                <anchor moveWithCells="1" sizeWithCells="1">
                  <from>
                    <xdr:col>45</xdr:col>
                    <xdr:colOff>200025</xdr:colOff>
                    <xdr:row>4</xdr:row>
                    <xdr:rowOff>133350</xdr:rowOff>
                  </from>
                  <to>
                    <xdr:col>47</xdr:col>
                    <xdr:colOff>495300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Справка:" prompt="По п.9.2.6 СП 63.13330:_x000a_0.9 - при благоприятном влиянии предварительного напряжения; 1.1 - при неблагоприятном влиянии предварительного напряжения; 1.0 - не учитывается_x000a_" xr:uid="{00000000-0002-0000-0300-000016000000}">
          <x14:formula1>
            <xm:f>Data!$K$27:$K$29</xm:f>
          </x14:formula1>
          <xm:sqref>BG6 BG18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FF00FF"/>
  </sheetPr>
  <dimension ref="A1:A2"/>
  <sheetViews>
    <sheetView showRuler="0" showWhiteSpace="0" view="pageLayout" zoomScaleNormal="100" workbookViewId="0">
      <selection activeCell="A3" sqref="A3"/>
    </sheetView>
  </sheetViews>
  <sheetFormatPr defaultRowHeight="15" x14ac:dyDescent="0.25"/>
  <sheetData>
    <row r="1" spans="1:1" x14ac:dyDescent="0.25">
      <c r="A1" t="s">
        <v>529</v>
      </c>
    </row>
    <row r="2" spans="1:1" x14ac:dyDescent="0.25">
      <c r="A2" t="s">
        <v>533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21</vt:i4>
      </vt:variant>
    </vt:vector>
  </HeadingPairs>
  <TitlesOfParts>
    <vt:vector size="26" baseType="lpstr">
      <vt:lpstr>Batch</vt:lpstr>
      <vt:lpstr>Data</vt:lpstr>
      <vt:lpstr>Log</vt:lpstr>
      <vt:lpstr>Calculation</vt:lpstr>
      <vt:lpstr>Справка</vt:lpstr>
      <vt:lpstr>Eb</vt:lpstr>
      <vt:lpstr>eps_b2</vt:lpstr>
      <vt:lpstr>eps_sn</vt:lpstr>
      <vt:lpstr>mb_10</vt:lpstr>
      <vt:lpstr>mb_13</vt:lpstr>
      <vt:lpstr>mb_4</vt:lpstr>
      <vt:lpstr>mb_7</vt:lpstr>
      <vt:lpstr>mb_8</vt:lpstr>
      <vt:lpstr>R_арматуры</vt:lpstr>
      <vt:lpstr>Rb</vt:lpstr>
      <vt:lpstr>Rb_ser</vt:lpstr>
      <vt:lpstr>Rbt</vt:lpstr>
      <vt:lpstr>Rbt_ser</vt:lpstr>
      <vt:lpstr>Влажность</vt:lpstr>
      <vt:lpstr>диам_напряг.</vt:lpstr>
      <vt:lpstr>Класс_арматуры</vt:lpstr>
      <vt:lpstr>Класс_бетона</vt:lpstr>
      <vt:lpstr>напрягаемая</vt:lpstr>
      <vt:lpstr>ненапрягаемая</vt:lpstr>
      <vt:lpstr>Ползучесть</vt:lpstr>
      <vt:lpstr>работа_эл.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Салтыков Игорь</dc:creator>
  <cp:lastModifiedBy>Авидзба Ахра Даурович</cp:lastModifiedBy>
  <cp:lastPrinted>2016-06-29T14:05:55Z</cp:lastPrinted>
  <dcterms:created xsi:type="dcterms:W3CDTF">2014-11-21T07:40:29Z</dcterms:created>
  <dcterms:modified xsi:type="dcterms:W3CDTF">2022-10-25T09:42:46Z</dcterms:modified>
</cp:coreProperties>
</file>